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Markov" sheetId="3" state="visible" r:id="rId3"/>
    <sheet xmlns:r="http://schemas.openxmlformats.org/officeDocument/2006/relationships" name="MAR1" sheetId="4" state="visible" r:id="rId4"/>
    <sheet xmlns:r="http://schemas.openxmlformats.org/officeDocument/2006/relationships" name="AR1" sheetId="5" state="visible" r:id="rId5"/>
    <sheet xmlns:r="http://schemas.openxmlformats.org/officeDocument/2006/relationships" name="ChangeFactor" sheetId="6" state="visible" r:id="rId6"/>
    <sheet xmlns:r="http://schemas.openxmlformats.org/officeDocument/2006/relationships" name="Simula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0.0E+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b val="1"/>
      <sz val="11"/>
    </font>
    <font>
      <name val="Arial"/>
      <b val="1"/>
    </font>
    <font>
      <name val="Arial"/>
      <color rgb="000000FF"/>
    </font>
    <font>
      <name val="Arial"/>
    </font>
    <font>
      <name val="Arial"/>
      <i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5" fontId="5" fillId="3" borderId="0" pivotButton="0" quotePrefix="0" xfId="0"/>
    <xf numFmtId="2" fontId="6" fillId="0" borderId="0" pivotButton="0" quotePrefix="0" xfId="0"/>
    <xf numFmtId="165" fontId="6" fillId="0" borderId="0" pivotButton="0" quotePrefix="0" xfId="0"/>
    <xf numFmtId="165" fontId="4" fillId="0" borderId="0" pivotButton="0" quotePrefix="0" xfId="0"/>
    <xf numFmtId="0" fontId="5" fillId="3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164" fontId="5" fillId="3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Spell-length distributions for the chosen month</a:t>
            </a:r>
          </a:p>
        </rich>
      </tx>
    </title>
    <plotArea>
      <lineChart>
        <grouping val="standard"/>
        <ser>
          <idx val="0"/>
          <order val="0"/>
          <tx>
            <strRef>
              <f>'Markov'!B34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'Markov'!$A$35:$A$54</f>
            </numRef>
          </cat>
          <val>
            <numRef>
              <f>'Markov'!$B$35:$B$54</f>
            </numRef>
          </val>
        </ser>
        <ser>
          <idx val="1"/>
          <order val="1"/>
          <tx>
            <strRef>
              <f>'Markov'!C34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'Markov'!$A$35:$A$54</f>
            </numRef>
          </cat>
          <val>
            <numRef>
              <f>'Markov'!$C$35:$C$54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spell length k (days)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Wet-day frequency by month: stationary P1 and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'Markov'!J5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'Markov'!$A$6:$A$17</f>
            </numRef>
          </cat>
          <val>
            <numRef>
              <f>'Markov'!$J$6:$J$17</f>
            </numRef>
          </val>
        </ser>
        <ser>
          <idx val="1"/>
          <order val="1"/>
          <tx>
            <strRef>
              <f>'Markov'!S5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'Markov'!$A$6:$A$17</f>
            </numRef>
          </cat>
          <val>
            <numRef>
              <f>'Markov'!$S$6:$S$17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fraction of 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Simulated Tmax, first year (AR(1) anomaly + seasonal harmonic)</a:t>
            </a:r>
          </a:p>
        </rich>
      </tx>
    </title>
    <plotArea>
      <lineChart>
        <grouping val="standard"/>
        <ser>
          <idx val="0"/>
          <order val="0"/>
          <tx>
            <strRef>
              <f>'AR1'!E1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'AR1'!$E$2:$E$366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Tmax (C)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rain total: baseline and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'ChangeFactor'!X5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'ChangeFactor'!$A$6:$A$17</f>
            </numRef>
          </cat>
          <val>
            <numRef>
              <f>'ChangeFactor'!$X$6:$X$17</f>
            </numRef>
          </val>
        </ser>
        <ser>
          <idx val="1"/>
          <order val="1"/>
          <tx>
            <strRef>
              <f>'ChangeFactor'!Y5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'ChangeFactor'!$A$6:$A$17</f>
            </numRef>
          </cat>
          <val>
            <numRef>
              <f>'ChangeFactor'!$Y$6:$Y$17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Tmax, first simulated year: baseline and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'Simulate'!O1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'Simulate'!$O$2:$O$366</f>
            </numRef>
          </val>
        </ser>
        <ser>
          <idx val="1"/>
          <order val="1"/>
          <tx>
            <strRef>
              <f>'Simulate'!R1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'Simulate'!$R$2:$R$366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Lecture 21</author>
  </authors>
  <commentList>
    <comment ref="I1" authorId="0" shapeId="0">
      <text>
        <t>1 if rain &gt;= Markov!B3 (wet-day threshold), else 0.</t>
      </text>
    </comment>
    <comment ref="J1" authorId="0" shapeId="0">
      <text>
        <t>Wet flag of the day before (the first day has none and is left empty).</t>
      </text>
    </comment>
    <comment ref="K1" authorId="0" shapeId="0">
      <text>
        <t>mean + a cos(2 pi doy/365) + b sin(2 pi doy/365), coefficients on sheet MAR1 rows 5-7.</t>
      </text>
    </comment>
    <comment ref="Q1" authorId="0" shapeId="0">
      <text>
        <t>(anomaly - state shift)/state sd, state = wet or dry on the same day; shifts and sds on MAR1 rows 11-13.</t>
      </text>
    </comment>
  </commentList>
</comments>
</file>

<file path=xl/comments/comment2.xml><?xml version="1.0" encoding="utf-8"?>
<comments xmlns="http://schemas.openxmlformats.org/spreadsheetml/2006/main">
  <authors>
    <author>Lecture 21</author>
  </authors>
  <commentList>
    <comment ref="B3" authorId="0" shapeId="0">
      <text>
        <t>Rain &gt;= this value is a wet day.</t>
      </text>
    </comment>
    <comment ref="D5" authorId="0" shapeId="0">
      <text>
        <t>COUNTIFS over Data: month = this month and previous-day flag = 0.</t>
      </text>
    </comment>
    <comment ref="E5" authorId="0" shapeId="0">
      <text>
        <t>COUNTIFS: month, previous day dry, today wet.</t>
      </text>
    </comment>
    <comment ref="H5" authorId="0" shapeId="0">
      <text>
        <t>Maximum-likelihood estimate of P(wet | previous dry).</t>
      </text>
    </comment>
    <comment ref="J5" authorId="0" shapeId="0">
      <text>
        <t>Solves pi = pi P: P1 = P01/(P01+P10), with P10 = 1-P11.</t>
      </text>
    </comment>
    <comment ref="L5" authorId="0" shapeId="0">
      <text>
        <t>Geometric spell lengths: mean 1/(1-P11).</t>
      </text>
    </comment>
    <comment ref="P5" authorId="0" shapeId="0">
      <text>
        <t>Sample variance: (sum of squares - n mean^2)/(n-1), via SUMPRODUCT.</t>
      </text>
    </comment>
    <comment ref="Q5" authorId="0" shapeId="0">
      <text>
        <t>Method of moments: shape alpha = mean^2/variance.</t>
      </text>
    </comment>
    <comment ref="R5" authorId="0" shapeId="0">
      <text>
        <t>Scale beta = variance/mean (GAMMA.INV scale).</t>
      </text>
    </comment>
    <comment ref="T18" authorId="0" shapeId="0">
      <text>
        <t>Mean annual rain of the observed record (mm).</t>
      </text>
    </comment>
  </commentList>
</comments>
</file>

<file path=xl/comments/comment3.xml><?xml version="1.0" encoding="utf-8"?>
<comments xmlns="http://schemas.openxmlformats.org/spreadsheetml/2006/main">
  <authors>
    <author>Lecture 21</author>
  </authors>
  <commentList>
    <comment ref="C4" authorId="0" shapeId="0">
      <text>
        <t>Exact least-squares coefficient of the first harmonic over whole years: 2/N * sum(x cos(2 pi d/365)).</t>
      </text>
    </comment>
    <comment ref="B10" authorId="0" shapeId="0">
      <text>
        <t>Mean of the anomaly (observation minus harmonic) on wet days.</t>
      </text>
    </comment>
    <comment ref="A41" authorId="0" shapeId="0">
      <text>
        <t>b11 = sqrt(d11); b21 = d21/b11; b22 = sqrt(d22-b21^2); b31 = d31/b11; b32 = (d32-b31 b21)/b22; b33 = sqrt(d33-b31^2-b32^2).</t>
      </text>
    </comment>
  </commentList>
</comments>
</file>

<file path=xl/comments/comment4.xml><?xml version="1.0" encoding="utf-8"?>
<comments xmlns="http://schemas.openxmlformats.org/spreadsheetml/2006/main">
  <authors>
    <author>Lecture 21</author>
  </authors>
  <commentList>
    <comment ref="E1" authorId="0" shapeId="0">
      <text>
        <t>Day 1: wet if u &lt; stationary P1 of the month. Later days: wet if u &lt; P11 (yesterday wet) or P01 (yesterday dry).</t>
      </text>
    </comment>
    <comment ref="F1" authorId="0" shapeId="0">
      <text>
        <t>GAMMA.INV(u_amt, alpha, beta) on wet days: inverse-transform sampling of the gamma amount.</t>
      </text>
    </comment>
    <comment ref="L1" authorId="0" shapeId="0">
      <text>
        <t>y(t) = A y(t-1) + B e(t), with y(0) = 0; e = NORM.S.INV of three fixed uniforms.</t>
      </text>
    </comment>
    <comment ref="O1" authorId="0" shapeId="0">
      <text>
        <t>harmonic + wet/dry shift + wet/dry sd x y (state of the same day).</t>
      </text>
    </comment>
    <comment ref="R1" authorId="0" shapeId="0">
      <text>
        <t>Scenario: harmonic + delta T + shift + f_sd x sd x y, using the scenario wet/dry state.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37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28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19</col>
      <colOff>0</colOff>
      <row>21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CE524 Applied Hydroclimatology - Lecture 21: Weather generators - companion workbook</t>
        </is>
      </c>
    </row>
    <row r="2">
      <c r="A2" s="2" t="inlineStr"/>
    </row>
    <row r="3">
      <c r="A3" s="2" t="inlineStr">
        <is>
          <t>Purpose: worked examples that reproduce, cell by cell, the maths of Lecture 21 (AR(1), multivariate AR(1), two-state Markov chain, gamma amounts, a WGEN-style daily generator and a change-factor scenario).</t>
        </is>
      </c>
    </row>
    <row r="4">
      <c r="A4" s="2" t="inlineStr">
        <is>
          <t>ALL DATA ARE SYNTHETIC. They were generated by a seasonal stochastic model with a monsoon-type cycle; they are not measurements from any station. To use real data replace columns A:H of the Data sheet (keep 365-day years, no 29 February) and adjust the row ranges in the formulas.</t>
        </is>
      </c>
    </row>
    <row r="5">
      <c r="A5" s="2" t="inlineStr"/>
    </row>
    <row r="6">
      <c r="A6" s="2" t="inlineStr">
        <is>
          <t>Colour code: BLUE font = input or constant typed in (data, thresholds, change factors); BLACK font = formula. Yellow fill marks the cells you are invited to change.</t>
        </is>
      </c>
    </row>
    <row r="7">
      <c r="A7" s="2" t="inlineStr"/>
    </row>
    <row r="8">
      <c r="A8" s="3" t="inlineStr">
        <is>
          <t>Sheets:</t>
        </is>
      </c>
    </row>
    <row r="9">
      <c r="A9" s="2" t="inlineStr">
        <is>
          <t>Data - 30 years x 365 days of observed rain, Tmax, Tmin, solar radiation (inputs); helper formula columns (wet flag, previous-day flag, harmonic mean, anomaly, standardised anomaly); and the FIXED uniform random numbers (columns U:Z) used by every simulation, so results are reproducible.</t>
        </is>
      </c>
    </row>
    <row r="10">
      <c r="A10" s="2" t="inlineStr">
        <is>
          <t>AR1 - single-variable AR(1) fitted to the Tmax anomaly: phi, sigma, innovation variance, then a simulation driven by fixed normal draws (NORM.S.INV of the fixed uniforms).</t>
        </is>
      </c>
    </row>
    <row r="11">
      <c r="A11" s="2" t="inlineStr">
        <is>
          <t>MAR1 - harmonic fit, wet/dry shifts, lag-0 and lag-1 covariance matrices M0, M1, A = M1 M0^-1, D = M0 - A M1^T and the Cholesky factor B.</t>
        </is>
      </c>
    </row>
    <row r="12">
      <c r="A12" s="2" t="inlineStr">
        <is>
          <t>Markov - monthly counts N0, N01, N1, N11 (COUNTIFS) -&gt; P01, P11 -&gt; stationary wet probability, expected spell lengths; gamma moments for wet-day amounts; a worked month with the geometric spell-length distribution.</t>
        </is>
      </c>
    </row>
    <row r="13">
      <c r="A13" s="2" t="inlineStr">
        <is>
          <t>ChangeFactor - monthly change factors (inputs) -&gt; perturbed parameters -&gt; recomputed wet-spell length, monthly and annual totals and daily 99th percentile, baseline versus scenario.</t>
        </is>
      </c>
    </row>
    <row r="14">
      <c r="A14" s="2" t="inlineStr">
        <is>
          <t>Simulate - day-by-day generator (occurrence, gamma amount, MAR(1) temperature and radiation) for baseline and scenario with the SAME random numbers, and a summary block.</t>
        </is>
      </c>
    </row>
    <row r="15">
      <c r="A15" s="2" t="inlineStr"/>
    </row>
    <row r="16">
      <c r="A16" s="2" t="inlineStr">
        <is>
          <t>How to use: change a blue cell (for example a change factor on ChangeFactor, or the month number on Markov) and Excel recalculates everything. The random numbers never change, so differences are caused only by the parameters.</t>
        </is>
      </c>
    </row>
    <row r="17">
      <c r="A17" s="2" t="inlineStr">
        <is>
          <t>Conventions: a transition 0-&gt;1 or 1-&gt;1 is attributed to the month of the CURRENT day; the first day of the record has no predecessor and is skipped. Wet day means rain &gt;= the threshold on the Markov sheet (cell B3). Gamma uses shape alpha and SCALE beta (GAMMA.INV(p, alpha, beta)). The simulation starts with y = 0 (the AR(1) mean) on day 1.</t>
        </is>
      </c>
    </row>
    <row r="18">
      <c r="A18" s="2" t="inlineStr">
        <is>
          <t>Recalculation: the file contains formulas only and recalculates when opened in Excel. It was not recalculated in LibreOffice or Excel by the author; agreement with Python was checked by independent re-implementation (see the lecture notebook).</t>
        </is>
      </c>
    </row>
    <row r="19">
      <c r="A19" s="2" t="inlineStr">
        <is>
          <t>Reference for the method: Lee, T. and Singh, V. P. (2019), Statistical Downscaling for Hydrological and Environmental Applications, CRC Press, Chapter 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45" customHeight="1">
      <c r="A1" s="4" t="inlineStr">
        <is>
          <t>day</t>
        </is>
      </c>
      <c r="B1" s="4" t="inlineStr">
        <is>
          <t>year (1..30, synthetic)</t>
        </is>
      </c>
      <c r="C1" s="4" t="inlineStr">
        <is>
          <t>doy</t>
        </is>
      </c>
      <c r="D1" s="4" t="inlineStr">
        <is>
          <t>month</t>
        </is>
      </c>
      <c r="E1" s="4" t="inlineStr">
        <is>
          <t>rain (mm)</t>
        </is>
      </c>
      <c r="F1" s="4" t="inlineStr">
        <is>
          <t>Tmax (C)</t>
        </is>
      </c>
      <c r="G1" s="4" t="inlineStr">
        <is>
          <t>Tmin (C)</t>
        </is>
      </c>
      <c r="H1" s="4" t="inlineStr">
        <is>
          <t>Srad (MJ/m2/d)</t>
        </is>
      </c>
      <c r="I1" s="4" t="inlineStr">
        <is>
          <t>wet flag</t>
        </is>
      </c>
      <c r="J1" s="4" t="inlineStr">
        <is>
          <t>previous-day wet flag</t>
        </is>
      </c>
      <c r="K1" s="4" t="inlineStr">
        <is>
          <t>harmonic Tmax</t>
        </is>
      </c>
      <c r="L1" s="4" t="inlineStr">
        <is>
          <t>harmonic Tmin</t>
        </is>
      </c>
      <c r="M1" s="4" t="inlineStr">
        <is>
          <t>harmonic Srad</t>
        </is>
      </c>
      <c r="N1" s="4" t="inlineStr">
        <is>
          <t>anomaly Tmax</t>
        </is>
      </c>
      <c r="O1" s="4" t="inlineStr">
        <is>
          <t>anomaly Tmin</t>
        </is>
      </c>
      <c r="P1" s="4" t="inlineStr">
        <is>
          <t>anomaly Srad</t>
        </is>
      </c>
      <c r="Q1" s="4" t="inlineStr">
        <is>
          <t>y Tmax (std.)</t>
        </is>
      </c>
      <c r="R1" s="4" t="inlineStr">
        <is>
          <t>y Tmin (std.)</t>
        </is>
      </c>
      <c r="S1" s="4" t="inlineStr">
        <is>
          <t>y Srad (std.)</t>
        </is>
      </c>
      <c r="U1" s="4" t="inlineStr">
        <is>
          <t>sim day</t>
        </is>
      </c>
      <c r="V1" s="4" t="inlineStr">
        <is>
          <t>u_occ</t>
        </is>
      </c>
      <c r="W1" s="4" t="inlineStr">
        <is>
          <t>u_amt</t>
        </is>
      </c>
      <c r="X1" s="4" t="inlineStr">
        <is>
          <t>u_e1</t>
        </is>
      </c>
      <c r="Y1" s="4" t="inlineStr">
        <is>
          <t>u_e2</t>
        </is>
      </c>
      <c r="Z1" s="4" t="inlineStr">
        <is>
          <t>u_e3</t>
        </is>
      </c>
    </row>
    <row r="2">
      <c r="A2" s="5" t="n">
        <v>1</v>
      </c>
      <c r="B2" s="5" t="n">
        <v>1</v>
      </c>
      <c r="C2" s="5" t="n">
        <v>1</v>
      </c>
      <c r="D2" s="5" t="n">
        <v>1</v>
      </c>
      <c r="E2" s="5" t="n">
        <v>9.699999999999999</v>
      </c>
      <c r="F2" s="5" t="n">
        <v>27.9</v>
      </c>
      <c r="G2" s="5" t="n">
        <v>14.9</v>
      </c>
      <c r="H2" s="5" t="n">
        <v>9.039999999999999</v>
      </c>
      <c r="I2" s="6">
        <f>IF(E2&gt;=Markov!$B$3,1,0)</f>
        <v/>
      </c>
      <c r="K2" s="7">
        <f>MAR1!$B$5+MAR1!$C$5*COS(2*PI()*$C2/365)+MAR1!$D$5*SIN(2*PI()*$C2/365)</f>
        <v/>
      </c>
      <c r="L2" s="7">
        <f>MAR1!$B$6+MAR1!$C$6*COS(2*PI()*$C2/365)+MAR1!$D$6*SIN(2*PI()*$C2/365)</f>
        <v/>
      </c>
      <c r="M2" s="7">
        <f>MAR1!$B$7+MAR1!$C$7*COS(2*PI()*$C2/365)+MAR1!$D$7*SIN(2*PI()*$C2/365)</f>
        <v/>
      </c>
      <c r="N2" s="7">
        <f>F2-K2</f>
        <v/>
      </c>
      <c r="O2" s="7">
        <f>G2-L2</f>
        <v/>
      </c>
      <c r="P2" s="7">
        <f>H2-M2</f>
        <v/>
      </c>
      <c r="Q2" s="7">
        <f>IF($I2=1,(N2-MAR1!$B$11)/MAR1!$D$11,(N2-MAR1!$C$11)/MAR1!$E$11)</f>
        <v/>
      </c>
      <c r="R2" s="7">
        <f>IF($I2=1,(O2-MAR1!$B$12)/MAR1!$D$12,(O2-MAR1!$C$12)/MAR1!$E$12)</f>
        <v/>
      </c>
      <c r="S2" s="7">
        <f>IF($I2=1,(P2-MAR1!$B$13)/MAR1!$D$13,(P2-MAR1!$C$13)/MAR1!$E$13)</f>
        <v/>
      </c>
      <c r="U2" s="5" t="n">
        <v>1</v>
      </c>
      <c r="V2" s="5" t="n">
        <v>0.611094</v>
      </c>
      <c r="W2" s="5" t="n">
        <v>0.382817</v>
      </c>
      <c r="X2" s="5" t="n">
        <v>0.600071</v>
      </c>
      <c r="Y2" s="5" t="n">
        <v>0.963558</v>
      </c>
      <c r="Z2" s="5" t="n">
        <v>0.196163</v>
      </c>
    </row>
    <row r="3">
      <c r="A3" s="5" t="n">
        <v>2</v>
      </c>
      <c r="B3" s="5" t="n">
        <v>1</v>
      </c>
      <c r="C3" s="5" t="n">
        <v>2</v>
      </c>
      <c r="D3" s="5" t="n">
        <v>1</v>
      </c>
      <c r="E3" s="5" t="n">
        <v>0</v>
      </c>
      <c r="F3" s="5" t="n">
        <v>30.9</v>
      </c>
      <c r="G3" s="5" t="n">
        <v>14.5</v>
      </c>
      <c r="H3" s="5" t="n">
        <v>12.15</v>
      </c>
      <c r="I3" s="6">
        <f>IF(E3&gt;=Markov!$B$3,1,0)</f>
        <v/>
      </c>
      <c r="J3" s="6">
        <f>I2</f>
        <v/>
      </c>
      <c r="K3" s="7">
        <f>MAR1!$B$5+MAR1!$C$5*COS(2*PI()*$C3/365)+MAR1!$D$5*SIN(2*PI()*$C3/365)</f>
        <v/>
      </c>
      <c r="L3" s="7">
        <f>MAR1!$B$6+MAR1!$C$6*COS(2*PI()*$C3/365)+MAR1!$D$6*SIN(2*PI()*$C3/365)</f>
        <v/>
      </c>
      <c r="M3" s="7">
        <f>MAR1!$B$7+MAR1!$C$7*COS(2*PI()*$C3/365)+MAR1!$D$7*SIN(2*PI()*$C3/365)</f>
        <v/>
      </c>
      <c r="N3" s="7">
        <f>F3-K3</f>
        <v/>
      </c>
      <c r="O3" s="7">
        <f>G3-L3</f>
        <v/>
      </c>
      <c r="P3" s="7">
        <f>H3-M3</f>
        <v/>
      </c>
      <c r="Q3" s="7">
        <f>IF($I3=1,(N3-MAR1!$B$11)/MAR1!$D$11,(N3-MAR1!$C$11)/MAR1!$E$11)</f>
        <v/>
      </c>
      <c r="R3" s="7">
        <f>IF($I3=1,(O3-MAR1!$B$12)/MAR1!$D$12,(O3-MAR1!$C$12)/MAR1!$E$12)</f>
        <v/>
      </c>
      <c r="S3" s="7">
        <f>IF($I3=1,(P3-MAR1!$B$13)/MAR1!$D$13,(P3-MAR1!$C$13)/MAR1!$E$13)</f>
        <v/>
      </c>
      <c r="U3" s="5" t="n">
        <v>2</v>
      </c>
      <c r="V3" s="5" t="n">
        <v>0.337041</v>
      </c>
      <c r="W3" s="5" t="n">
        <v>0.568475</v>
      </c>
      <c r="X3" s="5" t="n">
        <v>0.539592</v>
      </c>
      <c r="Y3" s="5" t="n">
        <v>0.736048</v>
      </c>
      <c r="Z3" s="5" t="n">
        <v>0.430819</v>
      </c>
    </row>
    <row r="4">
      <c r="A4" s="5" t="n">
        <v>3</v>
      </c>
      <c r="B4" s="5" t="n">
        <v>1</v>
      </c>
      <c r="C4" s="5" t="n">
        <v>3</v>
      </c>
      <c r="D4" s="5" t="n">
        <v>1</v>
      </c>
      <c r="E4" s="5" t="n">
        <v>0</v>
      </c>
      <c r="F4" s="5" t="n">
        <v>32.8</v>
      </c>
      <c r="G4" s="5" t="n">
        <v>14.2</v>
      </c>
      <c r="H4" s="5" t="n">
        <v>18.03</v>
      </c>
      <c r="I4" s="6">
        <f>IF(E4&gt;=Markov!$B$3,1,0)</f>
        <v/>
      </c>
      <c r="J4" s="6">
        <f>I3</f>
        <v/>
      </c>
      <c r="K4" s="7">
        <f>MAR1!$B$5+MAR1!$C$5*COS(2*PI()*$C4/365)+MAR1!$D$5*SIN(2*PI()*$C4/365)</f>
        <v/>
      </c>
      <c r="L4" s="7">
        <f>MAR1!$B$6+MAR1!$C$6*COS(2*PI()*$C4/365)+MAR1!$D$6*SIN(2*PI()*$C4/365)</f>
        <v/>
      </c>
      <c r="M4" s="7">
        <f>MAR1!$B$7+MAR1!$C$7*COS(2*PI()*$C4/365)+MAR1!$D$7*SIN(2*PI()*$C4/365)</f>
        <v/>
      </c>
      <c r="N4" s="7">
        <f>F4-K4</f>
        <v/>
      </c>
      <c r="O4" s="7">
        <f>G4-L4</f>
        <v/>
      </c>
      <c r="P4" s="7">
        <f>H4-M4</f>
        <v/>
      </c>
      <c r="Q4" s="7">
        <f>IF($I4=1,(N4-MAR1!$B$11)/MAR1!$D$11,(N4-MAR1!$C$11)/MAR1!$E$11)</f>
        <v/>
      </c>
      <c r="R4" s="7">
        <f>IF($I4=1,(O4-MAR1!$B$12)/MAR1!$D$12,(O4-MAR1!$C$12)/MAR1!$E$12)</f>
        <v/>
      </c>
      <c r="S4" s="7">
        <f>IF($I4=1,(P4-MAR1!$B$13)/MAR1!$D$13,(P4-MAR1!$C$13)/MAR1!$E$13)</f>
        <v/>
      </c>
      <c r="U4" s="5" t="n">
        <v>3</v>
      </c>
      <c r="V4" s="5" t="n">
        <v>0.057527</v>
      </c>
      <c r="W4" s="5" t="n">
        <v>0.166058</v>
      </c>
      <c r="X4" s="5" t="n">
        <v>0.7574070000000001</v>
      </c>
      <c r="Y4" s="5" t="n">
        <v>0.679939</v>
      </c>
      <c r="Z4" s="5" t="n">
        <v>0.701529</v>
      </c>
    </row>
    <row r="5">
      <c r="A5" s="5" t="n">
        <v>4</v>
      </c>
      <c r="B5" s="5" t="n">
        <v>1</v>
      </c>
      <c r="C5" s="5" t="n">
        <v>4</v>
      </c>
      <c r="D5" s="5" t="n">
        <v>1</v>
      </c>
      <c r="E5" s="5" t="n">
        <v>0</v>
      </c>
      <c r="F5" s="5" t="n">
        <v>32.7</v>
      </c>
      <c r="G5" s="5" t="n">
        <v>13.4</v>
      </c>
      <c r="H5" s="5" t="n">
        <v>18.58</v>
      </c>
      <c r="I5" s="6">
        <f>IF(E5&gt;=Markov!$B$3,1,0)</f>
        <v/>
      </c>
      <c r="J5" s="6">
        <f>I4</f>
        <v/>
      </c>
      <c r="K5" s="7">
        <f>MAR1!$B$5+MAR1!$C$5*COS(2*PI()*$C5/365)+MAR1!$D$5*SIN(2*PI()*$C5/365)</f>
        <v/>
      </c>
      <c r="L5" s="7">
        <f>MAR1!$B$6+MAR1!$C$6*COS(2*PI()*$C5/365)+MAR1!$D$6*SIN(2*PI()*$C5/365)</f>
        <v/>
      </c>
      <c r="M5" s="7">
        <f>MAR1!$B$7+MAR1!$C$7*COS(2*PI()*$C5/365)+MAR1!$D$7*SIN(2*PI()*$C5/365)</f>
        <v/>
      </c>
      <c r="N5" s="7">
        <f>F5-K5</f>
        <v/>
      </c>
      <c r="O5" s="7">
        <f>G5-L5</f>
        <v/>
      </c>
      <c r="P5" s="7">
        <f>H5-M5</f>
        <v/>
      </c>
      <c r="Q5" s="7">
        <f>IF($I5=1,(N5-MAR1!$B$11)/MAR1!$D$11,(N5-MAR1!$C$11)/MAR1!$E$11)</f>
        <v/>
      </c>
      <c r="R5" s="7">
        <f>IF($I5=1,(O5-MAR1!$B$12)/MAR1!$D$12,(O5-MAR1!$C$12)/MAR1!$E$12)</f>
        <v/>
      </c>
      <c r="S5" s="7">
        <f>IF($I5=1,(P5-MAR1!$B$13)/MAR1!$D$13,(P5-MAR1!$C$13)/MAR1!$E$13)</f>
        <v/>
      </c>
      <c r="U5" s="5" t="n">
        <v>4</v>
      </c>
      <c r="V5" s="5" t="n">
        <v>0.10526</v>
      </c>
      <c r="W5" s="5" t="n">
        <v>0.046411</v>
      </c>
      <c r="X5" s="5" t="n">
        <v>0.931906</v>
      </c>
      <c r="Y5" s="5" t="n">
        <v>0.421679</v>
      </c>
      <c r="Z5" s="5" t="n">
        <v>0.033845</v>
      </c>
    </row>
    <row r="6">
      <c r="A6" s="5" t="n">
        <v>5</v>
      </c>
      <c r="B6" s="5" t="n">
        <v>1</v>
      </c>
      <c r="C6" s="5" t="n">
        <v>5</v>
      </c>
      <c r="D6" s="5" t="n">
        <v>1</v>
      </c>
      <c r="E6" s="5" t="n">
        <v>0</v>
      </c>
      <c r="F6" s="5" t="n">
        <v>31.5</v>
      </c>
      <c r="G6" s="5" t="n">
        <v>13</v>
      </c>
      <c r="H6" s="5" t="n">
        <v>16.59</v>
      </c>
      <c r="I6" s="6">
        <f>IF(E6&gt;=Markov!$B$3,1,0)</f>
        <v/>
      </c>
      <c r="J6" s="6">
        <f>I5</f>
        <v/>
      </c>
      <c r="K6" s="7">
        <f>MAR1!$B$5+MAR1!$C$5*COS(2*PI()*$C6/365)+MAR1!$D$5*SIN(2*PI()*$C6/365)</f>
        <v/>
      </c>
      <c r="L6" s="7">
        <f>MAR1!$B$6+MAR1!$C$6*COS(2*PI()*$C6/365)+MAR1!$D$6*SIN(2*PI()*$C6/365)</f>
        <v/>
      </c>
      <c r="M6" s="7">
        <f>MAR1!$B$7+MAR1!$C$7*COS(2*PI()*$C6/365)+MAR1!$D$7*SIN(2*PI()*$C6/365)</f>
        <v/>
      </c>
      <c r="N6" s="7">
        <f>F6-K6</f>
        <v/>
      </c>
      <c r="O6" s="7">
        <f>G6-L6</f>
        <v/>
      </c>
      <c r="P6" s="7">
        <f>H6-M6</f>
        <v/>
      </c>
      <c r="Q6" s="7">
        <f>IF($I6=1,(N6-MAR1!$B$11)/MAR1!$D$11,(N6-MAR1!$C$11)/MAR1!$E$11)</f>
        <v/>
      </c>
      <c r="R6" s="7">
        <f>IF($I6=1,(O6-MAR1!$B$12)/MAR1!$D$12,(O6-MAR1!$C$12)/MAR1!$E$12)</f>
        <v/>
      </c>
      <c r="S6" s="7">
        <f>IF($I6=1,(P6-MAR1!$B$13)/MAR1!$D$13,(P6-MAR1!$C$13)/MAR1!$E$13)</f>
        <v/>
      </c>
      <c r="U6" s="5" t="n">
        <v>5</v>
      </c>
      <c r="V6" s="5" t="n">
        <v>0.219831</v>
      </c>
      <c r="W6" s="5" t="n">
        <v>0.489797</v>
      </c>
      <c r="X6" s="5" t="n">
        <v>0.323134</v>
      </c>
      <c r="Y6" s="5" t="n">
        <v>0.103234</v>
      </c>
      <c r="Z6" s="5" t="n">
        <v>0.826562</v>
      </c>
    </row>
    <row r="7">
      <c r="A7" s="5" t="n">
        <v>6</v>
      </c>
      <c r="B7" s="5" t="n">
        <v>1</v>
      </c>
      <c r="C7" s="5" t="n">
        <v>6</v>
      </c>
      <c r="D7" s="5" t="n">
        <v>1</v>
      </c>
      <c r="E7" s="5" t="n">
        <v>0</v>
      </c>
      <c r="F7" s="5" t="n">
        <v>32.5</v>
      </c>
      <c r="G7" s="5" t="n">
        <v>14.7</v>
      </c>
      <c r="H7" s="5" t="n">
        <v>20.02</v>
      </c>
      <c r="I7" s="6">
        <f>IF(E7&gt;=Markov!$B$3,1,0)</f>
        <v/>
      </c>
      <c r="J7" s="6">
        <f>I6</f>
        <v/>
      </c>
      <c r="K7" s="7">
        <f>MAR1!$B$5+MAR1!$C$5*COS(2*PI()*$C7/365)+MAR1!$D$5*SIN(2*PI()*$C7/365)</f>
        <v/>
      </c>
      <c r="L7" s="7">
        <f>MAR1!$B$6+MAR1!$C$6*COS(2*PI()*$C7/365)+MAR1!$D$6*SIN(2*PI()*$C7/365)</f>
        <v/>
      </c>
      <c r="M7" s="7">
        <f>MAR1!$B$7+MAR1!$C$7*COS(2*PI()*$C7/365)+MAR1!$D$7*SIN(2*PI()*$C7/365)</f>
        <v/>
      </c>
      <c r="N7" s="7">
        <f>F7-K7</f>
        <v/>
      </c>
      <c r="O7" s="7">
        <f>G7-L7</f>
        <v/>
      </c>
      <c r="P7" s="7">
        <f>H7-M7</f>
        <v/>
      </c>
      <c r="Q7" s="7">
        <f>IF($I7=1,(N7-MAR1!$B$11)/MAR1!$D$11,(N7-MAR1!$C$11)/MAR1!$E$11)</f>
        <v/>
      </c>
      <c r="R7" s="7">
        <f>IF($I7=1,(O7-MAR1!$B$12)/MAR1!$D$12,(O7-MAR1!$C$12)/MAR1!$E$12)</f>
        <v/>
      </c>
      <c r="S7" s="7">
        <f>IF($I7=1,(P7-MAR1!$B$13)/MAR1!$D$13,(P7-MAR1!$C$13)/MAR1!$E$13)</f>
        <v/>
      </c>
      <c r="U7" s="5" t="n">
        <v>6</v>
      </c>
      <c r="V7" s="5" t="n">
        <v>0.127991</v>
      </c>
      <c r="W7" s="5" t="n">
        <v>0.200019</v>
      </c>
      <c r="X7" s="5" t="n">
        <v>0.17007</v>
      </c>
      <c r="Y7" s="5" t="n">
        <v>0.892014</v>
      </c>
      <c r="Z7" s="5" t="n">
        <v>0.738693</v>
      </c>
    </row>
    <row r="8">
      <c r="A8" s="5" t="n">
        <v>7</v>
      </c>
      <c r="B8" s="5" t="n">
        <v>1</v>
      </c>
      <c r="C8" s="5" t="n">
        <v>7</v>
      </c>
      <c r="D8" s="5" t="n">
        <v>1</v>
      </c>
      <c r="E8" s="5" t="n">
        <v>0</v>
      </c>
      <c r="F8" s="5" t="n">
        <v>30.9</v>
      </c>
      <c r="G8" s="5" t="n">
        <v>13.1</v>
      </c>
      <c r="H8" s="5" t="n">
        <v>17.66</v>
      </c>
      <c r="I8" s="6">
        <f>IF(E8&gt;=Markov!$B$3,1,0)</f>
        <v/>
      </c>
      <c r="J8" s="6">
        <f>I7</f>
        <v/>
      </c>
      <c r="K8" s="7">
        <f>MAR1!$B$5+MAR1!$C$5*COS(2*PI()*$C8/365)+MAR1!$D$5*SIN(2*PI()*$C8/365)</f>
        <v/>
      </c>
      <c r="L8" s="7">
        <f>MAR1!$B$6+MAR1!$C$6*COS(2*PI()*$C8/365)+MAR1!$D$6*SIN(2*PI()*$C8/365)</f>
        <v/>
      </c>
      <c r="M8" s="7">
        <f>MAR1!$B$7+MAR1!$C$7*COS(2*PI()*$C8/365)+MAR1!$D$7*SIN(2*PI()*$C8/365)</f>
        <v/>
      </c>
      <c r="N8" s="7">
        <f>F8-K8</f>
        <v/>
      </c>
      <c r="O8" s="7">
        <f>G8-L8</f>
        <v/>
      </c>
      <c r="P8" s="7">
        <f>H8-M8</f>
        <v/>
      </c>
      <c r="Q8" s="7">
        <f>IF($I8=1,(N8-MAR1!$B$11)/MAR1!$D$11,(N8-MAR1!$C$11)/MAR1!$E$11)</f>
        <v/>
      </c>
      <c r="R8" s="7">
        <f>IF($I8=1,(O8-MAR1!$B$12)/MAR1!$D$12,(O8-MAR1!$C$12)/MAR1!$E$12)</f>
        <v/>
      </c>
      <c r="S8" s="7">
        <f>IF($I8=1,(P8-MAR1!$B$13)/MAR1!$D$13,(P8-MAR1!$C$13)/MAR1!$E$13)</f>
        <v/>
      </c>
      <c r="U8" s="5" t="n">
        <v>7</v>
      </c>
      <c r="V8" s="5" t="n">
        <v>0.777902</v>
      </c>
      <c r="W8" s="5" t="n">
        <v>0.07438500000000001</v>
      </c>
      <c r="X8" s="5" t="n">
        <v>0.132052</v>
      </c>
      <c r="Y8" s="5" t="n">
        <v>0.164262</v>
      </c>
      <c r="Z8" s="5" t="n">
        <v>0.311018</v>
      </c>
    </row>
    <row r="9">
      <c r="A9" s="5" t="n">
        <v>8</v>
      </c>
      <c r="B9" s="5" t="n">
        <v>1</v>
      </c>
      <c r="C9" s="5" t="n">
        <v>8</v>
      </c>
      <c r="D9" s="5" t="n">
        <v>1</v>
      </c>
      <c r="E9" s="5" t="n">
        <v>0</v>
      </c>
      <c r="F9" s="5" t="n">
        <v>31.2</v>
      </c>
      <c r="G9" s="5" t="n">
        <v>13.9</v>
      </c>
      <c r="H9" s="5" t="n">
        <v>20.67</v>
      </c>
      <c r="I9" s="6">
        <f>IF(E9&gt;=Markov!$B$3,1,0)</f>
        <v/>
      </c>
      <c r="J9" s="6">
        <f>I8</f>
        <v/>
      </c>
      <c r="K9" s="7">
        <f>MAR1!$B$5+MAR1!$C$5*COS(2*PI()*$C9/365)+MAR1!$D$5*SIN(2*PI()*$C9/365)</f>
        <v/>
      </c>
      <c r="L9" s="7">
        <f>MAR1!$B$6+MAR1!$C$6*COS(2*PI()*$C9/365)+MAR1!$D$6*SIN(2*PI()*$C9/365)</f>
        <v/>
      </c>
      <c r="M9" s="7">
        <f>MAR1!$B$7+MAR1!$C$7*COS(2*PI()*$C9/365)+MAR1!$D$7*SIN(2*PI()*$C9/365)</f>
        <v/>
      </c>
      <c r="N9" s="7">
        <f>F9-K9</f>
        <v/>
      </c>
      <c r="O9" s="7">
        <f>G9-L9</f>
        <v/>
      </c>
      <c r="P9" s="7">
        <f>H9-M9</f>
        <v/>
      </c>
      <c r="Q9" s="7">
        <f>IF($I9=1,(N9-MAR1!$B$11)/MAR1!$D$11,(N9-MAR1!$C$11)/MAR1!$E$11)</f>
        <v/>
      </c>
      <c r="R9" s="7">
        <f>IF($I9=1,(O9-MAR1!$B$12)/MAR1!$D$12,(O9-MAR1!$C$12)/MAR1!$E$12)</f>
        <v/>
      </c>
      <c r="S9" s="7">
        <f>IF($I9=1,(P9-MAR1!$B$13)/MAR1!$D$13,(P9-MAR1!$C$13)/MAR1!$E$13)</f>
        <v/>
      </c>
      <c r="U9" s="5" t="n">
        <v>8</v>
      </c>
      <c r="V9" s="5" t="n">
        <v>0.13378</v>
      </c>
      <c r="W9" s="5" t="n">
        <v>0.157756</v>
      </c>
      <c r="X9" s="5" t="n">
        <v>0.04328</v>
      </c>
      <c r="Y9" s="5" t="n">
        <v>0.349432</v>
      </c>
      <c r="Z9" s="5" t="n">
        <v>0.111269</v>
      </c>
    </row>
    <row r="10">
      <c r="A10" s="5" t="n">
        <v>9</v>
      </c>
      <c r="B10" s="5" t="n">
        <v>1</v>
      </c>
      <c r="C10" s="5" t="n">
        <v>9</v>
      </c>
      <c r="D10" s="5" t="n">
        <v>1</v>
      </c>
      <c r="E10" s="5" t="n">
        <v>0</v>
      </c>
      <c r="F10" s="5" t="n">
        <v>27.5</v>
      </c>
      <c r="G10" s="5" t="n">
        <v>12.4</v>
      </c>
      <c r="H10" s="5" t="n">
        <v>13.32</v>
      </c>
      <c r="I10" s="6">
        <f>IF(E10&gt;=Markov!$B$3,1,0)</f>
        <v/>
      </c>
      <c r="J10" s="6">
        <f>I9</f>
        <v/>
      </c>
      <c r="K10" s="7">
        <f>MAR1!$B$5+MAR1!$C$5*COS(2*PI()*$C10/365)+MAR1!$D$5*SIN(2*PI()*$C10/365)</f>
        <v/>
      </c>
      <c r="L10" s="7">
        <f>MAR1!$B$6+MAR1!$C$6*COS(2*PI()*$C10/365)+MAR1!$D$6*SIN(2*PI()*$C10/365)</f>
        <v/>
      </c>
      <c r="M10" s="7">
        <f>MAR1!$B$7+MAR1!$C$7*COS(2*PI()*$C10/365)+MAR1!$D$7*SIN(2*PI()*$C10/365)</f>
        <v/>
      </c>
      <c r="N10" s="7">
        <f>F10-K10</f>
        <v/>
      </c>
      <c r="O10" s="7">
        <f>G10-L10</f>
        <v/>
      </c>
      <c r="P10" s="7">
        <f>H10-M10</f>
        <v/>
      </c>
      <c r="Q10" s="7">
        <f>IF($I10=1,(N10-MAR1!$B$11)/MAR1!$D$11,(N10-MAR1!$C$11)/MAR1!$E$11)</f>
        <v/>
      </c>
      <c r="R10" s="7">
        <f>IF($I10=1,(O10-MAR1!$B$12)/MAR1!$D$12,(O10-MAR1!$C$12)/MAR1!$E$12)</f>
        <v/>
      </c>
      <c r="S10" s="7">
        <f>IF($I10=1,(P10-MAR1!$B$13)/MAR1!$D$13,(P10-MAR1!$C$13)/MAR1!$E$13)</f>
        <v/>
      </c>
      <c r="U10" s="5" t="n">
        <v>9</v>
      </c>
      <c r="V10" s="5" t="n">
        <v>0.155049</v>
      </c>
      <c r="W10" s="5" t="n">
        <v>0.759497</v>
      </c>
      <c r="X10" s="5" t="n">
        <v>0.228166</v>
      </c>
      <c r="Y10" s="5" t="n">
        <v>0.462738</v>
      </c>
      <c r="Z10" s="5" t="n">
        <v>0.6914</v>
      </c>
    </row>
    <row r="11">
      <c r="A11" s="5" t="n">
        <v>10</v>
      </c>
      <c r="B11" s="5" t="n">
        <v>1</v>
      </c>
      <c r="C11" s="5" t="n">
        <v>10</v>
      </c>
      <c r="D11" s="5" t="n">
        <v>1</v>
      </c>
      <c r="E11" s="5" t="n">
        <v>0</v>
      </c>
      <c r="F11" s="5" t="n">
        <v>28.5</v>
      </c>
      <c r="G11" s="5" t="n">
        <v>11.4</v>
      </c>
      <c r="H11" s="5" t="n">
        <v>14.22</v>
      </c>
      <c r="I11" s="6">
        <f>IF(E11&gt;=Markov!$B$3,1,0)</f>
        <v/>
      </c>
      <c r="J11" s="6">
        <f>I10</f>
        <v/>
      </c>
      <c r="K11" s="7">
        <f>MAR1!$B$5+MAR1!$C$5*COS(2*PI()*$C11/365)+MAR1!$D$5*SIN(2*PI()*$C11/365)</f>
        <v/>
      </c>
      <c r="L11" s="7">
        <f>MAR1!$B$6+MAR1!$C$6*COS(2*PI()*$C11/365)+MAR1!$D$6*SIN(2*PI()*$C11/365)</f>
        <v/>
      </c>
      <c r="M11" s="7">
        <f>MAR1!$B$7+MAR1!$C$7*COS(2*PI()*$C11/365)+MAR1!$D$7*SIN(2*PI()*$C11/365)</f>
        <v/>
      </c>
      <c r="N11" s="7">
        <f>F11-K11</f>
        <v/>
      </c>
      <c r="O11" s="7">
        <f>G11-L11</f>
        <v/>
      </c>
      <c r="P11" s="7">
        <f>H11-M11</f>
        <v/>
      </c>
      <c r="Q11" s="7">
        <f>IF($I11=1,(N11-MAR1!$B$11)/MAR1!$D$11,(N11-MAR1!$C$11)/MAR1!$E$11)</f>
        <v/>
      </c>
      <c r="R11" s="7">
        <f>IF($I11=1,(O11-MAR1!$B$12)/MAR1!$D$12,(O11-MAR1!$C$12)/MAR1!$E$12)</f>
        <v/>
      </c>
      <c r="S11" s="7">
        <f>IF($I11=1,(P11-MAR1!$B$13)/MAR1!$D$13,(P11-MAR1!$C$13)/MAR1!$E$13)</f>
        <v/>
      </c>
      <c r="U11" s="5" t="n">
        <v>10</v>
      </c>
      <c r="V11" s="5" t="n">
        <v>0.694694</v>
      </c>
      <c r="W11" s="5" t="n">
        <v>0.84843</v>
      </c>
      <c r="X11" s="5" t="n">
        <v>0.8531260000000001</v>
      </c>
      <c r="Y11" s="5" t="n">
        <v>0.409667</v>
      </c>
      <c r="Z11" s="5" t="n">
        <v>0.320614</v>
      </c>
    </row>
    <row r="12">
      <c r="A12" s="5" t="n">
        <v>11</v>
      </c>
      <c r="B12" s="5" t="n">
        <v>1</v>
      </c>
      <c r="C12" s="5" t="n">
        <v>11</v>
      </c>
      <c r="D12" s="5" t="n">
        <v>1</v>
      </c>
      <c r="E12" s="5" t="n">
        <v>0</v>
      </c>
      <c r="F12" s="5" t="n">
        <v>29.4</v>
      </c>
      <c r="G12" s="5" t="n">
        <v>12.8</v>
      </c>
      <c r="H12" s="5" t="n">
        <v>20.16</v>
      </c>
      <c r="I12" s="6">
        <f>IF(E12&gt;=Markov!$B$3,1,0)</f>
        <v/>
      </c>
      <c r="J12" s="6">
        <f>I11</f>
        <v/>
      </c>
      <c r="K12" s="7">
        <f>MAR1!$B$5+MAR1!$C$5*COS(2*PI()*$C12/365)+MAR1!$D$5*SIN(2*PI()*$C12/365)</f>
        <v/>
      </c>
      <c r="L12" s="7">
        <f>MAR1!$B$6+MAR1!$C$6*COS(2*PI()*$C12/365)+MAR1!$D$6*SIN(2*PI()*$C12/365)</f>
        <v/>
      </c>
      <c r="M12" s="7">
        <f>MAR1!$B$7+MAR1!$C$7*COS(2*PI()*$C12/365)+MAR1!$D$7*SIN(2*PI()*$C12/365)</f>
        <v/>
      </c>
      <c r="N12" s="7">
        <f>F12-K12</f>
        <v/>
      </c>
      <c r="O12" s="7">
        <f>G12-L12</f>
        <v/>
      </c>
      <c r="P12" s="7">
        <f>H12-M12</f>
        <v/>
      </c>
      <c r="Q12" s="7">
        <f>IF($I12=1,(N12-MAR1!$B$11)/MAR1!$D$11,(N12-MAR1!$C$11)/MAR1!$E$11)</f>
        <v/>
      </c>
      <c r="R12" s="7">
        <f>IF($I12=1,(O12-MAR1!$B$12)/MAR1!$D$12,(O12-MAR1!$C$12)/MAR1!$E$12)</f>
        <v/>
      </c>
      <c r="S12" s="7">
        <f>IF($I12=1,(P12-MAR1!$B$13)/MAR1!$D$13,(P12-MAR1!$C$13)/MAR1!$E$13)</f>
        <v/>
      </c>
      <c r="U12" s="5" t="n">
        <v>11</v>
      </c>
      <c r="V12" s="5" t="n">
        <v>0.903315</v>
      </c>
      <c r="W12" s="5" t="n">
        <v>0.070982</v>
      </c>
      <c r="X12" s="5" t="n">
        <v>0.805164</v>
      </c>
      <c r="Y12" s="5" t="n">
        <v>0.773023</v>
      </c>
      <c r="Z12" s="5" t="n">
        <v>0.895169</v>
      </c>
    </row>
    <row r="13">
      <c r="A13" s="5" t="n">
        <v>12</v>
      </c>
      <c r="B13" s="5" t="n">
        <v>1</v>
      </c>
      <c r="C13" s="5" t="n">
        <v>12</v>
      </c>
      <c r="D13" s="5" t="n">
        <v>1</v>
      </c>
      <c r="E13" s="5" t="n">
        <v>0</v>
      </c>
      <c r="F13" s="5" t="n">
        <v>27.8</v>
      </c>
      <c r="G13" s="5" t="n">
        <v>14.8</v>
      </c>
      <c r="H13" s="5" t="n">
        <v>16.12</v>
      </c>
      <c r="I13" s="6">
        <f>IF(E13&gt;=Markov!$B$3,1,0)</f>
        <v/>
      </c>
      <c r="J13" s="6">
        <f>I12</f>
        <v/>
      </c>
      <c r="K13" s="7">
        <f>MAR1!$B$5+MAR1!$C$5*COS(2*PI()*$C13/365)+MAR1!$D$5*SIN(2*PI()*$C13/365)</f>
        <v/>
      </c>
      <c r="L13" s="7">
        <f>MAR1!$B$6+MAR1!$C$6*COS(2*PI()*$C13/365)+MAR1!$D$6*SIN(2*PI()*$C13/365)</f>
        <v/>
      </c>
      <c r="M13" s="7">
        <f>MAR1!$B$7+MAR1!$C$7*COS(2*PI()*$C13/365)+MAR1!$D$7*SIN(2*PI()*$C13/365)</f>
        <v/>
      </c>
      <c r="N13" s="7">
        <f>F13-K13</f>
        <v/>
      </c>
      <c r="O13" s="7">
        <f>G13-L13</f>
        <v/>
      </c>
      <c r="P13" s="7">
        <f>H13-M13</f>
        <v/>
      </c>
      <c r="Q13" s="7">
        <f>IF($I13=1,(N13-MAR1!$B$11)/MAR1!$D$11,(N13-MAR1!$C$11)/MAR1!$E$11)</f>
        <v/>
      </c>
      <c r="R13" s="7">
        <f>IF($I13=1,(O13-MAR1!$B$12)/MAR1!$D$12,(O13-MAR1!$C$12)/MAR1!$E$12)</f>
        <v/>
      </c>
      <c r="S13" s="7">
        <f>IF($I13=1,(P13-MAR1!$B$13)/MAR1!$D$13,(P13-MAR1!$C$13)/MAR1!$E$13)</f>
        <v/>
      </c>
      <c r="U13" s="5" t="n">
        <v>12</v>
      </c>
      <c r="V13" s="5" t="n">
        <v>0.715642</v>
      </c>
      <c r="W13" s="5" t="n">
        <v>0.760267</v>
      </c>
      <c r="X13" s="5" t="n">
        <v>0.8273470000000001</v>
      </c>
      <c r="Y13" s="5" t="n">
        <v>0.738563</v>
      </c>
      <c r="Z13" s="5" t="n">
        <v>0.640702</v>
      </c>
    </row>
    <row r="14">
      <c r="A14" s="5" t="n">
        <v>13</v>
      </c>
      <c r="B14" s="5" t="n">
        <v>1</v>
      </c>
      <c r="C14" s="5" t="n">
        <v>13</v>
      </c>
      <c r="D14" s="5" t="n">
        <v>1</v>
      </c>
      <c r="E14" s="5" t="n">
        <v>0</v>
      </c>
      <c r="F14" s="5" t="n">
        <v>29.9</v>
      </c>
      <c r="G14" s="5" t="n">
        <v>13.1</v>
      </c>
      <c r="H14" s="5" t="n">
        <v>19.37</v>
      </c>
      <c r="I14" s="6">
        <f>IF(E14&gt;=Markov!$B$3,1,0)</f>
        <v/>
      </c>
      <c r="J14" s="6">
        <f>I13</f>
        <v/>
      </c>
      <c r="K14" s="7">
        <f>MAR1!$B$5+MAR1!$C$5*COS(2*PI()*$C14/365)+MAR1!$D$5*SIN(2*PI()*$C14/365)</f>
        <v/>
      </c>
      <c r="L14" s="7">
        <f>MAR1!$B$6+MAR1!$C$6*COS(2*PI()*$C14/365)+MAR1!$D$6*SIN(2*PI()*$C14/365)</f>
        <v/>
      </c>
      <c r="M14" s="7">
        <f>MAR1!$B$7+MAR1!$C$7*COS(2*PI()*$C14/365)+MAR1!$D$7*SIN(2*PI()*$C14/365)</f>
        <v/>
      </c>
      <c r="N14" s="7">
        <f>F14-K14</f>
        <v/>
      </c>
      <c r="O14" s="7">
        <f>G14-L14</f>
        <v/>
      </c>
      <c r="P14" s="7">
        <f>H14-M14</f>
        <v/>
      </c>
      <c r="Q14" s="7">
        <f>IF($I14=1,(N14-MAR1!$B$11)/MAR1!$D$11,(N14-MAR1!$C$11)/MAR1!$E$11)</f>
        <v/>
      </c>
      <c r="R14" s="7">
        <f>IF($I14=1,(O14-MAR1!$B$12)/MAR1!$D$12,(O14-MAR1!$C$12)/MAR1!$E$12)</f>
        <v/>
      </c>
      <c r="S14" s="7">
        <f>IF($I14=1,(P14-MAR1!$B$13)/MAR1!$D$13,(P14-MAR1!$C$13)/MAR1!$E$13)</f>
        <v/>
      </c>
      <c r="U14" s="5" t="n">
        <v>13</v>
      </c>
      <c r="V14" s="5" t="n">
        <v>0.448506</v>
      </c>
      <c r="W14" s="5" t="n">
        <v>0.806527</v>
      </c>
      <c r="X14" s="5" t="n">
        <v>0.448052</v>
      </c>
      <c r="Y14" s="5" t="n">
        <v>0.3518</v>
      </c>
      <c r="Z14" s="5" t="n">
        <v>0.397492</v>
      </c>
    </row>
    <row r="15">
      <c r="A15" s="5" t="n">
        <v>14</v>
      </c>
      <c r="B15" s="5" t="n">
        <v>1</v>
      </c>
      <c r="C15" s="5" t="n">
        <v>14</v>
      </c>
      <c r="D15" s="5" t="n">
        <v>1</v>
      </c>
      <c r="E15" s="5" t="n">
        <v>0.1</v>
      </c>
      <c r="F15" s="5" t="n">
        <v>28</v>
      </c>
      <c r="G15" s="5" t="n">
        <v>11.6</v>
      </c>
      <c r="H15" s="5" t="n">
        <v>8.01</v>
      </c>
      <c r="I15" s="6">
        <f>IF(E15&gt;=Markov!$B$3,1,0)</f>
        <v/>
      </c>
      <c r="J15" s="6">
        <f>I14</f>
        <v/>
      </c>
      <c r="K15" s="7">
        <f>MAR1!$B$5+MAR1!$C$5*COS(2*PI()*$C15/365)+MAR1!$D$5*SIN(2*PI()*$C15/365)</f>
        <v/>
      </c>
      <c r="L15" s="7">
        <f>MAR1!$B$6+MAR1!$C$6*COS(2*PI()*$C15/365)+MAR1!$D$6*SIN(2*PI()*$C15/365)</f>
        <v/>
      </c>
      <c r="M15" s="7">
        <f>MAR1!$B$7+MAR1!$C$7*COS(2*PI()*$C15/365)+MAR1!$D$7*SIN(2*PI()*$C15/365)</f>
        <v/>
      </c>
      <c r="N15" s="7">
        <f>F15-K15</f>
        <v/>
      </c>
      <c r="O15" s="7">
        <f>G15-L15</f>
        <v/>
      </c>
      <c r="P15" s="7">
        <f>H15-M15</f>
        <v/>
      </c>
      <c r="Q15" s="7">
        <f>IF($I15=1,(N15-MAR1!$B$11)/MAR1!$D$11,(N15-MAR1!$C$11)/MAR1!$E$11)</f>
        <v/>
      </c>
      <c r="R15" s="7">
        <f>IF($I15=1,(O15-MAR1!$B$12)/MAR1!$D$12,(O15-MAR1!$C$12)/MAR1!$E$12)</f>
        <v/>
      </c>
      <c r="S15" s="7">
        <f>IF($I15=1,(P15-MAR1!$B$13)/MAR1!$D$13,(P15-MAR1!$C$13)/MAR1!$E$13)</f>
        <v/>
      </c>
      <c r="U15" s="5" t="n">
        <v>14</v>
      </c>
      <c r="V15" s="5" t="n">
        <v>0.54687</v>
      </c>
      <c r="W15" s="5" t="n">
        <v>0.98759</v>
      </c>
      <c r="X15" s="5" t="n">
        <v>0.056346</v>
      </c>
      <c r="Y15" s="5" t="n">
        <v>0.048025</v>
      </c>
      <c r="Z15" s="5" t="n">
        <v>0.062497</v>
      </c>
    </row>
    <row r="16">
      <c r="A16" s="5" t="n">
        <v>15</v>
      </c>
      <c r="B16" s="5" t="n">
        <v>1</v>
      </c>
      <c r="C16" s="5" t="n">
        <v>15</v>
      </c>
      <c r="D16" s="5" t="n">
        <v>1</v>
      </c>
      <c r="E16" s="5" t="n">
        <v>0</v>
      </c>
      <c r="F16" s="5" t="n">
        <v>28.4</v>
      </c>
      <c r="G16" s="5" t="n">
        <v>12.1</v>
      </c>
      <c r="H16" s="5" t="n">
        <v>20.25</v>
      </c>
      <c r="I16" s="6">
        <f>IF(E16&gt;=Markov!$B$3,1,0)</f>
        <v/>
      </c>
      <c r="J16" s="6">
        <f>I15</f>
        <v/>
      </c>
      <c r="K16" s="7">
        <f>MAR1!$B$5+MAR1!$C$5*COS(2*PI()*$C16/365)+MAR1!$D$5*SIN(2*PI()*$C16/365)</f>
        <v/>
      </c>
      <c r="L16" s="7">
        <f>MAR1!$B$6+MAR1!$C$6*COS(2*PI()*$C16/365)+MAR1!$D$6*SIN(2*PI()*$C16/365)</f>
        <v/>
      </c>
      <c r="M16" s="7">
        <f>MAR1!$B$7+MAR1!$C$7*COS(2*PI()*$C16/365)+MAR1!$D$7*SIN(2*PI()*$C16/365)</f>
        <v/>
      </c>
      <c r="N16" s="7">
        <f>F16-K16</f>
        <v/>
      </c>
      <c r="O16" s="7">
        <f>G16-L16</f>
        <v/>
      </c>
      <c r="P16" s="7">
        <f>H16-M16</f>
        <v/>
      </c>
      <c r="Q16" s="7">
        <f>IF($I16=1,(N16-MAR1!$B$11)/MAR1!$D$11,(N16-MAR1!$C$11)/MAR1!$E$11)</f>
        <v/>
      </c>
      <c r="R16" s="7">
        <f>IF($I16=1,(O16-MAR1!$B$12)/MAR1!$D$12,(O16-MAR1!$C$12)/MAR1!$E$12)</f>
        <v/>
      </c>
      <c r="S16" s="7">
        <f>IF($I16=1,(P16-MAR1!$B$13)/MAR1!$D$13,(P16-MAR1!$C$13)/MAR1!$E$13)</f>
        <v/>
      </c>
      <c r="U16" s="5" t="n">
        <v>15</v>
      </c>
      <c r="V16" s="5" t="n">
        <v>0.215668</v>
      </c>
      <c r="W16" s="5" t="n">
        <v>0.522867</v>
      </c>
      <c r="X16" s="5" t="n">
        <v>0.22898</v>
      </c>
      <c r="Y16" s="5" t="n">
        <v>0.226994</v>
      </c>
      <c r="Z16" s="5" t="n">
        <v>0.857441</v>
      </c>
    </row>
    <row r="17">
      <c r="A17" s="5" t="n">
        <v>16</v>
      </c>
      <c r="B17" s="5" t="n">
        <v>1</v>
      </c>
      <c r="C17" s="5" t="n">
        <v>16</v>
      </c>
      <c r="D17" s="5" t="n">
        <v>1</v>
      </c>
      <c r="E17" s="5" t="n">
        <v>0</v>
      </c>
      <c r="F17" s="5" t="n">
        <v>29.9</v>
      </c>
      <c r="G17" s="5" t="n">
        <v>14.2</v>
      </c>
      <c r="H17" s="5" t="n">
        <v>18.73</v>
      </c>
      <c r="I17" s="6">
        <f>IF(E17&gt;=Markov!$B$3,1,0)</f>
        <v/>
      </c>
      <c r="J17" s="6">
        <f>I16</f>
        <v/>
      </c>
      <c r="K17" s="7">
        <f>MAR1!$B$5+MAR1!$C$5*COS(2*PI()*$C17/365)+MAR1!$D$5*SIN(2*PI()*$C17/365)</f>
        <v/>
      </c>
      <c r="L17" s="7">
        <f>MAR1!$B$6+MAR1!$C$6*COS(2*PI()*$C17/365)+MAR1!$D$6*SIN(2*PI()*$C17/365)</f>
        <v/>
      </c>
      <c r="M17" s="7">
        <f>MAR1!$B$7+MAR1!$C$7*COS(2*PI()*$C17/365)+MAR1!$D$7*SIN(2*PI()*$C17/365)</f>
        <v/>
      </c>
      <c r="N17" s="7">
        <f>F17-K17</f>
        <v/>
      </c>
      <c r="O17" s="7">
        <f>G17-L17</f>
        <v/>
      </c>
      <c r="P17" s="7">
        <f>H17-M17</f>
        <v/>
      </c>
      <c r="Q17" s="7">
        <f>IF($I17=1,(N17-MAR1!$B$11)/MAR1!$D$11,(N17-MAR1!$C$11)/MAR1!$E$11)</f>
        <v/>
      </c>
      <c r="R17" s="7">
        <f>IF($I17=1,(O17-MAR1!$B$12)/MAR1!$D$12,(O17-MAR1!$C$12)/MAR1!$E$12)</f>
        <v/>
      </c>
      <c r="S17" s="7">
        <f>IF($I17=1,(P17-MAR1!$B$13)/MAR1!$D$13,(P17-MAR1!$C$13)/MAR1!$E$13)</f>
        <v/>
      </c>
      <c r="U17" s="5" t="n">
        <v>16</v>
      </c>
      <c r="V17" s="5" t="n">
        <v>0.28885</v>
      </c>
      <c r="W17" s="5" t="n">
        <v>0.727556</v>
      </c>
      <c r="X17" s="5" t="n">
        <v>0.7745919999999999</v>
      </c>
      <c r="Y17" s="5" t="n">
        <v>0.42315</v>
      </c>
      <c r="Z17" s="5" t="n">
        <v>0.025258</v>
      </c>
    </row>
    <row r="18">
      <c r="A18" s="5" t="n">
        <v>17</v>
      </c>
      <c r="B18" s="5" t="n">
        <v>1</v>
      </c>
      <c r="C18" s="5" t="n">
        <v>17</v>
      </c>
      <c r="D18" s="5" t="n">
        <v>1</v>
      </c>
      <c r="E18" s="5" t="n">
        <v>0</v>
      </c>
      <c r="F18" s="5" t="n">
        <v>32.4</v>
      </c>
      <c r="G18" s="5" t="n">
        <v>16</v>
      </c>
      <c r="H18" s="5" t="n">
        <v>23.86</v>
      </c>
      <c r="I18" s="6">
        <f>IF(E18&gt;=Markov!$B$3,1,0)</f>
        <v/>
      </c>
      <c r="J18" s="6">
        <f>I17</f>
        <v/>
      </c>
      <c r="K18" s="7">
        <f>MAR1!$B$5+MAR1!$C$5*COS(2*PI()*$C18/365)+MAR1!$D$5*SIN(2*PI()*$C18/365)</f>
        <v/>
      </c>
      <c r="L18" s="7">
        <f>MAR1!$B$6+MAR1!$C$6*COS(2*PI()*$C18/365)+MAR1!$D$6*SIN(2*PI()*$C18/365)</f>
        <v/>
      </c>
      <c r="M18" s="7">
        <f>MAR1!$B$7+MAR1!$C$7*COS(2*PI()*$C18/365)+MAR1!$D$7*SIN(2*PI()*$C18/365)</f>
        <v/>
      </c>
      <c r="N18" s="7">
        <f>F18-K18</f>
        <v/>
      </c>
      <c r="O18" s="7">
        <f>G18-L18</f>
        <v/>
      </c>
      <c r="P18" s="7">
        <f>H18-M18</f>
        <v/>
      </c>
      <c r="Q18" s="7">
        <f>IF($I18=1,(N18-MAR1!$B$11)/MAR1!$D$11,(N18-MAR1!$C$11)/MAR1!$E$11)</f>
        <v/>
      </c>
      <c r="R18" s="7">
        <f>IF($I18=1,(O18-MAR1!$B$12)/MAR1!$D$12,(O18-MAR1!$C$12)/MAR1!$E$12)</f>
        <v/>
      </c>
      <c r="S18" s="7">
        <f>IF($I18=1,(P18-MAR1!$B$13)/MAR1!$D$13,(P18-MAR1!$C$13)/MAR1!$E$13)</f>
        <v/>
      </c>
      <c r="U18" s="5" t="n">
        <v>17</v>
      </c>
      <c r="V18" s="5" t="n">
        <v>0.327211</v>
      </c>
      <c r="W18" s="5" t="n">
        <v>0.636344</v>
      </c>
      <c r="X18" s="5" t="n">
        <v>0.472289</v>
      </c>
      <c r="Y18" s="5" t="n">
        <v>0.978233</v>
      </c>
      <c r="Z18" s="5" t="n">
        <v>0.285788</v>
      </c>
    </row>
    <row r="19">
      <c r="A19" s="5" t="n">
        <v>18</v>
      </c>
      <c r="B19" s="5" t="n">
        <v>1</v>
      </c>
      <c r="C19" s="5" t="n">
        <v>18</v>
      </c>
      <c r="D19" s="5" t="n">
        <v>1</v>
      </c>
      <c r="E19" s="5" t="n">
        <v>0</v>
      </c>
      <c r="F19" s="5" t="n">
        <v>31.4</v>
      </c>
      <c r="G19" s="5" t="n">
        <v>14.6</v>
      </c>
      <c r="H19" s="5" t="n">
        <v>15.53</v>
      </c>
      <c r="I19" s="6">
        <f>IF(E19&gt;=Markov!$B$3,1,0)</f>
        <v/>
      </c>
      <c r="J19" s="6">
        <f>I18</f>
        <v/>
      </c>
      <c r="K19" s="7">
        <f>MAR1!$B$5+MAR1!$C$5*COS(2*PI()*$C19/365)+MAR1!$D$5*SIN(2*PI()*$C19/365)</f>
        <v/>
      </c>
      <c r="L19" s="7">
        <f>MAR1!$B$6+MAR1!$C$6*COS(2*PI()*$C19/365)+MAR1!$D$6*SIN(2*PI()*$C19/365)</f>
        <v/>
      </c>
      <c r="M19" s="7">
        <f>MAR1!$B$7+MAR1!$C$7*COS(2*PI()*$C19/365)+MAR1!$D$7*SIN(2*PI()*$C19/365)</f>
        <v/>
      </c>
      <c r="N19" s="7">
        <f>F19-K19</f>
        <v/>
      </c>
      <c r="O19" s="7">
        <f>G19-L19</f>
        <v/>
      </c>
      <c r="P19" s="7">
        <f>H19-M19</f>
        <v/>
      </c>
      <c r="Q19" s="7">
        <f>IF($I19=1,(N19-MAR1!$B$11)/MAR1!$D$11,(N19-MAR1!$C$11)/MAR1!$E$11)</f>
        <v/>
      </c>
      <c r="R19" s="7">
        <f>IF($I19=1,(O19-MAR1!$B$12)/MAR1!$D$12,(O19-MAR1!$C$12)/MAR1!$E$12)</f>
        <v/>
      </c>
      <c r="S19" s="7">
        <f>IF($I19=1,(P19-MAR1!$B$13)/MAR1!$D$13,(P19-MAR1!$C$13)/MAR1!$E$13)</f>
        <v/>
      </c>
      <c r="U19" s="5" t="n">
        <v>18</v>
      </c>
      <c r="V19" s="5" t="n">
        <v>0.110703</v>
      </c>
      <c r="W19" s="5" t="n">
        <v>0.09975000000000001</v>
      </c>
      <c r="X19" s="5" t="n">
        <v>0.479156</v>
      </c>
      <c r="Y19" s="5" t="n">
        <v>0.304501</v>
      </c>
      <c r="Z19" s="5" t="n">
        <v>0.02395</v>
      </c>
    </row>
    <row r="20">
      <c r="A20" s="5" t="n">
        <v>19</v>
      </c>
      <c r="B20" s="5" t="n">
        <v>1</v>
      </c>
      <c r="C20" s="5" t="n">
        <v>19</v>
      </c>
      <c r="D20" s="5" t="n">
        <v>1</v>
      </c>
      <c r="E20" s="5" t="n">
        <v>0</v>
      </c>
      <c r="F20" s="5" t="n">
        <v>31.9</v>
      </c>
      <c r="G20" s="5" t="n">
        <v>13.2</v>
      </c>
      <c r="H20" s="5" t="n">
        <v>20.16</v>
      </c>
      <c r="I20" s="6">
        <f>IF(E20&gt;=Markov!$B$3,1,0)</f>
        <v/>
      </c>
      <c r="J20" s="6">
        <f>I19</f>
        <v/>
      </c>
      <c r="K20" s="7">
        <f>MAR1!$B$5+MAR1!$C$5*COS(2*PI()*$C20/365)+MAR1!$D$5*SIN(2*PI()*$C20/365)</f>
        <v/>
      </c>
      <c r="L20" s="7">
        <f>MAR1!$B$6+MAR1!$C$6*COS(2*PI()*$C20/365)+MAR1!$D$6*SIN(2*PI()*$C20/365)</f>
        <v/>
      </c>
      <c r="M20" s="7">
        <f>MAR1!$B$7+MAR1!$C$7*COS(2*PI()*$C20/365)+MAR1!$D$7*SIN(2*PI()*$C20/365)</f>
        <v/>
      </c>
      <c r="N20" s="7">
        <f>F20-K20</f>
        <v/>
      </c>
      <c r="O20" s="7">
        <f>G20-L20</f>
        <v/>
      </c>
      <c r="P20" s="7">
        <f>H20-M20</f>
        <v/>
      </c>
      <c r="Q20" s="7">
        <f>IF($I20=1,(N20-MAR1!$B$11)/MAR1!$D$11,(N20-MAR1!$C$11)/MAR1!$E$11)</f>
        <v/>
      </c>
      <c r="R20" s="7">
        <f>IF($I20=1,(O20-MAR1!$B$12)/MAR1!$D$12,(O20-MAR1!$C$12)/MAR1!$E$12)</f>
        <v/>
      </c>
      <c r="S20" s="7">
        <f>IF($I20=1,(P20-MAR1!$B$13)/MAR1!$D$13,(P20-MAR1!$C$13)/MAR1!$E$13)</f>
        <v/>
      </c>
      <c r="U20" s="5" t="n">
        <v>19</v>
      </c>
      <c r="V20" s="5" t="n">
        <v>0.43993</v>
      </c>
      <c r="W20" s="5" t="n">
        <v>0.262949</v>
      </c>
      <c r="X20" s="5" t="n">
        <v>0.771766</v>
      </c>
      <c r="Y20" s="5" t="n">
        <v>0.736727</v>
      </c>
      <c r="Z20" s="5" t="n">
        <v>0.081096</v>
      </c>
    </row>
    <row r="21">
      <c r="A21" s="5" t="n">
        <v>20</v>
      </c>
      <c r="B21" s="5" t="n">
        <v>1</v>
      </c>
      <c r="C21" s="5" t="n">
        <v>20</v>
      </c>
      <c r="D21" s="5" t="n">
        <v>1</v>
      </c>
      <c r="E21" s="5" t="n">
        <v>0</v>
      </c>
      <c r="F21" s="5" t="n">
        <v>30</v>
      </c>
      <c r="G21" s="5" t="n">
        <v>12.3</v>
      </c>
      <c r="H21" s="5" t="n">
        <v>18.6</v>
      </c>
      <c r="I21" s="6">
        <f>IF(E21&gt;=Markov!$B$3,1,0)</f>
        <v/>
      </c>
      <c r="J21" s="6">
        <f>I20</f>
        <v/>
      </c>
      <c r="K21" s="7">
        <f>MAR1!$B$5+MAR1!$C$5*COS(2*PI()*$C21/365)+MAR1!$D$5*SIN(2*PI()*$C21/365)</f>
        <v/>
      </c>
      <c r="L21" s="7">
        <f>MAR1!$B$6+MAR1!$C$6*COS(2*PI()*$C21/365)+MAR1!$D$6*SIN(2*PI()*$C21/365)</f>
        <v/>
      </c>
      <c r="M21" s="7">
        <f>MAR1!$B$7+MAR1!$C$7*COS(2*PI()*$C21/365)+MAR1!$D$7*SIN(2*PI()*$C21/365)</f>
        <v/>
      </c>
      <c r="N21" s="7">
        <f>F21-K21</f>
        <v/>
      </c>
      <c r="O21" s="7">
        <f>G21-L21</f>
        <v/>
      </c>
      <c r="P21" s="7">
        <f>H21-M21</f>
        <v/>
      </c>
      <c r="Q21" s="7">
        <f>IF($I21=1,(N21-MAR1!$B$11)/MAR1!$D$11,(N21-MAR1!$C$11)/MAR1!$E$11)</f>
        <v/>
      </c>
      <c r="R21" s="7">
        <f>IF($I21=1,(O21-MAR1!$B$12)/MAR1!$D$12,(O21-MAR1!$C$12)/MAR1!$E$12)</f>
        <v/>
      </c>
      <c r="S21" s="7">
        <f>IF($I21=1,(P21-MAR1!$B$13)/MAR1!$D$13,(P21-MAR1!$C$13)/MAR1!$E$13)</f>
        <v/>
      </c>
      <c r="U21" s="5" t="n">
        <v>20</v>
      </c>
      <c r="V21" s="5" t="n">
        <v>0.503498</v>
      </c>
      <c r="W21" s="5" t="n">
        <v>0.48698</v>
      </c>
      <c r="X21" s="5" t="n">
        <v>0.371828</v>
      </c>
      <c r="Y21" s="5" t="n">
        <v>0.492769</v>
      </c>
      <c r="Z21" s="5" t="n">
        <v>0.630791</v>
      </c>
    </row>
    <row r="22">
      <c r="A22" s="5" t="n">
        <v>21</v>
      </c>
      <c r="B22" s="5" t="n">
        <v>1</v>
      </c>
      <c r="C22" s="5" t="n">
        <v>21</v>
      </c>
      <c r="D22" s="5" t="n">
        <v>1</v>
      </c>
      <c r="E22" s="5" t="n">
        <v>0</v>
      </c>
      <c r="F22" s="5" t="n">
        <v>31.2</v>
      </c>
      <c r="G22" s="5" t="n">
        <v>12.9</v>
      </c>
      <c r="H22" s="5" t="n">
        <v>17.56</v>
      </c>
      <c r="I22" s="6">
        <f>IF(E22&gt;=Markov!$B$3,1,0)</f>
        <v/>
      </c>
      <c r="J22" s="6">
        <f>I21</f>
        <v/>
      </c>
      <c r="K22" s="7">
        <f>MAR1!$B$5+MAR1!$C$5*COS(2*PI()*$C22/365)+MAR1!$D$5*SIN(2*PI()*$C22/365)</f>
        <v/>
      </c>
      <c r="L22" s="7">
        <f>MAR1!$B$6+MAR1!$C$6*COS(2*PI()*$C22/365)+MAR1!$D$6*SIN(2*PI()*$C22/365)</f>
        <v/>
      </c>
      <c r="M22" s="7">
        <f>MAR1!$B$7+MAR1!$C$7*COS(2*PI()*$C22/365)+MAR1!$D$7*SIN(2*PI()*$C22/365)</f>
        <v/>
      </c>
      <c r="N22" s="7">
        <f>F22-K22</f>
        <v/>
      </c>
      <c r="O22" s="7">
        <f>G22-L22</f>
        <v/>
      </c>
      <c r="P22" s="7">
        <f>H22-M22</f>
        <v/>
      </c>
      <c r="Q22" s="7">
        <f>IF($I22=1,(N22-MAR1!$B$11)/MAR1!$D$11,(N22-MAR1!$C$11)/MAR1!$E$11)</f>
        <v/>
      </c>
      <c r="R22" s="7">
        <f>IF($I22=1,(O22-MAR1!$B$12)/MAR1!$D$12,(O22-MAR1!$C$12)/MAR1!$E$12)</f>
        <v/>
      </c>
      <c r="S22" s="7">
        <f>IF($I22=1,(P22-MAR1!$B$13)/MAR1!$D$13,(P22-MAR1!$C$13)/MAR1!$E$13)</f>
        <v/>
      </c>
      <c r="U22" s="5" t="n">
        <v>21</v>
      </c>
      <c r="V22" s="5" t="n">
        <v>0.366623</v>
      </c>
      <c r="W22" s="5" t="n">
        <v>0.172964</v>
      </c>
      <c r="X22" s="5" t="n">
        <v>0.09311999999999999</v>
      </c>
      <c r="Y22" s="5" t="n">
        <v>0.027782</v>
      </c>
      <c r="Z22" s="5" t="n">
        <v>0.033652</v>
      </c>
    </row>
    <row r="23">
      <c r="A23" s="5" t="n">
        <v>22</v>
      </c>
      <c r="B23" s="5" t="n">
        <v>1</v>
      </c>
      <c r="C23" s="5" t="n">
        <v>22</v>
      </c>
      <c r="D23" s="5" t="n">
        <v>1</v>
      </c>
      <c r="E23" s="5" t="n">
        <v>0</v>
      </c>
      <c r="F23" s="5" t="n">
        <v>31.7</v>
      </c>
      <c r="G23" s="5" t="n">
        <v>15</v>
      </c>
      <c r="H23" s="5" t="n">
        <v>18.98</v>
      </c>
      <c r="I23" s="6">
        <f>IF(E23&gt;=Markov!$B$3,1,0)</f>
        <v/>
      </c>
      <c r="J23" s="6">
        <f>I22</f>
        <v/>
      </c>
      <c r="K23" s="7">
        <f>MAR1!$B$5+MAR1!$C$5*COS(2*PI()*$C23/365)+MAR1!$D$5*SIN(2*PI()*$C23/365)</f>
        <v/>
      </c>
      <c r="L23" s="7">
        <f>MAR1!$B$6+MAR1!$C$6*COS(2*PI()*$C23/365)+MAR1!$D$6*SIN(2*PI()*$C23/365)</f>
        <v/>
      </c>
      <c r="M23" s="7">
        <f>MAR1!$B$7+MAR1!$C$7*COS(2*PI()*$C23/365)+MAR1!$D$7*SIN(2*PI()*$C23/365)</f>
        <v/>
      </c>
      <c r="N23" s="7">
        <f>F23-K23</f>
        <v/>
      </c>
      <c r="O23" s="7">
        <f>G23-L23</f>
        <v/>
      </c>
      <c r="P23" s="7">
        <f>H23-M23</f>
        <v/>
      </c>
      <c r="Q23" s="7">
        <f>IF($I23=1,(N23-MAR1!$B$11)/MAR1!$D$11,(N23-MAR1!$C$11)/MAR1!$E$11)</f>
        <v/>
      </c>
      <c r="R23" s="7">
        <f>IF($I23=1,(O23-MAR1!$B$12)/MAR1!$D$12,(O23-MAR1!$C$12)/MAR1!$E$12)</f>
        <v/>
      </c>
      <c r="S23" s="7">
        <f>IF($I23=1,(P23-MAR1!$B$13)/MAR1!$D$13,(P23-MAR1!$C$13)/MAR1!$E$13)</f>
        <v/>
      </c>
      <c r="U23" s="5" t="n">
        <v>22</v>
      </c>
      <c r="V23" s="5" t="n">
        <v>0.594932</v>
      </c>
      <c r="W23" s="5" t="n">
        <v>0.9606749999999999</v>
      </c>
      <c r="X23" s="5" t="n">
        <v>0.847781</v>
      </c>
      <c r="Y23" s="5" t="n">
        <v>0.862661</v>
      </c>
      <c r="Z23" s="5" t="n">
        <v>0.055746</v>
      </c>
    </row>
    <row r="24">
      <c r="A24" s="5" t="n">
        <v>23</v>
      </c>
      <c r="B24" s="5" t="n">
        <v>1</v>
      </c>
      <c r="C24" s="5" t="n">
        <v>23</v>
      </c>
      <c r="D24" s="5" t="n">
        <v>1</v>
      </c>
      <c r="E24" s="5" t="n">
        <v>0</v>
      </c>
      <c r="F24" s="5" t="n">
        <v>32</v>
      </c>
      <c r="G24" s="5" t="n">
        <v>15.2</v>
      </c>
      <c r="H24" s="5" t="n">
        <v>23.25</v>
      </c>
      <c r="I24" s="6">
        <f>IF(E24&gt;=Markov!$B$3,1,0)</f>
        <v/>
      </c>
      <c r="J24" s="6">
        <f>I23</f>
        <v/>
      </c>
      <c r="K24" s="7">
        <f>MAR1!$B$5+MAR1!$C$5*COS(2*PI()*$C24/365)+MAR1!$D$5*SIN(2*PI()*$C24/365)</f>
        <v/>
      </c>
      <c r="L24" s="7">
        <f>MAR1!$B$6+MAR1!$C$6*COS(2*PI()*$C24/365)+MAR1!$D$6*SIN(2*PI()*$C24/365)</f>
        <v/>
      </c>
      <c r="M24" s="7">
        <f>MAR1!$B$7+MAR1!$C$7*COS(2*PI()*$C24/365)+MAR1!$D$7*SIN(2*PI()*$C24/365)</f>
        <v/>
      </c>
      <c r="N24" s="7">
        <f>F24-K24</f>
        <v/>
      </c>
      <c r="O24" s="7">
        <f>G24-L24</f>
        <v/>
      </c>
      <c r="P24" s="7">
        <f>H24-M24</f>
        <v/>
      </c>
      <c r="Q24" s="7">
        <f>IF($I24=1,(N24-MAR1!$B$11)/MAR1!$D$11,(N24-MAR1!$C$11)/MAR1!$E$11)</f>
        <v/>
      </c>
      <c r="R24" s="7">
        <f>IF($I24=1,(O24-MAR1!$B$12)/MAR1!$D$12,(O24-MAR1!$C$12)/MAR1!$E$12)</f>
        <v/>
      </c>
      <c r="S24" s="7">
        <f>IF($I24=1,(P24-MAR1!$B$13)/MAR1!$D$13,(P24-MAR1!$C$13)/MAR1!$E$13)</f>
        <v/>
      </c>
      <c r="U24" s="5" t="n">
        <v>23</v>
      </c>
      <c r="V24" s="5" t="n">
        <v>0.553328</v>
      </c>
      <c r="W24" s="5" t="n">
        <v>0.462905</v>
      </c>
      <c r="X24" s="5" t="n">
        <v>0.823132</v>
      </c>
      <c r="Y24" s="5" t="n">
        <v>0.925314</v>
      </c>
      <c r="Z24" s="5" t="n">
        <v>0.305099</v>
      </c>
    </row>
    <row r="25">
      <c r="A25" s="5" t="n">
        <v>24</v>
      </c>
      <c r="B25" s="5" t="n">
        <v>1</v>
      </c>
      <c r="C25" s="5" t="n">
        <v>24</v>
      </c>
      <c r="D25" s="5" t="n">
        <v>1</v>
      </c>
      <c r="E25" s="5" t="n">
        <v>0</v>
      </c>
      <c r="F25" s="5" t="n">
        <v>33.4</v>
      </c>
      <c r="G25" s="5" t="n">
        <v>16.6</v>
      </c>
      <c r="H25" s="5" t="n">
        <v>21.67</v>
      </c>
      <c r="I25" s="6">
        <f>IF(E25&gt;=Markov!$B$3,1,0)</f>
        <v/>
      </c>
      <c r="J25" s="6">
        <f>I24</f>
        <v/>
      </c>
      <c r="K25" s="7">
        <f>MAR1!$B$5+MAR1!$C$5*COS(2*PI()*$C25/365)+MAR1!$D$5*SIN(2*PI()*$C25/365)</f>
        <v/>
      </c>
      <c r="L25" s="7">
        <f>MAR1!$B$6+MAR1!$C$6*COS(2*PI()*$C25/365)+MAR1!$D$6*SIN(2*PI()*$C25/365)</f>
        <v/>
      </c>
      <c r="M25" s="7">
        <f>MAR1!$B$7+MAR1!$C$7*COS(2*PI()*$C25/365)+MAR1!$D$7*SIN(2*PI()*$C25/365)</f>
        <v/>
      </c>
      <c r="N25" s="7">
        <f>F25-K25</f>
        <v/>
      </c>
      <c r="O25" s="7">
        <f>G25-L25</f>
        <v/>
      </c>
      <c r="P25" s="7">
        <f>H25-M25</f>
        <v/>
      </c>
      <c r="Q25" s="7">
        <f>IF($I25=1,(N25-MAR1!$B$11)/MAR1!$D$11,(N25-MAR1!$C$11)/MAR1!$E$11)</f>
        <v/>
      </c>
      <c r="R25" s="7">
        <f>IF($I25=1,(O25-MAR1!$B$12)/MAR1!$D$12,(O25-MAR1!$C$12)/MAR1!$E$12)</f>
        <v/>
      </c>
      <c r="S25" s="7">
        <f>IF($I25=1,(P25-MAR1!$B$13)/MAR1!$D$13,(P25-MAR1!$C$13)/MAR1!$E$13)</f>
        <v/>
      </c>
      <c r="U25" s="5" t="n">
        <v>24</v>
      </c>
      <c r="V25" s="5" t="n">
        <v>0.964761</v>
      </c>
      <c r="W25" s="5" t="n">
        <v>0.5636139999999999</v>
      </c>
      <c r="X25" s="5" t="n">
        <v>0.707218</v>
      </c>
      <c r="Y25" s="5" t="n">
        <v>0.287047</v>
      </c>
      <c r="Z25" s="5" t="n">
        <v>0.558673</v>
      </c>
    </row>
    <row r="26">
      <c r="A26" s="5" t="n">
        <v>25</v>
      </c>
      <c r="B26" s="5" t="n">
        <v>1</v>
      </c>
      <c r="C26" s="5" t="n">
        <v>25</v>
      </c>
      <c r="D26" s="5" t="n">
        <v>1</v>
      </c>
      <c r="E26" s="5" t="n">
        <v>0</v>
      </c>
      <c r="F26" s="5" t="n">
        <v>32.9</v>
      </c>
      <c r="G26" s="5" t="n">
        <v>15.5</v>
      </c>
      <c r="H26" s="5" t="n">
        <v>22.55</v>
      </c>
      <c r="I26" s="6">
        <f>IF(E26&gt;=Markov!$B$3,1,0)</f>
        <v/>
      </c>
      <c r="J26" s="6">
        <f>I25</f>
        <v/>
      </c>
      <c r="K26" s="7">
        <f>MAR1!$B$5+MAR1!$C$5*COS(2*PI()*$C26/365)+MAR1!$D$5*SIN(2*PI()*$C26/365)</f>
        <v/>
      </c>
      <c r="L26" s="7">
        <f>MAR1!$B$6+MAR1!$C$6*COS(2*PI()*$C26/365)+MAR1!$D$6*SIN(2*PI()*$C26/365)</f>
        <v/>
      </c>
      <c r="M26" s="7">
        <f>MAR1!$B$7+MAR1!$C$7*COS(2*PI()*$C26/365)+MAR1!$D$7*SIN(2*PI()*$C26/365)</f>
        <v/>
      </c>
      <c r="N26" s="7">
        <f>F26-K26</f>
        <v/>
      </c>
      <c r="O26" s="7">
        <f>G26-L26</f>
        <v/>
      </c>
      <c r="P26" s="7">
        <f>H26-M26</f>
        <v/>
      </c>
      <c r="Q26" s="7">
        <f>IF($I26=1,(N26-MAR1!$B$11)/MAR1!$D$11,(N26-MAR1!$C$11)/MAR1!$E$11)</f>
        <v/>
      </c>
      <c r="R26" s="7">
        <f>IF($I26=1,(O26-MAR1!$B$12)/MAR1!$D$12,(O26-MAR1!$C$12)/MAR1!$E$12)</f>
        <v/>
      </c>
      <c r="S26" s="7">
        <f>IF($I26=1,(P26-MAR1!$B$13)/MAR1!$D$13,(P26-MAR1!$C$13)/MAR1!$E$13)</f>
        <v/>
      </c>
      <c r="U26" s="5" t="n">
        <v>25</v>
      </c>
      <c r="V26" s="5" t="n">
        <v>0.90088</v>
      </c>
      <c r="W26" s="5" t="n">
        <v>0.310047</v>
      </c>
      <c r="X26" s="5" t="n">
        <v>0.390436</v>
      </c>
      <c r="Y26" s="5" t="n">
        <v>0.008777</v>
      </c>
      <c r="Z26" s="5" t="n">
        <v>0.588598</v>
      </c>
    </row>
    <row r="27">
      <c r="A27" s="5" t="n">
        <v>26</v>
      </c>
      <c r="B27" s="5" t="n">
        <v>1</v>
      </c>
      <c r="C27" s="5" t="n">
        <v>26</v>
      </c>
      <c r="D27" s="5" t="n">
        <v>1</v>
      </c>
      <c r="E27" s="5" t="n">
        <v>0</v>
      </c>
      <c r="F27" s="5" t="n">
        <v>30.2</v>
      </c>
      <c r="G27" s="5" t="n">
        <v>15.3</v>
      </c>
      <c r="H27" s="5" t="n">
        <v>25.08</v>
      </c>
      <c r="I27" s="6">
        <f>IF(E27&gt;=Markov!$B$3,1,0)</f>
        <v/>
      </c>
      <c r="J27" s="6">
        <f>I26</f>
        <v/>
      </c>
      <c r="K27" s="7">
        <f>MAR1!$B$5+MAR1!$C$5*COS(2*PI()*$C27/365)+MAR1!$D$5*SIN(2*PI()*$C27/365)</f>
        <v/>
      </c>
      <c r="L27" s="7">
        <f>MAR1!$B$6+MAR1!$C$6*COS(2*PI()*$C27/365)+MAR1!$D$6*SIN(2*PI()*$C27/365)</f>
        <v/>
      </c>
      <c r="M27" s="7">
        <f>MAR1!$B$7+MAR1!$C$7*COS(2*PI()*$C27/365)+MAR1!$D$7*SIN(2*PI()*$C27/365)</f>
        <v/>
      </c>
      <c r="N27" s="7">
        <f>F27-K27</f>
        <v/>
      </c>
      <c r="O27" s="7">
        <f>G27-L27</f>
        <v/>
      </c>
      <c r="P27" s="7">
        <f>H27-M27</f>
        <v/>
      </c>
      <c r="Q27" s="7">
        <f>IF($I27=1,(N27-MAR1!$B$11)/MAR1!$D$11,(N27-MAR1!$C$11)/MAR1!$E$11)</f>
        <v/>
      </c>
      <c r="R27" s="7">
        <f>IF($I27=1,(O27-MAR1!$B$12)/MAR1!$D$12,(O27-MAR1!$C$12)/MAR1!$E$12)</f>
        <v/>
      </c>
      <c r="S27" s="7">
        <f>IF($I27=1,(P27-MAR1!$B$13)/MAR1!$D$13,(P27-MAR1!$C$13)/MAR1!$E$13)</f>
        <v/>
      </c>
      <c r="U27" s="5" t="n">
        <v>26</v>
      </c>
      <c r="V27" s="5" t="n">
        <v>0.997135</v>
      </c>
      <c r="W27" s="5" t="n">
        <v>0.752964</v>
      </c>
      <c r="X27" s="5" t="n">
        <v>0.05423</v>
      </c>
      <c r="Y27" s="5" t="n">
        <v>0.794192</v>
      </c>
      <c r="Z27" s="5" t="n">
        <v>0.964297</v>
      </c>
    </row>
    <row r="28">
      <c r="A28" s="5" t="n">
        <v>27</v>
      </c>
      <c r="B28" s="5" t="n">
        <v>1</v>
      </c>
      <c r="C28" s="5" t="n">
        <v>27</v>
      </c>
      <c r="D28" s="5" t="n">
        <v>1</v>
      </c>
      <c r="E28" s="5" t="n">
        <v>0</v>
      </c>
      <c r="F28" s="5" t="n">
        <v>31.9</v>
      </c>
      <c r="G28" s="5" t="n">
        <v>14.6</v>
      </c>
      <c r="H28" s="5" t="n">
        <v>21.23</v>
      </c>
      <c r="I28" s="6">
        <f>IF(E28&gt;=Markov!$B$3,1,0)</f>
        <v/>
      </c>
      <c r="J28" s="6">
        <f>I27</f>
        <v/>
      </c>
      <c r="K28" s="7">
        <f>MAR1!$B$5+MAR1!$C$5*COS(2*PI()*$C28/365)+MAR1!$D$5*SIN(2*PI()*$C28/365)</f>
        <v/>
      </c>
      <c r="L28" s="7">
        <f>MAR1!$B$6+MAR1!$C$6*COS(2*PI()*$C28/365)+MAR1!$D$6*SIN(2*PI()*$C28/365)</f>
        <v/>
      </c>
      <c r="M28" s="7">
        <f>MAR1!$B$7+MAR1!$C$7*COS(2*PI()*$C28/365)+MAR1!$D$7*SIN(2*PI()*$C28/365)</f>
        <v/>
      </c>
      <c r="N28" s="7">
        <f>F28-K28</f>
        <v/>
      </c>
      <c r="O28" s="7">
        <f>G28-L28</f>
        <v/>
      </c>
      <c r="P28" s="7">
        <f>H28-M28</f>
        <v/>
      </c>
      <c r="Q28" s="7">
        <f>IF($I28=1,(N28-MAR1!$B$11)/MAR1!$D$11,(N28-MAR1!$C$11)/MAR1!$E$11)</f>
        <v/>
      </c>
      <c r="R28" s="7">
        <f>IF($I28=1,(O28-MAR1!$B$12)/MAR1!$D$12,(O28-MAR1!$C$12)/MAR1!$E$12)</f>
        <v/>
      </c>
      <c r="S28" s="7">
        <f>IF($I28=1,(P28-MAR1!$B$13)/MAR1!$D$13,(P28-MAR1!$C$13)/MAR1!$E$13)</f>
        <v/>
      </c>
      <c r="U28" s="5" t="n">
        <v>27</v>
      </c>
      <c r="V28" s="5" t="n">
        <v>0.248718</v>
      </c>
      <c r="W28" s="5" t="n">
        <v>0.074294</v>
      </c>
      <c r="X28" s="5" t="n">
        <v>0.438999</v>
      </c>
      <c r="Y28" s="5" t="n">
        <v>0.268696</v>
      </c>
      <c r="Z28" s="5" t="n">
        <v>0.057116</v>
      </c>
    </row>
    <row r="29">
      <c r="A29" s="5" t="n">
        <v>28</v>
      </c>
      <c r="B29" s="5" t="n">
        <v>1</v>
      </c>
      <c r="C29" s="5" t="n">
        <v>28</v>
      </c>
      <c r="D29" s="5" t="n">
        <v>1</v>
      </c>
      <c r="E29" s="5" t="n">
        <v>0</v>
      </c>
      <c r="F29" s="5" t="n">
        <v>31.2</v>
      </c>
      <c r="G29" s="5" t="n">
        <v>16.4</v>
      </c>
      <c r="H29" s="5" t="n">
        <v>19.94</v>
      </c>
      <c r="I29" s="6">
        <f>IF(E29&gt;=Markov!$B$3,1,0)</f>
        <v/>
      </c>
      <c r="J29" s="6">
        <f>I28</f>
        <v/>
      </c>
      <c r="K29" s="7">
        <f>MAR1!$B$5+MAR1!$C$5*COS(2*PI()*$C29/365)+MAR1!$D$5*SIN(2*PI()*$C29/365)</f>
        <v/>
      </c>
      <c r="L29" s="7">
        <f>MAR1!$B$6+MAR1!$C$6*COS(2*PI()*$C29/365)+MAR1!$D$6*SIN(2*PI()*$C29/365)</f>
        <v/>
      </c>
      <c r="M29" s="7">
        <f>MAR1!$B$7+MAR1!$C$7*COS(2*PI()*$C29/365)+MAR1!$D$7*SIN(2*PI()*$C29/365)</f>
        <v/>
      </c>
      <c r="N29" s="7">
        <f>F29-K29</f>
        <v/>
      </c>
      <c r="O29" s="7">
        <f>G29-L29</f>
        <v/>
      </c>
      <c r="P29" s="7">
        <f>H29-M29</f>
        <v/>
      </c>
      <c r="Q29" s="7">
        <f>IF($I29=1,(N29-MAR1!$B$11)/MAR1!$D$11,(N29-MAR1!$C$11)/MAR1!$E$11)</f>
        <v/>
      </c>
      <c r="R29" s="7">
        <f>IF($I29=1,(O29-MAR1!$B$12)/MAR1!$D$12,(O29-MAR1!$C$12)/MAR1!$E$12)</f>
        <v/>
      </c>
      <c r="S29" s="7">
        <f>IF($I29=1,(P29-MAR1!$B$13)/MAR1!$D$13,(P29-MAR1!$C$13)/MAR1!$E$13)</f>
        <v/>
      </c>
      <c r="U29" s="5" t="n">
        <v>28</v>
      </c>
      <c r="V29" s="5" t="n">
        <v>0.036738</v>
      </c>
      <c r="W29" s="5" t="n">
        <v>0.085993</v>
      </c>
      <c r="X29" s="5" t="n">
        <v>0.68258</v>
      </c>
      <c r="Y29" s="5" t="n">
        <v>0.542694</v>
      </c>
      <c r="Z29" s="5" t="n">
        <v>0.352198</v>
      </c>
    </row>
    <row r="30">
      <c r="A30" s="5" t="n">
        <v>29</v>
      </c>
      <c r="B30" s="5" t="n">
        <v>1</v>
      </c>
      <c r="C30" s="5" t="n">
        <v>29</v>
      </c>
      <c r="D30" s="5" t="n">
        <v>1</v>
      </c>
      <c r="E30" s="5" t="n">
        <v>0</v>
      </c>
      <c r="F30" s="5" t="n">
        <v>29.5</v>
      </c>
      <c r="G30" s="5" t="n">
        <v>15.4</v>
      </c>
      <c r="H30" s="5" t="n">
        <v>21.1</v>
      </c>
      <c r="I30" s="6">
        <f>IF(E30&gt;=Markov!$B$3,1,0)</f>
        <v/>
      </c>
      <c r="J30" s="6">
        <f>I29</f>
        <v/>
      </c>
      <c r="K30" s="7">
        <f>MAR1!$B$5+MAR1!$C$5*COS(2*PI()*$C30/365)+MAR1!$D$5*SIN(2*PI()*$C30/365)</f>
        <v/>
      </c>
      <c r="L30" s="7">
        <f>MAR1!$B$6+MAR1!$C$6*COS(2*PI()*$C30/365)+MAR1!$D$6*SIN(2*PI()*$C30/365)</f>
        <v/>
      </c>
      <c r="M30" s="7">
        <f>MAR1!$B$7+MAR1!$C$7*COS(2*PI()*$C30/365)+MAR1!$D$7*SIN(2*PI()*$C30/365)</f>
        <v/>
      </c>
      <c r="N30" s="7">
        <f>F30-K30</f>
        <v/>
      </c>
      <c r="O30" s="7">
        <f>G30-L30</f>
        <v/>
      </c>
      <c r="P30" s="7">
        <f>H30-M30</f>
        <v/>
      </c>
      <c r="Q30" s="7">
        <f>IF($I30=1,(N30-MAR1!$B$11)/MAR1!$D$11,(N30-MAR1!$C$11)/MAR1!$E$11)</f>
        <v/>
      </c>
      <c r="R30" s="7">
        <f>IF($I30=1,(O30-MAR1!$B$12)/MAR1!$D$12,(O30-MAR1!$C$12)/MAR1!$E$12)</f>
        <v/>
      </c>
      <c r="S30" s="7">
        <f>IF($I30=1,(P30-MAR1!$B$13)/MAR1!$D$13,(P30-MAR1!$C$13)/MAR1!$E$13)</f>
        <v/>
      </c>
      <c r="U30" s="5" t="n">
        <v>29</v>
      </c>
      <c r="V30" s="5" t="n">
        <v>0.969961</v>
      </c>
      <c r="W30" s="5" t="n">
        <v>0.468841</v>
      </c>
      <c r="X30" s="5" t="n">
        <v>0.491029</v>
      </c>
      <c r="Y30" s="5" t="n">
        <v>0.754337</v>
      </c>
      <c r="Z30" s="5" t="n">
        <v>0.7757810000000001</v>
      </c>
    </row>
    <row r="31">
      <c r="A31" s="5" t="n">
        <v>30</v>
      </c>
      <c r="B31" s="5" t="n">
        <v>1</v>
      </c>
      <c r="C31" s="5" t="n">
        <v>30</v>
      </c>
      <c r="D31" s="5" t="n">
        <v>1</v>
      </c>
      <c r="E31" s="5" t="n">
        <v>0</v>
      </c>
      <c r="F31" s="5" t="n">
        <v>30.7</v>
      </c>
      <c r="G31" s="5" t="n">
        <v>15.4</v>
      </c>
      <c r="H31" s="5" t="n">
        <v>7.99</v>
      </c>
      <c r="I31" s="6">
        <f>IF(E31&gt;=Markov!$B$3,1,0)</f>
        <v/>
      </c>
      <c r="J31" s="6">
        <f>I30</f>
        <v/>
      </c>
      <c r="K31" s="7">
        <f>MAR1!$B$5+MAR1!$C$5*COS(2*PI()*$C31/365)+MAR1!$D$5*SIN(2*PI()*$C31/365)</f>
        <v/>
      </c>
      <c r="L31" s="7">
        <f>MAR1!$B$6+MAR1!$C$6*COS(2*PI()*$C31/365)+MAR1!$D$6*SIN(2*PI()*$C31/365)</f>
        <v/>
      </c>
      <c r="M31" s="7">
        <f>MAR1!$B$7+MAR1!$C$7*COS(2*PI()*$C31/365)+MAR1!$D$7*SIN(2*PI()*$C31/365)</f>
        <v/>
      </c>
      <c r="N31" s="7">
        <f>F31-K31</f>
        <v/>
      </c>
      <c r="O31" s="7">
        <f>G31-L31</f>
        <v/>
      </c>
      <c r="P31" s="7">
        <f>H31-M31</f>
        <v/>
      </c>
      <c r="Q31" s="7">
        <f>IF($I31=1,(N31-MAR1!$B$11)/MAR1!$D$11,(N31-MAR1!$C$11)/MAR1!$E$11)</f>
        <v/>
      </c>
      <c r="R31" s="7">
        <f>IF($I31=1,(O31-MAR1!$B$12)/MAR1!$D$12,(O31-MAR1!$C$12)/MAR1!$E$12)</f>
        <v/>
      </c>
      <c r="S31" s="7">
        <f>IF($I31=1,(P31-MAR1!$B$13)/MAR1!$D$13,(P31-MAR1!$C$13)/MAR1!$E$13)</f>
        <v/>
      </c>
      <c r="U31" s="5" t="n">
        <v>30</v>
      </c>
      <c r="V31" s="5" t="n">
        <v>0.480334</v>
      </c>
      <c r="W31" s="5" t="n">
        <v>0.166692</v>
      </c>
      <c r="X31" s="5" t="n">
        <v>0.458863</v>
      </c>
      <c r="Y31" s="5" t="n">
        <v>0.395707</v>
      </c>
      <c r="Z31" s="5" t="n">
        <v>0.81045</v>
      </c>
    </row>
    <row r="32">
      <c r="A32" s="5" t="n">
        <v>31</v>
      </c>
      <c r="B32" s="5" t="n">
        <v>1</v>
      </c>
      <c r="C32" s="5" t="n">
        <v>31</v>
      </c>
      <c r="D32" s="5" t="n">
        <v>1</v>
      </c>
      <c r="E32" s="5" t="n">
        <v>0</v>
      </c>
      <c r="F32" s="5" t="n">
        <v>29.6</v>
      </c>
      <c r="G32" s="5" t="n">
        <v>13.6</v>
      </c>
      <c r="H32" s="5" t="n">
        <v>9.970000000000001</v>
      </c>
      <c r="I32" s="6">
        <f>IF(E32&gt;=Markov!$B$3,1,0)</f>
        <v/>
      </c>
      <c r="J32" s="6">
        <f>I31</f>
        <v/>
      </c>
      <c r="K32" s="7">
        <f>MAR1!$B$5+MAR1!$C$5*COS(2*PI()*$C32/365)+MAR1!$D$5*SIN(2*PI()*$C32/365)</f>
        <v/>
      </c>
      <c r="L32" s="7">
        <f>MAR1!$B$6+MAR1!$C$6*COS(2*PI()*$C32/365)+MAR1!$D$6*SIN(2*PI()*$C32/365)</f>
        <v/>
      </c>
      <c r="M32" s="7">
        <f>MAR1!$B$7+MAR1!$C$7*COS(2*PI()*$C32/365)+MAR1!$D$7*SIN(2*PI()*$C32/365)</f>
        <v/>
      </c>
      <c r="N32" s="7">
        <f>F32-K32</f>
        <v/>
      </c>
      <c r="O32" s="7">
        <f>G32-L32</f>
        <v/>
      </c>
      <c r="P32" s="7">
        <f>H32-M32</f>
        <v/>
      </c>
      <c r="Q32" s="7">
        <f>IF($I32=1,(N32-MAR1!$B$11)/MAR1!$D$11,(N32-MAR1!$C$11)/MAR1!$E$11)</f>
        <v/>
      </c>
      <c r="R32" s="7">
        <f>IF($I32=1,(O32-MAR1!$B$12)/MAR1!$D$12,(O32-MAR1!$C$12)/MAR1!$E$12)</f>
        <v/>
      </c>
      <c r="S32" s="7">
        <f>IF($I32=1,(P32-MAR1!$B$13)/MAR1!$D$13,(P32-MAR1!$C$13)/MAR1!$E$13)</f>
        <v/>
      </c>
      <c r="U32" s="5" t="n">
        <v>31</v>
      </c>
      <c r="V32" s="5" t="n">
        <v>0.258204</v>
      </c>
      <c r="W32" s="5" t="n">
        <v>0.161963</v>
      </c>
      <c r="X32" s="5" t="n">
        <v>0.510678</v>
      </c>
      <c r="Y32" s="5" t="n">
        <v>0.834205</v>
      </c>
      <c r="Z32" s="5" t="n">
        <v>0.46184</v>
      </c>
    </row>
    <row r="33">
      <c r="A33" s="5" t="n">
        <v>32</v>
      </c>
      <c r="B33" s="5" t="n">
        <v>1</v>
      </c>
      <c r="C33" s="5" t="n">
        <v>32</v>
      </c>
      <c r="D33" s="5" t="n">
        <v>2</v>
      </c>
      <c r="E33" s="5" t="n">
        <v>0</v>
      </c>
      <c r="F33" s="5" t="n">
        <v>29.1</v>
      </c>
      <c r="G33" s="5" t="n">
        <v>13.6</v>
      </c>
      <c r="H33" s="5" t="n">
        <v>15.69</v>
      </c>
      <c r="I33" s="6">
        <f>IF(E33&gt;=Markov!$B$3,1,0)</f>
        <v/>
      </c>
      <c r="J33" s="6">
        <f>I32</f>
        <v/>
      </c>
      <c r="K33" s="7">
        <f>MAR1!$B$5+MAR1!$C$5*COS(2*PI()*$C33/365)+MAR1!$D$5*SIN(2*PI()*$C33/365)</f>
        <v/>
      </c>
      <c r="L33" s="7">
        <f>MAR1!$B$6+MAR1!$C$6*COS(2*PI()*$C33/365)+MAR1!$D$6*SIN(2*PI()*$C33/365)</f>
        <v/>
      </c>
      <c r="M33" s="7">
        <f>MAR1!$B$7+MAR1!$C$7*COS(2*PI()*$C33/365)+MAR1!$D$7*SIN(2*PI()*$C33/365)</f>
        <v/>
      </c>
      <c r="N33" s="7">
        <f>F33-K33</f>
        <v/>
      </c>
      <c r="O33" s="7">
        <f>G33-L33</f>
        <v/>
      </c>
      <c r="P33" s="7">
        <f>H33-M33</f>
        <v/>
      </c>
      <c r="Q33" s="7">
        <f>IF($I33=1,(N33-MAR1!$B$11)/MAR1!$D$11,(N33-MAR1!$C$11)/MAR1!$E$11)</f>
        <v/>
      </c>
      <c r="R33" s="7">
        <f>IF($I33=1,(O33-MAR1!$B$12)/MAR1!$D$12,(O33-MAR1!$C$12)/MAR1!$E$12)</f>
        <v/>
      </c>
      <c r="S33" s="7">
        <f>IF($I33=1,(P33-MAR1!$B$13)/MAR1!$D$13,(P33-MAR1!$C$13)/MAR1!$E$13)</f>
        <v/>
      </c>
      <c r="U33" s="5" t="n">
        <v>32</v>
      </c>
      <c r="V33" s="5" t="n">
        <v>0.5342750000000001</v>
      </c>
      <c r="W33" s="5" t="n">
        <v>0.278272</v>
      </c>
      <c r="X33" s="5" t="n">
        <v>0.877401</v>
      </c>
      <c r="Y33" s="5" t="n">
        <v>0.061034</v>
      </c>
      <c r="Z33" s="5" t="n">
        <v>0.745763</v>
      </c>
    </row>
    <row r="34">
      <c r="A34" s="5" t="n">
        <v>33</v>
      </c>
      <c r="B34" s="5" t="n">
        <v>1</v>
      </c>
      <c r="C34" s="5" t="n">
        <v>33</v>
      </c>
      <c r="D34" s="5" t="n">
        <v>2</v>
      </c>
      <c r="E34" s="5" t="n">
        <v>0</v>
      </c>
      <c r="F34" s="5" t="n">
        <v>31.4</v>
      </c>
      <c r="G34" s="5" t="n">
        <v>15.2</v>
      </c>
      <c r="H34" s="5" t="n">
        <v>19.31</v>
      </c>
      <c r="I34" s="6">
        <f>IF(E34&gt;=Markov!$B$3,1,0)</f>
        <v/>
      </c>
      <c r="J34" s="6">
        <f>I33</f>
        <v/>
      </c>
      <c r="K34" s="7">
        <f>MAR1!$B$5+MAR1!$C$5*COS(2*PI()*$C34/365)+MAR1!$D$5*SIN(2*PI()*$C34/365)</f>
        <v/>
      </c>
      <c r="L34" s="7">
        <f>MAR1!$B$6+MAR1!$C$6*COS(2*PI()*$C34/365)+MAR1!$D$6*SIN(2*PI()*$C34/365)</f>
        <v/>
      </c>
      <c r="M34" s="7">
        <f>MAR1!$B$7+MAR1!$C$7*COS(2*PI()*$C34/365)+MAR1!$D$7*SIN(2*PI()*$C34/365)</f>
        <v/>
      </c>
      <c r="N34" s="7">
        <f>F34-K34</f>
        <v/>
      </c>
      <c r="O34" s="7">
        <f>G34-L34</f>
        <v/>
      </c>
      <c r="P34" s="7">
        <f>H34-M34</f>
        <v/>
      </c>
      <c r="Q34" s="7">
        <f>IF($I34=1,(N34-MAR1!$B$11)/MAR1!$D$11,(N34-MAR1!$C$11)/MAR1!$E$11)</f>
        <v/>
      </c>
      <c r="R34" s="7">
        <f>IF($I34=1,(O34-MAR1!$B$12)/MAR1!$D$12,(O34-MAR1!$C$12)/MAR1!$E$12)</f>
        <v/>
      </c>
      <c r="S34" s="7">
        <f>IF($I34=1,(P34-MAR1!$B$13)/MAR1!$D$13,(P34-MAR1!$C$13)/MAR1!$E$13)</f>
        <v/>
      </c>
      <c r="U34" s="5" t="n">
        <v>33</v>
      </c>
      <c r="V34" s="5" t="n">
        <v>0.506674</v>
      </c>
      <c r="W34" s="5" t="n">
        <v>0.7684260000000001</v>
      </c>
      <c r="X34" s="5" t="n">
        <v>0.174327</v>
      </c>
      <c r="Y34" s="5" t="n">
        <v>0.157426</v>
      </c>
      <c r="Z34" s="5" t="n">
        <v>0.728272</v>
      </c>
    </row>
    <row r="35">
      <c r="A35" s="5" t="n">
        <v>34</v>
      </c>
      <c r="B35" s="5" t="n">
        <v>1</v>
      </c>
      <c r="C35" s="5" t="n">
        <v>34</v>
      </c>
      <c r="D35" s="5" t="n">
        <v>2</v>
      </c>
      <c r="E35" s="5" t="n">
        <v>0</v>
      </c>
      <c r="F35" s="5" t="n">
        <v>31.9</v>
      </c>
      <c r="G35" s="5" t="n">
        <v>15.9</v>
      </c>
      <c r="H35" s="5" t="n">
        <v>17.68</v>
      </c>
      <c r="I35" s="6">
        <f>IF(E35&gt;=Markov!$B$3,1,0)</f>
        <v/>
      </c>
      <c r="J35" s="6">
        <f>I34</f>
        <v/>
      </c>
      <c r="K35" s="7">
        <f>MAR1!$B$5+MAR1!$C$5*COS(2*PI()*$C35/365)+MAR1!$D$5*SIN(2*PI()*$C35/365)</f>
        <v/>
      </c>
      <c r="L35" s="7">
        <f>MAR1!$B$6+MAR1!$C$6*COS(2*PI()*$C35/365)+MAR1!$D$6*SIN(2*PI()*$C35/365)</f>
        <v/>
      </c>
      <c r="M35" s="7">
        <f>MAR1!$B$7+MAR1!$C$7*COS(2*PI()*$C35/365)+MAR1!$D$7*SIN(2*PI()*$C35/365)</f>
        <v/>
      </c>
      <c r="N35" s="7">
        <f>F35-K35</f>
        <v/>
      </c>
      <c r="O35" s="7">
        <f>G35-L35</f>
        <v/>
      </c>
      <c r="P35" s="7">
        <f>H35-M35</f>
        <v/>
      </c>
      <c r="Q35" s="7">
        <f>IF($I35=1,(N35-MAR1!$B$11)/MAR1!$D$11,(N35-MAR1!$C$11)/MAR1!$E$11)</f>
        <v/>
      </c>
      <c r="R35" s="7">
        <f>IF($I35=1,(O35-MAR1!$B$12)/MAR1!$D$12,(O35-MAR1!$C$12)/MAR1!$E$12)</f>
        <v/>
      </c>
      <c r="S35" s="7">
        <f>IF($I35=1,(P35-MAR1!$B$13)/MAR1!$D$13,(P35-MAR1!$C$13)/MAR1!$E$13)</f>
        <v/>
      </c>
      <c r="U35" s="5" t="n">
        <v>34</v>
      </c>
      <c r="V35" s="5" t="n">
        <v>0.743922</v>
      </c>
      <c r="W35" s="5" t="n">
        <v>0.278827</v>
      </c>
      <c r="X35" s="5" t="n">
        <v>0.014001</v>
      </c>
      <c r="Y35" s="5" t="n">
        <v>0.76619</v>
      </c>
      <c r="Z35" s="5" t="n">
        <v>0.792529</v>
      </c>
    </row>
    <row r="36">
      <c r="A36" s="5" t="n">
        <v>35</v>
      </c>
      <c r="B36" s="5" t="n">
        <v>1</v>
      </c>
      <c r="C36" s="5" t="n">
        <v>35</v>
      </c>
      <c r="D36" s="5" t="n">
        <v>2</v>
      </c>
      <c r="E36" s="5" t="n">
        <v>0</v>
      </c>
      <c r="F36" s="5" t="n">
        <v>29.7</v>
      </c>
      <c r="G36" s="5" t="n">
        <v>18.2</v>
      </c>
      <c r="H36" s="5" t="n">
        <v>16.18</v>
      </c>
      <c r="I36" s="6">
        <f>IF(E36&gt;=Markov!$B$3,1,0)</f>
        <v/>
      </c>
      <c r="J36" s="6">
        <f>I35</f>
        <v/>
      </c>
      <c r="K36" s="7">
        <f>MAR1!$B$5+MAR1!$C$5*COS(2*PI()*$C36/365)+MAR1!$D$5*SIN(2*PI()*$C36/365)</f>
        <v/>
      </c>
      <c r="L36" s="7">
        <f>MAR1!$B$6+MAR1!$C$6*COS(2*PI()*$C36/365)+MAR1!$D$6*SIN(2*PI()*$C36/365)</f>
        <v/>
      </c>
      <c r="M36" s="7">
        <f>MAR1!$B$7+MAR1!$C$7*COS(2*PI()*$C36/365)+MAR1!$D$7*SIN(2*PI()*$C36/365)</f>
        <v/>
      </c>
      <c r="N36" s="7">
        <f>F36-K36</f>
        <v/>
      </c>
      <c r="O36" s="7">
        <f>G36-L36</f>
        <v/>
      </c>
      <c r="P36" s="7">
        <f>H36-M36</f>
        <v/>
      </c>
      <c r="Q36" s="7">
        <f>IF($I36=1,(N36-MAR1!$B$11)/MAR1!$D$11,(N36-MAR1!$C$11)/MAR1!$E$11)</f>
        <v/>
      </c>
      <c r="R36" s="7">
        <f>IF($I36=1,(O36-MAR1!$B$12)/MAR1!$D$12,(O36-MAR1!$C$12)/MAR1!$E$12)</f>
        <v/>
      </c>
      <c r="S36" s="7">
        <f>IF($I36=1,(P36-MAR1!$B$13)/MAR1!$D$13,(P36-MAR1!$C$13)/MAR1!$E$13)</f>
        <v/>
      </c>
      <c r="U36" s="5" t="n">
        <v>35</v>
      </c>
      <c r="V36" s="5" t="n">
        <v>0.829635</v>
      </c>
      <c r="W36" s="5" t="n">
        <v>0.744388</v>
      </c>
      <c r="X36" s="5" t="n">
        <v>0.314268</v>
      </c>
      <c r="Y36" s="5" t="n">
        <v>0.398736</v>
      </c>
      <c r="Z36" s="5" t="n">
        <v>0.897792</v>
      </c>
    </row>
    <row r="37">
      <c r="A37" s="5" t="n">
        <v>36</v>
      </c>
      <c r="B37" s="5" t="n">
        <v>1</v>
      </c>
      <c r="C37" s="5" t="n">
        <v>36</v>
      </c>
      <c r="D37" s="5" t="n">
        <v>2</v>
      </c>
      <c r="E37" s="5" t="n">
        <v>0</v>
      </c>
      <c r="F37" s="5" t="n">
        <v>31.3</v>
      </c>
      <c r="G37" s="5" t="n">
        <v>16.4</v>
      </c>
      <c r="H37" s="5" t="n">
        <v>15.61</v>
      </c>
      <c r="I37" s="6">
        <f>IF(E37&gt;=Markov!$B$3,1,0)</f>
        <v/>
      </c>
      <c r="J37" s="6">
        <f>I36</f>
        <v/>
      </c>
      <c r="K37" s="7">
        <f>MAR1!$B$5+MAR1!$C$5*COS(2*PI()*$C37/365)+MAR1!$D$5*SIN(2*PI()*$C37/365)</f>
        <v/>
      </c>
      <c r="L37" s="7">
        <f>MAR1!$B$6+MAR1!$C$6*COS(2*PI()*$C37/365)+MAR1!$D$6*SIN(2*PI()*$C37/365)</f>
        <v/>
      </c>
      <c r="M37" s="7">
        <f>MAR1!$B$7+MAR1!$C$7*COS(2*PI()*$C37/365)+MAR1!$D$7*SIN(2*PI()*$C37/365)</f>
        <v/>
      </c>
      <c r="N37" s="7">
        <f>F37-K37</f>
        <v/>
      </c>
      <c r="O37" s="7">
        <f>G37-L37</f>
        <v/>
      </c>
      <c r="P37" s="7">
        <f>H37-M37</f>
        <v/>
      </c>
      <c r="Q37" s="7">
        <f>IF($I37=1,(N37-MAR1!$B$11)/MAR1!$D$11,(N37-MAR1!$C$11)/MAR1!$E$11)</f>
        <v/>
      </c>
      <c r="R37" s="7">
        <f>IF($I37=1,(O37-MAR1!$B$12)/MAR1!$D$12,(O37-MAR1!$C$12)/MAR1!$E$12)</f>
        <v/>
      </c>
      <c r="S37" s="7">
        <f>IF($I37=1,(P37-MAR1!$B$13)/MAR1!$D$13,(P37-MAR1!$C$13)/MAR1!$E$13)</f>
        <v/>
      </c>
      <c r="U37" s="5" t="n">
        <v>36</v>
      </c>
      <c r="V37" s="5" t="n">
        <v>0.564326</v>
      </c>
      <c r="W37" s="5" t="n">
        <v>0.233299</v>
      </c>
      <c r="X37" s="5" t="n">
        <v>0.9561269999999999</v>
      </c>
      <c r="Y37" s="5" t="n">
        <v>0.173744</v>
      </c>
      <c r="Z37" s="5" t="n">
        <v>0.365788</v>
      </c>
    </row>
    <row r="38">
      <c r="A38" s="5" t="n">
        <v>37</v>
      </c>
      <c r="B38" s="5" t="n">
        <v>1</v>
      </c>
      <c r="C38" s="5" t="n">
        <v>37</v>
      </c>
      <c r="D38" s="5" t="n">
        <v>2</v>
      </c>
      <c r="E38" s="5" t="n">
        <v>0</v>
      </c>
      <c r="F38" s="5" t="n">
        <v>32.4</v>
      </c>
      <c r="G38" s="5" t="n">
        <v>16.1</v>
      </c>
      <c r="H38" s="5" t="n">
        <v>21.69</v>
      </c>
      <c r="I38" s="6">
        <f>IF(E38&gt;=Markov!$B$3,1,0)</f>
        <v/>
      </c>
      <c r="J38" s="6">
        <f>I37</f>
        <v/>
      </c>
      <c r="K38" s="7">
        <f>MAR1!$B$5+MAR1!$C$5*COS(2*PI()*$C38/365)+MAR1!$D$5*SIN(2*PI()*$C38/365)</f>
        <v/>
      </c>
      <c r="L38" s="7">
        <f>MAR1!$B$6+MAR1!$C$6*COS(2*PI()*$C38/365)+MAR1!$D$6*SIN(2*PI()*$C38/365)</f>
        <v/>
      </c>
      <c r="M38" s="7">
        <f>MAR1!$B$7+MAR1!$C$7*COS(2*PI()*$C38/365)+MAR1!$D$7*SIN(2*PI()*$C38/365)</f>
        <v/>
      </c>
      <c r="N38" s="7">
        <f>F38-K38</f>
        <v/>
      </c>
      <c r="O38" s="7">
        <f>G38-L38</f>
        <v/>
      </c>
      <c r="P38" s="7">
        <f>H38-M38</f>
        <v/>
      </c>
      <c r="Q38" s="7">
        <f>IF($I38=1,(N38-MAR1!$B$11)/MAR1!$D$11,(N38-MAR1!$C$11)/MAR1!$E$11)</f>
        <v/>
      </c>
      <c r="R38" s="7">
        <f>IF($I38=1,(O38-MAR1!$B$12)/MAR1!$D$12,(O38-MAR1!$C$12)/MAR1!$E$12)</f>
        <v/>
      </c>
      <c r="S38" s="7">
        <f>IF($I38=1,(P38-MAR1!$B$13)/MAR1!$D$13,(P38-MAR1!$C$13)/MAR1!$E$13)</f>
        <v/>
      </c>
      <c r="U38" s="5" t="n">
        <v>37</v>
      </c>
      <c r="V38" s="5" t="n">
        <v>0.932167</v>
      </c>
      <c r="W38" s="5" t="n">
        <v>0.61755</v>
      </c>
      <c r="X38" s="5" t="n">
        <v>0.6233030000000001</v>
      </c>
      <c r="Y38" s="5" t="n">
        <v>0.50935</v>
      </c>
      <c r="Z38" s="5" t="n">
        <v>0.701515</v>
      </c>
    </row>
    <row r="39">
      <c r="A39" s="5" t="n">
        <v>38</v>
      </c>
      <c r="B39" s="5" t="n">
        <v>1</v>
      </c>
      <c r="C39" s="5" t="n">
        <v>38</v>
      </c>
      <c r="D39" s="5" t="n">
        <v>2</v>
      </c>
      <c r="E39" s="5" t="n">
        <v>0</v>
      </c>
      <c r="F39" s="5" t="n">
        <v>35.8</v>
      </c>
      <c r="G39" s="5" t="n">
        <v>17.6</v>
      </c>
      <c r="H39" s="5" t="n">
        <v>22.25</v>
      </c>
      <c r="I39" s="6">
        <f>IF(E39&gt;=Markov!$B$3,1,0)</f>
        <v/>
      </c>
      <c r="J39" s="6">
        <f>I38</f>
        <v/>
      </c>
      <c r="K39" s="7">
        <f>MAR1!$B$5+MAR1!$C$5*COS(2*PI()*$C39/365)+MAR1!$D$5*SIN(2*PI()*$C39/365)</f>
        <v/>
      </c>
      <c r="L39" s="7">
        <f>MAR1!$B$6+MAR1!$C$6*COS(2*PI()*$C39/365)+MAR1!$D$6*SIN(2*PI()*$C39/365)</f>
        <v/>
      </c>
      <c r="M39" s="7">
        <f>MAR1!$B$7+MAR1!$C$7*COS(2*PI()*$C39/365)+MAR1!$D$7*SIN(2*PI()*$C39/365)</f>
        <v/>
      </c>
      <c r="N39" s="7">
        <f>F39-K39</f>
        <v/>
      </c>
      <c r="O39" s="7">
        <f>G39-L39</f>
        <v/>
      </c>
      <c r="P39" s="7">
        <f>H39-M39</f>
        <v/>
      </c>
      <c r="Q39" s="7">
        <f>IF($I39=1,(N39-MAR1!$B$11)/MAR1!$D$11,(N39-MAR1!$C$11)/MAR1!$E$11)</f>
        <v/>
      </c>
      <c r="R39" s="7">
        <f>IF($I39=1,(O39-MAR1!$B$12)/MAR1!$D$12,(O39-MAR1!$C$12)/MAR1!$E$12)</f>
        <v/>
      </c>
      <c r="S39" s="7">
        <f>IF($I39=1,(P39-MAR1!$B$13)/MAR1!$D$13,(P39-MAR1!$C$13)/MAR1!$E$13)</f>
        <v/>
      </c>
      <c r="U39" s="5" t="n">
        <v>38</v>
      </c>
      <c r="V39" s="5" t="n">
        <v>0.769751</v>
      </c>
      <c r="W39" s="5" t="n">
        <v>0.526922</v>
      </c>
      <c r="X39" s="5" t="n">
        <v>0.311903</v>
      </c>
      <c r="Y39" s="5" t="n">
        <v>0.247454</v>
      </c>
      <c r="Z39" s="5" t="n">
        <v>0.814167</v>
      </c>
    </row>
    <row r="40">
      <c r="A40" s="5" t="n">
        <v>39</v>
      </c>
      <c r="B40" s="5" t="n">
        <v>1</v>
      </c>
      <c r="C40" s="5" t="n">
        <v>39</v>
      </c>
      <c r="D40" s="5" t="n">
        <v>2</v>
      </c>
      <c r="E40" s="5" t="n">
        <v>0</v>
      </c>
      <c r="F40" s="5" t="n">
        <v>33.7</v>
      </c>
      <c r="G40" s="5" t="n">
        <v>17.9</v>
      </c>
      <c r="H40" s="5" t="n">
        <v>27.12</v>
      </c>
      <c r="I40" s="6">
        <f>IF(E40&gt;=Markov!$B$3,1,0)</f>
        <v/>
      </c>
      <c r="J40" s="6">
        <f>I39</f>
        <v/>
      </c>
      <c r="K40" s="7">
        <f>MAR1!$B$5+MAR1!$C$5*COS(2*PI()*$C40/365)+MAR1!$D$5*SIN(2*PI()*$C40/365)</f>
        <v/>
      </c>
      <c r="L40" s="7">
        <f>MAR1!$B$6+MAR1!$C$6*COS(2*PI()*$C40/365)+MAR1!$D$6*SIN(2*PI()*$C40/365)</f>
        <v/>
      </c>
      <c r="M40" s="7">
        <f>MAR1!$B$7+MAR1!$C$7*COS(2*PI()*$C40/365)+MAR1!$D$7*SIN(2*PI()*$C40/365)</f>
        <v/>
      </c>
      <c r="N40" s="7">
        <f>F40-K40</f>
        <v/>
      </c>
      <c r="O40" s="7">
        <f>G40-L40</f>
        <v/>
      </c>
      <c r="P40" s="7">
        <f>H40-M40</f>
        <v/>
      </c>
      <c r="Q40" s="7">
        <f>IF($I40=1,(N40-MAR1!$B$11)/MAR1!$D$11,(N40-MAR1!$C$11)/MAR1!$E$11)</f>
        <v/>
      </c>
      <c r="R40" s="7">
        <f>IF($I40=1,(O40-MAR1!$B$12)/MAR1!$D$12,(O40-MAR1!$C$12)/MAR1!$E$12)</f>
        <v/>
      </c>
      <c r="S40" s="7">
        <f>IF($I40=1,(P40-MAR1!$B$13)/MAR1!$D$13,(P40-MAR1!$C$13)/MAR1!$E$13)</f>
        <v/>
      </c>
      <c r="U40" s="5" t="n">
        <v>39</v>
      </c>
      <c r="V40" s="5" t="n">
        <v>0.6466190000000001</v>
      </c>
      <c r="W40" s="5" t="n">
        <v>0.29934</v>
      </c>
      <c r="X40" s="5" t="n">
        <v>0.101241</v>
      </c>
      <c r="Y40" s="5" t="n">
        <v>0.220245</v>
      </c>
      <c r="Z40" s="5" t="n">
        <v>0.845766</v>
      </c>
    </row>
    <row r="41">
      <c r="A41" s="5" t="n">
        <v>40</v>
      </c>
      <c r="B41" s="5" t="n">
        <v>1</v>
      </c>
      <c r="C41" s="5" t="n">
        <v>40</v>
      </c>
      <c r="D41" s="5" t="n">
        <v>2</v>
      </c>
      <c r="E41" s="5" t="n">
        <v>1.6</v>
      </c>
      <c r="F41" s="5" t="n">
        <v>30.6</v>
      </c>
      <c r="G41" s="5" t="n">
        <v>17</v>
      </c>
      <c r="H41" s="5" t="n">
        <v>16.03</v>
      </c>
      <c r="I41" s="6">
        <f>IF(E41&gt;=Markov!$B$3,1,0)</f>
        <v/>
      </c>
      <c r="J41" s="6">
        <f>I40</f>
        <v/>
      </c>
      <c r="K41" s="7">
        <f>MAR1!$B$5+MAR1!$C$5*COS(2*PI()*$C41/365)+MAR1!$D$5*SIN(2*PI()*$C41/365)</f>
        <v/>
      </c>
      <c r="L41" s="7">
        <f>MAR1!$B$6+MAR1!$C$6*COS(2*PI()*$C41/365)+MAR1!$D$6*SIN(2*PI()*$C41/365)</f>
        <v/>
      </c>
      <c r="M41" s="7">
        <f>MAR1!$B$7+MAR1!$C$7*COS(2*PI()*$C41/365)+MAR1!$D$7*SIN(2*PI()*$C41/365)</f>
        <v/>
      </c>
      <c r="N41" s="7">
        <f>F41-K41</f>
        <v/>
      </c>
      <c r="O41" s="7">
        <f>G41-L41</f>
        <v/>
      </c>
      <c r="P41" s="7">
        <f>H41-M41</f>
        <v/>
      </c>
      <c r="Q41" s="7">
        <f>IF($I41=1,(N41-MAR1!$B$11)/MAR1!$D$11,(N41-MAR1!$C$11)/MAR1!$E$11)</f>
        <v/>
      </c>
      <c r="R41" s="7">
        <f>IF($I41=1,(O41-MAR1!$B$12)/MAR1!$D$12,(O41-MAR1!$C$12)/MAR1!$E$12)</f>
        <v/>
      </c>
      <c r="S41" s="7">
        <f>IF($I41=1,(P41-MAR1!$B$13)/MAR1!$D$13,(P41-MAR1!$C$13)/MAR1!$E$13)</f>
        <v/>
      </c>
      <c r="U41" s="5" t="n">
        <v>40</v>
      </c>
      <c r="V41" s="5" t="n">
        <v>0.718072</v>
      </c>
      <c r="W41" s="5" t="n">
        <v>0.420701</v>
      </c>
      <c r="X41" s="5" t="n">
        <v>0.8320959999999999</v>
      </c>
      <c r="Y41" s="5" t="n">
        <v>0.236187</v>
      </c>
      <c r="Z41" s="5" t="n">
        <v>0.366393</v>
      </c>
    </row>
    <row r="42">
      <c r="A42" s="5" t="n">
        <v>41</v>
      </c>
      <c r="B42" s="5" t="n">
        <v>1</v>
      </c>
      <c r="C42" s="5" t="n">
        <v>41</v>
      </c>
      <c r="D42" s="5" t="n">
        <v>2</v>
      </c>
      <c r="E42" s="5" t="n">
        <v>0</v>
      </c>
      <c r="F42" s="5" t="n">
        <v>33.4</v>
      </c>
      <c r="G42" s="5" t="n">
        <v>15.9</v>
      </c>
      <c r="H42" s="5" t="n">
        <v>19.31</v>
      </c>
      <c r="I42" s="6">
        <f>IF(E42&gt;=Markov!$B$3,1,0)</f>
        <v/>
      </c>
      <c r="J42" s="6">
        <f>I41</f>
        <v/>
      </c>
      <c r="K42" s="7">
        <f>MAR1!$B$5+MAR1!$C$5*COS(2*PI()*$C42/365)+MAR1!$D$5*SIN(2*PI()*$C42/365)</f>
        <v/>
      </c>
      <c r="L42" s="7">
        <f>MAR1!$B$6+MAR1!$C$6*COS(2*PI()*$C42/365)+MAR1!$D$6*SIN(2*PI()*$C42/365)</f>
        <v/>
      </c>
      <c r="M42" s="7">
        <f>MAR1!$B$7+MAR1!$C$7*COS(2*PI()*$C42/365)+MAR1!$D$7*SIN(2*PI()*$C42/365)</f>
        <v/>
      </c>
      <c r="N42" s="7">
        <f>F42-K42</f>
        <v/>
      </c>
      <c r="O42" s="7">
        <f>G42-L42</f>
        <v/>
      </c>
      <c r="P42" s="7">
        <f>H42-M42</f>
        <v/>
      </c>
      <c r="Q42" s="7">
        <f>IF($I42=1,(N42-MAR1!$B$11)/MAR1!$D$11,(N42-MAR1!$C$11)/MAR1!$E$11)</f>
        <v/>
      </c>
      <c r="R42" s="7">
        <f>IF($I42=1,(O42-MAR1!$B$12)/MAR1!$D$12,(O42-MAR1!$C$12)/MAR1!$E$12)</f>
        <v/>
      </c>
      <c r="S42" s="7">
        <f>IF($I42=1,(P42-MAR1!$B$13)/MAR1!$D$13,(P42-MAR1!$C$13)/MAR1!$E$13)</f>
        <v/>
      </c>
      <c r="U42" s="5" t="n">
        <v>41</v>
      </c>
      <c r="V42" s="5" t="n">
        <v>0.208543</v>
      </c>
      <c r="W42" s="5" t="n">
        <v>0.111331</v>
      </c>
      <c r="X42" s="5" t="n">
        <v>0.456862</v>
      </c>
      <c r="Y42" s="5" t="n">
        <v>0.6662130000000001</v>
      </c>
      <c r="Z42" s="5" t="n">
        <v>0.764699</v>
      </c>
    </row>
    <row r="43">
      <c r="A43" s="5" t="n">
        <v>42</v>
      </c>
      <c r="B43" s="5" t="n">
        <v>1</v>
      </c>
      <c r="C43" s="5" t="n">
        <v>42</v>
      </c>
      <c r="D43" s="5" t="n">
        <v>2</v>
      </c>
      <c r="E43" s="5" t="n">
        <v>0</v>
      </c>
      <c r="F43" s="5" t="n">
        <v>35.4</v>
      </c>
      <c r="G43" s="5" t="n">
        <v>17.5</v>
      </c>
      <c r="H43" s="5" t="n">
        <v>15.41</v>
      </c>
      <c r="I43" s="6">
        <f>IF(E43&gt;=Markov!$B$3,1,0)</f>
        <v/>
      </c>
      <c r="J43" s="6">
        <f>I42</f>
        <v/>
      </c>
      <c r="K43" s="7">
        <f>MAR1!$B$5+MAR1!$C$5*COS(2*PI()*$C43/365)+MAR1!$D$5*SIN(2*PI()*$C43/365)</f>
        <v/>
      </c>
      <c r="L43" s="7">
        <f>MAR1!$B$6+MAR1!$C$6*COS(2*PI()*$C43/365)+MAR1!$D$6*SIN(2*PI()*$C43/365)</f>
        <v/>
      </c>
      <c r="M43" s="7">
        <f>MAR1!$B$7+MAR1!$C$7*COS(2*PI()*$C43/365)+MAR1!$D$7*SIN(2*PI()*$C43/365)</f>
        <v/>
      </c>
      <c r="N43" s="7">
        <f>F43-K43</f>
        <v/>
      </c>
      <c r="O43" s="7">
        <f>G43-L43</f>
        <v/>
      </c>
      <c r="P43" s="7">
        <f>H43-M43</f>
        <v/>
      </c>
      <c r="Q43" s="7">
        <f>IF($I43=1,(N43-MAR1!$B$11)/MAR1!$D$11,(N43-MAR1!$C$11)/MAR1!$E$11)</f>
        <v/>
      </c>
      <c r="R43" s="7">
        <f>IF($I43=1,(O43-MAR1!$B$12)/MAR1!$D$12,(O43-MAR1!$C$12)/MAR1!$E$12)</f>
        <v/>
      </c>
      <c r="S43" s="7">
        <f>IF($I43=1,(P43-MAR1!$B$13)/MAR1!$D$13,(P43-MAR1!$C$13)/MAR1!$E$13)</f>
        <v/>
      </c>
      <c r="U43" s="5" t="n">
        <v>42</v>
      </c>
      <c r="V43" s="5" t="n">
        <v>0.183293</v>
      </c>
      <c r="W43" s="5" t="n">
        <v>0.09529</v>
      </c>
      <c r="X43" s="5" t="n">
        <v>0.671094</v>
      </c>
      <c r="Y43" s="5" t="n">
        <v>0.274674</v>
      </c>
      <c r="Z43" s="5" t="n">
        <v>0.126761</v>
      </c>
    </row>
    <row r="44">
      <c r="A44" s="5" t="n">
        <v>43</v>
      </c>
      <c r="B44" s="5" t="n">
        <v>1</v>
      </c>
      <c r="C44" s="5" t="n">
        <v>43</v>
      </c>
      <c r="D44" s="5" t="n">
        <v>2</v>
      </c>
      <c r="E44" s="5" t="n">
        <v>0</v>
      </c>
      <c r="F44" s="5" t="n">
        <v>37.7</v>
      </c>
      <c r="G44" s="5" t="n">
        <v>19.1</v>
      </c>
      <c r="H44" s="5" t="n">
        <v>18.2</v>
      </c>
      <c r="I44" s="6">
        <f>IF(E44&gt;=Markov!$B$3,1,0)</f>
        <v/>
      </c>
      <c r="J44" s="6">
        <f>I43</f>
        <v/>
      </c>
      <c r="K44" s="7">
        <f>MAR1!$B$5+MAR1!$C$5*COS(2*PI()*$C44/365)+MAR1!$D$5*SIN(2*PI()*$C44/365)</f>
        <v/>
      </c>
      <c r="L44" s="7">
        <f>MAR1!$B$6+MAR1!$C$6*COS(2*PI()*$C44/365)+MAR1!$D$6*SIN(2*PI()*$C44/365)</f>
        <v/>
      </c>
      <c r="M44" s="7">
        <f>MAR1!$B$7+MAR1!$C$7*COS(2*PI()*$C44/365)+MAR1!$D$7*SIN(2*PI()*$C44/365)</f>
        <v/>
      </c>
      <c r="N44" s="7">
        <f>F44-K44</f>
        <v/>
      </c>
      <c r="O44" s="7">
        <f>G44-L44</f>
        <v/>
      </c>
      <c r="P44" s="7">
        <f>H44-M44</f>
        <v/>
      </c>
      <c r="Q44" s="7">
        <f>IF($I44=1,(N44-MAR1!$B$11)/MAR1!$D$11,(N44-MAR1!$C$11)/MAR1!$E$11)</f>
        <v/>
      </c>
      <c r="R44" s="7">
        <f>IF($I44=1,(O44-MAR1!$B$12)/MAR1!$D$12,(O44-MAR1!$C$12)/MAR1!$E$12)</f>
        <v/>
      </c>
      <c r="S44" s="7">
        <f>IF($I44=1,(P44-MAR1!$B$13)/MAR1!$D$13,(P44-MAR1!$C$13)/MAR1!$E$13)</f>
        <v/>
      </c>
      <c r="U44" s="5" t="n">
        <v>43</v>
      </c>
      <c r="V44" s="5" t="n">
        <v>0.374703</v>
      </c>
      <c r="W44" s="5" t="n">
        <v>0.807315</v>
      </c>
      <c r="X44" s="5" t="n">
        <v>0.07202699999999999</v>
      </c>
      <c r="Y44" s="5" t="n">
        <v>0.587833</v>
      </c>
      <c r="Z44" s="5" t="n">
        <v>0.510768</v>
      </c>
    </row>
    <row r="45">
      <c r="A45" s="5" t="n">
        <v>44</v>
      </c>
      <c r="B45" s="5" t="n">
        <v>1</v>
      </c>
      <c r="C45" s="5" t="n">
        <v>44</v>
      </c>
      <c r="D45" s="5" t="n">
        <v>2</v>
      </c>
      <c r="E45" s="5" t="n">
        <v>0</v>
      </c>
      <c r="F45" s="5" t="n">
        <v>33.9</v>
      </c>
      <c r="G45" s="5" t="n">
        <v>16.8</v>
      </c>
      <c r="H45" s="5" t="n">
        <v>12.36</v>
      </c>
      <c r="I45" s="6">
        <f>IF(E45&gt;=Markov!$B$3,1,0)</f>
        <v/>
      </c>
      <c r="J45" s="6">
        <f>I44</f>
        <v/>
      </c>
      <c r="K45" s="7">
        <f>MAR1!$B$5+MAR1!$C$5*COS(2*PI()*$C45/365)+MAR1!$D$5*SIN(2*PI()*$C45/365)</f>
        <v/>
      </c>
      <c r="L45" s="7">
        <f>MAR1!$B$6+MAR1!$C$6*COS(2*PI()*$C45/365)+MAR1!$D$6*SIN(2*PI()*$C45/365)</f>
        <v/>
      </c>
      <c r="M45" s="7">
        <f>MAR1!$B$7+MAR1!$C$7*COS(2*PI()*$C45/365)+MAR1!$D$7*SIN(2*PI()*$C45/365)</f>
        <v/>
      </c>
      <c r="N45" s="7">
        <f>F45-K45</f>
        <v/>
      </c>
      <c r="O45" s="7">
        <f>G45-L45</f>
        <v/>
      </c>
      <c r="P45" s="7">
        <f>H45-M45</f>
        <v/>
      </c>
      <c r="Q45" s="7">
        <f>IF($I45=1,(N45-MAR1!$B$11)/MAR1!$D$11,(N45-MAR1!$C$11)/MAR1!$E$11)</f>
        <v/>
      </c>
      <c r="R45" s="7">
        <f>IF($I45=1,(O45-MAR1!$B$12)/MAR1!$D$12,(O45-MAR1!$C$12)/MAR1!$E$12)</f>
        <v/>
      </c>
      <c r="S45" s="7">
        <f>IF($I45=1,(P45-MAR1!$B$13)/MAR1!$D$13,(P45-MAR1!$C$13)/MAR1!$E$13)</f>
        <v/>
      </c>
      <c r="U45" s="5" t="n">
        <v>44</v>
      </c>
      <c r="V45" s="5" t="n">
        <v>0.160309</v>
      </c>
      <c r="W45" s="5" t="n">
        <v>0.160266</v>
      </c>
      <c r="X45" s="5" t="n">
        <v>0.770537</v>
      </c>
      <c r="Y45" s="5" t="n">
        <v>0.302147</v>
      </c>
      <c r="Z45" s="5" t="n">
        <v>0.890106</v>
      </c>
    </row>
    <row r="46">
      <c r="A46" s="5" t="n">
        <v>45</v>
      </c>
      <c r="B46" s="5" t="n">
        <v>1</v>
      </c>
      <c r="C46" s="5" t="n">
        <v>45</v>
      </c>
      <c r="D46" s="5" t="n">
        <v>2</v>
      </c>
      <c r="E46" s="5" t="n">
        <v>0</v>
      </c>
      <c r="F46" s="5" t="n">
        <v>33.8</v>
      </c>
      <c r="G46" s="5" t="n">
        <v>16.5</v>
      </c>
      <c r="H46" s="5" t="n">
        <v>16.1</v>
      </c>
      <c r="I46" s="6">
        <f>IF(E46&gt;=Markov!$B$3,1,0)</f>
        <v/>
      </c>
      <c r="J46" s="6">
        <f>I45</f>
        <v/>
      </c>
      <c r="K46" s="7">
        <f>MAR1!$B$5+MAR1!$C$5*COS(2*PI()*$C46/365)+MAR1!$D$5*SIN(2*PI()*$C46/365)</f>
        <v/>
      </c>
      <c r="L46" s="7">
        <f>MAR1!$B$6+MAR1!$C$6*COS(2*PI()*$C46/365)+MAR1!$D$6*SIN(2*PI()*$C46/365)</f>
        <v/>
      </c>
      <c r="M46" s="7">
        <f>MAR1!$B$7+MAR1!$C$7*COS(2*PI()*$C46/365)+MAR1!$D$7*SIN(2*PI()*$C46/365)</f>
        <v/>
      </c>
      <c r="N46" s="7">
        <f>F46-K46</f>
        <v/>
      </c>
      <c r="O46" s="7">
        <f>G46-L46</f>
        <v/>
      </c>
      <c r="P46" s="7">
        <f>H46-M46</f>
        <v/>
      </c>
      <c r="Q46" s="7">
        <f>IF($I46=1,(N46-MAR1!$B$11)/MAR1!$D$11,(N46-MAR1!$C$11)/MAR1!$E$11)</f>
        <v/>
      </c>
      <c r="R46" s="7">
        <f>IF($I46=1,(O46-MAR1!$B$12)/MAR1!$D$12,(O46-MAR1!$C$12)/MAR1!$E$12)</f>
        <v/>
      </c>
      <c r="S46" s="7">
        <f>IF($I46=1,(P46-MAR1!$B$13)/MAR1!$D$13,(P46-MAR1!$C$13)/MAR1!$E$13)</f>
        <v/>
      </c>
      <c r="U46" s="5" t="n">
        <v>45</v>
      </c>
      <c r="V46" s="5" t="n">
        <v>0.621391</v>
      </c>
      <c r="W46" s="5" t="n">
        <v>0.673109</v>
      </c>
      <c r="X46" s="5" t="n">
        <v>0.5081290000000001</v>
      </c>
      <c r="Y46" s="5" t="n">
        <v>0.471191</v>
      </c>
      <c r="Z46" s="5" t="n">
        <v>0.268895</v>
      </c>
    </row>
    <row r="47">
      <c r="A47" s="5" t="n">
        <v>46</v>
      </c>
      <c r="B47" s="5" t="n">
        <v>1</v>
      </c>
      <c r="C47" s="5" t="n">
        <v>46</v>
      </c>
      <c r="D47" s="5" t="n">
        <v>2</v>
      </c>
      <c r="E47" s="5" t="n">
        <v>0</v>
      </c>
      <c r="F47" s="5" t="n">
        <v>33.3</v>
      </c>
      <c r="G47" s="5" t="n">
        <v>18.3</v>
      </c>
      <c r="H47" s="5" t="n">
        <v>14.89</v>
      </c>
      <c r="I47" s="6">
        <f>IF(E47&gt;=Markov!$B$3,1,0)</f>
        <v/>
      </c>
      <c r="J47" s="6">
        <f>I46</f>
        <v/>
      </c>
      <c r="K47" s="7">
        <f>MAR1!$B$5+MAR1!$C$5*COS(2*PI()*$C47/365)+MAR1!$D$5*SIN(2*PI()*$C47/365)</f>
        <v/>
      </c>
      <c r="L47" s="7">
        <f>MAR1!$B$6+MAR1!$C$6*COS(2*PI()*$C47/365)+MAR1!$D$6*SIN(2*PI()*$C47/365)</f>
        <v/>
      </c>
      <c r="M47" s="7">
        <f>MAR1!$B$7+MAR1!$C$7*COS(2*PI()*$C47/365)+MAR1!$D$7*SIN(2*PI()*$C47/365)</f>
        <v/>
      </c>
      <c r="N47" s="7">
        <f>F47-K47</f>
        <v/>
      </c>
      <c r="O47" s="7">
        <f>G47-L47</f>
        <v/>
      </c>
      <c r="P47" s="7">
        <f>H47-M47</f>
        <v/>
      </c>
      <c r="Q47" s="7">
        <f>IF($I47=1,(N47-MAR1!$B$11)/MAR1!$D$11,(N47-MAR1!$C$11)/MAR1!$E$11)</f>
        <v/>
      </c>
      <c r="R47" s="7">
        <f>IF($I47=1,(O47-MAR1!$B$12)/MAR1!$D$12,(O47-MAR1!$C$12)/MAR1!$E$12)</f>
        <v/>
      </c>
      <c r="S47" s="7">
        <f>IF($I47=1,(P47-MAR1!$B$13)/MAR1!$D$13,(P47-MAR1!$C$13)/MAR1!$E$13)</f>
        <v/>
      </c>
      <c r="U47" s="5" t="n">
        <v>46</v>
      </c>
      <c r="V47" s="5" t="n">
        <v>0.304892</v>
      </c>
      <c r="W47" s="5" t="n">
        <v>0.843324</v>
      </c>
      <c r="X47" s="5" t="n">
        <v>0.35626</v>
      </c>
      <c r="Y47" s="5" t="n">
        <v>0.498219</v>
      </c>
      <c r="Z47" s="5" t="n">
        <v>0.5948329999999999</v>
      </c>
    </row>
    <row r="48">
      <c r="A48" s="5" t="n">
        <v>47</v>
      </c>
      <c r="B48" s="5" t="n">
        <v>1</v>
      </c>
      <c r="C48" s="5" t="n">
        <v>47</v>
      </c>
      <c r="D48" s="5" t="n">
        <v>2</v>
      </c>
      <c r="E48" s="5" t="n">
        <v>0</v>
      </c>
      <c r="F48" s="5" t="n">
        <v>33.7</v>
      </c>
      <c r="G48" s="5" t="n">
        <v>18.4</v>
      </c>
      <c r="H48" s="5" t="n">
        <v>13.98</v>
      </c>
      <c r="I48" s="6">
        <f>IF(E48&gt;=Markov!$B$3,1,0)</f>
        <v/>
      </c>
      <c r="J48" s="6">
        <f>I47</f>
        <v/>
      </c>
      <c r="K48" s="7">
        <f>MAR1!$B$5+MAR1!$C$5*COS(2*PI()*$C48/365)+MAR1!$D$5*SIN(2*PI()*$C48/365)</f>
        <v/>
      </c>
      <c r="L48" s="7">
        <f>MAR1!$B$6+MAR1!$C$6*COS(2*PI()*$C48/365)+MAR1!$D$6*SIN(2*PI()*$C48/365)</f>
        <v/>
      </c>
      <c r="M48" s="7">
        <f>MAR1!$B$7+MAR1!$C$7*COS(2*PI()*$C48/365)+MAR1!$D$7*SIN(2*PI()*$C48/365)</f>
        <v/>
      </c>
      <c r="N48" s="7">
        <f>F48-K48</f>
        <v/>
      </c>
      <c r="O48" s="7">
        <f>G48-L48</f>
        <v/>
      </c>
      <c r="P48" s="7">
        <f>H48-M48</f>
        <v/>
      </c>
      <c r="Q48" s="7">
        <f>IF($I48=1,(N48-MAR1!$B$11)/MAR1!$D$11,(N48-MAR1!$C$11)/MAR1!$E$11)</f>
        <v/>
      </c>
      <c r="R48" s="7">
        <f>IF($I48=1,(O48-MAR1!$B$12)/MAR1!$D$12,(O48-MAR1!$C$12)/MAR1!$E$12)</f>
        <v/>
      </c>
      <c r="S48" s="7">
        <f>IF($I48=1,(P48-MAR1!$B$13)/MAR1!$D$13,(P48-MAR1!$C$13)/MAR1!$E$13)</f>
        <v/>
      </c>
      <c r="U48" s="5" t="n">
        <v>47</v>
      </c>
      <c r="V48" s="5" t="n">
        <v>0.347543</v>
      </c>
      <c r="W48" s="5" t="n">
        <v>0.079732</v>
      </c>
      <c r="X48" s="5" t="n">
        <v>0.493736</v>
      </c>
      <c r="Y48" s="5" t="n">
        <v>0.851753</v>
      </c>
      <c r="Z48" s="5" t="n">
        <v>0.948117</v>
      </c>
    </row>
    <row r="49">
      <c r="A49" s="5" t="n">
        <v>48</v>
      </c>
      <c r="B49" s="5" t="n">
        <v>1</v>
      </c>
      <c r="C49" s="5" t="n">
        <v>48</v>
      </c>
      <c r="D49" s="5" t="n">
        <v>2</v>
      </c>
      <c r="E49" s="5" t="n">
        <v>0</v>
      </c>
      <c r="F49" s="5" t="n">
        <v>33.4</v>
      </c>
      <c r="G49" s="5" t="n">
        <v>19.3</v>
      </c>
      <c r="H49" s="5" t="n">
        <v>19.58</v>
      </c>
      <c r="I49" s="6">
        <f>IF(E49&gt;=Markov!$B$3,1,0)</f>
        <v/>
      </c>
      <c r="J49" s="6">
        <f>I48</f>
        <v/>
      </c>
      <c r="K49" s="7">
        <f>MAR1!$B$5+MAR1!$C$5*COS(2*PI()*$C49/365)+MAR1!$D$5*SIN(2*PI()*$C49/365)</f>
        <v/>
      </c>
      <c r="L49" s="7">
        <f>MAR1!$B$6+MAR1!$C$6*COS(2*PI()*$C49/365)+MAR1!$D$6*SIN(2*PI()*$C49/365)</f>
        <v/>
      </c>
      <c r="M49" s="7">
        <f>MAR1!$B$7+MAR1!$C$7*COS(2*PI()*$C49/365)+MAR1!$D$7*SIN(2*PI()*$C49/365)</f>
        <v/>
      </c>
      <c r="N49" s="7">
        <f>F49-K49</f>
        <v/>
      </c>
      <c r="O49" s="7">
        <f>G49-L49</f>
        <v/>
      </c>
      <c r="P49" s="7">
        <f>H49-M49</f>
        <v/>
      </c>
      <c r="Q49" s="7">
        <f>IF($I49=1,(N49-MAR1!$B$11)/MAR1!$D$11,(N49-MAR1!$C$11)/MAR1!$E$11)</f>
        <v/>
      </c>
      <c r="R49" s="7">
        <f>IF($I49=1,(O49-MAR1!$B$12)/MAR1!$D$12,(O49-MAR1!$C$12)/MAR1!$E$12)</f>
        <v/>
      </c>
      <c r="S49" s="7">
        <f>IF($I49=1,(P49-MAR1!$B$13)/MAR1!$D$13,(P49-MAR1!$C$13)/MAR1!$E$13)</f>
        <v/>
      </c>
      <c r="U49" s="5" t="n">
        <v>48</v>
      </c>
      <c r="V49" s="5" t="n">
        <v>0.583405</v>
      </c>
      <c r="W49" s="5" t="n">
        <v>0.384085</v>
      </c>
      <c r="X49" s="5" t="n">
        <v>0.166272</v>
      </c>
      <c r="Y49" s="5" t="n">
        <v>0.620521</v>
      </c>
      <c r="Z49" s="5" t="n">
        <v>0.653245</v>
      </c>
    </row>
    <row r="50">
      <c r="A50" s="5" t="n">
        <v>49</v>
      </c>
      <c r="B50" s="5" t="n">
        <v>1</v>
      </c>
      <c r="C50" s="5" t="n">
        <v>49</v>
      </c>
      <c r="D50" s="5" t="n">
        <v>2</v>
      </c>
      <c r="E50" s="5" t="n">
        <v>0</v>
      </c>
      <c r="F50" s="5" t="n">
        <v>33</v>
      </c>
      <c r="G50" s="5" t="n">
        <v>17.1</v>
      </c>
      <c r="H50" s="5" t="n">
        <v>13.39</v>
      </c>
      <c r="I50" s="6">
        <f>IF(E50&gt;=Markov!$B$3,1,0)</f>
        <v/>
      </c>
      <c r="J50" s="6">
        <f>I49</f>
        <v/>
      </c>
      <c r="K50" s="7">
        <f>MAR1!$B$5+MAR1!$C$5*COS(2*PI()*$C50/365)+MAR1!$D$5*SIN(2*PI()*$C50/365)</f>
        <v/>
      </c>
      <c r="L50" s="7">
        <f>MAR1!$B$6+MAR1!$C$6*COS(2*PI()*$C50/365)+MAR1!$D$6*SIN(2*PI()*$C50/365)</f>
        <v/>
      </c>
      <c r="M50" s="7">
        <f>MAR1!$B$7+MAR1!$C$7*COS(2*PI()*$C50/365)+MAR1!$D$7*SIN(2*PI()*$C50/365)</f>
        <v/>
      </c>
      <c r="N50" s="7">
        <f>F50-K50</f>
        <v/>
      </c>
      <c r="O50" s="7">
        <f>G50-L50</f>
        <v/>
      </c>
      <c r="P50" s="7">
        <f>H50-M50</f>
        <v/>
      </c>
      <c r="Q50" s="7">
        <f>IF($I50=1,(N50-MAR1!$B$11)/MAR1!$D$11,(N50-MAR1!$C$11)/MAR1!$E$11)</f>
        <v/>
      </c>
      <c r="R50" s="7">
        <f>IF($I50=1,(O50-MAR1!$B$12)/MAR1!$D$12,(O50-MAR1!$C$12)/MAR1!$E$12)</f>
        <v/>
      </c>
      <c r="S50" s="7">
        <f>IF($I50=1,(P50-MAR1!$B$13)/MAR1!$D$13,(P50-MAR1!$C$13)/MAR1!$E$13)</f>
        <v/>
      </c>
      <c r="U50" s="5" t="n">
        <v>49</v>
      </c>
      <c r="V50" s="5" t="n">
        <v>0.308541</v>
      </c>
      <c r="W50" s="5" t="n">
        <v>0.328443</v>
      </c>
      <c r="X50" s="5" t="n">
        <v>0.107582</v>
      </c>
      <c r="Y50" s="5" t="n">
        <v>0.154171</v>
      </c>
      <c r="Z50" s="5" t="n">
        <v>0.363577</v>
      </c>
    </row>
    <row r="51">
      <c r="A51" s="5" t="n">
        <v>50</v>
      </c>
      <c r="B51" s="5" t="n">
        <v>1</v>
      </c>
      <c r="C51" s="5" t="n">
        <v>50</v>
      </c>
      <c r="D51" s="5" t="n">
        <v>2</v>
      </c>
      <c r="E51" s="5" t="n">
        <v>0</v>
      </c>
      <c r="F51" s="5" t="n">
        <v>33.5</v>
      </c>
      <c r="G51" s="5" t="n">
        <v>16.4</v>
      </c>
      <c r="H51" s="5" t="n">
        <v>16.21</v>
      </c>
      <c r="I51" s="6">
        <f>IF(E51&gt;=Markov!$B$3,1,0)</f>
        <v/>
      </c>
      <c r="J51" s="6">
        <f>I50</f>
        <v/>
      </c>
      <c r="K51" s="7">
        <f>MAR1!$B$5+MAR1!$C$5*COS(2*PI()*$C51/365)+MAR1!$D$5*SIN(2*PI()*$C51/365)</f>
        <v/>
      </c>
      <c r="L51" s="7">
        <f>MAR1!$B$6+MAR1!$C$6*COS(2*PI()*$C51/365)+MAR1!$D$6*SIN(2*PI()*$C51/365)</f>
        <v/>
      </c>
      <c r="M51" s="7">
        <f>MAR1!$B$7+MAR1!$C$7*COS(2*PI()*$C51/365)+MAR1!$D$7*SIN(2*PI()*$C51/365)</f>
        <v/>
      </c>
      <c r="N51" s="7">
        <f>F51-K51</f>
        <v/>
      </c>
      <c r="O51" s="7">
        <f>G51-L51</f>
        <v/>
      </c>
      <c r="P51" s="7">
        <f>H51-M51</f>
        <v/>
      </c>
      <c r="Q51" s="7">
        <f>IF($I51=1,(N51-MAR1!$B$11)/MAR1!$D$11,(N51-MAR1!$C$11)/MAR1!$E$11)</f>
        <v/>
      </c>
      <c r="R51" s="7">
        <f>IF($I51=1,(O51-MAR1!$B$12)/MAR1!$D$12,(O51-MAR1!$C$12)/MAR1!$E$12)</f>
        <v/>
      </c>
      <c r="S51" s="7">
        <f>IF($I51=1,(P51-MAR1!$B$13)/MAR1!$D$13,(P51-MAR1!$C$13)/MAR1!$E$13)</f>
        <v/>
      </c>
      <c r="U51" s="5" t="n">
        <v>50</v>
      </c>
      <c r="V51" s="5" t="n">
        <v>0.893277</v>
      </c>
      <c r="W51" s="5" t="n">
        <v>0.427882</v>
      </c>
      <c r="X51" s="5" t="n">
        <v>0.775697</v>
      </c>
      <c r="Y51" s="5" t="n">
        <v>0.221255</v>
      </c>
      <c r="Z51" s="5" t="n">
        <v>0.493661</v>
      </c>
    </row>
    <row r="52">
      <c r="A52" s="5" t="n">
        <v>51</v>
      </c>
      <c r="B52" s="5" t="n">
        <v>1</v>
      </c>
      <c r="C52" s="5" t="n">
        <v>51</v>
      </c>
      <c r="D52" s="5" t="n">
        <v>2</v>
      </c>
      <c r="E52" s="5" t="n">
        <v>0</v>
      </c>
      <c r="F52" s="5" t="n">
        <v>37.4</v>
      </c>
      <c r="G52" s="5" t="n">
        <v>18.5</v>
      </c>
      <c r="H52" s="5" t="n">
        <v>15.97</v>
      </c>
      <c r="I52" s="6">
        <f>IF(E52&gt;=Markov!$B$3,1,0)</f>
        <v/>
      </c>
      <c r="J52" s="6">
        <f>I51</f>
        <v/>
      </c>
      <c r="K52" s="7">
        <f>MAR1!$B$5+MAR1!$C$5*COS(2*PI()*$C52/365)+MAR1!$D$5*SIN(2*PI()*$C52/365)</f>
        <v/>
      </c>
      <c r="L52" s="7">
        <f>MAR1!$B$6+MAR1!$C$6*COS(2*PI()*$C52/365)+MAR1!$D$6*SIN(2*PI()*$C52/365)</f>
        <v/>
      </c>
      <c r="M52" s="7">
        <f>MAR1!$B$7+MAR1!$C$7*COS(2*PI()*$C52/365)+MAR1!$D$7*SIN(2*PI()*$C52/365)</f>
        <v/>
      </c>
      <c r="N52" s="7">
        <f>F52-K52</f>
        <v/>
      </c>
      <c r="O52" s="7">
        <f>G52-L52</f>
        <v/>
      </c>
      <c r="P52" s="7">
        <f>H52-M52</f>
        <v/>
      </c>
      <c r="Q52" s="7">
        <f>IF($I52=1,(N52-MAR1!$B$11)/MAR1!$D$11,(N52-MAR1!$C$11)/MAR1!$E$11)</f>
        <v/>
      </c>
      <c r="R52" s="7">
        <f>IF($I52=1,(O52-MAR1!$B$12)/MAR1!$D$12,(O52-MAR1!$C$12)/MAR1!$E$12)</f>
        <v/>
      </c>
      <c r="S52" s="7">
        <f>IF($I52=1,(P52-MAR1!$B$13)/MAR1!$D$13,(P52-MAR1!$C$13)/MAR1!$E$13)</f>
        <v/>
      </c>
      <c r="U52" s="5" t="n">
        <v>51</v>
      </c>
      <c r="V52" s="5" t="n">
        <v>0.237035</v>
      </c>
      <c r="W52" s="5" t="n">
        <v>0.707373</v>
      </c>
      <c r="X52" s="5" t="n">
        <v>0.046717</v>
      </c>
      <c r="Y52" s="5" t="n">
        <v>0.299658</v>
      </c>
      <c r="Z52" s="5" t="n">
        <v>0.663191</v>
      </c>
    </row>
    <row r="53">
      <c r="A53" s="5" t="n">
        <v>52</v>
      </c>
      <c r="B53" s="5" t="n">
        <v>1</v>
      </c>
      <c r="C53" s="5" t="n">
        <v>52</v>
      </c>
      <c r="D53" s="5" t="n">
        <v>2</v>
      </c>
      <c r="E53" s="5" t="n">
        <v>0</v>
      </c>
      <c r="F53" s="5" t="n">
        <v>37</v>
      </c>
      <c r="G53" s="5" t="n">
        <v>17.9</v>
      </c>
      <c r="H53" s="5" t="n">
        <v>20.31</v>
      </c>
      <c r="I53" s="6">
        <f>IF(E53&gt;=Markov!$B$3,1,0)</f>
        <v/>
      </c>
      <c r="J53" s="6">
        <f>I52</f>
        <v/>
      </c>
      <c r="K53" s="7">
        <f>MAR1!$B$5+MAR1!$C$5*COS(2*PI()*$C53/365)+MAR1!$D$5*SIN(2*PI()*$C53/365)</f>
        <v/>
      </c>
      <c r="L53" s="7">
        <f>MAR1!$B$6+MAR1!$C$6*COS(2*PI()*$C53/365)+MAR1!$D$6*SIN(2*PI()*$C53/365)</f>
        <v/>
      </c>
      <c r="M53" s="7">
        <f>MAR1!$B$7+MAR1!$C$7*COS(2*PI()*$C53/365)+MAR1!$D$7*SIN(2*PI()*$C53/365)</f>
        <v/>
      </c>
      <c r="N53" s="7">
        <f>F53-K53</f>
        <v/>
      </c>
      <c r="O53" s="7">
        <f>G53-L53</f>
        <v/>
      </c>
      <c r="P53" s="7">
        <f>H53-M53</f>
        <v/>
      </c>
      <c r="Q53" s="7">
        <f>IF($I53=1,(N53-MAR1!$B$11)/MAR1!$D$11,(N53-MAR1!$C$11)/MAR1!$E$11)</f>
        <v/>
      </c>
      <c r="R53" s="7">
        <f>IF($I53=1,(O53-MAR1!$B$12)/MAR1!$D$12,(O53-MAR1!$C$12)/MAR1!$E$12)</f>
        <v/>
      </c>
      <c r="S53" s="7">
        <f>IF($I53=1,(P53-MAR1!$B$13)/MAR1!$D$13,(P53-MAR1!$C$13)/MAR1!$E$13)</f>
        <v/>
      </c>
      <c r="U53" s="5" t="n">
        <v>52</v>
      </c>
      <c r="V53" s="5" t="n">
        <v>0.405495</v>
      </c>
      <c r="W53" s="5" t="n">
        <v>0.058063</v>
      </c>
      <c r="X53" s="5" t="n">
        <v>0.799799</v>
      </c>
      <c r="Y53" s="5" t="n">
        <v>0.046557</v>
      </c>
      <c r="Z53" s="5" t="n">
        <v>0.488806</v>
      </c>
    </row>
    <row r="54">
      <c r="A54" s="5" t="n">
        <v>53</v>
      </c>
      <c r="B54" s="5" t="n">
        <v>1</v>
      </c>
      <c r="C54" s="5" t="n">
        <v>53</v>
      </c>
      <c r="D54" s="5" t="n">
        <v>2</v>
      </c>
      <c r="E54" s="5" t="n">
        <v>0</v>
      </c>
      <c r="F54" s="5" t="n">
        <v>35.6</v>
      </c>
      <c r="G54" s="5" t="n">
        <v>18.2</v>
      </c>
      <c r="H54" s="5" t="n">
        <v>12.46</v>
      </c>
      <c r="I54" s="6">
        <f>IF(E54&gt;=Markov!$B$3,1,0)</f>
        <v/>
      </c>
      <c r="J54" s="6">
        <f>I53</f>
        <v/>
      </c>
      <c r="K54" s="7">
        <f>MAR1!$B$5+MAR1!$C$5*COS(2*PI()*$C54/365)+MAR1!$D$5*SIN(2*PI()*$C54/365)</f>
        <v/>
      </c>
      <c r="L54" s="7">
        <f>MAR1!$B$6+MAR1!$C$6*COS(2*PI()*$C54/365)+MAR1!$D$6*SIN(2*PI()*$C54/365)</f>
        <v/>
      </c>
      <c r="M54" s="7">
        <f>MAR1!$B$7+MAR1!$C$7*COS(2*PI()*$C54/365)+MAR1!$D$7*SIN(2*PI()*$C54/365)</f>
        <v/>
      </c>
      <c r="N54" s="7">
        <f>F54-K54</f>
        <v/>
      </c>
      <c r="O54" s="7">
        <f>G54-L54</f>
        <v/>
      </c>
      <c r="P54" s="7">
        <f>H54-M54</f>
        <v/>
      </c>
      <c r="Q54" s="7">
        <f>IF($I54=1,(N54-MAR1!$B$11)/MAR1!$D$11,(N54-MAR1!$C$11)/MAR1!$E$11)</f>
        <v/>
      </c>
      <c r="R54" s="7">
        <f>IF($I54=1,(O54-MAR1!$B$12)/MAR1!$D$12,(O54-MAR1!$C$12)/MAR1!$E$12)</f>
        <v/>
      </c>
      <c r="S54" s="7">
        <f>IF($I54=1,(P54-MAR1!$B$13)/MAR1!$D$13,(P54-MAR1!$C$13)/MAR1!$E$13)</f>
        <v/>
      </c>
      <c r="U54" s="5" t="n">
        <v>53</v>
      </c>
      <c r="V54" s="5" t="n">
        <v>0.757552</v>
      </c>
      <c r="W54" s="5" t="n">
        <v>0.715114</v>
      </c>
      <c r="X54" s="5" t="n">
        <v>0.013262</v>
      </c>
      <c r="Y54" s="5" t="n">
        <v>0.885199</v>
      </c>
      <c r="Z54" s="5" t="n">
        <v>0.890416</v>
      </c>
    </row>
    <row r="55">
      <c r="A55" s="5" t="n">
        <v>54</v>
      </c>
      <c r="B55" s="5" t="n">
        <v>1</v>
      </c>
      <c r="C55" s="5" t="n">
        <v>54</v>
      </c>
      <c r="D55" s="5" t="n">
        <v>2</v>
      </c>
      <c r="E55" s="5" t="n">
        <v>0</v>
      </c>
      <c r="F55" s="5" t="n">
        <v>34.6</v>
      </c>
      <c r="G55" s="5" t="n">
        <v>19.3</v>
      </c>
      <c r="H55" s="5" t="n">
        <v>17.25</v>
      </c>
      <c r="I55" s="6">
        <f>IF(E55&gt;=Markov!$B$3,1,0)</f>
        <v/>
      </c>
      <c r="J55" s="6">
        <f>I54</f>
        <v/>
      </c>
      <c r="K55" s="7">
        <f>MAR1!$B$5+MAR1!$C$5*COS(2*PI()*$C55/365)+MAR1!$D$5*SIN(2*PI()*$C55/365)</f>
        <v/>
      </c>
      <c r="L55" s="7">
        <f>MAR1!$B$6+MAR1!$C$6*COS(2*PI()*$C55/365)+MAR1!$D$6*SIN(2*PI()*$C55/365)</f>
        <v/>
      </c>
      <c r="M55" s="7">
        <f>MAR1!$B$7+MAR1!$C$7*COS(2*PI()*$C55/365)+MAR1!$D$7*SIN(2*PI()*$C55/365)</f>
        <v/>
      </c>
      <c r="N55" s="7">
        <f>F55-K55</f>
        <v/>
      </c>
      <c r="O55" s="7">
        <f>G55-L55</f>
        <v/>
      </c>
      <c r="P55" s="7">
        <f>H55-M55</f>
        <v/>
      </c>
      <c r="Q55" s="7">
        <f>IF($I55=1,(N55-MAR1!$B$11)/MAR1!$D$11,(N55-MAR1!$C$11)/MAR1!$E$11)</f>
        <v/>
      </c>
      <c r="R55" s="7">
        <f>IF($I55=1,(O55-MAR1!$B$12)/MAR1!$D$12,(O55-MAR1!$C$12)/MAR1!$E$12)</f>
        <v/>
      </c>
      <c r="S55" s="7">
        <f>IF($I55=1,(P55-MAR1!$B$13)/MAR1!$D$13,(P55-MAR1!$C$13)/MAR1!$E$13)</f>
        <v/>
      </c>
      <c r="U55" s="5" t="n">
        <v>54</v>
      </c>
      <c r="V55" s="5" t="n">
        <v>0.219615</v>
      </c>
      <c r="W55" s="5" t="n">
        <v>0.14743</v>
      </c>
      <c r="X55" s="5" t="n">
        <v>0.768473</v>
      </c>
      <c r="Y55" s="5" t="n">
        <v>0.42271</v>
      </c>
      <c r="Z55" s="5" t="n">
        <v>0.598865</v>
      </c>
    </row>
    <row r="56">
      <c r="A56" s="5" t="n">
        <v>55</v>
      </c>
      <c r="B56" s="5" t="n">
        <v>1</v>
      </c>
      <c r="C56" s="5" t="n">
        <v>55</v>
      </c>
      <c r="D56" s="5" t="n">
        <v>2</v>
      </c>
      <c r="E56" s="5" t="n">
        <v>0</v>
      </c>
      <c r="F56" s="5" t="n">
        <v>33.4</v>
      </c>
      <c r="G56" s="5" t="n">
        <v>18.5</v>
      </c>
      <c r="H56" s="5" t="n">
        <v>14.83</v>
      </c>
      <c r="I56" s="6">
        <f>IF(E56&gt;=Markov!$B$3,1,0)</f>
        <v/>
      </c>
      <c r="J56" s="6">
        <f>I55</f>
        <v/>
      </c>
      <c r="K56" s="7">
        <f>MAR1!$B$5+MAR1!$C$5*COS(2*PI()*$C56/365)+MAR1!$D$5*SIN(2*PI()*$C56/365)</f>
        <v/>
      </c>
      <c r="L56" s="7">
        <f>MAR1!$B$6+MAR1!$C$6*COS(2*PI()*$C56/365)+MAR1!$D$6*SIN(2*PI()*$C56/365)</f>
        <v/>
      </c>
      <c r="M56" s="7">
        <f>MAR1!$B$7+MAR1!$C$7*COS(2*PI()*$C56/365)+MAR1!$D$7*SIN(2*PI()*$C56/365)</f>
        <v/>
      </c>
      <c r="N56" s="7">
        <f>F56-K56</f>
        <v/>
      </c>
      <c r="O56" s="7">
        <f>G56-L56</f>
        <v/>
      </c>
      <c r="P56" s="7">
        <f>H56-M56</f>
        <v/>
      </c>
      <c r="Q56" s="7">
        <f>IF($I56=1,(N56-MAR1!$B$11)/MAR1!$D$11,(N56-MAR1!$C$11)/MAR1!$E$11)</f>
        <v/>
      </c>
      <c r="R56" s="7">
        <f>IF($I56=1,(O56-MAR1!$B$12)/MAR1!$D$12,(O56-MAR1!$C$12)/MAR1!$E$12)</f>
        <v/>
      </c>
      <c r="S56" s="7">
        <f>IF($I56=1,(P56-MAR1!$B$13)/MAR1!$D$13,(P56-MAR1!$C$13)/MAR1!$E$13)</f>
        <v/>
      </c>
      <c r="U56" s="5" t="n">
        <v>55</v>
      </c>
      <c r="V56" s="5" t="n">
        <v>0.113922</v>
      </c>
      <c r="W56" s="5" t="n">
        <v>0.573453</v>
      </c>
      <c r="X56" s="5" t="n">
        <v>0.800013</v>
      </c>
      <c r="Y56" s="5" t="n">
        <v>0.05851</v>
      </c>
      <c r="Z56" s="5" t="n">
        <v>0.207143</v>
      </c>
    </row>
    <row r="57">
      <c r="A57" s="5" t="n">
        <v>56</v>
      </c>
      <c r="B57" s="5" t="n">
        <v>1</v>
      </c>
      <c r="C57" s="5" t="n">
        <v>56</v>
      </c>
      <c r="D57" s="5" t="n">
        <v>2</v>
      </c>
      <c r="E57" s="5" t="n">
        <v>0</v>
      </c>
      <c r="F57" s="5" t="n">
        <v>34.4</v>
      </c>
      <c r="G57" s="5" t="n">
        <v>19.5</v>
      </c>
      <c r="H57" s="5" t="n">
        <v>17.5</v>
      </c>
      <c r="I57" s="6">
        <f>IF(E57&gt;=Markov!$B$3,1,0)</f>
        <v/>
      </c>
      <c r="J57" s="6">
        <f>I56</f>
        <v/>
      </c>
      <c r="K57" s="7">
        <f>MAR1!$B$5+MAR1!$C$5*COS(2*PI()*$C57/365)+MAR1!$D$5*SIN(2*PI()*$C57/365)</f>
        <v/>
      </c>
      <c r="L57" s="7">
        <f>MAR1!$B$6+MAR1!$C$6*COS(2*PI()*$C57/365)+MAR1!$D$6*SIN(2*PI()*$C57/365)</f>
        <v/>
      </c>
      <c r="M57" s="7">
        <f>MAR1!$B$7+MAR1!$C$7*COS(2*PI()*$C57/365)+MAR1!$D$7*SIN(2*PI()*$C57/365)</f>
        <v/>
      </c>
      <c r="N57" s="7">
        <f>F57-K57</f>
        <v/>
      </c>
      <c r="O57" s="7">
        <f>G57-L57</f>
        <v/>
      </c>
      <c r="P57" s="7">
        <f>H57-M57</f>
        <v/>
      </c>
      <c r="Q57" s="7">
        <f>IF($I57=1,(N57-MAR1!$B$11)/MAR1!$D$11,(N57-MAR1!$C$11)/MAR1!$E$11)</f>
        <v/>
      </c>
      <c r="R57" s="7">
        <f>IF($I57=1,(O57-MAR1!$B$12)/MAR1!$D$12,(O57-MAR1!$C$12)/MAR1!$E$12)</f>
        <v/>
      </c>
      <c r="S57" s="7">
        <f>IF($I57=1,(P57-MAR1!$B$13)/MAR1!$D$13,(P57-MAR1!$C$13)/MAR1!$E$13)</f>
        <v/>
      </c>
      <c r="U57" s="5" t="n">
        <v>56</v>
      </c>
      <c r="V57" s="5" t="n">
        <v>0.487429</v>
      </c>
      <c r="W57" s="5" t="n">
        <v>0.5535870000000001</v>
      </c>
      <c r="X57" s="5" t="n">
        <v>0.917566</v>
      </c>
      <c r="Y57" s="5" t="n">
        <v>0.811171</v>
      </c>
      <c r="Z57" s="5" t="n">
        <v>0.615083</v>
      </c>
    </row>
    <row r="58">
      <c r="A58" s="5" t="n">
        <v>57</v>
      </c>
      <c r="B58" s="5" t="n">
        <v>1</v>
      </c>
      <c r="C58" s="5" t="n">
        <v>57</v>
      </c>
      <c r="D58" s="5" t="n">
        <v>2</v>
      </c>
      <c r="E58" s="5" t="n">
        <v>0</v>
      </c>
      <c r="F58" s="5" t="n">
        <v>35.1</v>
      </c>
      <c r="G58" s="5" t="n">
        <v>20.1</v>
      </c>
      <c r="H58" s="5" t="n">
        <v>21.23</v>
      </c>
      <c r="I58" s="6">
        <f>IF(E58&gt;=Markov!$B$3,1,0)</f>
        <v/>
      </c>
      <c r="J58" s="6">
        <f>I57</f>
        <v/>
      </c>
      <c r="K58" s="7">
        <f>MAR1!$B$5+MAR1!$C$5*COS(2*PI()*$C58/365)+MAR1!$D$5*SIN(2*PI()*$C58/365)</f>
        <v/>
      </c>
      <c r="L58" s="7">
        <f>MAR1!$B$6+MAR1!$C$6*COS(2*PI()*$C58/365)+MAR1!$D$6*SIN(2*PI()*$C58/365)</f>
        <v/>
      </c>
      <c r="M58" s="7">
        <f>MAR1!$B$7+MAR1!$C$7*COS(2*PI()*$C58/365)+MAR1!$D$7*SIN(2*PI()*$C58/365)</f>
        <v/>
      </c>
      <c r="N58" s="7">
        <f>F58-K58</f>
        <v/>
      </c>
      <c r="O58" s="7">
        <f>G58-L58</f>
        <v/>
      </c>
      <c r="P58" s="7">
        <f>H58-M58</f>
        <v/>
      </c>
      <c r="Q58" s="7">
        <f>IF($I58=1,(N58-MAR1!$B$11)/MAR1!$D$11,(N58-MAR1!$C$11)/MAR1!$E$11)</f>
        <v/>
      </c>
      <c r="R58" s="7">
        <f>IF($I58=1,(O58-MAR1!$B$12)/MAR1!$D$12,(O58-MAR1!$C$12)/MAR1!$E$12)</f>
        <v/>
      </c>
      <c r="S58" s="7">
        <f>IF($I58=1,(P58-MAR1!$B$13)/MAR1!$D$13,(P58-MAR1!$C$13)/MAR1!$E$13)</f>
        <v/>
      </c>
      <c r="U58" s="5" t="n">
        <v>57</v>
      </c>
      <c r="V58" s="5" t="n">
        <v>0.433156</v>
      </c>
      <c r="W58" s="5" t="n">
        <v>0.566186</v>
      </c>
      <c r="X58" s="5" t="n">
        <v>0.656239</v>
      </c>
      <c r="Y58" s="5" t="n">
        <v>0.88301</v>
      </c>
      <c r="Z58" s="5" t="n">
        <v>0.7225549999999999</v>
      </c>
    </row>
    <row r="59">
      <c r="A59" s="5" t="n">
        <v>58</v>
      </c>
      <c r="B59" s="5" t="n">
        <v>1</v>
      </c>
      <c r="C59" s="5" t="n">
        <v>58</v>
      </c>
      <c r="D59" s="5" t="n">
        <v>2</v>
      </c>
      <c r="E59" s="5" t="n">
        <v>0</v>
      </c>
      <c r="F59" s="5" t="n">
        <v>36.2</v>
      </c>
      <c r="G59" s="5" t="n">
        <v>20.1</v>
      </c>
      <c r="H59" s="5" t="n">
        <v>22.88</v>
      </c>
      <c r="I59" s="6">
        <f>IF(E59&gt;=Markov!$B$3,1,0)</f>
        <v/>
      </c>
      <c r="J59" s="6">
        <f>I58</f>
        <v/>
      </c>
      <c r="K59" s="7">
        <f>MAR1!$B$5+MAR1!$C$5*COS(2*PI()*$C59/365)+MAR1!$D$5*SIN(2*PI()*$C59/365)</f>
        <v/>
      </c>
      <c r="L59" s="7">
        <f>MAR1!$B$6+MAR1!$C$6*COS(2*PI()*$C59/365)+MAR1!$D$6*SIN(2*PI()*$C59/365)</f>
        <v/>
      </c>
      <c r="M59" s="7">
        <f>MAR1!$B$7+MAR1!$C$7*COS(2*PI()*$C59/365)+MAR1!$D$7*SIN(2*PI()*$C59/365)</f>
        <v/>
      </c>
      <c r="N59" s="7">
        <f>F59-K59</f>
        <v/>
      </c>
      <c r="O59" s="7">
        <f>G59-L59</f>
        <v/>
      </c>
      <c r="P59" s="7">
        <f>H59-M59</f>
        <v/>
      </c>
      <c r="Q59" s="7">
        <f>IF($I59=1,(N59-MAR1!$B$11)/MAR1!$D$11,(N59-MAR1!$C$11)/MAR1!$E$11)</f>
        <v/>
      </c>
      <c r="R59" s="7">
        <f>IF($I59=1,(O59-MAR1!$B$12)/MAR1!$D$12,(O59-MAR1!$C$12)/MAR1!$E$12)</f>
        <v/>
      </c>
      <c r="S59" s="7">
        <f>IF($I59=1,(P59-MAR1!$B$13)/MAR1!$D$13,(P59-MAR1!$C$13)/MAR1!$E$13)</f>
        <v/>
      </c>
      <c r="U59" s="5" t="n">
        <v>58</v>
      </c>
      <c r="V59" s="5" t="n">
        <v>0.517907</v>
      </c>
      <c r="W59" s="5" t="n">
        <v>0.512486</v>
      </c>
      <c r="X59" s="5" t="n">
        <v>0.032683</v>
      </c>
      <c r="Y59" s="5" t="n">
        <v>0.416971</v>
      </c>
      <c r="Z59" s="5" t="n">
        <v>0.118315</v>
      </c>
    </row>
    <row r="60">
      <c r="A60" s="5" t="n">
        <v>59</v>
      </c>
      <c r="B60" s="5" t="n">
        <v>1</v>
      </c>
      <c r="C60" s="5" t="n">
        <v>59</v>
      </c>
      <c r="D60" s="5" t="n">
        <v>2</v>
      </c>
      <c r="E60" s="5" t="n">
        <v>0</v>
      </c>
      <c r="F60" s="5" t="n">
        <v>35.2</v>
      </c>
      <c r="G60" s="5" t="n">
        <v>18.3</v>
      </c>
      <c r="H60" s="5" t="n">
        <v>24</v>
      </c>
      <c r="I60" s="6">
        <f>IF(E60&gt;=Markov!$B$3,1,0)</f>
        <v/>
      </c>
      <c r="J60" s="6">
        <f>I59</f>
        <v/>
      </c>
      <c r="K60" s="7">
        <f>MAR1!$B$5+MAR1!$C$5*COS(2*PI()*$C60/365)+MAR1!$D$5*SIN(2*PI()*$C60/365)</f>
        <v/>
      </c>
      <c r="L60" s="7">
        <f>MAR1!$B$6+MAR1!$C$6*COS(2*PI()*$C60/365)+MAR1!$D$6*SIN(2*PI()*$C60/365)</f>
        <v/>
      </c>
      <c r="M60" s="7">
        <f>MAR1!$B$7+MAR1!$C$7*COS(2*PI()*$C60/365)+MAR1!$D$7*SIN(2*PI()*$C60/365)</f>
        <v/>
      </c>
      <c r="N60" s="7">
        <f>F60-K60</f>
        <v/>
      </c>
      <c r="O60" s="7">
        <f>G60-L60</f>
        <v/>
      </c>
      <c r="P60" s="7">
        <f>H60-M60</f>
        <v/>
      </c>
      <c r="Q60" s="7">
        <f>IF($I60=1,(N60-MAR1!$B$11)/MAR1!$D$11,(N60-MAR1!$C$11)/MAR1!$E$11)</f>
        <v/>
      </c>
      <c r="R60" s="7">
        <f>IF($I60=1,(O60-MAR1!$B$12)/MAR1!$D$12,(O60-MAR1!$C$12)/MAR1!$E$12)</f>
        <v/>
      </c>
      <c r="S60" s="7">
        <f>IF($I60=1,(P60-MAR1!$B$13)/MAR1!$D$13,(P60-MAR1!$C$13)/MAR1!$E$13)</f>
        <v/>
      </c>
      <c r="U60" s="5" t="n">
        <v>59</v>
      </c>
      <c r="V60" s="5" t="n">
        <v>0.9146879999999999</v>
      </c>
      <c r="W60" s="5" t="n">
        <v>0.706852</v>
      </c>
      <c r="X60" s="5" t="n">
        <v>0.092542</v>
      </c>
      <c r="Y60" s="5" t="n">
        <v>0.801432</v>
      </c>
      <c r="Z60" s="5" t="n">
        <v>0.797283</v>
      </c>
    </row>
    <row r="61">
      <c r="A61" s="5" t="n">
        <v>60</v>
      </c>
      <c r="B61" s="5" t="n">
        <v>1</v>
      </c>
      <c r="C61" s="5" t="n">
        <v>60</v>
      </c>
      <c r="D61" s="5" t="n">
        <v>3</v>
      </c>
      <c r="E61" s="5" t="n">
        <v>0</v>
      </c>
      <c r="F61" s="5" t="n">
        <v>38.4</v>
      </c>
      <c r="G61" s="5" t="n">
        <v>19.6</v>
      </c>
      <c r="H61" s="5" t="n">
        <v>24.53</v>
      </c>
      <c r="I61" s="6">
        <f>IF(E61&gt;=Markov!$B$3,1,0)</f>
        <v/>
      </c>
      <c r="J61" s="6">
        <f>I60</f>
        <v/>
      </c>
      <c r="K61" s="7">
        <f>MAR1!$B$5+MAR1!$C$5*COS(2*PI()*$C61/365)+MAR1!$D$5*SIN(2*PI()*$C61/365)</f>
        <v/>
      </c>
      <c r="L61" s="7">
        <f>MAR1!$B$6+MAR1!$C$6*COS(2*PI()*$C61/365)+MAR1!$D$6*SIN(2*PI()*$C61/365)</f>
        <v/>
      </c>
      <c r="M61" s="7">
        <f>MAR1!$B$7+MAR1!$C$7*COS(2*PI()*$C61/365)+MAR1!$D$7*SIN(2*PI()*$C61/365)</f>
        <v/>
      </c>
      <c r="N61" s="7">
        <f>F61-K61</f>
        <v/>
      </c>
      <c r="O61" s="7">
        <f>G61-L61</f>
        <v/>
      </c>
      <c r="P61" s="7">
        <f>H61-M61</f>
        <v/>
      </c>
      <c r="Q61" s="7">
        <f>IF($I61=1,(N61-MAR1!$B$11)/MAR1!$D$11,(N61-MAR1!$C$11)/MAR1!$E$11)</f>
        <v/>
      </c>
      <c r="R61" s="7">
        <f>IF($I61=1,(O61-MAR1!$B$12)/MAR1!$D$12,(O61-MAR1!$C$12)/MAR1!$E$12)</f>
        <v/>
      </c>
      <c r="S61" s="7">
        <f>IF($I61=1,(P61-MAR1!$B$13)/MAR1!$D$13,(P61-MAR1!$C$13)/MAR1!$E$13)</f>
        <v/>
      </c>
      <c r="U61" s="5" t="n">
        <v>60</v>
      </c>
      <c r="V61" s="5" t="n">
        <v>0.425495</v>
      </c>
      <c r="W61" s="5" t="n">
        <v>0.737042</v>
      </c>
      <c r="X61" s="5" t="n">
        <v>0.503008</v>
      </c>
      <c r="Y61" s="5" t="n">
        <v>0.668234</v>
      </c>
      <c r="Z61" s="5" t="n">
        <v>0.067746</v>
      </c>
    </row>
    <row r="62">
      <c r="A62" s="5" t="n">
        <v>61</v>
      </c>
      <c r="B62" s="5" t="n">
        <v>1</v>
      </c>
      <c r="C62" s="5" t="n">
        <v>61</v>
      </c>
      <c r="D62" s="5" t="n">
        <v>3</v>
      </c>
      <c r="E62" s="5" t="n">
        <v>0</v>
      </c>
      <c r="F62" s="5" t="n">
        <v>37.8</v>
      </c>
      <c r="G62" s="5" t="n">
        <v>17.6</v>
      </c>
      <c r="H62" s="5" t="n">
        <v>17.61</v>
      </c>
      <c r="I62" s="6">
        <f>IF(E62&gt;=Markov!$B$3,1,0)</f>
        <v/>
      </c>
      <c r="J62" s="6">
        <f>I61</f>
        <v/>
      </c>
      <c r="K62" s="7">
        <f>MAR1!$B$5+MAR1!$C$5*COS(2*PI()*$C62/365)+MAR1!$D$5*SIN(2*PI()*$C62/365)</f>
        <v/>
      </c>
      <c r="L62" s="7">
        <f>MAR1!$B$6+MAR1!$C$6*COS(2*PI()*$C62/365)+MAR1!$D$6*SIN(2*PI()*$C62/365)</f>
        <v/>
      </c>
      <c r="M62" s="7">
        <f>MAR1!$B$7+MAR1!$C$7*COS(2*PI()*$C62/365)+MAR1!$D$7*SIN(2*PI()*$C62/365)</f>
        <v/>
      </c>
      <c r="N62" s="7">
        <f>F62-K62</f>
        <v/>
      </c>
      <c r="O62" s="7">
        <f>G62-L62</f>
        <v/>
      </c>
      <c r="P62" s="7">
        <f>H62-M62</f>
        <v/>
      </c>
      <c r="Q62" s="7">
        <f>IF($I62=1,(N62-MAR1!$B$11)/MAR1!$D$11,(N62-MAR1!$C$11)/MAR1!$E$11)</f>
        <v/>
      </c>
      <c r="R62" s="7">
        <f>IF($I62=1,(O62-MAR1!$B$12)/MAR1!$D$12,(O62-MAR1!$C$12)/MAR1!$E$12)</f>
        <v/>
      </c>
      <c r="S62" s="7">
        <f>IF($I62=1,(P62-MAR1!$B$13)/MAR1!$D$13,(P62-MAR1!$C$13)/MAR1!$E$13)</f>
        <v/>
      </c>
      <c r="U62" s="5" t="n">
        <v>61</v>
      </c>
      <c r="V62" s="5" t="n">
        <v>0.939133</v>
      </c>
      <c r="W62" s="5" t="n">
        <v>0.197803</v>
      </c>
      <c r="X62" s="5" t="n">
        <v>0.981589</v>
      </c>
      <c r="Y62" s="5" t="n">
        <v>0.957393</v>
      </c>
      <c r="Z62" s="5" t="n">
        <v>0.762139</v>
      </c>
    </row>
    <row r="63">
      <c r="A63" s="5" t="n">
        <v>62</v>
      </c>
      <c r="B63" s="5" t="n">
        <v>1</v>
      </c>
      <c r="C63" s="5" t="n">
        <v>62</v>
      </c>
      <c r="D63" s="5" t="n">
        <v>3</v>
      </c>
      <c r="E63" s="5" t="n">
        <v>0</v>
      </c>
      <c r="F63" s="5" t="n">
        <v>36.8</v>
      </c>
      <c r="G63" s="5" t="n">
        <v>20.2</v>
      </c>
      <c r="H63" s="5" t="n">
        <v>19.58</v>
      </c>
      <c r="I63" s="6">
        <f>IF(E63&gt;=Markov!$B$3,1,0)</f>
        <v/>
      </c>
      <c r="J63" s="6">
        <f>I62</f>
        <v/>
      </c>
      <c r="K63" s="7">
        <f>MAR1!$B$5+MAR1!$C$5*COS(2*PI()*$C63/365)+MAR1!$D$5*SIN(2*PI()*$C63/365)</f>
        <v/>
      </c>
      <c r="L63" s="7">
        <f>MAR1!$B$6+MAR1!$C$6*COS(2*PI()*$C63/365)+MAR1!$D$6*SIN(2*PI()*$C63/365)</f>
        <v/>
      </c>
      <c r="M63" s="7">
        <f>MAR1!$B$7+MAR1!$C$7*COS(2*PI()*$C63/365)+MAR1!$D$7*SIN(2*PI()*$C63/365)</f>
        <v/>
      </c>
      <c r="N63" s="7">
        <f>F63-K63</f>
        <v/>
      </c>
      <c r="O63" s="7">
        <f>G63-L63</f>
        <v/>
      </c>
      <c r="P63" s="7">
        <f>H63-M63</f>
        <v/>
      </c>
      <c r="Q63" s="7">
        <f>IF($I63=1,(N63-MAR1!$B$11)/MAR1!$D$11,(N63-MAR1!$C$11)/MAR1!$E$11)</f>
        <v/>
      </c>
      <c r="R63" s="7">
        <f>IF($I63=1,(O63-MAR1!$B$12)/MAR1!$D$12,(O63-MAR1!$C$12)/MAR1!$E$12)</f>
        <v/>
      </c>
      <c r="S63" s="7">
        <f>IF($I63=1,(P63-MAR1!$B$13)/MAR1!$D$13,(P63-MAR1!$C$13)/MAR1!$E$13)</f>
        <v/>
      </c>
      <c r="U63" s="5" t="n">
        <v>62</v>
      </c>
      <c r="V63" s="5" t="n">
        <v>0.155095</v>
      </c>
      <c r="W63" s="5" t="n">
        <v>0.980107</v>
      </c>
      <c r="X63" s="5" t="n">
        <v>0.660786</v>
      </c>
      <c r="Y63" s="5" t="n">
        <v>0.854688</v>
      </c>
      <c r="Z63" s="5" t="n">
        <v>0.892522</v>
      </c>
    </row>
    <row r="64">
      <c r="A64" s="5" t="n">
        <v>63</v>
      </c>
      <c r="B64" s="5" t="n">
        <v>1</v>
      </c>
      <c r="C64" s="5" t="n">
        <v>63</v>
      </c>
      <c r="D64" s="5" t="n">
        <v>3</v>
      </c>
      <c r="E64" s="5" t="n">
        <v>0</v>
      </c>
      <c r="F64" s="5" t="n">
        <v>38.3</v>
      </c>
      <c r="G64" s="5" t="n">
        <v>21.4</v>
      </c>
      <c r="H64" s="5" t="n">
        <v>18.88</v>
      </c>
      <c r="I64" s="6">
        <f>IF(E64&gt;=Markov!$B$3,1,0)</f>
        <v/>
      </c>
      <c r="J64" s="6">
        <f>I63</f>
        <v/>
      </c>
      <c r="K64" s="7">
        <f>MAR1!$B$5+MAR1!$C$5*COS(2*PI()*$C64/365)+MAR1!$D$5*SIN(2*PI()*$C64/365)</f>
        <v/>
      </c>
      <c r="L64" s="7">
        <f>MAR1!$B$6+MAR1!$C$6*COS(2*PI()*$C64/365)+MAR1!$D$6*SIN(2*PI()*$C64/365)</f>
        <v/>
      </c>
      <c r="M64" s="7">
        <f>MAR1!$B$7+MAR1!$C$7*COS(2*PI()*$C64/365)+MAR1!$D$7*SIN(2*PI()*$C64/365)</f>
        <v/>
      </c>
      <c r="N64" s="7">
        <f>F64-K64</f>
        <v/>
      </c>
      <c r="O64" s="7">
        <f>G64-L64</f>
        <v/>
      </c>
      <c r="P64" s="7">
        <f>H64-M64</f>
        <v/>
      </c>
      <c r="Q64" s="7">
        <f>IF($I64=1,(N64-MAR1!$B$11)/MAR1!$D$11,(N64-MAR1!$C$11)/MAR1!$E$11)</f>
        <v/>
      </c>
      <c r="R64" s="7">
        <f>IF($I64=1,(O64-MAR1!$B$12)/MAR1!$D$12,(O64-MAR1!$C$12)/MAR1!$E$12)</f>
        <v/>
      </c>
      <c r="S64" s="7">
        <f>IF($I64=1,(P64-MAR1!$B$13)/MAR1!$D$13,(P64-MAR1!$C$13)/MAR1!$E$13)</f>
        <v/>
      </c>
      <c r="U64" s="5" t="n">
        <v>63</v>
      </c>
      <c r="V64" s="5" t="n">
        <v>0.697539</v>
      </c>
      <c r="W64" s="5" t="n">
        <v>0.650015</v>
      </c>
      <c r="X64" s="5" t="n">
        <v>0.345467</v>
      </c>
      <c r="Y64" s="5" t="n">
        <v>0.567923</v>
      </c>
      <c r="Z64" s="5" t="n">
        <v>0.076138</v>
      </c>
    </row>
    <row r="65">
      <c r="A65" s="5" t="n">
        <v>64</v>
      </c>
      <c r="B65" s="5" t="n">
        <v>1</v>
      </c>
      <c r="C65" s="5" t="n">
        <v>64</v>
      </c>
      <c r="D65" s="5" t="n">
        <v>3</v>
      </c>
      <c r="E65" s="5" t="n">
        <v>0</v>
      </c>
      <c r="F65" s="5" t="n">
        <v>37.6</v>
      </c>
      <c r="G65" s="5" t="n">
        <v>19.8</v>
      </c>
      <c r="H65" s="5" t="n">
        <v>16.99</v>
      </c>
      <c r="I65" s="6">
        <f>IF(E65&gt;=Markov!$B$3,1,0)</f>
        <v/>
      </c>
      <c r="J65" s="6">
        <f>I64</f>
        <v/>
      </c>
      <c r="K65" s="7">
        <f>MAR1!$B$5+MAR1!$C$5*COS(2*PI()*$C65/365)+MAR1!$D$5*SIN(2*PI()*$C65/365)</f>
        <v/>
      </c>
      <c r="L65" s="7">
        <f>MAR1!$B$6+MAR1!$C$6*COS(2*PI()*$C65/365)+MAR1!$D$6*SIN(2*PI()*$C65/365)</f>
        <v/>
      </c>
      <c r="M65" s="7">
        <f>MAR1!$B$7+MAR1!$C$7*COS(2*PI()*$C65/365)+MAR1!$D$7*SIN(2*PI()*$C65/365)</f>
        <v/>
      </c>
      <c r="N65" s="7">
        <f>F65-K65</f>
        <v/>
      </c>
      <c r="O65" s="7">
        <f>G65-L65</f>
        <v/>
      </c>
      <c r="P65" s="7">
        <f>H65-M65</f>
        <v/>
      </c>
      <c r="Q65" s="7">
        <f>IF($I65=1,(N65-MAR1!$B$11)/MAR1!$D$11,(N65-MAR1!$C$11)/MAR1!$E$11)</f>
        <v/>
      </c>
      <c r="R65" s="7">
        <f>IF($I65=1,(O65-MAR1!$B$12)/MAR1!$D$12,(O65-MAR1!$C$12)/MAR1!$E$12)</f>
        <v/>
      </c>
      <c r="S65" s="7">
        <f>IF($I65=1,(P65-MAR1!$B$13)/MAR1!$D$13,(P65-MAR1!$C$13)/MAR1!$E$13)</f>
        <v/>
      </c>
      <c r="U65" s="5" t="n">
        <v>64</v>
      </c>
      <c r="V65" s="5" t="n">
        <v>0.413548</v>
      </c>
      <c r="W65" s="5" t="n">
        <v>0.11857</v>
      </c>
      <c r="X65" s="5" t="n">
        <v>0.921041</v>
      </c>
      <c r="Y65" s="5" t="n">
        <v>0.51983</v>
      </c>
      <c r="Z65" s="5" t="n">
        <v>0.288476</v>
      </c>
    </row>
    <row r="66">
      <c r="A66" s="5" t="n">
        <v>65</v>
      </c>
      <c r="B66" s="5" t="n">
        <v>1</v>
      </c>
      <c r="C66" s="5" t="n">
        <v>65</v>
      </c>
      <c r="D66" s="5" t="n">
        <v>3</v>
      </c>
      <c r="E66" s="5" t="n">
        <v>0</v>
      </c>
      <c r="F66" s="5" t="n">
        <v>37.3</v>
      </c>
      <c r="G66" s="5" t="n">
        <v>19.5</v>
      </c>
      <c r="H66" s="5" t="n">
        <v>23.17</v>
      </c>
      <c r="I66" s="6">
        <f>IF(E66&gt;=Markov!$B$3,1,0)</f>
        <v/>
      </c>
      <c r="J66" s="6">
        <f>I65</f>
        <v/>
      </c>
      <c r="K66" s="7">
        <f>MAR1!$B$5+MAR1!$C$5*COS(2*PI()*$C66/365)+MAR1!$D$5*SIN(2*PI()*$C66/365)</f>
        <v/>
      </c>
      <c r="L66" s="7">
        <f>MAR1!$B$6+MAR1!$C$6*COS(2*PI()*$C66/365)+MAR1!$D$6*SIN(2*PI()*$C66/365)</f>
        <v/>
      </c>
      <c r="M66" s="7">
        <f>MAR1!$B$7+MAR1!$C$7*COS(2*PI()*$C66/365)+MAR1!$D$7*SIN(2*PI()*$C66/365)</f>
        <v/>
      </c>
      <c r="N66" s="7">
        <f>F66-K66</f>
        <v/>
      </c>
      <c r="O66" s="7">
        <f>G66-L66</f>
        <v/>
      </c>
      <c r="P66" s="7">
        <f>H66-M66</f>
        <v/>
      </c>
      <c r="Q66" s="7">
        <f>IF($I66=1,(N66-MAR1!$B$11)/MAR1!$D$11,(N66-MAR1!$C$11)/MAR1!$E$11)</f>
        <v/>
      </c>
      <c r="R66" s="7">
        <f>IF($I66=1,(O66-MAR1!$B$12)/MAR1!$D$12,(O66-MAR1!$C$12)/MAR1!$E$12)</f>
        <v/>
      </c>
      <c r="S66" s="7">
        <f>IF($I66=1,(P66-MAR1!$B$13)/MAR1!$D$13,(P66-MAR1!$C$13)/MAR1!$E$13)</f>
        <v/>
      </c>
      <c r="U66" s="5" t="n">
        <v>65</v>
      </c>
      <c r="V66" s="5" t="n">
        <v>0.321884</v>
      </c>
      <c r="W66" s="5" t="n">
        <v>0.165516</v>
      </c>
      <c r="X66" s="5" t="n">
        <v>0.116693</v>
      </c>
      <c r="Y66" s="5" t="n">
        <v>0.141813</v>
      </c>
      <c r="Z66" s="5" t="n">
        <v>0.6218089999999999</v>
      </c>
    </row>
    <row r="67">
      <c r="A67" s="5" t="n">
        <v>66</v>
      </c>
      <c r="B67" s="5" t="n">
        <v>1</v>
      </c>
      <c r="C67" s="5" t="n">
        <v>66</v>
      </c>
      <c r="D67" s="5" t="n">
        <v>3</v>
      </c>
      <c r="E67" s="5" t="n">
        <v>0</v>
      </c>
      <c r="F67" s="5" t="n">
        <v>39.3</v>
      </c>
      <c r="G67" s="5" t="n">
        <v>20</v>
      </c>
      <c r="H67" s="5" t="n">
        <v>24.7</v>
      </c>
      <c r="I67" s="6">
        <f>IF(E67&gt;=Markov!$B$3,1,0)</f>
        <v/>
      </c>
      <c r="J67" s="6">
        <f>I66</f>
        <v/>
      </c>
      <c r="K67" s="7">
        <f>MAR1!$B$5+MAR1!$C$5*COS(2*PI()*$C67/365)+MAR1!$D$5*SIN(2*PI()*$C67/365)</f>
        <v/>
      </c>
      <c r="L67" s="7">
        <f>MAR1!$B$6+MAR1!$C$6*COS(2*PI()*$C67/365)+MAR1!$D$6*SIN(2*PI()*$C67/365)</f>
        <v/>
      </c>
      <c r="M67" s="7">
        <f>MAR1!$B$7+MAR1!$C$7*COS(2*PI()*$C67/365)+MAR1!$D$7*SIN(2*PI()*$C67/365)</f>
        <v/>
      </c>
      <c r="N67" s="7">
        <f>F67-K67</f>
        <v/>
      </c>
      <c r="O67" s="7">
        <f>G67-L67</f>
        <v/>
      </c>
      <c r="P67" s="7">
        <f>H67-M67</f>
        <v/>
      </c>
      <c r="Q67" s="7">
        <f>IF($I67=1,(N67-MAR1!$B$11)/MAR1!$D$11,(N67-MAR1!$C$11)/MAR1!$E$11)</f>
        <v/>
      </c>
      <c r="R67" s="7">
        <f>IF($I67=1,(O67-MAR1!$B$12)/MAR1!$D$12,(O67-MAR1!$C$12)/MAR1!$E$12)</f>
        <v/>
      </c>
      <c r="S67" s="7">
        <f>IF($I67=1,(P67-MAR1!$B$13)/MAR1!$D$13,(P67-MAR1!$C$13)/MAR1!$E$13)</f>
        <v/>
      </c>
      <c r="U67" s="5" t="n">
        <v>66</v>
      </c>
      <c r="V67" s="5" t="n">
        <v>0.724593</v>
      </c>
      <c r="W67" s="5" t="n">
        <v>0.100623</v>
      </c>
      <c r="X67" s="5" t="n">
        <v>0.104654</v>
      </c>
      <c r="Y67" s="5" t="n">
        <v>0.9989400000000001</v>
      </c>
      <c r="Z67" s="5" t="n">
        <v>0.019055</v>
      </c>
    </row>
    <row r="68">
      <c r="A68" s="5" t="n">
        <v>67</v>
      </c>
      <c r="B68" s="5" t="n">
        <v>1</v>
      </c>
      <c r="C68" s="5" t="n">
        <v>67</v>
      </c>
      <c r="D68" s="5" t="n">
        <v>3</v>
      </c>
      <c r="E68" s="5" t="n">
        <v>0</v>
      </c>
      <c r="F68" s="5" t="n">
        <v>39.3</v>
      </c>
      <c r="G68" s="5" t="n">
        <v>22.1</v>
      </c>
      <c r="H68" s="5" t="n">
        <v>25.72</v>
      </c>
      <c r="I68" s="6">
        <f>IF(E68&gt;=Markov!$B$3,1,0)</f>
        <v/>
      </c>
      <c r="J68" s="6">
        <f>I67</f>
        <v/>
      </c>
      <c r="K68" s="7">
        <f>MAR1!$B$5+MAR1!$C$5*COS(2*PI()*$C68/365)+MAR1!$D$5*SIN(2*PI()*$C68/365)</f>
        <v/>
      </c>
      <c r="L68" s="7">
        <f>MAR1!$B$6+MAR1!$C$6*COS(2*PI()*$C68/365)+MAR1!$D$6*SIN(2*PI()*$C68/365)</f>
        <v/>
      </c>
      <c r="M68" s="7">
        <f>MAR1!$B$7+MAR1!$C$7*COS(2*PI()*$C68/365)+MAR1!$D$7*SIN(2*PI()*$C68/365)</f>
        <v/>
      </c>
      <c r="N68" s="7">
        <f>F68-K68</f>
        <v/>
      </c>
      <c r="O68" s="7">
        <f>G68-L68</f>
        <v/>
      </c>
      <c r="P68" s="7">
        <f>H68-M68</f>
        <v/>
      </c>
      <c r="Q68" s="7">
        <f>IF($I68=1,(N68-MAR1!$B$11)/MAR1!$D$11,(N68-MAR1!$C$11)/MAR1!$E$11)</f>
        <v/>
      </c>
      <c r="R68" s="7">
        <f>IF($I68=1,(O68-MAR1!$B$12)/MAR1!$D$12,(O68-MAR1!$C$12)/MAR1!$E$12)</f>
        <v/>
      </c>
      <c r="S68" s="7">
        <f>IF($I68=1,(P68-MAR1!$B$13)/MAR1!$D$13,(P68-MAR1!$C$13)/MAR1!$E$13)</f>
        <v/>
      </c>
      <c r="U68" s="5" t="n">
        <v>67</v>
      </c>
      <c r="V68" s="5" t="n">
        <v>0.073541</v>
      </c>
      <c r="W68" s="5" t="n">
        <v>0.09573</v>
      </c>
      <c r="X68" s="5" t="n">
        <v>0.03909</v>
      </c>
      <c r="Y68" s="5" t="n">
        <v>0.39991</v>
      </c>
      <c r="Z68" s="5" t="n">
        <v>0.162789</v>
      </c>
    </row>
    <row r="69">
      <c r="A69" s="5" t="n">
        <v>68</v>
      </c>
      <c r="B69" s="5" t="n">
        <v>1</v>
      </c>
      <c r="C69" s="5" t="n">
        <v>68</v>
      </c>
      <c r="D69" s="5" t="n">
        <v>3</v>
      </c>
      <c r="E69" s="5" t="n">
        <v>0</v>
      </c>
      <c r="F69" s="5" t="n">
        <v>34.6</v>
      </c>
      <c r="G69" s="5" t="n">
        <v>19.9</v>
      </c>
      <c r="H69" s="5" t="n">
        <v>27.39</v>
      </c>
      <c r="I69" s="6">
        <f>IF(E69&gt;=Markov!$B$3,1,0)</f>
        <v/>
      </c>
      <c r="J69" s="6">
        <f>I68</f>
        <v/>
      </c>
      <c r="K69" s="7">
        <f>MAR1!$B$5+MAR1!$C$5*COS(2*PI()*$C69/365)+MAR1!$D$5*SIN(2*PI()*$C69/365)</f>
        <v/>
      </c>
      <c r="L69" s="7">
        <f>MAR1!$B$6+MAR1!$C$6*COS(2*PI()*$C69/365)+MAR1!$D$6*SIN(2*PI()*$C69/365)</f>
        <v/>
      </c>
      <c r="M69" s="7">
        <f>MAR1!$B$7+MAR1!$C$7*COS(2*PI()*$C69/365)+MAR1!$D$7*SIN(2*PI()*$C69/365)</f>
        <v/>
      </c>
      <c r="N69" s="7">
        <f>F69-K69</f>
        <v/>
      </c>
      <c r="O69" s="7">
        <f>G69-L69</f>
        <v/>
      </c>
      <c r="P69" s="7">
        <f>H69-M69</f>
        <v/>
      </c>
      <c r="Q69" s="7">
        <f>IF($I69=1,(N69-MAR1!$B$11)/MAR1!$D$11,(N69-MAR1!$C$11)/MAR1!$E$11)</f>
        <v/>
      </c>
      <c r="R69" s="7">
        <f>IF($I69=1,(O69-MAR1!$B$12)/MAR1!$D$12,(O69-MAR1!$C$12)/MAR1!$E$12)</f>
        <v/>
      </c>
      <c r="S69" s="7">
        <f>IF($I69=1,(P69-MAR1!$B$13)/MAR1!$D$13,(P69-MAR1!$C$13)/MAR1!$E$13)</f>
        <v/>
      </c>
      <c r="U69" s="5" t="n">
        <v>68</v>
      </c>
      <c r="V69" s="5" t="n">
        <v>0.400297</v>
      </c>
      <c r="W69" s="5" t="n">
        <v>0.438724</v>
      </c>
      <c r="X69" s="5" t="n">
        <v>0.100218</v>
      </c>
      <c r="Y69" s="5" t="n">
        <v>0.755699</v>
      </c>
      <c r="Z69" s="5" t="n">
        <v>0.63988</v>
      </c>
    </row>
    <row r="70">
      <c r="A70" s="5" t="n">
        <v>69</v>
      </c>
      <c r="B70" s="5" t="n">
        <v>1</v>
      </c>
      <c r="C70" s="5" t="n">
        <v>69</v>
      </c>
      <c r="D70" s="5" t="n">
        <v>3</v>
      </c>
      <c r="E70" s="5" t="n">
        <v>0</v>
      </c>
      <c r="F70" s="5" t="n">
        <v>36.6</v>
      </c>
      <c r="G70" s="5" t="n">
        <v>20.7</v>
      </c>
      <c r="H70" s="5" t="n">
        <v>22.61</v>
      </c>
      <c r="I70" s="6">
        <f>IF(E70&gt;=Markov!$B$3,1,0)</f>
        <v/>
      </c>
      <c r="J70" s="6">
        <f>I69</f>
        <v/>
      </c>
      <c r="K70" s="7">
        <f>MAR1!$B$5+MAR1!$C$5*COS(2*PI()*$C70/365)+MAR1!$D$5*SIN(2*PI()*$C70/365)</f>
        <v/>
      </c>
      <c r="L70" s="7">
        <f>MAR1!$B$6+MAR1!$C$6*COS(2*PI()*$C70/365)+MAR1!$D$6*SIN(2*PI()*$C70/365)</f>
        <v/>
      </c>
      <c r="M70" s="7">
        <f>MAR1!$B$7+MAR1!$C$7*COS(2*PI()*$C70/365)+MAR1!$D$7*SIN(2*PI()*$C70/365)</f>
        <v/>
      </c>
      <c r="N70" s="7">
        <f>F70-K70</f>
        <v/>
      </c>
      <c r="O70" s="7">
        <f>G70-L70</f>
        <v/>
      </c>
      <c r="P70" s="7">
        <f>H70-M70</f>
        <v/>
      </c>
      <c r="Q70" s="7">
        <f>IF($I70=1,(N70-MAR1!$B$11)/MAR1!$D$11,(N70-MAR1!$C$11)/MAR1!$E$11)</f>
        <v/>
      </c>
      <c r="R70" s="7">
        <f>IF($I70=1,(O70-MAR1!$B$12)/MAR1!$D$12,(O70-MAR1!$C$12)/MAR1!$E$12)</f>
        <v/>
      </c>
      <c r="S70" s="7">
        <f>IF($I70=1,(P70-MAR1!$B$13)/MAR1!$D$13,(P70-MAR1!$C$13)/MAR1!$E$13)</f>
        <v/>
      </c>
      <c r="U70" s="5" t="n">
        <v>69</v>
      </c>
      <c r="V70" s="5" t="n">
        <v>0.08365300000000001</v>
      </c>
      <c r="W70" s="5" t="n">
        <v>0.6052110000000001</v>
      </c>
      <c r="X70" s="5" t="n">
        <v>0.091601</v>
      </c>
      <c r="Y70" s="5" t="n">
        <v>0.944573</v>
      </c>
      <c r="Z70" s="5" t="n">
        <v>0.457682</v>
      </c>
    </row>
    <row r="71">
      <c r="A71" s="5" t="n">
        <v>70</v>
      </c>
      <c r="B71" s="5" t="n">
        <v>1</v>
      </c>
      <c r="C71" s="5" t="n">
        <v>70</v>
      </c>
      <c r="D71" s="5" t="n">
        <v>3</v>
      </c>
      <c r="E71" s="5" t="n">
        <v>0</v>
      </c>
      <c r="F71" s="5" t="n">
        <v>34.7</v>
      </c>
      <c r="G71" s="5" t="n">
        <v>17.6</v>
      </c>
      <c r="H71" s="5" t="n">
        <v>20.48</v>
      </c>
      <c r="I71" s="6">
        <f>IF(E71&gt;=Markov!$B$3,1,0)</f>
        <v/>
      </c>
      <c r="J71" s="6">
        <f>I70</f>
        <v/>
      </c>
      <c r="K71" s="7">
        <f>MAR1!$B$5+MAR1!$C$5*COS(2*PI()*$C71/365)+MAR1!$D$5*SIN(2*PI()*$C71/365)</f>
        <v/>
      </c>
      <c r="L71" s="7">
        <f>MAR1!$B$6+MAR1!$C$6*COS(2*PI()*$C71/365)+MAR1!$D$6*SIN(2*PI()*$C71/365)</f>
        <v/>
      </c>
      <c r="M71" s="7">
        <f>MAR1!$B$7+MAR1!$C$7*COS(2*PI()*$C71/365)+MAR1!$D$7*SIN(2*PI()*$C71/365)</f>
        <v/>
      </c>
      <c r="N71" s="7">
        <f>F71-K71</f>
        <v/>
      </c>
      <c r="O71" s="7">
        <f>G71-L71</f>
        <v/>
      </c>
      <c r="P71" s="7">
        <f>H71-M71</f>
        <v/>
      </c>
      <c r="Q71" s="7">
        <f>IF($I71=1,(N71-MAR1!$B$11)/MAR1!$D$11,(N71-MAR1!$C$11)/MAR1!$E$11)</f>
        <v/>
      </c>
      <c r="R71" s="7">
        <f>IF($I71=1,(O71-MAR1!$B$12)/MAR1!$D$12,(O71-MAR1!$C$12)/MAR1!$E$12)</f>
        <v/>
      </c>
      <c r="S71" s="7">
        <f>IF($I71=1,(P71-MAR1!$B$13)/MAR1!$D$13,(P71-MAR1!$C$13)/MAR1!$E$13)</f>
        <v/>
      </c>
      <c r="U71" s="5" t="n">
        <v>70</v>
      </c>
      <c r="V71" s="5" t="n">
        <v>0.246678</v>
      </c>
      <c r="W71" s="5" t="n">
        <v>0.743821</v>
      </c>
      <c r="X71" s="5" t="n">
        <v>0.9389110000000001</v>
      </c>
      <c r="Y71" s="5" t="n">
        <v>0.772398</v>
      </c>
      <c r="Z71" s="5" t="n">
        <v>0.5732</v>
      </c>
    </row>
    <row r="72">
      <c r="A72" s="5" t="n">
        <v>71</v>
      </c>
      <c r="B72" s="5" t="n">
        <v>1</v>
      </c>
      <c r="C72" s="5" t="n">
        <v>71</v>
      </c>
      <c r="D72" s="5" t="n">
        <v>3</v>
      </c>
      <c r="E72" s="5" t="n">
        <v>10.2</v>
      </c>
      <c r="F72" s="5" t="n">
        <v>34.7</v>
      </c>
      <c r="G72" s="5" t="n">
        <v>19.4</v>
      </c>
      <c r="H72" s="5" t="n">
        <v>19.02</v>
      </c>
      <c r="I72" s="6">
        <f>IF(E72&gt;=Markov!$B$3,1,0)</f>
        <v/>
      </c>
      <c r="J72" s="6">
        <f>I71</f>
        <v/>
      </c>
      <c r="K72" s="7">
        <f>MAR1!$B$5+MAR1!$C$5*COS(2*PI()*$C72/365)+MAR1!$D$5*SIN(2*PI()*$C72/365)</f>
        <v/>
      </c>
      <c r="L72" s="7">
        <f>MAR1!$B$6+MAR1!$C$6*COS(2*PI()*$C72/365)+MAR1!$D$6*SIN(2*PI()*$C72/365)</f>
        <v/>
      </c>
      <c r="M72" s="7">
        <f>MAR1!$B$7+MAR1!$C$7*COS(2*PI()*$C72/365)+MAR1!$D$7*SIN(2*PI()*$C72/365)</f>
        <v/>
      </c>
      <c r="N72" s="7">
        <f>F72-K72</f>
        <v/>
      </c>
      <c r="O72" s="7">
        <f>G72-L72</f>
        <v/>
      </c>
      <c r="P72" s="7">
        <f>H72-M72</f>
        <v/>
      </c>
      <c r="Q72" s="7">
        <f>IF($I72=1,(N72-MAR1!$B$11)/MAR1!$D$11,(N72-MAR1!$C$11)/MAR1!$E$11)</f>
        <v/>
      </c>
      <c r="R72" s="7">
        <f>IF($I72=1,(O72-MAR1!$B$12)/MAR1!$D$12,(O72-MAR1!$C$12)/MAR1!$E$12)</f>
        <v/>
      </c>
      <c r="S72" s="7">
        <f>IF($I72=1,(P72-MAR1!$B$13)/MAR1!$D$13,(P72-MAR1!$C$13)/MAR1!$E$13)</f>
        <v/>
      </c>
      <c r="U72" s="5" t="n">
        <v>71</v>
      </c>
      <c r="V72" s="5" t="n">
        <v>0.084533</v>
      </c>
      <c r="W72" s="5" t="n">
        <v>0.451515</v>
      </c>
      <c r="X72" s="5" t="n">
        <v>0.928959</v>
      </c>
      <c r="Y72" s="5" t="n">
        <v>0.748875</v>
      </c>
      <c r="Z72" s="5" t="n">
        <v>0.461499</v>
      </c>
    </row>
    <row r="73">
      <c r="A73" s="5" t="n">
        <v>72</v>
      </c>
      <c r="B73" s="5" t="n">
        <v>1</v>
      </c>
      <c r="C73" s="5" t="n">
        <v>72</v>
      </c>
      <c r="D73" s="5" t="n">
        <v>3</v>
      </c>
      <c r="E73" s="5" t="n">
        <v>0</v>
      </c>
      <c r="F73" s="5" t="n">
        <v>38.1</v>
      </c>
      <c r="G73" s="5" t="n">
        <v>19.3</v>
      </c>
      <c r="H73" s="5" t="n">
        <v>17.91</v>
      </c>
      <c r="I73" s="6">
        <f>IF(E73&gt;=Markov!$B$3,1,0)</f>
        <v/>
      </c>
      <c r="J73" s="6">
        <f>I72</f>
        <v/>
      </c>
      <c r="K73" s="7">
        <f>MAR1!$B$5+MAR1!$C$5*COS(2*PI()*$C73/365)+MAR1!$D$5*SIN(2*PI()*$C73/365)</f>
        <v/>
      </c>
      <c r="L73" s="7">
        <f>MAR1!$B$6+MAR1!$C$6*COS(2*PI()*$C73/365)+MAR1!$D$6*SIN(2*PI()*$C73/365)</f>
        <v/>
      </c>
      <c r="M73" s="7">
        <f>MAR1!$B$7+MAR1!$C$7*COS(2*PI()*$C73/365)+MAR1!$D$7*SIN(2*PI()*$C73/365)</f>
        <v/>
      </c>
      <c r="N73" s="7">
        <f>F73-K73</f>
        <v/>
      </c>
      <c r="O73" s="7">
        <f>G73-L73</f>
        <v/>
      </c>
      <c r="P73" s="7">
        <f>H73-M73</f>
        <v/>
      </c>
      <c r="Q73" s="7">
        <f>IF($I73=1,(N73-MAR1!$B$11)/MAR1!$D$11,(N73-MAR1!$C$11)/MAR1!$E$11)</f>
        <v/>
      </c>
      <c r="R73" s="7">
        <f>IF($I73=1,(O73-MAR1!$B$12)/MAR1!$D$12,(O73-MAR1!$C$12)/MAR1!$E$12)</f>
        <v/>
      </c>
      <c r="S73" s="7">
        <f>IF($I73=1,(P73-MAR1!$B$13)/MAR1!$D$13,(P73-MAR1!$C$13)/MAR1!$E$13)</f>
        <v/>
      </c>
      <c r="U73" s="5" t="n">
        <v>72</v>
      </c>
      <c r="V73" s="5" t="n">
        <v>0.212634</v>
      </c>
      <c r="W73" s="5" t="n">
        <v>0.100146</v>
      </c>
      <c r="X73" s="5" t="n">
        <v>0.612985</v>
      </c>
      <c r="Y73" s="5" t="n">
        <v>0.090111</v>
      </c>
      <c r="Z73" s="5" t="n">
        <v>0.209138</v>
      </c>
    </row>
    <row r="74">
      <c r="A74" s="5" t="n">
        <v>73</v>
      </c>
      <c r="B74" s="5" t="n">
        <v>1</v>
      </c>
      <c r="C74" s="5" t="n">
        <v>73</v>
      </c>
      <c r="D74" s="5" t="n">
        <v>3</v>
      </c>
      <c r="E74" s="5" t="n">
        <v>0</v>
      </c>
      <c r="F74" s="5" t="n">
        <v>38.3</v>
      </c>
      <c r="G74" s="5" t="n">
        <v>21.8</v>
      </c>
      <c r="H74" s="5" t="n">
        <v>16.61</v>
      </c>
      <c r="I74" s="6">
        <f>IF(E74&gt;=Markov!$B$3,1,0)</f>
        <v/>
      </c>
      <c r="J74" s="6">
        <f>I73</f>
        <v/>
      </c>
      <c r="K74" s="7">
        <f>MAR1!$B$5+MAR1!$C$5*COS(2*PI()*$C74/365)+MAR1!$D$5*SIN(2*PI()*$C74/365)</f>
        <v/>
      </c>
      <c r="L74" s="7">
        <f>MAR1!$B$6+MAR1!$C$6*COS(2*PI()*$C74/365)+MAR1!$D$6*SIN(2*PI()*$C74/365)</f>
        <v/>
      </c>
      <c r="M74" s="7">
        <f>MAR1!$B$7+MAR1!$C$7*COS(2*PI()*$C74/365)+MAR1!$D$7*SIN(2*PI()*$C74/365)</f>
        <v/>
      </c>
      <c r="N74" s="7">
        <f>F74-K74</f>
        <v/>
      </c>
      <c r="O74" s="7">
        <f>G74-L74</f>
        <v/>
      </c>
      <c r="P74" s="7">
        <f>H74-M74</f>
        <v/>
      </c>
      <c r="Q74" s="7">
        <f>IF($I74=1,(N74-MAR1!$B$11)/MAR1!$D$11,(N74-MAR1!$C$11)/MAR1!$E$11)</f>
        <v/>
      </c>
      <c r="R74" s="7">
        <f>IF($I74=1,(O74-MAR1!$B$12)/MAR1!$D$12,(O74-MAR1!$C$12)/MAR1!$E$12)</f>
        <v/>
      </c>
      <c r="S74" s="7">
        <f>IF($I74=1,(P74-MAR1!$B$13)/MAR1!$D$13,(P74-MAR1!$C$13)/MAR1!$E$13)</f>
        <v/>
      </c>
      <c r="U74" s="5" t="n">
        <v>73</v>
      </c>
      <c r="V74" s="5" t="n">
        <v>0.5002799999999999</v>
      </c>
      <c r="W74" s="5" t="n">
        <v>0.577523</v>
      </c>
      <c r="X74" s="5" t="n">
        <v>0.298559</v>
      </c>
      <c r="Y74" s="5" t="n">
        <v>0.047055</v>
      </c>
      <c r="Z74" s="5" t="n">
        <v>0.089071</v>
      </c>
    </row>
    <row r="75">
      <c r="A75" s="5" t="n">
        <v>74</v>
      </c>
      <c r="B75" s="5" t="n">
        <v>1</v>
      </c>
      <c r="C75" s="5" t="n">
        <v>74</v>
      </c>
      <c r="D75" s="5" t="n">
        <v>3</v>
      </c>
      <c r="E75" s="5" t="n">
        <v>0</v>
      </c>
      <c r="F75" s="5" t="n">
        <v>37.2</v>
      </c>
      <c r="G75" s="5" t="n">
        <v>22.1</v>
      </c>
      <c r="H75" s="5" t="n">
        <v>20.6</v>
      </c>
      <c r="I75" s="6">
        <f>IF(E75&gt;=Markov!$B$3,1,0)</f>
        <v/>
      </c>
      <c r="J75" s="6">
        <f>I74</f>
        <v/>
      </c>
      <c r="K75" s="7">
        <f>MAR1!$B$5+MAR1!$C$5*COS(2*PI()*$C75/365)+MAR1!$D$5*SIN(2*PI()*$C75/365)</f>
        <v/>
      </c>
      <c r="L75" s="7">
        <f>MAR1!$B$6+MAR1!$C$6*COS(2*PI()*$C75/365)+MAR1!$D$6*SIN(2*PI()*$C75/365)</f>
        <v/>
      </c>
      <c r="M75" s="7">
        <f>MAR1!$B$7+MAR1!$C$7*COS(2*PI()*$C75/365)+MAR1!$D$7*SIN(2*PI()*$C75/365)</f>
        <v/>
      </c>
      <c r="N75" s="7">
        <f>F75-K75</f>
        <v/>
      </c>
      <c r="O75" s="7">
        <f>G75-L75</f>
        <v/>
      </c>
      <c r="P75" s="7">
        <f>H75-M75</f>
        <v/>
      </c>
      <c r="Q75" s="7">
        <f>IF($I75=1,(N75-MAR1!$B$11)/MAR1!$D$11,(N75-MAR1!$C$11)/MAR1!$E$11)</f>
        <v/>
      </c>
      <c r="R75" s="7">
        <f>IF($I75=1,(O75-MAR1!$B$12)/MAR1!$D$12,(O75-MAR1!$C$12)/MAR1!$E$12)</f>
        <v/>
      </c>
      <c r="S75" s="7">
        <f>IF($I75=1,(P75-MAR1!$B$13)/MAR1!$D$13,(P75-MAR1!$C$13)/MAR1!$E$13)</f>
        <v/>
      </c>
      <c r="U75" s="5" t="n">
        <v>74</v>
      </c>
      <c r="V75" s="5" t="n">
        <v>0.441236</v>
      </c>
      <c r="W75" s="5" t="n">
        <v>0.198098</v>
      </c>
      <c r="X75" s="5" t="n">
        <v>0.656294</v>
      </c>
      <c r="Y75" s="5" t="n">
        <v>0.231114</v>
      </c>
      <c r="Z75" s="5" t="n">
        <v>0.679956</v>
      </c>
    </row>
    <row r="76">
      <c r="A76" s="5" t="n">
        <v>75</v>
      </c>
      <c r="B76" s="5" t="n">
        <v>1</v>
      </c>
      <c r="C76" s="5" t="n">
        <v>75</v>
      </c>
      <c r="D76" s="5" t="n">
        <v>3</v>
      </c>
      <c r="E76" s="5" t="n">
        <v>0</v>
      </c>
      <c r="F76" s="5" t="n">
        <v>36.5</v>
      </c>
      <c r="G76" s="5" t="n">
        <v>22.6</v>
      </c>
      <c r="H76" s="5" t="n">
        <v>19.95</v>
      </c>
      <c r="I76" s="6">
        <f>IF(E76&gt;=Markov!$B$3,1,0)</f>
        <v/>
      </c>
      <c r="J76" s="6">
        <f>I75</f>
        <v/>
      </c>
      <c r="K76" s="7">
        <f>MAR1!$B$5+MAR1!$C$5*COS(2*PI()*$C76/365)+MAR1!$D$5*SIN(2*PI()*$C76/365)</f>
        <v/>
      </c>
      <c r="L76" s="7">
        <f>MAR1!$B$6+MAR1!$C$6*COS(2*PI()*$C76/365)+MAR1!$D$6*SIN(2*PI()*$C76/365)</f>
        <v/>
      </c>
      <c r="M76" s="7">
        <f>MAR1!$B$7+MAR1!$C$7*COS(2*PI()*$C76/365)+MAR1!$D$7*SIN(2*PI()*$C76/365)</f>
        <v/>
      </c>
      <c r="N76" s="7">
        <f>F76-K76</f>
        <v/>
      </c>
      <c r="O76" s="7">
        <f>G76-L76</f>
        <v/>
      </c>
      <c r="P76" s="7">
        <f>H76-M76</f>
        <v/>
      </c>
      <c r="Q76" s="7">
        <f>IF($I76=1,(N76-MAR1!$B$11)/MAR1!$D$11,(N76-MAR1!$C$11)/MAR1!$E$11)</f>
        <v/>
      </c>
      <c r="R76" s="7">
        <f>IF($I76=1,(O76-MAR1!$B$12)/MAR1!$D$12,(O76-MAR1!$C$12)/MAR1!$E$12)</f>
        <v/>
      </c>
      <c r="S76" s="7">
        <f>IF($I76=1,(P76-MAR1!$B$13)/MAR1!$D$13,(P76-MAR1!$C$13)/MAR1!$E$13)</f>
        <v/>
      </c>
      <c r="U76" s="5" t="n">
        <v>75</v>
      </c>
      <c r="V76" s="5" t="n">
        <v>0.631367</v>
      </c>
      <c r="W76" s="5" t="n">
        <v>0.060916</v>
      </c>
      <c r="X76" s="5" t="n">
        <v>0.5800380000000001</v>
      </c>
      <c r="Y76" s="5" t="n">
        <v>0.832103</v>
      </c>
      <c r="Z76" s="5" t="n">
        <v>0.129027</v>
      </c>
    </row>
    <row r="77">
      <c r="A77" s="5" t="n">
        <v>76</v>
      </c>
      <c r="B77" s="5" t="n">
        <v>1</v>
      </c>
      <c r="C77" s="5" t="n">
        <v>76</v>
      </c>
      <c r="D77" s="5" t="n">
        <v>3</v>
      </c>
      <c r="E77" s="5" t="n">
        <v>0</v>
      </c>
      <c r="F77" s="5" t="n">
        <v>38.1</v>
      </c>
      <c r="G77" s="5" t="n">
        <v>21.4</v>
      </c>
      <c r="H77" s="5" t="n">
        <v>22.94</v>
      </c>
      <c r="I77" s="6">
        <f>IF(E77&gt;=Markov!$B$3,1,0)</f>
        <v/>
      </c>
      <c r="J77" s="6">
        <f>I76</f>
        <v/>
      </c>
      <c r="K77" s="7">
        <f>MAR1!$B$5+MAR1!$C$5*COS(2*PI()*$C77/365)+MAR1!$D$5*SIN(2*PI()*$C77/365)</f>
        <v/>
      </c>
      <c r="L77" s="7">
        <f>MAR1!$B$6+MAR1!$C$6*COS(2*PI()*$C77/365)+MAR1!$D$6*SIN(2*PI()*$C77/365)</f>
        <v/>
      </c>
      <c r="M77" s="7">
        <f>MAR1!$B$7+MAR1!$C$7*COS(2*PI()*$C77/365)+MAR1!$D$7*SIN(2*PI()*$C77/365)</f>
        <v/>
      </c>
      <c r="N77" s="7">
        <f>F77-K77</f>
        <v/>
      </c>
      <c r="O77" s="7">
        <f>G77-L77</f>
        <v/>
      </c>
      <c r="P77" s="7">
        <f>H77-M77</f>
        <v/>
      </c>
      <c r="Q77" s="7">
        <f>IF($I77=1,(N77-MAR1!$B$11)/MAR1!$D$11,(N77-MAR1!$C$11)/MAR1!$E$11)</f>
        <v/>
      </c>
      <c r="R77" s="7">
        <f>IF($I77=1,(O77-MAR1!$B$12)/MAR1!$D$12,(O77-MAR1!$C$12)/MAR1!$E$12)</f>
        <v/>
      </c>
      <c r="S77" s="7">
        <f>IF($I77=1,(P77-MAR1!$B$13)/MAR1!$D$13,(P77-MAR1!$C$13)/MAR1!$E$13)</f>
        <v/>
      </c>
      <c r="U77" s="5" t="n">
        <v>76</v>
      </c>
      <c r="V77" s="5" t="n">
        <v>0.107785</v>
      </c>
      <c r="W77" s="5" t="n">
        <v>0.134334</v>
      </c>
      <c r="X77" s="5" t="n">
        <v>0.534032</v>
      </c>
      <c r="Y77" s="5" t="n">
        <v>0.392212</v>
      </c>
      <c r="Z77" s="5" t="n">
        <v>0.107056</v>
      </c>
    </row>
    <row r="78">
      <c r="A78" s="5" t="n">
        <v>77</v>
      </c>
      <c r="B78" s="5" t="n">
        <v>1</v>
      </c>
      <c r="C78" s="5" t="n">
        <v>77</v>
      </c>
      <c r="D78" s="5" t="n">
        <v>3</v>
      </c>
      <c r="E78" s="5" t="n">
        <v>0</v>
      </c>
      <c r="F78" s="5" t="n">
        <v>38.8</v>
      </c>
      <c r="G78" s="5" t="n">
        <v>22.7</v>
      </c>
      <c r="H78" s="5" t="n">
        <v>22.18</v>
      </c>
      <c r="I78" s="6">
        <f>IF(E78&gt;=Markov!$B$3,1,0)</f>
        <v/>
      </c>
      <c r="J78" s="6">
        <f>I77</f>
        <v/>
      </c>
      <c r="K78" s="7">
        <f>MAR1!$B$5+MAR1!$C$5*COS(2*PI()*$C78/365)+MAR1!$D$5*SIN(2*PI()*$C78/365)</f>
        <v/>
      </c>
      <c r="L78" s="7">
        <f>MAR1!$B$6+MAR1!$C$6*COS(2*PI()*$C78/365)+MAR1!$D$6*SIN(2*PI()*$C78/365)</f>
        <v/>
      </c>
      <c r="M78" s="7">
        <f>MAR1!$B$7+MAR1!$C$7*COS(2*PI()*$C78/365)+MAR1!$D$7*SIN(2*PI()*$C78/365)</f>
        <v/>
      </c>
      <c r="N78" s="7">
        <f>F78-K78</f>
        <v/>
      </c>
      <c r="O78" s="7">
        <f>G78-L78</f>
        <v/>
      </c>
      <c r="P78" s="7">
        <f>H78-M78</f>
        <v/>
      </c>
      <c r="Q78" s="7">
        <f>IF($I78=1,(N78-MAR1!$B$11)/MAR1!$D$11,(N78-MAR1!$C$11)/MAR1!$E$11)</f>
        <v/>
      </c>
      <c r="R78" s="7">
        <f>IF($I78=1,(O78-MAR1!$B$12)/MAR1!$D$12,(O78-MAR1!$C$12)/MAR1!$E$12)</f>
        <v/>
      </c>
      <c r="S78" s="7">
        <f>IF($I78=1,(P78-MAR1!$B$13)/MAR1!$D$13,(P78-MAR1!$C$13)/MAR1!$E$13)</f>
        <v/>
      </c>
      <c r="U78" s="5" t="n">
        <v>77</v>
      </c>
      <c r="V78" s="5" t="n">
        <v>0.618626</v>
      </c>
      <c r="W78" s="5" t="n">
        <v>0.915149</v>
      </c>
      <c r="X78" s="5" t="n">
        <v>0.165234</v>
      </c>
      <c r="Y78" s="5" t="n">
        <v>0.767827</v>
      </c>
      <c r="Z78" s="5" t="n">
        <v>0.370395</v>
      </c>
    </row>
    <row r="79">
      <c r="A79" s="5" t="n">
        <v>78</v>
      </c>
      <c r="B79" s="5" t="n">
        <v>1</v>
      </c>
      <c r="C79" s="5" t="n">
        <v>78</v>
      </c>
      <c r="D79" s="5" t="n">
        <v>3</v>
      </c>
      <c r="E79" s="5" t="n">
        <v>2.1</v>
      </c>
      <c r="F79" s="5" t="n">
        <v>36.6</v>
      </c>
      <c r="G79" s="5" t="n">
        <v>23.6</v>
      </c>
      <c r="H79" s="5" t="n">
        <v>12.41</v>
      </c>
      <c r="I79" s="6">
        <f>IF(E79&gt;=Markov!$B$3,1,0)</f>
        <v/>
      </c>
      <c r="J79" s="6">
        <f>I78</f>
        <v/>
      </c>
      <c r="K79" s="7">
        <f>MAR1!$B$5+MAR1!$C$5*COS(2*PI()*$C79/365)+MAR1!$D$5*SIN(2*PI()*$C79/365)</f>
        <v/>
      </c>
      <c r="L79" s="7">
        <f>MAR1!$B$6+MAR1!$C$6*COS(2*PI()*$C79/365)+MAR1!$D$6*SIN(2*PI()*$C79/365)</f>
        <v/>
      </c>
      <c r="M79" s="7">
        <f>MAR1!$B$7+MAR1!$C$7*COS(2*PI()*$C79/365)+MAR1!$D$7*SIN(2*PI()*$C79/365)</f>
        <v/>
      </c>
      <c r="N79" s="7">
        <f>F79-K79</f>
        <v/>
      </c>
      <c r="O79" s="7">
        <f>G79-L79</f>
        <v/>
      </c>
      <c r="P79" s="7">
        <f>H79-M79</f>
        <v/>
      </c>
      <c r="Q79" s="7">
        <f>IF($I79=1,(N79-MAR1!$B$11)/MAR1!$D$11,(N79-MAR1!$C$11)/MAR1!$E$11)</f>
        <v/>
      </c>
      <c r="R79" s="7">
        <f>IF($I79=1,(O79-MAR1!$B$12)/MAR1!$D$12,(O79-MAR1!$C$12)/MAR1!$E$12)</f>
        <v/>
      </c>
      <c r="S79" s="7">
        <f>IF($I79=1,(P79-MAR1!$B$13)/MAR1!$D$13,(P79-MAR1!$C$13)/MAR1!$E$13)</f>
        <v/>
      </c>
      <c r="U79" s="5" t="n">
        <v>78</v>
      </c>
      <c r="V79" s="5" t="n">
        <v>0.845574</v>
      </c>
      <c r="W79" s="5" t="n">
        <v>0.60436</v>
      </c>
      <c r="X79" s="5" t="n">
        <v>0.9037809999999999</v>
      </c>
      <c r="Y79" s="5" t="n">
        <v>0.258603</v>
      </c>
      <c r="Z79" s="5" t="n">
        <v>0.551935</v>
      </c>
    </row>
    <row r="80">
      <c r="A80" s="5" t="n">
        <v>79</v>
      </c>
      <c r="B80" s="5" t="n">
        <v>1</v>
      </c>
      <c r="C80" s="5" t="n">
        <v>79</v>
      </c>
      <c r="D80" s="5" t="n">
        <v>3</v>
      </c>
      <c r="E80" s="5" t="n">
        <v>0</v>
      </c>
      <c r="F80" s="5" t="n">
        <v>40.9</v>
      </c>
      <c r="G80" s="5" t="n">
        <v>24.8</v>
      </c>
      <c r="H80" s="5" t="n">
        <v>19.73</v>
      </c>
      <c r="I80" s="6">
        <f>IF(E80&gt;=Markov!$B$3,1,0)</f>
        <v/>
      </c>
      <c r="J80" s="6">
        <f>I79</f>
        <v/>
      </c>
      <c r="K80" s="7">
        <f>MAR1!$B$5+MAR1!$C$5*COS(2*PI()*$C80/365)+MAR1!$D$5*SIN(2*PI()*$C80/365)</f>
        <v/>
      </c>
      <c r="L80" s="7">
        <f>MAR1!$B$6+MAR1!$C$6*COS(2*PI()*$C80/365)+MAR1!$D$6*SIN(2*PI()*$C80/365)</f>
        <v/>
      </c>
      <c r="M80" s="7">
        <f>MAR1!$B$7+MAR1!$C$7*COS(2*PI()*$C80/365)+MAR1!$D$7*SIN(2*PI()*$C80/365)</f>
        <v/>
      </c>
      <c r="N80" s="7">
        <f>F80-K80</f>
        <v/>
      </c>
      <c r="O80" s="7">
        <f>G80-L80</f>
        <v/>
      </c>
      <c r="P80" s="7">
        <f>H80-M80</f>
        <v/>
      </c>
      <c r="Q80" s="7">
        <f>IF($I80=1,(N80-MAR1!$B$11)/MAR1!$D$11,(N80-MAR1!$C$11)/MAR1!$E$11)</f>
        <v/>
      </c>
      <c r="R80" s="7">
        <f>IF($I80=1,(O80-MAR1!$B$12)/MAR1!$D$12,(O80-MAR1!$C$12)/MAR1!$E$12)</f>
        <v/>
      </c>
      <c r="S80" s="7">
        <f>IF($I80=1,(P80-MAR1!$B$13)/MAR1!$D$13,(P80-MAR1!$C$13)/MAR1!$E$13)</f>
        <v/>
      </c>
      <c r="U80" s="5" t="n">
        <v>79</v>
      </c>
      <c r="V80" s="5" t="n">
        <v>0.494512</v>
      </c>
      <c r="W80" s="5" t="n">
        <v>0.9785700000000001</v>
      </c>
      <c r="X80" s="5" t="n">
        <v>0.546171</v>
      </c>
      <c r="Y80" s="5" t="n">
        <v>0.04866</v>
      </c>
      <c r="Z80" s="5" t="n">
        <v>0.073891</v>
      </c>
    </row>
    <row r="81">
      <c r="A81" s="5" t="n">
        <v>80</v>
      </c>
      <c r="B81" s="5" t="n">
        <v>1</v>
      </c>
      <c r="C81" s="5" t="n">
        <v>80</v>
      </c>
      <c r="D81" s="5" t="n">
        <v>3</v>
      </c>
      <c r="E81" s="5" t="n">
        <v>0</v>
      </c>
      <c r="F81" s="5" t="n">
        <v>39</v>
      </c>
      <c r="G81" s="5" t="n">
        <v>21.2</v>
      </c>
      <c r="H81" s="5" t="n">
        <v>23.62</v>
      </c>
      <c r="I81" s="6">
        <f>IF(E81&gt;=Markov!$B$3,1,0)</f>
        <v/>
      </c>
      <c r="J81" s="6">
        <f>I80</f>
        <v/>
      </c>
      <c r="K81" s="7">
        <f>MAR1!$B$5+MAR1!$C$5*COS(2*PI()*$C81/365)+MAR1!$D$5*SIN(2*PI()*$C81/365)</f>
        <v/>
      </c>
      <c r="L81" s="7">
        <f>MAR1!$B$6+MAR1!$C$6*COS(2*PI()*$C81/365)+MAR1!$D$6*SIN(2*PI()*$C81/365)</f>
        <v/>
      </c>
      <c r="M81" s="7">
        <f>MAR1!$B$7+MAR1!$C$7*COS(2*PI()*$C81/365)+MAR1!$D$7*SIN(2*PI()*$C81/365)</f>
        <v/>
      </c>
      <c r="N81" s="7">
        <f>F81-K81</f>
        <v/>
      </c>
      <c r="O81" s="7">
        <f>G81-L81</f>
        <v/>
      </c>
      <c r="P81" s="7">
        <f>H81-M81</f>
        <v/>
      </c>
      <c r="Q81" s="7">
        <f>IF($I81=1,(N81-MAR1!$B$11)/MAR1!$D$11,(N81-MAR1!$C$11)/MAR1!$E$11)</f>
        <v/>
      </c>
      <c r="R81" s="7">
        <f>IF($I81=1,(O81-MAR1!$B$12)/MAR1!$D$12,(O81-MAR1!$C$12)/MAR1!$E$12)</f>
        <v/>
      </c>
      <c r="S81" s="7">
        <f>IF($I81=1,(P81-MAR1!$B$13)/MAR1!$D$13,(P81-MAR1!$C$13)/MAR1!$E$13)</f>
        <v/>
      </c>
      <c r="U81" s="5" t="n">
        <v>80</v>
      </c>
      <c r="V81" s="5" t="n">
        <v>0.390211</v>
      </c>
      <c r="W81" s="5" t="n">
        <v>0.452178</v>
      </c>
      <c r="X81" s="5" t="n">
        <v>0.992586</v>
      </c>
      <c r="Y81" s="5" t="n">
        <v>0.754313</v>
      </c>
      <c r="Z81" s="5" t="n">
        <v>0.83194</v>
      </c>
    </row>
    <row r="82">
      <c r="A82" s="5" t="n">
        <v>81</v>
      </c>
      <c r="B82" s="5" t="n">
        <v>1</v>
      </c>
      <c r="C82" s="5" t="n">
        <v>81</v>
      </c>
      <c r="D82" s="5" t="n">
        <v>3</v>
      </c>
      <c r="E82" s="5" t="n">
        <v>0</v>
      </c>
      <c r="F82" s="5" t="n">
        <v>36.9</v>
      </c>
      <c r="G82" s="5" t="n">
        <v>22.6</v>
      </c>
      <c r="H82" s="5" t="n">
        <v>20.51</v>
      </c>
      <c r="I82" s="6">
        <f>IF(E82&gt;=Markov!$B$3,1,0)</f>
        <v/>
      </c>
      <c r="J82" s="6">
        <f>I81</f>
        <v/>
      </c>
      <c r="K82" s="7">
        <f>MAR1!$B$5+MAR1!$C$5*COS(2*PI()*$C82/365)+MAR1!$D$5*SIN(2*PI()*$C82/365)</f>
        <v/>
      </c>
      <c r="L82" s="7">
        <f>MAR1!$B$6+MAR1!$C$6*COS(2*PI()*$C82/365)+MAR1!$D$6*SIN(2*PI()*$C82/365)</f>
        <v/>
      </c>
      <c r="M82" s="7">
        <f>MAR1!$B$7+MAR1!$C$7*COS(2*PI()*$C82/365)+MAR1!$D$7*SIN(2*PI()*$C82/365)</f>
        <v/>
      </c>
      <c r="N82" s="7">
        <f>F82-K82</f>
        <v/>
      </c>
      <c r="O82" s="7">
        <f>G82-L82</f>
        <v/>
      </c>
      <c r="P82" s="7">
        <f>H82-M82</f>
        <v/>
      </c>
      <c r="Q82" s="7">
        <f>IF($I82=1,(N82-MAR1!$B$11)/MAR1!$D$11,(N82-MAR1!$C$11)/MAR1!$E$11)</f>
        <v/>
      </c>
      <c r="R82" s="7">
        <f>IF($I82=1,(O82-MAR1!$B$12)/MAR1!$D$12,(O82-MAR1!$C$12)/MAR1!$E$12)</f>
        <v/>
      </c>
      <c r="S82" s="7">
        <f>IF($I82=1,(P82-MAR1!$B$13)/MAR1!$D$13,(P82-MAR1!$C$13)/MAR1!$E$13)</f>
        <v/>
      </c>
      <c r="U82" s="5" t="n">
        <v>81</v>
      </c>
      <c r="V82" s="5" t="n">
        <v>0.199759</v>
      </c>
      <c r="W82" s="5" t="n">
        <v>0.012189</v>
      </c>
      <c r="X82" s="5" t="n">
        <v>0.626344</v>
      </c>
      <c r="Y82" s="5" t="n">
        <v>0.497389</v>
      </c>
      <c r="Z82" s="5" t="n">
        <v>0.190984</v>
      </c>
    </row>
    <row r="83">
      <c r="A83" s="5" t="n">
        <v>82</v>
      </c>
      <c r="B83" s="5" t="n">
        <v>1</v>
      </c>
      <c r="C83" s="5" t="n">
        <v>82</v>
      </c>
      <c r="D83" s="5" t="n">
        <v>3</v>
      </c>
      <c r="E83" s="5" t="n">
        <v>0</v>
      </c>
      <c r="F83" s="5" t="n">
        <v>35.8</v>
      </c>
      <c r="G83" s="5" t="n">
        <v>19.1</v>
      </c>
      <c r="H83" s="5" t="n">
        <v>24.39</v>
      </c>
      <c r="I83" s="6">
        <f>IF(E83&gt;=Markov!$B$3,1,0)</f>
        <v/>
      </c>
      <c r="J83" s="6">
        <f>I82</f>
        <v/>
      </c>
      <c r="K83" s="7">
        <f>MAR1!$B$5+MAR1!$C$5*COS(2*PI()*$C83/365)+MAR1!$D$5*SIN(2*PI()*$C83/365)</f>
        <v/>
      </c>
      <c r="L83" s="7">
        <f>MAR1!$B$6+MAR1!$C$6*COS(2*PI()*$C83/365)+MAR1!$D$6*SIN(2*PI()*$C83/365)</f>
        <v/>
      </c>
      <c r="M83" s="7">
        <f>MAR1!$B$7+MAR1!$C$7*COS(2*PI()*$C83/365)+MAR1!$D$7*SIN(2*PI()*$C83/365)</f>
        <v/>
      </c>
      <c r="N83" s="7">
        <f>F83-K83</f>
        <v/>
      </c>
      <c r="O83" s="7">
        <f>G83-L83</f>
        <v/>
      </c>
      <c r="P83" s="7">
        <f>H83-M83</f>
        <v/>
      </c>
      <c r="Q83" s="7">
        <f>IF($I83=1,(N83-MAR1!$B$11)/MAR1!$D$11,(N83-MAR1!$C$11)/MAR1!$E$11)</f>
        <v/>
      </c>
      <c r="R83" s="7">
        <f>IF($I83=1,(O83-MAR1!$B$12)/MAR1!$D$12,(O83-MAR1!$C$12)/MAR1!$E$12)</f>
        <v/>
      </c>
      <c r="S83" s="7">
        <f>IF($I83=1,(P83-MAR1!$B$13)/MAR1!$D$13,(P83-MAR1!$C$13)/MAR1!$E$13)</f>
        <v/>
      </c>
      <c r="U83" s="5" t="n">
        <v>82</v>
      </c>
      <c r="V83" s="5" t="n">
        <v>0.998385</v>
      </c>
      <c r="W83" s="5" t="n">
        <v>0.339642</v>
      </c>
      <c r="X83" s="5" t="n">
        <v>0.874362</v>
      </c>
      <c r="Y83" s="5" t="n">
        <v>0.256465</v>
      </c>
      <c r="Z83" s="5" t="n">
        <v>0.621872</v>
      </c>
    </row>
    <row r="84">
      <c r="A84" s="5" t="n">
        <v>83</v>
      </c>
      <c r="B84" s="5" t="n">
        <v>1</v>
      </c>
      <c r="C84" s="5" t="n">
        <v>83</v>
      </c>
      <c r="D84" s="5" t="n">
        <v>3</v>
      </c>
      <c r="E84" s="5" t="n">
        <v>0</v>
      </c>
      <c r="F84" s="5" t="n">
        <v>36.4</v>
      </c>
      <c r="G84" s="5" t="n">
        <v>20.2</v>
      </c>
      <c r="H84" s="5" t="n">
        <v>21.8</v>
      </c>
      <c r="I84" s="6">
        <f>IF(E84&gt;=Markov!$B$3,1,0)</f>
        <v/>
      </c>
      <c r="J84" s="6">
        <f>I83</f>
        <v/>
      </c>
      <c r="K84" s="7">
        <f>MAR1!$B$5+MAR1!$C$5*COS(2*PI()*$C84/365)+MAR1!$D$5*SIN(2*PI()*$C84/365)</f>
        <v/>
      </c>
      <c r="L84" s="7">
        <f>MAR1!$B$6+MAR1!$C$6*COS(2*PI()*$C84/365)+MAR1!$D$6*SIN(2*PI()*$C84/365)</f>
        <v/>
      </c>
      <c r="M84" s="7">
        <f>MAR1!$B$7+MAR1!$C$7*COS(2*PI()*$C84/365)+MAR1!$D$7*SIN(2*PI()*$C84/365)</f>
        <v/>
      </c>
      <c r="N84" s="7">
        <f>F84-K84</f>
        <v/>
      </c>
      <c r="O84" s="7">
        <f>G84-L84</f>
        <v/>
      </c>
      <c r="P84" s="7">
        <f>H84-M84</f>
        <v/>
      </c>
      <c r="Q84" s="7">
        <f>IF($I84=1,(N84-MAR1!$B$11)/MAR1!$D$11,(N84-MAR1!$C$11)/MAR1!$E$11)</f>
        <v/>
      </c>
      <c r="R84" s="7">
        <f>IF($I84=1,(O84-MAR1!$B$12)/MAR1!$D$12,(O84-MAR1!$C$12)/MAR1!$E$12)</f>
        <v/>
      </c>
      <c r="S84" s="7">
        <f>IF($I84=1,(P84-MAR1!$B$13)/MAR1!$D$13,(P84-MAR1!$C$13)/MAR1!$E$13)</f>
        <v/>
      </c>
      <c r="U84" s="5" t="n">
        <v>83</v>
      </c>
      <c r="V84" s="5" t="n">
        <v>0.684553</v>
      </c>
      <c r="W84" s="5" t="n">
        <v>0.744268</v>
      </c>
      <c r="X84" s="5" t="n">
        <v>0.060041</v>
      </c>
      <c r="Y84" s="5" t="n">
        <v>0.123367</v>
      </c>
      <c r="Z84" s="5" t="n">
        <v>0.392934</v>
      </c>
    </row>
    <row r="85">
      <c r="A85" s="5" t="n">
        <v>84</v>
      </c>
      <c r="B85" s="5" t="n">
        <v>1</v>
      </c>
      <c r="C85" s="5" t="n">
        <v>84</v>
      </c>
      <c r="D85" s="5" t="n">
        <v>3</v>
      </c>
      <c r="E85" s="5" t="n">
        <v>0</v>
      </c>
      <c r="F85" s="5" t="n">
        <v>35.4</v>
      </c>
      <c r="G85" s="5" t="n">
        <v>22.9</v>
      </c>
      <c r="H85" s="5" t="n">
        <v>20.62</v>
      </c>
      <c r="I85" s="6">
        <f>IF(E85&gt;=Markov!$B$3,1,0)</f>
        <v/>
      </c>
      <c r="J85" s="6">
        <f>I84</f>
        <v/>
      </c>
      <c r="K85" s="7">
        <f>MAR1!$B$5+MAR1!$C$5*COS(2*PI()*$C85/365)+MAR1!$D$5*SIN(2*PI()*$C85/365)</f>
        <v/>
      </c>
      <c r="L85" s="7">
        <f>MAR1!$B$6+MAR1!$C$6*COS(2*PI()*$C85/365)+MAR1!$D$6*SIN(2*PI()*$C85/365)</f>
        <v/>
      </c>
      <c r="M85" s="7">
        <f>MAR1!$B$7+MAR1!$C$7*COS(2*PI()*$C85/365)+MAR1!$D$7*SIN(2*PI()*$C85/365)</f>
        <v/>
      </c>
      <c r="N85" s="7">
        <f>F85-K85</f>
        <v/>
      </c>
      <c r="O85" s="7">
        <f>G85-L85</f>
        <v/>
      </c>
      <c r="P85" s="7">
        <f>H85-M85</f>
        <v/>
      </c>
      <c r="Q85" s="7">
        <f>IF($I85=1,(N85-MAR1!$B$11)/MAR1!$D$11,(N85-MAR1!$C$11)/MAR1!$E$11)</f>
        <v/>
      </c>
      <c r="R85" s="7">
        <f>IF($I85=1,(O85-MAR1!$B$12)/MAR1!$D$12,(O85-MAR1!$C$12)/MAR1!$E$12)</f>
        <v/>
      </c>
      <c r="S85" s="7">
        <f>IF($I85=1,(P85-MAR1!$B$13)/MAR1!$D$13,(P85-MAR1!$C$13)/MAR1!$E$13)</f>
        <v/>
      </c>
      <c r="U85" s="5" t="n">
        <v>84</v>
      </c>
      <c r="V85" s="5" t="n">
        <v>0.308289</v>
      </c>
      <c r="W85" s="5" t="n">
        <v>0.983405</v>
      </c>
      <c r="X85" s="5" t="n">
        <v>0.415115</v>
      </c>
      <c r="Y85" s="5" t="n">
        <v>0.780432</v>
      </c>
      <c r="Z85" s="5" t="n">
        <v>0.617021</v>
      </c>
    </row>
    <row r="86">
      <c r="A86" s="5" t="n">
        <v>85</v>
      </c>
      <c r="B86" s="5" t="n">
        <v>1</v>
      </c>
      <c r="C86" s="5" t="n">
        <v>85</v>
      </c>
      <c r="D86" s="5" t="n">
        <v>3</v>
      </c>
      <c r="E86" s="5" t="n">
        <v>0</v>
      </c>
      <c r="F86" s="5" t="n">
        <v>34.2</v>
      </c>
      <c r="G86" s="5" t="n">
        <v>22.2</v>
      </c>
      <c r="H86" s="5" t="n">
        <v>22.99</v>
      </c>
      <c r="I86" s="6">
        <f>IF(E86&gt;=Markov!$B$3,1,0)</f>
        <v/>
      </c>
      <c r="J86" s="6">
        <f>I85</f>
        <v/>
      </c>
      <c r="K86" s="7">
        <f>MAR1!$B$5+MAR1!$C$5*COS(2*PI()*$C86/365)+MAR1!$D$5*SIN(2*PI()*$C86/365)</f>
        <v/>
      </c>
      <c r="L86" s="7">
        <f>MAR1!$B$6+MAR1!$C$6*COS(2*PI()*$C86/365)+MAR1!$D$6*SIN(2*PI()*$C86/365)</f>
        <v/>
      </c>
      <c r="M86" s="7">
        <f>MAR1!$B$7+MAR1!$C$7*COS(2*PI()*$C86/365)+MAR1!$D$7*SIN(2*PI()*$C86/365)</f>
        <v/>
      </c>
      <c r="N86" s="7">
        <f>F86-K86</f>
        <v/>
      </c>
      <c r="O86" s="7">
        <f>G86-L86</f>
        <v/>
      </c>
      <c r="P86" s="7">
        <f>H86-M86</f>
        <v/>
      </c>
      <c r="Q86" s="7">
        <f>IF($I86=1,(N86-MAR1!$B$11)/MAR1!$D$11,(N86-MAR1!$C$11)/MAR1!$E$11)</f>
        <v/>
      </c>
      <c r="R86" s="7">
        <f>IF($I86=1,(O86-MAR1!$B$12)/MAR1!$D$12,(O86-MAR1!$C$12)/MAR1!$E$12)</f>
        <v/>
      </c>
      <c r="S86" s="7">
        <f>IF($I86=1,(P86-MAR1!$B$13)/MAR1!$D$13,(P86-MAR1!$C$13)/MAR1!$E$13)</f>
        <v/>
      </c>
      <c r="U86" s="5" t="n">
        <v>85</v>
      </c>
      <c r="V86" s="5" t="n">
        <v>0.649037</v>
      </c>
      <c r="W86" s="5" t="n">
        <v>0.744502</v>
      </c>
      <c r="X86" s="5" t="n">
        <v>0.10883</v>
      </c>
      <c r="Y86" s="5" t="n">
        <v>0.325082</v>
      </c>
      <c r="Z86" s="5" t="n">
        <v>0.262709</v>
      </c>
    </row>
    <row r="87">
      <c r="A87" s="5" t="n">
        <v>86</v>
      </c>
      <c r="B87" s="5" t="n">
        <v>1</v>
      </c>
      <c r="C87" s="5" t="n">
        <v>86</v>
      </c>
      <c r="D87" s="5" t="n">
        <v>3</v>
      </c>
      <c r="E87" s="5" t="n">
        <v>0</v>
      </c>
      <c r="F87" s="5" t="n">
        <v>35.8</v>
      </c>
      <c r="G87" s="5" t="n">
        <v>22.7</v>
      </c>
      <c r="H87" s="5" t="n">
        <v>24.34</v>
      </c>
      <c r="I87" s="6">
        <f>IF(E87&gt;=Markov!$B$3,1,0)</f>
        <v/>
      </c>
      <c r="J87" s="6">
        <f>I86</f>
        <v/>
      </c>
      <c r="K87" s="7">
        <f>MAR1!$B$5+MAR1!$C$5*COS(2*PI()*$C87/365)+MAR1!$D$5*SIN(2*PI()*$C87/365)</f>
        <v/>
      </c>
      <c r="L87" s="7">
        <f>MAR1!$B$6+MAR1!$C$6*COS(2*PI()*$C87/365)+MAR1!$D$6*SIN(2*PI()*$C87/365)</f>
        <v/>
      </c>
      <c r="M87" s="7">
        <f>MAR1!$B$7+MAR1!$C$7*COS(2*PI()*$C87/365)+MAR1!$D$7*SIN(2*PI()*$C87/365)</f>
        <v/>
      </c>
      <c r="N87" s="7">
        <f>F87-K87</f>
        <v/>
      </c>
      <c r="O87" s="7">
        <f>G87-L87</f>
        <v/>
      </c>
      <c r="P87" s="7">
        <f>H87-M87</f>
        <v/>
      </c>
      <c r="Q87" s="7">
        <f>IF($I87=1,(N87-MAR1!$B$11)/MAR1!$D$11,(N87-MAR1!$C$11)/MAR1!$E$11)</f>
        <v/>
      </c>
      <c r="R87" s="7">
        <f>IF($I87=1,(O87-MAR1!$B$12)/MAR1!$D$12,(O87-MAR1!$C$12)/MAR1!$E$12)</f>
        <v/>
      </c>
      <c r="S87" s="7">
        <f>IF($I87=1,(P87-MAR1!$B$13)/MAR1!$D$13,(P87-MAR1!$C$13)/MAR1!$E$13)</f>
        <v/>
      </c>
      <c r="U87" s="5" t="n">
        <v>86</v>
      </c>
      <c r="V87" s="5" t="n">
        <v>0.762323</v>
      </c>
      <c r="W87" s="5" t="n">
        <v>0.869983</v>
      </c>
      <c r="X87" s="5" t="n">
        <v>0.06481099999999999</v>
      </c>
      <c r="Y87" s="5" t="n">
        <v>0.703194</v>
      </c>
      <c r="Z87" s="5" t="n">
        <v>0.465339</v>
      </c>
    </row>
    <row r="88">
      <c r="A88" s="5" t="n">
        <v>87</v>
      </c>
      <c r="B88" s="5" t="n">
        <v>1</v>
      </c>
      <c r="C88" s="5" t="n">
        <v>87</v>
      </c>
      <c r="D88" s="5" t="n">
        <v>3</v>
      </c>
      <c r="E88" s="5" t="n">
        <v>0</v>
      </c>
      <c r="F88" s="5" t="n">
        <v>36</v>
      </c>
      <c r="G88" s="5" t="n">
        <v>20.2</v>
      </c>
      <c r="H88" s="5" t="n">
        <v>21.81</v>
      </c>
      <c r="I88" s="6">
        <f>IF(E88&gt;=Markov!$B$3,1,0)</f>
        <v/>
      </c>
      <c r="J88" s="6">
        <f>I87</f>
        <v/>
      </c>
      <c r="K88" s="7">
        <f>MAR1!$B$5+MAR1!$C$5*COS(2*PI()*$C88/365)+MAR1!$D$5*SIN(2*PI()*$C88/365)</f>
        <v/>
      </c>
      <c r="L88" s="7">
        <f>MAR1!$B$6+MAR1!$C$6*COS(2*PI()*$C88/365)+MAR1!$D$6*SIN(2*PI()*$C88/365)</f>
        <v/>
      </c>
      <c r="M88" s="7">
        <f>MAR1!$B$7+MAR1!$C$7*COS(2*PI()*$C88/365)+MAR1!$D$7*SIN(2*PI()*$C88/365)</f>
        <v/>
      </c>
      <c r="N88" s="7">
        <f>F88-K88</f>
        <v/>
      </c>
      <c r="O88" s="7">
        <f>G88-L88</f>
        <v/>
      </c>
      <c r="P88" s="7">
        <f>H88-M88</f>
        <v/>
      </c>
      <c r="Q88" s="7">
        <f>IF($I88=1,(N88-MAR1!$B$11)/MAR1!$D$11,(N88-MAR1!$C$11)/MAR1!$E$11)</f>
        <v/>
      </c>
      <c r="R88" s="7">
        <f>IF($I88=1,(O88-MAR1!$B$12)/MAR1!$D$12,(O88-MAR1!$C$12)/MAR1!$E$12)</f>
        <v/>
      </c>
      <c r="S88" s="7">
        <f>IF($I88=1,(P88-MAR1!$B$13)/MAR1!$D$13,(P88-MAR1!$C$13)/MAR1!$E$13)</f>
        <v/>
      </c>
      <c r="U88" s="5" t="n">
        <v>87</v>
      </c>
      <c r="V88" s="5" t="n">
        <v>0.266496</v>
      </c>
      <c r="W88" s="5" t="n">
        <v>0.50904</v>
      </c>
      <c r="X88" s="5" t="n">
        <v>0.756872</v>
      </c>
      <c r="Y88" s="5" t="n">
        <v>0.70816</v>
      </c>
      <c r="Z88" s="5" t="n">
        <v>0.955573</v>
      </c>
    </row>
    <row r="89">
      <c r="A89" s="5" t="n">
        <v>88</v>
      </c>
      <c r="B89" s="5" t="n">
        <v>1</v>
      </c>
      <c r="C89" s="5" t="n">
        <v>88</v>
      </c>
      <c r="D89" s="5" t="n">
        <v>3</v>
      </c>
      <c r="E89" s="5" t="n">
        <v>0</v>
      </c>
      <c r="F89" s="5" t="n">
        <v>37.9</v>
      </c>
      <c r="G89" s="5" t="n">
        <v>21.8</v>
      </c>
      <c r="H89" s="5" t="n">
        <v>21.37</v>
      </c>
      <c r="I89" s="6">
        <f>IF(E89&gt;=Markov!$B$3,1,0)</f>
        <v/>
      </c>
      <c r="J89" s="6">
        <f>I88</f>
        <v/>
      </c>
      <c r="K89" s="7">
        <f>MAR1!$B$5+MAR1!$C$5*COS(2*PI()*$C89/365)+MAR1!$D$5*SIN(2*PI()*$C89/365)</f>
        <v/>
      </c>
      <c r="L89" s="7">
        <f>MAR1!$B$6+MAR1!$C$6*COS(2*PI()*$C89/365)+MAR1!$D$6*SIN(2*PI()*$C89/365)</f>
        <v/>
      </c>
      <c r="M89" s="7">
        <f>MAR1!$B$7+MAR1!$C$7*COS(2*PI()*$C89/365)+MAR1!$D$7*SIN(2*PI()*$C89/365)</f>
        <v/>
      </c>
      <c r="N89" s="7">
        <f>F89-K89</f>
        <v/>
      </c>
      <c r="O89" s="7">
        <f>G89-L89</f>
        <v/>
      </c>
      <c r="P89" s="7">
        <f>H89-M89</f>
        <v/>
      </c>
      <c r="Q89" s="7">
        <f>IF($I89=1,(N89-MAR1!$B$11)/MAR1!$D$11,(N89-MAR1!$C$11)/MAR1!$E$11)</f>
        <v/>
      </c>
      <c r="R89" s="7">
        <f>IF($I89=1,(O89-MAR1!$B$12)/MAR1!$D$12,(O89-MAR1!$C$12)/MAR1!$E$12)</f>
        <v/>
      </c>
      <c r="S89" s="7">
        <f>IF($I89=1,(P89-MAR1!$B$13)/MAR1!$D$13,(P89-MAR1!$C$13)/MAR1!$E$13)</f>
        <v/>
      </c>
      <c r="U89" s="5" t="n">
        <v>88</v>
      </c>
      <c r="V89" s="5" t="n">
        <v>0.692507</v>
      </c>
      <c r="W89" s="5" t="n">
        <v>0.274726</v>
      </c>
      <c r="X89" s="5" t="n">
        <v>0.947047</v>
      </c>
      <c r="Y89" s="5" t="n">
        <v>0.07525800000000001</v>
      </c>
      <c r="Z89" s="5" t="n">
        <v>0.019772</v>
      </c>
    </row>
    <row r="90">
      <c r="A90" s="5" t="n">
        <v>89</v>
      </c>
      <c r="B90" s="5" t="n">
        <v>1</v>
      </c>
      <c r="C90" s="5" t="n">
        <v>89</v>
      </c>
      <c r="D90" s="5" t="n">
        <v>3</v>
      </c>
      <c r="E90" s="5" t="n">
        <v>0</v>
      </c>
      <c r="F90" s="5" t="n">
        <v>34.9</v>
      </c>
      <c r="G90" s="5" t="n">
        <v>21.4</v>
      </c>
      <c r="H90" s="5" t="n">
        <v>24.31</v>
      </c>
      <c r="I90" s="6">
        <f>IF(E90&gt;=Markov!$B$3,1,0)</f>
        <v/>
      </c>
      <c r="J90" s="6">
        <f>I89</f>
        <v/>
      </c>
      <c r="K90" s="7">
        <f>MAR1!$B$5+MAR1!$C$5*COS(2*PI()*$C90/365)+MAR1!$D$5*SIN(2*PI()*$C90/365)</f>
        <v/>
      </c>
      <c r="L90" s="7">
        <f>MAR1!$B$6+MAR1!$C$6*COS(2*PI()*$C90/365)+MAR1!$D$6*SIN(2*PI()*$C90/365)</f>
        <v/>
      </c>
      <c r="M90" s="7">
        <f>MAR1!$B$7+MAR1!$C$7*COS(2*PI()*$C90/365)+MAR1!$D$7*SIN(2*PI()*$C90/365)</f>
        <v/>
      </c>
      <c r="N90" s="7">
        <f>F90-K90</f>
        <v/>
      </c>
      <c r="O90" s="7">
        <f>G90-L90</f>
        <v/>
      </c>
      <c r="P90" s="7">
        <f>H90-M90</f>
        <v/>
      </c>
      <c r="Q90" s="7">
        <f>IF($I90=1,(N90-MAR1!$B$11)/MAR1!$D$11,(N90-MAR1!$C$11)/MAR1!$E$11)</f>
        <v/>
      </c>
      <c r="R90" s="7">
        <f>IF($I90=1,(O90-MAR1!$B$12)/MAR1!$D$12,(O90-MAR1!$C$12)/MAR1!$E$12)</f>
        <v/>
      </c>
      <c r="S90" s="7">
        <f>IF($I90=1,(P90-MAR1!$B$13)/MAR1!$D$13,(P90-MAR1!$C$13)/MAR1!$E$13)</f>
        <v/>
      </c>
      <c r="U90" s="5" t="n">
        <v>89</v>
      </c>
      <c r="V90" s="5" t="n">
        <v>0.369521</v>
      </c>
      <c r="W90" s="5" t="n">
        <v>0.269999</v>
      </c>
      <c r="X90" s="5" t="n">
        <v>0.246621</v>
      </c>
      <c r="Y90" s="5" t="n">
        <v>0.299708</v>
      </c>
      <c r="Z90" s="5" t="n">
        <v>0.430708</v>
      </c>
    </row>
    <row r="91">
      <c r="A91" s="5" t="n">
        <v>90</v>
      </c>
      <c r="B91" s="5" t="n">
        <v>1</v>
      </c>
      <c r="C91" s="5" t="n">
        <v>90</v>
      </c>
      <c r="D91" s="5" t="n">
        <v>3</v>
      </c>
      <c r="E91" s="5" t="n">
        <v>0</v>
      </c>
      <c r="F91" s="5" t="n">
        <v>38.1</v>
      </c>
      <c r="G91" s="5" t="n">
        <v>22</v>
      </c>
      <c r="H91" s="5" t="n">
        <v>21.6</v>
      </c>
      <c r="I91" s="6">
        <f>IF(E91&gt;=Markov!$B$3,1,0)</f>
        <v/>
      </c>
      <c r="J91" s="6">
        <f>I90</f>
        <v/>
      </c>
      <c r="K91" s="7">
        <f>MAR1!$B$5+MAR1!$C$5*COS(2*PI()*$C91/365)+MAR1!$D$5*SIN(2*PI()*$C91/365)</f>
        <v/>
      </c>
      <c r="L91" s="7">
        <f>MAR1!$B$6+MAR1!$C$6*COS(2*PI()*$C91/365)+MAR1!$D$6*SIN(2*PI()*$C91/365)</f>
        <v/>
      </c>
      <c r="M91" s="7">
        <f>MAR1!$B$7+MAR1!$C$7*COS(2*PI()*$C91/365)+MAR1!$D$7*SIN(2*PI()*$C91/365)</f>
        <v/>
      </c>
      <c r="N91" s="7">
        <f>F91-K91</f>
        <v/>
      </c>
      <c r="O91" s="7">
        <f>G91-L91</f>
        <v/>
      </c>
      <c r="P91" s="7">
        <f>H91-M91</f>
        <v/>
      </c>
      <c r="Q91" s="7">
        <f>IF($I91=1,(N91-MAR1!$B$11)/MAR1!$D$11,(N91-MAR1!$C$11)/MAR1!$E$11)</f>
        <v/>
      </c>
      <c r="R91" s="7">
        <f>IF($I91=1,(O91-MAR1!$B$12)/MAR1!$D$12,(O91-MAR1!$C$12)/MAR1!$E$12)</f>
        <v/>
      </c>
      <c r="S91" s="7">
        <f>IF($I91=1,(P91-MAR1!$B$13)/MAR1!$D$13,(P91-MAR1!$C$13)/MAR1!$E$13)</f>
        <v/>
      </c>
      <c r="U91" s="5" t="n">
        <v>90</v>
      </c>
      <c r="V91" s="5" t="n">
        <v>0.458653</v>
      </c>
      <c r="W91" s="5" t="n">
        <v>0.599844</v>
      </c>
      <c r="X91" s="5" t="n">
        <v>0.401929</v>
      </c>
      <c r="Y91" s="5" t="n">
        <v>0.08516700000000001</v>
      </c>
      <c r="Z91" s="5" t="n">
        <v>0.331531</v>
      </c>
    </row>
    <row r="92">
      <c r="A92" s="5" t="n">
        <v>91</v>
      </c>
      <c r="B92" s="5" t="n">
        <v>1</v>
      </c>
      <c r="C92" s="5" t="n">
        <v>91</v>
      </c>
      <c r="D92" s="5" t="n">
        <v>4</v>
      </c>
      <c r="E92" s="5" t="n">
        <v>0</v>
      </c>
      <c r="F92" s="5" t="n">
        <v>35.8</v>
      </c>
      <c r="G92" s="5" t="n">
        <v>22</v>
      </c>
      <c r="H92" s="5" t="n">
        <v>21.15</v>
      </c>
      <c r="I92" s="6">
        <f>IF(E92&gt;=Markov!$B$3,1,0)</f>
        <v/>
      </c>
      <c r="J92" s="6">
        <f>I91</f>
        <v/>
      </c>
      <c r="K92" s="7">
        <f>MAR1!$B$5+MAR1!$C$5*COS(2*PI()*$C92/365)+MAR1!$D$5*SIN(2*PI()*$C92/365)</f>
        <v/>
      </c>
      <c r="L92" s="7">
        <f>MAR1!$B$6+MAR1!$C$6*COS(2*PI()*$C92/365)+MAR1!$D$6*SIN(2*PI()*$C92/365)</f>
        <v/>
      </c>
      <c r="M92" s="7">
        <f>MAR1!$B$7+MAR1!$C$7*COS(2*PI()*$C92/365)+MAR1!$D$7*SIN(2*PI()*$C92/365)</f>
        <v/>
      </c>
      <c r="N92" s="7">
        <f>F92-K92</f>
        <v/>
      </c>
      <c r="O92" s="7">
        <f>G92-L92</f>
        <v/>
      </c>
      <c r="P92" s="7">
        <f>H92-M92</f>
        <v/>
      </c>
      <c r="Q92" s="7">
        <f>IF($I92=1,(N92-MAR1!$B$11)/MAR1!$D$11,(N92-MAR1!$C$11)/MAR1!$E$11)</f>
        <v/>
      </c>
      <c r="R92" s="7">
        <f>IF($I92=1,(O92-MAR1!$B$12)/MAR1!$D$12,(O92-MAR1!$C$12)/MAR1!$E$12)</f>
        <v/>
      </c>
      <c r="S92" s="7">
        <f>IF($I92=1,(P92-MAR1!$B$13)/MAR1!$D$13,(P92-MAR1!$C$13)/MAR1!$E$13)</f>
        <v/>
      </c>
      <c r="U92" s="5" t="n">
        <v>91</v>
      </c>
      <c r="V92" s="5" t="n">
        <v>0.671551</v>
      </c>
      <c r="W92" s="5" t="n">
        <v>0.531272</v>
      </c>
      <c r="X92" s="5" t="n">
        <v>0.727355</v>
      </c>
      <c r="Y92" s="5" t="n">
        <v>0.997111</v>
      </c>
      <c r="Z92" s="5" t="n">
        <v>0.424651</v>
      </c>
    </row>
    <row r="93">
      <c r="A93" s="5" t="n">
        <v>92</v>
      </c>
      <c r="B93" s="5" t="n">
        <v>1</v>
      </c>
      <c r="C93" s="5" t="n">
        <v>92</v>
      </c>
      <c r="D93" s="5" t="n">
        <v>4</v>
      </c>
      <c r="E93" s="5" t="n">
        <v>0</v>
      </c>
      <c r="F93" s="5" t="n">
        <v>34.8</v>
      </c>
      <c r="G93" s="5" t="n">
        <v>22.2</v>
      </c>
      <c r="H93" s="5" t="n">
        <v>22.76</v>
      </c>
      <c r="I93" s="6">
        <f>IF(E93&gt;=Markov!$B$3,1,0)</f>
        <v/>
      </c>
      <c r="J93" s="6">
        <f>I92</f>
        <v/>
      </c>
      <c r="K93" s="7">
        <f>MAR1!$B$5+MAR1!$C$5*COS(2*PI()*$C93/365)+MAR1!$D$5*SIN(2*PI()*$C93/365)</f>
        <v/>
      </c>
      <c r="L93" s="7">
        <f>MAR1!$B$6+MAR1!$C$6*COS(2*PI()*$C93/365)+MAR1!$D$6*SIN(2*PI()*$C93/365)</f>
        <v/>
      </c>
      <c r="M93" s="7">
        <f>MAR1!$B$7+MAR1!$C$7*COS(2*PI()*$C93/365)+MAR1!$D$7*SIN(2*PI()*$C93/365)</f>
        <v/>
      </c>
      <c r="N93" s="7">
        <f>F93-K93</f>
        <v/>
      </c>
      <c r="O93" s="7">
        <f>G93-L93</f>
        <v/>
      </c>
      <c r="P93" s="7">
        <f>H93-M93</f>
        <v/>
      </c>
      <c r="Q93" s="7">
        <f>IF($I93=1,(N93-MAR1!$B$11)/MAR1!$D$11,(N93-MAR1!$C$11)/MAR1!$E$11)</f>
        <v/>
      </c>
      <c r="R93" s="7">
        <f>IF($I93=1,(O93-MAR1!$B$12)/MAR1!$D$12,(O93-MAR1!$C$12)/MAR1!$E$12)</f>
        <v/>
      </c>
      <c r="S93" s="7">
        <f>IF($I93=1,(P93-MAR1!$B$13)/MAR1!$D$13,(P93-MAR1!$C$13)/MAR1!$E$13)</f>
        <v/>
      </c>
      <c r="U93" s="5" t="n">
        <v>92</v>
      </c>
      <c r="V93" s="5" t="n">
        <v>0.516473</v>
      </c>
      <c r="W93" s="5" t="n">
        <v>0.109855</v>
      </c>
      <c r="X93" s="5" t="n">
        <v>0.424623</v>
      </c>
      <c r="Y93" s="5" t="n">
        <v>0.392145</v>
      </c>
      <c r="Z93" s="5" t="n">
        <v>0.247245</v>
      </c>
    </row>
    <row r="94">
      <c r="A94" s="5" t="n">
        <v>93</v>
      </c>
      <c r="B94" s="5" t="n">
        <v>1</v>
      </c>
      <c r="C94" s="5" t="n">
        <v>93</v>
      </c>
      <c r="D94" s="5" t="n">
        <v>4</v>
      </c>
      <c r="E94" s="5" t="n">
        <v>0</v>
      </c>
      <c r="F94" s="5" t="n">
        <v>38.3</v>
      </c>
      <c r="G94" s="5" t="n">
        <v>24.8</v>
      </c>
      <c r="H94" s="5" t="n">
        <v>17.45</v>
      </c>
      <c r="I94" s="6">
        <f>IF(E94&gt;=Markov!$B$3,1,0)</f>
        <v/>
      </c>
      <c r="J94" s="6">
        <f>I93</f>
        <v/>
      </c>
      <c r="K94" s="7">
        <f>MAR1!$B$5+MAR1!$C$5*COS(2*PI()*$C94/365)+MAR1!$D$5*SIN(2*PI()*$C94/365)</f>
        <v/>
      </c>
      <c r="L94" s="7">
        <f>MAR1!$B$6+MAR1!$C$6*COS(2*PI()*$C94/365)+MAR1!$D$6*SIN(2*PI()*$C94/365)</f>
        <v/>
      </c>
      <c r="M94" s="7">
        <f>MAR1!$B$7+MAR1!$C$7*COS(2*PI()*$C94/365)+MAR1!$D$7*SIN(2*PI()*$C94/365)</f>
        <v/>
      </c>
      <c r="N94" s="7">
        <f>F94-K94</f>
        <v/>
      </c>
      <c r="O94" s="7">
        <f>G94-L94</f>
        <v/>
      </c>
      <c r="P94" s="7">
        <f>H94-M94</f>
        <v/>
      </c>
      <c r="Q94" s="7">
        <f>IF($I94=1,(N94-MAR1!$B$11)/MAR1!$D$11,(N94-MAR1!$C$11)/MAR1!$E$11)</f>
        <v/>
      </c>
      <c r="R94" s="7">
        <f>IF($I94=1,(O94-MAR1!$B$12)/MAR1!$D$12,(O94-MAR1!$C$12)/MAR1!$E$12)</f>
        <v/>
      </c>
      <c r="S94" s="7">
        <f>IF($I94=1,(P94-MAR1!$B$13)/MAR1!$D$13,(P94-MAR1!$C$13)/MAR1!$E$13)</f>
        <v/>
      </c>
      <c r="U94" s="5" t="n">
        <v>93</v>
      </c>
      <c r="V94" s="5" t="n">
        <v>0.570824</v>
      </c>
      <c r="W94" s="5" t="n">
        <v>0.391567</v>
      </c>
      <c r="X94" s="5" t="n">
        <v>0.125504</v>
      </c>
      <c r="Y94" s="5" t="n">
        <v>0.007313</v>
      </c>
      <c r="Z94" s="5" t="n">
        <v>0.255746</v>
      </c>
    </row>
    <row r="95">
      <c r="A95" s="5" t="n">
        <v>94</v>
      </c>
      <c r="B95" s="5" t="n">
        <v>1</v>
      </c>
      <c r="C95" s="5" t="n">
        <v>94</v>
      </c>
      <c r="D95" s="5" t="n">
        <v>4</v>
      </c>
      <c r="E95" s="5" t="n">
        <v>0</v>
      </c>
      <c r="F95" s="5" t="n">
        <v>39.2</v>
      </c>
      <c r="G95" s="5" t="n">
        <v>26.8</v>
      </c>
      <c r="H95" s="5" t="n">
        <v>24.19</v>
      </c>
      <c r="I95" s="6">
        <f>IF(E95&gt;=Markov!$B$3,1,0)</f>
        <v/>
      </c>
      <c r="J95" s="6">
        <f>I94</f>
        <v/>
      </c>
      <c r="K95" s="7">
        <f>MAR1!$B$5+MAR1!$C$5*COS(2*PI()*$C95/365)+MAR1!$D$5*SIN(2*PI()*$C95/365)</f>
        <v/>
      </c>
      <c r="L95" s="7">
        <f>MAR1!$B$6+MAR1!$C$6*COS(2*PI()*$C95/365)+MAR1!$D$6*SIN(2*PI()*$C95/365)</f>
        <v/>
      </c>
      <c r="M95" s="7">
        <f>MAR1!$B$7+MAR1!$C$7*COS(2*PI()*$C95/365)+MAR1!$D$7*SIN(2*PI()*$C95/365)</f>
        <v/>
      </c>
      <c r="N95" s="7">
        <f>F95-K95</f>
        <v/>
      </c>
      <c r="O95" s="7">
        <f>G95-L95</f>
        <v/>
      </c>
      <c r="P95" s="7">
        <f>H95-M95</f>
        <v/>
      </c>
      <c r="Q95" s="7">
        <f>IF($I95=1,(N95-MAR1!$B$11)/MAR1!$D$11,(N95-MAR1!$C$11)/MAR1!$E$11)</f>
        <v/>
      </c>
      <c r="R95" s="7">
        <f>IF($I95=1,(O95-MAR1!$B$12)/MAR1!$D$12,(O95-MAR1!$C$12)/MAR1!$E$12)</f>
        <v/>
      </c>
      <c r="S95" s="7">
        <f>IF($I95=1,(P95-MAR1!$B$13)/MAR1!$D$13,(P95-MAR1!$C$13)/MAR1!$E$13)</f>
        <v/>
      </c>
      <c r="U95" s="5" t="n">
        <v>94</v>
      </c>
      <c r="V95" s="5" t="n">
        <v>0.013217</v>
      </c>
      <c r="W95" s="5" t="n">
        <v>0.915923</v>
      </c>
      <c r="X95" s="5" t="n">
        <v>0.047066</v>
      </c>
      <c r="Y95" s="5" t="n">
        <v>0.602062</v>
      </c>
      <c r="Z95" s="5" t="n">
        <v>0.228537</v>
      </c>
    </row>
    <row r="96">
      <c r="A96" s="5" t="n">
        <v>95</v>
      </c>
      <c r="B96" s="5" t="n">
        <v>1</v>
      </c>
      <c r="C96" s="5" t="n">
        <v>95</v>
      </c>
      <c r="D96" s="5" t="n">
        <v>4</v>
      </c>
      <c r="E96" s="5" t="n">
        <v>0</v>
      </c>
      <c r="F96" s="5" t="n">
        <v>42.9</v>
      </c>
      <c r="G96" s="5" t="n">
        <v>27.3</v>
      </c>
      <c r="H96" s="5" t="n">
        <v>27.05</v>
      </c>
      <c r="I96" s="6">
        <f>IF(E96&gt;=Markov!$B$3,1,0)</f>
        <v/>
      </c>
      <c r="J96" s="6">
        <f>I95</f>
        <v/>
      </c>
      <c r="K96" s="7">
        <f>MAR1!$B$5+MAR1!$C$5*COS(2*PI()*$C96/365)+MAR1!$D$5*SIN(2*PI()*$C96/365)</f>
        <v/>
      </c>
      <c r="L96" s="7">
        <f>MAR1!$B$6+MAR1!$C$6*COS(2*PI()*$C96/365)+MAR1!$D$6*SIN(2*PI()*$C96/365)</f>
        <v/>
      </c>
      <c r="M96" s="7">
        <f>MAR1!$B$7+MAR1!$C$7*COS(2*PI()*$C96/365)+MAR1!$D$7*SIN(2*PI()*$C96/365)</f>
        <v/>
      </c>
      <c r="N96" s="7">
        <f>F96-K96</f>
        <v/>
      </c>
      <c r="O96" s="7">
        <f>G96-L96</f>
        <v/>
      </c>
      <c r="P96" s="7">
        <f>H96-M96</f>
        <v/>
      </c>
      <c r="Q96" s="7">
        <f>IF($I96=1,(N96-MAR1!$B$11)/MAR1!$D$11,(N96-MAR1!$C$11)/MAR1!$E$11)</f>
        <v/>
      </c>
      <c r="R96" s="7">
        <f>IF($I96=1,(O96-MAR1!$B$12)/MAR1!$D$12,(O96-MAR1!$C$12)/MAR1!$E$12)</f>
        <v/>
      </c>
      <c r="S96" s="7">
        <f>IF($I96=1,(P96-MAR1!$B$13)/MAR1!$D$13,(P96-MAR1!$C$13)/MAR1!$E$13)</f>
        <v/>
      </c>
      <c r="U96" s="5" t="n">
        <v>95</v>
      </c>
      <c r="V96" s="5" t="n">
        <v>0.184406</v>
      </c>
      <c r="W96" s="5" t="n">
        <v>0.059868</v>
      </c>
      <c r="X96" s="5" t="n">
        <v>0.278445</v>
      </c>
      <c r="Y96" s="5" t="n">
        <v>0.368627</v>
      </c>
      <c r="Z96" s="5" t="n">
        <v>0.100565</v>
      </c>
    </row>
    <row r="97">
      <c r="A97" s="5" t="n">
        <v>96</v>
      </c>
      <c r="B97" s="5" t="n">
        <v>1</v>
      </c>
      <c r="C97" s="5" t="n">
        <v>96</v>
      </c>
      <c r="D97" s="5" t="n">
        <v>4</v>
      </c>
      <c r="E97" s="5" t="n">
        <v>0</v>
      </c>
      <c r="F97" s="5" t="n">
        <v>41.6</v>
      </c>
      <c r="G97" s="5" t="n">
        <v>27.5</v>
      </c>
      <c r="H97" s="5" t="n">
        <v>25.16</v>
      </c>
      <c r="I97" s="6">
        <f>IF(E97&gt;=Markov!$B$3,1,0)</f>
        <v/>
      </c>
      <c r="J97" s="6">
        <f>I96</f>
        <v/>
      </c>
      <c r="K97" s="7">
        <f>MAR1!$B$5+MAR1!$C$5*COS(2*PI()*$C97/365)+MAR1!$D$5*SIN(2*PI()*$C97/365)</f>
        <v/>
      </c>
      <c r="L97" s="7">
        <f>MAR1!$B$6+MAR1!$C$6*COS(2*PI()*$C97/365)+MAR1!$D$6*SIN(2*PI()*$C97/365)</f>
        <v/>
      </c>
      <c r="M97" s="7">
        <f>MAR1!$B$7+MAR1!$C$7*COS(2*PI()*$C97/365)+MAR1!$D$7*SIN(2*PI()*$C97/365)</f>
        <v/>
      </c>
      <c r="N97" s="7">
        <f>F97-K97</f>
        <v/>
      </c>
      <c r="O97" s="7">
        <f>G97-L97</f>
        <v/>
      </c>
      <c r="P97" s="7">
        <f>H97-M97</f>
        <v/>
      </c>
      <c r="Q97" s="7">
        <f>IF($I97=1,(N97-MAR1!$B$11)/MAR1!$D$11,(N97-MAR1!$C$11)/MAR1!$E$11)</f>
        <v/>
      </c>
      <c r="R97" s="7">
        <f>IF($I97=1,(O97-MAR1!$B$12)/MAR1!$D$12,(O97-MAR1!$C$12)/MAR1!$E$12)</f>
        <v/>
      </c>
      <c r="S97" s="7">
        <f>IF($I97=1,(P97-MAR1!$B$13)/MAR1!$D$13,(P97-MAR1!$C$13)/MAR1!$E$13)</f>
        <v/>
      </c>
      <c r="U97" s="5" t="n">
        <v>96</v>
      </c>
      <c r="V97" s="5" t="n">
        <v>0.524071</v>
      </c>
      <c r="W97" s="5" t="n">
        <v>0.921946</v>
      </c>
      <c r="X97" s="5" t="n">
        <v>0.511697</v>
      </c>
      <c r="Y97" s="5" t="n">
        <v>0.866763</v>
      </c>
      <c r="Z97" s="5" t="n">
        <v>0.949843</v>
      </c>
    </row>
    <row r="98">
      <c r="A98" s="5" t="n">
        <v>97</v>
      </c>
      <c r="B98" s="5" t="n">
        <v>1</v>
      </c>
      <c r="C98" s="5" t="n">
        <v>97</v>
      </c>
      <c r="D98" s="5" t="n">
        <v>4</v>
      </c>
      <c r="E98" s="5" t="n">
        <v>5</v>
      </c>
      <c r="F98" s="5" t="n">
        <v>36.6</v>
      </c>
      <c r="G98" s="5" t="n">
        <v>23.6</v>
      </c>
      <c r="H98" s="5" t="n">
        <v>21.49</v>
      </c>
      <c r="I98" s="6">
        <f>IF(E98&gt;=Markov!$B$3,1,0)</f>
        <v/>
      </c>
      <c r="J98" s="6">
        <f>I97</f>
        <v/>
      </c>
      <c r="K98" s="7">
        <f>MAR1!$B$5+MAR1!$C$5*COS(2*PI()*$C98/365)+MAR1!$D$5*SIN(2*PI()*$C98/365)</f>
        <v/>
      </c>
      <c r="L98" s="7">
        <f>MAR1!$B$6+MAR1!$C$6*COS(2*PI()*$C98/365)+MAR1!$D$6*SIN(2*PI()*$C98/365)</f>
        <v/>
      </c>
      <c r="M98" s="7">
        <f>MAR1!$B$7+MAR1!$C$7*COS(2*PI()*$C98/365)+MAR1!$D$7*SIN(2*PI()*$C98/365)</f>
        <v/>
      </c>
      <c r="N98" s="7">
        <f>F98-K98</f>
        <v/>
      </c>
      <c r="O98" s="7">
        <f>G98-L98</f>
        <v/>
      </c>
      <c r="P98" s="7">
        <f>H98-M98</f>
        <v/>
      </c>
      <c r="Q98" s="7">
        <f>IF($I98=1,(N98-MAR1!$B$11)/MAR1!$D$11,(N98-MAR1!$C$11)/MAR1!$E$11)</f>
        <v/>
      </c>
      <c r="R98" s="7">
        <f>IF($I98=1,(O98-MAR1!$B$12)/MAR1!$D$12,(O98-MAR1!$C$12)/MAR1!$E$12)</f>
        <v/>
      </c>
      <c r="S98" s="7">
        <f>IF($I98=1,(P98-MAR1!$B$13)/MAR1!$D$13,(P98-MAR1!$C$13)/MAR1!$E$13)</f>
        <v/>
      </c>
      <c r="U98" s="5" t="n">
        <v>97</v>
      </c>
      <c r="V98" s="5" t="n">
        <v>0.04864</v>
      </c>
      <c r="W98" s="5" t="n">
        <v>0.834264</v>
      </c>
      <c r="X98" s="5" t="n">
        <v>0.30499</v>
      </c>
      <c r="Y98" s="5" t="n">
        <v>0.196325</v>
      </c>
      <c r="Z98" s="5" t="n">
        <v>0.400268</v>
      </c>
    </row>
    <row r="99">
      <c r="A99" s="5" t="n">
        <v>98</v>
      </c>
      <c r="B99" s="5" t="n">
        <v>1</v>
      </c>
      <c r="C99" s="5" t="n">
        <v>98</v>
      </c>
      <c r="D99" s="5" t="n">
        <v>4</v>
      </c>
      <c r="E99" s="5" t="n">
        <v>0</v>
      </c>
      <c r="F99" s="5" t="n">
        <v>35.8</v>
      </c>
      <c r="G99" s="5" t="n">
        <v>23</v>
      </c>
      <c r="H99" s="5" t="n">
        <v>24.01</v>
      </c>
      <c r="I99" s="6">
        <f>IF(E99&gt;=Markov!$B$3,1,0)</f>
        <v/>
      </c>
      <c r="J99" s="6">
        <f>I98</f>
        <v/>
      </c>
      <c r="K99" s="7">
        <f>MAR1!$B$5+MAR1!$C$5*COS(2*PI()*$C99/365)+MAR1!$D$5*SIN(2*PI()*$C99/365)</f>
        <v/>
      </c>
      <c r="L99" s="7">
        <f>MAR1!$B$6+MAR1!$C$6*COS(2*PI()*$C99/365)+MAR1!$D$6*SIN(2*PI()*$C99/365)</f>
        <v/>
      </c>
      <c r="M99" s="7">
        <f>MAR1!$B$7+MAR1!$C$7*COS(2*PI()*$C99/365)+MAR1!$D$7*SIN(2*PI()*$C99/365)</f>
        <v/>
      </c>
      <c r="N99" s="7">
        <f>F99-K99</f>
        <v/>
      </c>
      <c r="O99" s="7">
        <f>G99-L99</f>
        <v/>
      </c>
      <c r="P99" s="7">
        <f>H99-M99</f>
        <v/>
      </c>
      <c r="Q99" s="7">
        <f>IF($I99=1,(N99-MAR1!$B$11)/MAR1!$D$11,(N99-MAR1!$C$11)/MAR1!$E$11)</f>
        <v/>
      </c>
      <c r="R99" s="7">
        <f>IF($I99=1,(O99-MAR1!$B$12)/MAR1!$D$12,(O99-MAR1!$C$12)/MAR1!$E$12)</f>
        <v/>
      </c>
      <c r="S99" s="7">
        <f>IF($I99=1,(P99-MAR1!$B$13)/MAR1!$D$13,(P99-MAR1!$C$13)/MAR1!$E$13)</f>
        <v/>
      </c>
      <c r="U99" s="5" t="n">
        <v>98</v>
      </c>
      <c r="V99" s="5" t="n">
        <v>0.635008</v>
      </c>
      <c r="W99" s="5" t="n">
        <v>0.059702</v>
      </c>
      <c r="X99" s="5" t="n">
        <v>0.547129</v>
      </c>
      <c r="Y99" s="5" t="n">
        <v>0.704763</v>
      </c>
      <c r="Z99" s="5" t="n">
        <v>0.237773</v>
      </c>
    </row>
    <row r="100">
      <c r="A100" s="5" t="n">
        <v>99</v>
      </c>
      <c r="B100" s="5" t="n">
        <v>1</v>
      </c>
      <c r="C100" s="5" t="n">
        <v>99</v>
      </c>
      <c r="D100" s="5" t="n">
        <v>4</v>
      </c>
      <c r="E100" s="5" t="n">
        <v>0</v>
      </c>
      <c r="F100" s="5" t="n">
        <v>39.2</v>
      </c>
      <c r="G100" s="5" t="n">
        <v>22</v>
      </c>
      <c r="H100" s="5" t="n">
        <v>20.65</v>
      </c>
      <c r="I100" s="6">
        <f>IF(E100&gt;=Markov!$B$3,1,0)</f>
        <v/>
      </c>
      <c r="J100" s="6">
        <f>I99</f>
        <v/>
      </c>
      <c r="K100" s="7">
        <f>MAR1!$B$5+MAR1!$C$5*COS(2*PI()*$C100/365)+MAR1!$D$5*SIN(2*PI()*$C100/365)</f>
        <v/>
      </c>
      <c r="L100" s="7">
        <f>MAR1!$B$6+MAR1!$C$6*COS(2*PI()*$C100/365)+MAR1!$D$6*SIN(2*PI()*$C100/365)</f>
        <v/>
      </c>
      <c r="M100" s="7">
        <f>MAR1!$B$7+MAR1!$C$7*COS(2*PI()*$C100/365)+MAR1!$D$7*SIN(2*PI()*$C100/365)</f>
        <v/>
      </c>
      <c r="N100" s="7">
        <f>F100-K100</f>
        <v/>
      </c>
      <c r="O100" s="7">
        <f>G100-L100</f>
        <v/>
      </c>
      <c r="P100" s="7">
        <f>H100-M100</f>
        <v/>
      </c>
      <c r="Q100" s="7">
        <f>IF($I100=1,(N100-MAR1!$B$11)/MAR1!$D$11,(N100-MAR1!$C$11)/MAR1!$E$11)</f>
        <v/>
      </c>
      <c r="R100" s="7">
        <f>IF($I100=1,(O100-MAR1!$B$12)/MAR1!$D$12,(O100-MAR1!$C$12)/MAR1!$E$12)</f>
        <v/>
      </c>
      <c r="S100" s="7">
        <f>IF($I100=1,(P100-MAR1!$B$13)/MAR1!$D$13,(P100-MAR1!$C$13)/MAR1!$E$13)</f>
        <v/>
      </c>
      <c r="U100" s="5" t="n">
        <v>99</v>
      </c>
      <c r="V100" s="5" t="n">
        <v>0.5272019999999999</v>
      </c>
      <c r="W100" s="5" t="n">
        <v>0.486271</v>
      </c>
      <c r="X100" s="5" t="n">
        <v>0.179161</v>
      </c>
      <c r="Y100" s="5" t="n">
        <v>0.08171100000000001</v>
      </c>
      <c r="Z100" s="5" t="n">
        <v>0.823349</v>
      </c>
    </row>
    <row r="101">
      <c r="A101" s="5" t="n">
        <v>100</v>
      </c>
      <c r="B101" s="5" t="n">
        <v>1</v>
      </c>
      <c r="C101" s="5" t="n">
        <v>100</v>
      </c>
      <c r="D101" s="5" t="n">
        <v>4</v>
      </c>
      <c r="E101" s="5" t="n">
        <v>0</v>
      </c>
      <c r="F101" s="5" t="n">
        <v>39.8</v>
      </c>
      <c r="G101" s="5" t="n">
        <v>22.8</v>
      </c>
      <c r="H101" s="5" t="n">
        <v>22.82</v>
      </c>
      <c r="I101" s="6">
        <f>IF(E101&gt;=Markov!$B$3,1,0)</f>
        <v/>
      </c>
      <c r="J101" s="6">
        <f>I100</f>
        <v/>
      </c>
      <c r="K101" s="7">
        <f>MAR1!$B$5+MAR1!$C$5*COS(2*PI()*$C101/365)+MAR1!$D$5*SIN(2*PI()*$C101/365)</f>
        <v/>
      </c>
      <c r="L101" s="7">
        <f>MAR1!$B$6+MAR1!$C$6*COS(2*PI()*$C101/365)+MAR1!$D$6*SIN(2*PI()*$C101/365)</f>
        <v/>
      </c>
      <c r="M101" s="7">
        <f>MAR1!$B$7+MAR1!$C$7*COS(2*PI()*$C101/365)+MAR1!$D$7*SIN(2*PI()*$C101/365)</f>
        <v/>
      </c>
      <c r="N101" s="7">
        <f>F101-K101</f>
        <v/>
      </c>
      <c r="O101" s="7">
        <f>G101-L101</f>
        <v/>
      </c>
      <c r="P101" s="7">
        <f>H101-M101</f>
        <v/>
      </c>
      <c r="Q101" s="7">
        <f>IF($I101=1,(N101-MAR1!$B$11)/MAR1!$D$11,(N101-MAR1!$C$11)/MAR1!$E$11)</f>
        <v/>
      </c>
      <c r="R101" s="7">
        <f>IF($I101=1,(O101-MAR1!$B$12)/MAR1!$D$12,(O101-MAR1!$C$12)/MAR1!$E$12)</f>
        <v/>
      </c>
      <c r="S101" s="7">
        <f>IF($I101=1,(P101-MAR1!$B$13)/MAR1!$D$13,(P101-MAR1!$C$13)/MAR1!$E$13)</f>
        <v/>
      </c>
      <c r="U101" s="5" t="n">
        <v>100</v>
      </c>
      <c r="V101" s="5" t="n">
        <v>0.389325</v>
      </c>
      <c r="W101" s="5" t="n">
        <v>0.663984</v>
      </c>
      <c r="X101" s="5" t="n">
        <v>0.077331</v>
      </c>
      <c r="Y101" s="5" t="n">
        <v>0.613233</v>
      </c>
      <c r="Z101" s="5" t="n">
        <v>0.240297</v>
      </c>
    </row>
    <row r="102">
      <c r="A102" s="5" t="n">
        <v>101</v>
      </c>
      <c r="B102" s="5" t="n">
        <v>1</v>
      </c>
      <c r="C102" s="5" t="n">
        <v>101</v>
      </c>
      <c r="D102" s="5" t="n">
        <v>4</v>
      </c>
      <c r="E102" s="5" t="n">
        <v>0</v>
      </c>
      <c r="F102" s="5" t="n">
        <v>40.1</v>
      </c>
      <c r="G102" s="5" t="n">
        <v>24.4</v>
      </c>
      <c r="H102" s="5" t="n">
        <v>24.34</v>
      </c>
      <c r="I102" s="6">
        <f>IF(E102&gt;=Markov!$B$3,1,0)</f>
        <v/>
      </c>
      <c r="J102" s="6">
        <f>I101</f>
        <v/>
      </c>
      <c r="K102" s="7">
        <f>MAR1!$B$5+MAR1!$C$5*COS(2*PI()*$C102/365)+MAR1!$D$5*SIN(2*PI()*$C102/365)</f>
        <v/>
      </c>
      <c r="L102" s="7">
        <f>MAR1!$B$6+MAR1!$C$6*COS(2*PI()*$C102/365)+MAR1!$D$6*SIN(2*PI()*$C102/365)</f>
        <v/>
      </c>
      <c r="M102" s="7">
        <f>MAR1!$B$7+MAR1!$C$7*COS(2*PI()*$C102/365)+MAR1!$D$7*SIN(2*PI()*$C102/365)</f>
        <v/>
      </c>
      <c r="N102" s="7">
        <f>F102-K102</f>
        <v/>
      </c>
      <c r="O102" s="7">
        <f>G102-L102</f>
        <v/>
      </c>
      <c r="P102" s="7">
        <f>H102-M102</f>
        <v/>
      </c>
      <c r="Q102" s="7">
        <f>IF($I102=1,(N102-MAR1!$B$11)/MAR1!$D$11,(N102-MAR1!$C$11)/MAR1!$E$11)</f>
        <v/>
      </c>
      <c r="R102" s="7">
        <f>IF($I102=1,(O102-MAR1!$B$12)/MAR1!$D$12,(O102-MAR1!$C$12)/MAR1!$E$12)</f>
        <v/>
      </c>
      <c r="S102" s="7">
        <f>IF($I102=1,(P102-MAR1!$B$13)/MAR1!$D$13,(P102-MAR1!$C$13)/MAR1!$E$13)</f>
        <v/>
      </c>
      <c r="U102" s="5" t="n">
        <v>101</v>
      </c>
      <c r="V102" s="5" t="n">
        <v>0.274378</v>
      </c>
      <c r="W102" s="5" t="n">
        <v>0.564842</v>
      </c>
      <c r="X102" s="5" t="n">
        <v>0.441975</v>
      </c>
      <c r="Y102" s="5" t="n">
        <v>0.40032</v>
      </c>
      <c r="Z102" s="5" t="n">
        <v>0.226127</v>
      </c>
    </row>
    <row r="103">
      <c r="A103" s="5" t="n">
        <v>102</v>
      </c>
      <c r="B103" s="5" t="n">
        <v>1</v>
      </c>
      <c r="C103" s="5" t="n">
        <v>102</v>
      </c>
      <c r="D103" s="5" t="n">
        <v>4</v>
      </c>
      <c r="E103" s="5" t="n">
        <v>0</v>
      </c>
      <c r="F103" s="5" t="n">
        <v>41</v>
      </c>
      <c r="G103" s="5" t="n">
        <v>24.5</v>
      </c>
      <c r="H103" s="5" t="n">
        <v>21.13</v>
      </c>
      <c r="I103" s="6">
        <f>IF(E103&gt;=Markov!$B$3,1,0)</f>
        <v/>
      </c>
      <c r="J103" s="6">
        <f>I102</f>
        <v/>
      </c>
      <c r="K103" s="7">
        <f>MAR1!$B$5+MAR1!$C$5*COS(2*PI()*$C103/365)+MAR1!$D$5*SIN(2*PI()*$C103/365)</f>
        <v/>
      </c>
      <c r="L103" s="7">
        <f>MAR1!$B$6+MAR1!$C$6*COS(2*PI()*$C103/365)+MAR1!$D$6*SIN(2*PI()*$C103/365)</f>
        <v/>
      </c>
      <c r="M103" s="7">
        <f>MAR1!$B$7+MAR1!$C$7*COS(2*PI()*$C103/365)+MAR1!$D$7*SIN(2*PI()*$C103/365)</f>
        <v/>
      </c>
      <c r="N103" s="7">
        <f>F103-K103</f>
        <v/>
      </c>
      <c r="O103" s="7">
        <f>G103-L103</f>
        <v/>
      </c>
      <c r="P103" s="7">
        <f>H103-M103</f>
        <v/>
      </c>
      <c r="Q103" s="7">
        <f>IF($I103=1,(N103-MAR1!$B$11)/MAR1!$D$11,(N103-MAR1!$C$11)/MAR1!$E$11)</f>
        <v/>
      </c>
      <c r="R103" s="7">
        <f>IF($I103=1,(O103-MAR1!$B$12)/MAR1!$D$12,(O103-MAR1!$C$12)/MAR1!$E$12)</f>
        <v/>
      </c>
      <c r="S103" s="7">
        <f>IF($I103=1,(P103-MAR1!$B$13)/MAR1!$D$13,(P103-MAR1!$C$13)/MAR1!$E$13)</f>
        <v/>
      </c>
      <c r="U103" s="5" t="n">
        <v>102</v>
      </c>
      <c r="V103" s="5" t="n">
        <v>0.770469</v>
      </c>
      <c r="W103" s="5" t="n">
        <v>0.161838</v>
      </c>
      <c r="X103" s="5" t="n">
        <v>0.146838</v>
      </c>
      <c r="Y103" s="5" t="n">
        <v>0.485948</v>
      </c>
      <c r="Z103" s="5" t="n">
        <v>0.043558</v>
      </c>
    </row>
    <row r="104">
      <c r="A104" s="5" t="n">
        <v>103</v>
      </c>
      <c r="B104" s="5" t="n">
        <v>1</v>
      </c>
      <c r="C104" s="5" t="n">
        <v>103</v>
      </c>
      <c r="D104" s="5" t="n">
        <v>4</v>
      </c>
      <c r="E104" s="5" t="n">
        <v>0</v>
      </c>
      <c r="F104" s="5" t="n">
        <v>41.4</v>
      </c>
      <c r="G104" s="5" t="n">
        <v>24.9</v>
      </c>
      <c r="H104" s="5" t="n">
        <v>29.4</v>
      </c>
      <c r="I104" s="6">
        <f>IF(E104&gt;=Markov!$B$3,1,0)</f>
        <v/>
      </c>
      <c r="J104" s="6">
        <f>I103</f>
        <v/>
      </c>
      <c r="K104" s="7">
        <f>MAR1!$B$5+MAR1!$C$5*COS(2*PI()*$C104/365)+MAR1!$D$5*SIN(2*PI()*$C104/365)</f>
        <v/>
      </c>
      <c r="L104" s="7">
        <f>MAR1!$B$6+MAR1!$C$6*COS(2*PI()*$C104/365)+MAR1!$D$6*SIN(2*PI()*$C104/365)</f>
        <v/>
      </c>
      <c r="M104" s="7">
        <f>MAR1!$B$7+MAR1!$C$7*COS(2*PI()*$C104/365)+MAR1!$D$7*SIN(2*PI()*$C104/365)</f>
        <v/>
      </c>
      <c r="N104" s="7">
        <f>F104-K104</f>
        <v/>
      </c>
      <c r="O104" s="7">
        <f>G104-L104</f>
        <v/>
      </c>
      <c r="P104" s="7">
        <f>H104-M104</f>
        <v/>
      </c>
      <c r="Q104" s="7">
        <f>IF($I104=1,(N104-MAR1!$B$11)/MAR1!$D$11,(N104-MAR1!$C$11)/MAR1!$E$11)</f>
        <v/>
      </c>
      <c r="R104" s="7">
        <f>IF($I104=1,(O104-MAR1!$B$12)/MAR1!$D$12,(O104-MAR1!$C$12)/MAR1!$E$12)</f>
        <v/>
      </c>
      <c r="S104" s="7">
        <f>IF($I104=1,(P104-MAR1!$B$13)/MAR1!$D$13,(P104-MAR1!$C$13)/MAR1!$E$13)</f>
        <v/>
      </c>
      <c r="U104" s="5" t="n">
        <v>103</v>
      </c>
      <c r="V104" s="5" t="n">
        <v>0.313193</v>
      </c>
      <c r="W104" s="5" t="n">
        <v>0.961631</v>
      </c>
      <c r="X104" s="5" t="n">
        <v>0.892018</v>
      </c>
      <c r="Y104" s="5" t="n">
        <v>0.296106</v>
      </c>
      <c r="Z104" s="5" t="n">
        <v>0.307516</v>
      </c>
    </row>
    <row r="105">
      <c r="A105" s="5" t="n">
        <v>104</v>
      </c>
      <c r="B105" s="5" t="n">
        <v>1</v>
      </c>
      <c r="C105" s="5" t="n">
        <v>104</v>
      </c>
      <c r="D105" s="5" t="n">
        <v>4</v>
      </c>
      <c r="E105" s="5" t="n">
        <v>0</v>
      </c>
      <c r="F105" s="5" t="n">
        <v>40.6</v>
      </c>
      <c r="G105" s="5" t="n">
        <v>23.9</v>
      </c>
      <c r="H105" s="5" t="n">
        <v>21.88</v>
      </c>
      <c r="I105" s="6">
        <f>IF(E105&gt;=Markov!$B$3,1,0)</f>
        <v/>
      </c>
      <c r="J105" s="6">
        <f>I104</f>
        <v/>
      </c>
      <c r="K105" s="7">
        <f>MAR1!$B$5+MAR1!$C$5*COS(2*PI()*$C105/365)+MAR1!$D$5*SIN(2*PI()*$C105/365)</f>
        <v/>
      </c>
      <c r="L105" s="7">
        <f>MAR1!$B$6+MAR1!$C$6*COS(2*PI()*$C105/365)+MAR1!$D$6*SIN(2*PI()*$C105/365)</f>
        <v/>
      </c>
      <c r="M105" s="7">
        <f>MAR1!$B$7+MAR1!$C$7*COS(2*PI()*$C105/365)+MAR1!$D$7*SIN(2*PI()*$C105/365)</f>
        <v/>
      </c>
      <c r="N105" s="7">
        <f>F105-K105</f>
        <v/>
      </c>
      <c r="O105" s="7">
        <f>G105-L105</f>
        <v/>
      </c>
      <c r="P105" s="7">
        <f>H105-M105</f>
        <v/>
      </c>
      <c r="Q105" s="7">
        <f>IF($I105=1,(N105-MAR1!$B$11)/MAR1!$D$11,(N105-MAR1!$C$11)/MAR1!$E$11)</f>
        <v/>
      </c>
      <c r="R105" s="7">
        <f>IF($I105=1,(O105-MAR1!$B$12)/MAR1!$D$12,(O105-MAR1!$C$12)/MAR1!$E$12)</f>
        <v/>
      </c>
      <c r="S105" s="7">
        <f>IF($I105=1,(P105-MAR1!$B$13)/MAR1!$D$13,(P105-MAR1!$C$13)/MAR1!$E$13)</f>
        <v/>
      </c>
      <c r="U105" s="5" t="n">
        <v>104</v>
      </c>
      <c r="V105" s="5" t="n">
        <v>0.881238</v>
      </c>
      <c r="W105" s="5" t="n">
        <v>0.44638</v>
      </c>
      <c r="X105" s="5" t="n">
        <v>0.87018</v>
      </c>
      <c r="Y105" s="5" t="n">
        <v>0.31086</v>
      </c>
      <c r="Z105" s="5" t="n">
        <v>0.208477</v>
      </c>
    </row>
    <row r="106">
      <c r="A106" s="5" t="n">
        <v>105</v>
      </c>
      <c r="B106" s="5" t="n">
        <v>1</v>
      </c>
      <c r="C106" s="5" t="n">
        <v>105</v>
      </c>
      <c r="D106" s="5" t="n">
        <v>4</v>
      </c>
      <c r="E106" s="5" t="n">
        <v>0</v>
      </c>
      <c r="F106" s="5" t="n">
        <v>39.3</v>
      </c>
      <c r="G106" s="5" t="n">
        <v>25.6</v>
      </c>
      <c r="H106" s="5" t="n">
        <v>18.36</v>
      </c>
      <c r="I106" s="6">
        <f>IF(E106&gt;=Markov!$B$3,1,0)</f>
        <v/>
      </c>
      <c r="J106" s="6">
        <f>I105</f>
        <v/>
      </c>
      <c r="K106" s="7">
        <f>MAR1!$B$5+MAR1!$C$5*COS(2*PI()*$C106/365)+MAR1!$D$5*SIN(2*PI()*$C106/365)</f>
        <v/>
      </c>
      <c r="L106" s="7">
        <f>MAR1!$B$6+MAR1!$C$6*COS(2*PI()*$C106/365)+MAR1!$D$6*SIN(2*PI()*$C106/365)</f>
        <v/>
      </c>
      <c r="M106" s="7">
        <f>MAR1!$B$7+MAR1!$C$7*COS(2*PI()*$C106/365)+MAR1!$D$7*SIN(2*PI()*$C106/365)</f>
        <v/>
      </c>
      <c r="N106" s="7">
        <f>F106-K106</f>
        <v/>
      </c>
      <c r="O106" s="7">
        <f>G106-L106</f>
        <v/>
      </c>
      <c r="P106" s="7">
        <f>H106-M106</f>
        <v/>
      </c>
      <c r="Q106" s="7">
        <f>IF($I106=1,(N106-MAR1!$B$11)/MAR1!$D$11,(N106-MAR1!$C$11)/MAR1!$E$11)</f>
        <v/>
      </c>
      <c r="R106" s="7">
        <f>IF($I106=1,(O106-MAR1!$B$12)/MAR1!$D$12,(O106-MAR1!$C$12)/MAR1!$E$12)</f>
        <v/>
      </c>
      <c r="S106" s="7">
        <f>IF($I106=1,(P106-MAR1!$B$13)/MAR1!$D$13,(P106-MAR1!$C$13)/MAR1!$E$13)</f>
        <v/>
      </c>
      <c r="U106" s="5" t="n">
        <v>105</v>
      </c>
      <c r="V106" s="5" t="n">
        <v>0.198605</v>
      </c>
      <c r="W106" s="5" t="n">
        <v>0.294778</v>
      </c>
      <c r="X106" s="5" t="n">
        <v>0.484668</v>
      </c>
      <c r="Y106" s="5" t="n">
        <v>0.613283</v>
      </c>
      <c r="Z106" s="5" t="n">
        <v>0.251033</v>
      </c>
    </row>
    <row r="107">
      <c r="A107" s="5" t="n">
        <v>106</v>
      </c>
      <c r="B107" s="5" t="n">
        <v>1</v>
      </c>
      <c r="C107" s="5" t="n">
        <v>106</v>
      </c>
      <c r="D107" s="5" t="n">
        <v>4</v>
      </c>
      <c r="E107" s="5" t="n">
        <v>0</v>
      </c>
      <c r="F107" s="5" t="n">
        <v>37.8</v>
      </c>
      <c r="G107" s="5" t="n">
        <v>25.2</v>
      </c>
      <c r="H107" s="5" t="n">
        <v>24.06</v>
      </c>
      <c r="I107" s="6">
        <f>IF(E107&gt;=Markov!$B$3,1,0)</f>
        <v/>
      </c>
      <c r="J107" s="6">
        <f>I106</f>
        <v/>
      </c>
      <c r="K107" s="7">
        <f>MAR1!$B$5+MAR1!$C$5*COS(2*PI()*$C107/365)+MAR1!$D$5*SIN(2*PI()*$C107/365)</f>
        <v/>
      </c>
      <c r="L107" s="7">
        <f>MAR1!$B$6+MAR1!$C$6*COS(2*PI()*$C107/365)+MAR1!$D$6*SIN(2*PI()*$C107/365)</f>
        <v/>
      </c>
      <c r="M107" s="7">
        <f>MAR1!$B$7+MAR1!$C$7*COS(2*PI()*$C107/365)+MAR1!$D$7*SIN(2*PI()*$C107/365)</f>
        <v/>
      </c>
      <c r="N107" s="7">
        <f>F107-K107</f>
        <v/>
      </c>
      <c r="O107" s="7">
        <f>G107-L107</f>
        <v/>
      </c>
      <c r="P107" s="7">
        <f>H107-M107</f>
        <v/>
      </c>
      <c r="Q107" s="7">
        <f>IF($I107=1,(N107-MAR1!$B$11)/MAR1!$D$11,(N107-MAR1!$C$11)/MAR1!$E$11)</f>
        <v/>
      </c>
      <c r="R107" s="7">
        <f>IF($I107=1,(O107-MAR1!$B$12)/MAR1!$D$12,(O107-MAR1!$C$12)/MAR1!$E$12)</f>
        <v/>
      </c>
      <c r="S107" s="7">
        <f>IF($I107=1,(P107-MAR1!$B$13)/MAR1!$D$13,(P107-MAR1!$C$13)/MAR1!$E$13)</f>
        <v/>
      </c>
      <c r="U107" s="5" t="n">
        <v>106</v>
      </c>
      <c r="V107" s="5" t="n">
        <v>0.217798</v>
      </c>
      <c r="W107" s="5" t="n">
        <v>0.498231</v>
      </c>
      <c r="X107" s="5" t="n">
        <v>0.518972</v>
      </c>
      <c r="Y107" s="5" t="n">
        <v>0.549547</v>
      </c>
      <c r="Z107" s="5" t="n">
        <v>0.464811</v>
      </c>
    </row>
    <row r="108">
      <c r="A108" s="5" t="n">
        <v>107</v>
      </c>
      <c r="B108" s="5" t="n">
        <v>1</v>
      </c>
      <c r="C108" s="5" t="n">
        <v>107</v>
      </c>
      <c r="D108" s="5" t="n">
        <v>4</v>
      </c>
      <c r="E108" s="5" t="n">
        <v>0</v>
      </c>
      <c r="F108" s="5" t="n">
        <v>38.2</v>
      </c>
      <c r="G108" s="5" t="n">
        <v>25.5</v>
      </c>
      <c r="H108" s="5" t="n">
        <v>22.24</v>
      </c>
      <c r="I108" s="6">
        <f>IF(E108&gt;=Markov!$B$3,1,0)</f>
        <v/>
      </c>
      <c r="J108" s="6">
        <f>I107</f>
        <v/>
      </c>
      <c r="K108" s="7">
        <f>MAR1!$B$5+MAR1!$C$5*COS(2*PI()*$C108/365)+MAR1!$D$5*SIN(2*PI()*$C108/365)</f>
        <v/>
      </c>
      <c r="L108" s="7">
        <f>MAR1!$B$6+MAR1!$C$6*COS(2*PI()*$C108/365)+MAR1!$D$6*SIN(2*PI()*$C108/365)</f>
        <v/>
      </c>
      <c r="M108" s="7">
        <f>MAR1!$B$7+MAR1!$C$7*COS(2*PI()*$C108/365)+MAR1!$D$7*SIN(2*PI()*$C108/365)</f>
        <v/>
      </c>
      <c r="N108" s="7">
        <f>F108-K108</f>
        <v/>
      </c>
      <c r="O108" s="7">
        <f>G108-L108</f>
        <v/>
      </c>
      <c r="P108" s="7">
        <f>H108-M108</f>
        <v/>
      </c>
      <c r="Q108" s="7">
        <f>IF($I108=1,(N108-MAR1!$B$11)/MAR1!$D$11,(N108-MAR1!$C$11)/MAR1!$E$11)</f>
        <v/>
      </c>
      <c r="R108" s="7">
        <f>IF($I108=1,(O108-MAR1!$B$12)/MAR1!$D$12,(O108-MAR1!$C$12)/MAR1!$E$12)</f>
        <v/>
      </c>
      <c r="S108" s="7">
        <f>IF($I108=1,(P108-MAR1!$B$13)/MAR1!$D$13,(P108-MAR1!$C$13)/MAR1!$E$13)</f>
        <v/>
      </c>
      <c r="U108" s="5" t="n">
        <v>107</v>
      </c>
      <c r="V108" s="5" t="n">
        <v>0.145695</v>
      </c>
      <c r="W108" s="5" t="n">
        <v>0.945128</v>
      </c>
      <c r="X108" s="5" t="n">
        <v>0.421428</v>
      </c>
      <c r="Y108" s="5" t="n">
        <v>0.34141</v>
      </c>
      <c r="Z108" s="5" t="n">
        <v>0.014948</v>
      </c>
    </row>
    <row r="109">
      <c r="A109" s="5" t="n">
        <v>108</v>
      </c>
      <c r="B109" s="5" t="n">
        <v>1</v>
      </c>
      <c r="C109" s="5" t="n">
        <v>108</v>
      </c>
      <c r="D109" s="5" t="n">
        <v>4</v>
      </c>
      <c r="E109" s="5" t="n">
        <v>0</v>
      </c>
      <c r="F109" s="5" t="n">
        <v>39.3</v>
      </c>
      <c r="G109" s="5" t="n">
        <v>24.6</v>
      </c>
      <c r="H109" s="5" t="n">
        <v>26.95</v>
      </c>
      <c r="I109" s="6">
        <f>IF(E109&gt;=Markov!$B$3,1,0)</f>
        <v/>
      </c>
      <c r="J109" s="6">
        <f>I108</f>
        <v/>
      </c>
      <c r="K109" s="7">
        <f>MAR1!$B$5+MAR1!$C$5*COS(2*PI()*$C109/365)+MAR1!$D$5*SIN(2*PI()*$C109/365)</f>
        <v/>
      </c>
      <c r="L109" s="7">
        <f>MAR1!$B$6+MAR1!$C$6*COS(2*PI()*$C109/365)+MAR1!$D$6*SIN(2*PI()*$C109/365)</f>
        <v/>
      </c>
      <c r="M109" s="7">
        <f>MAR1!$B$7+MAR1!$C$7*COS(2*PI()*$C109/365)+MAR1!$D$7*SIN(2*PI()*$C109/365)</f>
        <v/>
      </c>
      <c r="N109" s="7">
        <f>F109-K109</f>
        <v/>
      </c>
      <c r="O109" s="7">
        <f>G109-L109</f>
        <v/>
      </c>
      <c r="P109" s="7">
        <f>H109-M109</f>
        <v/>
      </c>
      <c r="Q109" s="7">
        <f>IF($I109=1,(N109-MAR1!$B$11)/MAR1!$D$11,(N109-MAR1!$C$11)/MAR1!$E$11)</f>
        <v/>
      </c>
      <c r="R109" s="7">
        <f>IF($I109=1,(O109-MAR1!$B$12)/MAR1!$D$12,(O109-MAR1!$C$12)/MAR1!$E$12)</f>
        <v/>
      </c>
      <c r="S109" s="7">
        <f>IF($I109=1,(P109-MAR1!$B$13)/MAR1!$D$13,(P109-MAR1!$C$13)/MAR1!$E$13)</f>
        <v/>
      </c>
      <c r="U109" s="5" t="n">
        <v>108</v>
      </c>
      <c r="V109" s="5" t="n">
        <v>0.235895</v>
      </c>
      <c r="W109" s="5" t="n">
        <v>0.109558</v>
      </c>
      <c r="X109" s="5" t="n">
        <v>0.559804</v>
      </c>
      <c r="Y109" s="5" t="n">
        <v>0.834492</v>
      </c>
      <c r="Z109" s="5" t="n">
        <v>0.899506</v>
      </c>
    </row>
    <row r="110">
      <c r="A110" s="5" t="n">
        <v>109</v>
      </c>
      <c r="B110" s="5" t="n">
        <v>1</v>
      </c>
      <c r="C110" s="5" t="n">
        <v>109</v>
      </c>
      <c r="D110" s="5" t="n">
        <v>4</v>
      </c>
      <c r="E110" s="5" t="n">
        <v>0</v>
      </c>
      <c r="F110" s="5" t="n">
        <v>40.3</v>
      </c>
      <c r="G110" s="5" t="n">
        <v>25.2</v>
      </c>
      <c r="H110" s="5" t="n">
        <v>25.22</v>
      </c>
      <c r="I110" s="6">
        <f>IF(E110&gt;=Markov!$B$3,1,0)</f>
        <v/>
      </c>
      <c r="J110" s="6">
        <f>I109</f>
        <v/>
      </c>
      <c r="K110" s="7">
        <f>MAR1!$B$5+MAR1!$C$5*COS(2*PI()*$C110/365)+MAR1!$D$5*SIN(2*PI()*$C110/365)</f>
        <v/>
      </c>
      <c r="L110" s="7">
        <f>MAR1!$B$6+MAR1!$C$6*COS(2*PI()*$C110/365)+MAR1!$D$6*SIN(2*PI()*$C110/365)</f>
        <v/>
      </c>
      <c r="M110" s="7">
        <f>MAR1!$B$7+MAR1!$C$7*COS(2*PI()*$C110/365)+MAR1!$D$7*SIN(2*PI()*$C110/365)</f>
        <v/>
      </c>
      <c r="N110" s="7">
        <f>F110-K110</f>
        <v/>
      </c>
      <c r="O110" s="7">
        <f>G110-L110</f>
        <v/>
      </c>
      <c r="P110" s="7">
        <f>H110-M110</f>
        <v/>
      </c>
      <c r="Q110" s="7">
        <f>IF($I110=1,(N110-MAR1!$B$11)/MAR1!$D$11,(N110-MAR1!$C$11)/MAR1!$E$11)</f>
        <v/>
      </c>
      <c r="R110" s="7">
        <f>IF($I110=1,(O110-MAR1!$B$12)/MAR1!$D$12,(O110-MAR1!$C$12)/MAR1!$E$12)</f>
        <v/>
      </c>
      <c r="S110" s="7">
        <f>IF($I110=1,(P110-MAR1!$B$13)/MAR1!$D$13,(P110-MAR1!$C$13)/MAR1!$E$13)</f>
        <v/>
      </c>
      <c r="U110" s="5" t="n">
        <v>109</v>
      </c>
      <c r="V110" s="5" t="n">
        <v>0.841436</v>
      </c>
      <c r="W110" s="5" t="n">
        <v>0.567441</v>
      </c>
      <c r="X110" s="5" t="n">
        <v>0.6393529999999999</v>
      </c>
      <c r="Y110" s="5" t="n">
        <v>0.364503</v>
      </c>
      <c r="Z110" s="5" t="n">
        <v>0.936534</v>
      </c>
    </row>
    <row r="111">
      <c r="A111" s="5" t="n">
        <v>110</v>
      </c>
      <c r="B111" s="5" t="n">
        <v>1</v>
      </c>
      <c r="C111" s="5" t="n">
        <v>110</v>
      </c>
      <c r="D111" s="5" t="n">
        <v>4</v>
      </c>
      <c r="E111" s="5" t="n">
        <v>0</v>
      </c>
      <c r="F111" s="5" t="n">
        <v>37.8</v>
      </c>
      <c r="G111" s="5" t="n">
        <v>23.4</v>
      </c>
      <c r="H111" s="5" t="n">
        <v>25.01</v>
      </c>
      <c r="I111" s="6">
        <f>IF(E111&gt;=Markov!$B$3,1,0)</f>
        <v/>
      </c>
      <c r="J111" s="6">
        <f>I110</f>
        <v/>
      </c>
      <c r="K111" s="7">
        <f>MAR1!$B$5+MAR1!$C$5*COS(2*PI()*$C111/365)+MAR1!$D$5*SIN(2*PI()*$C111/365)</f>
        <v/>
      </c>
      <c r="L111" s="7">
        <f>MAR1!$B$6+MAR1!$C$6*COS(2*PI()*$C111/365)+MAR1!$D$6*SIN(2*PI()*$C111/365)</f>
        <v/>
      </c>
      <c r="M111" s="7">
        <f>MAR1!$B$7+MAR1!$C$7*COS(2*PI()*$C111/365)+MAR1!$D$7*SIN(2*PI()*$C111/365)</f>
        <v/>
      </c>
      <c r="N111" s="7">
        <f>F111-K111</f>
        <v/>
      </c>
      <c r="O111" s="7">
        <f>G111-L111</f>
        <v/>
      </c>
      <c r="P111" s="7">
        <f>H111-M111</f>
        <v/>
      </c>
      <c r="Q111" s="7">
        <f>IF($I111=1,(N111-MAR1!$B$11)/MAR1!$D$11,(N111-MAR1!$C$11)/MAR1!$E$11)</f>
        <v/>
      </c>
      <c r="R111" s="7">
        <f>IF($I111=1,(O111-MAR1!$B$12)/MAR1!$D$12,(O111-MAR1!$C$12)/MAR1!$E$12)</f>
        <v/>
      </c>
      <c r="S111" s="7">
        <f>IF($I111=1,(P111-MAR1!$B$13)/MAR1!$D$13,(P111-MAR1!$C$13)/MAR1!$E$13)</f>
        <v/>
      </c>
      <c r="U111" s="5" t="n">
        <v>110</v>
      </c>
      <c r="V111" s="5" t="n">
        <v>0.054534</v>
      </c>
      <c r="W111" s="5" t="n">
        <v>0.482742</v>
      </c>
      <c r="X111" s="5" t="n">
        <v>0.560352</v>
      </c>
      <c r="Y111" s="5" t="n">
        <v>0.492475</v>
      </c>
      <c r="Z111" s="5" t="n">
        <v>0.649031</v>
      </c>
    </row>
    <row r="112">
      <c r="A112" s="5" t="n">
        <v>111</v>
      </c>
      <c r="B112" s="5" t="n">
        <v>1</v>
      </c>
      <c r="C112" s="5" t="n">
        <v>111</v>
      </c>
      <c r="D112" s="5" t="n">
        <v>4</v>
      </c>
      <c r="E112" s="5" t="n">
        <v>0</v>
      </c>
      <c r="F112" s="5" t="n">
        <v>37.7</v>
      </c>
      <c r="G112" s="5" t="n">
        <v>22.5</v>
      </c>
      <c r="H112" s="5" t="n">
        <v>22.4</v>
      </c>
      <c r="I112" s="6">
        <f>IF(E112&gt;=Markov!$B$3,1,0)</f>
        <v/>
      </c>
      <c r="J112" s="6">
        <f>I111</f>
        <v/>
      </c>
      <c r="K112" s="7">
        <f>MAR1!$B$5+MAR1!$C$5*COS(2*PI()*$C112/365)+MAR1!$D$5*SIN(2*PI()*$C112/365)</f>
        <v/>
      </c>
      <c r="L112" s="7">
        <f>MAR1!$B$6+MAR1!$C$6*COS(2*PI()*$C112/365)+MAR1!$D$6*SIN(2*PI()*$C112/365)</f>
        <v/>
      </c>
      <c r="M112" s="7">
        <f>MAR1!$B$7+MAR1!$C$7*COS(2*PI()*$C112/365)+MAR1!$D$7*SIN(2*PI()*$C112/365)</f>
        <v/>
      </c>
      <c r="N112" s="7">
        <f>F112-K112</f>
        <v/>
      </c>
      <c r="O112" s="7">
        <f>G112-L112</f>
        <v/>
      </c>
      <c r="P112" s="7">
        <f>H112-M112</f>
        <v/>
      </c>
      <c r="Q112" s="7">
        <f>IF($I112=1,(N112-MAR1!$B$11)/MAR1!$D$11,(N112-MAR1!$C$11)/MAR1!$E$11)</f>
        <v/>
      </c>
      <c r="R112" s="7">
        <f>IF($I112=1,(O112-MAR1!$B$12)/MAR1!$D$12,(O112-MAR1!$C$12)/MAR1!$E$12)</f>
        <v/>
      </c>
      <c r="S112" s="7">
        <f>IF($I112=1,(P112-MAR1!$B$13)/MAR1!$D$13,(P112-MAR1!$C$13)/MAR1!$E$13)</f>
        <v/>
      </c>
      <c r="U112" s="5" t="n">
        <v>111</v>
      </c>
      <c r="V112" s="5" t="n">
        <v>0.214312</v>
      </c>
      <c r="W112" s="5" t="n">
        <v>0.523737</v>
      </c>
      <c r="X112" s="5" t="n">
        <v>0.307788</v>
      </c>
      <c r="Y112" s="5" t="n">
        <v>0.955296</v>
      </c>
      <c r="Z112" s="5" t="n">
        <v>0.071089</v>
      </c>
    </row>
    <row r="113">
      <c r="A113" s="5" t="n">
        <v>112</v>
      </c>
      <c r="B113" s="5" t="n">
        <v>1</v>
      </c>
      <c r="C113" s="5" t="n">
        <v>112</v>
      </c>
      <c r="D113" s="5" t="n">
        <v>4</v>
      </c>
      <c r="E113" s="5" t="n">
        <v>0</v>
      </c>
      <c r="F113" s="5" t="n">
        <v>37.4</v>
      </c>
      <c r="G113" s="5" t="n">
        <v>22.8</v>
      </c>
      <c r="H113" s="5" t="n">
        <v>17.27</v>
      </c>
      <c r="I113" s="6">
        <f>IF(E113&gt;=Markov!$B$3,1,0)</f>
        <v/>
      </c>
      <c r="J113" s="6">
        <f>I112</f>
        <v/>
      </c>
      <c r="K113" s="7">
        <f>MAR1!$B$5+MAR1!$C$5*COS(2*PI()*$C113/365)+MAR1!$D$5*SIN(2*PI()*$C113/365)</f>
        <v/>
      </c>
      <c r="L113" s="7">
        <f>MAR1!$B$6+MAR1!$C$6*COS(2*PI()*$C113/365)+MAR1!$D$6*SIN(2*PI()*$C113/365)</f>
        <v/>
      </c>
      <c r="M113" s="7">
        <f>MAR1!$B$7+MAR1!$C$7*COS(2*PI()*$C113/365)+MAR1!$D$7*SIN(2*PI()*$C113/365)</f>
        <v/>
      </c>
      <c r="N113" s="7">
        <f>F113-K113</f>
        <v/>
      </c>
      <c r="O113" s="7">
        <f>G113-L113</f>
        <v/>
      </c>
      <c r="P113" s="7">
        <f>H113-M113</f>
        <v/>
      </c>
      <c r="Q113" s="7">
        <f>IF($I113=1,(N113-MAR1!$B$11)/MAR1!$D$11,(N113-MAR1!$C$11)/MAR1!$E$11)</f>
        <v/>
      </c>
      <c r="R113" s="7">
        <f>IF($I113=1,(O113-MAR1!$B$12)/MAR1!$D$12,(O113-MAR1!$C$12)/MAR1!$E$12)</f>
        <v/>
      </c>
      <c r="S113" s="7">
        <f>IF($I113=1,(P113-MAR1!$B$13)/MAR1!$D$13,(P113-MAR1!$C$13)/MAR1!$E$13)</f>
        <v/>
      </c>
      <c r="U113" s="5" t="n">
        <v>112</v>
      </c>
      <c r="V113" s="5" t="n">
        <v>0.233819</v>
      </c>
      <c r="W113" s="5" t="n">
        <v>0.174225</v>
      </c>
      <c r="X113" s="5" t="n">
        <v>0.682801</v>
      </c>
      <c r="Y113" s="5" t="n">
        <v>0.367842</v>
      </c>
      <c r="Z113" s="5" t="n">
        <v>0.360445</v>
      </c>
    </row>
    <row r="114">
      <c r="A114" s="5" t="n">
        <v>113</v>
      </c>
      <c r="B114" s="5" t="n">
        <v>1</v>
      </c>
      <c r="C114" s="5" t="n">
        <v>113</v>
      </c>
      <c r="D114" s="5" t="n">
        <v>4</v>
      </c>
      <c r="E114" s="5" t="n">
        <v>0</v>
      </c>
      <c r="F114" s="5" t="n">
        <v>36.3</v>
      </c>
      <c r="G114" s="5" t="n">
        <v>22.7</v>
      </c>
      <c r="H114" s="5" t="n">
        <v>22.65</v>
      </c>
      <c r="I114" s="6">
        <f>IF(E114&gt;=Markov!$B$3,1,0)</f>
        <v/>
      </c>
      <c r="J114" s="6">
        <f>I113</f>
        <v/>
      </c>
      <c r="K114" s="7">
        <f>MAR1!$B$5+MAR1!$C$5*COS(2*PI()*$C114/365)+MAR1!$D$5*SIN(2*PI()*$C114/365)</f>
        <v/>
      </c>
      <c r="L114" s="7">
        <f>MAR1!$B$6+MAR1!$C$6*COS(2*PI()*$C114/365)+MAR1!$D$6*SIN(2*PI()*$C114/365)</f>
        <v/>
      </c>
      <c r="M114" s="7">
        <f>MAR1!$B$7+MAR1!$C$7*COS(2*PI()*$C114/365)+MAR1!$D$7*SIN(2*PI()*$C114/365)</f>
        <v/>
      </c>
      <c r="N114" s="7">
        <f>F114-K114</f>
        <v/>
      </c>
      <c r="O114" s="7">
        <f>G114-L114</f>
        <v/>
      </c>
      <c r="P114" s="7">
        <f>H114-M114</f>
        <v/>
      </c>
      <c r="Q114" s="7">
        <f>IF($I114=1,(N114-MAR1!$B$11)/MAR1!$D$11,(N114-MAR1!$C$11)/MAR1!$E$11)</f>
        <v/>
      </c>
      <c r="R114" s="7">
        <f>IF($I114=1,(O114-MAR1!$B$12)/MAR1!$D$12,(O114-MAR1!$C$12)/MAR1!$E$12)</f>
        <v/>
      </c>
      <c r="S114" s="7">
        <f>IF($I114=1,(P114-MAR1!$B$13)/MAR1!$D$13,(P114-MAR1!$C$13)/MAR1!$E$13)</f>
        <v/>
      </c>
      <c r="U114" s="5" t="n">
        <v>113</v>
      </c>
      <c r="V114" s="5" t="n">
        <v>0.583898</v>
      </c>
      <c r="W114" s="5" t="n">
        <v>0.179863</v>
      </c>
      <c r="X114" s="5" t="n">
        <v>0.884692</v>
      </c>
      <c r="Y114" s="5" t="n">
        <v>0.419435</v>
      </c>
      <c r="Z114" s="5" t="n">
        <v>0.872905</v>
      </c>
    </row>
    <row r="115">
      <c r="A115" s="5" t="n">
        <v>114</v>
      </c>
      <c r="B115" s="5" t="n">
        <v>1</v>
      </c>
      <c r="C115" s="5" t="n">
        <v>114</v>
      </c>
      <c r="D115" s="5" t="n">
        <v>4</v>
      </c>
      <c r="E115" s="5" t="n">
        <v>0</v>
      </c>
      <c r="F115" s="5" t="n">
        <v>34.2</v>
      </c>
      <c r="G115" s="5" t="n">
        <v>23.7</v>
      </c>
      <c r="H115" s="5" t="n">
        <v>25.69</v>
      </c>
      <c r="I115" s="6">
        <f>IF(E115&gt;=Markov!$B$3,1,0)</f>
        <v/>
      </c>
      <c r="J115" s="6">
        <f>I114</f>
        <v/>
      </c>
      <c r="K115" s="7">
        <f>MAR1!$B$5+MAR1!$C$5*COS(2*PI()*$C115/365)+MAR1!$D$5*SIN(2*PI()*$C115/365)</f>
        <v/>
      </c>
      <c r="L115" s="7">
        <f>MAR1!$B$6+MAR1!$C$6*COS(2*PI()*$C115/365)+MAR1!$D$6*SIN(2*PI()*$C115/365)</f>
        <v/>
      </c>
      <c r="M115" s="7">
        <f>MAR1!$B$7+MAR1!$C$7*COS(2*PI()*$C115/365)+MAR1!$D$7*SIN(2*PI()*$C115/365)</f>
        <v/>
      </c>
      <c r="N115" s="7">
        <f>F115-K115</f>
        <v/>
      </c>
      <c r="O115" s="7">
        <f>G115-L115</f>
        <v/>
      </c>
      <c r="P115" s="7">
        <f>H115-M115</f>
        <v/>
      </c>
      <c r="Q115" s="7">
        <f>IF($I115=1,(N115-MAR1!$B$11)/MAR1!$D$11,(N115-MAR1!$C$11)/MAR1!$E$11)</f>
        <v/>
      </c>
      <c r="R115" s="7">
        <f>IF($I115=1,(O115-MAR1!$B$12)/MAR1!$D$12,(O115-MAR1!$C$12)/MAR1!$E$12)</f>
        <v/>
      </c>
      <c r="S115" s="7">
        <f>IF($I115=1,(P115-MAR1!$B$13)/MAR1!$D$13,(P115-MAR1!$C$13)/MAR1!$E$13)</f>
        <v/>
      </c>
      <c r="U115" s="5" t="n">
        <v>114</v>
      </c>
      <c r="V115" s="5" t="n">
        <v>0.973178</v>
      </c>
      <c r="W115" s="5" t="n">
        <v>0.360258</v>
      </c>
      <c r="X115" s="5" t="n">
        <v>0.9329229999999999</v>
      </c>
      <c r="Y115" s="5" t="n">
        <v>0.642269</v>
      </c>
      <c r="Z115" s="5" t="n">
        <v>0.28644</v>
      </c>
    </row>
    <row r="116">
      <c r="A116" s="5" t="n">
        <v>115</v>
      </c>
      <c r="B116" s="5" t="n">
        <v>1</v>
      </c>
      <c r="C116" s="5" t="n">
        <v>115</v>
      </c>
      <c r="D116" s="5" t="n">
        <v>4</v>
      </c>
      <c r="E116" s="5" t="n">
        <v>0</v>
      </c>
      <c r="F116" s="5" t="n">
        <v>36</v>
      </c>
      <c r="G116" s="5" t="n">
        <v>25.8</v>
      </c>
      <c r="H116" s="5" t="n">
        <v>22.65</v>
      </c>
      <c r="I116" s="6">
        <f>IF(E116&gt;=Markov!$B$3,1,0)</f>
        <v/>
      </c>
      <c r="J116" s="6">
        <f>I115</f>
        <v/>
      </c>
      <c r="K116" s="7">
        <f>MAR1!$B$5+MAR1!$C$5*COS(2*PI()*$C116/365)+MAR1!$D$5*SIN(2*PI()*$C116/365)</f>
        <v/>
      </c>
      <c r="L116" s="7">
        <f>MAR1!$B$6+MAR1!$C$6*COS(2*PI()*$C116/365)+MAR1!$D$6*SIN(2*PI()*$C116/365)</f>
        <v/>
      </c>
      <c r="M116" s="7">
        <f>MAR1!$B$7+MAR1!$C$7*COS(2*PI()*$C116/365)+MAR1!$D$7*SIN(2*PI()*$C116/365)</f>
        <v/>
      </c>
      <c r="N116" s="7">
        <f>F116-K116</f>
        <v/>
      </c>
      <c r="O116" s="7">
        <f>G116-L116</f>
        <v/>
      </c>
      <c r="P116" s="7">
        <f>H116-M116</f>
        <v/>
      </c>
      <c r="Q116" s="7">
        <f>IF($I116=1,(N116-MAR1!$B$11)/MAR1!$D$11,(N116-MAR1!$C$11)/MAR1!$E$11)</f>
        <v/>
      </c>
      <c r="R116" s="7">
        <f>IF($I116=1,(O116-MAR1!$B$12)/MAR1!$D$12,(O116-MAR1!$C$12)/MAR1!$E$12)</f>
        <v/>
      </c>
      <c r="S116" s="7">
        <f>IF($I116=1,(P116-MAR1!$B$13)/MAR1!$D$13,(P116-MAR1!$C$13)/MAR1!$E$13)</f>
        <v/>
      </c>
      <c r="U116" s="5" t="n">
        <v>115</v>
      </c>
      <c r="V116" s="5" t="n">
        <v>0.524393</v>
      </c>
      <c r="W116" s="5" t="n">
        <v>0.494528</v>
      </c>
      <c r="X116" s="5" t="n">
        <v>0.712351</v>
      </c>
      <c r="Y116" s="5" t="n">
        <v>0.296098</v>
      </c>
      <c r="Z116" s="5" t="n">
        <v>0.198239</v>
      </c>
    </row>
    <row r="117">
      <c r="A117" s="5" t="n">
        <v>116</v>
      </c>
      <c r="B117" s="5" t="n">
        <v>1</v>
      </c>
      <c r="C117" s="5" t="n">
        <v>116</v>
      </c>
      <c r="D117" s="5" t="n">
        <v>4</v>
      </c>
      <c r="E117" s="5" t="n">
        <v>0</v>
      </c>
      <c r="F117" s="5" t="n">
        <v>37.2</v>
      </c>
      <c r="G117" s="5" t="n">
        <v>24.1</v>
      </c>
      <c r="H117" s="5" t="n">
        <v>20.96</v>
      </c>
      <c r="I117" s="6">
        <f>IF(E117&gt;=Markov!$B$3,1,0)</f>
        <v/>
      </c>
      <c r="J117" s="6">
        <f>I116</f>
        <v/>
      </c>
      <c r="K117" s="7">
        <f>MAR1!$B$5+MAR1!$C$5*COS(2*PI()*$C117/365)+MAR1!$D$5*SIN(2*PI()*$C117/365)</f>
        <v/>
      </c>
      <c r="L117" s="7">
        <f>MAR1!$B$6+MAR1!$C$6*COS(2*PI()*$C117/365)+MAR1!$D$6*SIN(2*PI()*$C117/365)</f>
        <v/>
      </c>
      <c r="M117" s="7">
        <f>MAR1!$B$7+MAR1!$C$7*COS(2*PI()*$C117/365)+MAR1!$D$7*SIN(2*PI()*$C117/365)</f>
        <v/>
      </c>
      <c r="N117" s="7">
        <f>F117-K117</f>
        <v/>
      </c>
      <c r="O117" s="7">
        <f>G117-L117</f>
        <v/>
      </c>
      <c r="P117" s="7">
        <f>H117-M117</f>
        <v/>
      </c>
      <c r="Q117" s="7">
        <f>IF($I117=1,(N117-MAR1!$B$11)/MAR1!$D$11,(N117-MAR1!$C$11)/MAR1!$E$11)</f>
        <v/>
      </c>
      <c r="R117" s="7">
        <f>IF($I117=1,(O117-MAR1!$B$12)/MAR1!$D$12,(O117-MAR1!$C$12)/MAR1!$E$12)</f>
        <v/>
      </c>
      <c r="S117" s="7">
        <f>IF($I117=1,(P117-MAR1!$B$13)/MAR1!$D$13,(P117-MAR1!$C$13)/MAR1!$E$13)</f>
        <v/>
      </c>
      <c r="U117" s="5" t="n">
        <v>116</v>
      </c>
      <c r="V117" s="5" t="n">
        <v>0.221224</v>
      </c>
      <c r="W117" s="5" t="n">
        <v>0.843225</v>
      </c>
      <c r="X117" s="5" t="n">
        <v>0.183517</v>
      </c>
      <c r="Y117" s="5" t="n">
        <v>0.5933</v>
      </c>
      <c r="Z117" s="5" t="n">
        <v>0.903527</v>
      </c>
    </row>
    <row r="118">
      <c r="A118" s="5" t="n">
        <v>117</v>
      </c>
      <c r="B118" s="5" t="n">
        <v>1</v>
      </c>
      <c r="C118" s="5" t="n">
        <v>117</v>
      </c>
      <c r="D118" s="5" t="n">
        <v>4</v>
      </c>
      <c r="E118" s="5" t="n">
        <v>0</v>
      </c>
      <c r="F118" s="5" t="n">
        <v>36.5</v>
      </c>
      <c r="G118" s="5" t="n">
        <v>24.8</v>
      </c>
      <c r="H118" s="5" t="n">
        <v>19.17</v>
      </c>
      <c r="I118" s="6">
        <f>IF(E118&gt;=Markov!$B$3,1,0)</f>
        <v/>
      </c>
      <c r="J118" s="6">
        <f>I117</f>
        <v/>
      </c>
      <c r="K118" s="7">
        <f>MAR1!$B$5+MAR1!$C$5*COS(2*PI()*$C118/365)+MAR1!$D$5*SIN(2*PI()*$C118/365)</f>
        <v/>
      </c>
      <c r="L118" s="7">
        <f>MAR1!$B$6+MAR1!$C$6*COS(2*PI()*$C118/365)+MAR1!$D$6*SIN(2*PI()*$C118/365)</f>
        <v/>
      </c>
      <c r="M118" s="7">
        <f>MAR1!$B$7+MAR1!$C$7*COS(2*PI()*$C118/365)+MAR1!$D$7*SIN(2*PI()*$C118/365)</f>
        <v/>
      </c>
      <c r="N118" s="7">
        <f>F118-K118</f>
        <v/>
      </c>
      <c r="O118" s="7">
        <f>G118-L118</f>
        <v/>
      </c>
      <c r="P118" s="7">
        <f>H118-M118</f>
        <v/>
      </c>
      <c r="Q118" s="7">
        <f>IF($I118=1,(N118-MAR1!$B$11)/MAR1!$D$11,(N118-MAR1!$C$11)/MAR1!$E$11)</f>
        <v/>
      </c>
      <c r="R118" s="7">
        <f>IF($I118=1,(O118-MAR1!$B$12)/MAR1!$D$12,(O118-MAR1!$C$12)/MAR1!$E$12)</f>
        <v/>
      </c>
      <c r="S118" s="7">
        <f>IF($I118=1,(P118-MAR1!$B$13)/MAR1!$D$13,(P118-MAR1!$C$13)/MAR1!$E$13)</f>
        <v/>
      </c>
      <c r="U118" s="5" t="n">
        <v>117</v>
      </c>
      <c r="V118" s="5" t="n">
        <v>0.021345</v>
      </c>
      <c r="W118" s="5" t="n">
        <v>0.350528</v>
      </c>
      <c r="X118" s="5" t="n">
        <v>0.07244100000000001</v>
      </c>
      <c r="Y118" s="5" t="n">
        <v>0.451579</v>
      </c>
      <c r="Z118" s="5" t="n">
        <v>0.374184</v>
      </c>
    </row>
    <row r="119">
      <c r="A119" s="5" t="n">
        <v>118</v>
      </c>
      <c r="B119" s="5" t="n">
        <v>1</v>
      </c>
      <c r="C119" s="5" t="n">
        <v>118</v>
      </c>
      <c r="D119" s="5" t="n">
        <v>4</v>
      </c>
      <c r="E119" s="5" t="n">
        <v>0</v>
      </c>
      <c r="F119" s="5" t="n">
        <v>40.2</v>
      </c>
      <c r="G119" s="5" t="n">
        <v>27.1</v>
      </c>
      <c r="H119" s="5" t="n">
        <v>24.86</v>
      </c>
      <c r="I119" s="6">
        <f>IF(E119&gt;=Markov!$B$3,1,0)</f>
        <v/>
      </c>
      <c r="J119" s="6">
        <f>I118</f>
        <v/>
      </c>
      <c r="K119" s="7">
        <f>MAR1!$B$5+MAR1!$C$5*COS(2*PI()*$C119/365)+MAR1!$D$5*SIN(2*PI()*$C119/365)</f>
        <v/>
      </c>
      <c r="L119" s="7">
        <f>MAR1!$B$6+MAR1!$C$6*COS(2*PI()*$C119/365)+MAR1!$D$6*SIN(2*PI()*$C119/365)</f>
        <v/>
      </c>
      <c r="M119" s="7">
        <f>MAR1!$B$7+MAR1!$C$7*COS(2*PI()*$C119/365)+MAR1!$D$7*SIN(2*PI()*$C119/365)</f>
        <v/>
      </c>
      <c r="N119" s="7">
        <f>F119-K119</f>
        <v/>
      </c>
      <c r="O119" s="7">
        <f>G119-L119</f>
        <v/>
      </c>
      <c r="P119" s="7">
        <f>H119-M119</f>
        <v/>
      </c>
      <c r="Q119" s="7">
        <f>IF($I119=1,(N119-MAR1!$B$11)/MAR1!$D$11,(N119-MAR1!$C$11)/MAR1!$E$11)</f>
        <v/>
      </c>
      <c r="R119" s="7">
        <f>IF($I119=1,(O119-MAR1!$B$12)/MAR1!$D$12,(O119-MAR1!$C$12)/MAR1!$E$12)</f>
        <v/>
      </c>
      <c r="S119" s="7">
        <f>IF($I119=1,(P119-MAR1!$B$13)/MAR1!$D$13,(P119-MAR1!$C$13)/MAR1!$E$13)</f>
        <v/>
      </c>
      <c r="U119" s="5" t="n">
        <v>118</v>
      </c>
      <c r="V119" s="5" t="n">
        <v>0.54099</v>
      </c>
      <c r="W119" s="5" t="n">
        <v>0.984111</v>
      </c>
      <c r="X119" s="5" t="n">
        <v>0.62927</v>
      </c>
      <c r="Y119" s="5" t="n">
        <v>0.8529330000000001</v>
      </c>
      <c r="Z119" s="5" t="n">
        <v>0.943416</v>
      </c>
    </row>
    <row r="120">
      <c r="A120" s="5" t="n">
        <v>119</v>
      </c>
      <c r="B120" s="5" t="n">
        <v>1</v>
      </c>
      <c r="C120" s="5" t="n">
        <v>119</v>
      </c>
      <c r="D120" s="5" t="n">
        <v>4</v>
      </c>
      <c r="E120" s="5" t="n">
        <v>0</v>
      </c>
      <c r="F120" s="5" t="n">
        <v>40.4</v>
      </c>
      <c r="G120" s="5" t="n">
        <v>25.5</v>
      </c>
      <c r="H120" s="5" t="n">
        <v>23.29</v>
      </c>
      <c r="I120" s="6">
        <f>IF(E120&gt;=Markov!$B$3,1,0)</f>
        <v/>
      </c>
      <c r="J120" s="6">
        <f>I119</f>
        <v/>
      </c>
      <c r="K120" s="7">
        <f>MAR1!$B$5+MAR1!$C$5*COS(2*PI()*$C120/365)+MAR1!$D$5*SIN(2*PI()*$C120/365)</f>
        <v/>
      </c>
      <c r="L120" s="7">
        <f>MAR1!$B$6+MAR1!$C$6*COS(2*PI()*$C120/365)+MAR1!$D$6*SIN(2*PI()*$C120/365)</f>
        <v/>
      </c>
      <c r="M120" s="7">
        <f>MAR1!$B$7+MAR1!$C$7*COS(2*PI()*$C120/365)+MAR1!$D$7*SIN(2*PI()*$C120/365)</f>
        <v/>
      </c>
      <c r="N120" s="7">
        <f>F120-K120</f>
        <v/>
      </c>
      <c r="O120" s="7">
        <f>G120-L120</f>
        <v/>
      </c>
      <c r="P120" s="7">
        <f>H120-M120</f>
        <v/>
      </c>
      <c r="Q120" s="7">
        <f>IF($I120=1,(N120-MAR1!$B$11)/MAR1!$D$11,(N120-MAR1!$C$11)/MAR1!$E$11)</f>
        <v/>
      </c>
      <c r="R120" s="7">
        <f>IF($I120=1,(O120-MAR1!$B$12)/MAR1!$D$12,(O120-MAR1!$C$12)/MAR1!$E$12)</f>
        <v/>
      </c>
      <c r="S120" s="7">
        <f>IF($I120=1,(P120-MAR1!$B$13)/MAR1!$D$13,(P120-MAR1!$C$13)/MAR1!$E$13)</f>
        <v/>
      </c>
      <c r="U120" s="5" t="n">
        <v>119</v>
      </c>
      <c r="V120" s="5" t="n">
        <v>0.832816</v>
      </c>
      <c r="W120" s="5" t="n">
        <v>0.687604</v>
      </c>
      <c r="X120" s="5" t="n">
        <v>0.486878</v>
      </c>
      <c r="Y120" s="5" t="n">
        <v>0.042557</v>
      </c>
      <c r="Z120" s="5" t="n">
        <v>0.592819</v>
      </c>
    </row>
    <row r="121">
      <c r="A121" s="5" t="n">
        <v>120</v>
      </c>
      <c r="B121" s="5" t="n">
        <v>1</v>
      </c>
      <c r="C121" s="5" t="n">
        <v>120</v>
      </c>
      <c r="D121" s="5" t="n">
        <v>4</v>
      </c>
      <c r="E121" s="5" t="n">
        <v>0</v>
      </c>
      <c r="F121" s="5" t="n">
        <v>40.7</v>
      </c>
      <c r="G121" s="5" t="n">
        <v>24.1</v>
      </c>
      <c r="H121" s="5" t="n">
        <v>25.09</v>
      </c>
      <c r="I121" s="6">
        <f>IF(E121&gt;=Markov!$B$3,1,0)</f>
        <v/>
      </c>
      <c r="J121" s="6">
        <f>I120</f>
        <v/>
      </c>
      <c r="K121" s="7">
        <f>MAR1!$B$5+MAR1!$C$5*COS(2*PI()*$C121/365)+MAR1!$D$5*SIN(2*PI()*$C121/365)</f>
        <v/>
      </c>
      <c r="L121" s="7">
        <f>MAR1!$B$6+MAR1!$C$6*COS(2*PI()*$C121/365)+MAR1!$D$6*SIN(2*PI()*$C121/365)</f>
        <v/>
      </c>
      <c r="M121" s="7">
        <f>MAR1!$B$7+MAR1!$C$7*COS(2*PI()*$C121/365)+MAR1!$D$7*SIN(2*PI()*$C121/365)</f>
        <v/>
      </c>
      <c r="N121" s="7">
        <f>F121-K121</f>
        <v/>
      </c>
      <c r="O121" s="7">
        <f>G121-L121</f>
        <v/>
      </c>
      <c r="P121" s="7">
        <f>H121-M121</f>
        <v/>
      </c>
      <c r="Q121" s="7">
        <f>IF($I121=1,(N121-MAR1!$B$11)/MAR1!$D$11,(N121-MAR1!$C$11)/MAR1!$E$11)</f>
        <v/>
      </c>
      <c r="R121" s="7">
        <f>IF($I121=1,(O121-MAR1!$B$12)/MAR1!$D$12,(O121-MAR1!$C$12)/MAR1!$E$12)</f>
        <v/>
      </c>
      <c r="S121" s="7">
        <f>IF($I121=1,(P121-MAR1!$B$13)/MAR1!$D$13,(P121-MAR1!$C$13)/MAR1!$E$13)</f>
        <v/>
      </c>
      <c r="U121" s="5" t="n">
        <v>120</v>
      </c>
      <c r="V121" s="5" t="n">
        <v>0.644363</v>
      </c>
      <c r="W121" s="5" t="n">
        <v>0.518665</v>
      </c>
      <c r="X121" s="5" t="n">
        <v>0.665123</v>
      </c>
      <c r="Y121" s="5" t="n">
        <v>0.19684</v>
      </c>
      <c r="Z121" s="5" t="n">
        <v>0.664162</v>
      </c>
    </row>
    <row r="122">
      <c r="A122" s="5" t="n">
        <v>121</v>
      </c>
      <c r="B122" s="5" t="n">
        <v>1</v>
      </c>
      <c r="C122" s="5" t="n">
        <v>121</v>
      </c>
      <c r="D122" s="5" t="n">
        <v>5</v>
      </c>
      <c r="E122" s="5" t="n">
        <v>0</v>
      </c>
      <c r="F122" s="5" t="n">
        <v>38.9</v>
      </c>
      <c r="G122" s="5" t="n">
        <v>25.6</v>
      </c>
      <c r="H122" s="5" t="n">
        <v>25.76</v>
      </c>
      <c r="I122" s="6">
        <f>IF(E122&gt;=Markov!$B$3,1,0)</f>
        <v/>
      </c>
      <c r="J122" s="6">
        <f>I121</f>
        <v/>
      </c>
      <c r="K122" s="7">
        <f>MAR1!$B$5+MAR1!$C$5*COS(2*PI()*$C122/365)+MAR1!$D$5*SIN(2*PI()*$C122/365)</f>
        <v/>
      </c>
      <c r="L122" s="7">
        <f>MAR1!$B$6+MAR1!$C$6*COS(2*PI()*$C122/365)+MAR1!$D$6*SIN(2*PI()*$C122/365)</f>
        <v/>
      </c>
      <c r="M122" s="7">
        <f>MAR1!$B$7+MAR1!$C$7*COS(2*PI()*$C122/365)+MAR1!$D$7*SIN(2*PI()*$C122/365)</f>
        <v/>
      </c>
      <c r="N122" s="7">
        <f>F122-K122</f>
        <v/>
      </c>
      <c r="O122" s="7">
        <f>G122-L122</f>
        <v/>
      </c>
      <c r="P122" s="7">
        <f>H122-M122</f>
        <v/>
      </c>
      <c r="Q122" s="7">
        <f>IF($I122=1,(N122-MAR1!$B$11)/MAR1!$D$11,(N122-MAR1!$C$11)/MAR1!$E$11)</f>
        <v/>
      </c>
      <c r="R122" s="7">
        <f>IF($I122=1,(O122-MAR1!$B$12)/MAR1!$D$12,(O122-MAR1!$C$12)/MAR1!$E$12)</f>
        <v/>
      </c>
      <c r="S122" s="7">
        <f>IF($I122=1,(P122-MAR1!$B$13)/MAR1!$D$13,(P122-MAR1!$C$13)/MAR1!$E$13)</f>
        <v/>
      </c>
      <c r="U122" s="5" t="n">
        <v>121</v>
      </c>
      <c r="V122" s="5" t="n">
        <v>0.93436</v>
      </c>
      <c r="W122" s="5" t="n">
        <v>0.131008</v>
      </c>
      <c r="X122" s="5" t="n">
        <v>0.187618</v>
      </c>
      <c r="Y122" s="5" t="n">
        <v>0.86625</v>
      </c>
      <c r="Z122" s="5" t="n">
        <v>0.23437</v>
      </c>
    </row>
    <row r="123">
      <c r="A123" s="5" t="n">
        <v>122</v>
      </c>
      <c r="B123" s="5" t="n">
        <v>1</v>
      </c>
      <c r="C123" s="5" t="n">
        <v>122</v>
      </c>
      <c r="D123" s="5" t="n">
        <v>5</v>
      </c>
      <c r="E123" s="5" t="n">
        <v>0</v>
      </c>
      <c r="F123" s="5" t="n">
        <v>37.2</v>
      </c>
      <c r="G123" s="5" t="n">
        <v>28.7</v>
      </c>
      <c r="H123" s="5" t="n">
        <v>20.76</v>
      </c>
      <c r="I123" s="6">
        <f>IF(E123&gt;=Markov!$B$3,1,0)</f>
        <v/>
      </c>
      <c r="J123" s="6">
        <f>I122</f>
        <v/>
      </c>
      <c r="K123" s="7">
        <f>MAR1!$B$5+MAR1!$C$5*COS(2*PI()*$C123/365)+MAR1!$D$5*SIN(2*PI()*$C123/365)</f>
        <v/>
      </c>
      <c r="L123" s="7">
        <f>MAR1!$B$6+MAR1!$C$6*COS(2*PI()*$C123/365)+MAR1!$D$6*SIN(2*PI()*$C123/365)</f>
        <v/>
      </c>
      <c r="M123" s="7">
        <f>MAR1!$B$7+MAR1!$C$7*COS(2*PI()*$C123/365)+MAR1!$D$7*SIN(2*PI()*$C123/365)</f>
        <v/>
      </c>
      <c r="N123" s="7">
        <f>F123-K123</f>
        <v/>
      </c>
      <c r="O123" s="7">
        <f>G123-L123</f>
        <v/>
      </c>
      <c r="P123" s="7">
        <f>H123-M123</f>
        <v/>
      </c>
      <c r="Q123" s="7">
        <f>IF($I123=1,(N123-MAR1!$B$11)/MAR1!$D$11,(N123-MAR1!$C$11)/MAR1!$E$11)</f>
        <v/>
      </c>
      <c r="R123" s="7">
        <f>IF($I123=1,(O123-MAR1!$B$12)/MAR1!$D$12,(O123-MAR1!$C$12)/MAR1!$E$12)</f>
        <v/>
      </c>
      <c r="S123" s="7">
        <f>IF($I123=1,(P123-MAR1!$B$13)/MAR1!$D$13,(P123-MAR1!$C$13)/MAR1!$E$13)</f>
        <v/>
      </c>
      <c r="U123" s="5" t="n">
        <v>122</v>
      </c>
      <c r="V123" s="5" t="n">
        <v>0.378278</v>
      </c>
      <c r="W123" s="5" t="n">
        <v>0.45433</v>
      </c>
      <c r="X123" s="5" t="n">
        <v>0.422734</v>
      </c>
      <c r="Y123" s="5" t="n">
        <v>0.047108</v>
      </c>
      <c r="Z123" s="5" t="n">
        <v>0.077815</v>
      </c>
    </row>
    <row r="124">
      <c r="A124" s="5" t="n">
        <v>123</v>
      </c>
      <c r="B124" s="5" t="n">
        <v>1</v>
      </c>
      <c r="C124" s="5" t="n">
        <v>123</v>
      </c>
      <c r="D124" s="5" t="n">
        <v>5</v>
      </c>
      <c r="E124" s="5" t="n">
        <v>0</v>
      </c>
      <c r="F124" s="5" t="n">
        <v>38.2</v>
      </c>
      <c r="G124" s="5" t="n">
        <v>25.9</v>
      </c>
      <c r="H124" s="5" t="n">
        <v>24.13</v>
      </c>
      <c r="I124" s="6">
        <f>IF(E124&gt;=Markov!$B$3,1,0)</f>
        <v/>
      </c>
      <c r="J124" s="6">
        <f>I123</f>
        <v/>
      </c>
      <c r="K124" s="7">
        <f>MAR1!$B$5+MAR1!$C$5*COS(2*PI()*$C124/365)+MAR1!$D$5*SIN(2*PI()*$C124/365)</f>
        <v/>
      </c>
      <c r="L124" s="7">
        <f>MAR1!$B$6+MAR1!$C$6*COS(2*PI()*$C124/365)+MAR1!$D$6*SIN(2*PI()*$C124/365)</f>
        <v/>
      </c>
      <c r="M124" s="7">
        <f>MAR1!$B$7+MAR1!$C$7*COS(2*PI()*$C124/365)+MAR1!$D$7*SIN(2*PI()*$C124/365)</f>
        <v/>
      </c>
      <c r="N124" s="7">
        <f>F124-K124</f>
        <v/>
      </c>
      <c r="O124" s="7">
        <f>G124-L124</f>
        <v/>
      </c>
      <c r="P124" s="7">
        <f>H124-M124</f>
        <v/>
      </c>
      <c r="Q124" s="7">
        <f>IF($I124=1,(N124-MAR1!$B$11)/MAR1!$D$11,(N124-MAR1!$C$11)/MAR1!$E$11)</f>
        <v/>
      </c>
      <c r="R124" s="7">
        <f>IF($I124=1,(O124-MAR1!$B$12)/MAR1!$D$12,(O124-MAR1!$C$12)/MAR1!$E$12)</f>
        <v/>
      </c>
      <c r="S124" s="7">
        <f>IF($I124=1,(P124-MAR1!$B$13)/MAR1!$D$13,(P124-MAR1!$C$13)/MAR1!$E$13)</f>
        <v/>
      </c>
      <c r="U124" s="5" t="n">
        <v>123</v>
      </c>
      <c r="V124" s="5" t="n">
        <v>0.160325</v>
      </c>
      <c r="W124" s="5" t="n">
        <v>0.9096959999999999</v>
      </c>
      <c r="X124" s="5" t="n">
        <v>0.84746</v>
      </c>
      <c r="Y124" s="5" t="n">
        <v>0.597792</v>
      </c>
      <c r="Z124" s="5" t="n">
        <v>0.5975819999999999</v>
      </c>
    </row>
    <row r="125">
      <c r="A125" s="5" t="n">
        <v>124</v>
      </c>
      <c r="B125" s="5" t="n">
        <v>1</v>
      </c>
      <c r="C125" s="5" t="n">
        <v>124</v>
      </c>
      <c r="D125" s="5" t="n">
        <v>5</v>
      </c>
      <c r="E125" s="5" t="n">
        <v>0</v>
      </c>
      <c r="F125" s="5" t="n">
        <v>37.2</v>
      </c>
      <c r="G125" s="5" t="n">
        <v>26.5</v>
      </c>
      <c r="H125" s="5" t="n">
        <v>29.67</v>
      </c>
      <c r="I125" s="6">
        <f>IF(E125&gt;=Markov!$B$3,1,0)</f>
        <v/>
      </c>
      <c r="J125" s="6">
        <f>I124</f>
        <v/>
      </c>
      <c r="K125" s="7">
        <f>MAR1!$B$5+MAR1!$C$5*COS(2*PI()*$C125/365)+MAR1!$D$5*SIN(2*PI()*$C125/365)</f>
        <v/>
      </c>
      <c r="L125" s="7">
        <f>MAR1!$B$6+MAR1!$C$6*COS(2*PI()*$C125/365)+MAR1!$D$6*SIN(2*PI()*$C125/365)</f>
        <v/>
      </c>
      <c r="M125" s="7">
        <f>MAR1!$B$7+MAR1!$C$7*COS(2*PI()*$C125/365)+MAR1!$D$7*SIN(2*PI()*$C125/365)</f>
        <v/>
      </c>
      <c r="N125" s="7">
        <f>F125-K125</f>
        <v/>
      </c>
      <c r="O125" s="7">
        <f>G125-L125</f>
        <v/>
      </c>
      <c r="P125" s="7">
        <f>H125-M125</f>
        <v/>
      </c>
      <c r="Q125" s="7">
        <f>IF($I125=1,(N125-MAR1!$B$11)/MAR1!$D$11,(N125-MAR1!$C$11)/MAR1!$E$11)</f>
        <v/>
      </c>
      <c r="R125" s="7">
        <f>IF($I125=1,(O125-MAR1!$B$12)/MAR1!$D$12,(O125-MAR1!$C$12)/MAR1!$E$12)</f>
        <v/>
      </c>
      <c r="S125" s="7">
        <f>IF($I125=1,(P125-MAR1!$B$13)/MAR1!$D$13,(P125-MAR1!$C$13)/MAR1!$E$13)</f>
        <v/>
      </c>
      <c r="U125" s="5" t="n">
        <v>124</v>
      </c>
      <c r="V125" s="5" t="n">
        <v>0.609582</v>
      </c>
      <c r="W125" s="5" t="n">
        <v>0.258006</v>
      </c>
      <c r="X125" s="5" t="n">
        <v>0.694798</v>
      </c>
      <c r="Y125" s="5" t="n">
        <v>0.99264</v>
      </c>
      <c r="Z125" s="5" t="n">
        <v>0.055727</v>
      </c>
    </row>
    <row r="126">
      <c r="A126" s="5" t="n">
        <v>125</v>
      </c>
      <c r="B126" s="5" t="n">
        <v>1</v>
      </c>
      <c r="C126" s="5" t="n">
        <v>125</v>
      </c>
      <c r="D126" s="5" t="n">
        <v>5</v>
      </c>
      <c r="E126" s="5" t="n">
        <v>0</v>
      </c>
      <c r="F126" s="5" t="n">
        <v>40</v>
      </c>
      <c r="G126" s="5" t="n">
        <v>26.8</v>
      </c>
      <c r="H126" s="5" t="n">
        <v>28.06</v>
      </c>
      <c r="I126" s="6">
        <f>IF(E126&gt;=Markov!$B$3,1,0)</f>
        <v/>
      </c>
      <c r="J126" s="6">
        <f>I125</f>
        <v/>
      </c>
      <c r="K126" s="7">
        <f>MAR1!$B$5+MAR1!$C$5*COS(2*PI()*$C126/365)+MAR1!$D$5*SIN(2*PI()*$C126/365)</f>
        <v/>
      </c>
      <c r="L126" s="7">
        <f>MAR1!$B$6+MAR1!$C$6*COS(2*PI()*$C126/365)+MAR1!$D$6*SIN(2*PI()*$C126/365)</f>
        <v/>
      </c>
      <c r="M126" s="7">
        <f>MAR1!$B$7+MAR1!$C$7*COS(2*PI()*$C126/365)+MAR1!$D$7*SIN(2*PI()*$C126/365)</f>
        <v/>
      </c>
      <c r="N126" s="7">
        <f>F126-K126</f>
        <v/>
      </c>
      <c r="O126" s="7">
        <f>G126-L126</f>
        <v/>
      </c>
      <c r="P126" s="7">
        <f>H126-M126</f>
        <v/>
      </c>
      <c r="Q126" s="7">
        <f>IF($I126=1,(N126-MAR1!$B$11)/MAR1!$D$11,(N126-MAR1!$C$11)/MAR1!$E$11)</f>
        <v/>
      </c>
      <c r="R126" s="7">
        <f>IF($I126=1,(O126-MAR1!$B$12)/MAR1!$D$12,(O126-MAR1!$C$12)/MAR1!$E$12)</f>
        <v/>
      </c>
      <c r="S126" s="7">
        <f>IF($I126=1,(P126-MAR1!$B$13)/MAR1!$D$13,(P126-MAR1!$C$13)/MAR1!$E$13)</f>
        <v/>
      </c>
      <c r="U126" s="5" t="n">
        <v>125</v>
      </c>
      <c r="V126" s="5" t="n">
        <v>0.660615</v>
      </c>
      <c r="W126" s="5" t="n">
        <v>0.293261</v>
      </c>
      <c r="X126" s="5" t="n">
        <v>0.016735</v>
      </c>
      <c r="Y126" s="5" t="n">
        <v>0.62546</v>
      </c>
      <c r="Z126" s="5" t="n">
        <v>0.404301</v>
      </c>
    </row>
    <row r="127">
      <c r="A127" s="5" t="n">
        <v>126</v>
      </c>
      <c r="B127" s="5" t="n">
        <v>1</v>
      </c>
      <c r="C127" s="5" t="n">
        <v>126</v>
      </c>
      <c r="D127" s="5" t="n">
        <v>5</v>
      </c>
      <c r="E127" s="5" t="n">
        <v>0</v>
      </c>
      <c r="F127" s="5" t="n">
        <v>40.6</v>
      </c>
      <c r="G127" s="5" t="n">
        <v>27.6</v>
      </c>
      <c r="H127" s="5" t="n">
        <v>25.3</v>
      </c>
      <c r="I127" s="6">
        <f>IF(E127&gt;=Markov!$B$3,1,0)</f>
        <v/>
      </c>
      <c r="J127" s="6">
        <f>I126</f>
        <v/>
      </c>
      <c r="K127" s="7">
        <f>MAR1!$B$5+MAR1!$C$5*COS(2*PI()*$C127/365)+MAR1!$D$5*SIN(2*PI()*$C127/365)</f>
        <v/>
      </c>
      <c r="L127" s="7">
        <f>MAR1!$B$6+MAR1!$C$6*COS(2*PI()*$C127/365)+MAR1!$D$6*SIN(2*PI()*$C127/365)</f>
        <v/>
      </c>
      <c r="M127" s="7">
        <f>MAR1!$B$7+MAR1!$C$7*COS(2*PI()*$C127/365)+MAR1!$D$7*SIN(2*PI()*$C127/365)</f>
        <v/>
      </c>
      <c r="N127" s="7">
        <f>F127-K127</f>
        <v/>
      </c>
      <c r="O127" s="7">
        <f>G127-L127</f>
        <v/>
      </c>
      <c r="P127" s="7">
        <f>H127-M127</f>
        <v/>
      </c>
      <c r="Q127" s="7">
        <f>IF($I127=1,(N127-MAR1!$B$11)/MAR1!$D$11,(N127-MAR1!$C$11)/MAR1!$E$11)</f>
        <v/>
      </c>
      <c r="R127" s="7">
        <f>IF($I127=1,(O127-MAR1!$B$12)/MAR1!$D$12,(O127-MAR1!$C$12)/MAR1!$E$12)</f>
        <v/>
      </c>
      <c r="S127" s="7">
        <f>IF($I127=1,(P127-MAR1!$B$13)/MAR1!$D$13,(P127-MAR1!$C$13)/MAR1!$E$13)</f>
        <v/>
      </c>
      <c r="U127" s="5" t="n">
        <v>126</v>
      </c>
      <c r="V127" s="5" t="n">
        <v>0.293937</v>
      </c>
      <c r="W127" s="5" t="n">
        <v>0.263303</v>
      </c>
      <c r="X127" s="5" t="n">
        <v>0.36177</v>
      </c>
      <c r="Y127" s="5" t="n">
        <v>0.727545</v>
      </c>
      <c r="Z127" s="5" t="n">
        <v>0.374108</v>
      </c>
    </row>
    <row r="128">
      <c r="A128" s="5" t="n">
        <v>127</v>
      </c>
      <c r="B128" s="5" t="n">
        <v>1</v>
      </c>
      <c r="C128" s="5" t="n">
        <v>127</v>
      </c>
      <c r="D128" s="5" t="n">
        <v>5</v>
      </c>
      <c r="E128" s="5" t="n">
        <v>2.4</v>
      </c>
      <c r="F128" s="5" t="n">
        <v>37.1</v>
      </c>
      <c r="G128" s="5" t="n">
        <v>25.7</v>
      </c>
      <c r="H128" s="5" t="n">
        <v>18.22</v>
      </c>
      <c r="I128" s="6">
        <f>IF(E128&gt;=Markov!$B$3,1,0)</f>
        <v/>
      </c>
      <c r="J128" s="6">
        <f>I127</f>
        <v/>
      </c>
      <c r="K128" s="7">
        <f>MAR1!$B$5+MAR1!$C$5*COS(2*PI()*$C128/365)+MAR1!$D$5*SIN(2*PI()*$C128/365)</f>
        <v/>
      </c>
      <c r="L128" s="7">
        <f>MAR1!$B$6+MAR1!$C$6*COS(2*PI()*$C128/365)+MAR1!$D$6*SIN(2*PI()*$C128/365)</f>
        <v/>
      </c>
      <c r="M128" s="7">
        <f>MAR1!$B$7+MAR1!$C$7*COS(2*PI()*$C128/365)+MAR1!$D$7*SIN(2*PI()*$C128/365)</f>
        <v/>
      </c>
      <c r="N128" s="7">
        <f>F128-K128</f>
        <v/>
      </c>
      <c r="O128" s="7">
        <f>G128-L128</f>
        <v/>
      </c>
      <c r="P128" s="7">
        <f>H128-M128</f>
        <v/>
      </c>
      <c r="Q128" s="7">
        <f>IF($I128=1,(N128-MAR1!$B$11)/MAR1!$D$11,(N128-MAR1!$C$11)/MAR1!$E$11)</f>
        <v/>
      </c>
      <c r="R128" s="7">
        <f>IF($I128=1,(O128-MAR1!$B$12)/MAR1!$D$12,(O128-MAR1!$C$12)/MAR1!$E$12)</f>
        <v/>
      </c>
      <c r="S128" s="7">
        <f>IF($I128=1,(P128-MAR1!$B$13)/MAR1!$D$13,(P128-MAR1!$C$13)/MAR1!$E$13)</f>
        <v/>
      </c>
      <c r="U128" s="5" t="n">
        <v>127</v>
      </c>
      <c r="V128" s="5" t="n">
        <v>0.343194</v>
      </c>
      <c r="W128" s="5" t="n">
        <v>0.913242</v>
      </c>
      <c r="X128" s="5" t="n">
        <v>0.5860300000000001</v>
      </c>
      <c r="Y128" s="5" t="n">
        <v>0.768355</v>
      </c>
      <c r="Z128" s="5" t="n">
        <v>0.967459</v>
      </c>
    </row>
    <row r="129">
      <c r="A129" s="5" t="n">
        <v>128</v>
      </c>
      <c r="B129" s="5" t="n">
        <v>1</v>
      </c>
      <c r="C129" s="5" t="n">
        <v>128</v>
      </c>
      <c r="D129" s="5" t="n">
        <v>5</v>
      </c>
      <c r="E129" s="5" t="n">
        <v>0</v>
      </c>
      <c r="F129" s="5" t="n">
        <v>38.3</v>
      </c>
      <c r="G129" s="5" t="n">
        <v>24.6</v>
      </c>
      <c r="H129" s="5" t="n">
        <v>21.79</v>
      </c>
      <c r="I129" s="6">
        <f>IF(E129&gt;=Markov!$B$3,1,0)</f>
        <v/>
      </c>
      <c r="J129" s="6">
        <f>I128</f>
        <v/>
      </c>
      <c r="K129" s="7">
        <f>MAR1!$B$5+MAR1!$C$5*COS(2*PI()*$C129/365)+MAR1!$D$5*SIN(2*PI()*$C129/365)</f>
        <v/>
      </c>
      <c r="L129" s="7">
        <f>MAR1!$B$6+MAR1!$C$6*COS(2*PI()*$C129/365)+MAR1!$D$6*SIN(2*PI()*$C129/365)</f>
        <v/>
      </c>
      <c r="M129" s="7">
        <f>MAR1!$B$7+MAR1!$C$7*COS(2*PI()*$C129/365)+MAR1!$D$7*SIN(2*PI()*$C129/365)</f>
        <v/>
      </c>
      <c r="N129" s="7">
        <f>F129-K129</f>
        <v/>
      </c>
      <c r="O129" s="7">
        <f>G129-L129</f>
        <v/>
      </c>
      <c r="P129" s="7">
        <f>H129-M129</f>
        <v/>
      </c>
      <c r="Q129" s="7">
        <f>IF($I129=1,(N129-MAR1!$B$11)/MAR1!$D$11,(N129-MAR1!$C$11)/MAR1!$E$11)</f>
        <v/>
      </c>
      <c r="R129" s="7">
        <f>IF($I129=1,(O129-MAR1!$B$12)/MAR1!$D$12,(O129-MAR1!$C$12)/MAR1!$E$12)</f>
        <v/>
      </c>
      <c r="S129" s="7">
        <f>IF($I129=1,(P129-MAR1!$B$13)/MAR1!$D$13,(P129-MAR1!$C$13)/MAR1!$E$13)</f>
        <v/>
      </c>
      <c r="U129" s="5" t="n">
        <v>128</v>
      </c>
      <c r="V129" s="5" t="n">
        <v>0.817645</v>
      </c>
      <c r="W129" s="5" t="n">
        <v>0.550643</v>
      </c>
      <c r="X129" s="5" t="n">
        <v>0.743543</v>
      </c>
      <c r="Y129" s="5" t="n">
        <v>0.906119</v>
      </c>
      <c r="Z129" s="5" t="n">
        <v>0.663852</v>
      </c>
    </row>
    <row r="130">
      <c r="A130" s="5" t="n">
        <v>129</v>
      </c>
      <c r="B130" s="5" t="n">
        <v>1</v>
      </c>
      <c r="C130" s="5" t="n">
        <v>129</v>
      </c>
      <c r="D130" s="5" t="n">
        <v>5</v>
      </c>
      <c r="E130" s="5" t="n">
        <v>0</v>
      </c>
      <c r="F130" s="5" t="n">
        <v>36.7</v>
      </c>
      <c r="G130" s="5" t="n">
        <v>26.5</v>
      </c>
      <c r="H130" s="5" t="n">
        <v>21.89</v>
      </c>
      <c r="I130" s="6">
        <f>IF(E130&gt;=Markov!$B$3,1,0)</f>
        <v/>
      </c>
      <c r="J130" s="6">
        <f>I129</f>
        <v/>
      </c>
      <c r="K130" s="7">
        <f>MAR1!$B$5+MAR1!$C$5*COS(2*PI()*$C130/365)+MAR1!$D$5*SIN(2*PI()*$C130/365)</f>
        <v/>
      </c>
      <c r="L130" s="7">
        <f>MAR1!$B$6+MAR1!$C$6*COS(2*PI()*$C130/365)+MAR1!$D$6*SIN(2*PI()*$C130/365)</f>
        <v/>
      </c>
      <c r="M130" s="7">
        <f>MAR1!$B$7+MAR1!$C$7*COS(2*PI()*$C130/365)+MAR1!$D$7*SIN(2*PI()*$C130/365)</f>
        <v/>
      </c>
      <c r="N130" s="7">
        <f>F130-K130</f>
        <v/>
      </c>
      <c r="O130" s="7">
        <f>G130-L130</f>
        <v/>
      </c>
      <c r="P130" s="7">
        <f>H130-M130</f>
        <v/>
      </c>
      <c r="Q130" s="7">
        <f>IF($I130=1,(N130-MAR1!$B$11)/MAR1!$D$11,(N130-MAR1!$C$11)/MAR1!$E$11)</f>
        <v/>
      </c>
      <c r="R130" s="7">
        <f>IF($I130=1,(O130-MAR1!$B$12)/MAR1!$D$12,(O130-MAR1!$C$12)/MAR1!$E$12)</f>
        <v/>
      </c>
      <c r="S130" s="7">
        <f>IF($I130=1,(P130-MAR1!$B$13)/MAR1!$D$13,(P130-MAR1!$C$13)/MAR1!$E$13)</f>
        <v/>
      </c>
      <c r="U130" s="5" t="n">
        <v>129</v>
      </c>
      <c r="V130" s="5" t="n">
        <v>0.814865</v>
      </c>
      <c r="W130" s="5" t="n">
        <v>0.532589</v>
      </c>
      <c r="X130" s="5" t="n">
        <v>0.727988</v>
      </c>
      <c r="Y130" s="5" t="n">
        <v>0.234015</v>
      </c>
      <c r="Z130" s="5" t="n">
        <v>0.985436</v>
      </c>
    </row>
    <row r="131">
      <c r="A131" s="5" t="n">
        <v>130</v>
      </c>
      <c r="B131" s="5" t="n">
        <v>1</v>
      </c>
      <c r="C131" s="5" t="n">
        <v>130</v>
      </c>
      <c r="D131" s="5" t="n">
        <v>5</v>
      </c>
      <c r="E131" s="5" t="n">
        <v>0</v>
      </c>
      <c r="F131" s="5" t="n">
        <v>37.3</v>
      </c>
      <c r="G131" s="5" t="n">
        <v>25.5</v>
      </c>
      <c r="H131" s="5" t="n">
        <v>29.76</v>
      </c>
      <c r="I131" s="6">
        <f>IF(E131&gt;=Markov!$B$3,1,0)</f>
        <v/>
      </c>
      <c r="J131" s="6">
        <f>I130</f>
        <v/>
      </c>
      <c r="K131" s="7">
        <f>MAR1!$B$5+MAR1!$C$5*COS(2*PI()*$C131/365)+MAR1!$D$5*SIN(2*PI()*$C131/365)</f>
        <v/>
      </c>
      <c r="L131" s="7">
        <f>MAR1!$B$6+MAR1!$C$6*COS(2*PI()*$C131/365)+MAR1!$D$6*SIN(2*PI()*$C131/365)</f>
        <v/>
      </c>
      <c r="M131" s="7">
        <f>MAR1!$B$7+MAR1!$C$7*COS(2*PI()*$C131/365)+MAR1!$D$7*SIN(2*PI()*$C131/365)</f>
        <v/>
      </c>
      <c r="N131" s="7">
        <f>F131-K131</f>
        <v/>
      </c>
      <c r="O131" s="7">
        <f>G131-L131</f>
        <v/>
      </c>
      <c r="P131" s="7">
        <f>H131-M131</f>
        <v/>
      </c>
      <c r="Q131" s="7">
        <f>IF($I131=1,(N131-MAR1!$B$11)/MAR1!$D$11,(N131-MAR1!$C$11)/MAR1!$E$11)</f>
        <v/>
      </c>
      <c r="R131" s="7">
        <f>IF($I131=1,(O131-MAR1!$B$12)/MAR1!$D$12,(O131-MAR1!$C$12)/MAR1!$E$12)</f>
        <v/>
      </c>
      <c r="S131" s="7">
        <f>IF($I131=1,(P131-MAR1!$B$13)/MAR1!$D$13,(P131-MAR1!$C$13)/MAR1!$E$13)</f>
        <v/>
      </c>
      <c r="U131" s="5" t="n">
        <v>130</v>
      </c>
      <c r="V131" s="5" t="n">
        <v>0.439325</v>
      </c>
      <c r="W131" s="5" t="n">
        <v>0.413076</v>
      </c>
      <c r="X131" s="5" t="n">
        <v>0.300445</v>
      </c>
      <c r="Y131" s="5" t="n">
        <v>0.381078</v>
      </c>
      <c r="Z131" s="5" t="n">
        <v>0.729672</v>
      </c>
    </row>
    <row r="132">
      <c r="A132" s="5" t="n">
        <v>131</v>
      </c>
      <c r="B132" s="5" t="n">
        <v>1</v>
      </c>
      <c r="C132" s="5" t="n">
        <v>131</v>
      </c>
      <c r="D132" s="5" t="n">
        <v>5</v>
      </c>
      <c r="E132" s="5" t="n">
        <v>0</v>
      </c>
      <c r="F132" s="5" t="n">
        <v>37.5</v>
      </c>
      <c r="G132" s="5" t="n">
        <v>26.5</v>
      </c>
      <c r="H132" s="5" t="n">
        <v>18.64</v>
      </c>
      <c r="I132" s="6">
        <f>IF(E132&gt;=Markov!$B$3,1,0)</f>
        <v/>
      </c>
      <c r="J132" s="6">
        <f>I131</f>
        <v/>
      </c>
      <c r="K132" s="7">
        <f>MAR1!$B$5+MAR1!$C$5*COS(2*PI()*$C132/365)+MAR1!$D$5*SIN(2*PI()*$C132/365)</f>
        <v/>
      </c>
      <c r="L132" s="7">
        <f>MAR1!$B$6+MAR1!$C$6*COS(2*PI()*$C132/365)+MAR1!$D$6*SIN(2*PI()*$C132/365)</f>
        <v/>
      </c>
      <c r="M132" s="7">
        <f>MAR1!$B$7+MAR1!$C$7*COS(2*PI()*$C132/365)+MAR1!$D$7*SIN(2*PI()*$C132/365)</f>
        <v/>
      </c>
      <c r="N132" s="7">
        <f>F132-K132</f>
        <v/>
      </c>
      <c r="O132" s="7">
        <f>G132-L132</f>
        <v/>
      </c>
      <c r="P132" s="7">
        <f>H132-M132</f>
        <v/>
      </c>
      <c r="Q132" s="7">
        <f>IF($I132=1,(N132-MAR1!$B$11)/MAR1!$D$11,(N132-MAR1!$C$11)/MAR1!$E$11)</f>
        <v/>
      </c>
      <c r="R132" s="7">
        <f>IF($I132=1,(O132-MAR1!$B$12)/MAR1!$D$12,(O132-MAR1!$C$12)/MAR1!$E$12)</f>
        <v/>
      </c>
      <c r="S132" s="7">
        <f>IF($I132=1,(P132-MAR1!$B$13)/MAR1!$D$13,(P132-MAR1!$C$13)/MAR1!$E$13)</f>
        <v/>
      </c>
      <c r="U132" s="5" t="n">
        <v>131</v>
      </c>
      <c r="V132" s="5" t="n">
        <v>0.923395</v>
      </c>
      <c r="W132" s="5" t="n">
        <v>0.920202</v>
      </c>
      <c r="X132" s="5" t="n">
        <v>0.398196</v>
      </c>
      <c r="Y132" s="5" t="n">
        <v>0.245058</v>
      </c>
      <c r="Z132" s="5" t="n">
        <v>0.7596850000000001</v>
      </c>
    </row>
    <row r="133">
      <c r="A133" s="5" t="n">
        <v>132</v>
      </c>
      <c r="B133" s="5" t="n">
        <v>1</v>
      </c>
      <c r="C133" s="5" t="n">
        <v>132</v>
      </c>
      <c r="D133" s="5" t="n">
        <v>5</v>
      </c>
      <c r="E133" s="5" t="n">
        <v>0</v>
      </c>
      <c r="F133" s="5" t="n">
        <v>37</v>
      </c>
      <c r="G133" s="5" t="n">
        <v>25.7</v>
      </c>
      <c r="H133" s="5" t="n">
        <v>24.54</v>
      </c>
      <c r="I133" s="6">
        <f>IF(E133&gt;=Markov!$B$3,1,0)</f>
        <v/>
      </c>
      <c r="J133" s="6">
        <f>I132</f>
        <v/>
      </c>
      <c r="K133" s="7">
        <f>MAR1!$B$5+MAR1!$C$5*COS(2*PI()*$C133/365)+MAR1!$D$5*SIN(2*PI()*$C133/365)</f>
        <v/>
      </c>
      <c r="L133" s="7">
        <f>MAR1!$B$6+MAR1!$C$6*COS(2*PI()*$C133/365)+MAR1!$D$6*SIN(2*PI()*$C133/365)</f>
        <v/>
      </c>
      <c r="M133" s="7">
        <f>MAR1!$B$7+MAR1!$C$7*COS(2*PI()*$C133/365)+MAR1!$D$7*SIN(2*PI()*$C133/365)</f>
        <v/>
      </c>
      <c r="N133" s="7">
        <f>F133-K133</f>
        <v/>
      </c>
      <c r="O133" s="7">
        <f>G133-L133</f>
        <v/>
      </c>
      <c r="P133" s="7">
        <f>H133-M133</f>
        <v/>
      </c>
      <c r="Q133" s="7">
        <f>IF($I133=1,(N133-MAR1!$B$11)/MAR1!$D$11,(N133-MAR1!$C$11)/MAR1!$E$11)</f>
        <v/>
      </c>
      <c r="R133" s="7">
        <f>IF($I133=1,(O133-MAR1!$B$12)/MAR1!$D$12,(O133-MAR1!$C$12)/MAR1!$E$12)</f>
        <v/>
      </c>
      <c r="S133" s="7">
        <f>IF($I133=1,(P133-MAR1!$B$13)/MAR1!$D$13,(P133-MAR1!$C$13)/MAR1!$E$13)</f>
        <v/>
      </c>
      <c r="U133" s="5" t="n">
        <v>132</v>
      </c>
      <c r="V133" s="5" t="n">
        <v>0.956213</v>
      </c>
      <c r="W133" s="5" t="n">
        <v>0.870093</v>
      </c>
      <c r="X133" s="5" t="n">
        <v>0.733254</v>
      </c>
      <c r="Y133" s="5" t="n">
        <v>0.058059</v>
      </c>
      <c r="Z133" s="5" t="n">
        <v>0.486297</v>
      </c>
    </row>
    <row r="134">
      <c r="A134" s="5" t="n">
        <v>133</v>
      </c>
      <c r="B134" s="5" t="n">
        <v>1</v>
      </c>
      <c r="C134" s="5" t="n">
        <v>133</v>
      </c>
      <c r="D134" s="5" t="n">
        <v>5</v>
      </c>
      <c r="E134" s="5" t="n">
        <v>0</v>
      </c>
      <c r="F134" s="5" t="n">
        <v>37.4</v>
      </c>
      <c r="G134" s="5" t="n">
        <v>26.6</v>
      </c>
      <c r="H134" s="5" t="n">
        <v>20.72</v>
      </c>
      <c r="I134" s="6">
        <f>IF(E134&gt;=Markov!$B$3,1,0)</f>
        <v/>
      </c>
      <c r="J134" s="6">
        <f>I133</f>
        <v/>
      </c>
      <c r="K134" s="7">
        <f>MAR1!$B$5+MAR1!$C$5*COS(2*PI()*$C134/365)+MAR1!$D$5*SIN(2*PI()*$C134/365)</f>
        <v/>
      </c>
      <c r="L134" s="7">
        <f>MAR1!$B$6+MAR1!$C$6*COS(2*PI()*$C134/365)+MAR1!$D$6*SIN(2*PI()*$C134/365)</f>
        <v/>
      </c>
      <c r="M134" s="7">
        <f>MAR1!$B$7+MAR1!$C$7*COS(2*PI()*$C134/365)+MAR1!$D$7*SIN(2*PI()*$C134/365)</f>
        <v/>
      </c>
      <c r="N134" s="7">
        <f>F134-K134</f>
        <v/>
      </c>
      <c r="O134" s="7">
        <f>G134-L134</f>
        <v/>
      </c>
      <c r="P134" s="7">
        <f>H134-M134</f>
        <v/>
      </c>
      <c r="Q134" s="7">
        <f>IF($I134=1,(N134-MAR1!$B$11)/MAR1!$D$11,(N134-MAR1!$C$11)/MAR1!$E$11)</f>
        <v/>
      </c>
      <c r="R134" s="7">
        <f>IF($I134=1,(O134-MAR1!$B$12)/MAR1!$D$12,(O134-MAR1!$C$12)/MAR1!$E$12)</f>
        <v/>
      </c>
      <c r="S134" s="7">
        <f>IF($I134=1,(P134-MAR1!$B$13)/MAR1!$D$13,(P134-MAR1!$C$13)/MAR1!$E$13)</f>
        <v/>
      </c>
      <c r="U134" s="5" t="n">
        <v>133</v>
      </c>
      <c r="V134" s="5" t="n">
        <v>0.825322</v>
      </c>
      <c r="W134" s="5" t="n">
        <v>0.22141</v>
      </c>
      <c r="X134" s="5" t="n">
        <v>0.364449</v>
      </c>
      <c r="Y134" s="5" t="n">
        <v>0.120449</v>
      </c>
      <c r="Z134" s="5" t="n">
        <v>0.746622</v>
      </c>
    </row>
    <row r="135">
      <c r="A135" s="5" t="n">
        <v>134</v>
      </c>
      <c r="B135" s="5" t="n">
        <v>1</v>
      </c>
      <c r="C135" s="5" t="n">
        <v>134</v>
      </c>
      <c r="D135" s="5" t="n">
        <v>5</v>
      </c>
      <c r="E135" s="5" t="n">
        <v>0</v>
      </c>
      <c r="F135" s="5" t="n">
        <v>39.4</v>
      </c>
      <c r="G135" s="5" t="n">
        <v>27.3</v>
      </c>
      <c r="H135" s="5" t="n">
        <v>24.13</v>
      </c>
      <c r="I135" s="6">
        <f>IF(E135&gt;=Markov!$B$3,1,0)</f>
        <v/>
      </c>
      <c r="J135" s="6">
        <f>I134</f>
        <v/>
      </c>
      <c r="K135" s="7">
        <f>MAR1!$B$5+MAR1!$C$5*COS(2*PI()*$C135/365)+MAR1!$D$5*SIN(2*PI()*$C135/365)</f>
        <v/>
      </c>
      <c r="L135" s="7">
        <f>MAR1!$B$6+MAR1!$C$6*COS(2*PI()*$C135/365)+MAR1!$D$6*SIN(2*PI()*$C135/365)</f>
        <v/>
      </c>
      <c r="M135" s="7">
        <f>MAR1!$B$7+MAR1!$C$7*COS(2*PI()*$C135/365)+MAR1!$D$7*SIN(2*PI()*$C135/365)</f>
        <v/>
      </c>
      <c r="N135" s="7">
        <f>F135-K135</f>
        <v/>
      </c>
      <c r="O135" s="7">
        <f>G135-L135</f>
        <v/>
      </c>
      <c r="P135" s="7">
        <f>H135-M135</f>
        <v/>
      </c>
      <c r="Q135" s="7">
        <f>IF($I135=1,(N135-MAR1!$B$11)/MAR1!$D$11,(N135-MAR1!$C$11)/MAR1!$E$11)</f>
        <v/>
      </c>
      <c r="R135" s="7">
        <f>IF($I135=1,(O135-MAR1!$B$12)/MAR1!$D$12,(O135-MAR1!$C$12)/MAR1!$E$12)</f>
        <v/>
      </c>
      <c r="S135" s="7">
        <f>IF($I135=1,(P135-MAR1!$B$13)/MAR1!$D$13,(P135-MAR1!$C$13)/MAR1!$E$13)</f>
        <v/>
      </c>
      <c r="U135" s="5" t="n">
        <v>134</v>
      </c>
      <c r="V135" s="5" t="n">
        <v>0.262657</v>
      </c>
      <c r="W135" s="5" t="n">
        <v>0.16958</v>
      </c>
      <c r="X135" s="5" t="n">
        <v>0.788749</v>
      </c>
      <c r="Y135" s="5" t="n">
        <v>0.116754</v>
      </c>
      <c r="Z135" s="5" t="n">
        <v>0.183895</v>
      </c>
    </row>
    <row r="136">
      <c r="A136" s="5" t="n">
        <v>135</v>
      </c>
      <c r="B136" s="5" t="n">
        <v>1</v>
      </c>
      <c r="C136" s="5" t="n">
        <v>135</v>
      </c>
      <c r="D136" s="5" t="n">
        <v>5</v>
      </c>
      <c r="E136" s="5" t="n">
        <v>0</v>
      </c>
      <c r="F136" s="5" t="n">
        <v>40.5</v>
      </c>
      <c r="G136" s="5" t="n">
        <v>30.1</v>
      </c>
      <c r="H136" s="5" t="n">
        <v>22.64</v>
      </c>
      <c r="I136" s="6">
        <f>IF(E136&gt;=Markov!$B$3,1,0)</f>
        <v/>
      </c>
      <c r="J136" s="6">
        <f>I135</f>
        <v/>
      </c>
      <c r="K136" s="7">
        <f>MAR1!$B$5+MAR1!$C$5*COS(2*PI()*$C136/365)+MAR1!$D$5*SIN(2*PI()*$C136/365)</f>
        <v/>
      </c>
      <c r="L136" s="7">
        <f>MAR1!$B$6+MAR1!$C$6*COS(2*PI()*$C136/365)+MAR1!$D$6*SIN(2*PI()*$C136/365)</f>
        <v/>
      </c>
      <c r="M136" s="7">
        <f>MAR1!$B$7+MAR1!$C$7*COS(2*PI()*$C136/365)+MAR1!$D$7*SIN(2*PI()*$C136/365)</f>
        <v/>
      </c>
      <c r="N136" s="7">
        <f>F136-K136</f>
        <v/>
      </c>
      <c r="O136" s="7">
        <f>G136-L136</f>
        <v/>
      </c>
      <c r="P136" s="7">
        <f>H136-M136</f>
        <v/>
      </c>
      <c r="Q136" s="7">
        <f>IF($I136=1,(N136-MAR1!$B$11)/MAR1!$D$11,(N136-MAR1!$C$11)/MAR1!$E$11)</f>
        <v/>
      </c>
      <c r="R136" s="7">
        <f>IF($I136=1,(O136-MAR1!$B$12)/MAR1!$D$12,(O136-MAR1!$C$12)/MAR1!$E$12)</f>
        <v/>
      </c>
      <c r="S136" s="7">
        <f>IF($I136=1,(P136-MAR1!$B$13)/MAR1!$D$13,(P136-MAR1!$C$13)/MAR1!$E$13)</f>
        <v/>
      </c>
      <c r="U136" s="5" t="n">
        <v>135</v>
      </c>
      <c r="V136" s="5" t="n">
        <v>0.148878</v>
      </c>
      <c r="W136" s="5" t="n">
        <v>0.068069</v>
      </c>
      <c r="X136" s="5" t="n">
        <v>0.959988</v>
      </c>
      <c r="Y136" s="5" t="n">
        <v>0.369961</v>
      </c>
      <c r="Z136" s="5" t="n">
        <v>0.229763</v>
      </c>
    </row>
    <row r="137">
      <c r="A137" s="5" t="n">
        <v>136</v>
      </c>
      <c r="B137" s="5" t="n">
        <v>1</v>
      </c>
      <c r="C137" s="5" t="n">
        <v>136</v>
      </c>
      <c r="D137" s="5" t="n">
        <v>5</v>
      </c>
      <c r="E137" s="5" t="n">
        <v>0</v>
      </c>
      <c r="F137" s="5" t="n">
        <v>38.7</v>
      </c>
      <c r="G137" s="5" t="n">
        <v>27.1</v>
      </c>
      <c r="H137" s="5" t="n">
        <v>19.2</v>
      </c>
      <c r="I137" s="6">
        <f>IF(E137&gt;=Markov!$B$3,1,0)</f>
        <v/>
      </c>
      <c r="J137" s="6">
        <f>I136</f>
        <v/>
      </c>
      <c r="K137" s="7">
        <f>MAR1!$B$5+MAR1!$C$5*COS(2*PI()*$C137/365)+MAR1!$D$5*SIN(2*PI()*$C137/365)</f>
        <v/>
      </c>
      <c r="L137" s="7">
        <f>MAR1!$B$6+MAR1!$C$6*COS(2*PI()*$C137/365)+MAR1!$D$6*SIN(2*PI()*$C137/365)</f>
        <v/>
      </c>
      <c r="M137" s="7">
        <f>MAR1!$B$7+MAR1!$C$7*COS(2*PI()*$C137/365)+MAR1!$D$7*SIN(2*PI()*$C137/365)</f>
        <v/>
      </c>
      <c r="N137" s="7">
        <f>F137-K137</f>
        <v/>
      </c>
      <c r="O137" s="7">
        <f>G137-L137</f>
        <v/>
      </c>
      <c r="P137" s="7">
        <f>H137-M137</f>
        <v/>
      </c>
      <c r="Q137" s="7">
        <f>IF($I137=1,(N137-MAR1!$B$11)/MAR1!$D$11,(N137-MAR1!$C$11)/MAR1!$E$11)</f>
        <v/>
      </c>
      <c r="R137" s="7">
        <f>IF($I137=1,(O137-MAR1!$B$12)/MAR1!$D$12,(O137-MAR1!$C$12)/MAR1!$E$12)</f>
        <v/>
      </c>
      <c r="S137" s="7">
        <f>IF($I137=1,(P137-MAR1!$B$13)/MAR1!$D$13,(P137-MAR1!$C$13)/MAR1!$E$13)</f>
        <v/>
      </c>
      <c r="U137" s="5" t="n">
        <v>136</v>
      </c>
      <c r="V137" s="5" t="n">
        <v>0.9373629999999999</v>
      </c>
      <c r="W137" s="5" t="n">
        <v>0.20599</v>
      </c>
      <c r="X137" s="5" t="n">
        <v>0.412398</v>
      </c>
      <c r="Y137" s="5" t="n">
        <v>0.07386</v>
      </c>
      <c r="Z137" s="5" t="n">
        <v>0.680913</v>
      </c>
    </row>
    <row r="138">
      <c r="A138" s="5" t="n">
        <v>137</v>
      </c>
      <c r="B138" s="5" t="n">
        <v>1</v>
      </c>
      <c r="C138" s="5" t="n">
        <v>137</v>
      </c>
      <c r="D138" s="5" t="n">
        <v>5</v>
      </c>
      <c r="E138" s="5" t="n">
        <v>0</v>
      </c>
      <c r="F138" s="5" t="n">
        <v>40.1</v>
      </c>
      <c r="G138" s="5" t="n">
        <v>27.5</v>
      </c>
      <c r="H138" s="5" t="n">
        <v>22.77</v>
      </c>
      <c r="I138" s="6">
        <f>IF(E138&gt;=Markov!$B$3,1,0)</f>
        <v/>
      </c>
      <c r="J138" s="6">
        <f>I137</f>
        <v/>
      </c>
      <c r="K138" s="7">
        <f>MAR1!$B$5+MAR1!$C$5*COS(2*PI()*$C138/365)+MAR1!$D$5*SIN(2*PI()*$C138/365)</f>
        <v/>
      </c>
      <c r="L138" s="7">
        <f>MAR1!$B$6+MAR1!$C$6*COS(2*PI()*$C138/365)+MAR1!$D$6*SIN(2*PI()*$C138/365)</f>
        <v/>
      </c>
      <c r="M138" s="7">
        <f>MAR1!$B$7+MAR1!$C$7*COS(2*PI()*$C138/365)+MAR1!$D$7*SIN(2*PI()*$C138/365)</f>
        <v/>
      </c>
      <c r="N138" s="7">
        <f>F138-K138</f>
        <v/>
      </c>
      <c r="O138" s="7">
        <f>G138-L138</f>
        <v/>
      </c>
      <c r="P138" s="7">
        <f>H138-M138</f>
        <v/>
      </c>
      <c r="Q138" s="7">
        <f>IF($I138=1,(N138-MAR1!$B$11)/MAR1!$D$11,(N138-MAR1!$C$11)/MAR1!$E$11)</f>
        <v/>
      </c>
      <c r="R138" s="7">
        <f>IF($I138=1,(O138-MAR1!$B$12)/MAR1!$D$12,(O138-MAR1!$C$12)/MAR1!$E$12)</f>
        <v/>
      </c>
      <c r="S138" s="7">
        <f>IF($I138=1,(P138-MAR1!$B$13)/MAR1!$D$13,(P138-MAR1!$C$13)/MAR1!$E$13)</f>
        <v/>
      </c>
      <c r="U138" s="5" t="n">
        <v>137</v>
      </c>
      <c r="V138" s="5" t="n">
        <v>0.267157</v>
      </c>
      <c r="W138" s="5" t="n">
        <v>0.394857</v>
      </c>
      <c r="X138" s="5" t="n">
        <v>0.934711</v>
      </c>
      <c r="Y138" s="5" t="n">
        <v>0.745466</v>
      </c>
      <c r="Z138" s="5" t="n">
        <v>0.8732220000000001</v>
      </c>
    </row>
    <row r="139">
      <c r="A139" s="5" t="n">
        <v>138</v>
      </c>
      <c r="B139" s="5" t="n">
        <v>1</v>
      </c>
      <c r="C139" s="5" t="n">
        <v>138</v>
      </c>
      <c r="D139" s="5" t="n">
        <v>5</v>
      </c>
      <c r="E139" s="5" t="n">
        <v>0</v>
      </c>
      <c r="F139" s="5" t="n">
        <v>37.2</v>
      </c>
      <c r="G139" s="5" t="n">
        <v>27.8</v>
      </c>
      <c r="H139" s="5" t="n">
        <v>23.69</v>
      </c>
      <c r="I139" s="6">
        <f>IF(E139&gt;=Markov!$B$3,1,0)</f>
        <v/>
      </c>
      <c r="J139" s="6">
        <f>I138</f>
        <v/>
      </c>
      <c r="K139" s="7">
        <f>MAR1!$B$5+MAR1!$C$5*COS(2*PI()*$C139/365)+MAR1!$D$5*SIN(2*PI()*$C139/365)</f>
        <v/>
      </c>
      <c r="L139" s="7">
        <f>MAR1!$B$6+MAR1!$C$6*COS(2*PI()*$C139/365)+MAR1!$D$6*SIN(2*PI()*$C139/365)</f>
        <v/>
      </c>
      <c r="M139" s="7">
        <f>MAR1!$B$7+MAR1!$C$7*COS(2*PI()*$C139/365)+MAR1!$D$7*SIN(2*PI()*$C139/365)</f>
        <v/>
      </c>
      <c r="N139" s="7">
        <f>F139-K139</f>
        <v/>
      </c>
      <c r="O139" s="7">
        <f>G139-L139</f>
        <v/>
      </c>
      <c r="P139" s="7">
        <f>H139-M139</f>
        <v/>
      </c>
      <c r="Q139" s="7">
        <f>IF($I139=1,(N139-MAR1!$B$11)/MAR1!$D$11,(N139-MAR1!$C$11)/MAR1!$E$11)</f>
        <v/>
      </c>
      <c r="R139" s="7">
        <f>IF($I139=1,(O139-MAR1!$B$12)/MAR1!$D$12,(O139-MAR1!$C$12)/MAR1!$E$12)</f>
        <v/>
      </c>
      <c r="S139" s="7">
        <f>IF($I139=1,(P139-MAR1!$B$13)/MAR1!$D$13,(P139-MAR1!$C$13)/MAR1!$E$13)</f>
        <v/>
      </c>
      <c r="U139" s="5" t="n">
        <v>138</v>
      </c>
      <c r="V139" s="5" t="n">
        <v>0.115264</v>
      </c>
      <c r="W139" s="5" t="n">
        <v>0.123237</v>
      </c>
      <c r="X139" s="5" t="n">
        <v>0.005541</v>
      </c>
      <c r="Y139" s="5" t="n">
        <v>0.913896</v>
      </c>
      <c r="Z139" s="5" t="n">
        <v>0.554553</v>
      </c>
    </row>
    <row r="140">
      <c r="A140" s="5" t="n">
        <v>139</v>
      </c>
      <c r="B140" s="5" t="n">
        <v>1</v>
      </c>
      <c r="C140" s="5" t="n">
        <v>139</v>
      </c>
      <c r="D140" s="5" t="n">
        <v>5</v>
      </c>
      <c r="E140" s="5" t="n">
        <v>0</v>
      </c>
      <c r="F140" s="5" t="n">
        <v>35.6</v>
      </c>
      <c r="G140" s="5" t="n">
        <v>25.6</v>
      </c>
      <c r="H140" s="5" t="n">
        <v>23.73</v>
      </c>
      <c r="I140" s="6">
        <f>IF(E140&gt;=Markov!$B$3,1,0)</f>
        <v/>
      </c>
      <c r="J140" s="6">
        <f>I139</f>
        <v/>
      </c>
      <c r="K140" s="7">
        <f>MAR1!$B$5+MAR1!$C$5*COS(2*PI()*$C140/365)+MAR1!$D$5*SIN(2*PI()*$C140/365)</f>
        <v/>
      </c>
      <c r="L140" s="7">
        <f>MAR1!$B$6+MAR1!$C$6*COS(2*PI()*$C140/365)+MAR1!$D$6*SIN(2*PI()*$C140/365)</f>
        <v/>
      </c>
      <c r="M140" s="7">
        <f>MAR1!$B$7+MAR1!$C$7*COS(2*PI()*$C140/365)+MAR1!$D$7*SIN(2*PI()*$C140/365)</f>
        <v/>
      </c>
      <c r="N140" s="7">
        <f>F140-K140</f>
        <v/>
      </c>
      <c r="O140" s="7">
        <f>G140-L140</f>
        <v/>
      </c>
      <c r="P140" s="7">
        <f>H140-M140</f>
        <v/>
      </c>
      <c r="Q140" s="7">
        <f>IF($I140=1,(N140-MAR1!$B$11)/MAR1!$D$11,(N140-MAR1!$C$11)/MAR1!$E$11)</f>
        <v/>
      </c>
      <c r="R140" s="7">
        <f>IF($I140=1,(O140-MAR1!$B$12)/MAR1!$D$12,(O140-MAR1!$C$12)/MAR1!$E$12)</f>
        <v/>
      </c>
      <c r="S140" s="7">
        <f>IF($I140=1,(P140-MAR1!$B$13)/MAR1!$D$13,(P140-MAR1!$C$13)/MAR1!$E$13)</f>
        <v/>
      </c>
      <c r="U140" s="5" t="n">
        <v>139</v>
      </c>
      <c r="V140" s="5" t="n">
        <v>0.118865</v>
      </c>
      <c r="W140" s="5" t="n">
        <v>0.86059</v>
      </c>
      <c r="X140" s="5" t="n">
        <v>0.946166</v>
      </c>
      <c r="Y140" s="5" t="n">
        <v>0.391746</v>
      </c>
      <c r="Z140" s="5" t="n">
        <v>0.647455</v>
      </c>
    </row>
    <row r="141">
      <c r="A141" s="5" t="n">
        <v>140</v>
      </c>
      <c r="B141" s="5" t="n">
        <v>1</v>
      </c>
      <c r="C141" s="5" t="n">
        <v>140</v>
      </c>
      <c r="D141" s="5" t="n">
        <v>5</v>
      </c>
      <c r="E141" s="5" t="n">
        <v>0</v>
      </c>
      <c r="F141" s="5" t="n">
        <v>36.7</v>
      </c>
      <c r="G141" s="5" t="n">
        <v>25.6</v>
      </c>
      <c r="H141" s="5" t="n">
        <v>25.42</v>
      </c>
      <c r="I141" s="6">
        <f>IF(E141&gt;=Markov!$B$3,1,0)</f>
        <v/>
      </c>
      <c r="J141" s="6">
        <f>I140</f>
        <v/>
      </c>
      <c r="K141" s="7">
        <f>MAR1!$B$5+MAR1!$C$5*COS(2*PI()*$C141/365)+MAR1!$D$5*SIN(2*PI()*$C141/365)</f>
        <v/>
      </c>
      <c r="L141" s="7">
        <f>MAR1!$B$6+MAR1!$C$6*COS(2*PI()*$C141/365)+MAR1!$D$6*SIN(2*PI()*$C141/365)</f>
        <v/>
      </c>
      <c r="M141" s="7">
        <f>MAR1!$B$7+MAR1!$C$7*COS(2*PI()*$C141/365)+MAR1!$D$7*SIN(2*PI()*$C141/365)</f>
        <v/>
      </c>
      <c r="N141" s="7">
        <f>F141-K141</f>
        <v/>
      </c>
      <c r="O141" s="7">
        <f>G141-L141</f>
        <v/>
      </c>
      <c r="P141" s="7">
        <f>H141-M141</f>
        <v/>
      </c>
      <c r="Q141" s="7">
        <f>IF($I141=1,(N141-MAR1!$B$11)/MAR1!$D$11,(N141-MAR1!$C$11)/MAR1!$E$11)</f>
        <v/>
      </c>
      <c r="R141" s="7">
        <f>IF($I141=1,(O141-MAR1!$B$12)/MAR1!$D$12,(O141-MAR1!$C$12)/MAR1!$E$12)</f>
        <v/>
      </c>
      <c r="S141" s="7">
        <f>IF($I141=1,(P141-MAR1!$B$13)/MAR1!$D$13,(P141-MAR1!$C$13)/MAR1!$E$13)</f>
        <v/>
      </c>
      <c r="U141" s="5" t="n">
        <v>140</v>
      </c>
      <c r="V141" s="5" t="n">
        <v>0.166507</v>
      </c>
      <c r="W141" s="5" t="n">
        <v>0.33747</v>
      </c>
      <c r="X141" s="5" t="n">
        <v>0.51959</v>
      </c>
      <c r="Y141" s="5" t="n">
        <v>0.532473</v>
      </c>
      <c r="Z141" s="5" t="n">
        <v>0.282452</v>
      </c>
    </row>
    <row r="142">
      <c r="A142" s="5" t="n">
        <v>141</v>
      </c>
      <c r="B142" s="5" t="n">
        <v>1</v>
      </c>
      <c r="C142" s="5" t="n">
        <v>141</v>
      </c>
      <c r="D142" s="5" t="n">
        <v>5</v>
      </c>
      <c r="E142" s="5" t="n">
        <v>0</v>
      </c>
      <c r="F142" s="5" t="n">
        <v>38.3</v>
      </c>
      <c r="G142" s="5" t="n">
        <v>26</v>
      </c>
      <c r="H142" s="5" t="n">
        <v>26.4</v>
      </c>
      <c r="I142" s="6">
        <f>IF(E142&gt;=Markov!$B$3,1,0)</f>
        <v/>
      </c>
      <c r="J142" s="6">
        <f>I141</f>
        <v/>
      </c>
      <c r="K142" s="7">
        <f>MAR1!$B$5+MAR1!$C$5*COS(2*PI()*$C142/365)+MAR1!$D$5*SIN(2*PI()*$C142/365)</f>
        <v/>
      </c>
      <c r="L142" s="7">
        <f>MAR1!$B$6+MAR1!$C$6*COS(2*PI()*$C142/365)+MAR1!$D$6*SIN(2*PI()*$C142/365)</f>
        <v/>
      </c>
      <c r="M142" s="7">
        <f>MAR1!$B$7+MAR1!$C$7*COS(2*PI()*$C142/365)+MAR1!$D$7*SIN(2*PI()*$C142/365)</f>
        <v/>
      </c>
      <c r="N142" s="7">
        <f>F142-K142</f>
        <v/>
      </c>
      <c r="O142" s="7">
        <f>G142-L142</f>
        <v/>
      </c>
      <c r="P142" s="7">
        <f>H142-M142</f>
        <v/>
      </c>
      <c r="Q142" s="7">
        <f>IF($I142=1,(N142-MAR1!$B$11)/MAR1!$D$11,(N142-MAR1!$C$11)/MAR1!$E$11)</f>
        <v/>
      </c>
      <c r="R142" s="7">
        <f>IF($I142=1,(O142-MAR1!$B$12)/MAR1!$D$12,(O142-MAR1!$C$12)/MAR1!$E$12)</f>
        <v/>
      </c>
      <c r="S142" s="7">
        <f>IF($I142=1,(P142-MAR1!$B$13)/MAR1!$D$13,(P142-MAR1!$C$13)/MAR1!$E$13)</f>
        <v/>
      </c>
      <c r="U142" s="5" t="n">
        <v>141</v>
      </c>
      <c r="V142" s="5" t="n">
        <v>0.799763</v>
      </c>
      <c r="W142" s="5" t="n">
        <v>0.241388</v>
      </c>
      <c r="X142" s="5" t="n">
        <v>0.37031</v>
      </c>
      <c r="Y142" s="5" t="n">
        <v>0.104982</v>
      </c>
      <c r="Z142" s="5" t="n">
        <v>0.870378</v>
      </c>
    </row>
    <row r="143">
      <c r="A143" s="5" t="n">
        <v>142</v>
      </c>
      <c r="B143" s="5" t="n">
        <v>1</v>
      </c>
      <c r="C143" s="5" t="n">
        <v>142</v>
      </c>
      <c r="D143" s="5" t="n">
        <v>5</v>
      </c>
      <c r="E143" s="5" t="n">
        <v>0</v>
      </c>
      <c r="F143" s="5" t="n">
        <v>42.3</v>
      </c>
      <c r="G143" s="5" t="n">
        <v>27.9</v>
      </c>
      <c r="H143" s="5" t="n">
        <v>30.05</v>
      </c>
      <c r="I143" s="6">
        <f>IF(E143&gt;=Markov!$B$3,1,0)</f>
        <v/>
      </c>
      <c r="J143" s="6">
        <f>I142</f>
        <v/>
      </c>
      <c r="K143" s="7">
        <f>MAR1!$B$5+MAR1!$C$5*COS(2*PI()*$C143/365)+MAR1!$D$5*SIN(2*PI()*$C143/365)</f>
        <v/>
      </c>
      <c r="L143" s="7">
        <f>MAR1!$B$6+MAR1!$C$6*COS(2*PI()*$C143/365)+MAR1!$D$6*SIN(2*PI()*$C143/365)</f>
        <v/>
      </c>
      <c r="M143" s="7">
        <f>MAR1!$B$7+MAR1!$C$7*COS(2*PI()*$C143/365)+MAR1!$D$7*SIN(2*PI()*$C143/365)</f>
        <v/>
      </c>
      <c r="N143" s="7">
        <f>F143-K143</f>
        <v/>
      </c>
      <c r="O143" s="7">
        <f>G143-L143</f>
        <v/>
      </c>
      <c r="P143" s="7">
        <f>H143-M143</f>
        <v/>
      </c>
      <c r="Q143" s="7">
        <f>IF($I143=1,(N143-MAR1!$B$11)/MAR1!$D$11,(N143-MAR1!$C$11)/MAR1!$E$11)</f>
        <v/>
      </c>
      <c r="R143" s="7">
        <f>IF($I143=1,(O143-MAR1!$B$12)/MAR1!$D$12,(O143-MAR1!$C$12)/MAR1!$E$12)</f>
        <v/>
      </c>
      <c r="S143" s="7">
        <f>IF($I143=1,(P143-MAR1!$B$13)/MAR1!$D$13,(P143-MAR1!$C$13)/MAR1!$E$13)</f>
        <v/>
      </c>
      <c r="U143" s="5" t="n">
        <v>142</v>
      </c>
      <c r="V143" s="5" t="n">
        <v>0.883038</v>
      </c>
      <c r="W143" s="5" t="n">
        <v>0.502712</v>
      </c>
      <c r="X143" s="5" t="n">
        <v>0.776344</v>
      </c>
      <c r="Y143" s="5" t="n">
        <v>0.6626030000000001</v>
      </c>
      <c r="Z143" s="5" t="n">
        <v>0.162413</v>
      </c>
    </row>
    <row r="144">
      <c r="A144" s="5" t="n">
        <v>143</v>
      </c>
      <c r="B144" s="5" t="n">
        <v>1</v>
      </c>
      <c r="C144" s="5" t="n">
        <v>143</v>
      </c>
      <c r="D144" s="5" t="n">
        <v>5</v>
      </c>
      <c r="E144" s="5" t="n">
        <v>0</v>
      </c>
      <c r="F144" s="5" t="n">
        <v>42.2</v>
      </c>
      <c r="G144" s="5" t="n">
        <v>30.9</v>
      </c>
      <c r="H144" s="5" t="n">
        <v>29.92</v>
      </c>
      <c r="I144" s="6">
        <f>IF(E144&gt;=Markov!$B$3,1,0)</f>
        <v/>
      </c>
      <c r="J144" s="6">
        <f>I143</f>
        <v/>
      </c>
      <c r="K144" s="7">
        <f>MAR1!$B$5+MAR1!$C$5*COS(2*PI()*$C144/365)+MAR1!$D$5*SIN(2*PI()*$C144/365)</f>
        <v/>
      </c>
      <c r="L144" s="7">
        <f>MAR1!$B$6+MAR1!$C$6*COS(2*PI()*$C144/365)+MAR1!$D$6*SIN(2*PI()*$C144/365)</f>
        <v/>
      </c>
      <c r="M144" s="7">
        <f>MAR1!$B$7+MAR1!$C$7*COS(2*PI()*$C144/365)+MAR1!$D$7*SIN(2*PI()*$C144/365)</f>
        <v/>
      </c>
      <c r="N144" s="7">
        <f>F144-K144</f>
        <v/>
      </c>
      <c r="O144" s="7">
        <f>G144-L144</f>
        <v/>
      </c>
      <c r="P144" s="7">
        <f>H144-M144</f>
        <v/>
      </c>
      <c r="Q144" s="7">
        <f>IF($I144=1,(N144-MAR1!$B$11)/MAR1!$D$11,(N144-MAR1!$C$11)/MAR1!$E$11)</f>
        <v/>
      </c>
      <c r="R144" s="7">
        <f>IF($I144=1,(O144-MAR1!$B$12)/MAR1!$D$12,(O144-MAR1!$C$12)/MAR1!$E$12)</f>
        <v/>
      </c>
      <c r="S144" s="7">
        <f>IF($I144=1,(P144-MAR1!$B$13)/MAR1!$D$13,(P144-MAR1!$C$13)/MAR1!$E$13)</f>
        <v/>
      </c>
      <c r="U144" s="5" t="n">
        <v>143</v>
      </c>
      <c r="V144" s="5" t="n">
        <v>0.071453</v>
      </c>
      <c r="W144" s="5" t="n">
        <v>0.965935</v>
      </c>
      <c r="X144" s="5" t="n">
        <v>0.907076</v>
      </c>
      <c r="Y144" s="5" t="n">
        <v>0.851376</v>
      </c>
      <c r="Z144" s="5" t="n">
        <v>0.379467</v>
      </c>
    </row>
    <row r="145">
      <c r="A145" s="5" t="n">
        <v>144</v>
      </c>
      <c r="B145" s="5" t="n">
        <v>1</v>
      </c>
      <c r="C145" s="5" t="n">
        <v>144</v>
      </c>
      <c r="D145" s="5" t="n">
        <v>5</v>
      </c>
      <c r="E145" s="5" t="n">
        <v>0</v>
      </c>
      <c r="F145" s="5" t="n">
        <v>41.6</v>
      </c>
      <c r="G145" s="5" t="n">
        <v>29.8</v>
      </c>
      <c r="H145" s="5" t="n">
        <v>22.66</v>
      </c>
      <c r="I145" s="6">
        <f>IF(E145&gt;=Markov!$B$3,1,0)</f>
        <v/>
      </c>
      <c r="J145" s="6">
        <f>I144</f>
        <v/>
      </c>
      <c r="K145" s="7">
        <f>MAR1!$B$5+MAR1!$C$5*COS(2*PI()*$C145/365)+MAR1!$D$5*SIN(2*PI()*$C145/365)</f>
        <v/>
      </c>
      <c r="L145" s="7">
        <f>MAR1!$B$6+MAR1!$C$6*COS(2*PI()*$C145/365)+MAR1!$D$6*SIN(2*PI()*$C145/365)</f>
        <v/>
      </c>
      <c r="M145" s="7">
        <f>MAR1!$B$7+MAR1!$C$7*COS(2*PI()*$C145/365)+MAR1!$D$7*SIN(2*PI()*$C145/365)</f>
        <v/>
      </c>
      <c r="N145" s="7">
        <f>F145-K145</f>
        <v/>
      </c>
      <c r="O145" s="7">
        <f>G145-L145</f>
        <v/>
      </c>
      <c r="P145" s="7">
        <f>H145-M145</f>
        <v/>
      </c>
      <c r="Q145" s="7">
        <f>IF($I145=1,(N145-MAR1!$B$11)/MAR1!$D$11,(N145-MAR1!$C$11)/MAR1!$E$11)</f>
        <v/>
      </c>
      <c r="R145" s="7">
        <f>IF($I145=1,(O145-MAR1!$B$12)/MAR1!$D$12,(O145-MAR1!$C$12)/MAR1!$E$12)</f>
        <v/>
      </c>
      <c r="S145" s="7">
        <f>IF($I145=1,(P145-MAR1!$B$13)/MAR1!$D$13,(P145-MAR1!$C$13)/MAR1!$E$13)</f>
        <v/>
      </c>
      <c r="U145" s="5" t="n">
        <v>144</v>
      </c>
      <c r="V145" s="5" t="n">
        <v>0.54567</v>
      </c>
      <c r="W145" s="5" t="n">
        <v>0.511223</v>
      </c>
      <c r="X145" s="5" t="n">
        <v>0.007557</v>
      </c>
      <c r="Y145" s="5" t="n">
        <v>0.157161</v>
      </c>
      <c r="Z145" s="5" t="n">
        <v>0.904991</v>
      </c>
    </row>
    <row r="146">
      <c r="A146" s="5" t="n">
        <v>145</v>
      </c>
      <c r="B146" s="5" t="n">
        <v>1</v>
      </c>
      <c r="C146" s="5" t="n">
        <v>145</v>
      </c>
      <c r="D146" s="5" t="n">
        <v>5</v>
      </c>
      <c r="E146" s="5" t="n">
        <v>0</v>
      </c>
      <c r="F146" s="5" t="n">
        <v>40</v>
      </c>
      <c r="G146" s="5" t="n">
        <v>29.1</v>
      </c>
      <c r="H146" s="5" t="n">
        <v>19.22</v>
      </c>
      <c r="I146" s="6">
        <f>IF(E146&gt;=Markov!$B$3,1,0)</f>
        <v/>
      </c>
      <c r="J146" s="6">
        <f>I145</f>
        <v/>
      </c>
      <c r="K146" s="7">
        <f>MAR1!$B$5+MAR1!$C$5*COS(2*PI()*$C146/365)+MAR1!$D$5*SIN(2*PI()*$C146/365)</f>
        <v/>
      </c>
      <c r="L146" s="7">
        <f>MAR1!$B$6+MAR1!$C$6*COS(2*PI()*$C146/365)+MAR1!$D$6*SIN(2*PI()*$C146/365)</f>
        <v/>
      </c>
      <c r="M146" s="7">
        <f>MAR1!$B$7+MAR1!$C$7*COS(2*PI()*$C146/365)+MAR1!$D$7*SIN(2*PI()*$C146/365)</f>
        <v/>
      </c>
      <c r="N146" s="7">
        <f>F146-K146</f>
        <v/>
      </c>
      <c r="O146" s="7">
        <f>G146-L146</f>
        <v/>
      </c>
      <c r="P146" s="7">
        <f>H146-M146</f>
        <v/>
      </c>
      <c r="Q146" s="7">
        <f>IF($I146=1,(N146-MAR1!$B$11)/MAR1!$D$11,(N146-MAR1!$C$11)/MAR1!$E$11)</f>
        <v/>
      </c>
      <c r="R146" s="7">
        <f>IF($I146=1,(O146-MAR1!$B$12)/MAR1!$D$12,(O146-MAR1!$C$12)/MAR1!$E$12)</f>
        <v/>
      </c>
      <c r="S146" s="7">
        <f>IF($I146=1,(P146-MAR1!$B$13)/MAR1!$D$13,(P146-MAR1!$C$13)/MAR1!$E$13)</f>
        <v/>
      </c>
      <c r="U146" s="5" t="n">
        <v>145</v>
      </c>
      <c r="V146" s="5" t="n">
        <v>0.893541</v>
      </c>
      <c r="W146" s="5" t="n">
        <v>0.773528</v>
      </c>
      <c r="X146" s="5" t="n">
        <v>0.194682</v>
      </c>
      <c r="Y146" s="5" t="n">
        <v>0.486801</v>
      </c>
      <c r="Z146" s="5" t="n">
        <v>0.546275</v>
      </c>
    </row>
    <row r="147">
      <c r="A147" s="5" t="n">
        <v>146</v>
      </c>
      <c r="B147" s="5" t="n">
        <v>1</v>
      </c>
      <c r="C147" s="5" t="n">
        <v>146</v>
      </c>
      <c r="D147" s="5" t="n">
        <v>5</v>
      </c>
      <c r="E147" s="5" t="n">
        <v>2.3</v>
      </c>
      <c r="F147" s="5" t="n">
        <v>38.7</v>
      </c>
      <c r="G147" s="5" t="n">
        <v>28.2</v>
      </c>
      <c r="H147" s="5" t="n">
        <v>17.53</v>
      </c>
      <c r="I147" s="6">
        <f>IF(E147&gt;=Markov!$B$3,1,0)</f>
        <v/>
      </c>
      <c r="J147" s="6">
        <f>I146</f>
        <v/>
      </c>
      <c r="K147" s="7">
        <f>MAR1!$B$5+MAR1!$C$5*COS(2*PI()*$C147/365)+MAR1!$D$5*SIN(2*PI()*$C147/365)</f>
        <v/>
      </c>
      <c r="L147" s="7">
        <f>MAR1!$B$6+MAR1!$C$6*COS(2*PI()*$C147/365)+MAR1!$D$6*SIN(2*PI()*$C147/365)</f>
        <v/>
      </c>
      <c r="M147" s="7">
        <f>MAR1!$B$7+MAR1!$C$7*COS(2*PI()*$C147/365)+MAR1!$D$7*SIN(2*PI()*$C147/365)</f>
        <v/>
      </c>
      <c r="N147" s="7">
        <f>F147-K147</f>
        <v/>
      </c>
      <c r="O147" s="7">
        <f>G147-L147</f>
        <v/>
      </c>
      <c r="P147" s="7">
        <f>H147-M147</f>
        <v/>
      </c>
      <c r="Q147" s="7">
        <f>IF($I147=1,(N147-MAR1!$B$11)/MAR1!$D$11,(N147-MAR1!$C$11)/MAR1!$E$11)</f>
        <v/>
      </c>
      <c r="R147" s="7">
        <f>IF($I147=1,(O147-MAR1!$B$12)/MAR1!$D$12,(O147-MAR1!$C$12)/MAR1!$E$12)</f>
        <v/>
      </c>
      <c r="S147" s="7">
        <f>IF($I147=1,(P147-MAR1!$B$13)/MAR1!$D$13,(P147-MAR1!$C$13)/MAR1!$E$13)</f>
        <v/>
      </c>
      <c r="U147" s="5" t="n">
        <v>146</v>
      </c>
      <c r="V147" s="5" t="n">
        <v>0.876112</v>
      </c>
      <c r="W147" s="5" t="n">
        <v>0.863842</v>
      </c>
      <c r="X147" s="5" t="n">
        <v>0.606314</v>
      </c>
      <c r="Y147" s="5" t="n">
        <v>0.837786</v>
      </c>
      <c r="Z147" s="5" t="n">
        <v>0.545821</v>
      </c>
    </row>
    <row r="148">
      <c r="A148" s="5" t="n">
        <v>147</v>
      </c>
      <c r="B148" s="5" t="n">
        <v>1</v>
      </c>
      <c r="C148" s="5" t="n">
        <v>147</v>
      </c>
      <c r="D148" s="5" t="n">
        <v>5</v>
      </c>
      <c r="E148" s="5" t="n">
        <v>10.6</v>
      </c>
      <c r="F148" s="5" t="n">
        <v>36.3</v>
      </c>
      <c r="G148" s="5" t="n">
        <v>27.3</v>
      </c>
      <c r="H148" s="5" t="n">
        <v>13.16</v>
      </c>
      <c r="I148" s="6">
        <f>IF(E148&gt;=Markov!$B$3,1,0)</f>
        <v/>
      </c>
      <c r="J148" s="6">
        <f>I147</f>
        <v/>
      </c>
      <c r="K148" s="7">
        <f>MAR1!$B$5+MAR1!$C$5*COS(2*PI()*$C148/365)+MAR1!$D$5*SIN(2*PI()*$C148/365)</f>
        <v/>
      </c>
      <c r="L148" s="7">
        <f>MAR1!$B$6+MAR1!$C$6*COS(2*PI()*$C148/365)+MAR1!$D$6*SIN(2*PI()*$C148/365)</f>
        <v/>
      </c>
      <c r="M148" s="7">
        <f>MAR1!$B$7+MAR1!$C$7*COS(2*PI()*$C148/365)+MAR1!$D$7*SIN(2*PI()*$C148/365)</f>
        <v/>
      </c>
      <c r="N148" s="7">
        <f>F148-K148</f>
        <v/>
      </c>
      <c r="O148" s="7">
        <f>G148-L148</f>
        <v/>
      </c>
      <c r="P148" s="7">
        <f>H148-M148</f>
        <v/>
      </c>
      <c r="Q148" s="7">
        <f>IF($I148=1,(N148-MAR1!$B$11)/MAR1!$D$11,(N148-MAR1!$C$11)/MAR1!$E$11)</f>
        <v/>
      </c>
      <c r="R148" s="7">
        <f>IF($I148=1,(O148-MAR1!$B$12)/MAR1!$D$12,(O148-MAR1!$C$12)/MAR1!$E$12)</f>
        <v/>
      </c>
      <c r="S148" s="7">
        <f>IF($I148=1,(P148-MAR1!$B$13)/MAR1!$D$13,(P148-MAR1!$C$13)/MAR1!$E$13)</f>
        <v/>
      </c>
      <c r="U148" s="5" t="n">
        <v>147</v>
      </c>
      <c r="V148" s="5" t="n">
        <v>0.516723</v>
      </c>
      <c r="W148" s="5" t="n">
        <v>0.298714</v>
      </c>
      <c r="X148" s="5" t="n">
        <v>0.760667</v>
      </c>
      <c r="Y148" s="5" t="n">
        <v>0.599421</v>
      </c>
      <c r="Z148" s="5" t="n">
        <v>0.256353</v>
      </c>
    </row>
    <row r="149">
      <c r="A149" s="5" t="n">
        <v>148</v>
      </c>
      <c r="B149" s="5" t="n">
        <v>1</v>
      </c>
      <c r="C149" s="5" t="n">
        <v>148</v>
      </c>
      <c r="D149" s="5" t="n">
        <v>5</v>
      </c>
      <c r="E149" s="5" t="n">
        <v>0</v>
      </c>
      <c r="F149" s="5" t="n">
        <v>38.7</v>
      </c>
      <c r="G149" s="5" t="n">
        <v>27</v>
      </c>
      <c r="H149" s="5" t="n">
        <v>28.28</v>
      </c>
      <c r="I149" s="6">
        <f>IF(E149&gt;=Markov!$B$3,1,0)</f>
        <v/>
      </c>
      <c r="J149" s="6">
        <f>I148</f>
        <v/>
      </c>
      <c r="K149" s="7">
        <f>MAR1!$B$5+MAR1!$C$5*COS(2*PI()*$C149/365)+MAR1!$D$5*SIN(2*PI()*$C149/365)</f>
        <v/>
      </c>
      <c r="L149" s="7">
        <f>MAR1!$B$6+MAR1!$C$6*COS(2*PI()*$C149/365)+MAR1!$D$6*SIN(2*PI()*$C149/365)</f>
        <v/>
      </c>
      <c r="M149" s="7">
        <f>MAR1!$B$7+MAR1!$C$7*COS(2*PI()*$C149/365)+MAR1!$D$7*SIN(2*PI()*$C149/365)</f>
        <v/>
      </c>
      <c r="N149" s="7">
        <f>F149-K149</f>
        <v/>
      </c>
      <c r="O149" s="7">
        <f>G149-L149</f>
        <v/>
      </c>
      <c r="P149" s="7">
        <f>H149-M149</f>
        <v/>
      </c>
      <c r="Q149" s="7">
        <f>IF($I149=1,(N149-MAR1!$B$11)/MAR1!$D$11,(N149-MAR1!$C$11)/MAR1!$E$11)</f>
        <v/>
      </c>
      <c r="R149" s="7">
        <f>IF($I149=1,(O149-MAR1!$B$12)/MAR1!$D$12,(O149-MAR1!$C$12)/MAR1!$E$12)</f>
        <v/>
      </c>
      <c r="S149" s="7">
        <f>IF($I149=1,(P149-MAR1!$B$13)/MAR1!$D$13,(P149-MAR1!$C$13)/MAR1!$E$13)</f>
        <v/>
      </c>
      <c r="U149" s="5" t="n">
        <v>148</v>
      </c>
      <c r="V149" s="5" t="n">
        <v>0.284648</v>
      </c>
      <c r="W149" s="5" t="n">
        <v>0.604917</v>
      </c>
      <c r="X149" s="5" t="n">
        <v>0.166752</v>
      </c>
      <c r="Y149" s="5" t="n">
        <v>0.206617</v>
      </c>
      <c r="Z149" s="5" t="n">
        <v>0.754425</v>
      </c>
    </row>
    <row r="150">
      <c r="A150" s="5" t="n">
        <v>149</v>
      </c>
      <c r="B150" s="5" t="n">
        <v>1</v>
      </c>
      <c r="C150" s="5" t="n">
        <v>149</v>
      </c>
      <c r="D150" s="5" t="n">
        <v>5</v>
      </c>
      <c r="E150" s="5" t="n">
        <v>0</v>
      </c>
      <c r="F150" s="5" t="n">
        <v>36.4</v>
      </c>
      <c r="G150" s="5" t="n">
        <v>25.7</v>
      </c>
      <c r="H150" s="5" t="n">
        <v>18.07</v>
      </c>
      <c r="I150" s="6">
        <f>IF(E150&gt;=Markov!$B$3,1,0)</f>
        <v/>
      </c>
      <c r="J150" s="6">
        <f>I149</f>
        <v/>
      </c>
      <c r="K150" s="7">
        <f>MAR1!$B$5+MAR1!$C$5*COS(2*PI()*$C150/365)+MAR1!$D$5*SIN(2*PI()*$C150/365)</f>
        <v/>
      </c>
      <c r="L150" s="7">
        <f>MAR1!$B$6+MAR1!$C$6*COS(2*PI()*$C150/365)+MAR1!$D$6*SIN(2*PI()*$C150/365)</f>
        <v/>
      </c>
      <c r="M150" s="7">
        <f>MAR1!$B$7+MAR1!$C$7*COS(2*PI()*$C150/365)+MAR1!$D$7*SIN(2*PI()*$C150/365)</f>
        <v/>
      </c>
      <c r="N150" s="7">
        <f>F150-K150</f>
        <v/>
      </c>
      <c r="O150" s="7">
        <f>G150-L150</f>
        <v/>
      </c>
      <c r="P150" s="7">
        <f>H150-M150</f>
        <v/>
      </c>
      <c r="Q150" s="7">
        <f>IF($I150=1,(N150-MAR1!$B$11)/MAR1!$D$11,(N150-MAR1!$C$11)/MAR1!$E$11)</f>
        <v/>
      </c>
      <c r="R150" s="7">
        <f>IF($I150=1,(O150-MAR1!$B$12)/MAR1!$D$12,(O150-MAR1!$C$12)/MAR1!$E$12)</f>
        <v/>
      </c>
      <c r="S150" s="7">
        <f>IF($I150=1,(P150-MAR1!$B$13)/MAR1!$D$13,(P150-MAR1!$C$13)/MAR1!$E$13)</f>
        <v/>
      </c>
      <c r="U150" s="5" t="n">
        <v>149</v>
      </c>
      <c r="V150" s="5" t="n">
        <v>0.521475</v>
      </c>
      <c r="W150" s="5" t="n">
        <v>0.5263099999999999</v>
      </c>
      <c r="X150" s="5" t="n">
        <v>0.9639</v>
      </c>
      <c r="Y150" s="5" t="n">
        <v>0.34659</v>
      </c>
      <c r="Z150" s="5" t="n">
        <v>0.02084</v>
      </c>
    </row>
    <row r="151">
      <c r="A151" s="5" t="n">
        <v>150</v>
      </c>
      <c r="B151" s="5" t="n">
        <v>1</v>
      </c>
      <c r="C151" s="5" t="n">
        <v>150</v>
      </c>
      <c r="D151" s="5" t="n">
        <v>5</v>
      </c>
      <c r="E151" s="5" t="n">
        <v>0</v>
      </c>
      <c r="F151" s="5" t="n">
        <v>35.7</v>
      </c>
      <c r="G151" s="5" t="n">
        <v>25.3</v>
      </c>
      <c r="H151" s="5" t="n">
        <v>22.97</v>
      </c>
      <c r="I151" s="6">
        <f>IF(E151&gt;=Markov!$B$3,1,0)</f>
        <v/>
      </c>
      <c r="J151" s="6">
        <f>I150</f>
        <v/>
      </c>
      <c r="K151" s="7">
        <f>MAR1!$B$5+MAR1!$C$5*COS(2*PI()*$C151/365)+MAR1!$D$5*SIN(2*PI()*$C151/365)</f>
        <v/>
      </c>
      <c r="L151" s="7">
        <f>MAR1!$B$6+MAR1!$C$6*COS(2*PI()*$C151/365)+MAR1!$D$6*SIN(2*PI()*$C151/365)</f>
        <v/>
      </c>
      <c r="M151" s="7">
        <f>MAR1!$B$7+MAR1!$C$7*COS(2*PI()*$C151/365)+MAR1!$D$7*SIN(2*PI()*$C151/365)</f>
        <v/>
      </c>
      <c r="N151" s="7">
        <f>F151-K151</f>
        <v/>
      </c>
      <c r="O151" s="7">
        <f>G151-L151</f>
        <v/>
      </c>
      <c r="P151" s="7">
        <f>H151-M151</f>
        <v/>
      </c>
      <c r="Q151" s="7">
        <f>IF($I151=1,(N151-MAR1!$B$11)/MAR1!$D$11,(N151-MAR1!$C$11)/MAR1!$E$11)</f>
        <v/>
      </c>
      <c r="R151" s="7">
        <f>IF($I151=1,(O151-MAR1!$B$12)/MAR1!$D$12,(O151-MAR1!$C$12)/MAR1!$E$12)</f>
        <v/>
      </c>
      <c r="S151" s="7">
        <f>IF($I151=1,(P151-MAR1!$B$13)/MAR1!$D$13,(P151-MAR1!$C$13)/MAR1!$E$13)</f>
        <v/>
      </c>
      <c r="U151" s="5" t="n">
        <v>150</v>
      </c>
      <c r="V151" s="5" t="n">
        <v>0.222239</v>
      </c>
      <c r="W151" s="5" t="n">
        <v>0.328085</v>
      </c>
      <c r="X151" s="5" t="n">
        <v>0.157743</v>
      </c>
      <c r="Y151" s="5" t="n">
        <v>0.846688</v>
      </c>
      <c r="Z151" s="5" t="n">
        <v>0.752931</v>
      </c>
    </row>
    <row r="152">
      <c r="A152" s="5" t="n">
        <v>151</v>
      </c>
      <c r="B152" s="5" t="n">
        <v>1</v>
      </c>
      <c r="C152" s="5" t="n">
        <v>151</v>
      </c>
      <c r="D152" s="5" t="n">
        <v>5</v>
      </c>
      <c r="E152" s="5" t="n">
        <v>0</v>
      </c>
      <c r="F152" s="5" t="n">
        <v>35.7</v>
      </c>
      <c r="G152" s="5" t="n">
        <v>24.7</v>
      </c>
      <c r="H152" s="5" t="n">
        <v>20.71</v>
      </c>
      <c r="I152" s="6">
        <f>IF(E152&gt;=Markov!$B$3,1,0)</f>
        <v/>
      </c>
      <c r="J152" s="6">
        <f>I151</f>
        <v/>
      </c>
      <c r="K152" s="7">
        <f>MAR1!$B$5+MAR1!$C$5*COS(2*PI()*$C152/365)+MAR1!$D$5*SIN(2*PI()*$C152/365)</f>
        <v/>
      </c>
      <c r="L152" s="7">
        <f>MAR1!$B$6+MAR1!$C$6*COS(2*PI()*$C152/365)+MAR1!$D$6*SIN(2*PI()*$C152/365)</f>
        <v/>
      </c>
      <c r="M152" s="7">
        <f>MAR1!$B$7+MAR1!$C$7*COS(2*PI()*$C152/365)+MAR1!$D$7*SIN(2*PI()*$C152/365)</f>
        <v/>
      </c>
      <c r="N152" s="7">
        <f>F152-K152</f>
        <v/>
      </c>
      <c r="O152" s="7">
        <f>G152-L152</f>
        <v/>
      </c>
      <c r="P152" s="7">
        <f>H152-M152</f>
        <v/>
      </c>
      <c r="Q152" s="7">
        <f>IF($I152=1,(N152-MAR1!$B$11)/MAR1!$D$11,(N152-MAR1!$C$11)/MAR1!$E$11)</f>
        <v/>
      </c>
      <c r="R152" s="7">
        <f>IF($I152=1,(O152-MAR1!$B$12)/MAR1!$D$12,(O152-MAR1!$C$12)/MAR1!$E$12)</f>
        <v/>
      </c>
      <c r="S152" s="7">
        <f>IF($I152=1,(P152-MAR1!$B$13)/MAR1!$D$13,(P152-MAR1!$C$13)/MAR1!$E$13)</f>
        <v/>
      </c>
      <c r="U152" s="5" t="n">
        <v>151</v>
      </c>
      <c r="V152" s="5" t="n">
        <v>0.377416</v>
      </c>
      <c r="W152" s="5" t="n">
        <v>0.541011</v>
      </c>
      <c r="X152" s="5" t="n">
        <v>0.795543</v>
      </c>
      <c r="Y152" s="5" t="n">
        <v>0.838434</v>
      </c>
      <c r="Z152" s="5" t="n">
        <v>0.86337</v>
      </c>
    </row>
    <row r="153">
      <c r="A153" s="5" t="n">
        <v>152</v>
      </c>
      <c r="B153" s="5" t="n">
        <v>1</v>
      </c>
      <c r="C153" s="5" t="n">
        <v>152</v>
      </c>
      <c r="D153" s="5" t="n">
        <v>6</v>
      </c>
      <c r="E153" s="5" t="n">
        <v>0.6</v>
      </c>
      <c r="F153" s="5" t="n">
        <v>33.9</v>
      </c>
      <c r="G153" s="5" t="n">
        <v>25.9</v>
      </c>
      <c r="H153" s="5" t="n">
        <v>15.72</v>
      </c>
      <c r="I153" s="6">
        <f>IF(E153&gt;=Markov!$B$3,1,0)</f>
        <v/>
      </c>
      <c r="J153" s="6">
        <f>I152</f>
        <v/>
      </c>
      <c r="K153" s="7">
        <f>MAR1!$B$5+MAR1!$C$5*COS(2*PI()*$C153/365)+MAR1!$D$5*SIN(2*PI()*$C153/365)</f>
        <v/>
      </c>
      <c r="L153" s="7">
        <f>MAR1!$B$6+MAR1!$C$6*COS(2*PI()*$C153/365)+MAR1!$D$6*SIN(2*PI()*$C153/365)</f>
        <v/>
      </c>
      <c r="M153" s="7">
        <f>MAR1!$B$7+MAR1!$C$7*COS(2*PI()*$C153/365)+MAR1!$D$7*SIN(2*PI()*$C153/365)</f>
        <v/>
      </c>
      <c r="N153" s="7">
        <f>F153-K153</f>
        <v/>
      </c>
      <c r="O153" s="7">
        <f>G153-L153</f>
        <v/>
      </c>
      <c r="P153" s="7">
        <f>H153-M153</f>
        <v/>
      </c>
      <c r="Q153" s="7">
        <f>IF($I153=1,(N153-MAR1!$B$11)/MAR1!$D$11,(N153-MAR1!$C$11)/MAR1!$E$11)</f>
        <v/>
      </c>
      <c r="R153" s="7">
        <f>IF($I153=1,(O153-MAR1!$B$12)/MAR1!$D$12,(O153-MAR1!$C$12)/MAR1!$E$12)</f>
        <v/>
      </c>
      <c r="S153" s="7">
        <f>IF($I153=1,(P153-MAR1!$B$13)/MAR1!$D$13,(P153-MAR1!$C$13)/MAR1!$E$13)</f>
        <v/>
      </c>
      <c r="U153" s="5" t="n">
        <v>152</v>
      </c>
      <c r="V153" s="5" t="n">
        <v>0.466833</v>
      </c>
      <c r="W153" s="5" t="n">
        <v>0.8701</v>
      </c>
      <c r="X153" s="5" t="n">
        <v>0.339817</v>
      </c>
      <c r="Y153" s="5" t="n">
        <v>0.479198</v>
      </c>
      <c r="Z153" s="5" t="n">
        <v>0.014737</v>
      </c>
    </row>
    <row r="154">
      <c r="A154" s="5" t="n">
        <v>153</v>
      </c>
      <c r="B154" s="5" t="n">
        <v>1</v>
      </c>
      <c r="C154" s="5" t="n">
        <v>153</v>
      </c>
      <c r="D154" s="5" t="n">
        <v>6</v>
      </c>
      <c r="E154" s="5" t="n">
        <v>0</v>
      </c>
      <c r="F154" s="5" t="n">
        <v>36.1</v>
      </c>
      <c r="G154" s="5" t="n">
        <v>27.6</v>
      </c>
      <c r="H154" s="5" t="n">
        <v>17.6</v>
      </c>
      <c r="I154" s="6">
        <f>IF(E154&gt;=Markov!$B$3,1,0)</f>
        <v/>
      </c>
      <c r="J154" s="6">
        <f>I153</f>
        <v/>
      </c>
      <c r="K154" s="7">
        <f>MAR1!$B$5+MAR1!$C$5*COS(2*PI()*$C154/365)+MAR1!$D$5*SIN(2*PI()*$C154/365)</f>
        <v/>
      </c>
      <c r="L154" s="7">
        <f>MAR1!$B$6+MAR1!$C$6*COS(2*PI()*$C154/365)+MAR1!$D$6*SIN(2*PI()*$C154/365)</f>
        <v/>
      </c>
      <c r="M154" s="7">
        <f>MAR1!$B$7+MAR1!$C$7*COS(2*PI()*$C154/365)+MAR1!$D$7*SIN(2*PI()*$C154/365)</f>
        <v/>
      </c>
      <c r="N154" s="7">
        <f>F154-K154</f>
        <v/>
      </c>
      <c r="O154" s="7">
        <f>G154-L154</f>
        <v/>
      </c>
      <c r="P154" s="7">
        <f>H154-M154</f>
        <v/>
      </c>
      <c r="Q154" s="7">
        <f>IF($I154=1,(N154-MAR1!$B$11)/MAR1!$D$11,(N154-MAR1!$C$11)/MAR1!$E$11)</f>
        <v/>
      </c>
      <c r="R154" s="7">
        <f>IF($I154=1,(O154-MAR1!$B$12)/MAR1!$D$12,(O154-MAR1!$C$12)/MAR1!$E$12)</f>
        <v/>
      </c>
      <c r="S154" s="7">
        <f>IF($I154=1,(P154-MAR1!$B$13)/MAR1!$D$13,(P154-MAR1!$C$13)/MAR1!$E$13)</f>
        <v/>
      </c>
      <c r="U154" s="5" t="n">
        <v>153</v>
      </c>
      <c r="V154" s="5" t="n">
        <v>0.768713</v>
      </c>
      <c r="W154" s="5" t="n">
        <v>0.916945</v>
      </c>
      <c r="X154" s="5" t="n">
        <v>0.813703</v>
      </c>
      <c r="Y154" s="5" t="n">
        <v>0.020092</v>
      </c>
      <c r="Z154" s="5" t="n">
        <v>0.5676290000000001</v>
      </c>
    </row>
    <row r="155">
      <c r="A155" s="5" t="n">
        <v>154</v>
      </c>
      <c r="B155" s="5" t="n">
        <v>1</v>
      </c>
      <c r="C155" s="5" t="n">
        <v>154</v>
      </c>
      <c r="D155" s="5" t="n">
        <v>6</v>
      </c>
      <c r="E155" s="5" t="n">
        <v>0</v>
      </c>
      <c r="F155" s="5" t="n">
        <v>37.4</v>
      </c>
      <c r="G155" s="5" t="n">
        <v>27.5</v>
      </c>
      <c r="H155" s="5" t="n">
        <v>20.53</v>
      </c>
      <c r="I155" s="6">
        <f>IF(E155&gt;=Markov!$B$3,1,0)</f>
        <v/>
      </c>
      <c r="J155" s="6">
        <f>I154</f>
        <v/>
      </c>
      <c r="K155" s="7">
        <f>MAR1!$B$5+MAR1!$C$5*COS(2*PI()*$C155/365)+MAR1!$D$5*SIN(2*PI()*$C155/365)</f>
        <v/>
      </c>
      <c r="L155" s="7">
        <f>MAR1!$B$6+MAR1!$C$6*COS(2*PI()*$C155/365)+MAR1!$D$6*SIN(2*PI()*$C155/365)</f>
        <v/>
      </c>
      <c r="M155" s="7">
        <f>MAR1!$B$7+MAR1!$C$7*COS(2*PI()*$C155/365)+MAR1!$D$7*SIN(2*PI()*$C155/365)</f>
        <v/>
      </c>
      <c r="N155" s="7">
        <f>F155-K155</f>
        <v/>
      </c>
      <c r="O155" s="7">
        <f>G155-L155</f>
        <v/>
      </c>
      <c r="P155" s="7">
        <f>H155-M155</f>
        <v/>
      </c>
      <c r="Q155" s="7">
        <f>IF($I155=1,(N155-MAR1!$B$11)/MAR1!$D$11,(N155-MAR1!$C$11)/MAR1!$E$11)</f>
        <v/>
      </c>
      <c r="R155" s="7">
        <f>IF($I155=1,(O155-MAR1!$B$12)/MAR1!$D$12,(O155-MAR1!$C$12)/MAR1!$E$12)</f>
        <v/>
      </c>
      <c r="S155" s="7">
        <f>IF($I155=1,(P155-MAR1!$B$13)/MAR1!$D$13,(P155-MAR1!$C$13)/MAR1!$E$13)</f>
        <v/>
      </c>
      <c r="U155" s="5" t="n">
        <v>154</v>
      </c>
      <c r="V155" s="5" t="n">
        <v>0.742792</v>
      </c>
      <c r="W155" s="5" t="n">
        <v>0.241761</v>
      </c>
      <c r="X155" s="5" t="n">
        <v>0.085575</v>
      </c>
      <c r="Y155" s="5" t="n">
        <v>0.299563</v>
      </c>
      <c r="Z155" s="5" t="n">
        <v>0.099549</v>
      </c>
    </row>
    <row r="156">
      <c r="A156" s="5" t="n">
        <v>155</v>
      </c>
      <c r="B156" s="5" t="n">
        <v>1</v>
      </c>
      <c r="C156" s="5" t="n">
        <v>155</v>
      </c>
      <c r="D156" s="5" t="n">
        <v>6</v>
      </c>
      <c r="E156" s="5" t="n">
        <v>0</v>
      </c>
      <c r="F156" s="5" t="n">
        <v>36.6</v>
      </c>
      <c r="G156" s="5" t="n">
        <v>26.9</v>
      </c>
      <c r="H156" s="5" t="n">
        <v>21</v>
      </c>
      <c r="I156" s="6">
        <f>IF(E156&gt;=Markov!$B$3,1,0)</f>
        <v/>
      </c>
      <c r="J156" s="6">
        <f>I155</f>
        <v/>
      </c>
      <c r="K156" s="7">
        <f>MAR1!$B$5+MAR1!$C$5*COS(2*PI()*$C156/365)+MAR1!$D$5*SIN(2*PI()*$C156/365)</f>
        <v/>
      </c>
      <c r="L156" s="7">
        <f>MAR1!$B$6+MAR1!$C$6*COS(2*PI()*$C156/365)+MAR1!$D$6*SIN(2*PI()*$C156/365)</f>
        <v/>
      </c>
      <c r="M156" s="7">
        <f>MAR1!$B$7+MAR1!$C$7*COS(2*PI()*$C156/365)+MAR1!$D$7*SIN(2*PI()*$C156/365)</f>
        <v/>
      </c>
      <c r="N156" s="7">
        <f>F156-K156</f>
        <v/>
      </c>
      <c r="O156" s="7">
        <f>G156-L156</f>
        <v/>
      </c>
      <c r="P156" s="7">
        <f>H156-M156</f>
        <v/>
      </c>
      <c r="Q156" s="7">
        <f>IF($I156=1,(N156-MAR1!$B$11)/MAR1!$D$11,(N156-MAR1!$C$11)/MAR1!$E$11)</f>
        <v/>
      </c>
      <c r="R156" s="7">
        <f>IF($I156=1,(O156-MAR1!$B$12)/MAR1!$D$12,(O156-MAR1!$C$12)/MAR1!$E$12)</f>
        <v/>
      </c>
      <c r="S156" s="7">
        <f>IF($I156=1,(P156-MAR1!$B$13)/MAR1!$D$13,(P156-MAR1!$C$13)/MAR1!$E$13)</f>
        <v/>
      </c>
      <c r="U156" s="5" t="n">
        <v>155</v>
      </c>
      <c r="V156" s="5" t="n">
        <v>0.053382</v>
      </c>
      <c r="W156" s="5" t="n">
        <v>0.867422</v>
      </c>
      <c r="X156" s="5" t="n">
        <v>0.641934</v>
      </c>
      <c r="Y156" s="5" t="n">
        <v>0.986276</v>
      </c>
      <c r="Z156" s="5" t="n">
        <v>0.517339</v>
      </c>
    </row>
    <row r="157">
      <c r="A157" s="5" t="n">
        <v>156</v>
      </c>
      <c r="B157" s="5" t="n">
        <v>1</v>
      </c>
      <c r="C157" s="5" t="n">
        <v>156</v>
      </c>
      <c r="D157" s="5" t="n">
        <v>6</v>
      </c>
      <c r="E157" s="5" t="n">
        <v>0</v>
      </c>
      <c r="F157" s="5" t="n">
        <v>36.6</v>
      </c>
      <c r="G157" s="5" t="n">
        <v>26.9</v>
      </c>
      <c r="H157" s="5" t="n">
        <v>18.39</v>
      </c>
      <c r="I157" s="6">
        <f>IF(E157&gt;=Markov!$B$3,1,0)</f>
        <v/>
      </c>
      <c r="J157" s="6">
        <f>I156</f>
        <v/>
      </c>
      <c r="K157" s="7">
        <f>MAR1!$B$5+MAR1!$C$5*COS(2*PI()*$C157/365)+MAR1!$D$5*SIN(2*PI()*$C157/365)</f>
        <v/>
      </c>
      <c r="L157" s="7">
        <f>MAR1!$B$6+MAR1!$C$6*COS(2*PI()*$C157/365)+MAR1!$D$6*SIN(2*PI()*$C157/365)</f>
        <v/>
      </c>
      <c r="M157" s="7">
        <f>MAR1!$B$7+MAR1!$C$7*COS(2*PI()*$C157/365)+MAR1!$D$7*SIN(2*PI()*$C157/365)</f>
        <v/>
      </c>
      <c r="N157" s="7">
        <f>F157-K157</f>
        <v/>
      </c>
      <c r="O157" s="7">
        <f>G157-L157</f>
        <v/>
      </c>
      <c r="P157" s="7">
        <f>H157-M157</f>
        <v/>
      </c>
      <c r="Q157" s="7">
        <f>IF($I157=1,(N157-MAR1!$B$11)/MAR1!$D$11,(N157-MAR1!$C$11)/MAR1!$E$11)</f>
        <v/>
      </c>
      <c r="R157" s="7">
        <f>IF($I157=1,(O157-MAR1!$B$12)/MAR1!$D$12,(O157-MAR1!$C$12)/MAR1!$E$12)</f>
        <v/>
      </c>
      <c r="S157" s="7">
        <f>IF($I157=1,(P157-MAR1!$B$13)/MAR1!$D$13,(P157-MAR1!$C$13)/MAR1!$E$13)</f>
        <v/>
      </c>
      <c r="U157" s="5" t="n">
        <v>156</v>
      </c>
      <c r="V157" s="5" t="n">
        <v>0.365509</v>
      </c>
      <c r="W157" s="5" t="n">
        <v>0.82892</v>
      </c>
      <c r="X157" s="5" t="n">
        <v>0.844317</v>
      </c>
      <c r="Y157" s="5" t="n">
        <v>0.95527</v>
      </c>
      <c r="Z157" s="5" t="n">
        <v>0.09719800000000001</v>
      </c>
    </row>
    <row r="158">
      <c r="A158" s="5" t="n">
        <v>157</v>
      </c>
      <c r="B158" s="5" t="n">
        <v>1</v>
      </c>
      <c r="C158" s="5" t="n">
        <v>157</v>
      </c>
      <c r="D158" s="5" t="n">
        <v>6</v>
      </c>
      <c r="E158" s="5" t="n">
        <v>0</v>
      </c>
      <c r="F158" s="5" t="n">
        <v>38.3</v>
      </c>
      <c r="G158" s="5" t="n">
        <v>25.3</v>
      </c>
      <c r="H158" s="5" t="n">
        <v>25.73</v>
      </c>
      <c r="I158" s="6">
        <f>IF(E158&gt;=Markov!$B$3,1,0)</f>
        <v/>
      </c>
      <c r="J158" s="6">
        <f>I157</f>
        <v/>
      </c>
      <c r="K158" s="7">
        <f>MAR1!$B$5+MAR1!$C$5*COS(2*PI()*$C158/365)+MAR1!$D$5*SIN(2*PI()*$C158/365)</f>
        <v/>
      </c>
      <c r="L158" s="7">
        <f>MAR1!$B$6+MAR1!$C$6*COS(2*PI()*$C158/365)+MAR1!$D$6*SIN(2*PI()*$C158/365)</f>
        <v/>
      </c>
      <c r="M158" s="7">
        <f>MAR1!$B$7+MAR1!$C$7*COS(2*PI()*$C158/365)+MAR1!$D$7*SIN(2*PI()*$C158/365)</f>
        <v/>
      </c>
      <c r="N158" s="7">
        <f>F158-K158</f>
        <v/>
      </c>
      <c r="O158" s="7">
        <f>G158-L158</f>
        <v/>
      </c>
      <c r="P158" s="7">
        <f>H158-M158</f>
        <v/>
      </c>
      <c r="Q158" s="7">
        <f>IF($I158=1,(N158-MAR1!$B$11)/MAR1!$D$11,(N158-MAR1!$C$11)/MAR1!$E$11)</f>
        <v/>
      </c>
      <c r="R158" s="7">
        <f>IF($I158=1,(O158-MAR1!$B$12)/MAR1!$D$12,(O158-MAR1!$C$12)/MAR1!$E$12)</f>
        <v/>
      </c>
      <c r="S158" s="7">
        <f>IF($I158=1,(P158-MAR1!$B$13)/MAR1!$D$13,(P158-MAR1!$C$13)/MAR1!$E$13)</f>
        <v/>
      </c>
      <c r="U158" s="5" t="n">
        <v>157</v>
      </c>
      <c r="V158" s="5" t="n">
        <v>0.815019</v>
      </c>
      <c r="W158" s="5" t="n">
        <v>0.303718</v>
      </c>
      <c r="X158" s="5" t="n">
        <v>0.922403</v>
      </c>
      <c r="Y158" s="5" t="n">
        <v>0.622711</v>
      </c>
      <c r="Z158" s="5" t="n">
        <v>0.041401</v>
      </c>
    </row>
    <row r="159">
      <c r="A159" s="5" t="n">
        <v>158</v>
      </c>
      <c r="B159" s="5" t="n">
        <v>1</v>
      </c>
      <c r="C159" s="5" t="n">
        <v>158</v>
      </c>
      <c r="D159" s="5" t="n">
        <v>6</v>
      </c>
      <c r="E159" s="5" t="n">
        <v>0</v>
      </c>
      <c r="F159" s="5" t="n">
        <v>34.6</v>
      </c>
      <c r="G159" s="5" t="n">
        <v>25.4</v>
      </c>
      <c r="H159" s="5" t="n">
        <v>21.5</v>
      </c>
      <c r="I159" s="6">
        <f>IF(E159&gt;=Markov!$B$3,1,0)</f>
        <v/>
      </c>
      <c r="J159" s="6">
        <f>I158</f>
        <v/>
      </c>
      <c r="K159" s="7">
        <f>MAR1!$B$5+MAR1!$C$5*COS(2*PI()*$C159/365)+MAR1!$D$5*SIN(2*PI()*$C159/365)</f>
        <v/>
      </c>
      <c r="L159" s="7">
        <f>MAR1!$B$6+MAR1!$C$6*COS(2*PI()*$C159/365)+MAR1!$D$6*SIN(2*PI()*$C159/365)</f>
        <v/>
      </c>
      <c r="M159" s="7">
        <f>MAR1!$B$7+MAR1!$C$7*COS(2*PI()*$C159/365)+MAR1!$D$7*SIN(2*PI()*$C159/365)</f>
        <v/>
      </c>
      <c r="N159" s="7">
        <f>F159-K159</f>
        <v/>
      </c>
      <c r="O159" s="7">
        <f>G159-L159</f>
        <v/>
      </c>
      <c r="P159" s="7">
        <f>H159-M159</f>
        <v/>
      </c>
      <c r="Q159" s="7">
        <f>IF($I159=1,(N159-MAR1!$B$11)/MAR1!$D$11,(N159-MAR1!$C$11)/MAR1!$E$11)</f>
        <v/>
      </c>
      <c r="R159" s="7">
        <f>IF($I159=1,(O159-MAR1!$B$12)/MAR1!$D$12,(O159-MAR1!$C$12)/MAR1!$E$12)</f>
        <v/>
      </c>
      <c r="S159" s="7">
        <f>IF($I159=1,(P159-MAR1!$B$13)/MAR1!$D$13,(P159-MAR1!$C$13)/MAR1!$E$13)</f>
        <v/>
      </c>
      <c r="U159" s="5" t="n">
        <v>158</v>
      </c>
      <c r="V159" s="5" t="n">
        <v>0.150968</v>
      </c>
      <c r="W159" s="5" t="n">
        <v>0.40543</v>
      </c>
      <c r="X159" s="5" t="n">
        <v>0.7582680000000001</v>
      </c>
      <c r="Y159" s="5" t="n">
        <v>0.204542</v>
      </c>
      <c r="Z159" s="5" t="n">
        <v>0.837521</v>
      </c>
    </row>
    <row r="160">
      <c r="A160" s="5" t="n">
        <v>159</v>
      </c>
      <c r="B160" s="5" t="n">
        <v>1</v>
      </c>
      <c r="C160" s="5" t="n">
        <v>159</v>
      </c>
      <c r="D160" s="5" t="n">
        <v>6</v>
      </c>
      <c r="E160" s="5" t="n">
        <v>1.5</v>
      </c>
      <c r="F160" s="5" t="n">
        <v>33.5</v>
      </c>
      <c r="G160" s="5" t="n">
        <v>26.4</v>
      </c>
      <c r="H160" s="5" t="n">
        <v>16.16</v>
      </c>
      <c r="I160" s="6">
        <f>IF(E160&gt;=Markov!$B$3,1,0)</f>
        <v/>
      </c>
      <c r="J160" s="6">
        <f>I159</f>
        <v/>
      </c>
      <c r="K160" s="7">
        <f>MAR1!$B$5+MAR1!$C$5*COS(2*PI()*$C160/365)+MAR1!$D$5*SIN(2*PI()*$C160/365)</f>
        <v/>
      </c>
      <c r="L160" s="7">
        <f>MAR1!$B$6+MAR1!$C$6*COS(2*PI()*$C160/365)+MAR1!$D$6*SIN(2*PI()*$C160/365)</f>
        <v/>
      </c>
      <c r="M160" s="7">
        <f>MAR1!$B$7+MAR1!$C$7*COS(2*PI()*$C160/365)+MAR1!$D$7*SIN(2*PI()*$C160/365)</f>
        <v/>
      </c>
      <c r="N160" s="7">
        <f>F160-K160</f>
        <v/>
      </c>
      <c r="O160" s="7">
        <f>G160-L160</f>
        <v/>
      </c>
      <c r="P160" s="7">
        <f>H160-M160</f>
        <v/>
      </c>
      <c r="Q160" s="7">
        <f>IF($I160=1,(N160-MAR1!$B$11)/MAR1!$D$11,(N160-MAR1!$C$11)/MAR1!$E$11)</f>
        <v/>
      </c>
      <c r="R160" s="7">
        <f>IF($I160=1,(O160-MAR1!$B$12)/MAR1!$D$12,(O160-MAR1!$C$12)/MAR1!$E$12)</f>
        <v/>
      </c>
      <c r="S160" s="7">
        <f>IF($I160=1,(P160-MAR1!$B$13)/MAR1!$D$13,(P160-MAR1!$C$13)/MAR1!$E$13)</f>
        <v/>
      </c>
      <c r="U160" s="5" t="n">
        <v>159</v>
      </c>
      <c r="V160" s="5" t="n">
        <v>0.782656</v>
      </c>
      <c r="W160" s="5" t="n">
        <v>0.218356</v>
      </c>
      <c r="X160" s="5" t="n">
        <v>0.406109</v>
      </c>
      <c r="Y160" s="5" t="n">
        <v>0.883925</v>
      </c>
      <c r="Z160" s="5" t="n">
        <v>0.067055</v>
      </c>
    </row>
    <row r="161">
      <c r="A161" s="5" t="n">
        <v>160</v>
      </c>
      <c r="B161" s="5" t="n">
        <v>1</v>
      </c>
      <c r="C161" s="5" t="n">
        <v>160</v>
      </c>
      <c r="D161" s="5" t="n">
        <v>6</v>
      </c>
      <c r="E161" s="5" t="n">
        <v>0</v>
      </c>
      <c r="F161" s="5" t="n">
        <v>32.2</v>
      </c>
      <c r="G161" s="5" t="n">
        <v>24.8</v>
      </c>
      <c r="H161" s="5" t="n">
        <v>22.04</v>
      </c>
      <c r="I161" s="6">
        <f>IF(E161&gt;=Markov!$B$3,1,0)</f>
        <v/>
      </c>
      <c r="J161" s="6">
        <f>I160</f>
        <v/>
      </c>
      <c r="K161" s="7">
        <f>MAR1!$B$5+MAR1!$C$5*COS(2*PI()*$C161/365)+MAR1!$D$5*SIN(2*PI()*$C161/365)</f>
        <v/>
      </c>
      <c r="L161" s="7">
        <f>MAR1!$B$6+MAR1!$C$6*COS(2*PI()*$C161/365)+MAR1!$D$6*SIN(2*PI()*$C161/365)</f>
        <v/>
      </c>
      <c r="M161" s="7">
        <f>MAR1!$B$7+MAR1!$C$7*COS(2*PI()*$C161/365)+MAR1!$D$7*SIN(2*PI()*$C161/365)</f>
        <v/>
      </c>
      <c r="N161" s="7">
        <f>F161-K161</f>
        <v/>
      </c>
      <c r="O161" s="7">
        <f>G161-L161</f>
        <v/>
      </c>
      <c r="P161" s="7">
        <f>H161-M161</f>
        <v/>
      </c>
      <c r="Q161" s="7">
        <f>IF($I161=1,(N161-MAR1!$B$11)/MAR1!$D$11,(N161-MAR1!$C$11)/MAR1!$E$11)</f>
        <v/>
      </c>
      <c r="R161" s="7">
        <f>IF($I161=1,(O161-MAR1!$B$12)/MAR1!$D$12,(O161-MAR1!$C$12)/MAR1!$E$12)</f>
        <v/>
      </c>
      <c r="S161" s="7">
        <f>IF($I161=1,(P161-MAR1!$B$13)/MAR1!$D$13,(P161-MAR1!$C$13)/MAR1!$E$13)</f>
        <v/>
      </c>
      <c r="U161" s="5" t="n">
        <v>160</v>
      </c>
      <c r="V161" s="5" t="n">
        <v>0.718045</v>
      </c>
      <c r="W161" s="5" t="n">
        <v>0.567148</v>
      </c>
      <c r="X161" s="5" t="n">
        <v>0.298542</v>
      </c>
      <c r="Y161" s="5" t="n">
        <v>0.412809</v>
      </c>
      <c r="Z161" s="5" t="n">
        <v>0.548013</v>
      </c>
    </row>
    <row r="162">
      <c r="A162" s="5" t="n">
        <v>161</v>
      </c>
      <c r="B162" s="5" t="n">
        <v>1</v>
      </c>
      <c r="C162" s="5" t="n">
        <v>161</v>
      </c>
      <c r="D162" s="5" t="n">
        <v>6</v>
      </c>
      <c r="E162" s="5" t="n">
        <v>0</v>
      </c>
      <c r="F162" s="5" t="n">
        <v>37.2</v>
      </c>
      <c r="G162" s="5" t="n">
        <v>28.2</v>
      </c>
      <c r="H162" s="5" t="n">
        <v>19.5</v>
      </c>
      <c r="I162" s="6">
        <f>IF(E162&gt;=Markov!$B$3,1,0)</f>
        <v/>
      </c>
      <c r="J162" s="6">
        <f>I161</f>
        <v/>
      </c>
      <c r="K162" s="7">
        <f>MAR1!$B$5+MAR1!$C$5*COS(2*PI()*$C162/365)+MAR1!$D$5*SIN(2*PI()*$C162/365)</f>
        <v/>
      </c>
      <c r="L162" s="7">
        <f>MAR1!$B$6+MAR1!$C$6*COS(2*PI()*$C162/365)+MAR1!$D$6*SIN(2*PI()*$C162/365)</f>
        <v/>
      </c>
      <c r="M162" s="7">
        <f>MAR1!$B$7+MAR1!$C$7*COS(2*PI()*$C162/365)+MAR1!$D$7*SIN(2*PI()*$C162/365)</f>
        <v/>
      </c>
      <c r="N162" s="7">
        <f>F162-K162</f>
        <v/>
      </c>
      <c r="O162" s="7">
        <f>G162-L162</f>
        <v/>
      </c>
      <c r="P162" s="7">
        <f>H162-M162</f>
        <v/>
      </c>
      <c r="Q162" s="7">
        <f>IF($I162=1,(N162-MAR1!$B$11)/MAR1!$D$11,(N162-MAR1!$C$11)/MAR1!$E$11)</f>
        <v/>
      </c>
      <c r="R162" s="7">
        <f>IF($I162=1,(O162-MAR1!$B$12)/MAR1!$D$12,(O162-MAR1!$C$12)/MAR1!$E$12)</f>
        <v/>
      </c>
      <c r="S162" s="7">
        <f>IF($I162=1,(P162-MAR1!$B$13)/MAR1!$D$13,(P162-MAR1!$C$13)/MAR1!$E$13)</f>
        <v/>
      </c>
      <c r="U162" s="5" t="n">
        <v>161</v>
      </c>
      <c r="V162" s="5" t="n">
        <v>0.7169140000000001</v>
      </c>
      <c r="W162" s="5" t="n">
        <v>0.19054</v>
      </c>
      <c r="X162" s="5" t="n">
        <v>0.279175</v>
      </c>
      <c r="Y162" s="5" t="n">
        <v>0.734851</v>
      </c>
      <c r="Z162" s="5" t="n">
        <v>0.550216</v>
      </c>
    </row>
    <row r="163">
      <c r="A163" s="5" t="n">
        <v>162</v>
      </c>
      <c r="B163" s="5" t="n">
        <v>1</v>
      </c>
      <c r="C163" s="5" t="n">
        <v>162</v>
      </c>
      <c r="D163" s="5" t="n">
        <v>6</v>
      </c>
      <c r="E163" s="5" t="n">
        <v>0</v>
      </c>
      <c r="F163" s="5" t="n">
        <v>33.4</v>
      </c>
      <c r="G163" s="5" t="n">
        <v>29.3</v>
      </c>
      <c r="H163" s="5" t="n">
        <v>25.87</v>
      </c>
      <c r="I163" s="6">
        <f>IF(E163&gt;=Markov!$B$3,1,0)</f>
        <v/>
      </c>
      <c r="J163" s="6">
        <f>I162</f>
        <v/>
      </c>
      <c r="K163" s="7">
        <f>MAR1!$B$5+MAR1!$C$5*COS(2*PI()*$C163/365)+MAR1!$D$5*SIN(2*PI()*$C163/365)</f>
        <v/>
      </c>
      <c r="L163" s="7">
        <f>MAR1!$B$6+MAR1!$C$6*COS(2*PI()*$C163/365)+MAR1!$D$6*SIN(2*PI()*$C163/365)</f>
        <v/>
      </c>
      <c r="M163" s="7">
        <f>MAR1!$B$7+MAR1!$C$7*COS(2*PI()*$C163/365)+MAR1!$D$7*SIN(2*PI()*$C163/365)</f>
        <v/>
      </c>
      <c r="N163" s="7">
        <f>F163-K163</f>
        <v/>
      </c>
      <c r="O163" s="7">
        <f>G163-L163</f>
        <v/>
      </c>
      <c r="P163" s="7">
        <f>H163-M163</f>
        <v/>
      </c>
      <c r="Q163" s="7">
        <f>IF($I163=1,(N163-MAR1!$B$11)/MAR1!$D$11,(N163-MAR1!$C$11)/MAR1!$E$11)</f>
        <v/>
      </c>
      <c r="R163" s="7">
        <f>IF($I163=1,(O163-MAR1!$B$12)/MAR1!$D$12,(O163-MAR1!$C$12)/MAR1!$E$12)</f>
        <v/>
      </c>
      <c r="S163" s="7">
        <f>IF($I163=1,(P163-MAR1!$B$13)/MAR1!$D$13,(P163-MAR1!$C$13)/MAR1!$E$13)</f>
        <v/>
      </c>
      <c r="U163" s="5" t="n">
        <v>162</v>
      </c>
      <c r="V163" s="5" t="n">
        <v>0.496784</v>
      </c>
      <c r="W163" s="5" t="n">
        <v>0.355064</v>
      </c>
      <c r="X163" s="5" t="n">
        <v>0.184105</v>
      </c>
      <c r="Y163" s="5" t="n">
        <v>0.296157</v>
      </c>
      <c r="Z163" s="5" t="n">
        <v>0.520579</v>
      </c>
    </row>
    <row r="164">
      <c r="A164" s="5" t="n">
        <v>163</v>
      </c>
      <c r="B164" s="5" t="n">
        <v>1</v>
      </c>
      <c r="C164" s="5" t="n">
        <v>163</v>
      </c>
      <c r="D164" s="5" t="n">
        <v>6</v>
      </c>
      <c r="E164" s="5" t="n">
        <v>0</v>
      </c>
      <c r="F164" s="5" t="n">
        <v>35.8</v>
      </c>
      <c r="G164" s="5" t="n">
        <v>29.9</v>
      </c>
      <c r="H164" s="5" t="n">
        <v>26.31</v>
      </c>
      <c r="I164" s="6">
        <f>IF(E164&gt;=Markov!$B$3,1,0)</f>
        <v/>
      </c>
      <c r="J164" s="6">
        <f>I163</f>
        <v/>
      </c>
      <c r="K164" s="7">
        <f>MAR1!$B$5+MAR1!$C$5*COS(2*PI()*$C164/365)+MAR1!$D$5*SIN(2*PI()*$C164/365)</f>
        <v/>
      </c>
      <c r="L164" s="7">
        <f>MAR1!$B$6+MAR1!$C$6*COS(2*PI()*$C164/365)+MAR1!$D$6*SIN(2*PI()*$C164/365)</f>
        <v/>
      </c>
      <c r="M164" s="7">
        <f>MAR1!$B$7+MAR1!$C$7*COS(2*PI()*$C164/365)+MAR1!$D$7*SIN(2*PI()*$C164/365)</f>
        <v/>
      </c>
      <c r="N164" s="7">
        <f>F164-K164</f>
        <v/>
      </c>
      <c r="O164" s="7">
        <f>G164-L164</f>
        <v/>
      </c>
      <c r="P164" s="7">
        <f>H164-M164</f>
        <v/>
      </c>
      <c r="Q164" s="7">
        <f>IF($I164=1,(N164-MAR1!$B$11)/MAR1!$D$11,(N164-MAR1!$C$11)/MAR1!$E$11)</f>
        <v/>
      </c>
      <c r="R164" s="7">
        <f>IF($I164=1,(O164-MAR1!$B$12)/MAR1!$D$12,(O164-MAR1!$C$12)/MAR1!$E$12)</f>
        <v/>
      </c>
      <c r="S164" s="7">
        <f>IF($I164=1,(P164-MAR1!$B$13)/MAR1!$D$13,(P164-MAR1!$C$13)/MAR1!$E$13)</f>
        <v/>
      </c>
      <c r="U164" s="5" t="n">
        <v>163</v>
      </c>
      <c r="V164" s="5" t="n">
        <v>0.176442</v>
      </c>
      <c r="W164" s="5" t="n">
        <v>0.988803</v>
      </c>
      <c r="X164" s="5" t="n">
        <v>0.942893</v>
      </c>
      <c r="Y164" s="5" t="n">
        <v>0.455723</v>
      </c>
      <c r="Z164" s="5" t="n">
        <v>0.891494</v>
      </c>
    </row>
    <row r="165">
      <c r="A165" s="5" t="n">
        <v>164</v>
      </c>
      <c r="B165" s="5" t="n">
        <v>1</v>
      </c>
      <c r="C165" s="5" t="n">
        <v>164</v>
      </c>
      <c r="D165" s="5" t="n">
        <v>6</v>
      </c>
      <c r="E165" s="5" t="n">
        <v>7.1</v>
      </c>
      <c r="F165" s="5" t="n">
        <v>34</v>
      </c>
      <c r="G165" s="5" t="n">
        <v>27.4</v>
      </c>
      <c r="H165" s="5" t="n">
        <v>12.38</v>
      </c>
      <c r="I165" s="6">
        <f>IF(E165&gt;=Markov!$B$3,1,0)</f>
        <v/>
      </c>
      <c r="J165" s="6">
        <f>I164</f>
        <v/>
      </c>
      <c r="K165" s="7">
        <f>MAR1!$B$5+MAR1!$C$5*COS(2*PI()*$C165/365)+MAR1!$D$5*SIN(2*PI()*$C165/365)</f>
        <v/>
      </c>
      <c r="L165" s="7">
        <f>MAR1!$B$6+MAR1!$C$6*COS(2*PI()*$C165/365)+MAR1!$D$6*SIN(2*PI()*$C165/365)</f>
        <v/>
      </c>
      <c r="M165" s="7">
        <f>MAR1!$B$7+MAR1!$C$7*COS(2*PI()*$C165/365)+MAR1!$D$7*SIN(2*PI()*$C165/365)</f>
        <v/>
      </c>
      <c r="N165" s="7">
        <f>F165-K165</f>
        <v/>
      </c>
      <c r="O165" s="7">
        <f>G165-L165</f>
        <v/>
      </c>
      <c r="P165" s="7">
        <f>H165-M165</f>
        <v/>
      </c>
      <c r="Q165" s="7">
        <f>IF($I165=1,(N165-MAR1!$B$11)/MAR1!$D$11,(N165-MAR1!$C$11)/MAR1!$E$11)</f>
        <v/>
      </c>
      <c r="R165" s="7">
        <f>IF($I165=1,(O165-MAR1!$B$12)/MAR1!$D$12,(O165-MAR1!$C$12)/MAR1!$E$12)</f>
        <v/>
      </c>
      <c r="S165" s="7">
        <f>IF($I165=1,(P165-MAR1!$B$13)/MAR1!$D$13,(P165-MAR1!$C$13)/MAR1!$E$13)</f>
        <v/>
      </c>
      <c r="U165" s="5" t="n">
        <v>164</v>
      </c>
      <c r="V165" s="5" t="n">
        <v>0.179119</v>
      </c>
      <c r="W165" s="5" t="n">
        <v>0.46173</v>
      </c>
      <c r="X165" s="5" t="n">
        <v>0.856548</v>
      </c>
      <c r="Y165" s="5" t="n">
        <v>0.951156</v>
      </c>
      <c r="Z165" s="5" t="n">
        <v>0.08617</v>
      </c>
    </row>
    <row r="166">
      <c r="A166" s="5" t="n">
        <v>165</v>
      </c>
      <c r="B166" s="5" t="n">
        <v>1</v>
      </c>
      <c r="C166" s="5" t="n">
        <v>165</v>
      </c>
      <c r="D166" s="5" t="n">
        <v>6</v>
      </c>
      <c r="E166" s="5" t="n">
        <v>1.8</v>
      </c>
      <c r="F166" s="5" t="n">
        <v>35.1</v>
      </c>
      <c r="G166" s="5" t="n">
        <v>27.9</v>
      </c>
      <c r="H166" s="5" t="n">
        <v>16.73</v>
      </c>
      <c r="I166" s="6">
        <f>IF(E166&gt;=Markov!$B$3,1,0)</f>
        <v/>
      </c>
      <c r="J166" s="6">
        <f>I165</f>
        <v/>
      </c>
      <c r="K166" s="7">
        <f>MAR1!$B$5+MAR1!$C$5*COS(2*PI()*$C166/365)+MAR1!$D$5*SIN(2*PI()*$C166/365)</f>
        <v/>
      </c>
      <c r="L166" s="7">
        <f>MAR1!$B$6+MAR1!$C$6*COS(2*PI()*$C166/365)+MAR1!$D$6*SIN(2*PI()*$C166/365)</f>
        <v/>
      </c>
      <c r="M166" s="7">
        <f>MAR1!$B$7+MAR1!$C$7*COS(2*PI()*$C166/365)+MAR1!$D$7*SIN(2*PI()*$C166/365)</f>
        <v/>
      </c>
      <c r="N166" s="7">
        <f>F166-K166</f>
        <v/>
      </c>
      <c r="O166" s="7">
        <f>G166-L166</f>
        <v/>
      </c>
      <c r="P166" s="7">
        <f>H166-M166</f>
        <v/>
      </c>
      <c r="Q166" s="7">
        <f>IF($I166=1,(N166-MAR1!$B$11)/MAR1!$D$11,(N166-MAR1!$C$11)/MAR1!$E$11)</f>
        <v/>
      </c>
      <c r="R166" s="7">
        <f>IF($I166=1,(O166-MAR1!$B$12)/MAR1!$D$12,(O166-MAR1!$C$12)/MAR1!$E$12)</f>
        <v/>
      </c>
      <c r="S166" s="7">
        <f>IF($I166=1,(P166-MAR1!$B$13)/MAR1!$D$13,(P166-MAR1!$C$13)/MAR1!$E$13)</f>
        <v/>
      </c>
      <c r="U166" s="5" t="n">
        <v>165</v>
      </c>
      <c r="V166" s="5" t="n">
        <v>0.981966</v>
      </c>
      <c r="W166" s="5" t="n">
        <v>0.30727</v>
      </c>
      <c r="X166" s="5" t="n">
        <v>0.056622</v>
      </c>
      <c r="Y166" s="5" t="n">
        <v>0.098263</v>
      </c>
      <c r="Z166" s="5" t="n">
        <v>0.377134</v>
      </c>
    </row>
    <row r="167">
      <c r="A167" s="5" t="n">
        <v>166</v>
      </c>
      <c r="B167" s="5" t="n">
        <v>1</v>
      </c>
      <c r="C167" s="5" t="n">
        <v>166</v>
      </c>
      <c r="D167" s="5" t="n">
        <v>6</v>
      </c>
      <c r="E167" s="5" t="n">
        <v>6.3</v>
      </c>
      <c r="F167" s="5" t="n">
        <v>35.8</v>
      </c>
      <c r="G167" s="5" t="n">
        <v>26.8</v>
      </c>
      <c r="H167" s="5" t="n">
        <v>14.27</v>
      </c>
      <c r="I167" s="6">
        <f>IF(E167&gt;=Markov!$B$3,1,0)</f>
        <v/>
      </c>
      <c r="J167" s="6">
        <f>I166</f>
        <v/>
      </c>
      <c r="K167" s="7">
        <f>MAR1!$B$5+MAR1!$C$5*COS(2*PI()*$C167/365)+MAR1!$D$5*SIN(2*PI()*$C167/365)</f>
        <v/>
      </c>
      <c r="L167" s="7">
        <f>MAR1!$B$6+MAR1!$C$6*COS(2*PI()*$C167/365)+MAR1!$D$6*SIN(2*PI()*$C167/365)</f>
        <v/>
      </c>
      <c r="M167" s="7">
        <f>MAR1!$B$7+MAR1!$C$7*COS(2*PI()*$C167/365)+MAR1!$D$7*SIN(2*PI()*$C167/365)</f>
        <v/>
      </c>
      <c r="N167" s="7">
        <f>F167-K167</f>
        <v/>
      </c>
      <c r="O167" s="7">
        <f>G167-L167</f>
        <v/>
      </c>
      <c r="P167" s="7">
        <f>H167-M167</f>
        <v/>
      </c>
      <c r="Q167" s="7">
        <f>IF($I167=1,(N167-MAR1!$B$11)/MAR1!$D$11,(N167-MAR1!$C$11)/MAR1!$E$11)</f>
        <v/>
      </c>
      <c r="R167" s="7">
        <f>IF($I167=1,(O167-MAR1!$B$12)/MAR1!$D$12,(O167-MAR1!$C$12)/MAR1!$E$12)</f>
        <v/>
      </c>
      <c r="S167" s="7">
        <f>IF($I167=1,(P167-MAR1!$B$13)/MAR1!$D$13,(P167-MAR1!$C$13)/MAR1!$E$13)</f>
        <v/>
      </c>
      <c r="U167" s="5" t="n">
        <v>166</v>
      </c>
      <c r="V167" s="5" t="n">
        <v>0.416682</v>
      </c>
      <c r="W167" s="5" t="n">
        <v>0.605977</v>
      </c>
      <c r="X167" s="5" t="n">
        <v>0.269866</v>
      </c>
      <c r="Y167" s="5" t="n">
        <v>0.172792</v>
      </c>
      <c r="Z167" s="5" t="n">
        <v>0.866111</v>
      </c>
    </row>
    <row r="168">
      <c r="A168" s="5" t="n">
        <v>167</v>
      </c>
      <c r="B168" s="5" t="n">
        <v>1</v>
      </c>
      <c r="C168" s="5" t="n">
        <v>167</v>
      </c>
      <c r="D168" s="5" t="n">
        <v>6</v>
      </c>
      <c r="E168" s="5" t="n">
        <v>0</v>
      </c>
      <c r="F168" s="5" t="n">
        <v>38.4</v>
      </c>
      <c r="G168" s="5" t="n">
        <v>29.5</v>
      </c>
      <c r="H168" s="5" t="n">
        <v>20.29</v>
      </c>
      <c r="I168" s="6">
        <f>IF(E168&gt;=Markov!$B$3,1,0)</f>
        <v/>
      </c>
      <c r="J168" s="6">
        <f>I167</f>
        <v/>
      </c>
      <c r="K168" s="7">
        <f>MAR1!$B$5+MAR1!$C$5*COS(2*PI()*$C168/365)+MAR1!$D$5*SIN(2*PI()*$C168/365)</f>
        <v/>
      </c>
      <c r="L168" s="7">
        <f>MAR1!$B$6+MAR1!$C$6*COS(2*PI()*$C168/365)+MAR1!$D$6*SIN(2*PI()*$C168/365)</f>
        <v/>
      </c>
      <c r="M168" s="7">
        <f>MAR1!$B$7+MAR1!$C$7*COS(2*PI()*$C168/365)+MAR1!$D$7*SIN(2*PI()*$C168/365)</f>
        <v/>
      </c>
      <c r="N168" s="7">
        <f>F168-K168</f>
        <v/>
      </c>
      <c r="O168" s="7">
        <f>G168-L168</f>
        <v/>
      </c>
      <c r="P168" s="7">
        <f>H168-M168</f>
        <v/>
      </c>
      <c r="Q168" s="7">
        <f>IF($I168=1,(N168-MAR1!$B$11)/MAR1!$D$11,(N168-MAR1!$C$11)/MAR1!$E$11)</f>
        <v/>
      </c>
      <c r="R168" s="7">
        <f>IF($I168=1,(O168-MAR1!$B$12)/MAR1!$D$12,(O168-MAR1!$C$12)/MAR1!$E$12)</f>
        <v/>
      </c>
      <c r="S168" s="7">
        <f>IF($I168=1,(P168-MAR1!$B$13)/MAR1!$D$13,(P168-MAR1!$C$13)/MAR1!$E$13)</f>
        <v/>
      </c>
      <c r="U168" s="5" t="n">
        <v>167</v>
      </c>
      <c r="V168" s="5" t="n">
        <v>0.434066</v>
      </c>
      <c r="W168" s="5" t="n">
        <v>0.17648</v>
      </c>
      <c r="X168" s="5" t="n">
        <v>0.814923</v>
      </c>
      <c r="Y168" s="5" t="n">
        <v>0.430024</v>
      </c>
      <c r="Z168" s="5" t="n">
        <v>0.280635</v>
      </c>
    </row>
    <row r="169">
      <c r="A169" s="5" t="n">
        <v>168</v>
      </c>
      <c r="B169" s="5" t="n">
        <v>1</v>
      </c>
      <c r="C169" s="5" t="n">
        <v>168</v>
      </c>
      <c r="D169" s="5" t="n">
        <v>6</v>
      </c>
      <c r="E169" s="5" t="n">
        <v>0</v>
      </c>
      <c r="F169" s="5" t="n">
        <v>36.4</v>
      </c>
      <c r="G169" s="5" t="n">
        <v>28.3</v>
      </c>
      <c r="H169" s="5" t="n">
        <v>23.95</v>
      </c>
      <c r="I169" s="6">
        <f>IF(E169&gt;=Markov!$B$3,1,0)</f>
        <v/>
      </c>
      <c r="J169" s="6">
        <f>I168</f>
        <v/>
      </c>
      <c r="K169" s="7">
        <f>MAR1!$B$5+MAR1!$C$5*COS(2*PI()*$C169/365)+MAR1!$D$5*SIN(2*PI()*$C169/365)</f>
        <v/>
      </c>
      <c r="L169" s="7">
        <f>MAR1!$B$6+MAR1!$C$6*COS(2*PI()*$C169/365)+MAR1!$D$6*SIN(2*PI()*$C169/365)</f>
        <v/>
      </c>
      <c r="M169" s="7">
        <f>MAR1!$B$7+MAR1!$C$7*COS(2*PI()*$C169/365)+MAR1!$D$7*SIN(2*PI()*$C169/365)</f>
        <v/>
      </c>
      <c r="N169" s="7">
        <f>F169-K169</f>
        <v/>
      </c>
      <c r="O169" s="7">
        <f>G169-L169</f>
        <v/>
      </c>
      <c r="P169" s="7">
        <f>H169-M169</f>
        <v/>
      </c>
      <c r="Q169" s="7">
        <f>IF($I169=1,(N169-MAR1!$B$11)/MAR1!$D$11,(N169-MAR1!$C$11)/MAR1!$E$11)</f>
        <v/>
      </c>
      <c r="R169" s="7">
        <f>IF($I169=1,(O169-MAR1!$B$12)/MAR1!$D$12,(O169-MAR1!$C$12)/MAR1!$E$12)</f>
        <v/>
      </c>
      <c r="S169" s="7">
        <f>IF($I169=1,(P169-MAR1!$B$13)/MAR1!$D$13,(P169-MAR1!$C$13)/MAR1!$E$13)</f>
        <v/>
      </c>
      <c r="U169" s="5" t="n">
        <v>168</v>
      </c>
      <c r="V169" s="5" t="n">
        <v>0.497946</v>
      </c>
      <c r="W169" s="5" t="n">
        <v>0.817898</v>
      </c>
      <c r="X169" s="5" t="n">
        <v>0.446657</v>
      </c>
      <c r="Y169" s="5" t="n">
        <v>0.535386</v>
      </c>
      <c r="Z169" s="5" t="n">
        <v>0.804916</v>
      </c>
    </row>
    <row r="170">
      <c r="A170" s="5" t="n">
        <v>169</v>
      </c>
      <c r="B170" s="5" t="n">
        <v>1</v>
      </c>
      <c r="C170" s="5" t="n">
        <v>169</v>
      </c>
      <c r="D170" s="5" t="n">
        <v>6</v>
      </c>
      <c r="E170" s="5" t="n">
        <v>0</v>
      </c>
      <c r="F170" s="5" t="n">
        <v>36.3</v>
      </c>
      <c r="G170" s="5" t="n">
        <v>25.9</v>
      </c>
      <c r="H170" s="5" t="n">
        <v>19.93</v>
      </c>
      <c r="I170" s="6">
        <f>IF(E170&gt;=Markov!$B$3,1,0)</f>
        <v/>
      </c>
      <c r="J170" s="6">
        <f>I169</f>
        <v/>
      </c>
      <c r="K170" s="7">
        <f>MAR1!$B$5+MAR1!$C$5*COS(2*PI()*$C170/365)+MAR1!$D$5*SIN(2*PI()*$C170/365)</f>
        <v/>
      </c>
      <c r="L170" s="7">
        <f>MAR1!$B$6+MAR1!$C$6*COS(2*PI()*$C170/365)+MAR1!$D$6*SIN(2*PI()*$C170/365)</f>
        <v/>
      </c>
      <c r="M170" s="7">
        <f>MAR1!$B$7+MAR1!$C$7*COS(2*PI()*$C170/365)+MAR1!$D$7*SIN(2*PI()*$C170/365)</f>
        <v/>
      </c>
      <c r="N170" s="7">
        <f>F170-K170</f>
        <v/>
      </c>
      <c r="O170" s="7">
        <f>G170-L170</f>
        <v/>
      </c>
      <c r="P170" s="7">
        <f>H170-M170</f>
        <v/>
      </c>
      <c r="Q170" s="7">
        <f>IF($I170=1,(N170-MAR1!$B$11)/MAR1!$D$11,(N170-MAR1!$C$11)/MAR1!$E$11)</f>
        <v/>
      </c>
      <c r="R170" s="7">
        <f>IF($I170=1,(O170-MAR1!$B$12)/MAR1!$D$12,(O170-MAR1!$C$12)/MAR1!$E$12)</f>
        <v/>
      </c>
      <c r="S170" s="7">
        <f>IF($I170=1,(P170-MAR1!$B$13)/MAR1!$D$13,(P170-MAR1!$C$13)/MAR1!$E$13)</f>
        <v/>
      </c>
      <c r="U170" s="5" t="n">
        <v>169</v>
      </c>
      <c r="V170" s="5" t="n">
        <v>0.961808</v>
      </c>
      <c r="W170" s="5" t="n">
        <v>0.621713</v>
      </c>
      <c r="X170" s="5" t="n">
        <v>0.467933</v>
      </c>
      <c r="Y170" s="5" t="n">
        <v>0.854707</v>
      </c>
      <c r="Z170" s="5" t="n">
        <v>0.875466</v>
      </c>
    </row>
    <row r="171">
      <c r="A171" s="5" t="n">
        <v>170</v>
      </c>
      <c r="B171" s="5" t="n">
        <v>1</v>
      </c>
      <c r="C171" s="5" t="n">
        <v>170</v>
      </c>
      <c r="D171" s="5" t="n">
        <v>6</v>
      </c>
      <c r="E171" s="5" t="n">
        <v>8.1</v>
      </c>
      <c r="F171" s="5" t="n">
        <v>33.9</v>
      </c>
      <c r="G171" s="5" t="n">
        <v>26.8</v>
      </c>
      <c r="H171" s="5" t="n">
        <v>15.48</v>
      </c>
      <c r="I171" s="6">
        <f>IF(E171&gt;=Markov!$B$3,1,0)</f>
        <v/>
      </c>
      <c r="J171" s="6">
        <f>I170</f>
        <v/>
      </c>
      <c r="K171" s="7">
        <f>MAR1!$B$5+MAR1!$C$5*COS(2*PI()*$C171/365)+MAR1!$D$5*SIN(2*PI()*$C171/365)</f>
        <v/>
      </c>
      <c r="L171" s="7">
        <f>MAR1!$B$6+MAR1!$C$6*COS(2*PI()*$C171/365)+MAR1!$D$6*SIN(2*PI()*$C171/365)</f>
        <v/>
      </c>
      <c r="M171" s="7">
        <f>MAR1!$B$7+MAR1!$C$7*COS(2*PI()*$C171/365)+MAR1!$D$7*SIN(2*PI()*$C171/365)</f>
        <v/>
      </c>
      <c r="N171" s="7">
        <f>F171-K171</f>
        <v/>
      </c>
      <c r="O171" s="7">
        <f>G171-L171</f>
        <v/>
      </c>
      <c r="P171" s="7">
        <f>H171-M171</f>
        <v/>
      </c>
      <c r="Q171" s="7">
        <f>IF($I171=1,(N171-MAR1!$B$11)/MAR1!$D$11,(N171-MAR1!$C$11)/MAR1!$E$11)</f>
        <v/>
      </c>
      <c r="R171" s="7">
        <f>IF($I171=1,(O171-MAR1!$B$12)/MAR1!$D$12,(O171-MAR1!$C$12)/MAR1!$E$12)</f>
        <v/>
      </c>
      <c r="S171" s="7">
        <f>IF($I171=1,(P171-MAR1!$B$13)/MAR1!$D$13,(P171-MAR1!$C$13)/MAR1!$E$13)</f>
        <v/>
      </c>
      <c r="U171" s="5" t="n">
        <v>170</v>
      </c>
      <c r="V171" s="5" t="n">
        <v>0.781717</v>
      </c>
      <c r="W171" s="5" t="n">
        <v>0.924885</v>
      </c>
      <c r="X171" s="5" t="n">
        <v>0.912252</v>
      </c>
      <c r="Y171" s="5" t="n">
        <v>0.597932</v>
      </c>
      <c r="Z171" s="5" t="n">
        <v>0.949563</v>
      </c>
    </row>
    <row r="172">
      <c r="A172" s="5" t="n">
        <v>171</v>
      </c>
      <c r="B172" s="5" t="n">
        <v>1</v>
      </c>
      <c r="C172" s="5" t="n">
        <v>171</v>
      </c>
      <c r="D172" s="5" t="n">
        <v>6</v>
      </c>
      <c r="E172" s="5" t="n">
        <v>0</v>
      </c>
      <c r="F172" s="5" t="n">
        <v>36</v>
      </c>
      <c r="G172" s="5" t="n">
        <v>27</v>
      </c>
      <c r="H172" s="5" t="n">
        <v>22.04</v>
      </c>
      <c r="I172" s="6">
        <f>IF(E172&gt;=Markov!$B$3,1,0)</f>
        <v/>
      </c>
      <c r="J172" s="6">
        <f>I171</f>
        <v/>
      </c>
      <c r="K172" s="7">
        <f>MAR1!$B$5+MAR1!$C$5*COS(2*PI()*$C172/365)+MAR1!$D$5*SIN(2*PI()*$C172/365)</f>
        <v/>
      </c>
      <c r="L172" s="7">
        <f>MAR1!$B$6+MAR1!$C$6*COS(2*PI()*$C172/365)+MAR1!$D$6*SIN(2*PI()*$C172/365)</f>
        <v/>
      </c>
      <c r="M172" s="7">
        <f>MAR1!$B$7+MAR1!$C$7*COS(2*PI()*$C172/365)+MAR1!$D$7*SIN(2*PI()*$C172/365)</f>
        <v/>
      </c>
      <c r="N172" s="7">
        <f>F172-K172</f>
        <v/>
      </c>
      <c r="O172" s="7">
        <f>G172-L172</f>
        <v/>
      </c>
      <c r="P172" s="7">
        <f>H172-M172</f>
        <v/>
      </c>
      <c r="Q172" s="7">
        <f>IF($I172=1,(N172-MAR1!$B$11)/MAR1!$D$11,(N172-MAR1!$C$11)/MAR1!$E$11)</f>
        <v/>
      </c>
      <c r="R172" s="7">
        <f>IF($I172=1,(O172-MAR1!$B$12)/MAR1!$D$12,(O172-MAR1!$C$12)/MAR1!$E$12)</f>
        <v/>
      </c>
      <c r="S172" s="7">
        <f>IF($I172=1,(P172-MAR1!$B$13)/MAR1!$D$13,(P172-MAR1!$C$13)/MAR1!$E$13)</f>
        <v/>
      </c>
      <c r="U172" s="5" t="n">
        <v>171</v>
      </c>
      <c r="V172" s="5" t="n">
        <v>0.701359</v>
      </c>
      <c r="W172" s="5" t="n">
        <v>0.054111</v>
      </c>
      <c r="X172" s="5" t="n">
        <v>0.141425</v>
      </c>
      <c r="Y172" s="5" t="n">
        <v>0.533837</v>
      </c>
      <c r="Z172" s="5" t="n">
        <v>0.924219</v>
      </c>
    </row>
    <row r="173">
      <c r="A173" s="5" t="n">
        <v>172</v>
      </c>
      <c r="B173" s="5" t="n">
        <v>1</v>
      </c>
      <c r="C173" s="5" t="n">
        <v>172</v>
      </c>
      <c r="D173" s="5" t="n">
        <v>6</v>
      </c>
      <c r="E173" s="5" t="n">
        <v>7.2</v>
      </c>
      <c r="F173" s="5" t="n">
        <v>32.4</v>
      </c>
      <c r="G173" s="5" t="n">
        <v>26.9</v>
      </c>
      <c r="H173" s="5" t="n">
        <v>12.18</v>
      </c>
      <c r="I173" s="6">
        <f>IF(E173&gt;=Markov!$B$3,1,0)</f>
        <v/>
      </c>
      <c r="J173" s="6">
        <f>I172</f>
        <v/>
      </c>
      <c r="K173" s="7">
        <f>MAR1!$B$5+MAR1!$C$5*COS(2*PI()*$C173/365)+MAR1!$D$5*SIN(2*PI()*$C173/365)</f>
        <v/>
      </c>
      <c r="L173" s="7">
        <f>MAR1!$B$6+MAR1!$C$6*COS(2*PI()*$C173/365)+MAR1!$D$6*SIN(2*PI()*$C173/365)</f>
        <v/>
      </c>
      <c r="M173" s="7">
        <f>MAR1!$B$7+MAR1!$C$7*COS(2*PI()*$C173/365)+MAR1!$D$7*SIN(2*PI()*$C173/365)</f>
        <v/>
      </c>
      <c r="N173" s="7">
        <f>F173-K173</f>
        <v/>
      </c>
      <c r="O173" s="7">
        <f>G173-L173</f>
        <v/>
      </c>
      <c r="P173" s="7">
        <f>H173-M173</f>
        <v/>
      </c>
      <c r="Q173" s="7">
        <f>IF($I173=1,(N173-MAR1!$B$11)/MAR1!$D$11,(N173-MAR1!$C$11)/MAR1!$E$11)</f>
        <v/>
      </c>
      <c r="R173" s="7">
        <f>IF($I173=1,(O173-MAR1!$B$12)/MAR1!$D$12,(O173-MAR1!$C$12)/MAR1!$E$12)</f>
        <v/>
      </c>
      <c r="S173" s="7">
        <f>IF($I173=1,(P173-MAR1!$B$13)/MAR1!$D$13,(P173-MAR1!$C$13)/MAR1!$E$13)</f>
        <v/>
      </c>
      <c r="U173" s="5" t="n">
        <v>172</v>
      </c>
      <c r="V173" s="5" t="n">
        <v>0.161937</v>
      </c>
      <c r="W173" s="5" t="n">
        <v>0.405529</v>
      </c>
      <c r="X173" s="5" t="n">
        <v>0.977535</v>
      </c>
      <c r="Y173" s="5" t="n">
        <v>0.18338</v>
      </c>
      <c r="Z173" s="5" t="n">
        <v>0.823201</v>
      </c>
    </row>
    <row r="174">
      <c r="A174" s="5" t="n">
        <v>173</v>
      </c>
      <c r="B174" s="5" t="n">
        <v>1</v>
      </c>
      <c r="C174" s="5" t="n">
        <v>173</v>
      </c>
      <c r="D174" s="5" t="n">
        <v>6</v>
      </c>
      <c r="E174" s="5" t="n">
        <v>0</v>
      </c>
      <c r="F174" s="5" t="n">
        <v>36</v>
      </c>
      <c r="G174" s="5" t="n">
        <v>26.7</v>
      </c>
      <c r="H174" s="5" t="n">
        <v>18.5</v>
      </c>
      <c r="I174" s="6">
        <f>IF(E174&gt;=Markov!$B$3,1,0)</f>
        <v/>
      </c>
      <c r="J174" s="6">
        <f>I173</f>
        <v/>
      </c>
      <c r="K174" s="7">
        <f>MAR1!$B$5+MAR1!$C$5*COS(2*PI()*$C174/365)+MAR1!$D$5*SIN(2*PI()*$C174/365)</f>
        <v/>
      </c>
      <c r="L174" s="7">
        <f>MAR1!$B$6+MAR1!$C$6*COS(2*PI()*$C174/365)+MAR1!$D$6*SIN(2*PI()*$C174/365)</f>
        <v/>
      </c>
      <c r="M174" s="7">
        <f>MAR1!$B$7+MAR1!$C$7*COS(2*PI()*$C174/365)+MAR1!$D$7*SIN(2*PI()*$C174/365)</f>
        <v/>
      </c>
      <c r="N174" s="7">
        <f>F174-K174</f>
        <v/>
      </c>
      <c r="O174" s="7">
        <f>G174-L174</f>
        <v/>
      </c>
      <c r="P174" s="7">
        <f>H174-M174</f>
        <v/>
      </c>
      <c r="Q174" s="7">
        <f>IF($I174=1,(N174-MAR1!$B$11)/MAR1!$D$11,(N174-MAR1!$C$11)/MAR1!$E$11)</f>
        <v/>
      </c>
      <c r="R174" s="7">
        <f>IF($I174=1,(O174-MAR1!$B$12)/MAR1!$D$12,(O174-MAR1!$C$12)/MAR1!$E$12)</f>
        <v/>
      </c>
      <c r="S174" s="7">
        <f>IF($I174=1,(P174-MAR1!$B$13)/MAR1!$D$13,(P174-MAR1!$C$13)/MAR1!$E$13)</f>
        <v/>
      </c>
      <c r="U174" s="5" t="n">
        <v>173</v>
      </c>
      <c r="V174" s="5" t="n">
        <v>0.267325</v>
      </c>
      <c r="W174" s="5" t="n">
        <v>0.009585</v>
      </c>
      <c r="X174" s="5" t="n">
        <v>0.892598</v>
      </c>
      <c r="Y174" s="5" t="n">
        <v>0.416825</v>
      </c>
      <c r="Z174" s="5" t="n">
        <v>0.940103</v>
      </c>
    </row>
    <row r="175">
      <c r="A175" s="5" t="n">
        <v>174</v>
      </c>
      <c r="B175" s="5" t="n">
        <v>1</v>
      </c>
      <c r="C175" s="5" t="n">
        <v>174</v>
      </c>
      <c r="D175" s="5" t="n">
        <v>6</v>
      </c>
      <c r="E175" s="5" t="n">
        <v>0</v>
      </c>
      <c r="F175" s="5" t="n">
        <v>34.1</v>
      </c>
      <c r="G175" s="5" t="n">
        <v>27.3</v>
      </c>
      <c r="H175" s="5" t="n">
        <v>17.85</v>
      </c>
      <c r="I175" s="6">
        <f>IF(E175&gt;=Markov!$B$3,1,0)</f>
        <v/>
      </c>
      <c r="J175" s="6">
        <f>I174</f>
        <v/>
      </c>
      <c r="K175" s="7">
        <f>MAR1!$B$5+MAR1!$C$5*COS(2*PI()*$C175/365)+MAR1!$D$5*SIN(2*PI()*$C175/365)</f>
        <v/>
      </c>
      <c r="L175" s="7">
        <f>MAR1!$B$6+MAR1!$C$6*COS(2*PI()*$C175/365)+MAR1!$D$6*SIN(2*PI()*$C175/365)</f>
        <v/>
      </c>
      <c r="M175" s="7">
        <f>MAR1!$B$7+MAR1!$C$7*COS(2*PI()*$C175/365)+MAR1!$D$7*SIN(2*PI()*$C175/365)</f>
        <v/>
      </c>
      <c r="N175" s="7">
        <f>F175-K175</f>
        <v/>
      </c>
      <c r="O175" s="7">
        <f>G175-L175</f>
        <v/>
      </c>
      <c r="P175" s="7">
        <f>H175-M175</f>
        <v/>
      </c>
      <c r="Q175" s="7">
        <f>IF($I175=1,(N175-MAR1!$B$11)/MAR1!$D$11,(N175-MAR1!$C$11)/MAR1!$E$11)</f>
        <v/>
      </c>
      <c r="R175" s="7">
        <f>IF($I175=1,(O175-MAR1!$B$12)/MAR1!$D$12,(O175-MAR1!$C$12)/MAR1!$E$12)</f>
        <v/>
      </c>
      <c r="S175" s="7">
        <f>IF($I175=1,(P175-MAR1!$B$13)/MAR1!$D$13,(P175-MAR1!$C$13)/MAR1!$E$13)</f>
        <v/>
      </c>
      <c r="U175" s="5" t="n">
        <v>174</v>
      </c>
      <c r="V175" s="5" t="n">
        <v>0.265798</v>
      </c>
      <c r="W175" s="5" t="n">
        <v>0.823268</v>
      </c>
      <c r="X175" s="5" t="n">
        <v>0.619212</v>
      </c>
      <c r="Y175" s="5" t="n">
        <v>0.671865</v>
      </c>
      <c r="Z175" s="5" t="n">
        <v>0.907891</v>
      </c>
    </row>
    <row r="176">
      <c r="A176" s="5" t="n">
        <v>175</v>
      </c>
      <c r="B176" s="5" t="n">
        <v>1</v>
      </c>
      <c r="C176" s="5" t="n">
        <v>175</v>
      </c>
      <c r="D176" s="5" t="n">
        <v>6</v>
      </c>
      <c r="E176" s="5" t="n">
        <v>0</v>
      </c>
      <c r="F176" s="5" t="n">
        <v>35.9</v>
      </c>
      <c r="G176" s="5" t="n">
        <v>28.2</v>
      </c>
      <c r="H176" s="5" t="n">
        <v>17.14</v>
      </c>
      <c r="I176" s="6">
        <f>IF(E176&gt;=Markov!$B$3,1,0)</f>
        <v/>
      </c>
      <c r="J176" s="6">
        <f>I175</f>
        <v/>
      </c>
      <c r="K176" s="7">
        <f>MAR1!$B$5+MAR1!$C$5*COS(2*PI()*$C176/365)+MAR1!$D$5*SIN(2*PI()*$C176/365)</f>
        <v/>
      </c>
      <c r="L176" s="7">
        <f>MAR1!$B$6+MAR1!$C$6*COS(2*PI()*$C176/365)+MAR1!$D$6*SIN(2*PI()*$C176/365)</f>
        <v/>
      </c>
      <c r="M176" s="7">
        <f>MAR1!$B$7+MAR1!$C$7*COS(2*PI()*$C176/365)+MAR1!$D$7*SIN(2*PI()*$C176/365)</f>
        <v/>
      </c>
      <c r="N176" s="7">
        <f>F176-K176</f>
        <v/>
      </c>
      <c r="O176" s="7">
        <f>G176-L176</f>
        <v/>
      </c>
      <c r="P176" s="7">
        <f>H176-M176</f>
        <v/>
      </c>
      <c r="Q176" s="7">
        <f>IF($I176=1,(N176-MAR1!$B$11)/MAR1!$D$11,(N176-MAR1!$C$11)/MAR1!$E$11)</f>
        <v/>
      </c>
      <c r="R176" s="7">
        <f>IF($I176=1,(O176-MAR1!$B$12)/MAR1!$D$12,(O176-MAR1!$C$12)/MAR1!$E$12)</f>
        <v/>
      </c>
      <c r="S176" s="7">
        <f>IF($I176=1,(P176-MAR1!$B$13)/MAR1!$D$13,(P176-MAR1!$C$13)/MAR1!$E$13)</f>
        <v/>
      </c>
      <c r="U176" s="5" t="n">
        <v>175</v>
      </c>
      <c r="V176" s="5" t="n">
        <v>0.676354</v>
      </c>
      <c r="W176" s="5" t="n">
        <v>0.144732</v>
      </c>
      <c r="X176" s="5" t="n">
        <v>0.291139</v>
      </c>
      <c r="Y176" s="5" t="n">
        <v>0.370581</v>
      </c>
      <c r="Z176" s="5" t="n">
        <v>0.872592</v>
      </c>
    </row>
    <row r="177">
      <c r="A177" s="5" t="n">
        <v>176</v>
      </c>
      <c r="B177" s="5" t="n">
        <v>1</v>
      </c>
      <c r="C177" s="5" t="n">
        <v>176</v>
      </c>
      <c r="D177" s="5" t="n">
        <v>6</v>
      </c>
      <c r="E177" s="5" t="n">
        <v>0</v>
      </c>
      <c r="F177" s="5" t="n">
        <v>33.9</v>
      </c>
      <c r="G177" s="5" t="n">
        <v>26.3</v>
      </c>
      <c r="H177" s="5" t="n">
        <v>26.47</v>
      </c>
      <c r="I177" s="6">
        <f>IF(E177&gt;=Markov!$B$3,1,0)</f>
        <v/>
      </c>
      <c r="J177" s="6">
        <f>I176</f>
        <v/>
      </c>
      <c r="K177" s="7">
        <f>MAR1!$B$5+MAR1!$C$5*COS(2*PI()*$C177/365)+MAR1!$D$5*SIN(2*PI()*$C177/365)</f>
        <v/>
      </c>
      <c r="L177" s="7">
        <f>MAR1!$B$6+MAR1!$C$6*COS(2*PI()*$C177/365)+MAR1!$D$6*SIN(2*PI()*$C177/365)</f>
        <v/>
      </c>
      <c r="M177" s="7">
        <f>MAR1!$B$7+MAR1!$C$7*COS(2*PI()*$C177/365)+MAR1!$D$7*SIN(2*PI()*$C177/365)</f>
        <v/>
      </c>
      <c r="N177" s="7">
        <f>F177-K177</f>
        <v/>
      </c>
      <c r="O177" s="7">
        <f>G177-L177</f>
        <v/>
      </c>
      <c r="P177" s="7">
        <f>H177-M177</f>
        <v/>
      </c>
      <c r="Q177" s="7">
        <f>IF($I177=1,(N177-MAR1!$B$11)/MAR1!$D$11,(N177-MAR1!$C$11)/MAR1!$E$11)</f>
        <v/>
      </c>
      <c r="R177" s="7">
        <f>IF($I177=1,(O177-MAR1!$B$12)/MAR1!$D$12,(O177-MAR1!$C$12)/MAR1!$E$12)</f>
        <v/>
      </c>
      <c r="S177" s="7">
        <f>IF($I177=1,(P177-MAR1!$B$13)/MAR1!$D$13,(P177-MAR1!$C$13)/MAR1!$E$13)</f>
        <v/>
      </c>
      <c r="U177" s="5" t="n">
        <v>176</v>
      </c>
      <c r="V177" s="5" t="n">
        <v>0.74508</v>
      </c>
      <c r="W177" s="5" t="n">
        <v>0.087352</v>
      </c>
      <c r="X177" s="5" t="n">
        <v>0.242639</v>
      </c>
      <c r="Y177" s="5" t="n">
        <v>0.309354</v>
      </c>
      <c r="Z177" s="5" t="n">
        <v>0.724114</v>
      </c>
    </row>
    <row r="178">
      <c r="A178" s="5" t="n">
        <v>177</v>
      </c>
      <c r="B178" s="5" t="n">
        <v>1</v>
      </c>
      <c r="C178" s="5" t="n">
        <v>177</v>
      </c>
      <c r="D178" s="5" t="n">
        <v>6</v>
      </c>
      <c r="E178" s="5" t="n">
        <v>0</v>
      </c>
      <c r="F178" s="5" t="n">
        <v>35.1</v>
      </c>
      <c r="G178" s="5" t="n">
        <v>26.8</v>
      </c>
      <c r="H178" s="5" t="n">
        <v>19.96</v>
      </c>
      <c r="I178" s="6">
        <f>IF(E178&gt;=Markov!$B$3,1,0)</f>
        <v/>
      </c>
      <c r="J178" s="6">
        <f>I177</f>
        <v/>
      </c>
      <c r="K178" s="7">
        <f>MAR1!$B$5+MAR1!$C$5*COS(2*PI()*$C178/365)+MAR1!$D$5*SIN(2*PI()*$C178/365)</f>
        <v/>
      </c>
      <c r="L178" s="7">
        <f>MAR1!$B$6+MAR1!$C$6*COS(2*PI()*$C178/365)+MAR1!$D$6*SIN(2*PI()*$C178/365)</f>
        <v/>
      </c>
      <c r="M178" s="7">
        <f>MAR1!$B$7+MAR1!$C$7*COS(2*PI()*$C178/365)+MAR1!$D$7*SIN(2*PI()*$C178/365)</f>
        <v/>
      </c>
      <c r="N178" s="7">
        <f>F178-K178</f>
        <v/>
      </c>
      <c r="O178" s="7">
        <f>G178-L178</f>
        <v/>
      </c>
      <c r="P178" s="7">
        <f>H178-M178</f>
        <v/>
      </c>
      <c r="Q178" s="7">
        <f>IF($I178=1,(N178-MAR1!$B$11)/MAR1!$D$11,(N178-MAR1!$C$11)/MAR1!$E$11)</f>
        <v/>
      </c>
      <c r="R178" s="7">
        <f>IF($I178=1,(O178-MAR1!$B$12)/MAR1!$D$12,(O178-MAR1!$C$12)/MAR1!$E$12)</f>
        <v/>
      </c>
      <c r="S178" s="7">
        <f>IF($I178=1,(P178-MAR1!$B$13)/MAR1!$D$13,(P178-MAR1!$C$13)/MAR1!$E$13)</f>
        <v/>
      </c>
      <c r="U178" s="5" t="n">
        <v>177</v>
      </c>
      <c r="V178" s="5" t="n">
        <v>0.001641</v>
      </c>
      <c r="W178" s="5" t="n">
        <v>0.70756</v>
      </c>
      <c r="X178" s="5" t="n">
        <v>0.890307</v>
      </c>
      <c r="Y178" s="5" t="n">
        <v>0.560338</v>
      </c>
      <c r="Z178" s="5" t="n">
        <v>0.426654</v>
      </c>
    </row>
    <row r="179">
      <c r="A179" s="5" t="n">
        <v>178</v>
      </c>
      <c r="B179" s="5" t="n">
        <v>1</v>
      </c>
      <c r="C179" s="5" t="n">
        <v>178</v>
      </c>
      <c r="D179" s="5" t="n">
        <v>6</v>
      </c>
      <c r="E179" s="5" t="n">
        <v>0</v>
      </c>
      <c r="F179" s="5" t="n">
        <v>36.5</v>
      </c>
      <c r="G179" s="5" t="n">
        <v>27.9</v>
      </c>
      <c r="H179" s="5" t="n">
        <v>18.49</v>
      </c>
      <c r="I179" s="6">
        <f>IF(E179&gt;=Markov!$B$3,1,0)</f>
        <v/>
      </c>
      <c r="J179" s="6">
        <f>I178</f>
        <v/>
      </c>
      <c r="K179" s="7">
        <f>MAR1!$B$5+MAR1!$C$5*COS(2*PI()*$C179/365)+MAR1!$D$5*SIN(2*PI()*$C179/365)</f>
        <v/>
      </c>
      <c r="L179" s="7">
        <f>MAR1!$B$6+MAR1!$C$6*COS(2*PI()*$C179/365)+MAR1!$D$6*SIN(2*PI()*$C179/365)</f>
        <v/>
      </c>
      <c r="M179" s="7">
        <f>MAR1!$B$7+MAR1!$C$7*COS(2*PI()*$C179/365)+MAR1!$D$7*SIN(2*PI()*$C179/365)</f>
        <v/>
      </c>
      <c r="N179" s="7">
        <f>F179-K179</f>
        <v/>
      </c>
      <c r="O179" s="7">
        <f>G179-L179</f>
        <v/>
      </c>
      <c r="P179" s="7">
        <f>H179-M179</f>
        <v/>
      </c>
      <c r="Q179" s="7">
        <f>IF($I179=1,(N179-MAR1!$B$11)/MAR1!$D$11,(N179-MAR1!$C$11)/MAR1!$E$11)</f>
        <v/>
      </c>
      <c r="R179" s="7">
        <f>IF($I179=1,(O179-MAR1!$B$12)/MAR1!$D$12,(O179-MAR1!$C$12)/MAR1!$E$12)</f>
        <v/>
      </c>
      <c r="S179" s="7">
        <f>IF($I179=1,(P179-MAR1!$B$13)/MAR1!$D$13,(P179-MAR1!$C$13)/MAR1!$E$13)</f>
        <v/>
      </c>
      <c r="U179" s="5" t="n">
        <v>178</v>
      </c>
      <c r="V179" s="5" t="n">
        <v>0.771949</v>
      </c>
      <c r="W179" s="5" t="n">
        <v>0.496531</v>
      </c>
      <c r="X179" s="5" t="n">
        <v>0.023212</v>
      </c>
      <c r="Y179" s="5" t="n">
        <v>0.297679</v>
      </c>
      <c r="Z179" s="5" t="n">
        <v>0.600613</v>
      </c>
    </row>
    <row r="180">
      <c r="A180" s="5" t="n">
        <v>179</v>
      </c>
      <c r="B180" s="5" t="n">
        <v>1</v>
      </c>
      <c r="C180" s="5" t="n">
        <v>179</v>
      </c>
      <c r="D180" s="5" t="n">
        <v>6</v>
      </c>
      <c r="E180" s="5" t="n">
        <v>0</v>
      </c>
      <c r="F180" s="5" t="n">
        <v>35.4</v>
      </c>
      <c r="G180" s="5" t="n">
        <v>26.7</v>
      </c>
      <c r="H180" s="5" t="n">
        <v>19.89</v>
      </c>
      <c r="I180" s="6">
        <f>IF(E180&gt;=Markov!$B$3,1,0)</f>
        <v/>
      </c>
      <c r="J180" s="6">
        <f>I179</f>
        <v/>
      </c>
      <c r="K180" s="7">
        <f>MAR1!$B$5+MAR1!$C$5*COS(2*PI()*$C180/365)+MAR1!$D$5*SIN(2*PI()*$C180/365)</f>
        <v/>
      </c>
      <c r="L180" s="7">
        <f>MAR1!$B$6+MAR1!$C$6*COS(2*PI()*$C180/365)+MAR1!$D$6*SIN(2*PI()*$C180/365)</f>
        <v/>
      </c>
      <c r="M180" s="7">
        <f>MAR1!$B$7+MAR1!$C$7*COS(2*PI()*$C180/365)+MAR1!$D$7*SIN(2*PI()*$C180/365)</f>
        <v/>
      </c>
      <c r="N180" s="7">
        <f>F180-K180</f>
        <v/>
      </c>
      <c r="O180" s="7">
        <f>G180-L180</f>
        <v/>
      </c>
      <c r="P180" s="7">
        <f>H180-M180</f>
        <v/>
      </c>
      <c r="Q180" s="7">
        <f>IF($I180=1,(N180-MAR1!$B$11)/MAR1!$D$11,(N180-MAR1!$C$11)/MAR1!$E$11)</f>
        <v/>
      </c>
      <c r="R180" s="7">
        <f>IF($I180=1,(O180-MAR1!$B$12)/MAR1!$D$12,(O180-MAR1!$C$12)/MAR1!$E$12)</f>
        <v/>
      </c>
      <c r="S180" s="7">
        <f>IF($I180=1,(P180-MAR1!$B$13)/MAR1!$D$13,(P180-MAR1!$C$13)/MAR1!$E$13)</f>
        <v/>
      </c>
      <c r="U180" s="5" t="n">
        <v>179</v>
      </c>
      <c r="V180" s="5" t="n">
        <v>0.906328</v>
      </c>
      <c r="W180" s="5" t="n">
        <v>0.923555</v>
      </c>
      <c r="X180" s="5" t="n">
        <v>0.806439</v>
      </c>
      <c r="Y180" s="5" t="n">
        <v>0.754956</v>
      </c>
      <c r="Z180" s="5" t="n">
        <v>0.620424</v>
      </c>
    </row>
    <row r="181">
      <c r="A181" s="5" t="n">
        <v>180</v>
      </c>
      <c r="B181" s="5" t="n">
        <v>1</v>
      </c>
      <c r="C181" s="5" t="n">
        <v>180</v>
      </c>
      <c r="D181" s="5" t="n">
        <v>6</v>
      </c>
      <c r="E181" s="5" t="n">
        <v>0</v>
      </c>
      <c r="F181" s="5" t="n">
        <v>32.8</v>
      </c>
      <c r="G181" s="5" t="n">
        <v>26.7</v>
      </c>
      <c r="H181" s="5" t="n">
        <v>21.13</v>
      </c>
      <c r="I181" s="6">
        <f>IF(E181&gt;=Markov!$B$3,1,0)</f>
        <v/>
      </c>
      <c r="J181" s="6">
        <f>I180</f>
        <v/>
      </c>
      <c r="K181" s="7">
        <f>MAR1!$B$5+MAR1!$C$5*COS(2*PI()*$C181/365)+MAR1!$D$5*SIN(2*PI()*$C181/365)</f>
        <v/>
      </c>
      <c r="L181" s="7">
        <f>MAR1!$B$6+MAR1!$C$6*COS(2*PI()*$C181/365)+MAR1!$D$6*SIN(2*PI()*$C181/365)</f>
        <v/>
      </c>
      <c r="M181" s="7">
        <f>MAR1!$B$7+MAR1!$C$7*COS(2*PI()*$C181/365)+MAR1!$D$7*SIN(2*PI()*$C181/365)</f>
        <v/>
      </c>
      <c r="N181" s="7">
        <f>F181-K181</f>
        <v/>
      </c>
      <c r="O181" s="7">
        <f>G181-L181</f>
        <v/>
      </c>
      <c r="P181" s="7">
        <f>H181-M181</f>
        <v/>
      </c>
      <c r="Q181" s="7">
        <f>IF($I181=1,(N181-MAR1!$B$11)/MAR1!$D$11,(N181-MAR1!$C$11)/MAR1!$E$11)</f>
        <v/>
      </c>
      <c r="R181" s="7">
        <f>IF($I181=1,(O181-MAR1!$B$12)/MAR1!$D$12,(O181-MAR1!$C$12)/MAR1!$E$12)</f>
        <v/>
      </c>
      <c r="S181" s="7">
        <f>IF($I181=1,(P181-MAR1!$B$13)/MAR1!$D$13,(P181-MAR1!$C$13)/MAR1!$E$13)</f>
        <v/>
      </c>
      <c r="U181" s="5" t="n">
        <v>180</v>
      </c>
      <c r="V181" s="5" t="n">
        <v>0.549311</v>
      </c>
      <c r="W181" s="5" t="n">
        <v>0.619923</v>
      </c>
      <c r="X181" s="5" t="n">
        <v>0.594294</v>
      </c>
      <c r="Y181" s="5" t="n">
        <v>0.394562</v>
      </c>
      <c r="Z181" s="5" t="n">
        <v>0.223817</v>
      </c>
    </row>
    <row r="182">
      <c r="A182" s="5" t="n">
        <v>181</v>
      </c>
      <c r="B182" s="5" t="n">
        <v>1</v>
      </c>
      <c r="C182" s="5" t="n">
        <v>181</v>
      </c>
      <c r="D182" s="5" t="n">
        <v>6</v>
      </c>
      <c r="E182" s="5" t="n">
        <v>0</v>
      </c>
      <c r="F182" s="5" t="n">
        <v>35</v>
      </c>
      <c r="G182" s="5" t="n">
        <v>27</v>
      </c>
      <c r="H182" s="5" t="n">
        <v>17.9</v>
      </c>
      <c r="I182" s="6">
        <f>IF(E182&gt;=Markov!$B$3,1,0)</f>
        <v/>
      </c>
      <c r="J182" s="6">
        <f>I181</f>
        <v/>
      </c>
      <c r="K182" s="7">
        <f>MAR1!$B$5+MAR1!$C$5*COS(2*PI()*$C182/365)+MAR1!$D$5*SIN(2*PI()*$C182/365)</f>
        <v/>
      </c>
      <c r="L182" s="7">
        <f>MAR1!$B$6+MAR1!$C$6*COS(2*PI()*$C182/365)+MAR1!$D$6*SIN(2*PI()*$C182/365)</f>
        <v/>
      </c>
      <c r="M182" s="7">
        <f>MAR1!$B$7+MAR1!$C$7*COS(2*PI()*$C182/365)+MAR1!$D$7*SIN(2*PI()*$C182/365)</f>
        <v/>
      </c>
      <c r="N182" s="7">
        <f>F182-K182</f>
        <v/>
      </c>
      <c r="O182" s="7">
        <f>G182-L182</f>
        <v/>
      </c>
      <c r="P182" s="7">
        <f>H182-M182</f>
        <v/>
      </c>
      <c r="Q182" s="7">
        <f>IF($I182=1,(N182-MAR1!$B$11)/MAR1!$D$11,(N182-MAR1!$C$11)/MAR1!$E$11)</f>
        <v/>
      </c>
      <c r="R182" s="7">
        <f>IF($I182=1,(O182-MAR1!$B$12)/MAR1!$D$12,(O182-MAR1!$C$12)/MAR1!$E$12)</f>
        <v/>
      </c>
      <c r="S182" s="7">
        <f>IF($I182=1,(P182-MAR1!$B$13)/MAR1!$D$13,(P182-MAR1!$C$13)/MAR1!$E$13)</f>
        <v/>
      </c>
      <c r="U182" s="5" t="n">
        <v>181</v>
      </c>
      <c r="V182" s="5" t="n">
        <v>0.612731</v>
      </c>
      <c r="W182" s="5" t="n">
        <v>0.510356</v>
      </c>
      <c r="X182" s="5" t="n">
        <v>0.957607</v>
      </c>
      <c r="Y182" s="5" t="n">
        <v>0.435597</v>
      </c>
      <c r="Z182" s="5" t="n">
        <v>0.494279</v>
      </c>
    </row>
    <row r="183">
      <c r="A183" s="5" t="n">
        <v>182</v>
      </c>
      <c r="B183" s="5" t="n">
        <v>1</v>
      </c>
      <c r="C183" s="5" t="n">
        <v>182</v>
      </c>
      <c r="D183" s="5" t="n">
        <v>7</v>
      </c>
      <c r="E183" s="5" t="n">
        <v>8.199999999999999</v>
      </c>
      <c r="F183" s="5" t="n">
        <v>31.2</v>
      </c>
      <c r="G183" s="5" t="n">
        <v>26</v>
      </c>
      <c r="H183" s="5" t="n">
        <v>11.71</v>
      </c>
      <c r="I183" s="6">
        <f>IF(E183&gt;=Markov!$B$3,1,0)</f>
        <v/>
      </c>
      <c r="J183" s="6">
        <f>I182</f>
        <v/>
      </c>
      <c r="K183" s="7">
        <f>MAR1!$B$5+MAR1!$C$5*COS(2*PI()*$C183/365)+MAR1!$D$5*SIN(2*PI()*$C183/365)</f>
        <v/>
      </c>
      <c r="L183" s="7">
        <f>MAR1!$B$6+MAR1!$C$6*COS(2*PI()*$C183/365)+MAR1!$D$6*SIN(2*PI()*$C183/365)</f>
        <v/>
      </c>
      <c r="M183" s="7">
        <f>MAR1!$B$7+MAR1!$C$7*COS(2*PI()*$C183/365)+MAR1!$D$7*SIN(2*PI()*$C183/365)</f>
        <v/>
      </c>
      <c r="N183" s="7">
        <f>F183-K183</f>
        <v/>
      </c>
      <c r="O183" s="7">
        <f>G183-L183</f>
        <v/>
      </c>
      <c r="P183" s="7">
        <f>H183-M183</f>
        <v/>
      </c>
      <c r="Q183" s="7">
        <f>IF($I183=1,(N183-MAR1!$B$11)/MAR1!$D$11,(N183-MAR1!$C$11)/MAR1!$E$11)</f>
        <v/>
      </c>
      <c r="R183" s="7">
        <f>IF($I183=1,(O183-MAR1!$B$12)/MAR1!$D$12,(O183-MAR1!$C$12)/MAR1!$E$12)</f>
        <v/>
      </c>
      <c r="S183" s="7">
        <f>IF($I183=1,(P183-MAR1!$B$13)/MAR1!$D$13,(P183-MAR1!$C$13)/MAR1!$E$13)</f>
        <v/>
      </c>
      <c r="U183" s="5" t="n">
        <v>182</v>
      </c>
      <c r="V183" s="5" t="n">
        <v>0.924463</v>
      </c>
      <c r="W183" s="5" t="n">
        <v>0.470966</v>
      </c>
      <c r="X183" s="5" t="n">
        <v>0.663964</v>
      </c>
      <c r="Y183" s="5" t="n">
        <v>0.572164</v>
      </c>
      <c r="Z183" s="5" t="n">
        <v>0.892257</v>
      </c>
    </row>
    <row r="184">
      <c r="A184" s="5" t="n">
        <v>183</v>
      </c>
      <c r="B184" s="5" t="n">
        <v>1</v>
      </c>
      <c r="C184" s="5" t="n">
        <v>183</v>
      </c>
      <c r="D184" s="5" t="n">
        <v>7</v>
      </c>
      <c r="E184" s="5" t="n">
        <v>10.7</v>
      </c>
      <c r="F184" s="5" t="n">
        <v>31</v>
      </c>
      <c r="G184" s="5" t="n">
        <v>24.5</v>
      </c>
      <c r="H184" s="5" t="n">
        <v>15.82</v>
      </c>
      <c r="I184" s="6">
        <f>IF(E184&gt;=Markov!$B$3,1,0)</f>
        <v/>
      </c>
      <c r="J184" s="6">
        <f>I183</f>
        <v/>
      </c>
      <c r="K184" s="7">
        <f>MAR1!$B$5+MAR1!$C$5*COS(2*PI()*$C184/365)+MAR1!$D$5*SIN(2*PI()*$C184/365)</f>
        <v/>
      </c>
      <c r="L184" s="7">
        <f>MAR1!$B$6+MAR1!$C$6*COS(2*PI()*$C184/365)+MAR1!$D$6*SIN(2*PI()*$C184/365)</f>
        <v/>
      </c>
      <c r="M184" s="7">
        <f>MAR1!$B$7+MAR1!$C$7*COS(2*PI()*$C184/365)+MAR1!$D$7*SIN(2*PI()*$C184/365)</f>
        <v/>
      </c>
      <c r="N184" s="7">
        <f>F184-K184</f>
        <v/>
      </c>
      <c r="O184" s="7">
        <f>G184-L184</f>
        <v/>
      </c>
      <c r="P184" s="7">
        <f>H184-M184</f>
        <v/>
      </c>
      <c r="Q184" s="7">
        <f>IF($I184=1,(N184-MAR1!$B$11)/MAR1!$D$11,(N184-MAR1!$C$11)/MAR1!$E$11)</f>
        <v/>
      </c>
      <c r="R184" s="7">
        <f>IF($I184=1,(O184-MAR1!$B$12)/MAR1!$D$12,(O184-MAR1!$C$12)/MAR1!$E$12)</f>
        <v/>
      </c>
      <c r="S184" s="7">
        <f>IF($I184=1,(P184-MAR1!$B$13)/MAR1!$D$13,(P184-MAR1!$C$13)/MAR1!$E$13)</f>
        <v/>
      </c>
      <c r="U184" s="5" t="n">
        <v>183</v>
      </c>
      <c r="V184" s="5" t="n">
        <v>0.357669</v>
      </c>
      <c r="W184" s="5" t="n">
        <v>0.950637</v>
      </c>
      <c r="X184" s="5" t="n">
        <v>0.184911</v>
      </c>
      <c r="Y184" s="5" t="n">
        <v>0.015326</v>
      </c>
      <c r="Z184" s="5" t="n">
        <v>0.63412</v>
      </c>
    </row>
    <row r="185">
      <c r="A185" s="5" t="n">
        <v>184</v>
      </c>
      <c r="B185" s="5" t="n">
        <v>1</v>
      </c>
      <c r="C185" s="5" t="n">
        <v>184</v>
      </c>
      <c r="D185" s="5" t="n">
        <v>7</v>
      </c>
      <c r="E185" s="5" t="n">
        <v>19.6</v>
      </c>
      <c r="F185" s="5" t="n">
        <v>31.4</v>
      </c>
      <c r="G185" s="5" t="n">
        <v>25.1</v>
      </c>
      <c r="H185" s="5" t="n">
        <v>9.98</v>
      </c>
      <c r="I185" s="6">
        <f>IF(E185&gt;=Markov!$B$3,1,0)</f>
        <v/>
      </c>
      <c r="J185" s="6">
        <f>I184</f>
        <v/>
      </c>
      <c r="K185" s="7">
        <f>MAR1!$B$5+MAR1!$C$5*COS(2*PI()*$C185/365)+MAR1!$D$5*SIN(2*PI()*$C185/365)</f>
        <v/>
      </c>
      <c r="L185" s="7">
        <f>MAR1!$B$6+MAR1!$C$6*COS(2*PI()*$C185/365)+MAR1!$D$6*SIN(2*PI()*$C185/365)</f>
        <v/>
      </c>
      <c r="M185" s="7">
        <f>MAR1!$B$7+MAR1!$C$7*COS(2*PI()*$C185/365)+MAR1!$D$7*SIN(2*PI()*$C185/365)</f>
        <v/>
      </c>
      <c r="N185" s="7">
        <f>F185-K185</f>
        <v/>
      </c>
      <c r="O185" s="7">
        <f>G185-L185</f>
        <v/>
      </c>
      <c r="P185" s="7">
        <f>H185-M185</f>
        <v/>
      </c>
      <c r="Q185" s="7">
        <f>IF($I185=1,(N185-MAR1!$B$11)/MAR1!$D$11,(N185-MAR1!$C$11)/MAR1!$E$11)</f>
        <v/>
      </c>
      <c r="R185" s="7">
        <f>IF($I185=1,(O185-MAR1!$B$12)/MAR1!$D$12,(O185-MAR1!$C$12)/MAR1!$E$12)</f>
        <v/>
      </c>
      <c r="S185" s="7">
        <f>IF($I185=1,(P185-MAR1!$B$13)/MAR1!$D$13,(P185-MAR1!$C$13)/MAR1!$E$13)</f>
        <v/>
      </c>
      <c r="U185" s="5" t="n">
        <v>184</v>
      </c>
      <c r="V185" s="5" t="n">
        <v>0.872287</v>
      </c>
      <c r="W185" s="5" t="n">
        <v>0.691446</v>
      </c>
      <c r="X185" s="5" t="n">
        <v>0.9869830000000001</v>
      </c>
      <c r="Y185" s="5" t="n">
        <v>0.934462</v>
      </c>
      <c r="Z185" s="5" t="n">
        <v>0.671447</v>
      </c>
    </row>
    <row r="186">
      <c r="A186" s="5" t="n">
        <v>185</v>
      </c>
      <c r="B186" s="5" t="n">
        <v>1</v>
      </c>
      <c r="C186" s="5" t="n">
        <v>185</v>
      </c>
      <c r="D186" s="5" t="n">
        <v>7</v>
      </c>
      <c r="E186" s="5" t="n">
        <v>29.6</v>
      </c>
      <c r="F186" s="5" t="n">
        <v>32.4</v>
      </c>
      <c r="G186" s="5" t="n">
        <v>25.7</v>
      </c>
      <c r="H186" s="5" t="n">
        <v>10.15</v>
      </c>
      <c r="I186" s="6">
        <f>IF(E186&gt;=Markov!$B$3,1,0)</f>
        <v/>
      </c>
      <c r="J186" s="6">
        <f>I185</f>
        <v/>
      </c>
      <c r="K186" s="7">
        <f>MAR1!$B$5+MAR1!$C$5*COS(2*PI()*$C186/365)+MAR1!$D$5*SIN(2*PI()*$C186/365)</f>
        <v/>
      </c>
      <c r="L186" s="7">
        <f>MAR1!$B$6+MAR1!$C$6*COS(2*PI()*$C186/365)+MAR1!$D$6*SIN(2*PI()*$C186/365)</f>
        <v/>
      </c>
      <c r="M186" s="7">
        <f>MAR1!$B$7+MAR1!$C$7*COS(2*PI()*$C186/365)+MAR1!$D$7*SIN(2*PI()*$C186/365)</f>
        <v/>
      </c>
      <c r="N186" s="7">
        <f>F186-K186</f>
        <v/>
      </c>
      <c r="O186" s="7">
        <f>G186-L186</f>
        <v/>
      </c>
      <c r="P186" s="7">
        <f>H186-M186</f>
        <v/>
      </c>
      <c r="Q186" s="7">
        <f>IF($I186=1,(N186-MAR1!$B$11)/MAR1!$D$11,(N186-MAR1!$C$11)/MAR1!$E$11)</f>
        <v/>
      </c>
      <c r="R186" s="7">
        <f>IF($I186=1,(O186-MAR1!$B$12)/MAR1!$D$12,(O186-MAR1!$C$12)/MAR1!$E$12)</f>
        <v/>
      </c>
      <c r="S186" s="7">
        <f>IF($I186=1,(P186-MAR1!$B$13)/MAR1!$D$13,(P186-MAR1!$C$13)/MAR1!$E$13)</f>
        <v/>
      </c>
      <c r="U186" s="5" t="n">
        <v>185</v>
      </c>
      <c r="V186" s="5" t="n">
        <v>0.375326</v>
      </c>
      <c r="W186" s="5" t="n">
        <v>0.731473</v>
      </c>
      <c r="X186" s="5" t="n">
        <v>0.642761</v>
      </c>
      <c r="Y186" s="5" t="n">
        <v>0.550077</v>
      </c>
      <c r="Z186" s="5" t="n">
        <v>0.238316</v>
      </c>
    </row>
    <row r="187">
      <c r="A187" s="5" t="n">
        <v>186</v>
      </c>
      <c r="B187" s="5" t="n">
        <v>1</v>
      </c>
      <c r="C187" s="5" t="n">
        <v>186</v>
      </c>
      <c r="D187" s="5" t="n">
        <v>7</v>
      </c>
      <c r="E187" s="5" t="n">
        <v>3.8</v>
      </c>
      <c r="F187" s="5" t="n">
        <v>31.2</v>
      </c>
      <c r="G187" s="5" t="n">
        <v>26.6</v>
      </c>
      <c r="H187" s="5" t="n">
        <v>11.34</v>
      </c>
      <c r="I187" s="6">
        <f>IF(E187&gt;=Markov!$B$3,1,0)</f>
        <v/>
      </c>
      <c r="J187" s="6">
        <f>I186</f>
        <v/>
      </c>
      <c r="K187" s="7">
        <f>MAR1!$B$5+MAR1!$C$5*COS(2*PI()*$C187/365)+MAR1!$D$5*SIN(2*PI()*$C187/365)</f>
        <v/>
      </c>
      <c r="L187" s="7">
        <f>MAR1!$B$6+MAR1!$C$6*COS(2*PI()*$C187/365)+MAR1!$D$6*SIN(2*PI()*$C187/365)</f>
        <v/>
      </c>
      <c r="M187" s="7">
        <f>MAR1!$B$7+MAR1!$C$7*COS(2*PI()*$C187/365)+MAR1!$D$7*SIN(2*PI()*$C187/365)</f>
        <v/>
      </c>
      <c r="N187" s="7">
        <f>F187-K187</f>
        <v/>
      </c>
      <c r="O187" s="7">
        <f>G187-L187</f>
        <v/>
      </c>
      <c r="P187" s="7">
        <f>H187-M187</f>
        <v/>
      </c>
      <c r="Q187" s="7">
        <f>IF($I187=1,(N187-MAR1!$B$11)/MAR1!$D$11,(N187-MAR1!$C$11)/MAR1!$E$11)</f>
        <v/>
      </c>
      <c r="R187" s="7">
        <f>IF($I187=1,(O187-MAR1!$B$12)/MAR1!$D$12,(O187-MAR1!$C$12)/MAR1!$E$12)</f>
        <v/>
      </c>
      <c r="S187" s="7">
        <f>IF($I187=1,(P187-MAR1!$B$13)/MAR1!$D$13,(P187-MAR1!$C$13)/MAR1!$E$13)</f>
        <v/>
      </c>
      <c r="U187" s="5" t="n">
        <v>186</v>
      </c>
      <c r="V187" s="5" t="n">
        <v>0.139048</v>
      </c>
      <c r="W187" s="5" t="n">
        <v>0.059428</v>
      </c>
      <c r="X187" s="5" t="n">
        <v>0.136112</v>
      </c>
      <c r="Y187" s="5" t="n">
        <v>0.998803</v>
      </c>
      <c r="Z187" s="5" t="n">
        <v>0.451481</v>
      </c>
    </row>
    <row r="188">
      <c r="A188" s="5" t="n">
        <v>187</v>
      </c>
      <c r="B188" s="5" t="n">
        <v>1</v>
      </c>
      <c r="C188" s="5" t="n">
        <v>187</v>
      </c>
      <c r="D188" s="5" t="n">
        <v>7</v>
      </c>
      <c r="E188" s="5" t="n">
        <v>34.6</v>
      </c>
      <c r="F188" s="5" t="n">
        <v>30.1</v>
      </c>
      <c r="G188" s="5" t="n">
        <v>25.7</v>
      </c>
      <c r="H188" s="5" t="n">
        <v>12.65</v>
      </c>
      <c r="I188" s="6">
        <f>IF(E188&gt;=Markov!$B$3,1,0)</f>
        <v/>
      </c>
      <c r="J188" s="6">
        <f>I187</f>
        <v/>
      </c>
      <c r="K188" s="7">
        <f>MAR1!$B$5+MAR1!$C$5*COS(2*PI()*$C188/365)+MAR1!$D$5*SIN(2*PI()*$C188/365)</f>
        <v/>
      </c>
      <c r="L188" s="7">
        <f>MAR1!$B$6+MAR1!$C$6*COS(2*PI()*$C188/365)+MAR1!$D$6*SIN(2*PI()*$C188/365)</f>
        <v/>
      </c>
      <c r="M188" s="7">
        <f>MAR1!$B$7+MAR1!$C$7*COS(2*PI()*$C188/365)+MAR1!$D$7*SIN(2*PI()*$C188/365)</f>
        <v/>
      </c>
      <c r="N188" s="7">
        <f>F188-K188</f>
        <v/>
      </c>
      <c r="O188" s="7">
        <f>G188-L188</f>
        <v/>
      </c>
      <c r="P188" s="7">
        <f>H188-M188</f>
        <v/>
      </c>
      <c r="Q188" s="7">
        <f>IF($I188=1,(N188-MAR1!$B$11)/MAR1!$D$11,(N188-MAR1!$C$11)/MAR1!$E$11)</f>
        <v/>
      </c>
      <c r="R188" s="7">
        <f>IF($I188=1,(O188-MAR1!$B$12)/MAR1!$D$12,(O188-MAR1!$C$12)/MAR1!$E$12)</f>
        <v/>
      </c>
      <c r="S188" s="7">
        <f>IF($I188=1,(P188-MAR1!$B$13)/MAR1!$D$13,(P188-MAR1!$C$13)/MAR1!$E$13)</f>
        <v/>
      </c>
      <c r="U188" s="5" t="n">
        <v>187</v>
      </c>
      <c r="V188" s="5" t="n">
        <v>0.898701</v>
      </c>
      <c r="W188" s="5" t="n">
        <v>0.729166</v>
      </c>
      <c r="X188" s="5" t="n">
        <v>0.117114</v>
      </c>
      <c r="Y188" s="5" t="n">
        <v>0.399277</v>
      </c>
      <c r="Z188" s="5" t="n">
        <v>0.235994</v>
      </c>
    </row>
    <row r="189">
      <c r="A189" s="5" t="n">
        <v>188</v>
      </c>
      <c r="B189" s="5" t="n">
        <v>1</v>
      </c>
      <c r="C189" s="5" t="n">
        <v>188</v>
      </c>
      <c r="D189" s="5" t="n">
        <v>7</v>
      </c>
      <c r="E189" s="5" t="n">
        <v>0.6</v>
      </c>
      <c r="F189" s="5" t="n">
        <v>30.3</v>
      </c>
      <c r="G189" s="5" t="n">
        <v>24.4</v>
      </c>
      <c r="H189" s="5" t="n">
        <v>13.59</v>
      </c>
      <c r="I189" s="6">
        <f>IF(E189&gt;=Markov!$B$3,1,0)</f>
        <v/>
      </c>
      <c r="J189" s="6">
        <f>I188</f>
        <v/>
      </c>
      <c r="K189" s="7">
        <f>MAR1!$B$5+MAR1!$C$5*COS(2*PI()*$C189/365)+MAR1!$D$5*SIN(2*PI()*$C189/365)</f>
        <v/>
      </c>
      <c r="L189" s="7">
        <f>MAR1!$B$6+MAR1!$C$6*COS(2*PI()*$C189/365)+MAR1!$D$6*SIN(2*PI()*$C189/365)</f>
        <v/>
      </c>
      <c r="M189" s="7">
        <f>MAR1!$B$7+MAR1!$C$7*COS(2*PI()*$C189/365)+MAR1!$D$7*SIN(2*PI()*$C189/365)</f>
        <v/>
      </c>
      <c r="N189" s="7">
        <f>F189-K189</f>
        <v/>
      </c>
      <c r="O189" s="7">
        <f>G189-L189</f>
        <v/>
      </c>
      <c r="P189" s="7">
        <f>H189-M189</f>
        <v/>
      </c>
      <c r="Q189" s="7">
        <f>IF($I189=1,(N189-MAR1!$B$11)/MAR1!$D$11,(N189-MAR1!$C$11)/MAR1!$E$11)</f>
        <v/>
      </c>
      <c r="R189" s="7">
        <f>IF($I189=1,(O189-MAR1!$B$12)/MAR1!$D$12,(O189-MAR1!$C$12)/MAR1!$E$12)</f>
        <v/>
      </c>
      <c r="S189" s="7">
        <f>IF($I189=1,(P189-MAR1!$B$13)/MAR1!$D$13,(P189-MAR1!$C$13)/MAR1!$E$13)</f>
        <v/>
      </c>
      <c r="U189" s="5" t="n">
        <v>188</v>
      </c>
      <c r="V189" s="5" t="n">
        <v>0.546288</v>
      </c>
      <c r="W189" s="5" t="n">
        <v>0.07921599999999999</v>
      </c>
      <c r="X189" s="5" t="n">
        <v>0.444847</v>
      </c>
      <c r="Y189" s="5" t="n">
        <v>0.216432</v>
      </c>
      <c r="Z189" s="5" t="n">
        <v>0.292948</v>
      </c>
    </row>
    <row r="190">
      <c r="A190" s="5" t="n">
        <v>189</v>
      </c>
      <c r="B190" s="5" t="n">
        <v>1</v>
      </c>
      <c r="C190" s="5" t="n">
        <v>189</v>
      </c>
      <c r="D190" s="5" t="n">
        <v>7</v>
      </c>
      <c r="E190" s="5" t="n">
        <v>17.6</v>
      </c>
      <c r="F190" s="5" t="n">
        <v>29.4</v>
      </c>
      <c r="G190" s="5" t="n">
        <v>25.3</v>
      </c>
      <c r="H190" s="5" t="n">
        <v>14.24</v>
      </c>
      <c r="I190" s="6">
        <f>IF(E190&gt;=Markov!$B$3,1,0)</f>
        <v/>
      </c>
      <c r="J190" s="6">
        <f>I189</f>
        <v/>
      </c>
      <c r="K190" s="7">
        <f>MAR1!$B$5+MAR1!$C$5*COS(2*PI()*$C190/365)+MAR1!$D$5*SIN(2*PI()*$C190/365)</f>
        <v/>
      </c>
      <c r="L190" s="7">
        <f>MAR1!$B$6+MAR1!$C$6*COS(2*PI()*$C190/365)+MAR1!$D$6*SIN(2*PI()*$C190/365)</f>
        <v/>
      </c>
      <c r="M190" s="7">
        <f>MAR1!$B$7+MAR1!$C$7*COS(2*PI()*$C190/365)+MAR1!$D$7*SIN(2*PI()*$C190/365)</f>
        <v/>
      </c>
      <c r="N190" s="7">
        <f>F190-K190</f>
        <v/>
      </c>
      <c r="O190" s="7">
        <f>G190-L190</f>
        <v/>
      </c>
      <c r="P190" s="7">
        <f>H190-M190</f>
        <v/>
      </c>
      <c r="Q190" s="7">
        <f>IF($I190=1,(N190-MAR1!$B$11)/MAR1!$D$11,(N190-MAR1!$C$11)/MAR1!$E$11)</f>
        <v/>
      </c>
      <c r="R190" s="7">
        <f>IF($I190=1,(O190-MAR1!$B$12)/MAR1!$D$12,(O190-MAR1!$C$12)/MAR1!$E$12)</f>
        <v/>
      </c>
      <c r="S190" s="7">
        <f>IF($I190=1,(P190-MAR1!$B$13)/MAR1!$D$13,(P190-MAR1!$C$13)/MAR1!$E$13)</f>
        <v/>
      </c>
      <c r="U190" s="5" t="n">
        <v>189</v>
      </c>
      <c r="V190" s="5" t="n">
        <v>0.619624</v>
      </c>
      <c r="W190" s="5" t="n">
        <v>0.212282</v>
      </c>
      <c r="X190" s="5" t="n">
        <v>0.028444</v>
      </c>
      <c r="Y190" s="5" t="n">
        <v>0.703861</v>
      </c>
      <c r="Z190" s="5" t="n">
        <v>0.463762</v>
      </c>
    </row>
    <row r="191">
      <c r="A191" s="5" t="n">
        <v>190</v>
      </c>
      <c r="B191" s="5" t="n">
        <v>1</v>
      </c>
      <c r="C191" s="5" t="n">
        <v>190</v>
      </c>
      <c r="D191" s="5" t="n">
        <v>7</v>
      </c>
      <c r="E191" s="5" t="n">
        <v>9.9</v>
      </c>
      <c r="F191" s="5" t="n">
        <v>28.7</v>
      </c>
      <c r="G191" s="5" t="n">
        <v>24.3</v>
      </c>
      <c r="H191" s="5" t="n">
        <v>14.47</v>
      </c>
      <c r="I191" s="6">
        <f>IF(E191&gt;=Markov!$B$3,1,0)</f>
        <v/>
      </c>
      <c r="J191" s="6">
        <f>I190</f>
        <v/>
      </c>
      <c r="K191" s="7">
        <f>MAR1!$B$5+MAR1!$C$5*COS(2*PI()*$C191/365)+MAR1!$D$5*SIN(2*PI()*$C191/365)</f>
        <v/>
      </c>
      <c r="L191" s="7">
        <f>MAR1!$B$6+MAR1!$C$6*COS(2*PI()*$C191/365)+MAR1!$D$6*SIN(2*PI()*$C191/365)</f>
        <v/>
      </c>
      <c r="M191" s="7">
        <f>MAR1!$B$7+MAR1!$C$7*COS(2*PI()*$C191/365)+MAR1!$D$7*SIN(2*PI()*$C191/365)</f>
        <v/>
      </c>
      <c r="N191" s="7">
        <f>F191-K191</f>
        <v/>
      </c>
      <c r="O191" s="7">
        <f>G191-L191</f>
        <v/>
      </c>
      <c r="P191" s="7">
        <f>H191-M191</f>
        <v/>
      </c>
      <c r="Q191" s="7">
        <f>IF($I191=1,(N191-MAR1!$B$11)/MAR1!$D$11,(N191-MAR1!$C$11)/MAR1!$E$11)</f>
        <v/>
      </c>
      <c r="R191" s="7">
        <f>IF($I191=1,(O191-MAR1!$B$12)/MAR1!$D$12,(O191-MAR1!$C$12)/MAR1!$E$12)</f>
        <v/>
      </c>
      <c r="S191" s="7">
        <f>IF($I191=1,(P191-MAR1!$B$13)/MAR1!$D$13,(P191-MAR1!$C$13)/MAR1!$E$13)</f>
        <v/>
      </c>
      <c r="U191" s="5" t="n">
        <v>190</v>
      </c>
      <c r="V191" s="5" t="n">
        <v>0.77784</v>
      </c>
      <c r="W191" s="5" t="n">
        <v>0.557884</v>
      </c>
      <c r="X191" s="5" t="n">
        <v>0.47686</v>
      </c>
      <c r="Y191" s="5" t="n">
        <v>0.020999</v>
      </c>
      <c r="Z191" s="5" t="n">
        <v>0.592422</v>
      </c>
    </row>
    <row r="192">
      <c r="A192" s="5" t="n">
        <v>191</v>
      </c>
      <c r="B192" s="5" t="n">
        <v>1</v>
      </c>
      <c r="C192" s="5" t="n">
        <v>191</v>
      </c>
      <c r="D192" s="5" t="n">
        <v>7</v>
      </c>
      <c r="E192" s="5" t="n">
        <v>0</v>
      </c>
      <c r="F192" s="5" t="n">
        <v>30.1</v>
      </c>
      <c r="G192" s="5" t="n">
        <v>25.6</v>
      </c>
      <c r="H192" s="5" t="n">
        <v>17.5</v>
      </c>
      <c r="I192" s="6">
        <f>IF(E192&gt;=Markov!$B$3,1,0)</f>
        <v/>
      </c>
      <c r="J192" s="6">
        <f>I191</f>
        <v/>
      </c>
      <c r="K192" s="7">
        <f>MAR1!$B$5+MAR1!$C$5*COS(2*PI()*$C192/365)+MAR1!$D$5*SIN(2*PI()*$C192/365)</f>
        <v/>
      </c>
      <c r="L192" s="7">
        <f>MAR1!$B$6+MAR1!$C$6*COS(2*PI()*$C192/365)+MAR1!$D$6*SIN(2*PI()*$C192/365)</f>
        <v/>
      </c>
      <c r="M192" s="7">
        <f>MAR1!$B$7+MAR1!$C$7*COS(2*PI()*$C192/365)+MAR1!$D$7*SIN(2*PI()*$C192/365)</f>
        <v/>
      </c>
      <c r="N192" s="7">
        <f>F192-K192</f>
        <v/>
      </c>
      <c r="O192" s="7">
        <f>G192-L192</f>
        <v/>
      </c>
      <c r="P192" s="7">
        <f>H192-M192</f>
        <v/>
      </c>
      <c r="Q192" s="7">
        <f>IF($I192=1,(N192-MAR1!$B$11)/MAR1!$D$11,(N192-MAR1!$C$11)/MAR1!$E$11)</f>
        <v/>
      </c>
      <c r="R192" s="7">
        <f>IF($I192=1,(O192-MAR1!$B$12)/MAR1!$D$12,(O192-MAR1!$C$12)/MAR1!$E$12)</f>
        <v/>
      </c>
      <c r="S192" s="7">
        <f>IF($I192=1,(P192-MAR1!$B$13)/MAR1!$D$13,(P192-MAR1!$C$13)/MAR1!$E$13)</f>
        <v/>
      </c>
      <c r="U192" s="5" t="n">
        <v>191</v>
      </c>
      <c r="V192" s="5" t="n">
        <v>0.8190460000000001</v>
      </c>
      <c r="W192" s="5" t="n">
        <v>0.612768</v>
      </c>
      <c r="X192" s="5" t="n">
        <v>0.345144</v>
      </c>
      <c r="Y192" s="5" t="n">
        <v>0.266985</v>
      </c>
      <c r="Z192" s="5" t="n">
        <v>0.759978</v>
      </c>
    </row>
    <row r="193">
      <c r="A193" s="5" t="n">
        <v>192</v>
      </c>
      <c r="B193" s="5" t="n">
        <v>1</v>
      </c>
      <c r="C193" s="5" t="n">
        <v>192</v>
      </c>
      <c r="D193" s="5" t="n">
        <v>7</v>
      </c>
      <c r="E193" s="5" t="n">
        <v>0.1</v>
      </c>
      <c r="F193" s="5" t="n">
        <v>29.9</v>
      </c>
      <c r="G193" s="5" t="n">
        <v>25.6</v>
      </c>
      <c r="H193" s="5" t="n">
        <v>11.72</v>
      </c>
      <c r="I193" s="6">
        <f>IF(E193&gt;=Markov!$B$3,1,0)</f>
        <v/>
      </c>
      <c r="J193" s="6">
        <f>I192</f>
        <v/>
      </c>
      <c r="K193" s="7">
        <f>MAR1!$B$5+MAR1!$C$5*COS(2*PI()*$C193/365)+MAR1!$D$5*SIN(2*PI()*$C193/365)</f>
        <v/>
      </c>
      <c r="L193" s="7">
        <f>MAR1!$B$6+MAR1!$C$6*COS(2*PI()*$C193/365)+MAR1!$D$6*SIN(2*PI()*$C193/365)</f>
        <v/>
      </c>
      <c r="M193" s="7">
        <f>MAR1!$B$7+MAR1!$C$7*COS(2*PI()*$C193/365)+MAR1!$D$7*SIN(2*PI()*$C193/365)</f>
        <v/>
      </c>
      <c r="N193" s="7">
        <f>F193-K193</f>
        <v/>
      </c>
      <c r="O193" s="7">
        <f>G193-L193</f>
        <v/>
      </c>
      <c r="P193" s="7">
        <f>H193-M193</f>
        <v/>
      </c>
      <c r="Q193" s="7">
        <f>IF($I193=1,(N193-MAR1!$B$11)/MAR1!$D$11,(N193-MAR1!$C$11)/MAR1!$E$11)</f>
        <v/>
      </c>
      <c r="R193" s="7">
        <f>IF($I193=1,(O193-MAR1!$B$12)/MAR1!$D$12,(O193-MAR1!$C$12)/MAR1!$E$12)</f>
        <v/>
      </c>
      <c r="S193" s="7">
        <f>IF($I193=1,(P193-MAR1!$B$13)/MAR1!$D$13,(P193-MAR1!$C$13)/MAR1!$E$13)</f>
        <v/>
      </c>
      <c r="U193" s="5" t="n">
        <v>192</v>
      </c>
      <c r="V193" s="5" t="n">
        <v>0.454664</v>
      </c>
      <c r="W193" s="5" t="n">
        <v>0.112867</v>
      </c>
      <c r="X193" s="5" t="n">
        <v>0.747292</v>
      </c>
      <c r="Y193" s="5" t="n">
        <v>0.318013</v>
      </c>
      <c r="Z193" s="5" t="n">
        <v>0.567065</v>
      </c>
    </row>
    <row r="194">
      <c r="A194" s="5" t="n">
        <v>193</v>
      </c>
      <c r="B194" s="5" t="n">
        <v>1</v>
      </c>
      <c r="C194" s="5" t="n">
        <v>193</v>
      </c>
      <c r="D194" s="5" t="n">
        <v>7</v>
      </c>
      <c r="E194" s="5" t="n">
        <v>16.4</v>
      </c>
      <c r="F194" s="5" t="n">
        <v>33.4</v>
      </c>
      <c r="G194" s="5" t="n">
        <v>26.4</v>
      </c>
      <c r="H194" s="5" t="n">
        <v>15.85</v>
      </c>
      <c r="I194" s="6">
        <f>IF(E194&gt;=Markov!$B$3,1,0)</f>
        <v/>
      </c>
      <c r="J194" s="6">
        <f>I193</f>
        <v/>
      </c>
      <c r="K194" s="7">
        <f>MAR1!$B$5+MAR1!$C$5*COS(2*PI()*$C194/365)+MAR1!$D$5*SIN(2*PI()*$C194/365)</f>
        <v/>
      </c>
      <c r="L194" s="7">
        <f>MAR1!$B$6+MAR1!$C$6*COS(2*PI()*$C194/365)+MAR1!$D$6*SIN(2*PI()*$C194/365)</f>
        <v/>
      </c>
      <c r="M194" s="7">
        <f>MAR1!$B$7+MAR1!$C$7*COS(2*PI()*$C194/365)+MAR1!$D$7*SIN(2*PI()*$C194/365)</f>
        <v/>
      </c>
      <c r="N194" s="7">
        <f>F194-K194</f>
        <v/>
      </c>
      <c r="O194" s="7">
        <f>G194-L194</f>
        <v/>
      </c>
      <c r="P194" s="7">
        <f>H194-M194</f>
        <v/>
      </c>
      <c r="Q194" s="7">
        <f>IF($I194=1,(N194-MAR1!$B$11)/MAR1!$D$11,(N194-MAR1!$C$11)/MAR1!$E$11)</f>
        <v/>
      </c>
      <c r="R194" s="7">
        <f>IF($I194=1,(O194-MAR1!$B$12)/MAR1!$D$12,(O194-MAR1!$C$12)/MAR1!$E$12)</f>
        <v/>
      </c>
      <c r="S194" s="7">
        <f>IF($I194=1,(P194-MAR1!$B$13)/MAR1!$D$13,(P194-MAR1!$C$13)/MAR1!$E$13)</f>
        <v/>
      </c>
      <c r="U194" s="5" t="n">
        <v>193</v>
      </c>
      <c r="V194" s="5" t="n">
        <v>0.689659</v>
      </c>
      <c r="W194" s="5" t="n">
        <v>0.942307</v>
      </c>
      <c r="X194" s="5" t="n">
        <v>0.325368</v>
      </c>
      <c r="Y194" s="5" t="n">
        <v>0.386094</v>
      </c>
      <c r="Z194" s="5" t="n">
        <v>0.049983</v>
      </c>
    </row>
    <row r="195">
      <c r="A195" s="5" t="n">
        <v>194</v>
      </c>
      <c r="B195" s="5" t="n">
        <v>1</v>
      </c>
      <c r="C195" s="5" t="n">
        <v>194</v>
      </c>
      <c r="D195" s="5" t="n">
        <v>7</v>
      </c>
      <c r="E195" s="5" t="n">
        <v>0</v>
      </c>
      <c r="F195" s="5" t="n">
        <v>34.8</v>
      </c>
      <c r="G195" s="5" t="n">
        <v>27.6</v>
      </c>
      <c r="H195" s="5" t="n">
        <v>19.23</v>
      </c>
      <c r="I195" s="6">
        <f>IF(E195&gt;=Markov!$B$3,1,0)</f>
        <v/>
      </c>
      <c r="J195" s="6">
        <f>I194</f>
        <v/>
      </c>
      <c r="K195" s="7">
        <f>MAR1!$B$5+MAR1!$C$5*COS(2*PI()*$C195/365)+MAR1!$D$5*SIN(2*PI()*$C195/365)</f>
        <v/>
      </c>
      <c r="L195" s="7">
        <f>MAR1!$B$6+MAR1!$C$6*COS(2*PI()*$C195/365)+MAR1!$D$6*SIN(2*PI()*$C195/365)</f>
        <v/>
      </c>
      <c r="M195" s="7">
        <f>MAR1!$B$7+MAR1!$C$7*COS(2*PI()*$C195/365)+MAR1!$D$7*SIN(2*PI()*$C195/365)</f>
        <v/>
      </c>
      <c r="N195" s="7">
        <f>F195-K195</f>
        <v/>
      </c>
      <c r="O195" s="7">
        <f>G195-L195</f>
        <v/>
      </c>
      <c r="P195" s="7">
        <f>H195-M195</f>
        <v/>
      </c>
      <c r="Q195" s="7">
        <f>IF($I195=1,(N195-MAR1!$B$11)/MAR1!$D$11,(N195-MAR1!$C$11)/MAR1!$E$11)</f>
        <v/>
      </c>
      <c r="R195" s="7">
        <f>IF($I195=1,(O195-MAR1!$B$12)/MAR1!$D$12,(O195-MAR1!$C$12)/MAR1!$E$12)</f>
        <v/>
      </c>
      <c r="S195" s="7">
        <f>IF($I195=1,(P195-MAR1!$B$13)/MAR1!$D$13,(P195-MAR1!$C$13)/MAR1!$E$13)</f>
        <v/>
      </c>
      <c r="U195" s="5" t="n">
        <v>194</v>
      </c>
      <c r="V195" s="5" t="n">
        <v>0.013186</v>
      </c>
      <c r="W195" s="5" t="n">
        <v>0.084246</v>
      </c>
      <c r="X195" s="5" t="n">
        <v>0.793828</v>
      </c>
      <c r="Y195" s="5" t="n">
        <v>0.042316</v>
      </c>
      <c r="Z195" s="5" t="n">
        <v>0.177399</v>
      </c>
    </row>
    <row r="196">
      <c r="A196" s="5" t="n">
        <v>195</v>
      </c>
      <c r="B196" s="5" t="n">
        <v>1</v>
      </c>
      <c r="C196" s="5" t="n">
        <v>195</v>
      </c>
      <c r="D196" s="5" t="n">
        <v>7</v>
      </c>
      <c r="E196" s="5" t="n">
        <v>0</v>
      </c>
      <c r="F196" s="5" t="n">
        <v>36.5</v>
      </c>
      <c r="G196" s="5" t="n">
        <v>28.5</v>
      </c>
      <c r="H196" s="5" t="n">
        <v>16.73</v>
      </c>
      <c r="I196" s="6">
        <f>IF(E196&gt;=Markov!$B$3,1,0)</f>
        <v/>
      </c>
      <c r="J196" s="6">
        <f>I195</f>
        <v/>
      </c>
      <c r="K196" s="7">
        <f>MAR1!$B$5+MAR1!$C$5*COS(2*PI()*$C196/365)+MAR1!$D$5*SIN(2*PI()*$C196/365)</f>
        <v/>
      </c>
      <c r="L196" s="7">
        <f>MAR1!$B$6+MAR1!$C$6*COS(2*PI()*$C196/365)+MAR1!$D$6*SIN(2*PI()*$C196/365)</f>
        <v/>
      </c>
      <c r="M196" s="7">
        <f>MAR1!$B$7+MAR1!$C$7*COS(2*PI()*$C196/365)+MAR1!$D$7*SIN(2*PI()*$C196/365)</f>
        <v/>
      </c>
      <c r="N196" s="7">
        <f>F196-K196</f>
        <v/>
      </c>
      <c r="O196" s="7">
        <f>G196-L196</f>
        <v/>
      </c>
      <c r="P196" s="7">
        <f>H196-M196</f>
        <v/>
      </c>
      <c r="Q196" s="7">
        <f>IF($I196=1,(N196-MAR1!$B$11)/MAR1!$D$11,(N196-MAR1!$C$11)/MAR1!$E$11)</f>
        <v/>
      </c>
      <c r="R196" s="7">
        <f>IF($I196=1,(O196-MAR1!$B$12)/MAR1!$D$12,(O196-MAR1!$C$12)/MAR1!$E$12)</f>
        <v/>
      </c>
      <c r="S196" s="7">
        <f>IF($I196=1,(P196-MAR1!$B$13)/MAR1!$D$13,(P196-MAR1!$C$13)/MAR1!$E$13)</f>
        <v/>
      </c>
      <c r="U196" s="5" t="n">
        <v>195</v>
      </c>
      <c r="V196" s="5" t="n">
        <v>0.923458</v>
      </c>
      <c r="W196" s="5" t="n">
        <v>0.26582</v>
      </c>
      <c r="X196" s="5" t="n">
        <v>0.472949</v>
      </c>
      <c r="Y196" s="5" t="n">
        <v>0.785399</v>
      </c>
      <c r="Z196" s="5" t="n">
        <v>0.017747</v>
      </c>
    </row>
    <row r="197">
      <c r="A197" s="5" t="n">
        <v>196</v>
      </c>
      <c r="B197" s="5" t="n">
        <v>1</v>
      </c>
      <c r="C197" s="5" t="n">
        <v>196</v>
      </c>
      <c r="D197" s="5" t="n">
        <v>7</v>
      </c>
      <c r="E197" s="5" t="n">
        <v>0</v>
      </c>
      <c r="F197" s="5" t="n">
        <v>33.5</v>
      </c>
      <c r="G197" s="5" t="n">
        <v>26.6</v>
      </c>
      <c r="H197" s="5" t="n">
        <v>15.68</v>
      </c>
      <c r="I197" s="6">
        <f>IF(E197&gt;=Markov!$B$3,1,0)</f>
        <v/>
      </c>
      <c r="J197" s="6">
        <f>I196</f>
        <v/>
      </c>
      <c r="K197" s="7">
        <f>MAR1!$B$5+MAR1!$C$5*COS(2*PI()*$C197/365)+MAR1!$D$5*SIN(2*PI()*$C197/365)</f>
        <v/>
      </c>
      <c r="L197" s="7">
        <f>MAR1!$B$6+MAR1!$C$6*COS(2*PI()*$C197/365)+MAR1!$D$6*SIN(2*PI()*$C197/365)</f>
        <v/>
      </c>
      <c r="M197" s="7">
        <f>MAR1!$B$7+MAR1!$C$7*COS(2*PI()*$C197/365)+MAR1!$D$7*SIN(2*PI()*$C197/365)</f>
        <v/>
      </c>
      <c r="N197" s="7">
        <f>F197-K197</f>
        <v/>
      </c>
      <c r="O197" s="7">
        <f>G197-L197</f>
        <v/>
      </c>
      <c r="P197" s="7">
        <f>H197-M197</f>
        <v/>
      </c>
      <c r="Q197" s="7">
        <f>IF($I197=1,(N197-MAR1!$B$11)/MAR1!$D$11,(N197-MAR1!$C$11)/MAR1!$E$11)</f>
        <v/>
      </c>
      <c r="R197" s="7">
        <f>IF($I197=1,(O197-MAR1!$B$12)/MAR1!$D$12,(O197-MAR1!$C$12)/MAR1!$E$12)</f>
        <v/>
      </c>
      <c r="S197" s="7">
        <f>IF($I197=1,(P197-MAR1!$B$13)/MAR1!$D$13,(P197-MAR1!$C$13)/MAR1!$E$13)</f>
        <v/>
      </c>
      <c r="U197" s="5" t="n">
        <v>196</v>
      </c>
      <c r="V197" s="5" t="n">
        <v>0.811272</v>
      </c>
      <c r="W197" s="5" t="n">
        <v>0.446976</v>
      </c>
      <c r="X197" s="5" t="n">
        <v>0.64663</v>
      </c>
      <c r="Y197" s="5" t="n">
        <v>0.245061</v>
      </c>
      <c r="Z197" s="5" t="n">
        <v>0.190501</v>
      </c>
    </row>
    <row r="198">
      <c r="A198" s="5" t="n">
        <v>197</v>
      </c>
      <c r="B198" s="5" t="n">
        <v>1</v>
      </c>
      <c r="C198" s="5" t="n">
        <v>197</v>
      </c>
      <c r="D198" s="5" t="n">
        <v>7</v>
      </c>
      <c r="E198" s="5" t="n">
        <v>0.8</v>
      </c>
      <c r="F198" s="5" t="n">
        <v>32</v>
      </c>
      <c r="G198" s="5" t="n">
        <v>25.8</v>
      </c>
      <c r="H198" s="5" t="n">
        <v>11.89</v>
      </c>
      <c r="I198" s="6">
        <f>IF(E198&gt;=Markov!$B$3,1,0)</f>
        <v/>
      </c>
      <c r="J198" s="6">
        <f>I197</f>
        <v/>
      </c>
      <c r="K198" s="7">
        <f>MAR1!$B$5+MAR1!$C$5*COS(2*PI()*$C198/365)+MAR1!$D$5*SIN(2*PI()*$C198/365)</f>
        <v/>
      </c>
      <c r="L198" s="7">
        <f>MAR1!$B$6+MAR1!$C$6*COS(2*PI()*$C198/365)+MAR1!$D$6*SIN(2*PI()*$C198/365)</f>
        <v/>
      </c>
      <c r="M198" s="7">
        <f>MAR1!$B$7+MAR1!$C$7*COS(2*PI()*$C198/365)+MAR1!$D$7*SIN(2*PI()*$C198/365)</f>
        <v/>
      </c>
      <c r="N198" s="7">
        <f>F198-K198</f>
        <v/>
      </c>
      <c r="O198" s="7">
        <f>G198-L198</f>
        <v/>
      </c>
      <c r="P198" s="7">
        <f>H198-M198</f>
        <v/>
      </c>
      <c r="Q198" s="7">
        <f>IF($I198=1,(N198-MAR1!$B$11)/MAR1!$D$11,(N198-MAR1!$C$11)/MAR1!$E$11)</f>
        <v/>
      </c>
      <c r="R198" s="7">
        <f>IF($I198=1,(O198-MAR1!$B$12)/MAR1!$D$12,(O198-MAR1!$C$12)/MAR1!$E$12)</f>
        <v/>
      </c>
      <c r="S198" s="7">
        <f>IF($I198=1,(P198-MAR1!$B$13)/MAR1!$D$13,(P198-MAR1!$C$13)/MAR1!$E$13)</f>
        <v/>
      </c>
      <c r="U198" s="5" t="n">
        <v>197</v>
      </c>
      <c r="V198" s="5" t="n">
        <v>0.312424</v>
      </c>
      <c r="W198" s="5" t="n">
        <v>0.514126</v>
      </c>
      <c r="X198" s="5" t="n">
        <v>0.122981</v>
      </c>
      <c r="Y198" s="5" t="n">
        <v>0.32033</v>
      </c>
      <c r="Z198" s="5" t="n">
        <v>0.131194</v>
      </c>
    </row>
    <row r="199">
      <c r="A199" s="5" t="n">
        <v>198</v>
      </c>
      <c r="B199" s="5" t="n">
        <v>1</v>
      </c>
      <c r="C199" s="5" t="n">
        <v>198</v>
      </c>
      <c r="D199" s="5" t="n">
        <v>7</v>
      </c>
      <c r="E199" s="5" t="n">
        <v>0</v>
      </c>
      <c r="F199" s="5" t="n">
        <v>35.1</v>
      </c>
      <c r="G199" s="5" t="n">
        <v>27.6</v>
      </c>
      <c r="H199" s="5" t="n">
        <v>15.83</v>
      </c>
      <c r="I199" s="6">
        <f>IF(E199&gt;=Markov!$B$3,1,0)</f>
        <v/>
      </c>
      <c r="J199" s="6">
        <f>I198</f>
        <v/>
      </c>
      <c r="K199" s="7">
        <f>MAR1!$B$5+MAR1!$C$5*COS(2*PI()*$C199/365)+MAR1!$D$5*SIN(2*PI()*$C199/365)</f>
        <v/>
      </c>
      <c r="L199" s="7">
        <f>MAR1!$B$6+MAR1!$C$6*COS(2*PI()*$C199/365)+MAR1!$D$6*SIN(2*PI()*$C199/365)</f>
        <v/>
      </c>
      <c r="M199" s="7">
        <f>MAR1!$B$7+MAR1!$C$7*COS(2*PI()*$C199/365)+MAR1!$D$7*SIN(2*PI()*$C199/365)</f>
        <v/>
      </c>
      <c r="N199" s="7">
        <f>F199-K199</f>
        <v/>
      </c>
      <c r="O199" s="7">
        <f>G199-L199</f>
        <v/>
      </c>
      <c r="P199" s="7">
        <f>H199-M199</f>
        <v/>
      </c>
      <c r="Q199" s="7">
        <f>IF($I199=1,(N199-MAR1!$B$11)/MAR1!$D$11,(N199-MAR1!$C$11)/MAR1!$E$11)</f>
        <v/>
      </c>
      <c r="R199" s="7">
        <f>IF($I199=1,(O199-MAR1!$B$12)/MAR1!$D$12,(O199-MAR1!$C$12)/MAR1!$E$12)</f>
        <v/>
      </c>
      <c r="S199" s="7">
        <f>IF($I199=1,(P199-MAR1!$B$13)/MAR1!$D$13,(P199-MAR1!$C$13)/MAR1!$E$13)</f>
        <v/>
      </c>
      <c r="U199" s="5" t="n">
        <v>198</v>
      </c>
      <c r="V199" s="5" t="n">
        <v>0.608046</v>
      </c>
      <c r="W199" s="5" t="n">
        <v>0.618281</v>
      </c>
      <c r="X199" s="5" t="n">
        <v>0.040556</v>
      </c>
      <c r="Y199" s="5" t="n">
        <v>0.290488</v>
      </c>
      <c r="Z199" s="5" t="n">
        <v>0.766724</v>
      </c>
    </row>
    <row r="200">
      <c r="A200" s="5" t="n">
        <v>199</v>
      </c>
      <c r="B200" s="5" t="n">
        <v>1</v>
      </c>
      <c r="C200" s="5" t="n">
        <v>199</v>
      </c>
      <c r="D200" s="5" t="n">
        <v>7</v>
      </c>
      <c r="E200" s="5" t="n">
        <v>0</v>
      </c>
      <c r="F200" s="5" t="n">
        <v>36.1</v>
      </c>
      <c r="G200" s="5" t="n">
        <v>26.9</v>
      </c>
      <c r="H200" s="5" t="n">
        <v>16.75</v>
      </c>
      <c r="I200" s="6">
        <f>IF(E200&gt;=Markov!$B$3,1,0)</f>
        <v/>
      </c>
      <c r="J200" s="6">
        <f>I199</f>
        <v/>
      </c>
      <c r="K200" s="7">
        <f>MAR1!$B$5+MAR1!$C$5*COS(2*PI()*$C200/365)+MAR1!$D$5*SIN(2*PI()*$C200/365)</f>
        <v/>
      </c>
      <c r="L200" s="7">
        <f>MAR1!$B$6+MAR1!$C$6*COS(2*PI()*$C200/365)+MAR1!$D$6*SIN(2*PI()*$C200/365)</f>
        <v/>
      </c>
      <c r="M200" s="7">
        <f>MAR1!$B$7+MAR1!$C$7*COS(2*PI()*$C200/365)+MAR1!$D$7*SIN(2*PI()*$C200/365)</f>
        <v/>
      </c>
      <c r="N200" s="7">
        <f>F200-K200</f>
        <v/>
      </c>
      <c r="O200" s="7">
        <f>G200-L200</f>
        <v/>
      </c>
      <c r="P200" s="7">
        <f>H200-M200</f>
        <v/>
      </c>
      <c r="Q200" s="7">
        <f>IF($I200=1,(N200-MAR1!$B$11)/MAR1!$D$11,(N200-MAR1!$C$11)/MAR1!$E$11)</f>
        <v/>
      </c>
      <c r="R200" s="7">
        <f>IF($I200=1,(O200-MAR1!$B$12)/MAR1!$D$12,(O200-MAR1!$C$12)/MAR1!$E$12)</f>
        <v/>
      </c>
      <c r="S200" s="7">
        <f>IF($I200=1,(P200-MAR1!$B$13)/MAR1!$D$13,(P200-MAR1!$C$13)/MAR1!$E$13)</f>
        <v/>
      </c>
      <c r="U200" s="5" t="n">
        <v>199</v>
      </c>
      <c r="V200" s="5" t="n">
        <v>0.246723</v>
      </c>
      <c r="W200" s="5" t="n">
        <v>0.073906</v>
      </c>
      <c r="X200" s="5" t="n">
        <v>0.226573</v>
      </c>
      <c r="Y200" s="5" t="n">
        <v>0.754392</v>
      </c>
      <c r="Z200" s="5" t="n">
        <v>0.6275810000000001</v>
      </c>
    </row>
    <row r="201">
      <c r="A201" s="5" t="n">
        <v>200</v>
      </c>
      <c r="B201" s="5" t="n">
        <v>1</v>
      </c>
      <c r="C201" s="5" t="n">
        <v>200</v>
      </c>
      <c r="D201" s="5" t="n">
        <v>7</v>
      </c>
      <c r="E201" s="5" t="n">
        <v>0</v>
      </c>
      <c r="F201" s="5" t="n">
        <v>36.3</v>
      </c>
      <c r="G201" s="5" t="n">
        <v>28.5</v>
      </c>
      <c r="H201" s="5" t="n">
        <v>22.32</v>
      </c>
      <c r="I201" s="6">
        <f>IF(E201&gt;=Markov!$B$3,1,0)</f>
        <v/>
      </c>
      <c r="J201" s="6">
        <f>I200</f>
        <v/>
      </c>
      <c r="K201" s="7">
        <f>MAR1!$B$5+MAR1!$C$5*COS(2*PI()*$C201/365)+MAR1!$D$5*SIN(2*PI()*$C201/365)</f>
        <v/>
      </c>
      <c r="L201" s="7">
        <f>MAR1!$B$6+MAR1!$C$6*COS(2*PI()*$C201/365)+MAR1!$D$6*SIN(2*PI()*$C201/365)</f>
        <v/>
      </c>
      <c r="M201" s="7">
        <f>MAR1!$B$7+MAR1!$C$7*COS(2*PI()*$C201/365)+MAR1!$D$7*SIN(2*PI()*$C201/365)</f>
        <v/>
      </c>
      <c r="N201" s="7">
        <f>F201-K201</f>
        <v/>
      </c>
      <c r="O201" s="7">
        <f>G201-L201</f>
        <v/>
      </c>
      <c r="P201" s="7">
        <f>H201-M201</f>
        <v/>
      </c>
      <c r="Q201" s="7">
        <f>IF($I201=1,(N201-MAR1!$B$11)/MAR1!$D$11,(N201-MAR1!$C$11)/MAR1!$E$11)</f>
        <v/>
      </c>
      <c r="R201" s="7">
        <f>IF($I201=1,(O201-MAR1!$B$12)/MAR1!$D$12,(O201-MAR1!$C$12)/MAR1!$E$12)</f>
        <v/>
      </c>
      <c r="S201" s="7">
        <f>IF($I201=1,(P201-MAR1!$B$13)/MAR1!$D$13,(P201-MAR1!$C$13)/MAR1!$E$13)</f>
        <v/>
      </c>
      <c r="U201" s="5" t="n">
        <v>200</v>
      </c>
      <c r="V201" s="5" t="n">
        <v>0.441224</v>
      </c>
      <c r="W201" s="5" t="n">
        <v>0.704753</v>
      </c>
      <c r="X201" s="5" t="n">
        <v>0.516377</v>
      </c>
      <c r="Y201" s="5" t="n">
        <v>0.102894</v>
      </c>
      <c r="Z201" s="5" t="n">
        <v>0.056298</v>
      </c>
    </row>
    <row r="202">
      <c r="A202" s="5" t="n">
        <v>201</v>
      </c>
      <c r="B202" s="5" t="n">
        <v>1</v>
      </c>
      <c r="C202" s="5" t="n">
        <v>201</v>
      </c>
      <c r="D202" s="5" t="n">
        <v>7</v>
      </c>
      <c r="E202" s="5" t="n">
        <v>17.9</v>
      </c>
      <c r="F202" s="5" t="n">
        <v>32.9</v>
      </c>
      <c r="G202" s="5" t="n">
        <v>25.4</v>
      </c>
      <c r="H202" s="5" t="n">
        <v>17.02</v>
      </c>
      <c r="I202" s="6">
        <f>IF(E202&gt;=Markov!$B$3,1,0)</f>
        <v/>
      </c>
      <c r="J202" s="6">
        <f>I201</f>
        <v/>
      </c>
      <c r="K202" s="7">
        <f>MAR1!$B$5+MAR1!$C$5*COS(2*PI()*$C202/365)+MAR1!$D$5*SIN(2*PI()*$C202/365)</f>
        <v/>
      </c>
      <c r="L202" s="7">
        <f>MAR1!$B$6+MAR1!$C$6*COS(2*PI()*$C202/365)+MAR1!$D$6*SIN(2*PI()*$C202/365)</f>
        <v/>
      </c>
      <c r="M202" s="7">
        <f>MAR1!$B$7+MAR1!$C$7*COS(2*PI()*$C202/365)+MAR1!$D$7*SIN(2*PI()*$C202/365)</f>
        <v/>
      </c>
      <c r="N202" s="7">
        <f>F202-K202</f>
        <v/>
      </c>
      <c r="O202" s="7">
        <f>G202-L202</f>
        <v/>
      </c>
      <c r="P202" s="7">
        <f>H202-M202</f>
        <v/>
      </c>
      <c r="Q202" s="7">
        <f>IF($I202=1,(N202-MAR1!$B$11)/MAR1!$D$11,(N202-MAR1!$C$11)/MAR1!$E$11)</f>
        <v/>
      </c>
      <c r="R202" s="7">
        <f>IF($I202=1,(O202-MAR1!$B$12)/MAR1!$D$12,(O202-MAR1!$C$12)/MAR1!$E$12)</f>
        <v/>
      </c>
      <c r="S202" s="7">
        <f>IF($I202=1,(P202-MAR1!$B$13)/MAR1!$D$13,(P202-MAR1!$C$13)/MAR1!$E$13)</f>
        <v/>
      </c>
      <c r="U202" s="5" t="n">
        <v>201</v>
      </c>
      <c r="V202" s="5" t="n">
        <v>0.589202</v>
      </c>
      <c r="W202" s="5" t="n">
        <v>0.800849</v>
      </c>
      <c r="X202" s="5" t="n">
        <v>0.847031</v>
      </c>
      <c r="Y202" s="5" t="n">
        <v>0.863642</v>
      </c>
      <c r="Z202" s="5" t="n">
        <v>0.77612</v>
      </c>
    </row>
    <row r="203">
      <c r="A203" s="5" t="n">
        <v>202</v>
      </c>
      <c r="B203" s="5" t="n">
        <v>1</v>
      </c>
      <c r="C203" s="5" t="n">
        <v>202</v>
      </c>
      <c r="D203" s="5" t="n">
        <v>7</v>
      </c>
      <c r="E203" s="5" t="n">
        <v>0.9</v>
      </c>
      <c r="F203" s="5" t="n">
        <v>31.1</v>
      </c>
      <c r="G203" s="5" t="n">
        <v>24.2</v>
      </c>
      <c r="H203" s="5" t="n">
        <v>12.14</v>
      </c>
      <c r="I203" s="6">
        <f>IF(E203&gt;=Markov!$B$3,1,0)</f>
        <v/>
      </c>
      <c r="J203" s="6">
        <f>I202</f>
        <v/>
      </c>
      <c r="K203" s="7">
        <f>MAR1!$B$5+MAR1!$C$5*COS(2*PI()*$C203/365)+MAR1!$D$5*SIN(2*PI()*$C203/365)</f>
        <v/>
      </c>
      <c r="L203" s="7">
        <f>MAR1!$B$6+MAR1!$C$6*COS(2*PI()*$C203/365)+MAR1!$D$6*SIN(2*PI()*$C203/365)</f>
        <v/>
      </c>
      <c r="M203" s="7">
        <f>MAR1!$B$7+MAR1!$C$7*COS(2*PI()*$C203/365)+MAR1!$D$7*SIN(2*PI()*$C203/365)</f>
        <v/>
      </c>
      <c r="N203" s="7">
        <f>F203-K203</f>
        <v/>
      </c>
      <c r="O203" s="7">
        <f>G203-L203</f>
        <v/>
      </c>
      <c r="P203" s="7">
        <f>H203-M203</f>
        <v/>
      </c>
      <c r="Q203" s="7">
        <f>IF($I203=1,(N203-MAR1!$B$11)/MAR1!$D$11,(N203-MAR1!$C$11)/MAR1!$E$11)</f>
        <v/>
      </c>
      <c r="R203" s="7">
        <f>IF($I203=1,(O203-MAR1!$B$12)/MAR1!$D$12,(O203-MAR1!$C$12)/MAR1!$E$12)</f>
        <v/>
      </c>
      <c r="S203" s="7">
        <f>IF($I203=1,(P203-MAR1!$B$13)/MAR1!$D$13,(P203-MAR1!$C$13)/MAR1!$E$13)</f>
        <v/>
      </c>
      <c r="U203" s="5" t="n">
        <v>202</v>
      </c>
      <c r="V203" s="5" t="n">
        <v>0.871997</v>
      </c>
      <c r="W203" s="5" t="n">
        <v>0.340012</v>
      </c>
      <c r="X203" s="5" t="n">
        <v>0.465228</v>
      </c>
      <c r="Y203" s="5" t="n">
        <v>0.55519</v>
      </c>
      <c r="Z203" s="5" t="n">
        <v>0.164226</v>
      </c>
    </row>
    <row r="204">
      <c r="A204" s="5" t="n">
        <v>203</v>
      </c>
      <c r="B204" s="5" t="n">
        <v>1</v>
      </c>
      <c r="C204" s="5" t="n">
        <v>203</v>
      </c>
      <c r="D204" s="5" t="n">
        <v>7</v>
      </c>
      <c r="E204" s="5" t="n">
        <v>31.4</v>
      </c>
      <c r="F204" s="5" t="n">
        <v>28.5</v>
      </c>
      <c r="G204" s="5" t="n">
        <v>22.9</v>
      </c>
      <c r="H204" s="5" t="n">
        <v>10.62</v>
      </c>
      <c r="I204" s="6">
        <f>IF(E204&gt;=Markov!$B$3,1,0)</f>
        <v/>
      </c>
      <c r="J204" s="6">
        <f>I203</f>
        <v/>
      </c>
      <c r="K204" s="7">
        <f>MAR1!$B$5+MAR1!$C$5*COS(2*PI()*$C204/365)+MAR1!$D$5*SIN(2*PI()*$C204/365)</f>
        <v/>
      </c>
      <c r="L204" s="7">
        <f>MAR1!$B$6+MAR1!$C$6*COS(2*PI()*$C204/365)+MAR1!$D$6*SIN(2*PI()*$C204/365)</f>
        <v/>
      </c>
      <c r="M204" s="7">
        <f>MAR1!$B$7+MAR1!$C$7*COS(2*PI()*$C204/365)+MAR1!$D$7*SIN(2*PI()*$C204/365)</f>
        <v/>
      </c>
      <c r="N204" s="7">
        <f>F204-K204</f>
        <v/>
      </c>
      <c r="O204" s="7">
        <f>G204-L204</f>
        <v/>
      </c>
      <c r="P204" s="7">
        <f>H204-M204</f>
        <v/>
      </c>
      <c r="Q204" s="7">
        <f>IF($I204=1,(N204-MAR1!$B$11)/MAR1!$D$11,(N204-MAR1!$C$11)/MAR1!$E$11)</f>
        <v/>
      </c>
      <c r="R204" s="7">
        <f>IF($I204=1,(O204-MAR1!$B$12)/MAR1!$D$12,(O204-MAR1!$C$12)/MAR1!$E$12)</f>
        <v/>
      </c>
      <c r="S204" s="7">
        <f>IF($I204=1,(P204-MAR1!$B$13)/MAR1!$D$13,(P204-MAR1!$C$13)/MAR1!$E$13)</f>
        <v/>
      </c>
      <c r="U204" s="5" t="n">
        <v>203</v>
      </c>
      <c r="V204" s="5" t="n">
        <v>0.87925</v>
      </c>
      <c r="W204" s="5" t="n">
        <v>0.6987640000000001</v>
      </c>
      <c r="X204" s="5" t="n">
        <v>0.548718</v>
      </c>
      <c r="Y204" s="5" t="n">
        <v>0.070123</v>
      </c>
      <c r="Z204" s="5" t="n">
        <v>0.420694</v>
      </c>
    </row>
    <row r="205">
      <c r="A205" s="5" t="n">
        <v>204</v>
      </c>
      <c r="B205" s="5" t="n">
        <v>1</v>
      </c>
      <c r="C205" s="5" t="n">
        <v>204</v>
      </c>
      <c r="D205" s="5" t="n">
        <v>7</v>
      </c>
      <c r="E205" s="5" t="n">
        <v>0</v>
      </c>
      <c r="F205" s="5" t="n">
        <v>33.3</v>
      </c>
      <c r="G205" s="5" t="n">
        <v>25.2</v>
      </c>
      <c r="H205" s="5" t="n">
        <v>19.05</v>
      </c>
      <c r="I205" s="6">
        <f>IF(E205&gt;=Markov!$B$3,1,0)</f>
        <v/>
      </c>
      <c r="J205" s="6">
        <f>I204</f>
        <v/>
      </c>
      <c r="K205" s="7">
        <f>MAR1!$B$5+MAR1!$C$5*COS(2*PI()*$C205/365)+MAR1!$D$5*SIN(2*PI()*$C205/365)</f>
        <v/>
      </c>
      <c r="L205" s="7">
        <f>MAR1!$B$6+MAR1!$C$6*COS(2*PI()*$C205/365)+MAR1!$D$6*SIN(2*PI()*$C205/365)</f>
        <v/>
      </c>
      <c r="M205" s="7">
        <f>MAR1!$B$7+MAR1!$C$7*COS(2*PI()*$C205/365)+MAR1!$D$7*SIN(2*PI()*$C205/365)</f>
        <v/>
      </c>
      <c r="N205" s="7">
        <f>F205-K205</f>
        <v/>
      </c>
      <c r="O205" s="7">
        <f>G205-L205</f>
        <v/>
      </c>
      <c r="P205" s="7">
        <f>H205-M205</f>
        <v/>
      </c>
      <c r="Q205" s="7">
        <f>IF($I205=1,(N205-MAR1!$B$11)/MAR1!$D$11,(N205-MAR1!$C$11)/MAR1!$E$11)</f>
        <v/>
      </c>
      <c r="R205" s="7">
        <f>IF($I205=1,(O205-MAR1!$B$12)/MAR1!$D$12,(O205-MAR1!$C$12)/MAR1!$E$12)</f>
        <v/>
      </c>
      <c r="S205" s="7">
        <f>IF($I205=1,(P205-MAR1!$B$13)/MAR1!$D$13,(P205-MAR1!$C$13)/MAR1!$E$13)</f>
        <v/>
      </c>
      <c r="U205" s="5" t="n">
        <v>204</v>
      </c>
      <c r="V205" s="5" t="n">
        <v>0.672488</v>
      </c>
      <c r="W205" s="5" t="n">
        <v>0.238204</v>
      </c>
      <c r="X205" s="5" t="n">
        <v>0.365349</v>
      </c>
      <c r="Y205" s="5" t="n">
        <v>0.613764</v>
      </c>
      <c r="Z205" s="5" t="n">
        <v>0.9685</v>
      </c>
    </row>
    <row r="206">
      <c r="A206" s="5" t="n">
        <v>205</v>
      </c>
      <c r="B206" s="5" t="n">
        <v>1</v>
      </c>
      <c r="C206" s="5" t="n">
        <v>205</v>
      </c>
      <c r="D206" s="5" t="n">
        <v>7</v>
      </c>
      <c r="E206" s="5" t="n">
        <v>0</v>
      </c>
      <c r="F206" s="5" t="n">
        <v>33.9</v>
      </c>
      <c r="G206" s="5" t="n">
        <v>25.9</v>
      </c>
      <c r="H206" s="5" t="n">
        <v>19.9</v>
      </c>
      <c r="I206" s="6">
        <f>IF(E206&gt;=Markov!$B$3,1,0)</f>
        <v/>
      </c>
      <c r="J206" s="6">
        <f>I205</f>
        <v/>
      </c>
      <c r="K206" s="7">
        <f>MAR1!$B$5+MAR1!$C$5*COS(2*PI()*$C206/365)+MAR1!$D$5*SIN(2*PI()*$C206/365)</f>
        <v/>
      </c>
      <c r="L206" s="7">
        <f>MAR1!$B$6+MAR1!$C$6*COS(2*PI()*$C206/365)+MAR1!$D$6*SIN(2*PI()*$C206/365)</f>
        <v/>
      </c>
      <c r="M206" s="7">
        <f>MAR1!$B$7+MAR1!$C$7*COS(2*PI()*$C206/365)+MAR1!$D$7*SIN(2*PI()*$C206/365)</f>
        <v/>
      </c>
      <c r="N206" s="7">
        <f>F206-K206</f>
        <v/>
      </c>
      <c r="O206" s="7">
        <f>G206-L206</f>
        <v/>
      </c>
      <c r="P206" s="7">
        <f>H206-M206</f>
        <v/>
      </c>
      <c r="Q206" s="7">
        <f>IF($I206=1,(N206-MAR1!$B$11)/MAR1!$D$11,(N206-MAR1!$C$11)/MAR1!$E$11)</f>
        <v/>
      </c>
      <c r="R206" s="7">
        <f>IF($I206=1,(O206-MAR1!$B$12)/MAR1!$D$12,(O206-MAR1!$C$12)/MAR1!$E$12)</f>
        <v/>
      </c>
      <c r="S206" s="7">
        <f>IF($I206=1,(P206-MAR1!$B$13)/MAR1!$D$13,(P206-MAR1!$C$13)/MAR1!$E$13)</f>
        <v/>
      </c>
      <c r="U206" s="5" t="n">
        <v>205</v>
      </c>
      <c r="V206" s="5" t="n">
        <v>0.18279</v>
      </c>
      <c r="W206" s="5" t="n">
        <v>0.415918</v>
      </c>
      <c r="X206" s="5" t="n">
        <v>0.000559</v>
      </c>
      <c r="Y206" s="5" t="n">
        <v>0.421462</v>
      </c>
      <c r="Z206" s="5" t="n">
        <v>0.169163</v>
      </c>
    </row>
    <row r="207">
      <c r="A207" s="5" t="n">
        <v>206</v>
      </c>
      <c r="B207" s="5" t="n">
        <v>1</v>
      </c>
      <c r="C207" s="5" t="n">
        <v>206</v>
      </c>
      <c r="D207" s="5" t="n">
        <v>7</v>
      </c>
      <c r="E207" s="5" t="n">
        <v>0</v>
      </c>
      <c r="F207" s="5" t="n">
        <v>30.9</v>
      </c>
      <c r="G207" s="5" t="n">
        <v>24.1</v>
      </c>
      <c r="H207" s="5" t="n">
        <v>17.08</v>
      </c>
      <c r="I207" s="6">
        <f>IF(E207&gt;=Markov!$B$3,1,0)</f>
        <v/>
      </c>
      <c r="J207" s="6">
        <f>I206</f>
        <v/>
      </c>
      <c r="K207" s="7">
        <f>MAR1!$B$5+MAR1!$C$5*COS(2*PI()*$C207/365)+MAR1!$D$5*SIN(2*PI()*$C207/365)</f>
        <v/>
      </c>
      <c r="L207" s="7">
        <f>MAR1!$B$6+MAR1!$C$6*COS(2*PI()*$C207/365)+MAR1!$D$6*SIN(2*PI()*$C207/365)</f>
        <v/>
      </c>
      <c r="M207" s="7">
        <f>MAR1!$B$7+MAR1!$C$7*COS(2*PI()*$C207/365)+MAR1!$D$7*SIN(2*PI()*$C207/365)</f>
        <v/>
      </c>
      <c r="N207" s="7">
        <f>F207-K207</f>
        <v/>
      </c>
      <c r="O207" s="7">
        <f>G207-L207</f>
        <v/>
      </c>
      <c r="P207" s="7">
        <f>H207-M207</f>
        <v/>
      </c>
      <c r="Q207" s="7">
        <f>IF($I207=1,(N207-MAR1!$B$11)/MAR1!$D$11,(N207-MAR1!$C$11)/MAR1!$E$11)</f>
        <v/>
      </c>
      <c r="R207" s="7">
        <f>IF($I207=1,(O207-MAR1!$B$12)/MAR1!$D$12,(O207-MAR1!$C$12)/MAR1!$E$12)</f>
        <v/>
      </c>
      <c r="S207" s="7">
        <f>IF($I207=1,(P207-MAR1!$B$13)/MAR1!$D$13,(P207-MAR1!$C$13)/MAR1!$E$13)</f>
        <v/>
      </c>
      <c r="U207" s="5" t="n">
        <v>206</v>
      </c>
      <c r="V207" s="5" t="n">
        <v>0.71269</v>
      </c>
      <c r="W207" s="5" t="n">
        <v>0.62653</v>
      </c>
      <c r="X207" s="5" t="n">
        <v>0.040741</v>
      </c>
      <c r="Y207" s="5" t="n">
        <v>0.8399</v>
      </c>
      <c r="Z207" s="5" t="n">
        <v>0.138218</v>
      </c>
    </row>
    <row r="208">
      <c r="A208" s="5" t="n">
        <v>207</v>
      </c>
      <c r="B208" s="5" t="n">
        <v>1</v>
      </c>
      <c r="C208" s="5" t="n">
        <v>207</v>
      </c>
      <c r="D208" s="5" t="n">
        <v>7</v>
      </c>
      <c r="E208" s="5" t="n">
        <v>0</v>
      </c>
      <c r="F208" s="5" t="n">
        <v>32.3</v>
      </c>
      <c r="G208" s="5" t="n">
        <v>25.8</v>
      </c>
      <c r="H208" s="5" t="n">
        <v>17.77</v>
      </c>
      <c r="I208" s="6">
        <f>IF(E208&gt;=Markov!$B$3,1,0)</f>
        <v/>
      </c>
      <c r="J208" s="6">
        <f>I207</f>
        <v/>
      </c>
      <c r="K208" s="7">
        <f>MAR1!$B$5+MAR1!$C$5*COS(2*PI()*$C208/365)+MAR1!$D$5*SIN(2*PI()*$C208/365)</f>
        <v/>
      </c>
      <c r="L208" s="7">
        <f>MAR1!$B$6+MAR1!$C$6*COS(2*PI()*$C208/365)+MAR1!$D$6*SIN(2*PI()*$C208/365)</f>
        <v/>
      </c>
      <c r="M208" s="7">
        <f>MAR1!$B$7+MAR1!$C$7*COS(2*PI()*$C208/365)+MAR1!$D$7*SIN(2*PI()*$C208/365)</f>
        <v/>
      </c>
      <c r="N208" s="7">
        <f>F208-K208</f>
        <v/>
      </c>
      <c r="O208" s="7">
        <f>G208-L208</f>
        <v/>
      </c>
      <c r="P208" s="7">
        <f>H208-M208</f>
        <v/>
      </c>
      <c r="Q208" s="7">
        <f>IF($I208=1,(N208-MAR1!$B$11)/MAR1!$D$11,(N208-MAR1!$C$11)/MAR1!$E$11)</f>
        <v/>
      </c>
      <c r="R208" s="7">
        <f>IF($I208=1,(O208-MAR1!$B$12)/MAR1!$D$12,(O208-MAR1!$C$12)/MAR1!$E$12)</f>
        <v/>
      </c>
      <c r="S208" s="7">
        <f>IF($I208=1,(P208-MAR1!$B$13)/MAR1!$D$13,(P208-MAR1!$C$13)/MAR1!$E$13)</f>
        <v/>
      </c>
      <c r="U208" s="5" t="n">
        <v>207</v>
      </c>
      <c r="V208" s="5" t="n">
        <v>0.975613</v>
      </c>
      <c r="W208" s="5" t="n">
        <v>0.686055</v>
      </c>
      <c r="X208" s="5" t="n">
        <v>0.666822</v>
      </c>
      <c r="Y208" s="5" t="n">
        <v>0.6085</v>
      </c>
      <c r="Z208" s="5" t="n">
        <v>0.244153</v>
      </c>
    </row>
    <row r="209">
      <c r="A209" s="5" t="n">
        <v>208</v>
      </c>
      <c r="B209" s="5" t="n">
        <v>1</v>
      </c>
      <c r="C209" s="5" t="n">
        <v>208</v>
      </c>
      <c r="D209" s="5" t="n">
        <v>7</v>
      </c>
      <c r="E209" s="5" t="n">
        <v>0</v>
      </c>
      <c r="F209" s="5" t="n">
        <v>33.6</v>
      </c>
      <c r="G209" s="5" t="n">
        <v>25</v>
      </c>
      <c r="H209" s="5" t="n">
        <v>16.05</v>
      </c>
      <c r="I209" s="6">
        <f>IF(E209&gt;=Markov!$B$3,1,0)</f>
        <v/>
      </c>
      <c r="J209" s="6">
        <f>I208</f>
        <v/>
      </c>
      <c r="K209" s="7">
        <f>MAR1!$B$5+MAR1!$C$5*COS(2*PI()*$C209/365)+MAR1!$D$5*SIN(2*PI()*$C209/365)</f>
        <v/>
      </c>
      <c r="L209" s="7">
        <f>MAR1!$B$6+MAR1!$C$6*COS(2*PI()*$C209/365)+MAR1!$D$6*SIN(2*PI()*$C209/365)</f>
        <v/>
      </c>
      <c r="M209" s="7">
        <f>MAR1!$B$7+MAR1!$C$7*COS(2*PI()*$C209/365)+MAR1!$D$7*SIN(2*PI()*$C209/365)</f>
        <v/>
      </c>
      <c r="N209" s="7">
        <f>F209-K209</f>
        <v/>
      </c>
      <c r="O209" s="7">
        <f>G209-L209</f>
        <v/>
      </c>
      <c r="P209" s="7">
        <f>H209-M209</f>
        <v/>
      </c>
      <c r="Q209" s="7">
        <f>IF($I209=1,(N209-MAR1!$B$11)/MAR1!$D$11,(N209-MAR1!$C$11)/MAR1!$E$11)</f>
        <v/>
      </c>
      <c r="R209" s="7">
        <f>IF($I209=1,(O209-MAR1!$B$12)/MAR1!$D$12,(O209-MAR1!$C$12)/MAR1!$E$12)</f>
        <v/>
      </c>
      <c r="S209" s="7">
        <f>IF($I209=1,(P209-MAR1!$B$13)/MAR1!$D$13,(P209-MAR1!$C$13)/MAR1!$E$13)</f>
        <v/>
      </c>
      <c r="U209" s="5" t="n">
        <v>208</v>
      </c>
      <c r="V209" s="5" t="n">
        <v>0.276511</v>
      </c>
      <c r="W209" s="5" t="n">
        <v>0.789932</v>
      </c>
      <c r="X209" s="5" t="n">
        <v>0.677547</v>
      </c>
      <c r="Y209" s="5" t="n">
        <v>0.481964</v>
      </c>
      <c r="Z209" s="5" t="n">
        <v>0.846411</v>
      </c>
    </row>
    <row r="210">
      <c r="A210" s="5" t="n">
        <v>209</v>
      </c>
      <c r="B210" s="5" t="n">
        <v>1</v>
      </c>
      <c r="C210" s="5" t="n">
        <v>209</v>
      </c>
      <c r="D210" s="5" t="n">
        <v>7</v>
      </c>
      <c r="E210" s="5" t="n">
        <v>0</v>
      </c>
      <c r="F210" s="5" t="n">
        <v>34.5</v>
      </c>
      <c r="G210" s="5" t="n">
        <v>24.2</v>
      </c>
      <c r="H210" s="5" t="n">
        <v>22.18</v>
      </c>
      <c r="I210" s="6">
        <f>IF(E210&gt;=Markov!$B$3,1,0)</f>
        <v/>
      </c>
      <c r="J210" s="6">
        <f>I209</f>
        <v/>
      </c>
      <c r="K210" s="7">
        <f>MAR1!$B$5+MAR1!$C$5*COS(2*PI()*$C210/365)+MAR1!$D$5*SIN(2*PI()*$C210/365)</f>
        <v/>
      </c>
      <c r="L210" s="7">
        <f>MAR1!$B$6+MAR1!$C$6*COS(2*PI()*$C210/365)+MAR1!$D$6*SIN(2*PI()*$C210/365)</f>
        <v/>
      </c>
      <c r="M210" s="7">
        <f>MAR1!$B$7+MAR1!$C$7*COS(2*PI()*$C210/365)+MAR1!$D$7*SIN(2*PI()*$C210/365)</f>
        <v/>
      </c>
      <c r="N210" s="7">
        <f>F210-K210</f>
        <v/>
      </c>
      <c r="O210" s="7">
        <f>G210-L210</f>
        <v/>
      </c>
      <c r="P210" s="7">
        <f>H210-M210</f>
        <v/>
      </c>
      <c r="Q210" s="7">
        <f>IF($I210=1,(N210-MAR1!$B$11)/MAR1!$D$11,(N210-MAR1!$C$11)/MAR1!$E$11)</f>
        <v/>
      </c>
      <c r="R210" s="7">
        <f>IF($I210=1,(O210-MAR1!$B$12)/MAR1!$D$12,(O210-MAR1!$C$12)/MAR1!$E$12)</f>
        <v/>
      </c>
      <c r="S210" s="7">
        <f>IF($I210=1,(P210-MAR1!$B$13)/MAR1!$D$13,(P210-MAR1!$C$13)/MAR1!$E$13)</f>
        <v/>
      </c>
      <c r="U210" s="5" t="n">
        <v>209</v>
      </c>
      <c r="V210" s="5" t="n">
        <v>0.458741</v>
      </c>
      <c r="W210" s="5" t="n">
        <v>0.916741</v>
      </c>
      <c r="X210" s="5" t="n">
        <v>0.570345</v>
      </c>
      <c r="Y210" s="5" t="n">
        <v>0.668787</v>
      </c>
      <c r="Z210" s="5" t="n">
        <v>0.08834699999999999</v>
      </c>
    </row>
    <row r="211">
      <c r="A211" s="5" t="n">
        <v>210</v>
      </c>
      <c r="B211" s="5" t="n">
        <v>1</v>
      </c>
      <c r="C211" s="5" t="n">
        <v>210</v>
      </c>
      <c r="D211" s="5" t="n">
        <v>7</v>
      </c>
      <c r="E211" s="5" t="n">
        <v>18.6</v>
      </c>
      <c r="F211" s="5" t="n">
        <v>29.9</v>
      </c>
      <c r="G211" s="5" t="n">
        <v>23.5</v>
      </c>
      <c r="H211" s="5" t="n">
        <v>12.92</v>
      </c>
      <c r="I211" s="6">
        <f>IF(E211&gt;=Markov!$B$3,1,0)</f>
        <v/>
      </c>
      <c r="J211" s="6">
        <f>I210</f>
        <v/>
      </c>
      <c r="K211" s="7">
        <f>MAR1!$B$5+MAR1!$C$5*COS(2*PI()*$C211/365)+MAR1!$D$5*SIN(2*PI()*$C211/365)</f>
        <v/>
      </c>
      <c r="L211" s="7">
        <f>MAR1!$B$6+MAR1!$C$6*COS(2*PI()*$C211/365)+MAR1!$D$6*SIN(2*PI()*$C211/365)</f>
        <v/>
      </c>
      <c r="M211" s="7">
        <f>MAR1!$B$7+MAR1!$C$7*COS(2*PI()*$C211/365)+MAR1!$D$7*SIN(2*PI()*$C211/365)</f>
        <v/>
      </c>
      <c r="N211" s="7">
        <f>F211-K211</f>
        <v/>
      </c>
      <c r="O211" s="7">
        <f>G211-L211</f>
        <v/>
      </c>
      <c r="P211" s="7">
        <f>H211-M211</f>
        <v/>
      </c>
      <c r="Q211" s="7">
        <f>IF($I211=1,(N211-MAR1!$B$11)/MAR1!$D$11,(N211-MAR1!$C$11)/MAR1!$E$11)</f>
        <v/>
      </c>
      <c r="R211" s="7">
        <f>IF($I211=1,(O211-MAR1!$B$12)/MAR1!$D$12,(O211-MAR1!$C$12)/MAR1!$E$12)</f>
        <v/>
      </c>
      <c r="S211" s="7">
        <f>IF($I211=1,(P211-MAR1!$B$13)/MAR1!$D$13,(P211-MAR1!$C$13)/MAR1!$E$13)</f>
        <v/>
      </c>
      <c r="U211" s="5" t="n">
        <v>210</v>
      </c>
      <c r="V211" s="5" t="n">
        <v>0.74544</v>
      </c>
      <c r="W211" s="5" t="n">
        <v>0.186232</v>
      </c>
      <c r="X211" s="5" t="n">
        <v>0.57236</v>
      </c>
      <c r="Y211" s="5" t="n">
        <v>0.947336</v>
      </c>
      <c r="Z211" s="5" t="n">
        <v>0.084416</v>
      </c>
    </row>
    <row r="212">
      <c r="A212" s="5" t="n">
        <v>211</v>
      </c>
      <c r="B212" s="5" t="n">
        <v>1</v>
      </c>
      <c r="C212" s="5" t="n">
        <v>211</v>
      </c>
      <c r="D212" s="5" t="n">
        <v>7</v>
      </c>
      <c r="E212" s="5" t="n">
        <v>16.6</v>
      </c>
      <c r="F212" s="5" t="n">
        <v>29.8</v>
      </c>
      <c r="G212" s="5" t="n">
        <v>25.3</v>
      </c>
      <c r="H212" s="5" t="n">
        <v>9.24</v>
      </c>
      <c r="I212" s="6">
        <f>IF(E212&gt;=Markov!$B$3,1,0)</f>
        <v/>
      </c>
      <c r="J212" s="6">
        <f>I211</f>
        <v/>
      </c>
      <c r="K212" s="7">
        <f>MAR1!$B$5+MAR1!$C$5*COS(2*PI()*$C212/365)+MAR1!$D$5*SIN(2*PI()*$C212/365)</f>
        <v/>
      </c>
      <c r="L212" s="7">
        <f>MAR1!$B$6+MAR1!$C$6*COS(2*PI()*$C212/365)+MAR1!$D$6*SIN(2*PI()*$C212/365)</f>
        <v/>
      </c>
      <c r="M212" s="7">
        <f>MAR1!$B$7+MAR1!$C$7*COS(2*PI()*$C212/365)+MAR1!$D$7*SIN(2*PI()*$C212/365)</f>
        <v/>
      </c>
      <c r="N212" s="7">
        <f>F212-K212</f>
        <v/>
      </c>
      <c r="O212" s="7">
        <f>G212-L212</f>
        <v/>
      </c>
      <c r="P212" s="7">
        <f>H212-M212</f>
        <v/>
      </c>
      <c r="Q212" s="7">
        <f>IF($I212=1,(N212-MAR1!$B$11)/MAR1!$D$11,(N212-MAR1!$C$11)/MAR1!$E$11)</f>
        <v/>
      </c>
      <c r="R212" s="7">
        <f>IF($I212=1,(O212-MAR1!$B$12)/MAR1!$D$12,(O212-MAR1!$C$12)/MAR1!$E$12)</f>
        <v/>
      </c>
      <c r="S212" s="7">
        <f>IF($I212=1,(P212-MAR1!$B$13)/MAR1!$D$13,(P212-MAR1!$C$13)/MAR1!$E$13)</f>
        <v/>
      </c>
      <c r="U212" s="5" t="n">
        <v>211</v>
      </c>
      <c r="V212" s="5" t="n">
        <v>0.210591</v>
      </c>
      <c r="W212" s="5" t="n">
        <v>0.932404</v>
      </c>
      <c r="X212" s="5" t="n">
        <v>0.325949</v>
      </c>
      <c r="Y212" s="5" t="n">
        <v>0.523513</v>
      </c>
      <c r="Z212" s="5" t="n">
        <v>0.903912</v>
      </c>
    </row>
    <row r="213">
      <c r="A213" s="5" t="n">
        <v>212</v>
      </c>
      <c r="B213" s="5" t="n">
        <v>1</v>
      </c>
      <c r="C213" s="5" t="n">
        <v>212</v>
      </c>
      <c r="D213" s="5" t="n">
        <v>7</v>
      </c>
      <c r="E213" s="5" t="n">
        <v>0</v>
      </c>
      <c r="F213" s="5" t="n">
        <v>34.1</v>
      </c>
      <c r="G213" s="5" t="n">
        <v>24</v>
      </c>
      <c r="H213" s="5" t="n">
        <v>16.13</v>
      </c>
      <c r="I213" s="6">
        <f>IF(E213&gt;=Markov!$B$3,1,0)</f>
        <v/>
      </c>
      <c r="J213" s="6">
        <f>I212</f>
        <v/>
      </c>
      <c r="K213" s="7">
        <f>MAR1!$B$5+MAR1!$C$5*COS(2*PI()*$C213/365)+MAR1!$D$5*SIN(2*PI()*$C213/365)</f>
        <v/>
      </c>
      <c r="L213" s="7">
        <f>MAR1!$B$6+MAR1!$C$6*COS(2*PI()*$C213/365)+MAR1!$D$6*SIN(2*PI()*$C213/365)</f>
        <v/>
      </c>
      <c r="M213" s="7">
        <f>MAR1!$B$7+MAR1!$C$7*COS(2*PI()*$C213/365)+MAR1!$D$7*SIN(2*PI()*$C213/365)</f>
        <v/>
      </c>
      <c r="N213" s="7">
        <f>F213-K213</f>
        <v/>
      </c>
      <c r="O213" s="7">
        <f>G213-L213</f>
        <v/>
      </c>
      <c r="P213" s="7">
        <f>H213-M213</f>
        <v/>
      </c>
      <c r="Q213" s="7">
        <f>IF($I213=1,(N213-MAR1!$B$11)/MAR1!$D$11,(N213-MAR1!$C$11)/MAR1!$E$11)</f>
        <v/>
      </c>
      <c r="R213" s="7">
        <f>IF($I213=1,(O213-MAR1!$B$12)/MAR1!$D$12,(O213-MAR1!$C$12)/MAR1!$E$12)</f>
        <v/>
      </c>
      <c r="S213" s="7">
        <f>IF($I213=1,(P213-MAR1!$B$13)/MAR1!$D$13,(P213-MAR1!$C$13)/MAR1!$E$13)</f>
        <v/>
      </c>
      <c r="U213" s="5" t="n">
        <v>212</v>
      </c>
      <c r="V213" s="5" t="n">
        <v>0.935447</v>
      </c>
      <c r="W213" s="5" t="n">
        <v>0.7325739999999999</v>
      </c>
      <c r="X213" s="5" t="n">
        <v>0.461615</v>
      </c>
      <c r="Y213" s="5" t="n">
        <v>0.599766</v>
      </c>
      <c r="Z213" s="5" t="n">
        <v>0.23008</v>
      </c>
    </row>
    <row r="214">
      <c r="A214" s="5" t="n">
        <v>213</v>
      </c>
      <c r="B214" s="5" t="n">
        <v>1</v>
      </c>
      <c r="C214" s="5" t="n">
        <v>213</v>
      </c>
      <c r="D214" s="5" t="n">
        <v>8</v>
      </c>
      <c r="E214" s="5" t="n">
        <v>0</v>
      </c>
      <c r="F214" s="5" t="n">
        <v>32.8</v>
      </c>
      <c r="G214" s="5" t="n">
        <v>24.2</v>
      </c>
      <c r="H214" s="5" t="n">
        <v>18.68</v>
      </c>
      <c r="I214" s="6">
        <f>IF(E214&gt;=Markov!$B$3,1,0)</f>
        <v/>
      </c>
      <c r="J214" s="6">
        <f>I213</f>
        <v/>
      </c>
      <c r="K214" s="7">
        <f>MAR1!$B$5+MAR1!$C$5*COS(2*PI()*$C214/365)+MAR1!$D$5*SIN(2*PI()*$C214/365)</f>
        <v/>
      </c>
      <c r="L214" s="7">
        <f>MAR1!$B$6+MAR1!$C$6*COS(2*PI()*$C214/365)+MAR1!$D$6*SIN(2*PI()*$C214/365)</f>
        <v/>
      </c>
      <c r="M214" s="7">
        <f>MAR1!$B$7+MAR1!$C$7*COS(2*PI()*$C214/365)+MAR1!$D$7*SIN(2*PI()*$C214/365)</f>
        <v/>
      </c>
      <c r="N214" s="7">
        <f>F214-K214</f>
        <v/>
      </c>
      <c r="O214" s="7">
        <f>G214-L214</f>
        <v/>
      </c>
      <c r="P214" s="7">
        <f>H214-M214</f>
        <v/>
      </c>
      <c r="Q214" s="7">
        <f>IF($I214=1,(N214-MAR1!$B$11)/MAR1!$D$11,(N214-MAR1!$C$11)/MAR1!$E$11)</f>
        <v/>
      </c>
      <c r="R214" s="7">
        <f>IF($I214=1,(O214-MAR1!$B$12)/MAR1!$D$12,(O214-MAR1!$C$12)/MAR1!$E$12)</f>
        <v/>
      </c>
      <c r="S214" s="7">
        <f>IF($I214=1,(P214-MAR1!$B$13)/MAR1!$D$13,(P214-MAR1!$C$13)/MAR1!$E$13)</f>
        <v/>
      </c>
      <c r="U214" s="5" t="n">
        <v>213</v>
      </c>
      <c r="V214" s="5" t="n">
        <v>0.6372060000000001</v>
      </c>
      <c r="W214" s="5" t="n">
        <v>0.024081</v>
      </c>
      <c r="X214" s="5" t="n">
        <v>0.872669</v>
      </c>
      <c r="Y214" s="5" t="n">
        <v>0.514131</v>
      </c>
      <c r="Z214" s="5" t="n">
        <v>0.754087</v>
      </c>
    </row>
    <row r="215">
      <c r="A215" s="5" t="n">
        <v>214</v>
      </c>
      <c r="B215" s="5" t="n">
        <v>1</v>
      </c>
      <c r="C215" s="5" t="n">
        <v>214</v>
      </c>
      <c r="D215" s="5" t="n">
        <v>8</v>
      </c>
      <c r="E215" s="5" t="n">
        <v>21.6</v>
      </c>
      <c r="F215" s="5" t="n">
        <v>30.9</v>
      </c>
      <c r="G215" s="5" t="n">
        <v>25.1</v>
      </c>
      <c r="H215" s="5" t="n">
        <v>13.05</v>
      </c>
      <c r="I215" s="6">
        <f>IF(E215&gt;=Markov!$B$3,1,0)</f>
        <v/>
      </c>
      <c r="J215" s="6">
        <f>I214</f>
        <v/>
      </c>
      <c r="K215" s="7">
        <f>MAR1!$B$5+MAR1!$C$5*COS(2*PI()*$C215/365)+MAR1!$D$5*SIN(2*PI()*$C215/365)</f>
        <v/>
      </c>
      <c r="L215" s="7">
        <f>MAR1!$B$6+MAR1!$C$6*COS(2*PI()*$C215/365)+MAR1!$D$6*SIN(2*PI()*$C215/365)</f>
        <v/>
      </c>
      <c r="M215" s="7">
        <f>MAR1!$B$7+MAR1!$C$7*COS(2*PI()*$C215/365)+MAR1!$D$7*SIN(2*PI()*$C215/365)</f>
        <v/>
      </c>
      <c r="N215" s="7">
        <f>F215-K215</f>
        <v/>
      </c>
      <c r="O215" s="7">
        <f>G215-L215</f>
        <v/>
      </c>
      <c r="P215" s="7">
        <f>H215-M215</f>
        <v/>
      </c>
      <c r="Q215" s="7">
        <f>IF($I215=1,(N215-MAR1!$B$11)/MAR1!$D$11,(N215-MAR1!$C$11)/MAR1!$E$11)</f>
        <v/>
      </c>
      <c r="R215" s="7">
        <f>IF($I215=1,(O215-MAR1!$B$12)/MAR1!$D$12,(O215-MAR1!$C$12)/MAR1!$E$12)</f>
        <v/>
      </c>
      <c r="S215" s="7">
        <f>IF($I215=1,(P215-MAR1!$B$13)/MAR1!$D$13,(P215-MAR1!$C$13)/MAR1!$E$13)</f>
        <v/>
      </c>
      <c r="U215" s="5" t="n">
        <v>214</v>
      </c>
      <c r="V215" s="5" t="n">
        <v>0.286382</v>
      </c>
      <c r="W215" s="5" t="n">
        <v>0.494172</v>
      </c>
      <c r="X215" s="5" t="n">
        <v>0.633066</v>
      </c>
      <c r="Y215" s="5" t="n">
        <v>0.426273</v>
      </c>
      <c r="Z215" s="5" t="n">
        <v>0.797024</v>
      </c>
    </row>
    <row r="216">
      <c r="A216" s="5" t="n">
        <v>215</v>
      </c>
      <c r="B216" s="5" t="n">
        <v>1</v>
      </c>
      <c r="C216" s="5" t="n">
        <v>215</v>
      </c>
      <c r="D216" s="5" t="n">
        <v>8</v>
      </c>
      <c r="E216" s="5" t="n">
        <v>10.4</v>
      </c>
      <c r="F216" s="5" t="n">
        <v>30.7</v>
      </c>
      <c r="G216" s="5" t="n">
        <v>23.7</v>
      </c>
      <c r="H216" s="5" t="n">
        <v>12.53</v>
      </c>
      <c r="I216" s="6">
        <f>IF(E216&gt;=Markov!$B$3,1,0)</f>
        <v/>
      </c>
      <c r="J216" s="6">
        <f>I215</f>
        <v/>
      </c>
      <c r="K216" s="7">
        <f>MAR1!$B$5+MAR1!$C$5*COS(2*PI()*$C216/365)+MAR1!$D$5*SIN(2*PI()*$C216/365)</f>
        <v/>
      </c>
      <c r="L216" s="7">
        <f>MAR1!$B$6+MAR1!$C$6*COS(2*PI()*$C216/365)+MAR1!$D$6*SIN(2*PI()*$C216/365)</f>
        <v/>
      </c>
      <c r="M216" s="7">
        <f>MAR1!$B$7+MAR1!$C$7*COS(2*PI()*$C216/365)+MAR1!$D$7*SIN(2*PI()*$C216/365)</f>
        <v/>
      </c>
      <c r="N216" s="7">
        <f>F216-K216</f>
        <v/>
      </c>
      <c r="O216" s="7">
        <f>G216-L216</f>
        <v/>
      </c>
      <c r="P216" s="7">
        <f>H216-M216</f>
        <v/>
      </c>
      <c r="Q216" s="7">
        <f>IF($I216=1,(N216-MAR1!$B$11)/MAR1!$D$11,(N216-MAR1!$C$11)/MAR1!$E$11)</f>
        <v/>
      </c>
      <c r="R216" s="7">
        <f>IF($I216=1,(O216-MAR1!$B$12)/MAR1!$D$12,(O216-MAR1!$C$12)/MAR1!$E$12)</f>
        <v/>
      </c>
      <c r="S216" s="7">
        <f>IF($I216=1,(P216-MAR1!$B$13)/MAR1!$D$13,(P216-MAR1!$C$13)/MAR1!$E$13)</f>
        <v/>
      </c>
      <c r="U216" s="5" t="n">
        <v>215</v>
      </c>
      <c r="V216" s="5" t="n">
        <v>0.707779</v>
      </c>
      <c r="W216" s="5" t="n">
        <v>0.994105</v>
      </c>
      <c r="X216" s="5" t="n">
        <v>0.62935</v>
      </c>
      <c r="Y216" s="5" t="n">
        <v>0.626093</v>
      </c>
      <c r="Z216" s="5" t="n">
        <v>0.6512869999999999</v>
      </c>
    </row>
    <row r="217">
      <c r="A217" s="5" t="n">
        <v>216</v>
      </c>
      <c r="B217" s="5" t="n">
        <v>1</v>
      </c>
      <c r="C217" s="5" t="n">
        <v>216</v>
      </c>
      <c r="D217" s="5" t="n">
        <v>8</v>
      </c>
      <c r="E217" s="5" t="n">
        <v>54.6</v>
      </c>
      <c r="F217" s="5" t="n">
        <v>31.5</v>
      </c>
      <c r="G217" s="5" t="n">
        <v>25.3</v>
      </c>
      <c r="H217" s="5" t="n">
        <v>13.23</v>
      </c>
      <c r="I217" s="6">
        <f>IF(E217&gt;=Markov!$B$3,1,0)</f>
        <v/>
      </c>
      <c r="J217" s="6">
        <f>I216</f>
        <v/>
      </c>
      <c r="K217" s="7">
        <f>MAR1!$B$5+MAR1!$C$5*COS(2*PI()*$C217/365)+MAR1!$D$5*SIN(2*PI()*$C217/365)</f>
        <v/>
      </c>
      <c r="L217" s="7">
        <f>MAR1!$B$6+MAR1!$C$6*COS(2*PI()*$C217/365)+MAR1!$D$6*SIN(2*PI()*$C217/365)</f>
        <v/>
      </c>
      <c r="M217" s="7">
        <f>MAR1!$B$7+MAR1!$C$7*COS(2*PI()*$C217/365)+MAR1!$D$7*SIN(2*PI()*$C217/365)</f>
        <v/>
      </c>
      <c r="N217" s="7">
        <f>F217-K217</f>
        <v/>
      </c>
      <c r="O217" s="7">
        <f>G217-L217</f>
        <v/>
      </c>
      <c r="P217" s="7">
        <f>H217-M217</f>
        <v/>
      </c>
      <c r="Q217" s="7">
        <f>IF($I217=1,(N217-MAR1!$B$11)/MAR1!$D$11,(N217-MAR1!$C$11)/MAR1!$E$11)</f>
        <v/>
      </c>
      <c r="R217" s="7">
        <f>IF($I217=1,(O217-MAR1!$B$12)/MAR1!$D$12,(O217-MAR1!$C$12)/MAR1!$E$12)</f>
        <v/>
      </c>
      <c r="S217" s="7">
        <f>IF($I217=1,(P217-MAR1!$B$13)/MAR1!$D$13,(P217-MAR1!$C$13)/MAR1!$E$13)</f>
        <v/>
      </c>
      <c r="U217" s="5" t="n">
        <v>216</v>
      </c>
      <c r="V217" s="5" t="n">
        <v>0.121267</v>
      </c>
      <c r="W217" s="5" t="n">
        <v>0.294775</v>
      </c>
      <c r="X217" s="5" t="n">
        <v>0.436704</v>
      </c>
      <c r="Y217" s="5" t="n">
        <v>0.817275</v>
      </c>
      <c r="Z217" s="5" t="n">
        <v>0.08792</v>
      </c>
    </row>
    <row r="218">
      <c r="A218" s="5" t="n">
        <v>217</v>
      </c>
      <c r="B218" s="5" t="n">
        <v>1</v>
      </c>
      <c r="C218" s="5" t="n">
        <v>217</v>
      </c>
      <c r="D218" s="5" t="n">
        <v>8</v>
      </c>
      <c r="E218" s="5" t="n">
        <v>0</v>
      </c>
      <c r="F218" s="5" t="n">
        <v>36.3</v>
      </c>
      <c r="G218" s="5" t="n">
        <v>27.4</v>
      </c>
      <c r="H218" s="5" t="n">
        <v>19.48</v>
      </c>
      <c r="I218" s="6">
        <f>IF(E218&gt;=Markov!$B$3,1,0)</f>
        <v/>
      </c>
      <c r="J218" s="6">
        <f>I217</f>
        <v/>
      </c>
      <c r="K218" s="7">
        <f>MAR1!$B$5+MAR1!$C$5*COS(2*PI()*$C218/365)+MAR1!$D$5*SIN(2*PI()*$C218/365)</f>
        <v/>
      </c>
      <c r="L218" s="7">
        <f>MAR1!$B$6+MAR1!$C$6*COS(2*PI()*$C218/365)+MAR1!$D$6*SIN(2*PI()*$C218/365)</f>
        <v/>
      </c>
      <c r="M218" s="7">
        <f>MAR1!$B$7+MAR1!$C$7*COS(2*PI()*$C218/365)+MAR1!$D$7*SIN(2*PI()*$C218/365)</f>
        <v/>
      </c>
      <c r="N218" s="7">
        <f>F218-K218</f>
        <v/>
      </c>
      <c r="O218" s="7">
        <f>G218-L218</f>
        <v/>
      </c>
      <c r="P218" s="7">
        <f>H218-M218</f>
        <v/>
      </c>
      <c r="Q218" s="7">
        <f>IF($I218=1,(N218-MAR1!$B$11)/MAR1!$D$11,(N218-MAR1!$C$11)/MAR1!$E$11)</f>
        <v/>
      </c>
      <c r="R218" s="7">
        <f>IF($I218=1,(O218-MAR1!$B$12)/MAR1!$D$12,(O218-MAR1!$C$12)/MAR1!$E$12)</f>
        <v/>
      </c>
      <c r="S218" s="7">
        <f>IF($I218=1,(P218-MAR1!$B$13)/MAR1!$D$13,(P218-MAR1!$C$13)/MAR1!$E$13)</f>
        <v/>
      </c>
      <c r="U218" s="5" t="n">
        <v>217</v>
      </c>
      <c r="V218" s="5" t="n">
        <v>0.896713</v>
      </c>
      <c r="W218" s="5" t="n">
        <v>0.184985</v>
      </c>
      <c r="X218" s="5" t="n">
        <v>0.403999</v>
      </c>
      <c r="Y218" s="5" t="n">
        <v>0.705336</v>
      </c>
      <c r="Z218" s="5" t="n">
        <v>0.884058</v>
      </c>
    </row>
    <row r="219">
      <c r="A219" s="5" t="n">
        <v>218</v>
      </c>
      <c r="B219" s="5" t="n">
        <v>1</v>
      </c>
      <c r="C219" s="5" t="n">
        <v>218</v>
      </c>
      <c r="D219" s="5" t="n">
        <v>8</v>
      </c>
      <c r="E219" s="5" t="n">
        <v>0</v>
      </c>
      <c r="F219" s="5" t="n">
        <v>35.5</v>
      </c>
      <c r="G219" s="5" t="n">
        <v>25.9</v>
      </c>
      <c r="H219" s="5" t="n">
        <v>22.57</v>
      </c>
      <c r="I219" s="6">
        <f>IF(E219&gt;=Markov!$B$3,1,0)</f>
        <v/>
      </c>
      <c r="J219" s="6">
        <f>I218</f>
        <v/>
      </c>
      <c r="K219" s="7">
        <f>MAR1!$B$5+MAR1!$C$5*COS(2*PI()*$C219/365)+MAR1!$D$5*SIN(2*PI()*$C219/365)</f>
        <v/>
      </c>
      <c r="L219" s="7">
        <f>MAR1!$B$6+MAR1!$C$6*COS(2*PI()*$C219/365)+MAR1!$D$6*SIN(2*PI()*$C219/365)</f>
        <v/>
      </c>
      <c r="M219" s="7">
        <f>MAR1!$B$7+MAR1!$C$7*COS(2*PI()*$C219/365)+MAR1!$D$7*SIN(2*PI()*$C219/365)</f>
        <v/>
      </c>
      <c r="N219" s="7">
        <f>F219-K219</f>
        <v/>
      </c>
      <c r="O219" s="7">
        <f>G219-L219</f>
        <v/>
      </c>
      <c r="P219" s="7">
        <f>H219-M219</f>
        <v/>
      </c>
      <c r="Q219" s="7">
        <f>IF($I219=1,(N219-MAR1!$B$11)/MAR1!$D$11,(N219-MAR1!$C$11)/MAR1!$E$11)</f>
        <v/>
      </c>
      <c r="R219" s="7">
        <f>IF($I219=1,(O219-MAR1!$B$12)/MAR1!$D$12,(O219-MAR1!$C$12)/MAR1!$E$12)</f>
        <v/>
      </c>
      <c r="S219" s="7">
        <f>IF($I219=1,(P219-MAR1!$B$13)/MAR1!$D$13,(P219-MAR1!$C$13)/MAR1!$E$13)</f>
        <v/>
      </c>
      <c r="U219" s="5" t="n">
        <v>218</v>
      </c>
      <c r="V219" s="5" t="n">
        <v>0.517235</v>
      </c>
      <c r="W219" s="5" t="n">
        <v>0.416007</v>
      </c>
      <c r="X219" s="5" t="n">
        <v>0.425435</v>
      </c>
      <c r="Y219" s="5" t="n">
        <v>0.540166</v>
      </c>
      <c r="Z219" s="5" t="n">
        <v>0.249328</v>
      </c>
    </row>
    <row r="220">
      <c r="A220" s="5" t="n">
        <v>219</v>
      </c>
      <c r="B220" s="5" t="n">
        <v>1</v>
      </c>
      <c r="C220" s="5" t="n">
        <v>219</v>
      </c>
      <c r="D220" s="5" t="n">
        <v>8</v>
      </c>
      <c r="E220" s="5" t="n">
        <v>0</v>
      </c>
      <c r="F220" s="5" t="n">
        <v>35.3</v>
      </c>
      <c r="G220" s="5" t="n">
        <v>25.3</v>
      </c>
      <c r="H220" s="5" t="n">
        <v>20.71</v>
      </c>
      <c r="I220" s="6">
        <f>IF(E220&gt;=Markov!$B$3,1,0)</f>
        <v/>
      </c>
      <c r="J220" s="6">
        <f>I219</f>
        <v/>
      </c>
      <c r="K220" s="7">
        <f>MAR1!$B$5+MAR1!$C$5*COS(2*PI()*$C220/365)+MAR1!$D$5*SIN(2*PI()*$C220/365)</f>
        <v/>
      </c>
      <c r="L220" s="7">
        <f>MAR1!$B$6+MAR1!$C$6*COS(2*PI()*$C220/365)+MAR1!$D$6*SIN(2*PI()*$C220/365)</f>
        <v/>
      </c>
      <c r="M220" s="7">
        <f>MAR1!$B$7+MAR1!$C$7*COS(2*PI()*$C220/365)+MAR1!$D$7*SIN(2*PI()*$C220/365)</f>
        <v/>
      </c>
      <c r="N220" s="7">
        <f>F220-K220</f>
        <v/>
      </c>
      <c r="O220" s="7">
        <f>G220-L220</f>
        <v/>
      </c>
      <c r="P220" s="7">
        <f>H220-M220</f>
        <v/>
      </c>
      <c r="Q220" s="7">
        <f>IF($I220=1,(N220-MAR1!$B$11)/MAR1!$D$11,(N220-MAR1!$C$11)/MAR1!$E$11)</f>
        <v/>
      </c>
      <c r="R220" s="7">
        <f>IF($I220=1,(O220-MAR1!$B$12)/MAR1!$D$12,(O220-MAR1!$C$12)/MAR1!$E$12)</f>
        <v/>
      </c>
      <c r="S220" s="7">
        <f>IF($I220=1,(P220-MAR1!$B$13)/MAR1!$D$13,(P220-MAR1!$C$13)/MAR1!$E$13)</f>
        <v/>
      </c>
      <c r="U220" s="5" t="n">
        <v>219</v>
      </c>
      <c r="V220" s="5" t="n">
        <v>0.652898</v>
      </c>
      <c r="W220" s="5" t="n">
        <v>0.89734</v>
      </c>
      <c r="X220" s="5" t="n">
        <v>0.104615</v>
      </c>
      <c r="Y220" s="5" t="n">
        <v>0.219032</v>
      </c>
      <c r="Z220" s="5" t="n">
        <v>0.387048</v>
      </c>
    </row>
    <row r="221">
      <c r="A221" s="5" t="n">
        <v>220</v>
      </c>
      <c r="B221" s="5" t="n">
        <v>1</v>
      </c>
      <c r="C221" s="5" t="n">
        <v>220</v>
      </c>
      <c r="D221" s="5" t="n">
        <v>8</v>
      </c>
      <c r="E221" s="5" t="n">
        <v>40.8</v>
      </c>
      <c r="F221" s="5" t="n">
        <v>33.2</v>
      </c>
      <c r="G221" s="5" t="n">
        <v>25</v>
      </c>
      <c r="H221" s="5" t="n">
        <v>11.87</v>
      </c>
      <c r="I221" s="6">
        <f>IF(E221&gt;=Markov!$B$3,1,0)</f>
        <v/>
      </c>
      <c r="J221" s="6">
        <f>I220</f>
        <v/>
      </c>
      <c r="K221" s="7">
        <f>MAR1!$B$5+MAR1!$C$5*COS(2*PI()*$C221/365)+MAR1!$D$5*SIN(2*PI()*$C221/365)</f>
        <v/>
      </c>
      <c r="L221" s="7">
        <f>MAR1!$B$6+MAR1!$C$6*COS(2*PI()*$C221/365)+MAR1!$D$6*SIN(2*PI()*$C221/365)</f>
        <v/>
      </c>
      <c r="M221" s="7">
        <f>MAR1!$B$7+MAR1!$C$7*COS(2*PI()*$C221/365)+MAR1!$D$7*SIN(2*PI()*$C221/365)</f>
        <v/>
      </c>
      <c r="N221" s="7">
        <f>F221-K221</f>
        <v/>
      </c>
      <c r="O221" s="7">
        <f>G221-L221</f>
        <v/>
      </c>
      <c r="P221" s="7">
        <f>H221-M221</f>
        <v/>
      </c>
      <c r="Q221" s="7">
        <f>IF($I221=1,(N221-MAR1!$B$11)/MAR1!$D$11,(N221-MAR1!$C$11)/MAR1!$E$11)</f>
        <v/>
      </c>
      <c r="R221" s="7">
        <f>IF($I221=1,(O221-MAR1!$B$12)/MAR1!$D$12,(O221-MAR1!$C$12)/MAR1!$E$12)</f>
        <v/>
      </c>
      <c r="S221" s="7">
        <f>IF($I221=1,(P221-MAR1!$B$13)/MAR1!$D$13,(P221-MAR1!$C$13)/MAR1!$E$13)</f>
        <v/>
      </c>
      <c r="U221" s="5" t="n">
        <v>220</v>
      </c>
      <c r="V221" s="5" t="n">
        <v>0.686966</v>
      </c>
      <c r="W221" s="5" t="n">
        <v>0.81555</v>
      </c>
      <c r="X221" s="5" t="n">
        <v>0.433046</v>
      </c>
      <c r="Y221" s="5" t="n">
        <v>0.5707140000000001</v>
      </c>
      <c r="Z221" s="5" t="n">
        <v>0.252296</v>
      </c>
    </row>
    <row r="222">
      <c r="A222" s="5" t="n">
        <v>221</v>
      </c>
      <c r="B222" s="5" t="n">
        <v>1</v>
      </c>
      <c r="C222" s="5" t="n">
        <v>221</v>
      </c>
      <c r="D222" s="5" t="n">
        <v>8</v>
      </c>
      <c r="E222" s="5" t="n">
        <v>0.9</v>
      </c>
      <c r="F222" s="5" t="n">
        <v>31.8</v>
      </c>
      <c r="G222" s="5" t="n">
        <v>25.2</v>
      </c>
      <c r="H222" s="5" t="n">
        <v>13.03</v>
      </c>
      <c r="I222" s="6">
        <f>IF(E222&gt;=Markov!$B$3,1,0)</f>
        <v/>
      </c>
      <c r="J222" s="6">
        <f>I221</f>
        <v/>
      </c>
      <c r="K222" s="7">
        <f>MAR1!$B$5+MAR1!$C$5*COS(2*PI()*$C222/365)+MAR1!$D$5*SIN(2*PI()*$C222/365)</f>
        <v/>
      </c>
      <c r="L222" s="7">
        <f>MAR1!$B$6+MAR1!$C$6*COS(2*PI()*$C222/365)+MAR1!$D$6*SIN(2*PI()*$C222/365)</f>
        <v/>
      </c>
      <c r="M222" s="7">
        <f>MAR1!$B$7+MAR1!$C$7*COS(2*PI()*$C222/365)+MAR1!$D$7*SIN(2*PI()*$C222/365)</f>
        <v/>
      </c>
      <c r="N222" s="7">
        <f>F222-K222</f>
        <v/>
      </c>
      <c r="O222" s="7">
        <f>G222-L222</f>
        <v/>
      </c>
      <c r="P222" s="7">
        <f>H222-M222</f>
        <v/>
      </c>
      <c r="Q222" s="7">
        <f>IF($I222=1,(N222-MAR1!$B$11)/MAR1!$D$11,(N222-MAR1!$C$11)/MAR1!$E$11)</f>
        <v/>
      </c>
      <c r="R222" s="7">
        <f>IF($I222=1,(O222-MAR1!$B$12)/MAR1!$D$12,(O222-MAR1!$C$12)/MAR1!$E$12)</f>
        <v/>
      </c>
      <c r="S222" s="7">
        <f>IF($I222=1,(P222-MAR1!$B$13)/MAR1!$D$13,(P222-MAR1!$C$13)/MAR1!$E$13)</f>
        <v/>
      </c>
      <c r="U222" s="5" t="n">
        <v>221</v>
      </c>
      <c r="V222" s="5" t="n">
        <v>0.454376</v>
      </c>
      <c r="W222" s="5" t="n">
        <v>0.545507</v>
      </c>
      <c r="X222" s="5" t="n">
        <v>0.926213</v>
      </c>
      <c r="Y222" s="5" t="n">
        <v>0.864445</v>
      </c>
      <c r="Z222" s="5" t="n">
        <v>0.574327</v>
      </c>
    </row>
    <row r="223">
      <c r="A223" s="5" t="n">
        <v>222</v>
      </c>
      <c r="B223" s="5" t="n">
        <v>1</v>
      </c>
      <c r="C223" s="5" t="n">
        <v>222</v>
      </c>
      <c r="D223" s="5" t="n">
        <v>8</v>
      </c>
      <c r="E223" s="5" t="n">
        <v>0</v>
      </c>
      <c r="F223" s="5" t="n">
        <v>34.4</v>
      </c>
      <c r="G223" s="5" t="n">
        <v>25</v>
      </c>
      <c r="H223" s="5" t="n">
        <v>15.11</v>
      </c>
      <c r="I223" s="6">
        <f>IF(E223&gt;=Markov!$B$3,1,0)</f>
        <v/>
      </c>
      <c r="J223" s="6">
        <f>I222</f>
        <v/>
      </c>
      <c r="K223" s="7">
        <f>MAR1!$B$5+MAR1!$C$5*COS(2*PI()*$C223/365)+MAR1!$D$5*SIN(2*PI()*$C223/365)</f>
        <v/>
      </c>
      <c r="L223" s="7">
        <f>MAR1!$B$6+MAR1!$C$6*COS(2*PI()*$C223/365)+MAR1!$D$6*SIN(2*PI()*$C223/365)</f>
        <v/>
      </c>
      <c r="M223" s="7">
        <f>MAR1!$B$7+MAR1!$C$7*COS(2*PI()*$C223/365)+MAR1!$D$7*SIN(2*PI()*$C223/365)</f>
        <v/>
      </c>
      <c r="N223" s="7">
        <f>F223-K223</f>
        <v/>
      </c>
      <c r="O223" s="7">
        <f>G223-L223</f>
        <v/>
      </c>
      <c r="P223" s="7">
        <f>H223-M223</f>
        <v/>
      </c>
      <c r="Q223" s="7">
        <f>IF($I223=1,(N223-MAR1!$B$11)/MAR1!$D$11,(N223-MAR1!$C$11)/MAR1!$E$11)</f>
        <v/>
      </c>
      <c r="R223" s="7">
        <f>IF($I223=1,(O223-MAR1!$B$12)/MAR1!$D$12,(O223-MAR1!$C$12)/MAR1!$E$12)</f>
        <v/>
      </c>
      <c r="S223" s="7">
        <f>IF($I223=1,(P223-MAR1!$B$13)/MAR1!$D$13,(P223-MAR1!$C$13)/MAR1!$E$13)</f>
        <v/>
      </c>
      <c r="U223" s="5" t="n">
        <v>222</v>
      </c>
      <c r="V223" s="5" t="n">
        <v>0.283174</v>
      </c>
      <c r="W223" s="5" t="n">
        <v>0.584741</v>
      </c>
      <c r="X223" s="5" t="n">
        <v>0.110973</v>
      </c>
      <c r="Y223" s="5" t="n">
        <v>0.916089</v>
      </c>
      <c r="Z223" s="5" t="n">
        <v>0.06432300000000001</v>
      </c>
    </row>
    <row r="224">
      <c r="A224" s="5" t="n">
        <v>223</v>
      </c>
      <c r="B224" s="5" t="n">
        <v>1</v>
      </c>
      <c r="C224" s="5" t="n">
        <v>223</v>
      </c>
      <c r="D224" s="5" t="n">
        <v>8</v>
      </c>
      <c r="E224" s="5" t="n">
        <v>0</v>
      </c>
      <c r="F224" s="5" t="n">
        <v>35.1</v>
      </c>
      <c r="G224" s="5" t="n">
        <v>23.8</v>
      </c>
      <c r="H224" s="5" t="n">
        <v>14.76</v>
      </c>
      <c r="I224" s="6">
        <f>IF(E224&gt;=Markov!$B$3,1,0)</f>
        <v/>
      </c>
      <c r="J224" s="6">
        <f>I223</f>
        <v/>
      </c>
      <c r="K224" s="7">
        <f>MAR1!$B$5+MAR1!$C$5*COS(2*PI()*$C224/365)+MAR1!$D$5*SIN(2*PI()*$C224/365)</f>
        <v/>
      </c>
      <c r="L224" s="7">
        <f>MAR1!$B$6+MAR1!$C$6*COS(2*PI()*$C224/365)+MAR1!$D$6*SIN(2*PI()*$C224/365)</f>
        <v/>
      </c>
      <c r="M224" s="7">
        <f>MAR1!$B$7+MAR1!$C$7*COS(2*PI()*$C224/365)+MAR1!$D$7*SIN(2*PI()*$C224/365)</f>
        <v/>
      </c>
      <c r="N224" s="7">
        <f>F224-K224</f>
        <v/>
      </c>
      <c r="O224" s="7">
        <f>G224-L224</f>
        <v/>
      </c>
      <c r="P224" s="7">
        <f>H224-M224</f>
        <v/>
      </c>
      <c r="Q224" s="7">
        <f>IF($I224=1,(N224-MAR1!$B$11)/MAR1!$D$11,(N224-MAR1!$C$11)/MAR1!$E$11)</f>
        <v/>
      </c>
      <c r="R224" s="7">
        <f>IF($I224=1,(O224-MAR1!$B$12)/MAR1!$D$12,(O224-MAR1!$C$12)/MAR1!$E$12)</f>
        <v/>
      </c>
      <c r="S224" s="7">
        <f>IF($I224=1,(P224-MAR1!$B$13)/MAR1!$D$13,(P224-MAR1!$C$13)/MAR1!$E$13)</f>
        <v/>
      </c>
      <c r="U224" s="5" t="n">
        <v>223</v>
      </c>
      <c r="V224" s="5" t="n">
        <v>0.638303</v>
      </c>
      <c r="W224" s="5" t="n">
        <v>0.922307</v>
      </c>
      <c r="X224" s="5" t="n">
        <v>0.668544</v>
      </c>
      <c r="Y224" s="5" t="n">
        <v>0.7752790000000001</v>
      </c>
      <c r="Z224" s="5" t="n">
        <v>0.792453</v>
      </c>
    </row>
    <row r="225">
      <c r="A225" s="5" t="n">
        <v>224</v>
      </c>
      <c r="B225" s="5" t="n">
        <v>1</v>
      </c>
      <c r="C225" s="5" t="n">
        <v>224</v>
      </c>
      <c r="D225" s="5" t="n">
        <v>8</v>
      </c>
      <c r="E225" s="5" t="n">
        <v>18.3</v>
      </c>
      <c r="F225" s="5" t="n">
        <v>31.5</v>
      </c>
      <c r="G225" s="5" t="n">
        <v>24.2</v>
      </c>
      <c r="H225" s="5" t="n">
        <v>5.01</v>
      </c>
      <c r="I225" s="6">
        <f>IF(E225&gt;=Markov!$B$3,1,0)</f>
        <v/>
      </c>
      <c r="J225" s="6">
        <f>I224</f>
        <v/>
      </c>
      <c r="K225" s="7">
        <f>MAR1!$B$5+MAR1!$C$5*COS(2*PI()*$C225/365)+MAR1!$D$5*SIN(2*PI()*$C225/365)</f>
        <v/>
      </c>
      <c r="L225" s="7">
        <f>MAR1!$B$6+MAR1!$C$6*COS(2*PI()*$C225/365)+MAR1!$D$6*SIN(2*PI()*$C225/365)</f>
        <v/>
      </c>
      <c r="M225" s="7">
        <f>MAR1!$B$7+MAR1!$C$7*COS(2*PI()*$C225/365)+MAR1!$D$7*SIN(2*PI()*$C225/365)</f>
        <v/>
      </c>
      <c r="N225" s="7">
        <f>F225-K225</f>
        <v/>
      </c>
      <c r="O225" s="7">
        <f>G225-L225</f>
        <v/>
      </c>
      <c r="P225" s="7">
        <f>H225-M225</f>
        <v/>
      </c>
      <c r="Q225" s="7">
        <f>IF($I225=1,(N225-MAR1!$B$11)/MAR1!$D$11,(N225-MAR1!$C$11)/MAR1!$E$11)</f>
        <v/>
      </c>
      <c r="R225" s="7">
        <f>IF($I225=1,(O225-MAR1!$B$12)/MAR1!$D$12,(O225-MAR1!$C$12)/MAR1!$E$12)</f>
        <v/>
      </c>
      <c r="S225" s="7">
        <f>IF($I225=1,(P225-MAR1!$B$13)/MAR1!$D$13,(P225-MAR1!$C$13)/MAR1!$E$13)</f>
        <v/>
      </c>
      <c r="U225" s="5" t="n">
        <v>224</v>
      </c>
      <c r="V225" s="5" t="n">
        <v>0.342896</v>
      </c>
      <c r="W225" s="5" t="n">
        <v>0.246204</v>
      </c>
      <c r="X225" s="5" t="n">
        <v>0.549557</v>
      </c>
      <c r="Y225" s="5" t="n">
        <v>0.412834</v>
      </c>
      <c r="Z225" s="5" t="n">
        <v>0.561707</v>
      </c>
    </row>
    <row r="226">
      <c r="A226" s="5" t="n">
        <v>225</v>
      </c>
      <c r="B226" s="5" t="n">
        <v>1</v>
      </c>
      <c r="C226" s="5" t="n">
        <v>225</v>
      </c>
      <c r="D226" s="5" t="n">
        <v>8</v>
      </c>
      <c r="E226" s="5" t="n">
        <v>66.09999999999999</v>
      </c>
      <c r="F226" s="5" t="n">
        <v>29.9</v>
      </c>
      <c r="G226" s="5" t="n">
        <v>24.2</v>
      </c>
      <c r="H226" s="5" t="n">
        <v>10.46</v>
      </c>
      <c r="I226" s="6">
        <f>IF(E226&gt;=Markov!$B$3,1,0)</f>
        <v/>
      </c>
      <c r="J226" s="6">
        <f>I225</f>
        <v/>
      </c>
      <c r="K226" s="7">
        <f>MAR1!$B$5+MAR1!$C$5*COS(2*PI()*$C226/365)+MAR1!$D$5*SIN(2*PI()*$C226/365)</f>
        <v/>
      </c>
      <c r="L226" s="7">
        <f>MAR1!$B$6+MAR1!$C$6*COS(2*PI()*$C226/365)+MAR1!$D$6*SIN(2*PI()*$C226/365)</f>
        <v/>
      </c>
      <c r="M226" s="7">
        <f>MAR1!$B$7+MAR1!$C$7*COS(2*PI()*$C226/365)+MAR1!$D$7*SIN(2*PI()*$C226/365)</f>
        <v/>
      </c>
      <c r="N226" s="7">
        <f>F226-K226</f>
        <v/>
      </c>
      <c r="O226" s="7">
        <f>G226-L226</f>
        <v/>
      </c>
      <c r="P226" s="7">
        <f>H226-M226</f>
        <v/>
      </c>
      <c r="Q226" s="7">
        <f>IF($I226=1,(N226-MAR1!$B$11)/MAR1!$D$11,(N226-MAR1!$C$11)/MAR1!$E$11)</f>
        <v/>
      </c>
      <c r="R226" s="7">
        <f>IF($I226=1,(O226-MAR1!$B$12)/MAR1!$D$12,(O226-MAR1!$C$12)/MAR1!$E$12)</f>
        <v/>
      </c>
      <c r="S226" s="7">
        <f>IF($I226=1,(P226-MAR1!$B$13)/MAR1!$D$13,(P226-MAR1!$C$13)/MAR1!$E$13)</f>
        <v/>
      </c>
      <c r="U226" s="5" t="n">
        <v>225</v>
      </c>
      <c r="V226" s="5" t="n">
        <v>0.318517</v>
      </c>
      <c r="W226" s="5" t="n">
        <v>0.871235</v>
      </c>
      <c r="X226" s="5" t="n">
        <v>0.5810650000000001</v>
      </c>
      <c r="Y226" s="5" t="n">
        <v>0.203006</v>
      </c>
      <c r="Z226" s="5" t="n">
        <v>0.252094</v>
      </c>
    </row>
    <row r="227">
      <c r="A227" s="5" t="n">
        <v>226</v>
      </c>
      <c r="B227" s="5" t="n">
        <v>1</v>
      </c>
      <c r="C227" s="5" t="n">
        <v>226</v>
      </c>
      <c r="D227" s="5" t="n">
        <v>8</v>
      </c>
      <c r="E227" s="5" t="n">
        <v>15.5</v>
      </c>
      <c r="F227" s="5" t="n">
        <v>29.6</v>
      </c>
      <c r="G227" s="5" t="n">
        <v>24.8</v>
      </c>
      <c r="H227" s="5" t="n">
        <v>6.85</v>
      </c>
      <c r="I227" s="6">
        <f>IF(E227&gt;=Markov!$B$3,1,0)</f>
        <v/>
      </c>
      <c r="J227" s="6">
        <f>I226</f>
        <v/>
      </c>
      <c r="K227" s="7">
        <f>MAR1!$B$5+MAR1!$C$5*COS(2*PI()*$C227/365)+MAR1!$D$5*SIN(2*PI()*$C227/365)</f>
        <v/>
      </c>
      <c r="L227" s="7">
        <f>MAR1!$B$6+MAR1!$C$6*COS(2*PI()*$C227/365)+MAR1!$D$6*SIN(2*PI()*$C227/365)</f>
        <v/>
      </c>
      <c r="M227" s="7">
        <f>MAR1!$B$7+MAR1!$C$7*COS(2*PI()*$C227/365)+MAR1!$D$7*SIN(2*PI()*$C227/365)</f>
        <v/>
      </c>
      <c r="N227" s="7">
        <f>F227-K227</f>
        <v/>
      </c>
      <c r="O227" s="7">
        <f>G227-L227</f>
        <v/>
      </c>
      <c r="P227" s="7">
        <f>H227-M227</f>
        <v/>
      </c>
      <c r="Q227" s="7">
        <f>IF($I227=1,(N227-MAR1!$B$11)/MAR1!$D$11,(N227-MAR1!$C$11)/MAR1!$E$11)</f>
        <v/>
      </c>
      <c r="R227" s="7">
        <f>IF($I227=1,(O227-MAR1!$B$12)/MAR1!$D$12,(O227-MAR1!$C$12)/MAR1!$E$12)</f>
        <v/>
      </c>
      <c r="S227" s="7">
        <f>IF($I227=1,(P227-MAR1!$B$13)/MAR1!$D$13,(P227-MAR1!$C$13)/MAR1!$E$13)</f>
        <v/>
      </c>
      <c r="U227" s="5" t="n">
        <v>226</v>
      </c>
      <c r="V227" s="5" t="n">
        <v>0.604389</v>
      </c>
      <c r="W227" s="5" t="n">
        <v>0.878327</v>
      </c>
      <c r="X227" s="5" t="n">
        <v>0.285031</v>
      </c>
      <c r="Y227" s="5" t="n">
        <v>0.951169</v>
      </c>
      <c r="Z227" s="5" t="n">
        <v>0.061537</v>
      </c>
    </row>
    <row r="228">
      <c r="A228" s="5" t="n">
        <v>227</v>
      </c>
      <c r="B228" s="5" t="n">
        <v>1</v>
      </c>
      <c r="C228" s="5" t="n">
        <v>227</v>
      </c>
      <c r="D228" s="5" t="n">
        <v>8</v>
      </c>
      <c r="E228" s="5" t="n">
        <v>7.5</v>
      </c>
      <c r="F228" s="5" t="n">
        <v>28.9</v>
      </c>
      <c r="G228" s="5" t="n">
        <v>24.1</v>
      </c>
      <c r="H228" s="5" t="n">
        <v>6.45</v>
      </c>
      <c r="I228" s="6">
        <f>IF(E228&gt;=Markov!$B$3,1,0)</f>
        <v/>
      </c>
      <c r="J228" s="6">
        <f>I227</f>
        <v/>
      </c>
      <c r="K228" s="7">
        <f>MAR1!$B$5+MAR1!$C$5*COS(2*PI()*$C228/365)+MAR1!$D$5*SIN(2*PI()*$C228/365)</f>
        <v/>
      </c>
      <c r="L228" s="7">
        <f>MAR1!$B$6+MAR1!$C$6*COS(2*PI()*$C228/365)+MAR1!$D$6*SIN(2*PI()*$C228/365)</f>
        <v/>
      </c>
      <c r="M228" s="7">
        <f>MAR1!$B$7+MAR1!$C$7*COS(2*PI()*$C228/365)+MAR1!$D$7*SIN(2*PI()*$C228/365)</f>
        <v/>
      </c>
      <c r="N228" s="7">
        <f>F228-K228</f>
        <v/>
      </c>
      <c r="O228" s="7">
        <f>G228-L228</f>
        <v/>
      </c>
      <c r="P228" s="7">
        <f>H228-M228</f>
        <v/>
      </c>
      <c r="Q228" s="7">
        <f>IF($I228=1,(N228-MAR1!$B$11)/MAR1!$D$11,(N228-MAR1!$C$11)/MAR1!$E$11)</f>
        <v/>
      </c>
      <c r="R228" s="7">
        <f>IF($I228=1,(O228-MAR1!$B$12)/MAR1!$D$12,(O228-MAR1!$C$12)/MAR1!$E$12)</f>
        <v/>
      </c>
      <c r="S228" s="7">
        <f>IF($I228=1,(P228-MAR1!$B$13)/MAR1!$D$13,(P228-MAR1!$C$13)/MAR1!$E$13)</f>
        <v/>
      </c>
      <c r="U228" s="5" t="n">
        <v>227</v>
      </c>
      <c r="V228" s="5" t="n">
        <v>0.768</v>
      </c>
      <c r="W228" s="5" t="n">
        <v>0.901675</v>
      </c>
      <c r="X228" s="5" t="n">
        <v>0.351805</v>
      </c>
      <c r="Y228" s="5" t="n">
        <v>0.410821</v>
      </c>
      <c r="Z228" s="5" t="n">
        <v>0.235921</v>
      </c>
    </row>
    <row r="229">
      <c r="A229" s="5" t="n">
        <v>228</v>
      </c>
      <c r="B229" s="5" t="n">
        <v>1</v>
      </c>
      <c r="C229" s="5" t="n">
        <v>228</v>
      </c>
      <c r="D229" s="5" t="n">
        <v>8</v>
      </c>
      <c r="E229" s="5" t="n">
        <v>1.8</v>
      </c>
      <c r="F229" s="5" t="n">
        <v>28</v>
      </c>
      <c r="G229" s="5" t="n">
        <v>21.7</v>
      </c>
      <c r="H229" s="5" t="n">
        <v>7.4</v>
      </c>
      <c r="I229" s="6">
        <f>IF(E229&gt;=Markov!$B$3,1,0)</f>
        <v/>
      </c>
      <c r="J229" s="6">
        <f>I228</f>
        <v/>
      </c>
      <c r="K229" s="7">
        <f>MAR1!$B$5+MAR1!$C$5*COS(2*PI()*$C229/365)+MAR1!$D$5*SIN(2*PI()*$C229/365)</f>
        <v/>
      </c>
      <c r="L229" s="7">
        <f>MAR1!$B$6+MAR1!$C$6*COS(2*PI()*$C229/365)+MAR1!$D$6*SIN(2*PI()*$C229/365)</f>
        <v/>
      </c>
      <c r="M229" s="7">
        <f>MAR1!$B$7+MAR1!$C$7*COS(2*PI()*$C229/365)+MAR1!$D$7*SIN(2*PI()*$C229/365)</f>
        <v/>
      </c>
      <c r="N229" s="7">
        <f>F229-K229</f>
        <v/>
      </c>
      <c r="O229" s="7">
        <f>G229-L229</f>
        <v/>
      </c>
      <c r="P229" s="7">
        <f>H229-M229</f>
        <v/>
      </c>
      <c r="Q229" s="7">
        <f>IF($I229=1,(N229-MAR1!$B$11)/MAR1!$D$11,(N229-MAR1!$C$11)/MAR1!$E$11)</f>
        <v/>
      </c>
      <c r="R229" s="7">
        <f>IF($I229=1,(O229-MAR1!$B$12)/MAR1!$D$12,(O229-MAR1!$C$12)/MAR1!$E$12)</f>
        <v/>
      </c>
      <c r="S229" s="7">
        <f>IF($I229=1,(P229-MAR1!$B$13)/MAR1!$D$13,(P229-MAR1!$C$13)/MAR1!$E$13)</f>
        <v/>
      </c>
      <c r="U229" s="5" t="n">
        <v>228</v>
      </c>
      <c r="V229" s="5" t="n">
        <v>0.329922</v>
      </c>
      <c r="W229" s="5" t="n">
        <v>0.8848780000000001</v>
      </c>
      <c r="X229" s="5" t="n">
        <v>0.35069</v>
      </c>
      <c r="Y229" s="5" t="n">
        <v>0.080271</v>
      </c>
      <c r="Z229" s="5" t="n">
        <v>0.535069</v>
      </c>
    </row>
    <row r="230">
      <c r="A230" s="5" t="n">
        <v>229</v>
      </c>
      <c r="B230" s="5" t="n">
        <v>1</v>
      </c>
      <c r="C230" s="5" t="n">
        <v>229</v>
      </c>
      <c r="D230" s="5" t="n">
        <v>8</v>
      </c>
      <c r="E230" s="5" t="n">
        <v>0</v>
      </c>
      <c r="F230" s="5" t="n">
        <v>31.4</v>
      </c>
      <c r="G230" s="5" t="n">
        <v>22.7</v>
      </c>
      <c r="H230" s="5" t="n">
        <v>7.71</v>
      </c>
      <c r="I230" s="6">
        <f>IF(E230&gt;=Markov!$B$3,1,0)</f>
        <v/>
      </c>
      <c r="J230" s="6">
        <f>I229</f>
        <v/>
      </c>
      <c r="K230" s="7">
        <f>MAR1!$B$5+MAR1!$C$5*COS(2*PI()*$C230/365)+MAR1!$D$5*SIN(2*PI()*$C230/365)</f>
        <v/>
      </c>
      <c r="L230" s="7">
        <f>MAR1!$B$6+MAR1!$C$6*COS(2*PI()*$C230/365)+MAR1!$D$6*SIN(2*PI()*$C230/365)</f>
        <v/>
      </c>
      <c r="M230" s="7">
        <f>MAR1!$B$7+MAR1!$C$7*COS(2*PI()*$C230/365)+MAR1!$D$7*SIN(2*PI()*$C230/365)</f>
        <v/>
      </c>
      <c r="N230" s="7">
        <f>F230-K230</f>
        <v/>
      </c>
      <c r="O230" s="7">
        <f>G230-L230</f>
        <v/>
      </c>
      <c r="P230" s="7">
        <f>H230-M230</f>
        <v/>
      </c>
      <c r="Q230" s="7">
        <f>IF($I230=1,(N230-MAR1!$B$11)/MAR1!$D$11,(N230-MAR1!$C$11)/MAR1!$E$11)</f>
        <v/>
      </c>
      <c r="R230" s="7">
        <f>IF($I230=1,(O230-MAR1!$B$12)/MAR1!$D$12,(O230-MAR1!$C$12)/MAR1!$E$12)</f>
        <v/>
      </c>
      <c r="S230" s="7">
        <f>IF($I230=1,(P230-MAR1!$B$13)/MAR1!$D$13,(P230-MAR1!$C$13)/MAR1!$E$13)</f>
        <v/>
      </c>
      <c r="U230" s="5" t="n">
        <v>229</v>
      </c>
      <c r="V230" s="5" t="n">
        <v>0.720494</v>
      </c>
      <c r="W230" s="5" t="n">
        <v>0.295666</v>
      </c>
      <c r="X230" s="5" t="n">
        <v>0.567437</v>
      </c>
      <c r="Y230" s="5" t="n">
        <v>0.820136</v>
      </c>
      <c r="Z230" s="5" t="n">
        <v>0.510926</v>
      </c>
    </row>
    <row r="231">
      <c r="A231" s="5" t="n">
        <v>230</v>
      </c>
      <c r="B231" s="5" t="n">
        <v>1</v>
      </c>
      <c r="C231" s="5" t="n">
        <v>230</v>
      </c>
      <c r="D231" s="5" t="n">
        <v>8</v>
      </c>
      <c r="E231" s="5" t="n">
        <v>0</v>
      </c>
      <c r="F231" s="5" t="n">
        <v>30.7</v>
      </c>
      <c r="G231" s="5" t="n">
        <v>25.2</v>
      </c>
      <c r="H231" s="5" t="n">
        <v>12.62</v>
      </c>
      <c r="I231" s="6">
        <f>IF(E231&gt;=Markov!$B$3,1,0)</f>
        <v/>
      </c>
      <c r="J231" s="6">
        <f>I230</f>
        <v/>
      </c>
      <c r="K231" s="7">
        <f>MAR1!$B$5+MAR1!$C$5*COS(2*PI()*$C231/365)+MAR1!$D$5*SIN(2*PI()*$C231/365)</f>
        <v/>
      </c>
      <c r="L231" s="7">
        <f>MAR1!$B$6+MAR1!$C$6*COS(2*PI()*$C231/365)+MAR1!$D$6*SIN(2*PI()*$C231/365)</f>
        <v/>
      </c>
      <c r="M231" s="7">
        <f>MAR1!$B$7+MAR1!$C$7*COS(2*PI()*$C231/365)+MAR1!$D$7*SIN(2*PI()*$C231/365)</f>
        <v/>
      </c>
      <c r="N231" s="7">
        <f>F231-K231</f>
        <v/>
      </c>
      <c r="O231" s="7">
        <f>G231-L231</f>
        <v/>
      </c>
      <c r="P231" s="7">
        <f>H231-M231</f>
        <v/>
      </c>
      <c r="Q231" s="7">
        <f>IF($I231=1,(N231-MAR1!$B$11)/MAR1!$D$11,(N231-MAR1!$C$11)/MAR1!$E$11)</f>
        <v/>
      </c>
      <c r="R231" s="7">
        <f>IF($I231=1,(O231-MAR1!$B$12)/MAR1!$D$12,(O231-MAR1!$C$12)/MAR1!$E$12)</f>
        <v/>
      </c>
      <c r="S231" s="7">
        <f>IF($I231=1,(P231-MAR1!$B$13)/MAR1!$D$13,(P231-MAR1!$C$13)/MAR1!$E$13)</f>
        <v/>
      </c>
      <c r="U231" s="5" t="n">
        <v>230</v>
      </c>
      <c r="V231" s="5" t="n">
        <v>0.654232</v>
      </c>
      <c r="W231" s="5" t="n">
        <v>0.748868</v>
      </c>
      <c r="X231" s="5" t="n">
        <v>0.643482</v>
      </c>
      <c r="Y231" s="5" t="n">
        <v>0.974712</v>
      </c>
      <c r="Z231" s="5" t="n">
        <v>0.999358</v>
      </c>
    </row>
    <row r="232">
      <c r="A232" s="5" t="n">
        <v>231</v>
      </c>
      <c r="B232" s="5" t="n">
        <v>1</v>
      </c>
      <c r="C232" s="5" t="n">
        <v>231</v>
      </c>
      <c r="D232" s="5" t="n">
        <v>8</v>
      </c>
      <c r="E232" s="5" t="n">
        <v>25.7</v>
      </c>
      <c r="F232" s="5" t="n">
        <v>27.4</v>
      </c>
      <c r="G232" s="5" t="n">
        <v>23.2</v>
      </c>
      <c r="H232" s="5" t="n">
        <v>5.8</v>
      </c>
      <c r="I232" s="6">
        <f>IF(E232&gt;=Markov!$B$3,1,0)</f>
        <v/>
      </c>
      <c r="J232" s="6">
        <f>I231</f>
        <v/>
      </c>
      <c r="K232" s="7">
        <f>MAR1!$B$5+MAR1!$C$5*COS(2*PI()*$C232/365)+MAR1!$D$5*SIN(2*PI()*$C232/365)</f>
        <v/>
      </c>
      <c r="L232" s="7">
        <f>MAR1!$B$6+MAR1!$C$6*COS(2*PI()*$C232/365)+MAR1!$D$6*SIN(2*PI()*$C232/365)</f>
        <v/>
      </c>
      <c r="M232" s="7">
        <f>MAR1!$B$7+MAR1!$C$7*COS(2*PI()*$C232/365)+MAR1!$D$7*SIN(2*PI()*$C232/365)</f>
        <v/>
      </c>
      <c r="N232" s="7">
        <f>F232-K232</f>
        <v/>
      </c>
      <c r="O232" s="7">
        <f>G232-L232</f>
        <v/>
      </c>
      <c r="P232" s="7">
        <f>H232-M232</f>
        <v/>
      </c>
      <c r="Q232" s="7">
        <f>IF($I232=1,(N232-MAR1!$B$11)/MAR1!$D$11,(N232-MAR1!$C$11)/MAR1!$E$11)</f>
        <v/>
      </c>
      <c r="R232" s="7">
        <f>IF($I232=1,(O232-MAR1!$B$12)/MAR1!$D$12,(O232-MAR1!$C$12)/MAR1!$E$12)</f>
        <v/>
      </c>
      <c r="S232" s="7">
        <f>IF($I232=1,(P232-MAR1!$B$13)/MAR1!$D$13,(P232-MAR1!$C$13)/MAR1!$E$13)</f>
        <v/>
      </c>
      <c r="U232" s="5" t="n">
        <v>231</v>
      </c>
      <c r="V232" s="5" t="n">
        <v>0.913041</v>
      </c>
      <c r="W232" s="5" t="n">
        <v>0.829585</v>
      </c>
      <c r="X232" s="5" t="n">
        <v>0.578399</v>
      </c>
      <c r="Y232" s="5" t="n">
        <v>0.149833</v>
      </c>
      <c r="Z232" s="5" t="n">
        <v>0.808758</v>
      </c>
    </row>
    <row r="233">
      <c r="A233" s="5" t="n">
        <v>232</v>
      </c>
      <c r="B233" s="5" t="n">
        <v>1</v>
      </c>
      <c r="C233" s="5" t="n">
        <v>232</v>
      </c>
      <c r="D233" s="5" t="n">
        <v>8</v>
      </c>
      <c r="E233" s="5" t="n">
        <v>0</v>
      </c>
      <c r="F233" s="5" t="n">
        <v>28.8</v>
      </c>
      <c r="G233" s="5" t="n">
        <v>23</v>
      </c>
      <c r="H233" s="5" t="n">
        <v>14.92</v>
      </c>
      <c r="I233" s="6">
        <f>IF(E233&gt;=Markov!$B$3,1,0)</f>
        <v/>
      </c>
      <c r="J233" s="6">
        <f>I232</f>
        <v/>
      </c>
      <c r="K233" s="7">
        <f>MAR1!$B$5+MAR1!$C$5*COS(2*PI()*$C233/365)+MAR1!$D$5*SIN(2*PI()*$C233/365)</f>
        <v/>
      </c>
      <c r="L233" s="7">
        <f>MAR1!$B$6+MAR1!$C$6*COS(2*PI()*$C233/365)+MAR1!$D$6*SIN(2*PI()*$C233/365)</f>
        <v/>
      </c>
      <c r="M233" s="7">
        <f>MAR1!$B$7+MAR1!$C$7*COS(2*PI()*$C233/365)+MAR1!$D$7*SIN(2*PI()*$C233/365)</f>
        <v/>
      </c>
      <c r="N233" s="7">
        <f>F233-K233</f>
        <v/>
      </c>
      <c r="O233" s="7">
        <f>G233-L233</f>
        <v/>
      </c>
      <c r="P233" s="7">
        <f>H233-M233</f>
        <v/>
      </c>
      <c r="Q233" s="7">
        <f>IF($I233=1,(N233-MAR1!$B$11)/MAR1!$D$11,(N233-MAR1!$C$11)/MAR1!$E$11)</f>
        <v/>
      </c>
      <c r="R233" s="7">
        <f>IF($I233=1,(O233-MAR1!$B$12)/MAR1!$D$12,(O233-MAR1!$C$12)/MAR1!$E$12)</f>
        <v/>
      </c>
      <c r="S233" s="7">
        <f>IF($I233=1,(P233-MAR1!$B$13)/MAR1!$D$13,(P233-MAR1!$C$13)/MAR1!$E$13)</f>
        <v/>
      </c>
      <c r="U233" s="5" t="n">
        <v>232</v>
      </c>
      <c r="V233" s="5" t="n">
        <v>0.869234</v>
      </c>
      <c r="W233" s="5" t="n">
        <v>0.5247000000000001</v>
      </c>
      <c r="X233" s="5" t="n">
        <v>0.618353</v>
      </c>
      <c r="Y233" s="5" t="n">
        <v>0.523627</v>
      </c>
      <c r="Z233" s="5" t="n">
        <v>0.924101</v>
      </c>
    </row>
    <row r="234">
      <c r="A234" s="5" t="n">
        <v>233</v>
      </c>
      <c r="B234" s="5" t="n">
        <v>1</v>
      </c>
      <c r="C234" s="5" t="n">
        <v>233</v>
      </c>
      <c r="D234" s="5" t="n">
        <v>8</v>
      </c>
      <c r="E234" s="5" t="n">
        <v>5.8</v>
      </c>
      <c r="F234" s="5" t="n">
        <v>27.4</v>
      </c>
      <c r="G234" s="5" t="n">
        <v>21.8</v>
      </c>
      <c r="H234" s="5" t="n">
        <v>9.550000000000001</v>
      </c>
      <c r="I234" s="6">
        <f>IF(E234&gt;=Markov!$B$3,1,0)</f>
        <v/>
      </c>
      <c r="J234" s="6">
        <f>I233</f>
        <v/>
      </c>
      <c r="K234" s="7">
        <f>MAR1!$B$5+MAR1!$C$5*COS(2*PI()*$C234/365)+MAR1!$D$5*SIN(2*PI()*$C234/365)</f>
        <v/>
      </c>
      <c r="L234" s="7">
        <f>MAR1!$B$6+MAR1!$C$6*COS(2*PI()*$C234/365)+MAR1!$D$6*SIN(2*PI()*$C234/365)</f>
        <v/>
      </c>
      <c r="M234" s="7">
        <f>MAR1!$B$7+MAR1!$C$7*COS(2*PI()*$C234/365)+MAR1!$D$7*SIN(2*PI()*$C234/365)</f>
        <v/>
      </c>
      <c r="N234" s="7">
        <f>F234-K234</f>
        <v/>
      </c>
      <c r="O234" s="7">
        <f>G234-L234</f>
        <v/>
      </c>
      <c r="P234" s="7">
        <f>H234-M234</f>
        <v/>
      </c>
      <c r="Q234" s="7">
        <f>IF($I234=1,(N234-MAR1!$B$11)/MAR1!$D$11,(N234-MAR1!$C$11)/MAR1!$E$11)</f>
        <v/>
      </c>
      <c r="R234" s="7">
        <f>IF($I234=1,(O234-MAR1!$B$12)/MAR1!$D$12,(O234-MAR1!$C$12)/MAR1!$E$12)</f>
        <v/>
      </c>
      <c r="S234" s="7">
        <f>IF($I234=1,(P234-MAR1!$B$13)/MAR1!$D$13,(P234-MAR1!$C$13)/MAR1!$E$13)</f>
        <v/>
      </c>
      <c r="U234" s="5" t="n">
        <v>233</v>
      </c>
      <c r="V234" s="5" t="n">
        <v>0.313856</v>
      </c>
      <c r="W234" s="5" t="n">
        <v>0.81855</v>
      </c>
      <c r="X234" s="5" t="n">
        <v>0.443186</v>
      </c>
      <c r="Y234" s="5" t="n">
        <v>0.897988</v>
      </c>
      <c r="Z234" s="5" t="n">
        <v>0.463386</v>
      </c>
    </row>
    <row r="235">
      <c r="A235" s="5" t="n">
        <v>234</v>
      </c>
      <c r="B235" s="5" t="n">
        <v>1</v>
      </c>
      <c r="C235" s="5" t="n">
        <v>234</v>
      </c>
      <c r="D235" s="5" t="n">
        <v>8</v>
      </c>
      <c r="E235" s="5" t="n">
        <v>0.1</v>
      </c>
      <c r="F235" s="5" t="n">
        <v>27.8</v>
      </c>
      <c r="G235" s="5" t="n">
        <v>21.7</v>
      </c>
      <c r="H235" s="5" t="n">
        <v>7.85</v>
      </c>
      <c r="I235" s="6">
        <f>IF(E235&gt;=Markov!$B$3,1,0)</f>
        <v/>
      </c>
      <c r="J235" s="6">
        <f>I234</f>
        <v/>
      </c>
      <c r="K235" s="7">
        <f>MAR1!$B$5+MAR1!$C$5*COS(2*PI()*$C235/365)+MAR1!$D$5*SIN(2*PI()*$C235/365)</f>
        <v/>
      </c>
      <c r="L235" s="7">
        <f>MAR1!$B$6+MAR1!$C$6*COS(2*PI()*$C235/365)+MAR1!$D$6*SIN(2*PI()*$C235/365)</f>
        <v/>
      </c>
      <c r="M235" s="7">
        <f>MAR1!$B$7+MAR1!$C$7*COS(2*PI()*$C235/365)+MAR1!$D$7*SIN(2*PI()*$C235/365)</f>
        <v/>
      </c>
      <c r="N235" s="7">
        <f>F235-K235</f>
        <v/>
      </c>
      <c r="O235" s="7">
        <f>G235-L235</f>
        <v/>
      </c>
      <c r="P235" s="7">
        <f>H235-M235</f>
        <v/>
      </c>
      <c r="Q235" s="7">
        <f>IF($I235=1,(N235-MAR1!$B$11)/MAR1!$D$11,(N235-MAR1!$C$11)/MAR1!$E$11)</f>
        <v/>
      </c>
      <c r="R235" s="7">
        <f>IF($I235=1,(O235-MAR1!$B$12)/MAR1!$D$12,(O235-MAR1!$C$12)/MAR1!$E$12)</f>
        <v/>
      </c>
      <c r="S235" s="7">
        <f>IF($I235=1,(P235-MAR1!$B$13)/MAR1!$D$13,(P235-MAR1!$C$13)/MAR1!$E$13)</f>
        <v/>
      </c>
      <c r="U235" s="5" t="n">
        <v>234</v>
      </c>
      <c r="V235" s="5" t="n">
        <v>0.814476</v>
      </c>
      <c r="W235" s="5" t="n">
        <v>0.119788</v>
      </c>
      <c r="X235" s="5" t="n">
        <v>0.252692</v>
      </c>
      <c r="Y235" s="5" t="n">
        <v>0.750305</v>
      </c>
      <c r="Z235" s="5" t="n">
        <v>0.46327</v>
      </c>
    </row>
    <row r="236">
      <c r="A236" s="5" t="n">
        <v>235</v>
      </c>
      <c r="B236" s="5" t="n">
        <v>1</v>
      </c>
      <c r="C236" s="5" t="n">
        <v>235</v>
      </c>
      <c r="D236" s="5" t="n">
        <v>8</v>
      </c>
      <c r="E236" s="5" t="n">
        <v>25.7</v>
      </c>
      <c r="F236" s="5" t="n">
        <v>27</v>
      </c>
      <c r="G236" s="5" t="n">
        <v>22.3</v>
      </c>
      <c r="H236" s="5" t="n">
        <v>6.11</v>
      </c>
      <c r="I236" s="6">
        <f>IF(E236&gt;=Markov!$B$3,1,0)</f>
        <v/>
      </c>
      <c r="J236" s="6">
        <f>I235</f>
        <v/>
      </c>
      <c r="K236" s="7">
        <f>MAR1!$B$5+MAR1!$C$5*COS(2*PI()*$C236/365)+MAR1!$D$5*SIN(2*PI()*$C236/365)</f>
        <v/>
      </c>
      <c r="L236" s="7">
        <f>MAR1!$B$6+MAR1!$C$6*COS(2*PI()*$C236/365)+MAR1!$D$6*SIN(2*PI()*$C236/365)</f>
        <v/>
      </c>
      <c r="M236" s="7">
        <f>MAR1!$B$7+MAR1!$C$7*COS(2*PI()*$C236/365)+MAR1!$D$7*SIN(2*PI()*$C236/365)</f>
        <v/>
      </c>
      <c r="N236" s="7">
        <f>F236-K236</f>
        <v/>
      </c>
      <c r="O236" s="7">
        <f>G236-L236</f>
        <v/>
      </c>
      <c r="P236" s="7">
        <f>H236-M236</f>
        <v/>
      </c>
      <c r="Q236" s="7">
        <f>IF($I236=1,(N236-MAR1!$B$11)/MAR1!$D$11,(N236-MAR1!$C$11)/MAR1!$E$11)</f>
        <v/>
      </c>
      <c r="R236" s="7">
        <f>IF($I236=1,(O236-MAR1!$B$12)/MAR1!$D$12,(O236-MAR1!$C$12)/MAR1!$E$12)</f>
        <v/>
      </c>
      <c r="S236" s="7">
        <f>IF($I236=1,(P236-MAR1!$B$13)/MAR1!$D$13,(P236-MAR1!$C$13)/MAR1!$E$13)</f>
        <v/>
      </c>
      <c r="U236" s="5" t="n">
        <v>235</v>
      </c>
      <c r="V236" s="5" t="n">
        <v>0.564371</v>
      </c>
      <c r="W236" s="5" t="n">
        <v>0.788036</v>
      </c>
      <c r="X236" s="5" t="n">
        <v>0.543458</v>
      </c>
      <c r="Y236" s="5" t="n">
        <v>0.761257</v>
      </c>
      <c r="Z236" s="5" t="n">
        <v>0.216936</v>
      </c>
    </row>
    <row r="237">
      <c r="A237" s="5" t="n">
        <v>236</v>
      </c>
      <c r="B237" s="5" t="n">
        <v>1</v>
      </c>
      <c r="C237" s="5" t="n">
        <v>236</v>
      </c>
      <c r="D237" s="5" t="n">
        <v>8</v>
      </c>
      <c r="E237" s="5" t="n">
        <v>36.2</v>
      </c>
      <c r="F237" s="5" t="n">
        <v>27.5</v>
      </c>
      <c r="G237" s="5" t="n">
        <v>23.5</v>
      </c>
      <c r="H237" s="5" t="n">
        <v>9.92</v>
      </c>
      <c r="I237" s="6">
        <f>IF(E237&gt;=Markov!$B$3,1,0)</f>
        <v/>
      </c>
      <c r="J237" s="6">
        <f>I236</f>
        <v/>
      </c>
      <c r="K237" s="7">
        <f>MAR1!$B$5+MAR1!$C$5*COS(2*PI()*$C237/365)+MAR1!$D$5*SIN(2*PI()*$C237/365)</f>
        <v/>
      </c>
      <c r="L237" s="7">
        <f>MAR1!$B$6+MAR1!$C$6*COS(2*PI()*$C237/365)+MAR1!$D$6*SIN(2*PI()*$C237/365)</f>
        <v/>
      </c>
      <c r="M237" s="7">
        <f>MAR1!$B$7+MAR1!$C$7*COS(2*PI()*$C237/365)+MAR1!$D$7*SIN(2*PI()*$C237/365)</f>
        <v/>
      </c>
      <c r="N237" s="7">
        <f>F237-K237</f>
        <v/>
      </c>
      <c r="O237" s="7">
        <f>G237-L237</f>
        <v/>
      </c>
      <c r="P237" s="7">
        <f>H237-M237</f>
        <v/>
      </c>
      <c r="Q237" s="7">
        <f>IF($I237=1,(N237-MAR1!$B$11)/MAR1!$D$11,(N237-MAR1!$C$11)/MAR1!$E$11)</f>
        <v/>
      </c>
      <c r="R237" s="7">
        <f>IF($I237=1,(O237-MAR1!$B$12)/MAR1!$D$12,(O237-MAR1!$C$12)/MAR1!$E$12)</f>
        <v/>
      </c>
      <c r="S237" s="7">
        <f>IF($I237=1,(P237-MAR1!$B$13)/MAR1!$D$13,(P237-MAR1!$C$13)/MAR1!$E$13)</f>
        <v/>
      </c>
      <c r="U237" s="5" t="n">
        <v>236</v>
      </c>
      <c r="V237" s="5" t="n">
        <v>0.349898</v>
      </c>
      <c r="W237" s="5" t="n">
        <v>0.995104</v>
      </c>
      <c r="X237" s="5" t="n">
        <v>0.901145</v>
      </c>
      <c r="Y237" s="5" t="n">
        <v>0.73461</v>
      </c>
      <c r="Z237" s="5" t="n">
        <v>0.756944</v>
      </c>
    </row>
    <row r="238">
      <c r="A238" s="5" t="n">
        <v>237</v>
      </c>
      <c r="B238" s="5" t="n">
        <v>1</v>
      </c>
      <c r="C238" s="5" t="n">
        <v>237</v>
      </c>
      <c r="D238" s="5" t="n">
        <v>8</v>
      </c>
      <c r="E238" s="5" t="n">
        <v>10.1</v>
      </c>
      <c r="F238" s="5" t="n">
        <v>26.4</v>
      </c>
      <c r="G238" s="5" t="n">
        <v>23.8</v>
      </c>
      <c r="H238" s="5" t="n">
        <v>6.35</v>
      </c>
      <c r="I238" s="6">
        <f>IF(E238&gt;=Markov!$B$3,1,0)</f>
        <v/>
      </c>
      <c r="J238" s="6">
        <f>I237</f>
        <v/>
      </c>
      <c r="K238" s="7">
        <f>MAR1!$B$5+MAR1!$C$5*COS(2*PI()*$C238/365)+MAR1!$D$5*SIN(2*PI()*$C238/365)</f>
        <v/>
      </c>
      <c r="L238" s="7">
        <f>MAR1!$B$6+MAR1!$C$6*COS(2*PI()*$C238/365)+MAR1!$D$6*SIN(2*PI()*$C238/365)</f>
        <v/>
      </c>
      <c r="M238" s="7">
        <f>MAR1!$B$7+MAR1!$C$7*COS(2*PI()*$C238/365)+MAR1!$D$7*SIN(2*PI()*$C238/365)</f>
        <v/>
      </c>
      <c r="N238" s="7">
        <f>F238-K238</f>
        <v/>
      </c>
      <c r="O238" s="7">
        <f>G238-L238</f>
        <v/>
      </c>
      <c r="P238" s="7">
        <f>H238-M238</f>
        <v/>
      </c>
      <c r="Q238" s="7">
        <f>IF($I238=1,(N238-MAR1!$B$11)/MAR1!$D$11,(N238-MAR1!$C$11)/MAR1!$E$11)</f>
        <v/>
      </c>
      <c r="R238" s="7">
        <f>IF($I238=1,(O238-MAR1!$B$12)/MAR1!$D$12,(O238-MAR1!$C$12)/MAR1!$E$12)</f>
        <v/>
      </c>
      <c r="S238" s="7">
        <f>IF($I238=1,(P238-MAR1!$B$13)/MAR1!$D$13,(P238-MAR1!$C$13)/MAR1!$E$13)</f>
        <v/>
      </c>
      <c r="U238" s="5" t="n">
        <v>237</v>
      </c>
      <c r="V238" s="5" t="n">
        <v>0.766782</v>
      </c>
      <c r="W238" s="5" t="n">
        <v>0.570179</v>
      </c>
      <c r="X238" s="5" t="n">
        <v>0.224417</v>
      </c>
      <c r="Y238" s="5" t="n">
        <v>0.455362</v>
      </c>
      <c r="Z238" s="5" t="n">
        <v>0.343804</v>
      </c>
    </row>
    <row r="239">
      <c r="A239" s="5" t="n">
        <v>238</v>
      </c>
      <c r="B239" s="5" t="n">
        <v>1</v>
      </c>
      <c r="C239" s="5" t="n">
        <v>238</v>
      </c>
      <c r="D239" s="5" t="n">
        <v>8</v>
      </c>
      <c r="E239" s="5" t="n">
        <v>12.1</v>
      </c>
      <c r="F239" s="5" t="n">
        <v>26.9</v>
      </c>
      <c r="G239" s="5" t="n">
        <v>23.5</v>
      </c>
      <c r="H239" s="5" t="n">
        <v>7.28</v>
      </c>
      <c r="I239" s="6">
        <f>IF(E239&gt;=Markov!$B$3,1,0)</f>
        <v/>
      </c>
      <c r="J239" s="6">
        <f>I238</f>
        <v/>
      </c>
      <c r="K239" s="7">
        <f>MAR1!$B$5+MAR1!$C$5*COS(2*PI()*$C239/365)+MAR1!$D$5*SIN(2*PI()*$C239/365)</f>
        <v/>
      </c>
      <c r="L239" s="7">
        <f>MAR1!$B$6+MAR1!$C$6*COS(2*PI()*$C239/365)+MAR1!$D$6*SIN(2*PI()*$C239/365)</f>
        <v/>
      </c>
      <c r="M239" s="7">
        <f>MAR1!$B$7+MAR1!$C$7*COS(2*PI()*$C239/365)+MAR1!$D$7*SIN(2*PI()*$C239/365)</f>
        <v/>
      </c>
      <c r="N239" s="7">
        <f>F239-K239</f>
        <v/>
      </c>
      <c r="O239" s="7">
        <f>G239-L239</f>
        <v/>
      </c>
      <c r="P239" s="7">
        <f>H239-M239</f>
        <v/>
      </c>
      <c r="Q239" s="7">
        <f>IF($I239=1,(N239-MAR1!$B$11)/MAR1!$D$11,(N239-MAR1!$C$11)/MAR1!$E$11)</f>
        <v/>
      </c>
      <c r="R239" s="7">
        <f>IF($I239=1,(O239-MAR1!$B$12)/MAR1!$D$12,(O239-MAR1!$C$12)/MAR1!$E$12)</f>
        <v/>
      </c>
      <c r="S239" s="7">
        <f>IF($I239=1,(P239-MAR1!$B$13)/MAR1!$D$13,(P239-MAR1!$C$13)/MAR1!$E$13)</f>
        <v/>
      </c>
      <c r="U239" s="5" t="n">
        <v>238</v>
      </c>
      <c r="V239" s="5" t="n">
        <v>0.476428</v>
      </c>
      <c r="W239" s="5" t="n">
        <v>0.820914</v>
      </c>
      <c r="X239" s="5" t="n">
        <v>0.78834</v>
      </c>
      <c r="Y239" s="5" t="n">
        <v>0.685679</v>
      </c>
      <c r="Z239" s="5" t="n">
        <v>0.586677</v>
      </c>
    </row>
    <row r="240">
      <c r="A240" s="5" t="n">
        <v>239</v>
      </c>
      <c r="B240" s="5" t="n">
        <v>1</v>
      </c>
      <c r="C240" s="5" t="n">
        <v>239</v>
      </c>
      <c r="D240" s="5" t="n">
        <v>8</v>
      </c>
      <c r="E240" s="5" t="n">
        <v>0</v>
      </c>
      <c r="F240" s="5" t="n">
        <v>27.1</v>
      </c>
      <c r="G240" s="5" t="n">
        <v>21.3</v>
      </c>
      <c r="H240" s="5" t="n">
        <v>16.52</v>
      </c>
      <c r="I240" s="6">
        <f>IF(E240&gt;=Markov!$B$3,1,0)</f>
        <v/>
      </c>
      <c r="J240" s="6">
        <f>I239</f>
        <v/>
      </c>
      <c r="K240" s="7">
        <f>MAR1!$B$5+MAR1!$C$5*COS(2*PI()*$C240/365)+MAR1!$D$5*SIN(2*PI()*$C240/365)</f>
        <v/>
      </c>
      <c r="L240" s="7">
        <f>MAR1!$B$6+MAR1!$C$6*COS(2*PI()*$C240/365)+MAR1!$D$6*SIN(2*PI()*$C240/365)</f>
        <v/>
      </c>
      <c r="M240" s="7">
        <f>MAR1!$B$7+MAR1!$C$7*COS(2*PI()*$C240/365)+MAR1!$D$7*SIN(2*PI()*$C240/365)</f>
        <v/>
      </c>
      <c r="N240" s="7">
        <f>F240-K240</f>
        <v/>
      </c>
      <c r="O240" s="7">
        <f>G240-L240</f>
        <v/>
      </c>
      <c r="P240" s="7">
        <f>H240-M240</f>
        <v/>
      </c>
      <c r="Q240" s="7">
        <f>IF($I240=1,(N240-MAR1!$B$11)/MAR1!$D$11,(N240-MAR1!$C$11)/MAR1!$E$11)</f>
        <v/>
      </c>
      <c r="R240" s="7">
        <f>IF($I240=1,(O240-MAR1!$B$12)/MAR1!$D$12,(O240-MAR1!$C$12)/MAR1!$E$12)</f>
        <v/>
      </c>
      <c r="S240" s="7">
        <f>IF($I240=1,(P240-MAR1!$B$13)/MAR1!$D$13,(P240-MAR1!$C$13)/MAR1!$E$13)</f>
        <v/>
      </c>
      <c r="U240" s="5" t="n">
        <v>239</v>
      </c>
      <c r="V240" s="5" t="n">
        <v>0.475673</v>
      </c>
      <c r="W240" s="5" t="n">
        <v>0.620235</v>
      </c>
      <c r="X240" s="5" t="n">
        <v>0.003937</v>
      </c>
      <c r="Y240" s="5" t="n">
        <v>0.195382</v>
      </c>
      <c r="Z240" s="5" t="n">
        <v>0.963349</v>
      </c>
    </row>
    <row r="241">
      <c r="A241" s="5" t="n">
        <v>240</v>
      </c>
      <c r="B241" s="5" t="n">
        <v>1</v>
      </c>
      <c r="C241" s="5" t="n">
        <v>240</v>
      </c>
      <c r="D241" s="5" t="n">
        <v>8</v>
      </c>
      <c r="E241" s="5" t="n">
        <v>0</v>
      </c>
      <c r="F241" s="5" t="n">
        <v>27.3</v>
      </c>
      <c r="G241" s="5" t="n">
        <v>20.3</v>
      </c>
      <c r="H241" s="5" t="n">
        <v>17.46</v>
      </c>
      <c r="I241" s="6">
        <f>IF(E241&gt;=Markov!$B$3,1,0)</f>
        <v/>
      </c>
      <c r="J241" s="6">
        <f>I240</f>
        <v/>
      </c>
      <c r="K241" s="7">
        <f>MAR1!$B$5+MAR1!$C$5*COS(2*PI()*$C241/365)+MAR1!$D$5*SIN(2*PI()*$C241/365)</f>
        <v/>
      </c>
      <c r="L241" s="7">
        <f>MAR1!$B$6+MAR1!$C$6*COS(2*PI()*$C241/365)+MAR1!$D$6*SIN(2*PI()*$C241/365)</f>
        <v/>
      </c>
      <c r="M241" s="7">
        <f>MAR1!$B$7+MAR1!$C$7*COS(2*PI()*$C241/365)+MAR1!$D$7*SIN(2*PI()*$C241/365)</f>
        <v/>
      </c>
      <c r="N241" s="7">
        <f>F241-K241</f>
        <v/>
      </c>
      <c r="O241" s="7">
        <f>G241-L241</f>
        <v/>
      </c>
      <c r="P241" s="7">
        <f>H241-M241</f>
        <v/>
      </c>
      <c r="Q241" s="7">
        <f>IF($I241=1,(N241-MAR1!$B$11)/MAR1!$D$11,(N241-MAR1!$C$11)/MAR1!$E$11)</f>
        <v/>
      </c>
      <c r="R241" s="7">
        <f>IF($I241=1,(O241-MAR1!$B$12)/MAR1!$D$12,(O241-MAR1!$C$12)/MAR1!$E$12)</f>
        <v/>
      </c>
      <c r="S241" s="7">
        <f>IF($I241=1,(P241-MAR1!$B$13)/MAR1!$D$13,(P241-MAR1!$C$13)/MAR1!$E$13)</f>
        <v/>
      </c>
      <c r="U241" s="5" t="n">
        <v>240</v>
      </c>
      <c r="V241" s="5" t="n">
        <v>0.848307</v>
      </c>
      <c r="W241" s="5" t="n">
        <v>0.314938</v>
      </c>
      <c r="X241" s="5" t="n">
        <v>0.787201</v>
      </c>
      <c r="Y241" s="5" t="n">
        <v>0.175774</v>
      </c>
      <c r="Z241" s="5" t="n">
        <v>0.464279</v>
      </c>
    </row>
    <row r="242">
      <c r="A242" s="5" t="n">
        <v>241</v>
      </c>
      <c r="B242" s="5" t="n">
        <v>1</v>
      </c>
      <c r="C242" s="5" t="n">
        <v>241</v>
      </c>
      <c r="D242" s="5" t="n">
        <v>8</v>
      </c>
      <c r="E242" s="5" t="n">
        <v>11.5</v>
      </c>
      <c r="F242" s="5" t="n">
        <v>26.5</v>
      </c>
      <c r="G242" s="5" t="n">
        <v>21.5</v>
      </c>
      <c r="H242" s="5" t="n">
        <v>10.85</v>
      </c>
      <c r="I242" s="6">
        <f>IF(E242&gt;=Markov!$B$3,1,0)</f>
        <v/>
      </c>
      <c r="J242" s="6">
        <f>I241</f>
        <v/>
      </c>
      <c r="K242" s="7">
        <f>MAR1!$B$5+MAR1!$C$5*COS(2*PI()*$C242/365)+MAR1!$D$5*SIN(2*PI()*$C242/365)</f>
        <v/>
      </c>
      <c r="L242" s="7">
        <f>MAR1!$B$6+MAR1!$C$6*COS(2*PI()*$C242/365)+MAR1!$D$6*SIN(2*PI()*$C242/365)</f>
        <v/>
      </c>
      <c r="M242" s="7">
        <f>MAR1!$B$7+MAR1!$C$7*COS(2*PI()*$C242/365)+MAR1!$D$7*SIN(2*PI()*$C242/365)</f>
        <v/>
      </c>
      <c r="N242" s="7">
        <f>F242-K242</f>
        <v/>
      </c>
      <c r="O242" s="7">
        <f>G242-L242</f>
        <v/>
      </c>
      <c r="P242" s="7">
        <f>H242-M242</f>
        <v/>
      </c>
      <c r="Q242" s="7">
        <f>IF($I242=1,(N242-MAR1!$B$11)/MAR1!$D$11,(N242-MAR1!$C$11)/MAR1!$E$11)</f>
        <v/>
      </c>
      <c r="R242" s="7">
        <f>IF($I242=1,(O242-MAR1!$B$12)/MAR1!$D$12,(O242-MAR1!$C$12)/MAR1!$E$12)</f>
        <v/>
      </c>
      <c r="S242" s="7">
        <f>IF($I242=1,(P242-MAR1!$B$13)/MAR1!$D$13,(P242-MAR1!$C$13)/MAR1!$E$13)</f>
        <v/>
      </c>
      <c r="U242" s="5" t="n">
        <v>241</v>
      </c>
      <c r="V242" s="5" t="n">
        <v>0.606733</v>
      </c>
      <c r="W242" s="5" t="n">
        <v>0.593689</v>
      </c>
      <c r="X242" s="5" t="n">
        <v>0.9682229999999999</v>
      </c>
      <c r="Y242" s="5" t="n">
        <v>0.491345</v>
      </c>
      <c r="Z242" s="5" t="n">
        <v>0.609213</v>
      </c>
    </row>
    <row r="243">
      <c r="A243" s="5" t="n">
        <v>242</v>
      </c>
      <c r="B243" s="5" t="n">
        <v>1</v>
      </c>
      <c r="C243" s="5" t="n">
        <v>242</v>
      </c>
      <c r="D243" s="5" t="n">
        <v>8</v>
      </c>
      <c r="E243" s="5" t="n">
        <v>29.7</v>
      </c>
      <c r="F243" s="5" t="n">
        <v>26.7</v>
      </c>
      <c r="G243" s="5" t="n">
        <v>22.9</v>
      </c>
      <c r="H243" s="5" t="n">
        <v>6.41</v>
      </c>
      <c r="I243" s="6">
        <f>IF(E243&gt;=Markov!$B$3,1,0)</f>
        <v/>
      </c>
      <c r="J243" s="6">
        <f>I242</f>
        <v/>
      </c>
      <c r="K243" s="7">
        <f>MAR1!$B$5+MAR1!$C$5*COS(2*PI()*$C243/365)+MAR1!$D$5*SIN(2*PI()*$C243/365)</f>
        <v/>
      </c>
      <c r="L243" s="7">
        <f>MAR1!$B$6+MAR1!$C$6*COS(2*PI()*$C243/365)+MAR1!$D$6*SIN(2*PI()*$C243/365)</f>
        <v/>
      </c>
      <c r="M243" s="7">
        <f>MAR1!$B$7+MAR1!$C$7*COS(2*PI()*$C243/365)+MAR1!$D$7*SIN(2*PI()*$C243/365)</f>
        <v/>
      </c>
      <c r="N243" s="7">
        <f>F243-K243</f>
        <v/>
      </c>
      <c r="O243" s="7">
        <f>G243-L243</f>
        <v/>
      </c>
      <c r="P243" s="7">
        <f>H243-M243</f>
        <v/>
      </c>
      <c r="Q243" s="7">
        <f>IF($I243=1,(N243-MAR1!$B$11)/MAR1!$D$11,(N243-MAR1!$C$11)/MAR1!$E$11)</f>
        <v/>
      </c>
      <c r="R243" s="7">
        <f>IF($I243=1,(O243-MAR1!$B$12)/MAR1!$D$12,(O243-MAR1!$C$12)/MAR1!$E$12)</f>
        <v/>
      </c>
      <c r="S243" s="7">
        <f>IF($I243=1,(P243-MAR1!$B$13)/MAR1!$D$13,(P243-MAR1!$C$13)/MAR1!$E$13)</f>
        <v/>
      </c>
      <c r="U243" s="5" t="n">
        <v>242</v>
      </c>
      <c r="V243" s="5" t="n">
        <v>0.115356</v>
      </c>
      <c r="W243" s="5" t="n">
        <v>0.364669</v>
      </c>
      <c r="X243" s="5" t="n">
        <v>0.767042</v>
      </c>
      <c r="Y243" s="5" t="n">
        <v>0.914006</v>
      </c>
      <c r="Z243" s="5" t="n">
        <v>0.191388</v>
      </c>
    </row>
    <row r="244">
      <c r="A244" s="5" t="n">
        <v>243</v>
      </c>
      <c r="B244" s="5" t="n">
        <v>1</v>
      </c>
      <c r="C244" s="5" t="n">
        <v>243</v>
      </c>
      <c r="D244" s="5" t="n">
        <v>8</v>
      </c>
      <c r="E244" s="5" t="n">
        <v>0.9</v>
      </c>
      <c r="F244" s="5" t="n">
        <v>30.2</v>
      </c>
      <c r="G244" s="5" t="n">
        <v>23.9</v>
      </c>
      <c r="H244" s="5" t="n">
        <v>8.52</v>
      </c>
      <c r="I244" s="6">
        <f>IF(E244&gt;=Markov!$B$3,1,0)</f>
        <v/>
      </c>
      <c r="J244" s="6">
        <f>I243</f>
        <v/>
      </c>
      <c r="K244" s="7">
        <f>MAR1!$B$5+MAR1!$C$5*COS(2*PI()*$C244/365)+MAR1!$D$5*SIN(2*PI()*$C244/365)</f>
        <v/>
      </c>
      <c r="L244" s="7">
        <f>MAR1!$B$6+MAR1!$C$6*COS(2*PI()*$C244/365)+MAR1!$D$6*SIN(2*PI()*$C244/365)</f>
        <v/>
      </c>
      <c r="M244" s="7">
        <f>MAR1!$B$7+MAR1!$C$7*COS(2*PI()*$C244/365)+MAR1!$D$7*SIN(2*PI()*$C244/365)</f>
        <v/>
      </c>
      <c r="N244" s="7">
        <f>F244-K244</f>
        <v/>
      </c>
      <c r="O244" s="7">
        <f>G244-L244</f>
        <v/>
      </c>
      <c r="P244" s="7">
        <f>H244-M244</f>
        <v/>
      </c>
      <c r="Q244" s="7">
        <f>IF($I244=1,(N244-MAR1!$B$11)/MAR1!$D$11,(N244-MAR1!$C$11)/MAR1!$E$11)</f>
        <v/>
      </c>
      <c r="R244" s="7">
        <f>IF($I244=1,(O244-MAR1!$B$12)/MAR1!$D$12,(O244-MAR1!$C$12)/MAR1!$E$12)</f>
        <v/>
      </c>
      <c r="S244" s="7">
        <f>IF($I244=1,(P244-MAR1!$B$13)/MAR1!$D$13,(P244-MAR1!$C$13)/MAR1!$E$13)</f>
        <v/>
      </c>
      <c r="U244" s="5" t="n">
        <v>243</v>
      </c>
      <c r="V244" s="5" t="n">
        <v>0.518756</v>
      </c>
      <c r="W244" s="5" t="n">
        <v>0.761077</v>
      </c>
      <c r="X244" s="5" t="n">
        <v>0.329539</v>
      </c>
      <c r="Y244" s="5" t="n">
        <v>0.478889</v>
      </c>
      <c r="Z244" s="5" t="n">
        <v>0.829174</v>
      </c>
    </row>
    <row r="245">
      <c r="A245" s="5" t="n">
        <v>244</v>
      </c>
      <c r="B245" s="5" t="n">
        <v>1</v>
      </c>
      <c r="C245" s="5" t="n">
        <v>244</v>
      </c>
      <c r="D245" s="5" t="n">
        <v>9</v>
      </c>
      <c r="E245" s="5" t="n">
        <v>21</v>
      </c>
      <c r="F245" s="5" t="n">
        <v>29.9</v>
      </c>
      <c r="G245" s="5" t="n">
        <v>25</v>
      </c>
      <c r="H245" s="5" t="n">
        <v>5.84</v>
      </c>
      <c r="I245" s="6">
        <f>IF(E245&gt;=Markov!$B$3,1,0)</f>
        <v/>
      </c>
      <c r="J245" s="6">
        <f>I244</f>
        <v/>
      </c>
      <c r="K245" s="7">
        <f>MAR1!$B$5+MAR1!$C$5*COS(2*PI()*$C245/365)+MAR1!$D$5*SIN(2*PI()*$C245/365)</f>
        <v/>
      </c>
      <c r="L245" s="7">
        <f>MAR1!$B$6+MAR1!$C$6*COS(2*PI()*$C245/365)+MAR1!$D$6*SIN(2*PI()*$C245/365)</f>
        <v/>
      </c>
      <c r="M245" s="7">
        <f>MAR1!$B$7+MAR1!$C$7*COS(2*PI()*$C245/365)+MAR1!$D$7*SIN(2*PI()*$C245/365)</f>
        <v/>
      </c>
      <c r="N245" s="7">
        <f>F245-K245</f>
        <v/>
      </c>
      <c r="O245" s="7">
        <f>G245-L245</f>
        <v/>
      </c>
      <c r="P245" s="7">
        <f>H245-M245</f>
        <v/>
      </c>
      <c r="Q245" s="7">
        <f>IF($I245=1,(N245-MAR1!$B$11)/MAR1!$D$11,(N245-MAR1!$C$11)/MAR1!$E$11)</f>
        <v/>
      </c>
      <c r="R245" s="7">
        <f>IF($I245=1,(O245-MAR1!$B$12)/MAR1!$D$12,(O245-MAR1!$C$12)/MAR1!$E$12)</f>
        <v/>
      </c>
      <c r="S245" s="7">
        <f>IF($I245=1,(P245-MAR1!$B$13)/MAR1!$D$13,(P245-MAR1!$C$13)/MAR1!$E$13)</f>
        <v/>
      </c>
      <c r="U245" s="5" t="n">
        <v>244</v>
      </c>
      <c r="V245" s="5" t="n">
        <v>0.424982</v>
      </c>
      <c r="W245" s="5" t="n">
        <v>0.443404</v>
      </c>
      <c r="X245" s="5" t="n">
        <v>0.109022</v>
      </c>
      <c r="Y245" s="5" t="n">
        <v>0.131922</v>
      </c>
      <c r="Z245" s="5" t="n">
        <v>0.765272</v>
      </c>
    </row>
    <row r="246">
      <c r="A246" s="5" t="n">
        <v>245</v>
      </c>
      <c r="B246" s="5" t="n">
        <v>1</v>
      </c>
      <c r="C246" s="5" t="n">
        <v>245</v>
      </c>
      <c r="D246" s="5" t="n">
        <v>9</v>
      </c>
      <c r="E246" s="5" t="n">
        <v>41.5</v>
      </c>
      <c r="F246" s="5" t="n">
        <v>28.2</v>
      </c>
      <c r="G246" s="5" t="n">
        <v>22.2</v>
      </c>
      <c r="H246" s="5" t="n">
        <v>8.869999999999999</v>
      </c>
      <c r="I246" s="6">
        <f>IF(E246&gt;=Markov!$B$3,1,0)</f>
        <v/>
      </c>
      <c r="J246" s="6">
        <f>I245</f>
        <v/>
      </c>
      <c r="K246" s="7">
        <f>MAR1!$B$5+MAR1!$C$5*COS(2*PI()*$C246/365)+MAR1!$D$5*SIN(2*PI()*$C246/365)</f>
        <v/>
      </c>
      <c r="L246" s="7">
        <f>MAR1!$B$6+MAR1!$C$6*COS(2*PI()*$C246/365)+MAR1!$D$6*SIN(2*PI()*$C246/365)</f>
        <v/>
      </c>
      <c r="M246" s="7">
        <f>MAR1!$B$7+MAR1!$C$7*COS(2*PI()*$C246/365)+MAR1!$D$7*SIN(2*PI()*$C246/365)</f>
        <v/>
      </c>
      <c r="N246" s="7">
        <f>F246-K246</f>
        <v/>
      </c>
      <c r="O246" s="7">
        <f>G246-L246</f>
        <v/>
      </c>
      <c r="P246" s="7">
        <f>H246-M246</f>
        <v/>
      </c>
      <c r="Q246" s="7">
        <f>IF($I246=1,(N246-MAR1!$B$11)/MAR1!$D$11,(N246-MAR1!$C$11)/MAR1!$E$11)</f>
        <v/>
      </c>
      <c r="R246" s="7">
        <f>IF($I246=1,(O246-MAR1!$B$12)/MAR1!$D$12,(O246-MAR1!$C$12)/MAR1!$E$12)</f>
        <v/>
      </c>
      <c r="S246" s="7">
        <f>IF($I246=1,(P246-MAR1!$B$13)/MAR1!$D$13,(P246-MAR1!$C$13)/MAR1!$E$13)</f>
        <v/>
      </c>
      <c r="U246" s="5" t="n">
        <v>245</v>
      </c>
      <c r="V246" s="5" t="n">
        <v>0.35036</v>
      </c>
      <c r="W246" s="5" t="n">
        <v>0.844031</v>
      </c>
      <c r="X246" s="5" t="n">
        <v>0.105804</v>
      </c>
      <c r="Y246" s="5" t="n">
        <v>0.681659</v>
      </c>
      <c r="Z246" s="5" t="n">
        <v>0.045405</v>
      </c>
    </row>
    <row r="247">
      <c r="A247" s="5" t="n">
        <v>246</v>
      </c>
      <c r="B247" s="5" t="n">
        <v>1</v>
      </c>
      <c r="C247" s="5" t="n">
        <v>246</v>
      </c>
      <c r="D247" s="5" t="n">
        <v>9</v>
      </c>
      <c r="E247" s="5" t="n">
        <v>1.9</v>
      </c>
      <c r="F247" s="5" t="n">
        <v>27.7</v>
      </c>
      <c r="G247" s="5" t="n">
        <v>22.6</v>
      </c>
      <c r="H247" s="5" t="n">
        <v>11.84</v>
      </c>
      <c r="I247" s="6">
        <f>IF(E247&gt;=Markov!$B$3,1,0)</f>
        <v/>
      </c>
      <c r="J247" s="6">
        <f>I246</f>
        <v/>
      </c>
      <c r="K247" s="7">
        <f>MAR1!$B$5+MAR1!$C$5*COS(2*PI()*$C247/365)+MAR1!$D$5*SIN(2*PI()*$C247/365)</f>
        <v/>
      </c>
      <c r="L247" s="7">
        <f>MAR1!$B$6+MAR1!$C$6*COS(2*PI()*$C247/365)+MAR1!$D$6*SIN(2*PI()*$C247/365)</f>
        <v/>
      </c>
      <c r="M247" s="7">
        <f>MAR1!$B$7+MAR1!$C$7*COS(2*PI()*$C247/365)+MAR1!$D$7*SIN(2*PI()*$C247/365)</f>
        <v/>
      </c>
      <c r="N247" s="7">
        <f>F247-K247</f>
        <v/>
      </c>
      <c r="O247" s="7">
        <f>G247-L247</f>
        <v/>
      </c>
      <c r="P247" s="7">
        <f>H247-M247</f>
        <v/>
      </c>
      <c r="Q247" s="7">
        <f>IF($I247=1,(N247-MAR1!$B$11)/MAR1!$D$11,(N247-MAR1!$C$11)/MAR1!$E$11)</f>
        <v/>
      </c>
      <c r="R247" s="7">
        <f>IF($I247=1,(O247-MAR1!$B$12)/MAR1!$D$12,(O247-MAR1!$C$12)/MAR1!$E$12)</f>
        <v/>
      </c>
      <c r="S247" s="7">
        <f>IF($I247=1,(P247-MAR1!$B$13)/MAR1!$D$13,(P247-MAR1!$C$13)/MAR1!$E$13)</f>
        <v/>
      </c>
      <c r="U247" s="5" t="n">
        <v>246</v>
      </c>
      <c r="V247" s="5" t="n">
        <v>0.094698</v>
      </c>
      <c r="W247" s="5" t="n">
        <v>0.119234</v>
      </c>
      <c r="X247" s="5" t="n">
        <v>0.372711</v>
      </c>
      <c r="Y247" s="5" t="n">
        <v>0.772833</v>
      </c>
      <c r="Z247" s="5" t="n">
        <v>0.117853</v>
      </c>
    </row>
    <row r="248">
      <c r="A248" s="5" t="n">
        <v>247</v>
      </c>
      <c r="B248" s="5" t="n">
        <v>1</v>
      </c>
      <c r="C248" s="5" t="n">
        <v>247</v>
      </c>
      <c r="D248" s="5" t="n">
        <v>9</v>
      </c>
      <c r="E248" s="5" t="n">
        <v>0</v>
      </c>
      <c r="F248" s="5" t="n">
        <v>29.1</v>
      </c>
      <c r="G248" s="5" t="n">
        <v>22.2</v>
      </c>
      <c r="H248" s="5" t="n">
        <v>10.82</v>
      </c>
      <c r="I248" s="6">
        <f>IF(E248&gt;=Markov!$B$3,1,0)</f>
        <v/>
      </c>
      <c r="J248" s="6">
        <f>I247</f>
        <v/>
      </c>
      <c r="K248" s="7">
        <f>MAR1!$B$5+MAR1!$C$5*COS(2*PI()*$C248/365)+MAR1!$D$5*SIN(2*PI()*$C248/365)</f>
        <v/>
      </c>
      <c r="L248" s="7">
        <f>MAR1!$B$6+MAR1!$C$6*COS(2*PI()*$C248/365)+MAR1!$D$6*SIN(2*PI()*$C248/365)</f>
        <v/>
      </c>
      <c r="M248" s="7">
        <f>MAR1!$B$7+MAR1!$C$7*COS(2*PI()*$C248/365)+MAR1!$D$7*SIN(2*PI()*$C248/365)</f>
        <v/>
      </c>
      <c r="N248" s="7">
        <f>F248-K248</f>
        <v/>
      </c>
      <c r="O248" s="7">
        <f>G248-L248</f>
        <v/>
      </c>
      <c r="P248" s="7">
        <f>H248-M248</f>
        <v/>
      </c>
      <c r="Q248" s="7">
        <f>IF($I248=1,(N248-MAR1!$B$11)/MAR1!$D$11,(N248-MAR1!$C$11)/MAR1!$E$11)</f>
        <v/>
      </c>
      <c r="R248" s="7">
        <f>IF($I248=1,(O248-MAR1!$B$12)/MAR1!$D$12,(O248-MAR1!$C$12)/MAR1!$E$12)</f>
        <v/>
      </c>
      <c r="S248" s="7">
        <f>IF($I248=1,(P248-MAR1!$B$13)/MAR1!$D$13,(P248-MAR1!$C$13)/MAR1!$E$13)</f>
        <v/>
      </c>
      <c r="U248" s="5" t="n">
        <v>247</v>
      </c>
      <c r="V248" s="5" t="n">
        <v>0.653763</v>
      </c>
      <c r="W248" s="5" t="n">
        <v>0.179613</v>
      </c>
      <c r="X248" s="5" t="n">
        <v>0.569986</v>
      </c>
      <c r="Y248" s="5" t="n">
        <v>0.212928</v>
      </c>
      <c r="Z248" s="5" t="n">
        <v>0.506131</v>
      </c>
    </row>
    <row r="249">
      <c r="A249" s="5" t="n">
        <v>248</v>
      </c>
      <c r="B249" s="5" t="n">
        <v>1</v>
      </c>
      <c r="C249" s="5" t="n">
        <v>248</v>
      </c>
      <c r="D249" s="5" t="n">
        <v>9</v>
      </c>
      <c r="E249" s="5" t="n">
        <v>0</v>
      </c>
      <c r="F249" s="5" t="n">
        <v>32.2</v>
      </c>
      <c r="G249" s="5" t="n">
        <v>23.7</v>
      </c>
      <c r="H249" s="5" t="n">
        <v>11.25</v>
      </c>
      <c r="I249" s="6">
        <f>IF(E249&gt;=Markov!$B$3,1,0)</f>
        <v/>
      </c>
      <c r="J249" s="6">
        <f>I248</f>
        <v/>
      </c>
      <c r="K249" s="7">
        <f>MAR1!$B$5+MAR1!$C$5*COS(2*PI()*$C249/365)+MAR1!$D$5*SIN(2*PI()*$C249/365)</f>
        <v/>
      </c>
      <c r="L249" s="7">
        <f>MAR1!$B$6+MAR1!$C$6*COS(2*PI()*$C249/365)+MAR1!$D$6*SIN(2*PI()*$C249/365)</f>
        <v/>
      </c>
      <c r="M249" s="7">
        <f>MAR1!$B$7+MAR1!$C$7*COS(2*PI()*$C249/365)+MAR1!$D$7*SIN(2*PI()*$C249/365)</f>
        <v/>
      </c>
      <c r="N249" s="7">
        <f>F249-K249</f>
        <v/>
      </c>
      <c r="O249" s="7">
        <f>G249-L249</f>
        <v/>
      </c>
      <c r="P249" s="7">
        <f>H249-M249</f>
        <v/>
      </c>
      <c r="Q249" s="7">
        <f>IF($I249=1,(N249-MAR1!$B$11)/MAR1!$D$11,(N249-MAR1!$C$11)/MAR1!$E$11)</f>
        <v/>
      </c>
      <c r="R249" s="7">
        <f>IF($I249=1,(O249-MAR1!$B$12)/MAR1!$D$12,(O249-MAR1!$C$12)/MAR1!$E$12)</f>
        <v/>
      </c>
      <c r="S249" s="7">
        <f>IF($I249=1,(P249-MAR1!$B$13)/MAR1!$D$13,(P249-MAR1!$C$13)/MAR1!$E$13)</f>
        <v/>
      </c>
      <c r="U249" s="5" t="n">
        <v>248</v>
      </c>
      <c r="V249" s="5" t="n">
        <v>0.553046</v>
      </c>
      <c r="W249" s="5" t="n">
        <v>0.953171</v>
      </c>
      <c r="X249" s="5" t="n">
        <v>0.697635</v>
      </c>
      <c r="Y249" s="5" t="n">
        <v>0.174524</v>
      </c>
      <c r="Z249" s="5" t="n">
        <v>0.785873</v>
      </c>
    </row>
    <row r="250">
      <c r="A250" s="5" t="n">
        <v>249</v>
      </c>
      <c r="B250" s="5" t="n">
        <v>1</v>
      </c>
      <c r="C250" s="5" t="n">
        <v>249</v>
      </c>
      <c r="D250" s="5" t="n">
        <v>9</v>
      </c>
      <c r="E250" s="5" t="n">
        <v>0</v>
      </c>
      <c r="F250" s="5" t="n">
        <v>33</v>
      </c>
      <c r="G250" s="5" t="n">
        <v>23.2</v>
      </c>
      <c r="H250" s="5" t="n">
        <v>17.37</v>
      </c>
      <c r="I250" s="6">
        <f>IF(E250&gt;=Markov!$B$3,1,0)</f>
        <v/>
      </c>
      <c r="J250" s="6">
        <f>I249</f>
        <v/>
      </c>
      <c r="K250" s="7">
        <f>MAR1!$B$5+MAR1!$C$5*COS(2*PI()*$C250/365)+MAR1!$D$5*SIN(2*PI()*$C250/365)</f>
        <v/>
      </c>
      <c r="L250" s="7">
        <f>MAR1!$B$6+MAR1!$C$6*COS(2*PI()*$C250/365)+MAR1!$D$6*SIN(2*PI()*$C250/365)</f>
        <v/>
      </c>
      <c r="M250" s="7">
        <f>MAR1!$B$7+MAR1!$C$7*COS(2*PI()*$C250/365)+MAR1!$D$7*SIN(2*PI()*$C250/365)</f>
        <v/>
      </c>
      <c r="N250" s="7">
        <f>F250-K250</f>
        <v/>
      </c>
      <c r="O250" s="7">
        <f>G250-L250</f>
        <v/>
      </c>
      <c r="P250" s="7">
        <f>H250-M250</f>
        <v/>
      </c>
      <c r="Q250" s="7">
        <f>IF($I250=1,(N250-MAR1!$B$11)/MAR1!$D$11,(N250-MAR1!$C$11)/MAR1!$E$11)</f>
        <v/>
      </c>
      <c r="R250" s="7">
        <f>IF($I250=1,(O250-MAR1!$B$12)/MAR1!$D$12,(O250-MAR1!$C$12)/MAR1!$E$12)</f>
        <v/>
      </c>
      <c r="S250" s="7">
        <f>IF($I250=1,(P250-MAR1!$B$13)/MAR1!$D$13,(P250-MAR1!$C$13)/MAR1!$E$13)</f>
        <v/>
      </c>
      <c r="U250" s="5" t="n">
        <v>249</v>
      </c>
      <c r="V250" s="5" t="n">
        <v>0.094751</v>
      </c>
      <c r="W250" s="5" t="n">
        <v>0.247363</v>
      </c>
      <c r="X250" s="5" t="n">
        <v>0.021758</v>
      </c>
      <c r="Y250" s="5" t="n">
        <v>0.074794</v>
      </c>
      <c r="Z250" s="5" t="n">
        <v>0.930239</v>
      </c>
    </row>
    <row r="251">
      <c r="A251" s="5" t="n">
        <v>250</v>
      </c>
      <c r="B251" s="5" t="n">
        <v>1</v>
      </c>
      <c r="C251" s="5" t="n">
        <v>250</v>
      </c>
      <c r="D251" s="5" t="n">
        <v>9</v>
      </c>
      <c r="E251" s="5" t="n">
        <v>21.7</v>
      </c>
      <c r="F251" s="5" t="n">
        <v>26.7</v>
      </c>
      <c r="G251" s="5" t="n">
        <v>21</v>
      </c>
      <c r="H251" s="5" t="n">
        <v>8.050000000000001</v>
      </c>
      <c r="I251" s="6">
        <f>IF(E251&gt;=Markov!$B$3,1,0)</f>
        <v/>
      </c>
      <c r="J251" s="6">
        <f>I250</f>
        <v/>
      </c>
      <c r="K251" s="7">
        <f>MAR1!$B$5+MAR1!$C$5*COS(2*PI()*$C251/365)+MAR1!$D$5*SIN(2*PI()*$C251/365)</f>
        <v/>
      </c>
      <c r="L251" s="7">
        <f>MAR1!$B$6+MAR1!$C$6*COS(2*PI()*$C251/365)+MAR1!$D$6*SIN(2*PI()*$C251/365)</f>
        <v/>
      </c>
      <c r="M251" s="7">
        <f>MAR1!$B$7+MAR1!$C$7*COS(2*PI()*$C251/365)+MAR1!$D$7*SIN(2*PI()*$C251/365)</f>
        <v/>
      </c>
      <c r="N251" s="7">
        <f>F251-K251</f>
        <v/>
      </c>
      <c r="O251" s="7">
        <f>G251-L251</f>
        <v/>
      </c>
      <c r="P251" s="7">
        <f>H251-M251</f>
        <v/>
      </c>
      <c r="Q251" s="7">
        <f>IF($I251=1,(N251-MAR1!$B$11)/MAR1!$D$11,(N251-MAR1!$C$11)/MAR1!$E$11)</f>
        <v/>
      </c>
      <c r="R251" s="7">
        <f>IF($I251=1,(O251-MAR1!$B$12)/MAR1!$D$12,(O251-MAR1!$C$12)/MAR1!$E$12)</f>
        <v/>
      </c>
      <c r="S251" s="7">
        <f>IF($I251=1,(P251-MAR1!$B$13)/MAR1!$D$13,(P251-MAR1!$C$13)/MAR1!$E$13)</f>
        <v/>
      </c>
      <c r="U251" s="5" t="n">
        <v>250</v>
      </c>
      <c r="V251" s="5" t="n">
        <v>0.890002</v>
      </c>
      <c r="W251" s="5" t="n">
        <v>0.936801</v>
      </c>
      <c r="X251" s="5" t="n">
        <v>0.337301</v>
      </c>
      <c r="Y251" s="5" t="n">
        <v>0.343308</v>
      </c>
      <c r="Z251" s="5" t="n">
        <v>0.592259</v>
      </c>
    </row>
    <row r="252">
      <c r="A252" s="5" t="n">
        <v>251</v>
      </c>
      <c r="B252" s="5" t="n">
        <v>1</v>
      </c>
      <c r="C252" s="5" t="n">
        <v>251</v>
      </c>
      <c r="D252" s="5" t="n">
        <v>9</v>
      </c>
      <c r="E252" s="5" t="n">
        <v>0</v>
      </c>
      <c r="F252" s="5" t="n">
        <v>29.4</v>
      </c>
      <c r="G252" s="5" t="n">
        <v>22.3</v>
      </c>
      <c r="H252" s="5" t="n">
        <v>11.99</v>
      </c>
      <c r="I252" s="6">
        <f>IF(E252&gt;=Markov!$B$3,1,0)</f>
        <v/>
      </c>
      <c r="J252" s="6">
        <f>I251</f>
        <v/>
      </c>
      <c r="K252" s="7">
        <f>MAR1!$B$5+MAR1!$C$5*COS(2*PI()*$C252/365)+MAR1!$D$5*SIN(2*PI()*$C252/365)</f>
        <v/>
      </c>
      <c r="L252" s="7">
        <f>MAR1!$B$6+MAR1!$C$6*COS(2*PI()*$C252/365)+MAR1!$D$6*SIN(2*PI()*$C252/365)</f>
        <v/>
      </c>
      <c r="M252" s="7">
        <f>MAR1!$B$7+MAR1!$C$7*COS(2*PI()*$C252/365)+MAR1!$D$7*SIN(2*PI()*$C252/365)</f>
        <v/>
      </c>
      <c r="N252" s="7">
        <f>F252-K252</f>
        <v/>
      </c>
      <c r="O252" s="7">
        <f>G252-L252</f>
        <v/>
      </c>
      <c r="P252" s="7">
        <f>H252-M252</f>
        <v/>
      </c>
      <c r="Q252" s="7">
        <f>IF($I252=1,(N252-MAR1!$B$11)/MAR1!$D$11,(N252-MAR1!$C$11)/MAR1!$E$11)</f>
        <v/>
      </c>
      <c r="R252" s="7">
        <f>IF($I252=1,(O252-MAR1!$B$12)/MAR1!$D$12,(O252-MAR1!$C$12)/MAR1!$E$12)</f>
        <v/>
      </c>
      <c r="S252" s="7">
        <f>IF($I252=1,(P252-MAR1!$B$13)/MAR1!$D$13,(P252-MAR1!$C$13)/MAR1!$E$13)</f>
        <v/>
      </c>
      <c r="U252" s="5" t="n">
        <v>251</v>
      </c>
      <c r="V252" s="5" t="n">
        <v>0.004351</v>
      </c>
      <c r="W252" s="5" t="n">
        <v>0.721869</v>
      </c>
      <c r="X252" s="5" t="n">
        <v>0.46152</v>
      </c>
      <c r="Y252" s="5" t="n">
        <v>0.07201200000000001</v>
      </c>
      <c r="Z252" s="5" t="n">
        <v>0.148266</v>
      </c>
    </row>
    <row r="253">
      <c r="A253" s="5" t="n">
        <v>252</v>
      </c>
      <c r="B253" s="5" t="n">
        <v>1</v>
      </c>
      <c r="C253" s="5" t="n">
        <v>252</v>
      </c>
      <c r="D253" s="5" t="n">
        <v>9</v>
      </c>
      <c r="E253" s="5" t="n">
        <v>1.9</v>
      </c>
      <c r="F253" s="5" t="n">
        <v>26.4</v>
      </c>
      <c r="G253" s="5" t="n">
        <v>20.2</v>
      </c>
      <c r="H253" s="5" t="n">
        <v>10.67</v>
      </c>
      <c r="I253" s="6">
        <f>IF(E253&gt;=Markov!$B$3,1,0)</f>
        <v/>
      </c>
      <c r="J253" s="6">
        <f>I252</f>
        <v/>
      </c>
      <c r="K253" s="7">
        <f>MAR1!$B$5+MAR1!$C$5*COS(2*PI()*$C253/365)+MAR1!$D$5*SIN(2*PI()*$C253/365)</f>
        <v/>
      </c>
      <c r="L253" s="7">
        <f>MAR1!$B$6+MAR1!$C$6*COS(2*PI()*$C253/365)+MAR1!$D$6*SIN(2*PI()*$C253/365)</f>
        <v/>
      </c>
      <c r="M253" s="7">
        <f>MAR1!$B$7+MAR1!$C$7*COS(2*PI()*$C253/365)+MAR1!$D$7*SIN(2*PI()*$C253/365)</f>
        <v/>
      </c>
      <c r="N253" s="7">
        <f>F253-K253</f>
        <v/>
      </c>
      <c r="O253" s="7">
        <f>G253-L253</f>
        <v/>
      </c>
      <c r="P253" s="7">
        <f>H253-M253</f>
        <v/>
      </c>
      <c r="Q253" s="7">
        <f>IF($I253=1,(N253-MAR1!$B$11)/MAR1!$D$11,(N253-MAR1!$C$11)/MAR1!$E$11)</f>
        <v/>
      </c>
      <c r="R253" s="7">
        <f>IF($I253=1,(O253-MAR1!$B$12)/MAR1!$D$12,(O253-MAR1!$C$12)/MAR1!$E$12)</f>
        <v/>
      </c>
      <c r="S253" s="7">
        <f>IF($I253=1,(P253-MAR1!$B$13)/MAR1!$D$13,(P253-MAR1!$C$13)/MAR1!$E$13)</f>
        <v/>
      </c>
      <c r="U253" s="5" t="n">
        <v>252</v>
      </c>
      <c r="V253" s="5" t="n">
        <v>0.491077</v>
      </c>
      <c r="W253" s="5" t="n">
        <v>0.610313</v>
      </c>
      <c r="X253" s="5" t="n">
        <v>0.040312</v>
      </c>
      <c r="Y253" s="5" t="n">
        <v>0.16871</v>
      </c>
      <c r="Z253" s="5" t="n">
        <v>0.232332</v>
      </c>
    </row>
    <row r="254">
      <c r="A254" s="5" t="n">
        <v>253</v>
      </c>
      <c r="B254" s="5" t="n">
        <v>1</v>
      </c>
      <c r="C254" s="5" t="n">
        <v>253</v>
      </c>
      <c r="D254" s="5" t="n">
        <v>9</v>
      </c>
      <c r="E254" s="5" t="n">
        <v>0.4</v>
      </c>
      <c r="F254" s="5" t="n">
        <v>27.7</v>
      </c>
      <c r="G254" s="5" t="n">
        <v>21.1</v>
      </c>
      <c r="H254" s="5" t="n">
        <v>8.57</v>
      </c>
      <c r="I254" s="6">
        <f>IF(E254&gt;=Markov!$B$3,1,0)</f>
        <v/>
      </c>
      <c r="J254" s="6">
        <f>I253</f>
        <v/>
      </c>
      <c r="K254" s="7">
        <f>MAR1!$B$5+MAR1!$C$5*COS(2*PI()*$C254/365)+MAR1!$D$5*SIN(2*PI()*$C254/365)</f>
        <v/>
      </c>
      <c r="L254" s="7">
        <f>MAR1!$B$6+MAR1!$C$6*COS(2*PI()*$C254/365)+MAR1!$D$6*SIN(2*PI()*$C254/365)</f>
        <v/>
      </c>
      <c r="M254" s="7">
        <f>MAR1!$B$7+MAR1!$C$7*COS(2*PI()*$C254/365)+MAR1!$D$7*SIN(2*PI()*$C254/365)</f>
        <v/>
      </c>
      <c r="N254" s="7">
        <f>F254-K254</f>
        <v/>
      </c>
      <c r="O254" s="7">
        <f>G254-L254</f>
        <v/>
      </c>
      <c r="P254" s="7">
        <f>H254-M254</f>
        <v/>
      </c>
      <c r="Q254" s="7">
        <f>IF($I254=1,(N254-MAR1!$B$11)/MAR1!$D$11,(N254-MAR1!$C$11)/MAR1!$E$11)</f>
        <v/>
      </c>
      <c r="R254" s="7">
        <f>IF($I254=1,(O254-MAR1!$B$12)/MAR1!$D$12,(O254-MAR1!$C$12)/MAR1!$E$12)</f>
        <v/>
      </c>
      <c r="S254" s="7">
        <f>IF($I254=1,(P254-MAR1!$B$13)/MAR1!$D$13,(P254-MAR1!$C$13)/MAR1!$E$13)</f>
        <v/>
      </c>
      <c r="U254" s="5" t="n">
        <v>253</v>
      </c>
      <c r="V254" s="5" t="n">
        <v>0.8704769999999999</v>
      </c>
      <c r="W254" s="5" t="n">
        <v>0.003303</v>
      </c>
      <c r="X254" s="5" t="n">
        <v>0.060441</v>
      </c>
      <c r="Y254" s="5" t="n">
        <v>0.357534</v>
      </c>
      <c r="Z254" s="5" t="n">
        <v>0.542254</v>
      </c>
    </row>
    <row r="255">
      <c r="A255" s="5" t="n">
        <v>254</v>
      </c>
      <c r="B255" s="5" t="n">
        <v>1</v>
      </c>
      <c r="C255" s="5" t="n">
        <v>254</v>
      </c>
      <c r="D255" s="5" t="n">
        <v>9</v>
      </c>
      <c r="E255" s="5" t="n">
        <v>0</v>
      </c>
      <c r="F255" s="5" t="n">
        <v>29.6</v>
      </c>
      <c r="G255" s="5" t="n">
        <v>21.4</v>
      </c>
      <c r="H255" s="5" t="n">
        <v>9.18</v>
      </c>
      <c r="I255" s="6">
        <f>IF(E255&gt;=Markov!$B$3,1,0)</f>
        <v/>
      </c>
      <c r="J255" s="6">
        <f>I254</f>
        <v/>
      </c>
      <c r="K255" s="7">
        <f>MAR1!$B$5+MAR1!$C$5*COS(2*PI()*$C255/365)+MAR1!$D$5*SIN(2*PI()*$C255/365)</f>
        <v/>
      </c>
      <c r="L255" s="7">
        <f>MAR1!$B$6+MAR1!$C$6*COS(2*PI()*$C255/365)+MAR1!$D$6*SIN(2*PI()*$C255/365)</f>
        <v/>
      </c>
      <c r="M255" s="7">
        <f>MAR1!$B$7+MAR1!$C$7*COS(2*PI()*$C255/365)+MAR1!$D$7*SIN(2*PI()*$C255/365)</f>
        <v/>
      </c>
      <c r="N255" s="7">
        <f>F255-K255</f>
        <v/>
      </c>
      <c r="O255" s="7">
        <f>G255-L255</f>
        <v/>
      </c>
      <c r="P255" s="7">
        <f>H255-M255</f>
        <v/>
      </c>
      <c r="Q255" s="7">
        <f>IF($I255=1,(N255-MAR1!$B$11)/MAR1!$D$11,(N255-MAR1!$C$11)/MAR1!$E$11)</f>
        <v/>
      </c>
      <c r="R255" s="7">
        <f>IF($I255=1,(O255-MAR1!$B$12)/MAR1!$D$12,(O255-MAR1!$C$12)/MAR1!$E$12)</f>
        <v/>
      </c>
      <c r="S255" s="7">
        <f>IF($I255=1,(P255-MAR1!$B$13)/MAR1!$D$13,(P255-MAR1!$C$13)/MAR1!$E$13)</f>
        <v/>
      </c>
      <c r="U255" s="5" t="n">
        <v>254</v>
      </c>
      <c r="V255" s="5" t="n">
        <v>0.819645</v>
      </c>
      <c r="W255" s="5" t="n">
        <v>0.879167</v>
      </c>
      <c r="X255" s="5" t="n">
        <v>0.65513</v>
      </c>
      <c r="Y255" s="5" t="n">
        <v>0.196921</v>
      </c>
      <c r="Z255" s="5" t="n">
        <v>0.528918</v>
      </c>
    </row>
    <row r="256">
      <c r="A256" s="5" t="n">
        <v>255</v>
      </c>
      <c r="B256" s="5" t="n">
        <v>1</v>
      </c>
      <c r="C256" s="5" t="n">
        <v>255</v>
      </c>
      <c r="D256" s="5" t="n">
        <v>9</v>
      </c>
      <c r="E256" s="5" t="n">
        <v>0</v>
      </c>
      <c r="F256" s="5" t="n">
        <v>31</v>
      </c>
      <c r="G256" s="5" t="n">
        <v>21</v>
      </c>
      <c r="H256" s="5" t="n">
        <v>17.41</v>
      </c>
      <c r="I256" s="6">
        <f>IF(E256&gt;=Markov!$B$3,1,0)</f>
        <v/>
      </c>
      <c r="J256" s="6">
        <f>I255</f>
        <v/>
      </c>
      <c r="K256" s="7">
        <f>MAR1!$B$5+MAR1!$C$5*COS(2*PI()*$C256/365)+MAR1!$D$5*SIN(2*PI()*$C256/365)</f>
        <v/>
      </c>
      <c r="L256" s="7">
        <f>MAR1!$B$6+MAR1!$C$6*COS(2*PI()*$C256/365)+MAR1!$D$6*SIN(2*PI()*$C256/365)</f>
        <v/>
      </c>
      <c r="M256" s="7">
        <f>MAR1!$B$7+MAR1!$C$7*COS(2*PI()*$C256/365)+MAR1!$D$7*SIN(2*PI()*$C256/365)</f>
        <v/>
      </c>
      <c r="N256" s="7">
        <f>F256-K256</f>
        <v/>
      </c>
      <c r="O256" s="7">
        <f>G256-L256</f>
        <v/>
      </c>
      <c r="P256" s="7">
        <f>H256-M256</f>
        <v/>
      </c>
      <c r="Q256" s="7">
        <f>IF($I256=1,(N256-MAR1!$B$11)/MAR1!$D$11,(N256-MAR1!$C$11)/MAR1!$E$11)</f>
        <v/>
      </c>
      <c r="R256" s="7">
        <f>IF($I256=1,(O256-MAR1!$B$12)/MAR1!$D$12,(O256-MAR1!$C$12)/MAR1!$E$12)</f>
        <v/>
      </c>
      <c r="S256" s="7">
        <f>IF($I256=1,(P256-MAR1!$B$13)/MAR1!$D$13,(P256-MAR1!$C$13)/MAR1!$E$13)</f>
        <v/>
      </c>
      <c r="U256" s="5" t="n">
        <v>255</v>
      </c>
      <c r="V256" s="5" t="n">
        <v>0.8959240000000001</v>
      </c>
      <c r="W256" s="5" t="n">
        <v>0.214928</v>
      </c>
      <c r="X256" s="5" t="n">
        <v>0.959851</v>
      </c>
      <c r="Y256" s="5" t="n">
        <v>0.218473</v>
      </c>
      <c r="Z256" s="5" t="n">
        <v>0.6577229999999999</v>
      </c>
    </row>
    <row r="257">
      <c r="A257" s="5" t="n">
        <v>256</v>
      </c>
      <c r="B257" s="5" t="n">
        <v>1</v>
      </c>
      <c r="C257" s="5" t="n">
        <v>256</v>
      </c>
      <c r="D257" s="5" t="n">
        <v>9</v>
      </c>
      <c r="E257" s="5" t="n">
        <v>0</v>
      </c>
      <c r="F257" s="5" t="n">
        <v>30.7</v>
      </c>
      <c r="G257" s="5" t="n">
        <v>21.1</v>
      </c>
      <c r="H257" s="5" t="n">
        <v>17.44</v>
      </c>
      <c r="I257" s="6">
        <f>IF(E257&gt;=Markov!$B$3,1,0)</f>
        <v/>
      </c>
      <c r="J257" s="6">
        <f>I256</f>
        <v/>
      </c>
      <c r="K257" s="7">
        <f>MAR1!$B$5+MAR1!$C$5*COS(2*PI()*$C257/365)+MAR1!$D$5*SIN(2*PI()*$C257/365)</f>
        <v/>
      </c>
      <c r="L257" s="7">
        <f>MAR1!$B$6+MAR1!$C$6*COS(2*PI()*$C257/365)+MAR1!$D$6*SIN(2*PI()*$C257/365)</f>
        <v/>
      </c>
      <c r="M257" s="7">
        <f>MAR1!$B$7+MAR1!$C$7*COS(2*PI()*$C257/365)+MAR1!$D$7*SIN(2*PI()*$C257/365)</f>
        <v/>
      </c>
      <c r="N257" s="7">
        <f>F257-K257</f>
        <v/>
      </c>
      <c r="O257" s="7">
        <f>G257-L257</f>
        <v/>
      </c>
      <c r="P257" s="7">
        <f>H257-M257</f>
        <v/>
      </c>
      <c r="Q257" s="7">
        <f>IF($I257=1,(N257-MAR1!$B$11)/MAR1!$D$11,(N257-MAR1!$C$11)/MAR1!$E$11)</f>
        <v/>
      </c>
      <c r="R257" s="7">
        <f>IF($I257=1,(O257-MAR1!$B$12)/MAR1!$D$12,(O257-MAR1!$C$12)/MAR1!$E$12)</f>
        <v/>
      </c>
      <c r="S257" s="7">
        <f>IF($I257=1,(P257-MAR1!$B$13)/MAR1!$D$13,(P257-MAR1!$C$13)/MAR1!$E$13)</f>
        <v/>
      </c>
      <c r="U257" s="5" t="n">
        <v>256</v>
      </c>
      <c r="V257" s="5" t="n">
        <v>0.773862</v>
      </c>
      <c r="W257" s="5" t="n">
        <v>0.611152</v>
      </c>
      <c r="X257" s="5" t="n">
        <v>0.226182</v>
      </c>
      <c r="Y257" s="5" t="n">
        <v>0.694052</v>
      </c>
      <c r="Z257" s="5" t="n">
        <v>0.098608</v>
      </c>
    </row>
    <row r="258">
      <c r="A258" s="5" t="n">
        <v>257</v>
      </c>
      <c r="B258" s="5" t="n">
        <v>1</v>
      </c>
      <c r="C258" s="5" t="n">
        <v>257</v>
      </c>
      <c r="D258" s="5" t="n">
        <v>9</v>
      </c>
      <c r="E258" s="5" t="n">
        <v>0</v>
      </c>
      <c r="F258" s="5" t="n">
        <v>29.8</v>
      </c>
      <c r="G258" s="5" t="n">
        <v>20.1</v>
      </c>
      <c r="H258" s="5" t="n">
        <v>16.2</v>
      </c>
      <c r="I258" s="6">
        <f>IF(E258&gt;=Markov!$B$3,1,0)</f>
        <v/>
      </c>
      <c r="J258" s="6">
        <f>I257</f>
        <v/>
      </c>
      <c r="K258" s="7">
        <f>MAR1!$B$5+MAR1!$C$5*COS(2*PI()*$C258/365)+MAR1!$D$5*SIN(2*PI()*$C258/365)</f>
        <v/>
      </c>
      <c r="L258" s="7">
        <f>MAR1!$B$6+MAR1!$C$6*COS(2*PI()*$C258/365)+MAR1!$D$6*SIN(2*PI()*$C258/365)</f>
        <v/>
      </c>
      <c r="M258" s="7">
        <f>MAR1!$B$7+MAR1!$C$7*COS(2*PI()*$C258/365)+MAR1!$D$7*SIN(2*PI()*$C258/365)</f>
        <v/>
      </c>
      <c r="N258" s="7">
        <f>F258-K258</f>
        <v/>
      </c>
      <c r="O258" s="7">
        <f>G258-L258</f>
        <v/>
      </c>
      <c r="P258" s="7">
        <f>H258-M258</f>
        <v/>
      </c>
      <c r="Q258" s="7">
        <f>IF($I258=1,(N258-MAR1!$B$11)/MAR1!$D$11,(N258-MAR1!$C$11)/MAR1!$E$11)</f>
        <v/>
      </c>
      <c r="R258" s="7">
        <f>IF($I258=1,(O258-MAR1!$B$12)/MAR1!$D$12,(O258-MAR1!$C$12)/MAR1!$E$12)</f>
        <v/>
      </c>
      <c r="S258" s="7">
        <f>IF($I258=1,(P258-MAR1!$B$13)/MAR1!$D$13,(P258-MAR1!$C$13)/MAR1!$E$13)</f>
        <v/>
      </c>
      <c r="U258" s="5" t="n">
        <v>257</v>
      </c>
      <c r="V258" s="5" t="n">
        <v>0.269853</v>
      </c>
      <c r="W258" s="5" t="n">
        <v>0.8034210000000001</v>
      </c>
      <c r="X258" s="5" t="n">
        <v>0.740151</v>
      </c>
      <c r="Y258" s="5" t="n">
        <v>0.221167</v>
      </c>
      <c r="Z258" s="5" t="n">
        <v>0.35968</v>
      </c>
    </row>
    <row r="259">
      <c r="A259" s="5" t="n">
        <v>258</v>
      </c>
      <c r="B259" s="5" t="n">
        <v>1</v>
      </c>
      <c r="C259" s="5" t="n">
        <v>258</v>
      </c>
      <c r="D259" s="5" t="n">
        <v>9</v>
      </c>
      <c r="E259" s="5" t="n">
        <v>0</v>
      </c>
      <c r="F259" s="5" t="n">
        <v>26.1</v>
      </c>
      <c r="G259" s="5" t="n">
        <v>20</v>
      </c>
      <c r="H259" s="5" t="n">
        <v>13.19</v>
      </c>
      <c r="I259" s="6">
        <f>IF(E259&gt;=Markov!$B$3,1,0)</f>
        <v/>
      </c>
      <c r="J259" s="6">
        <f>I258</f>
        <v/>
      </c>
      <c r="K259" s="7">
        <f>MAR1!$B$5+MAR1!$C$5*COS(2*PI()*$C259/365)+MAR1!$D$5*SIN(2*PI()*$C259/365)</f>
        <v/>
      </c>
      <c r="L259" s="7">
        <f>MAR1!$B$6+MAR1!$C$6*COS(2*PI()*$C259/365)+MAR1!$D$6*SIN(2*PI()*$C259/365)</f>
        <v/>
      </c>
      <c r="M259" s="7">
        <f>MAR1!$B$7+MAR1!$C$7*COS(2*PI()*$C259/365)+MAR1!$D$7*SIN(2*PI()*$C259/365)</f>
        <v/>
      </c>
      <c r="N259" s="7">
        <f>F259-K259</f>
        <v/>
      </c>
      <c r="O259" s="7">
        <f>G259-L259</f>
        <v/>
      </c>
      <c r="P259" s="7">
        <f>H259-M259</f>
        <v/>
      </c>
      <c r="Q259" s="7">
        <f>IF($I259=1,(N259-MAR1!$B$11)/MAR1!$D$11,(N259-MAR1!$C$11)/MAR1!$E$11)</f>
        <v/>
      </c>
      <c r="R259" s="7">
        <f>IF($I259=1,(O259-MAR1!$B$12)/MAR1!$D$12,(O259-MAR1!$C$12)/MAR1!$E$12)</f>
        <v/>
      </c>
      <c r="S259" s="7">
        <f>IF($I259=1,(P259-MAR1!$B$13)/MAR1!$D$13,(P259-MAR1!$C$13)/MAR1!$E$13)</f>
        <v/>
      </c>
      <c r="U259" s="5" t="n">
        <v>258</v>
      </c>
      <c r="V259" s="5" t="n">
        <v>0.020862</v>
      </c>
      <c r="W259" s="5" t="n">
        <v>0.120182</v>
      </c>
      <c r="X259" s="5" t="n">
        <v>0.461882</v>
      </c>
      <c r="Y259" s="5" t="n">
        <v>0.984858</v>
      </c>
      <c r="Z259" s="5" t="n">
        <v>0.385673</v>
      </c>
    </row>
    <row r="260">
      <c r="A260" s="5" t="n">
        <v>259</v>
      </c>
      <c r="B260" s="5" t="n">
        <v>1</v>
      </c>
      <c r="C260" s="5" t="n">
        <v>259</v>
      </c>
      <c r="D260" s="5" t="n">
        <v>9</v>
      </c>
      <c r="E260" s="5" t="n">
        <v>0</v>
      </c>
      <c r="F260" s="5" t="n">
        <v>27.8</v>
      </c>
      <c r="G260" s="5" t="n">
        <v>19.9</v>
      </c>
      <c r="H260" s="5" t="n">
        <v>11.12</v>
      </c>
      <c r="I260" s="6">
        <f>IF(E260&gt;=Markov!$B$3,1,0)</f>
        <v/>
      </c>
      <c r="J260" s="6">
        <f>I259</f>
        <v/>
      </c>
      <c r="K260" s="7">
        <f>MAR1!$B$5+MAR1!$C$5*COS(2*PI()*$C260/365)+MAR1!$D$5*SIN(2*PI()*$C260/365)</f>
        <v/>
      </c>
      <c r="L260" s="7">
        <f>MAR1!$B$6+MAR1!$C$6*COS(2*PI()*$C260/365)+MAR1!$D$6*SIN(2*PI()*$C260/365)</f>
        <v/>
      </c>
      <c r="M260" s="7">
        <f>MAR1!$B$7+MAR1!$C$7*COS(2*PI()*$C260/365)+MAR1!$D$7*SIN(2*PI()*$C260/365)</f>
        <v/>
      </c>
      <c r="N260" s="7">
        <f>F260-K260</f>
        <v/>
      </c>
      <c r="O260" s="7">
        <f>G260-L260</f>
        <v/>
      </c>
      <c r="P260" s="7">
        <f>H260-M260</f>
        <v/>
      </c>
      <c r="Q260" s="7">
        <f>IF($I260=1,(N260-MAR1!$B$11)/MAR1!$D$11,(N260-MAR1!$C$11)/MAR1!$E$11)</f>
        <v/>
      </c>
      <c r="R260" s="7">
        <f>IF($I260=1,(O260-MAR1!$B$12)/MAR1!$D$12,(O260-MAR1!$C$12)/MAR1!$E$12)</f>
        <v/>
      </c>
      <c r="S260" s="7">
        <f>IF($I260=1,(P260-MAR1!$B$13)/MAR1!$D$13,(P260-MAR1!$C$13)/MAR1!$E$13)</f>
        <v/>
      </c>
      <c r="U260" s="5" t="n">
        <v>259</v>
      </c>
      <c r="V260" s="5" t="n">
        <v>0.865029</v>
      </c>
      <c r="W260" s="5" t="n">
        <v>0.291151</v>
      </c>
      <c r="X260" s="5" t="n">
        <v>0.671778</v>
      </c>
      <c r="Y260" s="5" t="n">
        <v>0.161705</v>
      </c>
      <c r="Z260" s="5" t="n">
        <v>0.781041</v>
      </c>
    </row>
    <row r="261">
      <c r="A261" s="5" t="n">
        <v>260</v>
      </c>
      <c r="B261" s="5" t="n">
        <v>1</v>
      </c>
      <c r="C261" s="5" t="n">
        <v>260</v>
      </c>
      <c r="D261" s="5" t="n">
        <v>9</v>
      </c>
      <c r="E261" s="5" t="n">
        <v>0</v>
      </c>
      <c r="F261" s="5" t="n">
        <v>26.6</v>
      </c>
      <c r="G261" s="5" t="n">
        <v>20.3</v>
      </c>
      <c r="H261" s="5" t="n">
        <v>11.96</v>
      </c>
      <c r="I261" s="6">
        <f>IF(E261&gt;=Markov!$B$3,1,0)</f>
        <v/>
      </c>
      <c r="J261" s="6">
        <f>I260</f>
        <v/>
      </c>
      <c r="K261" s="7">
        <f>MAR1!$B$5+MAR1!$C$5*COS(2*PI()*$C261/365)+MAR1!$D$5*SIN(2*PI()*$C261/365)</f>
        <v/>
      </c>
      <c r="L261" s="7">
        <f>MAR1!$B$6+MAR1!$C$6*COS(2*PI()*$C261/365)+MAR1!$D$6*SIN(2*PI()*$C261/365)</f>
        <v/>
      </c>
      <c r="M261" s="7">
        <f>MAR1!$B$7+MAR1!$C$7*COS(2*PI()*$C261/365)+MAR1!$D$7*SIN(2*PI()*$C261/365)</f>
        <v/>
      </c>
      <c r="N261" s="7">
        <f>F261-K261</f>
        <v/>
      </c>
      <c r="O261" s="7">
        <f>G261-L261</f>
        <v/>
      </c>
      <c r="P261" s="7">
        <f>H261-M261</f>
        <v/>
      </c>
      <c r="Q261" s="7">
        <f>IF($I261=1,(N261-MAR1!$B$11)/MAR1!$D$11,(N261-MAR1!$C$11)/MAR1!$E$11)</f>
        <v/>
      </c>
      <c r="R261" s="7">
        <f>IF($I261=1,(O261-MAR1!$B$12)/MAR1!$D$12,(O261-MAR1!$C$12)/MAR1!$E$12)</f>
        <v/>
      </c>
      <c r="S261" s="7">
        <f>IF($I261=1,(P261-MAR1!$B$13)/MAR1!$D$13,(P261-MAR1!$C$13)/MAR1!$E$13)</f>
        <v/>
      </c>
      <c r="U261" s="5" t="n">
        <v>260</v>
      </c>
      <c r="V261" s="5" t="n">
        <v>0.173576</v>
      </c>
      <c r="W261" s="5" t="n">
        <v>0.594596</v>
      </c>
      <c r="X261" s="5" t="n">
        <v>0.009384999999999999</v>
      </c>
      <c r="Y261" s="5" t="n">
        <v>0.60368</v>
      </c>
      <c r="Z261" s="5" t="n">
        <v>0.544073</v>
      </c>
    </row>
    <row r="262">
      <c r="A262" s="5" t="n">
        <v>261</v>
      </c>
      <c r="B262" s="5" t="n">
        <v>1</v>
      </c>
      <c r="C262" s="5" t="n">
        <v>261</v>
      </c>
      <c r="D262" s="5" t="n">
        <v>9</v>
      </c>
      <c r="E262" s="5" t="n">
        <v>12.1</v>
      </c>
      <c r="F262" s="5" t="n">
        <v>25.7</v>
      </c>
      <c r="G262" s="5" t="n">
        <v>21.8</v>
      </c>
      <c r="H262" s="5" t="n">
        <v>12.55</v>
      </c>
      <c r="I262" s="6">
        <f>IF(E262&gt;=Markov!$B$3,1,0)</f>
        <v/>
      </c>
      <c r="J262" s="6">
        <f>I261</f>
        <v/>
      </c>
      <c r="K262" s="7">
        <f>MAR1!$B$5+MAR1!$C$5*COS(2*PI()*$C262/365)+MAR1!$D$5*SIN(2*PI()*$C262/365)</f>
        <v/>
      </c>
      <c r="L262" s="7">
        <f>MAR1!$B$6+MAR1!$C$6*COS(2*PI()*$C262/365)+MAR1!$D$6*SIN(2*PI()*$C262/365)</f>
        <v/>
      </c>
      <c r="M262" s="7">
        <f>MAR1!$B$7+MAR1!$C$7*COS(2*PI()*$C262/365)+MAR1!$D$7*SIN(2*PI()*$C262/365)</f>
        <v/>
      </c>
      <c r="N262" s="7">
        <f>F262-K262</f>
        <v/>
      </c>
      <c r="O262" s="7">
        <f>G262-L262</f>
        <v/>
      </c>
      <c r="P262" s="7">
        <f>H262-M262</f>
        <v/>
      </c>
      <c r="Q262" s="7">
        <f>IF($I262=1,(N262-MAR1!$B$11)/MAR1!$D$11,(N262-MAR1!$C$11)/MAR1!$E$11)</f>
        <v/>
      </c>
      <c r="R262" s="7">
        <f>IF($I262=1,(O262-MAR1!$B$12)/MAR1!$D$12,(O262-MAR1!$C$12)/MAR1!$E$12)</f>
        <v/>
      </c>
      <c r="S262" s="7">
        <f>IF($I262=1,(P262-MAR1!$B$13)/MAR1!$D$13,(P262-MAR1!$C$13)/MAR1!$E$13)</f>
        <v/>
      </c>
      <c r="U262" s="5" t="n">
        <v>261</v>
      </c>
      <c r="V262" s="5" t="n">
        <v>0.720288</v>
      </c>
      <c r="W262" s="5" t="n">
        <v>0.326686</v>
      </c>
      <c r="X262" s="5" t="n">
        <v>0.660087</v>
      </c>
      <c r="Y262" s="5" t="n">
        <v>0.417364</v>
      </c>
      <c r="Z262" s="5" t="n">
        <v>0.333453</v>
      </c>
    </row>
    <row r="263">
      <c r="A263" s="5" t="n">
        <v>262</v>
      </c>
      <c r="B263" s="5" t="n">
        <v>1</v>
      </c>
      <c r="C263" s="5" t="n">
        <v>262</v>
      </c>
      <c r="D263" s="5" t="n">
        <v>9</v>
      </c>
      <c r="E263" s="5" t="n">
        <v>16.2</v>
      </c>
      <c r="F263" s="5" t="n">
        <v>26.5</v>
      </c>
      <c r="G263" s="5" t="n">
        <v>21.7</v>
      </c>
      <c r="H263" s="5" t="n">
        <v>11.62</v>
      </c>
      <c r="I263" s="6">
        <f>IF(E263&gt;=Markov!$B$3,1,0)</f>
        <v/>
      </c>
      <c r="J263" s="6">
        <f>I262</f>
        <v/>
      </c>
      <c r="K263" s="7">
        <f>MAR1!$B$5+MAR1!$C$5*COS(2*PI()*$C263/365)+MAR1!$D$5*SIN(2*PI()*$C263/365)</f>
        <v/>
      </c>
      <c r="L263" s="7">
        <f>MAR1!$B$6+MAR1!$C$6*COS(2*PI()*$C263/365)+MAR1!$D$6*SIN(2*PI()*$C263/365)</f>
        <v/>
      </c>
      <c r="M263" s="7">
        <f>MAR1!$B$7+MAR1!$C$7*COS(2*PI()*$C263/365)+MAR1!$D$7*SIN(2*PI()*$C263/365)</f>
        <v/>
      </c>
      <c r="N263" s="7">
        <f>F263-K263</f>
        <v/>
      </c>
      <c r="O263" s="7">
        <f>G263-L263</f>
        <v/>
      </c>
      <c r="P263" s="7">
        <f>H263-M263</f>
        <v/>
      </c>
      <c r="Q263" s="7">
        <f>IF($I263=1,(N263-MAR1!$B$11)/MAR1!$D$11,(N263-MAR1!$C$11)/MAR1!$E$11)</f>
        <v/>
      </c>
      <c r="R263" s="7">
        <f>IF($I263=1,(O263-MAR1!$B$12)/MAR1!$D$12,(O263-MAR1!$C$12)/MAR1!$E$12)</f>
        <v/>
      </c>
      <c r="S263" s="7">
        <f>IF($I263=1,(P263-MAR1!$B$13)/MAR1!$D$13,(P263-MAR1!$C$13)/MAR1!$E$13)</f>
        <v/>
      </c>
      <c r="U263" s="5" t="n">
        <v>262</v>
      </c>
      <c r="V263" s="5" t="n">
        <v>0.668959</v>
      </c>
      <c r="W263" s="5" t="n">
        <v>0.417028</v>
      </c>
      <c r="X263" s="5" t="n">
        <v>0.90295</v>
      </c>
      <c r="Y263" s="5" t="n">
        <v>0.108523</v>
      </c>
      <c r="Z263" s="5" t="n">
        <v>0.394204</v>
      </c>
    </row>
    <row r="264">
      <c r="A264" s="5" t="n">
        <v>263</v>
      </c>
      <c r="B264" s="5" t="n">
        <v>1</v>
      </c>
      <c r="C264" s="5" t="n">
        <v>263</v>
      </c>
      <c r="D264" s="5" t="n">
        <v>9</v>
      </c>
      <c r="E264" s="5" t="n">
        <v>12.3</v>
      </c>
      <c r="F264" s="5" t="n">
        <v>27.2</v>
      </c>
      <c r="G264" s="5" t="n">
        <v>21</v>
      </c>
      <c r="H264" s="5" t="n">
        <v>9.789999999999999</v>
      </c>
      <c r="I264" s="6">
        <f>IF(E264&gt;=Markov!$B$3,1,0)</f>
        <v/>
      </c>
      <c r="J264" s="6">
        <f>I263</f>
        <v/>
      </c>
      <c r="K264" s="7">
        <f>MAR1!$B$5+MAR1!$C$5*COS(2*PI()*$C264/365)+MAR1!$D$5*SIN(2*PI()*$C264/365)</f>
        <v/>
      </c>
      <c r="L264" s="7">
        <f>MAR1!$B$6+MAR1!$C$6*COS(2*PI()*$C264/365)+MAR1!$D$6*SIN(2*PI()*$C264/365)</f>
        <v/>
      </c>
      <c r="M264" s="7">
        <f>MAR1!$B$7+MAR1!$C$7*COS(2*PI()*$C264/365)+MAR1!$D$7*SIN(2*PI()*$C264/365)</f>
        <v/>
      </c>
      <c r="N264" s="7">
        <f>F264-K264</f>
        <v/>
      </c>
      <c r="O264" s="7">
        <f>G264-L264</f>
        <v/>
      </c>
      <c r="P264" s="7">
        <f>H264-M264</f>
        <v/>
      </c>
      <c r="Q264" s="7">
        <f>IF($I264=1,(N264-MAR1!$B$11)/MAR1!$D$11,(N264-MAR1!$C$11)/MAR1!$E$11)</f>
        <v/>
      </c>
      <c r="R264" s="7">
        <f>IF($I264=1,(O264-MAR1!$B$12)/MAR1!$D$12,(O264-MAR1!$C$12)/MAR1!$E$12)</f>
        <v/>
      </c>
      <c r="S264" s="7">
        <f>IF($I264=1,(P264-MAR1!$B$13)/MAR1!$D$13,(P264-MAR1!$C$13)/MAR1!$E$13)</f>
        <v/>
      </c>
      <c r="U264" s="5" t="n">
        <v>263</v>
      </c>
      <c r="V264" s="5" t="n">
        <v>0.798536</v>
      </c>
      <c r="W264" s="5" t="n">
        <v>0.364676</v>
      </c>
      <c r="X264" s="5" t="n">
        <v>0.383945</v>
      </c>
      <c r="Y264" s="5" t="n">
        <v>0.370405</v>
      </c>
      <c r="Z264" s="5" t="n">
        <v>0.592275</v>
      </c>
    </row>
    <row r="265">
      <c r="A265" s="5" t="n">
        <v>264</v>
      </c>
      <c r="B265" s="5" t="n">
        <v>1</v>
      </c>
      <c r="C265" s="5" t="n">
        <v>264</v>
      </c>
      <c r="D265" s="5" t="n">
        <v>9</v>
      </c>
      <c r="E265" s="5" t="n">
        <v>5</v>
      </c>
      <c r="F265" s="5" t="n">
        <v>26.4</v>
      </c>
      <c r="G265" s="5" t="n">
        <v>21.6</v>
      </c>
      <c r="H265" s="5" t="n">
        <v>8.85</v>
      </c>
      <c r="I265" s="6">
        <f>IF(E265&gt;=Markov!$B$3,1,0)</f>
        <v/>
      </c>
      <c r="J265" s="6">
        <f>I264</f>
        <v/>
      </c>
      <c r="K265" s="7">
        <f>MAR1!$B$5+MAR1!$C$5*COS(2*PI()*$C265/365)+MAR1!$D$5*SIN(2*PI()*$C265/365)</f>
        <v/>
      </c>
      <c r="L265" s="7">
        <f>MAR1!$B$6+MAR1!$C$6*COS(2*PI()*$C265/365)+MAR1!$D$6*SIN(2*PI()*$C265/365)</f>
        <v/>
      </c>
      <c r="M265" s="7">
        <f>MAR1!$B$7+MAR1!$C$7*COS(2*PI()*$C265/365)+MAR1!$D$7*SIN(2*PI()*$C265/365)</f>
        <v/>
      </c>
      <c r="N265" s="7">
        <f>F265-K265</f>
        <v/>
      </c>
      <c r="O265" s="7">
        <f>G265-L265</f>
        <v/>
      </c>
      <c r="P265" s="7">
        <f>H265-M265</f>
        <v/>
      </c>
      <c r="Q265" s="7">
        <f>IF($I265=1,(N265-MAR1!$B$11)/MAR1!$D$11,(N265-MAR1!$C$11)/MAR1!$E$11)</f>
        <v/>
      </c>
      <c r="R265" s="7">
        <f>IF($I265=1,(O265-MAR1!$B$12)/MAR1!$D$12,(O265-MAR1!$C$12)/MAR1!$E$12)</f>
        <v/>
      </c>
      <c r="S265" s="7">
        <f>IF($I265=1,(P265-MAR1!$B$13)/MAR1!$D$13,(P265-MAR1!$C$13)/MAR1!$E$13)</f>
        <v/>
      </c>
      <c r="U265" s="5" t="n">
        <v>264</v>
      </c>
      <c r="V265" s="5" t="n">
        <v>0.05754</v>
      </c>
      <c r="W265" s="5" t="n">
        <v>0.311426</v>
      </c>
      <c r="X265" s="5" t="n">
        <v>0.265714</v>
      </c>
      <c r="Y265" s="5" t="n">
        <v>0.212868</v>
      </c>
      <c r="Z265" s="5" t="n">
        <v>0.793837</v>
      </c>
    </row>
    <row r="266">
      <c r="A266" s="5" t="n">
        <v>265</v>
      </c>
      <c r="B266" s="5" t="n">
        <v>1</v>
      </c>
      <c r="C266" s="5" t="n">
        <v>265</v>
      </c>
      <c r="D266" s="5" t="n">
        <v>9</v>
      </c>
      <c r="E266" s="5" t="n">
        <v>0</v>
      </c>
      <c r="F266" s="5" t="n">
        <v>30.9</v>
      </c>
      <c r="G266" s="5" t="n">
        <v>21.5</v>
      </c>
      <c r="H266" s="5" t="n">
        <v>18.28</v>
      </c>
      <c r="I266" s="6">
        <f>IF(E266&gt;=Markov!$B$3,1,0)</f>
        <v/>
      </c>
      <c r="J266" s="6">
        <f>I265</f>
        <v/>
      </c>
      <c r="K266" s="7">
        <f>MAR1!$B$5+MAR1!$C$5*COS(2*PI()*$C266/365)+MAR1!$D$5*SIN(2*PI()*$C266/365)</f>
        <v/>
      </c>
      <c r="L266" s="7">
        <f>MAR1!$B$6+MAR1!$C$6*COS(2*PI()*$C266/365)+MAR1!$D$6*SIN(2*PI()*$C266/365)</f>
        <v/>
      </c>
      <c r="M266" s="7">
        <f>MAR1!$B$7+MAR1!$C$7*COS(2*PI()*$C266/365)+MAR1!$D$7*SIN(2*PI()*$C266/365)</f>
        <v/>
      </c>
      <c r="N266" s="7">
        <f>F266-K266</f>
        <v/>
      </c>
      <c r="O266" s="7">
        <f>G266-L266</f>
        <v/>
      </c>
      <c r="P266" s="7">
        <f>H266-M266</f>
        <v/>
      </c>
      <c r="Q266" s="7">
        <f>IF($I266=1,(N266-MAR1!$B$11)/MAR1!$D$11,(N266-MAR1!$C$11)/MAR1!$E$11)</f>
        <v/>
      </c>
      <c r="R266" s="7">
        <f>IF($I266=1,(O266-MAR1!$B$12)/MAR1!$D$12,(O266-MAR1!$C$12)/MAR1!$E$12)</f>
        <v/>
      </c>
      <c r="S266" s="7">
        <f>IF($I266=1,(P266-MAR1!$B$13)/MAR1!$D$13,(P266-MAR1!$C$13)/MAR1!$E$13)</f>
        <v/>
      </c>
      <c r="U266" s="5" t="n">
        <v>265</v>
      </c>
      <c r="V266" s="5" t="n">
        <v>0.137999</v>
      </c>
      <c r="W266" s="5" t="n">
        <v>0.019004</v>
      </c>
      <c r="X266" s="5" t="n">
        <v>0.208208</v>
      </c>
      <c r="Y266" s="5" t="n">
        <v>0.260141</v>
      </c>
      <c r="Z266" s="5" t="n">
        <v>0.053164</v>
      </c>
    </row>
    <row r="267">
      <c r="A267" s="5" t="n">
        <v>266</v>
      </c>
      <c r="B267" s="5" t="n">
        <v>1</v>
      </c>
      <c r="C267" s="5" t="n">
        <v>266</v>
      </c>
      <c r="D267" s="5" t="n">
        <v>9</v>
      </c>
      <c r="E267" s="5" t="n">
        <v>0</v>
      </c>
      <c r="F267" s="5" t="n">
        <v>28.9</v>
      </c>
      <c r="G267" s="5" t="n">
        <v>21.8</v>
      </c>
      <c r="H267" s="5" t="n">
        <v>17.88</v>
      </c>
      <c r="I267" s="6">
        <f>IF(E267&gt;=Markov!$B$3,1,0)</f>
        <v/>
      </c>
      <c r="J267" s="6">
        <f>I266</f>
        <v/>
      </c>
      <c r="K267" s="7">
        <f>MAR1!$B$5+MAR1!$C$5*COS(2*PI()*$C267/365)+MAR1!$D$5*SIN(2*PI()*$C267/365)</f>
        <v/>
      </c>
      <c r="L267" s="7">
        <f>MAR1!$B$6+MAR1!$C$6*COS(2*PI()*$C267/365)+MAR1!$D$6*SIN(2*PI()*$C267/365)</f>
        <v/>
      </c>
      <c r="M267" s="7">
        <f>MAR1!$B$7+MAR1!$C$7*COS(2*PI()*$C267/365)+MAR1!$D$7*SIN(2*PI()*$C267/365)</f>
        <v/>
      </c>
      <c r="N267" s="7">
        <f>F267-K267</f>
        <v/>
      </c>
      <c r="O267" s="7">
        <f>G267-L267</f>
        <v/>
      </c>
      <c r="P267" s="7">
        <f>H267-M267</f>
        <v/>
      </c>
      <c r="Q267" s="7">
        <f>IF($I267=1,(N267-MAR1!$B$11)/MAR1!$D$11,(N267-MAR1!$C$11)/MAR1!$E$11)</f>
        <v/>
      </c>
      <c r="R267" s="7">
        <f>IF($I267=1,(O267-MAR1!$B$12)/MAR1!$D$12,(O267-MAR1!$C$12)/MAR1!$E$12)</f>
        <v/>
      </c>
      <c r="S267" s="7">
        <f>IF($I267=1,(P267-MAR1!$B$13)/MAR1!$D$13,(P267-MAR1!$C$13)/MAR1!$E$13)</f>
        <v/>
      </c>
      <c r="U267" s="5" t="n">
        <v>266</v>
      </c>
      <c r="V267" s="5" t="n">
        <v>0.5756019999999999</v>
      </c>
      <c r="W267" s="5" t="n">
        <v>0.715462</v>
      </c>
      <c r="X267" s="5" t="n">
        <v>0.080717</v>
      </c>
      <c r="Y267" s="5" t="n">
        <v>0.493284</v>
      </c>
      <c r="Z267" s="5" t="n">
        <v>0.549269</v>
      </c>
    </row>
    <row r="268">
      <c r="A268" s="5" t="n">
        <v>267</v>
      </c>
      <c r="B268" s="5" t="n">
        <v>1</v>
      </c>
      <c r="C268" s="5" t="n">
        <v>267</v>
      </c>
      <c r="D268" s="5" t="n">
        <v>9</v>
      </c>
      <c r="E268" s="5" t="n">
        <v>0</v>
      </c>
      <c r="F268" s="5" t="n">
        <v>29.7</v>
      </c>
      <c r="G268" s="5" t="n">
        <v>20.6</v>
      </c>
      <c r="H268" s="5" t="n">
        <v>17.9</v>
      </c>
      <c r="I268" s="6">
        <f>IF(E268&gt;=Markov!$B$3,1,0)</f>
        <v/>
      </c>
      <c r="J268" s="6">
        <f>I267</f>
        <v/>
      </c>
      <c r="K268" s="7">
        <f>MAR1!$B$5+MAR1!$C$5*COS(2*PI()*$C268/365)+MAR1!$D$5*SIN(2*PI()*$C268/365)</f>
        <v/>
      </c>
      <c r="L268" s="7">
        <f>MAR1!$B$6+MAR1!$C$6*COS(2*PI()*$C268/365)+MAR1!$D$6*SIN(2*PI()*$C268/365)</f>
        <v/>
      </c>
      <c r="M268" s="7">
        <f>MAR1!$B$7+MAR1!$C$7*COS(2*PI()*$C268/365)+MAR1!$D$7*SIN(2*PI()*$C268/365)</f>
        <v/>
      </c>
      <c r="N268" s="7">
        <f>F268-K268</f>
        <v/>
      </c>
      <c r="O268" s="7">
        <f>G268-L268</f>
        <v/>
      </c>
      <c r="P268" s="7">
        <f>H268-M268</f>
        <v/>
      </c>
      <c r="Q268" s="7">
        <f>IF($I268=1,(N268-MAR1!$B$11)/MAR1!$D$11,(N268-MAR1!$C$11)/MAR1!$E$11)</f>
        <v/>
      </c>
      <c r="R268" s="7">
        <f>IF($I268=1,(O268-MAR1!$B$12)/MAR1!$D$12,(O268-MAR1!$C$12)/MAR1!$E$12)</f>
        <v/>
      </c>
      <c r="S268" s="7">
        <f>IF($I268=1,(P268-MAR1!$B$13)/MAR1!$D$13,(P268-MAR1!$C$13)/MAR1!$E$13)</f>
        <v/>
      </c>
      <c r="U268" s="5" t="n">
        <v>267</v>
      </c>
      <c r="V268" s="5" t="n">
        <v>0.8928469999999999</v>
      </c>
      <c r="W268" s="5" t="n">
        <v>0.662187</v>
      </c>
      <c r="X268" s="5" t="n">
        <v>0.086018</v>
      </c>
      <c r="Y268" s="5" t="n">
        <v>0.166159</v>
      </c>
      <c r="Z268" s="5" t="n">
        <v>0.560669</v>
      </c>
    </row>
    <row r="269">
      <c r="A269" s="5" t="n">
        <v>268</v>
      </c>
      <c r="B269" s="5" t="n">
        <v>1</v>
      </c>
      <c r="C269" s="5" t="n">
        <v>268</v>
      </c>
      <c r="D269" s="5" t="n">
        <v>9</v>
      </c>
      <c r="E269" s="5" t="n">
        <v>0</v>
      </c>
      <c r="F269" s="5" t="n">
        <v>30.6</v>
      </c>
      <c r="G269" s="5" t="n">
        <v>21.5</v>
      </c>
      <c r="H269" s="5" t="n">
        <v>15.05</v>
      </c>
      <c r="I269" s="6">
        <f>IF(E269&gt;=Markov!$B$3,1,0)</f>
        <v/>
      </c>
      <c r="J269" s="6">
        <f>I268</f>
        <v/>
      </c>
      <c r="K269" s="7">
        <f>MAR1!$B$5+MAR1!$C$5*COS(2*PI()*$C269/365)+MAR1!$D$5*SIN(2*PI()*$C269/365)</f>
        <v/>
      </c>
      <c r="L269" s="7">
        <f>MAR1!$B$6+MAR1!$C$6*COS(2*PI()*$C269/365)+MAR1!$D$6*SIN(2*PI()*$C269/365)</f>
        <v/>
      </c>
      <c r="M269" s="7">
        <f>MAR1!$B$7+MAR1!$C$7*COS(2*PI()*$C269/365)+MAR1!$D$7*SIN(2*PI()*$C269/365)</f>
        <v/>
      </c>
      <c r="N269" s="7">
        <f>F269-K269</f>
        <v/>
      </c>
      <c r="O269" s="7">
        <f>G269-L269</f>
        <v/>
      </c>
      <c r="P269" s="7">
        <f>H269-M269</f>
        <v/>
      </c>
      <c r="Q269" s="7">
        <f>IF($I269=1,(N269-MAR1!$B$11)/MAR1!$D$11,(N269-MAR1!$C$11)/MAR1!$E$11)</f>
        <v/>
      </c>
      <c r="R269" s="7">
        <f>IF($I269=1,(O269-MAR1!$B$12)/MAR1!$D$12,(O269-MAR1!$C$12)/MAR1!$E$12)</f>
        <v/>
      </c>
      <c r="S269" s="7">
        <f>IF($I269=1,(P269-MAR1!$B$13)/MAR1!$D$13,(P269-MAR1!$C$13)/MAR1!$E$13)</f>
        <v/>
      </c>
      <c r="U269" s="5" t="n">
        <v>268</v>
      </c>
      <c r="V269" s="5" t="n">
        <v>0.830368</v>
      </c>
      <c r="W269" s="5" t="n">
        <v>0.141554</v>
      </c>
      <c r="X269" s="5" t="n">
        <v>0.28035</v>
      </c>
      <c r="Y269" s="5" t="n">
        <v>0.29513</v>
      </c>
      <c r="Z269" s="5" t="n">
        <v>0.558097</v>
      </c>
    </row>
    <row r="270">
      <c r="A270" s="5" t="n">
        <v>269</v>
      </c>
      <c r="B270" s="5" t="n">
        <v>1</v>
      </c>
      <c r="C270" s="5" t="n">
        <v>269</v>
      </c>
      <c r="D270" s="5" t="n">
        <v>9</v>
      </c>
      <c r="E270" s="5" t="n">
        <v>0</v>
      </c>
      <c r="F270" s="5" t="n">
        <v>28.8</v>
      </c>
      <c r="G270" s="5" t="n">
        <v>20.7</v>
      </c>
      <c r="H270" s="5" t="n">
        <v>16.54</v>
      </c>
      <c r="I270" s="6">
        <f>IF(E270&gt;=Markov!$B$3,1,0)</f>
        <v/>
      </c>
      <c r="J270" s="6">
        <f>I269</f>
        <v/>
      </c>
      <c r="K270" s="7">
        <f>MAR1!$B$5+MAR1!$C$5*COS(2*PI()*$C270/365)+MAR1!$D$5*SIN(2*PI()*$C270/365)</f>
        <v/>
      </c>
      <c r="L270" s="7">
        <f>MAR1!$B$6+MAR1!$C$6*COS(2*PI()*$C270/365)+MAR1!$D$6*SIN(2*PI()*$C270/365)</f>
        <v/>
      </c>
      <c r="M270" s="7">
        <f>MAR1!$B$7+MAR1!$C$7*COS(2*PI()*$C270/365)+MAR1!$D$7*SIN(2*PI()*$C270/365)</f>
        <v/>
      </c>
      <c r="N270" s="7">
        <f>F270-K270</f>
        <v/>
      </c>
      <c r="O270" s="7">
        <f>G270-L270</f>
        <v/>
      </c>
      <c r="P270" s="7">
        <f>H270-M270</f>
        <v/>
      </c>
      <c r="Q270" s="7">
        <f>IF($I270=1,(N270-MAR1!$B$11)/MAR1!$D$11,(N270-MAR1!$C$11)/MAR1!$E$11)</f>
        <v/>
      </c>
      <c r="R270" s="7">
        <f>IF($I270=1,(O270-MAR1!$B$12)/MAR1!$D$12,(O270-MAR1!$C$12)/MAR1!$E$12)</f>
        <v/>
      </c>
      <c r="S270" s="7">
        <f>IF($I270=1,(P270-MAR1!$B$13)/MAR1!$D$13,(P270-MAR1!$C$13)/MAR1!$E$13)</f>
        <v/>
      </c>
      <c r="U270" s="5" t="n">
        <v>269</v>
      </c>
      <c r="V270" s="5" t="n">
        <v>0.696734</v>
      </c>
      <c r="W270" s="5" t="n">
        <v>0.060912</v>
      </c>
      <c r="X270" s="5" t="n">
        <v>0.756789</v>
      </c>
      <c r="Y270" s="5" t="n">
        <v>0.733492</v>
      </c>
      <c r="Z270" s="5" t="n">
        <v>0.09384000000000001</v>
      </c>
    </row>
    <row r="271">
      <c r="A271" s="5" t="n">
        <v>270</v>
      </c>
      <c r="B271" s="5" t="n">
        <v>1</v>
      </c>
      <c r="C271" s="5" t="n">
        <v>270</v>
      </c>
      <c r="D271" s="5" t="n">
        <v>9</v>
      </c>
      <c r="E271" s="5" t="n">
        <v>0</v>
      </c>
      <c r="F271" s="5" t="n">
        <v>29.7</v>
      </c>
      <c r="G271" s="5" t="n">
        <v>19.9</v>
      </c>
      <c r="H271" s="5" t="n">
        <v>16.84</v>
      </c>
      <c r="I271" s="6">
        <f>IF(E271&gt;=Markov!$B$3,1,0)</f>
        <v/>
      </c>
      <c r="J271" s="6">
        <f>I270</f>
        <v/>
      </c>
      <c r="K271" s="7">
        <f>MAR1!$B$5+MAR1!$C$5*COS(2*PI()*$C271/365)+MAR1!$D$5*SIN(2*PI()*$C271/365)</f>
        <v/>
      </c>
      <c r="L271" s="7">
        <f>MAR1!$B$6+MAR1!$C$6*COS(2*PI()*$C271/365)+MAR1!$D$6*SIN(2*PI()*$C271/365)</f>
        <v/>
      </c>
      <c r="M271" s="7">
        <f>MAR1!$B$7+MAR1!$C$7*COS(2*PI()*$C271/365)+MAR1!$D$7*SIN(2*PI()*$C271/365)</f>
        <v/>
      </c>
      <c r="N271" s="7">
        <f>F271-K271</f>
        <v/>
      </c>
      <c r="O271" s="7">
        <f>G271-L271</f>
        <v/>
      </c>
      <c r="P271" s="7">
        <f>H271-M271</f>
        <v/>
      </c>
      <c r="Q271" s="7">
        <f>IF($I271=1,(N271-MAR1!$B$11)/MAR1!$D$11,(N271-MAR1!$C$11)/MAR1!$E$11)</f>
        <v/>
      </c>
      <c r="R271" s="7">
        <f>IF($I271=1,(O271-MAR1!$B$12)/MAR1!$D$12,(O271-MAR1!$C$12)/MAR1!$E$12)</f>
        <v/>
      </c>
      <c r="S271" s="7">
        <f>IF($I271=1,(P271-MAR1!$B$13)/MAR1!$D$13,(P271-MAR1!$C$13)/MAR1!$E$13)</f>
        <v/>
      </c>
      <c r="U271" s="5" t="n">
        <v>270</v>
      </c>
      <c r="V271" s="5" t="n">
        <v>0.717688</v>
      </c>
      <c r="W271" s="5" t="n">
        <v>0.480053</v>
      </c>
      <c r="X271" s="5" t="n">
        <v>0.256313</v>
      </c>
      <c r="Y271" s="5" t="n">
        <v>0.365018</v>
      </c>
      <c r="Z271" s="5" t="n">
        <v>0.10793</v>
      </c>
    </row>
    <row r="272">
      <c r="A272" s="5" t="n">
        <v>271</v>
      </c>
      <c r="B272" s="5" t="n">
        <v>1</v>
      </c>
      <c r="C272" s="5" t="n">
        <v>271</v>
      </c>
      <c r="D272" s="5" t="n">
        <v>9</v>
      </c>
      <c r="E272" s="5" t="n">
        <v>0</v>
      </c>
      <c r="F272" s="5" t="n">
        <v>28</v>
      </c>
      <c r="G272" s="5" t="n">
        <v>18.7</v>
      </c>
      <c r="H272" s="5" t="n">
        <v>13.61</v>
      </c>
      <c r="I272" s="6">
        <f>IF(E272&gt;=Markov!$B$3,1,0)</f>
        <v/>
      </c>
      <c r="J272" s="6">
        <f>I271</f>
        <v/>
      </c>
      <c r="K272" s="7">
        <f>MAR1!$B$5+MAR1!$C$5*COS(2*PI()*$C272/365)+MAR1!$D$5*SIN(2*PI()*$C272/365)</f>
        <v/>
      </c>
      <c r="L272" s="7">
        <f>MAR1!$B$6+MAR1!$C$6*COS(2*PI()*$C272/365)+MAR1!$D$6*SIN(2*PI()*$C272/365)</f>
        <v/>
      </c>
      <c r="M272" s="7">
        <f>MAR1!$B$7+MAR1!$C$7*COS(2*PI()*$C272/365)+MAR1!$D$7*SIN(2*PI()*$C272/365)</f>
        <v/>
      </c>
      <c r="N272" s="7">
        <f>F272-K272</f>
        <v/>
      </c>
      <c r="O272" s="7">
        <f>G272-L272</f>
        <v/>
      </c>
      <c r="P272" s="7">
        <f>H272-M272</f>
        <v/>
      </c>
      <c r="Q272" s="7">
        <f>IF($I272=1,(N272-MAR1!$B$11)/MAR1!$D$11,(N272-MAR1!$C$11)/MAR1!$E$11)</f>
        <v/>
      </c>
      <c r="R272" s="7">
        <f>IF($I272=1,(O272-MAR1!$B$12)/MAR1!$D$12,(O272-MAR1!$C$12)/MAR1!$E$12)</f>
        <v/>
      </c>
      <c r="S272" s="7">
        <f>IF($I272=1,(P272-MAR1!$B$13)/MAR1!$D$13,(P272-MAR1!$C$13)/MAR1!$E$13)</f>
        <v/>
      </c>
      <c r="U272" s="5" t="n">
        <v>271</v>
      </c>
      <c r="V272" s="5" t="n">
        <v>0.016638</v>
      </c>
      <c r="W272" s="5" t="n">
        <v>0.855373</v>
      </c>
      <c r="X272" s="5" t="n">
        <v>0.802753</v>
      </c>
      <c r="Y272" s="5" t="n">
        <v>0.144753</v>
      </c>
      <c r="Z272" s="5" t="n">
        <v>0.150052</v>
      </c>
    </row>
    <row r="273">
      <c r="A273" s="5" t="n">
        <v>272</v>
      </c>
      <c r="B273" s="5" t="n">
        <v>1</v>
      </c>
      <c r="C273" s="5" t="n">
        <v>272</v>
      </c>
      <c r="D273" s="5" t="n">
        <v>9</v>
      </c>
      <c r="E273" s="5" t="n">
        <v>0.9</v>
      </c>
      <c r="F273" s="5" t="n">
        <v>23</v>
      </c>
      <c r="G273" s="5" t="n">
        <v>17.7</v>
      </c>
      <c r="H273" s="5" t="n">
        <v>7.44</v>
      </c>
      <c r="I273" s="6">
        <f>IF(E273&gt;=Markov!$B$3,1,0)</f>
        <v/>
      </c>
      <c r="J273" s="6">
        <f>I272</f>
        <v/>
      </c>
      <c r="K273" s="7">
        <f>MAR1!$B$5+MAR1!$C$5*COS(2*PI()*$C273/365)+MAR1!$D$5*SIN(2*PI()*$C273/365)</f>
        <v/>
      </c>
      <c r="L273" s="7">
        <f>MAR1!$B$6+MAR1!$C$6*COS(2*PI()*$C273/365)+MAR1!$D$6*SIN(2*PI()*$C273/365)</f>
        <v/>
      </c>
      <c r="M273" s="7">
        <f>MAR1!$B$7+MAR1!$C$7*COS(2*PI()*$C273/365)+MAR1!$D$7*SIN(2*PI()*$C273/365)</f>
        <v/>
      </c>
      <c r="N273" s="7">
        <f>F273-K273</f>
        <v/>
      </c>
      <c r="O273" s="7">
        <f>G273-L273</f>
        <v/>
      </c>
      <c r="P273" s="7">
        <f>H273-M273</f>
        <v/>
      </c>
      <c r="Q273" s="7">
        <f>IF($I273=1,(N273-MAR1!$B$11)/MAR1!$D$11,(N273-MAR1!$C$11)/MAR1!$E$11)</f>
        <v/>
      </c>
      <c r="R273" s="7">
        <f>IF($I273=1,(O273-MAR1!$B$12)/MAR1!$D$12,(O273-MAR1!$C$12)/MAR1!$E$12)</f>
        <v/>
      </c>
      <c r="S273" s="7">
        <f>IF($I273=1,(P273-MAR1!$B$13)/MAR1!$D$13,(P273-MAR1!$C$13)/MAR1!$E$13)</f>
        <v/>
      </c>
      <c r="U273" s="5" t="n">
        <v>272</v>
      </c>
      <c r="V273" s="5" t="n">
        <v>0.306696</v>
      </c>
      <c r="W273" s="5" t="n">
        <v>0.990076</v>
      </c>
      <c r="X273" s="5" t="n">
        <v>0.113235</v>
      </c>
      <c r="Y273" s="5" t="n">
        <v>0.463499</v>
      </c>
      <c r="Z273" s="5" t="n">
        <v>0.681052</v>
      </c>
    </row>
    <row r="274">
      <c r="A274" s="5" t="n">
        <v>273</v>
      </c>
      <c r="B274" s="5" t="n">
        <v>1</v>
      </c>
      <c r="C274" s="5" t="n">
        <v>273</v>
      </c>
      <c r="D274" s="5" t="n">
        <v>9</v>
      </c>
      <c r="E274" s="5" t="n">
        <v>0</v>
      </c>
      <c r="F274" s="5" t="n">
        <v>27.8</v>
      </c>
      <c r="G274" s="5" t="n">
        <v>20.3</v>
      </c>
      <c r="H274" s="5" t="n">
        <v>12.04</v>
      </c>
      <c r="I274" s="6">
        <f>IF(E274&gt;=Markov!$B$3,1,0)</f>
        <v/>
      </c>
      <c r="J274" s="6">
        <f>I273</f>
        <v/>
      </c>
      <c r="K274" s="7">
        <f>MAR1!$B$5+MAR1!$C$5*COS(2*PI()*$C274/365)+MAR1!$D$5*SIN(2*PI()*$C274/365)</f>
        <v/>
      </c>
      <c r="L274" s="7">
        <f>MAR1!$B$6+MAR1!$C$6*COS(2*PI()*$C274/365)+MAR1!$D$6*SIN(2*PI()*$C274/365)</f>
        <v/>
      </c>
      <c r="M274" s="7">
        <f>MAR1!$B$7+MAR1!$C$7*COS(2*PI()*$C274/365)+MAR1!$D$7*SIN(2*PI()*$C274/365)</f>
        <v/>
      </c>
      <c r="N274" s="7">
        <f>F274-K274</f>
        <v/>
      </c>
      <c r="O274" s="7">
        <f>G274-L274</f>
        <v/>
      </c>
      <c r="P274" s="7">
        <f>H274-M274</f>
        <v/>
      </c>
      <c r="Q274" s="7">
        <f>IF($I274=1,(N274-MAR1!$B$11)/MAR1!$D$11,(N274-MAR1!$C$11)/MAR1!$E$11)</f>
        <v/>
      </c>
      <c r="R274" s="7">
        <f>IF($I274=1,(O274-MAR1!$B$12)/MAR1!$D$12,(O274-MAR1!$C$12)/MAR1!$E$12)</f>
        <v/>
      </c>
      <c r="S274" s="7">
        <f>IF($I274=1,(P274-MAR1!$B$13)/MAR1!$D$13,(P274-MAR1!$C$13)/MAR1!$E$13)</f>
        <v/>
      </c>
      <c r="U274" s="5" t="n">
        <v>273</v>
      </c>
      <c r="V274" s="5" t="n">
        <v>0.83489</v>
      </c>
      <c r="W274" s="5" t="n">
        <v>0.8901480000000001</v>
      </c>
      <c r="X274" s="5" t="n">
        <v>0.155225</v>
      </c>
      <c r="Y274" s="5" t="n">
        <v>0.754211</v>
      </c>
      <c r="Z274" s="5" t="n">
        <v>0.487605</v>
      </c>
    </row>
    <row r="275">
      <c r="A275" s="5" t="n">
        <v>274</v>
      </c>
      <c r="B275" s="5" t="n">
        <v>1</v>
      </c>
      <c r="C275" s="5" t="n">
        <v>274</v>
      </c>
      <c r="D275" s="5" t="n">
        <v>10</v>
      </c>
      <c r="E275" s="5" t="n">
        <v>0</v>
      </c>
      <c r="F275" s="5" t="n">
        <v>27.3</v>
      </c>
      <c r="G275" s="5" t="n">
        <v>17</v>
      </c>
      <c r="H275" s="5" t="n">
        <v>14.82</v>
      </c>
      <c r="I275" s="6">
        <f>IF(E275&gt;=Markov!$B$3,1,0)</f>
        <v/>
      </c>
      <c r="J275" s="6">
        <f>I274</f>
        <v/>
      </c>
      <c r="K275" s="7">
        <f>MAR1!$B$5+MAR1!$C$5*COS(2*PI()*$C275/365)+MAR1!$D$5*SIN(2*PI()*$C275/365)</f>
        <v/>
      </c>
      <c r="L275" s="7">
        <f>MAR1!$B$6+MAR1!$C$6*COS(2*PI()*$C275/365)+MAR1!$D$6*SIN(2*PI()*$C275/365)</f>
        <v/>
      </c>
      <c r="M275" s="7">
        <f>MAR1!$B$7+MAR1!$C$7*COS(2*PI()*$C275/365)+MAR1!$D$7*SIN(2*PI()*$C275/365)</f>
        <v/>
      </c>
      <c r="N275" s="7">
        <f>F275-K275</f>
        <v/>
      </c>
      <c r="O275" s="7">
        <f>G275-L275</f>
        <v/>
      </c>
      <c r="P275" s="7">
        <f>H275-M275</f>
        <v/>
      </c>
      <c r="Q275" s="7">
        <f>IF($I275=1,(N275-MAR1!$B$11)/MAR1!$D$11,(N275-MAR1!$C$11)/MAR1!$E$11)</f>
        <v/>
      </c>
      <c r="R275" s="7">
        <f>IF($I275=1,(O275-MAR1!$B$12)/MAR1!$D$12,(O275-MAR1!$C$12)/MAR1!$E$12)</f>
        <v/>
      </c>
      <c r="S275" s="7">
        <f>IF($I275=1,(P275-MAR1!$B$13)/MAR1!$D$13,(P275-MAR1!$C$13)/MAR1!$E$13)</f>
        <v/>
      </c>
      <c r="U275" s="5" t="n">
        <v>274</v>
      </c>
      <c r="V275" s="5" t="n">
        <v>0.805623</v>
      </c>
      <c r="W275" s="5" t="n">
        <v>0.37165</v>
      </c>
      <c r="X275" s="5" t="n">
        <v>0.552795</v>
      </c>
      <c r="Y275" s="5" t="n">
        <v>0.7704530000000001</v>
      </c>
      <c r="Z275" s="5" t="n">
        <v>0.689821</v>
      </c>
    </row>
    <row r="276">
      <c r="A276" s="5" t="n">
        <v>275</v>
      </c>
      <c r="B276" s="5" t="n">
        <v>1</v>
      </c>
      <c r="C276" s="5" t="n">
        <v>275</v>
      </c>
      <c r="D276" s="5" t="n">
        <v>10</v>
      </c>
      <c r="E276" s="5" t="n">
        <v>0</v>
      </c>
      <c r="F276" s="5" t="n">
        <v>25.3</v>
      </c>
      <c r="G276" s="5" t="n">
        <v>18.5</v>
      </c>
      <c r="H276" s="5" t="n">
        <v>16.11</v>
      </c>
      <c r="I276" s="6">
        <f>IF(E276&gt;=Markov!$B$3,1,0)</f>
        <v/>
      </c>
      <c r="J276" s="6">
        <f>I275</f>
        <v/>
      </c>
      <c r="K276" s="7">
        <f>MAR1!$B$5+MAR1!$C$5*COS(2*PI()*$C276/365)+MAR1!$D$5*SIN(2*PI()*$C276/365)</f>
        <v/>
      </c>
      <c r="L276" s="7">
        <f>MAR1!$B$6+MAR1!$C$6*COS(2*PI()*$C276/365)+MAR1!$D$6*SIN(2*PI()*$C276/365)</f>
        <v/>
      </c>
      <c r="M276" s="7">
        <f>MAR1!$B$7+MAR1!$C$7*COS(2*PI()*$C276/365)+MAR1!$D$7*SIN(2*PI()*$C276/365)</f>
        <v/>
      </c>
      <c r="N276" s="7">
        <f>F276-K276</f>
        <v/>
      </c>
      <c r="O276" s="7">
        <f>G276-L276</f>
        <v/>
      </c>
      <c r="P276" s="7">
        <f>H276-M276</f>
        <v/>
      </c>
      <c r="Q276" s="7">
        <f>IF($I276=1,(N276-MAR1!$B$11)/MAR1!$D$11,(N276-MAR1!$C$11)/MAR1!$E$11)</f>
        <v/>
      </c>
      <c r="R276" s="7">
        <f>IF($I276=1,(O276-MAR1!$B$12)/MAR1!$D$12,(O276-MAR1!$C$12)/MAR1!$E$12)</f>
        <v/>
      </c>
      <c r="S276" s="7">
        <f>IF($I276=1,(P276-MAR1!$B$13)/MAR1!$D$13,(P276-MAR1!$C$13)/MAR1!$E$13)</f>
        <v/>
      </c>
      <c r="U276" s="5" t="n">
        <v>275</v>
      </c>
      <c r="V276" s="5" t="n">
        <v>0.555958</v>
      </c>
      <c r="W276" s="5" t="n">
        <v>0.787369</v>
      </c>
      <c r="X276" s="5" t="n">
        <v>0.270574</v>
      </c>
      <c r="Y276" s="5" t="n">
        <v>0.7402840000000001</v>
      </c>
      <c r="Z276" s="5" t="n">
        <v>0.655317</v>
      </c>
    </row>
    <row r="277">
      <c r="A277" s="5" t="n">
        <v>276</v>
      </c>
      <c r="B277" s="5" t="n">
        <v>1</v>
      </c>
      <c r="C277" s="5" t="n">
        <v>276</v>
      </c>
      <c r="D277" s="5" t="n">
        <v>10</v>
      </c>
      <c r="E277" s="5" t="n">
        <v>1.4</v>
      </c>
      <c r="F277" s="5" t="n">
        <v>24.2</v>
      </c>
      <c r="G277" s="5" t="n">
        <v>18.8</v>
      </c>
      <c r="H277" s="5" t="n">
        <v>9.83</v>
      </c>
      <c r="I277" s="6">
        <f>IF(E277&gt;=Markov!$B$3,1,0)</f>
        <v/>
      </c>
      <c r="J277" s="6">
        <f>I276</f>
        <v/>
      </c>
      <c r="K277" s="7">
        <f>MAR1!$B$5+MAR1!$C$5*COS(2*PI()*$C277/365)+MAR1!$D$5*SIN(2*PI()*$C277/365)</f>
        <v/>
      </c>
      <c r="L277" s="7">
        <f>MAR1!$B$6+MAR1!$C$6*COS(2*PI()*$C277/365)+MAR1!$D$6*SIN(2*PI()*$C277/365)</f>
        <v/>
      </c>
      <c r="M277" s="7">
        <f>MAR1!$B$7+MAR1!$C$7*COS(2*PI()*$C277/365)+MAR1!$D$7*SIN(2*PI()*$C277/365)</f>
        <v/>
      </c>
      <c r="N277" s="7">
        <f>F277-K277</f>
        <v/>
      </c>
      <c r="O277" s="7">
        <f>G277-L277</f>
        <v/>
      </c>
      <c r="P277" s="7">
        <f>H277-M277</f>
        <v/>
      </c>
      <c r="Q277" s="7">
        <f>IF($I277=1,(N277-MAR1!$B$11)/MAR1!$D$11,(N277-MAR1!$C$11)/MAR1!$E$11)</f>
        <v/>
      </c>
      <c r="R277" s="7">
        <f>IF($I277=1,(O277-MAR1!$B$12)/MAR1!$D$12,(O277-MAR1!$C$12)/MAR1!$E$12)</f>
        <v/>
      </c>
      <c r="S277" s="7">
        <f>IF($I277=1,(P277-MAR1!$B$13)/MAR1!$D$13,(P277-MAR1!$C$13)/MAR1!$E$13)</f>
        <v/>
      </c>
      <c r="U277" s="5" t="n">
        <v>276</v>
      </c>
      <c r="V277" s="5" t="n">
        <v>0.039859</v>
      </c>
      <c r="W277" s="5" t="n">
        <v>0.643428</v>
      </c>
      <c r="X277" s="5" t="n">
        <v>0.263985</v>
      </c>
      <c r="Y277" s="5" t="n">
        <v>0.012219</v>
      </c>
      <c r="Z277" s="5" t="n">
        <v>0.041916</v>
      </c>
    </row>
    <row r="278">
      <c r="A278" s="5" t="n">
        <v>277</v>
      </c>
      <c r="B278" s="5" t="n">
        <v>1</v>
      </c>
      <c r="C278" s="5" t="n">
        <v>277</v>
      </c>
      <c r="D278" s="5" t="n">
        <v>10</v>
      </c>
      <c r="E278" s="5" t="n">
        <v>0</v>
      </c>
      <c r="F278" s="5" t="n">
        <v>25.3</v>
      </c>
      <c r="G278" s="5" t="n">
        <v>20.4</v>
      </c>
      <c r="H278" s="5" t="n">
        <v>10.48</v>
      </c>
      <c r="I278" s="6">
        <f>IF(E278&gt;=Markov!$B$3,1,0)</f>
        <v/>
      </c>
      <c r="J278" s="6">
        <f>I277</f>
        <v/>
      </c>
      <c r="K278" s="7">
        <f>MAR1!$B$5+MAR1!$C$5*COS(2*PI()*$C278/365)+MAR1!$D$5*SIN(2*PI()*$C278/365)</f>
        <v/>
      </c>
      <c r="L278" s="7">
        <f>MAR1!$B$6+MAR1!$C$6*COS(2*PI()*$C278/365)+MAR1!$D$6*SIN(2*PI()*$C278/365)</f>
        <v/>
      </c>
      <c r="M278" s="7">
        <f>MAR1!$B$7+MAR1!$C$7*COS(2*PI()*$C278/365)+MAR1!$D$7*SIN(2*PI()*$C278/365)</f>
        <v/>
      </c>
      <c r="N278" s="7">
        <f>F278-K278</f>
        <v/>
      </c>
      <c r="O278" s="7">
        <f>G278-L278</f>
        <v/>
      </c>
      <c r="P278" s="7">
        <f>H278-M278</f>
        <v/>
      </c>
      <c r="Q278" s="7">
        <f>IF($I278=1,(N278-MAR1!$B$11)/MAR1!$D$11,(N278-MAR1!$C$11)/MAR1!$E$11)</f>
        <v/>
      </c>
      <c r="R278" s="7">
        <f>IF($I278=1,(O278-MAR1!$B$12)/MAR1!$D$12,(O278-MAR1!$C$12)/MAR1!$E$12)</f>
        <v/>
      </c>
      <c r="S278" s="7">
        <f>IF($I278=1,(P278-MAR1!$B$13)/MAR1!$D$13,(P278-MAR1!$C$13)/MAR1!$E$13)</f>
        <v/>
      </c>
      <c r="U278" s="5" t="n">
        <v>277</v>
      </c>
      <c r="V278" s="5" t="n">
        <v>0.829387</v>
      </c>
      <c r="W278" s="5" t="n">
        <v>0.825725</v>
      </c>
      <c r="X278" s="5" t="n">
        <v>0.26394</v>
      </c>
      <c r="Y278" s="5" t="n">
        <v>0.951395</v>
      </c>
      <c r="Z278" s="5" t="n">
        <v>0.17393</v>
      </c>
    </row>
    <row r="279">
      <c r="A279" s="5" t="n">
        <v>278</v>
      </c>
      <c r="B279" s="5" t="n">
        <v>1</v>
      </c>
      <c r="C279" s="5" t="n">
        <v>278</v>
      </c>
      <c r="D279" s="5" t="n">
        <v>10</v>
      </c>
      <c r="E279" s="5" t="n">
        <v>0</v>
      </c>
      <c r="F279" s="5" t="n">
        <v>26.2</v>
      </c>
      <c r="G279" s="5" t="n">
        <v>19.6</v>
      </c>
      <c r="H279" s="5" t="n">
        <v>15.55</v>
      </c>
      <c r="I279" s="6">
        <f>IF(E279&gt;=Markov!$B$3,1,0)</f>
        <v/>
      </c>
      <c r="J279" s="6">
        <f>I278</f>
        <v/>
      </c>
      <c r="K279" s="7">
        <f>MAR1!$B$5+MAR1!$C$5*COS(2*PI()*$C279/365)+MAR1!$D$5*SIN(2*PI()*$C279/365)</f>
        <v/>
      </c>
      <c r="L279" s="7">
        <f>MAR1!$B$6+MAR1!$C$6*COS(2*PI()*$C279/365)+MAR1!$D$6*SIN(2*PI()*$C279/365)</f>
        <v/>
      </c>
      <c r="M279" s="7">
        <f>MAR1!$B$7+MAR1!$C$7*COS(2*PI()*$C279/365)+MAR1!$D$7*SIN(2*PI()*$C279/365)</f>
        <v/>
      </c>
      <c r="N279" s="7">
        <f>F279-K279</f>
        <v/>
      </c>
      <c r="O279" s="7">
        <f>G279-L279</f>
        <v/>
      </c>
      <c r="P279" s="7">
        <f>H279-M279</f>
        <v/>
      </c>
      <c r="Q279" s="7">
        <f>IF($I279=1,(N279-MAR1!$B$11)/MAR1!$D$11,(N279-MAR1!$C$11)/MAR1!$E$11)</f>
        <v/>
      </c>
      <c r="R279" s="7">
        <f>IF($I279=1,(O279-MAR1!$B$12)/MAR1!$D$12,(O279-MAR1!$C$12)/MAR1!$E$12)</f>
        <v/>
      </c>
      <c r="S279" s="7">
        <f>IF($I279=1,(P279-MAR1!$B$13)/MAR1!$D$13,(P279-MAR1!$C$13)/MAR1!$E$13)</f>
        <v/>
      </c>
      <c r="U279" s="5" t="n">
        <v>278</v>
      </c>
      <c r="V279" s="5" t="n">
        <v>0.095318</v>
      </c>
      <c r="W279" s="5" t="n">
        <v>0.123631</v>
      </c>
      <c r="X279" s="5" t="n">
        <v>0.818631</v>
      </c>
      <c r="Y279" s="5" t="n">
        <v>0.243052</v>
      </c>
      <c r="Z279" s="5" t="n">
        <v>0.668189</v>
      </c>
    </row>
    <row r="280">
      <c r="A280" s="5" t="n">
        <v>279</v>
      </c>
      <c r="B280" s="5" t="n">
        <v>1</v>
      </c>
      <c r="C280" s="5" t="n">
        <v>279</v>
      </c>
      <c r="D280" s="5" t="n">
        <v>10</v>
      </c>
      <c r="E280" s="5" t="n">
        <v>0</v>
      </c>
      <c r="F280" s="5" t="n">
        <v>27</v>
      </c>
      <c r="G280" s="5" t="n">
        <v>19.3</v>
      </c>
      <c r="H280" s="5" t="n">
        <v>17.35</v>
      </c>
      <c r="I280" s="6">
        <f>IF(E280&gt;=Markov!$B$3,1,0)</f>
        <v/>
      </c>
      <c r="J280" s="6">
        <f>I279</f>
        <v/>
      </c>
      <c r="K280" s="7">
        <f>MAR1!$B$5+MAR1!$C$5*COS(2*PI()*$C280/365)+MAR1!$D$5*SIN(2*PI()*$C280/365)</f>
        <v/>
      </c>
      <c r="L280" s="7">
        <f>MAR1!$B$6+MAR1!$C$6*COS(2*PI()*$C280/365)+MAR1!$D$6*SIN(2*PI()*$C280/365)</f>
        <v/>
      </c>
      <c r="M280" s="7">
        <f>MAR1!$B$7+MAR1!$C$7*COS(2*PI()*$C280/365)+MAR1!$D$7*SIN(2*PI()*$C280/365)</f>
        <v/>
      </c>
      <c r="N280" s="7">
        <f>F280-K280</f>
        <v/>
      </c>
      <c r="O280" s="7">
        <f>G280-L280</f>
        <v/>
      </c>
      <c r="P280" s="7">
        <f>H280-M280</f>
        <v/>
      </c>
      <c r="Q280" s="7">
        <f>IF($I280=1,(N280-MAR1!$B$11)/MAR1!$D$11,(N280-MAR1!$C$11)/MAR1!$E$11)</f>
        <v/>
      </c>
      <c r="R280" s="7">
        <f>IF($I280=1,(O280-MAR1!$B$12)/MAR1!$D$12,(O280-MAR1!$C$12)/MAR1!$E$12)</f>
        <v/>
      </c>
      <c r="S280" s="7">
        <f>IF($I280=1,(P280-MAR1!$B$13)/MAR1!$D$13,(P280-MAR1!$C$13)/MAR1!$E$13)</f>
        <v/>
      </c>
      <c r="U280" s="5" t="n">
        <v>279</v>
      </c>
      <c r="V280" s="5" t="n">
        <v>0.296029</v>
      </c>
      <c r="W280" s="5" t="n">
        <v>0.652648</v>
      </c>
      <c r="X280" s="5" t="n">
        <v>0.99041</v>
      </c>
      <c r="Y280" s="5" t="n">
        <v>0.49692</v>
      </c>
      <c r="Z280" s="5" t="n">
        <v>0.64634</v>
      </c>
    </row>
    <row r="281">
      <c r="A281" s="5" t="n">
        <v>280</v>
      </c>
      <c r="B281" s="5" t="n">
        <v>1</v>
      </c>
      <c r="C281" s="5" t="n">
        <v>280</v>
      </c>
      <c r="D281" s="5" t="n">
        <v>10</v>
      </c>
      <c r="E281" s="5" t="n">
        <v>0</v>
      </c>
      <c r="F281" s="5" t="n">
        <v>25.7</v>
      </c>
      <c r="G281" s="5" t="n">
        <v>18.7</v>
      </c>
      <c r="H281" s="5" t="n">
        <v>15.3</v>
      </c>
      <c r="I281" s="6">
        <f>IF(E281&gt;=Markov!$B$3,1,0)</f>
        <v/>
      </c>
      <c r="J281" s="6">
        <f>I280</f>
        <v/>
      </c>
      <c r="K281" s="7">
        <f>MAR1!$B$5+MAR1!$C$5*COS(2*PI()*$C281/365)+MAR1!$D$5*SIN(2*PI()*$C281/365)</f>
        <v/>
      </c>
      <c r="L281" s="7">
        <f>MAR1!$B$6+MAR1!$C$6*COS(2*PI()*$C281/365)+MAR1!$D$6*SIN(2*PI()*$C281/365)</f>
        <v/>
      </c>
      <c r="M281" s="7">
        <f>MAR1!$B$7+MAR1!$C$7*COS(2*PI()*$C281/365)+MAR1!$D$7*SIN(2*PI()*$C281/365)</f>
        <v/>
      </c>
      <c r="N281" s="7">
        <f>F281-K281</f>
        <v/>
      </c>
      <c r="O281" s="7">
        <f>G281-L281</f>
        <v/>
      </c>
      <c r="P281" s="7">
        <f>H281-M281</f>
        <v/>
      </c>
      <c r="Q281" s="7">
        <f>IF($I281=1,(N281-MAR1!$B$11)/MAR1!$D$11,(N281-MAR1!$C$11)/MAR1!$E$11)</f>
        <v/>
      </c>
      <c r="R281" s="7">
        <f>IF($I281=1,(O281-MAR1!$B$12)/MAR1!$D$12,(O281-MAR1!$C$12)/MAR1!$E$12)</f>
        <v/>
      </c>
      <c r="S281" s="7">
        <f>IF($I281=1,(P281-MAR1!$B$13)/MAR1!$D$13,(P281-MAR1!$C$13)/MAR1!$E$13)</f>
        <v/>
      </c>
      <c r="U281" s="5" t="n">
        <v>280</v>
      </c>
      <c r="V281" s="5" t="n">
        <v>0.656269</v>
      </c>
      <c r="W281" s="5" t="n">
        <v>0.934478</v>
      </c>
      <c r="X281" s="5" t="n">
        <v>0.7030380000000001</v>
      </c>
      <c r="Y281" s="5" t="n">
        <v>0.889405</v>
      </c>
      <c r="Z281" s="5" t="n">
        <v>0.214477</v>
      </c>
    </row>
    <row r="282">
      <c r="A282" s="5" t="n">
        <v>281</v>
      </c>
      <c r="B282" s="5" t="n">
        <v>1</v>
      </c>
      <c r="C282" s="5" t="n">
        <v>281</v>
      </c>
      <c r="D282" s="5" t="n">
        <v>10</v>
      </c>
      <c r="E282" s="5" t="n">
        <v>0</v>
      </c>
      <c r="F282" s="5" t="n">
        <v>26.7</v>
      </c>
      <c r="G282" s="5" t="n">
        <v>17.9</v>
      </c>
      <c r="H282" s="5" t="n">
        <v>14</v>
      </c>
      <c r="I282" s="6">
        <f>IF(E282&gt;=Markov!$B$3,1,0)</f>
        <v/>
      </c>
      <c r="J282" s="6">
        <f>I281</f>
        <v/>
      </c>
      <c r="K282" s="7">
        <f>MAR1!$B$5+MAR1!$C$5*COS(2*PI()*$C282/365)+MAR1!$D$5*SIN(2*PI()*$C282/365)</f>
        <v/>
      </c>
      <c r="L282" s="7">
        <f>MAR1!$B$6+MAR1!$C$6*COS(2*PI()*$C282/365)+MAR1!$D$6*SIN(2*PI()*$C282/365)</f>
        <v/>
      </c>
      <c r="M282" s="7">
        <f>MAR1!$B$7+MAR1!$C$7*COS(2*PI()*$C282/365)+MAR1!$D$7*SIN(2*PI()*$C282/365)</f>
        <v/>
      </c>
      <c r="N282" s="7">
        <f>F282-K282</f>
        <v/>
      </c>
      <c r="O282" s="7">
        <f>G282-L282</f>
        <v/>
      </c>
      <c r="P282" s="7">
        <f>H282-M282</f>
        <v/>
      </c>
      <c r="Q282" s="7">
        <f>IF($I282=1,(N282-MAR1!$B$11)/MAR1!$D$11,(N282-MAR1!$C$11)/MAR1!$E$11)</f>
        <v/>
      </c>
      <c r="R282" s="7">
        <f>IF($I282=1,(O282-MAR1!$B$12)/MAR1!$D$12,(O282-MAR1!$C$12)/MAR1!$E$12)</f>
        <v/>
      </c>
      <c r="S282" s="7">
        <f>IF($I282=1,(P282-MAR1!$B$13)/MAR1!$D$13,(P282-MAR1!$C$13)/MAR1!$E$13)</f>
        <v/>
      </c>
      <c r="U282" s="5" t="n">
        <v>281</v>
      </c>
      <c r="V282" s="5" t="n">
        <v>0.668804</v>
      </c>
      <c r="W282" s="5" t="n">
        <v>0.580439</v>
      </c>
      <c r="X282" s="5" t="n">
        <v>0.758257</v>
      </c>
      <c r="Y282" s="5" t="n">
        <v>0.538991</v>
      </c>
      <c r="Z282" s="5" t="n">
        <v>0.33931</v>
      </c>
    </row>
    <row r="283">
      <c r="A283" s="5" t="n">
        <v>282</v>
      </c>
      <c r="B283" s="5" t="n">
        <v>1</v>
      </c>
      <c r="C283" s="5" t="n">
        <v>282</v>
      </c>
      <c r="D283" s="5" t="n">
        <v>10</v>
      </c>
      <c r="E283" s="5" t="n">
        <v>0</v>
      </c>
      <c r="F283" s="5" t="n">
        <v>28.5</v>
      </c>
      <c r="G283" s="5" t="n">
        <v>17.5</v>
      </c>
      <c r="H283" s="5" t="n">
        <v>13.81</v>
      </c>
      <c r="I283" s="6">
        <f>IF(E283&gt;=Markov!$B$3,1,0)</f>
        <v/>
      </c>
      <c r="J283" s="6">
        <f>I282</f>
        <v/>
      </c>
      <c r="K283" s="7">
        <f>MAR1!$B$5+MAR1!$C$5*COS(2*PI()*$C283/365)+MAR1!$D$5*SIN(2*PI()*$C283/365)</f>
        <v/>
      </c>
      <c r="L283" s="7">
        <f>MAR1!$B$6+MAR1!$C$6*COS(2*PI()*$C283/365)+MAR1!$D$6*SIN(2*PI()*$C283/365)</f>
        <v/>
      </c>
      <c r="M283" s="7">
        <f>MAR1!$B$7+MAR1!$C$7*COS(2*PI()*$C283/365)+MAR1!$D$7*SIN(2*PI()*$C283/365)</f>
        <v/>
      </c>
      <c r="N283" s="7">
        <f>F283-K283</f>
        <v/>
      </c>
      <c r="O283" s="7">
        <f>G283-L283</f>
        <v/>
      </c>
      <c r="P283" s="7">
        <f>H283-M283</f>
        <v/>
      </c>
      <c r="Q283" s="7">
        <f>IF($I283=1,(N283-MAR1!$B$11)/MAR1!$D$11,(N283-MAR1!$C$11)/MAR1!$E$11)</f>
        <v/>
      </c>
      <c r="R283" s="7">
        <f>IF($I283=1,(O283-MAR1!$B$12)/MAR1!$D$12,(O283-MAR1!$C$12)/MAR1!$E$12)</f>
        <v/>
      </c>
      <c r="S283" s="7">
        <f>IF($I283=1,(P283-MAR1!$B$13)/MAR1!$D$13,(P283-MAR1!$C$13)/MAR1!$E$13)</f>
        <v/>
      </c>
      <c r="U283" s="5" t="n">
        <v>282</v>
      </c>
      <c r="V283" s="5" t="n">
        <v>0.208</v>
      </c>
      <c r="W283" s="5" t="n">
        <v>0.274279</v>
      </c>
      <c r="X283" s="5" t="n">
        <v>0.247702</v>
      </c>
      <c r="Y283" s="5" t="n">
        <v>0.454865</v>
      </c>
      <c r="Z283" s="5" t="n">
        <v>0.298598</v>
      </c>
    </row>
    <row r="284">
      <c r="A284" s="5" t="n">
        <v>283</v>
      </c>
      <c r="B284" s="5" t="n">
        <v>1</v>
      </c>
      <c r="C284" s="5" t="n">
        <v>283</v>
      </c>
      <c r="D284" s="5" t="n">
        <v>10</v>
      </c>
      <c r="E284" s="5" t="n">
        <v>0</v>
      </c>
      <c r="F284" s="5" t="n">
        <v>30.2</v>
      </c>
      <c r="G284" s="5" t="n">
        <v>18.6</v>
      </c>
      <c r="H284" s="5" t="n">
        <v>16.35</v>
      </c>
      <c r="I284" s="6">
        <f>IF(E284&gt;=Markov!$B$3,1,0)</f>
        <v/>
      </c>
      <c r="J284" s="6">
        <f>I283</f>
        <v/>
      </c>
      <c r="K284" s="7">
        <f>MAR1!$B$5+MAR1!$C$5*COS(2*PI()*$C284/365)+MAR1!$D$5*SIN(2*PI()*$C284/365)</f>
        <v/>
      </c>
      <c r="L284" s="7">
        <f>MAR1!$B$6+MAR1!$C$6*COS(2*PI()*$C284/365)+MAR1!$D$6*SIN(2*PI()*$C284/365)</f>
        <v/>
      </c>
      <c r="M284" s="7">
        <f>MAR1!$B$7+MAR1!$C$7*COS(2*PI()*$C284/365)+MAR1!$D$7*SIN(2*PI()*$C284/365)</f>
        <v/>
      </c>
      <c r="N284" s="7">
        <f>F284-K284</f>
        <v/>
      </c>
      <c r="O284" s="7">
        <f>G284-L284</f>
        <v/>
      </c>
      <c r="P284" s="7">
        <f>H284-M284</f>
        <v/>
      </c>
      <c r="Q284" s="7">
        <f>IF($I284=1,(N284-MAR1!$B$11)/MAR1!$D$11,(N284-MAR1!$C$11)/MAR1!$E$11)</f>
        <v/>
      </c>
      <c r="R284" s="7">
        <f>IF($I284=1,(O284-MAR1!$B$12)/MAR1!$D$12,(O284-MAR1!$C$12)/MAR1!$E$12)</f>
        <v/>
      </c>
      <c r="S284" s="7">
        <f>IF($I284=1,(P284-MAR1!$B$13)/MAR1!$D$13,(P284-MAR1!$C$13)/MAR1!$E$13)</f>
        <v/>
      </c>
      <c r="U284" s="5" t="n">
        <v>283</v>
      </c>
      <c r="V284" s="5" t="n">
        <v>0.645195</v>
      </c>
      <c r="W284" s="5" t="n">
        <v>0.41728</v>
      </c>
      <c r="X284" s="5" t="n">
        <v>0.45074</v>
      </c>
      <c r="Y284" s="5" t="n">
        <v>0.590033</v>
      </c>
      <c r="Z284" s="5" t="n">
        <v>0.9269309999999999</v>
      </c>
    </row>
    <row r="285">
      <c r="A285" s="5" t="n">
        <v>284</v>
      </c>
      <c r="B285" s="5" t="n">
        <v>1</v>
      </c>
      <c r="C285" s="5" t="n">
        <v>284</v>
      </c>
      <c r="D285" s="5" t="n">
        <v>10</v>
      </c>
      <c r="E285" s="5" t="n">
        <v>0</v>
      </c>
      <c r="F285" s="5" t="n">
        <v>31.5</v>
      </c>
      <c r="G285" s="5" t="n">
        <v>19.5</v>
      </c>
      <c r="H285" s="5" t="n">
        <v>9.69</v>
      </c>
      <c r="I285" s="6">
        <f>IF(E285&gt;=Markov!$B$3,1,0)</f>
        <v/>
      </c>
      <c r="J285" s="6">
        <f>I284</f>
        <v/>
      </c>
      <c r="K285" s="7">
        <f>MAR1!$B$5+MAR1!$C$5*COS(2*PI()*$C285/365)+MAR1!$D$5*SIN(2*PI()*$C285/365)</f>
        <v/>
      </c>
      <c r="L285" s="7">
        <f>MAR1!$B$6+MAR1!$C$6*COS(2*PI()*$C285/365)+MAR1!$D$6*SIN(2*PI()*$C285/365)</f>
        <v/>
      </c>
      <c r="M285" s="7">
        <f>MAR1!$B$7+MAR1!$C$7*COS(2*PI()*$C285/365)+MAR1!$D$7*SIN(2*PI()*$C285/365)</f>
        <v/>
      </c>
      <c r="N285" s="7">
        <f>F285-K285</f>
        <v/>
      </c>
      <c r="O285" s="7">
        <f>G285-L285</f>
        <v/>
      </c>
      <c r="P285" s="7">
        <f>H285-M285</f>
        <v/>
      </c>
      <c r="Q285" s="7">
        <f>IF($I285=1,(N285-MAR1!$B$11)/MAR1!$D$11,(N285-MAR1!$C$11)/MAR1!$E$11)</f>
        <v/>
      </c>
      <c r="R285" s="7">
        <f>IF($I285=1,(O285-MAR1!$B$12)/MAR1!$D$12,(O285-MAR1!$C$12)/MAR1!$E$12)</f>
        <v/>
      </c>
      <c r="S285" s="7">
        <f>IF($I285=1,(P285-MAR1!$B$13)/MAR1!$D$13,(P285-MAR1!$C$13)/MAR1!$E$13)</f>
        <v/>
      </c>
      <c r="U285" s="5" t="n">
        <v>284</v>
      </c>
      <c r="V285" s="5" t="n">
        <v>0.1387</v>
      </c>
      <c r="W285" s="5" t="n">
        <v>0.080135</v>
      </c>
      <c r="X285" s="5" t="n">
        <v>0.7433959999999999</v>
      </c>
      <c r="Y285" s="5" t="n">
        <v>0.240308</v>
      </c>
      <c r="Z285" s="5" t="n">
        <v>0.618723</v>
      </c>
    </row>
    <row r="286">
      <c r="A286" s="5" t="n">
        <v>285</v>
      </c>
      <c r="B286" s="5" t="n">
        <v>1</v>
      </c>
      <c r="C286" s="5" t="n">
        <v>285</v>
      </c>
      <c r="D286" s="5" t="n">
        <v>10</v>
      </c>
      <c r="E286" s="5" t="n">
        <v>0.3</v>
      </c>
      <c r="F286" s="5" t="n">
        <v>26.1</v>
      </c>
      <c r="G286" s="5" t="n">
        <v>17.9</v>
      </c>
      <c r="H286" s="5" t="n">
        <v>5.07</v>
      </c>
      <c r="I286" s="6">
        <f>IF(E286&gt;=Markov!$B$3,1,0)</f>
        <v/>
      </c>
      <c r="J286" s="6">
        <f>I285</f>
        <v/>
      </c>
      <c r="K286" s="7">
        <f>MAR1!$B$5+MAR1!$C$5*COS(2*PI()*$C286/365)+MAR1!$D$5*SIN(2*PI()*$C286/365)</f>
        <v/>
      </c>
      <c r="L286" s="7">
        <f>MAR1!$B$6+MAR1!$C$6*COS(2*PI()*$C286/365)+MAR1!$D$6*SIN(2*PI()*$C286/365)</f>
        <v/>
      </c>
      <c r="M286" s="7">
        <f>MAR1!$B$7+MAR1!$C$7*COS(2*PI()*$C286/365)+MAR1!$D$7*SIN(2*PI()*$C286/365)</f>
        <v/>
      </c>
      <c r="N286" s="7">
        <f>F286-K286</f>
        <v/>
      </c>
      <c r="O286" s="7">
        <f>G286-L286</f>
        <v/>
      </c>
      <c r="P286" s="7">
        <f>H286-M286</f>
        <v/>
      </c>
      <c r="Q286" s="7">
        <f>IF($I286=1,(N286-MAR1!$B$11)/MAR1!$D$11,(N286-MAR1!$C$11)/MAR1!$E$11)</f>
        <v/>
      </c>
      <c r="R286" s="7">
        <f>IF($I286=1,(O286-MAR1!$B$12)/MAR1!$D$12,(O286-MAR1!$C$12)/MAR1!$E$12)</f>
        <v/>
      </c>
      <c r="S286" s="7">
        <f>IF($I286=1,(P286-MAR1!$B$13)/MAR1!$D$13,(P286-MAR1!$C$13)/MAR1!$E$13)</f>
        <v/>
      </c>
      <c r="U286" s="5" t="n">
        <v>285</v>
      </c>
      <c r="V286" s="5" t="n">
        <v>0.55715</v>
      </c>
      <c r="W286" s="5" t="n">
        <v>0.813384</v>
      </c>
      <c r="X286" s="5" t="n">
        <v>0.5883389999999999</v>
      </c>
      <c r="Y286" s="5" t="n">
        <v>0.53437</v>
      </c>
      <c r="Z286" s="5" t="n">
        <v>0.206336</v>
      </c>
    </row>
    <row r="287">
      <c r="A287" s="5" t="n">
        <v>286</v>
      </c>
      <c r="B287" s="5" t="n">
        <v>1</v>
      </c>
      <c r="C287" s="5" t="n">
        <v>286</v>
      </c>
      <c r="D287" s="5" t="n">
        <v>10</v>
      </c>
      <c r="E287" s="5" t="n">
        <v>0</v>
      </c>
      <c r="F287" s="5" t="n">
        <v>30</v>
      </c>
      <c r="G287" s="5" t="n">
        <v>19.5</v>
      </c>
      <c r="H287" s="5" t="n">
        <v>21.12</v>
      </c>
      <c r="I287" s="6">
        <f>IF(E287&gt;=Markov!$B$3,1,0)</f>
        <v/>
      </c>
      <c r="J287" s="6">
        <f>I286</f>
        <v/>
      </c>
      <c r="K287" s="7">
        <f>MAR1!$B$5+MAR1!$C$5*COS(2*PI()*$C287/365)+MAR1!$D$5*SIN(2*PI()*$C287/365)</f>
        <v/>
      </c>
      <c r="L287" s="7">
        <f>MAR1!$B$6+MAR1!$C$6*COS(2*PI()*$C287/365)+MAR1!$D$6*SIN(2*PI()*$C287/365)</f>
        <v/>
      </c>
      <c r="M287" s="7">
        <f>MAR1!$B$7+MAR1!$C$7*COS(2*PI()*$C287/365)+MAR1!$D$7*SIN(2*PI()*$C287/365)</f>
        <v/>
      </c>
      <c r="N287" s="7">
        <f>F287-K287</f>
        <v/>
      </c>
      <c r="O287" s="7">
        <f>G287-L287</f>
        <v/>
      </c>
      <c r="P287" s="7">
        <f>H287-M287</f>
        <v/>
      </c>
      <c r="Q287" s="7">
        <f>IF($I287=1,(N287-MAR1!$B$11)/MAR1!$D$11,(N287-MAR1!$C$11)/MAR1!$E$11)</f>
        <v/>
      </c>
      <c r="R287" s="7">
        <f>IF($I287=1,(O287-MAR1!$B$12)/MAR1!$D$12,(O287-MAR1!$C$12)/MAR1!$E$12)</f>
        <v/>
      </c>
      <c r="S287" s="7">
        <f>IF($I287=1,(P287-MAR1!$B$13)/MAR1!$D$13,(P287-MAR1!$C$13)/MAR1!$E$13)</f>
        <v/>
      </c>
      <c r="U287" s="5" t="n">
        <v>286</v>
      </c>
      <c r="V287" s="5" t="n">
        <v>0.071156</v>
      </c>
      <c r="W287" s="5" t="n">
        <v>0.879594</v>
      </c>
      <c r="X287" s="5" t="n">
        <v>0.7664069999999999</v>
      </c>
      <c r="Y287" s="5" t="n">
        <v>0.180656</v>
      </c>
      <c r="Z287" s="5" t="n">
        <v>0.101091</v>
      </c>
    </row>
    <row r="288">
      <c r="A288" s="5" t="n">
        <v>287</v>
      </c>
      <c r="B288" s="5" t="n">
        <v>1</v>
      </c>
      <c r="C288" s="5" t="n">
        <v>287</v>
      </c>
      <c r="D288" s="5" t="n">
        <v>10</v>
      </c>
      <c r="E288" s="5" t="n">
        <v>0</v>
      </c>
      <c r="F288" s="5" t="n">
        <v>33.1</v>
      </c>
      <c r="G288" s="5" t="n">
        <v>20.4</v>
      </c>
      <c r="H288" s="5" t="n">
        <v>14.73</v>
      </c>
      <c r="I288" s="6">
        <f>IF(E288&gt;=Markov!$B$3,1,0)</f>
        <v/>
      </c>
      <c r="J288" s="6">
        <f>I287</f>
        <v/>
      </c>
      <c r="K288" s="7">
        <f>MAR1!$B$5+MAR1!$C$5*COS(2*PI()*$C288/365)+MAR1!$D$5*SIN(2*PI()*$C288/365)</f>
        <v/>
      </c>
      <c r="L288" s="7">
        <f>MAR1!$B$6+MAR1!$C$6*COS(2*PI()*$C288/365)+MAR1!$D$6*SIN(2*PI()*$C288/365)</f>
        <v/>
      </c>
      <c r="M288" s="7">
        <f>MAR1!$B$7+MAR1!$C$7*COS(2*PI()*$C288/365)+MAR1!$D$7*SIN(2*PI()*$C288/365)</f>
        <v/>
      </c>
      <c r="N288" s="7">
        <f>F288-K288</f>
        <v/>
      </c>
      <c r="O288" s="7">
        <f>G288-L288</f>
        <v/>
      </c>
      <c r="P288" s="7">
        <f>H288-M288</f>
        <v/>
      </c>
      <c r="Q288" s="7">
        <f>IF($I288=1,(N288-MAR1!$B$11)/MAR1!$D$11,(N288-MAR1!$C$11)/MAR1!$E$11)</f>
        <v/>
      </c>
      <c r="R288" s="7">
        <f>IF($I288=1,(O288-MAR1!$B$12)/MAR1!$D$12,(O288-MAR1!$C$12)/MAR1!$E$12)</f>
        <v/>
      </c>
      <c r="S288" s="7">
        <f>IF($I288=1,(P288-MAR1!$B$13)/MAR1!$D$13,(P288-MAR1!$C$13)/MAR1!$E$13)</f>
        <v/>
      </c>
      <c r="U288" s="5" t="n">
        <v>287</v>
      </c>
      <c r="V288" s="5" t="n">
        <v>0.5652509999999999</v>
      </c>
      <c r="W288" s="5" t="n">
        <v>0.213242</v>
      </c>
      <c r="X288" s="5" t="n">
        <v>0.65263</v>
      </c>
      <c r="Y288" s="5" t="n">
        <v>0.838304</v>
      </c>
      <c r="Z288" s="5" t="n">
        <v>0.9760529999999999</v>
      </c>
    </row>
    <row r="289">
      <c r="A289" s="5" t="n">
        <v>288</v>
      </c>
      <c r="B289" s="5" t="n">
        <v>1</v>
      </c>
      <c r="C289" s="5" t="n">
        <v>288</v>
      </c>
      <c r="D289" s="5" t="n">
        <v>10</v>
      </c>
      <c r="E289" s="5" t="n">
        <v>0</v>
      </c>
      <c r="F289" s="5" t="n">
        <v>32.7</v>
      </c>
      <c r="G289" s="5" t="n">
        <v>20.6</v>
      </c>
      <c r="H289" s="5" t="n">
        <v>16.7</v>
      </c>
      <c r="I289" s="6">
        <f>IF(E289&gt;=Markov!$B$3,1,0)</f>
        <v/>
      </c>
      <c r="J289" s="6">
        <f>I288</f>
        <v/>
      </c>
      <c r="K289" s="7">
        <f>MAR1!$B$5+MAR1!$C$5*COS(2*PI()*$C289/365)+MAR1!$D$5*SIN(2*PI()*$C289/365)</f>
        <v/>
      </c>
      <c r="L289" s="7">
        <f>MAR1!$B$6+MAR1!$C$6*COS(2*PI()*$C289/365)+MAR1!$D$6*SIN(2*PI()*$C289/365)</f>
        <v/>
      </c>
      <c r="M289" s="7">
        <f>MAR1!$B$7+MAR1!$C$7*COS(2*PI()*$C289/365)+MAR1!$D$7*SIN(2*PI()*$C289/365)</f>
        <v/>
      </c>
      <c r="N289" s="7">
        <f>F289-K289</f>
        <v/>
      </c>
      <c r="O289" s="7">
        <f>G289-L289</f>
        <v/>
      </c>
      <c r="P289" s="7">
        <f>H289-M289</f>
        <v/>
      </c>
      <c r="Q289" s="7">
        <f>IF($I289=1,(N289-MAR1!$B$11)/MAR1!$D$11,(N289-MAR1!$C$11)/MAR1!$E$11)</f>
        <v/>
      </c>
      <c r="R289" s="7">
        <f>IF($I289=1,(O289-MAR1!$B$12)/MAR1!$D$12,(O289-MAR1!$C$12)/MAR1!$E$12)</f>
        <v/>
      </c>
      <c r="S289" s="7">
        <f>IF($I289=1,(P289-MAR1!$B$13)/MAR1!$D$13,(P289-MAR1!$C$13)/MAR1!$E$13)</f>
        <v/>
      </c>
      <c r="U289" s="5" t="n">
        <v>288</v>
      </c>
      <c r="V289" s="5" t="n">
        <v>0.262206</v>
      </c>
      <c r="W289" s="5" t="n">
        <v>0.93288</v>
      </c>
      <c r="X289" s="5" t="n">
        <v>0.192399</v>
      </c>
      <c r="Y289" s="5" t="n">
        <v>0.257038</v>
      </c>
      <c r="Z289" s="5" t="n">
        <v>0.228568</v>
      </c>
    </row>
    <row r="290">
      <c r="A290" s="5" t="n">
        <v>289</v>
      </c>
      <c r="B290" s="5" t="n">
        <v>1</v>
      </c>
      <c r="C290" s="5" t="n">
        <v>289</v>
      </c>
      <c r="D290" s="5" t="n">
        <v>10</v>
      </c>
      <c r="E290" s="5" t="n">
        <v>0</v>
      </c>
      <c r="F290" s="5" t="n">
        <v>33.2</v>
      </c>
      <c r="G290" s="5" t="n">
        <v>18.8</v>
      </c>
      <c r="H290" s="5" t="n">
        <v>17.45</v>
      </c>
      <c r="I290" s="6">
        <f>IF(E290&gt;=Markov!$B$3,1,0)</f>
        <v/>
      </c>
      <c r="J290" s="6">
        <f>I289</f>
        <v/>
      </c>
      <c r="K290" s="7">
        <f>MAR1!$B$5+MAR1!$C$5*COS(2*PI()*$C290/365)+MAR1!$D$5*SIN(2*PI()*$C290/365)</f>
        <v/>
      </c>
      <c r="L290" s="7">
        <f>MAR1!$B$6+MAR1!$C$6*COS(2*PI()*$C290/365)+MAR1!$D$6*SIN(2*PI()*$C290/365)</f>
        <v/>
      </c>
      <c r="M290" s="7">
        <f>MAR1!$B$7+MAR1!$C$7*COS(2*PI()*$C290/365)+MAR1!$D$7*SIN(2*PI()*$C290/365)</f>
        <v/>
      </c>
      <c r="N290" s="7">
        <f>F290-K290</f>
        <v/>
      </c>
      <c r="O290" s="7">
        <f>G290-L290</f>
        <v/>
      </c>
      <c r="P290" s="7">
        <f>H290-M290</f>
        <v/>
      </c>
      <c r="Q290" s="7">
        <f>IF($I290=1,(N290-MAR1!$B$11)/MAR1!$D$11,(N290-MAR1!$C$11)/MAR1!$E$11)</f>
        <v/>
      </c>
      <c r="R290" s="7">
        <f>IF($I290=1,(O290-MAR1!$B$12)/MAR1!$D$12,(O290-MAR1!$C$12)/MAR1!$E$12)</f>
        <v/>
      </c>
      <c r="S290" s="7">
        <f>IF($I290=1,(P290-MAR1!$B$13)/MAR1!$D$13,(P290-MAR1!$C$13)/MAR1!$E$13)</f>
        <v/>
      </c>
      <c r="U290" s="5" t="n">
        <v>289</v>
      </c>
      <c r="V290" s="5" t="n">
        <v>0.681022</v>
      </c>
      <c r="W290" s="5" t="n">
        <v>0.175461</v>
      </c>
      <c r="X290" s="5" t="n">
        <v>0.209117</v>
      </c>
      <c r="Y290" s="5" t="n">
        <v>0.22343</v>
      </c>
      <c r="Z290" s="5" t="n">
        <v>0.657577</v>
      </c>
    </row>
    <row r="291">
      <c r="A291" s="5" t="n">
        <v>290</v>
      </c>
      <c r="B291" s="5" t="n">
        <v>1</v>
      </c>
      <c r="C291" s="5" t="n">
        <v>290</v>
      </c>
      <c r="D291" s="5" t="n">
        <v>10</v>
      </c>
      <c r="E291" s="5" t="n">
        <v>0</v>
      </c>
      <c r="F291" s="5" t="n">
        <v>31.3</v>
      </c>
      <c r="G291" s="5" t="n">
        <v>19.7</v>
      </c>
      <c r="H291" s="5" t="n">
        <v>15.47</v>
      </c>
      <c r="I291" s="6">
        <f>IF(E291&gt;=Markov!$B$3,1,0)</f>
        <v/>
      </c>
      <c r="J291" s="6">
        <f>I290</f>
        <v/>
      </c>
      <c r="K291" s="7">
        <f>MAR1!$B$5+MAR1!$C$5*COS(2*PI()*$C291/365)+MAR1!$D$5*SIN(2*PI()*$C291/365)</f>
        <v/>
      </c>
      <c r="L291" s="7">
        <f>MAR1!$B$6+MAR1!$C$6*COS(2*PI()*$C291/365)+MAR1!$D$6*SIN(2*PI()*$C291/365)</f>
        <v/>
      </c>
      <c r="M291" s="7">
        <f>MAR1!$B$7+MAR1!$C$7*COS(2*PI()*$C291/365)+MAR1!$D$7*SIN(2*PI()*$C291/365)</f>
        <v/>
      </c>
      <c r="N291" s="7">
        <f>F291-K291</f>
        <v/>
      </c>
      <c r="O291" s="7">
        <f>G291-L291</f>
        <v/>
      </c>
      <c r="P291" s="7">
        <f>H291-M291</f>
        <v/>
      </c>
      <c r="Q291" s="7">
        <f>IF($I291=1,(N291-MAR1!$B$11)/MAR1!$D$11,(N291-MAR1!$C$11)/MAR1!$E$11)</f>
        <v/>
      </c>
      <c r="R291" s="7">
        <f>IF($I291=1,(O291-MAR1!$B$12)/MAR1!$D$12,(O291-MAR1!$C$12)/MAR1!$E$12)</f>
        <v/>
      </c>
      <c r="S291" s="7">
        <f>IF($I291=1,(P291-MAR1!$B$13)/MAR1!$D$13,(P291-MAR1!$C$13)/MAR1!$E$13)</f>
        <v/>
      </c>
      <c r="U291" s="5" t="n">
        <v>290</v>
      </c>
      <c r="V291" s="5" t="n">
        <v>0.865953</v>
      </c>
      <c r="W291" s="5" t="n">
        <v>0.328985</v>
      </c>
      <c r="X291" s="5" t="n">
        <v>0.572539</v>
      </c>
      <c r="Y291" s="5" t="n">
        <v>0.919288</v>
      </c>
      <c r="Z291" s="5" t="n">
        <v>0.855335</v>
      </c>
    </row>
    <row r="292">
      <c r="A292" s="5" t="n">
        <v>291</v>
      </c>
      <c r="B292" s="5" t="n">
        <v>1</v>
      </c>
      <c r="C292" s="5" t="n">
        <v>291</v>
      </c>
      <c r="D292" s="5" t="n">
        <v>10</v>
      </c>
      <c r="E292" s="5" t="n">
        <v>0</v>
      </c>
      <c r="F292" s="5" t="n">
        <v>32.2</v>
      </c>
      <c r="G292" s="5" t="n">
        <v>19.4</v>
      </c>
      <c r="H292" s="5" t="n">
        <v>18.55</v>
      </c>
      <c r="I292" s="6">
        <f>IF(E292&gt;=Markov!$B$3,1,0)</f>
        <v/>
      </c>
      <c r="J292" s="6">
        <f>I291</f>
        <v/>
      </c>
      <c r="K292" s="7">
        <f>MAR1!$B$5+MAR1!$C$5*COS(2*PI()*$C292/365)+MAR1!$D$5*SIN(2*PI()*$C292/365)</f>
        <v/>
      </c>
      <c r="L292" s="7">
        <f>MAR1!$B$6+MAR1!$C$6*COS(2*PI()*$C292/365)+MAR1!$D$6*SIN(2*PI()*$C292/365)</f>
        <v/>
      </c>
      <c r="M292" s="7">
        <f>MAR1!$B$7+MAR1!$C$7*COS(2*PI()*$C292/365)+MAR1!$D$7*SIN(2*PI()*$C292/365)</f>
        <v/>
      </c>
      <c r="N292" s="7">
        <f>F292-K292</f>
        <v/>
      </c>
      <c r="O292" s="7">
        <f>G292-L292</f>
        <v/>
      </c>
      <c r="P292" s="7">
        <f>H292-M292</f>
        <v/>
      </c>
      <c r="Q292" s="7">
        <f>IF($I292=1,(N292-MAR1!$B$11)/MAR1!$D$11,(N292-MAR1!$C$11)/MAR1!$E$11)</f>
        <v/>
      </c>
      <c r="R292" s="7">
        <f>IF($I292=1,(O292-MAR1!$B$12)/MAR1!$D$12,(O292-MAR1!$C$12)/MAR1!$E$12)</f>
        <v/>
      </c>
      <c r="S292" s="7">
        <f>IF($I292=1,(P292-MAR1!$B$13)/MAR1!$D$13,(P292-MAR1!$C$13)/MAR1!$E$13)</f>
        <v/>
      </c>
      <c r="U292" s="5" t="n">
        <v>291</v>
      </c>
      <c r="V292" s="5" t="n">
        <v>0.3326</v>
      </c>
      <c r="W292" s="5" t="n">
        <v>0.587224</v>
      </c>
      <c r="X292" s="5" t="n">
        <v>0.486295</v>
      </c>
      <c r="Y292" s="5" t="n">
        <v>0.459481</v>
      </c>
      <c r="Z292" s="5" t="n">
        <v>0.732768</v>
      </c>
    </row>
    <row r="293">
      <c r="A293" s="5" t="n">
        <v>292</v>
      </c>
      <c r="B293" s="5" t="n">
        <v>1</v>
      </c>
      <c r="C293" s="5" t="n">
        <v>292</v>
      </c>
      <c r="D293" s="5" t="n">
        <v>10</v>
      </c>
      <c r="E293" s="5" t="n">
        <v>0</v>
      </c>
      <c r="F293" s="5" t="n">
        <v>31.7</v>
      </c>
      <c r="G293" s="5" t="n">
        <v>20.9</v>
      </c>
      <c r="H293" s="5" t="n">
        <v>18.77</v>
      </c>
      <c r="I293" s="6">
        <f>IF(E293&gt;=Markov!$B$3,1,0)</f>
        <v/>
      </c>
      <c r="J293" s="6">
        <f>I292</f>
        <v/>
      </c>
      <c r="K293" s="7">
        <f>MAR1!$B$5+MAR1!$C$5*COS(2*PI()*$C293/365)+MAR1!$D$5*SIN(2*PI()*$C293/365)</f>
        <v/>
      </c>
      <c r="L293" s="7">
        <f>MAR1!$B$6+MAR1!$C$6*COS(2*PI()*$C293/365)+MAR1!$D$6*SIN(2*PI()*$C293/365)</f>
        <v/>
      </c>
      <c r="M293" s="7">
        <f>MAR1!$B$7+MAR1!$C$7*COS(2*PI()*$C293/365)+MAR1!$D$7*SIN(2*PI()*$C293/365)</f>
        <v/>
      </c>
      <c r="N293" s="7">
        <f>F293-K293</f>
        <v/>
      </c>
      <c r="O293" s="7">
        <f>G293-L293</f>
        <v/>
      </c>
      <c r="P293" s="7">
        <f>H293-M293</f>
        <v/>
      </c>
      <c r="Q293" s="7">
        <f>IF($I293=1,(N293-MAR1!$B$11)/MAR1!$D$11,(N293-MAR1!$C$11)/MAR1!$E$11)</f>
        <v/>
      </c>
      <c r="R293" s="7">
        <f>IF($I293=1,(O293-MAR1!$B$12)/MAR1!$D$12,(O293-MAR1!$C$12)/MAR1!$E$12)</f>
        <v/>
      </c>
      <c r="S293" s="7">
        <f>IF($I293=1,(P293-MAR1!$B$13)/MAR1!$D$13,(P293-MAR1!$C$13)/MAR1!$E$13)</f>
        <v/>
      </c>
      <c r="U293" s="5" t="n">
        <v>292</v>
      </c>
      <c r="V293" s="5" t="n">
        <v>0.446256</v>
      </c>
      <c r="W293" s="5" t="n">
        <v>0.560564</v>
      </c>
      <c r="X293" s="5" t="n">
        <v>0.185485</v>
      </c>
      <c r="Y293" s="5" t="n">
        <v>0.431111</v>
      </c>
      <c r="Z293" s="5" t="n">
        <v>0.192965</v>
      </c>
    </row>
    <row r="294">
      <c r="A294" s="5" t="n">
        <v>293</v>
      </c>
      <c r="B294" s="5" t="n">
        <v>1</v>
      </c>
      <c r="C294" s="5" t="n">
        <v>293</v>
      </c>
      <c r="D294" s="5" t="n">
        <v>10</v>
      </c>
      <c r="E294" s="5" t="n">
        <v>0</v>
      </c>
      <c r="F294" s="5" t="n">
        <v>33.7</v>
      </c>
      <c r="G294" s="5" t="n">
        <v>19.5</v>
      </c>
      <c r="H294" s="5" t="n">
        <v>15.64</v>
      </c>
      <c r="I294" s="6">
        <f>IF(E294&gt;=Markov!$B$3,1,0)</f>
        <v/>
      </c>
      <c r="J294" s="6">
        <f>I293</f>
        <v/>
      </c>
      <c r="K294" s="7">
        <f>MAR1!$B$5+MAR1!$C$5*COS(2*PI()*$C294/365)+MAR1!$D$5*SIN(2*PI()*$C294/365)</f>
        <v/>
      </c>
      <c r="L294" s="7">
        <f>MAR1!$B$6+MAR1!$C$6*COS(2*PI()*$C294/365)+MAR1!$D$6*SIN(2*PI()*$C294/365)</f>
        <v/>
      </c>
      <c r="M294" s="7">
        <f>MAR1!$B$7+MAR1!$C$7*COS(2*PI()*$C294/365)+MAR1!$D$7*SIN(2*PI()*$C294/365)</f>
        <v/>
      </c>
      <c r="N294" s="7">
        <f>F294-K294</f>
        <v/>
      </c>
      <c r="O294" s="7">
        <f>G294-L294</f>
        <v/>
      </c>
      <c r="P294" s="7">
        <f>H294-M294</f>
        <v/>
      </c>
      <c r="Q294" s="7">
        <f>IF($I294=1,(N294-MAR1!$B$11)/MAR1!$D$11,(N294-MAR1!$C$11)/MAR1!$E$11)</f>
        <v/>
      </c>
      <c r="R294" s="7">
        <f>IF($I294=1,(O294-MAR1!$B$12)/MAR1!$D$12,(O294-MAR1!$C$12)/MAR1!$E$12)</f>
        <v/>
      </c>
      <c r="S294" s="7">
        <f>IF($I294=1,(P294-MAR1!$B$13)/MAR1!$D$13,(P294-MAR1!$C$13)/MAR1!$E$13)</f>
        <v/>
      </c>
      <c r="U294" s="5" t="n">
        <v>293</v>
      </c>
      <c r="V294" s="5" t="n">
        <v>0.279844</v>
      </c>
      <c r="W294" s="5" t="n">
        <v>0.906534</v>
      </c>
      <c r="X294" s="5" t="n">
        <v>0.020528</v>
      </c>
      <c r="Y294" s="5" t="n">
        <v>0.798234</v>
      </c>
      <c r="Z294" s="5" t="n">
        <v>0.388442</v>
      </c>
    </row>
    <row r="295">
      <c r="A295" s="5" t="n">
        <v>294</v>
      </c>
      <c r="B295" s="5" t="n">
        <v>1</v>
      </c>
      <c r="C295" s="5" t="n">
        <v>294</v>
      </c>
      <c r="D295" s="5" t="n">
        <v>10</v>
      </c>
      <c r="E295" s="5" t="n">
        <v>0.2</v>
      </c>
      <c r="F295" s="5" t="n">
        <v>27.4</v>
      </c>
      <c r="G295" s="5" t="n">
        <v>18</v>
      </c>
      <c r="H295" s="5" t="n">
        <v>11.17</v>
      </c>
      <c r="I295" s="6">
        <f>IF(E295&gt;=Markov!$B$3,1,0)</f>
        <v/>
      </c>
      <c r="J295" s="6">
        <f>I294</f>
        <v/>
      </c>
      <c r="K295" s="7">
        <f>MAR1!$B$5+MAR1!$C$5*COS(2*PI()*$C295/365)+MAR1!$D$5*SIN(2*PI()*$C295/365)</f>
        <v/>
      </c>
      <c r="L295" s="7">
        <f>MAR1!$B$6+MAR1!$C$6*COS(2*PI()*$C295/365)+MAR1!$D$6*SIN(2*PI()*$C295/365)</f>
        <v/>
      </c>
      <c r="M295" s="7">
        <f>MAR1!$B$7+MAR1!$C$7*COS(2*PI()*$C295/365)+MAR1!$D$7*SIN(2*PI()*$C295/365)</f>
        <v/>
      </c>
      <c r="N295" s="7">
        <f>F295-K295</f>
        <v/>
      </c>
      <c r="O295" s="7">
        <f>G295-L295</f>
        <v/>
      </c>
      <c r="P295" s="7">
        <f>H295-M295</f>
        <v/>
      </c>
      <c r="Q295" s="7">
        <f>IF($I295=1,(N295-MAR1!$B$11)/MAR1!$D$11,(N295-MAR1!$C$11)/MAR1!$E$11)</f>
        <v/>
      </c>
      <c r="R295" s="7">
        <f>IF($I295=1,(O295-MAR1!$B$12)/MAR1!$D$12,(O295-MAR1!$C$12)/MAR1!$E$12)</f>
        <v/>
      </c>
      <c r="S295" s="7">
        <f>IF($I295=1,(P295-MAR1!$B$13)/MAR1!$D$13,(P295-MAR1!$C$13)/MAR1!$E$13)</f>
        <v/>
      </c>
      <c r="U295" s="5" t="n">
        <v>294</v>
      </c>
      <c r="V295" s="5" t="n">
        <v>0.20852</v>
      </c>
      <c r="W295" s="5" t="n">
        <v>0.52705</v>
      </c>
      <c r="X295" s="5" t="n">
        <v>0.5527879999999999</v>
      </c>
      <c r="Y295" s="5" t="n">
        <v>0.836952</v>
      </c>
      <c r="Z295" s="5" t="n">
        <v>0.646802</v>
      </c>
    </row>
    <row r="296">
      <c r="A296" s="5" t="n">
        <v>295</v>
      </c>
      <c r="B296" s="5" t="n">
        <v>1</v>
      </c>
      <c r="C296" s="5" t="n">
        <v>295</v>
      </c>
      <c r="D296" s="5" t="n">
        <v>10</v>
      </c>
      <c r="E296" s="5" t="n">
        <v>0</v>
      </c>
      <c r="F296" s="5" t="n">
        <v>30.1</v>
      </c>
      <c r="G296" s="5" t="n">
        <v>20.1</v>
      </c>
      <c r="H296" s="5" t="n">
        <v>12.63</v>
      </c>
      <c r="I296" s="6">
        <f>IF(E296&gt;=Markov!$B$3,1,0)</f>
        <v/>
      </c>
      <c r="J296" s="6">
        <f>I295</f>
        <v/>
      </c>
      <c r="K296" s="7">
        <f>MAR1!$B$5+MAR1!$C$5*COS(2*PI()*$C296/365)+MAR1!$D$5*SIN(2*PI()*$C296/365)</f>
        <v/>
      </c>
      <c r="L296" s="7">
        <f>MAR1!$B$6+MAR1!$C$6*COS(2*PI()*$C296/365)+MAR1!$D$6*SIN(2*PI()*$C296/365)</f>
        <v/>
      </c>
      <c r="M296" s="7">
        <f>MAR1!$B$7+MAR1!$C$7*COS(2*PI()*$C296/365)+MAR1!$D$7*SIN(2*PI()*$C296/365)</f>
        <v/>
      </c>
      <c r="N296" s="7">
        <f>F296-K296</f>
        <v/>
      </c>
      <c r="O296" s="7">
        <f>G296-L296</f>
        <v/>
      </c>
      <c r="P296" s="7">
        <f>H296-M296</f>
        <v/>
      </c>
      <c r="Q296" s="7">
        <f>IF($I296=1,(N296-MAR1!$B$11)/MAR1!$D$11,(N296-MAR1!$C$11)/MAR1!$E$11)</f>
        <v/>
      </c>
      <c r="R296" s="7">
        <f>IF($I296=1,(O296-MAR1!$B$12)/MAR1!$D$12,(O296-MAR1!$C$12)/MAR1!$E$12)</f>
        <v/>
      </c>
      <c r="S296" s="7">
        <f>IF($I296=1,(P296-MAR1!$B$13)/MAR1!$D$13,(P296-MAR1!$C$13)/MAR1!$E$13)</f>
        <v/>
      </c>
      <c r="U296" s="5" t="n">
        <v>295</v>
      </c>
      <c r="V296" s="5" t="n">
        <v>0.755681</v>
      </c>
      <c r="W296" s="5" t="n">
        <v>0.10337</v>
      </c>
      <c r="X296" s="5" t="n">
        <v>0.000729</v>
      </c>
      <c r="Y296" s="5" t="n">
        <v>0.95178</v>
      </c>
      <c r="Z296" s="5" t="n">
        <v>0.330601</v>
      </c>
    </row>
    <row r="297">
      <c r="A297" s="5" t="n">
        <v>296</v>
      </c>
      <c r="B297" s="5" t="n">
        <v>1</v>
      </c>
      <c r="C297" s="5" t="n">
        <v>296</v>
      </c>
      <c r="D297" s="5" t="n">
        <v>10</v>
      </c>
      <c r="E297" s="5" t="n">
        <v>0</v>
      </c>
      <c r="F297" s="5" t="n">
        <v>28</v>
      </c>
      <c r="G297" s="5" t="n">
        <v>18.6</v>
      </c>
      <c r="H297" s="5" t="n">
        <v>9.83</v>
      </c>
      <c r="I297" s="6">
        <f>IF(E297&gt;=Markov!$B$3,1,0)</f>
        <v/>
      </c>
      <c r="J297" s="6">
        <f>I296</f>
        <v/>
      </c>
      <c r="K297" s="7">
        <f>MAR1!$B$5+MAR1!$C$5*COS(2*PI()*$C297/365)+MAR1!$D$5*SIN(2*PI()*$C297/365)</f>
        <v/>
      </c>
      <c r="L297" s="7">
        <f>MAR1!$B$6+MAR1!$C$6*COS(2*PI()*$C297/365)+MAR1!$D$6*SIN(2*PI()*$C297/365)</f>
        <v/>
      </c>
      <c r="M297" s="7">
        <f>MAR1!$B$7+MAR1!$C$7*COS(2*PI()*$C297/365)+MAR1!$D$7*SIN(2*PI()*$C297/365)</f>
        <v/>
      </c>
      <c r="N297" s="7">
        <f>F297-K297</f>
        <v/>
      </c>
      <c r="O297" s="7">
        <f>G297-L297</f>
        <v/>
      </c>
      <c r="P297" s="7">
        <f>H297-M297</f>
        <v/>
      </c>
      <c r="Q297" s="7">
        <f>IF($I297=1,(N297-MAR1!$B$11)/MAR1!$D$11,(N297-MAR1!$C$11)/MAR1!$E$11)</f>
        <v/>
      </c>
      <c r="R297" s="7">
        <f>IF($I297=1,(O297-MAR1!$B$12)/MAR1!$D$12,(O297-MAR1!$C$12)/MAR1!$E$12)</f>
        <v/>
      </c>
      <c r="S297" s="7">
        <f>IF($I297=1,(P297-MAR1!$B$13)/MAR1!$D$13,(P297-MAR1!$C$13)/MAR1!$E$13)</f>
        <v/>
      </c>
      <c r="U297" s="5" t="n">
        <v>296</v>
      </c>
      <c r="V297" s="5" t="n">
        <v>0.523678</v>
      </c>
      <c r="W297" s="5" t="n">
        <v>0.071399</v>
      </c>
      <c r="X297" s="5" t="n">
        <v>0.723387</v>
      </c>
      <c r="Y297" s="5" t="n">
        <v>0.672763</v>
      </c>
      <c r="Z297" s="5" t="n">
        <v>0.90811</v>
      </c>
    </row>
    <row r="298">
      <c r="A298" s="5" t="n">
        <v>297</v>
      </c>
      <c r="B298" s="5" t="n">
        <v>1</v>
      </c>
      <c r="C298" s="5" t="n">
        <v>297</v>
      </c>
      <c r="D298" s="5" t="n">
        <v>10</v>
      </c>
      <c r="E298" s="5" t="n">
        <v>3.7</v>
      </c>
      <c r="F298" s="5" t="n">
        <v>25.2</v>
      </c>
      <c r="G298" s="5" t="n">
        <v>17.6</v>
      </c>
      <c r="H298" s="5" t="n">
        <v>4.26</v>
      </c>
      <c r="I298" s="6">
        <f>IF(E298&gt;=Markov!$B$3,1,0)</f>
        <v/>
      </c>
      <c r="J298" s="6">
        <f>I297</f>
        <v/>
      </c>
      <c r="K298" s="7">
        <f>MAR1!$B$5+MAR1!$C$5*COS(2*PI()*$C298/365)+MAR1!$D$5*SIN(2*PI()*$C298/365)</f>
        <v/>
      </c>
      <c r="L298" s="7">
        <f>MAR1!$B$6+MAR1!$C$6*COS(2*PI()*$C298/365)+MAR1!$D$6*SIN(2*PI()*$C298/365)</f>
        <v/>
      </c>
      <c r="M298" s="7">
        <f>MAR1!$B$7+MAR1!$C$7*COS(2*PI()*$C298/365)+MAR1!$D$7*SIN(2*PI()*$C298/365)</f>
        <v/>
      </c>
      <c r="N298" s="7">
        <f>F298-K298</f>
        <v/>
      </c>
      <c r="O298" s="7">
        <f>G298-L298</f>
        <v/>
      </c>
      <c r="P298" s="7">
        <f>H298-M298</f>
        <v/>
      </c>
      <c r="Q298" s="7">
        <f>IF($I298=1,(N298-MAR1!$B$11)/MAR1!$D$11,(N298-MAR1!$C$11)/MAR1!$E$11)</f>
        <v/>
      </c>
      <c r="R298" s="7">
        <f>IF($I298=1,(O298-MAR1!$B$12)/MAR1!$D$12,(O298-MAR1!$C$12)/MAR1!$E$12)</f>
        <v/>
      </c>
      <c r="S298" s="7">
        <f>IF($I298=1,(P298-MAR1!$B$13)/MAR1!$D$13,(P298-MAR1!$C$13)/MAR1!$E$13)</f>
        <v/>
      </c>
      <c r="U298" s="5" t="n">
        <v>297</v>
      </c>
      <c r="V298" s="5" t="n">
        <v>0.438142</v>
      </c>
      <c r="W298" s="5" t="n">
        <v>0.763536</v>
      </c>
      <c r="X298" s="5" t="n">
        <v>0.101577</v>
      </c>
      <c r="Y298" s="5" t="n">
        <v>0.061259</v>
      </c>
      <c r="Z298" s="5" t="n">
        <v>0.7962669999999999</v>
      </c>
    </row>
    <row r="299">
      <c r="A299" s="5" t="n">
        <v>298</v>
      </c>
      <c r="B299" s="5" t="n">
        <v>1</v>
      </c>
      <c r="C299" s="5" t="n">
        <v>298</v>
      </c>
      <c r="D299" s="5" t="n">
        <v>10</v>
      </c>
      <c r="E299" s="5" t="n">
        <v>0</v>
      </c>
      <c r="F299" s="5" t="n">
        <v>29.2</v>
      </c>
      <c r="G299" s="5" t="n">
        <v>19.2</v>
      </c>
      <c r="H299" s="5" t="n">
        <v>13.1</v>
      </c>
      <c r="I299" s="6">
        <f>IF(E299&gt;=Markov!$B$3,1,0)</f>
        <v/>
      </c>
      <c r="J299" s="6">
        <f>I298</f>
        <v/>
      </c>
      <c r="K299" s="7">
        <f>MAR1!$B$5+MAR1!$C$5*COS(2*PI()*$C299/365)+MAR1!$D$5*SIN(2*PI()*$C299/365)</f>
        <v/>
      </c>
      <c r="L299" s="7">
        <f>MAR1!$B$6+MAR1!$C$6*COS(2*PI()*$C299/365)+MAR1!$D$6*SIN(2*PI()*$C299/365)</f>
        <v/>
      </c>
      <c r="M299" s="7">
        <f>MAR1!$B$7+MAR1!$C$7*COS(2*PI()*$C299/365)+MAR1!$D$7*SIN(2*PI()*$C299/365)</f>
        <v/>
      </c>
      <c r="N299" s="7">
        <f>F299-K299</f>
        <v/>
      </c>
      <c r="O299" s="7">
        <f>G299-L299</f>
        <v/>
      </c>
      <c r="P299" s="7">
        <f>H299-M299</f>
        <v/>
      </c>
      <c r="Q299" s="7">
        <f>IF($I299=1,(N299-MAR1!$B$11)/MAR1!$D$11,(N299-MAR1!$C$11)/MAR1!$E$11)</f>
        <v/>
      </c>
      <c r="R299" s="7">
        <f>IF($I299=1,(O299-MAR1!$B$12)/MAR1!$D$12,(O299-MAR1!$C$12)/MAR1!$E$12)</f>
        <v/>
      </c>
      <c r="S299" s="7">
        <f>IF($I299=1,(P299-MAR1!$B$13)/MAR1!$D$13,(P299-MAR1!$C$13)/MAR1!$E$13)</f>
        <v/>
      </c>
      <c r="U299" s="5" t="n">
        <v>298</v>
      </c>
      <c r="V299" s="5" t="n">
        <v>0.465346</v>
      </c>
      <c r="W299" s="5" t="n">
        <v>0.867329</v>
      </c>
      <c r="X299" s="5" t="n">
        <v>0.612331</v>
      </c>
      <c r="Y299" s="5" t="n">
        <v>0.9938979999999999</v>
      </c>
      <c r="Z299" s="5" t="n">
        <v>0.365141</v>
      </c>
    </row>
    <row r="300">
      <c r="A300" s="5" t="n">
        <v>299</v>
      </c>
      <c r="B300" s="5" t="n">
        <v>1</v>
      </c>
      <c r="C300" s="5" t="n">
        <v>299</v>
      </c>
      <c r="D300" s="5" t="n">
        <v>10</v>
      </c>
      <c r="E300" s="5" t="n">
        <v>0</v>
      </c>
      <c r="F300" s="5" t="n">
        <v>29.2</v>
      </c>
      <c r="G300" s="5" t="n">
        <v>16.7</v>
      </c>
      <c r="H300" s="5" t="n">
        <v>12.61</v>
      </c>
      <c r="I300" s="6">
        <f>IF(E300&gt;=Markov!$B$3,1,0)</f>
        <v/>
      </c>
      <c r="J300" s="6">
        <f>I299</f>
        <v/>
      </c>
      <c r="K300" s="7">
        <f>MAR1!$B$5+MAR1!$C$5*COS(2*PI()*$C300/365)+MAR1!$D$5*SIN(2*PI()*$C300/365)</f>
        <v/>
      </c>
      <c r="L300" s="7">
        <f>MAR1!$B$6+MAR1!$C$6*COS(2*PI()*$C300/365)+MAR1!$D$6*SIN(2*PI()*$C300/365)</f>
        <v/>
      </c>
      <c r="M300" s="7">
        <f>MAR1!$B$7+MAR1!$C$7*COS(2*PI()*$C300/365)+MAR1!$D$7*SIN(2*PI()*$C300/365)</f>
        <v/>
      </c>
      <c r="N300" s="7">
        <f>F300-K300</f>
        <v/>
      </c>
      <c r="O300" s="7">
        <f>G300-L300</f>
        <v/>
      </c>
      <c r="P300" s="7">
        <f>H300-M300</f>
        <v/>
      </c>
      <c r="Q300" s="7">
        <f>IF($I300=1,(N300-MAR1!$B$11)/MAR1!$D$11,(N300-MAR1!$C$11)/MAR1!$E$11)</f>
        <v/>
      </c>
      <c r="R300" s="7">
        <f>IF($I300=1,(O300-MAR1!$B$12)/MAR1!$D$12,(O300-MAR1!$C$12)/MAR1!$E$12)</f>
        <v/>
      </c>
      <c r="S300" s="7">
        <f>IF($I300=1,(P300-MAR1!$B$13)/MAR1!$D$13,(P300-MAR1!$C$13)/MAR1!$E$13)</f>
        <v/>
      </c>
      <c r="U300" s="5" t="n">
        <v>299</v>
      </c>
      <c r="V300" s="5" t="n">
        <v>0.962597</v>
      </c>
      <c r="W300" s="5" t="n">
        <v>0.92236</v>
      </c>
      <c r="X300" s="5" t="n">
        <v>0.07149899999999999</v>
      </c>
      <c r="Y300" s="5" t="n">
        <v>0.635031</v>
      </c>
      <c r="Z300" s="5" t="n">
        <v>0.675276</v>
      </c>
    </row>
    <row r="301">
      <c r="A301" s="5" t="n">
        <v>300</v>
      </c>
      <c r="B301" s="5" t="n">
        <v>1</v>
      </c>
      <c r="C301" s="5" t="n">
        <v>300</v>
      </c>
      <c r="D301" s="5" t="n">
        <v>10</v>
      </c>
      <c r="E301" s="5" t="n">
        <v>0</v>
      </c>
      <c r="F301" s="5" t="n">
        <v>27.4</v>
      </c>
      <c r="G301" s="5" t="n">
        <v>16.7</v>
      </c>
      <c r="H301" s="5" t="n">
        <v>14.95</v>
      </c>
      <c r="I301" s="6">
        <f>IF(E301&gt;=Markov!$B$3,1,0)</f>
        <v/>
      </c>
      <c r="J301" s="6">
        <f>I300</f>
        <v/>
      </c>
      <c r="K301" s="7">
        <f>MAR1!$B$5+MAR1!$C$5*COS(2*PI()*$C301/365)+MAR1!$D$5*SIN(2*PI()*$C301/365)</f>
        <v/>
      </c>
      <c r="L301" s="7">
        <f>MAR1!$B$6+MAR1!$C$6*COS(2*PI()*$C301/365)+MAR1!$D$6*SIN(2*PI()*$C301/365)</f>
        <v/>
      </c>
      <c r="M301" s="7">
        <f>MAR1!$B$7+MAR1!$C$7*COS(2*PI()*$C301/365)+MAR1!$D$7*SIN(2*PI()*$C301/365)</f>
        <v/>
      </c>
      <c r="N301" s="7">
        <f>F301-K301</f>
        <v/>
      </c>
      <c r="O301" s="7">
        <f>G301-L301</f>
        <v/>
      </c>
      <c r="P301" s="7">
        <f>H301-M301</f>
        <v/>
      </c>
      <c r="Q301" s="7">
        <f>IF($I301=1,(N301-MAR1!$B$11)/MAR1!$D$11,(N301-MAR1!$C$11)/MAR1!$E$11)</f>
        <v/>
      </c>
      <c r="R301" s="7">
        <f>IF($I301=1,(O301-MAR1!$B$12)/MAR1!$D$12,(O301-MAR1!$C$12)/MAR1!$E$12)</f>
        <v/>
      </c>
      <c r="S301" s="7">
        <f>IF($I301=1,(P301-MAR1!$B$13)/MAR1!$D$13,(P301-MAR1!$C$13)/MAR1!$E$13)</f>
        <v/>
      </c>
      <c r="U301" s="5" t="n">
        <v>300</v>
      </c>
      <c r="V301" s="5" t="n">
        <v>0.09118800000000001</v>
      </c>
      <c r="W301" s="5" t="n">
        <v>0.508785</v>
      </c>
      <c r="X301" s="5" t="n">
        <v>0.382565</v>
      </c>
      <c r="Y301" s="5" t="n">
        <v>0.501186</v>
      </c>
      <c r="Z301" s="5" t="n">
        <v>0.195386</v>
      </c>
    </row>
    <row r="302">
      <c r="A302" s="5" t="n">
        <v>301</v>
      </c>
      <c r="B302" s="5" t="n">
        <v>1</v>
      </c>
      <c r="C302" s="5" t="n">
        <v>301</v>
      </c>
      <c r="D302" s="5" t="n">
        <v>10</v>
      </c>
      <c r="E302" s="5" t="n">
        <v>0</v>
      </c>
      <c r="F302" s="5" t="n">
        <v>25</v>
      </c>
      <c r="G302" s="5" t="n">
        <v>13.4</v>
      </c>
      <c r="H302" s="5" t="n">
        <v>15.5</v>
      </c>
      <c r="I302" s="6">
        <f>IF(E302&gt;=Markov!$B$3,1,0)</f>
        <v/>
      </c>
      <c r="J302" s="6">
        <f>I301</f>
        <v/>
      </c>
      <c r="K302" s="7">
        <f>MAR1!$B$5+MAR1!$C$5*COS(2*PI()*$C302/365)+MAR1!$D$5*SIN(2*PI()*$C302/365)</f>
        <v/>
      </c>
      <c r="L302" s="7">
        <f>MAR1!$B$6+MAR1!$C$6*COS(2*PI()*$C302/365)+MAR1!$D$6*SIN(2*PI()*$C302/365)</f>
        <v/>
      </c>
      <c r="M302" s="7">
        <f>MAR1!$B$7+MAR1!$C$7*COS(2*PI()*$C302/365)+MAR1!$D$7*SIN(2*PI()*$C302/365)</f>
        <v/>
      </c>
      <c r="N302" s="7">
        <f>F302-K302</f>
        <v/>
      </c>
      <c r="O302" s="7">
        <f>G302-L302</f>
        <v/>
      </c>
      <c r="P302" s="7">
        <f>H302-M302</f>
        <v/>
      </c>
      <c r="Q302" s="7">
        <f>IF($I302=1,(N302-MAR1!$B$11)/MAR1!$D$11,(N302-MAR1!$C$11)/MAR1!$E$11)</f>
        <v/>
      </c>
      <c r="R302" s="7">
        <f>IF($I302=1,(O302-MAR1!$B$12)/MAR1!$D$12,(O302-MAR1!$C$12)/MAR1!$E$12)</f>
        <v/>
      </c>
      <c r="S302" s="7">
        <f>IF($I302=1,(P302-MAR1!$B$13)/MAR1!$D$13,(P302-MAR1!$C$13)/MAR1!$E$13)</f>
        <v/>
      </c>
      <c r="U302" s="5" t="n">
        <v>301</v>
      </c>
      <c r="V302" s="5" t="n">
        <v>0.273671</v>
      </c>
      <c r="W302" s="5" t="n">
        <v>0.398585</v>
      </c>
      <c r="X302" s="5" t="n">
        <v>0.210989</v>
      </c>
      <c r="Y302" s="5" t="n">
        <v>0.220961</v>
      </c>
      <c r="Z302" s="5" t="n">
        <v>0.693865</v>
      </c>
    </row>
    <row r="303">
      <c r="A303" s="5" t="n">
        <v>302</v>
      </c>
      <c r="B303" s="5" t="n">
        <v>1</v>
      </c>
      <c r="C303" s="5" t="n">
        <v>302</v>
      </c>
      <c r="D303" s="5" t="n">
        <v>10</v>
      </c>
      <c r="E303" s="5" t="n">
        <v>0</v>
      </c>
      <c r="F303" s="5" t="n">
        <v>26.4</v>
      </c>
      <c r="G303" s="5" t="n">
        <v>17.6</v>
      </c>
      <c r="H303" s="5" t="n">
        <v>11.28</v>
      </c>
      <c r="I303" s="6">
        <f>IF(E303&gt;=Markov!$B$3,1,0)</f>
        <v/>
      </c>
      <c r="J303" s="6">
        <f>I302</f>
        <v/>
      </c>
      <c r="K303" s="7">
        <f>MAR1!$B$5+MAR1!$C$5*COS(2*PI()*$C303/365)+MAR1!$D$5*SIN(2*PI()*$C303/365)</f>
        <v/>
      </c>
      <c r="L303" s="7">
        <f>MAR1!$B$6+MAR1!$C$6*COS(2*PI()*$C303/365)+MAR1!$D$6*SIN(2*PI()*$C303/365)</f>
        <v/>
      </c>
      <c r="M303" s="7">
        <f>MAR1!$B$7+MAR1!$C$7*COS(2*PI()*$C303/365)+MAR1!$D$7*SIN(2*PI()*$C303/365)</f>
        <v/>
      </c>
      <c r="N303" s="7">
        <f>F303-K303</f>
        <v/>
      </c>
      <c r="O303" s="7">
        <f>G303-L303</f>
        <v/>
      </c>
      <c r="P303" s="7">
        <f>H303-M303</f>
        <v/>
      </c>
      <c r="Q303" s="7">
        <f>IF($I303=1,(N303-MAR1!$B$11)/MAR1!$D$11,(N303-MAR1!$C$11)/MAR1!$E$11)</f>
        <v/>
      </c>
      <c r="R303" s="7">
        <f>IF($I303=1,(O303-MAR1!$B$12)/MAR1!$D$12,(O303-MAR1!$C$12)/MAR1!$E$12)</f>
        <v/>
      </c>
      <c r="S303" s="7">
        <f>IF($I303=1,(P303-MAR1!$B$13)/MAR1!$D$13,(P303-MAR1!$C$13)/MAR1!$E$13)</f>
        <v/>
      </c>
      <c r="U303" s="5" t="n">
        <v>302</v>
      </c>
      <c r="V303" s="5" t="n">
        <v>0.960091</v>
      </c>
      <c r="W303" s="5" t="n">
        <v>0.412841</v>
      </c>
      <c r="X303" s="5" t="n">
        <v>0.788096</v>
      </c>
      <c r="Y303" s="5" t="n">
        <v>0.740984</v>
      </c>
      <c r="Z303" s="5" t="n">
        <v>0.636018</v>
      </c>
    </row>
    <row r="304">
      <c r="A304" s="5" t="n">
        <v>303</v>
      </c>
      <c r="B304" s="5" t="n">
        <v>1</v>
      </c>
      <c r="C304" s="5" t="n">
        <v>303</v>
      </c>
      <c r="D304" s="5" t="n">
        <v>10</v>
      </c>
      <c r="E304" s="5" t="n">
        <v>0</v>
      </c>
      <c r="F304" s="5" t="n">
        <v>27.9</v>
      </c>
      <c r="G304" s="5" t="n">
        <v>16.4</v>
      </c>
      <c r="H304" s="5" t="n">
        <v>12.71</v>
      </c>
      <c r="I304" s="6">
        <f>IF(E304&gt;=Markov!$B$3,1,0)</f>
        <v/>
      </c>
      <c r="J304" s="6">
        <f>I303</f>
        <v/>
      </c>
      <c r="K304" s="7">
        <f>MAR1!$B$5+MAR1!$C$5*COS(2*PI()*$C304/365)+MAR1!$D$5*SIN(2*PI()*$C304/365)</f>
        <v/>
      </c>
      <c r="L304" s="7">
        <f>MAR1!$B$6+MAR1!$C$6*COS(2*PI()*$C304/365)+MAR1!$D$6*SIN(2*PI()*$C304/365)</f>
        <v/>
      </c>
      <c r="M304" s="7">
        <f>MAR1!$B$7+MAR1!$C$7*COS(2*PI()*$C304/365)+MAR1!$D$7*SIN(2*PI()*$C304/365)</f>
        <v/>
      </c>
      <c r="N304" s="7">
        <f>F304-K304</f>
        <v/>
      </c>
      <c r="O304" s="7">
        <f>G304-L304</f>
        <v/>
      </c>
      <c r="P304" s="7">
        <f>H304-M304</f>
        <v/>
      </c>
      <c r="Q304" s="7">
        <f>IF($I304=1,(N304-MAR1!$B$11)/MAR1!$D$11,(N304-MAR1!$C$11)/MAR1!$E$11)</f>
        <v/>
      </c>
      <c r="R304" s="7">
        <f>IF($I304=1,(O304-MAR1!$B$12)/MAR1!$D$12,(O304-MAR1!$C$12)/MAR1!$E$12)</f>
        <v/>
      </c>
      <c r="S304" s="7">
        <f>IF($I304=1,(P304-MAR1!$B$13)/MAR1!$D$13,(P304-MAR1!$C$13)/MAR1!$E$13)</f>
        <v/>
      </c>
      <c r="U304" s="5" t="n">
        <v>303</v>
      </c>
      <c r="V304" s="5" t="n">
        <v>0.541797</v>
      </c>
      <c r="W304" s="5" t="n">
        <v>0.947614</v>
      </c>
      <c r="X304" s="5" t="n">
        <v>0.976976</v>
      </c>
      <c r="Y304" s="5" t="n">
        <v>0.432149</v>
      </c>
      <c r="Z304" s="5" t="n">
        <v>0.694195</v>
      </c>
    </row>
    <row r="305">
      <c r="A305" s="5" t="n">
        <v>304</v>
      </c>
      <c r="B305" s="5" t="n">
        <v>1</v>
      </c>
      <c r="C305" s="5" t="n">
        <v>304</v>
      </c>
      <c r="D305" s="5" t="n">
        <v>10</v>
      </c>
      <c r="E305" s="5" t="n">
        <v>2.8</v>
      </c>
      <c r="F305" s="5" t="n">
        <v>21.8</v>
      </c>
      <c r="G305" s="5" t="n">
        <v>15.2</v>
      </c>
      <c r="H305" s="5" t="n">
        <v>4.69</v>
      </c>
      <c r="I305" s="6">
        <f>IF(E305&gt;=Markov!$B$3,1,0)</f>
        <v/>
      </c>
      <c r="J305" s="6">
        <f>I304</f>
        <v/>
      </c>
      <c r="K305" s="7">
        <f>MAR1!$B$5+MAR1!$C$5*COS(2*PI()*$C305/365)+MAR1!$D$5*SIN(2*PI()*$C305/365)</f>
        <v/>
      </c>
      <c r="L305" s="7">
        <f>MAR1!$B$6+MAR1!$C$6*COS(2*PI()*$C305/365)+MAR1!$D$6*SIN(2*PI()*$C305/365)</f>
        <v/>
      </c>
      <c r="M305" s="7">
        <f>MAR1!$B$7+MAR1!$C$7*COS(2*PI()*$C305/365)+MAR1!$D$7*SIN(2*PI()*$C305/365)</f>
        <v/>
      </c>
      <c r="N305" s="7">
        <f>F305-K305</f>
        <v/>
      </c>
      <c r="O305" s="7">
        <f>G305-L305</f>
        <v/>
      </c>
      <c r="P305" s="7">
        <f>H305-M305</f>
        <v/>
      </c>
      <c r="Q305" s="7">
        <f>IF($I305=1,(N305-MAR1!$B$11)/MAR1!$D$11,(N305-MAR1!$C$11)/MAR1!$E$11)</f>
        <v/>
      </c>
      <c r="R305" s="7">
        <f>IF($I305=1,(O305-MAR1!$B$12)/MAR1!$D$12,(O305-MAR1!$C$12)/MAR1!$E$12)</f>
        <v/>
      </c>
      <c r="S305" s="7">
        <f>IF($I305=1,(P305-MAR1!$B$13)/MAR1!$D$13,(P305-MAR1!$C$13)/MAR1!$E$13)</f>
        <v/>
      </c>
      <c r="U305" s="5" t="n">
        <v>304</v>
      </c>
      <c r="V305" s="5" t="n">
        <v>0.58122</v>
      </c>
      <c r="W305" s="5" t="n">
        <v>0.986931</v>
      </c>
      <c r="X305" s="5" t="n">
        <v>0.73653</v>
      </c>
      <c r="Y305" s="5" t="n">
        <v>0.707944</v>
      </c>
      <c r="Z305" s="5" t="n">
        <v>0.155281</v>
      </c>
    </row>
    <row r="306">
      <c r="A306" s="5" t="n">
        <v>305</v>
      </c>
      <c r="B306" s="5" t="n">
        <v>1</v>
      </c>
      <c r="C306" s="5" t="n">
        <v>305</v>
      </c>
      <c r="D306" s="5" t="n">
        <v>11</v>
      </c>
      <c r="E306" s="5" t="n">
        <v>4.6</v>
      </c>
      <c r="F306" s="5" t="n">
        <v>22.9</v>
      </c>
      <c r="G306" s="5" t="n">
        <v>14.8</v>
      </c>
      <c r="H306" s="5" t="n">
        <v>8.68</v>
      </c>
      <c r="I306" s="6">
        <f>IF(E306&gt;=Markov!$B$3,1,0)</f>
        <v/>
      </c>
      <c r="J306" s="6">
        <f>I305</f>
        <v/>
      </c>
      <c r="K306" s="7">
        <f>MAR1!$B$5+MAR1!$C$5*COS(2*PI()*$C306/365)+MAR1!$D$5*SIN(2*PI()*$C306/365)</f>
        <v/>
      </c>
      <c r="L306" s="7">
        <f>MAR1!$B$6+MAR1!$C$6*COS(2*PI()*$C306/365)+MAR1!$D$6*SIN(2*PI()*$C306/365)</f>
        <v/>
      </c>
      <c r="M306" s="7">
        <f>MAR1!$B$7+MAR1!$C$7*COS(2*PI()*$C306/365)+MAR1!$D$7*SIN(2*PI()*$C306/365)</f>
        <v/>
      </c>
      <c r="N306" s="7">
        <f>F306-K306</f>
        <v/>
      </c>
      <c r="O306" s="7">
        <f>G306-L306</f>
        <v/>
      </c>
      <c r="P306" s="7">
        <f>H306-M306</f>
        <v/>
      </c>
      <c r="Q306" s="7">
        <f>IF($I306=1,(N306-MAR1!$B$11)/MAR1!$D$11,(N306-MAR1!$C$11)/MAR1!$E$11)</f>
        <v/>
      </c>
      <c r="R306" s="7">
        <f>IF($I306=1,(O306-MAR1!$B$12)/MAR1!$D$12,(O306-MAR1!$C$12)/MAR1!$E$12)</f>
        <v/>
      </c>
      <c r="S306" s="7">
        <f>IF($I306=1,(P306-MAR1!$B$13)/MAR1!$D$13,(P306-MAR1!$C$13)/MAR1!$E$13)</f>
        <v/>
      </c>
      <c r="U306" s="5" t="n">
        <v>305</v>
      </c>
      <c r="V306" s="5" t="n">
        <v>0.167231</v>
      </c>
      <c r="W306" s="5" t="n">
        <v>0.596152</v>
      </c>
      <c r="X306" s="5" t="n">
        <v>0.329328</v>
      </c>
      <c r="Y306" s="5" t="n">
        <v>0.280396</v>
      </c>
      <c r="Z306" s="5" t="n">
        <v>0.501996</v>
      </c>
    </row>
    <row r="307">
      <c r="A307" s="5" t="n">
        <v>306</v>
      </c>
      <c r="B307" s="5" t="n">
        <v>1</v>
      </c>
      <c r="C307" s="5" t="n">
        <v>306</v>
      </c>
      <c r="D307" s="5" t="n">
        <v>11</v>
      </c>
      <c r="E307" s="5" t="n">
        <v>2.3</v>
      </c>
      <c r="F307" s="5" t="n">
        <v>24.9</v>
      </c>
      <c r="G307" s="5" t="n">
        <v>16</v>
      </c>
      <c r="H307" s="5" t="n">
        <v>6.48</v>
      </c>
      <c r="I307" s="6">
        <f>IF(E307&gt;=Markov!$B$3,1,0)</f>
        <v/>
      </c>
      <c r="J307" s="6">
        <f>I306</f>
        <v/>
      </c>
      <c r="K307" s="7">
        <f>MAR1!$B$5+MAR1!$C$5*COS(2*PI()*$C307/365)+MAR1!$D$5*SIN(2*PI()*$C307/365)</f>
        <v/>
      </c>
      <c r="L307" s="7">
        <f>MAR1!$B$6+MAR1!$C$6*COS(2*PI()*$C307/365)+MAR1!$D$6*SIN(2*PI()*$C307/365)</f>
        <v/>
      </c>
      <c r="M307" s="7">
        <f>MAR1!$B$7+MAR1!$C$7*COS(2*PI()*$C307/365)+MAR1!$D$7*SIN(2*PI()*$C307/365)</f>
        <v/>
      </c>
      <c r="N307" s="7">
        <f>F307-K307</f>
        <v/>
      </c>
      <c r="O307" s="7">
        <f>G307-L307</f>
        <v/>
      </c>
      <c r="P307" s="7">
        <f>H307-M307</f>
        <v/>
      </c>
      <c r="Q307" s="7">
        <f>IF($I307=1,(N307-MAR1!$B$11)/MAR1!$D$11,(N307-MAR1!$C$11)/MAR1!$E$11)</f>
        <v/>
      </c>
      <c r="R307" s="7">
        <f>IF($I307=1,(O307-MAR1!$B$12)/MAR1!$D$12,(O307-MAR1!$C$12)/MAR1!$E$12)</f>
        <v/>
      </c>
      <c r="S307" s="7">
        <f>IF($I307=1,(P307-MAR1!$B$13)/MAR1!$D$13,(P307-MAR1!$C$13)/MAR1!$E$13)</f>
        <v/>
      </c>
      <c r="U307" s="5" t="n">
        <v>306</v>
      </c>
      <c r="V307" s="5" t="n">
        <v>0.9100549999999999</v>
      </c>
      <c r="W307" s="5" t="n">
        <v>0.959014</v>
      </c>
      <c r="X307" s="5" t="n">
        <v>0.356839</v>
      </c>
      <c r="Y307" s="5" t="n">
        <v>0.018711</v>
      </c>
      <c r="Z307" s="5" t="n">
        <v>0.346611</v>
      </c>
    </row>
    <row r="308">
      <c r="A308" s="5" t="n">
        <v>307</v>
      </c>
      <c r="B308" s="5" t="n">
        <v>1</v>
      </c>
      <c r="C308" s="5" t="n">
        <v>307</v>
      </c>
      <c r="D308" s="5" t="n">
        <v>11</v>
      </c>
      <c r="E308" s="5" t="n">
        <v>0</v>
      </c>
      <c r="F308" s="5" t="n">
        <v>27.3</v>
      </c>
      <c r="G308" s="5" t="n">
        <v>15.6</v>
      </c>
      <c r="H308" s="5" t="n">
        <v>14.61</v>
      </c>
      <c r="I308" s="6">
        <f>IF(E308&gt;=Markov!$B$3,1,0)</f>
        <v/>
      </c>
      <c r="J308" s="6">
        <f>I307</f>
        <v/>
      </c>
      <c r="K308" s="7">
        <f>MAR1!$B$5+MAR1!$C$5*COS(2*PI()*$C308/365)+MAR1!$D$5*SIN(2*PI()*$C308/365)</f>
        <v/>
      </c>
      <c r="L308" s="7">
        <f>MAR1!$B$6+MAR1!$C$6*COS(2*PI()*$C308/365)+MAR1!$D$6*SIN(2*PI()*$C308/365)</f>
        <v/>
      </c>
      <c r="M308" s="7">
        <f>MAR1!$B$7+MAR1!$C$7*COS(2*PI()*$C308/365)+MAR1!$D$7*SIN(2*PI()*$C308/365)</f>
        <v/>
      </c>
      <c r="N308" s="7">
        <f>F308-K308</f>
        <v/>
      </c>
      <c r="O308" s="7">
        <f>G308-L308</f>
        <v/>
      </c>
      <c r="P308" s="7">
        <f>H308-M308</f>
        <v/>
      </c>
      <c r="Q308" s="7">
        <f>IF($I308=1,(N308-MAR1!$B$11)/MAR1!$D$11,(N308-MAR1!$C$11)/MAR1!$E$11)</f>
        <v/>
      </c>
      <c r="R308" s="7">
        <f>IF($I308=1,(O308-MAR1!$B$12)/MAR1!$D$12,(O308-MAR1!$C$12)/MAR1!$E$12)</f>
        <v/>
      </c>
      <c r="S308" s="7">
        <f>IF($I308=1,(P308-MAR1!$B$13)/MAR1!$D$13,(P308-MAR1!$C$13)/MAR1!$E$13)</f>
        <v/>
      </c>
      <c r="U308" s="5" t="n">
        <v>307</v>
      </c>
      <c r="V308" s="5" t="n">
        <v>0.918872</v>
      </c>
      <c r="W308" s="5" t="n">
        <v>0.317669</v>
      </c>
      <c r="X308" s="5" t="n">
        <v>0.786317</v>
      </c>
      <c r="Y308" s="5" t="n">
        <v>0.386857</v>
      </c>
      <c r="Z308" s="5" t="n">
        <v>0.015501</v>
      </c>
    </row>
    <row r="309">
      <c r="A309" s="5" t="n">
        <v>308</v>
      </c>
      <c r="B309" s="5" t="n">
        <v>1</v>
      </c>
      <c r="C309" s="5" t="n">
        <v>308</v>
      </c>
      <c r="D309" s="5" t="n">
        <v>11</v>
      </c>
      <c r="E309" s="5" t="n">
        <v>0</v>
      </c>
      <c r="F309" s="5" t="n">
        <v>27.9</v>
      </c>
      <c r="G309" s="5" t="n">
        <v>16.2</v>
      </c>
      <c r="H309" s="5" t="n">
        <v>19.28</v>
      </c>
      <c r="I309" s="6">
        <f>IF(E309&gt;=Markov!$B$3,1,0)</f>
        <v/>
      </c>
      <c r="J309" s="6">
        <f>I308</f>
        <v/>
      </c>
      <c r="K309" s="7">
        <f>MAR1!$B$5+MAR1!$C$5*COS(2*PI()*$C309/365)+MAR1!$D$5*SIN(2*PI()*$C309/365)</f>
        <v/>
      </c>
      <c r="L309" s="7">
        <f>MAR1!$B$6+MAR1!$C$6*COS(2*PI()*$C309/365)+MAR1!$D$6*SIN(2*PI()*$C309/365)</f>
        <v/>
      </c>
      <c r="M309" s="7">
        <f>MAR1!$B$7+MAR1!$C$7*COS(2*PI()*$C309/365)+MAR1!$D$7*SIN(2*PI()*$C309/365)</f>
        <v/>
      </c>
      <c r="N309" s="7">
        <f>F309-K309</f>
        <v/>
      </c>
      <c r="O309" s="7">
        <f>G309-L309</f>
        <v/>
      </c>
      <c r="P309" s="7">
        <f>H309-M309</f>
        <v/>
      </c>
      <c r="Q309" s="7">
        <f>IF($I309=1,(N309-MAR1!$B$11)/MAR1!$D$11,(N309-MAR1!$C$11)/MAR1!$E$11)</f>
        <v/>
      </c>
      <c r="R309" s="7">
        <f>IF($I309=1,(O309-MAR1!$B$12)/MAR1!$D$12,(O309-MAR1!$C$12)/MAR1!$E$12)</f>
        <v/>
      </c>
      <c r="S309" s="7">
        <f>IF($I309=1,(P309-MAR1!$B$13)/MAR1!$D$13,(P309-MAR1!$C$13)/MAR1!$E$13)</f>
        <v/>
      </c>
      <c r="U309" s="5" t="n">
        <v>308</v>
      </c>
      <c r="V309" s="5" t="n">
        <v>0.88028</v>
      </c>
      <c r="W309" s="5" t="n">
        <v>0.59807</v>
      </c>
      <c r="X309" s="5" t="n">
        <v>0.8259030000000001</v>
      </c>
      <c r="Y309" s="5" t="n">
        <v>0.171524</v>
      </c>
      <c r="Z309" s="5" t="n">
        <v>0.287918</v>
      </c>
    </row>
    <row r="310">
      <c r="A310" s="5" t="n">
        <v>309</v>
      </c>
      <c r="B310" s="5" t="n">
        <v>1</v>
      </c>
      <c r="C310" s="5" t="n">
        <v>309</v>
      </c>
      <c r="D310" s="5" t="n">
        <v>11</v>
      </c>
      <c r="E310" s="5" t="n">
        <v>0</v>
      </c>
      <c r="F310" s="5" t="n">
        <v>25.9</v>
      </c>
      <c r="G310" s="5" t="n">
        <v>15</v>
      </c>
      <c r="H310" s="5" t="n">
        <v>13.22</v>
      </c>
      <c r="I310" s="6">
        <f>IF(E310&gt;=Markov!$B$3,1,0)</f>
        <v/>
      </c>
      <c r="J310" s="6">
        <f>I309</f>
        <v/>
      </c>
      <c r="K310" s="7">
        <f>MAR1!$B$5+MAR1!$C$5*COS(2*PI()*$C310/365)+MAR1!$D$5*SIN(2*PI()*$C310/365)</f>
        <v/>
      </c>
      <c r="L310" s="7">
        <f>MAR1!$B$6+MAR1!$C$6*COS(2*PI()*$C310/365)+MAR1!$D$6*SIN(2*PI()*$C310/365)</f>
        <v/>
      </c>
      <c r="M310" s="7">
        <f>MAR1!$B$7+MAR1!$C$7*COS(2*PI()*$C310/365)+MAR1!$D$7*SIN(2*PI()*$C310/365)</f>
        <v/>
      </c>
      <c r="N310" s="7">
        <f>F310-K310</f>
        <v/>
      </c>
      <c r="O310" s="7">
        <f>G310-L310</f>
        <v/>
      </c>
      <c r="P310" s="7">
        <f>H310-M310</f>
        <v/>
      </c>
      <c r="Q310" s="7">
        <f>IF($I310=1,(N310-MAR1!$B$11)/MAR1!$D$11,(N310-MAR1!$C$11)/MAR1!$E$11)</f>
        <v/>
      </c>
      <c r="R310" s="7">
        <f>IF($I310=1,(O310-MAR1!$B$12)/MAR1!$D$12,(O310-MAR1!$C$12)/MAR1!$E$12)</f>
        <v/>
      </c>
      <c r="S310" s="7">
        <f>IF($I310=1,(P310-MAR1!$B$13)/MAR1!$D$13,(P310-MAR1!$C$13)/MAR1!$E$13)</f>
        <v/>
      </c>
      <c r="U310" s="5" t="n">
        <v>309</v>
      </c>
      <c r="V310" s="5" t="n">
        <v>0.308144</v>
      </c>
      <c r="W310" s="5" t="n">
        <v>0.173068</v>
      </c>
      <c r="X310" s="5" t="n">
        <v>0.296253</v>
      </c>
      <c r="Y310" s="5" t="n">
        <v>0.27283</v>
      </c>
      <c r="Z310" s="5" t="n">
        <v>0.641568</v>
      </c>
    </row>
    <row r="311">
      <c r="A311" s="5" t="n">
        <v>310</v>
      </c>
      <c r="B311" s="5" t="n">
        <v>1</v>
      </c>
      <c r="C311" s="5" t="n">
        <v>310</v>
      </c>
      <c r="D311" s="5" t="n">
        <v>11</v>
      </c>
      <c r="E311" s="5" t="n">
        <v>0</v>
      </c>
      <c r="F311" s="5" t="n">
        <v>25.1</v>
      </c>
      <c r="G311" s="5" t="n">
        <v>13.6</v>
      </c>
      <c r="H311" s="5" t="n">
        <v>19.12</v>
      </c>
      <c r="I311" s="6">
        <f>IF(E311&gt;=Markov!$B$3,1,0)</f>
        <v/>
      </c>
      <c r="J311" s="6">
        <f>I310</f>
        <v/>
      </c>
      <c r="K311" s="7">
        <f>MAR1!$B$5+MAR1!$C$5*COS(2*PI()*$C311/365)+MAR1!$D$5*SIN(2*PI()*$C311/365)</f>
        <v/>
      </c>
      <c r="L311" s="7">
        <f>MAR1!$B$6+MAR1!$C$6*COS(2*PI()*$C311/365)+MAR1!$D$6*SIN(2*PI()*$C311/365)</f>
        <v/>
      </c>
      <c r="M311" s="7">
        <f>MAR1!$B$7+MAR1!$C$7*COS(2*PI()*$C311/365)+MAR1!$D$7*SIN(2*PI()*$C311/365)</f>
        <v/>
      </c>
      <c r="N311" s="7">
        <f>F311-K311</f>
        <v/>
      </c>
      <c r="O311" s="7">
        <f>G311-L311</f>
        <v/>
      </c>
      <c r="P311" s="7">
        <f>H311-M311</f>
        <v/>
      </c>
      <c r="Q311" s="7">
        <f>IF($I311=1,(N311-MAR1!$B$11)/MAR1!$D$11,(N311-MAR1!$C$11)/MAR1!$E$11)</f>
        <v/>
      </c>
      <c r="R311" s="7">
        <f>IF($I311=1,(O311-MAR1!$B$12)/MAR1!$D$12,(O311-MAR1!$C$12)/MAR1!$E$12)</f>
        <v/>
      </c>
      <c r="S311" s="7">
        <f>IF($I311=1,(P311-MAR1!$B$13)/MAR1!$D$13,(P311-MAR1!$C$13)/MAR1!$E$13)</f>
        <v/>
      </c>
      <c r="U311" s="5" t="n">
        <v>310</v>
      </c>
      <c r="V311" s="5" t="n">
        <v>0.758495</v>
      </c>
      <c r="W311" s="5" t="n">
        <v>0.909189</v>
      </c>
      <c r="X311" s="5" t="n">
        <v>0.416033</v>
      </c>
      <c r="Y311" s="5" t="n">
        <v>0.876425</v>
      </c>
      <c r="Z311" s="5" t="n">
        <v>0.940835</v>
      </c>
    </row>
    <row r="312">
      <c r="A312" s="5" t="n">
        <v>311</v>
      </c>
      <c r="B312" s="5" t="n">
        <v>1</v>
      </c>
      <c r="C312" s="5" t="n">
        <v>311</v>
      </c>
      <c r="D312" s="5" t="n">
        <v>11</v>
      </c>
      <c r="E312" s="5" t="n">
        <v>0</v>
      </c>
      <c r="F312" s="5" t="n">
        <v>29.9</v>
      </c>
      <c r="G312" s="5" t="n">
        <v>15.3</v>
      </c>
      <c r="H312" s="5" t="n">
        <v>19.08</v>
      </c>
      <c r="I312" s="6">
        <f>IF(E312&gt;=Markov!$B$3,1,0)</f>
        <v/>
      </c>
      <c r="J312" s="6">
        <f>I311</f>
        <v/>
      </c>
      <c r="K312" s="7">
        <f>MAR1!$B$5+MAR1!$C$5*COS(2*PI()*$C312/365)+MAR1!$D$5*SIN(2*PI()*$C312/365)</f>
        <v/>
      </c>
      <c r="L312" s="7">
        <f>MAR1!$B$6+MAR1!$C$6*COS(2*PI()*$C312/365)+MAR1!$D$6*SIN(2*PI()*$C312/365)</f>
        <v/>
      </c>
      <c r="M312" s="7">
        <f>MAR1!$B$7+MAR1!$C$7*COS(2*PI()*$C312/365)+MAR1!$D$7*SIN(2*PI()*$C312/365)</f>
        <v/>
      </c>
      <c r="N312" s="7">
        <f>F312-K312</f>
        <v/>
      </c>
      <c r="O312" s="7">
        <f>G312-L312</f>
        <v/>
      </c>
      <c r="P312" s="7">
        <f>H312-M312</f>
        <v/>
      </c>
      <c r="Q312" s="7">
        <f>IF($I312=1,(N312-MAR1!$B$11)/MAR1!$D$11,(N312-MAR1!$C$11)/MAR1!$E$11)</f>
        <v/>
      </c>
      <c r="R312" s="7">
        <f>IF($I312=1,(O312-MAR1!$B$12)/MAR1!$D$12,(O312-MAR1!$C$12)/MAR1!$E$12)</f>
        <v/>
      </c>
      <c r="S312" s="7">
        <f>IF($I312=1,(P312-MAR1!$B$13)/MAR1!$D$13,(P312-MAR1!$C$13)/MAR1!$E$13)</f>
        <v/>
      </c>
      <c r="U312" s="5" t="n">
        <v>311</v>
      </c>
      <c r="V312" s="5" t="n">
        <v>0.847289</v>
      </c>
      <c r="W312" s="5" t="n">
        <v>0.185542</v>
      </c>
      <c r="X312" s="5" t="n">
        <v>0.848541</v>
      </c>
      <c r="Y312" s="5" t="n">
        <v>0.095889</v>
      </c>
      <c r="Z312" s="5" t="n">
        <v>0.114885</v>
      </c>
    </row>
    <row r="313">
      <c r="A313" s="5" t="n">
        <v>312</v>
      </c>
      <c r="B313" s="5" t="n">
        <v>1</v>
      </c>
      <c r="C313" s="5" t="n">
        <v>312</v>
      </c>
      <c r="D313" s="5" t="n">
        <v>11</v>
      </c>
      <c r="E313" s="5" t="n">
        <v>0</v>
      </c>
      <c r="F313" s="5" t="n">
        <v>30.5</v>
      </c>
      <c r="G313" s="5" t="n">
        <v>14.7</v>
      </c>
      <c r="H313" s="5" t="n">
        <v>12.95</v>
      </c>
      <c r="I313" s="6">
        <f>IF(E313&gt;=Markov!$B$3,1,0)</f>
        <v/>
      </c>
      <c r="J313" s="6">
        <f>I312</f>
        <v/>
      </c>
      <c r="K313" s="7">
        <f>MAR1!$B$5+MAR1!$C$5*COS(2*PI()*$C313/365)+MAR1!$D$5*SIN(2*PI()*$C313/365)</f>
        <v/>
      </c>
      <c r="L313" s="7">
        <f>MAR1!$B$6+MAR1!$C$6*COS(2*PI()*$C313/365)+MAR1!$D$6*SIN(2*PI()*$C313/365)</f>
        <v/>
      </c>
      <c r="M313" s="7">
        <f>MAR1!$B$7+MAR1!$C$7*COS(2*PI()*$C313/365)+MAR1!$D$7*SIN(2*PI()*$C313/365)</f>
        <v/>
      </c>
      <c r="N313" s="7">
        <f>F313-K313</f>
        <v/>
      </c>
      <c r="O313" s="7">
        <f>G313-L313</f>
        <v/>
      </c>
      <c r="P313" s="7">
        <f>H313-M313</f>
        <v/>
      </c>
      <c r="Q313" s="7">
        <f>IF($I313=1,(N313-MAR1!$B$11)/MAR1!$D$11,(N313-MAR1!$C$11)/MAR1!$E$11)</f>
        <v/>
      </c>
      <c r="R313" s="7">
        <f>IF($I313=1,(O313-MAR1!$B$12)/MAR1!$D$12,(O313-MAR1!$C$12)/MAR1!$E$12)</f>
        <v/>
      </c>
      <c r="S313" s="7">
        <f>IF($I313=1,(P313-MAR1!$B$13)/MAR1!$D$13,(P313-MAR1!$C$13)/MAR1!$E$13)</f>
        <v/>
      </c>
      <c r="U313" s="5" t="n">
        <v>312</v>
      </c>
      <c r="V313" s="5" t="n">
        <v>0.38391</v>
      </c>
      <c r="W313" s="5" t="n">
        <v>0.542216</v>
      </c>
      <c r="X313" s="5" t="n">
        <v>0.575933</v>
      </c>
      <c r="Y313" s="5" t="n">
        <v>0.665722</v>
      </c>
      <c r="Z313" s="5" t="n">
        <v>0.8311539999999999</v>
      </c>
    </row>
    <row r="314">
      <c r="A314" s="5" t="n">
        <v>313</v>
      </c>
      <c r="B314" s="5" t="n">
        <v>1</v>
      </c>
      <c r="C314" s="5" t="n">
        <v>313</v>
      </c>
      <c r="D314" s="5" t="n">
        <v>11</v>
      </c>
      <c r="E314" s="5" t="n">
        <v>0</v>
      </c>
      <c r="F314" s="5" t="n">
        <v>27.6</v>
      </c>
      <c r="G314" s="5" t="n">
        <v>17.1</v>
      </c>
      <c r="H314" s="5" t="n">
        <v>8.9</v>
      </c>
      <c r="I314" s="6">
        <f>IF(E314&gt;=Markov!$B$3,1,0)</f>
        <v/>
      </c>
      <c r="J314" s="6">
        <f>I313</f>
        <v/>
      </c>
      <c r="K314" s="7">
        <f>MAR1!$B$5+MAR1!$C$5*COS(2*PI()*$C314/365)+MAR1!$D$5*SIN(2*PI()*$C314/365)</f>
        <v/>
      </c>
      <c r="L314" s="7">
        <f>MAR1!$B$6+MAR1!$C$6*COS(2*PI()*$C314/365)+MAR1!$D$6*SIN(2*PI()*$C314/365)</f>
        <v/>
      </c>
      <c r="M314" s="7">
        <f>MAR1!$B$7+MAR1!$C$7*COS(2*PI()*$C314/365)+MAR1!$D$7*SIN(2*PI()*$C314/365)</f>
        <v/>
      </c>
      <c r="N314" s="7">
        <f>F314-K314</f>
        <v/>
      </c>
      <c r="O314" s="7">
        <f>G314-L314</f>
        <v/>
      </c>
      <c r="P314" s="7">
        <f>H314-M314</f>
        <v/>
      </c>
      <c r="Q314" s="7">
        <f>IF($I314=1,(N314-MAR1!$B$11)/MAR1!$D$11,(N314-MAR1!$C$11)/MAR1!$E$11)</f>
        <v/>
      </c>
      <c r="R314" s="7">
        <f>IF($I314=1,(O314-MAR1!$B$12)/MAR1!$D$12,(O314-MAR1!$C$12)/MAR1!$E$12)</f>
        <v/>
      </c>
      <c r="S314" s="7">
        <f>IF($I314=1,(P314-MAR1!$B$13)/MAR1!$D$13,(P314-MAR1!$C$13)/MAR1!$E$13)</f>
        <v/>
      </c>
      <c r="U314" s="5" t="n">
        <v>313</v>
      </c>
      <c r="V314" s="5" t="n">
        <v>0.905783</v>
      </c>
      <c r="W314" s="5" t="n">
        <v>0.91629</v>
      </c>
      <c r="X314" s="5" t="n">
        <v>0.97128</v>
      </c>
      <c r="Y314" s="5" t="n">
        <v>0.130446</v>
      </c>
      <c r="Z314" s="5" t="n">
        <v>0.204696</v>
      </c>
    </row>
    <row r="315">
      <c r="A315" s="5" t="n">
        <v>314</v>
      </c>
      <c r="B315" s="5" t="n">
        <v>1</v>
      </c>
      <c r="C315" s="5" t="n">
        <v>314</v>
      </c>
      <c r="D315" s="5" t="n">
        <v>11</v>
      </c>
      <c r="E315" s="5" t="n">
        <v>0</v>
      </c>
      <c r="F315" s="5" t="n">
        <v>26.8</v>
      </c>
      <c r="G315" s="5" t="n">
        <v>14.5</v>
      </c>
      <c r="H315" s="5" t="n">
        <v>12.07</v>
      </c>
      <c r="I315" s="6">
        <f>IF(E315&gt;=Markov!$B$3,1,0)</f>
        <v/>
      </c>
      <c r="J315" s="6">
        <f>I314</f>
        <v/>
      </c>
      <c r="K315" s="7">
        <f>MAR1!$B$5+MAR1!$C$5*COS(2*PI()*$C315/365)+MAR1!$D$5*SIN(2*PI()*$C315/365)</f>
        <v/>
      </c>
      <c r="L315" s="7">
        <f>MAR1!$B$6+MAR1!$C$6*COS(2*PI()*$C315/365)+MAR1!$D$6*SIN(2*PI()*$C315/365)</f>
        <v/>
      </c>
      <c r="M315" s="7">
        <f>MAR1!$B$7+MAR1!$C$7*COS(2*PI()*$C315/365)+MAR1!$D$7*SIN(2*PI()*$C315/365)</f>
        <v/>
      </c>
      <c r="N315" s="7">
        <f>F315-K315</f>
        <v/>
      </c>
      <c r="O315" s="7">
        <f>G315-L315</f>
        <v/>
      </c>
      <c r="P315" s="7">
        <f>H315-M315</f>
        <v/>
      </c>
      <c r="Q315" s="7">
        <f>IF($I315=1,(N315-MAR1!$B$11)/MAR1!$D$11,(N315-MAR1!$C$11)/MAR1!$E$11)</f>
        <v/>
      </c>
      <c r="R315" s="7">
        <f>IF($I315=1,(O315-MAR1!$B$12)/MAR1!$D$12,(O315-MAR1!$C$12)/MAR1!$E$12)</f>
        <v/>
      </c>
      <c r="S315" s="7">
        <f>IF($I315=1,(P315-MAR1!$B$13)/MAR1!$D$13,(P315-MAR1!$C$13)/MAR1!$E$13)</f>
        <v/>
      </c>
      <c r="U315" s="5" t="n">
        <v>314</v>
      </c>
      <c r="V315" s="5" t="n">
        <v>0.190625</v>
      </c>
      <c r="W315" s="5" t="n">
        <v>0.894326</v>
      </c>
      <c r="X315" s="5" t="n">
        <v>0.508648</v>
      </c>
      <c r="Y315" s="5" t="n">
        <v>0.263793</v>
      </c>
      <c r="Z315" s="5" t="n">
        <v>0.830881</v>
      </c>
    </row>
    <row r="316">
      <c r="A316" s="5" t="n">
        <v>315</v>
      </c>
      <c r="B316" s="5" t="n">
        <v>1</v>
      </c>
      <c r="C316" s="5" t="n">
        <v>315</v>
      </c>
      <c r="D316" s="5" t="n">
        <v>11</v>
      </c>
      <c r="E316" s="5" t="n">
        <v>0</v>
      </c>
      <c r="F316" s="5" t="n">
        <v>29.2</v>
      </c>
      <c r="G316" s="5" t="n">
        <v>15.2</v>
      </c>
      <c r="H316" s="5" t="n">
        <v>11.52</v>
      </c>
      <c r="I316" s="6">
        <f>IF(E316&gt;=Markov!$B$3,1,0)</f>
        <v/>
      </c>
      <c r="J316" s="6">
        <f>I315</f>
        <v/>
      </c>
      <c r="K316" s="7">
        <f>MAR1!$B$5+MAR1!$C$5*COS(2*PI()*$C316/365)+MAR1!$D$5*SIN(2*PI()*$C316/365)</f>
        <v/>
      </c>
      <c r="L316" s="7">
        <f>MAR1!$B$6+MAR1!$C$6*COS(2*PI()*$C316/365)+MAR1!$D$6*SIN(2*PI()*$C316/365)</f>
        <v/>
      </c>
      <c r="M316" s="7">
        <f>MAR1!$B$7+MAR1!$C$7*COS(2*PI()*$C316/365)+MAR1!$D$7*SIN(2*PI()*$C316/365)</f>
        <v/>
      </c>
      <c r="N316" s="7">
        <f>F316-K316</f>
        <v/>
      </c>
      <c r="O316" s="7">
        <f>G316-L316</f>
        <v/>
      </c>
      <c r="P316" s="7">
        <f>H316-M316</f>
        <v/>
      </c>
      <c r="Q316" s="7">
        <f>IF($I316=1,(N316-MAR1!$B$11)/MAR1!$D$11,(N316-MAR1!$C$11)/MAR1!$E$11)</f>
        <v/>
      </c>
      <c r="R316" s="7">
        <f>IF($I316=1,(O316-MAR1!$B$12)/MAR1!$D$12,(O316-MAR1!$C$12)/MAR1!$E$12)</f>
        <v/>
      </c>
      <c r="S316" s="7">
        <f>IF($I316=1,(P316-MAR1!$B$13)/MAR1!$D$13,(P316-MAR1!$C$13)/MAR1!$E$13)</f>
        <v/>
      </c>
      <c r="U316" s="5" t="n">
        <v>315</v>
      </c>
      <c r="V316" s="5" t="n">
        <v>0.9923999999999999</v>
      </c>
      <c r="W316" s="5" t="n">
        <v>0.719525</v>
      </c>
      <c r="X316" s="5" t="n">
        <v>0.534232</v>
      </c>
      <c r="Y316" s="5" t="n">
        <v>0.566738</v>
      </c>
      <c r="Z316" s="5" t="n">
        <v>0.044124</v>
      </c>
    </row>
    <row r="317">
      <c r="A317" s="5" t="n">
        <v>316</v>
      </c>
      <c r="B317" s="5" t="n">
        <v>1</v>
      </c>
      <c r="C317" s="5" t="n">
        <v>316</v>
      </c>
      <c r="D317" s="5" t="n">
        <v>11</v>
      </c>
      <c r="E317" s="5" t="n">
        <v>0</v>
      </c>
      <c r="F317" s="5" t="n">
        <v>28.9</v>
      </c>
      <c r="G317" s="5" t="n">
        <v>15.4</v>
      </c>
      <c r="H317" s="5" t="n">
        <v>13.53</v>
      </c>
      <c r="I317" s="6">
        <f>IF(E317&gt;=Markov!$B$3,1,0)</f>
        <v/>
      </c>
      <c r="J317" s="6">
        <f>I316</f>
        <v/>
      </c>
      <c r="K317" s="7">
        <f>MAR1!$B$5+MAR1!$C$5*COS(2*PI()*$C317/365)+MAR1!$D$5*SIN(2*PI()*$C317/365)</f>
        <v/>
      </c>
      <c r="L317" s="7">
        <f>MAR1!$B$6+MAR1!$C$6*COS(2*PI()*$C317/365)+MAR1!$D$6*SIN(2*PI()*$C317/365)</f>
        <v/>
      </c>
      <c r="M317" s="7">
        <f>MAR1!$B$7+MAR1!$C$7*COS(2*PI()*$C317/365)+MAR1!$D$7*SIN(2*PI()*$C317/365)</f>
        <v/>
      </c>
      <c r="N317" s="7">
        <f>F317-K317</f>
        <v/>
      </c>
      <c r="O317" s="7">
        <f>G317-L317</f>
        <v/>
      </c>
      <c r="P317" s="7">
        <f>H317-M317</f>
        <v/>
      </c>
      <c r="Q317" s="7">
        <f>IF($I317=1,(N317-MAR1!$B$11)/MAR1!$D$11,(N317-MAR1!$C$11)/MAR1!$E$11)</f>
        <v/>
      </c>
      <c r="R317" s="7">
        <f>IF($I317=1,(O317-MAR1!$B$12)/MAR1!$D$12,(O317-MAR1!$C$12)/MAR1!$E$12)</f>
        <v/>
      </c>
      <c r="S317" s="7">
        <f>IF($I317=1,(P317-MAR1!$B$13)/MAR1!$D$13,(P317-MAR1!$C$13)/MAR1!$E$13)</f>
        <v/>
      </c>
      <c r="U317" s="5" t="n">
        <v>316</v>
      </c>
      <c r="V317" s="5" t="n">
        <v>0.263653</v>
      </c>
      <c r="W317" s="5" t="n">
        <v>0.731481</v>
      </c>
      <c r="X317" s="5" t="n">
        <v>0.813481</v>
      </c>
      <c r="Y317" s="5" t="n">
        <v>0.691458</v>
      </c>
      <c r="Z317" s="5" t="n">
        <v>0.606944</v>
      </c>
    </row>
    <row r="318">
      <c r="A318" s="5" t="n">
        <v>317</v>
      </c>
      <c r="B318" s="5" t="n">
        <v>1</v>
      </c>
      <c r="C318" s="5" t="n">
        <v>317</v>
      </c>
      <c r="D318" s="5" t="n">
        <v>11</v>
      </c>
      <c r="E318" s="5" t="n">
        <v>0</v>
      </c>
      <c r="F318" s="5" t="n">
        <v>31.3</v>
      </c>
      <c r="G318" s="5" t="n">
        <v>16.7</v>
      </c>
      <c r="H318" s="5" t="n">
        <v>17.81</v>
      </c>
      <c r="I318" s="6">
        <f>IF(E318&gt;=Markov!$B$3,1,0)</f>
        <v/>
      </c>
      <c r="J318" s="6">
        <f>I317</f>
        <v/>
      </c>
      <c r="K318" s="7">
        <f>MAR1!$B$5+MAR1!$C$5*COS(2*PI()*$C318/365)+MAR1!$D$5*SIN(2*PI()*$C318/365)</f>
        <v/>
      </c>
      <c r="L318" s="7">
        <f>MAR1!$B$6+MAR1!$C$6*COS(2*PI()*$C318/365)+MAR1!$D$6*SIN(2*PI()*$C318/365)</f>
        <v/>
      </c>
      <c r="M318" s="7">
        <f>MAR1!$B$7+MAR1!$C$7*COS(2*PI()*$C318/365)+MAR1!$D$7*SIN(2*PI()*$C318/365)</f>
        <v/>
      </c>
      <c r="N318" s="7">
        <f>F318-K318</f>
        <v/>
      </c>
      <c r="O318" s="7">
        <f>G318-L318</f>
        <v/>
      </c>
      <c r="P318" s="7">
        <f>H318-M318</f>
        <v/>
      </c>
      <c r="Q318" s="7">
        <f>IF($I318=1,(N318-MAR1!$B$11)/MAR1!$D$11,(N318-MAR1!$C$11)/MAR1!$E$11)</f>
        <v/>
      </c>
      <c r="R318" s="7">
        <f>IF($I318=1,(O318-MAR1!$B$12)/MAR1!$D$12,(O318-MAR1!$C$12)/MAR1!$E$12)</f>
        <v/>
      </c>
      <c r="S318" s="7">
        <f>IF($I318=1,(P318-MAR1!$B$13)/MAR1!$D$13,(P318-MAR1!$C$13)/MAR1!$E$13)</f>
        <v/>
      </c>
      <c r="U318" s="5" t="n">
        <v>317</v>
      </c>
      <c r="V318" s="5" t="n">
        <v>0.563198</v>
      </c>
      <c r="W318" s="5" t="n">
        <v>0.947148</v>
      </c>
      <c r="X318" s="5" t="n">
        <v>0.880542</v>
      </c>
      <c r="Y318" s="5" t="n">
        <v>0.59409</v>
      </c>
      <c r="Z318" s="5" t="n">
        <v>0.018644</v>
      </c>
    </row>
    <row r="319">
      <c r="A319" s="5" t="n">
        <v>318</v>
      </c>
      <c r="B319" s="5" t="n">
        <v>1</v>
      </c>
      <c r="C319" s="5" t="n">
        <v>318</v>
      </c>
      <c r="D319" s="5" t="n">
        <v>11</v>
      </c>
      <c r="E319" s="5" t="n">
        <v>0</v>
      </c>
      <c r="F319" s="5" t="n">
        <v>31.6</v>
      </c>
      <c r="G319" s="5" t="n">
        <v>17.5</v>
      </c>
      <c r="H319" s="5" t="n">
        <v>14.72</v>
      </c>
      <c r="I319" s="6">
        <f>IF(E319&gt;=Markov!$B$3,1,0)</f>
        <v/>
      </c>
      <c r="J319" s="6">
        <f>I318</f>
        <v/>
      </c>
      <c r="K319" s="7">
        <f>MAR1!$B$5+MAR1!$C$5*COS(2*PI()*$C319/365)+MAR1!$D$5*SIN(2*PI()*$C319/365)</f>
        <v/>
      </c>
      <c r="L319" s="7">
        <f>MAR1!$B$6+MAR1!$C$6*COS(2*PI()*$C319/365)+MAR1!$D$6*SIN(2*PI()*$C319/365)</f>
        <v/>
      </c>
      <c r="M319" s="7">
        <f>MAR1!$B$7+MAR1!$C$7*COS(2*PI()*$C319/365)+MAR1!$D$7*SIN(2*PI()*$C319/365)</f>
        <v/>
      </c>
      <c r="N319" s="7">
        <f>F319-K319</f>
        <v/>
      </c>
      <c r="O319" s="7">
        <f>G319-L319</f>
        <v/>
      </c>
      <c r="P319" s="7">
        <f>H319-M319</f>
        <v/>
      </c>
      <c r="Q319" s="7">
        <f>IF($I319=1,(N319-MAR1!$B$11)/MAR1!$D$11,(N319-MAR1!$C$11)/MAR1!$E$11)</f>
        <v/>
      </c>
      <c r="R319" s="7">
        <f>IF($I319=1,(O319-MAR1!$B$12)/MAR1!$D$12,(O319-MAR1!$C$12)/MAR1!$E$12)</f>
        <v/>
      </c>
      <c r="S319" s="7">
        <f>IF($I319=1,(P319-MAR1!$B$13)/MAR1!$D$13,(P319-MAR1!$C$13)/MAR1!$E$13)</f>
        <v/>
      </c>
      <c r="U319" s="5" t="n">
        <v>318</v>
      </c>
      <c r="V319" s="5" t="n">
        <v>0.470912</v>
      </c>
      <c r="W319" s="5" t="n">
        <v>0.081826</v>
      </c>
      <c r="X319" s="5" t="n">
        <v>0.721797</v>
      </c>
      <c r="Y319" s="5" t="n">
        <v>0.395417</v>
      </c>
      <c r="Z319" s="5" t="n">
        <v>0.9838209999999999</v>
      </c>
    </row>
    <row r="320">
      <c r="A320" s="5" t="n">
        <v>319</v>
      </c>
      <c r="B320" s="5" t="n">
        <v>1</v>
      </c>
      <c r="C320" s="5" t="n">
        <v>319</v>
      </c>
      <c r="D320" s="5" t="n">
        <v>11</v>
      </c>
      <c r="E320" s="5" t="n">
        <v>0</v>
      </c>
      <c r="F320" s="5" t="n">
        <v>28.2</v>
      </c>
      <c r="G320" s="5" t="n">
        <v>14.8</v>
      </c>
      <c r="H320" s="5" t="n">
        <v>10.32</v>
      </c>
      <c r="I320" s="6">
        <f>IF(E320&gt;=Markov!$B$3,1,0)</f>
        <v/>
      </c>
      <c r="J320" s="6">
        <f>I319</f>
        <v/>
      </c>
      <c r="K320" s="7">
        <f>MAR1!$B$5+MAR1!$C$5*COS(2*PI()*$C320/365)+MAR1!$D$5*SIN(2*PI()*$C320/365)</f>
        <v/>
      </c>
      <c r="L320" s="7">
        <f>MAR1!$B$6+MAR1!$C$6*COS(2*PI()*$C320/365)+MAR1!$D$6*SIN(2*PI()*$C320/365)</f>
        <v/>
      </c>
      <c r="M320" s="7">
        <f>MAR1!$B$7+MAR1!$C$7*COS(2*PI()*$C320/365)+MAR1!$D$7*SIN(2*PI()*$C320/365)</f>
        <v/>
      </c>
      <c r="N320" s="7">
        <f>F320-K320</f>
        <v/>
      </c>
      <c r="O320" s="7">
        <f>G320-L320</f>
        <v/>
      </c>
      <c r="P320" s="7">
        <f>H320-M320</f>
        <v/>
      </c>
      <c r="Q320" s="7">
        <f>IF($I320=1,(N320-MAR1!$B$11)/MAR1!$D$11,(N320-MAR1!$C$11)/MAR1!$E$11)</f>
        <v/>
      </c>
      <c r="R320" s="7">
        <f>IF($I320=1,(O320-MAR1!$B$12)/MAR1!$D$12,(O320-MAR1!$C$12)/MAR1!$E$12)</f>
        <v/>
      </c>
      <c r="S320" s="7">
        <f>IF($I320=1,(P320-MAR1!$B$13)/MAR1!$D$13,(P320-MAR1!$C$13)/MAR1!$E$13)</f>
        <v/>
      </c>
      <c r="U320" s="5" t="n">
        <v>319</v>
      </c>
      <c r="V320" s="5" t="n">
        <v>0.403845</v>
      </c>
      <c r="W320" s="5" t="n">
        <v>0.491617</v>
      </c>
      <c r="X320" s="5" t="n">
        <v>0.697694</v>
      </c>
      <c r="Y320" s="5" t="n">
        <v>0.888696</v>
      </c>
      <c r="Z320" s="5" t="n">
        <v>0.694171</v>
      </c>
    </row>
    <row r="321">
      <c r="A321" s="5" t="n">
        <v>320</v>
      </c>
      <c r="B321" s="5" t="n">
        <v>1</v>
      </c>
      <c r="C321" s="5" t="n">
        <v>320</v>
      </c>
      <c r="D321" s="5" t="n">
        <v>11</v>
      </c>
      <c r="E321" s="5" t="n">
        <v>0</v>
      </c>
      <c r="F321" s="5" t="n">
        <v>28.7</v>
      </c>
      <c r="G321" s="5" t="n">
        <v>15.3</v>
      </c>
      <c r="H321" s="5" t="n">
        <v>10.82</v>
      </c>
      <c r="I321" s="6">
        <f>IF(E321&gt;=Markov!$B$3,1,0)</f>
        <v/>
      </c>
      <c r="J321" s="6">
        <f>I320</f>
        <v/>
      </c>
      <c r="K321" s="7">
        <f>MAR1!$B$5+MAR1!$C$5*COS(2*PI()*$C321/365)+MAR1!$D$5*SIN(2*PI()*$C321/365)</f>
        <v/>
      </c>
      <c r="L321" s="7">
        <f>MAR1!$B$6+MAR1!$C$6*COS(2*PI()*$C321/365)+MAR1!$D$6*SIN(2*PI()*$C321/365)</f>
        <v/>
      </c>
      <c r="M321" s="7">
        <f>MAR1!$B$7+MAR1!$C$7*COS(2*PI()*$C321/365)+MAR1!$D$7*SIN(2*PI()*$C321/365)</f>
        <v/>
      </c>
      <c r="N321" s="7">
        <f>F321-K321</f>
        <v/>
      </c>
      <c r="O321" s="7">
        <f>G321-L321</f>
        <v/>
      </c>
      <c r="P321" s="7">
        <f>H321-M321</f>
        <v/>
      </c>
      <c r="Q321" s="7">
        <f>IF($I321=1,(N321-MAR1!$B$11)/MAR1!$D$11,(N321-MAR1!$C$11)/MAR1!$E$11)</f>
        <v/>
      </c>
      <c r="R321" s="7">
        <f>IF($I321=1,(O321-MAR1!$B$12)/MAR1!$D$12,(O321-MAR1!$C$12)/MAR1!$E$12)</f>
        <v/>
      </c>
      <c r="S321" s="7">
        <f>IF($I321=1,(P321-MAR1!$B$13)/MAR1!$D$13,(P321-MAR1!$C$13)/MAR1!$E$13)</f>
        <v/>
      </c>
      <c r="U321" s="5" t="n">
        <v>320</v>
      </c>
      <c r="V321" s="5" t="n">
        <v>0.119081</v>
      </c>
      <c r="W321" s="5" t="n">
        <v>0.548971</v>
      </c>
      <c r="X321" s="5" t="n">
        <v>0.132988</v>
      </c>
      <c r="Y321" s="5" t="n">
        <v>0.7870509999999999</v>
      </c>
      <c r="Z321" s="5" t="n">
        <v>0.407896</v>
      </c>
    </row>
    <row r="322">
      <c r="A322" s="5" t="n">
        <v>321</v>
      </c>
      <c r="B322" s="5" t="n">
        <v>1</v>
      </c>
      <c r="C322" s="5" t="n">
        <v>321</v>
      </c>
      <c r="D322" s="5" t="n">
        <v>11</v>
      </c>
      <c r="E322" s="5" t="n">
        <v>0</v>
      </c>
      <c r="F322" s="5" t="n">
        <v>24.2</v>
      </c>
      <c r="G322" s="5" t="n">
        <v>15.8</v>
      </c>
      <c r="H322" s="5" t="n">
        <v>15.88</v>
      </c>
      <c r="I322" s="6">
        <f>IF(E322&gt;=Markov!$B$3,1,0)</f>
        <v/>
      </c>
      <c r="J322" s="6">
        <f>I321</f>
        <v/>
      </c>
      <c r="K322" s="7">
        <f>MAR1!$B$5+MAR1!$C$5*COS(2*PI()*$C322/365)+MAR1!$D$5*SIN(2*PI()*$C322/365)</f>
        <v/>
      </c>
      <c r="L322" s="7">
        <f>MAR1!$B$6+MAR1!$C$6*COS(2*PI()*$C322/365)+MAR1!$D$6*SIN(2*PI()*$C322/365)</f>
        <v/>
      </c>
      <c r="M322" s="7">
        <f>MAR1!$B$7+MAR1!$C$7*COS(2*PI()*$C322/365)+MAR1!$D$7*SIN(2*PI()*$C322/365)</f>
        <v/>
      </c>
      <c r="N322" s="7">
        <f>F322-K322</f>
        <v/>
      </c>
      <c r="O322" s="7">
        <f>G322-L322</f>
        <v/>
      </c>
      <c r="P322" s="7">
        <f>H322-M322</f>
        <v/>
      </c>
      <c r="Q322" s="7">
        <f>IF($I322=1,(N322-MAR1!$B$11)/MAR1!$D$11,(N322-MAR1!$C$11)/MAR1!$E$11)</f>
        <v/>
      </c>
      <c r="R322" s="7">
        <f>IF($I322=1,(O322-MAR1!$B$12)/MAR1!$D$12,(O322-MAR1!$C$12)/MAR1!$E$12)</f>
        <v/>
      </c>
      <c r="S322" s="7">
        <f>IF($I322=1,(P322-MAR1!$B$13)/MAR1!$D$13,(P322-MAR1!$C$13)/MAR1!$E$13)</f>
        <v/>
      </c>
      <c r="U322" s="5" t="n">
        <v>321</v>
      </c>
      <c r="V322" s="5" t="n">
        <v>0.087266</v>
      </c>
      <c r="W322" s="5" t="n">
        <v>0.624522</v>
      </c>
      <c r="X322" s="5" t="n">
        <v>0.172526</v>
      </c>
      <c r="Y322" s="5" t="n">
        <v>0.382424</v>
      </c>
      <c r="Z322" s="5" t="n">
        <v>0.444432</v>
      </c>
    </row>
    <row r="323">
      <c r="A323" s="5" t="n">
        <v>322</v>
      </c>
      <c r="B323" s="5" t="n">
        <v>1</v>
      </c>
      <c r="C323" s="5" t="n">
        <v>322</v>
      </c>
      <c r="D323" s="5" t="n">
        <v>11</v>
      </c>
      <c r="E323" s="5" t="n">
        <v>0</v>
      </c>
      <c r="F323" s="5" t="n">
        <v>27</v>
      </c>
      <c r="G323" s="5" t="n">
        <v>13.9</v>
      </c>
      <c r="H323" s="5" t="n">
        <v>12</v>
      </c>
      <c r="I323" s="6">
        <f>IF(E323&gt;=Markov!$B$3,1,0)</f>
        <v/>
      </c>
      <c r="J323" s="6">
        <f>I322</f>
        <v/>
      </c>
      <c r="K323" s="7">
        <f>MAR1!$B$5+MAR1!$C$5*COS(2*PI()*$C323/365)+MAR1!$D$5*SIN(2*PI()*$C323/365)</f>
        <v/>
      </c>
      <c r="L323" s="7">
        <f>MAR1!$B$6+MAR1!$C$6*COS(2*PI()*$C323/365)+MAR1!$D$6*SIN(2*PI()*$C323/365)</f>
        <v/>
      </c>
      <c r="M323" s="7">
        <f>MAR1!$B$7+MAR1!$C$7*COS(2*PI()*$C323/365)+MAR1!$D$7*SIN(2*PI()*$C323/365)</f>
        <v/>
      </c>
      <c r="N323" s="7">
        <f>F323-K323</f>
        <v/>
      </c>
      <c r="O323" s="7">
        <f>G323-L323</f>
        <v/>
      </c>
      <c r="P323" s="7">
        <f>H323-M323</f>
        <v/>
      </c>
      <c r="Q323" s="7">
        <f>IF($I323=1,(N323-MAR1!$B$11)/MAR1!$D$11,(N323-MAR1!$C$11)/MAR1!$E$11)</f>
        <v/>
      </c>
      <c r="R323" s="7">
        <f>IF($I323=1,(O323-MAR1!$B$12)/MAR1!$D$12,(O323-MAR1!$C$12)/MAR1!$E$12)</f>
        <v/>
      </c>
      <c r="S323" s="7">
        <f>IF($I323=1,(P323-MAR1!$B$13)/MAR1!$D$13,(P323-MAR1!$C$13)/MAR1!$E$13)</f>
        <v/>
      </c>
      <c r="U323" s="5" t="n">
        <v>322</v>
      </c>
      <c r="V323" s="5" t="n">
        <v>0.370156</v>
      </c>
      <c r="W323" s="5" t="n">
        <v>0.874668</v>
      </c>
      <c r="X323" s="5" t="n">
        <v>0.534215</v>
      </c>
      <c r="Y323" s="5" t="n">
        <v>0.060956</v>
      </c>
      <c r="Z323" s="5" t="n">
        <v>0.801493</v>
      </c>
    </row>
    <row r="324">
      <c r="A324" s="5" t="n">
        <v>323</v>
      </c>
      <c r="B324" s="5" t="n">
        <v>1</v>
      </c>
      <c r="C324" s="5" t="n">
        <v>323</v>
      </c>
      <c r="D324" s="5" t="n">
        <v>11</v>
      </c>
      <c r="E324" s="5" t="n">
        <v>0</v>
      </c>
      <c r="F324" s="5" t="n">
        <v>29.1</v>
      </c>
      <c r="G324" s="5" t="n">
        <v>15</v>
      </c>
      <c r="H324" s="5" t="n">
        <v>13.35</v>
      </c>
      <c r="I324" s="6">
        <f>IF(E324&gt;=Markov!$B$3,1,0)</f>
        <v/>
      </c>
      <c r="J324" s="6">
        <f>I323</f>
        <v/>
      </c>
      <c r="K324" s="7">
        <f>MAR1!$B$5+MAR1!$C$5*COS(2*PI()*$C324/365)+MAR1!$D$5*SIN(2*PI()*$C324/365)</f>
        <v/>
      </c>
      <c r="L324" s="7">
        <f>MAR1!$B$6+MAR1!$C$6*COS(2*PI()*$C324/365)+MAR1!$D$6*SIN(2*PI()*$C324/365)</f>
        <v/>
      </c>
      <c r="M324" s="7">
        <f>MAR1!$B$7+MAR1!$C$7*COS(2*PI()*$C324/365)+MAR1!$D$7*SIN(2*PI()*$C324/365)</f>
        <v/>
      </c>
      <c r="N324" s="7">
        <f>F324-K324</f>
        <v/>
      </c>
      <c r="O324" s="7">
        <f>G324-L324</f>
        <v/>
      </c>
      <c r="P324" s="7">
        <f>H324-M324</f>
        <v/>
      </c>
      <c r="Q324" s="7">
        <f>IF($I324=1,(N324-MAR1!$B$11)/MAR1!$D$11,(N324-MAR1!$C$11)/MAR1!$E$11)</f>
        <v/>
      </c>
      <c r="R324" s="7">
        <f>IF($I324=1,(O324-MAR1!$B$12)/MAR1!$D$12,(O324-MAR1!$C$12)/MAR1!$E$12)</f>
        <v/>
      </c>
      <c r="S324" s="7">
        <f>IF($I324=1,(P324-MAR1!$B$13)/MAR1!$D$13,(P324-MAR1!$C$13)/MAR1!$E$13)</f>
        <v/>
      </c>
      <c r="U324" s="5" t="n">
        <v>323</v>
      </c>
      <c r="V324" s="5" t="n">
        <v>0.473125</v>
      </c>
      <c r="W324" s="5" t="n">
        <v>0.530582</v>
      </c>
      <c r="X324" s="5" t="n">
        <v>0.604147</v>
      </c>
      <c r="Y324" s="5" t="n">
        <v>0.623498</v>
      </c>
      <c r="Z324" s="5" t="n">
        <v>0.226529</v>
      </c>
    </row>
    <row r="325">
      <c r="A325" s="5" t="n">
        <v>324</v>
      </c>
      <c r="B325" s="5" t="n">
        <v>1</v>
      </c>
      <c r="C325" s="5" t="n">
        <v>324</v>
      </c>
      <c r="D325" s="5" t="n">
        <v>11</v>
      </c>
      <c r="E325" s="5" t="n">
        <v>0</v>
      </c>
      <c r="F325" s="5" t="n">
        <v>28.9</v>
      </c>
      <c r="G325" s="5" t="n">
        <v>16.5</v>
      </c>
      <c r="H325" s="5" t="n">
        <v>18.13</v>
      </c>
      <c r="I325" s="6">
        <f>IF(E325&gt;=Markov!$B$3,1,0)</f>
        <v/>
      </c>
      <c r="J325" s="6">
        <f>I324</f>
        <v/>
      </c>
      <c r="K325" s="7">
        <f>MAR1!$B$5+MAR1!$C$5*COS(2*PI()*$C325/365)+MAR1!$D$5*SIN(2*PI()*$C325/365)</f>
        <v/>
      </c>
      <c r="L325" s="7">
        <f>MAR1!$B$6+MAR1!$C$6*COS(2*PI()*$C325/365)+MAR1!$D$6*SIN(2*PI()*$C325/365)</f>
        <v/>
      </c>
      <c r="M325" s="7">
        <f>MAR1!$B$7+MAR1!$C$7*COS(2*PI()*$C325/365)+MAR1!$D$7*SIN(2*PI()*$C325/365)</f>
        <v/>
      </c>
      <c r="N325" s="7">
        <f>F325-K325</f>
        <v/>
      </c>
      <c r="O325" s="7">
        <f>G325-L325</f>
        <v/>
      </c>
      <c r="P325" s="7">
        <f>H325-M325</f>
        <v/>
      </c>
      <c r="Q325" s="7">
        <f>IF($I325=1,(N325-MAR1!$B$11)/MAR1!$D$11,(N325-MAR1!$C$11)/MAR1!$E$11)</f>
        <v/>
      </c>
      <c r="R325" s="7">
        <f>IF($I325=1,(O325-MAR1!$B$12)/MAR1!$D$12,(O325-MAR1!$C$12)/MAR1!$E$12)</f>
        <v/>
      </c>
      <c r="S325" s="7">
        <f>IF($I325=1,(P325-MAR1!$B$13)/MAR1!$D$13,(P325-MAR1!$C$13)/MAR1!$E$13)</f>
        <v/>
      </c>
      <c r="U325" s="5" t="n">
        <v>324</v>
      </c>
      <c r="V325" s="5" t="n">
        <v>0.711118</v>
      </c>
      <c r="W325" s="5" t="n">
        <v>0.626304</v>
      </c>
      <c r="X325" s="5" t="n">
        <v>0.445524</v>
      </c>
      <c r="Y325" s="5" t="n">
        <v>0.850114</v>
      </c>
      <c r="Z325" s="5" t="n">
        <v>0.680298</v>
      </c>
    </row>
    <row r="326">
      <c r="A326" s="5" t="n">
        <v>325</v>
      </c>
      <c r="B326" s="5" t="n">
        <v>1</v>
      </c>
      <c r="C326" s="5" t="n">
        <v>325</v>
      </c>
      <c r="D326" s="5" t="n">
        <v>11</v>
      </c>
      <c r="E326" s="5" t="n">
        <v>0</v>
      </c>
      <c r="F326" s="5" t="n">
        <v>27.9</v>
      </c>
      <c r="G326" s="5" t="n">
        <v>14.7</v>
      </c>
      <c r="H326" s="5" t="n">
        <v>15.42</v>
      </c>
      <c r="I326" s="6">
        <f>IF(E326&gt;=Markov!$B$3,1,0)</f>
        <v/>
      </c>
      <c r="J326" s="6">
        <f>I325</f>
        <v/>
      </c>
      <c r="K326" s="7">
        <f>MAR1!$B$5+MAR1!$C$5*COS(2*PI()*$C326/365)+MAR1!$D$5*SIN(2*PI()*$C326/365)</f>
        <v/>
      </c>
      <c r="L326" s="7">
        <f>MAR1!$B$6+MAR1!$C$6*COS(2*PI()*$C326/365)+MAR1!$D$6*SIN(2*PI()*$C326/365)</f>
        <v/>
      </c>
      <c r="M326" s="7">
        <f>MAR1!$B$7+MAR1!$C$7*COS(2*PI()*$C326/365)+MAR1!$D$7*SIN(2*PI()*$C326/365)</f>
        <v/>
      </c>
      <c r="N326" s="7">
        <f>F326-K326</f>
        <v/>
      </c>
      <c r="O326" s="7">
        <f>G326-L326</f>
        <v/>
      </c>
      <c r="P326" s="7">
        <f>H326-M326</f>
        <v/>
      </c>
      <c r="Q326" s="7">
        <f>IF($I326=1,(N326-MAR1!$B$11)/MAR1!$D$11,(N326-MAR1!$C$11)/MAR1!$E$11)</f>
        <v/>
      </c>
      <c r="R326" s="7">
        <f>IF($I326=1,(O326-MAR1!$B$12)/MAR1!$D$12,(O326-MAR1!$C$12)/MAR1!$E$12)</f>
        <v/>
      </c>
      <c r="S326" s="7">
        <f>IF($I326=1,(P326-MAR1!$B$13)/MAR1!$D$13,(P326-MAR1!$C$13)/MAR1!$E$13)</f>
        <v/>
      </c>
      <c r="U326" s="5" t="n">
        <v>325</v>
      </c>
      <c r="V326" s="5" t="n">
        <v>0.235252</v>
      </c>
      <c r="W326" s="5" t="n">
        <v>0.478809</v>
      </c>
      <c r="X326" s="5" t="n">
        <v>0.933528</v>
      </c>
      <c r="Y326" s="5" t="n">
        <v>0.353875</v>
      </c>
      <c r="Z326" s="5" t="n">
        <v>0.906317</v>
      </c>
    </row>
    <row r="327">
      <c r="A327" s="5" t="n">
        <v>326</v>
      </c>
      <c r="B327" s="5" t="n">
        <v>1</v>
      </c>
      <c r="C327" s="5" t="n">
        <v>326</v>
      </c>
      <c r="D327" s="5" t="n">
        <v>11</v>
      </c>
      <c r="E327" s="5" t="n">
        <v>0</v>
      </c>
      <c r="F327" s="5" t="n">
        <v>29.4</v>
      </c>
      <c r="G327" s="5" t="n">
        <v>15</v>
      </c>
      <c r="H327" s="5" t="n">
        <v>17.02</v>
      </c>
      <c r="I327" s="6">
        <f>IF(E327&gt;=Markov!$B$3,1,0)</f>
        <v/>
      </c>
      <c r="J327" s="6">
        <f>I326</f>
        <v/>
      </c>
      <c r="K327" s="7">
        <f>MAR1!$B$5+MAR1!$C$5*COS(2*PI()*$C327/365)+MAR1!$D$5*SIN(2*PI()*$C327/365)</f>
        <v/>
      </c>
      <c r="L327" s="7">
        <f>MAR1!$B$6+MAR1!$C$6*COS(2*PI()*$C327/365)+MAR1!$D$6*SIN(2*PI()*$C327/365)</f>
        <v/>
      </c>
      <c r="M327" s="7">
        <f>MAR1!$B$7+MAR1!$C$7*COS(2*PI()*$C327/365)+MAR1!$D$7*SIN(2*PI()*$C327/365)</f>
        <v/>
      </c>
      <c r="N327" s="7">
        <f>F327-K327</f>
        <v/>
      </c>
      <c r="O327" s="7">
        <f>G327-L327</f>
        <v/>
      </c>
      <c r="P327" s="7">
        <f>H327-M327</f>
        <v/>
      </c>
      <c r="Q327" s="7">
        <f>IF($I327=1,(N327-MAR1!$B$11)/MAR1!$D$11,(N327-MAR1!$C$11)/MAR1!$E$11)</f>
        <v/>
      </c>
      <c r="R327" s="7">
        <f>IF($I327=1,(O327-MAR1!$B$12)/MAR1!$D$12,(O327-MAR1!$C$12)/MAR1!$E$12)</f>
        <v/>
      </c>
      <c r="S327" s="7">
        <f>IF($I327=1,(P327-MAR1!$B$13)/MAR1!$D$13,(P327-MAR1!$C$13)/MAR1!$E$13)</f>
        <v/>
      </c>
      <c r="U327" s="5" t="n">
        <v>326</v>
      </c>
      <c r="V327" s="5" t="n">
        <v>0.903953</v>
      </c>
      <c r="W327" s="5" t="n">
        <v>0.158866</v>
      </c>
      <c r="X327" s="5" t="n">
        <v>0.168788</v>
      </c>
      <c r="Y327" s="5" t="n">
        <v>0.729348</v>
      </c>
      <c r="Z327" s="5" t="n">
        <v>0.89333</v>
      </c>
    </row>
    <row r="328">
      <c r="A328" s="5" t="n">
        <v>327</v>
      </c>
      <c r="B328" s="5" t="n">
        <v>1</v>
      </c>
      <c r="C328" s="5" t="n">
        <v>327</v>
      </c>
      <c r="D328" s="5" t="n">
        <v>11</v>
      </c>
      <c r="E328" s="5" t="n">
        <v>0</v>
      </c>
      <c r="F328" s="5" t="n">
        <v>30.5</v>
      </c>
      <c r="G328" s="5" t="n">
        <v>15.1</v>
      </c>
      <c r="H328" s="5" t="n">
        <v>14.43</v>
      </c>
      <c r="I328" s="6">
        <f>IF(E328&gt;=Markov!$B$3,1,0)</f>
        <v/>
      </c>
      <c r="J328" s="6">
        <f>I327</f>
        <v/>
      </c>
      <c r="K328" s="7">
        <f>MAR1!$B$5+MAR1!$C$5*COS(2*PI()*$C328/365)+MAR1!$D$5*SIN(2*PI()*$C328/365)</f>
        <v/>
      </c>
      <c r="L328" s="7">
        <f>MAR1!$B$6+MAR1!$C$6*COS(2*PI()*$C328/365)+MAR1!$D$6*SIN(2*PI()*$C328/365)</f>
        <v/>
      </c>
      <c r="M328" s="7">
        <f>MAR1!$B$7+MAR1!$C$7*COS(2*PI()*$C328/365)+MAR1!$D$7*SIN(2*PI()*$C328/365)</f>
        <v/>
      </c>
      <c r="N328" s="7">
        <f>F328-K328</f>
        <v/>
      </c>
      <c r="O328" s="7">
        <f>G328-L328</f>
        <v/>
      </c>
      <c r="P328" s="7">
        <f>H328-M328</f>
        <v/>
      </c>
      <c r="Q328" s="7">
        <f>IF($I328=1,(N328-MAR1!$B$11)/MAR1!$D$11,(N328-MAR1!$C$11)/MAR1!$E$11)</f>
        <v/>
      </c>
      <c r="R328" s="7">
        <f>IF($I328=1,(O328-MAR1!$B$12)/MAR1!$D$12,(O328-MAR1!$C$12)/MAR1!$E$12)</f>
        <v/>
      </c>
      <c r="S328" s="7">
        <f>IF($I328=1,(P328-MAR1!$B$13)/MAR1!$D$13,(P328-MAR1!$C$13)/MAR1!$E$13)</f>
        <v/>
      </c>
      <c r="U328" s="5" t="n">
        <v>327</v>
      </c>
      <c r="V328" s="5" t="n">
        <v>0.305482</v>
      </c>
      <c r="W328" s="5" t="n">
        <v>0.297417</v>
      </c>
      <c r="X328" s="5" t="n">
        <v>0.7746499999999999</v>
      </c>
      <c r="Y328" s="5" t="n">
        <v>0.467386</v>
      </c>
      <c r="Z328" s="5" t="n">
        <v>0.751379</v>
      </c>
    </row>
    <row r="329">
      <c r="A329" s="5" t="n">
        <v>328</v>
      </c>
      <c r="B329" s="5" t="n">
        <v>1</v>
      </c>
      <c r="C329" s="5" t="n">
        <v>328</v>
      </c>
      <c r="D329" s="5" t="n">
        <v>11</v>
      </c>
      <c r="E329" s="5" t="n">
        <v>0</v>
      </c>
      <c r="F329" s="5" t="n">
        <v>27.8</v>
      </c>
      <c r="G329" s="5" t="n">
        <v>16.3</v>
      </c>
      <c r="H329" s="5" t="n">
        <v>15.11</v>
      </c>
      <c r="I329" s="6">
        <f>IF(E329&gt;=Markov!$B$3,1,0)</f>
        <v/>
      </c>
      <c r="J329" s="6">
        <f>I328</f>
        <v/>
      </c>
      <c r="K329" s="7">
        <f>MAR1!$B$5+MAR1!$C$5*COS(2*PI()*$C329/365)+MAR1!$D$5*SIN(2*PI()*$C329/365)</f>
        <v/>
      </c>
      <c r="L329" s="7">
        <f>MAR1!$B$6+MAR1!$C$6*COS(2*PI()*$C329/365)+MAR1!$D$6*SIN(2*PI()*$C329/365)</f>
        <v/>
      </c>
      <c r="M329" s="7">
        <f>MAR1!$B$7+MAR1!$C$7*COS(2*PI()*$C329/365)+MAR1!$D$7*SIN(2*PI()*$C329/365)</f>
        <v/>
      </c>
      <c r="N329" s="7">
        <f>F329-K329</f>
        <v/>
      </c>
      <c r="O329" s="7">
        <f>G329-L329</f>
        <v/>
      </c>
      <c r="P329" s="7">
        <f>H329-M329</f>
        <v/>
      </c>
      <c r="Q329" s="7">
        <f>IF($I329=1,(N329-MAR1!$B$11)/MAR1!$D$11,(N329-MAR1!$C$11)/MAR1!$E$11)</f>
        <v/>
      </c>
      <c r="R329" s="7">
        <f>IF($I329=1,(O329-MAR1!$B$12)/MAR1!$D$12,(O329-MAR1!$C$12)/MAR1!$E$12)</f>
        <v/>
      </c>
      <c r="S329" s="7">
        <f>IF($I329=1,(P329-MAR1!$B$13)/MAR1!$D$13,(P329-MAR1!$C$13)/MAR1!$E$13)</f>
        <v/>
      </c>
      <c r="U329" s="5" t="n">
        <v>328</v>
      </c>
      <c r="V329" s="5" t="n">
        <v>0.446514</v>
      </c>
      <c r="W329" s="5" t="n">
        <v>0.398905</v>
      </c>
      <c r="X329" s="5" t="n">
        <v>0.291889</v>
      </c>
      <c r="Y329" s="5" t="n">
        <v>0.9343630000000001</v>
      </c>
      <c r="Z329" s="5" t="n">
        <v>0.812747</v>
      </c>
    </row>
    <row r="330">
      <c r="A330" s="5" t="n">
        <v>329</v>
      </c>
      <c r="B330" s="5" t="n">
        <v>1</v>
      </c>
      <c r="C330" s="5" t="n">
        <v>329</v>
      </c>
      <c r="D330" s="5" t="n">
        <v>11</v>
      </c>
      <c r="E330" s="5" t="n">
        <v>0</v>
      </c>
      <c r="F330" s="5" t="n">
        <v>23.1</v>
      </c>
      <c r="G330" s="5" t="n">
        <v>11.9</v>
      </c>
      <c r="H330" s="5" t="n">
        <v>10.84</v>
      </c>
      <c r="I330" s="6">
        <f>IF(E330&gt;=Markov!$B$3,1,0)</f>
        <v/>
      </c>
      <c r="J330" s="6">
        <f>I329</f>
        <v/>
      </c>
      <c r="K330" s="7">
        <f>MAR1!$B$5+MAR1!$C$5*COS(2*PI()*$C330/365)+MAR1!$D$5*SIN(2*PI()*$C330/365)</f>
        <v/>
      </c>
      <c r="L330" s="7">
        <f>MAR1!$B$6+MAR1!$C$6*COS(2*PI()*$C330/365)+MAR1!$D$6*SIN(2*PI()*$C330/365)</f>
        <v/>
      </c>
      <c r="M330" s="7">
        <f>MAR1!$B$7+MAR1!$C$7*COS(2*PI()*$C330/365)+MAR1!$D$7*SIN(2*PI()*$C330/365)</f>
        <v/>
      </c>
      <c r="N330" s="7">
        <f>F330-K330</f>
        <v/>
      </c>
      <c r="O330" s="7">
        <f>G330-L330</f>
        <v/>
      </c>
      <c r="P330" s="7">
        <f>H330-M330</f>
        <v/>
      </c>
      <c r="Q330" s="7">
        <f>IF($I330=1,(N330-MAR1!$B$11)/MAR1!$D$11,(N330-MAR1!$C$11)/MAR1!$E$11)</f>
        <v/>
      </c>
      <c r="R330" s="7">
        <f>IF($I330=1,(O330-MAR1!$B$12)/MAR1!$D$12,(O330-MAR1!$C$12)/MAR1!$E$12)</f>
        <v/>
      </c>
      <c r="S330" s="7">
        <f>IF($I330=1,(P330-MAR1!$B$13)/MAR1!$D$13,(P330-MAR1!$C$13)/MAR1!$E$13)</f>
        <v/>
      </c>
      <c r="U330" s="5" t="n">
        <v>329</v>
      </c>
      <c r="V330" s="5" t="n">
        <v>0.468507</v>
      </c>
      <c r="W330" s="5" t="n">
        <v>0.476085</v>
      </c>
      <c r="X330" s="5" t="n">
        <v>0.264017</v>
      </c>
      <c r="Y330" s="5" t="n">
        <v>0.9278999999999999</v>
      </c>
      <c r="Z330" s="5" t="n">
        <v>0.548146</v>
      </c>
    </row>
    <row r="331">
      <c r="A331" s="5" t="n">
        <v>330</v>
      </c>
      <c r="B331" s="5" t="n">
        <v>1</v>
      </c>
      <c r="C331" s="5" t="n">
        <v>330</v>
      </c>
      <c r="D331" s="5" t="n">
        <v>11</v>
      </c>
      <c r="E331" s="5" t="n">
        <v>0</v>
      </c>
      <c r="F331" s="5" t="n">
        <v>24.2</v>
      </c>
      <c r="G331" s="5" t="n">
        <v>13.7</v>
      </c>
      <c r="H331" s="5" t="n">
        <v>11.84</v>
      </c>
      <c r="I331" s="6">
        <f>IF(E331&gt;=Markov!$B$3,1,0)</f>
        <v/>
      </c>
      <c r="J331" s="6">
        <f>I330</f>
        <v/>
      </c>
      <c r="K331" s="7">
        <f>MAR1!$B$5+MAR1!$C$5*COS(2*PI()*$C331/365)+MAR1!$D$5*SIN(2*PI()*$C331/365)</f>
        <v/>
      </c>
      <c r="L331" s="7">
        <f>MAR1!$B$6+MAR1!$C$6*COS(2*PI()*$C331/365)+MAR1!$D$6*SIN(2*PI()*$C331/365)</f>
        <v/>
      </c>
      <c r="M331" s="7">
        <f>MAR1!$B$7+MAR1!$C$7*COS(2*PI()*$C331/365)+MAR1!$D$7*SIN(2*PI()*$C331/365)</f>
        <v/>
      </c>
      <c r="N331" s="7">
        <f>F331-K331</f>
        <v/>
      </c>
      <c r="O331" s="7">
        <f>G331-L331</f>
        <v/>
      </c>
      <c r="P331" s="7">
        <f>H331-M331</f>
        <v/>
      </c>
      <c r="Q331" s="7">
        <f>IF($I331=1,(N331-MAR1!$B$11)/MAR1!$D$11,(N331-MAR1!$C$11)/MAR1!$E$11)</f>
        <v/>
      </c>
      <c r="R331" s="7">
        <f>IF($I331=1,(O331-MAR1!$B$12)/MAR1!$D$12,(O331-MAR1!$C$12)/MAR1!$E$12)</f>
        <v/>
      </c>
      <c r="S331" s="7">
        <f>IF($I331=1,(P331-MAR1!$B$13)/MAR1!$D$13,(P331-MAR1!$C$13)/MAR1!$E$13)</f>
        <v/>
      </c>
      <c r="U331" s="5" t="n">
        <v>330</v>
      </c>
      <c r="V331" s="5" t="n">
        <v>0.920928</v>
      </c>
      <c r="W331" s="5" t="n">
        <v>0.523954</v>
      </c>
      <c r="X331" s="5" t="n">
        <v>0.518801</v>
      </c>
      <c r="Y331" s="5" t="n">
        <v>0.443861</v>
      </c>
      <c r="Z331" s="5" t="n">
        <v>0.602789</v>
      </c>
    </row>
    <row r="332">
      <c r="A332" s="5" t="n">
        <v>331</v>
      </c>
      <c r="B332" s="5" t="n">
        <v>1</v>
      </c>
      <c r="C332" s="5" t="n">
        <v>331</v>
      </c>
      <c r="D332" s="5" t="n">
        <v>11</v>
      </c>
      <c r="E332" s="5" t="n">
        <v>0</v>
      </c>
      <c r="F332" s="5" t="n">
        <v>25.8</v>
      </c>
      <c r="G332" s="5" t="n">
        <v>14.3</v>
      </c>
      <c r="H332" s="5" t="n">
        <v>14.38</v>
      </c>
      <c r="I332" s="6">
        <f>IF(E332&gt;=Markov!$B$3,1,0)</f>
        <v/>
      </c>
      <c r="J332" s="6">
        <f>I331</f>
        <v/>
      </c>
      <c r="K332" s="7">
        <f>MAR1!$B$5+MAR1!$C$5*COS(2*PI()*$C332/365)+MAR1!$D$5*SIN(2*PI()*$C332/365)</f>
        <v/>
      </c>
      <c r="L332" s="7">
        <f>MAR1!$B$6+MAR1!$C$6*COS(2*PI()*$C332/365)+MAR1!$D$6*SIN(2*PI()*$C332/365)</f>
        <v/>
      </c>
      <c r="M332" s="7">
        <f>MAR1!$B$7+MAR1!$C$7*COS(2*PI()*$C332/365)+MAR1!$D$7*SIN(2*PI()*$C332/365)</f>
        <v/>
      </c>
      <c r="N332" s="7">
        <f>F332-K332</f>
        <v/>
      </c>
      <c r="O332" s="7">
        <f>G332-L332</f>
        <v/>
      </c>
      <c r="P332" s="7">
        <f>H332-M332</f>
        <v/>
      </c>
      <c r="Q332" s="7">
        <f>IF($I332=1,(N332-MAR1!$B$11)/MAR1!$D$11,(N332-MAR1!$C$11)/MAR1!$E$11)</f>
        <v/>
      </c>
      <c r="R332" s="7">
        <f>IF($I332=1,(O332-MAR1!$B$12)/MAR1!$D$12,(O332-MAR1!$C$12)/MAR1!$E$12)</f>
        <v/>
      </c>
      <c r="S332" s="7">
        <f>IF($I332=1,(P332-MAR1!$B$13)/MAR1!$D$13,(P332-MAR1!$C$13)/MAR1!$E$13)</f>
        <v/>
      </c>
      <c r="U332" s="5" t="n">
        <v>331</v>
      </c>
      <c r="V332" s="5" t="n">
        <v>0.160062</v>
      </c>
      <c r="W332" s="5" t="n">
        <v>0.528844</v>
      </c>
      <c r="X332" s="5" t="n">
        <v>0.824054</v>
      </c>
      <c r="Y332" s="5" t="n">
        <v>0.281215</v>
      </c>
      <c r="Z332" s="5" t="n">
        <v>0.035533</v>
      </c>
    </row>
    <row r="333">
      <c r="A333" s="5" t="n">
        <v>332</v>
      </c>
      <c r="B333" s="5" t="n">
        <v>1</v>
      </c>
      <c r="C333" s="5" t="n">
        <v>332</v>
      </c>
      <c r="D333" s="5" t="n">
        <v>11</v>
      </c>
      <c r="E333" s="5" t="n">
        <v>0</v>
      </c>
      <c r="F333" s="5" t="n">
        <v>27.2</v>
      </c>
      <c r="G333" s="5" t="n">
        <v>14.9</v>
      </c>
      <c r="H333" s="5" t="n">
        <v>11.28</v>
      </c>
      <c r="I333" s="6">
        <f>IF(E333&gt;=Markov!$B$3,1,0)</f>
        <v/>
      </c>
      <c r="J333" s="6">
        <f>I332</f>
        <v/>
      </c>
      <c r="K333" s="7">
        <f>MAR1!$B$5+MAR1!$C$5*COS(2*PI()*$C333/365)+MAR1!$D$5*SIN(2*PI()*$C333/365)</f>
        <v/>
      </c>
      <c r="L333" s="7">
        <f>MAR1!$B$6+MAR1!$C$6*COS(2*PI()*$C333/365)+MAR1!$D$6*SIN(2*PI()*$C333/365)</f>
        <v/>
      </c>
      <c r="M333" s="7">
        <f>MAR1!$B$7+MAR1!$C$7*COS(2*PI()*$C333/365)+MAR1!$D$7*SIN(2*PI()*$C333/365)</f>
        <v/>
      </c>
      <c r="N333" s="7">
        <f>F333-K333</f>
        <v/>
      </c>
      <c r="O333" s="7">
        <f>G333-L333</f>
        <v/>
      </c>
      <c r="P333" s="7">
        <f>H333-M333</f>
        <v/>
      </c>
      <c r="Q333" s="7">
        <f>IF($I333=1,(N333-MAR1!$B$11)/MAR1!$D$11,(N333-MAR1!$C$11)/MAR1!$E$11)</f>
        <v/>
      </c>
      <c r="R333" s="7">
        <f>IF($I333=1,(O333-MAR1!$B$12)/MAR1!$D$12,(O333-MAR1!$C$12)/MAR1!$E$12)</f>
        <v/>
      </c>
      <c r="S333" s="7">
        <f>IF($I333=1,(P333-MAR1!$B$13)/MAR1!$D$13,(P333-MAR1!$C$13)/MAR1!$E$13)</f>
        <v/>
      </c>
      <c r="U333" s="5" t="n">
        <v>332</v>
      </c>
      <c r="V333" s="5" t="n">
        <v>0.24043</v>
      </c>
      <c r="W333" s="5" t="n">
        <v>0.689419</v>
      </c>
      <c r="X333" s="5" t="n">
        <v>0.502293</v>
      </c>
      <c r="Y333" s="5" t="n">
        <v>0.353345</v>
      </c>
      <c r="Z333" s="5" t="n">
        <v>0.209387</v>
      </c>
    </row>
    <row r="334">
      <c r="A334" s="5" t="n">
        <v>333</v>
      </c>
      <c r="B334" s="5" t="n">
        <v>1</v>
      </c>
      <c r="C334" s="5" t="n">
        <v>333</v>
      </c>
      <c r="D334" s="5" t="n">
        <v>11</v>
      </c>
      <c r="E334" s="5" t="n">
        <v>0</v>
      </c>
      <c r="F334" s="5" t="n">
        <v>28.4</v>
      </c>
      <c r="G334" s="5" t="n">
        <v>15.4</v>
      </c>
      <c r="H334" s="5" t="n">
        <v>12.69</v>
      </c>
      <c r="I334" s="6">
        <f>IF(E334&gt;=Markov!$B$3,1,0)</f>
        <v/>
      </c>
      <c r="J334" s="6">
        <f>I333</f>
        <v/>
      </c>
      <c r="K334" s="7">
        <f>MAR1!$B$5+MAR1!$C$5*COS(2*PI()*$C334/365)+MAR1!$D$5*SIN(2*PI()*$C334/365)</f>
        <v/>
      </c>
      <c r="L334" s="7">
        <f>MAR1!$B$6+MAR1!$C$6*COS(2*PI()*$C334/365)+MAR1!$D$6*SIN(2*PI()*$C334/365)</f>
        <v/>
      </c>
      <c r="M334" s="7">
        <f>MAR1!$B$7+MAR1!$C$7*COS(2*PI()*$C334/365)+MAR1!$D$7*SIN(2*PI()*$C334/365)</f>
        <v/>
      </c>
      <c r="N334" s="7">
        <f>F334-K334</f>
        <v/>
      </c>
      <c r="O334" s="7">
        <f>G334-L334</f>
        <v/>
      </c>
      <c r="P334" s="7">
        <f>H334-M334</f>
        <v/>
      </c>
      <c r="Q334" s="7">
        <f>IF($I334=1,(N334-MAR1!$B$11)/MAR1!$D$11,(N334-MAR1!$C$11)/MAR1!$E$11)</f>
        <v/>
      </c>
      <c r="R334" s="7">
        <f>IF($I334=1,(O334-MAR1!$B$12)/MAR1!$D$12,(O334-MAR1!$C$12)/MAR1!$E$12)</f>
        <v/>
      </c>
      <c r="S334" s="7">
        <f>IF($I334=1,(P334-MAR1!$B$13)/MAR1!$D$13,(P334-MAR1!$C$13)/MAR1!$E$13)</f>
        <v/>
      </c>
      <c r="U334" s="5" t="n">
        <v>333</v>
      </c>
      <c r="V334" s="5" t="n">
        <v>0.298043</v>
      </c>
      <c r="W334" s="5" t="n">
        <v>0.853886</v>
      </c>
      <c r="X334" s="5" t="n">
        <v>0.7971819999999999</v>
      </c>
      <c r="Y334" s="5" t="n">
        <v>0.71751</v>
      </c>
      <c r="Z334" s="5" t="n">
        <v>0.008999999999999999</v>
      </c>
    </row>
    <row r="335">
      <c r="A335" s="5" t="n">
        <v>334</v>
      </c>
      <c r="B335" s="5" t="n">
        <v>1</v>
      </c>
      <c r="C335" s="5" t="n">
        <v>334</v>
      </c>
      <c r="D335" s="5" t="n">
        <v>11</v>
      </c>
      <c r="E335" s="5" t="n">
        <v>0</v>
      </c>
      <c r="F335" s="5" t="n">
        <v>27.1</v>
      </c>
      <c r="G335" s="5" t="n">
        <v>15.1</v>
      </c>
      <c r="H335" s="5" t="n">
        <v>10.2</v>
      </c>
      <c r="I335" s="6">
        <f>IF(E335&gt;=Markov!$B$3,1,0)</f>
        <v/>
      </c>
      <c r="J335" s="6">
        <f>I334</f>
        <v/>
      </c>
      <c r="K335" s="7">
        <f>MAR1!$B$5+MAR1!$C$5*COS(2*PI()*$C335/365)+MAR1!$D$5*SIN(2*PI()*$C335/365)</f>
        <v/>
      </c>
      <c r="L335" s="7">
        <f>MAR1!$B$6+MAR1!$C$6*COS(2*PI()*$C335/365)+MAR1!$D$6*SIN(2*PI()*$C335/365)</f>
        <v/>
      </c>
      <c r="M335" s="7">
        <f>MAR1!$B$7+MAR1!$C$7*COS(2*PI()*$C335/365)+MAR1!$D$7*SIN(2*PI()*$C335/365)</f>
        <v/>
      </c>
      <c r="N335" s="7">
        <f>F335-K335</f>
        <v/>
      </c>
      <c r="O335" s="7">
        <f>G335-L335</f>
        <v/>
      </c>
      <c r="P335" s="7">
        <f>H335-M335</f>
        <v/>
      </c>
      <c r="Q335" s="7">
        <f>IF($I335=1,(N335-MAR1!$B$11)/MAR1!$D$11,(N335-MAR1!$C$11)/MAR1!$E$11)</f>
        <v/>
      </c>
      <c r="R335" s="7">
        <f>IF($I335=1,(O335-MAR1!$B$12)/MAR1!$D$12,(O335-MAR1!$C$12)/MAR1!$E$12)</f>
        <v/>
      </c>
      <c r="S335" s="7">
        <f>IF($I335=1,(P335-MAR1!$B$13)/MAR1!$D$13,(P335-MAR1!$C$13)/MAR1!$E$13)</f>
        <v/>
      </c>
      <c r="U335" s="5" t="n">
        <v>334</v>
      </c>
      <c r="V335" s="5" t="n">
        <v>0.787361</v>
      </c>
      <c r="W335" s="5" t="n">
        <v>0.669451</v>
      </c>
      <c r="X335" s="5" t="n">
        <v>0.393498</v>
      </c>
      <c r="Y335" s="5" t="n">
        <v>0.5466299999999999</v>
      </c>
      <c r="Z335" s="5" t="n">
        <v>0.285853</v>
      </c>
    </row>
    <row r="336">
      <c r="A336" s="5" t="n">
        <v>335</v>
      </c>
      <c r="B336" s="5" t="n">
        <v>1</v>
      </c>
      <c r="C336" s="5" t="n">
        <v>335</v>
      </c>
      <c r="D336" s="5" t="n">
        <v>12</v>
      </c>
      <c r="E336" s="5" t="n">
        <v>1.3</v>
      </c>
      <c r="F336" s="5" t="n">
        <v>23.9</v>
      </c>
      <c r="G336" s="5" t="n">
        <v>13.7</v>
      </c>
      <c r="H336" s="5" t="n">
        <v>5.57</v>
      </c>
      <c r="I336" s="6">
        <f>IF(E336&gt;=Markov!$B$3,1,0)</f>
        <v/>
      </c>
      <c r="J336" s="6">
        <f>I335</f>
        <v/>
      </c>
      <c r="K336" s="7">
        <f>MAR1!$B$5+MAR1!$C$5*COS(2*PI()*$C336/365)+MAR1!$D$5*SIN(2*PI()*$C336/365)</f>
        <v/>
      </c>
      <c r="L336" s="7">
        <f>MAR1!$B$6+MAR1!$C$6*COS(2*PI()*$C336/365)+MAR1!$D$6*SIN(2*PI()*$C336/365)</f>
        <v/>
      </c>
      <c r="M336" s="7">
        <f>MAR1!$B$7+MAR1!$C$7*COS(2*PI()*$C336/365)+MAR1!$D$7*SIN(2*PI()*$C336/365)</f>
        <v/>
      </c>
      <c r="N336" s="7">
        <f>F336-K336</f>
        <v/>
      </c>
      <c r="O336" s="7">
        <f>G336-L336</f>
        <v/>
      </c>
      <c r="P336" s="7">
        <f>H336-M336</f>
        <v/>
      </c>
      <c r="Q336" s="7">
        <f>IF($I336=1,(N336-MAR1!$B$11)/MAR1!$D$11,(N336-MAR1!$C$11)/MAR1!$E$11)</f>
        <v/>
      </c>
      <c r="R336" s="7">
        <f>IF($I336=1,(O336-MAR1!$B$12)/MAR1!$D$12,(O336-MAR1!$C$12)/MAR1!$E$12)</f>
        <v/>
      </c>
      <c r="S336" s="7">
        <f>IF($I336=1,(P336-MAR1!$B$13)/MAR1!$D$13,(P336-MAR1!$C$13)/MAR1!$E$13)</f>
        <v/>
      </c>
      <c r="U336" s="5" t="n">
        <v>335</v>
      </c>
      <c r="V336" s="5" t="n">
        <v>0.52434</v>
      </c>
      <c r="W336" s="5" t="n">
        <v>0.054969</v>
      </c>
      <c r="X336" s="5" t="n">
        <v>0.730656</v>
      </c>
      <c r="Y336" s="5" t="n">
        <v>0.985524</v>
      </c>
      <c r="Z336" s="5" t="n">
        <v>0.843742</v>
      </c>
    </row>
    <row r="337">
      <c r="A337" s="5" t="n">
        <v>336</v>
      </c>
      <c r="B337" s="5" t="n">
        <v>1</v>
      </c>
      <c r="C337" s="5" t="n">
        <v>336</v>
      </c>
      <c r="D337" s="5" t="n">
        <v>12</v>
      </c>
      <c r="E337" s="5" t="n">
        <v>0</v>
      </c>
      <c r="F337" s="5" t="n">
        <v>25.1</v>
      </c>
      <c r="G337" s="5" t="n">
        <v>14.4</v>
      </c>
      <c r="H337" s="5" t="n">
        <v>12.49</v>
      </c>
      <c r="I337" s="6">
        <f>IF(E337&gt;=Markov!$B$3,1,0)</f>
        <v/>
      </c>
      <c r="J337" s="6">
        <f>I336</f>
        <v/>
      </c>
      <c r="K337" s="7">
        <f>MAR1!$B$5+MAR1!$C$5*COS(2*PI()*$C337/365)+MAR1!$D$5*SIN(2*PI()*$C337/365)</f>
        <v/>
      </c>
      <c r="L337" s="7">
        <f>MAR1!$B$6+MAR1!$C$6*COS(2*PI()*$C337/365)+MAR1!$D$6*SIN(2*PI()*$C337/365)</f>
        <v/>
      </c>
      <c r="M337" s="7">
        <f>MAR1!$B$7+MAR1!$C$7*COS(2*PI()*$C337/365)+MAR1!$D$7*SIN(2*PI()*$C337/365)</f>
        <v/>
      </c>
      <c r="N337" s="7">
        <f>F337-K337</f>
        <v/>
      </c>
      <c r="O337" s="7">
        <f>G337-L337</f>
        <v/>
      </c>
      <c r="P337" s="7">
        <f>H337-M337</f>
        <v/>
      </c>
      <c r="Q337" s="7">
        <f>IF($I337=1,(N337-MAR1!$B$11)/MAR1!$D$11,(N337-MAR1!$C$11)/MAR1!$E$11)</f>
        <v/>
      </c>
      <c r="R337" s="7">
        <f>IF($I337=1,(O337-MAR1!$B$12)/MAR1!$D$12,(O337-MAR1!$C$12)/MAR1!$E$12)</f>
        <v/>
      </c>
      <c r="S337" s="7">
        <f>IF($I337=1,(P337-MAR1!$B$13)/MAR1!$D$13,(P337-MAR1!$C$13)/MAR1!$E$13)</f>
        <v/>
      </c>
      <c r="U337" s="5" t="n">
        <v>336</v>
      </c>
      <c r="V337" s="5" t="n">
        <v>0.979261</v>
      </c>
      <c r="W337" s="5" t="n">
        <v>0.825011</v>
      </c>
      <c r="X337" s="5" t="n">
        <v>0.561895</v>
      </c>
      <c r="Y337" s="5" t="n">
        <v>0.769639</v>
      </c>
      <c r="Z337" s="5" t="n">
        <v>0.832626</v>
      </c>
    </row>
    <row r="338">
      <c r="A338" s="5" t="n">
        <v>337</v>
      </c>
      <c r="B338" s="5" t="n">
        <v>1</v>
      </c>
      <c r="C338" s="5" t="n">
        <v>337</v>
      </c>
      <c r="D338" s="5" t="n">
        <v>12</v>
      </c>
      <c r="E338" s="5" t="n">
        <v>0</v>
      </c>
      <c r="F338" s="5" t="n">
        <v>26.1</v>
      </c>
      <c r="G338" s="5" t="n">
        <v>14.1</v>
      </c>
      <c r="H338" s="5" t="n">
        <v>14.95</v>
      </c>
      <c r="I338" s="6">
        <f>IF(E338&gt;=Markov!$B$3,1,0)</f>
        <v/>
      </c>
      <c r="J338" s="6">
        <f>I337</f>
        <v/>
      </c>
      <c r="K338" s="7">
        <f>MAR1!$B$5+MAR1!$C$5*COS(2*PI()*$C338/365)+MAR1!$D$5*SIN(2*PI()*$C338/365)</f>
        <v/>
      </c>
      <c r="L338" s="7">
        <f>MAR1!$B$6+MAR1!$C$6*COS(2*PI()*$C338/365)+MAR1!$D$6*SIN(2*PI()*$C338/365)</f>
        <v/>
      </c>
      <c r="M338" s="7">
        <f>MAR1!$B$7+MAR1!$C$7*COS(2*PI()*$C338/365)+MAR1!$D$7*SIN(2*PI()*$C338/365)</f>
        <v/>
      </c>
      <c r="N338" s="7">
        <f>F338-K338</f>
        <v/>
      </c>
      <c r="O338" s="7">
        <f>G338-L338</f>
        <v/>
      </c>
      <c r="P338" s="7">
        <f>H338-M338</f>
        <v/>
      </c>
      <c r="Q338" s="7">
        <f>IF($I338=1,(N338-MAR1!$B$11)/MAR1!$D$11,(N338-MAR1!$C$11)/MAR1!$E$11)</f>
        <v/>
      </c>
      <c r="R338" s="7">
        <f>IF($I338=1,(O338-MAR1!$B$12)/MAR1!$D$12,(O338-MAR1!$C$12)/MAR1!$E$12)</f>
        <v/>
      </c>
      <c r="S338" s="7">
        <f>IF($I338=1,(P338-MAR1!$B$13)/MAR1!$D$13,(P338-MAR1!$C$13)/MAR1!$E$13)</f>
        <v/>
      </c>
      <c r="U338" s="5" t="n">
        <v>337</v>
      </c>
      <c r="V338" s="5" t="n">
        <v>0.653047</v>
      </c>
      <c r="W338" s="5" t="n">
        <v>0.333049</v>
      </c>
      <c r="X338" s="5" t="n">
        <v>0.97894</v>
      </c>
      <c r="Y338" s="5" t="n">
        <v>0.76568</v>
      </c>
      <c r="Z338" s="5" t="n">
        <v>0.465441</v>
      </c>
    </row>
    <row r="339">
      <c r="A339" s="5" t="n">
        <v>338</v>
      </c>
      <c r="B339" s="5" t="n">
        <v>1</v>
      </c>
      <c r="C339" s="5" t="n">
        <v>338</v>
      </c>
      <c r="D339" s="5" t="n">
        <v>12</v>
      </c>
      <c r="E339" s="5" t="n">
        <v>0.3</v>
      </c>
      <c r="F339" s="5" t="n">
        <v>24.2</v>
      </c>
      <c r="G339" s="5" t="n">
        <v>13.8</v>
      </c>
      <c r="H339" s="5" t="n">
        <v>13.24</v>
      </c>
      <c r="I339" s="6">
        <f>IF(E339&gt;=Markov!$B$3,1,0)</f>
        <v/>
      </c>
      <c r="J339" s="6">
        <f>I338</f>
        <v/>
      </c>
      <c r="K339" s="7">
        <f>MAR1!$B$5+MAR1!$C$5*COS(2*PI()*$C339/365)+MAR1!$D$5*SIN(2*PI()*$C339/365)</f>
        <v/>
      </c>
      <c r="L339" s="7">
        <f>MAR1!$B$6+MAR1!$C$6*COS(2*PI()*$C339/365)+MAR1!$D$6*SIN(2*PI()*$C339/365)</f>
        <v/>
      </c>
      <c r="M339" s="7">
        <f>MAR1!$B$7+MAR1!$C$7*COS(2*PI()*$C339/365)+MAR1!$D$7*SIN(2*PI()*$C339/365)</f>
        <v/>
      </c>
      <c r="N339" s="7">
        <f>F339-K339</f>
        <v/>
      </c>
      <c r="O339" s="7">
        <f>G339-L339</f>
        <v/>
      </c>
      <c r="P339" s="7">
        <f>H339-M339</f>
        <v/>
      </c>
      <c r="Q339" s="7">
        <f>IF($I339=1,(N339-MAR1!$B$11)/MAR1!$D$11,(N339-MAR1!$C$11)/MAR1!$E$11)</f>
        <v/>
      </c>
      <c r="R339" s="7">
        <f>IF($I339=1,(O339-MAR1!$B$12)/MAR1!$D$12,(O339-MAR1!$C$12)/MAR1!$E$12)</f>
        <v/>
      </c>
      <c r="S339" s="7">
        <f>IF($I339=1,(P339-MAR1!$B$13)/MAR1!$D$13,(P339-MAR1!$C$13)/MAR1!$E$13)</f>
        <v/>
      </c>
      <c r="U339" s="5" t="n">
        <v>338</v>
      </c>
      <c r="V339" s="5" t="n">
        <v>0.10881</v>
      </c>
      <c r="W339" s="5" t="n">
        <v>0.106863</v>
      </c>
      <c r="X339" s="5" t="n">
        <v>0.834358</v>
      </c>
      <c r="Y339" s="5" t="n">
        <v>0.8333700000000001</v>
      </c>
      <c r="Z339" s="5" t="n">
        <v>0.86689</v>
      </c>
    </row>
    <row r="340">
      <c r="A340" s="5" t="n">
        <v>339</v>
      </c>
      <c r="B340" s="5" t="n">
        <v>1</v>
      </c>
      <c r="C340" s="5" t="n">
        <v>339</v>
      </c>
      <c r="D340" s="5" t="n">
        <v>12</v>
      </c>
      <c r="E340" s="5" t="n">
        <v>0</v>
      </c>
      <c r="F340" s="5" t="n">
        <v>30.7</v>
      </c>
      <c r="G340" s="5" t="n">
        <v>17.1</v>
      </c>
      <c r="H340" s="5" t="n">
        <v>16.33</v>
      </c>
      <c r="I340" s="6">
        <f>IF(E340&gt;=Markov!$B$3,1,0)</f>
        <v/>
      </c>
      <c r="J340" s="6">
        <f>I339</f>
        <v/>
      </c>
      <c r="K340" s="7">
        <f>MAR1!$B$5+MAR1!$C$5*COS(2*PI()*$C340/365)+MAR1!$D$5*SIN(2*PI()*$C340/365)</f>
        <v/>
      </c>
      <c r="L340" s="7">
        <f>MAR1!$B$6+MAR1!$C$6*COS(2*PI()*$C340/365)+MAR1!$D$6*SIN(2*PI()*$C340/365)</f>
        <v/>
      </c>
      <c r="M340" s="7">
        <f>MAR1!$B$7+MAR1!$C$7*COS(2*PI()*$C340/365)+MAR1!$D$7*SIN(2*PI()*$C340/365)</f>
        <v/>
      </c>
      <c r="N340" s="7">
        <f>F340-K340</f>
        <v/>
      </c>
      <c r="O340" s="7">
        <f>G340-L340</f>
        <v/>
      </c>
      <c r="P340" s="7">
        <f>H340-M340</f>
        <v/>
      </c>
      <c r="Q340" s="7">
        <f>IF($I340=1,(N340-MAR1!$B$11)/MAR1!$D$11,(N340-MAR1!$C$11)/MAR1!$E$11)</f>
        <v/>
      </c>
      <c r="R340" s="7">
        <f>IF($I340=1,(O340-MAR1!$B$12)/MAR1!$D$12,(O340-MAR1!$C$12)/MAR1!$E$12)</f>
        <v/>
      </c>
      <c r="S340" s="7">
        <f>IF($I340=1,(P340-MAR1!$B$13)/MAR1!$D$13,(P340-MAR1!$C$13)/MAR1!$E$13)</f>
        <v/>
      </c>
      <c r="U340" s="5" t="n">
        <v>339</v>
      </c>
      <c r="V340" s="5" t="n">
        <v>0.428786</v>
      </c>
      <c r="W340" s="5" t="n">
        <v>0.389141</v>
      </c>
      <c r="X340" s="5" t="n">
        <v>0.719158</v>
      </c>
      <c r="Y340" s="5" t="n">
        <v>0.945995</v>
      </c>
      <c r="Z340" s="5" t="n">
        <v>0.979029</v>
      </c>
    </row>
    <row r="341">
      <c r="A341" s="5" t="n">
        <v>340</v>
      </c>
      <c r="B341" s="5" t="n">
        <v>1</v>
      </c>
      <c r="C341" s="5" t="n">
        <v>340</v>
      </c>
      <c r="D341" s="5" t="n">
        <v>12</v>
      </c>
      <c r="E341" s="5" t="n">
        <v>0</v>
      </c>
      <c r="F341" s="5" t="n">
        <v>30.7</v>
      </c>
      <c r="G341" s="5" t="n">
        <v>16.1</v>
      </c>
      <c r="H341" s="5" t="n">
        <v>18.63</v>
      </c>
      <c r="I341" s="6">
        <f>IF(E341&gt;=Markov!$B$3,1,0)</f>
        <v/>
      </c>
      <c r="J341" s="6">
        <f>I340</f>
        <v/>
      </c>
      <c r="K341" s="7">
        <f>MAR1!$B$5+MAR1!$C$5*COS(2*PI()*$C341/365)+MAR1!$D$5*SIN(2*PI()*$C341/365)</f>
        <v/>
      </c>
      <c r="L341" s="7">
        <f>MAR1!$B$6+MAR1!$C$6*COS(2*PI()*$C341/365)+MAR1!$D$6*SIN(2*PI()*$C341/365)</f>
        <v/>
      </c>
      <c r="M341" s="7">
        <f>MAR1!$B$7+MAR1!$C$7*COS(2*PI()*$C341/365)+MAR1!$D$7*SIN(2*PI()*$C341/365)</f>
        <v/>
      </c>
      <c r="N341" s="7">
        <f>F341-K341</f>
        <v/>
      </c>
      <c r="O341" s="7">
        <f>G341-L341</f>
        <v/>
      </c>
      <c r="P341" s="7">
        <f>H341-M341</f>
        <v/>
      </c>
      <c r="Q341" s="7">
        <f>IF($I341=1,(N341-MAR1!$B$11)/MAR1!$D$11,(N341-MAR1!$C$11)/MAR1!$E$11)</f>
        <v/>
      </c>
      <c r="R341" s="7">
        <f>IF($I341=1,(O341-MAR1!$B$12)/MAR1!$D$12,(O341-MAR1!$C$12)/MAR1!$E$12)</f>
        <v/>
      </c>
      <c r="S341" s="7">
        <f>IF($I341=1,(P341-MAR1!$B$13)/MAR1!$D$13,(P341-MAR1!$C$13)/MAR1!$E$13)</f>
        <v/>
      </c>
      <c r="U341" s="5" t="n">
        <v>340</v>
      </c>
      <c r="V341" s="5" t="n">
        <v>0.977648</v>
      </c>
      <c r="W341" s="5" t="n">
        <v>0.8066179999999999</v>
      </c>
      <c r="X341" s="5" t="n">
        <v>0.783458</v>
      </c>
      <c r="Y341" s="5" t="n">
        <v>0.215542</v>
      </c>
      <c r="Z341" s="5" t="n">
        <v>0.328257</v>
      </c>
    </row>
    <row r="342">
      <c r="A342" s="5" t="n">
        <v>341</v>
      </c>
      <c r="B342" s="5" t="n">
        <v>1</v>
      </c>
      <c r="C342" s="5" t="n">
        <v>341</v>
      </c>
      <c r="D342" s="5" t="n">
        <v>12</v>
      </c>
      <c r="E342" s="5" t="n">
        <v>0</v>
      </c>
      <c r="F342" s="5" t="n">
        <v>30.8</v>
      </c>
      <c r="G342" s="5" t="n">
        <v>17.3</v>
      </c>
      <c r="H342" s="5" t="n">
        <v>17.27</v>
      </c>
      <c r="I342" s="6">
        <f>IF(E342&gt;=Markov!$B$3,1,0)</f>
        <v/>
      </c>
      <c r="J342" s="6">
        <f>I341</f>
        <v/>
      </c>
      <c r="K342" s="7">
        <f>MAR1!$B$5+MAR1!$C$5*COS(2*PI()*$C342/365)+MAR1!$D$5*SIN(2*PI()*$C342/365)</f>
        <v/>
      </c>
      <c r="L342" s="7">
        <f>MAR1!$B$6+MAR1!$C$6*COS(2*PI()*$C342/365)+MAR1!$D$6*SIN(2*PI()*$C342/365)</f>
        <v/>
      </c>
      <c r="M342" s="7">
        <f>MAR1!$B$7+MAR1!$C$7*COS(2*PI()*$C342/365)+MAR1!$D$7*SIN(2*PI()*$C342/365)</f>
        <v/>
      </c>
      <c r="N342" s="7">
        <f>F342-K342</f>
        <v/>
      </c>
      <c r="O342" s="7">
        <f>G342-L342</f>
        <v/>
      </c>
      <c r="P342" s="7">
        <f>H342-M342</f>
        <v/>
      </c>
      <c r="Q342" s="7">
        <f>IF($I342=1,(N342-MAR1!$B$11)/MAR1!$D$11,(N342-MAR1!$C$11)/MAR1!$E$11)</f>
        <v/>
      </c>
      <c r="R342" s="7">
        <f>IF($I342=1,(O342-MAR1!$B$12)/MAR1!$D$12,(O342-MAR1!$C$12)/MAR1!$E$12)</f>
        <v/>
      </c>
      <c r="S342" s="7">
        <f>IF($I342=1,(P342-MAR1!$B$13)/MAR1!$D$13,(P342-MAR1!$C$13)/MAR1!$E$13)</f>
        <v/>
      </c>
      <c r="U342" s="5" t="n">
        <v>341</v>
      </c>
      <c r="V342" s="5" t="n">
        <v>0.49592</v>
      </c>
      <c r="W342" s="5" t="n">
        <v>0.012135</v>
      </c>
      <c r="X342" s="5" t="n">
        <v>0.814852</v>
      </c>
      <c r="Y342" s="5" t="n">
        <v>0.487546</v>
      </c>
      <c r="Z342" s="5" t="n">
        <v>0.793505</v>
      </c>
    </row>
    <row r="343">
      <c r="A343" s="5" t="n">
        <v>342</v>
      </c>
      <c r="B343" s="5" t="n">
        <v>1</v>
      </c>
      <c r="C343" s="5" t="n">
        <v>342</v>
      </c>
      <c r="D343" s="5" t="n">
        <v>12</v>
      </c>
      <c r="E343" s="5" t="n">
        <v>0</v>
      </c>
      <c r="F343" s="5" t="n">
        <v>29.9</v>
      </c>
      <c r="G343" s="5" t="n">
        <v>16.6</v>
      </c>
      <c r="H343" s="5" t="n">
        <v>15.92</v>
      </c>
      <c r="I343" s="6">
        <f>IF(E343&gt;=Markov!$B$3,1,0)</f>
        <v/>
      </c>
      <c r="J343" s="6">
        <f>I342</f>
        <v/>
      </c>
      <c r="K343" s="7">
        <f>MAR1!$B$5+MAR1!$C$5*COS(2*PI()*$C343/365)+MAR1!$D$5*SIN(2*PI()*$C343/365)</f>
        <v/>
      </c>
      <c r="L343" s="7">
        <f>MAR1!$B$6+MAR1!$C$6*COS(2*PI()*$C343/365)+MAR1!$D$6*SIN(2*PI()*$C343/365)</f>
        <v/>
      </c>
      <c r="M343" s="7">
        <f>MAR1!$B$7+MAR1!$C$7*COS(2*PI()*$C343/365)+MAR1!$D$7*SIN(2*PI()*$C343/365)</f>
        <v/>
      </c>
      <c r="N343" s="7">
        <f>F343-K343</f>
        <v/>
      </c>
      <c r="O343" s="7">
        <f>G343-L343</f>
        <v/>
      </c>
      <c r="P343" s="7">
        <f>H343-M343</f>
        <v/>
      </c>
      <c r="Q343" s="7">
        <f>IF($I343=1,(N343-MAR1!$B$11)/MAR1!$D$11,(N343-MAR1!$C$11)/MAR1!$E$11)</f>
        <v/>
      </c>
      <c r="R343" s="7">
        <f>IF($I343=1,(O343-MAR1!$B$12)/MAR1!$D$12,(O343-MAR1!$C$12)/MAR1!$E$12)</f>
        <v/>
      </c>
      <c r="S343" s="7">
        <f>IF($I343=1,(P343-MAR1!$B$13)/MAR1!$D$13,(P343-MAR1!$C$13)/MAR1!$E$13)</f>
        <v/>
      </c>
      <c r="U343" s="5" t="n">
        <v>342</v>
      </c>
      <c r="V343" s="5" t="n">
        <v>0.460916</v>
      </c>
      <c r="W343" s="5" t="n">
        <v>0.928851</v>
      </c>
      <c r="X343" s="5" t="n">
        <v>0.7419</v>
      </c>
      <c r="Y343" s="5" t="n">
        <v>0.343535</v>
      </c>
      <c r="Z343" s="5" t="n">
        <v>0.007937</v>
      </c>
    </row>
    <row r="344">
      <c r="A344" s="5" t="n">
        <v>343</v>
      </c>
      <c r="B344" s="5" t="n">
        <v>1</v>
      </c>
      <c r="C344" s="5" t="n">
        <v>343</v>
      </c>
      <c r="D344" s="5" t="n">
        <v>12</v>
      </c>
      <c r="E344" s="5" t="n">
        <v>0</v>
      </c>
      <c r="F344" s="5" t="n">
        <v>30.4</v>
      </c>
      <c r="G344" s="5" t="n">
        <v>13.4</v>
      </c>
      <c r="H344" s="5" t="n">
        <v>16.84</v>
      </c>
      <c r="I344" s="6">
        <f>IF(E344&gt;=Markov!$B$3,1,0)</f>
        <v/>
      </c>
      <c r="J344" s="6">
        <f>I343</f>
        <v/>
      </c>
      <c r="K344" s="7">
        <f>MAR1!$B$5+MAR1!$C$5*COS(2*PI()*$C344/365)+MAR1!$D$5*SIN(2*PI()*$C344/365)</f>
        <v/>
      </c>
      <c r="L344" s="7">
        <f>MAR1!$B$6+MAR1!$C$6*COS(2*PI()*$C344/365)+MAR1!$D$6*SIN(2*PI()*$C344/365)</f>
        <v/>
      </c>
      <c r="M344" s="7">
        <f>MAR1!$B$7+MAR1!$C$7*COS(2*PI()*$C344/365)+MAR1!$D$7*SIN(2*PI()*$C344/365)</f>
        <v/>
      </c>
      <c r="N344" s="7">
        <f>F344-K344</f>
        <v/>
      </c>
      <c r="O344" s="7">
        <f>G344-L344</f>
        <v/>
      </c>
      <c r="P344" s="7">
        <f>H344-M344</f>
        <v/>
      </c>
      <c r="Q344" s="7">
        <f>IF($I344=1,(N344-MAR1!$B$11)/MAR1!$D$11,(N344-MAR1!$C$11)/MAR1!$E$11)</f>
        <v/>
      </c>
      <c r="R344" s="7">
        <f>IF($I344=1,(O344-MAR1!$B$12)/MAR1!$D$12,(O344-MAR1!$C$12)/MAR1!$E$12)</f>
        <v/>
      </c>
      <c r="S344" s="7">
        <f>IF($I344=1,(P344-MAR1!$B$13)/MAR1!$D$13,(P344-MAR1!$C$13)/MAR1!$E$13)</f>
        <v/>
      </c>
      <c r="U344" s="5" t="n">
        <v>343</v>
      </c>
      <c r="V344" s="5" t="n">
        <v>0.947852</v>
      </c>
      <c r="W344" s="5" t="n">
        <v>0.390848</v>
      </c>
      <c r="X344" s="5" t="n">
        <v>0.472201</v>
      </c>
      <c r="Y344" s="5" t="n">
        <v>0.586921</v>
      </c>
      <c r="Z344" s="5" t="n">
        <v>0.00251</v>
      </c>
    </row>
    <row r="345">
      <c r="A345" s="5" t="n">
        <v>344</v>
      </c>
      <c r="B345" s="5" t="n">
        <v>1</v>
      </c>
      <c r="C345" s="5" t="n">
        <v>344</v>
      </c>
      <c r="D345" s="5" t="n">
        <v>12</v>
      </c>
      <c r="E345" s="5" t="n">
        <v>0</v>
      </c>
      <c r="F345" s="5" t="n">
        <v>29.3</v>
      </c>
      <c r="G345" s="5" t="n">
        <v>15.7</v>
      </c>
      <c r="H345" s="5" t="n">
        <v>10.96</v>
      </c>
      <c r="I345" s="6">
        <f>IF(E345&gt;=Markov!$B$3,1,0)</f>
        <v/>
      </c>
      <c r="J345" s="6">
        <f>I344</f>
        <v/>
      </c>
      <c r="K345" s="7">
        <f>MAR1!$B$5+MAR1!$C$5*COS(2*PI()*$C345/365)+MAR1!$D$5*SIN(2*PI()*$C345/365)</f>
        <v/>
      </c>
      <c r="L345" s="7">
        <f>MAR1!$B$6+MAR1!$C$6*COS(2*PI()*$C345/365)+MAR1!$D$6*SIN(2*PI()*$C345/365)</f>
        <v/>
      </c>
      <c r="M345" s="7">
        <f>MAR1!$B$7+MAR1!$C$7*COS(2*PI()*$C345/365)+MAR1!$D$7*SIN(2*PI()*$C345/365)</f>
        <v/>
      </c>
      <c r="N345" s="7">
        <f>F345-K345</f>
        <v/>
      </c>
      <c r="O345" s="7">
        <f>G345-L345</f>
        <v/>
      </c>
      <c r="P345" s="7">
        <f>H345-M345</f>
        <v/>
      </c>
      <c r="Q345" s="7">
        <f>IF($I345=1,(N345-MAR1!$B$11)/MAR1!$D$11,(N345-MAR1!$C$11)/MAR1!$E$11)</f>
        <v/>
      </c>
      <c r="R345" s="7">
        <f>IF($I345=1,(O345-MAR1!$B$12)/MAR1!$D$12,(O345-MAR1!$C$12)/MAR1!$E$12)</f>
        <v/>
      </c>
      <c r="S345" s="7">
        <f>IF($I345=1,(P345-MAR1!$B$13)/MAR1!$D$13,(P345-MAR1!$C$13)/MAR1!$E$13)</f>
        <v/>
      </c>
      <c r="U345" s="5" t="n">
        <v>344</v>
      </c>
      <c r="V345" s="5" t="n">
        <v>0.480222</v>
      </c>
      <c r="W345" s="5" t="n">
        <v>0.933464</v>
      </c>
      <c r="X345" s="5" t="n">
        <v>0.72921</v>
      </c>
      <c r="Y345" s="5" t="n">
        <v>0.597083</v>
      </c>
      <c r="Z345" s="5" t="n">
        <v>0.26192</v>
      </c>
    </row>
    <row r="346">
      <c r="A346" s="5" t="n">
        <v>345</v>
      </c>
      <c r="B346" s="5" t="n">
        <v>1</v>
      </c>
      <c r="C346" s="5" t="n">
        <v>345</v>
      </c>
      <c r="D346" s="5" t="n">
        <v>12</v>
      </c>
      <c r="E346" s="5" t="n">
        <v>0</v>
      </c>
      <c r="F346" s="5" t="n">
        <v>30.5</v>
      </c>
      <c r="G346" s="5" t="n">
        <v>16.8</v>
      </c>
      <c r="H346" s="5" t="n">
        <v>19.02</v>
      </c>
      <c r="I346" s="6">
        <f>IF(E346&gt;=Markov!$B$3,1,0)</f>
        <v/>
      </c>
      <c r="J346" s="6">
        <f>I345</f>
        <v/>
      </c>
      <c r="K346" s="7">
        <f>MAR1!$B$5+MAR1!$C$5*COS(2*PI()*$C346/365)+MAR1!$D$5*SIN(2*PI()*$C346/365)</f>
        <v/>
      </c>
      <c r="L346" s="7">
        <f>MAR1!$B$6+MAR1!$C$6*COS(2*PI()*$C346/365)+MAR1!$D$6*SIN(2*PI()*$C346/365)</f>
        <v/>
      </c>
      <c r="M346" s="7">
        <f>MAR1!$B$7+MAR1!$C$7*COS(2*PI()*$C346/365)+MAR1!$D$7*SIN(2*PI()*$C346/365)</f>
        <v/>
      </c>
      <c r="N346" s="7">
        <f>F346-K346</f>
        <v/>
      </c>
      <c r="O346" s="7">
        <f>G346-L346</f>
        <v/>
      </c>
      <c r="P346" s="7">
        <f>H346-M346</f>
        <v/>
      </c>
      <c r="Q346" s="7">
        <f>IF($I346=1,(N346-MAR1!$B$11)/MAR1!$D$11,(N346-MAR1!$C$11)/MAR1!$E$11)</f>
        <v/>
      </c>
      <c r="R346" s="7">
        <f>IF($I346=1,(O346-MAR1!$B$12)/MAR1!$D$12,(O346-MAR1!$C$12)/MAR1!$E$12)</f>
        <v/>
      </c>
      <c r="S346" s="7">
        <f>IF($I346=1,(P346-MAR1!$B$13)/MAR1!$D$13,(P346-MAR1!$C$13)/MAR1!$E$13)</f>
        <v/>
      </c>
      <c r="U346" s="5" t="n">
        <v>345</v>
      </c>
      <c r="V346" s="5" t="n">
        <v>0.193279</v>
      </c>
      <c r="W346" s="5" t="n">
        <v>0.019753</v>
      </c>
      <c r="X346" s="5" t="n">
        <v>0.09456100000000001</v>
      </c>
      <c r="Y346" s="5" t="n">
        <v>0.536496</v>
      </c>
      <c r="Z346" s="5" t="n">
        <v>0.719655</v>
      </c>
    </row>
    <row r="347">
      <c r="A347" s="5" t="n">
        <v>346</v>
      </c>
      <c r="B347" s="5" t="n">
        <v>1</v>
      </c>
      <c r="C347" s="5" t="n">
        <v>346</v>
      </c>
      <c r="D347" s="5" t="n">
        <v>12</v>
      </c>
      <c r="E347" s="5" t="n">
        <v>0</v>
      </c>
      <c r="F347" s="5" t="n">
        <v>31</v>
      </c>
      <c r="G347" s="5" t="n">
        <v>15.7</v>
      </c>
      <c r="H347" s="5" t="n">
        <v>23.11</v>
      </c>
      <c r="I347" s="6">
        <f>IF(E347&gt;=Markov!$B$3,1,0)</f>
        <v/>
      </c>
      <c r="J347" s="6">
        <f>I346</f>
        <v/>
      </c>
      <c r="K347" s="7">
        <f>MAR1!$B$5+MAR1!$C$5*COS(2*PI()*$C347/365)+MAR1!$D$5*SIN(2*PI()*$C347/365)</f>
        <v/>
      </c>
      <c r="L347" s="7">
        <f>MAR1!$B$6+MAR1!$C$6*COS(2*PI()*$C347/365)+MAR1!$D$6*SIN(2*PI()*$C347/365)</f>
        <v/>
      </c>
      <c r="M347" s="7">
        <f>MAR1!$B$7+MAR1!$C$7*COS(2*PI()*$C347/365)+MAR1!$D$7*SIN(2*PI()*$C347/365)</f>
        <v/>
      </c>
      <c r="N347" s="7">
        <f>F347-K347</f>
        <v/>
      </c>
      <c r="O347" s="7">
        <f>G347-L347</f>
        <v/>
      </c>
      <c r="P347" s="7">
        <f>H347-M347</f>
        <v/>
      </c>
      <c r="Q347" s="7">
        <f>IF($I347=1,(N347-MAR1!$B$11)/MAR1!$D$11,(N347-MAR1!$C$11)/MAR1!$E$11)</f>
        <v/>
      </c>
      <c r="R347" s="7">
        <f>IF($I347=1,(O347-MAR1!$B$12)/MAR1!$D$12,(O347-MAR1!$C$12)/MAR1!$E$12)</f>
        <v/>
      </c>
      <c r="S347" s="7">
        <f>IF($I347=1,(P347-MAR1!$B$13)/MAR1!$D$13,(P347-MAR1!$C$13)/MAR1!$E$13)</f>
        <v/>
      </c>
      <c r="U347" s="5" t="n">
        <v>346</v>
      </c>
      <c r="V347" s="5" t="n">
        <v>0.912219</v>
      </c>
      <c r="W347" s="5" t="n">
        <v>0.043656</v>
      </c>
      <c r="X347" s="5" t="n">
        <v>0.474548</v>
      </c>
      <c r="Y347" s="5" t="n">
        <v>0.67897</v>
      </c>
      <c r="Z347" s="5" t="n">
        <v>0.174157</v>
      </c>
    </row>
    <row r="348">
      <c r="A348" s="5" t="n">
        <v>347</v>
      </c>
      <c r="B348" s="5" t="n">
        <v>1</v>
      </c>
      <c r="C348" s="5" t="n">
        <v>347</v>
      </c>
      <c r="D348" s="5" t="n">
        <v>12</v>
      </c>
      <c r="E348" s="5" t="n">
        <v>0</v>
      </c>
      <c r="F348" s="5" t="n">
        <v>30.5</v>
      </c>
      <c r="G348" s="5" t="n">
        <v>14.2</v>
      </c>
      <c r="H348" s="5" t="n">
        <v>17.17</v>
      </c>
      <c r="I348" s="6">
        <f>IF(E348&gt;=Markov!$B$3,1,0)</f>
        <v/>
      </c>
      <c r="J348" s="6">
        <f>I347</f>
        <v/>
      </c>
      <c r="K348" s="7">
        <f>MAR1!$B$5+MAR1!$C$5*COS(2*PI()*$C348/365)+MAR1!$D$5*SIN(2*PI()*$C348/365)</f>
        <v/>
      </c>
      <c r="L348" s="7">
        <f>MAR1!$B$6+MAR1!$C$6*COS(2*PI()*$C348/365)+MAR1!$D$6*SIN(2*PI()*$C348/365)</f>
        <v/>
      </c>
      <c r="M348" s="7">
        <f>MAR1!$B$7+MAR1!$C$7*COS(2*PI()*$C348/365)+MAR1!$D$7*SIN(2*PI()*$C348/365)</f>
        <v/>
      </c>
      <c r="N348" s="7">
        <f>F348-K348</f>
        <v/>
      </c>
      <c r="O348" s="7">
        <f>G348-L348</f>
        <v/>
      </c>
      <c r="P348" s="7">
        <f>H348-M348</f>
        <v/>
      </c>
      <c r="Q348" s="7">
        <f>IF($I348=1,(N348-MAR1!$B$11)/MAR1!$D$11,(N348-MAR1!$C$11)/MAR1!$E$11)</f>
        <v/>
      </c>
      <c r="R348" s="7">
        <f>IF($I348=1,(O348-MAR1!$B$12)/MAR1!$D$12,(O348-MAR1!$C$12)/MAR1!$E$12)</f>
        <v/>
      </c>
      <c r="S348" s="7">
        <f>IF($I348=1,(P348-MAR1!$B$13)/MAR1!$D$13,(P348-MAR1!$C$13)/MAR1!$E$13)</f>
        <v/>
      </c>
      <c r="U348" s="5" t="n">
        <v>347</v>
      </c>
      <c r="V348" s="5" t="n">
        <v>0.298645</v>
      </c>
      <c r="W348" s="5" t="n">
        <v>0.83592</v>
      </c>
      <c r="X348" s="5" t="n">
        <v>0.540866</v>
      </c>
      <c r="Y348" s="5" t="n">
        <v>0.962911</v>
      </c>
      <c r="Z348" s="5" t="n">
        <v>0.486516</v>
      </c>
    </row>
    <row r="349">
      <c r="A349" s="5" t="n">
        <v>348</v>
      </c>
      <c r="B349" s="5" t="n">
        <v>1</v>
      </c>
      <c r="C349" s="5" t="n">
        <v>348</v>
      </c>
      <c r="D349" s="5" t="n">
        <v>12</v>
      </c>
      <c r="E349" s="5" t="n">
        <v>0</v>
      </c>
      <c r="F349" s="5" t="n">
        <v>31.7</v>
      </c>
      <c r="G349" s="5" t="n">
        <v>14.2</v>
      </c>
      <c r="H349" s="5" t="n">
        <v>18.93</v>
      </c>
      <c r="I349" s="6">
        <f>IF(E349&gt;=Markov!$B$3,1,0)</f>
        <v/>
      </c>
      <c r="J349" s="6">
        <f>I348</f>
        <v/>
      </c>
      <c r="K349" s="7">
        <f>MAR1!$B$5+MAR1!$C$5*COS(2*PI()*$C349/365)+MAR1!$D$5*SIN(2*PI()*$C349/365)</f>
        <v/>
      </c>
      <c r="L349" s="7">
        <f>MAR1!$B$6+MAR1!$C$6*COS(2*PI()*$C349/365)+MAR1!$D$6*SIN(2*PI()*$C349/365)</f>
        <v/>
      </c>
      <c r="M349" s="7">
        <f>MAR1!$B$7+MAR1!$C$7*COS(2*PI()*$C349/365)+MAR1!$D$7*SIN(2*PI()*$C349/365)</f>
        <v/>
      </c>
      <c r="N349" s="7">
        <f>F349-K349</f>
        <v/>
      </c>
      <c r="O349" s="7">
        <f>G349-L349</f>
        <v/>
      </c>
      <c r="P349" s="7">
        <f>H349-M349</f>
        <v/>
      </c>
      <c r="Q349" s="7">
        <f>IF($I349=1,(N349-MAR1!$B$11)/MAR1!$D$11,(N349-MAR1!$C$11)/MAR1!$E$11)</f>
        <v/>
      </c>
      <c r="R349" s="7">
        <f>IF($I349=1,(O349-MAR1!$B$12)/MAR1!$D$12,(O349-MAR1!$C$12)/MAR1!$E$12)</f>
        <v/>
      </c>
      <c r="S349" s="7">
        <f>IF($I349=1,(P349-MAR1!$B$13)/MAR1!$D$13,(P349-MAR1!$C$13)/MAR1!$E$13)</f>
        <v/>
      </c>
      <c r="U349" s="5" t="n">
        <v>348</v>
      </c>
      <c r="V349" s="5" t="n">
        <v>0.976907</v>
      </c>
      <c r="W349" s="5" t="n">
        <v>0.725222</v>
      </c>
      <c r="X349" s="5" t="n">
        <v>0.260215</v>
      </c>
      <c r="Y349" s="5" t="n">
        <v>0.34514</v>
      </c>
      <c r="Z349" s="5" t="n">
        <v>0.153572</v>
      </c>
    </row>
    <row r="350">
      <c r="A350" s="5" t="n">
        <v>349</v>
      </c>
      <c r="B350" s="5" t="n">
        <v>1</v>
      </c>
      <c r="C350" s="5" t="n">
        <v>349</v>
      </c>
      <c r="D350" s="5" t="n">
        <v>12</v>
      </c>
      <c r="E350" s="5" t="n">
        <v>0</v>
      </c>
      <c r="F350" s="5" t="n">
        <v>33.3</v>
      </c>
      <c r="G350" s="5" t="n">
        <v>16.3</v>
      </c>
      <c r="H350" s="5" t="n">
        <v>12.23</v>
      </c>
      <c r="I350" s="6">
        <f>IF(E350&gt;=Markov!$B$3,1,0)</f>
        <v/>
      </c>
      <c r="J350" s="6">
        <f>I349</f>
        <v/>
      </c>
      <c r="K350" s="7">
        <f>MAR1!$B$5+MAR1!$C$5*COS(2*PI()*$C350/365)+MAR1!$D$5*SIN(2*PI()*$C350/365)</f>
        <v/>
      </c>
      <c r="L350" s="7">
        <f>MAR1!$B$6+MAR1!$C$6*COS(2*PI()*$C350/365)+MAR1!$D$6*SIN(2*PI()*$C350/365)</f>
        <v/>
      </c>
      <c r="M350" s="7">
        <f>MAR1!$B$7+MAR1!$C$7*COS(2*PI()*$C350/365)+MAR1!$D$7*SIN(2*PI()*$C350/365)</f>
        <v/>
      </c>
      <c r="N350" s="7">
        <f>F350-K350</f>
        <v/>
      </c>
      <c r="O350" s="7">
        <f>G350-L350</f>
        <v/>
      </c>
      <c r="P350" s="7">
        <f>H350-M350</f>
        <v/>
      </c>
      <c r="Q350" s="7">
        <f>IF($I350=1,(N350-MAR1!$B$11)/MAR1!$D$11,(N350-MAR1!$C$11)/MAR1!$E$11)</f>
        <v/>
      </c>
      <c r="R350" s="7">
        <f>IF($I350=1,(O350-MAR1!$B$12)/MAR1!$D$12,(O350-MAR1!$C$12)/MAR1!$E$12)</f>
        <v/>
      </c>
      <c r="S350" s="7">
        <f>IF($I350=1,(P350-MAR1!$B$13)/MAR1!$D$13,(P350-MAR1!$C$13)/MAR1!$E$13)</f>
        <v/>
      </c>
      <c r="U350" s="5" t="n">
        <v>349</v>
      </c>
      <c r="V350" s="5" t="n">
        <v>0.116804</v>
      </c>
      <c r="W350" s="5" t="n">
        <v>0.031617</v>
      </c>
      <c r="X350" s="5" t="n">
        <v>0.887363</v>
      </c>
      <c r="Y350" s="5" t="n">
        <v>0.306279</v>
      </c>
      <c r="Z350" s="5" t="n">
        <v>0.996772</v>
      </c>
    </row>
    <row r="351">
      <c r="A351" s="5" t="n">
        <v>350</v>
      </c>
      <c r="B351" s="5" t="n">
        <v>1</v>
      </c>
      <c r="C351" s="5" t="n">
        <v>350</v>
      </c>
      <c r="D351" s="5" t="n">
        <v>12</v>
      </c>
      <c r="E351" s="5" t="n">
        <v>0</v>
      </c>
      <c r="F351" s="5" t="n">
        <v>30</v>
      </c>
      <c r="G351" s="5" t="n">
        <v>15.4</v>
      </c>
      <c r="H351" s="5" t="n">
        <v>13.17</v>
      </c>
      <c r="I351" s="6">
        <f>IF(E351&gt;=Markov!$B$3,1,0)</f>
        <v/>
      </c>
      <c r="J351" s="6">
        <f>I350</f>
        <v/>
      </c>
      <c r="K351" s="7">
        <f>MAR1!$B$5+MAR1!$C$5*COS(2*PI()*$C351/365)+MAR1!$D$5*SIN(2*PI()*$C351/365)</f>
        <v/>
      </c>
      <c r="L351" s="7">
        <f>MAR1!$B$6+MAR1!$C$6*COS(2*PI()*$C351/365)+MAR1!$D$6*SIN(2*PI()*$C351/365)</f>
        <v/>
      </c>
      <c r="M351" s="7">
        <f>MAR1!$B$7+MAR1!$C$7*COS(2*PI()*$C351/365)+MAR1!$D$7*SIN(2*PI()*$C351/365)</f>
        <v/>
      </c>
      <c r="N351" s="7">
        <f>F351-K351</f>
        <v/>
      </c>
      <c r="O351" s="7">
        <f>G351-L351</f>
        <v/>
      </c>
      <c r="P351" s="7">
        <f>H351-M351</f>
        <v/>
      </c>
      <c r="Q351" s="7">
        <f>IF($I351=1,(N351-MAR1!$B$11)/MAR1!$D$11,(N351-MAR1!$C$11)/MAR1!$E$11)</f>
        <v/>
      </c>
      <c r="R351" s="7">
        <f>IF($I351=1,(O351-MAR1!$B$12)/MAR1!$D$12,(O351-MAR1!$C$12)/MAR1!$E$12)</f>
        <v/>
      </c>
      <c r="S351" s="7">
        <f>IF($I351=1,(P351-MAR1!$B$13)/MAR1!$D$13,(P351-MAR1!$C$13)/MAR1!$E$13)</f>
        <v/>
      </c>
      <c r="U351" s="5" t="n">
        <v>350</v>
      </c>
      <c r="V351" s="5" t="n">
        <v>0.052429</v>
      </c>
      <c r="W351" s="5" t="n">
        <v>0.423057</v>
      </c>
      <c r="X351" s="5" t="n">
        <v>0.229472</v>
      </c>
      <c r="Y351" s="5" t="n">
        <v>0.29949</v>
      </c>
      <c r="Z351" s="5" t="n">
        <v>0.873716</v>
      </c>
    </row>
    <row r="352">
      <c r="A352" s="5" t="n">
        <v>351</v>
      </c>
      <c r="B352" s="5" t="n">
        <v>1</v>
      </c>
      <c r="C352" s="5" t="n">
        <v>351</v>
      </c>
      <c r="D352" s="5" t="n">
        <v>12</v>
      </c>
      <c r="E352" s="5" t="n">
        <v>0</v>
      </c>
      <c r="F352" s="5" t="n">
        <v>24.6</v>
      </c>
      <c r="G352" s="5" t="n">
        <v>13.6</v>
      </c>
      <c r="H352" s="5" t="n">
        <v>17.45</v>
      </c>
      <c r="I352" s="6">
        <f>IF(E352&gt;=Markov!$B$3,1,0)</f>
        <v/>
      </c>
      <c r="J352" s="6">
        <f>I351</f>
        <v/>
      </c>
      <c r="K352" s="7">
        <f>MAR1!$B$5+MAR1!$C$5*COS(2*PI()*$C352/365)+MAR1!$D$5*SIN(2*PI()*$C352/365)</f>
        <v/>
      </c>
      <c r="L352" s="7">
        <f>MAR1!$B$6+MAR1!$C$6*COS(2*PI()*$C352/365)+MAR1!$D$6*SIN(2*PI()*$C352/365)</f>
        <v/>
      </c>
      <c r="M352" s="7">
        <f>MAR1!$B$7+MAR1!$C$7*COS(2*PI()*$C352/365)+MAR1!$D$7*SIN(2*PI()*$C352/365)</f>
        <v/>
      </c>
      <c r="N352" s="7">
        <f>F352-K352</f>
        <v/>
      </c>
      <c r="O352" s="7">
        <f>G352-L352</f>
        <v/>
      </c>
      <c r="P352" s="7">
        <f>H352-M352</f>
        <v/>
      </c>
      <c r="Q352" s="7">
        <f>IF($I352=1,(N352-MAR1!$B$11)/MAR1!$D$11,(N352-MAR1!$C$11)/MAR1!$E$11)</f>
        <v/>
      </c>
      <c r="R352" s="7">
        <f>IF($I352=1,(O352-MAR1!$B$12)/MAR1!$D$12,(O352-MAR1!$C$12)/MAR1!$E$12)</f>
        <v/>
      </c>
      <c r="S352" s="7">
        <f>IF($I352=1,(P352-MAR1!$B$13)/MAR1!$D$13,(P352-MAR1!$C$13)/MAR1!$E$13)</f>
        <v/>
      </c>
      <c r="U352" s="5" t="n">
        <v>351</v>
      </c>
      <c r="V352" s="5" t="n">
        <v>0.699142</v>
      </c>
      <c r="W352" s="5" t="n">
        <v>0.612453</v>
      </c>
      <c r="X352" s="5" t="n">
        <v>0.775855</v>
      </c>
      <c r="Y352" s="5" t="n">
        <v>0.7812519999999999</v>
      </c>
      <c r="Z352" s="5" t="n">
        <v>0.910928</v>
      </c>
    </row>
    <row r="353">
      <c r="A353" s="5" t="n">
        <v>352</v>
      </c>
      <c r="B353" s="5" t="n">
        <v>1</v>
      </c>
      <c r="C353" s="5" t="n">
        <v>352</v>
      </c>
      <c r="D353" s="5" t="n">
        <v>12</v>
      </c>
      <c r="E353" s="5" t="n">
        <v>0</v>
      </c>
      <c r="F353" s="5" t="n">
        <v>27.5</v>
      </c>
      <c r="G353" s="5" t="n">
        <v>12.8</v>
      </c>
      <c r="H353" s="5" t="n">
        <v>14.93</v>
      </c>
      <c r="I353" s="6">
        <f>IF(E353&gt;=Markov!$B$3,1,0)</f>
        <v/>
      </c>
      <c r="J353" s="6">
        <f>I352</f>
        <v/>
      </c>
      <c r="K353" s="7">
        <f>MAR1!$B$5+MAR1!$C$5*COS(2*PI()*$C353/365)+MAR1!$D$5*SIN(2*PI()*$C353/365)</f>
        <v/>
      </c>
      <c r="L353" s="7">
        <f>MAR1!$B$6+MAR1!$C$6*COS(2*PI()*$C353/365)+MAR1!$D$6*SIN(2*PI()*$C353/365)</f>
        <v/>
      </c>
      <c r="M353" s="7">
        <f>MAR1!$B$7+MAR1!$C$7*COS(2*PI()*$C353/365)+MAR1!$D$7*SIN(2*PI()*$C353/365)</f>
        <v/>
      </c>
      <c r="N353" s="7">
        <f>F353-K353</f>
        <v/>
      </c>
      <c r="O353" s="7">
        <f>G353-L353</f>
        <v/>
      </c>
      <c r="P353" s="7">
        <f>H353-M353</f>
        <v/>
      </c>
      <c r="Q353" s="7">
        <f>IF($I353=1,(N353-MAR1!$B$11)/MAR1!$D$11,(N353-MAR1!$C$11)/MAR1!$E$11)</f>
        <v/>
      </c>
      <c r="R353" s="7">
        <f>IF($I353=1,(O353-MAR1!$B$12)/MAR1!$D$12,(O353-MAR1!$C$12)/MAR1!$E$12)</f>
        <v/>
      </c>
      <c r="S353" s="7">
        <f>IF($I353=1,(P353-MAR1!$B$13)/MAR1!$D$13,(P353-MAR1!$C$13)/MAR1!$E$13)</f>
        <v/>
      </c>
      <c r="U353" s="5" t="n">
        <v>352</v>
      </c>
      <c r="V353" s="5" t="n">
        <v>0.5260550000000001</v>
      </c>
      <c r="W353" s="5" t="n">
        <v>0.314898</v>
      </c>
      <c r="X353" s="5" t="n">
        <v>0.213657</v>
      </c>
      <c r="Y353" s="5" t="n">
        <v>0.020513</v>
      </c>
      <c r="Z353" s="5" t="n">
        <v>0.780722</v>
      </c>
    </row>
    <row r="354">
      <c r="A354" s="5" t="n">
        <v>353</v>
      </c>
      <c r="B354" s="5" t="n">
        <v>1</v>
      </c>
      <c r="C354" s="5" t="n">
        <v>353</v>
      </c>
      <c r="D354" s="5" t="n">
        <v>12</v>
      </c>
      <c r="E354" s="5" t="n">
        <v>0</v>
      </c>
      <c r="F354" s="5" t="n">
        <v>29.5</v>
      </c>
      <c r="G354" s="5" t="n">
        <v>11.2</v>
      </c>
      <c r="H354" s="5" t="n">
        <v>14.31</v>
      </c>
      <c r="I354" s="6">
        <f>IF(E354&gt;=Markov!$B$3,1,0)</f>
        <v/>
      </c>
      <c r="J354" s="6">
        <f>I353</f>
        <v/>
      </c>
      <c r="K354" s="7">
        <f>MAR1!$B$5+MAR1!$C$5*COS(2*PI()*$C354/365)+MAR1!$D$5*SIN(2*PI()*$C354/365)</f>
        <v/>
      </c>
      <c r="L354" s="7">
        <f>MAR1!$B$6+MAR1!$C$6*COS(2*PI()*$C354/365)+MAR1!$D$6*SIN(2*PI()*$C354/365)</f>
        <v/>
      </c>
      <c r="M354" s="7">
        <f>MAR1!$B$7+MAR1!$C$7*COS(2*PI()*$C354/365)+MAR1!$D$7*SIN(2*PI()*$C354/365)</f>
        <v/>
      </c>
      <c r="N354" s="7">
        <f>F354-K354</f>
        <v/>
      </c>
      <c r="O354" s="7">
        <f>G354-L354</f>
        <v/>
      </c>
      <c r="P354" s="7">
        <f>H354-M354</f>
        <v/>
      </c>
      <c r="Q354" s="7">
        <f>IF($I354=1,(N354-MAR1!$B$11)/MAR1!$D$11,(N354-MAR1!$C$11)/MAR1!$E$11)</f>
        <v/>
      </c>
      <c r="R354" s="7">
        <f>IF($I354=1,(O354-MAR1!$B$12)/MAR1!$D$12,(O354-MAR1!$C$12)/MAR1!$E$12)</f>
        <v/>
      </c>
      <c r="S354" s="7">
        <f>IF($I354=1,(P354-MAR1!$B$13)/MAR1!$D$13,(P354-MAR1!$C$13)/MAR1!$E$13)</f>
        <v/>
      </c>
      <c r="U354" s="5" t="n">
        <v>353</v>
      </c>
      <c r="V354" s="5" t="n">
        <v>0.897579</v>
      </c>
      <c r="W354" s="5" t="n">
        <v>0.578523</v>
      </c>
      <c r="X354" s="5" t="n">
        <v>0.969842</v>
      </c>
      <c r="Y354" s="5" t="n">
        <v>0.726653</v>
      </c>
      <c r="Z354" s="5" t="n">
        <v>0.752205</v>
      </c>
    </row>
    <row r="355">
      <c r="A355" s="5" t="n">
        <v>354</v>
      </c>
      <c r="B355" s="5" t="n">
        <v>1</v>
      </c>
      <c r="C355" s="5" t="n">
        <v>354</v>
      </c>
      <c r="D355" s="5" t="n">
        <v>12</v>
      </c>
      <c r="E355" s="5" t="n">
        <v>0</v>
      </c>
      <c r="F355" s="5" t="n">
        <v>31.1</v>
      </c>
      <c r="G355" s="5" t="n">
        <v>12.9</v>
      </c>
      <c r="H355" s="5" t="n">
        <v>20.24</v>
      </c>
      <c r="I355" s="6">
        <f>IF(E355&gt;=Markov!$B$3,1,0)</f>
        <v/>
      </c>
      <c r="J355" s="6">
        <f>I354</f>
        <v/>
      </c>
      <c r="K355" s="7">
        <f>MAR1!$B$5+MAR1!$C$5*COS(2*PI()*$C355/365)+MAR1!$D$5*SIN(2*PI()*$C355/365)</f>
        <v/>
      </c>
      <c r="L355" s="7">
        <f>MAR1!$B$6+MAR1!$C$6*COS(2*PI()*$C355/365)+MAR1!$D$6*SIN(2*PI()*$C355/365)</f>
        <v/>
      </c>
      <c r="M355" s="7">
        <f>MAR1!$B$7+MAR1!$C$7*COS(2*PI()*$C355/365)+MAR1!$D$7*SIN(2*PI()*$C355/365)</f>
        <v/>
      </c>
      <c r="N355" s="7">
        <f>F355-K355</f>
        <v/>
      </c>
      <c r="O355" s="7">
        <f>G355-L355</f>
        <v/>
      </c>
      <c r="P355" s="7">
        <f>H355-M355</f>
        <v/>
      </c>
      <c r="Q355" s="7">
        <f>IF($I355=1,(N355-MAR1!$B$11)/MAR1!$D$11,(N355-MAR1!$C$11)/MAR1!$E$11)</f>
        <v/>
      </c>
      <c r="R355" s="7">
        <f>IF($I355=1,(O355-MAR1!$B$12)/MAR1!$D$12,(O355-MAR1!$C$12)/MAR1!$E$12)</f>
        <v/>
      </c>
      <c r="S355" s="7">
        <f>IF($I355=1,(P355-MAR1!$B$13)/MAR1!$D$13,(P355-MAR1!$C$13)/MAR1!$E$13)</f>
        <v/>
      </c>
      <c r="U355" s="5" t="n">
        <v>354</v>
      </c>
      <c r="V355" s="5" t="n">
        <v>0.550074</v>
      </c>
      <c r="W355" s="5" t="n">
        <v>0.817679</v>
      </c>
      <c r="X355" s="5" t="n">
        <v>0.592225</v>
      </c>
      <c r="Y355" s="5" t="n">
        <v>0.276269</v>
      </c>
      <c r="Z355" s="5" t="n">
        <v>0.267479</v>
      </c>
    </row>
    <row r="356">
      <c r="A356" s="5" t="n">
        <v>355</v>
      </c>
      <c r="B356" s="5" t="n">
        <v>1</v>
      </c>
      <c r="C356" s="5" t="n">
        <v>355</v>
      </c>
      <c r="D356" s="5" t="n">
        <v>12</v>
      </c>
      <c r="E356" s="5" t="n">
        <v>0</v>
      </c>
      <c r="F356" s="5" t="n">
        <v>30.9</v>
      </c>
      <c r="G356" s="5" t="n">
        <v>12.7</v>
      </c>
      <c r="H356" s="5" t="n">
        <v>13.83</v>
      </c>
      <c r="I356" s="6">
        <f>IF(E356&gt;=Markov!$B$3,1,0)</f>
        <v/>
      </c>
      <c r="J356" s="6">
        <f>I355</f>
        <v/>
      </c>
      <c r="K356" s="7">
        <f>MAR1!$B$5+MAR1!$C$5*COS(2*PI()*$C356/365)+MAR1!$D$5*SIN(2*PI()*$C356/365)</f>
        <v/>
      </c>
      <c r="L356" s="7">
        <f>MAR1!$B$6+MAR1!$C$6*COS(2*PI()*$C356/365)+MAR1!$D$6*SIN(2*PI()*$C356/365)</f>
        <v/>
      </c>
      <c r="M356" s="7">
        <f>MAR1!$B$7+MAR1!$C$7*COS(2*PI()*$C356/365)+MAR1!$D$7*SIN(2*PI()*$C356/365)</f>
        <v/>
      </c>
      <c r="N356" s="7">
        <f>F356-K356</f>
        <v/>
      </c>
      <c r="O356" s="7">
        <f>G356-L356</f>
        <v/>
      </c>
      <c r="P356" s="7">
        <f>H356-M356</f>
        <v/>
      </c>
      <c r="Q356" s="7">
        <f>IF($I356=1,(N356-MAR1!$B$11)/MAR1!$D$11,(N356-MAR1!$C$11)/MAR1!$E$11)</f>
        <v/>
      </c>
      <c r="R356" s="7">
        <f>IF($I356=1,(O356-MAR1!$B$12)/MAR1!$D$12,(O356-MAR1!$C$12)/MAR1!$E$12)</f>
        <v/>
      </c>
      <c r="S356" s="7">
        <f>IF($I356=1,(P356-MAR1!$B$13)/MAR1!$D$13,(P356-MAR1!$C$13)/MAR1!$E$13)</f>
        <v/>
      </c>
      <c r="U356" s="5" t="n">
        <v>355</v>
      </c>
      <c r="V356" s="5" t="n">
        <v>0.9013370000000001</v>
      </c>
      <c r="W356" s="5" t="n">
        <v>0.386485</v>
      </c>
      <c r="X356" s="5" t="n">
        <v>0.977369</v>
      </c>
      <c r="Y356" s="5" t="n">
        <v>0.122276</v>
      </c>
      <c r="Z356" s="5" t="n">
        <v>0.912801</v>
      </c>
    </row>
    <row r="357">
      <c r="A357" s="5" t="n">
        <v>356</v>
      </c>
      <c r="B357" s="5" t="n">
        <v>1</v>
      </c>
      <c r="C357" s="5" t="n">
        <v>356</v>
      </c>
      <c r="D357" s="5" t="n">
        <v>12</v>
      </c>
      <c r="E357" s="5" t="n">
        <v>0</v>
      </c>
      <c r="F357" s="5" t="n">
        <v>31.6</v>
      </c>
      <c r="G357" s="5" t="n">
        <v>12.5</v>
      </c>
      <c r="H357" s="5" t="n">
        <v>14.65</v>
      </c>
      <c r="I357" s="6">
        <f>IF(E357&gt;=Markov!$B$3,1,0)</f>
        <v/>
      </c>
      <c r="J357" s="6">
        <f>I356</f>
        <v/>
      </c>
      <c r="K357" s="7">
        <f>MAR1!$B$5+MAR1!$C$5*COS(2*PI()*$C357/365)+MAR1!$D$5*SIN(2*PI()*$C357/365)</f>
        <v/>
      </c>
      <c r="L357" s="7">
        <f>MAR1!$B$6+MAR1!$C$6*COS(2*PI()*$C357/365)+MAR1!$D$6*SIN(2*PI()*$C357/365)</f>
        <v/>
      </c>
      <c r="M357" s="7">
        <f>MAR1!$B$7+MAR1!$C$7*COS(2*PI()*$C357/365)+MAR1!$D$7*SIN(2*PI()*$C357/365)</f>
        <v/>
      </c>
      <c r="N357" s="7">
        <f>F357-K357</f>
        <v/>
      </c>
      <c r="O357" s="7">
        <f>G357-L357</f>
        <v/>
      </c>
      <c r="P357" s="7">
        <f>H357-M357</f>
        <v/>
      </c>
      <c r="Q357" s="7">
        <f>IF($I357=1,(N357-MAR1!$B$11)/MAR1!$D$11,(N357-MAR1!$C$11)/MAR1!$E$11)</f>
        <v/>
      </c>
      <c r="R357" s="7">
        <f>IF($I357=1,(O357-MAR1!$B$12)/MAR1!$D$12,(O357-MAR1!$C$12)/MAR1!$E$12)</f>
        <v/>
      </c>
      <c r="S357" s="7">
        <f>IF($I357=1,(P357-MAR1!$B$13)/MAR1!$D$13,(P357-MAR1!$C$13)/MAR1!$E$13)</f>
        <v/>
      </c>
      <c r="U357" s="5" t="n">
        <v>356</v>
      </c>
      <c r="V357" s="5" t="n">
        <v>0.083262</v>
      </c>
      <c r="W357" s="5" t="n">
        <v>0.702458</v>
      </c>
      <c r="X357" s="5" t="n">
        <v>0.405598</v>
      </c>
      <c r="Y357" s="5" t="n">
        <v>0.355778</v>
      </c>
      <c r="Z357" s="5" t="n">
        <v>0.339828</v>
      </c>
    </row>
    <row r="358">
      <c r="A358" s="5" t="n">
        <v>357</v>
      </c>
      <c r="B358" s="5" t="n">
        <v>1</v>
      </c>
      <c r="C358" s="5" t="n">
        <v>357</v>
      </c>
      <c r="D358" s="5" t="n">
        <v>12</v>
      </c>
      <c r="E358" s="5" t="n">
        <v>0</v>
      </c>
      <c r="F358" s="5" t="n">
        <v>33.2</v>
      </c>
      <c r="G358" s="5" t="n">
        <v>14.5</v>
      </c>
      <c r="H358" s="5" t="n">
        <v>16.95</v>
      </c>
      <c r="I358" s="6">
        <f>IF(E358&gt;=Markov!$B$3,1,0)</f>
        <v/>
      </c>
      <c r="J358" s="6">
        <f>I357</f>
        <v/>
      </c>
      <c r="K358" s="7">
        <f>MAR1!$B$5+MAR1!$C$5*COS(2*PI()*$C358/365)+MAR1!$D$5*SIN(2*PI()*$C358/365)</f>
        <v/>
      </c>
      <c r="L358" s="7">
        <f>MAR1!$B$6+MAR1!$C$6*COS(2*PI()*$C358/365)+MAR1!$D$6*SIN(2*PI()*$C358/365)</f>
        <v/>
      </c>
      <c r="M358" s="7">
        <f>MAR1!$B$7+MAR1!$C$7*COS(2*PI()*$C358/365)+MAR1!$D$7*SIN(2*PI()*$C358/365)</f>
        <v/>
      </c>
      <c r="N358" s="7">
        <f>F358-K358</f>
        <v/>
      </c>
      <c r="O358" s="7">
        <f>G358-L358</f>
        <v/>
      </c>
      <c r="P358" s="7">
        <f>H358-M358</f>
        <v/>
      </c>
      <c r="Q358" s="7">
        <f>IF($I358=1,(N358-MAR1!$B$11)/MAR1!$D$11,(N358-MAR1!$C$11)/MAR1!$E$11)</f>
        <v/>
      </c>
      <c r="R358" s="7">
        <f>IF($I358=1,(O358-MAR1!$B$12)/MAR1!$D$12,(O358-MAR1!$C$12)/MAR1!$E$12)</f>
        <v/>
      </c>
      <c r="S358" s="7">
        <f>IF($I358=1,(P358-MAR1!$B$13)/MAR1!$D$13,(P358-MAR1!$C$13)/MAR1!$E$13)</f>
        <v/>
      </c>
      <c r="U358" s="5" t="n">
        <v>357</v>
      </c>
      <c r="V358" s="5" t="n">
        <v>0.719543</v>
      </c>
      <c r="W358" s="5" t="n">
        <v>0.6552559999999999</v>
      </c>
      <c r="X358" s="5" t="n">
        <v>0.56286</v>
      </c>
      <c r="Y358" s="5" t="n">
        <v>0.480876</v>
      </c>
      <c r="Z358" s="5" t="n">
        <v>0.500851</v>
      </c>
    </row>
    <row r="359">
      <c r="A359" s="5" t="n">
        <v>358</v>
      </c>
      <c r="B359" s="5" t="n">
        <v>1</v>
      </c>
      <c r="C359" s="5" t="n">
        <v>358</v>
      </c>
      <c r="D359" s="5" t="n">
        <v>12</v>
      </c>
      <c r="E359" s="5" t="n">
        <v>0</v>
      </c>
      <c r="F359" s="5" t="n">
        <v>31.4</v>
      </c>
      <c r="G359" s="5" t="n">
        <v>15.8</v>
      </c>
      <c r="H359" s="5" t="n">
        <v>24.76</v>
      </c>
      <c r="I359" s="6">
        <f>IF(E359&gt;=Markov!$B$3,1,0)</f>
        <v/>
      </c>
      <c r="J359" s="6">
        <f>I358</f>
        <v/>
      </c>
      <c r="K359" s="7">
        <f>MAR1!$B$5+MAR1!$C$5*COS(2*PI()*$C359/365)+MAR1!$D$5*SIN(2*PI()*$C359/365)</f>
        <v/>
      </c>
      <c r="L359" s="7">
        <f>MAR1!$B$6+MAR1!$C$6*COS(2*PI()*$C359/365)+MAR1!$D$6*SIN(2*PI()*$C359/365)</f>
        <v/>
      </c>
      <c r="M359" s="7">
        <f>MAR1!$B$7+MAR1!$C$7*COS(2*PI()*$C359/365)+MAR1!$D$7*SIN(2*PI()*$C359/365)</f>
        <v/>
      </c>
      <c r="N359" s="7">
        <f>F359-K359</f>
        <v/>
      </c>
      <c r="O359" s="7">
        <f>G359-L359</f>
        <v/>
      </c>
      <c r="P359" s="7">
        <f>H359-M359</f>
        <v/>
      </c>
      <c r="Q359" s="7">
        <f>IF($I359=1,(N359-MAR1!$B$11)/MAR1!$D$11,(N359-MAR1!$C$11)/MAR1!$E$11)</f>
        <v/>
      </c>
      <c r="R359" s="7">
        <f>IF($I359=1,(O359-MAR1!$B$12)/MAR1!$D$12,(O359-MAR1!$C$12)/MAR1!$E$12)</f>
        <v/>
      </c>
      <c r="S359" s="7">
        <f>IF($I359=1,(P359-MAR1!$B$13)/MAR1!$D$13,(P359-MAR1!$C$13)/MAR1!$E$13)</f>
        <v/>
      </c>
      <c r="U359" s="5" t="n">
        <v>358</v>
      </c>
      <c r="V359" s="5" t="n">
        <v>0.158554</v>
      </c>
      <c r="W359" s="5" t="n">
        <v>0.32967</v>
      </c>
      <c r="X359" s="5" t="n">
        <v>0.20583</v>
      </c>
      <c r="Y359" s="5" t="n">
        <v>0.627318</v>
      </c>
      <c r="Z359" s="5" t="n">
        <v>0.141652</v>
      </c>
    </row>
    <row r="360">
      <c r="A360" s="5" t="n">
        <v>359</v>
      </c>
      <c r="B360" s="5" t="n">
        <v>1</v>
      </c>
      <c r="C360" s="5" t="n">
        <v>359</v>
      </c>
      <c r="D360" s="5" t="n">
        <v>12</v>
      </c>
      <c r="E360" s="5" t="n">
        <v>0</v>
      </c>
      <c r="F360" s="5" t="n">
        <v>30</v>
      </c>
      <c r="G360" s="5" t="n">
        <v>16</v>
      </c>
      <c r="H360" s="5" t="n">
        <v>15.64</v>
      </c>
      <c r="I360" s="6">
        <f>IF(E360&gt;=Markov!$B$3,1,0)</f>
        <v/>
      </c>
      <c r="J360" s="6">
        <f>I359</f>
        <v/>
      </c>
      <c r="K360" s="7">
        <f>MAR1!$B$5+MAR1!$C$5*COS(2*PI()*$C360/365)+MAR1!$D$5*SIN(2*PI()*$C360/365)</f>
        <v/>
      </c>
      <c r="L360" s="7">
        <f>MAR1!$B$6+MAR1!$C$6*COS(2*PI()*$C360/365)+MAR1!$D$6*SIN(2*PI()*$C360/365)</f>
        <v/>
      </c>
      <c r="M360" s="7">
        <f>MAR1!$B$7+MAR1!$C$7*COS(2*PI()*$C360/365)+MAR1!$D$7*SIN(2*PI()*$C360/365)</f>
        <v/>
      </c>
      <c r="N360" s="7">
        <f>F360-K360</f>
        <v/>
      </c>
      <c r="O360" s="7">
        <f>G360-L360</f>
        <v/>
      </c>
      <c r="P360" s="7">
        <f>H360-M360</f>
        <v/>
      </c>
      <c r="Q360" s="7">
        <f>IF($I360=1,(N360-MAR1!$B$11)/MAR1!$D$11,(N360-MAR1!$C$11)/MAR1!$E$11)</f>
        <v/>
      </c>
      <c r="R360" s="7">
        <f>IF($I360=1,(O360-MAR1!$B$12)/MAR1!$D$12,(O360-MAR1!$C$12)/MAR1!$E$12)</f>
        <v/>
      </c>
      <c r="S360" s="7">
        <f>IF($I360=1,(P360-MAR1!$B$13)/MAR1!$D$13,(P360-MAR1!$C$13)/MAR1!$E$13)</f>
        <v/>
      </c>
      <c r="U360" s="5" t="n">
        <v>359</v>
      </c>
      <c r="V360" s="5" t="n">
        <v>0.653747</v>
      </c>
      <c r="W360" s="5" t="n">
        <v>0.945698</v>
      </c>
      <c r="X360" s="5" t="n">
        <v>0.39745</v>
      </c>
      <c r="Y360" s="5" t="n">
        <v>0.621615</v>
      </c>
      <c r="Z360" s="5" t="n">
        <v>0.738765</v>
      </c>
    </row>
    <row r="361">
      <c r="A361" s="5" t="n">
        <v>360</v>
      </c>
      <c r="B361" s="5" t="n">
        <v>1</v>
      </c>
      <c r="C361" s="5" t="n">
        <v>360</v>
      </c>
      <c r="D361" s="5" t="n">
        <v>12</v>
      </c>
      <c r="E361" s="5" t="n">
        <v>0</v>
      </c>
      <c r="F361" s="5" t="n">
        <v>31.5</v>
      </c>
      <c r="G361" s="5" t="n">
        <v>16.4</v>
      </c>
      <c r="H361" s="5" t="n">
        <v>18.24</v>
      </c>
      <c r="I361" s="6">
        <f>IF(E361&gt;=Markov!$B$3,1,0)</f>
        <v/>
      </c>
      <c r="J361" s="6">
        <f>I360</f>
        <v/>
      </c>
      <c r="K361" s="7">
        <f>MAR1!$B$5+MAR1!$C$5*COS(2*PI()*$C361/365)+MAR1!$D$5*SIN(2*PI()*$C361/365)</f>
        <v/>
      </c>
      <c r="L361" s="7">
        <f>MAR1!$B$6+MAR1!$C$6*COS(2*PI()*$C361/365)+MAR1!$D$6*SIN(2*PI()*$C361/365)</f>
        <v/>
      </c>
      <c r="M361" s="7">
        <f>MAR1!$B$7+MAR1!$C$7*COS(2*PI()*$C361/365)+MAR1!$D$7*SIN(2*PI()*$C361/365)</f>
        <v/>
      </c>
      <c r="N361" s="7">
        <f>F361-K361</f>
        <v/>
      </c>
      <c r="O361" s="7">
        <f>G361-L361</f>
        <v/>
      </c>
      <c r="P361" s="7">
        <f>H361-M361</f>
        <v/>
      </c>
      <c r="Q361" s="7">
        <f>IF($I361=1,(N361-MAR1!$B$11)/MAR1!$D$11,(N361-MAR1!$C$11)/MAR1!$E$11)</f>
        <v/>
      </c>
      <c r="R361" s="7">
        <f>IF($I361=1,(O361-MAR1!$B$12)/MAR1!$D$12,(O361-MAR1!$C$12)/MAR1!$E$12)</f>
        <v/>
      </c>
      <c r="S361" s="7">
        <f>IF($I361=1,(P361-MAR1!$B$13)/MAR1!$D$13,(P361-MAR1!$C$13)/MAR1!$E$13)</f>
        <v/>
      </c>
      <c r="U361" s="5" t="n">
        <v>360</v>
      </c>
      <c r="V361" s="5" t="n">
        <v>0.518153</v>
      </c>
      <c r="W361" s="5" t="n">
        <v>0.655721</v>
      </c>
      <c r="X361" s="5" t="n">
        <v>0.191684</v>
      </c>
      <c r="Y361" s="5" t="n">
        <v>0.317964</v>
      </c>
      <c r="Z361" s="5" t="n">
        <v>0.151748</v>
      </c>
    </row>
    <row r="362">
      <c r="A362" s="5" t="n">
        <v>361</v>
      </c>
      <c r="B362" s="5" t="n">
        <v>1</v>
      </c>
      <c r="C362" s="5" t="n">
        <v>361</v>
      </c>
      <c r="D362" s="5" t="n">
        <v>12</v>
      </c>
      <c r="E362" s="5" t="n">
        <v>0</v>
      </c>
      <c r="F362" s="5" t="n">
        <v>29.5</v>
      </c>
      <c r="G362" s="5" t="n">
        <v>14.9</v>
      </c>
      <c r="H362" s="5" t="n">
        <v>17.14</v>
      </c>
      <c r="I362" s="6">
        <f>IF(E362&gt;=Markov!$B$3,1,0)</f>
        <v/>
      </c>
      <c r="J362" s="6">
        <f>I361</f>
        <v/>
      </c>
      <c r="K362" s="7">
        <f>MAR1!$B$5+MAR1!$C$5*COS(2*PI()*$C362/365)+MAR1!$D$5*SIN(2*PI()*$C362/365)</f>
        <v/>
      </c>
      <c r="L362" s="7">
        <f>MAR1!$B$6+MAR1!$C$6*COS(2*PI()*$C362/365)+MAR1!$D$6*SIN(2*PI()*$C362/365)</f>
        <v/>
      </c>
      <c r="M362" s="7">
        <f>MAR1!$B$7+MAR1!$C$7*COS(2*PI()*$C362/365)+MAR1!$D$7*SIN(2*PI()*$C362/365)</f>
        <v/>
      </c>
      <c r="N362" s="7">
        <f>F362-K362</f>
        <v/>
      </c>
      <c r="O362" s="7">
        <f>G362-L362</f>
        <v/>
      </c>
      <c r="P362" s="7">
        <f>H362-M362</f>
        <v/>
      </c>
      <c r="Q362" s="7">
        <f>IF($I362=1,(N362-MAR1!$B$11)/MAR1!$D$11,(N362-MAR1!$C$11)/MAR1!$E$11)</f>
        <v/>
      </c>
      <c r="R362" s="7">
        <f>IF($I362=1,(O362-MAR1!$B$12)/MAR1!$D$12,(O362-MAR1!$C$12)/MAR1!$E$12)</f>
        <v/>
      </c>
      <c r="S362" s="7">
        <f>IF($I362=1,(P362-MAR1!$B$13)/MAR1!$D$13,(P362-MAR1!$C$13)/MAR1!$E$13)</f>
        <v/>
      </c>
      <c r="U362" s="5" t="n">
        <v>361</v>
      </c>
      <c r="V362" s="5" t="n">
        <v>0.168743</v>
      </c>
      <c r="W362" s="5" t="n">
        <v>0.804373</v>
      </c>
      <c r="X362" s="5" t="n">
        <v>0.466338</v>
      </c>
      <c r="Y362" s="5" t="n">
        <v>0.5099630000000001</v>
      </c>
      <c r="Z362" s="5" t="n">
        <v>0.713791</v>
      </c>
    </row>
    <row r="363">
      <c r="A363" s="5" t="n">
        <v>362</v>
      </c>
      <c r="B363" s="5" t="n">
        <v>1</v>
      </c>
      <c r="C363" s="5" t="n">
        <v>362</v>
      </c>
      <c r="D363" s="5" t="n">
        <v>12</v>
      </c>
      <c r="E363" s="5" t="n">
        <v>0</v>
      </c>
      <c r="F363" s="5" t="n">
        <v>29.9</v>
      </c>
      <c r="G363" s="5" t="n">
        <v>15.3</v>
      </c>
      <c r="H363" s="5" t="n">
        <v>14.74</v>
      </c>
      <c r="I363" s="6">
        <f>IF(E363&gt;=Markov!$B$3,1,0)</f>
        <v/>
      </c>
      <c r="J363" s="6">
        <f>I362</f>
        <v/>
      </c>
      <c r="K363" s="7">
        <f>MAR1!$B$5+MAR1!$C$5*COS(2*PI()*$C363/365)+MAR1!$D$5*SIN(2*PI()*$C363/365)</f>
        <v/>
      </c>
      <c r="L363" s="7">
        <f>MAR1!$B$6+MAR1!$C$6*COS(2*PI()*$C363/365)+MAR1!$D$6*SIN(2*PI()*$C363/365)</f>
        <v/>
      </c>
      <c r="M363" s="7">
        <f>MAR1!$B$7+MAR1!$C$7*COS(2*PI()*$C363/365)+MAR1!$D$7*SIN(2*PI()*$C363/365)</f>
        <v/>
      </c>
      <c r="N363" s="7">
        <f>F363-K363</f>
        <v/>
      </c>
      <c r="O363" s="7">
        <f>G363-L363</f>
        <v/>
      </c>
      <c r="P363" s="7">
        <f>H363-M363</f>
        <v/>
      </c>
      <c r="Q363" s="7">
        <f>IF($I363=1,(N363-MAR1!$B$11)/MAR1!$D$11,(N363-MAR1!$C$11)/MAR1!$E$11)</f>
        <v/>
      </c>
      <c r="R363" s="7">
        <f>IF($I363=1,(O363-MAR1!$B$12)/MAR1!$D$12,(O363-MAR1!$C$12)/MAR1!$E$12)</f>
        <v/>
      </c>
      <c r="S363" s="7">
        <f>IF($I363=1,(P363-MAR1!$B$13)/MAR1!$D$13,(P363-MAR1!$C$13)/MAR1!$E$13)</f>
        <v/>
      </c>
      <c r="U363" s="5" t="n">
        <v>362</v>
      </c>
      <c r="V363" s="5" t="n">
        <v>0.491486</v>
      </c>
      <c r="W363" s="5" t="n">
        <v>0.079072</v>
      </c>
      <c r="X363" s="5" t="n">
        <v>0.011669</v>
      </c>
      <c r="Y363" s="5" t="n">
        <v>0.161623</v>
      </c>
      <c r="Z363" s="5" t="n">
        <v>0.263149</v>
      </c>
    </row>
    <row r="364">
      <c r="A364" s="5" t="n">
        <v>363</v>
      </c>
      <c r="B364" s="5" t="n">
        <v>1</v>
      </c>
      <c r="C364" s="5" t="n">
        <v>363</v>
      </c>
      <c r="D364" s="5" t="n">
        <v>12</v>
      </c>
      <c r="E364" s="5" t="n">
        <v>0</v>
      </c>
      <c r="F364" s="5" t="n">
        <v>30.5</v>
      </c>
      <c r="G364" s="5" t="n">
        <v>14.3</v>
      </c>
      <c r="H364" s="5" t="n">
        <v>11.87</v>
      </c>
      <c r="I364" s="6">
        <f>IF(E364&gt;=Markov!$B$3,1,0)</f>
        <v/>
      </c>
      <c r="J364" s="6">
        <f>I363</f>
        <v/>
      </c>
      <c r="K364" s="7">
        <f>MAR1!$B$5+MAR1!$C$5*COS(2*PI()*$C364/365)+MAR1!$D$5*SIN(2*PI()*$C364/365)</f>
        <v/>
      </c>
      <c r="L364" s="7">
        <f>MAR1!$B$6+MAR1!$C$6*COS(2*PI()*$C364/365)+MAR1!$D$6*SIN(2*PI()*$C364/365)</f>
        <v/>
      </c>
      <c r="M364" s="7">
        <f>MAR1!$B$7+MAR1!$C$7*COS(2*PI()*$C364/365)+MAR1!$D$7*SIN(2*PI()*$C364/365)</f>
        <v/>
      </c>
      <c r="N364" s="7">
        <f>F364-K364</f>
        <v/>
      </c>
      <c r="O364" s="7">
        <f>G364-L364</f>
        <v/>
      </c>
      <c r="P364" s="7">
        <f>H364-M364</f>
        <v/>
      </c>
      <c r="Q364" s="7">
        <f>IF($I364=1,(N364-MAR1!$B$11)/MAR1!$D$11,(N364-MAR1!$C$11)/MAR1!$E$11)</f>
        <v/>
      </c>
      <c r="R364" s="7">
        <f>IF($I364=1,(O364-MAR1!$B$12)/MAR1!$D$12,(O364-MAR1!$C$12)/MAR1!$E$12)</f>
        <v/>
      </c>
      <c r="S364" s="7">
        <f>IF($I364=1,(P364-MAR1!$B$13)/MAR1!$D$13,(P364-MAR1!$C$13)/MAR1!$E$13)</f>
        <v/>
      </c>
      <c r="U364" s="5" t="n">
        <v>363</v>
      </c>
      <c r="V364" s="5" t="n">
        <v>0.9219270000000001</v>
      </c>
      <c r="W364" s="5" t="n">
        <v>0.246167</v>
      </c>
      <c r="X364" s="5" t="n">
        <v>0.09032</v>
      </c>
      <c r="Y364" s="5" t="n">
        <v>0.706421</v>
      </c>
      <c r="Z364" s="5" t="n">
        <v>0.144585</v>
      </c>
    </row>
    <row r="365">
      <c r="A365" s="5" t="n">
        <v>364</v>
      </c>
      <c r="B365" s="5" t="n">
        <v>1</v>
      </c>
      <c r="C365" s="5" t="n">
        <v>364</v>
      </c>
      <c r="D365" s="5" t="n">
        <v>12</v>
      </c>
      <c r="E365" s="5" t="n">
        <v>0</v>
      </c>
      <c r="F365" s="5" t="n">
        <v>28.6</v>
      </c>
      <c r="G365" s="5" t="n">
        <v>13.1</v>
      </c>
      <c r="H365" s="5" t="n">
        <v>22.58</v>
      </c>
      <c r="I365" s="6">
        <f>IF(E365&gt;=Markov!$B$3,1,0)</f>
        <v/>
      </c>
      <c r="J365" s="6">
        <f>I364</f>
        <v/>
      </c>
      <c r="K365" s="7">
        <f>MAR1!$B$5+MAR1!$C$5*COS(2*PI()*$C365/365)+MAR1!$D$5*SIN(2*PI()*$C365/365)</f>
        <v/>
      </c>
      <c r="L365" s="7">
        <f>MAR1!$B$6+MAR1!$C$6*COS(2*PI()*$C365/365)+MAR1!$D$6*SIN(2*PI()*$C365/365)</f>
        <v/>
      </c>
      <c r="M365" s="7">
        <f>MAR1!$B$7+MAR1!$C$7*COS(2*PI()*$C365/365)+MAR1!$D$7*SIN(2*PI()*$C365/365)</f>
        <v/>
      </c>
      <c r="N365" s="7">
        <f>F365-K365</f>
        <v/>
      </c>
      <c r="O365" s="7">
        <f>G365-L365</f>
        <v/>
      </c>
      <c r="P365" s="7">
        <f>H365-M365</f>
        <v/>
      </c>
      <c r="Q365" s="7">
        <f>IF($I365=1,(N365-MAR1!$B$11)/MAR1!$D$11,(N365-MAR1!$C$11)/MAR1!$E$11)</f>
        <v/>
      </c>
      <c r="R365" s="7">
        <f>IF($I365=1,(O365-MAR1!$B$12)/MAR1!$D$12,(O365-MAR1!$C$12)/MAR1!$E$12)</f>
        <v/>
      </c>
      <c r="S365" s="7">
        <f>IF($I365=1,(P365-MAR1!$B$13)/MAR1!$D$13,(P365-MAR1!$C$13)/MAR1!$E$13)</f>
        <v/>
      </c>
      <c r="U365" s="5" t="n">
        <v>364</v>
      </c>
      <c r="V365" s="5" t="n">
        <v>0.795855</v>
      </c>
      <c r="W365" s="5" t="n">
        <v>0.715964</v>
      </c>
      <c r="X365" s="5" t="n">
        <v>0.422382</v>
      </c>
      <c r="Y365" s="5" t="n">
        <v>0.664337</v>
      </c>
      <c r="Z365" s="5" t="n">
        <v>0.439289</v>
      </c>
    </row>
    <row r="366">
      <c r="A366" s="5" t="n">
        <v>365</v>
      </c>
      <c r="B366" s="5" t="n">
        <v>1</v>
      </c>
      <c r="C366" s="5" t="n">
        <v>365</v>
      </c>
      <c r="D366" s="5" t="n">
        <v>12</v>
      </c>
      <c r="E366" s="5" t="n">
        <v>0</v>
      </c>
      <c r="F366" s="5" t="n">
        <v>30.5</v>
      </c>
      <c r="G366" s="5" t="n">
        <v>13.6</v>
      </c>
      <c r="H366" s="5" t="n">
        <v>20.98</v>
      </c>
      <c r="I366" s="6">
        <f>IF(E366&gt;=Markov!$B$3,1,0)</f>
        <v/>
      </c>
      <c r="J366" s="6">
        <f>I365</f>
        <v/>
      </c>
      <c r="K366" s="7">
        <f>MAR1!$B$5+MAR1!$C$5*COS(2*PI()*$C366/365)+MAR1!$D$5*SIN(2*PI()*$C366/365)</f>
        <v/>
      </c>
      <c r="L366" s="7">
        <f>MAR1!$B$6+MAR1!$C$6*COS(2*PI()*$C366/365)+MAR1!$D$6*SIN(2*PI()*$C366/365)</f>
        <v/>
      </c>
      <c r="M366" s="7">
        <f>MAR1!$B$7+MAR1!$C$7*COS(2*PI()*$C366/365)+MAR1!$D$7*SIN(2*PI()*$C366/365)</f>
        <v/>
      </c>
      <c r="N366" s="7">
        <f>F366-K366</f>
        <v/>
      </c>
      <c r="O366" s="7">
        <f>G366-L366</f>
        <v/>
      </c>
      <c r="P366" s="7">
        <f>H366-M366</f>
        <v/>
      </c>
      <c r="Q366" s="7">
        <f>IF($I366=1,(N366-MAR1!$B$11)/MAR1!$D$11,(N366-MAR1!$C$11)/MAR1!$E$11)</f>
        <v/>
      </c>
      <c r="R366" s="7">
        <f>IF($I366=1,(O366-MAR1!$B$12)/MAR1!$D$12,(O366-MAR1!$C$12)/MAR1!$E$12)</f>
        <v/>
      </c>
      <c r="S366" s="7">
        <f>IF($I366=1,(P366-MAR1!$B$13)/MAR1!$D$13,(P366-MAR1!$C$13)/MAR1!$E$13)</f>
        <v/>
      </c>
      <c r="U366" s="5" t="n">
        <v>365</v>
      </c>
      <c r="V366" s="5" t="n">
        <v>0.438469</v>
      </c>
      <c r="W366" s="5" t="n">
        <v>0.791587</v>
      </c>
      <c r="X366" s="5" t="n">
        <v>0.479823</v>
      </c>
      <c r="Y366" s="5" t="n">
        <v>0.08347400000000001</v>
      </c>
      <c r="Z366" s="5" t="n">
        <v>0.011401</v>
      </c>
    </row>
    <row r="367">
      <c r="A367" s="5" t="n">
        <v>366</v>
      </c>
      <c r="B367" s="5" t="n">
        <v>2</v>
      </c>
      <c r="C367" s="5" t="n">
        <v>1</v>
      </c>
      <c r="D367" s="5" t="n">
        <v>1</v>
      </c>
      <c r="E367" s="5" t="n">
        <v>0</v>
      </c>
      <c r="F367" s="5" t="n">
        <v>30.3</v>
      </c>
      <c r="G367" s="5" t="n">
        <v>14.5</v>
      </c>
      <c r="H367" s="5" t="n">
        <v>19.04</v>
      </c>
      <c r="I367" s="6">
        <f>IF(E367&gt;=Markov!$B$3,1,0)</f>
        <v/>
      </c>
      <c r="J367" s="6">
        <f>I366</f>
        <v/>
      </c>
      <c r="K367" s="7">
        <f>MAR1!$B$5+MAR1!$C$5*COS(2*PI()*$C367/365)+MAR1!$D$5*SIN(2*PI()*$C367/365)</f>
        <v/>
      </c>
      <c r="L367" s="7">
        <f>MAR1!$B$6+MAR1!$C$6*COS(2*PI()*$C367/365)+MAR1!$D$6*SIN(2*PI()*$C367/365)</f>
        <v/>
      </c>
      <c r="M367" s="7">
        <f>MAR1!$B$7+MAR1!$C$7*COS(2*PI()*$C367/365)+MAR1!$D$7*SIN(2*PI()*$C367/365)</f>
        <v/>
      </c>
      <c r="N367" s="7">
        <f>F367-K367</f>
        <v/>
      </c>
      <c r="O367" s="7">
        <f>G367-L367</f>
        <v/>
      </c>
      <c r="P367" s="7">
        <f>H367-M367</f>
        <v/>
      </c>
      <c r="Q367" s="7">
        <f>IF($I367=1,(N367-MAR1!$B$11)/MAR1!$D$11,(N367-MAR1!$C$11)/MAR1!$E$11)</f>
        <v/>
      </c>
      <c r="R367" s="7">
        <f>IF($I367=1,(O367-MAR1!$B$12)/MAR1!$D$12,(O367-MAR1!$C$12)/MAR1!$E$12)</f>
        <v/>
      </c>
      <c r="S367" s="7">
        <f>IF($I367=1,(P367-MAR1!$B$13)/MAR1!$D$13,(P367-MAR1!$C$13)/MAR1!$E$13)</f>
        <v/>
      </c>
      <c r="U367" s="5" t="n">
        <v>366</v>
      </c>
      <c r="V367" s="5" t="n">
        <v>0.6223880000000001</v>
      </c>
      <c r="W367" s="5" t="n">
        <v>0.330402</v>
      </c>
      <c r="X367" s="5" t="n">
        <v>0.657076</v>
      </c>
      <c r="Y367" s="5" t="n">
        <v>0.7611830000000001</v>
      </c>
      <c r="Z367" s="5" t="n">
        <v>0.958225</v>
      </c>
    </row>
    <row r="368">
      <c r="A368" s="5" t="n">
        <v>367</v>
      </c>
      <c r="B368" s="5" t="n">
        <v>2</v>
      </c>
      <c r="C368" s="5" t="n">
        <v>2</v>
      </c>
      <c r="D368" s="5" t="n">
        <v>1</v>
      </c>
      <c r="E368" s="5" t="n">
        <v>0</v>
      </c>
      <c r="F368" s="5" t="n">
        <v>29.6</v>
      </c>
      <c r="G368" s="5" t="n">
        <v>14.4</v>
      </c>
      <c r="H368" s="5" t="n">
        <v>16.08</v>
      </c>
      <c r="I368" s="6">
        <f>IF(E368&gt;=Markov!$B$3,1,0)</f>
        <v/>
      </c>
      <c r="J368" s="6">
        <f>I367</f>
        <v/>
      </c>
      <c r="K368" s="7">
        <f>MAR1!$B$5+MAR1!$C$5*COS(2*PI()*$C368/365)+MAR1!$D$5*SIN(2*PI()*$C368/365)</f>
        <v/>
      </c>
      <c r="L368" s="7">
        <f>MAR1!$B$6+MAR1!$C$6*COS(2*PI()*$C368/365)+MAR1!$D$6*SIN(2*PI()*$C368/365)</f>
        <v/>
      </c>
      <c r="M368" s="7">
        <f>MAR1!$B$7+MAR1!$C$7*COS(2*PI()*$C368/365)+MAR1!$D$7*SIN(2*PI()*$C368/365)</f>
        <v/>
      </c>
      <c r="N368" s="7">
        <f>F368-K368</f>
        <v/>
      </c>
      <c r="O368" s="7">
        <f>G368-L368</f>
        <v/>
      </c>
      <c r="P368" s="7">
        <f>H368-M368</f>
        <v/>
      </c>
      <c r="Q368" s="7">
        <f>IF($I368=1,(N368-MAR1!$B$11)/MAR1!$D$11,(N368-MAR1!$C$11)/MAR1!$E$11)</f>
        <v/>
      </c>
      <c r="R368" s="7">
        <f>IF($I368=1,(O368-MAR1!$B$12)/MAR1!$D$12,(O368-MAR1!$C$12)/MAR1!$E$12)</f>
        <v/>
      </c>
      <c r="S368" s="7">
        <f>IF($I368=1,(P368-MAR1!$B$13)/MAR1!$D$13,(P368-MAR1!$C$13)/MAR1!$E$13)</f>
        <v/>
      </c>
      <c r="U368" s="5" t="n">
        <v>367</v>
      </c>
      <c r="V368" s="5" t="n">
        <v>0.153092</v>
      </c>
      <c r="W368" s="5" t="n">
        <v>0.429718</v>
      </c>
      <c r="X368" s="5" t="n">
        <v>0.978127</v>
      </c>
      <c r="Y368" s="5" t="n">
        <v>0.90942</v>
      </c>
      <c r="Z368" s="5" t="n">
        <v>0.7222190000000001</v>
      </c>
    </row>
    <row r="369">
      <c r="A369" s="5" t="n">
        <v>368</v>
      </c>
      <c r="B369" s="5" t="n">
        <v>2</v>
      </c>
      <c r="C369" s="5" t="n">
        <v>3</v>
      </c>
      <c r="D369" s="5" t="n">
        <v>1</v>
      </c>
      <c r="E369" s="5" t="n">
        <v>0</v>
      </c>
      <c r="F369" s="5" t="n">
        <v>24.7</v>
      </c>
      <c r="G369" s="5" t="n">
        <v>13.5</v>
      </c>
      <c r="H369" s="5" t="n">
        <v>8.67</v>
      </c>
      <c r="I369" s="6">
        <f>IF(E369&gt;=Markov!$B$3,1,0)</f>
        <v/>
      </c>
      <c r="J369" s="6">
        <f>I368</f>
        <v/>
      </c>
      <c r="K369" s="7">
        <f>MAR1!$B$5+MAR1!$C$5*COS(2*PI()*$C369/365)+MAR1!$D$5*SIN(2*PI()*$C369/365)</f>
        <v/>
      </c>
      <c r="L369" s="7">
        <f>MAR1!$B$6+MAR1!$C$6*COS(2*PI()*$C369/365)+MAR1!$D$6*SIN(2*PI()*$C369/365)</f>
        <v/>
      </c>
      <c r="M369" s="7">
        <f>MAR1!$B$7+MAR1!$C$7*COS(2*PI()*$C369/365)+MAR1!$D$7*SIN(2*PI()*$C369/365)</f>
        <v/>
      </c>
      <c r="N369" s="7">
        <f>F369-K369</f>
        <v/>
      </c>
      <c r="O369" s="7">
        <f>G369-L369</f>
        <v/>
      </c>
      <c r="P369" s="7">
        <f>H369-M369</f>
        <v/>
      </c>
      <c r="Q369" s="7">
        <f>IF($I369=1,(N369-MAR1!$B$11)/MAR1!$D$11,(N369-MAR1!$C$11)/MAR1!$E$11)</f>
        <v/>
      </c>
      <c r="R369" s="7">
        <f>IF($I369=1,(O369-MAR1!$B$12)/MAR1!$D$12,(O369-MAR1!$C$12)/MAR1!$E$12)</f>
        <v/>
      </c>
      <c r="S369" s="7">
        <f>IF($I369=1,(P369-MAR1!$B$13)/MAR1!$D$13,(P369-MAR1!$C$13)/MAR1!$E$13)</f>
        <v/>
      </c>
      <c r="U369" s="5" t="n">
        <v>368</v>
      </c>
      <c r="V369" s="5" t="n">
        <v>0.978581</v>
      </c>
      <c r="W369" s="5" t="n">
        <v>0.85121</v>
      </c>
      <c r="X369" s="5" t="n">
        <v>0.323181</v>
      </c>
      <c r="Y369" s="5" t="n">
        <v>0.949249</v>
      </c>
      <c r="Z369" s="5" t="n">
        <v>0.490747</v>
      </c>
    </row>
    <row r="370">
      <c r="A370" s="5" t="n">
        <v>369</v>
      </c>
      <c r="B370" s="5" t="n">
        <v>2</v>
      </c>
      <c r="C370" s="5" t="n">
        <v>4</v>
      </c>
      <c r="D370" s="5" t="n">
        <v>1</v>
      </c>
      <c r="E370" s="5" t="n">
        <v>0</v>
      </c>
      <c r="F370" s="5" t="n">
        <v>26.3</v>
      </c>
      <c r="G370" s="5" t="n">
        <v>13.1</v>
      </c>
      <c r="H370" s="5" t="n">
        <v>16.67</v>
      </c>
      <c r="I370" s="6">
        <f>IF(E370&gt;=Markov!$B$3,1,0)</f>
        <v/>
      </c>
      <c r="J370" s="6">
        <f>I369</f>
        <v/>
      </c>
      <c r="K370" s="7">
        <f>MAR1!$B$5+MAR1!$C$5*COS(2*PI()*$C370/365)+MAR1!$D$5*SIN(2*PI()*$C370/365)</f>
        <v/>
      </c>
      <c r="L370" s="7">
        <f>MAR1!$B$6+MAR1!$C$6*COS(2*PI()*$C370/365)+MAR1!$D$6*SIN(2*PI()*$C370/365)</f>
        <v/>
      </c>
      <c r="M370" s="7">
        <f>MAR1!$B$7+MAR1!$C$7*COS(2*PI()*$C370/365)+MAR1!$D$7*SIN(2*PI()*$C370/365)</f>
        <v/>
      </c>
      <c r="N370" s="7">
        <f>F370-K370</f>
        <v/>
      </c>
      <c r="O370" s="7">
        <f>G370-L370</f>
        <v/>
      </c>
      <c r="P370" s="7">
        <f>H370-M370</f>
        <v/>
      </c>
      <c r="Q370" s="7">
        <f>IF($I370=1,(N370-MAR1!$B$11)/MAR1!$D$11,(N370-MAR1!$C$11)/MAR1!$E$11)</f>
        <v/>
      </c>
      <c r="R370" s="7">
        <f>IF($I370=1,(O370-MAR1!$B$12)/MAR1!$D$12,(O370-MAR1!$C$12)/MAR1!$E$12)</f>
        <v/>
      </c>
      <c r="S370" s="7">
        <f>IF($I370=1,(P370-MAR1!$B$13)/MAR1!$D$13,(P370-MAR1!$C$13)/MAR1!$E$13)</f>
        <v/>
      </c>
      <c r="U370" s="5" t="n">
        <v>369</v>
      </c>
      <c r="V370" s="5" t="n">
        <v>0.807092</v>
      </c>
      <c r="W370" s="5" t="n">
        <v>0.392557</v>
      </c>
      <c r="X370" s="5" t="n">
        <v>0.633984</v>
      </c>
      <c r="Y370" s="5" t="n">
        <v>0.176068</v>
      </c>
      <c r="Z370" s="5" t="n">
        <v>0.34965</v>
      </c>
    </row>
    <row r="371">
      <c r="A371" s="5" t="n">
        <v>370</v>
      </c>
      <c r="B371" s="5" t="n">
        <v>2</v>
      </c>
      <c r="C371" s="5" t="n">
        <v>5</v>
      </c>
      <c r="D371" s="5" t="n">
        <v>1</v>
      </c>
      <c r="E371" s="5" t="n">
        <v>0</v>
      </c>
      <c r="F371" s="5" t="n">
        <v>27.8</v>
      </c>
      <c r="G371" s="5" t="n">
        <v>13.8</v>
      </c>
      <c r="H371" s="5" t="n">
        <v>12.98</v>
      </c>
      <c r="I371" s="6">
        <f>IF(E371&gt;=Markov!$B$3,1,0)</f>
        <v/>
      </c>
      <c r="J371" s="6">
        <f>I370</f>
        <v/>
      </c>
      <c r="K371" s="7">
        <f>MAR1!$B$5+MAR1!$C$5*COS(2*PI()*$C371/365)+MAR1!$D$5*SIN(2*PI()*$C371/365)</f>
        <v/>
      </c>
      <c r="L371" s="7">
        <f>MAR1!$B$6+MAR1!$C$6*COS(2*PI()*$C371/365)+MAR1!$D$6*SIN(2*PI()*$C371/365)</f>
        <v/>
      </c>
      <c r="M371" s="7">
        <f>MAR1!$B$7+MAR1!$C$7*COS(2*PI()*$C371/365)+MAR1!$D$7*SIN(2*PI()*$C371/365)</f>
        <v/>
      </c>
      <c r="N371" s="7">
        <f>F371-K371</f>
        <v/>
      </c>
      <c r="O371" s="7">
        <f>G371-L371</f>
        <v/>
      </c>
      <c r="P371" s="7">
        <f>H371-M371</f>
        <v/>
      </c>
      <c r="Q371" s="7">
        <f>IF($I371=1,(N371-MAR1!$B$11)/MAR1!$D$11,(N371-MAR1!$C$11)/MAR1!$E$11)</f>
        <v/>
      </c>
      <c r="R371" s="7">
        <f>IF($I371=1,(O371-MAR1!$B$12)/MAR1!$D$12,(O371-MAR1!$C$12)/MAR1!$E$12)</f>
        <v/>
      </c>
      <c r="S371" s="7">
        <f>IF($I371=1,(P371-MAR1!$B$13)/MAR1!$D$13,(P371-MAR1!$C$13)/MAR1!$E$13)</f>
        <v/>
      </c>
      <c r="U371" s="5" t="n">
        <v>370</v>
      </c>
      <c r="V371" s="5" t="n">
        <v>0.856843</v>
      </c>
      <c r="W371" s="5" t="n">
        <v>0.505791</v>
      </c>
      <c r="X371" s="5" t="n">
        <v>0.181684</v>
      </c>
      <c r="Y371" s="5" t="n">
        <v>0.857056</v>
      </c>
      <c r="Z371" s="5" t="n">
        <v>0.194617</v>
      </c>
    </row>
    <row r="372">
      <c r="A372" s="5" t="n">
        <v>371</v>
      </c>
      <c r="B372" s="5" t="n">
        <v>2</v>
      </c>
      <c r="C372" s="5" t="n">
        <v>6</v>
      </c>
      <c r="D372" s="5" t="n">
        <v>1</v>
      </c>
      <c r="E372" s="5" t="n">
        <v>0</v>
      </c>
      <c r="F372" s="5" t="n">
        <v>31.2</v>
      </c>
      <c r="G372" s="5" t="n">
        <v>14.7</v>
      </c>
      <c r="H372" s="5" t="n">
        <v>18.1</v>
      </c>
      <c r="I372" s="6">
        <f>IF(E372&gt;=Markov!$B$3,1,0)</f>
        <v/>
      </c>
      <c r="J372" s="6">
        <f>I371</f>
        <v/>
      </c>
      <c r="K372" s="7">
        <f>MAR1!$B$5+MAR1!$C$5*COS(2*PI()*$C372/365)+MAR1!$D$5*SIN(2*PI()*$C372/365)</f>
        <v/>
      </c>
      <c r="L372" s="7">
        <f>MAR1!$B$6+MAR1!$C$6*COS(2*PI()*$C372/365)+MAR1!$D$6*SIN(2*PI()*$C372/365)</f>
        <v/>
      </c>
      <c r="M372" s="7">
        <f>MAR1!$B$7+MAR1!$C$7*COS(2*PI()*$C372/365)+MAR1!$D$7*SIN(2*PI()*$C372/365)</f>
        <v/>
      </c>
      <c r="N372" s="7">
        <f>F372-K372</f>
        <v/>
      </c>
      <c r="O372" s="7">
        <f>G372-L372</f>
        <v/>
      </c>
      <c r="P372" s="7">
        <f>H372-M372</f>
        <v/>
      </c>
      <c r="Q372" s="7">
        <f>IF($I372=1,(N372-MAR1!$B$11)/MAR1!$D$11,(N372-MAR1!$C$11)/MAR1!$E$11)</f>
        <v/>
      </c>
      <c r="R372" s="7">
        <f>IF($I372=1,(O372-MAR1!$B$12)/MAR1!$D$12,(O372-MAR1!$C$12)/MAR1!$E$12)</f>
        <v/>
      </c>
      <c r="S372" s="7">
        <f>IF($I372=1,(P372-MAR1!$B$13)/MAR1!$D$13,(P372-MAR1!$C$13)/MAR1!$E$13)</f>
        <v/>
      </c>
      <c r="U372" s="5" t="n">
        <v>371</v>
      </c>
      <c r="V372" s="5" t="n">
        <v>0.209762</v>
      </c>
      <c r="W372" s="5" t="n">
        <v>0.772404</v>
      </c>
      <c r="X372" s="5" t="n">
        <v>0.922049</v>
      </c>
      <c r="Y372" s="5" t="n">
        <v>0.077421</v>
      </c>
      <c r="Z372" s="5" t="n">
        <v>0.899794</v>
      </c>
    </row>
    <row r="373">
      <c r="A373" s="5" t="n">
        <v>372</v>
      </c>
      <c r="B373" s="5" t="n">
        <v>2</v>
      </c>
      <c r="C373" s="5" t="n">
        <v>7</v>
      </c>
      <c r="D373" s="5" t="n">
        <v>1</v>
      </c>
      <c r="E373" s="5" t="n">
        <v>0</v>
      </c>
      <c r="F373" s="5" t="n">
        <v>33.1</v>
      </c>
      <c r="G373" s="5" t="n">
        <v>15.8</v>
      </c>
      <c r="H373" s="5" t="n">
        <v>11.91</v>
      </c>
      <c r="I373" s="6">
        <f>IF(E373&gt;=Markov!$B$3,1,0)</f>
        <v/>
      </c>
      <c r="J373" s="6">
        <f>I372</f>
        <v/>
      </c>
      <c r="K373" s="7">
        <f>MAR1!$B$5+MAR1!$C$5*COS(2*PI()*$C373/365)+MAR1!$D$5*SIN(2*PI()*$C373/365)</f>
        <v/>
      </c>
      <c r="L373" s="7">
        <f>MAR1!$B$6+MAR1!$C$6*COS(2*PI()*$C373/365)+MAR1!$D$6*SIN(2*PI()*$C373/365)</f>
        <v/>
      </c>
      <c r="M373" s="7">
        <f>MAR1!$B$7+MAR1!$C$7*COS(2*PI()*$C373/365)+MAR1!$D$7*SIN(2*PI()*$C373/365)</f>
        <v/>
      </c>
      <c r="N373" s="7">
        <f>F373-K373</f>
        <v/>
      </c>
      <c r="O373" s="7">
        <f>G373-L373</f>
        <v/>
      </c>
      <c r="P373" s="7">
        <f>H373-M373</f>
        <v/>
      </c>
      <c r="Q373" s="7">
        <f>IF($I373=1,(N373-MAR1!$B$11)/MAR1!$D$11,(N373-MAR1!$C$11)/MAR1!$E$11)</f>
        <v/>
      </c>
      <c r="R373" s="7">
        <f>IF($I373=1,(O373-MAR1!$B$12)/MAR1!$D$12,(O373-MAR1!$C$12)/MAR1!$E$12)</f>
        <v/>
      </c>
      <c r="S373" s="7">
        <f>IF($I373=1,(P373-MAR1!$B$13)/MAR1!$D$13,(P373-MAR1!$C$13)/MAR1!$E$13)</f>
        <v/>
      </c>
      <c r="U373" s="5" t="n">
        <v>372</v>
      </c>
      <c r="V373" s="5" t="n">
        <v>0.99613</v>
      </c>
      <c r="W373" s="5" t="n">
        <v>0.803983</v>
      </c>
      <c r="X373" s="5" t="n">
        <v>0.673022</v>
      </c>
      <c r="Y373" s="5" t="n">
        <v>0.852519</v>
      </c>
      <c r="Z373" s="5" t="n">
        <v>0.212387</v>
      </c>
    </row>
    <row r="374">
      <c r="A374" s="5" t="n">
        <v>373</v>
      </c>
      <c r="B374" s="5" t="n">
        <v>2</v>
      </c>
      <c r="C374" s="5" t="n">
        <v>8</v>
      </c>
      <c r="D374" s="5" t="n">
        <v>1</v>
      </c>
      <c r="E374" s="5" t="n">
        <v>0</v>
      </c>
      <c r="F374" s="5" t="n">
        <v>30.8</v>
      </c>
      <c r="G374" s="5" t="n">
        <v>15.1</v>
      </c>
      <c r="H374" s="5" t="n">
        <v>19.17</v>
      </c>
      <c r="I374" s="6">
        <f>IF(E374&gt;=Markov!$B$3,1,0)</f>
        <v/>
      </c>
      <c r="J374" s="6">
        <f>I373</f>
        <v/>
      </c>
      <c r="K374" s="7">
        <f>MAR1!$B$5+MAR1!$C$5*COS(2*PI()*$C374/365)+MAR1!$D$5*SIN(2*PI()*$C374/365)</f>
        <v/>
      </c>
      <c r="L374" s="7">
        <f>MAR1!$B$6+MAR1!$C$6*COS(2*PI()*$C374/365)+MAR1!$D$6*SIN(2*PI()*$C374/365)</f>
        <v/>
      </c>
      <c r="M374" s="7">
        <f>MAR1!$B$7+MAR1!$C$7*COS(2*PI()*$C374/365)+MAR1!$D$7*SIN(2*PI()*$C374/365)</f>
        <v/>
      </c>
      <c r="N374" s="7">
        <f>F374-K374</f>
        <v/>
      </c>
      <c r="O374" s="7">
        <f>G374-L374</f>
        <v/>
      </c>
      <c r="P374" s="7">
        <f>H374-M374</f>
        <v/>
      </c>
      <c r="Q374" s="7">
        <f>IF($I374=1,(N374-MAR1!$B$11)/MAR1!$D$11,(N374-MAR1!$C$11)/MAR1!$E$11)</f>
        <v/>
      </c>
      <c r="R374" s="7">
        <f>IF($I374=1,(O374-MAR1!$B$12)/MAR1!$D$12,(O374-MAR1!$C$12)/MAR1!$E$12)</f>
        <v/>
      </c>
      <c r="S374" s="7">
        <f>IF($I374=1,(P374-MAR1!$B$13)/MAR1!$D$13,(P374-MAR1!$C$13)/MAR1!$E$13)</f>
        <v/>
      </c>
      <c r="U374" s="5" t="n">
        <v>373</v>
      </c>
      <c r="V374" s="5" t="n">
        <v>0.680342</v>
      </c>
      <c r="W374" s="5" t="n">
        <v>0.870537</v>
      </c>
      <c r="X374" s="5" t="n">
        <v>0.806956</v>
      </c>
      <c r="Y374" s="5" t="n">
        <v>0.491138</v>
      </c>
      <c r="Z374" s="5" t="n">
        <v>0.496553</v>
      </c>
    </row>
    <row r="375">
      <c r="A375" s="5" t="n">
        <v>374</v>
      </c>
      <c r="B375" s="5" t="n">
        <v>2</v>
      </c>
      <c r="C375" s="5" t="n">
        <v>9</v>
      </c>
      <c r="D375" s="5" t="n">
        <v>1</v>
      </c>
      <c r="E375" s="5" t="n">
        <v>0</v>
      </c>
      <c r="F375" s="5" t="n">
        <v>29.6</v>
      </c>
      <c r="G375" s="5" t="n">
        <v>13.7</v>
      </c>
      <c r="H375" s="5" t="n">
        <v>17.42</v>
      </c>
      <c r="I375" s="6">
        <f>IF(E375&gt;=Markov!$B$3,1,0)</f>
        <v/>
      </c>
      <c r="J375" s="6">
        <f>I374</f>
        <v/>
      </c>
      <c r="K375" s="7">
        <f>MAR1!$B$5+MAR1!$C$5*COS(2*PI()*$C375/365)+MAR1!$D$5*SIN(2*PI()*$C375/365)</f>
        <v/>
      </c>
      <c r="L375" s="7">
        <f>MAR1!$B$6+MAR1!$C$6*COS(2*PI()*$C375/365)+MAR1!$D$6*SIN(2*PI()*$C375/365)</f>
        <v/>
      </c>
      <c r="M375" s="7">
        <f>MAR1!$B$7+MAR1!$C$7*COS(2*PI()*$C375/365)+MAR1!$D$7*SIN(2*PI()*$C375/365)</f>
        <v/>
      </c>
      <c r="N375" s="7">
        <f>F375-K375</f>
        <v/>
      </c>
      <c r="O375" s="7">
        <f>G375-L375</f>
        <v/>
      </c>
      <c r="P375" s="7">
        <f>H375-M375</f>
        <v/>
      </c>
      <c r="Q375" s="7">
        <f>IF($I375=1,(N375-MAR1!$B$11)/MAR1!$D$11,(N375-MAR1!$C$11)/MAR1!$E$11)</f>
        <v/>
      </c>
      <c r="R375" s="7">
        <f>IF($I375=1,(O375-MAR1!$B$12)/MAR1!$D$12,(O375-MAR1!$C$12)/MAR1!$E$12)</f>
        <v/>
      </c>
      <c r="S375" s="7">
        <f>IF($I375=1,(P375-MAR1!$B$13)/MAR1!$D$13,(P375-MAR1!$C$13)/MAR1!$E$13)</f>
        <v/>
      </c>
      <c r="U375" s="5" t="n">
        <v>374</v>
      </c>
      <c r="V375" s="5" t="n">
        <v>0.791907</v>
      </c>
      <c r="W375" s="5" t="n">
        <v>0.115128</v>
      </c>
      <c r="X375" s="5" t="n">
        <v>0.826515</v>
      </c>
      <c r="Y375" s="5" t="n">
        <v>0.765482</v>
      </c>
      <c r="Z375" s="5" t="n">
        <v>0.942347</v>
      </c>
    </row>
    <row r="376">
      <c r="A376" s="5" t="n">
        <v>375</v>
      </c>
      <c r="B376" s="5" t="n">
        <v>2</v>
      </c>
      <c r="C376" s="5" t="n">
        <v>10</v>
      </c>
      <c r="D376" s="5" t="n">
        <v>1</v>
      </c>
      <c r="E376" s="5" t="n">
        <v>0</v>
      </c>
      <c r="F376" s="5" t="n">
        <v>32.4</v>
      </c>
      <c r="G376" s="5" t="n">
        <v>16.5</v>
      </c>
      <c r="H376" s="5" t="n">
        <v>19.46</v>
      </c>
      <c r="I376" s="6">
        <f>IF(E376&gt;=Markov!$B$3,1,0)</f>
        <v/>
      </c>
      <c r="J376" s="6">
        <f>I375</f>
        <v/>
      </c>
      <c r="K376" s="7">
        <f>MAR1!$B$5+MAR1!$C$5*COS(2*PI()*$C376/365)+MAR1!$D$5*SIN(2*PI()*$C376/365)</f>
        <v/>
      </c>
      <c r="L376" s="7">
        <f>MAR1!$B$6+MAR1!$C$6*COS(2*PI()*$C376/365)+MAR1!$D$6*SIN(2*PI()*$C376/365)</f>
        <v/>
      </c>
      <c r="M376" s="7">
        <f>MAR1!$B$7+MAR1!$C$7*COS(2*PI()*$C376/365)+MAR1!$D$7*SIN(2*PI()*$C376/365)</f>
        <v/>
      </c>
      <c r="N376" s="7">
        <f>F376-K376</f>
        <v/>
      </c>
      <c r="O376" s="7">
        <f>G376-L376</f>
        <v/>
      </c>
      <c r="P376" s="7">
        <f>H376-M376</f>
        <v/>
      </c>
      <c r="Q376" s="7">
        <f>IF($I376=1,(N376-MAR1!$B$11)/MAR1!$D$11,(N376-MAR1!$C$11)/MAR1!$E$11)</f>
        <v/>
      </c>
      <c r="R376" s="7">
        <f>IF($I376=1,(O376-MAR1!$B$12)/MAR1!$D$12,(O376-MAR1!$C$12)/MAR1!$E$12)</f>
        <v/>
      </c>
      <c r="S376" s="7">
        <f>IF($I376=1,(P376-MAR1!$B$13)/MAR1!$D$13,(P376-MAR1!$C$13)/MAR1!$E$13)</f>
        <v/>
      </c>
      <c r="U376" s="5" t="n">
        <v>375</v>
      </c>
      <c r="V376" s="5" t="n">
        <v>0.559543</v>
      </c>
      <c r="W376" s="5" t="n">
        <v>0.383365</v>
      </c>
      <c r="X376" s="5" t="n">
        <v>0.6313029999999999</v>
      </c>
      <c r="Y376" s="5" t="n">
        <v>0.784899</v>
      </c>
      <c r="Z376" s="5" t="n">
        <v>0.067717</v>
      </c>
    </row>
    <row r="377">
      <c r="A377" s="5" t="n">
        <v>376</v>
      </c>
      <c r="B377" s="5" t="n">
        <v>2</v>
      </c>
      <c r="C377" s="5" t="n">
        <v>11</v>
      </c>
      <c r="D377" s="5" t="n">
        <v>1</v>
      </c>
      <c r="E377" s="5" t="n">
        <v>0</v>
      </c>
      <c r="F377" s="5" t="n">
        <v>32.5</v>
      </c>
      <c r="G377" s="5" t="n">
        <v>15.8</v>
      </c>
      <c r="H377" s="5" t="n">
        <v>18.69</v>
      </c>
      <c r="I377" s="6">
        <f>IF(E377&gt;=Markov!$B$3,1,0)</f>
        <v/>
      </c>
      <c r="J377" s="6">
        <f>I376</f>
        <v/>
      </c>
      <c r="K377" s="7">
        <f>MAR1!$B$5+MAR1!$C$5*COS(2*PI()*$C377/365)+MAR1!$D$5*SIN(2*PI()*$C377/365)</f>
        <v/>
      </c>
      <c r="L377" s="7">
        <f>MAR1!$B$6+MAR1!$C$6*COS(2*PI()*$C377/365)+MAR1!$D$6*SIN(2*PI()*$C377/365)</f>
        <v/>
      </c>
      <c r="M377" s="7">
        <f>MAR1!$B$7+MAR1!$C$7*COS(2*PI()*$C377/365)+MAR1!$D$7*SIN(2*PI()*$C377/365)</f>
        <v/>
      </c>
      <c r="N377" s="7">
        <f>F377-K377</f>
        <v/>
      </c>
      <c r="O377" s="7">
        <f>G377-L377</f>
        <v/>
      </c>
      <c r="P377" s="7">
        <f>H377-M377</f>
        <v/>
      </c>
      <c r="Q377" s="7">
        <f>IF($I377=1,(N377-MAR1!$B$11)/MAR1!$D$11,(N377-MAR1!$C$11)/MAR1!$E$11)</f>
        <v/>
      </c>
      <c r="R377" s="7">
        <f>IF($I377=1,(O377-MAR1!$B$12)/MAR1!$D$12,(O377-MAR1!$C$12)/MAR1!$E$12)</f>
        <v/>
      </c>
      <c r="S377" s="7">
        <f>IF($I377=1,(P377-MAR1!$B$13)/MAR1!$D$13,(P377-MAR1!$C$13)/MAR1!$E$13)</f>
        <v/>
      </c>
      <c r="U377" s="5" t="n">
        <v>376</v>
      </c>
      <c r="V377" s="5" t="n">
        <v>0.037558</v>
      </c>
      <c r="W377" s="5" t="n">
        <v>0.811876</v>
      </c>
      <c r="X377" s="5" t="n">
        <v>0.256121</v>
      </c>
      <c r="Y377" s="5" t="n">
        <v>0.760762</v>
      </c>
      <c r="Z377" s="5" t="n">
        <v>0.577373</v>
      </c>
    </row>
    <row r="378">
      <c r="A378" s="5" t="n">
        <v>377</v>
      </c>
      <c r="B378" s="5" t="n">
        <v>2</v>
      </c>
      <c r="C378" s="5" t="n">
        <v>12</v>
      </c>
      <c r="D378" s="5" t="n">
        <v>1</v>
      </c>
      <c r="E378" s="5" t="n">
        <v>0</v>
      </c>
      <c r="F378" s="5" t="n">
        <v>32</v>
      </c>
      <c r="G378" s="5" t="n">
        <v>15.6</v>
      </c>
      <c r="H378" s="5" t="n">
        <v>19.6</v>
      </c>
      <c r="I378" s="6">
        <f>IF(E378&gt;=Markov!$B$3,1,0)</f>
        <v/>
      </c>
      <c r="J378" s="6">
        <f>I377</f>
        <v/>
      </c>
      <c r="K378" s="7">
        <f>MAR1!$B$5+MAR1!$C$5*COS(2*PI()*$C378/365)+MAR1!$D$5*SIN(2*PI()*$C378/365)</f>
        <v/>
      </c>
      <c r="L378" s="7">
        <f>MAR1!$B$6+MAR1!$C$6*COS(2*PI()*$C378/365)+MAR1!$D$6*SIN(2*PI()*$C378/365)</f>
        <v/>
      </c>
      <c r="M378" s="7">
        <f>MAR1!$B$7+MAR1!$C$7*COS(2*PI()*$C378/365)+MAR1!$D$7*SIN(2*PI()*$C378/365)</f>
        <v/>
      </c>
      <c r="N378" s="7">
        <f>F378-K378</f>
        <v/>
      </c>
      <c r="O378" s="7">
        <f>G378-L378</f>
        <v/>
      </c>
      <c r="P378" s="7">
        <f>H378-M378</f>
        <v/>
      </c>
      <c r="Q378" s="7">
        <f>IF($I378=1,(N378-MAR1!$B$11)/MAR1!$D$11,(N378-MAR1!$C$11)/MAR1!$E$11)</f>
        <v/>
      </c>
      <c r="R378" s="7">
        <f>IF($I378=1,(O378-MAR1!$B$12)/MAR1!$D$12,(O378-MAR1!$C$12)/MAR1!$E$12)</f>
        <v/>
      </c>
      <c r="S378" s="7">
        <f>IF($I378=1,(P378-MAR1!$B$13)/MAR1!$D$13,(P378-MAR1!$C$13)/MAR1!$E$13)</f>
        <v/>
      </c>
      <c r="U378" s="5" t="n">
        <v>377</v>
      </c>
      <c r="V378" s="5" t="n">
        <v>0.515002</v>
      </c>
      <c r="W378" s="5" t="n">
        <v>0.158506</v>
      </c>
      <c r="X378" s="5" t="n">
        <v>0.36082</v>
      </c>
      <c r="Y378" s="5" t="n">
        <v>0.390473</v>
      </c>
      <c r="Z378" s="5" t="n">
        <v>0.7814410000000001</v>
      </c>
    </row>
    <row r="379">
      <c r="A379" s="5" t="n">
        <v>378</v>
      </c>
      <c r="B379" s="5" t="n">
        <v>2</v>
      </c>
      <c r="C379" s="5" t="n">
        <v>13</v>
      </c>
      <c r="D379" s="5" t="n">
        <v>1</v>
      </c>
      <c r="E379" s="5" t="n">
        <v>0</v>
      </c>
      <c r="F379" s="5" t="n">
        <v>28.3</v>
      </c>
      <c r="G379" s="5" t="n">
        <v>15.2</v>
      </c>
      <c r="H379" s="5" t="n">
        <v>24.97</v>
      </c>
      <c r="I379" s="6">
        <f>IF(E379&gt;=Markov!$B$3,1,0)</f>
        <v/>
      </c>
      <c r="J379" s="6">
        <f>I378</f>
        <v/>
      </c>
      <c r="K379" s="7">
        <f>MAR1!$B$5+MAR1!$C$5*COS(2*PI()*$C379/365)+MAR1!$D$5*SIN(2*PI()*$C379/365)</f>
        <v/>
      </c>
      <c r="L379" s="7">
        <f>MAR1!$B$6+MAR1!$C$6*COS(2*PI()*$C379/365)+MAR1!$D$6*SIN(2*PI()*$C379/365)</f>
        <v/>
      </c>
      <c r="M379" s="7">
        <f>MAR1!$B$7+MAR1!$C$7*COS(2*PI()*$C379/365)+MAR1!$D$7*SIN(2*PI()*$C379/365)</f>
        <v/>
      </c>
      <c r="N379" s="7">
        <f>F379-K379</f>
        <v/>
      </c>
      <c r="O379" s="7">
        <f>G379-L379</f>
        <v/>
      </c>
      <c r="P379" s="7">
        <f>H379-M379</f>
        <v/>
      </c>
      <c r="Q379" s="7">
        <f>IF($I379=1,(N379-MAR1!$B$11)/MAR1!$D$11,(N379-MAR1!$C$11)/MAR1!$E$11)</f>
        <v/>
      </c>
      <c r="R379" s="7">
        <f>IF($I379=1,(O379-MAR1!$B$12)/MAR1!$D$12,(O379-MAR1!$C$12)/MAR1!$E$12)</f>
        <v/>
      </c>
      <c r="S379" s="7">
        <f>IF($I379=1,(P379-MAR1!$B$13)/MAR1!$D$13,(P379-MAR1!$C$13)/MAR1!$E$13)</f>
        <v/>
      </c>
      <c r="U379" s="5" t="n">
        <v>378</v>
      </c>
      <c r="V379" s="5" t="n">
        <v>0.179403</v>
      </c>
      <c r="W379" s="5" t="n">
        <v>0.944675</v>
      </c>
      <c r="X379" s="5" t="n">
        <v>0.078495</v>
      </c>
      <c r="Y379" s="5" t="n">
        <v>0.192022</v>
      </c>
      <c r="Z379" s="5" t="n">
        <v>0.110232</v>
      </c>
    </row>
    <row r="380">
      <c r="A380" s="5" t="n">
        <v>379</v>
      </c>
      <c r="B380" s="5" t="n">
        <v>2</v>
      </c>
      <c r="C380" s="5" t="n">
        <v>14</v>
      </c>
      <c r="D380" s="5" t="n">
        <v>1</v>
      </c>
      <c r="E380" s="5" t="n">
        <v>0</v>
      </c>
      <c r="F380" s="5" t="n">
        <v>31.5</v>
      </c>
      <c r="G380" s="5" t="n">
        <v>16.9</v>
      </c>
      <c r="H380" s="5" t="n">
        <v>19.52</v>
      </c>
      <c r="I380" s="6">
        <f>IF(E380&gt;=Markov!$B$3,1,0)</f>
        <v/>
      </c>
      <c r="J380" s="6">
        <f>I379</f>
        <v/>
      </c>
      <c r="K380" s="7">
        <f>MAR1!$B$5+MAR1!$C$5*COS(2*PI()*$C380/365)+MAR1!$D$5*SIN(2*PI()*$C380/365)</f>
        <v/>
      </c>
      <c r="L380" s="7">
        <f>MAR1!$B$6+MAR1!$C$6*COS(2*PI()*$C380/365)+MAR1!$D$6*SIN(2*PI()*$C380/365)</f>
        <v/>
      </c>
      <c r="M380" s="7">
        <f>MAR1!$B$7+MAR1!$C$7*COS(2*PI()*$C380/365)+MAR1!$D$7*SIN(2*PI()*$C380/365)</f>
        <v/>
      </c>
      <c r="N380" s="7">
        <f>F380-K380</f>
        <v/>
      </c>
      <c r="O380" s="7">
        <f>G380-L380</f>
        <v/>
      </c>
      <c r="P380" s="7">
        <f>H380-M380</f>
        <v/>
      </c>
      <c r="Q380" s="7">
        <f>IF($I380=1,(N380-MAR1!$B$11)/MAR1!$D$11,(N380-MAR1!$C$11)/MAR1!$E$11)</f>
        <v/>
      </c>
      <c r="R380" s="7">
        <f>IF($I380=1,(O380-MAR1!$B$12)/MAR1!$D$12,(O380-MAR1!$C$12)/MAR1!$E$12)</f>
        <v/>
      </c>
      <c r="S380" s="7">
        <f>IF($I380=1,(P380-MAR1!$B$13)/MAR1!$D$13,(P380-MAR1!$C$13)/MAR1!$E$13)</f>
        <v/>
      </c>
      <c r="U380" s="5" t="n">
        <v>379</v>
      </c>
      <c r="V380" s="5" t="n">
        <v>0.2107</v>
      </c>
      <c r="W380" s="5" t="n">
        <v>0.662431</v>
      </c>
      <c r="X380" s="5" t="n">
        <v>0.232965</v>
      </c>
      <c r="Y380" s="5" t="n">
        <v>0.596768</v>
      </c>
      <c r="Z380" s="5" t="n">
        <v>0.798678</v>
      </c>
    </row>
    <row r="381">
      <c r="A381" s="5" t="n">
        <v>380</v>
      </c>
      <c r="B381" s="5" t="n">
        <v>2</v>
      </c>
      <c r="C381" s="5" t="n">
        <v>15</v>
      </c>
      <c r="D381" s="5" t="n">
        <v>1</v>
      </c>
      <c r="E381" s="5" t="n">
        <v>0</v>
      </c>
      <c r="F381" s="5" t="n">
        <v>30.2</v>
      </c>
      <c r="G381" s="5" t="n">
        <v>13.3</v>
      </c>
      <c r="H381" s="5" t="n">
        <v>18.92</v>
      </c>
      <c r="I381" s="6">
        <f>IF(E381&gt;=Markov!$B$3,1,0)</f>
        <v/>
      </c>
      <c r="J381" s="6">
        <f>I380</f>
        <v/>
      </c>
      <c r="K381" s="7">
        <f>MAR1!$B$5+MAR1!$C$5*COS(2*PI()*$C381/365)+MAR1!$D$5*SIN(2*PI()*$C381/365)</f>
        <v/>
      </c>
      <c r="L381" s="7">
        <f>MAR1!$B$6+MAR1!$C$6*COS(2*PI()*$C381/365)+MAR1!$D$6*SIN(2*PI()*$C381/365)</f>
        <v/>
      </c>
      <c r="M381" s="7">
        <f>MAR1!$B$7+MAR1!$C$7*COS(2*PI()*$C381/365)+MAR1!$D$7*SIN(2*PI()*$C381/365)</f>
        <v/>
      </c>
      <c r="N381" s="7">
        <f>F381-K381</f>
        <v/>
      </c>
      <c r="O381" s="7">
        <f>G381-L381</f>
        <v/>
      </c>
      <c r="P381" s="7">
        <f>H381-M381</f>
        <v/>
      </c>
      <c r="Q381" s="7">
        <f>IF($I381=1,(N381-MAR1!$B$11)/MAR1!$D$11,(N381-MAR1!$C$11)/MAR1!$E$11)</f>
        <v/>
      </c>
      <c r="R381" s="7">
        <f>IF($I381=1,(O381-MAR1!$B$12)/MAR1!$D$12,(O381-MAR1!$C$12)/MAR1!$E$12)</f>
        <v/>
      </c>
      <c r="S381" s="7">
        <f>IF($I381=1,(P381-MAR1!$B$13)/MAR1!$D$13,(P381-MAR1!$C$13)/MAR1!$E$13)</f>
        <v/>
      </c>
      <c r="U381" s="5" t="n">
        <v>380</v>
      </c>
      <c r="V381" s="5" t="n">
        <v>0.687889</v>
      </c>
      <c r="W381" s="5" t="n">
        <v>0.39896</v>
      </c>
      <c r="X381" s="5" t="n">
        <v>0.862493</v>
      </c>
      <c r="Y381" s="5" t="n">
        <v>0.634802</v>
      </c>
      <c r="Z381" s="5" t="n">
        <v>0.422836</v>
      </c>
    </row>
    <row r="382">
      <c r="A382" s="5" t="n">
        <v>381</v>
      </c>
      <c r="B382" s="5" t="n">
        <v>2</v>
      </c>
      <c r="C382" s="5" t="n">
        <v>16</v>
      </c>
      <c r="D382" s="5" t="n">
        <v>1</v>
      </c>
      <c r="E382" s="5" t="n">
        <v>4.7</v>
      </c>
      <c r="F382" s="5" t="n">
        <v>28.1</v>
      </c>
      <c r="G382" s="5" t="n">
        <v>12.8</v>
      </c>
      <c r="H382" s="5" t="n">
        <v>14.16</v>
      </c>
      <c r="I382" s="6">
        <f>IF(E382&gt;=Markov!$B$3,1,0)</f>
        <v/>
      </c>
      <c r="J382" s="6">
        <f>I381</f>
        <v/>
      </c>
      <c r="K382" s="7">
        <f>MAR1!$B$5+MAR1!$C$5*COS(2*PI()*$C382/365)+MAR1!$D$5*SIN(2*PI()*$C382/365)</f>
        <v/>
      </c>
      <c r="L382" s="7">
        <f>MAR1!$B$6+MAR1!$C$6*COS(2*PI()*$C382/365)+MAR1!$D$6*SIN(2*PI()*$C382/365)</f>
        <v/>
      </c>
      <c r="M382" s="7">
        <f>MAR1!$B$7+MAR1!$C$7*COS(2*PI()*$C382/365)+MAR1!$D$7*SIN(2*PI()*$C382/365)</f>
        <v/>
      </c>
      <c r="N382" s="7">
        <f>F382-K382</f>
        <v/>
      </c>
      <c r="O382" s="7">
        <f>G382-L382</f>
        <v/>
      </c>
      <c r="P382" s="7">
        <f>H382-M382</f>
        <v/>
      </c>
      <c r="Q382" s="7">
        <f>IF($I382=1,(N382-MAR1!$B$11)/MAR1!$D$11,(N382-MAR1!$C$11)/MAR1!$E$11)</f>
        <v/>
      </c>
      <c r="R382" s="7">
        <f>IF($I382=1,(O382-MAR1!$B$12)/MAR1!$D$12,(O382-MAR1!$C$12)/MAR1!$E$12)</f>
        <v/>
      </c>
      <c r="S382" s="7">
        <f>IF($I382=1,(P382-MAR1!$B$13)/MAR1!$D$13,(P382-MAR1!$C$13)/MAR1!$E$13)</f>
        <v/>
      </c>
      <c r="U382" s="5" t="n">
        <v>381</v>
      </c>
      <c r="V382" s="5" t="n">
        <v>0.264157</v>
      </c>
      <c r="W382" s="5" t="n">
        <v>0.196788</v>
      </c>
      <c r="X382" s="5" t="n">
        <v>0.263318</v>
      </c>
      <c r="Y382" s="5" t="n">
        <v>0.522506</v>
      </c>
      <c r="Z382" s="5" t="n">
        <v>0.53895</v>
      </c>
    </row>
    <row r="383">
      <c r="A383" s="5" t="n">
        <v>382</v>
      </c>
      <c r="B383" s="5" t="n">
        <v>2</v>
      </c>
      <c r="C383" s="5" t="n">
        <v>17</v>
      </c>
      <c r="D383" s="5" t="n">
        <v>1</v>
      </c>
      <c r="E383" s="5" t="n">
        <v>0</v>
      </c>
      <c r="F383" s="5" t="n">
        <v>30.9</v>
      </c>
      <c r="G383" s="5" t="n">
        <v>14.2</v>
      </c>
      <c r="H383" s="5" t="n">
        <v>17.93</v>
      </c>
      <c r="I383" s="6">
        <f>IF(E383&gt;=Markov!$B$3,1,0)</f>
        <v/>
      </c>
      <c r="J383" s="6">
        <f>I382</f>
        <v/>
      </c>
      <c r="K383" s="7">
        <f>MAR1!$B$5+MAR1!$C$5*COS(2*PI()*$C383/365)+MAR1!$D$5*SIN(2*PI()*$C383/365)</f>
        <v/>
      </c>
      <c r="L383" s="7">
        <f>MAR1!$B$6+MAR1!$C$6*COS(2*PI()*$C383/365)+MAR1!$D$6*SIN(2*PI()*$C383/365)</f>
        <v/>
      </c>
      <c r="M383" s="7">
        <f>MAR1!$B$7+MAR1!$C$7*COS(2*PI()*$C383/365)+MAR1!$D$7*SIN(2*PI()*$C383/365)</f>
        <v/>
      </c>
      <c r="N383" s="7">
        <f>F383-K383</f>
        <v/>
      </c>
      <c r="O383" s="7">
        <f>G383-L383</f>
        <v/>
      </c>
      <c r="P383" s="7">
        <f>H383-M383</f>
        <v/>
      </c>
      <c r="Q383" s="7">
        <f>IF($I383=1,(N383-MAR1!$B$11)/MAR1!$D$11,(N383-MAR1!$C$11)/MAR1!$E$11)</f>
        <v/>
      </c>
      <c r="R383" s="7">
        <f>IF($I383=1,(O383-MAR1!$B$12)/MAR1!$D$12,(O383-MAR1!$C$12)/MAR1!$E$12)</f>
        <v/>
      </c>
      <c r="S383" s="7">
        <f>IF($I383=1,(P383-MAR1!$B$13)/MAR1!$D$13,(P383-MAR1!$C$13)/MAR1!$E$13)</f>
        <v/>
      </c>
      <c r="U383" s="5" t="n">
        <v>382</v>
      </c>
      <c r="V383" s="5" t="n">
        <v>0.992709</v>
      </c>
      <c r="W383" s="5" t="n">
        <v>0.777601</v>
      </c>
      <c r="X383" s="5" t="n">
        <v>0.836763</v>
      </c>
      <c r="Y383" s="5" t="n">
        <v>0.646799</v>
      </c>
      <c r="Z383" s="5" t="n">
        <v>0.447878</v>
      </c>
    </row>
    <row r="384">
      <c r="A384" s="5" t="n">
        <v>383</v>
      </c>
      <c r="B384" s="5" t="n">
        <v>2</v>
      </c>
      <c r="C384" s="5" t="n">
        <v>18</v>
      </c>
      <c r="D384" s="5" t="n">
        <v>1</v>
      </c>
      <c r="E384" s="5" t="n">
        <v>0</v>
      </c>
      <c r="F384" s="5" t="n">
        <v>33</v>
      </c>
      <c r="G384" s="5" t="n">
        <v>14</v>
      </c>
      <c r="H384" s="5" t="n">
        <v>22.91</v>
      </c>
      <c r="I384" s="6">
        <f>IF(E384&gt;=Markov!$B$3,1,0)</f>
        <v/>
      </c>
      <c r="J384" s="6">
        <f>I383</f>
        <v/>
      </c>
      <c r="K384" s="7">
        <f>MAR1!$B$5+MAR1!$C$5*COS(2*PI()*$C384/365)+MAR1!$D$5*SIN(2*PI()*$C384/365)</f>
        <v/>
      </c>
      <c r="L384" s="7">
        <f>MAR1!$B$6+MAR1!$C$6*COS(2*PI()*$C384/365)+MAR1!$D$6*SIN(2*PI()*$C384/365)</f>
        <v/>
      </c>
      <c r="M384" s="7">
        <f>MAR1!$B$7+MAR1!$C$7*COS(2*PI()*$C384/365)+MAR1!$D$7*SIN(2*PI()*$C384/365)</f>
        <v/>
      </c>
      <c r="N384" s="7">
        <f>F384-K384</f>
        <v/>
      </c>
      <c r="O384" s="7">
        <f>G384-L384</f>
        <v/>
      </c>
      <c r="P384" s="7">
        <f>H384-M384</f>
        <v/>
      </c>
      <c r="Q384" s="7">
        <f>IF($I384=1,(N384-MAR1!$B$11)/MAR1!$D$11,(N384-MAR1!$C$11)/MAR1!$E$11)</f>
        <v/>
      </c>
      <c r="R384" s="7">
        <f>IF($I384=1,(O384-MAR1!$B$12)/MAR1!$D$12,(O384-MAR1!$C$12)/MAR1!$E$12)</f>
        <v/>
      </c>
      <c r="S384" s="7">
        <f>IF($I384=1,(P384-MAR1!$B$13)/MAR1!$D$13,(P384-MAR1!$C$13)/MAR1!$E$13)</f>
        <v/>
      </c>
      <c r="U384" s="5" t="n">
        <v>383</v>
      </c>
      <c r="V384" s="5" t="n">
        <v>0.600171</v>
      </c>
      <c r="W384" s="5" t="n">
        <v>0.423172</v>
      </c>
      <c r="X384" s="5" t="n">
        <v>0.864457</v>
      </c>
      <c r="Y384" s="5" t="n">
        <v>0.967873</v>
      </c>
      <c r="Z384" s="5" t="n">
        <v>0.403853</v>
      </c>
    </row>
    <row r="385">
      <c r="A385" s="5" t="n">
        <v>384</v>
      </c>
      <c r="B385" s="5" t="n">
        <v>2</v>
      </c>
      <c r="C385" s="5" t="n">
        <v>19</v>
      </c>
      <c r="D385" s="5" t="n">
        <v>1</v>
      </c>
      <c r="E385" s="5" t="n">
        <v>6.6</v>
      </c>
      <c r="F385" s="5" t="n">
        <v>28.5</v>
      </c>
      <c r="G385" s="5" t="n">
        <v>14.4</v>
      </c>
      <c r="H385" s="5" t="n">
        <v>13.92</v>
      </c>
      <c r="I385" s="6">
        <f>IF(E385&gt;=Markov!$B$3,1,0)</f>
        <v/>
      </c>
      <c r="J385" s="6">
        <f>I384</f>
        <v/>
      </c>
      <c r="K385" s="7">
        <f>MAR1!$B$5+MAR1!$C$5*COS(2*PI()*$C385/365)+MAR1!$D$5*SIN(2*PI()*$C385/365)</f>
        <v/>
      </c>
      <c r="L385" s="7">
        <f>MAR1!$B$6+MAR1!$C$6*COS(2*PI()*$C385/365)+MAR1!$D$6*SIN(2*PI()*$C385/365)</f>
        <v/>
      </c>
      <c r="M385" s="7">
        <f>MAR1!$B$7+MAR1!$C$7*COS(2*PI()*$C385/365)+MAR1!$D$7*SIN(2*PI()*$C385/365)</f>
        <v/>
      </c>
      <c r="N385" s="7">
        <f>F385-K385</f>
        <v/>
      </c>
      <c r="O385" s="7">
        <f>G385-L385</f>
        <v/>
      </c>
      <c r="P385" s="7">
        <f>H385-M385</f>
        <v/>
      </c>
      <c r="Q385" s="7">
        <f>IF($I385=1,(N385-MAR1!$B$11)/MAR1!$D$11,(N385-MAR1!$C$11)/MAR1!$E$11)</f>
        <v/>
      </c>
      <c r="R385" s="7">
        <f>IF($I385=1,(O385-MAR1!$B$12)/MAR1!$D$12,(O385-MAR1!$C$12)/MAR1!$E$12)</f>
        <v/>
      </c>
      <c r="S385" s="7">
        <f>IF($I385=1,(P385-MAR1!$B$13)/MAR1!$D$13,(P385-MAR1!$C$13)/MAR1!$E$13)</f>
        <v/>
      </c>
      <c r="U385" s="5" t="n">
        <v>384</v>
      </c>
      <c r="V385" s="5" t="n">
        <v>0.249359</v>
      </c>
      <c r="W385" s="5" t="n">
        <v>0.588966</v>
      </c>
      <c r="X385" s="5" t="n">
        <v>0.183069</v>
      </c>
      <c r="Y385" s="5" t="n">
        <v>0.161641</v>
      </c>
      <c r="Z385" s="5" t="n">
        <v>0.251972</v>
      </c>
    </row>
    <row r="386">
      <c r="A386" s="5" t="n">
        <v>385</v>
      </c>
      <c r="B386" s="5" t="n">
        <v>2</v>
      </c>
      <c r="C386" s="5" t="n">
        <v>20</v>
      </c>
      <c r="D386" s="5" t="n">
        <v>1</v>
      </c>
      <c r="E386" s="5" t="n">
        <v>0</v>
      </c>
      <c r="F386" s="5" t="n">
        <v>29.7</v>
      </c>
      <c r="G386" s="5" t="n">
        <v>13.8</v>
      </c>
      <c r="H386" s="5" t="n">
        <v>19.57</v>
      </c>
      <c r="I386" s="6">
        <f>IF(E386&gt;=Markov!$B$3,1,0)</f>
        <v/>
      </c>
      <c r="J386" s="6">
        <f>I385</f>
        <v/>
      </c>
      <c r="K386" s="7">
        <f>MAR1!$B$5+MAR1!$C$5*COS(2*PI()*$C386/365)+MAR1!$D$5*SIN(2*PI()*$C386/365)</f>
        <v/>
      </c>
      <c r="L386" s="7">
        <f>MAR1!$B$6+MAR1!$C$6*COS(2*PI()*$C386/365)+MAR1!$D$6*SIN(2*PI()*$C386/365)</f>
        <v/>
      </c>
      <c r="M386" s="7">
        <f>MAR1!$B$7+MAR1!$C$7*COS(2*PI()*$C386/365)+MAR1!$D$7*SIN(2*PI()*$C386/365)</f>
        <v/>
      </c>
      <c r="N386" s="7">
        <f>F386-K386</f>
        <v/>
      </c>
      <c r="O386" s="7">
        <f>G386-L386</f>
        <v/>
      </c>
      <c r="P386" s="7">
        <f>H386-M386</f>
        <v/>
      </c>
      <c r="Q386" s="7">
        <f>IF($I386=1,(N386-MAR1!$B$11)/MAR1!$D$11,(N386-MAR1!$C$11)/MAR1!$E$11)</f>
        <v/>
      </c>
      <c r="R386" s="7">
        <f>IF($I386=1,(O386-MAR1!$B$12)/MAR1!$D$12,(O386-MAR1!$C$12)/MAR1!$E$12)</f>
        <v/>
      </c>
      <c r="S386" s="7">
        <f>IF($I386=1,(P386-MAR1!$B$13)/MAR1!$D$13,(P386-MAR1!$C$13)/MAR1!$E$13)</f>
        <v/>
      </c>
      <c r="U386" s="5" t="n">
        <v>385</v>
      </c>
      <c r="V386" s="5" t="n">
        <v>0.460722</v>
      </c>
      <c r="W386" s="5" t="n">
        <v>0.990432</v>
      </c>
      <c r="X386" s="5" t="n">
        <v>0.776245</v>
      </c>
      <c r="Y386" s="5" t="n">
        <v>0.12897</v>
      </c>
      <c r="Z386" s="5" t="n">
        <v>0.281616</v>
      </c>
    </row>
    <row r="387">
      <c r="A387" s="5" t="n">
        <v>386</v>
      </c>
      <c r="B387" s="5" t="n">
        <v>2</v>
      </c>
      <c r="C387" s="5" t="n">
        <v>21</v>
      </c>
      <c r="D387" s="5" t="n">
        <v>1</v>
      </c>
      <c r="E387" s="5" t="n">
        <v>0</v>
      </c>
      <c r="F387" s="5" t="n">
        <v>31.2</v>
      </c>
      <c r="G387" s="5" t="n">
        <v>16.6</v>
      </c>
      <c r="H387" s="5" t="n">
        <v>13.06</v>
      </c>
      <c r="I387" s="6">
        <f>IF(E387&gt;=Markov!$B$3,1,0)</f>
        <v/>
      </c>
      <c r="J387" s="6">
        <f>I386</f>
        <v/>
      </c>
      <c r="K387" s="7">
        <f>MAR1!$B$5+MAR1!$C$5*COS(2*PI()*$C387/365)+MAR1!$D$5*SIN(2*PI()*$C387/365)</f>
        <v/>
      </c>
      <c r="L387" s="7">
        <f>MAR1!$B$6+MAR1!$C$6*COS(2*PI()*$C387/365)+MAR1!$D$6*SIN(2*PI()*$C387/365)</f>
        <v/>
      </c>
      <c r="M387" s="7">
        <f>MAR1!$B$7+MAR1!$C$7*COS(2*PI()*$C387/365)+MAR1!$D$7*SIN(2*PI()*$C387/365)</f>
        <v/>
      </c>
      <c r="N387" s="7">
        <f>F387-K387</f>
        <v/>
      </c>
      <c r="O387" s="7">
        <f>G387-L387</f>
        <v/>
      </c>
      <c r="P387" s="7">
        <f>H387-M387</f>
        <v/>
      </c>
      <c r="Q387" s="7">
        <f>IF($I387=1,(N387-MAR1!$B$11)/MAR1!$D$11,(N387-MAR1!$C$11)/MAR1!$E$11)</f>
        <v/>
      </c>
      <c r="R387" s="7">
        <f>IF($I387=1,(O387-MAR1!$B$12)/MAR1!$D$12,(O387-MAR1!$C$12)/MAR1!$E$12)</f>
        <v/>
      </c>
      <c r="S387" s="7">
        <f>IF($I387=1,(P387-MAR1!$B$13)/MAR1!$D$13,(P387-MAR1!$C$13)/MAR1!$E$13)</f>
        <v/>
      </c>
      <c r="U387" s="5" t="n">
        <v>386</v>
      </c>
      <c r="V387" s="5" t="n">
        <v>0.38618</v>
      </c>
      <c r="W387" s="5" t="n">
        <v>0.117336</v>
      </c>
      <c r="X387" s="5" t="n">
        <v>0.533938</v>
      </c>
      <c r="Y387" s="5" t="n">
        <v>0.8559600000000001</v>
      </c>
      <c r="Z387" s="5" t="n">
        <v>0.573563</v>
      </c>
    </row>
    <row r="388">
      <c r="A388" s="5" t="n">
        <v>387</v>
      </c>
      <c r="B388" s="5" t="n">
        <v>2</v>
      </c>
      <c r="C388" s="5" t="n">
        <v>22</v>
      </c>
      <c r="D388" s="5" t="n">
        <v>1</v>
      </c>
      <c r="E388" s="5" t="n">
        <v>8.5</v>
      </c>
      <c r="F388" s="5" t="n">
        <v>28.7</v>
      </c>
      <c r="G388" s="5" t="n">
        <v>14.3</v>
      </c>
      <c r="H388" s="5" t="n">
        <v>6.77</v>
      </c>
      <c r="I388" s="6">
        <f>IF(E388&gt;=Markov!$B$3,1,0)</f>
        <v/>
      </c>
      <c r="J388" s="6">
        <f>I387</f>
        <v/>
      </c>
      <c r="K388" s="7">
        <f>MAR1!$B$5+MAR1!$C$5*COS(2*PI()*$C388/365)+MAR1!$D$5*SIN(2*PI()*$C388/365)</f>
        <v/>
      </c>
      <c r="L388" s="7">
        <f>MAR1!$B$6+MAR1!$C$6*COS(2*PI()*$C388/365)+MAR1!$D$6*SIN(2*PI()*$C388/365)</f>
        <v/>
      </c>
      <c r="M388" s="7">
        <f>MAR1!$B$7+MAR1!$C$7*COS(2*PI()*$C388/365)+MAR1!$D$7*SIN(2*PI()*$C388/365)</f>
        <v/>
      </c>
      <c r="N388" s="7">
        <f>F388-K388</f>
        <v/>
      </c>
      <c r="O388" s="7">
        <f>G388-L388</f>
        <v/>
      </c>
      <c r="P388" s="7">
        <f>H388-M388</f>
        <v/>
      </c>
      <c r="Q388" s="7">
        <f>IF($I388=1,(N388-MAR1!$B$11)/MAR1!$D$11,(N388-MAR1!$C$11)/MAR1!$E$11)</f>
        <v/>
      </c>
      <c r="R388" s="7">
        <f>IF($I388=1,(O388-MAR1!$B$12)/MAR1!$D$12,(O388-MAR1!$C$12)/MAR1!$E$12)</f>
        <v/>
      </c>
      <c r="S388" s="7">
        <f>IF($I388=1,(P388-MAR1!$B$13)/MAR1!$D$13,(P388-MAR1!$C$13)/MAR1!$E$13)</f>
        <v/>
      </c>
      <c r="U388" s="5" t="n">
        <v>387</v>
      </c>
      <c r="V388" s="5" t="n">
        <v>0.223065</v>
      </c>
      <c r="W388" s="5" t="n">
        <v>0.279345</v>
      </c>
      <c r="X388" s="5" t="n">
        <v>0.625524</v>
      </c>
      <c r="Y388" s="5" t="n">
        <v>0.262267</v>
      </c>
      <c r="Z388" s="5" t="n">
        <v>0.998248</v>
      </c>
    </row>
    <row r="389">
      <c r="A389" s="5" t="n">
        <v>388</v>
      </c>
      <c r="B389" s="5" t="n">
        <v>2</v>
      </c>
      <c r="C389" s="5" t="n">
        <v>23</v>
      </c>
      <c r="D389" s="5" t="n">
        <v>1</v>
      </c>
      <c r="E389" s="5" t="n">
        <v>0.8</v>
      </c>
      <c r="F389" s="5" t="n">
        <v>29.8</v>
      </c>
      <c r="G389" s="5" t="n">
        <v>15</v>
      </c>
      <c r="H389" s="5" t="n">
        <v>14.11</v>
      </c>
      <c r="I389" s="6">
        <f>IF(E389&gt;=Markov!$B$3,1,0)</f>
        <v/>
      </c>
      <c r="J389" s="6">
        <f>I388</f>
        <v/>
      </c>
      <c r="K389" s="7">
        <f>MAR1!$B$5+MAR1!$C$5*COS(2*PI()*$C389/365)+MAR1!$D$5*SIN(2*PI()*$C389/365)</f>
        <v/>
      </c>
      <c r="L389" s="7">
        <f>MAR1!$B$6+MAR1!$C$6*COS(2*PI()*$C389/365)+MAR1!$D$6*SIN(2*PI()*$C389/365)</f>
        <v/>
      </c>
      <c r="M389" s="7">
        <f>MAR1!$B$7+MAR1!$C$7*COS(2*PI()*$C389/365)+MAR1!$D$7*SIN(2*PI()*$C389/365)</f>
        <v/>
      </c>
      <c r="N389" s="7">
        <f>F389-K389</f>
        <v/>
      </c>
      <c r="O389" s="7">
        <f>G389-L389</f>
        <v/>
      </c>
      <c r="P389" s="7">
        <f>H389-M389</f>
        <v/>
      </c>
      <c r="Q389" s="7">
        <f>IF($I389=1,(N389-MAR1!$B$11)/MAR1!$D$11,(N389-MAR1!$C$11)/MAR1!$E$11)</f>
        <v/>
      </c>
      <c r="R389" s="7">
        <f>IF($I389=1,(O389-MAR1!$B$12)/MAR1!$D$12,(O389-MAR1!$C$12)/MAR1!$E$12)</f>
        <v/>
      </c>
      <c r="S389" s="7">
        <f>IF($I389=1,(P389-MAR1!$B$13)/MAR1!$D$13,(P389-MAR1!$C$13)/MAR1!$E$13)</f>
        <v/>
      </c>
      <c r="U389" s="5" t="n">
        <v>388</v>
      </c>
      <c r="V389" s="5" t="n">
        <v>0.351016</v>
      </c>
      <c r="W389" s="5" t="n">
        <v>0.386346</v>
      </c>
      <c r="X389" s="5" t="n">
        <v>0.724017</v>
      </c>
      <c r="Y389" s="5" t="n">
        <v>0.40253</v>
      </c>
      <c r="Z389" s="5" t="n">
        <v>0.685951</v>
      </c>
    </row>
    <row r="390">
      <c r="A390" s="5" t="n">
        <v>389</v>
      </c>
      <c r="B390" s="5" t="n">
        <v>2</v>
      </c>
      <c r="C390" s="5" t="n">
        <v>24</v>
      </c>
      <c r="D390" s="5" t="n">
        <v>1</v>
      </c>
      <c r="E390" s="5" t="n">
        <v>0</v>
      </c>
      <c r="F390" s="5" t="n">
        <v>36</v>
      </c>
      <c r="G390" s="5" t="n">
        <v>17.2</v>
      </c>
      <c r="H390" s="5" t="n">
        <v>21.11</v>
      </c>
      <c r="I390" s="6">
        <f>IF(E390&gt;=Markov!$B$3,1,0)</f>
        <v/>
      </c>
      <c r="J390" s="6">
        <f>I389</f>
        <v/>
      </c>
      <c r="K390" s="7">
        <f>MAR1!$B$5+MAR1!$C$5*COS(2*PI()*$C390/365)+MAR1!$D$5*SIN(2*PI()*$C390/365)</f>
        <v/>
      </c>
      <c r="L390" s="7">
        <f>MAR1!$B$6+MAR1!$C$6*COS(2*PI()*$C390/365)+MAR1!$D$6*SIN(2*PI()*$C390/365)</f>
        <v/>
      </c>
      <c r="M390" s="7">
        <f>MAR1!$B$7+MAR1!$C$7*COS(2*PI()*$C390/365)+MAR1!$D$7*SIN(2*PI()*$C390/365)</f>
        <v/>
      </c>
      <c r="N390" s="7">
        <f>F390-K390</f>
        <v/>
      </c>
      <c r="O390" s="7">
        <f>G390-L390</f>
        <v/>
      </c>
      <c r="P390" s="7">
        <f>H390-M390</f>
        <v/>
      </c>
      <c r="Q390" s="7">
        <f>IF($I390=1,(N390-MAR1!$B$11)/MAR1!$D$11,(N390-MAR1!$C$11)/MAR1!$E$11)</f>
        <v/>
      </c>
      <c r="R390" s="7">
        <f>IF($I390=1,(O390-MAR1!$B$12)/MAR1!$D$12,(O390-MAR1!$C$12)/MAR1!$E$12)</f>
        <v/>
      </c>
      <c r="S390" s="7">
        <f>IF($I390=1,(P390-MAR1!$B$13)/MAR1!$D$13,(P390-MAR1!$C$13)/MAR1!$E$13)</f>
        <v/>
      </c>
      <c r="U390" s="5" t="n">
        <v>389</v>
      </c>
      <c r="V390" s="5" t="n">
        <v>0.8981749999999999</v>
      </c>
      <c r="W390" s="5" t="n">
        <v>0.655114</v>
      </c>
      <c r="X390" s="5" t="n">
        <v>0.874255</v>
      </c>
      <c r="Y390" s="5" t="n">
        <v>0.955423</v>
      </c>
      <c r="Z390" s="5" t="n">
        <v>0.163275</v>
      </c>
    </row>
    <row r="391">
      <c r="A391" s="5" t="n">
        <v>390</v>
      </c>
      <c r="B391" s="5" t="n">
        <v>2</v>
      </c>
      <c r="C391" s="5" t="n">
        <v>25</v>
      </c>
      <c r="D391" s="5" t="n">
        <v>1</v>
      </c>
      <c r="E391" s="5" t="n">
        <v>0</v>
      </c>
      <c r="F391" s="5" t="n">
        <v>33.8</v>
      </c>
      <c r="G391" s="5" t="n">
        <v>20.1</v>
      </c>
      <c r="H391" s="5" t="n">
        <v>17.8</v>
      </c>
      <c r="I391" s="6">
        <f>IF(E391&gt;=Markov!$B$3,1,0)</f>
        <v/>
      </c>
      <c r="J391" s="6">
        <f>I390</f>
        <v/>
      </c>
      <c r="K391" s="7">
        <f>MAR1!$B$5+MAR1!$C$5*COS(2*PI()*$C391/365)+MAR1!$D$5*SIN(2*PI()*$C391/365)</f>
        <v/>
      </c>
      <c r="L391" s="7">
        <f>MAR1!$B$6+MAR1!$C$6*COS(2*PI()*$C391/365)+MAR1!$D$6*SIN(2*PI()*$C391/365)</f>
        <v/>
      </c>
      <c r="M391" s="7">
        <f>MAR1!$B$7+MAR1!$C$7*COS(2*PI()*$C391/365)+MAR1!$D$7*SIN(2*PI()*$C391/365)</f>
        <v/>
      </c>
      <c r="N391" s="7">
        <f>F391-K391</f>
        <v/>
      </c>
      <c r="O391" s="7">
        <f>G391-L391</f>
        <v/>
      </c>
      <c r="P391" s="7">
        <f>H391-M391</f>
        <v/>
      </c>
      <c r="Q391" s="7">
        <f>IF($I391=1,(N391-MAR1!$B$11)/MAR1!$D$11,(N391-MAR1!$C$11)/MAR1!$E$11)</f>
        <v/>
      </c>
      <c r="R391" s="7">
        <f>IF($I391=1,(O391-MAR1!$B$12)/MAR1!$D$12,(O391-MAR1!$C$12)/MAR1!$E$12)</f>
        <v/>
      </c>
      <c r="S391" s="7">
        <f>IF($I391=1,(P391-MAR1!$B$13)/MAR1!$D$13,(P391-MAR1!$C$13)/MAR1!$E$13)</f>
        <v/>
      </c>
      <c r="U391" s="5" t="n">
        <v>390</v>
      </c>
      <c r="V391" s="5" t="n">
        <v>0.551814</v>
      </c>
      <c r="W391" s="5" t="n">
        <v>0.283289</v>
      </c>
      <c r="X391" s="5" t="n">
        <v>0.865466</v>
      </c>
      <c r="Y391" s="5" t="n">
        <v>0.383372</v>
      </c>
      <c r="Z391" s="5" t="n">
        <v>0.12116</v>
      </c>
    </row>
    <row r="392">
      <c r="A392" s="5" t="n">
        <v>391</v>
      </c>
      <c r="B392" s="5" t="n">
        <v>2</v>
      </c>
      <c r="C392" s="5" t="n">
        <v>26</v>
      </c>
      <c r="D392" s="5" t="n">
        <v>1</v>
      </c>
      <c r="E392" s="5" t="n">
        <v>0</v>
      </c>
      <c r="F392" s="5" t="n">
        <v>35.2</v>
      </c>
      <c r="G392" s="5" t="n">
        <v>19.6</v>
      </c>
      <c r="H392" s="5" t="n">
        <v>18.21</v>
      </c>
      <c r="I392" s="6">
        <f>IF(E392&gt;=Markov!$B$3,1,0)</f>
        <v/>
      </c>
      <c r="J392" s="6">
        <f>I391</f>
        <v/>
      </c>
      <c r="K392" s="7">
        <f>MAR1!$B$5+MAR1!$C$5*COS(2*PI()*$C392/365)+MAR1!$D$5*SIN(2*PI()*$C392/365)</f>
        <v/>
      </c>
      <c r="L392" s="7">
        <f>MAR1!$B$6+MAR1!$C$6*COS(2*PI()*$C392/365)+MAR1!$D$6*SIN(2*PI()*$C392/365)</f>
        <v/>
      </c>
      <c r="M392" s="7">
        <f>MAR1!$B$7+MAR1!$C$7*COS(2*PI()*$C392/365)+MAR1!$D$7*SIN(2*PI()*$C392/365)</f>
        <v/>
      </c>
      <c r="N392" s="7">
        <f>F392-K392</f>
        <v/>
      </c>
      <c r="O392" s="7">
        <f>G392-L392</f>
        <v/>
      </c>
      <c r="P392" s="7">
        <f>H392-M392</f>
        <v/>
      </c>
      <c r="Q392" s="7">
        <f>IF($I392=1,(N392-MAR1!$B$11)/MAR1!$D$11,(N392-MAR1!$C$11)/MAR1!$E$11)</f>
        <v/>
      </c>
      <c r="R392" s="7">
        <f>IF($I392=1,(O392-MAR1!$B$12)/MAR1!$D$12,(O392-MAR1!$C$12)/MAR1!$E$12)</f>
        <v/>
      </c>
      <c r="S392" s="7">
        <f>IF($I392=1,(P392-MAR1!$B$13)/MAR1!$D$13,(P392-MAR1!$C$13)/MAR1!$E$13)</f>
        <v/>
      </c>
      <c r="U392" s="5" t="n">
        <v>391</v>
      </c>
      <c r="V392" s="5" t="n">
        <v>0.149942</v>
      </c>
      <c r="W392" s="5" t="n">
        <v>0.387534</v>
      </c>
      <c r="X392" s="5" t="n">
        <v>0.314788</v>
      </c>
      <c r="Y392" s="5" t="n">
        <v>0.772658</v>
      </c>
      <c r="Z392" s="5" t="n">
        <v>0.321605</v>
      </c>
    </row>
    <row r="393">
      <c r="A393" s="5" t="n">
        <v>392</v>
      </c>
      <c r="B393" s="5" t="n">
        <v>2</v>
      </c>
      <c r="C393" s="5" t="n">
        <v>27</v>
      </c>
      <c r="D393" s="5" t="n">
        <v>1</v>
      </c>
      <c r="E393" s="5" t="n">
        <v>0</v>
      </c>
      <c r="F393" s="5" t="n">
        <v>31.6</v>
      </c>
      <c r="G393" s="5" t="n">
        <v>16.6</v>
      </c>
      <c r="H393" s="5" t="n">
        <v>19.13</v>
      </c>
      <c r="I393" s="6">
        <f>IF(E393&gt;=Markov!$B$3,1,0)</f>
        <v/>
      </c>
      <c r="J393" s="6">
        <f>I392</f>
        <v/>
      </c>
      <c r="K393" s="7">
        <f>MAR1!$B$5+MAR1!$C$5*COS(2*PI()*$C393/365)+MAR1!$D$5*SIN(2*PI()*$C393/365)</f>
        <v/>
      </c>
      <c r="L393" s="7">
        <f>MAR1!$B$6+MAR1!$C$6*COS(2*PI()*$C393/365)+MAR1!$D$6*SIN(2*PI()*$C393/365)</f>
        <v/>
      </c>
      <c r="M393" s="7">
        <f>MAR1!$B$7+MAR1!$C$7*COS(2*PI()*$C393/365)+MAR1!$D$7*SIN(2*PI()*$C393/365)</f>
        <v/>
      </c>
      <c r="N393" s="7">
        <f>F393-K393</f>
        <v/>
      </c>
      <c r="O393" s="7">
        <f>G393-L393</f>
        <v/>
      </c>
      <c r="P393" s="7">
        <f>H393-M393</f>
        <v/>
      </c>
      <c r="Q393" s="7">
        <f>IF($I393=1,(N393-MAR1!$B$11)/MAR1!$D$11,(N393-MAR1!$C$11)/MAR1!$E$11)</f>
        <v/>
      </c>
      <c r="R393" s="7">
        <f>IF($I393=1,(O393-MAR1!$B$12)/MAR1!$D$12,(O393-MAR1!$C$12)/MAR1!$E$12)</f>
        <v/>
      </c>
      <c r="S393" s="7">
        <f>IF($I393=1,(P393-MAR1!$B$13)/MAR1!$D$13,(P393-MAR1!$C$13)/MAR1!$E$13)</f>
        <v/>
      </c>
      <c r="U393" s="5" t="n">
        <v>392</v>
      </c>
      <c r="V393" s="5" t="n">
        <v>0.9111629999999999</v>
      </c>
      <c r="W393" s="5" t="n">
        <v>0.70339</v>
      </c>
      <c r="X393" s="5" t="n">
        <v>0.5179</v>
      </c>
      <c r="Y393" s="5" t="n">
        <v>0.190258</v>
      </c>
      <c r="Z393" s="5" t="n">
        <v>0.39436</v>
      </c>
    </row>
    <row r="394">
      <c r="A394" s="5" t="n">
        <v>393</v>
      </c>
      <c r="B394" s="5" t="n">
        <v>2</v>
      </c>
      <c r="C394" s="5" t="n">
        <v>28</v>
      </c>
      <c r="D394" s="5" t="n">
        <v>1</v>
      </c>
      <c r="E394" s="5" t="n">
        <v>0</v>
      </c>
      <c r="F394" s="5" t="n">
        <v>32.9</v>
      </c>
      <c r="G394" s="5" t="n">
        <v>17.4</v>
      </c>
      <c r="H394" s="5" t="n">
        <v>19.47</v>
      </c>
      <c r="I394" s="6">
        <f>IF(E394&gt;=Markov!$B$3,1,0)</f>
        <v/>
      </c>
      <c r="J394" s="6">
        <f>I393</f>
        <v/>
      </c>
      <c r="K394" s="7">
        <f>MAR1!$B$5+MAR1!$C$5*COS(2*PI()*$C394/365)+MAR1!$D$5*SIN(2*PI()*$C394/365)</f>
        <v/>
      </c>
      <c r="L394" s="7">
        <f>MAR1!$B$6+MAR1!$C$6*COS(2*PI()*$C394/365)+MAR1!$D$6*SIN(2*PI()*$C394/365)</f>
        <v/>
      </c>
      <c r="M394" s="7">
        <f>MAR1!$B$7+MAR1!$C$7*COS(2*PI()*$C394/365)+MAR1!$D$7*SIN(2*PI()*$C394/365)</f>
        <v/>
      </c>
      <c r="N394" s="7">
        <f>F394-K394</f>
        <v/>
      </c>
      <c r="O394" s="7">
        <f>G394-L394</f>
        <v/>
      </c>
      <c r="P394" s="7">
        <f>H394-M394</f>
        <v/>
      </c>
      <c r="Q394" s="7">
        <f>IF($I394=1,(N394-MAR1!$B$11)/MAR1!$D$11,(N394-MAR1!$C$11)/MAR1!$E$11)</f>
        <v/>
      </c>
      <c r="R394" s="7">
        <f>IF($I394=1,(O394-MAR1!$B$12)/MAR1!$D$12,(O394-MAR1!$C$12)/MAR1!$E$12)</f>
        <v/>
      </c>
      <c r="S394" s="7">
        <f>IF($I394=1,(P394-MAR1!$B$13)/MAR1!$D$13,(P394-MAR1!$C$13)/MAR1!$E$13)</f>
        <v/>
      </c>
      <c r="U394" s="5" t="n">
        <v>393</v>
      </c>
      <c r="V394" s="5" t="n">
        <v>0.241585</v>
      </c>
      <c r="W394" s="5" t="n">
        <v>0.681059</v>
      </c>
      <c r="X394" s="5" t="n">
        <v>0.98981</v>
      </c>
      <c r="Y394" s="5" t="n">
        <v>0.512192</v>
      </c>
      <c r="Z394" s="5" t="n">
        <v>0.923947</v>
      </c>
    </row>
    <row r="395">
      <c r="A395" s="5" t="n">
        <v>394</v>
      </c>
      <c r="B395" s="5" t="n">
        <v>2</v>
      </c>
      <c r="C395" s="5" t="n">
        <v>29</v>
      </c>
      <c r="D395" s="5" t="n">
        <v>1</v>
      </c>
      <c r="E395" s="5" t="n">
        <v>0</v>
      </c>
      <c r="F395" s="5" t="n">
        <v>31.7</v>
      </c>
      <c r="G395" s="5" t="n">
        <v>18.8</v>
      </c>
      <c r="H395" s="5" t="n">
        <v>19.14</v>
      </c>
      <c r="I395" s="6">
        <f>IF(E395&gt;=Markov!$B$3,1,0)</f>
        <v/>
      </c>
      <c r="J395" s="6">
        <f>I394</f>
        <v/>
      </c>
      <c r="K395" s="7">
        <f>MAR1!$B$5+MAR1!$C$5*COS(2*PI()*$C395/365)+MAR1!$D$5*SIN(2*PI()*$C395/365)</f>
        <v/>
      </c>
      <c r="L395" s="7">
        <f>MAR1!$B$6+MAR1!$C$6*COS(2*PI()*$C395/365)+MAR1!$D$6*SIN(2*PI()*$C395/365)</f>
        <v/>
      </c>
      <c r="M395" s="7">
        <f>MAR1!$B$7+MAR1!$C$7*COS(2*PI()*$C395/365)+MAR1!$D$7*SIN(2*PI()*$C395/365)</f>
        <v/>
      </c>
      <c r="N395" s="7">
        <f>F395-K395</f>
        <v/>
      </c>
      <c r="O395" s="7">
        <f>G395-L395</f>
        <v/>
      </c>
      <c r="P395" s="7">
        <f>H395-M395</f>
        <v/>
      </c>
      <c r="Q395" s="7">
        <f>IF($I395=1,(N395-MAR1!$B$11)/MAR1!$D$11,(N395-MAR1!$C$11)/MAR1!$E$11)</f>
        <v/>
      </c>
      <c r="R395" s="7">
        <f>IF($I395=1,(O395-MAR1!$B$12)/MAR1!$D$12,(O395-MAR1!$C$12)/MAR1!$E$12)</f>
        <v/>
      </c>
      <c r="S395" s="7">
        <f>IF($I395=1,(P395-MAR1!$B$13)/MAR1!$D$13,(P395-MAR1!$C$13)/MAR1!$E$13)</f>
        <v/>
      </c>
      <c r="U395" s="5" t="n">
        <v>394</v>
      </c>
      <c r="V395" s="5" t="n">
        <v>0.528988</v>
      </c>
      <c r="W395" s="5" t="n">
        <v>0.727322</v>
      </c>
      <c r="X395" s="5" t="n">
        <v>0.908457</v>
      </c>
      <c r="Y395" s="5" t="n">
        <v>0.254512</v>
      </c>
      <c r="Z395" s="5" t="n">
        <v>0.413682</v>
      </c>
    </row>
    <row r="396">
      <c r="A396" s="5" t="n">
        <v>395</v>
      </c>
      <c r="B396" s="5" t="n">
        <v>2</v>
      </c>
      <c r="C396" s="5" t="n">
        <v>30</v>
      </c>
      <c r="D396" s="5" t="n">
        <v>1</v>
      </c>
      <c r="E396" s="5" t="n">
        <v>0</v>
      </c>
      <c r="F396" s="5" t="n">
        <v>34.4</v>
      </c>
      <c r="G396" s="5" t="n">
        <v>18.6</v>
      </c>
      <c r="H396" s="5" t="n">
        <v>18.66</v>
      </c>
      <c r="I396" s="6">
        <f>IF(E396&gt;=Markov!$B$3,1,0)</f>
        <v/>
      </c>
      <c r="J396" s="6">
        <f>I395</f>
        <v/>
      </c>
      <c r="K396" s="7">
        <f>MAR1!$B$5+MAR1!$C$5*COS(2*PI()*$C396/365)+MAR1!$D$5*SIN(2*PI()*$C396/365)</f>
        <v/>
      </c>
      <c r="L396" s="7">
        <f>MAR1!$B$6+MAR1!$C$6*COS(2*PI()*$C396/365)+MAR1!$D$6*SIN(2*PI()*$C396/365)</f>
        <v/>
      </c>
      <c r="M396" s="7">
        <f>MAR1!$B$7+MAR1!$C$7*COS(2*PI()*$C396/365)+MAR1!$D$7*SIN(2*PI()*$C396/365)</f>
        <v/>
      </c>
      <c r="N396" s="7">
        <f>F396-K396</f>
        <v/>
      </c>
      <c r="O396" s="7">
        <f>G396-L396</f>
        <v/>
      </c>
      <c r="P396" s="7">
        <f>H396-M396</f>
        <v/>
      </c>
      <c r="Q396" s="7">
        <f>IF($I396=1,(N396-MAR1!$B$11)/MAR1!$D$11,(N396-MAR1!$C$11)/MAR1!$E$11)</f>
        <v/>
      </c>
      <c r="R396" s="7">
        <f>IF($I396=1,(O396-MAR1!$B$12)/MAR1!$D$12,(O396-MAR1!$C$12)/MAR1!$E$12)</f>
        <v/>
      </c>
      <c r="S396" s="7">
        <f>IF($I396=1,(P396-MAR1!$B$13)/MAR1!$D$13,(P396-MAR1!$C$13)/MAR1!$E$13)</f>
        <v/>
      </c>
      <c r="U396" s="5" t="n">
        <v>395</v>
      </c>
      <c r="V396" s="5" t="n">
        <v>0.346951</v>
      </c>
      <c r="W396" s="5" t="n">
        <v>0.8031470000000001</v>
      </c>
      <c r="X396" s="5" t="n">
        <v>0.809881</v>
      </c>
      <c r="Y396" s="5" t="n">
        <v>0.85661</v>
      </c>
      <c r="Z396" s="5" t="n">
        <v>0.924217</v>
      </c>
    </row>
    <row r="397">
      <c r="A397" s="5" t="n">
        <v>396</v>
      </c>
      <c r="B397" s="5" t="n">
        <v>2</v>
      </c>
      <c r="C397" s="5" t="n">
        <v>31</v>
      </c>
      <c r="D397" s="5" t="n">
        <v>1</v>
      </c>
      <c r="E397" s="5" t="n">
        <v>0</v>
      </c>
      <c r="F397" s="5" t="n">
        <v>32.5</v>
      </c>
      <c r="G397" s="5" t="n">
        <v>15.7</v>
      </c>
      <c r="H397" s="5" t="n">
        <v>16.25</v>
      </c>
      <c r="I397" s="6">
        <f>IF(E397&gt;=Markov!$B$3,1,0)</f>
        <v/>
      </c>
      <c r="J397" s="6">
        <f>I396</f>
        <v/>
      </c>
      <c r="K397" s="7">
        <f>MAR1!$B$5+MAR1!$C$5*COS(2*PI()*$C397/365)+MAR1!$D$5*SIN(2*PI()*$C397/365)</f>
        <v/>
      </c>
      <c r="L397" s="7">
        <f>MAR1!$B$6+MAR1!$C$6*COS(2*PI()*$C397/365)+MAR1!$D$6*SIN(2*PI()*$C397/365)</f>
        <v/>
      </c>
      <c r="M397" s="7">
        <f>MAR1!$B$7+MAR1!$C$7*COS(2*PI()*$C397/365)+MAR1!$D$7*SIN(2*PI()*$C397/365)</f>
        <v/>
      </c>
      <c r="N397" s="7">
        <f>F397-K397</f>
        <v/>
      </c>
      <c r="O397" s="7">
        <f>G397-L397</f>
        <v/>
      </c>
      <c r="P397" s="7">
        <f>H397-M397</f>
        <v/>
      </c>
      <c r="Q397" s="7">
        <f>IF($I397=1,(N397-MAR1!$B$11)/MAR1!$D$11,(N397-MAR1!$C$11)/MAR1!$E$11)</f>
        <v/>
      </c>
      <c r="R397" s="7">
        <f>IF($I397=1,(O397-MAR1!$B$12)/MAR1!$D$12,(O397-MAR1!$C$12)/MAR1!$E$12)</f>
        <v/>
      </c>
      <c r="S397" s="7">
        <f>IF($I397=1,(P397-MAR1!$B$13)/MAR1!$D$13,(P397-MAR1!$C$13)/MAR1!$E$13)</f>
        <v/>
      </c>
      <c r="U397" s="5" t="n">
        <v>396</v>
      </c>
      <c r="V397" s="5" t="n">
        <v>0.998205</v>
      </c>
      <c r="W397" s="5" t="n">
        <v>0.9691380000000001</v>
      </c>
      <c r="X397" s="5" t="n">
        <v>0.486191</v>
      </c>
      <c r="Y397" s="5" t="n">
        <v>0.084367</v>
      </c>
      <c r="Z397" s="5" t="n">
        <v>0.604421</v>
      </c>
    </row>
    <row r="398">
      <c r="A398" s="5" t="n">
        <v>397</v>
      </c>
      <c r="B398" s="5" t="n">
        <v>2</v>
      </c>
      <c r="C398" s="5" t="n">
        <v>32</v>
      </c>
      <c r="D398" s="5" t="n">
        <v>2</v>
      </c>
      <c r="E398" s="5" t="n">
        <v>0</v>
      </c>
      <c r="F398" s="5" t="n">
        <v>32</v>
      </c>
      <c r="G398" s="5" t="n">
        <v>18.7</v>
      </c>
      <c r="H398" s="5" t="n">
        <v>15.7</v>
      </c>
      <c r="I398" s="6">
        <f>IF(E398&gt;=Markov!$B$3,1,0)</f>
        <v/>
      </c>
      <c r="J398" s="6">
        <f>I397</f>
        <v/>
      </c>
      <c r="K398" s="7">
        <f>MAR1!$B$5+MAR1!$C$5*COS(2*PI()*$C398/365)+MAR1!$D$5*SIN(2*PI()*$C398/365)</f>
        <v/>
      </c>
      <c r="L398" s="7">
        <f>MAR1!$B$6+MAR1!$C$6*COS(2*PI()*$C398/365)+MAR1!$D$6*SIN(2*PI()*$C398/365)</f>
        <v/>
      </c>
      <c r="M398" s="7">
        <f>MAR1!$B$7+MAR1!$C$7*COS(2*PI()*$C398/365)+MAR1!$D$7*SIN(2*PI()*$C398/365)</f>
        <v/>
      </c>
      <c r="N398" s="7">
        <f>F398-K398</f>
        <v/>
      </c>
      <c r="O398" s="7">
        <f>G398-L398</f>
        <v/>
      </c>
      <c r="P398" s="7">
        <f>H398-M398</f>
        <v/>
      </c>
      <c r="Q398" s="7">
        <f>IF($I398=1,(N398-MAR1!$B$11)/MAR1!$D$11,(N398-MAR1!$C$11)/MAR1!$E$11)</f>
        <v/>
      </c>
      <c r="R398" s="7">
        <f>IF($I398=1,(O398-MAR1!$B$12)/MAR1!$D$12,(O398-MAR1!$C$12)/MAR1!$E$12)</f>
        <v/>
      </c>
      <c r="S398" s="7">
        <f>IF($I398=1,(P398-MAR1!$B$13)/MAR1!$D$13,(P398-MAR1!$C$13)/MAR1!$E$13)</f>
        <v/>
      </c>
      <c r="U398" s="5" t="n">
        <v>397</v>
      </c>
      <c r="V398" s="5" t="n">
        <v>0.29129</v>
      </c>
      <c r="W398" s="5" t="n">
        <v>0.239392</v>
      </c>
      <c r="X398" s="5" t="n">
        <v>0.899855</v>
      </c>
      <c r="Y398" s="5" t="n">
        <v>0.60114</v>
      </c>
      <c r="Z398" s="5" t="n">
        <v>0.45855</v>
      </c>
    </row>
    <row r="399">
      <c r="A399" s="5" t="n">
        <v>398</v>
      </c>
      <c r="B399" s="5" t="n">
        <v>2</v>
      </c>
      <c r="C399" s="5" t="n">
        <v>33</v>
      </c>
      <c r="D399" s="5" t="n">
        <v>2</v>
      </c>
      <c r="E399" s="5" t="n">
        <v>0</v>
      </c>
      <c r="F399" s="5" t="n">
        <v>34.8</v>
      </c>
      <c r="G399" s="5" t="n">
        <v>17.5</v>
      </c>
      <c r="H399" s="5" t="n">
        <v>19.78</v>
      </c>
      <c r="I399" s="6">
        <f>IF(E399&gt;=Markov!$B$3,1,0)</f>
        <v/>
      </c>
      <c r="J399" s="6">
        <f>I398</f>
        <v/>
      </c>
      <c r="K399" s="7">
        <f>MAR1!$B$5+MAR1!$C$5*COS(2*PI()*$C399/365)+MAR1!$D$5*SIN(2*PI()*$C399/365)</f>
        <v/>
      </c>
      <c r="L399" s="7">
        <f>MAR1!$B$6+MAR1!$C$6*COS(2*PI()*$C399/365)+MAR1!$D$6*SIN(2*PI()*$C399/365)</f>
        <v/>
      </c>
      <c r="M399" s="7">
        <f>MAR1!$B$7+MAR1!$C$7*COS(2*PI()*$C399/365)+MAR1!$D$7*SIN(2*PI()*$C399/365)</f>
        <v/>
      </c>
      <c r="N399" s="7">
        <f>F399-K399</f>
        <v/>
      </c>
      <c r="O399" s="7">
        <f>G399-L399</f>
        <v/>
      </c>
      <c r="P399" s="7">
        <f>H399-M399</f>
        <v/>
      </c>
      <c r="Q399" s="7">
        <f>IF($I399=1,(N399-MAR1!$B$11)/MAR1!$D$11,(N399-MAR1!$C$11)/MAR1!$E$11)</f>
        <v/>
      </c>
      <c r="R399" s="7">
        <f>IF($I399=1,(O399-MAR1!$B$12)/MAR1!$D$12,(O399-MAR1!$C$12)/MAR1!$E$12)</f>
        <v/>
      </c>
      <c r="S399" s="7">
        <f>IF($I399=1,(P399-MAR1!$B$13)/MAR1!$D$13,(P399-MAR1!$C$13)/MAR1!$E$13)</f>
        <v/>
      </c>
      <c r="U399" s="5" t="n">
        <v>398</v>
      </c>
      <c r="V399" s="5" t="n">
        <v>0.34226</v>
      </c>
      <c r="W399" s="5" t="n">
        <v>0.306473</v>
      </c>
      <c r="X399" s="5" t="n">
        <v>0.272223</v>
      </c>
      <c r="Y399" s="5" t="n">
        <v>0.488233</v>
      </c>
      <c r="Z399" s="5" t="n">
        <v>0.60398</v>
      </c>
    </row>
    <row r="400">
      <c r="A400" s="5" t="n">
        <v>399</v>
      </c>
      <c r="B400" s="5" t="n">
        <v>2</v>
      </c>
      <c r="C400" s="5" t="n">
        <v>34</v>
      </c>
      <c r="D400" s="5" t="n">
        <v>2</v>
      </c>
      <c r="E400" s="5" t="n">
        <v>0</v>
      </c>
      <c r="F400" s="5" t="n">
        <v>33.4</v>
      </c>
      <c r="G400" s="5" t="n">
        <v>17.1</v>
      </c>
      <c r="H400" s="5" t="n">
        <v>22.54</v>
      </c>
      <c r="I400" s="6">
        <f>IF(E400&gt;=Markov!$B$3,1,0)</f>
        <v/>
      </c>
      <c r="J400" s="6">
        <f>I399</f>
        <v/>
      </c>
      <c r="K400" s="7">
        <f>MAR1!$B$5+MAR1!$C$5*COS(2*PI()*$C400/365)+MAR1!$D$5*SIN(2*PI()*$C400/365)</f>
        <v/>
      </c>
      <c r="L400" s="7">
        <f>MAR1!$B$6+MAR1!$C$6*COS(2*PI()*$C400/365)+MAR1!$D$6*SIN(2*PI()*$C400/365)</f>
        <v/>
      </c>
      <c r="M400" s="7">
        <f>MAR1!$B$7+MAR1!$C$7*COS(2*PI()*$C400/365)+MAR1!$D$7*SIN(2*PI()*$C400/365)</f>
        <v/>
      </c>
      <c r="N400" s="7">
        <f>F400-K400</f>
        <v/>
      </c>
      <c r="O400" s="7">
        <f>G400-L400</f>
        <v/>
      </c>
      <c r="P400" s="7">
        <f>H400-M400</f>
        <v/>
      </c>
      <c r="Q400" s="7">
        <f>IF($I400=1,(N400-MAR1!$B$11)/MAR1!$D$11,(N400-MAR1!$C$11)/MAR1!$E$11)</f>
        <v/>
      </c>
      <c r="R400" s="7">
        <f>IF($I400=1,(O400-MAR1!$B$12)/MAR1!$D$12,(O400-MAR1!$C$12)/MAR1!$E$12)</f>
        <v/>
      </c>
      <c r="S400" s="7">
        <f>IF($I400=1,(P400-MAR1!$B$13)/MAR1!$D$13,(P400-MAR1!$C$13)/MAR1!$E$13)</f>
        <v/>
      </c>
      <c r="U400" s="5" t="n">
        <v>399</v>
      </c>
      <c r="V400" s="5" t="n">
        <v>0.412545</v>
      </c>
      <c r="W400" s="5" t="n">
        <v>0.723643</v>
      </c>
      <c r="X400" s="5" t="n">
        <v>0.868503</v>
      </c>
      <c r="Y400" s="5" t="n">
        <v>0.466464</v>
      </c>
      <c r="Z400" s="5" t="n">
        <v>0.07348399999999999</v>
      </c>
    </row>
    <row r="401">
      <c r="A401" s="5" t="n">
        <v>400</v>
      </c>
      <c r="B401" s="5" t="n">
        <v>2</v>
      </c>
      <c r="C401" s="5" t="n">
        <v>35</v>
      </c>
      <c r="D401" s="5" t="n">
        <v>2</v>
      </c>
      <c r="E401" s="5" t="n">
        <v>0</v>
      </c>
      <c r="F401" s="5" t="n">
        <v>34.5</v>
      </c>
      <c r="G401" s="5" t="n">
        <v>17.9</v>
      </c>
      <c r="H401" s="5" t="n">
        <v>19.46</v>
      </c>
      <c r="I401" s="6">
        <f>IF(E401&gt;=Markov!$B$3,1,0)</f>
        <v/>
      </c>
      <c r="J401" s="6">
        <f>I400</f>
        <v/>
      </c>
      <c r="K401" s="7">
        <f>MAR1!$B$5+MAR1!$C$5*COS(2*PI()*$C401/365)+MAR1!$D$5*SIN(2*PI()*$C401/365)</f>
        <v/>
      </c>
      <c r="L401" s="7">
        <f>MAR1!$B$6+MAR1!$C$6*COS(2*PI()*$C401/365)+MAR1!$D$6*SIN(2*PI()*$C401/365)</f>
        <v/>
      </c>
      <c r="M401" s="7">
        <f>MAR1!$B$7+MAR1!$C$7*COS(2*PI()*$C401/365)+MAR1!$D$7*SIN(2*PI()*$C401/365)</f>
        <v/>
      </c>
      <c r="N401" s="7">
        <f>F401-K401</f>
        <v/>
      </c>
      <c r="O401" s="7">
        <f>G401-L401</f>
        <v/>
      </c>
      <c r="P401" s="7">
        <f>H401-M401</f>
        <v/>
      </c>
      <c r="Q401" s="7">
        <f>IF($I401=1,(N401-MAR1!$B$11)/MAR1!$D$11,(N401-MAR1!$C$11)/MAR1!$E$11)</f>
        <v/>
      </c>
      <c r="R401" s="7">
        <f>IF($I401=1,(O401-MAR1!$B$12)/MAR1!$D$12,(O401-MAR1!$C$12)/MAR1!$E$12)</f>
        <v/>
      </c>
      <c r="S401" s="7">
        <f>IF($I401=1,(P401-MAR1!$B$13)/MAR1!$D$13,(P401-MAR1!$C$13)/MAR1!$E$13)</f>
        <v/>
      </c>
      <c r="U401" s="5" t="n">
        <v>400</v>
      </c>
      <c r="V401" s="5" t="n">
        <v>0.769776</v>
      </c>
      <c r="W401" s="5" t="n">
        <v>0.5365259999999999</v>
      </c>
      <c r="X401" s="5" t="n">
        <v>0.005514</v>
      </c>
      <c r="Y401" s="5" t="n">
        <v>0.740321</v>
      </c>
      <c r="Z401" s="5" t="n">
        <v>0.197633</v>
      </c>
    </row>
    <row r="402">
      <c r="A402" s="5" t="n">
        <v>401</v>
      </c>
      <c r="B402" s="5" t="n">
        <v>2</v>
      </c>
      <c r="C402" s="5" t="n">
        <v>36</v>
      </c>
      <c r="D402" s="5" t="n">
        <v>2</v>
      </c>
      <c r="E402" s="5" t="n">
        <v>0</v>
      </c>
      <c r="F402" s="5" t="n">
        <v>35.3</v>
      </c>
      <c r="G402" s="5" t="n">
        <v>17.4</v>
      </c>
      <c r="H402" s="5" t="n">
        <v>17.64</v>
      </c>
      <c r="I402" s="6">
        <f>IF(E402&gt;=Markov!$B$3,1,0)</f>
        <v/>
      </c>
      <c r="J402" s="6">
        <f>I401</f>
        <v/>
      </c>
      <c r="K402" s="7">
        <f>MAR1!$B$5+MAR1!$C$5*COS(2*PI()*$C402/365)+MAR1!$D$5*SIN(2*PI()*$C402/365)</f>
        <v/>
      </c>
      <c r="L402" s="7">
        <f>MAR1!$B$6+MAR1!$C$6*COS(2*PI()*$C402/365)+MAR1!$D$6*SIN(2*PI()*$C402/365)</f>
        <v/>
      </c>
      <c r="M402" s="7">
        <f>MAR1!$B$7+MAR1!$C$7*COS(2*PI()*$C402/365)+MAR1!$D$7*SIN(2*PI()*$C402/365)</f>
        <v/>
      </c>
      <c r="N402" s="7">
        <f>F402-K402</f>
        <v/>
      </c>
      <c r="O402" s="7">
        <f>G402-L402</f>
        <v/>
      </c>
      <c r="P402" s="7">
        <f>H402-M402</f>
        <v/>
      </c>
      <c r="Q402" s="7">
        <f>IF($I402=1,(N402-MAR1!$B$11)/MAR1!$D$11,(N402-MAR1!$C$11)/MAR1!$E$11)</f>
        <v/>
      </c>
      <c r="R402" s="7">
        <f>IF($I402=1,(O402-MAR1!$B$12)/MAR1!$D$12,(O402-MAR1!$C$12)/MAR1!$E$12)</f>
        <v/>
      </c>
      <c r="S402" s="7">
        <f>IF($I402=1,(P402-MAR1!$B$13)/MAR1!$D$13,(P402-MAR1!$C$13)/MAR1!$E$13)</f>
        <v/>
      </c>
      <c r="U402" s="5" t="n">
        <v>401</v>
      </c>
      <c r="V402" s="5" t="n">
        <v>0.81504</v>
      </c>
      <c r="W402" s="5" t="n">
        <v>0.196308</v>
      </c>
      <c r="X402" s="5" t="n">
        <v>0.271712</v>
      </c>
      <c r="Y402" s="5" t="n">
        <v>0.25257</v>
      </c>
      <c r="Z402" s="5" t="n">
        <v>0.941539</v>
      </c>
    </row>
    <row r="403">
      <c r="A403" s="5" t="n">
        <v>402</v>
      </c>
      <c r="B403" s="5" t="n">
        <v>2</v>
      </c>
      <c r="C403" s="5" t="n">
        <v>37</v>
      </c>
      <c r="D403" s="5" t="n">
        <v>2</v>
      </c>
      <c r="E403" s="5" t="n">
        <v>0</v>
      </c>
      <c r="F403" s="5" t="n">
        <v>37.4</v>
      </c>
      <c r="G403" s="5" t="n">
        <v>18.8</v>
      </c>
      <c r="H403" s="5" t="n">
        <v>22.57</v>
      </c>
      <c r="I403" s="6">
        <f>IF(E403&gt;=Markov!$B$3,1,0)</f>
        <v/>
      </c>
      <c r="J403" s="6">
        <f>I402</f>
        <v/>
      </c>
      <c r="K403" s="7">
        <f>MAR1!$B$5+MAR1!$C$5*COS(2*PI()*$C403/365)+MAR1!$D$5*SIN(2*PI()*$C403/365)</f>
        <v/>
      </c>
      <c r="L403" s="7">
        <f>MAR1!$B$6+MAR1!$C$6*COS(2*PI()*$C403/365)+MAR1!$D$6*SIN(2*PI()*$C403/365)</f>
        <v/>
      </c>
      <c r="M403" s="7">
        <f>MAR1!$B$7+MAR1!$C$7*COS(2*PI()*$C403/365)+MAR1!$D$7*SIN(2*PI()*$C403/365)</f>
        <v/>
      </c>
      <c r="N403" s="7">
        <f>F403-K403</f>
        <v/>
      </c>
      <c r="O403" s="7">
        <f>G403-L403</f>
        <v/>
      </c>
      <c r="P403" s="7">
        <f>H403-M403</f>
        <v/>
      </c>
      <c r="Q403" s="7">
        <f>IF($I403=1,(N403-MAR1!$B$11)/MAR1!$D$11,(N403-MAR1!$C$11)/MAR1!$E$11)</f>
        <v/>
      </c>
      <c r="R403" s="7">
        <f>IF($I403=1,(O403-MAR1!$B$12)/MAR1!$D$12,(O403-MAR1!$C$12)/MAR1!$E$12)</f>
        <v/>
      </c>
      <c r="S403" s="7">
        <f>IF($I403=1,(P403-MAR1!$B$13)/MAR1!$D$13,(P403-MAR1!$C$13)/MAR1!$E$13)</f>
        <v/>
      </c>
      <c r="U403" s="5" t="n">
        <v>402</v>
      </c>
      <c r="V403" s="5" t="n">
        <v>0.042289</v>
      </c>
      <c r="W403" s="5" t="n">
        <v>0.652793</v>
      </c>
      <c r="X403" s="5" t="n">
        <v>0.910563</v>
      </c>
      <c r="Y403" s="5" t="n">
        <v>0.054968</v>
      </c>
      <c r="Z403" s="5" t="n">
        <v>0.806639</v>
      </c>
    </row>
    <row r="404">
      <c r="A404" s="5" t="n">
        <v>403</v>
      </c>
      <c r="B404" s="5" t="n">
        <v>2</v>
      </c>
      <c r="C404" s="5" t="n">
        <v>38</v>
      </c>
      <c r="D404" s="5" t="n">
        <v>2</v>
      </c>
      <c r="E404" s="5" t="n">
        <v>0</v>
      </c>
      <c r="F404" s="5" t="n">
        <v>35.7</v>
      </c>
      <c r="G404" s="5" t="n">
        <v>17.5</v>
      </c>
      <c r="H404" s="5" t="n">
        <v>14.19</v>
      </c>
      <c r="I404" s="6">
        <f>IF(E404&gt;=Markov!$B$3,1,0)</f>
        <v/>
      </c>
      <c r="J404" s="6">
        <f>I403</f>
        <v/>
      </c>
      <c r="K404" s="7">
        <f>MAR1!$B$5+MAR1!$C$5*COS(2*PI()*$C404/365)+MAR1!$D$5*SIN(2*PI()*$C404/365)</f>
        <v/>
      </c>
      <c r="L404" s="7">
        <f>MAR1!$B$6+MAR1!$C$6*COS(2*PI()*$C404/365)+MAR1!$D$6*SIN(2*PI()*$C404/365)</f>
        <v/>
      </c>
      <c r="M404" s="7">
        <f>MAR1!$B$7+MAR1!$C$7*COS(2*PI()*$C404/365)+MAR1!$D$7*SIN(2*PI()*$C404/365)</f>
        <v/>
      </c>
      <c r="N404" s="7">
        <f>F404-K404</f>
        <v/>
      </c>
      <c r="O404" s="7">
        <f>G404-L404</f>
        <v/>
      </c>
      <c r="P404" s="7">
        <f>H404-M404</f>
        <v/>
      </c>
      <c r="Q404" s="7">
        <f>IF($I404=1,(N404-MAR1!$B$11)/MAR1!$D$11,(N404-MAR1!$C$11)/MAR1!$E$11)</f>
        <v/>
      </c>
      <c r="R404" s="7">
        <f>IF($I404=1,(O404-MAR1!$B$12)/MAR1!$D$12,(O404-MAR1!$C$12)/MAR1!$E$12)</f>
        <v/>
      </c>
      <c r="S404" s="7">
        <f>IF($I404=1,(P404-MAR1!$B$13)/MAR1!$D$13,(P404-MAR1!$C$13)/MAR1!$E$13)</f>
        <v/>
      </c>
      <c r="U404" s="5" t="n">
        <v>403</v>
      </c>
      <c r="V404" s="5" t="n">
        <v>0.6609159999999999</v>
      </c>
      <c r="W404" s="5" t="n">
        <v>0.633737</v>
      </c>
      <c r="X404" s="5" t="n">
        <v>0.849618</v>
      </c>
      <c r="Y404" s="5" t="n">
        <v>0.344312</v>
      </c>
      <c r="Z404" s="5" t="n">
        <v>0.532588</v>
      </c>
    </row>
    <row r="405">
      <c r="A405" s="5" t="n">
        <v>404</v>
      </c>
      <c r="B405" s="5" t="n">
        <v>2</v>
      </c>
      <c r="C405" s="5" t="n">
        <v>39</v>
      </c>
      <c r="D405" s="5" t="n">
        <v>2</v>
      </c>
      <c r="E405" s="5" t="n">
        <v>0</v>
      </c>
      <c r="F405" s="5" t="n">
        <v>35.4</v>
      </c>
      <c r="G405" s="5" t="n">
        <v>19.1</v>
      </c>
      <c r="H405" s="5" t="n">
        <v>15.24</v>
      </c>
      <c r="I405" s="6">
        <f>IF(E405&gt;=Markov!$B$3,1,0)</f>
        <v/>
      </c>
      <c r="J405" s="6">
        <f>I404</f>
        <v/>
      </c>
      <c r="K405" s="7">
        <f>MAR1!$B$5+MAR1!$C$5*COS(2*PI()*$C405/365)+MAR1!$D$5*SIN(2*PI()*$C405/365)</f>
        <v/>
      </c>
      <c r="L405" s="7">
        <f>MAR1!$B$6+MAR1!$C$6*COS(2*PI()*$C405/365)+MAR1!$D$6*SIN(2*PI()*$C405/365)</f>
        <v/>
      </c>
      <c r="M405" s="7">
        <f>MAR1!$B$7+MAR1!$C$7*COS(2*PI()*$C405/365)+MAR1!$D$7*SIN(2*PI()*$C405/365)</f>
        <v/>
      </c>
      <c r="N405" s="7">
        <f>F405-K405</f>
        <v/>
      </c>
      <c r="O405" s="7">
        <f>G405-L405</f>
        <v/>
      </c>
      <c r="P405" s="7">
        <f>H405-M405</f>
        <v/>
      </c>
      <c r="Q405" s="7">
        <f>IF($I405=1,(N405-MAR1!$B$11)/MAR1!$D$11,(N405-MAR1!$C$11)/MAR1!$E$11)</f>
        <v/>
      </c>
      <c r="R405" s="7">
        <f>IF($I405=1,(O405-MAR1!$B$12)/MAR1!$D$12,(O405-MAR1!$C$12)/MAR1!$E$12)</f>
        <v/>
      </c>
      <c r="S405" s="7">
        <f>IF($I405=1,(P405-MAR1!$B$13)/MAR1!$D$13,(P405-MAR1!$C$13)/MAR1!$E$13)</f>
        <v/>
      </c>
      <c r="U405" s="5" t="n">
        <v>404</v>
      </c>
      <c r="V405" s="5" t="n">
        <v>0.553271</v>
      </c>
      <c r="W405" s="5" t="n">
        <v>0.034708</v>
      </c>
      <c r="X405" s="5" t="n">
        <v>0.423424</v>
      </c>
      <c r="Y405" s="5" t="n">
        <v>0.94215</v>
      </c>
      <c r="Z405" s="5" t="n">
        <v>0.108953</v>
      </c>
    </row>
    <row r="406">
      <c r="A406" s="5" t="n">
        <v>405</v>
      </c>
      <c r="B406" s="5" t="n">
        <v>2</v>
      </c>
      <c r="C406" s="5" t="n">
        <v>40</v>
      </c>
      <c r="D406" s="5" t="n">
        <v>2</v>
      </c>
      <c r="E406" s="5" t="n">
        <v>0</v>
      </c>
      <c r="F406" s="5" t="n">
        <v>35.8</v>
      </c>
      <c r="G406" s="5" t="n">
        <v>17.4</v>
      </c>
      <c r="H406" s="5" t="n">
        <v>15.7</v>
      </c>
      <c r="I406" s="6">
        <f>IF(E406&gt;=Markov!$B$3,1,0)</f>
        <v/>
      </c>
      <c r="J406" s="6">
        <f>I405</f>
        <v/>
      </c>
      <c r="K406" s="7">
        <f>MAR1!$B$5+MAR1!$C$5*COS(2*PI()*$C406/365)+MAR1!$D$5*SIN(2*PI()*$C406/365)</f>
        <v/>
      </c>
      <c r="L406" s="7">
        <f>MAR1!$B$6+MAR1!$C$6*COS(2*PI()*$C406/365)+MAR1!$D$6*SIN(2*PI()*$C406/365)</f>
        <v/>
      </c>
      <c r="M406" s="7">
        <f>MAR1!$B$7+MAR1!$C$7*COS(2*PI()*$C406/365)+MAR1!$D$7*SIN(2*PI()*$C406/365)</f>
        <v/>
      </c>
      <c r="N406" s="7">
        <f>F406-K406</f>
        <v/>
      </c>
      <c r="O406" s="7">
        <f>G406-L406</f>
        <v/>
      </c>
      <c r="P406" s="7">
        <f>H406-M406</f>
        <v/>
      </c>
      <c r="Q406" s="7">
        <f>IF($I406=1,(N406-MAR1!$B$11)/MAR1!$D$11,(N406-MAR1!$C$11)/MAR1!$E$11)</f>
        <v/>
      </c>
      <c r="R406" s="7">
        <f>IF($I406=1,(O406-MAR1!$B$12)/MAR1!$D$12,(O406-MAR1!$C$12)/MAR1!$E$12)</f>
        <v/>
      </c>
      <c r="S406" s="7">
        <f>IF($I406=1,(P406-MAR1!$B$13)/MAR1!$D$13,(P406-MAR1!$C$13)/MAR1!$E$13)</f>
        <v/>
      </c>
      <c r="U406" s="5" t="n">
        <v>405</v>
      </c>
      <c r="V406" s="5" t="n">
        <v>0.924695</v>
      </c>
      <c r="W406" s="5" t="n">
        <v>0.498471</v>
      </c>
      <c r="X406" s="5" t="n">
        <v>0.093405</v>
      </c>
      <c r="Y406" s="5" t="n">
        <v>0.855058</v>
      </c>
      <c r="Z406" s="5" t="n">
        <v>0.655892</v>
      </c>
    </row>
    <row r="407">
      <c r="A407" s="5" t="n">
        <v>406</v>
      </c>
      <c r="B407" s="5" t="n">
        <v>2</v>
      </c>
      <c r="C407" s="5" t="n">
        <v>41</v>
      </c>
      <c r="D407" s="5" t="n">
        <v>2</v>
      </c>
      <c r="E407" s="5" t="n">
        <v>1.6</v>
      </c>
      <c r="F407" s="5" t="n">
        <v>30.8</v>
      </c>
      <c r="G407" s="5" t="n">
        <v>16.2</v>
      </c>
      <c r="H407" s="5" t="n">
        <v>14.64</v>
      </c>
      <c r="I407" s="6">
        <f>IF(E407&gt;=Markov!$B$3,1,0)</f>
        <v/>
      </c>
      <c r="J407" s="6">
        <f>I406</f>
        <v/>
      </c>
      <c r="K407" s="7">
        <f>MAR1!$B$5+MAR1!$C$5*COS(2*PI()*$C407/365)+MAR1!$D$5*SIN(2*PI()*$C407/365)</f>
        <v/>
      </c>
      <c r="L407" s="7">
        <f>MAR1!$B$6+MAR1!$C$6*COS(2*PI()*$C407/365)+MAR1!$D$6*SIN(2*PI()*$C407/365)</f>
        <v/>
      </c>
      <c r="M407" s="7">
        <f>MAR1!$B$7+MAR1!$C$7*COS(2*PI()*$C407/365)+MAR1!$D$7*SIN(2*PI()*$C407/365)</f>
        <v/>
      </c>
      <c r="N407" s="7">
        <f>F407-K407</f>
        <v/>
      </c>
      <c r="O407" s="7">
        <f>G407-L407</f>
        <v/>
      </c>
      <c r="P407" s="7">
        <f>H407-M407</f>
        <v/>
      </c>
      <c r="Q407" s="7">
        <f>IF($I407=1,(N407-MAR1!$B$11)/MAR1!$D$11,(N407-MAR1!$C$11)/MAR1!$E$11)</f>
        <v/>
      </c>
      <c r="R407" s="7">
        <f>IF($I407=1,(O407-MAR1!$B$12)/MAR1!$D$12,(O407-MAR1!$C$12)/MAR1!$E$12)</f>
        <v/>
      </c>
      <c r="S407" s="7">
        <f>IF($I407=1,(P407-MAR1!$B$13)/MAR1!$D$13,(P407-MAR1!$C$13)/MAR1!$E$13)</f>
        <v/>
      </c>
      <c r="U407" s="5" t="n">
        <v>406</v>
      </c>
      <c r="V407" s="5" t="n">
        <v>0.859981</v>
      </c>
      <c r="W407" s="5" t="n">
        <v>0.308801</v>
      </c>
      <c r="X407" s="5" t="n">
        <v>0.449714</v>
      </c>
      <c r="Y407" s="5" t="n">
        <v>0.669697</v>
      </c>
      <c r="Z407" s="5" t="n">
        <v>0.1408</v>
      </c>
    </row>
    <row r="408">
      <c r="A408" s="5" t="n">
        <v>407</v>
      </c>
      <c r="B408" s="5" t="n">
        <v>2</v>
      </c>
      <c r="C408" s="5" t="n">
        <v>42</v>
      </c>
      <c r="D408" s="5" t="n">
        <v>2</v>
      </c>
      <c r="E408" s="5" t="n">
        <v>0</v>
      </c>
      <c r="F408" s="5" t="n">
        <v>34.9</v>
      </c>
      <c r="G408" s="5" t="n">
        <v>17.7</v>
      </c>
      <c r="H408" s="5" t="n">
        <v>18.55</v>
      </c>
      <c r="I408" s="6">
        <f>IF(E408&gt;=Markov!$B$3,1,0)</f>
        <v/>
      </c>
      <c r="J408" s="6">
        <f>I407</f>
        <v/>
      </c>
      <c r="K408" s="7">
        <f>MAR1!$B$5+MAR1!$C$5*COS(2*PI()*$C408/365)+MAR1!$D$5*SIN(2*PI()*$C408/365)</f>
        <v/>
      </c>
      <c r="L408" s="7">
        <f>MAR1!$B$6+MAR1!$C$6*COS(2*PI()*$C408/365)+MAR1!$D$6*SIN(2*PI()*$C408/365)</f>
        <v/>
      </c>
      <c r="M408" s="7">
        <f>MAR1!$B$7+MAR1!$C$7*COS(2*PI()*$C408/365)+MAR1!$D$7*SIN(2*PI()*$C408/365)</f>
        <v/>
      </c>
      <c r="N408" s="7">
        <f>F408-K408</f>
        <v/>
      </c>
      <c r="O408" s="7">
        <f>G408-L408</f>
        <v/>
      </c>
      <c r="P408" s="7">
        <f>H408-M408</f>
        <v/>
      </c>
      <c r="Q408" s="7">
        <f>IF($I408=1,(N408-MAR1!$B$11)/MAR1!$D$11,(N408-MAR1!$C$11)/MAR1!$E$11)</f>
        <v/>
      </c>
      <c r="R408" s="7">
        <f>IF($I408=1,(O408-MAR1!$B$12)/MAR1!$D$12,(O408-MAR1!$C$12)/MAR1!$E$12)</f>
        <v/>
      </c>
      <c r="S408" s="7">
        <f>IF($I408=1,(P408-MAR1!$B$13)/MAR1!$D$13,(P408-MAR1!$C$13)/MAR1!$E$13)</f>
        <v/>
      </c>
      <c r="U408" s="5" t="n">
        <v>407</v>
      </c>
      <c r="V408" s="5" t="n">
        <v>0.427672</v>
      </c>
      <c r="W408" s="5" t="n">
        <v>0.788274</v>
      </c>
      <c r="X408" s="5" t="n">
        <v>0.003364</v>
      </c>
      <c r="Y408" s="5" t="n">
        <v>0.168194</v>
      </c>
      <c r="Z408" s="5" t="n">
        <v>0.04844</v>
      </c>
    </row>
    <row r="409">
      <c r="A409" s="5" t="n">
        <v>408</v>
      </c>
      <c r="B409" s="5" t="n">
        <v>2</v>
      </c>
      <c r="C409" s="5" t="n">
        <v>43</v>
      </c>
      <c r="D409" s="5" t="n">
        <v>2</v>
      </c>
      <c r="E409" s="5" t="n">
        <v>0</v>
      </c>
      <c r="F409" s="5" t="n">
        <v>37.2</v>
      </c>
      <c r="G409" s="5" t="n">
        <v>17</v>
      </c>
      <c r="H409" s="5" t="n">
        <v>21.54</v>
      </c>
      <c r="I409" s="6">
        <f>IF(E409&gt;=Markov!$B$3,1,0)</f>
        <v/>
      </c>
      <c r="J409" s="6">
        <f>I408</f>
        <v/>
      </c>
      <c r="K409" s="7">
        <f>MAR1!$B$5+MAR1!$C$5*COS(2*PI()*$C409/365)+MAR1!$D$5*SIN(2*PI()*$C409/365)</f>
        <v/>
      </c>
      <c r="L409" s="7">
        <f>MAR1!$B$6+MAR1!$C$6*COS(2*PI()*$C409/365)+MAR1!$D$6*SIN(2*PI()*$C409/365)</f>
        <v/>
      </c>
      <c r="M409" s="7">
        <f>MAR1!$B$7+MAR1!$C$7*COS(2*PI()*$C409/365)+MAR1!$D$7*SIN(2*PI()*$C409/365)</f>
        <v/>
      </c>
      <c r="N409" s="7">
        <f>F409-K409</f>
        <v/>
      </c>
      <c r="O409" s="7">
        <f>G409-L409</f>
        <v/>
      </c>
      <c r="P409" s="7">
        <f>H409-M409</f>
        <v/>
      </c>
      <c r="Q409" s="7">
        <f>IF($I409=1,(N409-MAR1!$B$11)/MAR1!$D$11,(N409-MAR1!$C$11)/MAR1!$E$11)</f>
        <v/>
      </c>
      <c r="R409" s="7">
        <f>IF($I409=1,(O409-MAR1!$B$12)/MAR1!$D$12,(O409-MAR1!$C$12)/MAR1!$E$12)</f>
        <v/>
      </c>
      <c r="S409" s="7">
        <f>IF($I409=1,(P409-MAR1!$B$13)/MAR1!$D$13,(P409-MAR1!$C$13)/MAR1!$E$13)</f>
        <v/>
      </c>
      <c r="U409" s="5" t="n">
        <v>408</v>
      </c>
      <c r="V409" s="5" t="n">
        <v>0.073599</v>
      </c>
      <c r="W409" s="5" t="n">
        <v>0.10273</v>
      </c>
      <c r="X409" s="5" t="n">
        <v>0.550295</v>
      </c>
      <c r="Y409" s="5" t="n">
        <v>0.446101</v>
      </c>
      <c r="Z409" s="5" t="n">
        <v>0.985857</v>
      </c>
    </row>
    <row r="410">
      <c r="A410" s="5" t="n">
        <v>409</v>
      </c>
      <c r="B410" s="5" t="n">
        <v>2</v>
      </c>
      <c r="C410" s="5" t="n">
        <v>44</v>
      </c>
      <c r="D410" s="5" t="n">
        <v>2</v>
      </c>
      <c r="E410" s="5" t="n">
        <v>15.4</v>
      </c>
      <c r="F410" s="5" t="n">
        <v>32.6</v>
      </c>
      <c r="G410" s="5" t="n">
        <v>17.1</v>
      </c>
      <c r="H410" s="5" t="n">
        <v>18.55</v>
      </c>
      <c r="I410" s="6">
        <f>IF(E410&gt;=Markov!$B$3,1,0)</f>
        <v/>
      </c>
      <c r="J410" s="6">
        <f>I409</f>
        <v/>
      </c>
      <c r="K410" s="7">
        <f>MAR1!$B$5+MAR1!$C$5*COS(2*PI()*$C410/365)+MAR1!$D$5*SIN(2*PI()*$C410/365)</f>
        <v/>
      </c>
      <c r="L410" s="7">
        <f>MAR1!$B$6+MAR1!$C$6*COS(2*PI()*$C410/365)+MAR1!$D$6*SIN(2*PI()*$C410/365)</f>
        <v/>
      </c>
      <c r="M410" s="7">
        <f>MAR1!$B$7+MAR1!$C$7*COS(2*PI()*$C410/365)+MAR1!$D$7*SIN(2*PI()*$C410/365)</f>
        <v/>
      </c>
      <c r="N410" s="7">
        <f>F410-K410</f>
        <v/>
      </c>
      <c r="O410" s="7">
        <f>G410-L410</f>
        <v/>
      </c>
      <c r="P410" s="7">
        <f>H410-M410</f>
        <v/>
      </c>
      <c r="Q410" s="7">
        <f>IF($I410=1,(N410-MAR1!$B$11)/MAR1!$D$11,(N410-MAR1!$C$11)/MAR1!$E$11)</f>
        <v/>
      </c>
      <c r="R410" s="7">
        <f>IF($I410=1,(O410-MAR1!$B$12)/MAR1!$D$12,(O410-MAR1!$C$12)/MAR1!$E$12)</f>
        <v/>
      </c>
      <c r="S410" s="7">
        <f>IF($I410=1,(P410-MAR1!$B$13)/MAR1!$D$13,(P410-MAR1!$C$13)/MAR1!$E$13)</f>
        <v/>
      </c>
      <c r="U410" s="5" t="n">
        <v>409</v>
      </c>
      <c r="V410" s="5" t="n">
        <v>0.261675</v>
      </c>
      <c r="W410" s="5" t="n">
        <v>0.646567</v>
      </c>
      <c r="X410" s="5" t="n">
        <v>0.95326</v>
      </c>
      <c r="Y410" s="5" t="n">
        <v>0.681996</v>
      </c>
      <c r="Z410" s="5" t="n">
        <v>0.591001</v>
      </c>
    </row>
    <row r="411">
      <c r="A411" s="5" t="n">
        <v>410</v>
      </c>
      <c r="B411" s="5" t="n">
        <v>2</v>
      </c>
      <c r="C411" s="5" t="n">
        <v>45</v>
      </c>
      <c r="D411" s="5" t="n">
        <v>2</v>
      </c>
      <c r="E411" s="5" t="n">
        <v>0</v>
      </c>
      <c r="F411" s="5" t="n">
        <v>35.5</v>
      </c>
      <c r="G411" s="5" t="n">
        <v>16.4</v>
      </c>
      <c r="H411" s="5" t="n">
        <v>18.08</v>
      </c>
      <c r="I411" s="6">
        <f>IF(E411&gt;=Markov!$B$3,1,0)</f>
        <v/>
      </c>
      <c r="J411" s="6">
        <f>I410</f>
        <v/>
      </c>
      <c r="K411" s="7">
        <f>MAR1!$B$5+MAR1!$C$5*COS(2*PI()*$C411/365)+MAR1!$D$5*SIN(2*PI()*$C411/365)</f>
        <v/>
      </c>
      <c r="L411" s="7">
        <f>MAR1!$B$6+MAR1!$C$6*COS(2*PI()*$C411/365)+MAR1!$D$6*SIN(2*PI()*$C411/365)</f>
        <v/>
      </c>
      <c r="M411" s="7">
        <f>MAR1!$B$7+MAR1!$C$7*COS(2*PI()*$C411/365)+MAR1!$D$7*SIN(2*PI()*$C411/365)</f>
        <v/>
      </c>
      <c r="N411" s="7">
        <f>F411-K411</f>
        <v/>
      </c>
      <c r="O411" s="7">
        <f>G411-L411</f>
        <v/>
      </c>
      <c r="P411" s="7">
        <f>H411-M411</f>
        <v/>
      </c>
      <c r="Q411" s="7">
        <f>IF($I411=1,(N411-MAR1!$B$11)/MAR1!$D$11,(N411-MAR1!$C$11)/MAR1!$E$11)</f>
        <v/>
      </c>
      <c r="R411" s="7">
        <f>IF($I411=1,(O411-MAR1!$B$12)/MAR1!$D$12,(O411-MAR1!$C$12)/MAR1!$E$12)</f>
        <v/>
      </c>
      <c r="S411" s="7">
        <f>IF($I411=1,(P411-MAR1!$B$13)/MAR1!$D$13,(P411-MAR1!$C$13)/MAR1!$E$13)</f>
        <v/>
      </c>
      <c r="U411" s="5" t="n">
        <v>410</v>
      </c>
      <c r="V411" s="5" t="n">
        <v>0.641418</v>
      </c>
      <c r="W411" s="5" t="n">
        <v>0.365352</v>
      </c>
      <c r="X411" s="5" t="n">
        <v>0.173948</v>
      </c>
      <c r="Y411" s="5" t="n">
        <v>0.716431</v>
      </c>
      <c r="Z411" s="5" t="n">
        <v>0.160791</v>
      </c>
    </row>
    <row r="412">
      <c r="A412" s="5" t="n">
        <v>411</v>
      </c>
      <c r="B412" s="5" t="n">
        <v>2</v>
      </c>
      <c r="C412" s="5" t="n">
        <v>46</v>
      </c>
      <c r="D412" s="5" t="n">
        <v>2</v>
      </c>
      <c r="E412" s="5" t="n">
        <v>0</v>
      </c>
      <c r="F412" s="5" t="n">
        <v>38.3</v>
      </c>
      <c r="G412" s="5" t="n">
        <v>17</v>
      </c>
      <c r="H412" s="5" t="n">
        <v>17.03</v>
      </c>
      <c r="I412" s="6">
        <f>IF(E412&gt;=Markov!$B$3,1,0)</f>
        <v/>
      </c>
      <c r="J412" s="6">
        <f>I411</f>
        <v/>
      </c>
      <c r="K412" s="7">
        <f>MAR1!$B$5+MAR1!$C$5*COS(2*PI()*$C412/365)+MAR1!$D$5*SIN(2*PI()*$C412/365)</f>
        <v/>
      </c>
      <c r="L412" s="7">
        <f>MAR1!$B$6+MAR1!$C$6*COS(2*PI()*$C412/365)+MAR1!$D$6*SIN(2*PI()*$C412/365)</f>
        <v/>
      </c>
      <c r="M412" s="7">
        <f>MAR1!$B$7+MAR1!$C$7*COS(2*PI()*$C412/365)+MAR1!$D$7*SIN(2*PI()*$C412/365)</f>
        <v/>
      </c>
      <c r="N412" s="7">
        <f>F412-K412</f>
        <v/>
      </c>
      <c r="O412" s="7">
        <f>G412-L412</f>
        <v/>
      </c>
      <c r="P412" s="7">
        <f>H412-M412</f>
        <v/>
      </c>
      <c r="Q412" s="7">
        <f>IF($I412=1,(N412-MAR1!$B$11)/MAR1!$D$11,(N412-MAR1!$C$11)/MAR1!$E$11)</f>
        <v/>
      </c>
      <c r="R412" s="7">
        <f>IF($I412=1,(O412-MAR1!$B$12)/MAR1!$D$12,(O412-MAR1!$C$12)/MAR1!$E$12)</f>
        <v/>
      </c>
      <c r="S412" s="7">
        <f>IF($I412=1,(P412-MAR1!$B$13)/MAR1!$D$13,(P412-MAR1!$C$13)/MAR1!$E$13)</f>
        <v/>
      </c>
      <c r="U412" s="5" t="n">
        <v>411</v>
      </c>
      <c r="V412" s="5" t="n">
        <v>0.19801</v>
      </c>
      <c r="W412" s="5" t="n">
        <v>0.778597</v>
      </c>
      <c r="X412" s="5" t="n">
        <v>0.443798</v>
      </c>
      <c r="Y412" s="5" t="n">
        <v>0.418548</v>
      </c>
      <c r="Z412" s="5" t="n">
        <v>0.649744</v>
      </c>
    </row>
    <row r="413">
      <c r="A413" s="5" t="n">
        <v>412</v>
      </c>
      <c r="B413" s="5" t="n">
        <v>2</v>
      </c>
      <c r="C413" s="5" t="n">
        <v>47</v>
      </c>
      <c r="D413" s="5" t="n">
        <v>2</v>
      </c>
      <c r="E413" s="5" t="n">
        <v>0</v>
      </c>
      <c r="F413" s="5" t="n">
        <v>38.7</v>
      </c>
      <c r="G413" s="5" t="n">
        <v>16.9</v>
      </c>
      <c r="H413" s="5" t="n">
        <v>19.41</v>
      </c>
      <c r="I413" s="6">
        <f>IF(E413&gt;=Markov!$B$3,1,0)</f>
        <v/>
      </c>
      <c r="J413" s="6">
        <f>I412</f>
        <v/>
      </c>
      <c r="K413" s="7">
        <f>MAR1!$B$5+MAR1!$C$5*COS(2*PI()*$C413/365)+MAR1!$D$5*SIN(2*PI()*$C413/365)</f>
        <v/>
      </c>
      <c r="L413" s="7">
        <f>MAR1!$B$6+MAR1!$C$6*COS(2*PI()*$C413/365)+MAR1!$D$6*SIN(2*PI()*$C413/365)</f>
        <v/>
      </c>
      <c r="M413" s="7">
        <f>MAR1!$B$7+MAR1!$C$7*COS(2*PI()*$C413/365)+MAR1!$D$7*SIN(2*PI()*$C413/365)</f>
        <v/>
      </c>
      <c r="N413" s="7">
        <f>F413-K413</f>
        <v/>
      </c>
      <c r="O413" s="7">
        <f>G413-L413</f>
        <v/>
      </c>
      <c r="P413" s="7">
        <f>H413-M413</f>
        <v/>
      </c>
      <c r="Q413" s="7">
        <f>IF($I413=1,(N413-MAR1!$B$11)/MAR1!$D$11,(N413-MAR1!$C$11)/MAR1!$E$11)</f>
        <v/>
      </c>
      <c r="R413" s="7">
        <f>IF($I413=1,(O413-MAR1!$B$12)/MAR1!$D$12,(O413-MAR1!$C$12)/MAR1!$E$12)</f>
        <v/>
      </c>
      <c r="S413" s="7">
        <f>IF($I413=1,(P413-MAR1!$B$13)/MAR1!$D$13,(P413-MAR1!$C$13)/MAR1!$E$13)</f>
        <v/>
      </c>
      <c r="U413" s="5" t="n">
        <v>412</v>
      </c>
      <c r="V413" s="5" t="n">
        <v>0.367518</v>
      </c>
      <c r="W413" s="5" t="n">
        <v>0.576318</v>
      </c>
      <c r="X413" s="5" t="n">
        <v>0.8972020000000001</v>
      </c>
      <c r="Y413" s="5" t="n">
        <v>0.533708</v>
      </c>
      <c r="Z413" s="5" t="n">
        <v>0.693624</v>
      </c>
    </row>
    <row r="414">
      <c r="A414" s="5" t="n">
        <v>413</v>
      </c>
      <c r="B414" s="5" t="n">
        <v>2</v>
      </c>
      <c r="C414" s="5" t="n">
        <v>48</v>
      </c>
      <c r="D414" s="5" t="n">
        <v>2</v>
      </c>
      <c r="E414" s="5" t="n">
        <v>0</v>
      </c>
      <c r="F414" s="5" t="n">
        <v>37.3</v>
      </c>
      <c r="G414" s="5" t="n">
        <v>18.6</v>
      </c>
      <c r="H414" s="5" t="n">
        <v>22.71</v>
      </c>
      <c r="I414" s="6">
        <f>IF(E414&gt;=Markov!$B$3,1,0)</f>
        <v/>
      </c>
      <c r="J414" s="6">
        <f>I413</f>
        <v/>
      </c>
      <c r="K414" s="7">
        <f>MAR1!$B$5+MAR1!$C$5*COS(2*PI()*$C414/365)+MAR1!$D$5*SIN(2*PI()*$C414/365)</f>
        <v/>
      </c>
      <c r="L414" s="7">
        <f>MAR1!$B$6+MAR1!$C$6*COS(2*PI()*$C414/365)+MAR1!$D$6*SIN(2*PI()*$C414/365)</f>
        <v/>
      </c>
      <c r="M414" s="7">
        <f>MAR1!$B$7+MAR1!$C$7*COS(2*PI()*$C414/365)+MAR1!$D$7*SIN(2*PI()*$C414/365)</f>
        <v/>
      </c>
      <c r="N414" s="7">
        <f>F414-K414</f>
        <v/>
      </c>
      <c r="O414" s="7">
        <f>G414-L414</f>
        <v/>
      </c>
      <c r="P414" s="7">
        <f>H414-M414</f>
        <v/>
      </c>
      <c r="Q414" s="7">
        <f>IF($I414=1,(N414-MAR1!$B$11)/MAR1!$D$11,(N414-MAR1!$C$11)/MAR1!$E$11)</f>
        <v/>
      </c>
      <c r="R414" s="7">
        <f>IF($I414=1,(O414-MAR1!$B$12)/MAR1!$D$12,(O414-MAR1!$C$12)/MAR1!$E$12)</f>
        <v/>
      </c>
      <c r="S414" s="7">
        <f>IF($I414=1,(P414-MAR1!$B$13)/MAR1!$D$13,(P414-MAR1!$C$13)/MAR1!$E$13)</f>
        <v/>
      </c>
      <c r="U414" s="5" t="n">
        <v>413</v>
      </c>
      <c r="V414" s="5" t="n">
        <v>0.424213</v>
      </c>
      <c r="W414" s="5" t="n">
        <v>0.212884</v>
      </c>
      <c r="X414" s="5" t="n">
        <v>0.43788</v>
      </c>
      <c r="Y414" s="5" t="n">
        <v>0.476176</v>
      </c>
      <c r="Z414" s="5" t="n">
        <v>0.179535</v>
      </c>
    </row>
    <row r="415">
      <c r="A415" s="5" t="n">
        <v>414</v>
      </c>
      <c r="B415" s="5" t="n">
        <v>2</v>
      </c>
      <c r="C415" s="5" t="n">
        <v>49</v>
      </c>
      <c r="D415" s="5" t="n">
        <v>2</v>
      </c>
      <c r="E415" s="5" t="n">
        <v>0</v>
      </c>
      <c r="F415" s="5" t="n">
        <v>36.7</v>
      </c>
      <c r="G415" s="5" t="n">
        <v>21.2</v>
      </c>
      <c r="H415" s="5" t="n">
        <v>18.36</v>
      </c>
      <c r="I415" s="6">
        <f>IF(E415&gt;=Markov!$B$3,1,0)</f>
        <v/>
      </c>
      <c r="J415" s="6">
        <f>I414</f>
        <v/>
      </c>
      <c r="K415" s="7">
        <f>MAR1!$B$5+MAR1!$C$5*COS(2*PI()*$C415/365)+MAR1!$D$5*SIN(2*PI()*$C415/365)</f>
        <v/>
      </c>
      <c r="L415" s="7">
        <f>MAR1!$B$6+MAR1!$C$6*COS(2*PI()*$C415/365)+MAR1!$D$6*SIN(2*PI()*$C415/365)</f>
        <v/>
      </c>
      <c r="M415" s="7">
        <f>MAR1!$B$7+MAR1!$C$7*COS(2*PI()*$C415/365)+MAR1!$D$7*SIN(2*PI()*$C415/365)</f>
        <v/>
      </c>
      <c r="N415" s="7">
        <f>F415-K415</f>
        <v/>
      </c>
      <c r="O415" s="7">
        <f>G415-L415</f>
        <v/>
      </c>
      <c r="P415" s="7">
        <f>H415-M415</f>
        <v/>
      </c>
      <c r="Q415" s="7">
        <f>IF($I415=1,(N415-MAR1!$B$11)/MAR1!$D$11,(N415-MAR1!$C$11)/MAR1!$E$11)</f>
        <v/>
      </c>
      <c r="R415" s="7">
        <f>IF($I415=1,(O415-MAR1!$B$12)/MAR1!$D$12,(O415-MAR1!$C$12)/MAR1!$E$12)</f>
        <v/>
      </c>
      <c r="S415" s="7">
        <f>IF($I415=1,(P415-MAR1!$B$13)/MAR1!$D$13,(P415-MAR1!$C$13)/MAR1!$E$13)</f>
        <v/>
      </c>
      <c r="U415" s="5" t="n">
        <v>414</v>
      </c>
      <c r="V415" s="5" t="n">
        <v>0.704255</v>
      </c>
      <c r="W415" s="5" t="n">
        <v>0.045542</v>
      </c>
      <c r="X415" s="5" t="n">
        <v>0.08573</v>
      </c>
      <c r="Y415" s="5" t="n">
        <v>0.7055129999999999</v>
      </c>
      <c r="Z415" s="5" t="n">
        <v>0.472663</v>
      </c>
    </row>
    <row r="416">
      <c r="A416" s="5" t="n">
        <v>415</v>
      </c>
      <c r="B416" s="5" t="n">
        <v>2</v>
      </c>
      <c r="C416" s="5" t="n">
        <v>50</v>
      </c>
      <c r="D416" s="5" t="n">
        <v>2</v>
      </c>
      <c r="E416" s="5" t="n">
        <v>0</v>
      </c>
      <c r="F416" s="5" t="n">
        <v>36.3</v>
      </c>
      <c r="G416" s="5" t="n">
        <v>20.9</v>
      </c>
      <c r="H416" s="5" t="n">
        <v>21.83</v>
      </c>
      <c r="I416" s="6">
        <f>IF(E416&gt;=Markov!$B$3,1,0)</f>
        <v/>
      </c>
      <c r="J416" s="6">
        <f>I415</f>
        <v/>
      </c>
      <c r="K416" s="7">
        <f>MAR1!$B$5+MAR1!$C$5*COS(2*PI()*$C416/365)+MAR1!$D$5*SIN(2*PI()*$C416/365)</f>
        <v/>
      </c>
      <c r="L416" s="7">
        <f>MAR1!$B$6+MAR1!$C$6*COS(2*PI()*$C416/365)+MAR1!$D$6*SIN(2*PI()*$C416/365)</f>
        <v/>
      </c>
      <c r="M416" s="7">
        <f>MAR1!$B$7+MAR1!$C$7*COS(2*PI()*$C416/365)+MAR1!$D$7*SIN(2*PI()*$C416/365)</f>
        <v/>
      </c>
      <c r="N416" s="7">
        <f>F416-K416</f>
        <v/>
      </c>
      <c r="O416" s="7">
        <f>G416-L416</f>
        <v/>
      </c>
      <c r="P416" s="7">
        <f>H416-M416</f>
        <v/>
      </c>
      <c r="Q416" s="7">
        <f>IF($I416=1,(N416-MAR1!$B$11)/MAR1!$D$11,(N416-MAR1!$C$11)/MAR1!$E$11)</f>
        <v/>
      </c>
      <c r="R416" s="7">
        <f>IF($I416=1,(O416-MAR1!$B$12)/MAR1!$D$12,(O416-MAR1!$C$12)/MAR1!$E$12)</f>
        <v/>
      </c>
      <c r="S416" s="7">
        <f>IF($I416=1,(P416-MAR1!$B$13)/MAR1!$D$13,(P416-MAR1!$C$13)/MAR1!$E$13)</f>
        <v/>
      </c>
      <c r="U416" s="5" t="n">
        <v>415</v>
      </c>
      <c r="V416" s="5" t="n">
        <v>0.596321</v>
      </c>
      <c r="W416" s="5" t="n">
        <v>0.566937</v>
      </c>
      <c r="X416" s="5" t="n">
        <v>0.96688</v>
      </c>
      <c r="Y416" s="5" t="n">
        <v>0.263602</v>
      </c>
      <c r="Z416" s="5" t="n">
        <v>0.263519</v>
      </c>
    </row>
    <row r="417">
      <c r="A417" s="5" t="n">
        <v>416</v>
      </c>
      <c r="B417" s="5" t="n">
        <v>2</v>
      </c>
      <c r="C417" s="5" t="n">
        <v>51</v>
      </c>
      <c r="D417" s="5" t="n">
        <v>2</v>
      </c>
      <c r="E417" s="5" t="n">
        <v>0</v>
      </c>
      <c r="F417" s="5" t="n">
        <v>34.8</v>
      </c>
      <c r="G417" s="5" t="n">
        <v>18.4</v>
      </c>
      <c r="H417" s="5" t="n">
        <v>22.06</v>
      </c>
      <c r="I417" s="6">
        <f>IF(E417&gt;=Markov!$B$3,1,0)</f>
        <v/>
      </c>
      <c r="J417" s="6">
        <f>I416</f>
        <v/>
      </c>
      <c r="K417" s="7">
        <f>MAR1!$B$5+MAR1!$C$5*COS(2*PI()*$C417/365)+MAR1!$D$5*SIN(2*PI()*$C417/365)</f>
        <v/>
      </c>
      <c r="L417" s="7">
        <f>MAR1!$B$6+MAR1!$C$6*COS(2*PI()*$C417/365)+MAR1!$D$6*SIN(2*PI()*$C417/365)</f>
        <v/>
      </c>
      <c r="M417" s="7">
        <f>MAR1!$B$7+MAR1!$C$7*COS(2*PI()*$C417/365)+MAR1!$D$7*SIN(2*PI()*$C417/365)</f>
        <v/>
      </c>
      <c r="N417" s="7">
        <f>F417-K417</f>
        <v/>
      </c>
      <c r="O417" s="7">
        <f>G417-L417</f>
        <v/>
      </c>
      <c r="P417" s="7">
        <f>H417-M417</f>
        <v/>
      </c>
      <c r="Q417" s="7">
        <f>IF($I417=1,(N417-MAR1!$B$11)/MAR1!$D$11,(N417-MAR1!$C$11)/MAR1!$E$11)</f>
        <v/>
      </c>
      <c r="R417" s="7">
        <f>IF($I417=1,(O417-MAR1!$B$12)/MAR1!$D$12,(O417-MAR1!$C$12)/MAR1!$E$12)</f>
        <v/>
      </c>
      <c r="S417" s="7">
        <f>IF($I417=1,(P417-MAR1!$B$13)/MAR1!$D$13,(P417-MAR1!$C$13)/MAR1!$E$13)</f>
        <v/>
      </c>
      <c r="U417" s="5" t="n">
        <v>416</v>
      </c>
      <c r="V417" s="5" t="n">
        <v>0.65706</v>
      </c>
      <c r="W417" s="5" t="n">
        <v>0.222758</v>
      </c>
      <c r="X417" s="5" t="n">
        <v>0.786873</v>
      </c>
      <c r="Y417" s="5" t="n">
        <v>0.662928</v>
      </c>
      <c r="Z417" s="5" t="n">
        <v>0.234577</v>
      </c>
    </row>
    <row r="418">
      <c r="A418" s="5" t="n">
        <v>417</v>
      </c>
      <c r="B418" s="5" t="n">
        <v>2</v>
      </c>
      <c r="C418" s="5" t="n">
        <v>52</v>
      </c>
      <c r="D418" s="5" t="n">
        <v>2</v>
      </c>
      <c r="E418" s="5" t="n">
        <v>0</v>
      </c>
      <c r="F418" s="5" t="n">
        <v>32.8</v>
      </c>
      <c r="G418" s="5" t="n">
        <v>16</v>
      </c>
      <c r="H418" s="5" t="n">
        <v>19.11</v>
      </c>
      <c r="I418" s="6">
        <f>IF(E418&gt;=Markov!$B$3,1,0)</f>
        <v/>
      </c>
      <c r="J418" s="6">
        <f>I417</f>
        <v/>
      </c>
      <c r="K418" s="7">
        <f>MAR1!$B$5+MAR1!$C$5*COS(2*PI()*$C418/365)+MAR1!$D$5*SIN(2*PI()*$C418/365)</f>
        <v/>
      </c>
      <c r="L418" s="7">
        <f>MAR1!$B$6+MAR1!$C$6*COS(2*PI()*$C418/365)+MAR1!$D$6*SIN(2*PI()*$C418/365)</f>
        <v/>
      </c>
      <c r="M418" s="7">
        <f>MAR1!$B$7+MAR1!$C$7*COS(2*PI()*$C418/365)+MAR1!$D$7*SIN(2*PI()*$C418/365)</f>
        <v/>
      </c>
      <c r="N418" s="7">
        <f>F418-K418</f>
        <v/>
      </c>
      <c r="O418" s="7">
        <f>G418-L418</f>
        <v/>
      </c>
      <c r="P418" s="7">
        <f>H418-M418</f>
        <v/>
      </c>
      <c r="Q418" s="7">
        <f>IF($I418=1,(N418-MAR1!$B$11)/MAR1!$D$11,(N418-MAR1!$C$11)/MAR1!$E$11)</f>
        <v/>
      </c>
      <c r="R418" s="7">
        <f>IF($I418=1,(O418-MAR1!$B$12)/MAR1!$D$12,(O418-MAR1!$C$12)/MAR1!$E$12)</f>
        <v/>
      </c>
      <c r="S418" s="7">
        <f>IF($I418=1,(P418-MAR1!$B$13)/MAR1!$D$13,(P418-MAR1!$C$13)/MAR1!$E$13)</f>
        <v/>
      </c>
      <c r="U418" s="5" t="n">
        <v>417</v>
      </c>
      <c r="V418" s="5" t="n">
        <v>0.168215</v>
      </c>
      <c r="W418" s="5" t="n">
        <v>0.811044</v>
      </c>
      <c r="X418" s="5" t="n">
        <v>0.947673</v>
      </c>
      <c r="Y418" s="5" t="n">
        <v>0.212332</v>
      </c>
      <c r="Z418" s="5" t="n">
        <v>0.565107</v>
      </c>
    </row>
    <row r="419">
      <c r="A419" s="5" t="n">
        <v>418</v>
      </c>
      <c r="B419" s="5" t="n">
        <v>2</v>
      </c>
      <c r="C419" s="5" t="n">
        <v>53</v>
      </c>
      <c r="D419" s="5" t="n">
        <v>2</v>
      </c>
      <c r="E419" s="5" t="n">
        <v>0</v>
      </c>
      <c r="F419" s="5" t="n">
        <v>31.5</v>
      </c>
      <c r="G419" s="5" t="n">
        <v>17.3</v>
      </c>
      <c r="H419" s="5" t="n">
        <v>21.52</v>
      </c>
      <c r="I419" s="6">
        <f>IF(E419&gt;=Markov!$B$3,1,0)</f>
        <v/>
      </c>
      <c r="J419" s="6">
        <f>I418</f>
        <v/>
      </c>
      <c r="K419" s="7">
        <f>MAR1!$B$5+MAR1!$C$5*COS(2*PI()*$C419/365)+MAR1!$D$5*SIN(2*PI()*$C419/365)</f>
        <v/>
      </c>
      <c r="L419" s="7">
        <f>MAR1!$B$6+MAR1!$C$6*COS(2*PI()*$C419/365)+MAR1!$D$6*SIN(2*PI()*$C419/365)</f>
        <v/>
      </c>
      <c r="M419" s="7">
        <f>MAR1!$B$7+MAR1!$C$7*COS(2*PI()*$C419/365)+MAR1!$D$7*SIN(2*PI()*$C419/365)</f>
        <v/>
      </c>
      <c r="N419" s="7">
        <f>F419-K419</f>
        <v/>
      </c>
      <c r="O419" s="7">
        <f>G419-L419</f>
        <v/>
      </c>
      <c r="P419" s="7">
        <f>H419-M419</f>
        <v/>
      </c>
      <c r="Q419" s="7">
        <f>IF($I419=1,(N419-MAR1!$B$11)/MAR1!$D$11,(N419-MAR1!$C$11)/MAR1!$E$11)</f>
        <v/>
      </c>
      <c r="R419" s="7">
        <f>IF($I419=1,(O419-MAR1!$B$12)/MAR1!$D$12,(O419-MAR1!$C$12)/MAR1!$E$12)</f>
        <v/>
      </c>
      <c r="S419" s="7">
        <f>IF($I419=1,(P419-MAR1!$B$13)/MAR1!$D$13,(P419-MAR1!$C$13)/MAR1!$E$13)</f>
        <v/>
      </c>
      <c r="U419" s="5" t="n">
        <v>418</v>
      </c>
      <c r="V419" s="5" t="n">
        <v>0.292156</v>
      </c>
      <c r="W419" s="5" t="n">
        <v>0.638458</v>
      </c>
      <c r="X419" s="5" t="n">
        <v>0.322481</v>
      </c>
      <c r="Y419" s="5" t="n">
        <v>0.74192</v>
      </c>
      <c r="Z419" s="5" t="n">
        <v>0.489508</v>
      </c>
    </row>
    <row r="420">
      <c r="A420" s="5" t="n">
        <v>419</v>
      </c>
      <c r="B420" s="5" t="n">
        <v>2</v>
      </c>
      <c r="C420" s="5" t="n">
        <v>54</v>
      </c>
      <c r="D420" s="5" t="n">
        <v>2</v>
      </c>
      <c r="E420" s="5" t="n">
        <v>0</v>
      </c>
      <c r="F420" s="5" t="n">
        <v>31.6</v>
      </c>
      <c r="G420" s="5" t="n">
        <v>17.9</v>
      </c>
      <c r="H420" s="5" t="n">
        <v>13</v>
      </c>
      <c r="I420" s="6">
        <f>IF(E420&gt;=Markov!$B$3,1,0)</f>
        <v/>
      </c>
      <c r="J420" s="6">
        <f>I419</f>
        <v/>
      </c>
      <c r="K420" s="7">
        <f>MAR1!$B$5+MAR1!$C$5*COS(2*PI()*$C420/365)+MAR1!$D$5*SIN(2*PI()*$C420/365)</f>
        <v/>
      </c>
      <c r="L420" s="7">
        <f>MAR1!$B$6+MAR1!$C$6*COS(2*PI()*$C420/365)+MAR1!$D$6*SIN(2*PI()*$C420/365)</f>
        <v/>
      </c>
      <c r="M420" s="7">
        <f>MAR1!$B$7+MAR1!$C$7*COS(2*PI()*$C420/365)+MAR1!$D$7*SIN(2*PI()*$C420/365)</f>
        <v/>
      </c>
      <c r="N420" s="7">
        <f>F420-K420</f>
        <v/>
      </c>
      <c r="O420" s="7">
        <f>G420-L420</f>
        <v/>
      </c>
      <c r="P420" s="7">
        <f>H420-M420</f>
        <v/>
      </c>
      <c r="Q420" s="7">
        <f>IF($I420=1,(N420-MAR1!$B$11)/MAR1!$D$11,(N420-MAR1!$C$11)/MAR1!$E$11)</f>
        <v/>
      </c>
      <c r="R420" s="7">
        <f>IF($I420=1,(O420-MAR1!$B$12)/MAR1!$D$12,(O420-MAR1!$C$12)/MAR1!$E$12)</f>
        <v/>
      </c>
      <c r="S420" s="7">
        <f>IF($I420=1,(P420-MAR1!$B$13)/MAR1!$D$13,(P420-MAR1!$C$13)/MAR1!$E$13)</f>
        <v/>
      </c>
      <c r="U420" s="5" t="n">
        <v>419</v>
      </c>
      <c r="V420" s="5" t="n">
        <v>0.193903</v>
      </c>
      <c r="W420" s="5" t="n">
        <v>0.50474</v>
      </c>
      <c r="X420" s="5" t="n">
        <v>0.6268860000000001</v>
      </c>
      <c r="Y420" s="5" t="n">
        <v>0.741906</v>
      </c>
      <c r="Z420" s="5" t="n">
        <v>0.528596</v>
      </c>
    </row>
    <row r="421">
      <c r="A421" s="5" t="n">
        <v>420</v>
      </c>
      <c r="B421" s="5" t="n">
        <v>2</v>
      </c>
      <c r="C421" s="5" t="n">
        <v>55</v>
      </c>
      <c r="D421" s="5" t="n">
        <v>2</v>
      </c>
      <c r="E421" s="5" t="n">
        <v>0</v>
      </c>
      <c r="F421" s="5" t="n">
        <v>34.8</v>
      </c>
      <c r="G421" s="5" t="n">
        <v>17.1</v>
      </c>
      <c r="H421" s="5" t="n">
        <v>18.58</v>
      </c>
      <c r="I421" s="6">
        <f>IF(E421&gt;=Markov!$B$3,1,0)</f>
        <v/>
      </c>
      <c r="J421" s="6">
        <f>I420</f>
        <v/>
      </c>
      <c r="K421" s="7">
        <f>MAR1!$B$5+MAR1!$C$5*COS(2*PI()*$C421/365)+MAR1!$D$5*SIN(2*PI()*$C421/365)</f>
        <v/>
      </c>
      <c r="L421" s="7">
        <f>MAR1!$B$6+MAR1!$C$6*COS(2*PI()*$C421/365)+MAR1!$D$6*SIN(2*PI()*$C421/365)</f>
        <v/>
      </c>
      <c r="M421" s="7">
        <f>MAR1!$B$7+MAR1!$C$7*COS(2*PI()*$C421/365)+MAR1!$D$7*SIN(2*PI()*$C421/365)</f>
        <v/>
      </c>
      <c r="N421" s="7">
        <f>F421-K421</f>
        <v/>
      </c>
      <c r="O421" s="7">
        <f>G421-L421</f>
        <v/>
      </c>
      <c r="P421" s="7">
        <f>H421-M421</f>
        <v/>
      </c>
      <c r="Q421" s="7">
        <f>IF($I421=1,(N421-MAR1!$B$11)/MAR1!$D$11,(N421-MAR1!$C$11)/MAR1!$E$11)</f>
        <v/>
      </c>
      <c r="R421" s="7">
        <f>IF($I421=1,(O421-MAR1!$B$12)/MAR1!$D$12,(O421-MAR1!$C$12)/MAR1!$E$12)</f>
        <v/>
      </c>
      <c r="S421" s="7">
        <f>IF($I421=1,(P421-MAR1!$B$13)/MAR1!$D$13,(P421-MAR1!$C$13)/MAR1!$E$13)</f>
        <v/>
      </c>
      <c r="U421" s="5" t="n">
        <v>420</v>
      </c>
      <c r="V421" s="5" t="n">
        <v>0.9384940000000001</v>
      </c>
      <c r="W421" s="5" t="n">
        <v>0.824622</v>
      </c>
      <c r="X421" s="5" t="n">
        <v>0.057102</v>
      </c>
      <c r="Y421" s="5" t="n">
        <v>0.198595</v>
      </c>
      <c r="Z421" s="5" t="n">
        <v>0.103068</v>
      </c>
    </row>
    <row r="422">
      <c r="A422" s="5" t="n">
        <v>421</v>
      </c>
      <c r="B422" s="5" t="n">
        <v>2</v>
      </c>
      <c r="C422" s="5" t="n">
        <v>56</v>
      </c>
      <c r="D422" s="5" t="n">
        <v>2</v>
      </c>
      <c r="E422" s="5" t="n">
        <v>0</v>
      </c>
      <c r="F422" s="5" t="n">
        <v>31.7</v>
      </c>
      <c r="G422" s="5" t="n">
        <v>16</v>
      </c>
      <c r="H422" s="5" t="n">
        <v>19.96</v>
      </c>
      <c r="I422" s="6">
        <f>IF(E422&gt;=Markov!$B$3,1,0)</f>
        <v/>
      </c>
      <c r="J422" s="6">
        <f>I421</f>
        <v/>
      </c>
      <c r="K422" s="7">
        <f>MAR1!$B$5+MAR1!$C$5*COS(2*PI()*$C422/365)+MAR1!$D$5*SIN(2*PI()*$C422/365)</f>
        <v/>
      </c>
      <c r="L422" s="7">
        <f>MAR1!$B$6+MAR1!$C$6*COS(2*PI()*$C422/365)+MAR1!$D$6*SIN(2*PI()*$C422/365)</f>
        <v/>
      </c>
      <c r="M422" s="7">
        <f>MAR1!$B$7+MAR1!$C$7*COS(2*PI()*$C422/365)+MAR1!$D$7*SIN(2*PI()*$C422/365)</f>
        <v/>
      </c>
      <c r="N422" s="7">
        <f>F422-K422</f>
        <v/>
      </c>
      <c r="O422" s="7">
        <f>G422-L422</f>
        <v/>
      </c>
      <c r="P422" s="7">
        <f>H422-M422</f>
        <v/>
      </c>
      <c r="Q422" s="7">
        <f>IF($I422=1,(N422-MAR1!$B$11)/MAR1!$D$11,(N422-MAR1!$C$11)/MAR1!$E$11)</f>
        <v/>
      </c>
      <c r="R422" s="7">
        <f>IF($I422=1,(O422-MAR1!$B$12)/MAR1!$D$12,(O422-MAR1!$C$12)/MAR1!$E$12)</f>
        <v/>
      </c>
      <c r="S422" s="7">
        <f>IF($I422=1,(P422-MAR1!$B$13)/MAR1!$D$13,(P422-MAR1!$C$13)/MAR1!$E$13)</f>
        <v/>
      </c>
      <c r="U422" s="5" t="n">
        <v>421</v>
      </c>
      <c r="V422" s="5" t="n">
        <v>0.334237</v>
      </c>
      <c r="W422" s="5" t="n">
        <v>0.558619</v>
      </c>
      <c r="X422" s="5" t="n">
        <v>0.411348</v>
      </c>
      <c r="Y422" s="5" t="n">
        <v>0.314632</v>
      </c>
      <c r="Z422" s="5" t="n">
        <v>0.239503</v>
      </c>
    </row>
    <row r="423">
      <c r="A423" s="5" t="n">
        <v>422</v>
      </c>
      <c r="B423" s="5" t="n">
        <v>2</v>
      </c>
      <c r="C423" s="5" t="n">
        <v>57</v>
      </c>
      <c r="D423" s="5" t="n">
        <v>2</v>
      </c>
      <c r="E423" s="5" t="n">
        <v>0</v>
      </c>
      <c r="F423" s="5" t="n">
        <v>34.1</v>
      </c>
      <c r="G423" s="5" t="n">
        <v>16.7</v>
      </c>
      <c r="H423" s="5" t="n">
        <v>20.89</v>
      </c>
      <c r="I423" s="6">
        <f>IF(E423&gt;=Markov!$B$3,1,0)</f>
        <v/>
      </c>
      <c r="J423" s="6">
        <f>I422</f>
        <v/>
      </c>
      <c r="K423" s="7">
        <f>MAR1!$B$5+MAR1!$C$5*COS(2*PI()*$C423/365)+MAR1!$D$5*SIN(2*PI()*$C423/365)</f>
        <v/>
      </c>
      <c r="L423" s="7">
        <f>MAR1!$B$6+MAR1!$C$6*COS(2*PI()*$C423/365)+MAR1!$D$6*SIN(2*PI()*$C423/365)</f>
        <v/>
      </c>
      <c r="M423" s="7">
        <f>MAR1!$B$7+MAR1!$C$7*COS(2*PI()*$C423/365)+MAR1!$D$7*SIN(2*PI()*$C423/365)</f>
        <v/>
      </c>
      <c r="N423" s="7">
        <f>F423-K423</f>
        <v/>
      </c>
      <c r="O423" s="7">
        <f>G423-L423</f>
        <v/>
      </c>
      <c r="P423" s="7">
        <f>H423-M423</f>
        <v/>
      </c>
      <c r="Q423" s="7">
        <f>IF($I423=1,(N423-MAR1!$B$11)/MAR1!$D$11,(N423-MAR1!$C$11)/MAR1!$E$11)</f>
        <v/>
      </c>
      <c r="R423" s="7">
        <f>IF($I423=1,(O423-MAR1!$B$12)/MAR1!$D$12,(O423-MAR1!$C$12)/MAR1!$E$12)</f>
        <v/>
      </c>
      <c r="S423" s="7">
        <f>IF($I423=1,(P423-MAR1!$B$13)/MAR1!$D$13,(P423-MAR1!$C$13)/MAR1!$E$13)</f>
        <v/>
      </c>
      <c r="U423" s="5" t="n">
        <v>422</v>
      </c>
      <c r="V423" s="5" t="n">
        <v>0.730683</v>
      </c>
      <c r="W423" s="5" t="n">
        <v>0.780281</v>
      </c>
      <c r="X423" s="5" t="n">
        <v>0.160634</v>
      </c>
      <c r="Y423" s="5" t="n">
        <v>0.223381</v>
      </c>
      <c r="Z423" s="5" t="n">
        <v>0.613794</v>
      </c>
    </row>
    <row r="424">
      <c r="A424" s="5" t="n">
        <v>423</v>
      </c>
      <c r="B424" s="5" t="n">
        <v>2</v>
      </c>
      <c r="C424" s="5" t="n">
        <v>58</v>
      </c>
      <c r="D424" s="5" t="n">
        <v>2</v>
      </c>
      <c r="E424" s="5" t="n">
        <v>0</v>
      </c>
      <c r="F424" s="5" t="n">
        <v>33.9</v>
      </c>
      <c r="G424" s="5" t="n">
        <v>15.4</v>
      </c>
      <c r="H424" s="5" t="n">
        <v>24.99</v>
      </c>
      <c r="I424" s="6">
        <f>IF(E424&gt;=Markov!$B$3,1,0)</f>
        <v/>
      </c>
      <c r="J424" s="6">
        <f>I423</f>
        <v/>
      </c>
      <c r="K424" s="7">
        <f>MAR1!$B$5+MAR1!$C$5*COS(2*PI()*$C424/365)+MAR1!$D$5*SIN(2*PI()*$C424/365)</f>
        <v/>
      </c>
      <c r="L424" s="7">
        <f>MAR1!$B$6+MAR1!$C$6*COS(2*PI()*$C424/365)+MAR1!$D$6*SIN(2*PI()*$C424/365)</f>
        <v/>
      </c>
      <c r="M424" s="7">
        <f>MAR1!$B$7+MAR1!$C$7*COS(2*PI()*$C424/365)+MAR1!$D$7*SIN(2*PI()*$C424/365)</f>
        <v/>
      </c>
      <c r="N424" s="7">
        <f>F424-K424</f>
        <v/>
      </c>
      <c r="O424" s="7">
        <f>G424-L424</f>
        <v/>
      </c>
      <c r="P424" s="7">
        <f>H424-M424</f>
        <v/>
      </c>
      <c r="Q424" s="7">
        <f>IF($I424=1,(N424-MAR1!$B$11)/MAR1!$D$11,(N424-MAR1!$C$11)/MAR1!$E$11)</f>
        <v/>
      </c>
      <c r="R424" s="7">
        <f>IF($I424=1,(O424-MAR1!$B$12)/MAR1!$D$12,(O424-MAR1!$C$12)/MAR1!$E$12)</f>
        <v/>
      </c>
      <c r="S424" s="7">
        <f>IF($I424=1,(P424-MAR1!$B$13)/MAR1!$D$13,(P424-MAR1!$C$13)/MAR1!$E$13)</f>
        <v/>
      </c>
      <c r="U424" s="5" t="n">
        <v>423</v>
      </c>
      <c r="V424" s="5" t="n">
        <v>0.427709</v>
      </c>
      <c r="W424" s="5" t="n">
        <v>0.116357</v>
      </c>
      <c r="X424" s="5" t="n">
        <v>0.399367</v>
      </c>
      <c r="Y424" s="5" t="n">
        <v>0.610937</v>
      </c>
      <c r="Z424" s="5" t="n">
        <v>0.675845</v>
      </c>
    </row>
    <row r="425">
      <c r="A425" s="5" t="n">
        <v>424</v>
      </c>
      <c r="B425" s="5" t="n">
        <v>2</v>
      </c>
      <c r="C425" s="5" t="n">
        <v>59</v>
      </c>
      <c r="D425" s="5" t="n">
        <v>2</v>
      </c>
      <c r="E425" s="5" t="n">
        <v>0</v>
      </c>
      <c r="F425" s="5" t="n">
        <v>33.9</v>
      </c>
      <c r="G425" s="5" t="n">
        <v>17</v>
      </c>
      <c r="H425" s="5" t="n">
        <v>17.71</v>
      </c>
      <c r="I425" s="6">
        <f>IF(E425&gt;=Markov!$B$3,1,0)</f>
        <v/>
      </c>
      <c r="J425" s="6">
        <f>I424</f>
        <v/>
      </c>
      <c r="K425" s="7">
        <f>MAR1!$B$5+MAR1!$C$5*COS(2*PI()*$C425/365)+MAR1!$D$5*SIN(2*PI()*$C425/365)</f>
        <v/>
      </c>
      <c r="L425" s="7">
        <f>MAR1!$B$6+MAR1!$C$6*COS(2*PI()*$C425/365)+MAR1!$D$6*SIN(2*PI()*$C425/365)</f>
        <v/>
      </c>
      <c r="M425" s="7">
        <f>MAR1!$B$7+MAR1!$C$7*COS(2*PI()*$C425/365)+MAR1!$D$7*SIN(2*PI()*$C425/365)</f>
        <v/>
      </c>
      <c r="N425" s="7">
        <f>F425-K425</f>
        <v/>
      </c>
      <c r="O425" s="7">
        <f>G425-L425</f>
        <v/>
      </c>
      <c r="P425" s="7">
        <f>H425-M425</f>
        <v/>
      </c>
      <c r="Q425" s="7">
        <f>IF($I425=1,(N425-MAR1!$B$11)/MAR1!$D$11,(N425-MAR1!$C$11)/MAR1!$E$11)</f>
        <v/>
      </c>
      <c r="R425" s="7">
        <f>IF($I425=1,(O425-MAR1!$B$12)/MAR1!$D$12,(O425-MAR1!$C$12)/MAR1!$E$12)</f>
        <v/>
      </c>
      <c r="S425" s="7">
        <f>IF($I425=1,(P425-MAR1!$B$13)/MAR1!$D$13,(P425-MAR1!$C$13)/MAR1!$E$13)</f>
        <v/>
      </c>
      <c r="U425" s="5" t="n">
        <v>424</v>
      </c>
      <c r="V425" s="5" t="n">
        <v>0.19892</v>
      </c>
      <c r="W425" s="5" t="n">
        <v>0.51893</v>
      </c>
      <c r="X425" s="5" t="n">
        <v>0.239469</v>
      </c>
      <c r="Y425" s="5" t="n">
        <v>0.545063</v>
      </c>
      <c r="Z425" s="5" t="n">
        <v>0.516725</v>
      </c>
    </row>
    <row r="426">
      <c r="A426" s="5" t="n">
        <v>425</v>
      </c>
      <c r="B426" s="5" t="n">
        <v>2</v>
      </c>
      <c r="C426" s="5" t="n">
        <v>60</v>
      </c>
      <c r="D426" s="5" t="n">
        <v>3</v>
      </c>
      <c r="E426" s="5" t="n">
        <v>0</v>
      </c>
      <c r="F426" s="5" t="n">
        <v>30.4</v>
      </c>
      <c r="G426" s="5" t="n">
        <v>17</v>
      </c>
      <c r="H426" s="5" t="n">
        <v>14.4</v>
      </c>
      <c r="I426" s="6">
        <f>IF(E426&gt;=Markov!$B$3,1,0)</f>
        <v/>
      </c>
      <c r="J426" s="6">
        <f>I425</f>
        <v/>
      </c>
      <c r="K426" s="7">
        <f>MAR1!$B$5+MAR1!$C$5*COS(2*PI()*$C426/365)+MAR1!$D$5*SIN(2*PI()*$C426/365)</f>
        <v/>
      </c>
      <c r="L426" s="7">
        <f>MAR1!$B$6+MAR1!$C$6*COS(2*PI()*$C426/365)+MAR1!$D$6*SIN(2*PI()*$C426/365)</f>
        <v/>
      </c>
      <c r="M426" s="7">
        <f>MAR1!$B$7+MAR1!$C$7*COS(2*PI()*$C426/365)+MAR1!$D$7*SIN(2*PI()*$C426/365)</f>
        <v/>
      </c>
      <c r="N426" s="7">
        <f>F426-K426</f>
        <v/>
      </c>
      <c r="O426" s="7">
        <f>G426-L426</f>
        <v/>
      </c>
      <c r="P426" s="7">
        <f>H426-M426</f>
        <v/>
      </c>
      <c r="Q426" s="7">
        <f>IF($I426=1,(N426-MAR1!$B$11)/MAR1!$D$11,(N426-MAR1!$C$11)/MAR1!$E$11)</f>
        <v/>
      </c>
      <c r="R426" s="7">
        <f>IF($I426=1,(O426-MAR1!$B$12)/MAR1!$D$12,(O426-MAR1!$C$12)/MAR1!$E$12)</f>
        <v/>
      </c>
      <c r="S426" s="7">
        <f>IF($I426=1,(P426-MAR1!$B$13)/MAR1!$D$13,(P426-MAR1!$C$13)/MAR1!$E$13)</f>
        <v/>
      </c>
      <c r="U426" s="5" t="n">
        <v>425</v>
      </c>
      <c r="V426" s="5" t="n">
        <v>0.201662</v>
      </c>
      <c r="W426" s="5" t="n">
        <v>0.742375</v>
      </c>
      <c r="X426" s="5" t="n">
        <v>0.04807</v>
      </c>
      <c r="Y426" s="5" t="n">
        <v>0.489867</v>
      </c>
      <c r="Z426" s="5" t="n">
        <v>0.963915</v>
      </c>
    </row>
    <row r="427">
      <c r="A427" s="5" t="n">
        <v>426</v>
      </c>
      <c r="B427" s="5" t="n">
        <v>2</v>
      </c>
      <c r="C427" s="5" t="n">
        <v>61</v>
      </c>
      <c r="D427" s="5" t="n">
        <v>3</v>
      </c>
      <c r="E427" s="5" t="n">
        <v>0</v>
      </c>
      <c r="F427" s="5" t="n">
        <v>31.9</v>
      </c>
      <c r="G427" s="5" t="n">
        <v>19.4</v>
      </c>
      <c r="H427" s="5" t="n">
        <v>18.63</v>
      </c>
      <c r="I427" s="6">
        <f>IF(E427&gt;=Markov!$B$3,1,0)</f>
        <v/>
      </c>
      <c r="J427" s="6">
        <f>I426</f>
        <v/>
      </c>
      <c r="K427" s="7">
        <f>MAR1!$B$5+MAR1!$C$5*COS(2*PI()*$C427/365)+MAR1!$D$5*SIN(2*PI()*$C427/365)</f>
        <v/>
      </c>
      <c r="L427" s="7">
        <f>MAR1!$B$6+MAR1!$C$6*COS(2*PI()*$C427/365)+MAR1!$D$6*SIN(2*PI()*$C427/365)</f>
        <v/>
      </c>
      <c r="M427" s="7">
        <f>MAR1!$B$7+MAR1!$C$7*COS(2*PI()*$C427/365)+MAR1!$D$7*SIN(2*PI()*$C427/365)</f>
        <v/>
      </c>
      <c r="N427" s="7">
        <f>F427-K427</f>
        <v/>
      </c>
      <c r="O427" s="7">
        <f>G427-L427</f>
        <v/>
      </c>
      <c r="P427" s="7">
        <f>H427-M427</f>
        <v/>
      </c>
      <c r="Q427" s="7">
        <f>IF($I427=1,(N427-MAR1!$B$11)/MAR1!$D$11,(N427-MAR1!$C$11)/MAR1!$E$11)</f>
        <v/>
      </c>
      <c r="R427" s="7">
        <f>IF($I427=1,(O427-MAR1!$B$12)/MAR1!$D$12,(O427-MAR1!$C$12)/MAR1!$E$12)</f>
        <v/>
      </c>
      <c r="S427" s="7">
        <f>IF($I427=1,(P427-MAR1!$B$13)/MAR1!$D$13,(P427-MAR1!$C$13)/MAR1!$E$13)</f>
        <v/>
      </c>
      <c r="U427" s="5" t="n">
        <v>426</v>
      </c>
      <c r="V427" s="5" t="n">
        <v>0.9608910000000001</v>
      </c>
      <c r="W427" s="5" t="n">
        <v>0.184382</v>
      </c>
      <c r="X427" s="5" t="n">
        <v>0.153778</v>
      </c>
      <c r="Y427" s="5" t="n">
        <v>0.423759</v>
      </c>
      <c r="Z427" s="5" t="n">
        <v>0.947775</v>
      </c>
    </row>
    <row r="428">
      <c r="A428" s="5" t="n">
        <v>427</v>
      </c>
      <c r="B428" s="5" t="n">
        <v>2</v>
      </c>
      <c r="C428" s="5" t="n">
        <v>62</v>
      </c>
      <c r="D428" s="5" t="n">
        <v>3</v>
      </c>
      <c r="E428" s="5" t="n">
        <v>0</v>
      </c>
      <c r="F428" s="5" t="n">
        <v>32.6</v>
      </c>
      <c r="G428" s="5" t="n">
        <v>19.7</v>
      </c>
      <c r="H428" s="5" t="n">
        <v>20.87</v>
      </c>
      <c r="I428" s="6">
        <f>IF(E428&gt;=Markov!$B$3,1,0)</f>
        <v/>
      </c>
      <c r="J428" s="6">
        <f>I427</f>
        <v/>
      </c>
      <c r="K428" s="7">
        <f>MAR1!$B$5+MAR1!$C$5*COS(2*PI()*$C428/365)+MAR1!$D$5*SIN(2*PI()*$C428/365)</f>
        <v/>
      </c>
      <c r="L428" s="7">
        <f>MAR1!$B$6+MAR1!$C$6*COS(2*PI()*$C428/365)+MAR1!$D$6*SIN(2*PI()*$C428/365)</f>
        <v/>
      </c>
      <c r="M428" s="7">
        <f>MAR1!$B$7+MAR1!$C$7*COS(2*PI()*$C428/365)+MAR1!$D$7*SIN(2*PI()*$C428/365)</f>
        <v/>
      </c>
      <c r="N428" s="7">
        <f>F428-K428</f>
        <v/>
      </c>
      <c r="O428" s="7">
        <f>G428-L428</f>
        <v/>
      </c>
      <c r="P428" s="7">
        <f>H428-M428</f>
        <v/>
      </c>
      <c r="Q428" s="7">
        <f>IF($I428=1,(N428-MAR1!$B$11)/MAR1!$D$11,(N428-MAR1!$C$11)/MAR1!$E$11)</f>
        <v/>
      </c>
      <c r="R428" s="7">
        <f>IF($I428=1,(O428-MAR1!$B$12)/MAR1!$D$12,(O428-MAR1!$C$12)/MAR1!$E$12)</f>
        <v/>
      </c>
      <c r="S428" s="7">
        <f>IF($I428=1,(P428-MAR1!$B$13)/MAR1!$D$13,(P428-MAR1!$C$13)/MAR1!$E$13)</f>
        <v/>
      </c>
      <c r="U428" s="5" t="n">
        <v>427</v>
      </c>
      <c r="V428" s="5" t="n">
        <v>0.9858789999999999</v>
      </c>
      <c r="W428" s="5" t="n">
        <v>0.7144430000000001</v>
      </c>
      <c r="X428" s="5" t="n">
        <v>0.512796</v>
      </c>
      <c r="Y428" s="5" t="n">
        <v>0.667847</v>
      </c>
      <c r="Z428" s="5" t="n">
        <v>0.198663</v>
      </c>
    </row>
    <row r="429">
      <c r="A429" s="5" t="n">
        <v>428</v>
      </c>
      <c r="B429" s="5" t="n">
        <v>2</v>
      </c>
      <c r="C429" s="5" t="n">
        <v>63</v>
      </c>
      <c r="D429" s="5" t="n">
        <v>3</v>
      </c>
      <c r="E429" s="5" t="n">
        <v>0</v>
      </c>
      <c r="F429" s="5" t="n">
        <v>34.4</v>
      </c>
      <c r="G429" s="5" t="n">
        <v>22.3</v>
      </c>
      <c r="H429" s="5" t="n">
        <v>25.21</v>
      </c>
      <c r="I429" s="6">
        <f>IF(E429&gt;=Markov!$B$3,1,0)</f>
        <v/>
      </c>
      <c r="J429" s="6">
        <f>I428</f>
        <v/>
      </c>
      <c r="K429" s="7">
        <f>MAR1!$B$5+MAR1!$C$5*COS(2*PI()*$C429/365)+MAR1!$D$5*SIN(2*PI()*$C429/365)</f>
        <v/>
      </c>
      <c r="L429" s="7">
        <f>MAR1!$B$6+MAR1!$C$6*COS(2*PI()*$C429/365)+MAR1!$D$6*SIN(2*PI()*$C429/365)</f>
        <v/>
      </c>
      <c r="M429" s="7">
        <f>MAR1!$B$7+MAR1!$C$7*COS(2*PI()*$C429/365)+MAR1!$D$7*SIN(2*PI()*$C429/365)</f>
        <v/>
      </c>
      <c r="N429" s="7">
        <f>F429-K429</f>
        <v/>
      </c>
      <c r="O429" s="7">
        <f>G429-L429</f>
        <v/>
      </c>
      <c r="P429" s="7">
        <f>H429-M429</f>
        <v/>
      </c>
      <c r="Q429" s="7">
        <f>IF($I429=1,(N429-MAR1!$B$11)/MAR1!$D$11,(N429-MAR1!$C$11)/MAR1!$E$11)</f>
        <v/>
      </c>
      <c r="R429" s="7">
        <f>IF($I429=1,(O429-MAR1!$B$12)/MAR1!$D$12,(O429-MAR1!$C$12)/MAR1!$E$12)</f>
        <v/>
      </c>
      <c r="S429" s="7">
        <f>IF($I429=1,(P429-MAR1!$B$13)/MAR1!$D$13,(P429-MAR1!$C$13)/MAR1!$E$13)</f>
        <v/>
      </c>
      <c r="U429" s="5" t="n">
        <v>428</v>
      </c>
      <c r="V429" s="5" t="n">
        <v>0.040851</v>
      </c>
      <c r="W429" s="5" t="n">
        <v>0.854461</v>
      </c>
      <c r="X429" s="5" t="n">
        <v>0.178277</v>
      </c>
      <c r="Y429" s="5" t="n">
        <v>0.863816</v>
      </c>
      <c r="Z429" s="5" t="n">
        <v>0.763973</v>
      </c>
    </row>
    <row r="430">
      <c r="A430" s="5" t="n">
        <v>429</v>
      </c>
      <c r="B430" s="5" t="n">
        <v>2</v>
      </c>
      <c r="C430" s="5" t="n">
        <v>64</v>
      </c>
      <c r="D430" s="5" t="n">
        <v>3</v>
      </c>
      <c r="E430" s="5" t="n">
        <v>0</v>
      </c>
      <c r="F430" s="5" t="n">
        <v>37</v>
      </c>
      <c r="G430" s="5" t="n">
        <v>19.6</v>
      </c>
      <c r="H430" s="5" t="n">
        <v>20.95</v>
      </c>
      <c r="I430" s="6">
        <f>IF(E430&gt;=Markov!$B$3,1,0)</f>
        <v/>
      </c>
      <c r="J430" s="6">
        <f>I429</f>
        <v/>
      </c>
      <c r="K430" s="7">
        <f>MAR1!$B$5+MAR1!$C$5*COS(2*PI()*$C430/365)+MAR1!$D$5*SIN(2*PI()*$C430/365)</f>
        <v/>
      </c>
      <c r="L430" s="7">
        <f>MAR1!$B$6+MAR1!$C$6*COS(2*PI()*$C430/365)+MAR1!$D$6*SIN(2*PI()*$C430/365)</f>
        <v/>
      </c>
      <c r="M430" s="7">
        <f>MAR1!$B$7+MAR1!$C$7*COS(2*PI()*$C430/365)+MAR1!$D$7*SIN(2*PI()*$C430/365)</f>
        <v/>
      </c>
      <c r="N430" s="7">
        <f>F430-K430</f>
        <v/>
      </c>
      <c r="O430" s="7">
        <f>G430-L430</f>
        <v/>
      </c>
      <c r="P430" s="7">
        <f>H430-M430</f>
        <v/>
      </c>
      <c r="Q430" s="7">
        <f>IF($I430=1,(N430-MAR1!$B$11)/MAR1!$D$11,(N430-MAR1!$C$11)/MAR1!$E$11)</f>
        <v/>
      </c>
      <c r="R430" s="7">
        <f>IF($I430=1,(O430-MAR1!$B$12)/MAR1!$D$12,(O430-MAR1!$C$12)/MAR1!$E$12)</f>
        <v/>
      </c>
      <c r="S430" s="7">
        <f>IF($I430=1,(P430-MAR1!$B$13)/MAR1!$D$13,(P430-MAR1!$C$13)/MAR1!$E$13)</f>
        <v/>
      </c>
      <c r="U430" s="5" t="n">
        <v>429</v>
      </c>
      <c r="V430" s="5" t="n">
        <v>0.090471</v>
      </c>
      <c r="W430" s="5" t="n">
        <v>0.782257</v>
      </c>
      <c r="X430" s="5" t="n">
        <v>0.814798</v>
      </c>
      <c r="Y430" s="5" t="n">
        <v>0.339023</v>
      </c>
      <c r="Z430" s="5" t="n">
        <v>0.765153</v>
      </c>
    </row>
    <row r="431">
      <c r="A431" s="5" t="n">
        <v>430</v>
      </c>
      <c r="B431" s="5" t="n">
        <v>2</v>
      </c>
      <c r="C431" s="5" t="n">
        <v>65</v>
      </c>
      <c r="D431" s="5" t="n">
        <v>3</v>
      </c>
      <c r="E431" s="5" t="n">
        <v>0</v>
      </c>
      <c r="F431" s="5" t="n">
        <v>33.8</v>
      </c>
      <c r="G431" s="5" t="n">
        <v>19</v>
      </c>
      <c r="H431" s="5" t="n">
        <v>20.66</v>
      </c>
      <c r="I431" s="6">
        <f>IF(E431&gt;=Markov!$B$3,1,0)</f>
        <v/>
      </c>
      <c r="J431" s="6">
        <f>I430</f>
        <v/>
      </c>
      <c r="K431" s="7">
        <f>MAR1!$B$5+MAR1!$C$5*COS(2*PI()*$C431/365)+MAR1!$D$5*SIN(2*PI()*$C431/365)</f>
        <v/>
      </c>
      <c r="L431" s="7">
        <f>MAR1!$B$6+MAR1!$C$6*COS(2*PI()*$C431/365)+MAR1!$D$6*SIN(2*PI()*$C431/365)</f>
        <v/>
      </c>
      <c r="M431" s="7">
        <f>MAR1!$B$7+MAR1!$C$7*COS(2*PI()*$C431/365)+MAR1!$D$7*SIN(2*PI()*$C431/365)</f>
        <v/>
      </c>
      <c r="N431" s="7">
        <f>F431-K431</f>
        <v/>
      </c>
      <c r="O431" s="7">
        <f>G431-L431</f>
        <v/>
      </c>
      <c r="P431" s="7">
        <f>H431-M431</f>
        <v/>
      </c>
      <c r="Q431" s="7">
        <f>IF($I431=1,(N431-MAR1!$B$11)/MAR1!$D$11,(N431-MAR1!$C$11)/MAR1!$E$11)</f>
        <v/>
      </c>
      <c r="R431" s="7">
        <f>IF($I431=1,(O431-MAR1!$B$12)/MAR1!$D$12,(O431-MAR1!$C$12)/MAR1!$E$12)</f>
        <v/>
      </c>
      <c r="S431" s="7">
        <f>IF($I431=1,(P431-MAR1!$B$13)/MAR1!$D$13,(P431-MAR1!$C$13)/MAR1!$E$13)</f>
        <v/>
      </c>
      <c r="U431" s="5" t="n">
        <v>430</v>
      </c>
      <c r="V431" s="5" t="n">
        <v>0.027156</v>
      </c>
      <c r="W431" s="5" t="n">
        <v>0.12036</v>
      </c>
      <c r="X431" s="5" t="n">
        <v>0.589473</v>
      </c>
      <c r="Y431" s="5" t="n">
        <v>0.566976</v>
      </c>
      <c r="Z431" s="5" t="n">
        <v>0.8612379999999999</v>
      </c>
    </row>
    <row r="432">
      <c r="A432" s="5" t="n">
        <v>431</v>
      </c>
      <c r="B432" s="5" t="n">
        <v>2</v>
      </c>
      <c r="C432" s="5" t="n">
        <v>66</v>
      </c>
      <c r="D432" s="5" t="n">
        <v>3</v>
      </c>
      <c r="E432" s="5" t="n">
        <v>0</v>
      </c>
      <c r="F432" s="5" t="n">
        <v>33.8</v>
      </c>
      <c r="G432" s="5" t="n">
        <v>21.5</v>
      </c>
      <c r="H432" s="5" t="n">
        <v>22.9</v>
      </c>
      <c r="I432" s="6">
        <f>IF(E432&gt;=Markov!$B$3,1,0)</f>
        <v/>
      </c>
      <c r="J432" s="6">
        <f>I431</f>
        <v/>
      </c>
      <c r="K432" s="7">
        <f>MAR1!$B$5+MAR1!$C$5*COS(2*PI()*$C432/365)+MAR1!$D$5*SIN(2*PI()*$C432/365)</f>
        <v/>
      </c>
      <c r="L432" s="7">
        <f>MAR1!$B$6+MAR1!$C$6*COS(2*PI()*$C432/365)+MAR1!$D$6*SIN(2*PI()*$C432/365)</f>
        <v/>
      </c>
      <c r="M432" s="7">
        <f>MAR1!$B$7+MAR1!$C$7*COS(2*PI()*$C432/365)+MAR1!$D$7*SIN(2*PI()*$C432/365)</f>
        <v/>
      </c>
      <c r="N432" s="7">
        <f>F432-K432</f>
        <v/>
      </c>
      <c r="O432" s="7">
        <f>G432-L432</f>
        <v/>
      </c>
      <c r="P432" s="7">
        <f>H432-M432</f>
        <v/>
      </c>
      <c r="Q432" s="7">
        <f>IF($I432=1,(N432-MAR1!$B$11)/MAR1!$D$11,(N432-MAR1!$C$11)/MAR1!$E$11)</f>
        <v/>
      </c>
      <c r="R432" s="7">
        <f>IF($I432=1,(O432-MAR1!$B$12)/MAR1!$D$12,(O432-MAR1!$C$12)/MAR1!$E$12)</f>
        <v/>
      </c>
      <c r="S432" s="7">
        <f>IF($I432=1,(P432-MAR1!$B$13)/MAR1!$D$13,(P432-MAR1!$C$13)/MAR1!$E$13)</f>
        <v/>
      </c>
      <c r="U432" s="5" t="n">
        <v>431</v>
      </c>
      <c r="V432" s="5" t="n">
        <v>0.163678</v>
      </c>
      <c r="W432" s="5" t="n">
        <v>0.559121</v>
      </c>
      <c r="X432" s="5" t="n">
        <v>0.625215</v>
      </c>
      <c r="Y432" s="5" t="n">
        <v>0.136006</v>
      </c>
      <c r="Z432" s="5" t="n">
        <v>0.346082</v>
      </c>
    </row>
    <row r="433">
      <c r="A433" s="5" t="n">
        <v>432</v>
      </c>
      <c r="B433" s="5" t="n">
        <v>2</v>
      </c>
      <c r="C433" s="5" t="n">
        <v>67</v>
      </c>
      <c r="D433" s="5" t="n">
        <v>3</v>
      </c>
      <c r="E433" s="5" t="n">
        <v>0</v>
      </c>
      <c r="F433" s="5" t="n">
        <v>34.1</v>
      </c>
      <c r="G433" s="5" t="n">
        <v>19.5</v>
      </c>
      <c r="H433" s="5" t="n">
        <v>19.24</v>
      </c>
      <c r="I433" s="6">
        <f>IF(E433&gt;=Markov!$B$3,1,0)</f>
        <v/>
      </c>
      <c r="J433" s="6">
        <f>I432</f>
        <v/>
      </c>
      <c r="K433" s="7">
        <f>MAR1!$B$5+MAR1!$C$5*COS(2*PI()*$C433/365)+MAR1!$D$5*SIN(2*PI()*$C433/365)</f>
        <v/>
      </c>
      <c r="L433" s="7">
        <f>MAR1!$B$6+MAR1!$C$6*COS(2*PI()*$C433/365)+MAR1!$D$6*SIN(2*PI()*$C433/365)</f>
        <v/>
      </c>
      <c r="M433" s="7">
        <f>MAR1!$B$7+MAR1!$C$7*COS(2*PI()*$C433/365)+MAR1!$D$7*SIN(2*PI()*$C433/365)</f>
        <v/>
      </c>
      <c r="N433" s="7">
        <f>F433-K433</f>
        <v/>
      </c>
      <c r="O433" s="7">
        <f>G433-L433</f>
        <v/>
      </c>
      <c r="P433" s="7">
        <f>H433-M433</f>
        <v/>
      </c>
      <c r="Q433" s="7">
        <f>IF($I433=1,(N433-MAR1!$B$11)/MAR1!$D$11,(N433-MAR1!$C$11)/MAR1!$E$11)</f>
        <v/>
      </c>
      <c r="R433" s="7">
        <f>IF($I433=1,(O433-MAR1!$B$12)/MAR1!$D$12,(O433-MAR1!$C$12)/MAR1!$E$12)</f>
        <v/>
      </c>
      <c r="S433" s="7">
        <f>IF($I433=1,(P433-MAR1!$B$13)/MAR1!$D$13,(P433-MAR1!$C$13)/MAR1!$E$13)</f>
        <v/>
      </c>
      <c r="U433" s="5" t="n">
        <v>432</v>
      </c>
      <c r="V433" s="5" t="n">
        <v>0.348983</v>
      </c>
      <c r="W433" s="5" t="n">
        <v>0.619915</v>
      </c>
      <c r="X433" s="5" t="n">
        <v>0.668119</v>
      </c>
      <c r="Y433" s="5" t="n">
        <v>0.013838</v>
      </c>
      <c r="Z433" s="5" t="n">
        <v>0.212577</v>
      </c>
    </row>
    <row r="434">
      <c r="A434" s="5" t="n">
        <v>433</v>
      </c>
      <c r="B434" s="5" t="n">
        <v>2</v>
      </c>
      <c r="C434" s="5" t="n">
        <v>68</v>
      </c>
      <c r="D434" s="5" t="n">
        <v>3</v>
      </c>
      <c r="E434" s="5" t="n">
        <v>0</v>
      </c>
      <c r="F434" s="5" t="n">
        <v>36.4</v>
      </c>
      <c r="G434" s="5" t="n">
        <v>21.6</v>
      </c>
      <c r="H434" s="5" t="n">
        <v>27.61</v>
      </c>
      <c r="I434" s="6">
        <f>IF(E434&gt;=Markov!$B$3,1,0)</f>
        <v/>
      </c>
      <c r="J434" s="6">
        <f>I433</f>
        <v/>
      </c>
      <c r="K434" s="7">
        <f>MAR1!$B$5+MAR1!$C$5*COS(2*PI()*$C434/365)+MAR1!$D$5*SIN(2*PI()*$C434/365)</f>
        <v/>
      </c>
      <c r="L434" s="7">
        <f>MAR1!$B$6+MAR1!$C$6*COS(2*PI()*$C434/365)+MAR1!$D$6*SIN(2*PI()*$C434/365)</f>
        <v/>
      </c>
      <c r="M434" s="7">
        <f>MAR1!$B$7+MAR1!$C$7*COS(2*PI()*$C434/365)+MAR1!$D$7*SIN(2*PI()*$C434/365)</f>
        <v/>
      </c>
      <c r="N434" s="7">
        <f>F434-K434</f>
        <v/>
      </c>
      <c r="O434" s="7">
        <f>G434-L434</f>
        <v/>
      </c>
      <c r="P434" s="7">
        <f>H434-M434</f>
        <v/>
      </c>
      <c r="Q434" s="7">
        <f>IF($I434=1,(N434-MAR1!$B$11)/MAR1!$D$11,(N434-MAR1!$C$11)/MAR1!$E$11)</f>
        <v/>
      </c>
      <c r="R434" s="7">
        <f>IF($I434=1,(O434-MAR1!$B$12)/MAR1!$D$12,(O434-MAR1!$C$12)/MAR1!$E$12)</f>
        <v/>
      </c>
      <c r="S434" s="7">
        <f>IF($I434=1,(P434-MAR1!$B$13)/MAR1!$D$13,(P434-MAR1!$C$13)/MAR1!$E$13)</f>
        <v/>
      </c>
      <c r="U434" s="5" t="n">
        <v>433</v>
      </c>
      <c r="V434" s="5" t="n">
        <v>0.09223000000000001</v>
      </c>
      <c r="W434" s="5" t="n">
        <v>0.264289</v>
      </c>
      <c r="X434" s="5" t="n">
        <v>0.319557</v>
      </c>
      <c r="Y434" s="5" t="n">
        <v>0.8355359999999999</v>
      </c>
      <c r="Z434" s="5" t="n">
        <v>0.34933</v>
      </c>
    </row>
    <row r="435">
      <c r="A435" s="5" t="n">
        <v>434</v>
      </c>
      <c r="B435" s="5" t="n">
        <v>2</v>
      </c>
      <c r="C435" s="5" t="n">
        <v>69</v>
      </c>
      <c r="D435" s="5" t="n">
        <v>3</v>
      </c>
      <c r="E435" s="5" t="n">
        <v>0</v>
      </c>
      <c r="F435" s="5" t="n">
        <v>35</v>
      </c>
      <c r="G435" s="5" t="n">
        <v>20.4</v>
      </c>
      <c r="H435" s="5" t="n">
        <v>19.67</v>
      </c>
      <c r="I435" s="6">
        <f>IF(E435&gt;=Markov!$B$3,1,0)</f>
        <v/>
      </c>
      <c r="J435" s="6">
        <f>I434</f>
        <v/>
      </c>
      <c r="K435" s="7">
        <f>MAR1!$B$5+MAR1!$C$5*COS(2*PI()*$C435/365)+MAR1!$D$5*SIN(2*PI()*$C435/365)</f>
        <v/>
      </c>
      <c r="L435" s="7">
        <f>MAR1!$B$6+MAR1!$C$6*COS(2*PI()*$C435/365)+MAR1!$D$6*SIN(2*PI()*$C435/365)</f>
        <v/>
      </c>
      <c r="M435" s="7">
        <f>MAR1!$B$7+MAR1!$C$7*COS(2*PI()*$C435/365)+MAR1!$D$7*SIN(2*PI()*$C435/365)</f>
        <v/>
      </c>
      <c r="N435" s="7">
        <f>F435-K435</f>
        <v/>
      </c>
      <c r="O435" s="7">
        <f>G435-L435</f>
        <v/>
      </c>
      <c r="P435" s="7">
        <f>H435-M435</f>
        <v/>
      </c>
      <c r="Q435" s="7">
        <f>IF($I435=1,(N435-MAR1!$B$11)/MAR1!$D$11,(N435-MAR1!$C$11)/MAR1!$E$11)</f>
        <v/>
      </c>
      <c r="R435" s="7">
        <f>IF($I435=1,(O435-MAR1!$B$12)/MAR1!$D$12,(O435-MAR1!$C$12)/MAR1!$E$12)</f>
        <v/>
      </c>
      <c r="S435" s="7">
        <f>IF($I435=1,(P435-MAR1!$B$13)/MAR1!$D$13,(P435-MAR1!$C$13)/MAR1!$E$13)</f>
        <v/>
      </c>
      <c r="U435" s="5" t="n">
        <v>434</v>
      </c>
      <c r="V435" s="5" t="n">
        <v>0.647471</v>
      </c>
      <c r="W435" s="5" t="n">
        <v>0.490431</v>
      </c>
      <c r="X435" s="5" t="n">
        <v>0.013057</v>
      </c>
      <c r="Y435" s="5" t="n">
        <v>0.402189</v>
      </c>
      <c r="Z435" s="5" t="n">
        <v>0.069915</v>
      </c>
    </row>
    <row r="436">
      <c r="A436" s="5" t="n">
        <v>435</v>
      </c>
      <c r="B436" s="5" t="n">
        <v>2</v>
      </c>
      <c r="C436" s="5" t="n">
        <v>70</v>
      </c>
      <c r="D436" s="5" t="n">
        <v>3</v>
      </c>
      <c r="E436" s="5" t="n">
        <v>0</v>
      </c>
      <c r="F436" s="5" t="n">
        <v>34.7</v>
      </c>
      <c r="G436" s="5" t="n">
        <v>20.4</v>
      </c>
      <c r="H436" s="5" t="n">
        <v>15.07</v>
      </c>
      <c r="I436" s="6">
        <f>IF(E436&gt;=Markov!$B$3,1,0)</f>
        <v/>
      </c>
      <c r="J436" s="6">
        <f>I435</f>
        <v/>
      </c>
      <c r="K436" s="7">
        <f>MAR1!$B$5+MAR1!$C$5*COS(2*PI()*$C436/365)+MAR1!$D$5*SIN(2*PI()*$C436/365)</f>
        <v/>
      </c>
      <c r="L436" s="7">
        <f>MAR1!$B$6+MAR1!$C$6*COS(2*PI()*$C436/365)+MAR1!$D$6*SIN(2*PI()*$C436/365)</f>
        <v/>
      </c>
      <c r="M436" s="7">
        <f>MAR1!$B$7+MAR1!$C$7*COS(2*PI()*$C436/365)+MAR1!$D$7*SIN(2*PI()*$C436/365)</f>
        <v/>
      </c>
      <c r="N436" s="7">
        <f>F436-K436</f>
        <v/>
      </c>
      <c r="O436" s="7">
        <f>G436-L436</f>
        <v/>
      </c>
      <c r="P436" s="7">
        <f>H436-M436</f>
        <v/>
      </c>
      <c r="Q436" s="7">
        <f>IF($I436=1,(N436-MAR1!$B$11)/MAR1!$D$11,(N436-MAR1!$C$11)/MAR1!$E$11)</f>
        <v/>
      </c>
      <c r="R436" s="7">
        <f>IF($I436=1,(O436-MAR1!$B$12)/MAR1!$D$12,(O436-MAR1!$C$12)/MAR1!$E$12)</f>
        <v/>
      </c>
      <c r="S436" s="7">
        <f>IF($I436=1,(P436-MAR1!$B$13)/MAR1!$D$13,(P436-MAR1!$C$13)/MAR1!$E$13)</f>
        <v/>
      </c>
      <c r="U436" s="5" t="n">
        <v>435</v>
      </c>
      <c r="V436" s="5" t="n">
        <v>0.27328</v>
      </c>
      <c r="W436" s="5" t="n">
        <v>0.9351390000000001</v>
      </c>
      <c r="X436" s="5" t="n">
        <v>0.692159</v>
      </c>
      <c r="Y436" s="5" t="n">
        <v>0.77932</v>
      </c>
      <c r="Z436" s="5" t="n">
        <v>0.207607</v>
      </c>
    </row>
    <row r="437">
      <c r="A437" s="5" t="n">
        <v>436</v>
      </c>
      <c r="B437" s="5" t="n">
        <v>2</v>
      </c>
      <c r="C437" s="5" t="n">
        <v>71</v>
      </c>
      <c r="D437" s="5" t="n">
        <v>3</v>
      </c>
      <c r="E437" s="5" t="n">
        <v>0</v>
      </c>
      <c r="F437" s="5" t="n">
        <v>35.9</v>
      </c>
      <c r="G437" s="5" t="n">
        <v>20.7</v>
      </c>
      <c r="H437" s="5" t="n">
        <v>19.07</v>
      </c>
      <c r="I437" s="6">
        <f>IF(E437&gt;=Markov!$B$3,1,0)</f>
        <v/>
      </c>
      <c r="J437" s="6">
        <f>I436</f>
        <v/>
      </c>
      <c r="K437" s="7">
        <f>MAR1!$B$5+MAR1!$C$5*COS(2*PI()*$C437/365)+MAR1!$D$5*SIN(2*PI()*$C437/365)</f>
        <v/>
      </c>
      <c r="L437" s="7">
        <f>MAR1!$B$6+MAR1!$C$6*COS(2*PI()*$C437/365)+MAR1!$D$6*SIN(2*PI()*$C437/365)</f>
        <v/>
      </c>
      <c r="M437" s="7">
        <f>MAR1!$B$7+MAR1!$C$7*COS(2*PI()*$C437/365)+MAR1!$D$7*SIN(2*PI()*$C437/365)</f>
        <v/>
      </c>
      <c r="N437" s="7">
        <f>F437-K437</f>
        <v/>
      </c>
      <c r="O437" s="7">
        <f>G437-L437</f>
        <v/>
      </c>
      <c r="P437" s="7">
        <f>H437-M437</f>
        <v/>
      </c>
      <c r="Q437" s="7">
        <f>IF($I437=1,(N437-MAR1!$B$11)/MAR1!$D$11,(N437-MAR1!$C$11)/MAR1!$E$11)</f>
        <v/>
      </c>
      <c r="R437" s="7">
        <f>IF($I437=1,(O437-MAR1!$B$12)/MAR1!$D$12,(O437-MAR1!$C$12)/MAR1!$E$12)</f>
        <v/>
      </c>
      <c r="S437" s="7">
        <f>IF($I437=1,(P437-MAR1!$B$13)/MAR1!$D$13,(P437-MAR1!$C$13)/MAR1!$E$13)</f>
        <v/>
      </c>
      <c r="U437" s="5" t="n">
        <v>436</v>
      </c>
      <c r="V437" s="5" t="n">
        <v>0.171396</v>
      </c>
      <c r="W437" s="5" t="n">
        <v>0.366268</v>
      </c>
      <c r="X437" s="5" t="n">
        <v>0.680478</v>
      </c>
      <c r="Y437" s="5" t="n">
        <v>0.822543</v>
      </c>
      <c r="Z437" s="5" t="n">
        <v>0.981395</v>
      </c>
    </row>
    <row r="438">
      <c r="A438" s="5" t="n">
        <v>437</v>
      </c>
      <c r="B438" s="5" t="n">
        <v>2</v>
      </c>
      <c r="C438" s="5" t="n">
        <v>72</v>
      </c>
      <c r="D438" s="5" t="n">
        <v>3</v>
      </c>
      <c r="E438" s="5" t="n">
        <v>0</v>
      </c>
      <c r="F438" s="5" t="n">
        <v>35</v>
      </c>
      <c r="G438" s="5" t="n">
        <v>20</v>
      </c>
      <c r="H438" s="5" t="n">
        <v>15.67</v>
      </c>
      <c r="I438" s="6">
        <f>IF(E438&gt;=Markov!$B$3,1,0)</f>
        <v/>
      </c>
      <c r="J438" s="6">
        <f>I437</f>
        <v/>
      </c>
      <c r="K438" s="7">
        <f>MAR1!$B$5+MAR1!$C$5*COS(2*PI()*$C438/365)+MAR1!$D$5*SIN(2*PI()*$C438/365)</f>
        <v/>
      </c>
      <c r="L438" s="7">
        <f>MAR1!$B$6+MAR1!$C$6*COS(2*PI()*$C438/365)+MAR1!$D$6*SIN(2*PI()*$C438/365)</f>
        <v/>
      </c>
      <c r="M438" s="7">
        <f>MAR1!$B$7+MAR1!$C$7*COS(2*PI()*$C438/365)+MAR1!$D$7*SIN(2*PI()*$C438/365)</f>
        <v/>
      </c>
      <c r="N438" s="7">
        <f>F438-K438</f>
        <v/>
      </c>
      <c r="O438" s="7">
        <f>G438-L438</f>
        <v/>
      </c>
      <c r="P438" s="7">
        <f>H438-M438</f>
        <v/>
      </c>
      <c r="Q438" s="7">
        <f>IF($I438=1,(N438-MAR1!$B$11)/MAR1!$D$11,(N438-MAR1!$C$11)/MAR1!$E$11)</f>
        <v/>
      </c>
      <c r="R438" s="7">
        <f>IF($I438=1,(O438-MAR1!$B$12)/MAR1!$D$12,(O438-MAR1!$C$12)/MAR1!$E$12)</f>
        <v/>
      </c>
      <c r="S438" s="7">
        <f>IF($I438=1,(P438-MAR1!$B$13)/MAR1!$D$13,(P438-MAR1!$C$13)/MAR1!$E$13)</f>
        <v/>
      </c>
      <c r="U438" s="5" t="n">
        <v>437</v>
      </c>
      <c r="V438" s="5" t="n">
        <v>0.782274</v>
      </c>
      <c r="W438" s="5" t="n">
        <v>0.502942</v>
      </c>
      <c r="X438" s="5" t="n">
        <v>0.083368</v>
      </c>
      <c r="Y438" s="5" t="n">
        <v>0.5562240000000001</v>
      </c>
      <c r="Z438" s="5" t="n">
        <v>0.311443</v>
      </c>
    </row>
    <row r="439">
      <c r="A439" s="5" t="n">
        <v>438</v>
      </c>
      <c r="B439" s="5" t="n">
        <v>2</v>
      </c>
      <c r="C439" s="5" t="n">
        <v>73</v>
      </c>
      <c r="D439" s="5" t="n">
        <v>3</v>
      </c>
      <c r="E439" s="5" t="n">
        <v>0</v>
      </c>
      <c r="F439" s="5" t="n">
        <v>35.4</v>
      </c>
      <c r="G439" s="5" t="n">
        <v>21.2</v>
      </c>
      <c r="H439" s="5" t="n">
        <v>26.4</v>
      </c>
      <c r="I439" s="6">
        <f>IF(E439&gt;=Markov!$B$3,1,0)</f>
        <v/>
      </c>
      <c r="J439" s="6">
        <f>I438</f>
        <v/>
      </c>
      <c r="K439" s="7">
        <f>MAR1!$B$5+MAR1!$C$5*COS(2*PI()*$C439/365)+MAR1!$D$5*SIN(2*PI()*$C439/365)</f>
        <v/>
      </c>
      <c r="L439" s="7">
        <f>MAR1!$B$6+MAR1!$C$6*COS(2*PI()*$C439/365)+MAR1!$D$6*SIN(2*PI()*$C439/365)</f>
        <v/>
      </c>
      <c r="M439" s="7">
        <f>MAR1!$B$7+MAR1!$C$7*COS(2*PI()*$C439/365)+MAR1!$D$7*SIN(2*PI()*$C439/365)</f>
        <v/>
      </c>
      <c r="N439" s="7">
        <f>F439-K439</f>
        <v/>
      </c>
      <c r="O439" s="7">
        <f>G439-L439</f>
        <v/>
      </c>
      <c r="P439" s="7">
        <f>H439-M439</f>
        <v/>
      </c>
      <c r="Q439" s="7">
        <f>IF($I439=1,(N439-MAR1!$B$11)/MAR1!$D$11,(N439-MAR1!$C$11)/MAR1!$E$11)</f>
        <v/>
      </c>
      <c r="R439" s="7">
        <f>IF($I439=1,(O439-MAR1!$B$12)/MAR1!$D$12,(O439-MAR1!$C$12)/MAR1!$E$12)</f>
        <v/>
      </c>
      <c r="S439" s="7">
        <f>IF($I439=1,(P439-MAR1!$B$13)/MAR1!$D$13,(P439-MAR1!$C$13)/MAR1!$E$13)</f>
        <v/>
      </c>
      <c r="U439" s="5" t="n">
        <v>438</v>
      </c>
      <c r="V439" s="5" t="n">
        <v>0.600581</v>
      </c>
      <c r="W439" s="5" t="n">
        <v>0.661457</v>
      </c>
      <c r="X439" s="5" t="n">
        <v>0.750628</v>
      </c>
      <c r="Y439" s="5" t="n">
        <v>0.755356</v>
      </c>
      <c r="Z439" s="5" t="n">
        <v>0.115962</v>
      </c>
    </row>
    <row r="440">
      <c r="A440" s="5" t="n">
        <v>439</v>
      </c>
      <c r="B440" s="5" t="n">
        <v>2</v>
      </c>
      <c r="C440" s="5" t="n">
        <v>74</v>
      </c>
      <c r="D440" s="5" t="n">
        <v>3</v>
      </c>
      <c r="E440" s="5" t="n">
        <v>0</v>
      </c>
      <c r="F440" s="5" t="n">
        <v>36</v>
      </c>
      <c r="G440" s="5" t="n">
        <v>18.7</v>
      </c>
      <c r="H440" s="5" t="n">
        <v>21.76</v>
      </c>
      <c r="I440" s="6">
        <f>IF(E440&gt;=Markov!$B$3,1,0)</f>
        <v/>
      </c>
      <c r="J440" s="6">
        <f>I439</f>
        <v/>
      </c>
      <c r="K440" s="7">
        <f>MAR1!$B$5+MAR1!$C$5*COS(2*PI()*$C440/365)+MAR1!$D$5*SIN(2*PI()*$C440/365)</f>
        <v/>
      </c>
      <c r="L440" s="7">
        <f>MAR1!$B$6+MAR1!$C$6*COS(2*PI()*$C440/365)+MAR1!$D$6*SIN(2*PI()*$C440/365)</f>
        <v/>
      </c>
      <c r="M440" s="7">
        <f>MAR1!$B$7+MAR1!$C$7*COS(2*PI()*$C440/365)+MAR1!$D$7*SIN(2*PI()*$C440/365)</f>
        <v/>
      </c>
      <c r="N440" s="7">
        <f>F440-K440</f>
        <v/>
      </c>
      <c r="O440" s="7">
        <f>G440-L440</f>
        <v/>
      </c>
      <c r="P440" s="7">
        <f>H440-M440</f>
        <v/>
      </c>
      <c r="Q440" s="7">
        <f>IF($I440=1,(N440-MAR1!$B$11)/MAR1!$D$11,(N440-MAR1!$C$11)/MAR1!$E$11)</f>
        <v/>
      </c>
      <c r="R440" s="7">
        <f>IF($I440=1,(O440-MAR1!$B$12)/MAR1!$D$12,(O440-MAR1!$C$12)/MAR1!$E$12)</f>
        <v/>
      </c>
      <c r="S440" s="7">
        <f>IF($I440=1,(P440-MAR1!$B$13)/MAR1!$D$13,(P440-MAR1!$C$13)/MAR1!$E$13)</f>
        <v/>
      </c>
      <c r="U440" s="5" t="n">
        <v>439</v>
      </c>
      <c r="V440" s="5" t="n">
        <v>0.777437</v>
      </c>
      <c r="W440" s="5" t="n">
        <v>0.217797</v>
      </c>
      <c r="X440" s="5" t="n">
        <v>0.835131</v>
      </c>
      <c r="Y440" s="5" t="n">
        <v>0.327794</v>
      </c>
      <c r="Z440" s="5" t="n">
        <v>0.672475</v>
      </c>
    </row>
    <row r="441">
      <c r="A441" s="5" t="n">
        <v>440</v>
      </c>
      <c r="B441" s="5" t="n">
        <v>2</v>
      </c>
      <c r="C441" s="5" t="n">
        <v>75</v>
      </c>
      <c r="D441" s="5" t="n">
        <v>3</v>
      </c>
      <c r="E441" s="5" t="n">
        <v>0</v>
      </c>
      <c r="F441" s="5" t="n">
        <v>33.3</v>
      </c>
      <c r="G441" s="5" t="n">
        <v>17.2</v>
      </c>
      <c r="H441" s="5" t="n">
        <v>20.06</v>
      </c>
      <c r="I441" s="6">
        <f>IF(E441&gt;=Markov!$B$3,1,0)</f>
        <v/>
      </c>
      <c r="J441" s="6">
        <f>I440</f>
        <v/>
      </c>
      <c r="K441" s="7">
        <f>MAR1!$B$5+MAR1!$C$5*COS(2*PI()*$C441/365)+MAR1!$D$5*SIN(2*PI()*$C441/365)</f>
        <v/>
      </c>
      <c r="L441" s="7">
        <f>MAR1!$B$6+MAR1!$C$6*COS(2*PI()*$C441/365)+MAR1!$D$6*SIN(2*PI()*$C441/365)</f>
        <v/>
      </c>
      <c r="M441" s="7">
        <f>MAR1!$B$7+MAR1!$C$7*COS(2*PI()*$C441/365)+MAR1!$D$7*SIN(2*PI()*$C441/365)</f>
        <v/>
      </c>
      <c r="N441" s="7">
        <f>F441-K441</f>
        <v/>
      </c>
      <c r="O441" s="7">
        <f>G441-L441</f>
        <v/>
      </c>
      <c r="P441" s="7">
        <f>H441-M441</f>
        <v/>
      </c>
      <c r="Q441" s="7">
        <f>IF($I441=1,(N441-MAR1!$B$11)/MAR1!$D$11,(N441-MAR1!$C$11)/MAR1!$E$11)</f>
        <v/>
      </c>
      <c r="R441" s="7">
        <f>IF($I441=1,(O441-MAR1!$B$12)/MAR1!$D$12,(O441-MAR1!$C$12)/MAR1!$E$12)</f>
        <v/>
      </c>
      <c r="S441" s="7">
        <f>IF($I441=1,(P441-MAR1!$B$13)/MAR1!$D$13,(P441-MAR1!$C$13)/MAR1!$E$13)</f>
        <v/>
      </c>
      <c r="U441" s="5" t="n">
        <v>440</v>
      </c>
      <c r="V441" s="5" t="n">
        <v>0.406747</v>
      </c>
      <c r="W441" s="5" t="n">
        <v>0.828162</v>
      </c>
      <c r="X441" s="5" t="n">
        <v>0.228809</v>
      </c>
      <c r="Y441" s="5" t="n">
        <v>0.685064</v>
      </c>
      <c r="Z441" s="5" t="n">
        <v>0.034373</v>
      </c>
    </row>
    <row r="442">
      <c r="A442" s="5" t="n">
        <v>441</v>
      </c>
      <c r="B442" s="5" t="n">
        <v>2</v>
      </c>
      <c r="C442" s="5" t="n">
        <v>76</v>
      </c>
      <c r="D442" s="5" t="n">
        <v>3</v>
      </c>
      <c r="E442" s="5" t="n">
        <v>0</v>
      </c>
      <c r="F442" s="5" t="n">
        <v>34.7</v>
      </c>
      <c r="G442" s="5" t="n">
        <v>17.9</v>
      </c>
      <c r="H442" s="5" t="n">
        <v>18.76</v>
      </c>
      <c r="I442" s="6">
        <f>IF(E442&gt;=Markov!$B$3,1,0)</f>
        <v/>
      </c>
      <c r="J442" s="6">
        <f>I441</f>
        <v/>
      </c>
      <c r="K442" s="7">
        <f>MAR1!$B$5+MAR1!$C$5*COS(2*PI()*$C442/365)+MAR1!$D$5*SIN(2*PI()*$C442/365)</f>
        <v/>
      </c>
      <c r="L442" s="7">
        <f>MAR1!$B$6+MAR1!$C$6*COS(2*PI()*$C442/365)+MAR1!$D$6*SIN(2*PI()*$C442/365)</f>
        <v/>
      </c>
      <c r="M442" s="7">
        <f>MAR1!$B$7+MAR1!$C$7*COS(2*PI()*$C442/365)+MAR1!$D$7*SIN(2*PI()*$C442/365)</f>
        <v/>
      </c>
      <c r="N442" s="7">
        <f>F442-K442</f>
        <v/>
      </c>
      <c r="O442" s="7">
        <f>G442-L442</f>
        <v/>
      </c>
      <c r="P442" s="7">
        <f>H442-M442</f>
        <v/>
      </c>
      <c r="Q442" s="7">
        <f>IF($I442=1,(N442-MAR1!$B$11)/MAR1!$D$11,(N442-MAR1!$C$11)/MAR1!$E$11)</f>
        <v/>
      </c>
      <c r="R442" s="7">
        <f>IF($I442=1,(O442-MAR1!$B$12)/MAR1!$D$12,(O442-MAR1!$C$12)/MAR1!$E$12)</f>
        <v/>
      </c>
      <c r="S442" s="7">
        <f>IF($I442=1,(P442-MAR1!$B$13)/MAR1!$D$13,(P442-MAR1!$C$13)/MAR1!$E$13)</f>
        <v/>
      </c>
      <c r="U442" s="5" t="n">
        <v>441</v>
      </c>
      <c r="V442" s="5" t="n">
        <v>0.861308</v>
      </c>
      <c r="W442" s="5" t="n">
        <v>0.502144</v>
      </c>
      <c r="X442" s="5" t="n">
        <v>0.650293</v>
      </c>
      <c r="Y442" s="5" t="n">
        <v>0.965089</v>
      </c>
      <c r="Z442" s="5" t="n">
        <v>0.759829</v>
      </c>
    </row>
    <row r="443">
      <c r="A443" s="5" t="n">
        <v>442</v>
      </c>
      <c r="B443" s="5" t="n">
        <v>2</v>
      </c>
      <c r="C443" s="5" t="n">
        <v>77</v>
      </c>
      <c r="D443" s="5" t="n">
        <v>3</v>
      </c>
      <c r="E443" s="5" t="n">
        <v>0</v>
      </c>
      <c r="F443" s="5" t="n">
        <v>34.9</v>
      </c>
      <c r="G443" s="5" t="n">
        <v>19.5</v>
      </c>
      <c r="H443" s="5" t="n">
        <v>25.7</v>
      </c>
      <c r="I443" s="6">
        <f>IF(E443&gt;=Markov!$B$3,1,0)</f>
        <v/>
      </c>
      <c r="J443" s="6">
        <f>I442</f>
        <v/>
      </c>
      <c r="K443" s="7">
        <f>MAR1!$B$5+MAR1!$C$5*COS(2*PI()*$C443/365)+MAR1!$D$5*SIN(2*PI()*$C443/365)</f>
        <v/>
      </c>
      <c r="L443" s="7">
        <f>MAR1!$B$6+MAR1!$C$6*COS(2*PI()*$C443/365)+MAR1!$D$6*SIN(2*PI()*$C443/365)</f>
        <v/>
      </c>
      <c r="M443" s="7">
        <f>MAR1!$B$7+MAR1!$C$7*COS(2*PI()*$C443/365)+MAR1!$D$7*SIN(2*PI()*$C443/365)</f>
        <v/>
      </c>
      <c r="N443" s="7">
        <f>F443-K443</f>
        <v/>
      </c>
      <c r="O443" s="7">
        <f>G443-L443</f>
        <v/>
      </c>
      <c r="P443" s="7">
        <f>H443-M443</f>
        <v/>
      </c>
      <c r="Q443" s="7">
        <f>IF($I443=1,(N443-MAR1!$B$11)/MAR1!$D$11,(N443-MAR1!$C$11)/MAR1!$E$11)</f>
        <v/>
      </c>
      <c r="R443" s="7">
        <f>IF($I443=1,(O443-MAR1!$B$12)/MAR1!$D$12,(O443-MAR1!$C$12)/MAR1!$E$12)</f>
        <v/>
      </c>
      <c r="S443" s="7">
        <f>IF($I443=1,(P443-MAR1!$B$13)/MAR1!$D$13,(P443-MAR1!$C$13)/MAR1!$E$13)</f>
        <v/>
      </c>
      <c r="U443" s="5" t="n">
        <v>442</v>
      </c>
      <c r="V443" s="5" t="n">
        <v>0.35464</v>
      </c>
      <c r="W443" s="5" t="n">
        <v>0.513674</v>
      </c>
      <c r="X443" s="5" t="n">
        <v>0.271022</v>
      </c>
      <c r="Y443" s="5" t="n">
        <v>0.241772</v>
      </c>
      <c r="Z443" s="5" t="n">
        <v>0.088658</v>
      </c>
    </row>
    <row r="444">
      <c r="A444" s="5" t="n">
        <v>443</v>
      </c>
      <c r="B444" s="5" t="n">
        <v>2</v>
      </c>
      <c r="C444" s="5" t="n">
        <v>78</v>
      </c>
      <c r="D444" s="5" t="n">
        <v>3</v>
      </c>
      <c r="E444" s="5" t="n">
        <v>0</v>
      </c>
      <c r="F444" s="5" t="n">
        <v>35</v>
      </c>
      <c r="G444" s="5" t="n">
        <v>21.8</v>
      </c>
      <c r="H444" s="5" t="n">
        <v>26.54</v>
      </c>
      <c r="I444" s="6">
        <f>IF(E444&gt;=Markov!$B$3,1,0)</f>
        <v/>
      </c>
      <c r="J444" s="6">
        <f>I443</f>
        <v/>
      </c>
      <c r="K444" s="7">
        <f>MAR1!$B$5+MAR1!$C$5*COS(2*PI()*$C444/365)+MAR1!$D$5*SIN(2*PI()*$C444/365)</f>
        <v/>
      </c>
      <c r="L444" s="7">
        <f>MAR1!$B$6+MAR1!$C$6*COS(2*PI()*$C444/365)+MAR1!$D$6*SIN(2*PI()*$C444/365)</f>
        <v/>
      </c>
      <c r="M444" s="7">
        <f>MAR1!$B$7+MAR1!$C$7*COS(2*PI()*$C444/365)+MAR1!$D$7*SIN(2*PI()*$C444/365)</f>
        <v/>
      </c>
      <c r="N444" s="7">
        <f>F444-K444</f>
        <v/>
      </c>
      <c r="O444" s="7">
        <f>G444-L444</f>
        <v/>
      </c>
      <c r="P444" s="7">
        <f>H444-M444</f>
        <v/>
      </c>
      <c r="Q444" s="7">
        <f>IF($I444=1,(N444-MAR1!$B$11)/MAR1!$D$11,(N444-MAR1!$C$11)/MAR1!$E$11)</f>
        <v/>
      </c>
      <c r="R444" s="7">
        <f>IF($I444=1,(O444-MAR1!$B$12)/MAR1!$D$12,(O444-MAR1!$C$12)/MAR1!$E$12)</f>
        <v/>
      </c>
      <c r="S444" s="7">
        <f>IF($I444=1,(P444-MAR1!$B$13)/MAR1!$D$13,(P444-MAR1!$C$13)/MAR1!$E$13)</f>
        <v/>
      </c>
      <c r="U444" s="5" t="n">
        <v>443</v>
      </c>
      <c r="V444" s="5" t="n">
        <v>0.670844</v>
      </c>
      <c r="W444" s="5" t="n">
        <v>0.35987</v>
      </c>
      <c r="X444" s="5" t="n">
        <v>0.555511</v>
      </c>
      <c r="Y444" s="5" t="n">
        <v>0.527409</v>
      </c>
      <c r="Z444" s="5" t="n">
        <v>0.537806</v>
      </c>
    </row>
    <row r="445">
      <c r="A445" s="5" t="n">
        <v>444</v>
      </c>
      <c r="B445" s="5" t="n">
        <v>2</v>
      </c>
      <c r="C445" s="5" t="n">
        <v>79</v>
      </c>
      <c r="D445" s="5" t="n">
        <v>3</v>
      </c>
      <c r="E445" s="5" t="n">
        <v>0</v>
      </c>
      <c r="F445" s="5" t="n">
        <v>37.5</v>
      </c>
      <c r="G445" s="5" t="n">
        <v>22</v>
      </c>
      <c r="H445" s="5" t="n">
        <v>22.35</v>
      </c>
      <c r="I445" s="6">
        <f>IF(E445&gt;=Markov!$B$3,1,0)</f>
        <v/>
      </c>
      <c r="J445" s="6">
        <f>I444</f>
        <v/>
      </c>
      <c r="K445" s="7">
        <f>MAR1!$B$5+MAR1!$C$5*COS(2*PI()*$C445/365)+MAR1!$D$5*SIN(2*PI()*$C445/365)</f>
        <v/>
      </c>
      <c r="L445" s="7">
        <f>MAR1!$B$6+MAR1!$C$6*COS(2*PI()*$C445/365)+MAR1!$D$6*SIN(2*PI()*$C445/365)</f>
        <v/>
      </c>
      <c r="M445" s="7">
        <f>MAR1!$B$7+MAR1!$C$7*COS(2*PI()*$C445/365)+MAR1!$D$7*SIN(2*PI()*$C445/365)</f>
        <v/>
      </c>
      <c r="N445" s="7">
        <f>F445-K445</f>
        <v/>
      </c>
      <c r="O445" s="7">
        <f>G445-L445</f>
        <v/>
      </c>
      <c r="P445" s="7">
        <f>H445-M445</f>
        <v/>
      </c>
      <c r="Q445" s="7">
        <f>IF($I445=1,(N445-MAR1!$B$11)/MAR1!$D$11,(N445-MAR1!$C$11)/MAR1!$E$11)</f>
        <v/>
      </c>
      <c r="R445" s="7">
        <f>IF($I445=1,(O445-MAR1!$B$12)/MAR1!$D$12,(O445-MAR1!$C$12)/MAR1!$E$12)</f>
        <v/>
      </c>
      <c r="S445" s="7">
        <f>IF($I445=1,(P445-MAR1!$B$13)/MAR1!$D$13,(P445-MAR1!$C$13)/MAR1!$E$13)</f>
        <v/>
      </c>
      <c r="U445" s="5" t="n">
        <v>444</v>
      </c>
      <c r="V445" s="5" t="n">
        <v>0.434353</v>
      </c>
      <c r="W445" s="5" t="n">
        <v>0.349039</v>
      </c>
      <c r="X445" s="5" t="n">
        <v>0.947657</v>
      </c>
      <c r="Y445" s="5" t="n">
        <v>0.493917</v>
      </c>
      <c r="Z445" s="5" t="n">
        <v>0.585351</v>
      </c>
    </row>
    <row r="446">
      <c r="A446" s="5" t="n">
        <v>445</v>
      </c>
      <c r="B446" s="5" t="n">
        <v>2</v>
      </c>
      <c r="C446" s="5" t="n">
        <v>80</v>
      </c>
      <c r="D446" s="5" t="n">
        <v>3</v>
      </c>
      <c r="E446" s="5" t="n">
        <v>0</v>
      </c>
      <c r="F446" s="5" t="n">
        <v>40.5</v>
      </c>
      <c r="G446" s="5" t="n">
        <v>24.5</v>
      </c>
      <c r="H446" s="5" t="n">
        <v>27.96</v>
      </c>
      <c r="I446" s="6">
        <f>IF(E446&gt;=Markov!$B$3,1,0)</f>
        <v/>
      </c>
      <c r="J446" s="6">
        <f>I445</f>
        <v/>
      </c>
      <c r="K446" s="7">
        <f>MAR1!$B$5+MAR1!$C$5*COS(2*PI()*$C446/365)+MAR1!$D$5*SIN(2*PI()*$C446/365)</f>
        <v/>
      </c>
      <c r="L446" s="7">
        <f>MAR1!$B$6+MAR1!$C$6*COS(2*PI()*$C446/365)+MAR1!$D$6*SIN(2*PI()*$C446/365)</f>
        <v/>
      </c>
      <c r="M446" s="7">
        <f>MAR1!$B$7+MAR1!$C$7*COS(2*PI()*$C446/365)+MAR1!$D$7*SIN(2*PI()*$C446/365)</f>
        <v/>
      </c>
      <c r="N446" s="7">
        <f>F446-K446</f>
        <v/>
      </c>
      <c r="O446" s="7">
        <f>G446-L446</f>
        <v/>
      </c>
      <c r="P446" s="7">
        <f>H446-M446</f>
        <v/>
      </c>
      <c r="Q446" s="7">
        <f>IF($I446=1,(N446-MAR1!$B$11)/MAR1!$D$11,(N446-MAR1!$C$11)/MAR1!$E$11)</f>
        <v/>
      </c>
      <c r="R446" s="7">
        <f>IF($I446=1,(O446-MAR1!$B$12)/MAR1!$D$12,(O446-MAR1!$C$12)/MAR1!$E$12)</f>
        <v/>
      </c>
      <c r="S446" s="7">
        <f>IF($I446=1,(P446-MAR1!$B$13)/MAR1!$D$13,(P446-MAR1!$C$13)/MAR1!$E$13)</f>
        <v/>
      </c>
      <c r="U446" s="5" t="n">
        <v>445</v>
      </c>
      <c r="V446" s="5" t="n">
        <v>0.023012</v>
      </c>
      <c r="W446" s="5" t="n">
        <v>0.816589</v>
      </c>
      <c r="X446" s="5" t="n">
        <v>0.620331</v>
      </c>
      <c r="Y446" s="5" t="n">
        <v>0.074799</v>
      </c>
      <c r="Z446" s="5" t="n">
        <v>0.183595</v>
      </c>
    </row>
    <row r="447">
      <c r="A447" s="5" t="n">
        <v>446</v>
      </c>
      <c r="B447" s="5" t="n">
        <v>2</v>
      </c>
      <c r="C447" s="5" t="n">
        <v>81</v>
      </c>
      <c r="D447" s="5" t="n">
        <v>3</v>
      </c>
      <c r="E447" s="5" t="n">
        <v>0</v>
      </c>
      <c r="F447" s="5" t="n">
        <v>39.5</v>
      </c>
      <c r="G447" s="5" t="n">
        <v>23.3</v>
      </c>
      <c r="H447" s="5" t="n">
        <v>19.25</v>
      </c>
      <c r="I447" s="6">
        <f>IF(E447&gt;=Markov!$B$3,1,0)</f>
        <v/>
      </c>
      <c r="J447" s="6">
        <f>I446</f>
        <v/>
      </c>
      <c r="K447" s="7">
        <f>MAR1!$B$5+MAR1!$C$5*COS(2*PI()*$C447/365)+MAR1!$D$5*SIN(2*PI()*$C447/365)</f>
        <v/>
      </c>
      <c r="L447" s="7">
        <f>MAR1!$B$6+MAR1!$C$6*COS(2*PI()*$C447/365)+MAR1!$D$6*SIN(2*PI()*$C447/365)</f>
        <v/>
      </c>
      <c r="M447" s="7">
        <f>MAR1!$B$7+MAR1!$C$7*COS(2*PI()*$C447/365)+MAR1!$D$7*SIN(2*PI()*$C447/365)</f>
        <v/>
      </c>
      <c r="N447" s="7">
        <f>F447-K447</f>
        <v/>
      </c>
      <c r="O447" s="7">
        <f>G447-L447</f>
        <v/>
      </c>
      <c r="P447" s="7">
        <f>H447-M447</f>
        <v/>
      </c>
      <c r="Q447" s="7">
        <f>IF($I447=1,(N447-MAR1!$B$11)/MAR1!$D$11,(N447-MAR1!$C$11)/MAR1!$E$11)</f>
        <v/>
      </c>
      <c r="R447" s="7">
        <f>IF($I447=1,(O447-MAR1!$B$12)/MAR1!$D$12,(O447-MAR1!$C$12)/MAR1!$E$12)</f>
        <v/>
      </c>
      <c r="S447" s="7">
        <f>IF($I447=1,(P447-MAR1!$B$13)/MAR1!$D$13,(P447-MAR1!$C$13)/MAR1!$E$13)</f>
        <v/>
      </c>
      <c r="U447" s="5" t="n">
        <v>446</v>
      </c>
      <c r="V447" s="5" t="n">
        <v>0.5354139999999999</v>
      </c>
      <c r="W447" s="5" t="n">
        <v>0.943931</v>
      </c>
      <c r="X447" s="5" t="n">
        <v>0.878288</v>
      </c>
      <c r="Y447" s="5" t="n">
        <v>0.041515</v>
      </c>
      <c r="Z447" s="5" t="n">
        <v>0.921152</v>
      </c>
    </row>
    <row r="448">
      <c r="A448" s="5" t="n">
        <v>447</v>
      </c>
      <c r="B448" s="5" t="n">
        <v>2</v>
      </c>
      <c r="C448" s="5" t="n">
        <v>82</v>
      </c>
      <c r="D448" s="5" t="n">
        <v>3</v>
      </c>
      <c r="E448" s="5" t="n">
        <v>0</v>
      </c>
      <c r="F448" s="5" t="n">
        <v>36.8</v>
      </c>
      <c r="G448" s="5" t="n">
        <v>22.1</v>
      </c>
      <c r="H448" s="5" t="n">
        <v>19.22</v>
      </c>
      <c r="I448" s="6">
        <f>IF(E448&gt;=Markov!$B$3,1,0)</f>
        <v/>
      </c>
      <c r="J448" s="6">
        <f>I447</f>
        <v/>
      </c>
      <c r="K448" s="7">
        <f>MAR1!$B$5+MAR1!$C$5*COS(2*PI()*$C448/365)+MAR1!$D$5*SIN(2*PI()*$C448/365)</f>
        <v/>
      </c>
      <c r="L448" s="7">
        <f>MAR1!$B$6+MAR1!$C$6*COS(2*PI()*$C448/365)+MAR1!$D$6*SIN(2*PI()*$C448/365)</f>
        <v/>
      </c>
      <c r="M448" s="7">
        <f>MAR1!$B$7+MAR1!$C$7*COS(2*PI()*$C448/365)+MAR1!$D$7*SIN(2*PI()*$C448/365)</f>
        <v/>
      </c>
      <c r="N448" s="7">
        <f>F448-K448</f>
        <v/>
      </c>
      <c r="O448" s="7">
        <f>G448-L448</f>
        <v/>
      </c>
      <c r="P448" s="7">
        <f>H448-M448</f>
        <v/>
      </c>
      <c r="Q448" s="7">
        <f>IF($I448=1,(N448-MAR1!$B$11)/MAR1!$D$11,(N448-MAR1!$C$11)/MAR1!$E$11)</f>
        <v/>
      </c>
      <c r="R448" s="7">
        <f>IF($I448=1,(O448-MAR1!$B$12)/MAR1!$D$12,(O448-MAR1!$C$12)/MAR1!$E$12)</f>
        <v/>
      </c>
      <c r="S448" s="7">
        <f>IF($I448=1,(P448-MAR1!$B$13)/MAR1!$D$13,(P448-MAR1!$C$13)/MAR1!$E$13)</f>
        <v/>
      </c>
      <c r="U448" s="5" t="n">
        <v>447</v>
      </c>
      <c r="V448" s="5" t="n">
        <v>0.565466</v>
      </c>
      <c r="W448" s="5" t="n">
        <v>0.444146</v>
      </c>
      <c r="X448" s="5" t="n">
        <v>0.873698</v>
      </c>
      <c r="Y448" s="5" t="n">
        <v>0.088153</v>
      </c>
      <c r="Z448" s="5" t="n">
        <v>0.731413</v>
      </c>
    </row>
    <row r="449">
      <c r="A449" s="5" t="n">
        <v>448</v>
      </c>
      <c r="B449" s="5" t="n">
        <v>2</v>
      </c>
      <c r="C449" s="5" t="n">
        <v>83</v>
      </c>
      <c r="D449" s="5" t="n">
        <v>3</v>
      </c>
      <c r="E449" s="5" t="n">
        <v>0</v>
      </c>
      <c r="F449" s="5" t="n">
        <v>37.7</v>
      </c>
      <c r="G449" s="5" t="n">
        <v>22.8</v>
      </c>
      <c r="H449" s="5" t="n">
        <v>22.32</v>
      </c>
      <c r="I449" s="6">
        <f>IF(E449&gt;=Markov!$B$3,1,0)</f>
        <v/>
      </c>
      <c r="J449" s="6">
        <f>I448</f>
        <v/>
      </c>
      <c r="K449" s="7">
        <f>MAR1!$B$5+MAR1!$C$5*COS(2*PI()*$C449/365)+MAR1!$D$5*SIN(2*PI()*$C449/365)</f>
        <v/>
      </c>
      <c r="L449" s="7">
        <f>MAR1!$B$6+MAR1!$C$6*COS(2*PI()*$C449/365)+MAR1!$D$6*SIN(2*PI()*$C449/365)</f>
        <v/>
      </c>
      <c r="M449" s="7">
        <f>MAR1!$B$7+MAR1!$C$7*COS(2*PI()*$C449/365)+MAR1!$D$7*SIN(2*PI()*$C449/365)</f>
        <v/>
      </c>
      <c r="N449" s="7">
        <f>F449-K449</f>
        <v/>
      </c>
      <c r="O449" s="7">
        <f>G449-L449</f>
        <v/>
      </c>
      <c r="P449" s="7">
        <f>H449-M449</f>
        <v/>
      </c>
      <c r="Q449" s="7">
        <f>IF($I449=1,(N449-MAR1!$B$11)/MAR1!$D$11,(N449-MAR1!$C$11)/MAR1!$E$11)</f>
        <v/>
      </c>
      <c r="R449" s="7">
        <f>IF($I449=1,(O449-MAR1!$B$12)/MAR1!$D$12,(O449-MAR1!$C$12)/MAR1!$E$12)</f>
        <v/>
      </c>
      <c r="S449" s="7">
        <f>IF($I449=1,(P449-MAR1!$B$13)/MAR1!$D$13,(P449-MAR1!$C$13)/MAR1!$E$13)</f>
        <v/>
      </c>
      <c r="U449" s="5" t="n">
        <v>448</v>
      </c>
      <c r="V449" s="5" t="n">
        <v>0.177228</v>
      </c>
      <c r="W449" s="5" t="n">
        <v>0.523621</v>
      </c>
      <c r="X449" s="5" t="n">
        <v>0.638752</v>
      </c>
      <c r="Y449" s="5" t="n">
        <v>0.367141</v>
      </c>
      <c r="Z449" s="5" t="n">
        <v>0.829167</v>
      </c>
    </row>
    <row r="450">
      <c r="A450" s="5" t="n">
        <v>449</v>
      </c>
      <c r="B450" s="5" t="n">
        <v>2</v>
      </c>
      <c r="C450" s="5" t="n">
        <v>84</v>
      </c>
      <c r="D450" s="5" t="n">
        <v>3</v>
      </c>
      <c r="E450" s="5" t="n">
        <v>0</v>
      </c>
      <c r="F450" s="5" t="n">
        <v>36.7</v>
      </c>
      <c r="G450" s="5" t="n">
        <v>22</v>
      </c>
      <c r="H450" s="5" t="n">
        <v>23.85</v>
      </c>
      <c r="I450" s="6">
        <f>IF(E450&gt;=Markov!$B$3,1,0)</f>
        <v/>
      </c>
      <c r="J450" s="6">
        <f>I449</f>
        <v/>
      </c>
      <c r="K450" s="7">
        <f>MAR1!$B$5+MAR1!$C$5*COS(2*PI()*$C450/365)+MAR1!$D$5*SIN(2*PI()*$C450/365)</f>
        <v/>
      </c>
      <c r="L450" s="7">
        <f>MAR1!$B$6+MAR1!$C$6*COS(2*PI()*$C450/365)+MAR1!$D$6*SIN(2*PI()*$C450/365)</f>
        <v/>
      </c>
      <c r="M450" s="7">
        <f>MAR1!$B$7+MAR1!$C$7*COS(2*PI()*$C450/365)+MAR1!$D$7*SIN(2*PI()*$C450/365)</f>
        <v/>
      </c>
      <c r="N450" s="7">
        <f>F450-K450</f>
        <v/>
      </c>
      <c r="O450" s="7">
        <f>G450-L450</f>
        <v/>
      </c>
      <c r="P450" s="7">
        <f>H450-M450</f>
        <v/>
      </c>
      <c r="Q450" s="7">
        <f>IF($I450=1,(N450-MAR1!$B$11)/MAR1!$D$11,(N450-MAR1!$C$11)/MAR1!$E$11)</f>
        <v/>
      </c>
      <c r="R450" s="7">
        <f>IF($I450=1,(O450-MAR1!$B$12)/MAR1!$D$12,(O450-MAR1!$C$12)/MAR1!$E$12)</f>
        <v/>
      </c>
      <c r="S450" s="7">
        <f>IF($I450=1,(P450-MAR1!$B$13)/MAR1!$D$13,(P450-MAR1!$C$13)/MAR1!$E$13)</f>
        <v/>
      </c>
      <c r="U450" s="5" t="n">
        <v>449</v>
      </c>
      <c r="V450" s="5" t="n">
        <v>0.335898</v>
      </c>
      <c r="W450" s="5" t="n">
        <v>0.658384</v>
      </c>
      <c r="X450" s="5" t="n">
        <v>0.9650300000000001</v>
      </c>
      <c r="Y450" s="5" t="n">
        <v>0.584048</v>
      </c>
      <c r="Z450" s="5" t="n">
        <v>0.537679</v>
      </c>
    </row>
    <row r="451">
      <c r="A451" s="5" t="n">
        <v>450</v>
      </c>
      <c r="B451" s="5" t="n">
        <v>2</v>
      </c>
      <c r="C451" s="5" t="n">
        <v>85</v>
      </c>
      <c r="D451" s="5" t="n">
        <v>3</v>
      </c>
      <c r="E451" s="5" t="n">
        <v>0</v>
      </c>
      <c r="F451" s="5" t="n">
        <v>35.2</v>
      </c>
      <c r="G451" s="5" t="n">
        <v>20.2</v>
      </c>
      <c r="H451" s="5" t="n">
        <v>27.31</v>
      </c>
      <c r="I451" s="6">
        <f>IF(E451&gt;=Markov!$B$3,1,0)</f>
        <v/>
      </c>
      <c r="J451" s="6">
        <f>I450</f>
        <v/>
      </c>
      <c r="K451" s="7">
        <f>MAR1!$B$5+MAR1!$C$5*COS(2*PI()*$C451/365)+MAR1!$D$5*SIN(2*PI()*$C451/365)</f>
        <v/>
      </c>
      <c r="L451" s="7">
        <f>MAR1!$B$6+MAR1!$C$6*COS(2*PI()*$C451/365)+MAR1!$D$6*SIN(2*PI()*$C451/365)</f>
        <v/>
      </c>
      <c r="M451" s="7">
        <f>MAR1!$B$7+MAR1!$C$7*COS(2*PI()*$C451/365)+MAR1!$D$7*SIN(2*PI()*$C451/365)</f>
        <v/>
      </c>
      <c r="N451" s="7">
        <f>F451-K451</f>
        <v/>
      </c>
      <c r="O451" s="7">
        <f>G451-L451</f>
        <v/>
      </c>
      <c r="P451" s="7">
        <f>H451-M451</f>
        <v/>
      </c>
      <c r="Q451" s="7">
        <f>IF($I451=1,(N451-MAR1!$B$11)/MAR1!$D$11,(N451-MAR1!$C$11)/MAR1!$E$11)</f>
        <v/>
      </c>
      <c r="R451" s="7">
        <f>IF($I451=1,(O451-MAR1!$B$12)/MAR1!$D$12,(O451-MAR1!$C$12)/MAR1!$E$12)</f>
        <v/>
      </c>
      <c r="S451" s="7">
        <f>IF($I451=1,(P451-MAR1!$B$13)/MAR1!$D$13,(P451-MAR1!$C$13)/MAR1!$E$13)</f>
        <v/>
      </c>
      <c r="U451" s="5" t="n">
        <v>450</v>
      </c>
      <c r="V451" s="5" t="n">
        <v>0.404811</v>
      </c>
      <c r="W451" s="5" t="n">
        <v>0.769017</v>
      </c>
      <c r="X451" s="5" t="n">
        <v>0.9521849999999999</v>
      </c>
      <c r="Y451" s="5" t="n">
        <v>0.658278</v>
      </c>
      <c r="Z451" s="5" t="n">
        <v>0.530904</v>
      </c>
    </row>
    <row r="452">
      <c r="A452" s="5" t="n">
        <v>451</v>
      </c>
      <c r="B452" s="5" t="n">
        <v>2</v>
      </c>
      <c r="C452" s="5" t="n">
        <v>86</v>
      </c>
      <c r="D452" s="5" t="n">
        <v>3</v>
      </c>
      <c r="E452" s="5" t="n">
        <v>0</v>
      </c>
      <c r="F452" s="5" t="n">
        <v>33.9</v>
      </c>
      <c r="G452" s="5" t="n">
        <v>20.6</v>
      </c>
      <c r="H452" s="5" t="n">
        <v>17.57</v>
      </c>
      <c r="I452" s="6">
        <f>IF(E452&gt;=Markov!$B$3,1,0)</f>
        <v/>
      </c>
      <c r="J452" s="6">
        <f>I451</f>
        <v/>
      </c>
      <c r="K452" s="7">
        <f>MAR1!$B$5+MAR1!$C$5*COS(2*PI()*$C452/365)+MAR1!$D$5*SIN(2*PI()*$C452/365)</f>
        <v/>
      </c>
      <c r="L452" s="7">
        <f>MAR1!$B$6+MAR1!$C$6*COS(2*PI()*$C452/365)+MAR1!$D$6*SIN(2*PI()*$C452/365)</f>
        <v/>
      </c>
      <c r="M452" s="7">
        <f>MAR1!$B$7+MAR1!$C$7*COS(2*PI()*$C452/365)+MAR1!$D$7*SIN(2*PI()*$C452/365)</f>
        <v/>
      </c>
      <c r="N452" s="7">
        <f>F452-K452</f>
        <v/>
      </c>
      <c r="O452" s="7">
        <f>G452-L452</f>
        <v/>
      </c>
      <c r="P452" s="7">
        <f>H452-M452</f>
        <v/>
      </c>
      <c r="Q452" s="7">
        <f>IF($I452=1,(N452-MAR1!$B$11)/MAR1!$D$11,(N452-MAR1!$C$11)/MAR1!$E$11)</f>
        <v/>
      </c>
      <c r="R452" s="7">
        <f>IF($I452=1,(O452-MAR1!$B$12)/MAR1!$D$12,(O452-MAR1!$C$12)/MAR1!$E$12)</f>
        <v/>
      </c>
      <c r="S452" s="7">
        <f>IF($I452=1,(P452-MAR1!$B$13)/MAR1!$D$13,(P452-MAR1!$C$13)/MAR1!$E$13)</f>
        <v/>
      </c>
      <c r="U452" s="5" t="n">
        <v>451</v>
      </c>
      <c r="V452" s="5" t="n">
        <v>0.200032</v>
      </c>
      <c r="W452" s="5" t="n">
        <v>0.416664</v>
      </c>
      <c r="X452" s="5" t="n">
        <v>0.312399</v>
      </c>
      <c r="Y452" s="5" t="n">
        <v>0.584754</v>
      </c>
      <c r="Z452" s="5" t="n">
        <v>0.652199</v>
      </c>
    </row>
    <row r="453">
      <c r="A453" s="5" t="n">
        <v>452</v>
      </c>
      <c r="B453" s="5" t="n">
        <v>2</v>
      </c>
      <c r="C453" s="5" t="n">
        <v>87</v>
      </c>
      <c r="D453" s="5" t="n">
        <v>3</v>
      </c>
      <c r="E453" s="5" t="n">
        <v>0</v>
      </c>
      <c r="F453" s="5" t="n">
        <v>34.7</v>
      </c>
      <c r="G453" s="5" t="n">
        <v>20.3</v>
      </c>
      <c r="H453" s="5" t="n">
        <v>21.93</v>
      </c>
      <c r="I453" s="6">
        <f>IF(E453&gt;=Markov!$B$3,1,0)</f>
        <v/>
      </c>
      <c r="J453" s="6">
        <f>I452</f>
        <v/>
      </c>
      <c r="K453" s="7">
        <f>MAR1!$B$5+MAR1!$C$5*COS(2*PI()*$C453/365)+MAR1!$D$5*SIN(2*PI()*$C453/365)</f>
        <v/>
      </c>
      <c r="L453" s="7">
        <f>MAR1!$B$6+MAR1!$C$6*COS(2*PI()*$C453/365)+MAR1!$D$6*SIN(2*PI()*$C453/365)</f>
        <v/>
      </c>
      <c r="M453" s="7">
        <f>MAR1!$B$7+MAR1!$C$7*COS(2*PI()*$C453/365)+MAR1!$D$7*SIN(2*PI()*$C453/365)</f>
        <v/>
      </c>
      <c r="N453" s="7">
        <f>F453-K453</f>
        <v/>
      </c>
      <c r="O453" s="7">
        <f>G453-L453</f>
        <v/>
      </c>
      <c r="P453" s="7">
        <f>H453-M453</f>
        <v/>
      </c>
      <c r="Q453" s="7">
        <f>IF($I453=1,(N453-MAR1!$B$11)/MAR1!$D$11,(N453-MAR1!$C$11)/MAR1!$E$11)</f>
        <v/>
      </c>
      <c r="R453" s="7">
        <f>IF($I453=1,(O453-MAR1!$B$12)/MAR1!$D$12,(O453-MAR1!$C$12)/MAR1!$E$12)</f>
        <v/>
      </c>
      <c r="S453" s="7">
        <f>IF($I453=1,(P453-MAR1!$B$13)/MAR1!$D$13,(P453-MAR1!$C$13)/MAR1!$E$13)</f>
        <v/>
      </c>
      <c r="U453" s="5" t="n">
        <v>452</v>
      </c>
      <c r="V453" s="5" t="n">
        <v>0.936581</v>
      </c>
      <c r="W453" s="5" t="n">
        <v>0.874845</v>
      </c>
      <c r="X453" s="5" t="n">
        <v>0.554364</v>
      </c>
      <c r="Y453" s="5" t="n">
        <v>0.598969</v>
      </c>
      <c r="Z453" s="5" t="n">
        <v>0.06601899999999999</v>
      </c>
    </row>
    <row r="454">
      <c r="A454" s="5" t="n">
        <v>453</v>
      </c>
      <c r="B454" s="5" t="n">
        <v>2</v>
      </c>
      <c r="C454" s="5" t="n">
        <v>88</v>
      </c>
      <c r="D454" s="5" t="n">
        <v>3</v>
      </c>
      <c r="E454" s="5" t="n">
        <v>0</v>
      </c>
      <c r="F454" s="5" t="n">
        <v>35.5</v>
      </c>
      <c r="G454" s="5" t="n">
        <v>21.7</v>
      </c>
      <c r="H454" s="5" t="n">
        <v>23.84</v>
      </c>
      <c r="I454" s="6">
        <f>IF(E454&gt;=Markov!$B$3,1,0)</f>
        <v/>
      </c>
      <c r="J454" s="6">
        <f>I453</f>
        <v/>
      </c>
      <c r="K454" s="7">
        <f>MAR1!$B$5+MAR1!$C$5*COS(2*PI()*$C454/365)+MAR1!$D$5*SIN(2*PI()*$C454/365)</f>
        <v/>
      </c>
      <c r="L454" s="7">
        <f>MAR1!$B$6+MAR1!$C$6*COS(2*PI()*$C454/365)+MAR1!$D$6*SIN(2*PI()*$C454/365)</f>
        <v/>
      </c>
      <c r="M454" s="7">
        <f>MAR1!$B$7+MAR1!$C$7*COS(2*PI()*$C454/365)+MAR1!$D$7*SIN(2*PI()*$C454/365)</f>
        <v/>
      </c>
      <c r="N454" s="7">
        <f>F454-K454</f>
        <v/>
      </c>
      <c r="O454" s="7">
        <f>G454-L454</f>
        <v/>
      </c>
      <c r="P454" s="7">
        <f>H454-M454</f>
        <v/>
      </c>
      <c r="Q454" s="7">
        <f>IF($I454=1,(N454-MAR1!$B$11)/MAR1!$D$11,(N454-MAR1!$C$11)/MAR1!$E$11)</f>
        <v/>
      </c>
      <c r="R454" s="7">
        <f>IF($I454=1,(O454-MAR1!$B$12)/MAR1!$D$12,(O454-MAR1!$C$12)/MAR1!$E$12)</f>
        <v/>
      </c>
      <c r="S454" s="7">
        <f>IF($I454=1,(P454-MAR1!$B$13)/MAR1!$D$13,(P454-MAR1!$C$13)/MAR1!$E$13)</f>
        <v/>
      </c>
      <c r="U454" s="5" t="n">
        <v>453</v>
      </c>
      <c r="V454" s="5" t="n">
        <v>0.724527</v>
      </c>
      <c r="W454" s="5" t="n">
        <v>0.989973</v>
      </c>
      <c r="X454" s="5" t="n">
        <v>0.288101</v>
      </c>
      <c r="Y454" s="5" t="n">
        <v>0.65406</v>
      </c>
      <c r="Z454" s="5" t="n">
        <v>0.01152</v>
      </c>
    </row>
    <row r="455">
      <c r="A455" s="5" t="n">
        <v>454</v>
      </c>
      <c r="B455" s="5" t="n">
        <v>2</v>
      </c>
      <c r="C455" s="5" t="n">
        <v>89</v>
      </c>
      <c r="D455" s="5" t="n">
        <v>3</v>
      </c>
      <c r="E455" s="5" t="n">
        <v>0</v>
      </c>
      <c r="F455" s="5" t="n">
        <v>34.9</v>
      </c>
      <c r="G455" s="5" t="n">
        <v>20.1</v>
      </c>
      <c r="H455" s="5" t="n">
        <v>23.02</v>
      </c>
      <c r="I455" s="6">
        <f>IF(E455&gt;=Markov!$B$3,1,0)</f>
        <v/>
      </c>
      <c r="J455" s="6">
        <f>I454</f>
        <v/>
      </c>
      <c r="K455" s="7">
        <f>MAR1!$B$5+MAR1!$C$5*COS(2*PI()*$C455/365)+MAR1!$D$5*SIN(2*PI()*$C455/365)</f>
        <v/>
      </c>
      <c r="L455" s="7">
        <f>MAR1!$B$6+MAR1!$C$6*COS(2*PI()*$C455/365)+MAR1!$D$6*SIN(2*PI()*$C455/365)</f>
        <v/>
      </c>
      <c r="M455" s="7">
        <f>MAR1!$B$7+MAR1!$C$7*COS(2*PI()*$C455/365)+MAR1!$D$7*SIN(2*PI()*$C455/365)</f>
        <v/>
      </c>
      <c r="N455" s="7">
        <f>F455-K455</f>
        <v/>
      </c>
      <c r="O455" s="7">
        <f>G455-L455</f>
        <v/>
      </c>
      <c r="P455" s="7">
        <f>H455-M455</f>
        <v/>
      </c>
      <c r="Q455" s="7">
        <f>IF($I455=1,(N455-MAR1!$B$11)/MAR1!$D$11,(N455-MAR1!$C$11)/MAR1!$E$11)</f>
        <v/>
      </c>
      <c r="R455" s="7">
        <f>IF($I455=1,(O455-MAR1!$B$12)/MAR1!$D$12,(O455-MAR1!$C$12)/MAR1!$E$12)</f>
        <v/>
      </c>
      <c r="S455" s="7">
        <f>IF($I455=1,(P455-MAR1!$B$13)/MAR1!$D$13,(P455-MAR1!$C$13)/MAR1!$E$13)</f>
        <v/>
      </c>
      <c r="U455" s="5" t="n">
        <v>454</v>
      </c>
      <c r="V455" s="5" t="n">
        <v>0.528516</v>
      </c>
      <c r="W455" s="5" t="n">
        <v>0.109468</v>
      </c>
      <c r="X455" s="5" t="n">
        <v>0.041178</v>
      </c>
      <c r="Y455" s="5" t="n">
        <v>0.829085</v>
      </c>
      <c r="Z455" s="5" t="n">
        <v>0.213383</v>
      </c>
    </row>
    <row r="456">
      <c r="A456" s="5" t="n">
        <v>455</v>
      </c>
      <c r="B456" s="5" t="n">
        <v>2</v>
      </c>
      <c r="C456" s="5" t="n">
        <v>90</v>
      </c>
      <c r="D456" s="5" t="n">
        <v>3</v>
      </c>
      <c r="E456" s="5" t="n">
        <v>0</v>
      </c>
      <c r="F456" s="5" t="n">
        <v>35.6</v>
      </c>
      <c r="G456" s="5" t="n">
        <v>20.6</v>
      </c>
      <c r="H456" s="5" t="n">
        <v>20.24</v>
      </c>
      <c r="I456" s="6">
        <f>IF(E456&gt;=Markov!$B$3,1,0)</f>
        <v/>
      </c>
      <c r="J456" s="6">
        <f>I455</f>
        <v/>
      </c>
      <c r="K456" s="7">
        <f>MAR1!$B$5+MAR1!$C$5*COS(2*PI()*$C456/365)+MAR1!$D$5*SIN(2*PI()*$C456/365)</f>
        <v/>
      </c>
      <c r="L456" s="7">
        <f>MAR1!$B$6+MAR1!$C$6*COS(2*PI()*$C456/365)+MAR1!$D$6*SIN(2*PI()*$C456/365)</f>
        <v/>
      </c>
      <c r="M456" s="7">
        <f>MAR1!$B$7+MAR1!$C$7*COS(2*PI()*$C456/365)+MAR1!$D$7*SIN(2*PI()*$C456/365)</f>
        <v/>
      </c>
      <c r="N456" s="7">
        <f>F456-K456</f>
        <v/>
      </c>
      <c r="O456" s="7">
        <f>G456-L456</f>
        <v/>
      </c>
      <c r="P456" s="7">
        <f>H456-M456</f>
        <v/>
      </c>
      <c r="Q456" s="7">
        <f>IF($I456=1,(N456-MAR1!$B$11)/MAR1!$D$11,(N456-MAR1!$C$11)/MAR1!$E$11)</f>
        <v/>
      </c>
      <c r="R456" s="7">
        <f>IF($I456=1,(O456-MAR1!$B$12)/MAR1!$D$12,(O456-MAR1!$C$12)/MAR1!$E$12)</f>
        <v/>
      </c>
      <c r="S456" s="7">
        <f>IF($I456=1,(P456-MAR1!$B$13)/MAR1!$D$13,(P456-MAR1!$C$13)/MAR1!$E$13)</f>
        <v/>
      </c>
      <c r="U456" s="5" t="n">
        <v>455</v>
      </c>
      <c r="V456" s="5" t="n">
        <v>0.960991</v>
      </c>
      <c r="W456" s="5" t="n">
        <v>0.604032</v>
      </c>
      <c r="X456" s="5" t="n">
        <v>0.850397</v>
      </c>
      <c r="Y456" s="5" t="n">
        <v>0.357119</v>
      </c>
      <c r="Z456" s="5" t="n">
        <v>0.886738</v>
      </c>
    </row>
    <row r="457">
      <c r="A457" s="5" t="n">
        <v>456</v>
      </c>
      <c r="B457" s="5" t="n">
        <v>2</v>
      </c>
      <c r="C457" s="5" t="n">
        <v>91</v>
      </c>
      <c r="D457" s="5" t="n">
        <v>4</v>
      </c>
      <c r="E457" s="5" t="n">
        <v>1</v>
      </c>
      <c r="F457" s="5" t="n">
        <v>35.1</v>
      </c>
      <c r="G457" s="5" t="n">
        <v>20.8</v>
      </c>
      <c r="H457" s="5" t="n">
        <v>22.97</v>
      </c>
      <c r="I457" s="6">
        <f>IF(E457&gt;=Markov!$B$3,1,0)</f>
        <v/>
      </c>
      <c r="J457" s="6">
        <f>I456</f>
        <v/>
      </c>
      <c r="K457" s="7">
        <f>MAR1!$B$5+MAR1!$C$5*COS(2*PI()*$C457/365)+MAR1!$D$5*SIN(2*PI()*$C457/365)</f>
        <v/>
      </c>
      <c r="L457" s="7">
        <f>MAR1!$B$6+MAR1!$C$6*COS(2*PI()*$C457/365)+MAR1!$D$6*SIN(2*PI()*$C457/365)</f>
        <v/>
      </c>
      <c r="M457" s="7">
        <f>MAR1!$B$7+MAR1!$C$7*COS(2*PI()*$C457/365)+MAR1!$D$7*SIN(2*PI()*$C457/365)</f>
        <v/>
      </c>
      <c r="N457" s="7">
        <f>F457-K457</f>
        <v/>
      </c>
      <c r="O457" s="7">
        <f>G457-L457</f>
        <v/>
      </c>
      <c r="P457" s="7">
        <f>H457-M457</f>
        <v/>
      </c>
      <c r="Q457" s="7">
        <f>IF($I457=1,(N457-MAR1!$B$11)/MAR1!$D$11,(N457-MAR1!$C$11)/MAR1!$E$11)</f>
        <v/>
      </c>
      <c r="R457" s="7">
        <f>IF($I457=1,(O457-MAR1!$B$12)/MAR1!$D$12,(O457-MAR1!$C$12)/MAR1!$E$12)</f>
        <v/>
      </c>
      <c r="S457" s="7">
        <f>IF($I457=1,(P457-MAR1!$B$13)/MAR1!$D$13,(P457-MAR1!$C$13)/MAR1!$E$13)</f>
        <v/>
      </c>
      <c r="U457" s="5" t="n">
        <v>456</v>
      </c>
      <c r="V457" s="5" t="n">
        <v>0.144651</v>
      </c>
      <c r="W457" s="5" t="n">
        <v>0.242645</v>
      </c>
      <c r="X457" s="5" t="n">
        <v>0.959035</v>
      </c>
      <c r="Y457" s="5" t="n">
        <v>0.358271</v>
      </c>
      <c r="Z457" s="5" t="n">
        <v>0.44216</v>
      </c>
    </row>
    <row r="458">
      <c r="A458" s="5" t="n">
        <v>457</v>
      </c>
      <c r="B458" s="5" t="n">
        <v>2</v>
      </c>
      <c r="C458" s="5" t="n">
        <v>92</v>
      </c>
      <c r="D458" s="5" t="n">
        <v>4</v>
      </c>
      <c r="E458" s="5" t="n">
        <v>0</v>
      </c>
      <c r="F458" s="5" t="n">
        <v>39.9</v>
      </c>
      <c r="G458" s="5" t="n">
        <v>24.6</v>
      </c>
      <c r="H458" s="5" t="n">
        <v>25.66</v>
      </c>
      <c r="I458" s="6">
        <f>IF(E458&gt;=Markov!$B$3,1,0)</f>
        <v/>
      </c>
      <c r="J458" s="6">
        <f>I457</f>
        <v/>
      </c>
      <c r="K458" s="7">
        <f>MAR1!$B$5+MAR1!$C$5*COS(2*PI()*$C458/365)+MAR1!$D$5*SIN(2*PI()*$C458/365)</f>
        <v/>
      </c>
      <c r="L458" s="7">
        <f>MAR1!$B$6+MAR1!$C$6*COS(2*PI()*$C458/365)+MAR1!$D$6*SIN(2*PI()*$C458/365)</f>
        <v/>
      </c>
      <c r="M458" s="7">
        <f>MAR1!$B$7+MAR1!$C$7*COS(2*PI()*$C458/365)+MAR1!$D$7*SIN(2*PI()*$C458/365)</f>
        <v/>
      </c>
      <c r="N458" s="7">
        <f>F458-K458</f>
        <v/>
      </c>
      <c r="O458" s="7">
        <f>G458-L458</f>
        <v/>
      </c>
      <c r="P458" s="7">
        <f>H458-M458</f>
        <v/>
      </c>
      <c r="Q458" s="7">
        <f>IF($I458=1,(N458-MAR1!$B$11)/MAR1!$D$11,(N458-MAR1!$C$11)/MAR1!$E$11)</f>
        <v/>
      </c>
      <c r="R458" s="7">
        <f>IF($I458=1,(O458-MAR1!$B$12)/MAR1!$D$12,(O458-MAR1!$C$12)/MAR1!$E$12)</f>
        <v/>
      </c>
      <c r="S458" s="7">
        <f>IF($I458=1,(P458-MAR1!$B$13)/MAR1!$D$13,(P458-MAR1!$C$13)/MAR1!$E$13)</f>
        <v/>
      </c>
      <c r="U458" s="5" t="n">
        <v>457</v>
      </c>
      <c r="V458" s="5" t="n">
        <v>0.292479</v>
      </c>
      <c r="W458" s="5" t="n">
        <v>0.74348</v>
      </c>
      <c r="X458" s="5" t="n">
        <v>0.805097</v>
      </c>
      <c r="Y458" s="5" t="n">
        <v>0.239608</v>
      </c>
      <c r="Z458" s="5" t="n">
        <v>0.637949</v>
      </c>
    </row>
    <row r="459">
      <c r="A459" s="5" t="n">
        <v>458</v>
      </c>
      <c r="B459" s="5" t="n">
        <v>2</v>
      </c>
      <c r="C459" s="5" t="n">
        <v>93</v>
      </c>
      <c r="D459" s="5" t="n">
        <v>4</v>
      </c>
      <c r="E459" s="5" t="n">
        <v>0</v>
      </c>
      <c r="F459" s="5" t="n">
        <v>36.4</v>
      </c>
      <c r="G459" s="5" t="n">
        <v>24</v>
      </c>
      <c r="H459" s="5" t="n">
        <v>17.27</v>
      </c>
      <c r="I459" s="6">
        <f>IF(E459&gt;=Markov!$B$3,1,0)</f>
        <v/>
      </c>
      <c r="J459" s="6">
        <f>I458</f>
        <v/>
      </c>
      <c r="K459" s="7">
        <f>MAR1!$B$5+MAR1!$C$5*COS(2*PI()*$C459/365)+MAR1!$D$5*SIN(2*PI()*$C459/365)</f>
        <v/>
      </c>
      <c r="L459" s="7">
        <f>MAR1!$B$6+MAR1!$C$6*COS(2*PI()*$C459/365)+MAR1!$D$6*SIN(2*PI()*$C459/365)</f>
        <v/>
      </c>
      <c r="M459" s="7">
        <f>MAR1!$B$7+MAR1!$C$7*COS(2*PI()*$C459/365)+MAR1!$D$7*SIN(2*PI()*$C459/365)</f>
        <v/>
      </c>
      <c r="N459" s="7">
        <f>F459-K459</f>
        <v/>
      </c>
      <c r="O459" s="7">
        <f>G459-L459</f>
        <v/>
      </c>
      <c r="P459" s="7">
        <f>H459-M459</f>
        <v/>
      </c>
      <c r="Q459" s="7">
        <f>IF($I459=1,(N459-MAR1!$B$11)/MAR1!$D$11,(N459-MAR1!$C$11)/MAR1!$E$11)</f>
        <v/>
      </c>
      <c r="R459" s="7">
        <f>IF($I459=1,(O459-MAR1!$B$12)/MAR1!$D$12,(O459-MAR1!$C$12)/MAR1!$E$12)</f>
        <v/>
      </c>
      <c r="S459" s="7">
        <f>IF($I459=1,(P459-MAR1!$B$13)/MAR1!$D$13,(P459-MAR1!$C$13)/MAR1!$E$13)</f>
        <v/>
      </c>
      <c r="U459" s="5" t="n">
        <v>458</v>
      </c>
      <c r="V459" s="5" t="n">
        <v>0.053074</v>
      </c>
      <c r="W459" s="5" t="n">
        <v>0.653207</v>
      </c>
      <c r="X459" s="5" t="n">
        <v>0.002338</v>
      </c>
      <c r="Y459" s="5" t="n">
        <v>0.432516</v>
      </c>
      <c r="Z459" s="5" t="n">
        <v>0.287113</v>
      </c>
    </row>
    <row r="460">
      <c r="A460" s="5" t="n">
        <v>459</v>
      </c>
      <c r="B460" s="5" t="n">
        <v>2</v>
      </c>
      <c r="C460" s="5" t="n">
        <v>94</v>
      </c>
      <c r="D460" s="5" t="n">
        <v>4</v>
      </c>
      <c r="E460" s="5" t="n">
        <v>0</v>
      </c>
      <c r="F460" s="5" t="n">
        <v>35</v>
      </c>
      <c r="G460" s="5" t="n">
        <v>24.7</v>
      </c>
      <c r="H460" s="5" t="n">
        <v>20.33</v>
      </c>
      <c r="I460" s="6">
        <f>IF(E460&gt;=Markov!$B$3,1,0)</f>
        <v/>
      </c>
      <c r="J460" s="6">
        <f>I459</f>
        <v/>
      </c>
      <c r="K460" s="7">
        <f>MAR1!$B$5+MAR1!$C$5*COS(2*PI()*$C460/365)+MAR1!$D$5*SIN(2*PI()*$C460/365)</f>
        <v/>
      </c>
      <c r="L460" s="7">
        <f>MAR1!$B$6+MAR1!$C$6*COS(2*PI()*$C460/365)+MAR1!$D$6*SIN(2*PI()*$C460/365)</f>
        <v/>
      </c>
      <c r="M460" s="7">
        <f>MAR1!$B$7+MAR1!$C$7*COS(2*PI()*$C460/365)+MAR1!$D$7*SIN(2*PI()*$C460/365)</f>
        <v/>
      </c>
      <c r="N460" s="7">
        <f>F460-K460</f>
        <v/>
      </c>
      <c r="O460" s="7">
        <f>G460-L460</f>
        <v/>
      </c>
      <c r="P460" s="7">
        <f>H460-M460</f>
        <v/>
      </c>
      <c r="Q460" s="7">
        <f>IF($I460=1,(N460-MAR1!$B$11)/MAR1!$D$11,(N460-MAR1!$C$11)/MAR1!$E$11)</f>
        <v/>
      </c>
      <c r="R460" s="7">
        <f>IF($I460=1,(O460-MAR1!$B$12)/MAR1!$D$12,(O460-MAR1!$C$12)/MAR1!$E$12)</f>
        <v/>
      </c>
      <c r="S460" s="7">
        <f>IF($I460=1,(P460-MAR1!$B$13)/MAR1!$D$13,(P460-MAR1!$C$13)/MAR1!$E$13)</f>
        <v/>
      </c>
      <c r="U460" s="5" t="n">
        <v>459</v>
      </c>
      <c r="V460" s="5" t="n">
        <v>0.158727</v>
      </c>
      <c r="W460" s="5" t="n">
        <v>0.787734</v>
      </c>
      <c r="X460" s="5" t="n">
        <v>0.141134</v>
      </c>
      <c r="Y460" s="5" t="n">
        <v>0.322488</v>
      </c>
      <c r="Z460" s="5" t="n">
        <v>0.597699</v>
      </c>
    </row>
    <row r="461">
      <c r="A461" s="5" t="n">
        <v>460</v>
      </c>
      <c r="B461" s="5" t="n">
        <v>2</v>
      </c>
      <c r="C461" s="5" t="n">
        <v>95</v>
      </c>
      <c r="D461" s="5" t="n">
        <v>4</v>
      </c>
      <c r="E461" s="5" t="n">
        <v>0</v>
      </c>
      <c r="F461" s="5" t="n">
        <v>35.8</v>
      </c>
      <c r="G461" s="5" t="n">
        <v>23.7</v>
      </c>
      <c r="H461" s="5" t="n">
        <v>18</v>
      </c>
      <c r="I461" s="6">
        <f>IF(E461&gt;=Markov!$B$3,1,0)</f>
        <v/>
      </c>
      <c r="J461" s="6">
        <f>I460</f>
        <v/>
      </c>
      <c r="K461" s="7">
        <f>MAR1!$B$5+MAR1!$C$5*COS(2*PI()*$C461/365)+MAR1!$D$5*SIN(2*PI()*$C461/365)</f>
        <v/>
      </c>
      <c r="L461" s="7">
        <f>MAR1!$B$6+MAR1!$C$6*COS(2*PI()*$C461/365)+MAR1!$D$6*SIN(2*PI()*$C461/365)</f>
        <v/>
      </c>
      <c r="M461" s="7">
        <f>MAR1!$B$7+MAR1!$C$7*COS(2*PI()*$C461/365)+MAR1!$D$7*SIN(2*PI()*$C461/365)</f>
        <v/>
      </c>
      <c r="N461" s="7">
        <f>F461-K461</f>
        <v/>
      </c>
      <c r="O461" s="7">
        <f>G461-L461</f>
        <v/>
      </c>
      <c r="P461" s="7">
        <f>H461-M461</f>
        <v/>
      </c>
      <c r="Q461" s="7">
        <f>IF($I461=1,(N461-MAR1!$B$11)/MAR1!$D$11,(N461-MAR1!$C$11)/MAR1!$E$11)</f>
        <v/>
      </c>
      <c r="R461" s="7">
        <f>IF($I461=1,(O461-MAR1!$B$12)/MAR1!$D$12,(O461-MAR1!$C$12)/MAR1!$E$12)</f>
        <v/>
      </c>
      <c r="S461" s="7">
        <f>IF($I461=1,(P461-MAR1!$B$13)/MAR1!$D$13,(P461-MAR1!$C$13)/MAR1!$E$13)</f>
        <v/>
      </c>
      <c r="U461" s="5" t="n">
        <v>460</v>
      </c>
      <c r="V461" s="5" t="n">
        <v>0.593937</v>
      </c>
      <c r="W461" s="5" t="n">
        <v>0.735698</v>
      </c>
      <c r="X461" s="5" t="n">
        <v>0.413405</v>
      </c>
      <c r="Y461" s="5" t="n">
        <v>0.035153</v>
      </c>
      <c r="Z461" s="5" t="n">
        <v>0.824844</v>
      </c>
    </row>
    <row r="462">
      <c r="A462" s="5" t="n">
        <v>461</v>
      </c>
      <c r="B462" s="5" t="n">
        <v>2</v>
      </c>
      <c r="C462" s="5" t="n">
        <v>96</v>
      </c>
      <c r="D462" s="5" t="n">
        <v>4</v>
      </c>
      <c r="E462" s="5" t="n">
        <v>0</v>
      </c>
      <c r="F462" s="5" t="n">
        <v>40.1</v>
      </c>
      <c r="G462" s="5" t="n">
        <v>26.1</v>
      </c>
      <c r="H462" s="5" t="n">
        <v>23.46</v>
      </c>
      <c r="I462" s="6">
        <f>IF(E462&gt;=Markov!$B$3,1,0)</f>
        <v/>
      </c>
      <c r="J462" s="6">
        <f>I461</f>
        <v/>
      </c>
      <c r="K462" s="7">
        <f>MAR1!$B$5+MAR1!$C$5*COS(2*PI()*$C462/365)+MAR1!$D$5*SIN(2*PI()*$C462/365)</f>
        <v/>
      </c>
      <c r="L462" s="7">
        <f>MAR1!$B$6+MAR1!$C$6*COS(2*PI()*$C462/365)+MAR1!$D$6*SIN(2*PI()*$C462/365)</f>
        <v/>
      </c>
      <c r="M462" s="7">
        <f>MAR1!$B$7+MAR1!$C$7*COS(2*PI()*$C462/365)+MAR1!$D$7*SIN(2*PI()*$C462/365)</f>
        <v/>
      </c>
      <c r="N462" s="7">
        <f>F462-K462</f>
        <v/>
      </c>
      <c r="O462" s="7">
        <f>G462-L462</f>
        <v/>
      </c>
      <c r="P462" s="7">
        <f>H462-M462</f>
        <v/>
      </c>
      <c r="Q462" s="7">
        <f>IF($I462=1,(N462-MAR1!$B$11)/MAR1!$D$11,(N462-MAR1!$C$11)/MAR1!$E$11)</f>
        <v/>
      </c>
      <c r="R462" s="7">
        <f>IF($I462=1,(O462-MAR1!$B$12)/MAR1!$D$12,(O462-MAR1!$C$12)/MAR1!$E$12)</f>
        <v/>
      </c>
      <c r="S462" s="7">
        <f>IF($I462=1,(P462-MAR1!$B$13)/MAR1!$D$13,(P462-MAR1!$C$13)/MAR1!$E$13)</f>
        <v/>
      </c>
      <c r="U462" s="5" t="n">
        <v>461</v>
      </c>
      <c r="V462" s="5" t="n">
        <v>0.117144</v>
      </c>
      <c r="W462" s="5" t="n">
        <v>0.447697</v>
      </c>
      <c r="X462" s="5" t="n">
        <v>0.396669</v>
      </c>
      <c r="Y462" s="5" t="n">
        <v>0.346548</v>
      </c>
      <c r="Z462" s="5" t="n">
        <v>0.273436</v>
      </c>
    </row>
    <row r="463">
      <c r="A463" s="5" t="n">
        <v>462</v>
      </c>
      <c r="B463" s="5" t="n">
        <v>2</v>
      </c>
      <c r="C463" s="5" t="n">
        <v>97</v>
      </c>
      <c r="D463" s="5" t="n">
        <v>4</v>
      </c>
      <c r="E463" s="5" t="n">
        <v>0</v>
      </c>
      <c r="F463" s="5" t="n">
        <v>40.5</v>
      </c>
      <c r="G463" s="5" t="n">
        <v>25.9</v>
      </c>
      <c r="H463" s="5" t="n">
        <v>21.97</v>
      </c>
      <c r="I463" s="6">
        <f>IF(E463&gt;=Markov!$B$3,1,0)</f>
        <v/>
      </c>
      <c r="J463" s="6">
        <f>I462</f>
        <v/>
      </c>
      <c r="K463" s="7">
        <f>MAR1!$B$5+MAR1!$C$5*COS(2*PI()*$C463/365)+MAR1!$D$5*SIN(2*PI()*$C463/365)</f>
        <v/>
      </c>
      <c r="L463" s="7">
        <f>MAR1!$B$6+MAR1!$C$6*COS(2*PI()*$C463/365)+MAR1!$D$6*SIN(2*PI()*$C463/365)</f>
        <v/>
      </c>
      <c r="M463" s="7">
        <f>MAR1!$B$7+MAR1!$C$7*COS(2*PI()*$C463/365)+MAR1!$D$7*SIN(2*PI()*$C463/365)</f>
        <v/>
      </c>
      <c r="N463" s="7">
        <f>F463-K463</f>
        <v/>
      </c>
      <c r="O463" s="7">
        <f>G463-L463</f>
        <v/>
      </c>
      <c r="P463" s="7">
        <f>H463-M463</f>
        <v/>
      </c>
      <c r="Q463" s="7">
        <f>IF($I463=1,(N463-MAR1!$B$11)/MAR1!$D$11,(N463-MAR1!$C$11)/MAR1!$E$11)</f>
        <v/>
      </c>
      <c r="R463" s="7">
        <f>IF($I463=1,(O463-MAR1!$B$12)/MAR1!$D$12,(O463-MAR1!$C$12)/MAR1!$E$12)</f>
        <v/>
      </c>
      <c r="S463" s="7">
        <f>IF($I463=1,(P463-MAR1!$B$13)/MAR1!$D$13,(P463-MAR1!$C$13)/MAR1!$E$13)</f>
        <v/>
      </c>
      <c r="U463" s="5" t="n">
        <v>462</v>
      </c>
      <c r="V463" s="5" t="n">
        <v>0.228887</v>
      </c>
      <c r="W463" s="5" t="n">
        <v>0.94037</v>
      </c>
      <c r="X463" s="5" t="n">
        <v>0.221507</v>
      </c>
      <c r="Y463" s="5" t="n">
        <v>0.36425</v>
      </c>
      <c r="Z463" s="5" t="n">
        <v>0.868591</v>
      </c>
    </row>
    <row r="464">
      <c r="A464" s="5" t="n">
        <v>463</v>
      </c>
      <c r="B464" s="5" t="n">
        <v>2</v>
      </c>
      <c r="C464" s="5" t="n">
        <v>98</v>
      </c>
      <c r="D464" s="5" t="n">
        <v>4</v>
      </c>
      <c r="E464" s="5" t="n">
        <v>0</v>
      </c>
      <c r="F464" s="5" t="n">
        <v>39.7</v>
      </c>
      <c r="G464" s="5" t="n">
        <v>26</v>
      </c>
      <c r="H464" s="5" t="n">
        <v>25.87</v>
      </c>
      <c r="I464" s="6">
        <f>IF(E464&gt;=Markov!$B$3,1,0)</f>
        <v/>
      </c>
      <c r="J464" s="6">
        <f>I463</f>
        <v/>
      </c>
      <c r="K464" s="7">
        <f>MAR1!$B$5+MAR1!$C$5*COS(2*PI()*$C464/365)+MAR1!$D$5*SIN(2*PI()*$C464/365)</f>
        <v/>
      </c>
      <c r="L464" s="7">
        <f>MAR1!$B$6+MAR1!$C$6*COS(2*PI()*$C464/365)+MAR1!$D$6*SIN(2*PI()*$C464/365)</f>
        <v/>
      </c>
      <c r="M464" s="7">
        <f>MAR1!$B$7+MAR1!$C$7*COS(2*PI()*$C464/365)+MAR1!$D$7*SIN(2*PI()*$C464/365)</f>
        <v/>
      </c>
      <c r="N464" s="7">
        <f>F464-K464</f>
        <v/>
      </c>
      <c r="O464" s="7">
        <f>G464-L464</f>
        <v/>
      </c>
      <c r="P464" s="7">
        <f>H464-M464</f>
        <v/>
      </c>
      <c r="Q464" s="7">
        <f>IF($I464=1,(N464-MAR1!$B$11)/MAR1!$D$11,(N464-MAR1!$C$11)/MAR1!$E$11)</f>
        <v/>
      </c>
      <c r="R464" s="7">
        <f>IF($I464=1,(O464-MAR1!$B$12)/MAR1!$D$12,(O464-MAR1!$C$12)/MAR1!$E$12)</f>
        <v/>
      </c>
      <c r="S464" s="7">
        <f>IF($I464=1,(P464-MAR1!$B$13)/MAR1!$D$13,(P464-MAR1!$C$13)/MAR1!$E$13)</f>
        <v/>
      </c>
      <c r="U464" s="5" t="n">
        <v>463</v>
      </c>
      <c r="V464" s="5" t="n">
        <v>0.830521</v>
      </c>
      <c r="W464" s="5" t="n">
        <v>0.948238</v>
      </c>
      <c r="X464" s="5" t="n">
        <v>0.104031</v>
      </c>
      <c r="Y464" s="5" t="n">
        <v>0.644217</v>
      </c>
      <c r="Z464" s="5" t="n">
        <v>0.572041</v>
      </c>
    </row>
    <row r="465">
      <c r="A465" s="5" t="n">
        <v>464</v>
      </c>
      <c r="B465" s="5" t="n">
        <v>2</v>
      </c>
      <c r="C465" s="5" t="n">
        <v>99</v>
      </c>
      <c r="D465" s="5" t="n">
        <v>4</v>
      </c>
      <c r="E465" s="5" t="n">
        <v>0</v>
      </c>
      <c r="F465" s="5" t="n">
        <v>38</v>
      </c>
      <c r="G465" s="5" t="n">
        <v>23.8</v>
      </c>
      <c r="H465" s="5" t="n">
        <v>20.4</v>
      </c>
      <c r="I465" s="6">
        <f>IF(E465&gt;=Markov!$B$3,1,0)</f>
        <v/>
      </c>
      <c r="J465" s="6">
        <f>I464</f>
        <v/>
      </c>
      <c r="K465" s="7">
        <f>MAR1!$B$5+MAR1!$C$5*COS(2*PI()*$C465/365)+MAR1!$D$5*SIN(2*PI()*$C465/365)</f>
        <v/>
      </c>
      <c r="L465" s="7">
        <f>MAR1!$B$6+MAR1!$C$6*COS(2*PI()*$C465/365)+MAR1!$D$6*SIN(2*PI()*$C465/365)</f>
        <v/>
      </c>
      <c r="M465" s="7">
        <f>MAR1!$B$7+MAR1!$C$7*COS(2*PI()*$C465/365)+MAR1!$D$7*SIN(2*PI()*$C465/365)</f>
        <v/>
      </c>
      <c r="N465" s="7">
        <f>F465-K465</f>
        <v/>
      </c>
      <c r="O465" s="7">
        <f>G465-L465</f>
        <v/>
      </c>
      <c r="P465" s="7">
        <f>H465-M465</f>
        <v/>
      </c>
      <c r="Q465" s="7">
        <f>IF($I465=1,(N465-MAR1!$B$11)/MAR1!$D$11,(N465-MAR1!$C$11)/MAR1!$E$11)</f>
        <v/>
      </c>
      <c r="R465" s="7">
        <f>IF($I465=1,(O465-MAR1!$B$12)/MAR1!$D$12,(O465-MAR1!$C$12)/MAR1!$E$12)</f>
        <v/>
      </c>
      <c r="S465" s="7">
        <f>IF($I465=1,(P465-MAR1!$B$13)/MAR1!$D$13,(P465-MAR1!$C$13)/MAR1!$E$13)</f>
        <v/>
      </c>
      <c r="U465" s="5" t="n">
        <v>464</v>
      </c>
      <c r="V465" s="5" t="n">
        <v>0.615537</v>
      </c>
      <c r="W465" s="5" t="n">
        <v>0.247454</v>
      </c>
      <c r="X465" s="5" t="n">
        <v>0.990693</v>
      </c>
      <c r="Y465" s="5" t="n">
        <v>0.386774</v>
      </c>
      <c r="Z465" s="5" t="n">
        <v>0.762199</v>
      </c>
    </row>
    <row r="466">
      <c r="A466" s="5" t="n">
        <v>465</v>
      </c>
      <c r="B466" s="5" t="n">
        <v>2</v>
      </c>
      <c r="C466" s="5" t="n">
        <v>100</v>
      </c>
      <c r="D466" s="5" t="n">
        <v>4</v>
      </c>
      <c r="E466" s="5" t="n">
        <v>0</v>
      </c>
      <c r="F466" s="5" t="n">
        <v>38.9</v>
      </c>
      <c r="G466" s="5" t="n">
        <v>25.6</v>
      </c>
      <c r="H466" s="5" t="n">
        <v>20.61</v>
      </c>
      <c r="I466" s="6">
        <f>IF(E466&gt;=Markov!$B$3,1,0)</f>
        <v/>
      </c>
      <c r="J466" s="6">
        <f>I465</f>
        <v/>
      </c>
      <c r="K466" s="7">
        <f>MAR1!$B$5+MAR1!$C$5*COS(2*PI()*$C466/365)+MAR1!$D$5*SIN(2*PI()*$C466/365)</f>
        <v/>
      </c>
      <c r="L466" s="7">
        <f>MAR1!$B$6+MAR1!$C$6*COS(2*PI()*$C466/365)+MAR1!$D$6*SIN(2*PI()*$C466/365)</f>
        <v/>
      </c>
      <c r="M466" s="7">
        <f>MAR1!$B$7+MAR1!$C$7*COS(2*PI()*$C466/365)+MAR1!$D$7*SIN(2*PI()*$C466/365)</f>
        <v/>
      </c>
      <c r="N466" s="7">
        <f>F466-K466</f>
        <v/>
      </c>
      <c r="O466" s="7">
        <f>G466-L466</f>
        <v/>
      </c>
      <c r="P466" s="7">
        <f>H466-M466</f>
        <v/>
      </c>
      <c r="Q466" s="7">
        <f>IF($I466=1,(N466-MAR1!$B$11)/MAR1!$D$11,(N466-MAR1!$C$11)/MAR1!$E$11)</f>
        <v/>
      </c>
      <c r="R466" s="7">
        <f>IF($I466=1,(O466-MAR1!$B$12)/MAR1!$D$12,(O466-MAR1!$C$12)/MAR1!$E$12)</f>
        <v/>
      </c>
      <c r="S466" s="7">
        <f>IF($I466=1,(P466-MAR1!$B$13)/MAR1!$D$13,(P466-MAR1!$C$13)/MAR1!$E$13)</f>
        <v/>
      </c>
      <c r="U466" s="5" t="n">
        <v>465</v>
      </c>
      <c r="V466" s="5" t="n">
        <v>0.446885</v>
      </c>
      <c r="W466" s="5" t="n">
        <v>0.224864</v>
      </c>
      <c r="X466" s="5" t="n">
        <v>0.160533</v>
      </c>
      <c r="Y466" s="5" t="n">
        <v>0.452798</v>
      </c>
      <c r="Z466" s="5" t="n">
        <v>0.818595</v>
      </c>
    </row>
    <row r="467">
      <c r="A467" s="5" t="n">
        <v>466</v>
      </c>
      <c r="B467" s="5" t="n">
        <v>2</v>
      </c>
      <c r="C467" s="5" t="n">
        <v>101</v>
      </c>
      <c r="D467" s="5" t="n">
        <v>4</v>
      </c>
      <c r="E467" s="5" t="n">
        <v>0</v>
      </c>
      <c r="F467" s="5" t="n">
        <v>39.2</v>
      </c>
      <c r="G467" s="5" t="n">
        <v>24.5</v>
      </c>
      <c r="H467" s="5" t="n">
        <v>24.16</v>
      </c>
      <c r="I467" s="6">
        <f>IF(E467&gt;=Markov!$B$3,1,0)</f>
        <v/>
      </c>
      <c r="J467" s="6">
        <f>I466</f>
        <v/>
      </c>
      <c r="K467" s="7">
        <f>MAR1!$B$5+MAR1!$C$5*COS(2*PI()*$C467/365)+MAR1!$D$5*SIN(2*PI()*$C467/365)</f>
        <v/>
      </c>
      <c r="L467" s="7">
        <f>MAR1!$B$6+MAR1!$C$6*COS(2*PI()*$C467/365)+MAR1!$D$6*SIN(2*PI()*$C467/365)</f>
        <v/>
      </c>
      <c r="M467" s="7">
        <f>MAR1!$B$7+MAR1!$C$7*COS(2*PI()*$C467/365)+MAR1!$D$7*SIN(2*PI()*$C467/365)</f>
        <v/>
      </c>
      <c r="N467" s="7">
        <f>F467-K467</f>
        <v/>
      </c>
      <c r="O467" s="7">
        <f>G467-L467</f>
        <v/>
      </c>
      <c r="P467" s="7">
        <f>H467-M467</f>
        <v/>
      </c>
      <c r="Q467" s="7">
        <f>IF($I467=1,(N467-MAR1!$B$11)/MAR1!$D$11,(N467-MAR1!$C$11)/MAR1!$E$11)</f>
        <v/>
      </c>
      <c r="R467" s="7">
        <f>IF($I467=1,(O467-MAR1!$B$12)/MAR1!$D$12,(O467-MAR1!$C$12)/MAR1!$E$12)</f>
        <v/>
      </c>
      <c r="S467" s="7">
        <f>IF($I467=1,(P467-MAR1!$B$13)/MAR1!$D$13,(P467-MAR1!$C$13)/MAR1!$E$13)</f>
        <v/>
      </c>
      <c r="U467" s="5" t="n">
        <v>466</v>
      </c>
      <c r="V467" s="5" t="n">
        <v>0.964486</v>
      </c>
      <c r="W467" s="5" t="n">
        <v>0.006018</v>
      </c>
      <c r="X467" s="5" t="n">
        <v>0.24196</v>
      </c>
      <c r="Y467" s="5" t="n">
        <v>0.816264</v>
      </c>
      <c r="Z467" s="5" t="n">
        <v>0.07061000000000001</v>
      </c>
    </row>
    <row r="468">
      <c r="A468" s="5" t="n">
        <v>467</v>
      </c>
      <c r="B468" s="5" t="n">
        <v>2</v>
      </c>
      <c r="C468" s="5" t="n">
        <v>102</v>
      </c>
      <c r="D468" s="5" t="n">
        <v>4</v>
      </c>
      <c r="E468" s="5" t="n">
        <v>18.6</v>
      </c>
      <c r="F468" s="5" t="n">
        <v>34.5</v>
      </c>
      <c r="G468" s="5" t="n">
        <v>22.2</v>
      </c>
      <c r="H468" s="5" t="n">
        <v>10.46</v>
      </c>
      <c r="I468" s="6">
        <f>IF(E468&gt;=Markov!$B$3,1,0)</f>
        <v/>
      </c>
      <c r="J468" s="6">
        <f>I467</f>
        <v/>
      </c>
      <c r="K468" s="7">
        <f>MAR1!$B$5+MAR1!$C$5*COS(2*PI()*$C468/365)+MAR1!$D$5*SIN(2*PI()*$C468/365)</f>
        <v/>
      </c>
      <c r="L468" s="7">
        <f>MAR1!$B$6+MAR1!$C$6*COS(2*PI()*$C468/365)+MAR1!$D$6*SIN(2*PI()*$C468/365)</f>
        <v/>
      </c>
      <c r="M468" s="7">
        <f>MAR1!$B$7+MAR1!$C$7*COS(2*PI()*$C468/365)+MAR1!$D$7*SIN(2*PI()*$C468/365)</f>
        <v/>
      </c>
      <c r="N468" s="7">
        <f>F468-K468</f>
        <v/>
      </c>
      <c r="O468" s="7">
        <f>G468-L468</f>
        <v/>
      </c>
      <c r="P468" s="7">
        <f>H468-M468</f>
        <v/>
      </c>
      <c r="Q468" s="7">
        <f>IF($I468=1,(N468-MAR1!$B$11)/MAR1!$D$11,(N468-MAR1!$C$11)/MAR1!$E$11)</f>
        <v/>
      </c>
      <c r="R468" s="7">
        <f>IF($I468=1,(O468-MAR1!$B$12)/MAR1!$D$12,(O468-MAR1!$C$12)/MAR1!$E$12)</f>
        <v/>
      </c>
      <c r="S468" s="7">
        <f>IF($I468=1,(P468-MAR1!$B$13)/MAR1!$D$13,(P468-MAR1!$C$13)/MAR1!$E$13)</f>
        <v/>
      </c>
      <c r="U468" s="5" t="n">
        <v>467</v>
      </c>
      <c r="V468" s="5" t="n">
        <v>0.645604</v>
      </c>
      <c r="W468" s="5" t="n">
        <v>0.249013</v>
      </c>
      <c r="X468" s="5" t="n">
        <v>0.932625</v>
      </c>
      <c r="Y468" s="5" t="n">
        <v>0.127182</v>
      </c>
      <c r="Z468" s="5" t="n">
        <v>0.488893</v>
      </c>
    </row>
    <row r="469">
      <c r="A469" s="5" t="n">
        <v>468</v>
      </c>
      <c r="B469" s="5" t="n">
        <v>2</v>
      </c>
      <c r="C469" s="5" t="n">
        <v>103</v>
      </c>
      <c r="D469" s="5" t="n">
        <v>4</v>
      </c>
      <c r="E469" s="5" t="n">
        <v>0</v>
      </c>
      <c r="F469" s="5" t="n">
        <v>36.2</v>
      </c>
      <c r="G469" s="5" t="n">
        <v>21.4</v>
      </c>
      <c r="H469" s="5" t="n">
        <v>17.77</v>
      </c>
      <c r="I469" s="6">
        <f>IF(E469&gt;=Markov!$B$3,1,0)</f>
        <v/>
      </c>
      <c r="J469" s="6">
        <f>I468</f>
        <v/>
      </c>
      <c r="K469" s="7">
        <f>MAR1!$B$5+MAR1!$C$5*COS(2*PI()*$C469/365)+MAR1!$D$5*SIN(2*PI()*$C469/365)</f>
        <v/>
      </c>
      <c r="L469" s="7">
        <f>MAR1!$B$6+MAR1!$C$6*COS(2*PI()*$C469/365)+MAR1!$D$6*SIN(2*PI()*$C469/365)</f>
        <v/>
      </c>
      <c r="M469" s="7">
        <f>MAR1!$B$7+MAR1!$C$7*COS(2*PI()*$C469/365)+MAR1!$D$7*SIN(2*PI()*$C469/365)</f>
        <v/>
      </c>
      <c r="N469" s="7">
        <f>F469-K469</f>
        <v/>
      </c>
      <c r="O469" s="7">
        <f>G469-L469</f>
        <v/>
      </c>
      <c r="P469" s="7">
        <f>H469-M469</f>
        <v/>
      </c>
      <c r="Q469" s="7">
        <f>IF($I469=1,(N469-MAR1!$B$11)/MAR1!$D$11,(N469-MAR1!$C$11)/MAR1!$E$11)</f>
        <v/>
      </c>
      <c r="R469" s="7">
        <f>IF($I469=1,(O469-MAR1!$B$12)/MAR1!$D$12,(O469-MAR1!$C$12)/MAR1!$E$12)</f>
        <v/>
      </c>
      <c r="S469" s="7">
        <f>IF($I469=1,(P469-MAR1!$B$13)/MAR1!$D$13,(P469-MAR1!$C$13)/MAR1!$E$13)</f>
        <v/>
      </c>
      <c r="U469" s="5" t="n">
        <v>468</v>
      </c>
      <c r="V469" s="5" t="n">
        <v>0.920811</v>
      </c>
      <c r="W469" s="5" t="n">
        <v>0.890929</v>
      </c>
      <c r="X469" s="5" t="n">
        <v>0.6714059999999999</v>
      </c>
      <c r="Y469" s="5" t="n">
        <v>0.974882</v>
      </c>
      <c r="Z469" s="5" t="n">
        <v>0.695241</v>
      </c>
    </row>
    <row r="470">
      <c r="A470" s="5" t="n">
        <v>469</v>
      </c>
      <c r="B470" s="5" t="n">
        <v>2</v>
      </c>
      <c r="C470" s="5" t="n">
        <v>104</v>
      </c>
      <c r="D470" s="5" t="n">
        <v>4</v>
      </c>
      <c r="E470" s="5" t="n">
        <v>0</v>
      </c>
      <c r="F470" s="5" t="n">
        <v>38.5</v>
      </c>
      <c r="G470" s="5" t="n">
        <v>22.4</v>
      </c>
      <c r="H470" s="5" t="n">
        <v>28.09</v>
      </c>
      <c r="I470" s="6">
        <f>IF(E470&gt;=Markov!$B$3,1,0)</f>
        <v/>
      </c>
      <c r="J470" s="6">
        <f>I469</f>
        <v/>
      </c>
      <c r="K470" s="7">
        <f>MAR1!$B$5+MAR1!$C$5*COS(2*PI()*$C470/365)+MAR1!$D$5*SIN(2*PI()*$C470/365)</f>
        <v/>
      </c>
      <c r="L470" s="7">
        <f>MAR1!$B$6+MAR1!$C$6*COS(2*PI()*$C470/365)+MAR1!$D$6*SIN(2*PI()*$C470/365)</f>
        <v/>
      </c>
      <c r="M470" s="7">
        <f>MAR1!$B$7+MAR1!$C$7*COS(2*PI()*$C470/365)+MAR1!$D$7*SIN(2*PI()*$C470/365)</f>
        <v/>
      </c>
      <c r="N470" s="7">
        <f>F470-K470</f>
        <v/>
      </c>
      <c r="O470" s="7">
        <f>G470-L470</f>
        <v/>
      </c>
      <c r="P470" s="7">
        <f>H470-M470</f>
        <v/>
      </c>
      <c r="Q470" s="7">
        <f>IF($I470=1,(N470-MAR1!$B$11)/MAR1!$D$11,(N470-MAR1!$C$11)/MAR1!$E$11)</f>
        <v/>
      </c>
      <c r="R470" s="7">
        <f>IF($I470=1,(O470-MAR1!$B$12)/MAR1!$D$12,(O470-MAR1!$C$12)/MAR1!$E$12)</f>
        <v/>
      </c>
      <c r="S470" s="7">
        <f>IF($I470=1,(P470-MAR1!$B$13)/MAR1!$D$13,(P470-MAR1!$C$13)/MAR1!$E$13)</f>
        <v/>
      </c>
      <c r="U470" s="5" t="n">
        <v>469</v>
      </c>
      <c r="V470" s="5" t="n">
        <v>0.520868</v>
      </c>
      <c r="W470" s="5" t="n">
        <v>0.982888</v>
      </c>
      <c r="X470" s="5" t="n">
        <v>0.49872</v>
      </c>
      <c r="Y470" s="5" t="n">
        <v>0.364657</v>
      </c>
      <c r="Z470" s="5" t="n">
        <v>0.216576</v>
      </c>
    </row>
    <row r="471">
      <c r="A471" s="5" t="n">
        <v>470</v>
      </c>
      <c r="B471" s="5" t="n">
        <v>2</v>
      </c>
      <c r="C471" s="5" t="n">
        <v>105</v>
      </c>
      <c r="D471" s="5" t="n">
        <v>4</v>
      </c>
      <c r="E471" s="5" t="n">
        <v>6.1</v>
      </c>
      <c r="F471" s="5" t="n">
        <v>34.3</v>
      </c>
      <c r="G471" s="5" t="n">
        <v>21.7</v>
      </c>
      <c r="H471" s="5" t="n">
        <v>19.69</v>
      </c>
      <c r="I471" s="6">
        <f>IF(E471&gt;=Markov!$B$3,1,0)</f>
        <v/>
      </c>
      <c r="J471" s="6">
        <f>I470</f>
        <v/>
      </c>
      <c r="K471" s="7">
        <f>MAR1!$B$5+MAR1!$C$5*COS(2*PI()*$C471/365)+MAR1!$D$5*SIN(2*PI()*$C471/365)</f>
        <v/>
      </c>
      <c r="L471" s="7">
        <f>MAR1!$B$6+MAR1!$C$6*COS(2*PI()*$C471/365)+MAR1!$D$6*SIN(2*PI()*$C471/365)</f>
        <v/>
      </c>
      <c r="M471" s="7">
        <f>MAR1!$B$7+MAR1!$C$7*COS(2*PI()*$C471/365)+MAR1!$D$7*SIN(2*PI()*$C471/365)</f>
        <v/>
      </c>
      <c r="N471" s="7">
        <f>F471-K471</f>
        <v/>
      </c>
      <c r="O471" s="7">
        <f>G471-L471</f>
        <v/>
      </c>
      <c r="P471" s="7">
        <f>H471-M471</f>
        <v/>
      </c>
      <c r="Q471" s="7">
        <f>IF($I471=1,(N471-MAR1!$B$11)/MAR1!$D$11,(N471-MAR1!$C$11)/MAR1!$E$11)</f>
        <v/>
      </c>
      <c r="R471" s="7">
        <f>IF($I471=1,(O471-MAR1!$B$12)/MAR1!$D$12,(O471-MAR1!$C$12)/MAR1!$E$12)</f>
        <v/>
      </c>
      <c r="S471" s="7">
        <f>IF($I471=1,(P471-MAR1!$B$13)/MAR1!$D$13,(P471-MAR1!$C$13)/MAR1!$E$13)</f>
        <v/>
      </c>
      <c r="U471" s="5" t="n">
        <v>470</v>
      </c>
      <c r="V471" s="5" t="n">
        <v>0.737039</v>
      </c>
      <c r="W471" s="5" t="n">
        <v>0.903249</v>
      </c>
      <c r="X471" s="5" t="n">
        <v>0.463975</v>
      </c>
      <c r="Y471" s="5" t="n">
        <v>0.340543</v>
      </c>
      <c r="Z471" s="5" t="n">
        <v>0.977735</v>
      </c>
    </row>
    <row r="472">
      <c r="A472" s="5" t="n">
        <v>471</v>
      </c>
      <c r="B472" s="5" t="n">
        <v>2</v>
      </c>
      <c r="C472" s="5" t="n">
        <v>106</v>
      </c>
      <c r="D472" s="5" t="n">
        <v>4</v>
      </c>
      <c r="E472" s="5" t="n">
        <v>0</v>
      </c>
      <c r="F472" s="5" t="n">
        <v>35.1</v>
      </c>
      <c r="G472" s="5" t="n">
        <v>20.3</v>
      </c>
      <c r="H472" s="5" t="n">
        <v>17.24</v>
      </c>
      <c r="I472" s="6">
        <f>IF(E472&gt;=Markov!$B$3,1,0)</f>
        <v/>
      </c>
      <c r="J472" s="6">
        <f>I471</f>
        <v/>
      </c>
      <c r="K472" s="7">
        <f>MAR1!$B$5+MAR1!$C$5*COS(2*PI()*$C472/365)+MAR1!$D$5*SIN(2*PI()*$C472/365)</f>
        <v/>
      </c>
      <c r="L472" s="7">
        <f>MAR1!$B$6+MAR1!$C$6*COS(2*PI()*$C472/365)+MAR1!$D$6*SIN(2*PI()*$C472/365)</f>
        <v/>
      </c>
      <c r="M472" s="7">
        <f>MAR1!$B$7+MAR1!$C$7*COS(2*PI()*$C472/365)+MAR1!$D$7*SIN(2*PI()*$C472/365)</f>
        <v/>
      </c>
      <c r="N472" s="7">
        <f>F472-K472</f>
        <v/>
      </c>
      <c r="O472" s="7">
        <f>G472-L472</f>
        <v/>
      </c>
      <c r="P472" s="7">
        <f>H472-M472</f>
        <v/>
      </c>
      <c r="Q472" s="7">
        <f>IF($I472=1,(N472-MAR1!$B$11)/MAR1!$D$11,(N472-MAR1!$C$11)/MAR1!$E$11)</f>
        <v/>
      </c>
      <c r="R472" s="7">
        <f>IF($I472=1,(O472-MAR1!$B$12)/MAR1!$D$12,(O472-MAR1!$C$12)/MAR1!$E$12)</f>
        <v/>
      </c>
      <c r="S472" s="7">
        <f>IF($I472=1,(P472-MAR1!$B$13)/MAR1!$D$13,(P472-MAR1!$C$13)/MAR1!$E$13)</f>
        <v/>
      </c>
      <c r="U472" s="5" t="n">
        <v>471</v>
      </c>
      <c r="V472" s="5" t="n">
        <v>0.380626</v>
      </c>
      <c r="W472" s="5" t="n">
        <v>0.338655</v>
      </c>
      <c r="X472" s="5" t="n">
        <v>0.160668</v>
      </c>
      <c r="Y472" s="5" t="n">
        <v>0.42438</v>
      </c>
      <c r="Z472" s="5" t="n">
        <v>0.403436</v>
      </c>
    </row>
    <row r="473">
      <c r="A473" s="5" t="n">
        <v>472</v>
      </c>
      <c r="B473" s="5" t="n">
        <v>2</v>
      </c>
      <c r="C473" s="5" t="n">
        <v>107</v>
      </c>
      <c r="D473" s="5" t="n">
        <v>4</v>
      </c>
      <c r="E473" s="5" t="n">
        <v>9.300000000000001</v>
      </c>
      <c r="F473" s="5" t="n">
        <v>32.9</v>
      </c>
      <c r="G473" s="5" t="n">
        <v>19.4</v>
      </c>
      <c r="H473" s="5" t="n">
        <v>14.71</v>
      </c>
      <c r="I473" s="6">
        <f>IF(E473&gt;=Markov!$B$3,1,0)</f>
        <v/>
      </c>
      <c r="J473" s="6">
        <f>I472</f>
        <v/>
      </c>
      <c r="K473" s="7">
        <f>MAR1!$B$5+MAR1!$C$5*COS(2*PI()*$C473/365)+MAR1!$D$5*SIN(2*PI()*$C473/365)</f>
        <v/>
      </c>
      <c r="L473" s="7">
        <f>MAR1!$B$6+MAR1!$C$6*COS(2*PI()*$C473/365)+MAR1!$D$6*SIN(2*PI()*$C473/365)</f>
        <v/>
      </c>
      <c r="M473" s="7">
        <f>MAR1!$B$7+MAR1!$C$7*COS(2*PI()*$C473/365)+MAR1!$D$7*SIN(2*PI()*$C473/365)</f>
        <v/>
      </c>
      <c r="N473" s="7">
        <f>F473-K473</f>
        <v/>
      </c>
      <c r="O473" s="7">
        <f>G473-L473</f>
        <v/>
      </c>
      <c r="P473" s="7">
        <f>H473-M473</f>
        <v/>
      </c>
      <c r="Q473" s="7">
        <f>IF($I473=1,(N473-MAR1!$B$11)/MAR1!$D$11,(N473-MAR1!$C$11)/MAR1!$E$11)</f>
        <v/>
      </c>
      <c r="R473" s="7">
        <f>IF($I473=1,(O473-MAR1!$B$12)/MAR1!$D$12,(O473-MAR1!$C$12)/MAR1!$E$12)</f>
        <v/>
      </c>
      <c r="S473" s="7">
        <f>IF($I473=1,(P473-MAR1!$B$13)/MAR1!$D$13,(P473-MAR1!$C$13)/MAR1!$E$13)</f>
        <v/>
      </c>
      <c r="U473" s="5" t="n">
        <v>472</v>
      </c>
      <c r="V473" s="5" t="n">
        <v>0.365822</v>
      </c>
      <c r="W473" s="5" t="n">
        <v>0.5161520000000001</v>
      </c>
      <c r="X473" s="5" t="n">
        <v>0.390016</v>
      </c>
      <c r="Y473" s="5" t="n">
        <v>0.439705</v>
      </c>
      <c r="Z473" s="5" t="n">
        <v>0.462942</v>
      </c>
    </row>
    <row r="474">
      <c r="A474" s="5" t="n">
        <v>473</v>
      </c>
      <c r="B474" s="5" t="n">
        <v>2</v>
      </c>
      <c r="C474" s="5" t="n">
        <v>108</v>
      </c>
      <c r="D474" s="5" t="n">
        <v>4</v>
      </c>
      <c r="E474" s="5" t="n">
        <v>0</v>
      </c>
      <c r="F474" s="5" t="n">
        <v>36.7</v>
      </c>
      <c r="G474" s="5" t="n">
        <v>19</v>
      </c>
      <c r="H474" s="5" t="n">
        <v>23.37</v>
      </c>
      <c r="I474" s="6">
        <f>IF(E474&gt;=Markov!$B$3,1,0)</f>
        <v/>
      </c>
      <c r="J474" s="6">
        <f>I473</f>
        <v/>
      </c>
      <c r="K474" s="7">
        <f>MAR1!$B$5+MAR1!$C$5*COS(2*PI()*$C474/365)+MAR1!$D$5*SIN(2*PI()*$C474/365)</f>
        <v/>
      </c>
      <c r="L474" s="7">
        <f>MAR1!$B$6+MAR1!$C$6*COS(2*PI()*$C474/365)+MAR1!$D$6*SIN(2*PI()*$C474/365)</f>
        <v/>
      </c>
      <c r="M474" s="7">
        <f>MAR1!$B$7+MAR1!$C$7*COS(2*PI()*$C474/365)+MAR1!$D$7*SIN(2*PI()*$C474/365)</f>
        <v/>
      </c>
      <c r="N474" s="7">
        <f>F474-K474</f>
        <v/>
      </c>
      <c r="O474" s="7">
        <f>G474-L474</f>
        <v/>
      </c>
      <c r="P474" s="7">
        <f>H474-M474</f>
        <v/>
      </c>
      <c r="Q474" s="7">
        <f>IF($I474=1,(N474-MAR1!$B$11)/MAR1!$D$11,(N474-MAR1!$C$11)/MAR1!$E$11)</f>
        <v/>
      </c>
      <c r="R474" s="7">
        <f>IF($I474=1,(O474-MAR1!$B$12)/MAR1!$D$12,(O474-MAR1!$C$12)/MAR1!$E$12)</f>
        <v/>
      </c>
      <c r="S474" s="7">
        <f>IF($I474=1,(P474-MAR1!$B$13)/MAR1!$D$13,(P474-MAR1!$C$13)/MAR1!$E$13)</f>
        <v/>
      </c>
      <c r="U474" s="5" t="n">
        <v>473</v>
      </c>
      <c r="V474" s="5" t="n">
        <v>0.026711</v>
      </c>
      <c r="W474" s="5" t="n">
        <v>0.968575</v>
      </c>
      <c r="X474" s="5" t="n">
        <v>0.8948700000000001</v>
      </c>
      <c r="Y474" s="5" t="n">
        <v>0.883441</v>
      </c>
      <c r="Z474" s="5" t="n">
        <v>0.416857</v>
      </c>
    </row>
    <row r="475">
      <c r="A475" s="5" t="n">
        <v>474</v>
      </c>
      <c r="B475" s="5" t="n">
        <v>2</v>
      </c>
      <c r="C475" s="5" t="n">
        <v>109</v>
      </c>
      <c r="D475" s="5" t="n">
        <v>4</v>
      </c>
      <c r="E475" s="5" t="n">
        <v>0</v>
      </c>
      <c r="F475" s="5" t="n">
        <v>39.8</v>
      </c>
      <c r="G475" s="5" t="n">
        <v>24.7</v>
      </c>
      <c r="H475" s="5" t="n">
        <v>26.51</v>
      </c>
      <c r="I475" s="6">
        <f>IF(E475&gt;=Markov!$B$3,1,0)</f>
        <v/>
      </c>
      <c r="J475" s="6">
        <f>I474</f>
        <v/>
      </c>
      <c r="K475" s="7">
        <f>MAR1!$B$5+MAR1!$C$5*COS(2*PI()*$C475/365)+MAR1!$D$5*SIN(2*PI()*$C475/365)</f>
        <v/>
      </c>
      <c r="L475" s="7">
        <f>MAR1!$B$6+MAR1!$C$6*COS(2*PI()*$C475/365)+MAR1!$D$6*SIN(2*PI()*$C475/365)</f>
        <v/>
      </c>
      <c r="M475" s="7">
        <f>MAR1!$B$7+MAR1!$C$7*COS(2*PI()*$C475/365)+MAR1!$D$7*SIN(2*PI()*$C475/365)</f>
        <v/>
      </c>
      <c r="N475" s="7">
        <f>F475-K475</f>
        <v/>
      </c>
      <c r="O475" s="7">
        <f>G475-L475</f>
        <v/>
      </c>
      <c r="P475" s="7">
        <f>H475-M475</f>
        <v/>
      </c>
      <c r="Q475" s="7">
        <f>IF($I475=1,(N475-MAR1!$B$11)/MAR1!$D$11,(N475-MAR1!$C$11)/MAR1!$E$11)</f>
        <v/>
      </c>
      <c r="R475" s="7">
        <f>IF($I475=1,(O475-MAR1!$B$12)/MAR1!$D$12,(O475-MAR1!$C$12)/MAR1!$E$12)</f>
        <v/>
      </c>
      <c r="S475" s="7">
        <f>IF($I475=1,(P475-MAR1!$B$13)/MAR1!$D$13,(P475-MAR1!$C$13)/MAR1!$E$13)</f>
        <v/>
      </c>
      <c r="U475" s="5" t="n">
        <v>474</v>
      </c>
      <c r="V475" s="5" t="n">
        <v>0.737713</v>
      </c>
      <c r="W475" s="5" t="n">
        <v>0.622348</v>
      </c>
      <c r="X475" s="5" t="n">
        <v>0.141723</v>
      </c>
      <c r="Y475" s="5" t="n">
        <v>0.801836</v>
      </c>
      <c r="Z475" s="5" t="n">
        <v>0.762094</v>
      </c>
    </row>
    <row r="476">
      <c r="A476" s="5" t="n">
        <v>475</v>
      </c>
      <c r="B476" s="5" t="n">
        <v>2</v>
      </c>
      <c r="C476" s="5" t="n">
        <v>110</v>
      </c>
      <c r="D476" s="5" t="n">
        <v>4</v>
      </c>
      <c r="E476" s="5" t="n">
        <v>0</v>
      </c>
      <c r="F476" s="5" t="n">
        <v>40.5</v>
      </c>
      <c r="G476" s="5" t="n">
        <v>25</v>
      </c>
      <c r="H476" s="5" t="n">
        <v>29.68</v>
      </c>
      <c r="I476" s="6">
        <f>IF(E476&gt;=Markov!$B$3,1,0)</f>
        <v/>
      </c>
      <c r="J476" s="6">
        <f>I475</f>
        <v/>
      </c>
      <c r="K476" s="7">
        <f>MAR1!$B$5+MAR1!$C$5*COS(2*PI()*$C476/365)+MAR1!$D$5*SIN(2*PI()*$C476/365)</f>
        <v/>
      </c>
      <c r="L476" s="7">
        <f>MAR1!$B$6+MAR1!$C$6*COS(2*PI()*$C476/365)+MAR1!$D$6*SIN(2*PI()*$C476/365)</f>
        <v/>
      </c>
      <c r="M476" s="7">
        <f>MAR1!$B$7+MAR1!$C$7*COS(2*PI()*$C476/365)+MAR1!$D$7*SIN(2*PI()*$C476/365)</f>
        <v/>
      </c>
      <c r="N476" s="7">
        <f>F476-K476</f>
        <v/>
      </c>
      <c r="O476" s="7">
        <f>G476-L476</f>
        <v/>
      </c>
      <c r="P476" s="7">
        <f>H476-M476</f>
        <v/>
      </c>
      <c r="Q476" s="7">
        <f>IF($I476=1,(N476-MAR1!$B$11)/MAR1!$D$11,(N476-MAR1!$C$11)/MAR1!$E$11)</f>
        <v/>
      </c>
      <c r="R476" s="7">
        <f>IF($I476=1,(O476-MAR1!$B$12)/MAR1!$D$12,(O476-MAR1!$C$12)/MAR1!$E$12)</f>
        <v/>
      </c>
      <c r="S476" s="7">
        <f>IF($I476=1,(P476-MAR1!$B$13)/MAR1!$D$13,(P476-MAR1!$C$13)/MAR1!$E$13)</f>
        <v/>
      </c>
      <c r="U476" s="5" t="n">
        <v>475</v>
      </c>
      <c r="V476" s="5" t="n">
        <v>0.506404</v>
      </c>
      <c r="W476" s="5" t="n">
        <v>0.23735</v>
      </c>
      <c r="X476" s="5" t="n">
        <v>0.260565</v>
      </c>
      <c r="Y476" s="5" t="n">
        <v>0.674675</v>
      </c>
      <c r="Z476" s="5" t="n">
        <v>0.698056</v>
      </c>
    </row>
    <row r="477">
      <c r="A477" s="5" t="n">
        <v>476</v>
      </c>
      <c r="B477" s="5" t="n">
        <v>2</v>
      </c>
      <c r="C477" s="5" t="n">
        <v>111</v>
      </c>
      <c r="D477" s="5" t="n">
        <v>4</v>
      </c>
      <c r="E477" s="5" t="n">
        <v>0</v>
      </c>
      <c r="F477" s="5" t="n">
        <v>38.8</v>
      </c>
      <c r="G477" s="5" t="n">
        <v>26</v>
      </c>
      <c r="H477" s="5" t="n">
        <v>23.04</v>
      </c>
      <c r="I477" s="6">
        <f>IF(E477&gt;=Markov!$B$3,1,0)</f>
        <v/>
      </c>
      <c r="J477" s="6">
        <f>I476</f>
        <v/>
      </c>
      <c r="K477" s="7">
        <f>MAR1!$B$5+MAR1!$C$5*COS(2*PI()*$C477/365)+MAR1!$D$5*SIN(2*PI()*$C477/365)</f>
        <v/>
      </c>
      <c r="L477" s="7">
        <f>MAR1!$B$6+MAR1!$C$6*COS(2*PI()*$C477/365)+MAR1!$D$6*SIN(2*PI()*$C477/365)</f>
        <v/>
      </c>
      <c r="M477" s="7">
        <f>MAR1!$B$7+MAR1!$C$7*COS(2*PI()*$C477/365)+MAR1!$D$7*SIN(2*PI()*$C477/365)</f>
        <v/>
      </c>
      <c r="N477" s="7">
        <f>F477-K477</f>
        <v/>
      </c>
      <c r="O477" s="7">
        <f>G477-L477</f>
        <v/>
      </c>
      <c r="P477" s="7">
        <f>H477-M477</f>
        <v/>
      </c>
      <c r="Q477" s="7">
        <f>IF($I477=1,(N477-MAR1!$B$11)/MAR1!$D$11,(N477-MAR1!$C$11)/MAR1!$E$11)</f>
        <v/>
      </c>
      <c r="R477" s="7">
        <f>IF($I477=1,(O477-MAR1!$B$12)/MAR1!$D$12,(O477-MAR1!$C$12)/MAR1!$E$12)</f>
        <v/>
      </c>
      <c r="S477" s="7">
        <f>IF($I477=1,(P477-MAR1!$B$13)/MAR1!$D$13,(P477-MAR1!$C$13)/MAR1!$E$13)</f>
        <v/>
      </c>
      <c r="U477" s="5" t="n">
        <v>476</v>
      </c>
      <c r="V477" s="5" t="n">
        <v>0.382224</v>
      </c>
      <c r="W477" s="5" t="n">
        <v>0.795163</v>
      </c>
      <c r="X477" s="5" t="n">
        <v>0.075339</v>
      </c>
      <c r="Y477" s="5" t="n">
        <v>0.17672</v>
      </c>
      <c r="Z477" s="5" t="n">
        <v>0.7143080000000001</v>
      </c>
    </row>
    <row r="478">
      <c r="A478" s="5" t="n">
        <v>477</v>
      </c>
      <c r="B478" s="5" t="n">
        <v>2</v>
      </c>
      <c r="C478" s="5" t="n">
        <v>112</v>
      </c>
      <c r="D478" s="5" t="n">
        <v>4</v>
      </c>
      <c r="E478" s="5" t="n">
        <v>0</v>
      </c>
      <c r="F478" s="5" t="n">
        <v>38.5</v>
      </c>
      <c r="G478" s="5" t="n">
        <v>25.4</v>
      </c>
      <c r="H478" s="5" t="n">
        <v>19.81</v>
      </c>
      <c r="I478" s="6">
        <f>IF(E478&gt;=Markov!$B$3,1,0)</f>
        <v/>
      </c>
      <c r="J478" s="6">
        <f>I477</f>
        <v/>
      </c>
      <c r="K478" s="7">
        <f>MAR1!$B$5+MAR1!$C$5*COS(2*PI()*$C478/365)+MAR1!$D$5*SIN(2*PI()*$C478/365)</f>
        <v/>
      </c>
      <c r="L478" s="7">
        <f>MAR1!$B$6+MAR1!$C$6*COS(2*PI()*$C478/365)+MAR1!$D$6*SIN(2*PI()*$C478/365)</f>
        <v/>
      </c>
      <c r="M478" s="7">
        <f>MAR1!$B$7+MAR1!$C$7*COS(2*PI()*$C478/365)+MAR1!$D$7*SIN(2*PI()*$C478/365)</f>
        <v/>
      </c>
      <c r="N478" s="7">
        <f>F478-K478</f>
        <v/>
      </c>
      <c r="O478" s="7">
        <f>G478-L478</f>
        <v/>
      </c>
      <c r="P478" s="7">
        <f>H478-M478</f>
        <v/>
      </c>
      <c r="Q478" s="7">
        <f>IF($I478=1,(N478-MAR1!$B$11)/MAR1!$D$11,(N478-MAR1!$C$11)/MAR1!$E$11)</f>
        <v/>
      </c>
      <c r="R478" s="7">
        <f>IF($I478=1,(O478-MAR1!$B$12)/MAR1!$D$12,(O478-MAR1!$C$12)/MAR1!$E$12)</f>
        <v/>
      </c>
      <c r="S478" s="7">
        <f>IF($I478=1,(P478-MAR1!$B$13)/MAR1!$D$13,(P478-MAR1!$C$13)/MAR1!$E$13)</f>
        <v/>
      </c>
      <c r="U478" s="5" t="n">
        <v>477</v>
      </c>
      <c r="V478" s="5" t="n">
        <v>0.284253</v>
      </c>
      <c r="W478" s="5" t="n">
        <v>0.264874</v>
      </c>
      <c r="X478" s="5" t="n">
        <v>0.281135</v>
      </c>
      <c r="Y478" s="5" t="n">
        <v>0.241014</v>
      </c>
      <c r="Z478" s="5" t="n">
        <v>0.96838</v>
      </c>
    </row>
    <row r="479">
      <c r="A479" s="5" t="n">
        <v>478</v>
      </c>
      <c r="B479" s="5" t="n">
        <v>2</v>
      </c>
      <c r="C479" s="5" t="n">
        <v>113</v>
      </c>
      <c r="D479" s="5" t="n">
        <v>4</v>
      </c>
      <c r="E479" s="5" t="n">
        <v>0</v>
      </c>
      <c r="F479" s="5" t="n">
        <v>37.9</v>
      </c>
      <c r="G479" s="5" t="n">
        <v>24.7</v>
      </c>
      <c r="H479" s="5" t="n">
        <v>22.37</v>
      </c>
      <c r="I479" s="6">
        <f>IF(E479&gt;=Markov!$B$3,1,0)</f>
        <v/>
      </c>
      <c r="J479" s="6">
        <f>I478</f>
        <v/>
      </c>
      <c r="K479" s="7">
        <f>MAR1!$B$5+MAR1!$C$5*COS(2*PI()*$C479/365)+MAR1!$D$5*SIN(2*PI()*$C479/365)</f>
        <v/>
      </c>
      <c r="L479" s="7">
        <f>MAR1!$B$6+MAR1!$C$6*COS(2*PI()*$C479/365)+MAR1!$D$6*SIN(2*PI()*$C479/365)</f>
        <v/>
      </c>
      <c r="M479" s="7">
        <f>MAR1!$B$7+MAR1!$C$7*COS(2*PI()*$C479/365)+MAR1!$D$7*SIN(2*PI()*$C479/365)</f>
        <v/>
      </c>
      <c r="N479" s="7">
        <f>F479-K479</f>
        <v/>
      </c>
      <c r="O479" s="7">
        <f>G479-L479</f>
        <v/>
      </c>
      <c r="P479" s="7">
        <f>H479-M479</f>
        <v/>
      </c>
      <c r="Q479" s="7">
        <f>IF($I479=1,(N479-MAR1!$B$11)/MAR1!$D$11,(N479-MAR1!$C$11)/MAR1!$E$11)</f>
        <v/>
      </c>
      <c r="R479" s="7">
        <f>IF($I479=1,(O479-MAR1!$B$12)/MAR1!$D$12,(O479-MAR1!$C$12)/MAR1!$E$12)</f>
        <v/>
      </c>
      <c r="S479" s="7">
        <f>IF($I479=1,(P479-MAR1!$B$13)/MAR1!$D$13,(P479-MAR1!$C$13)/MAR1!$E$13)</f>
        <v/>
      </c>
      <c r="U479" s="5" t="n">
        <v>478</v>
      </c>
      <c r="V479" s="5" t="n">
        <v>0.487786</v>
      </c>
      <c r="W479" s="5" t="n">
        <v>0.94636</v>
      </c>
      <c r="X479" s="5" t="n">
        <v>0.620005</v>
      </c>
      <c r="Y479" s="5" t="n">
        <v>0.118759</v>
      </c>
      <c r="Z479" s="5" t="n">
        <v>0.985495</v>
      </c>
    </row>
    <row r="480">
      <c r="A480" s="5" t="n">
        <v>479</v>
      </c>
      <c r="B480" s="5" t="n">
        <v>2</v>
      </c>
      <c r="C480" s="5" t="n">
        <v>114</v>
      </c>
      <c r="D480" s="5" t="n">
        <v>4</v>
      </c>
      <c r="E480" s="5" t="n">
        <v>0</v>
      </c>
      <c r="F480" s="5" t="n">
        <v>38</v>
      </c>
      <c r="G480" s="5" t="n">
        <v>25.5</v>
      </c>
      <c r="H480" s="5" t="n">
        <v>24.98</v>
      </c>
      <c r="I480" s="6">
        <f>IF(E480&gt;=Markov!$B$3,1,0)</f>
        <v/>
      </c>
      <c r="J480" s="6">
        <f>I479</f>
        <v/>
      </c>
      <c r="K480" s="7">
        <f>MAR1!$B$5+MAR1!$C$5*COS(2*PI()*$C480/365)+MAR1!$D$5*SIN(2*PI()*$C480/365)</f>
        <v/>
      </c>
      <c r="L480" s="7">
        <f>MAR1!$B$6+MAR1!$C$6*COS(2*PI()*$C480/365)+MAR1!$D$6*SIN(2*PI()*$C480/365)</f>
        <v/>
      </c>
      <c r="M480" s="7">
        <f>MAR1!$B$7+MAR1!$C$7*COS(2*PI()*$C480/365)+MAR1!$D$7*SIN(2*PI()*$C480/365)</f>
        <v/>
      </c>
      <c r="N480" s="7">
        <f>F480-K480</f>
        <v/>
      </c>
      <c r="O480" s="7">
        <f>G480-L480</f>
        <v/>
      </c>
      <c r="P480" s="7">
        <f>H480-M480</f>
        <v/>
      </c>
      <c r="Q480" s="7">
        <f>IF($I480=1,(N480-MAR1!$B$11)/MAR1!$D$11,(N480-MAR1!$C$11)/MAR1!$E$11)</f>
        <v/>
      </c>
      <c r="R480" s="7">
        <f>IF($I480=1,(O480-MAR1!$B$12)/MAR1!$D$12,(O480-MAR1!$C$12)/MAR1!$E$12)</f>
        <v/>
      </c>
      <c r="S480" s="7">
        <f>IF($I480=1,(P480-MAR1!$B$13)/MAR1!$D$13,(P480-MAR1!$C$13)/MAR1!$E$13)</f>
        <v/>
      </c>
      <c r="U480" s="5" t="n">
        <v>479</v>
      </c>
      <c r="V480" s="5" t="n">
        <v>0.450332</v>
      </c>
      <c r="W480" s="5" t="n">
        <v>0.992588</v>
      </c>
      <c r="X480" s="5" t="n">
        <v>0.176672</v>
      </c>
      <c r="Y480" s="5" t="n">
        <v>0.408942</v>
      </c>
      <c r="Z480" s="5" t="n">
        <v>0.429782</v>
      </c>
    </row>
    <row r="481">
      <c r="A481" s="5" t="n">
        <v>480</v>
      </c>
      <c r="B481" s="5" t="n">
        <v>2</v>
      </c>
      <c r="C481" s="5" t="n">
        <v>115</v>
      </c>
      <c r="D481" s="5" t="n">
        <v>4</v>
      </c>
      <c r="E481" s="5" t="n">
        <v>0</v>
      </c>
      <c r="F481" s="5" t="n">
        <v>37.8</v>
      </c>
      <c r="G481" s="5" t="n">
        <v>25.1</v>
      </c>
      <c r="H481" s="5" t="n">
        <v>21.05</v>
      </c>
      <c r="I481" s="6">
        <f>IF(E481&gt;=Markov!$B$3,1,0)</f>
        <v/>
      </c>
      <c r="J481" s="6">
        <f>I480</f>
        <v/>
      </c>
      <c r="K481" s="7">
        <f>MAR1!$B$5+MAR1!$C$5*COS(2*PI()*$C481/365)+MAR1!$D$5*SIN(2*PI()*$C481/365)</f>
        <v/>
      </c>
      <c r="L481" s="7">
        <f>MAR1!$B$6+MAR1!$C$6*COS(2*PI()*$C481/365)+MAR1!$D$6*SIN(2*PI()*$C481/365)</f>
        <v/>
      </c>
      <c r="M481" s="7">
        <f>MAR1!$B$7+MAR1!$C$7*COS(2*PI()*$C481/365)+MAR1!$D$7*SIN(2*PI()*$C481/365)</f>
        <v/>
      </c>
      <c r="N481" s="7">
        <f>F481-K481</f>
        <v/>
      </c>
      <c r="O481" s="7">
        <f>G481-L481</f>
        <v/>
      </c>
      <c r="P481" s="7">
        <f>H481-M481</f>
        <v/>
      </c>
      <c r="Q481" s="7">
        <f>IF($I481=1,(N481-MAR1!$B$11)/MAR1!$D$11,(N481-MAR1!$C$11)/MAR1!$E$11)</f>
        <v/>
      </c>
      <c r="R481" s="7">
        <f>IF($I481=1,(O481-MAR1!$B$12)/MAR1!$D$12,(O481-MAR1!$C$12)/MAR1!$E$12)</f>
        <v/>
      </c>
      <c r="S481" s="7">
        <f>IF($I481=1,(P481-MAR1!$B$13)/MAR1!$D$13,(P481-MAR1!$C$13)/MAR1!$E$13)</f>
        <v/>
      </c>
      <c r="U481" s="5" t="n">
        <v>480</v>
      </c>
      <c r="V481" s="5" t="n">
        <v>0.248347</v>
      </c>
      <c r="W481" s="5" t="n">
        <v>0.482692</v>
      </c>
      <c r="X481" s="5" t="n">
        <v>0.469217</v>
      </c>
      <c r="Y481" s="5" t="n">
        <v>0.216475</v>
      </c>
      <c r="Z481" s="5" t="n">
        <v>0.698506</v>
      </c>
    </row>
    <row r="482">
      <c r="A482" s="5" t="n">
        <v>481</v>
      </c>
      <c r="B482" s="5" t="n">
        <v>2</v>
      </c>
      <c r="C482" s="5" t="n">
        <v>116</v>
      </c>
      <c r="D482" s="5" t="n">
        <v>4</v>
      </c>
      <c r="E482" s="5" t="n">
        <v>0</v>
      </c>
      <c r="F482" s="5" t="n">
        <v>35.6</v>
      </c>
      <c r="G482" s="5" t="n">
        <v>23.6</v>
      </c>
      <c r="H482" s="5" t="n">
        <v>22.23</v>
      </c>
      <c r="I482" s="6">
        <f>IF(E482&gt;=Markov!$B$3,1,0)</f>
        <v/>
      </c>
      <c r="J482" s="6">
        <f>I481</f>
        <v/>
      </c>
      <c r="K482" s="7">
        <f>MAR1!$B$5+MAR1!$C$5*COS(2*PI()*$C482/365)+MAR1!$D$5*SIN(2*PI()*$C482/365)</f>
        <v/>
      </c>
      <c r="L482" s="7">
        <f>MAR1!$B$6+MAR1!$C$6*COS(2*PI()*$C482/365)+MAR1!$D$6*SIN(2*PI()*$C482/365)</f>
        <v/>
      </c>
      <c r="M482" s="7">
        <f>MAR1!$B$7+MAR1!$C$7*COS(2*PI()*$C482/365)+MAR1!$D$7*SIN(2*PI()*$C482/365)</f>
        <v/>
      </c>
      <c r="N482" s="7">
        <f>F482-K482</f>
        <v/>
      </c>
      <c r="O482" s="7">
        <f>G482-L482</f>
        <v/>
      </c>
      <c r="P482" s="7">
        <f>H482-M482</f>
        <v/>
      </c>
      <c r="Q482" s="7">
        <f>IF($I482=1,(N482-MAR1!$B$11)/MAR1!$D$11,(N482-MAR1!$C$11)/MAR1!$E$11)</f>
        <v/>
      </c>
      <c r="R482" s="7">
        <f>IF($I482=1,(O482-MAR1!$B$12)/MAR1!$D$12,(O482-MAR1!$C$12)/MAR1!$E$12)</f>
        <v/>
      </c>
      <c r="S482" s="7">
        <f>IF($I482=1,(P482-MAR1!$B$13)/MAR1!$D$13,(P482-MAR1!$C$13)/MAR1!$E$13)</f>
        <v/>
      </c>
      <c r="U482" s="5" t="n">
        <v>481</v>
      </c>
      <c r="V482" s="5" t="n">
        <v>0.834008</v>
      </c>
      <c r="W482" s="5" t="n">
        <v>0.389102</v>
      </c>
      <c r="X482" s="5" t="n">
        <v>0.937524</v>
      </c>
      <c r="Y482" s="5" t="n">
        <v>0.38595</v>
      </c>
      <c r="Z482" s="5" t="n">
        <v>0.9710029999999999</v>
      </c>
    </row>
    <row r="483">
      <c r="A483" s="5" t="n">
        <v>482</v>
      </c>
      <c r="B483" s="5" t="n">
        <v>2</v>
      </c>
      <c r="C483" s="5" t="n">
        <v>117</v>
      </c>
      <c r="D483" s="5" t="n">
        <v>4</v>
      </c>
      <c r="E483" s="5" t="n">
        <v>0</v>
      </c>
      <c r="F483" s="5" t="n">
        <v>36.5</v>
      </c>
      <c r="G483" s="5" t="n">
        <v>23.3</v>
      </c>
      <c r="H483" s="5" t="n">
        <v>28.85</v>
      </c>
      <c r="I483" s="6">
        <f>IF(E483&gt;=Markov!$B$3,1,0)</f>
        <v/>
      </c>
      <c r="J483" s="6">
        <f>I482</f>
        <v/>
      </c>
      <c r="K483" s="7">
        <f>MAR1!$B$5+MAR1!$C$5*COS(2*PI()*$C483/365)+MAR1!$D$5*SIN(2*PI()*$C483/365)</f>
        <v/>
      </c>
      <c r="L483" s="7">
        <f>MAR1!$B$6+MAR1!$C$6*COS(2*PI()*$C483/365)+MAR1!$D$6*SIN(2*PI()*$C483/365)</f>
        <v/>
      </c>
      <c r="M483" s="7">
        <f>MAR1!$B$7+MAR1!$C$7*COS(2*PI()*$C483/365)+MAR1!$D$7*SIN(2*PI()*$C483/365)</f>
        <v/>
      </c>
      <c r="N483" s="7">
        <f>F483-K483</f>
        <v/>
      </c>
      <c r="O483" s="7">
        <f>G483-L483</f>
        <v/>
      </c>
      <c r="P483" s="7">
        <f>H483-M483</f>
        <v/>
      </c>
      <c r="Q483" s="7">
        <f>IF($I483=1,(N483-MAR1!$B$11)/MAR1!$D$11,(N483-MAR1!$C$11)/MAR1!$E$11)</f>
        <v/>
      </c>
      <c r="R483" s="7">
        <f>IF($I483=1,(O483-MAR1!$B$12)/MAR1!$D$12,(O483-MAR1!$C$12)/MAR1!$E$12)</f>
        <v/>
      </c>
      <c r="S483" s="7">
        <f>IF($I483=1,(P483-MAR1!$B$13)/MAR1!$D$13,(P483-MAR1!$C$13)/MAR1!$E$13)</f>
        <v/>
      </c>
      <c r="U483" s="5" t="n">
        <v>482</v>
      </c>
      <c r="V483" s="5" t="n">
        <v>0.150431</v>
      </c>
      <c r="W483" s="5" t="n">
        <v>0.071773</v>
      </c>
      <c r="X483" s="5" t="n">
        <v>0.616695</v>
      </c>
      <c r="Y483" s="5" t="n">
        <v>0.898344</v>
      </c>
      <c r="Z483" s="5" t="n">
        <v>0.293422</v>
      </c>
    </row>
    <row r="484">
      <c r="A484" s="5" t="n">
        <v>483</v>
      </c>
      <c r="B484" s="5" t="n">
        <v>2</v>
      </c>
      <c r="C484" s="5" t="n">
        <v>118</v>
      </c>
      <c r="D484" s="5" t="n">
        <v>4</v>
      </c>
      <c r="E484" s="5" t="n">
        <v>0</v>
      </c>
      <c r="F484" s="5" t="n">
        <v>37.4</v>
      </c>
      <c r="G484" s="5" t="n">
        <v>22.6</v>
      </c>
      <c r="H484" s="5" t="n">
        <v>19.25</v>
      </c>
      <c r="I484" s="6">
        <f>IF(E484&gt;=Markov!$B$3,1,0)</f>
        <v/>
      </c>
      <c r="J484" s="6">
        <f>I483</f>
        <v/>
      </c>
      <c r="K484" s="7">
        <f>MAR1!$B$5+MAR1!$C$5*COS(2*PI()*$C484/365)+MAR1!$D$5*SIN(2*PI()*$C484/365)</f>
        <v/>
      </c>
      <c r="L484" s="7">
        <f>MAR1!$B$6+MAR1!$C$6*COS(2*PI()*$C484/365)+MAR1!$D$6*SIN(2*PI()*$C484/365)</f>
        <v/>
      </c>
      <c r="M484" s="7">
        <f>MAR1!$B$7+MAR1!$C$7*COS(2*PI()*$C484/365)+MAR1!$D$7*SIN(2*PI()*$C484/365)</f>
        <v/>
      </c>
      <c r="N484" s="7">
        <f>F484-K484</f>
        <v/>
      </c>
      <c r="O484" s="7">
        <f>G484-L484</f>
        <v/>
      </c>
      <c r="P484" s="7">
        <f>H484-M484</f>
        <v/>
      </c>
      <c r="Q484" s="7">
        <f>IF($I484=1,(N484-MAR1!$B$11)/MAR1!$D$11,(N484-MAR1!$C$11)/MAR1!$E$11)</f>
        <v/>
      </c>
      <c r="R484" s="7">
        <f>IF($I484=1,(O484-MAR1!$B$12)/MAR1!$D$12,(O484-MAR1!$C$12)/MAR1!$E$12)</f>
        <v/>
      </c>
      <c r="S484" s="7">
        <f>IF($I484=1,(P484-MAR1!$B$13)/MAR1!$D$13,(P484-MAR1!$C$13)/MAR1!$E$13)</f>
        <v/>
      </c>
      <c r="U484" s="5" t="n">
        <v>483</v>
      </c>
      <c r="V484" s="5" t="n">
        <v>0.319081</v>
      </c>
      <c r="W484" s="5" t="n">
        <v>0.717866</v>
      </c>
      <c r="X484" s="5" t="n">
        <v>0.041124</v>
      </c>
      <c r="Y484" s="5" t="n">
        <v>0.396956</v>
      </c>
      <c r="Z484" s="5" t="n">
        <v>0.363192</v>
      </c>
    </row>
    <row r="485">
      <c r="A485" s="5" t="n">
        <v>484</v>
      </c>
      <c r="B485" s="5" t="n">
        <v>2</v>
      </c>
      <c r="C485" s="5" t="n">
        <v>119</v>
      </c>
      <c r="D485" s="5" t="n">
        <v>4</v>
      </c>
      <c r="E485" s="5" t="n">
        <v>0</v>
      </c>
      <c r="F485" s="5" t="n">
        <v>38.9</v>
      </c>
      <c r="G485" s="5" t="n">
        <v>24</v>
      </c>
      <c r="H485" s="5" t="n">
        <v>23.26</v>
      </c>
      <c r="I485" s="6">
        <f>IF(E485&gt;=Markov!$B$3,1,0)</f>
        <v/>
      </c>
      <c r="J485" s="6">
        <f>I484</f>
        <v/>
      </c>
      <c r="K485" s="7">
        <f>MAR1!$B$5+MAR1!$C$5*COS(2*PI()*$C485/365)+MAR1!$D$5*SIN(2*PI()*$C485/365)</f>
        <v/>
      </c>
      <c r="L485" s="7">
        <f>MAR1!$B$6+MAR1!$C$6*COS(2*PI()*$C485/365)+MAR1!$D$6*SIN(2*PI()*$C485/365)</f>
        <v/>
      </c>
      <c r="M485" s="7">
        <f>MAR1!$B$7+MAR1!$C$7*COS(2*PI()*$C485/365)+MAR1!$D$7*SIN(2*PI()*$C485/365)</f>
        <v/>
      </c>
      <c r="N485" s="7">
        <f>F485-K485</f>
        <v/>
      </c>
      <c r="O485" s="7">
        <f>G485-L485</f>
        <v/>
      </c>
      <c r="P485" s="7">
        <f>H485-M485</f>
        <v/>
      </c>
      <c r="Q485" s="7">
        <f>IF($I485=1,(N485-MAR1!$B$11)/MAR1!$D$11,(N485-MAR1!$C$11)/MAR1!$E$11)</f>
        <v/>
      </c>
      <c r="R485" s="7">
        <f>IF($I485=1,(O485-MAR1!$B$12)/MAR1!$D$12,(O485-MAR1!$C$12)/MAR1!$E$12)</f>
        <v/>
      </c>
      <c r="S485" s="7">
        <f>IF($I485=1,(P485-MAR1!$B$13)/MAR1!$D$13,(P485-MAR1!$C$13)/MAR1!$E$13)</f>
        <v/>
      </c>
      <c r="U485" s="5" t="n">
        <v>484</v>
      </c>
      <c r="V485" s="5" t="n">
        <v>0.903469</v>
      </c>
      <c r="W485" s="5" t="n">
        <v>0.600351</v>
      </c>
      <c r="X485" s="5" t="n">
        <v>0.5279160000000001</v>
      </c>
      <c r="Y485" s="5" t="n">
        <v>0.569487</v>
      </c>
      <c r="Z485" s="5" t="n">
        <v>0.9376370000000001</v>
      </c>
    </row>
    <row r="486">
      <c r="A486" s="5" t="n">
        <v>485</v>
      </c>
      <c r="B486" s="5" t="n">
        <v>2</v>
      </c>
      <c r="C486" s="5" t="n">
        <v>120</v>
      </c>
      <c r="D486" s="5" t="n">
        <v>4</v>
      </c>
      <c r="E486" s="5" t="n">
        <v>0</v>
      </c>
      <c r="F486" s="5" t="n">
        <v>37.9</v>
      </c>
      <c r="G486" s="5" t="n">
        <v>24.3</v>
      </c>
      <c r="H486" s="5" t="n">
        <v>24.32</v>
      </c>
      <c r="I486" s="6">
        <f>IF(E486&gt;=Markov!$B$3,1,0)</f>
        <v/>
      </c>
      <c r="J486" s="6">
        <f>I485</f>
        <v/>
      </c>
      <c r="K486" s="7">
        <f>MAR1!$B$5+MAR1!$C$5*COS(2*PI()*$C486/365)+MAR1!$D$5*SIN(2*PI()*$C486/365)</f>
        <v/>
      </c>
      <c r="L486" s="7">
        <f>MAR1!$B$6+MAR1!$C$6*COS(2*PI()*$C486/365)+MAR1!$D$6*SIN(2*PI()*$C486/365)</f>
        <v/>
      </c>
      <c r="M486" s="7">
        <f>MAR1!$B$7+MAR1!$C$7*COS(2*PI()*$C486/365)+MAR1!$D$7*SIN(2*PI()*$C486/365)</f>
        <v/>
      </c>
      <c r="N486" s="7">
        <f>F486-K486</f>
        <v/>
      </c>
      <c r="O486" s="7">
        <f>G486-L486</f>
        <v/>
      </c>
      <c r="P486" s="7">
        <f>H486-M486</f>
        <v/>
      </c>
      <c r="Q486" s="7">
        <f>IF($I486=1,(N486-MAR1!$B$11)/MAR1!$D$11,(N486-MAR1!$C$11)/MAR1!$E$11)</f>
        <v/>
      </c>
      <c r="R486" s="7">
        <f>IF($I486=1,(O486-MAR1!$B$12)/MAR1!$D$12,(O486-MAR1!$C$12)/MAR1!$E$12)</f>
        <v/>
      </c>
      <c r="S486" s="7">
        <f>IF($I486=1,(P486-MAR1!$B$13)/MAR1!$D$13,(P486-MAR1!$C$13)/MAR1!$E$13)</f>
        <v/>
      </c>
      <c r="U486" s="5" t="n">
        <v>485</v>
      </c>
      <c r="V486" s="5" t="n">
        <v>0.315407</v>
      </c>
      <c r="W486" s="5" t="n">
        <v>0.668377</v>
      </c>
      <c r="X486" s="5" t="n">
        <v>0.017213</v>
      </c>
      <c r="Y486" s="5" t="n">
        <v>0.214309</v>
      </c>
      <c r="Z486" s="5" t="n">
        <v>0.749996</v>
      </c>
    </row>
    <row r="487">
      <c r="A487" s="5" t="n">
        <v>486</v>
      </c>
      <c r="B487" s="5" t="n">
        <v>2</v>
      </c>
      <c r="C487" s="5" t="n">
        <v>121</v>
      </c>
      <c r="D487" s="5" t="n">
        <v>5</v>
      </c>
      <c r="E487" s="5" t="n">
        <v>0</v>
      </c>
      <c r="F487" s="5" t="n">
        <v>38.3</v>
      </c>
      <c r="G487" s="5" t="n">
        <v>25.3</v>
      </c>
      <c r="H487" s="5" t="n">
        <v>23.84</v>
      </c>
      <c r="I487" s="6">
        <f>IF(E487&gt;=Markov!$B$3,1,0)</f>
        <v/>
      </c>
      <c r="J487" s="6">
        <f>I486</f>
        <v/>
      </c>
      <c r="K487" s="7">
        <f>MAR1!$B$5+MAR1!$C$5*COS(2*PI()*$C487/365)+MAR1!$D$5*SIN(2*PI()*$C487/365)</f>
        <v/>
      </c>
      <c r="L487" s="7">
        <f>MAR1!$B$6+MAR1!$C$6*COS(2*PI()*$C487/365)+MAR1!$D$6*SIN(2*PI()*$C487/365)</f>
        <v/>
      </c>
      <c r="M487" s="7">
        <f>MAR1!$B$7+MAR1!$C$7*COS(2*PI()*$C487/365)+MAR1!$D$7*SIN(2*PI()*$C487/365)</f>
        <v/>
      </c>
      <c r="N487" s="7">
        <f>F487-K487</f>
        <v/>
      </c>
      <c r="O487" s="7">
        <f>G487-L487</f>
        <v/>
      </c>
      <c r="P487" s="7">
        <f>H487-M487</f>
        <v/>
      </c>
      <c r="Q487" s="7">
        <f>IF($I487=1,(N487-MAR1!$B$11)/MAR1!$D$11,(N487-MAR1!$C$11)/MAR1!$E$11)</f>
        <v/>
      </c>
      <c r="R487" s="7">
        <f>IF($I487=1,(O487-MAR1!$B$12)/MAR1!$D$12,(O487-MAR1!$C$12)/MAR1!$E$12)</f>
        <v/>
      </c>
      <c r="S487" s="7">
        <f>IF($I487=1,(P487-MAR1!$B$13)/MAR1!$D$13,(P487-MAR1!$C$13)/MAR1!$E$13)</f>
        <v/>
      </c>
      <c r="U487" s="5" t="n">
        <v>486</v>
      </c>
      <c r="V487" s="5" t="n">
        <v>0.766611</v>
      </c>
      <c r="W487" s="5" t="n">
        <v>0.136603</v>
      </c>
      <c r="X487" s="5" t="n">
        <v>0.72403</v>
      </c>
      <c r="Y487" s="5" t="n">
        <v>0.526547</v>
      </c>
      <c r="Z487" s="5" t="n">
        <v>0.603465</v>
      </c>
    </row>
    <row r="488">
      <c r="A488" s="5" t="n">
        <v>487</v>
      </c>
      <c r="B488" s="5" t="n">
        <v>2</v>
      </c>
      <c r="C488" s="5" t="n">
        <v>122</v>
      </c>
      <c r="D488" s="5" t="n">
        <v>5</v>
      </c>
      <c r="E488" s="5" t="n">
        <v>0</v>
      </c>
      <c r="F488" s="5" t="n">
        <v>38.4</v>
      </c>
      <c r="G488" s="5" t="n">
        <v>26.5</v>
      </c>
      <c r="H488" s="5" t="n">
        <v>25.97</v>
      </c>
      <c r="I488" s="6">
        <f>IF(E488&gt;=Markov!$B$3,1,0)</f>
        <v/>
      </c>
      <c r="J488" s="6">
        <f>I487</f>
        <v/>
      </c>
      <c r="K488" s="7">
        <f>MAR1!$B$5+MAR1!$C$5*COS(2*PI()*$C488/365)+MAR1!$D$5*SIN(2*PI()*$C488/365)</f>
        <v/>
      </c>
      <c r="L488" s="7">
        <f>MAR1!$B$6+MAR1!$C$6*COS(2*PI()*$C488/365)+MAR1!$D$6*SIN(2*PI()*$C488/365)</f>
        <v/>
      </c>
      <c r="M488" s="7">
        <f>MAR1!$B$7+MAR1!$C$7*COS(2*PI()*$C488/365)+MAR1!$D$7*SIN(2*PI()*$C488/365)</f>
        <v/>
      </c>
      <c r="N488" s="7">
        <f>F488-K488</f>
        <v/>
      </c>
      <c r="O488" s="7">
        <f>G488-L488</f>
        <v/>
      </c>
      <c r="P488" s="7">
        <f>H488-M488</f>
        <v/>
      </c>
      <c r="Q488" s="7">
        <f>IF($I488=1,(N488-MAR1!$B$11)/MAR1!$D$11,(N488-MAR1!$C$11)/MAR1!$E$11)</f>
        <v/>
      </c>
      <c r="R488" s="7">
        <f>IF($I488=1,(O488-MAR1!$B$12)/MAR1!$D$12,(O488-MAR1!$C$12)/MAR1!$E$12)</f>
        <v/>
      </c>
      <c r="S488" s="7">
        <f>IF($I488=1,(P488-MAR1!$B$13)/MAR1!$D$13,(P488-MAR1!$C$13)/MAR1!$E$13)</f>
        <v/>
      </c>
      <c r="U488" s="5" t="n">
        <v>487</v>
      </c>
      <c r="V488" s="5" t="n">
        <v>0.284588</v>
      </c>
      <c r="W488" s="5" t="n">
        <v>0.742777</v>
      </c>
      <c r="X488" s="5" t="n">
        <v>0.678247</v>
      </c>
      <c r="Y488" s="5" t="n">
        <v>0.373312</v>
      </c>
      <c r="Z488" s="5" t="n">
        <v>0.176079</v>
      </c>
    </row>
    <row r="489">
      <c r="A489" s="5" t="n">
        <v>488</v>
      </c>
      <c r="B489" s="5" t="n">
        <v>2</v>
      </c>
      <c r="C489" s="5" t="n">
        <v>123</v>
      </c>
      <c r="D489" s="5" t="n">
        <v>5</v>
      </c>
      <c r="E489" s="5" t="n">
        <v>0</v>
      </c>
      <c r="F489" s="5" t="n">
        <v>37.8</v>
      </c>
      <c r="G489" s="5" t="n">
        <v>26.9</v>
      </c>
      <c r="H489" s="5" t="n">
        <v>22.08</v>
      </c>
      <c r="I489" s="6">
        <f>IF(E489&gt;=Markov!$B$3,1,0)</f>
        <v/>
      </c>
      <c r="J489" s="6">
        <f>I488</f>
        <v/>
      </c>
      <c r="K489" s="7">
        <f>MAR1!$B$5+MAR1!$C$5*COS(2*PI()*$C489/365)+MAR1!$D$5*SIN(2*PI()*$C489/365)</f>
        <v/>
      </c>
      <c r="L489" s="7">
        <f>MAR1!$B$6+MAR1!$C$6*COS(2*PI()*$C489/365)+MAR1!$D$6*SIN(2*PI()*$C489/365)</f>
        <v/>
      </c>
      <c r="M489" s="7">
        <f>MAR1!$B$7+MAR1!$C$7*COS(2*PI()*$C489/365)+MAR1!$D$7*SIN(2*PI()*$C489/365)</f>
        <v/>
      </c>
      <c r="N489" s="7">
        <f>F489-K489</f>
        <v/>
      </c>
      <c r="O489" s="7">
        <f>G489-L489</f>
        <v/>
      </c>
      <c r="P489" s="7">
        <f>H489-M489</f>
        <v/>
      </c>
      <c r="Q489" s="7">
        <f>IF($I489=1,(N489-MAR1!$B$11)/MAR1!$D$11,(N489-MAR1!$C$11)/MAR1!$E$11)</f>
        <v/>
      </c>
      <c r="R489" s="7">
        <f>IF($I489=1,(O489-MAR1!$B$12)/MAR1!$D$12,(O489-MAR1!$C$12)/MAR1!$E$12)</f>
        <v/>
      </c>
      <c r="S489" s="7">
        <f>IF($I489=1,(P489-MAR1!$B$13)/MAR1!$D$13,(P489-MAR1!$C$13)/MAR1!$E$13)</f>
        <v/>
      </c>
      <c r="U489" s="5" t="n">
        <v>488</v>
      </c>
      <c r="V489" s="5" t="n">
        <v>0.58812</v>
      </c>
      <c r="W489" s="5" t="n">
        <v>0.472665</v>
      </c>
      <c r="X489" s="5" t="n">
        <v>0.138145</v>
      </c>
      <c r="Y489" s="5" t="n">
        <v>0.412114</v>
      </c>
      <c r="Z489" s="5" t="n">
        <v>0.333226</v>
      </c>
    </row>
    <row r="490">
      <c r="A490" s="5" t="n">
        <v>489</v>
      </c>
      <c r="B490" s="5" t="n">
        <v>2</v>
      </c>
      <c r="C490" s="5" t="n">
        <v>124</v>
      </c>
      <c r="D490" s="5" t="n">
        <v>5</v>
      </c>
      <c r="E490" s="5" t="n">
        <v>0</v>
      </c>
      <c r="F490" s="5" t="n">
        <v>37.7</v>
      </c>
      <c r="G490" s="5" t="n">
        <v>26.1</v>
      </c>
      <c r="H490" s="5" t="n">
        <v>16.2</v>
      </c>
      <c r="I490" s="6">
        <f>IF(E490&gt;=Markov!$B$3,1,0)</f>
        <v/>
      </c>
      <c r="J490" s="6">
        <f>I489</f>
        <v/>
      </c>
      <c r="K490" s="7">
        <f>MAR1!$B$5+MAR1!$C$5*COS(2*PI()*$C490/365)+MAR1!$D$5*SIN(2*PI()*$C490/365)</f>
        <v/>
      </c>
      <c r="L490" s="7">
        <f>MAR1!$B$6+MAR1!$C$6*COS(2*PI()*$C490/365)+MAR1!$D$6*SIN(2*PI()*$C490/365)</f>
        <v/>
      </c>
      <c r="M490" s="7">
        <f>MAR1!$B$7+MAR1!$C$7*COS(2*PI()*$C490/365)+MAR1!$D$7*SIN(2*PI()*$C490/365)</f>
        <v/>
      </c>
      <c r="N490" s="7">
        <f>F490-K490</f>
        <v/>
      </c>
      <c r="O490" s="7">
        <f>G490-L490</f>
        <v/>
      </c>
      <c r="P490" s="7">
        <f>H490-M490</f>
        <v/>
      </c>
      <c r="Q490" s="7">
        <f>IF($I490=1,(N490-MAR1!$B$11)/MAR1!$D$11,(N490-MAR1!$C$11)/MAR1!$E$11)</f>
        <v/>
      </c>
      <c r="R490" s="7">
        <f>IF($I490=1,(O490-MAR1!$B$12)/MAR1!$D$12,(O490-MAR1!$C$12)/MAR1!$E$12)</f>
        <v/>
      </c>
      <c r="S490" s="7">
        <f>IF($I490=1,(P490-MAR1!$B$13)/MAR1!$D$13,(P490-MAR1!$C$13)/MAR1!$E$13)</f>
        <v/>
      </c>
      <c r="U490" s="5" t="n">
        <v>489</v>
      </c>
      <c r="V490" s="5" t="n">
        <v>0.64968</v>
      </c>
      <c r="W490" s="5" t="n">
        <v>0.248644</v>
      </c>
      <c r="X490" s="5" t="n">
        <v>0.08780300000000001</v>
      </c>
      <c r="Y490" s="5" t="n">
        <v>0.252233</v>
      </c>
      <c r="Z490" s="5" t="n">
        <v>0.09188399999999999</v>
      </c>
    </row>
    <row r="491">
      <c r="A491" s="5" t="n">
        <v>490</v>
      </c>
      <c r="B491" s="5" t="n">
        <v>2</v>
      </c>
      <c r="C491" s="5" t="n">
        <v>125</v>
      </c>
      <c r="D491" s="5" t="n">
        <v>5</v>
      </c>
      <c r="E491" s="5" t="n">
        <v>0</v>
      </c>
      <c r="F491" s="5" t="n">
        <v>38.5</v>
      </c>
      <c r="G491" s="5" t="n">
        <v>26.1</v>
      </c>
      <c r="H491" s="5" t="n">
        <v>23.16</v>
      </c>
      <c r="I491" s="6">
        <f>IF(E491&gt;=Markov!$B$3,1,0)</f>
        <v/>
      </c>
      <c r="J491" s="6">
        <f>I490</f>
        <v/>
      </c>
      <c r="K491" s="7">
        <f>MAR1!$B$5+MAR1!$C$5*COS(2*PI()*$C491/365)+MAR1!$D$5*SIN(2*PI()*$C491/365)</f>
        <v/>
      </c>
      <c r="L491" s="7">
        <f>MAR1!$B$6+MAR1!$C$6*COS(2*PI()*$C491/365)+MAR1!$D$6*SIN(2*PI()*$C491/365)</f>
        <v/>
      </c>
      <c r="M491" s="7">
        <f>MAR1!$B$7+MAR1!$C$7*COS(2*PI()*$C491/365)+MAR1!$D$7*SIN(2*PI()*$C491/365)</f>
        <v/>
      </c>
      <c r="N491" s="7">
        <f>F491-K491</f>
        <v/>
      </c>
      <c r="O491" s="7">
        <f>G491-L491</f>
        <v/>
      </c>
      <c r="P491" s="7">
        <f>H491-M491</f>
        <v/>
      </c>
      <c r="Q491" s="7">
        <f>IF($I491=1,(N491-MAR1!$B$11)/MAR1!$D$11,(N491-MAR1!$C$11)/MAR1!$E$11)</f>
        <v/>
      </c>
      <c r="R491" s="7">
        <f>IF($I491=1,(O491-MAR1!$B$12)/MAR1!$D$12,(O491-MAR1!$C$12)/MAR1!$E$12)</f>
        <v/>
      </c>
      <c r="S491" s="7">
        <f>IF($I491=1,(P491-MAR1!$B$13)/MAR1!$D$13,(P491-MAR1!$C$13)/MAR1!$E$13)</f>
        <v/>
      </c>
      <c r="U491" s="5" t="n">
        <v>490</v>
      </c>
      <c r="V491" s="5" t="n">
        <v>0.989511</v>
      </c>
      <c r="W491" s="5" t="n">
        <v>0.352109</v>
      </c>
      <c r="X491" s="5" t="n">
        <v>0.362832</v>
      </c>
      <c r="Y491" s="5" t="n">
        <v>0.219157</v>
      </c>
      <c r="Z491" s="5" t="n">
        <v>0.733015</v>
      </c>
    </row>
    <row r="492">
      <c r="A492" s="5" t="n">
        <v>491</v>
      </c>
      <c r="B492" s="5" t="n">
        <v>2</v>
      </c>
      <c r="C492" s="5" t="n">
        <v>126</v>
      </c>
      <c r="D492" s="5" t="n">
        <v>5</v>
      </c>
      <c r="E492" s="5" t="n">
        <v>0</v>
      </c>
      <c r="F492" s="5" t="n">
        <v>36.8</v>
      </c>
      <c r="G492" s="5" t="n">
        <v>24.7</v>
      </c>
      <c r="H492" s="5" t="n">
        <v>16.22</v>
      </c>
      <c r="I492" s="6">
        <f>IF(E492&gt;=Markov!$B$3,1,0)</f>
        <v/>
      </c>
      <c r="J492" s="6">
        <f>I491</f>
        <v/>
      </c>
      <c r="K492" s="7">
        <f>MAR1!$B$5+MAR1!$C$5*COS(2*PI()*$C492/365)+MAR1!$D$5*SIN(2*PI()*$C492/365)</f>
        <v/>
      </c>
      <c r="L492" s="7">
        <f>MAR1!$B$6+MAR1!$C$6*COS(2*PI()*$C492/365)+MAR1!$D$6*SIN(2*PI()*$C492/365)</f>
        <v/>
      </c>
      <c r="M492" s="7">
        <f>MAR1!$B$7+MAR1!$C$7*COS(2*PI()*$C492/365)+MAR1!$D$7*SIN(2*PI()*$C492/365)</f>
        <v/>
      </c>
      <c r="N492" s="7">
        <f>F492-K492</f>
        <v/>
      </c>
      <c r="O492" s="7">
        <f>G492-L492</f>
        <v/>
      </c>
      <c r="P492" s="7">
        <f>H492-M492</f>
        <v/>
      </c>
      <c r="Q492" s="7">
        <f>IF($I492=1,(N492-MAR1!$B$11)/MAR1!$D$11,(N492-MAR1!$C$11)/MAR1!$E$11)</f>
        <v/>
      </c>
      <c r="R492" s="7">
        <f>IF($I492=1,(O492-MAR1!$B$12)/MAR1!$D$12,(O492-MAR1!$C$12)/MAR1!$E$12)</f>
        <v/>
      </c>
      <c r="S492" s="7">
        <f>IF($I492=1,(P492-MAR1!$B$13)/MAR1!$D$13,(P492-MAR1!$C$13)/MAR1!$E$13)</f>
        <v/>
      </c>
      <c r="U492" s="5" t="n">
        <v>491</v>
      </c>
      <c r="V492" s="5" t="n">
        <v>0.354334</v>
      </c>
      <c r="W492" s="5" t="n">
        <v>0.681184</v>
      </c>
      <c r="X492" s="5" t="n">
        <v>0.352383</v>
      </c>
      <c r="Y492" s="5" t="n">
        <v>0.181598</v>
      </c>
      <c r="Z492" s="5" t="n">
        <v>0.2105</v>
      </c>
    </row>
    <row r="493">
      <c r="A493" s="5" t="n">
        <v>492</v>
      </c>
      <c r="B493" s="5" t="n">
        <v>2</v>
      </c>
      <c r="C493" s="5" t="n">
        <v>127</v>
      </c>
      <c r="D493" s="5" t="n">
        <v>5</v>
      </c>
      <c r="E493" s="5" t="n">
        <v>0</v>
      </c>
      <c r="F493" s="5" t="n">
        <v>35.8</v>
      </c>
      <c r="G493" s="5" t="n">
        <v>23.7</v>
      </c>
      <c r="H493" s="5" t="n">
        <v>21.69</v>
      </c>
      <c r="I493" s="6">
        <f>IF(E493&gt;=Markov!$B$3,1,0)</f>
        <v/>
      </c>
      <c r="J493" s="6">
        <f>I492</f>
        <v/>
      </c>
      <c r="K493" s="7">
        <f>MAR1!$B$5+MAR1!$C$5*COS(2*PI()*$C493/365)+MAR1!$D$5*SIN(2*PI()*$C493/365)</f>
        <v/>
      </c>
      <c r="L493" s="7">
        <f>MAR1!$B$6+MAR1!$C$6*COS(2*PI()*$C493/365)+MAR1!$D$6*SIN(2*PI()*$C493/365)</f>
        <v/>
      </c>
      <c r="M493" s="7">
        <f>MAR1!$B$7+MAR1!$C$7*COS(2*PI()*$C493/365)+MAR1!$D$7*SIN(2*PI()*$C493/365)</f>
        <v/>
      </c>
      <c r="N493" s="7">
        <f>F493-K493</f>
        <v/>
      </c>
      <c r="O493" s="7">
        <f>G493-L493</f>
        <v/>
      </c>
      <c r="P493" s="7">
        <f>H493-M493</f>
        <v/>
      </c>
      <c r="Q493" s="7">
        <f>IF($I493=1,(N493-MAR1!$B$11)/MAR1!$D$11,(N493-MAR1!$C$11)/MAR1!$E$11)</f>
        <v/>
      </c>
      <c r="R493" s="7">
        <f>IF($I493=1,(O493-MAR1!$B$12)/MAR1!$D$12,(O493-MAR1!$C$12)/MAR1!$E$12)</f>
        <v/>
      </c>
      <c r="S493" s="7">
        <f>IF($I493=1,(P493-MAR1!$B$13)/MAR1!$D$13,(P493-MAR1!$C$13)/MAR1!$E$13)</f>
        <v/>
      </c>
      <c r="U493" s="5" t="n">
        <v>492</v>
      </c>
      <c r="V493" s="5" t="n">
        <v>0.270565</v>
      </c>
      <c r="W493" s="5" t="n">
        <v>0.9869790000000001</v>
      </c>
      <c r="X493" s="5" t="n">
        <v>0.5004110000000001</v>
      </c>
      <c r="Y493" s="5" t="n">
        <v>0.160379</v>
      </c>
      <c r="Z493" s="5" t="n">
        <v>0.268992</v>
      </c>
    </row>
    <row r="494">
      <c r="A494" s="5" t="n">
        <v>493</v>
      </c>
      <c r="B494" s="5" t="n">
        <v>2</v>
      </c>
      <c r="C494" s="5" t="n">
        <v>128</v>
      </c>
      <c r="D494" s="5" t="n">
        <v>5</v>
      </c>
      <c r="E494" s="5" t="n">
        <v>0</v>
      </c>
      <c r="F494" s="5" t="n">
        <v>35</v>
      </c>
      <c r="G494" s="5" t="n">
        <v>23.7</v>
      </c>
      <c r="H494" s="5" t="n">
        <v>18.59</v>
      </c>
      <c r="I494" s="6">
        <f>IF(E494&gt;=Markov!$B$3,1,0)</f>
        <v/>
      </c>
      <c r="J494" s="6">
        <f>I493</f>
        <v/>
      </c>
      <c r="K494" s="7">
        <f>MAR1!$B$5+MAR1!$C$5*COS(2*PI()*$C494/365)+MAR1!$D$5*SIN(2*PI()*$C494/365)</f>
        <v/>
      </c>
      <c r="L494" s="7">
        <f>MAR1!$B$6+MAR1!$C$6*COS(2*PI()*$C494/365)+MAR1!$D$6*SIN(2*PI()*$C494/365)</f>
        <v/>
      </c>
      <c r="M494" s="7">
        <f>MAR1!$B$7+MAR1!$C$7*COS(2*PI()*$C494/365)+MAR1!$D$7*SIN(2*PI()*$C494/365)</f>
        <v/>
      </c>
      <c r="N494" s="7">
        <f>F494-K494</f>
        <v/>
      </c>
      <c r="O494" s="7">
        <f>G494-L494</f>
        <v/>
      </c>
      <c r="P494" s="7">
        <f>H494-M494</f>
        <v/>
      </c>
      <c r="Q494" s="7">
        <f>IF($I494=1,(N494-MAR1!$B$11)/MAR1!$D$11,(N494-MAR1!$C$11)/MAR1!$E$11)</f>
        <v/>
      </c>
      <c r="R494" s="7">
        <f>IF($I494=1,(O494-MAR1!$B$12)/MAR1!$D$12,(O494-MAR1!$C$12)/MAR1!$E$12)</f>
        <v/>
      </c>
      <c r="S494" s="7">
        <f>IF($I494=1,(P494-MAR1!$B$13)/MAR1!$D$13,(P494-MAR1!$C$13)/MAR1!$E$13)</f>
        <v/>
      </c>
      <c r="U494" s="5" t="n">
        <v>493</v>
      </c>
      <c r="V494" s="5" t="n">
        <v>0.692725</v>
      </c>
      <c r="W494" s="5" t="n">
        <v>0.850523</v>
      </c>
      <c r="X494" s="5" t="n">
        <v>0.768888</v>
      </c>
      <c r="Y494" s="5" t="n">
        <v>0.147259</v>
      </c>
      <c r="Z494" s="5" t="n">
        <v>0.862803</v>
      </c>
    </row>
    <row r="495">
      <c r="A495" s="5" t="n">
        <v>494</v>
      </c>
      <c r="B495" s="5" t="n">
        <v>2</v>
      </c>
      <c r="C495" s="5" t="n">
        <v>129</v>
      </c>
      <c r="D495" s="5" t="n">
        <v>5</v>
      </c>
      <c r="E495" s="5" t="n">
        <v>0</v>
      </c>
      <c r="F495" s="5" t="n">
        <v>36.1</v>
      </c>
      <c r="G495" s="5" t="n">
        <v>27</v>
      </c>
      <c r="H495" s="5" t="n">
        <v>17.79</v>
      </c>
      <c r="I495" s="6">
        <f>IF(E495&gt;=Markov!$B$3,1,0)</f>
        <v/>
      </c>
      <c r="J495" s="6">
        <f>I494</f>
        <v/>
      </c>
      <c r="K495" s="7">
        <f>MAR1!$B$5+MAR1!$C$5*COS(2*PI()*$C495/365)+MAR1!$D$5*SIN(2*PI()*$C495/365)</f>
        <v/>
      </c>
      <c r="L495" s="7">
        <f>MAR1!$B$6+MAR1!$C$6*COS(2*PI()*$C495/365)+MAR1!$D$6*SIN(2*PI()*$C495/365)</f>
        <v/>
      </c>
      <c r="M495" s="7">
        <f>MAR1!$B$7+MAR1!$C$7*COS(2*PI()*$C495/365)+MAR1!$D$7*SIN(2*PI()*$C495/365)</f>
        <v/>
      </c>
      <c r="N495" s="7">
        <f>F495-K495</f>
        <v/>
      </c>
      <c r="O495" s="7">
        <f>G495-L495</f>
        <v/>
      </c>
      <c r="P495" s="7">
        <f>H495-M495</f>
        <v/>
      </c>
      <c r="Q495" s="7">
        <f>IF($I495=1,(N495-MAR1!$B$11)/MAR1!$D$11,(N495-MAR1!$C$11)/MAR1!$E$11)</f>
        <v/>
      </c>
      <c r="R495" s="7">
        <f>IF($I495=1,(O495-MAR1!$B$12)/MAR1!$D$12,(O495-MAR1!$C$12)/MAR1!$E$12)</f>
        <v/>
      </c>
      <c r="S495" s="7">
        <f>IF($I495=1,(P495-MAR1!$B$13)/MAR1!$D$13,(P495-MAR1!$C$13)/MAR1!$E$13)</f>
        <v/>
      </c>
      <c r="U495" s="5" t="n">
        <v>494</v>
      </c>
      <c r="V495" s="5" t="n">
        <v>0.151538</v>
      </c>
      <c r="W495" s="5" t="n">
        <v>0.613259</v>
      </c>
      <c r="X495" s="5" t="n">
        <v>0.189856</v>
      </c>
      <c r="Y495" s="5" t="n">
        <v>0.599808</v>
      </c>
      <c r="Z495" s="5" t="n">
        <v>0.5954970000000001</v>
      </c>
    </row>
    <row r="496">
      <c r="A496" s="5" t="n">
        <v>495</v>
      </c>
      <c r="B496" s="5" t="n">
        <v>2</v>
      </c>
      <c r="C496" s="5" t="n">
        <v>130</v>
      </c>
      <c r="D496" s="5" t="n">
        <v>5</v>
      </c>
      <c r="E496" s="5" t="n">
        <v>0</v>
      </c>
      <c r="F496" s="5" t="n">
        <v>33.3</v>
      </c>
      <c r="G496" s="5" t="n">
        <v>26.5</v>
      </c>
      <c r="H496" s="5" t="n">
        <v>19.22</v>
      </c>
      <c r="I496" s="6">
        <f>IF(E496&gt;=Markov!$B$3,1,0)</f>
        <v/>
      </c>
      <c r="J496" s="6">
        <f>I495</f>
        <v/>
      </c>
      <c r="K496" s="7">
        <f>MAR1!$B$5+MAR1!$C$5*COS(2*PI()*$C496/365)+MAR1!$D$5*SIN(2*PI()*$C496/365)</f>
        <v/>
      </c>
      <c r="L496" s="7">
        <f>MAR1!$B$6+MAR1!$C$6*COS(2*PI()*$C496/365)+MAR1!$D$6*SIN(2*PI()*$C496/365)</f>
        <v/>
      </c>
      <c r="M496" s="7">
        <f>MAR1!$B$7+MAR1!$C$7*COS(2*PI()*$C496/365)+MAR1!$D$7*SIN(2*PI()*$C496/365)</f>
        <v/>
      </c>
      <c r="N496" s="7">
        <f>F496-K496</f>
        <v/>
      </c>
      <c r="O496" s="7">
        <f>G496-L496</f>
        <v/>
      </c>
      <c r="P496" s="7">
        <f>H496-M496</f>
        <v/>
      </c>
      <c r="Q496" s="7">
        <f>IF($I496=1,(N496-MAR1!$B$11)/MAR1!$D$11,(N496-MAR1!$C$11)/MAR1!$E$11)</f>
        <v/>
      </c>
      <c r="R496" s="7">
        <f>IF($I496=1,(O496-MAR1!$B$12)/MAR1!$D$12,(O496-MAR1!$C$12)/MAR1!$E$12)</f>
        <v/>
      </c>
      <c r="S496" s="7">
        <f>IF($I496=1,(P496-MAR1!$B$13)/MAR1!$D$13,(P496-MAR1!$C$13)/MAR1!$E$13)</f>
        <v/>
      </c>
      <c r="U496" s="5" t="n">
        <v>495</v>
      </c>
      <c r="V496" s="5" t="n">
        <v>0.352701</v>
      </c>
      <c r="W496" s="5" t="n">
        <v>0.933362</v>
      </c>
      <c r="X496" s="5" t="n">
        <v>0.462461</v>
      </c>
      <c r="Y496" s="5" t="n">
        <v>0.359749</v>
      </c>
      <c r="Z496" s="5" t="n">
        <v>0.589438</v>
      </c>
    </row>
    <row r="497">
      <c r="A497" s="5" t="n">
        <v>496</v>
      </c>
      <c r="B497" s="5" t="n">
        <v>2</v>
      </c>
      <c r="C497" s="5" t="n">
        <v>131</v>
      </c>
      <c r="D497" s="5" t="n">
        <v>5</v>
      </c>
      <c r="E497" s="5" t="n">
        <v>0</v>
      </c>
      <c r="F497" s="5" t="n">
        <v>37.1</v>
      </c>
      <c r="G497" s="5" t="n">
        <v>26.1</v>
      </c>
      <c r="H497" s="5" t="n">
        <v>16.26</v>
      </c>
      <c r="I497" s="6">
        <f>IF(E497&gt;=Markov!$B$3,1,0)</f>
        <v/>
      </c>
      <c r="J497" s="6">
        <f>I496</f>
        <v/>
      </c>
      <c r="K497" s="7">
        <f>MAR1!$B$5+MAR1!$C$5*COS(2*PI()*$C497/365)+MAR1!$D$5*SIN(2*PI()*$C497/365)</f>
        <v/>
      </c>
      <c r="L497" s="7">
        <f>MAR1!$B$6+MAR1!$C$6*COS(2*PI()*$C497/365)+MAR1!$D$6*SIN(2*PI()*$C497/365)</f>
        <v/>
      </c>
      <c r="M497" s="7">
        <f>MAR1!$B$7+MAR1!$C$7*COS(2*PI()*$C497/365)+MAR1!$D$7*SIN(2*PI()*$C497/365)</f>
        <v/>
      </c>
      <c r="N497" s="7">
        <f>F497-K497</f>
        <v/>
      </c>
      <c r="O497" s="7">
        <f>G497-L497</f>
        <v/>
      </c>
      <c r="P497" s="7">
        <f>H497-M497</f>
        <v/>
      </c>
      <c r="Q497" s="7">
        <f>IF($I497=1,(N497-MAR1!$B$11)/MAR1!$D$11,(N497-MAR1!$C$11)/MAR1!$E$11)</f>
        <v/>
      </c>
      <c r="R497" s="7">
        <f>IF($I497=1,(O497-MAR1!$B$12)/MAR1!$D$12,(O497-MAR1!$C$12)/MAR1!$E$12)</f>
        <v/>
      </c>
      <c r="S497" s="7">
        <f>IF($I497=1,(P497-MAR1!$B$13)/MAR1!$D$13,(P497-MAR1!$C$13)/MAR1!$E$13)</f>
        <v/>
      </c>
      <c r="U497" s="5" t="n">
        <v>496</v>
      </c>
      <c r="V497" s="5" t="n">
        <v>0.303486</v>
      </c>
      <c r="W497" s="5" t="n">
        <v>0.610495</v>
      </c>
      <c r="X497" s="5" t="n">
        <v>0.250563</v>
      </c>
      <c r="Y497" s="5" t="n">
        <v>0.393389</v>
      </c>
      <c r="Z497" s="5" t="n">
        <v>0.893643</v>
      </c>
    </row>
    <row r="498">
      <c r="A498" s="5" t="n">
        <v>497</v>
      </c>
      <c r="B498" s="5" t="n">
        <v>2</v>
      </c>
      <c r="C498" s="5" t="n">
        <v>132</v>
      </c>
      <c r="D498" s="5" t="n">
        <v>5</v>
      </c>
      <c r="E498" s="5" t="n">
        <v>0</v>
      </c>
      <c r="F498" s="5" t="n">
        <v>34.5</v>
      </c>
      <c r="G498" s="5" t="n">
        <v>26.5</v>
      </c>
      <c r="H498" s="5" t="n">
        <v>18.35</v>
      </c>
      <c r="I498" s="6">
        <f>IF(E498&gt;=Markov!$B$3,1,0)</f>
        <v/>
      </c>
      <c r="J498" s="6">
        <f>I497</f>
        <v/>
      </c>
      <c r="K498" s="7">
        <f>MAR1!$B$5+MAR1!$C$5*COS(2*PI()*$C498/365)+MAR1!$D$5*SIN(2*PI()*$C498/365)</f>
        <v/>
      </c>
      <c r="L498" s="7">
        <f>MAR1!$B$6+MAR1!$C$6*COS(2*PI()*$C498/365)+MAR1!$D$6*SIN(2*PI()*$C498/365)</f>
        <v/>
      </c>
      <c r="M498" s="7">
        <f>MAR1!$B$7+MAR1!$C$7*COS(2*PI()*$C498/365)+MAR1!$D$7*SIN(2*PI()*$C498/365)</f>
        <v/>
      </c>
      <c r="N498" s="7">
        <f>F498-K498</f>
        <v/>
      </c>
      <c r="O498" s="7">
        <f>G498-L498</f>
        <v/>
      </c>
      <c r="P498" s="7">
        <f>H498-M498</f>
        <v/>
      </c>
      <c r="Q498" s="7">
        <f>IF($I498=1,(N498-MAR1!$B$11)/MAR1!$D$11,(N498-MAR1!$C$11)/MAR1!$E$11)</f>
        <v/>
      </c>
      <c r="R498" s="7">
        <f>IF($I498=1,(O498-MAR1!$B$12)/MAR1!$D$12,(O498-MAR1!$C$12)/MAR1!$E$12)</f>
        <v/>
      </c>
      <c r="S498" s="7">
        <f>IF($I498=1,(P498-MAR1!$B$13)/MAR1!$D$13,(P498-MAR1!$C$13)/MAR1!$E$13)</f>
        <v/>
      </c>
      <c r="U498" s="5" t="n">
        <v>497</v>
      </c>
      <c r="V498" s="5" t="n">
        <v>0.78448</v>
      </c>
      <c r="W498" s="5" t="n">
        <v>0.985386</v>
      </c>
      <c r="X498" s="5" t="n">
        <v>0.526119</v>
      </c>
      <c r="Y498" s="5" t="n">
        <v>0.627103</v>
      </c>
      <c r="Z498" s="5" t="n">
        <v>0.984625</v>
      </c>
    </row>
    <row r="499">
      <c r="A499" s="5" t="n">
        <v>498</v>
      </c>
      <c r="B499" s="5" t="n">
        <v>2</v>
      </c>
      <c r="C499" s="5" t="n">
        <v>133</v>
      </c>
      <c r="D499" s="5" t="n">
        <v>5</v>
      </c>
      <c r="E499" s="5" t="n">
        <v>1.2</v>
      </c>
      <c r="F499" s="5" t="n">
        <v>33.7</v>
      </c>
      <c r="G499" s="5" t="n">
        <v>26</v>
      </c>
      <c r="H499" s="5" t="n">
        <v>7.83</v>
      </c>
      <c r="I499" s="6">
        <f>IF(E499&gt;=Markov!$B$3,1,0)</f>
        <v/>
      </c>
      <c r="J499" s="6">
        <f>I498</f>
        <v/>
      </c>
      <c r="K499" s="7">
        <f>MAR1!$B$5+MAR1!$C$5*COS(2*PI()*$C499/365)+MAR1!$D$5*SIN(2*PI()*$C499/365)</f>
        <v/>
      </c>
      <c r="L499" s="7">
        <f>MAR1!$B$6+MAR1!$C$6*COS(2*PI()*$C499/365)+MAR1!$D$6*SIN(2*PI()*$C499/365)</f>
        <v/>
      </c>
      <c r="M499" s="7">
        <f>MAR1!$B$7+MAR1!$C$7*COS(2*PI()*$C499/365)+MAR1!$D$7*SIN(2*PI()*$C499/365)</f>
        <v/>
      </c>
      <c r="N499" s="7">
        <f>F499-K499</f>
        <v/>
      </c>
      <c r="O499" s="7">
        <f>G499-L499</f>
        <v/>
      </c>
      <c r="P499" s="7">
        <f>H499-M499</f>
        <v/>
      </c>
      <c r="Q499" s="7">
        <f>IF($I499=1,(N499-MAR1!$B$11)/MAR1!$D$11,(N499-MAR1!$C$11)/MAR1!$E$11)</f>
        <v/>
      </c>
      <c r="R499" s="7">
        <f>IF($I499=1,(O499-MAR1!$B$12)/MAR1!$D$12,(O499-MAR1!$C$12)/MAR1!$E$12)</f>
        <v/>
      </c>
      <c r="S499" s="7">
        <f>IF($I499=1,(P499-MAR1!$B$13)/MAR1!$D$13,(P499-MAR1!$C$13)/MAR1!$E$13)</f>
        <v/>
      </c>
      <c r="U499" s="5" t="n">
        <v>498</v>
      </c>
      <c r="V499" s="5" t="n">
        <v>0.155275</v>
      </c>
      <c r="W499" s="5" t="n">
        <v>0.86316</v>
      </c>
      <c r="X499" s="5" t="n">
        <v>0.783774</v>
      </c>
      <c r="Y499" s="5" t="n">
        <v>0.437903</v>
      </c>
      <c r="Z499" s="5" t="n">
        <v>0.792176</v>
      </c>
    </row>
    <row r="500">
      <c r="A500" s="5" t="n">
        <v>499</v>
      </c>
      <c r="B500" s="5" t="n">
        <v>2</v>
      </c>
      <c r="C500" s="5" t="n">
        <v>134</v>
      </c>
      <c r="D500" s="5" t="n">
        <v>5</v>
      </c>
      <c r="E500" s="5" t="n">
        <v>0</v>
      </c>
      <c r="F500" s="5" t="n">
        <v>35.3</v>
      </c>
      <c r="G500" s="5" t="n">
        <v>25.9</v>
      </c>
      <c r="H500" s="5" t="n">
        <v>17.95</v>
      </c>
      <c r="I500" s="6">
        <f>IF(E500&gt;=Markov!$B$3,1,0)</f>
        <v/>
      </c>
      <c r="J500" s="6">
        <f>I499</f>
        <v/>
      </c>
      <c r="K500" s="7">
        <f>MAR1!$B$5+MAR1!$C$5*COS(2*PI()*$C500/365)+MAR1!$D$5*SIN(2*PI()*$C500/365)</f>
        <v/>
      </c>
      <c r="L500" s="7">
        <f>MAR1!$B$6+MAR1!$C$6*COS(2*PI()*$C500/365)+MAR1!$D$6*SIN(2*PI()*$C500/365)</f>
        <v/>
      </c>
      <c r="M500" s="7">
        <f>MAR1!$B$7+MAR1!$C$7*COS(2*PI()*$C500/365)+MAR1!$D$7*SIN(2*PI()*$C500/365)</f>
        <v/>
      </c>
      <c r="N500" s="7">
        <f>F500-K500</f>
        <v/>
      </c>
      <c r="O500" s="7">
        <f>G500-L500</f>
        <v/>
      </c>
      <c r="P500" s="7">
        <f>H500-M500</f>
        <v/>
      </c>
      <c r="Q500" s="7">
        <f>IF($I500=1,(N500-MAR1!$B$11)/MAR1!$D$11,(N500-MAR1!$C$11)/MAR1!$E$11)</f>
        <v/>
      </c>
      <c r="R500" s="7">
        <f>IF($I500=1,(O500-MAR1!$B$12)/MAR1!$D$12,(O500-MAR1!$C$12)/MAR1!$E$12)</f>
        <v/>
      </c>
      <c r="S500" s="7">
        <f>IF($I500=1,(P500-MAR1!$B$13)/MAR1!$D$13,(P500-MAR1!$C$13)/MAR1!$E$13)</f>
        <v/>
      </c>
      <c r="U500" s="5" t="n">
        <v>499</v>
      </c>
      <c r="V500" s="5" t="n">
        <v>0.321923</v>
      </c>
      <c r="W500" s="5" t="n">
        <v>0.300609</v>
      </c>
      <c r="X500" s="5" t="n">
        <v>0.633939</v>
      </c>
      <c r="Y500" s="5" t="n">
        <v>0.982228</v>
      </c>
      <c r="Z500" s="5" t="n">
        <v>0.921092</v>
      </c>
    </row>
    <row r="501">
      <c r="A501" s="5" t="n">
        <v>500</v>
      </c>
      <c r="B501" s="5" t="n">
        <v>2</v>
      </c>
      <c r="C501" s="5" t="n">
        <v>135</v>
      </c>
      <c r="D501" s="5" t="n">
        <v>5</v>
      </c>
      <c r="E501" s="5" t="n">
        <v>9.5</v>
      </c>
      <c r="F501" s="5" t="n">
        <v>35</v>
      </c>
      <c r="G501" s="5" t="n">
        <v>26.1</v>
      </c>
      <c r="H501" s="5" t="n">
        <v>15.49</v>
      </c>
      <c r="I501" s="6">
        <f>IF(E501&gt;=Markov!$B$3,1,0)</f>
        <v/>
      </c>
      <c r="J501" s="6">
        <f>I500</f>
        <v/>
      </c>
      <c r="K501" s="7">
        <f>MAR1!$B$5+MAR1!$C$5*COS(2*PI()*$C501/365)+MAR1!$D$5*SIN(2*PI()*$C501/365)</f>
        <v/>
      </c>
      <c r="L501" s="7">
        <f>MAR1!$B$6+MAR1!$C$6*COS(2*PI()*$C501/365)+MAR1!$D$6*SIN(2*PI()*$C501/365)</f>
        <v/>
      </c>
      <c r="M501" s="7">
        <f>MAR1!$B$7+MAR1!$C$7*COS(2*PI()*$C501/365)+MAR1!$D$7*SIN(2*PI()*$C501/365)</f>
        <v/>
      </c>
      <c r="N501" s="7">
        <f>F501-K501</f>
        <v/>
      </c>
      <c r="O501" s="7">
        <f>G501-L501</f>
        <v/>
      </c>
      <c r="P501" s="7">
        <f>H501-M501</f>
        <v/>
      </c>
      <c r="Q501" s="7">
        <f>IF($I501=1,(N501-MAR1!$B$11)/MAR1!$D$11,(N501-MAR1!$C$11)/MAR1!$E$11)</f>
        <v/>
      </c>
      <c r="R501" s="7">
        <f>IF($I501=1,(O501-MAR1!$B$12)/MAR1!$D$12,(O501-MAR1!$C$12)/MAR1!$E$12)</f>
        <v/>
      </c>
      <c r="S501" s="7">
        <f>IF($I501=1,(P501-MAR1!$B$13)/MAR1!$D$13,(P501-MAR1!$C$13)/MAR1!$E$13)</f>
        <v/>
      </c>
      <c r="U501" s="5" t="n">
        <v>500</v>
      </c>
      <c r="V501" s="5" t="n">
        <v>0.685277</v>
      </c>
      <c r="W501" s="5" t="n">
        <v>0.128447</v>
      </c>
      <c r="X501" s="5" t="n">
        <v>0.460704</v>
      </c>
      <c r="Y501" s="5" t="n">
        <v>0.019522</v>
      </c>
      <c r="Z501" s="5" t="n">
        <v>0.268563</v>
      </c>
    </row>
    <row r="502">
      <c r="A502" s="5" t="n">
        <v>501</v>
      </c>
      <c r="B502" s="5" t="n">
        <v>2</v>
      </c>
      <c r="C502" s="5" t="n">
        <v>136</v>
      </c>
      <c r="D502" s="5" t="n">
        <v>5</v>
      </c>
      <c r="E502" s="5" t="n">
        <v>0</v>
      </c>
      <c r="F502" s="5" t="n">
        <v>36.9</v>
      </c>
      <c r="G502" s="5" t="n">
        <v>26.1</v>
      </c>
      <c r="H502" s="5" t="n">
        <v>22.86</v>
      </c>
      <c r="I502" s="6">
        <f>IF(E502&gt;=Markov!$B$3,1,0)</f>
        <v/>
      </c>
      <c r="J502" s="6">
        <f>I501</f>
        <v/>
      </c>
      <c r="K502" s="7">
        <f>MAR1!$B$5+MAR1!$C$5*COS(2*PI()*$C502/365)+MAR1!$D$5*SIN(2*PI()*$C502/365)</f>
        <v/>
      </c>
      <c r="L502" s="7">
        <f>MAR1!$B$6+MAR1!$C$6*COS(2*PI()*$C502/365)+MAR1!$D$6*SIN(2*PI()*$C502/365)</f>
        <v/>
      </c>
      <c r="M502" s="7">
        <f>MAR1!$B$7+MAR1!$C$7*COS(2*PI()*$C502/365)+MAR1!$D$7*SIN(2*PI()*$C502/365)</f>
        <v/>
      </c>
      <c r="N502" s="7">
        <f>F502-K502</f>
        <v/>
      </c>
      <c r="O502" s="7">
        <f>G502-L502</f>
        <v/>
      </c>
      <c r="P502" s="7">
        <f>H502-M502</f>
        <v/>
      </c>
      <c r="Q502" s="7">
        <f>IF($I502=1,(N502-MAR1!$B$11)/MAR1!$D$11,(N502-MAR1!$C$11)/MAR1!$E$11)</f>
        <v/>
      </c>
      <c r="R502" s="7">
        <f>IF($I502=1,(O502-MAR1!$B$12)/MAR1!$D$12,(O502-MAR1!$C$12)/MAR1!$E$12)</f>
        <v/>
      </c>
      <c r="S502" s="7">
        <f>IF($I502=1,(P502-MAR1!$B$13)/MAR1!$D$13,(P502-MAR1!$C$13)/MAR1!$E$13)</f>
        <v/>
      </c>
      <c r="U502" s="5" t="n">
        <v>501</v>
      </c>
      <c r="V502" s="5" t="n">
        <v>0.017839</v>
      </c>
      <c r="W502" s="5" t="n">
        <v>0.235054</v>
      </c>
      <c r="X502" s="5" t="n">
        <v>0.050935</v>
      </c>
      <c r="Y502" s="5" t="n">
        <v>0.902214</v>
      </c>
      <c r="Z502" s="5" t="n">
        <v>0.955993</v>
      </c>
    </row>
    <row r="503">
      <c r="A503" s="5" t="n">
        <v>502</v>
      </c>
      <c r="B503" s="5" t="n">
        <v>2</v>
      </c>
      <c r="C503" s="5" t="n">
        <v>137</v>
      </c>
      <c r="D503" s="5" t="n">
        <v>5</v>
      </c>
      <c r="E503" s="5" t="n">
        <v>0</v>
      </c>
      <c r="F503" s="5" t="n">
        <v>37.1</v>
      </c>
      <c r="G503" s="5" t="n">
        <v>25.1</v>
      </c>
      <c r="H503" s="5" t="n">
        <v>13.53</v>
      </c>
      <c r="I503" s="6">
        <f>IF(E503&gt;=Markov!$B$3,1,0)</f>
        <v/>
      </c>
      <c r="J503" s="6">
        <f>I502</f>
        <v/>
      </c>
      <c r="K503" s="7">
        <f>MAR1!$B$5+MAR1!$C$5*COS(2*PI()*$C503/365)+MAR1!$D$5*SIN(2*PI()*$C503/365)</f>
        <v/>
      </c>
      <c r="L503" s="7">
        <f>MAR1!$B$6+MAR1!$C$6*COS(2*PI()*$C503/365)+MAR1!$D$6*SIN(2*PI()*$C503/365)</f>
        <v/>
      </c>
      <c r="M503" s="7">
        <f>MAR1!$B$7+MAR1!$C$7*COS(2*PI()*$C503/365)+MAR1!$D$7*SIN(2*PI()*$C503/365)</f>
        <v/>
      </c>
      <c r="N503" s="7">
        <f>F503-K503</f>
        <v/>
      </c>
      <c r="O503" s="7">
        <f>G503-L503</f>
        <v/>
      </c>
      <c r="P503" s="7">
        <f>H503-M503</f>
        <v/>
      </c>
      <c r="Q503" s="7">
        <f>IF($I503=1,(N503-MAR1!$B$11)/MAR1!$D$11,(N503-MAR1!$C$11)/MAR1!$E$11)</f>
        <v/>
      </c>
      <c r="R503" s="7">
        <f>IF($I503=1,(O503-MAR1!$B$12)/MAR1!$D$12,(O503-MAR1!$C$12)/MAR1!$E$12)</f>
        <v/>
      </c>
      <c r="S503" s="7">
        <f>IF($I503=1,(P503-MAR1!$B$13)/MAR1!$D$13,(P503-MAR1!$C$13)/MAR1!$E$13)</f>
        <v/>
      </c>
      <c r="U503" s="5" t="n">
        <v>502</v>
      </c>
      <c r="V503" s="5" t="n">
        <v>0.5449929999999999</v>
      </c>
      <c r="W503" s="5" t="n">
        <v>0.474091</v>
      </c>
      <c r="X503" s="5" t="n">
        <v>0.331153</v>
      </c>
      <c r="Y503" s="5" t="n">
        <v>0.74776</v>
      </c>
      <c r="Z503" s="5" t="n">
        <v>0.499242</v>
      </c>
    </row>
    <row r="504">
      <c r="A504" s="5" t="n">
        <v>503</v>
      </c>
      <c r="B504" s="5" t="n">
        <v>2</v>
      </c>
      <c r="C504" s="5" t="n">
        <v>138</v>
      </c>
      <c r="D504" s="5" t="n">
        <v>5</v>
      </c>
      <c r="E504" s="5" t="n">
        <v>0</v>
      </c>
      <c r="F504" s="5" t="n">
        <v>38.7</v>
      </c>
      <c r="G504" s="5" t="n">
        <v>24.8</v>
      </c>
      <c r="H504" s="5" t="n">
        <v>20.18</v>
      </c>
      <c r="I504" s="6">
        <f>IF(E504&gt;=Markov!$B$3,1,0)</f>
        <v/>
      </c>
      <c r="J504" s="6">
        <f>I503</f>
        <v/>
      </c>
      <c r="K504" s="7">
        <f>MAR1!$B$5+MAR1!$C$5*COS(2*PI()*$C504/365)+MAR1!$D$5*SIN(2*PI()*$C504/365)</f>
        <v/>
      </c>
      <c r="L504" s="7">
        <f>MAR1!$B$6+MAR1!$C$6*COS(2*PI()*$C504/365)+MAR1!$D$6*SIN(2*PI()*$C504/365)</f>
        <v/>
      </c>
      <c r="M504" s="7">
        <f>MAR1!$B$7+MAR1!$C$7*COS(2*PI()*$C504/365)+MAR1!$D$7*SIN(2*PI()*$C504/365)</f>
        <v/>
      </c>
      <c r="N504" s="7">
        <f>F504-K504</f>
        <v/>
      </c>
      <c r="O504" s="7">
        <f>G504-L504</f>
        <v/>
      </c>
      <c r="P504" s="7">
        <f>H504-M504</f>
        <v/>
      </c>
      <c r="Q504" s="7">
        <f>IF($I504=1,(N504-MAR1!$B$11)/MAR1!$D$11,(N504-MAR1!$C$11)/MAR1!$E$11)</f>
        <v/>
      </c>
      <c r="R504" s="7">
        <f>IF($I504=1,(O504-MAR1!$B$12)/MAR1!$D$12,(O504-MAR1!$C$12)/MAR1!$E$12)</f>
        <v/>
      </c>
      <c r="S504" s="7">
        <f>IF($I504=1,(P504-MAR1!$B$13)/MAR1!$D$13,(P504-MAR1!$C$13)/MAR1!$E$13)</f>
        <v/>
      </c>
      <c r="U504" s="5" t="n">
        <v>503</v>
      </c>
      <c r="V504" s="5" t="n">
        <v>0.485006</v>
      </c>
      <c r="W504" s="5" t="n">
        <v>0.739943</v>
      </c>
      <c r="X504" s="5" t="n">
        <v>0.602607</v>
      </c>
      <c r="Y504" s="5" t="n">
        <v>0.392653</v>
      </c>
      <c r="Z504" s="5" t="n">
        <v>0.185363</v>
      </c>
    </row>
    <row r="505">
      <c r="A505" s="5" t="n">
        <v>504</v>
      </c>
      <c r="B505" s="5" t="n">
        <v>2</v>
      </c>
      <c r="C505" s="5" t="n">
        <v>139</v>
      </c>
      <c r="D505" s="5" t="n">
        <v>5</v>
      </c>
      <c r="E505" s="5" t="n">
        <v>0</v>
      </c>
      <c r="F505" s="5" t="n">
        <v>39.5</v>
      </c>
      <c r="G505" s="5" t="n">
        <v>25.9</v>
      </c>
      <c r="H505" s="5" t="n">
        <v>24.17</v>
      </c>
      <c r="I505" s="6">
        <f>IF(E505&gt;=Markov!$B$3,1,0)</f>
        <v/>
      </c>
      <c r="J505" s="6">
        <f>I504</f>
        <v/>
      </c>
      <c r="K505" s="7">
        <f>MAR1!$B$5+MAR1!$C$5*COS(2*PI()*$C505/365)+MAR1!$D$5*SIN(2*PI()*$C505/365)</f>
        <v/>
      </c>
      <c r="L505" s="7">
        <f>MAR1!$B$6+MAR1!$C$6*COS(2*PI()*$C505/365)+MAR1!$D$6*SIN(2*PI()*$C505/365)</f>
        <v/>
      </c>
      <c r="M505" s="7">
        <f>MAR1!$B$7+MAR1!$C$7*COS(2*PI()*$C505/365)+MAR1!$D$7*SIN(2*PI()*$C505/365)</f>
        <v/>
      </c>
      <c r="N505" s="7">
        <f>F505-K505</f>
        <v/>
      </c>
      <c r="O505" s="7">
        <f>G505-L505</f>
        <v/>
      </c>
      <c r="P505" s="7">
        <f>H505-M505</f>
        <v/>
      </c>
      <c r="Q505" s="7">
        <f>IF($I505=1,(N505-MAR1!$B$11)/MAR1!$D$11,(N505-MAR1!$C$11)/MAR1!$E$11)</f>
        <v/>
      </c>
      <c r="R505" s="7">
        <f>IF($I505=1,(O505-MAR1!$B$12)/MAR1!$D$12,(O505-MAR1!$C$12)/MAR1!$E$12)</f>
        <v/>
      </c>
      <c r="S505" s="7">
        <f>IF($I505=1,(P505-MAR1!$B$13)/MAR1!$D$13,(P505-MAR1!$C$13)/MAR1!$E$13)</f>
        <v/>
      </c>
      <c r="U505" s="5" t="n">
        <v>504</v>
      </c>
      <c r="V505" s="5" t="n">
        <v>0.229818</v>
      </c>
      <c r="W505" s="5" t="n">
        <v>0.89076</v>
      </c>
      <c r="X505" s="5" t="n">
        <v>0.338808</v>
      </c>
      <c r="Y505" s="5" t="n">
        <v>0.769516</v>
      </c>
      <c r="Z505" s="5" t="n">
        <v>0.25927</v>
      </c>
    </row>
    <row r="506">
      <c r="A506" s="5" t="n">
        <v>505</v>
      </c>
      <c r="B506" s="5" t="n">
        <v>2</v>
      </c>
      <c r="C506" s="5" t="n">
        <v>140</v>
      </c>
      <c r="D506" s="5" t="n">
        <v>5</v>
      </c>
      <c r="E506" s="5" t="n">
        <v>0</v>
      </c>
      <c r="F506" s="5" t="n">
        <v>37.4</v>
      </c>
      <c r="G506" s="5" t="n">
        <v>26.7</v>
      </c>
      <c r="H506" s="5" t="n">
        <v>22.16</v>
      </c>
      <c r="I506" s="6">
        <f>IF(E506&gt;=Markov!$B$3,1,0)</f>
        <v/>
      </c>
      <c r="J506" s="6">
        <f>I505</f>
        <v/>
      </c>
      <c r="K506" s="7">
        <f>MAR1!$B$5+MAR1!$C$5*COS(2*PI()*$C506/365)+MAR1!$D$5*SIN(2*PI()*$C506/365)</f>
        <v/>
      </c>
      <c r="L506" s="7">
        <f>MAR1!$B$6+MAR1!$C$6*COS(2*PI()*$C506/365)+MAR1!$D$6*SIN(2*PI()*$C506/365)</f>
        <v/>
      </c>
      <c r="M506" s="7">
        <f>MAR1!$B$7+MAR1!$C$7*COS(2*PI()*$C506/365)+MAR1!$D$7*SIN(2*PI()*$C506/365)</f>
        <v/>
      </c>
      <c r="N506" s="7">
        <f>F506-K506</f>
        <v/>
      </c>
      <c r="O506" s="7">
        <f>G506-L506</f>
        <v/>
      </c>
      <c r="P506" s="7">
        <f>H506-M506</f>
        <v/>
      </c>
      <c r="Q506" s="7">
        <f>IF($I506=1,(N506-MAR1!$B$11)/MAR1!$D$11,(N506-MAR1!$C$11)/MAR1!$E$11)</f>
        <v/>
      </c>
      <c r="R506" s="7">
        <f>IF($I506=1,(O506-MAR1!$B$12)/MAR1!$D$12,(O506-MAR1!$C$12)/MAR1!$E$12)</f>
        <v/>
      </c>
      <c r="S506" s="7">
        <f>IF($I506=1,(P506-MAR1!$B$13)/MAR1!$D$13,(P506-MAR1!$C$13)/MAR1!$E$13)</f>
        <v/>
      </c>
      <c r="U506" s="5" t="n">
        <v>505</v>
      </c>
      <c r="V506" s="5" t="n">
        <v>0.344846</v>
      </c>
      <c r="W506" s="5" t="n">
        <v>0.226931</v>
      </c>
      <c r="X506" s="5" t="n">
        <v>0.782512</v>
      </c>
      <c r="Y506" s="5" t="n">
        <v>0.456707</v>
      </c>
      <c r="Z506" s="5" t="n">
        <v>0.874718</v>
      </c>
    </row>
    <row r="507">
      <c r="A507" s="5" t="n">
        <v>506</v>
      </c>
      <c r="B507" s="5" t="n">
        <v>2</v>
      </c>
      <c r="C507" s="5" t="n">
        <v>141</v>
      </c>
      <c r="D507" s="5" t="n">
        <v>5</v>
      </c>
      <c r="E507" s="5" t="n">
        <v>0</v>
      </c>
      <c r="F507" s="5" t="n">
        <v>38.7</v>
      </c>
      <c r="G507" s="5" t="n">
        <v>28.9</v>
      </c>
      <c r="H507" s="5" t="n">
        <v>19.45</v>
      </c>
      <c r="I507" s="6">
        <f>IF(E507&gt;=Markov!$B$3,1,0)</f>
        <v/>
      </c>
      <c r="J507" s="6">
        <f>I506</f>
        <v/>
      </c>
      <c r="K507" s="7">
        <f>MAR1!$B$5+MAR1!$C$5*COS(2*PI()*$C507/365)+MAR1!$D$5*SIN(2*PI()*$C507/365)</f>
        <v/>
      </c>
      <c r="L507" s="7">
        <f>MAR1!$B$6+MAR1!$C$6*COS(2*PI()*$C507/365)+MAR1!$D$6*SIN(2*PI()*$C507/365)</f>
        <v/>
      </c>
      <c r="M507" s="7">
        <f>MAR1!$B$7+MAR1!$C$7*COS(2*PI()*$C507/365)+MAR1!$D$7*SIN(2*PI()*$C507/365)</f>
        <v/>
      </c>
      <c r="N507" s="7">
        <f>F507-K507</f>
        <v/>
      </c>
      <c r="O507" s="7">
        <f>G507-L507</f>
        <v/>
      </c>
      <c r="P507" s="7">
        <f>H507-M507</f>
        <v/>
      </c>
      <c r="Q507" s="7">
        <f>IF($I507=1,(N507-MAR1!$B$11)/MAR1!$D$11,(N507-MAR1!$C$11)/MAR1!$E$11)</f>
        <v/>
      </c>
      <c r="R507" s="7">
        <f>IF($I507=1,(O507-MAR1!$B$12)/MAR1!$D$12,(O507-MAR1!$C$12)/MAR1!$E$12)</f>
        <v/>
      </c>
      <c r="S507" s="7">
        <f>IF($I507=1,(P507-MAR1!$B$13)/MAR1!$D$13,(P507-MAR1!$C$13)/MAR1!$E$13)</f>
        <v/>
      </c>
      <c r="U507" s="5" t="n">
        <v>506</v>
      </c>
      <c r="V507" s="5" t="n">
        <v>0.59046</v>
      </c>
      <c r="W507" s="5" t="n">
        <v>0.051618</v>
      </c>
      <c r="X507" s="5" t="n">
        <v>0.483515</v>
      </c>
      <c r="Y507" s="5" t="n">
        <v>0.693376</v>
      </c>
      <c r="Z507" s="5" t="n">
        <v>0.311079</v>
      </c>
    </row>
    <row r="508">
      <c r="A508" s="5" t="n">
        <v>507</v>
      </c>
      <c r="B508" s="5" t="n">
        <v>2</v>
      </c>
      <c r="C508" s="5" t="n">
        <v>142</v>
      </c>
      <c r="D508" s="5" t="n">
        <v>5</v>
      </c>
      <c r="E508" s="5" t="n">
        <v>0</v>
      </c>
      <c r="F508" s="5" t="n">
        <v>38.2</v>
      </c>
      <c r="G508" s="5" t="n">
        <v>28.3</v>
      </c>
      <c r="H508" s="5" t="n">
        <v>21.32</v>
      </c>
      <c r="I508" s="6">
        <f>IF(E508&gt;=Markov!$B$3,1,0)</f>
        <v/>
      </c>
      <c r="J508" s="6">
        <f>I507</f>
        <v/>
      </c>
      <c r="K508" s="7">
        <f>MAR1!$B$5+MAR1!$C$5*COS(2*PI()*$C508/365)+MAR1!$D$5*SIN(2*PI()*$C508/365)</f>
        <v/>
      </c>
      <c r="L508" s="7">
        <f>MAR1!$B$6+MAR1!$C$6*COS(2*PI()*$C508/365)+MAR1!$D$6*SIN(2*PI()*$C508/365)</f>
        <v/>
      </c>
      <c r="M508" s="7">
        <f>MAR1!$B$7+MAR1!$C$7*COS(2*PI()*$C508/365)+MAR1!$D$7*SIN(2*PI()*$C508/365)</f>
        <v/>
      </c>
      <c r="N508" s="7">
        <f>F508-K508</f>
        <v/>
      </c>
      <c r="O508" s="7">
        <f>G508-L508</f>
        <v/>
      </c>
      <c r="P508" s="7">
        <f>H508-M508</f>
        <v/>
      </c>
      <c r="Q508" s="7">
        <f>IF($I508=1,(N508-MAR1!$B$11)/MAR1!$D$11,(N508-MAR1!$C$11)/MAR1!$E$11)</f>
        <v/>
      </c>
      <c r="R508" s="7">
        <f>IF($I508=1,(O508-MAR1!$B$12)/MAR1!$D$12,(O508-MAR1!$C$12)/MAR1!$E$12)</f>
        <v/>
      </c>
      <c r="S508" s="7">
        <f>IF($I508=1,(P508-MAR1!$B$13)/MAR1!$D$13,(P508-MAR1!$C$13)/MAR1!$E$13)</f>
        <v/>
      </c>
      <c r="U508" s="5" t="n">
        <v>507</v>
      </c>
      <c r="V508" s="5" t="n">
        <v>0.001513</v>
      </c>
      <c r="W508" s="5" t="n">
        <v>0.236888</v>
      </c>
      <c r="X508" s="5" t="n">
        <v>0.323182</v>
      </c>
      <c r="Y508" s="5" t="n">
        <v>0.536357</v>
      </c>
      <c r="Z508" s="5" t="n">
        <v>0.499377</v>
      </c>
    </row>
    <row r="509">
      <c r="A509" s="5" t="n">
        <v>508</v>
      </c>
      <c r="B509" s="5" t="n">
        <v>2</v>
      </c>
      <c r="C509" s="5" t="n">
        <v>143</v>
      </c>
      <c r="D509" s="5" t="n">
        <v>5</v>
      </c>
      <c r="E509" s="5" t="n">
        <v>0</v>
      </c>
      <c r="F509" s="5" t="n">
        <v>40.2</v>
      </c>
      <c r="G509" s="5" t="n">
        <v>28.7</v>
      </c>
      <c r="H509" s="5" t="n">
        <v>23.77</v>
      </c>
      <c r="I509" s="6">
        <f>IF(E509&gt;=Markov!$B$3,1,0)</f>
        <v/>
      </c>
      <c r="J509" s="6">
        <f>I508</f>
        <v/>
      </c>
      <c r="K509" s="7">
        <f>MAR1!$B$5+MAR1!$C$5*COS(2*PI()*$C509/365)+MAR1!$D$5*SIN(2*PI()*$C509/365)</f>
        <v/>
      </c>
      <c r="L509" s="7">
        <f>MAR1!$B$6+MAR1!$C$6*COS(2*PI()*$C509/365)+MAR1!$D$6*SIN(2*PI()*$C509/365)</f>
        <v/>
      </c>
      <c r="M509" s="7">
        <f>MAR1!$B$7+MAR1!$C$7*COS(2*PI()*$C509/365)+MAR1!$D$7*SIN(2*PI()*$C509/365)</f>
        <v/>
      </c>
      <c r="N509" s="7">
        <f>F509-K509</f>
        <v/>
      </c>
      <c r="O509" s="7">
        <f>G509-L509</f>
        <v/>
      </c>
      <c r="P509" s="7">
        <f>H509-M509</f>
        <v/>
      </c>
      <c r="Q509" s="7">
        <f>IF($I509=1,(N509-MAR1!$B$11)/MAR1!$D$11,(N509-MAR1!$C$11)/MAR1!$E$11)</f>
        <v/>
      </c>
      <c r="R509" s="7">
        <f>IF($I509=1,(O509-MAR1!$B$12)/MAR1!$D$12,(O509-MAR1!$C$12)/MAR1!$E$12)</f>
        <v/>
      </c>
      <c r="S509" s="7">
        <f>IF($I509=1,(P509-MAR1!$B$13)/MAR1!$D$13,(P509-MAR1!$C$13)/MAR1!$E$13)</f>
        <v/>
      </c>
      <c r="U509" s="5" t="n">
        <v>508</v>
      </c>
      <c r="V509" s="5" t="n">
        <v>0.359025</v>
      </c>
      <c r="W509" s="5" t="n">
        <v>0.708598</v>
      </c>
      <c r="X509" s="5" t="n">
        <v>0.878145</v>
      </c>
      <c r="Y509" s="5" t="n">
        <v>0.477917</v>
      </c>
      <c r="Z509" s="5" t="n">
        <v>0.062273</v>
      </c>
    </row>
    <row r="510">
      <c r="A510" s="5" t="n">
        <v>509</v>
      </c>
      <c r="B510" s="5" t="n">
        <v>2</v>
      </c>
      <c r="C510" s="5" t="n">
        <v>144</v>
      </c>
      <c r="D510" s="5" t="n">
        <v>5</v>
      </c>
      <c r="E510" s="5" t="n">
        <v>0</v>
      </c>
      <c r="F510" s="5" t="n">
        <v>40</v>
      </c>
      <c r="G510" s="5" t="n">
        <v>26.7</v>
      </c>
      <c r="H510" s="5" t="n">
        <v>26.35</v>
      </c>
      <c r="I510" s="6">
        <f>IF(E510&gt;=Markov!$B$3,1,0)</f>
        <v/>
      </c>
      <c r="J510" s="6">
        <f>I509</f>
        <v/>
      </c>
      <c r="K510" s="7">
        <f>MAR1!$B$5+MAR1!$C$5*COS(2*PI()*$C510/365)+MAR1!$D$5*SIN(2*PI()*$C510/365)</f>
        <v/>
      </c>
      <c r="L510" s="7">
        <f>MAR1!$B$6+MAR1!$C$6*COS(2*PI()*$C510/365)+MAR1!$D$6*SIN(2*PI()*$C510/365)</f>
        <v/>
      </c>
      <c r="M510" s="7">
        <f>MAR1!$B$7+MAR1!$C$7*COS(2*PI()*$C510/365)+MAR1!$D$7*SIN(2*PI()*$C510/365)</f>
        <v/>
      </c>
      <c r="N510" s="7">
        <f>F510-K510</f>
        <v/>
      </c>
      <c r="O510" s="7">
        <f>G510-L510</f>
        <v/>
      </c>
      <c r="P510" s="7">
        <f>H510-M510</f>
        <v/>
      </c>
      <c r="Q510" s="7">
        <f>IF($I510=1,(N510-MAR1!$B$11)/MAR1!$D$11,(N510-MAR1!$C$11)/MAR1!$E$11)</f>
        <v/>
      </c>
      <c r="R510" s="7">
        <f>IF($I510=1,(O510-MAR1!$B$12)/MAR1!$D$12,(O510-MAR1!$C$12)/MAR1!$E$12)</f>
        <v/>
      </c>
      <c r="S510" s="7">
        <f>IF($I510=1,(P510-MAR1!$B$13)/MAR1!$D$13,(P510-MAR1!$C$13)/MAR1!$E$13)</f>
        <v/>
      </c>
      <c r="U510" s="5" t="n">
        <v>509</v>
      </c>
      <c r="V510" s="5" t="n">
        <v>0.908372</v>
      </c>
      <c r="W510" s="5" t="n">
        <v>0.69468</v>
      </c>
      <c r="X510" s="5" t="n">
        <v>0.584044</v>
      </c>
      <c r="Y510" s="5" t="n">
        <v>0.710969</v>
      </c>
      <c r="Z510" s="5" t="n">
        <v>0.522638</v>
      </c>
    </row>
    <row r="511">
      <c r="A511" s="5" t="n">
        <v>510</v>
      </c>
      <c r="B511" s="5" t="n">
        <v>2</v>
      </c>
      <c r="C511" s="5" t="n">
        <v>145</v>
      </c>
      <c r="D511" s="5" t="n">
        <v>5</v>
      </c>
      <c r="E511" s="5" t="n">
        <v>0</v>
      </c>
      <c r="F511" s="5" t="n">
        <v>38.5</v>
      </c>
      <c r="G511" s="5" t="n">
        <v>26.1</v>
      </c>
      <c r="H511" s="5" t="n">
        <v>26.43</v>
      </c>
      <c r="I511" s="6">
        <f>IF(E511&gt;=Markov!$B$3,1,0)</f>
        <v/>
      </c>
      <c r="J511" s="6">
        <f>I510</f>
        <v/>
      </c>
      <c r="K511" s="7">
        <f>MAR1!$B$5+MAR1!$C$5*COS(2*PI()*$C511/365)+MAR1!$D$5*SIN(2*PI()*$C511/365)</f>
        <v/>
      </c>
      <c r="L511" s="7">
        <f>MAR1!$B$6+MAR1!$C$6*COS(2*PI()*$C511/365)+MAR1!$D$6*SIN(2*PI()*$C511/365)</f>
        <v/>
      </c>
      <c r="M511" s="7">
        <f>MAR1!$B$7+MAR1!$C$7*COS(2*PI()*$C511/365)+MAR1!$D$7*SIN(2*PI()*$C511/365)</f>
        <v/>
      </c>
      <c r="N511" s="7">
        <f>F511-K511</f>
        <v/>
      </c>
      <c r="O511" s="7">
        <f>G511-L511</f>
        <v/>
      </c>
      <c r="P511" s="7">
        <f>H511-M511</f>
        <v/>
      </c>
      <c r="Q511" s="7">
        <f>IF($I511=1,(N511-MAR1!$B$11)/MAR1!$D$11,(N511-MAR1!$C$11)/MAR1!$E$11)</f>
        <v/>
      </c>
      <c r="R511" s="7">
        <f>IF($I511=1,(O511-MAR1!$B$12)/MAR1!$D$12,(O511-MAR1!$C$12)/MAR1!$E$12)</f>
        <v/>
      </c>
      <c r="S511" s="7">
        <f>IF($I511=1,(P511-MAR1!$B$13)/MAR1!$D$13,(P511-MAR1!$C$13)/MAR1!$E$13)</f>
        <v/>
      </c>
      <c r="U511" s="5" t="n">
        <v>510</v>
      </c>
      <c r="V511" s="5" t="n">
        <v>0.964753</v>
      </c>
      <c r="W511" s="5" t="n">
        <v>0.15945</v>
      </c>
      <c r="X511" s="5" t="n">
        <v>0.616804</v>
      </c>
      <c r="Y511" s="5" t="n">
        <v>0.8452730000000001</v>
      </c>
      <c r="Z511" s="5" t="n">
        <v>0.309209</v>
      </c>
    </row>
    <row r="512">
      <c r="A512" s="5" t="n">
        <v>511</v>
      </c>
      <c r="B512" s="5" t="n">
        <v>2</v>
      </c>
      <c r="C512" s="5" t="n">
        <v>146</v>
      </c>
      <c r="D512" s="5" t="n">
        <v>5</v>
      </c>
      <c r="E512" s="5" t="n">
        <v>13.2</v>
      </c>
      <c r="F512" s="5" t="n">
        <v>32.2</v>
      </c>
      <c r="G512" s="5" t="n">
        <v>25.2</v>
      </c>
      <c r="H512" s="5" t="n">
        <v>12.38</v>
      </c>
      <c r="I512" s="6">
        <f>IF(E512&gt;=Markov!$B$3,1,0)</f>
        <v/>
      </c>
      <c r="J512" s="6">
        <f>I511</f>
        <v/>
      </c>
      <c r="K512" s="7">
        <f>MAR1!$B$5+MAR1!$C$5*COS(2*PI()*$C512/365)+MAR1!$D$5*SIN(2*PI()*$C512/365)</f>
        <v/>
      </c>
      <c r="L512" s="7">
        <f>MAR1!$B$6+MAR1!$C$6*COS(2*PI()*$C512/365)+MAR1!$D$6*SIN(2*PI()*$C512/365)</f>
        <v/>
      </c>
      <c r="M512" s="7">
        <f>MAR1!$B$7+MAR1!$C$7*COS(2*PI()*$C512/365)+MAR1!$D$7*SIN(2*PI()*$C512/365)</f>
        <v/>
      </c>
      <c r="N512" s="7">
        <f>F512-K512</f>
        <v/>
      </c>
      <c r="O512" s="7">
        <f>G512-L512</f>
        <v/>
      </c>
      <c r="P512" s="7">
        <f>H512-M512</f>
        <v/>
      </c>
      <c r="Q512" s="7">
        <f>IF($I512=1,(N512-MAR1!$B$11)/MAR1!$D$11,(N512-MAR1!$C$11)/MAR1!$E$11)</f>
        <v/>
      </c>
      <c r="R512" s="7">
        <f>IF($I512=1,(O512-MAR1!$B$12)/MAR1!$D$12,(O512-MAR1!$C$12)/MAR1!$E$12)</f>
        <v/>
      </c>
      <c r="S512" s="7">
        <f>IF($I512=1,(P512-MAR1!$B$13)/MAR1!$D$13,(P512-MAR1!$C$13)/MAR1!$E$13)</f>
        <v/>
      </c>
      <c r="U512" s="5" t="n">
        <v>511</v>
      </c>
      <c r="V512" s="5" t="n">
        <v>0.126532</v>
      </c>
      <c r="W512" s="5" t="n">
        <v>0.019114</v>
      </c>
      <c r="X512" s="5" t="n">
        <v>0.644863</v>
      </c>
      <c r="Y512" s="5" t="n">
        <v>0.704207</v>
      </c>
      <c r="Z512" s="5" t="n">
        <v>0.373903</v>
      </c>
    </row>
    <row r="513">
      <c r="A513" s="5" t="n">
        <v>512</v>
      </c>
      <c r="B513" s="5" t="n">
        <v>2</v>
      </c>
      <c r="C513" s="5" t="n">
        <v>147</v>
      </c>
      <c r="D513" s="5" t="n">
        <v>5</v>
      </c>
      <c r="E513" s="5" t="n">
        <v>0</v>
      </c>
      <c r="F513" s="5" t="n">
        <v>38.3</v>
      </c>
      <c r="G513" s="5" t="n">
        <v>27.3</v>
      </c>
      <c r="H513" s="5" t="n">
        <v>24.07</v>
      </c>
      <c r="I513" s="6">
        <f>IF(E513&gt;=Markov!$B$3,1,0)</f>
        <v/>
      </c>
      <c r="J513" s="6">
        <f>I512</f>
        <v/>
      </c>
      <c r="K513" s="7">
        <f>MAR1!$B$5+MAR1!$C$5*COS(2*PI()*$C513/365)+MAR1!$D$5*SIN(2*PI()*$C513/365)</f>
        <v/>
      </c>
      <c r="L513" s="7">
        <f>MAR1!$B$6+MAR1!$C$6*COS(2*PI()*$C513/365)+MAR1!$D$6*SIN(2*PI()*$C513/365)</f>
        <v/>
      </c>
      <c r="M513" s="7">
        <f>MAR1!$B$7+MAR1!$C$7*COS(2*PI()*$C513/365)+MAR1!$D$7*SIN(2*PI()*$C513/365)</f>
        <v/>
      </c>
      <c r="N513" s="7">
        <f>F513-K513</f>
        <v/>
      </c>
      <c r="O513" s="7">
        <f>G513-L513</f>
        <v/>
      </c>
      <c r="P513" s="7">
        <f>H513-M513</f>
        <v/>
      </c>
      <c r="Q513" s="7">
        <f>IF($I513=1,(N513-MAR1!$B$11)/MAR1!$D$11,(N513-MAR1!$C$11)/MAR1!$E$11)</f>
        <v/>
      </c>
      <c r="R513" s="7">
        <f>IF($I513=1,(O513-MAR1!$B$12)/MAR1!$D$12,(O513-MAR1!$C$12)/MAR1!$E$12)</f>
        <v/>
      </c>
      <c r="S513" s="7">
        <f>IF($I513=1,(P513-MAR1!$B$13)/MAR1!$D$13,(P513-MAR1!$C$13)/MAR1!$E$13)</f>
        <v/>
      </c>
      <c r="U513" s="5" t="n">
        <v>512</v>
      </c>
      <c r="V513" s="5" t="n">
        <v>0.598484</v>
      </c>
      <c r="W513" s="5" t="n">
        <v>0.733517</v>
      </c>
      <c r="X513" s="5" t="n">
        <v>0.753499</v>
      </c>
      <c r="Y513" s="5" t="n">
        <v>0.771303</v>
      </c>
      <c r="Z513" s="5" t="n">
        <v>0.889638</v>
      </c>
    </row>
    <row r="514">
      <c r="A514" s="5" t="n">
        <v>513</v>
      </c>
      <c r="B514" s="5" t="n">
        <v>2</v>
      </c>
      <c r="C514" s="5" t="n">
        <v>148</v>
      </c>
      <c r="D514" s="5" t="n">
        <v>5</v>
      </c>
      <c r="E514" s="5" t="n">
        <v>1.3</v>
      </c>
      <c r="F514" s="5" t="n">
        <v>33.4</v>
      </c>
      <c r="G514" s="5" t="n">
        <v>25.1</v>
      </c>
      <c r="H514" s="5" t="n">
        <v>17.38</v>
      </c>
      <c r="I514" s="6">
        <f>IF(E514&gt;=Markov!$B$3,1,0)</f>
        <v/>
      </c>
      <c r="J514" s="6">
        <f>I513</f>
        <v/>
      </c>
      <c r="K514" s="7">
        <f>MAR1!$B$5+MAR1!$C$5*COS(2*PI()*$C514/365)+MAR1!$D$5*SIN(2*PI()*$C514/365)</f>
        <v/>
      </c>
      <c r="L514" s="7">
        <f>MAR1!$B$6+MAR1!$C$6*COS(2*PI()*$C514/365)+MAR1!$D$6*SIN(2*PI()*$C514/365)</f>
        <v/>
      </c>
      <c r="M514" s="7">
        <f>MAR1!$B$7+MAR1!$C$7*COS(2*PI()*$C514/365)+MAR1!$D$7*SIN(2*PI()*$C514/365)</f>
        <v/>
      </c>
      <c r="N514" s="7">
        <f>F514-K514</f>
        <v/>
      </c>
      <c r="O514" s="7">
        <f>G514-L514</f>
        <v/>
      </c>
      <c r="P514" s="7">
        <f>H514-M514</f>
        <v/>
      </c>
      <c r="Q514" s="7">
        <f>IF($I514=1,(N514-MAR1!$B$11)/MAR1!$D$11,(N514-MAR1!$C$11)/MAR1!$E$11)</f>
        <v/>
      </c>
      <c r="R514" s="7">
        <f>IF($I514=1,(O514-MAR1!$B$12)/MAR1!$D$12,(O514-MAR1!$C$12)/MAR1!$E$12)</f>
        <v/>
      </c>
      <c r="S514" s="7">
        <f>IF($I514=1,(P514-MAR1!$B$13)/MAR1!$D$13,(P514-MAR1!$C$13)/MAR1!$E$13)</f>
        <v/>
      </c>
      <c r="U514" s="5" t="n">
        <v>513</v>
      </c>
      <c r="V514" s="5" t="n">
        <v>0.679374</v>
      </c>
      <c r="W514" s="5" t="n">
        <v>0.149353</v>
      </c>
      <c r="X514" s="5" t="n">
        <v>0.349599</v>
      </c>
      <c r="Y514" s="5" t="n">
        <v>0.937962</v>
      </c>
      <c r="Z514" s="5" t="n">
        <v>0.011812</v>
      </c>
    </row>
    <row r="515">
      <c r="A515" s="5" t="n">
        <v>514</v>
      </c>
      <c r="B515" s="5" t="n">
        <v>2</v>
      </c>
      <c r="C515" s="5" t="n">
        <v>149</v>
      </c>
      <c r="D515" s="5" t="n">
        <v>5</v>
      </c>
      <c r="E515" s="5" t="n">
        <v>11.5</v>
      </c>
      <c r="F515" s="5" t="n">
        <v>35.5</v>
      </c>
      <c r="G515" s="5" t="n">
        <v>26.7</v>
      </c>
      <c r="H515" s="5" t="n">
        <v>20.92</v>
      </c>
      <c r="I515" s="6">
        <f>IF(E515&gt;=Markov!$B$3,1,0)</f>
        <v/>
      </c>
      <c r="J515" s="6">
        <f>I514</f>
        <v/>
      </c>
      <c r="K515" s="7">
        <f>MAR1!$B$5+MAR1!$C$5*COS(2*PI()*$C515/365)+MAR1!$D$5*SIN(2*PI()*$C515/365)</f>
        <v/>
      </c>
      <c r="L515" s="7">
        <f>MAR1!$B$6+MAR1!$C$6*COS(2*PI()*$C515/365)+MAR1!$D$6*SIN(2*PI()*$C515/365)</f>
        <v/>
      </c>
      <c r="M515" s="7">
        <f>MAR1!$B$7+MAR1!$C$7*COS(2*PI()*$C515/365)+MAR1!$D$7*SIN(2*PI()*$C515/365)</f>
        <v/>
      </c>
      <c r="N515" s="7">
        <f>F515-K515</f>
        <v/>
      </c>
      <c r="O515" s="7">
        <f>G515-L515</f>
        <v/>
      </c>
      <c r="P515" s="7">
        <f>H515-M515</f>
        <v/>
      </c>
      <c r="Q515" s="7">
        <f>IF($I515=1,(N515-MAR1!$B$11)/MAR1!$D$11,(N515-MAR1!$C$11)/MAR1!$E$11)</f>
        <v/>
      </c>
      <c r="R515" s="7">
        <f>IF($I515=1,(O515-MAR1!$B$12)/MAR1!$D$12,(O515-MAR1!$C$12)/MAR1!$E$12)</f>
        <v/>
      </c>
      <c r="S515" s="7">
        <f>IF($I515=1,(P515-MAR1!$B$13)/MAR1!$D$13,(P515-MAR1!$C$13)/MAR1!$E$13)</f>
        <v/>
      </c>
      <c r="U515" s="5" t="n">
        <v>514</v>
      </c>
      <c r="V515" s="5" t="n">
        <v>0.887002</v>
      </c>
      <c r="W515" s="5" t="n">
        <v>0.237685</v>
      </c>
      <c r="X515" s="5" t="n">
        <v>0.298374</v>
      </c>
      <c r="Y515" s="5" t="n">
        <v>0.201324</v>
      </c>
      <c r="Z515" s="5" t="n">
        <v>0.146989</v>
      </c>
    </row>
    <row r="516">
      <c r="A516" s="5" t="n">
        <v>515</v>
      </c>
      <c r="B516" s="5" t="n">
        <v>2</v>
      </c>
      <c r="C516" s="5" t="n">
        <v>150</v>
      </c>
      <c r="D516" s="5" t="n">
        <v>5</v>
      </c>
      <c r="E516" s="5" t="n">
        <v>0</v>
      </c>
      <c r="F516" s="5" t="n">
        <v>38</v>
      </c>
      <c r="G516" s="5" t="n">
        <v>29</v>
      </c>
      <c r="H516" s="5" t="n">
        <v>24.86</v>
      </c>
      <c r="I516" s="6">
        <f>IF(E516&gt;=Markov!$B$3,1,0)</f>
        <v/>
      </c>
      <c r="J516" s="6">
        <f>I515</f>
        <v/>
      </c>
      <c r="K516" s="7">
        <f>MAR1!$B$5+MAR1!$C$5*COS(2*PI()*$C516/365)+MAR1!$D$5*SIN(2*PI()*$C516/365)</f>
        <v/>
      </c>
      <c r="L516" s="7">
        <f>MAR1!$B$6+MAR1!$C$6*COS(2*PI()*$C516/365)+MAR1!$D$6*SIN(2*PI()*$C516/365)</f>
        <v/>
      </c>
      <c r="M516" s="7">
        <f>MAR1!$B$7+MAR1!$C$7*COS(2*PI()*$C516/365)+MAR1!$D$7*SIN(2*PI()*$C516/365)</f>
        <v/>
      </c>
      <c r="N516" s="7">
        <f>F516-K516</f>
        <v/>
      </c>
      <c r="O516" s="7">
        <f>G516-L516</f>
        <v/>
      </c>
      <c r="P516" s="7">
        <f>H516-M516</f>
        <v/>
      </c>
      <c r="Q516" s="7">
        <f>IF($I516=1,(N516-MAR1!$B$11)/MAR1!$D$11,(N516-MAR1!$C$11)/MAR1!$E$11)</f>
        <v/>
      </c>
      <c r="R516" s="7">
        <f>IF($I516=1,(O516-MAR1!$B$12)/MAR1!$D$12,(O516-MAR1!$C$12)/MAR1!$E$12)</f>
        <v/>
      </c>
      <c r="S516" s="7">
        <f>IF($I516=1,(P516-MAR1!$B$13)/MAR1!$D$13,(P516-MAR1!$C$13)/MAR1!$E$13)</f>
        <v/>
      </c>
      <c r="U516" s="5" t="n">
        <v>515</v>
      </c>
      <c r="V516" s="5" t="n">
        <v>0.344867</v>
      </c>
      <c r="W516" s="5" t="n">
        <v>0.118328</v>
      </c>
      <c r="X516" s="5" t="n">
        <v>0.656604</v>
      </c>
      <c r="Y516" s="5" t="n">
        <v>0.145416</v>
      </c>
      <c r="Z516" s="5" t="n">
        <v>0.51544</v>
      </c>
    </row>
    <row r="517">
      <c r="A517" s="5" t="n">
        <v>516</v>
      </c>
      <c r="B517" s="5" t="n">
        <v>2</v>
      </c>
      <c r="C517" s="5" t="n">
        <v>151</v>
      </c>
      <c r="D517" s="5" t="n">
        <v>5</v>
      </c>
      <c r="E517" s="5" t="n">
        <v>8.5</v>
      </c>
      <c r="F517" s="5" t="n">
        <v>35.2</v>
      </c>
      <c r="G517" s="5" t="n">
        <v>26</v>
      </c>
      <c r="H517" s="5" t="n">
        <v>18.38</v>
      </c>
      <c r="I517" s="6">
        <f>IF(E517&gt;=Markov!$B$3,1,0)</f>
        <v/>
      </c>
      <c r="J517" s="6">
        <f>I516</f>
        <v/>
      </c>
      <c r="K517" s="7">
        <f>MAR1!$B$5+MAR1!$C$5*COS(2*PI()*$C517/365)+MAR1!$D$5*SIN(2*PI()*$C517/365)</f>
        <v/>
      </c>
      <c r="L517" s="7">
        <f>MAR1!$B$6+MAR1!$C$6*COS(2*PI()*$C517/365)+MAR1!$D$6*SIN(2*PI()*$C517/365)</f>
        <v/>
      </c>
      <c r="M517" s="7">
        <f>MAR1!$B$7+MAR1!$C$7*COS(2*PI()*$C517/365)+MAR1!$D$7*SIN(2*PI()*$C517/365)</f>
        <v/>
      </c>
      <c r="N517" s="7">
        <f>F517-K517</f>
        <v/>
      </c>
      <c r="O517" s="7">
        <f>G517-L517</f>
        <v/>
      </c>
      <c r="P517" s="7">
        <f>H517-M517</f>
        <v/>
      </c>
      <c r="Q517" s="7">
        <f>IF($I517=1,(N517-MAR1!$B$11)/MAR1!$D$11,(N517-MAR1!$C$11)/MAR1!$E$11)</f>
        <v/>
      </c>
      <c r="R517" s="7">
        <f>IF($I517=1,(O517-MAR1!$B$12)/MAR1!$D$12,(O517-MAR1!$C$12)/MAR1!$E$12)</f>
        <v/>
      </c>
      <c r="S517" s="7">
        <f>IF($I517=1,(P517-MAR1!$B$13)/MAR1!$D$13,(P517-MAR1!$C$13)/MAR1!$E$13)</f>
        <v/>
      </c>
      <c r="U517" s="5" t="n">
        <v>516</v>
      </c>
      <c r="V517" s="5" t="n">
        <v>0.281976</v>
      </c>
      <c r="W517" s="5" t="n">
        <v>0.861438</v>
      </c>
      <c r="X517" s="5" t="n">
        <v>0.328786</v>
      </c>
      <c r="Y517" s="5" t="n">
        <v>0.7301840000000001</v>
      </c>
      <c r="Z517" s="5" t="n">
        <v>0.471131</v>
      </c>
    </row>
    <row r="518">
      <c r="A518" s="5" t="n">
        <v>517</v>
      </c>
      <c r="B518" s="5" t="n">
        <v>2</v>
      </c>
      <c r="C518" s="5" t="n">
        <v>152</v>
      </c>
      <c r="D518" s="5" t="n">
        <v>6</v>
      </c>
      <c r="E518" s="5" t="n">
        <v>0</v>
      </c>
      <c r="F518" s="5" t="n">
        <v>39</v>
      </c>
      <c r="G518" s="5" t="n">
        <v>28.9</v>
      </c>
      <c r="H518" s="5" t="n">
        <v>23.45</v>
      </c>
      <c r="I518" s="6">
        <f>IF(E518&gt;=Markov!$B$3,1,0)</f>
        <v/>
      </c>
      <c r="J518" s="6">
        <f>I517</f>
        <v/>
      </c>
      <c r="K518" s="7">
        <f>MAR1!$B$5+MAR1!$C$5*COS(2*PI()*$C518/365)+MAR1!$D$5*SIN(2*PI()*$C518/365)</f>
        <v/>
      </c>
      <c r="L518" s="7">
        <f>MAR1!$B$6+MAR1!$C$6*COS(2*PI()*$C518/365)+MAR1!$D$6*SIN(2*PI()*$C518/365)</f>
        <v/>
      </c>
      <c r="M518" s="7">
        <f>MAR1!$B$7+MAR1!$C$7*COS(2*PI()*$C518/365)+MAR1!$D$7*SIN(2*PI()*$C518/365)</f>
        <v/>
      </c>
      <c r="N518" s="7">
        <f>F518-K518</f>
        <v/>
      </c>
      <c r="O518" s="7">
        <f>G518-L518</f>
        <v/>
      </c>
      <c r="P518" s="7">
        <f>H518-M518</f>
        <v/>
      </c>
      <c r="Q518" s="7">
        <f>IF($I518=1,(N518-MAR1!$B$11)/MAR1!$D$11,(N518-MAR1!$C$11)/MAR1!$E$11)</f>
        <v/>
      </c>
      <c r="R518" s="7">
        <f>IF($I518=1,(O518-MAR1!$B$12)/MAR1!$D$12,(O518-MAR1!$C$12)/MAR1!$E$12)</f>
        <v/>
      </c>
      <c r="S518" s="7">
        <f>IF($I518=1,(P518-MAR1!$B$13)/MAR1!$D$13,(P518-MAR1!$C$13)/MAR1!$E$13)</f>
        <v/>
      </c>
      <c r="U518" s="5" t="n">
        <v>517</v>
      </c>
      <c r="V518" s="5" t="n">
        <v>0.488456</v>
      </c>
      <c r="W518" s="5" t="n">
        <v>0.530896</v>
      </c>
      <c r="X518" s="5" t="n">
        <v>0.304712</v>
      </c>
      <c r="Y518" s="5" t="n">
        <v>0.149754</v>
      </c>
      <c r="Z518" s="5" t="n">
        <v>0.075077</v>
      </c>
    </row>
    <row r="519">
      <c r="A519" s="5" t="n">
        <v>518</v>
      </c>
      <c r="B519" s="5" t="n">
        <v>2</v>
      </c>
      <c r="C519" s="5" t="n">
        <v>153</v>
      </c>
      <c r="D519" s="5" t="n">
        <v>6</v>
      </c>
      <c r="E519" s="5" t="n">
        <v>9.6</v>
      </c>
      <c r="F519" s="5" t="n">
        <v>37.1</v>
      </c>
      <c r="G519" s="5" t="n">
        <v>28.8</v>
      </c>
      <c r="H519" s="5" t="n">
        <v>20.04</v>
      </c>
      <c r="I519" s="6">
        <f>IF(E519&gt;=Markov!$B$3,1,0)</f>
        <v/>
      </c>
      <c r="J519" s="6">
        <f>I518</f>
        <v/>
      </c>
      <c r="K519" s="7">
        <f>MAR1!$B$5+MAR1!$C$5*COS(2*PI()*$C519/365)+MAR1!$D$5*SIN(2*PI()*$C519/365)</f>
        <v/>
      </c>
      <c r="L519" s="7">
        <f>MAR1!$B$6+MAR1!$C$6*COS(2*PI()*$C519/365)+MAR1!$D$6*SIN(2*PI()*$C519/365)</f>
        <v/>
      </c>
      <c r="M519" s="7">
        <f>MAR1!$B$7+MAR1!$C$7*COS(2*PI()*$C519/365)+MAR1!$D$7*SIN(2*PI()*$C519/365)</f>
        <v/>
      </c>
      <c r="N519" s="7">
        <f>F519-K519</f>
        <v/>
      </c>
      <c r="O519" s="7">
        <f>G519-L519</f>
        <v/>
      </c>
      <c r="P519" s="7">
        <f>H519-M519</f>
        <v/>
      </c>
      <c r="Q519" s="7">
        <f>IF($I519=1,(N519-MAR1!$B$11)/MAR1!$D$11,(N519-MAR1!$C$11)/MAR1!$E$11)</f>
        <v/>
      </c>
      <c r="R519" s="7">
        <f>IF($I519=1,(O519-MAR1!$B$12)/MAR1!$D$12,(O519-MAR1!$C$12)/MAR1!$E$12)</f>
        <v/>
      </c>
      <c r="S519" s="7">
        <f>IF($I519=1,(P519-MAR1!$B$13)/MAR1!$D$13,(P519-MAR1!$C$13)/MAR1!$E$13)</f>
        <v/>
      </c>
      <c r="U519" s="5" t="n">
        <v>518</v>
      </c>
      <c r="V519" s="5" t="n">
        <v>0.254715</v>
      </c>
      <c r="W519" s="5" t="n">
        <v>0.360766</v>
      </c>
      <c r="X519" s="5" t="n">
        <v>0.8947349999999999</v>
      </c>
      <c r="Y519" s="5" t="n">
        <v>0.125685</v>
      </c>
      <c r="Z519" s="5" t="n">
        <v>0.512632</v>
      </c>
    </row>
    <row r="520">
      <c r="A520" s="5" t="n">
        <v>519</v>
      </c>
      <c r="B520" s="5" t="n">
        <v>2</v>
      </c>
      <c r="C520" s="5" t="n">
        <v>154</v>
      </c>
      <c r="D520" s="5" t="n">
        <v>6</v>
      </c>
      <c r="E520" s="5" t="n">
        <v>0</v>
      </c>
      <c r="F520" s="5" t="n">
        <v>38.9</v>
      </c>
      <c r="G520" s="5" t="n">
        <v>29.6</v>
      </c>
      <c r="H520" s="5" t="n">
        <v>18.29</v>
      </c>
      <c r="I520" s="6">
        <f>IF(E520&gt;=Markov!$B$3,1,0)</f>
        <v/>
      </c>
      <c r="J520" s="6">
        <f>I519</f>
        <v/>
      </c>
      <c r="K520" s="7">
        <f>MAR1!$B$5+MAR1!$C$5*COS(2*PI()*$C520/365)+MAR1!$D$5*SIN(2*PI()*$C520/365)</f>
        <v/>
      </c>
      <c r="L520" s="7">
        <f>MAR1!$B$6+MAR1!$C$6*COS(2*PI()*$C520/365)+MAR1!$D$6*SIN(2*PI()*$C520/365)</f>
        <v/>
      </c>
      <c r="M520" s="7">
        <f>MAR1!$B$7+MAR1!$C$7*COS(2*PI()*$C520/365)+MAR1!$D$7*SIN(2*PI()*$C520/365)</f>
        <v/>
      </c>
      <c r="N520" s="7">
        <f>F520-K520</f>
        <v/>
      </c>
      <c r="O520" s="7">
        <f>G520-L520</f>
        <v/>
      </c>
      <c r="P520" s="7">
        <f>H520-M520</f>
        <v/>
      </c>
      <c r="Q520" s="7">
        <f>IF($I520=1,(N520-MAR1!$B$11)/MAR1!$D$11,(N520-MAR1!$C$11)/MAR1!$E$11)</f>
        <v/>
      </c>
      <c r="R520" s="7">
        <f>IF($I520=1,(O520-MAR1!$B$12)/MAR1!$D$12,(O520-MAR1!$C$12)/MAR1!$E$12)</f>
        <v/>
      </c>
      <c r="S520" s="7">
        <f>IF($I520=1,(P520-MAR1!$B$13)/MAR1!$D$13,(P520-MAR1!$C$13)/MAR1!$E$13)</f>
        <v/>
      </c>
      <c r="U520" s="5" t="n">
        <v>519</v>
      </c>
      <c r="V520" s="5" t="n">
        <v>0.495455</v>
      </c>
      <c r="W520" s="5" t="n">
        <v>0.904455</v>
      </c>
      <c r="X520" s="5" t="n">
        <v>0.233227</v>
      </c>
      <c r="Y520" s="5" t="n">
        <v>0.034244</v>
      </c>
      <c r="Z520" s="5" t="n">
        <v>0.161832</v>
      </c>
    </row>
    <row r="521">
      <c r="A521" s="5" t="n">
        <v>520</v>
      </c>
      <c r="B521" s="5" t="n">
        <v>2</v>
      </c>
      <c r="C521" s="5" t="n">
        <v>155</v>
      </c>
      <c r="D521" s="5" t="n">
        <v>6</v>
      </c>
      <c r="E521" s="5" t="n">
        <v>0</v>
      </c>
      <c r="F521" s="5" t="n">
        <v>40</v>
      </c>
      <c r="G521" s="5" t="n">
        <v>27.8</v>
      </c>
      <c r="H521" s="5" t="n">
        <v>13.65</v>
      </c>
      <c r="I521" s="6">
        <f>IF(E521&gt;=Markov!$B$3,1,0)</f>
        <v/>
      </c>
      <c r="J521" s="6">
        <f>I520</f>
        <v/>
      </c>
      <c r="K521" s="7">
        <f>MAR1!$B$5+MAR1!$C$5*COS(2*PI()*$C521/365)+MAR1!$D$5*SIN(2*PI()*$C521/365)</f>
        <v/>
      </c>
      <c r="L521" s="7">
        <f>MAR1!$B$6+MAR1!$C$6*COS(2*PI()*$C521/365)+MAR1!$D$6*SIN(2*PI()*$C521/365)</f>
        <v/>
      </c>
      <c r="M521" s="7">
        <f>MAR1!$B$7+MAR1!$C$7*COS(2*PI()*$C521/365)+MAR1!$D$7*SIN(2*PI()*$C521/365)</f>
        <v/>
      </c>
      <c r="N521" s="7">
        <f>F521-K521</f>
        <v/>
      </c>
      <c r="O521" s="7">
        <f>G521-L521</f>
        <v/>
      </c>
      <c r="P521" s="7">
        <f>H521-M521</f>
        <v/>
      </c>
      <c r="Q521" s="7">
        <f>IF($I521=1,(N521-MAR1!$B$11)/MAR1!$D$11,(N521-MAR1!$C$11)/MAR1!$E$11)</f>
        <v/>
      </c>
      <c r="R521" s="7">
        <f>IF($I521=1,(O521-MAR1!$B$12)/MAR1!$D$12,(O521-MAR1!$C$12)/MAR1!$E$12)</f>
        <v/>
      </c>
      <c r="S521" s="7">
        <f>IF($I521=1,(P521-MAR1!$B$13)/MAR1!$D$13,(P521-MAR1!$C$13)/MAR1!$E$13)</f>
        <v/>
      </c>
      <c r="U521" s="5" t="n">
        <v>520</v>
      </c>
      <c r="V521" s="5" t="n">
        <v>0.974938</v>
      </c>
      <c r="W521" s="5" t="n">
        <v>0.084093</v>
      </c>
      <c r="X521" s="5" t="n">
        <v>0.300489</v>
      </c>
      <c r="Y521" s="5" t="n">
        <v>0.878551</v>
      </c>
      <c r="Z521" s="5" t="n">
        <v>0.263625</v>
      </c>
    </row>
    <row r="522">
      <c r="A522" s="5" t="n">
        <v>521</v>
      </c>
      <c r="B522" s="5" t="n">
        <v>2</v>
      </c>
      <c r="C522" s="5" t="n">
        <v>156</v>
      </c>
      <c r="D522" s="5" t="n">
        <v>6</v>
      </c>
      <c r="E522" s="5" t="n">
        <v>0</v>
      </c>
      <c r="F522" s="5" t="n">
        <v>39</v>
      </c>
      <c r="G522" s="5" t="n">
        <v>30.2</v>
      </c>
      <c r="H522" s="5" t="n">
        <v>16.83</v>
      </c>
      <c r="I522" s="6">
        <f>IF(E522&gt;=Markov!$B$3,1,0)</f>
        <v/>
      </c>
      <c r="J522" s="6">
        <f>I521</f>
        <v/>
      </c>
      <c r="K522" s="7">
        <f>MAR1!$B$5+MAR1!$C$5*COS(2*PI()*$C522/365)+MAR1!$D$5*SIN(2*PI()*$C522/365)</f>
        <v/>
      </c>
      <c r="L522" s="7">
        <f>MAR1!$B$6+MAR1!$C$6*COS(2*PI()*$C522/365)+MAR1!$D$6*SIN(2*PI()*$C522/365)</f>
        <v/>
      </c>
      <c r="M522" s="7">
        <f>MAR1!$B$7+MAR1!$C$7*COS(2*PI()*$C522/365)+MAR1!$D$7*SIN(2*PI()*$C522/365)</f>
        <v/>
      </c>
      <c r="N522" s="7">
        <f>F522-K522</f>
        <v/>
      </c>
      <c r="O522" s="7">
        <f>G522-L522</f>
        <v/>
      </c>
      <c r="P522" s="7">
        <f>H522-M522</f>
        <v/>
      </c>
      <c r="Q522" s="7">
        <f>IF($I522=1,(N522-MAR1!$B$11)/MAR1!$D$11,(N522-MAR1!$C$11)/MAR1!$E$11)</f>
        <v/>
      </c>
      <c r="R522" s="7">
        <f>IF($I522=1,(O522-MAR1!$B$12)/MAR1!$D$12,(O522-MAR1!$C$12)/MAR1!$E$12)</f>
        <v/>
      </c>
      <c r="S522" s="7">
        <f>IF($I522=1,(P522-MAR1!$B$13)/MAR1!$D$13,(P522-MAR1!$C$13)/MAR1!$E$13)</f>
        <v/>
      </c>
      <c r="U522" s="5" t="n">
        <v>521</v>
      </c>
      <c r="V522" s="5" t="n">
        <v>0.848045</v>
      </c>
      <c r="W522" s="5" t="n">
        <v>0.795978</v>
      </c>
      <c r="X522" s="5" t="n">
        <v>0.92832</v>
      </c>
      <c r="Y522" s="5" t="n">
        <v>0.314245</v>
      </c>
      <c r="Z522" s="5" t="n">
        <v>0.857955</v>
      </c>
    </row>
    <row r="523">
      <c r="A523" s="5" t="n">
        <v>522</v>
      </c>
      <c r="B523" s="5" t="n">
        <v>2</v>
      </c>
      <c r="C523" s="5" t="n">
        <v>157</v>
      </c>
      <c r="D523" s="5" t="n">
        <v>6</v>
      </c>
      <c r="E523" s="5" t="n">
        <v>0</v>
      </c>
      <c r="F523" s="5" t="n">
        <v>35.8</v>
      </c>
      <c r="G523" s="5" t="n">
        <v>28.8</v>
      </c>
      <c r="H523" s="5" t="n">
        <v>17.53</v>
      </c>
      <c r="I523" s="6">
        <f>IF(E523&gt;=Markov!$B$3,1,0)</f>
        <v/>
      </c>
      <c r="J523" s="6">
        <f>I522</f>
        <v/>
      </c>
      <c r="K523" s="7">
        <f>MAR1!$B$5+MAR1!$C$5*COS(2*PI()*$C523/365)+MAR1!$D$5*SIN(2*PI()*$C523/365)</f>
        <v/>
      </c>
      <c r="L523" s="7">
        <f>MAR1!$B$6+MAR1!$C$6*COS(2*PI()*$C523/365)+MAR1!$D$6*SIN(2*PI()*$C523/365)</f>
        <v/>
      </c>
      <c r="M523" s="7">
        <f>MAR1!$B$7+MAR1!$C$7*COS(2*PI()*$C523/365)+MAR1!$D$7*SIN(2*PI()*$C523/365)</f>
        <v/>
      </c>
      <c r="N523" s="7">
        <f>F523-K523</f>
        <v/>
      </c>
      <c r="O523" s="7">
        <f>G523-L523</f>
        <v/>
      </c>
      <c r="P523" s="7">
        <f>H523-M523</f>
        <v/>
      </c>
      <c r="Q523" s="7">
        <f>IF($I523=1,(N523-MAR1!$B$11)/MAR1!$D$11,(N523-MAR1!$C$11)/MAR1!$E$11)</f>
        <v/>
      </c>
      <c r="R523" s="7">
        <f>IF($I523=1,(O523-MAR1!$B$12)/MAR1!$D$12,(O523-MAR1!$C$12)/MAR1!$E$12)</f>
        <v/>
      </c>
      <c r="S523" s="7">
        <f>IF($I523=1,(P523-MAR1!$B$13)/MAR1!$D$13,(P523-MAR1!$C$13)/MAR1!$E$13)</f>
        <v/>
      </c>
      <c r="U523" s="5" t="n">
        <v>522</v>
      </c>
      <c r="V523" s="5" t="n">
        <v>0.549513</v>
      </c>
      <c r="W523" s="5" t="n">
        <v>0.752826</v>
      </c>
      <c r="X523" s="5" t="n">
        <v>0.643624</v>
      </c>
      <c r="Y523" s="5" t="n">
        <v>0.335025</v>
      </c>
      <c r="Z523" s="5" t="n">
        <v>0.761108</v>
      </c>
    </row>
    <row r="524">
      <c r="A524" s="5" t="n">
        <v>523</v>
      </c>
      <c r="B524" s="5" t="n">
        <v>2</v>
      </c>
      <c r="C524" s="5" t="n">
        <v>158</v>
      </c>
      <c r="D524" s="5" t="n">
        <v>6</v>
      </c>
      <c r="E524" s="5" t="n">
        <v>1.1</v>
      </c>
      <c r="F524" s="5" t="n">
        <v>32.3</v>
      </c>
      <c r="G524" s="5" t="n">
        <v>26.3</v>
      </c>
      <c r="H524" s="5" t="n">
        <v>13.72</v>
      </c>
      <c r="I524" s="6">
        <f>IF(E524&gt;=Markov!$B$3,1,0)</f>
        <v/>
      </c>
      <c r="J524" s="6">
        <f>I523</f>
        <v/>
      </c>
      <c r="K524" s="7">
        <f>MAR1!$B$5+MAR1!$C$5*COS(2*PI()*$C524/365)+MAR1!$D$5*SIN(2*PI()*$C524/365)</f>
        <v/>
      </c>
      <c r="L524" s="7">
        <f>MAR1!$B$6+MAR1!$C$6*COS(2*PI()*$C524/365)+MAR1!$D$6*SIN(2*PI()*$C524/365)</f>
        <v/>
      </c>
      <c r="M524" s="7">
        <f>MAR1!$B$7+MAR1!$C$7*COS(2*PI()*$C524/365)+MAR1!$D$7*SIN(2*PI()*$C524/365)</f>
        <v/>
      </c>
      <c r="N524" s="7">
        <f>F524-K524</f>
        <v/>
      </c>
      <c r="O524" s="7">
        <f>G524-L524</f>
        <v/>
      </c>
      <c r="P524" s="7">
        <f>H524-M524</f>
        <v/>
      </c>
      <c r="Q524" s="7">
        <f>IF($I524=1,(N524-MAR1!$B$11)/MAR1!$D$11,(N524-MAR1!$C$11)/MAR1!$E$11)</f>
        <v/>
      </c>
      <c r="R524" s="7">
        <f>IF($I524=1,(O524-MAR1!$B$12)/MAR1!$D$12,(O524-MAR1!$C$12)/MAR1!$E$12)</f>
        <v/>
      </c>
      <c r="S524" s="7">
        <f>IF($I524=1,(P524-MAR1!$B$13)/MAR1!$D$13,(P524-MAR1!$C$13)/MAR1!$E$13)</f>
        <v/>
      </c>
      <c r="U524" s="5" t="n">
        <v>523</v>
      </c>
      <c r="V524" s="5" t="n">
        <v>0.800794</v>
      </c>
      <c r="W524" s="5" t="n">
        <v>0.143548</v>
      </c>
      <c r="X524" s="5" t="n">
        <v>0.109887</v>
      </c>
      <c r="Y524" s="5" t="n">
        <v>0.047151</v>
      </c>
      <c r="Z524" s="5" t="n">
        <v>0.08079799999999999</v>
      </c>
    </row>
    <row r="525">
      <c r="A525" s="5" t="n">
        <v>524</v>
      </c>
      <c r="B525" s="5" t="n">
        <v>2</v>
      </c>
      <c r="C525" s="5" t="n">
        <v>159</v>
      </c>
      <c r="D525" s="5" t="n">
        <v>6</v>
      </c>
      <c r="E525" s="5" t="n">
        <v>0</v>
      </c>
      <c r="F525" s="5" t="n">
        <v>36.4</v>
      </c>
      <c r="G525" s="5" t="n">
        <v>27.3</v>
      </c>
      <c r="H525" s="5" t="n">
        <v>23.82</v>
      </c>
      <c r="I525" s="6">
        <f>IF(E525&gt;=Markov!$B$3,1,0)</f>
        <v/>
      </c>
      <c r="J525" s="6">
        <f>I524</f>
        <v/>
      </c>
      <c r="K525" s="7">
        <f>MAR1!$B$5+MAR1!$C$5*COS(2*PI()*$C525/365)+MAR1!$D$5*SIN(2*PI()*$C525/365)</f>
        <v/>
      </c>
      <c r="L525" s="7">
        <f>MAR1!$B$6+MAR1!$C$6*COS(2*PI()*$C525/365)+MAR1!$D$6*SIN(2*PI()*$C525/365)</f>
        <v/>
      </c>
      <c r="M525" s="7">
        <f>MAR1!$B$7+MAR1!$C$7*COS(2*PI()*$C525/365)+MAR1!$D$7*SIN(2*PI()*$C525/365)</f>
        <v/>
      </c>
      <c r="N525" s="7">
        <f>F525-K525</f>
        <v/>
      </c>
      <c r="O525" s="7">
        <f>G525-L525</f>
        <v/>
      </c>
      <c r="P525" s="7">
        <f>H525-M525</f>
        <v/>
      </c>
      <c r="Q525" s="7">
        <f>IF($I525=1,(N525-MAR1!$B$11)/MAR1!$D$11,(N525-MAR1!$C$11)/MAR1!$E$11)</f>
        <v/>
      </c>
      <c r="R525" s="7">
        <f>IF($I525=1,(O525-MAR1!$B$12)/MAR1!$D$12,(O525-MAR1!$C$12)/MAR1!$E$12)</f>
        <v/>
      </c>
      <c r="S525" s="7">
        <f>IF($I525=1,(P525-MAR1!$B$13)/MAR1!$D$13,(P525-MAR1!$C$13)/MAR1!$E$13)</f>
        <v/>
      </c>
      <c r="U525" s="5" t="n">
        <v>524</v>
      </c>
      <c r="V525" s="5" t="n">
        <v>0.334368</v>
      </c>
      <c r="W525" s="5" t="n">
        <v>0.269978</v>
      </c>
      <c r="X525" s="5" t="n">
        <v>0.447762</v>
      </c>
      <c r="Y525" s="5" t="n">
        <v>0.73419</v>
      </c>
      <c r="Z525" s="5" t="n">
        <v>0.078941</v>
      </c>
    </row>
    <row r="526">
      <c r="A526" s="5" t="n">
        <v>525</v>
      </c>
      <c r="B526" s="5" t="n">
        <v>2</v>
      </c>
      <c r="C526" s="5" t="n">
        <v>160</v>
      </c>
      <c r="D526" s="5" t="n">
        <v>6</v>
      </c>
      <c r="E526" s="5" t="n">
        <v>4.1</v>
      </c>
      <c r="F526" s="5" t="n">
        <v>33.5</v>
      </c>
      <c r="G526" s="5" t="n">
        <v>26</v>
      </c>
      <c r="H526" s="5" t="n">
        <v>15.9</v>
      </c>
      <c r="I526" s="6">
        <f>IF(E526&gt;=Markov!$B$3,1,0)</f>
        <v/>
      </c>
      <c r="J526" s="6">
        <f>I525</f>
        <v/>
      </c>
      <c r="K526" s="7">
        <f>MAR1!$B$5+MAR1!$C$5*COS(2*PI()*$C526/365)+MAR1!$D$5*SIN(2*PI()*$C526/365)</f>
        <v/>
      </c>
      <c r="L526" s="7">
        <f>MAR1!$B$6+MAR1!$C$6*COS(2*PI()*$C526/365)+MAR1!$D$6*SIN(2*PI()*$C526/365)</f>
        <v/>
      </c>
      <c r="M526" s="7">
        <f>MAR1!$B$7+MAR1!$C$7*COS(2*PI()*$C526/365)+MAR1!$D$7*SIN(2*PI()*$C526/365)</f>
        <v/>
      </c>
      <c r="N526" s="7">
        <f>F526-K526</f>
        <v/>
      </c>
      <c r="O526" s="7">
        <f>G526-L526</f>
        <v/>
      </c>
      <c r="P526" s="7">
        <f>H526-M526</f>
        <v/>
      </c>
      <c r="Q526" s="7">
        <f>IF($I526=1,(N526-MAR1!$B$11)/MAR1!$D$11,(N526-MAR1!$C$11)/MAR1!$E$11)</f>
        <v/>
      </c>
      <c r="R526" s="7">
        <f>IF($I526=1,(O526-MAR1!$B$12)/MAR1!$D$12,(O526-MAR1!$C$12)/MAR1!$E$12)</f>
        <v/>
      </c>
      <c r="S526" s="7">
        <f>IF($I526=1,(P526-MAR1!$B$13)/MAR1!$D$13,(P526-MAR1!$C$13)/MAR1!$E$13)</f>
        <v/>
      </c>
      <c r="U526" s="5" t="n">
        <v>525</v>
      </c>
      <c r="V526" s="5" t="n">
        <v>0.043971</v>
      </c>
      <c r="W526" s="5" t="n">
        <v>0.198066</v>
      </c>
      <c r="X526" s="5" t="n">
        <v>0.591066</v>
      </c>
      <c r="Y526" s="5" t="n">
        <v>0.065523</v>
      </c>
      <c r="Z526" s="5" t="n">
        <v>0.206013</v>
      </c>
    </row>
    <row r="527">
      <c r="A527" s="5" t="n">
        <v>526</v>
      </c>
      <c r="B527" s="5" t="n">
        <v>2</v>
      </c>
      <c r="C527" s="5" t="n">
        <v>161</v>
      </c>
      <c r="D527" s="5" t="n">
        <v>6</v>
      </c>
      <c r="E527" s="5" t="n">
        <v>0</v>
      </c>
      <c r="F527" s="5" t="n">
        <v>38.1</v>
      </c>
      <c r="G527" s="5" t="n">
        <v>28.9</v>
      </c>
      <c r="H527" s="5" t="n">
        <v>19.92</v>
      </c>
      <c r="I527" s="6">
        <f>IF(E527&gt;=Markov!$B$3,1,0)</f>
        <v/>
      </c>
      <c r="J527" s="6">
        <f>I526</f>
        <v/>
      </c>
      <c r="K527" s="7">
        <f>MAR1!$B$5+MAR1!$C$5*COS(2*PI()*$C527/365)+MAR1!$D$5*SIN(2*PI()*$C527/365)</f>
        <v/>
      </c>
      <c r="L527" s="7">
        <f>MAR1!$B$6+MAR1!$C$6*COS(2*PI()*$C527/365)+MAR1!$D$6*SIN(2*PI()*$C527/365)</f>
        <v/>
      </c>
      <c r="M527" s="7">
        <f>MAR1!$B$7+MAR1!$C$7*COS(2*PI()*$C527/365)+MAR1!$D$7*SIN(2*PI()*$C527/365)</f>
        <v/>
      </c>
      <c r="N527" s="7">
        <f>F527-K527</f>
        <v/>
      </c>
      <c r="O527" s="7">
        <f>G527-L527</f>
        <v/>
      </c>
      <c r="P527" s="7">
        <f>H527-M527</f>
        <v/>
      </c>
      <c r="Q527" s="7">
        <f>IF($I527=1,(N527-MAR1!$B$11)/MAR1!$D$11,(N527-MAR1!$C$11)/MAR1!$E$11)</f>
        <v/>
      </c>
      <c r="R527" s="7">
        <f>IF($I527=1,(O527-MAR1!$B$12)/MAR1!$D$12,(O527-MAR1!$C$12)/MAR1!$E$12)</f>
        <v/>
      </c>
      <c r="S527" s="7">
        <f>IF($I527=1,(P527-MAR1!$B$13)/MAR1!$D$13,(P527-MAR1!$C$13)/MAR1!$E$13)</f>
        <v/>
      </c>
      <c r="U527" s="5" t="n">
        <v>526</v>
      </c>
      <c r="V527" s="5" t="n">
        <v>0.314317</v>
      </c>
      <c r="W527" s="5" t="n">
        <v>0.024595</v>
      </c>
      <c r="X527" s="5" t="n">
        <v>0.720287</v>
      </c>
      <c r="Y527" s="5" t="n">
        <v>0.135328</v>
      </c>
      <c r="Z527" s="5" t="n">
        <v>0.290007</v>
      </c>
    </row>
    <row r="528">
      <c r="A528" s="5" t="n">
        <v>527</v>
      </c>
      <c r="B528" s="5" t="n">
        <v>2</v>
      </c>
      <c r="C528" s="5" t="n">
        <v>162</v>
      </c>
      <c r="D528" s="5" t="n">
        <v>6</v>
      </c>
      <c r="E528" s="5" t="n">
        <v>0</v>
      </c>
      <c r="F528" s="5" t="n">
        <v>38</v>
      </c>
      <c r="G528" s="5" t="n">
        <v>27.5</v>
      </c>
      <c r="H528" s="5" t="n">
        <v>22.56</v>
      </c>
      <c r="I528" s="6">
        <f>IF(E528&gt;=Markov!$B$3,1,0)</f>
        <v/>
      </c>
      <c r="J528" s="6">
        <f>I527</f>
        <v/>
      </c>
      <c r="K528" s="7">
        <f>MAR1!$B$5+MAR1!$C$5*COS(2*PI()*$C528/365)+MAR1!$D$5*SIN(2*PI()*$C528/365)</f>
        <v/>
      </c>
      <c r="L528" s="7">
        <f>MAR1!$B$6+MAR1!$C$6*COS(2*PI()*$C528/365)+MAR1!$D$6*SIN(2*PI()*$C528/365)</f>
        <v/>
      </c>
      <c r="M528" s="7">
        <f>MAR1!$B$7+MAR1!$C$7*COS(2*PI()*$C528/365)+MAR1!$D$7*SIN(2*PI()*$C528/365)</f>
        <v/>
      </c>
      <c r="N528" s="7">
        <f>F528-K528</f>
        <v/>
      </c>
      <c r="O528" s="7">
        <f>G528-L528</f>
        <v/>
      </c>
      <c r="P528" s="7">
        <f>H528-M528</f>
        <v/>
      </c>
      <c r="Q528" s="7">
        <f>IF($I528=1,(N528-MAR1!$B$11)/MAR1!$D$11,(N528-MAR1!$C$11)/MAR1!$E$11)</f>
        <v/>
      </c>
      <c r="R528" s="7">
        <f>IF($I528=1,(O528-MAR1!$B$12)/MAR1!$D$12,(O528-MAR1!$C$12)/MAR1!$E$12)</f>
        <v/>
      </c>
      <c r="S528" s="7">
        <f>IF($I528=1,(P528-MAR1!$B$13)/MAR1!$D$13,(P528-MAR1!$C$13)/MAR1!$E$13)</f>
        <v/>
      </c>
      <c r="U528" s="5" t="n">
        <v>527</v>
      </c>
      <c r="V528" s="5" t="n">
        <v>0.853492</v>
      </c>
      <c r="W528" s="5" t="n">
        <v>0.533663</v>
      </c>
      <c r="X528" s="5" t="n">
        <v>0.462852</v>
      </c>
      <c r="Y528" s="5" t="n">
        <v>0.95712</v>
      </c>
      <c r="Z528" s="5" t="n">
        <v>0.8321730000000001</v>
      </c>
    </row>
    <row r="529">
      <c r="A529" s="5" t="n">
        <v>528</v>
      </c>
      <c r="B529" s="5" t="n">
        <v>2</v>
      </c>
      <c r="C529" s="5" t="n">
        <v>163</v>
      </c>
      <c r="D529" s="5" t="n">
        <v>6</v>
      </c>
      <c r="E529" s="5" t="n">
        <v>0</v>
      </c>
      <c r="F529" s="5" t="n">
        <v>38.9</v>
      </c>
      <c r="G529" s="5" t="n">
        <v>27.4</v>
      </c>
      <c r="H529" s="5" t="n">
        <v>24.33</v>
      </c>
      <c r="I529" s="6">
        <f>IF(E529&gt;=Markov!$B$3,1,0)</f>
        <v/>
      </c>
      <c r="J529" s="6">
        <f>I528</f>
        <v/>
      </c>
      <c r="K529" s="7">
        <f>MAR1!$B$5+MAR1!$C$5*COS(2*PI()*$C529/365)+MAR1!$D$5*SIN(2*PI()*$C529/365)</f>
        <v/>
      </c>
      <c r="L529" s="7">
        <f>MAR1!$B$6+MAR1!$C$6*COS(2*PI()*$C529/365)+MAR1!$D$6*SIN(2*PI()*$C529/365)</f>
        <v/>
      </c>
      <c r="M529" s="7">
        <f>MAR1!$B$7+MAR1!$C$7*COS(2*PI()*$C529/365)+MAR1!$D$7*SIN(2*PI()*$C529/365)</f>
        <v/>
      </c>
      <c r="N529" s="7">
        <f>F529-K529</f>
        <v/>
      </c>
      <c r="O529" s="7">
        <f>G529-L529</f>
        <v/>
      </c>
      <c r="P529" s="7">
        <f>H529-M529</f>
        <v/>
      </c>
      <c r="Q529" s="7">
        <f>IF($I529=1,(N529-MAR1!$B$11)/MAR1!$D$11,(N529-MAR1!$C$11)/MAR1!$E$11)</f>
        <v/>
      </c>
      <c r="R529" s="7">
        <f>IF($I529=1,(O529-MAR1!$B$12)/MAR1!$D$12,(O529-MAR1!$C$12)/MAR1!$E$12)</f>
        <v/>
      </c>
      <c r="S529" s="7">
        <f>IF($I529=1,(P529-MAR1!$B$13)/MAR1!$D$13,(P529-MAR1!$C$13)/MAR1!$E$13)</f>
        <v/>
      </c>
      <c r="U529" s="5" t="n">
        <v>528</v>
      </c>
      <c r="V529" s="5" t="n">
        <v>0.853482</v>
      </c>
      <c r="W529" s="5" t="n">
        <v>0.162931</v>
      </c>
      <c r="X529" s="5" t="n">
        <v>0.979219</v>
      </c>
      <c r="Y529" s="5" t="n">
        <v>0.97161</v>
      </c>
      <c r="Z529" s="5" t="n">
        <v>0.182221</v>
      </c>
    </row>
    <row r="530">
      <c r="A530" s="5" t="n">
        <v>529</v>
      </c>
      <c r="B530" s="5" t="n">
        <v>2</v>
      </c>
      <c r="C530" s="5" t="n">
        <v>164</v>
      </c>
      <c r="D530" s="5" t="n">
        <v>6</v>
      </c>
      <c r="E530" s="5" t="n">
        <v>3.9</v>
      </c>
      <c r="F530" s="5" t="n">
        <v>37</v>
      </c>
      <c r="G530" s="5" t="n">
        <v>27.5</v>
      </c>
      <c r="H530" s="5" t="n">
        <v>19.02</v>
      </c>
      <c r="I530" s="6">
        <f>IF(E530&gt;=Markov!$B$3,1,0)</f>
        <v/>
      </c>
      <c r="J530" s="6">
        <f>I529</f>
        <v/>
      </c>
      <c r="K530" s="7">
        <f>MAR1!$B$5+MAR1!$C$5*COS(2*PI()*$C530/365)+MAR1!$D$5*SIN(2*PI()*$C530/365)</f>
        <v/>
      </c>
      <c r="L530" s="7">
        <f>MAR1!$B$6+MAR1!$C$6*COS(2*PI()*$C530/365)+MAR1!$D$6*SIN(2*PI()*$C530/365)</f>
        <v/>
      </c>
      <c r="M530" s="7">
        <f>MAR1!$B$7+MAR1!$C$7*COS(2*PI()*$C530/365)+MAR1!$D$7*SIN(2*PI()*$C530/365)</f>
        <v/>
      </c>
      <c r="N530" s="7">
        <f>F530-K530</f>
        <v/>
      </c>
      <c r="O530" s="7">
        <f>G530-L530</f>
        <v/>
      </c>
      <c r="P530" s="7">
        <f>H530-M530</f>
        <v/>
      </c>
      <c r="Q530" s="7">
        <f>IF($I530=1,(N530-MAR1!$B$11)/MAR1!$D$11,(N530-MAR1!$C$11)/MAR1!$E$11)</f>
        <v/>
      </c>
      <c r="R530" s="7">
        <f>IF($I530=1,(O530-MAR1!$B$12)/MAR1!$D$12,(O530-MAR1!$C$12)/MAR1!$E$12)</f>
        <v/>
      </c>
      <c r="S530" s="7">
        <f>IF($I530=1,(P530-MAR1!$B$13)/MAR1!$D$13,(P530-MAR1!$C$13)/MAR1!$E$13)</f>
        <v/>
      </c>
      <c r="U530" s="5" t="n">
        <v>529</v>
      </c>
      <c r="V530" s="5" t="n">
        <v>0.422361</v>
      </c>
      <c r="W530" s="5" t="n">
        <v>0.719558</v>
      </c>
      <c r="X530" s="5" t="n">
        <v>0.555493</v>
      </c>
      <c r="Y530" s="5" t="n">
        <v>0.062863</v>
      </c>
      <c r="Z530" s="5" t="n">
        <v>0.356138</v>
      </c>
    </row>
    <row r="531">
      <c r="A531" s="5" t="n">
        <v>530</v>
      </c>
      <c r="B531" s="5" t="n">
        <v>2</v>
      </c>
      <c r="C531" s="5" t="n">
        <v>165</v>
      </c>
      <c r="D531" s="5" t="n">
        <v>6</v>
      </c>
      <c r="E531" s="5" t="n">
        <v>0</v>
      </c>
      <c r="F531" s="5" t="n">
        <v>39.6</v>
      </c>
      <c r="G531" s="5" t="n">
        <v>29.6</v>
      </c>
      <c r="H531" s="5" t="n">
        <v>24.47</v>
      </c>
      <c r="I531" s="6">
        <f>IF(E531&gt;=Markov!$B$3,1,0)</f>
        <v/>
      </c>
      <c r="J531" s="6">
        <f>I530</f>
        <v/>
      </c>
      <c r="K531" s="7">
        <f>MAR1!$B$5+MAR1!$C$5*COS(2*PI()*$C531/365)+MAR1!$D$5*SIN(2*PI()*$C531/365)</f>
        <v/>
      </c>
      <c r="L531" s="7">
        <f>MAR1!$B$6+MAR1!$C$6*COS(2*PI()*$C531/365)+MAR1!$D$6*SIN(2*PI()*$C531/365)</f>
        <v/>
      </c>
      <c r="M531" s="7">
        <f>MAR1!$B$7+MAR1!$C$7*COS(2*PI()*$C531/365)+MAR1!$D$7*SIN(2*PI()*$C531/365)</f>
        <v/>
      </c>
      <c r="N531" s="7">
        <f>F531-K531</f>
        <v/>
      </c>
      <c r="O531" s="7">
        <f>G531-L531</f>
        <v/>
      </c>
      <c r="P531" s="7">
        <f>H531-M531</f>
        <v/>
      </c>
      <c r="Q531" s="7">
        <f>IF($I531=1,(N531-MAR1!$B$11)/MAR1!$D$11,(N531-MAR1!$C$11)/MAR1!$E$11)</f>
        <v/>
      </c>
      <c r="R531" s="7">
        <f>IF($I531=1,(O531-MAR1!$B$12)/MAR1!$D$12,(O531-MAR1!$C$12)/MAR1!$E$12)</f>
        <v/>
      </c>
      <c r="S531" s="7">
        <f>IF($I531=1,(P531-MAR1!$B$13)/MAR1!$D$13,(P531-MAR1!$C$13)/MAR1!$E$13)</f>
        <v/>
      </c>
      <c r="U531" s="5" t="n">
        <v>530</v>
      </c>
      <c r="V531" s="5" t="n">
        <v>0.419533</v>
      </c>
      <c r="W531" s="5" t="n">
        <v>0.510563</v>
      </c>
      <c r="X531" s="5" t="n">
        <v>0.498798</v>
      </c>
      <c r="Y531" s="5" t="n">
        <v>0.007156</v>
      </c>
      <c r="Z531" s="5" t="n">
        <v>0.563987</v>
      </c>
    </row>
    <row r="532">
      <c r="A532" s="5" t="n">
        <v>531</v>
      </c>
      <c r="B532" s="5" t="n">
        <v>2</v>
      </c>
      <c r="C532" s="5" t="n">
        <v>166</v>
      </c>
      <c r="D532" s="5" t="n">
        <v>6</v>
      </c>
      <c r="E532" s="5" t="n">
        <v>19</v>
      </c>
      <c r="F532" s="5" t="n">
        <v>36.1</v>
      </c>
      <c r="G532" s="5" t="n">
        <v>28.2</v>
      </c>
      <c r="H532" s="5" t="n">
        <v>15.36</v>
      </c>
      <c r="I532" s="6">
        <f>IF(E532&gt;=Markov!$B$3,1,0)</f>
        <v/>
      </c>
      <c r="J532" s="6">
        <f>I531</f>
        <v/>
      </c>
      <c r="K532" s="7">
        <f>MAR1!$B$5+MAR1!$C$5*COS(2*PI()*$C532/365)+MAR1!$D$5*SIN(2*PI()*$C532/365)</f>
        <v/>
      </c>
      <c r="L532" s="7">
        <f>MAR1!$B$6+MAR1!$C$6*COS(2*PI()*$C532/365)+MAR1!$D$6*SIN(2*PI()*$C532/365)</f>
        <v/>
      </c>
      <c r="M532" s="7">
        <f>MAR1!$B$7+MAR1!$C$7*COS(2*PI()*$C532/365)+MAR1!$D$7*SIN(2*PI()*$C532/365)</f>
        <v/>
      </c>
      <c r="N532" s="7">
        <f>F532-K532</f>
        <v/>
      </c>
      <c r="O532" s="7">
        <f>G532-L532</f>
        <v/>
      </c>
      <c r="P532" s="7">
        <f>H532-M532</f>
        <v/>
      </c>
      <c r="Q532" s="7">
        <f>IF($I532=1,(N532-MAR1!$B$11)/MAR1!$D$11,(N532-MAR1!$C$11)/MAR1!$E$11)</f>
        <v/>
      </c>
      <c r="R532" s="7">
        <f>IF($I532=1,(O532-MAR1!$B$12)/MAR1!$D$12,(O532-MAR1!$C$12)/MAR1!$E$12)</f>
        <v/>
      </c>
      <c r="S532" s="7">
        <f>IF($I532=1,(P532-MAR1!$B$13)/MAR1!$D$13,(P532-MAR1!$C$13)/MAR1!$E$13)</f>
        <v/>
      </c>
      <c r="U532" s="5" t="n">
        <v>531</v>
      </c>
      <c r="V532" s="5" t="n">
        <v>0.49144</v>
      </c>
      <c r="W532" s="5" t="n">
        <v>0.84255</v>
      </c>
      <c r="X532" s="5" t="n">
        <v>0.869282</v>
      </c>
      <c r="Y532" s="5" t="n">
        <v>0.074487</v>
      </c>
      <c r="Z532" s="5" t="n">
        <v>0.455873</v>
      </c>
    </row>
    <row r="533">
      <c r="A533" s="5" t="n">
        <v>532</v>
      </c>
      <c r="B533" s="5" t="n">
        <v>2</v>
      </c>
      <c r="C533" s="5" t="n">
        <v>167</v>
      </c>
      <c r="D533" s="5" t="n">
        <v>6</v>
      </c>
      <c r="E533" s="5" t="n">
        <v>5.8</v>
      </c>
      <c r="F533" s="5" t="n">
        <v>35.6</v>
      </c>
      <c r="G533" s="5" t="n">
        <v>27.6</v>
      </c>
      <c r="H533" s="5" t="n">
        <v>13.6</v>
      </c>
      <c r="I533" s="6">
        <f>IF(E533&gt;=Markov!$B$3,1,0)</f>
        <v/>
      </c>
      <c r="J533" s="6">
        <f>I532</f>
        <v/>
      </c>
      <c r="K533" s="7">
        <f>MAR1!$B$5+MAR1!$C$5*COS(2*PI()*$C533/365)+MAR1!$D$5*SIN(2*PI()*$C533/365)</f>
        <v/>
      </c>
      <c r="L533" s="7">
        <f>MAR1!$B$6+MAR1!$C$6*COS(2*PI()*$C533/365)+MAR1!$D$6*SIN(2*PI()*$C533/365)</f>
        <v/>
      </c>
      <c r="M533" s="7">
        <f>MAR1!$B$7+MAR1!$C$7*COS(2*PI()*$C533/365)+MAR1!$D$7*SIN(2*PI()*$C533/365)</f>
        <v/>
      </c>
      <c r="N533" s="7">
        <f>F533-K533</f>
        <v/>
      </c>
      <c r="O533" s="7">
        <f>G533-L533</f>
        <v/>
      </c>
      <c r="P533" s="7">
        <f>H533-M533</f>
        <v/>
      </c>
      <c r="Q533" s="7">
        <f>IF($I533=1,(N533-MAR1!$B$11)/MAR1!$D$11,(N533-MAR1!$C$11)/MAR1!$E$11)</f>
        <v/>
      </c>
      <c r="R533" s="7">
        <f>IF($I533=1,(O533-MAR1!$B$12)/MAR1!$D$12,(O533-MAR1!$C$12)/MAR1!$E$12)</f>
        <v/>
      </c>
      <c r="S533" s="7">
        <f>IF($I533=1,(P533-MAR1!$B$13)/MAR1!$D$13,(P533-MAR1!$C$13)/MAR1!$E$13)</f>
        <v/>
      </c>
      <c r="U533" s="5" t="n">
        <v>532</v>
      </c>
      <c r="V533" s="5" t="n">
        <v>0.483566</v>
      </c>
      <c r="W533" s="5" t="n">
        <v>0.961298</v>
      </c>
      <c r="X533" s="5" t="n">
        <v>0.344694</v>
      </c>
      <c r="Y533" s="5" t="n">
        <v>0.646718</v>
      </c>
      <c r="Z533" s="5" t="n">
        <v>0.131794</v>
      </c>
    </row>
    <row r="534">
      <c r="A534" s="5" t="n">
        <v>533</v>
      </c>
      <c r="B534" s="5" t="n">
        <v>2</v>
      </c>
      <c r="C534" s="5" t="n">
        <v>168</v>
      </c>
      <c r="D534" s="5" t="n">
        <v>6</v>
      </c>
      <c r="E534" s="5" t="n">
        <v>9</v>
      </c>
      <c r="F534" s="5" t="n">
        <v>33.8</v>
      </c>
      <c r="G534" s="5" t="n">
        <v>28.2</v>
      </c>
      <c r="H534" s="5" t="n">
        <v>15.44</v>
      </c>
      <c r="I534" s="6">
        <f>IF(E534&gt;=Markov!$B$3,1,0)</f>
        <v/>
      </c>
      <c r="J534" s="6">
        <f>I533</f>
        <v/>
      </c>
      <c r="K534" s="7">
        <f>MAR1!$B$5+MAR1!$C$5*COS(2*PI()*$C534/365)+MAR1!$D$5*SIN(2*PI()*$C534/365)</f>
        <v/>
      </c>
      <c r="L534" s="7">
        <f>MAR1!$B$6+MAR1!$C$6*COS(2*PI()*$C534/365)+MAR1!$D$6*SIN(2*PI()*$C534/365)</f>
        <v/>
      </c>
      <c r="M534" s="7">
        <f>MAR1!$B$7+MAR1!$C$7*COS(2*PI()*$C534/365)+MAR1!$D$7*SIN(2*PI()*$C534/365)</f>
        <v/>
      </c>
      <c r="N534" s="7">
        <f>F534-K534</f>
        <v/>
      </c>
      <c r="O534" s="7">
        <f>G534-L534</f>
        <v/>
      </c>
      <c r="P534" s="7">
        <f>H534-M534</f>
        <v/>
      </c>
      <c r="Q534" s="7">
        <f>IF($I534=1,(N534-MAR1!$B$11)/MAR1!$D$11,(N534-MAR1!$C$11)/MAR1!$E$11)</f>
        <v/>
      </c>
      <c r="R534" s="7">
        <f>IF($I534=1,(O534-MAR1!$B$12)/MAR1!$D$12,(O534-MAR1!$C$12)/MAR1!$E$12)</f>
        <v/>
      </c>
      <c r="S534" s="7">
        <f>IF($I534=1,(P534-MAR1!$B$13)/MAR1!$D$13,(P534-MAR1!$C$13)/MAR1!$E$13)</f>
        <v/>
      </c>
      <c r="U534" s="5" t="n">
        <v>533</v>
      </c>
      <c r="V534" s="5" t="n">
        <v>0.45605</v>
      </c>
      <c r="W534" s="5" t="n">
        <v>0.219764</v>
      </c>
      <c r="X534" s="5" t="n">
        <v>0.21882</v>
      </c>
      <c r="Y534" s="5" t="n">
        <v>0.959564</v>
      </c>
      <c r="Z534" s="5" t="n">
        <v>0.06883400000000001</v>
      </c>
    </row>
    <row r="535">
      <c r="A535" s="5" t="n">
        <v>534</v>
      </c>
      <c r="B535" s="5" t="n">
        <v>2</v>
      </c>
      <c r="C535" s="5" t="n">
        <v>169</v>
      </c>
      <c r="D535" s="5" t="n">
        <v>6</v>
      </c>
      <c r="E535" s="5" t="n">
        <v>8.5</v>
      </c>
      <c r="F535" s="5" t="n">
        <v>31.7</v>
      </c>
      <c r="G535" s="5" t="n">
        <v>26.4</v>
      </c>
      <c r="H535" s="5" t="n">
        <v>16.95</v>
      </c>
      <c r="I535" s="6">
        <f>IF(E535&gt;=Markov!$B$3,1,0)</f>
        <v/>
      </c>
      <c r="J535" s="6">
        <f>I534</f>
        <v/>
      </c>
      <c r="K535" s="7">
        <f>MAR1!$B$5+MAR1!$C$5*COS(2*PI()*$C535/365)+MAR1!$D$5*SIN(2*PI()*$C535/365)</f>
        <v/>
      </c>
      <c r="L535" s="7">
        <f>MAR1!$B$6+MAR1!$C$6*COS(2*PI()*$C535/365)+MAR1!$D$6*SIN(2*PI()*$C535/365)</f>
        <v/>
      </c>
      <c r="M535" s="7">
        <f>MAR1!$B$7+MAR1!$C$7*COS(2*PI()*$C535/365)+MAR1!$D$7*SIN(2*PI()*$C535/365)</f>
        <v/>
      </c>
      <c r="N535" s="7">
        <f>F535-K535</f>
        <v/>
      </c>
      <c r="O535" s="7">
        <f>G535-L535</f>
        <v/>
      </c>
      <c r="P535" s="7">
        <f>H535-M535</f>
        <v/>
      </c>
      <c r="Q535" s="7">
        <f>IF($I535=1,(N535-MAR1!$B$11)/MAR1!$D$11,(N535-MAR1!$C$11)/MAR1!$E$11)</f>
        <v/>
      </c>
      <c r="R535" s="7">
        <f>IF($I535=1,(O535-MAR1!$B$12)/MAR1!$D$12,(O535-MAR1!$C$12)/MAR1!$E$12)</f>
        <v/>
      </c>
      <c r="S535" s="7">
        <f>IF($I535=1,(P535-MAR1!$B$13)/MAR1!$D$13,(P535-MAR1!$C$13)/MAR1!$E$13)</f>
        <v/>
      </c>
      <c r="U535" s="5" t="n">
        <v>534</v>
      </c>
      <c r="V535" s="5" t="n">
        <v>0.857388</v>
      </c>
      <c r="W535" s="5" t="n">
        <v>0.612942</v>
      </c>
      <c r="X535" s="5" t="n">
        <v>0.980108</v>
      </c>
      <c r="Y535" s="5" t="n">
        <v>0.712467</v>
      </c>
      <c r="Z535" s="5" t="n">
        <v>0.859282</v>
      </c>
    </row>
    <row r="536">
      <c r="A536" s="5" t="n">
        <v>535</v>
      </c>
      <c r="B536" s="5" t="n">
        <v>2</v>
      </c>
      <c r="C536" s="5" t="n">
        <v>170</v>
      </c>
      <c r="D536" s="5" t="n">
        <v>6</v>
      </c>
      <c r="E536" s="5" t="n">
        <v>0</v>
      </c>
      <c r="F536" s="5" t="n">
        <v>34.7</v>
      </c>
      <c r="G536" s="5" t="n">
        <v>27.4</v>
      </c>
      <c r="H536" s="5" t="n">
        <v>24.68</v>
      </c>
      <c r="I536" s="6">
        <f>IF(E536&gt;=Markov!$B$3,1,0)</f>
        <v/>
      </c>
      <c r="J536" s="6">
        <f>I535</f>
        <v/>
      </c>
      <c r="K536" s="7">
        <f>MAR1!$B$5+MAR1!$C$5*COS(2*PI()*$C536/365)+MAR1!$D$5*SIN(2*PI()*$C536/365)</f>
        <v/>
      </c>
      <c r="L536" s="7">
        <f>MAR1!$B$6+MAR1!$C$6*COS(2*PI()*$C536/365)+MAR1!$D$6*SIN(2*PI()*$C536/365)</f>
        <v/>
      </c>
      <c r="M536" s="7">
        <f>MAR1!$B$7+MAR1!$C$7*COS(2*PI()*$C536/365)+MAR1!$D$7*SIN(2*PI()*$C536/365)</f>
        <v/>
      </c>
      <c r="N536" s="7">
        <f>F536-K536</f>
        <v/>
      </c>
      <c r="O536" s="7">
        <f>G536-L536</f>
        <v/>
      </c>
      <c r="P536" s="7">
        <f>H536-M536</f>
        <v/>
      </c>
      <c r="Q536" s="7">
        <f>IF($I536=1,(N536-MAR1!$B$11)/MAR1!$D$11,(N536-MAR1!$C$11)/MAR1!$E$11)</f>
        <v/>
      </c>
      <c r="R536" s="7">
        <f>IF($I536=1,(O536-MAR1!$B$12)/MAR1!$D$12,(O536-MAR1!$C$12)/MAR1!$E$12)</f>
        <v/>
      </c>
      <c r="S536" s="7">
        <f>IF($I536=1,(P536-MAR1!$B$13)/MAR1!$D$13,(P536-MAR1!$C$13)/MAR1!$E$13)</f>
        <v/>
      </c>
      <c r="U536" s="5" t="n">
        <v>535</v>
      </c>
      <c r="V536" s="5" t="n">
        <v>0.556832</v>
      </c>
      <c r="W536" s="5" t="n">
        <v>0.406476</v>
      </c>
      <c r="X536" s="5" t="n">
        <v>0.233568</v>
      </c>
      <c r="Y536" s="5" t="n">
        <v>0.471635</v>
      </c>
      <c r="Z536" s="5" t="n">
        <v>0.11261</v>
      </c>
    </row>
    <row r="537">
      <c r="A537" s="5" t="n">
        <v>536</v>
      </c>
      <c r="B537" s="5" t="n">
        <v>2</v>
      </c>
      <c r="C537" s="5" t="n">
        <v>171</v>
      </c>
      <c r="D537" s="5" t="n">
        <v>6</v>
      </c>
      <c r="E537" s="5" t="n">
        <v>5.8</v>
      </c>
      <c r="F537" s="5" t="n">
        <v>29.2</v>
      </c>
      <c r="G537" s="5" t="n">
        <v>25.7</v>
      </c>
      <c r="H537" s="5" t="n">
        <v>13.85</v>
      </c>
      <c r="I537" s="6">
        <f>IF(E537&gt;=Markov!$B$3,1,0)</f>
        <v/>
      </c>
      <c r="J537" s="6">
        <f>I536</f>
        <v/>
      </c>
      <c r="K537" s="7">
        <f>MAR1!$B$5+MAR1!$C$5*COS(2*PI()*$C537/365)+MAR1!$D$5*SIN(2*PI()*$C537/365)</f>
        <v/>
      </c>
      <c r="L537" s="7">
        <f>MAR1!$B$6+MAR1!$C$6*COS(2*PI()*$C537/365)+MAR1!$D$6*SIN(2*PI()*$C537/365)</f>
        <v/>
      </c>
      <c r="M537" s="7">
        <f>MAR1!$B$7+MAR1!$C$7*COS(2*PI()*$C537/365)+MAR1!$D$7*SIN(2*PI()*$C537/365)</f>
        <v/>
      </c>
      <c r="N537" s="7">
        <f>F537-K537</f>
        <v/>
      </c>
      <c r="O537" s="7">
        <f>G537-L537</f>
        <v/>
      </c>
      <c r="P537" s="7">
        <f>H537-M537</f>
        <v/>
      </c>
      <c r="Q537" s="7">
        <f>IF($I537=1,(N537-MAR1!$B$11)/MAR1!$D$11,(N537-MAR1!$C$11)/MAR1!$E$11)</f>
        <v/>
      </c>
      <c r="R537" s="7">
        <f>IF($I537=1,(O537-MAR1!$B$12)/MAR1!$D$12,(O537-MAR1!$C$12)/MAR1!$E$12)</f>
        <v/>
      </c>
      <c r="S537" s="7">
        <f>IF($I537=1,(P537-MAR1!$B$13)/MAR1!$D$13,(P537-MAR1!$C$13)/MAR1!$E$13)</f>
        <v/>
      </c>
      <c r="U537" s="5" t="n">
        <v>536</v>
      </c>
      <c r="V537" s="5" t="n">
        <v>0.156813</v>
      </c>
      <c r="W537" s="5" t="n">
        <v>0.358691</v>
      </c>
      <c r="X537" s="5" t="n">
        <v>0.445803</v>
      </c>
      <c r="Y537" s="5" t="n">
        <v>0.35873</v>
      </c>
      <c r="Z537" s="5" t="n">
        <v>0.512446</v>
      </c>
    </row>
    <row r="538">
      <c r="A538" s="5" t="n">
        <v>537</v>
      </c>
      <c r="B538" s="5" t="n">
        <v>2</v>
      </c>
      <c r="C538" s="5" t="n">
        <v>172</v>
      </c>
      <c r="D538" s="5" t="n">
        <v>6</v>
      </c>
      <c r="E538" s="5" t="n">
        <v>0.2</v>
      </c>
      <c r="F538" s="5" t="n">
        <v>32.1</v>
      </c>
      <c r="G538" s="5" t="n">
        <v>26.6</v>
      </c>
      <c r="H538" s="5" t="n">
        <v>16.97</v>
      </c>
      <c r="I538" s="6">
        <f>IF(E538&gt;=Markov!$B$3,1,0)</f>
        <v/>
      </c>
      <c r="J538" s="6">
        <f>I537</f>
        <v/>
      </c>
      <c r="K538" s="7">
        <f>MAR1!$B$5+MAR1!$C$5*COS(2*PI()*$C538/365)+MAR1!$D$5*SIN(2*PI()*$C538/365)</f>
        <v/>
      </c>
      <c r="L538" s="7">
        <f>MAR1!$B$6+MAR1!$C$6*COS(2*PI()*$C538/365)+MAR1!$D$6*SIN(2*PI()*$C538/365)</f>
        <v/>
      </c>
      <c r="M538" s="7">
        <f>MAR1!$B$7+MAR1!$C$7*COS(2*PI()*$C538/365)+MAR1!$D$7*SIN(2*PI()*$C538/365)</f>
        <v/>
      </c>
      <c r="N538" s="7">
        <f>F538-K538</f>
        <v/>
      </c>
      <c r="O538" s="7">
        <f>G538-L538</f>
        <v/>
      </c>
      <c r="P538" s="7">
        <f>H538-M538</f>
        <v/>
      </c>
      <c r="Q538" s="7">
        <f>IF($I538=1,(N538-MAR1!$B$11)/MAR1!$D$11,(N538-MAR1!$C$11)/MAR1!$E$11)</f>
        <v/>
      </c>
      <c r="R538" s="7">
        <f>IF($I538=1,(O538-MAR1!$B$12)/MAR1!$D$12,(O538-MAR1!$C$12)/MAR1!$E$12)</f>
        <v/>
      </c>
      <c r="S538" s="7">
        <f>IF($I538=1,(P538-MAR1!$B$13)/MAR1!$D$13,(P538-MAR1!$C$13)/MAR1!$E$13)</f>
        <v/>
      </c>
      <c r="U538" s="5" t="n">
        <v>537</v>
      </c>
      <c r="V538" s="5" t="n">
        <v>0.27983</v>
      </c>
      <c r="W538" s="5" t="n">
        <v>0.296991</v>
      </c>
      <c r="X538" s="5" t="n">
        <v>0.799276</v>
      </c>
      <c r="Y538" s="5" t="n">
        <v>0.495629</v>
      </c>
      <c r="Z538" s="5" t="n">
        <v>0.034585</v>
      </c>
    </row>
    <row r="539">
      <c r="A539" s="5" t="n">
        <v>538</v>
      </c>
      <c r="B539" s="5" t="n">
        <v>2</v>
      </c>
      <c r="C539" s="5" t="n">
        <v>173</v>
      </c>
      <c r="D539" s="5" t="n">
        <v>6</v>
      </c>
      <c r="E539" s="5" t="n">
        <v>0</v>
      </c>
      <c r="F539" s="5" t="n">
        <v>31.9</v>
      </c>
      <c r="G539" s="5" t="n">
        <v>24.7</v>
      </c>
      <c r="H539" s="5" t="n">
        <v>18.19</v>
      </c>
      <c r="I539" s="6">
        <f>IF(E539&gt;=Markov!$B$3,1,0)</f>
        <v/>
      </c>
      <c r="J539" s="6">
        <f>I538</f>
        <v/>
      </c>
      <c r="K539" s="7">
        <f>MAR1!$B$5+MAR1!$C$5*COS(2*PI()*$C539/365)+MAR1!$D$5*SIN(2*PI()*$C539/365)</f>
        <v/>
      </c>
      <c r="L539" s="7">
        <f>MAR1!$B$6+MAR1!$C$6*COS(2*PI()*$C539/365)+MAR1!$D$6*SIN(2*PI()*$C539/365)</f>
        <v/>
      </c>
      <c r="M539" s="7">
        <f>MAR1!$B$7+MAR1!$C$7*COS(2*PI()*$C539/365)+MAR1!$D$7*SIN(2*PI()*$C539/365)</f>
        <v/>
      </c>
      <c r="N539" s="7">
        <f>F539-K539</f>
        <v/>
      </c>
      <c r="O539" s="7">
        <f>G539-L539</f>
        <v/>
      </c>
      <c r="P539" s="7">
        <f>H539-M539</f>
        <v/>
      </c>
      <c r="Q539" s="7">
        <f>IF($I539=1,(N539-MAR1!$B$11)/MAR1!$D$11,(N539-MAR1!$C$11)/MAR1!$E$11)</f>
        <v/>
      </c>
      <c r="R539" s="7">
        <f>IF($I539=1,(O539-MAR1!$B$12)/MAR1!$D$12,(O539-MAR1!$C$12)/MAR1!$E$12)</f>
        <v/>
      </c>
      <c r="S539" s="7">
        <f>IF($I539=1,(P539-MAR1!$B$13)/MAR1!$D$13,(P539-MAR1!$C$13)/MAR1!$E$13)</f>
        <v/>
      </c>
      <c r="U539" s="5" t="n">
        <v>538</v>
      </c>
      <c r="V539" s="5" t="n">
        <v>0.671238</v>
      </c>
      <c r="W539" s="5" t="n">
        <v>0.836824</v>
      </c>
      <c r="X539" s="5" t="n">
        <v>0.66561</v>
      </c>
      <c r="Y539" s="5" t="n">
        <v>0.804091</v>
      </c>
      <c r="Z539" s="5" t="n">
        <v>0.590118</v>
      </c>
    </row>
    <row r="540">
      <c r="A540" s="5" t="n">
        <v>539</v>
      </c>
      <c r="B540" s="5" t="n">
        <v>2</v>
      </c>
      <c r="C540" s="5" t="n">
        <v>174</v>
      </c>
      <c r="D540" s="5" t="n">
        <v>6</v>
      </c>
      <c r="E540" s="5" t="n">
        <v>10.8</v>
      </c>
      <c r="F540" s="5" t="n">
        <v>30.6</v>
      </c>
      <c r="G540" s="5" t="n">
        <v>25.6</v>
      </c>
      <c r="H540" s="5" t="n">
        <v>18.23</v>
      </c>
      <c r="I540" s="6">
        <f>IF(E540&gt;=Markov!$B$3,1,0)</f>
        <v/>
      </c>
      <c r="J540" s="6">
        <f>I539</f>
        <v/>
      </c>
      <c r="K540" s="7">
        <f>MAR1!$B$5+MAR1!$C$5*COS(2*PI()*$C540/365)+MAR1!$D$5*SIN(2*PI()*$C540/365)</f>
        <v/>
      </c>
      <c r="L540" s="7">
        <f>MAR1!$B$6+MAR1!$C$6*COS(2*PI()*$C540/365)+MAR1!$D$6*SIN(2*PI()*$C540/365)</f>
        <v/>
      </c>
      <c r="M540" s="7">
        <f>MAR1!$B$7+MAR1!$C$7*COS(2*PI()*$C540/365)+MAR1!$D$7*SIN(2*PI()*$C540/365)</f>
        <v/>
      </c>
      <c r="N540" s="7">
        <f>F540-K540</f>
        <v/>
      </c>
      <c r="O540" s="7">
        <f>G540-L540</f>
        <v/>
      </c>
      <c r="P540" s="7">
        <f>H540-M540</f>
        <v/>
      </c>
      <c r="Q540" s="7">
        <f>IF($I540=1,(N540-MAR1!$B$11)/MAR1!$D$11,(N540-MAR1!$C$11)/MAR1!$E$11)</f>
        <v/>
      </c>
      <c r="R540" s="7">
        <f>IF($I540=1,(O540-MAR1!$B$12)/MAR1!$D$12,(O540-MAR1!$C$12)/MAR1!$E$12)</f>
        <v/>
      </c>
      <c r="S540" s="7">
        <f>IF($I540=1,(P540-MAR1!$B$13)/MAR1!$D$13,(P540-MAR1!$C$13)/MAR1!$E$13)</f>
        <v/>
      </c>
      <c r="U540" s="5" t="n">
        <v>539</v>
      </c>
      <c r="V540" s="5" t="n">
        <v>0.441121</v>
      </c>
      <c r="W540" s="5" t="n">
        <v>0.116289</v>
      </c>
      <c r="X540" s="5" t="n">
        <v>0.899522</v>
      </c>
      <c r="Y540" s="5" t="n">
        <v>0.606002</v>
      </c>
      <c r="Z540" s="5" t="n">
        <v>0.093847</v>
      </c>
    </row>
    <row r="541">
      <c r="A541" s="5" t="n">
        <v>540</v>
      </c>
      <c r="B541" s="5" t="n">
        <v>2</v>
      </c>
      <c r="C541" s="5" t="n">
        <v>175</v>
      </c>
      <c r="D541" s="5" t="n">
        <v>6</v>
      </c>
      <c r="E541" s="5" t="n">
        <v>0</v>
      </c>
      <c r="F541" s="5" t="n">
        <v>35.7</v>
      </c>
      <c r="G541" s="5" t="n">
        <v>25.8</v>
      </c>
      <c r="H541" s="5" t="n">
        <v>15.65</v>
      </c>
      <c r="I541" s="6">
        <f>IF(E541&gt;=Markov!$B$3,1,0)</f>
        <v/>
      </c>
      <c r="J541" s="6">
        <f>I540</f>
        <v/>
      </c>
      <c r="K541" s="7">
        <f>MAR1!$B$5+MAR1!$C$5*COS(2*PI()*$C541/365)+MAR1!$D$5*SIN(2*PI()*$C541/365)</f>
        <v/>
      </c>
      <c r="L541" s="7">
        <f>MAR1!$B$6+MAR1!$C$6*COS(2*PI()*$C541/365)+MAR1!$D$6*SIN(2*PI()*$C541/365)</f>
        <v/>
      </c>
      <c r="M541" s="7">
        <f>MAR1!$B$7+MAR1!$C$7*COS(2*PI()*$C541/365)+MAR1!$D$7*SIN(2*PI()*$C541/365)</f>
        <v/>
      </c>
      <c r="N541" s="7">
        <f>F541-K541</f>
        <v/>
      </c>
      <c r="O541" s="7">
        <f>G541-L541</f>
        <v/>
      </c>
      <c r="P541" s="7">
        <f>H541-M541</f>
        <v/>
      </c>
      <c r="Q541" s="7">
        <f>IF($I541=1,(N541-MAR1!$B$11)/MAR1!$D$11,(N541-MAR1!$C$11)/MAR1!$E$11)</f>
        <v/>
      </c>
      <c r="R541" s="7">
        <f>IF($I541=1,(O541-MAR1!$B$12)/MAR1!$D$12,(O541-MAR1!$C$12)/MAR1!$E$12)</f>
        <v/>
      </c>
      <c r="S541" s="7">
        <f>IF($I541=1,(P541-MAR1!$B$13)/MAR1!$D$13,(P541-MAR1!$C$13)/MAR1!$E$13)</f>
        <v/>
      </c>
      <c r="U541" s="5" t="n">
        <v>540</v>
      </c>
      <c r="V541" s="5" t="n">
        <v>0.881938</v>
      </c>
      <c r="W541" s="5" t="n">
        <v>0.8395899999999999</v>
      </c>
      <c r="X541" s="5" t="n">
        <v>0.80396</v>
      </c>
      <c r="Y541" s="5" t="n">
        <v>0.161047</v>
      </c>
      <c r="Z541" s="5" t="n">
        <v>0.6597420000000001</v>
      </c>
    </row>
    <row r="542">
      <c r="A542" s="5" t="n">
        <v>541</v>
      </c>
      <c r="B542" s="5" t="n">
        <v>2</v>
      </c>
      <c r="C542" s="5" t="n">
        <v>176</v>
      </c>
      <c r="D542" s="5" t="n">
        <v>6</v>
      </c>
      <c r="E542" s="5" t="n">
        <v>0</v>
      </c>
      <c r="F542" s="5" t="n">
        <v>34.2</v>
      </c>
      <c r="G542" s="5" t="n">
        <v>25.2</v>
      </c>
      <c r="H542" s="5" t="n">
        <v>16.55</v>
      </c>
      <c r="I542" s="6">
        <f>IF(E542&gt;=Markov!$B$3,1,0)</f>
        <v/>
      </c>
      <c r="J542" s="6">
        <f>I541</f>
        <v/>
      </c>
      <c r="K542" s="7">
        <f>MAR1!$B$5+MAR1!$C$5*COS(2*PI()*$C542/365)+MAR1!$D$5*SIN(2*PI()*$C542/365)</f>
        <v/>
      </c>
      <c r="L542" s="7">
        <f>MAR1!$B$6+MAR1!$C$6*COS(2*PI()*$C542/365)+MAR1!$D$6*SIN(2*PI()*$C542/365)</f>
        <v/>
      </c>
      <c r="M542" s="7">
        <f>MAR1!$B$7+MAR1!$C$7*COS(2*PI()*$C542/365)+MAR1!$D$7*SIN(2*PI()*$C542/365)</f>
        <v/>
      </c>
      <c r="N542" s="7">
        <f>F542-K542</f>
        <v/>
      </c>
      <c r="O542" s="7">
        <f>G542-L542</f>
        <v/>
      </c>
      <c r="P542" s="7">
        <f>H542-M542</f>
        <v/>
      </c>
      <c r="Q542" s="7">
        <f>IF($I542=1,(N542-MAR1!$B$11)/MAR1!$D$11,(N542-MAR1!$C$11)/MAR1!$E$11)</f>
        <v/>
      </c>
      <c r="R542" s="7">
        <f>IF($I542=1,(O542-MAR1!$B$12)/MAR1!$D$12,(O542-MAR1!$C$12)/MAR1!$E$12)</f>
        <v/>
      </c>
      <c r="S542" s="7">
        <f>IF($I542=1,(P542-MAR1!$B$13)/MAR1!$D$13,(P542-MAR1!$C$13)/MAR1!$E$13)</f>
        <v/>
      </c>
      <c r="U542" s="5" t="n">
        <v>541</v>
      </c>
      <c r="V542" s="5" t="n">
        <v>0.437606</v>
      </c>
      <c r="W542" s="5" t="n">
        <v>0.014827</v>
      </c>
      <c r="X542" s="5" t="n">
        <v>0.66243</v>
      </c>
      <c r="Y542" s="5" t="n">
        <v>0.682097</v>
      </c>
      <c r="Z542" s="5" t="n">
        <v>0.020165</v>
      </c>
    </row>
    <row r="543">
      <c r="A543" s="5" t="n">
        <v>542</v>
      </c>
      <c r="B543" s="5" t="n">
        <v>2</v>
      </c>
      <c r="C543" s="5" t="n">
        <v>177</v>
      </c>
      <c r="D543" s="5" t="n">
        <v>6</v>
      </c>
      <c r="E543" s="5" t="n">
        <v>0</v>
      </c>
      <c r="F543" s="5" t="n">
        <v>29.5</v>
      </c>
      <c r="G543" s="5" t="n">
        <v>22.7</v>
      </c>
      <c r="H543" s="5" t="n">
        <v>11.79</v>
      </c>
      <c r="I543" s="6">
        <f>IF(E543&gt;=Markov!$B$3,1,0)</f>
        <v/>
      </c>
      <c r="J543" s="6">
        <f>I542</f>
        <v/>
      </c>
      <c r="K543" s="7">
        <f>MAR1!$B$5+MAR1!$C$5*COS(2*PI()*$C543/365)+MAR1!$D$5*SIN(2*PI()*$C543/365)</f>
        <v/>
      </c>
      <c r="L543" s="7">
        <f>MAR1!$B$6+MAR1!$C$6*COS(2*PI()*$C543/365)+MAR1!$D$6*SIN(2*PI()*$C543/365)</f>
        <v/>
      </c>
      <c r="M543" s="7">
        <f>MAR1!$B$7+MAR1!$C$7*COS(2*PI()*$C543/365)+MAR1!$D$7*SIN(2*PI()*$C543/365)</f>
        <v/>
      </c>
      <c r="N543" s="7">
        <f>F543-K543</f>
        <v/>
      </c>
      <c r="O543" s="7">
        <f>G543-L543</f>
        <v/>
      </c>
      <c r="P543" s="7">
        <f>H543-M543</f>
        <v/>
      </c>
      <c r="Q543" s="7">
        <f>IF($I543=1,(N543-MAR1!$B$11)/MAR1!$D$11,(N543-MAR1!$C$11)/MAR1!$E$11)</f>
        <v/>
      </c>
      <c r="R543" s="7">
        <f>IF($I543=1,(O543-MAR1!$B$12)/MAR1!$D$12,(O543-MAR1!$C$12)/MAR1!$E$12)</f>
        <v/>
      </c>
      <c r="S543" s="7">
        <f>IF($I543=1,(P543-MAR1!$B$13)/MAR1!$D$13,(P543-MAR1!$C$13)/MAR1!$E$13)</f>
        <v/>
      </c>
      <c r="U543" s="5" t="n">
        <v>542</v>
      </c>
      <c r="V543" s="5" t="n">
        <v>0.506925</v>
      </c>
      <c r="W543" s="5" t="n">
        <v>0.774948</v>
      </c>
      <c r="X543" s="5" t="n">
        <v>0.652051</v>
      </c>
      <c r="Y543" s="5" t="n">
        <v>0.020903</v>
      </c>
      <c r="Z543" s="5" t="n">
        <v>0.040006</v>
      </c>
    </row>
    <row r="544">
      <c r="A544" s="5" t="n">
        <v>543</v>
      </c>
      <c r="B544" s="5" t="n">
        <v>2</v>
      </c>
      <c r="C544" s="5" t="n">
        <v>178</v>
      </c>
      <c r="D544" s="5" t="n">
        <v>6</v>
      </c>
      <c r="E544" s="5" t="n">
        <v>11</v>
      </c>
      <c r="F544" s="5" t="n">
        <v>30.5</v>
      </c>
      <c r="G544" s="5" t="n">
        <v>24.9</v>
      </c>
      <c r="H544" s="5" t="n">
        <v>12.72</v>
      </c>
      <c r="I544" s="6">
        <f>IF(E544&gt;=Markov!$B$3,1,0)</f>
        <v/>
      </c>
      <c r="J544" s="6">
        <f>I543</f>
        <v/>
      </c>
      <c r="K544" s="7">
        <f>MAR1!$B$5+MAR1!$C$5*COS(2*PI()*$C544/365)+MAR1!$D$5*SIN(2*PI()*$C544/365)</f>
        <v/>
      </c>
      <c r="L544" s="7">
        <f>MAR1!$B$6+MAR1!$C$6*COS(2*PI()*$C544/365)+MAR1!$D$6*SIN(2*PI()*$C544/365)</f>
        <v/>
      </c>
      <c r="M544" s="7">
        <f>MAR1!$B$7+MAR1!$C$7*COS(2*PI()*$C544/365)+MAR1!$D$7*SIN(2*PI()*$C544/365)</f>
        <v/>
      </c>
      <c r="N544" s="7">
        <f>F544-K544</f>
        <v/>
      </c>
      <c r="O544" s="7">
        <f>G544-L544</f>
        <v/>
      </c>
      <c r="P544" s="7">
        <f>H544-M544</f>
        <v/>
      </c>
      <c r="Q544" s="7">
        <f>IF($I544=1,(N544-MAR1!$B$11)/MAR1!$D$11,(N544-MAR1!$C$11)/MAR1!$E$11)</f>
        <v/>
      </c>
      <c r="R544" s="7">
        <f>IF($I544=1,(O544-MAR1!$B$12)/MAR1!$D$12,(O544-MAR1!$C$12)/MAR1!$E$12)</f>
        <v/>
      </c>
      <c r="S544" s="7">
        <f>IF($I544=1,(P544-MAR1!$B$13)/MAR1!$D$13,(P544-MAR1!$C$13)/MAR1!$E$13)</f>
        <v/>
      </c>
      <c r="U544" s="5" t="n">
        <v>543</v>
      </c>
      <c r="V544" s="5" t="n">
        <v>0.159344</v>
      </c>
      <c r="W544" s="5" t="n">
        <v>0.169827</v>
      </c>
      <c r="X544" s="5" t="n">
        <v>0.71278</v>
      </c>
      <c r="Y544" s="5" t="n">
        <v>0.854241</v>
      </c>
      <c r="Z544" s="5" t="n">
        <v>0.6495030000000001</v>
      </c>
    </row>
    <row r="545">
      <c r="A545" s="5" t="n">
        <v>544</v>
      </c>
      <c r="B545" s="5" t="n">
        <v>2</v>
      </c>
      <c r="C545" s="5" t="n">
        <v>179</v>
      </c>
      <c r="D545" s="5" t="n">
        <v>6</v>
      </c>
      <c r="E545" s="5" t="n">
        <v>5.3</v>
      </c>
      <c r="F545" s="5" t="n">
        <v>31</v>
      </c>
      <c r="G545" s="5" t="n">
        <v>25.9</v>
      </c>
      <c r="H545" s="5" t="n">
        <v>13.54</v>
      </c>
      <c r="I545" s="6">
        <f>IF(E545&gt;=Markov!$B$3,1,0)</f>
        <v/>
      </c>
      <c r="J545" s="6">
        <f>I544</f>
        <v/>
      </c>
      <c r="K545" s="7">
        <f>MAR1!$B$5+MAR1!$C$5*COS(2*PI()*$C545/365)+MAR1!$D$5*SIN(2*PI()*$C545/365)</f>
        <v/>
      </c>
      <c r="L545" s="7">
        <f>MAR1!$B$6+MAR1!$C$6*COS(2*PI()*$C545/365)+MAR1!$D$6*SIN(2*PI()*$C545/365)</f>
        <v/>
      </c>
      <c r="M545" s="7">
        <f>MAR1!$B$7+MAR1!$C$7*COS(2*PI()*$C545/365)+MAR1!$D$7*SIN(2*PI()*$C545/365)</f>
        <v/>
      </c>
      <c r="N545" s="7">
        <f>F545-K545</f>
        <v/>
      </c>
      <c r="O545" s="7">
        <f>G545-L545</f>
        <v/>
      </c>
      <c r="P545" s="7">
        <f>H545-M545</f>
        <v/>
      </c>
      <c r="Q545" s="7">
        <f>IF($I545=1,(N545-MAR1!$B$11)/MAR1!$D$11,(N545-MAR1!$C$11)/MAR1!$E$11)</f>
        <v/>
      </c>
      <c r="R545" s="7">
        <f>IF($I545=1,(O545-MAR1!$B$12)/MAR1!$D$12,(O545-MAR1!$C$12)/MAR1!$E$12)</f>
        <v/>
      </c>
      <c r="S545" s="7">
        <f>IF($I545=1,(P545-MAR1!$B$13)/MAR1!$D$13,(P545-MAR1!$C$13)/MAR1!$E$13)</f>
        <v/>
      </c>
      <c r="U545" s="5" t="n">
        <v>544</v>
      </c>
      <c r="V545" s="5" t="n">
        <v>0.711271</v>
      </c>
      <c r="W545" s="5" t="n">
        <v>0.689533</v>
      </c>
      <c r="X545" s="5" t="n">
        <v>0.444347</v>
      </c>
      <c r="Y545" s="5" t="n">
        <v>0.422784</v>
      </c>
      <c r="Z545" s="5" t="n">
        <v>0.954806</v>
      </c>
    </row>
    <row r="546">
      <c r="A546" s="5" t="n">
        <v>545</v>
      </c>
      <c r="B546" s="5" t="n">
        <v>2</v>
      </c>
      <c r="C546" s="5" t="n">
        <v>180</v>
      </c>
      <c r="D546" s="5" t="n">
        <v>6</v>
      </c>
      <c r="E546" s="5" t="n">
        <v>6.2</v>
      </c>
      <c r="F546" s="5" t="n">
        <v>30</v>
      </c>
      <c r="G546" s="5" t="n">
        <v>25.5</v>
      </c>
      <c r="H546" s="5" t="n">
        <v>15.84</v>
      </c>
      <c r="I546" s="6">
        <f>IF(E546&gt;=Markov!$B$3,1,0)</f>
        <v/>
      </c>
      <c r="J546" s="6">
        <f>I545</f>
        <v/>
      </c>
      <c r="K546" s="7">
        <f>MAR1!$B$5+MAR1!$C$5*COS(2*PI()*$C546/365)+MAR1!$D$5*SIN(2*PI()*$C546/365)</f>
        <v/>
      </c>
      <c r="L546" s="7">
        <f>MAR1!$B$6+MAR1!$C$6*COS(2*PI()*$C546/365)+MAR1!$D$6*SIN(2*PI()*$C546/365)</f>
        <v/>
      </c>
      <c r="M546" s="7">
        <f>MAR1!$B$7+MAR1!$C$7*COS(2*PI()*$C546/365)+MAR1!$D$7*SIN(2*PI()*$C546/365)</f>
        <v/>
      </c>
      <c r="N546" s="7">
        <f>F546-K546</f>
        <v/>
      </c>
      <c r="O546" s="7">
        <f>G546-L546</f>
        <v/>
      </c>
      <c r="P546" s="7">
        <f>H546-M546</f>
        <v/>
      </c>
      <c r="Q546" s="7">
        <f>IF($I546=1,(N546-MAR1!$B$11)/MAR1!$D$11,(N546-MAR1!$C$11)/MAR1!$E$11)</f>
        <v/>
      </c>
      <c r="R546" s="7">
        <f>IF($I546=1,(O546-MAR1!$B$12)/MAR1!$D$12,(O546-MAR1!$C$12)/MAR1!$E$12)</f>
        <v/>
      </c>
      <c r="S546" s="7">
        <f>IF($I546=1,(P546-MAR1!$B$13)/MAR1!$D$13,(P546-MAR1!$C$13)/MAR1!$E$13)</f>
        <v/>
      </c>
      <c r="U546" s="5" t="n">
        <v>545</v>
      </c>
      <c r="V546" s="5" t="n">
        <v>0.31826</v>
      </c>
      <c r="W546" s="5" t="n">
        <v>0.30758</v>
      </c>
      <c r="X546" s="5" t="n">
        <v>0.150331</v>
      </c>
      <c r="Y546" s="5" t="n">
        <v>0.642377</v>
      </c>
      <c r="Z546" s="5" t="n">
        <v>0.775312</v>
      </c>
    </row>
    <row r="547">
      <c r="A547" s="5" t="n">
        <v>546</v>
      </c>
      <c r="B547" s="5" t="n">
        <v>2</v>
      </c>
      <c r="C547" s="5" t="n">
        <v>181</v>
      </c>
      <c r="D547" s="5" t="n">
        <v>6</v>
      </c>
      <c r="E547" s="5" t="n">
        <v>0</v>
      </c>
      <c r="F547" s="5" t="n">
        <v>31.9</v>
      </c>
      <c r="G547" s="5" t="n">
        <v>25.4</v>
      </c>
      <c r="H547" s="5" t="n">
        <v>23.49</v>
      </c>
      <c r="I547" s="6">
        <f>IF(E547&gt;=Markov!$B$3,1,0)</f>
        <v/>
      </c>
      <c r="J547" s="6">
        <f>I546</f>
        <v/>
      </c>
      <c r="K547" s="7">
        <f>MAR1!$B$5+MAR1!$C$5*COS(2*PI()*$C547/365)+MAR1!$D$5*SIN(2*PI()*$C547/365)</f>
        <v/>
      </c>
      <c r="L547" s="7">
        <f>MAR1!$B$6+MAR1!$C$6*COS(2*PI()*$C547/365)+MAR1!$D$6*SIN(2*PI()*$C547/365)</f>
        <v/>
      </c>
      <c r="M547" s="7">
        <f>MAR1!$B$7+MAR1!$C$7*COS(2*PI()*$C547/365)+MAR1!$D$7*SIN(2*PI()*$C547/365)</f>
        <v/>
      </c>
      <c r="N547" s="7">
        <f>F547-K547</f>
        <v/>
      </c>
      <c r="O547" s="7">
        <f>G547-L547</f>
        <v/>
      </c>
      <c r="P547" s="7">
        <f>H547-M547</f>
        <v/>
      </c>
      <c r="Q547" s="7">
        <f>IF($I547=1,(N547-MAR1!$B$11)/MAR1!$D$11,(N547-MAR1!$C$11)/MAR1!$E$11)</f>
        <v/>
      </c>
      <c r="R547" s="7">
        <f>IF($I547=1,(O547-MAR1!$B$12)/MAR1!$D$12,(O547-MAR1!$C$12)/MAR1!$E$12)</f>
        <v/>
      </c>
      <c r="S547" s="7">
        <f>IF($I547=1,(P547-MAR1!$B$13)/MAR1!$D$13,(P547-MAR1!$C$13)/MAR1!$E$13)</f>
        <v/>
      </c>
      <c r="U547" s="5" t="n">
        <v>546</v>
      </c>
      <c r="V547" s="5" t="n">
        <v>0.412847</v>
      </c>
      <c r="W547" s="5" t="n">
        <v>0.416175</v>
      </c>
      <c r="X547" s="5" t="n">
        <v>0.197203</v>
      </c>
      <c r="Y547" s="5" t="n">
        <v>0.205095</v>
      </c>
      <c r="Z547" s="5" t="n">
        <v>0.746048</v>
      </c>
    </row>
    <row r="548">
      <c r="A548" s="5" t="n">
        <v>547</v>
      </c>
      <c r="B548" s="5" t="n">
        <v>2</v>
      </c>
      <c r="C548" s="5" t="n">
        <v>182</v>
      </c>
      <c r="D548" s="5" t="n">
        <v>7</v>
      </c>
      <c r="E548" s="5" t="n">
        <v>0</v>
      </c>
      <c r="F548" s="5" t="n">
        <v>37.2</v>
      </c>
      <c r="G548" s="5" t="n">
        <v>26.5</v>
      </c>
      <c r="H548" s="5" t="n">
        <v>21.25</v>
      </c>
      <c r="I548" s="6">
        <f>IF(E548&gt;=Markov!$B$3,1,0)</f>
        <v/>
      </c>
      <c r="J548" s="6">
        <f>I547</f>
        <v/>
      </c>
      <c r="K548" s="7">
        <f>MAR1!$B$5+MAR1!$C$5*COS(2*PI()*$C548/365)+MAR1!$D$5*SIN(2*PI()*$C548/365)</f>
        <v/>
      </c>
      <c r="L548" s="7">
        <f>MAR1!$B$6+MAR1!$C$6*COS(2*PI()*$C548/365)+MAR1!$D$6*SIN(2*PI()*$C548/365)</f>
        <v/>
      </c>
      <c r="M548" s="7">
        <f>MAR1!$B$7+MAR1!$C$7*COS(2*PI()*$C548/365)+MAR1!$D$7*SIN(2*PI()*$C548/365)</f>
        <v/>
      </c>
      <c r="N548" s="7">
        <f>F548-K548</f>
        <v/>
      </c>
      <c r="O548" s="7">
        <f>G548-L548</f>
        <v/>
      </c>
      <c r="P548" s="7">
        <f>H548-M548</f>
        <v/>
      </c>
      <c r="Q548" s="7">
        <f>IF($I548=1,(N548-MAR1!$B$11)/MAR1!$D$11,(N548-MAR1!$C$11)/MAR1!$E$11)</f>
        <v/>
      </c>
      <c r="R548" s="7">
        <f>IF($I548=1,(O548-MAR1!$B$12)/MAR1!$D$12,(O548-MAR1!$C$12)/MAR1!$E$12)</f>
        <v/>
      </c>
      <c r="S548" s="7">
        <f>IF($I548=1,(P548-MAR1!$B$13)/MAR1!$D$13,(P548-MAR1!$C$13)/MAR1!$E$13)</f>
        <v/>
      </c>
      <c r="U548" s="5" t="n">
        <v>547</v>
      </c>
      <c r="V548" s="5" t="n">
        <v>0.918561</v>
      </c>
      <c r="W548" s="5" t="n">
        <v>0.5868910000000001</v>
      </c>
      <c r="X548" s="5" t="n">
        <v>0.961072</v>
      </c>
      <c r="Y548" s="5" t="n">
        <v>0.755006</v>
      </c>
      <c r="Z548" s="5" t="n">
        <v>0.89452</v>
      </c>
    </row>
    <row r="549">
      <c r="A549" s="5" t="n">
        <v>548</v>
      </c>
      <c r="B549" s="5" t="n">
        <v>2</v>
      </c>
      <c r="C549" s="5" t="n">
        <v>183</v>
      </c>
      <c r="D549" s="5" t="n">
        <v>7</v>
      </c>
      <c r="E549" s="5" t="n">
        <v>0</v>
      </c>
      <c r="F549" s="5" t="n">
        <v>36.5</v>
      </c>
      <c r="G549" s="5" t="n">
        <v>25.7</v>
      </c>
      <c r="H549" s="5" t="n">
        <v>23.6</v>
      </c>
      <c r="I549" s="6">
        <f>IF(E549&gt;=Markov!$B$3,1,0)</f>
        <v/>
      </c>
      <c r="J549" s="6">
        <f>I548</f>
        <v/>
      </c>
      <c r="K549" s="7">
        <f>MAR1!$B$5+MAR1!$C$5*COS(2*PI()*$C549/365)+MAR1!$D$5*SIN(2*PI()*$C549/365)</f>
        <v/>
      </c>
      <c r="L549" s="7">
        <f>MAR1!$B$6+MAR1!$C$6*COS(2*PI()*$C549/365)+MAR1!$D$6*SIN(2*PI()*$C549/365)</f>
        <v/>
      </c>
      <c r="M549" s="7">
        <f>MAR1!$B$7+MAR1!$C$7*COS(2*PI()*$C549/365)+MAR1!$D$7*SIN(2*PI()*$C549/365)</f>
        <v/>
      </c>
      <c r="N549" s="7">
        <f>F549-K549</f>
        <v/>
      </c>
      <c r="O549" s="7">
        <f>G549-L549</f>
        <v/>
      </c>
      <c r="P549" s="7">
        <f>H549-M549</f>
        <v/>
      </c>
      <c r="Q549" s="7">
        <f>IF($I549=1,(N549-MAR1!$B$11)/MAR1!$D$11,(N549-MAR1!$C$11)/MAR1!$E$11)</f>
        <v/>
      </c>
      <c r="R549" s="7">
        <f>IF($I549=1,(O549-MAR1!$B$12)/MAR1!$D$12,(O549-MAR1!$C$12)/MAR1!$E$12)</f>
        <v/>
      </c>
      <c r="S549" s="7">
        <f>IF($I549=1,(P549-MAR1!$B$13)/MAR1!$D$13,(P549-MAR1!$C$13)/MAR1!$E$13)</f>
        <v/>
      </c>
      <c r="U549" s="5" t="n">
        <v>548</v>
      </c>
      <c r="V549" s="5" t="n">
        <v>0.455691</v>
      </c>
      <c r="W549" s="5" t="n">
        <v>0.233896</v>
      </c>
      <c r="X549" s="5" t="n">
        <v>0.882237</v>
      </c>
      <c r="Y549" s="5" t="n">
        <v>0.846338</v>
      </c>
      <c r="Z549" s="5" t="n">
        <v>0.907674</v>
      </c>
    </row>
    <row r="550">
      <c r="A550" s="5" t="n">
        <v>549</v>
      </c>
      <c r="B550" s="5" t="n">
        <v>2</v>
      </c>
      <c r="C550" s="5" t="n">
        <v>184</v>
      </c>
      <c r="D550" s="5" t="n">
        <v>7</v>
      </c>
      <c r="E550" s="5" t="n">
        <v>0</v>
      </c>
      <c r="F550" s="5" t="n">
        <v>37</v>
      </c>
      <c r="G550" s="5" t="n">
        <v>26</v>
      </c>
      <c r="H550" s="5" t="n">
        <v>25.81</v>
      </c>
      <c r="I550" s="6">
        <f>IF(E550&gt;=Markov!$B$3,1,0)</f>
        <v/>
      </c>
      <c r="J550" s="6">
        <f>I549</f>
        <v/>
      </c>
      <c r="K550" s="7">
        <f>MAR1!$B$5+MAR1!$C$5*COS(2*PI()*$C550/365)+MAR1!$D$5*SIN(2*PI()*$C550/365)</f>
        <v/>
      </c>
      <c r="L550" s="7">
        <f>MAR1!$B$6+MAR1!$C$6*COS(2*PI()*$C550/365)+MAR1!$D$6*SIN(2*PI()*$C550/365)</f>
        <v/>
      </c>
      <c r="M550" s="7">
        <f>MAR1!$B$7+MAR1!$C$7*COS(2*PI()*$C550/365)+MAR1!$D$7*SIN(2*PI()*$C550/365)</f>
        <v/>
      </c>
      <c r="N550" s="7">
        <f>F550-K550</f>
        <v/>
      </c>
      <c r="O550" s="7">
        <f>G550-L550</f>
        <v/>
      </c>
      <c r="P550" s="7">
        <f>H550-M550</f>
        <v/>
      </c>
      <c r="Q550" s="7">
        <f>IF($I550=1,(N550-MAR1!$B$11)/MAR1!$D$11,(N550-MAR1!$C$11)/MAR1!$E$11)</f>
        <v/>
      </c>
      <c r="R550" s="7">
        <f>IF($I550=1,(O550-MAR1!$B$12)/MAR1!$D$12,(O550-MAR1!$C$12)/MAR1!$E$12)</f>
        <v/>
      </c>
      <c r="S550" s="7">
        <f>IF($I550=1,(P550-MAR1!$B$13)/MAR1!$D$13,(P550-MAR1!$C$13)/MAR1!$E$13)</f>
        <v/>
      </c>
      <c r="U550" s="5" t="n">
        <v>549</v>
      </c>
      <c r="V550" s="5" t="n">
        <v>0.618798</v>
      </c>
      <c r="W550" s="5" t="n">
        <v>0.449498</v>
      </c>
      <c r="X550" s="5" t="n">
        <v>0.786422</v>
      </c>
      <c r="Y550" s="5" t="n">
        <v>0.001002</v>
      </c>
      <c r="Z550" s="5" t="n">
        <v>0.042701</v>
      </c>
    </row>
    <row r="551">
      <c r="A551" s="5" t="n">
        <v>550</v>
      </c>
      <c r="B551" s="5" t="n">
        <v>2</v>
      </c>
      <c r="C551" s="5" t="n">
        <v>185</v>
      </c>
      <c r="D551" s="5" t="n">
        <v>7</v>
      </c>
      <c r="E551" s="5" t="n">
        <v>0</v>
      </c>
      <c r="F551" s="5" t="n">
        <v>36</v>
      </c>
      <c r="G551" s="5" t="n">
        <v>26.7</v>
      </c>
      <c r="H551" s="5" t="n">
        <v>23.58</v>
      </c>
      <c r="I551" s="6">
        <f>IF(E551&gt;=Markov!$B$3,1,0)</f>
        <v/>
      </c>
      <c r="J551" s="6">
        <f>I550</f>
        <v/>
      </c>
      <c r="K551" s="7">
        <f>MAR1!$B$5+MAR1!$C$5*COS(2*PI()*$C551/365)+MAR1!$D$5*SIN(2*PI()*$C551/365)</f>
        <v/>
      </c>
      <c r="L551" s="7">
        <f>MAR1!$B$6+MAR1!$C$6*COS(2*PI()*$C551/365)+MAR1!$D$6*SIN(2*PI()*$C551/365)</f>
        <v/>
      </c>
      <c r="M551" s="7">
        <f>MAR1!$B$7+MAR1!$C$7*COS(2*PI()*$C551/365)+MAR1!$D$7*SIN(2*PI()*$C551/365)</f>
        <v/>
      </c>
      <c r="N551" s="7">
        <f>F551-K551</f>
        <v/>
      </c>
      <c r="O551" s="7">
        <f>G551-L551</f>
        <v/>
      </c>
      <c r="P551" s="7">
        <f>H551-M551</f>
        <v/>
      </c>
      <c r="Q551" s="7">
        <f>IF($I551=1,(N551-MAR1!$B$11)/MAR1!$D$11,(N551-MAR1!$C$11)/MAR1!$E$11)</f>
        <v/>
      </c>
      <c r="R551" s="7">
        <f>IF($I551=1,(O551-MAR1!$B$12)/MAR1!$D$12,(O551-MAR1!$C$12)/MAR1!$E$12)</f>
        <v/>
      </c>
      <c r="S551" s="7">
        <f>IF($I551=1,(P551-MAR1!$B$13)/MAR1!$D$13,(P551-MAR1!$C$13)/MAR1!$E$13)</f>
        <v/>
      </c>
      <c r="U551" s="5" t="n">
        <v>550</v>
      </c>
      <c r="V551" s="5" t="n">
        <v>0.606776</v>
      </c>
      <c r="W551" s="5" t="n">
        <v>0.218995</v>
      </c>
      <c r="X551" s="5" t="n">
        <v>0.408427</v>
      </c>
      <c r="Y551" s="5" t="n">
        <v>0.134444</v>
      </c>
      <c r="Z551" s="5" t="n">
        <v>0.419257</v>
      </c>
    </row>
    <row r="552">
      <c r="A552" s="5" t="n">
        <v>551</v>
      </c>
      <c r="B552" s="5" t="n">
        <v>2</v>
      </c>
      <c r="C552" s="5" t="n">
        <v>186</v>
      </c>
      <c r="D552" s="5" t="n">
        <v>7</v>
      </c>
      <c r="E552" s="5" t="n">
        <v>0</v>
      </c>
      <c r="F552" s="5" t="n">
        <v>35.2</v>
      </c>
      <c r="G552" s="5" t="n">
        <v>26.4</v>
      </c>
      <c r="H552" s="5" t="n">
        <v>17.57</v>
      </c>
      <c r="I552" s="6">
        <f>IF(E552&gt;=Markov!$B$3,1,0)</f>
        <v/>
      </c>
      <c r="J552" s="6">
        <f>I551</f>
        <v/>
      </c>
      <c r="K552" s="7">
        <f>MAR1!$B$5+MAR1!$C$5*COS(2*PI()*$C552/365)+MAR1!$D$5*SIN(2*PI()*$C552/365)</f>
        <v/>
      </c>
      <c r="L552" s="7">
        <f>MAR1!$B$6+MAR1!$C$6*COS(2*PI()*$C552/365)+MAR1!$D$6*SIN(2*PI()*$C552/365)</f>
        <v/>
      </c>
      <c r="M552" s="7">
        <f>MAR1!$B$7+MAR1!$C$7*COS(2*PI()*$C552/365)+MAR1!$D$7*SIN(2*PI()*$C552/365)</f>
        <v/>
      </c>
      <c r="N552" s="7">
        <f>F552-K552</f>
        <v/>
      </c>
      <c r="O552" s="7">
        <f>G552-L552</f>
        <v/>
      </c>
      <c r="P552" s="7">
        <f>H552-M552</f>
        <v/>
      </c>
      <c r="Q552" s="7">
        <f>IF($I552=1,(N552-MAR1!$B$11)/MAR1!$D$11,(N552-MAR1!$C$11)/MAR1!$E$11)</f>
        <v/>
      </c>
      <c r="R552" s="7">
        <f>IF($I552=1,(O552-MAR1!$B$12)/MAR1!$D$12,(O552-MAR1!$C$12)/MAR1!$E$12)</f>
        <v/>
      </c>
      <c r="S552" s="7">
        <f>IF($I552=1,(P552-MAR1!$B$13)/MAR1!$D$13,(P552-MAR1!$C$13)/MAR1!$E$13)</f>
        <v/>
      </c>
      <c r="U552" s="5" t="n">
        <v>551</v>
      </c>
      <c r="V552" s="5" t="n">
        <v>0.178158</v>
      </c>
      <c r="W552" s="5" t="n">
        <v>0.648193</v>
      </c>
      <c r="X552" s="5" t="n">
        <v>0.441981</v>
      </c>
      <c r="Y552" s="5" t="n">
        <v>0.821319</v>
      </c>
      <c r="Z552" s="5" t="n">
        <v>0.216166</v>
      </c>
    </row>
    <row r="553">
      <c r="A553" s="5" t="n">
        <v>552</v>
      </c>
      <c r="B553" s="5" t="n">
        <v>2</v>
      </c>
      <c r="C553" s="5" t="n">
        <v>187</v>
      </c>
      <c r="D553" s="5" t="n">
        <v>7</v>
      </c>
      <c r="E553" s="5" t="n">
        <v>21.4</v>
      </c>
      <c r="F553" s="5" t="n">
        <v>30.9</v>
      </c>
      <c r="G553" s="5" t="n">
        <v>26.8</v>
      </c>
      <c r="H553" s="5" t="n">
        <v>13</v>
      </c>
      <c r="I553" s="6">
        <f>IF(E553&gt;=Markov!$B$3,1,0)</f>
        <v/>
      </c>
      <c r="J553" s="6">
        <f>I552</f>
        <v/>
      </c>
      <c r="K553" s="7">
        <f>MAR1!$B$5+MAR1!$C$5*COS(2*PI()*$C553/365)+MAR1!$D$5*SIN(2*PI()*$C553/365)</f>
        <v/>
      </c>
      <c r="L553" s="7">
        <f>MAR1!$B$6+MAR1!$C$6*COS(2*PI()*$C553/365)+MAR1!$D$6*SIN(2*PI()*$C553/365)</f>
        <v/>
      </c>
      <c r="M553" s="7">
        <f>MAR1!$B$7+MAR1!$C$7*COS(2*PI()*$C553/365)+MAR1!$D$7*SIN(2*PI()*$C553/365)</f>
        <v/>
      </c>
      <c r="N553" s="7">
        <f>F553-K553</f>
        <v/>
      </c>
      <c r="O553" s="7">
        <f>G553-L553</f>
        <v/>
      </c>
      <c r="P553" s="7">
        <f>H553-M553</f>
        <v/>
      </c>
      <c r="Q553" s="7">
        <f>IF($I553=1,(N553-MAR1!$B$11)/MAR1!$D$11,(N553-MAR1!$C$11)/MAR1!$E$11)</f>
        <v/>
      </c>
      <c r="R553" s="7">
        <f>IF($I553=1,(O553-MAR1!$B$12)/MAR1!$D$12,(O553-MAR1!$C$12)/MAR1!$E$12)</f>
        <v/>
      </c>
      <c r="S553" s="7">
        <f>IF($I553=1,(P553-MAR1!$B$13)/MAR1!$D$13,(P553-MAR1!$C$13)/MAR1!$E$13)</f>
        <v/>
      </c>
      <c r="U553" s="5" t="n">
        <v>552</v>
      </c>
      <c r="V553" s="5" t="n">
        <v>0.60964</v>
      </c>
      <c r="W553" s="5" t="n">
        <v>0.43999</v>
      </c>
      <c r="X553" s="5" t="n">
        <v>0.165699</v>
      </c>
      <c r="Y553" s="5" t="n">
        <v>0.226293</v>
      </c>
      <c r="Z553" s="5" t="n">
        <v>0.199363</v>
      </c>
    </row>
    <row r="554">
      <c r="A554" s="5" t="n">
        <v>553</v>
      </c>
      <c r="B554" s="5" t="n">
        <v>2</v>
      </c>
      <c r="C554" s="5" t="n">
        <v>188</v>
      </c>
      <c r="D554" s="5" t="n">
        <v>7</v>
      </c>
      <c r="E554" s="5" t="n">
        <v>12</v>
      </c>
      <c r="F554" s="5" t="n">
        <v>33</v>
      </c>
      <c r="G554" s="5" t="n">
        <v>27.1</v>
      </c>
      <c r="H554" s="5" t="n">
        <v>18.68</v>
      </c>
      <c r="I554" s="6">
        <f>IF(E554&gt;=Markov!$B$3,1,0)</f>
        <v/>
      </c>
      <c r="J554" s="6">
        <f>I553</f>
        <v/>
      </c>
      <c r="K554" s="7">
        <f>MAR1!$B$5+MAR1!$C$5*COS(2*PI()*$C554/365)+MAR1!$D$5*SIN(2*PI()*$C554/365)</f>
        <v/>
      </c>
      <c r="L554" s="7">
        <f>MAR1!$B$6+MAR1!$C$6*COS(2*PI()*$C554/365)+MAR1!$D$6*SIN(2*PI()*$C554/365)</f>
        <v/>
      </c>
      <c r="M554" s="7">
        <f>MAR1!$B$7+MAR1!$C$7*COS(2*PI()*$C554/365)+MAR1!$D$7*SIN(2*PI()*$C554/365)</f>
        <v/>
      </c>
      <c r="N554" s="7">
        <f>F554-K554</f>
        <v/>
      </c>
      <c r="O554" s="7">
        <f>G554-L554</f>
        <v/>
      </c>
      <c r="P554" s="7">
        <f>H554-M554</f>
        <v/>
      </c>
      <c r="Q554" s="7">
        <f>IF($I554=1,(N554-MAR1!$B$11)/MAR1!$D$11,(N554-MAR1!$C$11)/MAR1!$E$11)</f>
        <v/>
      </c>
      <c r="R554" s="7">
        <f>IF($I554=1,(O554-MAR1!$B$12)/MAR1!$D$12,(O554-MAR1!$C$12)/MAR1!$E$12)</f>
        <v/>
      </c>
      <c r="S554" s="7">
        <f>IF($I554=1,(P554-MAR1!$B$13)/MAR1!$D$13,(P554-MAR1!$C$13)/MAR1!$E$13)</f>
        <v/>
      </c>
      <c r="U554" s="5" t="n">
        <v>553</v>
      </c>
      <c r="V554" s="5" t="n">
        <v>0.569267</v>
      </c>
      <c r="W554" s="5" t="n">
        <v>0.182505</v>
      </c>
      <c r="X554" s="5" t="n">
        <v>0.332582</v>
      </c>
      <c r="Y554" s="5" t="n">
        <v>0.059902</v>
      </c>
      <c r="Z554" s="5" t="n">
        <v>0.664332</v>
      </c>
    </row>
    <row r="555">
      <c r="A555" s="5" t="n">
        <v>554</v>
      </c>
      <c r="B555" s="5" t="n">
        <v>2</v>
      </c>
      <c r="C555" s="5" t="n">
        <v>189</v>
      </c>
      <c r="D555" s="5" t="n">
        <v>7</v>
      </c>
      <c r="E555" s="5" t="n">
        <v>24.2</v>
      </c>
      <c r="F555" s="5" t="n">
        <v>31.5</v>
      </c>
      <c r="G555" s="5" t="n">
        <v>25.1</v>
      </c>
      <c r="H555" s="5" t="n">
        <v>15.59</v>
      </c>
      <c r="I555" s="6">
        <f>IF(E555&gt;=Markov!$B$3,1,0)</f>
        <v/>
      </c>
      <c r="J555" s="6">
        <f>I554</f>
        <v/>
      </c>
      <c r="K555" s="7">
        <f>MAR1!$B$5+MAR1!$C$5*COS(2*PI()*$C555/365)+MAR1!$D$5*SIN(2*PI()*$C555/365)</f>
        <v/>
      </c>
      <c r="L555" s="7">
        <f>MAR1!$B$6+MAR1!$C$6*COS(2*PI()*$C555/365)+MAR1!$D$6*SIN(2*PI()*$C555/365)</f>
        <v/>
      </c>
      <c r="M555" s="7">
        <f>MAR1!$B$7+MAR1!$C$7*COS(2*PI()*$C555/365)+MAR1!$D$7*SIN(2*PI()*$C555/365)</f>
        <v/>
      </c>
      <c r="N555" s="7">
        <f>F555-K555</f>
        <v/>
      </c>
      <c r="O555" s="7">
        <f>G555-L555</f>
        <v/>
      </c>
      <c r="P555" s="7">
        <f>H555-M555</f>
        <v/>
      </c>
      <c r="Q555" s="7">
        <f>IF($I555=1,(N555-MAR1!$B$11)/MAR1!$D$11,(N555-MAR1!$C$11)/MAR1!$E$11)</f>
        <v/>
      </c>
      <c r="R555" s="7">
        <f>IF($I555=1,(O555-MAR1!$B$12)/MAR1!$D$12,(O555-MAR1!$C$12)/MAR1!$E$12)</f>
        <v/>
      </c>
      <c r="S555" s="7">
        <f>IF($I555=1,(P555-MAR1!$B$13)/MAR1!$D$13,(P555-MAR1!$C$13)/MAR1!$E$13)</f>
        <v/>
      </c>
      <c r="U555" s="5" t="n">
        <v>554</v>
      </c>
      <c r="V555" s="5" t="n">
        <v>0.090796</v>
      </c>
      <c r="W555" s="5" t="n">
        <v>0.899667</v>
      </c>
      <c r="X555" s="5" t="n">
        <v>0.564593</v>
      </c>
      <c r="Y555" s="5" t="n">
        <v>0.74543</v>
      </c>
      <c r="Z555" s="5" t="n">
        <v>0.539161</v>
      </c>
    </row>
    <row r="556">
      <c r="A556" s="5" t="n">
        <v>555</v>
      </c>
      <c r="B556" s="5" t="n">
        <v>2</v>
      </c>
      <c r="C556" s="5" t="n">
        <v>190</v>
      </c>
      <c r="D556" s="5" t="n">
        <v>7</v>
      </c>
      <c r="E556" s="5" t="n">
        <v>0</v>
      </c>
      <c r="F556" s="5" t="n">
        <v>34.3</v>
      </c>
      <c r="G556" s="5" t="n">
        <v>25.2</v>
      </c>
      <c r="H556" s="5" t="n">
        <v>21.95</v>
      </c>
      <c r="I556" s="6">
        <f>IF(E556&gt;=Markov!$B$3,1,0)</f>
        <v/>
      </c>
      <c r="J556" s="6">
        <f>I555</f>
        <v/>
      </c>
      <c r="K556" s="7">
        <f>MAR1!$B$5+MAR1!$C$5*COS(2*PI()*$C556/365)+MAR1!$D$5*SIN(2*PI()*$C556/365)</f>
        <v/>
      </c>
      <c r="L556" s="7">
        <f>MAR1!$B$6+MAR1!$C$6*COS(2*PI()*$C556/365)+MAR1!$D$6*SIN(2*PI()*$C556/365)</f>
        <v/>
      </c>
      <c r="M556" s="7">
        <f>MAR1!$B$7+MAR1!$C$7*COS(2*PI()*$C556/365)+MAR1!$D$7*SIN(2*PI()*$C556/365)</f>
        <v/>
      </c>
      <c r="N556" s="7">
        <f>F556-K556</f>
        <v/>
      </c>
      <c r="O556" s="7">
        <f>G556-L556</f>
        <v/>
      </c>
      <c r="P556" s="7">
        <f>H556-M556</f>
        <v/>
      </c>
      <c r="Q556" s="7">
        <f>IF($I556=1,(N556-MAR1!$B$11)/MAR1!$D$11,(N556-MAR1!$C$11)/MAR1!$E$11)</f>
        <v/>
      </c>
      <c r="R556" s="7">
        <f>IF($I556=1,(O556-MAR1!$B$12)/MAR1!$D$12,(O556-MAR1!$C$12)/MAR1!$E$12)</f>
        <v/>
      </c>
      <c r="S556" s="7">
        <f>IF($I556=1,(P556-MAR1!$B$13)/MAR1!$D$13,(P556-MAR1!$C$13)/MAR1!$E$13)</f>
        <v/>
      </c>
      <c r="U556" s="5" t="n">
        <v>555</v>
      </c>
      <c r="V556" s="5" t="n">
        <v>0.896849</v>
      </c>
      <c r="W556" s="5" t="n">
        <v>0.008326999999999999</v>
      </c>
      <c r="X556" s="5" t="n">
        <v>0.318084</v>
      </c>
      <c r="Y556" s="5" t="n">
        <v>0.222656</v>
      </c>
      <c r="Z556" s="5" t="n">
        <v>0.321239</v>
      </c>
    </row>
    <row r="557">
      <c r="A557" s="5" t="n">
        <v>556</v>
      </c>
      <c r="B557" s="5" t="n">
        <v>2</v>
      </c>
      <c r="C557" s="5" t="n">
        <v>191</v>
      </c>
      <c r="D557" s="5" t="n">
        <v>7</v>
      </c>
      <c r="E557" s="5" t="n">
        <v>15.7</v>
      </c>
      <c r="F557" s="5" t="n">
        <v>31.4</v>
      </c>
      <c r="G557" s="5" t="n">
        <v>25.5</v>
      </c>
      <c r="H557" s="5" t="n">
        <v>13.97</v>
      </c>
      <c r="I557" s="6">
        <f>IF(E557&gt;=Markov!$B$3,1,0)</f>
        <v/>
      </c>
      <c r="J557" s="6">
        <f>I556</f>
        <v/>
      </c>
      <c r="K557" s="7">
        <f>MAR1!$B$5+MAR1!$C$5*COS(2*PI()*$C557/365)+MAR1!$D$5*SIN(2*PI()*$C557/365)</f>
        <v/>
      </c>
      <c r="L557" s="7">
        <f>MAR1!$B$6+MAR1!$C$6*COS(2*PI()*$C557/365)+MAR1!$D$6*SIN(2*PI()*$C557/365)</f>
        <v/>
      </c>
      <c r="M557" s="7">
        <f>MAR1!$B$7+MAR1!$C$7*COS(2*PI()*$C557/365)+MAR1!$D$7*SIN(2*PI()*$C557/365)</f>
        <v/>
      </c>
      <c r="N557" s="7">
        <f>F557-K557</f>
        <v/>
      </c>
      <c r="O557" s="7">
        <f>G557-L557</f>
        <v/>
      </c>
      <c r="P557" s="7">
        <f>H557-M557</f>
        <v/>
      </c>
      <c r="Q557" s="7">
        <f>IF($I557=1,(N557-MAR1!$B$11)/MAR1!$D$11,(N557-MAR1!$C$11)/MAR1!$E$11)</f>
        <v/>
      </c>
      <c r="R557" s="7">
        <f>IF($I557=1,(O557-MAR1!$B$12)/MAR1!$D$12,(O557-MAR1!$C$12)/MAR1!$E$12)</f>
        <v/>
      </c>
      <c r="S557" s="7">
        <f>IF($I557=1,(P557-MAR1!$B$13)/MAR1!$D$13,(P557-MAR1!$C$13)/MAR1!$E$13)</f>
        <v/>
      </c>
      <c r="U557" s="5" t="n">
        <v>556</v>
      </c>
      <c r="V557" s="5" t="n">
        <v>0.233659</v>
      </c>
      <c r="W557" s="5" t="n">
        <v>0.112069</v>
      </c>
      <c r="X557" s="5" t="n">
        <v>0.942267</v>
      </c>
      <c r="Y557" s="5" t="n">
        <v>0.292721</v>
      </c>
      <c r="Z557" s="5" t="n">
        <v>0.16951</v>
      </c>
    </row>
    <row r="558">
      <c r="A558" s="5" t="n">
        <v>557</v>
      </c>
      <c r="B558" s="5" t="n">
        <v>2</v>
      </c>
      <c r="C558" s="5" t="n">
        <v>192</v>
      </c>
      <c r="D558" s="5" t="n">
        <v>7</v>
      </c>
      <c r="E558" s="5" t="n">
        <v>9.9</v>
      </c>
      <c r="F558" s="5" t="n">
        <v>30.3</v>
      </c>
      <c r="G558" s="5" t="n">
        <v>25.9</v>
      </c>
      <c r="H558" s="5" t="n">
        <v>14.93</v>
      </c>
      <c r="I558" s="6">
        <f>IF(E558&gt;=Markov!$B$3,1,0)</f>
        <v/>
      </c>
      <c r="J558" s="6">
        <f>I557</f>
        <v/>
      </c>
      <c r="K558" s="7">
        <f>MAR1!$B$5+MAR1!$C$5*COS(2*PI()*$C558/365)+MAR1!$D$5*SIN(2*PI()*$C558/365)</f>
        <v/>
      </c>
      <c r="L558" s="7">
        <f>MAR1!$B$6+MAR1!$C$6*COS(2*PI()*$C558/365)+MAR1!$D$6*SIN(2*PI()*$C558/365)</f>
        <v/>
      </c>
      <c r="M558" s="7">
        <f>MAR1!$B$7+MAR1!$C$7*COS(2*PI()*$C558/365)+MAR1!$D$7*SIN(2*PI()*$C558/365)</f>
        <v/>
      </c>
      <c r="N558" s="7">
        <f>F558-K558</f>
        <v/>
      </c>
      <c r="O558" s="7">
        <f>G558-L558</f>
        <v/>
      </c>
      <c r="P558" s="7">
        <f>H558-M558</f>
        <v/>
      </c>
      <c r="Q558" s="7">
        <f>IF($I558=1,(N558-MAR1!$B$11)/MAR1!$D$11,(N558-MAR1!$C$11)/MAR1!$E$11)</f>
        <v/>
      </c>
      <c r="R558" s="7">
        <f>IF($I558=1,(O558-MAR1!$B$12)/MAR1!$D$12,(O558-MAR1!$C$12)/MAR1!$E$12)</f>
        <v/>
      </c>
      <c r="S558" s="7">
        <f>IF($I558=1,(P558-MAR1!$B$13)/MAR1!$D$13,(P558-MAR1!$C$13)/MAR1!$E$13)</f>
        <v/>
      </c>
      <c r="U558" s="5" t="n">
        <v>557</v>
      </c>
      <c r="V558" s="5" t="n">
        <v>0.700468</v>
      </c>
      <c r="W558" s="5" t="n">
        <v>0.285474</v>
      </c>
      <c r="X558" s="5" t="n">
        <v>0.176491</v>
      </c>
      <c r="Y558" s="5" t="n">
        <v>0.180208</v>
      </c>
      <c r="Z558" s="5" t="n">
        <v>0.200577</v>
      </c>
    </row>
    <row r="559">
      <c r="A559" s="5" t="n">
        <v>558</v>
      </c>
      <c r="B559" s="5" t="n">
        <v>2</v>
      </c>
      <c r="C559" s="5" t="n">
        <v>193</v>
      </c>
      <c r="D559" s="5" t="n">
        <v>7</v>
      </c>
      <c r="E559" s="5" t="n">
        <v>34.4</v>
      </c>
      <c r="F559" s="5" t="n">
        <v>32.2</v>
      </c>
      <c r="G559" s="5" t="n">
        <v>25.7</v>
      </c>
      <c r="H559" s="5" t="n">
        <v>19.23</v>
      </c>
      <c r="I559" s="6">
        <f>IF(E559&gt;=Markov!$B$3,1,0)</f>
        <v/>
      </c>
      <c r="J559" s="6">
        <f>I558</f>
        <v/>
      </c>
      <c r="K559" s="7">
        <f>MAR1!$B$5+MAR1!$C$5*COS(2*PI()*$C559/365)+MAR1!$D$5*SIN(2*PI()*$C559/365)</f>
        <v/>
      </c>
      <c r="L559" s="7">
        <f>MAR1!$B$6+MAR1!$C$6*COS(2*PI()*$C559/365)+MAR1!$D$6*SIN(2*PI()*$C559/365)</f>
        <v/>
      </c>
      <c r="M559" s="7">
        <f>MAR1!$B$7+MAR1!$C$7*COS(2*PI()*$C559/365)+MAR1!$D$7*SIN(2*PI()*$C559/365)</f>
        <v/>
      </c>
      <c r="N559" s="7">
        <f>F559-K559</f>
        <v/>
      </c>
      <c r="O559" s="7">
        <f>G559-L559</f>
        <v/>
      </c>
      <c r="P559" s="7">
        <f>H559-M559</f>
        <v/>
      </c>
      <c r="Q559" s="7">
        <f>IF($I559=1,(N559-MAR1!$B$11)/MAR1!$D$11,(N559-MAR1!$C$11)/MAR1!$E$11)</f>
        <v/>
      </c>
      <c r="R559" s="7">
        <f>IF($I559=1,(O559-MAR1!$B$12)/MAR1!$D$12,(O559-MAR1!$C$12)/MAR1!$E$12)</f>
        <v/>
      </c>
      <c r="S559" s="7">
        <f>IF($I559=1,(P559-MAR1!$B$13)/MAR1!$D$13,(P559-MAR1!$C$13)/MAR1!$E$13)</f>
        <v/>
      </c>
      <c r="U559" s="5" t="n">
        <v>558</v>
      </c>
      <c r="V559" s="5" t="n">
        <v>0.108579</v>
      </c>
      <c r="W559" s="5" t="n">
        <v>0.078726</v>
      </c>
      <c r="X559" s="5" t="n">
        <v>0.233245</v>
      </c>
      <c r="Y559" s="5" t="n">
        <v>0.85124</v>
      </c>
      <c r="Z559" s="5" t="n">
        <v>0.005405</v>
      </c>
    </row>
    <row r="560">
      <c r="A560" s="5" t="n">
        <v>559</v>
      </c>
      <c r="B560" s="5" t="n">
        <v>2</v>
      </c>
      <c r="C560" s="5" t="n">
        <v>194</v>
      </c>
      <c r="D560" s="5" t="n">
        <v>7</v>
      </c>
      <c r="E560" s="5" t="n">
        <v>0.6</v>
      </c>
      <c r="F560" s="5" t="n">
        <v>32.7</v>
      </c>
      <c r="G560" s="5" t="n">
        <v>26.4</v>
      </c>
      <c r="H560" s="5" t="n">
        <v>12.44</v>
      </c>
      <c r="I560" s="6">
        <f>IF(E560&gt;=Markov!$B$3,1,0)</f>
        <v/>
      </c>
      <c r="J560" s="6">
        <f>I559</f>
        <v/>
      </c>
      <c r="K560" s="7">
        <f>MAR1!$B$5+MAR1!$C$5*COS(2*PI()*$C560/365)+MAR1!$D$5*SIN(2*PI()*$C560/365)</f>
        <v/>
      </c>
      <c r="L560" s="7">
        <f>MAR1!$B$6+MAR1!$C$6*COS(2*PI()*$C560/365)+MAR1!$D$6*SIN(2*PI()*$C560/365)</f>
        <v/>
      </c>
      <c r="M560" s="7">
        <f>MAR1!$B$7+MAR1!$C$7*COS(2*PI()*$C560/365)+MAR1!$D$7*SIN(2*PI()*$C560/365)</f>
        <v/>
      </c>
      <c r="N560" s="7">
        <f>F560-K560</f>
        <v/>
      </c>
      <c r="O560" s="7">
        <f>G560-L560</f>
        <v/>
      </c>
      <c r="P560" s="7">
        <f>H560-M560</f>
        <v/>
      </c>
      <c r="Q560" s="7">
        <f>IF($I560=1,(N560-MAR1!$B$11)/MAR1!$D$11,(N560-MAR1!$C$11)/MAR1!$E$11)</f>
        <v/>
      </c>
      <c r="R560" s="7">
        <f>IF($I560=1,(O560-MAR1!$B$12)/MAR1!$D$12,(O560-MAR1!$C$12)/MAR1!$E$12)</f>
        <v/>
      </c>
      <c r="S560" s="7">
        <f>IF($I560=1,(P560-MAR1!$B$13)/MAR1!$D$13,(P560-MAR1!$C$13)/MAR1!$E$13)</f>
        <v/>
      </c>
      <c r="U560" s="5" t="n">
        <v>559</v>
      </c>
      <c r="V560" s="5" t="n">
        <v>0.597046</v>
      </c>
      <c r="W560" s="5" t="n">
        <v>0.814876</v>
      </c>
      <c r="X560" s="5" t="n">
        <v>0.203392</v>
      </c>
      <c r="Y560" s="5" t="n">
        <v>0.548549</v>
      </c>
      <c r="Z560" s="5" t="n">
        <v>0.174774</v>
      </c>
    </row>
    <row r="561">
      <c r="A561" s="5" t="n">
        <v>560</v>
      </c>
      <c r="B561" s="5" t="n">
        <v>2</v>
      </c>
      <c r="C561" s="5" t="n">
        <v>195</v>
      </c>
      <c r="D561" s="5" t="n">
        <v>7</v>
      </c>
      <c r="E561" s="5" t="n">
        <v>29.8</v>
      </c>
      <c r="F561" s="5" t="n">
        <v>31.6</v>
      </c>
      <c r="G561" s="5" t="n">
        <v>26.6</v>
      </c>
      <c r="H561" s="5" t="n">
        <v>12.29</v>
      </c>
      <c r="I561" s="6">
        <f>IF(E561&gt;=Markov!$B$3,1,0)</f>
        <v/>
      </c>
      <c r="J561" s="6">
        <f>I560</f>
        <v/>
      </c>
      <c r="K561" s="7">
        <f>MAR1!$B$5+MAR1!$C$5*COS(2*PI()*$C561/365)+MAR1!$D$5*SIN(2*PI()*$C561/365)</f>
        <v/>
      </c>
      <c r="L561" s="7">
        <f>MAR1!$B$6+MAR1!$C$6*COS(2*PI()*$C561/365)+MAR1!$D$6*SIN(2*PI()*$C561/365)</f>
        <v/>
      </c>
      <c r="M561" s="7">
        <f>MAR1!$B$7+MAR1!$C$7*COS(2*PI()*$C561/365)+MAR1!$D$7*SIN(2*PI()*$C561/365)</f>
        <v/>
      </c>
      <c r="N561" s="7">
        <f>F561-K561</f>
        <v/>
      </c>
      <c r="O561" s="7">
        <f>G561-L561</f>
        <v/>
      </c>
      <c r="P561" s="7">
        <f>H561-M561</f>
        <v/>
      </c>
      <c r="Q561" s="7">
        <f>IF($I561=1,(N561-MAR1!$B$11)/MAR1!$D$11,(N561-MAR1!$C$11)/MAR1!$E$11)</f>
        <v/>
      </c>
      <c r="R561" s="7">
        <f>IF($I561=1,(O561-MAR1!$B$12)/MAR1!$D$12,(O561-MAR1!$C$12)/MAR1!$E$12)</f>
        <v/>
      </c>
      <c r="S561" s="7">
        <f>IF($I561=1,(P561-MAR1!$B$13)/MAR1!$D$13,(P561-MAR1!$C$13)/MAR1!$E$13)</f>
        <v/>
      </c>
      <c r="U561" s="5" t="n">
        <v>560</v>
      </c>
      <c r="V561" s="5" t="n">
        <v>0.194088</v>
      </c>
      <c r="W561" s="5" t="n">
        <v>0.283751</v>
      </c>
      <c r="X561" s="5" t="n">
        <v>0.438701</v>
      </c>
      <c r="Y561" s="5" t="n">
        <v>0.166514</v>
      </c>
      <c r="Z561" s="5" t="n">
        <v>0.04915</v>
      </c>
    </row>
    <row r="562">
      <c r="A562" s="5" t="n">
        <v>561</v>
      </c>
      <c r="B562" s="5" t="n">
        <v>2</v>
      </c>
      <c r="C562" s="5" t="n">
        <v>196</v>
      </c>
      <c r="D562" s="5" t="n">
        <v>7</v>
      </c>
      <c r="E562" s="5" t="n">
        <v>8.800000000000001</v>
      </c>
      <c r="F562" s="5" t="n">
        <v>31.1</v>
      </c>
      <c r="G562" s="5" t="n">
        <v>25.9</v>
      </c>
      <c r="H562" s="5" t="n">
        <v>12.52</v>
      </c>
      <c r="I562" s="6">
        <f>IF(E562&gt;=Markov!$B$3,1,0)</f>
        <v/>
      </c>
      <c r="J562" s="6">
        <f>I561</f>
        <v/>
      </c>
      <c r="K562" s="7">
        <f>MAR1!$B$5+MAR1!$C$5*COS(2*PI()*$C562/365)+MAR1!$D$5*SIN(2*PI()*$C562/365)</f>
        <v/>
      </c>
      <c r="L562" s="7">
        <f>MAR1!$B$6+MAR1!$C$6*COS(2*PI()*$C562/365)+MAR1!$D$6*SIN(2*PI()*$C562/365)</f>
        <v/>
      </c>
      <c r="M562" s="7">
        <f>MAR1!$B$7+MAR1!$C$7*COS(2*PI()*$C562/365)+MAR1!$D$7*SIN(2*PI()*$C562/365)</f>
        <v/>
      </c>
      <c r="N562" s="7">
        <f>F562-K562</f>
        <v/>
      </c>
      <c r="O562" s="7">
        <f>G562-L562</f>
        <v/>
      </c>
      <c r="P562" s="7">
        <f>H562-M562</f>
        <v/>
      </c>
      <c r="Q562" s="7">
        <f>IF($I562=1,(N562-MAR1!$B$11)/MAR1!$D$11,(N562-MAR1!$C$11)/MAR1!$E$11)</f>
        <v/>
      </c>
      <c r="R562" s="7">
        <f>IF($I562=1,(O562-MAR1!$B$12)/MAR1!$D$12,(O562-MAR1!$C$12)/MAR1!$E$12)</f>
        <v/>
      </c>
      <c r="S562" s="7">
        <f>IF($I562=1,(P562-MAR1!$B$13)/MAR1!$D$13,(P562-MAR1!$C$13)/MAR1!$E$13)</f>
        <v/>
      </c>
      <c r="U562" s="5" t="n">
        <v>561</v>
      </c>
      <c r="V562" s="5" t="n">
        <v>0.451066</v>
      </c>
      <c r="W562" s="5" t="n">
        <v>0.11332</v>
      </c>
      <c r="X562" s="5" t="n">
        <v>0.9744699999999999</v>
      </c>
      <c r="Y562" s="5" t="n">
        <v>0.296739</v>
      </c>
      <c r="Z562" s="5" t="n">
        <v>0.683429</v>
      </c>
    </row>
    <row r="563">
      <c r="A563" s="5" t="n">
        <v>562</v>
      </c>
      <c r="B563" s="5" t="n">
        <v>2</v>
      </c>
      <c r="C563" s="5" t="n">
        <v>197</v>
      </c>
      <c r="D563" s="5" t="n">
        <v>7</v>
      </c>
      <c r="E563" s="5" t="n">
        <v>0</v>
      </c>
      <c r="F563" s="5" t="n">
        <v>34</v>
      </c>
      <c r="G563" s="5" t="n">
        <v>26.6</v>
      </c>
      <c r="H563" s="5" t="n">
        <v>17.9</v>
      </c>
      <c r="I563" s="6">
        <f>IF(E563&gt;=Markov!$B$3,1,0)</f>
        <v/>
      </c>
      <c r="J563" s="6">
        <f>I562</f>
        <v/>
      </c>
      <c r="K563" s="7">
        <f>MAR1!$B$5+MAR1!$C$5*COS(2*PI()*$C563/365)+MAR1!$D$5*SIN(2*PI()*$C563/365)</f>
        <v/>
      </c>
      <c r="L563" s="7">
        <f>MAR1!$B$6+MAR1!$C$6*COS(2*PI()*$C563/365)+MAR1!$D$6*SIN(2*PI()*$C563/365)</f>
        <v/>
      </c>
      <c r="M563" s="7">
        <f>MAR1!$B$7+MAR1!$C$7*COS(2*PI()*$C563/365)+MAR1!$D$7*SIN(2*PI()*$C563/365)</f>
        <v/>
      </c>
      <c r="N563" s="7">
        <f>F563-K563</f>
        <v/>
      </c>
      <c r="O563" s="7">
        <f>G563-L563</f>
        <v/>
      </c>
      <c r="P563" s="7">
        <f>H563-M563</f>
        <v/>
      </c>
      <c r="Q563" s="7">
        <f>IF($I563=1,(N563-MAR1!$B$11)/MAR1!$D$11,(N563-MAR1!$C$11)/MAR1!$E$11)</f>
        <v/>
      </c>
      <c r="R563" s="7">
        <f>IF($I563=1,(O563-MAR1!$B$12)/MAR1!$D$12,(O563-MAR1!$C$12)/MAR1!$E$12)</f>
        <v/>
      </c>
      <c r="S563" s="7">
        <f>IF($I563=1,(P563-MAR1!$B$13)/MAR1!$D$13,(P563-MAR1!$C$13)/MAR1!$E$13)</f>
        <v/>
      </c>
      <c r="U563" s="5" t="n">
        <v>562</v>
      </c>
      <c r="V563" s="5" t="n">
        <v>0.375408</v>
      </c>
      <c r="W563" s="5" t="n">
        <v>0.462279</v>
      </c>
      <c r="X563" s="5" t="n">
        <v>0.521191</v>
      </c>
      <c r="Y563" s="5" t="n">
        <v>0.404544</v>
      </c>
      <c r="Z563" s="5" t="n">
        <v>0.515829</v>
      </c>
    </row>
    <row r="564">
      <c r="A564" s="5" t="n">
        <v>563</v>
      </c>
      <c r="B564" s="5" t="n">
        <v>2</v>
      </c>
      <c r="C564" s="5" t="n">
        <v>198</v>
      </c>
      <c r="D564" s="5" t="n">
        <v>7</v>
      </c>
      <c r="E564" s="5" t="n">
        <v>0</v>
      </c>
      <c r="F564" s="5" t="n">
        <v>36.4</v>
      </c>
      <c r="G564" s="5" t="n">
        <v>28.2</v>
      </c>
      <c r="H564" s="5" t="n">
        <v>18.6</v>
      </c>
      <c r="I564" s="6">
        <f>IF(E564&gt;=Markov!$B$3,1,0)</f>
        <v/>
      </c>
      <c r="J564" s="6">
        <f>I563</f>
        <v/>
      </c>
      <c r="K564" s="7">
        <f>MAR1!$B$5+MAR1!$C$5*COS(2*PI()*$C564/365)+MAR1!$D$5*SIN(2*PI()*$C564/365)</f>
        <v/>
      </c>
      <c r="L564" s="7">
        <f>MAR1!$B$6+MAR1!$C$6*COS(2*PI()*$C564/365)+MAR1!$D$6*SIN(2*PI()*$C564/365)</f>
        <v/>
      </c>
      <c r="M564" s="7">
        <f>MAR1!$B$7+MAR1!$C$7*COS(2*PI()*$C564/365)+MAR1!$D$7*SIN(2*PI()*$C564/365)</f>
        <v/>
      </c>
      <c r="N564" s="7">
        <f>F564-K564</f>
        <v/>
      </c>
      <c r="O564" s="7">
        <f>G564-L564</f>
        <v/>
      </c>
      <c r="P564" s="7">
        <f>H564-M564</f>
        <v/>
      </c>
      <c r="Q564" s="7">
        <f>IF($I564=1,(N564-MAR1!$B$11)/MAR1!$D$11,(N564-MAR1!$C$11)/MAR1!$E$11)</f>
        <v/>
      </c>
      <c r="R564" s="7">
        <f>IF($I564=1,(O564-MAR1!$B$12)/MAR1!$D$12,(O564-MAR1!$C$12)/MAR1!$E$12)</f>
        <v/>
      </c>
      <c r="S564" s="7">
        <f>IF($I564=1,(P564-MAR1!$B$13)/MAR1!$D$13,(P564-MAR1!$C$13)/MAR1!$E$13)</f>
        <v/>
      </c>
      <c r="U564" s="5" t="n">
        <v>563</v>
      </c>
      <c r="V564" s="5" t="n">
        <v>0.278823</v>
      </c>
      <c r="W564" s="5" t="n">
        <v>0.454525</v>
      </c>
      <c r="X564" s="5" t="n">
        <v>0.714182</v>
      </c>
      <c r="Y564" s="5" t="n">
        <v>0.26707</v>
      </c>
      <c r="Z564" s="5" t="n">
        <v>0.610673</v>
      </c>
    </row>
    <row r="565">
      <c r="A565" s="5" t="n">
        <v>564</v>
      </c>
      <c r="B565" s="5" t="n">
        <v>2</v>
      </c>
      <c r="C565" s="5" t="n">
        <v>199</v>
      </c>
      <c r="D565" s="5" t="n">
        <v>7</v>
      </c>
      <c r="E565" s="5" t="n">
        <v>0</v>
      </c>
      <c r="F565" s="5" t="n">
        <v>35.3</v>
      </c>
      <c r="G565" s="5" t="n">
        <v>27.3</v>
      </c>
      <c r="H565" s="5" t="n">
        <v>20.76</v>
      </c>
      <c r="I565" s="6">
        <f>IF(E565&gt;=Markov!$B$3,1,0)</f>
        <v/>
      </c>
      <c r="J565" s="6">
        <f>I564</f>
        <v/>
      </c>
      <c r="K565" s="7">
        <f>MAR1!$B$5+MAR1!$C$5*COS(2*PI()*$C565/365)+MAR1!$D$5*SIN(2*PI()*$C565/365)</f>
        <v/>
      </c>
      <c r="L565" s="7">
        <f>MAR1!$B$6+MAR1!$C$6*COS(2*PI()*$C565/365)+MAR1!$D$6*SIN(2*PI()*$C565/365)</f>
        <v/>
      </c>
      <c r="M565" s="7">
        <f>MAR1!$B$7+MAR1!$C$7*COS(2*PI()*$C565/365)+MAR1!$D$7*SIN(2*PI()*$C565/365)</f>
        <v/>
      </c>
      <c r="N565" s="7">
        <f>F565-K565</f>
        <v/>
      </c>
      <c r="O565" s="7">
        <f>G565-L565</f>
        <v/>
      </c>
      <c r="P565" s="7">
        <f>H565-M565</f>
        <v/>
      </c>
      <c r="Q565" s="7">
        <f>IF($I565=1,(N565-MAR1!$B$11)/MAR1!$D$11,(N565-MAR1!$C$11)/MAR1!$E$11)</f>
        <v/>
      </c>
      <c r="R565" s="7">
        <f>IF($I565=1,(O565-MAR1!$B$12)/MAR1!$D$12,(O565-MAR1!$C$12)/MAR1!$E$12)</f>
        <v/>
      </c>
      <c r="S565" s="7">
        <f>IF($I565=1,(P565-MAR1!$B$13)/MAR1!$D$13,(P565-MAR1!$C$13)/MAR1!$E$13)</f>
        <v/>
      </c>
      <c r="U565" s="5" t="n">
        <v>564</v>
      </c>
      <c r="V565" s="5" t="n">
        <v>0.124274</v>
      </c>
      <c r="W565" s="5" t="n">
        <v>0.18535</v>
      </c>
      <c r="X565" s="5" t="n">
        <v>0.050562</v>
      </c>
      <c r="Y565" s="5" t="n">
        <v>0.305999</v>
      </c>
      <c r="Z565" s="5" t="n">
        <v>0.506089</v>
      </c>
    </row>
    <row r="566">
      <c r="A566" s="5" t="n">
        <v>565</v>
      </c>
      <c r="B566" s="5" t="n">
        <v>2</v>
      </c>
      <c r="C566" s="5" t="n">
        <v>200</v>
      </c>
      <c r="D566" s="5" t="n">
        <v>7</v>
      </c>
      <c r="E566" s="5" t="n">
        <v>0.1</v>
      </c>
      <c r="F566" s="5" t="n">
        <v>31.3</v>
      </c>
      <c r="G566" s="5" t="n">
        <v>26.4</v>
      </c>
      <c r="H566" s="5" t="n">
        <v>14.55</v>
      </c>
      <c r="I566" s="6">
        <f>IF(E566&gt;=Markov!$B$3,1,0)</f>
        <v/>
      </c>
      <c r="J566" s="6">
        <f>I565</f>
        <v/>
      </c>
      <c r="K566" s="7">
        <f>MAR1!$B$5+MAR1!$C$5*COS(2*PI()*$C566/365)+MAR1!$D$5*SIN(2*PI()*$C566/365)</f>
        <v/>
      </c>
      <c r="L566" s="7">
        <f>MAR1!$B$6+MAR1!$C$6*COS(2*PI()*$C566/365)+MAR1!$D$6*SIN(2*PI()*$C566/365)</f>
        <v/>
      </c>
      <c r="M566" s="7">
        <f>MAR1!$B$7+MAR1!$C$7*COS(2*PI()*$C566/365)+MAR1!$D$7*SIN(2*PI()*$C566/365)</f>
        <v/>
      </c>
      <c r="N566" s="7">
        <f>F566-K566</f>
        <v/>
      </c>
      <c r="O566" s="7">
        <f>G566-L566</f>
        <v/>
      </c>
      <c r="P566" s="7">
        <f>H566-M566</f>
        <v/>
      </c>
      <c r="Q566" s="7">
        <f>IF($I566=1,(N566-MAR1!$B$11)/MAR1!$D$11,(N566-MAR1!$C$11)/MAR1!$E$11)</f>
        <v/>
      </c>
      <c r="R566" s="7">
        <f>IF($I566=1,(O566-MAR1!$B$12)/MAR1!$D$12,(O566-MAR1!$C$12)/MAR1!$E$12)</f>
        <v/>
      </c>
      <c r="S566" s="7">
        <f>IF($I566=1,(P566-MAR1!$B$13)/MAR1!$D$13,(P566-MAR1!$C$13)/MAR1!$E$13)</f>
        <v/>
      </c>
      <c r="U566" s="5" t="n">
        <v>565</v>
      </c>
      <c r="V566" s="5" t="n">
        <v>0.820726</v>
      </c>
      <c r="W566" s="5" t="n">
        <v>0.606851</v>
      </c>
      <c r="X566" s="5" t="n">
        <v>0.260869</v>
      </c>
      <c r="Y566" s="5" t="n">
        <v>0.478817</v>
      </c>
      <c r="Z566" s="5" t="n">
        <v>0.955164</v>
      </c>
    </row>
    <row r="567">
      <c r="A567" s="5" t="n">
        <v>566</v>
      </c>
      <c r="B567" s="5" t="n">
        <v>2</v>
      </c>
      <c r="C567" s="5" t="n">
        <v>201</v>
      </c>
      <c r="D567" s="5" t="n">
        <v>7</v>
      </c>
      <c r="E567" s="5" t="n">
        <v>0.3</v>
      </c>
      <c r="F567" s="5" t="n">
        <v>33</v>
      </c>
      <c r="G567" s="5" t="n">
        <v>26.4</v>
      </c>
      <c r="H567" s="5" t="n">
        <v>10.49</v>
      </c>
      <c r="I567" s="6">
        <f>IF(E567&gt;=Markov!$B$3,1,0)</f>
        <v/>
      </c>
      <c r="J567" s="6">
        <f>I566</f>
        <v/>
      </c>
      <c r="K567" s="7">
        <f>MAR1!$B$5+MAR1!$C$5*COS(2*PI()*$C567/365)+MAR1!$D$5*SIN(2*PI()*$C567/365)</f>
        <v/>
      </c>
      <c r="L567" s="7">
        <f>MAR1!$B$6+MAR1!$C$6*COS(2*PI()*$C567/365)+MAR1!$D$6*SIN(2*PI()*$C567/365)</f>
        <v/>
      </c>
      <c r="M567" s="7">
        <f>MAR1!$B$7+MAR1!$C$7*COS(2*PI()*$C567/365)+MAR1!$D$7*SIN(2*PI()*$C567/365)</f>
        <v/>
      </c>
      <c r="N567" s="7">
        <f>F567-K567</f>
        <v/>
      </c>
      <c r="O567" s="7">
        <f>G567-L567</f>
        <v/>
      </c>
      <c r="P567" s="7">
        <f>H567-M567</f>
        <v/>
      </c>
      <c r="Q567" s="7">
        <f>IF($I567=1,(N567-MAR1!$B$11)/MAR1!$D$11,(N567-MAR1!$C$11)/MAR1!$E$11)</f>
        <v/>
      </c>
      <c r="R567" s="7">
        <f>IF($I567=1,(O567-MAR1!$B$12)/MAR1!$D$12,(O567-MAR1!$C$12)/MAR1!$E$12)</f>
        <v/>
      </c>
      <c r="S567" s="7">
        <f>IF($I567=1,(P567-MAR1!$B$13)/MAR1!$D$13,(P567-MAR1!$C$13)/MAR1!$E$13)</f>
        <v/>
      </c>
      <c r="U567" s="5" t="n">
        <v>566</v>
      </c>
      <c r="V567" s="5" t="n">
        <v>0.552866</v>
      </c>
      <c r="W567" s="5" t="n">
        <v>0.552928</v>
      </c>
      <c r="X567" s="5" t="n">
        <v>0.990032</v>
      </c>
      <c r="Y567" s="5" t="n">
        <v>0.51387</v>
      </c>
      <c r="Z567" s="5" t="n">
        <v>0.053575</v>
      </c>
    </row>
    <row r="568">
      <c r="A568" s="5" t="n">
        <v>567</v>
      </c>
      <c r="B568" s="5" t="n">
        <v>2</v>
      </c>
      <c r="C568" s="5" t="n">
        <v>202</v>
      </c>
      <c r="D568" s="5" t="n">
        <v>7</v>
      </c>
      <c r="E568" s="5" t="n">
        <v>23.2</v>
      </c>
      <c r="F568" s="5" t="n">
        <v>31.2</v>
      </c>
      <c r="G568" s="5" t="n">
        <v>25.7</v>
      </c>
      <c r="H568" s="5" t="n">
        <v>10.56</v>
      </c>
      <c r="I568" s="6">
        <f>IF(E568&gt;=Markov!$B$3,1,0)</f>
        <v/>
      </c>
      <c r="J568" s="6">
        <f>I567</f>
        <v/>
      </c>
      <c r="K568" s="7">
        <f>MAR1!$B$5+MAR1!$C$5*COS(2*PI()*$C568/365)+MAR1!$D$5*SIN(2*PI()*$C568/365)</f>
        <v/>
      </c>
      <c r="L568" s="7">
        <f>MAR1!$B$6+MAR1!$C$6*COS(2*PI()*$C568/365)+MAR1!$D$6*SIN(2*PI()*$C568/365)</f>
        <v/>
      </c>
      <c r="M568" s="7">
        <f>MAR1!$B$7+MAR1!$C$7*COS(2*PI()*$C568/365)+MAR1!$D$7*SIN(2*PI()*$C568/365)</f>
        <v/>
      </c>
      <c r="N568" s="7">
        <f>F568-K568</f>
        <v/>
      </c>
      <c r="O568" s="7">
        <f>G568-L568</f>
        <v/>
      </c>
      <c r="P568" s="7">
        <f>H568-M568</f>
        <v/>
      </c>
      <c r="Q568" s="7">
        <f>IF($I568=1,(N568-MAR1!$B$11)/MAR1!$D$11,(N568-MAR1!$C$11)/MAR1!$E$11)</f>
        <v/>
      </c>
      <c r="R568" s="7">
        <f>IF($I568=1,(O568-MAR1!$B$12)/MAR1!$D$12,(O568-MAR1!$C$12)/MAR1!$E$12)</f>
        <v/>
      </c>
      <c r="S568" s="7">
        <f>IF($I568=1,(P568-MAR1!$B$13)/MAR1!$D$13,(P568-MAR1!$C$13)/MAR1!$E$13)</f>
        <v/>
      </c>
      <c r="U568" s="5" t="n">
        <v>567</v>
      </c>
      <c r="V568" s="5" t="n">
        <v>0.443826</v>
      </c>
      <c r="W568" s="5" t="n">
        <v>0.148708</v>
      </c>
      <c r="X568" s="5" t="n">
        <v>0.112443</v>
      </c>
      <c r="Y568" s="5" t="n">
        <v>0.910176</v>
      </c>
      <c r="Z568" s="5" t="n">
        <v>0.177763</v>
      </c>
    </row>
    <row r="569">
      <c r="A569" s="5" t="n">
        <v>568</v>
      </c>
      <c r="B569" s="5" t="n">
        <v>2</v>
      </c>
      <c r="C569" s="5" t="n">
        <v>203</v>
      </c>
      <c r="D569" s="5" t="n">
        <v>7</v>
      </c>
      <c r="E569" s="5" t="n">
        <v>0</v>
      </c>
      <c r="F569" s="5" t="n">
        <v>33.2</v>
      </c>
      <c r="G569" s="5" t="n">
        <v>24.1</v>
      </c>
      <c r="H569" s="5" t="n">
        <v>18.43</v>
      </c>
      <c r="I569" s="6">
        <f>IF(E569&gt;=Markov!$B$3,1,0)</f>
        <v/>
      </c>
      <c r="J569" s="6">
        <f>I568</f>
        <v/>
      </c>
      <c r="K569" s="7">
        <f>MAR1!$B$5+MAR1!$C$5*COS(2*PI()*$C569/365)+MAR1!$D$5*SIN(2*PI()*$C569/365)</f>
        <v/>
      </c>
      <c r="L569" s="7">
        <f>MAR1!$B$6+MAR1!$C$6*COS(2*PI()*$C569/365)+MAR1!$D$6*SIN(2*PI()*$C569/365)</f>
        <v/>
      </c>
      <c r="M569" s="7">
        <f>MAR1!$B$7+MAR1!$C$7*COS(2*PI()*$C569/365)+MAR1!$D$7*SIN(2*PI()*$C569/365)</f>
        <v/>
      </c>
      <c r="N569" s="7">
        <f>F569-K569</f>
        <v/>
      </c>
      <c r="O569" s="7">
        <f>G569-L569</f>
        <v/>
      </c>
      <c r="P569" s="7">
        <f>H569-M569</f>
        <v/>
      </c>
      <c r="Q569" s="7">
        <f>IF($I569=1,(N569-MAR1!$B$11)/MAR1!$D$11,(N569-MAR1!$C$11)/MAR1!$E$11)</f>
        <v/>
      </c>
      <c r="R569" s="7">
        <f>IF($I569=1,(O569-MAR1!$B$12)/MAR1!$D$12,(O569-MAR1!$C$12)/MAR1!$E$12)</f>
        <v/>
      </c>
      <c r="S569" s="7">
        <f>IF($I569=1,(P569-MAR1!$B$13)/MAR1!$D$13,(P569-MAR1!$C$13)/MAR1!$E$13)</f>
        <v/>
      </c>
      <c r="U569" s="5" t="n">
        <v>568</v>
      </c>
      <c r="V569" s="5" t="n">
        <v>0.172915</v>
      </c>
      <c r="W569" s="5" t="n">
        <v>0.519369</v>
      </c>
      <c r="X569" s="5" t="n">
        <v>0.557907</v>
      </c>
      <c r="Y569" s="5" t="n">
        <v>0.250302</v>
      </c>
      <c r="Z569" s="5" t="n">
        <v>0.267245</v>
      </c>
    </row>
    <row r="570">
      <c r="A570" s="5" t="n">
        <v>569</v>
      </c>
      <c r="B570" s="5" t="n">
        <v>2</v>
      </c>
      <c r="C570" s="5" t="n">
        <v>204</v>
      </c>
      <c r="D570" s="5" t="n">
        <v>7</v>
      </c>
      <c r="E570" s="5" t="n">
        <v>0</v>
      </c>
      <c r="F570" s="5" t="n">
        <v>30</v>
      </c>
      <c r="G570" s="5" t="n">
        <v>24.3</v>
      </c>
      <c r="H570" s="5" t="n">
        <v>16.9</v>
      </c>
      <c r="I570" s="6">
        <f>IF(E570&gt;=Markov!$B$3,1,0)</f>
        <v/>
      </c>
      <c r="J570" s="6">
        <f>I569</f>
        <v/>
      </c>
      <c r="K570" s="7">
        <f>MAR1!$B$5+MAR1!$C$5*COS(2*PI()*$C570/365)+MAR1!$D$5*SIN(2*PI()*$C570/365)</f>
        <v/>
      </c>
      <c r="L570" s="7">
        <f>MAR1!$B$6+MAR1!$C$6*COS(2*PI()*$C570/365)+MAR1!$D$6*SIN(2*PI()*$C570/365)</f>
        <v/>
      </c>
      <c r="M570" s="7">
        <f>MAR1!$B$7+MAR1!$C$7*COS(2*PI()*$C570/365)+MAR1!$D$7*SIN(2*PI()*$C570/365)</f>
        <v/>
      </c>
      <c r="N570" s="7">
        <f>F570-K570</f>
        <v/>
      </c>
      <c r="O570" s="7">
        <f>G570-L570</f>
        <v/>
      </c>
      <c r="P570" s="7">
        <f>H570-M570</f>
        <v/>
      </c>
      <c r="Q570" s="7">
        <f>IF($I570=1,(N570-MAR1!$B$11)/MAR1!$D$11,(N570-MAR1!$C$11)/MAR1!$E$11)</f>
        <v/>
      </c>
      <c r="R570" s="7">
        <f>IF($I570=1,(O570-MAR1!$B$12)/MAR1!$D$12,(O570-MAR1!$C$12)/MAR1!$E$12)</f>
        <v/>
      </c>
      <c r="S570" s="7">
        <f>IF($I570=1,(P570-MAR1!$B$13)/MAR1!$D$13,(P570-MAR1!$C$13)/MAR1!$E$13)</f>
        <v/>
      </c>
      <c r="U570" s="5" t="n">
        <v>569</v>
      </c>
      <c r="V570" s="5" t="n">
        <v>0.091707</v>
      </c>
      <c r="W570" s="5" t="n">
        <v>0.931492</v>
      </c>
      <c r="X570" s="5" t="n">
        <v>0.163127</v>
      </c>
      <c r="Y570" s="5" t="n">
        <v>0.67688</v>
      </c>
      <c r="Z570" s="5" t="n">
        <v>0.610975</v>
      </c>
    </row>
    <row r="571">
      <c r="A571" s="5" t="n">
        <v>570</v>
      </c>
      <c r="B571" s="5" t="n">
        <v>2</v>
      </c>
      <c r="C571" s="5" t="n">
        <v>205</v>
      </c>
      <c r="D571" s="5" t="n">
        <v>7</v>
      </c>
      <c r="E571" s="5" t="n">
        <v>0</v>
      </c>
      <c r="F571" s="5" t="n">
        <v>30.3</v>
      </c>
      <c r="G571" s="5" t="n">
        <v>24.9</v>
      </c>
      <c r="H571" s="5" t="n">
        <v>18.63</v>
      </c>
      <c r="I571" s="6">
        <f>IF(E571&gt;=Markov!$B$3,1,0)</f>
        <v/>
      </c>
      <c r="J571" s="6">
        <f>I570</f>
        <v/>
      </c>
      <c r="K571" s="7">
        <f>MAR1!$B$5+MAR1!$C$5*COS(2*PI()*$C571/365)+MAR1!$D$5*SIN(2*PI()*$C571/365)</f>
        <v/>
      </c>
      <c r="L571" s="7">
        <f>MAR1!$B$6+MAR1!$C$6*COS(2*PI()*$C571/365)+MAR1!$D$6*SIN(2*PI()*$C571/365)</f>
        <v/>
      </c>
      <c r="M571" s="7">
        <f>MAR1!$B$7+MAR1!$C$7*COS(2*PI()*$C571/365)+MAR1!$D$7*SIN(2*PI()*$C571/365)</f>
        <v/>
      </c>
      <c r="N571" s="7">
        <f>F571-K571</f>
        <v/>
      </c>
      <c r="O571" s="7">
        <f>G571-L571</f>
        <v/>
      </c>
      <c r="P571" s="7">
        <f>H571-M571</f>
        <v/>
      </c>
      <c r="Q571" s="7">
        <f>IF($I571=1,(N571-MAR1!$B$11)/MAR1!$D$11,(N571-MAR1!$C$11)/MAR1!$E$11)</f>
        <v/>
      </c>
      <c r="R571" s="7">
        <f>IF($I571=1,(O571-MAR1!$B$12)/MAR1!$D$12,(O571-MAR1!$C$12)/MAR1!$E$12)</f>
        <v/>
      </c>
      <c r="S571" s="7">
        <f>IF($I571=1,(P571-MAR1!$B$13)/MAR1!$D$13,(P571-MAR1!$C$13)/MAR1!$E$13)</f>
        <v/>
      </c>
      <c r="U571" s="5" t="n">
        <v>570</v>
      </c>
      <c r="V571" s="5" t="n">
        <v>0.121396</v>
      </c>
      <c r="W571" s="5" t="n">
        <v>0.9668020000000001</v>
      </c>
      <c r="X571" s="5" t="n">
        <v>0.219527</v>
      </c>
      <c r="Y571" s="5" t="n">
        <v>0.880957</v>
      </c>
      <c r="Z571" s="5" t="n">
        <v>0.447782</v>
      </c>
    </row>
    <row r="572">
      <c r="A572" s="5" t="n">
        <v>571</v>
      </c>
      <c r="B572" s="5" t="n">
        <v>2</v>
      </c>
      <c r="C572" s="5" t="n">
        <v>206</v>
      </c>
      <c r="D572" s="5" t="n">
        <v>7</v>
      </c>
      <c r="E572" s="5" t="n">
        <v>0</v>
      </c>
      <c r="F572" s="5" t="n">
        <v>32</v>
      </c>
      <c r="G572" s="5" t="n">
        <v>25.3</v>
      </c>
      <c r="H572" s="5" t="n">
        <v>20.65</v>
      </c>
      <c r="I572" s="6">
        <f>IF(E572&gt;=Markov!$B$3,1,0)</f>
        <v/>
      </c>
      <c r="J572" s="6">
        <f>I571</f>
        <v/>
      </c>
      <c r="K572" s="7">
        <f>MAR1!$B$5+MAR1!$C$5*COS(2*PI()*$C572/365)+MAR1!$D$5*SIN(2*PI()*$C572/365)</f>
        <v/>
      </c>
      <c r="L572" s="7">
        <f>MAR1!$B$6+MAR1!$C$6*COS(2*PI()*$C572/365)+MAR1!$D$6*SIN(2*PI()*$C572/365)</f>
        <v/>
      </c>
      <c r="M572" s="7">
        <f>MAR1!$B$7+MAR1!$C$7*COS(2*PI()*$C572/365)+MAR1!$D$7*SIN(2*PI()*$C572/365)</f>
        <v/>
      </c>
      <c r="N572" s="7">
        <f>F572-K572</f>
        <v/>
      </c>
      <c r="O572" s="7">
        <f>G572-L572</f>
        <v/>
      </c>
      <c r="P572" s="7">
        <f>H572-M572</f>
        <v/>
      </c>
      <c r="Q572" s="7">
        <f>IF($I572=1,(N572-MAR1!$B$11)/MAR1!$D$11,(N572-MAR1!$C$11)/MAR1!$E$11)</f>
        <v/>
      </c>
      <c r="R572" s="7">
        <f>IF($I572=1,(O572-MAR1!$B$12)/MAR1!$D$12,(O572-MAR1!$C$12)/MAR1!$E$12)</f>
        <v/>
      </c>
      <c r="S572" s="7">
        <f>IF($I572=1,(P572-MAR1!$B$13)/MAR1!$D$13,(P572-MAR1!$C$13)/MAR1!$E$13)</f>
        <v/>
      </c>
      <c r="U572" s="5" t="n">
        <v>571</v>
      </c>
      <c r="V572" s="5" t="n">
        <v>0.457451</v>
      </c>
      <c r="W572" s="5" t="n">
        <v>0.858087</v>
      </c>
      <c r="X572" s="5" t="n">
        <v>0.873559</v>
      </c>
      <c r="Y572" s="5" t="n">
        <v>0.497919</v>
      </c>
      <c r="Z572" s="5" t="n">
        <v>0.021263</v>
      </c>
    </row>
    <row r="573">
      <c r="A573" s="5" t="n">
        <v>572</v>
      </c>
      <c r="B573" s="5" t="n">
        <v>2</v>
      </c>
      <c r="C573" s="5" t="n">
        <v>207</v>
      </c>
      <c r="D573" s="5" t="n">
        <v>7</v>
      </c>
      <c r="E573" s="5" t="n">
        <v>0</v>
      </c>
      <c r="F573" s="5" t="n">
        <v>34.4</v>
      </c>
      <c r="G573" s="5" t="n">
        <v>26.8</v>
      </c>
      <c r="H573" s="5" t="n">
        <v>22.68</v>
      </c>
      <c r="I573" s="6">
        <f>IF(E573&gt;=Markov!$B$3,1,0)</f>
        <v/>
      </c>
      <c r="J573" s="6">
        <f>I572</f>
        <v/>
      </c>
      <c r="K573" s="7">
        <f>MAR1!$B$5+MAR1!$C$5*COS(2*PI()*$C573/365)+MAR1!$D$5*SIN(2*PI()*$C573/365)</f>
        <v/>
      </c>
      <c r="L573" s="7">
        <f>MAR1!$B$6+MAR1!$C$6*COS(2*PI()*$C573/365)+MAR1!$D$6*SIN(2*PI()*$C573/365)</f>
        <v/>
      </c>
      <c r="M573" s="7">
        <f>MAR1!$B$7+MAR1!$C$7*COS(2*PI()*$C573/365)+MAR1!$D$7*SIN(2*PI()*$C573/365)</f>
        <v/>
      </c>
      <c r="N573" s="7">
        <f>F573-K573</f>
        <v/>
      </c>
      <c r="O573" s="7">
        <f>G573-L573</f>
        <v/>
      </c>
      <c r="P573" s="7">
        <f>H573-M573</f>
        <v/>
      </c>
      <c r="Q573" s="7">
        <f>IF($I573=1,(N573-MAR1!$B$11)/MAR1!$D$11,(N573-MAR1!$C$11)/MAR1!$E$11)</f>
        <v/>
      </c>
      <c r="R573" s="7">
        <f>IF($I573=1,(O573-MAR1!$B$12)/MAR1!$D$12,(O573-MAR1!$C$12)/MAR1!$E$12)</f>
        <v/>
      </c>
      <c r="S573" s="7">
        <f>IF($I573=1,(P573-MAR1!$B$13)/MAR1!$D$13,(P573-MAR1!$C$13)/MAR1!$E$13)</f>
        <v/>
      </c>
      <c r="U573" s="5" t="n">
        <v>572</v>
      </c>
      <c r="V573" s="5" t="n">
        <v>0.355148</v>
      </c>
      <c r="W573" s="5" t="n">
        <v>0.533655</v>
      </c>
      <c r="X573" s="5" t="n">
        <v>0.07008200000000001</v>
      </c>
      <c r="Y573" s="5" t="n">
        <v>0.238038</v>
      </c>
      <c r="Z573" s="5" t="n">
        <v>0.159165</v>
      </c>
    </row>
    <row r="574">
      <c r="A574" s="5" t="n">
        <v>573</v>
      </c>
      <c r="B574" s="5" t="n">
        <v>2</v>
      </c>
      <c r="C574" s="5" t="n">
        <v>208</v>
      </c>
      <c r="D574" s="5" t="n">
        <v>7</v>
      </c>
      <c r="E574" s="5" t="n">
        <v>9.300000000000001</v>
      </c>
      <c r="F574" s="5" t="n">
        <v>30.3</v>
      </c>
      <c r="G574" s="5" t="n">
        <v>24.3</v>
      </c>
      <c r="H574" s="5" t="n">
        <v>13.09</v>
      </c>
      <c r="I574" s="6">
        <f>IF(E574&gt;=Markov!$B$3,1,0)</f>
        <v/>
      </c>
      <c r="J574" s="6">
        <f>I573</f>
        <v/>
      </c>
      <c r="K574" s="7">
        <f>MAR1!$B$5+MAR1!$C$5*COS(2*PI()*$C574/365)+MAR1!$D$5*SIN(2*PI()*$C574/365)</f>
        <v/>
      </c>
      <c r="L574" s="7">
        <f>MAR1!$B$6+MAR1!$C$6*COS(2*PI()*$C574/365)+MAR1!$D$6*SIN(2*PI()*$C574/365)</f>
        <v/>
      </c>
      <c r="M574" s="7">
        <f>MAR1!$B$7+MAR1!$C$7*COS(2*PI()*$C574/365)+MAR1!$D$7*SIN(2*PI()*$C574/365)</f>
        <v/>
      </c>
      <c r="N574" s="7">
        <f>F574-K574</f>
        <v/>
      </c>
      <c r="O574" s="7">
        <f>G574-L574</f>
        <v/>
      </c>
      <c r="P574" s="7">
        <f>H574-M574</f>
        <v/>
      </c>
      <c r="Q574" s="7">
        <f>IF($I574=1,(N574-MAR1!$B$11)/MAR1!$D$11,(N574-MAR1!$C$11)/MAR1!$E$11)</f>
        <v/>
      </c>
      <c r="R574" s="7">
        <f>IF($I574=1,(O574-MAR1!$B$12)/MAR1!$D$12,(O574-MAR1!$C$12)/MAR1!$E$12)</f>
        <v/>
      </c>
      <c r="S574" s="7">
        <f>IF($I574=1,(P574-MAR1!$B$13)/MAR1!$D$13,(P574-MAR1!$C$13)/MAR1!$E$13)</f>
        <v/>
      </c>
      <c r="U574" s="5" t="n">
        <v>573</v>
      </c>
      <c r="V574" s="5" t="n">
        <v>0.184298</v>
      </c>
      <c r="W574" s="5" t="n">
        <v>0.051339</v>
      </c>
      <c r="X574" s="5" t="n">
        <v>0.787315</v>
      </c>
      <c r="Y574" s="5" t="n">
        <v>0.74895</v>
      </c>
      <c r="Z574" s="5" t="n">
        <v>0.970651</v>
      </c>
    </row>
    <row r="575">
      <c r="A575" s="5" t="n">
        <v>574</v>
      </c>
      <c r="B575" s="5" t="n">
        <v>2</v>
      </c>
      <c r="C575" s="5" t="n">
        <v>209</v>
      </c>
      <c r="D575" s="5" t="n">
        <v>7</v>
      </c>
      <c r="E575" s="5" t="n">
        <v>45.6</v>
      </c>
      <c r="F575" s="5" t="n">
        <v>31.5</v>
      </c>
      <c r="G575" s="5" t="n">
        <v>24.4</v>
      </c>
      <c r="H575" s="5" t="n">
        <v>10.55</v>
      </c>
      <c r="I575" s="6">
        <f>IF(E575&gt;=Markov!$B$3,1,0)</f>
        <v/>
      </c>
      <c r="J575" s="6">
        <f>I574</f>
        <v/>
      </c>
      <c r="K575" s="7">
        <f>MAR1!$B$5+MAR1!$C$5*COS(2*PI()*$C575/365)+MAR1!$D$5*SIN(2*PI()*$C575/365)</f>
        <v/>
      </c>
      <c r="L575" s="7">
        <f>MAR1!$B$6+MAR1!$C$6*COS(2*PI()*$C575/365)+MAR1!$D$6*SIN(2*PI()*$C575/365)</f>
        <v/>
      </c>
      <c r="M575" s="7">
        <f>MAR1!$B$7+MAR1!$C$7*COS(2*PI()*$C575/365)+MAR1!$D$7*SIN(2*PI()*$C575/365)</f>
        <v/>
      </c>
      <c r="N575" s="7">
        <f>F575-K575</f>
        <v/>
      </c>
      <c r="O575" s="7">
        <f>G575-L575</f>
        <v/>
      </c>
      <c r="P575" s="7">
        <f>H575-M575</f>
        <v/>
      </c>
      <c r="Q575" s="7">
        <f>IF($I575=1,(N575-MAR1!$B$11)/MAR1!$D$11,(N575-MAR1!$C$11)/MAR1!$E$11)</f>
        <v/>
      </c>
      <c r="R575" s="7">
        <f>IF($I575=1,(O575-MAR1!$B$12)/MAR1!$D$12,(O575-MAR1!$C$12)/MAR1!$E$12)</f>
        <v/>
      </c>
      <c r="S575" s="7">
        <f>IF($I575=1,(P575-MAR1!$B$13)/MAR1!$D$13,(P575-MAR1!$C$13)/MAR1!$E$13)</f>
        <v/>
      </c>
      <c r="U575" s="5" t="n">
        <v>574</v>
      </c>
      <c r="V575" s="5" t="n">
        <v>0.956919</v>
      </c>
      <c r="W575" s="5" t="n">
        <v>0.759619</v>
      </c>
      <c r="X575" s="5" t="n">
        <v>0.55704</v>
      </c>
      <c r="Y575" s="5" t="n">
        <v>0.430011</v>
      </c>
      <c r="Z575" s="5" t="n">
        <v>0.723</v>
      </c>
    </row>
    <row r="576">
      <c r="A576" s="5" t="n">
        <v>575</v>
      </c>
      <c r="B576" s="5" t="n">
        <v>2</v>
      </c>
      <c r="C576" s="5" t="n">
        <v>210</v>
      </c>
      <c r="D576" s="5" t="n">
        <v>7</v>
      </c>
      <c r="E576" s="5" t="n">
        <v>0</v>
      </c>
      <c r="F576" s="5" t="n">
        <v>32.8</v>
      </c>
      <c r="G576" s="5" t="n">
        <v>25</v>
      </c>
      <c r="H576" s="5" t="n">
        <v>13.88</v>
      </c>
      <c r="I576" s="6">
        <f>IF(E576&gt;=Markov!$B$3,1,0)</f>
        <v/>
      </c>
      <c r="J576" s="6">
        <f>I575</f>
        <v/>
      </c>
      <c r="K576" s="7">
        <f>MAR1!$B$5+MAR1!$C$5*COS(2*PI()*$C576/365)+MAR1!$D$5*SIN(2*PI()*$C576/365)</f>
        <v/>
      </c>
      <c r="L576" s="7">
        <f>MAR1!$B$6+MAR1!$C$6*COS(2*PI()*$C576/365)+MAR1!$D$6*SIN(2*PI()*$C576/365)</f>
        <v/>
      </c>
      <c r="M576" s="7">
        <f>MAR1!$B$7+MAR1!$C$7*COS(2*PI()*$C576/365)+MAR1!$D$7*SIN(2*PI()*$C576/365)</f>
        <v/>
      </c>
      <c r="N576" s="7">
        <f>F576-K576</f>
        <v/>
      </c>
      <c r="O576" s="7">
        <f>G576-L576</f>
        <v/>
      </c>
      <c r="P576" s="7">
        <f>H576-M576</f>
        <v/>
      </c>
      <c r="Q576" s="7">
        <f>IF($I576=1,(N576-MAR1!$B$11)/MAR1!$D$11,(N576-MAR1!$C$11)/MAR1!$E$11)</f>
        <v/>
      </c>
      <c r="R576" s="7">
        <f>IF($I576=1,(O576-MAR1!$B$12)/MAR1!$D$12,(O576-MAR1!$C$12)/MAR1!$E$12)</f>
        <v/>
      </c>
      <c r="S576" s="7">
        <f>IF($I576=1,(P576-MAR1!$B$13)/MAR1!$D$13,(P576-MAR1!$C$13)/MAR1!$E$13)</f>
        <v/>
      </c>
      <c r="U576" s="5" t="n">
        <v>575</v>
      </c>
      <c r="V576" s="5" t="n">
        <v>0.377481</v>
      </c>
      <c r="W576" s="5" t="n">
        <v>0.212731</v>
      </c>
      <c r="X576" s="5" t="n">
        <v>0.28711</v>
      </c>
      <c r="Y576" s="5" t="n">
        <v>0.123849</v>
      </c>
      <c r="Z576" s="5" t="n">
        <v>0.848644</v>
      </c>
    </row>
    <row r="577">
      <c r="A577" s="5" t="n">
        <v>576</v>
      </c>
      <c r="B577" s="5" t="n">
        <v>2</v>
      </c>
      <c r="C577" s="5" t="n">
        <v>211</v>
      </c>
      <c r="D577" s="5" t="n">
        <v>7</v>
      </c>
      <c r="E577" s="5" t="n">
        <v>0</v>
      </c>
      <c r="F577" s="5" t="n">
        <v>33.1</v>
      </c>
      <c r="G577" s="5" t="n">
        <v>24.1</v>
      </c>
      <c r="H577" s="5" t="n">
        <v>19.23</v>
      </c>
      <c r="I577" s="6">
        <f>IF(E577&gt;=Markov!$B$3,1,0)</f>
        <v/>
      </c>
      <c r="J577" s="6">
        <f>I576</f>
        <v/>
      </c>
      <c r="K577" s="7">
        <f>MAR1!$B$5+MAR1!$C$5*COS(2*PI()*$C577/365)+MAR1!$D$5*SIN(2*PI()*$C577/365)</f>
        <v/>
      </c>
      <c r="L577" s="7">
        <f>MAR1!$B$6+MAR1!$C$6*COS(2*PI()*$C577/365)+MAR1!$D$6*SIN(2*PI()*$C577/365)</f>
        <v/>
      </c>
      <c r="M577" s="7">
        <f>MAR1!$B$7+MAR1!$C$7*COS(2*PI()*$C577/365)+MAR1!$D$7*SIN(2*PI()*$C577/365)</f>
        <v/>
      </c>
      <c r="N577" s="7">
        <f>F577-K577</f>
        <v/>
      </c>
      <c r="O577" s="7">
        <f>G577-L577</f>
        <v/>
      </c>
      <c r="P577" s="7">
        <f>H577-M577</f>
        <v/>
      </c>
      <c r="Q577" s="7">
        <f>IF($I577=1,(N577-MAR1!$B$11)/MAR1!$D$11,(N577-MAR1!$C$11)/MAR1!$E$11)</f>
        <v/>
      </c>
      <c r="R577" s="7">
        <f>IF($I577=1,(O577-MAR1!$B$12)/MAR1!$D$12,(O577-MAR1!$C$12)/MAR1!$E$12)</f>
        <v/>
      </c>
      <c r="S577" s="7">
        <f>IF($I577=1,(P577-MAR1!$B$13)/MAR1!$D$13,(P577-MAR1!$C$13)/MAR1!$E$13)</f>
        <v/>
      </c>
      <c r="U577" s="5" t="n">
        <v>576</v>
      </c>
      <c r="V577" s="5" t="n">
        <v>0.66808</v>
      </c>
      <c r="W577" s="5" t="n">
        <v>0.984521</v>
      </c>
      <c r="X577" s="5" t="n">
        <v>0.892686</v>
      </c>
      <c r="Y577" s="5" t="n">
        <v>0.05379</v>
      </c>
      <c r="Z577" s="5" t="n">
        <v>0.506064</v>
      </c>
    </row>
    <row r="578">
      <c r="A578" s="5" t="n">
        <v>577</v>
      </c>
      <c r="B578" s="5" t="n">
        <v>2</v>
      </c>
      <c r="C578" s="5" t="n">
        <v>212</v>
      </c>
      <c r="D578" s="5" t="n">
        <v>7</v>
      </c>
      <c r="E578" s="5" t="n">
        <v>0</v>
      </c>
      <c r="F578" s="5" t="n">
        <v>33.4</v>
      </c>
      <c r="G578" s="5" t="n">
        <v>25.8</v>
      </c>
      <c r="H578" s="5" t="n">
        <v>20.2</v>
      </c>
      <c r="I578" s="6">
        <f>IF(E578&gt;=Markov!$B$3,1,0)</f>
        <v/>
      </c>
      <c r="J578" s="6">
        <f>I577</f>
        <v/>
      </c>
      <c r="K578" s="7">
        <f>MAR1!$B$5+MAR1!$C$5*COS(2*PI()*$C578/365)+MAR1!$D$5*SIN(2*PI()*$C578/365)</f>
        <v/>
      </c>
      <c r="L578" s="7">
        <f>MAR1!$B$6+MAR1!$C$6*COS(2*PI()*$C578/365)+MAR1!$D$6*SIN(2*PI()*$C578/365)</f>
        <v/>
      </c>
      <c r="M578" s="7">
        <f>MAR1!$B$7+MAR1!$C$7*COS(2*PI()*$C578/365)+MAR1!$D$7*SIN(2*PI()*$C578/365)</f>
        <v/>
      </c>
      <c r="N578" s="7">
        <f>F578-K578</f>
        <v/>
      </c>
      <c r="O578" s="7">
        <f>G578-L578</f>
        <v/>
      </c>
      <c r="P578" s="7">
        <f>H578-M578</f>
        <v/>
      </c>
      <c r="Q578" s="7">
        <f>IF($I578=1,(N578-MAR1!$B$11)/MAR1!$D$11,(N578-MAR1!$C$11)/MAR1!$E$11)</f>
        <v/>
      </c>
      <c r="R578" s="7">
        <f>IF($I578=1,(O578-MAR1!$B$12)/MAR1!$D$12,(O578-MAR1!$C$12)/MAR1!$E$12)</f>
        <v/>
      </c>
      <c r="S578" s="7">
        <f>IF($I578=1,(P578-MAR1!$B$13)/MAR1!$D$13,(P578-MAR1!$C$13)/MAR1!$E$13)</f>
        <v/>
      </c>
      <c r="U578" s="5" t="n">
        <v>577</v>
      </c>
      <c r="V578" s="5" t="n">
        <v>0.665046</v>
      </c>
      <c r="W578" s="5" t="n">
        <v>0.248944</v>
      </c>
      <c r="X578" s="5" t="n">
        <v>0.129279</v>
      </c>
      <c r="Y578" s="5" t="n">
        <v>0.49035</v>
      </c>
      <c r="Z578" s="5" t="n">
        <v>0.403846</v>
      </c>
    </row>
    <row r="579">
      <c r="A579" s="5" t="n">
        <v>578</v>
      </c>
      <c r="B579" s="5" t="n">
        <v>2</v>
      </c>
      <c r="C579" s="5" t="n">
        <v>213</v>
      </c>
      <c r="D579" s="5" t="n">
        <v>8</v>
      </c>
      <c r="E579" s="5" t="n">
        <v>31.1</v>
      </c>
      <c r="F579" s="5" t="n">
        <v>29.2</v>
      </c>
      <c r="G579" s="5" t="n">
        <v>22.9</v>
      </c>
      <c r="H579" s="5" t="n">
        <v>8.17</v>
      </c>
      <c r="I579" s="6">
        <f>IF(E579&gt;=Markov!$B$3,1,0)</f>
        <v/>
      </c>
      <c r="J579" s="6">
        <f>I578</f>
        <v/>
      </c>
      <c r="K579" s="7">
        <f>MAR1!$B$5+MAR1!$C$5*COS(2*PI()*$C579/365)+MAR1!$D$5*SIN(2*PI()*$C579/365)</f>
        <v/>
      </c>
      <c r="L579" s="7">
        <f>MAR1!$B$6+MAR1!$C$6*COS(2*PI()*$C579/365)+MAR1!$D$6*SIN(2*PI()*$C579/365)</f>
        <v/>
      </c>
      <c r="M579" s="7">
        <f>MAR1!$B$7+MAR1!$C$7*COS(2*PI()*$C579/365)+MAR1!$D$7*SIN(2*PI()*$C579/365)</f>
        <v/>
      </c>
      <c r="N579" s="7">
        <f>F579-K579</f>
        <v/>
      </c>
      <c r="O579" s="7">
        <f>G579-L579</f>
        <v/>
      </c>
      <c r="P579" s="7">
        <f>H579-M579</f>
        <v/>
      </c>
      <c r="Q579" s="7">
        <f>IF($I579=1,(N579-MAR1!$B$11)/MAR1!$D$11,(N579-MAR1!$C$11)/MAR1!$E$11)</f>
        <v/>
      </c>
      <c r="R579" s="7">
        <f>IF($I579=1,(O579-MAR1!$B$12)/MAR1!$D$12,(O579-MAR1!$C$12)/MAR1!$E$12)</f>
        <v/>
      </c>
      <c r="S579" s="7">
        <f>IF($I579=1,(P579-MAR1!$B$13)/MAR1!$D$13,(P579-MAR1!$C$13)/MAR1!$E$13)</f>
        <v/>
      </c>
      <c r="U579" s="5" t="n">
        <v>578</v>
      </c>
      <c r="V579" s="5" t="n">
        <v>0.131333</v>
      </c>
      <c r="W579" s="5" t="n">
        <v>0.431761</v>
      </c>
      <c r="X579" s="5" t="n">
        <v>0.559026</v>
      </c>
      <c r="Y579" s="5" t="n">
        <v>0.892192</v>
      </c>
      <c r="Z579" s="5" t="n">
        <v>0.118881</v>
      </c>
    </row>
    <row r="580">
      <c r="A580" s="5" t="n">
        <v>579</v>
      </c>
      <c r="B580" s="5" t="n">
        <v>2</v>
      </c>
      <c r="C580" s="5" t="n">
        <v>214</v>
      </c>
      <c r="D580" s="5" t="n">
        <v>8</v>
      </c>
      <c r="E580" s="5" t="n">
        <v>0</v>
      </c>
      <c r="F580" s="5" t="n">
        <v>34.6</v>
      </c>
      <c r="G580" s="5" t="n">
        <v>26.3</v>
      </c>
      <c r="H580" s="5" t="n">
        <v>15.7</v>
      </c>
      <c r="I580" s="6">
        <f>IF(E580&gt;=Markov!$B$3,1,0)</f>
        <v/>
      </c>
      <c r="J580" s="6">
        <f>I579</f>
        <v/>
      </c>
      <c r="K580" s="7">
        <f>MAR1!$B$5+MAR1!$C$5*COS(2*PI()*$C580/365)+MAR1!$D$5*SIN(2*PI()*$C580/365)</f>
        <v/>
      </c>
      <c r="L580" s="7">
        <f>MAR1!$B$6+MAR1!$C$6*COS(2*PI()*$C580/365)+MAR1!$D$6*SIN(2*PI()*$C580/365)</f>
        <v/>
      </c>
      <c r="M580" s="7">
        <f>MAR1!$B$7+MAR1!$C$7*COS(2*PI()*$C580/365)+MAR1!$D$7*SIN(2*PI()*$C580/365)</f>
        <v/>
      </c>
      <c r="N580" s="7">
        <f>F580-K580</f>
        <v/>
      </c>
      <c r="O580" s="7">
        <f>G580-L580</f>
        <v/>
      </c>
      <c r="P580" s="7">
        <f>H580-M580</f>
        <v/>
      </c>
      <c r="Q580" s="7">
        <f>IF($I580=1,(N580-MAR1!$B$11)/MAR1!$D$11,(N580-MAR1!$C$11)/MAR1!$E$11)</f>
        <v/>
      </c>
      <c r="R580" s="7">
        <f>IF($I580=1,(O580-MAR1!$B$12)/MAR1!$D$12,(O580-MAR1!$C$12)/MAR1!$E$12)</f>
        <v/>
      </c>
      <c r="S580" s="7">
        <f>IF($I580=1,(P580-MAR1!$B$13)/MAR1!$D$13,(P580-MAR1!$C$13)/MAR1!$E$13)</f>
        <v/>
      </c>
      <c r="U580" s="5" t="n">
        <v>579</v>
      </c>
      <c r="V580" s="5" t="n">
        <v>0.960222</v>
      </c>
      <c r="W580" s="5" t="n">
        <v>0.841518</v>
      </c>
      <c r="X580" s="5" t="n">
        <v>0.076552</v>
      </c>
      <c r="Y580" s="5" t="n">
        <v>0.702994</v>
      </c>
      <c r="Z580" s="5" t="n">
        <v>0.5515409999999999</v>
      </c>
    </row>
    <row r="581">
      <c r="A581" s="5" t="n">
        <v>580</v>
      </c>
      <c r="B581" s="5" t="n">
        <v>2</v>
      </c>
      <c r="C581" s="5" t="n">
        <v>215</v>
      </c>
      <c r="D581" s="5" t="n">
        <v>8</v>
      </c>
      <c r="E581" s="5" t="n">
        <v>40.8</v>
      </c>
      <c r="F581" s="5" t="n">
        <v>32.1</v>
      </c>
      <c r="G581" s="5" t="n">
        <v>25.6</v>
      </c>
      <c r="H581" s="5" t="n">
        <v>15.41</v>
      </c>
      <c r="I581" s="6">
        <f>IF(E581&gt;=Markov!$B$3,1,0)</f>
        <v/>
      </c>
      <c r="J581" s="6">
        <f>I580</f>
        <v/>
      </c>
      <c r="K581" s="7">
        <f>MAR1!$B$5+MAR1!$C$5*COS(2*PI()*$C581/365)+MAR1!$D$5*SIN(2*PI()*$C581/365)</f>
        <v/>
      </c>
      <c r="L581" s="7">
        <f>MAR1!$B$6+MAR1!$C$6*COS(2*PI()*$C581/365)+MAR1!$D$6*SIN(2*PI()*$C581/365)</f>
        <v/>
      </c>
      <c r="M581" s="7">
        <f>MAR1!$B$7+MAR1!$C$7*COS(2*PI()*$C581/365)+MAR1!$D$7*SIN(2*PI()*$C581/365)</f>
        <v/>
      </c>
      <c r="N581" s="7">
        <f>F581-K581</f>
        <v/>
      </c>
      <c r="O581" s="7">
        <f>G581-L581</f>
        <v/>
      </c>
      <c r="P581" s="7">
        <f>H581-M581</f>
        <v/>
      </c>
      <c r="Q581" s="7">
        <f>IF($I581=1,(N581-MAR1!$B$11)/MAR1!$D$11,(N581-MAR1!$C$11)/MAR1!$E$11)</f>
        <v/>
      </c>
      <c r="R581" s="7">
        <f>IF($I581=1,(O581-MAR1!$B$12)/MAR1!$D$12,(O581-MAR1!$C$12)/MAR1!$E$12)</f>
        <v/>
      </c>
      <c r="S581" s="7">
        <f>IF($I581=1,(P581-MAR1!$B$13)/MAR1!$D$13,(P581-MAR1!$C$13)/MAR1!$E$13)</f>
        <v/>
      </c>
      <c r="U581" s="5" t="n">
        <v>580</v>
      </c>
      <c r="V581" s="5" t="n">
        <v>0.330318</v>
      </c>
      <c r="W581" s="5" t="n">
        <v>0.7736189999999999</v>
      </c>
      <c r="X581" s="5" t="n">
        <v>0.896466</v>
      </c>
      <c r="Y581" s="5" t="n">
        <v>0.327213</v>
      </c>
      <c r="Z581" s="5" t="n">
        <v>0.660089</v>
      </c>
    </row>
    <row r="582">
      <c r="A582" s="5" t="n">
        <v>581</v>
      </c>
      <c r="B582" s="5" t="n">
        <v>2</v>
      </c>
      <c r="C582" s="5" t="n">
        <v>216</v>
      </c>
      <c r="D582" s="5" t="n">
        <v>8</v>
      </c>
      <c r="E582" s="5" t="n">
        <v>3</v>
      </c>
      <c r="F582" s="5" t="n">
        <v>30.6</v>
      </c>
      <c r="G582" s="5" t="n">
        <v>25.7</v>
      </c>
      <c r="H582" s="5" t="n">
        <v>10.19</v>
      </c>
      <c r="I582" s="6">
        <f>IF(E582&gt;=Markov!$B$3,1,0)</f>
        <v/>
      </c>
      <c r="J582" s="6">
        <f>I581</f>
        <v/>
      </c>
      <c r="K582" s="7">
        <f>MAR1!$B$5+MAR1!$C$5*COS(2*PI()*$C582/365)+MAR1!$D$5*SIN(2*PI()*$C582/365)</f>
        <v/>
      </c>
      <c r="L582" s="7">
        <f>MAR1!$B$6+MAR1!$C$6*COS(2*PI()*$C582/365)+MAR1!$D$6*SIN(2*PI()*$C582/365)</f>
        <v/>
      </c>
      <c r="M582" s="7">
        <f>MAR1!$B$7+MAR1!$C$7*COS(2*PI()*$C582/365)+MAR1!$D$7*SIN(2*PI()*$C582/365)</f>
        <v/>
      </c>
      <c r="N582" s="7">
        <f>F582-K582</f>
        <v/>
      </c>
      <c r="O582" s="7">
        <f>G582-L582</f>
        <v/>
      </c>
      <c r="P582" s="7">
        <f>H582-M582</f>
        <v/>
      </c>
      <c r="Q582" s="7">
        <f>IF($I582=1,(N582-MAR1!$B$11)/MAR1!$D$11,(N582-MAR1!$C$11)/MAR1!$E$11)</f>
        <v/>
      </c>
      <c r="R582" s="7">
        <f>IF($I582=1,(O582-MAR1!$B$12)/MAR1!$D$12,(O582-MAR1!$C$12)/MAR1!$E$12)</f>
        <v/>
      </c>
      <c r="S582" s="7">
        <f>IF($I582=1,(P582-MAR1!$B$13)/MAR1!$D$13,(P582-MAR1!$C$13)/MAR1!$E$13)</f>
        <v/>
      </c>
      <c r="U582" s="5" t="n">
        <v>581</v>
      </c>
      <c r="V582" s="5" t="n">
        <v>0.139958</v>
      </c>
      <c r="W582" s="5" t="n">
        <v>0.835834</v>
      </c>
      <c r="X582" s="5" t="n">
        <v>0.710643</v>
      </c>
      <c r="Y582" s="5" t="n">
        <v>0.6543099999999999</v>
      </c>
      <c r="Z582" s="5" t="n">
        <v>0.176093</v>
      </c>
    </row>
    <row r="583">
      <c r="A583" s="5" t="n">
        <v>582</v>
      </c>
      <c r="B583" s="5" t="n">
        <v>2</v>
      </c>
      <c r="C583" s="5" t="n">
        <v>217</v>
      </c>
      <c r="D583" s="5" t="n">
        <v>8</v>
      </c>
      <c r="E583" s="5" t="n">
        <v>0.2</v>
      </c>
      <c r="F583" s="5" t="n">
        <v>29.2</v>
      </c>
      <c r="G583" s="5" t="n">
        <v>22.5</v>
      </c>
      <c r="H583" s="5" t="n">
        <v>9.94</v>
      </c>
      <c r="I583" s="6">
        <f>IF(E583&gt;=Markov!$B$3,1,0)</f>
        <v/>
      </c>
      <c r="J583" s="6">
        <f>I582</f>
        <v/>
      </c>
      <c r="K583" s="7">
        <f>MAR1!$B$5+MAR1!$C$5*COS(2*PI()*$C583/365)+MAR1!$D$5*SIN(2*PI()*$C583/365)</f>
        <v/>
      </c>
      <c r="L583" s="7">
        <f>MAR1!$B$6+MAR1!$C$6*COS(2*PI()*$C583/365)+MAR1!$D$6*SIN(2*PI()*$C583/365)</f>
        <v/>
      </c>
      <c r="M583" s="7">
        <f>MAR1!$B$7+MAR1!$C$7*COS(2*PI()*$C583/365)+MAR1!$D$7*SIN(2*PI()*$C583/365)</f>
        <v/>
      </c>
      <c r="N583" s="7">
        <f>F583-K583</f>
        <v/>
      </c>
      <c r="O583" s="7">
        <f>G583-L583</f>
        <v/>
      </c>
      <c r="P583" s="7">
        <f>H583-M583</f>
        <v/>
      </c>
      <c r="Q583" s="7">
        <f>IF($I583=1,(N583-MAR1!$B$11)/MAR1!$D$11,(N583-MAR1!$C$11)/MAR1!$E$11)</f>
        <v/>
      </c>
      <c r="R583" s="7">
        <f>IF($I583=1,(O583-MAR1!$B$12)/MAR1!$D$12,(O583-MAR1!$C$12)/MAR1!$E$12)</f>
        <v/>
      </c>
      <c r="S583" s="7">
        <f>IF($I583=1,(P583-MAR1!$B$13)/MAR1!$D$13,(P583-MAR1!$C$13)/MAR1!$E$13)</f>
        <v/>
      </c>
      <c r="U583" s="5" t="n">
        <v>582</v>
      </c>
      <c r="V583" s="5" t="n">
        <v>0.7748</v>
      </c>
      <c r="W583" s="5" t="n">
        <v>0.461836</v>
      </c>
      <c r="X583" s="5" t="n">
        <v>0.515992</v>
      </c>
      <c r="Y583" s="5" t="n">
        <v>0.926998</v>
      </c>
      <c r="Z583" s="5" t="n">
        <v>0.740097</v>
      </c>
    </row>
    <row r="584">
      <c r="A584" s="5" t="n">
        <v>583</v>
      </c>
      <c r="B584" s="5" t="n">
        <v>2</v>
      </c>
      <c r="C584" s="5" t="n">
        <v>218</v>
      </c>
      <c r="D584" s="5" t="n">
        <v>8</v>
      </c>
      <c r="E584" s="5" t="n">
        <v>0</v>
      </c>
      <c r="F584" s="5" t="n">
        <v>33.6</v>
      </c>
      <c r="G584" s="5" t="n">
        <v>25</v>
      </c>
      <c r="H584" s="5" t="n">
        <v>12.11</v>
      </c>
      <c r="I584" s="6">
        <f>IF(E584&gt;=Markov!$B$3,1,0)</f>
        <v/>
      </c>
      <c r="J584" s="6">
        <f>I583</f>
        <v/>
      </c>
      <c r="K584" s="7">
        <f>MAR1!$B$5+MAR1!$C$5*COS(2*PI()*$C584/365)+MAR1!$D$5*SIN(2*PI()*$C584/365)</f>
        <v/>
      </c>
      <c r="L584" s="7">
        <f>MAR1!$B$6+MAR1!$C$6*COS(2*PI()*$C584/365)+MAR1!$D$6*SIN(2*PI()*$C584/365)</f>
        <v/>
      </c>
      <c r="M584" s="7">
        <f>MAR1!$B$7+MAR1!$C$7*COS(2*PI()*$C584/365)+MAR1!$D$7*SIN(2*PI()*$C584/365)</f>
        <v/>
      </c>
      <c r="N584" s="7">
        <f>F584-K584</f>
        <v/>
      </c>
      <c r="O584" s="7">
        <f>G584-L584</f>
        <v/>
      </c>
      <c r="P584" s="7">
        <f>H584-M584</f>
        <v/>
      </c>
      <c r="Q584" s="7">
        <f>IF($I584=1,(N584-MAR1!$B$11)/MAR1!$D$11,(N584-MAR1!$C$11)/MAR1!$E$11)</f>
        <v/>
      </c>
      <c r="R584" s="7">
        <f>IF($I584=1,(O584-MAR1!$B$12)/MAR1!$D$12,(O584-MAR1!$C$12)/MAR1!$E$12)</f>
        <v/>
      </c>
      <c r="S584" s="7">
        <f>IF($I584=1,(P584-MAR1!$B$13)/MAR1!$D$13,(P584-MAR1!$C$13)/MAR1!$E$13)</f>
        <v/>
      </c>
      <c r="U584" s="5" t="n">
        <v>583</v>
      </c>
      <c r="V584" s="5" t="n">
        <v>0.831613</v>
      </c>
      <c r="W584" s="5" t="n">
        <v>0.883633</v>
      </c>
      <c r="X584" s="5" t="n">
        <v>0.63422</v>
      </c>
      <c r="Y584" s="5" t="n">
        <v>0.526631</v>
      </c>
      <c r="Z584" s="5" t="n">
        <v>0.819571</v>
      </c>
    </row>
    <row r="585">
      <c r="A585" s="5" t="n">
        <v>584</v>
      </c>
      <c r="B585" s="5" t="n">
        <v>2</v>
      </c>
      <c r="C585" s="5" t="n">
        <v>219</v>
      </c>
      <c r="D585" s="5" t="n">
        <v>8</v>
      </c>
      <c r="E585" s="5" t="n">
        <v>0.4</v>
      </c>
      <c r="F585" s="5" t="n">
        <v>28.5</v>
      </c>
      <c r="G585" s="5" t="n">
        <v>26.3</v>
      </c>
      <c r="H585" s="5" t="n">
        <v>6.75</v>
      </c>
      <c r="I585" s="6">
        <f>IF(E585&gt;=Markov!$B$3,1,0)</f>
        <v/>
      </c>
      <c r="J585" s="6">
        <f>I584</f>
        <v/>
      </c>
      <c r="K585" s="7">
        <f>MAR1!$B$5+MAR1!$C$5*COS(2*PI()*$C585/365)+MAR1!$D$5*SIN(2*PI()*$C585/365)</f>
        <v/>
      </c>
      <c r="L585" s="7">
        <f>MAR1!$B$6+MAR1!$C$6*COS(2*PI()*$C585/365)+MAR1!$D$6*SIN(2*PI()*$C585/365)</f>
        <v/>
      </c>
      <c r="M585" s="7">
        <f>MAR1!$B$7+MAR1!$C$7*COS(2*PI()*$C585/365)+MAR1!$D$7*SIN(2*PI()*$C585/365)</f>
        <v/>
      </c>
      <c r="N585" s="7">
        <f>F585-K585</f>
        <v/>
      </c>
      <c r="O585" s="7">
        <f>G585-L585</f>
        <v/>
      </c>
      <c r="P585" s="7">
        <f>H585-M585</f>
        <v/>
      </c>
      <c r="Q585" s="7">
        <f>IF($I585=1,(N585-MAR1!$B$11)/MAR1!$D$11,(N585-MAR1!$C$11)/MAR1!$E$11)</f>
        <v/>
      </c>
      <c r="R585" s="7">
        <f>IF($I585=1,(O585-MAR1!$B$12)/MAR1!$D$12,(O585-MAR1!$C$12)/MAR1!$E$12)</f>
        <v/>
      </c>
      <c r="S585" s="7">
        <f>IF($I585=1,(P585-MAR1!$B$13)/MAR1!$D$13,(P585-MAR1!$C$13)/MAR1!$E$13)</f>
        <v/>
      </c>
      <c r="U585" s="5" t="n">
        <v>584</v>
      </c>
      <c r="V585" s="5" t="n">
        <v>0.701399</v>
      </c>
      <c r="W585" s="5" t="n">
        <v>0.8037069999999999</v>
      </c>
      <c r="X585" s="5" t="n">
        <v>0.577373</v>
      </c>
      <c r="Y585" s="5" t="n">
        <v>0.141715</v>
      </c>
      <c r="Z585" s="5" t="n">
        <v>0.082806</v>
      </c>
    </row>
    <row r="586">
      <c r="A586" s="5" t="n">
        <v>585</v>
      </c>
      <c r="B586" s="5" t="n">
        <v>2</v>
      </c>
      <c r="C586" s="5" t="n">
        <v>220</v>
      </c>
      <c r="D586" s="5" t="n">
        <v>8</v>
      </c>
      <c r="E586" s="5" t="n">
        <v>1.8</v>
      </c>
      <c r="F586" s="5" t="n">
        <v>27.5</v>
      </c>
      <c r="G586" s="5" t="n">
        <v>22.8</v>
      </c>
      <c r="H586" s="5" t="n">
        <v>10.98</v>
      </c>
      <c r="I586" s="6">
        <f>IF(E586&gt;=Markov!$B$3,1,0)</f>
        <v/>
      </c>
      <c r="J586" s="6">
        <f>I585</f>
        <v/>
      </c>
      <c r="K586" s="7">
        <f>MAR1!$B$5+MAR1!$C$5*COS(2*PI()*$C586/365)+MAR1!$D$5*SIN(2*PI()*$C586/365)</f>
        <v/>
      </c>
      <c r="L586" s="7">
        <f>MAR1!$B$6+MAR1!$C$6*COS(2*PI()*$C586/365)+MAR1!$D$6*SIN(2*PI()*$C586/365)</f>
        <v/>
      </c>
      <c r="M586" s="7">
        <f>MAR1!$B$7+MAR1!$C$7*COS(2*PI()*$C586/365)+MAR1!$D$7*SIN(2*PI()*$C586/365)</f>
        <v/>
      </c>
      <c r="N586" s="7">
        <f>F586-K586</f>
        <v/>
      </c>
      <c r="O586" s="7">
        <f>G586-L586</f>
        <v/>
      </c>
      <c r="P586" s="7">
        <f>H586-M586</f>
        <v/>
      </c>
      <c r="Q586" s="7">
        <f>IF($I586=1,(N586-MAR1!$B$11)/MAR1!$D$11,(N586-MAR1!$C$11)/MAR1!$E$11)</f>
        <v/>
      </c>
      <c r="R586" s="7">
        <f>IF($I586=1,(O586-MAR1!$B$12)/MAR1!$D$12,(O586-MAR1!$C$12)/MAR1!$E$12)</f>
        <v/>
      </c>
      <c r="S586" s="7">
        <f>IF($I586=1,(P586-MAR1!$B$13)/MAR1!$D$13,(P586-MAR1!$C$13)/MAR1!$E$13)</f>
        <v/>
      </c>
      <c r="U586" s="5" t="n">
        <v>585</v>
      </c>
      <c r="V586" s="5" t="n">
        <v>0.59544</v>
      </c>
      <c r="W586" s="5" t="n">
        <v>0.209803</v>
      </c>
      <c r="X586" s="5" t="n">
        <v>0.168111</v>
      </c>
      <c r="Y586" s="5" t="n">
        <v>0.421241</v>
      </c>
      <c r="Z586" s="5" t="n">
        <v>0.998064</v>
      </c>
    </row>
    <row r="587">
      <c r="A587" s="5" t="n">
        <v>586</v>
      </c>
      <c r="B587" s="5" t="n">
        <v>2</v>
      </c>
      <c r="C587" s="5" t="n">
        <v>221</v>
      </c>
      <c r="D587" s="5" t="n">
        <v>8</v>
      </c>
      <c r="E587" s="5" t="n">
        <v>10.6</v>
      </c>
      <c r="F587" s="5" t="n">
        <v>29.5</v>
      </c>
      <c r="G587" s="5" t="n">
        <v>23.2</v>
      </c>
      <c r="H587" s="5" t="n">
        <v>11.56</v>
      </c>
      <c r="I587" s="6">
        <f>IF(E587&gt;=Markov!$B$3,1,0)</f>
        <v/>
      </c>
      <c r="J587" s="6">
        <f>I586</f>
        <v/>
      </c>
      <c r="K587" s="7">
        <f>MAR1!$B$5+MAR1!$C$5*COS(2*PI()*$C587/365)+MAR1!$D$5*SIN(2*PI()*$C587/365)</f>
        <v/>
      </c>
      <c r="L587" s="7">
        <f>MAR1!$B$6+MAR1!$C$6*COS(2*PI()*$C587/365)+MAR1!$D$6*SIN(2*PI()*$C587/365)</f>
        <v/>
      </c>
      <c r="M587" s="7">
        <f>MAR1!$B$7+MAR1!$C$7*COS(2*PI()*$C587/365)+MAR1!$D$7*SIN(2*PI()*$C587/365)</f>
        <v/>
      </c>
      <c r="N587" s="7">
        <f>F587-K587</f>
        <v/>
      </c>
      <c r="O587" s="7">
        <f>G587-L587</f>
        <v/>
      </c>
      <c r="P587" s="7">
        <f>H587-M587</f>
        <v/>
      </c>
      <c r="Q587" s="7">
        <f>IF($I587=1,(N587-MAR1!$B$11)/MAR1!$D$11,(N587-MAR1!$C$11)/MAR1!$E$11)</f>
        <v/>
      </c>
      <c r="R587" s="7">
        <f>IF($I587=1,(O587-MAR1!$B$12)/MAR1!$D$12,(O587-MAR1!$C$12)/MAR1!$E$12)</f>
        <v/>
      </c>
      <c r="S587" s="7">
        <f>IF($I587=1,(P587-MAR1!$B$13)/MAR1!$D$13,(P587-MAR1!$C$13)/MAR1!$E$13)</f>
        <v/>
      </c>
      <c r="U587" s="5" t="n">
        <v>586</v>
      </c>
      <c r="V587" s="5" t="n">
        <v>0.109624</v>
      </c>
      <c r="W587" s="5" t="n">
        <v>0.491821</v>
      </c>
      <c r="X587" s="5" t="n">
        <v>0.223366</v>
      </c>
      <c r="Y587" s="5" t="n">
        <v>0.408756</v>
      </c>
      <c r="Z587" s="5" t="n">
        <v>0.661269</v>
      </c>
    </row>
    <row r="588">
      <c r="A588" s="5" t="n">
        <v>587</v>
      </c>
      <c r="B588" s="5" t="n">
        <v>2</v>
      </c>
      <c r="C588" s="5" t="n">
        <v>222</v>
      </c>
      <c r="D588" s="5" t="n">
        <v>8</v>
      </c>
      <c r="E588" s="5" t="n">
        <v>35.2</v>
      </c>
      <c r="F588" s="5" t="n">
        <v>28.5</v>
      </c>
      <c r="G588" s="5" t="n">
        <v>21.8</v>
      </c>
      <c r="H588" s="5" t="n">
        <v>12.09</v>
      </c>
      <c r="I588" s="6">
        <f>IF(E588&gt;=Markov!$B$3,1,0)</f>
        <v/>
      </c>
      <c r="J588" s="6">
        <f>I587</f>
        <v/>
      </c>
      <c r="K588" s="7">
        <f>MAR1!$B$5+MAR1!$C$5*COS(2*PI()*$C588/365)+MAR1!$D$5*SIN(2*PI()*$C588/365)</f>
        <v/>
      </c>
      <c r="L588" s="7">
        <f>MAR1!$B$6+MAR1!$C$6*COS(2*PI()*$C588/365)+MAR1!$D$6*SIN(2*PI()*$C588/365)</f>
        <v/>
      </c>
      <c r="M588" s="7">
        <f>MAR1!$B$7+MAR1!$C$7*COS(2*PI()*$C588/365)+MAR1!$D$7*SIN(2*PI()*$C588/365)</f>
        <v/>
      </c>
      <c r="N588" s="7">
        <f>F588-K588</f>
        <v/>
      </c>
      <c r="O588" s="7">
        <f>G588-L588</f>
        <v/>
      </c>
      <c r="P588" s="7">
        <f>H588-M588</f>
        <v/>
      </c>
      <c r="Q588" s="7">
        <f>IF($I588=1,(N588-MAR1!$B$11)/MAR1!$D$11,(N588-MAR1!$C$11)/MAR1!$E$11)</f>
        <v/>
      </c>
      <c r="R588" s="7">
        <f>IF($I588=1,(O588-MAR1!$B$12)/MAR1!$D$12,(O588-MAR1!$C$12)/MAR1!$E$12)</f>
        <v/>
      </c>
      <c r="S588" s="7">
        <f>IF($I588=1,(P588-MAR1!$B$13)/MAR1!$D$13,(P588-MAR1!$C$13)/MAR1!$E$13)</f>
        <v/>
      </c>
      <c r="U588" s="5" t="n">
        <v>587</v>
      </c>
      <c r="V588" s="5" t="n">
        <v>0.211314</v>
      </c>
      <c r="W588" s="5" t="n">
        <v>0.63329</v>
      </c>
      <c r="X588" s="5" t="n">
        <v>0.687694</v>
      </c>
      <c r="Y588" s="5" t="n">
        <v>0.163636</v>
      </c>
      <c r="Z588" s="5" t="n">
        <v>0.785589</v>
      </c>
    </row>
    <row r="589">
      <c r="A589" s="5" t="n">
        <v>588</v>
      </c>
      <c r="B589" s="5" t="n">
        <v>2</v>
      </c>
      <c r="C589" s="5" t="n">
        <v>223</v>
      </c>
      <c r="D589" s="5" t="n">
        <v>8</v>
      </c>
      <c r="E589" s="5" t="n">
        <v>3.6</v>
      </c>
      <c r="F589" s="5" t="n">
        <v>28.9</v>
      </c>
      <c r="G589" s="5" t="n">
        <v>23.5</v>
      </c>
      <c r="H589" s="5" t="n">
        <v>11.97</v>
      </c>
      <c r="I589" s="6">
        <f>IF(E589&gt;=Markov!$B$3,1,0)</f>
        <v/>
      </c>
      <c r="J589" s="6">
        <f>I588</f>
        <v/>
      </c>
      <c r="K589" s="7">
        <f>MAR1!$B$5+MAR1!$C$5*COS(2*PI()*$C589/365)+MAR1!$D$5*SIN(2*PI()*$C589/365)</f>
        <v/>
      </c>
      <c r="L589" s="7">
        <f>MAR1!$B$6+MAR1!$C$6*COS(2*PI()*$C589/365)+MAR1!$D$6*SIN(2*PI()*$C589/365)</f>
        <v/>
      </c>
      <c r="M589" s="7">
        <f>MAR1!$B$7+MAR1!$C$7*COS(2*PI()*$C589/365)+MAR1!$D$7*SIN(2*PI()*$C589/365)</f>
        <v/>
      </c>
      <c r="N589" s="7">
        <f>F589-K589</f>
        <v/>
      </c>
      <c r="O589" s="7">
        <f>G589-L589</f>
        <v/>
      </c>
      <c r="P589" s="7">
        <f>H589-M589</f>
        <v/>
      </c>
      <c r="Q589" s="7">
        <f>IF($I589=1,(N589-MAR1!$B$11)/MAR1!$D$11,(N589-MAR1!$C$11)/MAR1!$E$11)</f>
        <v/>
      </c>
      <c r="R589" s="7">
        <f>IF($I589=1,(O589-MAR1!$B$12)/MAR1!$D$12,(O589-MAR1!$C$12)/MAR1!$E$12)</f>
        <v/>
      </c>
      <c r="S589" s="7">
        <f>IF($I589=1,(P589-MAR1!$B$13)/MAR1!$D$13,(P589-MAR1!$C$13)/MAR1!$E$13)</f>
        <v/>
      </c>
      <c r="U589" s="5" t="n">
        <v>588</v>
      </c>
      <c r="V589" s="5" t="n">
        <v>0.887929</v>
      </c>
      <c r="W589" s="5" t="n">
        <v>0.052416</v>
      </c>
      <c r="X589" s="5" t="n">
        <v>0.952008</v>
      </c>
      <c r="Y589" s="5" t="n">
        <v>0.128047</v>
      </c>
      <c r="Z589" s="5" t="n">
        <v>0.87736</v>
      </c>
    </row>
    <row r="590">
      <c r="A590" s="5" t="n">
        <v>589</v>
      </c>
      <c r="B590" s="5" t="n">
        <v>2</v>
      </c>
      <c r="C590" s="5" t="n">
        <v>224</v>
      </c>
      <c r="D590" s="5" t="n">
        <v>8</v>
      </c>
      <c r="E590" s="5" t="n">
        <v>0</v>
      </c>
      <c r="F590" s="5" t="n">
        <v>32.5</v>
      </c>
      <c r="G590" s="5" t="n">
        <v>26.2</v>
      </c>
      <c r="H590" s="5" t="n">
        <v>16.94</v>
      </c>
      <c r="I590" s="6">
        <f>IF(E590&gt;=Markov!$B$3,1,0)</f>
        <v/>
      </c>
      <c r="J590" s="6">
        <f>I589</f>
        <v/>
      </c>
      <c r="K590" s="7">
        <f>MAR1!$B$5+MAR1!$C$5*COS(2*PI()*$C590/365)+MAR1!$D$5*SIN(2*PI()*$C590/365)</f>
        <v/>
      </c>
      <c r="L590" s="7">
        <f>MAR1!$B$6+MAR1!$C$6*COS(2*PI()*$C590/365)+MAR1!$D$6*SIN(2*PI()*$C590/365)</f>
        <v/>
      </c>
      <c r="M590" s="7">
        <f>MAR1!$B$7+MAR1!$C$7*COS(2*PI()*$C590/365)+MAR1!$D$7*SIN(2*PI()*$C590/365)</f>
        <v/>
      </c>
      <c r="N590" s="7">
        <f>F590-K590</f>
        <v/>
      </c>
      <c r="O590" s="7">
        <f>G590-L590</f>
        <v/>
      </c>
      <c r="P590" s="7">
        <f>H590-M590</f>
        <v/>
      </c>
      <c r="Q590" s="7">
        <f>IF($I590=1,(N590-MAR1!$B$11)/MAR1!$D$11,(N590-MAR1!$C$11)/MAR1!$E$11)</f>
        <v/>
      </c>
      <c r="R590" s="7">
        <f>IF($I590=1,(O590-MAR1!$B$12)/MAR1!$D$12,(O590-MAR1!$C$12)/MAR1!$E$12)</f>
        <v/>
      </c>
      <c r="S590" s="7">
        <f>IF($I590=1,(P590-MAR1!$B$13)/MAR1!$D$13,(P590-MAR1!$C$13)/MAR1!$E$13)</f>
        <v/>
      </c>
      <c r="U590" s="5" t="n">
        <v>589</v>
      </c>
      <c r="V590" s="5" t="n">
        <v>0.410184</v>
      </c>
      <c r="W590" s="5" t="n">
        <v>0.551667</v>
      </c>
      <c r="X590" s="5" t="n">
        <v>0.093718</v>
      </c>
      <c r="Y590" s="5" t="n">
        <v>0.795571</v>
      </c>
      <c r="Z590" s="5" t="n">
        <v>0.812743</v>
      </c>
    </row>
    <row r="591">
      <c r="A591" s="5" t="n">
        <v>590</v>
      </c>
      <c r="B591" s="5" t="n">
        <v>2</v>
      </c>
      <c r="C591" s="5" t="n">
        <v>225</v>
      </c>
      <c r="D591" s="5" t="n">
        <v>8</v>
      </c>
      <c r="E591" s="5" t="n">
        <v>0</v>
      </c>
      <c r="F591" s="5" t="n">
        <v>30.6</v>
      </c>
      <c r="G591" s="5" t="n">
        <v>24.5</v>
      </c>
      <c r="H591" s="5" t="n">
        <v>17.32</v>
      </c>
      <c r="I591" s="6">
        <f>IF(E591&gt;=Markov!$B$3,1,0)</f>
        <v/>
      </c>
      <c r="J591" s="6">
        <f>I590</f>
        <v/>
      </c>
      <c r="K591" s="7">
        <f>MAR1!$B$5+MAR1!$C$5*COS(2*PI()*$C591/365)+MAR1!$D$5*SIN(2*PI()*$C591/365)</f>
        <v/>
      </c>
      <c r="L591" s="7">
        <f>MAR1!$B$6+MAR1!$C$6*COS(2*PI()*$C591/365)+MAR1!$D$6*SIN(2*PI()*$C591/365)</f>
        <v/>
      </c>
      <c r="M591" s="7">
        <f>MAR1!$B$7+MAR1!$C$7*COS(2*PI()*$C591/365)+MAR1!$D$7*SIN(2*PI()*$C591/365)</f>
        <v/>
      </c>
      <c r="N591" s="7">
        <f>F591-K591</f>
        <v/>
      </c>
      <c r="O591" s="7">
        <f>G591-L591</f>
        <v/>
      </c>
      <c r="P591" s="7">
        <f>H591-M591</f>
        <v/>
      </c>
      <c r="Q591" s="7">
        <f>IF($I591=1,(N591-MAR1!$B$11)/MAR1!$D$11,(N591-MAR1!$C$11)/MAR1!$E$11)</f>
        <v/>
      </c>
      <c r="R591" s="7">
        <f>IF($I591=1,(O591-MAR1!$B$12)/MAR1!$D$12,(O591-MAR1!$C$12)/MAR1!$E$12)</f>
        <v/>
      </c>
      <c r="S591" s="7">
        <f>IF($I591=1,(P591-MAR1!$B$13)/MAR1!$D$13,(P591-MAR1!$C$13)/MAR1!$E$13)</f>
        <v/>
      </c>
      <c r="U591" s="5" t="n">
        <v>590</v>
      </c>
      <c r="V591" s="5" t="n">
        <v>0.26939</v>
      </c>
      <c r="W591" s="5" t="n">
        <v>0.30779</v>
      </c>
      <c r="X591" s="5" t="n">
        <v>0.626005</v>
      </c>
      <c r="Y591" s="5" t="n">
        <v>0.095509</v>
      </c>
      <c r="Z591" s="5" t="n">
        <v>0.405889</v>
      </c>
    </row>
    <row r="592">
      <c r="A592" s="5" t="n">
        <v>591</v>
      </c>
      <c r="B592" s="5" t="n">
        <v>2</v>
      </c>
      <c r="C592" s="5" t="n">
        <v>226</v>
      </c>
      <c r="D592" s="5" t="n">
        <v>8</v>
      </c>
      <c r="E592" s="5" t="n">
        <v>13.5</v>
      </c>
      <c r="F592" s="5" t="n">
        <v>28.2</v>
      </c>
      <c r="G592" s="5" t="n">
        <v>23.9</v>
      </c>
      <c r="H592" s="5" t="n">
        <v>11.86</v>
      </c>
      <c r="I592" s="6">
        <f>IF(E592&gt;=Markov!$B$3,1,0)</f>
        <v/>
      </c>
      <c r="J592" s="6">
        <f>I591</f>
        <v/>
      </c>
      <c r="K592" s="7">
        <f>MAR1!$B$5+MAR1!$C$5*COS(2*PI()*$C592/365)+MAR1!$D$5*SIN(2*PI()*$C592/365)</f>
        <v/>
      </c>
      <c r="L592" s="7">
        <f>MAR1!$B$6+MAR1!$C$6*COS(2*PI()*$C592/365)+MAR1!$D$6*SIN(2*PI()*$C592/365)</f>
        <v/>
      </c>
      <c r="M592" s="7">
        <f>MAR1!$B$7+MAR1!$C$7*COS(2*PI()*$C592/365)+MAR1!$D$7*SIN(2*PI()*$C592/365)</f>
        <v/>
      </c>
      <c r="N592" s="7">
        <f>F592-K592</f>
        <v/>
      </c>
      <c r="O592" s="7">
        <f>G592-L592</f>
        <v/>
      </c>
      <c r="P592" s="7">
        <f>H592-M592</f>
        <v/>
      </c>
      <c r="Q592" s="7">
        <f>IF($I592=1,(N592-MAR1!$B$11)/MAR1!$D$11,(N592-MAR1!$C$11)/MAR1!$E$11)</f>
        <v/>
      </c>
      <c r="R592" s="7">
        <f>IF($I592=1,(O592-MAR1!$B$12)/MAR1!$D$12,(O592-MAR1!$C$12)/MAR1!$E$12)</f>
        <v/>
      </c>
      <c r="S592" s="7">
        <f>IF($I592=1,(P592-MAR1!$B$13)/MAR1!$D$13,(P592-MAR1!$C$13)/MAR1!$E$13)</f>
        <v/>
      </c>
      <c r="U592" s="5" t="n">
        <v>591</v>
      </c>
      <c r="V592" s="5" t="n">
        <v>0.938406</v>
      </c>
      <c r="W592" s="5" t="n">
        <v>0.025868</v>
      </c>
      <c r="X592" s="5" t="n">
        <v>0.936659</v>
      </c>
      <c r="Y592" s="5" t="n">
        <v>0.174037</v>
      </c>
      <c r="Z592" s="5" t="n">
        <v>0.877484</v>
      </c>
    </row>
    <row r="593">
      <c r="A593" s="5" t="n">
        <v>592</v>
      </c>
      <c r="B593" s="5" t="n">
        <v>2</v>
      </c>
      <c r="C593" s="5" t="n">
        <v>227</v>
      </c>
      <c r="D593" s="5" t="n">
        <v>8</v>
      </c>
      <c r="E593" s="5" t="n">
        <v>3.8</v>
      </c>
      <c r="F593" s="5" t="n">
        <v>28.1</v>
      </c>
      <c r="G593" s="5" t="n">
        <v>23.7</v>
      </c>
      <c r="H593" s="5" t="n">
        <v>9.34</v>
      </c>
      <c r="I593" s="6">
        <f>IF(E593&gt;=Markov!$B$3,1,0)</f>
        <v/>
      </c>
      <c r="J593" s="6">
        <f>I592</f>
        <v/>
      </c>
      <c r="K593" s="7">
        <f>MAR1!$B$5+MAR1!$C$5*COS(2*PI()*$C593/365)+MAR1!$D$5*SIN(2*PI()*$C593/365)</f>
        <v/>
      </c>
      <c r="L593" s="7">
        <f>MAR1!$B$6+MAR1!$C$6*COS(2*PI()*$C593/365)+MAR1!$D$6*SIN(2*PI()*$C593/365)</f>
        <v/>
      </c>
      <c r="M593" s="7">
        <f>MAR1!$B$7+MAR1!$C$7*COS(2*PI()*$C593/365)+MAR1!$D$7*SIN(2*PI()*$C593/365)</f>
        <v/>
      </c>
      <c r="N593" s="7">
        <f>F593-K593</f>
        <v/>
      </c>
      <c r="O593" s="7">
        <f>G593-L593</f>
        <v/>
      </c>
      <c r="P593" s="7">
        <f>H593-M593</f>
        <v/>
      </c>
      <c r="Q593" s="7">
        <f>IF($I593=1,(N593-MAR1!$B$11)/MAR1!$D$11,(N593-MAR1!$C$11)/MAR1!$E$11)</f>
        <v/>
      </c>
      <c r="R593" s="7">
        <f>IF($I593=1,(O593-MAR1!$B$12)/MAR1!$D$12,(O593-MAR1!$C$12)/MAR1!$E$12)</f>
        <v/>
      </c>
      <c r="S593" s="7">
        <f>IF($I593=1,(P593-MAR1!$B$13)/MAR1!$D$13,(P593-MAR1!$C$13)/MAR1!$E$13)</f>
        <v/>
      </c>
      <c r="U593" s="5" t="n">
        <v>592</v>
      </c>
      <c r="V593" s="5" t="n">
        <v>0.722577</v>
      </c>
      <c r="W593" s="5" t="n">
        <v>0.929916</v>
      </c>
      <c r="X593" s="5" t="n">
        <v>0.534543</v>
      </c>
      <c r="Y593" s="5" t="n">
        <v>0.232959</v>
      </c>
      <c r="Z593" s="5" t="n">
        <v>0.021808</v>
      </c>
    </row>
    <row r="594">
      <c r="A594" s="5" t="n">
        <v>593</v>
      </c>
      <c r="B594" s="5" t="n">
        <v>2</v>
      </c>
      <c r="C594" s="5" t="n">
        <v>228</v>
      </c>
      <c r="D594" s="5" t="n">
        <v>8</v>
      </c>
      <c r="E594" s="5" t="n">
        <v>7.8</v>
      </c>
      <c r="F594" s="5" t="n">
        <v>26.7</v>
      </c>
      <c r="G594" s="5" t="n">
        <v>22.4</v>
      </c>
      <c r="H594" s="5" t="n">
        <v>8.69</v>
      </c>
      <c r="I594" s="6">
        <f>IF(E594&gt;=Markov!$B$3,1,0)</f>
        <v/>
      </c>
      <c r="J594" s="6">
        <f>I593</f>
        <v/>
      </c>
      <c r="K594" s="7">
        <f>MAR1!$B$5+MAR1!$C$5*COS(2*PI()*$C594/365)+MAR1!$D$5*SIN(2*PI()*$C594/365)</f>
        <v/>
      </c>
      <c r="L594" s="7">
        <f>MAR1!$B$6+MAR1!$C$6*COS(2*PI()*$C594/365)+MAR1!$D$6*SIN(2*PI()*$C594/365)</f>
        <v/>
      </c>
      <c r="M594" s="7">
        <f>MAR1!$B$7+MAR1!$C$7*COS(2*PI()*$C594/365)+MAR1!$D$7*SIN(2*PI()*$C594/365)</f>
        <v/>
      </c>
      <c r="N594" s="7">
        <f>F594-K594</f>
        <v/>
      </c>
      <c r="O594" s="7">
        <f>G594-L594</f>
        <v/>
      </c>
      <c r="P594" s="7">
        <f>H594-M594</f>
        <v/>
      </c>
      <c r="Q594" s="7">
        <f>IF($I594=1,(N594-MAR1!$B$11)/MAR1!$D$11,(N594-MAR1!$C$11)/MAR1!$E$11)</f>
        <v/>
      </c>
      <c r="R594" s="7">
        <f>IF($I594=1,(O594-MAR1!$B$12)/MAR1!$D$12,(O594-MAR1!$C$12)/MAR1!$E$12)</f>
        <v/>
      </c>
      <c r="S594" s="7">
        <f>IF($I594=1,(P594-MAR1!$B$13)/MAR1!$D$13,(P594-MAR1!$C$13)/MAR1!$E$13)</f>
        <v/>
      </c>
      <c r="U594" s="5" t="n">
        <v>593</v>
      </c>
      <c r="V594" s="5" t="n">
        <v>0.51991</v>
      </c>
      <c r="W594" s="5" t="n">
        <v>0.859158</v>
      </c>
      <c r="X594" s="5" t="n">
        <v>0.934443</v>
      </c>
      <c r="Y594" s="5" t="n">
        <v>0.230706</v>
      </c>
      <c r="Z594" s="5" t="n">
        <v>0.844486</v>
      </c>
    </row>
    <row r="595">
      <c r="A595" s="5" t="n">
        <v>594</v>
      </c>
      <c r="B595" s="5" t="n">
        <v>2</v>
      </c>
      <c r="C595" s="5" t="n">
        <v>229</v>
      </c>
      <c r="D595" s="5" t="n">
        <v>8</v>
      </c>
      <c r="E595" s="5" t="n">
        <v>4</v>
      </c>
      <c r="F595" s="5" t="n">
        <v>28.6</v>
      </c>
      <c r="G595" s="5" t="n">
        <v>21.7</v>
      </c>
      <c r="H595" s="5" t="n">
        <v>11.4</v>
      </c>
      <c r="I595" s="6">
        <f>IF(E595&gt;=Markov!$B$3,1,0)</f>
        <v/>
      </c>
      <c r="J595" s="6">
        <f>I594</f>
        <v/>
      </c>
      <c r="K595" s="7">
        <f>MAR1!$B$5+MAR1!$C$5*COS(2*PI()*$C595/365)+MAR1!$D$5*SIN(2*PI()*$C595/365)</f>
        <v/>
      </c>
      <c r="L595" s="7">
        <f>MAR1!$B$6+MAR1!$C$6*COS(2*PI()*$C595/365)+MAR1!$D$6*SIN(2*PI()*$C595/365)</f>
        <v/>
      </c>
      <c r="M595" s="7">
        <f>MAR1!$B$7+MAR1!$C$7*COS(2*PI()*$C595/365)+MAR1!$D$7*SIN(2*PI()*$C595/365)</f>
        <v/>
      </c>
      <c r="N595" s="7">
        <f>F595-K595</f>
        <v/>
      </c>
      <c r="O595" s="7">
        <f>G595-L595</f>
        <v/>
      </c>
      <c r="P595" s="7">
        <f>H595-M595</f>
        <v/>
      </c>
      <c r="Q595" s="7">
        <f>IF($I595=1,(N595-MAR1!$B$11)/MAR1!$D$11,(N595-MAR1!$C$11)/MAR1!$E$11)</f>
        <v/>
      </c>
      <c r="R595" s="7">
        <f>IF($I595=1,(O595-MAR1!$B$12)/MAR1!$D$12,(O595-MAR1!$C$12)/MAR1!$E$12)</f>
        <v/>
      </c>
      <c r="S595" s="7">
        <f>IF($I595=1,(P595-MAR1!$B$13)/MAR1!$D$13,(P595-MAR1!$C$13)/MAR1!$E$13)</f>
        <v/>
      </c>
      <c r="U595" s="5" t="n">
        <v>594</v>
      </c>
      <c r="V595" s="5" t="n">
        <v>0.294587</v>
      </c>
      <c r="W595" s="5" t="n">
        <v>0.464199</v>
      </c>
      <c r="X595" s="5" t="n">
        <v>0.6964630000000001</v>
      </c>
      <c r="Y595" s="5" t="n">
        <v>0.626935</v>
      </c>
      <c r="Z595" s="5" t="n">
        <v>0.664337</v>
      </c>
    </row>
    <row r="596">
      <c r="A596" s="5" t="n">
        <v>595</v>
      </c>
      <c r="B596" s="5" t="n">
        <v>2</v>
      </c>
      <c r="C596" s="5" t="n">
        <v>230</v>
      </c>
      <c r="D596" s="5" t="n">
        <v>8</v>
      </c>
      <c r="E596" s="5" t="n">
        <v>0</v>
      </c>
      <c r="F596" s="5" t="n">
        <v>31.9</v>
      </c>
      <c r="G596" s="5" t="n">
        <v>21.7</v>
      </c>
      <c r="H596" s="5" t="n">
        <v>20.5</v>
      </c>
      <c r="I596" s="6">
        <f>IF(E596&gt;=Markov!$B$3,1,0)</f>
        <v/>
      </c>
      <c r="J596" s="6">
        <f>I595</f>
        <v/>
      </c>
      <c r="K596" s="7">
        <f>MAR1!$B$5+MAR1!$C$5*COS(2*PI()*$C596/365)+MAR1!$D$5*SIN(2*PI()*$C596/365)</f>
        <v/>
      </c>
      <c r="L596" s="7">
        <f>MAR1!$B$6+MAR1!$C$6*COS(2*PI()*$C596/365)+MAR1!$D$6*SIN(2*PI()*$C596/365)</f>
        <v/>
      </c>
      <c r="M596" s="7">
        <f>MAR1!$B$7+MAR1!$C$7*COS(2*PI()*$C596/365)+MAR1!$D$7*SIN(2*PI()*$C596/365)</f>
        <v/>
      </c>
      <c r="N596" s="7">
        <f>F596-K596</f>
        <v/>
      </c>
      <c r="O596" s="7">
        <f>G596-L596</f>
        <v/>
      </c>
      <c r="P596" s="7">
        <f>H596-M596</f>
        <v/>
      </c>
      <c r="Q596" s="7">
        <f>IF($I596=1,(N596-MAR1!$B$11)/MAR1!$D$11,(N596-MAR1!$C$11)/MAR1!$E$11)</f>
        <v/>
      </c>
      <c r="R596" s="7">
        <f>IF($I596=1,(O596-MAR1!$B$12)/MAR1!$D$12,(O596-MAR1!$C$12)/MAR1!$E$12)</f>
        <v/>
      </c>
      <c r="S596" s="7">
        <f>IF($I596=1,(P596-MAR1!$B$13)/MAR1!$D$13,(P596-MAR1!$C$13)/MAR1!$E$13)</f>
        <v/>
      </c>
      <c r="U596" s="5" t="n">
        <v>595</v>
      </c>
      <c r="V596" s="5" t="n">
        <v>0.509758</v>
      </c>
      <c r="W596" s="5" t="n">
        <v>0.772782</v>
      </c>
      <c r="X596" s="5" t="n">
        <v>0.753</v>
      </c>
      <c r="Y596" s="5" t="n">
        <v>0.257531</v>
      </c>
      <c r="Z596" s="5" t="n">
        <v>0.709768</v>
      </c>
    </row>
    <row r="597">
      <c r="A597" s="5" t="n">
        <v>596</v>
      </c>
      <c r="B597" s="5" t="n">
        <v>2</v>
      </c>
      <c r="C597" s="5" t="n">
        <v>231</v>
      </c>
      <c r="D597" s="5" t="n">
        <v>8</v>
      </c>
      <c r="E597" s="5" t="n">
        <v>0</v>
      </c>
      <c r="F597" s="5" t="n">
        <v>30.9</v>
      </c>
      <c r="G597" s="5" t="n">
        <v>24.6</v>
      </c>
      <c r="H597" s="5" t="n">
        <v>17.43</v>
      </c>
      <c r="I597" s="6">
        <f>IF(E597&gt;=Markov!$B$3,1,0)</f>
        <v/>
      </c>
      <c r="J597" s="6">
        <f>I596</f>
        <v/>
      </c>
      <c r="K597" s="7">
        <f>MAR1!$B$5+MAR1!$C$5*COS(2*PI()*$C597/365)+MAR1!$D$5*SIN(2*PI()*$C597/365)</f>
        <v/>
      </c>
      <c r="L597" s="7">
        <f>MAR1!$B$6+MAR1!$C$6*COS(2*PI()*$C597/365)+MAR1!$D$6*SIN(2*PI()*$C597/365)</f>
        <v/>
      </c>
      <c r="M597" s="7">
        <f>MAR1!$B$7+MAR1!$C$7*COS(2*PI()*$C597/365)+MAR1!$D$7*SIN(2*PI()*$C597/365)</f>
        <v/>
      </c>
      <c r="N597" s="7">
        <f>F597-K597</f>
        <v/>
      </c>
      <c r="O597" s="7">
        <f>G597-L597</f>
        <v/>
      </c>
      <c r="P597" s="7">
        <f>H597-M597</f>
        <v/>
      </c>
      <c r="Q597" s="7">
        <f>IF($I597=1,(N597-MAR1!$B$11)/MAR1!$D$11,(N597-MAR1!$C$11)/MAR1!$E$11)</f>
        <v/>
      </c>
      <c r="R597" s="7">
        <f>IF($I597=1,(O597-MAR1!$B$12)/MAR1!$D$12,(O597-MAR1!$C$12)/MAR1!$E$12)</f>
        <v/>
      </c>
      <c r="S597" s="7">
        <f>IF($I597=1,(P597-MAR1!$B$13)/MAR1!$D$13,(P597-MAR1!$C$13)/MAR1!$E$13)</f>
        <v/>
      </c>
      <c r="U597" s="5" t="n">
        <v>596</v>
      </c>
      <c r="V597" s="5" t="n">
        <v>0.405288</v>
      </c>
      <c r="W597" s="5" t="n">
        <v>0.852478</v>
      </c>
      <c r="X597" s="5" t="n">
        <v>0.842803</v>
      </c>
      <c r="Y597" s="5" t="n">
        <v>0.048894</v>
      </c>
      <c r="Z597" s="5" t="n">
        <v>0.91516</v>
      </c>
    </row>
    <row r="598">
      <c r="A598" s="5" t="n">
        <v>597</v>
      </c>
      <c r="B598" s="5" t="n">
        <v>2</v>
      </c>
      <c r="C598" s="5" t="n">
        <v>232</v>
      </c>
      <c r="D598" s="5" t="n">
        <v>8</v>
      </c>
      <c r="E598" s="5" t="n">
        <v>0</v>
      </c>
      <c r="F598" s="5" t="n">
        <v>30.6</v>
      </c>
      <c r="G598" s="5" t="n">
        <v>24</v>
      </c>
      <c r="H598" s="5" t="n">
        <v>13.11</v>
      </c>
      <c r="I598" s="6">
        <f>IF(E598&gt;=Markov!$B$3,1,0)</f>
        <v/>
      </c>
      <c r="J598" s="6">
        <f>I597</f>
        <v/>
      </c>
      <c r="K598" s="7">
        <f>MAR1!$B$5+MAR1!$C$5*COS(2*PI()*$C598/365)+MAR1!$D$5*SIN(2*PI()*$C598/365)</f>
        <v/>
      </c>
      <c r="L598" s="7">
        <f>MAR1!$B$6+MAR1!$C$6*COS(2*PI()*$C598/365)+MAR1!$D$6*SIN(2*PI()*$C598/365)</f>
        <v/>
      </c>
      <c r="M598" s="7">
        <f>MAR1!$B$7+MAR1!$C$7*COS(2*PI()*$C598/365)+MAR1!$D$7*SIN(2*PI()*$C598/365)</f>
        <v/>
      </c>
      <c r="N598" s="7">
        <f>F598-K598</f>
        <v/>
      </c>
      <c r="O598" s="7">
        <f>G598-L598</f>
        <v/>
      </c>
      <c r="P598" s="7">
        <f>H598-M598</f>
        <v/>
      </c>
      <c r="Q598" s="7">
        <f>IF($I598=1,(N598-MAR1!$B$11)/MAR1!$D$11,(N598-MAR1!$C$11)/MAR1!$E$11)</f>
        <v/>
      </c>
      <c r="R598" s="7">
        <f>IF($I598=1,(O598-MAR1!$B$12)/MAR1!$D$12,(O598-MAR1!$C$12)/MAR1!$E$12)</f>
        <v/>
      </c>
      <c r="S598" s="7">
        <f>IF($I598=1,(P598-MAR1!$B$13)/MAR1!$D$13,(P598-MAR1!$C$13)/MAR1!$E$13)</f>
        <v/>
      </c>
      <c r="U598" s="5" t="n">
        <v>597</v>
      </c>
      <c r="V598" s="5" t="n">
        <v>0.796837</v>
      </c>
      <c r="W598" s="5" t="n">
        <v>0.761883</v>
      </c>
      <c r="X598" s="5" t="n">
        <v>0.498236</v>
      </c>
      <c r="Y598" s="5" t="n">
        <v>0.7266049999999999</v>
      </c>
      <c r="Z598" s="5" t="n">
        <v>0.299809</v>
      </c>
    </row>
    <row r="599">
      <c r="A599" s="5" t="n">
        <v>598</v>
      </c>
      <c r="B599" s="5" t="n">
        <v>2</v>
      </c>
      <c r="C599" s="5" t="n">
        <v>233</v>
      </c>
      <c r="D599" s="5" t="n">
        <v>8</v>
      </c>
      <c r="E599" s="5" t="n">
        <v>0</v>
      </c>
      <c r="F599" s="5" t="n">
        <v>28.8</v>
      </c>
      <c r="G599" s="5" t="n">
        <v>23.9</v>
      </c>
      <c r="H599" s="5" t="n">
        <v>11.84</v>
      </c>
      <c r="I599" s="6">
        <f>IF(E599&gt;=Markov!$B$3,1,0)</f>
        <v/>
      </c>
      <c r="J599" s="6">
        <f>I598</f>
        <v/>
      </c>
      <c r="K599" s="7">
        <f>MAR1!$B$5+MAR1!$C$5*COS(2*PI()*$C599/365)+MAR1!$D$5*SIN(2*PI()*$C599/365)</f>
        <v/>
      </c>
      <c r="L599" s="7">
        <f>MAR1!$B$6+MAR1!$C$6*COS(2*PI()*$C599/365)+MAR1!$D$6*SIN(2*PI()*$C599/365)</f>
        <v/>
      </c>
      <c r="M599" s="7">
        <f>MAR1!$B$7+MAR1!$C$7*COS(2*PI()*$C599/365)+MAR1!$D$7*SIN(2*PI()*$C599/365)</f>
        <v/>
      </c>
      <c r="N599" s="7">
        <f>F599-K599</f>
        <v/>
      </c>
      <c r="O599" s="7">
        <f>G599-L599</f>
        <v/>
      </c>
      <c r="P599" s="7">
        <f>H599-M599</f>
        <v/>
      </c>
      <c r="Q599" s="7">
        <f>IF($I599=1,(N599-MAR1!$B$11)/MAR1!$D$11,(N599-MAR1!$C$11)/MAR1!$E$11)</f>
        <v/>
      </c>
      <c r="R599" s="7">
        <f>IF($I599=1,(O599-MAR1!$B$12)/MAR1!$D$12,(O599-MAR1!$C$12)/MAR1!$E$12)</f>
        <v/>
      </c>
      <c r="S599" s="7">
        <f>IF($I599=1,(P599-MAR1!$B$13)/MAR1!$D$13,(P599-MAR1!$C$13)/MAR1!$E$13)</f>
        <v/>
      </c>
      <c r="U599" s="5" t="n">
        <v>598</v>
      </c>
      <c r="V599" s="5" t="n">
        <v>0.493495</v>
      </c>
      <c r="W599" s="5" t="n">
        <v>0.986981</v>
      </c>
      <c r="X599" s="5" t="n">
        <v>0.223177</v>
      </c>
      <c r="Y599" s="5" t="n">
        <v>0.448222</v>
      </c>
      <c r="Z599" s="5" t="n">
        <v>0.791523</v>
      </c>
    </row>
    <row r="600">
      <c r="A600" s="5" t="n">
        <v>599</v>
      </c>
      <c r="B600" s="5" t="n">
        <v>2</v>
      </c>
      <c r="C600" s="5" t="n">
        <v>234</v>
      </c>
      <c r="D600" s="5" t="n">
        <v>8</v>
      </c>
      <c r="E600" s="5" t="n">
        <v>0</v>
      </c>
      <c r="F600" s="5" t="n">
        <v>29.5</v>
      </c>
      <c r="G600" s="5" t="n">
        <v>24.8</v>
      </c>
      <c r="H600" s="5" t="n">
        <v>14.66</v>
      </c>
      <c r="I600" s="6">
        <f>IF(E600&gt;=Markov!$B$3,1,0)</f>
        <v/>
      </c>
      <c r="J600" s="6">
        <f>I599</f>
        <v/>
      </c>
      <c r="K600" s="7">
        <f>MAR1!$B$5+MAR1!$C$5*COS(2*PI()*$C600/365)+MAR1!$D$5*SIN(2*PI()*$C600/365)</f>
        <v/>
      </c>
      <c r="L600" s="7">
        <f>MAR1!$B$6+MAR1!$C$6*COS(2*PI()*$C600/365)+MAR1!$D$6*SIN(2*PI()*$C600/365)</f>
        <v/>
      </c>
      <c r="M600" s="7">
        <f>MAR1!$B$7+MAR1!$C$7*COS(2*PI()*$C600/365)+MAR1!$D$7*SIN(2*PI()*$C600/365)</f>
        <v/>
      </c>
      <c r="N600" s="7">
        <f>F600-K600</f>
        <v/>
      </c>
      <c r="O600" s="7">
        <f>G600-L600</f>
        <v/>
      </c>
      <c r="P600" s="7">
        <f>H600-M600</f>
        <v/>
      </c>
      <c r="Q600" s="7">
        <f>IF($I600=1,(N600-MAR1!$B$11)/MAR1!$D$11,(N600-MAR1!$C$11)/MAR1!$E$11)</f>
        <v/>
      </c>
      <c r="R600" s="7">
        <f>IF($I600=1,(O600-MAR1!$B$12)/MAR1!$D$12,(O600-MAR1!$C$12)/MAR1!$E$12)</f>
        <v/>
      </c>
      <c r="S600" s="7">
        <f>IF($I600=1,(P600-MAR1!$B$13)/MAR1!$D$13,(P600-MAR1!$C$13)/MAR1!$E$13)</f>
        <v/>
      </c>
      <c r="U600" s="5" t="n">
        <v>599</v>
      </c>
      <c r="V600" s="5" t="n">
        <v>0.207699</v>
      </c>
      <c r="W600" s="5" t="n">
        <v>0.515058</v>
      </c>
      <c r="X600" s="5" t="n">
        <v>0.095876</v>
      </c>
      <c r="Y600" s="5" t="n">
        <v>0.219176</v>
      </c>
      <c r="Z600" s="5" t="n">
        <v>0.011711</v>
      </c>
    </row>
    <row r="601">
      <c r="A601" s="5" t="n">
        <v>600</v>
      </c>
      <c r="B601" s="5" t="n">
        <v>2</v>
      </c>
      <c r="C601" s="5" t="n">
        <v>235</v>
      </c>
      <c r="D601" s="5" t="n">
        <v>8</v>
      </c>
      <c r="E601" s="5" t="n">
        <v>12.6</v>
      </c>
      <c r="F601" s="5" t="n">
        <v>27.7</v>
      </c>
      <c r="G601" s="5" t="n">
        <v>22.8</v>
      </c>
      <c r="H601" s="5" t="n">
        <v>10.89</v>
      </c>
      <c r="I601" s="6">
        <f>IF(E601&gt;=Markov!$B$3,1,0)</f>
        <v/>
      </c>
      <c r="J601" s="6">
        <f>I600</f>
        <v/>
      </c>
      <c r="K601" s="7">
        <f>MAR1!$B$5+MAR1!$C$5*COS(2*PI()*$C601/365)+MAR1!$D$5*SIN(2*PI()*$C601/365)</f>
        <v/>
      </c>
      <c r="L601" s="7">
        <f>MAR1!$B$6+MAR1!$C$6*COS(2*PI()*$C601/365)+MAR1!$D$6*SIN(2*PI()*$C601/365)</f>
        <v/>
      </c>
      <c r="M601" s="7">
        <f>MAR1!$B$7+MAR1!$C$7*COS(2*PI()*$C601/365)+MAR1!$D$7*SIN(2*PI()*$C601/365)</f>
        <v/>
      </c>
      <c r="N601" s="7">
        <f>F601-K601</f>
        <v/>
      </c>
      <c r="O601" s="7">
        <f>G601-L601</f>
        <v/>
      </c>
      <c r="P601" s="7">
        <f>H601-M601</f>
        <v/>
      </c>
      <c r="Q601" s="7">
        <f>IF($I601=1,(N601-MAR1!$B$11)/MAR1!$D$11,(N601-MAR1!$C$11)/MAR1!$E$11)</f>
        <v/>
      </c>
      <c r="R601" s="7">
        <f>IF($I601=1,(O601-MAR1!$B$12)/MAR1!$D$12,(O601-MAR1!$C$12)/MAR1!$E$12)</f>
        <v/>
      </c>
      <c r="S601" s="7">
        <f>IF($I601=1,(P601-MAR1!$B$13)/MAR1!$D$13,(P601-MAR1!$C$13)/MAR1!$E$13)</f>
        <v/>
      </c>
      <c r="U601" s="5" t="n">
        <v>600</v>
      </c>
      <c r="V601" s="5" t="n">
        <v>0.341597</v>
      </c>
      <c r="W601" s="5" t="n">
        <v>0.475555</v>
      </c>
      <c r="X601" s="5" t="n">
        <v>0.554709</v>
      </c>
      <c r="Y601" s="5" t="n">
        <v>0.572036</v>
      </c>
      <c r="Z601" s="5" t="n">
        <v>0.178933</v>
      </c>
    </row>
    <row r="602">
      <c r="A602" s="5" t="n">
        <v>601</v>
      </c>
      <c r="B602" s="5" t="n">
        <v>2</v>
      </c>
      <c r="C602" s="5" t="n">
        <v>236</v>
      </c>
      <c r="D602" s="5" t="n">
        <v>8</v>
      </c>
      <c r="E602" s="5" t="n">
        <v>3.9</v>
      </c>
      <c r="F602" s="5" t="n">
        <v>26.8</v>
      </c>
      <c r="G602" s="5" t="n">
        <v>23.4</v>
      </c>
      <c r="H602" s="5" t="n">
        <v>7.24</v>
      </c>
      <c r="I602" s="6">
        <f>IF(E602&gt;=Markov!$B$3,1,0)</f>
        <v/>
      </c>
      <c r="J602" s="6">
        <f>I601</f>
        <v/>
      </c>
      <c r="K602" s="7">
        <f>MAR1!$B$5+MAR1!$C$5*COS(2*PI()*$C602/365)+MAR1!$D$5*SIN(2*PI()*$C602/365)</f>
        <v/>
      </c>
      <c r="L602" s="7">
        <f>MAR1!$B$6+MAR1!$C$6*COS(2*PI()*$C602/365)+MAR1!$D$6*SIN(2*PI()*$C602/365)</f>
        <v/>
      </c>
      <c r="M602" s="7">
        <f>MAR1!$B$7+MAR1!$C$7*COS(2*PI()*$C602/365)+MAR1!$D$7*SIN(2*PI()*$C602/365)</f>
        <v/>
      </c>
      <c r="N602" s="7">
        <f>F602-K602</f>
        <v/>
      </c>
      <c r="O602" s="7">
        <f>G602-L602</f>
        <v/>
      </c>
      <c r="P602" s="7">
        <f>H602-M602</f>
        <v/>
      </c>
      <c r="Q602" s="7">
        <f>IF($I602=1,(N602-MAR1!$B$11)/MAR1!$D$11,(N602-MAR1!$C$11)/MAR1!$E$11)</f>
        <v/>
      </c>
      <c r="R602" s="7">
        <f>IF($I602=1,(O602-MAR1!$B$12)/MAR1!$D$12,(O602-MAR1!$C$12)/MAR1!$E$12)</f>
        <v/>
      </c>
      <c r="S602" s="7">
        <f>IF($I602=1,(P602-MAR1!$B$13)/MAR1!$D$13,(P602-MAR1!$C$13)/MAR1!$E$13)</f>
        <v/>
      </c>
      <c r="U602" s="5" t="n">
        <v>601</v>
      </c>
      <c r="V602" s="5" t="n">
        <v>0.6475649999999999</v>
      </c>
      <c r="W602" s="5" t="n">
        <v>0.72898</v>
      </c>
      <c r="X602" s="5" t="n">
        <v>0.171486</v>
      </c>
      <c r="Y602" s="5" t="n">
        <v>0.862729</v>
      </c>
      <c r="Z602" s="5" t="n">
        <v>0.658393</v>
      </c>
    </row>
    <row r="603">
      <c r="A603" s="5" t="n">
        <v>602</v>
      </c>
      <c r="B603" s="5" t="n">
        <v>2</v>
      </c>
      <c r="C603" s="5" t="n">
        <v>237</v>
      </c>
      <c r="D603" s="5" t="n">
        <v>8</v>
      </c>
      <c r="E603" s="5" t="n">
        <v>5.3</v>
      </c>
      <c r="F603" s="5" t="n">
        <v>25.8</v>
      </c>
      <c r="G603" s="5" t="n">
        <v>22.3</v>
      </c>
      <c r="H603" s="5" t="n">
        <v>6.81</v>
      </c>
      <c r="I603" s="6">
        <f>IF(E603&gt;=Markov!$B$3,1,0)</f>
        <v/>
      </c>
      <c r="J603" s="6">
        <f>I602</f>
        <v/>
      </c>
      <c r="K603" s="7">
        <f>MAR1!$B$5+MAR1!$C$5*COS(2*PI()*$C603/365)+MAR1!$D$5*SIN(2*PI()*$C603/365)</f>
        <v/>
      </c>
      <c r="L603" s="7">
        <f>MAR1!$B$6+MAR1!$C$6*COS(2*PI()*$C603/365)+MAR1!$D$6*SIN(2*PI()*$C603/365)</f>
        <v/>
      </c>
      <c r="M603" s="7">
        <f>MAR1!$B$7+MAR1!$C$7*COS(2*PI()*$C603/365)+MAR1!$D$7*SIN(2*PI()*$C603/365)</f>
        <v/>
      </c>
      <c r="N603" s="7">
        <f>F603-K603</f>
        <v/>
      </c>
      <c r="O603" s="7">
        <f>G603-L603</f>
        <v/>
      </c>
      <c r="P603" s="7">
        <f>H603-M603</f>
        <v/>
      </c>
      <c r="Q603" s="7">
        <f>IF($I603=1,(N603-MAR1!$B$11)/MAR1!$D$11,(N603-MAR1!$C$11)/MAR1!$E$11)</f>
        <v/>
      </c>
      <c r="R603" s="7">
        <f>IF($I603=1,(O603-MAR1!$B$12)/MAR1!$D$12,(O603-MAR1!$C$12)/MAR1!$E$12)</f>
        <v/>
      </c>
      <c r="S603" s="7">
        <f>IF($I603=1,(P603-MAR1!$B$13)/MAR1!$D$13,(P603-MAR1!$C$13)/MAR1!$E$13)</f>
        <v/>
      </c>
      <c r="U603" s="5" t="n">
        <v>602</v>
      </c>
      <c r="V603" s="5" t="n">
        <v>0.349974</v>
      </c>
      <c r="W603" s="5" t="n">
        <v>0.127501</v>
      </c>
      <c r="X603" s="5" t="n">
        <v>0.7607350000000001</v>
      </c>
      <c r="Y603" s="5" t="n">
        <v>0.578858</v>
      </c>
      <c r="Z603" s="5" t="n">
        <v>0.537729</v>
      </c>
    </row>
    <row r="604">
      <c r="A604" s="5" t="n">
        <v>603</v>
      </c>
      <c r="B604" s="5" t="n">
        <v>2</v>
      </c>
      <c r="C604" s="5" t="n">
        <v>238</v>
      </c>
      <c r="D604" s="5" t="n">
        <v>8</v>
      </c>
      <c r="E604" s="5" t="n">
        <v>8.699999999999999</v>
      </c>
      <c r="F604" s="5" t="n">
        <v>27.1</v>
      </c>
      <c r="G604" s="5" t="n">
        <v>23.3</v>
      </c>
      <c r="H604" s="5" t="n">
        <v>8</v>
      </c>
      <c r="I604" s="6">
        <f>IF(E604&gt;=Markov!$B$3,1,0)</f>
        <v/>
      </c>
      <c r="J604" s="6">
        <f>I603</f>
        <v/>
      </c>
      <c r="K604" s="7">
        <f>MAR1!$B$5+MAR1!$C$5*COS(2*PI()*$C604/365)+MAR1!$D$5*SIN(2*PI()*$C604/365)</f>
        <v/>
      </c>
      <c r="L604" s="7">
        <f>MAR1!$B$6+MAR1!$C$6*COS(2*PI()*$C604/365)+MAR1!$D$6*SIN(2*PI()*$C604/365)</f>
        <v/>
      </c>
      <c r="M604" s="7">
        <f>MAR1!$B$7+MAR1!$C$7*COS(2*PI()*$C604/365)+MAR1!$D$7*SIN(2*PI()*$C604/365)</f>
        <v/>
      </c>
      <c r="N604" s="7">
        <f>F604-K604</f>
        <v/>
      </c>
      <c r="O604" s="7">
        <f>G604-L604</f>
        <v/>
      </c>
      <c r="P604" s="7">
        <f>H604-M604</f>
        <v/>
      </c>
      <c r="Q604" s="7">
        <f>IF($I604=1,(N604-MAR1!$B$11)/MAR1!$D$11,(N604-MAR1!$C$11)/MAR1!$E$11)</f>
        <v/>
      </c>
      <c r="R604" s="7">
        <f>IF($I604=1,(O604-MAR1!$B$12)/MAR1!$D$12,(O604-MAR1!$C$12)/MAR1!$E$12)</f>
        <v/>
      </c>
      <c r="S604" s="7">
        <f>IF($I604=1,(P604-MAR1!$B$13)/MAR1!$D$13,(P604-MAR1!$C$13)/MAR1!$E$13)</f>
        <v/>
      </c>
      <c r="U604" s="5" t="n">
        <v>603</v>
      </c>
      <c r="V604" s="5" t="n">
        <v>0.25443</v>
      </c>
      <c r="W604" s="5" t="n">
        <v>0.973446</v>
      </c>
      <c r="X604" s="5" t="n">
        <v>0.177427</v>
      </c>
      <c r="Y604" s="5" t="n">
        <v>0.024331</v>
      </c>
      <c r="Z604" s="5" t="n">
        <v>0.155599</v>
      </c>
    </row>
    <row r="605">
      <c r="A605" s="5" t="n">
        <v>604</v>
      </c>
      <c r="B605" s="5" t="n">
        <v>2</v>
      </c>
      <c r="C605" s="5" t="n">
        <v>239</v>
      </c>
      <c r="D605" s="5" t="n">
        <v>8</v>
      </c>
      <c r="E605" s="5" t="n">
        <v>3.5</v>
      </c>
      <c r="F605" s="5" t="n">
        <v>27.3</v>
      </c>
      <c r="G605" s="5" t="n">
        <v>23.3</v>
      </c>
      <c r="H605" s="5" t="n">
        <v>7.19</v>
      </c>
      <c r="I605" s="6">
        <f>IF(E605&gt;=Markov!$B$3,1,0)</f>
        <v/>
      </c>
      <c r="J605" s="6">
        <f>I604</f>
        <v/>
      </c>
      <c r="K605" s="7">
        <f>MAR1!$B$5+MAR1!$C$5*COS(2*PI()*$C605/365)+MAR1!$D$5*SIN(2*PI()*$C605/365)</f>
        <v/>
      </c>
      <c r="L605" s="7">
        <f>MAR1!$B$6+MAR1!$C$6*COS(2*PI()*$C605/365)+MAR1!$D$6*SIN(2*PI()*$C605/365)</f>
        <v/>
      </c>
      <c r="M605" s="7">
        <f>MAR1!$B$7+MAR1!$C$7*COS(2*PI()*$C605/365)+MAR1!$D$7*SIN(2*PI()*$C605/365)</f>
        <v/>
      </c>
      <c r="N605" s="7">
        <f>F605-K605</f>
        <v/>
      </c>
      <c r="O605" s="7">
        <f>G605-L605</f>
        <v/>
      </c>
      <c r="P605" s="7">
        <f>H605-M605</f>
        <v/>
      </c>
      <c r="Q605" s="7">
        <f>IF($I605=1,(N605-MAR1!$B$11)/MAR1!$D$11,(N605-MAR1!$C$11)/MAR1!$E$11)</f>
        <v/>
      </c>
      <c r="R605" s="7">
        <f>IF($I605=1,(O605-MAR1!$B$12)/MAR1!$D$12,(O605-MAR1!$C$12)/MAR1!$E$12)</f>
        <v/>
      </c>
      <c r="S605" s="7">
        <f>IF($I605=1,(P605-MAR1!$B$13)/MAR1!$D$13,(P605-MAR1!$C$13)/MAR1!$E$13)</f>
        <v/>
      </c>
      <c r="U605" s="5" t="n">
        <v>604</v>
      </c>
      <c r="V605" s="5" t="n">
        <v>0.344968</v>
      </c>
      <c r="W605" s="5" t="n">
        <v>0.32732</v>
      </c>
      <c r="X605" s="5" t="n">
        <v>0.567956</v>
      </c>
      <c r="Y605" s="5" t="n">
        <v>0.295394</v>
      </c>
      <c r="Z605" s="5" t="n">
        <v>0.746256</v>
      </c>
    </row>
    <row r="606">
      <c r="A606" s="5" t="n">
        <v>605</v>
      </c>
      <c r="B606" s="5" t="n">
        <v>2</v>
      </c>
      <c r="C606" s="5" t="n">
        <v>240</v>
      </c>
      <c r="D606" s="5" t="n">
        <v>8</v>
      </c>
      <c r="E606" s="5" t="n">
        <v>0</v>
      </c>
      <c r="F606" s="5" t="n">
        <v>30.4</v>
      </c>
      <c r="G606" s="5" t="n">
        <v>23.2</v>
      </c>
      <c r="H606" s="5" t="n">
        <v>13.75</v>
      </c>
      <c r="I606" s="6">
        <f>IF(E606&gt;=Markov!$B$3,1,0)</f>
        <v/>
      </c>
      <c r="J606" s="6">
        <f>I605</f>
        <v/>
      </c>
      <c r="K606" s="7">
        <f>MAR1!$B$5+MAR1!$C$5*COS(2*PI()*$C606/365)+MAR1!$D$5*SIN(2*PI()*$C606/365)</f>
        <v/>
      </c>
      <c r="L606" s="7">
        <f>MAR1!$B$6+MAR1!$C$6*COS(2*PI()*$C606/365)+MAR1!$D$6*SIN(2*PI()*$C606/365)</f>
        <v/>
      </c>
      <c r="M606" s="7">
        <f>MAR1!$B$7+MAR1!$C$7*COS(2*PI()*$C606/365)+MAR1!$D$7*SIN(2*PI()*$C606/365)</f>
        <v/>
      </c>
      <c r="N606" s="7">
        <f>F606-K606</f>
        <v/>
      </c>
      <c r="O606" s="7">
        <f>G606-L606</f>
        <v/>
      </c>
      <c r="P606" s="7">
        <f>H606-M606</f>
        <v/>
      </c>
      <c r="Q606" s="7">
        <f>IF($I606=1,(N606-MAR1!$B$11)/MAR1!$D$11,(N606-MAR1!$C$11)/MAR1!$E$11)</f>
        <v/>
      </c>
      <c r="R606" s="7">
        <f>IF($I606=1,(O606-MAR1!$B$12)/MAR1!$D$12,(O606-MAR1!$C$12)/MAR1!$E$12)</f>
        <v/>
      </c>
      <c r="S606" s="7">
        <f>IF($I606=1,(P606-MAR1!$B$13)/MAR1!$D$13,(P606-MAR1!$C$13)/MAR1!$E$13)</f>
        <v/>
      </c>
      <c r="U606" s="5" t="n">
        <v>605</v>
      </c>
      <c r="V606" s="5" t="n">
        <v>0.847075</v>
      </c>
      <c r="W606" s="5" t="n">
        <v>0.302044</v>
      </c>
      <c r="X606" s="5" t="n">
        <v>0.145579</v>
      </c>
      <c r="Y606" s="5" t="n">
        <v>0.355515</v>
      </c>
      <c r="Z606" s="5" t="n">
        <v>0.109207</v>
      </c>
    </row>
    <row r="607">
      <c r="A607" s="5" t="n">
        <v>606</v>
      </c>
      <c r="B607" s="5" t="n">
        <v>2</v>
      </c>
      <c r="C607" s="5" t="n">
        <v>241</v>
      </c>
      <c r="D607" s="5" t="n">
        <v>8</v>
      </c>
      <c r="E607" s="5" t="n">
        <v>0</v>
      </c>
      <c r="F607" s="5" t="n">
        <v>33.1</v>
      </c>
      <c r="G607" s="5" t="n">
        <v>22.3</v>
      </c>
      <c r="H607" s="5" t="n">
        <v>18.6</v>
      </c>
      <c r="I607" s="6">
        <f>IF(E607&gt;=Markov!$B$3,1,0)</f>
        <v/>
      </c>
      <c r="J607" s="6">
        <f>I606</f>
        <v/>
      </c>
      <c r="K607" s="7">
        <f>MAR1!$B$5+MAR1!$C$5*COS(2*PI()*$C607/365)+MAR1!$D$5*SIN(2*PI()*$C607/365)</f>
        <v/>
      </c>
      <c r="L607" s="7">
        <f>MAR1!$B$6+MAR1!$C$6*COS(2*PI()*$C607/365)+MAR1!$D$6*SIN(2*PI()*$C607/365)</f>
        <v/>
      </c>
      <c r="M607" s="7">
        <f>MAR1!$B$7+MAR1!$C$7*COS(2*PI()*$C607/365)+MAR1!$D$7*SIN(2*PI()*$C607/365)</f>
        <v/>
      </c>
      <c r="N607" s="7">
        <f>F607-K607</f>
        <v/>
      </c>
      <c r="O607" s="7">
        <f>G607-L607</f>
        <v/>
      </c>
      <c r="P607" s="7">
        <f>H607-M607</f>
        <v/>
      </c>
      <c r="Q607" s="7">
        <f>IF($I607=1,(N607-MAR1!$B$11)/MAR1!$D$11,(N607-MAR1!$C$11)/MAR1!$E$11)</f>
        <v/>
      </c>
      <c r="R607" s="7">
        <f>IF($I607=1,(O607-MAR1!$B$12)/MAR1!$D$12,(O607-MAR1!$C$12)/MAR1!$E$12)</f>
        <v/>
      </c>
      <c r="S607" s="7">
        <f>IF($I607=1,(P607-MAR1!$B$13)/MAR1!$D$13,(P607-MAR1!$C$13)/MAR1!$E$13)</f>
        <v/>
      </c>
      <c r="U607" s="5" t="n">
        <v>606</v>
      </c>
      <c r="V607" s="5" t="n">
        <v>0.660376</v>
      </c>
      <c r="W607" s="5" t="n">
        <v>0.342552</v>
      </c>
      <c r="X607" s="5" t="n">
        <v>0.537871</v>
      </c>
      <c r="Y607" s="5" t="n">
        <v>0.162233</v>
      </c>
      <c r="Z607" s="5" t="n">
        <v>0.780339</v>
      </c>
    </row>
    <row r="608">
      <c r="A608" s="5" t="n">
        <v>607</v>
      </c>
      <c r="B608" s="5" t="n">
        <v>2</v>
      </c>
      <c r="C608" s="5" t="n">
        <v>242</v>
      </c>
      <c r="D608" s="5" t="n">
        <v>8</v>
      </c>
      <c r="E608" s="5" t="n">
        <v>16.4</v>
      </c>
      <c r="F608" s="5" t="n">
        <v>29.1</v>
      </c>
      <c r="G608" s="5" t="n">
        <v>22.1</v>
      </c>
      <c r="H608" s="5" t="n">
        <v>11.93</v>
      </c>
      <c r="I608" s="6">
        <f>IF(E608&gt;=Markov!$B$3,1,0)</f>
        <v/>
      </c>
      <c r="J608" s="6">
        <f>I607</f>
        <v/>
      </c>
      <c r="K608" s="7">
        <f>MAR1!$B$5+MAR1!$C$5*COS(2*PI()*$C608/365)+MAR1!$D$5*SIN(2*PI()*$C608/365)</f>
        <v/>
      </c>
      <c r="L608" s="7">
        <f>MAR1!$B$6+MAR1!$C$6*COS(2*PI()*$C608/365)+MAR1!$D$6*SIN(2*PI()*$C608/365)</f>
        <v/>
      </c>
      <c r="M608" s="7">
        <f>MAR1!$B$7+MAR1!$C$7*COS(2*PI()*$C608/365)+MAR1!$D$7*SIN(2*PI()*$C608/365)</f>
        <v/>
      </c>
      <c r="N608" s="7">
        <f>F608-K608</f>
        <v/>
      </c>
      <c r="O608" s="7">
        <f>G608-L608</f>
        <v/>
      </c>
      <c r="P608" s="7">
        <f>H608-M608</f>
        <v/>
      </c>
      <c r="Q608" s="7">
        <f>IF($I608=1,(N608-MAR1!$B$11)/MAR1!$D$11,(N608-MAR1!$C$11)/MAR1!$E$11)</f>
        <v/>
      </c>
      <c r="R608" s="7">
        <f>IF($I608=1,(O608-MAR1!$B$12)/MAR1!$D$12,(O608-MAR1!$C$12)/MAR1!$E$12)</f>
        <v/>
      </c>
      <c r="S608" s="7">
        <f>IF($I608=1,(P608-MAR1!$B$13)/MAR1!$D$13,(P608-MAR1!$C$13)/MAR1!$E$13)</f>
        <v/>
      </c>
      <c r="U608" s="5" t="n">
        <v>607</v>
      </c>
      <c r="V608" s="5" t="n">
        <v>0.793392</v>
      </c>
      <c r="W608" s="5" t="n">
        <v>0.20561</v>
      </c>
      <c r="X608" s="5" t="n">
        <v>0.007566</v>
      </c>
      <c r="Y608" s="5" t="n">
        <v>0.546455</v>
      </c>
      <c r="Z608" s="5" t="n">
        <v>0.938802</v>
      </c>
    </row>
    <row r="609">
      <c r="A609" s="5" t="n">
        <v>608</v>
      </c>
      <c r="B609" s="5" t="n">
        <v>2</v>
      </c>
      <c r="C609" s="5" t="n">
        <v>243</v>
      </c>
      <c r="D609" s="5" t="n">
        <v>8</v>
      </c>
      <c r="E609" s="5" t="n">
        <v>30.4</v>
      </c>
      <c r="F609" s="5" t="n">
        <v>27.6</v>
      </c>
      <c r="G609" s="5" t="n">
        <v>22.5</v>
      </c>
      <c r="H609" s="5" t="n">
        <v>7.35</v>
      </c>
      <c r="I609" s="6">
        <f>IF(E609&gt;=Markov!$B$3,1,0)</f>
        <v/>
      </c>
      <c r="J609" s="6">
        <f>I608</f>
        <v/>
      </c>
      <c r="K609" s="7">
        <f>MAR1!$B$5+MAR1!$C$5*COS(2*PI()*$C609/365)+MAR1!$D$5*SIN(2*PI()*$C609/365)</f>
        <v/>
      </c>
      <c r="L609" s="7">
        <f>MAR1!$B$6+MAR1!$C$6*COS(2*PI()*$C609/365)+MAR1!$D$6*SIN(2*PI()*$C609/365)</f>
        <v/>
      </c>
      <c r="M609" s="7">
        <f>MAR1!$B$7+MAR1!$C$7*COS(2*PI()*$C609/365)+MAR1!$D$7*SIN(2*PI()*$C609/365)</f>
        <v/>
      </c>
      <c r="N609" s="7">
        <f>F609-K609</f>
        <v/>
      </c>
      <c r="O609" s="7">
        <f>G609-L609</f>
        <v/>
      </c>
      <c r="P609" s="7">
        <f>H609-M609</f>
        <v/>
      </c>
      <c r="Q609" s="7">
        <f>IF($I609=1,(N609-MAR1!$B$11)/MAR1!$D$11,(N609-MAR1!$C$11)/MAR1!$E$11)</f>
        <v/>
      </c>
      <c r="R609" s="7">
        <f>IF($I609=1,(O609-MAR1!$B$12)/MAR1!$D$12,(O609-MAR1!$C$12)/MAR1!$E$12)</f>
        <v/>
      </c>
      <c r="S609" s="7">
        <f>IF($I609=1,(P609-MAR1!$B$13)/MAR1!$D$13,(P609-MAR1!$C$13)/MAR1!$E$13)</f>
        <v/>
      </c>
      <c r="U609" s="5" t="n">
        <v>608</v>
      </c>
      <c r="V609" s="5" t="n">
        <v>0.070699</v>
      </c>
      <c r="W609" s="5" t="n">
        <v>0.6378</v>
      </c>
      <c r="X609" s="5" t="n">
        <v>0.090249</v>
      </c>
      <c r="Y609" s="5" t="n">
        <v>0.555712</v>
      </c>
      <c r="Z609" s="5" t="n">
        <v>0.857201</v>
      </c>
    </row>
    <row r="610">
      <c r="A610" s="5" t="n">
        <v>609</v>
      </c>
      <c r="B610" s="5" t="n">
        <v>2</v>
      </c>
      <c r="C610" s="5" t="n">
        <v>244</v>
      </c>
      <c r="D610" s="5" t="n">
        <v>9</v>
      </c>
      <c r="E610" s="5" t="n">
        <v>11.5</v>
      </c>
      <c r="F610" s="5" t="n">
        <v>28.1</v>
      </c>
      <c r="G610" s="5" t="n">
        <v>23.4</v>
      </c>
      <c r="H610" s="5" t="n">
        <v>5.16</v>
      </c>
      <c r="I610" s="6">
        <f>IF(E610&gt;=Markov!$B$3,1,0)</f>
        <v/>
      </c>
      <c r="J610" s="6">
        <f>I609</f>
        <v/>
      </c>
      <c r="K610" s="7">
        <f>MAR1!$B$5+MAR1!$C$5*COS(2*PI()*$C610/365)+MAR1!$D$5*SIN(2*PI()*$C610/365)</f>
        <v/>
      </c>
      <c r="L610" s="7">
        <f>MAR1!$B$6+MAR1!$C$6*COS(2*PI()*$C610/365)+MAR1!$D$6*SIN(2*PI()*$C610/365)</f>
        <v/>
      </c>
      <c r="M610" s="7">
        <f>MAR1!$B$7+MAR1!$C$7*COS(2*PI()*$C610/365)+MAR1!$D$7*SIN(2*PI()*$C610/365)</f>
        <v/>
      </c>
      <c r="N610" s="7">
        <f>F610-K610</f>
        <v/>
      </c>
      <c r="O610" s="7">
        <f>G610-L610</f>
        <v/>
      </c>
      <c r="P610" s="7">
        <f>H610-M610</f>
        <v/>
      </c>
      <c r="Q610" s="7">
        <f>IF($I610=1,(N610-MAR1!$B$11)/MAR1!$D$11,(N610-MAR1!$C$11)/MAR1!$E$11)</f>
        <v/>
      </c>
      <c r="R610" s="7">
        <f>IF($I610=1,(O610-MAR1!$B$12)/MAR1!$D$12,(O610-MAR1!$C$12)/MAR1!$E$12)</f>
        <v/>
      </c>
      <c r="S610" s="7">
        <f>IF($I610=1,(P610-MAR1!$B$13)/MAR1!$D$13,(P610-MAR1!$C$13)/MAR1!$E$13)</f>
        <v/>
      </c>
      <c r="U610" s="5" t="n">
        <v>609</v>
      </c>
      <c r="V610" s="5" t="n">
        <v>0.093109</v>
      </c>
      <c r="W610" s="5" t="n">
        <v>0.649056</v>
      </c>
      <c r="X610" s="5" t="n">
        <v>0.767133</v>
      </c>
      <c r="Y610" s="5" t="n">
        <v>0.679059</v>
      </c>
      <c r="Z610" s="5" t="n">
        <v>0.795323</v>
      </c>
    </row>
    <row r="611">
      <c r="A611" s="5" t="n">
        <v>610</v>
      </c>
      <c r="B611" s="5" t="n">
        <v>2</v>
      </c>
      <c r="C611" s="5" t="n">
        <v>245</v>
      </c>
      <c r="D611" s="5" t="n">
        <v>9</v>
      </c>
      <c r="E611" s="5" t="n">
        <v>14.8</v>
      </c>
      <c r="F611" s="5" t="n">
        <v>30.8</v>
      </c>
      <c r="G611" s="5" t="n">
        <v>24.4</v>
      </c>
      <c r="H611" s="5" t="n">
        <v>10.91</v>
      </c>
      <c r="I611" s="6">
        <f>IF(E611&gt;=Markov!$B$3,1,0)</f>
        <v/>
      </c>
      <c r="J611" s="6">
        <f>I610</f>
        <v/>
      </c>
      <c r="K611" s="7">
        <f>MAR1!$B$5+MAR1!$C$5*COS(2*PI()*$C611/365)+MAR1!$D$5*SIN(2*PI()*$C611/365)</f>
        <v/>
      </c>
      <c r="L611" s="7">
        <f>MAR1!$B$6+MAR1!$C$6*COS(2*PI()*$C611/365)+MAR1!$D$6*SIN(2*PI()*$C611/365)</f>
        <v/>
      </c>
      <c r="M611" s="7">
        <f>MAR1!$B$7+MAR1!$C$7*COS(2*PI()*$C611/365)+MAR1!$D$7*SIN(2*PI()*$C611/365)</f>
        <v/>
      </c>
      <c r="N611" s="7">
        <f>F611-K611</f>
        <v/>
      </c>
      <c r="O611" s="7">
        <f>G611-L611</f>
        <v/>
      </c>
      <c r="P611" s="7">
        <f>H611-M611</f>
        <v/>
      </c>
      <c r="Q611" s="7">
        <f>IF($I611=1,(N611-MAR1!$B$11)/MAR1!$D$11,(N611-MAR1!$C$11)/MAR1!$E$11)</f>
        <v/>
      </c>
      <c r="R611" s="7">
        <f>IF($I611=1,(O611-MAR1!$B$12)/MAR1!$D$12,(O611-MAR1!$C$12)/MAR1!$E$12)</f>
        <v/>
      </c>
      <c r="S611" s="7">
        <f>IF($I611=1,(P611-MAR1!$B$13)/MAR1!$D$13,(P611-MAR1!$C$13)/MAR1!$E$13)</f>
        <v/>
      </c>
      <c r="U611" s="5" t="n">
        <v>610</v>
      </c>
      <c r="V611" s="5" t="n">
        <v>0.410268</v>
      </c>
      <c r="W611" s="5" t="n">
        <v>0.53501</v>
      </c>
      <c r="X611" s="5" t="n">
        <v>0.865662</v>
      </c>
      <c r="Y611" s="5" t="n">
        <v>0.237574</v>
      </c>
      <c r="Z611" s="5" t="n">
        <v>0.341331</v>
      </c>
    </row>
    <row r="612">
      <c r="A612" s="5" t="n">
        <v>611</v>
      </c>
      <c r="B612" s="5" t="n">
        <v>2</v>
      </c>
      <c r="C612" s="5" t="n">
        <v>246</v>
      </c>
      <c r="D612" s="5" t="n">
        <v>9</v>
      </c>
      <c r="E612" s="5" t="n">
        <v>0</v>
      </c>
      <c r="F612" s="5" t="n">
        <v>30</v>
      </c>
      <c r="G612" s="5" t="n">
        <v>23.9</v>
      </c>
      <c r="H612" s="5" t="n">
        <v>13.88</v>
      </c>
      <c r="I612" s="6">
        <f>IF(E612&gt;=Markov!$B$3,1,0)</f>
        <v/>
      </c>
      <c r="J612" s="6">
        <f>I611</f>
        <v/>
      </c>
      <c r="K612" s="7">
        <f>MAR1!$B$5+MAR1!$C$5*COS(2*PI()*$C612/365)+MAR1!$D$5*SIN(2*PI()*$C612/365)</f>
        <v/>
      </c>
      <c r="L612" s="7">
        <f>MAR1!$B$6+MAR1!$C$6*COS(2*PI()*$C612/365)+MAR1!$D$6*SIN(2*PI()*$C612/365)</f>
        <v/>
      </c>
      <c r="M612" s="7">
        <f>MAR1!$B$7+MAR1!$C$7*COS(2*PI()*$C612/365)+MAR1!$D$7*SIN(2*PI()*$C612/365)</f>
        <v/>
      </c>
      <c r="N612" s="7">
        <f>F612-K612</f>
        <v/>
      </c>
      <c r="O612" s="7">
        <f>G612-L612</f>
        <v/>
      </c>
      <c r="P612" s="7">
        <f>H612-M612</f>
        <v/>
      </c>
      <c r="Q612" s="7">
        <f>IF($I612=1,(N612-MAR1!$B$11)/MAR1!$D$11,(N612-MAR1!$C$11)/MAR1!$E$11)</f>
        <v/>
      </c>
      <c r="R612" s="7">
        <f>IF($I612=1,(O612-MAR1!$B$12)/MAR1!$D$12,(O612-MAR1!$C$12)/MAR1!$E$12)</f>
        <v/>
      </c>
      <c r="S612" s="7">
        <f>IF($I612=1,(P612-MAR1!$B$13)/MAR1!$D$13,(P612-MAR1!$C$13)/MAR1!$E$13)</f>
        <v/>
      </c>
      <c r="U612" s="5" t="n">
        <v>611</v>
      </c>
      <c r="V612" s="5" t="n">
        <v>0.049698</v>
      </c>
      <c r="W612" s="5" t="n">
        <v>0.471846</v>
      </c>
      <c r="X612" s="5" t="n">
        <v>0.6292410000000001</v>
      </c>
      <c r="Y612" s="5" t="n">
        <v>0.646844</v>
      </c>
      <c r="Z612" s="5" t="n">
        <v>0.64954</v>
      </c>
    </row>
    <row r="613">
      <c r="A613" s="5" t="n">
        <v>612</v>
      </c>
      <c r="B613" s="5" t="n">
        <v>2</v>
      </c>
      <c r="C613" s="5" t="n">
        <v>247</v>
      </c>
      <c r="D613" s="5" t="n">
        <v>9</v>
      </c>
      <c r="E613" s="5" t="n">
        <v>0</v>
      </c>
      <c r="F613" s="5" t="n">
        <v>31.6</v>
      </c>
      <c r="G613" s="5" t="n">
        <v>24.6</v>
      </c>
      <c r="H613" s="5" t="n">
        <v>14.57</v>
      </c>
      <c r="I613" s="6">
        <f>IF(E613&gt;=Markov!$B$3,1,0)</f>
        <v/>
      </c>
      <c r="J613" s="6">
        <f>I612</f>
        <v/>
      </c>
      <c r="K613" s="7">
        <f>MAR1!$B$5+MAR1!$C$5*COS(2*PI()*$C613/365)+MAR1!$D$5*SIN(2*PI()*$C613/365)</f>
        <v/>
      </c>
      <c r="L613" s="7">
        <f>MAR1!$B$6+MAR1!$C$6*COS(2*PI()*$C613/365)+MAR1!$D$6*SIN(2*PI()*$C613/365)</f>
        <v/>
      </c>
      <c r="M613" s="7">
        <f>MAR1!$B$7+MAR1!$C$7*COS(2*PI()*$C613/365)+MAR1!$D$7*SIN(2*PI()*$C613/365)</f>
        <v/>
      </c>
      <c r="N613" s="7">
        <f>F613-K613</f>
        <v/>
      </c>
      <c r="O613" s="7">
        <f>G613-L613</f>
        <v/>
      </c>
      <c r="P613" s="7">
        <f>H613-M613</f>
        <v/>
      </c>
      <c r="Q613" s="7">
        <f>IF($I613=1,(N613-MAR1!$B$11)/MAR1!$D$11,(N613-MAR1!$C$11)/MAR1!$E$11)</f>
        <v/>
      </c>
      <c r="R613" s="7">
        <f>IF($I613=1,(O613-MAR1!$B$12)/MAR1!$D$12,(O613-MAR1!$C$12)/MAR1!$E$12)</f>
        <v/>
      </c>
      <c r="S613" s="7">
        <f>IF($I613=1,(P613-MAR1!$B$13)/MAR1!$D$13,(P613-MAR1!$C$13)/MAR1!$E$13)</f>
        <v/>
      </c>
      <c r="U613" s="5" t="n">
        <v>612</v>
      </c>
      <c r="V613" s="5" t="n">
        <v>0.460957</v>
      </c>
      <c r="W613" s="5" t="n">
        <v>0.266963</v>
      </c>
      <c r="X613" s="5" t="n">
        <v>0.417939</v>
      </c>
      <c r="Y613" s="5" t="n">
        <v>0.609993</v>
      </c>
      <c r="Z613" s="5" t="n">
        <v>0.866949</v>
      </c>
    </row>
    <row r="614">
      <c r="A614" s="5" t="n">
        <v>613</v>
      </c>
      <c r="B614" s="5" t="n">
        <v>2</v>
      </c>
      <c r="C614" s="5" t="n">
        <v>248</v>
      </c>
      <c r="D614" s="5" t="n">
        <v>9</v>
      </c>
      <c r="E614" s="5" t="n">
        <v>0</v>
      </c>
      <c r="F614" s="5" t="n">
        <v>31</v>
      </c>
      <c r="G614" s="5" t="n">
        <v>23.8</v>
      </c>
      <c r="H614" s="5" t="n">
        <v>19.8</v>
      </c>
      <c r="I614" s="6">
        <f>IF(E614&gt;=Markov!$B$3,1,0)</f>
        <v/>
      </c>
      <c r="J614" s="6">
        <f>I613</f>
        <v/>
      </c>
      <c r="K614" s="7">
        <f>MAR1!$B$5+MAR1!$C$5*COS(2*PI()*$C614/365)+MAR1!$D$5*SIN(2*PI()*$C614/365)</f>
        <v/>
      </c>
      <c r="L614" s="7">
        <f>MAR1!$B$6+MAR1!$C$6*COS(2*PI()*$C614/365)+MAR1!$D$6*SIN(2*PI()*$C614/365)</f>
        <v/>
      </c>
      <c r="M614" s="7">
        <f>MAR1!$B$7+MAR1!$C$7*COS(2*PI()*$C614/365)+MAR1!$D$7*SIN(2*PI()*$C614/365)</f>
        <v/>
      </c>
      <c r="N614" s="7">
        <f>F614-K614</f>
        <v/>
      </c>
      <c r="O614" s="7">
        <f>G614-L614</f>
        <v/>
      </c>
      <c r="P614" s="7">
        <f>H614-M614</f>
        <v/>
      </c>
      <c r="Q614" s="7">
        <f>IF($I614=1,(N614-MAR1!$B$11)/MAR1!$D$11,(N614-MAR1!$C$11)/MAR1!$E$11)</f>
        <v/>
      </c>
      <c r="R614" s="7">
        <f>IF($I614=1,(O614-MAR1!$B$12)/MAR1!$D$12,(O614-MAR1!$C$12)/MAR1!$E$12)</f>
        <v/>
      </c>
      <c r="S614" s="7">
        <f>IF($I614=1,(P614-MAR1!$B$13)/MAR1!$D$13,(P614-MAR1!$C$13)/MAR1!$E$13)</f>
        <v/>
      </c>
      <c r="U614" s="5" t="n">
        <v>613</v>
      </c>
      <c r="V614" s="5" t="n">
        <v>0.105827</v>
      </c>
      <c r="W614" s="5" t="n">
        <v>0.001859</v>
      </c>
      <c r="X614" s="5" t="n">
        <v>0.688039</v>
      </c>
      <c r="Y614" s="5" t="n">
        <v>0.987198</v>
      </c>
      <c r="Z614" s="5" t="n">
        <v>0.765278</v>
      </c>
    </row>
    <row r="615">
      <c r="A615" s="5" t="n">
        <v>614</v>
      </c>
      <c r="B615" s="5" t="n">
        <v>2</v>
      </c>
      <c r="C615" s="5" t="n">
        <v>249</v>
      </c>
      <c r="D615" s="5" t="n">
        <v>9</v>
      </c>
      <c r="E615" s="5" t="n">
        <v>0.4</v>
      </c>
      <c r="F615" s="5" t="n">
        <v>26.9</v>
      </c>
      <c r="G615" s="5" t="n">
        <v>22.5</v>
      </c>
      <c r="H615" s="5" t="n">
        <v>7.68</v>
      </c>
      <c r="I615" s="6">
        <f>IF(E615&gt;=Markov!$B$3,1,0)</f>
        <v/>
      </c>
      <c r="J615" s="6">
        <f>I614</f>
        <v/>
      </c>
      <c r="K615" s="7">
        <f>MAR1!$B$5+MAR1!$C$5*COS(2*PI()*$C615/365)+MAR1!$D$5*SIN(2*PI()*$C615/365)</f>
        <v/>
      </c>
      <c r="L615" s="7">
        <f>MAR1!$B$6+MAR1!$C$6*COS(2*PI()*$C615/365)+MAR1!$D$6*SIN(2*PI()*$C615/365)</f>
        <v/>
      </c>
      <c r="M615" s="7">
        <f>MAR1!$B$7+MAR1!$C$7*COS(2*PI()*$C615/365)+MAR1!$D$7*SIN(2*PI()*$C615/365)</f>
        <v/>
      </c>
      <c r="N615" s="7">
        <f>F615-K615</f>
        <v/>
      </c>
      <c r="O615" s="7">
        <f>G615-L615</f>
        <v/>
      </c>
      <c r="P615" s="7">
        <f>H615-M615</f>
        <v/>
      </c>
      <c r="Q615" s="7">
        <f>IF($I615=1,(N615-MAR1!$B$11)/MAR1!$D$11,(N615-MAR1!$C$11)/MAR1!$E$11)</f>
        <v/>
      </c>
      <c r="R615" s="7">
        <f>IF($I615=1,(O615-MAR1!$B$12)/MAR1!$D$12,(O615-MAR1!$C$12)/MAR1!$E$12)</f>
        <v/>
      </c>
      <c r="S615" s="7">
        <f>IF($I615=1,(P615-MAR1!$B$13)/MAR1!$D$13,(P615-MAR1!$C$13)/MAR1!$E$13)</f>
        <v/>
      </c>
      <c r="U615" s="5" t="n">
        <v>614</v>
      </c>
      <c r="V615" s="5" t="n">
        <v>0.468177</v>
      </c>
      <c r="W615" s="5" t="n">
        <v>0.881593</v>
      </c>
      <c r="X615" s="5" t="n">
        <v>0.243116</v>
      </c>
      <c r="Y615" s="5" t="n">
        <v>0.272616</v>
      </c>
      <c r="Z615" s="5" t="n">
        <v>0.55975</v>
      </c>
    </row>
    <row r="616">
      <c r="A616" s="5" t="n">
        <v>615</v>
      </c>
      <c r="B616" s="5" t="n">
        <v>2</v>
      </c>
      <c r="C616" s="5" t="n">
        <v>250</v>
      </c>
      <c r="D616" s="5" t="n">
        <v>9</v>
      </c>
      <c r="E616" s="5" t="n">
        <v>0</v>
      </c>
      <c r="F616" s="5" t="n">
        <v>28.9</v>
      </c>
      <c r="G616" s="5" t="n">
        <v>22.4</v>
      </c>
      <c r="H616" s="5" t="n">
        <v>13.86</v>
      </c>
      <c r="I616" s="6">
        <f>IF(E616&gt;=Markov!$B$3,1,0)</f>
        <v/>
      </c>
      <c r="J616" s="6">
        <f>I615</f>
        <v/>
      </c>
      <c r="K616" s="7">
        <f>MAR1!$B$5+MAR1!$C$5*COS(2*PI()*$C616/365)+MAR1!$D$5*SIN(2*PI()*$C616/365)</f>
        <v/>
      </c>
      <c r="L616" s="7">
        <f>MAR1!$B$6+MAR1!$C$6*COS(2*PI()*$C616/365)+MAR1!$D$6*SIN(2*PI()*$C616/365)</f>
        <v/>
      </c>
      <c r="M616" s="7">
        <f>MAR1!$B$7+MAR1!$C$7*COS(2*PI()*$C616/365)+MAR1!$D$7*SIN(2*PI()*$C616/365)</f>
        <v/>
      </c>
      <c r="N616" s="7">
        <f>F616-K616</f>
        <v/>
      </c>
      <c r="O616" s="7">
        <f>G616-L616</f>
        <v/>
      </c>
      <c r="P616" s="7">
        <f>H616-M616</f>
        <v/>
      </c>
      <c r="Q616" s="7">
        <f>IF($I616=1,(N616-MAR1!$B$11)/MAR1!$D$11,(N616-MAR1!$C$11)/MAR1!$E$11)</f>
        <v/>
      </c>
      <c r="R616" s="7">
        <f>IF($I616=1,(O616-MAR1!$B$12)/MAR1!$D$12,(O616-MAR1!$C$12)/MAR1!$E$12)</f>
        <v/>
      </c>
      <c r="S616" s="7">
        <f>IF($I616=1,(P616-MAR1!$B$13)/MAR1!$D$13,(P616-MAR1!$C$13)/MAR1!$E$13)</f>
        <v/>
      </c>
      <c r="U616" s="5" t="n">
        <v>615</v>
      </c>
      <c r="V616" s="5" t="n">
        <v>0.756362</v>
      </c>
      <c r="W616" s="5" t="n">
        <v>0.08189</v>
      </c>
      <c r="X616" s="5" t="n">
        <v>0.718937</v>
      </c>
      <c r="Y616" s="5" t="n">
        <v>0.023274</v>
      </c>
      <c r="Z616" s="5" t="n">
        <v>0.45341</v>
      </c>
    </row>
    <row r="617">
      <c r="A617" s="5" t="n">
        <v>616</v>
      </c>
      <c r="B617" s="5" t="n">
        <v>2</v>
      </c>
      <c r="C617" s="5" t="n">
        <v>251</v>
      </c>
      <c r="D617" s="5" t="n">
        <v>9</v>
      </c>
      <c r="E617" s="5" t="n">
        <v>11.2</v>
      </c>
      <c r="F617" s="5" t="n">
        <v>28</v>
      </c>
      <c r="G617" s="5" t="n">
        <v>22.6</v>
      </c>
      <c r="H617" s="5" t="n">
        <v>11.51</v>
      </c>
      <c r="I617" s="6">
        <f>IF(E617&gt;=Markov!$B$3,1,0)</f>
        <v/>
      </c>
      <c r="J617" s="6">
        <f>I616</f>
        <v/>
      </c>
      <c r="K617" s="7">
        <f>MAR1!$B$5+MAR1!$C$5*COS(2*PI()*$C617/365)+MAR1!$D$5*SIN(2*PI()*$C617/365)</f>
        <v/>
      </c>
      <c r="L617" s="7">
        <f>MAR1!$B$6+MAR1!$C$6*COS(2*PI()*$C617/365)+MAR1!$D$6*SIN(2*PI()*$C617/365)</f>
        <v/>
      </c>
      <c r="M617" s="7">
        <f>MAR1!$B$7+MAR1!$C$7*COS(2*PI()*$C617/365)+MAR1!$D$7*SIN(2*PI()*$C617/365)</f>
        <v/>
      </c>
      <c r="N617" s="7">
        <f>F617-K617</f>
        <v/>
      </c>
      <c r="O617" s="7">
        <f>G617-L617</f>
        <v/>
      </c>
      <c r="P617" s="7">
        <f>H617-M617</f>
        <v/>
      </c>
      <c r="Q617" s="7">
        <f>IF($I617=1,(N617-MAR1!$B$11)/MAR1!$D$11,(N617-MAR1!$C$11)/MAR1!$E$11)</f>
        <v/>
      </c>
      <c r="R617" s="7">
        <f>IF($I617=1,(O617-MAR1!$B$12)/MAR1!$D$12,(O617-MAR1!$C$12)/MAR1!$E$12)</f>
        <v/>
      </c>
      <c r="S617" s="7">
        <f>IF($I617=1,(P617-MAR1!$B$13)/MAR1!$D$13,(P617-MAR1!$C$13)/MAR1!$E$13)</f>
        <v/>
      </c>
      <c r="U617" s="5" t="n">
        <v>616</v>
      </c>
      <c r="V617" s="5" t="n">
        <v>0.830688</v>
      </c>
      <c r="W617" s="5" t="n">
        <v>0.881563</v>
      </c>
      <c r="X617" s="5" t="n">
        <v>0.998213</v>
      </c>
      <c r="Y617" s="5" t="n">
        <v>0.922764</v>
      </c>
      <c r="Z617" s="5" t="n">
        <v>0.424305</v>
      </c>
    </row>
    <row r="618">
      <c r="A618" s="5" t="n">
        <v>617</v>
      </c>
      <c r="B618" s="5" t="n">
        <v>2</v>
      </c>
      <c r="C618" s="5" t="n">
        <v>252</v>
      </c>
      <c r="D618" s="5" t="n">
        <v>9</v>
      </c>
      <c r="E618" s="5" t="n">
        <v>0</v>
      </c>
      <c r="F618" s="5" t="n">
        <v>32.4</v>
      </c>
      <c r="G618" s="5" t="n">
        <v>21.4</v>
      </c>
      <c r="H618" s="5" t="n">
        <v>15.51</v>
      </c>
      <c r="I618" s="6">
        <f>IF(E618&gt;=Markov!$B$3,1,0)</f>
        <v/>
      </c>
      <c r="J618" s="6">
        <f>I617</f>
        <v/>
      </c>
      <c r="K618" s="7">
        <f>MAR1!$B$5+MAR1!$C$5*COS(2*PI()*$C618/365)+MAR1!$D$5*SIN(2*PI()*$C618/365)</f>
        <v/>
      </c>
      <c r="L618" s="7">
        <f>MAR1!$B$6+MAR1!$C$6*COS(2*PI()*$C618/365)+MAR1!$D$6*SIN(2*PI()*$C618/365)</f>
        <v/>
      </c>
      <c r="M618" s="7">
        <f>MAR1!$B$7+MAR1!$C$7*COS(2*PI()*$C618/365)+MAR1!$D$7*SIN(2*PI()*$C618/365)</f>
        <v/>
      </c>
      <c r="N618" s="7">
        <f>F618-K618</f>
        <v/>
      </c>
      <c r="O618" s="7">
        <f>G618-L618</f>
        <v/>
      </c>
      <c r="P618" s="7">
        <f>H618-M618</f>
        <v/>
      </c>
      <c r="Q618" s="7">
        <f>IF($I618=1,(N618-MAR1!$B$11)/MAR1!$D$11,(N618-MAR1!$C$11)/MAR1!$E$11)</f>
        <v/>
      </c>
      <c r="R618" s="7">
        <f>IF($I618=1,(O618-MAR1!$B$12)/MAR1!$D$12,(O618-MAR1!$C$12)/MAR1!$E$12)</f>
        <v/>
      </c>
      <c r="S618" s="7">
        <f>IF($I618=1,(P618-MAR1!$B$13)/MAR1!$D$13,(P618-MAR1!$C$13)/MAR1!$E$13)</f>
        <v/>
      </c>
      <c r="U618" s="5" t="n">
        <v>617</v>
      </c>
      <c r="V618" s="5" t="n">
        <v>0.6865329999999999</v>
      </c>
      <c r="W618" s="5" t="n">
        <v>0.721465</v>
      </c>
      <c r="X618" s="5" t="n">
        <v>0.538844</v>
      </c>
      <c r="Y618" s="5" t="n">
        <v>0.7062079999999999</v>
      </c>
      <c r="Z618" s="5" t="n">
        <v>0.666825</v>
      </c>
    </row>
    <row r="619">
      <c r="A619" s="5" t="n">
        <v>618</v>
      </c>
      <c r="B619" s="5" t="n">
        <v>2</v>
      </c>
      <c r="C619" s="5" t="n">
        <v>253</v>
      </c>
      <c r="D619" s="5" t="n">
        <v>9</v>
      </c>
      <c r="E619" s="5" t="n">
        <v>0</v>
      </c>
      <c r="F619" s="5" t="n">
        <v>29.3</v>
      </c>
      <c r="G619" s="5" t="n">
        <v>21</v>
      </c>
      <c r="H619" s="5" t="n">
        <v>12.73</v>
      </c>
      <c r="I619" s="6">
        <f>IF(E619&gt;=Markov!$B$3,1,0)</f>
        <v/>
      </c>
      <c r="J619" s="6">
        <f>I618</f>
        <v/>
      </c>
      <c r="K619" s="7">
        <f>MAR1!$B$5+MAR1!$C$5*COS(2*PI()*$C619/365)+MAR1!$D$5*SIN(2*PI()*$C619/365)</f>
        <v/>
      </c>
      <c r="L619" s="7">
        <f>MAR1!$B$6+MAR1!$C$6*COS(2*PI()*$C619/365)+MAR1!$D$6*SIN(2*PI()*$C619/365)</f>
        <v/>
      </c>
      <c r="M619" s="7">
        <f>MAR1!$B$7+MAR1!$C$7*COS(2*PI()*$C619/365)+MAR1!$D$7*SIN(2*PI()*$C619/365)</f>
        <v/>
      </c>
      <c r="N619" s="7">
        <f>F619-K619</f>
        <v/>
      </c>
      <c r="O619" s="7">
        <f>G619-L619</f>
        <v/>
      </c>
      <c r="P619" s="7">
        <f>H619-M619</f>
        <v/>
      </c>
      <c r="Q619" s="7">
        <f>IF($I619=1,(N619-MAR1!$B$11)/MAR1!$D$11,(N619-MAR1!$C$11)/MAR1!$E$11)</f>
        <v/>
      </c>
      <c r="R619" s="7">
        <f>IF($I619=1,(O619-MAR1!$B$12)/MAR1!$D$12,(O619-MAR1!$C$12)/MAR1!$E$12)</f>
        <v/>
      </c>
      <c r="S619" s="7">
        <f>IF($I619=1,(P619-MAR1!$B$13)/MAR1!$D$13,(P619-MAR1!$C$13)/MAR1!$E$13)</f>
        <v/>
      </c>
      <c r="U619" s="5" t="n">
        <v>618</v>
      </c>
      <c r="V619" s="5" t="n">
        <v>0.763479</v>
      </c>
      <c r="W619" s="5" t="n">
        <v>0.240372</v>
      </c>
      <c r="X619" s="5" t="n">
        <v>0.236012</v>
      </c>
      <c r="Y619" s="5" t="n">
        <v>0.718812</v>
      </c>
      <c r="Z619" s="5" t="n">
        <v>0.803996</v>
      </c>
    </row>
    <row r="620">
      <c r="A620" s="5" t="n">
        <v>619</v>
      </c>
      <c r="B620" s="5" t="n">
        <v>2</v>
      </c>
      <c r="C620" s="5" t="n">
        <v>254</v>
      </c>
      <c r="D620" s="5" t="n">
        <v>9</v>
      </c>
      <c r="E620" s="5" t="n">
        <v>1.3</v>
      </c>
      <c r="F620" s="5" t="n">
        <v>25.3</v>
      </c>
      <c r="G620" s="5" t="n">
        <v>20.1</v>
      </c>
      <c r="H620" s="5" t="n">
        <v>8.279999999999999</v>
      </c>
      <c r="I620" s="6">
        <f>IF(E620&gt;=Markov!$B$3,1,0)</f>
        <v/>
      </c>
      <c r="J620" s="6">
        <f>I619</f>
        <v/>
      </c>
      <c r="K620" s="7">
        <f>MAR1!$B$5+MAR1!$C$5*COS(2*PI()*$C620/365)+MAR1!$D$5*SIN(2*PI()*$C620/365)</f>
        <v/>
      </c>
      <c r="L620" s="7">
        <f>MAR1!$B$6+MAR1!$C$6*COS(2*PI()*$C620/365)+MAR1!$D$6*SIN(2*PI()*$C620/365)</f>
        <v/>
      </c>
      <c r="M620" s="7">
        <f>MAR1!$B$7+MAR1!$C$7*COS(2*PI()*$C620/365)+MAR1!$D$7*SIN(2*PI()*$C620/365)</f>
        <v/>
      </c>
      <c r="N620" s="7">
        <f>F620-K620</f>
        <v/>
      </c>
      <c r="O620" s="7">
        <f>G620-L620</f>
        <v/>
      </c>
      <c r="P620" s="7">
        <f>H620-M620</f>
        <v/>
      </c>
      <c r="Q620" s="7">
        <f>IF($I620=1,(N620-MAR1!$B$11)/MAR1!$D$11,(N620-MAR1!$C$11)/MAR1!$E$11)</f>
        <v/>
      </c>
      <c r="R620" s="7">
        <f>IF($I620=1,(O620-MAR1!$B$12)/MAR1!$D$12,(O620-MAR1!$C$12)/MAR1!$E$12)</f>
        <v/>
      </c>
      <c r="S620" s="7">
        <f>IF($I620=1,(P620-MAR1!$B$13)/MAR1!$D$13,(P620-MAR1!$C$13)/MAR1!$E$13)</f>
        <v/>
      </c>
      <c r="U620" s="5" t="n">
        <v>619</v>
      </c>
      <c r="V620" s="5" t="n">
        <v>0.527424</v>
      </c>
      <c r="W620" s="5" t="n">
        <v>0.469571</v>
      </c>
      <c r="X620" s="5" t="n">
        <v>0.825448</v>
      </c>
      <c r="Y620" s="5" t="n">
        <v>0.841001</v>
      </c>
      <c r="Z620" s="5" t="n">
        <v>0.512611</v>
      </c>
    </row>
    <row r="621">
      <c r="A621" s="5" t="n">
        <v>620</v>
      </c>
      <c r="B621" s="5" t="n">
        <v>2</v>
      </c>
      <c r="C621" s="5" t="n">
        <v>255</v>
      </c>
      <c r="D621" s="5" t="n">
        <v>9</v>
      </c>
      <c r="E621" s="5" t="n">
        <v>0</v>
      </c>
      <c r="F621" s="5" t="n">
        <v>29</v>
      </c>
      <c r="G621" s="5" t="n">
        <v>20.5</v>
      </c>
      <c r="H621" s="5" t="n">
        <v>13.81</v>
      </c>
      <c r="I621" s="6">
        <f>IF(E621&gt;=Markov!$B$3,1,0)</f>
        <v/>
      </c>
      <c r="J621" s="6">
        <f>I620</f>
        <v/>
      </c>
      <c r="K621" s="7">
        <f>MAR1!$B$5+MAR1!$C$5*COS(2*PI()*$C621/365)+MAR1!$D$5*SIN(2*PI()*$C621/365)</f>
        <v/>
      </c>
      <c r="L621" s="7">
        <f>MAR1!$B$6+MAR1!$C$6*COS(2*PI()*$C621/365)+MAR1!$D$6*SIN(2*PI()*$C621/365)</f>
        <v/>
      </c>
      <c r="M621" s="7">
        <f>MAR1!$B$7+MAR1!$C$7*COS(2*PI()*$C621/365)+MAR1!$D$7*SIN(2*PI()*$C621/365)</f>
        <v/>
      </c>
      <c r="N621" s="7">
        <f>F621-K621</f>
        <v/>
      </c>
      <c r="O621" s="7">
        <f>G621-L621</f>
        <v/>
      </c>
      <c r="P621" s="7">
        <f>H621-M621</f>
        <v/>
      </c>
      <c r="Q621" s="7">
        <f>IF($I621=1,(N621-MAR1!$B$11)/MAR1!$D$11,(N621-MAR1!$C$11)/MAR1!$E$11)</f>
        <v/>
      </c>
      <c r="R621" s="7">
        <f>IF($I621=1,(O621-MAR1!$B$12)/MAR1!$D$12,(O621-MAR1!$C$12)/MAR1!$E$12)</f>
        <v/>
      </c>
      <c r="S621" s="7">
        <f>IF($I621=1,(P621-MAR1!$B$13)/MAR1!$D$13,(P621-MAR1!$C$13)/MAR1!$E$13)</f>
        <v/>
      </c>
      <c r="U621" s="5" t="n">
        <v>620</v>
      </c>
      <c r="V621" s="5" t="n">
        <v>0.456021</v>
      </c>
      <c r="W621" s="5" t="n">
        <v>0.886714</v>
      </c>
      <c r="X621" s="5" t="n">
        <v>0.269705</v>
      </c>
      <c r="Y621" s="5" t="n">
        <v>0.07052</v>
      </c>
      <c r="Z621" s="5" t="n">
        <v>0.147026</v>
      </c>
    </row>
    <row r="622">
      <c r="A622" s="5" t="n">
        <v>621</v>
      </c>
      <c r="B622" s="5" t="n">
        <v>2</v>
      </c>
      <c r="C622" s="5" t="n">
        <v>256</v>
      </c>
      <c r="D622" s="5" t="n">
        <v>9</v>
      </c>
      <c r="E622" s="5" t="n">
        <v>0</v>
      </c>
      <c r="F622" s="5" t="n">
        <v>26.7</v>
      </c>
      <c r="G622" s="5" t="n">
        <v>17.9</v>
      </c>
      <c r="H622" s="5" t="n">
        <v>9.710000000000001</v>
      </c>
      <c r="I622" s="6">
        <f>IF(E622&gt;=Markov!$B$3,1,0)</f>
        <v/>
      </c>
      <c r="J622" s="6">
        <f>I621</f>
        <v/>
      </c>
      <c r="K622" s="7">
        <f>MAR1!$B$5+MAR1!$C$5*COS(2*PI()*$C622/365)+MAR1!$D$5*SIN(2*PI()*$C622/365)</f>
        <v/>
      </c>
      <c r="L622" s="7">
        <f>MAR1!$B$6+MAR1!$C$6*COS(2*PI()*$C622/365)+MAR1!$D$6*SIN(2*PI()*$C622/365)</f>
        <v/>
      </c>
      <c r="M622" s="7">
        <f>MAR1!$B$7+MAR1!$C$7*COS(2*PI()*$C622/365)+MAR1!$D$7*SIN(2*PI()*$C622/365)</f>
        <v/>
      </c>
      <c r="N622" s="7">
        <f>F622-K622</f>
        <v/>
      </c>
      <c r="O622" s="7">
        <f>G622-L622</f>
        <v/>
      </c>
      <c r="P622" s="7">
        <f>H622-M622</f>
        <v/>
      </c>
      <c r="Q622" s="7">
        <f>IF($I622=1,(N622-MAR1!$B$11)/MAR1!$D$11,(N622-MAR1!$C$11)/MAR1!$E$11)</f>
        <v/>
      </c>
      <c r="R622" s="7">
        <f>IF($I622=1,(O622-MAR1!$B$12)/MAR1!$D$12,(O622-MAR1!$C$12)/MAR1!$E$12)</f>
        <v/>
      </c>
      <c r="S622" s="7">
        <f>IF($I622=1,(P622-MAR1!$B$13)/MAR1!$D$13,(P622-MAR1!$C$13)/MAR1!$E$13)</f>
        <v/>
      </c>
      <c r="U622" s="5" t="n">
        <v>621</v>
      </c>
      <c r="V622" s="5" t="n">
        <v>0.972537</v>
      </c>
      <c r="W622" s="5" t="n">
        <v>0.451549</v>
      </c>
      <c r="X622" s="5" t="n">
        <v>0.487173</v>
      </c>
      <c r="Y622" s="5" t="n">
        <v>0.5451589999999999</v>
      </c>
      <c r="Z622" s="5" t="n">
        <v>0.536748</v>
      </c>
    </row>
    <row r="623">
      <c r="A623" s="5" t="n">
        <v>622</v>
      </c>
      <c r="B623" s="5" t="n">
        <v>2</v>
      </c>
      <c r="C623" s="5" t="n">
        <v>257</v>
      </c>
      <c r="D623" s="5" t="n">
        <v>9</v>
      </c>
      <c r="E623" s="5" t="n">
        <v>0</v>
      </c>
      <c r="F623" s="5" t="n">
        <v>27.3</v>
      </c>
      <c r="G623" s="5" t="n">
        <v>21.7</v>
      </c>
      <c r="H623" s="5" t="n">
        <v>10.79</v>
      </c>
      <c r="I623" s="6">
        <f>IF(E623&gt;=Markov!$B$3,1,0)</f>
        <v/>
      </c>
      <c r="J623" s="6">
        <f>I622</f>
        <v/>
      </c>
      <c r="K623" s="7">
        <f>MAR1!$B$5+MAR1!$C$5*COS(2*PI()*$C623/365)+MAR1!$D$5*SIN(2*PI()*$C623/365)</f>
        <v/>
      </c>
      <c r="L623" s="7">
        <f>MAR1!$B$6+MAR1!$C$6*COS(2*PI()*$C623/365)+MAR1!$D$6*SIN(2*PI()*$C623/365)</f>
        <v/>
      </c>
      <c r="M623" s="7">
        <f>MAR1!$B$7+MAR1!$C$7*COS(2*PI()*$C623/365)+MAR1!$D$7*SIN(2*PI()*$C623/365)</f>
        <v/>
      </c>
      <c r="N623" s="7">
        <f>F623-K623</f>
        <v/>
      </c>
      <c r="O623" s="7">
        <f>G623-L623</f>
        <v/>
      </c>
      <c r="P623" s="7">
        <f>H623-M623</f>
        <v/>
      </c>
      <c r="Q623" s="7">
        <f>IF($I623=1,(N623-MAR1!$B$11)/MAR1!$D$11,(N623-MAR1!$C$11)/MAR1!$E$11)</f>
        <v/>
      </c>
      <c r="R623" s="7">
        <f>IF($I623=1,(O623-MAR1!$B$12)/MAR1!$D$12,(O623-MAR1!$C$12)/MAR1!$E$12)</f>
        <v/>
      </c>
      <c r="S623" s="7">
        <f>IF($I623=1,(P623-MAR1!$B$13)/MAR1!$D$13,(P623-MAR1!$C$13)/MAR1!$E$13)</f>
        <v/>
      </c>
      <c r="U623" s="5" t="n">
        <v>622</v>
      </c>
      <c r="V623" s="5" t="n">
        <v>0.133844</v>
      </c>
      <c r="W623" s="5" t="n">
        <v>0.492984</v>
      </c>
      <c r="X623" s="5" t="n">
        <v>0.064123</v>
      </c>
      <c r="Y623" s="5" t="n">
        <v>0.205552</v>
      </c>
      <c r="Z623" s="5" t="n">
        <v>0.051631</v>
      </c>
    </row>
    <row r="624">
      <c r="A624" s="5" t="n">
        <v>623</v>
      </c>
      <c r="B624" s="5" t="n">
        <v>2</v>
      </c>
      <c r="C624" s="5" t="n">
        <v>258</v>
      </c>
      <c r="D624" s="5" t="n">
        <v>9</v>
      </c>
      <c r="E624" s="5" t="n">
        <v>0</v>
      </c>
      <c r="F624" s="5" t="n">
        <v>28.3</v>
      </c>
      <c r="G624" s="5" t="n">
        <v>22.3</v>
      </c>
      <c r="H624" s="5" t="n">
        <v>11.21</v>
      </c>
      <c r="I624" s="6">
        <f>IF(E624&gt;=Markov!$B$3,1,0)</f>
        <v/>
      </c>
      <c r="J624" s="6">
        <f>I623</f>
        <v/>
      </c>
      <c r="K624" s="7">
        <f>MAR1!$B$5+MAR1!$C$5*COS(2*PI()*$C624/365)+MAR1!$D$5*SIN(2*PI()*$C624/365)</f>
        <v/>
      </c>
      <c r="L624" s="7">
        <f>MAR1!$B$6+MAR1!$C$6*COS(2*PI()*$C624/365)+MAR1!$D$6*SIN(2*PI()*$C624/365)</f>
        <v/>
      </c>
      <c r="M624" s="7">
        <f>MAR1!$B$7+MAR1!$C$7*COS(2*PI()*$C624/365)+MAR1!$D$7*SIN(2*PI()*$C624/365)</f>
        <v/>
      </c>
      <c r="N624" s="7">
        <f>F624-K624</f>
        <v/>
      </c>
      <c r="O624" s="7">
        <f>G624-L624</f>
        <v/>
      </c>
      <c r="P624" s="7">
        <f>H624-M624</f>
        <v/>
      </c>
      <c r="Q624" s="7">
        <f>IF($I624=1,(N624-MAR1!$B$11)/MAR1!$D$11,(N624-MAR1!$C$11)/MAR1!$E$11)</f>
        <v/>
      </c>
      <c r="R624" s="7">
        <f>IF($I624=1,(O624-MAR1!$B$12)/MAR1!$D$12,(O624-MAR1!$C$12)/MAR1!$E$12)</f>
        <v/>
      </c>
      <c r="S624" s="7">
        <f>IF($I624=1,(P624-MAR1!$B$13)/MAR1!$D$13,(P624-MAR1!$C$13)/MAR1!$E$13)</f>
        <v/>
      </c>
      <c r="U624" s="5" t="n">
        <v>623</v>
      </c>
      <c r="V624" s="5" t="n">
        <v>0.880387</v>
      </c>
      <c r="W624" s="5" t="n">
        <v>0.23098</v>
      </c>
      <c r="X624" s="5" t="n">
        <v>0.2323</v>
      </c>
      <c r="Y624" s="5" t="n">
        <v>0.915598</v>
      </c>
      <c r="Z624" s="5" t="n">
        <v>0.682027</v>
      </c>
    </row>
    <row r="625">
      <c r="A625" s="5" t="n">
        <v>624</v>
      </c>
      <c r="B625" s="5" t="n">
        <v>2</v>
      </c>
      <c r="C625" s="5" t="n">
        <v>259</v>
      </c>
      <c r="D625" s="5" t="n">
        <v>9</v>
      </c>
      <c r="E625" s="5" t="n">
        <v>0</v>
      </c>
      <c r="F625" s="5" t="n">
        <v>30.5</v>
      </c>
      <c r="G625" s="5" t="n">
        <v>21</v>
      </c>
      <c r="H625" s="5" t="n">
        <v>15.8</v>
      </c>
      <c r="I625" s="6">
        <f>IF(E625&gt;=Markov!$B$3,1,0)</f>
        <v/>
      </c>
      <c r="J625" s="6">
        <f>I624</f>
        <v/>
      </c>
      <c r="K625" s="7">
        <f>MAR1!$B$5+MAR1!$C$5*COS(2*PI()*$C625/365)+MAR1!$D$5*SIN(2*PI()*$C625/365)</f>
        <v/>
      </c>
      <c r="L625" s="7">
        <f>MAR1!$B$6+MAR1!$C$6*COS(2*PI()*$C625/365)+MAR1!$D$6*SIN(2*PI()*$C625/365)</f>
        <v/>
      </c>
      <c r="M625" s="7">
        <f>MAR1!$B$7+MAR1!$C$7*COS(2*PI()*$C625/365)+MAR1!$D$7*SIN(2*PI()*$C625/365)</f>
        <v/>
      </c>
      <c r="N625" s="7">
        <f>F625-K625</f>
        <v/>
      </c>
      <c r="O625" s="7">
        <f>G625-L625</f>
        <v/>
      </c>
      <c r="P625" s="7">
        <f>H625-M625</f>
        <v/>
      </c>
      <c r="Q625" s="7">
        <f>IF($I625=1,(N625-MAR1!$B$11)/MAR1!$D$11,(N625-MAR1!$C$11)/MAR1!$E$11)</f>
        <v/>
      </c>
      <c r="R625" s="7">
        <f>IF($I625=1,(O625-MAR1!$B$12)/MAR1!$D$12,(O625-MAR1!$C$12)/MAR1!$E$12)</f>
        <v/>
      </c>
      <c r="S625" s="7">
        <f>IF($I625=1,(P625-MAR1!$B$13)/MAR1!$D$13,(P625-MAR1!$C$13)/MAR1!$E$13)</f>
        <v/>
      </c>
      <c r="U625" s="5" t="n">
        <v>624</v>
      </c>
      <c r="V625" s="5" t="n">
        <v>0.757889</v>
      </c>
      <c r="W625" s="5" t="n">
        <v>0.39099</v>
      </c>
      <c r="X625" s="5" t="n">
        <v>0.010717</v>
      </c>
      <c r="Y625" s="5" t="n">
        <v>0.981747</v>
      </c>
      <c r="Z625" s="5" t="n">
        <v>0.156806</v>
      </c>
    </row>
    <row r="626">
      <c r="A626" s="5" t="n">
        <v>625</v>
      </c>
      <c r="B626" s="5" t="n">
        <v>2</v>
      </c>
      <c r="C626" s="5" t="n">
        <v>260</v>
      </c>
      <c r="D626" s="5" t="n">
        <v>9</v>
      </c>
      <c r="E626" s="5" t="n">
        <v>15.5</v>
      </c>
      <c r="F626" s="5" t="n">
        <v>25.9</v>
      </c>
      <c r="G626" s="5" t="n">
        <v>18.6</v>
      </c>
      <c r="H626" s="5" t="n">
        <v>9.699999999999999</v>
      </c>
      <c r="I626" s="6">
        <f>IF(E626&gt;=Markov!$B$3,1,0)</f>
        <v/>
      </c>
      <c r="J626" s="6">
        <f>I625</f>
        <v/>
      </c>
      <c r="K626" s="7">
        <f>MAR1!$B$5+MAR1!$C$5*COS(2*PI()*$C626/365)+MAR1!$D$5*SIN(2*PI()*$C626/365)</f>
        <v/>
      </c>
      <c r="L626" s="7">
        <f>MAR1!$B$6+MAR1!$C$6*COS(2*PI()*$C626/365)+MAR1!$D$6*SIN(2*PI()*$C626/365)</f>
        <v/>
      </c>
      <c r="M626" s="7">
        <f>MAR1!$B$7+MAR1!$C$7*COS(2*PI()*$C626/365)+MAR1!$D$7*SIN(2*PI()*$C626/365)</f>
        <v/>
      </c>
      <c r="N626" s="7">
        <f>F626-K626</f>
        <v/>
      </c>
      <c r="O626" s="7">
        <f>G626-L626</f>
        <v/>
      </c>
      <c r="P626" s="7">
        <f>H626-M626</f>
        <v/>
      </c>
      <c r="Q626" s="7">
        <f>IF($I626=1,(N626-MAR1!$B$11)/MAR1!$D$11,(N626-MAR1!$C$11)/MAR1!$E$11)</f>
        <v/>
      </c>
      <c r="R626" s="7">
        <f>IF($I626=1,(O626-MAR1!$B$12)/MAR1!$D$12,(O626-MAR1!$C$12)/MAR1!$E$12)</f>
        <v/>
      </c>
      <c r="S626" s="7">
        <f>IF($I626=1,(P626-MAR1!$B$13)/MAR1!$D$13,(P626-MAR1!$C$13)/MAR1!$E$13)</f>
        <v/>
      </c>
      <c r="U626" s="5" t="n">
        <v>625</v>
      </c>
      <c r="V626" s="5" t="n">
        <v>0.3478</v>
      </c>
      <c r="W626" s="5" t="n">
        <v>0.715669</v>
      </c>
      <c r="X626" s="5" t="n">
        <v>0.31264</v>
      </c>
      <c r="Y626" s="5" t="n">
        <v>0.286986</v>
      </c>
      <c r="Z626" s="5" t="n">
        <v>0.610711</v>
      </c>
    </row>
    <row r="627">
      <c r="A627" s="5" t="n">
        <v>626</v>
      </c>
      <c r="B627" s="5" t="n">
        <v>2</v>
      </c>
      <c r="C627" s="5" t="n">
        <v>261</v>
      </c>
      <c r="D627" s="5" t="n">
        <v>9</v>
      </c>
      <c r="E627" s="5" t="n">
        <v>5.7</v>
      </c>
      <c r="F627" s="5" t="n">
        <v>24.3</v>
      </c>
      <c r="G627" s="5" t="n">
        <v>18.7</v>
      </c>
      <c r="H627" s="5" t="n">
        <v>7.41</v>
      </c>
      <c r="I627" s="6">
        <f>IF(E627&gt;=Markov!$B$3,1,0)</f>
        <v/>
      </c>
      <c r="J627" s="6">
        <f>I626</f>
        <v/>
      </c>
      <c r="K627" s="7">
        <f>MAR1!$B$5+MAR1!$C$5*COS(2*PI()*$C627/365)+MAR1!$D$5*SIN(2*PI()*$C627/365)</f>
        <v/>
      </c>
      <c r="L627" s="7">
        <f>MAR1!$B$6+MAR1!$C$6*COS(2*PI()*$C627/365)+MAR1!$D$6*SIN(2*PI()*$C627/365)</f>
        <v/>
      </c>
      <c r="M627" s="7">
        <f>MAR1!$B$7+MAR1!$C$7*COS(2*PI()*$C627/365)+MAR1!$D$7*SIN(2*PI()*$C627/365)</f>
        <v/>
      </c>
      <c r="N627" s="7">
        <f>F627-K627</f>
        <v/>
      </c>
      <c r="O627" s="7">
        <f>G627-L627</f>
        <v/>
      </c>
      <c r="P627" s="7">
        <f>H627-M627</f>
        <v/>
      </c>
      <c r="Q627" s="7">
        <f>IF($I627=1,(N627-MAR1!$B$11)/MAR1!$D$11,(N627-MAR1!$C$11)/MAR1!$E$11)</f>
        <v/>
      </c>
      <c r="R627" s="7">
        <f>IF($I627=1,(O627-MAR1!$B$12)/MAR1!$D$12,(O627-MAR1!$C$12)/MAR1!$E$12)</f>
        <v/>
      </c>
      <c r="S627" s="7">
        <f>IF($I627=1,(P627-MAR1!$B$13)/MAR1!$D$13,(P627-MAR1!$C$13)/MAR1!$E$13)</f>
        <v/>
      </c>
      <c r="U627" s="5" t="n">
        <v>626</v>
      </c>
      <c r="V627" s="5" t="n">
        <v>0.45002</v>
      </c>
      <c r="W627" s="5" t="n">
        <v>0.979329</v>
      </c>
      <c r="X627" s="5" t="n">
        <v>0.186645</v>
      </c>
      <c r="Y627" s="5" t="n">
        <v>0.020926</v>
      </c>
      <c r="Z627" s="5" t="n">
        <v>0.096249</v>
      </c>
    </row>
    <row r="628">
      <c r="A628" s="5" t="n">
        <v>627</v>
      </c>
      <c r="B628" s="5" t="n">
        <v>2</v>
      </c>
      <c r="C628" s="5" t="n">
        <v>262</v>
      </c>
      <c r="D628" s="5" t="n">
        <v>9</v>
      </c>
      <c r="E628" s="5" t="n">
        <v>0.1</v>
      </c>
      <c r="F628" s="5" t="n">
        <v>23.8</v>
      </c>
      <c r="G628" s="5" t="n">
        <v>19.5</v>
      </c>
      <c r="H628" s="5" t="n">
        <v>9.17</v>
      </c>
      <c r="I628" s="6">
        <f>IF(E628&gt;=Markov!$B$3,1,0)</f>
        <v/>
      </c>
      <c r="J628" s="6">
        <f>I627</f>
        <v/>
      </c>
      <c r="K628" s="7">
        <f>MAR1!$B$5+MAR1!$C$5*COS(2*PI()*$C628/365)+MAR1!$D$5*SIN(2*PI()*$C628/365)</f>
        <v/>
      </c>
      <c r="L628" s="7">
        <f>MAR1!$B$6+MAR1!$C$6*COS(2*PI()*$C628/365)+MAR1!$D$6*SIN(2*PI()*$C628/365)</f>
        <v/>
      </c>
      <c r="M628" s="7">
        <f>MAR1!$B$7+MAR1!$C$7*COS(2*PI()*$C628/365)+MAR1!$D$7*SIN(2*PI()*$C628/365)</f>
        <v/>
      </c>
      <c r="N628" s="7">
        <f>F628-K628</f>
        <v/>
      </c>
      <c r="O628" s="7">
        <f>G628-L628</f>
        <v/>
      </c>
      <c r="P628" s="7">
        <f>H628-M628</f>
        <v/>
      </c>
      <c r="Q628" s="7">
        <f>IF($I628=1,(N628-MAR1!$B$11)/MAR1!$D$11,(N628-MAR1!$C$11)/MAR1!$E$11)</f>
        <v/>
      </c>
      <c r="R628" s="7">
        <f>IF($I628=1,(O628-MAR1!$B$12)/MAR1!$D$12,(O628-MAR1!$C$12)/MAR1!$E$12)</f>
        <v/>
      </c>
      <c r="S628" s="7">
        <f>IF($I628=1,(P628-MAR1!$B$13)/MAR1!$D$13,(P628-MAR1!$C$13)/MAR1!$E$13)</f>
        <v/>
      </c>
      <c r="U628" s="5" t="n">
        <v>627</v>
      </c>
      <c r="V628" s="5" t="n">
        <v>0.061012</v>
      </c>
      <c r="W628" s="5" t="n">
        <v>0.368944</v>
      </c>
      <c r="X628" s="5" t="n">
        <v>0.322451</v>
      </c>
      <c r="Y628" s="5" t="n">
        <v>0.176688</v>
      </c>
      <c r="Z628" s="5" t="n">
        <v>0.399839</v>
      </c>
    </row>
    <row r="629">
      <c r="A629" s="5" t="n">
        <v>628</v>
      </c>
      <c r="B629" s="5" t="n">
        <v>2</v>
      </c>
      <c r="C629" s="5" t="n">
        <v>263</v>
      </c>
      <c r="D629" s="5" t="n">
        <v>9</v>
      </c>
      <c r="E629" s="5" t="n">
        <v>19.6</v>
      </c>
      <c r="F629" s="5" t="n">
        <v>27.4</v>
      </c>
      <c r="G629" s="5" t="n">
        <v>21</v>
      </c>
      <c r="H629" s="5" t="n">
        <v>8.15</v>
      </c>
      <c r="I629" s="6">
        <f>IF(E629&gt;=Markov!$B$3,1,0)</f>
        <v/>
      </c>
      <c r="J629" s="6">
        <f>I628</f>
        <v/>
      </c>
      <c r="K629" s="7">
        <f>MAR1!$B$5+MAR1!$C$5*COS(2*PI()*$C629/365)+MAR1!$D$5*SIN(2*PI()*$C629/365)</f>
        <v/>
      </c>
      <c r="L629" s="7">
        <f>MAR1!$B$6+MAR1!$C$6*COS(2*PI()*$C629/365)+MAR1!$D$6*SIN(2*PI()*$C629/365)</f>
        <v/>
      </c>
      <c r="M629" s="7">
        <f>MAR1!$B$7+MAR1!$C$7*COS(2*PI()*$C629/365)+MAR1!$D$7*SIN(2*PI()*$C629/365)</f>
        <v/>
      </c>
      <c r="N629" s="7">
        <f>F629-K629</f>
        <v/>
      </c>
      <c r="O629" s="7">
        <f>G629-L629</f>
        <v/>
      </c>
      <c r="P629" s="7">
        <f>H629-M629</f>
        <v/>
      </c>
      <c r="Q629" s="7">
        <f>IF($I629=1,(N629-MAR1!$B$11)/MAR1!$D$11,(N629-MAR1!$C$11)/MAR1!$E$11)</f>
        <v/>
      </c>
      <c r="R629" s="7">
        <f>IF($I629=1,(O629-MAR1!$B$12)/MAR1!$D$12,(O629-MAR1!$C$12)/MAR1!$E$12)</f>
        <v/>
      </c>
      <c r="S629" s="7">
        <f>IF($I629=1,(P629-MAR1!$B$13)/MAR1!$D$13,(P629-MAR1!$C$13)/MAR1!$E$13)</f>
        <v/>
      </c>
      <c r="U629" s="5" t="n">
        <v>628</v>
      </c>
      <c r="V629" s="5" t="n">
        <v>0.417815</v>
      </c>
      <c r="W629" s="5" t="n">
        <v>0.321363</v>
      </c>
      <c r="X629" s="5" t="n">
        <v>0.281548</v>
      </c>
      <c r="Y629" s="5" t="n">
        <v>0.372457</v>
      </c>
      <c r="Z629" s="5" t="n">
        <v>0.980121</v>
      </c>
    </row>
    <row r="630">
      <c r="A630" s="5" t="n">
        <v>629</v>
      </c>
      <c r="B630" s="5" t="n">
        <v>2</v>
      </c>
      <c r="C630" s="5" t="n">
        <v>264</v>
      </c>
      <c r="D630" s="5" t="n">
        <v>9</v>
      </c>
      <c r="E630" s="5" t="n">
        <v>0.4</v>
      </c>
      <c r="F630" s="5" t="n">
        <v>27.4</v>
      </c>
      <c r="G630" s="5" t="n">
        <v>20</v>
      </c>
      <c r="H630" s="5" t="n">
        <v>12.67</v>
      </c>
      <c r="I630" s="6">
        <f>IF(E630&gt;=Markov!$B$3,1,0)</f>
        <v/>
      </c>
      <c r="J630" s="6">
        <f>I629</f>
        <v/>
      </c>
      <c r="K630" s="7">
        <f>MAR1!$B$5+MAR1!$C$5*COS(2*PI()*$C630/365)+MAR1!$D$5*SIN(2*PI()*$C630/365)</f>
        <v/>
      </c>
      <c r="L630" s="7">
        <f>MAR1!$B$6+MAR1!$C$6*COS(2*PI()*$C630/365)+MAR1!$D$6*SIN(2*PI()*$C630/365)</f>
        <v/>
      </c>
      <c r="M630" s="7">
        <f>MAR1!$B$7+MAR1!$C$7*COS(2*PI()*$C630/365)+MAR1!$D$7*SIN(2*PI()*$C630/365)</f>
        <v/>
      </c>
      <c r="N630" s="7">
        <f>F630-K630</f>
        <v/>
      </c>
      <c r="O630" s="7">
        <f>G630-L630</f>
        <v/>
      </c>
      <c r="P630" s="7">
        <f>H630-M630</f>
        <v/>
      </c>
      <c r="Q630" s="7">
        <f>IF($I630=1,(N630-MAR1!$B$11)/MAR1!$D$11,(N630-MAR1!$C$11)/MAR1!$E$11)</f>
        <v/>
      </c>
      <c r="R630" s="7">
        <f>IF($I630=1,(O630-MAR1!$B$12)/MAR1!$D$12,(O630-MAR1!$C$12)/MAR1!$E$12)</f>
        <v/>
      </c>
      <c r="S630" s="7">
        <f>IF($I630=1,(P630-MAR1!$B$13)/MAR1!$D$13,(P630-MAR1!$C$13)/MAR1!$E$13)</f>
        <v/>
      </c>
      <c r="U630" s="5" t="n">
        <v>629</v>
      </c>
      <c r="V630" s="5" t="n">
        <v>0.603079</v>
      </c>
      <c r="W630" s="5" t="n">
        <v>0.922995</v>
      </c>
      <c r="X630" s="5" t="n">
        <v>0.314561</v>
      </c>
      <c r="Y630" s="5" t="n">
        <v>0.74416</v>
      </c>
      <c r="Z630" s="5" t="n">
        <v>0.504347</v>
      </c>
    </row>
    <row r="631">
      <c r="A631" s="5" t="n">
        <v>630</v>
      </c>
      <c r="B631" s="5" t="n">
        <v>2</v>
      </c>
      <c r="C631" s="5" t="n">
        <v>265</v>
      </c>
      <c r="D631" s="5" t="n">
        <v>9</v>
      </c>
      <c r="E631" s="5" t="n">
        <v>0</v>
      </c>
      <c r="F631" s="5" t="n">
        <v>28.8</v>
      </c>
      <c r="G631" s="5" t="n">
        <v>20.4</v>
      </c>
      <c r="H631" s="5" t="n">
        <v>10.62</v>
      </c>
      <c r="I631" s="6">
        <f>IF(E631&gt;=Markov!$B$3,1,0)</f>
        <v/>
      </c>
      <c r="J631" s="6">
        <f>I630</f>
        <v/>
      </c>
      <c r="K631" s="7">
        <f>MAR1!$B$5+MAR1!$C$5*COS(2*PI()*$C631/365)+MAR1!$D$5*SIN(2*PI()*$C631/365)</f>
        <v/>
      </c>
      <c r="L631" s="7">
        <f>MAR1!$B$6+MAR1!$C$6*COS(2*PI()*$C631/365)+MAR1!$D$6*SIN(2*PI()*$C631/365)</f>
        <v/>
      </c>
      <c r="M631" s="7">
        <f>MAR1!$B$7+MAR1!$C$7*COS(2*PI()*$C631/365)+MAR1!$D$7*SIN(2*PI()*$C631/365)</f>
        <v/>
      </c>
      <c r="N631" s="7">
        <f>F631-K631</f>
        <v/>
      </c>
      <c r="O631" s="7">
        <f>G631-L631</f>
        <v/>
      </c>
      <c r="P631" s="7">
        <f>H631-M631</f>
        <v/>
      </c>
      <c r="Q631" s="7">
        <f>IF($I631=1,(N631-MAR1!$B$11)/MAR1!$D$11,(N631-MAR1!$C$11)/MAR1!$E$11)</f>
        <v/>
      </c>
      <c r="R631" s="7">
        <f>IF($I631=1,(O631-MAR1!$B$12)/MAR1!$D$12,(O631-MAR1!$C$12)/MAR1!$E$12)</f>
        <v/>
      </c>
      <c r="S631" s="7">
        <f>IF($I631=1,(P631-MAR1!$B$13)/MAR1!$D$13,(P631-MAR1!$C$13)/MAR1!$E$13)</f>
        <v/>
      </c>
      <c r="U631" s="5" t="n">
        <v>630</v>
      </c>
      <c r="V631" s="5" t="n">
        <v>0.853978</v>
      </c>
      <c r="W631" s="5" t="n">
        <v>0.265318</v>
      </c>
      <c r="X631" s="5" t="n">
        <v>0.375855</v>
      </c>
      <c r="Y631" s="5" t="n">
        <v>0.894142</v>
      </c>
      <c r="Z631" s="5" t="n">
        <v>0.885247</v>
      </c>
    </row>
    <row r="632">
      <c r="A632" s="5" t="n">
        <v>631</v>
      </c>
      <c r="B632" s="5" t="n">
        <v>2</v>
      </c>
      <c r="C632" s="5" t="n">
        <v>266</v>
      </c>
      <c r="D632" s="5" t="n">
        <v>9</v>
      </c>
      <c r="E632" s="5" t="n">
        <v>0</v>
      </c>
      <c r="F632" s="5" t="n">
        <v>27.6</v>
      </c>
      <c r="G632" s="5" t="n">
        <v>19.6</v>
      </c>
      <c r="H632" s="5" t="n">
        <v>11.77</v>
      </c>
      <c r="I632" s="6">
        <f>IF(E632&gt;=Markov!$B$3,1,0)</f>
        <v/>
      </c>
      <c r="J632" s="6">
        <f>I631</f>
        <v/>
      </c>
      <c r="K632" s="7">
        <f>MAR1!$B$5+MAR1!$C$5*COS(2*PI()*$C632/365)+MAR1!$D$5*SIN(2*PI()*$C632/365)</f>
        <v/>
      </c>
      <c r="L632" s="7">
        <f>MAR1!$B$6+MAR1!$C$6*COS(2*PI()*$C632/365)+MAR1!$D$6*SIN(2*PI()*$C632/365)</f>
        <v/>
      </c>
      <c r="M632" s="7">
        <f>MAR1!$B$7+MAR1!$C$7*COS(2*PI()*$C632/365)+MAR1!$D$7*SIN(2*PI()*$C632/365)</f>
        <v/>
      </c>
      <c r="N632" s="7">
        <f>F632-K632</f>
        <v/>
      </c>
      <c r="O632" s="7">
        <f>G632-L632</f>
        <v/>
      </c>
      <c r="P632" s="7">
        <f>H632-M632</f>
        <v/>
      </c>
      <c r="Q632" s="7">
        <f>IF($I632=1,(N632-MAR1!$B$11)/MAR1!$D$11,(N632-MAR1!$C$11)/MAR1!$E$11)</f>
        <v/>
      </c>
      <c r="R632" s="7">
        <f>IF($I632=1,(O632-MAR1!$B$12)/MAR1!$D$12,(O632-MAR1!$C$12)/MAR1!$E$12)</f>
        <v/>
      </c>
      <c r="S632" s="7">
        <f>IF($I632=1,(P632-MAR1!$B$13)/MAR1!$D$13,(P632-MAR1!$C$13)/MAR1!$E$13)</f>
        <v/>
      </c>
      <c r="U632" s="5" t="n">
        <v>631</v>
      </c>
      <c r="V632" s="5" t="n">
        <v>0.921475</v>
      </c>
      <c r="W632" s="5" t="n">
        <v>0.442138</v>
      </c>
      <c r="X632" s="5" t="n">
        <v>0.12188</v>
      </c>
      <c r="Y632" s="5" t="n">
        <v>0.882866</v>
      </c>
      <c r="Z632" s="5" t="n">
        <v>0.243618</v>
      </c>
    </row>
    <row r="633">
      <c r="A633" s="5" t="n">
        <v>632</v>
      </c>
      <c r="B633" s="5" t="n">
        <v>2</v>
      </c>
      <c r="C633" s="5" t="n">
        <v>267</v>
      </c>
      <c r="D633" s="5" t="n">
        <v>9</v>
      </c>
      <c r="E633" s="5" t="n">
        <v>0</v>
      </c>
      <c r="F633" s="5" t="n">
        <v>27.8</v>
      </c>
      <c r="G633" s="5" t="n">
        <v>19.3</v>
      </c>
      <c r="H633" s="5" t="n">
        <v>10.04</v>
      </c>
      <c r="I633" s="6">
        <f>IF(E633&gt;=Markov!$B$3,1,0)</f>
        <v/>
      </c>
      <c r="J633" s="6">
        <f>I632</f>
        <v/>
      </c>
      <c r="K633" s="7">
        <f>MAR1!$B$5+MAR1!$C$5*COS(2*PI()*$C633/365)+MAR1!$D$5*SIN(2*PI()*$C633/365)</f>
        <v/>
      </c>
      <c r="L633" s="7">
        <f>MAR1!$B$6+MAR1!$C$6*COS(2*PI()*$C633/365)+MAR1!$D$6*SIN(2*PI()*$C633/365)</f>
        <v/>
      </c>
      <c r="M633" s="7">
        <f>MAR1!$B$7+MAR1!$C$7*COS(2*PI()*$C633/365)+MAR1!$D$7*SIN(2*PI()*$C633/365)</f>
        <v/>
      </c>
      <c r="N633" s="7">
        <f>F633-K633</f>
        <v/>
      </c>
      <c r="O633" s="7">
        <f>G633-L633</f>
        <v/>
      </c>
      <c r="P633" s="7">
        <f>H633-M633</f>
        <v/>
      </c>
      <c r="Q633" s="7">
        <f>IF($I633=1,(N633-MAR1!$B$11)/MAR1!$D$11,(N633-MAR1!$C$11)/MAR1!$E$11)</f>
        <v/>
      </c>
      <c r="R633" s="7">
        <f>IF($I633=1,(O633-MAR1!$B$12)/MAR1!$D$12,(O633-MAR1!$C$12)/MAR1!$E$12)</f>
        <v/>
      </c>
      <c r="S633" s="7">
        <f>IF($I633=1,(P633-MAR1!$B$13)/MAR1!$D$13,(P633-MAR1!$C$13)/MAR1!$E$13)</f>
        <v/>
      </c>
      <c r="U633" s="5" t="n">
        <v>632</v>
      </c>
      <c r="V633" s="5" t="n">
        <v>0.071313</v>
      </c>
      <c r="W633" s="5" t="n">
        <v>0.264494</v>
      </c>
      <c r="X633" s="5" t="n">
        <v>0.434836</v>
      </c>
      <c r="Y633" s="5" t="n">
        <v>0.079183</v>
      </c>
      <c r="Z633" s="5" t="n">
        <v>0.149053</v>
      </c>
    </row>
    <row r="634">
      <c r="A634" s="5" t="n">
        <v>633</v>
      </c>
      <c r="B634" s="5" t="n">
        <v>2</v>
      </c>
      <c r="C634" s="5" t="n">
        <v>268</v>
      </c>
      <c r="D634" s="5" t="n">
        <v>9</v>
      </c>
      <c r="E634" s="5" t="n">
        <v>0</v>
      </c>
      <c r="F634" s="5" t="n">
        <v>28.2</v>
      </c>
      <c r="G634" s="5" t="n">
        <v>18.6</v>
      </c>
      <c r="H634" s="5" t="n">
        <v>13</v>
      </c>
      <c r="I634" s="6">
        <f>IF(E634&gt;=Markov!$B$3,1,0)</f>
        <v/>
      </c>
      <c r="J634" s="6">
        <f>I633</f>
        <v/>
      </c>
      <c r="K634" s="7">
        <f>MAR1!$B$5+MAR1!$C$5*COS(2*PI()*$C634/365)+MAR1!$D$5*SIN(2*PI()*$C634/365)</f>
        <v/>
      </c>
      <c r="L634" s="7">
        <f>MAR1!$B$6+MAR1!$C$6*COS(2*PI()*$C634/365)+MAR1!$D$6*SIN(2*PI()*$C634/365)</f>
        <v/>
      </c>
      <c r="M634" s="7">
        <f>MAR1!$B$7+MAR1!$C$7*COS(2*PI()*$C634/365)+MAR1!$D$7*SIN(2*PI()*$C634/365)</f>
        <v/>
      </c>
      <c r="N634" s="7">
        <f>F634-K634</f>
        <v/>
      </c>
      <c r="O634" s="7">
        <f>G634-L634</f>
        <v/>
      </c>
      <c r="P634" s="7">
        <f>H634-M634</f>
        <v/>
      </c>
      <c r="Q634" s="7">
        <f>IF($I634=1,(N634-MAR1!$B$11)/MAR1!$D$11,(N634-MAR1!$C$11)/MAR1!$E$11)</f>
        <v/>
      </c>
      <c r="R634" s="7">
        <f>IF($I634=1,(O634-MAR1!$B$12)/MAR1!$D$12,(O634-MAR1!$C$12)/MAR1!$E$12)</f>
        <v/>
      </c>
      <c r="S634" s="7">
        <f>IF($I634=1,(P634-MAR1!$B$13)/MAR1!$D$13,(P634-MAR1!$C$13)/MAR1!$E$13)</f>
        <v/>
      </c>
      <c r="U634" s="5" t="n">
        <v>633</v>
      </c>
      <c r="V634" s="5" t="n">
        <v>0.090623</v>
      </c>
      <c r="W634" s="5" t="n">
        <v>0.011231</v>
      </c>
      <c r="X634" s="5" t="n">
        <v>0.473534</v>
      </c>
      <c r="Y634" s="5" t="n">
        <v>0.160138</v>
      </c>
      <c r="Z634" s="5" t="n">
        <v>0.07188799999999999</v>
      </c>
    </row>
    <row r="635">
      <c r="A635" s="5" t="n">
        <v>634</v>
      </c>
      <c r="B635" s="5" t="n">
        <v>2</v>
      </c>
      <c r="C635" s="5" t="n">
        <v>269</v>
      </c>
      <c r="D635" s="5" t="n">
        <v>9</v>
      </c>
      <c r="E635" s="5" t="n">
        <v>0</v>
      </c>
      <c r="F635" s="5" t="n">
        <v>26.1</v>
      </c>
      <c r="G635" s="5" t="n">
        <v>19</v>
      </c>
      <c r="H635" s="5" t="n">
        <v>8.300000000000001</v>
      </c>
      <c r="I635" s="6">
        <f>IF(E635&gt;=Markov!$B$3,1,0)</f>
        <v/>
      </c>
      <c r="J635" s="6">
        <f>I634</f>
        <v/>
      </c>
      <c r="K635" s="7">
        <f>MAR1!$B$5+MAR1!$C$5*COS(2*PI()*$C635/365)+MAR1!$D$5*SIN(2*PI()*$C635/365)</f>
        <v/>
      </c>
      <c r="L635" s="7">
        <f>MAR1!$B$6+MAR1!$C$6*COS(2*PI()*$C635/365)+MAR1!$D$6*SIN(2*PI()*$C635/365)</f>
        <v/>
      </c>
      <c r="M635" s="7">
        <f>MAR1!$B$7+MAR1!$C$7*COS(2*PI()*$C635/365)+MAR1!$D$7*SIN(2*PI()*$C635/365)</f>
        <v/>
      </c>
      <c r="N635" s="7">
        <f>F635-K635</f>
        <v/>
      </c>
      <c r="O635" s="7">
        <f>G635-L635</f>
        <v/>
      </c>
      <c r="P635" s="7">
        <f>H635-M635</f>
        <v/>
      </c>
      <c r="Q635" s="7">
        <f>IF($I635=1,(N635-MAR1!$B$11)/MAR1!$D$11,(N635-MAR1!$C$11)/MAR1!$E$11)</f>
        <v/>
      </c>
      <c r="R635" s="7">
        <f>IF($I635=1,(O635-MAR1!$B$12)/MAR1!$D$12,(O635-MAR1!$C$12)/MAR1!$E$12)</f>
        <v/>
      </c>
      <c r="S635" s="7">
        <f>IF($I635=1,(P635-MAR1!$B$13)/MAR1!$D$13,(P635-MAR1!$C$13)/MAR1!$E$13)</f>
        <v/>
      </c>
      <c r="U635" s="5" t="n">
        <v>634</v>
      </c>
      <c r="V635" s="5" t="n">
        <v>0.353699</v>
      </c>
      <c r="W635" s="5" t="n">
        <v>0.214063</v>
      </c>
      <c r="X635" s="5" t="n">
        <v>0.342729</v>
      </c>
      <c r="Y635" s="5" t="n">
        <v>0.8499719999999999</v>
      </c>
      <c r="Z635" s="5" t="n">
        <v>0.420899</v>
      </c>
    </row>
    <row r="636">
      <c r="A636" s="5" t="n">
        <v>635</v>
      </c>
      <c r="B636" s="5" t="n">
        <v>2</v>
      </c>
      <c r="C636" s="5" t="n">
        <v>270</v>
      </c>
      <c r="D636" s="5" t="n">
        <v>9</v>
      </c>
      <c r="E636" s="5" t="n">
        <v>0</v>
      </c>
      <c r="F636" s="5" t="n">
        <v>30.9</v>
      </c>
      <c r="G636" s="5" t="n">
        <v>19.9</v>
      </c>
      <c r="H636" s="5" t="n">
        <v>12.48</v>
      </c>
      <c r="I636" s="6">
        <f>IF(E636&gt;=Markov!$B$3,1,0)</f>
        <v/>
      </c>
      <c r="J636" s="6">
        <f>I635</f>
        <v/>
      </c>
      <c r="K636" s="7">
        <f>MAR1!$B$5+MAR1!$C$5*COS(2*PI()*$C636/365)+MAR1!$D$5*SIN(2*PI()*$C636/365)</f>
        <v/>
      </c>
      <c r="L636" s="7">
        <f>MAR1!$B$6+MAR1!$C$6*COS(2*PI()*$C636/365)+MAR1!$D$6*SIN(2*PI()*$C636/365)</f>
        <v/>
      </c>
      <c r="M636" s="7">
        <f>MAR1!$B$7+MAR1!$C$7*COS(2*PI()*$C636/365)+MAR1!$D$7*SIN(2*PI()*$C636/365)</f>
        <v/>
      </c>
      <c r="N636" s="7">
        <f>F636-K636</f>
        <v/>
      </c>
      <c r="O636" s="7">
        <f>G636-L636</f>
        <v/>
      </c>
      <c r="P636" s="7">
        <f>H636-M636</f>
        <v/>
      </c>
      <c r="Q636" s="7">
        <f>IF($I636=1,(N636-MAR1!$B$11)/MAR1!$D$11,(N636-MAR1!$C$11)/MAR1!$E$11)</f>
        <v/>
      </c>
      <c r="R636" s="7">
        <f>IF($I636=1,(O636-MAR1!$B$12)/MAR1!$D$12,(O636-MAR1!$C$12)/MAR1!$E$12)</f>
        <v/>
      </c>
      <c r="S636" s="7">
        <f>IF($I636=1,(P636-MAR1!$B$13)/MAR1!$D$13,(P636-MAR1!$C$13)/MAR1!$E$13)</f>
        <v/>
      </c>
      <c r="U636" s="5" t="n">
        <v>635</v>
      </c>
      <c r="V636" s="5" t="n">
        <v>0.963733</v>
      </c>
      <c r="W636" s="5" t="n">
        <v>0.832491</v>
      </c>
      <c r="X636" s="5" t="n">
        <v>0.367003</v>
      </c>
      <c r="Y636" s="5" t="n">
        <v>0.166855</v>
      </c>
      <c r="Z636" s="5" t="n">
        <v>0.838947</v>
      </c>
    </row>
    <row r="637">
      <c r="A637" s="5" t="n">
        <v>636</v>
      </c>
      <c r="B637" s="5" t="n">
        <v>2</v>
      </c>
      <c r="C637" s="5" t="n">
        <v>271</v>
      </c>
      <c r="D637" s="5" t="n">
        <v>9</v>
      </c>
      <c r="E637" s="5" t="n">
        <v>0</v>
      </c>
      <c r="F637" s="5" t="n">
        <v>28.8</v>
      </c>
      <c r="G637" s="5" t="n">
        <v>18.4</v>
      </c>
      <c r="H637" s="5" t="n">
        <v>15.19</v>
      </c>
      <c r="I637" s="6">
        <f>IF(E637&gt;=Markov!$B$3,1,0)</f>
        <v/>
      </c>
      <c r="J637" s="6">
        <f>I636</f>
        <v/>
      </c>
      <c r="K637" s="7">
        <f>MAR1!$B$5+MAR1!$C$5*COS(2*PI()*$C637/365)+MAR1!$D$5*SIN(2*PI()*$C637/365)</f>
        <v/>
      </c>
      <c r="L637" s="7">
        <f>MAR1!$B$6+MAR1!$C$6*COS(2*PI()*$C637/365)+MAR1!$D$6*SIN(2*PI()*$C637/365)</f>
        <v/>
      </c>
      <c r="M637" s="7">
        <f>MAR1!$B$7+MAR1!$C$7*COS(2*PI()*$C637/365)+MAR1!$D$7*SIN(2*PI()*$C637/365)</f>
        <v/>
      </c>
      <c r="N637" s="7">
        <f>F637-K637</f>
        <v/>
      </c>
      <c r="O637" s="7">
        <f>G637-L637</f>
        <v/>
      </c>
      <c r="P637" s="7">
        <f>H637-M637</f>
        <v/>
      </c>
      <c r="Q637" s="7">
        <f>IF($I637=1,(N637-MAR1!$B$11)/MAR1!$D$11,(N637-MAR1!$C$11)/MAR1!$E$11)</f>
        <v/>
      </c>
      <c r="R637" s="7">
        <f>IF($I637=1,(O637-MAR1!$B$12)/MAR1!$D$12,(O637-MAR1!$C$12)/MAR1!$E$12)</f>
        <v/>
      </c>
      <c r="S637" s="7">
        <f>IF($I637=1,(P637-MAR1!$B$13)/MAR1!$D$13,(P637-MAR1!$C$13)/MAR1!$E$13)</f>
        <v/>
      </c>
      <c r="U637" s="5" t="n">
        <v>636</v>
      </c>
      <c r="V637" s="5" t="n">
        <v>0.5980569999999999</v>
      </c>
      <c r="W637" s="5" t="n">
        <v>0.041747</v>
      </c>
      <c r="X637" s="5" t="n">
        <v>0.675086</v>
      </c>
      <c r="Y637" s="5" t="n">
        <v>0.9378609999999999</v>
      </c>
      <c r="Z637" s="5" t="n">
        <v>0.986958</v>
      </c>
    </row>
    <row r="638">
      <c r="A638" s="5" t="n">
        <v>637</v>
      </c>
      <c r="B638" s="5" t="n">
        <v>2</v>
      </c>
      <c r="C638" s="5" t="n">
        <v>272</v>
      </c>
      <c r="D638" s="5" t="n">
        <v>9</v>
      </c>
      <c r="E638" s="5" t="n">
        <v>0</v>
      </c>
      <c r="F638" s="5" t="n">
        <v>27.8</v>
      </c>
      <c r="G638" s="5" t="n">
        <v>18.8</v>
      </c>
      <c r="H638" s="5" t="n">
        <v>20.05</v>
      </c>
      <c r="I638" s="6">
        <f>IF(E638&gt;=Markov!$B$3,1,0)</f>
        <v/>
      </c>
      <c r="J638" s="6">
        <f>I637</f>
        <v/>
      </c>
      <c r="K638" s="7">
        <f>MAR1!$B$5+MAR1!$C$5*COS(2*PI()*$C638/365)+MAR1!$D$5*SIN(2*PI()*$C638/365)</f>
        <v/>
      </c>
      <c r="L638" s="7">
        <f>MAR1!$B$6+MAR1!$C$6*COS(2*PI()*$C638/365)+MAR1!$D$6*SIN(2*PI()*$C638/365)</f>
        <v/>
      </c>
      <c r="M638" s="7">
        <f>MAR1!$B$7+MAR1!$C$7*COS(2*PI()*$C638/365)+MAR1!$D$7*SIN(2*PI()*$C638/365)</f>
        <v/>
      </c>
      <c r="N638" s="7">
        <f>F638-K638</f>
        <v/>
      </c>
      <c r="O638" s="7">
        <f>G638-L638</f>
        <v/>
      </c>
      <c r="P638" s="7">
        <f>H638-M638</f>
        <v/>
      </c>
      <c r="Q638" s="7">
        <f>IF($I638=1,(N638-MAR1!$B$11)/MAR1!$D$11,(N638-MAR1!$C$11)/MAR1!$E$11)</f>
        <v/>
      </c>
      <c r="R638" s="7">
        <f>IF($I638=1,(O638-MAR1!$B$12)/MAR1!$D$12,(O638-MAR1!$C$12)/MAR1!$E$12)</f>
        <v/>
      </c>
      <c r="S638" s="7">
        <f>IF($I638=1,(P638-MAR1!$B$13)/MAR1!$D$13,(P638-MAR1!$C$13)/MAR1!$E$13)</f>
        <v/>
      </c>
      <c r="U638" s="5" t="n">
        <v>637</v>
      </c>
      <c r="V638" s="5" t="n">
        <v>0.605429</v>
      </c>
      <c r="W638" s="5" t="n">
        <v>0.383984</v>
      </c>
      <c r="X638" s="5" t="n">
        <v>0.7527160000000001</v>
      </c>
      <c r="Y638" s="5" t="n">
        <v>0.385989</v>
      </c>
      <c r="Z638" s="5" t="n">
        <v>0.349971</v>
      </c>
    </row>
    <row r="639">
      <c r="A639" s="5" t="n">
        <v>638</v>
      </c>
      <c r="B639" s="5" t="n">
        <v>2</v>
      </c>
      <c r="C639" s="5" t="n">
        <v>273</v>
      </c>
      <c r="D639" s="5" t="n">
        <v>9</v>
      </c>
      <c r="E639" s="5" t="n">
        <v>0</v>
      </c>
      <c r="F639" s="5" t="n">
        <v>29.3</v>
      </c>
      <c r="G639" s="5" t="n">
        <v>20.7</v>
      </c>
      <c r="H639" s="5" t="n">
        <v>18.4</v>
      </c>
      <c r="I639" s="6">
        <f>IF(E639&gt;=Markov!$B$3,1,0)</f>
        <v/>
      </c>
      <c r="J639" s="6">
        <f>I638</f>
        <v/>
      </c>
      <c r="K639" s="7">
        <f>MAR1!$B$5+MAR1!$C$5*COS(2*PI()*$C639/365)+MAR1!$D$5*SIN(2*PI()*$C639/365)</f>
        <v/>
      </c>
      <c r="L639" s="7">
        <f>MAR1!$B$6+MAR1!$C$6*COS(2*PI()*$C639/365)+MAR1!$D$6*SIN(2*PI()*$C639/365)</f>
        <v/>
      </c>
      <c r="M639" s="7">
        <f>MAR1!$B$7+MAR1!$C$7*COS(2*PI()*$C639/365)+MAR1!$D$7*SIN(2*PI()*$C639/365)</f>
        <v/>
      </c>
      <c r="N639" s="7">
        <f>F639-K639</f>
        <v/>
      </c>
      <c r="O639" s="7">
        <f>G639-L639</f>
        <v/>
      </c>
      <c r="P639" s="7">
        <f>H639-M639</f>
        <v/>
      </c>
      <c r="Q639" s="7">
        <f>IF($I639=1,(N639-MAR1!$B$11)/MAR1!$D$11,(N639-MAR1!$C$11)/MAR1!$E$11)</f>
        <v/>
      </c>
      <c r="R639" s="7">
        <f>IF($I639=1,(O639-MAR1!$B$12)/MAR1!$D$12,(O639-MAR1!$C$12)/MAR1!$E$12)</f>
        <v/>
      </c>
      <c r="S639" s="7">
        <f>IF($I639=1,(P639-MAR1!$B$13)/MAR1!$D$13,(P639-MAR1!$C$13)/MAR1!$E$13)</f>
        <v/>
      </c>
      <c r="U639" s="5" t="n">
        <v>638</v>
      </c>
      <c r="V639" s="5" t="n">
        <v>0.145974</v>
      </c>
      <c r="W639" s="5" t="n">
        <v>0.778244</v>
      </c>
      <c r="X639" s="5" t="n">
        <v>0.399592</v>
      </c>
      <c r="Y639" s="5" t="n">
        <v>0.832241</v>
      </c>
      <c r="Z639" s="5" t="n">
        <v>0.687589</v>
      </c>
    </row>
    <row r="640">
      <c r="A640" s="5" t="n">
        <v>639</v>
      </c>
      <c r="B640" s="5" t="n">
        <v>2</v>
      </c>
      <c r="C640" s="5" t="n">
        <v>274</v>
      </c>
      <c r="D640" s="5" t="n">
        <v>10</v>
      </c>
      <c r="E640" s="5" t="n">
        <v>7</v>
      </c>
      <c r="F640" s="5" t="n">
        <v>27.3</v>
      </c>
      <c r="G640" s="5" t="n">
        <v>20.8</v>
      </c>
      <c r="H640" s="5" t="n">
        <v>17.97</v>
      </c>
      <c r="I640" s="6">
        <f>IF(E640&gt;=Markov!$B$3,1,0)</f>
        <v/>
      </c>
      <c r="J640" s="6">
        <f>I639</f>
        <v/>
      </c>
      <c r="K640" s="7">
        <f>MAR1!$B$5+MAR1!$C$5*COS(2*PI()*$C640/365)+MAR1!$D$5*SIN(2*PI()*$C640/365)</f>
        <v/>
      </c>
      <c r="L640" s="7">
        <f>MAR1!$B$6+MAR1!$C$6*COS(2*PI()*$C640/365)+MAR1!$D$6*SIN(2*PI()*$C640/365)</f>
        <v/>
      </c>
      <c r="M640" s="7">
        <f>MAR1!$B$7+MAR1!$C$7*COS(2*PI()*$C640/365)+MAR1!$D$7*SIN(2*PI()*$C640/365)</f>
        <v/>
      </c>
      <c r="N640" s="7">
        <f>F640-K640</f>
        <v/>
      </c>
      <c r="O640" s="7">
        <f>G640-L640</f>
        <v/>
      </c>
      <c r="P640" s="7">
        <f>H640-M640</f>
        <v/>
      </c>
      <c r="Q640" s="7">
        <f>IF($I640=1,(N640-MAR1!$B$11)/MAR1!$D$11,(N640-MAR1!$C$11)/MAR1!$E$11)</f>
        <v/>
      </c>
      <c r="R640" s="7">
        <f>IF($I640=1,(O640-MAR1!$B$12)/MAR1!$D$12,(O640-MAR1!$C$12)/MAR1!$E$12)</f>
        <v/>
      </c>
      <c r="S640" s="7">
        <f>IF($I640=1,(P640-MAR1!$B$13)/MAR1!$D$13,(P640-MAR1!$C$13)/MAR1!$E$13)</f>
        <v/>
      </c>
      <c r="U640" s="5" t="n">
        <v>639</v>
      </c>
      <c r="V640" s="5" t="n">
        <v>0.5349699999999999</v>
      </c>
      <c r="W640" s="5" t="n">
        <v>0.180316</v>
      </c>
      <c r="X640" s="5" t="n">
        <v>0.3698</v>
      </c>
      <c r="Y640" s="5" t="n">
        <v>0.910057</v>
      </c>
      <c r="Z640" s="5" t="n">
        <v>0.638218</v>
      </c>
    </row>
    <row r="641">
      <c r="A641" s="5" t="n">
        <v>640</v>
      </c>
      <c r="B641" s="5" t="n">
        <v>2</v>
      </c>
      <c r="C641" s="5" t="n">
        <v>275</v>
      </c>
      <c r="D641" s="5" t="n">
        <v>10</v>
      </c>
      <c r="E641" s="5" t="n">
        <v>0</v>
      </c>
      <c r="F641" s="5" t="n">
        <v>30.8</v>
      </c>
      <c r="G641" s="5" t="n">
        <v>21</v>
      </c>
      <c r="H641" s="5" t="n">
        <v>21.88</v>
      </c>
      <c r="I641" s="6">
        <f>IF(E641&gt;=Markov!$B$3,1,0)</f>
        <v/>
      </c>
      <c r="J641" s="6">
        <f>I640</f>
        <v/>
      </c>
      <c r="K641" s="7">
        <f>MAR1!$B$5+MAR1!$C$5*COS(2*PI()*$C641/365)+MAR1!$D$5*SIN(2*PI()*$C641/365)</f>
        <v/>
      </c>
      <c r="L641" s="7">
        <f>MAR1!$B$6+MAR1!$C$6*COS(2*PI()*$C641/365)+MAR1!$D$6*SIN(2*PI()*$C641/365)</f>
        <v/>
      </c>
      <c r="M641" s="7">
        <f>MAR1!$B$7+MAR1!$C$7*COS(2*PI()*$C641/365)+MAR1!$D$7*SIN(2*PI()*$C641/365)</f>
        <v/>
      </c>
      <c r="N641" s="7">
        <f>F641-K641</f>
        <v/>
      </c>
      <c r="O641" s="7">
        <f>G641-L641</f>
        <v/>
      </c>
      <c r="P641" s="7">
        <f>H641-M641</f>
        <v/>
      </c>
      <c r="Q641" s="7">
        <f>IF($I641=1,(N641-MAR1!$B$11)/MAR1!$D$11,(N641-MAR1!$C$11)/MAR1!$E$11)</f>
        <v/>
      </c>
      <c r="R641" s="7">
        <f>IF($I641=1,(O641-MAR1!$B$12)/MAR1!$D$12,(O641-MAR1!$C$12)/MAR1!$E$12)</f>
        <v/>
      </c>
      <c r="S641" s="7">
        <f>IF($I641=1,(P641-MAR1!$B$13)/MAR1!$D$13,(P641-MAR1!$C$13)/MAR1!$E$13)</f>
        <v/>
      </c>
      <c r="U641" s="5" t="n">
        <v>640</v>
      </c>
      <c r="V641" s="5" t="n">
        <v>0.116373</v>
      </c>
      <c r="W641" s="5" t="n">
        <v>0.16009</v>
      </c>
      <c r="X641" s="5" t="n">
        <v>0.301282</v>
      </c>
      <c r="Y641" s="5" t="n">
        <v>0.225289</v>
      </c>
      <c r="Z641" s="5" t="n">
        <v>0.99477</v>
      </c>
    </row>
    <row r="642">
      <c r="A642" s="5" t="n">
        <v>641</v>
      </c>
      <c r="B642" s="5" t="n">
        <v>2</v>
      </c>
      <c r="C642" s="5" t="n">
        <v>276</v>
      </c>
      <c r="D642" s="5" t="n">
        <v>10</v>
      </c>
      <c r="E642" s="5" t="n">
        <v>0.4</v>
      </c>
      <c r="F642" s="5" t="n">
        <v>26.9</v>
      </c>
      <c r="G642" s="5" t="n">
        <v>19.7</v>
      </c>
      <c r="H642" s="5" t="n">
        <v>13.86</v>
      </c>
      <c r="I642" s="6">
        <f>IF(E642&gt;=Markov!$B$3,1,0)</f>
        <v/>
      </c>
      <c r="J642" s="6">
        <f>I641</f>
        <v/>
      </c>
      <c r="K642" s="7">
        <f>MAR1!$B$5+MAR1!$C$5*COS(2*PI()*$C642/365)+MAR1!$D$5*SIN(2*PI()*$C642/365)</f>
        <v/>
      </c>
      <c r="L642" s="7">
        <f>MAR1!$B$6+MAR1!$C$6*COS(2*PI()*$C642/365)+MAR1!$D$6*SIN(2*PI()*$C642/365)</f>
        <v/>
      </c>
      <c r="M642" s="7">
        <f>MAR1!$B$7+MAR1!$C$7*COS(2*PI()*$C642/365)+MAR1!$D$7*SIN(2*PI()*$C642/365)</f>
        <v/>
      </c>
      <c r="N642" s="7">
        <f>F642-K642</f>
        <v/>
      </c>
      <c r="O642" s="7">
        <f>G642-L642</f>
        <v/>
      </c>
      <c r="P642" s="7">
        <f>H642-M642</f>
        <v/>
      </c>
      <c r="Q642" s="7">
        <f>IF($I642=1,(N642-MAR1!$B$11)/MAR1!$D$11,(N642-MAR1!$C$11)/MAR1!$E$11)</f>
        <v/>
      </c>
      <c r="R642" s="7">
        <f>IF($I642=1,(O642-MAR1!$B$12)/MAR1!$D$12,(O642-MAR1!$C$12)/MAR1!$E$12)</f>
        <v/>
      </c>
      <c r="S642" s="7">
        <f>IF($I642=1,(P642-MAR1!$B$13)/MAR1!$D$13,(P642-MAR1!$C$13)/MAR1!$E$13)</f>
        <v/>
      </c>
      <c r="U642" s="5" t="n">
        <v>641</v>
      </c>
      <c r="V642" s="5" t="n">
        <v>0.072556</v>
      </c>
      <c r="W642" s="5" t="n">
        <v>0.804747</v>
      </c>
      <c r="X642" s="5" t="n">
        <v>0.467016</v>
      </c>
      <c r="Y642" s="5" t="n">
        <v>0.031734</v>
      </c>
      <c r="Z642" s="5" t="n">
        <v>0.445213</v>
      </c>
    </row>
    <row r="643">
      <c r="A643" s="5" t="n">
        <v>642</v>
      </c>
      <c r="B643" s="5" t="n">
        <v>2</v>
      </c>
      <c r="C643" s="5" t="n">
        <v>277</v>
      </c>
      <c r="D643" s="5" t="n">
        <v>10</v>
      </c>
      <c r="E643" s="5" t="n">
        <v>0</v>
      </c>
      <c r="F643" s="5" t="n">
        <v>29.3</v>
      </c>
      <c r="G643" s="5" t="n">
        <v>21.9</v>
      </c>
      <c r="H643" s="5" t="n">
        <v>16.33</v>
      </c>
      <c r="I643" s="6">
        <f>IF(E643&gt;=Markov!$B$3,1,0)</f>
        <v/>
      </c>
      <c r="J643" s="6">
        <f>I642</f>
        <v/>
      </c>
      <c r="K643" s="7">
        <f>MAR1!$B$5+MAR1!$C$5*COS(2*PI()*$C643/365)+MAR1!$D$5*SIN(2*PI()*$C643/365)</f>
        <v/>
      </c>
      <c r="L643" s="7">
        <f>MAR1!$B$6+MAR1!$C$6*COS(2*PI()*$C643/365)+MAR1!$D$6*SIN(2*PI()*$C643/365)</f>
        <v/>
      </c>
      <c r="M643" s="7">
        <f>MAR1!$B$7+MAR1!$C$7*COS(2*PI()*$C643/365)+MAR1!$D$7*SIN(2*PI()*$C643/365)</f>
        <v/>
      </c>
      <c r="N643" s="7">
        <f>F643-K643</f>
        <v/>
      </c>
      <c r="O643" s="7">
        <f>G643-L643</f>
        <v/>
      </c>
      <c r="P643" s="7">
        <f>H643-M643</f>
        <v/>
      </c>
      <c r="Q643" s="7">
        <f>IF($I643=1,(N643-MAR1!$B$11)/MAR1!$D$11,(N643-MAR1!$C$11)/MAR1!$E$11)</f>
        <v/>
      </c>
      <c r="R643" s="7">
        <f>IF($I643=1,(O643-MAR1!$B$12)/MAR1!$D$12,(O643-MAR1!$C$12)/MAR1!$E$12)</f>
        <v/>
      </c>
      <c r="S643" s="7">
        <f>IF($I643=1,(P643-MAR1!$B$13)/MAR1!$D$13,(P643-MAR1!$C$13)/MAR1!$E$13)</f>
        <v/>
      </c>
      <c r="U643" s="5" t="n">
        <v>642</v>
      </c>
      <c r="V643" s="5" t="n">
        <v>0.8751100000000001</v>
      </c>
      <c r="W643" s="5" t="n">
        <v>0.76915</v>
      </c>
      <c r="X643" s="5" t="n">
        <v>0.881257</v>
      </c>
      <c r="Y643" s="5" t="n">
        <v>0.838534</v>
      </c>
      <c r="Z643" s="5" t="n">
        <v>0.579837</v>
      </c>
    </row>
    <row r="644">
      <c r="A644" s="5" t="n">
        <v>643</v>
      </c>
      <c r="B644" s="5" t="n">
        <v>2</v>
      </c>
      <c r="C644" s="5" t="n">
        <v>278</v>
      </c>
      <c r="D644" s="5" t="n">
        <v>10</v>
      </c>
      <c r="E644" s="5" t="n">
        <v>0</v>
      </c>
      <c r="F644" s="5" t="n">
        <v>27.7</v>
      </c>
      <c r="G644" s="5" t="n">
        <v>18.7</v>
      </c>
      <c r="H644" s="5" t="n">
        <v>17.77</v>
      </c>
      <c r="I644" s="6">
        <f>IF(E644&gt;=Markov!$B$3,1,0)</f>
        <v/>
      </c>
      <c r="J644" s="6">
        <f>I643</f>
        <v/>
      </c>
      <c r="K644" s="7">
        <f>MAR1!$B$5+MAR1!$C$5*COS(2*PI()*$C644/365)+MAR1!$D$5*SIN(2*PI()*$C644/365)</f>
        <v/>
      </c>
      <c r="L644" s="7">
        <f>MAR1!$B$6+MAR1!$C$6*COS(2*PI()*$C644/365)+MAR1!$D$6*SIN(2*PI()*$C644/365)</f>
        <v/>
      </c>
      <c r="M644" s="7">
        <f>MAR1!$B$7+MAR1!$C$7*COS(2*PI()*$C644/365)+MAR1!$D$7*SIN(2*PI()*$C644/365)</f>
        <v/>
      </c>
      <c r="N644" s="7">
        <f>F644-K644</f>
        <v/>
      </c>
      <c r="O644" s="7">
        <f>G644-L644</f>
        <v/>
      </c>
      <c r="P644" s="7">
        <f>H644-M644</f>
        <v/>
      </c>
      <c r="Q644" s="7">
        <f>IF($I644=1,(N644-MAR1!$B$11)/MAR1!$D$11,(N644-MAR1!$C$11)/MAR1!$E$11)</f>
        <v/>
      </c>
      <c r="R644" s="7">
        <f>IF($I644=1,(O644-MAR1!$B$12)/MAR1!$D$12,(O644-MAR1!$C$12)/MAR1!$E$12)</f>
        <v/>
      </c>
      <c r="S644" s="7">
        <f>IF($I644=1,(P644-MAR1!$B$13)/MAR1!$D$13,(P644-MAR1!$C$13)/MAR1!$E$13)</f>
        <v/>
      </c>
      <c r="U644" s="5" t="n">
        <v>643</v>
      </c>
      <c r="V644" s="5" t="n">
        <v>0.514358</v>
      </c>
      <c r="W644" s="5" t="n">
        <v>0.976799</v>
      </c>
      <c r="X644" s="5" t="n">
        <v>0.875375</v>
      </c>
      <c r="Y644" s="5" t="n">
        <v>0.877358</v>
      </c>
      <c r="Z644" s="5" t="n">
        <v>0.015987</v>
      </c>
    </row>
    <row r="645">
      <c r="A645" s="5" t="n">
        <v>644</v>
      </c>
      <c r="B645" s="5" t="n">
        <v>2</v>
      </c>
      <c r="C645" s="5" t="n">
        <v>279</v>
      </c>
      <c r="D645" s="5" t="n">
        <v>10</v>
      </c>
      <c r="E645" s="5" t="n">
        <v>0</v>
      </c>
      <c r="F645" s="5" t="n">
        <v>27.9</v>
      </c>
      <c r="G645" s="5" t="n">
        <v>21.6</v>
      </c>
      <c r="H645" s="5" t="n">
        <v>11.23</v>
      </c>
      <c r="I645" s="6">
        <f>IF(E645&gt;=Markov!$B$3,1,0)</f>
        <v/>
      </c>
      <c r="J645" s="6">
        <f>I644</f>
        <v/>
      </c>
      <c r="K645" s="7">
        <f>MAR1!$B$5+MAR1!$C$5*COS(2*PI()*$C645/365)+MAR1!$D$5*SIN(2*PI()*$C645/365)</f>
        <v/>
      </c>
      <c r="L645" s="7">
        <f>MAR1!$B$6+MAR1!$C$6*COS(2*PI()*$C645/365)+MAR1!$D$6*SIN(2*PI()*$C645/365)</f>
        <v/>
      </c>
      <c r="M645" s="7">
        <f>MAR1!$B$7+MAR1!$C$7*COS(2*PI()*$C645/365)+MAR1!$D$7*SIN(2*PI()*$C645/365)</f>
        <v/>
      </c>
      <c r="N645" s="7">
        <f>F645-K645</f>
        <v/>
      </c>
      <c r="O645" s="7">
        <f>G645-L645</f>
        <v/>
      </c>
      <c r="P645" s="7">
        <f>H645-M645</f>
        <v/>
      </c>
      <c r="Q645" s="7">
        <f>IF($I645=1,(N645-MAR1!$B$11)/MAR1!$D$11,(N645-MAR1!$C$11)/MAR1!$E$11)</f>
        <v/>
      </c>
      <c r="R645" s="7">
        <f>IF($I645=1,(O645-MAR1!$B$12)/MAR1!$D$12,(O645-MAR1!$C$12)/MAR1!$E$12)</f>
        <v/>
      </c>
      <c r="S645" s="7">
        <f>IF($I645=1,(P645-MAR1!$B$13)/MAR1!$D$13,(P645-MAR1!$C$13)/MAR1!$E$13)</f>
        <v/>
      </c>
      <c r="U645" s="5" t="n">
        <v>644</v>
      </c>
      <c r="V645" s="5" t="n">
        <v>0.038955</v>
      </c>
      <c r="W645" s="5" t="n">
        <v>0.040149</v>
      </c>
      <c r="X645" s="5" t="n">
        <v>0.497468</v>
      </c>
      <c r="Y645" s="5" t="n">
        <v>0.887487</v>
      </c>
      <c r="Z645" s="5" t="n">
        <v>0.394529</v>
      </c>
    </row>
    <row r="646">
      <c r="A646" s="5" t="n">
        <v>645</v>
      </c>
      <c r="B646" s="5" t="n">
        <v>2</v>
      </c>
      <c r="C646" s="5" t="n">
        <v>280</v>
      </c>
      <c r="D646" s="5" t="n">
        <v>10</v>
      </c>
      <c r="E646" s="5" t="n">
        <v>0</v>
      </c>
      <c r="F646" s="5" t="n">
        <v>27.8</v>
      </c>
      <c r="G646" s="5" t="n">
        <v>18.9</v>
      </c>
      <c r="H646" s="5" t="n">
        <v>16.64</v>
      </c>
      <c r="I646" s="6">
        <f>IF(E646&gt;=Markov!$B$3,1,0)</f>
        <v/>
      </c>
      <c r="J646" s="6">
        <f>I645</f>
        <v/>
      </c>
      <c r="K646" s="7">
        <f>MAR1!$B$5+MAR1!$C$5*COS(2*PI()*$C646/365)+MAR1!$D$5*SIN(2*PI()*$C646/365)</f>
        <v/>
      </c>
      <c r="L646" s="7">
        <f>MAR1!$B$6+MAR1!$C$6*COS(2*PI()*$C646/365)+MAR1!$D$6*SIN(2*PI()*$C646/365)</f>
        <v/>
      </c>
      <c r="M646" s="7">
        <f>MAR1!$B$7+MAR1!$C$7*COS(2*PI()*$C646/365)+MAR1!$D$7*SIN(2*PI()*$C646/365)</f>
        <v/>
      </c>
      <c r="N646" s="7">
        <f>F646-K646</f>
        <v/>
      </c>
      <c r="O646" s="7">
        <f>G646-L646</f>
        <v/>
      </c>
      <c r="P646" s="7">
        <f>H646-M646</f>
        <v/>
      </c>
      <c r="Q646" s="7">
        <f>IF($I646=1,(N646-MAR1!$B$11)/MAR1!$D$11,(N646-MAR1!$C$11)/MAR1!$E$11)</f>
        <v/>
      </c>
      <c r="R646" s="7">
        <f>IF($I646=1,(O646-MAR1!$B$12)/MAR1!$D$12,(O646-MAR1!$C$12)/MAR1!$E$12)</f>
        <v/>
      </c>
      <c r="S646" s="7">
        <f>IF($I646=1,(P646-MAR1!$B$13)/MAR1!$D$13,(P646-MAR1!$C$13)/MAR1!$E$13)</f>
        <v/>
      </c>
      <c r="U646" s="5" t="n">
        <v>645</v>
      </c>
      <c r="V646" s="5" t="n">
        <v>0.298828</v>
      </c>
      <c r="W646" s="5" t="n">
        <v>0.751289</v>
      </c>
      <c r="X646" s="5" t="n">
        <v>0.523832</v>
      </c>
      <c r="Y646" s="5" t="n">
        <v>0.865716</v>
      </c>
      <c r="Z646" s="5" t="n">
        <v>0.044319</v>
      </c>
    </row>
    <row r="647">
      <c r="A647" s="5" t="n">
        <v>646</v>
      </c>
      <c r="B647" s="5" t="n">
        <v>2</v>
      </c>
      <c r="C647" s="5" t="n">
        <v>281</v>
      </c>
      <c r="D647" s="5" t="n">
        <v>10</v>
      </c>
      <c r="E647" s="5" t="n">
        <v>0</v>
      </c>
      <c r="F647" s="5" t="n">
        <v>24.1</v>
      </c>
      <c r="G647" s="5" t="n">
        <v>14.9</v>
      </c>
      <c r="H647" s="5" t="n">
        <v>11.74</v>
      </c>
      <c r="I647" s="6">
        <f>IF(E647&gt;=Markov!$B$3,1,0)</f>
        <v/>
      </c>
      <c r="J647" s="6">
        <f>I646</f>
        <v/>
      </c>
      <c r="K647" s="7">
        <f>MAR1!$B$5+MAR1!$C$5*COS(2*PI()*$C647/365)+MAR1!$D$5*SIN(2*PI()*$C647/365)</f>
        <v/>
      </c>
      <c r="L647" s="7">
        <f>MAR1!$B$6+MAR1!$C$6*COS(2*PI()*$C647/365)+MAR1!$D$6*SIN(2*PI()*$C647/365)</f>
        <v/>
      </c>
      <c r="M647" s="7">
        <f>MAR1!$B$7+MAR1!$C$7*COS(2*PI()*$C647/365)+MAR1!$D$7*SIN(2*PI()*$C647/365)</f>
        <v/>
      </c>
      <c r="N647" s="7">
        <f>F647-K647</f>
        <v/>
      </c>
      <c r="O647" s="7">
        <f>G647-L647</f>
        <v/>
      </c>
      <c r="P647" s="7">
        <f>H647-M647</f>
        <v/>
      </c>
      <c r="Q647" s="7">
        <f>IF($I647=1,(N647-MAR1!$B$11)/MAR1!$D$11,(N647-MAR1!$C$11)/MAR1!$E$11)</f>
        <v/>
      </c>
      <c r="R647" s="7">
        <f>IF($I647=1,(O647-MAR1!$B$12)/MAR1!$D$12,(O647-MAR1!$C$12)/MAR1!$E$12)</f>
        <v/>
      </c>
      <c r="S647" s="7">
        <f>IF($I647=1,(P647-MAR1!$B$13)/MAR1!$D$13,(P647-MAR1!$C$13)/MAR1!$E$13)</f>
        <v/>
      </c>
      <c r="U647" s="5" t="n">
        <v>646</v>
      </c>
      <c r="V647" s="5" t="n">
        <v>0.7785570000000001</v>
      </c>
      <c r="W647" s="5" t="n">
        <v>0.779666</v>
      </c>
      <c r="X647" s="5" t="n">
        <v>0.772352</v>
      </c>
      <c r="Y647" s="5" t="n">
        <v>0.721722</v>
      </c>
      <c r="Z647" s="5" t="n">
        <v>0.290095</v>
      </c>
    </row>
    <row r="648">
      <c r="A648" s="5" t="n">
        <v>647</v>
      </c>
      <c r="B648" s="5" t="n">
        <v>2</v>
      </c>
      <c r="C648" s="5" t="n">
        <v>282</v>
      </c>
      <c r="D648" s="5" t="n">
        <v>10</v>
      </c>
      <c r="E648" s="5" t="n">
        <v>6.6</v>
      </c>
      <c r="F648" s="5" t="n">
        <v>22</v>
      </c>
      <c r="G648" s="5" t="n">
        <v>14.7</v>
      </c>
      <c r="H648" s="5" t="n">
        <v>4.17</v>
      </c>
      <c r="I648" s="6">
        <f>IF(E648&gt;=Markov!$B$3,1,0)</f>
        <v/>
      </c>
      <c r="J648" s="6">
        <f>I647</f>
        <v/>
      </c>
      <c r="K648" s="7">
        <f>MAR1!$B$5+MAR1!$C$5*COS(2*PI()*$C648/365)+MAR1!$D$5*SIN(2*PI()*$C648/365)</f>
        <v/>
      </c>
      <c r="L648" s="7">
        <f>MAR1!$B$6+MAR1!$C$6*COS(2*PI()*$C648/365)+MAR1!$D$6*SIN(2*PI()*$C648/365)</f>
        <v/>
      </c>
      <c r="M648" s="7">
        <f>MAR1!$B$7+MAR1!$C$7*COS(2*PI()*$C648/365)+MAR1!$D$7*SIN(2*PI()*$C648/365)</f>
        <v/>
      </c>
      <c r="N648" s="7">
        <f>F648-K648</f>
        <v/>
      </c>
      <c r="O648" s="7">
        <f>G648-L648</f>
        <v/>
      </c>
      <c r="P648" s="7">
        <f>H648-M648</f>
        <v/>
      </c>
      <c r="Q648" s="7">
        <f>IF($I648=1,(N648-MAR1!$B$11)/MAR1!$D$11,(N648-MAR1!$C$11)/MAR1!$E$11)</f>
        <v/>
      </c>
      <c r="R648" s="7">
        <f>IF($I648=1,(O648-MAR1!$B$12)/MAR1!$D$12,(O648-MAR1!$C$12)/MAR1!$E$12)</f>
        <v/>
      </c>
      <c r="S648" s="7">
        <f>IF($I648=1,(P648-MAR1!$B$13)/MAR1!$D$13,(P648-MAR1!$C$13)/MAR1!$E$13)</f>
        <v/>
      </c>
      <c r="U648" s="5" t="n">
        <v>647</v>
      </c>
      <c r="V648" s="5" t="n">
        <v>0.472166</v>
      </c>
      <c r="W648" s="5" t="n">
        <v>0.789503</v>
      </c>
      <c r="X648" s="5" t="n">
        <v>0.700458</v>
      </c>
      <c r="Y648" s="5" t="n">
        <v>0.827685</v>
      </c>
      <c r="Z648" s="5" t="n">
        <v>0.906543</v>
      </c>
    </row>
    <row r="649">
      <c r="A649" s="5" t="n">
        <v>648</v>
      </c>
      <c r="B649" s="5" t="n">
        <v>2</v>
      </c>
      <c r="C649" s="5" t="n">
        <v>283</v>
      </c>
      <c r="D649" s="5" t="n">
        <v>10</v>
      </c>
      <c r="E649" s="5" t="n">
        <v>0</v>
      </c>
      <c r="F649" s="5" t="n">
        <v>25.8</v>
      </c>
      <c r="G649" s="5" t="n">
        <v>16.2</v>
      </c>
      <c r="H649" s="5" t="n">
        <v>10.21</v>
      </c>
      <c r="I649" s="6">
        <f>IF(E649&gt;=Markov!$B$3,1,0)</f>
        <v/>
      </c>
      <c r="J649" s="6">
        <f>I648</f>
        <v/>
      </c>
      <c r="K649" s="7">
        <f>MAR1!$B$5+MAR1!$C$5*COS(2*PI()*$C649/365)+MAR1!$D$5*SIN(2*PI()*$C649/365)</f>
        <v/>
      </c>
      <c r="L649" s="7">
        <f>MAR1!$B$6+MAR1!$C$6*COS(2*PI()*$C649/365)+MAR1!$D$6*SIN(2*PI()*$C649/365)</f>
        <v/>
      </c>
      <c r="M649" s="7">
        <f>MAR1!$B$7+MAR1!$C$7*COS(2*PI()*$C649/365)+MAR1!$D$7*SIN(2*PI()*$C649/365)</f>
        <v/>
      </c>
      <c r="N649" s="7">
        <f>F649-K649</f>
        <v/>
      </c>
      <c r="O649" s="7">
        <f>G649-L649</f>
        <v/>
      </c>
      <c r="P649" s="7">
        <f>H649-M649</f>
        <v/>
      </c>
      <c r="Q649" s="7">
        <f>IF($I649=1,(N649-MAR1!$B$11)/MAR1!$D$11,(N649-MAR1!$C$11)/MAR1!$E$11)</f>
        <v/>
      </c>
      <c r="R649" s="7">
        <f>IF($I649=1,(O649-MAR1!$B$12)/MAR1!$D$12,(O649-MAR1!$C$12)/MAR1!$E$12)</f>
        <v/>
      </c>
      <c r="S649" s="7">
        <f>IF($I649=1,(P649-MAR1!$B$13)/MAR1!$D$13,(P649-MAR1!$C$13)/MAR1!$E$13)</f>
        <v/>
      </c>
      <c r="U649" s="5" t="n">
        <v>648</v>
      </c>
      <c r="V649" s="5" t="n">
        <v>0.768486</v>
      </c>
      <c r="W649" s="5" t="n">
        <v>0.37348</v>
      </c>
      <c r="X649" s="5" t="n">
        <v>0.004781</v>
      </c>
      <c r="Y649" s="5" t="n">
        <v>0.359108</v>
      </c>
      <c r="Z649" s="5" t="n">
        <v>0.170017</v>
      </c>
    </row>
    <row r="650">
      <c r="A650" s="5" t="n">
        <v>649</v>
      </c>
      <c r="B650" s="5" t="n">
        <v>2</v>
      </c>
      <c r="C650" s="5" t="n">
        <v>284</v>
      </c>
      <c r="D650" s="5" t="n">
        <v>10</v>
      </c>
      <c r="E650" s="5" t="n">
        <v>0</v>
      </c>
      <c r="F650" s="5" t="n">
        <v>30.8</v>
      </c>
      <c r="G650" s="5" t="n">
        <v>18.8</v>
      </c>
      <c r="H650" s="5" t="n">
        <v>9.51</v>
      </c>
      <c r="I650" s="6">
        <f>IF(E650&gt;=Markov!$B$3,1,0)</f>
        <v/>
      </c>
      <c r="J650" s="6">
        <f>I649</f>
        <v/>
      </c>
      <c r="K650" s="7">
        <f>MAR1!$B$5+MAR1!$C$5*COS(2*PI()*$C650/365)+MAR1!$D$5*SIN(2*PI()*$C650/365)</f>
        <v/>
      </c>
      <c r="L650" s="7">
        <f>MAR1!$B$6+MAR1!$C$6*COS(2*PI()*$C650/365)+MAR1!$D$6*SIN(2*PI()*$C650/365)</f>
        <v/>
      </c>
      <c r="M650" s="7">
        <f>MAR1!$B$7+MAR1!$C$7*COS(2*PI()*$C650/365)+MAR1!$D$7*SIN(2*PI()*$C650/365)</f>
        <v/>
      </c>
      <c r="N650" s="7">
        <f>F650-K650</f>
        <v/>
      </c>
      <c r="O650" s="7">
        <f>G650-L650</f>
        <v/>
      </c>
      <c r="P650" s="7">
        <f>H650-M650</f>
        <v/>
      </c>
      <c r="Q650" s="7">
        <f>IF($I650=1,(N650-MAR1!$B$11)/MAR1!$D$11,(N650-MAR1!$C$11)/MAR1!$E$11)</f>
        <v/>
      </c>
      <c r="R650" s="7">
        <f>IF($I650=1,(O650-MAR1!$B$12)/MAR1!$D$12,(O650-MAR1!$C$12)/MAR1!$E$12)</f>
        <v/>
      </c>
      <c r="S650" s="7">
        <f>IF($I650=1,(P650-MAR1!$B$13)/MAR1!$D$13,(P650-MAR1!$C$13)/MAR1!$E$13)</f>
        <v/>
      </c>
      <c r="U650" s="5" t="n">
        <v>649</v>
      </c>
      <c r="V650" s="5" t="n">
        <v>0.762665</v>
      </c>
      <c r="W650" s="5" t="n">
        <v>0.428011</v>
      </c>
      <c r="X650" s="5" t="n">
        <v>0.492966</v>
      </c>
      <c r="Y650" s="5" t="n">
        <v>0.535544</v>
      </c>
      <c r="Z650" s="5" t="n">
        <v>0.769425</v>
      </c>
    </row>
    <row r="651">
      <c r="A651" s="5" t="n">
        <v>650</v>
      </c>
      <c r="B651" s="5" t="n">
        <v>2</v>
      </c>
      <c r="C651" s="5" t="n">
        <v>285</v>
      </c>
      <c r="D651" s="5" t="n">
        <v>10</v>
      </c>
      <c r="E651" s="5" t="n">
        <v>0</v>
      </c>
      <c r="F651" s="5" t="n">
        <v>30.8</v>
      </c>
      <c r="G651" s="5" t="n">
        <v>20.1</v>
      </c>
      <c r="H651" s="5" t="n">
        <v>10.6</v>
      </c>
      <c r="I651" s="6">
        <f>IF(E651&gt;=Markov!$B$3,1,0)</f>
        <v/>
      </c>
      <c r="J651" s="6">
        <f>I650</f>
        <v/>
      </c>
      <c r="K651" s="7">
        <f>MAR1!$B$5+MAR1!$C$5*COS(2*PI()*$C651/365)+MAR1!$D$5*SIN(2*PI()*$C651/365)</f>
        <v/>
      </c>
      <c r="L651" s="7">
        <f>MAR1!$B$6+MAR1!$C$6*COS(2*PI()*$C651/365)+MAR1!$D$6*SIN(2*PI()*$C651/365)</f>
        <v/>
      </c>
      <c r="M651" s="7">
        <f>MAR1!$B$7+MAR1!$C$7*COS(2*PI()*$C651/365)+MAR1!$D$7*SIN(2*PI()*$C651/365)</f>
        <v/>
      </c>
      <c r="N651" s="7">
        <f>F651-K651</f>
        <v/>
      </c>
      <c r="O651" s="7">
        <f>G651-L651</f>
        <v/>
      </c>
      <c r="P651" s="7">
        <f>H651-M651</f>
        <v/>
      </c>
      <c r="Q651" s="7">
        <f>IF($I651=1,(N651-MAR1!$B$11)/MAR1!$D$11,(N651-MAR1!$C$11)/MAR1!$E$11)</f>
        <v/>
      </c>
      <c r="R651" s="7">
        <f>IF($I651=1,(O651-MAR1!$B$12)/MAR1!$D$12,(O651-MAR1!$C$12)/MAR1!$E$12)</f>
        <v/>
      </c>
      <c r="S651" s="7">
        <f>IF($I651=1,(P651-MAR1!$B$13)/MAR1!$D$13,(P651-MAR1!$C$13)/MAR1!$E$13)</f>
        <v/>
      </c>
      <c r="U651" s="5" t="n">
        <v>650</v>
      </c>
      <c r="V651" s="5" t="n">
        <v>0.554835</v>
      </c>
      <c r="W651" s="5" t="n">
        <v>0.363524</v>
      </c>
      <c r="X651" s="5" t="n">
        <v>0.214824</v>
      </c>
      <c r="Y651" s="5" t="n">
        <v>0.153988</v>
      </c>
      <c r="Z651" s="5" t="n">
        <v>0.804613</v>
      </c>
    </row>
    <row r="652">
      <c r="A652" s="5" t="n">
        <v>651</v>
      </c>
      <c r="B652" s="5" t="n">
        <v>2</v>
      </c>
      <c r="C652" s="5" t="n">
        <v>286</v>
      </c>
      <c r="D652" s="5" t="n">
        <v>10</v>
      </c>
      <c r="E652" s="5" t="n">
        <v>0</v>
      </c>
      <c r="F652" s="5" t="n">
        <v>29.8</v>
      </c>
      <c r="G652" s="5" t="n">
        <v>18.9</v>
      </c>
      <c r="H652" s="5" t="n">
        <v>11.37</v>
      </c>
      <c r="I652" s="6">
        <f>IF(E652&gt;=Markov!$B$3,1,0)</f>
        <v/>
      </c>
      <c r="J652" s="6">
        <f>I651</f>
        <v/>
      </c>
      <c r="K652" s="7">
        <f>MAR1!$B$5+MAR1!$C$5*COS(2*PI()*$C652/365)+MAR1!$D$5*SIN(2*PI()*$C652/365)</f>
        <v/>
      </c>
      <c r="L652" s="7">
        <f>MAR1!$B$6+MAR1!$C$6*COS(2*PI()*$C652/365)+MAR1!$D$6*SIN(2*PI()*$C652/365)</f>
        <v/>
      </c>
      <c r="M652" s="7">
        <f>MAR1!$B$7+MAR1!$C$7*COS(2*PI()*$C652/365)+MAR1!$D$7*SIN(2*PI()*$C652/365)</f>
        <v/>
      </c>
      <c r="N652" s="7">
        <f>F652-K652</f>
        <v/>
      </c>
      <c r="O652" s="7">
        <f>G652-L652</f>
        <v/>
      </c>
      <c r="P652" s="7">
        <f>H652-M652</f>
        <v/>
      </c>
      <c r="Q652" s="7">
        <f>IF($I652=1,(N652-MAR1!$B$11)/MAR1!$D$11,(N652-MAR1!$C$11)/MAR1!$E$11)</f>
        <v/>
      </c>
      <c r="R652" s="7">
        <f>IF($I652=1,(O652-MAR1!$B$12)/MAR1!$D$12,(O652-MAR1!$C$12)/MAR1!$E$12)</f>
        <v/>
      </c>
      <c r="S652" s="7">
        <f>IF($I652=1,(P652-MAR1!$B$13)/MAR1!$D$13,(P652-MAR1!$C$13)/MAR1!$E$13)</f>
        <v/>
      </c>
      <c r="U652" s="5" t="n">
        <v>651</v>
      </c>
      <c r="V652" s="5" t="n">
        <v>0.540644</v>
      </c>
      <c r="W652" s="5" t="n">
        <v>0.262812</v>
      </c>
      <c r="X652" s="5" t="n">
        <v>0.227599</v>
      </c>
      <c r="Y652" s="5" t="n">
        <v>0.22114</v>
      </c>
      <c r="Z652" s="5" t="n">
        <v>0.685029</v>
      </c>
    </row>
    <row r="653">
      <c r="A653" s="5" t="n">
        <v>652</v>
      </c>
      <c r="B653" s="5" t="n">
        <v>2</v>
      </c>
      <c r="C653" s="5" t="n">
        <v>287</v>
      </c>
      <c r="D653" s="5" t="n">
        <v>10</v>
      </c>
      <c r="E653" s="5" t="n">
        <v>0.2</v>
      </c>
      <c r="F653" s="5" t="n">
        <v>25.6</v>
      </c>
      <c r="G653" s="5" t="n">
        <v>18.3</v>
      </c>
      <c r="H653" s="5" t="n">
        <v>6.08</v>
      </c>
      <c r="I653" s="6">
        <f>IF(E653&gt;=Markov!$B$3,1,0)</f>
        <v/>
      </c>
      <c r="J653" s="6">
        <f>I652</f>
        <v/>
      </c>
      <c r="K653" s="7">
        <f>MAR1!$B$5+MAR1!$C$5*COS(2*PI()*$C653/365)+MAR1!$D$5*SIN(2*PI()*$C653/365)</f>
        <v/>
      </c>
      <c r="L653" s="7">
        <f>MAR1!$B$6+MAR1!$C$6*COS(2*PI()*$C653/365)+MAR1!$D$6*SIN(2*PI()*$C653/365)</f>
        <v/>
      </c>
      <c r="M653" s="7">
        <f>MAR1!$B$7+MAR1!$C$7*COS(2*PI()*$C653/365)+MAR1!$D$7*SIN(2*PI()*$C653/365)</f>
        <v/>
      </c>
      <c r="N653" s="7">
        <f>F653-K653</f>
        <v/>
      </c>
      <c r="O653" s="7">
        <f>G653-L653</f>
        <v/>
      </c>
      <c r="P653" s="7">
        <f>H653-M653</f>
        <v/>
      </c>
      <c r="Q653" s="7">
        <f>IF($I653=1,(N653-MAR1!$B$11)/MAR1!$D$11,(N653-MAR1!$C$11)/MAR1!$E$11)</f>
        <v/>
      </c>
      <c r="R653" s="7">
        <f>IF($I653=1,(O653-MAR1!$B$12)/MAR1!$D$12,(O653-MAR1!$C$12)/MAR1!$E$12)</f>
        <v/>
      </c>
      <c r="S653" s="7">
        <f>IF($I653=1,(P653-MAR1!$B$13)/MAR1!$D$13,(P653-MAR1!$C$13)/MAR1!$E$13)</f>
        <v/>
      </c>
      <c r="U653" s="5" t="n">
        <v>652</v>
      </c>
      <c r="V653" s="5" t="n">
        <v>0.112399</v>
      </c>
      <c r="W653" s="5" t="n">
        <v>0.321703</v>
      </c>
      <c r="X653" s="5" t="n">
        <v>0.940628</v>
      </c>
      <c r="Y653" s="5" t="n">
        <v>0.690639</v>
      </c>
      <c r="Z653" s="5" t="n">
        <v>0.055724</v>
      </c>
    </row>
    <row r="654">
      <c r="A654" s="5" t="n">
        <v>653</v>
      </c>
      <c r="B654" s="5" t="n">
        <v>2</v>
      </c>
      <c r="C654" s="5" t="n">
        <v>288</v>
      </c>
      <c r="D654" s="5" t="n">
        <v>10</v>
      </c>
      <c r="E654" s="5" t="n">
        <v>0</v>
      </c>
      <c r="F654" s="5" t="n">
        <v>28.1</v>
      </c>
      <c r="G654" s="5" t="n">
        <v>17.7</v>
      </c>
      <c r="H654" s="5" t="n">
        <v>10.27</v>
      </c>
      <c r="I654" s="6">
        <f>IF(E654&gt;=Markov!$B$3,1,0)</f>
        <v/>
      </c>
      <c r="J654" s="6">
        <f>I653</f>
        <v/>
      </c>
      <c r="K654" s="7">
        <f>MAR1!$B$5+MAR1!$C$5*COS(2*PI()*$C654/365)+MAR1!$D$5*SIN(2*PI()*$C654/365)</f>
        <v/>
      </c>
      <c r="L654" s="7">
        <f>MAR1!$B$6+MAR1!$C$6*COS(2*PI()*$C654/365)+MAR1!$D$6*SIN(2*PI()*$C654/365)</f>
        <v/>
      </c>
      <c r="M654" s="7">
        <f>MAR1!$B$7+MAR1!$C$7*COS(2*PI()*$C654/365)+MAR1!$D$7*SIN(2*PI()*$C654/365)</f>
        <v/>
      </c>
      <c r="N654" s="7">
        <f>F654-K654</f>
        <v/>
      </c>
      <c r="O654" s="7">
        <f>G654-L654</f>
        <v/>
      </c>
      <c r="P654" s="7">
        <f>H654-M654</f>
        <v/>
      </c>
      <c r="Q654" s="7">
        <f>IF($I654=1,(N654-MAR1!$B$11)/MAR1!$D$11,(N654-MAR1!$C$11)/MAR1!$E$11)</f>
        <v/>
      </c>
      <c r="R654" s="7">
        <f>IF($I654=1,(O654-MAR1!$B$12)/MAR1!$D$12,(O654-MAR1!$C$12)/MAR1!$E$12)</f>
        <v/>
      </c>
      <c r="S654" s="7">
        <f>IF($I654=1,(P654-MAR1!$B$13)/MAR1!$D$13,(P654-MAR1!$C$13)/MAR1!$E$13)</f>
        <v/>
      </c>
      <c r="U654" s="5" t="n">
        <v>653</v>
      </c>
      <c r="V654" s="5" t="n">
        <v>0.111499</v>
      </c>
      <c r="W654" s="5" t="n">
        <v>0.292826</v>
      </c>
      <c r="X654" s="5" t="n">
        <v>0.321065</v>
      </c>
      <c r="Y654" s="5" t="n">
        <v>0.625421</v>
      </c>
      <c r="Z654" s="5" t="n">
        <v>0.173163</v>
      </c>
    </row>
    <row r="655">
      <c r="A655" s="5" t="n">
        <v>654</v>
      </c>
      <c r="B655" s="5" t="n">
        <v>2</v>
      </c>
      <c r="C655" s="5" t="n">
        <v>289</v>
      </c>
      <c r="D655" s="5" t="n">
        <v>10</v>
      </c>
      <c r="E655" s="5" t="n">
        <v>0</v>
      </c>
      <c r="F655" s="5" t="n">
        <v>27.7</v>
      </c>
      <c r="G655" s="5" t="n">
        <v>17.3</v>
      </c>
      <c r="H655" s="5" t="n">
        <v>11.17</v>
      </c>
      <c r="I655" s="6">
        <f>IF(E655&gt;=Markov!$B$3,1,0)</f>
        <v/>
      </c>
      <c r="J655" s="6">
        <f>I654</f>
        <v/>
      </c>
      <c r="K655" s="7">
        <f>MAR1!$B$5+MAR1!$C$5*COS(2*PI()*$C655/365)+MAR1!$D$5*SIN(2*PI()*$C655/365)</f>
        <v/>
      </c>
      <c r="L655" s="7">
        <f>MAR1!$B$6+MAR1!$C$6*COS(2*PI()*$C655/365)+MAR1!$D$6*SIN(2*PI()*$C655/365)</f>
        <v/>
      </c>
      <c r="M655" s="7">
        <f>MAR1!$B$7+MAR1!$C$7*COS(2*PI()*$C655/365)+MAR1!$D$7*SIN(2*PI()*$C655/365)</f>
        <v/>
      </c>
      <c r="N655" s="7">
        <f>F655-K655</f>
        <v/>
      </c>
      <c r="O655" s="7">
        <f>G655-L655</f>
        <v/>
      </c>
      <c r="P655" s="7">
        <f>H655-M655</f>
        <v/>
      </c>
      <c r="Q655" s="7">
        <f>IF($I655=1,(N655-MAR1!$B$11)/MAR1!$D$11,(N655-MAR1!$C$11)/MAR1!$E$11)</f>
        <v/>
      </c>
      <c r="R655" s="7">
        <f>IF($I655=1,(O655-MAR1!$B$12)/MAR1!$D$12,(O655-MAR1!$C$12)/MAR1!$E$12)</f>
        <v/>
      </c>
      <c r="S655" s="7">
        <f>IF($I655=1,(P655-MAR1!$B$13)/MAR1!$D$13,(P655-MAR1!$C$13)/MAR1!$E$13)</f>
        <v/>
      </c>
      <c r="U655" s="5" t="n">
        <v>654</v>
      </c>
      <c r="V655" s="5" t="n">
        <v>0.132899</v>
      </c>
      <c r="W655" s="5" t="n">
        <v>0.194115</v>
      </c>
      <c r="X655" s="5" t="n">
        <v>0.911509</v>
      </c>
      <c r="Y655" s="5" t="n">
        <v>0.701918</v>
      </c>
      <c r="Z655" s="5" t="n">
        <v>0.729916</v>
      </c>
    </row>
    <row r="656">
      <c r="A656" s="5" t="n">
        <v>655</v>
      </c>
      <c r="B656" s="5" t="n">
        <v>2</v>
      </c>
      <c r="C656" s="5" t="n">
        <v>290</v>
      </c>
      <c r="D656" s="5" t="n">
        <v>10</v>
      </c>
      <c r="E656" s="5" t="n">
        <v>0</v>
      </c>
      <c r="F656" s="5" t="n">
        <v>25.3</v>
      </c>
      <c r="G656" s="5" t="n">
        <v>15.2</v>
      </c>
      <c r="H656" s="5" t="n">
        <v>8.66</v>
      </c>
      <c r="I656" s="6">
        <f>IF(E656&gt;=Markov!$B$3,1,0)</f>
        <v/>
      </c>
      <c r="J656" s="6">
        <f>I655</f>
        <v/>
      </c>
      <c r="K656" s="7">
        <f>MAR1!$B$5+MAR1!$C$5*COS(2*PI()*$C656/365)+MAR1!$D$5*SIN(2*PI()*$C656/365)</f>
        <v/>
      </c>
      <c r="L656" s="7">
        <f>MAR1!$B$6+MAR1!$C$6*COS(2*PI()*$C656/365)+MAR1!$D$6*SIN(2*PI()*$C656/365)</f>
        <v/>
      </c>
      <c r="M656" s="7">
        <f>MAR1!$B$7+MAR1!$C$7*COS(2*PI()*$C656/365)+MAR1!$D$7*SIN(2*PI()*$C656/365)</f>
        <v/>
      </c>
      <c r="N656" s="7">
        <f>F656-K656</f>
        <v/>
      </c>
      <c r="O656" s="7">
        <f>G656-L656</f>
        <v/>
      </c>
      <c r="P656" s="7">
        <f>H656-M656</f>
        <v/>
      </c>
      <c r="Q656" s="7">
        <f>IF($I656=1,(N656-MAR1!$B$11)/MAR1!$D$11,(N656-MAR1!$C$11)/MAR1!$E$11)</f>
        <v/>
      </c>
      <c r="R656" s="7">
        <f>IF($I656=1,(O656-MAR1!$B$12)/MAR1!$D$12,(O656-MAR1!$C$12)/MAR1!$E$12)</f>
        <v/>
      </c>
      <c r="S656" s="7">
        <f>IF($I656=1,(P656-MAR1!$B$13)/MAR1!$D$13,(P656-MAR1!$C$13)/MAR1!$E$13)</f>
        <v/>
      </c>
      <c r="U656" s="5" t="n">
        <v>655</v>
      </c>
      <c r="V656" s="5" t="n">
        <v>0.42505</v>
      </c>
      <c r="W656" s="5" t="n">
        <v>0.205303</v>
      </c>
      <c r="X656" s="5" t="n">
        <v>0.290364</v>
      </c>
      <c r="Y656" s="5" t="n">
        <v>0.56651</v>
      </c>
      <c r="Z656" s="5" t="n">
        <v>0.519164</v>
      </c>
    </row>
    <row r="657">
      <c r="A657" s="5" t="n">
        <v>656</v>
      </c>
      <c r="B657" s="5" t="n">
        <v>2</v>
      </c>
      <c r="C657" s="5" t="n">
        <v>291</v>
      </c>
      <c r="D657" s="5" t="n">
        <v>10</v>
      </c>
      <c r="E657" s="5" t="n">
        <v>0</v>
      </c>
      <c r="F657" s="5" t="n">
        <v>27.7</v>
      </c>
      <c r="G657" s="5" t="n">
        <v>16.4</v>
      </c>
      <c r="H657" s="5" t="n">
        <v>13.77</v>
      </c>
      <c r="I657" s="6">
        <f>IF(E657&gt;=Markov!$B$3,1,0)</f>
        <v/>
      </c>
      <c r="J657" s="6">
        <f>I656</f>
        <v/>
      </c>
      <c r="K657" s="7">
        <f>MAR1!$B$5+MAR1!$C$5*COS(2*PI()*$C657/365)+MAR1!$D$5*SIN(2*PI()*$C657/365)</f>
        <v/>
      </c>
      <c r="L657" s="7">
        <f>MAR1!$B$6+MAR1!$C$6*COS(2*PI()*$C657/365)+MAR1!$D$6*SIN(2*PI()*$C657/365)</f>
        <v/>
      </c>
      <c r="M657" s="7">
        <f>MAR1!$B$7+MAR1!$C$7*COS(2*PI()*$C657/365)+MAR1!$D$7*SIN(2*PI()*$C657/365)</f>
        <v/>
      </c>
      <c r="N657" s="7">
        <f>F657-K657</f>
        <v/>
      </c>
      <c r="O657" s="7">
        <f>G657-L657</f>
        <v/>
      </c>
      <c r="P657" s="7">
        <f>H657-M657</f>
        <v/>
      </c>
      <c r="Q657" s="7">
        <f>IF($I657=1,(N657-MAR1!$B$11)/MAR1!$D$11,(N657-MAR1!$C$11)/MAR1!$E$11)</f>
        <v/>
      </c>
      <c r="R657" s="7">
        <f>IF($I657=1,(O657-MAR1!$B$12)/MAR1!$D$12,(O657-MAR1!$C$12)/MAR1!$E$12)</f>
        <v/>
      </c>
      <c r="S657" s="7">
        <f>IF($I657=1,(P657-MAR1!$B$13)/MAR1!$D$13,(P657-MAR1!$C$13)/MAR1!$E$13)</f>
        <v/>
      </c>
      <c r="U657" s="5" t="n">
        <v>656</v>
      </c>
      <c r="V657" s="5" t="n">
        <v>0.933562</v>
      </c>
      <c r="W657" s="5" t="n">
        <v>0.990527</v>
      </c>
      <c r="X657" s="5" t="n">
        <v>0.179094</v>
      </c>
      <c r="Y657" s="5" t="n">
        <v>0.498105</v>
      </c>
      <c r="Z657" s="5" t="n">
        <v>0.226866</v>
      </c>
    </row>
    <row r="658">
      <c r="A658" s="5" t="n">
        <v>657</v>
      </c>
      <c r="B658" s="5" t="n">
        <v>2</v>
      </c>
      <c r="C658" s="5" t="n">
        <v>292</v>
      </c>
      <c r="D658" s="5" t="n">
        <v>10</v>
      </c>
      <c r="E658" s="5" t="n">
        <v>0</v>
      </c>
      <c r="F658" s="5" t="n">
        <v>27.3</v>
      </c>
      <c r="G658" s="5" t="n">
        <v>16.7</v>
      </c>
      <c r="H658" s="5" t="n">
        <v>8.42</v>
      </c>
      <c r="I658" s="6">
        <f>IF(E658&gt;=Markov!$B$3,1,0)</f>
        <v/>
      </c>
      <c r="J658" s="6">
        <f>I657</f>
        <v/>
      </c>
      <c r="K658" s="7">
        <f>MAR1!$B$5+MAR1!$C$5*COS(2*PI()*$C658/365)+MAR1!$D$5*SIN(2*PI()*$C658/365)</f>
        <v/>
      </c>
      <c r="L658" s="7">
        <f>MAR1!$B$6+MAR1!$C$6*COS(2*PI()*$C658/365)+MAR1!$D$6*SIN(2*PI()*$C658/365)</f>
        <v/>
      </c>
      <c r="M658" s="7">
        <f>MAR1!$B$7+MAR1!$C$7*COS(2*PI()*$C658/365)+MAR1!$D$7*SIN(2*PI()*$C658/365)</f>
        <v/>
      </c>
      <c r="N658" s="7">
        <f>F658-K658</f>
        <v/>
      </c>
      <c r="O658" s="7">
        <f>G658-L658</f>
        <v/>
      </c>
      <c r="P658" s="7">
        <f>H658-M658</f>
        <v/>
      </c>
      <c r="Q658" s="7">
        <f>IF($I658=1,(N658-MAR1!$B$11)/MAR1!$D$11,(N658-MAR1!$C$11)/MAR1!$E$11)</f>
        <v/>
      </c>
      <c r="R658" s="7">
        <f>IF($I658=1,(O658-MAR1!$B$12)/MAR1!$D$12,(O658-MAR1!$C$12)/MAR1!$E$12)</f>
        <v/>
      </c>
      <c r="S658" s="7">
        <f>IF($I658=1,(P658-MAR1!$B$13)/MAR1!$D$13,(P658-MAR1!$C$13)/MAR1!$E$13)</f>
        <v/>
      </c>
      <c r="U658" s="5" t="n">
        <v>657</v>
      </c>
      <c r="V658" s="5" t="n">
        <v>0.462037</v>
      </c>
      <c r="W658" s="5" t="n">
        <v>0.823287</v>
      </c>
      <c r="X658" s="5" t="n">
        <v>0.304791</v>
      </c>
      <c r="Y658" s="5" t="n">
        <v>0.472084</v>
      </c>
      <c r="Z658" s="5" t="n">
        <v>0.632209</v>
      </c>
    </row>
    <row r="659">
      <c r="A659" s="5" t="n">
        <v>658</v>
      </c>
      <c r="B659" s="5" t="n">
        <v>2</v>
      </c>
      <c r="C659" s="5" t="n">
        <v>293</v>
      </c>
      <c r="D659" s="5" t="n">
        <v>10</v>
      </c>
      <c r="E659" s="5" t="n">
        <v>0</v>
      </c>
      <c r="F659" s="5" t="n">
        <v>26.3</v>
      </c>
      <c r="G659" s="5" t="n">
        <v>17.5</v>
      </c>
      <c r="H659" s="5" t="n">
        <v>8.960000000000001</v>
      </c>
      <c r="I659" s="6">
        <f>IF(E659&gt;=Markov!$B$3,1,0)</f>
        <v/>
      </c>
      <c r="J659" s="6">
        <f>I658</f>
        <v/>
      </c>
      <c r="K659" s="7">
        <f>MAR1!$B$5+MAR1!$C$5*COS(2*PI()*$C659/365)+MAR1!$D$5*SIN(2*PI()*$C659/365)</f>
        <v/>
      </c>
      <c r="L659" s="7">
        <f>MAR1!$B$6+MAR1!$C$6*COS(2*PI()*$C659/365)+MAR1!$D$6*SIN(2*PI()*$C659/365)</f>
        <v/>
      </c>
      <c r="M659" s="7">
        <f>MAR1!$B$7+MAR1!$C$7*COS(2*PI()*$C659/365)+MAR1!$D$7*SIN(2*PI()*$C659/365)</f>
        <v/>
      </c>
      <c r="N659" s="7">
        <f>F659-K659</f>
        <v/>
      </c>
      <c r="O659" s="7">
        <f>G659-L659</f>
        <v/>
      </c>
      <c r="P659" s="7">
        <f>H659-M659</f>
        <v/>
      </c>
      <c r="Q659" s="7">
        <f>IF($I659=1,(N659-MAR1!$B$11)/MAR1!$D$11,(N659-MAR1!$C$11)/MAR1!$E$11)</f>
        <v/>
      </c>
      <c r="R659" s="7">
        <f>IF($I659=1,(O659-MAR1!$B$12)/MAR1!$D$12,(O659-MAR1!$C$12)/MAR1!$E$12)</f>
        <v/>
      </c>
      <c r="S659" s="7">
        <f>IF($I659=1,(P659-MAR1!$B$13)/MAR1!$D$13,(P659-MAR1!$C$13)/MAR1!$E$13)</f>
        <v/>
      </c>
      <c r="U659" s="5" t="n">
        <v>658</v>
      </c>
      <c r="V659" s="5" t="n">
        <v>0.569818</v>
      </c>
      <c r="W659" s="5" t="n">
        <v>0.214464</v>
      </c>
      <c r="X659" s="5" t="n">
        <v>0.004577</v>
      </c>
      <c r="Y659" s="5" t="n">
        <v>0.332059</v>
      </c>
      <c r="Z659" s="5" t="n">
        <v>0.60248</v>
      </c>
    </row>
    <row r="660">
      <c r="A660" s="5" t="n">
        <v>659</v>
      </c>
      <c r="B660" s="5" t="n">
        <v>2</v>
      </c>
      <c r="C660" s="5" t="n">
        <v>294</v>
      </c>
      <c r="D660" s="5" t="n">
        <v>10</v>
      </c>
      <c r="E660" s="5" t="n">
        <v>0</v>
      </c>
      <c r="F660" s="5" t="n">
        <v>25.8</v>
      </c>
      <c r="G660" s="5" t="n">
        <v>16.9</v>
      </c>
      <c r="H660" s="5" t="n">
        <v>7.73</v>
      </c>
      <c r="I660" s="6">
        <f>IF(E660&gt;=Markov!$B$3,1,0)</f>
        <v/>
      </c>
      <c r="J660" s="6">
        <f>I659</f>
        <v/>
      </c>
      <c r="K660" s="7">
        <f>MAR1!$B$5+MAR1!$C$5*COS(2*PI()*$C660/365)+MAR1!$D$5*SIN(2*PI()*$C660/365)</f>
        <v/>
      </c>
      <c r="L660" s="7">
        <f>MAR1!$B$6+MAR1!$C$6*COS(2*PI()*$C660/365)+MAR1!$D$6*SIN(2*PI()*$C660/365)</f>
        <v/>
      </c>
      <c r="M660" s="7">
        <f>MAR1!$B$7+MAR1!$C$7*COS(2*PI()*$C660/365)+MAR1!$D$7*SIN(2*PI()*$C660/365)</f>
        <v/>
      </c>
      <c r="N660" s="7">
        <f>F660-K660</f>
        <v/>
      </c>
      <c r="O660" s="7">
        <f>G660-L660</f>
        <v/>
      </c>
      <c r="P660" s="7">
        <f>H660-M660</f>
        <v/>
      </c>
      <c r="Q660" s="7">
        <f>IF($I660=1,(N660-MAR1!$B$11)/MAR1!$D$11,(N660-MAR1!$C$11)/MAR1!$E$11)</f>
        <v/>
      </c>
      <c r="R660" s="7">
        <f>IF($I660=1,(O660-MAR1!$B$12)/MAR1!$D$12,(O660-MAR1!$C$12)/MAR1!$E$12)</f>
        <v/>
      </c>
      <c r="S660" s="7">
        <f>IF($I660=1,(P660-MAR1!$B$13)/MAR1!$D$13,(P660-MAR1!$C$13)/MAR1!$E$13)</f>
        <v/>
      </c>
      <c r="U660" s="5" t="n">
        <v>659</v>
      </c>
      <c r="V660" s="5" t="n">
        <v>0.103203</v>
      </c>
      <c r="W660" s="5" t="n">
        <v>0.32524</v>
      </c>
      <c r="X660" s="5" t="n">
        <v>0.693536</v>
      </c>
      <c r="Y660" s="5" t="n">
        <v>0.429542</v>
      </c>
      <c r="Z660" s="5" t="n">
        <v>0.619566</v>
      </c>
    </row>
    <row r="661">
      <c r="A661" s="5" t="n">
        <v>660</v>
      </c>
      <c r="B661" s="5" t="n">
        <v>2</v>
      </c>
      <c r="C661" s="5" t="n">
        <v>295</v>
      </c>
      <c r="D661" s="5" t="n">
        <v>10</v>
      </c>
      <c r="E661" s="5" t="n">
        <v>0</v>
      </c>
      <c r="F661" s="5" t="n">
        <v>27.5</v>
      </c>
      <c r="G661" s="5" t="n">
        <v>16.9</v>
      </c>
      <c r="H661" s="5" t="n">
        <v>10.97</v>
      </c>
      <c r="I661" s="6">
        <f>IF(E661&gt;=Markov!$B$3,1,0)</f>
        <v/>
      </c>
      <c r="J661" s="6">
        <f>I660</f>
        <v/>
      </c>
      <c r="K661" s="7">
        <f>MAR1!$B$5+MAR1!$C$5*COS(2*PI()*$C661/365)+MAR1!$D$5*SIN(2*PI()*$C661/365)</f>
        <v/>
      </c>
      <c r="L661" s="7">
        <f>MAR1!$B$6+MAR1!$C$6*COS(2*PI()*$C661/365)+MAR1!$D$6*SIN(2*PI()*$C661/365)</f>
        <v/>
      </c>
      <c r="M661" s="7">
        <f>MAR1!$B$7+MAR1!$C$7*COS(2*PI()*$C661/365)+MAR1!$D$7*SIN(2*PI()*$C661/365)</f>
        <v/>
      </c>
      <c r="N661" s="7">
        <f>F661-K661</f>
        <v/>
      </c>
      <c r="O661" s="7">
        <f>G661-L661</f>
        <v/>
      </c>
      <c r="P661" s="7">
        <f>H661-M661</f>
        <v/>
      </c>
      <c r="Q661" s="7">
        <f>IF($I661=1,(N661-MAR1!$B$11)/MAR1!$D$11,(N661-MAR1!$C$11)/MAR1!$E$11)</f>
        <v/>
      </c>
      <c r="R661" s="7">
        <f>IF($I661=1,(O661-MAR1!$B$12)/MAR1!$D$12,(O661-MAR1!$C$12)/MAR1!$E$12)</f>
        <v/>
      </c>
      <c r="S661" s="7">
        <f>IF($I661=1,(P661-MAR1!$B$13)/MAR1!$D$13,(P661-MAR1!$C$13)/MAR1!$E$13)</f>
        <v/>
      </c>
      <c r="U661" s="5" t="n">
        <v>660</v>
      </c>
      <c r="V661" s="5" t="n">
        <v>0.691364</v>
      </c>
      <c r="W661" s="5" t="n">
        <v>0.666529</v>
      </c>
      <c r="X661" s="5" t="n">
        <v>0.028111</v>
      </c>
      <c r="Y661" s="5" t="n">
        <v>0.111643</v>
      </c>
      <c r="Z661" s="5" t="n">
        <v>0.714575</v>
      </c>
    </row>
    <row r="662">
      <c r="A662" s="5" t="n">
        <v>661</v>
      </c>
      <c r="B662" s="5" t="n">
        <v>2</v>
      </c>
      <c r="C662" s="5" t="n">
        <v>296</v>
      </c>
      <c r="D662" s="5" t="n">
        <v>10</v>
      </c>
      <c r="E662" s="5" t="n">
        <v>0</v>
      </c>
      <c r="F662" s="5" t="n">
        <v>30.2</v>
      </c>
      <c r="G662" s="5" t="n">
        <v>19</v>
      </c>
      <c r="H662" s="5" t="n">
        <v>14.43</v>
      </c>
      <c r="I662" s="6">
        <f>IF(E662&gt;=Markov!$B$3,1,0)</f>
        <v/>
      </c>
      <c r="J662" s="6">
        <f>I661</f>
        <v/>
      </c>
      <c r="K662" s="7">
        <f>MAR1!$B$5+MAR1!$C$5*COS(2*PI()*$C662/365)+MAR1!$D$5*SIN(2*PI()*$C662/365)</f>
        <v/>
      </c>
      <c r="L662" s="7">
        <f>MAR1!$B$6+MAR1!$C$6*COS(2*PI()*$C662/365)+MAR1!$D$6*SIN(2*PI()*$C662/365)</f>
        <v/>
      </c>
      <c r="M662" s="7">
        <f>MAR1!$B$7+MAR1!$C$7*COS(2*PI()*$C662/365)+MAR1!$D$7*SIN(2*PI()*$C662/365)</f>
        <v/>
      </c>
      <c r="N662" s="7">
        <f>F662-K662</f>
        <v/>
      </c>
      <c r="O662" s="7">
        <f>G662-L662</f>
        <v/>
      </c>
      <c r="P662" s="7">
        <f>H662-M662</f>
        <v/>
      </c>
      <c r="Q662" s="7">
        <f>IF($I662=1,(N662-MAR1!$B$11)/MAR1!$D$11,(N662-MAR1!$C$11)/MAR1!$E$11)</f>
        <v/>
      </c>
      <c r="R662" s="7">
        <f>IF($I662=1,(O662-MAR1!$B$12)/MAR1!$D$12,(O662-MAR1!$C$12)/MAR1!$E$12)</f>
        <v/>
      </c>
      <c r="S662" s="7">
        <f>IF($I662=1,(P662-MAR1!$B$13)/MAR1!$D$13,(P662-MAR1!$C$13)/MAR1!$E$13)</f>
        <v/>
      </c>
      <c r="U662" s="5" t="n">
        <v>661</v>
      </c>
      <c r="V662" s="5" t="n">
        <v>0.930637</v>
      </c>
      <c r="W662" s="5" t="n">
        <v>0.726436</v>
      </c>
      <c r="X662" s="5" t="n">
        <v>0.481956</v>
      </c>
      <c r="Y662" s="5" t="n">
        <v>0.887813</v>
      </c>
      <c r="Z662" s="5" t="n">
        <v>0.06815300000000001</v>
      </c>
    </row>
    <row r="663">
      <c r="A663" s="5" t="n">
        <v>662</v>
      </c>
      <c r="B663" s="5" t="n">
        <v>2</v>
      </c>
      <c r="C663" s="5" t="n">
        <v>297</v>
      </c>
      <c r="D663" s="5" t="n">
        <v>10</v>
      </c>
      <c r="E663" s="5" t="n">
        <v>0</v>
      </c>
      <c r="F663" s="5" t="n">
        <v>33.5</v>
      </c>
      <c r="G663" s="5" t="n">
        <v>18.2</v>
      </c>
      <c r="H663" s="5" t="n">
        <v>16.4</v>
      </c>
      <c r="I663" s="6">
        <f>IF(E663&gt;=Markov!$B$3,1,0)</f>
        <v/>
      </c>
      <c r="J663" s="6">
        <f>I662</f>
        <v/>
      </c>
      <c r="K663" s="7">
        <f>MAR1!$B$5+MAR1!$C$5*COS(2*PI()*$C663/365)+MAR1!$D$5*SIN(2*PI()*$C663/365)</f>
        <v/>
      </c>
      <c r="L663" s="7">
        <f>MAR1!$B$6+MAR1!$C$6*COS(2*PI()*$C663/365)+MAR1!$D$6*SIN(2*PI()*$C663/365)</f>
        <v/>
      </c>
      <c r="M663" s="7">
        <f>MAR1!$B$7+MAR1!$C$7*COS(2*PI()*$C663/365)+MAR1!$D$7*SIN(2*PI()*$C663/365)</f>
        <v/>
      </c>
      <c r="N663" s="7">
        <f>F663-K663</f>
        <v/>
      </c>
      <c r="O663" s="7">
        <f>G663-L663</f>
        <v/>
      </c>
      <c r="P663" s="7">
        <f>H663-M663</f>
        <v/>
      </c>
      <c r="Q663" s="7">
        <f>IF($I663=1,(N663-MAR1!$B$11)/MAR1!$D$11,(N663-MAR1!$C$11)/MAR1!$E$11)</f>
        <v/>
      </c>
      <c r="R663" s="7">
        <f>IF($I663=1,(O663-MAR1!$B$12)/MAR1!$D$12,(O663-MAR1!$C$12)/MAR1!$E$12)</f>
        <v/>
      </c>
      <c r="S663" s="7">
        <f>IF($I663=1,(P663-MAR1!$B$13)/MAR1!$D$13,(P663-MAR1!$C$13)/MAR1!$E$13)</f>
        <v/>
      </c>
      <c r="U663" s="5" t="n">
        <v>662</v>
      </c>
      <c r="V663" s="5" t="n">
        <v>0.120134</v>
      </c>
      <c r="W663" s="5" t="n">
        <v>0.603195</v>
      </c>
      <c r="X663" s="5" t="n">
        <v>0.316415</v>
      </c>
      <c r="Y663" s="5" t="n">
        <v>0.036144</v>
      </c>
      <c r="Z663" s="5" t="n">
        <v>0.40562</v>
      </c>
    </row>
    <row r="664">
      <c r="A664" s="5" t="n">
        <v>663</v>
      </c>
      <c r="B664" s="5" t="n">
        <v>2</v>
      </c>
      <c r="C664" s="5" t="n">
        <v>298</v>
      </c>
      <c r="D664" s="5" t="n">
        <v>10</v>
      </c>
      <c r="E664" s="5" t="n">
        <v>0</v>
      </c>
      <c r="F664" s="5" t="n">
        <v>28.8</v>
      </c>
      <c r="G664" s="5" t="n">
        <v>20.8</v>
      </c>
      <c r="H664" s="5" t="n">
        <v>10.41</v>
      </c>
      <c r="I664" s="6">
        <f>IF(E664&gt;=Markov!$B$3,1,0)</f>
        <v/>
      </c>
      <c r="J664" s="6">
        <f>I663</f>
        <v/>
      </c>
      <c r="K664" s="7">
        <f>MAR1!$B$5+MAR1!$C$5*COS(2*PI()*$C664/365)+MAR1!$D$5*SIN(2*PI()*$C664/365)</f>
        <v/>
      </c>
      <c r="L664" s="7">
        <f>MAR1!$B$6+MAR1!$C$6*COS(2*PI()*$C664/365)+MAR1!$D$6*SIN(2*PI()*$C664/365)</f>
        <v/>
      </c>
      <c r="M664" s="7">
        <f>MAR1!$B$7+MAR1!$C$7*COS(2*PI()*$C664/365)+MAR1!$D$7*SIN(2*PI()*$C664/365)</f>
        <v/>
      </c>
      <c r="N664" s="7">
        <f>F664-K664</f>
        <v/>
      </c>
      <c r="O664" s="7">
        <f>G664-L664</f>
        <v/>
      </c>
      <c r="P664" s="7">
        <f>H664-M664</f>
        <v/>
      </c>
      <c r="Q664" s="7">
        <f>IF($I664=1,(N664-MAR1!$B$11)/MAR1!$D$11,(N664-MAR1!$C$11)/MAR1!$E$11)</f>
        <v/>
      </c>
      <c r="R664" s="7">
        <f>IF($I664=1,(O664-MAR1!$B$12)/MAR1!$D$12,(O664-MAR1!$C$12)/MAR1!$E$12)</f>
        <v/>
      </c>
      <c r="S664" s="7">
        <f>IF($I664=1,(P664-MAR1!$B$13)/MAR1!$D$13,(P664-MAR1!$C$13)/MAR1!$E$13)</f>
        <v/>
      </c>
      <c r="U664" s="5" t="n">
        <v>663</v>
      </c>
      <c r="V664" s="5" t="n">
        <v>0.965063</v>
      </c>
      <c r="W664" s="5" t="n">
        <v>0.666984</v>
      </c>
      <c r="X664" s="5" t="n">
        <v>0.81289</v>
      </c>
      <c r="Y664" s="5" t="n">
        <v>0.178323</v>
      </c>
      <c r="Z664" s="5" t="n">
        <v>0.269132</v>
      </c>
    </row>
    <row r="665">
      <c r="A665" s="5" t="n">
        <v>664</v>
      </c>
      <c r="B665" s="5" t="n">
        <v>2</v>
      </c>
      <c r="C665" s="5" t="n">
        <v>299</v>
      </c>
      <c r="D665" s="5" t="n">
        <v>10</v>
      </c>
      <c r="E665" s="5" t="n">
        <v>0</v>
      </c>
      <c r="F665" s="5" t="n">
        <v>28.7</v>
      </c>
      <c r="G665" s="5" t="n">
        <v>20.1</v>
      </c>
      <c r="H665" s="5" t="n">
        <v>15.5</v>
      </c>
      <c r="I665" s="6">
        <f>IF(E665&gt;=Markov!$B$3,1,0)</f>
        <v/>
      </c>
      <c r="J665" s="6">
        <f>I664</f>
        <v/>
      </c>
      <c r="K665" s="7">
        <f>MAR1!$B$5+MAR1!$C$5*COS(2*PI()*$C665/365)+MAR1!$D$5*SIN(2*PI()*$C665/365)</f>
        <v/>
      </c>
      <c r="L665" s="7">
        <f>MAR1!$B$6+MAR1!$C$6*COS(2*PI()*$C665/365)+MAR1!$D$6*SIN(2*PI()*$C665/365)</f>
        <v/>
      </c>
      <c r="M665" s="7">
        <f>MAR1!$B$7+MAR1!$C$7*COS(2*PI()*$C665/365)+MAR1!$D$7*SIN(2*PI()*$C665/365)</f>
        <v/>
      </c>
      <c r="N665" s="7">
        <f>F665-K665</f>
        <v/>
      </c>
      <c r="O665" s="7">
        <f>G665-L665</f>
        <v/>
      </c>
      <c r="P665" s="7">
        <f>H665-M665</f>
        <v/>
      </c>
      <c r="Q665" s="7">
        <f>IF($I665=1,(N665-MAR1!$B$11)/MAR1!$D$11,(N665-MAR1!$C$11)/MAR1!$E$11)</f>
        <v/>
      </c>
      <c r="R665" s="7">
        <f>IF($I665=1,(O665-MAR1!$B$12)/MAR1!$D$12,(O665-MAR1!$C$12)/MAR1!$E$12)</f>
        <v/>
      </c>
      <c r="S665" s="7">
        <f>IF($I665=1,(P665-MAR1!$B$13)/MAR1!$D$13,(P665-MAR1!$C$13)/MAR1!$E$13)</f>
        <v/>
      </c>
      <c r="U665" s="5" t="n">
        <v>664</v>
      </c>
      <c r="V665" s="5" t="n">
        <v>0.834439</v>
      </c>
      <c r="W665" s="5" t="n">
        <v>0.910171</v>
      </c>
      <c r="X665" s="5" t="n">
        <v>0.883013</v>
      </c>
      <c r="Y665" s="5" t="n">
        <v>0.660623</v>
      </c>
      <c r="Z665" s="5" t="n">
        <v>0.286395</v>
      </c>
    </row>
    <row r="666">
      <c r="A666" s="5" t="n">
        <v>665</v>
      </c>
      <c r="B666" s="5" t="n">
        <v>2</v>
      </c>
      <c r="C666" s="5" t="n">
        <v>300</v>
      </c>
      <c r="D666" s="5" t="n">
        <v>10</v>
      </c>
      <c r="E666" s="5" t="n">
        <v>0</v>
      </c>
      <c r="F666" s="5" t="n">
        <v>28.6</v>
      </c>
      <c r="G666" s="5" t="n">
        <v>18.6</v>
      </c>
      <c r="H666" s="5" t="n">
        <v>14.33</v>
      </c>
      <c r="I666" s="6">
        <f>IF(E666&gt;=Markov!$B$3,1,0)</f>
        <v/>
      </c>
      <c r="J666" s="6">
        <f>I665</f>
        <v/>
      </c>
      <c r="K666" s="7">
        <f>MAR1!$B$5+MAR1!$C$5*COS(2*PI()*$C666/365)+MAR1!$D$5*SIN(2*PI()*$C666/365)</f>
        <v/>
      </c>
      <c r="L666" s="7">
        <f>MAR1!$B$6+MAR1!$C$6*COS(2*PI()*$C666/365)+MAR1!$D$6*SIN(2*PI()*$C666/365)</f>
        <v/>
      </c>
      <c r="M666" s="7">
        <f>MAR1!$B$7+MAR1!$C$7*COS(2*PI()*$C666/365)+MAR1!$D$7*SIN(2*PI()*$C666/365)</f>
        <v/>
      </c>
      <c r="N666" s="7">
        <f>F666-K666</f>
        <v/>
      </c>
      <c r="O666" s="7">
        <f>G666-L666</f>
        <v/>
      </c>
      <c r="P666" s="7">
        <f>H666-M666</f>
        <v/>
      </c>
      <c r="Q666" s="7">
        <f>IF($I666=1,(N666-MAR1!$B$11)/MAR1!$D$11,(N666-MAR1!$C$11)/MAR1!$E$11)</f>
        <v/>
      </c>
      <c r="R666" s="7">
        <f>IF($I666=1,(O666-MAR1!$B$12)/MAR1!$D$12,(O666-MAR1!$C$12)/MAR1!$E$12)</f>
        <v/>
      </c>
      <c r="S666" s="7">
        <f>IF($I666=1,(P666-MAR1!$B$13)/MAR1!$D$13,(P666-MAR1!$C$13)/MAR1!$E$13)</f>
        <v/>
      </c>
      <c r="U666" s="5" t="n">
        <v>665</v>
      </c>
      <c r="V666" s="5" t="n">
        <v>0.41704</v>
      </c>
      <c r="W666" s="5" t="n">
        <v>0.33925</v>
      </c>
      <c r="X666" s="5" t="n">
        <v>0.79908</v>
      </c>
      <c r="Y666" s="5" t="n">
        <v>0.978806</v>
      </c>
      <c r="Z666" s="5" t="n">
        <v>0.683149</v>
      </c>
    </row>
    <row r="667">
      <c r="A667" s="5" t="n">
        <v>666</v>
      </c>
      <c r="B667" s="5" t="n">
        <v>2</v>
      </c>
      <c r="C667" s="5" t="n">
        <v>301</v>
      </c>
      <c r="D667" s="5" t="n">
        <v>10</v>
      </c>
      <c r="E667" s="5" t="n">
        <v>0</v>
      </c>
      <c r="F667" s="5" t="n">
        <v>28</v>
      </c>
      <c r="G667" s="5" t="n">
        <v>17.4</v>
      </c>
      <c r="H667" s="5" t="n">
        <v>12.08</v>
      </c>
      <c r="I667" s="6">
        <f>IF(E667&gt;=Markov!$B$3,1,0)</f>
        <v/>
      </c>
      <c r="J667" s="6">
        <f>I666</f>
        <v/>
      </c>
      <c r="K667" s="7">
        <f>MAR1!$B$5+MAR1!$C$5*COS(2*PI()*$C667/365)+MAR1!$D$5*SIN(2*PI()*$C667/365)</f>
        <v/>
      </c>
      <c r="L667" s="7">
        <f>MAR1!$B$6+MAR1!$C$6*COS(2*PI()*$C667/365)+MAR1!$D$6*SIN(2*PI()*$C667/365)</f>
        <v/>
      </c>
      <c r="M667" s="7">
        <f>MAR1!$B$7+MAR1!$C$7*COS(2*PI()*$C667/365)+MAR1!$D$7*SIN(2*PI()*$C667/365)</f>
        <v/>
      </c>
      <c r="N667" s="7">
        <f>F667-K667</f>
        <v/>
      </c>
      <c r="O667" s="7">
        <f>G667-L667</f>
        <v/>
      </c>
      <c r="P667" s="7">
        <f>H667-M667</f>
        <v/>
      </c>
      <c r="Q667" s="7">
        <f>IF($I667=1,(N667-MAR1!$B$11)/MAR1!$D$11,(N667-MAR1!$C$11)/MAR1!$E$11)</f>
        <v/>
      </c>
      <c r="R667" s="7">
        <f>IF($I667=1,(O667-MAR1!$B$12)/MAR1!$D$12,(O667-MAR1!$C$12)/MAR1!$E$12)</f>
        <v/>
      </c>
      <c r="S667" s="7">
        <f>IF($I667=1,(P667-MAR1!$B$13)/MAR1!$D$13,(P667-MAR1!$C$13)/MAR1!$E$13)</f>
        <v/>
      </c>
      <c r="U667" s="5" t="n">
        <v>666</v>
      </c>
      <c r="V667" s="5" t="n">
        <v>0.460077</v>
      </c>
      <c r="W667" s="5" t="n">
        <v>0.865627</v>
      </c>
      <c r="X667" s="5" t="n">
        <v>0.502934</v>
      </c>
      <c r="Y667" s="5" t="n">
        <v>0.147677</v>
      </c>
      <c r="Z667" s="5" t="n">
        <v>0.321695</v>
      </c>
    </row>
    <row r="668">
      <c r="A668" s="5" t="n">
        <v>667</v>
      </c>
      <c r="B668" s="5" t="n">
        <v>2</v>
      </c>
      <c r="C668" s="5" t="n">
        <v>302</v>
      </c>
      <c r="D668" s="5" t="n">
        <v>10</v>
      </c>
      <c r="E668" s="5" t="n">
        <v>0</v>
      </c>
      <c r="F668" s="5" t="n">
        <v>28.6</v>
      </c>
      <c r="G668" s="5" t="n">
        <v>18.4</v>
      </c>
      <c r="H668" s="5" t="n">
        <v>14.3</v>
      </c>
      <c r="I668" s="6">
        <f>IF(E668&gt;=Markov!$B$3,1,0)</f>
        <v/>
      </c>
      <c r="J668" s="6">
        <f>I667</f>
        <v/>
      </c>
      <c r="K668" s="7">
        <f>MAR1!$B$5+MAR1!$C$5*COS(2*PI()*$C668/365)+MAR1!$D$5*SIN(2*PI()*$C668/365)</f>
        <v/>
      </c>
      <c r="L668" s="7">
        <f>MAR1!$B$6+MAR1!$C$6*COS(2*PI()*$C668/365)+MAR1!$D$6*SIN(2*PI()*$C668/365)</f>
        <v/>
      </c>
      <c r="M668" s="7">
        <f>MAR1!$B$7+MAR1!$C$7*COS(2*PI()*$C668/365)+MAR1!$D$7*SIN(2*PI()*$C668/365)</f>
        <v/>
      </c>
      <c r="N668" s="7">
        <f>F668-K668</f>
        <v/>
      </c>
      <c r="O668" s="7">
        <f>G668-L668</f>
        <v/>
      </c>
      <c r="P668" s="7">
        <f>H668-M668</f>
        <v/>
      </c>
      <c r="Q668" s="7">
        <f>IF($I668=1,(N668-MAR1!$B$11)/MAR1!$D$11,(N668-MAR1!$C$11)/MAR1!$E$11)</f>
        <v/>
      </c>
      <c r="R668" s="7">
        <f>IF($I668=1,(O668-MAR1!$B$12)/MAR1!$D$12,(O668-MAR1!$C$12)/MAR1!$E$12)</f>
        <v/>
      </c>
      <c r="S668" s="7">
        <f>IF($I668=1,(P668-MAR1!$B$13)/MAR1!$D$13,(P668-MAR1!$C$13)/MAR1!$E$13)</f>
        <v/>
      </c>
      <c r="U668" s="5" t="n">
        <v>667</v>
      </c>
      <c r="V668" s="5" t="n">
        <v>0.012844</v>
      </c>
      <c r="W668" s="5" t="n">
        <v>0.277519</v>
      </c>
      <c r="X668" s="5" t="n">
        <v>0.318692</v>
      </c>
      <c r="Y668" s="5" t="n">
        <v>0.549276</v>
      </c>
      <c r="Z668" s="5" t="n">
        <v>0.273524</v>
      </c>
    </row>
    <row r="669">
      <c r="A669" s="5" t="n">
        <v>668</v>
      </c>
      <c r="B669" s="5" t="n">
        <v>2</v>
      </c>
      <c r="C669" s="5" t="n">
        <v>303</v>
      </c>
      <c r="D669" s="5" t="n">
        <v>10</v>
      </c>
      <c r="E669" s="5" t="n">
        <v>0</v>
      </c>
      <c r="F669" s="5" t="n">
        <v>29.4</v>
      </c>
      <c r="G669" s="5" t="n">
        <v>16.9</v>
      </c>
      <c r="H669" s="5" t="n">
        <v>11.41</v>
      </c>
      <c r="I669" s="6">
        <f>IF(E669&gt;=Markov!$B$3,1,0)</f>
        <v/>
      </c>
      <c r="J669" s="6">
        <f>I668</f>
        <v/>
      </c>
      <c r="K669" s="7">
        <f>MAR1!$B$5+MAR1!$C$5*COS(2*PI()*$C669/365)+MAR1!$D$5*SIN(2*PI()*$C669/365)</f>
        <v/>
      </c>
      <c r="L669" s="7">
        <f>MAR1!$B$6+MAR1!$C$6*COS(2*PI()*$C669/365)+MAR1!$D$6*SIN(2*PI()*$C669/365)</f>
        <v/>
      </c>
      <c r="M669" s="7">
        <f>MAR1!$B$7+MAR1!$C$7*COS(2*PI()*$C669/365)+MAR1!$D$7*SIN(2*PI()*$C669/365)</f>
        <v/>
      </c>
      <c r="N669" s="7">
        <f>F669-K669</f>
        <v/>
      </c>
      <c r="O669" s="7">
        <f>G669-L669</f>
        <v/>
      </c>
      <c r="P669" s="7">
        <f>H669-M669</f>
        <v/>
      </c>
      <c r="Q669" s="7">
        <f>IF($I669=1,(N669-MAR1!$B$11)/MAR1!$D$11,(N669-MAR1!$C$11)/MAR1!$E$11)</f>
        <v/>
      </c>
      <c r="R669" s="7">
        <f>IF($I669=1,(O669-MAR1!$B$12)/MAR1!$D$12,(O669-MAR1!$C$12)/MAR1!$E$12)</f>
        <v/>
      </c>
      <c r="S669" s="7">
        <f>IF($I669=1,(P669-MAR1!$B$13)/MAR1!$D$13,(P669-MAR1!$C$13)/MAR1!$E$13)</f>
        <v/>
      </c>
      <c r="U669" s="5" t="n">
        <v>668</v>
      </c>
      <c r="V669" s="5" t="n">
        <v>0.541784</v>
      </c>
      <c r="W669" s="5" t="n">
        <v>0.151801</v>
      </c>
      <c r="X669" s="5" t="n">
        <v>0.145689</v>
      </c>
      <c r="Y669" s="5" t="n">
        <v>0.036305</v>
      </c>
      <c r="Z669" s="5" t="n">
        <v>0.514424</v>
      </c>
    </row>
    <row r="670">
      <c r="A670" s="5" t="n">
        <v>669</v>
      </c>
      <c r="B670" s="5" t="n">
        <v>2</v>
      </c>
      <c r="C670" s="5" t="n">
        <v>304</v>
      </c>
      <c r="D670" s="5" t="n">
        <v>10</v>
      </c>
      <c r="E670" s="5" t="n">
        <v>0</v>
      </c>
      <c r="F670" s="5" t="n">
        <v>28.1</v>
      </c>
      <c r="G670" s="5" t="n">
        <v>17.7</v>
      </c>
      <c r="H670" s="5" t="n">
        <v>14.52</v>
      </c>
      <c r="I670" s="6">
        <f>IF(E670&gt;=Markov!$B$3,1,0)</f>
        <v/>
      </c>
      <c r="J670" s="6">
        <f>I669</f>
        <v/>
      </c>
      <c r="K670" s="7">
        <f>MAR1!$B$5+MAR1!$C$5*COS(2*PI()*$C670/365)+MAR1!$D$5*SIN(2*PI()*$C670/365)</f>
        <v/>
      </c>
      <c r="L670" s="7">
        <f>MAR1!$B$6+MAR1!$C$6*COS(2*PI()*$C670/365)+MAR1!$D$6*SIN(2*PI()*$C670/365)</f>
        <v/>
      </c>
      <c r="M670" s="7">
        <f>MAR1!$B$7+MAR1!$C$7*COS(2*PI()*$C670/365)+MAR1!$D$7*SIN(2*PI()*$C670/365)</f>
        <v/>
      </c>
      <c r="N670" s="7">
        <f>F670-K670</f>
        <v/>
      </c>
      <c r="O670" s="7">
        <f>G670-L670</f>
        <v/>
      </c>
      <c r="P670" s="7">
        <f>H670-M670</f>
        <v/>
      </c>
      <c r="Q670" s="7">
        <f>IF($I670=1,(N670-MAR1!$B$11)/MAR1!$D$11,(N670-MAR1!$C$11)/MAR1!$E$11)</f>
        <v/>
      </c>
      <c r="R670" s="7">
        <f>IF($I670=1,(O670-MAR1!$B$12)/MAR1!$D$12,(O670-MAR1!$C$12)/MAR1!$E$12)</f>
        <v/>
      </c>
      <c r="S670" s="7">
        <f>IF($I670=1,(P670-MAR1!$B$13)/MAR1!$D$13,(P670-MAR1!$C$13)/MAR1!$E$13)</f>
        <v/>
      </c>
      <c r="U670" s="5" t="n">
        <v>669</v>
      </c>
      <c r="V670" s="5" t="n">
        <v>0.216405</v>
      </c>
      <c r="W670" s="5" t="n">
        <v>0.6082109999999999</v>
      </c>
      <c r="X670" s="5" t="n">
        <v>0.097773</v>
      </c>
      <c r="Y670" s="5" t="n">
        <v>0.694839</v>
      </c>
      <c r="Z670" s="5" t="n">
        <v>0.979384</v>
      </c>
    </row>
    <row r="671">
      <c r="A671" s="5" t="n">
        <v>670</v>
      </c>
      <c r="B671" s="5" t="n">
        <v>2</v>
      </c>
      <c r="C671" s="5" t="n">
        <v>305</v>
      </c>
      <c r="D671" s="5" t="n">
        <v>11</v>
      </c>
      <c r="E671" s="5" t="n">
        <v>0</v>
      </c>
      <c r="F671" s="5" t="n">
        <v>27.3</v>
      </c>
      <c r="G671" s="5" t="n">
        <v>18.2</v>
      </c>
      <c r="H671" s="5" t="n">
        <v>16.28</v>
      </c>
      <c r="I671" s="6">
        <f>IF(E671&gt;=Markov!$B$3,1,0)</f>
        <v/>
      </c>
      <c r="J671" s="6">
        <f>I670</f>
        <v/>
      </c>
      <c r="K671" s="7">
        <f>MAR1!$B$5+MAR1!$C$5*COS(2*PI()*$C671/365)+MAR1!$D$5*SIN(2*PI()*$C671/365)</f>
        <v/>
      </c>
      <c r="L671" s="7">
        <f>MAR1!$B$6+MAR1!$C$6*COS(2*PI()*$C671/365)+MAR1!$D$6*SIN(2*PI()*$C671/365)</f>
        <v/>
      </c>
      <c r="M671" s="7">
        <f>MAR1!$B$7+MAR1!$C$7*COS(2*PI()*$C671/365)+MAR1!$D$7*SIN(2*PI()*$C671/365)</f>
        <v/>
      </c>
      <c r="N671" s="7">
        <f>F671-K671</f>
        <v/>
      </c>
      <c r="O671" s="7">
        <f>G671-L671</f>
        <v/>
      </c>
      <c r="P671" s="7">
        <f>H671-M671</f>
        <v/>
      </c>
      <c r="Q671" s="7">
        <f>IF($I671=1,(N671-MAR1!$B$11)/MAR1!$D$11,(N671-MAR1!$C$11)/MAR1!$E$11)</f>
        <v/>
      </c>
      <c r="R671" s="7">
        <f>IF($I671=1,(O671-MAR1!$B$12)/MAR1!$D$12,(O671-MAR1!$C$12)/MAR1!$E$12)</f>
        <v/>
      </c>
      <c r="S671" s="7">
        <f>IF($I671=1,(P671-MAR1!$B$13)/MAR1!$D$13,(P671-MAR1!$C$13)/MAR1!$E$13)</f>
        <v/>
      </c>
      <c r="U671" s="5" t="n">
        <v>670</v>
      </c>
      <c r="V671" s="5" t="n">
        <v>0.230666</v>
      </c>
      <c r="W671" s="5" t="n">
        <v>0.796702</v>
      </c>
      <c r="X671" s="5" t="n">
        <v>0.6520280000000001</v>
      </c>
      <c r="Y671" s="5" t="n">
        <v>0.442753</v>
      </c>
      <c r="Z671" s="5" t="n">
        <v>0.914891</v>
      </c>
    </row>
    <row r="672">
      <c r="A672" s="5" t="n">
        <v>671</v>
      </c>
      <c r="B672" s="5" t="n">
        <v>2</v>
      </c>
      <c r="C672" s="5" t="n">
        <v>306</v>
      </c>
      <c r="D672" s="5" t="n">
        <v>11</v>
      </c>
      <c r="E672" s="5" t="n">
        <v>0</v>
      </c>
      <c r="F672" s="5" t="n">
        <v>28.3</v>
      </c>
      <c r="G672" s="5" t="n">
        <v>19.6</v>
      </c>
      <c r="H672" s="5" t="n">
        <v>14.44</v>
      </c>
      <c r="I672" s="6">
        <f>IF(E672&gt;=Markov!$B$3,1,0)</f>
        <v/>
      </c>
      <c r="J672" s="6">
        <f>I671</f>
        <v/>
      </c>
      <c r="K672" s="7">
        <f>MAR1!$B$5+MAR1!$C$5*COS(2*PI()*$C672/365)+MAR1!$D$5*SIN(2*PI()*$C672/365)</f>
        <v/>
      </c>
      <c r="L672" s="7">
        <f>MAR1!$B$6+MAR1!$C$6*COS(2*PI()*$C672/365)+MAR1!$D$6*SIN(2*PI()*$C672/365)</f>
        <v/>
      </c>
      <c r="M672" s="7">
        <f>MAR1!$B$7+MAR1!$C$7*COS(2*PI()*$C672/365)+MAR1!$D$7*SIN(2*PI()*$C672/365)</f>
        <v/>
      </c>
      <c r="N672" s="7">
        <f>F672-K672</f>
        <v/>
      </c>
      <c r="O672" s="7">
        <f>G672-L672</f>
        <v/>
      </c>
      <c r="P672" s="7">
        <f>H672-M672</f>
        <v/>
      </c>
      <c r="Q672" s="7">
        <f>IF($I672=1,(N672-MAR1!$B$11)/MAR1!$D$11,(N672-MAR1!$C$11)/MAR1!$E$11)</f>
        <v/>
      </c>
      <c r="R672" s="7">
        <f>IF($I672=1,(O672-MAR1!$B$12)/MAR1!$D$12,(O672-MAR1!$C$12)/MAR1!$E$12)</f>
        <v/>
      </c>
      <c r="S672" s="7">
        <f>IF($I672=1,(P672-MAR1!$B$13)/MAR1!$D$13,(P672-MAR1!$C$13)/MAR1!$E$13)</f>
        <v/>
      </c>
      <c r="U672" s="5" t="n">
        <v>671</v>
      </c>
      <c r="V672" s="5" t="n">
        <v>0.04236</v>
      </c>
      <c r="W672" s="5" t="n">
        <v>0.09638099999999999</v>
      </c>
      <c r="X672" s="5" t="n">
        <v>0.800418</v>
      </c>
      <c r="Y672" s="5" t="n">
        <v>0.287942</v>
      </c>
      <c r="Z672" s="5" t="n">
        <v>0.464827</v>
      </c>
    </row>
    <row r="673">
      <c r="A673" s="5" t="n">
        <v>672</v>
      </c>
      <c r="B673" s="5" t="n">
        <v>2</v>
      </c>
      <c r="C673" s="5" t="n">
        <v>307</v>
      </c>
      <c r="D673" s="5" t="n">
        <v>11</v>
      </c>
      <c r="E673" s="5" t="n">
        <v>0</v>
      </c>
      <c r="F673" s="5" t="n">
        <v>29.6</v>
      </c>
      <c r="G673" s="5" t="n">
        <v>18.9</v>
      </c>
      <c r="H673" s="5" t="n">
        <v>15.92</v>
      </c>
      <c r="I673" s="6">
        <f>IF(E673&gt;=Markov!$B$3,1,0)</f>
        <v/>
      </c>
      <c r="J673" s="6">
        <f>I672</f>
        <v/>
      </c>
      <c r="K673" s="7">
        <f>MAR1!$B$5+MAR1!$C$5*COS(2*PI()*$C673/365)+MAR1!$D$5*SIN(2*PI()*$C673/365)</f>
        <v/>
      </c>
      <c r="L673" s="7">
        <f>MAR1!$B$6+MAR1!$C$6*COS(2*PI()*$C673/365)+MAR1!$D$6*SIN(2*PI()*$C673/365)</f>
        <v/>
      </c>
      <c r="M673" s="7">
        <f>MAR1!$B$7+MAR1!$C$7*COS(2*PI()*$C673/365)+MAR1!$D$7*SIN(2*PI()*$C673/365)</f>
        <v/>
      </c>
      <c r="N673" s="7">
        <f>F673-K673</f>
        <v/>
      </c>
      <c r="O673" s="7">
        <f>G673-L673</f>
        <v/>
      </c>
      <c r="P673" s="7">
        <f>H673-M673</f>
        <v/>
      </c>
      <c r="Q673" s="7">
        <f>IF($I673=1,(N673-MAR1!$B$11)/MAR1!$D$11,(N673-MAR1!$C$11)/MAR1!$E$11)</f>
        <v/>
      </c>
      <c r="R673" s="7">
        <f>IF($I673=1,(O673-MAR1!$B$12)/MAR1!$D$12,(O673-MAR1!$C$12)/MAR1!$E$12)</f>
        <v/>
      </c>
      <c r="S673" s="7">
        <f>IF($I673=1,(P673-MAR1!$B$13)/MAR1!$D$13,(P673-MAR1!$C$13)/MAR1!$E$13)</f>
        <v/>
      </c>
      <c r="U673" s="5" t="n">
        <v>672</v>
      </c>
      <c r="V673" s="5" t="n">
        <v>0.575557</v>
      </c>
      <c r="W673" s="5" t="n">
        <v>0.482289</v>
      </c>
      <c r="X673" s="5" t="n">
        <v>0.10966</v>
      </c>
      <c r="Y673" s="5" t="n">
        <v>0.934246</v>
      </c>
      <c r="Z673" s="5" t="n">
        <v>0.204772</v>
      </c>
    </row>
    <row r="674">
      <c r="A674" s="5" t="n">
        <v>673</v>
      </c>
      <c r="B674" s="5" t="n">
        <v>2</v>
      </c>
      <c r="C674" s="5" t="n">
        <v>308</v>
      </c>
      <c r="D674" s="5" t="n">
        <v>11</v>
      </c>
      <c r="E674" s="5" t="n">
        <v>0</v>
      </c>
      <c r="F674" s="5" t="n">
        <v>30.7</v>
      </c>
      <c r="G674" s="5" t="n">
        <v>17.5</v>
      </c>
      <c r="H674" s="5" t="n">
        <v>17.69</v>
      </c>
      <c r="I674" s="6">
        <f>IF(E674&gt;=Markov!$B$3,1,0)</f>
        <v/>
      </c>
      <c r="J674" s="6">
        <f>I673</f>
        <v/>
      </c>
      <c r="K674" s="7">
        <f>MAR1!$B$5+MAR1!$C$5*COS(2*PI()*$C674/365)+MAR1!$D$5*SIN(2*PI()*$C674/365)</f>
        <v/>
      </c>
      <c r="L674" s="7">
        <f>MAR1!$B$6+MAR1!$C$6*COS(2*PI()*$C674/365)+MAR1!$D$6*SIN(2*PI()*$C674/365)</f>
        <v/>
      </c>
      <c r="M674" s="7">
        <f>MAR1!$B$7+MAR1!$C$7*COS(2*PI()*$C674/365)+MAR1!$D$7*SIN(2*PI()*$C674/365)</f>
        <v/>
      </c>
      <c r="N674" s="7">
        <f>F674-K674</f>
        <v/>
      </c>
      <c r="O674" s="7">
        <f>G674-L674</f>
        <v/>
      </c>
      <c r="P674" s="7">
        <f>H674-M674</f>
        <v/>
      </c>
      <c r="Q674" s="7">
        <f>IF($I674=1,(N674-MAR1!$B$11)/MAR1!$D$11,(N674-MAR1!$C$11)/MAR1!$E$11)</f>
        <v/>
      </c>
      <c r="R674" s="7">
        <f>IF($I674=1,(O674-MAR1!$B$12)/MAR1!$D$12,(O674-MAR1!$C$12)/MAR1!$E$12)</f>
        <v/>
      </c>
      <c r="S674" s="7">
        <f>IF($I674=1,(P674-MAR1!$B$13)/MAR1!$D$13,(P674-MAR1!$C$13)/MAR1!$E$13)</f>
        <v/>
      </c>
      <c r="U674" s="5" t="n">
        <v>673</v>
      </c>
      <c r="V674" s="5" t="n">
        <v>0.978689</v>
      </c>
      <c r="W674" s="5" t="n">
        <v>0.650186</v>
      </c>
      <c r="X674" s="5" t="n">
        <v>0.281062</v>
      </c>
      <c r="Y674" s="5" t="n">
        <v>0.354107</v>
      </c>
      <c r="Z674" s="5" t="n">
        <v>0.9134330000000001</v>
      </c>
    </row>
    <row r="675">
      <c r="A675" s="5" t="n">
        <v>674</v>
      </c>
      <c r="B675" s="5" t="n">
        <v>2</v>
      </c>
      <c r="C675" s="5" t="n">
        <v>309</v>
      </c>
      <c r="D675" s="5" t="n">
        <v>11</v>
      </c>
      <c r="E675" s="5" t="n">
        <v>0</v>
      </c>
      <c r="F675" s="5" t="n">
        <v>32.7</v>
      </c>
      <c r="G675" s="5" t="n">
        <v>18.8</v>
      </c>
      <c r="H675" s="5" t="n">
        <v>17.14</v>
      </c>
      <c r="I675" s="6">
        <f>IF(E675&gt;=Markov!$B$3,1,0)</f>
        <v/>
      </c>
      <c r="J675" s="6">
        <f>I674</f>
        <v/>
      </c>
      <c r="K675" s="7">
        <f>MAR1!$B$5+MAR1!$C$5*COS(2*PI()*$C675/365)+MAR1!$D$5*SIN(2*PI()*$C675/365)</f>
        <v/>
      </c>
      <c r="L675" s="7">
        <f>MAR1!$B$6+MAR1!$C$6*COS(2*PI()*$C675/365)+MAR1!$D$6*SIN(2*PI()*$C675/365)</f>
        <v/>
      </c>
      <c r="M675" s="7">
        <f>MAR1!$B$7+MAR1!$C$7*COS(2*PI()*$C675/365)+MAR1!$D$7*SIN(2*PI()*$C675/365)</f>
        <v/>
      </c>
      <c r="N675" s="7">
        <f>F675-K675</f>
        <v/>
      </c>
      <c r="O675" s="7">
        <f>G675-L675</f>
        <v/>
      </c>
      <c r="P675" s="7">
        <f>H675-M675</f>
        <v/>
      </c>
      <c r="Q675" s="7">
        <f>IF($I675=1,(N675-MAR1!$B$11)/MAR1!$D$11,(N675-MAR1!$C$11)/MAR1!$E$11)</f>
        <v/>
      </c>
      <c r="R675" s="7">
        <f>IF($I675=1,(O675-MAR1!$B$12)/MAR1!$D$12,(O675-MAR1!$C$12)/MAR1!$E$12)</f>
        <v/>
      </c>
      <c r="S675" s="7">
        <f>IF($I675=1,(P675-MAR1!$B$13)/MAR1!$D$13,(P675-MAR1!$C$13)/MAR1!$E$13)</f>
        <v/>
      </c>
      <c r="U675" s="5" t="n">
        <v>674</v>
      </c>
      <c r="V675" s="5" t="n">
        <v>0.689748</v>
      </c>
      <c r="W675" s="5" t="n">
        <v>0.255501</v>
      </c>
      <c r="X675" s="5" t="n">
        <v>0.524007</v>
      </c>
      <c r="Y675" s="5" t="n">
        <v>0.202823</v>
      </c>
      <c r="Z675" s="5" t="n">
        <v>0.933192</v>
      </c>
    </row>
    <row r="676">
      <c r="A676" s="5" t="n">
        <v>675</v>
      </c>
      <c r="B676" s="5" t="n">
        <v>2</v>
      </c>
      <c r="C676" s="5" t="n">
        <v>310</v>
      </c>
      <c r="D676" s="5" t="n">
        <v>11</v>
      </c>
      <c r="E676" s="5" t="n">
        <v>0</v>
      </c>
      <c r="F676" s="5" t="n">
        <v>27.4</v>
      </c>
      <c r="G676" s="5" t="n">
        <v>14.7</v>
      </c>
      <c r="H676" s="5" t="n">
        <v>13.56</v>
      </c>
      <c r="I676" s="6">
        <f>IF(E676&gt;=Markov!$B$3,1,0)</f>
        <v/>
      </c>
      <c r="J676" s="6">
        <f>I675</f>
        <v/>
      </c>
      <c r="K676" s="7">
        <f>MAR1!$B$5+MAR1!$C$5*COS(2*PI()*$C676/365)+MAR1!$D$5*SIN(2*PI()*$C676/365)</f>
        <v/>
      </c>
      <c r="L676" s="7">
        <f>MAR1!$B$6+MAR1!$C$6*COS(2*PI()*$C676/365)+MAR1!$D$6*SIN(2*PI()*$C676/365)</f>
        <v/>
      </c>
      <c r="M676" s="7">
        <f>MAR1!$B$7+MAR1!$C$7*COS(2*PI()*$C676/365)+MAR1!$D$7*SIN(2*PI()*$C676/365)</f>
        <v/>
      </c>
      <c r="N676" s="7">
        <f>F676-K676</f>
        <v/>
      </c>
      <c r="O676" s="7">
        <f>G676-L676</f>
        <v/>
      </c>
      <c r="P676" s="7">
        <f>H676-M676</f>
        <v/>
      </c>
      <c r="Q676" s="7">
        <f>IF($I676=1,(N676-MAR1!$B$11)/MAR1!$D$11,(N676-MAR1!$C$11)/MAR1!$E$11)</f>
        <v/>
      </c>
      <c r="R676" s="7">
        <f>IF($I676=1,(O676-MAR1!$B$12)/MAR1!$D$12,(O676-MAR1!$C$12)/MAR1!$E$12)</f>
        <v/>
      </c>
      <c r="S676" s="7">
        <f>IF($I676=1,(P676-MAR1!$B$13)/MAR1!$D$13,(P676-MAR1!$C$13)/MAR1!$E$13)</f>
        <v/>
      </c>
      <c r="U676" s="5" t="n">
        <v>675</v>
      </c>
      <c r="V676" s="5" t="n">
        <v>0.06522600000000001</v>
      </c>
      <c r="W676" s="5" t="n">
        <v>0.153501</v>
      </c>
      <c r="X676" s="5" t="n">
        <v>0.25309</v>
      </c>
      <c r="Y676" s="5" t="n">
        <v>0.996703</v>
      </c>
      <c r="Z676" s="5" t="n">
        <v>0.511594</v>
      </c>
    </row>
    <row r="677">
      <c r="A677" s="5" t="n">
        <v>676</v>
      </c>
      <c r="B677" s="5" t="n">
        <v>2</v>
      </c>
      <c r="C677" s="5" t="n">
        <v>311</v>
      </c>
      <c r="D677" s="5" t="n">
        <v>11</v>
      </c>
      <c r="E677" s="5" t="n">
        <v>6.7</v>
      </c>
      <c r="F677" s="5" t="n">
        <v>23.3</v>
      </c>
      <c r="G677" s="5" t="n">
        <v>13.5</v>
      </c>
      <c r="H677" s="5" t="n">
        <v>9.75</v>
      </c>
      <c r="I677" s="6">
        <f>IF(E677&gt;=Markov!$B$3,1,0)</f>
        <v/>
      </c>
      <c r="J677" s="6">
        <f>I676</f>
        <v/>
      </c>
      <c r="K677" s="7">
        <f>MAR1!$B$5+MAR1!$C$5*COS(2*PI()*$C677/365)+MAR1!$D$5*SIN(2*PI()*$C677/365)</f>
        <v/>
      </c>
      <c r="L677" s="7">
        <f>MAR1!$B$6+MAR1!$C$6*COS(2*PI()*$C677/365)+MAR1!$D$6*SIN(2*PI()*$C677/365)</f>
        <v/>
      </c>
      <c r="M677" s="7">
        <f>MAR1!$B$7+MAR1!$C$7*COS(2*PI()*$C677/365)+MAR1!$D$7*SIN(2*PI()*$C677/365)</f>
        <v/>
      </c>
      <c r="N677" s="7">
        <f>F677-K677</f>
        <v/>
      </c>
      <c r="O677" s="7">
        <f>G677-L677</f>
        <v/>
      </c>
      <c r="P677" s="7">
        <f>H677-M677</f>
        <v/>
      </c>
      <c r="Q677" s="7">
        <f>IF($I677=1,(N677-MAR1!$B$11)/MAR1!$D$11,(N677-MAR1!$C$11)/MAR1!$E$11)</f>
        <v/>
      </c>
      <c r="R677" s="7">
        <f>IF($I677=1,(O677-MAR1!$B$12)/MAR1!$D$12,(O677-MAR1!$C$12)/MAR1!$E$12)</f>
        <v/>
      </c>
      <c r="S677" s="7">
        <f>IF($I677=1,(P677-MAR1!$B$13)/MAR1!$D$13,(P677-MAR1!$C$13)/MAR1!$E$13)</f>
        <v/>
      </c>
      <c r="U677" s="5" t="n">
        <v>676</v>
      </c>
      <c r="V677" s="5" t="n">
        <v>0.766023</v>
      </c>
      <c r="W677" s="5" t="n">
        <v>0.297018</v>
      </c>
      <c r="X677" s="5" t="n">
        <v>0.748374</v>
      </c>
      <c r="Y677" s="5" t="n">
        <v>0.976393</v>
      </c>
      <c r="Z677" s="5" t="n">
        <v>0.795347</v>
      </c>
    </row>
    <row r="678">
      <c r="A678" s="5" t="n">
        <v>677</v>
      </c>
      <c r="B678" s="5" t="n">
        <v>2</v>
      </c>
      <c r="C678" s="5" t="n">
        <v>312</v>
      </c>
      <c r="D678" s="5" t="n">
        <v>11</v>
      </c>
      <c r="E678" s="5" t="n">
        <v>0</v>
      </c>
      <c r="F678" s="5" t="n">
        <v>24</v>
      </c>
      <c r="G678" s="5" t="n">
        <v>14</v>
      </c>
      <c r="H678" s="5" t="n">
        <v>13.9</v>
      </c>
      <c r="I678" s="6">
        <f>IF(E678&gt;=Markov!$B$3,1,0)</f>
        <v/>
      </c>
      <c r="J678" s="6">
        <f>I677</f>
        <v/>
      </c>
      <c r="K678" s="7">
        <f>MAR1!$B$5+MAR1!$C$5*COS(2*PI()*$C678/365)+MAR1!$D$5*SIN(2*PI()*$C678/365)</f>
        <v/>
      </c>
      <c r="L678" s="7">
        <f>MAR1!$B$6+MAR1!$C$6*COS(2*PI()*$C678/365)+MAR1!$D$6*SIN(2*PI()*$C678/365)</f>
        <v/>
      </c>
      <c r="M678" s="7">
        <f>MAR1!$B$7+MAR1!$C$7*COS(2*PI()*$C678/365)+MAR1!$D$7*SIN(2*PI()*$C678/365)</f>
        <v/>
      </c>
      <c r="N678" s="7">
        <f>F678-K678</f>
        <v/>
      </c>
      <c r="O678" s="7">
        <f>G678-L678</f>
        <v/>
      </c>
      <c r="P678" s="7">
        <f>H678-M678</f>
        <v/>
      </c>
      <c r="Q678" s="7">
        <f>IF($I678=1,(N678-MAR1!$B$11)/MAR1!$D$11,(N678-MAR1!$C$11)/MAR1!$E$11)</f>
        <v/>
      </c>
      <c r="R678" s="7">
        <f>IF($I678=1,(O678-MAR1!$B$12)/MAR1!$D$12,(O678-MAR1!$C$12)/MAR1!$E$12)</f>
        <v/>
      </c>
      <c r="S678" s="7">
        <f>IF($I678=1,(P678-MAR1!$B$13)/MAR1!$D$13,(P678-MAR1!$C$13)/MAR1!$E$13)</f>
        <v/>
      </c>
      <c r="U678" s="5" t="n">
        <v>677</v>
      </c>
      <c r="V678" s="5" t="n">
        <v>0.535818</v>
      </c>
      <c r="W678" s="5" t="n">
        <v>0.696195</v>
      </c>
      <c r="X678" s="5" t="n">
        <v>0.87112</v>
      </c>
      <c r="Y678" s="5" t="n">
        <v>0.699612</v>
      </c>
      <c r="Z678" s="5" t="n">
        <v>0.827811</v>
      </c>
    </row>
    <row r="679">
      <c r="A679" s="5" t="n">
        <v>678</v>
      </c>
      <c r="B679" s="5" t="n">
        <v>2</v>
      </c>
      <c r="C679" s="5" t="n">
        <v>313</v>
      </c>
      <c r="D679" s="5" t="n">
        <v>11</v>
      </c>
      <c r="E679" s="5" t="n">
        <v>0</v>
      </c>
      <c r="F679" s="5" t="n">
        <v>25.3</v>
      </c>
      <c r="G679" s="5" t="n">
        <v>14.9</v>
      </c>
      <c r="H679" s="5" t="n">
        <v>12.34</v>
      </c>
      <c r="I679" s="6">
        <f>IF(E679&gt;=Markov!$B$3,1,0)</f>
        <v/>
      </c>
      <c r="J679" s="6">
        <f>I678</f>
        <v/>
      </c>
      <c r="K679" s="7">
        <f>MAR1!$B$5+MAR1!$C$5*COS(2*PI()*$C679/365)+MAR1!$D$5*SIN(2*PI()*$C679/365)</f>
        <v/>
      </c>
      <c r="L679" s="7">
        <f>MAR1!$B$6+MAR1!$C$6*COS(2*PI()*$C679/365)+MAR1!$D$6*SIN(2*PI()*$C679/365)</f>
        <v/>
      </c>
      <c r="M679" s="7">
        <f>MAR1!$B$7+MAR1!$C$7*COS(2*PI()*$C679/365)+MAR1!$D$7*SIN(2*PI()*$C679/365)</f>
        <v/>
      </c>
      <c r="N679" s="7">
        <f>F679-K679</f>
        <v/>
      </c>
      <c r="O679" s="7">
        <f>G679-L679</f>
        <v/>
      </c>
      <c r="P679" s="7">
        <f>H679-M679</f>
        <v/>
      </c>
      <c r="Q679" s="7">
        <f>IF($I679=1,(N679-MAR1!$B$11)/MAR1!$D$11,(N679-MAR1!$C$11)/MAR1!$E$11)</f>
        <v/>
      </c>
      <c r="R679" s="7">
        <f>IF($I679=1,(O679-MAR1!$B$12)/MAR1!$D$12,(O679-MAR1!$C$12)/MAR1!$E$12)</f>
        <v/>
      </c>
      <c r="S679" s="7">
        <f>IF($I679=1,(P679-MAR1!$B$13)/MAR1!$D$13,(P679-MAR1!$C$13)/MAR1!$E$13)</f>
        <v/>
      </c>
      <c r="U679" s="5" t="n">
        <v>678</v>
      </c>
      <c r="V679" s="5" t="n">
        <v>0.21005</v>
      </c>
      <c r="W679" s="5" t="n">
        <v>0.246547</v>
      </c>
      <c r="X679" s="5" t="n">
        <v>0.06837500000000001</v>
      </c>
      <c r="Y679" s="5" t="n">
        <v>0.6390670000000001</v>
      </c>
      <c r="Z679" s="5" t="n">
        <v>0.7116980000000001</v>
      </c>
    </row>
    <row r="680">
      <c r="A680" s="5" t="n">
        <v>679</v>
      </c>
      <c r="B680" s="5" t="n">
        <v>2</v>
      </c>
      <c r="C680" s="5" t="n">
        <v>314</v>
      </c>
      <c r="D680" s="5" t="n">
        <v>11</v>
      </c>
      <c r="E680" s="5" t="n">
        <v>0</v>
      </c>
      <c r="F680" s="5" t="n">
        <v>26.5</v>
      </c>
      <c r="G680" s="5" t="n">
        <v>13.4</v>
      </c>
      <c r="H680" s="5" t="n">
        <v>15.75</v>
      </c>
      <c r="I680" s="6">
        <f>IF(E680&gt;=Markov!$B$3,1,0)</f>
        <v/>
      </c>
      <c r="J680" s="6">
        <f>I679</f>
        <v/>
      </c>
      <c r="K680" s="7">
        <f>MAR1!$B$5+MAR1!$C$5*COS(2*PI()*$C680/365)+MAR1!$D$5*SIN(2*PI()*$C680/365)</f>
        <v/>
      </c>
      <c r="L680" s="7">
        <f>MAR1!$B$6+MAR1!$C$6*COS(2*PI()*$C680/365)+MAR1!$D$6*SIN(2*PI()*$C680/365)</f>
        <v/>
      </c>
      <c r="M680" s="7">
        <f>MAR1!$B$7+MAR1!$C$7*COS(2*PI()*$C680/365)+MAR1!$D$7*SIN(2*PI()*$C680/365)</f>
        <v/>
      </c>
      <c r="N680" s="7">
        <f>F680-K680</f>
        <v/>
      </c>
      <c r="O680" s="7">
        <f>G680-L680</f>
        <v/>
      </c>
      <c r="P680" s="7">
        <f>H680-M680</f>
        <v/>
      </c>
      <c r="Q680" s="7">
        <f>IF($I680=1,(N680-MAR1!$B$11)/MAR1!$D$11,(N680-MAR1!$C$11)/MAR1!$E$11)</f>
        <v/>
      </c>
      <c r="R680" s="7">
        <f>IF($I680=1,(O680-MAR1!$B$12)/MAR1!$D$12,(O680-MAR1!$C$12)/MAR1!$E$12)</f>
        <v/>
      </c>
      <c r="S680" s="7">
        <f>IF($I680=1,(P680-MAR1!$B$13)/MAR1!$D$13,(P680-MAR1!$C$13)/MAR1!$E$13)</f>
        <v/>
      </c>
      <c r="U680" s="5" t="n">
        <v>679</v>
      </c>
      <c r="V680" s="5" t="n">
        <v>0.110756</v>
      </c>
      <c r="W680" s="5" t="n">
        <v>0.38384</v>
      </c>
      <c r="X680" s="5" t="n">
        <v>0.964803</v>
      </c>
      <c r="Y680" s="5" t="n">
        <v>0.260446</v>
      </c>
      <c r="Z680" s="5" t="n">
        <v>0.165008</v>
      </c>
    </row>
    <row r="681">
      <c r="A681" s="5" t="n">
        <v>680</v>
      </c>
      <c r="B681" s="5" t="n">
        <v>2</v>
      </c>
      <c r="C681" s="5" t="n">
        <v>315</v>
      </c>
      <c r="D681" s="5" t="n">
        <v>11</v>
      </c>
      <c r="E681" s="5" t="n">
        <v>0</v>
      </c>
      <c r="F681" s="5" t="n">
        <v>29.1</v>
      </c>
      <c r="G681" s="5" t="n">
        <v>14.3</v>
      </c>
      <c r="H681" s="5" t="n">
        <v>15.7</v>
      </c>
      <c r="I681" s="6">
        <f>IF(E681&gt;=Markov!$B$3,1,0)</f>
        <v/>
      </c>
      <c r="J681" s="6">
        <f>I680</f>
        <v/>
      </c>
      <c r="K681" s="7">
        <f>MAR1!$B$5+MAR1!$C$5*COS(2*PI()*$C681/365)+MAR1!$D$5*SIN(2*PI()*$C681/365)</f>
        <v/>
      </c>
      <c r="L681" s="7">
        <f>MAR1!$B$6+MAR1!$C$6*COS(2*PI()*$C681/365)+MAR1!$D$6*SIN(2*PI()*$C681/365)</f>
        <v/>
      </c>
      <c r="M681" s="7">
        <f>MAR1!$B$7+MAR1!$C$7*COS(2*PI()*$C681/365)+MAR1!$D$7*SIN(2*PI()*$C681/365)</f>
        <v/>
      </c>
      <c r="N681" s="7">
        <f>F681-K681</f>
        <v/>
      </c>
      <c r="O681" s="7">
        <f>G681-L681</f>
        <v/>
      </c>
      <c r="P681" s="7">
        <f>H681-M681</f>
        <v/>
      </c>
      <c r="Q681" s="7">
        <f>IF($I681=1,(N681-MAR1!$B$11)/MAR1!$D$11,(N681-MAR1!$C$11)/MAR1!$E$11)</f>
        <v/>
      </c>
      <c r="R681" s="7">
        <f>IF($I681=1,(O681-MAR1!$B$12)/MAR1!$D$12,(O681-MAR1!$C$12)/MAR1!$E$12)</f>
        <v/>
      </c>
      <c r="S681" s="7">
        <f>IF($I681=1,(P681-MAR1!$B$13)/MAR1!$D$13,(P681-MAR1!$C$13)/MAR1!$E$13)</f>
        <v/>
      </c>
      <c r="U681" s="5" t="n">
        <v>680</v>
      </c>
      <c r="V681" s="5" t="n">
        <v>0.863251</v>
      </c>
      <c r="W681" s="5" t="n">
        <v>0.410479</v>
      </c>
      <c r="X681" s="5" t="n">
        <v>0.749264</v>
      </c>
      <c r="Y681" s="5" t="n">
        <v>0.620337</v>
      </c>
      <c r="Z681" s="5" t="n">
        <v>0.714375</v>
      </c>
    </row>
    <row r="682">
      <c r="A682" s="5" t="n">
        <v>681</v>
      </c>
      <c r="B682" s="5" t="n">
        <v>2</v>
      </c>
      <c r="C682" s="5" t="n">
        <v>316</v>
      </c>
      <c r="D682" s="5" t="n">
        <v>11</v>
      </c>
      <c r="E682" s="5" t="n">
        <v>0</v>
      </c>
      <c r="F682" s="5" t="n">
        <v>30.3</v>
      </c>
      <c r="G682" s="5" t="n">
        <v>15.1</v>
      </c>
      <c r="H682" s="5" t="n">
        <v>15</v>
      </c>
      <c r="I682" s="6">
        <f>IF(E682&gt;=Markov!$B$3,1,0)</f>
        <v/>
      </c>
      <c r="J682" s="6">
        <f>I681</f>
        <v/>
      </c>
      <c r="K682" s="7">
        <f>MAR1!$B$5+MAR1!$C$5*COS(2*PI()*$C682/365)+MAR1!$D$5*SIN(2*PI()*$C682/365)</f>
        <v/>
      </c>
      <c r="L682" s="7">
        <f>MAR1!$B$6+MAR1!$C$6*COS(2*PI()*$C682/365)+MAR1!$D$6*SIN(2*PI()*$C682/365)</f>
        <v/>
      </c>
      <c r="M682" s="7">
        <f>MAR1!$B$7+MAR1!$C$7*COS(2*PI()*$C682/365)+MAR1!$D$7*SIN(2*PI()*$C682/365)</f>
        <v/>
      </c>
      <c r="N682" s="7">
        <f>F682-K682</f>
        <v/>
      </c>
      <c r="O682" s="7">
        <f>G682-L682</f>
        <v/>
      </c>
      <c r="P682" s="7">
        <f>H682-M682</f>
        <v/>
      </c>
      <c r="Q682" s="7">
        <f>IF($I682=1,(N682-MAR1!$B$11)/MAR1!$D$11,(N682-MAR1!$C$11)/MAR1!$E$11)</f>
        <v/>
      </c>
      <c r="R682" s="7">
        <f>IF($I682=1,(O682-MAR1!$B$12)/MAR1!$D$12,(O682-MAR1!$C$12)/MAR1!$E$12)</f>
        <v/>
      </c>
      <c r="S682" s="7">
        <f>IF($I682=1,(P682-MAR1!$B$13)/MAR1!$D$13,(P682-MAR1!$C$13)/MAR1!$E$13)</f>
        <v/>
      </c>
      <c r="U682" s="5" t="n">
        <v>681</v>
      </c>
      <c r="V682" s="5" t="n">
        <v>0.30644</v>
      </c>
      <c r="W682" s="5" t="n">
        <v>0.471212</v>
      </c>
      <c r="X682" s="5" t="n">
        <v>0.6254729999999999</v>
      </c>
      <c r="Y682" s="5" t="n">
        <v>0.743058</v>
      </c>
      <c r="Z682" s="5" t="n">
        <v>0.8378060000000001</v>
      </c>
    </row>
    <row r="683">
      <c r="A683" s="5" t="n">
        <v>682</v>
      </c>
      <c r="B683" s="5" t="n">
        <v>2</v>
      </c>
      <c r="C683" s="5" t="n">
        <v>317</v>
      </c>
      <c r="D683" s="5" t="n">
        <v>11</v>
      </c>
      <c r="E683" s="5" t="n">
        <v>0</v>
      </c>
      <c r="F683" s="5" t="n">
        <v>28.7</v>
      </c>
      <c r="G683" s="5" t="n">
        <v>15.9</v>
      </c>
      <c r="H683" s="5" t="n">
        <v>20.21</v>
      </c>
      <c r="I683" s="6">
        <f>IF(E683&gt;=Markov!$B$3,1,0)</f>
        <v/>
      </c>
      <c r="J683" s="6">
        <f>I682</f>
        <v/>
      </c>
      <c r="K683" s="7">
        <f>MAR1!$B$5+MAR1!$C$5*COS(2*PI()*$C683/365)+MAR1!$D$5*SIN(2*PI()*$C683/365)</f>
        <v/>
      </c>
      <c r="L683" s="7">
        <f>MAR1!$B$6+MAR1!$C$6*COS(2*PI()*$C683/365)+MAR1!$D$6*SIN(2*PI()*$C683/365)</f>
        <v/>
      </c>
      <c r="M683" s="7">
        <f>MAR1!$B$7+MAR1!$C$7*COS(2*PI()*$C683/365)+MAR1!$D$7*SIN(2*PI()*$C683/365)</f>
        <v/>
      </c>
      <c r="N683" s="7">
        <f>F683-K683</f>
        <v/>
      </c>
      <c r="O683" s="7">
        <f>G683-L683</f>
        <v/>
      </c>
      <c r="P683" s="7">
        <f>H683-M683</f>
        <v/>
      </c>
      <c r="Q683" s="7">
        <f>IF($I683=1,(N683-MAR1!$B$11)/MAR1!$D$11,(N683-MAR1!$C$11)/MAR1!$E$11)</f>
        <v/>
      </c>
      <c r="R683" s="7">
        <f>IF($I683=1,(O683-MAR1!$B$12)/MAR1!$D$12,(O683-MAR1!$C$12)/MAR1!$E$12)</f>
        <v/>
      </c>
      <c r="S683" s="7">
        <f>IF($I683=1,(P683-MAR1!$B$13)/MAR1!$D$13,(P683-MAR1!$C$13)/MAR1!$E$13)</f>
        <v/>
      </c>
      <c r="U683" s="5" t="n">
        <v>682</v>
      </c>
      <c r="V683" s="5" t="n">
        <v>0.382898</v>
      </c>
      <c r="W683" s="5" t="n">
        <v>0.786011</v>
      </c>
      <c r="X683" s="5" t="n">
        <v>0.450951</v>
      </c>
      <c r="Y683" s="5" t="n">
        <v>0.235676</v>
      </c>
      <c r="Z683" s="5" t="n">
        <v>0.005428</v>
      </c>
    </row>
    <row r="684">
      <c r="A684" s="5" t="n">
        <v>683</v>
      </c>
      <c r="B684" s="5" t="n">
        <v>2</v>
      </c>
      <c r="C684" s="5" t="n">
        <v>318</v>
      </c>
      <c r="D684" s="5" t="n">
        <v>11</v>
      </c>
      <c r="E684" s="5" t="n">
        <v>0</v>
      </c>
      <c r="F684" s="5" t="n">
        <v>30</v>
      </c>
      <c r="G684" s="5" t="n">
        <v>16.2</v>
      </c>
      <c r="H684" s="5" t="n">
        <v>18.88</v>
      </c>
      <c r="I684" s="6">
        <f>IF(E684&gt;=Markov!$B$3,1,0)</f>
        <v/>
      </c>
      <c r="J684" s="6">
        <f>I683</f>
        <v/>
      </c>
      <c r="K684" s="7">
        <f>MAR1!$B$5+MAR1!$C$5*COS(2*PI()*$C684/365)+MAR1!$D$5*SIN(2*PI()*$C684/365)</f>
        <v/>
      </c>
      <c r="L684" s="7">
        <f>MAR1!$B$6+MAR1!$C$6*COS(2*PI()*$C684/365)+MAR1!$D$6*SIN(2*PI()*$C684/365)</f>
        <v/>
      </c>
      <c r="M684" s="7">
        <f>MAR1!$B$7+MAR1!$C$7*COS(2*PI()*$C684/365)+MAR1!$D$7*SIN(2*PI()*$C684/365)</f>
        <v/>
      </c>
      <c r="N684" s="7">
        <f>F684-K684</f>
        <v/>
      </c>
      <c r="O684" s="7">
        <f>G684-L684</f>
        <v/>
      </c>
      <c r="P684" s="7">
        <f>H684-M684</f>
        <v/>
      </c>
      <c r="Q684" s="7">
        <f>IF($I684=1,(N684-MAR1!$B$11)/MAR1!$D$11,(N684-MAR1!$C$11)/MAR1!$E$11)</f>
        <v/>
      </c>
      <c r="R684" s="7">
        <f>IF($I684=1,(O684-MAR1!$B$12)/MAR1!$D$12,(O684-MAR1!$C$12)/MAR1!$E$12)</f>
        <v/>
      </c>
      <c r="S684" s="7">
        <f>IF($I684=1,(P684-MAR1!$B$13)/MAR1!$D$13,(P684-MAR1!$C$13)/MAR1!$E$13)</f>
        <v/>
      </c>
      <c r="U684" s="5" t="n">
        <v>683</v>
      </c>
      <c r="V684" s="5" t="n">
        <v>0.931192</v>
      </c>
      <c r="W684" s="5" t="n">
        <v>0.865157</v>
      </c>
      <c r="X684" s="5" t="n">
        <v>0.467203</v>
      </c>
      <c r="Y684" s="5" t="n">
        <v>0.825114</v>
      </c>
      <c r="Z684" s="5" t="n">
        <v>0.9787</v>
      </c>
    </row>
    <row r="685">
      <c r="A685" s="5" t="n">
        <v>684</v>
      </c>
      <c r="B685" s="5" t="n">
        <v>2</v>
      </c>
      <c r="C685" s="5" t="n">
        <v>319</v>
      </c>
      <c r="D685" s="5" t="n">
        <v>11</v>
      </c>
      <c r="E685" s="5" t="n">
        <v>0</v>
      </c>
      <c r="F685" s="5" t="n">
        <v>28.7</v>
      </c>
      <c r="G685" s="5" t="n">
        <v>16</v>
      </c>
      <c r="H685" s="5" t="n">
        <v>17.59</v>
      </c>
      <c r="I685" s="6">
        <f>IF(E685&gt;=Markov!$B$3,1,0)</f>
        <v/>
      </c>
      <c r="J685" s="6">
        <f>I684</f>
        <v/>
      </c>
      <c r="K685" s="7">
        <f>MAR1!$B$5+MAR1!$C$5*COS(2*PI()*$C685/365)+MAR1!$D$5*SIN(2*PI()*$C685/365)</f>
        <v/>
      </c>
      <c r="L685" s="7">
        <f>MAR1!$B$6+MAR1!$C$6*COS(2*PI()*$C685/365)+MAR1!$D$6*SIN(2*PI()*$C685/365)</f>
        <v/>
      </c>
      <c r="M685" s="7">
        <f>MAR1!$B$7+MAR1!$C$7*COS(2*PI()*$C685/365)+MAR1!$D$7*SIN(2*PI()*$C685/365)</f>
        <v/>
      </c>
      <c r="N685" s="7">
        <f>F685-K685</f>
        <v/>
      </c>
      <c r="O685" s="7">
        <f>G685-L685</f>
        <v/>
      </c>
      <c r="P685" s="7">
        <f>H685-M685</f>
        <v/>
      </c>
      <c r="Q685" s="7">
        <f>IF($I685=1,(N685-MAR1!$B$11)/MAR1!$D$11,(N685-MAR1!$C$11)/MAR1!$E$11)</f>
        <v/>
      </c>
      <c r="R685" s="7">
        <f>IF($I685=1,(O685-MAR1!$B$12)/MAR1!$D$12,(O685-MAR1!$C$12)/MAR1!$E$12)</f>
        <v/>
      </c>
      <c r="S685" s="7">
        <f>IF($I685=1,(P685-MAR1!$B$13)/MAR1!$D$13,(P685-MAR1!$C$13)/MAR1!$E$13)</f>
        <v/>
      </c>
      <c r="U685" s="5" t="n">
        <v>684</v>
      </c>
      <c r="V685" s="5" t="n">
        <v>0.637062</v>
      </c>
      <c r="W685" s="5" t="n">
        <v>0.006868</v>
      </c>
      <c r="X685" s="5" t="n">
        <v>0.745014</v>
      </c>
      <c r="Y685" s="5" t="n">
        <v>0.722441</v>
      </c>
      <c r="Z685" s="5" t="n">
        <v>0.160162</v>
      </c>
    </row>
    <row r="686">
      <c r="A686" s="5" t="n">
        <v>685</v>
      </c>
      <c r="B686" s="5" t="n">
        <v>2</v>
      </c>
      <c r="C686" s="5" t="n">
        <v>320</v>
      </c>
      <c r="D686" s="5" t="n">
        <v>11</v>
      </c>
      <c r="E686" s="5" t="n">
        <v>0</v>
      </c>
      <c r="F686" s="5" t="n">
        <v>30.7</v>
      </c>
      <c r="G686" s="5" t="n">
        <v>16.5</v>
      </c>
      <c r="H686" s="5" t="n">
        <v>17.61</v>
      </c>
      <c r="I686" s="6">
        <f>IF(E686&gt;=Markov!$B$3,1,0)</f>
        <v/>
      </c>
      <c r="J686" s="6">
        <f>I685</f>
        <v/>
      </c>
      <c r="K686" s="7">
        <f>MAR1!$B$5+MAR1!$C$5*COS(2*PI()*$C686/365)+MAR1!$D$5*SIN(2*PI()*$C686/365)</f>
        <v/>
      </c>
      <c r="L686" s="7">
        <f>MAR1!$B$6+MAR1!$C$6*COS(2*PI()*$C686/365)+MAR1!$D$6*SIN(2*PI()*$C686/365)</f>
        <v/>
      </c>
      <c r="M686" s="7">
        <f>MAR1!$B$7+MAR1!$C$7*COS(2*PI()*$C686/365)+MAR1!$D$7*SIN(2*PI()*$C686/365)</f>
        <v/>
      </c>
      <c r="N686" s="7">
        <f>F686-K686</f>
        <v/>
      </c>
      <c r="O686" s="7">
        <f>G686-L686</f>
        <v/>
      </c>
      <c r="P686" s="7">
        <f>H686-M686</f>
        <v/>
      </c>
      <c r="Q686" s="7">
        <f>IF($I686=1,(N686-MAR1!$B$11)/MAR1!$D$11,(N686-MAR1!$C$11)/MAR1!$E$11)</f>
        <v/>
      </c>
      <c r="R686" s="7">
        <f>IF($I686=1,(O686-MAR1!$B$12)/MAR1!$D$12,(O686-MAR1!$C$12)/MAR1!$E$12)</f>
        <v/>
      </c>
      <c r="S686" s="7">
        <f>IF($I686=1,(P686-MAR1!$B$13)/MAR1!$D$13,(P686-MAR1!$C$13)/MAR1!$E$13)</f>
        <v/>
      </c>
      <c r="U686" s="5" t="n">
        <v>685</v>
      </c>
      <c r="V686" s="5" t="n">
        <v>0.672556</v>
      </c>
      <c r="W686" s="5" t="n">
        <v>0.441317</v>
      </c>
      <c r="X686" s="5" t="n">
        <v>0.664237</v>
      </c>
      <c r="Y686" s="5" t="n">
        <v>0.363422</v>
      </c>
      <c r="Z686" s="5" t="n">
        <v>0.520424</v>
      </c>
    </row>
    <row r="687">
      <c r="A687" s="5" t="n">
        <v>686</v>
      </c>
      <c r="B687" s="5" t="n">
        <v>2</v>
      </c>
      <c r="C687" s="5" t="n">
        <v>321</v>
      </c>
      <c r="D687" s="5" t="n">
        <v>11</v>
      </c>
      <c r="E687" s="5" t="n">
        <v>0</v>
      </c>
      <c r="F687" s="5" t="n">
        <v>28.2</v>
      </c>
      <c r="G687" s="5" t="n">
        <v>15</v>
      </c>
      <c r="H687" s="5" t="n">
        <v>9.65</v>
      </c>
      <c r="I687" s="6">
        <f>IF(E687&gt;=Markov!$B$3,1,0)</f>
        <v/>
      </c>
      <c r="J687" s="6">
        <f>I686</f>
        <v/>
      </c>
      <c r="K687" s="7">
        <f>MAR1!$B$5+MAR1!$C$5*COS(2*PI()*$C687/365)+MAR1!$D$5*SIN(2*PI()*$C687/365)</f>
        <v/>
      </c>
      <c r="L687" s="7">
        <f>MAR1!$B$6+MAR1!$C$6*COS(2*PI()*$C687/365)+MAR1!$D$6*SIN(2*PI()*$C687/365)</f>
        <v/>
      </c>
      <c r="M687" s="7">
        <f>MAR1!$B$7+MAR1!$C$7*COS(2*PI()*$C687/365)+MAR1!$D$7*SIN(2*PI()*$C687/365)</f>
        <v/>
      </c>
      <c r="N687" s="7">
        <f>F687-K687</f>
        <v/>
      </c>
      <c r="O687" s="7">
        <f>G687-L687</f>
        <v/>
      </c>
      <c r="P687" s="7">
        <f>H687-M687</f>
        <v/>
      </c>
      <c r="Q687" s="7">
        <f>IF($I687=1,(N687-MAR1!$B$11)/MAR1!$D$11,(N687-MAR1!$C$11)/MAR1!$E$11)</f>
        <v/>
      </c>
      <c r="R687" s="7">
        <f>IF($I687=1,(O687-MAR1!$B$12)/MAR1!$D$12,(O687-MAR1!$C$12)/MAR1!$E$12)</f>
        <v/>
      </c>
      <c r="S687" s="7">
        <f>IF($I687=1,(P687-MAR1!$B$13)/MAR1!$D$13,(P687-MAR1!$C$13)/MAR1!$E$13)</f>
        <v/>
      </c>
      <c r="U687" s="5" t="n">
        <v>686</v>
      </c>
      <c r="V687" s="5" t="n">
        <v>0.655956</v>
      </c>
      <c r="W687" s="5" t="n">
        <v>0.541319</v>
      </c>
      <c r="X687" s="5" t="n">
        <v>0.5262790000000001</v>
      </c>
      <c r="Y687" s="5" t="n">
        <v>0.164753</v>
      </c>
      <c r="Z687" s="5" t="n">
        <v>0.7579129999999999</v>
      </c>
    </row>
    <row r="688">
      <c r="A688" s="5" t="n">
        <v>687</v>
      </c>
      <c r="B688" s="5" t="n">
        <v>2</v>
      </c>
      <c r="C688" s="5" t="n">
        <v>322</v>
      </c>
      <c r="D688" s="5" t="n">
        <v>11</v>
      </c>
      <c r="E688" s="5" t="n">
        <v>0</v>
      </c>
      <c r="F688" s="5" t="n">
        <v>28.4</v>
      </c>
      <c r="G688" s="5" t="n">
        <v>15.4</v>
      </c>
      <c r="H688" s="5" t="n">
        <v>18.28</v>
      </c>
      <c r="I688" s="6">
        <f>IF(E688&gt;=Markov!$B$3,1,0)</f>
        <v/>
      </c>
      <c r="J688" s="6">
        <f>I687</f>
        <v/>
      </c>
      <c r="K688" s="7">
        <f>MAR1!$B$5+MAR1!$C$5*COS(2*PI()*$C688/365)+MAR1!$D$5*SIN(2*PI()*$C688/365)</f>
        <v/>
      </c>
      <c r="L688" s="7">
        <f>MAR1!$B$6+MAR1!$C$6*COS(2*PI()*$C688/365)+MAR1!$D$6*SIN(2*PI()*$C688/365)</f>
        <v/>
      </c>
      <c r="M688" s="7">
        <f>MAR1!$B$7+MAR1!$C$7*COS(2*PI()*$C688/365)+MAR1!$D$7*SIN(2*PI()*$C688/365)</f>
        <v/>
      </c>
      <c r="N688" s="7">
        <f>F688-K688</f>
        <v/>
      </c>
      <c r="O688" s="7">
        <f>G688-L688</f>
        <v/>
      </c>
      <c r="P688" s="7">
        <f>H688-M688</f>
        <v/>
      </c>
      <c r="Q688" s="7">
        <f>IF($I688=1,(N688-MAR1!$B$11)/MAR1!$D$11,(N688-MAR1!$C$11)/MAR1!$E$11)</f>
        <v/>
      </c>
      <c r="R688" s="7">
        <f>IF($I688=1,(O688-MAR1!$B$12)/MAR1!$D$12,(O688-MAR1!$C$12)/MAR1!$E$12)</f>
        <v/>
      </c>
      <c r="S688" s="7">
        <f>IF($I688=1,(P688-MAR1!$B$13)/MAR1!$D$13,(P688-MAR1!$C$13)/MAR1!$E$13)</f>
        <v/>
      </c>
      <c r="U688" s="5" t="n">
        <v>687</v>
      </c>
      <c r="V688" s="5" t="n">
        <v>0.224488</v>
      </c>
      <c r="W688" s="5" t="n">
        <v>0.170138</v>
      </c>
      <c r="X688" s="5" t="n">
        <v>0.527962</v>
      </c>
      <c r="Y688" s="5" t="n">
        <v>0.6006</v>
      </c>
      <c r="Z688" s="5" t="n">
        <v>0.533745</v>
      </c>
    </row>
    <row r="689">
      <c r="A689" s="5" t="n">
        <v>688</v>
      </c>
      <c r="B689" s="5" t="n">
        <v>2</v>
      </c>
      <c r="C689" s="5" t="n">
        <v>323</v>
      </c>
      <c r="D689" s="5" t="n">
        <v>11</v>
      </c>
      <c r="E689" s="5" t="n">
        <v>0</v>
      </c>
      <c r="F689" s="5" t="n">
        <v>27.6</v>
      </c>
      <c r="G689" s="5" t="n">
        <v>16</v>
      </c>
      <c r="H689" s="5" t="n">
        <v>17.82</v>
      </c>
      <c r="I689" s="6">
        <f>IF(E689&gt;=Markov!$B$3,1,0)</f>
        <v/>
      </c>
      <c r="J689" s="6">
        <f>I688</f>
        <v/>
      </c>
      <c r="K689" s="7">
        <f>MAR1!$B$5+MAR1!$C$5*COS(2*PI()*$C689/365)+MAR1!$D$5*SIN(2*PI()*$C689/365)</f>
        <v/>
      </c>
      <c r="L689" s="7">
        <f>MAR1!$B$6+MAR1!$C$6*COS(2*PI()*$C689/365)+MAR1!$D$6*SIN(2*PI()*$C689/365)</f>
        <v/>
      </c>
      <c r="M689" s="7">
        <f>MAR1!$B$7+MAR1!$C$7*COS(2*PI()*$C689/365)+MAR1!$D$7*SIN(2*PI()*$C689/365)</f>
        <v/>
      </c>
      <c r="N689" s="7">
        <f>F689-K689</f>
        <v/>
      </c>
      <c r="O689" s="7">
        <f>G689-L689</f>
        <v/>
      </c>
      <c r="P689" s="7">
        <f>H689-M689</f>
        <v/>
      </c>
      <c r="Q689" s="7">
        <f>IF($I689=1,(N689-MAR1!$B$11)/MAR1!$D$11,(N689-MAR1!$C$11)/MAR1!$E$11)</f>
        <v/>
      </c>
      <c r="R689" s="7">
        <f>IF($I689=1,(O689-MAR1!$B$12)/MAR1!$D$12,(O689-MAR1!$C$12)/MAR1!$E$12)</f>
        <v/>
      </c>
      <c r="S689" s="7">
        <f>IF($I689=1,(P689-MAR1!$B$13)/MAR1!$D$13,(P689-MAR1!$C$13)/MAR1!$E$13)</f>
        <v/>
      </c>
      <c r="U689" s="5" t="n">
        <v>688</v>
      </c>
      <c r="V689" s="5" t="n">
        <v>0.027236</v>
      </c>
      <c r="W689" s="5" t="n">
        <v>0.784385</v>
      </c>
      <c r="X689" s="5" t="n">
        <v>0.509939</v>
      </c>
      <c r="Y689" s="5" t="n">
        <v>0.236621</v>
      </c>
      <c r="Z689" s="5" t="n">
        <v>0.09295299999999999</v>
      </c>
    </row>
    <row r="690">
      <c r="A690" s="5" t="n">
        <v>689</v>
      </c>
      <c r="B690" s="5" t="n">
        <v>2</v>
      </c>
      <c r="C690" s="5" t="n">
        <v>324</v>
      </c>
      <c r="D690" s="5" t="n">
        <v>11</v>
      </c>
      <c r="E690" s="5" t="n">
        <v>0</v>
      </c>
      <c r="F690" s="5" t="n">
        <v>28.5</v>
      </c>
      <c r="G690" s="5" t="n">
        <v>13.9</v>
      </c>
      <c r="H690" s="5" t="n">
        <v>17.55</v>
      </c>
      <c r="I690" s="6">
        <f>IF(E690&gt;=Markov!$B$3,1,0)</f>
        <v/>
      </c>
      <c r="J690" s="6">
        <f>I689</f>
        <v/>
      </c>
      <c r="K690" s="7">
        <f>MAR1!$B$5+MAR1!$C$5*COS(2*PI()*$C690/365)+MAR1!$D$5*SIN(2*PI()*$C690/365)</f>
        <v/>
      </c>
      <c r="L690" s="7">
        <f>MAR1!$B$6+MAR1!$C$6*COS(2*PI()*$C690/365)+MAR1!$D$6*SIN(2*PI()*$C690/365)</f>
        <v/>
      </c>
      <c r="M690" s="7">
        <f>MAR1!$B$7+MAR1!$C$7*COS(2*PI()*$C690/365)+MAR1!$D$7*SIN(2*PI()*$C690/365)</f>
        <v/>
      </c>
      <c r="N690" s="7">
        <f>F690-K690</f>
        <v/>
      </c>
      <c r="O690" s="7">
        <f>G690-L690</f>
        <v/>
      </c>
      <c r="P690" s="7">
        <f>H690-M690</f>
        <v/>
      </c>
      <c r="Q690" s="7">
        <f>IF($I690=1,(N690-MAR1!$B$11)/MAR1!$D$11,(N690-MAR1!$C$11)/MAR1!$E$11)</f>
        <v/>
      </c>
      <c r="R690" s="7">
        <f>IF($I690=1,(O690-MAR1!$B$12)/MAR1!$D$12,(O690-MAR1!$C$12)/MAR1!$E$12)</f>
        <v/>
      </c>
      <c r="S690" s="7">
        <f>IF($I690=1,(P690-MAR1!$B$13)/MAR1!$D$13,(P690-MAR1!$C$13)/MAR1!$E$13)</f>
        <v/>
      </c>
      <c r="U690" s="5" t="n">
        <v>689</v>
      </c>
      <c r="V690" s="5" t="n">
        <v>0.631561</v>
      </c>
      <c r="W690" s="5" t="n">
        <v>0.9627790000000001</v>
      </c>
      <c r="X690" s="5" t="n">
        <v>0.86825</v>
      </c>
      <c r="Y690" s="5" t="n">
        <v>0.48436</v>
      </c>
      <c r="Z690" s="5" t="n">
        <v>0.336374</v>
      </c>
    </row>
    <row r="691">
      <c r="A691" s="5" t="n">
        <v>690</v>
      </c>
      <c r="B691" s="5" t="n">
        <v>2</v>
      </c>
      <c r="C691" s="5" t="n">
        <v>325</v>
      </c>
      <c r="D691" s="5" t="n">
        <v>11</v>
      </c>
      <c r="E691" s="5" t="n">
        <v>0</v>
      </c>
      <c r="F691" s="5" t="n">
        <v>29.8</v>
      </c>
      <c r="G691" s="5" t="n">
        <v>15.5</v>
      </c>
      <c r="H691" s="5" t="n">
        <v>11.54</v>
      </c>
      <c r="I691" s="6">
        <f>IF(E691&gt;=Markov!$B$3,1,0)</f>
        <v/>
      </c>
      <c r="J691" s="6">
        <f>I690</f>
        <v/>
      </c>
      <c r="K691" s="7">
        <f>MAR1!$B$5+MAR1!$C$5*COS(2*PI()*$C691/365)+MAR1!$D$5*SIN(2*PI()*$C691/365)</f>
        <v/>
      </c>
      <c r="L691" s="7">
        <f>MAR1!$B$6+MAR1!$C$6*COS(2*PI()*$C691/365)+MAR1!$D$6*SIN(2*PI()*$C691/365)</f>
        <v/>
      </c>
      <c r="M691" s="7">
        <f>MAR1!$B$7+MAR1!$C$7*COS(2*PI()*$C691/365)+MAR1!$D$7*SIN(2*PI()*$C691/365)</f>
        <v/>
      </c>
      <c r="N691" s="7">
        <f>F691-K691</f>
        <v/>
      </c>
      <c r="O691" s="7">
        <f>G691-L691</f>
        <v/>
      </c>
      <c r="P691" s="7">
        <f>H691-M691</f>
        <v/>
      </c>
      <c r="Q691" s="7">
        <f>IF($I691=1,(N691-MAR1!$B$11)/MAR1!$D$11,(N691-MAR1!$C$11)/MAR1!$E$11)</f>
        <v/>
      </c>
      <c r="R691" s="7">
        <f>IF($I691=1,(O691-MAR1!$B$12)/MAR1!$D$12,(O691-MAR1!$C$12)/MAR1!$E$12)</f>
        <v/>
      </c>
      <c r="S691" s="7">
        <f>IF($I691=1,(P691-MAR1!$B$13)/MAR1!$D$13,(P691-MAR1!$C$13)/MAR1!$E$13)</f>
        <v/>
      </c>
      <c r="U691" s="5" t="n">
        <v>690</v>
      </c>
      <c r="V691" s="5" t="n">
        <v>0.226106</v>
      </c>
      <c r="W691" s="5" t="n">
        <v>0.920354</v>
      </c>
      <c r="X691" s="5" t="n">
        <v>0.143122</v>
      </c>
      <c r="Y691" s="5" t="n">
        <v>0.396144</v>
      </c>
      <c r="Z691" s="5" t="n">
        <v>0.287942</v>
      </c>
    </row>
    <row r="692">
      <c r="A692" s="5" t="n">
        <v>691</v>
      </c>
      <c r="B692" s="5" t="n">
        <v>2</v>
      </c>
      <c r="C692" s="5" t="n">
        <v>326</v>
      </c>
      <c r="D692" s="5" t="n">
        <v>11</v>
      </c>
      <c r="E692" s="5" t="n">
        <v>0</v>
      </c>
      <c r="F692" s="5" t="n">
        <v>29.4</v>
      </c>
      <c r="G692" s="5" t="n">
        <v>14.2</v>
      </c>
      <c r="H692" s="5" t="n">
        <v>13.26</v>
      </c>
      <c r="I692" s="6">
        <f>IF(E692&gt;=Markov!$B$3,1,0)</f>
        <v/>
      </c>
      <c r="J692" s="6">
        <f>I691</f>
        <v/>
      </c>
      <c r="K692" s="7">
        <f>MAR1!$B$5+MAR1!$C$5*COS(2*PI()*$C692/365)+MAR1!$D$5*SIN(2*PI()*$C692/365)</f>
        <v/>
      </c>
      <c r="L692" s="7">
        <f>MAR1!$B$6+MAR1!$C$6*COS(2*PI()*$C692/365)+MAR1!$D$6*SIN(2*PI()*$C692/365)</f>
        <v/>
      </c>
      <c r="M692" s="7">
        <f>MAR1!$B$7+MAR1!$C$7*COS(2*PI()*$C692/365)+MAR1!$D$7*SIN(2*PI()*$C692/365)</f>
        <v/>
      </c>
      <c r="N692" s="7">
        <f>F692-K692</f>
        <v/>
      </c>
      <c r="O692" s="7">
        <f>G692-L692</f>
        <v/>
      </c>
      <c r="P692" s="7">
        <f>H692-M692</f>
        <v/>
      </c>
      <c r="Q692" s="7">
        <f>IF($I692=1,(N692-MAR1!$B$11)/MAR1!$D$11,(N692-MAR1!$C$11)/MAR1!$E$11)</f>
        <v/>
      </c>
      <c r="R692" s="7">
        <f>IF($I692=1,(O692-MAR1!$B$12)/MAR1!$D$12,(O692-MAR1!$C$12)/MAR1!$E$12)</f>
        <v/>
      </c>
      <c r="S692" s="7">
        <f>IF($I692=1,(P692-MAR1!$B$13)/MAR1!$D$13,(P692-MAR1!$C$13)/MAR1!$E$13)</f>
        <v/>
      </c>
      <c r="U692" s="5" t="n">
        <v>691</v>
      </c>
      <c r="V692" s="5" t="n">
        <v>0.248981</v>
      </c>
      <c r="W692" s="5" t="n">
        <v>0.298653</v>
      </c>
      <c r="X692" s="5" t="n">
        <v>0.450662</v>
      </c>
      <c r="Y692" s="5" t="n">
        <v>0.206133</v>
      </c>
      <c r="Z692" s="5" t="n">
        <v>0.027042</v>
      </c>
    </row>
    <row r="693">
      <c r="A693" s="5" t="n">
        <v>692</v>
      </c>
      <c r="B693" s="5" t="n">
        <v>2</v>
      </c>
      <c r="C693" s="5" t="n">
        <v>327</v>
      </c>
      <c r="D693" s="5" t="n">
        <v>11</v>
      </c>
      <c r="E693" s="5" t="n">
        <v>0</v>
      </c>
      <c r="F693" s="5" t="n">
        <v>31.3</v>
      </c>
      <c r="G693" s="5" t="n">
        <v>16.1</v>
      </c>
      <c r="H693" s="5" t="n">
        <v>11.87</v>
      </c>
      <c r="I693" s="6">
        <f>IF(E693&gt;=Markov!$B$3,1,0)</f>
        <v/>
      </c>
      <c r="J693" s="6">
        <f>I692</f>
        <v/>
      </c>
      <c r="K693" s="7">
        <f>MAR1!$B$5+MAR1!$C$5*COS(2*PI()*$C693/365)+MAR1!$D$5*SIN(2*PI()*$C693/365)</f>
        <v/>
      </c>
      <c r="L693" s="7">
        <f>MAR1!$B$6+MAR1!$C$6*COS(2*PI()*$C693/365)+MAR1!$D$6*SIN(2*PI()*$C693/365)</f>
        <v/>
      </c>
      <c r="M693" s="7">
        <f>MAR1!$B$7+MAR1!$C$7*COS(2*PI()*$C693/365)+MAR1!$D$7*SIN(2*PI()*$C693/365)</f>
        <v/>
      </c>
      <c r="N693" s="7">
        <f>F693-K693</f>
        <v/>
      </c>
      <c r="O693" s="7">
        <f>G693-L693</f>
        <v/>
      </c>
      <c r="P693" s="7">
        <f>H693-M693</f>
        <v/>
      </c>
      <c r="Q693" s="7">
        <f>IF($I693=1,(N693-MAR1!$B$11)/MAR1!$D$11,(N693-MAR1!$C$11)/MAR1!$E$11)</f>
        <v/>
      </c>
      <c r="R693" s="7">
        <f>IF($I693=1,(O693-MAR1!$B$12)/MAR1!$D$12,(O693-MAR1!$C$12)/MAR1!$E$12)</f>
        <v/>
      </c>
      <c r="S693" s="7">
        <f>IF($I693=1,(P693-MAR1!$B$13)/MAR1!$D$13,(P693-MAR1!$C$13)/MAR1!$E$13)</f>
        <v/>
      </c>
      <c r="U693" s="5" t="n">
        <v>692</v>
      </c>
      <c r="V693" s="5" t="n">
        <v>0.123878</v>
      </c>
      <c r="W693" s="5" t="n">
        <v>0.956929</v>
      </c>
      <c r="X693" s="5" t="n">
        <v>0.630559</v>
      </c>
      <c r="Y693" s="5" t="n">
        <v>0.8686430000000001</v>
      </c>
      <c r="Z693" s="5" t="n">
        <v>0.150675</v>
      </c>
    </row>
    <row r="694">
      <c r="A694" s="5" t="n">
        <v>693</v>
      </c>
      <c r="B694" s="5" t="n">
        <v>2</v>
      </c>
      <c r="C694" s="5" t="n">
        <v>328</v>
      </c>
      <c r="D694" s="5" t="n">
        <v>11</v>
      </c>
      <c r="E694" s="5" t="n">
        <v>0</v>
      </c>
      <c r="F694" s="5" t="n">
        <v>32</v>
      </c>
      <c r="G694" s="5" t="n">
        <v>17.6</v>
      </c>
      <c r="H694" s="5" t="n">
        <v>18.39</v>
      </c>
      <c r="I694" s="6">
        <f>IF(E694&gt;=Markov!$B$3,1,0)</f>
        <v/>
      </c>
      <c r="J694" s="6">
        <f>I693</f>
        <v/>
      </c>
      <c r="K694" s="7">
        <f>MAR1!$B$5+MAR1!$C$5*COS(2*PI()*$C694/365)+MAR1!$D$5*SIN(2*PI()*$C694/365)</f>
        <v/>
      </c>
      <c r="L694" s="7">
        <f>MAR1!$B$6+MAR1!$C$6*COS(2*PI()*$C694/365)+MAR1!$D$6*SIN(2*PI()*$C694/365)</f>
        <v/>
      </c>
      <c r="M694" s="7">
        <f>MAR1!$B$7+MAR1!$C$7*COS(2*PI()*$C694/365)+MAR1!$D$7*SIN(2*PI()*$C694/365)</f>
        <v/>
      </c>
      <c r="N694" s="7">
        <f>F694-K694</f>
        <v/>
      </c>
      <c r="O694" s="7">
        <f>G694-L694</f>
        <v/>
      </c>
      <c r="P694" s="7">
        <f>H694-M694</f>
        <v/>
      </c>
      <c r="Q694" s="7">
        <f>IF($I694=1,(N694-MAR1!$B$11)/MAR1!$D$11,(N694-MAR1!$C$11)/MAR1!$E$11)</f>
        <v/>
      </c>
      <c r="R694" s="7">
        <f>IF($I694=1,(O694-MAR1!$B$12)/MAR1!$D$12,(O694-MAR1!$C$12)/MAR1!$E$12)</f>
        <v/>
      </c>
      <c r="S694" s="7">
        <f>IF($I694=1,(P694-MAR1!$B$13)/MAR1!$D$13,(P694-MAR1!$C$13)/MAR1!$E$13)</f>
        <v/>
      </c>
      <c r="U694" s="5" t="n">
        <v>693</v>
      </c>
      <c r="V694" s="5" t="n">
        <v>0.042661</v>
      </c>
      <c r="W694" s="5" t="n">
        <v>0.230624</v>
      </c>
      <c r="X694" s="5" t="n">
        <v>0.159078</v>
      </c>
      <c r="Y694" s="5" t="n">
        <v>0.029791</v>
      </c>
      <c r="Z694" s="5" t="n">
        <v>0.385819</v>
      </c>
    </row>
    <row r="695">
      <c r="A695" s="5" t="n">
        <v>694</v>
      </c>
      <c r="B695" s="5" t="n">
        <v>2</v>
      </c>
      <c r="C695" s="5" t="n">
        <v>329</v>
      </c>
      <c r="D695" s="5" t="n">
        <v>11</v>
      </c>
      <c r="E695" s="5" t="n">
        <v>0</v>
      </c>
      <c r="F695" s="5" t="n">
        <v>32.4</v>
      </c>
      <c r="G695" s="5" t="n">
        <v>16.6</v>
      </c>
      <c r="H695" s="5" t="n">
        <v>10.25</v>
      </c>
      <c r="I695" s="6">
        <f>IF(E695&gt;=Markov!$B$3,1,0)</f>
        <v/>
      </c>
      <c r="J695" s="6">
        <f>I694</f>
        <v/>
      </c>
      <c r="K695" s="7">
        <f>MAR1!$B$5+MAR1!$C$5*COS(2*PI()*$C695/365)+MAR1!$D$5*SIN(2*PI()*$C695/365)</f>
        <v/>
      </c>
      <c r="L695" s="7">
        <f>MAR1!$B$6+MAR1!$C$6*COS(2*PI()*$C695/365)+MAR1!$D$6*SIN(2*PI()*$C695/365)</f>
        <v/>
      </c>
      <c r="M695" s="7">
        <f>MAR1!$B$7+MAR1!$C$7*COS(2*PI()*$C695/365)+MAR1!$D$7*SIN(2*PI()*$C695/365)</f>
        <v/>
      </c>
      <c r="N695" s="7">
        <f>F695-K695</f>
        <v/>
      </c>
      <c r="O695" s="7">
        <f>G695-L695</f>
        <v/>
      </c>
      <c r="P695" s="7">
        <f>H695-M695</f>
        <v/>
      </c>
      <c r="Q695" s="7">
        <f>IF($I695=1,(N695-MAR1!$B$11)/MAR1!$D$11,(N695-MAR1!$C$11)/MAR1!$E$11)</f>
        <v/>
      </c>
      <c r="R695" s="7">
        <f>IF($I695=1,(O695-MAR1!$B$12)/MAR1!$D$12,(O695-MAR1!$C$12)/MAR1!$E$12)</f>
        <v/>
      </c>
      <c r="S695" s="7">
        <f>IF($I695=1,(P695-MAR1!$B$13)/MAR1!$D$13,(P695-MAR1!$C$13)/MAR1!$E$13)</f>
        <v/>
      </c>
      <c r="U695" s="5" t="n">
        <v>694</v>
      </c>
      <c r="V695" s="5" t="n">
        <v>0.300494</v>
      </c>
      <c r="W695" s="5" t="n">
        <v>0.802393</v>
      </c>
      <c r="X695" s="5" t="n">
        <v>0.706555</v>
      </c>
      <c r="Y695" s="5" t="n">
        <v>0.233998</v>
      </c>
      <c r="Z695" s="5" t="n">
        <v>0.757815</v>
      </c>
    </row>
    <row r="696">
      <c r="A696" s="5" t="n">
        <v>695</v>
      </c>
      <c r="B696" s="5" t="n">
        <v>2</v>
      </c>
      <c r="C696" s="5" t="n">
        <v>330</v>
      </c>
      <c r="D696" s="5" t="n">
        <v>11</v>
      </c>
      <c r="E696" s="5" t="n">
        <v>0</v>
      </c>
      <c r="F696" s="5" t="n">
        <v>29.6</v>
      </c>
      <c r="G696" s="5" t="n">
        <v>16.7</v>
      </c>
      <c r="H696" s="5" t="n">
        <v>12.48</v>
      </c>
      <c r="I696" s="6">
        <f>IF(E696&gt;=Markov!$B$3,1,0)</f>
        <v/>
      </c>
      <c r="J696" s="6">
        <f>I695</f>
        <v/>
      </c>
      <c r="K696" s="7">
        <f>MAR1!$B$5+MAR1!$C$5*COS(2*PI()*$C696/365)+MAR1!$D$5*SIN(2*PI()*$C696/365)</f>
        <v/>
      </c>
      <c r="L696" s="7">
        <f>MAR1!$B$6+MAR1!$C$6*COS(2*PI()*$C696/365)+MAR1!$D$6*SIN(2*PI()*$C696/365)</f>
        <v/>
      </c>
      <c r="M696" s="7">
        <f>MAR1!$B$7+MAR1!$C$7*COS(2*PI()*$C696/365)+MAR1!$D$7*SIN(2*PI()*$C696/365)</f>
        <v/>
      </c>
      <c r="N696" s="7">
        <f>F696-K696</f>
        <v/>
      </c>
      <c r="O696" s="7">
        <f>G696-L696</f>
        <v/>
      </c>
      <c r="P696" s="7">
        <f>H696-M696</f>
        <v/>
      </c>
      <c r="Q696" s="7">
        <f>IF($I696=1,(N696-MAR1!$B$11)/MAR1!$D$11,(N696-MAR1!$C$11)/MAR1!$E$11)</f>
        <v/>
      </c>
      <c r="R696" s="7">
        <f>IF($I696=1,(O696-MAR1!$B$12)/MAR1!$D$12,(O696-MAR1!$C$12)/MAR1!$E$12)</f>
        <v/>
      </c>
      <c r="S696" s="7">
        <f>IF($I696=1,(P696-MAR1!$B$13)/MAR1!$D$13,(P696-MAR1!$C$13)/MAR1!$E$13)</f>
        <v/>
      </c>
      <c r="U696" s="5" t="n">
        <v>695</v>
      </c>
      <c r="V696" s="5" t="n">
        <v>0.444169</v>
      </c>
      <c r="W696" s="5" t="n">
        <v>0.934729</v>
      </c>
      <c r="X696" s="5" t="n">
        <v>0.147644</v>
      </c>
      <c r="Y696" s="5" t="n">
        <v>0.752092</v>
      </c>
      <c r="Z696" s="5" t="n">
        <v>0.366197</v>
      </c>
    </row>
    <row r="697">
      <c r="A697" s="5" t="n">
        <v>696</v>
      </c>
      <c r="B697" s="5" t="n">
        <v>2</v>
      </c>
      <c r="C697" s="5" t="n">
        <v>331</v>
      </c>
      <c r="D697" s="5" t="n">
        <v>11</v>
      </c>
      <c r="E697" s="5" t="n">
        <v>0</v>
      </c>
      <c r="F697" s="5" t="n">
        <v>28.8</v>
      </c>
      <c r="G697" s="5" t="n">
        <v>15.3</v>
      </c>
      <c r="H697" s="5" t="n">
        <v>14.15</v>
      </c>
      <c r="I697" s="6">
        <f>IF(E697&gt;=Markov!$B$3,1,0)</f>
        <v/>
      </c>
      <c r="J697" s="6">
        <f>I696</f>
        <v/>
      </c>
      <c r="K697" s="7">
        <f>MAR1!$B$5+MAR1!$C$5*COS(2*PI()*$C697/365)+MAR1!$D$5*SIN(2*PI()*$C697/365)</f>
        <v/>
      </c>
      <c r="L697" s="7">
        <f>MAR1!$B$6+MAR1!$C$6*COS(2*PI()*$C697/365)+MAR1!$D$6*SIN(2*PI()*$C697/365)</f>
        <v/>
      </c>
      <c r="M697" s="7">
        <f>MAR1!$B$7+MAR1!$C$7*COS(2*PI()*$C697/365)+MAR1!$D$7*SIN(2*PI()*$C697/365)</f>
        <v/>
      </c>
      <c r="N697" s="7">
        <f>F697-K697</f>
        <v/>
      </c>
      <c r="O697" s="7">
        <f>G697-L697</f>
        <v/>
      </c>
      <c r="P697" s="7">
        <f>H697-M697</f>
        <v/>
      </c>
      <c r="Q697" s="7">
        <f>IF($I697=1,(N697-MAR1!$B$11)/MAR1!$D$11,(N697-MAR1!$C$11)/MAR1!$E$11)</f>
        <v/>
      </c>
      <c r="R697" s="7">
        <f>IF($I697=1,(O697-MAR1!$B$12)/MAR1!$D$12,(O697-MAR1!$C$12)/MAR1!$E$12)</f>
        <v/>
      </c>
      <c r="S697" s="7">
        <f>IF($I697=1,(P697-MAR1!$B$13)/MAR1!$D$13,(P697-MAR1!$C$13)/MAR1!$E$13)</f>
        <v/>
      </c>
      <c r="U697" s="5" t="n">
        <v>696</v>
      </c>
      <c r="V697" s="5" t="n">
        <v>0.65229</v>
      </c>
      <c r="W697" s="5" t="n">
        <v>0.377837</v>
      </c>
      <c r="X697" s="5" t="n">
        <v>0.926496</v>
      </c>
      <c r="Y697" s="5" t="n">
        <v>0.672506</v>
      </c>
      <c r="Z697" s="5" t="n">
        <v>0.333689</v>
      </c>
    </row>
    <row r="698">
      <c r="A698" s="5" t="n">
        <v>697</v>
      </c>
      <c r="B698" s="5" t="n">
        <v>2</v>
      </c>
      <c r="C698" s="5" t="n">
        <v>332</v>
      </c>
      <c r="D698" s="5" t="n">
        <v>11</v>
      </c>
      <c r="E698" s="5" t="n">
        <v>0</v>
      </c>
      <c r="F698" s="5" t="n">
        <v>27.1</v>
      </c>
      <c r="G698" s="5" t="n">
        <v>13.4</v>
      </c>
      <c r="H698" s="5" t="n">
        <v>18.33</v>
      </c>
      <c r="I698" s="6">
        <f>IF(E698&gt;=Markov!$B$3,1,0)</f>
        <v/>
      </c>
      <c r="J698" s="6">
        <f>I697</f>
        <v/>
      </c>
      <c r="K698" s="7">
        <f>MAR1!$B$5+MAR1!$C$5*COS(2*PI()*$C698/365)+MAR1!$D$5*SIN(2*PI()*$C698/365)</f>
        <v/>
      </c>
      <c r="L698" s="7">
        <f>MAR1!$B$6+MAR1!$C$6*COS(2*PI()*$C698/365)+MAR1!$D$6*SIN(2*PI()*$C698/365)</f>
        <v/>
      </c>
      <c r="M698" s="7">
        <f>MAR1!$B$7+MAR1!$C$7*COS(2*PI()*$C698/365)+MAR1!$D$7*SIN(2*PI()*$C698/365)</f>
        <v/>
      </c>
      <c r="N698" s="7">
        <f>F698-K698</f>
        <v/>
      </c>
      <c r="O698" s="7">
        <f>G698-L698</f>
        <v/>
      </c>
      <c r="P698" s="7">
        <f>H698-M698</f>
        <v/>
      </c>
      <c r="Q698" s="7">
        <f>IF($I698=1,(N698-MAR1!$B$11)/MAR1!$D$11,(N698-MAR1!$C$11)/MAR1!$E$11)</f>
        <v/>
      </c>
      <c r="R698" s="7">
        <f>IF($I698=1,(O698-MAR1!$B$12)/MAR1!$D$12,(O698-MAR1!$C$12)/MAR1!$E$12)</f>
        <v/>
      </c>
      <c r="S698" s="7">
        <f>IF($I698=1,(P698-MAR1!$B$13)/MAR1!$D$13,(P698-MAR1!$C$13)/MAR1!$E$13)</f>
        <v/>
      </c>
      <c r="U698" s="5" t="n">
        <v>697</v>
      </c>
      <c r="V698" s="5" t="n">
        <v>0.019796</v>
      </c>
      <c r="W698" s="5" t="n">
        <v>0.737528</v>
      </c>
      <c r="X698" s="5" t="n">
        <v>0.340685</v>
      </c>
      <c r="Y698" s="5" t="n">
        <v>0.303278</v>
      </c>
      <c r="Z698" s="5" t="n">
        <v>0.897134</v>
      </c>
    </row>
    <row r="699">
      <c r="A699" s="5" t="n">
        <v>698</v>
      </c>
      <c r="B699" s="5" t="n">
        <v>2</v>
      </c>
      <c r="C699" s="5" t="n">
        <v>333</v>
      </c>
      <c r="D699" s="5" t="n">
        <v>11</v>
      </c>
      <c r="E699" s="5" t="n">
        <v>0</v>
      </c>
      <c r="F699" s="5" t="n">
        <v>29.5</v>
      </c>
      <c r="G699" s="5" t="n">
        <v>15.4</v>
      </c>
      <c r="H699" s="5" t="n">
        <v>17</v>
      </c>
      <c r="I699" s="6">
        <f>IF(E699&gt;=Markov!$B$3,1,0)</f>
        <v/>
      </c>
      <c r="J699" s="6">
        <f>I698</f>
        <v/>
      </c>
      <c r="K699" s="7">
        <f>MAR1!$B$5+MAR1!$C$5*COS(2*PI()*$C699/365)+MAR1!$D$5*SIN(2*PI()*$C699/365)</f>
        <v/>
      </c>
      <c r="L699" s="7">
        <f>MAR1!$B$6+MAR1!$C$6*COS(2*PI()*$C699/365)+MAR1!$D$6*SIN(2*PI()*$C699/365)</f>
        <v/>
      </c>
      <c r="M699" s="7">
        <f>MAR1!$B$7+MAR1!$C$7*COS(2*PI()*$C699/365)+MAR1!$D$7*SIN(2*PI()*$C699/365)</f>
        <v/>
      </c>
      <c r="N699" s="7">
        <f>F699-K699</f>
        <v/>
      </c>
      <c r="O699" s="7">
        <f>G699-L699</f>
        <v/>
      </c>
      <c r="P699" s="7">
        <f>H699-M699</f>
        <v/>
      </c>
      <c r="Q699" s="7">
        <f>IF($I699=1,(N699-MAR1!$B$11)/MAR1!$D$11,(N699-MAR1!$C$11)/MAR1!$E$11)</f>
        <v/>
      </c>
      <c r="R699" s="7">
        <f>IF($I699=1,(O699-MAR1!$B$12)/MAR1!$D$12,(O699-MAR1!$C$12)/MAR1!$E$12)</f>
        <v/>
      </c>
      <c r="S699" s="7">
        <f>IF($I699=1,(P699-MAR1!$B$13)/MAR1!$D$13,(P699-MAR1!$C$13)/MAR1!$E$13)</f>
        <v/>
      </c>
      <c r="U699" s="5" t="n">
        <v>698</v>
      </c>
      <c r="V699" s="5" t="n">
        <v>0.329144</v>
      </c>
      <c r="W699" s="5" t="n">
        <v>0.490964</v>
      </c>
      <c r="X699" s="5" t="n">
        <v>0.141993</v>
      </c>
      <c r="Y699" s="5" t="n">
        <v>0.9101129999999999</v>
      </c>
      <c r="Z699" s="5" t="n">
        <v>0.771451</v>
      </c>
    </row>
    <row r="700">
      <c r="A700" s="5" t="n">
        <v>699</v>
      </c>
      <c r="B700" s="5" t="n">
        <v>2</v>
      </c>
      <c r="C700" s="5" t="n">
        <v>334</v>
      </c>
      <c r="D700" s="5" t="n">
        <v>11</v>
      </c>
      <c r="E700" s="5" t="n">
        <v>0</v>
      </c>
      <c r="F700" s="5" t="n">
        <v>29.9</v>
      </c>
      <c r="G700" s="5" t="n">
        <v>16</v>
      </c>
      <c r="H700" s="5" t="n">
        <v>13.88</v>
      </c>
      <c r="I700" s="6">
        <f>IF(E700&gt;=Markov!$B$3,1,0)</f>
        <v/>
      </c>
      <c r="J700" s="6">
        <f>I699</f>
        <v/>
      </c>
      <c r="K700" s="7">
        <f>MAR1!$B$5+MAR1!$C$5*COS(2*PI()*$C700/365)+MAR1!$D$5*SIN(2*PI()*$C700/365)</f>
        <v/>
      </c>
      <c r="L700" s="7">
        <f>MAR1!$B$6+MAR1!$C$6*COS(2*PI()*$C700/365)+MAR1!$D$6*SIN(2*PI()*$C700/365)</f>
        <v/>
      </c>
      <c r="M700" s="7">
        <f>MAR1!$B$7+MAR1!$C$7*COS(2*PI()*$C700/365)+MAR1!$D$7*SIN(2*PI()*$C700/365)</f>
        <v/>
      </c>
      <c r="N700" s="7">
        <f>F700-K700</f>
        <v/>
      </c>
      <c r="O700" s="7">
        <f>G700-L700</f>
        <v/>
      </c>
      <c r="P700" s="7">
        <f>H700-M700</f>
        <v/>
      </c>
      <c r="Q700" s="7">
        <f>IF($I700=1,(N700-MAR1!$B$11)/MAR1!$D$11,(N700-MAR1!$C$11)/MAR1!$E$11)</f>
        <v/>
      </c>
      <c r="R700" s="7">
        <f>IF($I700=1,(O700-MAR1!$B$12)/MAR1!$D$12,(O700-MAR1!$C$12)/MAR1!$E$12)</f>
        <v/>
      </c>
      <c r="S700" s="7">
        <f>IF($I700=1,(P700-MAR1!$B$13)/MAR1!$D$13,(P700-MAR1!$C$13)/MAR1!$E$13)</f>
        <v/>
      </c>
      <c r="U700" s="5" t="n">
        <v>699</v>
      </c>
      <c r="V700" s="5" t="n">
        <v>0.151903</v>
      </c>
      <c r="W700" s="5" t="n">
        <v>0.199698</v>
      </c>
      <c r="X700" s="5" t="n">
        <v>0.950883</v>
      </c>
      <c r="Y700" s="5" t="n">
        <v>0.994167</v>
      </c>
      <c r="Z700" s="5" t="n">
        <v>0.347552</v>
      </c>
    </row>
    <row r="701">
      <c r="A701" s="5" t="n">
        <v>700</v>
      </c>
      <c r="B701" s="5" t="n">
        <v>2</v>
      </c>
      <c r="C701" s="5" t="n">
        <v>335</v>
      </c>
      <c r="D701" s="5" t="n">
        <v>12</v>
      </c>
      <c r="E701" s="5" t="n">
        <v>0</v>
      </c>
      <c r="F701" s="5" t="n">
        <v>29.1</v>
      </c>
      <c r="G701" s="5" t="n">
        <v>15.1</v>
      </c>
      <c r="H701" s="5" t="n">
        <v>15.43</v>
      </c>
      <c r="I701" s="6">
        <f>IF(E701&gt;=Markov!$B$3,1,0)</f>
        <v/>
      </c>
      <c r="J701" s="6">
        <f>I700</f>
        <v/>
      </c>
      <c r="K701" s="7">
        <f>MAR1!$B$5+MAR1!$C$5*COS(2*PI()*$C701/365)+MAR1!$D$5*SIN(2*PI()*$C701/365)</f>
        <v/>
      </c>
      <c r="L701" s="7">
        <f>MAR1!$B$6+MAR1!$C$6*COS(2*PI()*$C701/365)+MAR1!$D$6*SIN(2*PI()*$C701/365)</f>
        <v/>
      </c>
      <c r="M701" s="7">
        <f>MAR1!$B$7+MAR1!$C$7*COS(2*PI()*$C701/365)+MAR1!$D$7*SIN(2*PI()*$C701/365)</f>
        <v/>
      </c>
      <c r="N701" s="7">
        <f>F701-K701</f>
        <v/>
      </c>
      <c r="O701" s="7">
        <f>G701-L701</f>
        <v/>
      </c>
      <c r="P701" s="7">
        <f>H701-M701</f>
        <v/>
      </c>
      <c r="Q701" s="7">
        <f>IF($I701=1,(N701-MAR1!$B$11)/MAR1!$D$11,(N701-MAR1!$C$11)/MAR1!$E$11)</f>
        <v/>
      </c>
      <c r="R701" s="7">
        <f>IF($I701=1,(O701-MAR1!$B$12)/MAR1!$D$12,(O701-MAR1!$C$12)/MAR1!$E$12)</f>
        <v/>
      </c>
      <c r="S701" s="7">
        <f>IF($I701=1,(P701-MAR1!$B$13)/MAR1!$D$13,(P701-MAR1!$C$13)/MAR1!$E$13)</f>
        <v/>
      </c>
      <c r="U701" s="5" t="n">
        <v>700</v>
      </c>
      <c r="V701" s="5" t="n">
        <v>0.996892</v>
      </c>
      <c r="W701" s="5" t="n">
        <v>0.205867</v>
      </c>
      <c r="X701" s="5" t="n">
        <v>0.023512</v>
      </c>
      <c r="Y701" s="5" t="n">
        <v>0.290349</v>
      </c>
      <c r="Z701" s="5" t="n">
        <v>0.439552</v>
      </c>
    </row>
    <row r="702">
      <c r="A702" s="5" t="n">
        <v>701</v>
      </c>
      <c r="B702" s="5" t="n">
        <v>2</v>
      </c>
      <c r="C702" s="5" t="n">
        <v>336</v>
      </c>
      <c r="D702" s="5" t="n">
        <v>12</v>
      </c>
      <c r="E702" s="5" t="n">
        <v>0</v>
      </c>
      <c r="F702" s="5" t="n">
        <v>29.5</v>
      </c>
      <c r="G702" s="5" t="n">
        <v>12.5</v>
      </c>
      <c r="H702" s="5" t="n">
        <v>6.78</v>
      </c>
      <c r="I702" s="6">
        <f>IF(E702&gt;=Markov!$B$3,1,0)</f>
        <v/>
      </c>
      <c r="J702" s="6">
        <f>I701</f>
        <v/>
      </c>
      <c r="K702" s="7">
        <f>MAR1!$B$5+MAR1!$C$5*COS(2*PI()*$C702/365)+MAR1!$D$5*SIN(2*PI()*$C702/365)</f>
        <v/>
      </c>
      <c r="L702" s="7">
        <f>MAR1!$B$6+MAR1!$C$6*COS(2*PI()*$C702/365)+MAR1!$D$6*SIN(2*PI()*$C702/365)</f>
        <v/>
      </c>
      <c r="M702" s="7">
        <f>MAR1!$B$7+MAR1!$C$7*COS(2*PI()*$C702/365)+MAR1!$D$7*SIN(2*PI()*$C702/365)</f>
        <v/>
      </c>
      <c r="N702" s="7">
        <f>F702-K702</f>
        <v/>
      </c>
      <c r="O702" s="7">
        <f>G702-L702</f>
        <v/>
      </c>
      <c r="P702" s="7">
        <f>H702-M702</f>
        <v/>
      </c>
      <c r="Q702" s="7">
        <f>IF($I702=1,(N702-MAR1!$B$11)/MAR1!$D$11,(N702-MAR1!$C$11)/MAR1!$E$11)</f>
        <v/>
      </c>
      <c r="R702" s="7">
        <f>IF($I702=1,(O702-MAR1!$B$12)/MAR1!$D$12,(O702-MAR1!$C$12)/MAR1!$E$12)</f>
        <v/>
      </c>
      <c r="S702" s="7">
        <f>IF($I702=1,(P702-MAR1!$B$13)/MAR1!$D$13,(P702-MAR1!$C$13)/MAR1!$E$13)</f>
        <v/>
      </c>
      <c r="U702" s="5" t="n">
        <v>701</v>
      </c>
      <c r="V702" s="5" t="n">
        <v>0.536531</v>
      </c>
      <c r="W702" s="5" t="n">
        <v>0.987079</v>
      </c>
      <c r="X702" s="5" t="n">
        <v>0.230349</v>
      </c>
      <c r="Y702" s="5" t="n">
        <v>0.91981</v>
      </c>
      <c r="Z702" s="5" t="n">
        <v>0.42054</v>
      </c>
    </row>
    <row r="703">
      <c r="A703" s="5" t="n">
        <v>702</v>
      </c>
      <c r="B703" s="5" t="n">
        <v>2</v>
      </c>
      <c r="C703" s="5" t="n">
        <v>337</v>
      </c>
      <c r="D703" s="5" t="n">
        <v>12</v>
      </c>
      <c r="E703" s="5" t="n">
        <v>0</v>
      </c>
      <c r="F703" s="5" t="n">
        <v>27.9</v>
      </c>
      <c r="G703" s="5" t="n">
        <v>14</v>
      </c>
      <c r="H703" s="5" t="n">
        <v>17.48</v>
      </c>
      <c r="I703" s="6">
        <f>IF(E703&gt;=Markov!$B$3,1,0)</f>
        <v/>
      </c>
      <c r="J703" s="6">
        <f>I702</f>
        <v/>
      </c>
      <c r="K703" s="7">
        <f>MAR1!$B$5+MAR1!$C$5*COS(2*PI()*$C703/365)+MAR1!$D$5*SIN(2*PI()*$C703/365)</f>
        <v/>
      </c>
      <c r="L703" s="7">
        <f>MAR1!$B$6+MAR1!$C$6*COS(2*PI()*$C703/365)+MAR1!$D$6*SIN(2*PI()*$C703/365)</f>
        <v/>
      </c>
      <c r="M703" s="7">
        <f>MAR1!$B$7+MAR1!$C$7*COS(2*PI()*$C703/365)+MAR1!$D$7*SIN(2*PI()*$C703/365)</f>
        <v/>
      </c>
      <c r="N703" s="7">
        <f>F703-K703</f>
        <v/>
      </c>
      <c r="O703" s="7">
        <f>G703-L703</f>
        <v/>
      </c>
      <c r="P703" s="7">
        <f>H703-M703</f>
        <v/>
      </c>
      <c r="Q703" s="7">
        <f>IF($I703=1,(N703-MAR1!$B$11)/MAR1!$D$11,(N703-MAR1!$C$11)/MAR1!$E$11)</f>
        <v/>
      </c>
      <c r="R703" s="7">
        <f>IF($I703=1,(O703-MAR1!$B$12)/MAR1!$D$12,(O703-MAR1!$C$12)/MAR1!$E$12)</f>
        <v/>
      </c>
      <c r="S703" s="7">
        <f>IF($I703=1,(P703-MAR1!$B$13)/MAR1!$D$13,(P703-MAR1!$C$13)/MAR1!$E$13)</f>
        <v/>
      </c>
      <c r="U703" s="5" t="n">
        <v>702</v>
      </c>
      <c r="V703" s="5" t="n">
        <v>0.168045</v>
      </c>
      <c r="W703" s="5" t="n">
        <v>0.227558</v>
      </c>
      <c r="X703" s="5" t="n">
        <v>0.137287</v>
      </c>
      <c r="Y703" s="5" t="n">
        <v>0.680087</v>
      </c>
      <c r="Z703" s="5" t="n">
        <v>0.193087</v>
      </c>
    </row>
    <row r="704">
      <c r="A704" s="5" t="n">
        <v>703</v>
      </c>
      <c r="B704" s="5" t="n">
        <v>2</v>
      </c>
      <c r="C704" s="5" t="n">
        <v>338</v>
      </c>
      <c r="D704" s="5" t="n">
        <v>12</v>
      </c>
      <c r="E704" s="5" t="n">
        <v>0</v>
      </c>
      <c r="F704" s="5" t="n">
        <v>29.7</v>
      </c>
      <c r="G704" s="5" t="n">
        <v>15.2</v>
      </c>
      <c r="H704" s="5" t="n">
        <v>13.68</v>
      </c>
      <c r="I704" s="6">
        <f>IF(E704&gt;=Markov!$B$3,1,0)</f>
        <v/>
      </c>
      <c r="J704" s="6">
        <f>I703</f>
        <v/>
      </c>
      <c r="K704" s="7">
        <f>MAR1!$B$5+MAR1!$C$5*COS(2*PI()*$C704/365)+MAR1!$D$5*SIN(2*PI()*$C704/365)</f>
        <v/>
      </c>
      <c r="L704" s="7">
        <f>MAR1!$B$6+MAR1!$C$6*COS(2*PI()*$C704/365)+MAR1!$D$6*SIN(2*PI()*$C704/365)</f>
        <v/>
      </c>
      <c r="M704" s="7">
        <f>MAR1!$B$7+MAR1!$C$7*COS(2*PI()*$C704/365)+MAR1!$D$7*SIN(2*PI()*$C704/365)</f>
        <v/>
      </c>
      <c r="N704" s="7">
        <f>F704-K704</f>
        <v/>
      </c>
      <c r="O704" s="7">
        <f>G704-L704</f>
        <v/>
      </c>
      <c r="P704" s="7">
        <f>H704-M704</f>
        <v/>
      </c>
      <c r="Q704" s="7">
        <f>IF($I704=1,(N704-MAR1!$B$11)/MAR1!$D$11,(N704-MAR1!$C$11)/MAR1!$E$11)</f>
        <v/>
      </c>
      <c r="R704" s="7">
        <f>IF($I704=1,(O704-MAR1!$B$12)/MAR1!$D$12,(O704-MAR1!$C$12)/MAR1!$E$12)</f>
        <v/>
      </c>
      <c r="S704" s="7">
        <f>IF($I704=1,(P704-MAR1!$B$13)/MAR1!$D$13,(P704-MAR1!$C$13)/MAR1!$E$13)</f>
        <v/>
      </c>
      <c r="U704" s="5" t="n">
        <v>703</v>
      </c>
      <c r="V704" s="5" t="n">
        <v>0.167197</v>
      </c>
      <c r="W704" s="5" t="n">
        <v>0.1802</v>
      </c>
      <c r="X704" s="5" t="n">
        <v>0.199787</v>
      </c>
      <c r="Y704" s="5" t="n">
        <v>0.55289</v>
      </c>
      <c r="Z704" s="5" t="n">
        <v>0.343573</v>
      </c>
    </row>
    <row r="705">
      <c r="A705" s="5" t="n">
        <v>704</v>
      </c>
      <c r="B705" s="5" t="n">
        <v>2</v>
      </c>
      <c r="C705" s="5" t="n">
        <v>339</v>
      </c>
      <c r="D705" s="5" t="n">
        <v>12</v>
      </c>
      <c r="E705" s="5" t="n">
        <v>0</v>
      </c>
      <c r="F705" s="5" t="n">
        <v>32.5</v>
      </c>
      <c r="G705" s="5" t="n">
        <v>17.1</v>
      </c>
      <c r="H705" s="5" t="n">
        <v>13.67</v>
      </c>
      <c r="I705" s="6">
        <f>IF(E705&gt;=Markov!$B$3,1,0)</f>
        <v/>
      </c>
      <c r="J705" s="6">
        <f>I704</f>
        <v/>
      </c>
      <c r="K705" s="7">
        <f>MAR1!$B$5+MAR1!$C$5*COS(2*PI()*$C705/365)+MAR1!$D$5*SIN(2*PI()*$C705/365)</f>
        <v/>
      </c>
      <c r="L705" s="7">
        <f>MAR1!$B$6+MAR1!$C$6*COS(2*PI()*$C705/365)+MAR1!$D$6*SIN(2*PI()*$C705/365)</f>
        <v/>
      </c>
      <c r="M705" s="7">
        <f>MAR1!$B$7+MAR1!$C$7*COS(2*PI()*$C705/365)+MAR1!$D$7*SIN(2*PI()*$C705/365)</f>
        <v/>
      </c>
      <c r="N705" s="7">
        <f>F705-K705</f>
        <v/>
      </c>
      <c r="O705" s="7">
        <f>G705-L705</f>
        <v/>
      </c>
      <c r="P705" s="7">
        <f>H705-M705</f>
        <v/>
      </c>
      <c r="Q705" s="7">
        <f>IF($I705=1,(N705-MAR1!$B$11)/MAR1!$D$11,(N705-MAR1!$C$11)/MAR1!$E$11)</f>
        <v/>
      </c>
      <c r="R705" s="7">
        <f>IF($I705=1,(O705-MAR1!$B$12)/MAR1!$D$12,(O705-MAR1!$C$12)/MAR1!$E$12)</f>
        <v/>
      </c>
      <c r="S705" s="7">
        <f>IF($I705=1,(P705-MAR1!$B$13)/MAR1!$D$13,(P705-MAR1!$C$13)/MAR1!$E$13)</f>
        <v/>
      </c>
      <c r="U705" s="5" t="n">
        <v>704</v>
      </c>
      <c r="V705" s="5" t="n">
        <v>0.436035</v>
      </c>
      <c r="W705" s="5" t="n">
        <v>0.169791</v>
      </c>
      <c r="X705" s="5" t="n">
        <v>0.035967</v>
      </c>
      <c r="Y705" s="5" t="n">
        <v>0.849285</v>
      </c>
      <c r="Z705" s="5" t="n">
        <v>0.309437</v>
      </c>
    </row>
    <row r="706">
      <c r="A706" s="5" t="n">
        <v>705</v>
      </c>
      <c r="B706" s="5" t="n">
        <v>2</v>
      </c>
      <c r="C706" s="5" t="n">
        <v>340</v>
      </c>
      <c r="D706" s="5" t="n">
        <v>12</v>
      </c>
      <c r="E706" s="5" t="n">
        <v>0</v>
      </c>
      <c r="F706" s="5" t="n">
        <v>32.3</v>
      </c>
      <c r="G706" s="5" t="n">
        <v>16.8</v>
      </c>
      <c r="H706" s="5" t="n">
        <v>14.93</v>
      </c>
      <c r="I706" s="6">
        <f>IF(E706&gt;=Markov!$B$3,1,0)</f>
        <v/>
      </c>
      <c r="J706" s="6">
        <f>I705</f>
        <v/>
      </c>
      <c r="K706" s="7">
        <f>MAR1!$B$5+MAR1!$C$5*COS(2*PI()*$C706/365)+MAR1!$D$5*SIN(2*PI()*$C706/365)</f>
        <v/>
      </c>
      <c r="L706" s="7">
        <f>MAR1!$B$6+MAR1!$C$6*COS(2*PI()*$C706/365)+MAR1!$D$6*SIN(2*PI()*$C706/365)</f>
        <v/>
      </c>
      <c r="M706" s="7">
        <f>MAR1!$B$7+MAR1!$C$7*COS(2*PI()*$C706/365)+MAR1!$D$7*SIN(2*PI()*$C706/365)</f>
        <v/>
      </c>
      <c r="N706" s="7">
        <f>F706-K706</f>
        <v/>
      </c>
      <c r="O706" s="7">
        <f>G706-L706</f>
        <v/>
      </c>
      <c r="P706" s="7">
        <f>H706-M706</f>
        <v/>
      </c>
      <c r="Q706" s="7">
        <f>IF($I706=1,(N706-MAR1!$B$11)/MAR1!$D$11,(N706-MAR1!$C$11)/MAR1!$E$11)</f>
        <v/>
      </c>
      <c r="R706" s="7">
        <f>IF($I706=1,(O706-MAR1!$B$12)/MAR1!$D$12,(O706-MAR1!$C$12)/MAR1!$E$12)</f>
        <v/>
      </c>
      <c r="S706" s="7">
        <f>IF($I706=1,(P706-MAR1!$B$13)/MAR1!$D$13,(P706-MAR1!$C$13)/MAR1!$E$13)</f>
        <v/>
      </c>
      <c r="U706" s="5" t="n">
        <v>705</v>
      </c>
      <c r="V706" s="5" t="n">
        <v>0.415068</v>
      </c>
      <c r="W706" s="5" t="n">
        <v>0.248459</v>
      </c>
      <c r="X706" s="5" t="n">
        <v>0.343098</v>
      </c>
      <c r="Y706" s="5" t="n">
        <v>0.302251</v>
      </c>
      <c r="Z706" s="5" t="n">
        <v>0.182934</v>
      </c>
    </row>
    <row r="707">
      <c r="A707" s="5" t="n">
        <v>706</v>
      </c>
      <c r="B707" s="5" t="n">
        <v>2</v>
      </c>
      <c r="C707" s="5" t="n">
        <v>341</v>
      </c>
      <c r="D707" s="5" t="n">
        <v>12</v>
      </c>
      <c r="E707" s="5" t="n">
        <v>0</v>
      </c>
      <c r="F707" s="5" t="n">
        <v>32.7</v>
      </c>
      <c r="G707" s="5" t="n">
        <v>19.3</v>
      </c>
      <c r="H707" s="5" t="n">
        <v>10.3</v>
      </c>
      <c r="I707" s="6">
        <f>IF(E707&gt;=Markov!$B$3,1,0)</f>
        <v/>
      </c>
      <c r="J707" s="6">
        <f>I706</f>
        <v/>
      </c>
      <c r="K707" s="7">
        <f>MAR1!$B$5+MAR1!$C$5*COS(2*PI()*$C707/365)+MAR1!$D$5*SIN(2*PI()*$C707/365)</f>
        <v/>
      </c>
      <c r="L707" s="7">
        <f>MAR1!$B$6+MAR1!$C$6*COS(2*PI()*$C707/365)+MAR1!$D$6*SIN(2*PI()*$C707/365)</f>
        <v/>
      </c>
      <c r="M707" s="7">
        <f>MAR1!$B$7+MAR1!$C$7*COS(2*PI()*$C707/365)+MAR1!$D$7*SIN(2*PI()*$C707/365)</f>
        <v/>
      </c>
      <c r="N707" s="7">
        <f>F707-K707</f>
        <v/>
      </c>
      <c r="O707" s="7">
        <f>G707-L707</f>
        <v/>
      </c>
      <c r="P707" s="7">
        <f>H707-M707</f>
        <v/>
      </c>
      <c r="Q707" s="7">
        <f>IF($I707=1,(N707-MAR1!$B$11)/MAR1!$D$11,(N707-MAR1!$C$11)/MAR1!$E$11)</f>
        <v/>
      </c>
      <c r="R707" s="7">
        <f>IF($I707=1,(O707-MAR1!$B$12)/MAR1!$D$12,(O707-MAR1!$C$12)/MAR1!$E$12)</f>
        <v/>
      </c>
      <c r="S707" s="7">
        <f>IF($I707=1,(P707-MAR1!$B$13)/MAR1!$D$13,(P707-MAR1!$C$13)/MAR1!$E$13)</f>
        <v/>
      </c>
      <c r="U707" s="5" t="n">
        <v>706</v>
      </c>
      <c r="V707" s="5" t="n">
        <v>0.56145</v>
      </c>
      <c r="W707" s="5" t="n">
        <v>0.7306240000000001</v>
      </c>
      <c r="X707" s="5" t="n">
        <v>0.618306</v>
      </c>
      <c r="Y707" s="5" t="n">
        <v>0.839705</v>
      </c>
      <c r="Z707" s="5" t="n">
        <v>0.886117</v>
      </c>
    </row>
    <row r="708">
      <c r="A708" s="5" t="n">
        <v>707</v>
      </c>
      <c r="B708" s="5" t="n">
        <v>2</v>
      </c>
      <c r="C708" s="5" t="n">
        <v>342</v>
      </c>
      <c r="D708" s="5" t="n">
        <v>12</v>
      </c>
      <c r="E708" s="5" t="n">
        <v>0</v>
      </c>
      <c r="F708" s="5" t="n">
        <v>32.3</v>
      </c>
      <c r="G708" s="5" t="n">
        <v>14.2</v>
      </c>
      <c r="H708" s="5" t="n">
        <v>14.85</v>
      </c>
      <c r="I708" s="6">
        <f>IF(E708&gt;=Markov!$B$3,1,0)</f>
        <v/>
      </c>
      <c r="J708" s="6">
        <f>I707</f>
        <v/>
      </c>
      <c r="K708" s="7">
        <f>MAR1!$B$5+MAR1!$C$5*COS(2*PI()*$C708/365)+MAR1!$D$5*SIN(2*PI()*$C708/365)</f>
        <v/>
      </c>
      <c r="L708" s="7">
        <f>MAR1!$B$6+MAR1!$C$6*COS(2*PI()*$C708/365)+MAR1!$D$6*SIN(2*PI()*$C708/365)</f>
        <v/>
      </c>
      <c r="M708" s="7">
        <f>MAR1!$B$7+MAR1!$C$7*COS(2*PI()*$C708/365)+MAR1!$D$7*SIN(2*PI()*$C708/365)</f>
        <v/>
      </c>
      <c r="N708" s="7">
        <f>F708-K708</f>
        <v/>
      </c>
      <c r="O708" s="7">
        <f>G708-L708</f>
        <v/>
      </c>
      <c r="P708" s="7">
        <f>H708-M708</f>
        <v/>
      </c>
      <c r="Q708" s="7">
        <f>IF($I708=1,(N708-MAR1!$B$11)/MAR1!$D$11,(N708-MAR1!$C$11)/MAR1!$E$11)</f>
        <v/>
      </c>
      <c r="R708" s="7">
        <f>IF($I708=1,(O708-MAR1!$B$12)/MAR1!$D$12,(O708-MAR1!$C$12)/MAR1!$E$12)</f>
        <v/>
      </c>
      <c r="S708" s="7">
        <f>IF($I708=1,(P708-MAR1!$B$13)/MAR1!$D$13,(P708-MAR1!$C$13)/MAR1!$E$13)</f>
        <v/>
      </c>
      <c r="U708" s="5" t="n">
        <v>707</v>
      </c>
      <c r="V708" s="5" t="n">
        <v>0.196073</v>
      </c>
      <c r="W708" s="5" t="n">
        <v>0.937117</v>
      </c>
      <c r="X708" s="5" t="n">
        <v>0.529036</v>
      </c>
      <c r="Y708" s="5" t="n">
        <v>0.013623</v>
      </c>
      <c r="Z708" s="5" t="n">
        <v>0.343312</v>
      </c>
    </row>
    <row r="709">
      <c r="A709" s="5" t="n">
        <v>708</v>
      </c>
      <c r="B709" s="5" t="n">
        <v>2</v>
      </c>
      <c r="C709" s="5" t="n">
        <v>343</v>
      </c>
      <c r="D709" s="5" t="n">
        <v>12</v>
      </c>
      <c r="E709" s="5" t="n">
        <v>0</v>
      </c>
      <c r="F709" s="5" t="n">
        <v>31.2</v>
      </c>
      <c r="G709" s="5" t="n">
        <v>13.5</v>
      </c>
      <c r="H709" s="5" t="n">
        <v>11.76</v>
      </c>
      <c r="I709" s="6">
        <f>IF(E709&gt;=Markov!$B$3,1,0)</f>
        <v/>
      </c>
      <c r="J709" s="6">
        <f>I708</f>
        <v/>
      </c>
      <c r="K709" s="7">
        <f>MAR1!$B$5+MAR1!$C$5*COS(2*PI()*$C709/365)+MAR1!$D$5*SIN(2*PI()*$C709/365)</f>
        <v/>
      </c>
      <c r="L709" s="7">
        <f>MAR1!$B$6+MAR1!$C$6*COS(2*PI()*$C709/365)+MAR1!$D$6*SIN(2*PI()*$C709/365)</f>
        <v/>
      </c>
      <c r="M709" s="7">
        <f>MAR1!$B$7+MAR1!$C$7*COS(2*PI()*$C709/365)+MAR1!$D$7*SIN(2*PI()*$C709/365)</f>
        <v/>
      </c>
      <c r="N709" s="7">
        <f>F709-K709</f>
        <v/>
      </c>
      <c r="O709" s="7">
        <f>G709-L709</f>
        <v/>
      </c>
      <c r="P709" s="7">
        <f>H709-M709</f>
        <v/>
      </c>
      <c r="Q709" s="7">
        <f>IF($I709=1,(N709-MAR1!$B$11)/MAR1!$D$11,(N709-MAR1!$C$11)/MAR1!$E$11)</f>
        <v/>
      </c>
      <c r="R709" s="7">
        <f>IF($I709=1,(O709-MAR1!$B$12)/MAR1!$D$12,(O709-MAR1!$C$12)/MAR1!$E$12)</f>
        <v/>
      </c>
      <c r="S709" s="7">
        <f>IF($I709=1,(P709-MAR1!$B$13)/MAR1!$D$13,(P709-MAR1!$C$13)/MAR1!$E$13)</f>
        <v/>
      </c>
      <c r="U709" s="5" t="n">
        <v>708</v>
      </c>
      <c r="V709" s="5" t="n">
        <v>0.32134</v>
      </c>
      <c r="W709" s="5" t="n">
        <v>0.672009</v>
      </c>
      <c r="X709" s="5" t="n">
        <v>0.25402</v>
      </c>
      <c r="Y709" s="5" t="n">
        <v>0.598741</v>
      </c>
      <c r="Z709" s="5" t="n">
        <v>0.207191</v>
      </c>
    </row>
    <row r="710">
      <c r="A710" s="5" t="n">
        <v>709</v>
      </c>
      <c r="B710" s="5" t="n">
        <v>2</v>
      </c>
      <c r="C710" s="5" t="n">
        <v>344</v>
      </c>
      <c r="D710" s="5" t="n">
        <v>12</v>
      </c>
      <c r="E710" s="5" t="n">
        <v>0</v>
      </c>
      <c r="F710" s="5" t="n">
        <v>29</v>
      </c>
      <c r="G710" s="5" t="n">
        <v>12.5</v>
      </c>
      <c r="H710" s="5" t="n">
        <v>16.85</v>
      </c>
      <c r="I710" s="6">
        <f>IF(E710&gt;=Markov!$B$3,1,0)</f>
        <v/>
      </c>
      <c r="J710" s="6">
        <f>I709</f>
        <v/>
      </c>
      <c r="K710" s="7">
        <f>MAR1!$B$5+MAR1!$C$5*COS(2*PI()*$C710/365)+MAR1!$D$5*SIN(2*PI()*$C710/365)</f>
        <v/>
      </c>
      <c r="L710" s="7">
        <f>MAR1!$B$6+MAR1!$C$6*COS(2*PI()*$C710/365)+MAR1!$D$6*SIN(2*PI()*$C710/365)</f>
        <v/>
      </c>
      <c r="M710" s="7">
        <f>MAR1!$B$7+MAR1!$C$7*COS(2*PI()*$C710/365)+MAR1!$D$7*SIN(2*PI()*$C710/365)</f>
        <v/>
      </c>
      <c r="N710" s="7">
        <f>F710-K710</f>
        <v/>
      </c>
      <c r="O710" s="7">
        <f>G710-L710</f>
        <v/>
      </c>
      <c r="P710" s="7">
        <f>H710-M710</f>
        <v/>
      </c>
      <c r="Q710" s="7">
        <f>IF($I710=1,(N710-MAR1!$B$11)/MAR1!$D$11,(N710-MAR1!$C$11)/MAR1!$E$11)</f>
        <v/>
      </c>
      <c r="R710" s="7">
        <f>IF($I710=1,(O710-MAR1!$B$12)/MAR1!$D$12,(O710-MAR1!$C$12)/MAR1!$E$12)</f>
        <v/>
      </c>
      <c r="S710" s="7">
        <f>IF($I710=1,(P710-MAR1!$B$13)/MAR1!$D$13,(P710-MAR1!$C$13)/MAR1!$E$13)</f>
        <v/>
      </c>
      <c r="U710" s="5" t="n">
        <v>709</v>
      </c>
      <c r="V710" s="5" t="n">
        <v>0.368588</v>
      </c>
      <c r="W710" s="5" t="n">
        <v>0.136607</v>
      </c>
      <c r="X710" s="5" t="n">
        <v>0.06879300000000001</v>
      </c>
      <c r="Y710" s="5" t="n">
        <v>0.613924</v>
      </c>
      <c r="Z710" s="5" t="n">
        <v>0.770454</v>
      </c>
    </row>
    <row r="711">
      <c r="A711" s="5" t="n">
        <v>710</v>
      </c>
      <c r="B711" s="5" t="n">
        <v>2</v>
      </c>
      <c r="C711" s="5" t="n">
        <v>345</v>
      </c>
      <c r="D711" s="5" t="n">
        <v>12</v>
      </c>
      <c r="E711" s="5" t="n">
        <v>0</v>
      </c>
      <c r="F711" s="5" t="n">
        <v>26.2</v>
      </c>
      <c r="G711" s="5" t="n">
        <v>14</v>
      </c>
      <c r="H711" s="5" t="n">
        <v>16.24</v>
      </c>
      <c r="I711" s="6">
        <f>IF(E711&gt;=Markov!$B$3,1,0)</f>
        <v/>
      </c>
      <c r="J711" s="6">
        <f>I710</f>
        <v/>
      </c>
      <c r="K711" s="7">
        <f>MAR1!$B$5+MAR1!$C$5*COS(2*PI()*$C711/365)+MAR1!$D$5*SIN(2*PI()*$C711/365)</f>
        <v/>
      </c>
      <c r="L711" s="7">
        <f>MAR1!$B$6+MAR1!$C$6*COS(2*PI()*$C711/365)+MAR1!$D$6*SIN(2*PI()*$C711/365)</f>
        <v/>
      </c>
      <c r="M711" s="7">
        <f>MAR1!$B$7+MAR1!$C$7*COS(2*PI()*$C711/365)+MAR1!$D$7*SIN(2*PI()*$C711/365)</f>
        <v/>
      </c>
      <c r="N711" s="7">
        <f>F711-K711</f>
        <v/>
      </c>
      <c r="O711" s="7">
        <f>G711-L711</f>
        <v/>
      </c>
      <c r="P711" s="7">
        <f>H711-M711</f>
        <v/>
      </c>
      <c r="Q711" s="7">
        <f>IF($I711=1,(N711-MAR1!$B$11)/MAR1!$D$11,(N711-MAR1!$C$11)/MAR1!$E$11)</f>
        <v/>
      </c>
      <c r="R711" s="7">
        <f>IF($I711=1,(O711-MAR1!$B$12)/MAR1!$D$12,(O711-MAR1!$C$12)/MAR1!$E$12)</f>
        <v/>
      </c>
      <c r="S711" s="7">
        <f>IF($I711=1,(P711-MAR1!$B$13)/MAR1!$D$13,(P711-MAR1!$C$13)/MAR1!$E$13)</f>
        <v/>
      </c>
      <c r="U711" s="5" t="n">
        <v>710</v>
      </c>
      <c r="V711" s="5" t="n">
        <v>0.609159</v>
      </c>
      <c r="W711" s="5" t="n">
        <v>0.852765</v>
      </c>
      <c r="X711" s="5" t="n">
        <v>0.7171419999999999</v>
      </c>
      <c r="Y711" s="5" t="n">
        <v>0.584326</v>
      </c>
      <c r="Z711" s="5" t="n">
        <v>0.893513</v>
      </c>
    </row>
    <row r="712">
      <c r="A712" s="5" t="n">
        <v>711</v>
      </c>
      <c r="B712" s="5" t="n">
        <v>2</v>
      </c>
      <c r="C712" s="5" t="n">
        <v>346</v>
      </c>
      <c r="D712" s="5" t="n">
        <v>12</v>
      </c>
      <c r="E712" s="5" t="n">
        <v>0</v>
      </c>
      <c r="F712" s="5" t="n">
        <v>28.3</v>
      </c>
      <c r="G712" s="5" t="n">
        <v>15.7</v>
      </c>
      <c r="H712" s="5" t="n">
        <v>13.56</v>
      </c>
      <c r="I712" s="6">
        <f>IF(E712&gt;=Markov!$B$3,1,0)</f>
        <v/>
      </c>
      <c r="J712" s="6">
        <f>I711</f>
        <v/>
      </c>
      <c r="K712" s="7">
        <f>MAR1!$B$5+MAR1!$C$5*COS(2*PI()*$C712/365)+MAR1!$D$5*SIN(2*PI()*$C712/365)</f>
        <v/>
      </c>
      <c r="L712" s="7">
        <f>MAR1!$B$6+MAR1!$C$6*COS(2*PI()*$C712/365)+MAR1!$D$6*SIN(2*PI()*$C712/365)</f>
        <v/>
      </c>
      <c r="M712" s="7">
        <f>MAR1!$B$7+MAR1!$C$7*COS(2*PI()*$C712/365)+MAR1!$D$7*SIN(2*PI()*$C712/365)</f>
        <v/>
      </c>
      <c r="N712" s="7">
        <f>F712-K712</f>
        <v/>
      </c>
      <c r="O712" s="7">
        <f>G712-L712</f>
        <v/>
      </c>
      <c r="P712" s="7">
        <f>H712-M712</f>
        <v/>
      </c>
      <c r="Q712" s="7">
        <f>IF($I712=1,(N712-MAR1!$B$11)/MAR1!$D$11,(N712-MAR1!$C$11)/MAR1!$E$11)</f>
        <v/>
      </c>
      <c r="R712" s="7">
        <f>IF($I712=1,(O712-MAR1!$B$12)/MAR1!$D$12,(O712-MAR1!$C$12)/MAR1!$E$12)</f>
        <v/>
      </c>
      <c r="S712" s="7">
        <f>IF($I712=1,(P712-MAR1!$B$13)/MAR1!$D$13,(P712-MAR1!$C$13)/MAR1!$E$13)</f>
        <v/>
      </c>
      <c r="U712" s="5" t="n">
        <v>711</v>
      </c>
      <c r="V712" s="5" t="n">
        <v>0.268254</v>
      </c>
      <c r="W712" s="5" t="n">
        <v>0.850783</v>
      </c>
      <c r="X712" s="5" t="n">
        <v>0.360346</v>
      </c>
      <c r="Y712" s="5" t="n">
        <v>0.983584</v>
      </c>
      <c r="Z712" s="5" t="n">
        <v>0.602443</v>
      </c>
    </row>
    <row r="713">
      <c r="A713" s="5" t="n">
        <v>712</v>
      </c>
      <c r="B713" s="5" t="n">
        <v>2</v>
      </c>
      <c r="C713" s="5" t="n">
        <v>347</v>
      </c>
      <c r="D713" s="5" t="n">
        <v>12</v>
      </c>
      <c r="E713" s="5" t="n">
        <v>0</v>
      </c>
      <c r="F713" s="5" t="n">
        <v>30.2</v>
      </c>
      <c r="G713" s="5" t="n">
        <v>14.5</v>
      </c>
      <c r="H713" s="5" t="n">
        <v>17.04</v>
      </c>
      <c r="I713" s="6">
        <f>IF(E713&gt;=Markov!$B$3,1,0)</f>
        <v/>
      </c>
      <c r="J713" s="6">
        <f>I712</f>
        <v/>
      </c>
      <c r="K713" s="7">
        <f>MAR1!$B$5+MAR1!$C$5*COS(2*PI()*$C713/365)+MAR1!$D$5*SIN(2*PI()*$C713/365)</f>
        <v/>
      </c>
      <c r="L713" s="7">
        <f>MAR1!$B$6+MAR1!$C$6*COS(2*PI()*$C713/365)+MAR1!$D$6*SIN(2*PI()*$C713/365)</f>
        <v/>
      </c>
      <c r="M713" s="7">
        <f>MAR1!$B$7+MAR1!$C$7*COS(2*PI()*$C713/365)+MAR1!$D$7*SIN(2*PI()*$C713/365)</f>
        <v/>
      </c>
      <c r="N713" s="7">
        <f>F713-K713</f>
        <v/>
      </c>
      <c r="O713" s="7">
        <f>G713-L713</f>
        <v/>
      </c>
      <c r="P713" s="7">
        <f>H713-M713</f>
        <v/>
      </c>
      <c r="Q713" s="7">
        <f>IF($I713=1,(N713-MAR1!$B$11)/MAR1!$D$11,(N713-MAR1!$C$11)/MAR1!$E$11)</f>
        <v/>
      </c>
      <c r="R713" s="7">
        <f>IF($I713=1,(O713-MAR1!$B$12)/MAR1!$D$12,(O713-MAR1!$C$12)/MAR1!$E$12)</f>
        <v/>
      </c>
      <c r="S713" s="7">
        <f>IF($I713=1,(P713-MAR1!$B$13)/MAR1!$D$13,(P713-MAR1!$C$13)/MAR1!$E$13)</f>
        <v/>
      </c>
      <c r="U713" s="5" t="n">
        <v>712</v>
      </c>
      <c r="V713" s="5" t="n">
        <v>0.7069800000000001</v>
      </c>
      <c r="W713" s="5" t="n">
        <v>0.307349</v>
      </c>
      <c r="X713" s="5" t="n">
        <v>0.160659</v>
      </c>
      <c r="Y713" s="5" t="n">
        <v>0.993167</v>
      </c>
      <c r="Z713" s="5" t="n">
        <v>0.30844</v>
      </c>
    </row>
    <row r="714">
      <c r="A714" s="5" t="n">
        <v>713</v>
      </c>
      <c r="B714" s="5" t="n">
        <v>2</v>
      </c>
      <c r="C714" s="5" t="n">
        <v>348</v>
      </c>
      <c r="D714" s="5" t="n">
        <v>12</v>
      </c>
      <c r="E714" s="5" t="n">
        <v>0</v>
      </c>
      <c r="F714" s="5" t="n">
        <v>29.1</v>
      </c>
      <c r="G714" s="5" t="n">
        <v>14.5</v>
      </c>
      <c r="H714" s="5" t="n">
        <v>15.36</v>
      </c>
      <c r="I714" s="6">
        <f>IF(E714&gt;=Markov!$B$3,1,0)</f>
        <v/>
      </c>
      <c r="J714" s="6">
        <f>I713</f>
        <v/>
      </c>
      <c r="K714" s="7">
        <f>MAR1!$B$5+MAR1!$C$5*COS(2*PI()*$C714/365)+MAR1!$D$5*SIN(2*PI()*$C714/365)</f>
        <v/>
      </c>
      <c r="L714" s="7">
        <f>MAR1!$B$6+MAR1!$C$6*COS(2*PI()*$C714/365)+MAR1!$D$6*SIN(2*PI()*$C714/365)</f>
        <v/>
      </c>
      <c r="M714" s="7">
        <f>MAR1!$B$7+MAR1!$C$7*COS(2*PI()*$C714/365)+MAR1!$D$7*SIN(2*PI()*$C714/365)</f>
        <v/>
      </c>
      <c r="N714" s="7">
        <f>F714-K714</f>
        <v/>
      </c>
      <c r="O714" s="7">
        <f>G714-L714</f>
        <v/>
      </c>
      <c r="P714" s="7">
        <f>H714-M714</f>
        <v/>
      </c>
      <c r="Q714" s="7">
        <f>IF($I714=1,(N714-MAR1!$B$11)/MAR1!$D$11,(N714-MAR1!$C$11)/MAR1!$E$11)</f>
        <v/>
      </c>
      <c r="R714" s="7">
        <f>IF($I714=1,(O714-MAR1!$B$12)/MAR1!$D$12,(O714-MAR1!$C$12)/MAR1!$E$12)</f>
        <v/>
      </c>
      <c r="S714" s="7">
        <f>IF($I714=1,(P714-MAR1!$B$13)/MAR1!$D$13,(P714-MAR1!$C$13)/MAR1!$E$13)</f>
        <v/>
      </c>
      <c r="U714" s="5" t="n">
        <v>713</v>
      </c>
      <c r="V714" s="5" t="n">
        <v>0.7006790000000001</v>
      </c>
      <c r="W714" s="5" t="n">
        <v>0.452311</v>
      </c>
      <c r="X714" s="5" t="n">
        <v>0.109021</v>
      </c>
      <c r="Y714" s="5" t="n">
        <v>0.162442</v>
      </c>
      <c r="Z714" s="5" t="n">
        <v>0.531462</v>
      </c>
    </row>
    <row r="715">
      <c r="A715" s="5" t="n">
        <v>714</v>
      </c>
      <c r="B715" s="5" t="n">
        <v>2</v>
      </c>
      <c r="C715" s="5" t="n">
        <v>349</v>
      </c>
      <c r="D715" s="5" t="n">
        <v>12</v>
      </c>
      <c r="E715" s="5" t="n">
        <v>0</v>
      </c>
      <c r="F715" s="5" t="n">
        <v>31.9</v>
      </c>
      <c r="G715" s="5" t="n">
        <v>16.7</v>
      </c>
      <c r="H715" s="5" t="n">
        <v>14.68</v>
      </c>
      <c r="I715" s="6">
        <f>IF(E715&gt;=Markov!$B$3,1,0)</f>
        <v/>
      </c>
      <c r="J715" s="6">
        <f>I714</f>
        <v/>
      </c>
      <c r="K715" s="7">
        <f>MAR1!$B$5+MAR1!$C$5*COS(2*PI()*$C715/365)+MAR1!$D$5*SIN(2*PI()*$C715/365)</f>
        <v/>
      </c>
      <c r="L715" s="7">
        <f>MAR1!$B$6+MAR1!$C$6*COS(2*PI()*$C715/365)+MAR1!$D$6*SIN(2*PI()*$C715/365)</f>
        <v/>
      </c>
      <c r="M715" s="7">
        <f>MAR1!$B$7+MAR1!$C$7*COS(2*PI()*$C715/365)+MAR1!$D$7*SIN(2*PI()*$C715/365)</f>
        <v/>
      </c>
      <c r="N715" s="7">
        <f>F715-K715</f>
        <v/>
      </c>
      <c r="O715" s="7">
        <f>G715-L715</f>
        <v/>
      </c>
      <c r="P715" s="7">
        <f>H715-M715</f>
        <v/>
      </c>
      <c r="Q715" s="7">
        <f>IF($I715=1,(N715-MAR1!$B$11)/MAR1!$D$11,(N715-MAR1!$C$11)/MAR1!$E$11)</f>
        <v/>
      </c>
      <c r="R715" s="7">
        <f>IF($I715=1,(O715-MAR1!$B$12)/MAR1!$D$12,(O715-MAR1!$C$12)/MAR1!$E$12)</f>
        <v/>
      </c>
      <c r="S715" s="7">
        <f>IF($I715=1,(P715-MAR1!$B$13)/MAR1!$D$13,(P715-MAR1!$C$13)/MAR1!$E$13)</f>
        <v/>
      </c>
      <c r="U715" s="5" t="n">
        <v>714</v>
      </c>
      <c r="V715" s="5" t="n">
        <v>0.463117</v>
      </c>
      <c r="W715" s="5" t="n">
        <v>0.5715440000000001</v>
      </c>
      <c r="X715" s="5" t="n">
        <v>0.131754</v>
      </c>
      <c r="Y715" s="5" t="n">
        <v>0.794528</v>
      </c>
      <c r="Z715" s="5" t="n">
        <v>0.714497</v>
      </c>
    </row>
    <row r="716">
      <c r="A716" s="5" t="n">
        <v>715</v>
      </c>
      <c r="B716" s="5" t="n">
        <v>2</v>
      </c>
      <c r="C716" s="5" t="n">
        <v>350</v>
      </c>
      <c r="D716" s="5" t="n">
        <v>12</v>
      </c>
      <c r="E716" s="5" t="n">
        <v>0</v>
      </c>
      <c r="F716" s="5" t="n">
        <v>31.2</v>
      </c>
      <c r="G716" s="5" t="n">
        <v>16.7</v>
      </c>
      <c r="H716" s="5" t="n">
        <v>14.04</v>
      </c>
      <c r="I716" s="6">
        <f>IF(E716&gt;=Markov!$B$3,1,0)</f>
        <v/>
      </c>
      <c r="J716" s="6">
        <f>I715</f>
        <v/>
      </c>
      <c r="K716" s="7">
        <f>MAR1!$B$5+MAR1!$C$5*COS(2*PI()*$C716/365)+MAR1!$D$5*SIN(2*PI()*$C716/365)</f>
        <v/>
      </c>
      <c r="L716" s="7">
        <f>MAR1!$B$6+MAR1!$C$6*COS(2*PI()*$C716/365)+MAR1!$D$6*SIN(2*PI()*$C716/365)</f>
        <v/>
      </c>
      <c r="M716" s="7">
        <f>MAR1!$B$7+MAR1!$C$7*COS(2*PI()*$C716/365)+MAR1!$D$7*SIN(2*PI()*$C716/365)</f>
        <v/>
      </c>
      <c r="N716" s="7">
        <f>F716-K716</f>
        <v/>
      </c>
      <c r="O716" s="7">
        <f>G716-L716</f>
        <v/>
      </c>
      <c r="P716" s="7">
        <f>H716-M716</f>
        <v/>
      </c>
      <c r="Q716" s="7">
        <f>IF($I716=1,(N716-MAR1!$B$11)/MAR1!$D$11,(N716-MAR1!$C$11)/MAR1!$E$11)</f>
        <v/>
      </c>
      <c r="R716" s="7">
        <f>IF($I716=1,(O716-MAR1!$B$12)/MAR1!$D$12,(O716-MAR1!$C$12)/MAR1!$E$12)</f>
        <v/>
      </c>
      <c r="S716" s="7">
        <f>IF($I716=1,(P716-MAR1!$B$13)/MAR1!$D$13,(P716-MAR1!$C$13)/MAR1!$E$13)</f>
        <v/>
      </c>
      <c r="U716" s="5" t="n">
        <v>715</v>
      </c>
      <c r="V716" s="5" t="n">
        <v>0.137875</v>
      </c>
      <c r="W716" s="5" t="n">
        <v>0.45844</v>
      </c>
      <c r="X716" s="5" t="n">
        <v>0.444617</v>
      </c>
      <c r="Y716" s="5" t="n">
        <v>0.433371</v>
      </c>
      <c r="Z716" s="5" t="n">
        <v>0.237941</v>
      </c>
    </row>
    <row r="717">
      <c r="A717" s="5" t="n">
        <v>716</v>
      </c>
      <c r="B717" s="5" t="n">
        <v>2</v>
      </c>
      <c r="C717" s="5" t="n">
        <v>351</v>
      </c>
      <c r="D717" s="5" t="n">
        <v>12</v>
      </c>
      <c r="E717" s="5" t="n">
        <v>0</v>
      </c>
      <c r="F717" s="5" t="n">
        <v>30.6</v>
      </c>
      <c r="G717" s="5" t="n">
        <v>16.5</v>
      </c>
      <c r="H717" s="5" t="n">
        <v>12.99</v>
      </c>
      <c r="I717" s="6">
        <f>IF(E717&gt;=Markov!$B$3,1,0)</f>
        <v/>
      </c>
      <c r="J717" s="6">
        <f>I716</f>
        <v/>
      </c>
      <c r="K717" s="7">
        <f>MAR1!$B$5+MAR1!$C$5*COS(2*PI()*$C717/365)+MAR1!$D$5*SIN(2*PI()*$C717/365)</f>
        <v/>
      </c>
      <c r="L717" s="7">
        <f>MAR1!$B$6+MAR1!$C$6*COS(2*PI()*$C717/365)+MAR1!$D$6*SIN(2*PI()*$C717/365)</f>
        <v/>
      </c>
      <c r="M717" s="7">
        <f>MAR1!$B$7+MAR1!$C$7*COS(2*PI()*$C717/365)+MAR1!$D$7*SIN(2*PI()*$C717/365)</f>
        <v/>
      </c>
      <c r="N717" s="7">
        <f>F717-K717</f>
        <v/>
      </c>
      <c r="O717" s="7">
        <f>G717-L717</f>
        <v/>
      </c>
      <c r="P717" s="7">
        <f>H717-M717</f>
        <v/>
      </c>
      <c r="Q717" s="7">
        <f>IF($I717=1,(N717-MAR1!$B$11)/MAR1!$D$11,(N717-MAR1!$C$11)/MAR1!$E$11)</f>
        <v/>
      </c>
      <c r="R717" s="7">
        <f>IF($I717=1,(O717-MAR1!$B$12)/MAR1!$D$12,(O717-MAR1!$C$12)/MAR1!$E$12)</f>
        <v/>
      </c>
      <c r="S717" s="7">
        <f>IF($I717=1,(P717-MAR1!$B$13)/MAR1!$D$13,(P717-MAR1!$C$13)/MAR1!$E$13)</f>
        <v/>
      </c>
      <c r="U717" s="5" t="n">
        <v>716</v>
      </c>
      <c r="V717" s="5" t="n">
        <v>0.06193</v>
      </c>
      <c r="W717" s="5" t="n">
        <v>0.493147</v>
      </c>
      <c r="X717" s="5" t="n">
        <v>0.896605</v>
      </c>
      <c r="Y717" s="5" t="n">
        <v>0.315816</v>
      </c>
      <c r="Z717" s="5" t="n">
        <v>0.625895</v>
      </c>
    </row>
    <row r="718">
      <c r="A718" s="5" t="n">
        <v>717</v>
      </c>
      <c r="B718" s="5" t="n">
        <v>2</v>
      </c>
      <c r="C718" s="5" t="n">
        <v>352</v>
      </c>
      <c r="D718" s="5" t="n">
        <v>12</v>
      </c>
      <c r="E718" s="5" t="n">
        <v>0</v>
      </c>
      <c r="F718" s="5" t="n">
        <v>34.5</v>
      </c>
      <c r="G718" s="5" t="n">
        <v>17.1</v>
      </c>
      <c r="H718" s="5" t="n">
        <v>20.63</v>
      </c>
      <c r="I718" s="6">
        <f>IF(E718&gt;=Markov!$B$3,1,0)</f>
        <v/>
      </c>
      <c r="J718" s="6">
        <f>I717</f>
        <v/>
      </c>
      <c r="K718" s="7">
        <f>MAR1!$B$5+MAR1!$C$5*COS(2*PI()*$C718/365)+MAR1!$D$5*SIN(2*PI()*$C718/365)</f>
        <v/>
      </c>
      <c r="L718" s="7">
        <f>MAR1!$B$6+MAR1!$C$6*COS(2*PI()*$C718/365)+MAR1!$D$6*SIN(2*PI()*$C718/365)</f>
        <v/>
      </c>
      <c r="M718" s="7">
        <f>MAR1!$B$7+MAR1!$C$7*COS(2*PI()*$C718/365)+MAR1!$D$7*SIN(2*PI()*$C718/365)</f>
        <v/>
      </c>
      <c r="N718" s="7">
        <f>F718-K718</f>
        <v/>
      </c>
      <c r="O718" s="7">
        <f>G718-L718</f>
        <v/>
      </c>
      <c r="P718" s="7">
        <f>H718-M718</f>
        <v/>
      </c>
      <c r="Q718" s="7">
        <f>IF($I718=1,(N718-MAR1!$B$11)/MAR1!$D$11,(N718-MAR1!$C$11)/MAR1!$E$11)</f>
        <v/>
      </c>
      <c r="R718" s="7">
        <f>IF($I718=1,(O718-MAR1!$B$12)/MAR1!$D$12,(O718-MAR1!$C$12)/MAR1!$E$12)</f>
        <v/>
      </c>
      <c r="S718" s="7">
        <f>IF($I718=1,(P718-MAR1!$B$13)/MAR1!$D$13,(P718-MAR1!$C$13)/MAR1!$E$13)</f>
        <v/>
      </c>
      <c r="U718" s="5" t="n">
        <v>717</v>
      </c>
      <c r="V718" s="5" t="n">
        <v>0.393991</v>
      </c>
      <c r="W718" s="5" t="n">
        <v>0.099368</v>
      </c>
      <c r="X718" s="5" t="n">
        <v>0.07650999999999999</v>
      </c>
      <c r="Y718" s="5" t="n">
        <v>0.036102</v>
      </c>
      <c r="Z718" s="5" t="n">
        <v>0.162019</v>
      </c>
    </row>
    <row r="719">
      <c r="A719" s="5" t="n">
        <v>718</v>
      </c>
      <c r="B719" s="5" t="n">
        <v>2</v>
      </c>
      <c r="C719" s="5" t="n">
        <v>353</v>
      </c>
      <c r="D719" s="5" t="n">
        <v>12</v>
      </c>
      <c r="E719" s="5" t="n">
        <v>0</v>
      </c>
      <c r="F719" s="5" t="n">
        <v>35.8</v>
      </c>
      <c r="G719" s="5" t="n">
        <v>16.6</v>
      </c>
      <c r="H719" s="5" t="n">
        <v>23.27</v>
      </c>
      <c r="I719" s="6">
        <f>IF(E719&gt;=Markov!$B$3,1,0)</f>
        <v/>
      </c>
      <c r="J719" s="6">
        <f>I718</f>
        <v/>
      </c>
      <c r="K719" s="7">
        <f>MAR1!$B$5+MAR1!$C$5*COS(2*PI()*$C719/365)+MAR1!$D$5*SIN(2*PI()*$C719/365)</f>
        <v/>
      </c>
      <c r="L719" s="7">
        <f>MAR1!$B$6+MAR1!$C$6*COS(2*PI()*$C719/365)+MAR1!$D$6*SIN(2*PI()*$C719/365)</f>
        <v/>
      </c>
      <c r="M719" s="7">
        <f>MAR1!$B$7+MAR1!$C$7*COS(2*PI()*$C719/365)+MAR1!$D$7*SIN(2*PI()*$C719/365)</f>
        <v/>
      </c>
      <c r="N719" s="7">
        <f>F719-K719</f>
        <v/>
      </c>
      <c r="O719" s="7">
        <f>G719-L719</f>
        <v/>
      </c>
      <c r="P719" s="7">
        <f>H719-M719</f>
        <v/>
      </c>
      <c r="Q719" s="7">
        <f>IF($I719=1,(N719-MAR1!$B$11)/MAR1!$D$11,(N719-MAR1!$C$11)/MAR1!$E$11)</f>
        <v/>
      </c>
      <c r="R719" s="7">
        <f>IF($I719=1,(O719-MAR1!$B$12)/MAR1!$D$12,(O719-MAR1!$C$12)/MAR1!$E$12)</f>
        <v/>
      </c>
      <c r="S719" s="7">
        <f>IF($I719=1,(P719-MAR1!$B$13)/MAR1!$D$13,(P719-MAR1!$C$13)/MAR1!$E$13)</f>
        <v/>
      </c>
      <c r="U719" s="5" t="n">
        <v>718</v>
      </c>
      <c r="V719" s="5" t="n">
        <v>0.15409</v>
      </c>
      <c r="W719" s="5" t="n">
        <v>0.5129280000000001</v>
      </c>
      <c r="X719" s="5" t="n">
        <v>0.493022</v>
      </c>
      <c r="Y719" s="5" t="n">
        <v>0.16677</v>
      </c>
      <c r="Z719" s="5" t="n">
        <v>0.229095</v>
      </c>
    </row>
    <row r="720">
      <c r="A720" s="5" t="n">
        <v>719</v>
      </c>
      <c r="B720" s="5" t="n">
        <v>2</v>
      </c>
      <c r="C720" s="5" t="n">
        <v>354</v>
      </c>
      <c r="D720" s="5" t="n">
        <v>12</v>
      </c>
      <c r="E720" s="5" t="n">
        <v>0</v>
      </c>
      <c r="F720" s="5" t="n">
        <v>33.1</v>
      </c>
      <c r="G720" s="5" t="n">
        <v>16.8</v>
      </c>
      <c r="H720" s="5" t="n">
        <v>17.45</v>
      </c>
      <c r="I720" s="6">
        <f>IF(E720&gt;=Markov!$B$3,1,0)</f>
        <v/>
      </c>
      <c r="J720" s="6">
        <f>I719</f>
        <v/>
      </c>
      <c r="K720" s="7">
        <f>MAR1!$B$5+MAR1!$C$5*COS(2*PI()*$C720/365)+MAR1!$D$5*SIN(2*PI()*$C720/365)</f>
        <v/>
      </c>
      <c r="L720" s="7">
        <f>MAR1!$B$6+MAR1!$C$6*COS(2*PI()*$C720/365)+MAR1!$D$6*SIN(2*PI()*$C720/365)</f>
        <v/>
      </c>
      <c r="M720" s="7">
        <f>MAR1!$B$7+MAR1!$C$7*COS(2*PI()*$C720/365)+MAR1!$D$7*SIN(2*PI()*$C720/365)</f>
        <v/>
      </c>
      <c r="N720" s="7">
        <f>F720-K720</f>
        <v/>
      </c>
      <c r="O720" s="7">
        <f>G720-L720</f>
        <v/>
      </c>
      <c r="P720" s="7">
        <f>H720-M720</f>
        <v/>
      </c>
      <c r="Q720" s="7">
        <f>IF($I720=1,(N720-MAR1!$B$11)/MAR1!$D$11,(N720-MAR1!$C$11)/MAR1!$E$11)</f>
        <v/>
      </c>
      <c r="R720" s="7">
        <f>IF($I720=1,(O720-MAR1!$B$12)/MAR1!$D$12,(O720-MAR1!$C$12)/MAR1!$E$12)</f>
        <v/>
      </c>
      <c r="S720" s="7">
        <f>IF($I720=1,(P720-MAR1!$B$13)/MAR1!$D$13,(P720-MAR1!$C$13)/MAR1!$E$13)</f>
        <v/>
      </c>
      <c r="U720" s="5" t="n">
        <v>719</v>
      </c>
      <c r="V720" s="5" t="n">
        <v>0.370372</v>
      </c>
      <c r="W720" s="5" t="n">
        <v>0.082038</v>
      </c>
      <c r="X720" s="5" t="n">
        <v>0.246259</v>
      </c>
      <c r="Y720" s="5" t="n">
        <v>0.101803</v>
      </c>
      <c r="Z720" s="5" t="n">
        <v>0.13803</v>
      </c>
    </row>
    <row r="721">
      <c r="A721" s="5" t="n">
        <v>720</v>
      </c>
      <c r="B721" s="5" t="n">
        <v>2</v>
      </c>
      <c r="C721" s="5" t="n">
        <v>355</v>
      </c>
      <c r="D721" s="5" t="n">
        <v>12</v>
      </c>
      <c r="E721" s="5" t="n">
        <v>0</v>
      </c>
      <c r="F721" s="5" t="n">
        <v>30.9</v>
      </c>
      <c r="G721" s="5" t="n">
        <v>14.8</v>
      </c>
      <c r="H721" s="5" t="n">
        <v>19.46</v>
      </c>
      <c r="I721" s="6">
        <f>IF(E721&gt;=Markov!$B$3,1,0)</f>
        <v/>
      </c>
      <c r="J721" s="6">
        <f>I720</f>
        <v/>
      </c>
      <c r="K721" s="7">
        <f>MAR1!$B$5+MAR1!$C$5*COS(2*PI()*$C721/365)+MAR1!$D$5*SIN(2*PI()*$C721/365)</f>
        <v/>
      </c>
      <c r="L721" s="7">
        <f>MAR1!$B$6+MAR1!$C$6*COS(2*PI()*$C721/365)+MAR1!$D$6*SIN(2*PI()*$C721/365)</f>
        <v/>
      </c>
      <c r="M721" s="7">
        <f>MAR1!$B$7+MAR1!$C$7*COS(2*PI()*$C721/365)+MAR1!$D$7*SIN(2*PI()*$C721/365)</f>
        <v/>
      </c>
      <c r="N721" s="7">
        <f>F721-K721</f>
        <v/>
      </c>
      <c r="O721" s="7">
        <f>G721-L721</f>
        <v/>
      </c>
      <c r="P721" s="7">
        <f>H721-M721</f>
        <v/>
      </c>
      <c r="Q721" s="7">
        <f>IF($I721=1,(N721-MAR1!$B$11)/MAR1!$D$11,(N721-MAR1!$C$11)/MAR1!$E$11)</f>
        <v/>
      </c>
      <c r="R721" s="7">
        <f>IF($I721=1,(O721-MAR1!$B$12)/MAR1!$D$12,(O721-MAR1!$C$12)/MAR1!$E$12)</f>
        <v/>
      </c>
      <c r="S721" s="7">
        <f>IF($I721=1,(P721-MAR1!$B$13)/MAR1!$D$13,(P721-MAR1!$C$13)/MAR1!$E$13)</f>
        <v/>
      </c>
      <c r="U721" s="5" t="n">
        <v>720</v>
      </c>
      <c r="V721" s="5" t="n">
        <v>0.408973</v>
      </c>
      <c r="W721" s="5" t="n">
        <v>0.5704669999999999</v>
      </c>
      <c r="X721" s="5" t="n">
        <v>0.599544</v>
      </c>
      <c r="Y721" s="5" t="n">
        <v>0.717716</v>
      </c>
      <c r="Z721" s="5" t="n">
        <v>0.443812</v>
      </c>
    </row>
    <row r="722">
      <c r="A722" s="5" t="n">
        <v>721</v>
      </c>
      <c r="B722" s="5" t="n">
        <v>2</v>
      </c>
      <c r="C722" s="5" t="n">
        <v>356</v>
      </c>
      <c r="D722" s="5" t="n">
        <v>12</v>
      </c>
      <c r="E722" s="5" t="n">
        <v>0</v>
      </c>
      <c r="F722" s="5" t="n">
        <v>30.5</v>
      </c>
      <c r="G722" s="5" t="n">
        <v>17.1</v>
      </c>
      <c r="H722" s="5" t="n">
        <v>17.62</v>
      </c>
      <c r="I722" s="6">
        <f>IF(E722&gt;=Markov!$B$3,1,0)</f>
        <v/>
      </c>
      <c r="J722" s="6">
        <f>I721</f>
        <v/>
      </c>
      <c r="K722" s="7">
        <f>MAR1!$B$5+MAR1!$C$5*COS(2*PI()*$C722/365)+MAR1!$D$5*SIN(2*PI()*$C722/365)</f>
        <v/>
      </c>
      <c r="L722" s="7">
        <f>MAR1!$B$6+MAR1!$C$6*COS(2*PI()*$C722/365)+MAR1!$D$6*SIN(2*PI()*$C722/365)</f>
        <v/>
      </c>
      <c r="M722" s="7">
        <f>MAR1!$B$7+MAR1!$C$7*COS(2*PI()*$C722/365)+MAR1!$D$7*SIN(2*PI()*$C722/365)</f>
        <v/>
      </c>
      <c r="N722" s="7">
        <f>F722-K722</f>
        <v/>
      </c>
      <c r="O722" s="7">
        <f>G722-L722</f>
        <v/>
      </c>
      <c r="P722" s="7">
        <f>H722-M722</f>
        <v/>
      </c>
      <c r="Q722" s="7">
        <f>IF($I722=1,(N722-MAR1!$B$11)/MAR1!$D$11,(N722-MAR1!$C$11)/MAR1!$E$11)</f>
        <v/>
      </c>
      <c r="R722" s="7">
        <f>IF($I722=1,(O722-MAR1!$B$12)/MAR1!$D$12,(O722-MAR1!$C$12)/MAR1!$E$12)</f>
        <v/>
      </c>
      <c r="S722" s="7">
        <f>IF($I722=1,(P722-MAR1!$B$13)/MAR1!$D$13,(P722-MAR1!$C$13)/MAR1!$E$13)</f>
        <v/>
      </c>
      <c r="U722" s="5" t="n">
        <v>721</v>
      </c>
      <c r="V722" s="5" t="n">
        <v>0.208759</v>
      </c>
      <c r="W722" s="5" t="n">
        <v>0.35493</v>
      </c>
      <c r="X722" s="5" t="n">
        <v>0.20325</v>
      </c>
      <c r="Y722" s="5" t="n">
        <v>0.946348</v>
      </c>
      <c r="Z722" s="5" t="n">
        <v>0.6297430000000001</v>
      </c>
    </row>
    <row r="723">
      <c r="A723" s="5" t="n">
        <v>722</v>
      </c>
      <c r="B723" s="5" t="n">
        <v>2</v>
      </c>
      <c r="C723" s="5" t="n">
        <v>357</v>
      </c>
      <c r="D723" s="5" t="n">
        <v>12</v>
      </c>
      <c r="E723" s="5" t="n">
        <v>0</v>
      </c>
      <c r="F723" s="5" t="n">
        <v>29.1</v>
      </c>
      <c r="G723" s="5" t="n">
        <v>14.6</v>
      </c>
      <c r="H723" s="5" t="n">
        <v>19.17</v>
      </c>
      <c r="I723" s="6">
        <f>IF(E723&gt;=Markov!$B$3,1,0)</f>
        <v/>
      </c>
      <c r="J723" s="6">
        <f>I722</f>
        <v/>
      </c>
      <c r="K723" s="7">
        <f>MAR1!$B$5+MAR1!$C$5*COS(2*PI()*$C723/365)+MAR1!$D$5*SIN(2*PI()*$C723/365)</f>
        <v/>
      </c>
      <c r="L723" s="7">
        <f>MAR1!$B$6+MAR1!$C$6*COS(2*PI()*$C723/365)+MAR1!$D$6*SIN(2*PI()*$C723/365)</f>
        <v/>
      </c>
      <c r="M723" s="7">
        <f>MAR1!$B$7+MAR1!$C$7*COS(2*PI()*$C723/365)+MAR1!$D$7*SIN(2*PI()*$C723/365)</f>
        <v/>
      </c>
      <c r="N723" s="7">
        <f>F723-K723</f>
        <v/>
      </c>
      <c r="O723" s="7">
        <f>G723-L723</f>
        <v/>
      </c>
      <c r="P723" s="7">
        <f>H723-M723</f>
        <v/>
      </c>
      <c r="Q723" s="7">
        <f>IF($I723=1,(N723-MAR1!$B$11)/MAR1!$D$11,(N723-MAR1!$C$11)/MAR1!$E$11)</f>
        <v/>
      </c>
      <c r="R723" s="7">
        <f>IF($I723=1,(O723-MAR1!$B$12)/MAR1!$D$12,(O723-MAR1!$C$12)/MAR1!$E$12)</f>
        <v/>
      </c>
      <c r="S723" s="7">
        <f>IF($I723=1,(P723-MAR1!$B$13)/MAR1!$D$13,(P723-MAR1!$C$13)/MAR1!$E$13)</f>
        <v/>
      </c>
      <c r="U723" s="5" t="n">
        <v>722</v>
      </c>
      <c r="V723" s="5" t="n">
        <v>0.726167</v>
      </c>
      <c r="W723" s="5" t="n">
        <v>0.011802</v>
      </c>
      <c r="X723" s="5" t="n">
        <v>0.410988</v>
      </c>
      <c r="Y723" s="5" t="n">
        <v>0.44025</v>
      </c>
      <c r="Z723" s="5" t="n">
        <v>0.543171</v>
      </c>
    </row>
    <row r="724">
      <c r="A724" s="5" t="n">
        <v>723</v>
      </c>
      <c r="B724" s="5" t="n">
        <v>2</v>
      </c>
      <c r="C724" s="5" t="n">
        <v>358</v>
      </c>
      <c r="D724" s="5" t="n">
        <v>12</v>
      </c>
      <c r="E724" s="5" t="n">
        <v>0</v>
      </c>
      <c r="F724" s="5" t="n">
        <v>31.2</v>
      </c>
      <c r="G724" s="5" t="n">
        <v>14.1</v>
      </c>
      <c r="H724" s="5" t="n">
        <v>21.06</v>
      </c>
      <c r="I724" s="6">
        <f>IF(E724&gt;=Markov!$B$3,1,0)</f>
        <v/>
      </c>
      <c r="J724" s="6">
        <f>I723</f>
        <v/>
      </c>
      <c r="K724" s="7">
        <f>MAR1!$B$5+MAR1!$C$5*COS(2*PI()*$C724/365)+MAR1!$D$5*SIN(2*PI()*$C724/365)</f>
        <v/>
      </c>
      <c r="L724" s="7">
        <f>MAR1!$B$6+MAR1!$C$6*COS(2*PI()*$C724/365)+MAR1!$D$6*SIN(2*PI()*$C724/365)</f>
        <v/>
      </c>
      <c r="M724" s="7">
        <f>MAR1!$B$7+MAR1!$C$7*COS(2*PI()*$C724/365)+MAR1!$D$7*SIN(2*PI()*$C724/365)</f>
        <v/>
      </c>
      <c r="N724" s="7">
        <f>F724-K724</f>
        <v/>
      </c>
      <c r="O724" s="7">
        <f>G724-L724</f>
        <v/>
      </c>
      <c r="P724" s="7">
        <f>H724-M724</f>
        <v/>
      </c>
      <c r="Q724" s="7">
        <f>IF($I724=1,(N724-MAR1!$B$11)/MAR1!$D$11,(N724-MAR1!$C$11)/MAR1!$E$11)</f>
        <v/>
      </c>
      <c r="R724" s="7">
        <f>IF($I724=1,(O724-MAR1!$B$12)/MAR1!$D$12,(O724-MAR1!$C$12)/MAR1!$E$12)</f>
        <v/>
      </c>
      <c r="S724" s="7">
        <f>IF($I724=1,(P724-MAR1!$B$13)/MAR1!$D$13,(P724-MAR1!$C$13)/MAR1!$E$13)</f>
        <v/>
      </c>
      <c r="U724" s="5" t="n">
        <v>723</v>
      </c>
      <c r="V724" s="5" t="n">
        <v>0.818883</v>
      </c>
      <c r="W724" s="5" t="n">
        <v>0.929637</v>
      </c>
      <c r="X724" s="5" t="n">
        <v>0.664475</v>
      </c>
      <c r="Y724" s="5" t="n">
        <v>0.794575</v>
      </c>
      <c r="Z724" s="5" t="n">
        <v>0.129781</v>
      </c>
    </row>
    <row r="725">
      <c r="A725" s="5" t="n">
        <v>724</v>
      </c>
      <c r="B725" s="5" t="n">
        <v>2</v>
      </c>
      <c r="C725" s="5" t="n">
        <v>359</v>
      </c>
      <c r="D725" s="5" t="n">
        <v>12</v>
      </c>
      <c r="E725" s="5" t="n">
        <v>0</v>
      </c>
      <c r="F725" s="5" t="n">
        <v>30.2</v>
      </c>
      <c r="G725" s="5" t="n">
        <v>13.4</v>
      </c>
      <c r="H725" s="5" t="n">
        <v>16.36</v>
      </c>
      <c r="I725" s="6">
        <f>IF(E725&gt;=Markov!$B$3,1,0)</f>
        <v/>
      </c>
      <c r="J725" s="6">
        <f>I724</f>
        <v/>
      </c>
      <c r="K725" s="7">
        <f>MAR1!$B$5+MAR1!$C$5*COS(2*PI()*$C725/365)+MAR1!$D$5*SIN(2*PI()*$C725/365)</f>
        <v/>
      </c>
      <c r="L725" s="7">
        <f>MAR1!$B$6+MAR1!$C$6*COS(2*PI()*$C725/365)+MAR1!$D$6*SIN(2*PI()*$C725/365)</f>
        <v/>
      </c>
      <c r="M725" s="7">
        <f>MAR1!$B$7+MAR1!$C$7*COS(2*PI()*$C725/365)+MAR1!$D$7*SIN(2*PI()*$C725/365)</f>
        <v/>
      </c>
      <c r="N725" s="7">
        <f>F725-K725</f>
        <v/>
      </c>
      <c r="O725" s="7">
        <f>G725-L725</f>
        <v/>
      </c>
      <c r="P725" s="7">
        <f>H725-M725</f>
        <v/>
      </c>
      <c r="Q725" s="7">
        <f>IF($I725=1,(N725-MAR1!$B$11)/MAR1!$D$11,(N725-MAR1!$C$11)/MAR1!$E$11)</f>
        <v/>
      </c>
      <c r="R725" s="7">
        <f>IF($I725=1,(O725-MAR1!$B$12)/MAR1!$D$12,(O725-MAR1!$C$12)/MAR1!$E$12)</f>
        <v/>
      </c>
      <c r="S725" s="7">
        <f>IF($I725=1,(P725-MAR1!$B$13)/MAR1!$D$13,(P725-MAR1!$C$13)/MAR1!$E$13)</f>
        <v/>
      </c>
      <c r="U725" s="5" t="n">
        <v>724</v>
      </c>
      <c r="V725" s="5" t="n">
        <v>0.6332680000000001</v>
      </c>
      <c r="W725" s="5" t="n">
        <v>0.55925</v>
      </c>
      <c r="X725" s="5" t="n">
        <v>0.21222</v>
      </c>
      <c r="Y725" s="5" t="n">
        <v>0.039607</v>
      </c>
      <c r="Z725" s="5" t="n">
        <v>0.990599</v>
      </c>
    </row>
    <row r="726">
      <c r="A726" s="5" t="n">
        <v>725</v>
      </c>
      <c r="B726" s="5" t="n">
        <v>2</v>
      </c>
      <c r="C726" s="5" t="n">
        <v>360</v>
      </c>
      <c r="D726" s="5" t="n">
        <v>12</v>
      </c>
      <c r="E726" s="5" t="n">
        <v>0</v>
      </c>
      <c r="F726" s="5" t="n">
        <v>29.6</v>
      </c>
      <c r="G726" s="5" t="n">
        <v>14.5</v>
      </c>
      <c r="H726" s="5" t="n">
        <v>17.2</v>
      </c>
      <c r="I726" s="6">
        <f>IF(E726&gt;=Markov!$B$3,1,0)</f>
        <v/>
      </c>
      <c r="J726" s="6">
        <f>I725</f>
        <v/>
      </c>
      <c r="K726" s="7">
        <f>MAR1!$B$5+MAR1!$C$5*COS(2*PI()*$C726/365)+MAR1!$D$5*SIN(2*PI()*$C726/365)</f>
        <v/>
      </c>
      <c r="L726" s="7">
        <f>MAR1!$B$6+MAR1!$C$6*COS(2*PI()*$C726/365)+MAR1!$D$6*SIN(2*PI()*$C726/365)</f>
        <v/>
      </c>
      <c r="M726" s="7">
        <f>MAR1!$B$7+MAR1!$C$7*COS(2*PI()*$C726/365)+MAR1!$D$7*SIN(2*PI()*$C726/365)</f>
        <v/>
      </c>
      <c r="N726" s="7">
        <f>F726-K726</f>
        <v/>
      </c>
      <c r="O726" s="7">
        <f>G726-L726</f>
        <v/>
      </c>
      <c r="P726" s="7">
        <f>H726-M726</f>
        <v/>
      </c>
      <c r="Q726" s="7">
        <f>IF($I726=1,(N726-MAR1!$B$11)/MAR1!$D$11,(N726-MAR1!$C$11)/MAR1!$E$11)</f>
        <v/>
      </c>
      <c r="R726" s="7">
        <f>IF($I726=1,(O726-MAR1!$B$12)/MAR1!$D$12,(O726-MAR1!$C$12)/MAR1!$E$12)</f>
        <v/>
      </c>
      <c r="S726" s="7">
        <f>IF($I726=1,(P726-MAR1!$B$13)/MAR1!$D$13,(P726-MAR1!$C$13)/MAR1!$E$13)</f>
        <v/>
      </c>
      <c r="U726" s="5" t="n">
        <v>725</v>
      </c>
      <c r="V726" s="5" t="n">
        <v>0.133821</v>
      </c>
      <c r="W726" s="5" t="n">
        <v>0.125958</v>
      </c>
      <c r="X726" s="5" t="n">
        <v>0.129424</v>
      </c>
      <c r="Y726" s="5" t="n">
        <v>0.776308</v>
      </c>
      <c r="Z726" s="5" t="n">
        <v>0.877548</v>
      </c>
    </row>
    <row r="727">
      <c r="A727" s="5" t="n">
        <v>726</v>
      </c>
      <c r="B727" s="5" t="n">
        <v>2</v>
      </c>
      <c r="C727" s="5" t="n">
        <v>361</v>
      </c>
      <c r="D727" s="5" t="n">
        <v>12</v>
      </c>
      <c r="E727" s="5" t="n">
        <v>0</v>
      </c>
      <c r="F727" s="5" t="n">
        <v>28.6</v>
      </c>
      <c r="G727" s="5" t="n">
        <v>12.1</v>
      </c>
      <c r="H727" s="5" t="n">
        <v>10.26</v>
      </c>
      <c r="I727" s="6">
        <f>IF(E727&gt;=Markov!$B$3,1,0)</f>
        <v/>
      </c>
      <c r="J727" s="6">
        <f>I726</f>
        <v/>
      </c>
      <c r="K727" s="7">
        <f>MAR1!$B$5+MAR1!$C$5*COS(2*PI()*$C727/365)+MAR1!$D$5*SIN(2*PI()*$C727/365)</f>
        <v/>
      </c>
      <c r="L727" s="7">
        <f>MAR1!$B$6+MAR1!$C$6*COS(2*PI()*$C727/365)+MAR1!$D$6*SIN(2*PI()*$C727/365)</f>
        <v/>
      </c>
      <c r="M727" s="7">
        <f>MAR1!$B$7+MAR1!$C$7*COS(2*PI()*$C727/365)+MAR1!$D$7*SIN(2*PI()*$C727/365)</f>
        <v/>
      </c>
      <c r="N727" s="7">
        <f>F727-K727</f>
        <v/>
      </c>
      <c r="O727" s="7">
        <f>G727-L727</f>
        <v/>
      </c>
      <c r="P727" s="7">
        <f>H727-M727</f>
        <v/>
      </c>
      <c r="Q727" s="7">
        <f>IF($I727=1,(N727-MAR1!$B$11)/MAR1!$D$11,(N727-MAR1!$C$11)/MAR1!$E$11)</f>
        <v/>
      </c>
      <c r="R727" s="7">
        <f>IF($I727=1,(O727-MAR1!$B$12)/MAR1!$D$12,(O727-MAR1!$C$12)/MAR1!$E$12)</f>
        <v/>
      </c>
      <c r="S727" s="7">
        <f>IF($I727=1,(P727-MAR1!$B$13)/MAR1!$D$13,(P727-MAR1!$C$13)/MAR1!$E$13)</f>
        <v/>
      </c>
      <c r="U727" s="5" t="n">
        <v>726</v>
      </c>
      <c r="V727" s="5" t="n">
        <v>0.337044</v>
      </c>
      <c r="W727" s="5" t="n">
        <v>0.04879</v>
      </c>
      <c r="X727" s="5" t="n">
        <v>0.682034</v>
      </c>
      <c r="Y727" s="5" t="n">
        <v>0.187958</v>
      </c>
      <c r="Z727" s="5" t="n">
        <v>0.4887</v>
      </c>
    </row>
    <row r="728">
      <c r="A728" s="5" t="n">
        <v>727</v>
      </c>
      <c r="B728" s="5" t="n">
        <v>2</v>
      </c>
      <c r="C728" s="5" t="n">
        <v>362</v>
      </c>
      <c r="D728" s="5" t="n">
        <v>12</v>
      </c>
      <c r="E728" s="5" t="n">
        <v>0</v>
      </c>
      <c r="F728" s="5" t="n">
        <v>27.4</v>
      </c>
      <c r="G728" s="5" t="n">
        <v>11.9</v>
      </c>
      <c r="H728" s="5" t="n">
        <v>13.33</v>
      </c>
      <c r="I728" s="6">
        <f>IF(E728&gt;=Markov!$B$3,1,0)</f>
        <v/>
      </c>
      <c r="J728" s="6">
        <f>I727</f>
        <v/>
      </c>
      <c r="K728" s="7">
        <f>MAR1!$B$5+MAR1!$C$5*COS(2*PI()*$C728/365)+MAR1!$D$5*SIN(2*PI()*$C728/365)</f>
        <v/>
      </c>
      <c r="L728" s="7">
        <f>MAR1!$B$6+MAR1!$C$6*COS(2*PI()*$C728/365)+MAR1!$D$6*SIN(2*PI()*$C728/365)</f>
        <v/>
      </c>
      <c r="M728" s="7">
        <f>MAR1!$B$7+MAR1!$C$7*COS(2*PI()*$C728/365)+MAR1!$D$7*SIN(2*PI()*$C728/365)</f>
        <v/>
      </c>
      <c r="N728" s="7">
        <f>F728-K728</f>
        <v/>
      </c>
      <c r="O728" s="7">
        <f>G728-L728</f>
        <v/>
      </c>
      <c r="P728" s="7">
        <f>H728-M728</f>
        <v/>
      </c>
      <c r="Q728" s="7">
        <f>IF($I728=1,(N728-MAR1!$B$11)/MAR1!$D$11,(N728-MAR1!$C$11)/MAR1!$E$11)</f>
        <v/>
      </c>
      <c r="R728" s="7">
        <f>IF($I728=1,(O728-MAR1!$B$12)/MAR1!$D$12,(O728-MAR1!$C$12)/MAR1!$E$12)</f>
        <v/>
      </c>
      <c r="S728" s="7">
        <f>IF($I728=1,(P728-MAR1!$B$13)/MAR1!$D$13,(P728-MAR1!$C$13)/MAR1!$E$13)</f>
        <v/>
      </c>
      <c r="U728" s="5" t="n">
        <v>727</v>
      </c>
      <c r="V728" s="5" t="n">
        <v>0.030625</v>
      </c>
      <c r="W728" s="5" t="n">
        <v>0.5410509999999999</v>
      </c>
      <c r="X728" s="5" t="n">
        <v>0.584941</v>
      </c>
      <c r="Y728" s="5" t="n">
        <v>0.76581</v>
      </c>
      <c r="Z728" s="5" t="n">
        <v>0.500951</v>
      </c>
    </row>
    <row r="729">
      <c r="A729" s="5" t="n">
        <v>728</v>
      </c>
      <c r="B729" s="5" t="n">
        <v>2</v>
      </c>
      <c r="C729" s="5" t="n">
        <v>363</v>
      </c>
      <c r="D729" s="5" t="n">
        <v>12</v>
      </c>
      <c r="E729" s="5" t="n">
        <v>0</v>
      </c>
      <c r="F729" s="5" t="n">
        <v>28.4</v>
      </c>
      <c r="G729" s="5" t="n">
        <v>14</v>
      </c>
      <c r="H729" s="5" t="n">
        <v>14.42</v>
      </c>
      <c r="I729" s="6">
        <f>IF(E729&gt;=Markov!$B$3,1,0)</f>
        <v/>
      </c>
      <c r="J729" s="6">
        <f>I728</f>
        <v/>
      </c>
      <c r="K729" s="7">
        <f>MAR1!$B$5+MAR1!$C$5*COS(2*PI()*$C729/365)+MAR1!$D$5*SIN(2*PI()*$C729/365)</f>
        <v/>
      </c>
      <c r="L729" s="7">
        <f>MAR1!$B$6+MAR1!$C$6*COS(2*PI()*$C729/365)+MAR1!$D$6*SIN(2*PI()*$C729/365)</f>
        <v/>
      </c>
      <c r="M729" s="7">
        <f>MAR1!$B$7+MAR1!$C$7*COS(2*PI()*$C729/365)+MAR1!$D$7*SIN(2*PI()*$C729/365)</f>
        <v/>
      </c>
      <c r="N729" s="7">
        <f>F729-K729</f>
        <v/>
      </c>
      <c r="O729" s="7">
        <f>G729-L729</f>
        <v/>
      </c>
      <c r="P729" s="7">
        <f>H729-M729</f>
        <v/>
      </c>
      <c r="Q729" s="7">
        <f>IF($I729=1,(N729-MAR1!$B$11)/MAR1!$D$11,(N729-MAR1!$C$11)/MAR1!$E$11)</f>
        <v/>
      </c>
      <c r="R729" s="7">
        <f>IF($I729=1,(O729-MAR1!$B$12)/MAR1!$D$12,(O729-MAR1!$C$12)/MAR1!$E$12)</f>
        <v/>
      </c>
      <c r="S729" s="7">
        <f>IF($I729=1,(P729-MAR1!$B$13)/MAR1!$D$13,(P729-MAR1!$C$13)/MAR1!$E$13)</f>
        <v/>
      </c>
      <c r="U729" s="5" t="n">
        <v>728</v>
      </c>
      <c r="V729" s="5" t="n">
        <v>0.954592</v>
      </c>
      <c r="W729" s="5" t="n">
        <v>0.289492</v>
      </c>
      <c r="X729" s="5" t="n">
        <v>0.997404</v>
      </c>
      <c r="Y729" s="5" t="n">
        <v>0.02828</v>
      </c>
      <c r="Z729" s="5" t="n">
        <v>0.920401</v>
      </c>
    </row>
    <row r="730">
      <c r="A730" s="5" t="n">
        <v>729</v>
      </c>
      <c r="B730" s="5" t="n">
        <v>2</v>
      </c>
      <c r="C730" s="5" t="n">
        <v>364</v>
      </c>
      <c r="D730" s="5" t="n">
        <v>12</v>
      </c>
      <c r="E730" s="5" t="n">
        <v>0</v>
      </c>
      <c r="F730" s="5" t="n">
        <v>31.8</v>
      </c>
      <c r="G730" s="5" t="n">
        <v>15.4</v>
      </c>
      <c r="H730" s="5" t="n">
        <v>11.37</v>
      </c>
      <c r="I730" s="6">
        <f>IF(E730&gt;=Markov!$B$3,1,0)</f>
        <v/>
      </c>
      <c r="J730" s="6">
        <f>I729</f>
        <v/>
      </c>
      <c r="K730" s="7">
        <f>MAR1!$B$5+MAR1!$C$5*COS(2*PI()*$C730/365)+MAR1!$D$5*SIN(2*PI()*$C730/365)</f>
        <v/>
      </c>
      <c r="L730" s="7">
        <f>MAR1!$B$6+MAR1!$C$6*COS(2*PI()*$C730/365)+MAR1!$D$6*SIN(2*PI()*$C730/365)</f>
        <v/>
      </c>
      <c r="M730" s="7">
        <f>MAR1!$B$7+MAR1!$C$7*COS(2*PI()*$C730/365)+MAR1!$D$7*SIN(2*PI()*$C730/365)</f>
        <v/>
      </c>
      <c r="N730" s="7">
        <f>F730-K730</f>
        <v/>
      </c>
      <c r="O730" s="7">
        <f>G730-L730</f>
        <v/>
      </c>
      <c r="P730" s="7">
        <f>H730-M730</f>
        <v/>
      </c>
      <c r="Q730" s="7">
        <f>IF($I730=1,(N730-MAR1!$B$11)/MAR1!$D$11,(N730-MAR1!$C$11)/MAR1!$E$11)</f>
        <v/>
      </c>
      <c r="R730" s="7">
        <f>IF($I730=1,(O730-MAR1!$B$12)/MAR1!$D$12,(O730-MAR1!$C$12)/MAR1!$E$12)</f>
        <v/>
      </c>
      <c r="S730" s="7">
        <f>IF($I730=1,(P730-MAR1!$B$13)/MAR1!$D$13,(P730-MAR1!$C$13)/MAR1!$E$13)</f>
        <v/>
      </c>
      <c r="U730" s="5" t="n">
        <v>729</v>
      </c>
      <c r="V730" s="5" t="n">
        <v>0.787617</v>
      </c>
      <c r="W730" s="5" t="n">
        <v>0.59227</v>
      </c>
      <c r="X730" s="5" t="n">
        <v>0.805571</v>
      </c>
      <c r="Y730" s="5" t="n">
        <v>0.618266</v>
      </c>
      <c r="Z730" s="5" t="n">
        <v>0.244581</v>
      </c>
    </row>
    <row r="731">
      <c r="A731" s="5" t="n">
        <v>730</v>
      </c>
      <c r="B731" s="5" t="n">
        <v>2</v>
      </c>
      <c r="C731" s="5" t="n">
        <v>365</v>
      </c>
      <c r="D731" s="5" t="n">
        <v>12</v>
      </c>
      <c r="E731" s="5" t="n">
        <v>0</v>
      </c>
      <c r="F731" s="5" t="n">
        <v>33</v>
      </c>
      <c r="G731" s="5" t="n">
        <v>16.7</v>
      </c>
      <c r="H731" s="5" t="n">
        <v>18.54</v>
      </c>
      <c r="I731" s="6">
        <f>IF(E731&gt;=Markov!$B$3,1,0)</f>
        <v/>
      </c>
      <c r="J731" s="6">
        <f>I730</f>
        <v/>
      </c>
      <c r="K731" s="7">
        <f>MAR1!$B$5+MAR1!$C$5*COS(2*PI()*$C731/365)+MAR1!$D$5*SIN(2*PI()*$C731/365)</f>
        <v/>
      </c>
      <c r="L731" s="7">
        <f>MAR1!$B$6+MAR1!$C$6*COS(2*PI()*$C731/365)+MAR1!$D$6*SIN(2*PI()*$C731/365)</f>
        <v/>
      </c>
      <c r="M731" s="7">
        <f>MAR1!$B$7+MAR1!$C$7*COS(2*PI()*$C731/365)+MAR1!$D$7*SIN(2*PI()*$C731/365)</f>
        <v/>
      </c>
      <c r="N731" s="7">
        <f>F731-K731</f>
        <v/>
      </c>
      <c r="O731" s="7">
        <f>G731-L731</f>
        <v/>
      </c>
      <c r="P731" s="7">
        <f>H731-M731</f>
        <v/>
      </c>
      <c r="Q731" s="7">
        <f>IF($I731=1,(N731-MAR1!$B$11)/MAR1!$D$11,(N731-MAR1!$C$11)/MAR1!$E$11)</f>
        <v/>
      </c>
      <c r="R731" s="7">
        <f>IF($I731=1,(O731-MAR1!$B$12)/MAR1!$D$12,(O731-MAR1!$C$12)/MAR1!$E$12)</f>
        <v/>
      </c>
      <c r="S731" s="7">
        <f>IF($I731=1,(P731-MAR1!$B$13)/MAR1!$D$13,(P731-MAR1!$C$13)/MAR1!$E$13)</f>
        <v/>
      </c>
      <c r="U731" s="5" t="n">
        <v>730</v>
      </c>
      <c r="V731" s="5" t="n">
        <v>0.075367</v>
      </c>
      <c r="W731" s="5" t="n">
        <v>0.014387</v>
      </c>
      <c r="X731" s="5" t="n">
        <v>0.040052</v>
      </c>
      <c r="Y731" s="5" t="n">
        <v>0.887161</v>
      </c>
      <c r="Z731" s="5" t="n">
        <v>0.236449</v>
      </c>
    </row>
    <row r="732">
      <c r="A732" s="5" t="n">
        <v>731</v>
      </c>
      <c r="B732" s="5" t="n">
        <v>3</v>
      </c>
      <c r="C732" s="5" t="n">
        <v>1</v>
      </c>
      <c r="D732" s="5" t="n">
        <v>1</v>
      </c>
      <c r="E732" s="5" t="n">
        <v>0</v>
      </c>
      <c r="F732" s="5" t="n">
        <v>35.5</v>
      </c>
      <c r="G732" s="5" t="n">
        <v>17.3</v>
      </c>
      <c r="H732" s="5" t="n">
        <v>15.56</v>
      </c>
      <c r="I732" s="6">
        <f>IF(E732&gt;=Markov!$B$3,1,0)</f>
        <v/>
      </c>
      <c r="J732" s="6">
        <f>I731</f>
        <v/>
      </c>
      <c r="K732" s="7">
        <f>MAR1!$B$5+MAR1!$C$5*COS(2*PI()*$C732/365)+MAR1!$D$5*SIN(2*PI()*$C732/365)</f>
        <v/>
      </c>
      <c r="L732" s="7">
        <f>MAR1!$B$6+MAR1!$C$6*COS(2*PI()*$C732/365)+MAR1!$D$6*SIN(2*PI()*$C732/365)</f>
        <v/>
      </c>
      <c r="M732" s="7">
        <f>MAR1!$B$7+MAR1!$C$7*COS(2*PI()*$C732/365)+MAR1!$D$7*SIN(2*PI()*$C732/365)</f>
        <v/>
      </c>
      <c r="N732" s="7">
        <f>F732-K732</f>
        <v/>
      </c>
      <c r="O732" s="7">
        <f>G732-L732</f>
        <v/>
      </c>
      <c r="P732" s="7">
        <f>H732-M732</f>
        <v/>
      </c>
      <c r="Q732" s="7">
        <f>IF($I732=1,(N732-MAR1!$B$11)/MAR1!$D$11,(N732-MAR1!$C$11)/MAR1!$E$11)</f>
        <v/>
      </c>
      <c r="R732" s="7">
        <f>IF($I732=1,(O732-MAR1!$B$12)/MAR1!$D$12,(O732-MAR1!$C$12)/MAR1!$E$12)</f>
        <v/>
      </c>
      <c r="S732" s="7">
        <f>IF($I732=1,(P732-MAR1!$B$13)/MAR1!$D$13,(P732-MAR1!$C$13)/MAR1!$E$13)</f>
        <v/>
      </c>
      <c r="U732" s="5" t="n">
        <v>731</v>
      </c>
      <c r="V732" s="5" t="n">
        <v>0.670804</v>
      </c>
      <c r="W732" s="5" t="n">
        <v>0.829191</v>
      </c>
      <c r="X732" s="5" t="n">
        <v>0.135521</v>
      </c>
      <c r="Y732" s="5" t="n">
        <v>0.181573</v>
      </c>
      <c r="Z732" s="5" t="n">
        <v>0.03306</v>
      </c>
    </row>
    <row r="733">
      <c r="A733" s="5" t="n">
        <v>732</v>
      </c>
      <c r="B733" s="5" t="n">
        <v>3</v>
      </c>
      <c r="C733" s="5" t="n">
        <v>2</v>
      </c>
      <c r="D733" s="5" t="n">
        <v>1</v>
      </c>
      <c r="E733" s="5" t="n">
        <v>0</v>
      </c>
      <c r="F733" s="5" t="n">
        <v>35</v>
      </c>
      <c r="G733" s="5" t="n">
        <v>17.4</v>
      </c>
      <c r="H733" s="5" t="n">
        <v>17.25</v>
      </c>
      <c r="I733" s="6">
        <f>IF(E733&gt;=Markov!$B$3,1,0)</f>
        <v/>
      </c>
      <c r="J733" s="6">
        <f>I732</f>
        <v/>
      </c>
      <c r="K733" s="7">
        <f>MAR1!$B$5+MAR1!$C$5*COS(2*PI()*$C733/365)+MAR1!$D$5*SIN(2*PI()*$C733/365)</f>
        <v/>
      </c>
      <c r="L733" s="7">
        <f>MAR1!$B$6+MAR1!$C$6*COS(2*PI()*$C733/365)+MAR1!$D$6*SIN(2*PI()*$C733/365)</f>
        <v/>
      </c>
      <c r="M733" s="7">
        <f>MAR1!$B$7+MAR1!$C$7*COS(2*PI()*$C733/365)+MAR1!$D$7*SIN(2*PI()*$C733/365)</f>
        <v/>
      </c>
      <c r="N733" s="7">
        <f>F733-K733</f>
        <v/>
      </c>
      <c r="O733" s="7">
        <f>G733-L733</f>
        <v/>
      </c>
      <c r="P733" s="7">
        <f>H733-M733</f>
        <v/>
      </c>
      <c r="Q733" s="7">
        <f>IF($I733=1,(N733-MAR1!$B$11)/MAR1!$D$11,(N733-MAR1!$C$11)/MAR1!$E$11)</f>
        <v/>
      </c>
      <c r="R733" s="7">
        <f>IF($I733=1,(O733-MAR1!$B$12)/MAR1!$D$12,(O733-MAR1!$C$12)/MAR1!$E$12)</f>
        <v/>
      </c>
      <c r="S733" s="7">
        <f>IF($I733=1,(P733-MAR1!$B$13)/MAR1!$D$13,(P733-MAR1!$C$13)/MAR1!$E$13)</f>
        <v/>
      </c>
      <c r="U733" s="5" t="n">
        <v>732</v>
      </c>
      <c r="V733" s="5" t="n">
        <v>0.05736</v>
      </c>
      <c r="W733" s="5" t="n">
        <v>0.402408</v>
      </c>
      <c r="X733" s="5" t="n">
        <v>0.191148</v>
      </c>
      <c r="Y733" s="5" t="n">
        <v>0.5786790000000001</v>
      </c>
      <c r="Z733" s="5" t="n">
        <v>0.77438</v>
      </c>
    </row>
    <row r="734">
      <c r="A734" s="5" t="n">
        <v>733</v>
      </c>
      <c r="B734" s="5" t="n">
        <v>3</v>
      </c>
      <c r="C734" s="5" t="n">
        <v>3</v>
      </c>
      <c r="D734" s="5" t="n">
        <v>1</v>
      </c>
      <c r="E734" s="5" t="n">
        <v>0</v>
      </c>
      <c r="F734" s="5" t="n">
        <v>33.3</v>
      </c>
      <c r="G734" s="5" t="n">
        <v>17.2</v>
      </c>
      <c r="H734" s="5" t="n">
        <v>20.44</v>
      </c>
      <c r="I734" s="6">
        <f>IF(E734&gt;=Markov!$B$3,1,0)</f>
        <v/>
      </c>
      <c r="J734" s="6">
        <f>I733</f>
        <v/>
      </c>
      <c r="K734" s="7">
        <f>MAR1!$B$5+MAR1!$C$5*COS(2*PI()*$C734/365)+MAR1!$D$5*SIN(2*PI()*$C734/365)</f>
        <v/>
      </c>
      <c r="L734" s="7">
        <f>MAR1!$B$6+MAR1!$C$6*COS(2*PI()*$C734/365)+MAR1!$D$6*SIN(2*PI()*$C734/365)</f>
        <v/>
      </c>
      <c r="M734" s="7">
        <f>MAR1!$B$7+MAR1!$C$7*COS(2*PI()*$C734/365)+MAR1!$D$7*SIN(2*PI()*$C734/365)</f>
        <v/>
      </c>
      <c r="N734" s="7">
        <f>F734-K734</f>
        <v/>
      </c>
      <c r="O734" s="7">
        <f>G734-L734</f>
        <v/>
      </c>
      <c r="P734" s="7">
        <f>H734-M734</f>
        <v/>
      </c>
      <c r="Q734" s="7">
        <f>IF($I734=1,(N734-MAR1!$B$11)/MAR1!$D$11,(N734-MAR1!$C$11)/MAR1!$E$11)</f>
        <v/>
      </c>
      <c r="R734" s="7">
        <f>IF($I734=1,(O734-MAR1!$B$12)/MAR1!$D$12,(O734-MAR1!$C$12)/MAR1!$E$12)</f>
        <v/>
      </c>
      <c r="S734" s="7">
        <f>IF($I734=1,(P734-MAR1!$B$13)/MAR1!$D$13,(P734-MAR1!$C$13)/MAR1!$E$13)</f>
        <v/>
      </c>
      <c r="U734" s="5" t="n">
        <v>733</v>
      </c>
      <c r="V734" s="5" t="n">
        <v>0.258925</v>
      </c>
      <c r="W734" s="5" t="n">
        <v>0.671835</v>
      </c>
      <c r="X734" s="5" t="n">
        <v>0.9048389999999999</v>
      </c>
      <c r="Y734" s="5" t="n">
        <v>0.415877</v>
      </c>
      <c r="Z734" s="5" t="n">
        <v>0.318885</v>
      </c>
    </row>
    <row r="735">
      <c r="A735" s="5" t="n">
        <v>734</v>
      </c>
      <c r="B735" s="5" t="n">
        <v>3</v>
      </c>
      <c r="C735" s="5" t="n">
        <v>4</v>
      </c>
      <c r="D735" s="5" t="n">
        <v>1</v>
      </c>
      <c r="E735" s="5" t="n">
        <v>0</v>
      </c>
      <c r="F735" s="5" t="n">
        <v>32.9</v>
      </c>
      <c r="G735" s="5" t="n">
        <v>16.2</v>
      </c>
      <c r="H735" s="5" t="n">
        <v>15.89</v>
      </c>
      <c r="I735" s="6">
        <f>IF(E735&gt;=Markov!$B$3,1,0)</f>
        <v/>
      </c>
      <c r="J735" s="6">
        <f>I734</f>
        <v/>
      </c>
      <c r="K735" s="7">
        <f>MAR1!$B$5+MAR1!$C$5*COS(2*PI()*$C735/365)+MAR1!$D$5*SIN(2*PI()*$C735/365)</f>
        <v/>
      </c>
      <c r="L735" s="7">
        <f>MAR1!$B$6+MAR1!$C$6*COS(2*PI()*$C735/365)+MAR1!$D$6*SIN(2*PI()*$C735/365)</f>
        <v/>
      </c>
      <c r="M735" s="7">
        <f>MAR1!$B$7+MAR1!$C$7*COS(2*PI()*$C735/365)+MAR1!$D$7*SIN(2*PI()*$C735/365)</f>
        <v/>
      </c>
      <c r="N735" s="7">
        <f>F735-K735</f>
        <v/>
      </c>
      <c r="O735" s="7">
        <f>G735-L735</f>
        <v/>
      </c>
      <c r="P735" s="7">
        <f>H735-M735</f>
        <v/>
      </c>
      <c r="Q735" s="7">
        <f>IF($I735=1,(N735-MAR1!$B$11)/MAR1!$D$11,(N735-MAR1!$C$11)/MAR1!$E$11)</f>
        <v/>
      </c>
      <c r="R735" s="7">
        <f>IF($I735=1,(O735-MAR1!$B$12)/MAR1!$D$12,(O735-MAR1!$C$12)/MAR1!$E$12)</f>
        <v/>
      </c>
      <c r="S735" s="7">
        <f>IF($I735=1,(P735-MAR1!$B$13)/MAR1!$D$13,(P735-MAR1!$C$13)/MAR1!$E$13)</f>
        <v/>
      </c>
      <c r="U735" s="5" t="n">
        <v>734</v>
      </c>
      <c r="V735" s="5" t="n">
        <v>0.335675</v>
      </c>
      <c r="W735" s="5" t="n">
        <v>0.763135</v>
      </c>
      <c r="X735" s="5" t="n">
        <v>0.778898</v>
      </c>
      <c r="Y735" s="5" t="n">
        <v>0.194744</v>
      </c>
      <c r="Z735" s="5" t="n">
        <v>0.408142</v>
      </c>
    </row>
    <row r="736">
      <c r="A736" s="5" t="n">
        <v>735</v>
      </c>
      <c r="B736" s="5" t="n">
        <v>3</v>
      </c>
      <c r="C736" s="5" t="n">
        <v>5</v>
      </c>
      <c r="D736" s="5" t="n">
        <v>1</v>
      </c>
      <c r="E736" s="5" t="n">
        <v>0</v>
      </c>
      <c r="F736" s="5" t="n">
        <v>33.4</v>
      </c>
      <c r="G736" s="5" t="n">
        <v>14.2</v>
      </c>
      <c r="H736" s="5" t="n">
        <v>18.38</v>
      </c>
      <c r="I736" s="6">
        <f>IF(E736&gt;=Markov!$B$3,1,0)</f>
        <v/>
      </c>
      <c r="J736" s="6">
        <f>I735</f>
        <v/>
      </c>
      <c r="K736" s="7">
        <f>MAR1!$B$5+MAR1!$C$5*COS(2*PI()*$C736/365)+MAR1!$D$5*SIN(2*PI()*$C736/365)</f>
        <v/>
      </c>
      <c r="L736" s="7">
        <f>MAR1!$B$6+MAR1!$C$6*COS(2*PI()*$C736/365)+MAR1!$D$6*SIN(2*PI()*$C736/365)</f>
        <v/>
      </c>
      <c r="M736" s="7">
        <f>MAR1!$B$7+MAR1!$C$7*COS(2*PI()*$C736/365)+MAR1!$D$7*SIN(2*PI()*$C736/365)</f>
        <v/>
      </c>
      <c r="N736" s="7">
        <f>F736-K736</f>
        <v/>
      </c>
      <c r="O736" s="7">
        <f>G736-L736</f>
        <v/>
      </c>
      <c r="P736" s="7">
        <f>H736-M736</f>
        <v/>
      </c>
      <c r="Q736" s="7">
        <f>IF($I736=1,(N736-MAR1!$B$11)/MAR1!$D$11,(N736-MAR1!$C$11)/MAR1!$E$11)</f>
        <v/>
      </c>
      <c r="R736" s="7">
        <f>IF($I736=1,(O736-MAR1!$B$12)/MAR1!$D$12,(O736-MAR1!$C$12)/MAR1!$E$12)</f>
        <v/>
      </c>
      <c r="S736" s="7">
        <f>IF($I736=1,(P736-MAR1!$B$13)/MAR1!$D$13,(P736-MAR1!$C$13)/MAR1!$E$13)</f>
        <v/>
      </c>
      <c r="U736" s="5" t="n">
        <v>735</v>
      </c>
      <c r="V736" s="5" t="n">
        <v>0.765223</v>
      </c>
      <c r="W736" s="5" t="n">
        <v>0.09081500000000001</v>
      </c>
      <c r="X736" s="5" t="n">
        <v>0.539883</v>
      </c>
      <c r="Y736" s="5" t="n">
        <v>0.245681</v>
      </c>
      <c r="Z736" s="5" t="n">
        <v>0.639104</v>
      </c>
    </row>
    <row r="737">
      <c r="A737" s="5" t="n">
        <v>736</v>
      </c>
      <c r="B737" s="5" t="n">
        <v>3</v>
      </c>
      <c r="C737" s="5" t="n">
        <v>6</v>
      </c>
      <c r="D737" s="5" t="n">
        <v>1</v>
      </c>
      <c r="E737" s="5" t="n">
        <v>0</v>
      </c>
      <c r="F737" s="5" t="n">
        <v>33.8</v>
      </c>
      <c r="G737" s="5" t="n">
        <v>13.9</v>
      </c>
      <c r="H737" s="5" t="n">
        <v>16.89</v>
      </c>
      <c r="I737" s="6">
        <f>IF(E737&gt;=Markov!$B$3,1,0)</f>
        <v/>
      </c>
      <c r="J737" s="6">
        <f>I736</f>
        <v/>
      </c>
      <c r="K737" s="7">
        <f>MAR1!$B$5+MAR1!$C$5*COS(2*PI()*$C737/365)+MAR1!$D$5*SIN(2*PI()*$C737/365)</f>
        <v/>
      </c>
      <c r="L737" s="7">
        <f>MAR1!$B$6+MAR1!$C$6*COS(2*PI()*$C737/365)+MAR1!$D$6*SIN(2*PI()*$C737/365)</f>
        <v/>
      </c>
      <c r="M737" s="7">
        <f>MAR1!$B$7+MAR1!$C$7*COS(2*PI()*$C737/365)+MAR1!$D$7*SIN(2*PI()*$C737/365)</f>
        <v/>
      </c>
      <c r="N737" s="7">
        <f>F737-K737</f>
        <v/>
      </c>
      <c r="O737" s="7">
        <f>G737-L737</f>
        <v/>
      </c>
      <c r="P737" s="7">
        <f>H737-M737</f>
        <v/>
      </c>
      <c r="Q737" s="7">
        <f>IF($I737=1,(N737-MAR1!$B$11)/MAR1!$D$11,(N737-MAR1!$C$11)/MAR1!$E$11)</f>
        <v/>
      </c>
      <c r="R737" s="7">
        <f>IF($I737=1,(O737-MAR1!$B$12)/MAR1!$D$12,(O737-MAR1!$C$12)/MAR1!$E$12)</f>
        <v/>
      </c>
      <c r="S737" s="7">
        <f>IF($I737=1,(P737-MAR1!$B$13)/MAR1!$D$13,(P737-MAR1!$C$13)/MAR1!$E$13)</f>
        <v/>
      </c>
      <c r="U737" s="5" t="n">
        <v>736</v>
      </c>
      <c r="V737" s="5" t="n">
        <v>0.127627</v>
      </c>
      <c r="W737" s="5" t="n">
        <v>0.269698</v>
      </c>
      <c r="X737" s="5" t="n">
        <v>0.536451</v>
      </c>
      <c r="Y737" s="5" t="n">
        <v>0.784386</v>
      </c>
      <c r="Z737" s="5" t="n">
        <v>0.367437</v>
      </c>
    </row>
    <row r="738">
      <c r="A738" s="5" t="n">
        <v>737</v>
      </c>
      <c r="B738" s="5" t="n">
        <v>3</v>
      </c>
      <c r="C738" s="5" t="n">
        <v>7</v>
      </c>
      <c r="D738" s="5" t="n">
        <v>1</v>
      </c>
      <c r="E738" s="5" t="n">
        <v>0</v>
      </c>
      <c r="F738" s="5" t="n">
        <v>29.6</v>
      </c>
      <c r="G738" s="5" t="n">
        <v>14.2</v>
      </c>
      <c r="H738" s="5" t="n">
        <v>13.56</v>
      </c>
      <c r="I738" s="6">
        <f>IF(E738&gt;=Markov!$B$3,1,0)</f>
        <v/>
      </c>
      <c r="J738" s="6">
        <f>I737</f>
        <v/>
      </c>
      <c r="K738" s="7">
        <f>MAR1!$B$5+MAR1!$C$5*COS(2*PI()*$C738/365)+MAR1!$D$5*SIN(2*PI()*$C738/365)</f>
        <v/>
      </c>
      <c r="L738" s="7">
        <f>MAR1!$B$6+MAR1!$C$6*COS(2*PI()*$C738/365)+MAR1!$D$6*SIN(2*PI()*$C738/365)</f>
        <v/>
      </c>
      <c r="M738" s="7">
        <f>MAR1!$B$7+MAR1!$C$7*COS(2*PI()*$C738/365)+MAR1!$D$7*SIN(2*PI()*$C738/365)</f>
        <v/>
      </c>
      <c r="N738" s="7">
        <f>F738-K738</f>
        <v/>
      </c>
      <c r="O738" s="7">
        <f>G738-L738</f>
        <v/>
      </c>
      <c r="P738" s="7">
        <f>H738-M738</f>
        <v/>
      </c>
      <c r="Q738" s="7">
        <f>IF($I738=1,(N738-MAR1!$B$11)/MAR1!$D$11,(N738-MAR1!$C$11)/MAR1!$E$11)</f>
        <v/>
      </c>
      <c r="R738" s="7">
        <f>IF($I738=1,(O738-MAR1!$B$12)/MAR1!$D$12,(O738-MAR1!$C$12)/MAR1!$E$12)</f>
        <v/>
      </c>
      <c r="S738" s="7">
        <f>IF($I738=1,(P738-MAR1!$B$13)/MAR1!$D$13,(P738-MAR1!$C$13)/MAR1!$E$13)</f>
        <v/>
      </c>
      <c r="U738" s="5" t="n">
        <v>737</v>
      </c>
      <c r="V738" s="5" t="n">
        <v>0.978231</v>
      </c>
      <c r="W738" s="5" t="n">
        <v>0.519593</v>
      </c>
      <c r="X738" s="5" t="n">
        <v>0.120277</v>
      </c>
      <c r="Y738" s="5" t="n">
        <v>0.199739</v>
      </c>
      <c r="Z738" s="5" t="n">
        <v>0.561098</v>
      </c>
    </row>
    <row r="739">
      <c r="A739" s="5" t="n">
        <v>738</v>
      </c>
      <c r="B739" s="5" t="n">
        <v>3</v>
      </c>
      <c r="C739" s="5" t="n">
        <v>8</v>
      </c>
      <c r="D739" s="5" t="n">
        <v>1</v>
      </c>
      <c r="E739" s="5" t="n">
        <v>0</v>
      </c>
      <c r="F739" s="5" t="n">
        <v>27.5</v>
      </c>
      <c r="G739" s="5" t="n">
        <v>14.2</v>
      </c>
      <c r="H739" s="5" t="n">
        <v>14.92</v>
      </c>
      <c r="I739" s="6">
        <f>IF(E739&gt;=Markov!$B$3,1,0)</f>
        <v/>
      </c>
      <c r="J739" s="6">
        <f>I738</f>
        <v/>
      </c>
      <c r="K739" s="7">
        <f>MAR1!$B$5+MAR1!$C$5*COS(2*PI()*$C739/365)+MAR1!$D$5*SIN(2*PI()*$C739/365)</f>
        <v/>
      </c>
      <c r="L739" s="7">
        <f>MAR1!$B$6+MAR1!$C$6*COS(2*PI()*$C739/365)+MAR1!$D$6*SIN(2*PI()*$C739/365)</f>
        <v/>
      </c>
      <c r="M739" s="7">
        <f>MAR1!$B$7+MAR1!$C$7*COS(2*PI()*$C739/365)+MAR1!$D$7*SIN(2*PI()*$C739/365)</f>
        <v/>
      </c>
      <c r="N739" s="7">
        <f>F739-K739</f>
        <v/>
      </c>
      <c r="O739" s="7">
        <f>G739-L739</f>
        <v/>
      </c>
      <c r="P739" s="7">
        <f>H739-M739</f>
        <v/>
      </c>
      <c r="Q739" s="7">
        <f>IF($I739=1,(N739-MAR1!$B$11)/MAR1!$D$11,(N739-MAR1!$C$11)/MAR1!$E$11)</f>
        <v/>
      </c>
      <c r="R739" s="7">
        <f>IF($I739=1,(O739-MAR1!$B$12)/MAR1!$D$12,(O739-MAR1!$C$12)/MAR1!$E$12)</f>
        <v/>
      </c>
      <c r="S739" s="7">
        <f>IF($I739=1,(P739-MAR1!$B$13)/MAR1!$D$13,(P739-MAR1!$C$13)/MAR1!$E$13)</f>
        <v/>
      </c>
      <c r="U739" s="5" t="n">
        <v>738</v>
      </c>
      <c r="V739" s="5" t="n">
        <v>0.19003</v>
      </c>
      <c r="W739" s="5" t="n">
        <v>0.447651</v>
      </c>
      <c r="X739" s="5" t="n">
        <v>0.872854</v>
      </c>
      <c r="Y739" s="5" t="n">
        <v>0.914864</v>
      </c>
      <c r="Z739" s="5" t="n">
        <v>0.292704</v>
      </c>
    </row>
    <row r="740">
      <c r="A740" s="5" t="n">
        <v>739</v>
      </c>
      <c r="B740" s="5" t="n">
        <v>3</v>
      </c>
      <c r="C740" s="5" t="n">
        <v>9</v>
      </c>
      <c r="D740" s="5" t="n">
        <v>1</v>
      </c>
      <c r="E740" s="5" t="n">
        <v>0</v>
      </c>
      <c r="F740" s="5" t="n">
        <v>29.8</v>
      </c>
      <c r="G740" s="5" t="n">
        <v>15</v>
      </c>
      <c r="H740" s="5" t="n">
        <v>14.28</v>
      </c>
      <c r="I740" s="6">
        <f>IF(E740&gt;=Markov!$B$3,1,0)</f>
        <v/>
      </c>
      <c r="J740" s="6">
        <f>I739</f>
        <v/>
      </c>
      <c r="K740" s="7">
        <f>MAR1!$B$5+MAR1!$C$5*COS(2*PI()*$C740/365)+MAR1!$D$5*SIN(2*PI()*$C740/365)</f>
        <v/>
      </c>
      <c r="L740" s="7">
        <f>MAR1!$B$6+MAR1!$C$6*COS(2*PI()*$C740/365)+MAR1!$D$6*SIN(2*PI()*$C740/365)</f>
        <v/>
      </c>
      <c r="M740" s="7">
        <f>MAR1!$B$7+MAR1!$C$7*COS(2*PI()*$C740/365)+MAR1!$D$7*SIN(2*PI()*$C740/365)</f>
        <v/>
      </c>
      <c r="N740" s="7">
        <f>F740-K740</f>
        <v/>
      </c>
      <c r="O740" s="7">
        <f>G740-L740</f>
        <v/>
      </c>
      <c r="P740" s="7">
        <f>H740-M740</f>
        <v/>
      </c>
      <c r="Q740" s="7">
        <f>IF($I740=1,(N740-MAR1!$B$11)/MAR1!$D$11,(N740-MAR1!$C$11)/MAR1!$E$11)</f>
        <v/>
      </c>
      <c r="R740" s="7">
        <f>IF($I740=1,(O740-MAR1!$B$12)/MAR1!$D$12,(O740-MAR1!$C$12)/MAR1!$E$12)</f>
        <v/>
      </c>
      <c r="S740" s="7">
        <f>IF($I740=1,(P740-MAR1!$B$13)/MAR1!$D$13,(P740-MAR1!$C$13)/MAR1!$E$13)</f>
        <v/>
      </c>
      <c r="U740" s="5" t="n">
        <v>739</v>
      </c>
      <c r="V740" s="5" t="n">
        <v>0.607321</v>
      </c>
      <c r="W740" s="5" t="n">
        <v>0.08441899999999999</v>
      </c>
      <c r="X740" s="5" t="n">
        <v>0.3519</v>
      </c>
      <c r="Y740" s="5" t="n">
        <v>0.09128600000000001</v>
      </c>
      <c r="Z740" s="5" t="n">
        <v>0.703452</v>
      </c>
    </row>
    <row r="741">
      <c r="A741" s="5" t="n">
        <v>740</v>
      </c>
      <c r="B741" s="5" t="n">
        <v>3</v>
      </c>
      <c r="C741" s="5" t="n">
        <v>10</v>
      </c>
      <c r="D741" s="5" t="n">
        <v>1</v>
      </c>
      <c r="E741" s="5" t="n">
        <v>0</v>
      </c>
      <c r="F741" s="5" t="n">
        <v>32.1</v>
      </c>
      <c r="G741" s="5" t="n">
        <v>14.2</v>
      </c>
      <c r="H741" s="5" t="n">
        <v>16.09</v>
      </c>
      <c r="I741" s="6">
        <f>IF(E741&gt;=Markov!$B$3,1,0)</f>
        <v/>
      </c>
      <c r="J741" s="6">
        <f>I740</f>
        <v/>
      </c>
      <c r="K741" s="7">
        <f>MAR1!$B$5+MAR1!$C$5*COS(2*PI()*$C741/365)+MAR1!$D$5*SIN(2*PI()*$C741/365)</f>
        <v/>
      </c>
      <c r="L741" s="7">
        <f>MAR1!$B$6+MAR1!$C$6*COS(2*PI()*$C741/365)+MAR1!$D$6*SIN(2*PI()*$C741/365)</f>
        <v/>
      </c>
      <c r="M741" s="7">
        <f>MAR1!$B$7+MAR1!$C$7*COS(2*PI()*$C741/365)+MAR1!$D$7*SIN(2*PI()*$C741/365)</f>
        <v/>
      </c>
      <c r="N741" s="7">
        <f>F741-K741</f>
        <v/>
      </c>
      <c r="O741" s="7">
        <f>G741-L741</f>
        <v/>
      </c>
      <c r="P741" s="7">
        <f>H741-M741</f>
        <v/>
      </c>
      <c r="Q741" s="7">
        <f>IF($I741=1,(N741-MAR1!$B$11)/MAR1!$D$11,(N741-MAR1!$C$11)/MAR1!$E$11)</f>
        <v/>
      </c>
      <c r="R741" s="7">
        <f>IF($I741=1,(O741-MAR1!$B$12)/MAR1!$D$12,(O741-MAR1!$C$12)/MAR1!$E$12)</f>
        <v/>
      </c>
      <c r="S741" s="7">
        <f>IF($I741=1,(P741-MAR1!$B$13)/MAR1!$D$13,(P741-MAR1!$C$13)/MAR1!$E$13)</f>
        <v/>
      </c>
      <c r="U741" s="5" t="n">
        <v>740</v>
      </c>
      <c r="V741" s="5" t="n">
        <v>0.046361</v>
      </c>
      <c r="W741" s="5" t="n">
        <v>0.626702</v>
      </c>
      <c r="X741" s="5" t="n">
        <v>0.315867</v>
      </c>
      <c r="Y741" s="5" t="n">
        <v>0.33729</v>
      </c>
      <c r="Z741" s="5" t="n">
        <v>0.6131490000000001</v>
      </c>
    </row>
    <row r="742">
      <c r="A742" s="5" t="n">
        <v>741</v>
      </c>
      <c r="B742" s="5" t="n">
        <v>3</v>
      </c>
      <c r="C742" s="5" t="n">
        <v>11</v>
      </c>
      <c r="D742" s="5" t="n">
        <v>1</v>
      </c>
      <c r="E742" s="5" t="n">
        <v>0</v>
      </c>
      <c r="F742" s="5" t="n">
        <v>31.6</v>
      </c>
      <c r="G742" s="5" t="n">
        <v>14.7</v>
      </c>
      <c r="H742" s="5" t="n">
        <v>17.2</v>
      </c>
      <c r="I742" s="6">
        <f>IF(E742&gt;=Markov!$B$3,1,0)</f>
        <v/>
      </c>
      <c r="J742" s="6">
        <f>I741</f>
        <v/>
      </c>
      <c r="K742" s="7">
        <f>MAR1!$B$5+MAR1!$C$5*COS(2*PI()*$C742/365)+MAR1!$D$5*SIN(2*PI()*$C742/365)</f>
        <v/>
      </c>
      <c r="L742" s="7">
        <f>MAR1!$B$6+MAR1!$C$6*COS(2*PI()*$C742/365)+MAR1!$D$6*SIN(2*PI()*$C742/365)</f>
        <v/>
      </c>
      <c r="M742" s="7">
        <f>MAR1!$B$7+MAR1!$C$7*COS(2*PI()*$C742/365)+MAR1!$D$7*SIN(2*PI()*$C742/365)</f>
        <v/>
      </c>
      <c r="N742" s="7">
        <f>F742-K742</f>
        <v/>
      </c>
      <c r="O742" s="7">
        <f>G742-L742</f>
        <v/>
      </c>
      <c r="P742" s="7">
        <f>H742-M742</f>
        <v/>
      </c>
      <c r="Q742" s="7">
        <f>IF($I742=1,(N742-MAR1!$B$11)/MAR1!$D$11,(N742-MAR1!$C$11)/MAR1!$E$11)</f>
        <v/>
      </c>
      <c r="R742" s="7">
        <f>IF($I742=1,(O742-MAR1!$B$12)/MAR1!$D$12,(O742-MAR1!$C$12)/MAR1!$E$12)</f>
        <v/>
      </c>
      <c r="S742" s="7">
        <f>IF($I742=1,(P742-MAR1!$B$13)/MAR1!$D$13,(P742-MAR1!$C$13)/MAR1!$E$13)</f>
        <v/>
      </c>
      <c r="U742" s="5" t="n">
        <v>741</v>
      </c>
      <c r="V742" s="5" t="n">
        <v>0.07681</v>
      </c>
      <c r="W742" s="5" t="n">
        <v>0.008149999999999999</v>
      </c>
      <c r="X742" s="5" t="n">
        <v>0.308161</v>
      </c>
      <c r="Y742" s="5" t="n">
        <v>0.95916</v>
      </c>
      <c r="Z742" s="5" t="n">
        <v>0.477408</v>
      </c>
    </row>
    <row r="743">
      <c r="A743" s="5" t="n">
        <v>742</v>
      </c>
      <c r="B743" s="5" t="n">
        <v>3</v>
      </c>
      <c r="C743" s="5" t="n">
        <v>12</v>
      </c>
      <c r="D743" s="5" t="n">
        <v>1</v>
      </c>
      <c r="E743" s="5" t="n">
        <v>0</v>
      </c>
      <c r="F743" s="5" t="n">
        <v>31.9</v>
      </c>
      <c r="G743" s="5" t="n">
        <v>14.8</v>
      </c>
      <c r="H743" s="5" t="n">
        <v>16.86</v>
      </c>
      <c r="I743" s="6">
        <f>IF(E743&gt;=Markov!$B$3,1,0)</f>
        <v/>
      </c>
      <c r="J743" s="6">
        <f>I742</f>
        <v/>
      </c>
      <c r="K743" s="7">
        <f>MAR1!$B$5+MAR1!$C$5*COS(2*PI()*$C743/365)+MAR1!$D$5*SIN(2*PI()*$C743/365)</f>
        <v/>
      </c>
      <c r="L743" s="7">
        <f>MAR1!$B$6+MAR1!$C$6*COS(2*PI()*$C743/365)+MAR1!$D$6*SIN(2*PI()*$C743/365)</f>
        <v/>
      </c>
      <c r="M743" s="7">
        <f>MAR1!$B$7+MAR1!$C$7*COS(2*PI()*$C743/365)+MAR1!$D$7*SIN(2*PI()*$C743/365)</f>
        <v/>
      </c>
      <c r="N743" s="7">
        <f>F743-K743</f>
        <v/>
      </c>
      <c r="O743" s="7">
        <f>G743-L743</f>
        <v/>
      </c>
      <c r="P743" s="7">
        <f>H743-M743</f>
        <v/>
      </c>
      <c r="Q743" s="7">
        <f>IF($I743=1,(N743-MAR1!$B$11)/MAR1!$D$11,(N743-MAR1!$C$11)/MAR1!$E$11)</f>
        <v/>
      </c>
      <c r="R743" s="7">
        <f>IF($I743=1,(O743-MAR1!$B$12)/MAR1!$D$12,(O743-MAR1!$C$12)/MAR1!$E$12)</f>
        <v/>
      </c>
      <c r="S743" s="7">
        <f>IF($I743=1,(P743-MAR1!$B$13)/MAR1!$D$13,(P743-MAR1!$C$13)/MAR1!$E$13)</f>
        <v/>
      </c>
      <c r="U743" s="5" t="n">
        <v>742</v>
      </c>
      <c r="V743" s="5" t="n">
        <v>0.421452</v>
      </c>
      <c r="W743" s="5" t="n">
        <v>0.009993</v>
      </c>
      <c r="X743" s="5" t="n">
        <v>0.773728</v>
      </c>
      <c r="Y743" s="5" t="n">
        <v>0.6582</v>
      </c>
      <c r="Z743" s="5" t="n">
        <v>0.7270529999999999</v>
      </c>
    </row>
    <row r="744">
      <c r="A744" s="5" t="n">
        <v>743</v>
      </c>
      <c r="B744" s="5" t="n">
        <v>3</v>
      </c>
      <c r="C744" s="5" t="n">
        <v>13</v>
      </c>
      <c r="D744" s="5" t="n">
        <v>1</v>
      </c>
      <c r="E744" s="5" t="n">
        <v>0</v>
      </c>
      <c r="F744" s="5" t="n">
        <v>30.7</v>
      </c>
      <c r="G744" s="5" t="n">
        <v>13.6</v>
      </c>
      <c r="H744" s="5" t="n">
        <v>20.64</v>
      </c>
      <c r="I744" s="6">
        <f>IF(E744&gt;=Markov!$B$3,1,0)</f>
        <v/>
      </c>
      <c r="J744" s="6">
        <f>I743</f>
        <v/>
      </c>
      <c r="K744" s="7">
        <f>MAR1!$B$5+MAR1!$C$5*COS(2*PI()*$C744/365)+MAR1!$D$5*SIN(2*PI()*$C744/365)</f>
        <v/>
      </c>
      <c r="L744" s="7">
        <f>MAR1!$B$6+MAR1!$C$6*COS(2*PI()*$C744/365)+MAR1!$D$6*SIN(2*PI()*$C744/365)</f>
        <v/>
      </c>
      <c r="M744" s="7">
        <f>MAR1!$B$7+MAR1!$C$7*COS(2*PI()*$C744/365)+MAR1!$D$7*SIN(2*PI()*$C744/365)</f>
        <v/>
      </c>
      <c r="N744" s="7">
        <f>F744-K744</f>
        <v/>
      </c>
      <c r="O744" s="7">
        <f>G744-L744</f>
        <v/>
      </c>
      <c r="P744" s="7">
        <f>H744-M744</f>
        <v/>
      </c>
      <c r="Q744" s="7">
        <f>IF($I744=1,(N744-MAR1!$B$11)/MAR1!$D$11,(N744-MAR1!$C$11)/MAR1!$E$11)</f>
        <v/>
      </c>
      <c r="R744" s="7">
        <f>IF($I744=1,(O744-MAR1!$B$12)/MAR1!$D$12,(O744-MAR1!$C$12)/MAR1!$E$12)</f>
        <v/>
      </c>
      <c r="S744" s="7">
        <f>IF($I744=1,(P744-MAR1!$B$13)/MAR1!$D$13,(P744-MAR1!$C$13)/MAR1!$E$13)</f>
        <v/>
      </c>
      <c r="U744" s="5" t="n">
        <v>743</v>
      </c>
      <c r="V744" s="5" t="n">
        <v>0.353277</v>
      </c>
      <c r="W744" s="5" t="n">
        <v>0.116617</v>
      </c>
      <c r="X744" s="5" t="n">
        <v>0.618194</v>
      </c>
      <c r="Y744" s="5" t="n">
        <v>0.2521</v>
      </c>
      <c r="Z744" s="5" t="n">
        <v>0.724281</v>
      </c>
    </row>
    <row r="745">
      <c r="A745" s="5" t="n">
        <v>744</v>
      </c>
      <c r="B745" s="5" t="n">
        <v>3</v>
      </c>
      <c r="C745" s="5" t="n">
        <v>14</v>
      </c>
      <c r="D745" s="5" t="n">
        <v>1</v>
      </c>
      <c r="E745" s="5" t="n">
        <v>0.1</v>
      </c>
      <c r="F745" s="5" t="n">
        <v>28.3</v>
      </c>
      <c r="G745" s="5" t="n">
        <v>13.2</v>
      </c>
      <c r="H745" s="5" t="n">
        <v>11.56</v>
      </c>
      <c r="I745" s="6">
        <f>IF(E745&gt;=Markov!$B$3,1,0)</f>
        <v/>
      </c>
      <c r="J745" s="6">
        <f>I744</f>
        <v/>
      </c>
      <c r="K745" s="7">
        <f>MAR1!$B$5+MAR1!$C$5*COS(2*PI()*$C745/365)+MAR1!$D$5*SIN(2*PI()*$C745/365)</f>
        <v/>
      </c>
      <c r="L745" s="7">
        <f>MAR1!$B$6+MAR1!$C$6*COS(2*PI()*$C745/365)+MAR1!$D$6*SIN(2*PI()*$C745/365)</f>
        <v/>
      </c>
      <c r="M745" s="7">
        <f>MAR1!$B$7+MAR1!$C$7*COS(2*PI()*$C745/365)+MAR1!$D$7*SIN(2*PI()*$C745/365)</f>
        <v/>
      </c>
      <c r="N745" s="7">
        <f>F745-K745</f>
        <v/>
      </c>
      <c r="O745" s="7">
        <f>G745-L745</f>
        <v/>
      </c>
      <c r="P745" s="7">
        <f>H745-M745</f>
        <v/>
      </c>
      <c r="Q745" s="7">
        <f>IF($I745=1,(N745-MAR1!$B$11)/MAR1!$D$11,(N745-MAR1!$C$11)/MAR1!$E$11)</f>
        <v/>
      </c>
      <c r="R745" s="7">
        <f>IF($I745=1,(O745-MAR1!$B$12)/MAR1!$D$12,(O745-MAR1!$C$12)/MAR1!$E$12)</f>
        <v/>
      </c>
      <c r="S745" s="7">
        <f>IF($I745=1,(P745-MAR1!$B$13)/MAR1!$D$13,(P745-MAR1!$C$13)/MAR1!$E$13)</f>
        <v/>
      </c>
      <c r="U745" s="5" t="n">
        <v>744</v>
      </c>
      <c r="V745" s="5" t="n">
        <v>0.572477</v>
      </c>
      <c r="W745" s="5" t="n">
        <v>0.530118</v>
      </c>
      <c r="X745" s="5" t="n">
        <v>0.287027</v>
      </c>
      <c r="Y745" s="5" t="n">
        <v>0.694587</v>
      </c>
      <c r="Z745" s="5" t="n">
        <v>0.703393</v>
      </c>
    </row>
    <row r="746">
      <c r="A746" s="5" t="n">
        <v>745</v>
      </c>
      <c r="B746" s="5" t="n">
        <v>3</v>
      </c>
      <c r="C746" s="5" t="n">
        <v>15</v>
      </c>
      <c r="D746" s="5" t="n">
        <v>1</v>
      </c>
      <c r="E746" s="5" t="n">
        <v>0</v>
      </c>
      <c r="F746" s="5" t="n">
        <v>33.3</v>
      </c>
      <c r="G746" s="5" t="n">
        <v>14.2</v>
      </c>
      <c r="H746" s="5" t="n">
        <v>18.5</v>
      </c>
      <c r="I746" s="6">
        <f>IF(E746&gt;=Markov!$B$3,1,0)</f>
        <v/>
      </c>
      <c r="J746" s="6">
        <f>I745</f>
        <v/>
      </c>
      <c r="K746" s="7">
        <f>MAR1!$B$5+MAR1!$C$5*COS(2*PI()*$C746/365)+MAR1!$D$5*SIN(2*PI()*$C746/365)</f>
        <v/>
      </c>
      <c r="L746" s="7">
        <f>MAR1!$B$6+MAR1!$C$6*COS(2*PI()*$C746/365)+MAR1!$D$6*SIN(2*PI()*$C746/365)</f>
        <v/>
      </c>
      <c r="M746" s="7">
        <f>MAR1!$B$7+MAR1!$C$7*COS(2*PI()*$C746/365)+MAR1!$D$7*SIN(2*PI()*$C746/365)</f>
        <v/>
      </c>
      <c r="N746" s="7">
        <f>F746-K746</f>
        <v/>
      </c>
      <c r="O746" s="7">
        <f>G746-L746</f>
        <v/>
      </c>
      <c r="P746" s="7">
        <f>H746-M746</f>
        <v/>
      </c>
      <c r="Q746" s="7">
        <f>IF($I746=1,(N746-MAR1!$B$11)/MAR1!$D$11,(N746-MAR1!$C$11)/MAR1!$E$11)</f>
        <v/>
      </c>
      <c r="R746" s="7">
        <f>IF($I746=1,(O746-MAR1!$B$12)/MAR1!$D$12,(O746-MAR1!$C$12)/MAR1!$E$12)</f>
        <v/>
      </c>
      <c r="S746" s="7">
        <f>IF($I746=1,(P746-MAR1!$B$13)/MAR1!$D$13,(P746-MAR1!$C$13)/MAR1!$E$13)</f>
        <v/>
      </c>
      <c r="U746" s="5" t="n">
        <v>745</v>
      </c>
      <c r="V746" s="5" t="n">
        <v>0.745133</v>
      </c>
      <c r="W746" s="5" t="n">
        <v>0.086482</v>
      </c>
      <c r="X746" s="5" t="n">
        <v>0.56604</v>
      </c>
      <c r="Y746" s="5" t="n">
        <v>0.349251</v>
      </c>
      <c r="Z746" s="5" t="n">
        <v>0.494702</v>
      </c>
    </row>
    <row r="747">
      <c r="A747" s="5" t="n">
        <v>746</v>
      </c>
      <c r="B747" s="5" t="n">
        <v>3</v>
      </c>
      <c r="C747" s="5" t="n">
        <v>16</v>
      </c>
      <c r="D747" s="5" t="n">
        <v>1</v>
      </c>
      <c r="E747" s="5" t="n">
        <v>0</v>
      </c>
      <c r="F747" s="5" t="n">
        <v>32.9</v>
      </c>
      <c r="G747" s="5" t="n">
        <v>14.9</v>
      </c>
      <c r="H747" s="5" t="n">
        <v>16.33</v>
      </c>
      <c r="I747" s="6">
        <f>IF(E747&gt;=Markov!$B$3,1,0)</f>
        <v/>
      </c>
      <c r="J747" s="6">
        <f>I746</f>
        <v/>
      </c>
      <c r="K747" s="7">
        <f>MAR1!$B$5+MAR1!$C$5*COS(2*PI()*$C747/365)+MAR1!$D$5*SIN(2*PI()*$C747/365)</f>
        <v/>
      </c>
      <c r="L747" s="7">
        <f>MAR1!$B$6+MAR1!$C$6*COS(2*PI()*$C747/365)+MAR1!$D$6*SIN(2*PI()*$C747/365)</f>
        <v/>
      </c>
      <c r="M747" s="7">
        <f>MAR1!$B$7+MAR1!$C$7*COS(2*PI()*$C747/365)+MAR1!$D$7*SIN(2*PI()*$C747/365)</f>
        <v/>
      </c>
      <c r="N747" s="7">
        <f>F747-K747</f>
        <v/>
      </c>
      <c r="O747" s="7">
        <f>G747-L747</f>
        <v/>
      </c>
      <c r="P747" s="7">
        <f>H747-M747</f>
        <v/>
      </c>
      <c r="Q747" s="7">
        <f>IF($I747=1,(N747-MAR1!$B$11)/MAR1!$D$11,(N747-MAR1!$C$11)/MAR1!$E$11)</f>
        <v/>
      </c>
      <c r="R747" s="7">
        <f>IF($I747=1,(O747-MAR1!$B$12)/MAR1!$D$12,(O747-MAR1!$C$12)/MAR1!$E$12)</f>
        <v/>
      </c>
      <c r="S747" s="7">
        <f>IF($I747=1,(P747-MAR1!$B$13)/MAR1!$D$13,(P747-MAR1!$C$13)/MAR1!$E$13)</f>
        <v/>
      </c>
      <c r="U747" s="5" t="n">
        <v>746</v>
      </c>
      <c r="V747" s="5" t="n">
        <v>0.870243</v>
      </c>
      <c r="W747" s="5" t="n">
        <v>0.9238189999999999</v>
      </c>
      <c r="X747" s="5" t="n">
        <v>0.996895</v>
      </c>
      <c r="Y747" s="5" t="n">
        <v>0.764911</v>
      </c>
      <c r="Z747" s="5" t="n">
        <v>0.100011</v>
      </c>
    </row>
    <row r="748">
      <c r="A748" s="5" t="n">
        <v>747</v>
      </c>
      <c r="B748" s="5" t="n">
        <v>3</v>
      </c>
      <c r="C748" s="5" t="n">
        <v>17</v>
      </c>
      <c r="D748" s="5" t="n">
        <v>1</v>
      </c>
      <c r="E748" s="5" t="n">
        <v>0</v>
      </c>
      <c r="F748" s="5" t="n">
        <v>34.6</v>
      </c>
      <c r="G748" s="5" t="n">
        <v>16</v>
      </c>
      <c r="H748" s="5" t="n">
        <v>18.16</v>
      </c>
      <c r="I748" s="6">
        <f>IF(E748&gt;=Markov!$B$3,1,0)</f>
        <v/>
      </c>
      <c r="J748" s="6">
        <f>I747</f>
        <v/>
      </c>
      <c r="K748" s="7">
        <f>MAR1!$B$5+MAR1!$C$5*COS(2*PI()*$C748/365)+MAR1!$D$5*SIN(2*PI()*$C748/365)</f>
        <v/>
      </c>
      <c r="L748" s="7">
        <f>MAR1!$B$6+MAR1!$C$6*COS(2*PI()*$C748/365)+MAR1!$D$6*SIN(2*PI()*$C748/365)</f>
        <v/>
      </c>
      <c r="M748" s="7">
        <f>MAR1!$B$7+MAR1!$C$7*COS(2*PI()*$C748/365)+MAR1!$D$7*SIN(2*PI()*$C748/365)</f>
        <v/>
      </c>
      <c r="N748" s="7">
        <f>F748-K748</f>
        <v/>
      </c>
      <c r="O748" s="7">
        <f>G748-L748</f>
        <v/>
      </c>
      <c r="P748" s="7">
        <f>H748-M748</f>
        <v/>
      </c>
      <c r="Q748" s="7">
        <f>IF($I748=1,(N748-MAR1!$B$11)/MAR1!$D$11,(N748-MAR1!$C$11)/MAR1!$E$11)</f>
        <v/>
      </c>
      <c r="R748" s="7">
        <f>IF($I748=1,(O748-MAR1!$B$12)/MAR1!$D$12,(O748-MAR1!$C$12)/MAR1!$E$12)</f>
        <v/>
      </c>
      <c r="S748" s="7">
        <f>IF($I748=1,(P748-MAR1!$B$13)/MAR1!$D$13,(P748-MAR1!$C$13)/MAR1!$E$13)</f>
        <v/>
      </c>
      <c r="U748" s="5" t="n">
        <v>747</v>
      </c>
      <c r="V748" s="5" t="n">
        <v>0.825113</v>
      </c>
      <c r="W748" s="5" t="n">
        <v>0.303895</v>
      </c>
      <c r="X748" s="5" t="n">
        <v>0.976417</v>
      </c>
      <c r="Y748" s="5" t="n">
        <v>0.933483</v>
      </c>
      <c r="Z748" s="5" t="n">
        <v>0.534415</v>
      </c>
    </row>
    <row r="749">
      <c r="A749" s="5" t="n">
        <v>748</v>
      </c>
      <c r="B749" s="5" t="n">
        <v>3</v>
      </c>
      <c r="C749" s="5" t="n">
        <v>18</v>
      </c>
      <c r="D749" s="5" t="n">
        <v>1</v>
      </c>
      <c r="E749" s="5" t="n">
        <v>0</v>
      </c>
      <c r="F749" s="5" t="n">
        <v>32.2</v>
      </c>
      <c r="G749" s="5" t="n">
        <v>12.9</v>
      </c>
      <c r="H749" s="5" t="n">
        <v>19.01</v>
      </c>
      <c r="I749" s="6">
        <f>IF(E749&gt;=Markov!$B$3,1,0)</f>
        <v/>
      </c>
      <c r="J749" s="6">
        <f>I748</f>
        <v/>
      </c>
      <c r="K749" s="7">
        <f>MAR1!$B$5+MAR1!$C$5*COS(2*PI()*$C749/365)+MAR1!$D$5*SIN(2*PI()*$C749/365)</f>
        <v/>
      </c>
      <c r="L749" s="7">
        <f>MAR1!$B$6+MAR1!$C$6*COS(2*PI()*$C749/365)+MAR1!$D$6*SIN(2*PI()*$C749/365)</f>
        <v/>
      </c>
      <c r="M749" s="7">
        <f>MAR1!$B$7+MAR1!$C$7*COS(2*PI()*$C749/365)+MAR1!$D$7*SIN(2*PI()*$C749/365)</f>
        <v/>
      </c>
      <c r="N749" s="7">
        <f>F749-K749</f>
        <v/>
      </c>
      <c r="O749" s="7">
        <f>G749-L749</f>
        <v/>
      </c>
      <c r="P749" s="7">
        <f>H749-M749</f>
        <v/>
      </c>
      <c r="Q749" s="7">
        <f>IF($I749=1,(N749-MAR1!$B$11)/MAR1!$D$11,(N749-MAR1!$C$11)/MAR1!$E$11)</f>
        <v/>
      </c>
      <c r="R749" s="7">
        <f>IF($I749=1,(O749-MAR1!$B$12)/MAR1!$D$12,(O749-MAR1!$C$12)/MAR1!$E$12)</f>
        <v/>
      </c>
      <c r="S749" s="7">
        <f>IF($I749=1,(P749-MAR1!$B$13)/MAR1!$D$13,(P749-MAR1!$C$13)/MAR1!$E$13)</f>
        <v/>
      </c>
      <c r="U749" s="5" t="n">
        <v>748</v>
      </c>
      <c r="V749" s="5" t="n">
        <v>0.157725</v>
      </c>
      <c r="W749" s="5" t="n">
        <v>0.303007</v>
      </c>
      <c r="X749" s="5" t="n">
        <v>0.430183</v>
      </c>
      <c r="Y749" s="5" t="n">
        <v>0.342323</v>
      </c>
      <c r="Z749" s="5" t="n">
        <v>0.318874</v>
      </c>
    </row>
    <row r="750">
      <c r="A750" s="5" t="n">
        <v>749</v>
      </c>
      <c r="B750" s="5" t="n">
        <v>3</v>
      </c>
      <c r="C750" s="5" t="n">
        <v>19</v>
      </c>
      <c r="D750" s="5" t="n">
        <v>1</v>
      </c>
      <c r="E750" s="5" t="n">
        <v>0</v>
      </c>
      <c r="F750" s="5" t="n">
        <v>31.8</v>
      </c>
      <c r="G750" s="5" t="n">
        <v>15.5</v>
      </c>
      <c r="H750" s="5" t="n">
        <v>16.87</v>
      </c>
      <c r="I750" s="6">
        <f>IF(E750&gt;=Markov!$B$3,1,0)</f>
        <v/>
      </c>
      <c r="J750" s="6">
        <f>I749</f>
        <v/>
      </c>
      <c r="K750" s="7">
        <f>MAR1!$B$5+MAR1!$C$5*COS(2*PI()*$C750/365)+MAR1!$D$5*SIN(2*PI()*$C750/365)</f>
        <v/>
      </c>
      <c r="L750" s="7">
        <f>MAR1!$B$6+MAR1!$C$6*COS(2*PI()*$C750/365)+MAR1!$D$6*SIN(2*PI()*$C750/365)</f>
        <v/>
      </c>
      <c r="M750" s="7">
        <f>MAR1!$B$7+MAR1!$C$7*COS(2*PI()*$C750/365)+MAR1!$D$7*SIN(2*PI()*$C750/365)</f>
        <v/>
      </c>
      <c r="N750" s="7">
        <f>F750-K750</f>
        <v/>
      </c>
      <c r="O750" s="7">
        <f>G750-L750</f>
        <v/>
      </c>
      <c r="P750" s="7">
        <f>H750-M750</f>
        <v/>
      </c>
      <c r="Q750" s="7">
        <f>IF($I750=1,(N750-MAR1!$B$11)/MAR1!$D$11,(N750-MAR1!$C$11)/MAR1!$E$11)</f>
        <v/>
      </c>
      <c r="R750" s="7">
        <f>IF($I750=1,(O750-MAR1!$B$12)/MAR1!$D$12,(O750-MAR1!$C$12)/MAR1!$E$12)</f>
        <v/>
      </c>
      <c r="S750" s="7">
        <f>IF($I750=1,(P750-MAR1!$B$13)/MAR1!$D$13,(P750-MAR1!$C$13)/MAR1!$E$13)</f>
        <v/>
      </c>
      <c r="U750" s="5" t="n">
        <v>749</v>
      </c>
      <c r="V750" s="5" t="n">
        <v>0.87937</v>
      </c>
      <c r="W750" s="5" t="n">
        <v>0.8731139999999999</v>
      </c>
      <c r="X750" s="5" t="n">
        <v>0.452926</v>
      </c>
      <c r="Y750" s="5" t="n">
        <v>0.6632</v>
      </c>
      <c r="Z750" s="5" t="n">
        <v>0.07632</v>
      </c>
    </row>
    <row r="751">
      <c r="A751" s="5" t="n">
        <v>750</v>
      </c>
      <c r="B751" s="5" t="n">
        <v>3</v>
      </c>
      <c r="C751" s="5" t="n">
        <v>20</v>
      </c>
      <c r="D751" s="5" t="n">
        <v>1</v>
      </c>
      <c r="E751" s="5" t="n">
        <v>0</v>
      </c>
      <c r="F751" s="5" t="n">
        <v>32.7</v>
      </c>
      <c r="G751" s="5" t="n">
        <v>14.3</v>
      </c>
      <c r="H751" s="5" t="n">
        <v>15.38</v>
      </c>
      <c r="I751" s="6">
        <f>IF(E751&gt;=Markov!$B$3,1,0)</f>
        <v/>
      </c>
      <c r="J751" s="6">
        <f>I750</f>
        <v/>
      </c>
      <c r="K751" s="7">
        <f>MAR1!$B$5+MAR1!$C$5*COS(2*PI()*$C751/365)+MAR1!$D$5*SIN(2*PI()*$C751/365)</f>
        <v/>
      </c>
      <c r="L751" s="7">
        <f>MAR1!$B$6+MAR1!$C$6*COS(2*PI()*$C751/365)+MAR1!$D$6*SIN(2*PI()*$C751/365)</f>
        <v/>
      </c>
      <c r="M751" s="7">
        <f>MAR1!$B$7+MAR1!$C$7*COS(2*PI()*$C751/365)+MAR1!$D$7*SIN(2*PI()*$C751/365)</f>
        <v/>
      </c>
      <c r="N751" s="7">
        <f>F751-K751</f>
        <v/>
      </c>
      <c r="O751" s="7">
        <f>G751-L751</f>
        <v/>
      </c>
      <c r="P751" s="7">
        <f>H751-M751</f>
        <v/>
      </c>
      <c r="Q751" s="7">
        <f>IF($I751=1,(N751-MAR1!$B$11)/MAR1!$D$11,(N751-MAR1!$C$11)/MAR1!$E$11)</f>
        <v/>
      </c>
      <c r="R751" s="7">
        <f>IF($I751=1,(O751-MAR1!$B$12)/MAR1!$D$12,(O751-MAR1!$C$12)/MAR1!$E$12)</f>
        <v/>
      </c>
      <c r="S751" s="7">
        <f>IF($I751=1,(P751-MAR1!$B$13)/MAR1!$D$13,(P751-MAR1!$C$13)/MAR1!$E$13)</f>
        <v/>
      </c>
      <c r="U751" s="5" t="n">
        <v>750</v>
      </c>
      <c r="V751" s="5" t="n">
        <v>0.804885</v>
      </c>
      <c r="W751" s="5" t="n">
        <v>0.942044</v>
      </c>
      <c r="X751" s="5" t="n">
        <v>0.86337</v>
      </c>
      <c r="Y751" s="5" t="n">
        <v>0.419227</v>
      </c>
      <c r="Z751" s="5" t="n">
        <v>0.209098</v>
      </c>
    </row>
    <row r="752">
      <c r="A752" s="5" t="n">
        <v>751</v>
      </c>
      <c r="B752" s="5" t="n">
        <v>3</v>
      </c>
      <c r="C752" s="5" t="n">
        <v>21</v>
      </c>
      <c r="D752" s="5" t="n">
        <v>1</v>
      </c>
      <c r="E752" s="5" t="n">
        <v>0</v>
      </c>
      <c r="F752" s="5" t="n">
        <v>31.5</v>
      </c>
      <c r="G752" s="5" t="n">
        <v>14.5</v>
      </c>
      <c r="H752" s="5" t="n">
        <v>22.35</v>
      </c>
      <c r="I752" s="6">
        <f>IF(E752&gt;=Markov!$B$3,1,0)</f>
        <v/>
      </c>
      <c r="J752" s="6">
        <f>I751</f>
        <v/>
      </c>
      <c r="K752" s="7">
        <f>MAR1!$B$5+MAR1!$C$5*COS(2*PI()*$C752/365)+MAR1!$D$5*SIN(2*PI()*$C752/365)</f>
        <v/>
      </c>
      <c r="L752" s="7">
        <f>MAR1!$B$6+MAR1!$C$6*COS(2*PI()*$C752/365)+MAR1!$D$6*SIN(2*PI()*$C752/365)</f>
        <v/>
      </c>
      <c r="M752" s="7">
        <f>MAR1!$B$7+MAR1!$C$7*COS(2*PI()*$C752/365)+MAR1!$D$7*SIN(2*PI()*$C752/365)</f>
        <v/>
      </c>
      <c r="N752" s="7">
        <f>F752-K752</f>
        <v/>
      </c>
      <c r="O752" s="7">
        <f>G752-L752</f>
        <v/>
      </c>
      <c r="P752" s="7">
        <f>H752-M752</f>
        <v/>
      </c>
      <c r="Q752" s="7">
        <f>IF($I752=1,(N752-MAR1!$B$11)/MAR1!$D$11,(N752-MAR1!$C$11)/MAR1!$E$11)</f>
        <v/>
      </c>
      <c r="R752" s="7">
        <f>IF($I752=1,(O752-MAR1!$B$12)/MAR1!$D$12,(O752-MAR1!$C$12)/MAR1!$E$12)</f>
        <v/>
      </c>
      <c r="S752" s="7">
        <f>IF($I752=1,(P752-MAR1!$B$13)/MAR1!$D$13,(P752-MAR1!$C$13)/MAR1!$E$13)</f>
        <v/>
      </c>
      <c r="U752" s="5" t="n">
        <v>751</v>
      </c>
      <c r="V752" s="5" t="n">
        <v>0.082578</v>
      </c>
      <c r="W752" s="5" t="n">
        <v>0.0531</v>
      </c>
      <c r="X752" s="5" t="n">
        <v>0.442639</v>
      </c>
      <c r="Y752" s="5" t="n">
        <v>0.089924</v>
      </c>
      <c r="Z752" s="5" t="n">
        <v>0.615133</v>
      </c>
    </row>
    <row r="753">
      <c r="A753" s="5" t="n">
        <v>752</v>
      </c>
      <c r="B753" s="5" t="n">
        <v>3</v>
      </c>
      <c r="C753" s="5" t="n">
        <v>22</v>
      </c>
      <c r="D753" s="5" t="n">
        <v>1</v>
      </c>
      <c r="E753" s="5" t="n">
        <v>0</v>
      </c>
      <c r="F753" s="5" t="n">
        <v>31.7</v>
      </c>
      <c r="G753" s="5" t="n">
        <v>13.2</v>
      </c>
      <c r="H753" s="5" t="n">
        <v>22.93</v>
      </c>
      <c r="I753" s="6">
        <f>IF(E753&gt;=Markov!$B$3,1,0)</f>
        <v/>
      </c>
      <c r="J753" s="6">
        <f>I752</f>
        <v/>
      </c>
      <c r="K753" s="7">
        <f>MAR1!$B$5+MAR1!$C$5*COS(2*PI()*$C753/365)+MAR1!$D$5*SIN(2*PI()*$C753/365)</f>
        <v/>
      </c>
      <c r="L753" s="7">
        <f>MAR1!$B$6+MAR1!$C$6*COS(2*PI()*$C753/365)+MAR1!$D$6*SIN(2*PI()*$C753/365)</f>
        <v/>
      </c>
      <c r="M753" s="7">
        <f>MAR1!$B$7+MAR1!$C$7*COS(2*PI()*$C753/365)+MAR1!$D$7*SIN(2*PI()*$C753/365)</f>
        <v/>
      </c>
      <c r="N753" s="7">
        <f>F753-K753</f>
        <v/>
      </c>
      <c r="O753" s="7">
        <f>G753-L753</f>
        <v/>
      </c>
      <c r="P753" s="7">
        <f>H753-M753</f>
        <v/>
      </c>
      <c r="Q753" s="7">
        <f>IF($I753=1,(N753-MAR1!$B$11)/MAR1!$D$11,(N753-MAR1!$C$11)/MAR1!$E$11)</f>
        <v/>
      </c>
      <c r="R753" s="7">
        <f>IF($I753=1,(O753-MAR1!$B$12)/MAR1!$D$12,(O753-MAR1!$C$12)/MAR1!$E$12)</f>
        <v/>
      </c>
      <c r="S753" s="7">
        <f>IF($I753=1,(P753-MAR1!$B$13)/MAR1!$D$13,(P753-MAR1!$C$13)/MAR1!$E$13)</f>
        <v/>
      </c>
      <c r="U753" s="5" t="n">
        <v>752</v>
      </c>
      <c r="V753" s="5" t="n">
        <v>0.432585</v>
      </c>
      <c r="W753" s="5" t="n">
        <v>0.874765</v>
      </c>
      <c r="X753" s="5" t="n">
        <v>0.237988</v>
      </c>
      <c r="Y753" s="5" t="n">
        <v>0.967211</v>
      </c>
      <c r="Z753" s="5" t="n">
        <v>0.6896</v>
      </c>
    </row>
    <row r="754">
      <c r="A754" s="5" t="n">
        <v>753</v>
      </c>
      <c r="B754" s="5" t="n">
        <v>3</v>
      </c>
      <c r="C754" s="5" t="n">
        <v>23</v>
      </c>
      <c r="D754" s="5" t="n">
        <v>1</v>
      </c>
      <c r="E754" s="5" t="n">
        <v>0</v>
      </c>
      <c r="F754" s="5" t="n">
        <v>30.1</v>
      </c>
      <c r="G754" s="5" t="n">
        <v>14</v>
      </c>
      <c r="H754" s="5" t="n">
        <v>19.65</v>
      </c>
      <c r="I754" s="6">
        <f>IF(E754&gt;=Markov!$B$3,1,0)</f>
        <v/>
      </c>
      <c r="J754" s="6">
        <f>I753</f>
        <v/>
      </c>
      <c r="K754" s="7">
        <f>MAR1!$B$5+MAR1!$C$5*COS(2*PI()*$C754/365)+MAR1!$D$5*SIN(2*PI()*$C754/365)</f>
        <v/>
      </c>
      <c r="L754" s="7">
        <f>MAR1!$B$6+MAR1!$C$6*COS(2*PI()*$C754/365)+MAR1!$D$6*SIN(2*PI()*$C754/365)</f>
        <v/>
      </c>
      <c r="M754" s="7">
        <f>MAR1!$B$7+MAR1!$C$7*COS(2*PI()*$C754/365)+MAR1!$D$7*SIN(2*PI()*$C754/365)</f>
        <v/>
      </c>
      <c r="N754" s="7">
        <f>F754-K754</f>
        <v/>
      </c>
      <c r="O754" s="7">
        <f>G754-L754</f>
        <v/>
      </c>
      <c r="P754" s="7">
        <f>H754-M754</f>
        <v/>
      </c>
      <c r="Q754" s="7">
        <f>IF($I754=1,(N754-MAR1!$B$11)/MAR1!$D$11,(N754-MAR1!$C$11)/MAR1!$E$11)</f>
        <v/>
      </c>
      <c r="R754" s="7">
        <f>IF($I754=1,(O754-MAR1!$B$12)/MAR1!$D$12,(O754-MAR1!$C$12)/MAR1!$E$12)</f>
        <v/>
      </c>
      <c r="S754" s="7">
        <f>IF($I754=1,(P754-MAR1!$B$13)/MAR1!$D$13,(P754-MAR1!$C$13)/MAR1!$E$13)</f>
        <v/>
      </c>
      <c r="U754" s="5" t="n">
        <v>753</v>
      </c>
      <c r="V754" s="5" t="n">
        <v>0.64766</v>
      </c>
      <c r="W754" s="5" t="n">
        <v>0.142062</v>
      </c>
      <c r="X754" s="5" t="n">
        <v>0.422056</v>
      </c>
      <c r="Y754" s="5" t="n">
        <v>0.242537</v>
      </c>
      <c r="Z754" s="5" t="n">
        <v>0.976577</v>
      </c>
    </row>
    <row r="755">
      <c r="A755" s="5" t="n">
        <v>754</v>
      </c>
      <c r="B755" s="5" t="n">
        <v>3</v>
      </c>
      <c r="C755" s="5" t="n">
        <v>24</v>
      </c>
      <c r="D755" s="5" t="n">
        <v>1</v>
      </c>
      <c r="E755" s="5" t="n">
        <v>0</v>
      </c>
      <c r="F755" s="5" t="n">
        <v>30.4</v>
      </c>
      <c r="G755" s="5" t="n">
        <v>15</v>
      </c>
      <c r="H755" s="5" t="n">
        <v>21.35</v>
      </c>
      <c r="I755" s="6">
        <f>IF(E755&gt;=Markov!$B$3,1,0)</f>
        <v/>
      </c>
      <c r="J755" s="6">
        <f>I754</f>
        <v/>
      </c>
      <c r="K755" s="7">
        <f>MAR1!$B$5+MAR1!$C$5*COS(2*PI()*$C755/365)+MAR1!$D$5*SIN(2*PI()*$C755/365)</f>
        <v/>
      </c>
      <c r="L755" s="7">
        <f>MAR1!$B$6+MAR1!$C$6*COS(2*PI()*$C755/365)+MAR1!$D$6*SIN(2*PI()*$C755/365)</f>
        <v/>
      </c>
      <c r="M755" s="7">
        <f>MAR1!$B$7+MAR1!$C$7*COS(2*PI()*$C755/365)+MAR1!$D$7*SIN(2*PI()*$C755/365)</f>
        <v/>
      </c>
      <c r="N755" s="7">
        <f>F755-K755</f>
        <v/>
      </c>
      <c r="O755" s="7">
        <f>G755-L755</f>
        <v/>
      </c>
      <c r="P755" s="7">
        <f>H755-M755</f>
        <v/>
      </c>
      <c r="Q755" s="7">
        <f>IF($I755=1,(N755-MAR1!$B$11)/MAR1!$D$11,(N755-MAR1!$C$11)/MAR1!$E$11)</f>
        <v/>
      </c>
      <c r="R755" s="7">
        <f>IF($I755=1,(O755-MAR1!$B$12)/MAR1!$D$12,(O755-MAR1!$C$12)/MAR1!$E$12)</f>
        <v/>
      </c>
      <c r="S755" s="7">
        <f>IF($I755=1,(P755-MAR1!$B$13)/MAR1!$D$13,(P755-MAR1!$C$13)/MAR1!$E$13)</f>
        <v/>
      </c>
      <c r="U755" s="5" t="n">
        <v>754</v>
      </c>
      <c r="V755" s="5" t="n">
        <v>0.594466</v>
      </c>
      <c r="W755" s="5" t="n">
        <v>0.526868</v>
      </c>
      <c r="X755" s="5" t="n">
        <v>0.290513</v>
      </c>
      <c r="Y755" s="5" t="n">
        <v>0.977706</v>
      </c>
      <c r="Z755" s="5" t="n">
        <v>0.47797</v>
      </c>
    </row>
    <row r="756">
      <c r="A756" s="5" t="n">
        <v>755</v>
      </c>
      <c r="B756" s="5" t="n">
        <v>3</v>
      </c>
      <c r="C756" s="5" t="n">
        <v>25</v>
      </c>
      <c r="D756" s="5" t="n">
        <v>1</v>
      </c>
      <c r="E756" s="5" t="n">
        <v>0</v>
      </c>
      <c r="F756" s="5" t="n">
        <v>31.3</v>
      </c>
      <c r="G756" s="5" t="n">
        <v>15</v>
      </c>
      <c r="H756" s="5" t="n">
        <v>21.86</v>
      </c>
      <c r="I756" s="6">
        <f>IF(E756&gt;=Markov!$B$3,1,0)</f>
        <v/>
      </c>
      <c r="J756" s="6">
        <f>I755</f>
        <v/>
      </c>
      <c r="K756" s="7">
        <f>MAR1!$B$5+MAR1!$C$5*COS(2*PI()*$C756/365)+MAR1!$D$5*SIN(2*PI()*$C756/365)</f>
        <v/>
      </c>
      <c r="L756" s="7">
        <f>MAR1!$B$6+MAR1!$C$6*COS(2*PI()*$C756/365)+MAR1!$D$6*SIN(2*PI()*$C756/365)</f>
        <v/>
      </c>
      <c r="M756" s="7">
        <f>MAR1!$B$7+MAR1!$C$7*COS(2*PI()*$C756/365)+MAR1!$D$7*SIN(2*PI()*$C756/365)</f>
        <v/>
      </c>
      <c r="N756" s="7">
        <f>F756-K756</f>
        <v/>
      </c>
      <c r="O756" s="7">
        <f>G756-L756</f>
        <v/>
      </c>
      <c r="P756" s="7">
        <f>H756-M756</f>
        <v/>
      </c>
      <c r="Q756" s="7">
        <f>IF($I756=1,(N756-MAR1!$B$11)/MAR1!$D$11,(N756-MAR1!$C$11)/MAR1!$E$11)</f>
        <v/>
      </c>
      <c r="R756" s="7">
        <f>IF($I756=1,(O756-MAR1!$B$12)/MAR1!$D$12,(O756-MAR1!$C$12)/MAR1!$E$12)</f>
        <v/>
      </c>
      <c r="S756" s="7">
        <f>IF($I756=1,(P756-MAR1!$B$13)/MAR1!$D$13,(P756-MAR1!$C$13)/MAR1!$E$13)</f>
        <v/>
      </c>
      <c r="U756" s="5" t="n">
        <v>755</v>
      </c>
      <c r="V756" s="5" t="n">
        <v>0.625061</v>
      </c>
      <c r="W756" s="5" t="n">
        <v>0.364281</v>
      </c>
      <c r="X756" s="5" t="n">
        <v>0.369747</v>
      </c>
      <c r="Y756" s="5" t="n">
        <v>0.631652</v>
      </c>
      <c r="Z756" s="5" t="n">
        <v>0.5375760000000001</v>
      </c>
    </row>
    <row r="757">
      <c r="A757" s="5" t="n">
        <v>756</v>
      </c>
      <c r="B757" s="5" t="n">
        <v>3</v>
      </c>
      <c r="C757" s="5" t="n">
        <v>26</v>
      </c>
      <c r="D757" s="5" t="n">
        <v>1</v>
      </c>
      <c r="E757" s="5" t="n">
        <v>0</v>
      </c>
      <c r="F757" s="5" t="n">
        <v>30.2</v>
      </c>
      <c r="G757" s="5" t="n">
        <v>16</v>
      </c>
      <c r="H757" s="5" t="n">
        <v>10.71</v>
      </c>
      <c r="I757" s="6">
        <f>IF(E757&gt;=Markov!$B$3,1,0)</f>
        <v/>
      </c>
      <c r="J757" s="6">
        <f>I756</f>
        <v/>
      </c>
      <c r="K757" s="7">
        <f>MAR1!$B$5+MAR1!$C$5*COS(2*PI()*$C757/365)+MAR1!$D$5*SIN(2*PI()*$C757/365)</f>
        <v/>
      </c>
      <c r="L757" s="7">
        <f>MAR1!$B$6+MAR1!$C$6*COS(2*PI()*$C757/365)+MAR1!$D$6*SIN(2*PI()*$C757/365)</f>
        <v/>
      </c>
      <c r="M757" s="7">
        <f>MAR1!$B$7+MAR1!$C$7*COS(2*PI()*$C757/365)+MAR1!$D$7*SIN(2*PI()*$C757/365)</f>
        <v/>
      </c>
      <c r="N757" s="7">
        <f>F757-K757</f>
        <v/>
      </c>
      <c r="O757" s="7">
        <f>G757-L757</f>
        <v/>
      </c>
      <c r="P757" s="7">
        <f>H757-M757</f>
        <v/>
      </c>
      <c r="Q757" s="7">
        <f>IF($I757=1,(N757-MAR1!$B$11)/MAR1!$D$11,(N757-MAR1!$C$11)/MAR1!$E$11)</f>
        <v/>
      </c>
      <c r="R757" s="7">
        <f>IF($I757=1,(O757-MAR1!$B$12)/MAR1!$D$12,(O757-MAR1!$C$12)/MAR1!$E$12)</f>
        <v/>
      </c>
      <c r="S757" s="7">
        <f>IF($I757=1,(P757-MAR1!$B$13)/MAR1!$D$13,(P757-MAR1!$C$13)/MAR1!$E$13)</f>
        <v/>
      </c>
      <c r="U757" s="5" t="n">
        <v>756</v>
      </c>
      <c r="V757" s="5" t="n">
        <v>0.004795</v>
      </c>
      <c r="W757" s="5" t="n">
        <v>0.356784</v>
      </c>
      <c r="X757" s="5" t="n">
        <v>0.8848200000000001</v>
      </c>
      <c r="Y757" s="5" t="n">
        <v>0.316672</v>
      </c>
      <c r="Z757" s="5" t="n">
        <v>0.376083</v>
      </c>
    </row>
    <row r="758">
      <c r="A758" s="5" t="n">
        <v>757</v>
      </c>
      <c r="B758" s="5" t="n">
        <v>3</v>
      </c>
      <c r="C758" s="5" t="n">
        <v>27</v>
      </c>
      <c r="D758" s="5" t="n">
        <v>1</v>
      </c>
      <c r="E758" s="5" t="n">
        <v>0</v>
      </c>
      <c r="F758" s="5" t="n">
        <v>30.1</v>
      </c>
      <c r="G758" s="5" t="n">
        <v>16.2</v>
      </c>
      <c r="H758" s="5" t="n">
        <v>9.76</v>
      </c>
      <c r="I758" s="6">
        <f>IF(E758&gt;=Markov!$B$3,1,0)</f>
        <v/>
      </c>
      <c r="J758" s="6">
        <f>I757</f>
        <v/>
      </c>
      <c r="K758" s="7">
        <f>MAR1!$B$5+MAR1!$C$5*COS(2*PI()*$C758/365)+MAR1!$D$5*SIN(2*PI()*$C758/365)</f>
        <v/>
      </c>
      <c r="L758" s="7">
        <f>MAR1!$B$6+MAR1!$C$6*COS(2*PI()*$C758/365)+MAR1!$D$6*SIN(2*PI()*$C758/365)</f>
        <v/>
      </c>
      <c r="M758" s="7">
        <f>MAR1!$B$7+MAR1!$C$7*COS(2*PI()*$C758/365)+MAR1!$D$7*SIN(2*PI()*$C758/365)</f>
        <v/>
      </c>
      <c r="N758" s="7">
        <f>F758-K758</f>
        <v/>
      </c>
      <c r="O758" s="7">
        <f>G758-L758</f>
        <v/>
      </c>
      <c r="P758" s="7">
        <f>H758-M758</f>
        <v/>
      </c>
      <c r="Q758" s="7">
        <f>IF($I758=1,(N758-MAR1!$B$11)/MAR1!$D$11,(N758-MAR1!$C$11)/MAR1!$E$11)</f>
        <v/>
      </c>
      <c r="R758" s="7">
        <f>IF($I758=1,(O758-MAR1!$B$12)/MAR1!$D$12,(O758-MAR1!$C$12)/MAR1!$E$12)</f>
        <v/>
      </c>
      <c r="S758" s="7">
        <f>IF($I758=1,(P758-MAR1!$B$13)/MAR1!$D$13,(P758-MAR1!$C$13)/MAR1!$E$13)</f>
        <v/>
      </c>
      <c r="U758" s="5" t="n">
        <v>757</v>
      </c>
      <c r="V758" s="5" t="n">
        <v>0.547631</v>
      </c>
      <c r="W758" s="5" t="n">
        <v>0.121076</v>
      </c>
      <c r="X758" s="5" t="n">
        <v>0.048707</v>
      </c>
      <c r="Y758" s="5" t="n">
        <v>0.673042</v>
      </c>
      <c r="Z758" s="5" t="n">
        <v>0.742045</v>
      </c>
    </row>
    <row r="759">
      <c r="A759" s="5" t="n">
        <v>758</v>
      </c>
      <c r="B759" s="5" t="n">
        <v>3</v>
      </c>
      <c r="C759" s="5" t="n">
        <v>28</v>
      </c>
      <c r="D759" s="5" t="n">
        <v>1</v>
      </c>
      <c r="E759" s="5" t="n">
        <v>0</v>
      </c>
      <c r="F759" s="5" t="n">
        <v>29.8</v>
      </c>
      <c r="G759" s="5" t="n">
        <v>16.7</v>
      </c>
      <c r="H759" s="5" t="n">
        <v>12.95</v>
      </c>
      <c r="I759" s="6">
        <f>IF(E759&gt;=Markov!$B$3,1,0)</f>
        <v/>
      </c>
      <c r="J759" s="6">
        <f>I758</f>
        <v/>
      </c>
      <c r="K759" s="7">
        <f>MAR1!$B$5+MAR1!$C$5*COS(2*PI()*$C759/365)+MAR1!$D$5*SIN(2*PI()*$C759/365)</f>
        <v/>
      </c>
      <c r="L759" s="7">
        <f>MAR1!$B$6+MAR1!$C$6*COS(2*PI()*$C759/365)+MAR1!$D$6*SIN(2*PI()*$C759/365)</f>
        <v/>
      </c>
      <c r="M759" s="7">
        <f>MAR1!$B$7+MAR1!$C$7*COS(2*PI()*$C759/365)+MAR1!$D$7*SIN(2*PI()*$C759/365)</f>
        <v/>
      </c>
      <c r="N759" s="7">
        <f>F759-K759</f>
        <v/>
      </c>
      <c r="O759" s="7">
        <f>G759-L759</f>
        <v/>
      </c>
      <c r="P759" s="7">
        <f>H759-M759</f>
        <v/>
      </c>
      <c r="Q759" s="7">
        <f>IF($I759=1,(N759-MAR1!$B$11)/MAR1!$D$11,(N759-MAR1!$C$11)/MAR1!$E$11)</f>
        <v/>
      </c>
      <c r="R759" s="7">
        <f>IF($I759=1,(O759-MAR1!$B$12)/MAR1!$D$12,(O759-MAR1!$C$12)/MAR1!$E$12)</f>
        <v/>
      </c>
      <c r="S759" s="7">
        <f>IF($I759=1,(P759-MAR1!$B$13)/MAR1!$D$13,(P759-MAR1!$C$13)/MAR1!$E$13)</f>
        <v/>
      </c>
      <c r="U759" s="5" t="n">
        <v>758</v>
      </c>
      <c r="V759" s="5" t="n">
        <v>0.913264</v>
      </c>
      <c r="W759" s="5" t="n">
        <v>0.811244</v>
      </c>
      <c r="X759" s="5" t="n">
        <v>0.017679</v>
      </c>
      <c r="Y759" s="5" t="n">
        <v>0.426253</v>
      </c>
      <c r="Z759" s="5" t="n">
        <v>0.127547</v>
      </c>
    </row>
    <row r="760">
      <c r="A760" s="5" t="n">
        <v>759</v>
      </c>
      <c r="B760" s="5" t="n">
        <v>3</v>
      </c>
      <c r="C760" s="5" t="n">
        <v>29</v>
      </c>
      <c r="D760" s="5" t="n">
        <v>1</v>
      </c>
      <c r="E760" s="5" t="n">
        <v>0</v>
      </c>
      <c r="F760" s="5" t="n">
        <v>31.9</v>
      </c>
      <c r="G760" s="5" t="n">
        <v>18.1</v>
      </c>
      <c r="H760" s="5" t="n">
        <v>22.11</v>
      </c>
      <c r="I760" s="6">
        <f>IF(E760&gt;=Markov!$B$3,1,0)</f>
        <v/>
      </c>
      <c r="J760" s="6">
        <f>I759</f>
        <v/>
      </c>
      <c r="K760" s="7">
        <f>MAR1!$B$5+MAR1!$C$5*COS(2*PI()*$C760/365)+MAR1!$D$5*SIN(2*PI()*$C760/365)</f>
        <v/>
      </c>
      <c r="L760" s="7">
        <f>MAR1!$B$6+MAR1!$C$6*COS(2*PI()*$C760/365)+MAR1!$D$6*SIN(2*PI()*$C760/365)</f>
        <v/>
      </c>
      <c r="M760" s="7">
        <f>MAR1!$B$7+MAR1!$C$7*COS(2*PI()*$C760/365)+MAR1!$D$7*SIN(2*PI()*$C760/365)</f>
        <v/>
      </c>
      <c r="N760" s="7">
        <f>F760-K760</f>
        <v/>
      </c>
      <c r="O760" s="7">
        <f>G760-L760</f>
        <v/>
      </c>
      <c r="P760" s="7">
        <f>H760-M760</f>
        <v/>
      </c>
      <c r="Q760" s="7">
        <f>IF($I760=1,(N760-MAR1!$B$11)/MAR1!$D$11,(N760-MAR1!$C$11)/MAR1!$E$11)</f>
        <v/>
      </c>
      <c r="R760" s="7">
        <f>IF($I760=1,(O760-MAR1!$B$12)/MAR1!$D$12,(O760-MAR1!$C$12)/MAR1!$E$12)</f>
        <v/>
      </c>
      <c r="S760" s="7">
        <f>IF($I760=1,(P760-MAR1!$B$13)/MAR1!$D$13,(P760-MAR1!$C$13)/MAR1!$E$13)</f>
        <v/>
      </c>
      <c r="U760" s="5" t="n">
        <v>759</v>
      </c>
      <c r="V760" s="5" t="n">
        <v>0.961126</v>
      </c>
      <c r="W760" s="5" t="n">
        <v>0.384688</v>
      </c>
      <c r="X760" s="5" t="n">
        <v>0.129332</v>
      </c>
      <c r="Y760" s="5" t="n">
        <v>0.019718</v>
      </c>
      <c r="Z760" s="5" t="n">
        <v>0.77064</v>
      </c>
    </row>
    <row r="761">
      <c r="A761" s="5" t="n">
        <v>760</v>
      </c>
      <c r="B761" s="5" t="n">
        <v>3</v>
      </c>
      <c r="C761" s="5" t="n">
        <v>30</v>
      </c>
      <c r="D761" s="5" t="n">
        <v>1</v>
      </c>
      <c r="E761" s="5" t="n">
        <v>0</v>
      </c>
      <c r="F761" s="5" t="n">
        <v>31.6</v>
      </c>
      <c r="G761" s="5" t="n">
        <v>17.8</v>
      </c>
      <c r="H761" s="5" t="n">
        <v>15.84</v>
      </c>
      <c r="I761" s="6">
        <f>IF(E761&gt;=Markov!$B$3,1,0)</f>
        <v/>
      </c>
      <c r="J761" s="6">
        <f>I760</f>
        <v/>
      </c>
      <c r="K761" s="7">
        <f>MAR1!$B$5+MAR1!$C$5*COS(2*PI()*$C761/365)+MAR1!$D$5*SIN(2*PI()*$C761/365)</f>
        <v/>
      </c>
      <c r="L761" s="7">
        <f>MAR1!$B$6+MAR1!$C$6*COS(2*PI()*$C761/365)+MAR1!$D$6*SIN(2*PI()*$C761/365)</f>
        <v/>
      </c>
      <c r="M761" s="7">
        <f>MAR1!$B$7+MAR1!$C$7*COS(2*PI()*$C761/365)+MAR1!$D$7*SIN(2*PI()*$C761/365)</f>
        <v/>
      </c>
      <c r="N761" s="7">
        <f>F761-K761</f>
        <v/>
      </c>
      <c r="O761" s="7">
        <f>G761-L761</f>
        <v/>
      </c>
      <c r="P761" s="7">
        <f>H761-M761</f>
        <v/>
      </c>
      <c r="Q761" s="7">
        <f>IF($I761=1,(N761-MAR1!$B$11)/MAR1!$D$11,(N761-MAR1!$C$11)/MAR1!$E$11)</f>
        <v/>
      </c>
      <c r="R761" s="7">
        <f>IF($I761=1,(O761-MAR1!$B$12)/MAR1!$D$12,(O761-MAR1!$C$12)/MAR1!$E$12)</f>
        <v/>
      </c>
      <c r="S761" s="7">
        <f>IF($I761=1,(P761-MAR1!$B$13)/MAR1!$D$13,(P761-MAR1!$C$13)/MAR1!$E$13)</f>
        <v/>
      </c>
      <c r="U761" s="5" t="n">
        <v>760</v>
      </c>
      <c r="V761" s="5" t="n">
        <v>0.996884</v>
      </c>
      <c r="W761" s="5" t="n">
        <v>0.332924</v>
      </c>
      <c r="X761" s="5" t="n">
        <v>0.394753</v>
      </c>
      <c r="Y761" s="5" t="n">
        <v>0.16089</v>
      </c>
      <c r="Z761" s="5" t="n">
        <v>0.357572</v>
      </c>
    </row>
    <row r="762">
      <c r="A762" s="5" t="n">
        <v>761</v>
      </c>
      <c r="B762" s="5" t="n">
        <v>3</v>
      </c>
      <c r="C762" s="5" t="n">
        <v>31</v>
      </c>
      <c r="D762" s="5" t="n">
        <v>1</v>
      </c>
      <c r="E762" s="5" t="n">
        <v>0</v>
      </c>
      <c r="F762" s="5" t="n">
        <v>32.5</v>
      </c>
      <c r="G762" s="5" t="n">
        <v>18.4</v>
      </c>
      <c r="H762" s="5" t="n">
        <v>18.52</v>
      </c>
      <c r="I762" s="6">
        <f>IF(E762&gt;=Markov!$B$3,1,0)</f>
        <v/>
      </c>
      <c r="J762" s="6">
        <f>I761</f>
        <v/>
      </c>
      <c r="K762" s="7">
        <f>MAR1!$B$5+MAR1!$C$5*COS(2*PI()*$C762/365)+MAR1!$D$5*SIN(2*PI()*$C762/365)</f>
        <v/>
      </c>
      <c r="L762" s="7">
        <f>MAR1!$B$6+MAR1!$C$6*COS(2*PI()*$C762/365)+MAR1!$D$6*SIN(2*PI()*$C762/365)</f>
        <v/>
      </c>
      <c r="M762" s="7">
        <f>MAR1!$B$7+MAR1!$C$7*COS(2*PI()*$C762/365)+MAR1!$D$7*SIN(2*PI()*$C762/365)</f>
        <v/>
      </c>
      <c r="N762" s="7">
        <f>F762-K762</f>
        <v/>
      </c>
      <c r="O762" s="7">
        <f>G762-L762</f>
        <v/>
      </c>
      <c r="P762" s="7">
        <f>H762-M762</f>
        <v/>
      </c>
      <c r="Q762" s="7">
        <f>IF($I762=1,(N762-MAR1!$B$11)/MAR1!$D$11,(N762-MAR1!$C$11)/MAR1!$E$11)</f>
        <v/>
      </c>
      <c r="R762" s="7">
        <f>IF($I762=1,(O762-MAR1!$B$12)/MAR1!$D$12,(O762-MAR1!$C$12)/MAR1!$E$12)</f>
        <v/>
      </c>
      <c r="S762" s="7">
        <f>IF($I762=1,(P762-MAR1!$B$13)/MAR1!$D$13,(P762-MAR1!$C$13)/MAR1!$E$13)</f>
        <v/>
      </c>
      <c r="U762" s="5" t="n">
        <v>761</v>
      </c>
      <c r="V762" s="5" t="n">
        <v>0.854366</v>
      </c>
      <c r="W762" s="5" t="n">
        <v>0.51256</v>
      </c>
      <c r="X762" s="5" t="n">
        <v>0.331472</v>
      </c>
      <c r="Y762" s="5" t="n">
        <v>0.833074</v>
      </c>
      <c r="Z762" s="5" t="n">
        <v>0.238959</v>
      </c>
    </row>
    <row r="763">
      <c r="A763" s="5" t="n">
        <v>762</v>
      </c>
      <c r="B763" s="5" t="n">
        <v>3</v>
      </c>
      <c r="C763" s="5" t="n">
        <v>32</v>
      </c>
      <c r="D763" s="5" t="n">
        <v>2</v>
      </c>
      <c r="E763" s="5" t="n">
        <v>0</v>
      </c>
      <c r="F763" s="5" t="n">
        <v>32.3</v>
      </c>
      <c r="G763" s="5" t="n">
        <v>15.3</v>
      </c>
      <c r="H763" s="5" t="n">
        <v>12.35</v>
      </c>
      <c r="I763" s="6">
        <f>IF(E763&gt;=Markov!$B$3,1,0)</f>
        <v/>
      </c>
      <c r="J763" s="6">
        <f>I762</f>
        <v/>
      </c>
      <c r="K763" s="7">
        <f>MAR1!$B$5+MAR1!$C$5*COS(2*PI()*$C763/365)+MAR1!$D$5*SIN(2*PI()*$C763/365)</f>
        <v/>
      </c>
      <c r="L763" s="7">
        <f>MAR1!$B$6+MAR1!$C$6*COS(2*PI()*$C763/365)+MAR1!$D$6*SIN(2*PI()*$C763/365)</f>
        <v/>
      </c>
      <c r="M763" s="7">
        <f>MAR1!$B$7+MAR1!$C$7*COS(2*PI()*$C763/365)+MAR1!$D$7*SIN(2*PI()*$C763/365)</f>
        <v/>
      </c>
      <c r="N763" s="7">
        <f>F763-K763</f>
        <v/>
      </c>
      <c r="O763" s="7">
        <f>G763-L763</f>
        <v/>
      </c>
      <c r="P763" s="7">
        <f>H763-M763</f>
        <v/>
      </c>
      <c r="Q763" s="7">
        <f>IF($I763=1,(N763-MAR1!$B$11)/MAR1!$D$11,(N763-MAR1!$C$11)/MAR1!$E$11)</f>
        <v/>
      </c>
      <c r="R763" s="7">
        <f>IF($I763=1,(O763-MAR1!$B$12)/MAR1!$D$12,(O763-MAR1!$C$12)/MAR1!$E$12)</f>
        <v/>
      </c>
      <c r="S763" s="7">
        <f>IF($I763=1,(P763-MAR1!$B$13)/MAR1!$D$13,(P763-MAR1!$C$13)/MAR1!$E$13)</f>
        <v/>
      </c>
      <c r="U763" s="5" t="n">
        <v>762</v>
      </c>
      <c r="V763" s="5" t="n">
        <v>0.533413</v>
      </c>
      <c r="W763" s="5" t="n">
        <v>0.459832</v>
      </c>
      <c r="X763" s="5" t="n">
        <v>0.624654</v>
      </c>
      <c r="Y763" s="5" t="n">
        <v>0.420169</v>
      </c>
      <c r="Z763" s="5" t="n">
        <v>0.795911</v>
      </c>
    </row>
    <row r="764">
      <c r="A764" s="5" t="n">
        <v>763</v>
      </c>
      <c r="B764" s="5" t="n">
        <v>3</v>
      </c>
      <c r="C764" s="5" t="n">
        <v>33</v>
      </c>
      <c r="D764" s="5" t="n">
        <v>2</v>
      </c>
      <c r="E764" s="5" t="n">
        <v>0</v>
      </c>
      <c r="F764" s="5" t="n">
        <v>29.5</v>
      </c>
      <c r="G764" s="5" t="n">
        <v>15.9</v>
      </c>
      <c r="H764" s="5" t="n">
        <v>14.64</v>
      </c>
      <c r="I764" s="6">
        <f>IF(E764&gt;=Markov!$B$3,1,0)</f>
        <v/>
      </c>
      <c r="J764" s="6">
        <f>I763</f>
        <v/>
      </c>
      <c r="K764" s="7">
        <f>MAR1!$B$5+MAR1!$C$5*COS(2*PI()*$C764/365)+MAR1!$D$5*SIN(2*PI()*$C764/365)</f>
        <v/>
      </c>
      <c r="L764" s="7">
        <f>MAR1!$B$6+MAR1!$C$6*COS(2*PI()*$C764/365)+MAR1!$D$6*SIN(2*PI()*$C764/365)</f>
        <v/>
      </c>
      <c r="M764" s="7">
        <f>MAR1!$B$7+MAR1!$C$7*COS(2*PI()*$C764/365)+MAR1!$D$7*SIN(2*PI()*$C764/365)</f>
        <v/>
      </c>
      <c r="N764" s="7">
        <f>F764-K764</f>
        <v/>
      </c>
      <c r="O764" s="7">
        <f>G764-L764</f>
        <v/>
      </c>
      <c r="P764" s="7">
        <f>H764-M764</f>
        <v/>
      </c>
      <c r="Q764" s="7">
        <f>IF($I764=1,(N764-MAR1!$B$11)/MAR1!$D$11,(N764-MAR1!$C$11)/MAR1!$E$11)</f>
        <v/>
      </c>
      <c r="R764" s="7">
        <f>IF($I764=1,(O764-MAR1!$B$12)/MAR1!$D$12,(O764-MAR1!$C$12)/MAR1!$E$12)</f>
        <v/>
      </c>
      <c r="S764" s="7">
        <f>IF($I764=1,(P764-MAR1!$B$13)/MAR1!$D$13,(P764-MAR1!$C$13)/MAR1!$E$13)</f>
        <v/>
      </c>
      <c r="U764" s="5" t="n">
        <v>763</v>
      </c>
      <c r="V764" s="5" t="n">
        <v>0.037661</v>
      </c>
      <c r="W764" s="5" t="n">
        <v>0.918085</v>
      </c>
      <c r="X764" s="5" t="n">
        <v>0.958215</v>
      </c>
      <c r="Y764" s="5" t="n">
        <v>0.463626</v>
      </c>
      <c r="Z764" s="5" t="n">
        <v>0.308581</v>
      </c>
    </row>
    <row r="765">
      <c r="A765" s="5" t="n">
        <v>764</v>
      </c>
      <c r="B765" s="5" t="n">
        <v>3</v>
      </c>
      <c r="C765" s="5" t="n">
        <v>34</v>
      </c>
      <c r="D765" s="5" t="n">
        <v>2</v>
      </c>
      <c r="E765" s="5" t="n">
        <v>0</v>
      </c>
      <c r="F765" s="5" t="n">
        <v>35.2</v>
      </c>
      <c r="G765" s="5" t="n">
        <v>16.9</v>
      </c>
      <c r="H765" s="5" t="n">
        <v>19.45</v>
      </c>
      <c r="I765" s="6">
        <f>IF(E765&gt;=Markov!$B$3,1,0)</f>
        <v/>
      </c>
      <c r="J765" s="6">
        <f>I764</f>
        <v/>
      </c>
      <c r="K765" s="7">
        <f>MAR1!$B$5+MAR1!$C$5*COS(2*PI()*$C765/365)+MAR1!$D$5*SIN(2*PI()*$C765/365)</f>
        <v/>
      </c>
      <c r="L765" s="7">
        <f>MAR1!$B$6+MAR1!$C$6*COS(2*PI()*$C765/365)+MAR1!$D$6*SIN(2*PI()*$C765/365)</f>
        <v/>
      </c>
      <c r="M765" s="7">
        <f>MAR1!$B$7+MAR1!$C$7*COS(2*PI()*$C765/365)+MAR1!$D$7*SIN(2*PI()*$C765/365)</f>
        <v/>
      </c>
      <c r="N765" s="7">
        <f>F765-K765</f>
        <v/>
      </c>
      <c r="O765" s="7">
        <f>G765-L765</f>
        <v/>
      </c>
      <c r="P765" s="7">
        <f>H765-M765</f>
        <v/>
      </c>
      <c r="Q765" s="7">
        <f>IF($I765=1,(N765-MAR1!$B$11)/MAR1!$D$11,(N765-MAR1!$C$11)/MAR1!$E$11)</f>
        <v/>
      </c>
      <c r="R765" s="7">
        <f>IF($I765=1,(O765-MAR1!$B$12)/MAR1!$D$12,(O765-MAR1!$C$12)/MAR1!$E$12)</f>
        <v/>
      </c>
      <c r="S765" s="7">
        <f>IF($I765=1,(P765-MAR1!$B$13)/MAR1!$D$13,(P765-MAR1!$C$13)/MAR1!$E$13)</f>
        <v/>
      </c>
      <c r="U765" s="5" t="n">
        <v>764</v>
      </c>
      <c r="V765" s="5" t="n">
        <v>0.616584</v>
      </c>
      <c r="W765" s="5" t="n">
        <v>0.185454</v>
      </c>
      <c r="X765" s="5" t="n">
        <v>0.6321600000000001</v>
      </c>
      <c r="Y765" s="5" t="n">
        <v>0.35899</v>
      </c>
      <c r="Z765" s="5" t="n">
        <v>0.897049</v>
      </c>
    </row>
    <row r="766">
      <c r="A766" s="5" t="n">
        <v>765</v>
      </c>
      <c r="B766" s="5" t="n">
        <v>3</v>
      </c>
      <c r="C766" s="5" t="n">
        <v>35</v>
      </c>
      <c r="D766" s="5" t="n">
        <v>2</v>
      </c>
      <c r="E766" s="5" t="n">
        <v>0</v>
      </c>
      <c r="F766" s="5" t="n">
        <v>33.7</v>
      </c>
      <c r="G766" s="5" t="n">
        <v>17.3</v>
      </c>
      <c r="H766" s="5" t="n">
        <v>15.69</v>
      </c>
      <c r="I766" s="6">
        <f>IF(E766&gt;=Markov!$B$3,1,0)</f>
        <v/>
      </c>
      <c r="J766" s="6">
        <f>I765</f>
        <v/>
      </c>
      <c r="K766" s="7">
        <f>MAR1!$B$5+MAR1!$C$5*COS(2*PI()*$C766/365)+MAR1!$D$5*SIN(2*PI()*$C766/365)</f>
        <v/>
      </c>
      <c r="L766" s="7">
        <f>MAR1!$B$6+MAR1!$C$6*COS(2*PI()*$C766/365)+MAR1!$D$6*SIN(2*PI()*$C766/365)</f>
        <v/>
      </c>
      <c r="M766" s="7">
        <f>MAR1!$B$7+MAR1!$C$7*COS(2*PI()*$C766/365)+MAR1!$D$7*SIN(2*PI()*$C766/365)</f>
        <v/>
      </c>
      <c r="N766" s="7">
        <f>F766-K766</f>
        <v/>
      </c>
      <c r="O766" s="7">
        <f>G766-L766</f>
        <v/>
      </c>
      <c r="P766" s="7">
        <f>H766-M766</f>
        <v/>
      </c>
      <c r="Q766" s="7">
        <f>IF($I766=1,(N766-MAR1!$B$11)/MAR1!$D$11,(N766-MAR1!$C$11)/MAR1!$E$11)</f>
        <v/>
      </c>
      <c r="R766" s="7">
        <f>IF($I766=1,(O766-MAR1!$B$12)/MAR1!$D$12,(O766-MAR1!$C$12)/MAR1!$E$12)</f>
        <v/>
      </c>
      <c r="S766" s="7">
        <f>IF($I766=1,(P766-MAR1!$B$13)/MAR1!$D$13,(P766-MAR1!$C$13)/MAR1!$E$13)</f>
        <v/>
      </c>
      <c r="U766" s="5" t="n">
        <v>765</v>
      </c>
      <c r="V766" s="5" t="n">
        <v>0.994987</v>
      </c>
      <c r="W766" s="5" t="n">
        <v>0.677271</v>
      </c>
      <c r="X766" s="5" t="n">
        <v>0.464686</v>
      </c>
      <c r="Y766" s="5" t="n">
        <v>0.40895</v>
      </c>
      <c r="Z766" s="5" t="n">
        <v>0.239741</v>
      </c>
    </row>
    <row r="767">
      <c r="A767" s="5" t="n">
        <v>766</v>
      </c>
      <c r="B767" s="5" t="n">
        <v>3</v>
      </c>
      <c r="C767" s="5" t="n">
        <v>36</v>
      </c>
      <c r="D767" s="5" t="n">
        <v>2</v>
      </c>
      <c r="E767" s="5" t="n">
        <v>0</v>
      </c>
      <c r="F767" s="5" t="n">
        <v>34.1</v>
      </c>
      <c r="G767" s="5" t="n">
        <v>17.4</v>
      </c>
      <c r="H767" s="5" t="n">
        <v>11.73</v>
      </c>
      <c r="I767" s="6">
        <f>IF(E767&gt;=Markov!$B$3,1,0)</f>
        <v/>
      </c>
      <c r="J767" s="6">
        <f>I766</f>
        <v/>
      </c>
      <c r="K767" s="7">
        <f>MAR1!$B$5+MAR1!$C$5*COS(2*PI()*$C767/365)+MAR1!$D$5*SIN(2*PI()*$C767/365)</f>
        <v/>
      </c>
      <c r="L767" s="7">
        <f>MAR1!$B$6+MAR1!$C$6*COS(2*PI()*$C767/365)+MAR1!$D$6*SIN(2*PI()*$C767/365)</f>
        <v/>
      </c>
      <c r="M767" s="7">
        <f>MAR1!$B$7+MAR1!$C$7*COS(2*PI()*$C767/365)+MAR1!$D$7*SIN(2*PI()*$C767/365)</f>
        <v/>
      </c>
      <c r="N767" s="7">
        <f>F767-K767</f>
        <v/>
      </c>
      <c r="O767" s="7">
        <f>G767-L767</f>
        <v/>
      </c>
      <c r="P767" s="7">
        <f>H767-M767</f>
        <v/>
      </c>
      <c r="Q767" s="7">
        <f>IF($I767=1,(N767-MAR1!$B$11)/MAR1!$D$11,(N767-MAR1!$C$11)/MAR1!$E$11)</f>
        <v/>
      </c>
      <c r="R767" s="7">
        <f>IF($I767=1,(O767-MAR1!$B$12)/MAR1!$D$12,(O767-MAR1!$C$12)/MAR1!$E$12)</f>
        <v/>
      </c>
      <c r="S767" s="7">
        <f>IF($I767=1,(P767-MAR1!$B$13)/MAR1!$D$13,(P767-MAR1!$C$13)/MAR1!$E$13)</f>
        <v/>
      </c>
      <c r="U767" s="5" t="n">
        <v>766</v>
      </c>
      <c r="V767" s="5" t="n">
        <v>0.054535</v>
      </c>
      <c r="W767" s="5" t="n">
        <v>0.481123</v>
      </c>
      <c r="X767" s="5" t="n">
        <v>0.530067</v>
      </c>
      <c r="Y767" s="5" t="n">
        <v>0.420466</v>
      </c>
      <c r="Z767" s="5" t="n">
        <v>0.573622</v>
      </c>
    </row>
    <row r="768">
      <c r="A768" s="5" t="n">
        <v>767</v>
      </c>
      <c r="B768" s="5" t="n">
        <v>3</v>
      </c>
      <c r="C768" s="5" t="n">
        <v>37</v>
      </c>
      <c r="D768" s="5" t="n">
        <v>2</v>
      </c>
      <c r="E768" s="5" t="n">
        <v>0</v>
      </c>
      <c r="F768" s="5" t="n">
        <v>33.4</v>
      </c>
      <c r="G768" s="5" t="n">
        <v>16.5</v>
      </c>
      <c r="H768" s="5" t="n">
        <v>21.29</v>
      </c>
      <c r="I768" s="6">
        <f>IF(E768&gt;=Markov!$B$3,1,0)</f>
        <v/>
      </c>
      <c r="J768" s="6">
        <f>I767</f>
        <v/>
      </c>
      <c r="K768" s="7">
        <f>MAR1!$B$5+MAR1!$C$5*COS(2*PI()*$C768/365)+MAR1!$D$5*SIN(2*PI()*$C768/365)</f>
        <v/>
      </c>
      <c r="L768" s="7">
        <f>MAR1!$B$6+MAR1!$C$6*COS(2*PI()*$C768/365)+MAR1!$D$6*SIN(2*PI()*$C768/365)</f>
        <v/>
      </c>
      <c r="M768" s="7">
        <f>MAR1!$B$7+MAR1!$C$7*COS(2*PI()*$C768/365)+MAR1!$D$7*SIN(2*PI()*$C768/365)</f>
        <v/>
      </c>
      <c r="N768" s="7">
        <f>F768-K768</f>
        <v/>
      </c>
      <c r="O768" s="7">
        <f>G768-L768</f>
        <v/>
      </c>
      <c r="P768" s="7">
        <f>H768-M768</f>
        <v/>
      </c>
      <c r="Q768" s="7">
        <f>IF($I768=1,(N768-MAR1!$B$11)/MAR1!$D$11,(N768-MAR1!$C$11)/MAR1!$E$11)</f>
        <v/>
      </c>
      <c r="R768" s="7">
        <f>IF($I768=1,(O768-MAR1!$B$12)/MAR1!$D$12,(O768-MAR1!$C$12)/MAR1!$E$12)</f>
        <v/>
      </c>
      <c r="S768" s="7">
        <f>IF($I768=1,(P768-MAR1!$B$13)/MAR1!$D$13,(P768-MAR1!$C$13)/MAR1!$E$13)</f>
        <v/>
      </c>
      <c r="U768" s="5" t="n">
        <v>767</v>
      </c>
      <c r="V768" s="5" t="n">
        <v>0.511418</v>
      </c>
      <c r="W768" s="5" t="n">
        <v>0.687748</v>
      </c>
      <c r="X768" s="5" t="n">
        <v>0.01632</v>
      </c>
      <c r="Y768" s="5" t="n">
        <v>0.722341</v>
      </c>
      <c r="Z768" s="5" t="n">
        <v>0.181196</v>
      </c>
    </row>
    <row r="769">
      <c r="A769" s="5" t="n">
        <v>768</v>
      </c>
      <c r="B769" s="5" t="n">
        <v>3</v>
      </c>
      <c r="C769" s="5" t="n">
        <v>38</v>
      </c>
      <c r="D769" s="5" t="n">
        <v>2</v>
      </c>
      <c r="E769" s="5" t="n">
        <v>0</v>
      </c>
      <c r="F769" s="5" t="n">
        <v>36.8</v>
      </c>
      <c r="G769" s="5" t="n">
        <v>17.7</v>
      </c>
      <c r="H769" s="5" t="n">
        <v>27.51</v>
      </c>
      <c r="I769" s="6">
        <f>IF(E769&gt;=Markov!$B$3,1,0)</f>
        <v/>
      </c>
      <c r="J769" s="6">
        <f>I768</f>
        <v/>
      </c>
      <c r="K769" s="7">
        <f>MAR1!$B$5+MAR1!$C$5*COS(2*PI()*$C769/365)+MAR1!$D$5*SIN(2*PI()*$C769/365)</f>
        <v/>
      </c>
      <c r="L769" s="7">
        <f>MAR1!$B$6+MAR1!$C$6*COS(2*PI()*$C769/365)+MAR1!$D$6*SIN(2*PI()*$C769/365)</f>
        <v/>
      </c>
      <c r="M769" s="7">
        <f>MAR1!$B$7+MAR1!$C$7*COS(2*PI()*$C769/365)+MAR1!$D$7*SIN(2*PI()*$C769/365)</f>
        <v/>
      </c>
      <c r="N769" s="7">
        <f>F769-K769</f>
        <v/>
      </c>
      <c r="O769" s="7">
        <f>G769-L769</f>
        <v/>
      </c>
      <c r="P769" s="7">
        <f>H769-M769</f>
        <v/>
      </c>
      <c r="Q769" s="7">
        <f>IF($I769=1,(N769-MAR1!$B$11)/MAR1!$D$11,(N769-MAR1!$C$11)/MAR1!$E$11)</f>
        <v/>
      </c>
      <c r="R769" s="7">
        <f>IF($I769=1,(O769-MAR1!$B$12)/MAR1!$D$12,(O769-MAR1!$C$12)/MAR1!$E$12)</f>
        <v/>
      </c>
      <c r="S769" s="7">
        <f>IF($I769=1,(P769-MAR1!$B$13)/MAR1!$D$13,(P769-MAR1!$C$13)/MAR1!$E$13)</f>
        <v/>
      </c>
      <c r="U769" s="5" t="n">
        <v>768</v>
      </c>
      <c r="V769" s="5" t="n">
        <v>0.718403</v>
      </c>
      <c r="W769" s="5" t="n">
        <v>0.20058</v>
      </c>
      <c r="X769" s="5" t="n">
        <v>0.837113</v>
      </c>
      <c r="Y769" s="5" t="n">
        <v>0.277013</v>
      </c>
      <c r="Z769" s="5" t="n">
        <v>0.973449</v>
      </c>
    </row>
    <row r="770">
      <c r="A770" s="5" t="n">
        <v>769</v>
      </c>
      <c r="B770" s="5" t="n">
        <v>3</v>
      </c>
      <c r="C770" s="5" t="n">
        <v>39</v>
      </c>
      <c r="D770" s="5" t="n">
        <v>2</v>
      </c>
      <c r="E770" s="5" t="n">
        <v>0</v>
      </c>
      <c r="F770" s="5" t="n">
        <v>36.2</v>
      </c>
      <c r="G770" s="5" t="n">
        <v>16.2</v>
      </c>
      <c r="H770" s="5" t="n">
        <v>13.55</v>
      </c>
      <c r="I770" s="6">
        <f>IF(E770&gt;=Markov!$B$3,1,0)</f>
        <v/>
      </c>
      <c r="J770" s="6">
        <f>I769</f>
        <v/>
      </c>
      <c r="K770" s="7">
        <f>MAR1!$B$5+MAR1!$C$5*COS(2*PI()*$C770/365)+MAR1!$D$5*SIN(2*PI()*$C770/365)</f>
        <v/>
      </c>
      <c r="L770" s="7">
        <f>MAR1!$B$6+MAR1!$C$6*COS(2*PI()*$C770/365)+MAR1!$D$6*SIN(2*PI()*$C770/365)</f>
        <v/>
      </c>
      <c r="M770" s="7">
        <f>MAR1!$B$7+MAR1!$C$7*COS(2*PI()*$C770/365)+MAR1!$D$7*SIN(2*PI()*$C770/365)</f>
        <v/>
      </c>
      <c r="N770" s="7">
        <f>F770-K770</f>
        <v/>
      </c>
      <c r="O770" s="7">
        <f>G770-L770</f>
        <v/>
      </c>
      <c r="P770" s="7">
        <f>H770-M770</f>
        <v/>
      </c>
      <c r="Q770" s="7">
        <f>IF($I770=1,(N770-MAR1!$B$11)/MAR1!$D$11,(N770-MAR1!$C$11)/MAR1!$E$11)</f>
        <v/>
      </c>
      <c r="R770" s="7">
        <f>IF($I770=1,(O770-MAR1!$B$12)/MAR1!$D$12,(O770-MAR1!$C$12)/MAR1!$E$12)</f>
        <v/>
      </c>
      <c r="S770" s="7">
        <f>IF($I770=1,(P770-MAR1!$B$13)/MAR1!$D$13,(P770-MAR1!$C$13)/MAR1!$E$13)</f>
        <v/>
      </c>
      <c r="U770" s="5" t="n">
        <v>769</v>
      </c>
      <c r="V770" s="5" t="n">
        <v>0.159373</v>
      </c>
      <c r="W770" s="5" t="n">
        <v>0.722715</v>
      </c>
      <c r="X770" s="5" t="n">
        <v>0.155113</v>
      </c>
      <c r="Y770" s="5" t="n">
        <v>0.04467</v>
      </c>
      <c r="Z770" s="5" t="n">
        <v>0.4527</v>
      </c>
    </row>
    <row r="771">
      <c r="A771" s="5" t="n">
        <v>770</v>
      </c>
      <c r="B771" s="5" t="n">
        <v>3</v>
      </c>
      <c r="C771" s="5" t="n">
        <v>40</v>
      </c>
      <c r="D771" s="5" t="n">
        <v>2</v>
      </c>
      <c r="E771" s="5" t="n">
        <v>0</v>
      </c>
      <c r="F771" s="5" t="n">
        <v>37.6</v>
      </c>
      <c r="G771" s="5" t="n">
        <v>18.4</v>
      </c>
      <c r="H771" s="5" t="n">
        <v>13.44</v>
      </c>
      <c r="I771" s="6">
        <f>IF(E771&gt;=Markov!$B$3,1,0)</f>
        <v/>
      </c>
      <c r="J771" s="6">
        <f>I770</f>
        <v/>
      </c>
      <c r="K771" s="7">
        <f>MAR1!$B$5+MAR1!$C$5*COS(2*PI()*$C771/365)+MAR1!$D$5*SIN(2*PI()*$C771/365)</f>
        <v/>
      </c>
      <c r="L771" s="7">
        <f>MAR1!$B$6+MAR1!$C$6*COS(2*PI()*$C771/365)+MAR1!$D$6*SIN(2*PI()*$C771/365)</f>
        <v/>
      </c>
      <c r="M771" s="7">
        <f>MAR1!$B$7+MAR1!$C$7*COS(2*PI()*$C771/365)+MAR1!$D$7*SIN(2*PI()*$C771/365)</f>
        <v/>
      </c>
      <c r="N771" s="7">
        <f>F771-K771</f>
        <v/>
      </c>
      <c r="O771" s="7">
        <f>G771-L771</f>
        <v/>
      </c>
      <c r="P771" s="7">
        <f>H771-M771</f>
        <v/>
      </c>
      <c r="Q771" s="7">
        <f>IF($I771=1,(N771-MAR1!$B$11)/MAR1!$D$11,(N771-MAR1!$C$11)/MAR1!$E$11)</f>
        <v/>
      </c>
      <c r="R771" s="7">
        <f>IF($I771=1,(O771-MAR1!$B$12)/MAR1!$D$12,(O771-MAR1!$C$12)/MAR1!$E$12)</f>
        <v/>
      </c>
      <c r="S771" s="7">
        <f>IF($I771=1,(P771-MAR1!$B$13)/MAR1!$D$13,(P771-MAR1!$C$13)/MAR1!$E$13)</f>
        <v/>
      </c>
      <c r="U771" s="5" t="n">
        <v>770</v>
      </c>
      <c r="V771" s="5" t="n">
        <v>0.776996</v>
      </c>
      <c r="W771" s="5" t="n">
        <v>0.901563</v>
      </c>
      <c r="X771" s="5" t="n">
        <v>0.854662</v>
      </c>
      <c r="Y771" s="5" t="n">
        <v>0.393948</v>
      </c>
      <c r="Z771" s="5" t="n">
        <v>0.07826900000000001</v>
      </c>
    </row>
    <row r="772">
      <c r="A772" s="5" t="n">
        <v>771</v>
      </c>
      <c r="B772" s="5" t="n">
        <v>3</v>
      </c>
      <c r="C772" s="5" t="n">
        <v>41</v>
      </c>
      <c r="D772" s="5" t="n">
        <v>2</v>
      </c>
      <c r="E772" s="5" t="n">
        <v>0</v>
      </c>
      <c r="F772" s="5" t="n">
        <v>36.2</v>
      </c>
      <c r="G772" s="5" t="n">
        <v>15.9</v>
      </c>
      <c r="H772" s="5" t="n">
        <v>19.57</v>
      </c>
      <c r="I772" s="6">
        <f>IF(E772&gt;=Markov!$B$3,1,0)</f>
        <v/>
      </c>
      <c r="J772" s="6">
        <f>I771</f>
        <v/>
      </c>
      <c r="K772" s="7">
        <f>MAR1!$B$5+MAR1!$C$5*COS(2*PI()*$C772/365)+MAR1!$D$5*SIN(2*PI()*$C772/365)</f>
        <v/>
      </c>
      <c r="L772" s="7">
        <f>MAR1!$B$6+MAR1!$C$6*COS(2*PI()*$C772/365)+MAR1!$D$6*SIN(2*PI()*$C772/365)</f>
        <v/>
      </c>
      <c r="M772" s="7">
        <f>MAR1!$B$7+MAR1!$C$7*COS(2*PI()*$C772/365)+MAR1!$D$7*SIN(2*PI()*$C772/365)</f>
        <v/>
      </c>
      <c r="N772" s="7">
        <f>F772-K772</f>
        <v/>
      </c>
      <c r="O772" s="7">
        <f>G772-L772</f>
        <v/>
      </c>
      <c r="P772" s="7">
        <f>H772-M772</f>
        <v/>
      </c>
      <c r="Q772" s="7">
        <f>IF($I772=1,(N772-MAR1!$B$11)/MAR1!$D$11,(N772-MAR1!$C$11)/MAR1!$E$11)</f>
        <v/>
      </c>
      <c r="R772" s="7">
        <f>IF($I772=1,(O772-MAR1!$B$12)/MAR1!$D$12,(O772-MAR1!$C$12)/MAR1!$E$12)</f>
        <v/>
      </c>
      <c r="S772" s="7">
        <f>IF($I772=1,(P772-MAR1!$B$13)/MAR1!$D$13,(P772-MAR1!$C$13)/MAR1!$E$13)</f>
        <v/>
      </c>
      <c r="U772" s="5" t="n">
        <v>771</v>
      </c>
      <c r="V772" s="5" t="n">
        <v>0.551814</v>
      </c>
      <c r="W772" s="5" t="n">
        <v>0.851727</v>
      </c>
      <c r="X772" s="5" t="n">
        <v>0.603094</v>
      </c>
      <c r="Y772" s="5" t="n">
        <v>0.092391</v>
      </c>
      <c r="Z772" s="5" t="n">
        <v>0.663643</v>
      </c>
    </row>
    <row r="773">
      <c r="A773" s="5" t="n">
        <v>772</v>
      </c>
      <c r="B773" s="5" t="n">
        <v>3</v>
      </c>
      <c r="C773" s="5" t="n">
        <v>42</v>
      </c>
      <c r="D773" s="5" t="n">
        <v>2</v>
      </c>
      <c r="E773" s="5" t="n">
        <v>0</v>
      </c>
      <c r="F773" s="5" t="n">
        <v>34.6</v>
      </c>
      <c r="G773" s="5" t="n">
        <v>19.1</v>
      </c>
      <c r="H773" s="5" t="n">
        <v>23.19</v>
      </c>
      <c r="I773" s="6">
        <f>IF(E773&gt;=Markov!$B$3,1,0)</f>
        <v/>
      </c>
      <c r="J773" s="6">
        <f>I772</f>
        <v/>
      </c>
      <c r="K773" s="7">
        <f>MAR1!$B$5+MAR1!$C$5*COS(2*PI()*$C773/365)+MAR1!$D$5*SIN(2*PI()*$C773/365)</f>
        <v/>
      </c>
      <c r="L773" s="7">
        <f>MAR1!$B$6+MAR1!$C$6*COS(2*PI()*$C773/365)+MAR1!$D$6*SIN(2*PI()*$C773/365)</f>
        <v/>
      </c>
      <c r="M773" s="7">
        <f>MAR1!$B$7+MAR1!$C$7*COS(2*PI()*$C773/365)+MAR1!$D$7*SIN(2*PI()*$C773/365)</f>
        <v/>
      </c>
      <c r="N773" s="7">
        <f>F773-K773</f>
        <v/>
      </c>
      <c r="O773" s="7">
        <f>G773-L773</f>
        <v/>
      </c>
      <c r="P773" s="7">
        <f>H773-M773</f>
        <v/>
      </c>
      <c r="Q773" s="7">
        <f>IF($I773=1,(N773-MAR1!$B$11)/MAR1!$D$11,(N773-MAR1!$C$11)/MAR1!$E$11)</f>
        <v/>
      </c>
      <c r="R773" s="7">
        <f>IF($I773=1,(O773-MAR1!$B$12)/MAR1!$D$12,(O773-MAR1!$C$12)/MAR1!$E$12)</f>
        <v/>
      </c>
      <c r="S773" s="7">
        <f>IF($I773=1,(P773-MAR1!$B$13)/MAR1!$D$13,(P773-MAR1!$C$13)/MAR1!$E$13)</f>
        <v/>
      </c>
      <c r="U773" s="5" t="n">
        <v>772</v>
      </c>
      <c r="V773" s="5" t="n">
        <v>0.907147</v>
      </c>
      <c r="W773" s="5" t="n">
        <v>0.451177</v>
      </c>
      <c r="X773" s="5" t="n">
        <v>0.779049</v>
      </c>
      <c r="Y773" s="5" t="n">
        <v>0.774416</v>
      </c>
      <c r="Z773" s="5" t="n">
        <v>0.621492</v>
      </c>
    </row>
    <row r="774">
      <c r="A774" s="5" t="n">
        <v>773</v>
      </c>
      <c r="B774" s="5" t="n">
        <v>3</v>
      </c>
      <c r="C774" s="5" t="n">
        <v>43</v>
      </c>
      <c r="D774" s="5" t="n">
        <v>2</v>
      </c>
      <c r="E774" s="5" t="n">
        <v>0</v>
      </c>
      <c r="F774" s="5" t="n">
        <v>32.7</v>
      </c>
      <c r="G774" s="5" t="n">
        <v>16.5</v>
      </c>
      <c r="H774" s="5" t="n">
        <v>20.77</v>
      </c>
      <c r="I774" s="6">
        <f>IF(E774&gt;=Markov!$B$3,1,0)</f>
        <v/>
      </c>
      <c r="J774" s="6">
        <f>I773</f>
        <v/>
      </c>
      <c r="K774" s="7">
        <f>MAR1!$B$5+MAR1!$C$5*COS(2*PI()*$C774/365)+MAR1!$D$5*SIN(2*PI()*$C774/365)</f>
        <v/>
      </c>
      <c r="L774" s="7">
        <f>MAR1!$B$6+MAR1!$C$6*COS(2*PI()*$C774/365)+MAR1!$D$6*SIN(2*PI()*$C774/365)</f>
        <v/>
      </c>
      <c r="M774" s="7">
        <f>MAR1!$B$7+MAR1!$C$7*COS(2*PI()*$C774/365)+MAR1!$D$7*SIN(2*PI()*$C774/365)</f>
        <v/>
      </c>
      <c r="N774" s="7">
        <f>F774-K774</f>
        <v/>
      </c>
      <c r="O774" s="7">
        <f>G774-L774</f>
        <v/>
      </c>
      <c r="P774" s="7">
        <f>H774-M774</f>
        <v/>
      </c>
      <c r="Q774" s="7">
        <f>IF($I774=1,(N774-MAR1!$B$11)/MAR1!$D$11,(N774-MAR1!$C$11)/MAR1!$E$11)</f>
        <v/>
      </c>
      <c r="R774" s="7">
        <f>IF($I774=1,(O774-MAR1!$B$12)/MAR1!$D$12,(O774-MAR1!$C$12)/MAR1!$E$12)</f>
        <v/>
      </c>
      <c r="S774" s="7">
        <f>IF($I774=1,(P774-MAR1!$B$13)/MAR1!$D$13,(P774-MAR1!$C$13)/MAR1!$E$13)</f>
        <v/>
      </c>
      <c r="U774" s="5" t="n">
        <v>773</v>
      </c>
      <c r="V774" s="5" t="n">
        <v>0.334476</v>
      </c>
      <c r="W774" s="5" t="n">
        <v>0.200609</v>
      </c>
      <c r="X774" s="5" t="n">
        <v>0.797443</v>
      </c>
      <c r="Y774" s="5" t="n">
        <v>0.102579</v>
      </c>
      <c r="Z774" s="5" t="n">
        <v>0.733456</v>
      </c>
    </row>
    <row r="775">
      <c r="A775" s="5" t="n">
        <v>774</v>
      </c>
      <c r="B775" s="5" t="n">
        <v>3</v>
      </c>
      <c r="C775" s="5" t="n">
        <v>44</v>
      </c>
      <c r="D775" s="5" t="n">
        <v>2</v>
      </c>
      <c r="E775" s="5" t="n">
        <v>0.6</v>
      </c>
      <c r="F775" s="5" t="n">
        <v>30.3</v>
      </c>
      <c r="G775" s="5" t="n">
        <v>13.7</v>
      </c>
      <c r="H775" s="5" t="n">
        <v>10.79</v>
      </c>
      <c r="I775" s="6">
        <f>IF(E775&gt;=Markov!$B$3,1,0)</f>
        <v/>
      </c>
      <c r="J775" s="6">
        <f>I774</f>
        <v/>
      </c>
      <c r="K775" s="7">
        <f>MAR1!$B$5+MAR1!$C$5*COS(2*PI()*$C775/365)+MAR1!$D$5*SIN(2*PI()*$C775/365)</f>
        <v/>
      </c>
      <c r="L775" s="7">
        <f>MAR1!$B$6+MAR1!$C$6*COS(2*PI()*$C775/365)+MAR1!$D$6*SIN(2*PI()*$C775/365)</f>
        <v/>
      </c>
      <c r="M775" s="7">
        <f>MAR1!$B$7+MAR1!$C$7*COS(2*PI()*$C775/365)+MAR1!$D$7*SIN(2*PI()*$C775/365)</f>
        <v/>
      </c>
      <c r="N775" s="7">
        <f>F775-K775</f>
        <v/>
      </c>
      <c r="O775" s="7">
        <f>G775-L775</f>
        <v/>
      </c>
      <c r="P775" s="7">
        <f>H775-M775</f>
        <v/>
      </c>
      <c r="Q775" s="7">
        <f>IF($I775=1,(N775-MAR1!$B$11)/MAR1!$D$11,(N775-MAR1!$C$11)/MAR1!$E$11)</f>
        <v/>
      </c>
      <c r="R775" s="7">
        <f>IF($I775=1,(O775-MAR1!$B$12)/MAR1!$D$12,(O775-MAR1!$C$12)/MAR1!$E$12)</f>
        <v/>
      </c>
      <c r="S775" s="7">
        <f>IF($I775=1,(P775-MAR1!$B$13)/MAR1!$D$13,(P775-MAR1!$C$13)/MAR1!$E$13)</f>
        <v/>
      </c>
      <c r="U775" s="5" t="n">
        <v>774</v>
      </c>
      <c r="V775" s="5" t="n">
        <v>0.043816</v>
      </c>
      <c r="W775" s="5" t="n">
        <v>0.6134269999999999</v>
      </c>
      <c r="X775" s="5" t="n">
        <v>0.116809</v>
      </c>
      <c r="Y775" s="5" t="n">
        <v>0.001225</v>
      </c>
      <c r="Z775" s="5" t="n">
        <v>0.146932</v>
      </c>
    </row>
    <row r="776">
      <c r="A776" s="5" t="n">
        <v>775</v>
      </c>
      <c r="B776" s="5" t="n">
        <v>3</v>
      </c>
      <c r="C776" s="5" t="n">
        <v>45</v>
      </c>
      <c r="D776" s="5" t="n">
        <v>2</v>
      </c>
      <c r="E776" s="5" t="n">
        <v>0.4</v>
      </c>
      <c r="F776" s="5" t="n">
        <v>29.6</v>
      </c>
      <c r="G776" s="5" t="n">
        <v>13.6</v>
      </c>
      <c r="H776" s="5" t="n">
        <v>14.21</v>
      </c>
      <c r="I776" s="6">
        <f>IF(E776&gt;=Markov!$B$3,1,0)</f>
        <v/>
      </c>
      <c r="J776" s="6">
        <f>I775</f>
        <v/>
      </c>
      <c r="K776" s="7">
        <f>MAR1!$B$5+MAR1!$C$5*COS(2*PI()*$C776/365)+MAR1!$D$5*SIN(2*PI()*$C776/365)</f>
        <v/>
      </c>
      <c r="L776" s="7">
        <f>MAR1!$B$6+MAR1!$C$6*COS(2*PI()*$C776/365)+MAR1!$D$6*SIN(2*PI()*$C776/365)</f>
        <v/>
      </c>
      <c r="M776" s="7">
        <f>MAR1!$B$7+MAR1!$C$7*COS(2*PI()*$C776/365)+MAR1!$D$7*SIN(2*PI()*$C776/365)</f>
        <v/>
      </c>
      <c r="N776" s="7">
        <f>F776-K776</f>
        <v/>
      </c>
      <c r="O776" s="7">
        <f>G776-L776</f>
        <v/>
      </c>
      <c r="P776" s="7">
        <f>H776-M776</f>
        <v/>
      </c>
      <c r="Q776" s="7">
        <f>IF($I776=1,(N776-MAR1!$B$11)/MAR1!$D$11,(N776-MAR1!$C$11)/MAR1!$E$11)</f>
        <v/>
      </c>
      <c r="R776" s="7">
        <f>IF($I776=1,(O776-MAR1!$B$12)/MAR1!$D$12,(O776-MAR1!$C$12)/MAR1!$E$12)</f>
        <v/>
      </c>
      <c r="S776" s="7">
        <f>IF($I776=1,(P776-MAR1!$B$13)/MAR1!$D$13,(P776-MAR1!$C$13)/MAR1!$E$13)</f>
        <v/>
      </c>
      <c r="U776" s="5" t="n">
        <v>775</v>
      </c>
      <c r="V776" s="5" t="n">
        <v>0.5447109999999999</v>
      </c>
      <c r="W776" s="5" t="n">
        <v>0.362067</v>
      </c>
      <c r="X776" s="5" t="n">
        <v>0.9400770000000001</v>
      </c>
      <c r="Y776" s="5" t="n">
        <v>0.907534</v>
      </c>
      <c r="Z776" s="5" t="n">
        <v>0.042299</v>
      </c>
    </row>
    <row r="777">
      <c r="A777" s="5" t="n">
        <v>776</v>
      </c>
      <c r="B777" s="5" t="n">
        <v>3</v>
      </c>
      <c r="C777" s="5" t="n">
        <v>46</v>
      </c>
      <c r="D777" s="5" t="n">
        <v>2</v>
      </c>
      <c r="E777" s="5" t="n">
        <v>0</v>
      </c>
      <c r="F777" s="5" t="n">
        <v>34.4</v>
      </c>
      <c r="G777" s="5" t="n">
        <v>15.9</v>
      </c>
      <c r="H777" s="5" t="n">
        <v>21.34</v>
      </c>
      <c r="I777" s="6">
        <f>IF(E777&gt;=Markov!$B$3,1,0)</f>
        <v/>
      </c>
      <c r="J777" s="6">
        <f>I776</f>
        <v/>
      </c>
      <c r="K777" s="7">
        <f>MAR1!$B$5+MAR1!$C$5*COS(2*PI()*$C777/365)+MAR1!$D$5*SIN(2*PI()*$C777/365)</f>
        <v/>
      </c>
      <c r="L777" s="7">
        <f>MAR1!$B$6+MAR1!$C$6*COS(2*PI()*$C777/365)+MAR1!$D$6*SIN(2*PI()*$C777/365)</f>
        <v/>
      </c>
      <c r="M777" s="7">
        <f>MAR1!$B$7+MAR1!$C$7*COS(2*PI()*$C777/365)+MAR1!$D$7*SIN(2*PI()*$C777/365)</f>
        <v/>
      </c>
      <c r="N777" s="7">
        <f>F777-K777</f>
        <v/>
      </c>
      <c r="O777" s="7">
        <f>G777-L777</f>
        <v/>
      </c>
      <c r="P777" s="7">
        <f>H777-M777</f>
        <v/>
      </c>
      <c r="Q777" s="7">
        <f>IF($I777=1,(N777-MAR1!$B$11)/MAR1!$D$11,(N777-MAR1!$C$11)/MAR1!$E$11)</f>
        <v/>
      </c>
      <c r="R777" s="7">
        <f>IF($I777=1,(O777-MAR1!$B$12)/MAR1!$D$12,(O777-MAR1!$C$12)/MAR1!$E$12)</f>
        <v/>
      </c>
      <c r="S777" s="7">
        <f>IF($I777=1,(P777-MAR1!$B$13)/MAR1!$D$13,(P777-MAR1!$C$13)/MAR1!$E$13)</f>
        <v/>
      </c>
      <c r="U777" s="5" t="n">
        <v>776</v>
      </c>
      <c r="V777" s="5" t="n">
        <v>0.720116</v>
      </c>
      <c r="W777" s="5" t="n">
        <v>0.956358</v>
      </c>
      <c r="X777" s="5" t="n">
        <v>0.736886</v>
      </c>
      <c r="Y777" s="5" t="n">
        <v>0.299666</v>
      </c>
      <c r="Z777" s="5" t="n">
        <v>0.111089</v>
      </c>
    </row>
    <row r="778">
      <c r="A778" s="5" t="n">
        <v>777</v>
      </c>
      <c r="B778" s="5" t="n">
        <v>3</v>
      </c>
      <c r="C778" s="5" t="n">
        <v>47</v>
      </c>
      <c r="D778" s="5" t="n">
        <v>2</v>
      </c>
      <c r="E778" s="5" t="n">
        <v>4.2</v>
      </c>
      <c r="F778" s="5" t="n">
        <v>31.8</v>
      </c>
      <c r="G778" s="5" t="n">
        <v>16.2</v>
      </c>
      <c r="H778" s="5" t="n">
        <v>13.29</v>
      </c>
      <c r="I778" s="6">
        <f>IF(E778&gt;=Markov!$B$3,1,0)</f>
        <v/>
      </c>
      <c r="J778" s="6">
        <f>I777</f>
        <v/>
      </c>
      <c r="K778" s="7">
        <f>MAR1!$B$5+MAR1!$C$5*COS(2*PI()*$C778/365)+MAR1!$D$5*SIN(2*PI()*$C778/365)</f>
        <v/>
      </c>
      <c r="L778" s="7">
        <f>MAR1!$B$6+MAR1!$C$6*COS(2*PI()*$C778/365)+MAR1!$D$6*SIN(2*PI()*$C778/365)</f>
        <v/>
      </c>
      <c r="M778" s="7">
        <f>MAR1!$B$7+MAR1!$C$7*COS(2*PI()*$C778/365)+MAR1!$D$7*SIN(2*PI()*$C778/365)</f>
        <v/>
      </c>
      <c r="N778" s="7">
        <f>F778-K778</f>
        <v/>
      </c>
      <c r="O778" s="7">
        <f>G778-L778</f>
        <v/>
      </c>
      <c r="P778" s="7">
        <f>H778-M778</f>
        <v/>
      </c>
      <c r="Q778" s="7">
        <f>IF($I778=1,(N778-MAR1!$B$11)/MAR1!$D$11,(N778-MAR1!$C$11)/MAR1!$E$11)</f>
        <v/>
      </c>
      <c r="R778" s="7">
        <f>IF($I778=1,(O778-MAR1!$B$12)/MAR1!$D$12,(O778-MAR1!$C$12)/MAR1!$E$12)</f>
        <v/>
      </c>
      <c r="S778" s="7">
        <f>IF($I778=1,(P778-MAR1!$B$13)/MAR1!$D$13,(P778-MAR1!$C$13)/MAR1!$E$13)</f>
        <v/>
      </c>
      <c r="U778" s="5" t="n">
        <v>777</v>
      </c>
      <c r="V778" s="5" t="n">
        <v>0.532285</v>
      </c>
      <c r="W778" s="5" t="n">
        <v>0.196352</v>
      </c>
      <c r="X778" s="5" t="n">
        <v>0.973758</v>
      </c>
      <c r="Y778" s="5" t="n">
        <v>0.750621</v>
      </c>
      <c r="Z778" s="5" t="n">
        <v>0.916039</v>
      </c>
    </row>
    <row r="779">
      <c r="A779" s="5" t="n">
        <v>778</v>
      </c>
      <c r="B779" s="5" t="n">
        <v>3</v>
      </c>
      <c r="C779" s="5" t="n">
        <v>48</v>
      </c>
      <c r="D779" s="5" t="n">
        <v>2</v>
      </c>
      <c r="E779" s="5" t="n">
        <v>1.9</v>
      </c>
      <c r="F779" s="5" t="n">
        <v>33.8</v>
      </c>
      <c r="G779" s="5" t="n">
        <v>17.4</v>
      </c>
      <c r="H779" s="5" t="n">
        <v>14.52</v>
      </c>
      <c r="I779" s="6">
        <f>IF(E779&gt;=Markov!$B$3,1,0)</f>
        <v/>
      </c>
      <c r="J779" s="6">
        <f>I778</f>
        <v/>
      </c>
      <c r="K779" s="7">
        <f>MAR1!$B$5+MAR1!$C$5*COS(2*PI()*$C779/365)+MAR1!$D$5*SIN(2*PI()*$C779/365)</f>
        <v/>
      </c>
      <c r="L779" s="7">
        <f>MAR1!$B$6+MAR1!$C$6*COS(2*PI()*$C779/365)+MAR1!$D$6*SIN(2*PI()*$C779/365)</f>
        <v/>
      </c>
      <c r="M779" s="7">
        <f>MAR1!$B$7+MAR1!$C$7*COS(2*PI()*$C779/365)+MAR1!$D$7*SIN(2*PI()*$C779/365)</f>
        <v/>
      </c>
      <c r="N779" s="7">
        <f>F779-K779</f>
        <v/>
      </c>
      <c r="O779" s="7">
        <f>G779-L779</f>
        <v/>
      </c>
      <c r="P779" s="7">
        <f>H779-M779</f>
        <v/>
      </c>
      <c r="Q779" s="7">
        <f>IF($I779=1,(N779-MAR1!$B$11)/MAR1!$D$11,(N779-MAR1!$C$11)/MAR1!$E$11)</f>
        <v/>
      </c>
      <c r="R779" s="7">
        <f>IF($I779=1,(O779-MAR1!$B$12)/MAR1!$D$12,(O779-MAR1!$C$12)/MAR1!$E$12)</f>
        <v/>
      </c>
      <c r="S779" s="7">
        <f>IF($I779=1,(P779-MAR1!$B$13)/MAR1!$D$13,(P779-MAR1!$C$13)/MAR1!$E$13)</f>
        <v/>
      </c>
      <c r="U779" s="5" t="n">
        <v>778</v>
      </c>
      <c r="V779" s="5" t="n">
        <v>0.733417</v>
      </c>
      <c r="W779" s="5" t="n">
        <v>0.709587</v>
      </c>
      <c r="X779" s="5" t="n">
        <v>0.673444</v>
      </c>
      <c r="Y779" s="5" t="n">
        <v>0.0837</v>
      </c>
      <c r="Z779" s="5" t="n">
        <v>0.418448</v>
      </c>
    </row>
    <row r="780">
      <c r="A780" s="5" t="n">
        <v>779</v>
      </c>
      <c r="B780" s="5" t="n">
        <v>3</v>
      </c>
      <c r="C780" s="5" t="n">
        <v>49</v>
      </c>
      <c r="D780" s="5" t="n">
        <v>2</v>
      </c>
      <c r="E780" s="5" t="n">
        <v>0</v>
      </c>
      <c r="F780" s="5" t="n">
        <v>37</v>
      </c>
      <c r="G780" s="5" t="n">
        <v>19</v>
      </c>
      <c r="H780" s="5" t="n">
        <v>19.73</v>
      </c>
      <c r="I780" s="6">
        <f>IF(E780&gt;=Markov!$B$3,1,0)</f>
        <v/>
      </c>
      <c r="J780" s="6">
        <f>I779</f>
        <v/>
      </c>
      <c r="K780" s="7">
        <f>MAR1!$B$5+MAR1!$C$5*COS(2*PI()*$C780/365)+MAR1!$D$5*SIN(2*PI()*$C780/365)</f>
        <v/>
      </c>
      <c r="L780" s="7">
        <f>MAR1!$B$6+MAR1!$C$6*COS(2*PI()*$C780/365)+MAR1!$D$6*SIN(2*PI()*$C780/365)</f>
        <v/>
      </c>
      <c r="M780" s="7">
        <f>MAR1!$B$7+MAR1!$C$7*COS(2*PI()*$C780/365)+MAR1!$D$7*SIN(2*PI()*$C780/365)</f>
        <v/>
      </c>
      <c r="N780" s="7">
        <f>F780-K780</f>
        <v/>
      </c>
      <c r="O780" s="7">
        <f>G780-L780</f>
        <v/>
      </c>
      <c r="P780" s="7">
        <f>H780-M780</f>
        <v/>
      </c>
      <c r="Q780" s="7">
        <f>IF($I780=1,(N780-MAR1!$B$11)/MAR1!$D$11,(N780-MAR1!$C$11)/MAR1!$E$11)</f>
        <v/>
      </c>
      <c r="R780" s="7">
        <f>IF($I780=1,(O780-MAR1!$B$12)/MAR1!$D$12,(O780-MAR1!$C$12)/MAR1!$E$12)</f>
        <v/>
      </c>
      <c r="S780" s="7">
        <f>IF($I780=1,(P780-MAR1!$B$13)/MAR1!$D$13,(P780-MAR1!$C$13)/MAR1!$E$13)</f>
        <v/>
      </c>
      <c r="U780" s="5" t="n">
        <v>779</v>
      </c>
      <c r="V780" s="5" t="n">
        <v>0.181882</v>
      </c>
      <c r="W780" s="5" t="n">
        <v>0.474746</v>
      </c>
      <c r="X780" s="5" t="n">
        <v>0.207258</v>
      </c>
      <c r="Y780" s="5" t="n">
        <v>0.427425</v>
      </c>
      <c r="Z780" s="5" t="n">
        <v>0.643528</v>
      </c>
    </row>
    <row r="781">
      <c r="A781" s="5" t="n">
        <v>780</v>
      </c>
      <c r="B781" s="5" t="n">
        <v>3</v>
      </c>
      <c r="C781" s="5" t="n">
        <v>50</v>
      </c>
      <c r="D781" s="5" t="n">
        <v>2</v>
      </c>
      <c r="E781" s="5" t="n">
        <v>0</v>
      </c>
      <c r="F781" s="5" t="n">
        <v>37.9</v>
      </c>
      <c r="G781" s="5" t="n">
        <v>20.4</v>
      </c>
      <c r="H781" s="5" t="n">
        <v>14.98</v>
      </c>
      <c r="I781" s="6">
        <f>IF(E781&gt;=Markov!$B$3,1,0)</f>
        <v/>
      </c>
      <c r="J781" s="6">
        <f>I780</f>
        <v/>
      </c>
      <c r="K781" s="7">
        <f>MAR1!$B$5+MAR1!$C$5*COS(2*PI()*$C781/365)+MAR1!$D$5*SIN(2*PI()*$C781/365)</f>
        <v/>
      </c>
      <c r="L781" s="7">
        <f>MAR1!$B$6+MAR1!$C$6*COS(2*PI()*$C781/365)+MAR1!$D$6*SIN(2*PI()*$C781/365)</f>
        <v/>
      </c>
      <c r="M781" s="7">
        <f>MAR1!$B$7+MAR1!$C$7*COS(2*PI()*$C781/365)+MAR1!$D$7*SIN(2*PI()*$C781/365)</f>
        <v/>
      </c>
      <c r="N781" s="7">
        <f>F781-K781</f>
        <v/>
      </c>
      <c r="O781" s="7">
        <f>G781-L781</f>
        <v/>
      </c>
      <c r="P781" s="7">
        <f>H781-M781</f>
        <v/>
      </c>
      <c r="Q781" s="7">
        <f>IF($I781=1,(N781-MAR1!$B$11)/MAR1!$D$11,(N781-MAR1!$C$11)/MAR1!$E$11)</f>
        <v/>
      </c>
      <c r="R781" s="7">
        <f>IF($I781=1,(O781-MAR1!$B$12)/MAR1!$D$12,(O781-MAR1!$C$12)/MAR1!$E$12)</f>
        <v/>
      </c>
      <c r="S781" s="7">
        <f>IF($I781=1,(P781-MAR1!$B$13)/MAR1!$D$13,(P781-MAR1!$C$13)/MAR1!$E$13)</f>
        <v/>
      </c>
      <c r="U781" s="5" t="n">
        <v>780</v>
      </c>
      <c r="V781" s="5" t="n">
        <v>0.951445</v>
      </c>
      <c r="W781" s="5" t="n">
        <v>0.9504320000000001</v>
      </c>
      <c r="X781" s="5" t="n">
        <v>0.581811</v>
      </c>
      <c r="Y781" s="5" t="n">
        <v>0.727008</v>
      </c>
      <c r="Z781" s="5" t="n">
        <v>0.855915</v>
      </c>
    </row>
    <row r="782">
      <c r="A782" s="5" t="n">
        <v>781</v>
      </c>
      <c r="B782" s="5" t="n">
        <v>3</v>
      </c>
      <c r="C782" s="5" t="n">
        <v>51</v>
      </c>
      <c r="D782" s="5" t="n">
        <v>2</v>
      </c>
      <c r="E782" s="5" t="n">
        <v>0</v>
      </c>
      <c r="F782" s="5" t="n">
        <v>37.3</v>
      </c>
      <c r="G782" s="5" t="n">
        <v>20.5</v>
      </c>
      <c r="H782" s="5" t="n">
        <v>19.21</v>
      </c>
      <c r="I782" s="6">
        <f>IF(E782&gt;=Markov!$B$3,1,0)</f>
        <v/>
      </c>
      <c r="J782" s="6">
        <f>I781</f>
        <v/>
      </c>
      <c r="K782" s="7">
        <f>MAR1!$B$5+MAR1!$C$5*COS(2*PI()*$C782/365)+MAR1!$D$5*SIN(2*PI()*$C782/365)</f>
        <v/>
      </c>
      <c r="L782" s="7">
        <f>MAR1!$B$6+MAR1!$C$6*COS(2*PI()*$C782/365)+MAR1!$D$6*SIN(2*PI()*$C782/365)</f>
        <v/>
      </c>
      <c r="M782" s="7">
        <f>MAR1!$B$7+MAR1!$C$7*COS(2*PI()*$C782/365)+MAR1!$D$7*SIN(2*PI()*$C782/365)</f>
        <v/>
      </c>
      <c r="N782" s="7">
        <f>F782-K782</f>
        <v/>
      </c>
      <c r="O782" s="7">
        <f>G782-L782</f>
        <v/>
      </c>
      <c r="P782" s="7">
        <f>H782-M782</f>
        <v/>
      </c>
      <c r="Q782" s="7">
        <f>IF($I782=1,(N782-MAR1!$B$11)/MAR1!$D$11,(N782-MAR1!$C$11)/MAR1!$E$11)</f>
        <v/>
      </c>
      <c r="R782" s="7">
        <f>IF($I782=1,(O782-MAR1!$B$12)/MAR1!$D$12,(O782-MAR1!$C$12)/MAR1!$E$12)</f>
        <v/>
      </c>
      <c r="S782" s="7">
        <f>IF($I782=1,(P782-MAR1!$B$13)/MAR1!$D$13,(P782-MAR1!$C$13)/MAR1!$E$13)</f>
        <v/>
      </c>
      <c r="U782" s="5" t="n">
        <v>781</v>
      </c>
      <c r="V782" s="5" t="n">
        <v>0.698365</v>
      </c>
      <c r="W782" s="5" t="n">
        <v>0.679652</v>
      </c>
      <c r="X782" s="5" t="n">
        <v>0.290048</v>
      </c>
      <c r="Y782" s="5" t="n">
        <v>0.569449</v>
      </c>
      <c r="Z782" s="5" t="n">
        <v>0.909395</v>
      </c>
    </row>
    <row r="783">
      <c r="A783" s="5" t="n">
        <v>782</v>
      </c>
      <c r="B783" s="5" t="n">
        <v>3</v>
      </c>
      <c r="C783" s="5" t="n">
        <v>52</v>
      </c>
      <c r="D783" s="5" t="n">
        <v>2</v>
      </c>
      <c r="E783" s="5" t="n">
        <v>0</v>
      </c>
      <c r="F783" s="5" t="n">
        <v>35.4</v>
      </c>
      <c r="G783" s="5" t="n">
        <v>19.5</v>
      </c>
      <c r="H783" s="5" t="n">
        <v>21.96</v>
      </c>
      <c r="I783" s="6">
        <f>IF(E783&gt;=Markov!$B$3,1,0)</f>
        <v/>
      </c>
      <c r="J783" s="6">
        <f>I782</f>
        <v/>
      </c>
      <c r="K783" s="7">
        <f>MAR1!$B$5+MAR1!$C$5*COS(2*PI()*$C783/365)+MAR1!$D$5*SIN(2*PI()*$C783/365)</f>
        <v/>
      </c>
      <c r="L783" s="7">
        <f>MAR1!$B$6+MAR1!$C$6*COS(2*PI()*$C783/365)+MAR1!$D$6*SIN(2*PI()*$C783/365)</f>
        <v/>
      </c>
      <c r="M783" s="7">
        <f>MAR1!$B$7+MAR1!$C$7*COS(2*PI()*$C783/365)+MAR1!$D$7*SIN(2*PI()*$C783/365)</f>
        <v/>
      </c>
      <c r="N783" s="7">
        <f>F783-K783</f>
        <v/>
      </c>
      <c r="O783" s="7">
        <f>G783-L783</f>
        <v/>
      </c>
      <c r="P783" s="7">
        <f>H783-M783</f>
        <v/>
      </c>
      <c r="Q783" s="7">
        <f>IF($I783=1,(N783-MAR1!$B$11)/MAR1!$D$11,(N783-MAR1!$C$11)/MAR1!$E$11)</f>
        <v/>
      </c>
      <c r="R783" s="7">
        <f>IF($I783=1,(O783-MAR1!$B$12)/MAR1!$D$12,(O783-MAR1!$C$12)/MAR1!$E$12)</f>
        <v/>
      </c>
      <c r="S783" s="7">
        <f>IF($I783=1,(P783-MAR1!$B$13)/MAR1!$D$13,(P783-MAR1!$C$13)/MAR1!$E$13)</f>
        <v/>
      </c>
      <c r="U783" s="5" t="n">
        <v>782</v>
      </c>
      <c r="V783" s="5" t="n">
        <v>0.5462</v>
      </c>
      <c r="W783" s="5" t="n">
        <v>0.046778</v>
      </c>
      <c r="X783" s="5" t="n">
        <v>0.558739</v>
      </c>
      <c r="Y783" s="5" t="n">
        <v>0.850368</v>
      </c>
      <c r="Z783" s="5" t="n">
        <v>0.416125</v>
      </c>
    </row>
    <row r="784">
      <c r="A784" s="5" t="n">
        <v>783</v>
      </c>
      <c r="B784" s="5" t="n">
        <v>3</v>
      </c>
      <c r="C784" s="5" t="n">
        <v>53</v>
      </c>
      <c r="D784" s="5" t="n">
        <v>2</v>
      </c>
      <c r="E784" s="5" t="n">
        <v>0</v>
      </c>
      <c r="F784" s="5" t="n">
        <v>36</v>
      </c>
      <c r="G784" s="5" t="n">
        <v>16.1</v>
      </c>
      <c r="H784" s="5" t="n">
        <v>19.88</v>
      </c>
      <c r="I784" s="6">
        <f>IF(E784&gt;=Markov!$B$3,1,0)</f>
        <v/>
      </c>
      <c r="J784" s="6">
        <f>I783</f>
        <v/>
      </c>
      <c r="K784" s="7">
        <f>MAR1!$B$5+MAR1!$C$5*COS(2*PI()*$C784/365)+MAR1!$D$5*SIN(2*PI()*$C784/365)</f>
        <v/>
      </c>
      <c r="L784" s="7">
        <f>MAR1!$B$6+MAR1!$C$6*COS(2*PI()*$C784/365)+MAR1!$D$6*SIN(2*PI()*$C784/365)</f>
        <v/>
      </c>
      <c r="M784" s="7">
        <f>MAR1!$B$7+MAR1!$C$7*COS(2*PI()*$C784/365)+MAR1!$D$7*SIN(2*PI()*$C784/365)</f>
        <v/>
      </c>
      <c r="N784" s="7">
        <f>F784-K784</f>
        <v/>
      </c>
      <c r="O784" s="7">
        <f>G784-L784</f>
        <v/>
      </c>
      <c r="P784" s="7">
        <f>H784-M784</f>
        <v/>
      </c>
      <c r="Q784" s="7">
        <f>IF($I784=1,(N784-MAR1!$B$11)/MAR1!$D$11,(N784-MAR1!$C$11)/MAR1!$E$11)</f>
        <v/>
      </c>
      <c r="R784" s="7">
        <f>IF($I784=1,(O784-MAR1!$B$12)/MAR1!$D$12,(O784-MAR1!$C$12)/MAR1!$E$12)</f>
        <v/>
      </c>
      <c r="S784" s="7">
        <f>IF($I784=1,(P784-MAR1!$B$13)/MAR1!$D$13,(P784-MAR1!$C$13)/MAR1!$E$13)</f>
        <v/>
      </c>
      <c r="U784" s="5" t="n">
        <v>783</v>
      </c>
      <c r="V784" s="5" t="n">
        <v>0.811679</v>
      </c>
      <c r="W784" s="5" t="n">
        <v>0.468421</v>
      </c>
      <c r="X784" s="5" t="n">
        <v>0.448949</v>
      </c>
      <c r="Y784" s="5" t="n">
        <v>0.08841</v>
      </c>
      <c r="Z784" s="5" t="n">
        <v>0.509596</v>
      </c>
    </row>
    <row r="785">
      <c r="A785" s="5" t="n">
        <v>784</v>
      </c>
      <c r="B785" s="5" t="n">
        <v>3</v>
      </c>
      <c r="C785" s="5" t="n">
        <v>54</v>
      </c>
      <c r="D785" s="5" t="n">
        <v>2</v>
      </c>
      <c r="E785" s="5" t="n">
        <v>0</v>
      </c>
      <c r="F785" s="5" t="n">
        <v>35.2</v>
      </c>
      <c r="G785" s="5" t="n">
        <v>19.4</v>
      </c>
      <c r="H785" s="5" t="n">
        <v>18.63</v>
      </c>
      <c r="I785" s="6">
        <f>IF(E785&gt;=Markov!$B$3,1,0)</f>
        <v/>
      </c>
      <c r="J785" s="6">
        <f>I784</f>
        <v/>
      </c>
      <c r="K785" s="7">
        <f>MAR1!$B$5+MAR1!$C$5*COS(2*PI()*$C785/365)+MAR1!$D$5*SIN(2*PI()*$C785/365)</f>
        <v/>
      </c>
      <c r="L785" s="7">
        <f>MAR1!$B$6+MAR1!$C$6*COS(2*PI()*$C785/365)+MAR1!$D$6*SIN(2*PI()*$C785/365)</f>
        <v/>
      </c>
      <c r="M785" s="7">
        <f>MAR1!$B$7+MAR1!$C$7*COS(2*PI()*$C785/365)+MAR1!$D$7*SIN(2*PI()*$C785/365)</f>
        <v/>
      </c>
      <c r="N785" s="7">
        <f>F785-K785</f>
        <v/>
      </c>
      <c r="O785" s="7">
        <f>G785-L785</f>
        <v/>
      </c>
      <c r="P785" s="7">
        <f>H785-M785</f>
        <v/>
      </c>
      <c r="Q785" s="7">
        <f>IF($I785=1,(N785-MAR1!$B$11)/MAR1!$D$11,(N785-MAR1!$C$11)/MAR1!$E$11)</f>
        <v/>
      </c>
      <c r="R785" s="7">
        <f>IF($I785=1,(O785-MAR1!$B$12)/MAR1!$D$12,(O785-MAR1!$C$12)/MAR1!$E$12)</f>
        <v/>
      </c>
      <c r="S785" s="7">
        <f>IF($I785=1,(P785-MAR1!$B$13)/MAR1!$D$13,(P785-MAR1!$C$13)/MAR1!$E$13)</f>
        <v/>
      </c>
      <c r="U785" s="5" t="n">
        <v>784</v>
      </c>
      <c r="V785" s="5" t="n">
        <v>0.9793269999999999</v>
      </c>
      <c r="W785" s="5" t="n">
        <v>0.983244</v>
      </c>
      <c r="X785" s="5" t="n">
        <v>0.340065</v>
      </c>
      <c r="Y785" s="5" t="n">
        <v>0.459177</v>
      </c>
      <c r="Z785" s="5" t="n">
        <v>0.961954</v>
      </c>
    </row>
    <row r="786">
      <c r="A786" s="5" t="n">
        <v>785</v>
      </c>
      <c r="B786" s="5" t="n">
        <v>3</v>
      </c>
      <c r="C786" s="5" t="n">
        <v>55</v>
      </c>
      <c r="D786" s="5" t="n">
        <v>2</v>
      </c>
      <c r="E786" s="5" t="n">
        <v>0</v>
      </c>
      <c r="F786" s="5" t="n">
        <v>34.5</v>
      </c>
      <c r="G786" s="5" t="n">
        <v>18.4</v>
      </c>
      <c r="H786" s="5" t="n">
        <v>19.71</v>
      </c>
      <c r="I786" s="6">
        <f>IF(E786&gt;=Markov!$B$3,1,0)</f>
        <v/>
      </c>
      <c r="J786" s="6">
        <f>I785</f>
        <v/>
      </c>
      <c r="K786" s="7">
        <f>MAR1!$B$5+MAR1!$C$5*COS(2*PI()*$C786/365)+MAR1!$D$5*SIN(2*PI()*$C786/365)</f>
        <v/>
      </c>
      <c r="L786" s="7">
        <f>MAR1!$B$6+MAR1!$C$6*COS(2*PI()*$C786/365)+MAR1!$D$6*SIN(2*PI()*$C786/365)</f>
        <v/>
      </c>
      <c r="M786" s="7">
        <f>MAR1!$B$7+MAR1!$C$7*COS(2*PI()*$C786/365)+MAR1!$D$7*SIN(2*PI()*$C786/365)</f>
        <v/>
      </c>
      <c r="N786" s="7">
        <f>F786-K786</f>
        <v/>
      </c>
      <c r="O786" s="7">
        <f>G786-L786</f>
        <v/>
      </c>
      <c r="P786" s="7">
        <f>H786-M786</f>
        <v/>
      </c>
      <c r="Q786" s="7">
        <f>IF($I786=1,(N786-MAR1!$B$11)/MAR1!$D$11,(N786-MAR1!$C$11)/MAR1!$E$11)</f>
        <v/>
      </c>
      <c r="R786" s="7">
        <f>IF($I786=1,(O786-MAR1!$B$12)/MAR1!$D$12,(O786-MAR1!$C$12)/MAR1!$E$12)</f>
        <v/>
      </c>
      <c r="S786" s="7">
        <f>IF($I786=1,(P786-MAR1!$B$13)/MAR1!$D$13,(P786-MAR1!$C$13)/MAR1!$E$13)</f>
        <v/>
      </c>
      <c r="U786" s="5" t="n">
        <v>785</v>
      </c>
      <c r="V786" s="5" t="n">
        <v>0.544157</v>
      </c>
      <c r="W786" s="5" t="n">
        <v>0.519698</v>
      </c>
      <c r="X786" s="5" t="n">
        <v>0.956182</v>
      </c>
      <c r="Y786" s="5" t="n">
        <v>0.666403</v>
      </c>
      <c r="Z786" s="5" t="n">
        <v>0.751784</v>
      </c>
    </row>
    <row r="787">
      <c r="A787" s="5" t="n">
        <v>786</v>
      </c>
      <c r="B787" s="5" t="n">
        <v>3</v>
      </c>
      <c r="C787" s="5" t="n">
        <v>56</v>
      </c>
      <c r="D787" s="5" t="n">
        <v>2</v>
      </c>
      <c r="E787" s="5" t="n">
        <v>0</v>
      </c>
      <c r="F787" s="5" t="n">
        <v>36.8</v>
      </c>
      <c r="G787" s="5" t="n">
        <v>20.9</v>
      </c>
      <c r="H787" s="5" t="n">
        <v>22.98</v>
      </c>
      <c r="I787" s="6">
        <f>IF(E787&gt;=Markov!$B$3,1,0)</f>
        <v/>
      </c>
      <c r="J787" s="6">
        <f>I786</f>
        <v/>
      </c>
      <c r="K787" s="7">
        <f>MAR1!$B$5+MAR1!$C$5*COS(2*PI()*$C787/365)+MAR1!$D$5*SIN(2*PI()*$C787/365)</f>
        <v/>
      </c>
      <c r="L787" s="7">
        <f>MAR1!$B$6+MAR1!$C$6*COS(2*PI()*$C787/365)+MAR1!$D$6*SIN(2*PI()*$C787/365)</f>
        <v/>
      </c>
      <c r="M787" s="7">
        <f>MAR1!$B$7+MAR1!$C$7*COS(2*PI()*$C787/365)+MAR1!$D$7*SIN(2*PI()*$C787/365)</f>
        <v/>
      </c>
      <c r="N787" s="7">
        <f>F787-K787</f>
        <v/>
      </c>
      <c r="O787" s="7">
        <f>G787-L787</f>
        <v/>
      </c>
      <c r="P787" s="7">
        <f>H787-M787</f>
        <v/>
      </c>
      <c r="Q787" s="7">
        <f>IF($I787=1,(N787-MAR1!$B$11)/MAR1!$D$11,(N787-MAR1!$C$11)/MAR1!$E$11)</f>
        <v/>
      </c>
      <c r="R787" s="7">
        <f>IF($I787=1,(O787-MAR1!$B$12)/MAR1!$D$12,(O787-MAR1!$C$12)/MAR1!$E$12)</f>
        <v/>
      </c>
      <c r="S787" s="7">
        <f>IF($I787=1,(P787-MAR1!$B$13)/MAR1!$D$13,(P787-MAR1!$C$13)/MAR1!$E$13)</f>
        <v/>
      </c>
      <c r="U787" s="5" t="n">
        <v>786</v>
      </c>
      <c r="V787" s="5" t="n">
        <v>0.911924</v>
      </c>
      <c r="W787" s="5" t="n">
        <v>0.427413</v>
      </c>
      <c r="X787" s="5" t="n">
        <v>0.403846</v>
      </c>
      <c r="Y787" s="5" t="n">
        <v>0.570519</v>
      </c>
      <c r="Z787" s="5" t="n">
        <v>0.097138</v>
      </c>
    </row>
    <row r="788">
      <c r="A788" s="5" t="n">
        <v>787</v>
      </c>
      <c r="B788" s="5" t="n">
        <v>3</v>
      </c>
      <c r="C788" s="5" t="n">
        <v>57</v>
      </c>
      <c r="D788" s="5" t="n">
        <v>2</v>
      </c>
      <c r="E788" s="5" t="n">
        <v>0</v>
      </c>
      <c r="F788" s="5" t="n">
        <v>36.1</v>
      </c>
      <c r="G788" s="5" t="n">
        <v>19.6</v>
      </c>
      <c r="H788" s="5" t="n">
        <v>18.9</v>
      </c>
      <c r="I788" s="6">
        <f>IF(E788&gt;=Markov!$B$3,1,0)</f>
        <v/>
      </c>
      <c r="J788" s="6">
        <f>I787</f>
        <v/>
      </c>
      <c r="K788" s="7">
        <f>MAR1!$B$5+MAR1!$C$5*COS(2*PI()*$C788/365)+MAR1!$D$5*SIN(2*PI()*$C788/365)</f>
        <v/>
      </c>
      <c r="L788" s="7">
        <f>MAR1!$B$6+MAR1!$C$6*COS(2*PI()*$C788/365)+MAR1!$D$6*SIN(2*PI()*$C788/365)</f>
        <v/>
      </c>
      <c r="M788" s="7">
        <f>MAR1!$B$7+MAR1!$C$7*COS(2*PI()*$C788/365)+MAR1!$D$7*SIN(2*PI()*$C788/365)</f>
        <v/>
      </c>
      <c r="N788" s="7">
        <f>F788-K788</f>
        <v/>
      </c>
      <c r="O788" s="7">
        <f>G788-L788</f>
        <v/>
      </c>
      <c r="P788" s="7">
        <f>H788-M788</f>
        <v/>
      </c>
      <c r="Q788" s="7">
        <f>IF($I788=1,(N788-MAR1!$B$11)/MAR1!$D$11,(N788-MAR1!$C$11)/MAR1!$E$11)</f>
        <v/>
      </c>
      <c r="R788" s="7">
        <f>IF($I788=1,(O788-MAR1!$B$12)/MAR1!$D$12,(O788-MAR1!$C$12)/MAR1!$E$12)</f>
        <v/>
      </c>
      <c r="S788" s="7">
        <f>IF($I788=1,(P788-MAR1!$B$13)/MAR1!$D$13,(P788-MAR1!$C$13)/MAR1!$E$13)</f>
        <v/>
      </c>
      <c r="U788" s="5" t="n">
        <v>787</v>
      </c>
      <c r="V788" s="5" t="n">
        <v>0.273923</v>
      </c>
      <c r="W788" s="5" t="n">
        <v>0.790561</v>
      </c>
      <c r="X788" s="5" t="n">
        <v>0.038397</v>
      </c>
      <c r="Y788" s="5" t="n">
        <v>0.660855</v>
      </c>
      <c r="Z788" s="5" t="n">
        <v>0.715921</v>
      </c>
    </row>
    <row r="789">
      <c r="A789" s="5" t="n">
        <v>788</v>
      </c>
      <c r="B789" s="5" t="n">
        <v>3</v>
      </c>
      <c r="C789" s="5" t="n">
        <v>58</v>
      </c>
      <c r="D789" s="5" t="n">
        <v>2</v>
      </c>
      <c r="E789" s="5" t="n">
        <v>1.5</v>
      </c>
      <c r="F789" s="5" t="n">
        <v>31.5</v>
      </c>
      <c r="G789" s="5" t="n">
        <v>17.7</v>
      </c>
      <c r="H789" s="5" t="n">
        <v>9.779999999999999</v>
      </c>
      <c r="I789" s="6">
        <f>IF(E789&gt;=Markov!$B$3,1,0)</f>
        <v/>
      </c>
      <c r="J789" s="6">
        <f>I788</f>
        <v/>
      </c>
      <c r="K789" s="7">
        <f>MAR1!$B$5+MAR1!$C$5*COS(2*PI()*$C789/365)+MAR1!$D$5*SIN(2*PI()*$C789/365)</f>
        <v/>
      </c>
      <c r="L789" s="7">
        <f>MAR1!$B$6+MAR1!$C$6*COS(2*PI()*$C789/365)+MAR1!$D$6*SIN(2*PI()*$C789/365)</f>
        <v/>
      </c>
      <c r="M789" s="7">
        <f>MAR1!$B$7+MAR1!$C$7*COS(2*PI()*$C789/365)+MAR1!$D$7*SIN(2*PI()*$C789/365)</f>
        <v/>
      </c>
      <c r="N789" s="7">
        <f>F789-K789</f>
        <v/>
      </c>
      <c r="O789" s="7">
        <f>G789-L789</f>
        <v/>
      </c>
      <c r="P789" s="7">
        <f>H789-M789</f>
        <v/>
      </c>
      <c r="Q789" s="7">
        <f>IF($I789=1,(N789-MAR1!$B$11)/MAR1!$D$11,(N789-MAR1!$C$11)/MAR1!$E$11)</f>
        <v/>
      </c>
      <c r="R789" s="7">
        <f>IF($I789=1,(O789-MAR1!$B$12)/MAR1!$D$12,(O789-MAR1!$C$12)/MAR1!$E$12)</f>
        <v/>
      </c>
      <c r="S789" s="7">
        <f>IF($I789=1,(P789-MAR1!$B$13)/MAR1!$D$13,(P789-MAR1!$C$13)/MAR1!$E$13)</f>
        <v/>
      </c>
      <c r="U789" s="5" t="n">
        <v>788</v>
      </c>
      <c r="V789" s="5" t="n">
        <v>0.195078</v>
      </c>
      <c r="W789" s="5" t="n">
        <v>0.346004</v>
      </c>
      <c r="X789" s="5" t="n">
        <v>0.772809</v>
      </c>
      <c r="Y789" s="5" t="n">
        <v>0.805138</v>
      </c>
      <c r="Z789" s="5" t="n">
        <v>0.163454</v>
      </c>
    </row>
    <row r="790">
      <c r="A790" s="5" t="n">
        <v>789</v>
      </c>
      <c r="B790" s="5" t="n">
        <v>3</v>
      </c>
      <c r="C790" s="5" t="n">
        <v>59</v>
      </c>
      <c r="D790" s="5" t="n">
        <v>2</v>
      </c>
      <c r="E790" s="5" t="n">
        <v>1.5</v>
      </c>
      <c r="F790" s="5" t="n">
        <v>31.9</v>
      </c>
      <c r="G790" s="5" t="n">
        <v>18.3</v>
      </c>
      <c r="H790" s="5" t="n">
        <v>15.32</v>
      </c>
      <c r="I790" s="6">
        <f>IF(E790&gt;=Markov!$B$3,1,0)</f>
        <v/>
      </c>
      <c r="J790" s="6">
        <f>I789</f>
        <v/>
      </c>
      <c r="K790" s="7">
        <f>MAR1!$B$5+MAR1!$C$5*COS(2*PI()*$C790/365)+MAR1!$D$5*SIN(2*PI()*$C790/365)</f>
        <v/>
      </c>
      <c r="L790" s="7">
        <f>MAR1!$B$6+MAR1!$C$6*COS(2*PI()*$C790/365)+MAR1!$D$6*SIN(2*PI()*$C790/365)</f>
        <v/>
      </c>
      <c r="M790" s="7">
        <f>MAR1!$B$7+MAR1!$C$7*COS(2*PI()*$C790/365)+MAR1!$D$7*SIN(2*PI()*$C790/365)</f>
        <v/>
      </c>
      <c r="N790" s="7">
        <f>F790-K790</f>
        <v/>
      </c>
      <c r="O790" s="7">
        <f>G790-L790</f>
        <v/>
      </c>
      <c r="P790" s="7">
        <f>H790-M790</f>
        <v/>
      </c>
      <c r="Q790" s="7">
        <f>IF($I790=1,(N790-MAR1!$B$11)/MAR1!$D$11,(N790-MAR1!$C$11)/MAR1!$E$11)</f>
        <v/>
      </c>
      <c r="R790" s="7">
        <f>IF($I790=1,(O790-MAR1!$B$12)/MAR1!$D$12,(O790-MAR1!$C$12)/MAR1!$E$12)</f>
        <v/>
      </c>
      <c r="S790" s="7">
        <f>IF($I790=1,(P790-MAR1!$B$13)/MAR1!$D$13,(P790-MAR1!$C$13)/MAR1!$E$13)</f>
        <v/>
      </c>
      <c r="U790" s="5" t="n">
        <v>789</v>
      </c>
      <c r="V790" s="5" t="n">
        <v>0.622708</v>
      </c>
      <c r="W790" s="5" t="n">
        <v>0.141202</v>
      </c>
      <c r="X790" s="5" t="n">
        <v>0.969836</v>
      </c>
      <c r="Y790" s="5" t="n">
        <v>0.942342</v>
      </c>
      <c r="Z790" s="5" t="n">
        <v>0.882809</v>
      </c>
    </row>
    <row r="791">
      <c r="A791" s="5" t="n">
        <v>790</v>
      </c>
      <c r="B791" s="5" t="n">
        <v>3</v>
      </c>
      <c r="C791" s="5" t="n">
        <v>60</v>
      </c>
      <c r="D791" s="5" t="n">
        <v>3</v>
      </c>
      <c r="E791" s="5" t="n">
        <v>0</v>
      </c>
      <c r="F791" s="5" t="n">
        <v>35.8</v>
      </c>
      <c r="G791" s="5" t="n">
        <v>19.1</v>
      </c>
      <c r="H791" s="5" t="n">
        <v>20.52</v>
      </c>
      <c r="I791" s="6">
        <f>IF(E791&gt;=Markov!$B$3,1,0)</f>
        <v/>
      </c>
      <c r="J791" s="6">
        <f>I790</f>
        <v/>
      </c>
      <c r="K791" s="7">
        <f>MAR1!$B$5+MAR1!$C$5*COS(2*PI()*$C791/365)+MAR1!$D$5*SIN(2*PI()*$C791/365)</f>
        <v/>
      </c>
      <c r="L791" s="7">
        <f>MAR1!$B$6+MAR1!$C$6*COS(2*PI()*$C791/365)+MAR1!$D$6*SIN(2*PI()*$C791/365)</f>
        <v/>
      </c>
      <c r="M791" s="7">
        <f>MAR1!$B$7+MAR1!$C$7*COS(2*PI()*$C791/365)+MAR1!$D$7*SIN(2*PI()*$C791/365)</f>
        <v/>
      </c>
      <c r="N791" s="7">
        <f>F791-K791</f>
        <v/>
      </c>
      <c r="O791" s="7">
        <f>G791-L791</f>
        <v/>
      </c>
      <c r="P791" s="7">
        <f>H791-M791</f>
        <v/>
      </c>
      <c r="Q791" s="7">
        <f>IF($I791=1,(N791-MAR1!$B$11)/MAR1!$D$11,(N791-MAR1!$C$11)/MAR1!$E$11)</f>
        <v/>
      </c>
      <c r="R791" s="7">
        <f>IF($I791=1,(O791-MAR1!$B$12)/MAR1!$D$12,(O791-MAR1!$C$12)/MAR1!$E$12)</f>
        <v/>
      </c>
      <c r="S791" s="7">
        <f>IF($I791=1,(P791-MAR1!$B$13)/MAR1!$D$13,(P791-MAR1!$C$13)/MAR1!$E$13)</f>
        <v/>
      </c>
      <c r="U791" s="5" t="n">
        <v>790</v>
      </c>
      <c r="V791" s="5" t="n">
        <v>0.199539</v>
      </c>
      <c r="W791" s="5" t="n">
        <v>0.497797</v>
      </c>
      <c r="X791" s="5" t="n">
        <v>0.37623</v>
      </c>
      <c r="Y791" s="5" t="n">
        <v>0.67789</v>
      </c>
      <c r="Z791" s="5" t="n">
        <v>0.345941</v>
      </c>
    </row>
    <row r="792">
      <c r="A792" s="5" t="n">
        <v>791</v>
      </c>
      <c r="B792" s="5" t="n">
        <v>3</v>
      </c>
      <c r="C792" s="5" t="n">
        <v>61</v>
      </c>
      <c r="D792" s="5" t="n">
        <v>3</v>
      </c>
      <c r="E792" s="5" t="n">
        <v>0</v>
      </c>
      <c r="F792" s="5" t="n">
        <v>35</v>
      </c>
      <c r="G792" s="5" t="n">
        <v>19.1</v>
      </c>
      <c r="H792" s="5" t="n">
        <v>20.25</v>
      </c>
      <c r="I792" s="6">
        <f>IF(E792&gt;=Markov!$B$3,1,0)</f>
        <v/>
      </c>
      <c r="J792" s="6">
        <f>I791</f>
        <v/>
      </c>
      <c r="K792" s="7">
        <f>MAR1!$B$5+MAR1!$C$5*COS(2*PI()*$C792/365)+MAR1!$D$5*SIN(2*PI()*$C792/365)</f>
        <v/>
      </c>
      <c r="L792" s="7">
        <f>MAR1!$B$6+MAR1!$C$6*COS(2*PI()*$C792/365)+MAR1!$D$6*SIN(2*PI()*$C792/365)</f>
        <v/>
      </c>
      <c r="M792" s="7">
        <f>MAR1!$B$7+MAR1!$C$7*COS(2*PI()*$C792/365)+MAR1!$D$7*SIN(2*PI()*$C792/365)</f>
        <v/>
      </c>
      <c r="N792" s="7">
        <f>F792-K792</f>
        <v/>
      </c>
      <c r="O792" s="7">
        <f>G792-L792</f>
        <v/>
      </c>
      <c r="P792" s="7">
        <f>H792-M792</f>
        <v/>
      </c>
      <c r="Q792" s="7">
        <f>IF($I792=1,(N792-MAR1!$B$11)/MAR1!$D$11,(N792-MAR1!$C$11)/MAR1!$E$11)</f>
        <v/>
      </c>
      <c r="R792" s="7">
        <f>IF($I792=1,(O792-MAR1!$B$12)/MAR1!$D$12,(O792-MAR1!$C$12)/MAR1!$E$12)</f>
        <v/>
      </c>
      <c r="S792" s="7">
        <f>IF($I792=1,(P792-MAR1!$B$13)/MAR1!$D$13,(P792-MAR1!$C$13)/MAR1!$E$13)</f>
        <v/>
      </c>
      <c r="U792" s="5" t="n">
        <v>791</v>
      </c>
      <c r="V792" s="5" t="n">
        <v>0.412326</v>
      </c>
      <c r="W792" s="5" t="n">
        <v>0.08348999999999999</v>
      </c>
      <c r="X792" s="5" t="n">
        <v>0.917766</v>
      </c>
      <c r="Y792" s="5" t="n">
        <v>0.554763</v>
      </c>
      <c r="Z792" s="5" t="n">
        <v>0.990098</v>
      </c>
    </row>
    <row r="793">
      <c r="A793" s="5" t="n">
        <v>792</v>
      </c>
      <c r="B793" s="5" t="n">
        <v>3</v>
      </c>
      <c r="C793" s="5" t="n">
        <v>62</v>
      </c>
      <c r="D793" s="5" t="n">
        <v>3</v>
      </c>
      <c r="E793" s="5" t="n">
        <v>0</v>
      </c>
      <c r="F793" s="5" t="n">
        <v>34.9</v>
      </c>
      <c r="G793" s="5" t="n">
        <v>19.9</v>
      </c>
      <c r="H793" s="5" t="n">
        <v>23.18</v>
      </c>
      <c r="I793" s="6">
        <f>IF(E793&gt;=Markov!$B$3,1,0)</f>
        <v/>
      </c>
      <c r="J793" s="6">
        <f>I792</f>
        <v/>
      </c>
      <c r="K793" s="7">
        <f>MAR1!$B$5+MAR1!$C$5*COS(2*PI()*$C793/365)+MAR1!$D$5*SIN(2*PI()*$C793/365)</f>
        <v/>
      </c>
      <c r="L793" s="7">
        <f>MAR1!$B$6+MAR1!$C$6*COS(2*PI()*$C793/365)+MAR1!$D$6*SIN(2*PI()*$C793/365)</f>
        <v/>
      </c>
      <c r="M793" s="7">
        <f>MAR1!$B$7+MAR1!$C$7*COS(2*PI()*$C793/365)+MAR1!$D$7*SIN(2*PI()*$C793/365)</f>
        <v/>
      </c>
      <c r="N793" s="7">
        <f>F793-K793</f>
        <v/>
      </c>
      <c r="O793" s="7">
        <f>G793-L793</f>
        <v/>
      </c>
      <c r="P793" s="7">
        <f>H793-M793</f>
        <v/>
      </c>
      <c r="Q793" s="7">
        <f>IF($I793=1,(N793-MAR1!$B$11)/MAR1!$D$11,(N793-MAR1!$C$11)/MAR1!$E$11)</f>
        <v/>
      </c>
      <c r="R793" s="7">
        <f>IF($I793=1,(O793-MAR1!$B$12)/MAR1!$D$12,(O793-MAR1!$C$12)/MAR1!$E$12)</f>
        <v/>
      </c>
      <c r="S793" s="7">
        <f>IF($I793=1,(P793-MAR1!$B$13)/MAR1!$D$13,(P793-MAR1!$C$13)/MAR1!$E$13)</f>
        <v/>
      </c>
      <c r="U793" s="5" t="n">
        <v>792</v>
      </c>
      <c r="V793" s="5" t="n">
        <v>0.459281</v>
      </c>
      <c r="W793" s="5" t="n">
        <v>0.819016</v>
      </c>
      <c r="X793" s="5" t="n">
        <v>0.973904</v>
      </c>
      <c r="Y793" s="5" t="n">
        <v>0.798228</v>
      </c>
      <c r="Z793" s="5" t="n">
        <v>0.9803539999999999</v>
      </c>
    </row>
    <row r="794">
      <c r="A794" s="5" t="n">
        <v>793</v>
      </c>
      <c r="B794" s="5" t="n">
        <v>3</v>
      </c>
      <c r="C794" s="5" t="n">
        <v>63</v>
      </c>
      <c r="D794" s="5" t="n">
        <v>3</v>
      </c>
      <c r="E794" s="5" t="n">
        <v>0</v>
      </c>
      <c r="F794" s="5" t="n">
        <v>37.4</v>
      </c>
      <c r="G794" s="5" t="n">
        <v>21.5</v>
      </c>
      <c r="H794" s="5" t="n">
        <v>21.21</v>
      </c>
      <c r="I794" s="6">
        <f>IF(E794&gt;=Markov!$B$3,1,0)</f>
        <v/>
      </c>
      <c r="J794" s="6">
        <f>I793</f>
        <v/>
      </c>
      <c r="K794" s="7">
        <f>MAR1!$B$5+MAR1!$C$5*COS(2*PI()*$C794/365)+MAR1!$D$5*SIN(2*PI()*$C794/365)</f>
        <v/>
      </c>
      <c r="L794" s="7">
        <f>MAR1!$B$6+MAR1!$C$6*COS(2*PI()*$C794/365)+MAR1!$D$6*SIN(2*PI()*$C794/365)</f>
        <v/>
      </c>
      <c r="M794" s="7">
        <f>MAR1!$B$7+MAR1!$C$7*COS(2*PI()*$C794/365)+MAR1!$D$7*SIN(2*PI()*$C794/365)</f>
        <v/>
      </c>
      <c r="N794" s="7">
        <f>F794-K794</f>
        <v/>
      </c>
      <c r="O794" s="7">
        <f>G794-L794</f>
        <v/>
      </c>
      <c r="P794" s="7">
        <f>H794-M794</f>
        <v/>
      </c>
      <c r="Q794" s="7">
        <f>IF($I794=1,(N794-MAR1!$B$11)/MAR1!$D$11,(N794-MAR1!$C$11)/MAR1!$E$11)</f>
        <v/>
      </c>
      <c r="R794" s="7">
        <f>IF($I794=1,(O794-MAR1!$B$12)/MAR1!$D$12,(O794-MAR1!$C$12)/MAR1!$E$12)</f>
        <v/>
      </c>
      <c r="S794" s="7">
        <f>IF($I794=1,(P794-MAR1!$B$13)/MAR1!$D$13,(P794-MAR1!$C$13)/MAR1!$E$13)</f>
        <v/>
      </c>
      <c r="U794" s="5" t="n">
        <v>793</v>
      </c>
      <c r="V794" s="5" t="n">
        <v>0.313013</v>
      </c>
      <c r="W794" s="5" t="n">
        <v>0.871055</v>
      </c>
      <c r="X794" s="5" t="n">
        <v>0.641541</v>
      </c>
      <c r="Y794" s="5" t="n">
        <v>0.406727</v>
      </c>
      <c r="Z794" s="5" t="n">
        <v>0.971684</v>
      </c>
    </row>
    <row r="795">
      <c r="A795" s="5" t="n">
        <v>794</v>
      </c>
      <c r="B795" s="5" t="n">
        <v>3</v>
      </c>
      <c r="C795" s="5" t="n">
        <v>64</v>
      </c>
      <c r="D795" s="5" t="n">
        <v>3</v>
      </c>
      <c r="E795" s="5" t="n">
        <v>0</v>
      </c>
      <c r="F795" s="5" t="n">
        <v>34.9</v>
      </c>
      <c r="G795" s="5" t="n">
        <v>19.6</v>
      </c>
      <c r="H795" s="5" t="n">
        <v>22.47</v>
      </c>
      <c r="I795" s="6">
        <f>IF(E795&gt;=Markov!$B$3,1,0)</f>
        <v/>
      </c>
      <c r="J795" s="6">
        <f>I794</f>
        <v/>
      </c>
      <c r="K795" s="7">
        <f>MAR1!$B$5+MAR1!$C$5*COS(2*PI()*$C795/365)+MAR1!$D$5*SIN(2*PI()*$C795/365)</f>
        <v/>
      </c>
      <c r="L795" s="7">
        <f>MAR1!$B$6+MAR1!$C$6*COS(2*PI()*$C795/365)+MAR1!$D$6*SIN(2*PI()*$C795/365)</f>
        <v/>
      </c>
      <c r="M795" s="7">
        <f>MAR1!$B$7+MAR1!$C$7*COS(2*PI()*$C795/365)+MAR1!$D$7*SIN(2*PI()*$C795/365)</f>
        <v/>
      </c>
      <c r="N795" s="7">
        <f>F795-K795</f>
        <v/>
      </c>
      <c r="O795" s="7">
        <f>G795-L795</f>
        <v/>
      </c>
      <c r="P795" s="7">
        <f>H795-M795</f>
        <v/>
      </c>
      <c r="Q795" s="7">
        <f>IF($I795=1,(N795-MAR1!$B$11)/MAR1!$D$11,(N795-MAR1!$C$11)/MAR1!$E$11)</f>
        <v/>
      </c>
      <c r="R795" s="7">
        <f>IF($I795=1,(O795-MAR1!$B$12)/MAR1!$D$12,(O795-MAR1!$C$12)/MAR1!$E$12)</f>
        <v/>
      </c>
      <c r="S795" s="7">
        <f>IF($I795=1,(P795-MAR1!$B$13)/MAR1!$D$13,(P795-MAR1!$C$13)/MAR1!$E$13)</f>
        <v/>
      </c>
      <c r="U795" s="5" t="n">
        <v>794</v>
      </c>
      <c r="V795" s="5" t="n">
        <v>0.113372</v>
      </c>
      <c r="W795" s="5" t="n">
        <v>0.638358</v>
      </c>
      <c r="X795" s="5" t="n">
        <v>0.589233</v>
      </c>
      <c r="Y795" s="5" t="n">
        <v>0.893223</v>
      </c>
      <c r="Z795" s="5" t="n">
        <v>0.337912</v>
      </c>
    </row>
    <row r="796">
      <c r="A796" s="5" t="n">
        <v>795</v>
      </c>
      <c r="B796" s="5" t="n">
        <v>3</v>
      </c>
      <c r="C796" s="5" t="n">
        <v>65</v>
      </c>
      <c r="D796" s="5" t="n">
        <v>3</v>
      </c>
      <c r="E796" s="5" t="n">
        <v>0</v>
      </c>
      <c r="F796" s="5" t="n">
        <v>35.6</v>
      </c>
      <c r="G796" s="5" t="n">
        <v>19.5</v>
      </c>
      <c r="H796" s="5" t="n">
        <v>26.63</v>
      </c>
      <c r="I796" s="6">
        <f>IF(E796&gt;=Markov!$B$3,1,0)</f>
        <v/>
      </c>
      <c r="J796" s="6">
        <f>I795</f>
        <v/>
      </c>
      <c r="K796" s="7">
        <f>MAR1!$B$5+MAR1!$C$5*COS(2*PI()*$C796/365)+MAR1!$D$5*SIN(2*PI()*$C796/365)</f>
        <v/>
      </c>
      <c r="L796" s="7">
        <f>MAR1!$B$6+MAR1!$C$6*COS(2*PI()*$C796/365)+MAR1!$D$6*SIN(2*PI()*$C796/365)</f>
        <v/>
      </c>
      <c r="M796" s="7">
        <f>MAR1!$B$7+MAR1!$C$7*COS(2*PI()*$C796/365)+MAR1!$D$7*SIN(2*PI()*$C796/365)</f>
        <v/>
      </c>
      <c r="N796" s="7">
        <f>F796-K796</f>
        <v/>
      </c>
      <c r="O796" s="7">
        <f>G796-L796</f>
        <v/>
      </c>
      <c r="P796" s="7">
        <f>H796-M796</f>
        <v/>
      </c>
      <c r="Q796" s="7">
        <f>IF($I796=1,(N796-MAR1!$B$11)/MAR1!$D$11,(N796-MAR1!$C$11)/MAR1!$E$11)</f>
        <v/>
      </c>
      <c r="R796" s="7">
        <f>IF($I796=1,(O796-MAR1!$B$12)/MAR1!$D$12,(O796-MAR1!$C$12)/MAR1!$E$12)</f>
        <v/>
      </c>
      <c r="S796" s="7">
        <f>IF($I796=1,(P796-MAR1!$B$13)/MAR1!$D$13,(P796-MAR1!$C$13)/MAR1!$E$13)</f>
        <v/>
      </c>
      <c r="U796" s="5" t="n">
        <v>795</v>
      </c>
      <c r="V796" s="5" t="n">
        <v>0.289326</v>
      </c>
      <c r="W796" s="5" t="n">
        <v>0.223923</v>
      </c>
      <c r="X796" s="5" t="n">
        <v>0.283529</v>
      </c>
      <c r="Y796" s="5" t="n">
        <v>0.779192</v>
      </c>
      <c r="Z796" s="5" t="n">
        <v>0.205455</v>
      </c>
    </row>
    <row r="797">
      <c r="A797" s="5" t="n">
        <v>796</v>
      </c>
      <c r="B797" s="5" t="n">
        <v>3</v>
      </c>
      <c r="C797" s="5" t="n">
        <v>66</v>
      </c>
      <c r="D797" s="5" t="n">
        <v>3</v>
      </c>
      <c r="E797" s="5" t="n">
        <v>0</v>
      </c>
      <c r="F797" s="5" t="n">
        <v>37.4</v>
      </c>
      <c r="G797" s="5" t="n">
        <v>17.4</v>
      </c>
      <c r="H797" s="5" t="n">
        <v>22.47</v>
      </c>
      <c r="I797" s="6">
        <f>IF(E797&gt;=Markov!$B$3,1,0)</f>
        <v/>
      </c>
      <c r="J797" s="6">
        <f>I796</f>
        <v/>
      </c>
      <c r="K797" s="7">
        <f>MAR1!$B$5+MAR1!$C$5*COS(2*PI()*$C797/365)+MAR1!$D$5*SIN(2*PI()*$C797/365)</f>
        <v/>
      </c>
      <c r="L797" s="7">
        <f>MAR1!$B$6+MAR1!$C$6*COS(2*PI()*$C797/365)+MAR1!$D$6*SIN(2*PI()*$C797/365)</f>
        <v/>
      </c>
      <c r="M797" s="7">
        <f>MAR1!$B$7+MAR1!$C$7*COS(2*PI()*$C797/365)+MAR1!$D$7*SIN(2*PI()*$C797/365)</f>
        <v/>
      </c>
      <c r="N797" s="7">
        <f>F797-K797</f>
        <v/>
      </c>
      <c r="O797" s="7">
        <f>G797-L797</f>
        <v/>
      </c>
      <c r="P797" s="7">
        <f>H797-M797</f>
        <v/>
      </c>
      <c r="Q797" s="7">
        <f>IF($I797=1,(N797-MAR1!$B$11)/MAR1!$D$11,(N797-MAR1!$C$11)/MAR1!$E$11)</f>
        <v/>
      </c>
      <c r="R797" s="7">
        <f>IF($I797=1,(O797-MAR1!$B$12)/MAR1!$D$12,(O797-MAR1!$C$12)/MAR1!$E$12)</f>
        <v/>
      </c>
      <c r="S797" s="7">
        <f>IF($I797=1,(P797-MAR1!$B$13)/MAR1!$D$13,(P797-MAR1!$C$13)/MAR1!$E$13)</f>
        <v/>
      </c>
      <c r="U797" s="5" t="n">
        <v>796</v>
      </c>
      <c r="V797" s="5" t="n">
        <v>0.386841</v>
      </c>
      <c r="W797" s="5" t="n">
        <v>0.428195</v>
      </c>
      <c r="X797" s="5" t="n">
        <v>0.105758</v>
      </c>
      <c r="Y797" s="5" t="n">
        <v>0.292531</v>
      </c>
      <c r="Z797" s="5" t="n">
        <v>0.910124</v>
      </c>
    </row>
    <row r="798">
      <c r="A798" s="5" t="n">
        <v>797</v>
      </c>
      <c r="B798" s="5" t="n">
        <v>3</v>
      </c>
      <c r="C798" s="5" t="n">
        <v>67</v>
      </c>
      <c r="D798" s="5" t="n">
        <v>3</v>
      </c>
      <c r="E798" s="5" t="n">
        <v>0</v>
      </c>
      <c r="F798" s="5" t="n">
        <v>34.8</v>
      </c>
      <c r="G798" s="5" t="n">
        <v>19.3</v>
      </c>
      <c r="H798" s="5" t="n">
        <v>20.79</v>
      </c>
      <c r="I798" s="6">
        <f>IF(E798&gt;=Markov!$B$3,1,0)</f>
        <v/>
      </c>
      <c r="J798" s="6">
        <f>I797</f>
        <v/>
      </c>
      <c r="K798" s="7">
        <f>MAR1!$B$5+MAR1!$C$5*COS(2*PI()*$C798/365)+MAR1!$D$5*SIN(2*PI()*$C798/365)</f>
        <v/>
      </c>
      <c r="L798" s="7">
        <f>MAR1!$B$6+MAR1!$C$6*COS(2*PI()*$C798/365)+MAR1!$D$6*SIN(2*PI()*$C798/365)</f>
        <v/>
      </c>
      <c r="M798" s="7">
        <f>MAR1!$B$7+MAR1!$C$7*COS(2*PI()*$C798/365)+MAR1!$D$7*SIN(2*PI()*$C798/365)</f>
        <v/>
      </c>
      <c r="N798" s="7">
        <f>F798-K798</f>
        <v/>
      </c>
      <c r="O798" s="7">
        <f>G798-L798</f>
        <v/>
      </c>
      <c r="P798" s="7">
        <f>H798-M798</f>
        <v/>
      </c>
      <c r="Q798" s="7">
        <f>IF($I798=1,(N798-MAR1!$B$11)/MAR1!$D$11,(N798-MAR1!$C$11)/MAR1!$E$11)</f>
        <v/>
      </c>
      <c r="R798" s="7">
        <f>IF($I798=1,(O798-MAR1!$B$12)/MAR1!$D$12,(O798-MAR1!$C$12)/MAR1!$E$12)</f>
        <v/>
      </c>
      <c r="S798" s="7">
        <f>IF($I798=1,(P798-MAR1!$B$13)/MAR1!$D$13,(P798-MAR1!$C$13)/MAR1!$E$13)</f>
        <v/>
      </c>
      <c r="U798" s="5" t="n">
        <v>797</v>
      </c>
      <c r="V798" s="5" t="n">
        <v>0.493161</v>
      </c>
      <c r="W798" s="5" t="n">
        <v>0.633414</v>
      </c>
      <c r="X798" s="5" t="n">
        <v>0.15782</v>
      </c>
      <c r="Y798" s="5" t="n">
        <v>0.186929</v>
      </c>
      <c r="Z798" s="5" t="n">
        <v>0.427261</v>
      </c>
    </row>
    <row r="799">
      <c r="A799" s="5" t="n">
        <v>798</v>
      </c>
      <c r="B799" s="5" t="n">
        <v>3</v>
      </c>
      <c r="C799" s="5" t="n">
        <v>68</v>
      </c>
      <c r="D799" s="5" t="n">
        <v>3</v>
      </c>
      <c r="E799" s="5" t="n">
        <v>0</v>
      </c>
      <c r="F799" s="5" t="n">
        <v>37.6</v>
      </c>
      <c r="G799" s="5" t="n">
        <v>19.6</v>
      </c>
      <c r="H799" s="5" t="n">
        <v>23.03</v>
      </c>
      <c r="I799" s="6">
        <f>IF(E799&gt;=Markov!$B$3,1,0)</f>
        <v/>
      </c>
      <c r="J799" s="6">
        <f>I798</f>
        <v/>
      </c>
      <c r="K799" s="7">
        <f>MAR1!$B$5+MAR1!$C$5*COS(2*PI()*$C799/365)+MAR1!$D$5*SIN(2*PI()*$C799/365)</f>
        <v/>
      </c>
      <c r="L799" s="7">
        <f>MAR1!$B$6+MAR1!$C$6*COS(2*PI()*$C799/365)+MAR1!$D$6*SIN(2*PI()*$C799/365)</f>
        <v/>
      </c>
      <c r="M799" s="7">
        <f>MAR1!$B$7+MAR1!$C$7*COS(2*PI()*$C799/365)+MAR1!$D$7*SIN(2*PI()*$C799/365)</f>
        <v/>
      </c>
      <c r="N799" s="7">
        <f>F799-K799</f>
        <v/>
      </c>
      <c r="O799" s="7">
        <f>G799-L799</f>
        <v/>
      </c>
      <c r="P799" s="7">
        <f>H799-M799</f>
        <v/>
      </c>
      <c r="Q799" s="7">
        <f>IF($I799=1,(N799-MAR1!$B$11)/MAR1!$D$11,(N799-MAR1!$C$11)/MAR1!$E$11)</f>
        <v/>
      </c>
      <c r="R799" s="7">
        <f>IF($I799=1,(O799-MAR1!$B$12)/MAR1!$D$12,(O799-MAR1!$C$12)/MAR1!$E$12)</f>
        <v/>
      </c>
      <c r="S799" s="7">
        <f>IF($I799=1,(P799-MAR1!$B$13)/MAR1!$D$13,(P799-MAR1!$C$13)/MAR1!$E$13)</f>
        <v/>
      </c>
      <c r="U799" s="5" t="n">
        <v>798</v>
      </c>
      <c r="V799" s="5" t="n">
        <v>0.476611</v>
      </c>
      <c r="W799" s="5" t="n">
        <v>0.06589200000000001</v>
      </c>
      <c r="X799" s="5" t="n">
        <v>0.524656</v>
      </c>
      <c r="Y799" s="5" t="n">
        <v>0.47427</v>
      </c>
      <c r="Z799" s="5" t="n">
        <v>0.737713</v>
      </c>
    </row>
    <row r="800">
      <c r="A800" s="5" t="n">
        <v>799</v>
      </c>
      <c r="B800" s="5" t="n">
        <v>3</v>
      </c>
      <c r="C800" s="5" t="n">
        <v>69</v>
      </c>
      <c r="D800" s="5" t="n">
        <v>3</v>
      </c>
      <c r="E800" s="5" t="n">
        <v>0</v>
      </c>
      <c r="F800" s="5" t="n">
        <v>36.6</v>
      </c>
      <c r="G800" s="5" t="n">
        <v>21.6</v>
      </c>
      <c r="H800" s="5" t="n">
        <v>19.84</v>
      </c>
      <c r="I800" s="6">
        <f>IF(E800&gt;=Markov!$B$3,1,0)</f>
        <v/>
      </c>
      <c r="J800" s="6">
        <f>I799</f>
        <v/>
      </c>
      <c r="K800" s="7">
        <f>MAR1!$B$5+MAR1!$C$5*COS(2*PI()*$C800/365)+MAR1!$D$5*SIN(2*PI()*$C800/365)</f>
        <v/>
      </c>
      <c r="L800" s="7">
        <f>MAR1!$B$6+MAR1!$C$6*COS(2*PI()*$C800/365)+MAR1!$D$6*SIN(2*PI()*$C800/365)</f>
        <v/>
      </c>
      <c r="M800" s="7">
        <f>MAR1!$B$7+MAR1!$C$7*COS(2*PI()*$C800/365)+MAR1!$D$7*SIN(2*PI()*$C800/365)</f>
        <v/>
      </c>
      <c r="N800" s="7">
        <f>F800-K800</f>
        <v/>
      </c>
      <c r="O800" s="7">
        <f>G800-L800</f>
        <v/>
      </c>
      <c r="P800" s="7">
        <f>H800-M800</f>
        <v/>
      </c>
      <c r="Q800" s="7">
        <f>IF($I800=1,(N800-MAR1!$B$11)/MAR1!$D$11,(N800-MAR1!$C$11)/MAR1!$E$11)</f>
        <v/>
      </c>
      <c r="R800" s="7">
        <f>IF($I800=1,(O800-MAR1!$B$12)/MAR1!$D$12,(O800-MAR1!$C$12)/MAR1!$E$12)</f>
        <v/>
      </c>
      <c r="S800" s="7">
        <f>IF($I800=1,(P800-MAR1!$B$13)/MAR1!$D$13,(P800-MAR1!$C$13)/MAR1!$E$13)</f>
        <v/>
      </c>
      <c r="U800" s="5" t="n">
        <v>799</v>
      </c>
      <c r="V800" s="5" t="n">
        <v>0.549484</v>
      </c>
      <c r="W800" s="5" t="n">
        <v>0.954758</v>
      </c>
      <c r="X800" s="5" t="n">
        <v>0.274422</v>
      </c>
      <c r="Y800" s="5" t="n">
        <v>0.56621</v>
      </c>
      <c r="Z800" s="5" t="n">
        <v>0.02532</v>
      </c>
    </row>
    <row r="801">
      <c r="A801" s="5" t="n">
        <v>800</v>
      </c>
      <c r="B801" s="5" t="n">
        <v>3</v>
      </c>
      <c r="C801" s="5" t="n">
        <v>70</v>
      </c>
      <c r="D801" s="5" t="n">
        <v>3</v>
      </c>
      <c r="E801" s="5" t="n">
        <v>0</v>
      </c>
      <c r="F801" s="5" t="n">
        <v>37.3</v>
      </c>
      <c r="G801" s="5" t="n">
        <v>22.2</v>
      </c>
      <c r="H801" s="5" t="n">
        <v>24.06</v>
      </c>
      <c r="I801" s="6">
        <f>IF(E801&gt;=Markov!$B$3,1,0)</f>
        <v/>
      </c>
      <c r="J801" s="6">
        <f>I800</f>
        <v/>
      </c>
      <c r="K801" s="7">
        <f>MAR1!$B$5+MAR1!$C$5*COS(2*PI()*$C801/365)+MAR1!$D$5*SIN(2*PI()*$C801/365)</f>
        <v/>
      </c>
      <c r="L801" s="7">
        <f>MAR1!$B$6+MAR1!$C$6*COS(2*PI()*$C801/365)+MAR1!$D$6*SIN(2*PI()*$C801/365)</f>
        <v/>
      </c>
      <c r="M801" s="7">
        <f>MAR1!$B$7+MAR1!$C$7*COS(2*PI()*$C801/365)+MAR1!$D$7*SIN(2*PI()*$C801/365)</f>
        <v/>
      </c>
      <c r="N801" s="7">
        <f>F801-K801</f>
        <v/>
      </c>
      <c r="O801" s="7">
        <f>G801-L801</f>
        <v/>
      </c>
      <c r="P801" s="7">
        <f>H801-M801</f>
        <v/>
      </c>
      <c r="Q801" s="7">
        <f>IF($I801=1,(N801-MAR1!$B$11)/MAR1!$D$11,(N801-MAR1!$C$11)/MAR1!$E$11)</f>
        <v/>
      </c>
      <c r="R801" s="7">
        <f>IF($I801=1,(O801-MAR1!$B$12)/MAR1!$D$12,(O801-MAR1!$C$12)/MAR1!$E$12)</f>
        <v/>
      </c>
      <c r="S801" s="7">
        <f>IF($I801=1,(P801-MAR1!$B$13)/MAR1!$D$13,(P801-MAR1!$C$13)/MAR1!$E$13)</f>
        <v/>
      </c>
      <c r="U801" s="5" t="n">
        <v>800</v>
      </c>
      <c r="V801" s="5" t="n">
        <v>0.866113</v>
      </c>
      <c r="W801" s="5" t="n">
        <v>0.999062</v>
      </c>
      <c r="X801" s="5" t="n">
        <v>0.586294</v>
      </c>
      <c r="Y801" s="5" t="n">
        <v>0.230805</v>
      </c>
      <c r="Z801" s="5" t="n">
        <v>0.364047</v>
      </c>
    </row>
    <row r="802">
      <c r="A802" s="5" t="n">
        <v>801</v>
      </c>
      <c r="B802" s="5" t="n">
        <v>3</v>
      </c>
      <c r="C802" s="5" t="n">
        <v>71</v>
      </c>
      <c r="D802" s="5" t="n">
        <v>3</v>
      </c>
      <c r="E802" s="5" t="n">
        <v>0</v>
      </c>
      <c r="F802" s="5" t="n">
        <v>40.1</v>
      </c>
      <c r="G802" s="5" t="n">
        <v>22.9</v>
      </c>
      <c r="H802" s="5" t="n">
        <v>19.17</v>
      </c>
      <c r="I802" s="6">
        <f>IF(E802&gt;=Markov!$B$3,1,0)</f>
        <v/>
      </c>
      <c r="J802" s="6">
        <f>I801</f>
        <v/>
      </c>
      <c r="K802" s="7">
        <f>MAR1!$B$5+MAR1!$C$5*COS(2*PI()*$C802/365)+MAR1!$D$5*SIN(2*PI()*$C802/365)</f>
        <v/>
      </c>
      <c r="L802" s="7">
        <f>MAR1!$B$6+MAR1!$C$6*COS(2*PI()*$C802/365)+MAR1!$D$6*SIN(2*PI()*$C802/365)</f>
        <v/>
      </c>
      <c r="M802" s="7">
        <f>MAR1!$B$7+MAR1!$C$7*COS(2*PI()*$C802/365)+MAR1!$D$7*SIN(2*PI()*$C802/365)</f>
        <v/>
      </c>
      <c r="N802" s="7">
        <f>F802-K802</f>
        <v/>
      </c>
      <c r="O802" s="7">
        <f>G802-L802</f>
        <v/>
      </c>
      <c r="P802" s="7">
        <f>H802-M802</f>
        <v/>
      </c>
      <c r="Q802" s="7">
        <f>IF($I802=1,(N802-MAR1!$B$11)/MAR1!$D$11,(N802-MAR1!$C$11)/MAR1!$E$11)</f>
        <v/>
      </c>
      <c r="R802" s="7">
        <f>IF($I802=1,(O802-MAR1!$B$12)/MAR1!$D$12,(O802-MAR1!$C$12)/MAR1!$E$12)</f>
        <v/>
      </c>
      <c r="S802" s="7">
        <f>IF($I802=1,(P802-MAR1!$B$13)/MAR1!$D$13,(P802-MAR1!$C$13)/MAR1!$E$13)</f>
        <v/>
      </c>
      <c r="U802" s="5" t="n">
        <v>801</v>
      </c>
      <c r="V802" s="5" t="n">
        <v>0.671305</v>
      </c>
      <c r="W802" s="5" t="n">
        <v>0.169737</v>
      </c>
      <c r="X802" s="5" t="n">
        <v>0.160647</v>
      </c>
      <c r="Y802" s="5" t="n">
        <v>0.82104</v>
      </c>
      <c r="Z802" s="5" t="n">
        <v>0.833239</v>
      </c>
    </row>
    <row r="803">
      <c r="A803" s="5" t="n">
        <v>802</v>
      </c>
      <c r="B803" s="5" t="n">
        <v>3</v>
      </c>
      <c r="C803" s="5" t="n">
        <v>72</v>
      </c>
      <c r="D803" s="5" t="n">
        <v>3</v>
      </c>
      <c r="E803" s="5" t="n">
        <v>0</v>
      </c>
      <c r="F803" s="5" t="n">
        <v>39.7</v>
      </c>
      <c r="G803" s="5" t="n">
        <v>22.6</v>
      </c>
      <c r="H803" s="5" t="n">
        <v>18.33</v>
      </c>
      <c r="I803" s="6">
        <f>IF(E803&gt;=Markov!$B$3,1,0)</f>
        <v/>
      </c>
      <c r="J803" s="6">
        <f>I802</f>
        <v/>
      </c>
      <c r="K803" s="7">
        <f>MAR1!$B$5+MAR1!$C$5*COS(2*PI()*$C803/365)+MAR1!$D$5*SIN(2*PI()*$C803/365)</f>
        <v/>
      </c>
      <c r="L803" s="7">
        <f>MAR1!$B$6+MAR1!$C$6*COS(2*PI()*$C803/365)+MAR1!$D$6*SIN(2*PI()*$C803/365)</f>
        <v/>
      </c>
      <c r="M803" s="7">
        <f>MAR1!$B$7+MAR1!$C$7*COS(2*PI()*$C803/365)+MAR1!$D$7*SIN(2*PI()*$C803/365)</f>
        <v/>
      </c>
      <c r="N803" s="7">
        <f>F803-K803</f>
        <v/>
      </c>
      <c r="O803" s="7">
        <f>G803-L803</f>
        <v/>
      </c>
      <c r="P803" s="7">
        <f>H803-M803</f>
        <v/>
      </c>
      <c r="Q803" s="7">
        <f>IF($I803=1,(N803-MAR1!$B$11)/MAR1!$D$11,(N803-MAR1!$C$11)/MAR1!$E$11)</f>
        <v/>
      </c>
      <c r="R803" s="7">
        <f>IF($I803=1,(O803-MAR1!$B$12)/MAR1!$D$12,(O803-MAR1!$C$12)/MAR1!$E$12)</f>
        <v/>
      </c>
      <c r="S803" s="7">
        <f>IF($I803=1,(P803-MAR1!$B$13)/MAR1!$D$13,(P803-MAR1!$C$13)/MAR1!$E$13)</f>
        <v/>
      </c>
      <c r="U803" s="5" t="n">
        <v>802</v>
      </c>
      <c r="V803" s="5" t="n">
        <v>0.34096</v>
      </c>
      <c r="W803" s="5" t="n">
        <v>0.694577</v>
      </c>
      <c r="X803" s="5" t="n">
        <v>0.327587</v>
      </c>
      <c r="Y803" s="5" t="n">
        <v>0.790285</v>
      </c>
      <c r="Z803" s="5" t="n">
        <v>0.639522</v>
      </c>
    </row>
    <row r="804">
      <c r="A804" s="5" t="n">
        <v>803</v>
      </c>
      <c r="B804" s="5" t="n">
        <v>3</v>
      </c>
      <c r="C804" s="5" t="n">
        <v>73</v>
      </c>
      <c r="D804" s="5" t="n">
        <v>3</v>
      </c>
      <c r="E804" s="5" t="n">
        <v>0</v>
      </c>
      <c r="F804" s="5" t="n">
        <v>37.7</v>
      </c>
      <c r="G804" s="5" t="n">
        <v>23.2</v>
      </c>
      <c r="H804" s="5" t="n">
        <v>19</v>
      </c>
      <c r="I804" s="6">
        <f>IF(E804&gt;=Markov!$B$3,1,0)</f>
        <v/>
      </c>
      <c r="J804" s="6">
        <f>I803</f>
        <v/>
      </c>
      <c r="K804" s="7">
        <f>MAR1!$B$5+MAR1!$C$5*COS(2*PI()*$C804/365)+MAR1!$D$5*SIN(2*PI()*$C804/365)</f>
        <v/>
      </c>
      <c r="L804" s="7">
        <f>MAR1!$B$6+MAR1!$C$6*COS(2*PI()*$C804/365)+MAR1!$D$6*SIN(2*PI()*$C804/365)</f>
        <v/>
      </c>
      <c r="M804" s="7">
        <f>MAR1!$B$7+MAR1!$C$7*COS(2*PI()*$C804/365)+MAR1!$D$7*SIN(2*PI()*$C804/365)</f>
        <v/>
      </c>
      <c r="N804" s="7">
        <f>F804-K804</f>
        <v/>
      </c>
      <c r="O804" s="7">
        <f>G804-L804</f>
        <v/>
      </c>
      <c r="P804" s="7">
        <f>H804-M804</f>
        <v/>
      </c>
      <c r="Q804" s="7">
        <f>IF($I804=1,(N804-MAR1!$B$11)/MAR1!$D$11,(N804-MAR1!$C$11)/MAR1!$E$11)</f>
        <v/>
      </c>
      <c r="R804" s="7">
        <f>IF($I804=1,(O804-MAR1!$B$12)/MAR1!$D$12,(O804-MAR1!$C$12)/MAR1!$E$12)</f>
        <v/>
      </c>
      <c r="S804" s="7">
        <f>IF($I804=1,(P804-MAR1!$B$13)/MAR1!$D$13,(P804-MAR1!$C$13)/MAR1!$E$13)</f>
        <v/>
      </c>
      <c r="U804" s="5" t="n">
        <v>803</v>
      </c>
      <c r="V804" s="5" t="n">
        <v>0.245027</v>
      </c>
      <c r="W804" s="5" t="n">
        <v>0.186106</v>
      </c>
      <c r="X804" s="5" t="n">
        <v>0.911644</v>
      </c>
      <c r="Y804" s="5" t="n">
        <v>0.640776</v>
      </c>
      <c r="Z804" s="5" t="n">
        <v>0.114745</v>
      </c>
    </row>
    <row r="805">
      <c r="A805" s="5" t="n">
        <v>804</v>
      </c>
      <c r="B805" s="5" t="n">
        <v>3</v>
      </c>
      <c r="C805" s="5" t="n">
        <v>74</v>
      </c>
      <c r="D805" s="5" t="n">
        <v>3</v>
      </c>
      <c r="E805" s="5" t="n">
        <v>0</v>
      </c>
      <c r="F805" s="5" t="n">
        <v>37.1</v>
      </c>
      <c r="G805" s="5" t="n">
        <v>23.9</v>
      </c>
      <c r="H805" s="5" t="n">
        <v>19.66</v>
      </c>
      <c r="I805" s="6">
        <f>IF(E805&gt;=Markov!$B$3,1,0)</f>
        <v/>
      </c>
      <c r="J805" s="6">
        <f>I804</f>
        <v/>
      </c>
      <c r="K805" s="7">
        <f>MAR1!$B$5+MAR1!$C$5*COS(2*PI()*$C805/365)+MAR1!$D$5*SIN(2*PI()*$C805/365)</f>
        <v/>
      </c>
      <c r="L805" s="7">
        <f>MAR1!$B$6+MAR1!$C$6*COS(2*PI()*$C805/365)+MAR1!$D$6*SIN(2*PI()*$C805/365)</f>
        <v/>
      </c>
      <c r="M805" s="7">
        <f>MAR1!$B$7+MAR1!$C$7*COS(2*PI()*$C805/365)+MAR1!$D$7*SIN(2*PI()*$C805/365)</f>
        <v/>
      </c>
      <c r="N805" s="7">
        <f>F805-K805</f>
        <v/>
      </c>
      <c r="O805" s="7">
        <f>G805-L805</f>
        <v/>
      </c>
      <c r="P805" s="7">
        <f>H805-M805</f>
        <v/>
      </c>
      <c r="Q805" s="7">
        <f>IF($I805=1,(N805-MAR1!$B$11)/MAR1!$D$11,(N805-MAR1!$C$11)/MAR1!$E$11)</f>
        <v/>
      </c>
      <c r="R805" s="7">
        <f>IF($I805=1,(O805-MAR1!$B$12)/MAR1!$D$12,(O805-MAR1!$C$12)/MAR1!$E$12)</f>
        <v/>
      </c>
      <c r="S805" s="7">
        <f>IF($I805=1,(P805-MAR1!$B$13)/MAR1!$D$13,(P805-MAR1!$C$13)/MAR1!$E$13)</f>
        <v/>
      </c>
      <c r="U805" s="5" t="n">
        <v>804</v>
      </c>
      <c r="V805" s="5" t="n">
        <v>0.8199689999999999</v>
      </c>
      <c r="W805" s="5" t="n">
        <v>0.372032</v>
      </c>
      <c r="X805" s="5" t="n">
        <v>0.960322</v>
      </c>
      <c r="Y805" s="5" t="n">
        <v>0.091872</v>
      </c>
      <c r="Z805" s="5" t="n">
        <v>0.152734</v>
      </c>
    </row>
    <row r="806">
      <c r="A806" s="5" t="n">
        <v>805</v>
      </c>
      <c r="B806" s="5" t="n">
        <v>3</v>
      </c>
      <c r="C806" s="5" t="n">
        <v>75</v>
      </c>
      <c r="D806" s="5" t="n">
        <v>3</v>
      </c>
      <c r="E806" s="5" t="n">
        <v>0</v>
      </c>
      <c r="F806" s="5" t="n">
        <v>35.5</v>
      </c>
      <c r="G806" s="5" t="n">
        <v>21.1</v>
      </c>
      <c r="H806" s="5" t="n">
        <v>21.91</v>
      </c>
      <c r="I806" s="6">
        <f>IF(E806&gt;=Markov!$B$3,1,0)</f>
        <v/>
      </c>
      <c r="J806" s="6">
        <f>I805</f>
        <v/>
      </c>
      <c r="K806" s="7">
        <f>MAR1!$B$5+MAR1!$C$5*COS(2*PI()*$C806/365)+MAR1!$D$5*SIN(2*PI()*$C806/365)</f>
        <v/>
      </c>
      <c r="L806" s="7">
        <f>MAR1!$B$6+MAR1!$C$6*COS(2*PI()*$C806/365)+MAR1!$D$6*SIN(2*PI()*$C806/365)</f>
        <v/>
      </c>
      <c r="M806" s="7">
        <f>MAR1!$B$7+MAR1!$C$7*COS(2*PI()*$C806/365)+MAR1!$D$7*SIN(2*PI()*$C806/365)</f>
        <v/>
      </c>
      <c r="N806" s="7">
        <f>F806-K806</f>
        <v/>
      </c>
      <c r="O806" s="7">
        <f>G806-L806</f>
        <v/>
      </c>
      <c r="P806" s="7">
        <f>H806-M806</f>
        <v/>
      </c>
      <c r="Q806" s="7">
        <f>IF($I806=1,(N806-MAR1!$B$11)/MAR1!$D$11,(N806-MAR1!$C$11)/MAR1!$E$11)</f>
        <v/>
      </c>
      <c r="R806" s="7">
        <f>IF($I806=1,(O806-MAR1!$B$12)/MAR1!$D$12,(O806-MAR1!$C$12)/MAR1!$E$12)</f>
        <v/>
      </c>
      <c r="S806" s="7">
        <f>IF($I806=1,(P806-MAR1!$B$13)/MAR1!$D$13,(P806-MAR1!$C$13)/MAR1!$E$13)</f>
        <v/>
      </c>
      <c r="U806" s="5" t="n">
        <v>805</v>
      </c>
      <c r="V806" s="5" t="n">
        <v>0.94631</v>
      </c>
      <c r="W806" s="5" t="n">
        <v>0.752955</v>
      </c>
      <c r="X806" s="5" t="n">
        <v>0.78404</v>
      </c>
      <c r="Y806" s="5" t="n">
        <v>0.273206</v>
      </c>
      <c r="Z806" s="5" t="n">
        <v>0.233844</v>
      </c>
    </row>
    <row r="807">
      <c r="A807" s="5" t="n">
        <v>806</v>
      </c>
      <c r="B807" s="5" t="n">
        <v>3</v>
      </c>
      <c r="C807" s="5" t="n">
        <v>76</v>
      </c>
      <c r="D807" s="5" t="n">
        <v>3</v>
      </c>
      <c r="E807" s="5" t="n">
        <v>0</v>
      </c>
      <c r="F807" s="5" t="n">
        <v>34.1</v>
      </c>
      <c r="G807" s="5" t="n">
        <v>18.3</v>
      </c>
      <c r="H807" s="5" t="n">
        <v>25.49</v>
      </c>
      <c r="I807" s="6">
        <f>IF(E807&gt;=Markov!$B$3,1,0)</f>
        <v/>
      </c>
      <c r="J807" s="6">
        <f>I806</f>
        <v/>
      </c>
      <c r="K807" s="7">
        <f>MAR1!$B$5+MAR1!$C$5*COS(2*PI()*$C807/365)+MAR1!$D$5*SIN(2*PI()*$C807/365)</f>
        <v/>
      </c>
      <c r="L807" s="7">
        <f>MAR1!$B$6+MAR1!$C$6*COS(2*PI()*$C807/365)+MAR1!$D$6*SIN(2*PI()*$C807/365)</f>
        <v/>
      </c>
      <c r="M807" s="7">
        <f>MAR1!$B$7+MAR1!$C$7*COS(2*PI()*$C807/365)+MAR1!$D$7*SIN(2*PI()*$C807/365)</f>
        <v/>
      </c>
      <c r="N807" s="7">
        <f>F807-K807</f>
        <v/>
      </c>
      <c r="O807" s="7">
        <f>G807-L807</f>
        <v/>
      </c>
      <c r="P807" s="7">
        <f>H807-M807</f>
        <v/>
      </c>
      <c r="Q807" s="7">
        <f>IF($I807=1,(N807-MAR1!$B$11)/MAR1!$D$11,(N807-MAR1!$C$11)/MAR1!$E$11)</f>
        <v/>
      </c>
      <c r="R807" s="7">
        <f>IF($I807=1,(O807-MAR1!$B$12)/MAR1!$D$12,(O807-MAR1!$C$12)/MAR1!$E$12)</f>
        <v/>
      </c>
      <c r="S807" s="7">
        <f>IF($I807=1,(P807-MAR1!$B$13)/MAR1!$D$13,(P807-MAR1!$C$13)/MAR1!$E$13)</f>
        <v/>
      </c>
      <c r="U807" s="5" t="n">
        <v>806</v>
      </c>
      <c r="V807" s="5" t="n">
        <v>0.377089</v>
      </c>
      <c r="W807" s="5" t="n">
        <v>0.447494</v>
      </c>
      <c r="X807" s="5" t="n">
        <v>0.257601</v>
      </c>
      <c r="Y807" s="5" t="n">
        <v>0.638382</v>
      </c>
      <c r="Z807" s="5" t="n">
        <v>0.882642</v>
      </c>
    </row>
    <row r="808">
      <c r="A808" s="5" t="n">
        <v>807</v>
      </c>
      <c r="B808" s="5" t="n">
        <v>3</v>
      </c>
      <c r="C808" s="5" t="n">
        <v>77</v>
      </c>
      <c r="D808" s="5" t="n">
        <v>3</v>
      </c>
      <c r="E808" s="5" t="n">
        <v>0</v>
      </c>
      <c r="F808" s="5" t="n">
        <v>32.7</v>
      </c>
      <c r="G808" s="5" t="n">
        <v>18.3</v>
      </c>
      <c r="H808" s="5" t="n">
        <v>18.48</v>
      </c>
      <c r="I808" s="6">
        <f>IF(E808&gt;=Markov!$B$3,1,0)</f>
        <v/>
      </c>
      <c r="J808" s="6">
        <f>I807</f>
        <v/>
      </c>
      <c r="K808" s="7">
        <f>MAR1!$B$5+MAR1!$C$5*COS(2*PI()*$C808/365)+MAR1!$D$5*SIN(2*PI()*$C808/365)</f>
        <v/>
      </c>
      <c r="L808" s="7">
        <f>MAR1!$B$6+MAR1!$C$6*COS(2*PI()*$C808/365)+MAR1!$D$6*SIN(2*PI()*$C808/365)</f>
        <v/>
      </c>
      <c r="M808" s="7">
        <f>MAR1!$B$7+MAR1!$C$7*COS(2*PI()*$C808/365)+MAR1!$D$7*SIN(2*PI()*$C808/365)</f>
        <v/>
      </c>
      <c r="N808" s="7">
        <f>F808-K808</f>
        <v/>
      </c>
      <c r="O808" s="7">
        <f>G808-L808</f>
        <v/>
      </c>
      <c r="P808" s="7">
        <f>H808-M808</f>
        <v/>
      </c>
      <c r="Q808" s="7">
        <f>IF($I808=1,(N808-MAR1!$B$11)/MAR1!$D$11,(N808-MAR1!$C$11)/MAR1!$E$11)</f>
        <v/>
      </c>
      <c r="R808" s="7">
        <f>IF($I808=1,(O808-MAR1!$B$12)/MAR1!$D$12,(O808-MAR1!$C$12)/MAR1!$E$12)</f>
        <v/>
      </c>
      <c r="S808" s="7">
        <f>IF($I808=1,(P808-MAR1!$B$13)/MAR1!$D$13,(P808-MAR1!$C$13)/MAR1!$E$13)</f>
        <v/>
      </c>
      <c r="U808" s="5" t="n">
        <v>807</v>
      </c>
      <c r="V808" s="5" t="n">
        <v>0.650886</v>
      </c>
      <c r="W808" s="5" t="n">
        <v>0.95308</v>
      </c>
      <c r="X808" s="5" t="n">
        <v>0.375897</v>
      </c>
      <c r="Y808" s="5" t="n">
        <v>0.23686</v>
      </c>
      <c r="Z808" s="5" t="n">
        <v>0.410713</v>
      </c>
    </row>
    <row r="809">
      <c r="A809" s="5" t="n">
        <v>808</v>
      </c>
      <c r="B809" s="5" t="n">
        <v>3</v>
      </c>
      <c r="C809" s="5" t="n">
        <v>78</v>
      </c>
      <c r="D809" s="5" t="n">
        <v>3</v>
      </c>
      <c r="E809" s="5" t="n">
        <v>0</v>
      </c>
      <c r="F809" s="5" t="n">
        <v>30.7</v>
      </c>
      <c r="G809" s="5" t="n">
        <v>16.6</v>
      </c>
      <c r="H809" s="5" t="n">
        <v>17.1</v>
      </c>
      <c r="I809" s="6">
        <f>IF(E809&gt;=Markov!$B$3,1,0)</f>
        <v/>
      </c>
      <c r="J809" s="6">
        <f>I808</f>
        <v/>
      </c>
      <c r="K809" s="7">
        <f>MAR1!$B$5+MAR1!$C$5*COS(2*PI()*$C809/365)+MAR1!$D$5*SIN(2*PI()*$C809/365)</f>
        <v/>
      </c>
      <c r="L809" s="7">
        <f>MAR1!$B$6+MAR1!$C$6*COS(2*PI()*$C809/365)+MAR1!$D$6*SIN(2*PI()*$C809/365)</f>
        <v/>
      </c>
      <c r="M809" s="7">
        <f>MAR1!$B$7+MAR1!$C$7*COS(2*PI()*$C809/365)+MAR1!$D$7*SIN(2*PI()*$C809/365)</f>
        <v/>
      </c>
      <c r="N809" s="7">
        <f>F809-K809</f>
        <v/>
      </c>
      <c r="O809" s="7">
        <f>G809-L809</f>
        <v/>
      </c>
      <c r="P809" s="7">
        <f>H809-M809</f>
        <v/>
      </c>
      <c r="Q809" s="7">
        <f>IF($I809=1,(N809-MAR1!$B$11)/MAR1!$D$11,(N809-MAR1!$C$11)/MAR1!$E$11)</f>
        <v/>
      </c>
      <c r="R809" s="7">
        <f>IF($I809=1,(O809-MAR1!$B$12)/MAR1!$D$12,(O809-MAR1!$C$12)/MAR1!$E$12)</f>
        <v/>
      </c>
      <c r="S809" s="7">
        <f>IF($I809=1,(P809-MAR1!$B$13)/MAR1!$D$13,(P809-MAR1!$C$13)/MAR1!$E$13)</f>
        <v/>
      </c>
      <c r="U809" s="5" t="n">
        <v>808</v>
      </c>
      <c r="V809" s="5" t="n">
        <v>0.175295</v>
      </c>
      <c r="W809" s="5" t="n">
        <v>0.8484</v>
      </c>
      <c r="X809" s="5" t="n">
        <v>0.506891</v>
      </c>
      <c r="Y809" s="5" t="n">
        <v>0.25934</v>
      </c>
      <c r="Z809" s="5" t="n">
        <v>0.473024</v>
      </c>
    </row>
    <row r="810">
      <c r="A810" s="5" t="n">
        <v>809</v>
      </c>
      <c r="B810" s="5" t="n">
        <v>3</v>
      </c>
      <c r="C810" s="5" t="n">
        <v>79</v>
      </c>
      <c r="D810" s="5" t="n">
        <v>3</v>
      </c>
      <c r="E810" s="5" t="n">
        <v>0</v>
      </c>
      <c r="F810" s="5" t="n">
        <v>33.5</v>
      </c>
      <c r="G810" s="5" t="n">
        <v>20.4</v>
      </c>
      <c r="H810" s="5" t="n">
        <v>25.17</v>
      </c>
      <c r="I810" s="6">
        <f>IF(E810&gt;=Markov!$B$3,1,0)</f>
        <v/>
      </c>
      <c r="J810" s="6">
        <f>I809</f>
        <v/>
      </c>
      <c r="K810" s="7">
        <f>MAR1!$B$5+MAR1!$C$5*COS(2*PI()*$C810/365)+MAR1!$D$5*SIN(2*PI()*$C810/365)</f>
        <v/>
      </c>
      <c r="L810" s="7">
        <f>MAR1!$B$6+MAR1!$C$6*COS(2*PI()*$C810/365)+MAR1!$D$6*SIN(2*PI()*$C810/365)</f>
        <v/>
      </c>
      <c r="M810" s="7">
        <f>MAR1!$B$7+MAR1!$C$7*COS(2*PI()*$C810/365)+MAR1!$D$7*SIN(2*PI()*$C810/365)</f>
        <v/>
      </c>
      <c r="N810" s="7">
        <f>F810-K810</f>
        <v/>
      </c>
      <c r="O810" s="7">
        <f>G810-L810</f>
        <v/>
      </c>
      <c r="P810" s="7">
        <f>H810-M810</f>
        <v/>
      </c>
      <c r="Q810" s="7">
        <f>IF($I810=1,(N810-MAR1!$B$11)/MAR1!$D$11,(N810-MAR1!$C$11)/MAR1!$E$11)</f>
        <v/>
      </c>
      <c r="R810" s="7">
        <f>IF($I810=1,(O810-MAR1!$B$12)/MAR1!$D$12,(O810-MAR1!$C$12)/MAR1!$E$12)</f>
        <v/>
      </c>
      <c r="S810" s="7">
        <f>IF($I810=1,(P810-MAR1!$B$13)/MAR1!$D$13,(P810-MAR1!$C$13)/MAR1!$E$13)</f>
        <v/>
      </c>
      <c r="U810" s="5" t="n">
        <v>809</v>
      </c>
      <c r="V810" s="5" t="n">
        <v>0.473932</v>
      </c>
      <c r="W810" s="5" t="n">
        <v>0.776598</v>
      </c>
      <c r="X810" s="5" t="n">
        <v>0.5805090000000001</v>
      </c>
      <c r="Y810" s="5" t="n">
        <v>0.416347</v>
      </c>
      <c r="Z810" s="5" t="n">
        <v>0.919899</v>
      </c>
    </row>
    <row r="811">
      <c r="A811" s="5" t="n">
        <v>810</v>
      </c>
      <c r="B811" s="5" t="n">
        <v>3</v>
      </c>
      <c r="C811" s="5" t="n">
        <v>80</v>
      </c>
      <c r="D811" s="5" t="n">
        <v>3</v>
      </c>
      <c r="E811" s="5" t="n">
        <v>0</v>
      </c>
      <c r="F811" s="5" t="n">
        <v>34.7</v>
      </c>
      <c r="G811" s="5" t="n">
        <v>19.7</v>
      </c>
      <c r="H811" s="5" t="n">
        <v>20</v>
      </c>
      <c r="I811" s="6">
        <f>IF(E811&gt;=Markov!$B$3,1,0)</f>
        <v/>
      </c>
      <c r="J811" s="6">
        <f>I810</f>
        <v/>
      </c>
      <c r="K811" s="7">
        <f>MAR1!$B$5+MAR1!$C$5*COS(2*PI()*$C811/365)+MAR1!$D$5*SIN(2*PI()*$C811/365)</f>
        <v/>
      </c>
      <c r="L811" s="7">
        <f>MAR1!$B$6+MAR1!$C$6*COS(2*PI()*$C811/365)+MAR1!$D$6*SIN(2*PI()*$C811/365)</f>
        <v/>
      </c>
      <c r="M811" s="7">
        <f>MAR1!$B$7+MAR1!$C$7*COS(2*PI()*$C811/365)+MAR1!$D$7*SIN(2*PI()*$C811/365)</f>
        <v/>
      </c>
      <c r="N811" s="7">
        <f>F811-K811</f>
        <v/>
      </c>
      <c r="O811" s="7">
        <f>G811-L811</f>
        <v/>
      </c>
      <c r="P811" s="7">
        <f>H811-M811</f>
        <v/>
      </c>
      <c r="Q811" s="7">
        <f>IF($I811=1,(N811-MAR1!$B$11)/MAR1!$D$11,(N811-MAR1!$C$11)/MAR1!$E$11)</f>
        <v/>
      </c>
      <c r="R811" s="7">
        <f>IF($I811=1,(O811-MAR1!$B$12)/MAR1!$D$12,(O811-MAR1!$C$12)/MAR1!$E$12)</f>
        <v/>
      </c>
      <c r="S811" s="7">
        <f>IF($I811=1,(P811-MAR1!$B$13)/MAR1!$D$13,(P811-MAR1!$C$13)/MAR1!$E$13)</f>
        <v/>
      </c>
      <c r="U811" s="5" t="n">
        <v>810</v>
      </c>
      <c r="V811" s="5" t="n">
        <v>0.548359</v>
      </c>
      <c r="W811" s="5" t="n">
        <v>0.745127</v>
      </c>
      <c r="X811" s="5" t="n">
        <v>0.647648</v>
      </c>
      <c r="Y811" s="5" t="n">
        <v>0.337362</v>
      </c>
      <c r="Z811" s="5" t="n">
        <v>0.729916</v>
      </c>
    </row>
    <row r="812">
      <c r="A812" s="5" t="n">
        <v>811</v>
      </c>
      <c r="B812" s="5" t="n">
        <v>3</v>
      </c>
      <c r="C812" s="5" t="n">
        <v>81</v>
      </c>
      <c r="D812" s="5" t="n">
        <v>3</v>
      </c>
      <c r="E812" s="5" t="n">
        <v>0</v>
      </c>
      <c r="F812" s="5" t="n">
        <v>37.9</v>
      </c>
      <c r="G812" s="5" t="n">
        <v>23.8</v>
      </c>
      <c r="H812" s="5" t="n">
        <v>24.24</v>
      </c>
      <c r="I812" s="6">
        <f>IF(E812&gt;=Markov!$B$3,1,0)</f>
        <v/>
      </c>
      <c r="J812" s="6">
        <f>I811</f>
        <v/>
      </c>
      <c r="K812" s="7">
        <f>MAR1!$B$5+MAR1!$C$5*COS(2*PI()*$C812/365)+MAR1!$D$5*SIN(2*PI()*$C812/365)</f>
        <v/>
      </c>
      <c r="L812" s="7">
        <f>MAR1!$B$6+MAR1!$C$6*COS(2*PI()*$C812/365)+MAR1!$D$6*SIN(2*PI()*$C812/365)</f>
        <v/>
      </c>
      <c r="M812" s="7">
        <f>MAR1!$B$7+MAR1!$C$7*COS(2*PI()*$C812/365)+MAR1!$D$7*SIN(2*PI()*$C812/365)</f>
        <v/>
      </c>
      <c r="N812" s="7">
        <f>F812-K812</f>
        <v/>
      </c>
      <c r="O812" s="7">
        <f>G812-L812</f>
        <v/>
      </c>
      <c r="P812" s="7">
        <f>H812-M812</f>
        <v/>
      </c>
      <c r="Q812" s="7">
        <f>IF($I812=1,(N812-MAR1!$B$11)/MAR1!$D$11,(N812-MAR1!$C$11)/MAR1!$E$11)</f>
        <v/>
      </c>
      <c r="R812" s="7">
        <f>IF($I812=1,(O812-MAR1!$B$12)/MAR1!$D$12,(O812-MAR1!$C$12)/MAR1!$E$12)</f>
        <v/>
      </c>
      <c r="S812" s="7">
        <f>IF($I812=1,(P812-MAR1!$B$13)/MAR1!$D$13,(P812-MAR1!$C$13)/MAR1!$E$13)</f>
        <v/>
      </c>
      <c r="U812" s="5" t="n">
        <v>811</v>
      </c>
      <c r="V812" s="5" t="n">
        <v>0.583833</v>
      </c>
      <c r="W812" s="5" t="n">
        <v>0.892288</v>
      </c>
      <c r="X812" s="5" t="n">
        <v>0.315118</v>
      </c>
      <c r="Y812" s="5" t="n">
        <v>0.200335</v>
      </c>
      <c r="Z812" s="5" t="n">
        <v>0.342493</v>
      </c>
    </row>
    <row r="813">
      <c r="A813" s="5" t="n">
        <v>812</v>
      </c>
      <c r="B813" s="5" t="n">
        <v>3</v>
      </c>
      <c r="C813" s="5" t="n">
        <v>82</v>
      </c>
      <c r="D813" s="5" t="n">
        <v>3</v>
      </c>
      <c r="E813" s="5" t="n">
        <v>0</v>
      </c>
      <c r="F813" s="5" t="n">
        <v>38.6</v>
      </c>
      <c r="G813" s="5" t="n">
        <v>22</v>
      </c>
      <c r="H813" s="5" t="n">
        <v>24.93</v>
      </c>
      <c r="I813" s="6">
        <f>IF(E813&gt;=Markov!$B$3,1,0)</f>
        <v/>
      </c>
      <c r="J813" s="6">
        <f>I812</f>
        <v/>
      </c>
      <c r="K813" s="7">
        <f>MAR1!$B$5+MAR1!$C$5*COS(2*PI()*$C813/365)+MAR1!$D$5*SIN(2*PI()*$C813/365)</f>
        <v/>
      </c>
      <c r="L813" s="7">
        <f>MAR1!$B$6+MAR1!$C$6*COS(2*PI()*$C813/365)+MAR1!$D$6*SIN(2*PI()*$C813/365)</f>
        <v/>
      </c>
      <c r="M813" s="7">
        <f>MAR1!$B$7+MAR1!$C$7*COS(2*PI()*$C813/365)+MAR1!$D$7*SIN(2*PI()*$C813/365)</f>
        <v/>
      </c>
      <c r="N813" s="7">
        <f>F813-K813</f>
        <v/>
      </c>
      <c r="O813" s="7">
        <f>G813-L813</f>
        <v/>
      </c>
      <c r="P813" s="7">
        <f>H813-M813</f>
        <v/>
      </c>
      <c r="Q813" s="7">
        <f>IF($I813=1,(N813-MAR1!$B$11)/MAR1!$D$11,(N813-MAR1!$C$11)/MAR1!$E$11)</f>
        <v/>
      </c>
      <c r="R813" s="7">
        <f>IF($I813=1,(O813-MAR1!$B$12)/MAR1!$D$12,(O813-MAR1!$C$12)/MAR1!$E$12)</f>
        <v/>
      </c>
      <c r="S813" s="7">
        <f>IF($I813=1,(P813-MAR1!$B$13)/MAR1!$D$13,(P813-MAR1!$C$13)/MAR1!$E$13)</f>
        <v/>
      </c>
      <c r="U813" s="5" t="n">
        <v>812</v>
      </c>
      <c r="V813" s="5" t="n">
        <v>0.219061</v>
      </c>
      <c r="W813" s="5" t="n">
        <v>0.549759</v>
      </c>
      <c r="X813" s="5" t="n">
        <v>0.115868</v>
      </c>
      <c r="Y813" s="5" t="n">
        <v>0.150898</v>
      </c>
      <c r="Z813" s="5" t="n">
        <v>0.543972</v>
      </c>
    </row>
    <row r="814">
      <c r="A814" s="5" t="n">
        <v>813</v>
      </c>
      <c r="B814" s="5" t="n">
        <v>3</v>
      </c>
      <c r="C814" s="5" t="n">
        <v>83</v>
      </c>
      <c r="D814" s="5" t="n">
        <v>3</v>
      </c>
      <c r="E814" s="5" t="n">
        <v>0</v>
      </c>
      <c r="F814" s="5" t="n">
        <v>39.5</v>
      </c>
      <c r="G814" s="5" t="n">
        <v>23</v>
      </c>
      <c r="H814" s="5" t="n">
        <v>25.46</v>
      </c>
      <c r="I814" s="6">
        <f>IF(E814&gt;=Markov!$B$3,1,0)</f>
        <v/>
      </c>
      <c r="J814" s="6">
        <f>I813</f>
        <v/>
      </c>
      <c r="K814" s="7">
        <f>MAR1!$B$5+MAR1!$C$5*COS(2*PI()*$C814/365)+MAR1!$D$5*SIN(2*PI()*$C814/365)</f>
        <v/>
      </c>
      <c r="L814" s="7">
        <f>MAR1!$B$6+MAR1!$C$6*COS(2*PI()*$C814/365)+MAR1!$D$6*SIN(2*PI()*$C814/365)</f>
        <v/>
      </c>
      <c r="M814" s="7">
        <f>MAR1!$B$7+MAR1!$C$7*COS(2*PI()*$C814/365)+MAR1!$D$7*SIN(2*PI()*$C814/365)</f>
        <v/>
      </c>
      <c r="N814" s="7">
        <f>F814-K814</f>
        <v/>
      </c>
      <c r="O814" s="7">
        <f>G814-L814</f>
        <v/>
      </c>
      <c r="P814" s="7">
        <f>H814-M814</f>
        <v/>
      </c>
      <c r="Q814" s="7">
        <f>IF($I814=1,(N814-MAR1!$B$11)/MAR1!$D$11,(N814-MAR1!$C$11)/MAR1!$E$11)</f>
        <v/>
      </c>
      <c r="R814" s="7">
        <f>IF($I814=1,(O814-MAR1!$B$12)/MAR1!$D$12,(O814-MAR1!$C$12)/MAR1!$E$12)</f>
        <v/>
      </c>
      <c r="S814" s="7">
        <f>IF($I814=1,(P814-MAR1!$B$13)/MAR1!$D$13,(P814-MAR1!$C$13)/MAR1!$E$13)</f>
        <v/>
      </c>
      <c r="U814" s="5" t="n">
        <v>813</v>
      </c>
      <c r="V814" s="5" t="n">
        <v>0.874308</v>
      </c>
      <c r="W814" s="5" t="n">
        <v>0.27824</v>
      </c>
      <c r="X814" s="5" t="n">
        <v>0.7932090000000001</v>
      </c>
      <c r="Y814" s="5" t="n">
        <v>0.87269</v>
      </c>
      <c r="Z814" s="5" t="n">
        <v>0.787241</v>
      </c>
    </row>
    <row r="815">
      <c r="A815" s="5" t="n">
        <v>814</v>
      </c>
      <c r="B815" s="5" t="n">
        <v>3</v>
      </c>
      <c r="C815" s="5" t="n">
        <v>84</v>
      </c>
      <c r="D815" s="5" t="n">
        <v>3</v>
      </c>
      <c r="E815" s="5" t="n">
        <v>0</v>
      </c>
      <c r="F815" s="5" t="n">
        <v>41.7</v>
      </c>
      <c r="G815" s="5" t="n">
        <v>24.1</v>
      </c>
      <c r="H815" s="5" t="n">
        <v>23.37</v>
      </c>
      <c r="I815" s="6">
        <f>IF(E815&gt;=Markov!$B$3,1,0)</f>
        <v/>
      </c>
      <c r="J815" s="6">
        <f>I814</f>
        <v/>
      </c>
      <c r="K815" s="7">
        <f>MAR1!$B$5+MAR1!$C$5*COS(2*PI()*$C815/365)+MAR1!$D$5*SIN(2*PI()*$C815/365)</f>
        <v/>
      </c>
      <c r="L815" s="7">
        <f>MAR1!$B$6+MAR1!$C$6*COS(2*PI()*$C815/365)+MAR1!$D$6*SIN(2*PI()*$C815/365)</f>
        <v/>
      </c>
      <c r="M815" s="7">
        <f>MAR1!$B$7+MAR1!$C$7*COS(2*PI()*$C815/365)+MAR1!$D$7*SIN(2*PI()*$C815/365)</f>
        <v/>
      </c>
      <c r="N815" s="7">
        <f>F815-K815</f>
        <v/>
      </c>
      <c r="O815" s="7">
        <f>G815-L815</f>
        <v/>
      </c>
      <c r="P815" s="7">
        <f>H815-M815</f>
        <v/>
      </c>
      <c r="Q815" s="7">
        <f>IF($I815=1,(N815-MAR1!$B$11)/MAR1!$D$11,(N815-MAR1!$C$11)/MAR1!$E$11)</f>
        <v/>
      </c>
      <c r="R815" s="7">
        <f>IF($I815=1,(O815-MAR1!$B$12)/MAR1!$D$12,(O815-MAR1!$C$12)/MAR1!$E$12)</f>
        <v/>
      </c>
      <c r="S815" s="7">
        <f>IF($I815=1,(P815-MAR1!$B$13)/MAR1!$D$13,(P815-MAR1!$C$13)/MAR1!$E$13)</f>
        <v/>
      </c>
      <c r="U815" s="5" t="n">
        <v>814</v>
      </c>
      <c r="V815" s="5" t="n">
        <v>0.830881</v>
      </c>
      <c r="W815" s="5" t="n">
        <v>0.727441</v>
      </c>
      <c r="X815" s="5" t="n">
        <v>0.100899</v>
      </c>
      <c r="Y815" s="5" t="n">
        <v>0.431469</v>
      </c>
      <c r="Z815" s="5" t="n">
        <v>0.841764</v>
      </c>
    </row>
    <row r="816">
      <c r="A816" s="5" t="n">
        <v>815</v>
      </c>
      <c r="B816" s="5" t="n">
        <v>3</v>
      </c>
      <c r="C816" s="5" t="n">
        <v>85</v>
      </c>
      <c r="D816" s="5" t="n">
        <v>3</v>
      </c>
      <c r="E816" s="5" t="n">
        <v>0</v>
      </c>
      <c r="F816" s="5" t="n">
        <v>39.9</v>
      </c>
      <c r="G816" s="5" t="n">
        <v>23.6</v>
      </c>
      <c r="H816" s="5" t="n">
        <v>21.96</v>
      </c>
      <c r="I816" s="6">
        <f>IF(E816&gt;=Markov!$B$3,1,0)</f>
        <v/>
      </c>
      <c r="J816" s="6">
        <f>I815</f>
        <v/>
      </c>
      <c r="K816" s="7">
        <f>MAR1!$B$5+MAR1!$C$5*COS(2*PI()*$C816/365)+MAR1!$D$5*SIN(2*PI()*$C816/365)</f>
        <v/>
      </c>
      <c r="L816" s="7">
        <f>MAR1!$B$6+MAR1!$C$6*COS(2*PI()*$C816/365)+MAR1!$D$6*SIN(2*PI()*$C816/365)</f>
        <v/>
      </c>
      <c r="M816" s="7">
        <f>MAR1!$B$7+MAR1!$C$7*COS(2*PI()*$C816/365)+MAR1!$D$7*SIN(2*PI()*$C816/365)</f>
        <v/>
      </c>
      <c r="N816" s="7">
        <f>F816-K816</f>
        <v/>
      </c>
      <c r="O816" s="7">
        <f>G816-L816</f>
        <v/>
      </c>
      <c r="P816" s="7">
        <f>H816-M816</f>
        <v/>
      </c>
      <c r="Q816" s="7">
        <f>IF($I816=1,(N816-MAR1!$B$11)/MAR1!$D$11,(N816-MAR1!$C$11)/MAR1!$E$11)</f>
        <v/>
      </c>
      <c r="R816" s="7">
        <f>IF($I816=1,(O816-MAR1!$B$12)/MAR1!$D$12,(O816-MAR1!$C$12)/MAR1!$E$12)</f>
        <v/>
      </c>
      <c r="S816" s="7">
        <f>IF($I816=1,(P816-MAR1!$B$13)/MAR1!$D$13,(P816-MAR1!$C$13)/MAR1!$E$13)</f>
        <v/>
      </c>
      <c r="U816" s="5" t="n">
        <v>815</v>
      </c>
      <c r="V816" s="5" t="n">
        <v>0.49216</v>
      </c>
      <c r="W816" s="5" t="n">
        <v>0.524748</v>
      </c>
      <c r="X816" s="5" t="n">
        <v>0.198407</v>
      </c>
      <c r="Y816" s="5" t="n">
        <v>0.672291</v>
      </c>
      <c r="Z816" s="5" t="n">
        <v>0.80061</v>
      </c>
    </row>
    <row r="817">
      <c r="A817" s="5" t="n">
        <v>816</v>
      </c>
      <c r="B817" s="5" t="n">
        <v>3</v>
      </c>
      <c r="C817" s="5" t="n">
        <v>86</v>
      </c>
      <c r="D817" s="5" t="n">
        <v>3</v>
      </c>
      <c r="E817" s="5" t="n">
        <v>0</v>
      </c>
      <c r="F817" s="5" t="n">
        <v>39.4</v>
      </c>
      <c r="G817" s="5" t="n">
        <v>21.2</v>
      </c>
      <c r="H817" s="5" t="n">
        <v>18.06</v>
      </c>
      <c r="I817" s="6">
        <f>IF(E817&gt;=Markov!$B$3,1,0)</f>
        <v/>
      </c>
      <c r="J817" s="6">
        <f>I816</f>
        <v/>
      </c>
      <c r="K817" s="7">
        <f>MAR1!$B$5+MAR1!$C$5*COS(2*PI()*$C817/365)+MAR1!$D$5*SIN(2*PI()*$C817/365)</f>
        <v/>
      </c>
      <c r="L817" s="7">
        <f>MAR1!$B$6+MAR1!$C$6*COS(2*PI()*$C817/365)+MAR1!$D$6*SIN(2*PI()*$C817/365)</f>
        <v/>
      </c>
      <c r="M817" s="7">
        <f>MAR1!$B$7+MAR1!$C$7*COS(2*PI()*$C817/365)+MAR1!$D$7*SIN(2*PI()*$C817/365)</f>
        <v/>
      </c>
      <c r="N817" s="7">
        <f>F817-K817</f>
        <v/>
      </c>
      <c r="O817" s="7">
        <f>G817-L817</f>
        <v/>
      </c>
      <c r="P817" s="7">
        <f>H817-M817</f>
        <v/>
      </c>
      <c r="Q817" s="7">
        <f>IF($I817=1,(N817-MAR1!$B$11)/MAR1!$D$11,(N817-MAR1!$C$11)/MAR1!$E$11)</f>
        <v/>
      </c>
      <c r="R817" s="7">
        <f>IF($I817=1,(O817-MAR1!$B$12)/MAR1!$D$12,(O817-MAR1!$C$12)/MAR1!$E$12)</f>
        <v/>
      </c>
      <c r="S817" s="7">
        <f>IF($I817=1,(P817-MAR1!$B$13)/MAR1!$D$13,(P817-MAR1!$C$13)/MAR1!$E$13)</f>
        <v/>
      </c>
      <c r="U817" s="5" t="n">
        <v>816</v>
      </c>
      <c r="V817" s="5" t="n">
        <v>0.752121</v>
      </c>
      <c r="W817" s="5" t="n">
        <v>0.944728</v>
      </c>
      <c r="X817" s="5" t="n">
        <v>0.058748</v>
      </c>
      <c r="Y817" s="5" t="n">
        <v>0.945624</v>
      </c>
      <c r="Z817" s="5" t="n">
        <v>0.268595</v>
      </c>
    </row>
    <row r="818">
      <c r="A818" s="5" t="n">
        <v>817</v>
      </c>
      <c r="B818" s="5" t="n">
        <v>3</v>
      </c>
      <c r="C818" s="5" t="n">
        <v>87</v>
      </c>
      <c r="D818" s="5" t="n">
        <v>3</v>
      </c>
      <c r="E818" s="5" t="n">
        <v>0</v>
      </c>
      <c r="F818" s="5" t="n">
        <v>39.2</v>
      </c>
      <c r="G818" s="5" t="n">
        <v>22.4</v>
      </c>
      <c r="H818" s="5" t="n">
        <v>20.58</v>
      </c>
      <c r="I818" s="6">
        <f>IF(E818&gt;=Markov!$B$3,1,0)</f>
        <v/>
      </c>
      <c r="J818" s="6">
        <f>I817</f>
        <v/>
      </c>
      <c r="K818" s="7">
        <f>MAR1!$B$5+MAR1!$C$5*COS(2*PI()*$C818/365)+MAR1!$D$5*SIN(2*PI()*$C818/365)</f>
        <v/>
      </c>
      <c r="L818" s="7">
        <f>MAR1!$B$6+MAR1!$C$6*COS(2*PI()*$C818/365)+MAR1!$D$6*SIN(2*PI()*$C818/365)</f>
        <v/>
      </c>
      <c r="M818" s="7">
        <f>MAR1!$B$7+MAR1!$C$7*COS(2*PI()*$C818/365)+MAR1!$D$7*SIN(2*PI()*$C818/365)</f>
        <v/>
      </c>
      <c r="N818" s="7">
        <f>F818-K818</f>
        <v/>
      </c>
      <c r="O818" s="7">
        <f>G818-L818</f>
        <v/>
      </c>
      <c r="P818" s="7">
        <f>H818-M818</f>
        <v/>
      </c>
      <c r="Q818" s="7">
        <f>IF($I818=1,(N818-MAR1!$B$11)/MAR1!$D$11,(N818-MAR1!$C$11)/MAR1!$E$11)</f>
        <v/>
      </c>
      <c r="R818" s="7">
        <f>IF($I818=1,(O818-MAR1!$B$12)/MAR1!$D$12,(O818-MAR1!$C$12)/MAR1!$E$12)</f>
        <v/>
      </c>
      <c r="S818" s="7">
        <f>IF($I818=1,(P818-MAR1!$B$13)/MAR1!$D$13,(P818-MAR1!$C$13)/MAR1!$E$13)</f>
        <v/>
      </c>
      <c r="U818" s="5" t="n">
        <v>817</v>
      </c>
      <c r="V818" s="5" t="n">
        <v>0.310349</v>
      </c>
      <c r="W818" s="5" t="n">
        <v>0.349059</v>
      </c>
      <c r="X818" s="5" t="n">
        <v>0.260529</v>
      </c>
      <c r="Y818" s="5" t="n">
        <v>0.315571</v>
      </c>
      <c r="Z818" s="5" t="n">
        <v>0.203865</v>
      </c>
    </row>
    <row r="819">
      <c r="A819" s="5" t="n">
        <v>818</v>
      </c>
      <c r="B819" s="5" t="n">
        <v>3</v>
      </c>
      <c r="C819" s="5" t="n">
        <v>88</v>
      </c>
      <c r="D819" s="5" t="n">
        <v>3</v>
      </c>
      <c r="E819" s="5" t="n">
        <v>0</v>
      </c>
      <c r="F819" s="5" t="n">
        <v>38</v>
      </c>
      <c r="G819" s="5" t="n">
        <v>24.6</v>
      </c>
      <c r="H819" s="5" t="n">
        <v>21.66</v>
      </c>
      <c r="I819" s="6">
        <f>IF(E819&gt;=Markov!$B$3,1,0)</f>
        <v/>
      </c>
      <c r="J819" s="6">
        <f>I818</f>
        <v/>
      </c>
      <c r="K819" s="7">
        <f>MAR1!$B$5+MAR1!$C$5*COS(2*PI()*$C819/365)+MAR1!$D$5*SIN(2*PI()*$C819/365)</f>
        <v/>
      </c>
      <c r="L819" s="7">
        <f>MAR1!$B$6+MAR1!$C$6*COS(2*PI()*$C819/365)+MAR1!$D$6*SIN(2*PI()*$C819/365)</f>
        <v/>
      </c>
      <c r="M819" s="7">
        <f>MAR1!$B$7+MAR1!$C$7*COS(2*PI()*$C819/365)+MAR1!$D$7*SIN(2*PI()*$C819/365)</f>
        <v/>
      </c>
      <c r="N819" s="7">
        <f>F819-K819</f>
        <v/>
      </c>
      <c r="O819" s="7">
        <f>G819-L819</f>
        <v/>
      </c>
      <c r="P819" s="7">
        <f>H819-M819</f>
        <v/>
      </c>
      <c r="Q819" s="7">
        <f>IF($I819=1,(N819-MAR1!$B$11)/MAR1!$D$11,(N819-MAR1!$C$11)/MAR1!$E$11)</f>
        <v/>
      </c>
      <c r="R819" s="7">
        <f>IF($I819=1,(O819-MAR1!$B$12)/MAR1!$D$12,(O819-MAR1!$C$12)/MAR1!$E$12)</f>
        <v/>
      </c>
      <c r="S819" s="7">
        <f>IF($I819=1,(P819-MAR1!$B$13)/MAR1!$D$13,(P819-MAR1!$C$13)/MAR1!$E$13)</f>
        <v/>
      </c>
      <c r="U819" s="5" t="n">
        <v>818</v>
      </c>
      <c r="V819" s="5" t="n">
        <v>0.141733</v>
      </c>
      <c r="W819" s="5" t="n">
        <v>0.356304</v>
      </c>
      <c r="X819" s="5" t="n">
        <v>0.947447</v>
      </c>
      <c r="Y819" s="5" t="n">
        <v>0.131782</v>
      </c>
      <c r="Z819" s="5" t="n">
        <v>0.133416</v>
      </c>
    </row>
    <row r="820">
      <c r="A820" s="5" t="n">
        <v>819</v>
      </c>
      <c r="B820" s="5" t="n">
        <v>3</v>
      </c>
      <c r="C820" s="5" t="n">
        <v>89</v>
      </c>
      <c r="D820" s="5" t="n">
        <v>3</v>
      </c>
      <c r="E820" s="5" t="n">
        <v>0</v>
      </c>
      <c r="F820" s="5" t="n">
        <v>37.9</v>
      </c>
      <c r="G820" s="5" t="n">
        <v>24.5</v>
      </c>
      <c r="H820" s="5" t="n">
        <v>22.71</v>
      </c>
      <c r="I820" s="6">
        <f>IF(E820&gt;=Markov!$B$3,1,0)</f>
        <v/>
      </c>
      <c r="J820" s="6">
        <f>I819</f>
        <v/>
      </c>
      <c r="K820" s="7">
        <f>MAR1!$B$5+MAR1!$C$5*COS(2*PI()*$C820/365)+MAR1!$D$5*SIN(2*PI()*$C820/365)</f>
        <v/>
      </c>
      <c r="L820" s="7">
        <f>MAR1!$B$6+MAR1!$C$6*COS(2*PI()*$C820/365)+MAR1!$D$6*SIN(2*PI()*$C820/365)</f>
        <v/>
      </c>
      <c r="M820" s="7">
        <f>MAR1!$B$7+MAR1!$C$7*COS(2*PI()*$C820/365)+MAR1!$D$7*SIN(2*PI()*$C820/365)</f>
        <v/>
      </c>
      <c r="N820" s="7">
        <f>F820-K820</f>
        <v/>
      </c>
      <c r="O820" s="7">
        <f>G820-L820</f>
        <v/>
      </c>
      <c r="P820" s="7">
        <f>H820-M820</f>
        <v/>
      </c>
      <c r="Q820" s="7">
        <f>IF($I820=1,(N820-MAR1!$B$11)/MAR1!$D$11,(N820-MAR1!$C$11)/MAR1!$E$11)</f>
        <v/>
      </c>
      <c r="R820" s="7">
        <f>IF($I820=1,(O820-MAR1!$B$12)/MAR1!$D$12,(O820-MAR1!$C$12)/MAR1!$E$12)</f>
        <v/>
      </c>
      <c r="S820" s="7">
        <f>IF($I820=1,(P820-MAR1!$B$13)/MAR1!$D$13,(P820-MAR1!$C$13)/MAR1!$E$13)</f>
        <v/>
      </c>
      <c r="U820" s="5" t="n">
        <v>819</v>
      </c>
      <c r="V820" s="5" t="n">
        <v>0.360896</v>
      </c>
      <c r="W820" s="5" t="n">
        <v>0.157476</v>
      </c>
      <c r="X820" s="5" t="n">
        <v>0.958348</v>
      </c>
      <c r="Y820" s="5" t="n">
        <v>0.396625</v>
      </c>
      <c r="Z820" s="5" t="n">
        <v>0.135617</v>
      </c>
    </row>
    <row r="821">
      <c r="A821" s="5" t="n">
        <v>820</v>
      </c>
      <c r="B821" s="5" t="n">
        <v>3</v>
      </c>
      <c r="C821" s="5" t="n">
        <v>90</v>
      </c>
      <c r="D821" s="5" t="n">
        <v>3</v>
      </c>
      <c r="E821" s="5" t="n">
        <v>0</v>
      </c>
      <c r="F821" s="5" t="n">
        <v>39.9</v>
      </c>
      <c r="G821" s="5" t="n">
        <v>23.8</v>
      </c>
      <c r="H821" s="5" t="n">
        <v>21.25</v>
      </c>
      <c r="I821" s="6">
        <f>IF(E821&gt;=Markov!$B$3,1,0)</f>
        <v/>
      </c>
      <c r="J821" s="6">
        <f>I820</f>
        <v/>
      </c>
      <c r="K821" s="7">
        <f>MAR1!$B$5+MAR1!$C$5*COS(2*PI()*$C821/365)+MAR1!$D$5*SIN(2*PI()*$C821/365)</f>
        <v/>
      </c>
      <c r="L821" s="7">
        <f>MAR1!$B$6+MAR1!$C$6*COS(2*PI()*$C821/365)+MAR1!$D$6*SIN(2*PI()*$C821/365)</f>
        <v/>
      </c>
      <c r="M821" s="7">
        <f>MAR1!$B$7+MAR1!$C$7*COS(2*PI()*$C821/365)+MAR1!$D$7*SIN(2*PI()*$C821/365)</f>
        <v/>
      </c>
      <c r="N821" s="7">
        <f>F821-K821</f>
        <v/>
      </c>
      <c r="O821" s="7">
        <f>G821-L821</f>
        <v/>
      </c>
      <c r="P821" s="7">
        <f>H821-M821</f>
        <v/>
      </c>
      <c r="Q821" s="7">
        <f>IF($I821=1,(N821-MAR1!$B$11)/MAR1!$D$11,(N821-MAR1!$C$11)/MAR1!$E$11)</f>
        <v/>
      </c>
      <c r="R821" s="7">
        <f>IF($I821=1,(O821-MAR1!$B$12)/MAR1!$D$12,(O821-MAR1!$C$12)/MAR1!$E$12)</f>
        <v/>
      </c>
      <c r="S821" s="7">
        <f>IF($I821=1,(P821-MAR1!$B$13)/MAR1!$D$13,(P821-MAR1!$C$13)/MAR1!$E$13)</f>
        <v/>
      </c>
      <c r="U821" s="5" t="n">
        <v>820</v>
      </c>
      <c r="V821" s="5" t="n">
        <v>0.580938</v>
      </c>
      <c r="W821" s="5" t="n">
        <v>0.308559</v>
      </c>
      <c r="X821" s="5" t="n">
        <v>0.314761</v>
      </c>
      <c r="Y821" s="5" t="n">
        <v>0.198353</v>
      </c>
      <c r="Z821" s="5" t="n">
        <v>0.8943950000000001</v>
      </c>
    </row>
    <row r="822">
      <c r="A822" s="5" t="n">
        <v>821</v>
      </c>
      <c r="B822" s="5" t="n">
        <v>3</v>
      </c>
      <c r="C822" s="5" t="n">
        <v>91</v>
      </c>
      <c r="D822" s="5" t="n">
        <v>4</v>
      </c>
      <c r="E822" s="5" t="n">
        <v>0</v>
      </c>
      <c r="F822" s="5" t="n">
        <v>38.9</v>
      </c>
      <c r="G822" s="5" t="n">
        <v>25.8</v>
      </c>
      <c r="H822" s="5" t="n">
        <v>23.47</v>
      </c>
      <c r="I822" s="6">
        <f>IF(E822&gt;=Markov!$B$3,1,0)</f>
        <v/>
      </c>
      <c r="J822" s="6">
        <f>I821</f>
        <v/>
      </c>
      <c r="K822" s="7">
        <f>MAR1!$B$5+MAR1!$C$5*COS(2*PI()*$C822/365)+MAR1!$D$5*SIN(2*PI()*$C822/365)</f>
        <v/>
      </c>
      <c r="L822" s="7">
        <f>MAR1!$B$6+MAR1!$C$6*COS(2*PI()*$C822/365)+MAR1!$D$6*SIN(2*PI()*$C822/365)</f>
        <v/>
      </c>
      <c r="M822" s="7">
        <f>MAR1!$B$7+MAR1!$C$7*COS(2*PI()*$C822/365)+MAR1!$D$7*SIN(2*PI()*$C822/365)</f>
        <v/>
      </c>
      <c r="N822" s="7">
        <f>F822-K822</f>
        <v/>
      </c>
      <c r="O822" s="7">
        <f>G822-L822</f>
        <v/>
      </c>
      <c r="P822" s="7">
        <f>H822-M822</f>
        <v/>
      </c>
      <c r="Q822" s="7">
        <f>IF($I822=1,(N822-MAR1!$B$11)/MAR1!$D$11,(N822-MAR1!$C$11)/MAR1!$E$11)</f>
        <v/>
      </c>
      <c r="R822" s="7">
        <f>IF($I822=1,(O822-MAR1!$B$12)/MAR1!$D$12,(O822-MAR1!$C$12)/MAR1!$E$12)</f>
        <v/>
      </c>
      <c r="S822" s="7">
        <f>IF($I822=1,(P822-MAR1!$B$13)/MAR1!$D$13,(P822-MAR1!$C$13)/MAR1!$E$13)</f>
        <v/>
      </c>
      <c r="U822" s="5" t="n">
        <v>821</v>
      </c>
      <c r="V822" s="5" t="n">
        <v>0.886619</v>
      </c>
      <c r="W822" s="5" t="n">
        <v>0.388194</v>
      </c>
      <c r="X822" s="5" t="n">
        <v>0.753843</v>
      </c>
      <c r="Y822" s="5" t="n">
        <v>0.5160940000000001</v>
      </c>
      <c r="Z822" s="5" t="n">
        <v>0.538301</v>
      </c>
    </row>
    <row r="823">
      <c r="A823" s="5" t="n">
        <v>822</v>
      </c>
      <c r="B823" s="5" t="n">
        <v>3</v>
      </c>
      <c r="C823" s="5" t="n">
        <v>92</v>
      </c>
      <c r="D823" s="5" t="n">
        <v>4</v>
      </c>
      <c r="E823" s="5" t="n">
        <v>0</v>
      </c>
      <c r="F823" s="5" t="n">
        <v>37.9</v>
      </c>
      <c r="G823" s="5" t="n">
        <v>24.5</v>
      </c>
      <c r="H823" s="5" t="n">
        <v>21.06</v>
      </c>
      <c r="I823" s="6">
        <f>IF(E823&gt;=Markov!$B$3,1,0)</f>
        <v/>
      </c>
      <c r="J823" s="6">
        <f>I822</f>
        <v/>
      </c>
      <c r="K823" s="7">
        <f>MAR1!$B$5+MAR1!$C$5*COS(2*PI()*$C823/365)+MAR1!$D$5*SIN(2*PI()*$C823/365)</f>
        <v/>
      </c>
      <c r="L823" s="7">
        <f>MAR1!$B$6+MAR1!$C$6*COS(2*PI()*$C823/365)+MAR1!$D$6*SIN(2*PI()*$C823/365)</f>
        <v/>
      </c>
      <c r="M823" s="7">
        <f>MAR1!$B$7+MAR1!$C$7*COS(2*PI()*$C823/365)+MAR1!$D$7*SIN(2*PI()*$C823/365)</f>
        <v/>
      </c>
      <c r="N823" s="7">
        <f>F823-K823</f>
        <v/>
      </c>
      <c r="O823" s="7">
        <f>G823-L823</f>
        <v/>
      </c>
      <c r="P823" s="7">
        <f>H823-M823</f>
        <v/>
      </c>
      <c r="Q823" s="7">
        <f>IF($I823=1,(N823-MAR1!$B$11)/MAR1!$D$11,(N823-MAR1!$C$11)/MAR1!$E$11)</f>
        <v/>
      </c>
      <c r="R823" s="7">
        <f>IF($I823=1,(O823-MAR1!$B$12)/MAR1!$D$12,(O823-MAR1!$C$12)/MAR1!$E$12)</f>
        <v/>
      </c>
      <c r="S823" s="7">
        <f>IF($I823=1,(P823-MAR1!$B$13)/MAR1!$D$13,(P823-MAR1!$C$13)/MAR1!$E$13)</f>
        <v/>
      </c>
      <c r="U823" s="5" t="n">
        <v>822</v>
      </c>
      <c r="V823" s="5" t="n">
        <v>0.943593</v>
      </c>
      <c r="W823" s="5" t="n">
        <v>0.577361</v>
      </c>
      <c r="X823" s="5" t="n">
        <v>0.917933</v>
      </c>
      <c r="Y823" s="5" t="n">
        <v>0.329768</v>
      </c>
      <c r="Z823" s="5" t="n">
        <v>0.184299</v>
      </c>
    </row>
    <row r="824">
      <c r="A824" s="5" t="n">
        <v>823</v>
      </c>
      <c r="B824" s="5" t="n">
        <v>3</v>
      </c>
      <c r="C824" s="5" t="n">
        <v>93</v>
      </c>
      <c r="D824" s="5" t="n">
        <v>4</v>
      </c>
      <c r="E824" s="5" t="n">
        <v>0</v>
      </c>
      <c r="F824" s="5" t="n">
        <v>39.3</v>
      </c>
      <c r="G824" s="5" t="n">
        <v>24.3</v>
      </c>
      <c r="H824" s="5" t="n">
        <v>24.72</v>
      </c>
      <c r="I824" s="6">
        <f>IF(E824&gt;=Markov!$B$3,1,0)</f>
        <v/>
      </c>
      <c r="J824" s="6">
        <f>I823</f>
        <v/>
      </c>
      <c r="K824" s="7">
        <f>MAR1!$B$5+MAR1!$C$5*COS(2*PI()*$C824/365)+MAR1!$D$5*SIN(2*PI()*$C824/365)</f>
        <v/>
      </c>
      <c r="L824" s="7">
        <f>MAR1!$B$6+MAR1!$C$6*COS(2*PI()*$C824/365)+MAR1!$D$6*SIN(2*PI()*$C824/365)</f>
        <v/>
      </c>
      <c r="M824" s="7">
        <f>MAR1!$B$7+MAR1!$C$7*COS(2*PI()*$C824/365)+MAR1!$D$7*SIN(2*PI()*$C824/365)</f>
        <v/>
      </c>
      <c r="N824" s="7">
        <f>F824-K824</f>
        <v/>
      </c>
      <c r="O824" s="7">
        <f>G824-L824</f>
        <v/>
      </c>
      <c r="P824" s="7">
        <f>H824-M824</f>
        <v/>
      </c>
      <c r="Q824" s="7">
        <f>IF($I824=1,(N824-MAR1!$B$11)/MAR1!$D$11,(N824-MAR1!$C$11)/MAR1!$E$11)</f>
        <v/>
      </c>
      <c r="R824" s="7">
        <f>IF($I824=1,(O824-MAR1!$B$12)/MAR1!$D$12,(O824-MAR1!$C$12)/MAR1!$E$12)</f>
        <v/>
      </c>
      <c r="S824" s="7">
        <f>IF($I824=1,(P824-MAR1!$B$13)/MAR1!$D$13,(P824-MAR1!$C$13)/MAR1!$E$13)</f>
        <v/>
      </c>
      <c r="U824" s="5" t="n">
        <v>823</v>
      </c>
      <c r="V824" s="5" t="n">
        <v>0.180086</v>
      </c>
      <c r="W824" s="5" t="n">
        <v>0.158564</v>
      </c>
      <c r="X824" s="5" t="n">
        <v>0.141243</v>
      </c>
      <c r="Y824" s="5" t="n">
        <v>0.9794659999999999</v>
      </c>
      <c r="Z824" s="5" t="n">
        <v>0.24024</v>
      </c>
    </row>
    <row r="825">
      <c r="A825" s="5" t="n">
        <v>824</v>
      </c>
      <c r="B825" s="5" t="n">
        <v>3</v>
      </c>
      <c r="C825" s="5" t="n">
        <v>94</v>
      </c>
      <c r="D825" s="5" t="n">
        <v>4</v>
      </c>
      <c r="E825" s="5" t="n">
        <v>0</v>
      </c>
      <c r="F825" s="5" t="n">
        <v>39.3</v>
      </c>
      <c r="G825" s="5" t="n">
        <v>23.9</v>
      </c>
      <c r="H825" s="5" t="n">
        <v>23.27</v>
      </c>
      <c r="I825" s="6">
        <f>IF(E825&gt;=Markov!$B$3,1,0)</f>
        <v/>
      </c>
      <c r="J825" s="6">
        <f>I824</f>
        <v/>
      </c>
      <c r="K825" s="7">
        <f>MAR1!$B$5+MAR1!$C$5*COS(2*PI()*$C825/365)+MAR1!$D$5*SIN(2*PI()*$C825/365)</f>
        <v/>
      </c>
      <c r="L825" s="7">
        <f>MAR1!$B$6+MAR1!$C$6*COS(2*PI()*$C825/365)+MAR1!$D$6*SIN(2*PI()*$C825/365)</f>
        <v/>
      </c>
      <c r="M825" s="7">
        <f>MAR1!$B$7+MAR1!$C$7*COS(2*PI()*$C825/365)+MAR1!$D$7*SIN(2*PI()*$C825/365)</f>
        <v/>
      </c>
      <c r="N825" s="7">
        <f>F825-K825</f>
        <v/>
      </c>
      <c r="O825" s="7">
        <f>G825-L825</f>
        <v/>
      </c>
      <c r="P825" s="7">
        <f>H825-M825</f>
        <v/>
      </c>
      <c r="Q825" s="7">
        <f>IF($I825=1,(N825-MAR1!$B$11)/MAR1!$D$11,(N825-MAR1!$C$11)/MAR1!$E$11)</f>
        <v/>
      </c>
      <c r="R825" s="7">
        <f>IF($I825=1,(O825-MAR1!$B$12)/MAR1!$D$12,(O825-MAR1!$C$12)/MAR1!$E$12)</f>
        <v/>
      </c>
      <c r="S825" s="7">
        <f>IF($I825=1,(P825-MAR1!$B$13)/MAR1!$D$13,(P825-MAR1!$C$13)/MAR1!$E$13)</f>
        <v/>
      </c>
      <c r="U825" s="5" t="n">
        <v>824</v>
      </c>
      <c r="V825" s="5" t="n">
        <v>0.792874</v>
      </c>
      <c r="W825" s="5" t="n">
        <v>0.57231</v>
      </c>
      <c r="X825" s="5" t="n">
        <v>0.479385</v>
      </c>
      <c r="Y825" s="5" t="n">
        <v>0.851024</v>
      </c>
      <c r="Z825" s="5" t="n">
        <v>0.788151</v>
      </c>
    </row>
    <row r="826">
      <c r="A826" s="5" t="n">
        <v>825</v>
      </c>
      <c r="B826" s="5" t="n">
        <v>3</v>
      </c>
      <c r="C826" s="5" t="n">
        <v>95</v>
      </c>
      <c r="D826" s="5" t="n">
        <v>4</v>
      </c>
      <c r="E826" s="5" t="n">
        <v>0</v>
      </c>
      <c r="F826" s="5" t="n">
        <v>38.4</v>
      </c>
      <c r="G826" s="5" t="n">
        <v>26.4</v>
      </c>
      <c r="H826" s="5" t="n">
        <v>23.81</v>
      </c>
      <c r="I826" s="6">
        <f>IF(E826&gt;=Markov!$B$3,1,0)</f>
        <v/>
      </c>
      <c r="J826" s="6">
        <f>I825</f>
        <v/>
      </c>
      <c r="K826" s="7">
        <f>MAR1!$B$5+MAR1!$C$5*COS(2*PI()*$C826/365)+MAR1!$D$5*SIN(2*PI()*$C826/365)</f>
        <v/>
      </c>
      <c r="L826" s="7">
        <f>MAR1!$B$6+MAR1!$C$6*COS(2*PI()*$C826/365)+MAR1!$D$6*SIN(2*PI()*$C826/365)</f>
        <v/>
      </c>
      <c r="M826" s="7">
        <f>MAR1!$B$7+MAR1!$C$7*COS(2*PI()*$C826/365)+MAR1!$D$7*SIN(2*PI()*$C826/365)</f>
        <v/>
      </c>
      <c r="N826" s="7">
        <f>F826-K826</f>
        <v/>
      </c>
      <c r="O826" s="7">
        <f>G826-L826</f>
        <v/>
      </c>
      <c r="P826" s="7">
        <f>H826-M826</f>
        <v/>
      </c>
      <c r="Q826" s="7">
        <f>IF($I826=1,(N826-MAR1!$B$11)/MAR1!$D$11,(N826-MAR1!$C$11)/MAR1!$E$11)</f>
        <v/>
      </c>
      <c r="R826" s="7">
        <f>IF($I826=1,(O826-MAR1!$B$12)/MAR1!$D$12,(O826-MAR1!$C$12)/MAR1!$E$12)</f>
        <v/>
      </c>
      <c r="S826" s="7">
        <f>IF($I826=1,(P826-MAR1!$B$13)/MAR1!$D$13,(P826-MAR1!$C$13)/MAR1!$E$13)</f>
        <v/>
      </c>
      <c r="U826" s="5" t="n">
        <v>825</v>
      </c>
      <c r="V826" s="5" t="n">
        <v>0.654403</v>
      </c>
      <c r="W826" s="5" t="n">
        <v>0.956619</v>
      </c>
      <c r="X826" s="5" t="n">
        <v>0.525147</v>
      </c>
      <c r="Y826" s="5" t="n">
        <v>0.235046</v>
      </c>
      <c r="Z826" s="5" t="n">
        <v>0.837021</v>
      </c>
    </row>
    <row r="827">
      <c r="A827" s="5" t="n">
        <v>826</v>
      </c>
      <c r="B827" s="5" t="n">
        <v>3</v>
      </c>
      <c r="C827" s="5" t="n">
        <v>96</v>
      </c>
      <c r="D827" s="5" t="n">
        <v>4</v>
      </c>
      <c r="E827" s="5" t="n">
        <v>0</v>
      </c>
      <c r="F827" s="5" t="n">
        <v>32.3</v>
      </c>
      <c r="G827" s="5" t="n">
        <v>22.2</v>
      </c>
      <c r="H827" s="5" t="n">
        <v>15.86</v>
      </c>
      <c r="I827" s="6">
        <f>IF(E827&gt;=Markov!$B$3,1,0)</f>
        <v/>
      </c>
      <c r="J827" s="6">
        <f>I826</f>
        <v/>
      </c>
      <c r="K827" s="7">
        <f>MAR1!$B$5+MAR1!$C$5*COS(2*PI()*$C827/365)+MAR1!$D$5*SIN(2*PI()*$C827/365)</f>
        <v/>
      </c>
      <c r="L827" s="7">
        <f>MAR1!$B$6+MAR1!$C$6*COS(2*PI()*$C827/365)+MAR1!$D$6*SIN(2*PI()*$C827/365)</f>
        <v/>
      </c>
      <c r="M827" s="7">
        <f>MAR1!$B$7+MAR1!$C$7*COS(2*PI()*$C827/365)+MAR1!$D$7*SIN(2*PI()*$C827/365)</f>
        <v/>
      </c>
      <c r="N827" s="7">
        <f>F827-K827</f>
        <v/>
      </c>
      <c r="O827" s="7">
        <f>G827-L827</f>
        <v/>
      </c>
      <c r="P827" s="7">
        <f>H827-M827</f>
        <v/>
      </c>
      <c r="Q827" s="7">
        <f>IF($I827=1,(N827-MAR1!$B$11)/MAR1!$D$11,(N827-MAR1!$C$11)/MAR1!$E$11)</f>
        <v/>
      </c>
      <c r="R827" s="7">
        <f>IF($I827=1,(O827-MAR1!$B$12)/MAR1!$D$12,(O827-MAR1!$C$12)/MAR1!$E$12)</f>
        <v/>
      </c>
      <c r="S827" s="7">
        <f>IF($I827=1,(P827-MAR1!$B$13)/MAR1!$D$13,(P827-MAR1!$C$13)/MAR1!$E$13)</f>
        <v/>
      </c>
      <c r="U827" s="5" t="n">
        <v>826</v>
      </c>
      <c r="V827" s="5" t="n">
        <v>0.845097</v>
      </c>
      <c r="W827" s="5" t="n">
        <v>0.231012</v>
      </c>
      <c r="X827" s="5" t="n">
        <v>0.51552</v>
      </c>
      <c r="Y827" s="5" t="n">
        <v>0.944671</v>
      </c>
      <c r="Z827" s="5" t="n">
        <v>0.112315</v>
      </c>
    </row>
    <row r="828">
      <c r="A828" s="5" t="n">
        <v>827</v>
      </c>
      <c r="B828" s="5" t="n">
        <v>3</v>
      </c>
      <c r="C828" s="5" t="n">
        <v>97</v>
      </c>
      <c r="D828" s="5" t="n">
        <v>4</v>
      </c>
      <c r="E828" s="5" t="n">
        <v>0</v>
      </c>
      <c r="F828" s="5" t="n">
        <v>36.3</v>
      </c>
      <c r="G828" s="5" t="n">
        <v>23.5</v>
      </c>
      <c r="H828" s="5" t="n">
        <v>21.66</v>
      </c>
      <c r="I828" s="6">
        <f>IF(E828&gt;=Markov!$B$3,1,0)</f>
        <v/>
      </c>
      <c r="J828" s="6">
        <f>I827</f>
        <v/>
      </c>
      <c r="K828" s="7">
        <f>MAR1!$B$5+MAR1!$C$5*COS(2*PI()*$C828/365)+MAR1!$D$5*SIN(2*PI()*$C828/365)</f>
        <v/>
      </c>
      <c r="L828" s="7">
        <f>MAR1!$B$6+MAR1!$C$6*COS(2*PI()*$C828/365)+MAR1!$D$6*SIN(2*PI()*$C828/365)</f>
        <v/>
      </c>
      <c r="M828" s="7">
        <f>MAR1!$B$7+MAR1!$C$7*COS(2*PI()*$C828/365)+MAR1!$D$7*SIN(2*PI()*$C828/365)</f>
        <v/>
      </c>
      <c r="N828" s="7">
        <f>F828-K828</f>
        <v/>
      </c>
      <c r="O828" s="7">
        <f>G828-L828</f>
        <v/>
      </c>
      <c r="P828" s="7">
        <f>H828-M828</f>
        <v/>
      </c>
      <c r="Q828" s="7">
        <f>IF($I828=1,(N828-MAR1!$B$11)/MAR1!$D$11,(N828-MAR1!$C$11)/MAR1!$E$11)</f>
        <v/>
      </c>
      <c r="R828" s="7">
        <f>IF($I828=1,(O828-MAR1!$B$12)/MAR1!$D$12,(O828-MAR1!$C$12)/MAR1!$E$12)</f>
        <v/>
      </c>
      <c r="S828" s="7">
        <f>IF($I828=1,(P828-MAR1!$B$13)/MAR1!$D$13,(P828-MAR1!$C$13)/MAR1!$E$13)</f>
        <v/>
      </c>
      <c r="U828" s="5" t="n">
        <v>827</v>
      </c>
      <c r="V828" s="5" t="n">
        <v>0.249486</v>
      </c>
      <c r="W828" s="5" t="n">
        <v>0.27936</v>
      </c>
      <c r="X828" s="5" t="n">
        <v>0.166295</v>
      </c>
      <c r="Y828" s="5" t="n">
        <v>0.026164</v>
      </c>
      <c r="Z828" s="5" t="n">
        <v>0.115001</v>
      </c>
    </row>
    <row r="829">
      <c r="A829" s="5" t="n">
        <v>828</v>
      </c>
      <c r="B829" s="5" t="n">
        <v>3</v>
      </c>
      <c r="C829" s="5" t="n">
        <v>98</v>
      </c>
      <c r="D829" s="5" t="n">
        <v>4</v>
      </c>
      <c r="E829" s="5" t="n">
        <v>0</v>
      </c>
      <c r="F829" s="5" t="n">
        <v>35.7</v>
      </c>
      <c r="G829" s="5" t="n">
        <v>25</v>
      </c>
      <c r="H829" s="5" t="n">
        <v>19.82</v>
      </c>
      <c r="I829" s="6">
        <f>IF(E829&gt;=Markov!$B$3,1,0)</f>
        <v/>
      </c>
      <c r="J829" s="6">
        <f>I828</f>
        <v/>
      </c>
      <c r="K829" s="7">
        <f>MAR1!$B$5+MAR1!$C$5*COS(2*PI()*$C829/365)+MAR1!$D$5*SIN(2*PI()*$C829/365)</f>
        <v/>
      </c>
      <c r="L829" s="7">
        <f>MAR1!$B$6+MAR1!$C$6*COS(2*PI()*$C829/365)+MAR1!$D$6*SIN(2*PI()*$C829/365)</f>
        <v/>
      </c>
      <c r="M829" s="7">
        <f>MAR1!$B$7+MAR1!$C$7*COS(2*PI()*$C829/365)+MAR1!$D$7*SIN(2*PI()*$C829/365)</f>
        <v/>
      </c>
      <c r="N829" s="7">
        <f>F829-K829</f>
        <v/>
      </c>
      <c r="O829" s="7">
        <f>G829-L829</f>
        <v/>
      </c>
      <c r="P829" s="7">
        <f>H829-M829</f>
        <v/>
      </c>
      <c r="Q829" s="7">
        <f>IF($I829=1,(N829-MAR1!$B$11)/MAR1!$D$11,(N829-MAR1!$C$11)/MAR1!$E$11)</f>
        <v/>
      </c>
      <c r="R829" s="7">
        <f>IF($I829=1,(O829-MAR1!$B$12)/MAR1!$D$12,(O829-MAR1!$C$12)/MAR1!$E$12)</f>
        <v/>
      </c>
      <c r="S829" s="7">
        <f>IF($I829=1,(P829-MAR1!$B$13)/MAR1!$D$13,(P829-MAR1!$C$13)/MAR1!$E$13)</f>
        <v/>
      </c>
      <c r="U829" s="5" t="n">
        <v>828</v>
      </c>
      <c r="V829" s="5" t="n">
        <v>0.200549</v>
      </c>
      <c r="W829" s="5" t="n">
        <v>0.732066</v>
      </c>
      <c r="X829" s="5" t="n">
        <v>0.088583</v>
      </c>
      <c r="Y829" s="5" t="n">
        <v>0.671054</v>
      </c>
      <c r="Z829" s="5" t="n">
        <v>0.8829630000000001</v>
      </c>
    </row>
    <row r="830">
      <c r="A830" s="5" t="n">
        <v>829</v>
      </c>
      <c r="B830" s="5" t="n">
        <v>3</v>
      </c>
      <c r="C830" s="5" t="n">
        <v>99</v>
      </c>
      <c r="D830" s="5" t="n">
        <v>4</v>
      </c>
      <c r="E830" s="5" t="n">
        <v>0</v>
      </c>
      <c r="F830" s="5" t="n">
        <v>34.5</v>
      </c>
      <c r="G830" s="5" t="n">
        <v>25.5</v>
      </c>
      <c r="H830" s="5" t="n">
        <v>23.76</v>
      </c>
      <c r="I830" s="6">
        <f>IF(E830&gt;=Markov!$B$3,1,0)</f>
        <v/>
      </c>
      <c r="J830" s="6">
        <f>I829</f>
        <v/>
      </c>
      <c r="K830" s="7">
        <f>MAR1!$B$5+MAR1!$C$5*COS(2*PI()*$C830/365)+MAR1!$D$5*SIN(2*PI()*$C830/365)</f>
        <v/>
      </c>
      <c r="L830" s="7">
        <f>MAR1!$B$6+MAR1!$C$6*COS(2*PI()*$C830/365)+MAR1!$D$6*SIN(2*PI()*$C830/365)</f>
        <v/>
      </c>
      <c r="M830" s="7">
        <f>MAR1!$B$7+MAR1!$C$7*COS(2*PI()*$C830/365)+MAR1!$D$7*SIN(2*PI()*$C830/365)</f>
        <v/>
      </c>
      <c r="N830" s="7">
        <f>F830-K830</f>
        <v/>
      </c>
      <c r="O830" s="7">
        <f>G830-L830</f>
        <v/>
      </c>
      <c r="P830" s="7">
        <f>H830-M830</f>
        <v/>
      </c>
      <c r="Q830" s="7">
        <f>IF($I830=1,(N830-MAR1!$B$11)/MAR1!$D$11,(N830-MAR1!$C$11)/MAR1!$E$11)</f>
        <v/>
      </c>
      <c r="R830" s="7">
        <f>IF($I830=1,(O830-MAR1!$B$12)/MAR1!$D$12,(O830-MAR1!$C$12)/MAR1!$E$12)</f>
        <v/>
      </c>
      <c r="S830" s="7">
        <f>IF($I830=1,(P830-MAR1!$B$13)/MAR1!$D$13,(P830-MAR1!$C$13)/MAR1!$E$13)</f>
        <v/>
      </c>
      <c r="U830" s="5" t="n">
        <v>829</v>
      </c>
      <c r="V830" s="5" t="n">
        <v>0.268895</v>
      </c>
      <c r="W830" s="5" t="n">
        <v>0.668831</v>
      </c>
      <c r="X830" s="5" t="n">
        <v>0.327586</v>
      </c>
      <c r="Y830" s="5" t="n">
        <v>0.804638</v>
      </c>
      <c r="Z830" s="5" t="n">
        <v>0.754053</v>
      </c>
    </row>
    <row r="831">
      <c r="A831" s="5" t="n">
        <v>830</v>
      </c>
      <c r="B831" s="5" t="n">
        <v>3</v>
      </c>
      <c r="C831" s="5" t="n">
        <v>100</v>
      </c>
      <c r="D831" s="5" t="n">
        <v>4</v>
      </c>
      <c r="E831" s="5" t="n">
        <v>0</v>
      </c>
      <c r="F831" s="5" t="n">
        <v>37.1</v>
      </c>
      <c r="G831" s="5" t="n">
        <v>24.5</v>
      </c>
      <c r="H831" s="5" t="n">
        <v>20.03</v>
      </c>
      <c r="I831" s="6">
        <f>IF(E831&gt;=Markov!$B$3,1,0)</f>
        <v/>
      </c>
      <c r="J831" s="6">
        <f>I830</f>
        <v/>
      </c>
      <c r="K831" s="7">
        <f>MAR1!$B$5+MAR1!$C$5*COS(2*PI()*$C831/365)+MAR1!$D$5*SIN(2*PI()*$C831/365)</f>
        <v/>
      </c>
      <c r="L831" s="7">
        <f>MAR1!$B$6+MAR1!$C$6*COS(2*PI()*$C831/365)+MAR1!$D$6*SIN(2*PI()*$C831/365)</f>
        <v/>
      </c>
      <c r="M831" s="7">
        <f>MAR1!$B$7+MAR1!$C$7*COS(2*PI()*$C831/365)+MAR1!$D$7*SIN(2*PI()*$C831/365)</f>
        <v/>
      </c>
      <c r="N831" s="7">
        <f>F831-K831</f>
        <v/>
      </c>
      <c r="O831" s="7">
        <f>G831-L831</f>
        <v/>
      </c>
      <c r="P831" s="7">
        <f>H831-M831</f>
        <v/>
      </c>
      <c r="Q831" s="7">
        <f>IF($I831=1,(N831-MAR1!$B$11)/MAR1!$D$11,(N831-MAR1!$C$11)/MAR1!$E$11)</f>
        <v/>
      </c>
      <c r="R831" s="7">
        <f>IF($I831=1,(O831-MAR1!$B$12)/MAR1!$D$12,(O831-MAR1!$C$12)/MAR1!$E$12)</f>
        <v/>
      </c>
      <c r="S831" s="7">
        <f>IF($I831=1,(P831-MAR1!$B$13)/MAR1!$D$13,(P831-MAR1!$C$13)/MAR1!$E$13)</f>
        <v/>
      </c>
      <c r="U831" s="5" t="n">
        <v>830</v>
      </c>
      <c r="V831" s="5" t="n">
        <v>0.642499</v>
      </c>
      <c r="W831" s="5" t="n">
        <v>0.312001</v>
      </c>
      <c r="X831" s="5" t="n">
        <v>0.338948</v>
      </c>
      <c r="Y831" s="5" t="n">
        <v>0.231873</v>
      </c>
      <c r="Z831" s="5" t="n">
        <v>0.011688</v>
      </c>
    </row>
    <row r="832">
      <c r="A832" s="5" t="n">
        <v>831</v>
      </c>
      <c r="B832" s="5" t="n">
        <v>3</v>
      </c>
      <c r="C832" s="5" t="n">
        <v>101</v>
      </c>
      <c r="D832" s="5" t="n">
        <v>4</v>
      </c>
      <c r="E832" s="5" t="n">
        <v>0</v>
      </c>
      <c r="F832" s="5" t="n">
        <v>36.6</v>
      </c>
      <c r="G832" s="5" t="n">
        <v>23.3</v>
      </c>
      <c r="H832" s="5" t="n">
        <v>23.21</v>
      </c>
      <c r="I832" s="6">
        <f>IF(E832&gt;=Markov!$B$3,1,0)</f>
        <v/>
      </c>
      <c r="J832" s="6">
        <f>I831</f>
        <v/>
      </c>
      <c r="K832" s="7">
        <f>MAR1!$B$5+MAR1!$C$5*COS(2*PI()*$C832/365)+MAR1!$D$5*SIN(2*PI()*$C832/365)</f>
        <v/>
      </c>
      <c r="L832" s="7">
        <f>MAR1!$B$6+MAR1!$C$6*COS(2*PI()*$C832/365)+MAR1!$D$6*SIN(2*PI()*$C832/365)</f>
        <v/>
      </c>
      <c r="M832" s="7">
        <f>MAR1!$B$7+MAR1!$C$7*COS(2*PI()*$C832/365)+MAR1!$D$7*SIN(2*PI()*$C832/365)</f>
        <v/>
      </c>
      <c r="N832" s="7">
        <f>F832-K832</f>
        <v/>
      </c>
      <c r="O832" s="7">
        <f>G832-L832</f>
        <v/>
      </c>
      <c r="P832" s="7">
        <f>H832-M832</f>
        <v/>
      </c>
      <c r="Q832" s="7">
        <f>IF($I832=1,(N832-MAR1!$B$11)/MAR1!$D$11,(N832-MAR1!$C$11)/MAR1!$E$11)</f>
        <v/>
      </c>
      <c r="R832" s="7">
        <f>IF($I832=1,(O832-MAR1!$B$12)/MAR1!$D$12,(O832-MAR1!$C$12)/MAR1!$E$12)</f>
        <v/>
      </c>
      <c r="S832" s="7">
        <f>IF($I832=1,(P832-MAR1!$B$13)/MAR1!$D$13,(P832-MAR1!$C$13)/MAR1!$E$13)</f>
        <v/>
      </c>
      <c r="U832" s="5" t="n">
        <v>831</v>
      </c>
      <c r="V832" s="5" t="n">
        <v>0.756013</v>
      </c>
      <c r="W832" s="5" t="n">
        <v>0.187018</v>
      </c>
      <c r="X832" s="5" t="n">
        <v>0.272578</v>
      </c>
      <c r="Y832" s="5" t="n">
        <v>0.177192</v>
      </c>
      <c r="Z832" s="5" t="n">
        <v>0.115815</v>
      </c>
    </row>
    <row r="833">
      <c r="A833" s="5" t="n">
        <v>832</v>
      </c>
      <c r="B833" s="5" t="n">
        <v>3</v>
      </c>
      <c r="C833" s="5" t="n">
        <v>102</v>
      </c>
      <c r="D833" s="5" t="n">
        <v>4</v>
      </c>
      <c r="E833" s="5" t="n">
        <v>0</v>
      </c>
      <c r="F833" s="5" t="n">
        <v>37.9</v>
      </c>
      <c r="G833" s="5" t="n">
        <v>24.5</v>
      </c>
      <c r="H833" s="5" t="n">
        <v>29.53</v>
      </c>
      <c r="I833" s="6">
        <f>IF(E833&gt;=Markov!$B$3,1,0)</f>
        <v/>
      </c>
      <c r="J833" s="6">
        <f>I832</f>
        <v/>
      </c>
      <c r="K833" s="7">
        <f>MAR1!$B$5+MAR1!$C$5*COS(2*PI()*$C833/365)+MAR1!$D$5*SIN(2*PI()*$C833/365)</f>
        <v/>
      </c>
      <c r="L833" s="7">
        <f>MAR1!$B$6+MAR1!$C$6*COS(2*PI()*$C833/365)+MAR1!$D$6*SIN(2*PI()*$C833/365)</f>
        <v/>
      </c>
      <c r="M833" s="7">
        <f>MAR1!$B$7+MAR1!$C$7*COS(2*PI()*$C833/365)+MAR1!$D$7*SIN(2*PI()*$C833/365)</f>
        <v/>
      </c>
      <c r="N833" s="7">
        <f>F833-K833</f>
        <v/>
      </c>
      <c r="O833" s="7">
        <f>G833-L833</f>
        <v/>
      </c>
      <c r="P833" s="7">
        <f>H833-M833</f>
        <v/>
      </c>
      <c r="Q833" s="7">
        <f>IF($I833=1,(N833-MAR1!$B$11)/MAR1!$D$11,(N833-MAR1!$C$11)/MAR1!$E$11)</f>
        <v/>
      </c>
      <c r="R833" s="7">
        <f>IF($I833=1,(O833-MAR1!$B$12)/MAR1!$D$12,(O833-MAR1!$C$12)/MAR1!$E$12)</f>
        <v/>
      </c>
      <c r="S833" s="7">
        <f>IF($I833=1,(P833-MAR1!$B$13)/MAR1!$D$13,(P833-MAR1!$C$13)/MAR1!$E$13)</f>
        <v/>
      </c>
      <c r="U833" s="5" t="n">
        <v>832</v>
      </c>
      <c r="V833" s="5" t="n">
        <v>0.5936439999999999</v>
      </c>
      <c r="W833" s="5" t="n">
        <v>0.301759</v>
      </c>
      <c r="X833" s="5" t="n">
        <v>0.696649</v>
      </c>
      <c r="Y833" s="5" t="n">
        <v>0.730533</v>
      </c>
      <c r="Z833" s="5" t="n">
        <v>0.294236</v>
      </c>
    </row>
    <row r="834">
      <c r="A834" s="5" t="n">
        <v>833</v>
      </c>
      <c r="B834" s="5" t="n">
        <v>3</v>
      </c>
      <c r="C834" s="5" t="n">
        <v>103</v>
      </c>
      <c r="D834" s="5" t="n">
        <v>4</v>
      </c>
      <c r="E834" s="5" t="n">
        <v>0</v>
      </c>
      <c r="F834" s="5" t="n">
        <v>37.1</v>
      </c>
      <c r="G834" s="5" t="n">
        <v>23.4</v>
      </c>
      <c r="H834" s="5" t="n">
        <v>22.5</v>
      </c>
      <c r="I834" s="6">
        <f>IF(E834&gt;=Markov!$B$3,1,0)</f>
        <v/>
      </c>
      <c r="J834" s="6">
        <f>I833</f>
        <v/>
      </c>
      <c r="K834" s="7">
        <f>MAR1!$B$5+MAR1!$C$5*COS(2*PI()*$C834/365)+MAR1!$D$5*SIN(2*PI()*$C834/365)</f>
        <v/>
      </c>
      <c r="L834" s="7">
        <f>MAR1!$B$6+MAR1!$C$6*COS(2*PI()*$C834/365)+MAR1!$D$6*SIN(2*PI()*$C834/365)</f>
        <v/>
      </c>
      <c r="M834" s="7">
        <f>MAR1!$B$7+MAR1!$C$7*COS(2*PI()*$C834/365)+MAR1!$D$7*SIN(2*PI()*$C834/365)</f>
        <v/>
      </c>
      <c r="N834" s="7">
        <f>F834-K834</f>
        <v/>
      </c>
      <c r="O834" s="7">
        <f>G834-L834</f>
        <v/>
      </c>
      <c r="P834" s="7">
        <f>H834-M834</f>
        <v/>
      </c>
      <c r="Q834" s="7">
        <f>IF($I834=1,(N834-MAR1!$B$11)/MAR1!$D$11,(N834-MAR1!$C$11)/MAR1!$E$11)</f>
        <v/>
      </c>
      <c r="R834" s="7">
        <f>IF($I834=1,(O834-MAR1!$B$12)/MAR1!$D$12,(O834-MAR1!$C$12)/MAR1!$E$12)</f>
        <v/>
      </c>
      <c r="S834" s="7">
        <f>IF($I834=1,(P834-MAR1!$B$13)/MAR1!$D$13,(P834-MAR1!$C$13)/MAR1!$E$13)</f>
        <v/>
      </c>
      <c r="U834" s="5" t="n">
        <v>833</v>
      </c>
      <c r="V834" s="5" t="n">
        <v>0.427502</v>
      </c>
      <c r="W834" s="5" t="n">
        <v>0.733999</v>
      </c>
      <c r="X834" s="5" t="n">
        <v>0.715486</v>
      </c>
      <c r="Y834" s="5" t="n">
        <v>0.531143</v>
      </c>
      <c r="Z834" s="5" t="n">
        <v>0.573283</v>
      </c>
    </row>
    <row r="835">
      <c r="A835" s="5" t="n">
        <v>834</v>
      </c>
      <c r="B835" s="5" t="n">
        <v>3</v>
      </c>
      <c r="C835" s="5" t="n">
        <v>104</v>
      </c>
      <c r="D835" s="5" t="n">
        <v>4</v>
      </c>
      <c r="E835" s="5" t="n">
        <v>0</v>
      </c>
      <c r="F835" s="5" t="n">
        <v>42.9</v>
      </c>
      <c r="G835" s="5" t="n">
        <v>26.7</v>
      </c>
      <c r="H835" s="5" t="n">
        <v>26.66</v>
      </c>
      <c r="I835" s="6">
        <f>IF(E835&gt;=Markov!$B$3,1,0)</f>
        <v/>
      </c>
      <c r="J835" s="6">
        <f>I834</f>
        <v/>
      </c>
      <c r="K835" s="7">
        <f>MAR1!$B$5+MAR1!$C$5*COS(2*PI()*$C835/365)+MAR1!$D$5*SIN(2*PI()*$C835/365)</f>
        <v/>
      </c>
      <c r="L835" s="7">
        <f>MAR1!$B$6+MAR1!$C$6*COS(2*PI()*$C835/365)+MAR1!$D$6*SIN(2*PI()*$C835/365)</f>
        <v/>
      </c>
      <c r="M835" s="7">
        <f>MAR1!$B$7+MAR1!$C$7*COS(2*PI()*$C835/365)+MAR1!$D$7*SIN(2*PI()*$C835/365)</f>
        <v/>
      </c>
      <c r="N835" s="7">
        <f>F835-K835</f>
        <v/>
      </c>
      <c r="O835" s="7">
        <f>G835-L835</f>
        <v/>
      </c>
      <c r="P835" s="7">
        <f>H835-M835</f>
        <v/>
      </c>
      <c r="Q835" s="7">
        <f>IF($I835=1,(N835-MAR1!$B$11)/MAR1!$D$11,(N835-MAR1!$C$11)/MAR1!$E$11)</f>
        <v/>
      </c>
      <c r="R835" s="7">
        <f>IF($I835=1,(O835-MAR1!$B$12)/MAR1!$D$12,(O835-MAR1!$C$12)/MAR1!$E$12)</f>
        <v/>
      </c>
      <c r="S835" s="7">
        <f>IF($I835=1,(P835-MAR1!$B$13)/MAR1!$D$13,(P835-MAR1!$C$13)/MAR1!$E$13)</f>
        <v/>
      </c>
      <c r="U835" s="5" t="n">
        <v>834</v>
      </c>
      <c r="V835" s="5" t="n">
        <v>0.522654</v>
      </c>
      <c r="W835" s="5" t="n">
        <v>0.779128</v>
      </c>
      <c r="X835" s="5" t="n">
        <v>0.048702</v>
      </c>
      <c r="Y835" s="5" t="n">
        <v>0.065194</v>
      </c>
      <c r="Z835" s="5" t="n">
        <v>0.746211</v>
      </c>
    </row>
    <row r="836">
      <c r="A836" s="5" t="n">
        <v>835</v>
      </c>
      <c r="B836" s="5" t="n">
        <v>3</v>
      </c>
      <c r="C836" s="5" t="n">
        <v>105</v>
      </c>
      <c r="D836" s="5" t="n">
        <v>4</v>
      </c>
      <c r="E836" s="5" t="n">
        <v>0</v>
      </c>
      <c r="F836" s="5" t="n">
        <v>39.5</v>
      </c>
      <c r="G836" s="5" t="n">
        <v>25.2</v>
      </c>
      <c r="H836" s="5" t="n">
        <v>23.03</v>
      </c>
      <c r="I836" s="6">
        <f>IF(E836&gt;=Markov!$B$3,1,0)</f>
        <v/>
      </c>
      <c r="J836" s="6">
        <f>I835</f>
        <v/>
      </c>
      <c r="K836" s="7">
        <f>MAR1!$B$5+MAR1!$C$5*COS(2*PI()*$C836/365)+MAR1!$D$5*SIN(2*PI()*$C836/365)</f>
        <v/>
      </c>
      <c r="L836" s="7">
        <f>MAR1!$B$6+MAR1!$C$6*COS(2*PI()*$C836/365)+MAR1!$D$6*SIN(2*PI()*$C836/365)</f>
        <v/>
      </c>
      <c r="M836" s="7">
        <f>MAR1!$B$7+MAR1!$C$7*COS(2*PI()*$C836/365)+MAR1!$D$7*SIN(2*PI()*$C836/365)</f>
        <v/>
      </c>
      <c r="N836" s="7">
        <f>F836-K836</f>
        <v/>
      </c>
      <c r="O836" s="7">
        <f>G836-L836</f>
        <v/>
      </c>
      <c r="P836" s="7">
        <f>H836-M836</f>
        <v/>
      </c>
      <c r="Q836" s="7">
        <f>IF($I836=1,(N836-MAR1!$B$11)/MAR1!$D$11,(N836-MAR1!$C$11)/MAR1!$E$11)</f>
        <v/>
      </c>
      <c r="R836" s="7">
        <f>IF($I836=1,(O836-MAR1!$B$12)/MAR1!$D$12,(O836-MAR1!$C$12)/MAR1!$E$12)</f>
        <v/>
      </c>
      <c r="S836" s="7">
        <f>IF($I836=1,(P836-MAR1!$B$13)/MAR1!$D$13,(P836-MAR1!$C$13)/MAR1!$E$13)</f>
        <v/>
      </c>
      <c r="U836" s="5" t="n">
        <v>835</v>
      </c>
      <c r="V836" s="5" t="n">
        <v>0.388561</v>
      </c>
      <c r="W836" s="5" t="n">
        <v>0.695453</v>
      </c>
      <c r="X836" s="5" t="n">
        <v>0.051307</v>
      </c>
      <c r="Y836" s="5" t="n">
        <v>0.551646</v>
      </c>
      <c r="Z836" s="5" t="n">
        <v>0.835956</v>
      </c>
    </row>
    <row r="837">
      <c r="A837" s="5" t="n">
        <v>836</v>
      </c>
      <c r="B837" s="5" t="n">
        <v>3</v>
      </c>
      <c r="C837" s="5" t="n">
        <v>106</v>
      </c>
      <c r="D837" s="5" t="n">
        <v>4</v>
      </c>
      <c r="E837" s="5" t="n">
        <v>0</v>
      </c>
      <c r="F837" s="5" t="n">
        <v>37.7</v>
      </c>
      <c r="G837" s="5" t="n">
        <v>23</v>
      </c>
      <c r="H837" s="5" t="n">
        <v>22.46</v>
      </c>
      <c r="I837" s="6">
        <f>IF(E837&gt;=Markov!$B$3,1,0)</f>
        <v/>
      </c>
      <c r="J837" s="6">
        <f>I836</f>
        <v/>
      </c>
      <c r="K837" s="7">
        <f>MAR1!$B$5+MAR1!$C$5*COS(2*PI()*$C837/365)+MAR1!$D$5*SIN(2*PI()*$C837/365)</f>
        <v/>
      </c>
      <c r="L837" s="7">
        <f>MAR1!$B$6+MAR1!$C$6*COS(2*PI()*$C837/365)+MAR1!$D$6*SIN(2*PI()*$C837/365)</f>
        <v/>
      </c>
      <c r="M837" s="7">
        <f>MAR1!$B$7+MAR1!$C$7*COS(2*PI()*$C837/365)+MAR1!$D$7*SIN(2*PI()*$C837/365)</f>
        <v/>
      </c>
      <c r="N837" s="7">
        <f>F837-K837</f>
        <v/>
      </c>
      <c r="O837" s="7">
        <f>G837-L837</f>
        <v/>
      </c>
      <c r="P837" s="7">
        <f>H837-M837</f>
        <v/>
      </c>
      <c r="Q837" s="7">
        <f>IF($I837=1,(N837-MAR1!$B$11)/MAR1!$D$11,(N837-MAR1!$C$11)/MAR1!$E$11)</f>
        <v/>
      </c>
      <c r="R837" s="7">
        <f>IF($I837=1,(O837-MAR1!$B$12)/MAR1!$D$12,(O837-MAR1!$C$12)/MAR1!$E$12)</f>
        <v/>
      </c>
      <c r="S837" s="7">
        <f>IF($I837=1,(P837-MAR1!$B$13)/MAR1!$D$13,(P837-MAR1!$C$13)/MAR1!$E$13)</f>
        <v/>
      </c>
      <c r="U837" s="5" t="n">
        <v>836</v>
      </c>
      <c r="V837" s="5" t="n">
        <v>0.484996</v>
      </c>
      <c r="W837" s="5" t="n">
        <v>0.838851</v>
      </c>
      <c r="X837" s="5" t="n">
        <v>0.716431</v>
      </c>
      <c r="Y837" s="5" t="n">
        <v>0.521729</v>
      </c>
      <c r="Z837" s="5" t="n">
        <v>0.434485</v>
      </c>
    </row>
    <row r="838">
      <c r="A838" s="5" t="n">
        <v>837</v>
      </c>
      <c r="B838" s="5" t="n">
        <v>3</v>
      </c>
      <c r="C838" s="5" t="n">
        <v>107</v>
      </c>
      <c r="D838" s="5" t="n">
        <v>4</v>
      </c>
      <c r="E838" s="5" t="n">
        <v>0</v>
      </c>
      <c r="F838" s="5" t="n">
        <v>35.8</v>
      </c>
      <c r="G838" s="5" t="n">
        <v>21.8</v>
      </c>
      <c r="H838" s="5" t="n">
        <v>21.9</v>
      </c>
      <c r="I838" s="6">
        <f>IF(E838&gt;=Markov!$B$3,1,0)</f>
        <v/>
      </c>
      <c r="J838" s="6">
        <f>I837</f>
        <v/>
      </c>
      <c r="K838" s="7">
        <f>MAR1!$B$5+MAR1!$C$5*COS(2*PI()*$C838/365)+MAR1!$D$5*SIN(2*PI()*$C838/365)</f>
        <v/>
      </c>
      <c r="L838" s="7">
        <f>MAR1!$B$6+MAR1!$C$6*COS(2*PI()*$C838/365)+MAR1!$D$6*SIN(2*PI()*$C838/365)</f>
        <v/>
      </c>
      <c r="M838" s="7">
        <f>MAR1!$B$7+MAR1!$C$7*COS(2*PI()*$C838/365)+MAR1!$D$7*SIN(2*PI()*$C838/365)</f>
        <v/>
      </c>
      <c r="N838" s="7">
        <f>F838-K838</f>
        <v/>
      </c>
      <c r="O838" s="7">
        <f>G838-L838</f>
        <v/>
      </c>
      <c r="P838" s="7">
        <f>H838-M838</f>
        <v/>
      </c>
      <c r="Q838" s="7">
        <f>IF($I838=1,(N838-MAR1!$B$11)/MAR1!$D$11,(N838-MAR1!$C$11)/MAR1!$E$11)</f>
        <v/>
      </c>
      <c r="R838" s="7">
        <f>IF($I838=1,(O838-MAR1!$B$12)/MAR1!$D$12,(O838-MAR1!$C$12)/MAR1!$E$12)</f>
        <v/>
      </c>
      <c r="S838" s="7">
        <f>IF($I838=1,(P838-MAR1!$B$13)/MAR1!$D$13,(P838-MAR1!$C$13)/MAR1!$E$13)</f>
        <v/>
      </c>
      <c r="U838" s="5" t="n">
        <v>837</v>
      </c>
      <c r="V838" s="5" t="n">
        <v>0.448541</v>
      </c>
      <c r="W838" s="5" t="n">
        <v>0.992209</v>
      </c>
      <c r="X838" s="5" t="n">
        <v>0.96838</v>
      </c>
      <c r="Y838" s="5" t="n">
        <v>0.006127</v>
      </c>
      <c r="Z838" s="5" t="n">
        <v>0.089035</v>
      </c>
    </row>
    <row r="839">
      <c r="A839" s="5" t="n">
        <v>838</v>
      </c>
      <c r="B839" s="5" t="n">
        <v>3</v>
      </c>
      <c r="C839" s="5" t="n">
        <v>108</v>
      </c>
      <c r="D839" s="5" t="n">
        <v>4</v>
      </c>
      <c r="E839" s="5" t="n">
        <v>0</v>
      </c>
      <c r="F839" s="5" t="n">
        <v>35.1</v>
      </c>
      <c r="G839" s="5" t="n">
        <v>24</v>
      </c>
      <c r="H839" s="5" t="n">
        <v>25.05</v>
      </c>
      <c r="I839" s="6">
        <f>IF(E839&gt;=Markov!$B$3,1,0)</f>
        <v/>
      </c>
      <c r="J839" s="6">
        <f>I838</f>
        <v/>
      </c>
      <c r="K839" s="7">
        <f>MAR1!$B$5+MAR1!$C$5*COS(2*PI()*$C839/365)+MAR1!$D$5*SIN(2*PI()*$C839/365)</f>
        <v/>
      </c>
      <c r="L839" s="7">
        <f>MAR1!$B$6+MAR1!$C$6*COS(2*PI()*$C839/365)+MAR1!$D$6*SIN(2*PI()*$C839/365)</f>
        <v/>
      </c>
      <c r="M839" s="7">
        <f>MAR1!$B$7+MAR1!$C$7*COS(2*PI()*$C839/365)+MAR1!$D$7*SIN(2*PI()*$C839/365)</f>
        <v/>
      </c>
      <c r="N839" s="7">
        <f>F839-K839</f>
        <v/>
      </c>
      <c r="O839" s="7">
        <f>G839-L839</f>
        <v/>
      </c>
      <c r="P839" s="7">
        <f>H839-M839</f>
        <v/>
      </c>
      <c r="Q839" s="7">
        <f>IF($I839=1,(N839-MAR1!$B$11)/MAR1!$D$11,(N839-MAR1!$C$11)/MAR1!$E$11)</f>
        <v/>
      </c>
      <c r="R839" s="7">
        <f>IF($I839=1,(O839-MAR1!$B$12)/MAR1!$D$12,(O839-MAR1!$C$12)/MAR1!$E$12)</f>
        <v/>
      </c>
      <c r="S839" s="7">
        <f>IF($I839=1,(P839-MAR1!$B$13)/MAR1!$D$13,(P839-MAR1!$C$13)/MAR1!$E$13)</f>
        <v/>
      </c>
      <c r="U839" s="5" t="n">
        <v>838</v>
      </c>
      <c r="V839" s="5" t="n">
        <v>0.065828</v>
      </c>
      <c r="W839" s="5" t="n">
        <v>0.907347</v>
      </c>
      <c r="X839" s="5" t="n">
        <v>0.862222</v>
      </c>
      <c r="Y839" s="5" t="n">
        <v>0.096498</v>
      </c>
      <c r="Z839" s="5" t="n">
        <v>0.918805</v>
      </c>
    </row>
    <row r="840">
      <c r="A840" s="5" t="n">
        <v>839</v>
      </c>
      <c r="B840" s="5" t="n">
        <v>3</v>
      </c>
      <c r="C840" s="5" t="n">
        <v>109</v>
      </c>
      <c r="D840" s="5" t="n">
        <v>4</v>
      </c>
      <c r="E840" s="5" t="n">
        <v>0</v>
      </c>
      <c r="F840" s="5" t="n">
        <v>36</v>
      </c>
      <c r="G840" s="5" t="n">
        <v>21.8</v>
      </c>
      <c r="H840" s="5" t="n">
        <v>17.99</v>
      </c>
      <c r="I840" s="6">
        <f>IF(E840&gt;=Markov!$B$3,1,0)</f>
        <v/>
      </c>
      <c r="J840" s="6">
        <f>I839</f>
        <v/>
      </c>
      <c r="K840" s="7">
        <f>MAR1!$B$5+MAR1!$C$5*COS(2*PI()*$C840/365)+MAR1!$D$5*SIN(2*PI()*$C840/365)</f>
        <v/>
      </c>
      <c r="L840" s="7">
        <f>MAR1!$B$6+MAR1!$C$6*COS(2*PI()*$C840/365)+MAR1!$D$6*SIN(2*PI()*$C840/365)</f>
        <v/>
      </c>
      <c r="M840" s="7">
        <f>MAR1!$B$7+MAR1!$C$7*COS(2*PI()*$C840/365)+MAR1!$D$7*SIN(2*PI()*$C840/365)</f>
        <v/>
      </c>
      <c r="N840" s="7">
        <f>F840-K840</f>
        <v/>
      </c>
      <c r="O840" s="7">
        <f>G840-L840</f>
        <v/>
      </c>
      <c r="P840" s="7">
        <f>H840-M840</f>
        <v/>
      </c>
      <c r="Q840" s="7">
        <f>IF($I840=1,(N840-MAR1!$B$11)/MAR1!$D$11,(N840-MAR1!$C$11)/MAR1!$E$11)</f>
        <v/>
      </c>
      <c r="R840" s="7">
        <f>IF($I840=1,(O840-MAR1!$B$12)/MAR1!$D$12,(O840-MAR1!$C$12)/MAR1!$E$12)</f>
        <v/>
      </c>
      <c r="S840" s="7">
        <f>IF($I840=1,(P840-MAR1!$B$13)/MAR1!$D$13,(P840-MAR1!$C$13)/MAR1!$E$13)</f>
        <v/>
      </c>
      <c r="U840" s="5" t="n">
        <v>839</v>
      </c>
      <c r="V840" s="5" t="n">
        <v>0.244494</v>
      </c>
      <c r="W840" s="5" t="n">
        <v>0.021093</v>
      </c>
      <c r="X840" s="5" t="n">
        <v>0.068922</v>
      </c>
      <c r="Y840" s="5" t="n">
        <v>0.542109</v>
      </c>
      <c r="Z840" s="5" t="n">
        <v>0.767281</v>
      </c>
    </row>
    <row r="841">
      <c r="A841" s="5" t="n">
        <v>840</v>
      </c>
      <c r="B841" s="5" t="n">
        <v>3</v>
      </c>
      <c r="C841" s="5" t="n">
        <v>110</v>
      </c>
      <c r="D841" s="5" t="n">
        <v>4</v>
      </c>
      <c r="E841" s="5" t="n">
        <v>0</v>
      </c>
      <c r="F841" s="5" t="n">
        <v>35.1</v>
      </c>
      <c r="G841" s="5" t="n">
        <v>22.2</v>
      </c>
      <c r="H841" s="5" t="n">
        <v>22.05</v>
      </c>
      <c r="I841" s="6">
        <f>IF(E841&gt;=Markov!$B$3,1,0)</f>
        <v/>
      </c>
      <c r="J841" s="6">
        <f>I840</f>
        <v/>
      </c>
      <c r="K841" s="7">
        <f>MAR1!$B$5+MAR1!$C$5*COS(2*PI()*$C841/365)+MAR1!$D$5*SIN(2*PI()*$C841/365)</f>
        <v/>
      </c>
      <c r="L841" s="7">
        <f>MAR1!$B$6+MAR1!$C$6*COS(2*PI()*$C841/365)+MAR1!$D$6*SIN(2*PI()*$C841/365)</f>
        <v/>
      </c>
      <c r="M841" s="7">
        <f>MAR1!$B$7+MAR1!$C$7*COS(2*PI()*$C841/365)+MAR1!$D$7*SIN(2*PI()*$C841/365)</f>
        <v/>
      </c>
      <c r="N841" s="7">
        <f>F841-K841</f>
        <v/>
      </c>
      <c r="O841" s="7">
        <f>G841-L841</f>
        <v/>
      </c>
      <c r="P841" s="7">
        <f>H841-M841</f>
        <v/>
      </c>
      <c r="Q841" s="7">
        <f>IF($I841=1,(N841-MAR1!$B$11)/MAR1!$D$11,(N841-MAR1!$C$11)/MAR1!$E$11)</f>
        <v/>
      </c>
      <c r="R841" s="7">
        <f>IF($I841=1,(O841-MAR1!$B$12)/MAR1!$D$12,(O841-MAR1!$C$12)/MAR1!$E$12)</f>
        <v/>
      </c>
      <c r="S841" s="7">
        <f>IF($I841=1,(P841-MAR1!$B$13)/MAR1!$D$13,(P841-MAR1!$C$13)/MAR1!$E$13)</f>
        <v/>
      </c>
      <c r="U841" s="5" t="n">
        <v>840</v>
      </c>
      <c r="V841" s="5" t="n">
        <v>0.505383</v>
      </c>
      <c r="W841" s="5" t="n">
        <v>0.959704</v>
      </c>
      <c r="X841" s="5" t="n">
        <v>0.620167</v>
      </c>
      <c r="Y841" s="5" t="n">
        <v>0.761814</v>
      </c>
      <c r="Z841" s="5" t="n">
        <v>0.471237</v>
      </c>
    </row>
    <row r="842">
      <c r="A842" s="5" t="n">
        <v>841</v>
      </c>
      <c r="B842" s="5" t="n">
        <v>3</v>
      </c>
      <c r="C842" s="5" t="n">
        <v>111</v>
      </c>
      <c r="D842" s="5" t="n">
        <v>4</v>
      </c>
      <c r="E842" s="5" t="n">
        <v>0</v>
      </c>
      <c r="F842" s="5" t="n">
        <v>36</v>
      </c>
      <c r="G842" s="5" t="n">
        <v>24.1</v>
      </c>
      <c r="H842" s="5" t="n">
        <v>21.63</v>
      </c>
      <c r="I842" s="6">
        <f>IF(E842&gt;=Markov!$B$3,1,0)</f>
        <v/>
      </c>
      <c r="J842" s="6">
        <f>I841</f>
        <v/>
      </c>
      <c r="K842" s="7">
        <f>MAR1!$B$5+MAR1!$C$5*COS(2*PI()*$C842/365)+MAR1!$D$5*SIN(2*PI()*$C842/365)</f>
        <v/>
      </c>
      <c r="L842" s="7">
        <f>MAR1!$B$6+MAR1!$C$6*COS(2*PI()*$C842/365)+MAR1!$D$6*SIN(2*PI()*$C842/365)</f>
        <v/>
      </c>
      <c r="M842" s="7">
        <f>MAR1!$B$7+MAR1!$C$7*COS(2*PI()*$C842/365)+MAR1!$D$7*SIN(2*PI()*$C842/365)</f>
        <v/>
      </c>
      <c r="N842" s="7">
        <f>F842-K842</f>
        <v/>
      </c>
      <c r="O842" s="7">
        <f>G842-L842</f>
        <v/>
      </c>
      <c r="P842" s="7">
        <f>H842-M842</f>
        <v/>
      </c>
      <c r="Q842" s="7">
        <f>IF($I842=1,(N842-MAR1!$B$11)/MAR1!$D$11,(N842-MAR1!$C$11)/MAR1!$E$11)</f>
        <v/>
      </c>
      <c r="R842" s="7">
        <f>IF($I842=1,(O842-MAR1!$B$12)/MAR1!$D$12,(O842-MAR1!$C$12)/MAR1!$E$12)</f>
        <v/>
      </c>
      <c r="S842" s="7">
        <f>IF($I842=1,(P842-MAR1!$B$13)/MAR1!$D$13,(P842-MAR1!$C$13)/MAR1!$E$13)</f>
        <v/>
      </c>
      <c r="U842" s="5" t="n">
        <v>841</v>
      </c>
      <c r="V842" s="5" t="n">
        <v>0.915784</v>
      </c>
      <c r="W842" s="5" t="n">
        <v>0.797737</v>
      </c>
      <c r="X842" s="5" t="n">
        <v>0.436855</v>
      </c>
      <c r="Y842" s="5" t="n">
        <v>0.537317</v>
      </c>
      <c r="Z842" s="5" t="n">
        <v>0.197203</v>
      </c>
    </row>
    <row r="843">
      <c r="A843" s="5" t="n">
        <v>842</v>
      </c>
      <c r="B843" s="5" t="n">
        <v>3</v>
      </c>
      <c r="C843" s="5" t="n">
        <v>112</v>
      </c>
      <c r="D843" s="5" t="n">
        <v>4</v>
      </c>
      <c r="E843" s="5" t="n">
        <v>0</v>
      </c>
      <c r="F843" s="5" t="n">
        <v>37</v>
      </c>
      <c r="G843" s="5" t="n">
        <v>22.6</v>
      </c>
      <c r="H843" s="5" t="n">
        <v>22.9</v>
      </c>
      <c r="I843" s="6">
        <f>IF(E843&gt;=Markov!$B$3,1,0)</f>
        <v/>
      </c>
      <c r="J843" s="6">
        <f>I842</f>
        <v/>
      </c>
      <c r="K843" s="7">
        <f>MAR1!$B$5+MAR1!$C$5*COS(2*PI()*$C843/365)+MAR1!$D$5*SIN(2*PI()*$C843/365)</f>
        <v/>
      </c>
      <c r="L843" s="7">
        <f>MAR1!$B$6+MAR1!$C$6*COS(2*PI()*$C843/365)+MAR1!$D$6*SIN(2*PI()*$C843/365)</f>
        <v/>
      </c>
      <c r="M843" s="7">
        <f>MAR1!$B$7+MAR1!$C$7*COS(2*PI()*$C843/365)+MAR1!$D$7*SIN(2*PI()*$C843/365)</f>
        <v/>
      </c>
      <c r="N843" s="7">
        <f>F843-K843</f>
        <v/>
      </c>
      <c r="O843" s="7">
        <f>G843-L843</f>
        <v/>
      </c>
      <c r="P843" s="7">
        <f>H843-M843</f>
        <v/>
      </c>
      <c r="Q843" s="7">
        <f>IF($I843=1,(N843-MAR1!$B$11)/MAR1!$D$11,(N843-MAR1!$C$11)/MAR1!$E$11)</f>
        <v/>
      </c>
      <c r="R843" s="7">
        <f>IF($I843=1,(O843-MAR1!$B$12)/MAR1!$D$12,(O843-MAR1!$C$12)/MAR1!$E$12)</f>
        <v/>
      </c>
      <c r="S843" s="7">
        <f>IF($I843=1,(P843-MAR1!$B$13)/MAR1!$D$13,(P843-MAR1!$C$13)/MAR1!$E$13)</f>
        <v/>
      </c>
      <c r="U843" s="5" t="n">
        <v>842</v>
      </c>
      <c r="V843" s="5" t="n">
        <v>0.582242</v>
      </c>
      <c r="W843" s="5" t="n">
        <v>0.818456</v>
      </c>
      <c r="X843" s="5" t="n">
        <v>0.85096</v>
      </c>
      <c r="Y843" s="5" t="n">
        <v>0.312487</v>
      </c>
      <c r="Z843" s="5" t="n">
        <v>0.06400699999999999</v>
      </c>
    </row>
    <row r="844">
      <c r="A844" s="5" t="n">
        <v>843</v>
      </c>
      <c r="B844" s="5" t="n">
        <v>3</v>
      </c>
      <c r="C844" s="5" t="n">
        <v>113</v>
      </c>
      <c r="D844" s="5" t="n">
        <v>4</v>
      </c>
      <c r="E844" s="5" t="n">
        <v>0</v>
      </c>
      <c r="F844" s="5" t="n">
        <v>38.1</v>
      </c>
      <c r="G844" s="5" t="n">
        <v>24.5</v>
      </c>
      <c r="H844" s="5" t="n">
        <v>22.39</v>
      </c>
      <c r="I844" s="6">
        <f>IF(E844&gt;=Markov!$B$3,1,0)</f>
        <v/>
      </c>
      <c r="J844" s="6">
        <f>I843</f>
        <v/>
      </c>
      <c r="K844" s="7">
        <f>MAR1!$B$5+MAR1!$C$5*COS(2*PI()*$C844/365)+MAR1!$D$5*SIN(2*PI()*$C844/365)</f>
        <v/>
      </c>
      <c r="L844" s="7">
        <f>MAR1!$B$6+MAR1!$C$6*COS(2*PI()*$C844/365)+MAR1!$D$6*SIN(2*PI()*$C844/365)</f>
        <v/>
      </c>
      <c r="M844" s="7">
        <f>MAR1!$B$7+MAR1!$C$7*COS(2*PI()*$C844/365)+MAR1!$D$7*SIN(2*PI()*$C844/365)</f>
        <v/>
      </c>
      <c r="N844" s="7">
        <f>F844-K844</f>
        <v/>
      </c>
      <c r="O844" s="7">
        <f>G844-L844</f>
        <v/>
      </c>
      <c r="P844" s="7">
        <f>H844-M844</f>
        <v/>
      </c>
      <c r="Q844" s="7">
        <f>IF($I844=1,(N844-MAR1!$B$11)/MAR1!$D$11,(N844-MAR1!$C$11)/MAR1!$E$11)</f>
        <v/>
      </c>
      <c r="R844" s="7">
        <f>IF($I844=1,(O844-MAR1!$B$12)/MAR1!$D$12,(O844-MAR1!$C$12)/MAR1!$E$12)</f>
        <v/>
      </c>
      <c r="S844" s="7">
        <f>IF($I844=1,(P844-MAR1!$B$13)/MAR1!$D$13,(P844-MAR1!$C$13)/MAR1!$E$13)</f>
        <v/>
      </c>
      <c r="U844" s="5" t="n">
        <v>843</v>
      </c>
      <c r="V844" s="5" t="n">
        <v>0.139736</v>
      </c>
      <c r="W844" s="5" t="n">
        <v>0.132515</v>
      </c>
      <c r="X844" s="5" t="n">
        <v>0.270814</v>
      </c>
      <c r="Y844" s="5" t="n">
        <v>0.850213</v>
      </c>
      <c r="Z844" s="5" t="n">
        <v>0.613519</v>
      </c>
    </row>
    <row r="845">
      <c r="A845" s="5" t="n">
        <v>844</v>
      </c>
      <c r="B845" s="5" t="n">
        <v>3</v>
      </c>
      <c r="C845" s="5" t="n">
        <v>114</v>
      </c>
      <c r="D845" s="5" t="n">
        <v>4</v>
      </c>
      <c r="E845" s="5" t="n">
        <v>0</v>
      </c>
      <c r="F845" s="5" t="n">
        <v>41.4</v>
      </c>
      <c r="G845" s="5" t="n">
        <v>27.3</v>
      </c>
      <c r="H845" s="5" t="n">
        <v>24.82</v>
      </c>
      <c r="I845" s="6">
        <f>IF(E845&gt;=Markov!$B$3,1,0)</f>
        <v/>
      </c>
      <c r="J845" s="6">
        <f>I844</f>
        <v/>
      </c>
      <c r="K845" s="7">
        <f>MAR1!$B$5+MAR1!$C$5*COS(2*PI()*$C845/365)+MAR1!$D$5*SIN(2*PI()*$C845/365)</f>
        <v/>
      </c>
      <c r="L845" s="7">
        <f>MAR1!$B$6+MAR1!$C$6*COS(2*PI()*$C845/365)+MAR1!$D$6*SIN(2*PI()*$C845/365)</f>
        <v/>
      </c>
      <c r="M845" s="7">
        <f>MAR1!$B$7+MAR1!$C$7*COS(2*PI()*$C845/365)+MAR1!$D$7*SIN(2*PI()*$C845/365)</f>
        <v/>
      </c>
      <c r="N845" s="7">
        <f>F845-K845</f>
        <v/>
      </c>
      <c r="O845" s="7">
        <f>G845-L845</f>
        <v/>
      </c>
      <c r="P845" s="7">
        <f>H845-M845</f>
        <v/>
      </c>
      <c r="Q845" s="7">
        <f>IF($I845=1,(N845-MAR1!$B$11)/MAR1!$D$11,(N845-MAR1!$C$11)/MAR1!$E$11)</f>
        <v/>
      </c>
      <c r="R845" s="7">
        <f>IF($I845=1,(O845-MAR1!$B$12)/MAR1!$D$12,(O845-MAR1!$C$12)/MAR1!$E$12)</f>
        <v/>
      </c>
      <c r="S845" s="7">
        <f>IF($I845=1,(P845-MAR1!$B$13)/MAR1!$D$13,(P845-MAR1!$C$13)/MAR1!$E$13)</f>
        <v/>
      </c>
      <c r="U845" s="5" t="n">
        <v>844</v>
      </c>
      <c r="V845" s="5" t="n">
        <v>0.522323</v>
      </c>
      <c r="W845" s="5" t="n">
        <v>0.985986</v>
      </c>
      <c r="X845" s="5" t="n">
        <v>0.816149</v>
      </c>
      <c r="Y845" s="5" t="n">
        <v>0.861891</v>
      </c>
      <c r="Z845" s="5" t="n">
        <v>0.456183</v>
      </c>
    </row>
    <row r="846">
      <c r="A846" s="5" t="n">
        <v>845</v>
      </c>
      <c r="B846" s="5" t="n">
        <v>3</v>
      </c>
      <c r="C846" s="5" t="n">
        <v>115</v>
      </c>
      <c r="D846" s="5" t="n">
        <v>4</v>
      </c>
      <c r="E846" s="5" t="n">
        <v>0</v>
      </c>
      <c r="F846" s="5" t="n">
        <v>42.4</v>
      </c>
      <c r="G846" s="5" t="n">
        <v>27.7</v>
      </c>
      <c r="H846" s="5" t="n">
        <v>23.53</v>
      </c>
      <c r="I846" s="6">
        <f>IF(E846&gt;=Markov!$B$3,1,0)</f>
        <v/>
      </c>
      <c r="J846" s="6">
        <f>I845</f>
        <v/>
      </c>
      <c r="K846" s="7">
        <f>MAR1!$B$5+MAR1!$C$5*COS(2*PI()*$C846/365)+MAR1!$D$5*SIN(2*PI()*$C846/365)</f>
        <v/>
      </c>
      <c r="L846" s="7">
        <f>MAR1!$B$6+MAR1!$C$6*COS(2*PI()*$C846/365)+MAR1!$D$6*SIN(2*PI()*$C846/365)</f>
        <v/>
      </c>
      <c r="M846" s="7">
        <f>MAR1!$B$7+MAR1!$C$7*COS(2*PI()*$C846/365)+MAR1!$D$7*SIN(2*PI()*$C846/365)</f>
        <v/>
      </c>
      <c r="N846" s="7">
        <f>F846-K846</f>
        <v/>
      </c>
      <c r="O846" s="7">
        <f>G846-L846</f>
        <v/>
      </c>
      <c r="P846" s="7">
        <f>H846-M846</f>
        <v/>
      </c>
      <c r="Q846" s="7">
        <f>IF($I846=1,(N846-MAR1!$B$11)/MAR1!$D$11,(N846-MAR1!$C$11)/MAR1!$E$11)</f>
        <v/>
      </c>
      <c r="R846" s="7">
        <f>IF($I846=1,(O846-MAR1!$B$12)/MAR1!$D$12,(O846-MAR1!$C$12)/MAR1!$E$12)</f>
        <v/>
      </c>
      <c r="S846" s="7">
        <f>IF($I846=1,(P846-MAR1!$B$13)/MAR1!$D$13,(P846-MAR1!$C$13)/MAR1!$E$13)</f>
        <v/>
      </c>
      <c r="U846" s="5" t="n">
        <v>845</v>
      </c>
      <c r="V846" s="5" t="n">
        <v>0.892487</v>
      </c>
      <c r="W846" s="5" t="n">
        <v>0.779176</v>
      </c>
      <c r="X846" s="5" t="n">
        <v>0.216423</v>
      </c>
      <c r="Y846" s="5" t="n">
        <v>0.027188</v>
      </c>
      <c r="Z846" s="5" t="n">
        <v>0.018024</v>
      </c>
    </row>
    <row r="847">
      <c r="A847" s="5" t="n">
        <v>846</v>
      </c>
      <c r="B847" s="5" t="n">
        <v>3</v>
      </c>
      <c r="C847" s="5" t="n">
        <v>116</v>
      </c>
      <c r="D847" s="5" t="n">
        <v>4</v>
      </c>
      <c r="E847" s="5" t="n">
        <v>0</v>
      </c>
      <c r="F847" s="5" t="n">
        <v>40.6</v>
      </c>
      <c r="G847" s="5" t="n">
        <v>26.1</v>
      </c>
      <c r="H847" s="5" t="n">
        <v>24.95</v>
      </c>
      <c r="I847" s="6">
        <f>IF(E847&gt;=Markov!$B$3,1,0)</f>
        <v/>
      </c>
      <c r="J847" s="6">
        <f>I846</f>
        <v/>
      </c>
      <c r="K847" s="7">
        <f>MAR1!$B$5+MAR1!$C$5*COS(2*PI()*$C847/365)+MAR1!$D$5*SIN(2*PI()*$C847/365)</f>
        <v/>
      </c>
      <c r="L847" s="7">
        <f>MAR1!$B$6+MAR1!$C$6*COS(2*PI()*$C847/365)+MAR1!$D$6*SIN(2*PI()*$C847/365)</f>
        <v/>
      </c>
      <c r="M847" s="7">
        <f>MAR1!$B$7+MAR1!$C$7*COS(2*PI()*$C847/365)+MAR1!$D$7*SIN(2*PI()*$C847/365)</f>
        <v/>
      </c>
      <c r="N847" s="7">
        <f>F847-K847</f>
        <v/>
      </c>
      <c r="O847" s="7">
        <f>G847-L847</f>
        <v/>
      </c>
      <c r="P847" s="7">
        <f>H847-M847</f>
        <v/>
      </c>
      <c r="Q847" s="7">
        <f>IF($I847=1,(N847-MAR1!$B$11)/MAR1!$D$11,(N847-MAR1!$C$11)/MAR1!$E$11)</f>
        <v/>
      </c>
      <c r="R847" s="7">
        <f>IF($I847=1,(O847-MAR1!$B$12)/MAR1!$D$12,(O847-MAR1!$C$12)/MAR1!$E$12)</f>
        <v/>
      </c>
      <c r="S847" s="7">
        <f>IF($I847=1,(P847-MAR1!$B$13)/MAR1!$D$13,(P847-MAR1!$C$13)/MAR1!$E$13)</f>
        <v/>
      </c>
      <c r="U847" s="5" t="n">
        <v>846</v>
      </c>
      <c r="V847" s="5" t="n">
        <v>0.626353</v>
      </c>
      <c r="W847" s="5" t="n">
        <v>0.243875</v>
      </c>
      <c r="X847" s="5" t="n">
        <v>0.882764</v>
      </c>
      <c r="Y847" s="5" t="n">
        <v>0.539044</v>
      </c>
      <c r="Z847" s="5" t="n">
        <v>0.409343</v>
      </c>
    </row>
    <row r="848">
      <c r="A848" s="5" t="n">
        <v>847</v>
      </c>
      <c r="B848" s="5" t="n">
        <v>3</v>
      </c>
      <c r="C848" s="5" t="n">
        <v>117</v>
      </c>
      <c r="D848" s="5" t="n">
        <v>4</v>
      </c>
      <c r="E848" s="5" t="n">
        <v>0</v>
      </c>
      <c r="F848" s="5" t="n">
        <v>40.3</v>
      </c>
      <c r="G848" s="5" t="n">
        <v>27.8</v>
      </c>
      <c r="H848" s="5" t="n">
        <v>27.68</v>
      </c>
      <c r="I848" s="6">
        <f>IF(E848&gt;=Markov!$B$3,1,0)</f>
        <v/>
      </c>
      <c r="J848" s="6">
        <f>I847</f>
        <v/>
      </c>
      <c r="K848" s="7">
        <f>MAR1!$B$5+MAR1!$C$5*COS(2*PI()*$C848/365)+MAR1!$D$5*SIN(2*PI()*$C848/365)</f>
        <v/>
      </c>
      <c r="L848" s="7">
        <f>MAR1!$B$6+MAR1!$C$6*COS(2*PI()*$C848/365)+MAR1!$D$6*SIN(2*PI()*$C848/365)</f>
        <v/>
      </c>
      <c r="M848" s="7">
        <f>MAR1!$B$7+MAR1!$C$7*COS(2*PI()*$C848/365)+MAR1!$D$7*SIN(2*PI()*$C848/365)</f>
        <v/>
      </c>
      <c r="N848" s="7">
        <f>F848-K848</f>
        <v/>
      </c>
      <c r="O848" s="7">
        <f>G848-L848</f>
        <v/>
      </c>
      <c r="P848" s="7">
        <f>H848-M848</f>
        <v/>
      </c>
      <c r="Q848" s="7">
        <f>IF($I848=1,(N848-MAR1!$B$11)/MAR1!$D$11,(N848-MAR1!$C$11)/MAR1!$E$11)</f>
        <v/>
      </c>
      <c r="R848" s="7">
        <f>IF($I848=1,(O848-MAR1!$B$12)/MAR1!$D$12,(O848-MAR1!$C$12)/MAR1!$E$12)</f>
        <v/>
      </c>
      <c r="S848" s="7">
        <f>IF($I848=1,(P848-MAR1!$B$13)/MAR1!$D$13,(P848-MAR1!$C$13)/MAR1!$E$13)</f>
        <v/>
      </c>
      <c r="U848" s="5" t="n">
        <v>847</v>
      </c>
      <c r="V848" s="5" t="n">
        <v>0.294328</v>
      </c>
      <c r="W848" s="5" t="n">
        <v>0.6437</v>
      </c>
      <c r="X848" s="5" t="n">
        <v>0.37741</v>
      </c>
      <c r="Y848" s="5" t="n">
        <v>0.657021</v>
      </c>
      <c r="Z848" s="5" t="n">
        <v>0.03576</v>
      </c>
    </row>
    <row r="849">
      <c r="A849" s="5" t="n">
        <v>848</v>
      </c>
      <c r="B849" s="5" t="n">
        <v>3</v>
      </c>
      <c r="C849" s="5" t="n">
        <v>118</v>
      </c>
      <c r="D849" s="5" t="n">
        <v>4</v>
      </c>
      <c r="E849" s="5" t="n">
        <v>0</v>
      </c>
      <c r="F849" s="5" t="n">
        <v>40.1</v>
      </c>
      <c r="G849" s="5" t="n">
        <v>25.6</v>
      </c>
      <c r="H849" s="5" t="n">
        <v>18.98</v>
      </c>
      <c r="I849" s="6">
        <f>IF(E849&gt;=Markov!$B$3,1,0)</f>
        <v/>
      </c>
      <c r="J849" s="6">
        <f>I848</f>
        <v/>
      </c>
      <c r="K849" s="7">
        <f>MAR1!$B$5+MAR1!$C$5*COS(2*PI()*$C849/365)+MAR1!$D$5*SIN(2*PI()*$C849/365)</f>
        <v/>
      </c>
      <c r="L849" s="7">
        <f>MAR1!$B$6+MAR1!$C$6*COS(2*PI()*$C849/365)+MAR1!$D$6*SIN(2*PI()*$C849/365)</f>
        <v/>
      </c>
      <c r="M849" s="7">
        <f>MAR1!$B$7+MAR1!$C$7*COS(2*PI()*$C849/365)+MAR1!$D$7*SIN(2*PI()*$C849/365)</f>
        <v/>
      </c>
      <c r="N849" s="7">
        <f>F849-K849</f>
        <v/>
      </c>
      <c r="O849" s="7">
        <f>G849-L849</f>
        <v/>
      </c>
      <c r="P849" s="7">
        <f>H849-M849</f>
        <v/>
      </c>
      <c r="Q849" s="7">
        <f>IF($I849=1,(N849-MAR1!$B$11)/MAR1!$D$11,(N849-MAR1!$C$11)/MAR1!$E$11)</f>
        <v/>
      </c>
      <c r="R849" s="7">
        <f>IF($I849=1,(O849-MAR1!$B$12)/MAR1!$D$12,(O849-MAR1!$C$12)/MAR1!$E$12)</f>
        <v/>
      </c>
      <c r="S849" s="7">
        <f>IF($I849=1,(P849-MAR1!$B$13)/MAR1!$D$13,(P849-MAR1!$C$13)/MAR1!$E$13)</f>
        <v/>
      </c>
      <c r="U849" s="5" t="n">
        <v>848</v>
      </c>
      <c r="V849" s="5" t="n">
        <v>0.293336</v>
      </c>
      <c r="W849" s="5" t="n">
        <v>0.189518</v>
      </c>
      <c r="X849" s="5" t="n">
        <v>0.853544</v>
      </c>
      <c r="Y849" s="5" t="n">
        <v>0.8350340000000001</v>
      </c>
      <c r="Z849" s="5" t="n">
        <v>0.657677</v>
      </c>
    </row>
    <row r="850">
      <c r="A850" s="5" t="n">
        <v>849</v>
      </c>
      <c r="B850" s="5" t="n">
        <v>3</v>
      </c>
      <c r="C850" s="5" t="n">
        <v>119</v>
      </c>
      <c r="D850" s="5" t="n">
        <v>4</v>
      </c>
      <c r="E850" s="5" t="n">
        <v>0</v>
      </c>
      <c r="F850" s="5" t="n">
        <v>40.6</v>
      </c>
      <c r="G850" s="5" t="n">
        <v>27</v>
      </c>
      <c r="H850" s="5" t="n">
        <v>21.88</v>
      </c>
      <c r="I850" s="6">
        <f>IF(E850&gt;=Markov!$B$3,1,0)</f>
        <v/>
      </c>
      <c r="J850" s="6">
        <f>I849</f>
        <v/>
      </c>
      <c r="K850" s="7">
        <f>MAR1!$B$5+MAR1!$C$5*COS(2*PI()*$C850/365)+MAR1!$D$5*SIN(2*PI()*$C850/365)</f>
        <v/>
      </c>
      <c r="L850" s="7">
        <f>MAR1!$B$6+MAR1!$C$6*COS(2*PI()*$C850/365)+MAR1!$D$6*SIN(2*PI()*$C850/365)</f>
        <v/>
      </c>
      <c r="M850" s="7">
        <f>MAR1!$B$7+MAR1!$C$7*COS(2*PI()*$C850/365)+MAR1!$D$7*SIN(2*PI()*$C850/365)</f>
        <v/>
      </c>
      <c r="N850" s="7">
        <f>F850-K850</f>
        <v/>
      </c>
      <c r="O850" s="7">
        <f>G850-L850</f>
        <v/>
      </c>
      <c r="P850" s="7">
        <f>H850-M850</f>
        <v/>
      </c>
      <c r="Q850" s="7">
        <f>IF($I850=1,(N850-MAR1!$B$11)/MAR1!$D$11,(N850-MAR1!$C$11)/MAR1!$E$11)</f>
        <v/>
      </c>
      <c r="R850" s="7">
        <f>IF($I850=1,(O850-MAR1!$B$12)/MAR1!$D$12,(O850-MAR1!$C$12)/MAR1!$E$12)</f>
        <v/>
      </c>
      <c r="S850" s="7">
        <f>IF($I850=1,(P850-MAR1!$B$13)/MAR1!$D$13,(P850-MAR1!$C$13)/MAR1!$E$13)</f>
        <v/>
      </c>
      <c r="U850" s="5" t="n">
        <v>849</v>
      </c>
      <c r="V850" s="5" t="n">
        <v>0.959518</v>
      </c>
      <c r="W850" s="5" t="n">
        <v>0.399897</v>
      </c>
      <c r="X850" s="5" t="n">
        <v>0.543581</v>
      </c>
      <c r="Y850" s="5" t="n">
        <v>0.035151</v>
      </c>
      <c r="Z850" s="5" t="n">
        <v>0.863927</v>
      </c>
    </row>
    <row r="851">
      <c r="A851" s="5" t="n">
        <v>850</v>
      </c>
      <c r="B851" s="5" t="n">
        <v>3</v>
      </c>
      <c r="C851" s="5" t="n">
        <v>120</v>
      </c>
      <c r="D851" s="5" t="n">
        <v>4</v>
      </c>
      <c r="E851" s="5" t="n">
        <v>0</v>
      </c>
      <c r="F851" s="5" t="n">
        <v>42.8</v>
      </c>
      <c r="G851" s="5" t="n">
        <v>28.9</v>
      </c>
      <c r="H851" s="5" t="n">
        <v>22.54</v>
      </c>
      <c r="I851" s="6">
        <f>IF(E851&gt;=Markov!$B$3,1,0)</f>
        <v/>
      </c>
      <c r="J851" s="6">
        <f>I850</f>
        <v/>
      </c>
      <c r="K851" s="7">
        <f>MAR1!$B$5+MAR1!$C$5*COS(2*PI()*$C851/365)+MAR1!$D$5*SIN(2*PI()*$C851/365)</f>
        <v/>
      </c>
      <c r="L851" s="7">
        <f>MAR1!$B$6+MAR1!$C$6*COS(2*PI()*$C851/365)+MAR1!$D$6*SIN(2*PI()*$C851/365)</f>
        <v/>
      </c>
      <c r="M851" s="7">
        <f>MAR1!$B$7+MAR1!$C$7*COS(2*PI()*$C851/365)+MAR1!$D$7*SIN(2*PI()*$C851/365)</f>
        <v/>
      </c>
      <c r="N851" s="7">
        <f>F851-K851</f>
        <v/>
      </c>
      <c r="O851" s="7">
        <f>G851-L851</f>
        <v/>
      </c>
      <c r="P851" s="7">
        <f>H851-M851</f>
        <v/>
      </c>
      <c r="Q851" s="7">
        <f>IF($I851=1,(N851-MAR1!$B$11)/MAR1!$D$11,(N851-MAR1!$C$11)/MAR1!$E$11)</f>
        <v/>
      </c>
      <c r="R851" s="7">
        <f>IF($I851=1,(O851-MAR1!$B$12)/MAR1!$D$12,(O851-MAR1!$C$12)/MAR1!$E$12)</f>
        <v/>
      </c>
      <c r="S851" s="7">
        <f>IF($I851=1,(P851-MAR1!$B$13)/MAR1!$D$13,(P851-MAR1!$C$13)/MAR1!$E$13)</f>
        <v/>
      </c>
      <c r="U851" s="5" t="n">
        <v>850</v>
      </c>
      <c r="V851" s="5" t="n">
        <v>0.369655</v>
      </c>
      <c r="W851" s="5" t="n">
        <v>0.477852</v>
      </c>
      <c r="X851" s="5" t="n">
        <v>0.581759</v>
      </c>
      <c r="Y851" s="5" t="n">
        <v>0.843824</v>
      </c>
      <c r="Z851" s="5" t="n">
        <v>0.150179</v>
      </c>
    </row>
    <row r="852">
      <c r="A852" s="5" t="n">
        <v>851</v>
      </c>
      <c r="B852" s="5" t="n">
        <v>3</v>
      </c>
      <c r="C852" s="5" t="n">
        <v>121</v>
      </c>
      <c r="D852" s="5" t="n">
        <v>5</v>
      </c>
      <c r="E852" s="5" t="n">
        <v>0</v>
      </c>
      <c r="F852" s="5" t="n">
        <v>40.1</v>
      </c>
      <c r="G852" s="5" t="n">
        <v>28.6</v>
      </c>
      <c r="H852" s="5" t="n">
        <v>21.68</v>
      </c>
      <c r="I852" s="6">
        <f>IF(E852&gt;=Markov!$B$3,1,0)</f>
        <v/>
      </c>
      <c r="J852" s="6">
        <f>I851</f>
        <v/>
      </c>
      <c r="K852" s="7">
        <f>MAR1!$B$5+MAR1!$C$5*COS(2*PI()*$C852/365)+MAR1!$D$5*SIN(2*PI()*$C852/365)</f>
        <v/>
      </c>
      <c r="L852" s="7">
        <f>MAR1!$B$6+MAR1!$C$6*COS(2*PI()*$C852/365)+MAR1!$D$6*SIN(2*PI()*$C852/365)</f>
        <v/>
      </c>
      <c r="M852" s="7">
        <f>MAR1!$B$7+MAR1!$C$7*COS(2*PI()*$C852/365)+MAR1!$D$7*SIN(2*PI()*$C852/365)</f>
        <v/>
      </c>
      <c r="N852" s="7">
        <f>F852-K852</f>
        <v/>
      </c>
      <c r="O852" s="7">
        <f>G852-L852</f>
        <v/>
      </c>
      <c r="P852" s="7">
        <f>H852-M852</f>
        <v/>
      </c>
      <c r="Q852" s="7">
        <f>IF($I852=1,(N852-MAR1!$B$11)/MAR1!$D$11,(N852-MAR1!$C$11)/MAR1!$E$11)</f>
        <v/>
      </c>
      <c r="R852" s="7">
        <f>IF($I852=1,(O852-MAR1!$B$12)/MAR1!$D$12,(O852-MAR1!$C$12)/MAR1!$E$12)</f>
        <v/>
      </c>
      <c r="S852" s="7">
        <f>IF($I852=1,(P852-MAR1!$B$13)/MAR1!$D$13,(P852-MAR1!$C$13)/MAR1!$E$13)</f>
        <v/>
      </c>
      <c r="U852" s="5" t="n">
        <v>851</v>
      </c>
      <c r="V852" s="5" t="n">
        <v>0.942769</v>
      </c>
      <c r="W852" s="5" t="n">
        <v>0.519336</v>
      </c>
      <c r="X852" s="5" t="n">
        <v>0.11217</v>
      </c>
      <c r="Y852" s="5" t="n">
        <v>0.455949</v>
      </c>
      <c r="Z852" s="5" t="n">
        <v>0.03186</v>
      </c>
    </row>
    <row r="853">
      <c r="A853" s="5" t="n">
        <v>852</v>
      </c>
      <c r="B853" s="5" t="n">
        <v>3</v>
      </c>
      <c r="C853" s="5" t="n">
        <v>122</v>
      </c>
      <c r="D853" s="5" t="n">
        <v>5</v>
      </c>
      <c r="E853" s="5" t="n">
        <v>3</v>
      </c>
      <c r="F853" s="5" t="n">
        <v>38.5</v>
      </c>
      <c r="G853" s="5" t="n">
        <v>29.1</v>
      </c>
      <c r="H853" s="5" t="n">
        <v>16.9</v>
      </c>
      <c r="I853" s="6">
        <f>IF(E853&gt;=Markov!$B$3,1,0)</f>
        <v/>
      </c>
      <c r="J853" s="6">
        <f>I852</f>
        <v/>
      </c>
      <c r="K853" s="7">
        <f>MAR1!$B$5+MAR1!$C$5*COS(2*PI()*$C853/365)+MAR1!$D$5*SIN(2*PI()*$C853/365)</f>
        <v/>
      </c>
      <c r="L853" s="7">
        <f>MAR1!$B$6+MAR1!$C$6*COS(2*PI()*$C853/365)+MAR1!$D$6*SIN(2*PI()*$C853/365)</f>
        <v/>
      </c>
      <c r="M853" s="7">
        <f>MAR1!$B$7+MAR1!$C$7*COS(2*PI()*$C853/365)+MAR1!$D$7*SIN(2*PI()*$C853/365)</f>
        <v/>
      </c>
      <c r="N853" s="7">
        <f>F853-K853</f>
        <v/>
      </c>
      <c r="O853" s="7">
        <f>G853-L853</f>
        <v/>
      </c>
      <c r="P853" s="7">
        <f>H853-M853</f>
        <v/>
      </c>
      <c r="Q853" s="7">
        <f>IF($I853=1,(N853-MAR1!$B$11)/MAR1!$D$11,(N853-MAR1!$C$11)/MAR1!$E$11)</f>
        <v/>
      </c>
      <c r="R853" s="7">
        <f>IF($I853=1,(O853-MAR1!$B$12)/MAR1!$D$12,(O853-MAR1!$C$12)/MAR1!$E$12)</f>
        <v/>
      </c>
      <c r="S853" s="7">
        <f>IF($I853=1,(P853-MAR1!$B$13)/MAR1!$D$13,(P853-MAR1!$C$13)/MAR1!$E$13)</f>
        <v/>
      </c>
      <c r="U853" s="5" t="n">
        <v>852</v>
      </c>
      <c r="V853" s="5" t="n">
        <v>0.41735</v>
      </c>
      <c r="W853" s="5" t="n">
        <v>0.7342379999999999</v>
      </c>
      <c r="X853" s="5" t="n">
        <v>0.772697</v>
      </c>
      <c r="Y853" s="5" t="n">
        <v>0.006607</v>
      </c>
      <c r="Z853" s="5" t="n">
        <v>0.88468</v>
      </c>
    </row>
    <row r="854">
      <c r="A854" s="5" t="n">
        <v>853</v>
      </c>
      <c r="B854" s="5" t="n">
        <v>3</v>
      </c>
      <c r="C854" s="5" t="n">
        <v>123</v>
      </c>
      <c r="D854" s="5" t="n">
        <v>5</v>
      </c>
      <c r="E854" s="5" t="n">
        <v>0</v>
      </c>
      <c r="F854" s="5" t="n">
        <v>41.2</v>
      </c>
      <c r="G854" s="5" t="n">
        <v>28.4</v>
      </c>
      <c r="H854" s="5" t="n">
        <v>19.9</v>
      </c>
      <c r="I854" s="6">
        <f>IF(E854&gt;=Markov!$B$3,1,0)</f>
        <v/>
      </c>
      <c r="J854" s="6">
        <f>I853</f>
        <v/>
      </c>
      <c r="K854" s="7">
        <f>MAR1!$B$5+MAR1!$C$5*COS(2*PI()*$C854/365)+MAR1!$D$5*SIN(2*PI()*$C854/365)</f>
        <v/>
      </c>
      <c r="L854" s="7">
        <f>MAR1!$B$6+MAR1!$C$6*COS(2*PI()*$C854/365)+MAR1!$D$6*SIN(2*PI()*$C854/365)</f>
        <v/>
      </c>
      <c r="M854" s="7">
        <f>MAR1!$B$7+MAR1!$C$7*COS(2*PI()*$C854/365)+MAR1!$D$7*SIN(2*PI()*$C854/365)</f>
        <v/>
      </c>
      <c r="N854" s="7">
        <f>F854-K854</f>
        <v/>
      </c>
      <c r="O854" s="7">
        <f>G854-L854</f>
        <v/>
      </c>
      <c r="P854" s="7">
        <f>H854-M854</f>
        <v/>
      </c>
      <c r="Q854" s="7">
        <f>IF($I854=1,(N854-MAR1!$B$11)/MAR1!$D$11,(N854-MAR1!$C$11)/MAR1!$E$11)</f>
        <v/>
      </c>
      <c r="R854" s="7">
        <f>IF($I854=1,(O854-MAR1!$B$12)/MAR1!$D$12,(O854-MAR1!$C$12)/MAR1!$E$12)</f>
        <v/>
      </c>
      <c r="S854" s="7">
        <f>IF($I854=1,(P854-MAR1!$B$13)/MAR1!$D$13,(P854-MAR1!$C$13)/MAR1!$E$13)</f>
        <v/>
      </c>
      <c r="U854" s="5" t="n">
        <v>853</v>
      </c>
      <c r="V854" s="5" t="n">
        <v>0.822326</v>
      </c>
      <c r="W854" s="5" t="n">
        <v>0.458431</v>
      </c>
      <c r="X854" s="5" t="n">
        <v>0.076804</v>
      </c>
      <c r="Y854" s="5" t="n">
        <v>0.264847</v>
      </c>
      <c r="Z854" s="5" t="n">
        <v>0.10497</v>
      </c>
    </row>
    <row r="855">
      <c r="A855" s="5" t="n">
        <v>854</v>
      </c>
      <c r="B855" s="5" t="n">
        <v>3</v>
      </c>
      <c r="C855" s="5" t="n">
        <v>124</v>
      </c>
      <c r="D855" s="5" t="n">
        <v>5</v>
      </c>
      <c r="E855" s="5" t="n">
        <v>0</v>
      </c>
      <c r="F855" s="5" t="n">
        <v>38.6</v>
      </c>
      <c r="G855" s="5" t="n">
        <v>25</v>
      </c>
      <c r="H855" s="5" t="n">
        <v>21.16</v>
      </c>
      <c r="I855" s="6">
        <f>IF(E855&gt;=Markov!$B$3,1,0)</f>
        <v/>
      </c>
      <c r="J855" s="6">
        <f>I854</f>
        <v/>
      </c>
      <c r="K855" s="7">
        <f>MAR1!$B$5+MAR1!$C$5*COS(2*PI()*$C855/365)+MAR1!$D$5*SIN(2*PI()*$C855/365)</f>
        <v/>
      </c>
      <c r="L855" s="7">
        <f>MAR1!$B$6+MAR1!$C$6*COS(2*PI()*$C855/365)+MAR1!$D$6*SIN(2*PI()*$C855/365)</f>
        <v/>
      </c>
      <c r="M855" s="7">
        <f>MAR1!$B$7+MAR1!$C$7*COS(2*PI()*$C855/365)+MAR1!$D$7*SIN(2*PI()*$C855/365)</f>
        <v/>
      </c>
      <c r="N855" s="7">
        <f>F855-K855</f>
        <v/>
      </c>
      <c r="O855" s="7">
        <f>G855-L855</f>
        <v/>
      </c>
      <c r="P855" s="7">
        <f>H855-M855</f>
        <v/>
      </c>
      <c r="Q855" s="7">
        <f>IF($I855=1,(N855-MAR1!$B$11)/MAR1!$D$11,(N855-MAR1!$C$11)/MAR1!$E$11)</f>
        <v/>
      </c>
      <c r="R855" s="7">
        <f>IF($I855=1,(O855-MAR1!$B$12)/MAR1!$D$12,(O855-MAR1!$C$12)/MAR1!$E$12)</f>
        <v/>
      </c>
      <c r="S855" s="7">
        <f>IF($I855=1,(P855-MAR1!$B$13)/MAR1!$D$13,(P855-MAR1!$C$13)/MAR1!$E$13)</f>
        <v/>
      </c>
      <c r="U855" s="5" t="n">
        <v>854</v>
      </c>
      <c r="V855" s="5" t="n">
        <v>0.135599</v>
      </c>
      <c r="W855" s="5" t="n">
        <v>0.174946</v>
      </c>
      <c r="X855" s="5" t="n">
        <v>0.07656499999999999</v>
      </c>
      <c r="Y855" s="5" t="n">
        <v>0.856978</v>
      </c>
      <c r="Z855" s="5" t="n">
        <v>0.62746</v>
      </c>
    </row>
    <row r="856">
      <c r="A856" s="5" t="n">
        <v>855</v>
      </c>
      <c r="B856" s="5" t="n">
        <v>3</v>
      </c>
      <c r="C856" s="5" t="n">
        <v>125</v>
      </c>
      <c r="D856" s="5" t="n">
        <v>5</v>
      </c>
      <c r="E856" s="5" t="n">
        <v>0</v>
      </c>
      <c r="F856" s="5" t="n">
        <v>37.5</v>
      </c>
      <c r="G856" s="5" t="n">
        <v>26.5</v>
      </c>
      <c r="H856" s="5" t="n">
        <v>26.44</v>
      </c>
      <c r="I856" s="6">
        <f>IF(E856&gt;=Markov!$B$3,1,0)</f>
        <v/>
      </c>
      <c r="J856" s="6">
        <f>I855</f>
        <v/>
      </c>
      <c r="K856" s="7">
        <f>MAR1!$B$5+MAR1!$C$5*COS(2*PI()*$C856/365)+MAR1!$D$5*SIN(2*PI()*$C856/365)</f>
        <v/>
      </c>
      <c r="L856" s="7">
        <f>MAR1!$B$6+MAR1!$C$6*COS(2*PI()*$C856/365)+MAR1!$D$6*SIN(2*PI()*$C856/365)</f>
        <v/>
      </c>
      <c r="M856" s="7">
        <f>MAR1!$B$7+MAR1!$C$7*COS(2*PI()*$C856/365)+MAR1!$D$7*SIN(2*PI()*$C856/365)</f>
        <v/>
      </c>
      <c r="N856" s="7">
        <f>F856-K856</f>
        <v/>
      </c>
      <c r="O856" s="7">
        <f>G856-L856</f>
        <v/>
      </c>
      <c r="P856" s="7">
        <f>H856-M856</f>
        <v/>
      </c>
      <c r="Q856" s="7">
        <f>IF($I856=1,(N856-MAR1!$B$11)/MAR1!$D$11,(N856-MAR1!$C$11)/MAR1!$E$11)</f>
        <v/>
      </c>
      <c r="R856" s="7">
        <f>IF($I856=1,(O856-MAR1!$B$12)/MAR1!$D$12,(O856-MAR1!$C$12)/MAR1!$E$12)</f>
        <v/>
      </c>
      <c r="S856" s="7">
        <f>IF($I856=1,(P856-MAR1!$B$13)/MAR1!$D$13,(P856-MAR1!$C$13)/MAR1!$E$13)</f>
        <v/>
      </c>
      <c r="U856" s="5" t="n">
        <v>855</v>
      </c>
      <c r="V856" s="5" t="n">
        <v>0.7920739999999999</v>
      </c>
      <c r="W856" s="5" t="n">
        <v>0.12695</v>
      </c>
      <c r="X856" s="5" t="n">
        <v>0.728159</v>
      </c>
      <c r="Y856" s="5" t="n">
        <v>0.873366</v>
      </c>
      <c r="Z856" s="5" t="n">
        <v>0.824752</v>
      </c>
    </row>
    <row r="857">
      <c r="A857" s="5" t="n">
        <v>856</v>
      </c>
      <c r="B857" s="5" t="n">
        <v>3</v>
      </c>
      <c r="C857" s="5" t="n">
        <v>126</v>
      </c>
      <c r="D857" s="5" t="n">
        <v>5</v>
      </c>
      <c r="E857" s="5" t="n">
        <v>6.7</v>
      </c>
      <c r="F857" s="5" t="n">
        <v>37.2</v>
      </c>
      <c r="G857" s="5" t="n">
        <v>26</v>
      </c>
      <c r="H857" s="5" t="n">
        <v>17.2</v>
      </c>
      <c r="I857" s="6">
        <f>IF(E857&gt;=Markov!$B$3,1,0)</f>
        <v/>
      </c>
      <c r="J857" s="6">
        <f>I856</f>
        <v/>
      </c>
      <c r="K857" s="7">
        <f>MAR1!$B$5+MAR1!$C$5*COS(2*PI()*$C857/365)+MAR1!$D$5*SIN(2*PI()*$C857/365)</f>
        <v/>
      </c>
      <c r="L857" s="7">
        <f>MAR1!$B$6+MAR1!$C$6*COS(2*PI()*$C857/365)+MAR1!$D$6*SIN(2*PI()*$C857/365)</f>
        <v/>
      </c>
      <c r="M857" s="7">
        <f>MAR1!$B$7+MAR1!$C$7*COS(2*PI()*$C857/365)+MAR1!$D$7*SIN(2*PI()*$C857/365)</f>
        <v/>
      </c>
      <c r="N857" s="7">
        <f>F857-K857</f>
        <v/>
      </c>
      <c r="O857" s="7">
        <f>G857-L857</f>
        <v/>
      </c>
      <c r="P857" s="7">
        <f>H857-M857</f>
        <v/>
      </c>
      <c r="Q857" s="7">
        <f>IF($I857=1,(N857-MAR1!$B$11)/MAR1!$D$11,(N857-MAR1!$C$11)/MAR1!$E$11)</f>
        <v/>
      </c>
      <c r="R857" s="7">
        <f>IF($I857=1,(O857-MAR1!$B$12)/MAR1!$D$12,(O857-MAR1!$C$12)/MAR1!$E$12)</f>
        <v/>
      </c>
      <c r="S857" s="7">
        <f>IF($I857=1,(P857-MAR1!$B$13)/MAR1!$D$13,(P857-MAR1!$C$13)/MAR1!$E$13)</f>
        <v/>
      </c>
      <c r="U857" s="5" t="n">
        <v>856</v>
      </c>
      <c r="V857" s="5" t="n">
        <v>0.212137</v>
      </c>
      <c r="W857" s="5" t="n">
        <v>0.443939</v>
      </c>
      <c r="X857" s="5" t="n">
        <v>0.49533</v>
      </c>
      <c r="Y857" s="5" t="n">
        <v>0.8536</v>
      </c>
      <c r="Z857" s="5" t="n">
        <v>0.185623</v>
      </c>
    </row>
    <row r="858">
      <c r="A858" s="5" t="n">
        <v>857</v>
      </c>
      <c r="B858" s="5" t="n">
        <v>3</v>
      </c>
      <c r="C858" s="5" t="n">
        <v>127</v>
      </c>
      <c r="D858" s="5" t="n">
        <v>5</v>
      </c>
      <c r="E858" s="5" t="n">
        <v>0</v>
      </c>
      <c r="F858" s="5" t="n">
        <v>41.4</v>
      </c>
      <c r="G858" s="5" t="n">
        <v>28.2</v>
      </c>
      <c r="H858" s="5" t="n">
        <v>19.03</v>
      </c>
      <c r="I858" s="6">
        <f>IF(E858&gt;=Markov!$B$3,1,0)</f>
        <v/>
      </c>
      <c r="J858" s="6">
        <f>I857</f>
        <v/>
      </c>
      <c r="K858" s="7">
        <f>MAR1!$B$5+MAR1!$C$5*COS(2*PI()*$C858/365)+MAR1!$D$5*SIN(2*PI()*$C858/365)</f>
        <v/>
      </c>
      <c r="L858" s="7">
        <f>MAR1!$B$6+MAR1!$C$6*COS(2*PI()*$C858/365)+MAR1!$D$6*SIN(2*PI()*$C858/365)</f>
        <v/>
      </c>
      <c r="M858" s="7">
        <f>MAR1!$B$7+MAR1!$C$7*COS(2*PI()*$C858/365)+MAR1!$D$7*SIN(2*PI()*$C858/365)</f>
        <v/>
      </c>
      <c r="N858" s="7">
        <f>F858-K858</f>
        <v/>
      </c>
      <c r="O858" s="7">
        <f>G858-L858</f>
        <v/>
      </c>
      <c r="P858" s="7">
        <f>H858-M858</f>
        <v/>
      </c>
      <c r="Q858" s="7">
        <f>IF($I858=1,(N858-MAR1!$B$11)/MAR1!$D$11,(N858-MAR1!$C$11)/MAR1!$E$11)</f>
        <v/>
      </c>
      <c r="R858" s="7">
        <f>IF($I858=1,(O858-MAR1!$B$12)/MAR1!$D$12,(O858-MAR1!$C$12)/MAR1!$E$12)</f>
        <v/>
      </c>
      <c r="S858" s="7">
        <f>IF($I858=1,(P858-MAR1!$B$13)/MAR1!$D$13,(P858-MAR1!$C$13)/MAR1!$E$13)</f>
        <v/>
      </c>
      <c r="U858" s="5" t="n">
        <v>857</v>
      </c>
      <c r="V858" s="5" t="n">
        <v>0.645217</v>
      </c>
      <c r="W858" s="5" t="n">
        <v>0.503408</v>
      </c>
      <c r="X858" s="5" t="n">
        <v>0.319553</v>
      </c>
      <c r="Y858" s="5" t="n">
        <v>0.114389</v>
      </c>
      <c r="Z858" s="5" t="n">
        <v>0.719041</v>
      </c>
    </row>
    <row r="859">
      <c r="A859" s="5" t="n">
        <v>858</v>
      </c>
      <c r="B859" s="5" t="n">
        <v>3</v>
      </c>
      <c r="C859" s="5" t="n">
        <v>128</v>
      </c>
      <c r="D859" s="5" t="n">
        <v>5</v>
      </c>
      <c r="E859" s="5" t="n">
        <v>12.5</v>
      </c>
      <c r="F859" s="5" t="n">
        <v>35.7</v>
      </c>
      <c r="G859" s="5" t="n">
        <v>25.2</v>
      </c>
      <c r="H859" s="5" t="n">
        <v>12.68</v>
      </c>
      <c r="I859" s="6">
        <f>IF(E859&gt;=Markov!$B$3,1,0)</f>
        <v/>
      </c>
      <c r="J859" s="6">
        <f>I858</f>
        <v/>
      </c>
      <c r="K859" s="7">
        <f>MAR1!$B$5+MAR1!$C$5*COS(2*PI()*$C859/365)+MAR1!$D$5*SIN(2*PI()*$C859/365)</f>
        <v/>
      </c>
      <c r="L859" s="7">
        <f>MAR1!$B$6+MAR1!$C$6*COS(2*PI()*$C859/365)+MAR1!$D$6*SIN(2*PI()*$C859/365)</f>
        <v/>
      </c>
      <c r="M859" s="7">
        <f>MAR1!$B$7+MAR1!$C$7*COS(2*PI()*$C859/365)+MAR1!$D$7*SIN(2*PI()*$C859/365)</f>
        <v/>
      </c>
      <c r="N859" s="7">
        <f>F859-K859</f>
        <v/>
      </c>
      <c r="O859" s="7">
        <f>G859-L859</f>
        <v/>
      </c>
      <c r="P859" s="7">
        <f>H859-M859</f>
        <v/>
      </c>
      <c r="Q859" s="7">
        <f>IF($I859=1,(N859-MAR1!$B$11)/MAR1!$D$11,(N859-MAR1!$C$11)/MAR1!$E$11)</f>
        <v/>
      </c>
      <c r="R859" s="7">
        <f>IF($I859=1,(O859-MAR1!$B$12)/MAR1!$D$12,(O859-MAR1!$C$12)/MAR1!$E$12)</f>
        <v/>
      </c>
      <c r="S859" s="7">
        <f>IF($I859=1,(P859-MAR1!$B$13)/MAR1!$D$13,(P859-MAR1!$C$13)/MAR1!$E$13)</f>
        <v/>
      </c>
      <c r="U859" s="5" t="n">
        <v>858</v>
      </c>
      <c r="V859" s="5" t="n">
        <v>0.8839</v>
      </c>
      <c r="W859" s="5" t="n">
        <v>0.636354</v>
      </c>
      <c r="X859" s="5" t="n">
        <v>0.7038</v>
      </c>
      <c r="Y859" s="5" t="n">
        <v>0.317483</v>
      </c>
      <c r="Z859" s="5" t="n">
        <v>0.371162</v>
      </c>
    </row>
    <row r="860">
      <c r="A860" s="5" t="n">
        <v>859</v>
      </c>
      <c r="B860" s="5" t="n">
        <v>3</v>
      </c>
      <c r="C860" s="5" t="n">
        <v>129</v>
      </c>
      <c r="D860" s="5" t="n">
        <v>5</v>
      </c>
      <c r="E860" s="5" t="n">
        <v>23.3</v>
      </c>
      <c r="F860" s="5" t="n">
        <v>33</v>
      </c>
      <c r="G860" s="5" t="n">
        <v>24.7</v>
      </c>
      <c r="H860" s="5" t="n">
        <v>12.69</v>
      </c>
      <c r="I860" s="6">
        <f>IF(E860&gt;=Markov!$B$3,1,0)</f>
        <v/>
      </c>
      <c r="J860" s="6">
        <f>I859</f>
        <v/>
      </c>
      <c r="K860" s="7">
        <f>MAR1!$B$5+MAR1!$C$5*COS(2*PI()*$C860/365)+MAR1!$D$5*SIN(2*PI()*$C860/365)</f>
        <v/>
      </c>
      <c r="L860" s="7">
        <f>MAR1!$B$6+MAR1!$C$6*COS(2*PI()*$C860/365)+MAR1!$D$6*SIN(2*PI()*$C860/365)</f>
        <v/>
      </c>
      <c r="M860" s="7">
        <f>MAR1!$B$7+MAR1!$C$7*COS(2*PI()*$C860/365)+MAR1!$D$7*SIN(2*PI()*$C860/365)</f>
        <v/>
      </c>
      <c r="N860" s="7">
        <f>F860-K860</f>
        <v/>
      </c>
      <c r="O860" s="7">
        <f>G860-L860</f>
        <v/>
      </c>
      <c r="P860" s="7">
        <f>H860-M860</f>
        <v/>
      </c>
      <c r="Q860" s="7">
        <f>IF($I860=1,(N860-MAR1!$B$11)/MAR1!$D$11,(N860-MAR1!$C$11)/MAR1!$E$11)</f>
        <v/>
      </c>
      <c r="R860" s="7">
        <f>IF($I860=1,(O860-MAR1!$B$12)/MAR1!$D$12,(O860-MAR1!$C$12)/MAR1!$E$12)</f>
        <v/>
      </c>
      <c r="S860" s="7">
        <f>IF($I860=1,(P860-MAR1!$B$13)/MAR1!$D$13,(P860-MAR1!$C$13)/MAR1!$E$13)</f>
        <v/>
      </c>
      <c r="U860" s="5" t="n">
        <v>859</v>
      </c>
      <c r="V860" s="5" t="n">
        <v>0.322881</v>
      </c>
      <c r="W860" s="5" t="n">
        <v>0.983063</v>
      </c>
      <c r="X860" s="5" t="n">
        <v>0.493452</v>
      </c>
      <c r="Y860" s="5" t="n">
        <v>0.498043</v>
      </c>
      <c r="Z860" s="5" t="n">
        <v>0.634375</v>
      </c>
    </row>
    <row r="861">
      <c r="A861" s="5" t="n">
        <v>860</v>
      </c>
      <c r="B861" s="5" t="n">
        <v>3</v>
      </c>
      <c r="C861" s="5" t="n">
        <v>130</v>
      </c>
      <c r="D861" s="5" t="n">
        <v>5</v>
      </c>
      <c r="E861" s="5" t="n">
        <v>0</v>
      </c>
      <c r="F861" s="5" t="n">
        <v>36</v>
      </c>
      <c r="G861" s="5" t="n">
        <v>27.5</v>
      </c>
      <c r="H861" s="5" t="n">
        <v>21.59</v>
      </c>
      <c r="I861" s="6">
        <f>IF(E861&gt;=Markov!$B$3,1,0)</f>
        <v/>
      </c>
      <c r="J861" s="6">
        <f>I860</f>
        <v/>
      </c>
      <c r="K861" s="7">
        <f>MAR1!$B$5+MAR1!$C$5*COS(2*PI()*$C861/365)+MAR1!$D$5*SIN(2*PI()*$C861/365)</f>
        <v/>
      </c>
      <c r="L861" s="7">
        <f>MAR1!$B$6+MAR1!$C$6*COS(2*PI()*$C861/365)+MAR1!$D$6*SIN(2*PI()*$C861/365)</f>
        <v/>
      </c>
      <c r="M861" s="7">
        <f>MAR1!$B$7+MAR1!$C$7*COS(2*PI()*$C861/365)+MAR1!$D$7*SIN(2*PI()*$C861/365)</f>
        <v/>
      </c>
      <c r="N861" s="7">
        <f>F861-K861</f>
        <v/>
      </c>
      <c r="O861" s="7">
        <f>G861-L861</f>
        <v/>
      </c>
      <c r="P861" s="7">
        <f>H861-M861</f>
        <v/>
      </c>
      <c r="Q861" s="7">
        <f>IF($I861=1,(N861-MAR1!$B$11)/MAR1!$D$11,(N861-MAR1!$C$11)/MAR1!$E$11)</f>
        <v/>
      </c>
      <c r="R861" s="7">
        <f>IF($I861=1,(O861-MAR1!$B$12)/MAR1!$D$12,(O861-MAR1!$C$12)/MAR1!$E$12)</f>
        <v/>
      </c>
      <c r="S861" s="7">
        <f>IF($I861=1,(P861-MAR1!$B$13)/MAR1!$D$13,(P861-MAR1!$C$13)/MAR1!$E$13)</f>
        <v/>
      </c>
      <c r="U861" s="5" t="n">
        <v>860</v>
      </c>
      <c r="V861" s="5" t="n">
        <v>0.665393</v>
      </c>
      <c r="W861" s="5" t="n">
        <v>0.09387</v>
      </c>
      <c r="X861" s="5" t="n">
        <v>0.830548</v>
      </c>
      <c r="Y861" s="5" t="n">
        <v>0.857751</v>
      </c>
      <c r="Z861" s="5" t="n">
        <v>0.028835</v>
      </c>
    </row>
    <row r="862">
      <c r="A862" s="5" t="n">
        <v>861</v>
      </c>
      <c r="B862" s="5" t="n">
        <v>3</v>
      </c>
      <c r="C862" s="5" t="n">
        <v>131</v>
      </c>
      <c r="D862" s="5" t="n">
        <v>5</v>
      </c>
      <c r="E862" s="5" t="n">
        <v>7.7</v>
      </c>
      <c r="F862" s="5" t="n">
        <v>34.2</v>
      </c>
      <c r="G862" s="5" t="n">
        <v>25.7</v>
      </c>
      <c r="H862" s="5" t="n">
        <v>15.84</v>
      </c>
      <c r="I862" s="6">
        <f>IF(E862&gt;=Markov!$B$3,1,0)</f>
        <v/>
      </c>
      <c r="J862" s="6">
        <f>I861</f>
        <v/>
      </c>
      <c r="K862" s="7">
        <f>MAR1!$B$5+MAR1!$C$5*COS(2*PI()*$C862/365)+MAR1!$D$5*SIN(2*PI()*$C862/365)</f>
        <v/>
      </c>
      <c r="L862" s="7">
        <f>MAR1!$B$6+MAR1!$C$6*COS(2*PI()*$C862/365)+MAR1!$D$6*SIN(2*PI()*$C862/365)</f>
        <v/>
      </c>
      <c r="M862" s="7">
        <f>MAR1!$B$7+MAR1!$C$7*COS(2*PI()*$C862/365)+MAR1!$D$7*SIN(2*PI()*$C862/365)</f>
        <v/>
      </c>
      <c r="N862" s="7">
        <f>F862-K862</f>
        <v/>
      </c>
      <c r="O862" s="7">
        <f>G862-L862</f>
        <v/>
      </c>
      <c r="P862" s="7">
        <f>H862-M862</f>
        <v/>
      </c>
      <c r="Q862" s="7">
        <f>IF($I862=1,(N862-MAR1!$B$11)/MAR1!$D$11,(N862-MAR1!$C$11)/MAR1!$E$11)</f>
        <v/>
      </c>
      <c r="R862" s="7">
        <f>IF($I862=1,(O862-MAR1!$B$12)/MAR1!$D$12,(O862-MAR1!$C$12)/MAR1!$E$12)</f>
        <v/>
      </c>
      <c r="S862" s="7">
        <f>IF($I862=1,(P862-MAR1!$B$13)/MAR1!$D$13,(P862-MAR1!$C$13)/MAR1!$E$13)</f>
        <v/>
      </c>
      <c r="U862" s="5" t="n">
        <v>861</v>
      </c>
      <c r="V862" s="5" t="n">
        <v>0.587921</v>
      </c>
      <c r="W862" s="5" t="n">
        <v>0.016382</v>
      </c>
      <c r="X862" s="5" t="n">
        <v>0.123461</v>
      </c>
      <c r="Y862" s="5" t="n">
        <v>0.50252</v>
      </c>
      <c r="Z862" s="5" t="n">
        <v>0.228878</v>
      </c>
    </row>
    <row r="863">
      <c r="A863" s="5" t="n">
        <v>862</v>
      </c>
      <c r="B863" s="5" t="n">
        <v>3</v>
      </c>
      <c r="C863" s="5" t="n">
        <v>132</v>
      </c>
      <c r="D863" s="5" t="n">
        <v>5</v>
      </c>
      <c r="E863" s="5" t="n">
        <v>0</v>
      </c>
      <c r="F863" s="5" t="n">
        <v>37.3</v>
      </c>
      <c r="G863" s="5" t="n">
        <v>26</v>
      </c>
      <c r="H863" s="5" t="n">
        <v>16.95</v>
      </c>
      <c r="I863" s="6">
        <f>IF(E863&gt;=Markov!$B$3,1,0)</f>
        <v/>
      </c>
      <c r="J863" s="6">
        <f>I862</f>
        <v/>
      </c>
      <c r="K863" s="7">
        <f>MAR1!$B$5+MAR1!$C$5*COS(2*PI()*$C863/365)+MAR1!$D$5*SIN(2*PI()*$C863/365)</f>
        <v/>
      </c>
      <c r="L863" s="7">
        <f>MAR1!$B$6+MAR1!$C$6*COS(2*PI()*$C863/365)+MAR1!$D$6*SIN(2*PI()*$C863/365)</f>
        <v/>
      </c>
      <c r="M863" s="7">
        <f>MAR1!$B$7+MAR1!$C$7*COS(2*PI()*$C863/365)+MAR1!$D$7*SIN(2*PI()*$C863/365)</f>
        <v/>
      </c>
      <c r="N863" s="7">
        <f>F863-K863</f>
        <v/>
      </c>
      <c r="O863" s="7">
        <f>G863-L863</f>
        <v/>
      </c>
      <c r="P863" s="7">
        <f>H863-M863</f>
        <v/>
      </c>
      <c r="Q863" s="7">
        <f>IF($I863=1,(N863-MAR1!$B$11)/MAR1!$D$11,(N863-MAR1!$C$11)/MAR1!$E$11)</f>
        <v/>
      </c>
      <c r="R863" s="7">
        <f>IF($I863=1,(O863-MAR1!$B$12)/MAR1!$D$12,(O863-MAR1!$C$12)/MAR1!$E$12)</f>
        <v/>
      </c>
      <c r="S863" s="7">
        <f>IF($I863=1,(P863-MAR1!$B$13)/MAR1!$D$13,(P863-MAR1!$C$13)/MAR1!$E$13)</f>
        <v/>
      </c>
      <c r="U863" s="5" t="n">
        <v>862</v>
      </c>
      <c r="V863" s="5" t="n">
        <v>0.165731</v>
      </c>
      <c r="W863" s="5" t="n">
        <v>0.137528</v>
      </c>
      <c r="X863" s="5" t="n">
        <v>0.689464</v>
      </c>
      <c r="Y863" s="5" t="n">
        <v>0.973379</v>
      </c>
      <c r="Z863" s="5" t="n">
        <v>0.608583</v>
      </c>
    </row>
    <row r="864">
      <c r="A864" s="5" t="n">
        <v>863</v>
      </c>
      <c r="B864" s="5" t="n">
        <v>3</v>
      </c>
      <c r="C864" s="5" t="n">
        <v>133</v>
      </c>
      <c r="D864" s="5" t="n">
        <v>5</v>
      </c>
      <c r="E864" s="5" t="n">
        <v>2.3</v>
      </c>
      <c r="F864" s="5" t="n">
        <v>34.2</v>
      </c>
      <c r="G864" s="5" t="n">
        <v>25.3</v>
      </c>
      <c r="H864" s="5" t="n">
        <v>15.66</v>
      </c>
      <c r="I864" s="6">
        <f>IF(E864&gt;=Markov!$B$3,1,0)</f>
        <v/>
      </c>
      <c r="J864" s="6">
        <f>I863</f>
        <v/>
      </c>
      <c r="K864" s="7">
        <f>MAR1!$B$5+MAR1!$C$5*COS(2*PI()*$C864/365)+MAR1!$D$5*SIN(2*PI()*$C864/365)</f>
        <v/>
      </c>
      <c r="L864" s="7">
        <f>MAR1!$B$6+MAR1!$C$6*COS(2*PI()*$C864/365)+MAR1!$D$6*SIN(2*PI()*$C864/365)</f>
        <v/>
      </c>
      <c r="M864" s="7">
        <f>MAR1!$B$7+MAR1!$C$7*COS(2*PI()*$C864/365)+MAR1!$D$7*SIN(2*PI()*$C864/365)</f>
        <v/>
      </c>
      <c r="N864" s="7">
        <f>F864-K864</f>
        <v/>
      </c>
      <c r="O864" s="7">
        <f>G864-L864</f>
        <v/>
      </c>
      <c r="P864" s="7">
        <f>H864-M864</f>
        <v/>
      </c>
      <c r="Q864" s="7">
        <f>IF($I864=1,(N864-MAR1!$B$11)/MAR1!$D$11,(N864-MAR1!$C$11)/MAR1!$E$11)</f>
        <v/>
      </c>
      <c r="R864" s="7">
        <f>IF($I864=1,(O864-MAR1!$B$12)/MAR1!$D$12,(O864-MAR1!$C$12)/MAR1!$E$12)</f>
        <v/>
      </c>
      <c r="S864" s="7">
        <f>IF($I864=1,(P864-MAR1!$B$13)/MAR1!$D$13,(P864-MAR1!$C$13)/MAR1!$E$13)</f>
        <v/>
      </c>
      <c r="U864" s="5" t="n">
        <v>863</v>
      </c>
      <c r="V864" s="5" t="n">
        <v>0.222378</v>
      </c>
      <c r="W864" s="5" t="n">
        <v>0.880951</v>
      </c>
      <c r="X864" s="5" t="n">
        <v>0.5061600000000001</v>
      </c>
      <c r="Y864" s="5" t="n">
        <v>0.533933</v>
      </c>
      <c r="Z864" s="5" t="n">
        <v>0.174308</v>
      </c>
    </row>
    <row r="865">
      <c r="A865" s="5" t="n">
        <v>864</v>
      </c>
      <c r="B865" s="5" t="n">
        <v>3</v>
      </c>
      <c r="C865" s="5" t="n">
        <v>134</v>
      </c>
      <c r="D865" s="5" t="n">
        <v>5</v>
      </c>
      <c r="E865" s="5" t="n">
        <v>0</v>
      </c>
      <c r="F865" s="5" t="n">
        <v>35.6</v>
      </c>
      <c r="G865" s="5" t="n">
        <v>26.9</v>
      </c>
      <c r="H865" s="5" t="n">
        <v>20.95</v>
      </c>
      <c r="I865" s="6">
        <f>IF(E865&gt;=Markov!$B$3,1,0)</f>
        <v/>
      </c>
      <c r="J865" s="6">
        <f>I864</f>
        <v/>
      </c>
      <c r="K865" s="7">
        <f>MAR1!$B$5+MAR1!$C$5*COS(2*PI()*$C865/365)+MAR1!$D$5*SIN(2*PI()*$C865/365)</f>
        <v/>
      </c>
      <c r="L865" s="7">
        <f>MAR1!$B$6+MAR1!$C$6*COS(2*PI()*$C865/365)+MAR1!$D$6*SIN(2*PI()*$C865/365)</f>
        <v/>
      </c>
      <c r="M865" s="7">
        <f>MAR1!$B$7+MAR1!$C$7*COS(2*PI()*$C865/365)+MAR1!$D$7*SIN(2*PI()*$C865/365)</f>
        <v/>
      </c>
      <c r="N865" s="7">
        <f>F865-K865</f>
        <v/>
      </c>
      <c r="O865" s="7">
        <f>G865-L865</f>
        <v/>
      </c>
      <c r="P865" s="7">
        <f>H865-M865</f>
        <v/>
      </c>
      <c r="Q865" s="7">
        <f>IF($I865=1,(N865-MAR1!$B$11)/MAR1!$D$11,(N865-MAR1!$C$11)/MAR1!$E$11)</f>
        <v/>
      </c>
      <c r="R865" s="7">
        <f>IF($I865=1,(O865-MAR1!$B$12)/MAR1!$D$12,(O865-MAR1!$C$12)/MAR1!$E$12)</f>
        <v/>
      </c>
      <c r="S865" s="7">
        <f>IF($I865=1,(P865-MAR1!$B$13)/MAR1!$D$13,(P865-MAR1!$C$13)/MAR1!$E$13)</f>
        <v/>
      </c>
      <c r="U865" s="5" t="n">
        <v>864</v>
      </c>
      <c r="V865" s="5" t="n">
        <v>0.798292</v>
      </c>
      <c r="W865" s="5" t="n">
        <v>0.196838</v>
      </c>
      <c r="X865" s="5" t="n">
        <v>0.477186</v>
      </c>
      <c r="Y865" s="5" t="n">
        <v>0.747106</v>
      </c>
      <c r="Z865" s="5" t="n">
        <v>0.535148</v>
      </c>
    </row>
    <row r="866">
      <c r="A866" s="5" t="n">
        <v>865</v>
      </c>
      <c r="B866" s="5" t="n">
        <v>3</v>
      </c>
      <c r="C866" s="5" t="n">
        <v>135</v>
      </c>
      <c r="D866" s="5" t="n">
        <v>5</v>
      </c>
      <c r="E866" s="5" t="n">
        <v>0</v>
      </c>
      <c r="F866" s="5" t="n">
        <v>37.5</v>
      </c>
      <c r="G866" s="5" t="n">
        <v>22.9</v>
      </c>
      <c r="H866" s="5" t="n">
        <v>21.15</v>
      </c>
      <c r="I866" s="6">
        <f>IF(E866&gt;=Markov!$B$3,1,0)</f>
        <v/>
      </c>
      <c r="J866" s="6">
        <f>I865</f>
        <v/>
      </c>
      <c r="K866" s="7">
        <f>MAR1!$B$5+MAR1!$C$5*COS(2*PI()*$C866/365)+MAR1!$D$5*SIN(2*PI()*$C866/365)</f>
        <v/>
      </c>
      <c r="L866" s="7">
        <f>MAR1!$B$6+MAR1!$C$6*COS(2*PI()*$C866/365)+MAR1!$D$6*SIN(2*PI()*$C866/365)</f>
        <v/>
      </c>
      <c r="M866" s="7">
        <f>MAR1!$B$7+MAR1!$C$7*COS(2*PI()*$C866/365)+MAR1!$D$7*SIN(2*PI()*$C866/365)</f>
        <v/>
      </c>
      <c r="N866" s="7">
        <f>F866-K866</f>
        <v/>
      </c>
      <c r="O866" s="7">
        <f>G866-L866</f>
        <v/>
      </c>
      <c r="P866" s="7">
        <f>H866-M866</f>
        <v/>
      </c>
      <c r="Q866" s="7">
        <f>IF($I866=1,(N866-MAR1!$B$11)/MAR1!$D$11,(N866-MAR1!$C$11)/MAR1!$E$11)</f>
        <v/>
      </c>
      <c r="R866" s="7">
        <f>IF($I866=1,(O866-MAR1!$B$12)/MAR1!$D$12,(O866-MAR1!$C$12)/MAR1!$E$12)</f>
        <v/>
      </c>
      <c r="S866" s="7">
        <f>IF($I866=1,(P866-MAR1!$B$13)/MAR1!$D$13,(P866-MAR1!$C$13)/MAR1!$E$13)</f>
        <v/>
      </c>
      <c r="U866" s="5" t="n">
        <v>865</v>
      </c>
      <c r="V866" s="5" t="n">
        <v>0.998695</v>
      </c>
      <c r="W866" s="5" t="n">
        <v>0.541812</v>
      </c>
      <c r="X866" s="5" t="n">
        <v>0.8506590000000001</v>
      </c>
      <c r="Y866" s="5" t="n">
        <v>0.244473</v>
      </c>
      <c r="Z866" s="5" t="n">
        <v>0.37789</v>
      </c>
    </row>
    <row r="867">
      <c r="A867" s="5" t="n">
        <v>866</v>
      </c>
      <c r="B867" s="5" t="n">
        <v>3</v>
      </c>
      <c r="C867" s="5" t="n">
        <v>136</v>
      </c>
      <c r="D867" s="5" t="n">
        <v>5</v>
      </c>
      <c r="E867" s="5" t="n">
        <v>0</v>
      </c>
      <c r="F867" s="5" t="n">
        <v>35.3</v>
      </c>
      <c r="G867" s="5" t="n">
        <v>23.6</v>
      </c>
      <c r="H867" s="5" t="n">
        <v>23.29</v>
      </c>
      <c r="I867" s="6">
        <f>IF(E867&gt;=Markov!$B$3,1,0)</f>
        <v/>
      </c>
      <c r="J867" s="6">
        <f>I866</f>
        <v/>
      </c>
      <c r="K867" s="7">
        <f>MAR1!$B$5+MAR1!$C$5*COS(2*PI()*$C867/365)+MAR1!$D$5*SIN(2*PI()*$C867/365)</f>
        <v/>
      </c>
      <c r="L867" s="7">
        <f>MAR1!$B$6+MAR1!$C$6*COS(2*PI()*$C867/365)+MAR1!$D$6*SIN(2*PI()*$C867/365)</f>
        <v/>
      </c>
      <c r="M867" s="7">
        <f>MAR1!$B$7+MAR1!$C$7*COS(2*PI()*$C867/365)+MAR1!$D$7*SIN(2*PI()*$C867/365)</f>
        <v/>
      </c>
      <c r="N867" s="7">
        <f>F867-K867</f>
        <v/>
      </c>
      <c r="O867" s="7">
        <f>G867-L867</f>
        <v/>
      </c>
      <c r="P867" s="7">
        <f>H867-M867</f>
        <v/>
      </c>
      <c r="Q867" s="7">
        <f>IF($I867=1,(N867-MAR1!$B$11)/MAR1!$D$11,(N867-MAR1!$C$11)/MAR1!$E$11)</f>
        <v/>
      </c>
      <c r="R867" s="7">
        <f>IF($I867=1,(O867-MAR1!$B$12)/MAR1!$D$12,(O867-MAR1!$C$12)/MAR1!$E$12)</f>
        <v/>
      </c>
      <c r="S867" s="7">
        <f>IF($I867=1,(P867-MAR1!$B$13)/MAR1!$D$13,(P867-MAR1!$C$13)/MAR1!$E$13)</f>
        <v/>
      </c>
      <c r="U867" s="5" t="n">
        <v>866</v>
      </c>
      <c r="V867" s="5" t="n">
        <v>0.91074</v>
      </c>
      <c r="W867" s="5" t="n">
        <v>0.672964</v>
      </c>
      <c r="X867" s="5" t="n">
        <v>0.595067</v>
      </c>
      <c r="Y867" s="5" t="n">
        <v>0.07624300000000001</v>
      </c>
      <c r="Z867" s="5" t="n">
        <v>0.261033</v>
      </c>
    </row>
    <row r="868">
      <c r="A868" s="5" t="n">
        <v>867</v>
      </c>
      <c r="B868" s="5" t="n">
        <v>3</v>
      </c>
      <c r="C868" s="5" t="n">
        <v>137</v>
      </c>
      <c r="D868" s="5" t="n">
        <v>5</v>
      </c>
      <c r="E868" s="5" t="n">
        <v>0</v>
      </c>
      <c r="F868" s="5" t="n">
        <v>34.1</v>
      </c>
      <c r="G868" s="5" t="n">
        <v>23.1</v>
      </c>
      <c r="H868" s="5" t="n">
        <v>23.05</v>
      </c>
      <c r="I868" s="6">
        <f>IF(E868&gt;=Markov!$B$3,1,0)</f>
        <v/>
      </c>
      <c r="J868" s="6">
        <f>I867</f>
        <v/>
      </c>
      <c r="K868" s="7">
        <f>MAR1!$B$5+MAR1!$C$5*COS(2*PI()*$C868/365)+MAR1!$D$5*SIN(2*PI()*$C868/365)</f>
        <v/>
      </c>
      <c r="L868" s="7">
        <f>MAR1!$B$6+MAR1!$C$6*COS(2*PI()*$C868/365)+MAR1!$D$6*SIN(2*PI()*$C868/365)</f>
        <v/>
      </c>
      <c r="M868" s="7">
        <f>MAR1!$B$7+MAR1!$C$7*COS(2*PI()*$C868/365)+MAR1!$D$7*SIN(2*PI()*$C868/365)</f>
        <v/>
      </c>
      <c r="N868" s="7">
        <f>F868-K868</f>
        <v/>
      </c>
      <c r="O868" s="7">
        <f>G868-L868</f>
        <v/>
      </c>
      <c r="P868" s="7">
        <f>H868-M868</f>
        <v/>
      </c>
      <c r="Q868" s="7">
        <f>IF($I868=1,(N868-MAR1!$B$11)/MAR1!$D$11,(N868-MAR1!$C$11)/MAR1!$E$11)</f>
        <v/>
      </c>
      <c r="R868" s="7">
        <f>IF($I868=1,(O868-MAR1!$B$12)/MAR1!$D$12,(O868-MAR1!$C$12)/MAR1!$E$12)</f>
        <v/>
      </c>
      <c r="S868" s="7">
        <f>IF($I868=1,(P868-MAR1!$B$13)/MAR1!$D$13,(P868-MAR1!$C$13)/MAR1!$E$13)</f>
        <v/>
      </c>
      <c r="U868" s="5" t="n">
        <v>867</v>
      </c>
      <c r="V868" s="5" t="n">
        <v>0.803608</v>
      </c>
      <c r="W868" s="5" t="n">
        <v>0.69983</v>
      </c>
      <c r="X868" s="5" t="n">
        <v>0.1384</v>
      </c>
      <c r="Y868" s="5" t="n">
        <v>0.314863</v>
      </c>
      <c r="Z868" s="5" t="n">
        <v>0.686771</v>
      </c>
    </row>
    <row r="869">
      <c r="A869" s="5" t="n">
        <v>868</v>
      </c>
      <c r="B869" s="5" t="n">
        <v>3</v>
      </c>
      <c r="C869" s="5" t="n">
        <v>138</v>
      </c>
      <c r="D869" s="5" t="n">
        <v>5</v>
      </c>
      <c r="E869" s="5" t="n">
        <v>0</v>
      </c>
      <c r="F869" s="5" t="n">
        <v>33.3</v>
      </c>
      <c r="G869" s="5" t="n">
        <v>22.5</v>
      </c>
      <c r="H869" s="5" t="n">
        <v>24.28</v>
      </c>
      <c r="I869" s="6">
        <f>IF(E869&gt;=Markov!$B$3,1,0)</f>
        <v/>
      </c>
      <c r="J869" s="6">
        <f>I868</f>
        <v/>
      </c>
      <c r="K869" s="7">
        <f>MAR1!$B$5+MAR1!$C$5*COS(2*PI()*$C869/365)+MAR1!$D$5*SIN(2*PI()*$C869/365)</f>
        <v/>
      </c>
      <c r="L869" s="7">
        <f>MAR1!$B$6+MAR1!$C$6*COS(2*PI()*$C869/365)+MAR1!$D$6*SIN(2*PI()*$C869/365)</f>
        <v/>
      </c>
      <c r="M869" s="7">
        <f>MAR1!$B$7+MAR1!$C$7*COS(2*PI()*$C869/365)+MAR1!$D$7*SIN(2*PI()*$C869/365)</f>
        <v/>
      </c>
      <c r="N869" s="7">
        <f>F869-K869</f>
        <v/>
      </c>
      <c r="O869" s="7">
        <f>G869-L869</f>
        <v/>
      </c>
      <c r="P869" s="7">
        <f>H869-M869</f>
        <v/>
      </c>
      <c r="Q869" s="7">
        <f>IF($I869=1,(N869-MAR1!$B$11)/MAR1!$D$11,(N869-MAR1!$C$11)/MAR1!$E$11)</f>
        <v/>
      </c>
      <c r="R869" s="7">
        <f>IF($I869=1,(O869-MAR1!$B$12)/MAR1!$D$12,(O869-MAR1!$C$12)/MAR1!$E$12)</f>
        <v/>
      </c>
      <c r="S869" s="7">
        <f>IF($I869=1,(P869-MAR1!$B$13)/MAR1!$D$13,(P869-MAR1!$C$13)/MAR1!$E$13)</f>
        <v/>
      </c>
      <c r="U869" s="5" t="n">
        <v>868</v>
      </c>
      <c r="V869" s="5" t="n">
        <v>0.751742</v>
      </c>
      <c r="W869" s="5" t="n">
        <v>0.541788</v>
      </c>
      <c r="X869" s="5" t="n">
        <v>0.48774</v>
      </c>
      <c r="Y869" s="5" t="n">
        <v>0.508084</v>
      </c>
      <c r="Z869" s="5" t="n">
        <v>0.6823090000000001</v>
      </c>
    </row>
    <row r="870">
      <c r="A870" s="5" t="n">
        <v>869</v>
      </c>
      <c r="B870" s="5" t="n">
        <v>3</v>
      </c>
      <c r="C870" s="5" t="n">
        <v>139</v>
      </c>
      <c r="D870" s="5" t="n">
        <v>5</v>
      </c>
      <c r="E870" s="5" t="n">
        <v>0</v>
      </c>
      <c r="F870" s="5" t="n">
        <v>35.3</v>
      </c>
      <c r="G870" s="5" t="n">
        <v>26.1</v>
      </c>
      <c r="H870" s="5" t="n">
        <v>19.84</v>
      </c>
      <c r="I870" s="6">
        <f>IF(E870&gt;=Markov!$B$3,1,0)</f>
        <v/>
      </c>
      <c r="J870" s="6">
        <f>I869</f>
        <v/>
      </c>
      <c r="K870" s="7">
        <f>MAR1!$B$5+MAR1!$C$5*COS(2*PI()*$C870/365)+MAR1!$D$5*SIN(2*PI()*$C870/365)</f>
        <v/>
      </c>
      <c r="L870" s="7">
        <f>MAR1!$B$6+MAR1!$C$6*COS(2*PI()*$C870/365)+MAR1!$D$6*SIN(2*PI()*$C870/365)</f>
        <v/>
      </c>
      <c r="M870" s="7">
        <f>MAR1!$B$7+MAR1!$C$7*COS(2*PI()*$C870/365)+MAR1!$D$7*SIN(2*PI()*$C870/365)</f>
        <v/>
      </c>
      <c r="N870" s="7">
        <f>F870-K870</f>
        <v/>
      </c>
      <c r="O870" s="7">
        <f>G870-L870</f>
        <v/>
      </c>
      <c r="P870" s="7">
        <f>H870-M870</f>
        <v/>
      </c>
      <c r="Q870" s="7">
        <f>IF($I870=1,(N870-MAR1!$B$11)/MAR1!$D$11,(N870-MAR1!$C$11)/MAR1!$E$11)</f>
        <v/>
      </c>
      <c r="R870" s="7">
        <f>IF($I870=1,(O870-MAR1!$B$12)/MAR1!$D$12,(O870-MAR1!$C$12)/MAR1!$E$12)</f>
        <v/>
      </c>
      <c r="S870" s="7">
        <f>IF($I870=1,(P870-MAR1!$B$13)/MAR1!$D$13,(P870-MAR1!$C$13)/MAR1!$E$13)</f>
        <v/>
      </c>
      <c r="U870" s="5" t="n">
        <v>869</v>
      </c>
      <c r="V870" s="5" t="n">
        <v>0.463084</v>
      </c>
      <c r="W870" s="5" t="n">
        <v>0.071631</v>
      </c>
      <c r="X870" s="5" t="n">
        <v>0.971868</v>
      </c>
      <c r="Y870" s="5" t="n">
        <v>0.381764</v>
      </c>
      <c r="Z870" s="5" t="n">
        <v>0.836524</v>
      </c>
    </row>
    <row r="871">
      <c r="A871" s="5" t="n">
        <v>870</v>
      </c>
      <c r="B871" s="5" t="n">
        <v>3</v>
      </c>
      <c r="C871" s="5" t="n">
        <v>140</v>
      </c>
      <c r="D871" s="5" t="n">
        <v>5</v>
      </c>
      <c r="E871" s="5" t="n">
        <v>10.6</v>
      </c>
      <c r="F871" s="5" t="n">
        <v>35</v>
      </c>
      <c r="G871" s="5" t="n">
        <v>27.2</v>
      </c>
      <c r="H871" s="5" t="n">
        <v>12.44</v>
      </c>
      <c r="I871" s="6">
        <f>IF(E871&gt;=Markov!$B$3,1,0)</f>
        <v/>
      </c>
      <c r="J871" s="6">
        <f>I870</f>
        <v/>
      </c>
      <c r="K871" s="7">
        <f>MAR1!$B$5+MAR1!$C$5*COS(2*PI()*$C871/365)+MAR1!$D$5*SIN(2*PI()*$C871/365)</f>
        <v/>
      </c>
      <c r="L871" s="7">
        <f>MAR1!$B$6+MAR1!$C$6*COS(2*PI()*$C871/365)+MAR1!$D$6*SIN(2*PI()*$C871/365)</f>
        <v/>
      </c>
      <c r="M871" s="7">
        <f>MAR1!$B$7+MAR1!$C$7*COS(2*PI()*$C871/365)+MAR1!$D$7*SIN(2*PI()*$C871/365)</f>
        <v/>
      </c>
      <c r="N871" s="7">
        <f>F871-K871</f>
        <v/>
      </c>
      <c r="O871" s="7">
        <f>G871-L871</f>
        <v/>
      </c>
      <c r="P871" s="7">
        <f>H871-M871</f>
        <v/>
      </c>
      <c r="Q871" s="7">
        <f>IF($I871=1,(N871-MAR1!$B$11)/MAR1!$D$11,(N871-MAR1!$C$11)/MAR1!$E$11)</f>
        <v/>
      </c>
      <c r="R871" s="7">
        <f>IF($I871=1,(O871-MAR1!$B$12)/MAR1!$D$12,(O871-MAR1!$C$12)/MAR1!$E$12)</f>
        <v/>
      </c>
      <c r="S871" s="7">
        <f>IF($I871=1,(P871-MAR1!$B$13)/MAR1!$D$13,(P871-MAR1!$C$13)/MAR1!$E$13)</f>
        <v/>
      </c>
      <c r="U871" s="5" t="n">
        <v>870</v>
      </c>
      <c r="V871" s="5" t="n">
        <v>0.676094</v>
      </c>
      <c r="W871" s="5" t="n">
        <v>0.742489</v>
      </c>
      <c r="X871" s="5" t="n">
        <v>0.003489</v>
      </c>
      <c r="Y871" s="5" t="n">
        <v>0.51329</v>
      </c>
      <c r="Z871" s="5" t="n">
        <v>0.358866</v>
      </c>
    </row>
    <row r="872">
      <c r="A872" s="5" t="n">
        <v>871</v>
      </c>
      <c r="B872" s="5" t="n">
        <v>3</v>
      </c>
      <c r="C872" s="5" t="n">
        <v>141</v>
      </c>
      <c r="D872" s="5" t="n">
        <v>5</v>
      </c>
      <c r="E872" s="5" t="n">
        <v>0</v>
      </c>
      <c r="F872" s="5" t="n">
        <v>42.4</v>
      </c>
      <c r="G872" s="5" t="n">
        <v>30.7</v>
      </c>
      <c r="H872" s="5" t="n">
        <v>21.05</v>
      </c>
      <c r="I872" s="6">
        <f>IF(E872&gt;=Markov!$B$3,1,0)</f>
        <v/>
      </c>
      <c r="J872" s="6">
        <f>I871</f>
        <v/>
      </c>
      <c r="K872" s="7">
        <f>MAR1!$B$5+MAR1!$C$5*COS(2*PI()*$C872/365)+MAR1!$D$5*SIN(2*PI()*$C872/365)</f>
        <v/>
      </c>
      <c r="L872" s="7">
        <f>MAR1!$B$6+MAR1!$C$6*COS(2*PI()*$C872/365)+MAR1!$D$6*SIN(2*PI()*$C872/365)</f>
        <v/>
      </c>
      <c r="M872" s="7">
        <f>MAR1!$B$7+MAR1!$C$7*COS(2*PI()*$C872/365)+MAR1!$D$7*SIN(2*PI()*$C872/365)</f>
        <v/>
      </c>
      <c r="N872" s="7">
        <f>F872-K872</f>
        <v/>
      </c>
      <c r="O872" s="7">
        <f>G872-L872</f>
        <v/>
      </c>
      <c r="P872" s="7">
        <f>H872-M872</f>
        <v/>
      </c>
      <c r="Q872" s="7">
        <f>IF($I872=1,(N872-MAR1!$B$11)/MAR1!$D$11,(N872-MAR1!$C$11)/MAR1!$E$11)</f>
        <v/>
      </c>
      <c r="R872" s="7">
        <f>IF($I872=1,(O872-MAR1!$B$12)/MAR1!$D$12,(O872-MAR1!$C$12)/MAR1!$E$12)</f>
        <v/>
      </c>
      <c r="S872" s="7">
        <f>IF($I872=1,(P872-MAR1!$B$13)/MAR1!$D$13,(P872-MAR1!$C$13)/MAR1!$E$13)</f>
        <v/>
      </c>
      <c r="U872" s="5" t="n">
        <v>871</v>
      </c>
      <c r="V872" s="5" t="n">
        <v>0.07636</v>
      </c>
      <c r="W872" s="5" t="n">
        <v>0.289624</v>
      </c>
      <c r="X872" s="5" t="n">
        <v>0.032193</v>
      </c>
      <c r="Y872" s="5" t="n">
        <v>0.320231</v>
      </c>
      <c r="Z872" s="5" t="n">
        <v>0.540759</v>
      </c>
    </row>
    <row r="873">
      <c r="A873" s="5" t="n">
        <v>872</v>
      </c>
      <c r="B873" s="5" t="n">
        <v>3</v>
      </c>
      <c r="C873" s="5" t="n">
        <v>142</v>
      </c>
      <c r="D873" s="5" t="n">
        <v>5</v>
      </c>
      <c r="E873" s="5" t="n">
        <v>0</v>
      </c>
      <c r="F873" s="5" t="n">
        <v>40.3</v>
      </c>
      <c r="G873" s="5" t="n">
        <v>28.7</v>
      </c>
      <c r="H873" s="5" t="n">
        <v>19.87</v>
      </c>
      <c r="I873" s="6">
        <f>IF(E873&gt;=Markov!$B$3,1,0)</f>
        <v/>
      </c>
      <c r="J873" s="6">
        <f>I872</f>
        <v/>
      </c>
      <c r="K873" s="7">
        <f>MAR1!$B$5+MAR1!$C$5*COS(2*PI()*$C873/365)+MAR1!$D$5*SIN(2*PI()*$C873/365)</f>
        <v/>
      </c>
      <c r="L873" s="7">
        <f>MAR1!$B$6+MAR1!$C$6*COS(2*PI()*$C873/365)+MAR1!$D$6*SIN(2*PI()*$C873/365)</f>
        <v/>
      </c>
      <c r="M873" s="7">
        <f>MAR1!$B$7+MAR1!$C$7*COS(2*PI()*$C873/365)+MAR1!$D$7*SIN(2*PI()*$C873/365)</f>
        <v/>
      </c>
      <c r="N873" s="7">
        <f>F873-K873</f>
        <v/>
      </c>
      <c r="O873" s="7">
        <f>G873-L873</f>
        <v/>
      </c>
      <c r="P873" s="7">
        <f>H873-M873</f>
        <v/>
      </c>
      <c r="Q873" s="7">
        <f>IF($I873=1,(N873-MAR1!$B$11)/MAR1!$D$11,(N873-MAR1!$C$11)/MAR1!$E$11)</f>
        <v/>
      </c>
      <c r="R873" s="7">
        <f>IF($I873=1,(O873-MAR1!$B$12)/MAR1!$D$12,(O873-MAR1!$C$12)/MAR1!$E$12)</f>
        <v/>
      </c>
      <c r="S873" s="7">
        <f>IF($I873=1,(P873-MAR1!$B$13)/MAR1!$D$13,(P873-MAR1!$C$13)/MAR1!$E$13)</f>
        <v/>
      </c>
      <c r="U873" s="5" t="n">
        <v>872</v>
      </c>
      <c r="V873" s="5" t="n">
        <v>0.745987</v>
      </c>
      <c r="W873" s="5" t="n">
        <v>0.8415280000000001</v>
      </c>
      <c r="X873" s="5" t="n">
        <v>0.625159</v>
      </c>
      <c r="Y873" s="5" t="n">
        <v>0.6064619999999999</v>
      </c>
      <c r="Z873" s="5" t="n">
        <v>0.813801</v>
      </c>
    </row>
    <row r="874">
      <c r="A874" s="5" t="n">
        <v>873</v>
      </c>
      <c r="B874" s="5" t="n">
        <v>3</v>
      </c>
      <c r="C874" s="5" t="n">
        <v>143</v>
      </c>
      <c r="D874" s="5" t="n">
        <v>5</v>
      </c>
      <c r="E874" s="5" t="n">
        <v>0</v>
      </c>
      <c r="F874" s="5" t="n">
        <v>42.3</v>
      </c>
      <c r="G874" s="5" t="n">
        <v>28.7</v>
      </c>
      <c r="H874" s="5" t="n">
        <v>21.71</v>
      </c>
      <c r="I874" s="6">
        <f>IF(E874&gt;=Markov!$B$3,1,0)</f>
        <v/>
      </c>
      <c r="J874" s="6">
        <f>I873</f>
        <v/>
      </c>
      <c r="K874" s="7">
        <f>MAR1!$B$5+MAR1!$C$5*COS(2*PI()*$C874/365)+MAR1!$D$5*SIN(2*PI()*$C874/365)</f>
        <v/>
      </c>
      <c r="L874" s="7">
        <f>MAR1!$B$6+MAR1!$C$6*COS(2*PI()*$C874/365)+MAR1!$D$6*SIN(2*PI()*$C874/365)</f>
        <v/>
      </c>
      <c r="M874" s="7">
        <f>MAR1!$B$7+MAR1!$C$7*COS(2*PI()*$C874/365)+MAR1!$D$7*SIN(2*PI()*$C874/365)</f>
        <v/>
      </c>
      <c r="N874" s="7">
        <f>F874-K874</f>
        <v/>
      </c>
      <c r="O874" s="7">
        <f>G874-L874</f>
        <v/>
      </c>
      <c r="P874" s="7">
        <f>H874-M874</f>
        <v/>
      </c>
      <c r="Q874" s="7">
        <f>IF($I874=1,(N874-MAR1!$B$11)/MAR1!$D$11,(N874-MAR1!$C$11)/MAR1!$E$11)</f>
        <v/>
      </c>
      <c r="R874" s="7">
        <f>IF($I874=1,(O874-MAR1!$B$12)/MAR1!$D$12,(O874-MAR1!$C$12)/MAR1!$E$12)</f>
        <v/>
      </c>
      <c r="S874" s="7">
        <f>IF($I874=1,(P874-MAR1!$B$13)/MAR1!$D$13,(P874-MAR1!$C$13)/MAR1!$E$13)</f>
        <v/>
      </c>
      <c r="U874" s="5" t="n">
        <v>873</v>
      </c>
      <c r="V874" s="5" t="n">
        <v>0.907458</v>
      </c>
      <c r="W874" s="5" t="n">
        <v>0.771714</v>
      </c>
      <c r="X874" s="5" t="n">
        <v>0.03892</v>
      </c>
      <c r="Y874" s="5" t="n">
        <v>0.352273</v>
      </c>
      <c r="Z874" s="5" t="n">
        <v>0.7109</v>
      </c>
    </row>
    <row r="875">
      <c r="A875" s="5" t="n">
        <v>874</v>
      </c>
      <c r="B875" s="5" t="n">
        <v>3</v>
      </c>
      <c r="C875" s="5" t="n">
        <v>144</v>
      </c>
      <c r="D875" s="5" t="n">
        <v>5</v>
      </c>
      <c r="E875" s="5" t="n">
        <v>0</v>
      </c>
      <c r="F875" s="5" t="n">
        <v>37.8</v>
      </c>
      <c r="G875" s="5" t="n">
        <v>26.8</v>
      </c>
      <c r="H875" s="5" t="n">
        <v>20.08</v>
      </c>
      <c r="I875" s="6">
        <f>IF(E875&gt;=Markov!$B$3,1,0)</f>
        <v/>
      </c>
      <c r="J875" s="6">
        <f>I874</f>
        <v/>
      </c>
      <c r="K875" s="7">
        <f>MAR1!$B$5+MAR1!$C$5*COS(2*PI()*$C875/365)+MAR1!$D$5*SIN(2*PI()*$C875/365)</f>
        <v/>
      </c>
      <c r="L875" s="7">
        <f>MAR1!$B$6+MAR1!$C$6*COS(2*PI()*$C875/365)+MAR1!$D$6*SIN(2*PI()*$C875/365)</f>
        <v/>
      </c>
      <c r="M875" s="7">
        <f>MAR1!$B$7+MAR1!$C$7*COS(2*PI()*$C875/365)+MAR1!$D$7*SIN(2*PI()*$C875/365)</f>
        <v/>
      </c>
      <c r="N875" s="7">
        <f>F875-K875</f>
        <v/>
      </c>
      <c r="O875" s="7">
        <f>G875-L875</f>
        <v/>
      </c>
      <c r="P875" s="7">
        <f>H875-M875</f>
        <v/>
      </c>
      <c r="Q875" s="7">
        <f>IF($I875=1,(N875-MAR1!$B$11)/MAR1!$D$11,(N875-MAR1!$C$11)/MAR1!$E$11)</f>
        <v/>
      </c>
      <c r="R875" s="7">
        <f>IF($I875=1,(O875-MAR1!$B$12)/MAR1!$D$12,(O875-MAR1!$C$12)/MAR1!$E$12)</f>
        <v/>
      </c>
      <c r="S875" s="7">
        <f>IF($I875=1,(P875-MAR1!$B$13)/MAR1!$D$13,(P875-MAR1!$C$13)/MAR1!$E$13)</f>
        <v/>
      </c>
      <c r="U875" s="5" t="n">
        <v>874</v>
      </c>
      <c r="V875" s="5" t="n">
        <v>0.558729</v>
      </c>
      <c r="W875" s="5" t="n">
        <v>0.61637</v>
      </c>
      <c r="X875" s="5" t="n">
        <v>0.865</v>
      </c>
      <c r="Y875" s="5" t="n">
        <v>0.907475</v>
      </c>
      <c r="Z875" s="5" t="n">
        <v>0.5706639999999999</v>
      </c>
    </row>
    <row r="876">
      <c r="A876" s="5" t="n">
        <v>875</v>
      </c>
      <c r="B876" s="5" t="n">
        <v>3</v>
      </c>
      <c r="C876" s="5" t="n">
        <v>145</v>
      </c>
      <c r="D876" s="5" t="n">
        <v>5</v>
      </c>
      <c r="E876" s="5" t="n">
        <v>0</v>
      </c>
      <c r="F876" s="5" t="n">
        <v>36.1</v>
      </c>
      <c r="G876" s="5" t="n">
        <v>28.3</v>
      </c>
      <c r="H876" s="5" t="n">
        <v>20.77</v>
      </c>
      <c r="I876" s="6">
        <f>IF(E876&gt;=Markov!$B$3,1,0)</f>
        <v/>
      </c>
      <c r="J876" s="6">
        <f>I875</f>
        <v/>
      </c>
      <c r="K876" s="7">
        <f>MAR1!$B$5+MAR1!$C$5*COS(2*PI()*$C876/365)+MAR1!$D$5*SIN(2*PI()*$C876/365)</f>
        <v/>
      </c>
      <c r="L876" s="7">
        <f>MAR1!$B$6+MAR1!$C$6*COS(2*PI()*$C876/365)+MAR1!$D$6*SIN(2*PI()*$C876/365)</f>
        <v/>
      </c>
      <c r="M876" s="7">
        <f>MAR1!$B$7+MAR1!$C$7*COS(2*PI()*$C876/365)+MAR1!$D$7*SIN(2*PI()*$C876/365)</f>
        <v/>
      </c>
      <c r="N876" s="7">
        <f>F876-K876</f>
        <v/>
      </c>
      <c r="O876" s="7">
        <f>G876-L876</f>
        <v/>
      </c>
      <c r="P876" s="7">
        <f>H876-M876</f>
        <v/>
      </c>
      <c r="Q876" s="7">
        <f>IF($I876=1,(N876-MAR1!$B$11)/MAR1!$D$11,(N876-MAR1!$C$11)/MAR1!$E$11)</f>
        <v/>
      </c>
      <c r="R876" s="7">
        <f>IF($I876=1,(O876-MAR1!$B$12)/MAR1!$D$12,(O876-MAR1!$C$12)/MAR1!$E$12)</f>
        <v/>
      </c>
      <c r="S876" s="7">
        <f>IF($I876=1,(P876-MAR1!$B$13)/MAR1!$D$13,(P876-MAR1!$C$13)/MAR1!$E$13)</f>
        <v/>
      </c>
      <c r="U876" s="5" t="n">
        <v>875</v>
      </c>
      <c r="V876" s="5" t="n">
        <v>0.874026</v>
      </c>
      <c r="W876" s="5" t="n">
        <v>0.102538</v>
      </c>
      <c r="X876" s="5" t="n">
        <v>0.21835</v>
      </c>
      <c r="Y876" s="5" t="n">
        <v>0.825417</v>
      </c>
      <c r="Z876" s="5" t="n">
        <v>0.298286</v>
      </c>
    </row>
    <row r="877">
      <c r="A877" s="5" t="n">
        <v>876</v>
      </c>
      <c r="B877" s="5" t="n">
        <v>3</v>
      </c>
      <c r="C877" s="5" t="n">
        <v>146</v>
      </c>
      <c r="D877" s="5" t="n">
        <v>5</v>
      </c>
      <c r="E877" s="5" t="n">
        <v>0</v>
      </c>
      <c r="F877" s="5" t="n">
        <v>37.4</v>
      </c>
      <c r="G877" s="5" t="n">
        <v>29.5</v>
      </c>
      <c r="H877" s="5" t="n">
        <v>19.64</v>
      </c>
      <c r="I877" s="6">
        <f>IF(E877&gt;=Markov!$B$3,1,0)</f>
        <v/>
      </c>
      <c r="J877" s="6">
        <f>I876</f>
        <v/>
      </c>
      <c r="K877" s="7">
        <f>MAR1!$B$5+MAR1!$C$5*COS(2*PI()*$C877/365)+MAR1!$D$5*SIN(2*PI()*$C877/365)</f>
        <v/>
      </c>
      <c r="L877" s="7">
        <f>MAR1!$B$6+MAR1!$C$6*COS(2*PI()*$C877/365)+MAR1!$D$6*SIN(2*PI()*$C877/365)</f>
        <v/>
      </c>
      <c r="M877" s="7">
        <f>MAR1!$B$7+MAR1!$C$7*COS(2*PI()*$C877/365)+MAR1!$D$7*SIN(2*PI()*$C877/365)</f>
        <v/>
      </c>
      <c r="N877" s="7">
        <f>F877-K877</f>
        <v/>
      </c>
      <c r="O877" s="7">
        <f>G877-L877</f>
        <v/>
      </c>
      <c r="P877" s="7">
        <f>H877-M877</f>
        <v/>
      </c>
      <c r="Q877" s="7">
        <f>IF($I877=1,(N877-MAR1!$B$11)/MAR1!$D$11,(N877-MAR1!$C$11)/MAR1!$E$11)</f>
        <v/>
      </c>
      <c r="R877" s="7">
        <f>IF($I877=1,(O877-MAR1!$B$12)/MAR1!$D$12,(O877-MAR1!$C$12)/MAR1!$E$12)</f>
        <v/>
      </c>
      <c r="S877" s="7">
        <f>IF($I877=1,(P877-MAR1!$B$13)/MAR1!$D$13,(P877-MAR1!$C$13)/MAR1!$E$13)</f>
        <v/>
      </c>
      <c r="U877" s="5" t="n">
        <v>876</v>
      </c>
      <c r="V877" s="5" t="n">
        <v>0.256663</v>
      </c>
      <c r="W877" s="5" t="n">
        <v>0.298728</v>
      </c>
      <c r="X877" s="5" t="n">
        <v>0.388896</v>
      </c>
      <c r="Y877" s="5" t="n">
        <v>0.71243</v>
      </c>
      <c r="Z877" s="5" t="n">
        <v>0.747312</v>
      </c>
    </row>
    <row r="878">
      <c r="A878" s="5" t="n">
        <v>877</v>
      </c>
      <c r="B878" s="5" t="n">
        <v>3</v>
      </c>
      <c r="C878" s="5" t="n">
        <v>147</v>
      </c>
      <c r="D878" s="5" t="n">
        <v>5</v>
      </c>
      <c r="E878" s="5" t="n">
        <v>0</v>
      </c>
      <c r="F878" s="5" t="n">
        <v>38.6</v>
      </c>
      <c r="G878" s="5" t="n">
        <v>29.4</v>
      </c>
      <c r="H878" s="5" t="n">
        <v>19.34</v>
      </c>
      <c r="I878" s="6">
        <f>IF(E878&gt;=Markov!$B$3,1,0)</f>
        <v/>
      </c>
      <c r="J878" s="6">
        <f>I877</f>
        <v/>
      </c>
      <c r="K878" s="7">
        <f>MAR1!$B$5+MAR1!$C$5*COS(2*PI()*$C878/365)+MAR1!$D$5*SIN(2*PI()*$C878/365)</f>
        <v/>
      </c>
      <c r="L878" s="7">
        <f>MAR1!$B$6+MAR1!$C$6*COS(2*PI()*$C878/365)+MAR1!$D$6*SIN(2*PI()*$C878/365)</f>
        <v/>
      </c>
      <c r="M878" s="7">
        <f>MAR1!$B$7+MAR1!$C$7*COS(2*PI()*$C878/365)+MAR1!$D$7*SIN(2*PI()*$C878/365)</f>
        <v/>
      </c>
      <c r="N878" s="7">
        <f>F878-K878</f>
        <v/>
      </c>
      <c r="O878" s="7">
        <f>G878-L878</f>
        <v/>
      </c>
      <c r="P878" s="7">
        <f>H878-M878</f>
        <v/>
      </c>
      <c r="Q878" s="7">
        <f>IF($I878=1,(N878-MAR1!$B$11)/MAR1!$D$11,(N878-MAR1!$C$11)/MAR1!$E$11)</f>
        <v/>
      </c>
      <c r="R878" s="7">
        <f>IF($I878=1,(O878-MAR1!$B$12)/MAR1!$D$12,(O878-MAR1!$C$12)/MAR1!$E$12)</f>
        <v/>
      </c>
      <c r="S878" s="7">
        <f>IF($I878=1,(P878-MAR1!$B$13)/MAR1!$D$13,(P878-MAR1!$C$13)/MAR1!$E$13)</f>
        <v/>
      </c>
      <c r="U878" s="5" t="n">
        <v>877</v>
      </c>
      <c r="V878" s="5" t="n">
        <v>0.765931</v>
      </c>
      <c r="W878" s="5" t="n">
        <v>0.04521</v>
      </c>
      <c r="X878" s="5" t="n">
        <v>0.30247</v>
      </c>
      <c r="Y878" s="5" t="n">
        <v>0.165249</v>
      </c>
      <c r="Z878" s="5" t="n">
        <v>0.478897</v>
      </c>
    </row>
    <row r="879">
      <c r="A879" s="5" t="n">
        <v>878</v>
      </c>
      <c r="B879" s="5" t="n">
        <v>3</v>
      </c>
      <c r="C879" s="5" t="n">
        <v>148</v>
      </c>
      <c r="D879" s="5" t="n">
        <v>5</v>
      </c>
      <c r="E879" s="5" t="n">
        <v>0</v>
      </c>
      <c r="F879" s="5" t="n">
        <v>41.9</v>
      </c>
      <c r="G879" s="5" t="n">
        <v>30.2</v>
      </c>
      <c r="H879" s="5" t="n">
        <v>22.91</v>
      </c>
      <c r="I879" s="6">
        <f>IF(E879&gt;=Markov!$B$3,1,0)</f>
        <v/>
      </c>
      <c r="J879" s="6">
        <f>I878</f>
        <v/>
      </c>
      <c r="K879" s="7">
        <f>MAR1!$B$5+MAR1!$C$5*COS(2*PI()*$C879/365)+MAR1!$D$5*SIN(2*PI()*$C879/365)</f>
        <v/>
      </c>
      <c r="L879" s="7">
        <f>MAR1!$B$6+MAR1!$C$6*COS(2*PI()*$C879/365)+MAR1!$D$6*SIN(2*PI()*$C879/365)</f>
        <v/>
      </c>
      <c r="M879" s="7">
        <f>MAR1!$B$7+MAR1!$C$7*COS(2*PI()*$C879/365)+MAR1!$D$7*SIN(2*PI()*$C879/365)</f>
        <v/>
      </c>
      <c r="N879" s="7">
        <f>F879-K879</f>
        <v/>
      </c>
      <c r="O879" s="7">
        <f>G879-L879</f>
        <v/>
      </c>
      <c r="P879" s="7">
        <f>H879-M879</f>
        <v/>
      </c>
      <c r="Q879" s="7">
        <f>IF($I879=1,(N879-MAR1!$B$11)/MAR1!$D$11,(N879-MAR1!$C$11)/MAR1!$E$11)</f>
        <v/>
      </c>
      <c r="R879" s="7">
        <f>IF($I879=1,(O879-MAR1!$B$12)/MAR1!$D$12,(O879-MAR1!$C$12)/MAR1!$E$12)</f>
        <v/>
      </c>
      <c r="S879" s="7">
        <f>IF($I879=1,(P879-MAR1!$B$13)/MAR1!$D$13,(P879-MAR1!$C$13)/MAR1!$E$13)</f>
        <v/>
      </c>
      <c r="U879" s="5" t="n">
        <v>878</v>
      </c>
      <c r="V879" s="5" t="n">
        <v>0.388795</v>
      </c>
      <c r="W879" s="5" t="n">
        <v>0.582178</v>
      </c>
      <c r="X879" s="5" t="n">
        <v>0.122124</v>
      </c>
      <c r="Y879" s="5" t="n">
        <v>0.548455</v>
      </c>
      <c r="Z879" s="5" t="n">
        <v>0.267492</v>
      </c>
    </row>
    <row r="880">
      <c r="A880" s="5" t="n">
        <v>879</v>
      </c>
      <c r="B880" s="5" t="n">
        <v>3</v>
      </c>
      <c r="C880" s="5" t="n">
        <v>149</v>
      </c>
      <c r="D880" s="5" t="n">
        <v>5</v>
      </c>
      <c r="E880" s="5" t="n">
        <v>0</v>
      </c>
      <c r="F880" s="5" t="n">
        <v>38.8</v>
      </c>
      <c r="G880" s="5" t="n">
        <v>28.2</v>
      </c>
      <c r="H880" s="5" t="n">
        <v>20.84</v>
      </c>
      <c r="I880" s="6">
        <f>IF(E880&gt;=Markov!$B$3,1,0)</f>
        <v/>
      </c>
      <c r="J880" s="6">
        <f>I879</f>
        <v/>
      </c>
      <c r="K880" s="7">
        <f>MAR1!$B$5+MAR1!$C$5*COS(2*PI()*$C880/365)+MAR1!$D$5*SIN(2*PI()*$C880/365)</f>
        <v/>
      </c>
      <c r="L880" s="7">
        <f>MAR1!$B$6+MAR1!$C$6*COS(2*PI()*$C880/365)+MAR1!$D$6*SIN(2*PI()*$C880/365)</f>
        <v/>
      </c>
      <c r="M880" s="7">
        <f>MAR1!$B$7+MAR1!$C$7*COS(2*PI()*$C880/365)+MAR1!$D$7*SIN(2*PI()*$C880/365)</f>
        <v/>
      </c>
      <c r="N880" s="7">
        <f>F880-K880</f>
        <v/>
      </c>
      <c r="O880" s="7">
        <f>G880-L880</f>
        <v/>
      </c>
      <c r="P880" s="7">
        <f>H880-M880</f>
        <v/>
      </c>
      <c r="Q880" s="7">
        <f>IF($I880=1,(N880-MAR1!$B$11)/MAR1!$D$11,(N880-MAR1!$C$11)/MAR1!$E$11)</f>
        <v/>
      </c>
      <c r="R880" s="7">
        <f>IF($I880=1,(O880-MAR1!$B$12)/MAR1!$D$12,(O880-MAR1!$C$12)/MAR1!$E$12)</f>
        <v/>
      </c>
      <c r="S880" s="7">
        <f>IF($I880=1,(P880-MAR1!$B$13)/MAR1!$D$13,(P880-MAR1!$C$13)/MAR1!$E$13)</f>
        <v/>
      </c>
      <c r="U880" s="5" t="n">
        <v>879</v>
      </c>
      <c r="V880" s="5" t="n">
        <v>0.822194</v>
      </c>
      <c r="W880" s="5" t="n">
        <v>0.545004</v>
      </c>
      <c r="X880" s="5" t="n">
        <v>0.596347</v>
      </c>
      <c r="Y880" s="5" t="n">
        <v>0.5734320000000001</v>
      </c>
      <c r="Z880" s="5" t="n">
        <v>0.568725</v>
      </c>
    </row>
    <row r="881">
      <c r="A881" s="5" t="n">
        <v>880</v>
      </c>
      <c r="B881" s="5" t="n">
        <v>3</v>
      </c>
      <c r="C881" s="5" t="n">
        <v>150</v>
      </c>
      <c r="D881" s="5" t="n">
        <v>5</v>
      </c>
      <c r="E881" s="5" t="n">
        <v>0</v>
      </c>
      <c r="F881" s="5" t="n">
        <v>38.1</v>
      </c>
      <c r="G881" s="5" t="n">
        <v>27.4</v>
      </c>
      <c r="H881" s="5" t="n">
        <v>21.77</v>
      </c>
      <c r="I881" s="6">
        <f>IF(E881&gt;=Markov!$B$3,1,0)</f>
        <v/>
      </c>
      <c r="J881" s="6">
        <f>I880</f>
        <v/>
      </c>
      <c r="K881" s="7">
        <f>MAR1!$B$5+MAR1!$C$5*COS(2*PI()*$C881/365)+MAR1!$D$5*SIN(2*PI()*$C881/365)</f>
        <v/>
      </c>
      <c r="L881" s="7">
        <f>MAR1!$B$6+MAR1!$C$6*COS(2*PI()*$C881/365)+MAR1!$D$6*SIN(2*PI()*$C881/365)</f>
        <v/>
      </c>
      <c r="M881" s="7">
        <f>MAR1!$B$7+MAR1!$C$7*COS(2*PI()*$C881/365)+MAR1!$D$7*SIN(2*PI()*$C881/365)</f>
        <v/>
      </c>
      <c r="N881" s="7">
        <f>F881-K881</f>
        <v/>
      </c>
      <c r="O881" s="7">
        <f>G881-L881</f>
        <v/>
      </c>
      <c r="P881" s="7">
        <f>H881-M881</f>
        <v/>
      </c>
      <c r="Q881" s="7">
        <f>IF($I881=1,(N881-MAR1!$B$11)/MAR1!$D$11,(N881-MAR1!$C$11)/MAR1!$E$11)</f>
        <v/>
      </c>
      <c r="R881" s="7">
        <f>IF($I881=1,(O881-MAR1!$B$12)/MAR1!$D$12,(O881-MAR1!$C$12)/MAR1!$E$12)</f>
        <v/>
      </c>
      <c r="S881" s="7">
        <f>IF($I881=1,(P881-MAR1!$B$13)/MAR1!$D$13,(P881-MAR1!$C$13)/MAR1!$E$13)</f>
        <v/>
      </c>
      <c r="U881" s="5" t="n">
        <v>880</v>
      </c>
      <c r="V881" s="5" t="n">
        <v>0.722462</v>
      </c>
      <c r="W881" s="5" t="n">
        <v>0.791645</v>
      </c>
      <c r="X881" s="5" t="n">
        <v>0.548808</v>
      </c>
      <c r="Y881" s="5" t="n">
        <v>0.911964</v>
      </c>
      <c r="Z881" s="5" t="n">
        <v>0.912138</v>
      </c>
    </row>
    <row r="882">
      <c r="A882" s="5" t="n">
        <v>881</v>
      </c>
      <c r="B882" s="5" t="n">
        <v>3</v>
      </c>
      <c r="C882" s="5" t="n">
        <v>151</v>
      </c>
      <c r="D882" s="5" t="n">
        <v>5</v>
      </c>
      <c r="E882" s="5" t="n">
        <v>0</v>
      </c>
      <c r="F882" s="5" t="n">
        <v>37.3</v>
      </c>
      <c r="G882" s="5" t="n">
        <v>27.8</v>
      </c>
      <c r="H882" s="5" t="n">
        <v>17.51</v>
      </c>
      <c r="I882" s="6">
        <f>IF(E882&gt;=Markov!$B$3,1,0)</f>
        <v/>
      </c>
      <c r="J882" s="6">
        <f>I881</f>
        <v/>
      </c>
      <c r="K882" s="7">
        <f>MAR1!$B$5+MAR1!$C$5*COS(2*PI()*$C882/365)+MAR1!$D$5*SIN(2*PI()*$C882/365)</f>
        <v/>
      </c>
      <c r="L882" s="7">
        <f>MAR1!$B$6+MAR1!$C$6*COS(2*PI()*$C882/365)+MAR1!$D$6*SIN(2*PI()*$C882/365)</f>
        <v/>
      </c>
      <c r="M882" s="7">
        <f>MAR1!$B$7+MAR1!$C$7*COS(2*PI()*$C882/365)+MAR1!$D$7*SIN(2*PI()*$C882/365)</f>
        <v/>
      </c>
      <c r="N882" s="7">
        <f>F882-K882</f>
        <v/>
      </c>
      <c r="O882" s="7">
        <f>G882-L882</f>
        <v/>
      </c>
      <c r="P882" s="7">
        <f>H882-M882</f>
        <v/>
      </c>
      <c r="Q882" s="7">
        <f>IF($I882=1,(N882-MAR1!$B$11)/MAR1!$D$11,(N882-MAR1!$C$11)/MAR1!$E$11)</f>
        <v/>
      </c>
      <c r="R882" s="7">
        <f>IF($I882=1,(O882-MAR1!$B$12)/MAR1!$D$12,(O882-MAR1!$C$12)/MAR1!$E$12)</f>
        <v/>
      </c>
      <c r="S882" s="7">
        <f>IF($I882=1,(P882-MAR1!$B$13)/MAR1!$D$13,(P882-MAR1!$C$13)/MAR1!$E$13)</f>
        <v/>
      </c>
      <c r="U882" s="5" t="n">
        <v>881</v>
      </c>
      <c r="V882" s="5" t="n">
        <v>0.765628</v>
      </c>
      <c r="W882" s="5" t="n">
        <v>0.876474</v>
      </c>
      <c r="X882" s="5" t="n">
        <v>0.306741</v>
      </c>
      <c r="Y882" s="5" t="n">
        <v>0.881993</v>
      </c>
      <c r="Z882" s="5" t="n">
        <v>0.806024</v>
      </c>
    </row>
    <row r="883">
      <c r="A883" s="5" t="n">
        <v>882</v>
      </c>
      <c r="B883" s="5" t="n">
        <v>3</v>
      </c>
      <c r="C883" s="5" t="n">
        <v>152</v>
      </c>
      <c r="D883" s="5" t="n">
        <v>6</v>
      </c>
      <c r="E883" s="5" t="n">
        <v>0</v>
      </c>
      <c r="F883" s="5" t="n">
        <v>38</v>
      </c>
      <c r="G883" s="5" t="n">
        <v>27.1</v>
      </c>
      <c r="H883" s="5" t="n">
        <v>18.22</v>
      </c>
      <c r="I883" s="6">
        <f>IF(E883&gt;=Markov!$B$3,1,0)</f>
        <v/>
      </c>
      <c r="J883" s="6">
        <f>I882</f>
        <v/>
      </c>
      <c r="K883" s="7">
        <f>MAR1!$B$5+MAR1!$C$5*COS(2*PI()*$C883/365)+MAR1!$D$5*SIN(2*PI()*$C883/365)</f>
        <v/>
      </c>
      <c r="L883" s="7">
        <f>MAR1!$B$6+MAR1!$C$6*COS(2*PI()*$C883/365)+MAR1!$D$6*SIN(2*PI()*$C883/365)</f>
        <v/>
      </c>
      <c r="M883" s="7">
        <f>MAR1!$B$7+MAR1!$C$7*COS(2*PI()*$C883/365)+MAR1!$D$7*SIN(2*PI()*$C883/365)</f>
        <v/>
      </c>
      <c r="N883" s="7">
        <f>F883-K883</f>
        <v/>
      </c>
      <c r="O883" s="7">
        <f>G883-L883</f>
        <v/>
      </c>
      <c r="P883" s="7">
        <f>H883-M883</f>
        <v/>
      </c>
      <c r="Q883" s="7">
        <f>IF($I883=1,(N883-MAR1!$B$11)/MAR1!$D$11,(N883-MAR1!$C$11)/MAR1!$E$11)</f>
        <v/>
      </c>
      <c r="R883" s="7">
        <f>IF($I883=1,(O883-MAR1!$B$12)/MAR1!$D$12,(O883-MAR1!$C$12)/MAR1!$E$12)</f>
        <v/>
      </c>
      <c r="S883" s="7">
        <f>IF($I883=1,(P883-MAR1!$B$13)/MAR1!$D$13,(P883-MAR1!$C$13)/MAR1!$E$13)</f>
        <v/>
      </c>
      <c r="U883" s="5" t="n">
        <v>882</v>
      </c>
      <c r="V883" s="5" t="n">
        <v>0.949541</v>
      </c>
      <c r="W883" s="5" t="n">
        <v>0.99799</v>
      </c>
      <c r="X883" s="5" t="n">
        <v>0.221279</v>
      </c>
      <c r="Y883" s="5" t="n">
        <v>0.490023</v>
      </c>
      <c r="Z883" s="5" t="n">
        <v>0.674893</v>
      </c>
    </row>
    <row r="884">
      <c r="A884" s="5" t="n">
        <v>883</v>
      </c>
      <c r="B884" s="5" t="n">
        <v>3</v>
      </c>
      <c r="C884" s="5" t="n">
        <v>153</v>
      </c>
      <c r="D884" s="5" t="n">
        <v>6</v>
      </c>
      <c r="E884" s="5" t="n">
        <v>0</v>
      </c>
      <c r="F884" s="5" t="n">
        <v>36.8</v>
      </c>
      <c r="G884" s="5" t="n">
        <v>26</v>
      </c>
      <c r="H884" s="5" t="n">
        <v>19.98</v>
      </c>
      <c r="I884" s="6">
        <f>IF(E884&gt;=Markov!$B$3,1,0)</f>
        <v/>
      </c>
      <c r="J884" s="6">
        <f>I883</f>
        <v/>
      </c>
      <c r="K884" s="7">
        <f>MAR1!$B$5+MAR1!$C$5*COS(2*PI()*$C884/365)+MAR1!$D$5*SIN(2*PI()*$C884/365)</f>
        <v/>
      </c>
      <c r="L884" s="7">
        <f>MAR1!$B$6+MAR1!$C$6*COS(2*PI()*$C884/365)+MAR1!$D$6*SIN(2*PI()*$C884/365)</f>
        <v/>
      </c>
      <c r="M884" s="7">
        <f>MAR1!$B$7+MAR1!$C$7*COS(2*PI()*$C884/365)+MAR1!$D$7*SIN(2*PI()*$C884/365)</f>
        <v/>
      </c>
      <c r="N884" s="7">
        <f>F884-K884</f>
        <v/>
      </c>
      <c r="O884" s="7">
        <f>G884-L884</f>
        <v/>
      </c>
      <c r="P884" s="7">
        <f>H884-M884</f>
        <v/>
      </c>
      <c r="Q884" s="7">
        <f>IF($I884=1,(N884-MAR1!$B$11)/MAR1!$D$11,(N884-MAR1!$C$11)/MAR1!$E$11)</f>
        <v/>
      </c>
      <c r="R884" s="7">
        <f>IF($I884=1,(O884-MAR1!$B$12)/MAR1!$D$12,(O884-MAR1!$C$12)/MAR1!$E$12)</f>
        <v/>
      </c>
      <c r="S884" s="7">
        <f>IF($I884=1,(P884-MAR1!$B$13)/MAR1!$D$13,(P884-MAR1!$C$13)/MAR1!$E$13)</f>
        <v/>
      </c>
      <c r="U884" s="5" t="n">
        <v>883</v>
      </c>
      <c r="V884" s="5" t="n">
        <v>0.413441</v>
      </c>
      <c r="W884" s="5" t="n">
        <v>0.38904</v>
      </c>
      <c r="X884" s="5" t="n">
        <v>0.210104</v>
      </c>
      <c r="Y884" s="5" t="n">
        <v>0.124497</v>
      </c>
      <c r="Z884" s="5" t="n">
        <v>0.279823</v>
      </c>
    </row>
    <row r="885">
      <c r="A885" s="5" t="n">
        <v>884</v>
      </c>
      <c r="B885" s="5" t="n">
        <v>3</v>
      </c>
      <c r="C885" s="5" t="n">
        <v>154</v>
      </c>
      <c r="D885" s="5" t="n">
        <v>6</v>
      </c>
      <c r="E885" s="5" t="n">
        <v>0</v>
      </c>
      <c r="F885" s="5" t="n">
        <v>37.5</v>
      </c>
      <c r="G885" s="5" t="n">
        <v>26.4</v>
      </c>
      <c r="H885" s="5" t="n">
        <v>21.26</v>
      </c>
      <c r="I885" s="6">
        <f>IF(E885&gt;=Markov!$B$3,1,0)</f>
        <v/>
      </c>
      <c r="J885" s="6">
        <f>I884</f>
        <v/>
      </c>
      <c r="K885" s="7">
        <f>MAR1!$B$5+MAR1!$C$5*COS(2*PI()*$C885/365)+MAR1!$D$5*SIN(2*PI()*$C885/365)</f>
        <v/>
      </c>
      <c r="L885" s="7">
        <f>MAR1!$B$6+MAR1!$C$6*COS(2*PI()*$C885/365)+MAR1!$D$6*SIN(2*PI()*$C885/365)</f>
        <v/>
      </c>
      <c r="M885" s="7">
        <f>MAR1!$B$7+MAR1!$C$7*COS(2*PI()*$C885/365)+MAR1!$D$7*SIN(2*PI()*$C885/365)</f>
        <v/>
      </c>
      <c r="N885" s="7">
        <f>F885-K885</f>
        <v/>
      </c>
      <c r="O885" s="7">
        <f>G885-L885</f>
        <v/>
      </c>
      <c r="P885" s="7">
        <f>H885-M885</f>
        <v/>
      </c>
      <c r="Q885" s="7">
        <f>IF($I885=1,(N885-MAR1!$B$11)/MAR1!$D$11,(N885-MAR1!$C$11)/MAR1!$E$11)</f>
        <v/>
      </c>
      <c r="R885" s="7">
        <f>IF($I885=1,(O885-MAR1!$B$12)/MAR1!$D$12,(O885-MAR1!$C$12)/MAR1!$E$12)</f>
        <v/>
      </c>
      <c r="S885" s="7">
        <f>IF($I885=1,(P885-MAR1!$B$13)/MAR1!$D$13,(P885-MAR1!$C$13)/MAR1!$E$13)</f>
        <v/>
      </c>
      <c r="U885" s="5" t="n">
        <v>884</v>
      </c>
      <c r="V885" s="5" t="n">
        <v>0.379674</v>
      </c>
      <c r="W885" s="5" t="n">
        <v>0.400931</v>
      </c>
      <c r="X885" s="5" t="n">
        <v>0.574506</v>
      </c>
      <c r="Y885" s="5" t="n">
        <v>0.555903</v>
      </c>
      <c r="Z885" s="5" t="n">
        <v>0.164187</v>
      </c>
    </row>
    <row r="886">
      <c r="A886" s="5" t="n">
        <v>885</v>
      </c>
      <c r="B886" s="5" t="n">
        <v>3</v>
      </c>
      <c r="C886" s="5" t="n">
        <v>155</v>
      </c>
      <c r="D886" s="5" t="n">
        <v>6</v>
      </c>
      <c r="E886" s="5" t="n">
        <v>17.9</v>
      </c>
      <c r="F886" s="5" t="n">
        <v>32.2</v>
      </c>
      <c r="G886" s="5" t="n">
        <v>26.3</v>
      </c>
      <c r="H886" s="5" t="n">
        <v>11.56</v>
      </c>
      <c r="I886" s="6">
        <f>IF(E886&gt;=Markov!$B$3,1,0)</f>
        <v/>
      </c>
      <c r="J886" s="6">
        <f>I885</f>
        <v/>
      </c>
      <c r="K886" s="7">
        <f>MAR1!$B$5+MAR1!$C$5*COS(2*PI()*$C886/365)+MAR1!$D$5*SIN(2*PI()*$C886/365)</f>
        <v/>
      </c>
      <c r="L886" s="7">
        <f>MAR1!$B$6+MAR1!$C$6*COS(2*PI()*$C886/365)+MAR1!$D$6*SIN(2*PI()*$C886/365)</f>
        <v/>
      </c>
      <c r="M886" s="7">
        <f>MAR1!$B$7+MAR1!$C$7*COS(2*PI()*$C886/365)+MAR1!$D$7*SIN(2*PI()*$C886/365)</f>
        <v/>
      </c>
      <c r="N886" s="7">
        <f>F886-K886</f>
        <v/>
      </c>
      <c r="O886" s="7">
        <f>G886-L886</f>
        <v/>
      </c>
      <c r="P886" s="7">
        <f>H886-M886</f>
        <v/>
      </c>
      <c r="Q886" s="7">
        <f>IF($I886=1,(N886-MAR1!$B$11)/MAR1!$D$11,(N886-MAR1!$C$11)/MAR1!$E$11)</f>
        <v/>
      </c>
      <c r="R886" s="7">
        <f>IF($I886=1,(O886-MAR1!$B$12)/MAR1!$D$12,(O886-MAR1!$C$12)/MAR1!$E$12)</f>
        <v/>
      </c>
      <c r="S886" s="7">
        <f>IF($I886=1,(P886-MAR1!$B$13)/MAR1!$D$13,(P886-MAR1!$C$13)/MAR1!$E$13)</f>
        <v/>
      </c>
      <c r="U886" s="5" t="n">
        <v>885</v>
      </c>
      <c r="V886" s="5" t="n">
        <v>0.596377</v>
      </c>
      <c r="W886" s="5" t="n">
        <v>0.331931</v>
      </c>
      <c r="X886" s="5" t="n">
        <v>0.715226</v>
      </c>
      <c r="Y886" s="5" t="n">
        <v>0.8189920000000001</v>
      </c>
      <c r="Z886" s="5" t="n">
        <v>0.667606</v>
      </c>
    </row>
    <row r="887">
      <c r="A887" s="5" t="n">
        <v>886</v>
      </c>
      <c r="B887" s="5" t="n">
        <v>3</v>
      </c>
      <c r="C887" s="5" t="n">
        <v>156</v>
      </c>
      <c r="D887" s="5" t="n">
        <v>6</v>
      </c>
      <c r="E887" s="5" t="n">
        <v>1.6</v>
      </c>
      <c r="F887" s="5" t="n">
        <v>34.4</v>
      </c>
      <c r="G887" s="5" t="n">
        <v>25.9</v>
      </c>
      <c r="H887" s="5" t="n">
        <v>16.98</v>
      </c>
      <c r="I887" s="6">
        <f>IF(E887&gt;=Markov!$B$3,1,0)</f>
        <v/>
      </c>
      <c r="J887" s="6">
        <f>I886</f>
        <v/>
      </c>
      <c r="K887" s="7">
        <f>MAR1!$B$5+MAR1!$C$5*COS(2*PI()*$C887/365)+MAR1!$D$5*SIN(2*PI()*$C887/365)</f>
        <v/>
      </c>
      <c r="L887" s="7">
        <f>MAR1!$B$6+MAR1!$C$6*COS(2*PI()*$C887/365)+MAR1!$D$6*SIN(2*PI()*$C887/365)</f>
        <v/>
      </c>
      <c r="M887" s="7">
        <f>MAR1!$B$7+MAR1!$C$7*COS(2*PI()*$C887/365)+MAR1!$D$7*SIN(2*PI()*$C887/365)</f>
        <v/>
      </c>
      <c r="N887" s="7">
        <f>F887-K887</f>
        <v/>
      </c>
      <c r="O887" s="7">
        <f>G887-L887</f>
        <v/>
      </c>
      <c r="P887" s="7">
        <f>H887-M887</f>
        <v/>
      </c>
      <c r="Q887" s="7">
        <f>IF($I887=1,(N887-MAR1!$B$11)/MAR1!$D$11,(N887-MAR1!$C$11)/MAR1!$E$11)</f>
        <v/>
      </c>
      <c r="R887" s="7">
        <f>IF($I887=1,(O887-MAR1!$B$12)/MAR1!$D$12,(O887-MAR1!$C$12)/MAR1!$E$12)</f>
        <v/>
      </c>
      <c r="S887" s="7">
        <f>IF($I887=1,(P887-MAR1!$B$13)/MAR1!$D$13,(P887-MAR1!$C$13)/MAR1!$E$13)</f>
        <v/>
      </c>
      <c r="U887" s="5" t="n">
        <v>886</v>
      </c>
      <c r="V887" s="5" t="n">
        <v>0.578501</v>
      </c>
      <c r="W887" s="5" t="n">
        <v>0.6872549999999999</v>
      </c>
      <c r="X887" s="5" t="n">
        <v>0.972461</v>
      </c>
      <c r="Y887" s="5" t="n">
        <v>0.20397</v>
      </c>
      <c r="Z887" s="5" t="n">
        <v>0.535128</v>
      </c>
    </row>
    <row r="888">
      <c r="A888" s="5" t="n">
        <v>887</v>
      </c>
      <c r="B888" s="5" t="n">
        <v>3</v>
      </c>
      <c r="C888" s="5" t="n">
        <v>157</v>
      </c>
      <c r="D888" s="5" t="n">
        <v>6</v>
      </c>
      <c r="E888" s="5" t="n">
        <v>0</v>
      </c>
      <c r="F888" s="5" t="n">
        <v>36.1</v>
      </c>
      <c r="G888" s="5" t="n">
        <v>27.1</v>
      </c>
      <c r="H888" s="5" t="n">
        <v>20.8</v>
      </c>
      <c r="I888" s="6">
        <f>IF(E888&gt;=Markov!$B$3,1,0)</f>
        <v/>
      </c>
      <c r="J888" s="6">
        <f>I887</f>
        <v/>
      </c>
      <c r="K888" s="7">
        <f>MAR1!$B$5+MAR1!$C$5*COS(2*PI()*$C888/365)+MAR1!$D$5*SIN(2*PI()*$C888/365)</f>
        <v/>
      </c>
      <c r="L888" s="7">
        <f>MAR1!$B$6+MAR1!$C$6*COS(2*PI()*$C888/365)+MAR1!$D$6*SIN(2*PI()*$C888/365)</f>
        <v/>
      </c>
      <c r="M888" s="7">
        <f>MAR1!$B$7+MAR1!$C$7*COS(2*PI()*$C888/365)+MAR1!$D$7*SIN(2*PI()*$C888/365)</f>
        <v/>
      </c>
      <c r="N888" s="7">
        <f>F888-K888</f>
        <v/>
      </c>
      <c r="O888" s="7">
        <f>G888-L888</f>
        <v/>
      </c>
      <c r="P888" s="7">
        <f>H888-M888</f>
        <v/>
      </c>
      <c r="Q888" s="7">
        <f>IF($I888=1,(N888-MAR1!$B$11)/MAR1!$D$11,(N888-MAR1!$C$11)/MAR1!$E$11)</f>
        <v/>
      </c>
      <c r="R888" s="7">
        <f>IF($I888=1,(O888-MAR1!$B$12)/MAR1!$D$12,(O888-MAR1!$C$12)/MAR1!$E$12)</f>
        <v/>
      </c>
      <c r="S888" s="7">
        <f>IF($I888=1,(P888-MAR1!$B$13)/MAR1!$D$13,(P888-MAR1!$C$13)/MAR1!$E$13)</f>
        <v/>
      </c>
      <c r="U888" s="5" t="n">
        <v>887</v>
      </c>
      <c r="V888" s="5" t="n">
        <v>0.7994329999999999</v>
      </c>
      <c r="W888" s="5" t="n">
        <v>0.251534</v>
      </c>
      <c r="X888" s="5" t="n">
        <v>0.284565</v>
      </c>
      <c r="Y888" s="5" t="n">
        <v>0.923926</v>
      </c>
      <c r="Z888" s="5" t="n">
        <v>0.593078</v>
      </c>
    </row>
    <row r="889">
      <c r="A889" s="5" t="n">
        <v>888</v>
      </c>
      <c r="B889" s="5" t="n">
        <v>3</v>
      </c>
      <c r="C889" s="5" t="n">
        <v>158</v>
      </c>
      <c r="D889" s="5" t="n">
        <v>6</v>
      </c>
      <c r="E889" s="5" t="n">
        <v>0</v>
      </c>
      <c r="F889" s="5" t="n">
        <v>38.3</v>
      </c>
      <c r="G889" s="5" t="n">
        <v>28.7</v>
      </c>
      <c r="H889" s="5" t="n">
        <v>21.26</v>
      </c>
      <c r="I889" s="6">
        <f>IF(E889&gt;=Markov!$B$3,1,0)</f>
        <v/>
      </c>
      <c r="J889" s="6">
        <f>I888</f>
        <v/>
      </c>
      <c r="K889" s="7">
        <f>MAR1!$B$5+MAR1!$C$5*COS(2*PI()*$C889/365)+MAR1!$D$5*SIN(2*PI()*$C889/365)</f>
        <v/>
      </c>
      <c r="L889" s="7">
        <f>MAR1!$B$6+MAR1!$C$6*COS(2*PI()*$C889/365)+MAR1!$D$6*SIN(2*PI()*$C889/365)</f>
        <v/>
      </c>
      <c r="M889" s="7">
        <f>MAR1!$B$7+MAR1!$C$7*COS(2*PI()*$C889/365)+MAR1!$D$7*SIN(2*PI()*$C889/365)</f>
        <v/>
      </c>
      <c r="N889" s="7">
        <f>F889-K889</f>
        <v/>
      </c>
      <c r="O889" s="7">
        <f>G889-L889</f>
        <v/>
      </c>
      <c r="P889" s="7">
        <f>H889-M889</f>
        <v/>
      </c>
      <c r="Q889" s="7">
        <f>IF($I889=1,(N889-MAR1!$B$11)/MAR1!$D$11,(N889-MAR1!$C$11)/MAR1!$E$11)</f>
        <v/>
      </c>
      <c r="R889" s="7">
        <f>IF($I889=1,(O889-MAR1!$B$12)/MAR1!$D$12,(O889-MAR1!$C$12)/MAR1!$E$12)</f>
        <v/>
      </c>
      <c r="S889" s="7">
        <f>IF($I889=1,(P889-MAR1!$B$13)/MAR1!$D$13,(P889-MAR1!$C$13)/MAR1!$E$13)</f>
        <v/>
      </c>
      <c r="U889" s="5" t="n">
        <v>888</v>
      </c>
      <c r="V889" s="5" t="n">
        <v>0.553032</v>
      </c>
      <c r="W889" s="5" t="n">
        <v>0.886774</v>
      </c>
      <c r="X889" s="5" t="n">
        <v>0.301733</v>
      </c>
      <c r="Y889" s="5" t="n">
        <v>0.593656</v>
      </c>
      <c r="Z889" s="5" t="n">
        <v>0.137266</v>
      </c>
    </row>
    <row r="890">
      <c r="A890" s="5" t="n">
        <v>889</v>
      </c>
      <c r="B890" s="5" t="n">
        <v>3</v>
      </c>
      <c r="C890" s="5" t="n">
        <v>159</v>
      </c>
      <c r="D890" s="5" t="n">
        <v>6</v>
      </c>
      <c r="E890" s="5" t="n">
        <v>48.6</v>
      </c>
      <c r="F890" s="5" t="n">
        <v>34.8</v>
      </c>
      <c r="G890" s="5" t="n">
        <v>26.5</v>
      </c>
      <c r="H890" s="5" t="n">
        <v>20.53</v>
      </c>
      <c r="I890" s="6">
        <f>IF(E890&gt;=Markov!$B$3,1,0)</f>
        <v/>
      </c>
      <c r="J890" s="6">
        <f>I889</f>
        <v/>
      </c>
      <c r="K890" s="7">
        <f>MAR1!$B$5+MAR1!$C$5*COS(2*PI()*$C890/365)+MAR1!$D$5*SIN(2*PI()*$C890/365)</f>
        <v/>
      </c>
      <c r="L890" s="7">
        <f>MAR1!$B$6+MAR1!$C$6*COS(2*PI()*$C890/365)+MAR1!$D$6*SIN(2*PI()*$C890/365)</f>
        <v/>
      </c>
      <c r="M890" s="7">
        <f>MAR1!$B$7+MAR1!$C$7*COS(2*PI()*$C890/365)+MAR1!$D$7*SIN(2*PI()*$C890/365)</f>
        <v/>
      </c>
      <c r="N890" s="7">
        <f>F890-K890</f>
        <v/>
      </c>
      <c r="O890" s="7">
        <f>G890-L890</f>
        <v/>
      </c>
      <c r="P890" s="7">
        <f>H890-M890</f>
        <v/>
      </c>
      <c r="Q890" s="7">
        <f>IF($I890=1,(N890-MAR1!$B$11)/MAR1!$D$11,(N890-MAR1!$C$11)/MAR1!$E$11)</f>
        <v/>
      </c>
      <c r="R890" s="7">
        <f>IF($I890=1,(O890-MAR1!$B$12)/MAR1!$D$12,(O890-MAR1!$C$12)/MAR1!$E$12)</f>
        <v/>
      </c>
      <c r="S890" s="7">
        <f>IF($I890=1,(P890-MAR1!$B$13)/MAR1!$D$13,(P890-MAR1!$C$13)/MAR1!$E$13)</f>
        <v/>
      </c>
      <c r="U890" s="5" t="n">
        <v>889</v>
      </c>
      <c r="V890" s="5" t="n">
        <v>0.789519</v>
      </c>
      <c r="W890" s="5" t="n">
        <v>0.924794</v>
      </c>
      <c r="X890" s="5" t="n">
        <v>0.578269</v>
      </c>
      <c r="Y890" s="5" t="n">
        <v>0.019339</v>
      </c>
      <c r="Z890" s="5" t="n">
        <v>0.60184</v>
      </c>
    </row>
    <row r="891">
      <c r="A891" s="5" t="n">
        <v>890</v>
      </c>
      <c r="B891" s="5" t="n">
        <v>3</v>
      </c>
      <c r="C891" s="5" t="n">
        <v>160</v>
      </c>
      <c r="D891" s="5" t="n">
        <v>6</v>
      </c>
      <c r="E891" s="5" t="n">
        <v>6.1</v>
      </c>
      <c r="F891" s="5" t="n">
        <v>35.8</v>
      </c>
      <c r="G891" s="5" t="n">
        <v>27.6</v>
      </c>
      <c r="H891" s="5" t="n">
        <v>14.27</v>
      </c>
      <c r="I891" s="6">
        <f>IF(E891&gt;=Markov!$B$3,1,0)</f>
        <v/>
      </c>
      <c r="J891" s="6">
        <f>I890</f>
        <v/>
      </c>
      <c r="K891" s="7">
        <f>MAR1!$B$5+MAR1!$C$5*COS(2*PI()*$C891/365)+MAR1!$D$5*SIN(2*PI()*$C891/365)</f>
        <v/>
      </c>
      <c r="L891" s="7">
        <f>MAR1!$B$6+MAR1!$C$6*COS(2*PI()*$C891/365)+MAR1!$D$6*SIN(2*PI()*$C891/365)</f>
        <v/>
      </c>
      <c r="M891" s="7">
        <f>MAR1!$B$7+MAR1!$C$7*COS(2*PI()*$C891/365)+MAR1!$D$7*SIN(2*PI()*$C891/365)</f>
        <v/>
      </c>
      <c r="N891" s="7">
        <f>F891-K891</f>
        <v/>
      </c>
      <c r="O891" s="7">
        <f>G891-L891</f>
        <v/>
      </c>
      <c r="P891" s="7">
        <f>H891-M891</f>
        <v/>
      </c>
      <c r="Q891" s="7">
        <f>IF($I891=1,(N891-MAR1!$B$11)/MAR1!$D$11,(N891-MAR1!$C$11)/MAR1!$E$11)</f>
        <v/>
      </c>
      <c r="R891" s="7">
        <f>IF($I891=1,(O891-MAR1!$B$12)/MAR1!$D$12,(O891-MAR1!$C$12)/MAR1!$E$12)</f>
        <v/>
      </c>
      <c r="S891" s="7">
        <f>IF($I891=1,(P891-MAR1!$B$13)/MAR1!$D$13,(P891-MAR1!$C$13)/MAR1!$E$13)</f>
        <v/>
      </c>
      <c r="U891" s="5" t="n">
        <v>890</v>
      </c>
      <c r="V891" s="5" t="n">
        <v>0.527052</v>
      </c>
      <c r="W891" s="5" t="n">
        <v>0.735807</v>
      </c>
      <c r="X891" s="5" t="n">
        <v>0.676794</v>
      </c>
      <c r="Y891" s="5" t="n">
        <v>0.845734</v>
      </c>
      <c r="Z891" s="5" t="n">
        <v>0.288656</v>
      </c>
    </row>
    <row r="892">
      <c r="A892" s="5" t="n">
        <v>891</v>
      </c>
      <c r="B892" s="5" t="n">
        <v>3</v>
      </c>
      <c r="C892" s="5" t="n">
        <v>161</v>
      </c>
      <c r="D892" s="5" t="n">
        <v>6</v>
      </c>
      <c r="E892" s="5" t="n">
        <v>5.2</v>
      </c>
      <c r="F892" s="5" t="n">
        <v>34.3</v>
      </c>
      <c r="G892" s="5" t="n">
        <v>27.1</v>
      </c>
      <c r="H892" s="5" t="n">
        <v>16.15</v>
      </c>
      <c r="I892" s="6">
        <f>IF(E892&gt;=Markov!$B$3,1,0)</f>
        <v/>
      </c>
      <c r="J892" s="6">
        <f>I891</f>
        <v/>
      </c>
      <c r="K892" s="7">
        <f>MAR1!$B$5+MAR1!$C$5*COS(2*PI()*$C892/365)+MAR1!$D$5*SIN(2*PI()*$C892/365)</f>
        <v/>
      </c>
      <c r="L892" s="7">
        <f>MAR1!$B$6+MAR1!$C$6*COS(2*PI()*$C892/365)+MAR1!$D$6*SIN(2*PI()*$C892/365)</f>
        <v/>
      </c>
      <c r="M892" s="7">
        <f>MAR1!$B$7+MAR1!$C$7*COS(2*PI()*$C892/365)+MAR1!$D$7*SIN(2*PI()*$C892/365)</f>
        <v/>
      </c>
      <c r="N892" s="7">
        <f>F892-K892</f>
        <v/>
      </c>
      <c r="O892" s="7">
        <f>G892-L892</f>
        <v/>
      </c>
      <c r="P892" s="7">
        <f>H892-M892</f>
        <v/>
      </c>
      <c r="Q892" s="7">
        <f>IF($I892=1,(N892-MAR1!$B$11)/MAR1!$D$11,(N892-MAR1!$C$11)/MAR1!$E$11)</f>
        <v/>
      </c>
      <c r="R892" s="7">
        <f>IF($I892=1,(O892-MAR1!$B$12)/MAR1!$D$12,(O892-MAR1!$C$12)/MAR1!$E$12)</f>
        <v/>
      </c>
      <c r="S892" s="7">
        <f>IF($I892=1,(P892-MAR1!$B$13)/MAR1!$D$13,(P892-MAR1!$C$13)/MAR1!$E$13)</f>
        <v/>
      </c>
      <c r="U892" s="5" t="n">
        <v>891</v>
      </c>
      <c r="V892" s="5" t="n">
        <v>0.374974</v>
      </c>
      <c r="W892" s="5" t="n">
        <v>0.999339</v>
      </c>
      <c r="X892" s="5" t="n">
        <v>0.530403</v>
      </c>
      <c r="Y892" s="5" t="n">
        <v>0.620042</v>
      </c>
      <c r="Z892" s="5" t="n">
        <v>0.879757</v>
      </c>
    </row>
    <row r="893">
      <c r="A893" s="5" t="n">
        <v>892</v>
      </c>
      <c r="B893" s="5" t="n">
        <v>3</v>
      </c>
      <c r="C893" s="5" t="n">
        <v>162</v>
      </c>
      <c r="D893" s="5" t="n">
        <v>6</v>
      </c>
      <c r="E893" s="5" t="n">
        <v>19.8</v>
      </c>
      <c r="F893" s="5" t="n">
        <v>33.5</v>
      </c>
      <c r="G893" s="5" t="n">
        <v>25.5</v>
      </c>
      <c r="H893" s="5" t="n">
        <v>20.21</v>
      </c>
      <c r="I893" s="6">
        <f>IF(E893&gt;=Markov!$B$3,1,0)</f>
        <v/>
      </c>
      <c r="J893" s="6">
        <f>I892</f>
        <v/>
      </c>
      <c r="K893" s="7">
        <f>MAR1!$B$5+MAR1!$C$5*COS(2*PI()*$C893/365)+MAR1!$D$5*SIN(2*PI()*$C893/365)</f>
        <v/>
      </c>
      <c r="L893" s="7">
        <f>MAR1!$B$6+MAR1!$C$6*COS(2*PI()*$C893/365)+MAR1!$D$6*SIN(2*PI()*$C893/365)</f>
        <v/>
      </c>
      <c r="M893" s="7">
        <f>MAR1!$B$7+MAR1!$C$7*COS(2*PI()*$C893/365)+MAR1!$D$7*SIN(2*PI()*$C893/365)</f>
        <v/>
      </c>
      <c r="N893" s="7">
        <f>F893-K893</f>
        <v/>
      </c>
      <c r="O893" s="7">
        <f>G893-L893</f>
        <v/>
      </c>
      <c r="P893" s="7">
        <f>H893-M893</f>
        <v/>
      </c>
      <c r="Q893" s="7">
        <f>IF($I893=1,(N893-MAR1!$B$11)/MAR1!$D$11,(N893-MAR1!$C$11)/MAR1!$E$11)</f>
        <v/>
      </c>
      <c r="R893" s="7">
        <f>IF($I893=1,(O893-MAR1!$B$12)/MAR1!$D$12,(O893-MAR1!$C$12)/MAR1!$E$12)</f>
        <v/>
      </c>
      <c r="S893" s="7">
        <f>IF($I893=1,(P893-MAR1!$B$13)/MAR1!$D$13,(P893-MAR1!$C$13)/MAR1!$E$13)</f>
        <v/>
      </c>
      <c r="U893" s="5" t="n">
        <v>892</v>
      </c>
      <c r="V893" s="5" t="n">
        <v>0.852427</v>
      </c>
      <c r="W893" s="5" t="n">
        <v>0.735418</v>
      </c>
      <c r="X893" s="5" t="n">
        <v>0.679717</v>
      </c>
      <c r="Y893" s="5" t="n">
        <v>0.986924</v>
      </c>
      <c r="Z893" s="5" t="n">
        <v>0.312947</v>
      </c>
    </row>
    <row r="894">
      <c r="A894" s="5" t="n">
        <v>893</v>
      </c>
      <c r="B894" s="5" t="n">
        <v>3</v>
      </c>
      <c r="C894" s="5" t="n">
        <v>163</v>
      </c>
      <c r="D894" s="5" t="n">
        <v>6</v>
      </c>
      <c r="E894" s="5" t="n">
        <v>0</v>
      </c>
      <c r="F894" s="5" t="n">
        <v>40.6</v>
      </c>
      <c r="G894" s="5" t="n">
        <v>28</v>
      </c>
      <c r="H894" s="5" t="n">
        <v>21.39</v>
      </c>
      <c r="I894" s="6">
        <f>IF(E894&gt;=Markov!$B$3,1,0)</f>
        <v/>
      </c>
      <c r="J894" s="6">
        <f>I893</f>
        <v/>
      </c>
      <c r="K894" s="7">
        <f>MAR1!$B$5+MAR1!$C$5*COS(2*PI()*$C894/365)+MAR1!$D$5*SIN(2*PI()*$C894/365)</f>
        <v/>
      </c>
      <c r="L894" s="7">
        <f>MAR1!$B$6+MAR1!$C$6*COS(2*PI()*$C894/365)+MAR1!$D$6*SIN(2*PI()*$C894/365)</f>
        <v/>
      </c>
      <c r="M894" s="7">
        <f>MAR1!$B$7+MAR1!$C$7*COS(2*PI()*$C894/365)+MAR1!$D$7*SIN(2*PI()*$C894/365)</f>
        <v/>
      </c>
      <c r="N894" s="7">
        <f>F894-K894</f>
        <v/>
      </c>
      <c r="O894" s="7">
        <f>G894-L894</f>
        <v/>
      </c>
      <c r="P894" s="7">
        <f>H894-M894</f>
        <v/>
      </c>
      <c r="Q894" s="7">
        <f>IF($I894=1,(N894-MAR1!$B$11)/MAR1!$D$11,(N894-MAR1!$C$11)/MAR1!$E$11)</f>
        <v/>
      </c>
      <c r="R894" s="7">
        <f>IF($I894=1,(O894-MAR1!$B$12)/MAR1!$D$12,(O894-MAR1!$C$12)/MAR1!$E$12)</f>
        <v/>
      </c>
      <c r="S894" s="7">
        <f>IF($I894=1,(P894-MAR1!$B$13)/MAR1!$D$13,(P894-MAR1!$C$13)/MAR1!$E$13)</f>
        <v/>
      </c>
      <c r="U894" s="5" t="n">
        <v>893</v>
      </c>
      <c r="V894" s="5" t="n">
        <v>0.786689</v>
      </c>
      <c r="W894" s="5" t="n">
        <v>0.548214</v>
      </c>
      <c r="X894" s="5" t="n">
        <v>0.171901</v>
      </c>
      <c r="Y894" s="5" t="n">
        <v>0.525712</v>
      </c>
      <c r="Z894" s="5" t="n">
        <v>0.848403</v>
      </c>
    </row>
    <row r="895">
      <c r="A895" s="5" t="n">
        <v>894</v>
      </c>
      <c r="B895" s="5" t="n">
        <v>3</v>
      </c>
      <c r="C895" s="5" t="n">
        <v>164</v>
      </c>
      <c r="D895" s="5" t="n">
        <v>6</v>
      </c>
      <c r="E895" s="5" t="n">
        <v>0</v>
      </c>
      <c r="F895" s="5" t="n">
        <v>38.7</v>
      </c>
      <c r="G895" s="5" t="n">
        <v>29.9</v>
      </c>
      <c r="H895" s="5" t="n">
        <v>18.83</v>
      </c>
      <c r="I895" s="6">
        <f>IF(E895&gt;=Markov!$B$3,1,0)</f>
        <v/>
      </c>
      <c r="J895" s="6">
        <f>I894</f>
        <v/>
      </c>
      <c r="K895" s="7">
        <f>MAR1!$B$5+MAR1!$C$5*COS(2*PI()*$C895/365)+MAR1!$D$5*SIN(2*PI()*$C895/365)</f>
        <v/>
      </c>
      <c r="L895" s="7">
        <f>MAR1!$B$6+MAR1!$C$6*COS(2*PI()*$C895/365)+MAR1!$D$6*SIN(2*PI()*$C895/365)</f>
        <v/>
      </c>
      <c r="M895" s="7">
        <f>MAR1!$B$7+MAR1!$C$7*COS(2*PI()*$C895/365)+MAR1!$D$7*SIN(2*PI()*$C895/365)</f>
        <v/>
      </c>
      <c r="N895" s="7">
        <f>F895-K895</f>
        <v/>
      </c>
      <c r="O895" s="7">
        <f>G895-L895</f>
        <v/>
      </c>
      <c r="P895" s="7">
        <f>H895-M895</f>
        <v/>
      </c>
      <c r="Q895" s="7">
        <f>IF($I895=1,(N895-MAR1!$B$11)/MAR1!$D$11,(N895-MAR1!$C$11)/MAR1!$E$11)</f>
        <v/>
      </c>
      <c r="R895" s="7">
        <f>IF($I895=1,(O895-MAR1!$B$12)/MAR1!$D$12,(O895-MAR1!$C$12)/MAR1!$E$12)</f>
        <v/>
      </c>
      <c r="S895" s="7">
        <f>IF($I895=1,(P895-MAR1!$B$13)/MAR1!$D$13,(P895-MAR1!$C$13)/MAR1!$E$13)</f>
        <v/>
      </c>
      <c r="U895" s="5" t="n">
        <v>894</v>
      </c>
      <c r="V895" s="5" t="n">
        <v>0.63207</v>
      </c>
      <c r="W895" s="5" t="n">
        <v>0.471432</v>
      </c>
      <c r="X895" s="5" t="n">
        <v>0.770757</v>
      </c>
      <c r="Y895" s="5" t="n">
        <v>0.129482</v>
      </c>
      <c r="Z895" s="5" t="n">
        <v>0.389081</v>
      </c>
    </row>
    <row r="896">
      <c r="A896" s="5" t="n">
        <v>895</v>
      </c>
      <c r="B896" s="5" t="n">
        <v>3</v>
      </c>
      <c r="C896" s="5" t="n">
        <v>165</v>
      </c>
      <c r="D896" s="5" t="n">
        <v>6</v>
      </c>
      <c r="E896" s="5" t="n">
        <v>0</v>
      </c>
      <c r="F896" s="5" t="n">
        <v>37.1</v>
      </c>
      <c r="G896" s="5" t="n">
        <v>26.2</v>
      </c>
      <c r="H896" s="5" t="n">
        <v>24.48</v>
      </c>
      <c r="I896" s="6">
        <f>IF(E896&gt;=Markov!$B$3,1,0)</f>
        <v/>
      </c>
      <c r="J896" s="6">
        <f>I895</f>
        <v/>
      </c>
      <c r="K896" s="7">
        <f>MAR1!$B$5+MAR1!$C$5*COS(2*PI()*$C896/365)+MAR1!$D$5*SIN(2*PI()*$C896/365)</f>
        <v/>
      </c>
      <c r="L896" s="7">
        <f>MAR1!$B$6+MAR1!$C$6*COS(2*PI()*$C896/365)+MAR1!$D$6*SIN(2*PI()*$C896/365)</f>
        <v/>
      </c>
      <c r="M896" s="7">
        <f>MAR1!$B$7+MAR1!$C$7*COS(2*PI()*$C896/365)+MAR1!$D$7*SIN(2*PI()*$C896/365)</f>
        <v/>
      </c>
      <c r="N896" s="7">
        <f>F896-K896</f>
        <v/>
      </c>
      <c r="O896" s="7">
        <f>G896-L896</f>
        <v/>
      </c>
      <c r="P896" s="7">
        <f>H896-M896</f>
        <v/>
      </c>
      <c r="Q896" s="7">
        <f>IF($I896=1,(N896-MAR1!$B$11)/MAR1!$D$11,(N896-MAR1!$C$11)/MAR1!$E$11)</f>
        <v/>
      </c>
      <c r="R896" s="7">
        <f>IF($I896=1,(O896-MAR1!$B$12)/MAR1!$D$12,(O896-MAR1!$C$12)/MAR1!$E$12)</f>
        <v/>
      </c>
      <c r="S896" s="7">
        <f>IF($I896=1,(P896-MAR1!$B$13)/MAR1!$D$13,(P896-MAR1!$C$13)/MAR1!$E$13)</f>
        <v/>
      </c>
      <c r="U896" s="5" t="n">
        <v>895</v>
      </c>
      <c r="V896" s="5" t="n">
        <v>0.070726</v>
      </c>
      <c r="W896" s="5" t="n">
        <v>0.819775</v>
      </c>
      <c r="X896" s="5" t="n">
        <v>0.06569</v>
      </c>
      <c r="Y896" s="5" t="n">
        <v>0.269875</v>
      </c>
      <c r="Z896" s="5" t="n">
        <v>0.893209</v>
      </c>
    </row>
    <row r="897">
      <c r="A897" s="5" t="n">
        <v>896</v>
      </c>
      <c r="B897" s="5" t="n">
        <v>3</v>
      </c>
      <c r="C897" s="5" t="n">
        <v>166</v>
      </c>
      <c r="D897" s="5" t="n">
        <v>6</v>
      </c>
      <c r="E897" s="5" t="n">
        <v>10.7</v>
      </c>
      <c r="F897" s="5" t="n">
        <v>34.3</v>
      </c>
      <c r="G897" s="5" t="n">
        <v>24.9</v>
      </c>
      <c r="H897" s="5" t="n">
        <v>13.71</v>
      </c>
      <c r="I897" s="6">
        <f>IF(E897&gt;=Markov!$B$3,1,0)</f>
        <v/>
      </c>
      <c r="J897" s="6">
        <f>I896</f>
        <v/>
      </c>
      <c r="K897" s="7">
        <f>MAR1!$B$5+MAR1!$C$5*COS(2*PI()*$C897/365)+MAR1!$D$5*SIN(2*PI()*$C897/365)</f>
        <v/>
      </c>
      <c r="L897" s="7">
        <f>MAR1!$B$6+MAR1!$C$6*COS(2*PI()*$C897/365)+MAR1!$D$6*SIN(2*PI()*$C897/365)</f>
        <v/>
      </c>
      <c r="M897" s="7">
        <f>MAR1!$B$7+MAR1!$C$7*COS(2*PI()*$C897/365)+MAR1!$D$7*SIN(2*PI()*$C897/365)</f>
        <v/>
      </c>
      <c r="N897" s="7">
        <f>F897-K897</f>
        <v/>
      </c>
      <c r="O897" s="7">
        <f>G897-L897</f>
        <v/>
      </c>
      <c r="P897" s="7">
        <f>H897-M897</f>
        <v/>
      </c>
      <c r="Q897" s="7">
        <f>IF($I897=1,(N897-MAR1!$B$11)/MAR1!$D$11,(N897-MAR1!$C$11)/MAR1!$E$11)</f>
        <v/>
      </c>
      <c r="R897" s="7">
        <f>IF($I897=1,(O897-MAR1!$B$12)/MAR1!$D$12,(O897-MAR1!$C$12)/MAR1!$E$12)</f>
        <v/>
      </c>
      <c r="S897" s="7">
        <f>IF($I897=1,(P897-MAR1!$B$13)/MAR1!$D$13,(P897-MAR1!$C$13)/MAR1!$E$13)</f>
        <v/>
      </c>
      <c r="U897" s="5" t="n">
        <v>896</v>
      </c>
      <c r="V897" s="5" t="n">
        <v>0.232674</v>
      </c>
      <c r="W897" s="5" t="n">
        <v>0.278376</v>
      </c>
      <c r="X897" s="5" t="n">
        <v>0.340453</v>
      </c>
      <c r="Y897" s="5" t="n">
        <v>0.833225</v>
      </c>
      <c r="Z897" s="5" t="n">
        <v>0.085135</v>
      </c>
    </row>
    <row r="898">
      <c r="A898" s="5" t="n">
        <v>897</v>
      </c>
      <c r="B898" s="5" t="n">
        <v>3</v>
      </c>
      <c r="C898" s="5" t="n">
        <v>167</v>
      </c>
      <c r="D898" s="5" t="n">
        <v>6</v>
      </c>
      <c r="E898" s="5" t="n">
        <v>0</v>
      </c>
      <c r="F898" s="5" t="n">
        <v>34.1</v>
      </c>
      <c r="G898" s="5" t="n">
        <v>24.5</v>
      </c>
      <c r="H898" s="5" t="n">
        <v>18.2</v>
      </c>
      <c r="I898" s="6">
        <f>IF(E898&gt;=Markov!$B$3,1,0)</f>
        <v/>
      </c>
      <c r="J898" s="6">
        <f>I897</f>
        <v/>
      </c>
      <c r="K898" s="7">
        <f>MAR1!$B$5+MAR1!$C$5*COS(2*PI()*$C898/365)+MAR1!$D$5*SIN(2*PI()*$C898/365)</f>
        <v/>
      </c>
      <c r="L898" s="7">
        <f>MAR1!$B$6+MAR1!$C$6*COS(2*PI()*$C898/365)+MAR1!$D$6*SIN(2*PI()*$C898/365)</f>
        <v/>
      </c>
      <c r="M898" s="7">
        <f>MAR1!$B$7+MAR1!$C$7*COS(2*PI()*$C898/365)+MAR1!$D$7*SIN(2*PI()*$C898/365)</f>
        <v/>
      </c>
      <c r="N898" s="7">
        <f>F898-K898</f>
        <v/>
      </c>
      <c r="O898" s="7">
        <f>G898-L898</f>
        <v/>
      </c>
      <c r="P898" s="7">
        <f>H898-M898</f>
        <v/>
      </c>
      <c r="Q898" s="7">
        <f>IF($I898=1,(N898-MAR1!$B$11)/MAR1!$D$11,(N898-MAR1!$C$11)/MAR1!$E$11)</f>
        <v/>
      </c>
      <c r="R898" s="7">
        <f>IF($I898=1,(O898-MAR1!$B$12)/MAR1!$D$12,(O898-MAR1!$C$12)/MAR1!$E$12)</f>
        <v/>
      </c>
      <c r="S898" s="7">
        <f>IF($I898=1,(P898-MAR1!$B$13)/MAR1!$D$13,(P898-MAR1!$C$13)/MAR1!$E$13)</f>
        <v/>
      </c>
      <c r="U898" s="5" t="n">
        <v>897</v>
      </c>
      <c r="V898" s="5" t="n">
        <v>0.578281</v>
      </c>
      <c r="W898" s="5" t="n">
        <v>0.267647</v>
      </c>
      <c r="X898" s="5" t="n">
        <v>0.4457</v>
      </c>
      <c r="Y898" s="5" t="n">
        <v>0.539826</v>
      </c>
      <c r="Z898" s="5" t="n">
        <v>0.296804</v>
      </c>
    </row>
    <row r="899">
      <c r="A899" s="5" t="n">
        <v>898</v>
      </c>
      <c r="B899" s="5" t="n">
        <v>3</v>
      </c>
      <c r="C899" s="5" t="n">
        <v>168</v>
      </c>
      <c r="D899" s="5" t="n">
        <v>6</v>
      </c>
      <c r="E899" s="5" t="n">
        <v>0</v>
      </c>
      <c r="F899" s="5" t="n">
        <v>36.9</v>
      </c>
      <c r="G899" s="5" t="n">
        <v>25.4</v>
      </c>
      <c r="H899" s="5" t="n">
        <v>18.2</v>
      </c>
      <c r="I899" s="6">
        <f>IF(E899&gt;=Markov!$B$3,1,0)</f>
        <v/>
      </c>
      <c r="J899" s="6">
        <f>I898</f>
        <v/>
      </c>
      <c r="K899" s="7">
        <f>MAR1!$B$5+MAR1!$C$5*COS(2*PI()*$C899/365)+MAR1!$D$5*SIN(2*PI()*$C899/365)</f>
        <v/>
      </c>
      <c r="L899" s="7">
        <f>MAR1!$B$6+MAR1!$C$6*COS(2*PI()*$C899/365)+MAR1!$D$6*SIN(2*PI()*$C899/365)</f>
        <v/>
      </c>
      <c r="M899" s="7">
        <f>MAR1!$B$7+MAR1!$C$7*COS(2*PI()*$C899/365)+MAR1!$D$7*SIN(2*PI()*$C899/365)</f>
        <v/>
      </c>
      <c r="N899" s="7">
        <f>F899-K899</f>
        <v/>
      </c>
      <c r="O899" s="7">
        <f>G899-L899</f>
        <v/>
      </c>
      <c r="P899" s="7">
        <f>H899-M899</f>
        <v/>
      </c>
      <c r="Q899" s="7">
        <f>IF($I899=1,(N899-MAR1!$B$11)/MAR1!$D$11,(N899-MAR1!$C$11)/MAR1!$E$11)</f>
        <v/>
      </c>
      <c r="R899" s="7">
        <f>IF($I899=1,(O899-MAR1!$B$12)/MAR1!$D$12,(O899-MAR1!$C$12)/MAR1!$E$12)</f>
        <v/>
      </c>
      <c r="S899" s="7">
        <f>IF($I899=1,(P899-MAR1!$B$13)/MAR1!$D$13,(P899-MAR1!$C$13)/MAR1!$E$13)</f>
        <v/>
      </c>
      <c r="U899" s="5" t="n">
        <v>898</v>
      </c>
      <c r="V899" s="5" t="n">
        <v>0.359422</v>
      </c>
      <c r="W899" s="5" t="n">
        <v>0.466824</v>
      </c>
      <c r="X899" s="5" t="n">
        <v>0.969577</v>
      </c>
      <c r="Y899" s="5" t="n">
        <v>0.293717</v>
      </c>
      <c r="Z899" s="5" t="n">
        <v>0.311706</v>
      </c>
    </row>
    <row r="900">
      <c r="A900" s="5" t="n">
        <v>899</v>
      </c>
      <c r="B900" s="5" t="n">
        <v>3</v>
      </c>
      <c r="C900" s="5" t="n">
        <v>169</v>
      </c>
      <c r="D900" s="5" t="n">
        <v>6</v>
      </c>
      <c r="E900" s="5" t="n">
        <v>0</v>
      </c>
      <c r="F900" s="5" t="n">
        <v>37</v>
      </c>
      <c r="G900" s="5" t="n">
        <v>25.9</v>
      </c>
      <c r="H900" s="5" t="n">
        <v>23.24</v>
      </c>
      <c r="I900" s="6">
        <f>IF(E900&gt;=Markov!$B$3,1,0)</f>
        <v/>
      </c>
      <c r="J900" s="6">
        <f>I899</f>
        <v/>
      </c>
      <c r="K900" s="7">
        <f>MAR1!$B$5+MAR1!$C$5*COS(2*PI()*$C900/365)+MAR1!$D$5*SIN(2*PI()*$C900/365)</f>
        <v/>
      </c>
      <c r="L900" s="7">
        <f>MAR1!$B$6+MAR1!$C$6*COS(2*PI()*$C900/365)+MAR1!$D$6*SIN(2*PI()*$C900/365)</f>
        <v/>
      </c>
      <c r="M900" s="7">
        <f>MAR1!$B$7+MAR1!$C$7*COS(2*PI()*$C900/365)+MAR1!$D$7*SIN(2*PI()*$C900/365)</f>
        <v/>
      </c>
      <c r="N900" s="7">
        <f>F900-K900</f>
        <v/>
      </c>
      <c r="O900" s="7">
        <f>G900-L900</f>
        <v/>
      </c>
      <c r="P900" s="7">
        <f>H900-M900</f>
        <v/>
      </c>
      <c r="Q900" s="7">
        <f>IF($I900=1,(N900-MAR1!$B$11)/MAR1!$D$11,(N900-MAR1!$C$11)/MAR1!$E$11)</f>
        <v/>
      </c>
      <c r="R900" s="7">
        <f>IF($I900=1,(O900-MAR1!$B$12)/MAR1!$D$12,(O900-MAR1!$C$12)/MAR1!$E$12)</f>
        <v/>
      </c>
      <c r="S900" s="7">
        <f>IF($I900=1,(P900-MAR1!$B$13)/MAR1!$D$13,(P900-MAR1!$C$13)/MAR1!$E$13)</f>
        <v/>
      </c>
      <c r="U900" s="5" t="n">
        <v>899</v>
      </c>
      <c r="V900" s="5" t="n">
        <v>0.391501</v>
      </c>
      <c r="W900" s="5" t="n">
        <v>0.803606</v>
      </c>
      <c r="X900" s="5" t="n">
        <v>0.802616</v>
      </c>
      <c r="Y900" s="5" t="n">
        <v>0.541071</v>
      </c>
      <c r="Z900" s="5" t="n">
        <v>0.6390400000000001</v>
      </c>
    </row>
    <row r="901">
      <c r="A901" s="5" t="n">
        <v>900</v>
      </c>
      <c r="B901" s="5" t="n">
        <v>3</v>
      </c>
      <c r="C901" s="5" t="n">
        <v>170</v>
      </c>
      <c r="D901" s="5" t="n">
        <v>6</v>
      </c>
      <c r="E901" s="5" t="n">
        <v>0</v>
      </c>
      <c r="F901" s="5" t="n">
        <v>39.7</v>
      </c>
      <c r="G901" s="5" t="n">
        <v>30.3</v>
      </c>
      <c r="H901" s="5" t="n">
        <v>18.68</v>
      </c>
      <c r="I901" s="6">
        <f>IF(E901&gt;=Markov!$B$3,1,0)</f>
        <v/>
      </c>
      <c r="J901" s="6">
        <f>I900</f>
        <v/>
      </c>
      <c r="K901" s="7">
        <f>MAR1!$B$5+MAR1!$C$5*COS(2*PI()*$C901/365)+MAR1!$D$5*SIN(2*PI()*$C901/365)</f>
        <v/>
      </c>
      <c r="L901" s="7">
        <f>MAR1!$B$6+MAR1!$C$6*COS(2*PI()*$C901/365)+MAR1!$D$6*SIN(2*PI()*$C901/365)</f>
        <v/>
      </c>
      <c r="M901" s="7">
        <f>MAR1!$B$7+MAR1!$C$7*COS(2*PI()*$C901/365)+MAR1!$D$7*SIN(2*PI()*$C901/365)</f>
        <v/>
      </c>
      <c r="N901" s="7">
        <f>F901-K901</f>
        <v/>
      </c>
      <c r="O901" s="7">
        <f>G901-L901</f>
        <v/>
      </c>
      <c r="P901" s="7">
        <f>H901-M901</f>
        <v/>
      </c>
      <c r="Q901" s="7">
        <f>IF($I901=1,(N901-MAR1!$B$11)/MAR1!$D$11,(N901-MAR1!$C$11)/MAR1!$E$11)</f>
        <v/>
      </c>
      <c r="R901" s="7">
        <f>IF($I901=1,(O901-MAR1!$B$12)/MAR1!$D$12,(O901-MAR1!$C$12)/MAR1!$E$12)</f>
        <v/>
      </c>
      <c r="S901" s="7">
        <f>IF($I901=1,(P901-MAR1!$B$13)/MAR1!$D$13,(P901-MAR1!$C$13)/MAR1!$E$13)</f>
        <v/>
      </c>
      <c r="U901" s="5" t="n">
        <v>900</v>
      </c>
      <c r="V901" s="5" t="n">
        <v>0.677191</v>
      </c>
      <c r="W901" s="5" t="n">
        <v>0.435205</v>
      </c>
      <c r="X901" s="5" t="n">
        <v>0.75273</v>
      </c>
      <c r="Y901" s="5" t="n">
        <v>0.824719</v>
      </c>
      <c r="Z901" s="5" t="n">
        <v>0.868411</v>
      </c>
    </row>
    <row r="902">
      <c r="A902" s="5" t="n">
        <v>901</v>
      </c>
      <c r="B902" s="5" t="n">
        <v>3</v>
      </c>
      <c r="C902" s="5" t="n">
        <v>171</v>
      </c>
      <c r="D902" s="5" t="n">
        <v>6</v>
      </c>
      <c r="E902" s="5" t="n">
        <v>0</v>
      </c>
      <c r="F902" s="5" t="n">
        <v>39.2</v>
      </c>
      <c r="G902" s="5" t="n">
        <v>28.1</v>
      </c>
      <c r="H902" s="5" t="n">
        <v>21.57</v>
      </c>
      <c r="I902" s="6">
        <f>IF(E902&gt;=Markov!$B$3,1,0)</f>
        <v/>
      </c>
      <c r="J902" s="6">
        <f>I901</f>
        <v/>
      </c>
      <c r="K902" s="7">
        <f>MAR1!$B$5+MAR1!$C$5*COS(2*PI()*$C902/365)+MAR1!$D$5*SIN(2*PI()*$C902/365)</f>
        <v/>
      </c>
      <c r="L902" s="7">
        <f>MAR1!$B$6+MAR1!$C$6*COS(2*PI()*$C902/365)+MAR1!$D$6*SIN(2*PI()*$C902/365)</f>
        <v/>
      </c>
      <c r="M902" s="7">
        <f>MAR1!$B$7+MAR1!$C$7*COS(2*PI()*$C902/365)+MAR1!$D$7*SIN(2*PI()*$C902/365)</f>
        <v/>
      </c>
      <c r="N902" s="7">
        <f>F902-K902</f>
        <v/>
      </c>
      <c r="O902" s="7">
        <f>G902-L902</f>
        <v/>
      </c>
      <c r="P902" s="7">
        <f>H902-M902</f>
        <v/>
      </c>
      <c r="Q902" s="7">
        <f>IF($I902=1,(N902-MAR1!$B$11)/MAR1!$D$11,(N902-MAR1!$C$11)/MAR1!$E$11)</f>
        <v/>
      </c>
      <c r="R902" s="7">
        <f>IF($I902=1,(O902-MAR1!$B$12)/MAR1!$D$12,(O902-MAR1!$C$12)/MAR1!$E$12)</f>
        <v/>
      </c>
      <c r="S902" s="7">
        <f>IF($I902=1,(P902-MAR1!$B$13)/MAR1!$D$13,(P902-MAR1!$C$13)/MAR1!$E$13)</f>
        <v/>
      </c>
      <c r="U902" s="5" t="n">
        <v>901</v>
      </c>
      <c r="V902" s="5" t="n">
        <v>0.559754</v>
      </c>
      <c r="W902" s="5" t="n">
        <v>0.450516</v>
      </c>
      <c r="X902" s="5" t="n">
        <v>0.815182</v>
      </c>
      <c r="Y902" s="5" t="n">
        <v>0.271735</v>
      </c>
      <c r="Z902" s="5" t="n">
        <v>0.900088</v>
      </c>
    </row>
    <row r="903">
      <c r="A903" s="5" t="n">
        <v>902</v>
      </c>
      <c r="B903" s="5" t="n">
        <v>3</v>
      </c>
      <c r="C903" s="5" t="n">
        <v>172</v>
      </c>
      <c r="D903" s="5" t="n">
        <v>6</v>
      </c>
      <c r="E903" s="5" t="n">
        <v>0</v>
      </c>
      <c r="F903" s="5" t="n">
        <v>35.9</v>
      </c>
      <c r="G903" s="5" t="n">
        <v>28.1</v>
      </c>
      <c r="H903" s="5" t="n">
        <v>29.84</v>
      </c>
      <c r="I903" s="6">
        <f>IF(E903&gt;=Markov!$B$3,1,0)</f>
        <v/>
      </c>
      <c r="J903" s="6">
        <f>I902</f>
        <v/>
      </c>
      <c r="K903" s="7">
        <f>MAR1!$B$5+MAR1!$C$5*COS(2*PI()*$C903/365)+MAR1!$D$5*SIN(2*PI()*$C903/365)</f>
        <v/>
      </c>
      <c r="L903" s="7">
        <f>MAR1!$B$6+MAR1!$C$6*COS(2*PI()*$C903/365)+MAR1!$D$6*SIN(2*PI()*$C903/365)</f>
        <v/>
      </c>
      <c r="M903" s="7">
        <f>MAR1!$B$7+MAR1!$C$7*COS(2*PI()*$C903/365)+MAR1!$D$7*SIN(2*PI()*$C903/365)</f>
        <v/>
      </c>
      <c r="N903" s="7">
        <f>F903-K903</f>
        <v/>
      </c>
      <c r="O903" s="7">
        <f>G903-L903</f>
        <v/>
      </c>
      <c r="P903" s="7">
        <f>H903-M903</f>
        <v/>
      </c>
      <c r="Q903" s="7">
        <f>IF($I903=1,(N903-MAR1!$B$11)/MAR1!$D$11,(N903-MAR1!$C$11)/MAR1!$E$11)</f>
        <v/>
      </c>
      <c r="R903" s="7">
        <f>IF($I903=1,(O903-MAR1!$B$12)/MAR1!$D$12,(O903-MAR1!$C$12)/MAR1!$E$12)</f>
        <v/>
      </c>
      <c r="S903" s="7">
        <f>IF($I903=1,(P903-MAR1!$B$13)/MAR1!$D$13,(P903-MAR1!$C$13)/MAR1!$E$13)</f>
        <v/>
      </c>
      <c r="U903" s="5" t="n">
        <v>902</v>
      </c>
      <c r="V903" s="5" t="n">
        <v>0.040941</v>
      </c>
      <c r="W903" s="5" t="n">
        <v>0.606917</v>
      </c>
      <c r="X903" s="5" t="n">
        <v>0.323624</v>
      </c>
      <c r="Y903" s="5" t="n">
        <v>0.184987</v>
      </c>
      <c r="Z903" s="5" t="n">
        <v>0.427462</v>
      </c>
    </row>
    <row r="904">
      <c r="A904" s="5" t="n">
        <v>903</v>
      </c>
      <c r="B904" s="5" t="n">
        <v>3</v>
      </c>
      <c r="C904" s="5" t="n">
        <v>173</v>
      </c>
      <c r="D904" s="5" t="n">
        <v>6</v>
      </c>
      <c r="E904" s="5" t="n">
        <v>0</v>
      </c>
      <c r="F904" s="5" t="n">
        <v>36.9</v>
      </c>
      <c r="G904" s="5" t="n">
        <v>27.1</v>
      </c>
      <c r="H904" s="5" t="n">
        <v>26.05</v>
      </c>
      <c r="I904" s="6">
        <f>IF(E904&gt;=Markov!$B$3,1,0)</f>
        <v/>
      </c>
      <c r="J904" s="6">
        <f>I903</f>
        <v/>
      </c>
      <c r="K904" s="7">
        <f>MAR1!$B$5+MAR1!$C$5*COS(2*PI()*$C904/365)+MAR1!$D$5*SIN(2*PI()*$C904/365)</f>
        <v/>
      </c>
      <c r="L904" s="7">
        <f>MAR1!$B$6+MAR1!$C$6*COS(2*PI()*$C904/365)+MAR1!$D$6*SIN(2*PI()*$C904/365)</f>
        <v/>
      </c>
      <c r="M904" s="7">
        <f>MAR1!$B$7+MAR1!$C$7*COS(2*PI()*$C904/365)+MAR1!$D$7*SIN(2*PI()*$C904/365)</f>
        <v/>
      </c>
      <c r="N904" s="7">
        <f>F904-K904</f>
        <v/>
      </c>
      <c r="O904" s="7">
        <f>G904-L904</f>
        <v/>
      </c>
      <c r="P904" s="7">
        <f>H904-M904</f>
        <v/>
      </c>
      <c r="Q904" s="7">
        <f>IF($I904=1,(N904-MAR1!$B$11)/MAR1!$D$11,(N904-MAR1!$C$11)/MAR1!$E$11)</f>
        <v/>
      </c>
      <c r="R904" s="7">
        <f>IF($I904=1,(O904-MAR1!$B$12)/MAR1!$D$12,(O904-MAR1!$C$12)/MAR1!$E$12)</f>
        <v/>
      </c>
      <c r="S904" s="7">
        <f>IF($I904=1,(P904-MAR1!$B$13)/MAR1!$D$13,(P904-MAR1!$C$13)/MAR1!$E$13)</f>
        <v/>
      </c>
      <c r="U904" s="5" t="n">
        <v>903</v>
      </c>
      <c r="V904" s="5" t="n">
        <v>0.589043</v>
      </c>
      <c r="W904" s="5" t="n">
        <v>0.075849</v>
      </c>
      <c r="X904" s="5" t="n">
        <v>0.133062</v>
      </c>
      <c r="Y904" s="5" t="n">
        <v>0.150139</v>
      </c>
      <c r="Z904" s="5" t="n">
        <v>0.77154</v>
      </c>
    </row>
    <row r="905">
      <c r="A905" s="5" t="n">
        <v>904</v>
      </c>
      <c r="B905" s="5" t="n">
        <v>3</v>
      </c>
      <c r="C905" s="5" t="n">
        <v>174</v>
      </c>
      <c r="D905" s="5" t="n">
        <v>6</v>
      </c>
      <c r="E905" s="5" t="n">
        <v>0</v>
      </c>
      <c r="F905" s="5" t="n">
        <v>37.4</v>
      </c>
      <c r="G905" s="5" t="n">
        <v>27.5</v>
      </c>
      <c r="H905" s="5" t="n">
        <v>23.79</v>
      </c>
      <c r="I905" s="6">
        <f>IF(E905&gt;=Markov!$B$3,1,0)</f>
        <v/>
      </c>
      <c r="J905" s="6">
        <f>I904</f>
        <v/>
      </c>
      <c r="K905" s="7">
        <f>MAR1!$B$5+MAR1!$C$5*COS(2*PI()*$C905/365)+MAR1!$D$5*SIN(2*PI()*$C905/365)</f>
        <v/>
      </c>
      <c r="L905" s="7">
        <f>MAR1!$B$6+MAR1!$C$6*COS(2*PI()*$C905/365)+MAR1!$D$6*SIN(2*PI()*$C905/365)</f>
        <v/>
      </c>
      <c r="M905" s="7">
        <f>MAR1!$B$7+MAR1!$C$7*COS(2*PI()*$C905/365)+MAR1!$D$7*SIN(2*PI()*$C905/365)</f>
        <v/>
      </c>
      <c r="N905" s="7">
        <f>F905-K905</f>
        <v/>
      </c>
      <c r="O905" s="7">
        <f>G905-L905</f>
        <v/>
      </c>
      <c r="P905" s="7">
        <f>H905-M905</f>
        <v/>
      </c>
      <c r="Q905" s="7">
        <f>IF($I905=1,(N905-MAR1!$B$11)/MAR1!$D$11,(N905-MAR1!$C$11)/MAR1!$E$11)</f>
        <v/>
      </c>
      <c r="R905" s="7">
        <f>IF($I905=1,(O905-MAR1!$B$12)/MAR1!$D$12,(O905-MAR1!$C$12)/MAR1!$E$12)</f>
        <v/>
      </c>
      <c r="S905" s="7">
        <f>IF($I905=1,(P905-MAR1!$B$13)/MAR1!$D$13,(P905-MAR1!$C$13)/MAR1!$E$13)</f>
        <v/>
      </c>
      <c r="U905" s="5" t="n">
        <v>904</v>
      </c>
      <c r="V905" s="5" t="n">
        <v>0.125653</v>
      </c>
      <c r="W905" s="5" t="n">
        <v>0.750703</v>
      </c>
      <c r="X905" s="5" t="n">
        <v>0.311503</v>
      </c>
      <c r="Y905" s="5" t="n">
        <v>0.020912</v>
      </c>
      <c r="Z905" s="5" t="n">
        <v>0.586823</v>
      </c>
    </row>
    <row r="906">
      <c r="A906" s="5" t="n">
        <v>905</v>
      </c>
      <c r="B906" s="5" t="n">
        <v>3</v>
      </c>
      <c r="C906" s="5" t="n">
        <v>175</v>
      </c>
      <c r="D906" s="5" t="n">
        <v>6</v>
      </c>
      <c r="E906" s="5" t="n">
        <v>5</v>
      </c>
      <c r="F906" s="5" t="n">
        <v>33.1</v>
      </c>
      <c r="G906" s="5" t="n">
        <v>26.1</v>
      </c>
      <c r="H906" s="5" t="n">
        <v>13.35</v>
      </c>
      <c r="I906" s="6">
        <f>IF(E906&gt;=Markov!$B$3,1,0)</f>
        <v/>
      </c>
      <c r="J906" s="6">
        <f>I905</f>
        <v/>
      </c>
      <c r="K906" s="7">
        <f>MAR1!$B$5+MAR1!$C$5*COS(2*PI()*$C906/365)+MAR1!$D$5*SIN(2*PI()*$C906/365)</f>
        <v/>
      </c>
      <c r="L906" s="7">
        <f>MAR1!$B$6+MAR1!$C$6*COS(2*PI()*$C906/365)+MAR1!$D$6*SIN(2*PI()*$C906/365)</f>
        <v/>
      </c>
      <c r="M906" s="7">
        <f>MAR1!$B$7+MAR1!$C$7*COS(2*PI()*$C906/365)+MAR1!$D$7*SIN(2*PI()*$C906/365)</f>
        <v/>
      </c>
      <c r="N906" s="7">
        <f>F906-K906</f>
        <v/>
      </c>
      <c r="O906" s="7">
        <f>G906-L906</f>
        <v/>
      </c>
      <c r="P906" s="7">
        <f>H906-M906</f>
        <v/>
      </c>
      <c r="Q906" s="7">
        <f>IF($I906=1,(N906-MAR1!$B$11)/MAR1!$D$11,(N906-MAR1!$C$11)/MAR1!$E$11)</f>
        <v/>
      </c>
      <c r="R906" s="7">
        <f>IF($I906=1,(O906-MAR1!$B$12)/MAR1!$D$12,(O906-MAR1!$C$12)/MAR1!$E$12)</f>
        <v/>
      </c>
      <c r="S906" s="7">
        <f>IF($I906=1,(P906-MAR1!$B$13)/MAR1!$D$13,(P906-MAR1!$C$13)/MAR1!$E$13)</f>
        <v/>
      </c>
      <c r="U906" s="5" t="n">
        <v>905</v>
      </c>
      <c r="V906" s="5" t="n">
        <v>0.960539</v>
      </c>
      <c r="W906" s="5" t="n">
        <v>0.485181</v>
      </c>
      <c r="X906" s="5" t="n">
        <v>0.226932</v>
      </c>
      <c r="Y906" s="5" t="n">
        <v>0.858416</v>
      </c>
      <c r="Z906" s="5" t="n">
        <v>0.8353739999999999</v>
      </c>
    </row>
    <row r="907">
      <c r="A907" s="5" t="n">
        <v>906</v>
      </c>
      <c r="B907" s="5" t="n">
        <v>3</v>
      </c>
      <c r="C907" s="5" t="n">
        <v>176</v>
      </c>
      <c r="D907" s="5" t="n">
        <v>6</v>
      </c>
      <c r="E907" s="5" t="n">
        <v>2.1</v>
      </c>
      <c r="F907" s="5" t="n">
        <v>34.2</v>
      </c>
      <c r="G907" s="5" t="n">
        <v>27</v>
      </c>
      <c r="H907" s="5" t="n">
        <v>13.14</v>
      </c>
      <c r="I907" s="6">
        <f>IF(E907&gt;=Markov!$B$3,1,0)</f>
        <v/>
      </c>
      <c r="J907" s="6">
        <f>I906</f>
        <v/>
      </c>
      <c r="K907" s="7">
        <f>MAR1!$B$5+MAR1!$C$5*COS(2*PI()*$C907/365)+MAR1!$D$5*SIN(2*PI()*$C907/365)</f>
        <v/>
      </c>
      <c r="L907" s="7">
        <f>MAR1!$B$6+MAR1!$C$6*COS(2*PI()*$C907/365)+MAR1!$D$6*SIN(2*PI()*$C907/365)</f>
        <v/>
      </c>
      <c r="M907" s="7">
        <f>MAR1!$B$7+MAR1!$C$7*COS(2*PI()*$C907/365)+MAR1!$D$7*SIN(2*PI()*$C907/365)</f>
        <v/>
      </c>
      <c r="N907" s="7">
        <f>F907-K907</f>
        <v/>
      </c>
      <c r="O907" s="7">
        <f>G907-L907</f>
        <v/>
      </c>
      <c r="P907" s="7">
        <f>H907-M907</f>
        <v/>
      </c>
      <c r="Q907" s="7">
        <f>IF($I907=1,(N907-MAR1!$B$11)/MAR1!$D$11,(N907-MAR1!$C$11)/MAR1!$E$11)</f>
        <v/>
      </c>
      <c r="R907" s="7">
        <f>IF($I907=1,(O907-MAR1!$B$12)/MAR1!$D$12,(O907-MAR1!$C$12)/MAR1!$E$12)</f>
        <v/>
      </c>
      <c r="S907" s="7">
        <f>IF($I907=1,(P907-MAR1!$B$13)/MAR1!$D$13,(P907-MAR1!$C$13)/MAR1!$E$13)</f>
        <v/>
      </c>
      <c r="U907" s="5" t="n">
        <v>906</v>
      </c>
      <c r="V907" s="5" t="n">
        <v>0.028957</v>
      </c>
      <c r="W907" s="5" t="n">
        <v>0.892653</v>
      </c>
      <c r="X907" s="5" t="n">
        <v>0.598986</v>
      </c>
      <c r="Y907" s="5" t="n">
        <v>0.441483</v>
      </c>
      <c r="Z907" s="5" t="n">
        <v>0.5247000000000001</v>
      </c>
    </row>
    <row r="908">
      <c r="A908" s="5" t="n">
        <v>907</v>
      </c>
      <c r="B908" s="5" t="n">
        <v>3</v>
      </c>
      <c r="C908" s="5" t="n">
        <v>177</v>
      </c>
      <c r="D908" s="5" t="n">
        <v>6</v>
      </c>
      <c r="E908" s="5" t="n">
        <v>10.3</v>
      </c>
      <c r="F908" s="5" t="n">
        <v>33.3</v>
      </c>
      <c r="G908" s="5" t="n">
        <v>26.2</v>
      </c>
      <c r="H908" s="5" t="n">
        <v>13.13</v>
      </c>
      <c r="I908" s="6">
        <f>IF(E908&gt;=Markov!$B$3,1,0)</f>
        <v/>
      </c>
      <c r="J908" s="6">
        <f>I907</f>
        <v/>
      </c>
      <c r="K908" s="7">
        <f>MAR1!$B$5+MAR1!$C$5*COS(2*PI()*$C908/365)+MAR1!$D$5*SIN(2*PI()*$C908/365)</f>
        <v/>
      </c>
      <c r="L908" s="7">
        <f>MAR1!$B$6+MAR1!$C$6*COS(2*PI()*$C908/365)+MAR1!$D$6*SIN(2*PI()*$C908/365)</f>
        <v/>
      </c>
      <c r="M908" s="7">
        <f>MAR1!$B$7+MAR1!$C$7*COS(2*PI()*$C908/365)+MAR1!$D$7*SIN(2*PI()*$C908/365)</f>
        <v/>
      </c>
      <c r="N908" s="7">
        <f>F908-K908</f>
        <v/>
      </c>
      <c r="O908" s="7">
        <f>G908-L908</f>
        <v/>
      </c>
      <c r="P908" s="7">
        <f>H908-M908</f>
        <v/>
      </c>
      <c r="Q908" s="7">
        <f>IF($I908=1,(N908-MAR1!$B$11)/MAR1!$D$11,(N908-MAR1!$C$11)/MAR1!$E$11)</f>
        <v/>
      </c>
      <c r="R908" s="7">
        <f>IF($I908=1,(O908-MAR1!$B$12)/MAR1!$D$12,(O908-MAR1!$C$12)/MAR1!$E$12)</f>
        <v/>
      </c>
      <c r="S908" s="7">
        <f>IF($I908=1,(P908-MAR1!$B$13)/MAR1!$D$13,(P908-MAR1!$C$13)/MAR1!$E$13)</f>
        <v/>
      </c>
      <c r="U908" s="5" t="n">
        <v>907</v>
      </c>
      <c r="V908" s="5" t="n">
        <v>0.109919</v>
      </c>
      <c r="W908" s="5" t="n">
        <v>0.744816</v>
      </c>
      <c r="X908" s="5" t="n">
        <v>0.675477</v>
      </c>
      <c r="Y908" s="5" t="n">
        <v>0.971974</v>
      </c>
      <c r="Z908" s="5" t="n">
        <v>0.267207</v>
      </c>
    </row>
    <row r="909">
      <c r="A909" s="5" t="n">
        <v>908</v>
      </c>
      <c r="B909" s="5" t="n">
        <v>3</v>
      </c>
      <c r="C909" s="5" t="n">
        <v>178</v>
      </c>
      <c r="D909" s="5" t="n">
        <v>6</v>
      </c>
      <c r="E909" s="5" t="n">
        <v>6.6</v>
      </c>
      <c r="F909" s="5" t="n">
        <v>32.9</v>
      </c>
      <c r="G909" s="5" t="n">
        <v>27.4</v>
      </c>
      <c r="H909" s="5" t="n">
        <v>9.199999999999999</v>
      </c>
      <c r="I909" s="6">
        <f>IF(E909&gt;=Markov!$B$3,1,0)</f>
        <v/>
      </c>
      <c r="J909" s="6">
        <f>I908</f>
        <v/>
      </c>
      <c r="K909" s="7">
        <f>MAR1!$B$5+MAR1!$C$5*COS(2*PI()*$C909/365)+MAR1!$D$5*SIN(2*PI()*$C909/365)</f>
        <v/>
      </c>
      <c r="L909" s="7">
        <f>MAR1!$B$6+MAR1!$C$6*COS(2*PI()*$C909/365)+MAR1!$D$6*SIN(2*PI()*$C909/365)</f>
        <v/>
      </c>
      <c r="M909" s="7">
        <f>MAR1!$B$7+MAR1!$C$7*COS(2*PI()*$C909/365)+MAR1!$D$7*SIN(2*PI()*$C909/365)</f>
        <v/>
      </c>
      <c r="N909" s="7">
        <f>F909-K909</f>
        <v/>
      </c>
      <c r="O909" s="7">
        <f>G909-L909</f>
        <v/>
      </c>
      <c r="P909" s="7">
        <f>H909-M909</f>
        <v/>
      </c>
      <c r="Q909" s="7">
        <f>IF($I909=1,(N909-MAR1!$B$11)/MAR1!$D$11,(N909-MAR1!$C$11)/MAR1!$E$11)</f>
        <v/>
      </c>
      <c r="R909" s="7">
        <f>IF($I909=1,(O909-MAR1!$B$12)/MAR1!$D$12,(O909-MAR1!$C$12)/MAR1!$E$12)</f>
        <v/>
      </c>
      <c r="S909" s="7">
        <f>IF($I909=1,(P909-MAR1!$B$13)/MAR1!$D$13,(P909-MAR1!$C$13)/MAR1!$E$13)</f>
        <v/>
      </c>
      <c r="U909" s="5" t="n">
        <v>908</v>
      </c>
      <c r="V909" s="5" t="n">
        <v>0.112731</v>
      </c>
      <c r="W909" s="5" t="n">
        <v>0.533251</v>
      </c>
      <c r="X909" s="5" t="n">
        <v>0.034608</v>
      </c>
      <c r="Y909" s="5" t="n">
        <v>0.316405</v>
      </c>
      <c r="Z909" s="5" t="n">
        <v>0.159795</v>
      </c>
    </row>
    <row r="910">
      <c r="A910" s="5" t="n">
        <v>909</v>
      </c>
      <c r="B910" s="5" t="n">
        <v>3</v>
      </c>
      <c r="C910" s="5" t="n">
        <v>179</v>
      </c>
      <c r="D910" s="5" t="n">
        <v>6</v>
      </c>
      <c r="E910" s="5" t="n">
        <v>0</v>
      </c>
      <c r="F910" s="5" t="n">
        <v>36.8</v>
      </c>
      <c r="G910" s="5" t="n">
        <v>27.1</v>
      </c>
      <c r="H910" s="5" t="n">
        <v>19.18</v>
      </c>
      <c r="I910" s="6">
        <f>IF(E910&gt;=Markov!$B$3,1,0)</f>
        <v/>
      </c>
      <c r="J910" s="6">
        <f>I909</f>
        <v/>
      </c>
      <c r="K910" s="7">
        <f>MAR1!$B$5+MAR1!$C$5*COS(2*PI()*$C910/365)+MAR1!$D$5*SIN(2*PI()*$C910/365)</f>
        <v/>
      </c>
      <c r="L910" s="7">
        <f>MAR1!$B$6+MAR1!$C$6*COS(2*PI()*$C910/365)+MAR1!$D$6*SIN(2*PI()*$C910/365)</f>
        <v/>
      </c>
      <c r="M910" s="7">
        <f>MAR1!$B$7+MAR1!$C$7*COS(2*PI()*$C910/365)+MAR1!$D$7*SIN(2*PI()*$C910/365)</f>
        <v/>
      </c>
      <c r="N910" s="7">
        <f>F910-K910</f>
        <v/>
      </c>
      <c r="O910" s="7">
        <f>G910-L910</f>
        <v/>
      </c>
      <c r="P910" s="7">
        <f>H910-M910</f>
        <v/>
      </c>
      <c r="Q910" s="7">
        <f>IF($I910=1,(N910-MAR1!$B$11)/MAR1!$D$11,(N910-MAR1!$C$11)/MAR1!$E$11)</f>
        <v/>
      </c>
      <c r="R910" s="7">
        <f>IF($I910=1,(O910-MAR1!$B$12)/MAR1!$D$12,(O910-MAR1!$C$12)/MAR1!$E$12)</f>
        <v/>
      </c>
      <c r="S910" s="7">
        <f>IF($I910=1,(P910-MAR1!$B$13)/MAR1!$D$13,(P910-MAR1!$C$13)/MAR1!$E$13)</f>
        <v/>
      </c>
      <c r="U910" s="5" t="n">
        <v>909</v>
      </c>
      <c r="V910" s="5" t="n">
        <v>0.882077</v>
      </c>
      <c r="W910" s="5" t="n">
        <v>0.698265</v>
      </c>
      <c r="X910" s="5" t="n">
        <v>0.776516</v>
      </c>
      <c r="Y910" s="5" t="n">
        <v>0.144966</v>
      </c>
      <c r="Z910" s="5" t="n">
        <v>0.167818</v>
      </c>
    </row>
    <row r="911">
      <c r="A911" s="5" t="n">
        <v>910</v>
      </c>
      <c r="B911" s="5" t="n">
        <v>3</v>
      </c>
      <c r="C911" s="5" t="n">
        <v>180</v>
      </c>
      <c r="D911" s="5" t="n">
        <v>6</v>
      </c>
      <c r="E911" s="5" t="n">
        <v>0</v>
      </c>
      <c r="F911" s="5" t="n">
        <v>36.3</v>
      </c>
      <c r="G911" s="5" t="n">
        <v>29.3</v>
      </c>
      <c r="H911" s="5" t="n">
        <v>22.28</v>
      </c>
      <c r="I911" s="6">
        <f>IF(E911&gt;=Markov!$B$3,1,0)</f>
        <v/>
      </c>
      <c r="J911" s="6">
        <f>I910</f>
        <v/>
      </c>
      <c r="K911" s="7">
        <f>MAR1!$B$5+MAR1!$C$5*COS(2*PI()*$C911/365)+MAR1!$D$5*SIN(2*PI()*$C911/365)</f>
        <v/>
      </c>
      <c r="L911" s="7">
        <f>MAR1!$B$6+MAR1!$C$6*COS(2*PI()*$C911/365)+MAR1!$D$6*SIN(2*PI()*$C911/365)</f>
        <v/>
      </c>
      <c r="M911" s="7">
        <f>MAR1!$B$7+MAR1!$C$7*COS(2*PI()*$C911/365)+MAR1!$D$7*SIN(2*PI()*$C911/365)</f>
        <v/>
      </c>
      <c r="N911" s="7">
        <f>F911-K911</f>
        <v/>
      </c>
      <c r="O911" s="7">
        <f>G911-L911</f>
        <v/>
      </c>
      <c r="P911" s="7">
        <f>H911-M911</f>
        <v/>
      </c>
      <c r="Q911" s="7">
        <f>IF($I911=1,(N911-MAR1!$B$11)/MAR1!$D$11,(N911-MAR1!$C$11)/MAR1!$E$11)</f>
        <v/>
      </c>
      <c r="R911" s="7">
        <f>IF($I911=1,(O911-MAR1!$B$12)/MAR1!$D$12,(O911-MAR1!$C$12)/MAR1!$E$12)</f>
        <v/>
      </c>
      <c r="S911" s="7">
        <f>IF($I911=1,(P911-MAR1!$B$13)/MAR1!$D$13,(P911-MAR1!$C$13)/MAR1!$E$13)</f>
        <v/>
      </c>
      <c r="U911" s="5" t="n">
        <v>910</v>
      </c>
      <c r="V911" s="5" t="n">
        <v>0.286328</v>
      </c>
      <c r="W911" s="5" t="n">
        <v>0.115724</v>
      </c>
      <c r="X911" s="5" t="n">
        <v>0.90315</v>
      </c>
      <c r="Y911" s="5" t="n">
        <v>0.755498</v>
      </c>
      <c r="Z911" s="5" t="n">
        <v>0.877849</v>
      </c>
    </row>
    <row r="912">
      <c r="A912" s="5" t="n">
        <v>911</v>
      </c>
      <c r="B912" s="5" t="n">
        <v>3</v>
      </c>
      <c r="C912" s="5" t="n">
        <v>181</v>
      </c>
      <c r="D912" s="5" t="n">
        <v>6</v>
      </c>
      <c r="E912" s="5" t="n">
        <v>0</v>
      </c>
      <c r="F912" s="5" t="n">
        <v>36.8</v>
      </c>
      <c r="G912" s="5" t="n">
        <v>26</v>
      </c>
      <c r="H912" s="5" t="n">
        <v>22.25</v>
      </c>
      <c r="I912" s="6">
        <f>IF(E912&gt;=Markov!$B$3,1,0)</f>
        <v/>
      </c>
      <c r="J912" s="6">
        <f>I911</f>
        <v/>
      </c>
      <c r="K912" s="7">
        <f>MAR1!$B$5+MAR1!$C$5*COS(2*PI()*$C912/365)+MAR1!$D$5*SIN(2*PI()*$C912/365)</f>
        <v/>
      </c>
      <c r="L912" s="7">
        <f>MAR1!$B$6+MAR1!$C$6*COS(2*PI()*$C912/365)+MAR1!$D$6*SIN(2*PI()*$C912/365)</f>
        <v/>
      </c>
      <c r="M912" s="7">
        <f>MAR1!$B$7+MAR1!$C$7*COS(2*PI()*$C912/365)+MAR1!$D$7*SIN(2*PI()*$C912/365)</f>
        <v/>
      </c>
      <c r="N912" s="7">
        <f>F912-K912</f>
        <v/>
      </c>
      <c r="O912" s="7">
        <f>G912-L912</f>
        <v/>
      </c>
      <c r="P912" s="7">
        <f>H912-M912</f>
        <v/>
      </c>
      <c r="Q912" s="7">
        <f>IF($I912=1,(N912-MAR1!$B$11)/MAR1!$D$11,(N912-MAR1!$C$11)/MAR1!$E$11)</f>
        <v/>
      </c>
      <c r="R912" s="7">
        <f>IF($I912=1,(O912-MAR1!$B$12)/MAR1!$D$12,(O912-MAR1!$C$12)/MAR1!$E$12)</f>
        <v/>
      </c>
      <c r="S912" s="7">
        <f>IF($I912=1,(P912-MAR1!$B$13)/MAR1!$D$13,(P912-MAR1!$C$13)/MAR1!$E$13)</f>
        <v/>
      </c>
      <c r="U912" s="5" t="n">
        <v>911</v>
      </c>
      <c r="V912" s="5" t="n">
        <v>0.660547</v>
      </c>
      <c r="W912" s="5" t="n">
        <v>0.223171</v>
      </c>
      <c r="X912" s="5" t="n">
        <v>0.26443</v>
      </c>
      <c r="Y912" s="5" t="n">
        <v>0.281654</v>
      </c>
      <c r="Z912" s="5" t="n">
        <v>0.136031</v>
      </c>
    </row>
    <row r="913">
      <c r="A913" s="5" t="n">
        <v>912</v>
      </c>
      <c r="B913" s="5" t="n">
        <v>3</v>
      </c>
      <c r="C913" s="5" t="n">
        <v>182</v>
      </c>
      <c r="D913" s="5" t="n">
        <v>7</v>
      </c>
      <c r="E913" s="5" t="n">
        <v>0</v>
      </c>
      <c r="F913" s="5" t="n">
        <v>37.8</v>
      </c>
      <c r="G913" s="5" t="n">
        <v>28.2</v>
      </c>
      <c r="H913" s="5" t="n">
        <v>19.84</v>
      </c>
      <c r="I913" s="6">
        <f>IF(E913&gt;=Markov!$B$3,1,0)</f>
        <v/>
      </c>
      <c r="J913" s="6">
        <f>I912</f>
        <v/>
      </c>
      <c r="K913" s="7">
        <f>MAR1!$B$5+MAR1!$C$5*COS(2*PI()*$C913/365)+MAR1!$D$5*SIN(2*PI()*$C913/365)</f>
        <v/>
      </c>
      <c r="L913" s="7">
        <f>MAR1!$B$6+MAR1!$C$6*COS(2*PI()*$C913/365)+MAR1!$D$6*SIN(2*PI()*$C913/365)</f>
        <v/>
      </c>
      <c r="M913" s="7">
        <f>MAR1!$B$7+MAR1!$C$7*COS(2*PI()*$C913/365)+MAR1!$D$7*SIN(2*PI()*$C913/365)</f>
        <v/>
      </c>
      <c r="N913" s="7">
        <f>F913-K913</f>
        <v/>
      </c>
      <c r="O913" s="7">
        <f>G913-L913</f>
        <v/>
      </c>
      <c r="P913" s="7">
        <f>H913-M913</f>
        <v/>
      </c>
      <c r="Q913" s="7">
        <f>IF($I913=1,(N913-MAR1!$B$11)/MAR1!$D$11,(N913-MAR1!$C$11)/MAR1!$E$11)</f>
        <v/>
      </c>
      <c r="R913" s="7">
        <f>IF($I913=1,(O913-MAR1!$B$12)/MAR1!$D$12,(O913-MAR1!$C$12)/MAR1!$E$12)</f>
        <v/>
      </c>
      <c r="S913" s="7">
        <f>IF($I913=1,(P913-MAR1!$B$13)/MAR1!$D$13,(P913-MAR1!$C$13)/MAR1!$E$13)</f>
        <v/>
      </c>
      <c r="U913" s="5" t="n">
        <v>912</v>
      </c>
      <c r="V913" s="5" t="n">
        <v>0.984917</v>
      </c>
      <c r="W913" s="5" t="n">
        <v>0.166466</v>
      </c>
      <c r="X913" s="5" t="n">
        <v>0.252792</v>
      </c>
      <c r="Y913" s="5" t="n">
        <v>0.659434</v>
      </c>
      <c r="Z913" s="5" t="n">
        <v>0.998126</v>
      </c>
    </row>
    <row r="914">
      <c r="A914" s="5" t="n">
        <v>913</v>
      </c>
      <c r="B914" s="5" t="n">
        <v>3</v>
      </c>
      <c r="C914" s="5" t="n">
        <v>183</v>
      </c>
      <c r="D914" s="5" t="n">
        <v>7</v>
      </c>
      <c r="E914" s="5" t="n">
        <v>13.4</v>
      </c>
      <c r="F914" s="5" t="n">
        <v>33.4</v>
      </c>
      <c r="G914" s="5" t="n">
        <v>27.7</v>
      </c>
      <c r="H914" s="5" t="n">
        <v>15.25</v>
      </c>
      <c r="I914" s="6">
        <f>IF(E914&gt;=Markov!$B$3,1,0)</f>
        <v/>
      </c>
      <c r="J914" s="6">
        <f>I913</f>
        <v/>
      </c>
      <c r="K914" s="7">
        <f>MAR1!$B$5+MAR1!$C$5*COS(2*PI()*$C914/365)+MAR1!$D$5*SIN(2*PI()*$C914/365)</f>
        <v/>
      </c>
      <c r="L914" s="7">
        <f>MAR1!$B$6+MAR1!$C$6*COS(2*PI()*$C914/365)+MAR1!$D$6*SIN(2*PI()*$C914/365)</f>
        <v/>
      </c>
      <c r="M914" s="7">
        <f>MAR1!$B$7+MAR1!$C$7*COS(2*PI()*$C914/365)+MAR1!$D$7*SIN(2*PI()*$C914/365)</f>
        <v/>
      </c>
      <c r="N914" s="7">
        <f>F914-K914</f>
        <v/>
      </c>
      <c r="O914" s="7">
        <f>G914-L914</f>
        <v/>
      </c>
      <c r="P914" s="7">
        <f>H914-M914</f>
        <v/>
      </c>
      <c r="Q914" s="7">
        <f>IF($I914=1,(N914-MAR1!$B$11)/MAR1!$D$11,(N914-MAR1!$C$11)/MAR1!$E$11)</f>
        <v/>
      </c>
      <c r="R914" s="7">
        <f>IF($I914=1,(O914-MAR1!$B$12)/MAR1!$D$12,(O914-MAR1!$C$12)/MAR1!$E$12)</f>
        <v/>
      </c>
      <c r="S914" s="7">
        <f>IF($I914=1,(P914-MAR1!$B$13)/MAR1!$D$13,(P914-MAR1!$C$13)/MAR1!$E$13)</f>
        <v/>
      </c>
      <c r="U914" s="5" t="n">
        <v>913</v>
      </c>
      <c r="V914" s="5" t="n">
        <v>0.718012</v>
      </c>
      <c r="W914" s="5" t="n">
        <v>0.532353</v>
      </c>
      <c r="X914" s="5" t="n">
        <v>0.987478</v>
      </c>
      <c r="Y914" s="5" t="n">
        <v>0.401111</v>
      </c>
      <c r="Z914" s="5" t="n">
        <v>0.191368</v>
      </c>
    </row>
    <row r="915">
      <c r="A915" s="5" t="n">
        <v>914</v>
      </c>
      <c r="B915" s="5" t="n">
        <v>3</v>
      </c>
      <c r="C915" s="5" t="n">
        <v>184</v>
      </c>
      <c r="D915" s="5" t="n">
        <v>7</v>
      </c>
      <c r="E915" s="5" t="n">
        <v>9.4</v>
      </c>
      <c r="F915" s="5" t="n">
        <v>33.4</v>
      </c>
      <c r="G915" s="5" t="n">
        <v>25.4</v>
      </c>
      <c r="H915" s="5" t="n">
        <v>12.8</v>
      </c>
      <c r="I915" s="6">
        <f>IF(E915&gt;=Markov!$B$3,1,0)</f>
        <v/>
      </c>
      <c r="J915" s="6">
        <f>I914</f>
        <v/>
      </c>
      <c r="K915" s="7">
        <f>MAR1!$B$5+MAR1!$C$5*COS(2*PI()*$C915/365)+MAR1!$D$5*SIN(2*PI()*$C915/365)</f>
        <v/>
      </c>
      <c r="L915" s="7">
        <f>MAR1!$B$6+MAR1!$C$6*COS(2*PI()*$C915/365)+MAR1!$D$6*SIN(2*PI()*$C915/365)</f>
        <v/>
      </c>
      <c r="M915" s="7">
        <f>MAR1!$B$7+MAR1!$C$7*COS(2*PI()*$C915/365)+MAR1!$D$7*SIN(2*PI()*$C915/365)</f>
        <v/>
      </c>
      <c r="N915" s="7">
        <f>F915-K915</f>
        <v/>
      </c>
      <c r="O915" s="7">
        <f>G915-L915</f>
        <v/>
      </c>
      <c r="P915" s="7">
        <f>H915-M915</f>
        <v/>
      </c>
      <c r="Q915" s="7">
        <f>IF($I915=1,(N915-MAR1!$B$11)/MAR1!$D$11,(N915-MAR1!$C$11)/MAR1!$E$11)</f>
        <v/>
      </c>
      <c r="R915" s="7">
        <f>IF($I915=1,(O915-MAR1!$B$12)/MAR1!$D$12,(O915-MAR1!$C$12)/MAR1!$E$12)</f>
        <v/>
      </c>
      <c r="S915" s="7">
        <f>IF($I915=1,(P915-MAR1!$B$13)/MAR1!$D$13,(P915-MAR1!$C$13)/MAR1!$E$13)</f>
        <v/>
      </c>
      <c r="U915" s="5" t="n">
        <v>914</v>
      </c>
      <c r="V915" s="5" t="n">
        <v>0.114489</v>
      </c>
      <c r="W915" s="5" t="n">
        <v>0.6155040000000001</v>
      </c>
      <c r="X915" s="5" t="n">
        <v>0.805237</v>
      </c>
      <c r="Y915" s="5" t="n">
        <v>0.5754</v>
      </c>
      <c r="Z915" s="5" t="n">
        <v>0.22205</v>
      </c>
    </row>
    <row r="916">
      <c r="A916" s="5" t="n">
        <v>915</v>
      </c>
      <c r="B916" s="5" t="n">
        <v>3</v>
      </c>
      <c r="C916" s="5" t="n">
        <v>185</v>
      </c>
      <c r="D916" s="5" t="n">
        <v>7</v>
      </c>
      <c r="E916" s="5" t="n">
        <v>0</v>
      </c>
      <c r="F916" s="5" t="n">
        <v>36.7</v>
      </c>
      <c r="G916" s="5" t="n">
        <v>25.4</v>
      </c>
      <c r="H916" s="5" t="n">
        <v>24.09</v>
      </c>
      <c r="I916" s="6">
        <f>IF(E916&gt;=Markov!$B$3,1,0)</f>
        <v/>
      </c>
      <c r="J916" s="6">
        <f>I915</f>
        <v/>
      </c>
      <c r="K916" s="7">
        <f>MAR1!$B$5+MAR1!$C$5*COS(2*PI()*$C916/365)+MAR1!$D$5*SIN(2*PI()*$C916/365)</f>
        <v/>
      </c>
      <c r="L916" s="7">
        <f>MAR1!$B$6+MAR1!$C$6*COS(2*PI()*$C916/365)+MAR1!$D$6*SIN(2*PI()*$C916/365)</f>
        <v/>
      </c>
      <c r="M916" s="7">
        <f>MAR1!$B$7+MAR1!$C$7*COS(2*PI()*$C916/365)+MAR1!$D$7*SIN(2*PI()*$C916/365)</f>
        <v/>
      </c>
      <c r="N916" s="7">
        <f>F916-K916</f>
        <v/>
      </c>
      <c r="O916" s="7">
        <f>G916-L916</f>
        <v/>
      </c>
      <c r="P916" s="7">
        <f>H916-M916</f>
        <v/>
      </c>
      <c r="Q916" s="7">
        <f>IF($I916=1,(N916-MAR1!$B$11)/MAR1!$D$11,(N916-MAR1!$C$11)/MAR1!$E$11)</f>
        <v/>
      </c>
      <c r="R916" s="7">
        <f>IF($I916=1,(O916-MAR1!$B$12)/MAR1!$D$12,(O916-MAR1!$C$12)/MAR1!$E$12)</f>
        <v/>
      </c>
      <c r="S916" s="7">
        <f>IF($I916=1,(P916-MAR1!$B$13)/MAR1!$D$13,(P916-MAR1!$C$13)/MAR1!$E$13)</f>
        <v/>
      </c>
      <c r="U916" s="5" t="n">
        <v>915</v>
      </c>
      <c r="V916" s="5" t="n">
        <v>0.914063</v>
      </c>
      <c r="W916" s="5" t="n">
        <v>0.270845</v>
      </c>
      <c r="X916" s="5" t="n">
        <v>0.026766</v>
      </c>
      <c r="Y916" s="5" t="n">
        <v>0.935513</v>
      </c>
      <c r="Z916" s="5" t="n">
        <v>0.807718</v>
      </c>
    </row>
    <row r="917">
      <c r="A917" s="5" t="n">
        <v>916</v>
      </c>
      <c r="B917" s="5" t="n">
        <v>3</v>
      </c>
      <c r="C917" s="5" t="n">
        <v>186</v>
      </c>
      <c r="D917" s="5" t="n">
        <v>7</v>
      </c>
      <c r="E917" s="5" t="n">
        <v>0</v>
      </c>
      <c r="F917" s="5" t="n">
        <v>36.6</v>
      </c>
      <c r="G917" s="5" t="n">
        <v>28</v>
      </c>
      <c r="H917" s="5" t="n">
        <v>25.88</v>
      </c>
      <c r="I917" s="6">
        <f>IF(E917&gt;=Markov!$B$3,1,0)</f>
        <v/>
      </c>
      <c r="J917" s="6">
        <f>I916</f>
        <v/>
      </c>
      <c r="K917" s="7">
        <f>MAR1!$B$5+MAR1!$C$5*COS(2*PI()*$C917/365)+MAR1!$D$5*SIN(2*PI()*$C917/365)</f>
        <v/>
      </c>
      <c r="L917" s="7">
        <f>MAR1!$B$6+MAR1!$C$6*COS(2*PI()*$C917/365)+MAR1!$D$6*SIN(2*PI()*$C917/365)</f>
        <v/>
      </c>
      <c r="M917" s="7">
        <f>MAR1!$B$7+MAR1!$C$7*COS(2*PI()*$C917/365)+MAR1!$D$7*SIN(2*PI()*$C917/365)</f>
        <v/>
      </c>
      <c r="N917" s="7">
        <f>F917-K917</f>
        <v/>
      </c>
      <c r="O917" s="7">
        <f>G917-L917</f>
        <v/>
      </c>
      <c r="P917" s="7">
        <f>H917-M917</f>
        <v/>
      </c>
      <c r="Q917" s="7">
        <f>IF($I917=1,(N917-MAR1!$B$11)/MAR1!$D$11,(N917-MAR1!$C$11)/MAR1!$E$11)</f>
        <v/>
      </c>
      <c r="R917" s="7">
        <f>IF($I917=1,(O917-MAR1!$B$12)/MAR1!$D$12,(O917-MAR1!$C$12)/MAR1!$E$12)</f>
        <v/>
      </c>
      <c r="S917" s="7">
        <f>IF($I917=1,(P917-MAR1!$B$13)/MAR1!$D$13,(P917-MAR1!$C$13)/MAR1!$E$13)</f>
        <v/>
      </c>
      <c r="U917" s="5" t="n">
        <v>916</v>
      </c>
      <c r="V917" s="5" t="n">
        <v>0.411469</v>
      </c>
      <c r="W917" s="5" t="n">
        <v>0.378552</v>
      </c>
      <c r="X917" s="5" t="n">
        <v>0.978739</v>
      </c>
      <c r="Y917" s="5" t="n">
        <v>0.574838</v>
      </c>
      <c r="Z917" s="5" t="n">
        <v>0.07244100000000001</v>
      </c>
    </row>
    <row r="918">
      <c r="A918" s="5" t="n">
        <v>917</v>
      </c>
      <c r="B918" s="5" t="n">
        <v>3</v>
      </c>
      <c r="C918" s="5" t="n">
        <v>187</v>
      </c>
      <c r="D918" s="5" t="n">
        <v>7</v>
      </c>
      <c r="E918" s="5" t="n">
        <v>0</v>
      </c>
      <c r="F918" s="5" t="n">
        <v>36.3</v>
      </c>
      <c r="G918" s="5" t="n">
        <v>26.2</v>
      </c>
      <c r="H918" s="5" t="n">
        <v>24.43</v>
      </c>
      <c r="I918" s="6">
        <f>IF(E918&gt;=Markov!$B$3,1,0)</f>
        <v/>
      </c>
      <c r="J918" s="6">
        <f>I917</f>
        <v/>
      </c>
      <c r="K918" s="7">
        <f>MAR1!$B$5+MAR1!$C$5*COS(2*PI()*$C918/365)+MAR1!$D$5*SIN(2*PI()*$C918/365)</f>
        <v/>
      </c>
      <c r="L918" s="7">
        <f>MAR1!$B$6+MAR1!$C$6*COS(2*PI()*$C918/365)+MAR1!$D$6*SIN(2*PI()*$C918/365)</f>
        <v/>
      </c>
      <c r="M918" s="7">
        <f>MAR1!$B$7+MAR1!$C$7*COS(2*PI()*$C918/365)+MAR1!$D$7*SIN(2*PI()*$C918/365)</f>
        <v/>
      </c>
      <c r="N918" s="7">
        <f>F918-K918</f>
        <v/>
      </c>
      <c r="O918" s="7">
        <f>G918-L918</f>
        <v/>
      </c>
      <c r="P918" s="7">
        <f>H918-M918</f>
        <v/>
      </c>
      <c r="Q918" s="7">
        <f>IF($I918=1,(N918-MAR1!$B$11)/MAR1!$D$11,(N918-MAR1!$C$11)/MAR1!$E$11)</f>
        <v/>
      </c>
      <c r="R918" s="7">
        <f>IF($I918=1,(O918-MAR1!$B$12)/MAR1!$D$12,(O918-MAR1!$C$12)/MAR1!$E$12)</f>
        <v/>
      </c>
      <c r="S918" s="7">
        <f>IF($I918=1,(P918-MAR1!$B$13)/MAR1!$D$13,(P918-MAR1!$C$13)/MAR1!$E$13)</f>
        <v/>
      </c>
      <c r="U918" s="5" t="n">
        <v>917</v>
      </c>
      <c r="V918" s="5" t="n">
        <v>0.372762</v>
      </c>
      <c r="W918" s="5" t="n">
        <v>0.220208</v>
      </c>
      <c r="X918" s="5" t="n">
        <v>0.732333</v>
      </c>
      <c r="Y918" s="5" t="n">
        <v>0.67733</v>
      </c>
      <c r="Z918" s="5" t="n">
        <v>0.573901</v>
      </c>
    </row>
    <row r="919">
      <c r="A919" s="5" t="n">
        <v>918</v>
      </c>
      <c r="B919" s="5" t="n">
        <v>3</v>
      </c>
      <c r="C919" s="5" t="n">
        <v>188</v>
      </c>
      <c r="D919" s="5" t="n">
        <v>7</v>
      </c>
      <c r="E919" s="5" t="n">
        <v>0</v>
      </c>
      <c r="F919" s="5" t="n">
        <v>37.1</v>
      </c>
      <c r="G919" s="5" t="n">
        <v>25.9</v>
      </c>
      <c r="H919" s="5" t="n">
        <v>24.31</v>
      </c>
      <c r="I919" s="6">
        <f>IF(E919&gt;=Markov!$B$3,1,0)</f>
        <v/>
      </c>
      <c r="J919" s="6">
        <f>I918</f>
        <v/>
      </c>
      <c r="K919" s="7">
        <f>MAR1!$B$5+MAR1!$C$5*COS(2*PI()*$C919/365)+MAR1!$D$5*SIN(2*PI()*$C919/365)</f>
        <v/>
      </c>
      <c r="L919" s="7">
        <f>MAR1!$B$6+MAR1!$C$6*COS(2*PI()*$C919/365)+MAR1!$D$6*SIN(2*PI()*$C919/365)</f>
        <v/>
      </c>
      <c r="M919" s="7">
        <f>MAR1!$B$7+MAR1!$C$7*COS(2*PI()*$C919/365)+MAR1!$D$7*SIN(2*PI()*$C919/365)</f>
        <v/>
      </c>
      <c r="N919" s="7">
        <f>F919-K919</f>
        <v/>
      </c>
      <c r="O919" s="7">
        <f>G919-L919</f>
        <v/>
      </c>
      <c r="P919" s="7">
        <f>H919-M919</f>
        <v/>
      </c>
      <c r="Q919" s="7">
        <f>IF($I919=1,(N919-MAR1!$B$11)/MAR1!$D$11,(N919-MAR1!$C$11)/MAR1!$E$11)</f>
        <v/>
      </c>
      <c r="R919" s="7">
        <f>IF($I919=1,(O919-MAR1!$B$12)/MAR1!$D$12,(O919-MAR1!$C$12)/MAR1!$E$12)</f>
        <v/>
      </c>
      <c r="S919" s="7">
        <f>IF($I919=1,(P919-MAR1!$B$13)/MAR1!$D$13,(P919-MAR1!$C$13)/MAR1!$E$13)</f>
        <v/>
      </c>
      <c r="U919" s="5" t="n">
        <v>918</v>
      </c>
      <c r="V919" s="5" t="n">
        <v>0.57435</v>
      </c>
      <c r="W919" s="5" t="n">
        <v>0.7603569999999999</v>
      </c>
      <c r="X919" s="5" t="n">
        <v>0.423846</v>
      </c>
      <c r="Y919" s="5" t="n">
        <v>0.296827</v>
      </c>
      <c r="Z919" s="5" t="n">
        <v>0.360004</v>
      </c>
    </row>
    <row r="920">
      <c r="A920" s="5" t="n">
        <v>919</v>
      </c>
      <c r="B920" s="5" t="n">
        <v>3</v>
      </c>
      <c r="C920" s="5" t="n">
        <v>189</v>
      </c>
      <c r="D920" s="5" t="n">
        <v>7</v>
      </c>
      <c r="E920" s="5" t="n">
        <v>0</v>
      </c>
      <c r="F920" s="5" t="n">
        <v>36.3</v>
      </c>
      <c r="G920" s="5" t="n">
        <v>27.9</v>
      </c>
      <c r="H920" s="5" t="n">
        <v>21.18</v>
      </c>
      <c r="I920" s="6">
        <f>IF(E920&gt;=Markov!$B$3,1,0)</f>
        <v/>
      </c>
      <c r="J920" s="6">
        <f>I919</f>
        <v/>
      </c>
      <c r="K920" s="7">
        <f>MAR1!$B$5+MAR1!$C$5*COS(2*PI()*$C920/365)+MAR1!$D$5*SIN(2*PI()*$C920/365)</f>
        <v/>
      </c>
      <c r="L920" s="7">
        <f>MAR1!$B$6+MAR1!$C$6*COS(2*PI()*$C920/365)+MAR1!$D$6*SIN(2*PI()*$C920/365)</f>
        <v/>
      </c>
      <c r="M920" s="7">
        <f>MAR1!$B$7+MAR1!$C$7*COS(2*PI()*$C920/365)+MAR1!$D$7*SIN(2*PI()*$C920/365)</f>
        <v/>
      </c>
      <c r="N920" s="7">
        <f>F920-K920</f>
        <v/>
      </c>
      <c r="O920" s="7">
        <f>G920-L920</f>
        <v/>
      </c>
      <c r="P920" s="7">
        <f>H920-M920</f>
        <v/>
      </c>
      <c r="Q920" s="7">
        <f>IF($I920=1,(N920-MAR1!$B$11)/MAR1!$D$11,(N920-MAR1!$C$11)/MAR1!$E$11)</f>
        <v/>
      </c>
      <c r="R920" s="7">
        <f>IF($I920=1,(O920-MAR1!$B$12)/MAR1!$D$12,(O920-MAR1!$C$12)/MAR1!$E$12)</f>
        <v/>
      </c>
      <c r="S920" s="7">
        <f>IF($I920=1,(P920-MAR1!$B$13)/MAR1!$D$13,(P920-MAR1!$C$13)/MAR1!$E$13)</f>
        <v/>
      </c>
      <c r="U920" s="5" t="n">
        <v>919</v>
      </c>
      <c r="V920" s="5" t="n">
        <v>0.356673</v>
      </c>
      <c r="W920" s="5" t="n">
        <v>0.847753</v>
      </c>
      <c r="X920" s="5" t="n">
        <v>0.167944</v>
      </c>
      <c r="Y920" s="5" t="n">
        <v>0.833991</v>
      </c>
      <c r="Z920" s="5" t="n">
        <v>0.140042</v>
      </c>
    </row>
    <row r="921">
      <c r="A921" s="5" t="n">
        <v>920</v>
      </c>
      <c r="B921" s="5" t="n">
        <v>3</v>
      </c>
      <c r="C921" s="5" t="n">
        <v>190</v>
      </c>
      <c r="D921" s="5" t="n">
        <v>7</v>
      </c>
      <c r="E921" s="5" t="n">
        <v>0</v>
      </c>
      <c r="F921" s="5" t="n">
        <v>32.8</v>
      </c>
      <c r="G921" s="5" t="n">
        <v>26.6</v>
      </c>
      <c r="H921" s="5" t="n">
        <v>13.91</v>
      </c>
      <c r="I921" s="6">
        <f>IF(E921&gt;=Markov!$B$3,1,0)</f>
        <v/>
      </c>
      <c r="J921" s="6">
        <f>I920</f>
        <v/>
      </c>
      <c r="K921" s="7">
        <f>MAR1!$B$5+MAR1!$C$5*COS(2*PI()*$C921/365)+MAR1!$D$5*SIN(2*PI()*$C921/365)</f>
        <v/>
      </c>
      <c r="L921" s="7">
        <f>MAR1!$B$6+MAR1!$C$6*COS(2*PI()*$C921/365)+MAR1!$D$6*SIN(2*PI()*$C921/365)</f>
        <v/>
      </c>
      <c r="M921" s="7">
        <f>MAR1!$B$7+MAR1!$C$7*COS(2*PI()*$C921/365)+MAR1!$D$7*SIN(2*PI()*$C921/365)</f>
        <v/>
      </c>
      <c r="N921" s="7">
        <f>F921-K921</f>
        <v/>
      </c>
      <c r="O921" s="7">
        <f>G921-L921</f>
        <v/>
      </c>
      <c r="P921" s="7">
        <f>H921-M921</f>
        <v/>
      </c>
      <c r="Q921" s="7">
        <f>IF($I921=1,(N921-MAR1!$B$11)/MAR1!$D$11,(N921-MAR1!$C$11)/MAR1!$E$11)</f>
        <v/>
      </c>
      <c r="R921" s="7">
        <f>IF($I921=1,(O921-MAR1!$B$12)/MAR1!$D$12,(O921-MAR1!$C$12)/MAR1!$E$12)</f>
        <v/>
      </c>
      <c r="S921" s="7">
        <f>IF($I921=1,(P921-MAR1!$B$13)/MAR1!$D$13,(P921-MAR1!$C$13)/MAR1!$E$13)</f>
        <v/>
      </c>
      <c r="U921" s="5" t="n">
        <v>920</v>
      </c>
      <c r="V921" s="5" t="n">
        <v>0.503963</v>
      </c>
      <c r="W921" s="5" t="n">
        <v>0.83987</v>
      </c>
      <c r="X921" s="5" t="n">
        <v>0.8550450000000001</v>
      </c>
      <c r="Y921" s="5" t="n">
        <v>0.440719</v>
      </c>
      <c r="Z921" s="5" t="n">
        <v>0.266602</v>
      </c>
    </row>
    <row r="922">
      <c r="A922" s="5" t="n">
        <v>921</v>
      </c>
      <c r="B922" s="5" t="n">
        <v>3</v>
      </c>
      <c r="C922" s="5" t="n">
        <v>191</v>
      </c>
      <c r="D922" s="5" t="n">
        <v>7</v>
      </c>
      <c r="E922" s="5" t="n">
        <v>29</v>
      </c>
      <c r="F922" s="5" t="n">
        <v>30.5</v>
      </c>
      <c r="G922" s="5" t="n">
        <v>23.7</v>
      </c>
      <c r="H922" s="5" t="n">
        <v>8.99</v>
      </c>
      <c r="I922" s="6">
        <f>IF(E922&gt;=Markov!$B$3,1,0)</f>
        <v/>
      </c>
      <c r="J922" s="6">
        <f>I921</f>
        <v/>
      </c>
      <c r="K922" s="7">
        <f>MAR1!$B$5+MAR1!$C$5*COS(2*PI()*$C922/365)+MAR1!$D$5*SIN(2*PI()*$C922/365)</f>
        <v/>
      </c>
      <c r="L922" s="7">
        <f>MAR1!$B$6+MAR1!$C$6*COS(2*PI()*$C922/365)+MAR1!$D$6*SIN(2*PI()*$C922/365)</f>
        <v/>
      </c>
      <c r="M922" s="7">
        <f>MAR1!$B$7+MAR1!$C$7*COS(2*PI()*$C922/365)+MAR1!$D$7*SIN(2*PI()*$C922/365)</f>
        <v/>
      </c>
      <c r="N922" s="7">
        <f>F922-K922</f>
        <v/>
      </c>
      <c r="O922" s="7">
        <f>G922-L922</f>
        <v/>
      </c>
      <c r="P922" s="7">
        <f>H922-M922</f>
        <v/>
      </c>
      <c r="Q922" s="7">
        <f>IF($I922=1,(N922-MAR1!$B$11)/MAR1!$D$11,(N922-MAR1!$C$11)/MAR1!$E$11)</f>
        <v/>
      </c>
      <c r="R922" s="7">
        <f>IF($I922=1,(O922-MAR1!$B$12)/MAR1!$D$12,(O922-MAR1!$C$12)/MAR1!$E$12)</f>
        <v/>
      </c>
      <c r="S922" s="7">
        <f>IF($I922=1,(P922-MAR1!$B$13)/MAR1!$D$13,(P922-MAR1!$C$13)/MAR1!$E$13)</f>
        <v/>
      </c>
      <c r="U922" s="5" t="n">
        <v>921</v>
      </c>
      <c r="V922" s="5" t="n">
        <v>0.322685</v>
      </c>
      <c r="W922" s="5" t="n">
        <v>0.96966</v>
      </c>
      <c r="X922" s="5" t="n">
        <v>0.719097</v>
      </c>
      <c r="Y922" s="5" t="n">
        <v>0.665943</v>
      </c>
      <c r="Z922" s="5" t="n">
        <v>0.308435</v>
      </c>
    </row>
    <row r="923">
      <c r="A923" s="5" t="n">
        <v>922</v>
      </c>
      <c r="B923" s="5" t="n">
        <v>3</v>
      </c>
      <c r="C923" s="5" t="n">
        <v>192</v>
      </c>
      <c r="D923" s="5" t="n">
        <v>7</v>
      </c>
      <c r="E923" s="5" t="n">
        <v>0.1</v>
      </c>
      <c r="F923" s="5" t="n">
        <v>31.4</v>
      </c>
      <c r="G923" s="5" t="n">
        <v>24.3</v>
      </c>
      <c r="H923" s="5" t="n">
        <v>12.63</v>
      </c>
      <c r="I923" s="6">
        <f>IF(E923&gt;=Markov!$B$3,1,0)</f>
        <v/>
      </c>
      <c r="J923" s="6">
        <f>I922</f>
        <v/>
      </c>
      <c r="K923" s="7">
        <f>MAR1!$B$5+MAR1!$C$5*COS(2*PI()*$C923/365)+MAR1!$D$5*SIN(2*PI()*$C923/365)</f>
        <v/>
      </c>
      <c r="L923" s="7">
        <f>MAR1!$B$6+MAR1!$C$6*COS(2*PI()*$C923/365)+MAR1!$D$6*SIN(2*PI()*$C923/365)</f>
        <v/>
      </c>
      <c r="M923" s="7">
        <f>MAR1!$B$7+MAR1!$C$7*COS(2*PI()*$C923/365)+MAR1!$D$7*SIN(2*PI()*$C923/365)</f>
        <v/>
      </c>
      <c r="N923" s="7">
        <f>F923-K923</f>
        <v/>
      </c>
      <c r="O923" s="7">
        <f>G923-L923</f>
        <v/>
      </c>
      <c r="P923" s="7">
        <f>H923-M923</f>
        <v/>
      </c>
      <c r="Q923" s="7">
        <f>IF($I923=1,(N923-MAR1!$B$11)/MAR1!$D$11,(N923-MAR1!$C$11)/MAR1!$E$11)</f>
        <v/>
      </c>
      <c r="R923" s="7">
        <f>IF($I923=1,(O923-MAR1!$B$12)/MAR1!$D$12,(O923-MAR1!$C$12)/MAR1!$E$12)</f>
        <v/>
      </c>
      <c r="S923" s="7">
        <f>IF($I923=1,(P923-MAR1!$B$13)/MAR1!$D$13,(P923-MAR1!$C$13)/MAR1!$E$13)</f>
        <v/>
      </c>
      <c r="U923" s="5" t="n">
        <v>922</v>
      </c>
      <c r="V923" s="5" t="n">
        <v>0.6964669999999999</v>
      </c>
      <c r="W923" s="5" t="n">
        <v>0.164221</v>
      </c>
      <c r="X923" s="5" t="n">
        <v>0.612101</v>
      </c>
      <c r="Y923" s="5" t="n">
        <v>0.699636</v>
      </c>
      <c r="Z923" s="5" t="n">
        <v>0.676593</v>
      </c>
    </row>
    <row r="924">
      <c r="A924" s="5" t="n">
        <v>923</v>
      </c>
      <c r="B924" s="5" t="n">
        <v>3</v>
      </c>
      <c r="C924" s="5" t="n">
        <v>193</v>
      </c>
      <c r="D924" s="5" t="n">
        <v>7</v>
      </c>
      <c r="E924" s="5" t="n">
        <v>13.7</v>
      </c>
      <c r="F924" s="5" t="n">
        <v>29.9</v>
      </c>
      <c r="G924" s="5" t="n">
        <v>25.2</v>
      </c>
      <c r="H924" s="5" t="n">
        <v>14.33</v>
      </c>
      <c r="I924" s="6">
        <f>IF(E924&gt;=Markov!$B$3,1,0)</f>
        <v/>
      </c>
      <c r="J924" s="6">
        <f>I923</f>
        <v/>
      </c>
      <c r="K924" s="7">
        <f>MAR1!$B$5+MAR1!$C$5*COS(2*PI()*$C924/365)+MAR1!$D$5*SIN(2*PI()*$C924/365)</f>
        <v/>
      </c>
      <c r="L924" s="7">
        <f>MAR1!$B$6+MAR1!$C$6*COS(2*PI()*$C924/365)+MAR1!$D$6*SIN(2*PI()*$C924/365)</f>
        <v/>
      </c>
      <c r="M924" s="7">
        <f>MAR1!$B$7+MAR1!$C$7*COS(2*PI()*$C924/365)+MAR1!$D$7*SIN(2*PI()*$C924/365)</f>
        <v/>
      </c>
      <c r="N924" s="7">
        <f>F924-K924</f>
        <v/>
      </c>
      <c r="O924" s="7">
        <f>G924-L924</f>
        <v/>
      </c>
      <c r="P924" s="7">
        <f>H924-M924</f>
        <v/>
      </c>
      <c r="Q924" s="7">
        <f>IF($I924=1,(N924-MAR1!$B$11)/MAR1!$D$11,(N924-MAR1!$C$11)/MAR1!$E$11)</f>
        <v/>
      </c>
      <c r="R924" s="7">
        <f>IF($I924=1,(O924-MAR1!$B$12)/MAR1!$D$12,(O924-MAR1!$C$12)/MAR1!$E$12)</f>
        <v/>
      </c>
      <c r="S924" s="7">
        <f>IF($I924=1,(P924-MAR1!$B$13)/MAR1!$D$13,(P924-MAR1!$C$13)/MAR1!$E$13)</f>
        <v/>
      </c>
      <c r="U924" s="5" t="n">
        <v>923</v>
      </c>
      <c r="V924" s="5" t="n">
        <v>0.734438</v>
      </c>
      <c r="W924" s="5" t="n">
        <v>0.610004</v>
      </c>
      <c r="X924" s="5" t="n">
        <v>0.53957</v>
      </c>
      <c r="Y924" s="5" t="n">
        <v>0.913155</v>
      </c>
      <c r="Z924" s="5" t="n">
        <v>0.442565</v>
      </c>
    </row>
    <row r="925">
      <c r="A925" s="5" t="n">
        <v>924</v>
      </c>
      <c r="B925" s="5" t="n">
        <v>3</v>
      </c>
      <c r="C925" s="5" t="n">
        <v>194</v>
      </c>
      <c r="D925" s="5" t="n">
        <v>7</v>
      </c>
      <c r="E925" s="5" t="n">
        <v>0</v>
      </c>
      <c r="F925" s="5" t="n">
        <v>32.8</v>
      </c>
      <c r="G925" s="5" t="n">
        <v>25.4</v>
      </c>
      <c r="H925" s="5" t="n">
        <v>25.02</v>
      </c>
      <c r="I925" s="6">
        <f>IF(E925&gt;=Markov!$B$3,1,0)</f>
        <v/>
      </c>
      <c r="J925" s="6">
        <f>I924</f>
        <v/>
      </c>
      <c r="K925" s="7">
        <f>MAR1!$B$5+MAR1!$C$5*COS(2*PI()*$C925/365)+MAR1!$D$5*SIN(2*PI()*$C925/365)</f>
        <v/>
      </c>
      <c r="L925" s="7">
        <f>MAR1!$B$6+MAR1!$C$6*COS(2*PI()*$C925/365)+MAR1!$D$6*SIN(2*PI()*$C925/365)</f>
        <v/>
      </c>
      <c r="M925" s="7">
        <f>MAR1!$B$7+MAR1!$C$7*COS(2*PI()*$C925/365)+MAR1!$D$7*SIN(2*PI()*$C925/365)</f>
        <v/>
      </c>
      <c r="N925" s="7">
        <f>F925-K925</f>
        <v/>
      </c>
      <c r="O925" s="7">
        <f>G925-L925</f>
        <v/>
      </c>
      <c r="P925" s="7">
        <f>H925-M925</f>
        <v/>
      </c>
      <c r="Q925" s="7">
        <f>IF($I925=1,(N925-MAR1!$B$11)/MAR1!$D$11,(N925-MAR1!$C$11)/MAR1!$E$11)</f>
        <v/>
      </c>
      <c r="R925" s="7">
        <f>IF($I925=1,(O925-MAR1!$B$12)/MAR1!$D$12,(O925-MAR1!$C$12)/MAR1!$E$12)</f>
        <v/>
      </c>
      <c r="S925" s="7">
        <f>IF($I925=1,(P925-MAR1!$B$13)/MAR1!$D$13,(P925-MAR1!$C$13)/MAR1!$E$13)</f>
        <v/>
      </c>
      <c r="U925" s="5" t="n">
        <v>924</v>
      </c>
      <c r="V925" s="5" t="n">
        <v>0.964753</v>
      </c>
      <c r="W925" s="5" t="n">
        <v>0.375454</v>
      </c>
      <c r="X925" s="5" t="n">
        <v>0.871626</v>
      </c>
      <c r="Y925" s="5" t="n">
        <v>0.951873</v>
      </c>
      <c r="Z925" s="5" t="n">
        <v>0.647105</v>
      </c>
    </row>
    <row r="926">
      <c r="A926" s="5" t="n">
        <v>925</v>
      </c>
      <c r="B926" s="5" t="n">
        <v>3</v>
      </c>
      <c r="C926" s="5" t="n">
        <v>195</v>
      </c>
      <c r="D926" s="5" t="n">
        <v>7</v>
      </c>
      <c r="E926" s="5" t="n">
        <v>0</v>
      </c>
      <c r="F926" s="5" t="n">
        <v>36.6</v>
      </c>
      <c r="G926" s="5" t="n">
        <v>27.1</v>
      </c>
      <c r="H926" s="5" t="n">
        <v>21.1</v>
      </c>
      <c r="I926" s="6">
        <f>IF(E926&gt;=Markov!$B$3,1,0)</f>
        <v/>
      </c>
      <c r="J926" s="6">
        <f>I925</f>
        <v/>
      </c>
      <c r="K926" s="7">
        <f>MAR1!$B$5+MAR1!$C$5*COS(2*PI()*$C926/365)+MAR1!$D$5*SIN(2*PI()*$C926/365)</f>
        <v/>
      </c>
      <c r="L926" s="7">
        <f>MAR1!$B$6+MAR1!$C$6*COS(2*PI()*$C926/365)+MAR1!$D$6*SIN(2*PI()*$C926/365)</f>
        <v/>
      </c>
      <c r="M926" s="7">
        <f>MAR1!$B$7+MAR1!$C$7*COS(2*PI()*$C926/365)+MAR1!$D$7*SIN(2*PI()*$C926/365)</f>
        <v/>
      </c>
      <c r="N926" s="7">
        <f>F926-K926</f>
        <v/>
      </c>
      <c r="O926" s="7">
        <f>G926-L926</f>
        <v/>
      </c>
      <c r="P926" s="7">
        <f>H926-M926</f>
        <v/>
      </c>
      <c r="Q926" s="7">
        <f>IF($I926=1,(N926-MAR1!$B$11)/MAR1!$D$11,(N926-MAR1!$C$11)/MAR1!$E$11)</f>
        <v/>
      </c>
      <c r="R926" s="7">
        <f>IF($I926=1,(O926-MAR1!$B$12)/MAR1!$D$12,(O926-MAR1!$C$12)/MAR1!$E$12)</f>
        <v/>
      </c>
      <c r="S926" s="7">
        <f>IF($I926=1,(P926-MAR1!$B$13)/MAR1!$D$13,(P926-MAR1!$C$13)/MAR1!$E$13)</f>
        <v/>
      </c>
      <c r="U926" s="5" t="n">
        <v>925</v>
      </c>
      <c r="V926" s="5" t="n">
        <v>0.039156</v>
      </c>
      <c r="W926" s="5" t="n">
        <v>0.195663</v>
      </c>
      <c r="X926" s="5" t="n">
        <v>0.269894</v>
      </c>
      <c r="Y926" s="5" t="n">
        <v>0.059784</v>
      </c>
      <c r="Z926" s="5" t="n">
        <v>0.331428</v>
      </c>
    </row>
    <row r="927">
      <c r="A927" s="5" t="n">
        <v>926</v>
      </c>
      <c r="B927" s="5" t="n">
        <v>3</v>
      </c>
      <c r="C927" s="5" t="n">
        <v>196</v>
      </c>
      <c r="D927" s="5" t="n">
        <v>7</v>
      </c>
      <c r="E927" s="5" t="n">
        <v>0</v>
      </c>
      <c r="F927" s="5" t="n">
        <v>38.2</v>
      </c>
      <c r="G927" s="5" t="n">
        <v>27.4</v>
      </c>
      <c r="H927" s="5" t="n">
        <v>21.01</v>
      </c>
      <c r="I927" s="6">
        <f>IF(E927&gt;=Markov!$B$3,1,0)</f>
        <v/>
      </c>
      <c r="J927" s="6">
        <f>I926</f>
        <v/>
      </c>
      <c r="K927" s="7">
        <f>MAR1!$B$5+MAR1!$C$5*COS(2*PI()*$C927/365)+MAR1!$D$5*SIN(2*PI()*$C927/365)</f>
        <v/>
      </c>
      <c r="L927" s="7">
        <f>MAR1!$B$6+MAR1!$C$6*COS(2*PI()*$C927/365)+MAR1!$D$6*SIN(2*PI()*$C927/365)</f>
        <v/>
      </c>
      <c r="M927" s="7">
        <f>MAR1!$B$7+MAR1!$C$7*COS(2*PI()*$C927/365)+MAR1!$D$7*SIN(2*PI()*$C927/365)</f>
        <v/>
      </c>
      <c r="N927" s="7">
        <f>F927-K927</f>
        <v/>
      </c>
      <c r="O927" s="7">
        <f>G927-L927</f>
        <v/>
      </c>
      <c r="P927" s="7">
        <f>H927-M927</f>
        <v/>
      </c>
      <c r="Q927" s="7">
        <f>IF($I927=1,(N927-MAR1!$B$11)/MAR1!$D$11,(N927-MAR1!$C$11)/MAR1!$E$11)</f>
        <v/>
      </c>
      <c r="R927" s="7">
        <f>IF($I927=1,(O927-MAR1!$B$12)/MAR1!$D$12,(O927-MAR1!$C$12)/MAR1!$E$12)</f>
        <v/>
      </c>
      <c r="S927" s="7">
        <f>IF($I927=1,(P927-MAR1!$B$13)/MAR1!$D$13,(P927-MAR1!$C$13)/MAR1!$E$13)</f>
        <v/>
      </c>
      <c r="U927" s="5" t="n">
        <v>926</v>
      </c>
      <c r="V927" s="5" t="n">
        <v>0.645499</v>
      </c>
      <c r="W927" s="5" t="n">
        <v>0.599101</v>
      </c>
      <c r="X927" s="5" t="n">
        <v>0.249256</v>
      </c>
      <c r="Y927" s="5" t="n">
        <v>0.166121</v>
      </c>
      <c r="Z927" s="5" t="n">
        <v>0.043813</v>
      </c>
    </row>
    <row r="928">
      <c r="A928" s="5" t="n">
        <v>927</v>
      </c>
      <c r="B928" s="5" t="n">
        <v>3</v>
      </c>
      <c r="C928" s="5" t="n">
        <v>197</v>
      </c>
      <c r="D928" s="5" t="n">
        <v>7</v>
      </c>
      <c r="E928" s="5" t="n">
        <v>0</v>
      </c>
      <c r="F928" s="5" t="n">
        <v>39.3</v>
      </c>
      <c r="G928" s="5" t="n">
        <v>29</v>
      </c>
      <c r="H928" s="5" t="n">
        <v>16.91</v>
      </c>
      <c r="I928" s="6">
        <f>IF(E928&gt;=Markov!$B$3,1,0)</f>
        <v/>
      </c>
      <c r="J928" s="6">
        <f>I927</f>
        <v/>
      </c>
      <c r="K928" s="7">
        <f>MAR1!$B$5+MAR1!$C$5*COS(2*PI()*$C928/365)+MAR1!$D$5*SIN(2*PI()*$C928/365)</f>
        <v/>
      </c>
      <c r="L928" s="7">
        <f>MAR1!$B$6+MAR1!$C$6*COS(2*PI()*$C928/365)+MAR1!$D$6*SIN(2*PI()*$C928/365)</f>
        <v/>
      </c>
      <c r="M928" s="7">
        <f>MAR1!$B$7+MAR1!$C$7*COS(2*PI()*$C928/365)+MAR1!$D$7*SIN(2*PI()*$C928/365)</f>
        <v/>
      </c>
      <c r="N928" s="7">
        <f>F928-K928</f>
        <v/>
      </c>
      <c r="O928" s="7">
        <f>G928-L928</f>
        <v/>
      </c>
      <c r="P928" s="7">
        <f>H928-M928</f>
        <v/>
      </c>
      <c r="Q928" s="7">
        <f>IF($I928=1,(N928-MAR1!$B$11)/MAR1!$D$11,(N928-MAR1!$C$11)/MAR1!$E$11)</f>
        <v/>
      </c>
      <c r="R928" s="7">
        <f>IF($I928=1,(O928-MAR1!$B$12)/MAR1!$D$12,(O928-MAR1!$C$12)/MAR1!$E$12)</f>
        <v/>
      </c>
      <c r="S928" s="7">
        <f>IF($I928=1,(P928-MAR1!$B$13)/MAR1!$D$13,(P928-MAR1!$C$13)/MAR1!$E$13)</f>
        <v/>
      </c>
      <c r="U928" s="5" t="n">
        <v>927</v>
      </c>
      <c r="V928" s="5" t="n">
        <v>0.081748</v>
      </c>
      <c r="W928" s="5" t="n">
        <v>0.217206</v>
      </c>
      <c r="X928" s="5" t="n">
        <v>0.801264</v>
      </c>
      <c r="Y928" s="5" t="n">
        <v>0.996469</v>
      </c>
      <c r="Z928" s="5" t="n">
        <v>0.176094</v>
      </c>
    </row>
    <row r="929">
      <c r="A929" s="5" t="n">
        <v>928</v>
      </c>
      <c r="B929" s="5" t="n">
        <v>3</v>
      </c>
      <c r="C929" s="5" t="n">
        <v>198</v>
      </c>
      <c r="D929" s="5" t="n">
        <v>7</v>
      </c>
      <c r="E929" s="5" t="n">
        <v>0</v>
      </c>
      <c r="F929" s="5" t="n">
        <v>38.6</v>
      </c>
      <c r="G929" s="5" t="n">
        <v>28.3</v>
      </c>
      <c r="H929" s="5" t="n">
        <v>16.32</v>
      </c>
      <c r="I929" s="6">
        <f>IF(E929&gt;=Markov!$B$3,1,0)</f>
        <v/>
      </c>
      <c r="J929" s="6">
        <f>I928</f>
        <v/>
      </c>
      <c r="K929" s="7">
        <f>MAR1!$B$5+MAR1!$C$5*COS(2*PI()*$C929/365)+MAR1!$D$5*SIN(2*PI()*$C929/365)</f>
        <v/>
      </c>
      <c r="L929" s="7">
        <f>MAR1!$B$6+MAR1!$C$6*COS(2*PI()*$C929/365)+MAR1!$D$6*SIN(2*PI()*$C929/365)</f>
        <v/>
      </c>
      <c r="M929" s="7">
        <f>MAR1!$B$7+MAR1!$C$7*COS(2*PI()*$C929/365)+MAR1!$D$7*SIN(2*PI()*$C929/365)</f>
        <v/>
      </c>
      <c r="N929" s="7">
        <f>F929-K929</f>
        <v/>
      </c>
      <c r="O929" s="7">
        <f>G929-L929</f>
        <v/>
      </c>
      <c r="P929" s="7">
        <f>H929-M929</f>
        <v/>
      </c>
      <c r="Q929" s="7">
        <f>IF($I929=1,(N929-MAR1!$B$11)/MAR1!$D$11,(N929-MAR1!$C$11)/MAR1!$E$11)</f>
        <v/>
      </c>
      <c r="R929" s="7">
        <f>IF($I929=1,(O929-MAR1!$B$12)/MAR1!$D$12,(O929-MAR1!$C$12)/MAR1!$E$12)</f>
        <v/>
      </c>
      <c r="S929" s="7">
        <f>IF($I929=1,(P929-MAR1!$B$13)/MAR1!$D$13,(P929-MAR1!$C$13)/MAR1!$E$13)</f>
        <v/>
      </c>
      <c r="U929" s="5" t="n">
        <v>928</v>
      </c>
      <c r="V929" s="5" t="n">
        <v>0.615298</v>
      </c>
      <c r="W929" s="5" t="n">
        <v>0.684759</v>
      </c>
      <c r="X929" s="5" t="n">
        <v>0.549416</v>
      </c>
      <c r="Y929" s="5" t="n">
        <v>0.827338</v>
      </c>
      <c r="Z929" s="5" t="n">
        <v>0.722954</v>
      </c>
    </row>
    <row r="930">
      <c r="A930" s="5" t="n">
        <v>929</v>
      </c>
      <c r="B930" s="5" t="n">
        <v>3</v>
      </c>
      <c r="C930" s="5" t="n">
        <v>199</v>
      </c>
      <c r="D930" s="5" t="n">
        <v>7</v>
      </c>
      <c r="E930" s="5" t="n">
        <v>0</v>
      </c>
      <c r="F930" s="5" t="n">
        <v>35.2</v>
      </c>
      <c r="G930" s="5" t="n">
        <v>25.3</v>
      </c>
      <c r="H930" s="5" t="n">
        <v>16.67</v>
      </c>
      <c r="I930" s="6">
        <f>IF(E930&gt;=Markov!$B$3,1,0)</f>
        <v/>
      </c>
      <c r="J930" s="6">
        <f>I929</f>
        <v/>
      </c>
      <c r="K930" s="7">
        <f>MAR1!$B$5+MAR1!$C$5*COS(2*PI()*$C930/365)+MAR1!$D$5*SIN(2*PI()*$C930/365)</f>
        <v/>
      </c>
      <c r="L930" s="7">
        <f>MAR1!$B$6+MAR1!$C$6*COS(2*PI()*$C930/365)+MAR1!$D$6*SIN(2*PI()*$C930/365)</f>
        <v/>
      </c>
      <c r="M930" s="7">
        <f>MAR1!$B$7+MAR1!$C$7*COS(2*PI()*$C930/365)+MAR1!$D$7*SIN(2*PI()*$C930/365)</f>
        <v/>
      </c>
      <c r="N930" s="7">
        <f>F930-K930</f>
        <v/>
      </c>
      <c r="O930" s="7">
        <f>G930-L930</f>
        <v/>
      </c>
      <c r="P930" s="7">
        <f>H930-M930</f>
        <v/>
      </c>
      <c r="Q930" s="7">
        <f>IF($I930=1,(N930-MAR1!$B$11)/MAR1!$D$11,(N930-MAR1!$C$11)/MAR1!$E$11)</f>
        <v/>
      </c>
      <c r="R930" s="7">
        <f>IF($I930=1,(O930-MAR1!$B$12)/MAR1!$D$12,(O930-MAR1!$C$12)/MAR1!$E$12)</f>
        <v/>
      </c>
      <c r="S930" s="7">
        <f>IF($I930=1,(P930-MAR1!$B$13)/MAR1!$D$13,(P930-MAR1!$C$13)/MAR1!$E$13)</f>
        <v/>
      </c>
      <c r="U930" s="5" t="n">
        <v>929</v>
      </c>
      <c r="V930" s="5" t="n">
        <v>0.72587</v>
      </c>
      <c r="W930" s="5" t="n">
        <v>0.44722</v>
      </c>
      <c r="X930" s="5" t="n">
        <v>0.589246</v>
      </c>
      <c r="Y930" s="5" t="n">
        <v>0.998703</v>
      </c>
      <c r="Z930" s="5" t="n">
        <v>0.937646</v>
      </c>
    </row>
    <row r="931">
      <c r="A931" s="5" t="n">
        <v>930</v>
      </c>
      <c r="B931" s="5" t="n">
        <v>3</v>
      </c>
      <c r="C931" s="5" t="n">
        <v>200</v>
      </c>
      <c r="D931" s="5" t="n">
        <v>7</v>
      </c>
      <c r="E931" s="5" t="n">
        <v>2.9</v>
      </c>
      <c r="F931" s="5" t="n">
        <v>32.9</v>
      </c>
      <c r="G931" s="5" t="n">
        <v>27.8</v>
      </c>
      <c r="H931" s="5" t="n">
        <v>13.03</v>
      </c>
      <c r="I931" s="6">
        <f>IF(E931&gt;=Markov!$B$3,1,0)</f>
        <v/>
      </c>
      <c r="J931" s="6">
        <f>I930</f>
        <v/>
      </c>
      <c r="K931" s="7">
        <f>MAR1!$B$5+MAR1!$C$5*COS(2*PI()*$C931/365)+MAR1!$D$5*SIN(2*PI()*$C931/365)</f>
        <v/>
      </c>
      <c r="L931" s="7">
        <f>MAR1!$B$6+MAR1!$C$6*COS(2*PI()*$C931/365)+MAR1!$D$6*SIN(2*PI()*$C931/365)</f>
        <v/>
      </c>
      <c r="M931" s="7">
        <f>MAR1!$B$7+MAR1!$C$7*COS(2*PI()*$C931/365)+MAR1!$D$7*SIN(2*PI()*$C931/365)</f>
        <v/>
      </c>
      <c r="N931" s="7">
        <f>F931-K931</f>
        <v/>
      </c>
      <c r="O931" s="7">
        <f>G931-L931</f>
        <v/>
      </c>
      <c r="P931" s="7">
        <f>H931-M931</f>
        <v/>
      </c>
      <c r="Q931" s="7">
        <f>IF($I931=1,(N931-MAR1!$B$11)/MAR1!$D$11,(N931-MAR1!$C$11)/MAR1!$E$11)</f>
        <v/>
      </c>
      <c r="R931" s="7">
        <f>IF($I931=1,(O931-MAR1!$B$12)/MAR1!$D$12,(O931-MAR1!$C$12)/MAR1!$E$12)</f>
        <v/>
      </c>
      <c r="S931" s="7">
        <f>IF($I931=1,(P931-MAR1!$B$13)/MAR1!$D$13,(P931-MAR1!$C$13)/MAR1!$E$13)</f>
        <v/>
      </c>
      <c r="U931" s="5" t="n">
        <v>930</v>
      </c>
      <c r="V931" s="5" t="n">
        <v>0.464484</v>
      </c>
      <c r="W931" s="5" t="n">
        <v>0.119604</v>
      </c>
      <c r="X931" s="5" t="n">
        <v>0.747269</v>
      </c>
      <c r="Y931" s="5" t="n">
        <v>0.805302</v>
      </c>
      <c r="Z931" s="5" t="n">
        <v>0.326156</v>
      </c>
    </row>
    <row r="932">
      <c r="A932" s="5" t="n">
        <v>931</v>
      </c>
      <c r="B932" s="5" t="n">
        <v>3</v>
      </c>
      <c r="C932" s="5" t="n">
        <v>201</v>
      </c>
      <c r="D932" s="5" t="n">
        <v>7</v>
      </c>
      <c r="E932" s="5" t="n">
        <v>17</v>
      </c>
      <c r="F932" s="5" t="n">
        <v>31</v>
      </c>
      <c r="G932" s="5" t="n">
        <v>27</v>
      </c>
      <c r="H932" s="5" t="n">
        <v>7.53</v>
      </c>
      <c r="I932" s="6">
        <f>IF(E932&gt;=Markov!$B$3,1,0)</f>
        <v/>
      </c>
      <c r="J932" s="6">
        <f>I931</f>
        <v/>
      </c>
      <c r="K932" s="7">
        <f>MAR1!$B$5+MAR1!$C$5*COS(2*PI()*$C932/365)+MAR1!$D$5*SIN(2*PI()*$C932/365)</f>
        <v/>
      </c>
      <c r="L932" s="7">
        <f>MAR1!$B$6+MAR1!$C$6*COS(2*PI()*$C932/365)+MAR1!$D$6*SIN(2*PI()*$C932/365)</f>
        <v/>
      </c>
      <c r="M932" s="7">
        <f>MAR1!$B$7+MAR1!$C$7*COS(2*PI()*$C932/365)+MAR1!$D$7*SIN(2*PI()*$C932/365)</f>
        <v/>
      </c>
      <c r="N932" s="7">
        <f>F932-K932</f>
        <v/>
      </c>
      <c r="O932" s="7">
        <f>G932-L932</f>
        <v/>
      </c>
      <c r="P932" s="7">
        <f>H932-M932</f>
        <v/>
      </c>
      <c r="Q932" s="7">
        <f>IF($I932=1,(N932-MAR1!$B$11)/MAR1!$D$11,(N932-MAR1!$C$11)/MAR1!$E$11)</f>
        <v/>
      </c>
      <c r="R932" s="7">
        <f>IF($I932=1,(O932-MAR1!$B$12)/MAR1!$D$12,(O932-MAR1!$C$12)/MAR1!$E$12)</f>
        <v/>
      </c>
      <c r="S932" s="7">
        <f>IF($I932=1,(P932-MAR1!$B$13)/MAR1!$D$13,(P932-MAR1!$C$13)/MAR1!$E$13)</f>
        <v/>
      </c>
      <c r="U932" s="5" t="n">
        <v>931</v>
      </c>
      <c r="V932" s="5" t="n">
        <v>0.2718</v>
      </c>
      <c r="W932" s="5" t="n">
        <v>0.6835020000000001</v>
      </c>
      <c r="X932" s="5" t="n">
        <v>0.768743</v>
      </c>
      <c r="Y932" s="5" t="n">
        <v>0.070955</v>
      </c>
      <c r="Z932" s="5" t="n">
        <v>0.277921</v>
      </c>
    </row>
    <row r="933">
      <c r="A933" s="5" t="n">
        <v>932</v>
      </c>
      <c r="B933" s="5" t="n">
        <v>3</v>
      </c>
      <c r="C933" s="5" t="n">
        <v>202</v>
      </c>
      <c r="D933" s="5" t="n">
        <v>7</v>
      </c>
      <c r="E933" s="5" t="n">
        <v>11.2</v>
      </c>
      <c r="F933" s="5" t="n">
        <v>31.6</v>
      </c>
      <c r="G933" s="5" t="n">
        <v>27</v>
      </c>
      <c r="H933" s="5" t="n">
        <v>7.57</v>
      </c>
      <c r="I933" s="6">
        <f>IF(E933&gt;=Markov!$B$3,1,0)</f>
        <v/>
      </c>
      <c r="J933" s="6">
        <f>I932</f>
        <v/>
      </c>
      <c r="K933" s="7">
        <f>MAR1!$B$5+MAR1!$C$5*COS(2*PI()*$C933/365)+MAR1!$D$5*SIN(2*PI()*$C933/365)</f>
        <v/>
      </c>
      <c r="L933" s="7">
        <f>MAR1!$B$6+MAR1!$C$6*COS(2*PI()*$C933/365)+MAR1!$D$6*SIN(2*PI()*$C933/365)</f>
        <v/>
      </c>
      <c r="M933" s="7">
        <f>MAR1!$B$7+MAR1!$C$7*COS(2*PI()*$C933/365)+MAR1!$D$7*SIN(2*PI()*$C933/365)</f>
        <v/>
      </c>
      <c r="N933" s="7">
        <f>F933-K933</f>
        <v/>
      </c>
      <c r="O933" s="7">
        <f>G933-L933</f>
        <v/>
      </c>
      <c r="P933" s="7">
        <f>H933-M933</f>
        <v/>
      </c>
      <c r="Q933" s="7">
        <f>IF($I933=1,(N933-MAR1!$B$11)/MAR1!$D$11,(N933-MAR1!$C$11)/MAR1!$E$11)</f>
        <v/>
      </c>
      <c r="R933" s="7">
        <f>IF($I933=1,(O933-MAR1!$B$12)/MAR1!$D$12,(O933-MAR1!$C$12)/MAR1!$E$12)</f>
        <v/>
      </c>
      <c r="S933" s="7">
        <f>IF($I933=1,(P933-MAR1!$B$13)/MAR1!$D$13,(P933-MAR1!$C$13)/MAR1!$E$13)</f>
        <v/>
      </c>
      <c r="U933" s="5" t="n">
        <v>932</v>
      </c>
      <c r="V933" s="5" t="n">
        <v>0.010651</v>
      </c>
      <c r="W933" s="5" t="n">
        <v>0.55155</v>
      </c>
      <c r="X933" s="5" t="n">
        <v>0.529952</v>
      </c>
      <c r="Y933" s="5" t="n">
        <v>0.9361699999999999</v>
      </c>
      <c r="Z933" s="5" t="n">
        <v>0.946673</v>
      </c>
    </row>
    <row r="934">
      <c r="A934" s="5" t="n">
        <v>933</v>
      </c>
      <c r="B934" s="5" t="n">
        <v>3</v>
      </c>
      <c r="C934" s="5" t="n">
        <v>203</v>
      </c>
      <c r="D934" s="5" t="n">
        <v>7</v>
      </c>
      <c r="E934" s="5" t="n">
        <v>2</v>
      </c>
      <c r="F934" s="5" t="n">
        <v>30.2</v>
      </c>
      <c r="G934" s="5" t="n">
        <v>25.8</v>
      </c>
      <c r="H934" s="5" t="n">
        <v>9.91</v>
      </c>
      <c r="I934" s="6">
        <f>IF(E934&gt;=Markov!$B$3,1,0)</f>
        <v/>
      </c>
      <c r="J934" s="6">
        <f>I933</f>
        <v/>
      </c>
      <c r="K934" s="7">
        <f>MAR1!$B$5+MAR1!$C$5*COS(2*PI()*$C934/365)+MAR1!$D$5*SIN(2*PI()*$C934/365)</f>
        <v/>
      </c>
      <c r="L934" s="7">
        <f>MAR1!$B$6+MAR1!$C$6*COS(2*PI()*$C934/365)+MAR1!$D$6*SIN(2*PI()*$C934/365)</f>
        <v/>
      </c>
      <c r="M934" s="7">
        <f>MAR1!$B$7+MAR1!$C$7*COS(2*PI()*$C934/365)+MAR1!$D$7*SIN(2*PI()*$C934/365)</f>
        <v/>
      </c>
      <c r="N934" s="7">
        <f>F934-K934</f>
        <v/>
      </c>
      <c r="O934" s="7">
        <f>G934-L934</f>
        <v/>
      </c>
      <c r="P934" s="7">
        <f>H934-M934</f>
        <v/>
      </c>
      <c r="Q934" s="7">
        <f>IF($I934=1,(N934-MAR1!$B$11)/MAR1!$D$11,(N934-MAR1!$C$11)/MAR1!$E$11)</f>
        <v/>
      </c>
      <c r="R934" s="7">
        <f>IF($I934=1,(O934-MAR1!$B$12)/MAR1!$D$12,(O934-MAR1!$C$12)/MAR1!$E$12)</f>
        <v/>
      </c>
      <c r="S934" s="7">
        <f>IF($I934=1,(P934-MAR1!$B$13)/MAR1!$D$13,(P934-MAR1!$C$13)/MAR1!$E$13)</f>
        <v/>
      </c>
      <c r="U934" s="5" t="n">
        <v>933</v>
      </c>
      <c r="V934" s="5" t="n">
        <v>0.955704</v>
      </c>
      <c r="W934" s="5" t="n">
        <v>0.921147</v>
      </c>
      <c r="X934" s="5" t="n">
        <v>0.613671</v>
      </c>
      <c r="Y934" s="5" t="n">
        <v>0.406672</v>
      </c>
      <c r="Z934" s="5" t="n">
        <v>0.698547</v>
      </c>
    </row>
    <row r="935">
      <c r="A935" s="5" t="n">
        <v>934</v>
      </c>
      <c r="B935" s="5" t="n">
        <v>3</v>
      </c>
      <c r="C935" s="5" t="n">
        <v>204</v>
      </c>
      <c r="D935" s="5" t="n">
        <v>7</v>
      </c>
      <c r="E935" s="5" t="n">
        <v>0</v>
      </c>
      <c r="F935" s="5" t="n">
        <v>30.9</v>
      </c>
      <c r="G935" s="5" t="n">
        <v>26.4</v>
      </c>
      <c r="H935" s="5" t="n">
        <v>19.31</v>
      </c>
      <c r="I935" s="6">
        <f>IF(E935&gt;=Markov!$B$3,1,0)</f>
        <v/>
      </c>
      <c r="J935" s="6">
        <f>I934</f>
        <v/>
      </c>
      <c r="K935" s="7">
        <f>MAR1!$B$5+MAR1!$C$5*COS(2*PI()*$C935/365)+MAR1!$D$5*SIN(2*PI()*$C935/365)</f>
        <v/>
      </c>
      <c r="L935" s="7">
        <f>MAR1!$B$6+MAR1!$C$6*COS(2*PI()*$C935/365)+MAR1!$D$6*SIN(2*PI()*$C935/365)</f>
        <v/>
      </c>
      <c r="M935" s="7">
        <f>MAR1!$B$7+MAR1!$C$7*COS(2*PI()*$C935/365)+MAR1!$D$7*SIN(2*PI()*$C935/365)</f>
        <v/>
      </c>
      <c r="N935" s="7">
        <f>F935-K935</f>
        <v/>
      </c>
      <c r="O935" s="7">
        <f>G935-L935</f>
        <v/>
      </c>
      <c r="P935" s="7">
        <f>H935-M935</f>
        <v/>
      </c>
      <c r="Q935" s="7">
        <f>IF($I935=1,(N935-MAR1!$B$11)/MAR1!$D$11,(N935-MAR1!$C$11)/MAR1!$E$11)</f>
        <v/>
      </c>
      <c r="R935" s="7">
        <f>IF($I935=1,(O935-MAR1!$B$12)/MAR1!$D$12,(O935-MAR1!$C$12)/MAR1!$E$12)</f>
        <v/>
      </c>
      <c r="S935" s="7">
        <f>IF($I935=1,(P935-MAR1!$B$13)/MAR1!$D$13,(P935-MAR1!$C$13)/MAR1!$E$13)</f>
        <v/>
      </c>
      <c r="U935" s="5" t="n">
        <v>934</v>
      </c>
      <c r="V935" s="5" t="n">
        <v>0.068504</v>
      </c>
      <c r="W935" s="5" t="n">
        <v>0.6678190000000001</v>
      </c>
      <c r="X935" s="5" t="n">
        <v>0.3781</v>
      </c>
      <c r="Y935" s="5" t="n">
        <v>0.981204</v>
      </c>
      <c r="Z935" s="5" t="n">
        <v>0.703312</v>
      </c>
    </row>
    <row r="936">
      <c r="A936" s="5" t="n">
        <v>935</v>
      </c>
      <c r="B936" s="5" t="n">
        <v>3</v>
      </c>
      <c r="C936" s="5" t="n">
        <v>205</v>
      </c>
      <c r="D936" s="5" t="n">
        <v>7</v>
      </c>
      <c r="E936" s="5" t="n">
        <v>5</v>
      </c>
      <c r="F936" s="5" t="n">
        <v>31</v>
      </c>
      <c r="G936" s="5" t="n">
        <v>25.8</v>
      </c>
      <c r="H936" s="5" t="n">
        <v>16.23</v>
      </c>
      <c r="I936" s="6">
        <f>IF(E936&gt;=Markov!$B$3,1,0)</f>
        <v/>
      </c>
      <c r="J936" s="6">
        <f>I935</f>
        <v/>
      </c>
      <c r="K936" s="7">
        <f>MAR1!$B$5+MAR1!$C$5*COS(2*PI()*$C936/365)+MAR1!$D$5*SIN(2*PI()*$C936/365)</f>
        <v/>
      </c>
      <c r="L936" s="7">
        <f>MAR1!$B$6+MAR1!$C$6*COS(2*PI()*$C936/365)+MAR1!$D$6*SIN(2*PI()*$C936/365)</f>
        <v/>
      </c>
      <c r="M936" s="7">
        <f>MAR1!$B$7+MAR1!$C$7*COS(2*PI()*$C936/365)+MAR1!$D$7*SIN(2*PI()*$C936/365)</f>
        <v/>
      </c>
      <c r="N936" s="7">
        <f>F936-K936</f>
        <v/>
      </c>
      <c r="O936" s="7">
        <f>G936-L936</f>
        <v/>
      </c>
      <c r="P936" s="7">
        <f>H936-M936</f>
        <v/>
      </c>
      <c r="Q936" s="7">
        <f>IF($I936=1,(N936-MAR1!$B$11)/MAR1!$D$11,(N936-MAR1!$C$11)/MAR1!$E$11)</f>
        <v/>
      </c>
      <c r="R936" s="7">
        <f>IF($I936=1,(O936-MAR1!$B$12)/MAR1!$D$12,(O936-MAR1!$C$12)/MAR1!$E$12)</f>
        <v/>
      </c>
      <c r="S936" s="7">
        <f>IF($I936=1,(P936-MAR1!$B$13)/MAR1!$D$13,(P936-MAR1!$C$13)/MAR1!$E$13)</f>
        <v/>
      </c>
      <c r="U936" s="5" t="n">
        <v>935</v>
      </c>
      <c r="V936" s="5" t="n">
        <v>0.543588</v>
      </c>
      <c r="W936" s="5" t="n">
        <v>0.053843</v>
      </c>
      <c r="X936" s="5" t="n">
        <v>0.171748</v>
      </c>
      <c r="Y936" s="5" t="n">
        <v>0.878359</v>
      </c>
      <c r="Z936" s="5" t="n">
        <v>0.628613</v>
      </c>
    </row>
    <row r="937">
      <c r="A937" s="5" t="n">
        <v>936</v>
      </c>
      <c r="B937" s="5" t="n">
        <v>3</v>
      </c>
      <c r="C937" s="5" t="n">
        <v>206</v>
      </c>
      <c r="D937" s="5" t="n">
        <v>7</v>
      </c>
      <c r="E937" s="5" t="n">
        <v>2.4</v>
      </c>
      <c r="F937" s="5" t="n">
        <v>31.1</v>
      </c>
      <c r="G937" s="5" t="n">
        <v>24.8</v>
      </c>
      <c r="H937" s="5" t="n">
        <v>14.88</v>
      </c>
      <c r="I937" s="6">
        <f>IF(E937&gt;=Markov!$B$3,1,0)</f>
        <v/>
      </c>
      <c r="J937" s="6">
        <f>I936</f>
        <v/>
      </c>
      <c r="K937" s="7">
        <f>MAR1!$B$5+MAR1!$C$5*COS(2*PI()*$C937/365)+MAR1!$D$5*SIN(2*PI()*$C937/365)</f>
        <v/>
      </c>
      <c r="L937" s="7">
        <f>MAR1!$B$6+MAR1!$C$6*COS(2*PI()*$C937/365)+MAR1!$D$6*SIN(2*PI()*$C937/365)</f>
        <v/>
      </c>
      <c r="M937" s="7">
        <f>MAR1!$B$7+MAR1!$C$7*COS(2*PI()*$C937/365)+MAR1!$D$7*SIN(2*PI()*$C937/365)</f>
        <v/>
      </c>
      <c r="N937" s="7">
        <f>F937-K937</f>
        <v/>
      </c>
      <c r="O937" s="7">
        <f>G937-L937</f>
        <v/>
      </c>
      <c r="P937" s="7">
        <f>H937-M937</f>
        <v/>
      </c>
      <c r="Q937" s="7">
        <f>IF($I937=1,(N937-MAR1!$B$11)/MAR1!$D$11,(N937-MAR1!$C$11)/MAR1!$E$11)</f>
        <v/>
      </c>
      <c r="R937" s="7">
        <f>IF($I937=1,(O937-MAR1!$B$12)/MAR1!$D$12,(O937-MAR1!$C$12)/MAR1!$E$12)</f>
        <v/>
      </c>
      <c r="S937" s="7">
        <f>IF($I937=1,(P937-MAR1!$B$13)/MAR1!$D$13,(P937-MAR1!$C$13)/MAR1!$E$13)</f>
        <v/>
      </c>
      <c r="U937" s="5" t="n">
        <v>936</v>
      </c>
      <c r="V937" s="5" t="n">
        <v>0.994395</v>
      </c>
      <c r="W937" s="5" t="n">
        <v>0.676422</v>
      </c>
      <c r="X937" s="5" t="n">
        <v>0.548415</v>
      </c>
      <c r="Y937" s="5" t="n">
        <v>0.38613</v>
      </c>
      <c r="Z937" s="5" t="n">
        <v>0.967189</v>
      </c>
    </row>
    <row r="938">
      <c r="A938" s="5" t="n">
        <v>937</v>
      </c>
      <c r="B938" s="5" t="n">
        <v>3</v>
      </c>
      <c r="C938" s="5" t="n">
        <v>207</v>
      </c>
      <c r="D938" s="5" t="n">
        <v>7</v>
      </c>
      <c r="E938" s="5" t="n">
        <v>2.1</v>
      </c>
      <c r="F938" s="5" t="n">
        <v>31.8</v>
      </c>
      <c r="G938" s="5" t="n">
        <v>24.5</v>
      </c>
      <c r="H938" s="5" t="n">
        <v>17.48</v>
      </c>
      <c r="I938" s="6">
        <f>IF(E938&gt;=Markov!$B$3,1,0)</f>
        <v/>
      </c>
      <c r="J938" s="6">
        <f>I937</f>
        <v/>
      </c>
      <c r="K938" s="7">
        <f>MAR1!$B$5+MAR1!$C$5*COS(2*PI()*$C938/365)+MAR1!$D$5*SIN(2*PI()*$C938/365)</f>
        <v/>
      </c>
      <c r="L938" s="7">
        <f>MAR1!$B$6+MAR1!$C$6*COS(2*PI()*$C938/365)+MAR1!$D$6*SIN(2*PI()*$C938/365)</f>
        <v/>
      </c>
      <c r="M938" s="7">
        <f>MAR1!$B$7+MAR1!$C$7*COS(2*PI()*$C938/365)+MAR1!$D$7*SIN(2*PI()*$C938/365)</f>
        <v/>
      </c>
      <c r="N938" s="7">
        <f>F938-K938</f>
        <v/>
      </c>
      <c r="O938" s="7">
        <f>G938-L938</f>
        <v/>
      </c>
      <c r="P938" s="7">
        <f>H938-M938</f>
        <v/>
      </c>
      <c r="Q938" s="7">
        <f>IF($I938=1,(N938-MAR1!$B$11)/MAR1!$D$11,(N938-MAR1!$C$11)/MAR1!$E$11)</f>
        <v/>
      </c>
      <c r="R938" s="7">
        <f>IF($I938=1,(O938-MAR1!$B$12)/MAR1!$D$12,(O938-MAR1!$C$12)/MAR1!$E$12)</f>
        <v/>
      </c>
      <c r="S938" s="7">
        <f>IF($I938=1,(P938-MAR1!$B$13)/MAR1!$D$13,(P938-MAR1!$C$13)/MAR1!$E$13)</f>
        <v/>
      </c>
      <c r="U938" s="5" t="n">
        <v>937</v>
      </c>
      <c r="V938" s="5" t="n">
        <v>0.294585</v>
      </c>
      <c r="W938" s="5" t="n">
        <v>0.24452</v>
      </c>
      <c r="X938" s="5" t="n">
        <v>0.739611</v>
      </c>
      <c r="Y938" s="5" t="n">
        <v>0.928713</v>
      </c>
      <c r="Z938" s="5" t="n">
        <v>0.967768</v>
      </c>
    </row>
    <row r="939">
      <c r="A939" s="5" t="n">
        <v>938</v>
      </c>
      <c r="B939" s="5" t="n">
        <v>3</v>
      </c>
      <c r="C939" s="5" t="n">
        <v>208</v>
      </c>
      <c r="D939" s="5" t="n">
        <v>7</v>
      </c>
      <c r="E939" s="5" t="n">
        <v>13.7</v>
      </c>
      <c r="F939" s="5" t="n">
        <v>30.1</v>
      </c>
      <c r="G939" s="5" t="n">
        <v>23.3</v>
      </c>
      <c r="H939" s="5" t="n">
        <v>19.18</v>
      </c>
      <c r="I939" s="6">
        <f>IF(E939&gt;=Markov!$B$3,1,0)</f>
        <v/>
      </c>
      <c r="J939" s="6">
        <f>I938</f>
        <v/>
      </c>
      <c r="K939" s="7">
        <f>MAR1!$B$5+MAR1!$C$5*COS(2*PI()*$C939/365)+MAR1!$D$5*SIN(2*PI()*$C939/365)</f>
        <v/>
      </c>
      <c r="L939" s="7">
        <f>MAR1!$B$6+MAR1!$C$6*COS(2*PI()*$C939/365)+MAR1!$D$6*SIN(2*PI()*$C939/365)</f>
        <v/>
      </c>
      <c r="M939" s="7">
        <f>MAR1!$B$7+MAR1!$C$7*COS(2*PI()*$C939/365)+MAR1!$D$7*SIN(2*PI()*$C939/365)</f>
        <v/>
      </c>
      <c r="N939" s="7">
        <f>F939-K939</f>
        <v/>
      </c>
      <c r="O939" s="7">
        <f>G939-L939</f>
        <v/>
      </c>
      <c r="P939" s="7">
        <f>H939-M939</f>
        <v/>
      </c>
      <c r="Q939" s="7">
        <f>IF($I939=1,(N939-MAR1!$B$11)/MAR1!$D$11,(N939-MAR1!$C$11)/MAR1!$E$11)</f>
        <v/>
      </c>
      <c r="R939" s="7">
        <f>IF($I939=1,(O939-MAR1!$B$12)/MAR1!$D$12,(O939-MAR1!$C$12)/MAR1!$E$12)</f>
        <v/>
      </c>
      <c r="S939" s="7">
        <f>IF($I939=1,(P939-MAR1!$B$13)/MAR1!$D$13,(P939-MAR1!$C$13)/MAR1!$E$13)</f>
        <v/>
      </c>
      <c r="U939" s="5" t="n">
        <v>938</v>
      </c>
      <c r="V939" s="5" t="n">
        <v>0.696524</v>
      </c>
      <c r="W939" s="5" t="n">
        <v>0.377996</v>
      </c>
      <c r="X939" s="5" t="n">
        <v>0.271932</v>
      </c>
      <c r="Y939" s="5" t="n">
        <v>0.90144</v>
      </c>
      <c r="Z939" s="5" t="n">
        <v>0.893852</v>
      </c>
    </row>
    <row r="940">
      <c r="A940" s="5" t="n">
        <v>939</v>
      </c>
      <c r="B940" s="5" t="n">
        <v>3</v>
      </c>
      <c r="C940" s="5" t="n">
        <v>209</v>
      </c>
      <c r="D940" s="5" t="n">
        <v>7</v>
      </c>
      <c r="E940" s="5" t="n">
        <v>20.5</v>
      </c>
      <c r="F940" s="5" t="n">
        <v>30.6</v>
      </c>
      <c r="G940" s="5" t="n">
        <v>24.1</v>
      </c>
      <c r="H940" s="5" t="n">
        <v>16.39</v>
      </c>
      <c r="I940" s="6">
        <f>IF(E940&gt;=Markov!$B$3,1,0)</f>
        <v/>
      </c>
      <c r="J940" s="6">
        <f>I939</f>
        <v/>
      </c>
      <c r="K940" s="7">
        <f>MAR1!$B$5+MAR1!$C$5*COS(2*PI()*$C940/365)+MAR1!$D$5*SIN(2*PI()*$C940/365)</f>
        <v/>
      </c>
      <c r="L940" s="7">
        <f>MAR1!$B$6+MAR1!$C$6*COS(2*PI()*$C940/365)+MAR1!$D$6*SIN(2*PI()*$C940/365)</f>
        <v/>
      </c>
      <c r="M940" s="7">
        <f>MAR1!$B$7+MAR1!$C$7*COS(2*PI()*$C940/365)+MAR1!$D$7*SIN(2*PI()*$C940/365)</f>
        <v/>
      </c>
      <c r="N940" s="7">
        <f>F940-K940</f>
        <v/>
      </c>
      <c r="O940" s="7">
        <f>G940-L940</f>
        <v/>
      </c>
      <c r="P940" s="7">
        <f>H940-M940</f>
        <v/>
      </c>
      <c r="Q940" s="7">
        <f>IF($I940=1,(N940-MAR1!$B$11)/MAR1!$D$11,(N940-MAR1!$C$11)/MAR1!$E$11)</f>
        <v/>
      </c>
      <c r="R940" s="7">
        <f>IF($I940=1,(O940-MAR1!$B$12)/MAR1!$D$12,(O940-MAR1!$C$12)/MAR1!$E$12)</f>
        <v/>
      </c>
      <c r="S940" s="7">
        <f>IF($I940=1,(P940-MAR1!$B$13)/MAR1!$D$13,(P940-MAR1!$C$13)/MAR1!$E$13)</f>
        <v/>
      </c>
      <c r="U940" s="5" t="n">
        <v>939</v>
      </c>
      <c r="V940" s="5" t="n">
        <v>0.8687049999999999</v>
      </c>
      <c r="W940" s="5" t="n">
        <v>0.829008</v>
      </c>
      <c r="X940" s="5" t="n">
        <v>0.528322</v>
      </c>
      <c r="Y940" s="5" t="n">
        <v>0.883821</v>
      </c>
      <c r="Z940" s="5" t="n">
        <v>0.696119</v>
      </c>
    </row>
    <row r="941">
      <c r="A941" s="5" t="n">
        <v>940</v>
      </c>
      <c r="B941" s="5" t="n">
        <v>3</v>
      </c>
      <c r="C941" s="5" t="n">
        <v>210</v>
      </c>
      <c r="D941" s="5" t="n">
        <v>7</v>
      </c>
      <c r="E941" s="5" t="n">
        <v>0</v>
      </c>
      <c r="F941" s="5" t="n">
        <v>33.5</v>
      </c>
      <c r="G941" s="5" t="n">
        <v>23.5</v>
      </c>
      <c r="H941" s="5" t="n">
        <v>15.67</v>
      </c>
      <c r="I941" s="6">
        <f>IF(E941&gt;=Markov!$B$3,1,0)</f>
        <v/>
      </c>
      <c r="J941" s="6">
        <f>I940</f>
        <v/>
      </c>
      <c r="K941" s="7">
        <f>MAR1!$B$5+MAR1!$C$5*COS(2*PI()*$C941/365)+MAR1!$D$5*SIN(2*PI()*$C941/365)</f>
        <v/>
      </c>
      <c r="L941" s="7">
        <f>MAR1!$B$6+MAR1!$C$6*COS(2*PI()*$C941/365)+MAR1!$D$6*SIN(2*PI()*$C941/365)</f>
        <v/>
      </c>
      <c r="M941" s="7">
        <f>MAR1!$B$7+MAR1!$C$7*COS(2*PI()*$C941/365)+MAR1!$D$7*SIN(2*PI()*$C941/365)</f>
        <v/>
      </c>
      <c r="N941" s="7">
        <f>F941-K941</f>
        <v/>
      </c>
      <c r="O941" s="7">
        <f>G941-L941</f>
        <v/>
      </c>
      <c r="P941" s="7">
        <f>H941-M941</f>
        <v/>
      </c>
      <c r="Q941" s="7">
        <f>IF($I941=1,(N941-MAR1!$B$11)/MAR1!$D$11,(N941-MAR1!$C$11)/MAR1!$E$11)</f>
        <v/>
      </c>
      <c r="R941" s="7">
        <f>IF($I941=1,(O941-MAR1!$B$12)/MAR1!$D$12,(O941-MAR1!$C$12)/MAR1!$E$12)</f>
        <v/>
      </c>
      <c r="S941" s="7">
        <f>IF($I941=1,(P941-MAR1!$B$13)/MAR1!$D$13,(P941-MAR1!$C$13)/MAR1!$E$13)</f>
        <v/>
      </c>
      <c r="U941" s="5" t="n">
        <v>940</v>
      </c>
      <c r="V941" s="5" t="n">
        <v>0.087505</v>
      </c>
      <c r="W941" s="5" t="n">
        <v>0.581637</v>
      </c>
      <c r="X941" s="5" t="n">
        <v>0.740696</v>
      </c>
      <c r="Y941" s="5" t="n">
        <v>0.661287</v>
      </c>
      <c r="Z941" s="5" t="n">
        <v>0.020358</v>
      </c>
    </row>
    <row r="942">
      <c r="A942" s="5" t="n">
        <v>941</v>
      </c>
      <c r="B942" s="5" t="n">
        <v>3</v>
      </c>
      <c r="C942" s="5" t="n">
        <v>211</v>
      </c>
      <c r="D942" s="5" t="n">
        <v>7</v>
      </c>
      <c r="E942" s="5" t="n">
        <v>0</v>
      </c>
      <c r="F942" s="5" t="n">
        <v>32.5</v>
      </c>
      <c r="G942" s="5" t="n">
        <v>24.8</v>
      </c>
      <c r="H942" s="5" t="n">
        <v>15.68</v>
      </c>
      <c r="I942" s="6">
        <f>IF(E942&gt;=Markov!$B$3,1,0)</f>
        <v/>
      </c>
      <c r="J942" s="6">
        <f>I941</f>
        <v/>
      </c>
      <c r="K942" s="7">
        <f>MAR1!$B$5+MAR1!$C$5*COS(2*PI()*$C942/365)+MAR1!$D$5*SIN(2*PI()*$C942/365)</f>
        <v/>
      </c>
      <c r="L942" s="7">
        <f>MAR1!$B$6+MAR1!$C$6*COS(2*PI()*$C942/365)+MAR1!$D$6*SIN(2*PI()*$C942/365)</f>
        <v/>
      </c>
      <c r="M942" s="7">
        <f>MAR1!$B$7+MAR1!$C$7*COS(2*PI()*$C942/365)+MAR1!$D$7*SIN(2*PI()*$C942/365)</f>
        <v/>
      </c>
      <c r="N942" s="7">
        <f>F942-K942</f>
        <v/>
      </c>
      <c r="O942" s="7">
        <f>G942-L942</f>
        <v/>
      </c>
      <c r="P942" s="7">
        <f>H942-M942</f>
        <v/>
      </c>
      <c r="Q942" s="7">
        <f>IF($I942=1,(N942-MAR1!$B$11)/MAR1!$D$11,(N942-MAR1!$C$11)/MAR1!$E$11)</f>
        <v/>
      </c>
      <c r="R942" s="7">
        <f>IF($I942=1,(O942-MAR1!$B$12)/MAR1!$D$12,(O942-MAR1!$C$12)/MAR1!$E$12)</f>
        <v/>
      </c>
      <c r="S942" s="7">
        <f>IF($I942=1,(P942-MAR1!$B$13)/MAR1!$D$13,(P942-MAR1!$C$13)/MAR1!$E$13)</f>
        <v/>
      </c>
      <c r="U942" s="5" t="n">
        <v>941</v>
      </c>
      <c r="V942" s="5" t="n">
        <v>0.196848</v>
      </c>
      <c r="W942" s="5" t="n">
        <v>0.599378</v>
      </c>
      <c r="X942" s="5" t="n">
        <v>0.131323</v>
      </c>
      <c r="Y942" s="5" t="n">
        <v>0.242906</v>
      </c>
      <c r="Z942" s="5" t="n">
        <v>0.821484</v>
      </c>
    </row>
    <row r="943">
      <c r="A943" s="5" t="n">
        <v>942</v>
      </c>
      <c r="B943" s="5" t="n">
        <v>3</v>
      </c>
      <c r="C943" s="5" t="n">
        <v>212</v>
      </c>
      <c r="D943" s="5" t="n">
        <v>7</v>
      </c>
      <c r="E943" s="5" t="n">
        <v>19.9</v>
      </c>
      <c r="F943" s="5" t="n">
        <v>29.4</v>
      </c>
      <c r="G943" s="5" t="n">
        <v>23.3</v>
      </c>
      <c r="H943" s="5" t="n">
        <v>11.83</v>
      </c>
      <c r="I943" s="6">
        <f>IF(E943&gt;=Markov!$B$3,1,0)</f>
        <v/>
      </c>
      <c r="J943" s="6">
        <f>I942</f>
        <v/>
      </c>
      <c r="K943" s="7">
        <f>MAR1!$B$5+MAR1!$C$5*COS(2*PI()*$C943/365)+MAR1!$D$5*SIN(2*PI()*$C943/365)</f>
        <v/>
      </c>
      <c r="L943" s="7">
        <f>MAR1!$B$6+MAR1!$C$6*COS(2*PI()*$C943/365)+MAR1!$D$6*SIN(2*PI()*$C943/365)</f>
        <v/>
      </c>
      <c r="M943" s="7">
        <f>MAR1!$B$7+MAR1!$C$7*COS(2*PI()*$C943/365)+MAR1!$D$7*SIN(2*PI()*$C943/365)</f>
        <v/>
      </c>
      <c r="N943" s="7">
        <f>F943-K943</f>
        <v/>
      </c>
      <c r="O943" s="7">
        <f>G943-L943</f>
        <v/>
      </c>
      <c r="P943" s="7">
        <f>H943-M943</f>
        <v/>
      </c>
      <c r="Q943" s="7">
        <f>IF($I943=1,(N943-MAR1!$B$11)/MAR1!$D$11,(N943-MAR1!$C$11)/MAR1!$E$11)</f>
        <v/>
      </c>
      <c r="R943" s="7">
        <f>IF($I943=1,(O943-MAR1!$B$12)/MAR1!$D$12,(O943-MAR1!$C$12)/MAR1!$E$12)</f>
        <v/>
      </c>
      <c r="S943" s="7">
        <f>IF($I943=1,(P943-MAR1!$B$13)/MAR1!$D$13,(P943-MAR1!$C$13)/MAR1!$E$13)</f>
        <v/>
      </c>
      <c r="U943" s="5" t="n">
        <v>942</v>
      </c>
      <c r="V943" s="5" t="n">
        <v>0.64444</v>
      </c>
      <c r="W943" s="5" t="n">
        <v>0.09555</v>
      </c>
      <c r="X943" s="5" t="n">
        <v>0.511644</v>
      </c>
      <c r="Y943" s="5" t="n">
        <v>0.257063</v>
      </c>
      <c r="Z943" s="5" t="n">
        <v>0.376176</v>
      </c>
    </row>
    <row r="944">
      <c r="A944" s="5" t="n">
        <v>943</v>
      </c>
      <c r="B944" s="5" t="n">
        <v>3</v>
      </c>
      <c r="C944" s="5" t="n">
        <v>213</v>
      </c>
      <c r="D944" s="5" t="n">
        <v>8</v>
      </c>
      <c r="E944" s="5" t="n">
        <v>0</v>
      </c>
      <c r="F944" s="5" t="n">
        <v>29.5</v>
      </c>
      <c r="G944" s="5" t="n">
        <v>25</v>
      </c>
      <c r="H944" s="5" t="n">
        <v>17.57</v>
      </c>
      <c r="I944" s="6">
        <f>IF(E944&gt;=Markov!$B$3,1,0)</f>
        <v/>
      </c>
      <c r="J944" s="6">
        <f>I943</f>
        <v/>
      </c>
      <c r="K944" s="7">
        <f>MAR1!$B$5+MAR1!$C$5*COS(2*PI()*$C944/365)+MAR1!$D$5*SIN(2*PI()*$C944/365)</f>
        <v/>
      </c>
      <c r="L944" s="7">
        <f>MAR1!$B$6+MAR1!$C$6*COS(2*PI()*$C944/365)+MAR1!$D$6*SIN(2*PI()*$C944/365)</f>
        <v/>
      </c>
      <c r="M944" s="7">
        <f>MAR1!$B$7+MAR1!$C$7*COS(2*PI()*$C944/365)+MAR1!$D$7*SIN(2*PI()*$C944/365)</f>
        <v/>
      </c>
      <c r="N944" s="7">
        <f>F944-K944</f>
        <v/>
      </c>
      <c r="O944" s="7">
        <f>G944-L944</f>
        <v/>
      </c>
      <c r="P944" s="7">
        <f>H944-M944</f>
        <v/>
      </c>
      <c r="Q944" s="7">
        <f>IF($I944=1,(N944-MAR1!$B$11)/MAR1!$D$11,(N944-MAR1!$C$11)/MAR1!$E$11)</f>
        <v/>
      </c>
      <c r="R944" s="7">
        <f>IF($I944=1,(O944-MAR1!$B$12)/MAR1!$D$12,(O944-MAR1!$C$12)/MAR1!$E$12)</f>
        <v/>
      </c>
      <c r="S944" s="7">
        <f>IF($I944=1,(P944-MAR1!$B$13)/MAR1!$D$13,(P944-MAR1!$C$13)/MAR1!$E$13)</f>
        <v/>
      </c>
      <c r="U944" s="5" t="n">
        <v>943</v>
      </c>
      <c r="V944" s="5" t="n">
        <v>0.111802</v>
      </c>
      <c r="W944" s="5" t="n">
        <v>0.327161</v>
      </c>
      <c r="X944" s="5" t="n">
        <v>0.029925</v>
      </c>
      <c r="Y944" s="5" t="n">
        <v>0.023461</v>
      </c>
      <c r="Z944" s="5" t="n">
        <v>0.84494</v>
      </c>
    </row>
    <row r="945">
      <c r="A945" s="5" t="n">
        <v>944</v>
      </c>
      <c r="B945" s="5" t="n">
        <v>3</v>
      </c>
      <c r="C945" s="5" t="n">
        <v>214</v>
      </c>
      <c r="D945" s="5" t="n">
        <v>8</v>
      </c>
      <c r="E945" s="5" t="n">
        <v>0</v>
      </c>
      <c r="F945" s="5" t="n">
        <v>31.3</v>
      </c>
      <c r="G945" s="5" t="n">
        <v>25.1</v>
      </c>
      <c r="H945" s="5" t="n">
        <v>21.73</v>
      </c>
      <c r="I945" s="6">
        <f>IF(E945&gt;=Markov!$B$3,1,0)</f>
        <v/>
      </c>
      <c r="J945" s="6">
        <f>I944</f>
        <v/>
      </c>
      <c r="K945" s="7">
        <f>MAR1!$B$5+MAR1!$C$5*COS(2*PI()*$C945/365)+MAR1!$D$5*SIN(2*PI()*$C945/365)</f>
        <v/>
      </c>
      <c r="L945" s="7">
        <f>MAR1!$B$6+MAR1!$C$6*COS(2*PI()*$C945/365)+MAR1!$D$6*SIN(2*PI()*$C945/365)</f>
        <v/>
      </c>
      <c r="M945" s="7">
        <f>MAR1!$B$7+MAR1!$C$7*COS(2*PI()*$C945/365)+MAR1!$D$7*SIN(2*PI()*$C945/365)</f>
        <v/>
      </c>
      <c r="N945" s="7">
        <f>F945-K945</f>
        <v/>
      </c>
      <c r="O945" s="7">
        <f>G945-L945</f>
        <v/>
      </c>
      <c r="P945" s="7">
        <f>H945-M945</f>
        <v/>
      </c>
      <c r="Q945" s="7">
        <f>IF($I945=1,(N945-MAR1!$B$11)/MAR1!$D$11,(N945-MAR1!$C$11)/MAR1!$E$11)</f>
        <v/>
      </c>
      <c r="R945" s="7">
        <f>IF($I945=1,(O945-MAR1!$B$12)/MAR1!$D$12,(O945-MAR1!$C$12)/MAR1!$E$12)</f>
        <v/>
      </c>
      <c r="S945" s="7">
        <f>IF($I945=1,(P945-MAR1!$B$13)/MAR1!$D$13,(P945-MAR1!$C$13)/MAR1!$E$13)</f>
        <v/>
      </c>
      <c r="U945" s="5" t="n">
        <v>944</v>
      </c>
      <c r="V945" s="5" t="n">
        <v>0.5407690000000001</v>
      </c>
      <c r="W945" s="5" t="n">
        <v>0.7795570000000001</v>
      </c>
      <c r="X945" s="5" t="n">
        <v>0.298316</v>
      </c>
      <c r="Y945" s="5" t="n">
        <v>0.201769</v>
      </c>
      <c r="Z945" s="5" t="n">
        <v>0.3307</v>
      </c>
    </row>
    <row r="946">
      <c r="A946" s="5" t="n">
        <v>945</v>
      </c>
      <c r="B946" s="5" t="n">
        <v>3</v>
      </c>
      <c r="C946" s="5" t="n">
        <v>215</v>
      </c>
      <c r="D946" s="5" t="n">
        <v>8</v>
      </c>
      <c r="E946" s="5" t="n">
        <v>0</v>
      </c>
      <c r="F946" s="5" t="n">
        <v>29.7</v>
      </c>
      <c r="G946" s="5" t="n">
        <v>25</v>
      </c>
      <c r="H946" s="5" t="n">
        <v>14.34</v>
      </c>
      <c r="I946" s="6">
        <f>IF(E946&gt;=Markov!$B$3,1,0)</f>
        <v/>
      </c>
      <c r="J946" s="6">
        <f>I945</f>
        <v/>
      </c>
      <c r="K946" s="7">
        <f>MAR1!$B$5+MAR1!$C$5*COS(2*PI()*$C946/365)+MAR1!$D$5*SIN(2*PI()*$C946/365)</f>
        <v/>
      </c>
      <c r="L946" s="7">
        <f>MAR1!$B$6+MAR1!$C$6*COS(2*PI()*$C946/365)+MAR1!$D$6*SIN(2*PI()*$C946/365)</f>
        <v/>
      </c>
      <c r="M946" s="7">
        <f>MAR1!$B$7+MAR1!$C$7*COS(2*PI()*$C946/365)+MAR1!$D$7*SIN(2*PI()*$C946/365)</f>
        <v/>
      </c>
      <c r="N946" s="7">
        <f>F946-K946</f>
        <v/>
      </c>
      <c r="O946" s="7">
        <f>G946-L946</f>
        <v/>
      </c>
      <c r="P946" s="7">
        <f>H946-M946</f>
        <v/>
      </c>
      <c r="Q946" s="7">
        <f>IF($I946=1,(N946-MAR1!$B$11)/MAR1!$D$11,(N946-MAR1!$C$11)/MAR1!$E$11)</f>
        <v/>
      </c>
      <c r="R946" s="7">
        <f>IF($I946=1,(O946-MAR1!$B$12)/MAR1!$D$12,(O946-MAR1!$C$12)/MAR1!$E$12)</f>
        <v/>
      </c>
      <c r="S946" s="7">
        <f>IF($I946=1,(P946-MAR1!$B$13)/MAR1!$D$13,(P946-MAR1!$C$13)/MAR1!$E$13)</f>
        <v/>
      </c>
      <c r="U946" s="5" t="n">
        <v>945</v>
      </c>
      <c r="V946" s="5" t="n">
        <v>0.856614</v>
      </c>
      <c r="W946" s="5" t="n">
        <v>0.329193</v>
      </c>
      <c r="X946" s="5" t="n">
        <v>0.846418</v>
      </c>
      <c r="Y946" s="5" t="n">
        <v>0.234211</v>
      </c>
      <c r="Z946" s="5" t="n">
        <v>0.67156</v>
      </c>
    </row>
    <row r="947">
      <c r="A947" s="5" t="n">
        <v>946</v>
      </c>
      <c r="B947" s="5" t="n">
        <v>3</v>
      </c>
      <c r="C947" s="5" t="n">
        <v>216</v>
      </c>
      <c r="D947" s="5" t="n">
        <v>8</v>
      </c>
      <c r="E947" s="5" t="n">
        <v>0</v>
      </c>
      <c r="F947" s="5" t="n">
        <v>28.8</v>
      </c>
      <c r="G947" s="5" t="n">
        <v>22.5</v>
      </c>
      <c r="H947" s="5" t="n">
        <v>11.68</v>
      </c>
      <c r="I947" s="6">
        <f>IF(E947&gt;=Markov!$B$3,1,0)</f>
        <v/>
      </c>
      <c r="J947" s="6">
        <f>I946</f>
        <v/>
      </c>
      <c r="K947" s="7">
        <f>MAR1!$B$5+MAR1!$C$5*COS(2*PI()*$C947/365)+MAR1!$D$5*SIN(2*PI()*$C947/365)</f>
        <v/>
      </c>
      <c r="L947" s="7">
        <f>MAR1!$B$6+MAR1!$C$6*COS(2*PI()*$C947/365)+MAR1!$D$6*SIN(2*PI()*$C947/365)</f>
        <v/>
      </c>
      <c r="M947" s="7">
        <f>MAR1!$B$7+MAR1!$C$7*COS(2*PI()*$C947/365)+MAR1!$D$7*SIN(2*PI()*$C947/365)</f>
        <v/>
      </c>
      <c r="N947" s="7">
        <f>F947-K947</f>
        <v/>
      </c>
      <c r="O947" s="7">
        <f>G947-L947</f>
        <v/>
      </c>
      <c r="P947" s="7">
        <f>H947-M947</f>
        <v/>
      </c>
      <c r="Q947" s="7">
        <f>IF($I947=1,(N947-MAR1!$B$11)/MAR1!$D$11,(N947-MAR1!$C$11)/MAR1!$E$11)</f>
        <v/>
      </c>
      <c r="R947" s="7">
        <f>IF($I947=1,(O947-MAR1!$B$12)/MAR1!$D$12,(O947-MAR1!$C$12)/MAR1!$E$12)</f>
        <v/>
      </c>
      <c r="S947" s="7">
        <f>IF($I947=1,(P947-MAR1!$B$13)/MAR1!$D$13,(P947-MAR1!$C$13)/MAR1!$E$13)</f>
        <v/>
      </c>
      <c r="U947" s="5" t="n">
        <v>946</v>
      </c>
      <c r="V947" s="5" t="n">
        <v>0.77866</v>
      </c>
      <c r="W947" s="5" t="n">
        <v>0.317242</v>
      </c>
      <c r="X947" s="5" t="n">
        <v>0.188808</v>
      </c>
      <c r="Y947" s="5" t="n">
        <v>0.065945</v>
      </c>
      <c r="Z947" s="5" t="n">
        <v>0.781508</v>
      </c>
    </row>
    <row r="948">
      <c r="A948" s="5" t="n">
        <v>947</v>
      </c>
      <c r="B948" s="5" t="n">
        <v>3</v>
      </c>
      <c r="C948" s="5" t="n">
        <v>217</v>
      </c>
      <c r="D948" s="5" t="n">
        <v>8</v>
      </c>
      <c r="E948" s="5" t="n">
        <v>13</v>
      </c>
      <c r="F948" s="5" t="n">
        <v>28.1</v>
      </c>
      <c r="G948" s="5" t="n">
        <v>23.6</v>
      </c>
      <c r="H948" s="5" t="n">
        <v>12.68</v>
      </c>
      <c r="I948" s="6">
        <f>IF(E948&gt;=Markov!$B$3,1,0)</f>
        <v/>
      </c>
      <c r="J948" s="6">
        <f>I947</f>
        <v/>
      </c>
      <c r="K948" s="7">
        <f>MAR1!$B$5+MAR1!$C$5*COS(2*PI()*$C948/365)+MAR1!$D$5*SIN(2*PI()*$C948/365)</f>
        <v/>
      </c>
      <c r="L948" s="7">
        <f>MAR1!$B$6+MAR1!$C$6*COS(2*PI()*$C948/365)+MAR1!$D$6*SIN(2*PI()*$C948/365)</f>
        <v/>
      </c>
      <c r="M948" s="7">
        <f>MAR1!$B$7+MAR1!$C$7*COS(2*PI()*$C948/365)+MAR1!$D$7*SIN(2*PI()*$C948/365)</f>
        <v/>
      </c>
      <c r="N948" s="7">
        <f>F948-K948</f>
        <v/>
      </c>
      <c r="O948" s="7">
        <f>G948-L948</f>
        <v/>
      </c>
      <c r="P948" s="7">
        <f>H948-M948</f>
        <v/>
      </c>
      <c r="Q948" s="7">
        <f>IF($I948=1,(N948-MAR1!$B$11)/MAR1!$D$11,(N948-MAR1!$C$11)/MAR1!$E$11)</f>
        <v/>
      </c>
      <c r="R948" s="7">
        <f>IF($I948=1,(O948-MAR1!$B$12)/MAR1!$D$12,(O948-MAR1!$C$12)/MAR1!$E$12)</f>
        <v/>
      </c>
      <c r="S948" s="7">
        <f>IF($I948=1,(P948-MAR1!$B$13)/MAR1!$D$13,(P948-MAR1!$C$13)/MAR1!$E$13)</f>
        <v/>
      </c>
      <c r="U948" s="5" t="n">
        <v>947</v>
      </c>
      <c r="V948" s="5" t="n">
        <v>0.34936</v>
      </c>
      <c r="W948" s="5" t="n">
        <v>0.526172</v>
      </c>
      <c r="X948" s="5" t="n">
        <v>0.213348</v>
      </c>
      <c r="Y948" s="5" t="n">
        <v>0.877829</v>
      </c>
      <c r="Z948" s="5" t="n">
        <v>0.085677</v>
      </c>
    </row>
    <row r="949">
      <c r="A949" s="5" t="n">
        <v>948</v>
      </c>
      <c r="B949" s="5" t="n">
        <v>3</v>
      </c>
      <c r="C949" s="5" t="n">
        <v>218</v>
      </c>
      <c r="D949" s="5" t="n">
        <v>8</v>
      </c>
      <c r="E949" s="5" t="n">
        <v>0.8</v>
      </c>
      <c r="F949" s="5" t="n">
        <v>28.8</v>
      </c>
      <c r="G949" s="5" t="n">
        <v>23.8</v>
      </c>
      <c r="H949" s="5" t="n">
        <v>10.59</v>
      </c>
      <c r="I949" s="6">
        <f>IF(E949&gt;=Markov!$B$3,1,0)</f>
        <v/>
      </c>
      <c r="J949" s="6">
        <f>I948</f>
        <v/>
      </c>
      <c r="K949" s="7">
        <f>MAR1!$B$5+MAR1!$C$5*COS(2*PI()*$C949/365)+MAR1!$D$5*SIN(2*PI()*$C949/365)</f>
        <v/>
      </c>
      <c r="L949" s="7">
        <f>MAR1!$B$6+MAR1!$C$6*COS(2*PI()*$C949/365)+MAR1!$D$6*SIN(2*PI()*$C949/365)</f>
        <v/>
      </c>
      <c r="M949" s="7">
        <f>MAR1!$B$7+MAR1!$C$7*COS(2*PI()*$C949/365)+MAR1!$D$7*SIN(2*PI()*$C949/365)</f>
        <v/>
      </c>
      <c r="N949" s="7">
        <f>F949-K949</f>
        <v/>
      </c>
      <c r="O949" s="7">
        <f>G949-L949</f>
        <v/>
      </c>
      <c r="P949" s="7">
        <f>H949-M949</f>
        <v/>
      </c>
      <c r="Q949" s="7">
        <f>IF($I949=1,(N949-MAR1!$B$11)/MAR1!$D$11,(N949-MAR1!$C$11)/MAR1!$E$11)</f>
        <v/>
      </c>
      <c r="R949" s="7">
        <f>IF($I949=1,(O949-MAR1!$B$12)/MAR1!$D$12,(O949-MAR1!$C$12)/MAR1!$E$12)</f>
        <v/>
      </c>
      <c r="S949" s="7">
        <f>IF($I949=1,(P949-MAR1!$B$13)/MAR1!$D$13,(P949-MAR1!$C$13)/MAR1!$E$13)</f>
        <v/>
      </c>
      <c r="U949" s="5" t="n">
        <v>948</v>
      </c>
      <c r="V949" s="5" t="n">
        <v>0.214999</v>
      </c>
      <c r="W949" s="5" t="n">
        <v>0.02249</v>
      </c>
      <c r="X949" s="5" t="n">
        <v>0.347573</v>
      </c>
      <c r="Y949" s="5" t="n">
        <v>0.589811</v>
      </c>
      <c r="Z949" s="5" t="n">
        <v>0.575458</v>
      </c>
    </row>
    <row r="950">
      <c r="A950" s="5" t="n">
        <v>949</v>
      </c>
      <c r="B950" s="5" t="n">
        <v>3</v>
      </c>
      <c r="C950" s="5" t="n">
        <v>219</v>
      </c>
      <c r="D950" s="5" t="n">
        <v>8</v>
      </c>
      <c r="E950" s="5" t="n">
        <v>0</v>
      </c>
      <c r="F950" s="5" t="n">
        <v>30</v>
      </c>
      <c r="G950" s="5" t="n">
        <v>23.6</v>
      </c>
      <c r="H950" s="5" t="n">
        <v>14.93</v>
      </c>
      <c r="I950" s="6">
        <f>IF(E950&gt;=Markov!$B$3,1,0)</f>
        <v/>
      </c>
      <c r="J950" s="6">
        <f>I949</f>
        <v/>
      </c>
      <c r="K950" s="7">
        <f>MAR1!$B$5+MAR1!$C$5*COS(2*PI()*$C950/365)+MAR1!$D$5*SIN(2*PI()*$C950/365)</f>
        <v/>
      </c>
      <c r="L950" s="7">
        <f>MAR1!$B$6+MAR1!$C$6*COS(2*PI()*$C950/365)+MAR1!$D$6*SIN(2*PI()*$C950/365)</f>
        <v/>
      </c>
      <c r="M950" s="7">
        <f>MAR1!$B$7+MAR1!$C$7*COS(2*PI()*$C950/365)+MAR1!$D$7*SIN(2*PI()*$C950/365)</f>
        <v/>
      </c>
      <c r="N950" s="7">
        <f>F950-K950</f>
        <v/>
      </c>
      <c r="O950" s="7">
        <f>G950-L950</f>
        <v/>
      </c>
      <c r="P950" s="7">
        <f>H950-M950</f>
        <v/>
      </c>
      <c r="Q950" s="7">
        <f>IF($I950=1,(N950-MAR1!$B$11)/MAR1!$D$11,(N950-MAR1!$C$11)/MAR1!$E$11)</f>
        <v/>
      </c>
      <c r="R950" s="7">
        <f>IF($I950=1,(O950-MAR1!$B$12)/MAR1!$D$12,(O950-MAR1!$C$12)/MAR1!$E$12)</f>
        <v/>
      </c>
      <c r="S950" s="7">
        <f>IF($I950=1,(P950-MAR1!$B$13)/MAR1!$D$13,(P950-MAR1!$C$13)/MAR1!$E$13)</f>
        <v/>
      </c>
      <c r="U950" s="5" t="n">
        <v>949</v>
      </c>
      <c r="V950" s="5" t="n">
        <v>0.063611</v>
      </c>
      <c r="W950" s="5" t="n">
        <v>0.064278</v>
      </c>
      <c r="X950" s="5" t="n">
        <v>0.498107</v>
      </c>
      <c r="Y950" s="5" t="n">
        <v>0.062859</v>
      </c>
      <c r="Z950" s="5" t="n">
        <v>0.716649</v>
      </c>
    </row>
    <row r="951">
      <c r="A951" s="5" t="n">
        <v>950</v>
      </c>
      <c r="B951" s="5" t="n">
        <v>3</v>
      </c>
      <c r="C951" s="5" t="n">
        <v>220</v>
      </c>
      <c r="D951" s="5" t="n">
        <v>8</v>
      </c>
      <c r="E951" s="5" t="n">
        <v>0</v>
      </c>
      <c r="F951" s="5" t="n">
        <v>31.3</v>
      </c>
      <c r="G951" s="5" t="n">
        <v>25</v>
      </c>
      <c r="H951" s="5" t="n">
        <v>19.57</v>
      </c>
      <c r="I951" s="6">
        <f>IF(E951&gt;=Markov!$B$3,1,0)</f>
        <v/>
      </c>
      <c r="J951" s="6">
        <f>I950</f>
        <v/>
      </c>
      <c r="K951" s="7">
        <f>MAR1!$B$5+MAR1!$C$5*COS(2*PI()*$C951/365)+MAR1!$D$5*SIN(2*PI()*$C951/365)</f>
        <v/>
      </c>
      <c r="L951" s="7">
        <f>MAR1!$B$6+MAR1!$C$6*COS(2*PI()*$C951/365)+MAR1!$D$6*SIN(2*PI()*$C951/365)</f>
        <v/>
      </c>
      <c r="M951" s="7">
        <f>MAR1!$B$7+MAR1!$C$7*COS(2*PI()*$C951/365)+MAR1!$D$7*SIN(2*PI()*$C951/365)</f>
        <v/>
      </c>
      <c r="N951" s="7">
        <f>F951-K951</f>
        <v/>
      </c>
      <c r="O951" s="7">
        <f>G951-L951</f>
        <v/>
      </c>
      <c r="P951" s="7">
        <f>H951-M951</f>
        <v/>
      </c>
      <c r="Q951" s="7">
        <f>IF($I951=1,(N951-MAR1!$B$11)/MAR1!$D$11,(N951-MAR1!$C$11)/MAR1!$E$11)</f>
        <v/>
      </c>
      <c r="R951" s="7">
        <f>IF($I951=1,(O951-MAR1!$B$12)/MAR1!$D$12,(O951-MAR1!$C$12)/MAR1!$E$12)</f>
        <v/>
      </c>
      <c r="S951" s="7">
        <f>IF($I951=1,(P951-MAR1!$B$13)/MAR1!$D$13,(P951-MAR1!$C$13)/MAR1!$E$13)</f>
        <v/>
      </c>
      <c r="U951" s="5" t="n">
        <v>950</v>
      </c>
      <c r="V951" s="5" t="n">
        <v>0.325768</v>
      </c>
      <c r="W951" s="5" t="n">
        <v>0.832628</v>
      </c>
      <c r="X951" s="5" t="n">
        <v>0.09560299999999999</v>
      </c>
      <c r="Y951" s="5" t="n">
        <v>0.624359</v>
      </c>
      <c r="Z951" s="5" t="n">
        <v>0.369857</v>
      </c>
    </row>
    <row r="952">
      <c r="A952" s="5" t="n">
        <v>951</v>
      </c>
      <c r="B952" s="5" t="n">
        <v>3</v>
      </c>
      <c r="C952" s="5" t="n">
        <v>221</v>
      </c>
      <c r="D952" s="5" t="n">
        <v>8</v>
      </c>
      <c r="E952" s="5" t="n">
        <v>0</v>
      </c>
      <c r="F952" s="5" t="n">
        <v>32.9</v>
      </c>
      <c r="G952" s="5" t="n">
        <v>24.9</v>
      </c>
      <c r="H952" s="5" t="n">
        <v>17.6</v>
      </c>
      <c r="I952" s="6">
        <f>IF(E952&gt;=Markov!$B$3,1,0)</f>
        <v/>
      </c>
      <c r="J952" s="6">
        <f>I951</f>
        <v/>
      </c>
      <c r="K952" s="7">
        <f>MAR1!$B$5+MAR1!$C$5*COS(2*PI()*$C952/365)+MAR1!$D$5*SIN(2*PI()*$C952/365)</f>
        <v/>
      </c>
      <c r="L952" s="7">
        <f>MAR1!$B$6+MAR1!$C$6*COS(2*PI()*$C952/365)+MAR1!$D$6*SIN(2*PI()*$C952/365)</f>
        <v/>
      </c>
      <c r="M952" s="7">
        <f>MAR1!$B$7+MAR1!$C$7*COS(2*PI()*$C952/365)+MAR1!$D$7*SIN(2*PI()*$C952/365)</f>
        <v/>
      </c>
      <c r="N952" s="7">
        <f>F952-K952</f>
        <v/>
      </c>
      <c r="O952" s="7">
        <f>G952-L952</f>
        <v/>
      </c>
      <c r="P952" s="7">
        <f>H952-M952</f>
        <v/>
      </c>
      <c r="Q952" s="7">
        <f>IF($I952=1,(N952-MAR1!$B$11)/MAR1!$D$11,(N952-MAR1!$C$11)/MAR1!$E$11)</f>
        <v/>
      </c>
      <c r="R952" s="7">
        <f>IF($I952=1,(O952-MAR1!$B$12)/MAR1!$D$12,(O952-MAR1!$C$12)/MAR1!$E$12)</f>
        <v/>
      </c>
      <c r="S952" s="7">
        <f>IF($I952=1,(P952-MAR1!$B$13)/MAR1!$D$13,(P952-MAR1!$C$13)/MAR1!$E$13)</f>
        <v/>
      </c>
      <c r="U952" s="5" t="n">
        <v>951</v>
      </c>
      <c r="V952" s="5" t="n">
        <v>0.112696</v>
      </c>
      <c r="W952" s="5" t="n">
        <v>0.662242</v>
      </c>
      <c r="X952" s="5" t="n">
        <v>0.124484</v>
      </c>
      <c r="Y952" s="5" t="n">
        <v>0.149773</v>
      </c>
      <c r="Z952" s="5" t="n">
        <v>0.600316</v>
      </c>
    </row>
    <row r="953">
      <c r="A953" s="5" t="n">
        <v>952</v>
      </c>
      <c r="B953" s="5" t="n">
        <v>3</v>
      </c>
      <c r="C953" s="5" t="n">
        <v>222</v>
      </c>
      <c r="D953" s="5" t="n">
        <v>8</v>
      </c>
      <c r="E953" s="5" t="n">
        <v>16.3</v>
      </c>
      <c r="F953" s="5" t="n">
        <v>28.8</v>
      </c>
      <c r="G953" s="5" t="n">
        <v>24.5</v>
      </c>
      <c r="H953" s="5" t="n">
        <v>6.17</v>
      </c>
      <c r="I953" s="6">
        <f>IF(E953&gt;=Markov!$B$3,1,0)</f>
        <v/>
      </c>
      <c r="J953" s="6">
        <f>I952</f>
        <v/>
      </c>
      <c r="K953" s="7">
        <f>MAR1!$B$5+MAR1!$C$5*COS(2*PI()*$C953/365)+MAR1!$D$5*SIN(2*PI()*$C953/365)</f>
        <v/>
      </c>
      <c r="L953" s="7">
        <f>MAR1!$B$6+MAR1!$C$6*COS(2*PI()*$C953/365)+MAR1!$D$6*SIN(2*PI()*$C953/365)</f>
        <v/>
      </c>
      <c r="M953" s="7">
        <f>MAR1!$B$7+MAR1!$C$7*COS(2*PI()*$C953/365)+MAR1!$D$7*SIN(2*PI()*$C953/365)</f>
        <v/>
      </c>
      <c r="N953" s="7">
        <f>F953-K953</f>
        <v/>
      </c>
      <c r="O953" s="7">
        <f>G953-L953</f>
        <v/>
      </c>
      <c r="P953" s="7">
        <f>H953-M953</f>
        <v/>
      </c>
      <c r="Q953" s="7">
        <f>IF($I953=1,(N953-MAR1!$B$11)/MAR1!$D$11,(N953-MAR1!$C$11)/MAR1!$E$11)</f>
        <v/>
      </c>
      <c r="R953" s="7">
        <f>IF($I953=1,(O953-MAR1!$B$12)/MAR1!$D$12,(O953-MAR1!$C$12)/MAR1!$E$12)</f>
        <v/>
      </c>
      <c r="S953" s="7">
        <f>IF($I953=1,(P953-MAR1!$B$13)/MAR1!$D$13,(P953-MAR1!$C$13)/MAR1!$E$13)</f>
        <v/>
      </c>
      <c r="U953" s="5" t="n">
        <v>952</v>
      </c>
      <c r="V953" s="5" t="n">
        <v>0.735391</v>
      </c>
      <c r="W953" s="5" t="n">
        <v>0.447663</v>
      </c>
      <c r="X953" s="5" t="n">
        <v>0.284407</v>
      </c>
      <c r="Y953" s="5" t="n">
        <v>0.9644779999999999</v>
      </c>
      <c r="Z953" s="5" t="n">
        <v>0.220258</v>
      </c>
    </row>
    <row r="954">
      <c r="A954" s="5" t="n">
        <v>953</v>
      </c>
      <c r="B954" s="5" t="n">
        <v>3</v>
      </c>
      <c r="C954" s="5" t="n">
        <v>223</v>
      </c>
      <c r="D954" s="5" t="n">
        <v>8</v>
      </c>
      <c r="E954" s="5" t="n">
        <v>0</v>
      </c>
      <c r="F954" s="5" t="n">
        <v>31.1</v>
      </c>
      <c r="G954" s="5" t="n">
        <v>25.2</v>
      </c>
      <c r="H954" s="5" t="n">
        <v>15.54</v>
      </c>
      <c r="I954" s="6">
        <f>IF(E954&gt;=Markov!$B$3,1,0)</f>
        <v/>
      </c>
      <c r="J954" s="6">
        <f>I953</f>
        <v/>
      </c>
      <c r="K954" s="7">
        <f>MAR1!$B$5+MAR1!$C$5*COS(2*PI()*$C954/365)+MAR1!$D$5*SIN(2*PI()*$C954/365)</f>
        <v/>
      </c>
      <c r="L954" s="7">
        <f>MAR1!$B$6+MAR1!$C$6*COS(2*PI()*$C954/365)+MAR1!$D$6*SIN(2*PI()*$C954/365)</f>
        <v/>
      </c>
      <c r="M954" s="7">
        <f>MAR1!$B$7+MAR1!$C$7*COS(2*PI()*$C954/365)+MAR1!$D$7*SIN(2*PI()*$C954/365)</f>
        <v/>
      </c>
      <c r="N954" s="7">
        <f>F954-K954</f>
        <v/>
      </c>
      <c r="O954" s="7">
        <f>G954-L954</f>
        <v/>
      </c>
      <c r="P954" s="7">
        <f>H954-M954</f>
        <v/>
      </c>
      <c r="Q954" s="7">
        <f>IF($I954=1,(N954-MAR1!$B$11)/MAR1!$D$11,(N954-MAR1!$C$11)/MAR1!$E$11)</f>
        <v/>
      </c>
      <c r="R954" s="7">
        <f>IF($I954=1,(O954-MAR1!$B$12)/MAR1!$D$12,(O954-MAR1!$C$12)/MAR1!$E$12)</f>
        <v/>
      </c>
      <c r="S954" s="7">
        <f>IF($I954=1,(P954-MAR1!$B$13)/MAR1!$D$13,(P954-MAR1!$C$13)/MAR1!$E$13)</f>
        <v/>
      </c>
      <c r="U954" s="5" t="n">
        <v>953</v>
      </c>
      <c r="V954" s="5" t="n">
        <v>0.6430439999999999</v>
      </c>
      <c r="W954" s="5" t="n">
        <v>0.018105</v>
      </c>
      <c r="X954" s="5" t="n">
        <v>0.331822</v>
      </c>
      <c r="Y954" s="5" t="n">
        <v>0.037226</v>
      </c>
      <c r="Z954" s="5" t="n">
        <v>0.324021</v>
      </c>
    </row>
    <row r="955">
      <c r="A955" s="5" t="n">
        <v>954</v>
      </c>
      <c r="B955" s="5" t="n">
        <v>3</v>
      </c>
      <c r="C955" s="5" t="n">
        <v>224</v>
      </c>
      <c r="D955" s="5" t="n">
        <v>8</v>
      </c>
      <c r="E955" s="5" t="n">
        <v>6.6</v>
      </c>
      <c r="F955" s="5" t="n">
        <v>29.1</v>
      </c>
      <c r="G955" s="5" t="n">
        <v>24.2</v>
      </c>
      <c r="H955" s="5" t="n">
        <v>8.140000000000001</v>
      </c>
      <c r="I955" s="6">
        <f>IF(E955&gt;=Markov!$B$3,1,0)</f>
        <v/>
      </c>
      <c r="J955" s="6">
        <f>I954</f>
        <v/>
      </c>
      <c r="K955" s="7">
        <f>MAR1!$B$5+MAR1!$C$5*COS(2*PI()*$C955/365)+MAR1!$D$5*SIN(2*PI()*$C955/365)</f>
        <v/>
      </c>
      <c r="L955" s="7">
        <f>MAR1!$B$6+MAR1!$C$6*COS(2*PI()*$C955/365)+MAR1!$D$6*SIN(2*PI()*$C955/365)</f>
        <v/>
      </c>
      <c r="M955" s="7">
        <f>MAR1!$B$7+MAR1!$C$7*COS(2*PI()*$C955/365)+MAR1!$D$7*SIN(2*PI()*$C955/365)</f>
        <v/>
      </c>
      <c r="N955" s="7">
        <f>F955-K955</f>
        <v/>
      </c>
      <c r="O955" s="7">
        <f>G955-L955</f>
        <v/>
      </c>
      <c r="P955" s="7">
        <f>H955-M955</f>
        <v/>
      </c>
      <c r="Q955" s="7">
        <f>IF($I955=1,(N955-MAR1!$B$11)/MAR1!$D$11,(N955-MAR1!$C$11)/MAR1!$E$11)</f>
        <v/>
      </c>
      <c r="R955" s="7">
        <f>IF($I955=1,(O955-MAR1!$B$12)/MAR1!$D$12,(O955-MAR1!$C$12)/MAR1!$E$12)</f>
        <v/>
      </c>
      <c r="S955" s="7">
        <f>IF($I955=1,(P955-MAR1!$B$13)/MAR1!$D$13,(P955-MAR1!$C$13)/MAR1!$E$13)</f>
        <v/>
      </c>
      <c r="U955" s="5" t="n">
        <v>954</v>
      </c>
      <c r="V955" s="5" t="n">
        <v>0.658036</v>
      </c>
      <c r="W955" s="5" t="n">
        <v>0.008067</v>
      </c>
      <c r="X955" s="5" t="n">
        <v>0.566175</v>
      </c>
      <c r="Y955" s="5" t="n">
        <v>0.727697</v>
      </c>
      <c r="Z955" s="5" t="n">
        <v>0.420575</v>
      </c>
    </row>
    <row r="956">
      <c r="A956" s="5" t="n">
        <v>955</v>
      </c>
      <c r="B956" s="5" t="n">
        <v>3</v>
      </c>
      <c r="C956" s="5" t="n">
        <v>225</v>
      </c>
      <c r="D956" s="5" t="n">
        <v>8</v>
      </c>
      <c r="E956" s="5" t="n">
        <v>0</v>
      </c>
      <c r="F956" s="5" t="n">
        <v>32.3</v>
      </c>
      <c r="G956" s="5" t="n">
        <v>26</v>
      </c>
      <c r="H956" s="5" t="n">
        <v>12.93</v>
      </c>
      <c r="I956" s="6">
        <f>IF(E956&gt;=Markov!$B$3,1,0)</f>
        <v/>
      </c>
      <c r="J956" s="6">
        <f>I955</f>
        <v/>
      </c>
      <c r="K956" s="7">
        <f>MAR1!$B$5+MAR1!$C$5*COS(2*PI()*$C956/365)+MAR1!$D$5*SIN(2*PI()*$C956/365)</f>
        <v/>
      </c>
      <c r="L956" s="7">
        <f>MAR1!$B$6+MAR1!$C$6*COS(2*PI()*$C956/365)+MAR1!$D$6*SIN(2*PI()*$C956/365)</f>
        <v/>
      </c>
      <c r="M956" s="7">
        <f>MAR1!$B$7+MAR1!$C$7*COS(2*PI()*$C956/365)+MAR1!$D$7*SIN(2*PI()*$C956/365)</f>
        <v/>
      </c>
      <c r="N956" s="7">
        <f>F956-K956</f>
        <v/>
      </c>
      <c r="O956" s="7">
        <f>G956-L956</f>
        <v/>
      </c>
      <c r="P956" s="7">
        <f>H956-M956</f>
        <v/>
      </c>
      <c r="Q956" s="7">
        <f>IF($I956=1,(N956-MAR1!$B$11)/MAR1!$D$11,(N956-MAR1!$C$11)/MAR1!$E$11)</f>
        <v/>
      </c>
      <c r="R956" s="7">
        <f>IF($I956=1,(O956-MAR1!$B$12)/MAR1!$D$12,(O956-MAR1!$C$12)/MAR1!$E$12)</f>
        <v/>
      </c>
      <c r="S956" s="7">
        <f>IF($I956=1,(P956-MAR1!$B$13)/MAR1!$D$13,(P956-MAR1!$C$13)/MAR1!$E$13)</f>
        <v/>
      </c>
      <c r="U956" s="5" t="n">
        <v>955</v>
      </c>
      <c r="V956" s="5" t="n">
        <v>0.374012</v>
      </c>
      <c r="W956" s="5" t="n">
        <v>0.337105</v>
      </c>
      <c r="X956" s="5" t="n">
        <v>0.470486</v>
      </c>
      <c r="Y956" s="5" t="n">
        <v>0.10396</v>
      </c>
      <c r="Z956" s="5" t="n">
        <v>0.365919</v>
      </c>
    </row>
    <row r="957">
      <c r="A957" s="5" t="n">
        <v>956</v>
      </c>
      <c r="B957" s="5" t="n">
        <v>3</v>
      </c>
      <c r="C957" s="5" t="n">
        <v>226</v>
      </c>
      <c r="D957" s="5" t="n">
        <v>8</v>
      </c>
      <c r="E957" s="5" t="n">
        <v>0</v>
      </c>
      <c r="F957" s="5" t="n">
        <v>30.3</v>
      </c>
      <c r="G957" s="5" t="n">
        <v>25.8</v>
      </c>
      <c r="H957" s="5" t="n">
        <v>21.13</v>
      </c>
      <c r="I957" s="6">
        <f>IF(E957&gt;=Markov!$B$3,1,0)</f>
        <v/>
      </c>
      <c r="J957" s="6">
        <f>I956</f>
        <v/>
      </c>
      <c r="K957" s="7">
        <f>MAR1!$B$5+MAR1!$C$5*COS(2*PI()*$C957/365)+MAR1!$D$5*SIN(2*PI()*$C957/365)</f>
        <v/>
      </c>
      <c r="L957" s="7">
        <f>MAR1!$B$6+MAR1!$C$6*COS(2*PI()*$C957/365)+MAR1!$D$6*SIN(2*PI()*$C957/365)</f>
        <v/>
      </c>
      <c r="M957" s="7">
        <f>MAR1!$B$7+MAR1!$C$7*COS(2*PI()*$C957/365)+MAR1!$D$7*SIN(2*PI()*$C957/365)</f>
        <v/>
      </c>
      <c r="N957" s="7">
        <f>F957-K957</f>
        <v/>
      </c>
      <c r="O957" s="7">
        <f>G957-L957</f>
        <v/>
      </c>
      <c r="P957" s="7">
        <f>H957-M957</f>
        <v/>
      </c>
      <c r="Q957" s="7">
        <f>IF($I957=1,(N957-MAR1!$B$11)/MAR1!$D$11,(N957-MAR1!$C$11)/MAR1!$E$11)</f>
        <v/>
      </c>
      <c r="R957" s="7">
        <f>IF($I957=1,(O957-MAR1!$B$12)/MAR1!$D$12,(O957-MAR1!$C$12)/MAR1!$E$12)</f>
        <v/>
      </c>
      <c r="S957" s="7">
        <f>IF($I957=1,(P957-MAR1!$B$13)/MAR1!$D$13,(P957-MAR1!$C$13)/MAR1!$E$13)</f>
        <v/>
      </c>
      <c r="U957" s="5" t="n">
        <v>956</v>
      </c>
      <c r="V957" s="5" t="n">
        <v>0.131036</v>
      </c>
      <c r="W957" s="5" t="n">
        <v>0.050414</v>
      </c>
      <c r="X957" s="5" t="n">
        <v>0.803565</v>
      </c>
      <c r="Y957" s="5" t="n">
        <v>0.806504</v>
      </c>
      <c r="Z957" s="5" t="n">
        <v>0.525643</v>
      </c>
    </row>
    <row r="958">
      <c r="A958" s="5" t="n">
        <v>957</v>
      </c>
      <c r="B958" s="5" t="n">
        <v>3</v>
      </c>
      <c r="C958" s="5" t="n">
        <v>227</v>
      </c>
      <c r="D958" s="5" t="n">
        <v>8</v>
      </c>
      <c r="E958" s="5" t="n">
        <v>0</v>
      </c>
      <c r="F958" s="5" t="n">
        <v>29.3</v>
      </c>
      <c r="G958" s="5" t="n">
        <v>25.4</v>
      </c>
      <c r="H958" s="5" t="n">
        <v>14</v>
      </c>
      <c r="I958" s="6">
        <f>IF(E958&gt;=Markov!$B$3,1,0)</f>
        <v/>
      </c>
      <c r="J958" s="6">
        <f>I957</f>
        <v/>
      </c>
      <c r="K958" s="7">
        <f>MAR1!$B$5+MAR1!$C$5*COS(2*PI()*$C958/365)+MAR1!$D$5*SIN(2*PI()*$C958/365)</f>
        <v/>
      </c>
      <c r="L958" s="7">
        <f>MAR1!$B$6+MAR1!$C$6*COS(2*PI()*$C958/365)+MAR1!$D$6*SIN(2*PI()*$C958/365)</f>
        <v/>
      </c>
      <c r="M958" s="7">
        <f>MAR1!$B$7+MAR1!$C$7*COS(2*PI()*$C958/365)+MAR1!$D$7*SIN(2*PI()*$C958/365)</f>
        <v/>
      </c>
      <c r="N958" s="7">
        <f>F958-K958</f>
        <v/>
      </c>
      <c r="O958" s="7">
        <f>G958-L958</f>
        <v/>
      </c>
      <c r="P958" s="7">
        <f>H958-M958</f>
        <v/>
      </c>
      <c r="Q958" s="7">
        <f>IF($I958=1,(N958-MAR1!$B$11)/MAR1!$D$11,(N958-MAR1!$C$11)/MAR1!$E$11)</f>
        <v/>
      </c>
      <c r="R958" s="7">
        <f>IF($I958=1,(O958-MAR1!$B$12)/MAR1!$D$12,(O958-MAR1!$C$12)/MAR1!$E$12)</f>
        <v/>
      </c>
      <c r="S958" s="7">
        <f>IF($I958=1,(P958-MAR1!$B$13)/MAR1!$D$13,(P958-MAR1!$C$13)/MAR1!$E$13)</f>
        <v/>
      </c>
      <c r="U958" s="5" t="n">
        <v>957</v>
      </c>
      <c r="V958" s="5" t="n">
        <v>0.238253</v>
      </c>
      <c r="W958" s="5" t="n">
        <v>0.681127</v>
      </c>
      <c r="X958" s="5" t="n">
        <v>0.715468</v>
      </c>
      <c r="Y958" s="5" t="n">
        <v>0.9233980000000001</v>
      </c>
      <c r="Z958" s="5" t="n">
        <v>0.412344</v>
      </c>
    </row>
    <row r="959">
      <c r="A959" s="5" t="n">
        <v>958</v>
      </c>
      <c r="B959" s="5" t="n">
        <v>3</v>
      </c>
      <c r="C959" s="5" t="n">
        <v>228</v>
      </c>
      <c r="D959" s="5" t="n">
        <v>8</v>
      </c>
      <c r="E959" s="5" t="n">
        <v>0</v>
      </c>
      <c r="F959" s="5" t="n">
        <v>30.4</v>
      </c>
      <c r="G959" s="5" t="n">
        <v>24.5</v>
      </c>
      <c r="H959" s="5" t="n">
        <v>14.84</v>
      </c>
      <c r="I959" s="6">
        <f>IF(E959&gt;=Markov!$B$3,1,0)</f>
        <v/>
      </c>
      <c r="J959" s="6">
        <f>I958</f>
        <v/>
      </c>
      <c r="K959" s="7">
        <f>MAR1!$B$5+MAR1!$C$5*COS(2*PI()*$C959/365)+MAR1!$D$5*SIN(2*PI()*$C959/365)</f>
        <v/>
      </c>
      <c r="L959" s="7">
        <f>MAR1!$B$6+MAR1!$C$6*COS(2*PI()*$C959/365)+MAR1!$D$6*SIN(2*PI()*$C959/365)</f>
        <v/>
      </c>
      <c r="M959" s="7">
        <f>MAR1!$B$7+MAR1!$C$7*COS(2*PI()*$C959/365)+MAR1!$D$7*SIN(2*PI()*$C959/365)</f>
        <v/>
      </c>
      <c r="N959" s="7">
        <f>F959-K959</f>
        <v/>
      </c>
      <c r="O959" s="7">
        <f>G959-L959</f>
        <v/>
      </c>
      <c r="P959" s="7">
        <f>H959-M959</f>
        <v/>
      </c>
      <c r="Q959" s="7">
        <f>IF($I959=1,(N959-MAR1!$B$11)/MAR1!$D$11,(N959-MAR1!$C$11)/MAR1!$E$11)</f>
        <v/>
      </c>
      <c r="R959" s="7">
        <f>IF($I959=1,(O959-MAR1!$B$12)/MAR1!$D$12,(O959-MAR1!$C$12)/MAR1!$E$12)</f>
        <v/>
      </c>
      <c r="S959" s="7">
        <f>IF($I959=1,(P959-MAR1!$B$13)/MAR1!$D$13,(P959-MAR1!$C$13)/MAR1!$E$13)</f>
        <v/>
      </c>
      <c r="U959" s="5" t="n">
        <v>958</v>
      </c>
      <c r="V959" s="5" t="n">
        <v>0.02045</v>
      </c>
      <c r="W959" s="5" t="n">
        <v>0.381418</v>
      </c>
      <c r="X959" s="5" t="n">
        <v>0.813213</v>
      </c>
      <c r="Y959" s="5" t="n">
        <v>0.112608</v>
      </c>
      <c r="Z959" s="5" t="n">
        <v>0.7719</v>
      </c>
    </row>
    <row r="960">
      <c r="A960" s="5" t="n">
        <v>959</v>
      </c>
      <c r="B960" s="5" t="n">
        <v>3</v>
      </c>
      <c r="C960" s="5" t="n">
        <v>229</v>
      </c>
      <c r="D960" s="5" t="n">
        <v>8</v>
      </c>
      <c r="E960" s="5" t="n">
        <v>0</v>
      </c>
      <c r="F960" s="5" t="n">
        <v>31.9</v>
      </c>
      <c r="G960" s="5" t="n">
        <v>25.4</v>
      </c>
      <c r="H960" s="5" t="n">
        <v>16.31</v>
      </c>
      <c r="I960" s="6">
        <f>IF(E960&gt;=Markov!$B$3,1,0)</f>
        <v/>
      </c>
      <c r="J960" s="6">
        <f>I959</f>
        <v/>
      </c>
      <c r="K960" s="7">
        <f>MAR1!$B$5+MAR1!$C$5*COS(2*PI()*$C960/365)+MAR1!$D$5*SIN(2*PI()*$C960/365)</f>
        <v/>
      </c>
      <c r="L960" s="7">
        <f>MAR1!$B$6+MAR1!$C$6*COS(2*PI()*$C960/365)+MAR1!$D$6*SIN(2*PI()*$C960/365)</f>
        <v/>
      </c>
      <c r="M960" s="7">
        <f>MAR1!$B$7+MAR1!$C$7*COS(2*PI()*$C960/365)+MAR1!$D$7*SIN(2*PI()*$C960/365)</f>
        <v/>
      </c>
      <c r="N960" s="7">
        <f>F960-K960</f>
        <v/>
      </c>
      <c r="O960" s="7">
        <f>G960-L960</f>
        <v/>
      </c>
      <c r="P960" s="7">
        <f>H960-M960</f>
        <v/>
      </c>
      <c r="Q960" s="7">
        <f>IF($I960=1,(N960-MAR1!$B$11)/MAR1!$D$11,(N960-MAR1!$C$11)/MAR1!$E$11)</f>
        <v/>
      </c>
      <c r="R960" s="7">
        <f>IF($I960=1,(O960-MAR1!$B$12)/MAR1!$D$12,(O960-MAR1!$C$12)/MAR1!$E$12)</f>
        <v/>
      </c>
      <c r="S960" s="7">
        <f>IF($I960=1,(P960-MAR1!$B$13)/MAR1!$D$13,(P960-MAR1!$C$13)/MAR1!$E$13)</f>
        <v/>
      </c>
      <c r="U960" s="5" t="n">
        <v>959</v>
      </c>
      <c r="V960" s="5" t="n">
        <v>0.921495</v>
      </c>
      <c r="W960" s="5" t="n">
        <v>0.9980329999999999</v>
      </c>
      <c r="X960" s="5" t="n">
        <v>0.392848</v>
      </c>
      <c r="Y960" s="5" t="n">
        <v>0.363023</v>
      </c>
      <c r="Z960" s="5" t="n">
        <v>0.601127</v>
      </c>
    </row>
    <row r="961">
      <c r="A961" s="5" t="n">
        <v>960</v>
      </c>
      <c r="B961" s="5" t="n">
        <v>3</v>
      </c>
      <c r="C961" s="5" t="n">
        <v>230</v>
      </c>
      <c r="D961" s="5" t="n">
        <v>8</v>
      </c>
      <c r="E961" s="5" t="n">
        <v>0</v>
      </c>
      <c r="F961" s="5" t="n">
        <v>33.4</v>
      </c>
      <c r="G961" s="5" t="n">
        <v>25.2</v>
      </c>
      <c r="H961" s="5" t="n">
        <v>11.73</v>
      </c>
      <c r="I961" s="6">
        <f>IF(E961&gt;=Markov!$B$3,1,0)</f>
        <v/>
      </c>
      <c r="J961" s="6">
        <f>I960</f>
        <v/>
      </c>
      <c r="K961" s="7">
        <f>MAR1!$B$5+MAR1!$C$5*COS(2*PI()*$C961/365)+MAR1!$D$5*SIN(2*PI()*$C961/365)</f>
        <v/>
      </c>
      <c r="L961" s="7">
        <f>MAR1!$B$6+MAR1!$C$6*COS(2*PI()*$C961/365)+MAR1!$D$6*SIN(2*PI()*$C961/365)</f>
        <v/>
      </c>
      <c r="M961" s="7">
        <f>MAR1!$B$7+MAR1!$C$7*COS(2*PI()*$C961/365)+MAR1!$D$7*SIN(2*PI()*$C961/365)</f>
        <v/>
      </c>
      <c r="N961" s="7">
        <f>F961-K961</f>
        <v/>
      </c>
      <c r="O961" s="7">
        <f>G961-L961</f>
        <v/>
      </c>
      <c r="P961" s="7">
        <f>H961-M961</f>
        <v/>
      </c>
      <c r="Q961" s="7">
        <f>IF($I961=1,(N961-MAR1!$B$11)/MAR1!$D$11,(N961-MAR1!$C$11)/MAR1!$E$11)</f>
        <v/>
      </c>
      <c r="R961" s="7">
        <f>IF($I961=1,(O961-MAR1!$B$12)/MAR1!$D$12,(O961-MAR1!$C$12)/MAR1!$E$12)</f>
        <v/>
      </c>
      <c r="S961" s="7">
        <f>IF($I961=1,(P961-MAR1!$B$13)/MAR1!$D$13,(P961-MAR1!$C$13)/MAR1!$E$13)</f>
        <v/>
      </c>
      <c r="U961" s="5" t="n">
        <v>960</v>
      </c>
      <c r="V961" s="5" t="n">
        <v>0.192986</v>
      </c>
      <c r="W961" s="5" t="n">
        <v>0.430128</v>
      </c>
      <c r="X961" s="5" t="n">
        <v>0.464749</v>
      </c>
      <c r="Y961" s="5" t="n">
        <v>0.602793</v>
      </c>
      <c r="Z961" s="5" t="n">
        <v>0.478759</v>
      </c>
    </row>
    <row r="962">
      <c r="A962" s="5" t="n">
        <v>961</v>
      </c>
      <c r="B962" s="5" t="n">
        <v>3</v>
      </c>
      <c r="C962" s="5" t="n">
        <v>231</v>
      </c>
      <c r="D962" s="5" t="n">
        <v>8</v>
      </c>
      <c r="E962" s="5" t="n">
        <v>0</v>
      </c>
      <c r="F962" s="5" t="n">
        <v>31.7</v>
      </c>
      <c r="G962" s="5" t="n">
        <v>25.4</v>
      </c>
      <c r="H962" s="5" t="n">
        <v>14.09</v>
      </c>
      <c r="I962" s="6">
        <f>IF(E962&gt;=Markov!$B$3,1,0)</f>
        <v/>
      </c>
      <c r="J962" s="6">
        <f>I961</f>
        <v/>
      </c>
      <c r="K962" s="7">
        <f>MAR1!$B$5+MAR1!$C$5*COS(2*PI()*$C962/365)+MAR1!$D$5*SIN(2*PI()*$C962/365)</f>
        <v/>
      </c>
      <c r="L962" s="7">
        <f>MAR1!$B$6+MAR1!$C$6*COS(2*PI()*$C962/365)+MAR1!$D$6*SIN(2*PI()*$C962/365)</f>
        <v/>
      </c>
      <c r="M962" s="7">
        <f>MAR1!$B$7+MAR1!$C$7*COS(2*PI()*$C962/365)+MAR1!$D$7*SIN(2*PI()*$C962/365)</f>
        <v/>
      </c>
      <c r="N962" s="7">
        <f>F962-K962</f>
        <v/>
      </c>
      <c r="O962" s="7">
        <f>G962-L962</f>
        <v/>
      </c>
      <c r="P962" s="7">
        <f>H962-M962</f>
        <v/>
      </c>
      <c r="Q962" s="7">
        <f>IF($I962=1,(N962-MAR1!$B$11)/MAR1!$D$11,(N962-MAR1!$C$11)/MAR1!$E$11)</f>
        <v/>
      </c>
      <c r="R962" s="7">
        <f>IF($I962=1,(O962-MAR1!$B$12)/MAR1!$D$12,(O962-MAR1!$C$12)/MAR1!$E$12)</f>
        <v/>
      </c>
      <c r="S962" s="7">
        <f>IF($I962=1,(P962-MAR1!$B$13)/MAR1!$D$13,(P962-MAR1!$C$13)/MAR1!$E$13)</f>
        <v/>
      </c>
      <c r="U962" s="5" t="n">
        <v>961</v>
      </c>
      <c r="V962" s="5" t="n">
        <v>0.997417</v>
      </c>
      <c r="W962" s="5" t="n">
        <v>0.757271</v>
      </c>
      <c r="X962" s="5" t="n">
        <v>0.000167</v>
      </c>
      <c r="Y962" s="5" t="n">
        <v>0.545108</v>
      </c>
      <c r="Z962" s="5" t="n">
        <v>0.102486</v>
      </c>
    </row>
    <row r="963">
      <c r="A963" s="5" t="n">
        <v>962</v>
      </c>
      <c r="B963" s="5" t="n">
        <v>3</v>
      </c>
      <c r="C963" s="5" t="n">
        <v>232</v>
      </c>
      <c r="D963" s="5" t="n">
        <v>8</v>
      </c>
      <c r="E963" s="5" t="n">
        <v>0</v>
      </c>
      <c r="F963" s="5" t="n">
        <v>31.3</v>
      </c>
      <c r="G963" s="5" t="n">
        <v>23.1</v>
      </c>
      <c r="H963" s="5" t="n">
        <v>16.43</v>
      </c>
      <c r="I963" s="6">
        <f>IF(E963&gt;=Markov!$B$3,1,0)</f>
        <v/>
      </c>
      <c r="J963" s="6">
        <f>I962</f>
        <v/>
      </c>
      <c r="K963" s="7">
        <f>MAR1!$B$5+MAR1!$C$5*COS(2*PI()*$C963/365)+MAR1!$D$5*SIN(2*PI()*$C963/365)</f>
        <v/>
      </c>
      <c r="L963" s="7">
        <f>MAR1!$B$6+MAR1!$C$6*COS(2*PI()*$C963/365)+MAR1!$D$6*SIN(2*PI()*$C963/365)</f>
        <v/>
      </c>
      <c r="M963" s="7">
        <f>MAR1!$B$7+MAR1!$C$7*COS(2*PI()*$C963/365)+MAR1!$D$7*SIN(2*PI()*$C963/365)</f>
        <v/>
      </c>
      <c r="N963" s="7">
        <f>F963-K963</f>
        <v/>
      </c>
      <c r="O963" s="7">
        <f>G963-L963</f>
        <v/>
      </c>
      <c r="P963" s="7">
        <f>H963-M963</f>
        <v/>
      </c>
      <c r="Q963" s="7">
        <f>IF($I963=1,(N963-MAR1!$B$11)/MAR1!$D$11,(N963-MAR1!$C$11)/MAR1!$E$11)</f>
        <v/>
      </c>
      <c r="R963" s="7">
        <f>IF($I963=1,(O963-MAR1!$B$12)/MAR1!$D$12,(O963-MAR1!$C$12)/MAR1!$E$12)</f>
        <v/>
      </c>
      <c r="S963" s="7">
        <f>IF($I963=1,(P963-MAR1!$B$13)/MAR1!$D$13,(P963-MAR1!$C$13)/MAR1!$E$13)</f>
        <v/>
      </c>
      <c r="U963" s="5" t="n">
        <v>962</v>
      </c>
      <c r="V963" s="5" t="n">
        <v>0.155534</v>
      </c>
      <c r="W963" s="5" t="n">
        <v>0.16369</v>
      </c>
      <c r="X963" s="5" t="n">
        <v>0.801383</v>
      </c>
      <c r="Y963" s="5" t="n">
        <v>0.792731</v>
      </c>
      <c r="Z963" s="5" t="n">
        <v>0.868196</v>
      </c>
    </row>
    <row r="964">
      <c r="A964" s="5" t="n">
        <v>963</v>
      </c>
      <c r="B964" s="5" t="n">
        <v>3</v>
      </c>
      <c r="C964" s="5" t="n">
        <v>233</v>
      </c>
      <c r="D964" s="5" t="n">
        <v>8</v>
      </c>
      <c r="E964" s="5" t="n">
        <v>0</v>
      </c>
      <c r="F964" s="5" t="n">
        <v>31.9</v>
      </c>
      <c r="G964" s="5" t="n">
        <v>25.6</v>
      </c>
      <c r="H964" s="5" t="n">
        <v>14.46</v>
      </c>
      <c r="I964" s="6">
        <f>IF(E964&gt;=Markov!$B$3,1,0)</f>
        <v/>
      </c>
      <c r="J964" s="6">
        <f>I963</f>
        <v/>
      </c>
      <c r="K964" s="7">
        <f>MAR1!$B$5+MAR1!$C$5*COS(2*PI()*$C964/365)+MAR1!$D$5*SIN(2*PI()*$C964/365)</f>
        <v/>
      </c>
      <c r="L964" s="7">
        <f>MAR1!$B$6+MAR1!$C$6*COS(2*PI()*$C964/365)+MAR1!$D$6*SIN(2*PI()*$C964/365)</f>
        <v/>
      </c>
      <c r="M964" s="7">
        <f>MAR1!$B$7+MAR1!$C$7*COS(2*PI()*$C964/365)+MAR1!$D$7*SIN(2*PI()*$C964/365)</f>
        <v/>
      </c>
      <c r="N964" s="7">
        <f>F964-K964</f>
        <v/>
      </c>
      <c r="O964" s="7">
        <f>G964-L964</f>
        <v/>
      </c>
      <c r="P964" s="7">
        <f>H964-M964</f>
        <v/>
      </c>
      <c r="Q964" s="7">
        <f>IF($I964=1,(N964-MAR1!$B$11)/MAR1!$D$11,(N964-MAR1!$C$11)/MAR1!$E$11)</f>
        <v/>
      </c>
      <c r="R964" s="7">
        <f>IF($I964=1,(O964-MAR1!$B$12)/MAR1!$D$12,(O964-MAR1!$C$12)/MAR1!$E$12)</f>
        <v/>
      </c>
      <c r="S964" s="7">
        <f>IF($I964=1,(P964-MAR1!$B$13)/MAR1!$D$13,(P964-MAR1!$C$13)/MAR1!$E$13)</f>
        <v/>
      </c>
      <c r="U964" s="5" t="n">
        <v>963</v>
      </c>
      <c r="V964" s="5" t="n">
        <v>0.99092</v>
      </c>
      <c r="W964" s="5" t="n">
        <v>0.06904399999999999</v>
      </c>
      <c r="X964" s="5" t="n">
        <v>0.535612</v>
      </c>
      <c r="Y964" s="5" t="n">
        <v>0.788066</v>
      </c>
      <c r="Z964" s="5" t="n">
        <v>0.058856</v>
      </c>
    </row>
    <row r="965">
      <c r="A965" s="5" t="n">
        <v>964</v>
      </c>
      <c r="B965" s="5" t="n">
        <v>3</v>
      </c>
      <c r="C965" s="5" t="n">
        <v>234</v>
      </c>
      <c r="D965" s="5" t="n">
        <v>8</v>
      </c>
      <c r="E965" s="5" t="n">
        <v>33.2</v>
      </c>
      <c r="F965" s="5" t="n">
        <v>30.8</v>
      </c>
      <c r="G965" s="5" t="n">
        <v>25.5</v>
      </c>
      <c r="H965" s="5" t="n">
        <v>8.380000000000001</v>
      </c>
      <c r="I965" s="6">
        <f>IF(E965&gt;=Markov!$B$3,1,0)</f>
        <v/>
      </c>
      <c r="J965" s="6">
        <f>I964</f>
        <v/>
      </c>
      <c r="K965" s="7">
        <f>MAR1!$B$5+MAR1!$C$5*COS(2*PI()*$C965/365)+MAR1!$D$5*SIN(2*PI()*$C965/365)</f>
        <v/>
      </c>
      <c r="L965" s="7">
        <f>MAR1!$B$6+MAR1!$C$6*COS(2*PI()*$C965/365)+MAR1!$D$6*SIN(2*PI()*$C965/365)</f>
        <v/>
      </c>
      <c r="M965" s="7">
        <f>MAR1!$B$7+MAR1!$C$7*COS(2*PI()*$C965/365)+MAR1!$D$7*SIN(2*PI()*$C965/365)</f>
        <v/>
      </c>
      <c r="N965" s="7">
        <f>F965-K965</f>
        <v/>
      </c>
      <c r="O965" s="7">
        <f>G965-L965</f>
        <v/>
      </c>
      <c r="P965" s="7">
        <f>H965-M965</f>
        <v/>
      </c>
      <c r="Q965" s="7">
        <f>IF($I965=1,(N965-MAR1!$B$11)/MAR1!$D$11,(N965-MAR1!$C$11)/MAR1!$E$11)</f>
        <v/>
      </c>
      <c r="R965" s="7">
        <f>IF($I965=1,(O965-MAR1!$B$12)/MAR1!$D$12,(O965-MAR1!$C$12)/MAR1!$E$12)</f>
        <v/>
      </c>
      <c r="S965" s="7">
        <f>IF($I965=1,(P965-MAR1!$B$13)/MAR1!$D$13,(P965-MAR1!$C$13)/MAR1!$E$13)</f>
        <v/>
      </c>
      <c r="U965" s="5" t="n">
        <v>964</v>
      </c>
      <c r="V965" s="5" t="n">
        <v>0.307696</v>
      </c>
      <c r="W965" s="5" t="n">
        <v>0.92589</v>
      </c>
      <c r="X965" s="5" t="n">
        <v>0.713221</v>
      </c>
      <c r="Y965" s="5" t="n">
        <v>0.247761</v>
      </c>
      <c r="Z965" s="5" t="n">
        <v>0.665205</v>
      </c>
    </row>
    <row r="966">
      <c r="A966" s="5" t="n">
        <v>965</v>
      </c>
      <c r="B966" s="5" t="n">
        <v>3</v>
      </c>
      <c r="C966" s="5" t="n">
        <v>235</v>
      </c>
      <c r="D966" s="5" t="n">
        <v>8</v>
      </c>
      <c r="E966" s="5" t="n">
        <v>8.4</v>
      </c>
      <c r="F966" s="5" t="n">
        <v>30.9</v>
      </c>
      <c r="G966" s="5" t="n">
        <v>24</v>
      </c>
      <c r="H966" s="5" t="n">
        <v>4.99</v>
      </c>
      <c r="I966" s="6">
        <f>IF(E966&gt;=Markov!$B$3,1,0)</f>
        <v/>
      </c>
      <c r="J966" s="6">
        <f>I965</f>
        <v/>
      </c>
      <c r="K966" s="7">
        <f>MAR1!$B$5+MAR1!$C$5*COS(2*PI()*$C966/365)+MAR1!$D$5*SIN(2*PI()*$C966/365)</f>
        <v/>
      </c>
      <c r="L966" s="7">
        <f>MAR1!$B$6+MAR1!$C$6*COS(2*PI()*$C966/365)+MAR1!$D$6*SIN(2*PI()*$C966/365)</f>
        <v/>
      </c>
      <c r="M966" s="7">
        <f>MAR1!$B$7+MAR1!$C$7*COS(2*PI()*$C966/365)+MAR1!$D$7*SIN(2*PI()*$C966/365)</f>
        <v/>
      </c>
      <c r="N966" s="7">
        <f>F966-K966</f>
        <v/>
      </c>
      <c r="O966" s="7">
        <f>G966-L966</f>
        <v/>
      </c>
      <c r="P966" s="7">
        <f>H966-M966</f>
        <v/>
      </c>
      <c r="Q966" s="7">
        <f>IF($I966=1,(N966-MAR1!$B$11)/MAR1!$D$11,(N966-MAR1!$C$11)/MAR1!$E$11)</f>
        <v/>
      </c>
      <c r="R966" s="7">
        <f>IF($I966=1,(O966-MAR1!$B$12)/MAR1!$D$12,(O966-MAR1!$C$12)/MAR1!$E$12)</f>
        <v/>
      </c>
      <c r="S966" s="7">
        <f>IF($I966=1,(P966-MAR1!$B$13)/MAR1!$D$13,(P966-MAR1!$C$13)/MAR1!$E$13)</f>
        <v/>
      </c>
      <c r="U966" s="5" t="n">
        <v>965</v>
      </c>
      <c r="V966" s="5" t="n">
        <v>0.023192</v>
      </c>
      <c r="W966" s="5" t="n">
        <v>0.417676</v>
      </c>
      <c r="X966" s="5" t="n">
        <v>0.178237</v>
      </c>
      <c r="Y966" s="5" t="n">
        <v>0.299986</v>
      </c>
      <c r="Z966" s="5" t="n">
        <v>0.958444</v>
      </c>
    </row>
    <row r="967">
      <c r="A967" s="5" t="n">
        <v>966</v>
      </c>
      <c r="B967" s="5" t="n">
        <v>3</v>
      </c>
      <c r="C967" s="5" t="n">
        <v>236</v>
      </c>
      <c r="D967" s="5" t="n">
        <v>8</v>
      </c>
      <c r="E967" s="5" t="n">
        <v>0</v>
      </c>
      <c r="F967" s="5" t="n">
        <v>31.1</v>
      </c>
      <c r="G967" s="5" t="n">
        <v>25.6</v>
      </c>
      <c r="H967" s="5" t="n">
        <v>16.86</v>
      </c>
      <c r="I967" s="6">
        <f>IF(E967&gt;=Markov!$B$3,1,0)</f>
        <v/>
      </c>
      <c r="J967" s="6">
        <f>I966</f>
        <v/>
      </c>
      <c r="K967" s="7">
        <f>MAR1!$B$5+MAR1!$C$5*COS(2*PI()*$C967/365)+MAR1!$D$5*SIN(2*PI()*$C967/365)</f>
        <v/>
      </c>
      <c r="L967" s="7">
        <f>MAR1!$B$6+MAR1!$C$6*COS(2*PI()*$C967/365)+MAR1!$D$6*SIN(2*PI()*$C967/365)</f>
        <v/>
      </c>
      <c r="M967" s="7">
        <f>MAR1!$B$7+MAR1!$C$7*COS(2*PI()*$C967/365)+MAR1!$D$7*SIN(2*PI()*$C967/365)</f>
        <v/>
      </c>
      <c r="N967" s="7">
        <f>F967-K967</f>
        <v/>
      </c>
      <c r="O967" s="7">
        <f>G967-L967</f>
        <v/>
      </c>
      <c r="P967" s="7">
        <f>H967-M967</f>
        <v/>
      </c>
      <c r="Q967" s="7">
        <f>IF($I967=1,(N967-MAR1!$B$11)/MAR1!$D$11,(N967-MAR1!$C$11)/MAR1!$E$11)</f>
        <v/>
      </c>
      <c r="R967" s="7">
        <f>IF($I967=1,(O967-MAR1!$B$12)/MAR1!$D$12,(O967-MAR1!$C$12)/MAR1!$E$12)</f>
        <v/>
      </c>
      <c r="S967" s="7">
        <f>IF($I967=1,(P967-MAR1!$B$13)/MAR1!$D$13,(P967-MAR1!$C$13)/MAR1!$E$13)</f>
        <v/>
      </c>
      <c r="U967" s="5" t="n">
        <v>966</v>
      </c>
      <c r="V967" s="5" t="n">
        <v>0.478606</v>
      </c>
      <c r="W967" s="5" t="n">
        <v>0.221195</v>
      </c>
      <c r="X967" s="5" t="n">
        <v>0.135732</v>
      </c>
      <c r="Y967" s="5" t="n">
        <v>0.790152</v>
      </c>
      <c r="Z967" s="5" t="n">
        <v>0.60724</v>
      </c>
    </row>
    <row r="968">
      <c r="A968" s="5" t="n">
        <v>967</v>
      </c>
      <c r="B968" s="5" t="n">
        <v>3</v>
      </c>
      <c r="C968" s="5" t="n">
        <v>237</v>
      </c>
      <c r="D968" s="5" t="n">
        <v>8</v>
      </c>
      <c r="E968" s="5" t="n">
        <v>25</v>
      </c>
      <c r="F968" s="5" t="n">
        <v>28.6</v>
      </c>
      <c r="G968" s="5" t="n">
        <v>22.3</v>
      </c>
      <c r="H968" s="5" t="n">
        <v>8.94</v>
      </c>
      <c r="I968" s="6">
        <f>IF(E968&gt;=Markov!$B$3,1,0)</f>
        <v/>
      </c>
      <c r="J968" s="6">
        <f>I967</f>
        <v/>
      </c>
      <c r="K968" s="7">
        <f>MAR1!$B$5+MAR1!$C$5*COS(2*PI()*$C968/365)+MAR1!$D$5*SIN(2*PI()*$C968/365)</f>
        <v/>
      </c>
      <c r="L968" s="7">
        <f>MAR1!$B$6+MAR1!$C$6*COS(2*PI()*$C968/365)+MAR1!$D$6*SIN(2*PI()*$C968/365)</f>
        <v/>
      </c>
      <c r="M968" s="7">
        <f>MAR1!$B$7+MAR1!$C$7*COS(2*PI()*$C968/365)+MAR1!$D$7*SIN(2*PI()*$C968/365)</f>
        <v/>
      </c>
      <c r="N968" s="7">
        <f>F968-K968</f>
        <v/>
      </c>
      <c r="O968" s="7">
        <f>G968-L968</f>
        <v/>
      </c>
      <c r="P968" s="7">
        <f>H968-M968</f>
        <v/>
      </c>
      <c r="Q968" s="7">
        <f>IF($I968=1,(N968-MAR1!$B$11)/MAR1!$D$11,(N968-MAR1!$C$11)/MAR1!$E$11)</f>
        <v/>
      </c>
      <c r="R968" s="7">
        <f>IF($I968=1,(O968-MAR1!$B$12)/MAR1!$D$12,(O968-MAR1!$C$12)/MAR1!$E$12)</f>
        <v/>
      </c>
      <c r="S968" s="7">
        <f>IF($I968=1,(P968-MAR1!$B$13)/MAR1!$D$13,(P968-MAR1!$C$13)/MAR1!$E$13)</f>
        <v/>
      </c>
      <c r="U968" s="5" t="n">
        <v>967</v>
      </c>
      <c r="V968" s="5" t="n">
        <v>0.406512</v>
      </c>
      <c r="W968" s="5" t="n">
        <v>0.345891</v>
      </c>
      <c r="X968" s="5" t="n">
        <v>0.524214</v>
      </c>
      <c r="Y968" s="5" t="n">
        <v>0.2993</v>
      </c>
      <c r="Z968" s="5" t="n">
        <v>0.150669</v>
      </c>
    </row>
    <row r="969">
      <c r="A969" s="5" t="n">
        <v>968</v>
      </c>
      <c r="B969" s="5" t="n">
        <v>3</v>
      </c>
      <c r="C969" s="5" t="n">
        <v>238</v>
      </c>
      <c r="D969" s="5" t="n">
        <v>8</v>
      </c>
      <c r="E969" s="5" t="n">
        <v>0</v>
      </c>
      <c r="F969" s="5" t="n">
        <v>28.4</v>
      </c>
      <c r="G969" s="5" t="n">
        <v>23</v>
      </c>
      <c r="H969" s="5" t="n">
        <v>17.72</v>
      </c>
      <c r="I969" s="6">
        <f>IF(E969&gt;=Markov!$B$3,1,0)</f>
        <v/>
      </c>
      <c r="J969" s="6">
        <f>I968</f>
        <v/>
      </c>
      <c r="K969" s="7">
        <f>MAR1!$B$5+MAR1!$C$5*COS(2*PI()*$C969/365)+MAR1!$D$5*SIN(2*PI()*$C969/365)</f>
        <v/>
      </c>
      <c r="L969" s="7">
        <f>MAR1!$B$6+MAR1!$C$6*COS(2*PI()*$C969/365)+MAR1!$D$6*SIN(2*PI()*$C969/365)</f>
        <v/>
      </c>
      <c r="M969" s="7">
        <f>MAR1!$B$7+MAR1!$C$7*COS(2*PI()*$C969/365)+MAR1!$D$7*SIN(2*PI()*$C969/365)</f>
        <v/>
      </c>
      <c r="N969" s="7">
        <f>F969-K969</f>
        <v/>
      </c>
      <c r="O969" s="7">
        <f>G969-L969</f>
        <v/>
      </c>
      <c r="P969" s="7">
        <f>H969-M969</f>
        <v/>
      </c>
      <c r="Q969" s="7">
        <f>IF($I969=1,(N969-MAR1!$B$11)/MAR1!$D$11,(N969-MAR1!$C$11)/MAR1!$E$11)</f>
        <v/>
      </c>
      <c r="R969" s="7">
        <f>IF($I969=1,(O969-MAR1!$B$12)/MAR1!$D$12,(O969-MAR1!$C$12)/MAR1!$E$12)</f>
        <v/>
      </c>
      <c r="S969" s="7">
        <f>IF($I969=1,(P969-MAR1!$B$13)/MAR1!$D$13,(P969-MAR1!$C$13)/MAR1!$E$13)</f>
        <v/>
      </c>
      <c r="U969" s="5" t="n">
        <v>968</v>
      </c>
      <c r="V969" s="5" t="n">
        <v>0.048864</v>
      </c>
      <c r="W969" s="5" t="n">
        <v>0.6090410000000001</v>
      </c>
      <c r="X969" s="5" t="n">
        <v>0.08684799999999999</v>
      </c>
      <c r="Y969" s="5" t="n">
        <v>0.609717</v>
      </c>
      <c r="Z969" s="5" t="n">
        <v>0.7339869999999999</v>
      </c>
    </row>
    <row r="970">
      <c r="A970" s="5" t="n">
        <v>969</v>
      </c>
      <c r="B970" s="5" t="n">
        <v>3</v>
      </c>
      <c r="C970" s="5" t="n">
        <v>239</v>
      </c>
      <c r="D970" s="5" t="n">
        <v>8</v>
      </c>
      <c r="E970" s="5" t="n">
        <v>0</v>
      </c>
      <c r="F970" s="5" t="n">
        <v>31.5</v>
      </c>
      <c r="G970" s="5" t="n">
        <v>24.4</v>
      </c>
      <c r="H970" s="5" t="n">
        <v>16.25</v>
      </c>
      <c r="I970" s="6">
        <f>IF(E970&gt;=Markov!$B$3,1,0)</f>
        <v/>
      </c>
      <c r="J970" s="6">
        <f>I969</f>
        <v/>
      </c>
      <c r="K970" s="7">
        <f>MAR1!$B$5+MAR1!$C$5*COS(2*PI()*$C970/365)+MAR1!$D$5*SIN(2*PI()*$C970/365)</f>
        <v/>
      </c>
      <c r="L970" s="7">
        <f>MAR1!$B$6+MAR1!$C$6*COS(2*PI()*$C970/365)+MAR1!$D$6*SIN(2*PI()*$C970/365)</f>
        <v/>
      </c>
      <c r="M970" s="7">
        <f>MAR1!$B$7+MAR1!$C$7*COS(2*PI()*$C970/365)+MAR1!$D$7*SIN(2*PI()*$C970/365)</f>
        <v/>
      </c>
      <c r="N970" s="7">
        <f>F970-K970</f>
        <v/>
      </c>
      <c r="O970" s="7">
        <f>G970-L970</f>
        <v/>
      </c>
      <c r="P970" s="7">
        <f>H970-M970</f>
        <v/>
      </c>
      <c r="Q970" s="7">
        <f>IF($I970=1,(N970-MAR1!$B$11)/MAR1!$D$11,(N970-MAR1!$C$11)/MAR1!$E$11)</f>
        <v/>
      </c>
      <c r="R970" s="7">
        <f>IF($I970=1,(O970-MAR1!$B$12)/MAR1!$D$12,(O970-MAR1!$C$12)/MAR1!$E$12)</f>
        <v/>
      </c>
      <c r="S970" s="7">
        <f>IF($I970=1,(P970-MAR1!$B$13)/MAR1!$D$13,(P970-MAR1!$C$13)/MAR1!$E$13)</f>
        <v/>
      </c>
      <c r="U970" s="5" t="n">
        <v>969</v>
      </c>
      <c r="V970" s="5" t="n">
        <v>0.364657</v>
      </c>
      <c r="W970" s="5" t="n">
        <v>0.500211</v>
      </c>
      <c r="X970" s="5" t="n">
        <v>0.472297</v>
      </c>
      <c r="Y970" s="5" t="n">
        <v>0.863498</v>
      </c>
      <c r="Z970" s="5" t="n">
        <v>0.707582</v>
      </c>
    </row>
    <row r="971">
      <c r="A971" s="5" t="n">
        <v>970</v>
      </c>
      <c r="B971" s="5" t="n">
        <v>3</v>
      </c>
      <c r="C971" s="5" t="n">
        <v>240</v>
      </c>
      <c r="D971" s="5" t="n">
        <v>8</v>
      </c>
      <c r="E971" s="5" t="n">
        <v>0</v>
      </c>
      <c r="F971" s="5" t="n">
        <v>29.3</v>
      </c>
      <c r="G971" s="5" t="n">
        <v>24.3</v>
      </c>
      <c r="H971" s="5" t="n">
        <v>13.1</v>
      </c>
      <c r="I971" s="6">
        <f>IF(E971&gt;=Markov!$B$3,1,0)</f>
        <v/>
      </c>
      <c r="J971" s="6">
        <f>I970</f>
        <v/>
      </c>
      <c r="K971" s="7">
        <f>MAR1!$B$5+MAR1!$C$5*COS(2*PI()*$C971/365)+MAR1!$D$5*SIN(2*PI()*$C971/365)</f>
        <v/>
      </c>
      <c r="L971" s="7">
        <f>MAR1!$B$6+MAR1!$C$6*COS(2*PI()*$C971/365)+MAR1!$D$6*SIN(2*PI()*$C971/365)</f>
        <v/>
      </c>
      <c r="M971" s="7">
        <f>MAR1!$B$7+MAR1!$C$7*COS(2*PI()*$C971/365)+MAR1!$D$7*SIN(2*PI()*$C971/365)</f>
        <v/>
      </c>
      <c r="N971" s="7">
        <f>F971-K971</f>
        <v/>
      </c>
      <c r="O971" s="7">
        <f>G971-L971</f>
        <v/>
      </c>
      <c r="P971" s="7">
        <f>H971-M971</f>
        <v/>
      </c>
      <c r="Q971" s="7">
        <f>IF($I971=1,(N971-MAR1!$B$11)/MAR1!$D$11,(N971-MAR1!$C$11)/MAR1!$E$11)</f>
        <v/>
      </c>
      <c r="R971" s="7">
        <f>IF($I971=1,(O971-MAR1!$B$12)/MAR1!$D$12,(O971-MAR1!$C$12)/MAR1!$E$12)</f>
        <v/>
      </c>
      <c r="S971" s="7">
        <f>IF($I971=1,(P971-MAR1!$B$13)/MAR1!$D$13,(P971-MAR1!$C$13)/MAR1!$E$13)</f>
        <v/>
      </c>
      <c r="U971" s="5" t="n">
        <v>970</v>
      </c>
      <c r="V971" s="5" t="n">
        <v>0.719162</v>
      </c>
      <c r="W971" s="5" t="n">
        <v>0.420695</v>
      </c>
      <c r="X971" s="5" t="n">
        <v>0.352655</v>
      </c>
      <c r="Y971" s="5" t="n">
        <v>0.223512</v>
      </c>
      <c r="Z971" s="5" t="n">
        <v>0.591509</v>
      </c>
    </row>
    <row r="972">
      <c r="A972" s="5" t="n">
        <v>971</v>
      </c>
      <c r="B972" s="5" t="n">
        <v>3</v>
      </c>
      <c r="C972" s="5" t="n">
        <v>241</v>
      </c>
      <c r="D972" s="5" t="n">
        <v>8</v>
      </c>
      <c r="E972" s="5" t="n">
        <v>0</v>
      </c>
      <c r="F972" s="5" t="n">
        <v>29.1</v>
      </c>
      <c r="G972" s="5" t="n">
        <v>24.2</v>
      </c>
      <c r="H972" s="5" t="n">
        <v>13.42</v>
      </c>
      <c r="I972" s="6">
        <f>IF(E972&gt;=Markov!$B$3,1,0)</f>
        <v/>
      </c>
      <c r="J972" s="6">
        <f>I971</f>
        <v/>
      </c>
      <c r="K972" s="7">
        <f>MAR1!$B$5+MAR1!$C$5*COS(2*PI()*$C972/365)+MAR1!$D$5*SIN(2*PI()*$C972/365)</f>
        <v/>
      </c>
      <c r="L972" s="7">
        <f>MAR1!$B$6+MAR1!$C$6*COS(2*PI()*$C972/365)+MAR1!$D$6*SIN(2*PI()*$C972/365)</f>
        <v/>
      </c>
      <c r="M972" s="7">
        <f>MAR1!$B$7+MAR1!$C$7*COS(2*PI()*$C972/365)+MAR1!$D$7*SIN(2*PI()*$C972/365)</f>
        <v/>
      </c>
      <c r="N972" s="7">
        <f>F972-K972</f>
        <v/>
      </c>
      <c r="O972" s="7">
        <f>G972-L972</f>
        <v/>
      </c>
      <c r="P972" s="7">
        <f>H972-M972</f>
        <v/>
      </c>
      <c r="Q972" s="7">
        <f>IF($I972=1,(N972-MAR1!$B$11)/MAR1!$D$11,(N972-MAR1!$C$11)/MAR1!$E$11)</f>
        <v/>
      </c>
      <c r="R972" s="7">
        <f>IF($I972=1,(O972-MAR1!$B$12)/MAR1!$D$12,(O972-MAR1!$C$12)/MAR1!$E$12)</f>
        <v/>
      </c>
      <c r="S972" s="7">
        <f>IF($I972=1,(P972-MAR1!$B$13)/MAR1!$D$13,(P972-MAR1!$C$13)/MAR1!$E$13)</f>
        <v/>
      </c>
      <c r="U972" s="5" t="n">
        <v>971</v>
      </c>
      <c r="V972" s="5" t="n">
        <v>0.141659</v>
      </c>
      <c r="W972" s="5" t="n">
        <v>0.7813560000000001</v>
      </c>
      <c r="X972" s="5" t="n">
        <v>0.343313</v>
      </c>
      <c r="Y972" s="5" t="n">
        <v>0.8982329999999999</v>
      </c>
      <c r="Z972" s="5" t="n">
        <v>0.941697</v>
      </c>
    </row>
    <row r="973">
      <c r="A973" s="5" t="n">
        <v>972</v>
      </c>
      <c r="B973" s="5" t="n">
        <v>3</v>
      </c>
      <c r="C973" s="5" t="n">
        <v>242</v>
      </c>
      <c r="D973" s="5" t="n">
        <v>8</v>
      </c>
      <c r="E973" s="5" t="n">
        <v>0</v>
      </c>
      <c r="F973" s="5" t="n">
        <v>30.3</v>
      </c>
      <c r="G973" s="5" t="n">
        <v>24.6</v>
      </c>
      <c r="H973" s="5" t="n">
        <v>12.52</v>
      </c>
      <c r="I973" s="6">
        <f>IF(E973&gt;=Markov!$B$3,1,0)</f>
        <v/>
      </c>
      <c r="J973" s="6">
        <f>I972</f>
        <v/>
      </c>
      <c r="K973" s="7">
        <f>MAR1!$B$5+MAR1!$C$5*COS(2*PI()*$C973/365)+MAR1!$D$5*SIN(2*PI()*$C973/365)</f>
        <v/>
      </c>
      <c r="L973" s="7">
        <f>MAR1!$B$6+MAR1!$C$6*COS(2*PI()*$C973/365)+MAR1!$D$6*SIN(2*PI()*$C973/365)</f>
        <v/>
      </c>
      <c r="M973" s="7">
        <f>MAR1!$B$7+MAR1!$C$7*COS(2*PI()*$C973/365)+MAR1!$D$7*SIN(2*PI()*$C973/365)</f>
        <v/>
      </c>
      <c r="N973" s="7">
        <f>F973-K973</f>
        <v/>
      </c>
      <c r="O973" s="7">
        <f>G973-L973</f>
        <v/>
      </c>
      <c r="P973" s="7">
        <f>H973-M973</f>
        <v/>
      </c>
      <c r="Q973" s="7">
        <f>IF($I973=1,(N973-MAR1!$B$11)/MAR1!$D$11,(N973-MAR1!$C$11)/MAR1!$E$11)</f>
        <v/>
      </c>
      <c r="R973" s="7">
        <f>IF($I973=1,(O973-MAR1!$B$12)/MAR1!$D$12,(O973-MAR1!$C$12)/MAR1!$E$12)</f>
        <v/>
      </c>
      <c r="S973" s="7">
        <f>IF($I973=1,(P973-MAR1!$B$13)/MAR1!$D$13,(P973-MAR1!$C$13)/MAR1!$E$13)</f>
        <v/>
      </c>
      <c r="U973" s="5" t="n">
        <v>972</v>
      </c>
      <c r="V973" s="5" t="n">
        <v>0.635942</v>
      </c>
      <c r="W973" s="5" t="n">
        <v>0.998537</v>
      </c>
      <c r="X973" s="5" t="n">
        <v>0.169389</v>
      </c>
      <c r="Y973" s="5" t="n">
        <v>0.179252</v>
      </c>
      <c r="Z973" s="5" t="n">
        <v>0.385868</v>
      </c>
    </row>
    <row r="974">
      <c r="A974" s="5" t="n">
        <v>973</v>
      </c>
      <c r="B974" s="5" t="n">
        <v>3</v>
      </c>
      <c r="C974" s="5" t="n">
        <v>243</v>
      </c>
      <c r="D974" s="5" t="n">
        <v>8</v>
      </c>
      <c r="E974" s="5" t="n">
        <v>1.7</v>
      </c>
      <c r="F974" s="5" t="n">
        <v>25.6</v>
      </c>
      <c r="G974" s="5" t="n">
        <v>22.3</v>
      </c>
      <c r="H974" s="5" t="n">
        <v>7.67</v>
      </c>
      <c r="I974" s="6">
        <f>IF(E974&gt;=Markov!$B$3,1,0)</f>
        <v/>
      </c>
      <c r="J974" s="6">
        <f>I973</f>
        <v/>
      </c>
      <c r="K974" s="7">
        <f>MAR1!$B$5+MAR1!$C$5*COS(2*PI()*$C974/365)+MAR1!$D$5*SIN(2*PI()*$C974/365)</f>
        <v/>
      </c>
      <c r="L974" s="7">
        <f>MAR1!$B$6+MAR1!$C$6*COS(2*PI()*$C974/365)+MAR1!$D$6*SIN(2*PI()*$C974/365)</f>
        <v/>
      </c>
      <c r="M974" s="7">
        <f>MAR1!$B$7+MAR1!$C$7*COS(2*PI()*$C974/365)+MAR1!$D$7*SIN(2*PI()*$C974/365)</f>
        <v/>
      </c>
      <c r="N974" s="7">
        <f>F974-K974</f>
        <v/>
      </c>
      <c r="O974" s="7">
        <f>G974-L974</f>
        <v/>
      </c>
      <c r="P974" s="7">
        <f>H974-M974</f>
        <v/>
      </c>
      <c r="Q974" s="7">
        <f>IF($I974=1,(N974-MAR1!$B$11)/MAR1!$D$11,(N974-MAR1!$C$11)/MAR1!$E$11)</f>
        <v/>
      </c>
      <c r="R974" s="7">
        <f>IF($I974=1,(O974-MAR1!$B$12)/MAR1!$D$12,(O974-MAR1!$C$12)/MAR1!$E$12)</f>
        <v/>
      </c>
      <c r="S974" s="7">
        <f>IF($I974=1,(P974-MAR1!$B$13)/MAR1!$D$13,(P974-MAR1!$C$13)/MAR1!$E$13)</f>
        <v/>
      </c>
      <c r="U974" s="5" t="n">
        <v>973</v>
      </c>
      <c r="V974" s="5" t="n">
        <v>0.9959480000000001</v>
      </c>
      <c r="W974" s="5" t="n">
        <v>0.764262</v>
      </c>
      <c r="X974" s="5" t="n">
        <v>0.391279</v>
      </c>
      <c r="Y974" s="5" t="n">
        <v>0.055406</v>
      </c>
      <c r="Z974" s="5" t="n">
        <v>0.486825</v>
      </c>
    </row>
    <row r="975">
      <c r="A975" s="5" t="n">
        <v>974</v>
      </c>
      <c r="B975" s="5" t="n">
        <v>3</v>
      </c>
      <c r="C975" s="5" t="n">
        <v>244</v>
      </c>
      <c r="D975" s="5" t="n">
        <v>9</v>
      </c>
      <c r="E975" s="5" t="n">
        <v>0</v>
      </c>
      <c r="F975" s="5" t="n">
        <v>26.1</v>
      </c>
      <c r="G975" s="5" t="n">
        <v>20</v>
      </c>
      <c r="H975" s="5" t="n">
        <v>11.6</v>
      </c>
      <c r="I975" s="6">
        <f>IF(E975&gt;=Markov!$B$3,1,0)</f>
        <v/>
      </c>
      <c r="J975" s="6">
        <f>I974</f>
        <v/>
      </c>
      <c r="K975" s="7">
        <f>MAR1!$B$5+MAR1!$C$5*COS(2*PI()*$C975/365)+MAR1!$D$5*SIN(2*PI()*$C975/365)</f>
        <v/>
      </c>
      <c r="L975" s="7">
        <f>MAR1!$B$6+MAR1!$C$6*COS(2*PI()*$C975/365)+MAR1!$D$6*SIN(2*PI()*$C975/365)</f>
        <v/>
      </c>
      <c r="M975" s="7">
        <f>MAR1!$B$7+MAR1!$C$7*COS(2*PI()*$C975/365)+MAR1!$D$7*SIN(2*PI()*$C975/365)</f>
        <v/>
      </c>
      <c r="N975" s="7">
        <f>F975-K975</f>
        <v/>
      </c>
      <c r="O975" s="7">
        <f>G975-L975</f>
        <v/>
      </c>
      <c r="P975" s="7">
        <f>H975-M975</f>
        <v/>
      </c>
      <c r="Q975" s="7">
        <f>IF($I975=1,(N975-MAR1!$B$11)/MAR1!$D$11,(N975-MAR1!$C$11)/MAR1!$E$11)</f>
        <v/>
      </c>
      <c r="R975" s="7">
        <f>IF($I975=1,(O975-MAR1!$B$12)/MAR1!$D$12,(O975-MAR1!$C$12)/MAR1!$E$12)</f>
        <v/>
      </c>
      <c r="S975" s="7">
        <f>IF($I975=1,(P975-MAR1!$B$13)/MAR1!$D$13,(P975-MAR1!$C$13)/MAR1!$E$13)</f>
        <v/>
      </c>
      <c r="U975" s="5" t="n">
        <v>974</v>
      </c>
      <c r="V975" s="5" t="n">
        <v>0.524122</v>
      </c>
      <c r="W975" s="5" t="n">
        <v>0.524486</v>
      </c>
      <c r="X975" s="5" t="n">
        <v>0.715822</v>
      </c>
      <c r="Y975" s="5" t="n">
        <v>0.733617</v>
      </c>
      <c r="Z975" s="5" t="n">
        <v>0.151748</v>
      </c>
    </row>
    <row r="976">
      <c r="A976" s="5" t="n">
        <v>975</v>
      </c>
      <c r="B976" s="5" t="n">
        <v>3</v>
      </c>
      <c r="C976" s="5" t="n">
        <v>245</v>
      </c>
      <c r="D976" s="5" t="n">
        <v>9</v>
      </c>
      <c r="E976" s="5" t="n">
        <v>4.4</v>
      </c>
      <c r="F976" s="5" t="n">
        <v>23.6</v>
      </c>
      <c r="G976" s="5" t="n">
        <v>19.9</v>
      </c>
      <c r="H976" s="5" t="n">
        <v>8.720000000000001</v>
      </c>
      <c r="I976" s="6">
        <f>IF(E976&gt;=Markov!$B$3,1,0)</f>
        <v/>
      </c>
      <c r="J976" s="6">
        <f>I975</f>
        <v/>
      </c>
      <c r="K976" s="7">
        <f>MAR1!$B$5+MAR1!$C$5*COS(2*PI()*$C976/365)+MAR1!$D$5*SIN(2*PI()*$C976/365)</f>
        <v/>
      </c>
      <c r="L976" s="7">
        <f>MAR1!$B$6+MAR1!$C$6*COS(2*PI()*$C976/365)+MAR1!$D$6*SIN(2*PI()*$C976/365)</f>
        <v/>
      </c>
      <c r="M976" s="7">
        <f>MAR1!$B$7+MAR1!$C$7*COS(2*PI()*$C976/365)+MAR1!$D$7*SIN(2*PI()*$C976/365)</f>
        <v/>
      </c>
      <c r="N976" s="7">
        <f>F976-K976</f>
        <v/>
      </c>
      <c r="O976" s="7">
        <f>G976-L976</f>
        <v/>
      </c>
      <c r="P976" s="7">
        <f>H976-M976</f>
        <v/>
      </c>
      <c r="Q976" s="7">
        <f>IF($I976=1,(N976-MAR1!$B$11)/MAR1!$D$11,(N976-MAR1!$C$11)/MAR1!$E$11)</f>
        <v/>
      </c>
      <c r="R976" s="7">
        <f>IF($I976=1,(O976-MAR1!$B$12)/MAR1!$D$12,(O976-MAR1!$C$12)/MAR1!$E$12)</f>
        <v/>
      </c>
      <c r="S976" s="7">
        <f>IF($I976=1,(P976-MAR1!$B$13)/MAR1!$D$13,(P976-MAR1!$C$13)/MAR1!$E$13)</f>
        <v/>
      </c>
      <c r="U976" s="5" t="n">
        <v>975</v>
      </c>
      <c r="V976" s="5" t="n">
        <v>0.578153</v>
      </c>
      <c r="W976" s="5" t="n">
        <v>0.25071</v>
      </c>
      <c r="X976" s="5" t="n">
        <v>0.238048</v>
      </c>
      <c r="Y976" s="5" t="n">
        <v>0.186228</v>
      </c>
      <c r="Z976" s="5" t="n">
        <v>0.871076</v>
      </c>
    </row>
    <row r="977">
      <c r="A977" s="5" t="n">
        <v>976</v>
      </c>
      <c r="B977" s="5" t="n">
        <v>3</v>
      </c>
      <c r="C977" s="5" t="n">
        <v>246</v>
      </c>
      <c r="D977" s="5" t="n">
        <v>9</v>
      </c>
      <c r="E977" s="5" t="n">
        <v>7.8</v>
      </c>
      <c r="F977" s="5" t="n">
        <v>28.7</v>
      </c>
      <c r="G977" s="5" t="n">
        <v>20.5</v>
      </c>
      <c r="H977" s="5" t="n">
        <v>11.27</v>
      </c>
      <c r="I977" s="6">
        <f>IF(E977&gt;=Markov!$B$3,1,0)</f>
        <v/>
      </c>
      <c r="J977" s="6">
        <f>I976</f>
        <v/>
      </c>
      <c r="K977" s="7">
        <f>MAR1!$B$5+MAR1!$C$5*COS(2*PI()*$C977/365)+MAR1!$D$5*SIN(2*PI()*$C977/365)</f>
        <v/>
      </c>
      <c r="L977" s="7">
        <f>MAR1!$B$6+MAR1!$C$6*COS(2*PI()*$C977/365)+MAR1!$D$6*SIN(2*PI()*$C977/365)</f>
        <v/>
      </c>
      <c r="M977" s="7">
        <f>MAR1!$B$7+MAR1!$C$7*COS(2*PI()*$C977/365)+MAR1!$D$7*SIN(2*PI()*$C977/365)</f>
        <v/>
      </c>
      <c r="N977" s="7">
        <f>F977-K977</f>
        <v/>
      </c>
      <c r="O977" s="7">
        <f>G977-L977</f>
        <v/>
      </c>
      <c r="P977" s="7">
        <f>H977-M977</f>
        <v/>
      </c>
      <c r="Q977" s="7">
        <f>IF($I977=1,(N977-MAR1!$B$11)/MAR1!$D$11,(N977-MAR1!$C$11)/MAR1!$E$11)</f>
        <v/>
      </c>
      <c r="R977" s="7">
        <f>IF($I977=1,(O977-MAR1!$B$12)/MAR1!$D$12,(O977-MAR1!$C$12)/MAR1!$E$12)</f>
        <v/>
      </c>
      <c r="S977" s="7">
        <f>IF($I977=1,(P977-MAR1!$B$13)/MAR1!$D$13,(P977-MAR1!$C$13)/MAR1!$E$13)</f>
        <v/>
      </c>
      <c r="U977" s="5" t="n">
        <v>976</v>
      </c>
      <c r="V977" s="5" t="n">
        <v>0.429293</v>
      </c>
      <c r="W977" s="5" t="n">
        <v>0.098508</v>
      </c>
      <c r="X977" s="5" t="n">
        <v>0.472688</v>
      </c>
      <c r="Y977" s="5" t="n">
        <v>0.42163</v>
      </c>
      <c r="Z977" s="5" t="n">
        <v>0.869073</v>
      </c>
    </row>
    <row r="978">
      <c r="A978" s="5" t="n">
        <v>977</v>
      </c>
      <c r="B978" s="5" t="n">
        <v>3</v>
      </c>
      <c r="C978" s="5" t="n">
        <v>247</v>
      </c>
      <c r="D978" s="5" t="n">
        <v>9</v>
      </c>
      <c r="E978" s="5" t="n">
        <v>0</v>
      </c>
      <c r="F978" s="5" t="n">
        <v>32.9</v>
      </c>
      <c r="G978" s="5" t="n">
        <v>23.5</v>
      </c>
      <c r="H978" s="5" t="n">
        <v>12.56</v>
      </c>
      <c r="I978" s="6">
        <f>IF(E978&gt;=Markov!$B$3,1,0)</f>
        <v/>
      </c>
      <c r="J978" s="6">
        <f>I977</f>
        <v/>
      </c>
      <c r="K978" s="7">
        <f>MAR1!$B$5+MAR1!$C$5*COS(2*PI()*$C978/365)+MAR1!$D$5*SIN(2*PI()*$C978/365)</f>
        <v/>
      </c>
      <c r="L978" s="7">
        <f>MAR1!$B$6+MAR1!$C$6*COS(2*PI()*$C978/365)+MAR1!$D$6*SIN(2*PI()*$C978/365)</f>
        <v/>
      </c>
      <c r="M978" s="7">
        <f>MAR1!$B$7+MAR1!$C$7*COS(2*PI()*$C978/365)+MAR1!$D$7*SIN(2*PI()*$C978/365)</f>
        <v/>
      </c>
      <c r="N978" s="7">
        <f>F978-K978</f>
        <v/>
      </c>
      <c r="O978" s="7">
        <f>G978-L978</f>
        <v/>
      </c>
      <c r="P978" s="7">
        <f>H978-M978</f>
        <v/>
      </c>
      <c r="Q978" s="7">
        <f>IF($I978=1,(N978-MAR1!$B$11)/MAR1!$D$11,(N978-MAR1!$C$11)/MAR1!$E$11)</f>
        <v/>
      </c>
      <c r="R978" s="7">
        <f>IF($I978=1,(O978-MAR1!$B$12)/MAR1!$D$12,(O978-MAR1!$C$12)/MAR1!$E$12)</f>
        <v/>
      </c>
      <c r="S978" s="7">
        <f>IF($I978=1,(P978-MAR1!$B$13)/MAR1!$D$13,(P978-MAR1!$C$13)/MAR1!$E$13)</f>
        <v/>
      </c>
      <c r="U978" s="5" t="n">
        <v>977</v>
      </c>
      <c r="V978" s="5" t="n">
        <v>0.915668</v>
      </c>
      <c r="W978" s="5" t="n">
        <v>0.625144</v>
      </c>
      <c r="X978" s="5" t="n">
        <v>0.893694</v>
      </c>
      <c r="Y978" s="5" t="n">
        <v>0.856702</v>
      </c>
      <c r="Z978" s="5" t="n">
        <v>0.617031</v>
      </c>
    </row>
    <row r="979">
      <c r="A979" s="5" t="n">
        <v>978</v>
      </c>
      <c r="B979" s="5" t="n">
        <v>3</v>
      </c>
      <c r="C979" s="5" t="n">
        <v>248</v>
      </c>
      <c r="D979" s="5" t="n">
        <v>9</v>
      </c>
      <c r="E979" s="5" t="n">
        <v>0</v>
      </c>
      <c r="F979" s="5" t="n">
        <v>30</v>
      </c>
      <c r="G979" s="5" t="n">
        <v>22.6</v>
      </c>
      <c r="H979" s="5" t="n">
        <v>17.86</v>
      </c>
      <c r="I979" s="6">
        <f>IF(E979&gt;=Markov!$B$3,1,0)</f>
        <v/>
      </c>
      <c r="J979" s="6">
        <f>I978</f>
        <v/>
      </c>
      <c r="K979" s="7">
        <f>MAR1!$B$5+MAR1!$C$5*COS(2*PI()*$C979/365)+MAR1!$D$5*SIN(2*PI()*$C979/365)</f>
        <v/>
      </c>
      <c r="L979" s="7">
        <f>MAR1!$B$6+MAR1!$C$6*COS(2*PI()*$C979/365)+MAR1!$D$6*SIN(2*PI()*$C979/365)</f>
        <v/>
      </c>
      <c r="M979" s="7">
        <f>MAR1!$B$7+MAR1!$C$7*COS(2*PI()*$C979/365)+MAR1!$D$7*SIN(2*PI()*$C979/365)</f>
        <v/>
      </c>
      <c r="N979" s="7">
        <f>F979-K979</f>
        <v/>
      </c>
      <c r="O979" s="7">
        <f>G979-L979</f>
        <v/>
      </c>
      <c r="P979" s="7">
        <f>H979-M979</f>
        <v/>
      </c>
      <c r="Q979" s="7">
        <f>IF($I979=1,(N979-MAR1!$B$11)/MAR1!$D$11,(N979-MAR1!$C$11)/MAR1!$E$11)</f>
        <v/>
      </c>
      <c r="R979" s="7">
        <f>IF($I979=1,(O979-MAR1!$B$12)/MAR1!$D$12,(O979-MAR1!$C$12)/MAR1!$E$12)</f>
        <v/>
      </c>
      <c r="S979" s="7">
        <f>IF($I979=1,(P979-MAR1!$B$13)/MAR1!$D$13,(P979-MAR1!$C$13)/MAR1!$E$13)</f>
        <v/>
      </c>
      <c r="U979" s="5" t="n">
        <v>978</v>
      </c>
      <c r="V979" s="5" t="n">
        <v>0.354</v>
      </c>
      <c r="W979" s="5" t="n">
        <v>0.876923</v>
      </c>
      <c r="X979" s="5" t="n">
        <v>0.377283</v>
      </c>
      <c r="Y979" s="5" t="n">
        <v>0.935837</v>
      </c>
      <c r="Z979" s="5" t="n">
        <v>0.85603</v>
      </c>
    </row>
    <row r="980">
      <c r="A980" s="5" t="n">
        <v>979</v>
      </c>
      <c r="B980" s="5" t="n">
        <v>3</v>
      </c>
      <c r="C980" s="5" t="n">
        <v>249</v>
      </c>
      <c r="D980" s="5" t="n">
        <v>9</v>
      </c>
      <c r="E980" s="5" t="n">
        <v>0.1</v>
      </c>
      <c r="F980" s="5" t="n">
        <v>27</v>
      </c>
      <c r="G980" s="5" t="n">
        <v>21.6</v>
      </c>
      <c r="H980" s="5" t="n">
        <v>14.44</v>
      </c>
      <c r="I980" s="6">
        <f>IF(E980&gt;=Markov!$B$3,1,0)</f>
        <v/>
      </c>
      <c r="J980" s="6">
        <f>I979</f>
        <v/>
      </c>
      <c r="K980" s="7">
        <f>MAR1!$B$5+MAR1!$C$5*COS(2*PI()*$C980/365)+MAR1!$D$5*SIN(2*PI()*$C980/365)</f>
        <v/>
      </c>
      <c r="L980" s="7">
        <f>MAR1!$B$6+MAR1!$C$6*COS(2*PI()*$C980/365)+MAR1!$D$6*SIN(2*PI()*$C980/365)</f>
        <v/>
      </c>
      <c r="M980" s="7">
        <f>MAR1!$B$7+MAR1!$C$7*COS(2*PI()*$C980/365)+MAR1!$D$7*SIN(2*PI()*$C980/365)</f>
        <v/>
      </c>
      <c r="N980" s="7">
        <f>F980-K980</f>
        <v/>
      </c>
      <c r="O980" s="7">
        <f>G980-L980</f>
        <v/>
      </c>
      <c r="P980" s="7">
        <f>H980-M980</f>
        <v/>
      </c>
      <c r="Q980" s="7">
        <f>IF($I980=1,(N980-MAR1!$B$11)/MAR1!$D$11,(N980-MAR1!$C$11)/MAR1!$E$11)</f>
        <v/>
      </c>
      <c r="R980" s="7">
        <f>IF($I980=1,(O980-MAR1!$B$12)/MAR1!$D$12,(O980-MAR1!$C$12)/MAR1!$E$12)</f>
        <v/>
      </c>
      <c r="S980" s="7">
        <f>IF($I980=1,(P980-MAR1!$B$13)/MAR1!$D$13,(P980-MAR1!$C$13)/MAR1!$E$13)</f>
        <v/>
      </c>
      <c r="U980" s="5" t="n">
        <v>979</v>
      </c>
      <c r="V980" s="5" t="n">
        <v>0.6188360000000001</v>
      </c>
      <c r="W980" s="5" t="n">
        <v>0.446217</v>
      </c>
      <c r="X980" s="5" t="n">
        <v>0.990072</v>
      </c>
      <c r="Y980" s="5" t="n">
        <v>0.543035</v>
      </c>
      <c r="Z980" s="5" t="n">
        <v>0.474115</v>
      </c>
    </row>
    <row r="981">
      <c r="A981" s="5" t="n">
        <v>980</v>
      </c>
      <c r="B981" s="5" t="n">
        <v>3</v>
      </c>
      <c r="C981" s="5" t="n">
        <v>250</v>
      </c>
      <c r="D981" s="5" t="n">
        <v>9</v>
      </c>
      <c r="E981" s="5" t="n">
        <v>0</v>
      </c>
      <c r="F981" s="5" t="n">
        <v>29.4</v>
      </c>
      <c r="G981" s="5" t="n">
        <v>21.2</v>
      </c>
      <c r="H981" s="5" t="n">
        <v>15.43</v>
      </c>
      <c r="I981" s="6">
        <f>IF(E981&gt;=Markov!$B$3,1,0)</f>
        <v/>
      </c>
      <c r="J981" s="6">
        <f>I980</f>
        <v/>
      </c>
      <c r="K981" s="7">
        <f>MAR1!$B$5+MAR1!$C$5*COS(2*PI()*$C981/365)+MAR1!$D$5*SIN(2*PI()*$C981/365)</f>
        <v/>
      </c>
      <c r="L981" s="7">
        <f>MAR1!$B$6+MAR1!$C$6*COS(2*PI()*$C981/365)+MAR1!$D$6*SIN(2*PI()*$C981/365)</f>
        <v/>
      </c>
      <c r="M981" s="7">
        <f>MAR1!$B$7+MAR1!$C$7*COS(2*PI()*$C981/365)+MAR1!$D$7*SIN(2*PI()*$C981/365)</f>
        <v/>
      </c>
      <c r="N981" s="7">
        <f>F981-K981</f>
        <v/>
      </c>
      <c r="O981" s="7">
        <f>G981-L981</f>
        <v/>
      </c>
      <c r="P981" s="7">
        <f>H981-M981</f>
        <v/>
      </c>
      <c r="Q981" s="7">
        <f>IF($I981=1,(N981-MAR1!$B$11)/MAR1!$D$11,(N981-MAR1!$C$11)/MAR1!$E$11)</f>
        <v/>
      </c>
      <c r="R981" s="7">
        <f>IF($I981=1,(O981-MAR1!$B$12)/MAR1!$D$12,(O981-MAR1!$C$12)/MAR1!$E$12)</f>
        <v/>
      </c>
      <c r="S981" s="7">
        <f>IF($I981=1,(P981-MAR1!$B$13)/MAR1!$D$13,(P981-MAR1!$C$13)/MAR1!$E$13)</f>
        <v/>
      </c>
      <c r="U981" s="5" t="n">
        <v>980</v>
      </c>
      <c r="V981" s="5" t="n">
        <v>0.438712</v>
      </c>
      <c r="W981" s="5" t="n">
        <v>0.007641</v>
      </c>
      <c r="X981" s="5" t="n">
        <v>0.097321</v>
      </c>
      <c r="Y981" s="5" t="n">
        <v>0.967375</v>
      </c>
      <c r="Z981" s="5" t="n">
        <v>0.005977</v>
      </c>
    </row>
    <row r="982">
      <c r="A982" s="5" t="n">
        <v>981</v>
      </c>
      <c r="B982" s="5" t="n">
        <v>3</v>
      </c>
      <c r="C982" s="5" t="n">
        <v>251</v>
      </c>
      <c r="D982" s="5" t="n">
        <v>9</v>
      </c>
      <c r="E982" s="5" t="n">
        <v>0</v>
      </c>
      <c r="F982" s="5" t="n">
        <v>32.1</v>
      </c>
      <c r="G982" s="5" t="n">
        <v>22.1</v>
      </c>
      <c r="H982" s="5" t="n">
        <v>13</v>
      </c>
      <c r="I982" s="6">
        <f>IF(E982&gt;=Markov!$B$3,1,0)</f>
        <v/>
      </c>
      <c r="J982" s="6">
        <f>I981</f>
        <v/>
      </c>
      <c r="K982" s="7">
        <f>MAR1!$B$5+MAR1!$C$5*COS(2*PI()*$C982/365)+MAR1!$D$5*SIN(2*PI()*$C982/365)</f>
        <v/>
      </c>
      <c r="L982" s="7">
        <f>MAR1!$B$6+MAR1!$C$6*COS(2*PI()*$C982/365)+MAR1!$D$6*SIN(2*PI()*$C982/365)</f>
        <v/>
      </c>
      <c r="M982" s="7">
        <f>MAR1!$B$7+MAR1!$C$7*COS(2*PI()*$C982/365)+MAR1!$D$7*SIN(2*PI()*$C982/365)</f>
        <v/>
      </c>
      <c r="N982" s="7">
        <f>F982-K982</f>
        <v/>
      </c>
      <c r="O982" s="7">
        <f>G982-L982</f>
        <v/>
      </c>
      <c r="P982" s="7">
        <f>H982-M982</f>
        <v/>
      </c>
      <c r="Q982" s="7">
        <f>IF($I982=1,(N982-MAR1!$B$11)/MAR1!$D$11,(N982-MAR1!$C$11)/MAR1!$E$11)</f>
        <v/>
      </c>
      <c r="R982" s="7">
        <f>IF($I982=1,(O982-MAR1!$B$12)/MAR1!$D$12,(O982-MAR1!$C$12)/MAR1!$E$12)</f>
        <v/>
      </c>
      <c r="S982" s="7">
        <f>IF($I982=1,(P982-MAR1!$B$13)/MAR1!$D$13,(P982-MAR1!$C$13)/MAR1!$E$13)</f>
        <v/>
      </c>
      <c r="U982" s="5" t="n">
        <v>981</v>
      </c>
      <c r="V982" s="5" t="n">
        <v>0.57024</v>
      </c>
      <c r="W982" s="5" t="n">
        <v>0.728697</v>
      </c>
      <c r="X982" s="5" t="n">
        <v>0.762404</v>
      </c>
      <c r="Y982" s="5" t="n">
        <v>0.386888</v>
      </c>
      <c r="Z982" s="5" t="n">
        <v>0.971402</v>
      </c>
    </row>
    <row r="983">
      <c r="A983" s="5" t="n">
        <v>982</v>
      </c>
      <c r="B983" s="5" t="n">
        <v>3</v>
      </c>
      <c r="C983" s="5" t="n">
        <v>252</v>
      </c>
      <c r="D983" s="5" t="n">
        <v>9</v>
      </c>
      <c r="E983" s="5" t="n">
        <v>0</v>
      </c>
      <c r="F983" s="5" t="n">
        <v>30.6</v>
      </c>
      <c r="G983" s="5" t="n">
        <v>21.1</v>
      </c>
      <c r="H983" s="5" t="n">
        <v>11.32</v>
      </c>
      <c r="I983" s="6">
        <f>IF(E983&gt;=Markov!$B$3,1,0)</f>
        <v/>
      </c>
      <c r="J983" s="6">
        <f>I982</f>
        <v/>
      </c>
      <c r="K983" s="7">
        <f>MAR1!$B$5+MAR1!$C$5*COS(2*PI()*$C983/365)+MAR1!$D$5*SIN(2*PI()*$C983/365)</f>
        <v/>
      </c>
      <c r="L983" s="7">
        <f>MAR1!$B$6+MAR1!$C$6*COS(2*PI()*$C983/365)+MAR1!$D$6*SIN(2*PI()*$C983/365)</f>
        <v/>
      </c>
      <c r="M983" s="7">
        <f>MAR1!$B$7+MAR1!$C$7*COS(2*PI()*$C983/365)+MAR1!$D$7*SIN(2*PI()*$C983/365)</f>
        <v/>
      </c>
      <c r="N983" s="7">
        <f>F983-K983</f>
        <v/>
      </c>
      <c r="O983" s="7">
        <f>G983-L983</f>
        <v/>
      </c>
      <c r="P983" s="7">
        <f>H983-M983</f>
        <v/>
      </c>
      <c r="Q983" s="7">
        <f>IF($I983=1,(N983-MAR1!$B$11)/MAR1!$D$11,(N983-MAR1!$C$11)/MAR1!$E$11)</f>
        <v/>
      </c>
      <c r="R983" s="7">
        <f>IF($I983=1,(O983-MAR1!$B$12)/MAR1!$D$12,(O983-MAR1!$C$12)/MAR1!$E$12)</f>
        <v/>
      </c>
      <c r="S983" s="7">
        <f>IF($I983=1,(P983-MAR1!$B$13)/MAR1!$D$13,(P983-MAR1!$C$13)/MAR1!$E$13)</f>
        <v/>
      </c>
      <c r="U983" s="5" t="n">
        <v>982</v>
      </c>
      <c r="V983" s="5" t="n">
        <v>0.133035</v>
      </c>
      <c r="W983" s="5" t="n">
        <v>0.868459</v>
      </c>
      <c r="X983" s="5" t="n">
        <v>0.158094</v>
      </c>
      <c r="Y983" s="5" t="n">
        <v>0.570646</v>
      </c>
      <c r="Z983" s="5" t="n">
        <v>0.713566</v>
      </c>
    </row>
    <row r="984">
      <c r="A984" s="5" t="n">
        <v>983</v>
      </c>
      <c r="B984" s="5" t="n">
        <v>3</v>
      </c>
      <c r="C984" s="5" t="n">
        <v>253</v>
      </c>
      <c r="D984" s="5" t="n">
        <v>9</v>
      </c>
      <c r="E984" s="5" t="n">
        <v>3.2</v>
      </c>
      <c r="F984" s="5" t="n">
        <v>26</v>
      </c>
      <c r="G984" s="5" t="n">
        <v>20.5</v>
      </c>
      <c r="H984" s="5" t="n">
        <v>5.76</v>
      </c>
      <c r="I984" s="6">
        <f>IF(E984&gt;=Markov!$B$3,1,0)</f>
        <v/>
      </c>
      <c r="J984" s="6">
        <f>I983</f>
        <v/>
      </c>
      <c r="K984" s="7">
        <f>MAR1!$B$5+MAR1!$C$5*COS(2*PI()*$C984/365)+MAR1!$D$5*SIN(2*PI()*$C984/365)</f>
        <v/>
      </c>
      <c r="L984" s="7">
        <f>MAR1!$B$6+MAR1!$C$6*COS(2*PI()*$C984/365)+MAR1!$D$6*SIN(2*PI()*$C984/365)</f>
        <v/>
      </c>
      <c r="M984" s="7">
        <f>MAR1!$B$7+MAR1!$C$7*COS(2*PI()*$C984/365)+MAR1!$D$7*SIN(2*PI()*$C984/365)</f>
        <v/>
      </c>
      <c r="N984" s="7">
        <f>F984-K984</f>
        <v/>
      </c>
      <c r="O984" s="7">
        <f>G984-L984</f>
        <v/>
      </c>
      <c r="P984" s="7">
        <f>H984-M984</f>
        <v/>
      </c>
      <c r="Q984" s="7">
        <f>IF($I984=1,(N984-MAR1!$B$11)/MAR1!$D$11,(N984-MAR1!$C$11)/MAR1!$E$11)</f>
        <v/>
      </c>
      <c r="R984" s="7">
        <f>IF($I984=1,(O984-MAR1!$B$12)/MAR1!$D$12,(O984-MAR1!$C$12)/MAR1!$E$12)</f>
        <v/>
      </c>
      <c r="S984" s="7">
        <f>IF($I984=1,(P984-MAR1!$B$13)/MAR1!$D$13,(P984-MAR1!$C$13)/MAR1!$E$13)</f>
        <v/>
      </c>
      <c r="U984" s="5" t="n">
        <v>983</v>
      </c>
      <c r="V984" s="5" t="n">
        <v>0.283753</v>
      </c>
      <c r="W984" s="5" t="n">
        <v>0.825121</v>
      </c>
      <c r="X984" s="5" t="n">
        <v>0.459871</v>
      </c>
      <c r="Y984" s="5" t="n">
        <v>0.320029</v>
      </c>
      <c r="Z984" s="5" t="n">
        <v>0.113698</v>
      </c>
    </row>
    <row r="985">
      <c r="A985" s="5" t="n">
        <v>984</v>
      </c>
      <c r="B985" s="5" t="n">
        <v>3</v>
      </c>
      <c r="C985" s="5" t="n">
        <v>254</v>
      </c>
      <c r="D985" s="5" t="n">
        <v>9</v>
      </c>
      <c r="E985" s="5" t="n">
        <v>0</v>
      </c>
      <c r="F985" s="5" t="n">
        <v>29.4</v>
      </c>
      <c r="G985" s="5" t="n">
        <v>22.2</v>
      </c>
      <c r="H985" s="5" t="n">
        <v>14.67</v>
      </c>
      <c r="I985" s="6">
        <f>IF(E985&gt;=Markov!$B$3,1,0)</f>
        <v/>
      </c>
      <c r="J985" s="6">
        <f>I984</f>
        <v/>
      </c>
      <c r="K985" s="7">
        <f>MAR1!$B$5+MAR1!$C$5*COS(2*PI()*$C985/365)+MAR1!$D$5*SIN(2*PI()*$C985/365)</f>
        <v/>
      </c>
      <c r="L985" s="7">
        <f>MAR1!$B$6+MAR1!$C$6*COS(2*PI()*$C985/365)+MAR1!$D$6*SIN(2*PI()*$C985/365)</f>
        <v/>
      </c>
      <c r="M985" s="7">
        <f>MAR1!$B$7+MAR1!$C$7*COS(2*PI()*$C985/365)+MAR1!$D$7*SIN(2*PI()*$C985/365)</f>
        <v/>
      </c>
      <c r="N985" s="7">
        <f>F985-K985</f>
        <v/>
      </c>
      <c r="O985" s="7">
        <f>G985-L985</f>
        <v/>
      </c>
      <c r="P985" s="7">
        <f>H985-M985</f>
        <v/>
      </c>
      <c r="Q985" s="7">
        <f>IF($I985=1,(N985-MAR1!$B$11)/MAR1!$D$11,(N985-MAR1!$C$11)/MAR1!$E$11)</f>
        <v/>
      </c>
      <c r="R985" s="7">
        <f>IF($I985=1,(O985-MAR1!$B$12)/MAR1!$D$12,(O985-MAR1!$C$12)/MAR1!$E$12)</f>
        <v/>
      </c>
      <c r="S985" s="7">
        <f>IF($I985=1,(P985-MAR1!$B$13)/MAR1!$D$13,(P985-MAR1!$C$13)/MAR1!$E$13)</f>
        <v/>
      </c>
      <c r="U985" s="5" t="n">
        <v>984</v>
      </c>
      <c r="V985" s="5" t="n">
        <v>0.027125</v>
      </c>
      <c r="W985" s="5" t="n">
        <v>0.37159</v>
      </c>
      <c r="X985" s="5" t="n">
        <v>0.019721</v>
      </c>
      <c r="Y985" s="5" t="n">
        <v>0.398918</v>
      </c>
      <c r="Z985" s="5" t="n">
        <v>0.444106</v>
      </c>
    </row>
    <row r="986">
      <c r="A986" s="5" t="n">
        <v>985</v>
      </c>
      <c r="B986" s="5" t="n">
        <v>3</v>
      </c>
      <c r="C986" s="5" t="n">
        <v>255</v>
      </c>
      <c r="D986" s="5" t="n">
        <v>9</v>
      </c>
      <c r="E986" s="5" t="n">
        <v>0</v>
      </c>
      <c r="F986" s="5" t="n">
        <v>28.9</v>
      </c>
      <c r="G986" s="5" t="n">
        <v>22.5</v>
      </c>
      <c r="H986" s="5" t="n">
        <v>14.25</v>
      </c>
      <c r="I986" s="6">
        <f>IF(E986&gt;=Markov!$B$3,1,0)</f>
        <v/>
      </c>
      <c r="J986" s="6">
        <f>I985</f>
        <v/>
      </c>
      <c r="K986" s="7">
        <f>MAR1!$B$5+MAR1!$C$5*COS(2*PI()*$C986/365)+MAR1!$D$5*SIN(2*PI()*$C986/365)</f>
        <v/>
      </c>
      <c r="L986" s="7">
        <f>MAR1!$B$6+MAR1!$C$6*COS(2*PI()*$C986/365)+MAR1!$D$6*SIN(2*PI()*$C986/365)</f>
        <v/>
      </c>
      <c r="M986" s="7">
        <f>MAR1!$B$7+MAR1!$C$7*COS(2*PI()*$C986/365)+MAR1!$D$7*SIN(2*PI()*$C986/365)</f>
        <v/>
      </c>
      <c r="N986" s="7">
        <f>F986-K986</f>
        <v/>
      </c>
      <c r="O986" s="7">
        <f>G986-L986</f>
        <v/>
      </c>
      <c r="P986" s="7">
        <f>H986-M986</f>
        <v/>
      </c>
      <c r="Q986" s="7">
        <f>IF($I986=1,(N986-MAR1!$B$11)/MAR1!$D$11,(N986-MAR1!$C$11)/MAR1!$E$11)</f>
        <v/>
      </c>
      <c r="R986" s="7">
        <f>IF($I986=1,(O986-MAR1!$B$12)/MAR1!$D$12,(O986-MAR1!$C$12)/MAR1!$E$12)</f>
        <v/>
      </c>
      <c r="S986" s="7">
        <f>IF($I986=1,(P986-MAR1!$B$13)/MAR1!$D$13,(P986-MAR1!$C$13)/MAR1!$E$13)</f>
        <v/>
      </c>
      <c r="U986" s="5" t="n">
        <v>985</v>
      </c>
      <c r="V986" s="5" t="n">
        <v>0.5833390000000001</v>
      </c>
      <c r="W986" s="5" t="n">
        <v>0.325899</v>
      </c>
      <c r="X986" s="5" t="n">
        <v>0.671658</v>
      </c>
      <c r="Y986" s="5" t="n">
        <v>0.569519</v>
      </c>
      <c r="Z986" s="5" t="n">
        <v>0.165203</v>
      </c>
    </row>
    <row r="987">
      <c r="A987" s="5" t="n">
        <v>986</v>
      </c>
      <c r="B987" s="5" t="n">
        <v>3</v>
      </c>
      <c r="C987" s="5" t="n">
        <v>256</v>
      </c>
      <c r="D987" s="5" t="n">
        <v>9</v>
      </c>
      <c r="E987" s="5" t="n">
        <v>0</v>
      </c>
      <c r="F987" s="5" t="n">
        <v>28.2</v>
      </c>
      <c r="G987" s="5" t="n">
        <v>20.8</v>
      </c>
      <c r="H987" s="5" t="n">
        <v>16.49</v>
      </c>
      <c r="I987" s="6">
        <f>IF(E987&gt;=Markov!$B$3,1,0)</f>
        <v/>
      </c>
      <c r="J987" s="6">
        <f>I986</f>
        <v/>
      </c>
      <c r="K987" s="7">
        <f>MAR1!$B$5+MAR1!$C$5*COS(2*PI()*$C987/365)+MAR1!$D$5*SIN(2*PI()*$C987/365)</f>
        <v/>
      </c>
      <c r="L987" s="7">
        <f>MAR1!$B$6+MAR1!$C$6*COS(2*PI()*$C987/365)+MAR1!$D$6*SIN(2*PI()*$C987/365)</f>
        <v/>
      </c>
      <c r="M987" s="7">
        <f>MAR1!$B$7+MAR1!$C$7*COS(2*PI()*$C987/365)+MAR1!$D$7*SIN(2*PI()*$C987/365)</f>
        <v/>
      </c>
      <c r="N987" s="7">
        <f>F987-K987</f>
        <v/>
      </c>
      <c r="O987" s="7">
        <f>G987-L987</f>
        <v/>
      </c>
      <c r="P987" s="7">
        <f>H987-M987</f>
        <v/>
      </c>
      <c r="Q987" s="7">
        <f>IF($I987=1,(N987-MAR1!$B$11)/MAR1!$D$11,(N987-MAR1!$C$11)/MAR1!$E$11)</f>
        <v/>
      </c>
      <c r="R987" s="7">
        <f>IF($I987=1,(O987-MAR1!$B$12)/MAR1!$D$12,(O987-MAR1!$C$12)/MAR1!$E$12)</f>
        <v/>
      </c>
      <c r="S987" s="7">
        <f>IF($I987=1,(P987-MAR1!$B$13)/MAR1!$D$13,(P987-MAR1!$C$13)/MAR1!$E$13)</f>
        <v/>
      </c>
      <c r="U987" s="5" t="n">
        <v>986</v>
      </c>
      <c r="V987" s="5" t="n">
        <v>0.233803</v>
      </c>
      <c r="W987" s="5" t="n">
        <v>0.041436</v>
      </c>
      <c r="X987" s="5" t="n">
        <v>0.613805</v>
      </c>
      <c r="Y987" s="5" t="n">
        <v>0.677715</v>
      </c>
      <c r="Z987" s="5" t="n">
        <v>0.517718</v>
      </c>
    </row>
    <row r="988">
      <c r="A988" s="5" t="n">
        <v>987</v>
      </c>
      <c r="B988" s="5" t="n">
        <v>3</v>
      </c>
      <c r="C988" s="5" t="n">
        <v>257</v>
      </c>
      <c r="D988" s="5" t="n">
        <v>9</v>
      </c>
      <c r="E988" s="5" t="n">
        <v>0</v>
      </c>
      <c r="F988" s="5" t="n">
        <v>29.1</v>
      </c>
      <c r="G988" s="5" t="n">
        <v>19.7</v>
      </c>
      <c r="H988" s="5" t="n">
        <v>14.3</v>
      </c>
      <c r="I988" s="6">
        <f>IF(E988&gt;=Markov!$B$3,1,0)</f>
        <v/>
      </c>
      <c r="J988" s="6">
        <f>I987</f>
        <v/>
      </c>
      <c r="K988" s="7">
        <f>MAR1!$B$5+MAR1!$C$5*COS(2*PI()*$C988/365)+MAR1!$D$5*SIN(2*PI()*$C988/365)</f>
        <v/>
      </c>
      <c r="L988" s="7">
        <f>MAR1!$B$6+MAR1!$C$6*COS(2*PI()*$C988/365)+MAR1!$D$6*SIN(2*PI()*$C988/365)</f>
        <v/>
      </c>
      <c r="M988" s="7">
        <f>MAR1!$B$7+MAR1!$C$7*COS(2*PI()*$C988/365)+MAR1!$D$7*SIN(2*PI()*$C988/365)</f>
        <v/>
      </c>
      <c r="N988" s="7">
        <f>F988-K988</f>
        <v/>
      </c>
      <c r="O988" s="7">
        <f>G988-L988</f>
        <v/>
      </c>
      <c r="P988" s="7">
        <f>H988-M988</f>
        <v/>
      </c>
      <c r="Q988" s="7">
        <f>IF($I988=1,(N988-MAR1!$B$11)/MAR1!$D$11,(N988-MAR1!$C$11)/MAR1!$E$11)</f>
        <v/>
      </c>
      <c r="R988" s="7">
        <f>IF($I988=1,(O988-MAR1!$B$12)/MAR1!$D$12,(O988-MAR1!$C$12)/MAR1!$E$12)</f>
        <v/>
      </c>
      <c r="S988" s="7">
        <f>IF($I988=1,(P988-MAR1!$B$13)/MAR1!$D$13,(P988-MAR1!$C$13)/MAR1!$E$13)</f>
        <v/>
      </c>
      <c r="U988" s="5" t="n">
        <v>987</v>
      </c>
      <c r="V988" s="5" t="n">
        <v>0.249569</v>
      </c>
      <c r="W988" s="5" t="n">
        <v>0.974266</v>
      </c>
      <c r="X988" s="5" t="n">
        <v>0.212974</v>
      </c>
      <c r="Y988" s="5" t="n">
        <v>0.070244</v>
      </c>
      <c r="Z988" s="5" t="n">
        <v>0.9782380000000001</v>
      </c>
    </row>
    <row r="989">
      <c r="A989" s="5" t="n">
        <v>988</v>
      </c>
      <c r="B989" s="5" t="n">
        <v>3</v>
      </c>
      <c r="C989" s="5" t="n">
        <v>258</v>
      </c>
      <c r="D989" s="5" t="n">
        <v>9</v>
      </c>
      <c r="E989" s="5" t="n">
        <v>10.4</v>
      </c>
      <c r="F989" s="5" t="n">
        <v>28.8</v>
      </c>
      <c r="G989" s="5" t="n">
        <v>21.2</v>
      </c>
      <c r="H989" s="5" t="n">
        <v>3.24</v>
      </c>
      <c r="I989" s="6">
        <f>IF(E989&gt;=Markov!$B$3,1,0)</f>
        <v/>
      </c>
      <c r="J989" s="6">
        <f>I988</f>
        <v/>
      </c>
      <c r="K989" s="7">
        <f>MAR1!$B$5+MAR1!$C$5*COS(2*PI()*$C989/365)+MAR1!$D$5*SIN(2*PI()*$C989/365)</f>
        <v/>
      </c>
      <c r="L989" s="7">
        <f>MAR1!$B$6+MAR1!$C$6*COS(2*PI()*$C989/365)+MAR1!$D$6*SIN(2*PI()*$C989/365)</f>
        <v/>
      </c>
      <c r="M989" s="7">
        <f>MAR1!$B$7+MAR1!$C$7*COS(2*PI()*$C989/365)+MAR1!$D$7*SIN(2*PI()*$C989/365)</f>
        <v/>
      </c>
      <c r="N989" s="7">
        <f>F989-K989</f>
        <v/>
      </c>
      <c r="O989" s="7">
        <f>G989-L989</f>
        <v/>
      </c>
      <c r="P989" s="7">
        <f>H989-M989</f>
        <v/>
      </c>
      <c r="Q989" s="7">
        <f>IF($I989=1,(N989-MAR1!$B$11)/MAR1!$D$11,(N989-MAR1!$C$11)/MAR1!$E$11)</f>
        <v/>
      </c>
      <c r="R989" s="7">
        <f>IF($I989=1,(O989-MAR1!$B$12)/MAR1!$D$12,(O989-MAR1!$C$12)/MAR1!$E$12)</f>
        <v/>
      </c>
      <c r="S989" s="7">
        <f>IF($I989=1,(P989-MAR1!$B$13)/MAR1!$D$13,(P989-MAR1!$C$13)/MAR1!$E$13)</f>
        <v/>
      </c>
      <c r="U989" s="5" t="n">
        <v>988</v>
      </c>
      <c r="V989" s="5" t="n">
        <v>0.747099</v>
      </c>
      <c r="W989" s="5" t="n">
        <v>0.103141</v>
      </c>
      <c r="X989" s="5" t="n">
        <v>0.323045</v>
      </c>
      <c r="Y989" s="5" t="n">
        <v>0.398514</v>
      </c>
      <c r="Z989" s="5" t="n">
        <v>0.81149</v>
      </c>
    </row>
    <row r="990">
      <c r="A990" s="5" t="n">
        <v>989</v>
      </c>
      <c r="B990" s="5" t="n">
        <v>3</v>
      </c>
      <c r="C990" s="5" t="n">
        <v>259</v>
      </c>
      <c r="D990" s="5" t="n">
        <v>9</v>
      </c>
      <c r="E990" s="5" t="n">
        <v>0.1</v>
      </c>
      <c r="F990" s="5" t="n">
        <v>27.8</v>
      </c>
      <c r="G990" s="5" t="n">
        <v>20.9</v>
      </c>
      <c r="H990" s="5" t="n">
        <v>7.66</v>
      </c>
      <c r="I990" s="6">
        <f>IF(E990&gt;=Markov!$B$3,1,0)</f>
        <v/>
      </c>
      <c r="J990" s="6">
        <f>I989</f>
        <v/>
      </c>
      <c r="K990" s="7">
        <f>MAR1!$B$5+MAR1!$C$5*COS(2*PI()*$C990/365)+MAR1!$D$5*SIN(2*PI()*$C990/365)</f>
        <v/>
      </c>
      <c r="L990" s="7">
        <f>MAR1!$B$6+MAR1!$C$6*COS(2*PI()*$C990/365)+MAR1!$D$6*SIN(2*PI()*$C990/365)</f>
        <v/>
      </c>
      <c r="M990" s="7">
        <f>MAR1!$B$7+MAR1!$C$7*COS(2*PI()*$C990/365)+MAR1!$D$7*SIN(2*PI()*$C990/365)</f>
        <v/>
      </c>
      <c r="N990" s="7">
        <f>F990-K990</f>
        <v/>
      </c>
      <c r="O990" s="7">
        <f>G990-L990</f>
        <v/>
      </c>
      <c r="P990" s="7">
        <f>H990-M990</f>
        <v/>
      </c>
      <c r="Q990" s="7">
        <f>IF($I990=1,(N990-MAR1!$B$11)/MAR1!$D$11,(N990-MAR1!$C$11)/MAR1!$E$11)</f>
        <v/>
      </c>
      <c r="R990" s="7">
        <f>IF($I990=1,(O990-MAR1!$B$12)/MAR1!$D$12,(O990-MAR1!$C$12)/MAR1!$E$12)</f>
        <v/>
      </c>
      <c r="S990" s="7">
        <f>IF($I990=1,(P990-MAR1!$B$13)/MAR1!$D$13,(P990-MAR1!$C$13)/MAR1!$E$13)</f>
        <v/>
      </c>
      <c r="U990" s="5" t="n">
        <v>989</v>
      </c>
      <c r="V990" s="5" t="n">
        <v>0.863114</v>
      </c>
      <c r="W990" s="5" t="n">
        <v>0.399423</v>
      </c>
      <c r="X990" s="5" t="n">
        <v>0.245072</v>
      </c>
      <c r="Y990" s="5" t="n">
        <v>0.478359</v>
      </c>
      <c r="Z990" s="5" t="n">
        <v>0.278911</v>
      </c>
    </row>
    <row r="991">
      <c r="A991" s="5" t="n">
        <v>990</v>
      </c>
      <c r="B991" s="5" t="n">
        <v>3</v>
      </c>
      <c r="C991" s="5" t="n">
        <v>260</v>
      </c>
      <c r="D991" s="5" t="n">
        <v>9</v>
      </c>
      <c r="E991" s="5" t="n">
        <v>26.5</v>
      </c>
      <c r="F991" s="5" t="n">
        <v>27.3</v>
      </c>
      <c r="G991" s="5" t="n">
        <v>20.9</v>
      </c>
      <c r="H991" s="5" t="n">
        <v>12.01</v>
      </c>
      <c r="I991" s="6">
        <f>IF(E991&gt;=Markov!$B$3,1,0)</f>
        <v/>
      </c>
      <c r="J991" s="6">
        <f>I990</f>
        <v/>
      </c>
      <c r="K991" s="7">
        <f>MAR1!$B$5+MAR1!$C$5*COS(2*PI()*$C991/365)+MAR1!$D$5*SIN(2*PI()*$C991/365)</f>
        <v/>
      </c>
      <c r="L991" s="7">
        <f>MAR1!$B$6+MAR1!$C$6*COS(2*PI()*$C991/365)+MAR1!$D$6*SIN(2*PI()*$C991/365)</f>
        <v/>
      </c>
      <c r="M991" s="7">
        <f>MAR1!$B$7+MAR1!$C$7*COS(2*PI()*$C991/365)+MAR1!$D$7*SIN(2*PI()*$C991/365)</f>
        <v/>
      </c>
      <c r="N991" s="7">
        <f>F991-K991</f>
        <v/>
      </c>
      <c r="O991" s="7">
        <f>G991-L991</f>
        <v/>
      </c>
      <c r="P991" s="7">
        <f>H991-M991</f>
        <v/>
      </c>
      <c r="Q991" s="7">
        <f>IF($I991=1,(N991-MAR1!$B$11)/MAR1!$D$11,(N991-MAR1!$C$11)/MAR1!$E$11)</f>
        <v/>
      </c>
      <c r="R991" s="7">
        <f>IF($I991=1,(O991-MAR1!$B$12)/MAR1!$D$12,(O991-MAR1!$C$12)/MAR1!$E$12)</f>
        <v/>
      </c>
      <c r="S991" s="7">
        <f>IF($I991=1,(P991-MAR1!$B$13)/MAR1!$D$13,(P991-MAR1!$C$13)/MAR1!$E$13)</f>
        <v/>
      </c>
      <c r="U991" s="5" t="n">
        <v>990</v>
      </c>
      <c r="V991" s="5" t="n">
        <v>0.375867</v>
      </c>
      <c r="W991" s="5" t="n">
        <v>0.920293</v>
      </c>
      <c r="X991" s="5" t="n">
        <v>0.6405960000000001</v>
      </c>
      <c r="Y991" s="5" t="n">
        <v>0.72688</v>
      </c>
      <c r="Z991" s="5" t="n">
        <v>0.308201</v>
      </c>
    </row>
    <row r="992">
      <c r="A992" s="5" t="n">
        <v>991</v>
      </c>
      <c r="B992" s="5" t="n">
        <v>3</v>
      </c>
      <c r="C992" s="5" t="n">
        <v>261</v>
      </c>
      <c r="D992" s="5" t="n">
        <v>9</v>
      </c>
      <c r="E992" s="5" t="n">
        <v>0</v>
      </c>
      <c r="F992" s="5" t="n">
        <v>30.9</v>
      </c>
      <c r="G992" s="5" t="n">
        <v>19.2</v>
      </c>
      <c r="H992" s="5" t="n">
        <v>20.7</v>
      </c>
      <c r="I992" s="6">
        <f>IF(E992&gt;=Markov!$B$3,1,0)</f>
        <v/>
      </c>
      <c r="J992" s="6">
        <f>I991</f>
        <v/>
      </c>
      <c r="K992" s="7">
        <f>MAR1!$B$5+MAR1!$C$5*COS(2*PI()*$C992/365)+MAR1!$D$5*SIN(2*PI()*$C992/365)</f>
        <v/>
      </c>
      <c r="L992" s="7">
        <f>MAR1!$B$6+MAR1!$C$6*COS(2*PI()*$C992/365)+MAR1!$D$6*SIN(2*PI()*$C992/365)</f>
        <v/>
      </c>
      <c r="M992" s="7">
        <f>MAR1!$B$7+MAR1!$C$7*COS(2*PI()*$C992/365)+MAR1!$D$7*SIN(2*PI()*$C992/365)</f>
        <v/>
      </c>
      <c r="N992" s="7">
        <f>F992-K992</f>
        <v/>
      </c>
      <c r="O992" s="7">
        <f>G992-L992</f>
        <v/>
      </c>
      <c r="P992" s="7">
        <f>H992-M992</f>
        <v/>
      </c>
      <c r="Q992" s="7">
        <f>IF($I992=1,(N992-MAR1!$B$11)/MAR1!$D$11,(N992-MAR1!$C$11)/MAR1!$E$11)</f>
        <v/>
      </c>
      <c r="R992" s="7">
        <f>IF($I992=1,(O992-MAR1!$B$12)/MAR1!$D$12,(O992-MAR1!$C$12)/MAR1!$E$12)</f>
        <v/>
      </c>
      <c r="S992" s="7">
        <f>IF($I992=1,(P992-MAR1!$B$13)/MAR1!$D$13,(P992-MAR1!$C$13)/MAR1!$E$13)</f>
        <v/>
      </c>
      <c r="U992" s="5" t="n">
        <v>991</v>
      </c>
      <c r="V992" s="5" t="n">
        <v>0.370388</v>
      </c>
      <c r="W992" s="5" t="n">
        <v>0.621775</v>
      </c>
      <c r="X992" s="5" t="n">
        <v>0.041379</v>
      </c>
      <c r="Y992" s="5" t="n">
        <v>0.47717</v>
      </c>
      <c r="Z992" s="5" t="n">
        <v>0.052835</v>
      </c>
    </row>
    <row r="993">
      <c r="A993" s="5" t="n">
        <v>992</v>
      </c>
      <c r="B993" s="5" t="n">
        <v>3</v>
      </c>
      <c r="C993" s="5" t="n">
        <v>262</v>
      </c>
      <c r="D993" s="5" t="n">
        <v>9</v>
      </c>
      <c r="E993" s="5" t="n">
        <v>0</v>
      </c>
      <c r="F993" s="5" t="n">
        <v>31</v>
      </c>
      <c r="G993" s="5" t="n">
        <v>19.1</v>
      </c>
      <c r="H993" s="5" t="n">
        <v>16.01</v>
      </c>
      <c r="I993" s="6">
        <f>IF(E993&gt;=Markov!$B$3,1,0)</f>
        <v/>
      </c>
      <c r="J993" s="6">
        <f>I992</f>
        <v/>
      </c>
      <c r="K993" s="7">
        <f>MAR1!$B$5+MAR1!$C$5*COS(2*PI()*$C993/365)+MAR1!$D$5*SIN(2*PI()*$C993/365)</f>
        <v/>
      </c>
      <c r="L993" s="7">
        <f>MAR1!$B$6+MAR1!$C$6*COS(2*PI()*$C993/365)+MAR1!$D$6*SIN(2*PI()*$C993/365)</f>
        <v/>
      </c>
      <c r="M993" s="7">
        <f>MAR1!$B$7+MAR1!$C$7*COS(2*PI()*$C993/365)+MAR1!$D$7*SIN(2*PI()*$C993/365)</f>
        <v/>
      </c>
      <c r="N993" s="7">
        <f>F993-K993</f>
        <v/>
      </c>
      <c r="O993" s="7">
        <f>G993-L993</f>
        <v/>
      </c>
      <c r="P993" s="7">
        <f>H993-M993</f>
        <v/>
      </c>
      <c r="Q993" s="7">
        <f>IF($I993=1,(N993-MAR1!$B$11)/MAR1!$D$11,(N993-MAR1!$C$11)/MAR1!$E$11)</f>
        <v/>
      </c>
      <c r="R993" s="7">
        <f>IF($I993=1,(O993-MAR1!$B$12)/MAR1!$D$12,(O993-MAR1!$C$12)/MAR1!$E$12)</f>
        <v/>
      </c>
      <c r="S993" s="7">
        <f>IF($I993=1,(P993-MAR1!$B$13)/MAR1!$D$13,(P993-MAR1!$C$13)/MAR1!$E$13)</f>
        <v/>
      </c>
      <c r="U993" s="5" t="n">
        <v>992</v>
      </c>
      <c r="V993" s="5" t="n">
        <v>0.994733</v>
      </c>
      <c r="W993" s="5" t="n">
        <v>0.375692</v>
      </c>
      <c r="X993" s="5" t="n">
        <v>0.531421</v>
      </c>
      <c r="Y993" s="5" t="n">
        <v>0.891552</v>
      </c>
      <c r="Z993" s="5" t="n">
        <v>0.667612</v>
      </c>
    </row>
    <row r="994">
      <c r="A994" s="5" t="n">
        <v>993</v>
      </c>
      <c r="B994" s="5" t="n">
        <v>3</v>
      </c>
      <c r="C994" s="5" t="n">
        <v>263</v>
      </c>
      <c r="D994" s="5" t="n">
        <v>9</v>
      </c>
      <c r="E994" s="5" t="n">
        <v>0</v>
      </c>
      <c r="F994" s="5" t="n">
        <v>32.5</v>
      </c>
      <c r="G994" s="5" t="n">
        <v>20.6</v>
      </c>
      <c r="H994" s="5" t="n">
        <v>21.12</v>
      </c>
      <c r="I994" s="6">
        <f>IF(E994&gt;=Markov!$B$3,1,0)</f>
        <v/>
      </c>
      <c r="J994" s="6">
        <f>I993</f>
        <v/>
      </c>
      <c r="K994" s="7">
        <f>MAR1!$B$5+MAR1!$C$5*COS(2*PI()*$C994/365)+MAR1!$D$5*SIN(2*PI()*$C994/365)</f>
        <v/>
      </c>
      <c r="L994" s="7">
        <f>MAR1!$B$6+MAR1!$C$6*COS(2*PI()*$C994/365)+MAR1!$D$6*SIN(2*PI()*$C994/365)</f>
        <v/>
      </c>
      <c r="M994" s="7">
        <f>MAR1!$B$7+MAR1!$C$7*COS(2*PI()*$C994/365)+MAR1!$D$7*SIN(2*PI()*$C994/365)</f>
        <v/>
      </c>
      <c r="N994" s="7">
        <f>F994-K994</f>
        <v/>
      </c>
      <c r="O994" s="7">
        <f>G994-L994</f>
        <v/>
      </c>
      <c r="P994" s="7">
        <f>H994-M994</f>
        <v/>
      </c>
      <c r="Q994" s="7">
        <f>IF($I994=1,(N994-MAR1!$B$11)/MAR1!$D$11,(N994-MAR1!$C$11)/MAR1!$E$11)</f>
        <v/>
      </c>
      <c r="R994" s="7">
        <f>IF($I994=1,(O994-MAR1!$B$12)/MAR1!$D$12,(O994-MAR1!$C$12)/MAR1!$E$12)</f>
        <v/>
      </c>
      <c r="S994" s="7">
        <f>IF($I994=1,(P994-MAR1!$B$13)/MAR1!$D$13,(P994-MAR1!$C$13)/MAR1!$E$13)</f>
        <v/>
      </c>
      <c r="U994" s="5" t="n">
        <v>993</v>
      </c>
      <c r="V994" s="5" t="n">
        <v>0.493041</v>
      </c>
      <c r="W994" s="5" t="n">
        <v>0.239746</v>
      </c>
      <c r="X994" s="5" t="n">
        <v>0.147823</v>
      </c>
      <c r="Y994" s="5" t="n">
        <v>0.128154</v>
      </c>
      <c r="Z994" s="5" t="n">
        <v>0.002096</v>
      </c>
    </row>
    <row r="995">
      <c r="A995" s="5" t="n">
        <v>994</v>
      </c>
      <c r="B995" s="5" t="n">
        <v>3</v>
      </c>
      <c r="C995" s="5" t="n">
        <v>264</v>
      </c>
      <c r="D995" s="5" t="n">
        <v>9</v>
      </c>
      <c r="E995" s="5" t="n">
        <v>0</v>
      </c>
      <c r="F995" s="5" t="n">
        <v>34.8</v>
      </c>
      <c r="G995" s="5" t="n">
        <v>23.3</v>
      </c>
      <c r="H995" s="5" t="n">
        <v>20.39</v>
      </c>
      <c r="I995" s="6">
        <f>IF(E995&gt;=Markov!$B$3,1,0)</f>
        <v/>
      </c>
      <c r="J995" s="6">
        <f>I994</f>
        <v/>
      </c>
      <c r="K995" s="7">
        <f>MAR1!$B$5+MAR1!$C$5*COS(2*PI()*$C995/365)+MAR1!$D$5*SIN(2*PI()*$C995/365)</f>
        <v/>
      </c>
      <c r="L995" s="7">
        <f>MAR1!$B$6+MAR1!$C$6*COS(2*PI()*$C995/365)+MAR1!$D$6*SIN(2*PI()*$C995/365)</f>
        <v/>
      </c>
      <c r="M995" s="7">
        <f>MAR1!$B$7+MAR1!$C$7*COS(2*PI()*$C995/365)+MAR1!$D$7*SIN(2*PI()*$C995/365)</f>
        <v/>
      </c>
      <c r="N995" s="7">
        <f>F995-K995</f>
        <v/>
      </c>
      <c r="O995" s="7">
        <f>G995-L995</f>
        <v/>
      </c>
      <c r="P995" s="7">
        <f>H995-M995</f>
        <v/>
      </c>
      <c r="Q995" s="7">
        <f>IF($I995=1,(N995-MAR1!$B$11)/MAR1!$D$11,(N995-MAR1!$C$11)/MAR1!$E$11)</f>
        <v/>
      </c>
      <c r="R995" s="7">
        <f>IF($I995=1,(O995-MAR1!$B$12)/MAR1!$D$12,(O995-MAR1!$C$12)/MAR1!$E$12)</f>
        <v/>
      </c>
      <c r="S995" s="7">
        <f>IF($I995=1,(P995-MAR1!$B$13)/MAR1!$D$13,(P995-MAR1!$C$13)/MAR1!$E$13)</f>
        <v/>
      </c>
      <c r="U995" s="5" t="n">
        <v>994</v>
      </c>
      <c r="V995" s="5" t="n">
        <v>0.188479</v>
      </c>
      <c r="W995" s="5" t="n">
        <v>0.590109</v>
      </c>
      <c r="X995" s="5" t="n">
        <v>0.27493</v>
      </c>
      <c r="Y995" s="5" t="n">
        <v>0.994131</v>
      </c>
      <c r="Z995" s="5" t="n">
        <v>0.8516550000000001</v>
      </c>
    </row>
    <row r="996">
      <c r="A996" s="5" t="n">
        <v>995</v>
      </c>
      <c r="B996" s="5" t="n">
        <v>3</v>
      </c>
      <c r="C996" s="5" t="n">
        <v>265</v>
      </c>
      <c r="D996" s="5" t="n">
        <v>9</v>
      </c>
      <c r="E996" s="5" t="n">
        <v>0</v>
      </c>
      <c r="F996" s="5" t="n">
        <v>31.6</v>
      </c>
      <c r="G996" s="5" t="n">
        <v>22.3</v>
      </c>
      <c r="H996" s="5" t="n">
        <v>14.91</v>
      </c>
      <c r="I996" s="6">
        <f>IF(E996&gt;=Markov!$B$3,1,0)</f>
        <v/>
      </c>
      <c r="J996" s="6">
        <f>I995</f>
        <v/>
      </c>
      <c r="K996" s="7">
        <f>MAR1!$B$5+MAR1!$C$5*COS(2*PI()*$C996/365)+MAR1!$D$5*SIN(2*PI()*$C996/365)</f>
        <v/>
      </c>
      <c r="L996" s="7">
        <f>MAR1!$B$6+MAR1!$C$6*COS(2*PI()*$C996/365)+MAR1!$D$6*SIN(2*PI()*$C996/365)</f>
        <v/>
      </c>
      <c r="M996" s="7">
        <f>MAR1!$B$7+MAR1!$C$7*COS(2*PI()*$C996/365)+MAR1!$D$7*SIN(2*PI()*$C996/365)</f>
        <v/>
      </c>
      <c r="N996" s="7">
        <f>F996-K996</f>
        <v/>
      </c>
      <c r="O996" s="7">
        <f>G996-L996</f>
        <v/>
      </c>
      <c r="P996" s="7">
        <f>H996-M996</f>
        <v/>
      </c>
      <c r="Q996" s="7">
        <f>IF($I996=1,(N996-MAR1!$B$11)/MAR1!$D$11,(N996-MAR1!$C$11)/MAR1!$E$11)</f>
        <v/>
      </c>
      <c r="R996" s="7">
        <f>IF($I996=1,(O996-MAR1!$B$12)/MAR1!$D$12,(O996-MAR1!$C$12)/MAR1!$E$12)</f>
        <v/>
      </c>
      <c r="S996" s="7">
        <f>IF($I996=1,(P996-MAR1!$B$13)/MAR1!$D$13,(P996-MAR1!$C$13)/MAR1!$E$13)</f>
        <v/>
      </c>
      <c r="U996" s="5" t="n">
        <v>995</v>
      </c>
      <c r="V996" s="5" t="n">
        <v>0.795081</v>
      </c>
      <c r="W996" s="5" t="n">
        <v>0.268802</v>
      </c>
      <c r="X996" s="5" t="n">
        <v>0.308933</v>
      </c>
      <c r="Y996" s="5" t="n">
        <v>0.561554</v>
      </c>
      <c r="Z996" s="5" t="n">
        <v>0.972137</v>
      </c>
    </row>
    <row r="997">
      <c r="A997" s="5" t="n">
        <v>996</v>
      </c>
      <c r="B997" s="5" t="n">
        <v>3</v>
      </c>
      <c r="C997" s="5" t="n">
        <v>266</v>
      </c>
      <c r="D997" s="5" t="n">
        <v>9</v>
      </c>
      <c r="E997" s="5" t="n">
        <v>31</v>
      </c>
      <c r="F997" s="5" t="n">
        <v>27.8</v>
      </c>
      <c r="G997" s="5" t="n">
        <v>20.9</v>
      </c>
      <c r="H997" s="5" t="n">
        <v>11.42</v>
      </c>
      <c r="I997" s="6">
        <f>IF(E997&gt;=Markov!$B$3,1,0)</f>
        <v/>
      </c>
      <c r="J997" s="6">
        <f>I996</f>
        <v/>
      </c>
      <c r="K997" s="7">
        <f>MAR1!$B$5+MAR1!$C$5*COS(2*PI()*$C997/365)+MAR1!$D$5*SIN(2*PI()*$C997/365)</f>
        <v/>
      </c>
      <c r="L997" s="7">
        <f>MAR1!$B$6+MAR1!$C$6*COS(2*PI()*$C997/365)+MAR1!$D$6*SIN(2*PI()*$C997/365)</f>
        <v/>
      </c>
      <c r="M997" s="7">
        <f>MAR1!$B$7+MAR1!$C$7*COS(2*PI()*$C997/365)+MAR1!$D$7*SIN(2*PI()*$C997/365)</f>
        <v/>
      </c>
      <c r="N997" s="7">
        <f>F997-K997</f>
        <v/>
      </c>
      <c r="O997" s="7">
        <f>G997-L997</f>
        <v/>
      </c>
      <c r="P997" s="7">
        <f>H997-M997</f>
        <v/>
      </c>
      <c r="Q997" s="7">
        <f>IF($I997=1,(N997-MAR1!$B$11)/MAR1!$D$11,(N997-MAR1!$C$11)/MAR1!$E$11)</f>
        <v/>
      </c>
      <c r="R997" s="7">
        <f>IF($I997=1,(O997-MAR1!$B$12)/MAR1!$D$12,(O997-MAR1!$C$12)/MAR1!$E$12)</f>
        <v/>
      </c>
      <c r="S997" s="7">
        <f>IF($I997=1,(P997-MAR1!$B$13)/MAR1!$D$13,(P997-MAR1!$C$13)/MAR1!$E$13)</f>
        <v/>
      </c>
      <c r="U997" s="5" t="n">
        <v>996</v>
      </c>
      <c r="V997" s="5" t="n">
        <v>0.096599</v>
      </c>
      <c r="W997" s="5" t="n">
        <v>0.345047</v>
      </c>
      <c r="X997" s="5" t="n">
        <v>0.805131</v>
      </c>
      <c r="Y997" s="5" t="n">
        <v>0.185264</v>
      </c>
      <c r="Z997" s="5" t="n">
        <v>0.260455</v>
      </c>
    </row>
    <row r="998">
      <c r="A998" s="5" t="n">
        <v>997</v>
      </c>
      <c r="B998" s="5" t="n">
        <v>3</v>
      </c>
      <c r="C998" s="5" t="n">
        <v>267</v>
      </c>
      <c r="D998" s="5" t="n">
        <v>9</v>
      </c>
      <c r="E998" s="5" t="n">
        <v>2.2</v>
      </c>
      <c r="F998" s="5" t="n">
        <v>27.1</v>
      </c>
      <c r="G998" s="5" t="n">
        <v>20.7</v>
      </c>
      <c r="H998" s="5" t="n">
        <v>10.41</v>
      </c>
      <c r="I998" s="6">
        <f>IF(E998&gt;=Markov!$B$3,1,0)</f>
        <v/>
      </c>
      <c r="J998" s="6">
        <f>I997</f>
        <v/>
      </c>
      <c r="K998" s="7">
        <f>MAR1!$B$5+MAR1!$C$5*COS(2*PI()*$C998/365)+MAR1!$D$5*SIN(2*PI()*$C998/365)</f>
        <v/>
      </c>
      <c r="L998" s="7">
        <f>MAR1!$B$6+MAR1!$C$6*COS(2*PI()*$C998/365)+MAR1!$D$6*SIN(2*PI()*$C998/365)</f>
        <v/>
      </c>
      <c r="M998" s="7">
        <f>MAR1!$B$7+MAR1!$C$7*COS(2*PI()*$C998/365)+MAR1!$D$7*SIN(2*PI()*$C998/365)</f>
        <v/>
      </c>
      <c r="N998" s="7">
        <f>F998-K998</f>
        <v/>
      </c>
      <c r="O998" s="7">
        <f>G998-L998</f>
        <v/>
      </c>
      <c r="P998" s="7">
        <f>H998-M998</f>
        <v/>
      </c>
      <c r="Q998" s="7">
        <f>IF($I998=1,(N998-MAR1!$B$11)/MAR1!$D$11,(N998-MAR1!$C$11)/MAR1!$E$11)</f>
        <v/>
      </c>
      <c r="R998" s="7">
        <f>IF($I998=1,(O998-MAR1!$B$12)/MAR1!$D$12,(O998-MAR1!$C$12)/MAR1!$E$12)</f>
        <v/>
      </c>
      <c r="S998" s="7">
        <f>IF($I998=1,(P998-MAR1!$B$13)/MAR1!$D$13,(P998-MAR1!$C$13)/MAR1!$E$13)</f>
        <v/>
      </c>
      <c r="U998" s="5" t="n">
        <v>997</v>
      </c>
      <c r="V998" s="5" t="n">
        <v>0.9599839999999999</v>
      </c>
      <c r="W998" s="5" t="n">
        <v>0.908256</v>
      </c>
      <c r="X998" s="5" t="n">
        <v>0.028879</v>
      </c>
      <c r="Y998" s="5" t="n">
        <v>0.832508</v>
      </c>
      <c r="Z998" s="5" t="n">
        <v>0.683878</v>
      </c>
    </row>
    <row r="999">
      <c r="A999" s="5" t="n">
        <v>998</v>
      </c>
      <c r="B999" s="5" t="n">
        <v>3</v>
      </c>
      <c r="C999" s="5" t="n">
        <v>268</v>
      </c>
      <c r="D999" s="5" t="n">
        <v>9</v>
      </c>
      <c r="E999" s="5" t="n">
        <v>31.8</v>
      </c>
      <c r="F999" s="5" t="n">
        <v>29.1</v>
      </c>
      <c r="G999" s="5" t="n">
        <v>20.3</v>
      </c>
      <c r="H999" s="5" t="n">
        <v>14.89</v>
      </c>
      <c r="I999" s="6">
        <f>IF(E999&gt;=Markov!$B$3,1,0)</f>
        <v/>
      </c>
      <c r="J999" s="6">
        <f>I998</f>
        <v/>
      </c>
      <c r="K999" s="7">
        <f>MAR1!$B$5+MAR1!$C$5*COS(2*PI()*$C999/365)+MAR1!$D$5*SIN(2*PI()*$C999/365)</f>
        <v/>
      </c>
      <c r="L999" s="7">
        <f>MAR1!$B$6+MAR1!$C$6*COS(2*PI()*$C999/365)+MAR1!$D$6*SIN(2*PI()*$C999/365)</f>
        <v/>
      </c>
      <c r="M999" s="7">
        <f>MAR1!$B$7+MAR1!$C$7*COS(2*PI()*$C999/365)+MAR1!$D$7*SIN(2*PI()*$C999/365)</f>
        <v/>
      </c>
      <c r="N999" s="7">
        <f>F999-K999</f>
        <v/>
      </c>
      <c r="O999" s="7">
        <f>G999-L999</f>
        <v/>
      </c>
      <c r="P999" s="7">
        <f>H999-M999</f>
        <v/>
      </c>
      <c r="Q999" s="7">
        <f>IF($I999=1,(N999-MAR1!$B$11)/MAR1!$D$11,(N999-MAR1!$C$11)/MAR1!$E$11)</f>
        <v/>
      </c>
      <c r="R999" s="7">
        <f>IF($I999=1,(O999-MAR1!$B$12)/MAR1!$D$12,(O999-MAR1!$C$12)/MAR1!$E$12)</f>
        <v/>
      </c>
      <c r="S999" s="7">
        <f>IF($I999=1,(P999-MAR1!$B$13)/MAR1!$D$13,(P999-MAR1!$C$13)/MAR1!$E$13)</f>
        <v/>
      </c>
      <c r="U999" s="5" t="n">
        <v>998</v>
      </c>
      <c r="V999" s="5" t="n">
        <v>0.992426</v>
      </c>
      <c r="W999" s="5" t="n">
        <v>0.207087</v>
      </c>
      <c r="X999" s="5" t="n">
        <v>0.28688</v>
      </c>
      <c r="Y999" s="5" t="n">
        <v>0.30806</v>
      </c>
      <c r="Z999" s="5" t="n">
        <v>0.6438430000000001</v>
      </c>
    </row>
    <row r="1000">
      <c r="A1000" s="5" t="n">
        <v>999</v>
      </c>
      <c r="B1000" s="5" t="n">
        <v>3</v>
      </c>
      <c r="C1000" s="5" t="n">
        <v>269</v>
      </c>
      <c r="D1000" s="5" t="n">
        <v>9</v>
      </c>
      <c r="E1000" s="5" t="n">
        <v>14.1</v>
      </c>
      <c r="F1000" s="5" t="n">
        <v>28.3</v>
      </c>
      <c r="G1000" s="5" t="n">
        <v>20.5</v>
      </c>
      <c r="H1000" s="5" t="n">
        <v>5.94</v>
      </c>
      <c r="I1000" s="6">
        <f>IF(E1000&gt;=Markov!$B$3,1,0)</f>
        <v/>
      </c>
      <c r="J1000" s="6">
        <f>I999</f>
        <v/>
      </c>
      <c r="K1000" s="7">
        <f>MAR1!$B$5+MAR1!$C$5*COS(2*PI()*$C1000/365)+MAR1!$D$5*SIN(2*PI()*$C1000/365)</f>
        <v/>
      </c>
      <c r="L1000" s="7">
        <f>MAR1!$B$6+MAR1!$C$6*COS(2*PI()*$C1000/365)+MAR1!$D$6*SIN(2*PI()*$C1000/365)</f>
        <v/>
      </c>
      <c r="M1000" s="7">
        <f>MAR1!$B$7+MAR1!$C$7*COS(2*PI()*$C1000/365)+MAR1!$D$7*SIN(2*PI()*$C1000/365)</f>
        <v/>
      </c>
      <c r="N1000" s="7">
        <f>F1000-K1000</f>
        <v/>
      </c>
      <c r="O1000" s="7">
        <f>G1000-L1000</f>
        <v/>
      </c>
      <c r="P1000" s="7">
        <f>H1000-M1000</f>
        <v/>
      </c>
      <c r="Q1000" s="7">
        <f>IF($I1000=1,(N1000-MAR1!$B$11)/MAR1!$D$11,(N1000-MAR1!$C$11)/MAR1!$E$11)</f>
        <v/>
      </c>
      <c r="R1000" s="7">
        <f>IF($I1000=1,(O1000-MAR1!$B$12)/MAR1!$D$12,(O1000-MAR1!$C$12)/MAR1!$E$12)</f>
        <v/>
      </c>
      <c r="S1000" s="7">
        <f>IF($I1000=1,(P1000-MAR1!$B$13)/MAR1!$D$13,(P1000-MAR1!$C$13)/MAR1!$E$13)</f>
        <v/>
      </c>
      <c r="U1000" s="5" t="n">
        <v>999</v>
      </c>
      <c r="V1000" s="5" t="n">
        <v>0.32785</v>
      </c>
      <c r="W1000" s="5" t="n">
        <v>0.902585</v>
      </c>
      <c r="X1000" s="5" t="n">
        <v>0.655258</v>
      </c>
      <c r="Y1000" s="5" t="n">
        <v>0.671424</v>
      </c>
      <c r="Z1000" s="5" t="n">
        <v>0.226355</v>
      </c>
    </row>
    <row r="1001">
      <c r="A1001" s="5" t="n">
        <v>1000</v>
      </c>
      <c r="B1001" s="5" t="n">
        <v>3</v>
      </c>
      <c r="C1001" s="5" t="n">
        <v>270</v>
      </c>
      <c r="D1001" s="5" t="n">
        <v>9</v>
      </c>
      <c r="E1001" s="5" t="n">
        <v>0</v>
      </c>
      <c r="F1001" s="5" t="n">
        <v>29.4</v>
      </c>
      <c r="G1001" s="5" t="n">
        <v>19.6</v>
      </c>
      <c r="H1001" s="5" t="n">
        <v>13.65</v>
      </c>
      <c r="I1001" s="6">
        <f>IF(E1001&gt;=Markov!$B$3,1,0)</f>
        <v/>
      </c>
      <c r="J1001" s="6">
        <f>I1000</f>
        <v/>
      </c>
      <c r="K1001" s="7">
        <f>MAR1!$B$5+MAR1!$C$5*COS(2*PI()*$C1001/365)+MAR1!$D$5*SIN(2*PI()*$C1001/365)</f>
        <v/>
      </c>
      <c r="L1001" s="7">
        <f>MAR1!$B$6+MAR1!$C$6*COS(2*PI()*$C1001/365)+MAR1!$D$6*SIN(2*PI()*$C1001/365)</f>
        <v/>
      </c>
      <c r="M1001" s="7">
        <f>MAR1!$B$7+MAR1!$C$7*COS(2*PI()*$C1001/365)+MAR1!$D$7*SIN(2*PI()*$C1001/365)</f>
        <v/>
      </c>
      <c r="N1001" s="7">
        <f>F1001-K1001</f>
        <v/>
      </c>
      <c r="O1001" s="7">
        <f>G1001-L1001</f>
        <v/>
      </c>
      <c r="P1001" s="7">
        <f>H1001-M1001</f>
        <v/>
      </c>
      <c r="Q1001" s="7">
        <f>IF($I1001=1,(N1001-MAR1!$B$11)/MAR1!$D$11,(N1001-MAR1!$C$11)/MAR1!$E$11)</f>
        <v/>
      </c>
      <c r="R1001" s="7">
        <f>IF($I1001=1,(O1001-MAR1!$B$12)/MAR1!$D$12,(O1001-MAR1!$C$12)/MAR1!$E$12)</f>
        <v/>
      </c>
      <c r="S1001" s="7">
        <f>IF($I1001=1,(P1001-MAR1!$B$13)/MAR1!$D$13,(P1001-MAR1!$C$13)/MAR1!$E$13)</f>
        <v/>
      </c>
      <c r="U1001" s="5" t="n">
        <v>1000</v>
      </c>
      <c r="V1001" s="5" t="n">
        <v>0.094254</v>
      </c>
      <c r="W1001" s="5" t="n">
        <v>0.810696</v>
      </c>
      <c r="X1001" s="5" t="n">
        <v>0.19433</v>
      </c>
      <c r="Y1001" s="5" t="n">
        <v>0.951847</v>
      </c>
      <c r="Z1001" s="5" t="n">
        <v>0.614604</v>
      </c>
    </row>
    <row r="1002">
      <c r="A1002" s="5" t="n">
        <v>1001</v>
      </c>
      <c r="B1002" s="5" t="n">
        <v>3</v>
      </c>
      <c r="C1002" s="5" t="n">
        <v>271</v>
      </c>
      <c r="D1002" s="5" t="n">
        <v>9</v>
      </c>
      <c r="E1002" s="5" t="n">
        <v>0</v>
      </c>
      <c r="F1002" s="5" t="n">
        <v>31</v>
      </c>
      <c r="G1002" s="5" t="n">
        <v>20.8</v>
      </c>
      <c r="H1002" s="5" t="n">
        <v>22.69</v>
      </c>
      <c r="I1002" s="6">
        <f>IF(E1002&gt;=Markov!$B$3,1,0)</f>
        <v/>
      </c>
      <c r="J1002" s="6">
        <f>I1001</f>
        <v/>
      </c>
      <c r="K1002" s="7">
        <f>MAR1!$B$5+MAR1!$C$5*COS(2*PI()*$C1002/365)+MAR1!$D$5*SIN(2*PI()*$C1002/365)</f>
        <v/>
      </c>
      <c r="L1002" s="7">
        <f>MAR1!$B$6+MAR1!$C$6*COS(2*PI()*$C1002/365)+MAR1!$D$6*SIN(2*PI()*$C1002/365)</f>
        <v/>
      </c>
      <c r="M1002" s="7">
        <f>MAR1!$B$7+MAR1!$C$7*COS(2*PI()*$C1002/365)+MAR1!$D$7*SIN(2*PI()*$C1002/365)</f>
        <v/>
      </c>
      <c r="N1002" s="7">
        <f>F1002-K1002</f>
        <v/>
      </c>
      <c r="O1002" s="7">
        <f>G1002-L1002</f>
        <v/>
      </c>
      <c r="P1002" s="7">
        <f>H1002-M1002</f>
        <v/>
      </c>
      <c r="Q1002" s="7">
        <f>IF($I1002=1,(N1002-MAR1!$B$11)/MAR1!$D$11,(N1002-MAR1!$C$11)/MAR1!$E$11)</f>
        <v/>
      </c>
      <c r="R1002" s="7">
        <f>IF($I1002=1,(O1002-MAR1!$B$12)/MAR1!$D$12,(O1002-MAR1!$C$12)/MAR1!$E$12)</f>
        <v/>
      </c>
      <c r="S1002" s="7">
        <f>IF($I1002=1,(P1002-MAR1!$B$13)/MAR1!$D$13,(P1002-MAR1!$C$13)/MAR1!$E$13)</f>
        <v/>
      </c>
      <c r="U1002" s="5" t="n">
        <v>1001</v>
      </c>
      <c r="V1002" s="5" t="n">
        <v>0.336298</v>
      </c>
      <c r="W1002" s="5" t="n">
        <v>0.528169</v>
      </c>
      <c r="X1002" s="5" t="n">
        <v>0.991499</v>
      </c>
      <c r="Y1002" s="5" t="n">
        <v>0.904965</v>
      </c>
      <c r="Z1002" s="5" t="n">
        <v>0.033106</v>
      </c>
    </row>
    <row r="1003">
      <c r="A1003" s="5" t="n">
        <v>1002</v>
      </c>
      <c r="B1003" s="5" t="n">
        <v>3</v>
      </c>
      <c r="C1003" s="5" t="n">
        <v>272</v>
      </c>
      <c r="D1003" s="5" t="n">
        <v>9</v>
      </c>
      <c r="E1003" s="5" t="n">
        <v>0</v>
      </c>
      <c r="F1003" s="5" t="n">
        <v>31.2</v>
      </c>
      <c r="G1003" s="5" t="n">
        <v>19.1</v>
      </c>
      <c r="H1003" s="5" t="n">
        <v>19.69</v>
      </c>
      <c r="I1003" s="6">
        <f>IF(E1003&gt;=Markov!$B$3,1,0)</f>
        <v/>
      </c>
      <c r="J1003" s="6">
        <f>I1002</f>
        <v/>
      </c>
      <c r="K1003" s="7">
        <f>MAR1!$B$5+MAR1!$C$5*COS(2*PI()*$C1003/365)+MAR1!$D$5*SIN(2*PI()*$C1003/365)</f>
        <v/>
      </c>
      <c r="L1003" s="7">
        <f>MAR1!$B$6+MAR1!$C$6*COS(2*PI()*$C1003/365)+MAR1!$D$6*SIN(2*PI()*$C1003/365)</f>
        <v/>
      </c>
      <c r="M1003" s="7">
        <f>MAR1!$B$7+MAR1!$C$7*COS(2*PI()*$C1003/365)+MAR1!$D$7*SIN(2*PI()*$C1003/365)</f>
        <v/>
      </c>
      <c r="N1003" s="7">
        <f>F1003-K1003</f>
        <v/>
      </c>
      <c r="O1003" s="7">
        <f>G1003-L1003</f>
        <v/>
      </c>
      <c r="P1003" s="7">
        <f>H1003-M1003</f>
        <v/>
      </c>
      <c r="Q1003" s="7">
        <f>IF($I1003=1,(N1003-MAR1!$B$11)/MAR1!$D$11,(N1003-MAR1!$C$11)/MAR1!$E$11)</f>
        <v/>
      </c>
      <c r="R1003" s="7">
        <f>IF($I1003=1,(O1003-MAR1!$B$12)/MAR1!$D$12,(O1003-MAR1!$C$12)/MAR1!$E$12)</f>
        <v/>
      </c>
      <c r="S1003" s="7">
        <f>IF($I1003=1,(P1003-MAR1!$B$13)/MAR1!$D$13,(P1003-MAR1!$C$13)/MAR1!$E$13)</f>
        <v/>
      </c>
      <c r="U1003" s="5" t="n">
        <v>1002</v>
      </c>
      <c r="V1003" s="5" t="n">
        <v>0.8465780000000001</v>
      </c>
      <c r="W1003" s="5" t="n">
        <v>0.374638</v>
      </c>
      <c r="X1003" s="5" t="n">
        <v>0.142616</v>
      </c>
      <c r="Y1003" s="5" t="n">
        <v>0.326467</v>
      </c>
      <c r="Z1003" s="5" t="n">
        <v>0.790004</v>
      </c>
    </row>
    <row r="1004">
      <c r="A1004" s="5" t="n">
        <v>1003</v>
      </c>
      <c r="B1004" s="5" t="n">
        <v>3</v>
      </c>
      <c r="C1004" s="5" t="n">
        <v>273</v>
      </c>
      <c r="D1004" s="5" t="n">
        <v>9</v>
      </c>
      <c r="E1004" s="5" t="n">
        <v>0</v>
      </c>
      <c r="F1004" s="5" t="n">
        <v>29.9</v>
      </c>
      <c r="G1004" s="5" t="n">
        <v>18.7</v>
      </c>
      <c r="H1004" s="5" t="n">
        <v>21.61</v>
      </c>
      <c r="I1004" s="6">
        <f>IF(E1004&gt;=Markov!$B$3,1,0)</f>
        <v/>
      </c>
      <c r="J1004" s="6">
        <f>I1003</f>
        <v/>
      </c>
      <c r="K1004" s="7">
        <f>MAR1!$B$5+MAR1!$C$5*COS(2*PI()*$C1004/365)+MAR1!$D$5*SIN(2*PI()*$C1004/365)</f>
        <v/>
      </c>
      <c r="L1004" s="7">
        <f>MAR1!$B$6+MAR1!$C$6*COS(2*PI()*$C1004/365)+MAR1!$D$6*SIN(2*PI()*$C1004/365)</f>
        <v/>
      </c>
      <c r="M1004" s="7">
        <f>MAR1!$B$7+MAR1!$C$7*COS(2*PI()*$C1004/365)+MAR1!$D$7*SIN(2*PI()*$C1004/365)</f>
        <v/>
      </c>
      <c r="N1004" s="7">
        <f>F1004-K1004</f>
        <v/>
      </c>
      <c r="O1004" s="7">
        <f>G1004-L1004</f>
        <v/>
      </c>
      <c r="P1004" s="7">
        <f>H1004-M1004</f>
        <v/>
      </c>
      <c r="Q1004" s="7">
        <f>IF($I1004=1,(N1004-MAR1!$B$11)/MAR1!$D$11,(N1004-MAR1!$C$11)/MAR1!$E$11)</f>
        <v/>
      </c>
      <c r="R1004" s="7">
        <f>IF($I1004=1,(O1004-MAR1!$B$12)/MAR1!$D$12,(O1004-MAR1!$C$12)/MAR1!$E$12)</f>
        <v/>
      </c>
      <c r="S1004" s="7">
        <f>IF($I1004=1,(P1004-MAR1!$B$13)/MAR1!$D$13,(P1004-MAR1!$C$13)/MAR1!$E$13)</f>
        <v/>
      </c>
      <c r="U1004" s="5" t="n">
        <v>1003</v>
      </c>
      <c r="V1004" s="5" t="n">
        <v>0.824416</v>
      </c>
      <c r="W1004" s="5" t="n">
        <v>0.386469</v>
      </c>
      <c r="X1004" s="5" t="n">
        <v>0.28173</v>
      </c>
      <c r="Y1004" s="5" t="n">
        <v>0.618543</v>
      </c>
      <c r="Z1004" s="5" t="n">
        <v>0.852956</v>
      </c>
    </row>
    <row r="1005">
      <c r="A1005" s="5" t="n">
        <v>1004</v>
      </c>
      <c r="B1005" s="5" t="n">
        <v>3</v>
      </c>
      <c r="C1005" s="5" t="n">
        <v>274</v>
      </c>
      <c r="D1005" s="5" t="n">
        <v>10</v>
      </c>
      <c r="E1005" s="5" t="n">
        <v>0</v>
      </c>
      <c r="F1005" s="5" t="n">
        <v>28.8</v>
      </c>
      <c r="G1005" s="5" t="n">
        <v>19.7</v>
      </c>
      <c r="H1005" s="5" t="n">
        <v>14.69</v>
      </c>
      <c r="I1005" s="6">
        <f>IF(E1005&gt;=Markov!$B$3,1,0)</f>
        <v/>
      </c>
      <c r="J1005" s="6">
        <f>I1004</f>
        <v/>
      </c>
      <c r="K1005" s="7">
        <f>MAR1!$B$5+MAR1!$C$5*COS(2*PI()*$C1005/365)+MAR1!$D$5*SIN(2*PI()*$C1005/365)</f>
        <v/>
      </c>
      <c r="L1005" s="7">
        <f>MAR1!$B$6+MAR1!$C$6*COS(2*PI()*$C1005/365)+MAR1!$D$6*SIN(2*PI()*$C1005/365)</f>
        <v/>
      </c>
      <c r="M1005" s="7">
        <f>MAR1!$B$7+MAR1!$C$7*COS(2*PI()*$C1005/365)+MAR1!$D$7*SIN(2*PI()*$C1005/365)</f>
        <v/>
      </c>
      <c r="N1005" s="7">
        <f>F1005-K1005</f>
        <v/>
      </c>
      <c r="O1005" s="7">
        <f>G1005-L1005</f>
        <v/>
      </c>
      <c r="P1005" s="7">
        <f>H1005-M1005</f>
        <v/>
      </c>
      <c r="Q1005" s="7">
        <f>IF($I1005=1,(N1005-MAR1!$B$11)/MAR1!$D$11,(N1005-MAR1!$C$11)/MAR1!$E$11)</f>
        <v/>
      </c>
      <c r="R1005" s="7">
        <f>IF($I1005=1,(O1005-MAR1!$B$12)/MAR1!$D$12,(O1005-MAR1!$C$12)/MAR1!$E$12)</f>
        <v/>
      </c>
      <c r="S1005" s="7">
        <f>IF($I1005=1,(P1005-MAR1!$B$13)/MAR1!$D$13,(P1005-MAR1!$C$13)/MAR1!$E$13)</f>
        <v/>
      </c>
      <c r="U1005" s="5" t="n">
        <v>1004</v>
      </c>
      <c r="V1005" s="5" t="n">
        <v>0.844228</v>
      </c>
      <c r="W1005" s="5" t="n">
        <v>0.85444</v>
      </c>
      <c r="X1005" s="5" t="n">
        <v>0.103006</v>
      </c>
      <c r="Y1005" s="5" t="n">
        <v>0.251713</v>
      </c>
      <c r="Z1005" s="5" t="n">
        <v>0.918001</v>
      </c>
    </row>
    <row r="1006">
      <c r="A1006" s="5" t="n">
        <v>1005</v>
      </c>
      <c r="B1006" s="5" t="n">
        <v>3</v>
      </c>
      <c r="C1006" s="5" t="n">
        <v>275</v>
      </c>
      <c r="D1006" s="5" t="n">
        <v>10</v>
      </c>
      <c r="E1006" s="5" t="n">
        <v>0</v>
      </c>
      <c r="F1006" s="5" t="n">
        <v>31</v>
      </c>
      <c r="G1006" s="5" t="n">
        <v>18.4</v>
      </c>
      <c r="H1006" s="5" t="n">
        <v>13.94</v>
      </c>
      <c r="I1006" s="6">
        <f>IF(E1006&gt;=Markov!$B$3,1,0)</f>
        <v/>
      </c>
      <c r="J1006" s="6">
        <f>I1005</f>
        <v/>
      </c>
      <c r="K1006" s="7">
        <f>MAR1!$B$5+MAR1!$C$5*COS(2*PI()*$C1006/365)+MAR1!$D$5*SIN(2*PI()*$C1006/365)</f>
        <v/>
      </c>
      <c r="L1006" s="7">
        <f>MAR1!$B$6+MAR1!$C$6*COS(2*PI()*$C1006/365)+MAR1!$D$6*SIN(2*PI()*$C1006/365)</f>
        <v/>
      </c>
      <c r="M1006" s="7">
        <f>MAR1!$B$7+MAR1!$C$7*COS(2*PI()*$C1006/365)+MAR1!$D$7*SIN(2*PI()*$C1006/365)</f>
        <v/>
      </c>
      <c r="N1006" s="7">
        <f>F1006-K1006</f>
        <v/>
      </c>
      <c r="O1006" s="7">
        <f>G1006-L1006</f>
        <v/>
      </c>
      <c r="P1006" s="7">
        <f>H1006-M1006</f>
        <v/>
      </c>
      <c r="Q1006" s="7">
        <f>IF($I1006=1,(N1006-MAR1!$B$11)/MAR1!$D$11,(N1006-MAR1!$C$11)/MAR1!$E$11)</f>
        <v/>
      </c>
      <c r="R1006" s="7">
        <f>IF($I1006=1,(O1006-MAR1!$B$12)/MAR1!$D$12,(O1006-MAR1!$C$12)/MAR1!$E$12)</f>
        <v/>
      </c>
      <c r="S1006" s="7">
        <f>IF($I1006=1,(P1006-MAR1!$B$13)/MAR1!$D$13,(P1006-MAR1!$C$13)/MAR1!$E$13)</f>
        <v/>
      </c>
      <c r="U1006" s="5" t="n">
        <v>1005</v>
      </c>
      <c r="V1006" s="5" t="n">
        <v>0.402166</v>
      </c>
      <c r="W1006" s="5" t="n">
        <v>0.20092</v>
      </c>
      <c r="X1006" s="5" t="n">
        <v>0.07653</v>
      </c>
      <c r="Y1006" s="5" t="n">
        <v>0.288315</v>
      </c>
      <c r="Z1006" s="5" t="n">
        <v>0.759011</v>
      </c>
    </row>
    <row r="1007">
      <c r="A1007" s="5" t="n">
        <v>1006</v>
      </c>
      <c r="B1007" s="5" t="n">
        <v>3</v>
      </c>
      <c r="C1007" s="5" t="n">
        <v>276</v>
      </c>
      <c r="D1007" s="5" t="n">
        <v>10</v>
      </c>
      <c r="E1007" s="5" t="n">
        <v>24.1</v>
      </c>
      <c r="F1007" s="5" t="n">
        <v>29.6</v>
      </c>
      <c r="G1007" s="5" t="n">
        <v>19.2</v>
      </c>
      <c r="H1007" s="5" t="n">
        <v>12.09</v>
      </c>
      <c r="I1007" s="6">
        <f>IF(E1007&gt;=Markov!$B$3,1,0)</f>
        <v/>
      </c>
      <c r="J1007" s="6">
        <f>I1006</f>
        <v/>
      </c>
      <c r="K1007" s="7">
        <f>MAR1!$B$5+MAR1!$C$5*COS(2*PI()*$C1007/365)+MAR1!$D$5*SIN(2*PI()*$C1007/365)</f>
        <v/>
      </c>
      <c r="L1007" s="7">
        <f>MAR1!$B$6+MAR1!$C$6*COS(2*PI()*$C1007/365)+MAR1!$D$6*SIN(2*PI()*$C1007/365)</f>
        <v/>
      </c>
      <c r="M1007" s="7">
        <f>MAR1!$B$7+MAR1!$C$7*COS(2*PI()*$C1007/365)+MAR1!$D$7*SIN(2*PI()*$C1007/365)</f>
        <v/>
      </c>
      <c r="N1007" s="7">
        <f>F1007-K1007</f>
        <v/>
      </c>
      <c r="O1007" s="7">
        <f>G1007-L1007</f>
        <v/>
      </c>
      <c r="P1007" s="7">
        <f>H1007-M1007</f>
        <v/>
      </c>
      <c r="Q1007" s="7">
        <f>IF($I1007=1,(N1007-MAR1!$B$11)/MAR1!$D$11,(N1007-MAR1!$C$11)/MAR1!$E$11)</f>
        <v/>
      </c>
      <c r="R1007" s="7">
        <f>IF($I1007=1,(O1007-MAR1!$B$12)/MAR1!$D$12,(O1007-MAR1!$C$12)/MAR1!$E$12)</f>
        <v/>
      </c>
      <c r="S1007" s="7">
        <f>IF($I1007=1,(P1007-MAR1!$B$13)/MAR1!$D$13,(P1007-MAR1!$C$13)/MAR1!$E$13)</f>
        <v/>
      </c>
      <c r="U1007" s="5" t="n">
        <v>1006</v>
      </c>
      <c r="V1007" s="5" t="n">
        <v>0.870452</v>
      </c>
      <c r="W1007" s="5" t="n">
        <v>0.687082</v>
      </c>
      <c r="X1007" s="5" t="n">
        <v>0.10283</v>
      </c>
      <c r="Y1007" s="5" t="n">
        <v>0.641922</v>
      </c>
      <c r="Z1007" s="5" t="n">
        <v>0.231919</v>
      </c>
    </row>
    <row r="1008">
      <c r="A1008" s="5" t="n">
        <v>1007</v>
      </c>
      <c r="B1008" s="5" t="n">
        <v>3</v>
      </c>
      <c r="C1008" s="5" t="n">
        <v>277</v>
      </c>
      <c r="D1008" s="5" t="n">
        <v>10</v>
      </c>
      <c r="E1008" s="5" t="n">
        <v>0</v>
      </c>
      <c r="F1008" s="5" t="n">
        <v>31.2</v>
      </c>
      <c r="G1008" s="5" t="n">
        <v>21.9</v>
      </c>
      <c r="H1008" s="5" t="n">
        <v>16.92</v>
      </c>
      <c r="I1008" s="6">
        <f>IF(E1008&gt;=Markov!$B$3,1,0)</f>
        <v/>
      </c>
      <c r="J1008" s="6">
        <f>I1007</f>
        <v/>
      </c>
      <c r="K1008" s="7">
        <f>MAR1!$B$5+MAR1!$C$5*COS(2*PI()*$C1008/365)+MAR1!$D$5*SIN(2*PI()*$C1008/365)</f>
        <v/>
      </c>
      <c r="L1008" s="7">
        <f>MAR1!$B$6+MAR1!$C$6*COS(2*PI()*$C1008/365)+MAR1!$D$6*SIN(2*PI()*$C1008/365)</f>
        <v/>
      </c>
      <c r="M1008" s="7">
        <f>MAR1!$B$7+MAR1!$C$7*COS(2*PI()*$C1008/365)+MAR1!$D$7*SIN(2*PI()*$C1008/365)</f>
        <v/>
      </c>
      <c r="N1008" s="7">
        <f>F1008-K1008</f>
        <v/>
      </c>
      <c r="O1008" s="7">
        <f>G1008-L1008</f>
        <v/>
      </c>
      <c r="P1008" s="7">
        <f>H1008-M1008</f>
        <v/>
      </c>
      <c r="Q1008" s="7">
        <f>IF($I1008=1,(N1008-MAR1!$B$11)/MAR1!$D$11,(N1008-MAR1!$C$11)/MAR1!$E$11)</f>
        <v/>
      </c>
      <c r="R1008" s="7">
        <f>IF($I1008=1,(O1008-MAR1!$B$12)/MAR1!$D$12,(O1008-MAR1!$C$12)/MAR1!$E$12)</f>
        <v/>
      </c>
      <c r="S1008" s="7">
        <f>IF($I1008=1,(P1008-MAR1!$B$13)/MAR1!$D$13,(P1008-MAR1!$C$13)/MAR1!$E$13)</f>
        <v/>
      </c>
      <c r="U1008" s="5" t="n">
        <v>1007</v>
      </c>
      <c r="V1008" s="5" t="n">
        <v>0.923561</v>
      </c>
      <c r="W1008" s="5" t="n">
        <v>0.22843</v>
      </c>
      <c r="X1008" s="5" t="n">
        <v>0.512127</v>
      </c>
      <c r="Y1008" s="5" t="n">
        <v>0.52702</v>
      </c>
      <c r="Z1008" s="5" t="n">
        <v>0.401689</v>
      </c>
    </row>
    <row r="1009">
      <c r="A1009" s="5" t="n">
        <v>1008</v>
      </c>
      <c r="B1009" s="5" t="n">
        <v>3</v>
      </c>
      <c r="C1009" s="5" t="n">
        <v>278</v>
      </c>
      <c r="D1009" s="5" t="n">
        <v>10</v>
      </c>
      <c r="E1009" s="5" t="n">
        <v>5.3</v>
      </c>
      <c r="F1009" s="5" t="n">
        <v>28.7</v>
      </c>
      <c r="G1009" s="5" t="n">
        <v>20</v>
      </c>
      <c r="H1009" s="5" t="n">
        <v>13.24</v>
      </c>
      <c r="I1009" s="6">
        <f>IF(E1009&gt;=Markov!$B$3,1,0)</f>
        <v/>
      </c>
      <c r="J1009" s="6">
        <f>I1008</f>
        <v/>
      </c>
      <c r="K1009" s="7">
        <f>MAR1!$B$5+MAR1!$C$5*COS(2*PI()*$C1009/365)+MAR1!$D$5*SIN(2*PI()*$C1009/365)</f>
        <v/>
      </c>
      <c r="L1009" s="7">
        <f>MAR1!$B$6+MAR1!$C$6*COS(2*PI()*$C1009/365)+MAR1!$D$6*SIN(2*PI()*$C1009/365)</f>
        <v/>
      </c>
      <c r="M1009" s="7">
        <f>MAR1!$B$7+MAR1!$C$7*COS(2*PI()*$C1009/365)+MAR1!$D$7*SIN(2*PI()*$C1009/365)</f>
        <v/>
      </c>
      <c r="N1009" s="7">
        <f>F1009-K1009</f>
        <v/>
      </c>
      <c r="O1009" s="7">
        <f>G1009-L1009</f>
        <v/>
      </c>
      <c r="P1009" s="7">
        <f>H1009-M1009</f>
        <v/>
      </c>
      <c r="Q1009" s="7">
        <f>IF($I1009=1,(N1009-MAR1!$B$11)/MAR1!$D$11,(N1009-MAR1!$C$11)/MAR1!$E$11)</f>
        <v/>
      </c>
      <c r="R1009" s="7">
        <f>IF($I1009=1,(O1009-MAR1!$B$12)/MAR1!$D$12,(O1009-MAR1!$C$12)/MAR1!$E$12)</f>
        <v/>
      </c>
      <c r="S1009" s="7">
        <f>IF($I1009=1,(P1009-MAR1!$B$13)/MAR1!$D$13,(P1009-MAR1!$C$13)/MAR1!$E$13)</f>
        <v/>
      </c>
      <c r="U1009" s="5" t="n">
        <v>1008</v>
      </c>
      <c r="V1009" s="5" t="n">
        <v>0.214191</v>
      </c>
      <c r="W1009" s="5" t="n">
        <v>0.732236</v>
      </c>
      <c r="X1009" s="5" t="n">
        <v>0.582996</v>
      </c>
      <c r="Y1009" s="5" t="n">
        <v>0.97365</v>
      </c>
      <c r="Z1009" s="5" t="n">
        <v>0.989402</v>
      </c>
    </row>
    <row r="1010">
      <c r="A1010" s="5" t="n">
        <v>1009</v>
      </c>
      <c r="B1010" s="5" t="n">
        <v>3</v>
      </c>
      <c r="C1010" s="5" t="n">
        <v>279</v>
      </c>
      <c r="D1010" s="5" t="n">
        <v>10</v>
      </c>
      <c r="E1010" s="5" t="n">
        <v>52.1</v>
      </c>
      <c r="F1010" s="5" t="n">
        <v>27</v>
      </c>
      <c r="G1010" s="5" t="n">
        <v>19.9</v>
      </c>
      <c r="H1010" s="5" t="n">
        <v>11.02</v>
      </c>
      <c r="I1010" s="6">
        <f>IF(E1010&gt;=Markov!$B$3,1,0)</f>
        <v/>
      </c>
      <c r="J1010" s="6">
        <f>I1009</f>
        <v/>
      </c>
      <c r="K1010" s="7">
        <f>MAR1!$B$5+MAR1!$C$5*COS(2*PI()*$C1010/365)+MAR1!$D$5*SIN(2*PI()*$C1010/365)</f>
        <v/>
      </c>
      <c r="L1010" s="7">
        <f>MAR1!$B$6+MAR1!$C$6*COS(2*PI()*$C1010/365)+MAR1!$D$6*SIN(2*PI()*$C1010/365)</f>
        <v/>
      </c>
      <c r="M1010" s="7">
        <f>MAR1!$B$7+MAR1!$C$7*COS(2*PI()*$C1010/365)+MAR1!$D$7*SIN(2*PI()*$C1010/365)</f>
        <v/>
      </c>
      <c r="N1010" s="7">
        <f>F1010-K1010</f>
        <v/>
      </c>
      <c r="O1010" s="7">
        <f>G1010-L1010</f>
        <v/>
      </c>
      <c r="P1010" s="7">
        <f>H1010-M1010</f>
        <v/>
      </c>
      <c r="Q1010" s="7">
        <f>IF($I1010=1,(N1010-MAR1!$B$11)/MAR1!$D$11,(N1010-MAR1!$C$11)/MAR1!$E$11)</f>
        <v/>
      </c>
      <c r="R1010" s="7">
        <f>IF($I1010=1,(O1010-MAR1!$B$12)/MAR1!$D$12,(O1010-MAR1!$C$12)/MAR1!$E$12)</f>
        <v/>
      </c>
      <c r="S1010" s="7">
        <f>IF($I1010=1,(P1010-MAR1!$B$13)/MAR1!$D$13,(P1010-MAR1!$C$13)/MAR1!$E$13)</f>
        <v/>
      </c>
      <c r="U1010" s="5" t="n">
        <v>1009</v>
      </c>
      <c r="V1010" s="5" t="n">
        <v>0.365399</v>
      </c>
      <c r="W1010" s="5" t="n">
        <v>0.457381</v>
      </c>
      <c r="X1010" s="5" t="n">
        <v>0.655222</v>
      </c>
      <c r="Y1010" s="5" t="n">
        <v>0.201378</v>
      </c>
      <c r="Z1010" s="5" t="n">
        <v>0.280593</v>
      </c>
    </row>
    <row r="1011">
      <c r="A1011" s="5" t="n">
        <v>1010</v>
      </c>
      <c r="B1011" s="5" t="n">
        <v>3</v>
      </c>
      <c r="C1011" s="5" t="n">
        <v>280</v>
      </c>
      <c r="D1011" s="5" t="n">
        <v>10</v>
      </c>
      <c r="E1011" s="5" t="n">
        <v>0</v>
      </c>
      <c r="F1011" s="5" t="n">
        <v>30.8</v>
      </c>
      <c r="G1011" s="5" t="n">
        <v>21.3</v>
      </c>
      <c r="H1011" s="5" t="n">
        <v>11.88</v>
      </c>
      <c r="I1011" s="6">
        <f>IF(E1011&gt;=Markov!$B$3,1,0)</f>
        <v/>
      </c>
      <c r="J1011" s="6">
        <f>I1010</f>
        <v/>
      </c>
      <c r="K1011" s="7">
        <f>MAR1!$B$5+MAR1!$C$5*COS(2*PI()*$C1011/365)+MAR1!$D$5*SIN(2*PI()*$C1011/365)</f>
        <v/>
      </c>
      <c r="L1011" s="7">
        <f>MAR1!$B$6+MAR1!$C$6*COS(2*PI()*$C1011/365)+MAR1!$D$6*SIN(2*PI()*$C1011/365)</f>
        <v/>
      </c>
      <c r="M1011" s="7">
        <f>MAR1!$B$7+MAR1!$C$7*COS(2*PI()*$C1011/365)+MAR1!$D$7*SIN(2*PI()*$C1011/365)</f>
        <v/>
      </c>
      <c r="N1011" s="7">
        <f>F1011-K1011</f>
        <v/>
      </c>
      <c r="O1011" s="7">
        <f>G1011-L1011</f>
        <v/>
      </c>
      <c r="P1011" s="7">
        <f>H1011-M1011</f>
        <v/>
      </c>
      <c r="Q1011" s="7">
        <f>IF($I1011=1,(N1011-MAR1!$B$11)/MAR1!$D$11,(N1011-MAR1!$C$11)/MAR1!$E$11)</f>
        <v/>
      </c>
      <c r="R1011" s="7">
        <f>IF($I1011=1,(O1011-MAR1!$B$12)/MAR1!$D$12,(O1011-MAR1!$C$12)/MAR1!$E$12)</f>
        <v/>
      </c>
      <c r="S1011" s="7">
        <f>IF($I1011=1,(P1011-MAR1!$B$13)/MAR1!$D$13,(P1011-MAR1!$C$13)/MAR1!$E$13)</f>
        <v/>
      </c>
      <c r="U1011" s="5" t="n">
        <v>1010</v>
      </c>
      <c r="V1011" s="5" t="n">
        <v>0.89863</v>
      </c>
      <c r="W1011" s="5" t="n">
        <v>0.640547</v>
      </c>
      <c r="X1011" s="5" t="n">
        <v>0.512158</v>
      </c>
      <c r="Y1011" s="5" t="n">
        <v>0.66783</v>
      </c>
      <c r="Z1011" s="5" t="n">
        <v>0.499732</v>
      </c>
    </row>
    <row r="1012">
      <c r="A1012" s="5" t="n">
        <v>1011</v>
      </c>
      <c r="B1012" s="5" t="n">
        <v>3</v>
      </c>
      <c r="C1012" s="5" t="n">
        <v>281</v>
      </c>
      <c r="D1012" s="5" t="n">
        <v>10</v>
      </c>
      <c r="E1012" s="5" t="n">
        <v>0</v>
      </c>
      <c r="F1012" s="5" t="n">
        <v>29.4</v>
      </c>
      <c r="G1012" s="5" t="n">
        <v>20</v>
      </c>
      <c r="H1012" s="5" t="n">
        <v>18.35</v>
      </c>
      <c r="I1012" s="6">
        <f>IF(E1012&gt;=Markov!$B$3,1,0)</f>
        <v/>
      </c>
      <c r="J1012" s="6">
        <f>I1011</f>
        <v/>
      </c>
      <c r="K1012" s="7">
        <f>MAR1!$B$5+MAR1!$C$5*COS(2*PI()*$C1012/365)+MAR1!$D$5*SIN(2*PI()*$C1012/365)</f>
        <v/>
      </c>
      <c r="L1012" s="7">
        <f>MAR1!$B$6+MAR1!$C$6*COS(2*PI()*$C1012/365)+MAR1!$D$6*SIN(2*PI()*$C1012/365)</f>
        <v/>
      </c>
      <c r="M1012" s="7">
        <f>MAR1!$B$7+MAR1!$C$7*COS(2*PI()*$C1012/365)+MAR1!$D$7*SIN(2*PI()*$C1012/365)</f>
        <v/>
      </c>
      <c r="N1012" s="7">
        <f>F1012-K1012</f>
        <v/>
      </c>
      <c r="O1012" s="7">
        <f>G1012-L1012</f>
        <v/>
      </c>
      <c r="P1012" s="7">
        <f>H1012-M1012</f>
        <v/>
      </c>
      <c r="Q1012" s="7">
        <f>IF($I1012=1,(N1012-MAR1!$B$11)/MAR1!$D$11,(N1012-MAR1!$C$11)/MAR1!$E$11)</f>
        <v/>
      </c>
      <c r="R1012" s="7">
        <f>IF($I1012=1,(O1012-MAR1!$B$12)/MAR1!$D$12,(O1012-MAR1!$C$12)/MAR1!$E$12)</f>
        <v/>
      </c>
      <c r="S1012" s="7">
        <f>IF($I1012=1,(P1012-MAR1!$B$13)/MAR1!$D$13,(P1012-MAR1!$C$13)/MAR1!$E$13)</f>
        <v/>
      </c>
      <c r="U1012" s="5" t="n">
        <v>1011</v>
      </c>
      <c r="V1012" s="5" t="n">
        <v>0.5071909999999999</v>
      </c>
      <c r="W1012" s="5" t="n">
        <v>0.24306</v>
      </c>
      <c r="X1012" s="5" t="n">
        <v>0.316421</v>
      </c>
      <c r="Y1012" s="5" t="n">
        <v>0.430355</v>
      </c>
      <c r="Z1012" s="5" t="n">
        <v>0.00546</v>
      </c>
    </row>
    <row r="1013">
      <c r="A1013" s="5" t="n">
        <v>1012</v>
      </c>
      <c r="B1013" s="5" t="n">
        <v>3</v>
      </c>
      <c r="C1013" s="5" t="n">
        <v>282</v>
      </c>
      <c r="D1013" s="5" t="n">
        <v>10</v>
      </c>
      <c r="E1013" s="5" t="n">
        <v>0</v>
      </c>
      <c r="F1013" s="5" t="n">
        <v>29.9</v>
      </c>
      <c r="G1013" s="5" t="n">
        <v>21.3</v>
      </c>
      <c r="H1013" s="5" t="n">
        <v>15.34</v>
      </c>
      <c r="I1013" s="6">
        <f>IF(E1013&gt;=Markov!$B$3,1,0)</f>
        <v/>
      </c>
      <c r="J1013" s="6">
        <f>I1012</f>
        <v/>
      </c>
      <c r="K1013" s="7">
        <f>MAR1!$B$5+MAR1!$C$5*COS(2*PI()*$C1013/365)+MAR1!$D$5*SIN(2*PI()*$C1013/365)</f>
        <v/>
      </c>
      <c r="L1013" s="7">
        <f>MAR1!$B$6+MAR1!$C$6*COS(2*PI()*$C1013/365)+MAR1!$D$6*SIN(2*PI()*$C1013/365)</f>
        <v/>
      </c>
      <c r="M1013" s="7">
        <f>MAR1!$B$7+MAR1!$C$7*COS(2*PI()*$C1013/365)+MAR1!$D$7*SIN(2*PI()*$C1013/365)</f>
        <v/>
      </c>
      <c r="N1013" s="7">
        <f>F1013-K1013</f>
        <v/>
      </c>
      <c r="O1013" s="7">
        <f>G1013-L1013</f>
        <v/>
      </c>
      <c r="P1013" s="7">
        <f>H1013-M1013</f>
        <v/>
      </c>
      <c r="Q1013" s="7">
        <f>IF($I1013=1,(N1013-MAR1!$B$11)/MAR1!$D$11,(N1013-MAR1!$C$11)/MAR1!$E$11)</f>
        <v/>
      </c>
      <c r="R1013" s="7">
        <f>IF($I1013=1,(O1013-MAR1!$B$12)/MAR1!$D$12,(O1013-MAR1!$C$12)/MAR1!$E$12)</f>
        <v/>
      </c>
      <c r="S1013" s="7">
        <f>IF($I1013=1,(P1013-MAR1!$B$13)/MAR1!$D$13,(P1013-MAR1!$C$13)/MAR1!$E$13)</f>
        <v/>
      </c>
      <c r="U1013" s="5" t="n">
        <v>1012</v>
      </c>
      <c r="V1013" s="5" t="n">
        <v>0.744861</v>
      </c>
      <c r="W1013" s="5" t="n">
        <v>0.298592</v>
      </c>
      <c r="X1013" s="5" t="n">
        <v>0.345042</v>
      </c>
      <c r="Y1013" s="5" t="n">
        <v>0.700724</v>
      </c>
      <c r="Z1013" s="5" t="n">
        <v>0.7528010000000001</v>
      </c>
    </row>
    <row r="1014">
      <c r="A1014" s="5" t="n">
        <v>1013</v>
      </c>
      <c r="B1014" s="5" t="n">
        <v>3</v>
      </c>
      <c r="C1014" s="5" t="n">
        <v>283</v>
      </c>
      <c r="D1014" s="5" t="n">
        <v>10</v>
      </c>
      <c r="E1014" s="5" t="n">
        <v>2.9</v>
      </c>
      <c r="F1014" s="5" t="n">
        <v>25.7</v>
      </c>
      <c r="G1014" s="5" t="n">
        <v>17.7</v>
      </c>
      <c r="H1014" s="5" t="n">
        <v>9.300000000000001</v>
      </c>
      <c r="I1014" s="6">
        <f>IF(E1014&gt;=Markov!$B$3,1,0)</f>
        <v/>
      </c>
      <c r="J1014" s="6">
        <f>I1013</f>
        <v/>
      </c>
      <c r="K1014" s="7">
        <f>MAR1!$B$5+MAR1!$C$5*COS(2*PI()*$C1014/365)+MAR1!$D$5*SIN(2*PI()*$C1014/365)</f>
        <v/>
      </c>
      <c r="L1014" s="7">
        <f>MAR1!$B$6+MAR1!$C$6*COS(2*PI()*$C1014/365)+MAR1!$D$6*SIN(2*PI()*$C1014/365)</f>
        <v/>
      </c>
      <c r="M1014" s="7">
        <f>MAR1!$B$7+MAR1!$C$7*COS(2*PI()*$C1014/365)+MAR1!$D$7*SIN(2*PI()*$C1014/365)</f>
        <v/>
      </c>
      <c r="N1014" s="7">
        <f>F1014-K1014</f>
        <v/>
      </c>
      <c r="O1014" s="7">
        <f>G1014-L1014</f>
        <v/>
      </c>
      <c r="P1014" s="7">
        <f>H1014-M1014</f>
        <v/>
      </c>
      <c r="Q1014" s="7">
        <f>IF($I1014=1,(N1014-MAR1!$B$11)/MAR1!$D$11,(N1014-MAR1!$C$11)/MAR1!$E$11)</f>
        <v/>
      </c>
      <c r="R1014" s="7">
        <f>IF($I1014=1,(O1014-MAR1!$B$12)/MAR1!$D$12,(O1014-MAR1!$C$12)/MAR1!$E$12)</f>
        <v/>
      </c>
      <c r="S1014" s="7">
        <f>IF($I1014=1,(P1014-MAR1!$B$13)/MAR1!$D$13,(P1014-MAR1!$C$13)/MAR1!$E$13)</f>
        <v/>
      </c>
      <c r="U1014" s="5" t="n">
        <v>1013</v>
      </c>
      <c r="V1014" s="5" t="n">
        <v>0.5792119999999999</v>
      </c>
      <c r="W1014" s="5" t="n">
        <v>0.09997300000000001</v>
      </c>
      <c r="X1014" s="5" t="n">
        <v>0.011581</v>
      </c>
      <c r="Y1014" s="5" t="n">
        <v>0.8398099999999999</v>
      </c>
      <c r="Z1014" s="5" t="n">
        <v>0.7397049999999999</v>
      </c>
    </row>
    <row r="1015">
      <c r="A1015" s="5" t="n">
        <v>1014</v>
      </c>
      <c r="B1015" s="5" t="n">
        <v>3</v>
      </c>
      <c r="C1015" s="5" t="n">
        <v>284</v>
      </c>
      <c r="D1015" s="5" t="n">
        <v>10</v>
      </c>
      <c r="E1015" s="5" t="n">
        <v>0</v>
      </c>
      <c r="F1015" s="5" t="n">
        <v>30.3</v>
      </c>
      <c r="G1015" s="5" t="n">
        <v>18.4</v>
      </c>
      <c r="H1015" s="5" t="n">
        <v>12.21</v>
      </c>
      <c r="I1015" s="6">
        <f>IF(E1015&gt;=Markov!$B$3,1,0)</f>
        <v/>
      </c>
      <c r="J1015" s="6">
        <f>I1014</f>
        <v/>
      </c>
      <c r="K1015" s="7">
        <f>MAR1!$B$5+MAR1!$C$5*COS(2*PI()*$C1015/365)+MAR1!$D$5*SIN(2*PI()*$C1015/365)</f>
        <v/>
      </c>
      <c r="L1015" s="7">
        <f>MAR1!$B$6+MAR1!$C$6*COS(2*PI()*$C1015/365)+MAR1!$D$6*SIN(2*PI()*$C1015/365)</f>
        <v/>
      </c>
      <c r="M1015" s="7">
        <f>MAR1!$B$7+MAR1!$C$7*COS(2*PI()*$C1015/365)+MAR1!$D$7*SIN(2*PI()*$C1015/365)</f>
        <v/>
      </c>
      <c r="N1015" s="7">
        <f>F1015-K1015</f>
        <v/>
      </c>
      <c r="O1015" s="7">
        <f>G1015-L1015</f>
        <v/>
      </c>
      <c r="P1015" s="7">
        <f>H1015-M1015</f>
        <v/>
      </c>
      <c r="Q1015" s="7">
        <f>IF($I1015=1,(N1015-MAR1!$B$11)/MAR1!$D$11,(N1015-MAR1!$C$11)/MAR1!$E$11)</f>
        <v/>
      </c>
      <c r="R1015" s="7">
        <f>IF($I1015=1,(O1015-MAR1!$B$12)/MAR1!$D$12,(O1015-MAR1!$C$12)/MAR1!$E$12)</f>
        <v/>
      </c>
      <c r="S1015" s="7">
        <f>IF($I1015=1,(P1015-MAR1!$B$13)/MAR1!$D$13,(P1015-MAR1!$C$13)/MAR1!$E$13)</f>
        <v/>
      </c>
      <c r="U1015" s="5" t="n">
        <v>1014</v>
      </c>
      <c r="V1015" s="5" t="n">
        <v>0.601037</v>
      </c>
      <c r="W1015" s="5" t="n">
        <v>0.686531</v>
      </c>
      <c r="X1015" s="5" t="n">
        <v>0.508211</v>
      </c>
      <c r="Y1015" s="5" t="n">
        <v>0.327939</v>
      </c>
      <c r="Z1015" s="5" t="n">
        <v>0.831662</v>
      </c>
    </row>
    <row r="1016">
      <c r="A1016" s="5" t="n">
        <v>1015</v>
      </c>
      <c r="B1016" s="5" t="n">
        <v>3</v>
      </c>
      <c r="C1016" s="5" t="n">
        <v>285</v>
      </c>
      <c r="D1016" s="5" t="n">
        <v>10</v>
      </c>
      <c r="E1016" s="5" t="n">
        <v>0</v>
      </c>
      <c r="F1016" s="5" t="n">
        <v>27.6</v>
      </c>
      <c r="G1016" s="5" t="n">
        <v>17.4</v>
      </c>
      <c r="H1016" s="5" t="n">
        <v>17.78</v>
      </c>
      <c r="I1016" s="6">
        <f>IF(E1016&gt;=Markov!$B$3,1,0)</f>
        <v/>
      </c>
      <c r="J1016" s="6">
        <f>I1015</f>
        <v/>
      </c>
      <c r="K1016" s="7">
        <f>MAR1!$B$5+MAR1!$C$5*COS(2*PI()*$C1016/365)+MAR1!$D$5*SIN(2*PI()*$C1016/365)</f>
        <v/>
      </c>
      <c r="L1016" s="7">
        <f>MAR1!$B$6+MAR1!$C$6*COS(2*PI()*$C1016/365)+MAR1!$D$6*SIN(2*PI()*$C1016/365)</f>
        <v/>
      </c>
      <c r="M1016" s="7">
        <f>MAR1!$B$7+MAR1!$C$7*COS(2*PI()*$C1016/365)+MAR1!$D$7*SIN(2*PI()*$C1016/365)</f>
        <v/>
      </c>
      <c r="N1016" s="7">
        <f>F1016-K1016</f>
        <v/>
      </c>
      <c r="O1016" s="7">
        <f>G1016-L1016</f>
        <v/>
      </c>
      <c r="P1016" s="7">
        <f>H1016-M1016</f>
        <v/>
      </c>
      <c r="Q1016" s="7">
        <f>IF($I1016=1,(N1016-MAR1!$B$11)/MAR1!$D$11,(N1016-MAR1!$C$11)/MAR1!$E$11)</f>
        <v/>
      </c>
      <c r="R1016" s="7">
        <f>IF($I1016=1,(O1016-MAR1!$B$12)/MAR1!$D$12,(O1016-MAR1!$C$12)/MAR1!$E$12)</f>
        <v/>
      </c>
      <c r="S1016" s="7">
        <f>IF($I1016=1,(P1016-MAR1!$B$13)/MAR1!$D$13,(P1016-MAR1!$C$13)/MAR1!$E$13)</f>
        <v/>
      </c>
      <c r="U1016" s="5" t="n">
        <v>1015</v>
      </c>
      <c r="V1016" s="5" t="n">
        <v>0.561526</v>
      </c>
      <c r="W1016" s="5" t="n">
        <v>0.714771</v>
      </c>
      <c r="X1016" s="5" t="n">
        <v>0.973901</v>
      </c>
      <c r="Y1016" s="5" t="n">
        <v>0.120472</v>
      </c>
      <c r="Z1016" s="5" t="n">
        <v>0.731312</v>
      </c>
    </row>
    <row r="1017">
      <c r="A1017" s="5" t="n">
        <v>1016</v>
      </c>
      <c r="B1017" s="5" t="n">
        <v>3</v>
      </c>
      <c r="C1017" s="5" t="n">
        <v>286</v>
      </c>
      <c r="D1017" s="5" t="n">
        <v>10</v>
      </c>
      <c r="E1017" s="5" t="n">
        <v>0</v>
      </c>
      <c r="F1017" s="5" t="n">
        <v>30.1</v>
      </c>
      <c r="G1017" s="5" t="n">
        <v>19.2</v>
      </c>
      <c r="H1017" s="5" t="n">
        <v>13.31</v>
      </c>
      <c r="I1017" s="6">
        <f>IF(E1017&gt;=Markov!$B$3,1,0)</f>
        <v/>
      </c>
      <c r="J1017" s="6">
        <f>I1016</f>
        <v/>
      </c>
      <c r="K1017" s="7">
        <f>MAR1!$B$5+MAR1!$C$5*COS(2*PI()*$C1017/365)+MAR1!$D$5*SIN(2*PI()*$C1017/365)</f>
        <v/>
      </c>
      <c r="L1017" s="7">
        <f>MAR1!$B$6+MAR1!$C$6*COS(2*PI()*$C1017/365)+MAR1!$D$6*SIN(2*PI()*$C1017/365)</f>
        <v/>
      </c>
      <c r="M1017" s="7">
        <f>MAR1!$B$7+MAR1!$C$7*COS(2*PI()*$C1017/365)+MAR1!$D$7*SIN(2*PI()*$C1017/365)</f>
        <v/>
      </c>
      <c r="N1017" s="7">
        <f>F1017-K1017</f>
        <v/>
      </c>
      <c r="O1017" s="7">
        <f>G1017-L1017</f>
        <v/>
      </c>
      <c r="P1017" s="7">
        <f>H1017-M1017</f>
        <v/>
      </c>
      <c r="Q1017" s="7">
        <f>IF($I1017=1,(N1017-MAR1!$B$11)/MAR1!$D$11,(N1017-MAR1!$C$11)/MAR1!$E$11)</f>
        <v/>
      </c>
      <c r="R1017" s="7">
        <f>IF($I1017=1,(O1017-MAR1!$B$12)/MAR1!$D$12,(O1017-MAR1!$C$12)/MAR1!$E$12)</f>
        <v/>
      </c>
      <c r="S1017" s="7">
        <f>IF($I1017=1,(P1017-MAR1!$B$13)/MAR1!$D$13,(P1017-MAR1!$C$13)/MAR1!$E$13)</f>
        <v/>
      </c>
      <c r="U1017" s="5" t="n">
        <v>1016</v>
      </c>
      <c r="V1017" s="5" t="n">
        <v>0.511054</v>
      </c>
      <c r="W1017" s="5" t="n">
        <v>0.009795</v>
      </c>
      <c r="X1017" s="5" t="n">
        <v>0.579743</v>
      </c>
      <c r="Y1017" s="5" t="n">
        <v>0.974072</v>
      </c>
      <c r="Z1017" s="5" t="n">
        <v>0.708256</v>
      </c>
    </row>
    <row r="1018">
      <c r="A1018" s="5" t="n">
        <v>1017</v>
      </c>
      <c r="B1018" s="5" t="n">
        <v>3</v>
      </c>
      <c r="C1018" s="5" t="n">
        <v>287</v>
      </c>
      <c r="D1018" s="5" t="n">
        <v>10</v>
      </c>
      <c r="E1018" s="5" t="n">
        <v>0</v>
      </c>
      <c r="F1018" s="5" t="n">
        <v>28.8</v>
      </c>
      <c r="G1018" s="5" t="n">
        <v>17</v>
      </c>
      <c r="H1018" s="5" t="n">
        <v>9.630000000000001</v>
      </c>
      <c r="I1018" s="6">
        <f>IF(E1018&gt;=Markov!$B$3,1,0)</f>
        <v/>
      </c>
      <c r="J1018" s="6">
        <f>I1017</f>
        <v/>
      </c>
      <c r="K1018" s="7">
        <f>MAR1!$B$5+MAR1!$C$5*COS(2*PI()*$C1018/365)+MAR1!$D$5*SIN(2*PI()*$C1018/365)</f>
        <v/>
      </c>
      <c r="L1018" s="7">
        <f>MAR1!$B$6+MAR1!$C$6*COS(2*PI()*$C1018/365)+MAR1!$D$6*SIN(2*PI()*$C1018/365)</f>
        <v/>
      </c>
      <c r="M1018" s="7">
        <f>MAR1!$B$7+MAR1!$C$7*COS(2*PI()*$C1018/365)+MAR1!$D$7*SIN(2*PI()*$C1018/365)</f>
        <v/>
      </c>
      <c r="N1018" s="7">
        <f>F1018-K1018</f>
        <v/>
      </c>
      <c r="O1018" s="7">
        <f>G1018-L1018</f>
        <v/>
      </c>
      <c r="P1018" s="7">
        <f>H1018-M1018</f>
        <v/>
      </c>
      <c r="Q1018" s="7">
        <f>IF($I1018=1,(N1018-MAR1!$B$11)/MAR1!$D$11,(N1018-MAR1!$C$11)/MAR1!$E$11)</f>
        <v/>
      </c>
      <c r="R1018" s="7">
        <f>IF($I1018=1,(O1018-MAR1!$B$12)/MAR1!$D$12,(O1018-MAR1!$C$12)/MAR1!$E$12)</f>
        <v/>
      </c>
      <c r="S1018" s="7">
        <f>IF($I1018=1,(P1018-MAR1!$B$13)/MAR1!$D$13,(P1018-MAR1!$C$13)/MAR1!$E$13)</f>
        <v/>
      </c>
      <c r="U1018" s="5" t="n">
        <v>1017</v>
      </c>
      <c r="V1018" s="5" t="n">
        <v>0.376065</v>
      </c>
      <c r="W1018" s="5" t="n">
        <v>0.943214</v>
      </c>
      <c r="X1018" s="5" t="n">
        <v>0.267377</v>
      </c>
      <c r="Y1018" s="5" t="n">
        <v>0.436101</v>
      </c>
      <c r="Z1018" s="5" t="n">
        <v>0.988719</v>
      </c>
    </row>
    <row r="1019">
      <c r="A1019" s="5" t="n">
        <v>1018</v>
      </c>
      <c r="B1019" s="5" t="n">
        <v>3</v>
      </c>
      <c r="C1019" s="5" t="n">
        <v>288</v>
      </c>
      <c r="D1019" s="5" t="n">
        <v>10</v>
      </c>
      <c r="E1019" s="5" t="n">
        <v>0</v>
      </c>
      <c r="F1019" s="5" t="n">
        <v>24.9</v>
      </c>
      <c r="G1019" s="5" t="n">
        <v>17.4</v>
      </c>
      <c r="H1019" s="5" t="n">
        <v>12.47</v>
      </c>
      <c r="I1019" s="6">
        <f>IF(E1019&gt;=Markov!$B$3,1,0)</f>
        <v/>
      </c>
      <c r="J1019" s="6">
        <f>I1018</f>
        <v/>
      </c>
      <c r="K1019" s="7">
        <f>MAR1!$B$5+MAR1!$C$5*COS(2*PI()*$C1019/365)+MAR1!$D$5*SIN(2*PI()*$C1019/365)</f>
        <v/>
      </c>
      <c r="L1019" s="7">
        <f>MAR1!$B$6+MAR1!$C$6*COS(2*PI()*$C1019/365)+MAR1!$D$6*SIN(2*PI()*$C1019/365)</f>
        <v/>
      </c>
      <c r="M1019" s="7">
        <f>MAR1!$B$7+MAR1!$C$7*COS(2*PI()*$C1019/365)+MAR1!$D$7*SIN(2*PI()*$C1019/365)</f>
        <v/>
      </c>
      <c r="N1019" s="7">
        <f>F1019-K1019</f>
        <v/>
      </c>
      <c r="O1019" s="7">
        <f>G1019-L1019</f>
        <v/>
      </c>
      <c r="P1019" s="7">
        <f>H1019-M1019</f>
        <v/>
      </c>
      <c r="Q1019" s="7">
        <f>IF($I1019=1,(N1019-MAR1!$B$11)/MAR1!$D$11,(N1019-MAR1!$C$11)/MAR1!$E$11)</f>
        <v/>
      </c>
      <c r="R1019" s="7">
        <f>IF($I1019=1,(O1019-MAR1!$B$12)/MAR1!$D$12,(O1019-MAR1!$C$12)/MAR1!$E$12)</f>
        <v/>
      </c>
      <c r="S1019" s="7">
        <f>IF($I1019=1,(P1019-MAR1!$B$13)/MAR1!$D$13,(P1019-MAR1!$C$13)/MAR1!$E$13)</f>
        <v/>
      </c>
      <c r="U1019" s="5" t="n">
        <v>1018</v>
      </c>
      <c r="V1019" s="5" t="n">
        <v>0.6506769999999999</v>
      </c>
      <c r="W1019" s="5" t="n">
        <v>0.588849</v>
      </c>
      <c r="X1019" s="5" t="n">
        <v>0.002063</v>
      </c>
      <c r="Y1019" s="5" t="n">
        <v>0.79809</v>
      </c>
      <c r="Z1019" s="5" t="n">
        <v>0.5343</v>
      </c>
    </row>
    <row r="1020">
      <c r="A1020" s="5" t="n">
        <v>1019</v>
      </c>
      <c r="B1020" s="5" t="n">
        <v>3</v>
      </c>
      <c r="C1020" s="5" t="n">
        <v>289</v>
      </c>
      <c r="D1020" s="5" t="n">
        <v>10</v>
      </c>
      <c r="E1020" s="5" t="n">
        <v>0</v>
      </c>
      <c r="F1020" s="5" t="n">
        <v>27</v>
      </c>
      <c r="G1020" s="5" t="n">
        <v>18.4</v>
      </c>
      <c r="H1020" s="5" t="n">
        <v>10.58</v>
      </c>
      <c r="I1020" s="6">
        <f>IF(E1020&gt;=Markov!$B$3,1,0)</f>
        <v/>
      </c>
      <c r="J1020" s="6">
        <f>I1019</f>
        <v/>
      </c>
      <c r="K1020" s="7">
        <f>MAR1!$B$5+MAR1!$C$5*COS(2*PI()*$C1020/365)+MAR1!$D$5*SIN(2*PI()*$C1020/365)</f>
        <v/>
      </c>
      <c r="L1020" s="7">
        <f>MAR1!$B$6+MAR1!$C$6*COS(2*PI()*$C1020/365)+MAR1!$D$6*SIN(2*PI()*$C1020/365)</f>
        <v/>
      </c>
      <c r="M1020" s="7">
        <f>MAR1!$B$7+MAR1!$C$7*COS(2*PI()*$C1020/365)+MAR1!$D$7*SIN(2*PI()*$C1020/365)</f>
        <v/>
      </c>
      <c r="N1020" s="7">
        <f>F1020-K1020</f>
        <v/>
      </c>
      <c r="O1020" s="7">
        <f>G1020-L1020</f>
        <v/>
      </c>
      <c r="P1020" s="7">
        <f>H1020-M1020</f>
        <v/>
      </c>
      <c r="Q1020" s="7">
        <f>IF($I1020=1,(N1020-MAR1!$B$11)/MAR1!$D$11,(N1020-MAR1!$C$11)/MAR1!$E$11)</f>
        <v/>
      </c>
      <c r="R1020" s="7">
        <f>IF($I1020=1,(O1020-MAR1!$B$12)/MAR1!$D$12,(O1020-MAR1!$C$12)/MAR1!$E$12)</f>
        <v/>
      </c>
      <c r="S1020" s="7">
        <f>IF($I1020=1,(P1020-MAR1!$B$13)/MAR1!$D$13,(P1020-MAR1!$C$13)/MAR1!$E$13)</f>
        <v/>
      </c>
      <c r="U1020" s="5" t="n">
        <v>1019</v>
      </c>
      <c r="V1020" s="5" t="n">
        <v>0.128967</v>
      </c>
      <c r="W1020" s="5" t="n">
        <v>0.438263</v>
      </c>
      <c r="X1020" s="5" t="n">
        <v>0.280883</v>
      </c>
      <c r="Y1020" s="5" t="n">
        <v>0.343154</v>
      </c>
      <c r="Z1020" s="5" t="n">
        <v>0.367867</v>
      </c>
    </row>
    <row r="1021">
      <c r="A1021" s="5" t="n">
        <v>1020</v>
      </c>
      <c r="B1021" s="5" t="n">
        <v>3</v>
      </c>
      <c r="C1021" s="5" t="n">
        <v>290</v>
      </c>
      <c r="D1021" s="5" t="n">
        <v>10</v>
      </c>
      <c r="E1021" s="5" t="n">
        <v>0</v>
      </c>
      <c r="F1021" s="5" t="n">
        <v>31.6</v>
      </c>
      <c r="G1021" s="5" t="n">
        <v>19</v>
      </c>
      <c r="H1021" s="5" t="n">
        <v>15.76</v>
      </c>
      <c r="I1021" s="6">
        <f>IF(E1021&gt;=Markov!$B$3,1,0)</f>
        <v/>
      </c>
      <c r="J1021" s="6">
        <f>I1020</f>
        <v/>
      </c>
      <c r="K1021" s="7">
        <f>MAR1!$B$5+MAR1!$C$5*COS(2*PI()*$C1021/365)+MAR1!$D$5*SIN(2*PI()*$C1021/365)</f>
        <v/>
      </c>
      <c r="L1021" s="7">
        <f>MAR1!$B$6+MAR1!$C$6*COS(2*PI()*$C1021/365)+MAR1!$D$6*SIN(2*PI()*$C1021/365)</f>
        <v/>
      </c>
      <c r="M1021" s="7">
        <f>MAR1!$B$7+MAR1!$C$7*COS(2*PI()*$C1021/365)+MAR1!$D$7*SIN(2*PI()*$C1021/365)</f>
        <v/>
      </c>
      <c r="N1021" s="7">
        <f>F1021-K1021</f>
        <v/>
      </c>
      <c r="O1021" s="7">
        <f>G1021-L1021</f>
        <v/>
      </c>
      <c r="P1021" s="7">
        <f>H1021-M1021</f>
        <v/>
      </c>
      <c r="Q1021" s="7">
        <f>IF($I1021=1,(N1021-MAR1!$B$11)/MAR1!$D$11,(N1021-MAR1!$C$11)/MAR1!$E$11)</f>
        <v/>
      </c>
      <c r="R1021" s="7">
        <f>IF($I1021=1,(O1021-MAR1!$B$12)/MAR1!$D$12,(O1021-MAR1!$C$12)/MAR1!$E$12)</f>
        <v/>
      </c>
      <c r="S1021" s="7">
        <f>IF($I1021=1,(P1021-MAR1!$B$13)/MAR1!$D$13,(P1021-MAR1!$C$13)/MAR1!$E$13)</f>
        <v/>
      </c>
      <c r="U1021" s="5" t="n">
        <v>1020</v>
      </c>
      <c r="V1021" s="5" t="n">
        <v>0.913623</v>
      </c>
      <c r="W1021" s="5" t="n">
        <v>0.494284</v>
      </c>
      <c r="X1021" s="5" t="n">
        <v>0.955444</v>
      </c>
      <c r="Y1021" s="5" t="n">
        <v>0.276081</v>
      </c>
      <c r="Z1021" s="5" t="n">
        <v>0.5503209999999999</v>
      </c>
    </row>
    <row r="1022">
      <c r="A1022" s="5" t="n">
        <v>1021</v>
      </c>
      <c r="B1022" s="5" t="n">
        <v>3</v>
      </c>
      <c r="C1022" s="5" t="n">
        <v>291</v>
      </c>
      <c r="D1022" s="5" t="n">
        <v>10</v>
      </c>
      <c r="E1022" s="5" t="n">
        <v>0</v>
      </c>
      <c r="F1022" s="5" t="n">
        <v>29</v>
      </c>
      <c r="G1022" s="5" t="n">
        <v>16.4</v>
      </c>
      <c r="H1022" s="5" t="n">
        <v>15.54</v>
      </c>
      <c r="I1022" s="6">
        <f>IF(E1022&gt;=Markov!$B$3,1,0)</f>
        <v/>
      </c>
      <c r="J1022" s="6">
        <f>I1021</f>
        <v/>
      </c>
      <c r="K1022" s="7">
        <f>MAR1!$B$5+MAR1!$C$5*COS(2*PI()*$C1022/365)+MAR1!$D$5*SIN(2*PI()*$C1022/365)</f>
        <v/>
      </c>
      <c r="L1022" s="7">
        <f>MAR1!$B$6+MAR1!$C$6*COS(2*PI()*$C1022/365)+MAR1!$D$6*SIN(2*PI()*$C1022/365)</f>
        <v/>
      </c>
      <c r="M1022" s="7">
        <f>MAR1!$B$7+MAR1!$C$7*COS(2*PI()*$C1022/365)+MAR1!$D$7*SIN(2*PI()*$C1022/365)</f>
        <v/>
      </c>
      <c r="N1022" s="7">
        <f>F1022-K1022</f>
        <v/>
      </c>
      <c r="O1022" s="7">
        <f>G1022-L1022</f>
        <v/>
      </c>
      <c r="P1022" s="7">
        <f>H1022-M1022</f>
        <v/>
      </c>
      <c r="Q1022" s="7">
        <f>IF($I1022=1,(N1022-MAR1!$B$11)/MAR1!$D$11,(N1022-MAR1!$C$11)/MAR1!$E$11)</f>
        <v/>
      </c>
      <c r="R1022" s="7">
        <f>IF($I1022=1,(O1022-MAR1!$B$12)/MAR1!$D$12,(O1022-MAR1!$C$12)/MAR1!$E$12)</f>
        <v/>
      </c>
      <c r="S1022" s="7">
        <f>IF($I1022=1,(P1022-MAR1!$B$13)/MAR1!$D$13,(P1022-MAR1!$C$13)/MAR1!$E$13)</f>
        <v/>
      </c>
      <c r="U1022" s="5" t="n">
        <v>1021</v>
      </c>
      <c r="V1022" s="5" t="n">
        <v>0.408597</v>
      </c>
      <c r="W1022" s="5" t="n">
        <v>0.242767</v>
      </c>
      <c r="X1022" s="5" t="n">
        <v>0.746398</v>
      </c>
      <c r="Y1022" s="5" t="n">
        <v>0.505031</v>
      </c>
      <c r="Z1022" s="5" t="n">
        <v>0.005558</v>
      </c>
    </row>
    <row r="1023">
      <c r="A1023" s="5" t="n">
        <v>1022</v>
      </c>
      <c r="B1023" s="5" t="n">
        <v>3</v>
      </c>
      <c r="C1023" s="5" t="n">
        <v>292</v>
      </c>
      <c r="D1023" s="5" t="n">
        <v>10</v>
      </c>
      <c r="E1023" s="5" t="n">
        <v>0</v>
      </c>
      <c r="F1023" s="5" t="n">
        <v>28.5</v>
      </c>
      <c r="G1023" s="5" t="n">
        <v>18</v>
      </c>
      <c r="H1023" s="5" t="n">
        <v>12.07</v>
      </c>
      <c r="I1023" s="6">
        <f>IF(E1023&gt;=Markov!$B$3,1,0)</f>
        <v/>
      </c>
      <c r="J1023" s="6">
        <f>I1022</f>
        <v/>
      </c>
      <c r="K1023" s="7">
        <f>MAR1!$B$5+MAR1!$C$5*COS(2*PI()*$C1023/365)+MAR1!$D$5*SIN(2*PI()*$C1023/365)</f>
        <v/>
      </c>
      <c r="L1023" s="7">
        <f>MAR1!$B$6+MAR1!$C$6*COS(2*PI()*$C1023/365)+MAR1!$D$6*SIN(2*PI()*$C1023/365)</f>
        <v/>
      </c>
      <c r="M1023" s="7">
        <f>MAR1!$B$7+MAR1!$C$7*COS(2*PI()*$C1023/365)+MAR1!$D$7*SIN(2*PI()*$C1023/365)</f>
        <v/>
      </c>
      <c r="N1023" s="7">
        <f>F1023-K1023</f>
        <v/>
      </c>
      <c r="O1023" s="7">
        <f>G1023-L1023</f>
        <v/>
      </c>
      <c r="P1023" s="7">
        <f>H1023-M1023</f>
        <v/>
      </c>
      <c r="Q1023" s="7">
        <f>IF($I1023=1,(N1023-MAR1!$B$11)/MAR1!$D$11,(N1023-MAR1!$C$11)/MAR1!$E$11)</f>
        <v/>
      </c>
      <c r="R1023" s="7">
        <f>IF($I1023=1,(O1023-MAR1!$B$12)/MAR1!$D$12,(O1023-MAR1!$C$12)/MAR1!$E$12)</f>
        <v/>
      </c>
      <c r="S1023" s="7">
        <f>IF($I1023=1,(P1023-MAR1!$B$13)/MAR1!$D$13,(P1023-MAR1!$C$13)/MAR1!$E$13)</f>
        <v/>
      </c>
      <c r="U1023" s="5" t="n">
        <v>1022</v>
      </c>
      <c r="V1023" s="5" t="n">
        <v>0.818256</v>
      </c>
      <c r="W1023" s="5" t="n">
        <v>0.863831</v>
      </c>
      <c r="X1023" s="5" t="n">
        <v>0.724575</v>
      </c>
      <c r="Y1023" s="5" t="n">
        <v>0.016362</v>
      </c>
      <c r="Z1023" s="5" t="n">
        <v>0.275044</v>
      </c>
    </row>
    <row r="1024">
      <c r="A1024" s="5" t="n">
        <v>1023</v>
      </c>
      <c r="B1024" s="5" t="n">
        <v>3</v>
      </c>
      <c r="C1024" s="5" t="n">
        <v>293</v>
      </c>
      <c r="D1024" s="5" t="n">
        <v>10</v>
      </c>
      <c r="E1024" s="5" t="n">
        <v>0</v>
      </c>
      <c r="F1024" s="5" t="n">
        <v>27.2</v>
      </c>
      <c r="G1024" s="5" t="n">
        <v>20.6</v>
      </c>
      <c r="H1024" s="5" t="n">
        <v>15.44</v>
      </c>
      <c r="I1024" s="6">
        <f>IF(E1024&gt;=Markov!$B$3,1,0)</f>
        <v/>
      </c>
      <c r="J1024" s="6">
        <f>I1023</f>
        <v/>
      </c>
      <c r="K1024" s="7">
        <f>MAR1!$B$5+MAR1!$C$5*COS(2*PI()*$C1024/365)+MAR1!$D$5*SIN(2*PI()*$C1024/365)</f>
        <v/>
      </c>
      <c r="L1024" s="7">
        <f>MAR1!$B$6+MAR1!$C$6*COS(2*PI()*$C1024/365)+MAR1!$D$6*SIN(2*PI()*$C1024/365)</f>
        <v/>
      </c>
      <c r="M1024" s="7">
        <f>MAR1!$B$7+MAR1!$C$7*COS(2*PI()*$C1024/365)+MAR1!$D$7*SIN(2*PI()*$C1024/365)</f>
        <v/>
      </c>
      <c r="N1024" s="7">
        <f>F1024-K1024</f>
        <v/>
      </c>
      <c r="O1024" s="7">
        <f>G1024-L1024</f>
        <v/>
      </c>
      <c r="P1024" s="7">
        <f>H1024-M1024</f>
        <v/>
      </c>
      <c r="Q1024" s="7">
        <f>IF($I1024=1,(N1024-MAR1!$B$11)/MAR1!$D$11,(N1024-MAR1!$C$11)/MAR1!$E$11)</f>
        <v/>
      </c>
      <c r="R1024" s="7">
        <f>IF($I1024=1,(O1024-MAR1!$B$12)/MAR1!$D$12,(O1024-MAR1!$C$12)/MAR1!$E$12)</f>
        <v/>
      </c>
      <c r="S1024" s="7">
        <f>IF($I1024=1,(P1024-MAR1!$B$13)/MAR1!$D$13,(P1024-MAR1!$C$13)/MAR1!$E$13)</f>
        <v/>
      </c>
      <c r="U1024" s="5" t="n">
        <v>1023</v>
      </c>
      <c r="V1024" s="5" t="n">
        <v>0.804038</v>
      </c>
      <c r="W1024" s="5" t="n">
        <v>0.494615</v>
      </c>
      <c r="X1024" s="5" t="n">
        <v>0.316093</v>
      </c>
      <c r="Y1024" s="5" t="n">
        <v>0.338999</v>
      </c>
      <c r="Z1024" s="5" t="n">
        <v>0.884595</v>
      </c>
    </row>
    <row r="1025">
      <c r="A1025" s="5" t="n">
        <v>1024</v>
      </c>
      <c r="B1025" s="5" t="n">
        <v>3</v>
      </c>
      <c r="C1025" s="5" t="n">
        <v>294</v>
      </c>
      <c r="D1025" s="5" t="n">
        <v>10</v>
      </c>
      <c r="E1025" s="5" t="n">
        <v>0</v>
      </c>
      <c r="F1025" s="5" t="n">
        <v>26</v>
      </c>
      <c r="G1025" s="5" t="n">
        <v>19.9</v>
      </c>
      <c r="H1025" s="5" t="n">
        <v>12.43</v>
      </c>
      <c r="I1025" s="6">
        <f>IF(E1025&gt;=Markov!$B$3,1,0)</f>
        <v/>
      </c>
      <c r="J1025" s="6">
        <f>I1024</f>
        <v/>
      </c>
      <c r="K1025" s="7">
        <f>MAR1!$B$5+MAR1!$C$5*COS(2*PI()*$C1025/365)+MAR1!$D$5*SIN(2*PI()*$C1025/365)</f>
        <v/>
      </c>
      <c r="L1025" s="7">
        <f>MAR1!$B$6+MAR1!$C$6*COS(2*PI()*$C1025/365)+MAR1!$D$6*SIN(2*PI()*$C1025/365)</f>
        <v/>
      </c>
      <c r="M1025" s="7">
        <f>MAR1!$B$7+MAR1!$C$7*COS(2*PI()*$C1025/365)+MAR1!$D$7*SIN(2*PI()*$C1025/365)</f>
        <v/>
      </c>
      <c r="N1025" s="7">
        <f>F1025-K1025</f>
        <v/>
      </c>
      <c r="O1025" s="7">
        <f>G1025-L1025</f>
        <v/>
      </c>
      <c r="P1025" s="7">
        <f>H1025-M1025</f>
        <v/>
      </c>
      <c r="Q1025" s="7">
        <f>IF($I1025=1,(N1025-MAR1!$B$11)/MAR1!$D$11,(N1025-MAR1!$C$11)/MAR1!$E$11)</f>
        <v/>
      </c>
      <c r="R1025" s="7">
        <f>IF($I1025=1,(O1025-MAR1!$B$12)/MAR1!$D$12,(O1025-MAR1!$C$12)/MAR1!$E$12)</f>
        <v/>
      </c>
      <c r="S1025" s="7">
        <f>IF($I1025=1,(P1025-MAR1!$B$13)/MAR1!$D$13,(P1025-MAR1!$C$13)/MAR1!$E$13)</f>
        <v/>
      </c>
      <c r="U1025" s="5" t="n">
        <v>1024</v>
      </c>
      <c r="V1025" s="5" t="n">
        <v>0.105983</v>
      </c>
      <c r="W1025" s="5" t="n">
        <v>0.309425</v>
      </c>
      <c r="X1025" s="5" t="n">
        <v>0.970848</v>
      </c>
      <c r="Y1025" s="5" t="n">
        <v>0.605399</v>
      </c>
      <c r="Z1025" s="5" t="n">
        <v>0.531758</v>
      </c>
    </row>
    <row r="1026">
      <c r="A1026" s="5" t="n">
        <v>1025</v>
      </c>
      <c r="B1026" s="5" t="n">
        <v>3</v>
      </c>
      <c r="C1026" s="5" t="n">
        <v>295</v>
      </c>
      <c r="D1026" s="5" t="n">
        <v>10</v>
      </c>
      <c r="E1026" s="5" t="n">
        <v>0</v>
      </c>
      <c r="F1026" s="5" t="n">
        <v>26.3</v>
      </c>
      <c r="G1026" s="5" t="n">
        <v>17.2</v>
      </c>
      <c r="H1026" s="5" t="n">
        <v>12.85</v>
      </c>
      <c r="I1026" s="6">
        <f>IF(E1026&gt;=Markov!$B$3,1,0)</f>
        <v/>
      </c>
      <c r="J1026" s="6">
        <f>I1025</f>
        <v/>
      </c>
      <c r="K1026" s="7">
        <f>MAR1!$B$5+MAR1!$C$5*COS(2*PI()*$C1026/365)+MAR1!$D$5*SIN(2*PI()*$C1026/365)</f>
        <v/>
      </c>
      <c r="L1026" s="7">
        <f>MAR1!$B$6+MAR1!$C$6*COS(2*PI()*$C1026/365)+MAR1!$D$6*SIN(2*PI()*$C1026/365)</f>
        <v/>
      </c>
      <c r="M1026" s="7">
        <f>MAR1!$B$7+MAR1!$C$7*COS(2*PI()*$C1026/365)+MAR1!$D$7*SIN(2*PI()*$C1026/365)</f>
        <v/>
      </c>
      <c r="N1026" s="7">
        <f>F1026-K1026</f>
        <v/>
      </c>
      <c r="O1026" s="7">
        <f>G1026-L1026</f>
        <v/>
      </c>
      <c r="P1026" s="7">
        <f>H1026-M1026</f>
        <v/>
      </c>
      <c r="Q1026" s="7">
        <f>IF($I1026=1,(N1026-MAR1!$B$11)/MAR1!$D$11,(N1026-MAR1!$C$11)/MAR1!$E$11)</f>
        <v/>
      </c>
      <c r="R1026" s="7">
        <f>IF($I1026=1,(O1026-MAR1!$B$12)/MAR1!$D$12,(O1026-MAR1!$C$12)/MAR1!$E$12)</f>
        <v/>
      </c>
      <c r="S1026" s="7">
        <f>IF($I1026=1,(P1026-MAR1!$B$13)/MAR1!$D$13,(P1026-MAR1!$C$13)/MAR1!$E$13)</f>
        <v/>
      </c>
      <c r="U1026" s="5" t="n">
        <v>1025</v>
      </c>
      <c r="V1026" s="5" t="n">
        <v>0.911034</v>
      </c>
      <c r="W1026" s="5" t="n">
        <v>0.762218</v>
      </c>
      <c r="X1026" s="5" t="n">
        <v>0.644043</v>
      </c>
      <c r="Y1026" s="5" t="n">
        <v>0.696814</v>
      </c>
      <c r="Z1026" s="5" t="n">
        <v>0.417808</v>
      </c>
    </row>
    <row r="1027">
      <c r="A1027" s="5" t="n">
        <v>1026</v>
      </c>
      <c r="B1027" s="5" t="n">
        <v>3</v>
      </c>
      <c r="C1027" s="5" t="n">
        <v>296</v>
      </c>
      <c r="D1027" s="5" t="n">
        <v>10</v>
      </c>
      <c r="E1027" s="5" t="n">
        <v>3</v>
      </c>
      <c r="F1027" s="5" t="n">
        <v>24.8</v>
      </c>
      <c r="G1027" s="5" t="n">
        <v>15.2</v>
      </c>
      <c r="H1027" s="5" t="n">
        <v>6.09</v>
      </c>
      <c r="I1027" s="6">
        <f>IF(E1027&gt;=Markov!$B$3,1,0)</f>
        <v/>
      </c>
      <c r="J1027" s="6">
        <f>I1026</f>
        <v/>
      </c>
      <c r="K1027" s="7">
        <f>MAR1!$B$5+MAR1!$C$5*COS(2*PI()*$C1027/365)+MAR1!$D$5*SIN(2*PI()*$C1027/365)</f>
        <v/>
      </c>
      <c r="L1027" s="7">
        <f>MAR1!$B$6+MAR1!$C$6*COS(2*PI()*$C1027/365)+MAR1!$D$6*SIN(2*PI()*$C1027/365)</f>
        <v/>
      </c>
      <c r="M1027" s="7">
        <f>MAR1!$B$7+MAR1!$C$7*COS(2*PI()*$C1027/365)+MAR1!$D$7*SIN(2*PI()*$C1027/365)</f>
        <v/>
      </c>
      <c r="N1027" s="7">
        <f>F1027-K1027</f>
        <v/>
      </c>
      <c r="O1027" s="7">
        <f>G1027-L1027</f>
        <v/>
      </c>
      <c r="P1027" s="7">
        <f>H1027-M1027</f>
        <v/>
      </c>
      <c r="Q1027" s="7">
        <f>IF($I1027=1,(N1027-MAR1!$B$11)/MAR1!$D$11,(N1027-MAR1!$C$11)/MAR1!$E$11)</f>
        <v/>
      </c>
      <c r="R1027" s="7">
        <f>IF($I1027=1,(O1027-MAR1!$B$12)/MAR1!$D$12,(O1027-MAR1!$C$12)/MAR1!$E$12)</f>
        <v/>
      </c>
      <c r="S1027" s="7">
        <f>IF($I1027=1,(P1027-MAR1!$B$13)/MAR1!$D$13,(P1027-MAR1!$C$13)/MAR1!$E$13)</f>
        <v/>
      </c>
      <c r="U1027" s="5" t="n">
        <v>1026</v>
      </c>
      <c r="V1027" s="5" t="n">
        <v>0.572376</v>
      </c>
      <c r="W1027" s="5" t="n">
        <v>0.869533</v>
      </c>
      <c r="X1027" s="5" t="n">
        <v>0.558874</v>
      </c>
      <c r="Y1027" s="5" t="n">
        <v>0.366835</v>
      </c>
      <c r="Z1027" s="5" t="n">
        <v>0.210036</v>
      </c>
    </row>
    <row r="1028">
      <c r="A1028" s="5" t="n">
        <v>1027</v>
      </c>
      <c r="B1028" s="5" t="n">
        <v>3</v>
      </c>
      <c r="C1028" s="5" t="n">
        <v>297</v>
      </c>
      <c r="D1028" s="5" t="n">
        <v>10</v>
      </c>
      <c r="E1028" s="5" t="n">
        <v>0</v>
      </c>
      <c r="F1028" s="5" t="n">
        <v>26.1</v>
      </c>
      <c r="G1028" s="5" t="n">
        <v>16.2</v>
      </c>
      <c r="H1028" s="5" t="n">
        <v>12.23</v>
      </c>
      <c r="I1028" s="6">
        <f>IF(E1028&gt;=Markov!$B$3,1,0)</f>
        <v/>
      </c>
      <c r="J1028" s="6">
        <f>I1027</f>
        <v/>
      </c>
      <c r="K1028" s="7">
        <f>MAR1!$B$5+MAR1!$C$5*COS(2*PI()*$C1028/365)+MAR1!$D$5*SIN(2*PI()*$C1028/365)</f>
        <v/>
      </c>
      <c r="L1028" s="7">
        <f>MAR1!$B$6+MAR1!$C$6*COS(2*PI()*$C1028/365)+MAR1!$D$6*SIN(2*PI()*$C1028/365)</f>
        <v/>
      </c>
      <c r="M1028" s="7">
        <f>MAR1!$B$7+MAR1!$C$7*COS(2*PI()*$C1028/365)+MAR1!$D$7*SIN(2*PI()*$C1028/365)</f>
        <v/>
      </c>
      <c r="N1028" s="7">
        <f>F1028-K1028</f>
        <v/>
      </c>
      <c r="O1028" s="7">
        <f>G1028-L1028</f>
        <v/>
      </c>
      <c r="P1028" s="7">
        <f>H1028-M1028</f>
        <v/>
      </c>
      <c r="Q1028" s="7">
        <f>IF($I1028=1,(N1028-MAR1!$B$11)/MAR1!$D$11,(N1028-MAR1!$C$11)/MAR1!$E$11)</f>
        <v/>
      </c>
      <c r="R1028" s="7">
        <f>IF($I1028=1,(O1028-MAR1!$B$12)/MAR1!$D$12,(O1028-MAR1!$C$12)/MAR1!$E$12)</f>
        <v/>
      </c>
      <c r="S1028" s="7">
        <f>IF($I1028=1,(P1028-MAR1!$B$13)/MAR1!$D$13,(P1028-MAR1!$C$13)/MAR1!$E$13)</f>
        <v/>
      </c>
      <c r="U1028" s="5" t="n">
        <v>1027</v>
      </c>
      <c r="V1028" s="5" t="n">
        <v>0.439571</v>
      </c>
      <c r="W1028" s="5" t="n">
        <v>0.6008289999999999</v>
      </c>
      <c r="X1028" s="5" t="n">
        <v>0.043983</v>
      </c>
      <c r="Y1028" s="5" t="n">
        <v>0.340041</v>
      </c>
      <c r="Z1028" s="5" t="n">
        <v>0.7838000000000001</v>
      </c>
    </row>
    <row r="1029">
      <c r="A1029" s="5" t="n">
        <v>1028</v>
      </c>
      <c r="B1029" s="5" t="n">
        <v>3</v>
      </c>
      <c r="C1029" s="5" t="n">
        <v>298</v>
      </c>
      <c r="D1029" s="5" t="n">
        <v>10</v>
      </c>
      <c r="E1029" s="5" t="n">
        <v>0</v>
      </c>
      <c r="F1029" s="5" t="n">
        <v>24</v>
      </c>
      <c r="G1029" s="5" t="n">
        <v>14.6</v>
      </c>
      <c r="H1029" s="5" t="n">
        <v>9.93</v>
      </c>
      <c r="I1029" s="6">
        <f>IF(E1029&gt;=Markov!$B$3,1,0)</f>
        <v/>
      </c>
      <c r="J1029" s="6">
        <f>I1028</f>
        <v/>
      </c>
      <c r="K1029" s="7">
        <f>MAR1!$B$5+MAR1!$C$5*COS(2*PI()*$C1029/365)+MAR1!$D$5*SIN(2*PI()*$C1029/365)</f>
        <v/>
      </c>
      <c r="L1029" s="7">
        <f>MAR1!$B$6+MAR1!$C$6*COS(2*PI()*$C1029/365)+MAR1!$D$6*SIN(2*PI()*$C1029/365)</f>
        <v/>
      </c>
      <c r="M1029" s="7">
        <f>MAR1!$B$7+MAR1!$C$7*COS(2*PI()*$C1029/365)+MAR1!$D$7*SIN(2*PI()*$C1029/365)</f>
        <v/>
      </c>
      <c r="N1029" s="7">
        <f>F1029-K1029</f>
        <v/>
      </c>
      <c r="O1029" s="7">
        <f>G1029-L1029</f>
        <v/>
      </c>
      <c r="P1029" s="7">
        <f>H1029-M1029</f>
        <v/>
      </c>
      <c r="Q1029" s="7">
        <f>IF($I1029=1,(N1029-MAR1!$B$11)/MAR1!$D$11,(N1029-MAR1!$C$11)/MAR1!$E$11)</f>
        <v/>
      </c>
      <c r="R1029" s="7">
        <f>IF($I1029=1,(O1029-MAR1!$B$12)/MAR1!$D$12,(O1029-MAR1!$C$12)/MAR1!$E$12)</f>
        <v/>
      </c>
      <c r="S1029" s="7">
        <f>IF($I1029=1,(P1029-MAR1!$B$13)/MAR1!$D$13,(P1029-MAR1!$C$13)/MAR1!$E$13)</f>
        <v/>
      </c>
      <c r="U1029" s="5" t="n">
        <v>1028</v>
      </c>
      <c r="V1029" s="5" t="n">
        <v>0.547933</v>
      </c>
      <c r="W1029" s="5" t="n">
        <v>0.493752</v>
      </c>
      <c r="X1029" s="5" t="n">
        <v>0.942641</v>
      </c>
      <c r="Y1029" s="5" t="n">
        <v>0.728791</v>
      </c>
      <c r="Z1029" s="5" t="n">
        <v>0.693418</v>
      </c>
    </row>
    <row r="1030">
      <c r="A1030" s="5" t="n">
        <v>1029</v>
      </c>
      <c r="B1030" s="5" t="n">
        <v>3</v>
      </c>
      <c r="C1030" s="5" t="n">
        <v>299</v>
      </c>
      <c r="D1030" s="5" t="n">
        <v>10</v>
      </c>
      <c r="E1030" s="5" t="n">
        <v>0</v>
      </c>
      <c r="F1030" s="5" t="n">
        <v>22.6</v>
      </c>
      <c r="G1030" s="5" t="n">
        <v>14.7</v>
      </c>
      <c r="H1030" s="5" t="n">
        <v>12.34</v>
      </c>
      <c r="I1030" s="6">
        <f>IF(E1030&gt;=Markov!$B$3,1,0)</f>
        <v/>
      </c>
      <c r="J1030" s="6">
        <f>I1029</f>
        <v/>
      </c>
      <c r="K1030" s="7">
        <f>MAR1!$B$5+MAR1!$C$5*COS(2*PI()*$C1030/365)+MAR1!$D$5*SIN(2*PI()*$C1030/365)</f>
        <v/>
      </c>
      <c r="L1030" s="7">
        <f>MAR1!$B$6+MAR1!$C$6*COS(2*PI()*$C1030/365)+MAR1!$D$6*SIN(2*PI()*$C1030/365)</f>
        <v/>
      </c>
      <c r="M1030" s="7">
        <f>MAR1!$B$7+MAR1!$C$7*COS(2*PI()*$C1030/365)+MAR1!$D$7*SIN(2*PI()*$C1030/365)</f>
        <v/>
      </c>
      <c r="N1030" s="7">
        <f>F1030-K1030</f>
        <v/>
      </c>
      <c r="O1030" s="7">
        <f>G1030-L1030</f>
        <v/>
      </c>
      <c r="P1030" s="7">
        <f>H1030-M1030</f>
        <v/>
      </c>
      <c r="Q1030" s="7">
        <f>IF($I1030=1,(N1030-MAR1!$B$11)/MAR1!$D$11,(N1030-MAR1!$C$11)/MAR1!$E$11)</f>
        <v/>
      </c>
      <c r="R1030" s="7">
        <f>IF($I1030=1,(O1030-MAR1!$B$12)/MAR1!$D$12,(O1030-MAR1!$C$12)/MAR1!$E$12)</f>
        <v/>
      </c>
      <c r="S1030" s="7">
        <f>IF($I1030=1,(P1030-MAR1!$B$13)/MAR1!$D$13,(P1030-MAR1!$C$13)/MAR1!$E$13)</f>
        <v/>
      </c>
      <c r="U1030" s="5" t="n">
        <v>1029</v>
      </c>
      <c r="V1030" s="5" t="n">
        <v>0.937885</v>
      </c>
      <c r="W1030" s="5" t="n">
        <v>0.67067</v>
      </c>
      <c r="X1030" s="5" t="n">
        <v>0.866248</v>
      </c>
      <c r="Y1030" s="5" t="n">
        <v>0.027055</v>
      </c>
      <c r="Z1030" s="5" t="n">
        <v>0.354972</v>
      </c>
    </row>
    <row r="1031">
      <c r="A1031" s="5" t="n">
        <v>1030</v>
      </c>
      <c r="B1031" s="5" t="n">
        <v>3</v>
      </c>
      <c r="C1031" s="5" t="n">
        <v>300</v>
      </c>
      <c r="D1031" s="5" t="n">
        <v>10</v>
      </c>
      <c r="E1031" s="5" t="n">
        <v>0</v>
      </c>
      <c r="F1031" s="5" t="n">
        <v>26.5</v>
      </c>
      <c r="G1031" s="5" t="n">
        <v>16</v>
      </c>
      <c r="H1031" s="5" t="n">
        <v>10.98</v>
      </c>
      <c r="I1031" s="6">
        <f>IF(E1031&gt;=Markov!$B$3,1,0)</f>
        <v/>
      </c>
      <c r="J1031" s="6">
        <f>I1030</f>
        <v/>
      </c>
      <c r="K1031" s="7">
        <f>MAR1!$B$5+MAR1!$C$5*COS(2*PI()*$C1031/365)+MAR1!$D$5*SIN(2*PI()*$C1031/365)</f>
        <v/>
      </c>
      <c r="L1031" s="7">
        <f>MAR1!$B$6+MAR1!$C$6*COS(2*PI()*$C1031/365)+MAR1!$D$6*SIN(2*PI()*$C1031/365)</f>
        <v/>
      </c>
      <c r="M1031" s="7">
        <f>MAR1!$B$7+MAR1!$C$7*COS(2*PI()*$C1031/365)+MAR1!$D$7*SIN(2*PI()*$C1031/365)</f>
        <v/>
      </c>
      <c r="N1031" s="7">
        <f>F1031-K1031</f>
        <v/>
      </c>
      <c r="O1031" s="7">
        <f>G1031-L1031</f>
        <v/>
      </c>
      <c r="P1031" s="7">
        <f>H1031-M1031</f>
        <v/>
      </c>
      <c r="Q1031" s="7">
        <f>IF($I1031=1,(N1031-MAR1!$B$11)/MAR1!$D$11,(N1031-MAR1!$C$11)/MAR1!$E$11)</f>
        <v/>
      </c>
      <c r="R1031" s="7">
        <f>IF($I1031=1,(O1031-MAR1!$B$12)/MAR1!$D$12,(O1031-MAR1!$C$12)/MAR1!$E$12)</f>
        <v/>
      </c>
      <c r="S1031" s="7">
        <f>IF($I1031=1,(P1031-MAR1!$B$13)/MAR1!$D$13,(P1031-MAR1!$C$13)/MAR1!$E$13)</f>
        <v/>
      </c>
      <c r="U1031" s="5" t="n">
        <v>1030</v>
      </c>
      <c r="V1031" s="5" t="n">
        <v>0.6909920000000001</v>
      </c>
      <c r="W1031" s="5" t="n">
        <v>0.37601</v>
      </c>
      <c r="X1031" s="5" t="n">
        <v>0.95831</v>
      </c>
      <c r="Y1031" s="5" t="n">
        <v>0.647254</v>
      </c>
      <c r="Z1031" s="5" t="n">
        <v>0.012326</v>
      </c>
    </row>
    <row r="1032">
      <c r="A1032" s="5" t="n">
        <v>1031</v>
      </c>
      <c r="B1032" s="5" t="n">
        <v>3</v>
      </c>
      <c r="C1032" s="5" t="n">
        <v>301</v>
      </c>
      <c r="D1032" s="5" t="n">
        <v>10</v>
      </c>
      <c r="E1032" s="5" t="n">
        <v>0</v>
      </c>
      <c r="F1032" s="5" t="n">
        <v>27.7</v>
      </c>
      <c r="G1032" s="5" t="n">
        <v>16.6</v>
      </c>
      <c r="H1032" s="5" t="n">
        <v>8.81</v>
      </c>
      <c r="I1032" s="6">
        <f>IF(E1032&gt;=Markov!$B$3,1,0)</f>
        <v/>
      </c>
      <c r="J1032" s="6">
        <f>I1031</f>
        <v/>
      </c>
      <c r="K1032" s="7">
        <f>MAR1!$B$5+MAR1!$C$5*COS(2*PI()*$C1032/365)+MAR1!$D$5*SIN(2*PI()*$C1032/365)</f>
        <v/>
      </c>
      <c r="L1032" s="7">
        <f>MAR1!$B$6+MAR1!$C$6*COS(2*PI()*$C1032/365)+MAR1!$D$6*SIN(2*PI()*$C1032/365)</f>
        <v/>
      </c>
      <c r="M1032" s="7">
        <f>MAR1!$B$7+MAR1!$C$7*COS(2*PI()*$C1032/365)+MAR1!$D$7*SIN(2*PI()*$C1032/365)</f>
        <v/>
      </c>
      <c r="N1032" s="7">
        <f>F1032-K1032</f>
        <v/>
      </c>
      <c r="O1032" s="7">
        <f>G1032-L1032</f>
        <v/>
      </c>
      <c r="P1032" s="7">
        <f>H1032-M1032</f>
        <v/>
      </c>
      <c r="Q1032" s="7">
        <f>IF($I1032=1,(N1032-MAR1!$B$11)/MAR1!$D$11,(N1032-MAR1!$C$11)/MAR1!$E$11)</f>
        <v/>
      </c>
      <c r="R1032" s="7">
        <f>IF($I1032=1,(O1032-MAR1!$B$12)/MAR1!$D$12,(O1032-MAR1!$C$12)/MAR1!$E$12)</f>
        <v/>
      </c>
      <c r="S1032" s="7">
        <f>IF($I1032=1,(P1032-MAR1!$B$13)/MAR1!$D$13,(P1032-MAR1!$C$13)/MAR1!$E$13)</f>
        <v/>
      </c>
      <c r="U1032" s="5" t="n">
        <v>1031</v>
      </c>
      <c r="V1032" s="5" t="n">
        <v>0.526679</v>
      </c>
      <c r="W1032" s="5" t="n">
        <v>0.76617</v>
      </c>
      <c r="X1032" s="5" t="n">
        <v>0.633259</v>
      </c>
      <c r="Y1032" s="5" t="n">
        <v>0.342966</v>
      </c>
      <c r="Z1032" s="5" t="n">
        <v>0.155704</v>
      </c>
    </row>
    <row r="1033">
      <c r="A1033" s="5" t="n">
        <v>1032</v>
      </c>
      <c r="B1033" s="5" t="n">
        <v>3</v>
      </c>
      <c r="C1033" s="5" t="n">
        <v>302</v>
      </c>
      <c r="D1033" s="5" t="n">
        <v>10</v>
      </c>
      <c r="E1033" s="5" t="n">
        <v>0</v>
      </c>
      <c r="F1033" s="5" t="n">
        <v>27</v>
      </c>
      <c r="G1033" s="5" t="n">
        <v>15.8</v>
      </c>
      <c r="H1033" s="5" t="n">
        <v>10.79</v>
      </c>
      <c r="I1033" s="6">
        <f>IF(E1033&gt;=Markov!$B$3,1,0)</f>
        <v/>
      </c>
      <c r="J1033" s="6">
        <f>I1032</f>
        <v/>
      </c>
      <c r="K1033" s="7">
        <f>MAR1!$B$5+MAR1!$C$5*COS(2*PI()*$C1033/365)+MAR1!$D$5*SIN(2*PI()*$C1033/365)</f>
        <v/>
      </c>
      <c r="L1033" s="7">
        <f>MAR1!$B$6+MAR1!$C$6*COS(2*PI()*$C1033/365)+MAR1!$D$6*SIN(2*PI()*$C1033/365)</f>
        <v/>
      </c>
      <c r="M1033" s="7">
        <f>MAR1!$B$7+MAR1!$C$7*COS(2*PI()*$C1033/365)+MAR1!$D$7*SIN(2*PI()*$C1033/365)</f>
        <v/>
      </c>
      <c r="N1033" s="7">
        <f>F1033-K1033</f>
        <v/>
      </c>
      <c r="O1033" s="7">
        <f>G1033-L1033</f>
        <v/>
      </c>
      <c r="P1033" s="7">
        <f>H1033-M1033</f>
        <v/>
      </c>
      <c r="Q1033" s="7">
        <f>IF($I1033=1,(N1033-MAR1!$B$11)/MAR1!$D$11,(N1033-MAR1!$C$11)/MAR1!$E$11)</f>
        <v/>
      </c>
      <c r="R1033" s="7">
        <f>IF($I1033=1,(O1033-MAR1!$B$12)/MAR1!$D$12,(O1033-MAR1!$C$12)/MAR1!$E$12)</f>
        <v/>
      </c>
      <c r="S1033" s="7">
        <f>IF($I1033=1,(P1033-MAR1!$B$13)/MAR1!$D$13,(P1033-MAR1!$C$13)/MAR1!$E$13)</f>
        <v/>
      </c>
      <c r="U1033" s="5" t="n">
        <v>1032</v>
      </c>
      <c r="V1033" s="5" t="n">
        <v>0.715321</v>
      </c>
      <c r="W1033" s="5" t="n">
        <v>0.270859</v>
      </c>
      <c r="X1033" s="5" t="n">
        <v>0.348074</v>
      </c>
      <c r="Y1033" s="5" t="n">
        <v>0.027144</v>
      </c>
      <c r="Z1033" s="5" t="n">
        <v>0.971313</v>
      </c>
    </row>
    <row r="1034">
      <c r="A1034" s="5" t="n">
        <v>1033</v>
      </c>
      <c r="B1034" s="5" t="n">
        <v>3</v>
      </c>
      <c r="C1034" s="5" t="n">
        <v>303</v>
      </c>
      <c r="D1034" s="5" t="n">
        <v>10</v>
      </c>
      <c r="E1034" s="5" t="n">
        <v>0</v>
      </c>
      <c r="F1034" s="5" t="n">
        <v>25.8</v>
      </c>
      <c r="G1034" s="5" t="n">
        <v>14.1</v>
      </c>
      <c r="H1034" s="5" t="n">
        <v>19.33</v>
      </c>
      <c r="I1034" s="6">
        <f>IF(E1034&gt;=Markov!$B$3,1,0)</f>
        <v/>
      </c>
      <c r="J1034" s="6">
        <f>I1033</f>
        <v/>
      </c>
      <c r="K1034" s="7">
        <f>MAR1!$B$5+MAR1!$C$5*COS(2*PI()*$C1034/365)+MAR1!$D$5*SIN(2*PI()*$C1034/365)</f>
        <v/>
      </c>
      <c r="L1034" s="7">
        <f>MAR1!$B$6+MAR1!$C$6*COS(2*PI()*$C1034/365)+MAR1!$D$6*SIN(2*PI()*$C1034/365)</f>
        <v/>
      </c>
      <c r="M1034" s="7">
        <f>MAR1!$B$7+MAR1!$C$7*COS(2*PI()*$C1034/365)+MAR1!$D$7*SIN(2*PI()*$C1034/365)</f>
        <v/>
      </c>
      <c r="N1034" s="7">
        <f>F1034-K1034</f>
        <v/>
      </c>
      <c r="O1034" s="7">
        <f>G1034-L1034</f>
        <v/>
      </c>
      <c r="P1034" s="7">
        <f>H1034-M1034</f>
        <v/>
      </c>
      <c r="Q1034" s="7">
        <f>IF($I1034=1,(N1034-MAR1!$B$11)/MAR1!$D$11,(N1034-MAR1!$C$11)/MAR1!$E$11)</f>
        <v/>
      </c>
      <c r="R1034" s="7">
        <f>IF($I1034=1,(O1034-MAR1!$B$12)/MAR1!$D$12,(O1034-MAR1!$C$12)/MAR1!$E$12)</f>
        <v/>
      </c>
      <c r="S1034" s="7">
        <f>IF($I1034=1,(P1034-MAR1!$B$13)/MAR1!$D$13,(P1034-MAR1!$C$13)/MAR1!$E$13)</f>
        <v/>
      </c>
      <c r="U1034" s="5" t="n">
        <v>1033</v>
      </c>
      <c r="V1034" s="5" t="n">
        <v>0.684441</v>
      </c>
      <c r="W1034" s="5" t="n">
        <v>0.29693</v>
      </c>
      <c r="X1034" s="5" t="n">
        <v>0.726375</v>
      </c>
      <c r="Y1034" s="5" t="n">
        <v>0.702457</v>
      </c>
      <c r="Z1034" s="5" t="n">
        <v>0.223362</v>
      </c>
    </row>
    <row r="1035">
      <c r="A1035" s="5" t="n">
        <v>1034</v>
      </c>
      <c r="B1035" s="5" t="n">
        <v>3</v>
      </c>
      <c r="C1035" s="5" t="n">
        <v>304</v>
      </c>
      <c r="D1035" s="5" t="n">
        <v>10</v>
      </c>
      <c r="E1035" s="5" t="n">
        <v>0</v>
      </c>
      <c r="F1035" s="5" t="n">
        <v>27.9</v>
      </c>
      <c r="G1035" s="5" t="n">
        <v>15.1</v>
      </c>
      <c r="H1035" s="5" t="n">
        <v>17.88</v>
      </c>
      <c r="I1035" s="6">
        <f>IF(E1035&gt;=Markov!$B$3,1,0)</f>
        <v/>
      </c>
      <c r="J1035" s="6">
        <f>I1034</f>
        <v/>
      </c>
      <c r="K1035" s="7">
        <f>MAR1!$B$5+MAR1!$C$5*COS(2*PI()*$C1035/365)+MAR1!$D$5*SIN(2*PI()*$C1035/365)</f>
        <v/>
      </c>
      <c r="L1035" s="7">
        <f>MAR1!$B$6+MAR1!$C$6*COS(2*PI()*$C1035/365)+MAR1!$D$6*SIN(2*PI()*$C1035/365)</f>
        <v/>
      </c>
      <c r="M1035" s="7">
        <f>MAR1!$B$7+MAR1!$C$7*COS(2*PI()*$C1035/365)+MAR1!$D$7*SIN(2*PI()*$C1035/365)</f>
        <v/>
      </c>
      <c r="N1035" s="7">
        <f>F1035-K1035</f>
        <v/>
      </c>
      <c r="O1035" s="7">
        <f>G1035-L1035</f>
        <v/>
      </c>
      <c r="P1035" s="7">
        <f>H1035-M1035</f>
        <v/>
      </c>
      <c r="Q1035" s="7">
        <f>IF($I1035=1,(N1035-MAR1!$B$11)/MAR1!$D$11,(N1035-MAR1!$C$11)/MAR1!$E$11)</f>
        <v/>
      </c>
      <c r="R1035" s="7">
        <f>IF($I1035=1,(O1035-MAR1!$B$12)/MAR1!$D$12,(O1035-MAR1!$C$12)/MAR1!$E$12)</f>
        <v/>
      </c>
      <c r="S1035" s="7">
        <f>IF($I1035=1,(P1035-MAR1!$B$13)/MAR1!$D$13,(P1035-MAR1!$C$13)/MAR1!$E$13)</f>
        <v/>
      </c>
      <c r="U1035" s="5" t="n">
        <v>1034</v>
      </c>
      <c r="V1035" s="5" t="n">
        <v>0.507037</v>
      </c>
      <c r="W1035" s="5" t="n">
        <v>0.7927689999999999</v>
      </c>
      <c r="X1035" s="5" t="n">
        <v>0.485437</v>
      </c>
      <c r="Y1035" s="5" t="n">
        <v>0.086953</v>
      </c>
      <c r="Z1035" s="5" t="n">
        <v>0.144942</v>
      </c>
    </row>
    <row r="1036">
      <c r="A1036" s="5" t="n">
        <v>1035</v>
      </c>
      <c r="B1036" s="5" t="n">
        <v>3</v>
      </c>
      <c r="C1036" s="5" t="n">
        <v>305</v>
      </c>
      <c r="D1036" s="5" t="n">
        <v>11</v>
      </c>
      <c r="E1036" s="5" t="n">
        <v>0</v>
      </c>
      <c r="F1036" s="5" t="n">
        <v>26.9</v>
      </c>
      <c r="G1036" s="5" t="n">
        <v>14.5</v>
      </c>
      <c r="H1036" s="5" t="n">
        <v>10.71</v>
      </c>
      <c r="I1036" s="6">
        <f>IF(E1036&gt;=Markov!$B$3,1,0)</f>
        <v/>
      </c>
      <c r="J1036" s="6">
        <f>I1035</f>
        <v/>
      </c>
      <c r="K1036" s="7">
        <f>MAR1!$B$5+MAR1!$C$5*COS(2*PI()*$C1036/365)+MAR1!$D$5*SIN(2*PI()*$C1036/365)</f>
        <v/>
      </c>
      <c r="L1036" s="7">
        <f>MAR1!$B$6+MAR1!$C$6*COS(2*PI()*$C1036/365)+MAR1!$D$6*SIN(2*PI()*$C1036/365)</f>
        <v/>
      </c>
      <c r="M1036" s="7">
        <f>MAR1!$B$7+MAR1!$C$7*COS(2*PI()*$C1036/365)+MAR1!$D$7*SIN(2*PI()*$C1036/365)</f>
        <v/>
      </c>
      <c r="N1036" s="7">
        <f>F1036-K1036</f>
        <v/>
      </c>
      <c r="O1036" s="7">
        <f>G1036-L1036</f>
        <v/>
      </c>
      <c r="P1036" s="7">
        <f>H1036-M1036</f>
        <v/>
      </c>
      <c r="Q1036" s="7">
        <f>IF($I1036=1,(N1036-MAR1!$B$11)/MAR1!$D$11,(N1036-MAR1!$C$11)/MAR1!$E$11)</f>
        <v/>
      </c>
      <c r="R1036" s="7">
        <f>IF($I1036=1,(O1036-MAR1!$B$12)/MAR1!$D$12,(O1036-MAR1!$C$12)/MAR1!$E$12)</f>
        <v/>
      </c>
      <c r="S1036" s="7">
        <f>IF($I1036=1,(P1036-MAR1!$B$13)/MAR1!$D$13,(P1036-MAR1!$C$13)/MAR1!$E$13)</f>
        <v/>
      </c>
      <c r="U1036" s="5" t="n">
        <v>1035</v>
      </c>
      <c r="V1036" s="5" t="n">
        <v>0.326318</v>
      </c>
      <c r="W1036" s="5" t="n">
        <v>0.7728660000000001</v>
      </c>
      <c r="X1036" s="5" t="n">
        <v>0.865017</v>
      </c>
      <c r="Y1036" s="5" t="n">
        <v>0.9919750000000001</v>
      </c>
      <c r="Z1036" s="5" t="n">
        <v>0.613338</v>
      </c>
    </row>
    <row r="1037">
      <c r="A1037" s="5" t="n">
        <v>1036</v>
      </c>
      <c r="B1037" s="5" t="n">
        <v>3</v>
      </c>
      <c r="C1037" s="5" t="n">
        <v>306</v>
      </c>
      <c r="D1037" s="5" t="n">
        <v>11</v>
      </c>
      <c r="E1037" s="5" t="n">
        <v>0</v>
      </c>
      <c r="F1037" s="5" t="n">
        <v>25.7</v>
      </c>
      <c r="G1037" s="5" t="n">
        <v>13.2</v>
      </c>
      <c r="H1037" s="5" t="n">
        <v>6.24</v>
      </c>
      <c r="I1037" s="6">
        <f>IF(E1037&gt;=Markov!$B$3,1,0)</f>
        <v/>
      </c>
      <c r="J1037" s="6">
        <f>I1036</f>
        <v/>
      </c>
      <c r="K1037" s="7">
        <f>MAR1!$B$5+MAR1!$C$5*COS(2*PI()*$C1037/365)+MAR1!$D$5*SIN(2*PI()*$C1037/365)</f>
        <v/>
      </c>
      <c r="L1037" s="7">
        <f>MAR1!$B$6+MAR1!$C$6*COS(2*PI()*$C1037/365)+MAR1!$D$6*SIN(2*PI()*$C1037/365)</f>
        <v/>
      </c>
      <c r="M1037" s="7">
        <f>MAR1!$B$7+MAR1!$C$7*COS(2*PI()*$C1037/365)+MAR1!$D$7*SIN(2*PI()*$C1037/365)</f>
        <v/>
      </c>
      <c r="N1037" s="7">
        <f>F1037-K1037</f>
        <v/>
      </c>
      <c r="O1037" s="7">
        <f>G1037-L1037</f>
        <v/>
      </c>
      <c r="P1037" s="7">
        <f>H1037-M1037</f>
        <v/>
      </c>
      <c r="Q1037" s="7">
        <f>IF($I1037=1,(N1037-MAR1!$B$11)/MAR1!$D$11,(N1037-MAR1!$C$11)/MAR1!$E$11)</f>
        <v/>
      </c>
      <c r="R1037" s="7">
        <f>IF($I1037=1,(O1037-MAR1!$B$12)/MAR1!$D$12,(O1037-MAR1!$C$12)/MAR1!$E$12)</f>
        <v/>
      </c>
      <c r="S1037" s="7">
        <f>IF($I1037=1,(P1037-MAR1!$B$13)/MAR1!$D$13,(P1037-MAR1!$C$13)/MAR1!$E$13)</f>
        <v/>
      </c>
      <c r="U1037" s="5" t="n">
        <v>1036</v>
      </c>
      <c r="V1037" s="5" t="n">
        <v>0.893726</v>
      </c>
      <c r="W1037" s="5" t="n">
        <v>0.151348</v>
      </c>
      <c r="X1037" s="5" t="n">
        <v>0.269315</v>
      </c>
      <c r="Y1037" s="5" t="n">
        <v>0.769443</v>
      </c>
      <c r="Z1037" s="5" t="n">
        <v>0.502499</v>
      </c>
    </row>
    <row r="1038">
      <c r="A1038" s="5" t="n">
        <v>1037</v>
      </c>
      <c r="B1038" s="5" t="n">
        <v>3</v>
      </c>
      <c r="C1038" s="5" t="n">
        <v>307</v>
      </c>
      <c r="D1038" s="5" t="n">
        <v>11</v>
      </c>
      <c r="E1038" s="5" t="n">
        <v>0</v>
      </c>
      <c r="F1038" s="5" t="n">
        <v>28.3</v>
      </c>
      <c r="G1038" s="5" t="n">
        <v>14.6</v>
      </c>
      <c r="H1038" s="5" t="n">
        <v>9.98</v>
      </c>
      <c r="I1038" s="6">
        <f>IF(E1038&gt;=Markov!$B$3,1,0)</f>
        <v/>
      </c>
      <c r="J1038" s="6">
        <f>I1037</f>
        <v/>
      </c>
      <c r="K1038" s="7">
        <f>MAR1!$B$5+MAR1!$C$5*COS(2*PI()*$C1038/365)+MAR1!$D$5*SIN(2*PI()*$C1038/365)</f>
        <v/>
      </c>
      <c r="L1038" s="7">
        <f>MAR1!$B$6+MAR1!$C$6*COS(2*PI()*$C1038/365)+MAR1!$D$6*SIN(2*PI()*$C1038/365)</f>
        <v/>
      </c>
      <c r="M1038" s="7">
        <f>MAR1!$B$7+MAR1!$C$7*COS(2*PI()*$C1038/365)+MAR1!$D$7*SIN(2*PI()*$C1038/365)</f>
        <v/>
      </c>
      <c r="N1038" s="7">
        <f>F1038-K1038</f>
        <v/>
      </c>
      <c r="O1038" s="7">
        <f>G1038-L1038</f>
        <v/>
      </c>
      <c r="P1038" s="7">
        <f>H1038-M1038</f>
        <v/>
      </c>
      <c r="Q1038" s="7">
        <f>IF($I1038=1,(N1038-MAR1!$B$11)/MAR1!$D$11,(N1038-MAR1!$C$11)/MAR1!$E$11)</f>
        <v/>
      </c>
      <c r="R1038" s="7">
        <f>IF($I1038=1,(O1038-MAR1!$B$12)/MAR1!$D$12,(O1038-MAR1!$C$12)/MAR1!$E$12)</f>
        <v/>
      </c>
      <c r="S1038" s="7">
        <f>IF($I1038=1,(P1038-MAR1!$B$13)/MAR1!$D$13,(P1038-MAR1!$C$13)/MAR1!$E$13)</f>
        <v/>
      </c>
      <c r="U1038" s="5" t="n">
        <v>1037</v>
      </c>
      <c r="V1038" s="5" t="n">
        <v>0.762587</v>
      </c>
      <c r="W1038" s="5" t="n">
        <v>0.598746</v>
      </c>
      <c r="X1038" s="5" t="n">
        <v>0.029745</v>
      </c>
      <c r="Y1038" s="5" t="n">
        <v>0.557637</v>
      </c>
      <c r="Z1038" s="5" t="n">
        <v>0.926284</v>
      </c>
    </row>
    <row r="1039">
      <c r="A1039" s="5" t="n">
        <v>1038</v>
      </c>
      <c r="B1039" s="5" t="n">
        <v>3</v>
      </c>
      <c r="C1039" s="5" t="n">
        <v>308</v>
      </c>
      <c r="D1039" s="5" t="n">
        <v>11</v>
      </c>
      <c r="E1039" s="5" t="n">
        <v>0</v>
      </c>
      <c r="F1039" s="5" t="n">
        <v>25.5</v>
      </c>
      <c r="G1039" s="5" t="n">
        <v>15.5</v>
      </c>
      <c r="H1039" s="5" t="n">
        <v>10.08</v>
      </c>
      <c r="I1039" s="6">
        <f>IF(E1039&gt;=Markov!$B$3,1,0)</f>
        <v/>
      </c>
      <c r="J1039" s="6">
        <f>I1038</f>
        <v/>
      </c>
      <c r="K1039" s="7">
        <f>MAR1!$B$5+MAR1!$C$5*COS(2*PI()*$C1039/365)+MAR1!$D$5*SIN(2*PI()*$C1039/365)</f>
        <v/>
      </c>
      <c r="L1039" s="7">
        <f>MAR1!$B$6+MAR1!$C$6*COS(2*PI()*$C1039/365)+MAR1!$D$6*SIN(2*PI()*$C1039/365)</f>
        <v/>
      </c>
      <c r="M1039" s="7">
        <f>MAR1!$B$7+MAR1!$C$7*COS(2*PI()*$C1039/365)+MAR1!$D$7*SIN(2*PI()*$C1039/365)</f>
        <v/>
      </c>
      <c r="N1039" s="7">
        <f>F1039-K1039</f>
        <v/>
      </c>
      <c r="O1039" s="7">
        <f>G1039-L1039</f>
        <v/>
      </c>
      <c r="P1039" s="7">
        <f>H1039-M1039</f>
        <v/>
      </c>
      <c r="Q1039" s="7">
        <f>IF($I1039=1,(N1039-MAR1!$B$11)/MAR1!$D$11,(N1039-MAR1!$C$11)/MAR1!$E$11)</f>
        <v/>
      </c>
      <c r="R1039" s="7">
        <f>IF($I1039=1,(O1039-MAR1!$B$12)/MAR1!$D$12,(O1039-MAR1!$C$12)/MAR1!$E$12)</f>
        <v/>
      </c>
      <c r="S1039" s="7">
        <f>IF($I1039=1,(P1039-MAR1!$B$13)/MAR1!$D$13,(P1039-MAR1!$C$13)/MAR1!$E$13)</f>
        <v/>
      </c>
      <c r="U1039" s="5" t="n">
        <v>1038</v>
      </c>
      <c r="V1039" s="5" t="n">
        <v>0.02186</v>
      </c>
      <c r="W1039" s="5" t="n">
        <v>0.521746</v>
      </c>
      <c r="X1039" s="5" t="n">
        <v>0.499482</v>
      </c>
      <c r="Y1039" s="5" t="n">
        <v>0.711932</v>
      </c>
      <c r="Z1039" s="5" t="n">
        <v>0.35948</v>
      </c>
    </row>
    <row r="1040">
      <c r="A1040" s="5" t="n">
        <v>1039</v>
      </c>
      <c r="B1040" s="5" t="n">
        <v>3</v>
      </c>
      <c r="C1040" s="5" t="n">
        <v>309</v>
      </c>
      <c r="D1040" s="5" t="n">
        <v>11</v>
      </c>
      <c r="E1040" s="5" t="n">
        <v>0</v>
      </c>
      <c r="F1040" s="5" t="n">
        <v>27.4</v>
      </c>
      <c r="G1040" s="5" t="n">
        <v>15.8</v>
      </c>
      <c r="H1040" s="5" t="n">
        <v>12.21</v>
      </c>
      <c r="I1040" s="6">
        <f>IF(E1040&gt;=Markov!$B$3,1,0)</f>
        <v/>
      </c>
      <c r="J1040" s="6">
        <f>I1039</f>
        <v/>
      </c>
      <c r="K1040" s="7">
        <f>MAR1!$B$5+MAR1!$C$5*COS(2*PI()*$C1040/365)+MAR1!$D$5*SIN(2*PI()*$C1040/365)</f>
        <v/>
      </c>
      <c r="L1040" s="7">
        <f>MAR1!$B$6+MAR1!$C$6*COS(2*PI()*$C1040/365)+MAR1!$D$6*SIN(2*PI()*$C1040/365)</f>
        <v/>
      </c>
      <c r="M1040" s="7">
        <f>MAR1!$B$7+MAR1!$C$7*COS(2*PI()*$C1040/365)+MAR1!$D$7*SIN(2*PI()*$C1040/365)</f>
        <v/>
      </c>
      <c r="N1040" s="7">
        <f>F1040-K1040</f>
        <v/>
      </c>
      <c r="O1040" s="7">
        <f>G1040-L1040</f>
        <v/>
      </c>
      <c r="P1040" s="7">
        <f>H1040-M1040</f>
        <v/>
      </c>
      <c r="Q1040" s="7">
        <f>IF($I1040=1,(N1040-MAR1!$B$11)/MAR1!$D$11,(N1040-MAR1!$C$11)/MAR1!$E$11)</f>
        <v/>
      </c>
      <c r="R1040" s="7">
        <f>IF($I1040=1,(O1040-MAR1!$B$12)/MAR1!$D$12,(O1040-MAR1!$C$12)/MAR1!$E$12)</f>
        <v/>
      </c>
      <c r="S1040" s="7">
        <f>IF($I1040=1,(P1040-MAR1!$B$13)/MAR1!$D$13,(P1040-MAR1!$C$13)/MAR1!$E$13)</f>
        <v/>
      </c>
      <c r="U1040" s="5" t="n">
        <v>1039</v>
      </c>
      <c r="V1040" s="5" t="n">
        <v>0.9091</v>
      </c>
      <c r="W1040" s="5" t="n">
        <v>0.550011</v>
      </c>
      <c r="X1040" s="5" t="n">
        <v>0.765974</v>
      </c>
      <c r="Y1040" s="5" t="n">
        <v>0.373595</v>
      </c>
      <c r="Z1040" s="5" t="n">
        <v>0.135394</v>
      </c>
    </row>
    <row r="1041">
      <c r="A1041" s="5" t="n">
        <v>1040</v>
      </c>
      <c r="B1041" s="5" t="n">
        <v>3</v>
      </c>
      <c r="C1041" s="5" t="n">
        <v>310</v>
      </c>
      <c r="D1041" s="5" t="n">
        <v>11</v>
      </c>
      <c r="E1041" s="5" t="n">
        <v>0</v>
      </c>
      <c r="F1041" s="5" t="n">
        <v>28.6</v>
      </c>
      <c r="G1041" s="5" t="n">
        <v>15.4</v>
      </c>
      <c r="H1041" s="5" t="n">
        <v>10.12</v>
      </c>
      <c r="I1041" s="6">
        <f>IF(E1041&gt;=Markov!$B$3,1,0)</f>
        <v/>
      </c>
      <c r="J1041" s="6">
        <f>I1040</f>
        <v/>
      </c>
      <c r="K1041" s="7">
        <f>MAR1!$B$5+MAR1!$C$5*COS(2*PI()*$C1041/365)+MAR1!$D$5*SIN(2*PI()*$C1041/365)</f>
        <v/>
      </c>
      <c r="L1041" s="7">
        <f>MAR1!$B$6+MAR1!$C$6*COS(2*PI()*$C1041/365)+MAR1!$D$6*SIN(2*PI()*$C1041/365)</f>
        <v/>
      </c>
      <c r="M1041" s="7">
        <f>MAR1!$B$7+MAR1!$C$7*COS(2*PI()*$C1041/365)+MAR1!$D$7*SIN(2*PI()*$C1041/365)</f>
        <v/>
      </c>
      <c r="N1041" s="7">
        <f>F1041-K1041</f>
        <v/>
      </c>
      <c r="O1041" s="7">
        <f>G1041-L1041</f>
        <v/>
      </c>
      <c r="P1041" s="7">
        <f>H1041-M1041</f>
        <v/>
      </c>
      <c r="Q1041" s="7">
        <f>IF($I1041=1,(N1041-MAR1!$B$11)/MAR1!$D$11,(N1041-MAR1!$C$11)/MAR1!$E$11)</f>
        <v/>
      </c>
      <c r="R1041" s="7">
        <f>IF($I1041=1,(O1041-MAR1!$B$12)/MAR1!$D$12,(O1041-MAR1!$C$12)/MAR1!$E$12)</f>
        <v/>
      </c>
      <c r="S1041" s="7">
        <f>IF($I1041=1,(P1041-MAR1!$B$13)/MAR1!$D$13,(P1041-MAR1!$C$13)/MAR1!$E$13)</f>
        <v/>
      </c>
      <c r="U1041" s="5" t="n">
        <v>1040</v>
      </c>
      <c r="V1041" s="5" t="n">
        <v>0.85436</v>
      </c>
      <c r="W1041" s="5" t="n">
        <v>0.222209</v>
      </c>
      <c r="X1041" s="5" t="n">
        <v>0.723809</v>
      </c>
      <c r="Y1041" s="5" t="n">
        <v>0.248671</v>
      </c>
      <c r="Z1041" s="5" t="n">
        <v>0.311837</v>
      </c>
    </row>
    <row r="1042">
      <c r="A1042" s="5" t="n">
        <v>1041</v>
      </c>
      <c r="B1042" s="5" t="n">
        <v>3</v>
      </c>
      <c r="C1042" s="5" t="n">
        <v>311</v>
      </c>
      <c r="D1042" s="5" t="n">
        <v>11</v>
      </c>
      <c r="E1042" s="5" t="n">
        <v>0</v>
      </c>
      <c r="F1042" s="5" t="n">
        <v>27.1</v>
      </c>
      <c r="G1042" s="5" t="n">
        <v>14</v>
      </c>
      <c r="H1042" s="5" t="n">
        <v>8.5</v>
      </c>
      <c r="I1042" s="6">
        <f>IF(E1042&gt;=Markov!$B$3,1,0)</f>
        <v/>
      </c>
      <c r="J1042" s="6">
        <f>I1041</f>
        <v/>
      </c>
      <c r="K1042" s="7">
        <f>MAR1!$B$5+MAR1!$C$5*COS(2*PI()*$C1042/365)+MAR1!$D$5*SIN(2*PI()*$C1042/365)</f>
        <v/>
      </c>
      <c r="L1042" s="7">
        <f>MAR1!$B$6+MAR1!$C$6*COS(2*PI()*$C1042/365)+MAR1!$D$6*SIN(2*PI()*$C1042/365)</f>
        <v/>
      </c>
      <c r="M1042" s="7">
        <f>MAR1!$B$7+MAR1!$C$7*COS(2*PI()*$C1042/365)+MAR1!$D$7*SIN(2*PI()*$C1042/365)</f>
        <v/>
      </c>
      <c r="N1042" s="7">
        <f>F1042-K1042</f>
        <v/>
      </c>
      <c r="O1042" s="7">
        <f>G1042-L1042</f>
        <v/>
      </c>
      <c r="P1042" s="7">
        <f>H1042-M1042</f>
        <v/>
      </c>
      <c r="Q1042" s="7">
        <f>IF($I1042=1,(N1042-MAR1!$B$11)/MAR1!$D$11,(N1042-MAR1!$C$11)/MAR1!$E$11)</f>
        <v/>
      </c>
      <c r="R1042" s="7">
        <f>IF($I1042=1,(O1042-MAR1!$B$12)/MAR1!$D$12,(O1042-MAR1!$C$12)/MAR1!$E$12)</f>
        <v/>
      </c>
      <c r="S1042" s="7">
        <f>IF($I1042=1,(P1042-MAR1!$B$13)/MAR1!$D$13,(P1042-MAR1!$C$13)/MAR1!$E$13)</f>
        <v/>
      </c>
      <c r="U1042" s="5" t="n">
        <v>1041</v>
      </c>
      <c r="V1042" s="5" t="n">
        <v>0.048048</v>
      </c>
      <c r="W1042" s="5" t="n">
        <v>0.143658</v>
      </c>
      <c r="X1042" s="5" t="n">
        <v>0.192307</v>
      </c>
      <c r="Y1042" s="5" t="n">
        <v>0.826722</v>
      </c>
      <c r="Z1042" s="5" t="n">
        <v>0.617709</v>
      </c>
    </row>
    <row r="1043">
      <c r="A1043" s="5" t="n">
        <v>1042</v>
      </c>
      <c r="B1043" s="5" t="n">
        <v>3</v>
      </c>
      <c r="C1043" s="5" t="n">
        <v>312</v>
      </c>
      <c r="D1043" s="5" t="n">
        <v>11</v>
      </c>
      <c r="E1043" s="5" t="n">
        <v>0</v>
      </c>
      <c r="F1043" s="5" t="n">
        <v>27.2</v>
      </c>
      <c r="G1043" s="5" t="n">
        <v>16.2</v>
      </c>
      <c r="H1043" s="5" t="n">
        <v>15.58</v>
      </c>
      <c r="I1043" s="6">
        <f>IF(E1043&gt;=Markov!$B$3,1,0)</f>
        <v/>
      </c>
      <c r="J1043" s="6">
        <f>I1042</f>
        <v/>
      </c>
      <c r="K1043" s="7">
        <f>MAR1!$B$5+MAR1!$C$5*COS(2*PI()*$C1043/365)+MAR1!$D$5*SIN(2*PI()*$C1043/365)</f>
        <v/>
      </c>
      <c r="L1043" s="7">
        <f>MAR1!$B$6+MAR1!$C$6*COS(2*PI()*$C1043/365)+MAR1!$D$6*SIN(2*PI()*$C1043/365)</f>
        <v/>
      </c>
      <c r="M1043" s="7">
        <f>MAR1!$B$7+MAR1!$C$7*COS(2*PI()*$C1043/365)+MAR1!$D$7*SIN(2*PI()*$C1043/365)</f>
        <v/>
      </c>
      <c r="N1043" s="7">
        <f>F1043-K1043</f>
        <v/>
      </c>
      <c r="O1043" s="7">
        <f>G1043-L1043</f>
        <v/>
      </c>
      <c r="P1043" s="7">
        <f>H1043-M1043</f>
        <v/>
      </c>
      <c r="Q1043" s="7">
        <f>IF($I1043=1,(N1043-MAR1!$B$11)/MAR1!$D$11,(N1043-MAR1!$C$11)/MAR1!$E$11)</f>
        <v/>
      </c>
      <c r="R1043" s="7">
        <f>IF($I1043=1,(O1043-MAR1!$B$12)/MAR1!$D$12,(O1043-MAR1!$C$12)/MAR1!$E$12)</f>
        <v/>
      </c>
      <c r="S1043" s="7">
        <f>IF($I1043=1,(P1043-MAR1!$B$13)/MAR1!$D$13,(P1043-MAR1!$C$13)/MAR1!$E$13)</f>
        <v/>
      </c>
      <c r="U1043" s="5" t="n">
        <v>1042</v>
      </c>
      <c r="V1043" s="5" t="n">
        <v>0.7279679999999999</v>
      </c>
      <c r="W1043" s="5" t="n">
        <v>0.208872</v>
      </c>
      <c r="X1043" s="5" t="n">
        <v>0.908048</v>
      </c>
      <c r="Y1043" s="5" t="n">
        <v>0.862876</v>
      </c>
      <c r="Z1043" s="5" t="n">
        <v>0.695187</v>
      </c>
    </row>
    <row r="1044">
      <c r="A1044" s="5" t="n">
        <v>1043</v>
      </c>
      <c r="B1044" s="5" t="n">
        <v>3</v>
      </c>
      <c r="C1044" s="5" t="n">
        <v>313</v>
      </c>
      <c r="D1044" s="5" t="n">
        <v>11</v>
      </c>
      <c r="E1044" s="5" t="n">
        <v>0</v>
      </c>
      <c r="F1044" s="5" t="n">
        <v>31.9</v>
      </c>
      <c r="G1044" s="5" t="n">
        <v>18.7</v>
      </c>
      <c r="H1044" s="5" t="n">
        <v>14.56</v>
      </c>
      <c r="I1044" s="6">
        <f>IF(E1044&gt;=Markov!$B$3,1,0)</f>
        <v/>
      </c>
      <c r="J1044" s="6">
        <f>I1043</f>
        <v/>
      </c>
      <c r="K1044" s="7">
        <f>MAR1!$B$5+MAR1!$C$5*COS(2*PI()*$C1044/365)+MAR1!$D$5*SIN(2*PI()*$C1044/365)</f>
        <v/>
      </c>
      <c r="L1044" s="7">
        <f>MAR1!$B$6+MAR1!$C$6*COS(2*PI()*$C1044/365)+MAR1!$D$6*SIN(2*PI()*$C1044/365)</f>
        <v/>
      </c>
      <c r="M1044" s="7">
        <f>MAR1!$B$7+MAR1!$C$7*COS(2*PI()*$C1044/365)+MAR1!$D$7*SIN(2*PI()*$C1044/365)</f>
        <v/>
      </c>
      <c r="N1044" s="7">
        <f>F1044-K1044</f>
        <v/>
      </c>
      <c r="O1044" s="7">
        <f>G1044-L1044</f>
        <v/>
      </c>
      <c r="P1044" s="7">
        <f>H1044-M1044</f>
        <v/>
      </c>
      <c r="Q1044" s="7">
        <f>IF($I1044=1,(N1044-MAR1!$B$11)/MAR1!$D$11,(N1044-MAR1!$C$11)/MAR1!$E$11)</f>
        <v/>
      </c>
      <c r="R1044" s="7">
        <f>IF($I1044=1,(O1044-MAR1!$B$12)/MAR1!$D$12,(O1044-MAR1!$C$12)/MAR1!$E$12)</f>
        <v/>
      </c>
      <c r="S1044" s="7">
        <f>IF($I1044=1,(P1044-MAR1!$B$13)/MAR1!$D$13,(P1044-MAR1!$C$13)/MAR1!$E$13)</f>
        <v/>
      </c>
      <c r="U1044" s="5" t="n">
        <v>1043</v>
      </c>
      <c r="V1044" s="5" t="n">
        <v>0.944524</v>
      </c>
      <c r="W1044" s="5" t="n">
        <v>0.182695</v>
      </c>
      <c r="X1044" s="5" t="n">
        <v>0.662235</v>
      </c>
      <c r="Y1044" s="5" t="n">
        <v>0.144975</v>
      </c>
      <c r="Z1044" s="5" t="n">
        <v>0.9649219999999999</v>
      </c>
    </row>
    <row r="1045">
      <c r="A1045" s="5" t="n">
        <v>1044</v>
      </c>
      <c r="B1045" s="5" t="n">
        <v>3</v>
      </c>
      <c r="C1045" s="5" t="n">
        <v>314</v>
      </c>
      <c r="D1045" s="5" t="n">
        <v>11</v>
      </c>
      <c r="E1045" s="5" t="n">
        <v>0</v>
      </c>
      <c r="F1045" s="5" t="n">
        <v>33.1</v>
      </c>
      <c r="G1045" s="5" t="n">
        <v>18.1</v>
      </c>
      <c r="H1045" s="5" t="n">
        <v>22.78</v>
      </c>
      <c r="I1045" s="6">
        <f>IF(E1045&gt;=Markov!$B$3,1,0)</f>
        <v/>
      </c>
      <c r="J1045" s="6">
        <f>I1044</f>
        <v/>
      </c>
      <c r="K1045" s="7">
        <f>MAR1!$B$5+MAR1!$C$5*COS(2*PI()*$C1045/365)+MAR1!$D$5*SIN(2*PI()*$C1045/365)</f>
        <v/>
      </c>
      <c r="L1045" s="7">
        <f>MAR1!$B$6+MAR1!$C$6*COS(2*PI()*$C1045/365)+MAR1!$D$6*SIN(2*PI()*$C1045/365)</f>
        <v/>
      </c>
      <c r="M1045" s="7">
        <f>MAR1!$B$7+MAR1!$C$7*COS(2*PI()*$C1045/365)+MAR1!$D$7*SIN(2*PI()*$C1045/365)</f>
        <v/>
      </c>
      <c r="N1045" s="7">
        <f>F1045-K1045</f>
        <v/>
      </c>
      <c r="O1045" s="7">
        <f>G1045-L1045</f>
        <v/>
      </c>
      <c r="P1045" s="7">
        <f>H1045-M1045</f>
        <v/>
      </c>
      <c r="Q1045" s="7">
        <f>IF($I1045=1,(N1045-MAR1!$B$11)/MAR1!$D$11,(N1045-MAR1!$C$11)/MAR1!$E$11)</f>
        <v/>
      </c>
      <c r="R1045" s="7">
        <f>IF($I1045=1,(O1045-MAR1!$B$12)/MAR1!$D$12,(O1045-MAR1!$C$12)/MAR1!$E$12)</f>
        <v/>
      </c>
      <c r="S1045" s="7">
        <f>IF($I1045=1,(P1045-MAR1!$B$13)/MAR1!$D$13,(P1045-MAR1!$C$13)/MAR1!$E$13)</f>
        <v/>
      </c>
      <c r="U1045" s="5" t="n">
        <v>1044</v>
      </c>
      <c r="V1045" s="5" t="n">
        <v>0.143524</v>
      </c>
      <c r="W1045" s="5" t="n">
        <v>0.558508</v>
      </c>
      <c r="X1045" s="5" t="n">
        <v>0.474336</v>
      </c>
      <c r="Y1045" s="5" t="n">
        <v>0.162246</v>
      </c>
      <c r="Z1045" s="5" t="n">
        <v>0.753603</v>
      </c>
    </row>
    <row r="1046">
      <c r="A1046" s="5" t="n">
        <v>1045</v>
      </c>
      <c r="B1046" s="5" t="n">
        <v>3</v>
      </c>
      <c r="C1046" s="5" t="n">
        <v>315</v>
      </c>
      <c r="D1046" s="5" t="n">
        <v>11</v>
      </c>
      <c r="E1046" s="5" t="n">
        <v>0</v>
      </c>
      <c r="F1046" s="5" t="n">
        <v>29.3</v>
      </c>
      <c r="G1046" s="5" t="n">
        <v>18.3</v>
      </c>
      <c r="H1046" s="5" t="n">
        <v>19.9</v>
      </c>
      <c r="I1046" s="6">
        <f>IF(E1046&gt;=Markov!$B$3,1,0)</f>
        <v/>
      </c>
      <c r="J1046" s="6">
        <f>I1045</f>
        <v/>
      </c>
      <c r="K1046" s="7">
        <f>MAR1!$B$5+MAR1!$C$5*COS(2*PI()*$C1046/365)+MAR1!$D$5*SIN(2*PI()*$C1046/365)</f>
        <v/>
      </c>
      <c r="L1046" s="7">
        <f>MAR1!$B$6+MAR1!$C$6*COS(2*PI()*$C1046/365)+MAR1!$D$6*SIN(2*PI()*$C1046/365)</f>
        <v/>
      </c>
      <c r="M1046" s="7">
        <f>MAR1!$B$7+MAR1!$C$7*COS(2*PI()*$C1046/365)+MAR1!$D$7*SIN(2*PI()*$C1046/365)</f>
        <v/>
      </c>
      <c r="N1046" s="7">
        <f>F1046-K1046</f>
        <v/>
      </c>
      <c r="O1046" s="7">
        <f>G1046-L1046</f>
        <v/>
      </c>
      <c r="P1046" s="7">
        <f>H1046-M1046</f>
        <v/>
      </c>
      <c r="Q1046" s="7">
        <f>IF($I1046=1,(N1046-MAR1!$B$11)/MAR1!$D$11,(N1046-MAR1!$C$11)/MAR1!$E$11)</f>
        <v/>
      </c>
      <c r="R1046" s="7">
        <f>IF($I1046=1,(O1046-MAR1!$B$12)/MAR1!$D$12,(O1046-MAR1!$C$12)/MAR1!$E$12)</f>
        <v/>
      </c>
      <c r="S1046" s="7">
        <f>IF($I1046=1,(P1046-MAR1!$B$13)/MAR1!$D$13,(P1046-MAR1!$C$13)/MAR1!$E$13)</f>
        <v/>
      </c>
      <c r="U1046" s="5" t="n">
        <v>1045</v>
      </c>
      <c r="V1046" s="5" t="n">
        <v>0.422773</v>
      </c>
      <c r="W1046" s="5" t="n">
        <v>0.279198</v>
      </c>
      <c r="X1046" s="5" t="n">
        <v>0.289083</v>
      </c>
      <c r="Y1046" s="5" t="n">
        <v>0.82201</v>
      </c>
      <c r="Z1046" s="5" t="n">
        <v>0.99243</v>
      </c>
    </row>
    <row r="1047">
      <c r="A1047" s="5" t="n">
        <v>1046</v>
      </c>
      <c r="B1047" s="5" t="n">
        <v>3</v>
      </c>
      <c r="C1047" s="5" t="n">
        <v>316</v>
      </c>
      <c r="D1047" s="5" t="n">
        <v>11</v>
      </c>
      <c r="E1047" s="5" t="n">
        <v>0</v>
      </c>
      <c r="F1047" s="5" t="n">
        <v>29.6</v>
      </c>
      <c r="G1047" s="5" t="n">
        <v>16.1</v>
      </c>
      <c r="H1047" s="5" t="n">
        <v>14.37</v>
      </c>
      <c r="I1047" s="6">
        <f>IF(E1047&gt;=Markov!$B$3,1,0)</f>
        <v/>
      </c>
      <c r="J1047" s="6">
        <f>I1046</f>
        <v/>
      </c>
      <c r="K1047" s="7">
        <f>MAR1!$B$5+MAR1!$C$5*COS(2*PI()*$C1047/365)+MAR1!$D$5*SIN(2*PI()*$C1047/365)</f>
        <v/>
      </c>
      <c r="L1047" s="7">
        <f>MAR1!$B$6+MAR1!$C$6*COS(2*PI()*$C1047/365)+MAR1!$D$6*SIN(2*PI()*$C1047/365)</f>
        <v/>
      </c>
      <c r="M1047" s="7">
        <f>MAR1!$B$7+MAR1!$C$7*COS(2*PI()*$C1047/365)+MAR1!$D$7*SIN(2*PI()*$C1047/365)</f>
        <v/>
      </c>
      <c r="N1047" s="7">
        <f>F1047-K1047</f>
        <v/>
      </c>
      <c r="O1047" s="7">
        <f>G1047-L1047</f>
        <v/>
      </c>
      <c r="P1047" s="7">
        <f>H1047-M1047</f>
        <v/>
      </c>
      <c r="Q1047" s="7">
        <f>IF($I1047=1,(N1047-MAR1!$B$11)/MAR1!$D$11,(N1047-MAR1!$C$11)/MAR1!$E$11)</f>
        <v/>
      </c>
      <c r="R1047" s="7">
        <f>IF($I1047=1,(O1047-MAR1!$B$12)/MAR1!$D$12,(O1047-MAR1!$C$12)/MAR1!$E$12)</f>
        <v/>
      </c>
      <c r="S1047" s="7">
        <f>IF($I1047=1,(P1047-MAR1!$B$13)/MAR1!$D$13,(P1047-MAR1!$C$13)/MAR1!$E$13)</f>
        <v/>
      </c>
      <c r="U1047" s="5" t="n">
        <v>1046</v>
      </c>
      <c r="V1047" s="5" t="n">
        <v>0.875952</v>
      </c>
      <c r="W1047" s="5" t="n">
        <v>0.7600749999999999</v>
      </c>
      <c r="X1047" s="5" t="n">
        <v>0.454649</v>
      </c>
      <c r="Y1047" s="5" t="n">
        <v>0.363499</v>
      </c>
      <c r="Z1047" s="5" t="n">
        <v>0.053581</v>
      </c>
    </row>
    <row r="1048">
      <c r="A1048" s="5" t="n">
        <v>1047</v>
      </c>
      <c r="B1048" s="5" t="n">
        <v>3</v>
      </c>
      <c r="C1048" s="5" t="n">
        <v>317</v>
      </c>
      <c r="D1048" s="5" t="n">
        <v>11</v>
      </c>
      <c r="E1048" s="5" t="n">
        <v>0</v>
      </c>
      <c r="F1048" s="5" t="n">
        <v>28.5</v>
      </c>
      <c r="G1048" s="5" t="n">
        <v>13.8</v>
      </c>
      <c r="H1048" s="5" t="n">
        <v>13.42</v>
      </c>
      <c r="I1048" s="6">
        <f>IF(E1048&gt;=Markov!$B$3,1,0)</f>
        <v/>
      </c>
      <c r="J1048" s="6">
        <f>I1047</f>
        <v/>
      </c>
      <c r="K1048" s="7">
        <f>MAR1!$B$5+MAR1!$C$5*COS(2*PI()*$C1048/365)+MAR1!$D$5*SIN(2*PI()*$C1048/365)</f>
        <v/>
      </c>
      <c r="L1048" s="7">
        <f>MAR1!$B$6+MAR1!$C$6*COS(2*PI()*$C1048/365)+MAR1!$D$6*SIN(2*PI()*$C1048/365)</f>
        <v/>
      </c>
      <c r="M1048" s="7">
        <f>MAR1!$B$7+MAR1!$C$7*COS(2*PI()*$C1048/365)+MAR1!$D$7*SIN(2*PI()*$C1048/365)</f>
        <v/>
      </c>
      <c r="N1048" s="7">
        <f>F1048-K1048</f>
        <v/>
      </c>
      <c r="O1048" s="7">
        <f>G1048-L1048</f>
        <v/>
      </c>
      <c r="P1048" s="7">
        <f>H1048-M1048</f>
        <v/>
      </c>
      <c r="Q1048" s="7">
        <f>IF($I1048=1,(N1048-MAR1!$B$11)/MAR1!$D$11,(N1048-MAR1!$C$11)/MAR1!$E$11)</f>
        <v/>
      </c>
      <c r="R1048" s="7">
        <f>IF($I1048=1,(O1048-MAR1!$B$12)/MAR1!$D$12,(O1048-MAR1!$C$12)/MAR1!$E$12)</f>
        <v/>
      </c>
      <c r="S1048" s="7">
        <f>IF($I1048=1,(P1048-MAR1!$B$13)/MAR1!$D$13,(P1048-MAR1!$C$13)/MAR1!$E$13)</f>
        <v/>
      </c>
      <c r="U1048" s="5" t="n">
        <v>1047</v>
      </c>
      <c r="V1048" s="5" t="n">
        <v>0.41604</v>
      </c>
      <c r="W1048" s="5" t="n">
        <v>0.040176</v>
      </c>
      <c r="X1048" s="5" t="n">
        <v>0.689754</v>
      </c>
      <c r="Y1048" s="5" t="n">
        <v>0.855363</v>
      </c>
      <c r="Z1048" s="5" t="n">
        <v>0.513941</v>
      </c>
    </row>
    <row r="1049">
      <c r="A1049" s="5" t="n">
        <v>1048</v>
      </c>
      <c r="B1049" s="5" t="n">
        <v>3</v>
      </c>
      <c r="C1049" s="5" t="n">
        <v>318</v>
      </c>
      <c r="D1049" s="5" t="n">
        <v>11</v>
      </c>
      <c r="E1049" s="5" t="n">
        <v>0</v>
      </c>
      <c r="F1049" s="5" t="n">
        <v>26.6</v>
      </c>
      <c r="G1049" s="5" t="n">
        <v>15.9</v>
      </c>
      <c r="H1049" s="5" t="n">
        <v>14.37</v>
      </c>
      <c r="I1049" s="6">
        <f>IF(E1049&gt;=Markov!$B$3,1,0)</f>
        <v/>
      </c>
      <c r="J1049" s="6">
        <f>I1048</f>
        <v/>
      </c>
      <c r="K1049" s="7">
        <f>MAR1!$B$5+MAR1!$C$5*COS(2*PI()*$C1049/365)+MAR1!$D$5*SIN(2*PI()*$C1049/365)</f>
        <v/>
      </c>
      <c r="L1049" s="7">
        <f>MAR1!$B$6+MAR1!$C$6*COS(2*PI()*$C1049/365)+MAR1!$D$6*SIN(2*PI()*$C1049/365)</f>
        <v/>
      </c>
      <c r="M1049" s="7">
        <f>MAR1!$B$7+MAR1!$C$7*COS(2*PI()*$C1049/365)+MAR1!$D$7*SIN(2*PI()*$C1049/365)</f>
        <v/>
      </c>
      <c r="N1049" s="7">
        <f>F1049-K1049</f>
        <v/>
      </c>
      <c r="O1049" s="7">
        <f>G1049-L1049</f>
        <v/>
      </c>
      <c r="P1049" s="7">
        <f>H1049-M1049</f>
        <v/>
      </c>
      <c r="Q1049" s="7">
        <f>IF($I1049=1,(N1049-MAR1!$B$11)/MAR1!$D$11,(N1049-MAR1!$C$11)/MAR1!$E$11)</f>
        <v/>
      </c>
      <c r="R1049" s="7">
        <f>IF($I1049=1,(O1049-MAR1!$B$12)/MAR1!$D$12,(O1049-MAR1!$C$12)/MAR1!$E$12)</f>
        <v/>
      </c>
      <c r="S1049" s="7">
        <f>IF($I1049=1,(P1049-MAR1!$B$13)/MAR1!$D$13,(P1049-MAR1!$C$13)/MAR1!$E$13)</f>
        <v/>
      </c>
      <c r="U1049" s="5" t="n">
        <v>1048</v>
      </c>
      <c r="V1049" s="5" t="n">
        <v>0.886382</v>
      </c>
      <c r="W1049" s="5" t="n">
        <v>0.535193</v>
      </c>
      <c r="X1049" s="5" t="n">
        <v>0.620783</v>
      </c>
      <c r="Y1049" s="5" t="n">
        <v>0.663494</v>
      </c>
      <c r="Z1049" s="5" t="n">
        <v>0.174158</v>
      </c>
    </row>
    <row r="1050">
      <c r="A1050" s="5" t="n">
        <v>1049</v>
      </c>
      <c r="B1050" s="5" t="n">
        <v>3</v>
      </c>
      <c r="C1050" s="5" t="n">
        <v>319</v>
      </c>
      <c r="D1050" s="5" t="n">
        <v>11</v>
      </c>
      <c r="E1050" s="5" t="n">
        <v>0</v>
      </c>
      <c r="F1050" s="5" t="n">
        <v>28.7</v>
      </c>
      <c r="G1050" s="5" t="n">
        <v>15.8</v>
      </c>
      <c r="H1050" s="5" t="n">
        <v>16.64</v>
      </c>
      <c r="I1050" s="6">
        <f>IF(E1050&gt;=Markov!$B$3,1,0)</f>
        <v/>
      </c>
      <c r="J1050" s="6">
        <f>I1049</f>
        <v/>
      </c>
      <c r="K1050" s="7">
        <f>MAR1!$B$5+MAR1!$C$5*COS(2*PI()*$C1050/365)+MAR1!$D$5*SIN(2*PI()*$C1050/365)</f>
        <v/>
      </c>
      <c r="L1050" s="7">
        <f>MAR1!$B$6+MAR1!$C$6*COS(2*PI()*$C1050/365)+MAR1!$D$6*SIN(2*PI()*$C1050/365)</f>
        <v/>
      </c>
      <c r="M1050" s="7">
        <f>MAR1!$B$7+MAR1!$C$7*COS(2*PI()*$C1050/365)+MAR1!$D$7*SIN(2*PI()*$C1050/365)</f>
        <v/>
      </c>
      <c r="N1050" s="7">
        <f>F1050-K1050</f>
        <v/>
      </c>
      <c r="O1050" s="7">
        <f>G1050-L1050</f>
        <v/>
      </c>
      <c r="P1050" s="7">
        <f>H1050-M1050</f>
        <v/>
      </c>
      <c r="Q1050" s="7">
        <f>IF($I1050=1,(N1050-MAR1!$B$11)/MAR1!$D$11,(N1050-MAR1!$C$11)/MAR1!$E$11)</f>
        <v/>
      </c>
      <c r="R1050" s="7">
        <f>IF($I1050=1,(O1050-MAR1!$B$12)/MAR1!$D$12,(O1050-MAR1!$C$12)/MAR1!$E$12)</f>
        <v/>
      </c>
      <c r="S1050" s="7">
        <f>IF($I1050=1,(P1050-MAR1!$B$13)/MAR1!$D$13,(P1050-MAR1!$C$13)/MAR1!$E$13)</f>
        <v/>
      </c>
      <c r="U1050" s="5" t="n">
        <v>1049</v>
      </c>
      <c r="V1050" s="5" t="n">
        <v>0.660928</v>
      </c>
      <c r="W1050" s="5" t="n">
        <v>0.858274</v>
      </c>
      <c r="X1050" s="5" t="n">
        <v>0.852554</v>
      </c>
      <c r="Y1050" s="5" t="n">
        <v>0.384111</v>
      </c>
      <c r="Z1050" s="5" t="n">
        <v>0.244184</v>
      </c>
    </row>
    <row r="1051">
      <c r="A1051" s="5" t="n">
        <v>1050</v>
      </c>
      <c r="B1051" s="5" t="n">
        <v>3</v>
      </c>
      <c r="C1051" s="5" t="n">
        <v>320</v>
      </c>
      <c r="D1051" s="5" t="n">
        <v>11</v>
      </c>
      <c r="E1051" s="5" t="n">
        <v>0</v>
      </c>
      <c r="F1051" s="5" t="n">
        <v>27.8</v>
      </c>
      <c r="G1051" s="5" t="n">
        <v>16.3</v>
      </c>
      <c r="H1051" s="5" t="n">
        <v>8.609999999999999</v>
      </c>
      <c r="I1051" s="6">
        <f>IF(E1051&gt;=Markov!$B$3,1,0)</f>
        <v/>
      </c>
      <c r="J1051" s="6">
        <f>I1050</f>
        <v/>
      </c>
      <c r="K1051" s="7">
        <f>MAR1!$B$5+MAR1!$C$5*COS(2*PI()*$C1051/365)+MAR1!$D$5*SIN(2*PI()*$C1051/365)</f>
        <v/>
      </c>
      <c r="L1051" s="7">
        <f>MAR1!$B$6+MAR1!$C$6*COS(2*PI()*$C1051/365)+MAR1!$D$6*SIN(2*PI()*$C1051/365)</f>
        <v/>
      </c>
      <c r="M1051" s="7">
        <f>MAR1!$B$7+MAR1!$C$7*COS(2*PI()*$C1051/365)+MAR1!$D$7*SIN(2*PI()*$C1051/365)</f>
        <v/>
      </c>
      <c r="N1051" s="7">
        <f>F1051-K1051</f>
        <v/>
      </c>
      <c r="O1051" s="7">
        <f>G1051-L1051</f>
        <v/>
      </c>
      <c r="P1051" s="7">
        <f>H1051-M1051</f>
        <v/>
      </c>
      <c r="Q1051" s="7">
        <f>IF($I1051=1,(N1051-MAR1!$B$11)/MAR1!$D$11,(N1051-MAR1!$C$11)/MAR1!$E$11)</f>
        <v/>
      </c>
      <c r="R1051" s="7">
        <f>IF($I1051=1,(O1051-MAR1!$B$12)/MAR1!$D$12,(O1051-MAR1!$C$12)/MAR1!$E$12)</f>
        <v/>
      </c>
      <c r="S1051" s="7">
        <f>IF($I1051=1,(P1051-MAR1!$B$13)/MAR1!$D$13,(P1051-MAR1!$C$13)/MAR1!$E$13)</f>
        <v/>
      </c>
      <c r="U1051" s="5" t="n">
        <v>1050</v>
      </c>
      <c r="V1051" s="5" t="n">
        <v>0.503728</v>
      </c>
      <c r="W1051" s="5" t="n">
        <v>0.08153000000000001</v>
      </c>
      <c r="X1051" s="5" t="n">
        <v>0.309925</v>
      </c>
      <c r="Y1051" s="5" t="n">
        <v>0.7324349999999999</v>
      </c>
      <c r="Z1051" s="5" t="n">
        <v>0.090904</v>
      </c>
    </row>
    <row r="1052">
      <c r="A1052" s="5" t="n">
        <v>1051</v>
      </c>
      <c r="B1052" s="5" t="n">
        <v>3</v>
      </c>
      <c r="C1052" s="5" t="n">
        <v>321</v>
      </c>
      <c r="D1052" s="5" t="n">
        <v>11</v>
      </c>
      <c r="E1052" s="5" t="n">
        <v>0</v>
      </c>
      <c r="F1052" s="5" t="n">
        <v>27.6</v>
      </c>
      <c r="G1052" s="5" t="n">
        <v>14.7</v>
      </c>
      <c r="H1052" s="5" t="n">
        <v>6.27</v>
      </c>
      <c r="I1052" s="6">
        <f>IF(E1052&gt;=Markov!$B$3,1,0)</f>
        <v/>
      </c>
      <c r="J1052" s="6">
        <f>I1051</f>
        <v/>
      </c>
      <c r="K1052" s="7">
        <f>MAR1!$B$5+MAR1!$C$5*COS(2*PI()*$C1052/365)+MAR1!$D$5*SIN(2*PI()*$C1052/365)</f>
        <v/>
      </c>
      <c r="L1052" s="7">
        <f>MAR1!$B$6+MAR1!$C$6*COS(2*PI()*$C1052/365)+MAR1!$D$6*SIN(2*PI()*$C1052/365)</f>
        <v/>
      </c>
      <c r="M1052" s="7">
        <f>MAR1!$B$7+MAR1!$C$7*COS(2*PI()*$C1052/365)+MAR1!$D$7*SIN(2*PI()*$C1052/365)</f>
        <v/>
      </c>
      <c r="N1052" s="7">
        <f>F1052-K1052</f>
        <v/>
      </c>
      <c r="O1052" s="7">
        <f>G1052-L1052</f>
        <v/>
      </c>
      <c r="P1052" s="7">
        <f>H1052-M1052</f>
        <v/>
      </c>
      <c r="Q1052" s="7">
        <f>IF($I1052=1,(N1052-MAR1!$B$11)/MAR1!$D$11,(N1052-MAR1!$C$11)/MAR1!$E$11)</f>
        <v/>
      </c>
      <c r="R1052" s="7">
        <f>IF($I1052=1,(O1052-MAR1!$B$12)/MAR1!$D$12,(O1052-MAR1!$C$12)/MAR1!$E$12)</f>
        <v/>
      </c>
      <c r="S1052" s="7">
        <f>IF($I1052=1,(P1052-MAR1!$B$13)/MAR1!$D$13,(P1052-MAR1!$C$13)/MAR1!$E$13)</f>
        <v/>
      </c>
      <c r="U1052" s="5" t="n">
        <v>1051</v>
      </c>
      <c r="V1052" s="5" t="n">
        <v>0.028978</v>
      </c>
      <c r="W1052" s="5" t="n">
        <v>0.298082</v>
      </c>
      <c r="X1052" s="5" t="n">
        <v>0.480291</v>
      </c>
      <c r="Y1052" s="5" t="n">
        <v>0.8740250000000001</v>
      </c>
      <c r="Z1052" s="5" t="n">
        <v>0.296179</v>
      </c>
    </row>
    <row r="1053">
      <c r="A1053" s="5" t="n">
        <v>1052</v>
      </c>
      <c r="B1053" s="5" t="n">
        <v>3</v>
      </c>
      <c r="C1053" s="5" t="n">
        <v>322</v>
      </c>
      <c r="D1053" s="5" t="n">
        <v>11</v>
      </c>
      <c r="E1053" s="5" t="n">
        <v>0</v>
      </c>
      <c r="F1053" s="5" t="n">
        <v>29.5</v>
      </c>
      <c r="G1053" s="5" t="n">
        <v>16.2</v>
      </c>
      <c r="H1053" s="5" t="n">
        <v>14.04</v>
      </c>
      <c r="I1053" s="6">
        <f>IF(E1053&gt;=Markov!$B$3,1,0)</f>
        <v/>
      </c>
      <c r="J1053" s="6">
        <f>I1052</f>
        <v/>
      </c>
      <c r="K1053" s="7">
        <f>MAR1!$B$5+MAR1!$C$5*COS(2*PI()*$C1053/365)+MAR1!$D$5*SIN(2*PI()*$C1053/365)</f>
        <v/>
      </c>
      <c r="L1053" s="7">
        <f>MAR1!$B$6+MAR1!$C$6*COS(2*PI()*$C1053/365)+MAR1!$D$6*SIN(2*PI()*$C1053/365)</f>
        <v/>
      </c>
      <c r="M1053" s="7">
        <f>MAR1!$B$7+MAR1!$C$7*COS(2*PI()*$C1053/365)+MAR1!$D$7*SIN(2*PI()*$C1053/365)</f>
        <v/>
      </c>
      <c r="N1053" s="7">
        <f>F1053-K1053</f>
        <v/>
      </c>
      <c r="O1053" s="7">
        <f>G1053-L1053</f>
        <v/>
      </c>
      <c r="P1053" s="7">
        <f>H1053-M1053</f>
        <v/>
      </c>
      <c r="Q1053" s="7">
        <f>IF($I1053=1,(N1053-MAR1!$B$11)/MAR1!$D$11,(N1053-MAR1!$C$11)/MAR1!$E$11)</f>
        <v/>
      </c>
      <c r="R1053" s="7">
        <f>IF($I1053=1,(O1053-MAR1!$B$12)/MAR1!$D$12,(O1053-MAR1!$C$12)/MAR1!$E$12)</f>
        <v/>
      </c>
      <c r="S1053" s="7">
        <f>IF($I1053=1,(P1053-MAR1!$B$13)/MAR1!$D$13,(P1053-MAR1!$C$13)/MAR1!$E$13)</f>
        <v/>
      </c>
      <c r="U1053" s="5" t="n">
        <v>1052</v>
      </c>
      <c r="V1053" s="5" t="n">
        <v>0.786801</v>
      </c>
      <c r="W1053" s="5" t="n">
        <v>0.678057</v>
      </c>
      <c r="X1053" s="5" t="n">
        <v>0.466739</v>
      </c>
      <c r="Y1053" s="5" t="n">
        <v>0.754204</v>
      </c>
      <c r="Z1053" s="5" t="n">
        <v>0.35963</v>
      </c>
    </row>
    <row r="1054">
      <c r="A1054" s="5" t="n">
        <v>1053</v>
      </c>
      <c r="B1054" s="5" t="n">
        <v>3</v>
      </c>
      <c r="C1054" s="5" t="n">
        <v>323</v>
      </c>
      <c r="D1054" s="5" t="n">
        <v>11</v>
      </c>
      <c r="E1054" s="5" t="n">
        <v>0</v>
      </c>
      <c r="F1054" s="5" t="n">
        <v>27.6</v>
      </c>
      <c r="G1054" s="5" t="n">
        <v>15.4</v>
      </c>
      <c r="H1054" s="5" t="n">
        <v>14.38</v>
      </c>
      <c r="I1054" s="6">
        <f>IF(E1054&gt;=Markov!$B$3,1,0)</f>
        <v/>
      </c>
      <c r="J1054" s="6">
        <f>I1053</f>
        <v/>
      </c>
      <c r="K1054" s="7">
        <f>MAR1!$B$5+MAR1!$C$5*COS(2*PI()*$C1054/365)+MAR1!$D$5*SIN(2*PI()*$C1054/365)</f>
        <v/>
      </c>
      <c r="L1054" s="7">
        <f>MAR1!$B$6+MAR1!$C$6*COS(2*PI()*$C1054/365)+MAR1!$D$6*SIN(2*PI()*$C1054/365)</f>
        <v/>
      </c>
      <c r="M1054" s="7">
        <f>MAR1!$B$7+MAR1!$C$7*COS(2*PI()*$C1054/365)+MAR1!$D$7*SIN(2*PI()*$C1054/365)</f>
        <v/>
      </c>
      <c r="N1054" s="7">
        <f>F1054-K1054</f>
        <v/>
      </c>
      <c r="O1054" s="7">
        <f>G1054-L1054</f>
        <v/>
      </c>
      <c r="P1054" s="7">
        <f>H1054-M1054</f>
        <v/>
      </c>
      <c r="Q1054" s="7">
        <f>IF($I1054=1,(N1054-MAR1!$B$11)/MAR1!$D$11,(N1054-MAR1!$C$11)/MAR1!$E$11)</f>
        <v/>
      </c>
      <c r="R1054" s="7">
        <f>IF($I1054=1,(O1054-MAR1!$B$12)/MAR1!$D$12,(O1054-MAR1!$C$12)/MAR1!$E$12)</f>
        <v/>
      </c>
      <c r="S1054" s="7">
        <f>IF($I1054=1,(P1054-MAR1!$B$13)/MAR1!$D$13,(P1054-MAR1!$C$13)/MAR1!$E$13)</f>
        <v/>
      </c>
      <c r="U1054" s="5" t="n">
        <v>1053</v>
      </c>
      <c r="V1054" s="5" t="n">
        <v>0.94201</v>
      </c>
      <c r="W1054" s="5" t="n">
        <v>0.9320889999999999</v>
      </c>
      <c r="X1054" s="5" t="n">
        <v>0.498383</v>
      </c>
      <c r="Y1054" s="5" t="n">
        <v>0.260798</v>
      </c>
      <c r="Z1054" s="5" t="n">
        <v>0.7368</v>
      </c>
    </row>
    <row r="1055">
      <c r="A1055" s="5" t="n">
        <v>1054</v>
      </c>
      <c r="B1055" s="5" t="n">
        <v>3</v>
      </c>
      <c r="C1055" s="5" t="n">
        <v>324</v>
      </c>
      <c r="D1055" s="5" t="n">
        <v>11</v>
      </c>
      <c r="E1055" s="5" t="n">
        <v>0</v>
      </c>
      <c r="F1055" s="5" t="n">
        <v>27.6</v>
      </c>
      <c r="G1055" s="5" t="n">
        <v>14.5</v>
      </c>
      <c r="H1055" s="5" t="n">
        <v>10.3</v>
      </c>
      <c r="I1055" s="6">
        <f>IF(E1055&gt;=Markov!$B$3,1,0)</f>
        <v/>
      </c>
      <c r="J1055" s="6">
        <f>I1054</f>
        <v/>
      </c>
      <c r="K1055" s="7">
        <f>MAR1!$B$5+MAR1!$C$5*COS(2*PI()*$C1055/365)+MAR1!$D$5*SIN(2*PI()*$C1055/365)</f>
        <v/>
      </c>
      <c r="L1055" s="7">
        <f>MAR1!$B$6+MAR1!$C$6*COS(2*PI()*$C1055/365)+MAR1!$D$6*SIN(2*PI()*$C1055/365)</f>
        <v/>
      </c>
      <c r="M1055" s="7">
        <f>MAR1!$B$7+MAR1!$C$7*COS(2*PI()*$C1055/365)+MAR1!$D$7*SIN(2*PI()*$C1055/365)</f>
        <v/>
      </c>
      <c r="N1055" s="7">
        <f>F1055-K1055</f>
        <v/>
      </c>
      <c r="O1055" s="7">
        <f>G1055-L1055</f>
        <v/>
      </c>
      <c r="P1055" s="7">
        <f>H1055-M1055</f>
        <v/>
      </c>
      <c r="Q1055" s="7">
        <f>IF($I1055=1,(N1055-MAR1!$B$11)/MAR1!$D$11,(N1055-MAR1!$C$11)/MAR1!$E$11)</f>
        <v/>
      </c>
      <c r="R1055" s="7">
        <f>IF($I1055=1,(O1055-MAR1!$B$12)/MAR1!$D$12,(O1055-MAR1!$C$12)/MAR1!$E$12)</f>
        <v/>
      </c>
      <c r="S1055" s="7">
        <f>IF($I1055=1,(P1055-MAR1!$B$13)/MAR1!$D$13,(P1055-MAR1!$C$13)/MAR1!$E$13)</f>
        <v/>
      </c>
      <c r="U1055" s="5" t="n">
        <v>1054</v>
      </c>
      <c r="V1055" s="5" t="n">
        <v>0.09772699999999999</v>
      </c>
      <c r="W1055" s="5" t="n">
        <v>0.974442</v>
      </c>
      <c r="X1055" s="5" t="n">
        <v>0.003335</v>
      </c>
      <c r="Y1055" s="5" t="n">
        <v>0.299409</v>
      </c>
      <c r="Z1055" s="5" t="n">
        <v>0.381421</v>
      </c>
    </row>
    <row r="1056">
      <c r="A1056" s="5" t="n">
        <v>1055</v>
      </c>
      <c r="B1056" s="5" t="n">
        <v>3</v>
      </c>
      <c r="C1056" s="5" t="n">
        <v>325</v>
      </c>
      <c r="D1056" s="5" t="n">
        <v>11</v>
      </c>
      <c r="E1056" s="5" t="n">
        <v>0</v>
      </c>
      <c r="F1056" s="5" t="n">
        <v>32.1</v>
      </c>
      <c r="G1056" s="5" t="n">
        <v>17</v>
      </c>
      <c r="H1056" s="5" t="n">
        <v>13.04</v>
      </c>
      <c r="I1056" s="6">
        <f>IF(E1056&gt;=Markov!$B$3,1,0)</f>
        <v/>
      </c>
      <c r="J1056" s="6">
        <f>I1055</f>
        <v/>
      </c>
      <c r="K1056" s="7">
        <f>MAR1!$B$5+MAR1!$C$5*COS(2*PI()*$C1056/365)+MAR1!$D$5*SIN(2*PI()*$C1056/365)</f>
        <v/>
      </c>
      <c r="L1056" s="7">
        <f>MAR1!$B$6+MAR1!$C$6*COS(2*PI()*$C1056/365)+MAR1!$D$6*SIN(2*PI()*$C1056/365)</f>
        <v/>
      </c>
      <c r="M1056" s="7">
        <f>MAR1!$B$7+MAR1!$C$7*COS(2*PI()*$C1056/365)+MAR1!$D$7*SIN(2*PI()*$C1056/365)</f>
        <v/>
      </c>
      <c r="N1056" s="7">
        <f>F1056-K1056</f>
        <v/>
      </c>
      <c r="O1056" s="7">
        <f>G1056-L1056</f>
        <v/>
      </c>
      <c r="P1056" s="7">
        <f>H1056-M1056</f>
        <v/>
      </c>
      <c r="Q1056" s="7">
        <f>IF($I1056=1,(N1056-MAR1!$B$11)/MAR1!$D$11,(N1056-MAR1!$C$11)/MAR1!$E$11)</f>
        <v/>
      </c>
      <c r="R1056" s="7">
        <f>IF($I1056=1,(O1056-MAR1!$B$12)/MAR1!$D$12,(O1056-MAR1!$C$12)/MAR1!$E$12)</f>
        <v/>
      </c>
      <c r="S1056" s="7">
        <f>IF($I1056=1,(P1056-MAR1!$B$13)/MAR1!$D$13,(P1056-MAR1!$C$13)/MAR1!$E$13)</f>
        <v/>
      </c>
      <c r="U1056" s="5" t="n">
        <v>1055</v>
      </c>
      <c r="V1056" s="5" t="n">
        <v>0.691624</v>
      </c>
      <c r="W1056" s="5" t="n">
        <v>0.526439</v>
      </c>
      <c r="X1056" s="5" t="n">
        <v>0.6314109999999999</v>
      </c>
      <c r="Y1056" s="5" t="n">
        <v>0.115082</v>
      </c>
      <c r="Z1056" s="5" t="n">
        <v>0.983715</v>
      </c>
    </row>
    <row r="1057">
      <c r="A1057" s="5" t="n">
        <v>1056</v>
      </c>
      <c r="B1057" s="5" t="n">
        <v>3</v>
      </c>
      <c r="C1057" s="5" t="n">
        <v>326</v>
      </c>
      <c r="D1057" s="5" t="n">
        <v>11</v>
      </c>
      <c r="E1057" s="5" t="n">
        <v>0</v>
      </c>
      <c r="F1057" s="5" t="n">
        <v>28.2</v>
      </c>
      <c r="G1057" s="5" t="n">
        <v>14.3</v>
      </c>
      <c r="H1057" s="5" t="n">
        <v>9.210000000000001</v>
      </c>
      <c r="I1057" s="6">
        <f>IF(E1057&gt;=Markov!$B$3,1,0)</f>
        <v/>
      </c>
      <c r="J1057" s="6">
        <f>I1056</f>
        <v/>
      </c>
      <c r="K1057" s="7">
        <f>MAR1!$B$5+MAR1!$C$5*COS(2*PI()*$C1057/365)+MAR1!$D$5*SIN(2*PI()*$C1057/365)</f>
        <v/>
      </c>
      <c r="L1057" s="7">
        <f>MAR1!$B$6+MAR1!$C$6*COS(2*PI()*$C1057/365)+MAR1!$D$6*SIN(2*PI()*$C1057/365)</f>
        <v/>
      </c>
      <c r="M1057" s="7">
        <f>MAR1!$B$7+MAR1!$C$7*COS(2*PI()*$C1057/365)+MAR1!$D$7*SIN(2*PI()*$C1057/365)</f>
        <v/>
      </c>
      <c r="N1057" s="7">
        <f>F1057-K1057</f>
        <v/>
      </c>
      <c r="O1057" s="7">
        <f>G1057-L1057</f>
        <v/>
      </c>
      <c r="P1057" s="7">
        <f>H1057-M1057</f>
        <v/>
      </c>
      <c r="Q1057" s="7">
        <f>IF($I1057=1,(N1057-MAR1!$B$11)/MAR1!$D$11,(N1057-MAR1!$C$11)/MAR1!$E$11)</f>
        <v/>
      </c>
      <c r="R1057" s="7">
        <f>IF($I1057=1,(O1057-MAR1!$B$12)/MAR1!$D$12,(O1057-MAR1!$C$12)/MAR1!$E$12)</f>
        <v/>
      </c>
      <c r="S1057" s="7">
        <f>IF($I1057=1,(P1057-MAR1!$B$13)/MAR1!$D$13,(P1057-MAR1!$C$13)/MAR1!$E$13)</f>
        <v/>
      </c>
      <c r="U1057" s="5" t="n">
        <v>1056</v>
      </c>
      <c r="V1057" s="5" t="n">
        <v>0.153732</v>
      </c>
      <c r="W1057" s="5" t="n">
        <v>0.319023</v>
      </c>
      <c r="X1057" s="5" t="n">
        <v>0.666265</v>
      </c>
      <c r="Y1057" s="5" t="n">
        <v>0.248448</v>
      </c>
      <c r="Z1057" s="5" t="n">
        <v>0.360037</v>
      </c>
    </row>
    <row r="1058">
      <c r="A1058" s="5" t="n">
        <v>1057</v>
      </c>
      <c r="B1058" s="5" t="n">
        <v>3</v>
      </c>
      <c r="C1058" s="5" t="n">
        <v>327</v>
      </c>
      <c r="D1058" s="5" t="n">
        <v>11</v>
      </c>
      <c r="E1058" s="5" t="n">
        <v>0</v>
      </c>
      <c r="F1058" s="5" t="n">
        <v>29.6</v>
      </c>
      <c r="G1058" s="5" t="n">
        <v>16.2</v>
      </c>
      <c r="H1058" s="5" t="n">
        <v>10.76</v>
      </c>
      <c r="I1058" s="6">
        <f>IF(E1058&gt;=Markov!$B$3,1,0)</f>
        <v/>
      </c>
      <c r="J1058" s="6">
        <f>I1057</f>
        <v/>
      </c>
      <c r="K1058" s="7">
        <f>MAR1!$B$5+MAR1!$C$5*COS(2*PI()*$C1058/365)+MAR1!$D$5*SIN(2*PI()*$C1058/365)</f>
        <v/>
      </c>
      <c r="L1058" s="7">
        <f>MAR1!$B$6+MAR1!$C$6*COS(2*PI()*$C1058/365)+MAR1!$D$6*SIN(2*PI()*$C1058/365)</f>
        <v/>
      </c>
      <c r="M1058" s="7">
        <f>MAR1!$B$7+MAR1!$C$7*COS(2*PI()*$C1058/365)+MAR1!$D$7*SIN(2*PI()*$C1058/365)</f>
        <v/>
      </c>
      <c r="N1058" s="7">
        <f>F1058-K1058</f>
        <v/>
      </c>
      <c r="O1058" s="7">
        <f>G1058-L1058</f>
        <v/>
      </c>
      <c r="P1058" s="7">
        <f>H1058-M1058</f>
        <v/>
      </c>
      <c r="Q1058" s="7">
        <f>IF($I1058=1,(N1058-MAR1!$B$11)/MAR1!$D$11,(N1058-MAR1!$C$11)/MAR1!$E$11)</f>
        <v/>
      </c>
      <c r="R1058" s="7">
        <f>IF($I1058=1,(O1058-MAR1!$B$12)/MAR1!$D$12,(O1058-MAR1!$C$12)/MAR1!$E$12)</f>
        <v/>
      </c>
      <c r="S1058" s="7">
        <f>IF($I1058=1,(P1058-MAR1!$B$13)/MAR1!$D$13,(P1058-MAR1!$C$13)/MAR1!$E$13)</f>
        <v/>
      </c>
      <c r="U1058" s="5" t="n">
        <v>1057</v>
      </c>
      <c r="V1058" s="5" t="n">
        <v>0.512363</v>
      </c>
      <c r="W1058" s="5" t="n">
        <v>0.268546</v>
      </c>
      <c r="X1058" s="5" t="n">
        <v>0.942072</v>
      </c>
      <c r="Y1058" s="5" t="n">
        <v>0.343906</v>
      </c>
      <c r="Z1058" s="5" t="n">
        <v>0.994608</v>
      </c>
    </row>
    <row r="1059">
      <c r="A1059" s="5" t="n">
        <v>1058</v>
      </c>
      <c r="B1059" s="5" t="n">
        <v>3</v>
      </c>
      <c r="C1059" s="5" t="n">
        <v>328</v>
      </c>
      <c r="D1059" s="5" t="n">
        <v>11</v>
      </c>
      <c r="E1059" s="5" t="n">
        <v>0</v>
      </c>
      <c r="F1059" s="5" t="n">
        <v>30.5</v>
      </c>
      <c r="G1059" s="5" t="n">
        <v>15.6</v>
      </c>
      <c r="H1059" s="5" t="n">
        <v>10.29</v>
      </c>
      <c r="I1059" s="6">
        <f>IF(E1059&gt;=Markov!$B$3,1,0)</f>
        <v/>
      </c>
      <c r="J1059" s="6">
        <f>I1058</f>
        <v/>
      </c>
      <c r="K1059" s="7">
        <f>MAR1!$B$5+MAR1!$C$5*COS(2*PI()*$C1059/365)+MAR1!$D$5*SIN(2*PI()*$C1059/365)</f>
        <v/>
      </c>
      <c r="L1059" s="7">
        <f>MAR1!$B$6+MAR1!$C$6*COS(2*PI()*$C1059/365)+MAR1!$D$6*SIN(2*PI()*$C1059/365)</f>
        <v/>
      </c>
      <c r="M1059" s="7">
        <f>MAR1!$B$7+MAR1!$C$7*COS(2*PI()*$C1059/365)+MAR1!$D$7*SIN(2*PI()*$C1059/365)</f>
        <v/>
      </c>
      <c r="N1059" s="7">
        <f>F1059-K1059</f>
        <v/>
      </c>
      <c r="O1059" s="7">
        <f>G1059-L1059</f>
        <v/>
      </c>
      <c r="P1059" s="7">
        <f>H1059-M1059</f>
        <v/>
      </c>
      <c r="Q1059" s="7">
        <f>IF($I1059=1,(N1059-MAR1!$B$11)/MAR1!$D$11,(N1059-MAR1!$C$11)/MAR1!$E$11)</f>
        <v/>
      </c>
      <c r="R1059" s="7">
        <f>IF($I1059=1,(O1059-MAR1!$B$12)/MAR1!$D$12,(O1059-MAR1!$C$12)/MAR1!$E$12)</f>
        <v/>
      </c>
      <c r="S1059" s="7">
        <f>IF($I1059=1,(P1059-MAR1!$B$13)/MAR1!$D$13,(P1059-MAR1!$C$13)/MAR1!$E$13)</f>
        <v/>
      </c>
      <c r="U1059" s="5" t="n">
        <v>1058</v>
      </c>
      <c r="V1059" s="5" t="n">
        <v>0.290651</v>
      </c>
      <c r="W1059" s="5" t="n">
        <v>0.486233</v>
      </c>
      <c r="X1059" s="5" t="n">
        <v>0.215765</v>
      </c>
      <c r="Y1059" s="5" t="n">
        <v>0.02596</v>
      </c>
      <c r="Z1059" s="5" t="n">
        <v>0.577376</v>
      </c>
    </row>
    <row r="1060">
      <c r="A1060" s="5" t="n">
        <v>1059</v>
      </c>
      <c r="B1060" s="5" t="n">
        <v>3</v>
      </c>
      <c r="C1060" s="5" t="n">
        <v>329</v>
      </c>
      <c r="D1060" s="5" t="n">
        <v>11</v>
      </c>
      <c r="E1060" s="5" t="n">
        <v>0.4</v>
      </c>
      <c r="F1060" s="5" t="n">
        <v>27.1</v>
      </c>
      <c r="G1060" s="5" t="n">
        <v>15.3</v>
      </c>
      <c r="H1060" s="5" t="n">
        <v>6.56</v>
      </c>
      <c r="I1060" s="6">
        <f>IF(E1060&gt;=Markov!$B$3,1,0)</f>
        <v/>
      </c>
      <c r="J1060" s="6">
        <f>I1059</f>
        <v/>
      </c>
      <c r="K1060" s="7">
        <f>MAR1!$B$5+MAR1!$C$5*COS(2*PI()*$C1060/365)+MAR1!$D$5*SIN(2*PI()*$C1060/365)</f>
        <v/>
      </c>
      <c r="L1060" s="7">
        <f>MAR1!$B$6+MAR1!$C$6*COS(2*PI()*$C1060/365)+MAR1!$D$6*SIN(2*PI()*$C1060/365)</f>
        <v/>
      </c>
      <c r="M1060" s="7">
        <f>MAR1!$B$7+MAR1!$C$7*COS(2*PI()*$C1060/365)+MAR1!$D$7*SIN(2*PI()*$C1060/365)</f>
        <v/>
      </c>
      <c r="N1060" s="7">
        <f>F1060-K1060</f>
        <v/>
      </c>
      <c r="O1060" s="7">
        <f>G1060-L1060</f>
        <v/>
      </c>
      <c r="P1060" s="7">
        <f>H1060-M1060</f>
        <v/>
      </c>
      <c r="Q1060" s="7">
        <f>IF($I1060=1,(N1060-MAR1!$B$11)/MAR1!$D$11,(N1060-MAR1!$C$11)/MAR1!$E$11)</f>
        <v/>
      </c>
      <c r="R1060" s="7">
        <f>IF($I1060=1,(O1060-MAR1!$B$12)/MAR1!$D$12,(O1060-MAR1!$C$12)/MAR1!$E$12)</f>
        <v/>
      </c>
      <c r="S1060" s="7">
        <f>IF($I1060=1,(P1060-MAR1!$B$13)/MAR1!$D$13,(P1060-MAR1!$C$13)/MAR1!$E$13)</f>
        <v/>
      </c>
      <c r="U1060" s="5" t="n">
        <v>1059</v>
      </c>
      <c r="V1060" s="5" t="n">
        <v>0.171683</v>
      </c>
      <c r="W1060" s="5" t="n">
        <v>0.162872</v>
      </c>
      <c r="X1060" s="5" t="n">
        <v>0.109061</v>
      </c>
      <c r="Y1060" s="5" t="n">
        <v>0.91947</v>
      </c>
      <c r="Z1060" s="5" t="n">
        <v>0.740652</v>
      </c>
    </row>
    <row r="1061">
      <c r="A1061" s="5" t="n">
        <v>1060</v>
      </c>
      <c r="B1061" s="5" t="n">
        <v>3</v>
      </c>
      <c r="C1061" s="5" t="n">
        <v>330</v>
      </c>
      <c r="D1061" s="5" t="n">
        <v>11</v>
      </c>
      <c r="E1061" s="5" t="n">
        <v>0</v>
      </c>
      <c r="F1061" s="5" t="n">
        <v>29.8</v>
      </c>
      <c r="G1061" s="5" t="n">
        <v>16.3</v>
      </c>
      <c r="H1061" s="5" t="n">
        <v>8.720000000000001</v>
      </c>
      <c r="I1061" s="6">
        <f>IF(E1061&gt;=Markov!$B$3,1,0)</f>
        <v/>
      </c>
      <c r="J1061" s="6">
        <f>I1060</f>
        <v/>
      </c>
      <c r="K1061" s="7">
        <f>MAR1!$B$5+MAR1!$C$5*COS(2*PI()*$C1061/365)+MAR1!$D$5*SIN(2*PI()*$C1061/365)</f>
        <v/>
      </c>
      <c r="L1061" s="7">
        <f>MAR1!$B$6+MAR1!$C$6*COS(2*PI()*$C1061/365)+MAR1!$D$6*SIN(2*PI()*$C1061/365)</f>
        <v/>
      </c>
      <c r="M1061" s="7">
        <f>MAR1!$B$7+MAR1!$C$7*COS(2*PI()*$C1061/365)+MAR1!$D$7*SIN(2*PI()*$C1061/365)</f>
        <v/>
      </c>
      <c r="N1061" s="7">
        <f>F1061-K1061</f>
        <v/>
      </c>
      <c r="O1061" s="7">
        <f>G1061-L1061</f>
        <v/>
      </c>
      <c r="P1061" s="7">
        <f>H1061-M1061</f>
        <v/>
      </c>
      <c r="Q1061" s="7">
        <f>IF($I1061=1,(N1061-MAR1!$B$11)/MAR1!$D$11,(N1061-MAR1!$C$11)/MAR1!$E$11)</f>
        <v/>
      </c>
      <c r="R1061" s="7">
        <f>IF($I1061=1,(O1061-MAR1!$B$12)/MAR1!$D$12,(O1061-MAR1!$C$12)/MAR1!$E$12)</f>
        <v/>
      </c>
      <c r="S1061" s="7">
        <f>IF($I1061=1,(P1061-MAR1!$B$13)/MAR1!$D$13,(P1061-MAR1!$C$13)/MAR1!$E$13)</f>
        <v/>
      </c>
      <c r="U1061" s="5" t="n">
        <v>1060</v>
      </c>
      <c r="V1061" s="5" t="n">
        <v>0.6674369999999999</v>
      </c>
      <c r="W1061" s="5" t="n">
        <v>0.997823</v>
      </c>
      <c r="X1061" s="5" t="n">
        <v>0.828093</v>
      </c>
      <c r="Y1061" s="5" t="n">
        <v>0.17081</v>
      </c>
      <c r="Z1061" s="5" t="n">
        <v>0.245307</v>
      </c>
    </row>
    <row r="1062">
      <c r="A1062" s="5" t="n">
        <v>1061</v>
      </c>
      <c r="B1062" s="5" t="n">
        <v>3</v>
      </c>
      <c r="C1062" s="5" t="n">
        <v>331</v>
      </c>
      <c r="D1062" s="5" t="n">
        <v>11</v>
      </c>
      <c r="E1062" s="5" t="n">
        <v>0</v>
      </c>
      <c r="F1062" s="5" t="n">
        <v>27.5</v>
      </c>
      <c r="G1062" s="5" t="n">
        <v>15.7</v>
      </c>
      <c r="H1062" s="5" t="n">
        <v>9.35</v>
      </c>
      <c r="I1062" s="6">
        <f>IF(E1062&gt;=Markov!$B$3,1,0)</f>
        <v/>
      </c>
      <c r="J1062" s="6">
        <f>I1061</f>
        <v/>
      </c>
      <c r="K1062" s="7">
        <f>MAR1!$B$5+MAR1!$C$5*COS(2*PI()*$C1062/365)+MAR1!$D$5*SIN(2*PI()*$C1062/365)</f>
        <v/>
      </c>
      <c r="L1062" s="7">
        <f>MAR1!$B$6+MAR1!$C$6*COS(2*PI()*$C1062/365)+MAR1!$D$6*SIN(2*PI()*$C1062/365)</f>
        <v/>
      </c>
      <c r="M1062" s="7">
        <f>MAR1!$B$7+MAR1!$C$7*COS(2*PI()*$C1062/365)+MAR1!$D$7*SIN(2*PI()*$C1062/365)</f>
        <v/>
      </c>
      <c r="N1062" s="7">
        <f>F1062-K1062</f>
        <v/>
      </c>
      <c r="O1062" s="7">
        <f>G1062-L1062</f>
        <v/>
      </c>
      <c r="P1062" s="7">
        <f>H1062-M1062</f>
        <v/>
      </c>
      <c r="Q1062" s="7">
        <f>IF($I1062=1,(N1062-MAR1!$B$11)/MAR1!$D$11,(N1062-MAR1!$C$11)/MAR1!$E$11)</f>
        <v/>
      </c>
      <c r="R1062" s="7">
        <f>IF($I1062=1,(O1062-MAR1!$B$12)/MAR1!$D$12,(O1062-MAR1!$C$12)/MAR1!$E$12)</f>
        <v/>
      </c>
      <c r="S1062" s="7">
        <f>IF($I1062=1,(P1062-MAR1!$B$13)/MAR1!$D$13,(P1062-MAR1!$C$13)/MAR1!$E$13)</f>
        <v/>
      </c>
      <c r="U1062" s="5" t="n">
        <v>1061</v>
      </c>
      <c r="V1062" s="5" t="n">
        <v>0.735337</v>
      </c>
      <c r="W1062" s="5" t="n">
        <v>0.62648</v>
      </c>
      <c r="X1062" s="5" t="n">
        <v>0.169023</v>
      </c>
      <c r="Y1062" s="5" t="n">
        <v>0.436904</v>
      </c>
      <c r="Z1062" s="5" t="n">
        <v>0.614425</v>
      </c>
    </row>
    <row r="1063">
      <c r="A1063" s="5" t="n">
        <v>1062</v>
      </c>
      <c r="B1063" s="5" t="n">
        <v>3</v>
      </c>
      <c r="C1063" s="5" t="n">
        <v>332</v>
      </c>
      <c r="D1063" s="5" t="n">
        <v>11</v>
      </c>
      <c r="E1063" s="5" t="n">
        <v>0</v>
      </c>
      <c r="F1063" s="5" t="n">
        <v>29</v>
      </c>
      <c r="G1063" s="5" t="n">
        <v>16.6</v>
      </c>
      <c r="H1063" s="5" t="n">
        <v>14.27</v>
      </c>
      <c r="I1063" s="6">
        <f>IF(E1063&gt;=Markov!$B$3,1,0)</f>
        <v/>
      </c>
      <c r="J1063" s="6">
        <f>I1062</f>
        <v/>
      </c>
      <c r="K1063" s="7">
        <f>MAR1!$B$5+MAR1!$C$5*COS(2*PI()*$C1063/365)+MAR1!$D$5*SIN(2*PI()*$C1063/365)</f>
        <v/>
      </c>
      <c r="L1063" s="7">
        <f>MAR1!$B$6+MAR1!$C$6*COS(2*PI()*$C1063/365)+MAR1!$D$6*SIN(2*PI()*$C1063/365)</f>
        <v/>
      </c>
      <c r="M1063" s="7">
        <f>MAR1!$B$7+MAR1!$C$7*COS(2*PI()*$C1063/365)+MAR1!$D$7*SIN(2*PI()*$C1063/365)</f>
        <v/>
      </c>
      <c r="N1063" s="7">
        <f>F1063-K1063</f>
        <v/>
      </c>
      <c r="O1063" s="7">
        <f>G1063-L1063</f>
        <v/>
      </c>
      <c r="P1063" s="7">
        <f>H1063-M1063</f>
        <v/>
      </c>
      <c r="Q1063" s="7">
        <f>IF($I1063=1,(N1063-MAR1!$B$11)/MAR1!$D$11,(N1063-MAR1!$C$11)/MAR1!$E$11)</f>
        <v/>
      </c>
      <c r="R1063" s="7">
        <f>IF($I1063=1,(O1063-MAR1!$B$12)/MAR1!$D$12,(O1063-MAR1!$C$12)/MAR1!$E$12)</f>
        <v/>
      </c>
      <c r="S1063" s="7">
        <f>IF($I1063=1,(P1063-MAR1!$B$13)/MAR1!$D$13,(P1063-MAR1!$C$13)/MAR1!$E$13)</f>
        <v/>
      </c>
      <c r="U1063" s="5" t="n">
        <v>1062</v>
      </c>
      <c r="V1063" s="5" t="n">
        <v>0.6200369999999999</v>
      </c>
      <c r="W1063" s="5" t="n">
        <v>0.776156</v>
      </c>
      <c r="X1063" s="5" t="n">
        <v>0.314614</v>
      </c>
      <c r="Y1063" s="5" t="n">
        <v>0.172206</v>
      </c>
      <c r="Z1063" s="5" t="n">
        <v>0.082387</v>
      </c>
    </row>
    <row r="1064">
      <c r="A1064" s="5" t="n">
        <v>1063</v>
      </c>
      <c r="B1064" s="5" t="n">
        <v>3</v>
      </c>
      <c r="C1064" s="5" t="n">
        <v>333</v>
      </c>
      <c r="D1064" s="5" t="n">
        <v>11</v>
      </c>
      <c r="E1064" s="5" t="n">
        <v>0</v>
      </c>
      <c r="F1064" s="5" t="n">
        <v>25.5</v>
      </c>
      <c r="G1064" s="5" t="n">
        <v>15.3</v>
      </c>
      <c r="H1064" s="5" t="n">
        <v>12.79</v>
      </c>
      <c r="I1064" s="6">
        <f>IF(E1064&gt;=Markov!$B$3,1,0)</f>
        <v/>
      </c>
      <c r="J1064" s="6">
        <f>I1063</f>
        <v/>
      </c>
      <c r="K1064" s="7">
        <f>MAR1!$B$5+MAR1!$C$5*COS(2*PI()*$C1064/365)+MAR1!$D$5*SIN(2*PI()*$C1064/365)</f>
        <v/>
      </c>
      <c r="L1064" s="7">
        <f>MAR1!$B$6+MAR1!$C$6*COS(2*PI()*$C1064/365)+MAR1!$D$6*SIN(2*PI()*$C1064/365)</f>
        <v/>
      </c>
      <c r="M1064" s="7">
        <f>MAR1!$B$7+MAR1!$C$7*COS(2*PI()*$C1064/365)+MAR1!$D$7*SIN(2*PI()*$C1064/365)</f>
        <v/>
      </c>
      <c r="N1064" s="7">
        <f>F1064-K1064</f>
        <v/>
      </c>
      <c r="O1064" s="7">
        <f>G1064-L1064</f>
        <v/>
      </c>
      <c r="P1064" s="7">
        <f>H1064-M1064</f>
        <v/>
      </c>
      <c r="Q1064" s="7">
        <f>IF($I1064=1,(N1064-MAR1!$B$11)/MAR1!$D$11,(N1064-MAR1!$C$11)/MAR1!$E$11)</f>
        <v/>
      </c>
      <c r="R1064" s="7">
        <f>IF($I1064=1,(O1064-MAR1!$B$12)/MAR1!$D$12,(O1064-MAR1!$C$12)/MAR1!$E$12)</f>
        <v/>
      </c>
      <c r="S1064" s="7">
        <f>IF($I1064=1,(P1064-MAR1!$B$13)/MAR1!$D$13,(P1064-MAR1!$C$13)/MAR1!$E$13)</f>
        <v/>
      </c>
      <c r="U1064" s="5" t="n">
        <v>1063</v>
      </c>
      <c r="V1064" s="5" t="n">
        <v>0.48421</v>
      </c>
      <c r="W1064" s="5" t="n">
        <v>0.448101</v>
      </c>
      <c r="X1064" s="5" t="n">
        <v>0.547768</v>
      </c>
      <c r="Y1064" s="5" t="n">
        <v>0.532386</v>
      </c>
      <c r="Z1064" s="5" t="n">
        <v>0.727831</v>
      </c>
    </row>
    <row r="1065">
      <c r="A1065" s="5" t="n">
        <v>1064</v>
      </c>
      <c r="B1065" s="5" t="n">
        <v>3</v>
      </c>
      <c r="C1065" s="5" t="n">
        <v>334</v>
      </c>
      <c r="D1065" s="5" t="n">
        <v>11</v>
      </c>
      <c r="E1065" s="5" t="n">
        <v>0</v>
      </c>
      <c r="F1065" s="5" t="n">
        <v>25.7</v>
      </c>
      <c r="G1065" s="5" t="n">
        <v>14.2</v>
      </c>
      <c r="H1065" s="5" t="n">
        <v>17.56</v>
      </c>
      <c r="I1065" s="6">
        <f>IF(E1065&gt;=Markov!$B$3,1,0)</f>
        <v/>
      </c>
      <c r="J1065" s="6">
        <f>I1064</f>
        <v/>
      </c>
      <c r="K1065" s="7">
        <f>MAR1!$B$5+MAR1!$C$5*COS(2*PI()*$C1065/365)+MAR1!$D$5*SIN(2*PI()*$C1065/365)</f>
        <v/>
      </c>
      <c r="L1065" s="7">
        <f>MAR1!$B$6+MAR1!$C$6*COS(2*PI()*$C1065/365)+MAR1!$D$6*SIN(2*PI()*$C1065/365)</f>
        <v/>
      </c>
      <c r="M1065" s="7">
        <f>MAR1!$B$7+MAR1!$C$7*COS(2*PI()*$C1065/365)+MAR1!$D$7*SIN(2*PI()*$C1065/365)</f>
        <v/>
      </c>
      <c r="N1065" s="7">
        <f>F1065-K1065</f>
        <v/>
      </c>
      <c r="O1065" s="7">
        <f>G1065-L1065</f>
        <v/>
      </c>
      <c r="P1065" s="7">
        <f>H1065-M1065</f>
        <v/>
      </c>
      <c r="Q1065" s="7">
        <f>IF($I1065=1,(N1065-MAR1!$B$11)/MAR1!$D$11,(N1065-MAR1!$C$11)/MAR1!$E$11)</f>
        <v/>
      </c>
      <c r="R1065" s="7">
        <f>IF($I1065=1,(O1065-MAR1!$B$12)/MAR1!$D$12,(O1065-MAR1!$C$12)/MAR1!$E$12)</f>
        <v/>
      </c>
      <c r="S1065" s="7">
        <f>IF($I1065=1,(P1065-MAR1!$B$13)/MAR1!$D$13,(P1065-MAR1!$C$13)/MAR1!$E$13)</f>
        <v/>
      </c>
      <c r="U1065" s="5" t="n">
        <v>1064</v>
      </c>
      <c r="V1065" s="5" t="n">
        <v>0.286771</v>
      </c>
      <c r="W1065" s="5" t="n">
        <v>0.586944</v>
      </c>
      <c r="X1065" s="5" t="n">
        <v>0.636821</v>
      </c>
      <c r="Y1065" s="5" t="n">
        <v>0.558182</v>
      </c>
      <c r="Z1065" s="5" t="n">
        <v>0.813988</v>
      </c>
    </row>
    <row r="1066">
      <c r="A1066" s="5" t="n">
        <v>1065</v>
      </c>
      <c r="B1066" s="5" t="n">
        <v>3</v>
      </c>
      <c r="C1066" s="5" t="n">
        <v>335</v>
      </c>
      <c r="D1066" s="5" t="n">
        <v>12</v>
      </c>
      <c r="E1066" s="5" t="n">
        <v>0</v>
      </c>
      <c r="F1066" s="5" t="n">
        <v>25.8</v>
      </c>
      <c r="G1066" s="5" t="n">
        <v>12.3</v>
      </c>
      <c r="H1066" s="5" t="n">
        <v>15.55</v>
      </c>
      <c r="I1066" s="6">
        <f>IF(E1066&gt;=Markov!$B$3,1,0)</f>
        <v/>
      </c>
      <c r="J1066" s="6">
        <f>I1065</f>
        <v/>
      </c>
      <c r="K1066" s="7">
        <f>MAR1!$B$5+MAR1!$C$5*COS(2*PI()*$C1066/365)+MAR1!$D$5*SIN(2*PI()*$C1066/365)</f>
        <v/>
      </c>
      <c r="L1066" s="7">
        <f>MAR1!$B$6+MAR1!$C$6*COS(2*PI()*$C1066/365)+MAR1!$D$6*SIN(2*PI()*$C1066/365)</f>
        <v/>
      </c>
      <c r="M1066" s="7">
        <f>MAR1!$B$7+MAR1!$C$7*COS(2*PI()*$C1066/365)+MAR1!$D$7*SIN(2*PI()*$C1066/365)</f>
        <v/>
      </c>
      <c r="N1066" s="7">
        <f>F1066-K1066</f>
        <v/>
      </c>
      <c r="O1066" s="7">
        <f>G1066-L1066</f>
        <v/>
      </c>
      <c r="P1066" s="7">
        <f>H1066-M1066</f>
        <v/>
      </c>
      <c r="Q1066" s="7">
        <f>IF($I1066=1,(N1066-MAR1!$B$11)/MAR1!$D$11,(N1066-MAR1!$C$11)/MAR1!$E$11)</f>
        <v/>
      </c>
      <c r="R1066" s="7">
        <f>IF($I1066=1,(O1066-MAR1!$B$12)/MAR1!$D$12,(O1066-MAR1!$C$12)/MAR1!$E$12)</f>
        <v/>
      </c>
      <c r="S1066" s="7">
        <f>IF($I1066=1,(P1066-MAR1!$B$13)/MAR1!$D$13,(P1066-MAR1!$C$13)/MAR1!$E$13)</f>
        <v/>
      </c>
      <c r="U1066" s="5" t="n">
        <v>1065</v>
      </c>
      <c r="V1066" s="5" t="n">
        <v>0.864215</v>
      </c>
      <c r="W1066" s="5" t="n">
        <v>0.915255</v>
      </c>
      <c r="X1066" s="5" t="n">
        <v>0.705335</v>
      </c>
      <c r="Y1066" s="5" t="n">
        <v>0.431877</v>
      </c>
      <c r="Z1066" s="5" t="n">
        <v>0.785744</v>
      </c>
    </row>
    <row r="1067">
      <c r="A1067" s="5" t="n">
        <v>1066</v>
      </c>
      <c r="B1067" s="5" t="n">
        <v>3</v>
      </c>
      <c r="C1067" s="5" t="n">
        <v>336</v>
      </c>
      <c r="D1067" s="5" t="n">
        <v>12</v>
      </c>
      <c r="E1067" s="5" t="n">
        <v>0</v>
      </c>
      <c r="F1067" s="5" t="n">
        <v>26.3</v>
      </c>
      <c r="G1067" s="5" t="n">
        <v>14.1</v>
      </c>
      <c r="H1067" s="5" t="n">
        <v>11.98</v>
      </c>
      <c r="I1067" s="6">
        <f>IF(E1067&gt;=Markov!$B$3,1,0)</f>
        <v/>
      </c>
      <c r="J1067" s="6">
        <f>I1066</f>
        <v/>
      </c>
      <c r="K1067" s="7">
        <f>MAR1!$B$5+MAR1!$C$5*COS(2*PI()*$C1067/365)+MAR1!$D$5*SIN(2*PI()*$C1067/365)</f>
        <v/>
      </c>
      <c r="L1067" s="7">
        <f>MAR1!$B$6+MAR1!$C$6*COS(2*PI()*$C1067/365)+MAR1!$D$6*SIN(2*PI()*$C1067/365)</f>
        <v/>
      </c>
      <c r="M1067" s="7">
        <f>MAR1!$B$7+MAR1!$C$7*COS(2*PI()*$C1067/365)+MAR1!$D$7*SIN(2*PI()*$C1067/365)</f>
        <v/>
      </c>
      <c r="N1067" s="7">
        <f>F1067-K1067</f>
        <v/>
      </c>
      <c r="O1067" s="7">
        <f>G1067-L1067</f>
        <v/>
      </c>
      <c r="P1067" s="7">
        <f>H1067-M1067</f>
        <v/>
      </c>
      <c r="Q1067" s="7">
        <f>IF($I1067=1,(N1067-MAR1!$B$11)/MAR1!$D$11,(N1067-MAR1!$C$11)/MAR1!$E$11)</f>
        <v/>
      </c>
      <c r="R1067" s="7">
        <f>IF($I1067=1,(O1067-MAR1!$B$12)/MAR1!$D$12,(O1067-MAR1!$C$12)/MAR1!$E$12)</f>
        <v/>
      </c>
      <c r="S1067" s="7">
        <f>IF($I1067=1,(P1067-MAR1!$B$13)/MAR1!$D$13,(P1067-MAR1!$C$13)/MAR1!$E$13)</f>
        <v/>
      </c>
      <c r="U1067" s="5" t="n">
        <v>1066</v>
      </c>
      <c r="V1067" s="5" t="n">
        <v>0.861202</v>
      </c>
      <c r="W1067" s="5" t="n">
        <v>0.37809</v>
      </c>
      <c r="X1067" s="5" t="n">
        <v>0.904084</v>
      </c>
      <c r="Y1067" s="5" t="n">
        <v>0.399224</v>
      </c>
      <c r="Z1067" s="5" t="n">
        <v>0.643242</v>
      </c>
    </row>
    <row r="1068">
      <c r="A1068" s="5" t="n">
        <v>1067</v>
      </c>
      <c r="B1068" s="5" t="n">
        <v>3</v>
      </c>
      <c r="C1068" s="5" t="n">
        <v>337</v>
      </c>
      <c r="D1068" s="5" t="n">
        <v>12</v>
      </c>
      <c r="E1068" s="5" t="n">
        <v>0</v>
      </c>
      <c r="F1068" s="5" t="n">
        <v>25</v>
      </c>
      <c r="G1068" s="5" t="n">
        <v>11.2</v>
      </c>
      <c r="H1068" s="5" t="n">
        <v>6.85</v>
      </c>
      <c r="I1068" s="6">
        <f>IF(E1068&gt;=Markov!$B$3,1,0)</f>
        <v/>
      </c>
      <c r="J1068" s="6">
        <f>I1067</f>
        <v/>
      </c>
      <c r="K1068" s="7">
        <f>MAR1!$B$5+MAR1!$C$5*COS(2*PI()*$C1068/365)+MAR1!$D$5*SIN(2*PI()*$C1068/365)</f>
        <v/>
      </c>
      <c r="L1068" s="7">
        <f>MAR1!$B$6+MAR1!$C$6*COS(2*PI()*$C1068/365)+MAR1!$D$6*SIN(2*PI()*$C1068/365)</f>
        <v/>
      </c>
      <c r="M1068" s="7">
        <f>MAR1!$B$7+MAR1!$C$7*COS(2*PI()*$C1068/365)+MAR1!$D$7*SIN(2*PI()*$C1068/365)</f>
        <v/>
      </c>
      <c r="N1068" s="7">
        <f>F1068-K1068</f>
        <v/>
      </c>
      <c r="O1068" s="7">
        <f>G1068-L1068</f>
        <v/>
      </c>
      <c r="P1068" s="7">
        <f>H1068-M1068</f>
        <v/>
      </c>
      <c r="Q1068" s="7">
        <f>IF($I1068=1,(N1068-MAR1!$B$11)/MAR1!$D$11,(N1068-MAR1!$C$11)/MAR1!$E$11)</f>
        <v/>
      </c>
      <c r="R1068" s="7">
        <f>IF($I1068=1,(O1068-MAR1!$B$12)/MAR1!$D$12,(O1068-MAR1!$C$12)/MAR1!$E$12)</f>
        <v/>
      </c>
      <c r="S1068" s="7">
        <f>IF($I1068=1,(P1068-MAR1!$B$13)/MAR1!$D$13,(P1068-MAR1!$C$13)/MAR1!$E$13)</f>
        <v/>
      </c>
      <c r="U1068" s="5" t="n">
        <v>1067</v>
      </c>
      <c r="V1068" s="5" t="n">
        <v>0.2077</v>
      </c>
      <c r="W1068" s="5" t="n">
        <v>0.46515</v>
      </c>
      <c r="X1068" s="5" t="n">
        <v>0.634406</v>
      </c>
      <c r="Y1068" s="5" t="n">
        <v>0.892776</v>
      </c>
      <c r="Z1068" s="5" t="n">
        <v>0.283426</v>
      </c>
    </row>
    <row r="1069">
      <c r="A1069" s="5" t="n">
        <v>1068</v>
      </c>
      <c r="B1069" s="5" t="n">
        <v>3</v>
      </c>
      <c r="C1069" s="5" t="n">
        <v>338</v>
      </c>
      <c r="D1069" s="5" t="n">
        <v>12</v>
      </c>
      <c r="E1069" s="5" t="n">
        <v>0</v>
      </c>
      <c r="F1069" s="5" t="n">
        <v>24.1</v>
      </c>
      <c r="G1069" s="5" t="n">
        <v>11</v>
      </c>
      <c r="H1069" s="5" t="n">
        <v>9.43</v>
      </c>
      <c r="I1069" s="6">
        <f>IF(E1069&gt;=Markov!$B$3,1,0)</f>
        <v/>
      </c>
      <c r="J1069" s="6">
        <f>I1068</f>
        <v/>
      </c>
      <c r="K1069" s="7">
        <f>MAR1!$B$5+MAR1!$C$5*COS(2*PI()*$C1069/365)+MAR1!$D$5*SIN(2*PI()*$C1069/365)</f>
        <v/>
      </c>
      <c r="L1069" s="7">
        <f>MAR1!$B$6+MAR1!$C$6*COS(2*PI()*$C1069/365)+MAR1!$D$6*SIN(2*PI()*$C1069/365)</f>
        <v/>
      </c>
      <c r="M1069" s="7">
        <f>MAR1!$B$7+MAR1!$C$7*COS(2*PI()*$C1069/365)+MAR1!$D$7*SIN(2*PI()*$C1069/365)</f>
        <v/>
      </c>
      <c r="N1069" s="7">
        <f>F1069-K1069</f>
        <v/>
      </c>
      <c r="O1069" s="7">
        <f>G1069-L1069</f>
        <v/>
      </c>
      <c r="P1069" s="7">
        <f>H1069-M1069</f>
        <v/>
      </c>
      <c r="Q1069" s="7">
        <f>IF($I1069=1,(N1069-MAR1!$B$11)/MAR1!$D$11,(N1069-MAR1!$C$11)/MAR1!$E$11)</f>
        <v/>
      </c>
      <c r="R1069" s="7">
        <f>IF($I1069=1,(O1069-MAR1!$B$12)/MAR1!$D$12,(O1069-MAR1!$C$12)/MAR1!$E$12)</f>
        <v/>
      </c>
      <c r="S1069" s="7">
        <f>IF($I1069=1,(P1069-MAR1!$B$13)/MAR1!$D$13,(P1069-MAR1!$C$13)/MAR1!$E$13)</f>
        <v/>
      </c>
      <c r="U1069" s="5" t="n">
        <v>1068</v>
      </c>
      <c r="V1069" s="5" t="n">
        <v>0.14941</v>
      </c>
      <c r="W1069" s="5" t="n">
        <v>0.688939</v>
      </c>
      <c r="X1069" s="5" t="n">
        <v>0.790601</v>
      </c>
      <c r="Y1069" s="5" t="n">
        <v>0.466813</v>
      </c>
      <c r="Z1069" s="5" t="n">
        <v>0.878269</v>
      </c>
    </row>
    <row r="1070">
      <c r="A1070" s="5" t="n">
        <v>1069</v>
      </c>
      <c r="B1070" s="5" t="n">
        <v>3</v>
      </c>
      <c r="C1070" s="5" t="n">
        <v>339</v>
      </c>
      <c r="D1070" s="5" t="n">
        <v>12</v>
      </c>
      <c r="E1070" s="5" t="n">
        <v>0</v>
      </c>
      <c r="F1070" s="5" t="n">
        <v>23.4</v>
      </c>
      <c r="G1070" s="5" t="n">
        <v>10.2</v>
      </c>
      <c r="H1070" s="5" t="n">
        <v>15.04</v>
      </c>
      <c r="I1070" s="6">
        <f>IF(E1070&gt;=Markov!$B$3,1,0)</f>
        <v/>
      </c>
      <c r="J1070" s="6">
        <f>I1069</f>
        <v/>
      </c>
      <c r="K1070" s="7">
        <f>MAR1!$B$5+MAR1!$C$5*COS(2*PI()*$C1070/365)+MAR1!$D$5*SIN(2*PI()*$C1070/365)</f>
        <v/>
      </c>
      <c r="L1070" s="7">
        <f>MAR1!$B$6+MAR1!$C$6*COS(2*PI()*$C1070/365)+MAR1!$D$6*SIN(2*PI()*$C1070/365)</f>
        <v/>
      </c>
      <c r="M1070" s="7">
        <f>MAR1!$B$7+MAR1!$C$7*COS(2*PI()*$C1070/365)+MAR1!$D$7*SIN(2*PI()*$C1070/365)</f>
        <v/>
      </c>
      <c r="N1070" s="7">
        <f>F1070-K1070</f>
        <v/>
      </c>
      <c r="O1070" s="7">
        <f>G1070-L1070</f>
        <v/>
      </c>
      <c r="P1070" s="7">
        <f>H1070-M1070</f>
        <v/>
      </c>
      <c r="Q1070" s="7">
        <f>IF($I1070=1,(N1070-MAR1!$B$11)/MAR1!$D$11,(N1070-MAR1!$C$11)/MAR1!$E$11)</f>
        <v/>
      </c>
      <c r="R1070" s="7">
        <f>IF($I1070=1,(O1070-MAR1!$B$12)/MAR1!$D$12,(O1070-MAR1!$C$12)/MAR1!$E$12)</f>
        <v/>
      </c>
      <c r="S1070" s="7">
        <f>IF($I1070=1,(P1070-MAR1!$B$13)/MAR1!$D$13,(P1070-MAR1!$C$13)/MAR1!$E$13)</f>
        <v/>
      </c>
      <c r="U1070" s="5" t="n">
        <v>1069</v>
      </c>
      <c r="V1070" s="5" t="n">
        <v>0.708241</v>
      </c>
      <c r="W1070" s="5" t="n">
        <v>0.965159</v>
      </c>
      <c r="X1070" s="5" t="n">
        <v>0.569215</v>
      </c>
      <c r="Y1070" s="5" t="n">
        <v>0.618556</v>
      </c>
      <c r="Z1070" s="5" t="n">
        <v>0.927719</v>
      </c>
    </row>
    <row r="1071">
      <c r="A1071" s="5" t="n">
        <v>1070</v>
      </c>
      <c r="B1071" s="5" t="n">
        <v>3</v>
      </c>
      <c r="C1071" s="5" t="n">
        <v>340</v>
      </c>
      <c r="D1071" s="5" t="n">
        <v>12</v>
      </c>
      <c r="E1071" s="5" t="n">
        <v>0</v>
      </c>
      <c r="F1071" s="5" t="n">
        <v>25.4</v>
      </c>
      <c r="G1071" s="5" t="n">
        <v>10.5</v>
      </c>
      <c r="H1071" s="5" t="n">
        <v>10.3</v>
      </c>
      <c r="I1071" s="6">
        <f>IF(E1071&gt;=Markov!$B$3,1,0)</f>
        <v/>
      </c>
      <c r="J1071" s="6">
        <f>I1070</f>
        <v/>
      </c>
      <c r="K1071" s="7">
        <f>MAR1!$B$5+MAR1!$C$5*COS(2*PI()*$C1071/365)+MAR1!$D$5*SIN(2*PI()*$C1071/365)</f>
        <v/>
      </c>
      <c r="L1071" s="7">
        <f>MAR1!$B$6+MAR1!$C$6*COS(2*PI()*$C1071/365)+MAR1!$D$6*SIN(2*PI()*$C1071/365)</f>
        <v/>
      </c>
      <c r="M1071" s="7">
        <f>MAR1!$B$7+MAR1!$C$7*COS(2*PI()*$C1071/365)+MAR1!$D$7*SIN(2*PI()*$C1071/365)</f>
        <v/>
      </c>
      <c r="N1071" s="7">
        <f>F1071-K1071</f>
        <v/>
      </c>
      <c r="O1071" s="7">
        <f>G1071-L1071</f>
        <v/>
      </c>
      <c r="P1071" s="7">
        <f>H1071-M1071</f>
        <v/>
      </c>
      <c r="Q1071" s="7">
        <f>IF($I1071=1,(N1071-MAR1!$B$11)/MAR1!$D$11,(N1071-MAR1!$C$11)/MAR1!$E$11)</f>
        <v/>
      </c>
      <c r="R1071" s="7">
        <f>IF($I1071=1,(O1071-MAR1!$B$12)/MAR1!$D$12,(O1071-MAR1!$C$12)/MAR1!$E$12)</f>
        <v/>
      </c>
      <c r="S1071" s="7">
        <f>IF($I1071=1,(P1071-MAR1!$B$13)/MAR1!$D$13,(P1071-MAR1!$C$13)/MAR1!$E$13)</f>
        <v/>
      </c>
      <c r="U1071" s="5" t="n">
        <v>1070</v>
      </c>
      <c r="V1071" s="5" t="n">
        <v>0.5488769999999999</v>
      </c>
      <c r="W1071" s="5" t="n">
        <v>0.291483</v>
      </c>
      <c r="X1071" s="5" t="n">
        <v>0.397973</v>
      </c>
      <c r="Y1071" s="5" t="n">
        <v>0.824759</v>
      </c>
      <c r="Z1071" s="5" t="n">
        <v>0.325316</v>
      </c>
    </row>
    <row r="1072">
      <c r="A1072" s="5" t="n">
        <v>1071</v>
      </c>
      <c r="B1072" s="5" t="n">
        <v>3</v>
      </c>
      <c r="C1072" s="5" t="n">
        <v>341</v>
      </c>
      <c r="D1072" s="5" t="n">
        <v>12</v>
      </c>
      <c r="E1072" s="5" t="n">
        <v>0</v>
      </c>
      <c r="F1072" s="5" t="n">
        <v>26.2</v>
      </c>
      <c r="G1072" s="5" t="n">
        <v>12.9</v>
      </c>
      <c r="H1072" s="5" t="n">
        <v>13.43</v>
      </c>
      <c r="I1072" s="6">
        <f>IF(E1072&gt;=Markov!$B$3,1,0)</f>
        <v/>
      </c>
      <c r="J1072" s="6">
        <f>I1071</f>
        <v/>
      </c>
      <c r="K1072" s="7">
        <f>MAR1!$B$5+MAR1!$C$5*COS(2*PI()*$C1072/365)+MAR1!$D$5*SIN(2*PI()*$C1072/365)</f>
        <v/>
      </c>
      <c r="L1072" s="7">
        <f>MAR1!$B$6+MAR1!$C$6*COS(2*PI()*$C1072/365)+MAR1!$D$6*SIN(2*PI()*$C1072/365)</f>
        <v/>
      </c>
      <c r="M1072" s="7">
        <f>MAR1!$B$7+MAR1!$C$7*COS(2*PI()*$C1072/365)+MAR1!$D$7*SIN(2*PI()*$C1072/365)</f>
        <v/>
      </c>
      <c r="N1072" s="7">
        <f>F1072-K1072</f>
        <v/>
      </c>
      <c r="O1072" s="7">
        <f>G1072-L1072</f>
        <v/>
      </c>
      <c r="P1072" s="7">
        <f>H1072-M1072</f>
        <v/>
      </c>
      <c r="Q1072" s="7">
        <f>IF($I1072=1,(N1072-MAR1!$B$11)/MAR1!$D$11,(N1072-MAR1!$C$11)/MAR1!$E$11)</f>
        <v/>
      </c>
      <c r="R1072" s="7">
        <f>IF($I1072=1,(O1072-MAR1!$B$12)/MAR1!$D$12,(O1072-MAR1!$C$12)/MAR1!$E$12)</f>
        <v/>
      </c>
      <c r="S1072" s="7">
        <f>IF($I1072=1,(P1072-MAR1!$B$13)/MAR1!$D$13,(P1072-MAR1!$C$13)/MAR1!$E$13)</f>
        <v/>
      </c>
      <c r="U1072" s="5" t="n">
        <v>1071</v>
      </c>
      <c r="V1072" s="5" t="n">
        <v>0.386169</v>
      </c>
      <c r="W1072" s="5" t="n">
        <v>0.192809</v>
      </c>
      <c r="X1072" s="5" t="n">
        <v>0.264669</v>
      </c>
      <c r="Y1072" s="5" t="n">
        <v>0.216471</v>
      </c>
      <c r="Z1072" s="5" t="n">
        <v>0.9925079999999999</v>
      </c>
    </row>
    <row r="1073">
      <c r="A1073" s="5" t="n">
        <v>1072</v>
      </c>
      <c r="B1073" s="5" t="n">
        <v>3</v>
      </c>
      <c r="C1073" s="5" t="n">
        <v>342</v>
      </c>
      <c r="D1073" s="5" t="n">
        <v>12</v>
      </c>
      <c r="E1073" s="5" t="n">
        <v>0</v>
      </c>
      <c r="F1073" s="5" t="n">
        <v>30.9</v>
      </c>
      <c r="G1073" s="5" t="n">
        <v>12.9</v>
      </c>
      <c r="H1073" s="5" t="n">
        <v>13.09</v>
      </c>
      <c r="I1073" s="6">
        <f>IF(E1073&gt;=Markov!$B$3,1,0)</f>
        <v/>
      </c>
      <c r="J1073" s="6">
        <f>I1072</f>
        <v/>
      </c>
      <c r="K1073" s="7">
        <f>MAR1!$B$5+MAR1!$C$5*COS(2*PI()*$C1073/365)+MAR1!$D$5*SIN(2*PI()*$C1073/365)</f>
        <v/>
      </c>
      <c r="L1073" s="7">
        <f>MAR1!$B$6+MAR1!$C$6*COS(2*PI()*$C1073/365)+MAR1!$D$6*SIN(2*PI()*$C1073/365)</f>
        <v/>
      </c>
      <c r="M1073" s="7">
        <f>MAR1!$B$7+MAR1!$C$7*COS(2*PI()*$C1073/365)+MAR1!$D$7*SIN(2*PI()*$C1073/365)</f>
        <v/>
      </c>
      <c r="N1073" s="7">
        <f>F1073-K1073</f>
        <v/>
      </c>
      <c r="O1073" s="7">
        <f>G1073-L1073</f>
        <v/>
      </c>
      <c r="P1073" s="7">
        <f>H1073-M1073</f>
        <v/>
      </c>
      <c r="Q1073" s="7">
        <f>IF($I1073=1,(N1073-MAR1!$B$11)/MAR1!$D$11,(N1073-MAR1!$C$11)/MAR1!$E$11)</f>
        <v/>
      </c>
      <c r="R1073" s="7">
        <f>IF($I1073=1,(O1073-MAR1!$B$12)/MAR1!$D$12,(O1073-MAR1!$C$12)/MAR1!$E$12)</f>
        <v/>
      </c>
      <c r="S1073" s="7">
        <f>IF($I1073=1,(P1073-MAR1!$B$13)/MAR1!$D$13,(P1073-MAR1!$C$13)/MAR1!$E$13)</f>
        <v/>
      </c>
      <c r="U1073" s="5" t="n">
        <v>1072</v>
      </c>
      <c r="V1073" s="5" t="n">
        <v>0.917766</v>
      </c>
      <c r="W1073" s="5" t="n">
        <v>0.550545</v>
      </c>
      <c r="X1073" s="5" t="n">
        <v>0.23063</v>
      </c>
      <c r="Y1073" s="5" t="n">
        <v>0.780906</v>
      </c>
      <c r="Z1073" s="5" t="n">
        <v>0.989811</v>
      </c>
    </row>
    <row r="1074">
      <c r="A1074" s="5" t="n">
        <v>1073</v>
      </c>
      <c r="B1074" s="5" t="n">
        <v>3</v>
      </c>
      <c r="C1074" s="5" t="n">
        <v>343</v>
      </c>
      <c r="D1074" s="5" t="n">
        <v>12</v>
      </c>
      <c r="E1074" s="5" t="n">
        <v>0</v>
      </c>
      <c r="F1074" s="5" t="n">
        <v>29.3</v>
      </c>
      <c r="G1074" s="5" t="n">
        <v>13.5</v>
      </c>
      <c r="H1074" s="5" t="n">
        <v>13.64</v>
      </c>
      <c r="I1074" s="6">
        <f>IF(E1074&gt;=Markov!$B$3,1,0)</f>
        <v/>
      </c>
      <c r="J1074" s="6">
        <f>I1073</f>
        <v/>
      </c>
      <c r="K1074" s="7">
        <f>MAR1!$B$5+MAR1!$C$5*COS(2*PI()*$C1074/365)+MAR1!$D$5*SIN(2*PI()*$C1074/365)</f>
        <v/>
      </c>
      <c r="L1074" s="7">
        <f>MAR1!$B$6+MAR1!$C$6*COS(2*PI()*$C1074/365)+MAR1!$D$6*SIN(2*PI()*$C1074/365)</f>
        <v/>
      </c>
      <c r="M1074" s="7">
        <f>MAR1!$B$7+MAR1!$C$7*COS(2*PI()*$C1074/365)+MAR1!$D$7*SIN(2*PI()*$C1074/365)</f>
        <v/>
      </c>
      <c r="N1074" s="7">
        <f>F1074-K1074</f>
        <v/>
      </c>
      <c r="O1074" s="7">
        <f>G1074-L1074</f>
        <v/>
      </c>
      <c r="P1074" s="7">
        <f>H1074-M1074</f>
        <v/>
      </c>
      <c r="Q1074" s="7">
        <f>IF($I1074=1,(N1074-MAR1!$B$11)/MAR1!$D$11,(N1074-MAR1!$C$11)/MAR1!$E$11)</f>
        <v/>
      </c>
      <c r="R1074" s="7">
        <f>IF($I1074=1,(O1074-MAR1!$B$12)/MAR1!$D$12,(O1074-MAR1!$C$12)/MAR1!$E$12)</f>
        <v/>
      </c>
      <c r="S1074" s="7">
        <f>IF($I1074=1,(P1074-MAR1!$B$13)/MAR1!$D$13,(P1074-MAR1!$C$13)/MAR1!$E$13)</f>
        <v/>
      </c>
      <c r="U1074" s="5" t="n">
        <v>1073</v>
      </c>
      <c r="V1074" s="5" t="n">
        <v>0.550044</v>
      </c>
      <c r="W1074" s="5" t="n">
        <v>0.642196</v>
      </c>
      <c r="X1074" s="5" t="n">
        <v>0.370679</v>
      </c>
      <c r="Y1074" s="5" t="n">
        <v>0.446791</v>
      </c>
      <c r="Z1074" s="5" t="n">
        <v>0.272992</v>
      </c>
    </row>
    <row r="1075">
      <c r="A1075" s="5" t="n">
        <v>1074</v>
      </c>
      <c r="B1075" s="5" t="n">
        <v>3</v>
      </c>
      <c r="C1075" s="5" t="n">
        <v>344</v>
      </c>
      <c r="D1075" s="5" t="n">
        <v>12</v>
      </c>
      <c r="E1075" s="5" t="n">
        <v>0</v>
      </c>
      <c r="F1075" s="5" t="n">
        <v>25.5</v>
      </c>
      <c r="G1075" s="5" t="n">
        <v>11.4</v>
      </c>
      <c r="H1075" s="5" t="n">
        <v>17.12</v>
      </c>
      <c r="I1075" s="6">
        <f>IF(E1075&gt;=Markov!$B$3,1,0)</f>
        <v/>
      </c>
      <c r="J1075" s="6">
        <f>I1074</f>
        <v/>
      </c>
      <c r="K1075" s="7">
        <f>MAR1!$B$5+MAR1!$C$5*COS(2*PI()*$C1075/365)+MAR1!$D$5*SIN(2*PI()*$C1075/365)</f>
        <v/>
      </c>
      <c r="L1075" s="7">
        <f>MAR1!$B$6+MAR1!$C$6*COS(2*PI()*$C1075/365)+MAR1!$D$6*SIN(2*PI()*$C1075/365)</f>
        <v/>
      </c>
      <c r="M1075" s="7">
        <f>MAR1!$B$7+MAR1!$C$7*COS(2*PI()*$C1075/365)+MAR1!$D$7*SIN(2*PI()*$C1075/365)</f>
        <v/>
      </c>
      <c r="N1075" s="7">
        <f>F1075-K1075</f>
        <v/>
      </c>
      <c r="O1075" s="7">
        <f>G1075-L1075</f>
        <v/>
      </c>
      <c r="P1075" s="7">
        <f>H1075-M1075</f>
        <v/>
      </c>
      <c r="Q1075" s="7">
        <f>IF($I1075=1,(N1075-MAR1!$B$11)/MAR1!$D$11,(N1075-MAR1!$C$11)/MAR1!$E$11)</f>
        <v/>
      </c>
      <c r="R1075" s="7">
        <f>IF($I1075=1,(O1075-MAR1!$B$12)/MAR1!$D$12,(O1075-MAR1!$C$12)/MAR1!$E$12)</f>
        <v/>
      </c>
      <c r="S1075" s="7">
        <f>IF($I1075=1,(P1075-MAR1!$B$13)/MAR1!$D$13,(P1075-MAR1!$C$13)/MAR1!$E$13)</f>
        <v/>
      </c>
      <c r="U1075" s="5" t="n">
        <v>1074</v>
      </c>
      <c r="V1075" s="5" t="n">
        <v>0.678776</v>
      </c>
      <c r="W1075" s="5" t="n">
        <v>0.659932</v>
      </c>
      <c r="X1075" s="5" t="n">
        <v>0.196404</v>
      </c>
      <c r="Y1075" s="5" t="n">
        <v>0.883489</v>
      </c>
      <c r="Z1075" s="5" t="n">
        <v>0.014386</v>
      </c>
    </row>
    <row r="1076">
      <c r="A1076" s="5" t="n">
        <v>1075</v>
      </c>
      <c r="B1076" s="5" t="n">
        <v>3</v>
      </c>
      <c r="C1076" s="5" t="n">
        <v>345</v>
      </c>
      <c r="D1076" s="5" t="n">
        <v>12</v>
      </c>
      <c r="E1076" s="5" t="n">
        <v>0</v>
      </c>
      <c r="F1076" s="5" t="n">
        <v>24.8</v>
      </c>
      <c r="G1076" s="5" t="n">
        <v>10.7</v>
      </c>
      <c r="H1076" s="5" t="n">
        <v>12.11</v>
      </c>
      <c r="I1076" s="6">
        <f>IF(E1076&gt;=Markov!$B$3,1,0)</f>
        <v/>
      </c>
      <c r="J1076" s="6">
        <f>I1075</f>
        <v/>
      </c>
      <c r="K1076" s="7">
        <f>MAR1!$B$5+MAR1!$C$5*COS(2*PI()*$C1076/365)+MAR1!$D$5*SIN(2*PI()*$C1076/365)</f>
        <v/>
      </c>
      <c r="L1076" s="7">
        <f>MAR1!$B$6+MAR1!$C$6*COS(2*PI()*$C1076/365)+MAR1!$D$6*SIN(2*PI()*$C1076/365)</f>
        <v/>
      </c>
      <c r="M1076" s="7">
        <f>MAR1!$B$7+MAR1!$C$7*COS(2*PI()*$C1076/365)+MAR1!$D$7*SIN(2*PI()*$C1076/365)</f>
        <v/>
      </c>
      <c r="N1076" s="7">
        <f>F1076-K1076</f>
        <v/>
      </c>
      <c r="O1076" s="7">
        <f>G1076-L1076</f>
        <v/>
      </c>
      <c r="P1076" s="7">
        <f>H1076-M1076</f>
        <v/>
      </c>
      <c r="Q1076" s="7">
        <f>IF($I1076=1,(N1076-MAR1!$B$11)/MAR1!$D$11,(N1076-MAR1!$C$11)/MAR1!$E$11)</f>
        <v/>
      </c>
      <c r="R1076" s="7">
        <f>IF($I1076=1,(O1076-MAR1!$B$12)/MAR1!$D$12,(O1076-MAR1!$C$12)/MAR1!$E$12)</f>
        <v/>
      </c>
      <c r="S1076" s="7">
        <f>IF($I1076=1,(P1076-MAR1!$B$13)/MAR1!$D$13,(P1076-MAR1!$C$13)/MAR1!$E$13)</f>
        <v/>
      </c>
      <c r="U1076" s="5" t="n">
        <v>1075</v>
      </c>
      <c r="V1076" s="5" t="n">
        <v>0.373843</v>
      </c>
      <c r="W1076" s="5" t="n">
        <v>0.333484</v>
      </c>
      <c r="X1076" s="5" t="n">
        <v>0.649011</v>
      </c>
      <c r="Y1076" s="5" t="n">
        <v>0.9201</v>
      </c>
      <c r="Z1076" s="5" t="n">
        <v>0.558423</v>
      </c>
    </row>
    <row r="1077">
      <c r="A1077" s="5" t="n">
        <v>1076</v>
      </c>
      <c r="B1077" s="5" t="n">
        <v>3</v>
      </c>
      <c r="C1077" s="5" t="n">
        <v>346</v>
      </c>
      <c r="D1077" s="5" t="n">
        <v>12</v>
      </c>
      <c r="E1077" s="5" t="n">
        <v>0</v>
      </c>
      <c r="F1077" s="5" t="n">
        <v>25.3</v>
      </c>
      <c r="G1077" s="5" t="n">
        <v>13.7</v>
      </c>
      <c r="H1077" s="5" t="n">
        <v>10.75</v>
      </c>
      <c r="I1077" s="6">
        <f>IF(E1077&gt;=Markov!$B$3,1,0)</f>
        <v/>
      </c>
      <c r="J1077" s="6">
        <f>I1076</f>
        <v/>
      </c>
      <c r="K1077" s="7">
        <f>MAR1!$B$5+MAR1!$C$5*COS(2*PI()*$C1077/365)+MAR1!$D$5*SIN(2*PI()*$C1077/365)</f>
        <v/>
      </c>
      <c r="L1077" s="7">
        <f>MAR1!$B$6+MAR1!$C$6*COS(2*PI()*$C1077/365)+MAR1!$D$6*SIN(2*PI()*$C1077/365)</f>
        <v/>
      </c>
      <c r="M1077" s="7">
        <f>MAR1!$B$7+MAR1!$C$7*COS(2*PI()*$C1077/365)+MAR1!$D$7*SIN(2*PI()*$C1077/365)</f>
        <v/>
      </c>
      <c r="N1077" s="7">
        <f>F1077-K1077</f>
        <v/>
      </c>
      <c r="O1077" s="7">
        <f>G1077-L1077</f>
        <v/>
      </c>
      <c r="P1077" s="7">
        <f>H1077-M1077</f>
        <v/>
      </c>
      <c r="Q1077" s="7">
        <f>IF($I1077=1,(N1077-MAR1!$B$11)/MAR1!$D$11,(N1077-MAR1!$C$11)/MAR1!$E$11)</f>
        <v/>
      </c>
      <c r="R1077" s="7">
        <f>IF($I1077=1,(O1077-MAR1!$B$12)/MAR1!$D$12,(O1077-MAR1!$C$12)/MAR1!$E$12)</f>
        <v/>
      </c>
      <c r="S1077" s="7">
        <f>IF($I1077=1,(P1077-MAR1!$B$13)/MAR1!$D$13,(P1077-MAR1!$C$13)/MAR1!$E$13)</f>
        <v/>
      </c>
      <c r="U1077" s="5" t="n">
        <v>1076</v>
      </c>
      <c r="V1077" s="5" t="n">
        <v>0.145223</v>
      </c>
      <c r="W1077" s="5" t="n">
        <v>0.402984</v>
      </c>
      <c r="X1077" s="5" t="n">
        <v>0.157658</v>
      </c>
      <c r="Y1077" s="5" t="n">
        <v>0.671523</v>
      </c>
      <c r="Z1077" s="5" t="n">
        <v>0.463042</v>
      </c>
    </row>
    <row r="1078">
      <c r="A1078" s="5" t="n">
        <v>1077</v>
      </c>
      <c r="B1078" s="5" t="n">
        <v>3</v>
      </c>
      <c r="C1078" s="5" t="n">
        <v>347</v>
      </c>
      <c r="D1078" s="5" t="n">
        <v>12</v>
      </c>
      <c r="E1078" s="5" t="n">
        <v>0</v>
      </c>
      <c r="F1078" s="5" t="n">
        <v>28.7</v>
      </c>
      <c r="G1078" s="5" t="n">
        <v>16.4</v>
      </c>
      <c r="H1078" s="5" t="n">
        <v>9.109999999999999</v>
      </c>
      <c r="I1078" s="6">
        <f>IF(E1078&gt;=Markov!$B$3,1,0)</f>
        <v/>
      </c>
      <c r="J1078" s="6">
        <f>I1077</f>
        <v/>
      </c>
      <c r="K1078" s="7">
        <f>MAR1!$B$5+MAR1!$C$5*COS(2*PI()*$C1078/365)+MAR1!$D$5*SIN(2*PI()*$C1078/365)</f>
        <v/>
      </c>
      <c r="L1078" s="7">
        <f>MAR1!$B$6+MAR1!$C$6*COS(2*PI()*$C1078/365)+MAR1!$D$6*SIN(2*PI()*$C1078/365)</f>
        <v/>
      </c>
      <c r="M1078" s="7">
        <f>MAR1!$B$7+MAR1!$C$7*COS(2*PI()*$C1078/365)+MAR1!$D$7*SIN(2*PI()*$C1078/365)</f>
        <v/>
      </c>
      <c r="N1078" s="7">
        <f>F1078-K1078</f>
        <v/>
      </c>
      <c r="O1078" s="7">
        <f>G1078-L1078</f>
        <v/>
      </c>
      <c r="P1078" s="7">
        <f>H1078-M1078</f>
        <v/>
      </c>
      <c r="Q1078" s="7">
        <f>IF($I1078=1,(N1078-MAR1!$B$11)/MAR1!$D$11,(N1078-MAR1!$C$11)/MAR1!$E$11)</f>
        <v/>
      </c>
      <c r="R1078" s="7">
        <f>IF($I1078=1,(O1078-MAR1!$B$12)/MAR1!$D$12,(O1078-MAR1!$C$12)/MAR1!$E$12)</f>
        <v/>
      </c>
      <c r="S1078" s="7">
        <f>IF($I1078=1,(P1078-MAR1!$B$13)/MAR1!$D$13,(P1078-MAR1!$C$13)/MAR1!$E$13)</f>
        <v/>
      </c>
      <c r="U1078" s="5" t="n">
        <v>1077</v>
      </c>
      <c r="V1078" s="5" t="n">
        <v>0.107342</v>
      </c>
      <c r="W1078" s="5" t="n">
        <v>0.311799</v>
      </c>
      <c r="X1078" s="5" t="n">
        <v>0.302139</v>
      </c>
      <c r="Y1078" s="5" t="n">
        <v>0.179123</v>
      </c>
      <c r="Z1078" s="5" t="n">
        <v>0.048583</v>
      </c>
    </row>
    <row r="1079">
      <c r="A1079" s="5" t="n">
        <v>1078</v>
      </c>
      <c r="B1079" s="5" t="n">
        <v>3</v>
      </c>
      <c r="C1079" s="5" t="n">
        <v>348</v>
      </c>
      <c r="D1079" s="5" t="n">
        <v>12</v>
      </c>
      <c r="E1079" s="5" t="n">
        <v>0</v>
      </c>
      <c r="F1079" s="5" t="n">
        <v>28.8</v>
      </c>
      <c r="G1079" s="5" t="n">
        <v>15.5</v>
      </c>
      <c r="H1079" s="5" t="n">
        <v>11.13</v>
      </c>
      <c r="I1079" s="6">
        <f>IF(E1079&gt;=Markov!$B$3,1,0)</f>
        <v/>
      </c>
      <c r="J1079" s="6">
        <f>I1078</f>
        <v/>
      </c>
      <c r="K1079" s="7">
        <f>MAR1!$B$5+MAR1!$C$5*COS(2*PI()*$C1079/365)+MAR1!$D$5*SIN(2*PI()*$C1079/365)</f>
        <v/>
      </c>
      <c r="L1079" s="7">
        <f>MAR1!$B$6+MAR1!$C$6*COS(2*PI()*$C1079/365)+MAR1!$D$6*SIN(2*PI()*$C1079/365)</f>
        <v/>
      </c>
      <c r="M1079" s="7">
        <f>MAR1!$B$7+MAR1!$C$7*COS(2*PI()*$C1079/365)+MAR1!$D$7*SIN(2*PI()*$C1079/365)</f>
        <v/>
      </c>
      <c r="N1079" s="7">
        <f>F1079-K1079</f>
        <v/>
      </c>
      <c r="O1079" s="7">
        <f>G1079-L1079</f>
        <v/>
      </c>
      <c r="P1079" s="7">
        <f>H1079-M1079</f>
        <v/>
      </c>
      <c r="Q1079" s="7">
        <f>IF($I1079=1,(N1079-MAR1!$B$11)/MAR1!$D$11,(N1079-MAR1!$C$11)/MAR1!$E$11)</f>
        <v/>
      </c>
      <c r="R1079" s="7">
        <f>IF($I1079=1,(O1079-MAR1!$B$12)/MAR1!$D$12,(O1079-MAR1!$C$12)/MAR1!$E$12)</f>
        <v/>
      </c>
      <c r="S1079" s="7">
        <f>IF($I1079=1,(P1079-MAR1!$B$13)/MAR1!$D$13,(P1079-MAR1!$C$13)/MAR1!$E$13)</f>
        <v/>
      </c>
      <c r="U1079" s="5" t="n">
        <v>1078</v>
      </c>
      <c r="V1079" s="5" t="n">
        <v>0.376877</v>
      </c>
      <c r="W1079" s="5" t="n">
        <v>0.824244</v>
      </c>
      <c r="X1079" s="5" t="n">
        <v>0.7367010000000001</v>
      </c>
      <c r="Y1079" s="5" t="n">
        <v>0.349457</v>
      </c>
      <c r="Z1079" s="5" t="n">
        <v>0.111919</v>
      </c>
    </row>
    <row r="1080">
      <c r="A1080" s="5" t="n">
        <v>1079</v>
      </c>
      <c r="B1080" s="5" t="n">
        <v>3</v>
      </c>
      <c r="C1080" s="5" t="n">
        <v>349</v>
      </c>
      <c r="D1080" s="5" t="n">
        <v>12</v>
      </c>
      <c r="E1080" s="5" t="n">
        <v>0</v>
      </c>
      <c r="F1080" s="5" t="n">
        <v>29.6</v>
      </c>
      <c r="G1080" s="5" t="n">
        <v>15</v>
      </c>
      <c r="H1080" s="5" t="n">
        <v>14.3</v>
      </c>
      <c r="I1080" s="6">
        <f>IF(E1080&gt;=Markov!$B$3,1,0)</f>
        <v/>
      </c>
      <c r="J1080" s="6">
        <f>I1079</f>
        <v/>
      </c>
      <c r="K1080" s="7">
        <f>MAR1!$B$5+MAR1!$C$5*COS(2*PI()*$C1080/365)+MAR1!$D$5*SIN(2*PI()*$C1080/365)</f>
        <v/>
      </c>
      <c r="L1080" s="7">
        <f>MAR1!$B$6+MAR1!$C$6*COS(2*PI()*$C1080/365)+MAR1!$D$6*SIN(2*PI()*$C1080/365)</f>
        <v/>
      </c>
      <c r="M1080" s="7">
        <f>MAR1!$B$7+MAR1!$C$7*COS(2*PI()*$C1080/365)+MAR1!$D$7*SIN(2*PI()*$C1080/365)</f>
        <v/>
      </c>
      <c r="N1080" s="7">
        <f>F1080-K1080</f>
        <v/>
      </c>
      <c r="O1080" s="7">
        <f>G1080-L1080</f>
        <v/>
      </c>
      <c r="P1080" s="7">
        <f>H1080-M1080</f>
        <v/>
      </c>
      <c r="Q1080" s="7">
        <f>IF($I1080=1,(N1080-MAR1!$B$11)/MAR1!$D$11,(N1080-MAR1!$C$11)/MAR1!$E$11)</f>
        <v/>
      </c>
      <c r="R1080" s="7">
        <f>IF($I1080=1,(O1080-MAR1!$B$12)/MAR1!$D$12,(O1080-MAR1!$C$12)/MAR1!$E$12)</f>
        <v/>
      </c>
      <c r="S1080" s="7">
        <f>IF($I1080=1,(P1080-MAR1!$B$13)/MAR1!$D$13,(P1080-MAR1!$C$13)/MAR1!$E$13)</f>
        <v/>
      </c>
      <c r="U1080" s="5" t="n">
        <v>1079</v>
      </c>
      <c r="V1080" s="5" t="n">
        <v>0.201566</v>
      </c>
      <c r="W1080" s="5" t="n">
        <v>0.672154</v>
      </c>
      <c r="X1080" s="5" t="n">
        <v>0.708738</v>
      </c>
      <c r="Y1080" s="5" t="n">
        <v>0.880505</v>
      </c>
      <c r="Z1080" s="5" t="n">
        <v>0.693697</v>
      </c>
    </row>
    <row r="1081">
      <c r="A1081" s="5" t="n">
        <v>1080</v>
      </c>
      <c r="B1081" s="5" t="n">
        <v>3</v>
      </c>
      <c r="C1081" s="5" t="n">
        <v>350</v>
      </c>
      <c r="D1081" s="5" t="n">
        <v>12</v>
      </c>
      <c r="E1081" s="5" t="n">
        <v>0</v>
      </c>
      <c r="F1081" s="5" t="n">
        <v>27.8</v>
      </c>
      <c r="G1081" s="5" t="n">
        <v>13.9</v>
      </c>
      <c r="H1081" s="5" t="n">
        <v>12.37</v>
      </c>
      <c r="I1081" s="6">
        <f>IF(E1081&gt;=Markov!$B$3,1,0)</f>
        <v/>
      </c>
      <c r="J1081" s="6">
        <f>I1080</f>
        <v/>
      </c>
      <c r="K1081" s="7">
        <f>MAR1!$B$5+MAR1!$C$5*COS(2*PI()*$C1081/365)+MAR1!$D$5*SIN(2*PI()*$C1081/365)</f>
        <v/>
      </c>
      <c r="L1081" s="7">
        <f>MAR1!$B$6+MAR1!$C$6*COS(2*PI()*$C1081/365)+MAR1!$D$6*SIN(2*PI()*$C1081/365)</f>
        <v/>
      </c>
      <c r="M1081" s="7">
        <f>MAR1!$B$7+MAR1!$C$7*COS(2*PI()*$C1081/365)+MAR1!$D$7*SIN(2*PI()*$C1081/365)</f>
        <v/>
      </c>
      <c r="N1081" s="7">
        <f>F1081-K1081</f>
        <v/>
      </c>
      <c r="O1081" s="7">
        <f>G1081-L1081</f>
        <v/>
      </c>
      <c r="P1081" s="7">
        <f>H1081-M1081</f>
        <v/>
      </c>
      <c r="Q1081" s="7">
        <f>IF($I1081=1,(N1081-MAR1!$B$11)/MAR1!$D$11,(N1081-MAR1!$C$11)/MAR1!$E$11)</f>
        <v/>
      </c>
      <c r="R1081" s="7">
        <f>IF($I1081=1,(O1081-MAR1!$B$12)/MAR1!$D$12,(O1081-MAR1!$C$12)/MAR1!$E$12)</f>
        <v/>
      </c>
      <c r="S1081" s="7">
        <f>IF($I1081=1,(P1081-MAR1!$B$13)/MAR1!$D$13,(P1081-MAR1!$C$13)/MAR1!$E$13)</f>
        <v/>
      </c>
      <c r="U1081" s="5" t="n">
        <v>1080</v>
      </c>
      <c r="V1081" s="5" t="n">
        <v>0.530133</v>
      </c>
      <c r="W1081" s="5" t="n">
        <v>0.212529</v>
      </c>
      <c r="X1081" s="5" t="n">
        <v>0.264659</v>
      </c>
      <c r="Y1081" s="5" t="n">
        <v>0.533057</v>
      </c>
      <c r="Z1081" s="5" t="n">
        <v>0.503561</v>
      </c>
    </row>
    <row r="1082">
      <c r="A1082" s="5" t="n">
        <v>1081</v>
      </c>
      <c r="B1082" s="5" t="n">
        <v>3</v>
      </c>
      <c r="C1082" s="5" t="n">
        <v>351</v>
      </c>
      <c r="D1082" s="5" t="n">
        <v>12</v>
      </c>
      <c r="E1082" s="5" t="n">
        <v>0</v>
      </c>
      <c r="F1082" s="5" t="n">
        <v>29.8</v>
      </c>
      <c r="G1082" s="5" t="n">
        <v>14</v>
      </c>
      <c r="H1082" s="5" t="n">
        <v>15.12</v>
      </c>
      <c r="I1082" s="6">
        <f>IF(E1082&gt;=Markov!$B$3,1,0)</f>
        <v/>
      </c>
      <c r="J1082" s="6">
        <f>I1081</f>
        <v/>
      </c>
      <c r="K1082" s="7">
        <f>MAR1!$B$5+MAR1!$C$5*COS(2*PI()*$C1082/365)+MAR1!$D$5*SIN(2*PI()*$C1082/365)</f>
        <v/>
      </c>
      <c r="L1082" s="7">
        <f>MAR1!$B$6+MAR1!$C$6*COS(2*PI()*$C1082/365)+MAR1!$D$6*SIN(2*PI()*$C1082/365)</f>
        <v/>
      </c>
      <c r="M1082" s="7">
        <f>MAR1!$B$7+MAR1!$C$7*COS(2*PI()*$C1082/365)+MAR1!$D$7*SIN(2*PI()*$C1082/365)</f>
        <v/>
      </c>
      <c r="N1082" s="7">
        <f>F1082-K1082</f>
        <v/>
      </c>
      <c r="O1082" s="7">
        <f>G1082-L1082</f>
        <v/>
      </c>
      <c r="P1082" s="7">
        <f>H1082-M1082</f>
        <v/>
      </c>
      <c r="Q1082" s="7">
        <f>IF($I1082=1,(N1082-MAR1!$B$11)/MAR1!$D$11,(N1082-MAR1!$C$11)/MAR1!$E$11)</f>
        <v/>
      </c>
      <c r="R1082" s="7">
        <f>IF($I1082=1,(O1082-MAR1!$B$12)/MAR1!$D$12,(O1082-MAR1!$C$12)/MAR1!$E$12)</f>
        <v/>
      </c>
      <c r="S1082" s="7">
        <f>IF($I1082=1,(P1082-MAR1!$B$13)/MAR1!$D$13,(P1082-MAR1!$C$13)/MAR1!$E$13)</f>
        <v/>
      </c>
      <c r="U1082" s="5" t="n">
        <v>1081</v>
      </c>
      <c r="V1082" s="5" t="n">
        <v>0.16806</v>
      </c>
      <c r="W1082" s="5" t="n">
        <v>0.986739</v>
      </c>
      <c r="X1082" s="5" t="n">
        <v>0.661807</v>
      </c>
      <c r="Y1082" s="5" t="n">
        <v>0.290656</v>
      </c>
      <c r="Z1082" s="5" t="n">
        <v>0.320047</v>
      </c>
    </row>
    <row r="1083">
      <c r="A1083" s="5" t="n">
        <v>1082</v>
      </c>
      <c r="B1083" s="5" t="n">
        <v>3</v>
      </c>
      <c r="C1083" s="5" t="n">
        <v>352</v>
      </c>
      <c r="D1083" s="5" t="n">
        <v>12</v>
      </c>
      <c r="E1083" s="5" t="n">
        <v>0</v>
      </c>
      <c r="F1083" s="5" t="n">
        <v>28.8</v>
      </c>
      <c r="G1083" s="5" t="n">
        <v>15.6</v>
      </c>
      <c r="H1083" s="5" t="n">
        <v>14.15</v>
      </c>
      <c r="I1083" s="6">
        <f>IF(E1083&gt;=Markov!$B$3,1,0)</f>
        <v/>
      </c>
      <c r="J1083" s="6">
        <f>I1082</f>
        <v/>
      </c>
      <c r="K1083" s="7">
        <f>MAR1!$B$5+MAR1!$C$5*COS(2*PI()*$C1083/365)+MAR1!$D$5*SIN(2*PI()*$C1083/365)</f>
        <v/>
      </c>
      <c r="L1083" s="7">
        <f>MAR1!$B$6+MAR1!$C$6*COS(2*PI()*$C1083/365)+MAR1!$D$6*SIN(2*PI()*$C1083/365)</f>
        <v/>
      </c>
      <c r="M1083" s="7">
        <f>MAR1!$B$7+MAR1!$C$7*COS(2*PI()*$C1083/365)+MAR1!$D$7*SIN(2*PI()*$C1083/365)</f>
        <v/>
      </c>
      <c r="N1083" s="7">
        <f>F1083-K1083</f>
        <v/>
      </c>
      <c r="O1083" s="7">
        <f>G1083-L1083</f>
        <v/>
      </c>
      <c r="P1083" s="7">
        <f>H1083-M1083</f>
        <v/>
      </c>
      <c r="Q1083" s="7">
        <f>IF($I1083=1,(N1083-MAR1!$B$11)/MAR1!$D$11,(N1083-MAR1!$C$11)/MAR1!$E$11)</f>
        <v/>
      </c>
      <c r="R1083" s="7">
        <f>IF($I1083=1,(O1083-MAR1!$B$12)/MAR1!$D$12,(O1083-MAR1!$C$12)/MAR1!$E$12)</f>
        <v/>
      </c>
      <c r="S1083" s="7">
        <f>IF($I1083=1,(P1083-MAR1!$B$13)/MAR1!$D$13,(P1083-MAR1!$C$13)/MAR1!$E$13)</f>
        <v/>
      </c>
      <c r="U1083" s="5" t="n">
        <v>1082</v>
      </c>
      <c r="V1083" s="5" t="n">
        <v>0.102104</v>
      </c>
      <c r="W1083" s="5" t="n">
        <v>0.380504</v>
      </c>
      <c r="X1083" s="5" t="n">
        <v>0.100377</v>
      </c>
      <c r="Y1083" s="5" t="n">
        <v>0.249627</v>
      </c>
      <c r="Z1083" s="5" t="n">
        <v>0.275874</v>
      </c>
    </row>
    <row r="1084">
      <c r="A1084" s="5" t="n">
        <v>1083</v>
      </c>
      <c r="B1084" s="5" t="n">
        <v>3</v>
      </c>
      <c r="C1084" s="5" t="n">
        <v>353</v>
      </c>
      <c r="D1084" s="5" t="n">
        <v>12</v>
      </c>
      <c r="E1084" s="5" t="n">
        <v>0</v>
      </c>
      <c r="F1084" s="5" t="n">
        <v>30.7</v>
      </c>
      <c r="G1084" s="5" t="n">
        <v>17.4</v>
      </c>
      <c r="H1084" s="5" t="n">
        <v>12.78</v>
      </c>
      <c r="I1084" s="6">
        <f>IF(E1084&gt;=Markov!$B$3,1,0)</f>
        <v/>
      </c>
      <c r="J1084" s="6">
        <f>I1083</f>
        <v/>
      </c>
      <c r="K1084" s="7">
        <f>MAR1!$B$5+MAR1!$C$5*COS(2*PI()*$C1084/365)+MAR1!$D$5*SIN(2*PI()*$C1084/365)</f>
        <v/>
      </c>
      <c r="L1084" s="7">
        <f>MAR1!$B$6+MAR1!$C$6*COS(2*PI()*$C1084/365)+MAR1!$D$6*SIN(2*PI()*$C1084/365)</f>
        <v/>
      </c>
      <c r="M1084" s="7">
        <f>MAR1!$B$7+MAR1!$C$7*COS(2*PI()*$C1084/365)+MAR1!$D$7*SIN(2*PI()*$C1084/365)</f>
        <v/>
      </c>
      <c r="N1084" s="7">
        <f>F1084-K1084</f>
        <v/>
      </c>
      <c r="O1084" s="7">
        <f>G1084-L1084</f>
        <v/>
      </c>
      <c r="P1084" s="7">
        <f>H1084-M1084</f>
        <v/>
      </c>
      <c r="Q1084" s="7">
        <f>IF($I1084=1,(N1084-MAR1!$B$11)/MAR1!$D$11,(N1084-MAR1!$C$11)/MAR1!$E$11)</f>
        <v/>
      </c>
      <c r="R1084" s="7">
        <f>IF($I1084=1,(O1084-MAR1!$B$12)/MAR1!$D$12,(O1084-MAR1!$C$12)/MAR1!$E$12)</f>
        <v/>
      </c>
      <c r="S1084" s="7">
        <f>IF($I1084=1,(P1084-MAR1!$B$13)/MAR1!$D$13,(P1084-MAR1!$C$13)/MAR1!$E$13)</f>
        <v/>
      </c>
      <c r="U1084" s="5" t="n">
        <v>1083</v>
      </c>
      <c r="V1084" s="5" t="n">
        <v>0.826667</v>
      </c>
      <c r="W1084" s="5" t="n">
        <v>0.959082</v>
      </c>
      <c r="X1084" s="5" t="n">
        <v>0.113798</v>
      </c>
      <c r="Y1084" s="5" t="n">
        <v>0.500668</v>
      </c>
      <c r="Z1084" s="5" t="n">
        <v>0.967276</v>
      </c>
    </row>
    <row r="1085">
      <c r="A1085" s="5" t="n">
        <v>1084</v>
      </c>
      <c r="B1085" s="5" t="n">
        <v>3</v>
      </c>
      <c r="C1085" s="5" t="n">
        <v>354</v>
      </c>
      <c r="D1085" s="5" t="n">
        <v>12</v>
      </c>
      <c r="E1085" s="5" t="n">
        <v>0</v>
      </c>
      <c r="F1085" s="5" t="n">
        <v>27.8</v>
      </c>
      <c r="G1085" s="5" t="n">
        <v>15.2</v>
      </c>
      <c r="H1085" s="5" t="n">
        <v>14.12</v>
      </c>
      <c r="I1085" s="6">
        <f>IF(E1085&gt;=Markov!$B$3,1,0)</f>
        <v/>
      </c>
      <c r="J1085" s="6">
        <f>I1084</f>
        <v/>
      </c>
      <c r="K1085" s="7">
        <f>MAR1!$B$5+MAR1!$C$5*COS(2*PI()*$C1085/365)+MAR1!$D$5*SIN(2*PI()*$C1085/365)</f>
        <v/>
      </c>
      <c r="L1085" s="7">
        <f>MAR1!$B$6+MAR1!$C$6*COS(2*PI()*$C1085/365)+MAR1!$D$6*SIN(2*PI()*$C1085/365)</f>
        <v/>
      </c>
      <c r="M1085" s="7">
        <f>MAR1!$B$7+MAR1!$C$7*COS(2*PI()*$C1085/365)+MAR1!$D$7*SIN(2*PI()*$C1085/365)</f>
        <v/>
      </c>
      <c r="N1085" s="7">
        <f>F1085-K1085</f>
        <v/>
      </c>
      <c r="O1085" s="7">
        <f>G1085-L1085</f>
        <v/>
      </c>
      <c r="P1085" s="7">
        <f>H1085-M1085</f>
        <v/>
      </c>
      <c r="Q1085" s="7">
        <f>IF($I1085=1,(N1085-MAR1!$B$11)/MAR1!$D$11,(N1085-MAR1!$C$11)/MAR1!$E$11)</f>
        <v/>
      </c>
      <c r="R1085" s="7">
        <f>IF($I1085=1,(O1085-MAR1!$B$12)/MAR1!$D$12,(O1085-MAR1!$C$12)/MAR1!$E$12)</f>
        <v/>
      </c>
      <c r="S1085" s="7">
        <f>IF($I1085=1,(P1085-MAR1!$B$13)/MAR1!$D$13,(P1085-MAR1!$C$13)/MAR1!$E$13)</f>
        <v/>
      </c>
      <c r="U1085" s="5" t="n">
        <v>1084</v>
      </c>
      <c r="V1085" s="5" t="n">
        <v>0.558392</v>
      </c>
      <c r="W1085" s="5" t="n">
        <v>0.268533</v>
      </c>
      <c r="X1085" s="5" t="n">
        <v>0.391083</v>
      </c>
      <c r="Y1085" s="5" t="n">
        <v>0.34337</v>
      </c>
      <c r="Z1085" s="5" t="n">
        <v>0.219595</v>
      </c>
    </row>
    <row r="1086">
      <c r="A1086" s="5" t="n">
        <v>1085</v>
      </c>
      <c r="B1086" s="5" t="n">
        <v>3</v>
      </c>
      <c r="C1086" s="5" t="n">
        <v>355</v>
      </c>
      <c r="D1086" s="5" t="n">
        <v>12</v>
      </c>
      <c r="E1086" s="5" t="n">
        <v>0</v>
      </c>
      <c r="F1086" s="5" t="n">
        <v>26.7</v>
      </c>
      <c r="G1086" s="5" t="n">
        <v>14.7</v>
      </c>
      <c r="H1086" s="5" t="n">
        <v>15.62</v>
      </c>
      <c r="I1086" s="6">
        <f>IF(E1086&gt;=Markov!$B$3,1,0)</f>
        <v/>
      </c>
      <c r="J1086" s="6">
        <f>I1085</f>
        <v/>
      </c>
      <c r="K1086" s="7">
        <f>MAR1!$B$5+MAR1!$C$5*COS(2*PI()*$C1086/365)+MAR1!$D$5*SIN(2*PI()*$C1086/365)</f>
        <v/>
      </c>
      <c r="L1086" s="7">
        <f>MAR1!$B$6+MAR1!$C$6*COS(2*PI()*$C1086/365)+MAR1!$D$6*SIN(2*PI()*$C1086/365)</f>
        <v/>
      </c>
      <c r="M1086" s="7">
        <f>MAR1!$B$7+MAR1!$C$7*COS(2*PI()*$C1086/365)+MAR1!$D$7*SIN(2*PI()*$C1086/365)</f>
        <v/>
      </c>
      <c r="N1086" s="7">
        <f>F1086-K1086</f>
        <v/>
      </c>
      <c r="O1086" s="7">
        <f>G1086-L1086</f>
        <v/>
      </c>
      <c r="P1086" s="7">
        <f>H1086-M1086</f>
        <v/>
      </c>
      <c r="Q1086" s="7">
        <f>IF($I1086=1,(N1086-MAR1!$B$11)/MAR1!$D$11,(N1086-MAR1!$C$11)/MAR1!$E$11)</f>
        <v/>
      </c>
      <c r="R1086" s="7">
        <f>IF($I1086=1,(O1086-MAR1!$B$12)/MAR1!$D$12,(O1086-MAR1!$C$12)/MAR1!$E$12)</f>
        <v/>
      </c>
      <c r="S1086" s="7">
        <f>IF($I1086=1,(P1086-MAR1!$B$13)/MAR1!$D$13,(P1086-MAR1!$C$13)/MAR1!$E$13)</f>
        <v/>
      </c>
      <c r="U1086" s="5" t="n">
        <v>1085</v>
      </c>
      <c r="V1086" s="5" t="n">
        <v>0.87792</v>
      </c>
      <c r="W1086" s="5" t="n">
        <v>0.613641</v>
      </c>
      <c r="X1086" s="5" t="n">
        <v>0.820163</v>
      </c>
      <c r="Y1086" s="5" t="n">
        <v>0.38484</v>
      </c>
      <c r="Z1086" s="5" t="n">
        <v>0.55019</v>
      </c>
    </row>
    <row r="1087">
      <c r="A1087" s="5" t="n">
        <v>1086</v>
      </c>
      <c r="B1087" s="5" t="n">
        <v>3</v>
      </c>
      <c r="C1087" s="5" t="n">
        <v>356</v>
      </c>
      <c r="D1087" s="5" t="n">
        <v>12</v>
      </c>
      <c r="E1087" s="5" t="n">
        <v>0</v>
      </c>
      <c r="F1087" s="5" t="n">
        <v>27.3</v>
      </c>
      <c r="G1087" s="5" t="n">
        <v>15.1</v>
      </c>
      <c r="H1087" s="5" t="n">
        <v>11.8</v>
      </c>
      <c r="I1087" s="6">
        <f>IF(E1087&gt;=Markov!$B$3,1,0)</f>
        <v/>
      </c>
      <c r="J1087" s="6">
        <f>I1086</f>
        <v/>
      </c>
      <c r="K1087" s="7">
        <f>MAR1!$B$5+MAR1!$C$5*COS(2*PI()*$C1087/365)+MAR1!$D$5*SIN(2*PI()*$C1087/365)</f>
        <v/>
      </c>
      <c r="L1087" s="7">
        <f>MAR1!$B$6+MAR1!$C$6*COS(2*PI()*$C1087/365)+MAR1!$D$6*SIN(2*PI()*$C1087/365)</f>
        <v/>
      </c>
      <c r="M1087" s="7">
        <f>MAR1!$B$7+MAR1!$C$7*COS(2*PI()*$C1087/365)+MAR1!$D$7*SIN(2*PI()*$C1087/365)</f>
        <v/>
      </c>
      <c r="N1087" s="7">
        <f>F1087-K1087</f>
        <v/>
      </c>
      <c r="O1087" s="7">
        <f>G1087-L1087</f>
        <v/>
      </c>
      <c r="P1087" s="7">
        <f>H1087-M1087</f>
        <v/>
      </c>
      <c r="Q1087" s="7">
        <f>IF($I1087=1,(N1087-MAR1!$B$11)/MAR1!$D$11,(N1087-MAR1!$C$11)/MAR1!$E$11)</f>
        <v/>
      </c>
      <c r="R1087" s="7">
        <f>IF($I1087=1,(O1087-MAR1!$B$12)/MAR1!$D$12,(O1087-MAR1!$C$12)/MAR1!$E$12)</f>
        <v/>
      </c>
      <c r="S1087" s="7">
        <f>IF($I1087=1,(P1087-MAR1!$B$13)/MAR1!$D$13,(P1087-MAR1!$C$13)/MAR1!$E$13)</f>
        <v/>
      </c>
      <c r="U1087" s="5" t="n">
        <v>1086</v>
      </c>
      <c r="V1087" s="5" t="n">
        <v>0.770791</v>
      </c>
      <c r="W1087" s="5" t="n">
        <v>0.98234</v>
      </c>
      <c r="X1087" s="5" t="n">
        <v>0.108734</v>
      </c>
      <c r="Y1087" s="5" t="n">
        <v>0.672211</v>
      </c>
      <c r="Z1087" s="5" t="n">
        <v>0.525946</v>
      </c>
    </row>
    <row r="1088">
      <c r="A1088" s="5" t="n">
        <v>1087</v>
      </c>
      <c r="B1088" s="5" t="n">
        <v>3</v>
      </c>
      <c r="C1088" s="5" t="n">
        <v>357</v>
      </c>
      <c r="D1088" s="5" t="n">
        <v>12</v>
      </c>
      <c r="E1088" s="5" t="n">
        <v>0</v>
      </c>
      <c r="F1088" s="5" t="n">
        <v>28.3</v>
      </c>
      <c r="G1088" s="5" t="n">
        <v>14.7</v>
      </c>
      <c r="H1088" s="5" t="n">
        <v>12.16</v>
      </c>
      <c r="I1088" s="6">
        <f>IF(E1088&gt;=Markov!$B$3,1,0)</f>
        <v/>
      </c>
      <c r="J1088" s="6">
        <f>I1087</f>
        <v/>
      </c>
      <c r="K1088" s="7">
        <f>MAR1!$B$5+MAR1!$C$5*COS(2*PI()*$C1088/365)+MAR1!$D$5*SIN(2*PI()*$C1088/365)</f>
        <v/>
      </c>
      <c r="L1088" s="7">
        <f>MAR1!$B$6+MAR1!$C$6*COS(2*PI()*$C1088/365)+MAR1!$D$6*SIN(2*PI()*$C1088/365)</f>
        <v/>
      </c>
      <c r="M1088" s="7">
        <f>MAR1!$B$7+MAR1!$C$7*COS(2*PI()*$C1088/365)+MAR1!$D$7*SIN(2*PI()*$C1088/365)</f>
        <v/>
      </c>
      <c r="N1088" s="7">
        <f>F1088-K1088</f>
        <v/>
      </c>
      <c r="O1088" s="7">
        <f>G1088-L1088</f>
        <v/>
      </c>
      <c r="P1088" s="7">
        <f>H1088-M1088</f>
        <v/>
      </c>
      <c r="Q1088" s="7">
        <f>IF($I1088=1,(N1088-MAR1!$B$11)/MAR1!$D$11,(N1088-MAR1!$C$11)/MAR1!$E$11)</f>
        <v/>
      </c>
      <c r="R1088" s="7">
        <f>IF($I1088=1,(O1088-MAR1!$B$12)/MAR1!$D$12,(O1088-MAR1!$C$12)/MAR1!$E$12)</f>
        <v/>
      </c>
      <c r="S1088" s="7">
        <f>IF($I1088=1,(P1088-MAR1!$B$13)/MAR1!$D$13,(P1088-MAR1!$C$13)/MAR1!$E$13)</f>
        <v/>
      </c>
      <c r="U1088" s="5" t="n">
        <v>1087</v>
      </c>
      <c r="V1088" s="5" t="n">
        <v>0.623136</v>
      </c>
      <c r="W1088" s="5" t="n">
        <v>0.358778</v>
      </c>
      <c r="X1088" s="5" t="n">
        <v>0.033555</v>
      </c>
      <c r="Y1088" s="5" t="n">
        <v>0.332361</v>
      </c>
      <c r="Z1088" s="5" t="n">
        <v>0.39929</v>
      </c>
    </row>
    <row r="1089">
      <c r="A1089" s="5" t="n">
        <v>1088</v>
      </c>
      <c r="B1089" s="5" t="n">
        <v>3</v>
      </c>
      <c r="C1089" s="5" t="n">
        <v>358</v>
      </c>
      <c r="D1089" s="5" t="n">
        <v>12</v>
      </c>
      <c r="E1089" s="5" t="n">
        <v>0</v>
      </c>
      <c r="F1089" s="5" t="n">
        <v>30.6</v>
      </c>
      <c r="G1089" s="5" t="n">
        <v>12.9</v>
      </c>
      <c r="H1089" s="5" t="n">
        <v>17.98</v>
      </c>
      <c r="I1089" s="6">
        <f>IF(E1089&gt;=Markov!$B$3,1,0)</f>
        <v/>
      </c>
      <c r="J1089" s="6">
        <f>I1088</f>
        <v/>
      </c>
      <c r="K1089" s="7">
        <f>MAR1!$B$5+MAR1!$C$5*COS(2*PI()*$C1089/365)+MAR1!$D$5*SIN(2*PI()*$C1089/365)</f>
        <v/>
      </c>
      <c r="L1089" s="7">
        <f>MAR1!$B$6+MAR1!$C$6*COS(2*PI()*$C1089/365)+MAR1!$D$6*SIN(2*PI()*$C1089/365)</f>
        <v/>
      </c>
      <c r="M1089" s="7">
        <f>MAR1!$B$7+MAR1!$C$7*COS(2*PI()*$C1089/365)+MAR1!$D$7*SIN(2*PI()*$C1089/365)</f>
        <v/>
      </c>
      <c r="N1089" s="7">
        <f>F1089-K1089</f>
        <v/>
      </c>
      <c r="O1089" s="7">
        <f>G1089-L1089</f>
        <v/>
      </c>
      <c r="P1089" s="7">
        <f>H1089-M1089</f>
        <v/>
      </c>
      <c r="Q1089" s="7">
        <f>IF($I1089=1,(N1089-MAR1!$B$11)/MAR1!$D$11,(N1089-MAR1!$C$11)/MAR1!$E$11)</f>
        <v/>
      </c>
      <c r="R1089" s="7">
        <f>IF($I1089=1,(O1089-MAR1!$B$12)/MAR1!$D$12,(O1089-MAR1!$C$12)/MAR1!$E$12)</f>
        <v/>
      </c>
      <c r="S1089" s="7">
        <f>IF($I1089=1,(P1089-MAR1!$B$13)/MAR1!$D$13,(P1089-MAR1!$C$13)/MAR1!$E$13)</f>
        <v/>
      </c>
      <c r="U1089" s="5" t="n">
        <v>1088</v>
      </c>
      <c r="V1089" s="5" t="n">
        <v>0.170691</v>
      </c>
      <c r="W1089" s="5" t="n">
        <v>0.600187</v>
      </c>
      <c r="X1089" s="5" t="n">
        <v>0.8505779999999999</v>
      </c>
      <c r="Y1089" s="5" t="n">
        <v>0.620271</v>
      </c>
      <c r="Z1089" s="5" t="n">
        <v>0.549894</v>
      </c>
    </row>
    <row r="1090">
      <c r="A1090" s="5" t="n">
        <v>1089</v>
      </c>
      <c r="B1090" s="5" t="n">
        <v>3</v>
      </c>
      <c r="C1090" s="5" t="n">
        <v>359</v>
      </c>
      <c r="D1090" s="5" t="n">
        <v>12</v>
      </c>
      <c r="E1090" s="5" t="n">
        <v>0</v>
      </c>
      <c r="F1090" s="5" t="n">
        <v>30.2</v>
      </c>
      <c r="G1090" s="5" t="n">
        <v>16.9</v>
      </c>
      <c r="H1090" s="5" t="n">
        <v>13.34</v>
      </c>
      <c r="I1090" s="6">
        <f>IF(E1090&gt;=Markov!$B$3,1,0)</f>
        <v/>
      </c>
      <c r="J1090" s="6">
        <f>I1089</f>
        <v/>
      </c>
      <c r="K1090" s="7">
        <f>MAR1!$B$5+MAR1!$C$5*COS(2*PI()*$C1090/365)+MAR1!$D$5*SIN(2*PI()*$C1090/365)</f>
        <v/>
      </c>
      <c r="L1090" s="7">
        <f>MAR1!$B$6+MAR1!$C$6*COS(2*PI()*$C1090/365)+MAR1!$D$6*SIN(2*PI()*$C1090/365)</f>
        <v/>
      </c>
      <c r="M1090" s="7">
        <f>MAR1!$B$7+MAR1!$C$7*COS(2*PI()*$C1090/365)+MAR1!$D$7*SIN(2*PI()*$C1090/365)</f>
        <v/>
      </c>
      <c r="N1090" s="7">
        <f>F1090-K1090</f>
        <v/>
      </c>
      <c r="O1090" s="7">
        <f>G1090-L1090</f>
        <v/>
      </c>
      <c r="P1090" s="7">
        <f>H1090-M1090</f>
        <v/>
      </c>
      <c r="Q1090" s="7">
        <f>IF($I1090=1,(N1090-MAR1!$B$11)/MAR1!$D$11,(N1090-MAR1!$C$11)/MAR1!$E$11)</f>
        <v/>
      </c>
      <c r="R1090" s="7">
        <f>IF($I1090=1,(O1090-MAR1!$B$12)/MAR1!$D$12,(O1090-MAR1!$C$12)/MAR1!$E$12)</f>
        <v/>
      </c>
      <c r="S1090" s="7">
        <f>IF($I1090=1,(P1090-MAR1!$B$13)/MAR1!$D$13,(P1090-MAR1!$C$13)/MAR1!$E$13)</f>
        <v/>
      </c>
      <c r="U1090" s="5" t="n">
        <v>1089</v>
      </c>
      <c r="V1090" s="5" t="n">
        <v>0.481313</v>
      </c>
      <c r="W1090" s="5" t="n">
        <v>0.439017</v>
      </c>
      <c r="X1090" s="5" t="n">
        <v>0.119266</v>
      </c>
      <c r="Y1090" s="5" t="n">
        <v>0.138287</v>
      </c>
      <c r="Z1090" s="5" t="n">
        <v>0.530322</v>
      </c>
    </row>
    <row r="1091">
      <c r="A1091" s="5" t="n">
        <v>1090</v>
      </c>
      <c r="B1091" s="5" t="n">
        <v>3</v>
      </c>
      <c r="C1091" s="5" t="n">
        <v>360</v>
      </c>
      <c r="D1091" s="5" t="n">
        <v>12</v>
      </c>
      <c r="E1091" s="5" t="n">
        <v>0</v>
      </c>
      <c r="F1091" s="5" t="n">
        <v>28.5</v>
      </c>
      <c r="G1091" s="5" t="n">
        <v>13.2</v>
      </c>
      <c r="H1091" s="5" t="n">
        <v>13.39</v>
      </c>
      <c r="I1091" s="6">
        <f>IF(E1091&gt;=Markov!$B$3,1,0)</f>
        <v/>
      </c>
      <c r="J1091" s="6">
        <f>I1090</f>
        <v/>
      </c>
      <c r="K1091" s="7">
        <f>MAR1!$B$5+MAR1!$C$5*COS(2*PI()*$C1091/365)+MAR1!$D$5*SIN(2*PI()*$C1091/365)</f>
        <v/>
      </c>
      <c r="L1091" s="7">
        <f>MAR1!$B$6+MAR1!$C$6*COS(2*PI()*$C1091/365)+MAR1!$D$6*SIN(2*PI()*$C1091/365)</f>
        <v/>
      </c>
      <c r="M1091" s="7">
        <f>MAR1!$B$7+MAR1!$C$7*COS(2*PI()*$C1091/365)+MAR1!$D$7*SIN(2*PI()*$C1091/365)</f>
        <v/>
      </c>
      <c r="N1091" s="7">
        <f>F1091-K1091</f>
        <v/>
      </c>
      <c r="O1091" s="7">
        <f>G1091-L1091</f>
        <v/>
      </c>
      <c r="P1091" s="7">
        <f>H1091-M1091</f>
        <v/>
      </c>
      <c r="Q1091" s="7">
        <f>IF($I1091=1,(N1091-MAR1!$B$11)/MAR1!$D$11,(N1091-MAR1!$C$11)/MAR1!$E$11)</f>
        <v/>
      </c>
      <c r="R1091" s="7">
        <f>IF($I1091=1,(O1091-MAR1!$B$12)/MAR1!$D$12,(O1091-MAR1!$C$12)/MAR1!$E$12)</f>
        <v/>
      </c>
      <c r="S1091" s="7">
        <f>IF($I1091=1,(P1091-MAR1!$B$13)/MAR1!$D$13,(P1091-MAR1!$C$13)/MAR1!$E$13)</f>
        <v/>
      </c>
      <c r="U1091" s="5" t="n">
        <v>1090</v>
      </c>
      <c r="V1091" s="5" t="n">
        <v>0.642532</v>
      </c>
      <c r="W1091" s="5" t="n">
        <v>0.874737</v>
      </c>
      <c r="X1091" s="5" t="n">
        <v>0.126885</v>
      </c>
      <c r="Y1091" s="5" t="n">
        <v>0.323673</v>
      </c>
      <c r="Z1091" s="5" t="n">
        <v>0.130911</v>
      </c>
    </row>
    <row r="1092">
      <c r="A1092" s="5" t="n">
        <v>1091</v>
      </c>
      <c r="B1092" s="5" t="n">
        <v>3</v>
      </c>
      <c r="C1092" s="5" t="n">
        <v>361</v>
      </c>
      <c r="D1092" s="5" t="n">
        <v>12</v>
      </c>
      <c r="E1092" s="5" t="n">
        <v>0</v>
      </c>
      <c r="F1092" s="5" t="n">
        <v>31</v>
      </c>
      <c r="G1092" s="5" t="n">
        <v>13</v>
      </c>
      <c r="H1092" s="5" t="n">
        <v>16.58</v>
      </c>
      <c r="I1092" s="6">
        <f>IF(E1092&gt;=Markov!$B$3,1,0)</f>
        <v/>
      </c>
      <c r="J1092" s="6">
        <f>I1091</f>
        <v/>
      </c>
      <c r="K1092" s="7">
        <f>MAR1!$B$5+MAR1!$C$5*COS(2*PI()*$C1092/365)+MAR1!$D$5*SIN(2*PI()*$C1092/365)</f>
        <v/>
      </c>
      <c r="L1092" s="7">
        <f>MAR1!$B$6+MAR1!$C$6*COS(2*PI()*$C1092/365)+MAR1!$D$6*SIN(2*PI()*$C1092/365)</f>
        <v/>
      </c>
      <c r="M1092" s="7">
        <f>MAR1!$B$7+MAR1!$C$7*COS(2*PI()*$C1092/365)+MAR1!$D$7*SIN(2*PI()*$C1092/365)</f>
        <v/>
      </c>
      <c r="N1092" s="7">
        <f>F1092-K1092</f>
        <v/>
      </c>
      <c r="O1092" s="7">
        <f>G1092-L1092</f>
        <v/>
      </c>
      <c r="P1092" s="7">
        <f>H1092-M1092</f>
        <v/>
      </c>
      <c r="Q1092" s="7">
        <f>IF($I1092=1,(N1092-MAR1!$B$11)/MAR1!$D$11,(N1092-MAR1!$C$11)/MAR1!$E$11)</f>
        <v/>
      </c>
      <c r="R1092" s="7">
        <f>IF($I1092=1,(O1092-MAR1!$B$12)/MAR1!$D$12,(O1092-MAR1!$C$12)/MAR1!$E$12)</f>
        <v/>
      </c>
      <c r="S1092" s="7">
        <f>IF($I1092=1,(P1092-MAR1!$B$13)/MAR1!$D$13,(P1092-MAR1!$C$13)/MAR1!$E$13)</f>
        <v/>
      </c>
      <c r="U1092" s="5" t="n">
        <v>1091</v>
      </c>
      <c r="V1092" s="5" t="n">
        <v>0.872934</v>
      </c>
      <c r="W1092" s="5" t="n">
        <v>0.935154</v>
      </c>
      <c r="X1092" s="5" t="n">
        <v>0.499274</v>
      </c>
      <c r="Y1092" s="5" t="n">
        <v>0.715689</v>
      </c>
      <c r="Z1092" s="5" t="n">
        <v>0.521487</v>
      </c>
    </row>
    <row r="1093">
      <c r="A1093" s="5" t="n">
        <v>1092</v>
      </c>
      <c r="B1093" s="5" t="n">
        <v>3</v>
      </c>
      <c r="C1093" s="5" t="n">
        <v>362</v>
      </c>
      <c r="D1093" s="5" t="n">
        <v>12</v>
      </c>
      <c r="E1093" s="5" t="n">
        <v>0</v>
      </c>
      <c r="F1093" s="5" t="n">
        <v>31.2</v>
      </c>
      <c r="G1093" s="5" t="n">
        <v>15</v>
      </c>
      <c r="H1093" s="5" t="n">
        <v>13.18</v>
      </c>
      <c r="I1093" s="6">
        <f>IF(E1093&gt;=Markov!$B$3,1,0)</f>
        <v/>
      </c>
      <c r="J1093" s="6">
        <f>I1092</f>
        <v/>
      </c>
      <c r="K1093" s="7">
        <f>MAR1!$B$5+MAR1!$C$5*COS(2*PI()*$C1093/365)+MAR1!$D$5*SIN(2*PI()*$C1093/365)</f>
        <v/>
      </c>
      <c r="L1093" s="7">
        <f>MAR1!$B$6+MAR1!$C$6*COS(2*PI()*$C1093/365)+MAR1!$D$6*SIN(2*PI()*$C1093/365)</f>
        <v/>
      </c>
      <c r="M1093" s="7">
        <f>MAR1!$B$7+MAR1!$C$7*COS(2*PI()*$C1093/365)+MAR1!$D$7*SIN(2*PI()*$C1093/365)</f>
        <v/>
      </c>
      <c r="N1093" s="7">
        <f>F1093-K1093</f>
        <v/>
      </c>
      <c r="O1093" s="7">
        <f>G1093-L1093</f>
        <v/>
      </c>
      <c r="P1093" s="7">
        <f>H1093-M1093</f>
        <v/>
      </c>
      <c r="Q1093" s="7">
        <f>IF($I1093=1,(N1093-MAR1!$B$11)/MAR1!$D$11,(N1093-MAR1!$C$11)/MAR1!$E$11)</f>
        <v/>
      </c>
      <c r="R1093" s="7">
        <f>IF($I1093=1,(O1093-MAR1!$B$12)/MAR1!$D$12,(O1093-MAR1!$C$12)/MAR1!$E$12)</f>
        <v/>
      </c>
      <c r="S1093" s="7">
        <f>IF($I1093=1,(P1093-MAR1!$B$13)/MAR1!$D$13,(P1093-MAR1!$C$13)/MAR1!$E$13)</f>
        <v/>
      </c>
      <c r="U1093" s="5" t="n">
        <v>1092</v>
      </c>
      <c r="V1093" s="5" t="n">
        <v>0.055742</v>
      </c>
      <c r="W1093" s="5" t="n">
        <v>0.94608</v>
      </c>
      <c r="X1093" s="5" t="n">
        <v>0.244976</v>
      </c>
      <c r="Y1093" s="5" t="n">
        <v>0.08032400000000001</v>
      </c>
      <c r="Z1093" s="5" t="n">
        <v>0.52677</v>
      </c>
    </row>
    <row r="1094">
      <c r="A1094" s="5" t="n">
        <v>1093</v>
      </c>
      <c r="B1094" s="5" t="n">
        <v>3</v>
      </c>
      <c r="C1094" s="5" t="n">
        <v>363</v>
      </c>
      <c r="D1094" s="5" t="n">
        <v>12</v>
      </c>
      <c r="E1094" s="5" t="n">
        <v>2.5</v>
      </c>
      <c r="F1094" s="5" t="n">
        <v>27.2</v>
      </c>
      <c r="G1094" s="5" t="n">
        <v>14</v>
      </c>
      <c r="H1094" s="5" t="n">
        <v>8.81</v>
      </c>
      <c r="I1094" s="6">
        <f>IF(E1094&gt;=Markov!$B$3,1,0)</f>
        <v/>
      </c>
      <c r="J1094" s="6">
        <f>I1093</f>
        <v/>
      </c>
      <c r="K1094" s="7">
        <f>MAR1!$B$5+MAR1!$C$5*COS(2*PI()*$C1094/365)+MAR1!$D$5*SIN(2*PI()*$C1094/365)</f>
        <v/>
      </c>
      <c r="L1094" s="7">
        <f>MAR1!$B$6+MAR1!$C$6*COS(2*PI()*$C1094/365)+MAR1!$D$6*SIN(2*PI()*$C1094/365)</f>
        <v/>
      </c>
      <c r="M1094" s="7">
        <f>MAR1!$B$7+MAR1!$C$7*COS(2*PI()*$C1094/365)+MAR1!$D$7*SIN(2*PI()*$C1094/365)</f>
        <v/>
      </c>
      <c r="N1094" s="7">
        <f>F1094-K1094</f>
        <v/>
      </c>
      <c r="O1094" s="7">
        <f>G1094-L1094</f>
        <v/>
      </c>
      <c r="P1094" s="7">
        <f>H1094-M1094</f>
        <v/>
      </c>
      <c r="Q1094" s="7">
        <f>IF($I1094=1,(N1094-MAR1!$B$11)/MAR1!$D$11,(N1094-MAR1!$C$11)/MAR1!$E$11)</f>
        <v/>
      </c>
      <c r="R1094" s="7">
        <f>IF($I1094=1,(O1094-MAR1!$B$12)/MAR1!$D$12,(O1094-MAR1!$C$12)/MAR1!$E$12)</f>
        <v/>
      </c>
      <c r="S1094" s="7">
        <f>IF($I1094=1,(P1094-MAR1!$B$13)/MAR1!$D$13,(P1094-MAR1!$C$13)/MAR1!$E$13)</f>
        <v/>
      </c>
      <c r="U1094" s="5" t="n">
        <v>1093</v>
      </c>
      <c r="V1094" s="5" t="n">
        <v>0.921914</v>
      </c>
      <c r="W1094" s="5" t="n">
        <v>0.978566</v>
      </c>
      <c r="X1094" s="5" t="n">
        <v>0.534382</v>
      </c>
      <c r="Y1094" s="5" t="n">
        <v>0.576016</v>
      </c>
      <c r="Z1094" s="5" t="n">
        <v>0.940761</v>
      </c>
    </row>
    <row r="1095">
      <c r="A1095" s="5" t="n">
        <v>1094</v>
      </c>
      <c r="B1095" s="5" t="n">
        <v>3</v>
      </c>
      <c r="C1095" s="5" t="n">
        <v>364</v>
      </c>
      <c r="D1095" s="5" t="n">
        <v>12</v>
      </c>
      <c r="E1095" s="5" t="n">
        <v>0</v>
      </c>
      <c r="F1095" s="5" t="n">
        <v>29</v>
      </c>
      <c r="G1095" s="5" t="n">
        <v>14.4</v>
      </c>
      <c r="H1095" s="5" t="n">
        <v>17.37</v>
      </c>
      <c r="I1095" s="6">
        <f>IF(E1095&gt;=Markov!$B$3,1,0)</f>
        <v/>
      </c>
      <c r="J1095" s="6">
        <f>I1094</f>
        <v/>
      </c>
      <c r="K1095" s="7">
        <f>MAR1!$B$5+MAR1!$C$5*COS(2*PI()*$C1095/365)+MAR1!$D$5*SIN(2*PI()*$C1095/365)</f>
        <v/>
      </c>
      <c r="L1095" s="7">
        <f>MAR1!$B$6+MAR1!$C$6*COS(2*PI()*$C1095/365)+MAR1!$D$6*SIN(2*PI()*$C1095/365)</f>
        <v/>
      </c>
      <c r="M1095" s="7">
        <f>MAR1!$B$7+MAR1!$C$7*COS(2*PI()*$C1095/365)+MAR1!$D$7*SIN(2*PI()*$C1095/365)</f>
        <v/>
      </c>
      <c r="N1095" s="7">
        <f>F1095-K1095</f>
        <v/>
      </c>
      <c r="O1095" s="7">
        <f>G1095-L1095</f>
        <v/>
      </c>
      <c r="P1095" s="7">
        <f>H1095-M1095</f>
        <v/>
      </c>
      <c r="Q1095" s="7">
        <f>IF($I1095=1,(N1095-MAR1!$B$11)/MAR1!$D$11,(N1095-MAR1!$C$11)/MAR1!$E$11)</f>
        <v/>
      </c>
      <c r="R1095" s="7">
        <f>IF($I1095=1,(O1095-MAR1!$B$12)/MAR1!$D$12,(O1095-MAR1!$C$12)/MAR1!$E$12)</f>
        <v/>
      </c>
      <c r="S1095" s="7">
        <f>IF($I1095=1,(P1095-MAR1!$B$13)/MAR1!$D$13,(P1095-MAR1!$C$13)/MAR1!$E$13)</f>
        <v/>
      </c>
      <c r="U1095" s="5" t="n">
        <v>1094</v>
      </c>
      <c r="V1095" s="5" t="n">
        <v>0.432171</v>
      </c>
      <c r="W1095" s="5" t="n">
        <v>0.5298079999999999</v>
      </c>
      <c r="X1095" s="5" t="n">
        <v>0.746797</v>
      </c>
      <c r="Y1095" s="5" t="n">
        <v>0.279206</v>
      </c>
      <c r="Z1095" s="5" t="n">
        <v>0.502108</v>
      </c>
    </row>
    <row r="1096">
      <c r="A1096" s="5" t="n">
        <v>1095</v>
      </c>
      <c r="B1096" s="5" t="n">
        <v>3</v>
      </c>
      <c r="C1096" s="5" t="n">
        <v>365</v>
      </c>
      <c r="D1096" s="5" t="n">
        <v>12</v>
      </c>
      <c r="E1096" s="5" t="n">
        <v>0</v>
      </c>
      <c r="F1096" s="5" t="n">
        <v>29.1</v>
      </c>
      <c r="G1096" s="5" t="n">
        <v>14.1</v>
      </c>
      <c r="H1096" s="5" t="n">
        <v>12.84</v>
      </c>
      <c r="I1096" s="6">
        <f>IF(E1096&gt;=Markov!$B$3,1,0)</f>
        <v/>
      </c>
      <c r="J1096" s="6">
        <f>I1095</f>
        <v/>
      </c>
      <c r="K1096" s="7">
        <f>MAR1!$B$5+MAR1!$C$5*COS(2*PI()*$C1096/365)+MAR1!$D$5*SIN(2*PI()*$C1096/365)</f>
        <v/>
      </c>
      <c r="L1096" s="7">
        <f>MAR1!$B$6+MAR1!$C$6*COS(2*PI()*$C1096/365)+MAR1!$D$6*SIN(2*PI()*$C1096/365)</f>
        <v/>
      </c>
      <c r="M1096" s="7">
        <f>MAR1!$B$7+MAR1!$C$7*COS(2*PI()*$C1096/365)+MAR1!$D$7*SIN(2*PI()*$C1096/365)</f>
        <v/>
      </c>
      <c r="N1096" s="7">
        <f>F1096-K1096</f>
        <v/>
      </c>
      <c r="O1096" s="7">
        <f>G1096-L1096</f>
        <v/>
      </c>
      <c r="P1096" s="7">
        <f>H1096-M1096</f>
        <v/>
      </c>
      <c r="Q1096" s="7">
        <f>IF($I1096=1,(N1096-MAR1!$B$11)/MAR1!$D$11,(N1096-MAR1!$C$11)/MAR1!$E$11)</f>
        <v/>
      </c>
      <c r="R1096" s="7">
        <f>IF($I1096=1,(O1096-MAR1!$B$12)/MAR1!$D$12,(O1096-MAR1!$C$12)/MAR1!$E$12)</f>
        <v/>
      </c>
      <c r="S1096" s="7">
        <f>IF($I1096=1,(P1096-MAR1!$B$13)/MAR1!$D$13,(P1096-MAR1!$C$13)/MAR1!$E$13)</f>
        <v/>
      </c>
      <c r="U1096" s="5" t="n">
        <v>1095</v>
      </c>
      <c r="V1096" s="5" t="n">
        <v>0.90074</v>
      </c>
      <c r="W1096" s="5" t="n">
        <v>0.491628</v>
      </c>
      <c r="X1096" s="5" t="n">
        <v>0.86312</v>
      </c>
      <c r="Y1096" s="5" t="n">
        <v>0.88448</v>
      </c>
      <c r="Z1096" s="5" t="n">
        <v>0.517941</v>
      </c>
    </row>
    <row r="1097">
      <c r="A1097" s="5" t="n">
        <v>1096</v>
      </c>
      <c r="B1097" s="5" t="n">
        <v>4</v>
      </c>
      <c r="C1097" s="5" t="n">
        <v>1</v>
      </c>
      <c r="D1097" s="5" t="n">
        <v>1</v>
      </c>
      <c r="E1097" s="5" t="n">
        <v>0</v>
      </c>
      <c r="F1097" s="5" t="n">
        <v>29.8</v>
      </c>
      <c r="G1097" s="5" t="n">
        <v>15.4</v>
      </c>
      <c r="H1097" s="5" t="n">
        <v>13.21</v>
      </c>
      <c r="I1097" s="6">
        <f>IF(E1097&gt;=Markov!$B$3,1,0)</f>
        <v/>
      </c>
      <c r="J1097" s="6">
        <f>I1096</f>
        <v/>
      </c>
      <c r="K1097" s="7">
        <f>MAR1!$B$5+MAR1!$C$5*COS(2*PI()*$C1097/365)+MAR1!$D$5*SIN(2*PI()*$C1097/365)</f>
        <v/>
      </c>
      <c r="L1097" s="7">
        <f>MAR1!$B$6+MAR1!$C$6*COS(2*PI()*$C1097/365)+MAR1!$D$6*SIN(2*PI()*$C1097/365)</f>
        <v/>
      </c>
      <c r="M1097" s="7">
        <f>MAR1!$B$7+MAR1!$C$7*COS(2*PI()*$C1097/365)+MAR1!$D$7*SIN(2*PI()*$C1097/365)</f>
        <v/>
      </c>
      <c r="N1097" s="7">
        <f>F1097-K1097</f>
        <v/>
      </c>
      <c r="O1097" s="7">
        <f>G1097-L1097</f>
        <v/>
      </c>
      <c r="P1097" s="7">
        <f>H1097-M1097</f>
        <v/>
      </c>
      <c r="Q1097" s="7">
        <f>IF($I1097=1,(N1097-MAR1!$B$11)/MAR1!$D$11,(N1097-MAR1!$C$11)/MAR1!$E$11)</f>
        <v/>
      </c>
      <c r="R1097" s="7">
        <f>IF($I1097=1,(O1097-MAR1!$B$12)/MAR1!$D$12,(O1097-MAR1!$C$12)/MAR1!$E$12)</f>
        <v/>
      </c>
      <c r="S1097" s="7">
        <f>IF($I1097=1,(P1097-MAR1!$B$13)/MAR1!$D$13,(P1097-MAR1!$C$13)/MAR1!$E$13)</f>
        <v/>
      </c>
      <c r="U1097" s="5" t="n">
        <v>1096</v>
      </c>
      <c r="V1097" s="5" t="n">
        <v>0.590021</v>
      </c>
      <c r="W1097" s="5" t="n">
        <v>0.672531</v>
      </c>
      <c r="X1097" s="5" t="n">
        <v>0.834548</v>
      </c>
      <c r="Y1097" s="5" t="n">
        <v>0.718491</v>
      </c>
      <c r="Z1097" s="5" t="n">
        <v>0.225926</v>
      </c>
    </row>
    <row r="1098">
      <c r="A1098" s="5" t="n">
        <v>1097</v>
      </c>
      <c r="B1098" s="5" t="n">
        <v>4</v>
      </c>
      <c r="C1098" s="5" t="n">
        <v>2</v>
      </c>
      <c r="D1098" s="5" t="n">
        <v>1</v>
      </c>
      <c r="E1098" s="5" t="n">
        <v>0</v>
      </c>
      <c r="F1098" s="5" t="n">
        <v>30</v>
      </c>
      <c r="G1098" s="5" t="n">
        <v>14.6</v>
      </c>
      <c r="H1098" s="5" t="n">
        <v>16.62</v>
      </c>
      <c r="I1098" s="6">
        <f>IF(E1098&gt;=Markov!$B$3,1,0)</f>
        <v/>
      </c>
      <c r="J1098" s="6">
        <f>I1097</f>
        <v/>
      </c>
      <c r="K1098" s="7">
        <f>MAR1!$B$5+MAR1!$C$5*COS(2*PI()*$C1098/365)+MAR1!$D$5*SIN(2*PI()*$C1098/365)</f>
        <v/>
      </c>
      <c r="L1098" s="7">
        <f>MAR1!$B$6+MAR1!$C$6*COS(2*PI()*$C1098/365)+MAR1!$D$6*SIN(2*PI()*$C1098/365)</f>
        <v/>
      </c>
      <c r="M1098" s="7">
        <f>MAR1!$B$7+MAR1!$C$7*COS(2*PI()*$C1098/365)+MAR1!$D$7*SIN(2*PI()*$C1098/365)</f>
        <v/>
      </c>
      <c r="N1098" s="7">
        <f>F1098-K1098</f>
        <v/>
      </c>
      <c r="O1098" s="7">
        <f>G1098-L1098</f>
        <v/>
      </c>
      <c r="P1098" s="7">
        <f>H1098-M1098</f>
        <v/>
      </c>
      <c r="Q1098" s="7">
        <f>IF($I1098=1,(N1098-MAR1!$B$11)/MAR1!$D$11,(N1098-MAR1!$C$11)/MAR1!$E$11)</f>
        <v/>
      </c>
      <c r="R1098" s="7">
        <f>IF($I1098=1,(O1098-MAR1!$B$12)/MAR1!$D$12,(O1098-MAR1!$C$12)/MAR1!$E$12)</f>
        <v/>
      </c>
      <c r="S1098" s="7">
        <f>IF($I1098=1,(P1098-MAR1!$B$13)/MAR1!$D$13,(P1098-MAR1!$C$13)/MAR1!$E$13)</f>
        <v/>
      </c>
      <c r="U1098" s="5" t="n">
        <v>1097</v>
      </c>
      <c r="V1098" s="5" t="n">
        <v>0.306004</v>
      </c>
      <c r="W1098" s="5" t="n">
        <v>0.100704</v>
      </c>
      <c r="X1098" s="5" t="n">
        <v>0.945403</v>
      </c>
      <c r="Y1098" s="5" t="n">
        <v>0.84131</v>
      </c>
      <c r="Z1098" s="5" t="n">
        <v>0.56663</v>
      </c>
    </row>
    <row r="1099">
      <c r="A1099" s="5" t="n">
        <v>1098</v>
      </c>
      <c r="B1099" s="5" t="n">
        <v>4</v>
      </c>
      <c r="C1099" s="5" t="n">
        <v>3</v>
      </c>
      <c r="D1099" s="5" t="n">
        <v>1</v>
      </c>
      <c r="E1099" s="5" t="n">
        <v>0</v>
      </c>
      <c r="F1099" s="5" t="n">
        <v>29.4</v>
      </c>
      <c r="G1099" s="5" t="n">
        <v>13.5</v>
      </c>
      <c r="H1099" s="5" t="n">
        <v>14.02</v>
      </c>
      <c r="I1099" s="6">
        <f>IF(E1099&gt;=Markov!$B$3,1,0)</f>
        <v/>
      </c>
      <c r="J1099" s="6">
        <f>I1098</f>
        <v/>
      </c>
      <c r="K1099" s="7">
        <f>MAR1!$B$5+MAR1!$C$5*COS(2*PI()*$C1099/365)+MAR1!$D$5*SIN(2*PI()*$C1099/365)</f>
        <v/>
      </c>
      <c r="L1099" s="7">
        <f>MAR1!$B$6+MAR1!$C$6*COS(2*PI()*$C1099/365)+MAR1!$D$6*SIN(2*PI()*$C1099/365)</f>
        <v/>
      </c>
      <c r="M1099" s="7">
        <f>MAR1!$B$7+MAR1!$C$7*COS(2*PI()*$C1099/365)+MAR1!$D$7*SIN(2*PI()*$C1099/365)</f>
        <v/>
      </c>
      <c r="N1099" s="7">
        <f>F1099-K1099</f>
        <v/>
      </c>
      <c r="O1099" s="7">
        <f>G1099-L1099</f>
        <v/>
      </c>
      <c r="P1099" s="7">
        <f>H1099-M1099</f>
        <v/>
      </c>
      <c r="Q1099" s="7">
        <f>IF($I1099=1,(N1099-MAR1!$B$11)/MAR1!$D$11,(N1099-MAR1!$C$11)/MAR1!$E$11)</f>
        <v/>
      </c>
      <c r="R1099" s="7">
        <f>IF($I1099=1,(O1099-MAR1!$B$12)/MAR1!$D$12,(O1099-MAR1!$C$12)/MAR1!$E$12)</f>
        <v/>
      </c>
      <c r="S1099" s="7">
        <f>IF($I1099=1,(P1099-MAR1!$B$13)/MAR1!$D$13,(P1099-MAR1!$C$13)/MAR1!$E$13)</f>
        <v/>
      </c>
      <c r="U1099" s="5" t="n">
        <v>1098</v>
      </c>
      <c r="V1099" s="5" t="n">
        <v>0.658463</v>
      </c>
      <c r="W1099" s="5" t="n">
        <v>0.410388</v>
      </c>
      <c r="X1099" s="5" t="n">
        <v>0.439358</v>
      </c>
      <c r="Y1099" s="5" t="n">
        <v>0.856136</v>
      </c>
      <c r="Z1099" s="5" t="n">
        <v>0.298418</v>
      </c>
    </row>
    <row r="1100">
      <c r="A1100" s="5" t="n">
        <v>1099</v>
      </c>
      <c r="B1100" s="5" t="n">
        <v>4</v>
      </c>
      <c r="C1100" s="5" t="n">
        <v>4</v>
      </c>
      <c r="D1100" s="5" t="n">
        <v>1</v>
      </c>
      <c r="E1100" s="5" t="n">
        <v>0</v>
      </c>
      <c r="F1100" s="5" t="n">
        <v>30.7</v>
      </c>
      <c r="G1100" s="5" t="n">
        <v>12.1</v>
      </c>
      <c r="H1100" s="5" t="n">
        <v>13.72</v>
      </c>
      <c r="I1100" s="6">
        <f>IF(E1100&gt;=Markov!$B$3,1,0)</f>
        <v/>
      </c>
      <c r="J1100" s="6">
        <f>I1099</f>
        <v/>
      </c>
      <c r="K1100" s="7">
        <f>MAR1!$B$5+MAR1!$C$5*COS(2*PI()*$C1100/365)+MAR1!$D$5*SIN(2*PI()*$C1100/365)</f>
        <v/>
      </c>
      <c r="L1100" s="7">
        <f>MAR1!$B$6+MAR1!$C$6*COS(2*PI()*$C1100/365)+MAR1!$D$6*SIN(2*PI()*$C1100/365)</f>
        <v/>
      </c>
      <c r="M1100" s="7">
        <f>MAR1!$B$7+MAR1!$C$7*COS(2*PI()*$C1100/365)+MAR1!$D$7*SIN(2*PI()*$C1100/365)</f>
        <v/>
      </c>
      <c r="N1100" s="7">
        <f>F1100-K1100</f>
        <v/>
      </c>
      <c r="O1100" s="7">
        <f>G1100-L1100</f>
        <v/>
      </c>
      <c r="P1100" s="7">
        <f>H1100-M1100</f>
        <v/>
      </c>
      <c r="Q1100" s="7">
        <f>IF($I1100=1,(N1100-MAR1!$B$11)/MAR1!$D$11,(N1100-MAR1!$C$11)/MAR1!$E$11)</f>
        <v/>
      </c>
      <c r="R1100" s="7">
        <f>IF($I1100=1,(O1100-MAR1!$B$12)/MAR1!$D$12,(O1100-MAR1!$C$12)/MAR1!$E$12)</f>
        <v/>
      </c>
      <c r="S1100" s="7">
        <f>IF($I1100=1,(P1100-MAR1!$B$13)/MAR1!$D$13,(P1100-MAR1!$C$13)/MAR1!$E$13)</f>
        <v/>
      </c>
      <c r="U1100" s="5" t="n">
        <v>1099</v>
      </c>
      <c r="V1100" s="5" t="n">
        <v>0.390317</v>
      </c>
      <c r="W1100" s="5" t="n">
        <v>0.539903</v>
      </c>
      <c r="X1100" s="5" t="n">
        <v>0.293018</v>
      </c>
      <c r="Y1100" s="5" t="n">
        <v>0.004041</v>
      </c>
      <c r="Z1100" s="5" t="n">
        <v>0.483009</v>
      </c>
    </row>
    <row r="1101">
      <c r="A1101" s="5" t="n">
        <v>1100</v>
      </c>
      <c r="B1101" s="5" t="n">
        <v>4</v>
      </c>
      <c r="C1101" s="5" t="n">
        <v>5</v>
      </c>
      <c r="D1101" s="5" t="n">
        <v>1</v>
      </c>
      <c r="E1101" s="5" t="n">
        <v>1.8</v>
      </c>
      <c r="F1101" s="5" t="n">
        <v>27.7</v>
      </c>
      <c r="G1101" s="5" t="n">
        <v>13.5</v>
      </c>
      <c r="H1101" s="5" t="n">
        <v>9.279999999999999</v>
      </c>
      <c r="I1101" s="6">
        <f>IF(E1101&gt;=Markov!$B$3,1,0)</f>
        <v/>
      </c>
      <c r="J1101" s="6">
        <f>I1100</f>
        <v/>
      </c>
      <c r="K1101" s="7">
        <f>MAR1!$B$5+MAR1!$C$5*COS(2*PI()*$C1101/365)+MAR1!$D$5*SIN(2*PI()*$C1101/365)</f>
        <v/>
      </c>
      <c r="L1101" s="7">
        <f>MAR1!$B$6+MAR1!$C$6*COS(2*PI()*$C1101/365)+MAR1!$D$6*SIN(2*PI()*$C1101/365)</f>
        <v/>
      </c>
      <c r="M1101" s="7">
        <f>MAR1!$B$7+MAR1!$C$7*COS(2*PI()*$C1101/365)+MAR1!$D$7*SIN(2*PI()*$C1101/365)</f>
        <v/>
      </c>
      <c r="N1101" s="7">
        <f>F1101-K1101</f>
        <v/>
      </c>
      <c r="O1101" s="7">
        <f>G1101-L1101</f>
        <v/>
      </c>
      <c r="P1101" s="7">
        <f>H1101-M1101</f>
        <v/>
      </c>
      <c r="Q1101" s="7">
        <f>IF($I1101=1,(N1101-MAR1!$B$11)/MAR1!$D$11,(N1101-MAR1!$C$11)/MAR1!$E$11)</f>
        <v/>
      </c>
      <c r="R1101" s="7">
        <f>IF($I1101=1,(O1101-MAR1!$B$12)/MAR1!$D$12,(O1101-MAR1!$C$12)/MAR1!$E$12)</f>
        <v/>
      </c>
      <c r="S1101" s="7">
        <f>IF($I1101=1,(P1101-MAR1!$B$13)/MAR1!$D$13,(P1101-MAR1!$C$13)/MAR1!$E$13)</f>
        <v/>
      </c>
      <c r="U1101" s="5" t="n">
        <v>1100</v>
      </c>
      <c r="V1101" s="5" t="n">
        <v>0.18827</v>
      </c>
      <c r="W1101" s="5" t="n">
        <v>0.244195</v>
      </c>
      <c r="X1101" s="5" t="n">
        <v>0.517838</v>
      </c>
      <c r="Y1101" s="5" t="n">
        <v>0.6349939999999999</v>
      </c>
      <c r="Z1101" s="5" t="n">
        <v>0.939855</v>
      </c>
    </row>
    <row r="1102">
      <c r="A1102" s="5" t="n">
        <v>1101</v>
      </c>
      <c r="B1102" s="5" t="n">
        <v>4</v>
      </c>
      <c r="C1102" s="5" t="n">
        <v>6</v>
      </c>
      <c r="D1102" s="5" t="n">
        <v>1</v>
      </c>
      <c r="E1102" s="5" t="n">
        <v>0</v>
      </c>
      <c r="F1102" s="5" t="n">
        <v>29.4</v>
      </c>
      <c r="G1102" s="5" t="n">
        <v>12.9</v>
      </c>
      <c r="H1102" s="5" t="n">
        <v>15.68</v>
      </c>
      <c r="I1102" s="6">
        <f>IF(E1102&gt;=Markov!$B$3,1,0)</f>
        <v/>
      </c>
      <c r="J1102" s="6">
        <f>I1101</f>
        <v/>
      </c>
      <c r="K1102" s="7">
        <f>MAR1!$B$5+MAR1!$C$5*COS(2*PI()*$C1102/365)+MAR1!$D$5*SIN(2*PI()*$C1102/365)</f>
        <v/>
      </c>
      <c r="L1102" s="7">
        <f>MAR1!$B$6+MAR1!$C$6*COS(2*PI()*$C1102/365)+MAR1!$D$6*SIN(2*PI()*$C1102/365)</f>
        <v/>
      </c>
      <c r="M1102" s="7">
        <f>MAR1!$B$7+MAR1!$C$7*COS(2*PI()*$C1102/365)+MAR1!$D$7*SIN(2*PI()*$C1102/365)</f>
        <v/>
      </c>
      <c r="N1102" s="7">
        <f>F1102-K1102</f>
        <v/>
      </c>
      <c r="O1102" s="7">
        <f>G1102-L1102</f>
        <v/>
      </c>
      <c r="P1102" s="7">
        <f>H1102-M1102</f>
        <v/>
      </c>
      <c r="Q1102" s="7">
        <f>IF($I1102=1,(N1102-MAR1!$B$11)/MAR1!$D$11,(N1102-MAR1!$C$11)/MAR1!$E$11)</f>
        <v/>
      </c>
      <c r="R1102" s="7">
        <f>IF($I1102=1,(O1102-MAR1!$B$12)/MAR1!$D$12,(O1102-MAR1!$C$12)/MAR1!$E$12)</f>
        <v/>
      </c>
      <c r="S1102" s="7">
        <f>IF($I1102=1,(P1102-MAR1!$B$13)/MAR1!$D$13,(P1102-MAR1!$C$13)/MAR1!$E$13)</f>
        <v/>
      </c>
      <c r="U1102" s="5" t="n">
        <v>1101</v>
      </c>
      <c r="V1102" s="5" t="n">
        <v>0.332781</v>
      </c>
      <c r="W1102" s="5" t="n">
        <v>0.287581</v>
      </c>
      <c r="X1102" s="5" t="n">
        <v>0.068063</v>
      </c>
      <c r="Y1102" s="5" t="n">
        <v>0.355192</v>
      </c>
      <c r="Z1102" s="5" t="n">
        <v>0.922523</v>
      </c>
    </row>
    <row r="1103">
      <c r="A1103" s="5" t="n">
        <v>1102</v>
      </c>
      <c r="B1103" s="5" t="n">
        <v>4</v>
      </c>
      <c r="C1103" s="5" t="n">
        <v>7</v>
      </c>
      <c r="D1103" s="5" t="n">
        <v>1</v>
      </c>
      <c r="E1103" s="5" t="n">
        <v>0</v>
      </c>
      <c r="F1103" s="5" t="n">
        <v>30</v>
      </c>
      <c r="G1103" s="5" t="n">
        <v>11.7</v>
      </c>
      <c r="H1103" s="5" t="n">
        <v>14.69</v>
      </c>
      <c r="I1103" s="6">
        <f>IF(E1103&gt;=Markov!$B$3,1,0)</f>
        <v/>
      </c>
      <c r="J1103" s="6">
        <f>I1102</f>
        <v/>
      </c>
      <c r="K1103" s="7">
        <f>MAR1!$B$5+MAR1!$C$5*COS(2*PI()*$C1103/365)+MAR1!$D$5*SIN(2*PI()*$C1103/365)</f>
        <v/>
      </c>
      <c r="L1103" s="7">
        <f>MAR1!$B$6+MAR1!$C$6*COS(2*PI()*$C1103/365)+MAR1!$D$6*SIN(2*PI()*$C1103/365)</f>
        <v/>
      </c>
      <c r="M1103" s="7">
        <f>MAR1!$B$7+MAR1!$C$7*COS(2*PI()*$C1103/365)+MAR1!$D$7*SIN(2*PI()*$C1103/365)</f>
        <v/>
      </c>
      <c r="N1103" s="7">
        <f>F1103-K1103</f>
        <v/>
      </c>
      <c r="O1103" s="7">
        <f>G1103-L1103</f>
        <v/>
      </c>
      <c r="P1103" s="7">
        <f>H1103-M1103</f>
        <v/>
      </c>
      <c r="Q1103" s="7">
        <f>IF($I1103=1,(N1103-MAR1!$B$11)/MAR1!$D$11,(N1103-MAR1!$C$11)/MAR1!$E$11)</f>
        <v/>
      </c>
      <c r="R1103" s="7">
        <f>IF($I1103=1,(O1103-MAR1!$B$12)/MAR1!$D$12,(O1103-MAR1!$C$12)/MAR1!$E$12)</f>
        <v/>
      </c>
      <c r="S1103" s="7">
        <f>IF($I1103=1,(P1103-MAR1!$B$13)/MAR1!$D$13,(P1103-MAR1!$C$13)/MAR1!$E$13)</f>
        <v/>
      </c>
      <c r="U1103" s="5" t="n">
        <v>1102</v>
      </c>
      <c r="V1103" s="5" t="n">
        <v>0.384151</v>
      </c>
      <c r="W1103" s="5" t="n">
        <v>0.723236</v>
      </c>
      <c r="X1103" s="5" t="n">
        <v>0.173544</v>
      </c>
      <c r="Y1103" s="5" t="n">
        <v>0.257968</v>
      </c>
      <c r="Z1103" s="5" t="n">
        <v>0.158051</v>
      </c>
    </row>
    <row r="1104">
      <c r="A1104" s="5" t="n">
        <v>1103</v>
      </c>
      <c r="B1104" s="5" t="n">
        <v>4</v>
      </c>
      <c r="C1104" s="5" t="n">
        <v>8</v>
      </c>
      <c r="D1104" s="5" t="n">
        <v>1</v>
      </c>
      <c r="E1104" s="5" t="n">
        <v>0</v>
      </c>
      <c r="F1104" s="5" t="n">
        <v>29.1</v>
      </c>
      <c r="G1104" s="5" t="n">
        <v>13.5</v>
      </c>
      <c r="H1104" s="5" t="n">
        <v>13.08</v>
      </c>
      <c r="I1104" s="6">
        <f>IF(E1104&gt;=Markov!$B$3,1,0)</f>
        <v/>
      </c>
      <c r="J1104" s="6">
        <f>I1103</f>
        <v/>
      </c>
      <c r="K1104" s="7">
        <f>MAR1!$B$5+MAR1!$C$5*COS(2*PI()*$C1104/365)+MAR1!$D$5*SIN(2*PI()*$C1104/365)</f>
        <v/>
      </c>
      <c r="L1104" s="7">
        <f>MAR1!$B$6+MAR1!$C$6*COS(2*PI()*$C1104/365)+MAR1!$D$6*SIN(2*PI()*$C1104/365)</f>
        <v/>
      </c>
      <c r="M1104" s="7">
        <f>MAR1!$B$7+MAR1!$C$7*COS(2*PI()*$C1104/365)+MAR1!$D$7*SIN(2*PI()*$C1104/365)</f>
        <v/>
      </c>
      <c r="N1104" s="7">
        <f>F1104-K1104</f>
        <v/>
      </c>
      <c r="O1104" s="7">
        <f>G1104-L1104</f>
        <v/>
      </c>
      <c r="P1104" s="7">
        <f>H1104-M1104</f>
        <v/>
      </c>
      <c r="Q1104" s="7">
        <f>IF($I1104=1,(N1104-MAR1!$B$11)/MAR1!$D$11,(N1104-MAR1!$C$11)/MAR1!$E$11)</f>
        <v/>
      </c>
      <c r="R1104" s="7">
        <f>IF($I1104=1,(O1104-MAR1!$B$12)/MAR1!$D$12,(O1104-MAR1!$C$12)/MAR1!$E$12)</f>
        <v/>
      </c>
      <c r="S1104" s="7">
        <f>IF($I1104=1,(P1104-MAR1!$B$13)/MAR1!$D$13,(P1104-MAR1!$C$13)/MAR1!$E$13)</f>
        <v/>
      </c>
      <c r="U1104" s="5" t="n">
        <v>1103</v>
      </c>
      <c r="V1104" s="5" t="n">
        <v>0.955622</v>
      </c>
      <c r="W1104" s="5" t="n">
        <v>0.991026</v>
      </c>
      <c r="X1104" s="5" t="n">
        <v>0.900519</v>
      </c>
      <c r="Y1104" s="5" t="n">
        <v>0.628036</v>
      </c>
      <c r="Z1104" s="5" t="n">
        <v>0.20502</v>
      </c>
    </row>
    <row r="1105">
      <c r="A1105" s="5" t="n">
        <v>1104</v>
      </c>
      <c r="B1105" s="5" t="n">
        <v>4</v>
      </c>
      <c r="C1105" s="5" t="n">
        <v>9</v>
      </c>
      <c r="D1105" s="5" t="n">
        <v>1</v>
      </c>
      <c r="E1105" s="5" t="n">
        <v>0.9</v>
      </c>
      <c r="F1105" s="5" t="n">
        <v>27.8</v>
      </c>
      <c r="G1105" s="5" t="n">
        <v>13.8</v>
      </c>
      <c r="H1105" s="5" t="n">
        <v>7.77</v>
      </c>
      <c r="I1105" s="6">
        <f>IF(E1105&gt;=Markov!$B$3,1,0)</f>
        <v/>
      </c>
      <c r="J1105" s="6">
        <f>I1104</f>
        <v/>
      </c>
      <c r="K1105" s="7">
        <f>MAR1!$B$5+MAR1!$C$5*COS(2*PI()*$C1105/365)+MAR1!$D$5*SIN(2*PI()*$C1105/365)</f>
        <v/>
      </c>
      <c r="L1105" s="7">
        <f>MAR1!$B$6+MAR1!$C$6*COS(2*PI()*$C1105/365)+MAR1!$D$6*SIN(2*PI()*$C1105/365)</f>
        <v/>
      </c>
      <c r="M1105" s="7">
        <f>MAR1!$B$7+MAR1!$C$7*COS(2*PI()*$C1105/365)+MAR1!$D$7*SIN(2*PI()*$C1105/365)</f>
        <v/>
      </c>
      <c r="N1105" s="7">
        <f>F1105-K1105</f>
        <v/>
      </c>
      <c r="O1105" s="7">
        <f>G1105-L1105</f>
        <v/>
      </c>
      <c r="P1105" s="7">
        <f>H1105-M1105</f>
        <v/>
      </c>
      <c r="Q1105" s="7">
        <f>IF($I1105=1,(N1105-MAR1!$B$11)/MAR1!$D$11,(N1105-MAR1!$C$11)/MAR1!$E$11)</f>
        <v/>
      </c>
      <c r="R1105" s="7">
        <f>IF($I1105=1,(O1105-MAR1!$B$12)/MAR1!$D$12,(O1105-MAR1!$C$12)/MAR1!$E$12)</f>
        <v/>
      </c>
      <c r="S1105" s="7">
        <f>IF($I1105=1,(P1105-MAR1!$B$13)/MAR1!$D$13,(P1105-MAR1!$C$13)/MAR1!$E$13)</f>
        <v/>
      </c>
      <c r="U1105" s="5" t="n">
        <v>1104</v>
      </c>
      <c r="V1105" s="5" t="n">
        <v>0.854212</v>
      </c>
      <c r="W1105" s="5" t="n">
        <v>0.672174</v>
      </c>
      <c r="X1105" s="5" t="n">
        <v>0.780844</v>
      </c>
      <c r="Y1105" s="5" t="n">
        <v>0.367747</v>
      </c>
      <c r="Z1105" s="5" t="n">
        <v>0.813204</v>
      </c>
    </row>
    <row r="1106">
      <c r="A1106" s="5" t="n">
        <v>1105</v>
      </c>
      <c r="B1106" s="5" t="n">
        <v>4</v>
      </c>
      <c r="C1106" s="5" t="n">
        <v>10</v>
      </c>
      <c r="D1106" s="5" t="n">
        <v>1</v>
      </c>
      <c r="E1106" s="5" t="n">
        <v>0</v>
      </c>
      <c r="F1106" s="5" t="n">
        <v>33.5</v>
      </c>
      <c r="G1106" s="5" t="n">
        <v>14.8</v>
      </c>
      <c r="H1106" s="5" t="n">
        <v>14.99</v>
      </c>
      <c r="I1106" s="6">
        <f>IF(E1106&gt;=Markov!$B$3,1,0)</f>
        <v/>
      </c>
      <c r="J1106" s="6">
        <f>I1105</f>
        <v/>
      </c>
      <c r="K1106" s="7">
        <f>MAR1!$B$5+MAR1!$C$5*COS(2*PI()*$C1106/365)+MAR1!$D$5*SIN(2*PI()*$C1106/365)</f>
        <v/>
      </c>
      <c r="L1106" s="7">
        <f>MAR1!$B$6+MAR1!$C$6*COS(2*PI()*$C1106/365)+MAR1!$D$6*SIN(2*PI()*$C1106/365)</f>
        <v/>
      </c>
      <c r="M1106" s="7">
        <f>MAR1!$B$7+MAR1!$C$7*COS(2*PI()*$C1106/365)+MAR1!$D$7*SIN(2*PI()*$C1106/365)</f>
        <v/>
      </c>
      <c r="N1106" s="7">
        <f>F1106-K1106</f>
        <v/>
      </c>
      <c r="O1106" s="7">
        <f>G1106-L1106</f>
        <v/>
      </c>
      <c r="P1106" s="7">
        <f>H1106-M1106</f>
        <v/>
      </c>
      <c r="Q1106" s="7">
        <f>IF($I1106=1,(N1106-MAR1!$B$11)/MAR1!$D$11,(N1106-MAR1!$C$11)/MAR1!$E$11)</f>
        <v/>
      </c>
      <c r="R1106" s="7">
        <f>IF($I1106=1,(O1106-MAR1!$B$12)/MAR1!$D$12,(O1106-MAR1!$C$12)/MAR1!$E$12)</f>
        <v/>
      </c>
      <c r="S1106" s="7">
        <f>IF($I1106=1,(P1106-MAR1!$B$13)/MAR1!$D$13,(P1106-MAR1!$C$13)/MAR1!$E$13)</f>
        <v/>
      </c>
      <c r="U1106" s="5" t="n">
        <v>1105</v>
      </c>
      <c r="V1106" s="5" t="n">
        <v>0.332255</v>
      </c>
      <c r="W1106" s="5" t="n">
        <v>0.474159</v>
      </c>
      <c r="X1106" s="5" t="n">
        <v>0.244103</v>
      </c>
      <c r="Y1106" s="5" t="n">
        <v>0.376344</v>
      </c>
      <c r="Z1106" s="5" t="n">
        <v>0.8224320000000001</v>
      </c>
    </row>
    <row r="1107">
      <c r="A1107" s="5" t="n">
        <v>1106</v>
      </c>
      <c r="B1107" s="5" t="n">
        <v>4</v>
      </c>
      <c r="C1107" s="5" t="n">
        <v>11</v>
      </c>
      <c r="D1107" s="5" t="n">
        <v>1</v>
      </c>
      <c r="E1107" s="5" t="n">
        <v>0</v>
      </c>
      <c r="F1107" s="5" t="n">
        <v>33.1</v>
      </c>
      <c r="G1107" s="5" t="n">
        <v>15.8</v>
      </c>
      <c r="H1107" s="5" t="n">
        <v>18.6</v>
      </c>
      <c r="I1107" s="6">
        <f>IF(E1107&gt;=Markov!$B$3,1,0)</f>
        <v/>
      </c>
      <c r="J1107" s="6">
        <f>I1106</f>
        <v/>
      </c>
      <c r="K1107" s="7">
        <f>MAR1!$B$5+MAR1!$C$5*COS(2*PI()*$C1107/365)+MAR1!$D$5*SIN(2*PI()*$C1107/365)</f>
        <v/>
      </c>
      <c r="L1107" s="7">
        <f>MAR1!$B$6+MAR1!$C$6*COS(2*PI()*$C1107/365)+MAR1!$D$6*SIN(2*PI()*$C1107/365)</f>
        <v/>
      </c>
      <c r="M1107" s="7">
        <f>MAR1!$B$7+MAR1!$C$7*COS(2*PI()*$C1107/365)+MAR1!$D$7*SIN(2*PI()*$C1107/365)</f>
        <v/>
      </c>
      <c r="N1107" s="7">
        <f>F1107-K1107</f>
        <v/>
      </c>
      <c r="O1107" s="7">
        <f>G1107-L1107</f>
        <v/>
      </c>
      <c r="P1107" s="7">
        <f>H1107-M1107</f>
        <v/>
      </c>
      <c r="Q1107" s="7">
        <f>IF($I1107=1,(N1107-MAR1!$B$11)/MAR1!$D$11,(N1107-MAR1!$C$11)/MAR1!$E$11)</f>
        <v/>
      </c>
      <c r="R1107" s="7">
        <f>IF($I1107=1,(O1107-MAR1!$B$12)/MAR1!$D$12,(O1107-MAR1!$C$12)/MAR1!$E$12)</f>
        <v/>
      </c>
      <c r="S1107" s="7">
        <f>IF($I1107=1,(P1107-MAR1!$B$13)/MAR1!$D$13,(P1107-MAR1!$C$13)/MAR1!$E$13)</f>
        <v/>
      </c>
      <c r="U1107" s="5" t="n">
        <v>1106</v>
      </c>
      <c r="V1107" s="5" t="n">
        <v>0.479872</v>
      </c>
      <c r="W1107" s="5" t="n">
        <v>0.849404</v>
      </c>
      <c r="X1107" s="5" t="n">
        <v>0.532756</v>
      </c>
      <c r="Y1107" s="5" t="n">
        <v>0.117848</v>
      </c>
      <c r="Z1107" s="5" t="n">
        <v>0.927101</v>
      </c>
    </row>
    <row r="1108">
      <c r="A1108" s="5" t="n">
        <v>1107</v>
      </c>
      <c r="B1108" s="5" t="n">
        <v>4</v>
      </c>
      <c r="C1108" s="5" t="n">
        <v>12</v>
      </c>
      <c r="D1108" s="5" t="n">
        <v>1</v>
      </c>
      <c r="E1108" s="5" t="n">
        <v>0</v>
      </c>
      <c r="F1108" s="5" t="n">
        <v>32.5</v>
      </c>
      <c r="G1108" s="5" t="n">
        <v>16.6</v>
      </c>
      <c r="H1108" s="5" t="n">
        <v>20.05</v>
      </c>
      <c r="I1108" s="6">
        <f>IF(E1108&gt;=Markov!$B$3,1,0)</f>
        <v/>
      </c>
      <c r="J1108" s="6">
        <f>I1107</f>
        <v/>
      </c>
      <c r="K1108" s="7">
        <f>MAR1!$B$5+MAR1!$C$5*COS(2*PI()*$C1108/365)+MAR1!$D$5*SIN(2*PI()*$C1108/365)</f>
        <v/>
      </c>
      <c r="L1108" s="7">
        <f>MAR1!$B$6+MAR1!$C$6*COS(2*PI()*$C1108/365)+MAR1!$D$6*SIN(2*PI()*$C1108/365)</f>
        <v/>
      </c>
      <c r="M1108" s="7">
        <f>MAR1!$B$7+MAR1!$C$7*COS(2*PI()*$C1108/365)+MAR1!$D$7*SIN(2*PI()*$C1108/365)</f>
        <v/>
      </c>
      <c r="N1108" s="7">
        <f>F1108-K1108</f>
        <v/>
      </c>
      <c r="O1108" s="7">
        <f>G1108-L1108</f>
        <v/>
      </c>
      <c r="P1108" s="7">
        <f>H1108-M1108</f>
        <v/>
      </c>
      <c r="Q1108" s="7">
        <f>IF($I1108=1,(N1108-MAR1!$B$11)/MAR1!$D$11,(N1108-MAR1!$C$11)/MAR1!$E$11)</f>
        <v/>
      </c>
      <c r="R1108" s="7">
        <f>IF($I1108=1,(O1108-MAR1!$B$12)/MAR1!$D$12,(O1108-MAR1!$C$12)/MAR1!$E$12)</f>
        <v/>
      </c>
      <c r="S1108" s="7">
        <f>IF($I1108=1,(P1108-MAR1!$B$13)/MAR1!$D$13,(P1108-MAR1!$C$13)/MAR1!$E$13)</f>
        <v/>
      </c>
      <c r="U1108" s="5" t="n">
        <v>1107</v>
      </c>
      <c r="V1108" s="5" t="n">
        <v>0.378636</v>
      </c>
      <c r="W1108" s="5" t="n">
        <v>0.638074</v>
      </c>
      <c r="X1108" s="5" t="n">
        <v>0.489397</v>
      </c>
      <c r="Y1108" s="5" t="n">
        <v>0.542011</v>
      </c>
      <c r="Z1108" s="5" t="n">
        <v>0.471749</v>
      </c>
    </row>
    <row r="1109">
      <c r="A1109" s="5" t="n">
        <v>1108</v>
      </c>
      <c r="B1109" s="5" t="n">
        <v>4</v>
      </c>
      <c r="C1109" s="5" t="n">
        <v>13</v>
      </c>
      <c r="D1109" s="5" t="n">
        <v>1</v>
      </c>
      <c r="E1109" s="5" t="n">
        <v>0</v>
      </c>
      <c r="F1109" s="5" t="n">
        <v>31.6</v>
      </c>
      <c r="G1109" s="5" t="n">
        <v>15.3</v>
      </c>
      <c r="H1109" s="5" t="n">
        <v>13.37</v>
      </c>
      <c r="I1109" s="6">
        <f>IF(E1109&gt;=Markov!$B$3,1,0)</f>
        <v/>
      </c>
      <c r="J1109" s="6">
        <f>I1108</f>
        <v/>
      </c>
      <c r="K1109" s="7">
        <f>MAR1!$B$5+MAR1!$C$5*COS(2*PI()*$C1109/365)+MAR1!$D$5*SIN(2*PI()*$C1109/365)</f>
        <v/>
      </c>
      <c r="L1109" s="7">
        <f>MAR1!$B$6+MAR1!$C$6*COS(2*PI()*$C1109/365)+MAR1!$D$6*SIN(2*PI()*$C1109/365)</f>
        <v/>
      </c>
      <c r="M1109" s="7">
        <f>MAR1!$B$7+MAR1!$C$7*COS(2*PI()*$C1109/365)+MAR1!$D$7*SIN(2*PI()*$C1109/365)</f>
        <v/>
      </c>
      <c r="N1109" s="7">
        <f>F1109-K1109</f>
        <v/>
      </c>
      <c r="O1109" s="7">
        <f>G1109-L1109</f>
        <v/>
      </c>
      <c r="P1109" s="7">
        <f>H1109-M1109</f>
        <v/>
      </c>
      <c r="Q1109" s="7">
        <f>IF($I1109=1,(N1109-MAR1!$B$11)/MAR1!$D$11,(N1109-MAR1!$C$11)/MAR1!$E$11)</f>
        <v/>
      </c>
      <c r="R1109" s="7">
        <f>IF($I1109=1,(O1109-MAR1!$B$12)/MAR1!$D$12,(O1109-MAR1!$C$12)/MAR1!$E$12)</f>
        <v/>
      </c>
      <c r="S1109" s="7">
        <f>IF($I1109=1,(P1109-MAR1!$B$13)/MAR1!$D$13,(P1109-MAR1!$C$13)/MAR1!$E$13)</f>
        <v/>
      </c>
      <c r="U1109" s="5" t="n">
        <v>1108</v>
      </c>
      <c r="V1109" s="5" t="n">
        <v>0.020675</v>
      </c>
      <c r="W1109" s="5" t="n">
        <v>0.138917</v>
      </c>
      <c r="X1109" s="5" t="n">
        <v>0.93831</v>
      </c>
      <c r="Y1109" s="5" t="n">
        <v>0.08587500000000001</v>
      </c>
      <c r="Z1109" s="5" t="n">
        <v>0.115315</v>
      </c>
    </row>
    <row r="1110">
      <c r="A1110" s="5" t="n">
        <v>1109</v>
      </c>
      <c r="B1110" s="5" t="n">
        <v>4</v>
      </c>
      <c r="C1110" s="5" t="n">
        <v>14</v>
      </c>
      <c r="D1110" s="5" t="n">
        <v>1</v>
      </c>
      <c r="E1110" s="5" t="n">
        <v>0</v>
      </c>
      <c r="F1110" s="5" t="n">
        <v>31.2</v>
      </c>
      <c r="G1110" s="5" t="n">
        <v>17.3</v>
      </c>
      <c r="H1110" s="5" t="n">
        <v>15.86</v>
      </c>
      <c r="I1110" s="6">
        <f>IF(E1110&gt;=Markov!$B$3,1,0)</f>
        <v/>
      </c>
      <c r="J1110" s="6">
        <f>I1109</f>
        <v/>
      </c>
      <c r="K1110" s="7">
        <f>MAR1!$B$5+MAR1!$C$5*COS(2*PI()*$C1110/365)+MAR1!$D$5*SIN(2*PI()*$C1110/365)</f>
        <v/>
      </c>
      <c r="L1110" s="7">
        <f>MAR1!$B$6+MAR1!$C$6*COS(2*PI()*$C1110/365)+MAR1!$D$6*SIN(2*PI()*$C1110/365)</f>
        <v/>
      </c>
      <c r="M1110" s="7">
        <f>MAR1!$B$7+MAR1!$C$7*COS(2*PI()*$C1110/365)+MAR1!$D$7*SIN(2*PI()*$C1110/365)</f>
        <v/>
      </c>
      <c r="N1110" s="7">
        <f>F1110-K1110</f>
        <v/>
      </c>
      <c r="O1110" s="7">
        <f>G1110-L1110</f>
        <v/>
      </c>
      <c r="P1110" s="7">
        <f>H1110-M1110</f>
        <v/>
      </c>
      <c r="Q1110" s="7">
        <f>IF($I1110=1,(N1110-MAR1!$B$11)/MAR1!$D$11,(N1110-MAR1!$C$11)/MAR1!$E$11)</f>
        <v/>
      </c>
      <c r="R1110" s="7">
        <f>IF($I1110=1,(O1110-MAR1!$B$12)/MAR1!$D$12,(O1110-MAR1!$C$12)/MAR1!$E$12)</f>
        <v/>
      </c>
      <c r="S1110" s="7">
        <f>IF($I1110=1,(P1110-MAR1!$B$13)/MAR1!$D$13,(P1110-MAR1!$C$13)/MAR1!$E$13)</f>
        <v/>
      </c>
      <c r="U1110" s="5" t="n">
        <v>1109</v>
      </c>
      <c r="V1110" s="5" t="n">
        <v>0.911523</v>
      </c>
      <c r="W1110" s="5" t="n">
        <v>0.31774</v>
      </c>
      <c r="X1110" s="5" t="n">
        <v>0.6881890000000001</v>
      </c>
      <c r="Y1110" s="5" t="n">
        <v>0.229902</v>
      </c>
      <c r="Z1110" s="5" t="n">
        <v>0.394568</v>
      </c>
    </row>
    <row r="1111">
      <c r="A1111" s="5" t="n">
        <v>1110</v>
      </c>
      <c r="B1111" s="5" t="n">
        <v>4</v>
      </c>
      <c r="C1111" s="5" t="n">
        <v>15</v>
      </c>
      <c r="D1111" s="5" t="n">
        <v>1</v>
      </c>
      <c r="E1111" s="5" t="n">
        <v>4.2</v>
      </c>
      <c r="F1111" s="5" t="n">
        <v>25.9</v>
      </c>
      <c r="G1111" s="5" t="n">
        <v>14.3</v>
      </c>
      <c r="H1111" s="5" t="n">
        <v>9.390000000000001</v>
      </c>
      <c r="I1111" s="6">
        <f>IF(E1111&gt;=Markov!$B$3,1,0)</f>
        <v/>
      </c>
      <c r="J1111" s="6">
        <f>I1110</f>
        <v/>
      </c>
      <c r="K1111" s="7">
        <f>MAR1!$B$5+MAR1!$C$5*COS(2*PI()*$C1111/365)+MAR1!$D$5*SIN(2*PI()*$C1111/365)</f>
        <v/>
      </c>
      <c r="L1111" s="7">
        <f>MAR1!$B$6+MAR1!$C$6*COS(2*PI()*$C1111/365)+MAR1!$D$6*SIN(2*PI()*$C1111/365)</f>
        <v/>
      </c>
      <c r="M1111" s="7">
        <f>MAR1!$B$7+MAR1!$C$7*COS(2*PI()*$C1111/365)+MAR1!$D$7*SIN(2*PI()*$C1111/365)</f>
        <v/>
      </c>
      <c r="N1111" s="7">
        <f>F1111-K1111</f>
        <v/>
      </c>
      <c r="O1111" s="7">
        <f>G1111-L1111</f>
        <v/>
      </c>
      <c r="P1111" s="7">
        <f>H1111-M1111</f>
        <v/>
      </c>
      <c r="Q1111" s="7">
        <f>IF($I1111=1,(N1111-MAR1!$B$11)/MAR1!$D$11,(N1111-MAR1!$C$11)/MAR1!$E$11)</f>
        <v/>
      </c>
      <c r="R1111" s="7">
        <f>IF($I1111=1,(O1111-MAR1!$B$12)/MAR1!$D$12,(O1111-MAR1!$C$12)/MAR1!$E$12)</f>
        <v/>
      </c>
      <c r="S1111" s="7">
        <f>IF($I1111=1,(P1111-MAR1!$B$13)/MAR1!$D$13,(P1111-MAR1!$C$13)/MAR1!$E$13)</f>
        <v/>
      </c>
      <c r="U1111" s="5" t="n">
        <v>1110</v>
      </c>
      <c r="V1111" s="5" t="n">
        <v>0.040534</v>
      </c>
      <c r="W1111" s="5" t="n">
        <v>0.497055</v>
      </c>
      <c r="X1111" s="5" t="n">
        <v>0.023859</v>
      </c>
      <c r="Y1111" s="5" t="n">
        <v>0.858493</v>
      </c>
      <c r="Z1111" s="5" t="n">
        <v>0.518155</v>
      </c>
    </row>
    <row r="1112">
      <c r="A1112" s="5" t="n">
        <v>1111</v>
      </c>
      <c r="B1112" s="5" t="n">
        <v>4</v>
      </c>
      <c r="C1112" s="5" t="n">
        <v>16</v>
      </c>
      <c r="D1112" s="5" t="n">
        <v>1</v>
      </c>
      <c r="E1112" s="5" t="n">
        <v>0</v>
      </c>
      <c r="F1112" s="5" t="n">
        <v>27.7</v>
      </c>
      <c r="G1112" s="5" t="n">
        <v>13</v>
      </c>
      <c r="H1112" s="5" t="n">
        <v>12.83</v>
      </c>
      <c r="I1112" s="6">
        <f>IF(E1112&gt;=Markov!$B$3,1,0)</f>
        <v/>
      </c>
      <c r="J1112" s="6">
        <f>I1111</f>
        <v/>
      </c>
      <c r="K1112" s="7">
        <f>MAR1!$B$5+MAR1!$C$5*COS(2*PI()*$C1112/365)+MAR1!$D$5*SIN(2*PI()*$C1112/365)</f>
        <v/>
      </c>
      <c r="L1112" s="7">
        <f>MAR1!$B$6+MAR1!$C$6*COS(2*PI()*$C1112/365)+MAR1!$D$6*SIN(2*PI()*$C1112/365)</f>
        <v/>
      </c>
      <c r="M1112" s="7">
        <f>MAR1!$B$7+MAR1!$C$7*COS(2*PI()*$C1112/365)+MAR1!$D$7*SIN(2*PI()*$C1112/365)</f>
        <v/>
      </c>
      <c r="N1112" s="7">
        <f>F1112-K1112</f>
        <v/>
      </c>
      <c r="O1112" s="7">
        <f>G1112-L1112</f>
        <v/>
      </c>
      <c r="P1112" s="7">
        <f>H1112-M1112</f>
        <v/>
      </c>
      <c r="Q1112" s="7">
        <f>IF($I1112=1,(N1112-MAR1!$B$11)/MAR1!$D$11,(N1112-MAR1!$C$11)/MAR1!$E$11)</f>
        <v/>
      </c>
      <c r="R1112" s="7">
        <f>IF($I1112=1,(O1112-MAR1!$B$12)/MAR1!$D$12,(O1112-MAR1!$C$12)/MAR1!$E$12)</f>
        <v/>
      </c>
      <c r="S1112" s="7">
        <f>IF($I1112=1,(P1112-MAR1!$B$13)/MAR1!$D$13,(P1112-MAR1!$C$13)/MAR1!$E$13)</f>
        <v/>
      </c>
      <c r="U1112" s="5" t="n">
        <v>1111</v>
      </c>
      <c r="V1112" s="5" t="n">
        <v>0.697107</v>
      </c>
      <c r="W1112" s="5" t="n">
        <v>0.301808</v>
      </c>
      <c r="X1112" s="5" t="n">
        <v>0.83149</v>
      </c>
      <c r="Y1112" s="5" t="n">
        <v>0.669443</v>
      </c>
      <c r="Z1112" s="5" t="n">
        <v>0.241853</v>
      </c>
    </row>
    <row r="1113">
      <c r="A1113" s="5" t="n">
        <v>1112</v>
      </c>
      <c r="B1113" s="5" t="n">
        <v>4</v>
      </c>
      <c r="C1113" s="5" t="n">
        <v>17</v>
      </c>
      <c r="D1113" s="5" t="n">
        <v>1</v>
      </c>
      <c r="E1113" s="5" t="n">
        <v>0</v>
      </c>
      <c r="F1113" s="5" t="n">
        <v>26.6</v>
      </c>
      <c r="G1113" s="5" t="n">
        <v>13.4</v>
      </c>
      <c r="H1113" s="5" t="n">
        <v>6.06</v>
      </c>
      <c r="I1113" s="6">
        <f>IF(E1113&gt;=Markov!$B$3,1,0)</f>
        <v/>
      </c>
      <c r="J1113" s="6">
        <f>I1112</f>
        <v/>
      </c>
      <c r="K1113" s="7">
        <f>MAR1!$B$5+MAR1!$C$5*COS(2*PI()*$C1113/365)+MAR1!$D$5*SIN(2*PI()*$C1113/365)</f>
        <v/>
      </c>
      <c r="L1113" s="7">
        <f>MAR1!$B$6+MAR1!$C$6*COS(2*PI()*$C1113/365)+MAR1!$D$6*SIN(2*PI()*$C1113/365)</f>
        <v/>
      </c>
      <c r="M1113" s="7">
        <f>MAR1!$B$7+MAR1!$C$7*COS(2*PI()*$C1113/365)+MAR1!$D$7*SIN(2*PI()*$C1113/365)</f>
        <v/>
      </c>
      <c r="N1113" s="7">
        <f>F1113-K1113</f>
        <v/>
      </c>
      <c r="O1113" s="7">
        <f>G1113-L1113</f>
        <v/>
      </c>
      <c r="P1113" s="7">
        <f>H1113-M1113</f>
        <v/>
      </c>
      <c r="Q1113" s="7">
        <f>IF($I1113=1,(N1113-MAR1!$B$11)/MAR1!$D$11,(N1113-MAR1!$C$11)/MAR1!$E$11)</f>
        <v/>
      </c>
      <c r="R1113" s="7">
        <f>IF($I1113=1,(O1113-MAR1!$B$12)/MAR1!$D$12,(O1113-MAR1!$C$12)/MAR1!$E$12)</f>
        <v/>
      </c>
      <c r="S1113" s="7">
        <f>IF($I1113=1,(P1113-MAR1!$B$13)/MAR1!$D$13,(P1113-MAR1!$C$13)/MAR1!$E$13)</f>
        <v/>
      </c>
      <c r="U1113" s="5" t="n">
        <v>1112</v>
      </c>
      <c r="V1113" s="5" t="n">
        <v>0.852129</v>
      </c>
      <c r="W1113" s="5" t="n">
        <v>0.361068</v>
      </c>
      <c r="X1113" s="5" t="n">
        <v>0.714421</v>
      </c>
      <c r="Y1113" s="5" t="n">
        <v>0.213145</v>
      </c>
      <c r="Z1113" s="5" t="n">
        <v>0.374645</v>
      </c>
    </row>
    <row r="1114">
      <c r="A1114" s="5" t="n">
        <v>1113</v>
      </c>
      <c r="B1114" s="5" t="n">
        <v>4</v>
      </c>
      <c r="C1114" s="5" t="n">
        <v>18</v>
      </c>
      <c r="D1114" s="5" t="n">
        <v>1</v>
      </c>
      <c r="E1114" s="5" t="n">
        <v>0</v>
      </c>
      <c r="F1114" s="5" t="n">
        <v>29.4</v>
      </c>
      <c r="G1114" s="5" t="n">
        <v>16.1</v>
      </c>
      <c r="H1114" s="5" t="n">
        <v>11.98</v>
      </c>
      <c r="I1114" s="6">
        <f>IF(E1114&gt;=Markov!$B$3,1,0)</f>
        <v/>
      </c>
      <c r="J1114" s="6">
        <f>I1113</f>
        <v/>
      </c>
      <c r="K1114" s="7">
        <f>MAR1!$B$5+MAR1!$C$5*COS(2*PI()*$C1114/365)+MAR1!$D$5*SIN(2*PI()*$C1114/365)</f>
        <v/>
      </c>
      <c r="L1114" s="7">
        <f>MAR1!$B$6+MAR1!$C$6*COS(2*PI()*$C1114/365)+MAR1!$D$6*SIN(2*PI()*$C1114/365)</f>
        <v/>
      </c>
      <c r="M1114" s="7">
        <f>MAR1!$B$7+MAR1!$C$7*COS(2*PI()*$C1114/365)+MAR1!$D$7*SIN(2*PI()*$C1114/365)</f>
        <v/>
      </c>
      <c r="N1114" s="7">
        <f>F1114-K1114</f>
        <v/>
      </c>
      <c r="O1114" s="7">
        <f>G1114-L1114</f>
        <v/>
      </c>
      <c r="P1114" s="7">
        <f>H1114-M1114</f>
        <v/>
      </c>
      <c r="Q1114" s="7">
        <f>IF($I1114=1,(N1114-MAR1!$B$11)/MAR1!$D$11,(N1114-MAR1!$C$11)/MAR1!$E$11)</f>
        <v/>
      </c>
      <c r="R1114" s="7">
        <f>IF($I1114=1,(O1114-MAR1!$B$12)/MAR1!$D$12,(O1114-MAR1!$C$12)/MAR1!$E$12)</f>
        <v/>
      </c>
      <c r="S1114" s="7">
        <f>IF($I1114=1,(P1114-MAR1!$B$13)/MAR1!$D$13,(P1114-MAR1!$C$13)/MAR1!$E$13)</f>
        <v/>
      </c>
      <c r="U1114" s="5" t="n">
        <v>1113</v>
      </c>
      <c r="V1114" s="5" t="n">
        <v>0.596423</v>
      </c>
      <c r="W1114" s="5" t="n">
        <v>0.080868</v>
      </c>
      <c r="X1114" s="5" t="n">
        <v>0.378787</v>
      </c>
      <c r="Y1114" s="5" t="n">
        <v>0.994346</v>
      </c>
      <c r="Z1114" s="5" t="n">
        <v>0.195923</v>
      </c>
    </row>
    <row r="1115">
      <c r="A1115" s="5" t="n">
        <v>1114</v>
      </c>
      <c r="B1115" s="5" t="n">
        <v>4</v>
      </c>
      <c r="C1115" s="5" t="n">
        <v>19</v>
      </c>
      <c r="D1115" s="5" t="n">
        <v>1</v>
      </c>
      <c r="E1115" s="5" t="n">
        <v>0</v>
      </c>
      <c r="F1115" s="5" t="n">
        <v>28.2</v>
      </c>
      <c r="G1115" s="5" t="n">
        <v>16.8</v>
      </c>
      <c r="H1115" s="5" t="n">
        <v>18.12</v>
      </c>
      <c r="I1115" s="6">
        <f>IF(E1115&gt;=Markov!$B$3,1,0)</f>
        <v/>
      </c>
      <c r="J1115" s="6">
        <f>I1114</f>
        <v/>
      </c>
      <c r="K1115" s="7">
        <f>MAR1!$B$5+MAR1!$C$5*COS(2*PI()*$C1115/365)+MAR1!$D$5*SIN(2*PI()*$C1115/365)</f>
        <v/>
      </c>
      <c r="L1115" s="7">
        <f>MAR1!$B$6+MAR1!$C$6*COS(2*PI()*$C1115/365)+MAR1!$D$6*SIN(2*PI()*$C1115/365)</f>
        <v/>
      </c>
      <c r="M1115" s="7">
        <f>MAR1!$B$7+MAR1!$C$7*COS(2*PI()*$C1115/365)+MAR1!$D$7*SIN(2*PI()*$C1115/365)</f>
        <v/>
      </c>
      <c r="N1115" s="7">
        <f>F1115-K1115</f>
        <v/>
      </c>
      <c r="O1115" s="7">
        <f>G1115-L1115</f>
        <v/>
      </c>
      <c r="P1115" s="7">
        <f>H1115-M1115</f>
        <v/>
      </c>
      <c r="Q1115" s="7">
        <f>IF($I1115=1,(N1115-MAR1!$B$11)/MAR1!$D$11,(N1115-MAR1!$C$11)/MAR1!$E$11)</f>
        <v/>
      </c>
      <c r="R1115" s="7">
        <f>IF($I1115=1,(O1115-MAR1!$B$12)/MAR1!$D$12,(O1115-MAR1!$C$12)/MAR1!$E$12)</f>
        <v/>
      </c>
      <c r="S1115" s="7">
        <f>IF($I1115=1,(P1115-MAR1!$B$13)/MAR1!$D$13,(P1115-MAR1!$C$13)/MAR1!$E$13)</f>
        <v/>
      </c>
      <c r="U1115" s="5" t="n">
        <v>1114</v>
      </c>
      <c r="V1115" s="5" t="n">
        <v>0.658016</v>
      </c>
      <c r="W1115" s="5" t="n">
        <v>0.934274</v>
      </c>
      <c r="X1115" s="5" t="n">
        <v>0.7612139999999999</v>
      </c>
      <c r="Y1115" s="5" t="n">
        <v>0.318598</v>
      </c>
      <c r="Z1115" s="5" t="n">
        <v>0.604443</v>
      </c>
    </row>
    <row r="1116">
      <c r="A1116" s="5" t="n">
        <v>1115</v>
      </c>
      <c r="B1116" s="5" t="n">
        <v>4</v>
      </c>
      <c r="C1116" s="5" t="n">
        <v>20</v>
      </c>
      <c r="D1116" s="5" t="n">
        <v>1</v>
      </c>
      <c r="E1116" s="5" t="n">
        <v>0</v>
      </c>
      <c r="F1116" s="5" t="n">
        <v>27.9</v>
      </c>
      <c r="G1116" s="5" t="n">
        <v>15.7</v>
      </c>
      <c r="H1116" s="5" t="n">
        <v>19.39</v>
      </c>
      <c r="I1116" s="6">
        <f>IF(E1116&gt;=Markov!$B$3,1,0)</f>
        <v/>
      </c>
      <c r="J1116" s="6">
        <f>I1115</f>
        <v/>
      </c>
      <c r="K1116" s="7">
        <f>MAR1!$B$5+MAR1!$C$5*COS(2*PI()*$C1116/365)+MAR1!$D$5*SIN(2*PI()*$C1116/365)</f>
        <v/>
      </c>
      <c r="L1116" s="7">
        <f>MAR1!$B$6+MAR1!$C$6*COS(2*PI()*$C1116/365)+MAR1!$D$6*SIN(2*PI()*$C1116/365)</f>
        <v/>
      </c>
      <c r="M1116" s="7">
        <f>MAR1!$B$7+MAR1!$C$7*COS(2*PI()*$C1116/365)+MAR1!$D$7*SIN(2*PI()*$C1116/365)</f>
        <v/>
      </c>
      <c r="N1116" s="7">
        <f>F1116-K1116</f>
        <v/>
      </c>
      <c r="O1116" s="7">
        <f>G1116-L1116</f>
        <v/>
      </c>
      <c r="P1116" s="7">
        <f>H1116-M1116</f>
        <v/>
      </c>
      <c r="Q1116" s="7">
        <f>IF($I1116=1,(N1116-MAR1!$B$11)/MAR1!$D$11,(N1116-MAR1!$C$11)/MAR1!$E$11)</f>
        <v/>
      </c>
      <c r="R1116" s="7">
        <f>IF($I1116=1,(O1116-MAR1!$B$12)/MAR1!$D$12,(O1116-MAR1!$C$12)/MAR1!$E$12)</f>
        <v/>
      </c>
      <c r="S1116" s="7">
        <f>IF($I1116=1,(P1116-MAR1!$B$13)/MAR1!$D$13,(P1116-MAR1!$C$13)/MAR1!$E$13)</f>
        <v/>
      </c>
      <c r="U1116" s="5" t="n">
        <v>1115</v>
      </c>
      <c r="V1116" s="5" t="n">
        <v>0.712878</v>
      </c>
      <c r="W1116" s="5" t="n">
        <v>0.244643</v>
      </c>
      <c r="X1116" s="5" t="n">
        <v>0.939258</v>
      </c>
      <c r="Y1116" s="5" t="n">
        <v>0.518266</v>
      </c>
      <c r="Z1116" s="5" t="n">
        <v>0.7144740000000001</v>
      </c>
    </row>
    <row r="1117">
      <c r="A1117" s="5" t="n">
        <v>1116</v>
      </c>
      <c r="B1117" s="5" t="n">
        <v>4</v>
      </c>
      <c r="C1117" s="5" t="n">
        <v>21</v>
      </c>
      <c r="D1117" s="5" t="n">
        <v>1</v>
      </c>
      <c r="E1117" s="5" t="n">
        <v>0</v>
      </c>
      <c r="F1117" s="5" t="n">
        <v>31.1</v>
      </c>
      <c r="G1117" s="5" t="n">
        <v>16</v>
      </c>
      <c r="H1117" s="5" t="n">
        <v>19.75</v>
      </c>
      <c r="I1117" s="6">
        <f>IF(E1117&gt;=Markov!$B$3,1,0)</f>
        <v/>
      </c>
      <c r="J1117" s="6">
        <f>I1116</f>
        <v/>
      </c>
      <c r="K1117" s="7">
        <f>MAR1!$B$5+MAR1!$C$5*COS(2*PI()*$C1117/365)+MAR1!$D$5*SIN(2*PI()*$C1117/365)</f>
        <v/>
      </c>
      <c r="L1117" s="7">
        <f>MAR1!$B$6+MAR1!$C$6*COS(2*PI()*$C1117/365)+MAR1!$D$6*SIN(2*PI()*$C1117/365)</f>
        <v/>
      </c>
      <c r="M1117" s="7">
        <f>MAR1!$B$7+MAR1!$C$7*COS(2*PI()*$C1117/365)+MAR1!$D$7*SIN(2*PI()*$C1117/365)</f>
        <v/>
      </c>
      <c r="N1117" s="7">
        <f>F1117-K1117</f>
        <v/>
      </c>
      <c r="O1117" s="7">
        <f>G1117-L1117</f>
        <v/>
      </c>
      <c r="P1117" s="7">
        <f>H1117-M1117</f>
        <v/>
      </c>
      <c r="Q1117" s="7">
        <f>IF($I1117=1,(N1117-MAR1!$B$11)/MAR1!$D$11,(N1117-MAR1!$C$11)/MAR1!$E$11)</f>
        <v/>
      </c>
      <c r="R1117" s="7">
        <f>IF($I1117=1,(O1117-MAR1!$B$12)/MAR1!$D$12,(O1117-MAR1!$C$12)/MAR1!$E$12)</f>
        <v/>
      </c>
      <c r="S1117" s="7">
        <f>IF($I1117=1,(P1117-MAR1!$B$13)/MAR1!$D$13,(P1117-MAR1!$C$13)/MAR1!$E$13)</f>
        <v/>
      </c>
      <c r="U1117" s="5" t="n">
        <v>1116</v>
      </c>
      <c r="V1117" s="5" t="n">
        <v>0.717241</v>
      </c>
      <c r="W1117" s="5" t="n">
        <v>0.765759</v>
      </c>
      <c r="X1117" s="5" t="n">
        <v>0.711736</v>
      </c>
      <c r="Y1117" s="5" t="n">
        <v>0.016343</v>
      </c>
      <c r="Z1117" s="5" t="n">
        <v>0.15906</v>
      </c>
    </row>
    <row r="1118">
      <c r="A1118" s="5" t="n">
        <v>1117</v>
      </c>
      <c r="B1118" s="5" t="n">
        <v>4</v>
      </c>
      <c r="C1118" s="5" t="n">
        <v>22</v>
      </c>
      <c r="D1118" s="5" t="n">
        <v>1</v>
      </c>
      <c r="E1118" s="5" t="n">
        <v>0</v>
      </c>
      <c r="F1118" s="5" t="n">
        <v>33.8</v>
      </c>
      <c r="G1118" s="5" t="n">
        <v>14.9</v>
      </c>
      <c r="H1118" s="5" t="n">
        <v>19.82</v>
      </c>
      <c r="I1118" s="6">
        <f>IF(E1118&gt;=Markov!$B$3,1,0)</f>
        <v/>
      </c>
      <c r="J1118" s="6">
        <f>I1117</f>
        <v/>
      </c>
      <c r="K1118" s="7">
        <f>MAR1!$B$5+MAR1!$C$5*COS(2*PI()*$C1118/365)+MAR1!$D$5*SIN(2*PI()*$C1118/365)</f>
        <v/>
      </c>
      <c r="L1118" s="7">
        <f>MAR1!$B$6+MAR1!$C$6*COS(2*PI()*$C1118/365)+MAR1!$D$6*SIN(2*PI()*$C1118/365)</f>
        <v/>
      </c>
      <c r="M1118" s="7">
        <f>MAR1!$B$7+MAR1!$C$7*COS(2*PI()*$C1118/365)+MAR1!$D$7*SIN(2*PI()*$C1118/365)</f>
        <v/>
      </c>
      <c r="N1118" s="7">
        <f>F1118-K1118</f>
        <v/>
      </c>
      <c r="O1118" s="7">
        <f>G1118-L1118</f>
        <v/>
      </c>
      <c r="P1118" s="7">
        <f>H1118-M1118</f>
        <v/>
      </c>
      <c r="Q1118" s="7">
        <f>IF($I1118=1,(N1118-MAR1!$B$11)/MAR1!$D$11,(N1118-MAR1!$C$11)/MAR1!$E$11)</f>
        <v/>
      </c>
      <c r="R1118" s="7">
        <f>IF($I1118=1,(O1118-MAR1!$B$12)/MAR1!$D$12,(O1118-MAR1!$C$12)/MAR1!$E$12)</f>
        <v/>
      </c>
      <c r="S1118" s="7">
        <f>IF($I1118=1,(P1118-MAR1!$B$13)/MAR1!$D$13,(P1118-MAR1!$C$13)/MAR1!$E$13)</f>
        <v/>
      </c>
      <c r="U1118" s="5" t="n">
        <v>1117</v>
      </c>
      <c r="V1118" s="5" t="n">
        <v>0.535343</v>
      </c>
      <c r="W1118" s="5" t="n">
        <v>0.549108</v>
      </c>
      <c r="X1118" s="5" t="n">
        <v>0.568973</v>
      </c>
      <c r="Y1118" s="5" t="n">
        <v>0.207862</v>
      </c>
      <c r="Z1118" s="5" t="n">
        <v>0.687586</v>
      </c>
    </row>
    <row r="1119">
      <c r="A1119" s="5" t="n">
        <v>1118</v>
      </c>
      <c r="B1119" s="5" t="n">
        <v>4</v>
      </c>
      <c r="C1119" s="5" t="n">
        <v>23</v>
      </c>
      <c r="D1119" s="5" t="n">
        <v>1</v>
      </c>
      <c r="E1119" s="5" t="n">
        <v>0</v>
      </c>
      <c r="F1119" s="5" t="n">
        <v>35.4</v>
      </c>
      <c r="G1119" s="5" t="n">
        <v>16.6</v>
      </c>
      <c r="H1119" s="5" t="n">
        <v>20.1</v>
      </c>
      <c r="I1119" s="6">
        <f>IF(E1119&gt;=Markov!$B$3,1,0)</f>
        <v/>
      </c>
      <c r="J1119" s="6">
        <f>I1118</f>
        <v/>
      </c>
      <c r="K1119" s="7">
        <f>MAR1!$B$5+MAR1!$C$5*COS(2*PI()*$C1119/365)+MAR1!$D$5*SIN(2*PI()*$C1119/365)</f>
        <v/>
      </c>
      <c r="L1119" s="7">
        <f>MAR1!$B$6+MAR1!$C$6*COS(2*PI()*$C1119/365)+MAR1!$D$6*SIN(2*PI()*$C1119/365)</f>
        <v/>
      </c>
      <c r="M1119" s="7">
        <f>MAR1!$B$7+MAR1!$C$7*COS(2*PI()*$C1119/365)+MAR1!$D$7*SIN(2*PI()*$C1119/365)</f>
        <v/>
      </c>
      <c r="N1119" s="7">
        <f>F1119-K1119</f>
        <v/>
      </c>
      <c r="O1119" s="7">
        <f>G1119-L1119</f>
        <v/>
      </c>
      <c r="P1119" s="7">
        <f>H1119-M1119</f>
        <v/>
      </c>
      <c r="Q1119" s="7">
        <f>IF($I1119=1,(N1119-MAR1!$B$11)/MAR1!$D$11,(N1119-MAR1!$C$11)/MAR1!$E$11)</f>
        <v/>
      </c>
      <c r="R1119" s="7">
        <f>IF($I1119=1,(O1119-MAR1!$B$12)/MAR1!$D$12,(O1119-MAR1!$C$12)/MAR1!$E$12)</f>
        <v/>
      </c>
      <c r="S1119" s="7">
        <f>IF($I1119=1,(P1119-MAR1!$B$13)/MAR1!$D$13,(P1119-MAR1!$C$13)/MAR1!$E$13)</f>
        <v/>
      </c>
      <c r="U1119" s="5" t="n">
        <v>1118</v>
      </c>
      <c r="V1119" s="5" t="n">
        <v>0.173942</v>
      </c>
      <c r="W1119" s="5" t="n">
        <v>0.399428</v>
      </c>
      <c r="X1119" s="5" t="n">
        <v>0.554236</v>
      </c>
      <c r="Y1119" s="5" t="n">
        <v>0.6299709999999999</v>
      </c>
      <c r="Z1119" s="5" t="n">
        <v>0.513668</v>
      </c>
    </row>
    <row r="1120">
      <c r="A1120" s="5" t="n">
        <v>1119</v>
      </c>
      <c r="B1120" s="5" t="n">
        <v>4</v>
      </c>
      <c r="C1120" s="5" t="n">
        <v>24</v>
      </c>
      <c r="D1120" s="5" t="n">
        <v>1</v>
      </c>
      <c r="E1120" s="5" t="n">
        <v>0</v>
      </c>
      <c r="F1120" s="5" t="n">
        <v>32.3</v>
      </c>
      <c r="G1120" s="5" t="n">
        <v>15.7</v>
      </c>
      <c r="H1120" s="5" t="n">
        <v>15.49</v>
      </c>
      <c r="I1120" s="6">
        <f>IF(E1120&gt;=Markov!$B$3,1,0)</f>
        <v/>
      </c>
      <c r="J1120" s="6">
        <f>I1119</f>
        <v/>
      </c>
      <c r="K1120" s="7">
        <f>MAR1!$B$5+MAR1!$C$5*COS(2*PI()*$C1120/365)+MAR1!$D$5*SIN(2*PI()*$C1120/365)</f>
        <v/>
      </c>
      <c r="L1120" s="7">
        <f>MAR1!$B$6+MAR1!$C$6*COS(2*PI()*$C1120/365)+MAR1!$D$6*SIN(2*PI()*$C1120/365)</f>
        <v/>
      </c>
      <c r="M1120" s="7">
        <f>MAR1!$B$7+MAR1!$C$7*COS(2*PI()*$C1120/365)+MAR1!$D$7*SIN(2*PI()*$C1120/365)</f>
        <v/>
      </c>
      <c r="N1120" s="7">
        <f>F1120-K1120</f>
        <v/>
      </c>
      <c r="O1120" s="7">
        <f>G1120-L1120</f>
        <v/>
      </c>
      <c r="P1120" s="7">
        <f>H1120-M1120</f>
        <v/>
      </c>
      <c r="Q1120" s="7">
        <f>IF($I1120=1,(N1120-MAR1!$B$11)/MAR1!$D$11,(N1120-MAR1!$C$11)/MAR1!$E$11)</f>
        <v/>
      </c>
      <c r="R1120" s="7">
        <f>IF($I1120=1,(O1120-MAR1!$B$12)/MAR1!$D$12,(O1120-MAR1!$C$12)/MAR1!$E$12)</f>
        <v/>
      </c>
      <c r="S1120" s="7">
        <f>IF($I1120=1,(P1120-MAR1!$B$13)/MAR1!$D$13,(P1120-MAR1!$C$13)/MAR1!$E$13)</f>
        <v/>
      </c>
      <c r="U1120" s="5" t="n">
        <v>1119</v>
      </c>
      <c r="V1120" s="5" t="n">
        <v>0.294462</v>
      </c>
      <c r="W1120" s="5" t="n">
        <v>0.765157</v>
      </c>
      <c r="X1120" s="5" t="n">
        <v>0.99457</v>
      </c>
      <c r="Y1120" s="5" t="n">
        <v>0.396052</v>
      </c>
      <c r="Z1120" s="5" t="n">
        <v>0.454699</v>
      </c>
    </row>
    <row r="1121">
      <c r="A1121" s="5" t="n">
        <v>1120</v>
      </c>
      <c r="B1121" s="5" t="n">
        <v>4</v>
      </c>
      <c r="C1121" s="5" t="n">
        <v>25</v>
      </c>
      <c r="D1121" s="5" t="n">
        <v>1</v>
      </c>
      <c r="E1121" s="5" t="n">
        <v>0</v>
      </c>
      <c r="F1121" s="5" t="n">
        <v>33.5</v>
      </c>
      <c r="G1121" s="5" t="n">
        <v>17.8</v>
      </c>
      <c r="H1121" s="5" t="n">
        <v>18.43</v>
      </c>
      <c r="I1121" s="6">
        <f>IF(E1121&gt;=Markov!$B$3,1,0)</f>
        <v/>
      </c>
      <c r="J1121" s="6">
        <f>I1120</f>
        <v/>
      </c>
      <c r="K1121" s="7">
        <f>MAR1!$B$5+MAR1!$C$5*COS(2*PI()*$C1121/365)+MAR1!$D$5*SIN(2*PI()*$C1121/365)</f>
        <v/>
      </c>
      <c r="L1121" s="7">
        <f>MAR1!$B$6+MAR1!$C$6*COS(2*PI()*$C1121/365)+MAR1!$D$6*SIN(2*PI()*$C1121/365)</f>
        <v/>
      </c>
      <c r="M1121" s="7">
        <f>MAR1!$B$7+MAR1!$C$7*COS(2*PI()*$C1121/365)+MAR1!$D$7*SIN(2*PI()*$C1121/365)</f>
        <v/>
      </c>
      <c r="N1121" s="7">
        <f>F1121-K1121</f>
        <v/>
      </c>
      <c r="O1121" s="7">
        <f>G1121-L1121</f>
        <v/>
      </c>
      <c r="P1121" s="7">
        <f>H1121-M1121</f>
        <v/>
      </c>
      <c r="Q1121" s="7">
        <f>IF($I1121=1,(N1121-MAR1!$B$11)/MAR1!$D$11,(N1121-MAR1!$C$11)/MAR1!$E$11)</f>
        <v/>
      </c>
      <c r="R1121" s="7">
        <f>IF($I1121=1,(O1121-MAR1!$B$12)/MAR1!$D$12,(O1121-MAR1!$C$12)/MAR1!$E$12)</f>
        <v/>
      </c>
      <c r="S1121" s="7">
        <f>IF($I1121=1,(P1121-MAR1!$B$13)/MAR1!$D$13,(P1121-MAR1!$C$13)/MAR1!$E$13)</f>
        <v/>
      </c>
      <c r="U1121" s="5" t="n">
        <v>1120</v>
      </c>
      <c r="V1121" s="5" t="n">
        <v>0.358804</v>
      </c>
      <c r="W1121" s="5" t="n">
        <v>0.208154</v>
      </c>
      <c r="X1121" s="5" t="n">
        <v>0.154241</v>
      </c>
      <c r="Y1121" s="5" t="n">
        <v>0.123904</v>
      </c>
      <c r="Z1121" s="5" t="n">
        <v>0.338296</v>
      </c>
    </row>
    <row r="1122">
      <c r="A1122" s="5" t="n">
        <v>1121</v>
      </c>
      <c r="B1122" s="5" t="n">
        <v>4</v>
      </c>
      <c r="C1122" s="5" t="n">
        <v>26</v>
      </c>
      <c r="D1122" s="5" t="n">
        <v>1</v>
      </c>
      <c r="E1122" s="5" t="n">
        <v>0</v>
      </c>
      <c r="F1122" s="5" t="n">
        <v>31.6</v>
      </c>
      <c r="G1122" s="5" t="n">
        <v>16.5</v>
      </c>
      <c r="H1122" s="5" t="n">
        <v>17.88</v>
      </c>
      <c r="I1122" s="6">
        <f>IF(E1122&gt;=Markov!$B$3,1,0)</f>
        <v/>
      </c>
      <c r="J1122" s="6">
        <f>I1121</f>
        <v/>
      </c>
      <c r="K1122" s="7">
        <f>MAR1!$B$5+MAR1!$C$5*COS(2*PI()*$C1122/365)+MAR1!$D$5*SIN(2*PI()*$C1122/365)</f>
        <v/>
      </c>
      <c r="L1122" s="7">
        <f>MAR1!$B$6+MAR1!$C$6*COS(2*PI()*$C1122/365)+MAR1!$D$6*SIN(2*PI()*$C1122/365)</f>
        <v/>
      </c>
      <c r="M1122" s="7">
        <f>MAR1!$B$7+MAR1!$C$7*COS(2*PI()*$C1122/365)+MAR1!$D$7*SIN(2*PI()*$C1122/365)</f>
        <v/>
      </c>
      <c r="N1122" s="7">
        <f>F1122-K1122</f>
        <v/>
      </c>
      <c r="O1122" s="7">
        <f>G1122-L1122</f>
        <v/>
      </c>
      <c r="P1122" s="7">
        <f>H1122-M1122</f>
        <v/>
      </c>
      <c r="Q1122" s="7">
        <f>IF($I1122=1,(N1122-MAR1!$B$11)/MAR1!$D$11,(N1122-MAR1!$C$11)/MAR1!$E$11)</f>
        <v/>
      </c>
      <c r="R1122" s="7">
        <f>IF($I1122=1,(O1122-MAR1!$B$12)/MAR1!$D$12,(O1122-MAR1!$C$12)/MAR1!$E$12)</f>
        <v/>
      </c>
      <c r="S1122" s="7">
        <f>IF($I1122=1,(P1122-MAR1!$B$13)/MAR1!$D$13,(P1122-MAR1!$C$13)/MAR1!$E$13)</f>
        <v/>
      </c>
      <c r="U1122" s="5" t="n">
        <v>1121</v>
      </c>
      <c r="V1122" s="5" t="n">
        <v>0.28747</v>
      </c>
      <c r="W1122" s="5" t="n">
        <v>0.201283</v>
      </c>
      <c r="X1122" s="5" t="n">
        <v>0.294386</v>
      </c>
      <c r="Y1122" s="5" t="n">
        <v>0.080246</v>
      </c>
      <c r="Z1122" s="5" t="n">
        <v>0.366111</v>
      </c>
    </row>
    <row r="1123">
      <c r="A1123" s="5" t="n">
        <v>1122</v>
      </c>
      <c r="B1123" s="5" t="n">
        <v>4</v>
      </c>
      <c r="C1123" s="5" t="n">
        <v>27</v>
      </c>
      <c r="D1123" s="5" t="n">
        <v>1</v>
      </c>
      <c r="E1123" s="5" t="n">
        <v>0</v>
      </c>
      <c r="F1123" s="5" t="n">
        <v>34.6</v>
      </c>
      <c r="G1123" s="5" t="n">
        <v>15</v>
      </c>
      <c r="H1123" s="5" t="n">
        <v>18.06</v>
      </c>
      <c r="I1123" s="6">
        <f>IF(E1123&gt;=Markov!$B$3,1,0)</f>
        <v/>
      </c>
      <c r="J1123" s="6">
        <f>I1122</f>
        <v/>
      </c>
      <c r="K1123" s="7">
        <f>MAR1!$B$5+MAR1!$C$5*COS(2*PI()*$C1123/365)+MAR1!$D$5*SIN(2*PI()*$C1123/365)</f>
        <v/>
      </c>
      <c r="L1123" s="7">
        <f>MAR1!$B$6+MAR1!$C$6*COS(2*PI()*$C1123/365)+MAR1!$D$6*SIN(2*PI()*$C1123/365)</f>
        <v/>
      </c>
      <c r="M1123" s="7">
        <f>MAR1!$B$7+MAR1!$C$7*COS(2*PI()*$C1123/365)+MAR1!$D$7*SIN(2*PI()*$C1123/365)</f>
        <v/>
      </c>
      <c r="N1123" s="7">
        <f>F1123-K1123</f>
        <v/>
      </c>
      <c r="O1123" s="7">
        <f>G1123-L1123</f>
        <v/>
      </c>
      <c r="P1123" s="7">
        <f>H1123-M1123</f>
        <v/>
      </c>
      <c r="Q1123" s="7">
        <f>IF($I1123=1,(N1123-MAR1!$B$11)/MAR1!$D$11,(N1123-MAR1!$C$11)/MAR1!$E$11)</f>
        <v/>
      </c>
      <c r="R1123" s="7">
        <f>IF($I1123=1,(O1123-MAR1!$B$12)/MAR1!$D$12,(O1123-MAR1!$C$12)/MAR1!$E$12)</f>
        <v/>
      </c>
      <c r="S1123" s="7">
        <f>IF($I1123=1,(P1123-MAR1!$B$13)/MAR1!$D$13,(P1123-MAR1!$C$13)/MAR1!$E$13)</f>
        <v/>
      </c>
      <c r="U1123" s="5" t="n">
        <v>1122</v>
      </c>
      <c r="V1123" s="5" t="n">
        <v>0.348563</v>
      </c>
      <c r="W1123" s="5" t="n">
        <v>0.953734</v>
      </c>
      <c r="X1123" s="5" t="n">
        <v>0.516225</v>
      </c>
      <c r="Y1123" s="5" t="n">
        <v>0.08219</v>
      </c>
      <c r="Z1123" s="5" t="n">
        <v>0.218597</v>
      </c>
    </row>
    <row r="1124">
      <c r="A1124" s="5" t="n">
        <v>1123</v>
      </c>
      <c r="B1124" s="5" t="n">
        <v>4</v>
      </c>
      <c r="C1124" s="5" t="n">
        <v>28</v>
      </c>
      <c r="D1124" s="5" t="n">
        <v>1</v>
      </c>
      <c r="E1124" s="5" t="n">
        <v>0</v>
      </c>
      <c r="F1124" s="5" t="n">
        <v>35</v>
      </c>
      <c r="G1124" s="5" t="n">
        <v>16.8</v>
      </c>
      <c r="H1124" s="5" t="n">
        <v>18.52</v>
      </c>
      <c r="I1124" s="6">
        <f>IF(E1124&gt;=Markov!$B$3,1,0)</f>
        <v/>
      </c>
      <c r="J1124" s="6">
        <f>I1123</f>
        <v/>
      </c>
      <c r="K1124" s="7">
        <f>MAR1!$B$5+MAR1!$C$5*COS(2*PI()*$C1124/365)+MAR1!$D$5*SIN(2*PI()*$C1124/365)</f>
        <v/>
      </c>
      <c r="L1124" s="7">
        <f>MAR1!$B$6+MAR1!$C$6*COS(2*PI()*$C1124/365)+MAR1!$D$6*SIN(2*PI()*$C1124/365)</f>
        <v/>
      </c>
      <c r="M1124" s="7">
        <f>MAR1!$B$7+MAR1!$C$7*COS(2*PI()*$C1124/365)+MAR1!$D$7*SIN(2*PI()*$C1124/365)</f>
        <v/>
      </c>
      <c r="N1124" s="7">
        <f>F1124-K1124</f>
        <v/>
      </c>
      <c r="O1124" s="7">
        <f>G1124-L1124</f>
        <v/>
      </c>
      <c r="P1124" s="7">
        <f>H1124-M1124</f>
        <v/>
      </c>
      <c r="Q1124" s="7">
        <f>IF($I1124=1,(N1124-MAR1!$B$11)/MAR1!$D$11,(N1124-MAR1!$C$11)/MAR1!$E$11)</f>
        <v/>
      </c>
      <c r="R1124" s="7">
        <f>IF($I1124=1,(O1124-MAR1!$B$12)/MAR1!$D$12,(O1124-MAR1!$C$12)/MAR1!$E$12)</f>
        <v/>
      </c>
      <c r="S1124" s="7">
        <f>IF($I1124=1,(P1124-MAR1!$B$13)/MAR1!$D$13,(P1124-MAR1!$C$13)/MAR1!$E$13)</f>
        <v/>
      </c>
      <c r="U1124" s="5" t="n">
        <v>1123</v>
      </c>
      <c r="V1124" s="5" t="n">
        <v>0.385388</v>
      </c>
      <c r="W1124" s="5" t="n">
        <v>0.9806510000000001</v>
      </c>
      <c r="X1124" s="5" t="n">
        <v>0.418495</v>
      </c>
      <c r="Y1124" s="5" t="n">
        <v>0.338497</v>
      </c>
      <c r="Z1124" s="5" t="n">
        <v>0.851907</v>
      </c>
    </row>
    <row r="1125">
      <c r="A1125" s="5" t="n">
        <v>1124</v>
      </c>
      <c r="B1125" s="5" t="n">
        <v>4</v>
      </c>
      <c r="C1125" s="5" t="n">
        <v>29</v>
      </c>
      <c r="D1125" s="5" t="n">
        <v>1</v>
      </c>
      <c r="E1125" s="5" t="n">
        <v>0</v>
      </c>
      <c r="F1125" s="5" t="n">
        <v>33.1</v>
      </c>
      <c r="G1125" s="5" t="n">
        <v>14.9</v>
      </c>
      <c r="H1125" s="5" t="n">
        <v>14.91</v>
      </c>
      <c r="I1125" s="6">
        <f>IF(E1125&gt;=Markov!$B$3,1,0)</f>
        <v/>
      </c>
      <c r="J1125" s="6">
        <f>I1124</f>
        <v/>
      </c>
      <c r="K1125" s="7">
        <f>MAR1!$B$5+MAR1!$C$5*COS(2*PI()*$C1125/365)+MAR1!$D$5*SIN(2*PI()*$C1125/365)</f>
        <v/>
      </c>
      <c r="L1125" s="7">
        <f>MAR1!$B$6+MAR1!$C$6*COS(2*PI()*$C1125/365)+MAR1!$D$6*SIN(2*PI()*$C1125/365)</f>
        <v/>
      </c>
      <c r="M1125" s="7">
        <f>MAR1!$B$7+MAR1!$C$7*COS(2*PI()*$C1125/365)+MAR1!$D$7*SIN(2*PI()*$C1125/365)</f>
        <v/>
      </c>
      <c r="N1125" s="7">
        <f>F1125-K1125</f>
        <v/>
      </c>
      <c r="O1125" s="7">
        <f>G1125-L1125</f>
        <v/>
      </c>
      <c r="P1125" s="7">
        <f>H1125-M1125</f>
        <v/>
      </c>
      <c r="Q1125" s="7">
        <f>IF($I1125=1,(N1125-MAR1!$B$11)/MAR1!$D$11,(N1125-MAR1!$C$11)/MAR1!$E$11)</f>
        <v/>
      </c>
      <c r="R1125" s="7">
        <f>IF($I1125=1,(O1125-MAR1!$B$12)/MAR1!$D$12,(O1125-MAR1!$C$12)/MAR1!$E$12)</f>
        <v/>
      </c>
      <c r="S1125" s="7">
        <f>IF($I1125=1,(P1125-MAR1!$B$13)/MAR1!$D$13,(P1125-MAR1!$C$13)/MAR1!$E$13)</f>
        <v/>
      </c>
      <c r="U1125" s="5" t="n">
        <v>1124</v>
      </c>
      <c r="V1125" s="5" t="n">
        <v>0.21418</v>
      </c>
      <c r="W1125" s="5" t="n">
        <v>0.18391</v>
      </c>
      <c r="X1125" s="5" t="n">
        <v>0.685073</v>
      </c>
      <c r="Y1125" s="5" t="n">
        <v>0.255071</v>
      </c>
      <c r="Z1125" s="5" t="n">
        <v>0.958939</v>
      </c>
    </row>
    <row r="1126">
      <c r="A1126" s="5" t="n">
        <v>1125</v>
      </c>
      <c r="B1126" s="5" t="n">
        <v>4</v>
      </c>
      <c r="C1126" s="5" t="n">
        <v>30</v>
      </c>
      <c r="D1126" s="5" t="n">
        <v>1</v>
      </c>
      <c r="E1126" s="5" t="n">
        <v>0</v>
      </c>
      <c r="F1126" s="5" t="n">
        <v>32.9</v>
      </c>
      <c r="G1126" s="5" t="n">
        <v>15.6</v>
      </c>
      <c r="H1126" s="5" t="n">
        <v>18.79</v>
      </c>
      <c r="I1126" s="6">
        <f>IF(E1126&gt;=Markov!$B$3,1,0)</f>
        <v/>
      </c>
      <c r="J1126" s="6">
        <f>I1125</f>
        <v/>
      </c>
      <c r="K1126" s="7">
        <f>MAR1!$B$5+MAR1!$C$5*COS(2*PI()*$C1126/365)+MAR1!$D$5*SIN(2*PI()*$C1126/365)</f>
        <v/>
      </c>
      <c r="L1126" s="7">
        <f>MAR1!$B$6+MAR1!$C$6*COS(2*PI()*$C1126/365)+MAR1!$D$6*SIN(2*PI()*$C1126/365)</f>
        <v/>
      </c>
      <c r="M1126" s="7">
        <f>MAR1!$B$7+MAR1!$C$7*COS(2*PI()*$C1126/365)+MAR1!$D$7*SIN(2*PI()*$C1126/365)</f>
        <v/>
      </c>
      <c r="N1126" s="7">
        <f>F1126-K1126</f>
        <v/>
      </c>
      <c r="O1126" s="7">
        <f>G1126-L1126</f>
        <v/>
      </c>
      <c r="P1126" s="7">
        <f>H1126-M1126</f>
        <v/>
      </c>
      <c r="Q1126" s="7">
        <f>IF($I1126=1,(N1126-MAR1!$B$11)/MAR1!$D$11,(N1126-MAR1!$C$11)/MAR1!$E$11)</f>
        <v/>
      </c>
      <c r="R1126" s="7">
        <f>IF($I1126=1,(O1126-MAR1!$B$12)/MAR1!$D$12,(O1126-MAR1!$C$12)/MAR1!$E$12)</f>
        <v/>
      </c>
      <c r="S1126" s="7">
        <f>IF($I1126=1,(P1126-MAR1!$B$13)/MAR1!$D$13,(P1126-MAR1!$C$13)/MAR1!$E$13)</f>
        <v/>
      </c>
      <c r="U1126" s="5" t="n">
        <v>1125</v>
      </c>
      <c r="V1126" s="5" t="n">
        <v>0.035007</v>
      </c>
      <c r="W1126" s="5" t="n">
        <v>0.000961</v>
      </c>
      <c r="X1126" s="5" t="n">
        <v>0.6221139999999999</v>
      </c>
      <c r="Y1126" s="5" t="n">
        <v>0.893838</v>
      </c>
      <c r="Z1126" s="5" t="n">
        <v>0.849645</v>
      </c>
    </row>
    <row r="1127">
      <c r="A1127" s="5" t="n">
        <v>1126</v>
      </c>
      <c r="B1127" s="5" t="n">
        <v>4</v>
      </c>
      <c r="C1127" s="5" t="n">
        <v>31</v>
      </c>
      <c r="D1127" s="5" t="n">
        <v>1</v>
      </c>
      <c r="E1127" s="5" t="n">
        <v>0.2</v>
      </c>
      <c r="F1127" s="5" t="n">
        <v>29.1</v>
      </c>
      <c r="G1127" s="5" t="n">
        <v>14.3</v>
      </c>
      <c r="H1127" s="5" t="n">
        <v>10.08</v>
      </c>
      <c r="I1127" s="6">
        <f>IF(E1127&gt;=Markov!$B$3,1,0)</f>
        <v/>
      </c>
      <c r="J1127" s="6">
        <f>I1126</f>
        <v/>
      </c>
      <c r="K1127" s="7">
        <f>MAR1!$B$5+MAR1!$C$5*COS(2*PI()*$C1127/365)+MAR1!$D$5*SIN(2*PI()*$C1127/365)</f>
        <v/>
      </c>
      <c r="L1127" s="7">
        <f>MAR1!$B$6+MAR1!$C$6*COS(2*PI()*$C1127/365)+MAR1!$D$6*SIN(2*PI()*$C1127/365)</f>
        <v/>
      </c>
      <c r="M1127" s="7">
        <f>MAR1!$B$7+MAR1!$C$7*COS(2*PI()*$C1127/365)+MAR1!$D$7*SIN(2*PI()*$C1127/365)</f>
        <v/>
      </c>
      <c r="N1127" s="7">
        <f>F1127-K1127</f>
        <v/>
      </c>
      <c r="O1127" s="7">
        <f>G1127-L1127</f>
        <v/>
      </c>
      <c r="P1127" s="7">
        <f>H1127-M1127</f>
        <v/>
      </c>
      <c r="Q1127" s="7">
        <f>IF($I1127=1,(N1127-MAR1!$B$11)/MAR1!$D$11,(N1127-MAR1!$C$11)/MAR1!$E$11)</f>
        <v/>
      </c>
      <c r="R1127" s="7">
        <f>IF($I1127=1,(O1127-MAR1!$B$12)/MAR1!$D$12,(O1127-MAR1!$C$12)/MAR1!$E$12)</f>
        <v/>
      </c>
      <c r="S1127" s="7">
        <f>IF($I1127=1,(P1127-MAR1!$B$13)/MAR1!$D$13,(P1127-MAR1!$C$13)/MAR1!$E$13)</f>
        <v/>
      </c>
      <c r="U1127" s="5" t="n">
        <v>1126</v>
      </c>
      <c r="V1127" s="5" t="n">
        <v>0.351439</v>
      </c>
      <c r="W1127" s="5" t="n">
        <v>0.287922</v>
      </c>
      <c r="X1127" s="5" t="n">
        <v>0.326819</v>
      </c>
      <c r="Y1127" s="5" t="n">
        <v>0.20539</v>
      </c>
      <c r="Z1127" s="5" t="n">
        <v>0.301252</v>
      </c>
    </row>
    <row r="1128">
      <c r="A1128" s="5" t="n">
        <v>1127</v>
      </c>
      <c r="B1128" s="5" t="n">
        <v>4</v>
      </c>
      <c r="C1128" s="5" t="n">
        <v>32</v>
      </c>
      <c r="D1128" s="5" t="n">
        <v>2</v>
      </c>
      <c r="E1128" s="5" t="n">
        <v>0</v>
      </c>
      <c r="F1128" s="5" t="n">
        <v>34</v>
      </c>
      <c r="G1128" s="5" t="n">
        <v>18.3</v>
      </c>
      <c r="H1128" s="5" t="n">
        <v>19.57</v>
      </c>
      <c r="I1128" s="6">
        <f>IF(E1128&gt;=Markov!$B$3,1,0)</f>
        <v/>
      </c>
      <c r="J1128" s="6">
        <f>I1127</f>
        <v/>
      </c>
      <c r="K1128" s="7">
        <f>MAR1!$B$5+MAR1!$C$5*COS(2*PI()*$C1128/365)+MAR1!$D$5*SIN(2*PI()*$C1128/365)</f>
        <v/>
      </c>
      <c r="L1128" s="7">
        <f>MAR1!$B$6+MAR1!$C$6*COS(2*PI()*$C1128/365)+MAR1!$D$6*SIN(2*PI()*$C1128/365)</f>
        <v/>
      </c>
      <c r="M1128" s="7">
        <f>MAR1!$B$7+MAR1!$C$7*COS(2*PI()*$C1128/365)+MAR1!$D$7*SIN(2*PI()*$C1128/365)</f>
        <v/>
      </c>
      <c r="N1128" s="7">
        <f>F1128-K1128</f>
        <v/>
      </c>
      <c r="O1128" s="7">
        <f>G1128-L1128</f>
        <v/>
      </c>
      <c r="P1128" s="7">
        <f>H1128-M1128</f>
        <v/>
      </c>
      <c r="Q1128" s="7">
        <f>IF($I1128=1,(N1128-MAR1!$B$11)/MAR1!$D$11,(N1128-MAR1!$C$11)/MAR1!$E$11)</f>
        <v/>
      </c>
      <c r="R1128" s="7">
        <f>IF($I1128=1,(O1128-MAR1!$B$12)/MAR1!$D$12,(O1128-MAR1!$C$12)/MAR1!$E$12)</f>
        <v/>
      </c>
      <c r="S1128" s="7">
        <f>IF($I1128=1,(P1128-MAR1!$B$13)/MAR1!$D$13,(P1128-MAR1!$C$13)/MAR1!$E$13)</f>
        <v/>
      </c>
      <c r="U1128" s="5" t="n">
        <v>1127</v>
      </c>
      <c r="V1128" s="5" t="n">
        <v>0.861156</v>
      </c>
      <c r="W1128" s="5" t="n">
        <v>0.875907</v>
      </c>
      <c r="X1128" s="5" t="n">
        <v>0.566107</v>
      </c>
      <c r="Y1128" s="5" t="n">
        <v>0.523444</v>
      </c>
      <c r="Z1128" s="5" t="n">
        <v>0.459543</v>
      </c>
    </row>
    <row r="1129">
      <c r="A1129" s="5" t="n">
        <v>1128</v>
      </c>
      <c r="B1129" s="5" t="n">
        <v>4</v>
      </c>
      <c r="C1129" s="5" t="n">
        <v>33</v>
      </c>
      <c r="D1129" s="5" t="n">
        <v>2</v>
      </c>
      <c r="E1129" s="5" t="n">
        <v>0</v>
      </c>
      <c r="F1129" s="5" t="n">
        <v>34.4</v>
      </c>
      <c r="G1129" s="5" t="n">
        <v>16.7</v>
      </c>
      <c r="H1129" s="5" t="n">
        <v>15.24</v>
      </c>
      <c r="I1129" s="6">
        <f>IF(E1129&gt;=Markov!$B$3,1,0)</f>
        <v/>
      </c>
      <c r="J1129" s="6">
        <f>I1128</f>
        <v/>
      </c>
      <c r="K1129" s="7">
        <f>MAR1!$B$5+MAR1!$C$5*COS(2*PI()*$C1129/365)+MAR1!$D$5*SIN(2*PI()*$C1129/365)</f>
        <v/>
      </c>
      <c r="L1129" s="7">
        <f>MAR1!$B$6+MAR1!$C$6*COS(2*PI()*$C1129/365)+MAR1!$D$6*SIN(2*PI()*$C1129/365)</f>
        <v/>
      </c>
      <c r="M1129" s="7">
        <f>MAR1!$B$7+MAR1!$C$7*COS(2*PI()*$C1129/365)+MAR1!$D$7*SIN(2*PI()*$C1129/365)</f>
        <v/>
      </c>
      <c r="N1129" s="7">
        <f>F1129-K1129</f>
        <v/>
      </c>
      <c r="O1129" s="7">
        <f>G1129-L1129</f>
        <v/>
      </c>
      <c r="P1129" s="7">
        <f>H1129-M1129</f>
        <v/>
      </c>
      <c r="Q1129" s="7">
        <f>IF($I1129=1,(N1129-MAR1!$B$11)/MAR1!$D$11,(N1129-MAR1!$C$11)/MAR1!$E$11)</f>
        <v/>
      </c>
      <c r="R1129" s="7">
        <f>IF($I1129=1,(O1129-MAR1!$B$12)/MAR1!$D$12,(O1129-MAR1!$C$12)/MAR1!$E$12)</f>
        <v/>
      </c>
      <c r="S1129" s="7">
        <f>IF($I1129=1,(P1129-MAR1!$B$13)/MAR1!$D$13,(P1129-MAR1!$C$13)/MAR1!$E$13)</f>
        <v/>
      </c>
      <c r="U1129" s="5" t="n">
        <v>1128</v>
      </c>
      <c r="V1129" s="5" t="n">
        <v>0.110811</v>
      </c>
      <c r="W1129" s="5" t="n">
        <v>0.168722</v>
      </c>
      <c r="X1129" s="5" t="n">
        <v>0.533133</v>
      </c>
      <c r="Y1129" s="5" t="n">
        <v>0.200935</v>
      </c>
      <c r="Z1129" s="5" t="n">
        <v>0.031955</v>
      </c>
    </row>
    <row r="1130">
      <c r="A1130" s="5" t="n">
        <v>1129</v>
      </c>
      <c r="B1130" s="5" t="n">
        <v>4</v>
      </c>
      <c r="C1130" s="5" t="n">
        <v>34</v>
      </c>
      <c r="D1130" s="5" t="n">
        <v>2</v>
      </c>
      <c r="E1130" s="5" t="n">
        <v>0</v>
      </c>
      <c r="F1130" s="5" t="n">
        <v>37.4</v>
      </c>
      <c r="G1130" s="5" t="n">
        <v>16.5</v>
      </c>
      <c r="H1130" s="5" t="n">
        <v>17.86</v>
      </c>
      <c r="I1130" s="6">
        <f>IF(E1130&gt;=Markov!$B$3,1,0)</f>
        <v/>
      </c>
      <c r="J1130" s="6">
        <f>I1129</f>
        <v/>
      </c>
      <c r="K1130" s="7">
        <f>MAR1!$B$5+MAR1!$C$5*COS(2*PI()*$C1130/365)+MAR1!$D$5*SIN(2*PI()*$C1130/365)</f>
        <v/>
      </c>
      <c r="L1130" s="7">
        <f>MAR1!$B$6+MAR1!$C$6*COS(2*PI()*$C1130/365)+MAR1!$D$6*SIN(2*PI()*$C1130/365)</f>
        <v/>
      </c>
      <c r="M1130" s="7">
        <f>MAR1!$B$7+MAR1!$C$7*COS(2*PI()*$C1130/365)+MAR1!$D$7*SIN(2*PI()*$C1130/365)</f>
        <v/>
      </c>
      <c r="N1130" s="7">
        <f>F1130-K1130</f>
        <v/>
      </c>
      <c r="O1130" s="7">
        <f>G1130-L1130</f>
        <v/>
      </c>
      <c r="P1130" s="7">
        <f>H1130-M1130</f>
        <v/>
      </c>
      <c r="Q1130" s="7">
        <f>IF($I1130=1,(N1130-MAR1!$B$11)/MAR1!$D$11,(N1130-MAR1!$C$11)/MAR1!$E$11)</f>
        <v/>
      </c>
      <c r="R1130" s="7">
        <f>IF($I1130=1,(O1130-MAR1!$B$12)/MAR1!$D$12,(O1130-MAR1!$C$12)/MAR1!$E$12)</f>
        <v/>
      </c>
      <c r="S1130" s="7">
        <f>IF($I1130=1,(P1130-MAR1!$B$13)/MAR1!$D$13,(P1130-MAR1!$C$13)/MAR1!$E$13)</f>
        <v/>
      </c>
      <c r="U1130" s="5" t="n">
        <v>1129</v>
      </c>
      <c r="V1130" s="5" t="n">
        <v>0.668972</v>
      </c>
      <c r="W1130" s="5" t="n">
        <v>0.937809</v>
      </c>
      <c r="X1130" s="5" t="n">
        <v>0.275979</v>
      </c>
      <c r="Y1130" s="5" t="n">
        <v>0.114683</v>
      </c>
      <c r="Z1130" s="5" t="n">
        <v>0.552708</v>
      </c>
    </row>
    <row r="1131">
      <c r="A1131" s="5" t="n">
        <v>1130</v>
      </c>
      <c r="B1131" s="5" t="n">
        <v>4</v>
      </c>
      <c r="C1131" s="5" t="n">
        <v>35</v>
      </c>
      <c r="D1131" s="5" t="n">
        <v>2</v>
      </c>
      <c r="E1131" s="5" t="n">
        <v>0</v>
      </c>
      <c r="F1131" s="5" t="n">
        <v>35.1</v>
      </c>
      <c r="G1131" s="5" t="n">
        <v>17</v>
      </c>
      <c r="H1131" s="5" t="n">
        <v>16.07</v>
      </c>
      <c r="I1131" s="6">
        <f>IF(E1131&gt;=Markov!$B$3,1,0)</f>
        <v/>
      </c>
      <c r="J1131" s="6">
        <f>I1130</f>
        <v/>
      </c>
      <c r="K1131" s="7">
        <f>MAR1!$B$5+MAR1!$C$5*COS(2*PI()*$C1131/365)+MAR1!$D$5*SIN(2*PI()*$C1131/365)</f>
        <v/>
      </c>
      <c r="L1131" s="7">
        <f>MAR1!$B$6+MAR1!$C$6*COS(2*PI()*$C1131/365)+MAR1!$D$6*SIN(2*PI()*$C1131/365)</f>
        <v/>
      </c>
      <c r="M1131" s="7">
        <f>MAR1!$B$7+MAR1!$C$7*COS(2*PI()*$C1131/365)+MAR1!$D$7*SIN(2*PI()*$C1131/365)</f>
        <v/>
      </c>
      <c r="N1131" s="7">
        <f>F1131-K1131</f>
        <v/>
      </c>
      <c r="O1131" s="7">
        <f>G1131-L1131</f>
        <v/>
      </c>
      <c r="P1131" s="7">
        <f>H1131-M1131</f>
        <v/>
      </c>
      <c r="Q1131" s="7">
        <f>IF($I1131=1,(N1131-MAR1!$B$11)/MAR1!$D$11,(N1131-MAR1!$C$11)/MAR1!$E$11)</f>
        <v/>
      </c>
      <c r="R1131" s="7">
        <f>IF($I1131=1,(O1131-MAR1!$B$12)/MAR1!$D$12,(O1131-MAR1!$C$12)/MAR1!$E$12)</f>
        <v/>
      </c>
      <c r="S1131" s="7">
        <f>IF($I1131=1,(P1131-MAR1!$B$13)/MAR1!$D$13,(P1131-MAR1!$C$13)/MAR1!$E$13)</f>
        <v/>
      </c>
      <c r="U1131" s="5" t="n">
        <v>1130</v>
      </c>
      <c r="V1131" s="5" t="n">
        <v>0.375952</v>
      </c>
      <c r="W1131" s="5" t="n">
        <v>0.626664</v>
      </c>
      <c r="X1131" s="5" t="n">
        <v>0.509478</v>
      </c>
      <c r="Y1131" s="5" t="n">
        <v>0.510696</v>
      </c>
      <c r="Z1131" s="5" t="n">
        <v>0.216936</v>
      </c>
    </row>
    <row r="1132">
      <c r="A1132" s="5" t="n">
        <v>1131</v>
      </c>
      <c r="B1132" s="5" t="n">
        <v>4</v>
      </c>
      <c r="C1132" s="5" t="n">
        <v>36</v>
      </c>
      <c r="D1132" s="5" t="n">
        <v>2</v>
      </c>
      <c r="E1132" s="5" t="n">
        <v>0</v>
      </c>
      <c r="F1132" s="5" t="n">
        <v>37</v>
      </c>
      <c r="G1132" s="5" t="n">
        <v>17.3</v>
      </c>
      <c r="H1132" s="5" t="n">
        <v>18.55</v>
      </c>
      <c r="I1132" s="6">
        <f>IF(E1132&gt;=Markov!$B$3,1,0)</f>
        <v/>
      </c>
      <c r="J1132" s="6">
        <f>I1131</f>
        <v/>
      </c>
      <c r="K1132" s="7">
        <f>MAR1!$B$5+MAR1!$C$5*COS(2*PI()*$C1132/365)+MAR1!$D$5*SIN(2*PI()*$C1132/365)</f>
        <v/>
      </c>
      <c r="L1132" s="7">
        <f>MAR1!$B$6+MAR1!$C$6*COS(2*PI()*$C1132/365)+MAR1!$D$6*SIN(2*PI()*$C1132/365)</f>
        <v/>
      </c>
      <c r="M1132" s="7">
        <f>MAR1!$B$7+MAR1!$C$7*COS(2*PI()*$C1132/365)+MAR1!$D$7*SIN(2*PI()*$C1132/365)</f>
        <v/>
      </c>
      <c r="N1132" s="7">
        <f>F1132-K1132</f>
        <v/>
      </c>
      <c r="O1132" s="7">
        <f>G1132-L1132</f>
        <v/>
      </c>
      <c r="P1132" s="7">
        <f>H1132-M1132</f>
        <v/>
      </c>
      <c r="Q1132" s="7">
        <f>IF($I1132=1,(N1132-MAR1!$B$11)/MAR1!$D$11,(N1132-MAR1!$C$11)/MAR1!$E$11)</f>
        <v/>
      </c>
      <c r="R1132" s="7">
        <f>IF($I1132=1,(O1132-MAR1!$B$12)/MAR1!$D$12,(O1132-MAR1!$C$12)/MAR1!$E$12)</f>
        <v/>
      </c>
      <c r="S1132" s="7">
        <f>IF($I1132=1,(P1132-MAR1!$B$13)/MAR1!$D$13,(P1132-MAR1!$C$13)/MAR1!$E$13)</f>
        <v/>
      </c>
      <c r="U1132" s="5" t="n">
        <v>1131</v>
      </c>
      <c r="V1132" s="5" t="n">
        <v>0.771849</v>
      </c>
      <c r="W1132" s="5" t="n">
        <v>0.786179</v>
      </c>
      <c r="X1132" s="5" t="n">
        <v>0.720929</v>
      </c>
      <c r="Y1132" s="5" t="n">
        <v>0.843883</v>
      </c>
      <c r="Z1132" s="5" t="n">
        <v>0.179667</v>
      </c>
    </row>
    <row r="1133">
      <c r="A1133" s="5" t="n">
        <v>1132</v>
      </c>
      <c r="B1133" s="5" t="n">
        <v>4</v>
      </c>
      <c r="C1133" s="5" t="n">
        <v>37</v>
      </c>
      <c r="D1133" s="5" t="n">
        <v>2</v>
      </c>
      <c r="E1133" s="5" t="n">
        <v>0</v>
      </c>
      <c r="F1133" s="5" t="n">
        <v>34.8</v>
      </c>
      <c r="G1133" s="5" t="n">
        <v>18</v>
      </c>
      <c r="H1133" s="5" t="n">
        <v>20.47</v>
      </c>
      <c r="I1133" s="6">
        <f>IF(E1133&gt;=Markov!$B$3,1,0)</f>
        <v/>
      </c>
      <c r="J1133" s="6">
        <f>I1132</f>
        <v/>
      </c>
      <c r="K1133" s="7">
        <f>MAR1!$B$5+MAR1!$C$5*COS(2*PI()*$C1133/365)+MAR1!$D$5*SIN(2*PI()*$C1133/365)</f>
        <v/>
      </c>
      <c r="L1133" s="7">
        <f>MAR1!$B$6+MAR1!$C$6*COS(2*PI()*$C1133/365)+MAR1!$D$6*SIN(2*PI()*$C1133/365)</f>
        <v/>
      </c>
      <c r="M1133" s="7">
        <f>MAR1!$B$7+MAR1!$C$7*COS(2*PI()*$C1133/365)+MAR1!$D$7*SIN(2*PI()*$C1133/365)</f>
        <v/>
      </c>
      <c r="N1133" s="7">
        <f>F1133-K1133</f>
        <v/>
      </c>
      <c r="O1133" s="7">
        <f>G1133-L1133</f>
        <v/>
      </c>
      <c r="P1133" s="7">
        <f>H1133-M1133</f>
        <v/>
      </c>
      <c r="Q1133" s="7">
        <f>IF($I1133=1,(N1133-MAR1!$B$11)/MAR1!$D$11,(N1133-MAR1!$C$11)/MAR1!$E$11)</f>
        <v/>
      </c>
      <c r="R1133" s="7">
        <f>IF($I1133=1,(O1133-MAR1!$B$12)/MAR1!$D$12,(O1133-MAR1!$C$12)/MAR1!$E$12)</f>
        <v/>
      </c>
      <c r="S1133" s="7">
        <f>IF($I1133=1,(P1133-MAR1!$B$13)/MAR1!$D$13,(P1133-MAR1!$C$13)/MAR1!$E$13)</f>
        <v/>
      </c>
      <c r="U1133" s="5" t="n">
        <v>1132</v>
      </c>
      <c r="V1133" s="5" t="n">
        <v>0.152355</v>
      </c>
      <c r="W1133" s="5" t="n">
        <v>0.903837</v>
      </c>
      <c r="X1133" s="5" t="n">
        <v>0.008196999999999999</v>
      </c>
      <c r="Y1133" s="5" t="n">
        <v>0.675477</v>
      </c>
      <c r="Z1133" s="5" t="n">
        <v>0.162088</v>
      </c>
    </row>
    <row r="1134">
      <c r="A1134" s="5" t="n">
        <v>1133</v>
      </c>
      <c r="B1134" s="5" t="n">
        <v>4</v>
      </c>
      <c r="C1134" s="5" t="n">
        <v>38</v>
      </c>
      <c r="D1134" s="5" t="n">
        <v>2</v>
      </c>
      <c r="E1134" s="5" t="n">
        <v>0</v>
      </c>
      <c r="F1134" s="5" t="n">
        <v>35.5</v>
      </c>
      <c r="G1134" s="5" t="n">
        <v>16.6</v>
      </c>
      <c r="H1134" s="5" t="n">
        <v>13.43</v>
      </c>
      <c r="I1134" s="6">
        <f>IF(E1134&gt;=Markov!$B$3,1,0)</f>
        <v/>
      </c>
      <c r="J1134" s="6">
        <f>I1133</f>
        <v/>
      </c>
      <c r="K1134" s="7">
        <f>MAR1!$B$5+MAR1!$C$5*COS(2*PI()*$C1134/365)+MAR1!$D$5*SIN(2*PI()*$C1134/365)</f>
        <v/>
      </c>
      <c r="L1134" s="7">
        <f>MAR1!$B$6+MAR1!$C$6*COS(2*PI()*$C1134/365)+MAR1!$D$6*SIN(2*PI()*$C1134/365)</f>
        <v/>
      </c>
      <c r="M1134" s="7">
        <f>MAR1!$B$7+MAR1!$C$7*COS(2*PI()*$C1134/365)+MAR1!$D$7*SIN(2*PI()*$C1134/365)</f>
        <v/>
      </c>
      <c r="N1134" s="7">
        <f>F1134-K1134</f>
        <v/>
      </c>
      <c r="O1134" s="7">
        <f>G1134-L1134</f>
        <v/>
      </c>
      <c r="P1134" s="7">
        <f>H1134-M1134</f>
        <v/>
      </c>
      <c r="Q1134" s="7">
        <f>IF($I1134=1,(N1134-MAR1!$B$11)/MAR1!$D$11,(N1134-MAR1!$C$11)/MAR1!$E$11)</f>
        <v/>
      </c>
      <c r="R1134" s="7">
        <f>IF($I1134=1,(O1134-MAR1!$B$12)/MAR1!$D$12,(O1134-MAR1!$C$12)/MAR1!$E$12)</f>
        <v/>
      </c>
      <c r="S1134" s="7">
        <f>IF($I1134=1,(P1134-MAR1!$B$13)/MAR1!$D$13,(P1134-MAR1!$C$13)/MAR1!$E$13)</f>
        <v/>
      </c>
      <c r="U1134" s="5" t="n">
        <v>1133</v>
      </c>
      <c r="V1134" s="5" t="n">
        <v>0.185096</v>
      </c>
      <c r="W1134" s="5" t="n">
        <v>0.338165</v>
      </c>
      <c r="X1134" s="5" t="n">
        <v>0.223267</v>
      </c>
      <c r="Y1134" s="5" t="n">
        <v>0.5911149999999999</v>
      </c>
      <c r="Z1134" s="5" t="n">
        <v>0.221532</v>
      </c>
    </row>
    <row r="1135">
      <c r="A1135" s="5" t="n">
        <v>1134</v>
      </c>
      <c r="B1135" s="5" t="n">
        <v>4</v>
      </c>
      <c r="C1135" s="5" t="n">
        <v>39</v>
      </c>
      <c r="D1135" s="5" t="n">
        <v>2</v>
      </c>
      <c r="E1135" s="5" t="n">
        <v>0</v>
      </c>
      <c r="F1135" s="5" t="n">
        <v>33.5</v>
      </c>
      <c r="G1135" s="5" t="n">
        <v>17.4</v>
      </c>
      <c r="H1135" s="5" t="n">
        <v>20.11</v>
      </c>
      <c r="I1135" s="6">
        <f>IF(E1135&gt;=Markov!$B$3,1,0)</f>
        <v/>
      </c>
      <c r="J1135" s="6">
        <f>I1134</f>
        <v/>
      </c>
      <c r="K1135" s="7">
        <f>MAR1!$B$5+MAR1!$C$5*COS(2*PI()*$C1135/365)+MAR1!$D$5*SIN(2*PI()*$C1135/365)</f>
        <v/>
      </c>
      <c r="L1135" s="7">
        <f>MAR1!$B$6+MAR1!$C$6*COS(2*PI()*$C1135/365)+MAR1!$D$6*SIN(2*PI()*$C1135/365)</f>
        <v/>
      </c>
      <c r="M1135" s="7">
        <f>MAR1!$B$7+MAR1!$C$7*COS(2*PI()*$C1135/365)+MAR1!$D$7*SIN(2*PI()*$C1135/365)</f>
        <v/>
      </c>
      <c r="N1135" s="7">
        <f>F1135-K1135</f>
        <v/>
      </c>
      <c r="O1135" s="7">
        <f>G1135-L1135</f>
        <v/>
      </c>
      <c r="P1135" s="7">
        <f>H1135-M1135</f>
        <v/>
      </c>
      <c r="Q1135" s="7">
        <f>IF($I1135=1,(N1135-MAR1!$B$11)/MAR1!$D$11,(N1135-MAR1!$C$11)/MAR1!$E$11)</f>
        <v/>
      </c>
      <c r="R1135" s="7">
        <f>IF($I1135=1,(O1135-MAR1!$B$12)/MAR1!$D$12,(O1135-MAR1!$C$12)/MAR1!$E$12)</f>
        <v/>
      </c>
      <c r="S1135" s="7">
        <f>IF($I1135=1,(P1135-MAR1!$B$13)/MAR1!$D$13,(P1135-MAR1!$C$13)/MAR1!$E$13)</f>
        <v/>
      </c>
      <c r="U1135" s="5" t="n">
        <v>1134</v>
      </c>
      <c r="V1135" s="5" t="n">
        <v>0.121461</v>
      </c>
      <c r="W1135" s="5" t="n">
        <v>0.264675</v>
      </c>
      <c r="X1135" s="5" t="n">
        <v>0.684791</v>
      </c>
      <c r="Y1135" s="5" t="n">
        <v>0.585521</v>
      </c>
      <c r="Z1135" s="5" t="n">
        <v>0.445381</v>
      </c>
    </row>
    <row r="1136">
      <c r="A1136" s="5" t="n">
        <v>1135</v>
      </c>
      <c r="B1136" s="5" t="n">
        <v>4</v>
      </c>
      <c r="C1136" s="5" t="n">
        <v>40</v>
      </c>
      <c r="D1136" s="5" t="n">
        <v>2</v>
      </c>
      <c r="E1136" s="5" t="n">
        <v>0</v>
      </c>
      <c r="F1136" s="5" t="n">
        <v>34.7</v>
      </c>
      <c r="G1136" s="5" t="n">
        <v>17.5</v>
      </c>
      <c r="H1136" s="5" t="n">
        <v>19.35</v>
      </c>
      <c r="I1136" s="6">
        <f>IF(E1136&gt;=Markov!$B$3,1,0)</f>
        <v/>
      </c>
      <c r="J1136" s="6">
        <f>I1135</f>
        <v/>
      </c>
      <c r="K1136" s="7">
        <f>MAR1!$B$5+MAR1!$C$5*COS(2*PI()*$C1136/365)+MAR1!$D$5*SIN(2*PI()*$C1136/365)</f>
        <v/>
      </c>
      <c r="L1136" s="7">
        <f>MAR1!$B$6+MAR1!$C$6*COS(2*PI()*$C1136/365)+MAR1!$D$6*SIN(2*PI()*$C1136/365)</f>
        <v/>
      </c>
      <c r="M1136" s="7">
        <f>MAR1!$B$7+MAR1!$C$7*COS(2*PI()*$C1136/365)+MAR1!$D$7*SIN(2*PI()*$C1136/365)</f>
        <v/>
      </c>
      <c r="N1136" s="7">
        <f>F1136-K1136</f>
        <v/>
      </c>
      <c r="O1136" s="7">
        <f>G1136-L1136</f>
        <v/>
      </c>
      <c r="P1136" s="7">
        <f>H1136-M1136</f>
        <v/>
      </c>
      <c r="Q1136" s="7">
        <f>IF($I1136=1,(N1136-MAR1!$B$11)/MAR1!$D$11,(N1136-MAR1!$C$11)/MAR1!$E$11)</f>
        <v/>
      </c>
      <c r="R1136" s="7">
        <f>IF($I1136=1,(O1136-MAR1!$B$12)/MAR1!$D$12,(O1136-MAR1!$C$12)/MAR1!$E$12)</f>
        <v/>
      </c>
      <c r="S1136" s="7">
        <f>IF($I1136=1,(P1136-MAR1!$B$13)/MAR1!$D$13,(P1136-MAR1!$C$13)/MAR1!$E$13)</f>
        <v/>
      </c>
      <c r="U1136" s="5" t="n">
        <v>1135</v>
      </c>
      <c r="V1136" s="5" t="n">
        <v>0.174451</v>
      </c>
      <c r="W1136" s="5" t="n">
        <v>0.229512</v>
      </c>
      <c r="X1136" s="5" t="n">
        <v>0.485963</v>
      </c>
      <c r="Y1136" s="5" t="n">
        <v>0.637043</v>
      </c>
      <c r="Z1136" s="5" t="n">
        <v>0.286388</v>
      </c>
    </row>
    <row r="1137">
      <c r="A1137" s="5" t="n">
        <v>1136</v>
      </c>
      <c r="B1137" s="5" t="n">
        <v>4</v>
      </c>
      <c r="C1137" s="5" t="n">
        <v>41</v>
      </c>
      <c r="D1137" s="5" t="n">
        <v>2</v>
      </c>
      <c r="E1137" s="5" t="n">
        <v>0</v>
      </c>
      <c r="F1137" s="5" t="n">
        <v>33.9</v>
      </c>
      <c r="G1137" s="5" t="n">
        <v>18.4</v>
      </c>
      <c r="H1137" s="5" t="n">
        <v>18.35</v>
      </c>
      <c r="I1137" s="6">
        <f>IF(E1137&gt;=Markov!$B$3,1,0)</f>
        <v/>
      </c>
      <c r="J1137" s="6">
        <f>I1136</f>
        <v/>
      </c>
      <c r="K1137" s="7">
        <f>MAR1!$B$5+MAR1!$C$5*COS(2*PI()*$C1137/365)+MAR1!$D$5*SIN(2*PI()*$C1137/365)</f>
        <v/>
      </c>
      <c r="L1137" s="7">
        <f>MAR1!$B$6+MAR1!$C$6*COS(2*PI()*$C1137/365)+MAR1!$D$6*SIN(2*PI()*$C1137/365)</f>
        <v/>
      </c>
      <c r="M1137" s="7">
        <f>MAR1!$B$7+MAR1!$C$7*COS(2*PI()*$C1137/365)+MAR1!$D$7*SIN(2*PI()*$C1137/365)</f>
        <v/>
      </c>
      <c r="N1137" s="7">
        <f>F1137-K1137</f>
        <v/>
      </c>
      <c r="O1137" s="7">
        <f>G1137-L1137</f>
        <v/>
      </c>
      <c r="P1137" s="7">
        <f>H1137-M1137</f>
        <v/>
      </c>
      <c r="Q1137" s="7">
        <f>IF($I1137=1,(N1137-MAR1!$B$11)/MAR1!$D$11,(N1137-MAR1!$C$11)/MAR1!$E$11)</f>
        <v/>
      </c>
      <c r="R1137" s="7">
        <f>IF($I1137=1,(O1137-MAR1!$B$12)/MAR1!$D$12,(O1137-MAR1!$C$12)/MAR1!$E$12)</f>
        <v/>
      </c>
      <c r="S1137" s="7">
        <f>IF($I1137=1,(P1137-MAR1!$B$13)/MAR1!$D$13,(P1137-MAR1!$C$13)/MAR1!$E$13)</f>
        <v/>
      </c>
      <c r="U1137" s="5" t="n">
        <v>1136</v>
      </c>
      <c r="V1137" s="5" t="n">
        <v>0.044974</v>
      </c>
      <c r="W1137" s="5" t="n">
        <v>0.051814</v>
      </c>
      <c r="X1137" s="5" t="n">
        <v>0.78547</v>
      </c>
      <c r="Y1137" s="5" t="n">
        <v>0.583864</v>
      </c>
      <c r="Z1137" s="5" t="n">
        <v>0.572002</v>
      </c>
    </row>
    <row r="1138">
      <c r="A1138" s="5" t="n">
        <v>1137</v>
      </c>
      <c r="B1138" s="5" t="n">
        <v>4</v>
      </c>
      <c r="C1138" s="5" t="n">
        <v>42</v>
      </c>
      <c r="D1138" s="5" t="n">
        <v>2</v>
      </c>
      <c r="E1138" s="5" t="n">
        <v>0</v>
      </c>
      <c r="F1138" s="5" t="n">
        <v>33.9</v>
      </c>
      <c r="G1138" s="5" t="n">
        <v>17.4</v>
      </c>
      <c r="H1138" s="5" t="n">
        <v>24.64</v>
      </c>
      <c r="I1138" s="6">
        <f>IF(E1138&gt;=Markov!$B$3,1,0)</f>
        <v/>
      </c>
      <c r="J1138" s="6">
        <f>I1137</f>
        <v/>
      </c>
      <c r="K1138" s="7">
        <f>MAR1!$B$5+MAR1!$C$5*COS(2*PI()*$C1138/365)+MAR1!$D$5*SIN(2*PI()*$C1138/365)</f>
        <v/>
      </c>
      <c r="L1138" s="7">
        <f>MAR1!$B$6+MAR1!$C$6*COS(2*PI()*$C1138/365)+MAR1!$D$6*SIN(2*PI()*$C1138/365)</f>
        <v/>
      </c>
      <c r="M1138" s="7">
        <f>MAR1!$B$7+MAR1!$C$7*COS(2*PI()*$C1138/365)+MAR1!$D$7*SIN(2*PI()*$C1138/365)</f>
        <v/>
      </c>
      <c r="N1138" s="7">
        <f>F1138-K1138</f>
        <v/>
      </c>
      <c r="O1138" s="7">
        <f>G1138-L1138</f>
        <v/>
      </c>
      <c r="P1138" s="7">
        <f>H1138-M1138</f>
        <v/>
      </c>
      <c r="Q1138" s="7">
        <f>IF($I1138=1,(N1138-MAR1!$B$11)/MAR1!$D$11,(N1138-MAR1!$C$11)/MAR1!$E$11)</f>
        <v/>
      </c>
      <c r="R1138" s="7">
        <f>IF($I1138=1,(O1138-MAR1!$B$12)/MAR1!$D$12,(O1138-MAR1!$C$12)/MAR1!$E$12)</f>
        <v/>
      </c>
      <c r="S1138" s="7">
        <f>IF($I1138=1,(P1138-MAR1!$B$13)/MAR1!$D$13,(P1138-MAR1!$C$13)/MAR1!$E$13)</f>
        <v/>
      </c>
      <c r="U1138" s="5" t="n">
        <v>1137</v>
      </c>
      <c r="V1138" s="5" t="n">
        <v>0.09224499999999999</v>
      </c>
      <c r="W1138" s="5" t="n">
        <v>0.5801230000000001</v>
      </c>
      <c r="X1138" s="5" t="n">
        <v>0.998326</v>
      </c>
      <c r="Y1138" s="5" t="n">
        <v>0.652899</v>
      </c>
      <c r="Z1138" s="5" t="n">
        <v>0.566114</v>
      </c>
    </row>
    <row r="1139">
      <c r="A1139" s="5" t="n">
        <v>1138</v>
      </c>
      <c r="B1139" s="5" t="n">
        <v>4</v>
      </c>
      <c r="C1139" s="5" t="n">
        <v>43</v>
      </c>
      <c r="D1139" s="5" t="n">
        <v>2</v>
      </c>
      <c r="E1139" s="5" t="n">
        <v>0</v>
      </c>
      <c r="F1139" s="5" t="n">
        <v>33.2</v>
      </c>
      <c r="G1139" s="5" t="n">
        <v>16.9</v>
      </c>
      <c r="H1139" s="5" t="n">
        <v>15.16</v>
      </c>
      <c r="I1139" s="6">
        <f>IF(E1139&gt;=Markov!$B$3,1,0)</f>
        <v/>
      </c>
      <c r="J1139" s="6">
        <f>I1138</f>
        <v/>
      </c>
      <c r="K1139" s="7">
        <f>MAR1!$B$5+MAR1!$C$5*COS(2*PI()*$C1139/365)+MAR1!$D$5*SIN(2*PI()*$C1139/365)</f>
        <v/>
      </c>
      <c r="L1139" s="7">
        <f>MAR1!$B$6+MAR1!$C$6*COS(2*PI()*$C1139/365)+MAR1!$D$6*SIN(2*PI()*$C1139/365)</f>
        <v/>
      </c>
      <c r="M1139" s="7">
        <f>MAR1!$B$7+MAR1!$C$7*COS(2*PI()*$C1139/365)+MAR1!$D$7*SIN(2*PI()*$C1139/365)</f>
        <v/>
      </c>
      <c r="N1139" s="7">
        <f>F1139-K1139</f>
        <v/>
      </c>
      <c r="O1139" s="7">
        <f>G1139-L1139</f>
        <v/>
      </c>
      <c r="P1139" s="7">
        <f>H1139-M1139</f>
        <v/>
      </c>
      <c r="Q1139" s="7">
        <f>IF($I1139=1,(N1139-MAR1!$B$11)/MAR1!$D$11,(N1139-MAR1!$C$11)/MAR1!$E$11)</f>
        <v/>
      </c>
      <c r="R1139" s="7">
        <f>IF($I1139=1,(O1139-MAR1!$B$12)/MAR1!$D$12,(O1139-MAR1!$C$12)/MAR1!$E$12)</f>
        <v/>
      </c>
      <c r="S1139" s="7">
        <f>IF($I1139=1,(P1139-MAR1!$B$13)/MAR1!$D$13,(P1139-MAR1!$C$13)/MAR1!$E$13)</f>
        <v/>
      </c>
      <c r="U1139" s="5" t="n">
        <v>1138</v>
      </c>
      <c r="V1139" s="5" t="n">
        <v>0.85349</v>
      </c>
      <c r="W1139" s="5" t="n">
        <v>0.9518720000000001</v>
      </c>
      <c r="X1139" s="5" t="n">
        <v>0.288218</v>
      </c>
      <c r="Y1139" s="5" t="n">
        <v>0.256436</v>
      </c>
      <c r="Z1139" s="5" t="n">
        <v>0.385197</v>
      </c>
    </row>
    <row r="1140">
      <c r="A1140" s="5" t="n">
        <v>1139</v>
      </c>
      <c r="B1140" s="5" t="n">
        <v>4</v>
      </c>
      <c r="C1140" s="5" t="n">
        <v>44</v>
      </c>
      <c r="D1140" s="5" t="n">
        <v>2</v>
      </c>
      <c r="E1140" s="5" t="n">
        <v>0</v>
      </c>
      <c r="F1140" s="5" t="n">
        <v>30.8</v>
      </c>
      <c r="G1140" s="5" t="n">
        <v>16.2</v>
      </c>
      <c r="H1140" s="5" t="n">
        <v>17.57</v>
      </c>
      <c r="I1140" s="6">
        <f>IF(E1140&gt;=Markov!$B$3,1,0)</f>
        <v/>
      </c>
      <c r="J1140" s="6">
        <f>I1139</f>
        <v/>
      </c>
      <c r="K1140" s="7">
        <f>MAR1!$B$5+MAR1!$C$5*COS(2*PI()*$C1140/365)+MAR1!$D$5*SIN(2*PI()*$C1140/365)</f>
        <v/>
      </c>
      <c r="L1140" s="7">
        <f>MAR1!$B$6+MAR1!$C$6*COS(2*PI()*$C1140/365)+MAR1!$D$6*SIN(2*PI()*$C1140/365)</f>
        <v/>
      </c>
      <c r="M1140" s="7">
        <f>MAR1!$B$7+MAR1!$C$7*COS(2*PI()*$C1140/365)+MAR1!$D$7*SIN(2*PI()*$C1140/365)</f>
        <v/>
      </c>
      <c r="N1140" s="7">
        <f>F1140-K1140</f>
        <v/>
      </c>
      <c r="O1140" s="7">
        <f>G1140-L1140</f>
        <v/>
      </c>
      <c r="P1140" s="7">
        <f>H1140-M1140</f>
        <v/>
      </c>
      <c r="Q1140" s="7">
        <f>IF($I1140=1,(N1140-MAR1!$B$11)/MAR1!$D$11,(N1140-MAR1!$C$11)/MAR1!$E$11)</f>
        <v/>
      </c>
      <c r="R1140" s="7">
        <f>IF($I1140=1,(O1140-MAR1!$B$12)/MAR1!$D$12,(O1140-MAR1!$C$12)/MAR1!$E$12)</f>
        <v/>
      </c>
      <c r="S1140" s="7">
        <f>IF($I1140=1,(P1140-MAR1!$B$13)/MAR1!$D$13,(P1140-MAR1!$C$13)/MAR1!$E$13)</f>
        <v/>
      </c>
      <c r="U1140" s="5" t="n">
        <v>1139</v>
      </c>
      <c r="V1140" s="5" t="n">
        <v>0.279612</v>
      </c>
      <c r="W1140" s="5" t="n">
        <v>0.139357</v>
      </c>
      <c r="X1140" s="5" t="n">
        <v>0.7412069999999999</v>
      </c>
      <c r="Y1140" s="5" t="n">
        <v>0.894127</v>
      </c>
      <c r="Z1140" s="5" t="n">
        <v>0.08269899999999999</v>
      </c>
    </row>
    <row r="1141">
      <c r="A1141" s="5" t="n">
        <v>1140</v>
      </c>
      <c r="B1141" s="5" t="n">
        <v>4</v>
      </c>
      <c r="C1141" s="5" t="n">
        <v>45</v>
      </c>
      <c r="D1141" s="5" t="n">
        <v>2</v>
      </c>
      <c r="E1141" s="5" t="n">
        <v>0</v>
      </c>
      <c r="F1141" s="5" t="n">
        <v>35.4</v>
      </c>
      <c r="G1141" s="5" t="n">
        <v>19.5</v>
      </c>
      <c r="H1141" s="5" t="n">
        <v>14.52</v>
      </c>
      <c r="I1141" s="6">
        <f>IF(E1141&gt;=Markov!$B$3,1,0)</f>
        <v/>
      </c>
      <c r="J1141" s="6">
        <f>I1140</f>
        <v/>
      </c>
      <c r="K1141" s="7">
        <f>MAR1!$B$5+MAR1!$C$5*COS(2*PI()*$C1141/365)+MAR1!$D$5*SIN(2*PI()*$C1141/365)</f>
        <v/>
      </c>
      <c r="L1141" s="7">
        <f>MAR1!$B$6+MAR1!$C$6*COS(2*PI()*$C1141/365)+MAR1!$D$6*SIN(2*PI()*$C1141/365)</f>
        <v/>
      </c>
      <c r="M1141" s="7">
        <f>MAR1!$B$7+MAR1!$C$7*COS(2*PI()*$C1141/365)+MAR1!$D$7*SIN(2*PI()*$C1141/365)</f>
        <v/>
      </c>
      <c r="N1141" s="7">
        <f>F1141-K1141</f>
        <v/>
      </c>
      <c r="O1141" s="7">
        <f>G1141-L1141</f>
        <v/>
      </c>
      <c r="P1141" s="7">
        <f>H1141-M1141</f>
        <v/>
      </c>
      <c r="Q1141" s="7">
        <f>IF($I1141=1,(N1141-MAR1!$B$11)/MAR1!$D$11,(N1141-MAR1!$C$11)/MAR1!$E$11)</f>
        <v/>
      </c>
      <c r="R1141" s="7">
        <f>IF($I1141=1,(O1141-MAR1!$B$12)/MAR1!$D$12,(O1141-MAR1!$C$12)/MAR1!$E$12)</f>
        <v/>
      </c>
      <c r="S1141" s="7">
        <f>IF($I1141=1,(P1141-MAR1!$B$13)/MAR1!$D$13,(P1141-MAR1!$C$13)/MAR1!$E$13)</f>
        <v/>
      </c>
      <c r="U1141" s="5" t="n">
        <v>1140</v>
      </c>
      <c r="V1141" s="5" t="n">
        <v>0.300212</v>
      </c>
      <c r="W1141" s="5" t="n">
        <v>0.961526</v>
      </c>
      <c r="X1141" s="5" t="n">
        <v>0.812066</v>
      </c>
      <c r="Y1141" s="5" t="n">
        <v>0.080301</v>
      </c>
      <c r="Z1141" s="5" t="n">
        <v>0.87876</v>
      </c>
    </row>
    <row r="1142">
      <c r="A1142" s="5" t="n">
        <v>1141</v>
      </c>
      <c r="B1142" s="5" t="n">
        <v>4</v>
      </c>
      <c r="C1142" s="5" t="n">
        <v>46</v>
      </c>
      <c r="D1142" s="5" t="n">
        <v>2</v>
      </c>
      <c r="E1142" s="5" t="n">
        <v>0</v>
      </c>
      <c r="F1142" s="5" t="n">
        <v>36.5</v>
      </c>
      <c r="G1142" s="5" t="n">
        <v>17.4</v>
      </c>
      <c r="H1142" s="5" t="n">
        <v>18.64</v>
      </c>
      <c r="I1142" s="6">
        <f>IF(E1142&gt;=Markov!$B$3,1,0)</f>
        <v/>
      </c>
      <c r="J1142" s="6">
        <f>I1141</f>
        <v/>
      </c>
      <c r="K1142" s="7">
        <f>MAR1!$B$5+MAR1!$C$5*COS(2*PI()*$C1142/365)+MAR1!$D$5*SIN(2*PI()*$C1142/365)</f>
        <v/>
      </c>
      <c r="L1142" s="7">
        <f>MAR1!$B$6+MAR1!$C$6*COS(2*PI()*$C1142/365)+MAR1!$D$6*SIN(2*PI()*$C1142/365)</f>
        <v/>
      </c>
      <c r="M1142" s="7">
        <f>MAR1!$B$7+MAR1!$C$7*COS(2*PI()*$C1142/365)+MAR1!$D$7*SIN(2*PI()*$C1142/365)</f>
        <v/>
      </c>
      <c r="N1142" s="7">
        <f>F1142-K1142</f>
        <v/>
      </c>
      <c r="O1142" s="7">
        <f>G1142-L1142</f>
        <v/>
      </c>
      <c r="P1142" s="7">
        <f>H1142-M1142</f>
        <v/>
      </c>
      <c r="Q1142" s="7">
        <f>IF($I1142=1,(N1142-MAR1!$B$11)/MAR1!$D$11,(N1142-MAR1!$C$11)/MAR1!$E$11)</f>
        <v/>
      </c>
      <c r="R1142" s="7">
        <f>IF($I1142=1,(O1142-MAR1!$B$12)/MAR1!$D$12,(O1142-MAR1!$C$12)/MAR1!$E$12)</f>
        <v/>
      </c>
      <c r="S1142" s="7">
        <f>IF($I1142=1,(P1142-MAR1!$B$13)/MAR1!$D$13,(P1142-MAR1!$C$13)/MAR1!$E$13)</f>
        <v/>
      </c>
      <c r="U1142" s="5" t="n">
        <v>1141</v>
      </c>
      <c r="V1142" s="5" t="n">
        <v>0.823369</v>
      </c>
      <c r="W1142" s="5" t="n">
        <v>0.237082</v>
      </c>
      <c r="X1142" s="5" t="n">
        <v>0.667613</v>
      </c>
      <c r="Y1142" s="5" t="n">
        <v>0.955327</v>
      </c>
      <c r="Z1142" s="5" t="n">
        <v>0.556148</v>
      </c>
    </row>
    <row r="1143">
      <c r="A1143" s="5" t="n">
        <v>1142</v>
      </c>
      <c r="B1143" s="5" t="n">
        <v>4</v>
      </c>
      <c r="C1143" s="5" t="n">
        <v>47</v>
      </c>
      <c r="D1143" s="5" t="n">
        <v>2</v>
      </c>
      <c r="E1143" s="5" t="n">
        <v>0</v>
      </c>
      <c r="F1143" s="5" t="n">
        <v>36.9</v>
      </c>
      <c r="G1143" s="5" t="n">
        <v>19.4</v>
      </c>
      <c r="H1143" s="5" t="n">
        <v>26.05</v>
      </c>
      <c r="I1143" s="6">
        <f>IF(E1143&gt;=Markov!$B$3,1,0)</f>
        <v/>
      </c>
      <c r="J1143" s="6">
        <f>I1142</f>
        <v/>
      </c>
      <c r="K1143" s="7">
        <f>MAR1!$B$5+MAR1!$C$5*COS(2*PI()*$C1143/365)+MAR1!$D$5*SIN(2*PI()*$C1143/365)</f>
        <v/>
      </c>
      <c r="L1143" s="7">
        <f>MAR1!$B$6+MAR1!$C$6*COS(2*PI()*$C1143/365)+MAR1!$D$6*SIN(2*PI()*$C1143/365)</f>
        <v/>
      </c>
      <c r="M1143" s="7">
        <f>MAR1!$B$7+MAR1!$C$7*COS(2*PI()*$C1143/365)+MAR1!$D$7*SIN(2*PI()*$C1143/365)</f>
        <v/>
      </c>
      <c r="N1143" s="7">
        <f>F1143-K1143</f>
        <v/>
      </c>
      <c r="O1143" s="7">
        <f>G1143-L1143</f>
        <v/>
      </c>
      <c r="P1143" s="7">
        <f>H1143-M1143</f>
        <v/>
      </c>
      <c r="Q1143" s="7">
        <f>IF($I1143=1,(N1143-MAR1!$B$11)/MAR1!$D$11,(N1143-MAR1!$C$11)/MAR1!$E$11)</f>
        <v/>
      </c>
      <c r="R1143" s="7">
        <f>IF($I1143=1,(O1143-MAR1!$B$12)/MAR1!$D$12,(O1143-MAR1!$C$12)/MAR1!$E$12)</f>
        <v/>
      </c>
      <c r="S1143" s="7">
        <f>IF($I1143=1,(P1143-MAR1!$B$13)/MAR1!$D$13,(P1143-MAR1!$C$13)/MAR1!$E$13)</f>
        <v/>
      </c>
      <c r="U1143" s="5" t="n">
        <v>1142</v>
      </c>
      <c r="V1143" s="5" t="n">
        <v>0.826921</v>
      </c>
      <c r="W1143" s="5" t="n">
        <v>0.97233</v>
      </c>
      <c r="X1143" s="5" t="n">
        <v>0.209241</v>
      </c>
      <c r="Y1143" s="5" t="n">
        <v>0.24592</v>
      </c>
      <c r="Z1143" s="5" t="n">
        <v>0.272948</v>
      </c>
    </row>
    <row r="1144">
      <c r="A1144" s="5" t="n">
        <v>1143</v>
      </c>
      <c r="B1144" s="5" t="n">
        <v>4</v>
      </c>
      <c r="C1144" s="5" t="n">
        <v>48</v>
      </c>
      <c r="D1144" s="5" t="n">
        <v>2</v>
      </c>
      <c r="E1144" s="5" t="n">
        <v>0</v>
      </c>
      <c r="F1144" s="5" t="n">
        <v>34.4</v>
      </c>
      <c r="G1144" s="5" t="n">
        <v>18.2</v>
      </c>
      <c r="H1144" s="5" t="n">
        <v>24.89</v>
      </c>
      <c r="I1144" s="6">
        <f>IF(E1144&gt;=Markov!$B$3,1,0)</f>
        <v/>
      </c>
      <c r="J1144" s="6">
        <f>I1143</f>
        <v/>
      </c>
      <c r="K1144" s="7">
        <f>MAR1!$B$5+MAR1!$C$5*COS(2*PI()*$C1144/365)+MAR1!$D$5*SIN(2*PI()*$C1144/365)</f>
        <v/>
      </c>
      <c r="L1144" s="7">
        <f>MAR1!$B$6+MAR1!$C$6*COS(2*PI()*$C1144/365)+MAR1!$D$6*SIN(2*PI()*$C1144/365)</f>
        <v/>
      </c>
      <c r="M1144" s="7">
        <f>MAR1!$B$7+MAR1!$C$7*COS(2*PI()*$C1144/365)+MAR1!$D$7*SIN(2*PI()*$C1144/365)</f>
        <v/>
      </c>
      <c r="N1144" s="7">
        <f>F1144-K1144</f>
        <v/>
      </c>
      <c r="O1144" s="7">
        <f>G1144-L1144</f>
        <v/>
      </c>
      <c r="P1144" s="7">
        <f>H1144-M1144</f>
        <v/>
      </c>
      <c r="Q1144" s="7">
        <f>IF($I1144=1,(N1144-MAR1!$B$11)/MAR1!$D$11,(N1144-MAR1!$C$11)/MAR1!$E$11)</f>
        <v/>
      </c>
      <c r="R1144" s="7">
        <f>IF($I1144=1,(O1144-MAR1!$B$12)/MAR1!$D$12,(O1144-MAR1!$C$12)/MAR1!$E$12)</f>
        <v/>
      </c>
      <c r="S1144" s="7">
        <f>IF($I1144=1,(P1144-MAR1!$B$13)/MAR1!$D$13,(P1144-MAR1!$C$13)/MAR1!$E$13)</f>
        <v/>
      </c>
      <c r="U1144" s="5" t="n">
        <v>1143</v>
      </c>
      <c r="V1144" s="5" t="n">
        <v>0.472656</v>
      </c>
      <c r="W1144" s="5" t="n">
        <v>0.8573809999999999</v>
      </c>
      <c r="X1144" s="5" t="n">
        <v>0.6013810000000001</v>
      </c>
      <c r="Y1144" s="5" t="n">
        <v>0.893143</v>
      </c>
      <c r="Z1144" s="5" t="n">
        <v>0.357398</v>
      </c>
    </row>
    <row r="1145">
      <c r="A1145" s="5" t="n">
        <v>1144</v>
      </c>
      <c r="B1145" s="5" t="n">
        <v>4</v>
      </c>
      <c r="C1145" s="5" t="n">
        <v>49</v>
      </c>
      <c r="D1145" s="5" t="n">
        <v>2</v>
      </c>
      <c r="E1145" s="5" t="n">
        <v>0</v>
      </c>
      <c r="F1145" s="5" t="n">
        <v>36.9</v>
      </c>
      <c r="G1145" s="5" t="n">
        <v>17.3</v>
      </c>
      <c r="H1145" s="5" t="n">
        <v>20.86</v>
      </c>
      <c r="I1145" s="6">
        <f>IF(E1145&gt;=Markov!$B$3,1,0)</f>
        <v/>
      </c>
      <c r="J1145" s="6">
        <f>I1144</f>
        <v/>
      </c>
      <c r="K1145" s="7">
        <f>MAR1!$B$5+MAR1!$C$5*COS(2*PI()*$C1145/365)+MAR1!$D$5*SIN(2*PI()*$C1145/365)</f>
        <v/>
      </c>
      <c r="L1145" s="7">
        <f>MAR1!$B$6+MAR1!$C$6*COS(2*PI()*$C1145/365)+MAR1!$D$6*SIN(2*PI()*$C1145/365)</f>
        <v/>
      </c>
      <c r="M1145" s="7">
        <f>MAR1!$B$7+MAR1!$C$7*COS(2*PI()*$C1145/365)+MAR1!$D$7*SIN(2*PI()*$C1145/365)</f>
        <v/>
      </c>
      <c r="N1145" s="7">
        <f>F1145-K1145</f>
        <v/>
      </c>
      <c r="O1145" s="7">
        <f>G1145-L1145</f>
        <v/>
      </c>
      <c r="P1145" s="7">
        <f>H1145-M1145</f>
        <v/>
      </c>
      <c r="Q1145" s="7">
        <f>IF($I1145=1,(N1145-MAR1!$B$11)/MAR1!$D$11,(N1145-MAR1!$C$11)/MAR1!$E$11)</f>
        <v/>
      </c>
      <c r="R1145" s="7">
        <f>IF($I1145=1,(O1145-MAR1!$B$12)/MAR1!$D$12,(O1145-MAR1!$C$12)/MAR1!$E$12)</f>
        <v/>
      </c>
      <c r="S1145" s="7">
        <f>IF($I1145=1,(P1145-MAR1!$B$13)/MAR1!$D$13,(P1145-MAR1!$C$13)/MAR1!$E$13)</f>
        <v/>
      </c>
      <c r="U1145" s="5" t="n">
        <v>1144</v>
      </c>
      <c r="V1145" s="5" t="n">
        <v>0.392997</v>
      </c>
      <c r="W1145" s="5" t="n">
        <v>0.348057</v>
      </c>
      <c r="X1145" s="5" t="n">
        <v>0.766839</v>
      </c>
      <c r="Y1145" s="5" t="n">
        <v>0.463141</v>
      </c>
      <c r="Z1145" s="5" t="n">
        <v>0.122028</v>
      </c>
    </row>
    <row r="1146">
      <c r="A1146" s="5" t="n">
        <v>1145</v>
      </c>
      <c r="B1146" s="5" t="n">
        <v>4</v>
      </c>
      <c r="C1146" s="5" t="n">
        <v>50</v>
      </c>
      <c r="D1146" s="5" t="n">
        <v>2</v>
      </c>
      <c r="E1146" s="5" t="n">
        <v>0</v>
      </c>
      <c r="F1146" s="5" t="n">
        <v>34.9</v>
      </c>
      <c r="G1146" s="5" t="n">
        <v>18.6</v>
      </c>
      <c r="H1146" s="5" t="n">
        <v>20.78</v>
      </c>
      <c r="I1146" s="6">
        <f>IF(E1146&gt;=Markov!$B$3,1,0)</f>
        <v/>
      </c>
      <c r="J1146" s="6">
        <f>I1145</f>
        <v/>
      </c>
      <c r="K1146" s="7">
        <f>MAR1!$B$5+MAR1!$C$5*COS(2*PI()*$C1146/365)+MAR1!$D$5*SIN(2*PI()*$C1146/365)</f>
        <v/>
      </c>
      <c r="L1146" s="7">
        <f>MAR1!$B$6+MAR1!$C$6*COS(2*PI()*$C1146/365)+MAR1!$D$6*SIN(2*PI()*$C1146/365)</f>
        <v/>
      </c>
      <c r="M1146" s="7">
        <f>MAR1!$B$7+MAR1!$C$7*COS(2*PI()*$C1146/365)+MAR1!$D$7*SIN(2*PI()*$C1146/365)</f>
        <v/>
      </c>
      <c r="N1146" s="7">
        <f>F1146-K1146</f>
        <v/>
      </c>
      <c r="O1146" s="7">
        <f>G1146-L1146</f>
        <v/>
      </c>
      <c r="P1146" s="7">
        <f>H1146-M1146</f>
        <v/>
      </c>
      <c r="Q1146" s="7">
        <f>IF($I1146=1,(N1146-MAR1!$B$11)/MAR1!$D$11,(N1146-MAR1!$C$11)/MAR1!$E$11)</f>
        <v/>
      </c>
      <c r="R1146" s="7">
        <f>IF($I1146=1,(O1146-MAR1!$B$12)/MAR1!$D$12,(O1146-MAR1!$C$12)/MAR1!$E$12)</f>
        <v/>
      </c>
      <c r="S1146" s="7">
        <f>IF($I1146=1,(P1146-MAR1!$B$13)/MAR1!$D$13,(P1146-MAR1!$C$13)/MAR1!$E$13)</f>
        <v/>
      </c>
      <c r="U1146" s="5" t="n">
        <v>1145</v>
      </c>
      <c r="V1146" s="5" t="n">
        <v>0.542941</v>
      </c>
      <c r="W1146" s="5" t="n">
        <v>0.193398</v>
      </c>
      <c r="X1146" s="5" t="n">
        <v>0.15843</v>
      </c>
      <c r="Y1146" s="5" t="n">
        <v>0.43498</v>
      </c>
      <c r="Z1146" s="5" t="n">
        <v>0.132742</v>
      </c>
    </row>
    <row r="1147">
      <c r="A1147" s="5" t="n">
        <v>1146</v>
      </c>
      <c r="B1147" s="5" t="n">
        <v>4</v>
      </c>
      <c r="C1147" s="5" t="n">
        <v>51</v>
      </c>
      <c r="D1147" s="5" t="n">
        <v>2</v>
      </c>
      <c r="E1147" s="5" t="n">
        <v>0</v>
      </c>
      <c r="F1147" s="5" t="n">
        <v>39.1</v>
      </c>
      <c r="G1147" s="5" t="n">
        <v>19.4</v>
      </c>
      <c r="H1147" s="5" t="n">
        <v>25.9</v>
      </c>
      <c r="I1147" s="6">
        <f>IF(E1147&gt;=Markov!$B$3,1,0)</f>
        <v/>
      </c>
      <c r="J1147" s="6">
        <f>I1146</f>
        <v/>
      </c>
      <c r="K1147" s="7">
        <f>MAR1!$B$5+MAR1!$C$5*COS(2*PI()*$C1147/365)+MAR1!$D$5*SIN(2*PI()*$C1147/365)</f>
        <v/>
      </c>
      <c r="L1147" s="7">
        <f>MAR1!$B$6+MAR1!$C$6*COS(2*PI()*$C1147/365)+MAR1!$D$6*SIN(2*PI()*$C1147/365)</f>
        <v/>
      </c>
      <c r="M1147" s="7">
        <f>MAR1!$B$7+MAR1!$C$7*COS(2*PI()*$C1147/365)+MAR1!$D$7*SIN(2*PI()*$C1147/365)</f>
        <v/>
      </c>
      <c r="N1147" s="7">
        <f>F1147-K1147</f>
        <v/>
      </c>
      <c r="O1147" s="7">
        <f>G1147-L1147</f>
        <v/>
      </c>
      <c r="P1147" s="7">
        <f>H1147-M1147</f>
        <v/>
      </c>
      <c r="Q1147" s="7">
        <f>IF($I1147=1,(N1147-MAR1!$B$11)/MAR1!$D$11,(N1147-MAR1!$C$11)/MAR1!$E$11)</f>
        <v/>
      </c>
      <c r="R1147" s="7">
        <f>IF($I1147=1,(O1147-MAR1!$B$12)/MAR1!$D$12,(O1147-MAR1!$C$12)/MAR1!$E$12)</f>
        <v/>
      </c>
      <c r="S1147" s="7">
        <f>IF($I1147=1,(P1147-MAR1!$B$13)/MAR1!$D$13,(P1147-MAR1!$C$13)/MAR1!$E$13)</f>
        <v/>
      </c>
      <c r="U1147" s="5" t="n">
        <v>1146</v>
      </c>
      <c r="V1147" s="5" t="n">
        <v>0.269301</v>
      </c>
      <c r="W1147" s="5" t="n">
        <v>0.232672</v>
      </c>
      <c r="X1147" s="5" t="n">
        <v>0.154707</v>
      </c>
      <c r="Y1147" s="5" t="n">
        <v>0.15194</v>
      </c>
      <c r="Z1147" s="5" t="n">
        <v>0.302501</v>
      </c>
    </row>
    <row r="1148">
      <c r="A1148" s="5" t="n">
        <v>1147</v>
      </c>
      <c r="B1148" s="5" t="n">
        <v>4</v>
      </c>
      <c r="C1148" s="5" t="n">
        <v>52</v>
      </c>
      <c r="D1148" s="5" t="n">
        <v>2</v>
      </c>
      <c r="E1148" s="5" t="n">
        <v>0</v>
      </c>
      <c r="F1148" s="5" t="n">
        <v>36.8</v>
      </c>
      <c r="G1148" s="5" t="n">
        <v>18.1</v>
      </c>
      <c r="H1148" s="5" t="n">
        <v>21.94</v>
      </c>
      <c r="I1148" s="6">
        <f>IF(E1148&gt;=Markov!$B$3,1,0)</f>
        <v/>
      </c>
      <c r="J1148" s="6">
        <f>I1147</f>
        <v/>
      </c>
      <c r="K1148" s="7">
        <f>MAR1!$B$5+MAR1!$C$5*COS(2*PI()*$C1148/365)+MAR1!$D$5*SIN(2*PI()*$C1148/365)</f>
        <v/>
      </c>
      <c r="L1148" s="7">
        <f>MAR1!$B$6+MAR1!$C$6*COS(2*PI()*$C1148/365)+MAR1!$D$6*SIN(2*PI()*$C1148/365)</f>
        <v/>
      </c>
      <c r="M1148" s="7">
        <f>MAR1!$B$7+MAR1!$C$7*COS(2*PI()*$C1148/365)+MAR1!$D$7*SIN(2*PI()*$C1148/365)</f>
        <v/>
      </c>
      <c r="N1148" s="7">
        <f>F1148-K1148</f>
        <v/>
      </c>
      <c r="O1148" s="7">
        <f>G1148-L1148</f>
        <v/>
      </c>
      <c r="P1148" s="7">
        <f>H1148-M1148</f>
        <v/>
      </c>
      <c r="Q1148" s="7">
        <f>IF($I1148=1,(N1148-MAR1!$B$11)/MAR1!$D$11,(N1148-MAR1!$C$11)/MAR1!$E$11)</f>
        <v/>
      </c>
      <c r="R1148" s="7">
        <f>IF($I1148=1,(O1148-MAR1!$B$12)/MAR1!$D$12,(O1148-MAR1!$C$12)/MAR1!$E$12)</f>
        <v/>
      </c>
      <c r="S1148" s="7">
        <f>IF($I1148=1,(P1148-MAR1!$B$13)/MAR1!$D$13,(P1148-MAR1!$C$13)/MAR1!$E$13)</f>
        <v/>
      </c>
      <c r="U1148" s="5" t="n">
        <v>1147</v>
      </c>
      <c r="V1148" s="5" t="n">
        <v>0.587017</v>
      </c>
      <c r="W1148" s="5" t="n">
        <v>0.340666</v>
      </c>
      <c r="X1148" s="5" t="n">
        <v>0.304642</v>
      </c>
      <c r="Y1148" s="5" t="n">
        <v>0.138401</v>
      </c>
      <c r="Z1148" s="5" t="n">
        <v>0.155746</v>
      </c>
    </row>
    <row r="1149">
      <c r="A1149" s="5" t="n">
        <v>1148</v>
      </c>
      <c r="B1149" s="5" t="n">
        <v>4</v>
      </c>
      <c r="C1149" s="5" t="n">
        <v>53</v>
      </c>
      <c r="D1149" s="5" t="n">
        <v>2</v>
      </c>
      <c r="E1149" s="5" t="n">
        <v>0</v>
      </c>
      <c r="F1149" s="5" t="n">
        <v>38.7</v>
      </c>
      <c r="G1149" s="5" t="n">
        <v>20.1</v>
      </c>
      <c r="H1149" s="5" t="n">
        <v>23.57</v>
      </c>
      <c r="I1149" s="6">
        <f>IF(E1149&gt;=Markov!$B$3,1,0)</f>
        <v/>
      </c>
      <c r="J1149" s="6">
        <f>I1148</f>
        <v/>
      </c>
      <c r="K1149" s="7">
        <f>MAR1!$B$5+MAR1!$C$5*COS(2*PI()*$C1149/365)+MAR1!$D$5*SIN(2*PI()*$C1149/365)</f>
        <v/>
      </c>
      <c r="L1149" s="7">
        <f>MAR1!$B$6+MAR1!$C$6*COS(2*PI()*$C1149/365)+MAR1!$D$6*SIN(2*PI()*$C1149/365)</f>
        <v/>
      </c>
      <c r="M1149" s="7">
        <f>MAR1!$B$7+MAR1!$C$7*COS(2*PI()*$C1149/365)+MAR1!$D$7*SIN(2*PI()*$C1149/365)</f>
        <v/>
      </c>
      <c r="N1149" s="7">
        <f>F1149-K1149</f>
        <v/>
      </c>
      <c r="O1149" s="7">
        <f>G1149-L1149</f>
        <v/>
      </c>
      <c r="P1149" s="7">
        <f>H1149-M1149</f>
        <v/>
      </c>
      <c r="Q1149" s="7">
        <f>IF($I1149=1,(N1149-MAR1!$B$11)/MAR1!$D$11,(N1149-MAR1!$C$11)/MAR1!$E$11)</f>
        <v/>
      </c>
      <c r="R1149" s="7">
        <f>IF($I1149=1,(O1149-MAR1!$B$12)/MAR1!$D$12,(O1149-MAR1!$C$12)/MAR1!$E$12)</f>
        <v/>
      </c>
      <c r="S1149" s="7">
        <f>IF($I1149=1,(P1149-MAR1!$B$13)/MAR1!$D$13,(P1149-MAR1!$C$13)/MAR1!$E$13)</f>
        <v/>
      </c>
      <c r="U1149" s="5" t="n">
        <v>1148</v>
      </c>
      <c r="V1149" s="5" t="n">
        <v>0.176678</v>
      </c>
      <c r="W1149" s="5" t="n">
        <v>0.864437</v>
      </c>
      <c r="X1149" s="5" t="n">
        <v>0.195086</v>
      </c>
      <c r="Y1149" s="5" t="n">
        <v>0.275887</v>
      </c>
      <c r="Z1149" s="5" t="n">
        <v>0.901165</v>
      </c>
    </row>
    <row r="1150">
      <c r="A1150" s="5" t="n">
        <v>1149</v>
      </c>
      <c r="B1150" s="5" t="n">
        <v>4</v>
      </c>
      <c r="C1150" s="5" t="n">
        <v>54</v>
      </c>
      <c r="D1150" s="5" t="n">
        <v>2</v>
      </c>
      <c r="E1150" s="5" t="n">
        <v>0</v>
      </c>
      <c r="F1150" s="5" t="n">
        <v>37.5</v>
      </c>
      <c r="G1150" s="5" t="n">
        <v>19.1</v>
      </c>
      <c r="H1150" s="5" t="n">
        <v>21.55</v>
      </c>
      <c r="I1150" s="6">
        <f>IF(E1150&gt;=Markov!$B$3,1,0)</f>
        <v/>
      </c>
      <c r="J1150" s="6">
        <f>I1149</f>
        <v/>
      </c>
      <c r="K1150" s="7">
        <f>MAR1!$B$5+MAR1!$C$5*COS(2*PI()*$C1150/365)+MAR1!$D$5*SIN(2*PI()*$C1150/365)</f>
        <v/>
      </c>
      <c r="L1150" s="7">
        <f>MAR1!$B$6+MAR1!$C$6*COS(2*PI()*$C1150/365)+MAR1!$D$6*SIN(2*PI()*$C1150/365)</f>
        <v/>
      </c>
      <c r="M1150" s="7">
        <f>MAR1!$B$7+MAR1!$C$7*COS(2*PI()*$C1150/365)+MAR1!$D$7*SIN(2*PI()*$C1150/365)</f>
        <v/>
      </c>
      <c r="N1150" s="7">
        <f>F1150-K1150</f>
        <v/>
      </c>
      <c r="O1150" s="7">
        <f>G1150-L1150</f>
        <v/>
      </c>
      <c r="P1150" s="7">
        <f>H1150-M1150</f>
        <v/>
      </c>
      <c r="Q1150" s="7">
        <f>IF($I1150=1,(N1150-MAR1!$B$11)/MAR1!$D$11,(N1150-MAR1!$C$11)/MAR1!$E$11)</f>
        <v/>
      </c>
      <c r="R1150" s="7">
        <f>IF($I1150=1,(O1150-MAR1!$B$12)/MAR1!$D$12,(O1150-MAR1!$C$12)/MAR1!$E$12)</f>
        <v/>
      </c>
      <c r="S1150" s="7">
        <f>IF($I1150=1,(P1150-MAR1!$B$13)/MAR1!$D$13,(P1150-MAR1!$C$13)/MAR1!$E$13)</f>
        <v/>
      </c>
      <c r="U1150" s="5" t="n">
        <v>1149</v>
      </c>
      <c r="V1150" s="5" t="n">
        <v>0.468185</v>
      </c>
      <c r="W1150" s="5" t="n">
        <v>0.434389</v>
      </c>
      <c r="X1150" s="5" t="n">
        <v>0.47474</v>
      </c>
      <c r="Y1150" s="5" t="n">
        <v>0.799077</v>
      </c>
      <c r="Z1150" s="5" t="n">
        <v>0.901468</v>
      </c>
    </row>
    <row r="1151">
      <c r="A1151" s="5" t="n">
        <v>1150</v>
      </c>
      <c r="B1151" s="5" t="n">
        <v>4</v>
      </c>
      <c r="C1151" s="5" t="n">
        <v>55</v>
      </c>
      <c r="D1151" s="5" t="n">
        <v>2</v>
      </c>
      <c r="E1151" s="5" t="n">
        <v>0</v>
      </c>
      <c r="F1151" s="5" t="n">
        <v>37.3</v>
      </c>
      <c r="G1151" s="5" t="n">
        <v>19.9</v>
      </c>
      <c r="H1151" s="5" t="n">
        <v>19.9</v>
      </c>
      <c r="I1151" s="6">
        <f>IF(E1151&gt;=Markov!$B$3,1,0)</f>
        <v/>
      </c>
      <c r="J1151" s="6">
        <f>I1150</f>
        <v/>
      </c>
      <c r="K1151" s="7">
        <f>MAR1!$B$5+MAR1!$C$5*COS(2*PI()*$C1151/365)+MAR1!$D$5*SIN(2*PI()*$C1151/365)</f>
        <v/>
      </c>
      <c r="L1151" s="7">
        <f>MAR1!$B$6+MAR1!$C$6*COS(2*PI()*$C1151/365)+MAR1!$D$6*SIN(2*PI()*$C1151/365)</f>
        <v/>
      </c>
      <c r="M1151" s="7">
        <f>MAR1!$B$7+MAR1!$C$7*COS(2*PI()*$C1151/365)+MAR1!$D$7*SIN(2*PI()*$C1151/365)</f>
        <v/>
      </c>
      <c r="N1151" s="7">
        <f>F1151-K1151</f>
        <v/>
      </c>
      <c r="O1151" s="7">
        <f>G1151-L1151</f>
        <v/>
      </c>
      <c r="P1151" s="7">
        <f>H1151-M1151</f>
        <v/>
      </c>
      <c r="Q1151" s="7">
        <f>IF($I1151=1,(N1151-MAR1!$B$11)/MAR1!$D$11,(N1151-MAR1!$C$11)/MAR1!$E$11)</f>
        <v/>
      </c>
      <c r="R1151" s="7">
        <f>IF($I1151=1,(O1151-MAR1!$B$12)/MAR1!$D$12,(O1151-MAR1!$C$12)/MAR1!$E$12)</f>
        <v/>
      </c>
      <c r="S1151" s="7">
        <f>IF($I1151=1,(P1151-MAR1!$B$13)/MAR1!$D$13,(P1151-MAR1!$C$13)/MAR1!$E$13)</f>
        <v/>
      </c>
      <c r="U1151" s="5" t="n">
        <v>1150</v>
      </c>
      <c r="V1151" s="5" t="n">
        <v>0.08038099999999999</v>
      </c>
      <c r="W1151" s="5" t="n">
        <v>0.392248</v>
      </c>
      <c r="X1151" s="5" t="n">
        <v>0.567352</v>
      </c>
      <c r="Y1151" s="5" t="n">
        <v>0.176485</v>
      </c>
      <c r="Z1151" s="5" t="n">
        <v>0.346412</v>
      </c>
    </row>
    <row r="1152">
      <c r="A1152" s="5" t="n">
        <v>1151</v>
      </c>
      <c r="B1152" s="5" t="n">
        <v>4</v>
      </c>
      <c r="C1152" s="5" t="n">
        <v>56</v>
      </c>
      <c r="D1152" s="5" t="n">
        <v>2</v>
      </c>
      <c r="E1152" s="5" t="n">
        <v>0</v>
      </c>
      <c r="F1152" s="5" t="n">
        <v>33.5</v>
      </c>
      <c r="G1152" s="5" t="n">
        <v>19.4</v>
      </c>
      <c r="H1152" s="5" t="n">
        <v>17.51</v>
      </c>
      <c r="I1152" s="6">
        <f>IF(E1152&gt;=Markov!$B$3,1,0)</f>
        <v/>
      </c>
      <c r="J1152" s="6">
        <f>I1151</f>
        <v/>
      </c>
      <c r="K1152" s="7">
        <f>MAR1!$B$5+MAR1!$C$5*COS(2*PI()*$C1152/365)+MAR1!$D$5*SIN(2*PI()*$C1152/365)</f>
        <v/>
      </c>
      <c r="L1152" s="7">
        <f>MAR1!$B$6+MAR1!$C$6*COS(2*PI()*$C1152/365)+MAR1!$D$6*SIN(2*PI()*$C1152/365)</f>
        <v/>
      </c>
      <c r="M1152" s="7">
        <f>MAR1!$B$7+MAR1!$C$7*COS(2*PI()*$C1152/365)+MAR1!$D$7*SIN(2*PI()*$C1152/365)</f>
        <v/>
      </c>
      <c r="N1152" s="7">
        <f>F1152-K1152</f>
        <v/>
      </c>
      <c r="O1152" s="7">
        <f>G1152-L1152</f>
        <v/>
      </c>
      <c r="P1152" s="7">
        <f>H1152-M1152</f>
        <v/>
      </c>
      <c r="Q1152" s="7">
        <f>IF($I1152=1,(N1152-MAR1!$B$11)/MAR1!$D$11,(N1152-MAR1!$C$11)/MAR1!$E$11)</f>
        <v/>
      </c>
      <c r="R1152" s="7">
        <f>IF($I1152=1,(O1152-MAR1!$B$12)/MAR1!$D$12,(O1152-MAR1!$C$12)/MAR1!$E$12)</f>
        <v/>
      </c>
      <c r="S1152" s="7">
        <f>IF($I1152=1,(P1152-MAR1!$B$13)/MAR1!$D$13,(P1152-MAR1!$C$13)/MAR1!$E$13)</f>
        <v/>
      </c>
      <c r="U1152" s="5" t="n">
        <v>1151</v>
      </c>
      <c r="V1152" s="5" t="n">
        <v>0.638831</v>
      </c>
      <c r="W1152" s="5" t="n">
        <v>0.581798</v>
      </c>
      <c r="X1152" s="5" t="n">
        <v>0.808759</v>
      </c>
      <c r="Y1152" s="5" t="n">
        <v>0.243911</v>
      </c>
      <c r="Z1152" s="5" t="n">
        <v>0.865083</v>
      </c>
    </row>
    <row r="1153">
      <c r="A1153" s="5" t="n">
        <v>1152</v>
      </c>
      <c r="B1153" s="5" t="n">
        <v>4</v>
      </c>
      <c r="C1153" s="5" t="n">
        <v>57</v>
      </c>
      <c r="D1153" s="5" t="n">
        <v>2</v>
      </c>
      <c r="E1153" s="5" t="n">
        <v>0</v>
      </c>
      <c r="F1153" s="5" t="n">
        <v>34.6</v>
      </c>
      <c r="G1153" s="5" t="n">
        <v>19.3</v>
      </c>
      <c r="H1153" s="5" t="n">
        <v>20.5</v>
      </c>
      <c r="I1153" s="6">
        <f>IF(E1153&gt;=Markov!$B$3,1,0)</f>
        <v/>
      </c>
      <c r="J1153" s="6">
        <f>I1152</f>
        <v/>
      </c>
      <c r="K1153" s="7">
        <f>MAR1!$B$5+MAR1!$C$5*COS(2*PI()*$C1153/365)+MAR1!$D$5*SIN(2*PI()*$C1153/365)</f>
        <v/>
      </c>
      <c r="L1153" s="7">
        <f>MAR1!$B$6+MAR1!$C$6*COS(2*PI()*$C1153/365)+MAR1!$D$6*SIN(2*PI()*$C1153/365)</f>
        <v/>
      </c>
      <c r="M1153" s="7">
        <f>MAR1!$B$7+MAR1!$C$7*COS(2*PI()*$C1153/365)+MAR1!$D$7*SIN(2*PI()*$C1153/365)</f>
        <v/>
      </c>
      <c r="N1153" s="7">
        <f>F1153-K1153</f>
        <v/>
      </c>
      <c r="O1153" s="7">
        <f>G1153-L1153</f>
        <v/>
      </c>
      <c r="P1153" s="7">
        <f>H1153-M1153</f>
        <v/>
      </c>
      <c r="Q1153" s="7">
        <f>IF($I1153=1,(N1153-MAR1!$B$11)/MAR1!$D$11,(N1153-MAR1!$C$11)/MAR1!$E$11)</f>
        <v/>
      </c>
      <c r="R1153" s="7">
        <f>IF($I1153=1,(O1153-MAR1!$B$12)/MAR1!$D$12,(O1153-MAR1!$C$12)/MAR1!$E$12)</f>
        <v/>
      </c>
      <c r="S1153" s="7">
        <f>IF($I1153=1,(P1153-MAR1!$B$13)/MAR1!$D$13,(P1153-MAR1!$C$13)/MAR1!$E$13)</f>
        <v/>
      </c>
      <c r="U1153" s="5" t="n">
        <v>1152</v>
      </c>
      <c r="V1153" s="5" t="n">
        <v>0.403888</v>
      </c>
      <c r="W1153" s="5" t="n">
        <v>0.175322</v>
      </c>
      <c r="X1153" s="5" t="n">
        <v>0.704685</v>
      </c>
      <c r="Y1153" s="5" t="n">
        <v>0.5942460000000001</v>
      </c>
      <c r="Z1153" s="5" t="n">
        <v>0.409066</v>
      </c>
    </row>
    <row r="1154">
      <c r="A1154" s="5" t="n">
        <v>1153</v>
      </c>
      <c r="B1154" s="5" t="n">
        <v>4</v>
      </c>
      <c r="C1154" s="5" t="n">
        <v>58</v>
      </c>
      <c r="D1154" s="5" t="n">
        <v>2</v>
      </c>
      <c r="E1154" s="5" t="n">
        <v>0</v>
      </c>
      <c r="F1154" s="5" t="n">
        <v>38.4</v>
      </c>
      <c r="G1154" s="5" t="n">
        <v>18.5</v>
      </c>
      <c r="H1154" s="5" t="n">
        <v>25.88</v>
      </c>
      <c r="I1154" s="6">
        <f>IF(E1154&gt;=Markov!$B$3,1,0)</f>
        <v/>
      </c>
      <c r="J1154" s="6">
        <f>I1153</f>
        <v/>
      </c>
      <c r="K1154" s="7">
        <f>MAR1!$B$5+MAR1!$C$5*COS(2*PI()*$C1154/365)+MAR1!$D$5*SIN(2*PI()*$C1154/365)</f>
        <v/>
      </c>
      <c r="L1154" s="7">
        <f>MAR1!$B$6+MAR1!$C$6*COS(2*PI()*$C1154/365)+MAR1!$D$6*SIN(2*PI()*$C1154/365)</f>
        <v/>
      </c>
      <c r="M1154" s="7">
        <f>MAR1!$B$7+MAR1!$C$7*COS(2*PI()*$C1154/365)+MAR1!$D$7*SIN(2*PI()*$C1154/365)</f>
        <v/>
      </c>
      <c r="N1154" s="7">
        <f>F1154-K1154</f>
        <v/>
      </c>
      <c r="O1154" s="7">
        <f>G1154-L1154</f>
        <v/>
      </c>
      <c r="P1154" s="7">
        <f>H1154-M1154</f>
        <v/>
      </c>
      <c r="Q1154" s="7">
        <f>IF($I1154=1,(N1154-MAR1!$B$11)/MAR1!$D$11,(N1154-MAR1!$C$11)/MAR1!$E$11)</f>
        <v/>
      </c>
      <c r="R1154" s="7">
        <f>IF($I1154=1,(O1154-MAR1!$B$12)/MAR1!$D$12,(O1154-MAR1!$C$12)/MAR1!$E$12)</f>
        <v/>
      </c>
      <c r="S1154" s="7">
        <f>IF($I1154=1,(P1154-MAR1!$B$13)/MAR1!$D$13,(P1154-MAR1!$C$13)/MAR1!$E$13)</f>
        <v/>
      </c>
      <c r="U1154" s="5" t="n">
        <v>1153</v>
      </c>
      <c r="V1154" s="5" t="n">
        <v>0.336951</v>
      </c>
      <c r="W1154" s="5" t="n">
        <v>0.307661</v>
      </c>
      <c r="X1154" s="5" t="n">
        <v>0.38466</v>
      </c>
      <c r="Y1154" s="5" t="n">
        <v>0.922552</v>
      </c>
      <c r="Z1154" s="5" t="n">
        <v>0.402617</v>
      </c>
    </row>
    <row r="1155">
      <c r="A1155" s="5" t="n">
        <v>1154</v>
      </c>
      <c r="B1155" s="5" t="n">
        <v>4</v>
      </c>
      <c r="C1155" s="5" t="n">
        <v>59</v>
      </c>
      <c r="D1155" s="5" t="n">
        <v>2</v>
      </c>
      <c r="E1155" s="5" t="n">
        <v>0</v>
      </c>
      <c r="F1155" s="5" t="n">
        <v>37.7</v>
      </c>
      <c r="G1155" s="5" t="n">
        <v>18.3</v>
      </c>
      <c r="H1155" s="5" t="n">
        <v>22.91</v>
      </c>
      <c r="I1155" s="6">
        <f>IF(E1155&gt;=Markov!$B$3,1,0)</f>
        <v/>
      </c>
      <c r="J1155" s="6">
        <f>I1154</f>
        <v/>
      </c>
      <c r="K1155" s="7">
        <f>MAR1!$B$5+MAR1!$C$5*COS(2*PI()*$C1155/365)+MAR1!$D$5*SIN(2*PI()*$C1155/365)</f>
        <v/>
      </c>
      <c r="L1155" s="7">
        <f>MAR1!$B$6+MAR1!$C$6*COS(2*PI()*$C1155/365)+MAR1!$D$6*SIN(2*PI()*$C1155/365)</f>
        <v/>
      </c>
      <c r="M1155" s="7">
        <f>MAR1!$B$7+MAR1!$C$7*COS(2*PI()*$C1155/365)+MAR1!$D$7*SIN(2*PI()*$C1155/365)</f>
        <v/>
      </c>
      <c r="N1155" s="7">
        <f>F1155-K1155</f>
        <v/>
      </c>
      <c r="O1155" s="7">
        <f>G1155-L1155</f>
        <v/>
      </c>
      <c r="P1155" s="7">
        <f>H1155-M1155</f>
        <v/>
      </c>
      <c r="Q1155" s="7">
        <f>IF($I1155=1,(N1155-MAR1!$B$11)/MAR1!$D$11,(N1155-MAR1!$C$11)/MAR1!$E$11)</f>
        <v/>
      </c>
      <c r="R1155" s="7">
        <f>IF($I1155=1,(O1155-MAR1!$B$12)/MAR1!$D$12,(O1155-MAR1!$C$12)/MAR1!$E$12)</f>
        <v/>
      </c>
      <c r="S1155" s="7">
        <f>IF($I1155=1,(P1155-MAR1!$B$13)/MAR1!$D$13,(P1155-MAR1!$C$13)/MAR1!$E$13)</f>
        <v/>
      </c>
      <c r="U1155" s="5" t="n">
        <v>1154</v>
      </c>
      <c r="V1155" s="5" t="n">
        <v>0.560329</v>
      </c>
      <c r="W1155" s="5" t="n">
        <v>0.021873</v>
      </c>
      <c r="X1155" s="5" t="n">
        <v>0.814632</v>
      </c>
      <c r="Y1155" s="5" t="n">
        <v>0.810935</v>
      </c>
      <c r="Z1155" s="5" t="n">
        <v>0.69479</v>
      </c>
    </row>
    <row r="1156">
      <c r="A1156" s="5" t="n">
        <v>1155</v>
      </c>
      <c r="B1156" s="5" t="n">
        <v>4</v>
      </c>
      <c r="C1156" s="5" t="n">
        <v>60</v>
      </c>
      <c r="D1156" s="5" t="n">
        <v>3</v>
      </c>
      <c r="E1156" s="5" t="n">
        <v>0</v>
      </c>
      <c r="F1156" s="5" t="n">
        <v>35.3</v>
      </c>
      <c r="G1156" s="5" t="n">
        <v>20.6</v>
      </c>
      <c r="H1156" s="5" t="n">
        <v>17.16</v>
      </c>
      <c r="I1156" s="6">
        <f>IF(E1156&gt;=Markov!$B$3,1,0)</f>
        <v/>
      </c>
      <c r="J1156" s="6">
        <f>I1155</f>
        <v/>
      </c>
      <c r="K1156" s="7">
        <f>MAR1!$B$5+MAR1!$C$5*COS(2*PI()*$C1156/365)+MAR1!$D$5*SIN(2*PI()*$C1156/365)</f>
        <v/>
      </c>
      <c r="L1156" s="7">
        <f>MAR1!$B$6+MAR1!$C$6*COS(2*PI()*$C1156/365)+MAR1!$D$6*SIN(2*PI()*$C1156/365)</f>
        <v/>
      </c>
      <c r="M1156" s="7">
        <f>MAR1!$B$7+MAR1!$C$7*COS(2*PI()*$C1156/365)+MAR1!$D$7*SIN(2*PI()*$C1156/365)</f>
        <v/>
      </c>
      <c r="N1156" s="7">
        <f>F1156-K1156</f>
        <v/>
      </c>
      <c r="O1156" s="7">
        <f>G1156-L1156</f>
        <v/>
      </c>
      <c r="P1156" s="7">
        <f>H1156-M1156</f>
        <v/>
      </c>
      <c r="Q1156" s="7">
        <f>IF($I1156=1,(N1156-MAR1!$B$11)/MAR1!$D$11,(N1156-MAR1!$C$11)/MAR1!$E$11)</f>
        <v/>
      </c>
      <c r="R1156" s="7">
        <f>IF($I1156=1,(O1156-MAR1!$B$12)/MAR1!$D$12,(O1156-MAR1!$C$12)/MAR1!$E$12)</f>
        <v/>
      </c>
      <c r="S1156" s="7">
        <f>IF($I1156=1,(P1156-MAR1!$B$13)/MAR1!$D$13,(P1156-MAR1!$C$13)/MAR1!$E$13)</f>
        <v/>
      </c>
      <c r="U1156" s="5" t="n">
        <v>1155</v>
      </c>
      <c r="V1156" s="5" t="n">
        <v>0.078322</v>
      </c>
      <c r="W1156" s="5" t="n">
        <v>0.043891</v>
      </c>
      <c r="X1156" s="5" t="n">
        <v>0.07443900000000001</v>
      </c>
      <c r="Y1156" s="5" t="n">
        <v>0.503208</v>
      </c>
      <c r="Z1156" s="5" t="n">
        <v>0.78306</v>
      </c>
    </row>
    <row r="1157">
      <c r="A1157" s="5" t="n">
        <v>1156</v>
      </c>
      <c r="B1157" s="5" t="n">
        <v>4</v>
      </c>
      <c r="C1157" s="5" t="n">
        <v>61</v>
      </c>
      <c r="D1157" s="5" t="n">
        <v>3</v>
      </c>
      <c r="E1157" s="5" t="n">
        <v>0</v>
      </c>
      <c r="F1157" s="5" t="n">
        <v>33.4</v>
      </c>
      <c r="G1157" s="5" t="n">
        <v>19.7</v>
      </c>
      <c r="H1157" s="5" t="n">
        <v>16.03</v>
      </c>
      <c r="I1157" s="6">
        <f>IF(E1157&gt;=Markov!$B$3,1,0)</f>
        <v/>
      </c>
      <c r="J1157" s="6">
        <f>I1156</f>
        <v/>
      </c>
      <c r="K1157" s="7">
        <f>MAR1!$B$5+MAR1!$C$5*COS(2*PI()*$C1157/365)+MAR1!$D$5*SIN(2*PI()*$C1157/365)</f>
        <v/>
      </c>
      <c r="L1157" s="7">
        <f>MAR1!$B$6+MAR1!$C$6*COS(2*PI()*$C1157/365)+MAR1!$D$6*SIN(2*PI()*$C1157/365)</f>
        <v/>
      </c>
      <c r="M1157" s="7">
        <f>MAR1!$B$7+MAR1!$C$7*COS(2*PI()*$C1157/365)+MAR1!$D$7*SIN(2*PI()*$C1157/365)</f>
        <v/>
      </c>
      <c r="N1157" s="7">
        <f>F1157-K1157</f>
        <v/>
      </c>
      <c r="O1157" s="7">
        <f>G1157-L1157</f>
        <v/>
      </c>
      <c r="P1157" s="7">
        <f>H1157-M1157</f>
        <v/>
      </c>
      <c r="Q1157" s="7">
        <f>IF($I1157=1,(N1157-MAR1!$B$11)/MAR1!$D$11,(N1157-MAR1!$C$11)/MAR1!$E$11)</f>
        <v/>
      </c>
      <c r="R1157" s="7">
        <f>IF($I1157=1,(O1157-MAR1!$B$12)/MAR1!$D$12,(O1157-MAR1!$C$12)/MAR1!$E$12)</f>
        <v/>
      </c>
      <c r="S1157" s="7">
        <f>IF($I1157=1,(P1157-MAR1!$B$13)/MAR1!$D$13,(P1157-MAR1!$C$13)/MAR1!$E$13)</f>
        <v/>
      </c>
      <c r="U1157" s="5" t="n">
        <v>1156</v>
      </c>
      <c r="V1157" s="5" t="n">
        <v>0.456946</v>
      </c>
      <c r="W1157" s="5" t="n">
        <v>0.782817</v>
      </c>
      <c r="X1157" s="5" t="n">
        <v>0.68482</v>
      </c>
      <c r="Y1157" s="5" t="n">
        <v>0.411626</v>
      </c>
      <c r="Z1157" s="5" t="n">
        <v>0.157781</v>
      </c>
    </row>
    <row r="1158">
      <c r="A1158" s="5" t="n">
        <v>1157</v>
      </c>
      <c r="B1158" s="5" t="n">
        <v>4</v>
      </c>
      <c r="C1158" s="5" t="n">
        <v>62</v>
      </c>
      <c r="D1158" s="5" t="n">
        <v>3</v>
      </c>
      <c r="E1158" s="5" t="n">
        <v>0</v>
      </c>
      <c r="F1158" s="5" t="n">
        <v>36.9</v>
      </c>
      <c r="G1158" s="5" t="n">
        <v>20.2</v>
      </c>
      <c r="H1158" s="5" t="n">
        <v>22.21</v>
      </c>
      <c r="I1158" s="6">
        <f>IF(E1158&gt;=Markov!$B$3,1,0)</f>
        <v/>
      </c>
      <c r="J1158" s="6">
        <f>I1157</f>
        <v/>
      </c>
      <c r="K1158" s="7">
        <f>MAR1!$B$5+MAR1!$C$5*COS(2*PI()*$C1158/365)+MAR1!$D$5*SIN(2*PI()*$C1158/365)</f>
        <v/>
      </c>
      <c r="L1158" s="7">
        <f>MAR1!$B$6+MAR1!$C$6*COS(2*PI()*$C1158/365)+MAR1!$D$6*SIN(2*PI()*$C1158/365)</f>
        <v/>
      </c>
      <c r="M1158" s="7">
        <f>MAR1!$B$7+MAR1!$C$7*COS(2*PI()*$C1158/365)+MAR1!$D$7*SIN(2*PI()*$C1158/365)</f>
        <v/>
      </c>
      <c r="N1158" s="7">
        <f>F1158-K1158</f>
        <v/>
      </c>
      <c r="O1158" s="7">
        <f>G1158-L1158</f>
        <v/>
      </c>
      <c r="P1158" s="7">
        <f>H1158-M1158</f>
        <v/>
      </c>
      <c r="Q1158" s="7">
        <f>IF($I1158=1,(N1158-MAR1!$B$11)/MAR1!$D$11,(N1158-MAR1!$C$11)/MAR1!$E$11)</f>
        <v/>
      </c>
      <c r="R1158" s="7">
        <f>IF($I1158=1,(O1158-MAR1!$B$12)/MAR1!$D$12,(O1158-MAR1!$C$12)/MAR1!$E$12)</f>
        <v/>
      </c>
      <c r="S1158" s="7">
        <f>IF($I1158=1,(P1158-MAR1!$B$13)/MAR1!$D$13,(P1158-MAR1!$C$13)/MAR1!$E$13)</f>
        <v/>
      </c>
      <c r="U1158" s="5" t="n">
        <v>1157</v>
      </c>
      <c r="V1158" s="5" t="n">
        <v>0.5033609999999999</v>
      </c>
      <c r="W1158" s="5" t="n">
        <v>0.622683</v>
      </c>
      <c r="X1158" s="5" t="n">
        <v>0.282561</v>
      </c>
      <c r="Y1158" s="5" t="n">
        <v>0.949219</v>
      </c>
      <c r="Z1158" s="5" t="n">
        <v>0.929306</v>
      </c>
    </row>
    <row r="1159">
      <c r="A1159" s="5" t="n">
        <v>1158</v>
      </c>
      <c r="B1159" s="5" t="n">
        <v>4</v>
      </c>
      <c r="C1159" s="5" t="n">
        <v>63</v>
      </c>
      <c r="D1159" s="5" t="n">
        <v>3</v>
      </c>
      <c r="E1159" s="5" t="n">
        <v>2.2</v>
      </c>
      <c r="F1159" s="5" t="n">
        <v>32</v>
      </c>
      <c r="G1159" s="5" t="n">
        <v>17.9</v>
      </c>
      <c r="H1159" s="5" t="n">
        <v>14.96</v>
      </c>
      <c r="I1159" s="6">
        <f>IF(E1159&gt;=Markov!$B$3,1,0)</f>
        <v/>
      </c>
      <c r="J1159" s="6">
        <f>I1158</f>
        <v/>
      </c>
      <c r="K1159" s="7">
        <f>MAR1!$B$5+MAR1!$C$5*COS(2*PI()*$C1159/365)+MAR1!$D$5*SIN(2*PI()*$C1159/365)</f>
        <v/>
      </c>
      <c r="L1159" s="7">
        <f>MAR1!$B$6+MAR1!$C$6*COS(2*PI()*$C1159/365)+MAR1!$D$6*SIN(2*PI()*$C1159/365)</f>
        <v/>
      </c>
      <c r="M1159" s="7">
        <f>MAR1!$B$7+MAR1!$C$7*COS(2*PI()*$C1159/365)+MAR1!$D$7*SIN(2*PI()*$C1159/365)</f>
        <v/>
      </c>
      <c r="N1159" s="7">
        <f>F1159-K1159</f>
        <v/>
      </c>
      <c r="O1159" s="7">
        <f>G1159-L1159</f>
        <v/>
      </c>
      <c r="P1159" s="7">
        <f>H1159-M1159</f>
        <v/>
      </c>
      <c r="Q1159" s="7">
        <f>IF($I1159=1,(N1159-MAR1!$B$11)/MAR1!$D$11,(N1159-MAR1!$C$11)/MAR1!$E$11)</f>
        <v/>
      </c>
      <c r="R1159" s="7">
        <f>IF($I1159=1,(O1159-MAR1!$B$12)/MAR1!$D$12,(O1159-MAR1!$C$12)/MAR1!$E$12)</f>
        <v/>
      </c>
      <c r="S1159" s="7">
        <f>IF($I1159=1,(P1159-MAR1!$B$13)/MAR1!$D$13,(P1159-MAR1!$C$13)/MAR1!$E$13)</f>
        <v/>
      </c>
      <c r="U1159" s="5" t="n">
        <v>1158</v>
      </c>
      <c r="V1159" s="5" t="n">
        <v>0.344412</v>
      </c>
      <c r="W1159" s="5" t="n">
        <v>0.604452</v>
      </c>
      <c r="X1159" s="5" t="n">
        <v>0.722631</v>
      </c>
      <c r="Y1159" s="5" t="n">
        <v>0.395298</v>
      </c>
      <c r="Z1159" s="5" t="n">
        <v>0.024447</v>
      </c>
    </row>
    <row r="1160">
      <c r="A1160" s="5" t="n">
        <v>1159</v>
      </c>
      <c r="B1160" s="5" t="n">
        <v>4</v>
      </c>
      <c r="C1160" s="5" t="n">
        <v>64</v>
      </c>
      <c r="D1160" s="5" t="n">
        <v>3</v>
      </c>
      <c r="E1160" s="5" t="n">
        <v>0</v>
      </c>
      <c r="F1160" s="5" t="n">
        <v>36.2</v>
      </c>
      <c r="G1160" s="5" t="n">
        <v>20.5</v>
      </c>
      <c r="H1160" s="5" t="n">
        <v>19.86</v>
      </c>
      <c r="I1160" s="6">
        <f>IF(E1160&gt;=Markov!$B$3,1,0)</f>
        <v/>
      </c>
      <c r="J1160" s="6">
        <f>I1159</f>
        <v/>
      </c>
      <c r="K1160" s="7">
        <f>MAR1!$B$5+MAR1!$C$5*COS(2*PI()*$C1160/365)+MAR1!$D$5*SIN(2*PI()*$C1160/365)</f>
        <v/>
      </c>
      <c r="L1160" s="7">
        <f>MAR1!$B$6+MAR1!$C$6*COS(2*PI()*$C1160/365)+MAR1!$D$6*SIN(2*PI()*$C1160/365)</f>
        <v/>
      </c>
      <c r="M1160" s="7">
        <f>MAR1!$B$7+MAR1!$C$7*COS(2*PI()*$C1160/365)+MAR1!$D$7*SIN(2*PI()*$C1160/365)</f>
        <v/>
      </c>
      <c r="N1160" s="7">
        <f>F1160-K1160</f>
        <v/>
      </c>
      <c r="O1160" s="7">
        <f>G1160-L1160</f>
        <v/>
      </c>
      <c r="P1160" s="7">
        <f>H1160-M1160</f>
        <v/>
      </c>
      <c r="Q1160" s="7">
        <f>IF($I1160=1,(N1160-MAR1!$B$11)/MAR1!$D$11,(N1160-MAR1!$C$11)/MAR1!$E$11)</f>
        <v/>
      </c>
      <c r="R1160" s="7">
        <f>IF($I1160=1,(O1160-MAR1!$B$12)/MAR1!$D$12,(O1160-MAR1!$C$12)/MAR1!$E$12)</f>
        <v/>
      </c>
      <c r="S1160" s="7">
        <f>IF($I1160=1,(P1160-MAR1!$B$13)/MAR1!$D$13,(P1160-MAR1!$C$13)/MAR1!$E$13)</f>
        <v/>
      </c>
      <c r="U1160" s="5" t="n">
        <v>1159</v>
      </c>
      <c r="V1160" s="5" t="n">
        <v>0.805737</v>
      </c>
      <c r="W1160" s="5" t="n">
        <v>0.189873</v>
      </c>
      <c r="X1160" s="5" t="n">
        <v>0.06356199999999999</v>
      </c>
      <c r="Y1160" s="5" t="n">
        <v>0.714174</v>
      </c>
      <c r="Z1160" s="5" t="n">
        <v>0.057414</v>
      </c>
    </row>
    <row r="1161">
      <c r="A1161" s="5" t="n">
        <v>1160</v>
      </c>
      <c r="B1161" s="5" t="n">
        <v>4</v>
      </c>
      <c r="C1161" s="5" t="n">
        <v>65</v>
      </c>
      <c r="D1161" s="5" t="n">
        <v>3</v>
      </c>
      <c r="E1161" s="5" t="n">
        <v>0</v>
      </c>
      <c r="F1161" s="5" t="n">
        <v>37</v>
      </c>
      <c r="G1161" s="5" t="n">
        <v>20.9</v>
      </c>
      <c r="H1161" s="5" t="n">
        <v>16.15</v>
      </c>
      <c r="I1161" s="6">
        <f>IF(E1161&gt;=Markov!$B$3,1,0)</f>
        <v/>
      </c>
      <c r="J1161" s="6">
        <f>I1160</f>
        <v/>
      </c>
      <c r="K1161" s="7">
        <f>MAR1!$B$5+MAR1!$C$5*COS(2*PI()*$C1161/365)+MAR1!$D$5*SIN(2*PI()*$C1161/365)</f>
        <v/>
      </c>
      <c r="L1161" s="7">
        <f>MAR1!$B$6+MAR1!$C$6*COS(2*PI()*$C1161/365)+MAR1!$D$6*SIN(2*PI()*$C1161/365)</f>
        <v/>
      </c>
      <c r="M1161" s="7">
        <f>MAR1!$B$7+MAR1!$C$7*COS(2*PI()*$C1161/365)+MAR1!$D$7*SIN(2*PI()*$C1161/365)</f>
        <v/>
      </c>
      <c r="N1161" s="7">
        <f>F1161-K1161</f>
        <v/>
      </c>
      <c r="O1161" s="7">
        <f>G1161-L1161</f>
        <v/>
      </c>
      <c r="P1161" s="7">
        <f>H1161-M1161</f>
        <v/>
      </c>
      <c r="Q1161" s="7">
        <f>IF($I1161=1,(N1161-MAR1!$B$11)/MAR1!$D$11,(N1161-MAR1!$C$11)/MAR1!$E$11)</f>
        <v/>
      </c>
      <c r="R1161" s="7">
        <f>IF($I1161=1,(O1161-MAR1!$B$12)/MAR1!$D$12,(O1161-MAR1!$C$12)/MAR1!$E$12)</f>
        <v/>
      </c>
      <c r="S1161" s="7">
        <f>IF($I1161=1,(P1161-MAR1!$B$13)/MAR1!$D$13,(P1161-MAR1!$C$13)/MAR1!$E$13)</f>
        <v/>
      </c>
      <c r="U1161" s="5" t="n">
        <v>1160</v>
      </c>
      <c r="V1161" s="5" t="n">
        <v>0.36186</v>
      </c>
      <c r="W1161" s="5" t="n">
        <v>0.028669</v>
      </c>
      <c r="X1161" s="5" t="n">
        <v>0.94072</v>
      </c>
      <c r="Y1161" s="5" t="n">
        <v>0.651828</v>
      </c>
      <c r="Z1161" s="5" t="n">
        <v>0.104596</v>
      </c>
    </row>
    <row r="1162">
      <c r="A1162" s="5" t="n">
        <v>1161</v>
      </c>
      <c r="B1162" s="5" t="n">
        <v>4</v>
      </c>
      <c r="C1162" s="5" t="n">
        <v>66</v>
      </c>
      <c r="D1162" s="5" t="n">
        <v>3</v>
      </c>
      <c r="E1162" s="5" t="n">
        <v>0</v>
      </c>
      <c r="F1162" s="5" t="n">
        <v>36</v>
      </c>
      <c r="G1162" s="5" t="n">
        <v>17.5</v>
      </c>
      <c r="H1162" s="5" t="n">
        <v>17.31</v>
      </c>
      <c r="I1162" s="6">
        <f>IF(E1162&gt;=Markov!$B$3,1,0)</f>
        <v/>
      </c>
      <c r="J1162" s="6">
        <f>I1161</f>
        <v/>
      </c>
      <c r="K1162" s="7">
        <f>MAR1!$B$5+MAR1!$C$5*COS(2*PI()*$C1162/365)+MAR1!$D$5*SIN(2*PI()*$C1162/365)</f>
        <v/>
      </c>
      <c r="L1162" s="7">
        <f>MAR1!$B$6+MAR1!$C$6*COS(2*PI()*$C1162/365)+MAR1!$D$6*SIN(2*PI()*$C1162/365)</f>
        <v/>
      </c>
      <c r="M1162" s="7">
        <f>MAR1!$B$7+MAR1!$C$7*COS(2*PI()*$C1162/365)+MAR1!$D$7*SIN(2*PI()*$C1162/365)</f>
        <v/>
      </c>
      <c r="N1162" s="7">
        <f>F1162-K1162</f>
        <v/>
      </c>
      <c r="O1162" s="7">
        <f>G1162-L1162</f>
        <v/>
      </c>
      <c r="P1162" s="7">
        <f>H1162-M1162</f>
        <v/>
      </c>
      <c r="Q1162" s="7">
        <f>IF($I1162=1,(N1162-MAR1!$B$11)/MAR1!$D$11,(N1162-MAR1!$C$11)/MAR1!$E$11)</f>
        <v/>
      </c>
      <c r="R1162" s="7">
        <f>IF($I1162=1,(O1162-MAR1!$B$12)/MAR1!$D$12,(O1162-MAR1!$C$12)/MAR1!$E$12)</f>
        <v/>
      </c>
      <c r="S1162" s="7">
        <f>IF($I1162=1,(P1162-MAR1!$B$13)/MAR1!$D$13,(P1162-MAR1!$C$13)/MAR1!$E$13)</f>
        <v/>
      </c>
      <c r="U1162" s="5" t="n">
        <v>1161</v>
      </c>
      <c r="V1162" s="5" t="n">
        <v>0.202463</v>
      </c>
      <c r="W1162" s="5" t="n">
        <v>0.350584</v>
      </c>
      <c r="X1162" s="5" t="n">
        <v>0.502265</v>
      </c>
      <c r="Y1162" s="5" t="n">
        <v>0.9486</v>
      </c>
      <c r="Z1162" s="5" t="n">
        <v>0.122355</v>
      </c>
    </row>
    <row r="1163">
      <c r="A1163" s="5" t="n">
        <v>1162</v>
      </c>
      <c r="B1163" s="5" t="n">
        <v>4</v>
      </c>
      <c r="C1163" s="5" t="n">
        <v>67</v>
      </c>
      <c r="D1163" s="5" t="n">
        <v>3</v>
      </c>
      <c r="E1163" s="5" t="n">
        <v>0</v>
      </c>
      <c r="F1163" s="5" t="n">
        <v>36.8</v>
      </c>
      <c r="G1163" s="5" t="n">
        <v>19.9</v>
      </c>
      <c r="H1163" s="5" t="n">
        <v>19.34</v>
      </c>
      <c r="I1163" s="6">
        <f>IF(E1163&gt;=Markov!$B$3,1,0)</f>
        <v/>
      </c>
      <c r="J1163" s="6">
        <f>I1162</f>
        <v/>
      </c>
      <c r="K1163" s="7">
        <f>MAR1!$B$5+MAR1!$C$5*COS(2*PI()*$C1163/365)+MAR1!$D$5*SIN(2*PI()*$C1163/365)</f>
        <v/>
      </c>
      <c r="L1163" s="7">
        <f>MAR1!$B$6+MAR1!$C$6*COS(2*PI()*$C1163/365)+MAR1!$D$6*SIN(2*PI()*$C1163/365)</f>
        <v/>
      </c>
      <c r="M1163" s="7">
        <f>MAR1!$B$7+MAR1!$C$7*COS(2*PI()*$C1163/365)+MAR1!$D$7*SIN(2*PI()*$C1163/365)</f>
        <v/>
      </c>
      <c r="N1163" s="7">
        <f>F1163-K1163</f>
        <v/>
      </c>
      <c r="O1163" s="7">
        <f>G1163-L1163</f>
        <v/>
      </c>
      <c r="P1163" s="7">
        <f>H1163-M1163</f>
        <v/>
      </c>
      <c r="Q1163" s="7">
        <f>IF($I1163=1,(N1163-MAR1!$B$11)/MAR1!$D$11,(N1163-MAR1!$C$11)/MAR1!$E$11)</f>
        <v/>
      </c>
      <c r="R1163" s="7">
        <f>IF($I1163=1,(O1163-MAR1!$B$12)/MAR1!$D$12,(O1163-MAR1!$C$12)/MAR1!$E$12)</f>
        <v/>
      </c>
      <c r="S1163" s="7">
        <f>IF($I1163=1,(P1163-MAR1!$B$13)/MAR1!$D$13,(P1163-MAR1!$C$13)/MAR1!$E$13)</f>
        <v/>
      </c>
      <c r="U1163" s="5" t="n">
        <v>1162</v>
      </c>
      <c r="V1163" s="5" t="n">
        <v>0.910763</v>
      </c>
      <c r="W1163" s="5" t="n">
        <v>0.887173</v>
      </c>
      <c r="X1163" s="5" t="n">
        <v>0.319432</v>
      </c>
      <c r="Y1163" s="5" t="n">
        <v>0.003382</v>
      </c>
      <c r="Z1163" s="5" t="n">
        <v>0.096544</v>
      </c>
    </row>
    <row r="1164">
      <c r="A1164" s="5" t="n">
        <v>1163</v>
      </c>
      <c r="B1164" s="5" t="n">
        <v>4</v>
      </c>
      <c r="C1164" s="5" t="n">
        <v>68</v>
      </c>
      <c r="D1164" s="5" t="n">
        <v>3</v>
      </c>
      <c r="E1164" s="5" t="n">
        <v>0</v>
      </c>
      <c r="F1164" s="5" t="n">
        <v>36.5</v>
      </c>
      <c r="G1164" s="5" t="n">
        <v>20.3</v>
      </c>
      <c r="H1164" s="5" t="n">
        <v>17.18</v>
      </c>
      <c r="I1164" s="6">
        <f>IF(E1164&gt;=Markov!$B$3,1,0)</f>
        <v/>
      </c>
      <c r="J1164" s="6">
        <f>I1163</f>
        <v/>
      </c>
      <c r="K1164" s="7">
        <f>MAR1!$B$5+MAR1!$C$5*COS(2*PI()*$C1164/365)+MAR1!$D$5*SIN(2*PI()*$C1164/365)</f>
        <v/>
      </c>
      <c r="L1164" s="7">
        <f>MAR1!$B$6+MAR1!$C$6*COS(2*PI()*$C1164/365)+MAR1!$D$6*SIN(2*PI()*$C1164/365)</f>
        <v/>
      </c>
      <c r="M1164" s="7">
        <f>MAR1!$B$7+MAR1!$C$7*COS(2*PI()*$C1164/365)+MAR1!$D$7*SIN(2*PI()*$C1164/365)</f>
        <v/>
      </c>
      <c r="N1164" s="7">
        <f>F1164-K1164</f>
        <v/>
      </c>
      <c r="O1164" s="7">
        <f>G1164-L1164</f>
        <v/>
      </c>
      <c r="P1164" s="7">
        <f>H1164-M1164</f>
        <v/>
      </c>
      <c r="Q1164" s="7">
        <f>IF($I1164=1,(N1164-MAR1!$B$11)/MAR1!$D$11,(N1164-MAR1!$C$11)/MAR1!$E$11)</f>
        <v/>
      </c>
      <c r="R1164" s="7">
        <f>IF($I1164=1,(O1164-MAR1!$B$12)/MAR1!$D$12,(O1164-MAR1!$C$12)/MAR1!$E$12)</f>
        <v/>
      </c>
      <c r="S1164" s="7">
        <f>IF($I1164=1,(P1164-MAR1!$B$13)/MAR1!$D$13,(P1164-MAR1!$C$13)/MAR1!$E$13)</f>
        <v/>
      </c>
      <c r="U1164" s="5" t="n">
        <v>1163</v>
      </c>
      <c r="V1164" s="5" t="n">
        <v>0.971227</v>
      </c>
      <c r="W1164" s="5" t="n">
        <v>0.655874</v>
      </c>
      <c r="X1164" s="5" t="n">
        <v>0.552142</v>
      </c>
      <c r="Y1164" s="5" t="n">
        <v>0.151821</v>
      </c>
      <c r="Z1164" s="5" t="n">
        <v>0.297428</v>
      </c>
    </row>
    <row r="1165">
      <c r="A1165" s="5" t="n">
        <v>1164</v>
      </c>
      <c r="B1165" s="5" t="n">
        <v>4</v>
      </c>
      <c r="C1165" s="5" t="n">
        <v>69</v>
      </c>
      <c r="D1165" s="5" t="n">
        <v>3</v>
      </c>
      <c r="E1165" s="5" t="n">
        <v>0</v>
      </c>
      <c r="F1165" s="5" t="n">
        <v>32.9</v>
      </c>
      <c r="G1165" s="5" t="n">
        <v>19.4</v>
      </c>
      <c r="H1165" s="5" t="n">
        <v>18.46</v>
      </c>
      <c r="I1165" s="6">
        <f>IF(E1165&gt;=Markov!$B$3,1,0)</f>
        <v/>
      </c>
      <c r="J1165" s="6">
        <f>I1164</f>
        <v/>
      </c>
      <c r="K1165" s="7">
        <f>MAR1!$B$5+MAR1!$C$5*COS(2*PI()*$C1165/365)+MAR1!$D$5*SIN(2*PI()*$C1165/365)</f>
        <v/>
      </c>
      <c r="L1165" s="7">
        <f>MAR1!$B$6+MAR1!$C$6*COS(2*PI()*$C1165/365)+MAR1!$D$6*SIN(2*PI()*$C1165/365)</f>
        <v/>
      </c>
      <c r="M1165" s="7">
        <f>MAR1!$B$7+MAR1!$C$7*COS(2*PI()*$C1165/365)+MAR1!$D$7*SIN(2*PI()*$C1165/365)</f>
        <v/>
      </c>
      <c r="N1165" s="7">
        <f>F1165-K1165</f>
        <v/>
      </c>
      <c r="O1165" s="7">
        <f>G1165-L1165</f>
        <v/>
      </c>
      <c r="P1165" s="7">
        <f>H1165-M1165</f>
        <v/>
      </c>
      <c r="Q1165" s="7">
        <f>IF($I1165=1,(N1165-MAR1!$B$11)/MAR1!$D$11,(N1165-MAR1!$C$11)/MAR1!$E$11)</f>
        <v/>
      </c>
      <c r="R1165" s="7">
        <f>IF($I1165=1,(O1165-MAR1!$B$12)/MAR1!$D$12,(O1165-MAR1!$C$12)/MAR1!$E$12)</f>
        <v/>
      </c>
      <c r="S1165" s="7">
        <f>IF($I1165=1,(P1165-MAR1!$B$13)/MAR1!$D$13,(P1165-MAR1!$C$13)/MAR1!$E$13)</f>
        <v/>
      </c>
      <c r="U1165" s="5" t="n">
        <v>1164</v>
      </c>
      <c r="V1165" s="5" t="n">
        <v>0.261706</v>
      </c>
      <c r="W1165" s="5" t="n">
        <v>0.462207</v>
      </c>
      <c r="X1165" s="5" t="n">
        <v>0.054603</v>
      </c>
      <c r="Y1165" s="5" t="n">
        <v>0.9081320000000001</v>
      </c>
      <c r="Z1165" s="5" t="n">
        <v>0.290309</v>
      </c>
    </row>
    <row r="1166">
      <c r="A1166" s="5" t="n">
        <v>1165</v>
      </c>
      <c r="B1166" s="5" t="n">
        <v>4</v>
      </c>
      <c r="C1166" s="5" t="n">
        <v>70</v>
      </c>
      <c r="D1166" s="5" t="n">
        <v>3</v>
      </c>
      <c r="E1166" s="5" t="n">
        <v>11.6</v>
      </c>
      <c r="F1166" s="5" t="n">
        <v>32.2</v>
      </c>
      <c r="G1166" s="5" t="n">
        <v>20.1</v>
      </c>
      <c r="H1166" s="5" t="n">
        <v>13.54</v>
      </c>
      <c r="I1166" s="6">
        <f>IF(E1166&gt;=Markov!$B$3,1,0)</f>
        <v/>
      </c>
      <c r="J1166" s="6">
        <f>I1165</f>
        <v/>
      </c>
      <c r="K1166" s="7">
        <f>MAR1!$B$5+MAR1!$C$5*COS(2*PI()*$C1166/365)+MAR1!$D$5*SIN(2*PI()*$C1166/365)</f>
        <v/>
      </c>
      <c r="L1166" s="7">
        <f>MAR1!$B$6+MAR1!$C$6*COS(2*PI()*$C1166/365)+MAR1!$D$6*SIN(2*PI()*$C1166/365)</f>
        <v/>
      </c>
      <c r="M1166" s="7">
        <f>MAR1!$B$7+MAR1!$C$7*COS(2*PI()*$C1166/365)+MAR1!$D$7*SIN(2*PI()*$C1166/365)</f>
        <v/>
      </c>
      <c r="N1166" s="7">
        <f>F1166-K1166</f>
        <v/>
      </c>
      <c r="O1166" s="7">
        <f>G1166-L1166</f>
        <v/>
      </c>
      <c r="P1166" s="7">
        <f>H1166-M1166</f>
        <v/>
      </c>
      <c r="Q1166" s="7">
        <f>IF($I1166=1,(N1166-MAR1!$B$11)/MAR1!$D$11,(N1166-MAR1!$C$11)/MAR1!$E$11)</f>
        <v/>
      </c>
      <c r="R1166" s="7">
        <f>IF($I1166=1,(O1166-MAR1!$B$12)/MAR1!$D$12,(O1166-MAR1!$C$12)/MAR1!$E$12)</f>
        <v/>
      </c>
      <c r="S1166" s="7">
        <f>IF($I1166=1,(P1166-MAR1!$B$13)/MAR1!$D$13,(P1166-MAR1!$C$13)/MAR1!$E$13)</f>
        <v/>
      </c>
      <c r="U1166" s="5" t="n">
        <v>1165</v>
      </c>
      <c r="V1166" s="5" t="n">
        <v>0.838073</v>
      </c>
      <c r="W1166" s="5" t="n">
        <v>0.88197</v>
      </c>
      <c r="X1166" s="5" t="n">
        <v>0.286068</v>
      </c>
      <c r="Y1166" s="5" t="n">
        <v>0.09639499999999999</v>
      </c>
      <c r="Z1166" s="5" t="n">
        <v>0.76576</v>
      </c>
    </row>
    <row r="1167">
      <c r="A1167" s="5" t="n">
        <v>1166</v>
      </c>
      <c r="B1167" s="5" t="n">
        <v>4</v>
      </c>
      <c r="C1167" s="5" t="n">
        <v>71</v>
      </c>
      <c r="D1167" s="5" t="n">
        <v>3</v>
      </c>
      <c r="E1167" s="5" t="n">
        <v>0</v>
      </c>
      <c r="F1167" s="5" t="n">
        <v>34.2</v>
      </c>
      <c r="G1167" s="5" t="n">
        <v>19.5</v>
      </c>
      <c r="H1167" s="5" t="n">
        <v>21.39</v>
      </c>
      <c r="I1167" s="6">
        <f>IF(E1167&gt;=Markov!$B$3,1,0)</f>
        <v/>
      </c>
      <c r="J1167" s="6">
        <f>I1166</f>
        <v/>
      </c>
      <c r="K1167" s="7">
        <f>MAR1!$B$5+MAR1!$C$5*COS(2*PI()*$C1167/365)+MAR1!$D$5*SIN(2*PI()*$C1167/365)</f>
        <v/>
      </c>
      <c r="L1167" s="7">
        <f>MAR1!$B$6+MAR1!$C$6*COS(2*PI()*$C1167/365)+MAR1!$D$6*SIN(2*PI()*$C1167/365)</f>
        <v/>
      </c>
      <c r="M1167" s="7">
        <f>MAR1!$B$7+MAR1!$C$7*COS(2*PI()*$C1167/365)+MAR1!$D$7*SIN(2*PI()*$C1167/365)</f>
        <v/>
      </c>
      <c r="N1167" s="7">
        <f>F1167-K1167</f>
        <v/>
      </c>
      <c r="O1167" s="7">
        <f>G1167-L1167</f>
        <v/>
      </c>
      <c r="P1167" s="7">
        <f>H1167-M1167</f>
        <v/>
      </c>
      <c r="Q1167" s="7">
        <f>IF($I1167=1,(N1167-MAR1!$B$11)/MAR1!$D$11,(N1167-MAR1!$C$11)/MAR1!$E$11)</f>
        <v/>
      </c>
      <c r="R1167" s="7">
        <f>IF($I1167=1,(O1167-MAR1!$B$12)/MAR1!$D$12,(O1167-MAR1!$C$12)/MAR1!$E$12)</f>
        <v/>
      </c>
      <c r="S1167" s="7">
        <f>IF($I1167=1,(P1167-MAR1!$B$13)/MAR1!$D$13,(P1167-MAR1!$C$13)/MAR1!$E$13)</f>
        <v/>
      </c>
      <c r="U1167" s="5" t="n">
        <v>1166</v>
      </c>
      <c r="V1167" s="5" t="n">
        <v>0.187723</v>
      </c>
      <c r="W1167" s="5" t="n">
        <v>0.084382</v>
      </c>
      <c r="X1167" s="5" t="n">
        <v>0.5749</v>
      </c>
      <c r="Y1167" s="5" t="n">
        <v>0.720252</v>
      </c>
      <c r="Z1167" s="5" t="n">
        <v>0.635279</v>
      </c>
    </row>
    <row r="1168">
      <c r="A1168" s="5" t="n">
        <v>1167</v>
      </c>
      <c r="B1168" s="5" t="n">
        <v>4</v>
      </c>
      <c r="C1168" s="5" t="n">
        <v>72</v>
      </c>
      <c r="D1168" s="5" t="n">
        <v>3</v>
      </c>
      <c r="E1168" s="5" t="n">
        <v>0</v>
      </c>
      <c r="F1168" s="5" t="n">
        <v>33.1</v>
      </c>
      <c r="G1168" s="5" t="n">
        <v>19.3</v>
      </c>
      <c r="H1168" s="5" t="n">
        <v>19.13</v>
      </c>
      <c r="I1168" s="6">
        <f>IF(E1168&gt;=Markov!$B$3,1,0)</f>
        <v/>
      </c>
      <c r="J1168" s="6">
        <f>I1167</f>
        <v/>
      </c>
      <c r="K1168" s="7">
        <f>MAR1!$B$5+MAR1!$C$5*COS(2*PI()*$C1168/365)+MAR1!$D$5*SIN(2*PI()*$C1168/365)</f>
        <v/>
      </c>
      <c r="L1168" s="7">
        <f>MAR1!$B$6+MAR1!$C$6*COS(2*PI()*$C1168/365)+MAR1!$D$6*SIN(2*PI()*$C1168/365)</f>
        <v/>
      </c>
      <c r="M1168" s="7">
        <f>MAR1!$B$7+MAR1!$C$7*COS(2*PI()*$C1168/365)+MAR1!$D$7*SIN(2*PI()*$C1168/365)</f>
        <v/>
      </c>
      <c r="N1168" s="7">
        <f>F1168-K1168</f>
        <v/>
      </c>
      <c r="O1168" s="7">
        <f>G1168-L1168</f>
        <v/>
      </c>
      <c r="P1168" s="7">
        <f>H1168-M1168</f>
        <v/>
      </c>
      <c r="Q1168" s="7">
        <f>IF($I1168=1,(N1168-MAR1!$B$11)/MAR1!$D$11,(N1168-MAR1!$C$11)/MAR1!$E$11)</f>
        <v/>
      </c>
      <c r="R1168" s="7">
        <f>IF($I1168=1,(O1168-MAR1!$B$12)/MAR1!$D$12,(O1168-MAR1!$C$12)/MAR1!$E$12)</f>
        <v/>
      </c>
      <c r="S1168" s="7">
        <f>IF($I1168=1,(P1168-MAR1!$B$13)/MAR1!$D$13,(P1168-MAR1!$C$13)/MAR1!$E$13)</f>
        <v/>
      </c>
      <c r="U1168" s="5" t="n">
        <v>1167</v>
      </c>
      <c r="V1168" s="5" t="n">
        <v>0.664631</v>
      </c>
      <c r="W1168" s="5" t="n">
        <v>0.644815</v>
      </c>
      <c r="X1168" s="5" t="n">
        <v>0.442709</v>
      </c>
      <c r="Y1168" s="5" t="n">
        <v>0.07313</v>
      </c>
      <c r="Z1168" s="5" t="n">
        <v>0.840464</v>
      </c>
    </row>
    <row r="1169">
      <c r="A1169" s="5" t="n">
        <v>1168</v>
      </c>
      <c r="B1169" s="5" t="n">
        <v>4</v>
      </c>
      <c r="C1169" s="5" t="n">
        <v>73</v>
      </c>
      <c r="D1169" s="5" t="n">
        <v>3</v>
      </c>
      <c r="E1169" s="5" t="n">
        <v>0</v>
      </c>
      <c r="F1169" s="5" t="n">
        <v>32.3</v>
      </c>
      <c r="G1169" s="5" t="n">
        <v>18</v>
      </c>
      <c r="H1169" s="5" t="n">
        <v>16.61</v>
      </c>
      <c r="I1169" s="6">
        <f>IF(E1169&gt;=Markov!$B$3,1,0)</f>
        <v/>
      </c>
      <c r="J1169" s="6">
        <f>I1168</f>
        <v/>
      </c>
      <c r="K1169" s="7">
        <f>MAR1!$B$5+MAR1!$C$5*COS(2*PI()*$C1169/365)+MAR1!$D$5*SIN(2*PI()*$C1169/365)</f>
        <v/>
      </c>
      <c r="L1169" s="7">
        <f>MAR1!$B$6+MAR1!$C$6*COS(2*PI()*$C1169/365)+MAR1!$D$6*SIN(2*PI()*$C1169/365)</f>
        <v/>
      </c>
      <c r="M1169" s="7">
        <f>MAR1!$B$7+MAR1!$C$7*COS(2*PI()*$C1169/365)+MAR1!$D$7*SIN(2*PI()*$C1169/365)</f>
        <v/>
      </c>
      <c r="N1169" s="7">
        <f>F1169-K1169</f>
        <v/>
      </c>
      <c r="O1169" s="7">
        <f>G1169-L1169</f>
        <v/>
      </c>
      <c r="P1169" s="7">
        <f>H1169-M1169</f>
        <v/>
      </c>
      <c r="Q1169" s="7">
        <f>IF($I1169=1,(N1169-MAR1!$B$11)/MAR1!$D$11,(N1169-MAR1!$C$11)/MAR1!$E$11)</f>
        <v/>
      </c>
      <c r="R1169" s="7">
        <f>IF($I1169=1,(O1169-MAR1!$B$12)/MAR1!$D$12,(O1169-MAR1!$C$12)/MAR1!$E$12)</f>
        <v/>
      </c>
      <c r="S1169" s="7">
        <f>IF($I1169=1,(P1169-MAR1!$B$13)/MAR1!$D$13,(P1169-MAR1!$C$13)/MAR1!$E$13)</f>
        <v/>
      </c>
      <c r="U1169" s="5" t="n">
        <v>1168</v>
      </c>
      <c r="V1169" s="5" t="n">
        <v>0.046658</v>
      </c>
      <c r="W1169" s="5" t="n">
        <v>0.640887</v>
      </c>
      <c r="X1169" s="5" t="n">
        <v>0.388343</v>
      </c>
      <c r="Y1169" s="5" t="n">
        <v>0.584825</v>
      </c>
      <c r="Z1169" s="5" t="n">
        <v>0.521455</v>
      </c>
    </row>
    <row r="1170">
      <c r="A1170" s="5" t="n">
        <v>1169</v>
      </c>
      <c r="B1170" s="5" t="n">
        <v>4</v>
      </c>
      <c r="C1170" s="5" t="n">
        <v>74</v>
      </c>
      <c r="D1170" s="5" t="n">
        <v>3</v>
      </c>
      <c r="E1170" s="5" t="n">
        <v>0</v>
      </c>
      <c r="F1170" s="5" t="n">
        <v>34.8</v>
      </c>
      <c r="G1170" s="5" t="n">
        <v>20.1</v>
      </c>
      <c r="H1170" s="5" t="n">
        <v>23.37</v>
      </c>
      <c r="I1170" s="6">
        <f>IF(E1170&gt;=Markov!$B$3,1,0)</f>
        <v/>
      </c>
      <c r="J1170" s="6">
        <f>I1169</f>
        <v/>
      </c>
      <c r="K1170" s="7">
        <f>MAR1!$B$5+MAR1!$C$5*COS(2*PI()*$C1170/365)+MAR1!$D$5*SIN(2*PI()*$C1170/365)</f>
        <v/>
      </c>
      <c r="L1170" s="7">
        <f>MAR1!$B$6+MAR1!$C$6*COS(2*PI()*$C1170/365)+MAR1!$D$6*SIN(2*PI()*$C1170/365)</f>
        <v/>
      </c>
      <c r="M1170" s="7">
        <f>MAR1!$B$7+MAR1!$C$7*COS(2*PI()*$C1170/365)+MAR1!$D$7*SIN(2*PI()*$C1170/365)</f>
        <v/>
      </c>
      <c r="N1170" s="7">
        <f>F1170-K1170</f>
        <v/>
      </c>
      <c r="O1170" s="7">
        <f>G1170-L1170</f>
        <v/>
      </c>
      <c r="P1170" s="7">
        <f>H1170-M1170</f>
        <v/>
      </c>
      <c r="Q1170" s="7">
        <f>IF($I1170=1,(N1170-MAR1!$B$11)/MAR1!$D$11,(N1170-MAR1!$C$11)/MAR1!$E$11)</f>
        <v/>
      </c>
      <c r="R1170" s="7">
        <f>IF($I1170=1,(O1170-MAR1!$B$12)/MAR1!$D$12,(O1170-MAR1!$C$12)/MAR1!$E$12)</f>
        <v/>
      </c>
      <c r="S1170" s="7">
        <f>IF($I1170=1,(P1170-MAR1!$B$13)/MAR1!$D$13,(P1170-MAR1!$C$13)/MAR1!$E$13)</f>
        <v/>
      </c>
      <c r="U1170" s="5" t="n">
        <v>1169</v>
      </c>
      <c r="V1170" s="5" t="n">
        <v>0.660173</v>
      </c>
      <c r="W1170" s="5" t="n">
        <v>0.524221</v>
      </c>
      <c r="X1170" s="5" t="n">
        <v>0.44778</v>
      </c>
      <c r="Y1170" s="5" t="n">
        <v>0.697851</v>
      </c>
      <c r="Z1170" s="5" t="n">
        <v>0.902532</v>
      </c>
    </row>
    <row r="1171">
      <c r="A1171" s="5" t="n">
        <v>1170</v>
      </c>
      <c r="B1171" s="5" t="n">
        <v>4</v>
      </c>
      <c r="C1171" s="5" t="n">
        <v>75</v>
      </c>
      <c r="D1171" s="5" t="n">
        <v>3</v>
      </c>
      <c r="E1171" s="5" t="n">
        <v>0</v>
      </c>
      <c r="F1171" s="5" t="n">
        <v>33.8</v>
      </c>
      <c r="G1171" s="5" t="n">
        <v>17.9</v>
      </c>
      <c r="H1171" s="5" t="n">
        <v>16.7</v>
      </c>
      <c r="I1171" s="6">
        <f>IF(E1171&gt;=Markov!$B$3,1,0)</f>
        <v/>
      </c>
      <c r="J1171" s="6">
        <f>I1170</f>
        <v/>
      </c>
      <c r="K1171" s="7">
        <f>MAR1!$B$5+MAR1!$C$5*COS(2*PI()*$C1171/365)+MAR1!$D$5*SIN(2*PI()*$C1171/365)</f>
        <v/>
      </c>
      <c r="L1171" s="7">
        <f>MAR1!$B$6+MAR1!$C$6*COS(2*PI()*$C1171/365)+MAR1!$D$6*SIN(2*PI()*$C1171/365)</f>
        <v/>
      </c>
      <c r="M1171" s="7">
        <f>MAR1!$B$7+MAR1!$C$7*COS(2*PI()*$C1171/365)+MAR1!$D$7*SIN(2*PI()*$C1171/365)</f>
        <v/>
      </c>
      <c r="N1171" s="7">
        <f>F1171-K1171</f>
        <v/>
      </c>
      <c r="O1171" s="7">
        <f>G1171-L1171</f>
        <v/>
      </c>
      <c r="P1171" s="7">
        <f>H1171-M1171</f>
        <v/>
      </c>
      <c r="Q1171" s="7">
        <f>IF($I1171=1,(N1171-MAR1!$B$11)/MAR1!$D$11,(N1171-MAR1!$C$11)/MAR1!$E$11)</f>
        <v/>
      </c>
      <c r="R1171" s="7">
        <f>IF($I1171=1,(O1171-MAR1!$B$12)/MAR1!$D$12,(O1171-MAR1!$C$12)/MAR1!$E$12)</f>
        <v/>
      </c>
      <c r="S1171" s="7">
        <f>IF($I1171=1,(P1171-MAR1!$B$13)/MAR1!$D$13,(P1171-MAR1!$C$13)/MAR1!$E$13)</f>
        <v/>
      </c>
      <c r="U1171" s="5" t="n">
        <v>1170</v>
      </c>
      <c r="V1171" s="5" t="n">
        <v>0.752291</v>
      </c>
      <c r="W1171" s="5" t="n">
        <v>0.467634</v>
      </c>
      <c r="X1171" s="5" t="n">
        <v>0.610723</v>
      </c>
      <c r="Y1171" s="5" t="n">
        <v>0.335786</v>
      </c>
      <c r="Z1171" s="5" t="n">
        <v>0.985968</v>
      </c>
    </row>
    <row r="1172">
      <c r="A1172" s="5" t="n">
        <v>1171</v>
      </c>
      <c r="B1172" s="5" t="n">
        <v>4</v>
      </c>
      <c r="C1172" s="5" t="n">
        <v>76</v>
      </c>
      <c r="D1172" s="5" t="n">
        <v>3</v>
      </c>
      <c r="E1172" s="5" t="n">
        <v>0</v>
      </c>
      <c r="F1172" s="5" t="n">
        <v>35.5</v>
      </c>
      <c r="G1172" s="5" t="n">
        <v>18.7</v>
      </c>
      <c r="H1172" s="5" t="n">
        <v>19.7</v>
      </c>
      <c r="I1172" s="6">
        <f>IF(E1172&gt;=Markov!$B$3,1,0)</f>
        <v/>
      </c>
      <c r="J1172" s="6">
        <f>I1171</f>
        <v/>
      </c>
      <c r="K1172" s="7">
        <f>MAR1!$B$5+MAR1!$C$5*COS(2*PI()*$C1172/365)+MAR1!$D$5*SIN(2*PI()*$C1172/365)</f>
        <v/>
      </c>
      <c r="L1172" s="7">
        <f>MAR1!$B$6+MAR1!$C$6*COS(2*PI()*$C1172/365)+MAR1!$D$6*SIN(2*PI()*$C1172/365)</f>
        <v/>
      </c>
      <c r="M1172" s="7">
        <f>MAR1!$B$7+MAR1!$C$7*COS(2*PI()*$C1172/365)+MAR1!$D$7*SIN(2*PI()*$C1172/365)</f>
        <v/>
      </c>
      <c r="N1172" s="7">
        <f>F1172-K1172</f>
        <v/>
      </c>
      <c r="O1172" s="7">
        <f>G1172-L1172</f>
        <v/>
      </c>
      <c r="P1172" s="7">
        <f>H1172-M1172</f>
        <v/>
      </c>
      <c r="Q1172" s="7">
        <f>IF($I1172=1,(N1172-MAR1!$B$11)/MAR1!$D$11,(N1172-MAR1!$C$11)/MAR1!$E$11)</f>
        <v/>
      </c>
      <c r="R1172" s="7">
        <f>IF($I1172=1,(O1172-MAR1!$B$12)/MAR1!$D$12,(O1172-MAR1!$C$12)/MAR1!$E$12)</f>
        <v/>
      </c>
      <c r="S1172" s="7">
        <f>IF($I1172=1,(P1172-MAR1!$B$13)/MAR1!$D$13,(P1172-MAR1!$C$13)/MAR1!$E$13)</f>
        <v/>
      </c>
      <c r="U1172" s="5" t="n">
        <v>1171</v>
      </c>
      <c r="V1172" s="5" t="n">
        <v>0.574617</v>
      </c>
      <c r="W1172" s="5" t="n">
        <v>0.597722</v>
      </c>
      <c r="X1172" s="5" t="n">
        <v>0.14804</v>
      </c>
      <c r="Y1172" s="5" t="n">
        <v>0.240693</v>
      </c>
      <c r="Z1172" s="5" t="n">
        <v>0.949288</v>
      </c>
    </row>
    <row r="1173">
      <c r="A1173" s="5" t="n">
        <v>1172</v>
      </c>
      <c r="B1173" s="5" t="n">
        <v>4</v>
      </c>
      <c r="C1173" s="5" t="n">
        <v>77</v>
      </c>
      <c r="D1173" s="5" t="n">
        <v>3</v>
      </c>
      <c r="E1173" s="5" t="n">
        <v>0</v>
      </c>
      <c r="F1173" s="5" t="n">
        <v>37.1</v>
      </c>
      <c r="G1173" s="5" t="n">
        <v>21.1</v>
      </c>
      <c r="H1173" s="5" t="n">
        <v>23.51</v>
      </c>
      <c r="I1173" s="6">
        <f>IF(E1173&gt;=Markov!$B$3,1,0)</f>
        <v/>
      </c>
      <c r="J1173" s="6">
        <f>I1172</f>
        <v/>
      </c>
      <c r="K1173" s="7">
        <f>MAR1!$B$5+MAR1!$C$5*COS(2*PI()*$C1173/365)+MAR1!$D$5*SIN(2*PI()*$C1173/365)</f>
        <v/>
      </c>
      <c r="L1173" s="7">
        <f>MAR1!$B$6+MAR1!$C$6*COS(2*PI()*$C1173/365)+MAR1!$D$6*SIN(2*PI()*$C1173/365)</f>
        <v/>
      </c>
      <c r="M1173" s="7">
        <f>MAR1!$B$7+MAR1!$C$7*COS(2*PI()*$C1173/365)+MAR1!$D$7*SIN(2*PI()*$C1173/365)</f>
        <v/>
      </c>
      <c r="N1173" s="7">
        <f>F1173-K1173</f>
        <v/>
      </c>
      <c r="O1173" s="7">
        <f>G1173-L1173</f>
        <v/>
      </c>
      <c r="P1173" s="7">
        <f>H1173-M1173</f>
        <v/>
      </c>
      <c r="Q1173" s="7">
        <f>IF($I1173=1,(N1173-MAR1!$B$11)/MAR1!$D$11,(N1173-MAR1!$C$11)/MAR1!$E$11)</f>
        <v/>
      </c>
      <c r="R1173" s="7">
        <f>IF($I1173=1,(O1173-MAR1!$B$12)/MAR1!$D$12,(O1173-MAR1!$C$12)/MAR1!$E$12)</f>
        <v/>
      </c>
      <c r="S1173" s="7">
        <f>IF($I1173=1,(P1173-MAR1!$B$13)/MAR1!$D$13,(P1173-MAR1!$C$13)/MAR1!$E$13)</f>
        <v/>
      </c>
      <c r="U1173" s="5" t="n">
        <v>1172</v>
      </c>
      <c r="V1173" s="5" t="n">
        <v>0.717118</v>
      </c>
      <c r="W1173" s="5" t="n">
        <v>0.862183</v>
      </c>
      <c r="X1173" s="5" t="n">
        <v>0.540407</v>
      </c>
      <c r="Y1173" s="5" t="n">
        <v>0.32101</v>
      </c>
      <c r="Z1173" s="5" t="n">
        <v>0.881311</v>
      </c>
    </row>
    <row r="1174">
      <c r="A1174" s="5" t="n">
        <v>1173</v>
      </c>
      <c r="B1174" s="5" t="n">
        <v>4</v>
      </c>
      <c r="C1174" s="5" t="n">
        <v>78</v>
      </c>
      <c r="D1174" s="5" t="n">
        <v>3</v>
      </c>
      <c r="E1174" s="5" t="n">
        <v>0</v>
      </c>
      <c r="F1174" s="5" t="n">
        <v>36</v>
      </c>
      <c r="G1174" s="5" t="n">
        <v>20.5</v>
      </c>
      <c r="H1174" s="5" t="n">
        <v>24.96</v>
      </c>
      <c r="I1174" s="6">
        <f>IF(E1174&gt;=Markov!$B$3,1,0)</f>
        <v/>
      </c>
      <c r="J1174" s="6">
        <f>I1173</f>
        <v/>
      </c>
      <c r="K1174" s="7">
        <f>MAR1!$B$5+MAR1!$C$5*COS(2*PI()*$C1174/365)+MAR1!$D$5*SIN(2*PI()*$C1174/365)</f>
        <v/>
      </c>
      <c r="L1174" s="7">
        <f>MAR1!$B$6+MAR1!$C$6*COS(2*PI()*$C1174/365)+MAR1!$D$6*SIN(2*PI()*$C1174/365)</f>
        <v/>
      </c>
      <c r="M1174" s="7">
        <f>MAR1!$B$7+MAR1!$C$7*COS(2*PI()*$C1174/365)+MAR1!$D$7*SIN(2*PI()*$C1174/365)</f>
        <v/>
      </c>
      <c r="N1174" s="7">
        <f>F1174-K1174</f>
        <v/>
      </c>
      <c r="O1174" s="7">
        <f>G1174-L1174</f>
        <v/>
      </c>
      <c r="P1174" s="7">
        <f>H1174-M1174</f>
        <v/>
      </c>
      <c r="Q1174" s="7">
        <f>IF($I1174=1,(N1174-MAR1!$B$11)/MAR1!$D$11,(N1174-MAR1!$C$11)/MAR1!$E$11)</f>
        <v/>
      </c>
      <c r="R1174" s="7">
        <f>IF($I1174=1,(O1174-MAR1!$B$12)/MAR1!$D$12,(O1174-MAR1!$C$12)/MAR1!$E$12)</f>
        <v/>
      </c>
      <c r="S1174" s="7">
        <f>IF($I1174=1,(P1174-MAR1!$B$13)/MAR1!$D$13,(P1174-MAR1!$C$13)/MAR1!$E$13)</f>
        <v/>
      </c>
      <c r="U1174" s="5" t="n">
        <v>1173</v>
      </c>
      <c r="V1174" s="5" t="n">
        <v>0.222753</v>
      </c>
      <c r="W1174" s="5" t="n">
        <v>0.750275</v>
      </c>
      <c r="X1174" s="5" t="n">
        <v>0.259686</v>
      </c>
      <c r="Y1174" s="5" t="n">
        <v>0.221153</v>
      </c>
      <c r="Z1174" s="5" t="n">
        <v>0.063211</v>
      </c>
    </row>
    <row r="1175">
      <c r="A1175" s="5" t="n">
        <v>1174</v>
      </c>
      <c r="B1175" s="5" t="n">
        <v>4</v>
      </c>
      <c r="C1175" s="5" t="n">
        <v>79</v>
      </c>
      <c r="D1175" s="5" t="n">
        <v>3</v>
      </c>
      <c r="E1175" s="5" t="n">
        <v>0</v>
      </c>
      <c r="F1175" s="5" t="n">
        <v>36.8</v>
      </c>
      <c r="G1175" s="5" t="n">
        <v>22</v>
      </c>
      <c r="H1175" s="5" t="n">
        <v>24.63</v>
      </c>
      <c r="I1175" s="6">
        <f>IF(E1175&gt;=Markov!$B$3,1,0)</f>
        <v/>
      </c>
      <c r="J1175" s="6">
        <f>I1174</f>
        <v/>
      </c>
      <c r="K1175" s="7">
        <f>MAR1!$B$5+MAR1!$C$5*COS(2*PI()*$C1175/365)+MAR1!$D$5*SIN(2*PI()*$C1175/365)</f>
        <v/>
      </c>
      <c r="L1175" s="7">
        <f>MAR1!$B$6+MAR1!$C$6*COS(2*PI()*$C1175/365)+MAR1!$D$6*SIN(2*PI()*$C1175/365)</f>
        <v/>
      </c>
      <c r="M1175" s="7">
        <f>MAR1!$B$7+MAR1!$C$7*COS(2*PI()*$C1175/365)+MAR1!$D$7*SIN(2*PI()*$C1175/365)</f>
        <v/>
      </c>
      <c r="N1175" s="7">
        <f>F1175-K1175</f>
        <v/>
      </c>
      <c r="O1175" s="7">
        <f>G1175-L1175</f>
        <v/>
      </c>
      <c r="P1175" s="7">
        <f>H1175-M1175</f>
        <v/>
      </c>
      <c r="Q1175" s="7">
        <f>IF($I1175=1,(N1175-MAR1!$B$11)/MAR1!$D$11,(N1175-MAR1!$C$11)/MAR1!$E$11)</f>
        <v/>
      </c>
      <c r="R1175" s="7">
        <f>IF($I1175=1,(O1175-MAR1!$B$12)/MAR1!$D$12,(O1175-MAR1!$C$12)/MAR1!$E$12)</f>
        <v/>
      </c>
      <c r="S1175" s="7">
        <f>IF($I1175=1,(P1175-MAR1!$B$13)/MAR1!$D$13,(P1175-MAR1!$C$13)/MAR1!$E$13)</f>
        <v/>
      </c>
      <c r="U1175" s="5" t="n">
        <v>1174</v>
      </c>
      <c r="V1175" s="5" t="n">
        <v>0.364268</v>
      </c>
      <c r="W1175" s="5" t="n">
        <v>0.515475</v>
      </c>
      <c r="X1175" s="5" t="n">
        <v>0.359001</v>
      </c>
      <c r="Y1175" s="5" t="n">
        <v>0.661709</v>
      </c>
      <c r="Z1175" s="5" t="n">
        <v>0.186822</v>
      </c>
    </row>
    <row r="1176">
      <c r="A1176" s="5" t="n">
        <v>1175</v>
      </c>
      <c r="B1176" s="5" t="n">
        <v>4</v>
      </c>
      <c r="C1176" s="5" t="n">
        <v>80</v>
      </c>
      <c r="D1176" s="5" t="n">
        <v>3</v>
      </c>
      <c r="E1176" s="5" t="n">
        <v>0</v>
      </c>
      <c r="F1176" s="5" t="n">
        <v>35.4</v>
      </c>
      <c r="G1176" s="5" t="n">
        <v>21.5</v>
      </c>
      <c r="H1176" s="5" t="n">
        <v>22.87</v>
      </c>
      <c r="I1176" s="6">
        <f>IF(E1176&gt;=Markov!$B$3,1,0)</f>
        <v/>
      </c>
      <c r="J1176" s="6">
        <f>I1175</f>
        <v/>
      </c>
      <c r="K1176" s="7">
        <f>MAR1!$B$5+MAR1!$C$5*COS(2*PI()*$C1176/365)+MAR1!$D$5*SIN(2*PI()*$C1176/365)</f>
        <v/>
      </c>
      <c r="L1176" s="7">
        <f>MAR1!$B$6+MAR1!$C$6*COS(2*PI()*$C1176/365)+MAR1!$D$6*SIN(2*PI()*$C1176/365)</f>
        <v/>
      </c>
      <c r="M1176" s="7">
        <f>MAR1!$B$7+MAR1!$C$7*COS(2*PI()*$C1176/365)+MAR1!$D$7*SIN(2*PI()*$C1176/365)</f>
        <v/>
      </c>
      <c r="N1176" s="7">
        <f>F1176-K1176</f>
        <v/>
      </c>
      <c r="O1176" s="7">
        <f>G1176-L1176</f>
        <v/>
      </c>
      <c r="P1176" s="7">
        <f>H1176-M1176</f>
        <v/>
      </c>
      <c r="Q1176" s="7">
        <f>IF($I1176=1,(N1176-MAR1!$B$11)/MAR1!$D$11,(N1176-MAR1!$C$11)/MAR1!$E$11)</f>
        <v/>
      </c>
      <c r="R1176" s="7">
        <f>IF($I1176=1,(O1176-MAR1!$B$12)/MAR1!$D$12,(O1176-MAR1!$C$12)/MAR1!$E$12)</f>
        <v/>
      </c>
      <c r="S1176" s="7">
        <f>IF($I1176=1,(P1176-MAR1!$B$13)/MAR1!$D$13,(P1176-MAR1!$C$13)/MAR1!$E$13)</f>
        <v/>
      </c>
      <c r="U1176" s="5" t="n">
        <v>1175</v>
      </c>
      <c r="V1176" s="5" t="n">
        <v>0.855098</v>
      </c>
      <c r="W1176" s="5" t="n">
        <v>0.889022</v>
      </c>
      <c r="X1176" s="5" t="n">
        <v>0.093969</v>
      </c>
      <c r="Y1176" s="5" t="n">
        <v>0.954836</v>
      </c>
      <c r="Z1176" s="5" t="n">
        <v>0.199699</v>
      </c>
    </row>
    <row r="1177">
      <c r="A1177" s="5" t="n">
        <v>1176</v>
      </c>
      <c r="B1177" s="5" t="n">
        <v>4</v>
      </c>
      <c r="C1177" s="5" t="n">
        <v>81</v>
      </c>
      <c r="D1177" s="5" t="n">
        <v>3</v>
      </c>
      <c r="E1177" s="5" t="n">
        <v>0</v>
      </c>
      <c r="F1177" s="5" t="n">
        <v>36.5</v>
      </c>
      <c r="G1177" s="5" t="n">
        <v>21.8</v>
      </c>
      <c r="H1177" s="5" t="n">
        <v>21.28</v>
      </c>
      <c r="I1177" s="6">
        <f>IF(E1177&gt;=Markov!$B$3,1,0)</f>
        <v/>
      </c>
      <c r="J1177" s="6">
        <f>I1176</f>
        <v/>
      </c>
      <c r="K1177" s="7">
        <f>MAR1!$B$5+MAR1!$C$5*COS(2*PI()*$C1177/365)+MAR1!$D$5*SIN(2*PI()*$C1177/365)</f>
        <v/>
      </c>
      <c r="L1177" s="7">
        <f>MAR1!$B$6+MAR1!$C$6*COS(2*PI()*$C1177/365)+MAR1!$D$6*SIN(2*PI()*$C1177/365)</f>
        <v/>
      </c>
      <c r="M1177" s="7">
        <f>MAR1!$B$7+MAR1!$C$7*COS(2*PI()*$C1177/365)+MAR1!$D$7*SIN(2*PI()*$C1177/365)</f>
        <v/>
      </c>
      <c r="N1177" s="7">
        <f>F1177-K1177</f>
        <v/>
      </c>
      <c r="O1177" s="7">
        <f>G1177-L1177</f>
        <v/>
      </c>
      <c r="P1177" s="7">
        <f>H1177-M1177</f>
        <v/>
      </c>
      <c r="Q1177" s="7">
        <f>IF($I1177=1,(N1177-MAR1!$B$11)/MAR1!$D$11,(N1177-MAR1!$C$11)/MAR1!$E$11)</f>
        <v/>
      </c>
      <c r="R1177" s="7">
        <f>IF($I1177=1,(O1177-MAR1!$B$12)/MAR1!$D$12,(O1177-MAR1!$C$12)/MAR1!$E$12)</f>
        <v/>
      </c>
      <c r="S1177" s="7">
        <f>IF($I1177=1,(P1177-MAR1!$B$13)/MAR1!$D$13,(P1177-MAR1!$C$13)/MAR1!$E$13)</f>
        <v/>
      </c>
      <c r="U1177" s="5" t="n">
        <v>1176</v>
      </c>
      <c r="V1177" s="5" t="n">
        <v>0.8989279999999999</v>
      </c>
      <c r="W1177" s="5" t="n">
        <v>0.6609969999999999</v>
      </c>
      <c r="X1177" s="5" t="n">
        <v>0.055298</v>
      </c>
      <c r="Y1177" s="5" t="n">
        <v>0.706345</v>
      </c>
      <c r="Z1177" s="5" t="n">
        <v>0.169954</v>
      </c>
    </row>
    <row r="1178">
      <c r="A1178" s="5" t="n">
        <v>1177</v>
      </c>
      <c r="B1178" s="5" t="n">
        <v>4</v>
      </c>
      <c r="C1178" s="5" t="n">
        <v>82</v>
      </c>
      <c r="D1178" s="5" t="n">
        <v>3</v>
      </c>
      <c r="E1178" s="5" t="n">
        <v>0</v>
      </c>
      <c r="F1178" s="5" t="n">
        <v>38.8</v>
      </c>
      <c r="G1178" s="5" t="n">
        <v>22.8</v>
      </c>
      <c r="H1178" s="5" t="n">
        <v>13.05</v>
      </c>
      <c r="I1178" s="6">
        <f>IF(E1178&gt;=Markov!$B$3,1,0)</f>
        <v/>
      </c>
      <c r="J1178" s="6">
        <f>I1177</f>
        <v/>
      </c>
      <c r="K1178" s="7">
        <f>MAR1!$B$5+MAR1!$C$5*COS(2*PI()*$C1178/365)+MAR1!$D$5*SIN(2*PI()*$C1178/365)</f>
        <v/>
      </c>
      <c r="L1178" s="7">
        <f>MAR1!$B$6+MAR1!$C$6*COS(2*PI()*$C1178/365)+MAR1!$D$6*SIN(2*PI()*$C1178/365)</f>
        <v/>
      </c>
      <c r="M1178" s="7">
        <f>MAR1!$B$7+MAR1!$C$7*COS(2*PI()*$C1178/365)+MAR1!$D$7*SIN(2*PI()*$C1178/365)</f>
        <v/>
      </c>
      <c r="N1178" s="7">
        <f>F1178-K1178</f>
        <v/>
      </c>
      <c r="O1178" s="7">
        <f>G1178-L1178</f>
        <v/>
      </c>
      <c r="P1178" s="7">
        <f>H1178-M1178</f>
        <v/>
      </c>
      <c r="Q1178" s="7">
        <f>IF($I1178=1,(N1178-MAR1!$B$11)/MAR1!$D$11,(N1178-MAR1!$C$11)/MAR1!$E$11)</f>
        <v/>
      </c>
      <c r="R1178" s="7">
        <f>IF($I1178=1,(O1178-MAR1!$B$12)/MAR1!$D$12,(O1178-MAR1!$C$12)/MAR1!$E$12)</f>
        <v/>
      </c>
      <c r="S1178" s="7">
        <f>IF($I1178=1,(P1178-MAR1!$B$13)/MAR1!$D$13,(P1178-MAR1!$C$13)/MAR1!$E$13)</f>
        <v/>
      </c>
      <c r="U1178" s="5" t="n">
        <v>1177</v>
      </c>
      <c r="V1178" s="5" t="n">
        <v>0.705875</v>
      </c>
      <c r="W1178" s="5" t="n">
        <v>0.623568</v>
      </c>
      <c r="X1178" s="5" t="n">
        <v>0.533572</v>
      </c>
      <c r="Y1178" s="5" t="n">
        <v>0.752111</v>
      </c>
      <c r="Z1178" s="5" t="n">
        <v>0.53279</v>
      </c>
    </row>
    <row r="1179">
      <c r="A1179" s="5" t="n">
        <v>1178</v>
      </c>
      <c r="B1179" s="5" t="n">
        <v>4</v>
      </c>
      <c r="C1179" s="5" t="n">
        <v>83</v>
      </c>
      <c r="D1179" s="5" t="n">
        <v>3</v>
      </c>
      <c r="E1179" s="5" t="n">
        <v>0</v>
      </c>
      <c r="F1179" s="5" t="n">
        <v>40</v>
      </c>
      <c r="G1179" s="5" t="n">
        <v>21.4</v>
      </c>
      <c r="H1179" s="5" t="n">
        <v>21.46</v>
      </c>
      <c r="I1179" s="6">
        <f>IF(E1179&gt;=Markov!$B$3,1,0)</f>
        <v/>
      </c>
      <c r="J1179" s="6">
        <f>I1178</f>
        <v/>
      </c>
      <c r="K1179" s="7">
        <f>MAR1!$B$5+MAR1!$C$5*COS(2*PI()*$C1179/365)+MAR1!$D$5*SIN(2*PI()*$C1179/365)</f>
        <v/>
      </c>
      <c r="L1179" s="7">
        <f>MAR1!$B$6+MAR1!$C$6*COS(2*PI()*$C1179/365)+MAR1!$D$6*SIN(2*PI()*$C1179/365)</f>
        <v/>
      </c>
      <c r="M1179" s="7">
        <f>MAR1!$B$7+MAR1!$C$7*COS(2*PI()*$C1179/365)+MAR1!$D$7*SIN(2*PI()*$C1179/365)</f>
        <v/>
      </c>
      <c r="N1179" s="7">
        <f>F1179-K1179</f>
        <v/>
      </c>
      <c r="O1179" s="7">
        <f>G1179-L1179</f>
        <v/>
      </c>
      <c r="P1179" s="7">
        <f>H1179-M1179</f>
        <v/>
      </c>
      <c r="Q1179" s="7">
        <f>IF($I1179=1,(N1179-MAR1!$B$11)/MAR1!$D$11,(N1179-MAR1!$C$11)/MAR1!$E$11)</f>
        <v/>
      </c>
      <c r="R1179" s="7">
        <f>IF($I1179=1,(O1179-MAR1!$B$12)/MAR1!$D$12,(O1179-MAR1!$C$12)/MAR1!$E$12)</f>
        <v/>
      </c>
      <c r="S1179" s="7">
        <f>IF($I1179=1,(P1179-MAR1!$B$13)/MAR1!$D$13,(P1179-MAR1!$C$13)/MAR1!$E$13)</f>
        <v/>
      </c>
      <c r="U1179" s="5" t="n">
        <v>1178</v>
      </c>
      <c r="V1179" s="5" t="n">
        <v>0.08359</v>
      </c>
      <c r="W1179" s="5" t="n">
        <v>0.339537</v>
      </c>
      <c r="X1179" s="5" t="n">
        <v>0.380761</v>
      </c>
      <c r="Y1179" s="5" t="n">
        <v>0.703167</v>
      </c>
      <c r="Z1179" s="5" t="n">
        <v>0.48024</v>
      </c>
    </row>
    <row r="1180">
      <c r="A1180" s="5" t="n">
        <v>1179</v>
      </c>
      <c r="B1180" s="5" t="n">
        <v>4</v>
      </c>
      <c r="C1180" s="5" t="n">
        <v>84</v>
      </c>
      <c r="D1180" s="5" t="n">
        <v>3</v>
      </c>
      <c r="E1180" s="5" t="n">
        <v>0</v>
      </c>
      <c r="F1180" s="5" t="n">
        <v>38.6</v>
      </c>
      <c r="G1180" s="5" t="n">
        <v>22.5</v>
      </c>
      <c r="H1180" s="5" t="n">
        <v>20.68</v>
      </c>
      <c r="I1180" s="6">
        <f>IF(E1180&gt;=Markov!$B$3,1,0)</f>
        <v/>
      </c>
      <c r="J1180" s="6">
        <f>I1179</f>
        <v/>
      </c>
      <c r="K1180" s="7">
        <f>MAR1!$B$5+MAR1!$C$5*COS(2*PI()*$C1180/365)+MAR1!$D$5*SIN(2*PI()*$C1180/365)</f>
        <v/>
      </c>
      <c r="L1180" s="7">
        <f>MAR1!$B$6+MAR1!$C$6*COS(2*PI()*$C1180/365)+MAR1!$D$6*SIN(2*PI()*$C1180/365)</f>
        <v/>
      </c>
      <c r="M1180" s="7">
        <f>MAR1!$B$7+MAR1!$C$7*COS(2*PI()*$C1180/365)+MAR1!$D$7*SIN(2*PI()*$C1180/365)</f>
        <v/>
      </c>
      <c r="N1180" s="7">
        <f>F1180-K1180</f>
        <v/>
      </c>
      <c r="O1180" s="7">
        <f>G1180-L1180</f>
        <v/>
      </c>
      <c r="P1180" s="7">
        <f>H1180-M1180</f>
        <v/>
      </c>
      <c r="Q1180" s="7">
        <f>IF($I1180=1,(N1180-MAR1!$B$11)/MAR1!$D$11,(N1180-MAR1!$C$11)/MAR1!$E$11)</f>
        <v/>
      </c>
      <c r="R1180" s="7">
        <f>IF($I1180=1,(O1180-MAR1!$B$12)/MAR1!$D$12,(O1180-MAR1!$C$12)/MAR1!$E$12)</f>
        <v/>
      </c>
      <c r="S1180" s="7">
        <f>IF($I1180=1,(P1180-MAR1!$B$13)/MAR1!$D$13,(P1180-MAR1!$C$13)/MAR1!$E$13)</f>
        <v/>
      </c>
      <c r="U1180" s="5" t="n">
        <v>1179</v>
      </c>
      <c r="V1180" s="5" t="n">
        <v>0.38336</v>
      </c>
      <c r="W1180" s="5" t="n">
        <v>0.8584270000000001</v>
      </c>
      <c r="X1180" s="5" t="n">
        <v>0.633812</v>
      </c>
      <c r="Y1180" s="5" t="n">
        <v>0.945317</v>
      </c>
      <c r="Z1180" s="5" t="n">
        <v>0.012772</v>
      </c>
    </row>
    <row r="1181">
      <c r="A1181" s="5" t="n">
        <v>1180</v>
      </c>
      <c r="B1181" s="5" t="n">
        <v>4</v>
      </c>
      <c r="C1181" s="5" t="n">
        <v>85</v>
      </c>
      <c r="D1181" s="5" t="n">
        <v>3</v>
      </c>
      <c r="E1181" s="5" t="n">
        <v>0</v>
      </c>
      <c r="F1181" s="5" t="n">
        <v>40.2</v>
      </c>
      <c r="G1181" s="5" t="n">
        <v>23.2</v>
      </c>
      <c r="H1181" s="5" t="n">
        <v>18.8</v>
      </c>
      <c r="I1181" s="6">
        <f>IF(E1181&gt;=Markov!$B$3,1,0)</f>
        <v/>
      </c>
      <c r="J1181" s="6">
        <f>I1180</f>
        <v/>
      </c>
      <c r="K1181" s="7">
        <f>MAR1!$B$5+MAR1!$C$5*COS(2*PI()*$C1181/365)+MAR1!$D$5*SIN(2*PI()*$C1181/365)</f>
        <v/>
      </c>
      <c r="L1181" s="7">
        <f>MAR1!$B$6+MAR1!$C$6*COS(2*PI()*$C1181/365)+MAR1!$D$6*SIN(2*PI()*$C1181/365)</f>
        <v/>
      </c>
      <c r="M1181" s="7">
        <f>MAR1!$B$7+MAR1!$C$7*COS(2*PI()*$C1181/365)+MAR1!$D$7*SIN(2*PI()*$C1181/365)</f>
        <v/>
      </c>
      <c r="N1181" s="7">
        <f>F1181-K1181</f>
        <v/>
      </c>
      <c r="O1181" s="7">
        <f>G1181-L1181</f>
        <v/>
      </c>
      <c r="P1181" s="7">
        <f>H1181-M1181</f>
        <v/>
      </c>
      <c r="Q1181" s="7">
        <f>IF($I1181=1,(N1181-MAR1!$B$11)/MAR1!$D$11,(N1181-MAR1!$C$11)/MAR1!$E$11)</f>
        <v/>
      </c>
      <c r="R1181" s="7">
        <f>IF($I1181=1,(O1181-MAR1!$B$12)/MAR1!$D$12,(O1181-MAR1!$C$12)/MAR1!$E$12)</f>
        <v/>
      </c>
      <c r="S1181" s="7">
        <f>IF($I1181=1,(P1181-MAR1!$B$13)/MAR1!$D$13,(P1181-MAR1!$C$13)/MAR1!$E$13)</f>
        <v/>
      </c>
      <c r="U1181" s="5" t="n">
        <v>1180</v>
      </c>
      <c r="V1181" s="5" t="n">
        <v>0.09024699999999999</v>
      </c>
      <c r="W1181" s="5" t="n">
        <v>0.701168</v>
      </c>
      <c r="X1181" s="5" t="n">
        <v>0.33405</v>
      </c>
      <c r="Y1181" s="5" t="n">
        <v>0.25657</v>
      </c>
      <c r="Z1181" s="5" t="n">
        <v>0.724616</v>
      </c>
    </row>
    <row r="1182">
      <c r="A1182" s="5" t="n">
        <v>1181</v>
      </c>
      <c r="B1182" s="5" t="n">
        <v>4</v>
      </c>
      <c r="C1182" s="5" t="n">
        <v>86</v>
      </c>
      <c r="D1182" s="5" t="n">
        <v>3</v>
      </c>
      <c r="E1182" s="5" t="n">
        <v>0</v>
      </c>
      <c r="F1182" s="5" t="n">
        <v>37.3</v>
      </c>
      <c r="G1182" s="5" t="n">
        <v>21.8</v>
      </c>
      <c r="H1182" s="5" t="n">
        <v>19.11</v>
      </c>
      <c r="I1182" s="6">
        <f>IF(E1182&gt;=Markov!$B$3,1,0)</f>
        <v/>
      </c>
      <c r="J1182" s="6">
        <f>I1181</f>
        <v/>
      </c>
      <c r="K1182" s="7">
        <f>MAR1!$B$5+MAR1!$C$5*COS(2*PI()*$C1182/365)+MAR1!$D$5*SIN(2*PI()*$C1182/365)</f>
        <v/>
      </c>
      <c r="L1182" s="7">
        <f>MAR1!$B$6+MAR1!$C$6*COS(2*PI()*$C1182/365)+MAR1!$D$6*SIN(2*PI()*$C1182/365)</f>
        <v/>
      </c>
      <c r="M1182" s="7">
        <f>MAR1!$B$7+MAR1!$C$7*COS(2*PI()*$C1182/365)+MAR1!$D$7*SIN(2*PI()*$C1182/365)</f>
        <v/>
      </c>
      <c r="N1182" s="7">
        <f>F1182-K1182</f>
        <v/>
      </c>
      <c r="O1182" s="7">
        <f>G1182-L1182</f>
        <v/>
      </c>
      <c r="P1182" s="7">
        <f>H1182-M1182</f>
        <v/>
      </c>
      <c r="Q1182" s="7">
        <f>IF($I1182=1,(N1182-MAR1!$B$11)/MAR1!$D$11,(N1182-MAR1!$C$11)/MAR1!$E$11)</f>
        <v/>
      </c>
      <c r="R1182" s="7">
        <f>IF($I1182=1,(O1182-MAR1!$B$12)/MAR1!$D$12,(O1182-MAR1!$C$12)/MAR1!$E$12)</f>
        <v/>
      </c>
      <c r="S1182" s="7">
        <f>IF($I1182=1,(P1182-MAR1!$B$13)/MAR1!$D$13,(P1182-MAR1!$C$13)/MAR1!$E$13)</f>
        <v/>
      </c>
      <c r="U1182" s="5" t="n">
        <v>1181</v>
      </c>
      <c r="V1182" s="5" t="n">
        <v>0.178172</v>
      </c>
      <c r="W1182" s="5" t="n">
        <v>0.701825</v>
      </c>
      <c r="X1182" s="5" t="n">
        <v>0.379428</v>
      </c>
      <c r="Y1182" s="5" t="n">
        <v>0.304466</v>
      </c>
      <c r="Z1182" s="5" t="n">
        <v>0.903522</v>
      </c>
    </row>
    <row r="1183">
      <c r="A1183" s="5" t="n">
        <v>1182</v>
      </c>
      <c r="B1183" s="5" t="n">
        <v>4</v>
      </c>
      <c r="C1183" s="5" t="n">
        <v>87</v>
      </c>
      <c r="D1183" s="5" t="n">
        <v>3</v>
      </c>
      <c r="E1183" s="5" t="n">
        <v>0</v>
      </c>
      <c r="F1183" s="5" t="n">
        <v>38.4</v>
      </c>
      <c r="G1183" s="5" t="n">
        <v>22.6</v>
      </c>
      <c r="H1183" s="5" t="n">
        <v>24.26</v>
      </c>
      <c r="I1183" s="6">
        <f>IF(E1183&gt;=Markov!$B$3,1,0)</f>
        <v/>
      </c>
      <c r="J1183" s="6">
        <f>I1182</f>
        <v/>
      </c>
      <c r="K1183" s="7">
        <f>MAR1!$B$5+MAR1!$C$5*COS(2*PI()*$C1183/365)+MAR1!$D$5*SIN(2*PI()*$C1183/365)</f>
        <v/>
      </c>
      <c r="L1183" s="7">
        <f>MAR1!$B$6+MAR1!$C$6*COS(2*PI()*$C1183/365)+MAR1!$D$6*SIN(2*PI()*$C1183/365)</f>
        <v/>
      </c>
      <c r="M1183" s="7">
        <f>MAR1!$B$7+MAR1!$C$7*COS(2*PI()*$C1183/365)+MAR1!$D$7*SIN(2*PI()*$C1183/365)</f>
        <v/>
      </c>
      <c r="N1183" s="7">
        <f>F1183-K1183</f>
        <v/>
      </c>
      <c r="O1183" s="7">
        <f>G1183-L1183</f>
        <v/>
      </c>
      <c r="P1183" s="7">
        <f>H1183-M1183</f>
        <v/>
      </c>
      <c r="Q1183" s="7">
        <f>IF($I1183=1,(N1183-MAR1!$B$11)/MAR1!$D$11,(N1183-MAR1!$C$11)/MAR1!$E$11)</f>
        <v/>
      </c>
      <c r="R1183" s="7">
        <f>IF($I1183=1,(O1183-MAR1!$B$12)/MAR1!$D$12,(O1183-MAR1!$C$12)/MAR1!$E$12)</f>
        <v/>
      </c>
      <c r="S1183" s="7">
        <f>IF($I1183=1,(P1183-MAR1!$B$13)/MAR1!$D$13,(P1183-MAR1!$C$13)/MAR1!$E$13)</f>
        <v/>
      </c>
      <c r="U1183" s="5" t="n">
        <v>1182</v>
      </c>
      <c r="V1183" s="5" t="n">
        <v>0.600065</v>
      </c>
      <c r="W1183" s="5" t="n">
        <v>0.328153</v>
      </c>
      <c r="X1183" s="5" t="n">
        <v>0.740669</v>
      </c>
      <c r="Y1183" s="5" t="n">
        <v>0.908959</v>
      </c>
      <c r="Z1183" s="5" t="n">
        <v>0.480682</v>
      </c>
    </row>
    <row r="1184">
      <c r="A1184" s="5" t="n">
        <v>1183</v>
      </c>
      <c r="B1184" s="5" t="n">
        <v>4</v>
      </c>
      <c r="C1184" s="5" t="n">
        <v>88</v>
      </c>
      <c r="D1184" s="5" t="n">
        <v>3</v>
      </c>
      <c r="E1184" s="5" t="n">
        <v>0</v>
      </c>
      <c r="F1184" s="5" t="n">
        <v>35.1</v>
      </c>
      <c r="G1184" s="5" t="n">
        <v>19.3</v>
      </c>
      <c r="H1184" s="5" t="n">
        <v>19.15</v>
      </c>
      <c r="I1184" s="6">
        <f>IF(E1184&gt;=Markov!$B$3,1,0)</f>
        <v/>
      </c>
      <c r="J1184" s="6">
        <f>I1183</f>
        <v/>
      </c>
      <c r="K1184" s="7">
        <f>MAR1!$B$5+MAR1!$C$5*COS(2*PI()*$C1184/365)+MAR1!$D$5*SIN(2*PI()*$C1184/365)</f>
        <v/>
      </c>
      <c r="L1184" s="7">
        <f>MAR1!$B$6+MAR1!$C$6*COS(2*PI()*$C1184/365)+MAR1!$D$6*SIN(2*PI()*$C1184/365)</f>
        <v/>
      </c>
      <c r="M1184" s="7">
        <f>MAR1!$B$7+MAR1!$C$7*COS(2*PI()*$C1184/365)+MAR1!$D$7*SIN(2*PI()*$C1184/365)</f>
        <v/>
      </c>
      <c r="N1184" s="7">
        <f>F1184-K1184</f>
        <v/>
      </c>
      <c r="O1184" s="7">
        <f>G1184-L1184</f>
        <v/>
      </c>
      <c r="P1184" s="7">
        <f>H1184-M1184</f>
        <v/>
      </c>
      <c r="Q1184" s="7">
        <f>IF($I1184=1,(N1184-MAR1!$B$11)/MAR1!$D$11,(N1184-MAR1!$C$11)/MAR1!$E$11)</f>
        <v/>
      </c>
      <c r="R1184" s="7">
        <f>IF($I1184=1,(O1184-MAR1!$B$12)/MAR1!$D$12,(O1184-MAR1!$C$12)/MAR1!$E$12)</f>
        <v/>
      </c>
      <c r="S1184" s="7">
        <f>IF($I1184=1,(P1184-MAR1!$B$13)/MAR1!$D$13,(P1184-MAR1!$C$13)/MAR1!$E$13)</f>
        <v/>
      </c>
      <c r="U1184" s="5" t="n">
        <v>1183</v>
      </c>
      <c r="V1184" s="5" t="n">
        <v>0.060776</v>
      </c>
      <c r="W1184" s="5" t="n">
        <v>0.970289</v>
      </c>
      <c r="X1184" s="5" t="n">
        <v>0.944625</v>
      </c>
      <c r="Y1184" s="5" t="n">
        <v>0.7266359999999999</v>
      </c>
      <c r="Z1184" s="5" t="n">
        <v>0.504717</v>
      </c>
    </row>
    <row r="1185">
      <c r="A1185" s="5" t="n">
        <v>1184</v>
      </c>
      <c r="B1185" s="5" t="n">
        <v>4</v>
      </c>
      <c r="C1185" s="5" t="n">
        <v>89</v>
      </c>
      <c r="D1185" s="5" t="n">
        <v>3</v>
      </c>
      <c r="E1185" s="5" t="n">
        <v>0</v>
      </c>
      <c r="F1185" s="5" t="n">
        <v>37.2</v>
      </c>
      <c r="G1185" s="5" t="n">
        <v>21.2</v>
      </c>
      <c r="H1185" s="5" t="n">
        <v>16.83</v>
      </c>
      <c r="I1185" s="6">
        <f>IF(E1185&gt;=Markov!$B$3,1,0)</f>
        <v/>
      </c>
      <c r="J1185" s="6">
        <f>I1184</f>
        <v/>
      </c>
      <c r="K1185" s="7">
        <f>MAR1!$B$5+MAR1!$C$5*COS(2*PI()*$C1185/365)+MAR1!$D$5*SIN(2*PI()*$C1185/365)</f>
        <v/>
      </c>
      <c r="L1185" s="7">
        <f>MAR1!$B$6+MAR1!$C$6*COS(2*PI()*$C1185/365)+MAR1!$D$6*SIN(2*PI()*$C1185/365)</f>
        <v/>
      </c>
      <c r="M1185" s="7">
        <f>MAR1!$B$7+MAR1!$C$7*COS(2*PI()*$C1185/365)+MAR1!$D$7*SIN(2*PI()*$C1185/365)</f>
        <v/>
      </c>
      <c r="N1185" s="7">
        <f>F1185-K1185</f>
        <v/>
      </c>
      <c r="O1185" s="7">
        <f>G1185-L1185</f>
        <v/>
      </c>
      <c r="P1185" s="7">
        <f>H1185-M1185</f>
        <v/>
      </c>
      <c r="Q1185" s="7">
        <f>IF($I1185=1,(N1185-MAR1!$B$11)/MAR1!$D$11,(N1185-MAR1!$C$11)/MAR1!$E$11)</f>
        <v/>
      </c>
      <c r="R1185" s="7">
        <f>IF($I1185=1,(O1185-MAR1!$B$12)/MAR1!$D$12,(O1185-MAR1!$C$12)/MAR1!$E$12)</f>
        <v/>
      </c>
      <c r="S1185" s="7">
        <f>IF($I1185=1,(P1185-MAR1!$B$13)/MAR1!$D$13,(P1185-MAR1!$C$13)/MAR1!$E$13)</f>
        <v/>
      </c>
      <c r="U1185" s="5" t="n">
        <v>1184</v>
      </c>
      <c r="V1185" s="5" t="n">
        <v>0.401841</v>
      </c>
      <c r="W1185" s="5" t="n">
        <v>0.348281</v>
      </c>
      <c r="X1185" s="5" t="n">
        <v>0.9560999999999999</v>
      </c>
      <c r="Y1185" s="5" t="n">
        <v>0.076004</v>
      </c>
      <c r="Z1185" s="5" t="n">
        <v>0.909094</v>
      </c>
    </row>
    <row r="1186">
      <c r="A1186" s="5" t="n">
        <v>1185</v>
      </c>
      <c r="B1186" s="5" t="n">
        <v>4</v>
      </c>
      <c r="C1186" s="5" t="n">
        <v>90</v>
      </c>
      <c r="D1186" s="5" t="n">
        <v>3</v>
      </c>
      <c r="E1186" s="5" t="n">
        <v>0</v>
      </c>
      <c r="F1186" s="5" t="n">
        <v>37.6</v>
      </c>
      <c r="G1186" s="5" t="n">
        <v>20.2</v>
      </c>
      <c r="H1186" s="5" t="n">
        <v>17.55</v>
      </c>
      <c r="I1186" s="6">
        <f>IF(E1186&gt;=Markov!$B$3,1,0)</f>
        <v/>
      </c>
      <c r="J1186" s="6">
        <f>I1185</f>
        <v/>
      </c>
      <c r="K1186" s="7">
        <f>MAR1!$B$5+MAR1!$C$5*COS(2*PI()*$C1186/365)+MAR1!$D$5*SIN(2*PI()*$C1186/365)</f>
        <v/>
      </c>
      <c r="L1186" s="7">
        <f>MAR1!$B$6+MAR1!$C$6*COS(2*PI()*$C1186/365)+MAR1!$D$6*SIN(2*PI()*$C1186/365)</f>
        <v/>
      </c>
      <c r="M1186" s="7">
        <f>MAR1!$B$7+MAR1!$C$7*COS(2*PI()*$C1186/365)+MAR1!$D$7*SIN(2*PI()*$C1186/365)</f>
        <v/>
      </c>
      <c r="N1186" s="7">
        <f>F1186-K1186</f>
        <v/>
      </c>
      <c r="O1186" s="7">
        <f>G1186-L1186</f>
        <v/>
      </c>
      <c r="P1186" s="7">
        <f>H1186-M1186</f>
        <v/>
      </c>
      <c r="Q1186" s="7">
        <f>IF($I1186=1,(N1186-MAR1!$B$11)/MAR1!$D$11,(N1186-MAR1!$C$11)/MAR1!$E$11)</f>
        <v/>
      </c>
      <c r="R1186" s="7">
        <f>IF($I1186=1,(O1186-MAR1!$B$12)/MAR1!$D$12,(O1186-MAR1!$C$12)/MAR1!$E$12)</f>
        <v/>
      </c>
      <c r="S1186" s="7">
        <f>IF($I1186=1,(P1186-MAR1!$B$13)/MAR1!$D$13,(P1186-MAR1!$C$13)/MAR1!$E$13)</f>
        <v/>
      </c>
      <c r="U1186" s="5" t="n">
        <v>1185</v>
      </c>
      <c r="V1186" s="5" t="n">
        <v>0.423495</v>
      </c>
      <c r="W1186" s="5" t="n">
        <v>0.132902</v>
      </c>
      <c r="X1186" s="5" t="n">
        <v>0.130607</v>
      </c>
      <c r="Y1186" s="5" t="n">
        <v>0.177133</v>
      </c>
      <c r="Z1186" s="5" t="n">
        <v>0.298999</v>
      </c>
    </row>
    <row r="1187">
      <c r="A1187" s="5" t="n">
        <v>1186</v>
      </c>
      <c r="B1187" s="5" t="n">
        <v>4</v>
      </c>
      <c r="C1187" s="5" t="n">
        <v>91</v>
      </c>
      <c r="D1187" s="5" t="n">
        <v>4</v>
      </c>
      <c r="E1187" s="5" t="n">
        <v>0</v>
      </c>
      <c r="F1187" s="5" t="n">
        <v>36</v>
      </c>
      <c r="G1187" s="5" t="n">
        <v>21.5</v>
      </c>
      <c r="H1187" s="5" t="n">
        <v>22.86</v>
      </c>
      <c r="I1187" s="6">
        <f>IF(E1187&gt;=Markov!$B$3,1,0)</f>
        <v/>
      </c>
      <c r="J1187" s="6">
        <f>I1186</f>
        <v/>
      </c>
      <c r="K1187" s="7">
        <f>MAR1!$B$5+MAR1!$C$5*COS(2*PI()*$C1187/365)+MAR1!$D$5*SIN(2*PI()*$C1187/365)</f>
        <v/>
      </c>
      <c r="L1187" s="7">
        <f>MAR1!$B$6+MAR1!$C$6*COS(2*PI()*$C1187/365)+MAR1!$D$6*SIN(2*PI()*$C1187/365)</f>
        <v/>
      </c>
      <c r="M1187" s="7">
        <f>MAR1!$B$7+MAR1!$C$7*COS(2*PI()*$C1187/365)+MAR1!$D$7*SIN(2*PI()*$C1187/365)</f>
        <v/>
      </c>
      <c r="N1187" s="7">
        <f>F1187-K1187</f>
        <v/>
      </c>
      <c r="O1187" s="7">
        <f>G1187-L1187</f>
        <v/>
      </c>
      <c r="P1187" s="7">
        <f>H1187-M1187</f>
        <v/>
      </c>
      <c r="Q1187" s="7">
        <f>IF($I1187=1,(N1187-MAR1!$B$11)/MAR1!$D$11,(N1187-MAR1!$C$11)/MAR1!$E$11)</f>
        <v/>
      </c>
      <c r="R1187" s="7">
        <f>IF($I1187=1,(O1187-MAR1!$B$12)/MAR1!$D$12,(O1187-MAR1!$C$12)/MAR1!$E$12)</f>
        <v/>
      </c>
      <c r="S1187" s="7">
        <f>IF($I1187=1,(P1187-MAR1!$B$13)/MAR1!$D$13,(P1187-MAR1!$C$13)/MAR1!$E$13)</f>
        <v/>
      </c>
      <c r="U1187" s="5" t="n">
        <v>1186</v>
      </c>
      <c r="V1187" s="5" t="n">
        <v>0.715986</v>
      </c>
      <c r="W1187" s="5" t="n">
        <v>0.775882</v>
      </c>
      <c r="X1187" s="5" t="n">
        <v>0.045405</v>
      </c>
      <c r="Y1187" s="5" t="n">
        <v>0.04419</v>
      </c>
      <c r="Z1187" s="5" t="n">
        <v>0.6926099999999999</v>
      </c>
    </row>
    <row r="1188">
      <c r="A1188" s="5" t="n">
        <v>1187</v>
      </c>
      <c r="B1188" s="5" t="n">
        <v>4</v>
      </c>
      <c r="C1188" s="5" t="n">
        <v>92</v>
      </c>
      <c r="D1188" s="5" t="n">
        <v>4</v>
      </c>
      <c r="E1188" s="5" t="n">
        <v>0</v>
      </c>
      <c r="F1188" s="5" t="n">
        <v>38.4</v>
      </c>
      <c r="G1188" s="5" t="n">
        <v>21.9</v>
      </c>
      <c r="H1188" s="5" t="n">
        <v>17.84</v>
      </c>
      <c r="I1188" s="6">
        <f>IF(E1188&gt;=Markov!$B$3,1,0)</f>
        <v/>
      </c>
      <c r="J1188" s="6">
        <f>I1187</f>
        <v/>
      </c>
      <c r="K1188" s="7">
        <f>MAR1!$B$5+MAR1!$C$5*COS(2*PI()*$C1188/365)+MAR1!$D$5*SIN(2*PI()*$C1188/365)</f>
        <v/>
      </c>
      <c r="L1188" s="7">
        <f>MAR1!$B$6+MAR1!$C$6*COS(2*PI()*$C1188/365)+MAR1!$D$6*SIN(2*PI()*$C1188/365)</f>
        <v/>
      </c>
      <c r="M1188" s="7">
        <f>MAR1!$B$7+MAR1!$C$7*COS(2*PI()*$C1188/365)+MAR1!$D$7*SIN(2*PI()*$C1188/365)</f>
        <v/>
      </c>
      <c r="N1188" s="7">
        <f>F1188-K1188</f>
        <v/>
      </c>
      <c r="O1188" s="7">
        <f>G1188-L1188</f>
        <v/>
      </c>
      <c r="P1188" s="7">
        <f>H1188-M1188</f>
        <v/>
      </c>
      <c r="Q1188" s="7">
        <f>IF($I1188=1,(N1188-MAR1!$B$11)/MAR1!$D$11,(N1188-MAR1!$C$11)/MAR1!$E$11)</f>
        <v/>
      </c>
      <c r="R1188" s="7">
        <f>IF($I1188=1,(O1188-MAR1!$B$12)/MAR1!$D$12,(O1188-MAR1!$C$12)/MAR1!$E$12)</f>
        <v/>
      </c>
      <c r="S1188" s="7">
        <f>IF($I1188=1,(P1188-MAR1!$B$13)/MAR1!$D$13,(P1188-MAR1!$C$13)/MAR1!$E$13)</f>
        <v/>
      </c>
      <c r="U1188" s="5" t="n">
        <v>1187</v>
      </c>
      <c r="V1188" s="5" t="n">
        <v>0.294095</v>
      </c>
      <c r="W1188" s="5" t="n">
        <v>0.822812</v>
      </c>
      <c r="X1188" s="5" t="n">
        <v>0.388924</v>
      </c>
      <c r="Y1188" s="5" t="n">
        <v>0.35084</v>
      </c>
      <c r="Z1188" s="5" t="n">
        <v>0.042771</v>
      </c>
    </row>
    <row r="1189">
      <c r="A1189" s="5" t="n">
        <v>1188</v>
      </c>
      <c r="B1189" s="5" t="n">
        <v>4</v>
      </c>
      <c r="C1189" s="5" t="n">
        <v>93</v>
      </c>
      <c r="D1189" s="5" t="n">
        <v>4</v>
      </c>
      <c r="E1189" s="5" t="n">
        <v>0</v>
      </c>
      <c r="F1189" s="5" t="n">
        <v>39.4</v>
      </c>
      <c r="G1189" s="5" t="n">
        <v>22.7</v>
      </c>
      <c r="H1189" s="5" t="n">
        <v>22.05</v>
      </c>
      <c r="I1189" s="6">
        <f>IF(E1189&gt;=Markov!$B$3,1,0)</f>
        <v/>
      </c>
      <c r="J1189" s="6">
        <f>I1188</f>
        <v/>
      </c>
      <c r="K1189" s="7">
        <f>MAR1!$B$5+MAR1!$C$5*COS(2*PI()*$C1189/365)+MAR1!$D$5*SIN(2*PI()*$C1189/365)</f>
        <v/>
      </c>
      <c r="L1189" s="7">
        <f>MAR1!$B$6+MAR1!$C$6*COS(2*PI()*$C1189/365)+MAR1!$D$6*SIN(2*PI()*$C1189/365)</f>
        <v/>
      </c>
      <c r="M1189" s="7">
        <f>MAR1!$B$7+MAR1!$C$7*COS(2*PI()*$C1189/365)+MAR1!$D$7*SIN(2*PI()*$C1189/365)</f>
        <v/>
      </c>
      <c r="N1189" s="7">
        <f>F1189-K1189</f>
        <v/>
      </c>
      <c r="O1189" s="7">
        <f>G1189-L1189</f>
        <v/>
      </c>
      <c r="P1189" s="7">
        <f>H1189-M1189</f>
        <v/>
      </c>
      <c r="Q1189" s="7">
        <f>IF($I1189=1,(N1189-MAR1!$B$11)/MAR1!$D$11,(N1189-MAR1!$C$11)/MAR1!$E$11)</f>
        <v/>
      </c>
      <c r="R1189" s="7">
        <f>IF($I1189=1,(O1189-MAR1!$B$12)/MAR1!$D$12,(O1189-MAR1!$C$12)/MAR1!$E$12)</f>
        <v/>
      </c>
      <c r="S1189" s="7">
        <f>IF($I1189=1,(P1189-MAR1!$B$13)/MAR1!$D$13,(P1189-MAR1!$C$13)/MAR1!$E$13)</f>
        <v/>
      </c>
      <c r="U1189" s="5" t="n">
        <v>1188</v>
      </c>
      <c r="V1189" s="5" t="n">
        <v>0.780714</v>
      </c>
      <c r="W1189" s="5" t="n">
        <v>0.920072</v>
      </c>
      <c r="X1189" s="5" t="n">
        <v>0.222385</v>
      </c>
      <c r="Y1189" s="5" t="n">
        <v>0.085246</v>
      </c>
      <c r="Z1189" s="5" t="n">
        <v>0.757487</v>
      </c>
    </row>
    <row r="1190">
      <c r="A1190" s="5" t="n">
        <v>1189</v>
      </c>
      <c r="B1190" s="5" t="n">
        <v>4</v>
      </c>
      <c r="C1190" s="5" t="n">
        <v>94</v>
      </c>
      <c r="D1190" s="5" t="n">
        <v>4</v>
      </c>
      <c r="E1190" s="5" t="n">
        <v>0</v>
      </c>
      <c r="F1190" s="5" t="n">
        <v>41.7</v>
      </c>
      <c r="G1190" s="5" t="n">
        <v>24.6</v>
      </c>
      <c r="H1190" s="5" t="n">
        <v>22.06</v>
      </c>
      <c r="I1190" s="6">
        <f>IF(E1190&gt;=Markov!$B$3,1,0)</f>
        <v/>
      </c>
      <c r="J1190" s="6">
        <f>I1189</f>
        <v/>
      </c>
      <c r="K1190" s="7">
        <f>MAR1!$B$5+MAR1!$C$5*COS(2*PI()*$C1190/365)+MAR1!$D$5*SIN(2*PI()*$C1190/365)</f>
        <v/>
      </c>
      <c r="L1190" s="7">
        <f>MAR1!$B$6+MAR1!$C$6*COS(2*PI()*$C1190/365)+MAR1!$D$6*SIN(2*PI()*$C1190/365)</f>
        <v/>
      </c>
      <c r="M1190" s="7">
        <f>MAR1!$B$7+MAR1!$C$7*COS(2*PI()*$C1190/365)+MAR1!$D$7*SIN(2*PI()*$C1190/365)</f>
        <v/>
      </c>
      <c r="N1190" s="7">
        <f>F1190-K1190</f>
        <v/>
      </c>
      <c r="O1190" s="7">
        <f>G1190-L1190</f>
        <v/>
      </c>
      <c r="P1190" s="7">
        <f>H1190-M1190</f>
        <v/>
      </c>
      <c r="Q1190" s="7">
        <f>IF($I1190=1,(N1190-MAR1!$B$11)/MAR1!$D$11,(N1190-MAR1!$C$11)/MAR1!$E$11)</f>
        <v/>
      </c>
      <c r="R1190" s="7">
        <f>IF($I1190=1,(O1190-MAR1!$B$12)/MAR1!$D$12,(O1190-MAR1!$C$12)/MAR1!$E$12)</f>
        <v/>
      </c>
      <c r="S1190" s="7">
        <f>IF($I1190=1,(P1190-MAR1!$B$13)/MAR1!$D$13,(P1190-MAR1!$C$13)/MAR1!$E$13)</f>
        <v/>
      </c>
      <c r="U1190" s="5" t="n">
        <v>1189</v>
      </c>
      <c r="V1190" s="5" t="n">
        <v>0.645169</v>
      </c>
      <c r="W1190" s="5" t="n">
        <v>0.152554</v>
      </c>
      <c r="X1190" s="5" t="n">
        <v>0.062889</v>
      </c>
      <c r="Y1190" s="5" t="n">
        <v>0.015471</v>
      </c>
      <c r="Z1190" s="5" t="n">
        <v>0.685758</v>
      </c>
    </row>
    <row r="1191">
      <c r="A1191" s="5" t="n">
        <v>1190</v>
      </c>
      <c r="B1191" s="5" t="n">
        <v>4</v>
      </c>
      <c r="C1191" s="5" t="n">
        <v>95</v>
      </c>
      <c r="D1191" s="5" t="n">
        <v>4</v>
      </c>
      <c r="E1191" s="5" t="n">
        <v>0</v>
      </c>
      <c r="F1191" s="5" t="n">
        <v>41.3</v>
      </c>
      <c r="G1191" s="5" t="n">
        <v>24.2</v>
      </c>
      <c r="H1191" s="5" t="n">
        <v>19.49</v>
      </c>
      <c r="I1191" s="6">
        <f>IF(E1191&gt;=Markov!$B$3,1,0)</f>
        <v/>
      </c>
      <c r="J1191" s="6">
        <f>I1190</f>
        <v/>
      </c>
      <c r="K1191" s="7">
        <f>MAR1!$B$5+MAR1!$C$5*COS(2*PI()*$C1191/365)+MAR1!$D$5*SIN(2*PI()*$C1191/365)</f>
        <v/>
      </c>
      <c r="L1191" s="7">
        <f>MAR1!$B$6+MAR1!$C$6*COS(2*PI()*$C1191/365)+MAR1!$D$6*SIN(2*PI()*$C1191/365)</f>
        <v/>
      </c>
      <c r="M1191" s="7">
        <f>MAR1!$B$7+MAR1!$C$7*COS(2*PI()*$C1191/365)+MAR1!$D$7*SIN(2*PI()*$C1191/365)</f>
        <v/>
      </c>
      <c r="N1191" s="7">
        <f>F1191-K1191</f>
        <v/>
      </c>
      <c r="O1191" s="7">
        <f>G1191-L1191</f>
        <v/>
      </c>
      <c r="P1191" s="7">
        <f>H1191-M1191</f>
        <v/>
      </c>
      <c r="Q1191" s="7">
        <f>IF($I1191=1,(N1191-MAR1!$B$11)/MAR1!$D$11,(N1191-MAR1!$C$11)/MAR1!$E$11)</f>
        <v/>
      </c>
      <c r="R1191" s="7">
        <f>IF($I1191=1,(O1191-MAR1!$B$12)/MAR1!$D$12,(O1191-MAR1!$C$12)/MAR1!$E$12)</f>
        <v/>
      </c>
      <c r="S1191" s="7">
        <f>IF($I1191=1,(P1191-MAR1!$B$13)/MAR1!$D$13,(P1191-MAR1!$C$13)/MAR1!$E$13)</f>
        <v/>
      </c>
      <c r="U1191" s="5" t="n">
        <v>1190</v>
      </c>
      <c r="V1191" s="5" t="n">
        <v>0.543729</v>
      </c>
      <c r="W1191" s="5" t="n">
        <v>0.690682</v>
      </c>
      <c r="X1191" s="5" t="n">
        <v>0.987499</v>
      </c>
      <c r="Y1191" s="5" t="n">
        <v>0.522988</v>
      </c>
      <c r="Z1191" s="5" t="n">
        <v>0.323896</v>
      </c>
    </row>
    <row r="1192">
      <c r="A1192" s="5" t="n">
        <v>1191</v>
      </c>
      <c r="B1192" s="5" t="n">
        <v>4</v>
      </c>
      <c r="C1192" s="5" t="n">
        <v>96</v>
      </c>
      <c r="D1192" s="5" t="n">
        <v>4</v>
      </c>
      <c r="E1192" s="5" t="n">
        <v>0.7</v>
      </c>
      <c r="F1192" s="5" t="n">
        <v>35.7</v>
      </c>
      <c r="G1192" s="5" t="n">
        <v>23.8</v>
      </c>
      <c r="H1192" s="5" t="n">
        <v>16.67</v>
      </c>
      <c r="I1192" s="6">
        <f>IF(E1192&gt;=Markov!$B$3,1,0)</f>
        <v/>
      </c>
      <c r="J1192" s="6">
        <f>I1191</f>
        <v/>
      </c>
      <c r="K1192" s="7">
        <f>MAR1!$B$5+MAR1!$C$5*COS(2*PI()*$C1192/365)+MAR1!$D$5*SIN(2*PI()*$C1192/365)</f>
        <v/>
      </c>
      <c r="L1192" s="7">
        <f>MAR1!$B$6+MAR1!$C$6*COS(2*PI()*$C1192/365)+MAR1!$D$6*SIN(2*PI()*$C1192/365)</f>
        <v/>
      </c>
      <c r="M1192" s="7">
        <f>MAR1!$B$7+MAR1!$C$7*COS(2*PI()*$C1192/365)+MAR1!$D$7*SIN(2*PI()*$C1192/365)</f>
        <v/>
      </c>
      <c r="N1192" s="7">
        <f>F1192-K1192</f>
        <v/>
      </c>
      <c r="O1192" s="7">
        <f>G1192-L1192</f>
        <v/>
      </c>
      <c r="P1192" s="7">
        <f>H1192-M1192</f>
        <v/>
      </c>
      <c r="Q1192" s="7">
        <f>IF($I1192=1,(N1192-MAR1!$B$11)/MAR1!$D$11,(N1192-MAR1!$C$11)/MAR1!$E$11)</f>
        <v/>
      </c>
      <c r="R1192" s="7">
        <f>IF($I1192=1,(O1192-MAR1!$B$12)/MAR1!$D$12,(O1192-MAR1!$C$12)/MAR1!$E$12)</f>
        <v/>
      </c>
      <c r="S1192" s="7">
        <f>IF($I1192=1,(P1192-MAR1!$B$13)/MAR1!$D$13,(P1192-MAR1!$C$13)/MAR1!$E$13)</f>
        <v/>
      </c>
      <c r="U1192" s="5" t="n">
        <v>1191</v>
      </c>
      <c r="V1192" s="5" t="n">
        <v>0.143537</v>
      </c>
      <c r="W1192" s="5" t="n">
        <v>0.417829</v>
      </c>
      <c r="X1192" s="5" t="n">
        <v>0.323089</v>
      </c>
      <c r="Y1192" s="5" t="n">
        <v>0.881649</v>
      </c>
      <c r="Z1192" s="5" t="n">
        <v>0.428599</v>
      </c>
    </row>
    <row r="1193">
      <c r="A1193" s="5" t="n">
        <v>1192</v>
      </c>
      <c r="B1193" s="5" t="n">
        <v>4</v>
      </c>
      <c r="C1193" s="5" t="n">
        <v>97</v>
      </c>
      <c r="D1193" s="5" t="n">
        <v>4</v>
      </c>
      <c r="E1193" s="5" t="n">
        <v>0.6</v>
      </c>
      <c r="F1193" s="5" t="n">
        <v>33.5</v>
      </c>
      <c r="G1193" s="5" t="n">
        <v>22.6</v>
      </c>
      <c r="H1193" s="5" t="n">
        <v>15.4</v>
      </c>
      <c r="I1193" s="6">
        <f>IF(E1193&gt;=Markov!$B$3,1,0)</f>
        <v/>
      </c>
      <c r="J1193" s="6">
        <f>I1192</f>
        <v/>
      </c>
      <c r="K1193" s="7">
        <f>MAR1!$B$5+MAR1!$C$5*COS(2*PI()*$C1193/365)+MAR1!$D$5*SIN(2*PI()*$C1193/365)</f>
        <v/>
      </c>
      <c r="L1193" s="7">
        <f>MAR1!$B$6+MAR1!$C$6*COS(2*PI()*$C1193/365)+MAR1!$D$6*SIN(2*PI()*$C1193/365)</f>
        <v/>
      </c>
      <c r="M1193" s="7">
        <f>MAR1!$B$7+MAR1!$C$7*COS(2*PI()*$C1193/365)+MAR1!$D$7*SIN(2*PI()*$C1193/365)</f>
        <v/>
      </c>
      <c r="N1193" s="7">
        <f>F1193-K1193</f>
        <v/>
      </c>
      <c r="O1193" s="7">
        <f>G1193-L1193</f>
        <v/>
      </c>
      <c r="P1193" s="7">
        <f>H1193-M1193</f>
        <v/>
      </c>
      <c r="Q1193" s="7">
        <f>IF($I1193=1,(N1193-MAR1!$B$11)/MAR1!$D$11,(N1193-MAR1!$C$11)/MAR1!$E$11)</f>
        <v/>
      </c>
      <c r="R1193" s="7">
        <f>IF($I1193=1,(O1193-MAR1!$B$12)/MAR1!$D$12,(O1193-MAR1!$C$12)/MAR1!$E$12)</f>
        <v/>
      </c>
      <c r="S1193" s="7">
        <f>IF($I1193=1,(P1193-MAR1!$B$13)/MAR1!$D$13,(P1193-MAR1!$C$13)/MAR1!$E$13)</f>
        <v/>
      </c>
      <c r="U1193" s="5" t="n">
        <v>1192</v>
      </c>
      <c r="V1193" s="5" t="n">
        <v>0.235564</v>
      </c>
      <c r="W1193" s="5" t="n">
        <v>0.430957</v>
      </c>
      <c r="X1193" s="5" t="n">
        <v>0.509529</v>
      </c>
      <c r="Y1193" s="5" t="n">
        <v>0.895491</v>
      </c>
      <c r="Z1193" s="5" t="n">
        <v>0.341029</v>
      </c>
    </row>
    <row r="1194">
      <c r="A1194" s="5" t="n">
        <v>1193</v>
      </c>
      <c r="B1194" s="5" t="n">
        <v>4</v>
      </c>
      <c r="C1194" s="5" t="n">
        <v>98</v>
      </c>
      <c r="D1194" s="5" t="n">
        <v>4</v>
      </c>
      <c r="E1194" s="5" t="n">
        <v>1.5</v>
      </c>
      <c r="F1194" s="5" t="n">
        <v>35.3</v>
      </c>
      <c r="G1194" s="5" t="n">
        <v>22.7</v>
      </c>
      <c r="H1194" s="5" t="n">
        <v>17.97</v>
      </c>
      <c r="I1194" s="6">
        <f>IF(E1194&gt;=Markov!$B$3,1,0)</f>
        <v/>
      </c>
      <c r="J1194" s="6">
        <f>I1193</f>
        <v/>
      </c>
      <c r="K1194" s="7">
        <f>MAR1!$B$5+MAR1!$C$5*COS(2*PI()*$C1194/365)+MAR1!$D$5*SIN(2*PI()*$C1194/365)</f>
        <v/>
      </c>
      <c r="L1194" s="7">
        <f>MAR1!$B$6+MAR1!$C$6*COS(2*PI()*$C1194/365)+MAR1!$D$6*SIN(2*PI()*$C1194/365)</f>
        <v/>
      </c>
      <c r="M1194" s="7">
        <f>MAR1!$B$7+MAR1!$C$7*COS(2*PI()*$C1194/365)+MAR1!$D$7*SIN(2*PI()*$C1194/365)</f>
        <v/>
      </c>
      <c r="N1194" s="7">
        <f>F1194-K1194</f>
        <v/>
      </c>
      <c r="O1194" s="7">
        <f>G1194-L1194</f>
        <v/>
      </c>
      <c r="P1194" s="7">
        <f>H1194-M1194</f>
        <v/>
      </c>
      <c r="Q1194" s="7">
        <f>IF($I1194=1,(N1194-MAR1!$B$11)/MAR1!$D$11,(N1194-MAR1!$C$11)/MAR1!$E$11)</f>
        <v/>
      </c>
      <c r="R1194" s="7">
        <f>IF($I1194=1,(O1194-MAR1!$B$12)/MAR1!$D$12,(O1194-MAR1!$C$12)/MAR1!$E$12)</f>
        <v/>
      </c>
      <c r="S1194" s="7">
        <f>IF($I1194=1,(P1194-MAR1!$B$13)/MAR1!$D$13,(P1194-MAR1!$C$13)/MAR1!$E$13)</f>
        <v/>
      </c>
      <c r="U1194" s="5" t="n">
        <v>1193</v>
      </c>
      <c r="V1194" s="5" t="n">
        <v>0.240073</v>
      </c>
      <c r="W1194" s="5" t="n">
        <v>0.648535</v>
      </c>
      <c r="X1194" s="5" t="n">
        <v>0.346355</v>
      </c>
      <c r="Y1194" s="5" t="n">
        <v>0.475751</v>
      </c>
      <c r="Z1194" s="5" t="n">
        <v>0.699376</v>
      </c>
    </row>
    <row r="1195">
      <c r="A1195" s="5" t="n">
        <v>1194</v>
      </c>
      <c r="B1195" s="5" t="n">
        <v>4</v>
      </c>
      <c r="C1195" s="5" t="n">
        <v>99</v>
      </c>
      <c r="D1195" s="5" t="n">
        <v>4</v>
      </c>
      <c r="E1195" s="5" t="n">
        <v>0</v>
      </c>
      <c r="F1195" s="5" t="n">
        <v>38.8</v>
      </c>
      <c r="G1195" s="5" t="n">
        <v>23</v>
      </c>
      <c r="H1195" s="5" t="n">
        <v>22.16</v>
      </c>
      <c r="I1195" s="6">
        <f>IF(E1195&gt;=Markov!$B$3,1,0)</f>
        <v/>
      </c>
      <c r="J1195" s="6">
        <f>I1194</f>
        <v/>
      </c>
      <c r="K1195" s="7">
        <f>MAR1!$B$5+MAR1!$C$5*COS(2*PI()*$C1195/365)+MAR1!$D$5*SIN(2*PI()*$C1195/365)</f>
        <v/>
      </c>
      <c r="L1195" s="7">
        <f>MAR1!$B$6+MAR1!$C$6*COS(2*PI()*$C1195/365)+MAR1!$D$6*SIN(2*PI()*$C1195/365)</f>
        <v/>
      </c>
      <c r="M1195" s="7">
        <f>MAR1!$B$7+MAR1!$C$7*COS(2*PI()*$C1195/365)+MAR1!$D$7*SIN(2*PI()*$C1195/365)</f>
        <v/>
      </c>
      <c r="N1195" s="7">
        <f>F1195-K1195</f>
        <v/>
      </c>
      <c r="O1195" s="7">
        <f>G1195-L1195</f>
        <v/>
      </c>
      <c r="P1195" s="7">
        <f>H1195-M1195</f>
        <v/>
      </c>
      <c r="Q1195" s="7">
        <f>IF($I1195=1,(N1195-MAR1!$B$11)/MAR1!$D$11,(N1195-MAR1!$C$11)/MAR1!$E$11)</f>
        <v/>
      </c>
      <c r="R1195" s="7">
        <f>IF($I1195=1,(O1195-MAR1!$B$12)/MAR1!$D$12,(O1195-MAR1!$C$12)/MAR1!$E$12)</f>
        <v/>
      </c>
      <c r="S1195" s="7">
        <f>IF($I1195=1,(P1195-MAR1!$B$13)/MAR1!$D$13,(P1195-MAR1!$C$13)/MAR1!$E$13)</f>
        <v/>
      </c>
      <c r="U1195" s="5" t="n">
        <v>1194</v>
      </c>
      <c r="V1195" s="5" t="n">
        <v>0.125207</v>
      </c>
      <c r="W1195" s="5" t="n">
        <v>0.458035</v>
      </c>
      <c r="X1195" s="5" t="n">
        <v>0.255472</v>
      </c>
      <c r="Y1195" s="5" t="n">
        <v>0.9737710000000001</v>
      </c>
      <c r="Z1195" s="5" t="n">
        <v>0.262191</v>
      </c>
    </row>
    <row r="1196">
      <c r="A1196" s="5" t="n">
        <v>1195</v>
      </c>
      <c r="B1196" s="5" t="n">
        <v>4</v>
      </c>
      <c r="C1196" s="5" t="n">
        <v>100</v>
      </c>
      <c r="D1196" s="5" t="n">
        <v>4</v>
      </c>
      <c r="E1196" s="5" t="n">
        <v>0</v>
      </c>
      <c r="F1196" s="5" t="n">
        <v>36.3</v>
      </c>
      <c r="G1196" s="5" t="n">
        <v>21.9</v>
      </c>
      <c r="H1196" s="5" t="n">
        <v>23.87</v>
      </c>
      <c r="I1196" s="6">
        <f>IF(E1196&gt;=Markov!$B$3,1,0)</f>
        <v/>
      </c>
      <c r="J1196" s="6">
        <f>I1195</f>
        <v/>
      </c>
      <c r="K1196" s="7">
        <f>MAR1!$B$5+MAR1!$C$5*COS(2*PI()*$C1196/365)+MAR1!$D$5*SIN(2*PI()*$C1196/365)</f>
        <v/>
      </c>
      <c r="L1196" s="7">
        <f>MAR1!$B$6+MAR1!$C$6*COS(2*PI()*$C1196/365)+MAR1!$D$6*SIN(2*PI()*$C1196/365)</f>
        <v/>
      </c>
      <c r="M1196" s="7">
        <f>MAR1!$B$7+MAR1!$C$7*COS(2*PI()*$C1196/365)+MAR1!$D$7*SIN(2*PI()*$C1196/365)</f>
        <v/>
      </c>
      <c r="N1196" s="7">
        <f>F1196-K1196</f>
        <v/>
      </c>
      <c r="O1196" s="7">
        <f>G1196-L1196</f>
        <v/>
      </c>
      <c r="P1196" s="7">
        <f>H1196-M1196</f>
        <v/>
      </c>
      <c r="Q1196" s="7">
        <f>IF($I1196=1,(N1196-MAR1!$B$11)/MAR1!$D$11,(N1196-MAR1!$C$11)/MAR1!$E$11)</f>
        <v/>
      </c>
      <c r="R1196" s="7">
        <f>IF($I1196=1,(O1196-MAR1!$B$12)/MAR1!$D$12,(O1196-MAR1!$C$12)/MAR1!$E$12)</f>
        <v/>
      </c>
      <c r="S1196" s="7">
        <f>IF($I1196=1,(P1196-MAR1!$B$13)/MAR1!$D$13,(P1196-MAR1!$C$13)/MAR1!$E$13)</f>
        <v/>
      </c>
      <c r="U1196" s="5" t="n">
        <v>1195</v>
      </c>
      <c r="V1196" s="5" t="n">
        <v>0.743579</v>
      </c>
      <c r="W1196" s="5" t="n">
        <v>0.8763609999999999</v>
      </c>
      <c r="X1196" s="5" t="n">
        <v>0.75021</v>
      </c>
      <c r="Y1196" s="5" t="n">
        <v>0.873727</v>
      </c>
      <c r="Z1196" s="5" t="n">
        <v>0.022922</v>
      </c>
    </row>
    <row r="1197">
      <c r="A1197" s="5" t="n">
        <v>1196</v>
      </c>
      <c r="B1197" s="5" t="n">
        <v>4</v>
      </c>
      <c r="C1197" s="5" t="n">
        <v>101</v>
      </c>
      <c r="D1197" s="5" t="n">
        <v>4</v>
      </c>
      <c r="E1197" s="5" t="n">
        <v>0</v>
      </c>
      <c r="F1197" s="5" t="n">
        <v>36.2</v>
      </c>
      <c r="G1197" s="5" t="n">
        <v>22.2</v>
      </c>
      <c r="H1197" s="5" t="n">
        <v>20.99</v>
      </c>
      <c r="I1197" s="6">
        <f>IF(E1197&gt;=Markov!$B$3,1,0)</f>
        <v/>
      </c>
      <c r="J1197" s="6">
        <f>I1196</f>
        <v/>
      </c>
      <c r="K1197" s="7">
        <f>MAR1!$B$5+MAR1!$C$5*COS(2*PI()*$C1197/365)+MAR1!$D$5*SIN(2*PI()*$C1197/365)</f>
        <v/>
      </c>
      <c r="L1197" s="7">
        <f>MAR1!$B$6+MAR1!$C$6*COS(2*PI()*$C1197/365)+MAR1!$D$6*SIN(2*PI()*$C1197/365)</f>
        <v/>
      </c>
      <c r="M1197" s="7">
        <f>MAR1!$B$7+MAR1!$C$7*COS(2*PI()*$C1197/365)+MAR1!$D$7*SIN(2*PI()*$C1197/365)</f>
        <v/>
      </c>
      <c r="N1197" s="7">
        <f>F1197-K1197</f>
        <v/>
      </c>
      <c r="O1197" s="7">
        <f>G1197-L1197</f>
        <v/>
      </c>
      <c r="P1197" s="7">
        <f>H1197-M1197</f>
        <v/>
      </c>
      <c r="Q1197" s="7">
        <f>IF($I1197=1,(N1197-MAR1!$B$11)/MAR1!$D$11,(N1197-MAR1!$C$11)/MAR1!$E$11)</f>
        <v/>
      </c>
      <c r="R1197" s="7">
        <f>IF($I1197=1,(O1197-MAR1!$B$12)/MAR1!$D$12,(O1197-MAR1!$C$12)/MAR1!$E$12)</f>
        <v/>
      </c>
      <c r="S1197" s="7">
        <f>IF($I1197=1,(P1197-MAR1!$B$13)/MAR1!$D$13,(P1197-MAR1!$C$13)/MAR1!$E$13)</f>
        <v/>
      </c>
      <c r="U1197" s="5" t="n">
        <v>1196</v>
      </c>
      <c r="V1197" s="5" t="n">
        <v>0.288632</v>
      </c>
      <c r="W1197" s="5" t="n">
        <v>0.915099</v>
      </c>
      <c r="X1197" s="5" t="n">
        <v>0.241589</v>
      </c>
      <c r="Y1197" s="5" t="n">
        <v>0.651431</v>
      </c>
      <c r="Z1197" s="5" t="n">
        <v>0.229323</v>
      </c>
    </row>
    <row r="1198">
      <c r="A1198" s="5" t="n">
        <v>1197</v>
      </c>
      <c r="B1198" s="5" t="n">
        <v>4</v>
      </c>
      <c r="C1198" s="5" t="n">
        <v>102</v>
      </c>
      <c r="D1198" s="5" t="n">
        <v>4</v>
      </c>
      <c r="E1198" s="5" t="n">
        <v>0</v>
      </c>
      <c r="F1198" s="5" t="n">
        <v>37.9</v>
      </c>
      <c r="G1198" s="5" t="n">
        <v>24.6</v>
      </c>
      <c r="H1198" s="5" t="n">
        <v>20.48</v>
      </c>
      <c r="I1198" s="6">
        <f>IF(E1198&gt;=Markov!$B$3,1,0)</f>
        <v/>
      </c>
      <c r="J1198" s="6">
        <f>I1197</f>
        <v/>
      </c>
      <c r="K1198" s="7">
        <f>MAR1!$B$5+MAR1!$C$5*COS(2*PI()*$C1198/365)+MAR1!$D$5*SIN(2*PI()*$C1198/365)</f>
        <v/>
      </c>
      <c r="L1198" s="7">
        <f>MAR1!$B$6+MAR1!$C$6*COS(2*PI()*$C1198/365)+MAR1!$D$6*SIN(2*PI()*$C1198/365)</f>
        <v/>
      </c>
      <c r="M1198" s="7">
        <f>MAR1!$B$7+MAR1!$C$7*COS(2*PI()*$C1198/365)+MAR1!$D$7*SIN(2*PI()*$C1198/365)</f>
        <v/>
      </c>
      <c r="N1198" s="7">
        <f>F1198-K1198</f>
        <v/>
      </c>
      <c r="O1198" s="7">
        <f>G1198-L1198</f>
        <v/>
      </c>
      <c r="P1198" s="7">
        <f>H1198-M1198</f>
        <v/>
      </c>
      <c r="Q1198" s="7">
        <f>IF($I1198=1,(N1198-MAR1!$B$11)/MAR1!$D$11,(N1198-MAR1!$C$11)/MAR1!$E$11)</f>
        <v/>
      </c>
      <c r="R1198" s="7">
        <f>IF($I1198=1,(O1198-MAR1!$B$12)/MAR1!$D$12,(O1198-MAR1!$C$12)/MAR1!$E$12)</f>
        <v/>
      </c>
      <c r="S1198" s="7">
        <f>IF($I1198=1,(P1198-MAR1!$B$13)/MAR1!$D$13,(P1198-MAR1!$C$13)/MAR1!$E$13)</f>
        <v/>
      </c>
      <c r="U1198" s="5" t="n">
        <v>1197</v>
      </c>
      <c r="V1198" s="5" t="n">
        <v>0.759058</v>
      </c>
      <c r="W1198" s="5" t="n">
        <v>0.40135</v>
      </c>
      <c r="X1198" s="5" t="n">
        <v>0.854819</v>
      </c>
      <c r="Y1198" s="5" t="n">
        <v>0.224016</v>
      </c>
      <c r="Z1198" s="5" t="n">
        <v>0.956066</v>
      </c>
    </row>
    <row r="1199">
      <c r="A1199" s="5" t="n">
        <v>1198</v>
      </c>
      <c r="B1199" s="5" t="n">
        <v>4</v>
      </c>
      <c r="C1199" s="5" t="n">
        <v>103</v>
      </c>
      <c r="D1199" s="5" t="n">
        <v>4</v>
      </c>
      <c r="E1199" s="5" t="n">
        <v>0</v>
      </c>
      <c r="F1199" s="5" t="n">
        <v>36.8</v>
      </c>
      <c r="G1199" s="5" t="n">
        <v>24.1</v>
      </c>
      <c r="H1199" s="5" t="n">
        <v>21.53</v>
      </c>
      <c r="I1199" s="6">
        <f>IF(E1199&gt;=Markov!$B$3,1,0)</f>
        <v/>
      </c>
      <c r="J1199" s="6">
        <f>I1198</f>
        <v/>
      </c>
      <c r="K1199" s="7">
        <f>MAR1!$B$5+MAR1!$C$5*COS(2*PI()*$C1199/365)+MAR1!$D$5*SIN(2*PI()*$C1199/365)</f>
        <v/>
      </c>
      <c r="L1199" s="7">
        <f>MAR1!$B$6+MAR1!$C$6*COS(2*PI()*$C1199/365)+MAR1!$D$6*SIN(2*PI()*$C1199/365)</f>
        <v/>
      </c>
      <c r="M1199" s="7">
        <f>MAR1!$B$7+MAR1!$C$7*COS(2*PI()*$C1199/365)+MAR1!$D$7*SIN(2*PI()*$C1199/365)</f>
        <v/>
      </c>
      <c r="N1199" s="7">
        <f>F1199-K1199</f>
        <v/>
      </c>
      <c r="O1199" s="7">
        <f>G1199-L1199</f>
        <v/>
      </c>
      <c r="P1199" s="7">
        <f>H1199-M1199</f>
        <v/>
      </c>
      <c r="Q1199" s="7">
        <f>IF($I1199=1,(N1199-MAR1!$B$11)/MAR1!$D$11,(N1199-MAR1!$C$11)/MAR1!$E$11)</f>
        <v/>
      </c>
      <c r="R1199" s="7">
        <f>IF($I1199=1,(O1199-MAR1!$B$12)/MAR1!$D$12,(O1199-MAR1!$C$12)/MAR1!$E$12)</f>
        <v/>
      </c>
      <c r="S1199" s="7">
        <f>IF($I1199=1,(P1199-MAR1!$B$13)/MAR1!$D$13,(P1199-MAR1!$C$13)/MAR1!$E$13)</f>
        <v/>
      </c>
      <c r="U1199" s="5" t="n">
        <v>1198</v>
      </c>
      <c r="V1199" s="5" t="n">
        <v>0.791996</v>
      </c>
      <c r="W1199" s="5" t="n">
        <v>0.157899</v>
      </c>
      <c r="X1199" s="5" t="n">
        <v>0.332102</v>
      </c>
      <c r="Y1199" s="5" t="n">
        <v>0.403886</v>
      </c>
      <c r="Z1199" s="5" t="n">
        <v>0.199499</v>
      </c>
    </row>
    <row r="1200">
      <c r="A1200" s="5" t="n">
        <v>1199</v>
      </c>
      <c r="B1200" s="5" t="n">
        <v>4</v>
      </c>
      <c r="C1200" s="5" t="n">
        <v>104</v>
      </c>
      <c r="D1200" s="5" t="n">
        <v>4</v>
      </c>
      <c r="E1200" s="5" t="n">
        <v>0</v>
      </c>
      <c r="F1200" s="5" t="n">
        <v>37.8</v>
      </c>
      <c r="G1200" s="5" t="n">
        <v>22.6</v>
      </c>
      <c r="H1200" s="5" t="n">
        <v>27.57</v>
      </c>
      <c r="I1200" s="6">
        <f>IF(E1200&gt;=Markov!$B$3,1,0)</f>
        <v/>
      </c>
      <c r="J1200" s="6">
        <f>I1199</f>
        <v/>
      </c>
      <c r="K1200" s="7">
        <f>MAR1!$B$5+MAR1!$C$5*COS(2*PI()*$C1200/365)+MAR1!$D$5*SIN(2*PI()*$C1200/365)</f>
        <v/>
      </c>
      <c r="L1200" s="7">
        <f>MAR1!$B$6+MAR1!$C$6*COS(2*PI()*$C1200/365)+MAR1!$D$6*SIN(2*PI()*$C1200/365)</f>
        <v/>
      </c>
      <c r="M1200" s="7">
        <f>MAR1!$B$7+MAR1!$C$7*COS(2*PI()*$C1200/365)+MAR1!$D$7*SIN(2*PI()*$C1200/365)</f>
        <v/>
      </c>
      <c r="N1200" s="7">
        <f>F1200-K1200</f>
        <v/>
      </c>
      <c r="O1200" s="7">
        <f>G1200-L1200</f>
        <v/>
      </c>
      <c r="P1200" s="7">
        <f>H1200-M1200</f>
        <v/>
      </c>
      <c r="Q1200" s="7">
        <f>IF($I1200=1,(N1200-MAR1!$B$11)/MAR1!$D$11,(N1200-MAR1!$C$11)/MAR1!$E$11)</f>
        <v/>
      </c>
      <c r="R1200" s="7">
        <f>IF($I1200=1,(O1200-MAR1!$B$12)/MAR1!$D$12,(O1200-MAR1!$C$12)/MAR1!$E$12)</f>
        <v/>
      </c>
      <c r="S1200" s="7">
        <f>IF($I1200=1,(P1200-MAR1!$B$13)/MAR1!$D$13,(P1200-MAR1!$C$13)/MAR1!$E$13)</f>
        <v/>
      </c>
      <c r="U1200" s="5" t="n">
        <v>1199</v>
      </c>
      <c r="V1200" s="5" t="n">
        <v>0.927993</v>
      </c>
      <c r="W1200" s="5" t="n">
        <v>0.714782</v>
      </c>
      <c r="X1200" s="5" t="n">
        <v>0.7031500000000001</v>
      </c>
      <c r="Y1200" s="5" t="n">
        <v>0.351659</v>
      </c>
      <c r="Z1200" s="5" t="n">
        <v>0.528228</v>
      </c>
    </row>
    <row r="1201">
      <c r="A1201" s="5" t="n">
        <v>1200</v>
      </c>
      <c r="B1201" s="5" t="n">
        <v>4</v>
      </c>
      <c r="C1201" s="5" t="n">
        <v>105</v>
      </c>
      <c r="D1201" s="5" t="n">
        <v>4</v>
      </c>
      <c r="E1201" s="5" t="n">
        <v>0</v>
      </c>
      <c r="F1201" s="5" t="n">
        <v>35.5</v>
      </c>
      <c r="G1201" s="5" t="n">
        <v>20.9</v>
      </c>
      <c r="H1201" s="5" t="n">
        <v>26.44</v>
      </c>
      <c r="I1201" s="6">
        <f>IF(E1201&gt;=Markov!$B$3,1,0)</f>
        <v/>
      </c>
      <c r="J1201" s="6">
        <f>I1200</f>
        <v/>
      </c>
      <c r="K1201" s="7">
        <f>MAR1!$B$5+MAR1!$C$5*COS(2*PI()*$C1201/365)+MAR1!$D$5*SIN(2*PI()*$C1201/365)</f>
        <v/>
      </c>
      <c r="L1201" s="7">
        <f>MAR1!$B$6+MAR1!$C$6*COS(2*PI()*$C1201/365)+MAR1!$D$6*SIN(2*PI()*$C1201/365)</f>
        <v/>
      </c>
      <c r="M1201" s="7">
        <f>MAR1!$B$7+MAR1!$C$7*COS(2*PI()*$C1201/365)+MAR1!$D$7*SIN(2*PI()*$C1201/365)</f>
        <v/>
      </c>
      <c r="N1201" s="7">
        <f>F1201-K1201</f>
        <v/>
      </c>
      <c r="O1201" s="7">
        <f>G1201-L1201</f>
        <v/>
      </c>
      <c r="P1201" s="7">
        <f>H1201-M1201</f>
        <v/>
      </c>
      <c r="Q1201" s="7">
        <f>IF($I1201=1,(N1201-MAR1!$B$11)/MAR1!$D$11,(N1201-MAR1!$C$11)/MAR1!$E$11)</f>
        <v/>
      </c>
      <c r="R1201" s="7">
        <f>IF($I1201=1,(O1201-MAR1!$B$12)/MAR1!$D$12,(O1201-MAR1!$C$12)/MAR1!$E$12)</f>
        <v/>
      </c>
      <c r="S1201" s="7">
        <f>IF($I1201=1,(P1201-MAR1!$B$13)/MAR1!$D$13,(P1201-MAR1!$C$13)/MAR1!$E$13)</f>
        <v/>
      </c>
      <c r="U1201" s="5" t="n">
        <v>1200</v>
      </c>
      <c r="V1201" s="5" t="n">
        <v>0.10702</v>
      </c>
      <c r="W1201" s="5" t="n">
        <v>0.341172</v>
      </c>
      <c r="X1201" s="5" t="n">
        <v>0.856862</v>
      </c>
      <c r="Y1201" s="5" t="n">
        <v>0.43401</v>
      </c>
      <c r="Z1201" s="5" t="n">
        <v>0.169708</v>
      </c>
    </row>
    <row r="1202">
      <c r="A1202" s="5" t="n">
        <v>1201</v>
      </c>
      <c r="B1202" s="5" t="n">
        <v>4</v>
      </c>
      <c r="C1202" s="5" t="n">
        <v>106</v>
      </c>
      <c r="D1202" s="5" t="n">
        <v>4</v>
      </c>
      <c r="E1202" s="5" t="n">
        <v>0</v>
      </c>
      <c r="F1202" s="5" t="n">
        <v>37.7</v>
      </c>
      <c r="G1202" s="5" t="n">
        <v>24.6</v>
      </c>
      <c r="H1202" s="5" t="n">
        <v>22.6</v>
      </c>
      <c r="I1202" s="6">
        <f>IF(E1202&gt;=Markov!$B$3,1,0)</f>
        <v/>
      </c>
      <c r="J1202" s="6">
        <f>I1201</f>
        <v/>
      </c>
      <c r="K1202" s="7">
        <f>MAR1!$B$5+MAR1!$C$5*COS(2*PI()*$C1202/365)+MAR1!$D$5*SIN(2*PI()*$C1202/365)</f>
        <v/>
      </c>
      <c r="L1202" s="7">
        <f>MAR1!$B$6+MAR1!$C$6*COS(2*PI()*$C1202/365)+MAR1!$D$6*SIN(2*PI()*$C1202/365)</f>
        <v/>
      </c>
      <c r="M1202" s="7">
        <f>MAR1!$B$7+MAR1!$C$7*COS(2*PI()*$C1202/365)+MAR1!$D$7*SIN(2*PI()*$C1202/365)</f>
        <v/>
      </c>
      <c r="N1202" s="7">
        <f>F1202-K1202</f>
        <v/>
      </c>
      <c r="O1202" s="7">
        <f>G1202-L1202</f>
        <v/>
      </c>
      <c r="P1202" s="7">
        <f>H1202-M1202</f>
        <v/>
      </c>
      <c r="Q1202" s="7">
        <f>IF($I1202=1,(N1202-MAR1!$B$11)/MAR1!$D$11,(N1202-MAR1!$C$11)/MAR1!$E$11)</f>
        <v/>
      </c>
      <c r="R1202" s="7">
        <f>IF($I1202=1,(O1202-MAR1!$B$12)/MAR1!$D$12,(O1202-MAR1!$C$12)/MAR1!$E$12)</f>
        <v/>
      </c>
      <c r="S1202" s="7">
        <f>IF($I1202=1,(P1202-MAR1!$B$13)/MAR1!$D$13,(P1202-MAR1!$C$13)/MAR1!$E$13)</f>
        <v/>
      </c>
      <c r="U1202" s="5" t="n">
        <v>1201</v>
      </c>
      <c r="V1202" s="5" t="n">
        <v>0.110666</v>
      </c>
      <c r="W1202" s="5" t="n">
        <v>0.8869320000000001</v>
      </c>
      <c r="X1202" s="5" t="n">
        <v>0.30522</v>
      </c>
      <c r="Y1202" s="5" t="n">
        <v>0.5423829999999999</v>
      </c>
      <c r="Z1202" s="5" t="n">
        <v>0.975137</v>
      </c>
    </row>
    <row r="1203">
      <c r="A1203" s="5" t="n">
        <v>1202</v>
      </c>
      <c r="B1203" s="5" t="n">
        <v>4</v>
      </c>
      <c r="C1203" s="5" t="n">
        <v>107</v>
      </c>
      <c r="D1203" s="5" t="n">
        <v>4</v>
      </c>
      <c r="E1203" s="5" t="n">
        <v>0</v>
      </c>
      <c r="F1203" s="5" t="n">
        <v>39.3</v>
      </c>
      <c r="G1203" s="5" t="n">
        <v>25.6</v>
      </c>
      <c r="H1203" s="5" t="n">
        <v>19.59</v>
      </c>
      <c r="I1203" s="6">
        <f>IF(E1203&gt;=Markov!$B$3,1,0)</f>
        <v/>
      </c>
      <c r="J1203" s="6">
        <f>I1202</f>
        <v/>
      </c>
      <c r="K1203" s="7">
        <f>MAR1!$B$5+MAR1!$C$5*COS(2*PI()*$C1203/365)+MAR1!$D$5*SIN(2*PI()*$C1203/365)</f>
        <v/>
      </c>
      <c r="L1203" s="7">
        <f>MAR1!$B$6+MAR1!$C$6*COS(2*PI()*$C1203/365)+MAR1!$D$6*SIN(2*PI()*$C1203/365)</f>
        <v/>
      </c>
      <c r="M1203" s="7">
        <f>MAR1!$B$7+MAR1!$C$7*COS(2*PI()*$C1203/365)+MAR1!$D$7*SIN(2*PI()*$C1203/365)</f>
        <v/>
      </c>
      <c r="N1203" s="7">
        <f>F1203-K1203</f>
        <v/>
      </c>
      <c r="O1203" s="7">
        <f>G1203-L1203</f>
        <v/>
      </c>
      <c r="P1203" s="7">
        <f>H1203-M1203</f>
        <v/>
      </c>
      <c r="Q1203" s="7">
        <f>IF($I1203=1,(N1203-MAR1!$B$11)/MAR1!$D$11,(N1203-MAR1!$C$11)/MAR1!$E$11)</f>
        <v/>
      </c>
      <c r="R1203" s="7">
        <f>IF($I1203=1,(O1203-MAR1!$B$12)/MAR1!$D$12,(O1203-MAR1!$C$12)/MAR1!$E$12)</f>
        <v/>
      </c>
      <c r="S1203" s="7">
        <f>IF($I1203=1,(P1203-MAR1!$B$13)/MAR1!$D$13,(P1203-MAR1!$C$13)/MAR1!$E$13)</f>
        <v/>
      </c>
      <c r="U1203" s="5" t="n">
        <v>1202</v>
      </c>
      <c r="V1203" s="5" t="n">
        <v>0.823641</v>
      </c>
      <c r="W1203" s="5" t="n">
        <v>0.830086</v>
      </c>
      <c r="X1203" s="5" t="n">
        <v>0.763866</v>
      </c>
      <c r="Y1203" s="5" t="n">
        <v>0.184022</v>
      </c>
      <c r="Z1203" s="5" t="n">
        <v>0.203331</v>
      </c>
    </row>
    <row r="1204">
      <c r="A1204" s="5" t="n">
        <v>1203</v>
      </c>
      <c r="B1204" s="5" t="n">
        <v>4</v>
      </c>
      <c r="C1204" s="5" t="n">
        <v>108</v>
      </c>
      <c r="D1204" s="5" t="n">
        <v>4</v>
      </c>
      <c r="E1204" s="5" t="n">
        <v>0</v>
      </c>
      <c r="F1204" s="5" t="n">
        <v>40.5</v>
      </c>
      <c r="G1204" s="5" t="n">
        <v>25.9</v>
      </c>
      <c r="H1204" s="5" t="n">
        <v>23.88</v>
      </c>
      <c r="I1204" s="6">
        <f>IF(E1204&gt;=Markov!$B$3,1,0)</f>
        <v/>
      </c>
      <c r="J1204" s="6">
        <f>I1203</f>
        <v/>
      </c>
      <c r="K1204" s="7">
        <f>MAR1!$B$5+MAR1!$C$5*COS(2*PI()*$C1204/365)+MAR1!$D$5*SIN(2*PI()*$C1204/365)</f>
        <v/>
      </c>
      <c r="L1204" s="7">
        <f>MAR1!$B$6+MAR1!$C$6*COS(2*PI()*$C1204/365)+MAR1!$D$6*SIN(2*PI()*$C1204/365)</f>
        <v/>
      </c>
      <c r="M1204" s="7">
        <f>MAR1!$B$7+MAR1!$C$7*COS(2*PI()*$C1204/365)+MAR1!$D$7*SIN(2*PI()*$C1204/365)</f>
        <v/>
      </c>
      <c r="N1204" s="7">
        <f>F1204-K1204</f>
        <v/>
      </c>
      <c r="O1204" s="7">
        <f>G1204-L1204</f>
        <v/>
      </c>
      <c r="P1204" s="7">
        <f>H1204-M1204</f>
        <v/>
      </c>
      <c r="Q1204" s="7">
        <f>IF($I1204=1,(N1204-MAR1!$B$11)/MAR1!$D$11,(N1204-MAR1!$C$11)/MAR1!$E$11)</f>
        <v/>
      </c>
      <c r="R1204" s="7">
        <f>IF($I1204=1,(O1204-MAR1!$B$12)/MAR1!$D$12,(O1204-MAR1!$C$12)/MAR1!$E$12)</f>
        <v/>
      </c>
      <c r="S1204" s="7">
        <f>IF($I1204=1,(P1204-MAR1!$B$13)/MAR1!$D$13,(P1204-MAR1!$C$13)/MAR1!$E$13)</f>
        <v/>
      </c>
      <c r="U1204" s="5" t="n">
        <v>1203</v>
      </c>
      <c r="V1204" s="5" t="n">
        <v>0.993942</v>
      </c>
      <c r="W1204" s="5" t="n">
        <v>0.853414</v>
      </c>
      <c r="X1204" s="5" t="n">
        <v>0.452095</v>
      </c>
      <c r="Y1204" s="5" t="n">
        <v>0.380752</v>
      </c>
      <c r="Z1204" s="5" t="n">
        <v>0.206456</v>
      </c>
    </row>
    <row r="1205">
      <c r="A1205" s="5" t="n">
        <v>1204</v>
      </c>
      <c r="B1205" s="5" t="n">
        <v>4</v>
      </c>
      <c r="C1205" s="5" t="n">
        <v>109</v>
      </c>
      <c r="D1205" s="5" t="n">
        <v>4</v>
      </c>
      <c r="E1205" s="5" t="n">
        <v>0</v>
      </c>
      <c r="F1205" s="5" t="n">
        <v>39.5</v>
      </c>
      <c r="G1205" s="5" t="n">
        <v>25.3</v>
      </c>
      <c r="H1205" s="5" t="n">
        <v>21.99</v>
      </c>
      <c r="I1205" s="6">
        <f>IF(E1205&gt;=Markov!$B$3,1,0)</f>
        <v/>
      </c>
      <c r="J1205" s="6">
        <f>I1204</f>
        <v/>
      </c>
      <c r="K1205" s="7">
        <f>MAR1!$B$5+MAR1!$C$5*COS(2*PI()*$C1205/365)+MAR1!$D$5*SIN(2*PI()*$C1205/365)</f>
        <v/>
      </c>
      <c r="L1205" s="7">
        <f>MAR1!$B$6+MAR1!$C$6*COS(2*PI()*$C1205/365)+MAR1!$D$6*SIN(2*PI()*$C1205/365)</f>
        <v/>
      </c>
      <c r="M1205" s="7">
        <f>MAR1!$B$7+MAR1!$C$7*COS(2*PI()*$C1205/365)+MAR1!$D$7*SIN(2*PI()*$C1205/365)</f>
        <v/>
      </c>
      <c r="N1205" s="7">
        <f>F1205-K1205</f>
        <v/>
      </c>
      <c r="O1205" s="7">
        <f>G1205-L1205</f>
        <v/>
      </c>
      <c r="P1205" s="7">
        <f>H1205-M1205</f>
        <v/>
      </c>
      <c r="Q1205" s="7">
        <f>IF($I1205=1,(N1205-MAR1!$B$11)/MAR1!$D$11,(N1205-MAR1!$C$11)/MAR1!$E$11)</f>
        <v/>
      </c>
      <c r="R1205" s="7">
        <f>IF($I1205=1,(O1205-MAR1!$B$12)/MAR1!$D$12,(O1205-MAR1!$C$12)/MAR1!$E$12)</f>
        <v/>
      </c>
      <c r="S1205" s="7">
        <f>IF($I1205=1,(P1205-MAR1!$B$13)/MAR1!$D$13,(P1205-MAR1!$C$13)/MAR1!$E$13)</f>
        <v/>
      </c>
      <c r="U1205" s="5" t="n">
        <v>1204</v>
      </c>
      <c r="V1205" s="5" t="n">
        <v>0.521289</v>
      </c>
      <c r="W1205" s="5" t="n">
        <v>0.33337</v>
      </c>
      <c r="X1205" s="5" t="n">
        <v>0.032181</v>
      </c>
      <c r="Y1205" s="5" t="n">
        <v>0.018203</v>
      </c>
      <c r="Z1205" s="5" t="n">
        <v>0.493046</v>
      </c>
    </row>
    <row r="1206">
      <c r="A1206" s="5" t="n">
        <v>1205</v>
      </c>
      <c r="B1206" s="5" t="n">
        <v>4</v>
      </c>
      <c r="C1206" s="5" t="n">
        <v>110</v>
      </c>
      <c r="D1206" s="5" t="n">
        <v>4</v>
      </c>
      <c r="E1206" s="5" t="n">
        <v>0</v>
      </c>
      <c r="F1206" s="5" t="n">
        <v>39.8</v>
      </c>
      <c r="G1206" s="5" t="n">
        <v>24.7</v>
      </c>
      <c r="H1206" s="5" t="n">
        <v>25.42</v>
      </c>
      <c r="I1206" s="6">
        <f>IF(E1206&gt;=Markov!$B$3,1,0)</f>
        <v/>
      </c>
      <c r="J1206" s="6">
        <f>I1205</f>
        <v/>
      </c>
      <c r="K1206" s="7">
        <f>MAR1!$B$5+MAR1!$C$5*COS(2*PI()*$C1206/365)+MAR1!$D$5*SIN(2*PI()*$C1206/365)</f>
        <v/>
      </c>
      <c r="L1206" s="7">
        <f>MAR1!$B$6+MAR1!$C$6*COS(2*PI()*$C1206/365)+MAR1!$D$6*SIN(2*PI()*$C1206/365)</f>
        <v/>
      </c>
      <c r="M1206" s="7">
        <f>MAR1!$B$7+MAR1!$C$7*COS(2*PI()*$C1206/365)+MAR1!$D$7*SIN(2*PI()*$C1206/365)</f>
        <v/>
      </c>
      <c r="N1206" s="7">
        <f>F1206-K1206</f>
        <v/>
      </c>
      <c r="O1206" s="7">
        <f>G1206-L1206</f>
        <v/>
      </c>
      <c r="P1206" s="7">
        <f>H1206-M1206</f>
        <v/>
      </c>
      <c r="Q1206" s="7">
        <f>IF($I1206=1,(N1206-MAR1!$B$11)/MAR1!$D$11,(N1206-MAR1!$C$11)/MAR1!$E$11)</f>
        <v/>
      </c>
      <c r="R1206" s="7">
        <f>IF($I1206=1,(O1206-MAR1!$B$12)/MAR1!$D$12,(O1206-MAR1!$C$12)/MAR1!$E$12)</f>
        <v/>
      </c>
      <c r="S1206" s="7">
        <f>IF($I1206=1,(P1206-MAR1!$B$13)/MAR1!$D$13,(P1206-MAR1!$C$13)/MAR1!$E$13)</f>
        <v/>
      </c>
      <c r="U1206" s="5" t="n">
        <v>1205</v>
      </c>
      <c r="V1206" s="5" t="n">
        <v>0.19221</v>
      </c>
      <c r="W1206" s="5" t="n">
        <v>0.008519000000000001</v>
      </c>
      <c r="X1206" s="5" t="n">
        <v>0.813372</v>
      </c>
      <c r="Y1206" s="5" t="n">
        <v>0.8608130000000001</v>
      </c>
      <c r="Z1206" s="5" t="n">
        <v>0.767895</v>
      </c>
    </row>
    <row r="1207">
      <c r="A1207" s="5" t="n">
        <v>1206</v>
      </c>
      <c r="B1207" s="5" t="n">
        <v>4</v>
      </c>
      <c r="C1207" s="5" t="n">
        <v>111</v>
      </c>
      <c r="D1207" s="5" t="n">
        <v>4</v>
      </c>
      <c r="E1207" s="5" t="n">
        <v>0</v>
      </c>
      <c r="F1207" s="5" t="n">
        <v>40.5</v>
      </c>
      <c r="G1207" s="5" t="n">
        <v>27.1</v>
      </c>
      <c r="H1207" s="5" t="n">
        <v>20.16</v>
      </c>
      <c r="I1207" s="6">
        <f>IF(E1207&gt;=Markov!$B$3,1,0)</f>
        <v/>
      </c>
      <c r="J1207" s="6">
        <f>I1206</f>
        <v/>
      </c>
      <c r="K1207" s="7">
        <f>MAR1!$B$5+MAR1!$C$5*COS(2*PI()*$C1207/365)+MAR1!$D$5*SIN(2*PI()*$C1207/365)</f>
        <v/>
      </c>
      <c r="L1207" s="7">
        <f>MAR1!$B$6+MAR1!$C$6*COS(2*PI()*$C1207/365)+MAR1!$D$6*SIN(2*PI()*$C1207/365)</f>
        <v/>
      </c>
      <c r="M1207" s="7">
        <f>MAR1!$B$7+MAR1!$C$7*COS(2*PI()*$C1207/365)+MAR1!$D$7*SIN(2*PI()*$C1207/365)</f>
        <v/>
      </c>
      <c r="N1207" s="7">
        <f>F1207-K1207</f>
        <v/>
      </c>
      <c r="O1207" s="7">
        <f>G1207-L1207</f>
        <v/>
      </c>
      <c r="P1207" s="7">
        <f>H1207-M1207</f>
        <v/>
      </c>
      <c r="Q1207" s="7">
        <f>IF($I1207=1,(N1207-MAR1!$B$11)/MAR1!$D$11,(N1207-MAR1!$C$11)/MAR1!$E$11)</f>
        <v/>
      </c>
      <c r="R1207" s="7">
        <f>IF($I1207=1,(O1207-MAR1!$B$12)/MAR1!$D$12,(O1207-MAR1!$C$12)/MAR1!$E$12)</f>
        <v/>
      </c>
      <c r="S1207" s="7">
        <f>IF($I1207=1,(P1207-MAR1!$B$13)/MAR1!$D$13,(P1207-MAR1!$C$13)/MAR1!$E$13)</f>
        <v/>
      </c>
      <c r="U1207" s="5" t="n">
        <v>1206</v>
      </c>
      <c r="V1207" s="5" t="n">
        <v>0.9115180000000001</v>
      </c>
      <c r="W1207" s="5" t="n">
        <v>0.7769239999999999</v>
      </c>
      <c r="X1207" s="5" t="n">
        <v>0.714253</v>
      </c>
      <c r="Y1207" s="5" t="n">
        <v>0.779467</v>
      </c>
      <c r="Z1207" s="5" t="n">
        <v>0.296824</v>
      </c>
    </row>
    <row r="1208">
      <c r="A1208" s="5" t="n">
        <v>1207</v>
      </c>
      <c r="B1208" s="5" t="n">
        <v>4</v>
      </c>
      <c r="C1208" s="5" t="n">
        <v>112</v>
      </c>
      <c r="D1208" s="5" t="n">
        <v>4</v>
      </c>
      <c r="E1208" s="5" t="n">
        <v>0</v>
      </c>
      <c r="F1208" s="5" t="n">
        <v>36.4</v>
      </c>
      <c r="G1208" s="5" t="n">
        <v>23.8</v>
      </c>
      <c r="H1208" s="5" t="n">
        <v>17.9</v>
      </c>
      <c r="I1208" s="6">
        <f>IF(E1208&gt;=Markov!$B$3,1,0)</f>
        <v/>
      </c>
      <c r="J1208" s="6">
        <f>I1207</f>
        <v/>
      </c>
      <c r="K1208" s="7">
        <f>MAR1!$B$5+MAR1!$C$5*COS(2*PI()*$C1208/365)+MAR1!$D$5*SIN(2*PI()*$C1208/365)</f>
        <v/>
      </c>
      <c r="L1208" s="7">
        <f>MAR1!$B$6+MAR1!$C$6*COS(2*PI()*$C1208/365)+MAR1!$D$6*SIN(2*PI()*$C1208/365)</f>
        <v/>
      </c>
      <c r="M1208" s="7">
        <f>MAR1!$B$7+MAR1!$C$7*COS(2*PI()*$C1208/365)+MAR1!$D$7*SIN(2*PI()*$C1208/365)</f>
        <v/>
      </c>
      <c r="N1208" s="7">
        <f>F1208-K1208</f>
        <v/>
      </c>
      <c r="O1208" s="7">
        <f>G1208-L1208</f>
        <v/>
      </c>
      <c r="P1208" s="7">
        <f>H1208-M1208</f>
        <v/>
      </c>
      <c r="Q1208" s="7">
        <f>IF($I1208=1,(N1208-MAR1!$B$11)/MAR1!$D$11,(N1208-MAR1!$C$11)/MAR1!$E$11)</f>
        <v/>
      </c>
      <c r="R1208" s="7">
        <f>IF($I1208=1,(O1208-MAR1!$B$12)/MAR1!$D$12,(O1208-MAR1!$C$12)/MAR1!$E$12)</f>
        <v/>
      </c>
      <c r="S1208" s="7">
        <f>IF($I1208=1,(P1208-MAR1!$B$13)/MAR1!$D$13,(P1208-MAR1!$C$13)/MAR1!$E$13)</f>
        <v/>
      </c>
      <c r="U1208" s="5" t="n">
        <v>1207</v>
      </c>
      <c r="V1208" s="5" t="n">
        <v>0.062266</v>
      </c>
      <c r="W1208" s="5" t="n">
        <v>0.196239</v>
      </c>
      <c r="X1208" s="5" t="n">
        <v>0.16457</v>
      </c>
      <c r="Y1208" s="5" t="n">
        <v>0.220724</v>
      </c>
      <c r="Z1208" s="5" t="n">
        <v>0.427862</v>
      </c>
    </row>
    <row r="1209">
      <c r="A1209" s="5" t="n">
        <v>1208</v>
      </c>
      <c r="B1209" s="5" t="n">
        <v>4</v>
      </c>
      <c r="C1209" s="5" t="n">
        <v>113</v>
      </c>
      <c r="D1209" s="5" t="n">
        <v>4</v>
      </c>
      <c r="E1209" s="5" t="n">
        <v>0</v>
      </c>
      <c r="F1209" s="5" t="n">
        <v>37.8</v>
      </c>
      <c r="G1209" s="5" t="n">
        <v>24</v>
      </c>
      <c r="H1209" s="5" t="n">
        <v>23.4</v>
      </c>
      <c r="I1209" s="6">
        <f>IF(E1209&gt;=Markov!$B$3,1,0)</f>
        <v/>
      </c>
      <c r="J1209" s="6">
        <f>I1208</f>
        <v/>
      </c>
      <c r="K1209" s="7">
        <f>MAR1!$B$5+MAR1!$C$5*COS(2*PI()*$C1209/365)+MAR1!$D$5*SIN(2*PI()*$C1209/365)</f>
        <v/>
      </c>
      <c r="L1209" s="7">
        <f>MAR1!$B$6+MAR1!$C$6*COS(2*PI()*$C1209/365)+MAR1!$D$6*SIN(2*PI()*$C1209/365)</f>
        <v/>
      </c>
      <c r="M1209" s="7">
        <f>MAR1!$B$7+MAR1!$C$7*COS(2*PI()*$C1209/365)+MAR1!$D$7*SIN(2*PI()*$C1209/365)</f>
        <v/>
      </c>
      <c r="N1209" s="7">
        <f>F1209-K1209</f>
        <v/>
      </c>
      <c r="O1209" s="7">
        <f>G1209-L1209</f>
        <v/>
      </c>
      <c r="P1209" s="7">
        <f>H1209-M1209</f>
        <v/>
      </c>
      <c r="Q1209" s="7">
        <f>IF($I1209=1,(N1209-MAR1!$B$11)/MAR1!$D$11,(N1209-MAR1!$C$11)/MAR1!$E$11)</f>
        <v/>
      </c>
      <c r="R1209" s="7">
        <f>IF($I1209=1,(O1209-MAR1!$B$12)/MAR1!$D$12,(O1209-MAR1!$C$12)/MAR1!$E$12)</f>
        <v/>
      </c>
      <c r="S1209" s="7">
        <f>IF($I1209=1,(P1209-MAR1!$B$13)/MAR1!$D$13,(P1209-MAR1!$C$13)/MAR1!$E$13)</f>
        <v/>
      </c>
      <c r="U1209" s="5" t="n">
        <v>1208</v>
      </c>
      <c r="V1209" s="5" t="n">
        <v>0.238413</v>
      </c>
      <c r="W1209" s="5" t="n">
        <v>0.071266</v>
      </c>
      <c r="X1209" s="5" t="n">
        <v>0.01023</v>
      </c>
      <c r="Y1209" s="5" t="n">
        <v>0.003934</v>
      </c>
      <c r="Z1209" s="5" t="n">
        <v>0.591953</v>
      </c>
    </row>
    <row r="1210">
      <c r="A1210" s="5" t="n">
        <v>1209</v>
      </c>
      <c r="B1210" s="5" t="n">
        <v>4</v>
      </c>
      <c r="C1210" s="5" t="n">
        <v>114</v>
      </c>
      <c r="D1210" s="5" t="n">
        <v>4</v>
      </c>
      <c r="E1210" s="5" t="n">
        <v>0</v>
      </c>
      <c r="F1210" s="5" t="n">
        <v>37.7</v>
      </c>
      <c r="G1210" s="5" t="n">
        <v>21.7</v>
      </c>
      <c r="H1210" s="5" t="n">
        <v>21.91</v>
      </c>
      <c r="I1210" s="6">
        <f>IF(E1210&gt;=Markov!$B$3,1,0)</f>
        <v/>
      </c>
      <c r="J1210" s="6">
        <f>I1209</f>
        <v/>
      </c>
      <c r="K1210" s="7">
        <f>MAR1!$B$5+MAR1!$C$5*COS(2*PI()*$C1210/365)+MAR1!$D$5*SIN(2*PI()*$C1210/365)</f>
        <v/>
      </c>
      <c r="L1210" s="7">
        <f>MAR1!$B$6+MAR1!$C$6*COS(2*PI()*$C1210/365)+MAR1!$D$6*SIN(2*PI()*$C1210/365)</f>
        <v/>
      </c>
      <c r="M1210" s="7">
        <f>MAR1!$B$7+MAR1!$C$7*COS(2*PI()*$C1210/365)+MAR1!$D$7*SIN(2*PI()*$C1210/365)</f>
        <v/>
      </c>
      <c r="N1210" s="7">
        <f>F1210-K1210</f>
        <v/>
      </c>
      <c r="O1210" s="7">
        <f>G1210-L1210</f>
        <v/>
      </c>
      <c r="P1210" s="7">
        <f>H1210-M1210</f>
        <v/>
      </c>
      <c r="Q1210" s="7">
        <f>IF($I1210=1,(N1210-MAR1!$B$11)/MAR1!$D$11,(N1210-MAR1!$C$11)/MAR1!$E$11)</f>
        <v/>
      </c>
      <c r="R1210" s="7">
        <f>IF($I1210=1,(O1210-MAR1!$B$12)/MAR1!$D$12,(O1210-MAR1!$C$12)/MAR1!$E$12)</f>
        <v/>
      </c>
      <c r="S1210" s="7">
        <f>IF($I1210=1,(P1210-MAR1!$B$13)/MAR1!$D$13,(P1210-MAR1!$C$13)/MAR1!$E$13)</f>
        <v/>
      </c>
      <c r="U1210" s="5" t="n">
        <v>1209</v>
      </c>
      <c r="V1210" s="5" t="n">
        <v>0.263898</v>
      </c>
      <c r="W1210" s="5" t="n">
        <v>0.947704</v>
      </c>
      <c r="X1210" s="5" t="n">
        <v>0.959311</v>
      </c>
      <c r="Y1210" s="5" t="n">
        <v>0.384884</v>
      </c>
      <c r="Z1210" s="5" t="n">
        <v>0.710107</v>
      </c>
    </row>
    <row r="1211">
      <c r="A1211" s="5" t="n">
        <v>1210</v>
      </c>
      <c r="B1211" s="5" t="n">
        <v>4</v>
      </c>
      <c r="C1211" s="5" t="n">
        <v>115</v>
      </c>
      <c r="D1211" s="5" t="n">
        <v>4</v>
      </c>
      <c r="E1211" s="5" t="n">
        <v>0</v>
      </c>
      <c r="F1211" s="5" t="n">
        <v>39.6</v>
      </c>
      <c r="G1211" s="5" t="n">
        <v>23.6</v>
      </c>
      <c r="H1211" s="5" t="n">
        <v>14.03</v>
      </c>
      <c r="I1211" s="6">
        <f>IF(E1211&gt;=Markov!$B$3,1,0)</f>
        <v/>
      </c>
      <c r="J1211" s="6">
        <f>I1210</f>
        <v/>
      </c>
      <c r="K1211" s="7">
        <f>MAR1!$B$5+MAR1!$C$5*COS(2*PI()*$C1211/365)+MAR1!$D$5*SIN(2*PI()*$C1211/365)</f>
        <v/>
      </c>
      <c r="L1211" s="7">
        <f>MAR1!$B$6+MAR1!$C$6*COS(2*PI()*$C1211/365)+MAR1!$D$6*SIN(2*PI()*$C1211/365)</f>
        <v/>
      </c>
      <c r="M1211" s="7">
        <f>MAR1!$B$7+MAR1!$C$7*COS(2*PI()*$C1211/365)+MAR1!$D$7*SIN(2*PI()*$C1211/365)</f>
        <v/>
      </c>
      <c r="N1211" s="7">
        <f>F1211-K1211</f>
        <v/>
      </c>
      <c r="O1211" s="7">
        <f>G1211-L1211</f>
        <v/>
      </c>
      <c r="P1211" s="7">
        <f>H1211-M1211</f>
        <v/>
      </c>
      <c r="Q1211" s="7">
        <f>IF($I1211=1,(N1211-MAR1!$B$11)/MAR1!$D$11,(N1211-MAR1!$C$11)/MAR1!$E$11)</f>
        <v/>
      </c>
      <c r="R1211" s="7">
        <f>IF($I1211=1,(O1211-MAR1!$B$12)/MAR1!$D$12,(O1211-MAR1!$C$12)/MAR1!$E$12)</f>
        <v/>
      </c>
      <c r="S1211" s="7">
        <f>IF($I1211=1,(P1211-MAR1!$B$13)/MAR1!$D$13,(P1211-MAR1!$C$13)/MAR1!$E$13)</f>
        <v/>
      </c>
      <c r="U1211" s="5" t="n">
        <v>1210</v>
      </c>
      <c r="V1211" s="5" t="n">
        <v>0.982631</v>
      </c>
      <c r="W1211" s="5" t="n">
        <v>0.911906</v>
      </c>
      <c r="X1211" s="5" t="n">
        <v>0.501962</v>
      </c>
      <c r="Y1211" s="5" t="n">
        <v>0.42834</v>
      </c>
      <c r="Z1211" s="5" t="n">
        <v>0.828518</v>
      </c>
    </row>
    <row r="1212">
      <c r="A1212" s="5" t="n">
        <v>1211</v>
      </c>
      <c r="B1212" s="5" t="n">
        <v>4</v>
      </c>
      <c r="C1212" s="5" t="n">
        <v>116</v>
      </c>
      <c r="D1212" s="5" t="n">
        <v>4</v>
      </c>
      <c r="E1212" s="5" t="n">
        <v>1.6</v>
      </c>
      <c r="F1212" s="5" t="n">
        <v>36.3</v>
      </c>
      <c r="G1212" s="5" t="n">
        <v>24.5</v>
      </c>
      <c r="H1212" s="5" t="n">
        <v>13.79</v>
      </c>
      <c r="I1212" s="6">
        <f>IF(E1212&gt;=Markov!$B$3,1,0)</f>
        <v/>
      </c>
      <c r="J1212" s="6">
        <f>I1211</f>
        <v/>
      </c>
      <c r="K1212" s="7">
        <f>MAR1!$B$5+MAR1!$C$5*COS(2*PI()*$C1212/365)+MAR1!$D$5*SIN(2*PI()*$C1212/365)</f>
        <v/>
      </c>
      <c r="L1212" s="7">
        <f>MAR1!$B$6+MAR1!$C$6*COS(2*PI()*$C1212/365)+MAR1!$D$6*SIN(2*PI()*$C1212/365)</f>
        <v/>
      </c>
      <c r="M1212" s="7">
        <f>MAR1!$B$7+MAR1!$C$7*COS(2*PI()*$C1212/365)+MAR1!$D$7*SIN(2*PI()*$C1212/365)</f>
        <v/>
      </c>
      <c r="N1212" s="7">
        <f>F1212-K1212</f>
        <v/>
      </c>
      <c r="O1212" s="7">
        <f>G1212-L1212</f>
        <v/>
      </c>
      <c r="P1212" s="7">
        <f>H1212-M1212</f>
        <v/>
      </c>
      <c r="Q1212" s="7">
        <f>IF($I1212=1,(N1212-MAR1!$B$11)/MAR1!$D$11,(N1212-MAR1!$C$11)/MAR1!$E$11)</f>
        <v/>
      </c>
      <c r="R1212" s="7">
        <f>IF($I1212=1,(O1212-MAR1!$B$12)/MAR1!$D$12,(O1212-MAR1!$C$12)/MAR1!$E$12)</f>
        <v/>
      </c>
      <c r="S1212" s="7">
        <f>IF($I1212=1,(P1212-MAR1!$B$13)/MAR1!$D$13,(P1212-MAR1!$C$13)/MAR1!$E$13)</f>
        <v/>
      </c>
      <c r="U1212" s="5" t="n">
        <v>1211</v>
      </c>
      <c r="V1212" s="5" t="n">
        <v>0.433795</v>
      </c>
      <c r="W1212" s="5" t="n">
        <v>0.09876799999999999</v>
      </c>
      <c r="X1212" s="5" t="n">
        <v>0.978903</v>
      </c>
      <c r="Y1212" s="5" t="n">
        <v>0.405918</v>
      </c>
      <c r="Z1212" s="5" t="n">
        <v>0.690345</v>
      </c>
    </row>
    <row r="1213">
      <c r="A1213" s="5" t="n">
        <v>1212</v>
      </c>
      <c r="B1213" s="5" t="n">
        <v>4</v>
      </c>
      <c r="C1213" s="5" t="n">
        <v>117</v>
      </c>
      <c r="D1213" s="5" t="n">
        <v>4</v>
      </c>
      <c r="E1213" s="5" t="n">
        <v>2.6</v>
      </c>
      <c r="F1213" s="5" t="n">
        <v>35.9</v>
      </c>
      <c r="G1213" s="5" t="n">
        <v>23.5</v>
      </c>
      <c r="H1213" s="5" t="n">
        <v>15.74</v>
      </c>
      <c r="I1213" s="6">
        <f>IF(E1213&gt;=Markov!$B$3,1,0)</f>
        <v/>
      </c>
      <c r="J1213" s="6">
        <f>I1212</f>
        <v/>
      </c>
      <c r="K1213" s="7">
        <f>MAR1!$B$5+MAR1!$C$5*COS(2*PI()*$C1213/365)+MAR1!$D$5*SIN(2*PI()*$C1213/365)</f>
        <v/>
      </c>
      <c r="L1213" s="7">
        <f>MAR1!$B$6+MAR1!$C$6*COS(2*PI()*$C1213/365)+MAR1!$D$6*SIN(2*PI()*$C1213/365)</f>
        <v/>
      </c>
      <c r="M1213" s="7">
        <f>MAR1!$B$7+MAR1!$C$7*COS(2*PI()*$C1213/365)+MAR1!$D$7*SIN(2*PI()*$C1213/365)</f>
        <v/>
      </c>
      <c r="N1213" s="7">
        <f>F1213-K1213</f>
        <v/>
      </c>
      <c r="O1213" s="7">
        <f>G1213-L1213</f>
        <v/>
      </c>
      <c r="P1213" s="7">
        <f>H1213-M1213</f>
        <v/>
      </c>
      <c r="Q1213" s="7">
        <f>IF($I1213=1,(N1213-MAR1!$B$11)/MAR1!$D$11,(N1213-MAR1!$C$11)/MAR1!$E$11)</f>
        <v/>
      </c>
      <c r="R1213" s="7">
        <f>IF($I1213=1,(O1213-MAR1!$B$12)/MAR1!$D$12,(O1213-MAR1!$C$12)/MAR1!$E$12)</f>
        <v/>
      </c>
      <c r="S1213" s="7">
        <f>IF($I1213=1,(P1213-MAR1!$B$13)/MAR1!$D$13,(P1213-MAR1!$C$13)/MAR1!$E$13)</f>
        <v/>
      </c>
      <c r="U1213" s="5" t="n">
        <v>1212</v>
      </c>
      <c r="V1213" s="5" t="n">
        <v>0.861248</v>
      </c>
      <c r="W1213" s="5" t="n">
        <v>0.601139</v>
      </c>
      <c r="X1213" s="5" t="n">
        <v>0.795002</v>
      </c>
      <c r="Y1213" s="5" t="n">
        <v>0.801325</v>
      </c>
      <c r="Z1213" s="5" t="n">
        <v>0.9188190000000001</v>
      </c>
    </row>
    <row r="1214">
      <c r="A1214" s="5" t="n">
        <v>1213</v>
      </c>
      <c r="B1214" s="5" t="n">
        <v>4</v>
      </c>
      <c r="C1214" s="5" t="n">
        <v>118</v>
      </c>
      <c r="D1214" s="5" t="n">
        <v>4</v>
      </c>
      <c r="E1214" s="5" t="n">
        <v>0</v>
      </c>
      <c r="F1214" s="5" t="n">
        <v>39.9</v>
      </c>
      <c r="G1214" s="5" t="n">
        <v>24.9</v>
      </c>
      <c r="H1214" s="5" t="n">
        <v>30.1</v>
      </c>
      <c r="I1214" s="6">
        <f>IF(E1214&gt;=Markov!$B$3,1,0)</f>
        <v/>
      </c>
      <c r="J1214" s="6">
        <f>I1213</f>
        <v/>
      </c>
      <c r="K1214" s="7">
        <f>MAR1!$B$5+MAR1!$C$5*COS(2*PI()*$C1214/365)+MAR1!$D$5*SIN(2*PI()*$C1214/365)</f>
        <v/>
      </c>
      <c r="L1214" s="7">
        <f>MAR1!$B$6+MAR1!$C$6*COS(2*PI()*$C1214/365)+MAR1!$D$6*SIN(2*PI()*$C1214/365)</f>
        <v/>
      </c>
      <c r="M1214" s="7">
        <f>MAR1!$B$7+MAR1!$C$7*COS(2*PI()*$C1214/365)+MAR1!$D$7*SIN(2*PI()*$C1214/365)</f>
        <v/>
      </c>
      <c r="N1214" s="7">
        <f>F1214-K1214</f>
        <v/>
      </c>
      <c r="O1214" s="7">
        <f>G1214-L1214</f>
        <v/>
      </c>
      <c r="P1214" s="7">
        <f>H1214-M1214</f>
        <v/>
      </c>
      <c r="Q1214" s="7">
        <f>IF($I1214=1,(N1214-MAR1!$B$11)/MAR1!$D$11,(N1214-MAR1!$C$11)/MAR1!$E$11)</f>
        <v/>
      </c>
      <c r="R1214" s="7">
        <f>IF($I1214=1,(O1214-MAR1!$B$12)/MAR1!$D$12,(O1214-MAR1!$C$12)/MAR1!$E$12)</f>
        <v/>
      </c>
      <c r="S1214" s="7">
        <f>IF($I1214=1,(P1214-MAR1!$B$13)/MAR1!$D$13,(P1214-MAR1!$C$13)/MAR1!$E$13)</f>
        <v/>
      </c>
      <c r="U1214" s="5" t="n">
        <v>1213</v>
      </c>
      <c r="V1214" s="5" t="n">
        <v>0.805594</v>
      </c>
      <c r="W1214" s="5" t="n">
        <v>0.776826</v>
      </c>
      <c r="X1214" s="5" t="n">
        <v>0.700793</v>
      </c>
      <c r="Y1214" s="5" t="n">
        <v>0.26406</v>
      </c>
      <c r="Z1214" s="5" t="n">
        <v>0.387541</v>
      </c>
    </row>
    <row r="1215">
      <c r="A1215" s="5" t="n">
        <v>1214</v>
      </c>
      <c r="B1215" s="5" t="n">
        <v>4</v>
      </c>
      <c r="C1215" s="5" t="n">
        <v>119</v>
      </c>
      <c r="D1215" s="5" t="n">
        <v>4</v>
      </c>
      <c r="E1215" s="5" t="n">
        <v>0</v>
      </c>
      <c r="F1215" s="5" t="n">
        <v>35.4</v>
      </c>
      <c r="G1215" s="5" t="n">
        <v>25.8</v>
      </c>
      <c r="H1215" s="5" t="n">
        <v>26.44</v>
      </c>
      <c r="I1215" s="6">
        <f>IF(E1215&gt;=Markov!$B$3,1,0)</f>
        <v/>
      </c>
      <c r="J1215" s="6">
        <f>I1214</f>
        <v/>
      </c>
      <c r="K1215" s="7">
        <f>MAR1!$B$5+MAR1!$C$5*COS(2*PI()*$C1215/365)+MAR1!$D$5*SIN(2*PI()*$C1215/365)</f>
        <v/>
      </c>
      <c r="L1215" s="7">
        <f>MAR1!$B$6+MAR1!$C$6*COS(2*PI()*$C1215/365)+MAR1!$D$6*SIN(2*PI()*$C1215/365)</f>
        <v/>
      </c>
      <c r="M1215" s="7">
        <f>MAR1!$B$7+MAR1!$C$7*COS(2*PI()*$C1215/365)+MAR1!$D$7*SIN(2*PI()*$C1215/365)</f>
        <v/>
      </c>
      <c r="N1215" s="7">
        <f>F1215-K1215</f>
        <v/>
      </c>
      <c r="O1215" s="7">
        <f>G1215-L1215</f>
        <v/>
      </c>
      <c r="P1215" s="7">
        <f>H1215-M1215</f>
        <v/>
      </c>
      <c r="Q1215" s="7">
        <f>IF($I1215=1,(N1215-MAR1!$B$11)/MAR1!$D$11,(N1215-MAR1!$C$11)/MAR1!$E$11)</f>
        <v/>
      </c>
      <c r="R1215" s="7">
        <f>IF($I1215=1,(O1215-MAR1!$B$12)/MAR1!$D$12,(O1215-MAR1!$C$12)/MAR1!$E$12)</f>
        <v/>
      </c>
      <c r="S1215" s="7">
        <f>IF($I1215=1,(P1215-MAR1!$B$13)/MAR1!$D$13,(P1215-MAR1!$C$13)/MAR1!$E$13)</f>
        <v/>
      </c>
      <c r="U1215" s="5" t="n">
        <v>1214</v>
      </c>
      <c r="V1215" s="5" t="n">
        <v>0.814961</v>
      </c>
      <c r="W1215" s="5" t="n">
        <v>0.437277</v>
      </c>
      <c r="X1215" s="5" t="n">
        <v>0.22976</v>
      </c>
      <c r="Y1215" s="5" t="n">
        <v>0.007253</v>
      </c>
      <c r="Z1215" s="5" t="n">
        <v>0.310154</v>
      </c>
    </row>
    <row r="1216">
      <c r="A1216" s="5" t="n">
        <v>1215</v>
      </c>
      <c r="B1216" s="5" t="n">
        <v>4</v>
      </c>
      <c r="C1216" s="5" t="n">
        <v>120</v>
      </c>
      <c r="D1216" s="5" t="n">
        <v>4</v>
      </c>
      <c r="E1216" s="5" t="n">
        <v>0</v>
      </c>
      <c r="F1216" s="5" t="n">
        <v>36.3</v>
      </c>
      <c r="G1216" s="5" t="n">
        <v>26.5</v>
      </c>
      <c r="H1216" s="5" t="n">
        <v>29.46</v>
      </c>
      <c r="I1216" s="6">
        <f>IF(E1216&gt;=Markov!$B$3,1,0)</f>
        <v/>
      </c>
      <c r="J1216" s="6">
        <f>I1215</f>
        <v/>
      </c>
      <c r="K1216" s="7">
        <f>MAR1!$B$5+MAR1!$C$5*COS(2*PI()*$C1216/365)+MAR1!$D$5*SIN(2*PI()*$C1216/365)</f>
        <v/>
      </c>
      <c r="L1216" s="7">
        <f>MAR1!$B$6+MAR1!$C$6*COS(2*PI()*$C1216/365)+MAR1!$D$6*SIN(2*PI()*$C1216/365)</f>
        <v/>
      </c>
      <c r="M1216" s="7">
        <f>MAR1!$B$7+MAR1!$C$7*COS(2*PI()*$C1216/365)+MAR1!$D$7*SIN(2*PI()*$C1216/365)</f>
        <v/>
      </c>
      <c r="N1216" s="7">
        <f>F1216-K1216</f>
        <v/>
      </c>
      <c r="O1216" s="7">
        <f>G1216-L1216</f>
        <v/>
      </c>
      <c r="P1216" s="7">
        <f>H1216-M1216</f>
        <v/>
      </c>
      <c r="Q1216" s="7">
        <f>IF($I1216=1,(N1216-MAR1!$B$11)/MAR1!$D$11,(N1216-MAR1!$C$11)/MAR1!$E$11)</f>
        <v/>
      </c>
      <c r="R1216" s="7">
        <f>IF($I1216=1,(O1216-MAR1!$B$12)/MAR1!$D$12,(O1216-MAR1!$C$12)/MAR1!$E$12)</f>
        <v/>
      </c>
      <c r="S1216" s="7">
        <f>IF($I1216=1,(P1216-MAR1!$B$13)/MAR1!$D$13,(P1216-MAR1!$C$13)/MAR1!$E$13)</f>
        <v/>
      </c>
      <c r="U1216" s="5" t="n">
        <v>1215</v>
      </c>
      <c r="V1216" s="5" t="n">
        <v>0.023799</v>
      </c>
      <c r="W1216" s="5" t="n">
        <v>0.268557</v>
      </c>
      <c r="X1216" s="5" t="n">
        <v>0.765119</v>
      </c>
      <c r="Y1216" s="5" t="n">
        <v>0.7667119999999999</v>
      </c>
      <c r="Z1216" s="5" t="n">
        <v>0.56754</v>
      </c>
    </row>
    <row r="1217">
      <c r="A1217" s="5" t="n">
        <v>1216</v>
      </c>
      <c r="B1217" s="5" t="n">
        <v>4</v>
      </c>
      <c r="C1217" s="5" t="n">
        <v>121</v>
      </c>
      <c r="D1217" s="5" t="n">
        <v>5</v>
      </c>
      <c r="E1217" s="5" t="n">
        <v>0</v>
      </c>
      <c r="F1217" s="5" t="n">
        <v>37.9</v>
      </c>
      <c r="G1217" s="5" t="n">
        <v>27.1</v>
      </c>
      <c r="H1217" s="5" t="n">
        <v>24.62</v>
      </c>
      <c r="I1217" s="6">
        <f>IF(E1217&gt;=Markov!$B$3,1,0)</f>
        <v/>
      </c>
      <c r="J1217" s="6">
        <f>I1216</f>
        <v/>
      </c>
      <c r="K1217" s="7">
        <f>MAR1!$B$5+MAR1!$C$5*COS(2*PI()*$C1217/365)+MAR1!$D$5*SIN(2*PI()*$C1217/365)</f>
        <v/>
      </c>
      <c r="L1217" s="7">
        <f>MAR1!$B$6+MAR1!$C$6*COS(2*PI()*$C1217/365)+MAR1!$D$6*SIN(2*PI()*$C1217/365)</f>
        <v/>
      </c>
      <c r="M1217" s="7">
        <f>MAR1!$B$7+MAR1!$C$7*COS(2*PI()*$C1217/365)+MAR1!$D$7*SIN(2*PI()*$C1217/365)</f>
        <v/>
      </c>
      <c r="N1217" s="7">
        <f>F1217-K1217</f>
        <v/>
      </c>
      <c r="O1217" s="7">
        <f>G1217-L1217</f>
        <v/>
      </c>
      <c r="P1217" s="7">
        <f>H1217-M1217</f>
        <v/>
      </c>
      <c r="Q1217" s="7">
        <f>IF($I1217=1,(N1217-MAR1!$B$11)/MAR1!$D$11,(N1217-MAR1!$C$11)/MAR1!$E$11)</f>
        <v/>
      </c>
      <c r="R1217" s="7">
        <f>IF($I1217=1,(O1217-MAR1!$B$12)/MAR1!$D$12,(O1217-MAR1!$C$12)/MAR1!$E$12)</f>
        <v/>
      </c>
      <c r="S1217" s="7">
        <f>IF($I1217=1,(P1217-MAR1!$B$13)/MAR1!$D$13,(P1217-MAR1!$C$13)/MAR1!$E$13)</f>
        <v/>
      </c>
      <c r="U1217" s="5" t="n">
        <v>1216</v>
      </c>
      <c r="V1217" s="5" t="n">
        <v>0.450694</v>
      </c>
      <c r="W1217" s="5" t="n">
        <v>0.897747</v>
      </c>
      <c r="X1217" s="5" t="n">
        <v>0.181274</v>
      </c>
      <c r="Y1217" s="5" t="n">
        <v>0.988094</v>
      </c>
      <c r="Z1217" s="5" t="n">
        <v>0.697937</v>
      </c>
    </row>
    <row r="1218">
      <c r="A1218" s="5" t="n">
        <v>1217</v>
      </c>
      <c r="B1218" s="5" t="n">
        <v>4</v>
      </c>
      <c r="C1218" s="5" t="n">
        <v>122</v>
      </c>
      <c r="D1218" s="5" t="n">
        <v>5</v>
      </c>
      <c r="E1218" s="5" t="n">
        <v>3.3</v>
      </c>
      <c r="F1218" s="5" t="n">
        <v>32.8</v>
      </c>
      <c r="G1218" s="5" t="n">
        <v>24.6</v>
      </c>
      <c r="H1218" s="5" t="n">
        <v>18.43</v>
      </c>
      <c r="I1218" s="6">
        <f>IF(E1218&gt;=Markov!$B$3,1,0)</f>
        <v/>
      </c>
      <c r="J1218" s="6">
        <f>I1217</f>
        <v/>
      </c>
      <c r="K1218" s="7">
        <f>MAR1!$B$5+MAR1!$C$5*COS(2*PI()*$C1218/365)+MAR1!$D$5*SIN(2*PI()*$C1218/365)</f>
        <v/>
      </c>
      <c r="L1218" s="7">
        <f>MAR1!$B$6+MAR1!$C$6*COS(2*PI()*$C1218/365)+MAR1!$D$6*SIN(2*PI()*$C1218/365)</f>
        <v/>
      </c>
      <c r="M1218" s="7">
        <f>MAR1!$B$7+MAR1!$C$7*COS(2*PI()*$C1218/365)+MAR1!$D$7*SIN(2*PI()*$C1218/365)</f>
        <v/>
      </c>
      <c r="N1218" s="7">
        <f>F1218-K1218</f>
        <v/>
      </c>
      <c r="O1218" s="7">
        <f>G1218-L1218</f>
        <v/>
      </c>
      <c r="P1218" s="7">
        <f>H1218-M1218</f>
        <v/>
      </c>
      <c r="Q1218" s="7">
        <f>IF($I1218=1,(N1218-MAR1!$B$11)/MAR1!$D$11,(N1218-MAR1!$C$11)/MAR1!$E$11)</f>
        <v/>
      </c>
      <c r="R1218" s="7">
        <f>IF($I1218=1,(O1218-MAR1!$B$12)/MAR1!$D$12,(O1218-MAR1!$C$12)/MAR1!$E$12)</f>
        <v/>
      </c>
      <c r="S1218" s="7">
        <f>IF($I1218=1,(P1218-MAR1!$B$13)/MAR1!$D$13,(P1218-MAR1!$C$13)/MAR1!$E$13)</f>
        <v/>
      </c>
      <c r="U1218" s="5" t="n">
        <v>1217</v>
      </c>
      <c r="V1218" s="5" t="n">
        <v>0.909799</v>
      </c>
      <c r="W1218" s="5" t="n">
        <v>0.683356</v>
      </c>
      <c r="X1218" s="5" t="n">
        <v>0.138365</v>
      </c>
      <c r="Y1218" s="5" t="n">
        <v>0.265631</v>
      </c>
      <c r="Z1218" s="5" t="n">
        <v>0.590888</v>
      </c>
    </row>
    <row r="1219">
      <c r="A1219" s="5" t="n">
        <v>1218</v>
      </c>
      <c r="B1219" s="5" t="n">
        <v>4</v>
      </c>
      <c r="C1219" s="5" t="n">
        <v>123</v>
      </c>
      <c r="D1219" s="5" t="n">
        <v>5</v>
      </c>
      <c r="E1219" s="5" t="n">
        <v>0.2</v>
      </c>
      <c r="F1219" s="5" t="n">
        <v>34.9</v>
      </c>
      <c r="G1219" s="5" t="n">
        <v>25</v>
      </c>
      <c r="H1219" s="5" t="n">
        <v>17.14</v>
      </c>
      <c r="I1219" s="6">
        <f>IF(E1219&gt;=Markov!$B$3,1,0)</f>
        <v/>
      </c>
      <c r="J1219" s="6">
        <f>I1218</f>
        <v/>
      </c>
      <c r="K1219" s="7">
        <f>MAR1!$B$5+MAR1!$C$5*COS(2*PI()*$C1219/365)+MAR1!$D$5*SIN(2*PI()*$C1219/365)</f>
        <v/>
      </c>
      <c r="L1219" s="7">
        <f>MAR1!$B$6+MAR1!$C$6*COS(2*PI()*$C1219/365)+MAR1!$D$6*SIN(2*PI()*$C1219/365)</f>
        <v/>
      </c>
      <c r="M1219" s="7">
        <f>MAR1!$B$7+MAR1!$C$7*COS(2*PI()*$C1219/365)+MAR1!$D$7*SIN(2*PI()*$C1219/365)</f>
        <v/>
      </c>
      <c r="N1219" s="7">
        <f>F1219-K1219</f>
        <v/>
      </c>
      <c r="O1219" s="7">
        <f>G1219-L1219</f>
        <v/>
      </c>
      <c r="P1219" s="7">
        <f>H1219-M1219</f>
        <v/>
      </c>
      <c r="Q1219" s="7">
        <f>IF($I1219=1,(N1219-MAR1!$B$11)/MAR1!$D$11,(N1219-MAR1!$C$11)/MAR1!$E$11)</f>
        <v/>
      </c>
      <c r="R1219" s="7">
        <f>IF($I1219=1,(O1219-MAR1!$B$12)/MAR1!$D$12,(O1219-MAR1!$C$12)/MAR1!$E$12)</f>
        <v/>
      </c>
      <c r="S1219" s="7">
        <f>IF($I1219=1,(P1219-MAR1!$B$13)/MAR1!$D$13,(P1219-MAR1!$C$13)/MAR1!$E$13)</f>
        <v/>
      </c>
      <c r="U1219" s="5" t="n">
        <v>1218</v>
      </c>
      <c r="V1219" s="5" t="n">
        <v>0.179718</v>
      </c>
      <c r="W1219" s="5" t="n">
        <v>0.523605</v>
      </c>
      <c r="X1219" s="5" t="n">
        <v>0.429462</v>
      </c>
      <c r="Y1219" s="5" t="n">
        <v>0.790362</v>
      </c>
      <c r="Z1219" s="5" t="n">
        <v>0.608074</v>
      </c>
    </row>
    <row r="1220">
      <c r="A1220" s="5" t="n">
        <v>1219</v>
      </c>
      <c r="B1220" s="5" t="n">
        <v>4</v>
      </c>
      <c r="C1220" s="5" t="n">
        <v>124</v>
      </c>
      <c r="D1220" s="5" t="n">
        <v>5</v>
      </c>
      <c r="E1220" s="5" t="n">
        <v>0</v>
      </c>
      <c r="F1220" s="5" t="n">
        <v>37.1</v>
      </c>
      <c r="G1220" s="5" t="n">
        <v>24.9</v>
      </c>
      <c r="H1220" s="5" t="n">
        <v>20.3</v>
      </c>
      <c r="I1220" s="6">
        <f>IF(E1220&gt;=Markov!$B$3,1,0)</f>
        <v/>
      </c>
      <c r="J1220" s="6">
        <f>I1219</f>
        <v/>
      </c>
      <c r="K1220" s="7">
        <f>MAR1!$B$5+MAR1!$C$5*COS(2*PI()*$C1220/365)+MAR1!$D$5*SIN(2*PI()*$C1220/365)</f>
        <v/>
      </c>
      <c r="L1220" s="7">
        <f>MAR1!$B$6+MAR1!$C$6*COS(2*PI()*$C1220/365)+MAR1!$D$6*SIN(2*PI()*$C1220/365)</f>
        <v/>
      </c>
      <c r="M1220" s="7">
        <f>MAR1!$B$7+MAR1!$C$7*COS(2*PI()*$C1220/365)+MAR1!$D$7*SIN(2*PI()*$C1220/365)</f>
        <v/>
      </c>
      <c r="N1220" s="7">
        <f>F1220-K1220</f>
        <v/>
      </c>
      <c r="O1220" s="7">
        <f>G1220-L1220</f>
        <v/>
      </c>
      <c r="P1220" s="7">
        <f>H1220-M1220</f>
        <v/>
      </c>
      <c r="Q1220" s="7">
        <f>IF($I1220=1,(N1220-MAR1!$B$11)/MAR1!$D$11,(N1220-MAR1!$C$11)/MAR1!$E$11)</f>
        <v/>
      </c>
      <c r="R1220" s="7">
        <f>IF($I1220=1,(O1220-MAR1!$B$12)/MAR1!$D$12,(O1220-MAR1!$C$12)/MAR1!$E$12)</f>
        <v/>
      </c>
      <c r="S1220" s="7">
        <f>IF($I1220=1,(P1220-MAR1!$B$13)/MAR1!$D$13,(P1220-MAR1!$C$13)/MAR1!$E$13)</f>
        <v/>
      </c>
      <c r="U1220" s="5" t="n">
        <v>1219</v>
      </c>
      <c r="V1220" s="5" t="n">
        <v>0.500771</v>
      </c>
      <c r="W1220" s="5" t="n">
        <v>0.777792</v>
      </c>
      <c r="X1220" s="5" t="n">
        <v>0.719378</v>
      </c>
      <c r="Y1220" s="5" t="n">
        <v>0.021212</v>
      </c>
      <c r="Z1220" s="5" t="n">
        <v>0.233697</v>
      </c>
    </row>
    <row r="1221">
      <c r="A1221" s="5" t="n">
        <v>1220</v>
      </c>
      <c r="B1221" s="5" t="n">
        <v>4</v>
      </c>
      <c r="C1221" s="5" t="n">
        <v>125</v>
      </c>
      <c r="D1221" s="5" t="n">
        <v>5</v>
      </c>
      <c r="E1221" s="5" t="n">
        <v>0</v>
      </c>
      <c r="F1221" s="5" t="n">
        <v>39.7</v>
      </c>
      <c r="G1221" s="5" t="n">
        <v>25.2</v>
      </c>
      <c r="H1221" s="5" t="n">
        <v>18.81</v>
      </c>
      <c r="I1221" s="6">
        <f>IF(E1221&gt;=Markov!$B$3,1,0)</f>
        <v/>
      </c>
      <c r="J1221" s="6">
        <f>I1220</f>
        <v/>
      </c>
      <c r="K1221" s="7">
        <f>MAR1!$B$5+MAR1!$C$5*COS(2*PI()*$C1221/365)+MAR1!$D$5*SIN(2*PI()*$C1221/365)</f>
        <v/>
      </c>
      <c r="L1221" s="7">
        <f>MAR1!$B$6+MAR1!$C$6*COS(2*PI()*$C1221/365)+MAR1!$D$6*SIN(2*PI()*$C1221/365)</f>
        <v/>
      </c>
      <c r="M1221" s="7">
        <f>MAR1!$B$7+MAR1!$C$7*COS(2*PI()*$C1221/365)+MAR1!$D$7*SIN(2*PI()*$C1221/365)</f>
        <v/>
      </c>
      <c r="N1221" s="7">
        <f>F1221-K1221</f>
        <v/>
      </c>
      <c r="O1221" s="7">
        <f>G1221-L1221</f>
        <v/>
      </c>
      <c r="P1221" s="7">
        <f>H1221-M1221</f>
        <v/>
      </c>
      <c r="Q1221" s="7">
        <f>IF($I1221=1,(N1221-MAR1!$B$11)/MAR1!$D$11,(N1221-MAR1!$C$11)/MAR1!$E$11)</f>
        <v/>
      </c>
      <c r="R1221" s="7">
        <f>IF($I1221=1,(O1221-MAR1!$B$12)/MAR1!$D$12,(O1221-MAR1!$C$12)/MAR1!$E$12)</f>
        <v/>
      </c>
      <c r="S1221" s="7">
        <f>IF($I1221=1,(P1221-MAR1!$B$13)/MAR1!$D$13,(P1221-MAR1!$C$13)/MAR1!$E$13)</f>
        <v/>
      </c>
      <c r="U1221" s="5" t="n">
        <v>1220</v>
      </c>
      <c r="V1221" s="5" t="n">
        <v>0.031192</v>
      </c>
      <c r="W1221" s="5" t="n">
        <v>0.029142</v>
      </c>
      <c r="X1221" s="5" t="n">
        <v>0.9003409999999999</v>
      </c>
      <c r="Y1221" s="5" t="n">
        <v>0.274018</v>
      </c>
      <c r="Z1221" s="5" t="n">
        <v>0.523639</v>
      </c>
    </row>
    <row r="1222">
      <c r="A1222" s="5" t="n">
        <v>1221</v>
      </c>
      <c r="B1222" s="5" t="n">
        <v>4</v>
      </c>
      <c r="C1222" s="5" t="n">
        <v>126</v>
      </c>
      <c r="D1222" s="5" t="n">
        <v>5</v>
      </c>
      <c r="E1222" s="5" t="n">
        <v>0</v>
      </c>
      <c r="F1222" s="5" t="n">
        <v>40</v>
      </c>
      <c r="G1222" s="5" t="n">
        <v>24.8</v>
      </c>
      <c r="H1222" s="5" t="n">
        <v>24.47</v>
      </c>
      <c r="I1222" s="6">
        <f>IF(E1222&gt;=Markov!$B$3,1,0)</f>
        <v/>
      </c>
      <c r="J1222" s="6">
        <f>I1221</f>
        <v/>
      </c>
      <c r="K1222" s="7">
        <f>MAR1!$B$5+MAR1!$C$5*COS(2*PI()*$C1222/365)+MAR1!$D$5*SIN(2*PI()*$C1222/365)</f>
        <v/>
      </c>
      <c r="L1222" s="7">
        <f>MAR1!$B$6+MAR1!$C$6*COS(2*PI()*$C1222/365)+MAR1!$D$6*SIN(2*PI()*$C1222/365)</f>
        <v/>
      </c>
      <c r="M1222" s="7">
        <f>MAR1!$B$7+MAR1!$C$7*COS(2*PI()*$C1222/365)+MAR1!$D$7*SIN(2*PI()*$C1222/365)</f>
        <v/>
      </c>
      <c r="N1222" s="7">
        <f>F1222-K1222</f>
        <v/>
      </c>
      <c r="O1222" s="7">
        <f>G1222-L1222</f>
        <v/>
      </c>
      <c r="P1222" s="7">
        <f>H1222-M1222</f>
        <v/>
      </c>
      <c r="Q1222" s="7">
        <f>IF($I1222=1,(N1222-MAR1!$B$11)/MAR1!$D$11,(N1222-MAR1!$C$11)/MAR1!$E$11)</f>
        <v/>
      </c>
      <c r="R1222" s="7">
        <f>IF($I1222=1,(O1222-MAR1!$B$12)/MAR1!$D$12,(O1222-MAR1!$C$12)/MAR1!$E$12)</f>
        <v/>
      </c>
      <c r="S1222" s="7">
        <f>IF($I1222=1,(P1222-MAR1!$B$13)/MAR1!$D$13,(P1222-MAR1!$C$13)/MAR1!$E$13)</f>
        <v/>
      </c>
      <c r="U1222" s="5" t="n">
        <v>1221</v>
      </c>
      <c r="V1222" s="5" t="n">
        <v>0.87871</v>
      </c>
      <c r="W1222" s="5" t="n">
        <v>0.170796</v>
      </c>
      <c r="X1222" s="5" t="n">
        <v>0.480689</v>
      </c>
      <c r="Y1222" s="5" t="n">
        <v>0.283678</v>
      </c>
      <c r="Z1222" s="5" t="n">
        <v>0.9467140000000001</v>
      </c>
    </row>
    <row r="1223">
      <c r="A1223" s="5" t="n">
        <v>1222</v>
      </c>
      <c r="B1223" s="5" t="n">
        <v>4</v>
      </c>
      <c r="C1223" s="5" t="n">
        <v>127</v>
      </c>
      <c r="D1223" s="5" t="n">
        <v>5</v>
      </c>
      <c r="E1223" s="5" t="n">
        <v>0</v>
      </c>
      <c r="F1223" s="5" t="n">
        <v>38.3</v>
      </c>
      <c r="G1223" s="5" t="n">
        <v>26.9</v>
      </c>
      <c r="H1223" s="5" t="n">
        <v>19.85</v>
      </c>
      <c r="I1223" s="6">
        <f>IF(E1223&gt;=Markov!$B$3,1,0)</f>
        <v/>
      </c>
      <c r="J1223" s="6">
        <f>I1222</f>
        <v/>
      </c>
      <c r="K1223" s="7">
        <f>MAR1!$B$5+MAR1!$C$5*COS(2*PI()*$C1223/365)+MAR1!$D$5*SIN(2*PI()*$C1223/365)</f>
        <v/>
      </c>
      <c r="L1223" s="7">
        <f>MAR1!$B$6+MAR1!$C$6*COS(2*PI()*$C1223/365)+MAR1!$D$6*SIN(2*PI()*$C1223/365)</f>
        <v/>
      </c>
      <c r="M1223" s="7">
        <f>MAR1!$B$7+MAR1!$C$7*COS(2*PI()*$C1223/365)+MAR1!$D$7*SIN(2*PI()*$C1223/365)</f>
        <v/>
      </c>
      <c r="N1223" s="7">
        <f>F1223-K1223</f>
        <v/>
      </c>
      <c r="O1223" s="7">
        <f>G1223-L1223</f>
        <v/>
      </c>
      <c r="P1223" s="7">
        <f>H1223-M1223</f>
        <v/>
      </c>
      <c r="Q1223" s="7">
        <f>IF($I1223=1,(N1223-MAR1!$B$11)/MAR1!$D$11,(N1223-MAR1!$C$11)/MAR1!$E$11)</f>
        <v/>
      </c>
      <c r="R1223" s="7">
        <f>IF($I1223=1,(O1223-MAR1!$B$12)/MAR1!$D$12,(O1223-MAR1!$C$12)/MAR1!$E$12)</f>
        <v/>
      </c>
      <c r="S1223" s="7">
        <f>IF($I1223=1,(P1223-MAR1!$B$13)/MAR1!$D$13,(P1223-MAR1!$C$13)/MAR1!$E$13)</f>
        <v/>
      </c>
      <c r="U1223" s="5" t="n">
        <v>1222</v>
      </c>
      <c r="V1223" s="5" t="n">
        <v>0.00144</v>
      </c>
      <c r="W1223" s="5" t="n">
        <v>0.5255300000000001</v>
      </c>
      <c r="X1223" s="5" t="n">
        <v>0.804411</v>
      </c>
      <c r="Y1223" s="5" t="n">
        <v>0.330711</v>
      </c>
      <c r="Z1223" s="5" t="n">
        <v>0.785698</v>
      </c>
    </row>
    <row r="1224">
      <c r="A1224" s="5" t="n">
        <v>1223</v>
      </c>
      <c r="B1224" s="5" t="n">
        <v>4</v>
      </c>
      <c r="C1224" s="5" t="n">
        <v>128</v>
      </c>
      <c r="D1224" s="5" t="n">
        <v>5</v>
      </c>
      <c r="E1224" s="5" t="n">
        <v>0</v>
      </c>
      <c r="F1224" s="5" t="n">
        <v>37.5</v>
      </c>
      <c r="G1224" s="5" t="n">
        <v>26.7</v>
      </c>
      <c r="H1224" s="5" t="n">
        <v>24.23</v>
      </c>
      <c r="I1224" s="6">
        <f>IF(E1224&gt;=Markov!$B$3,1,0)</f>
        <v/>
      </c>
      <c r="J1224" s="6">
        <f>I1223</f>
        <v/>
      </c>
      <c r="K1224" s="7">
        <f>MAR1!$B$5+MAR1!$C$5*COS(2*PI()*$C1224/365)+MAR1!$D$5*SIN(2*PI()*$C1224/365)</f>
        <v/>
      </c>
      <c r="L1224" s="7">
        <f>MAR1!$B$6+MAR1!$C$6*COS(2*PI()*$C1224/365)+MAR1!$D$6*SIN(2*PI()*$C1224/365)</f>
        <v/>
      </c>
      <c r="M1224" s="7">
        <f>MAR1!$B$7+MAR1!$C$7*COS(2*PI()*$C1224/365)+MAR1!$D$7*SIN(2*PI()*$C1224/365)</f>
        <v/>
      </c>
      <c r="N1224" s="7">
        <f>F1224-K1224</f>
        <v/>
      </c>
      <c r="O1224" s="7">
        <f>G1224-L1224</f>
        <v/>
      </c>
      <c r="P1224" s="7">
        <f>H1224-M1224</f>
        <v/>
      </c>
      <c r="Q1224" s="7">
        <f>IF($I1224=1,(N1224-MAR1!$B$11)/MAR1!$D$11,(N1224-MAR1!$C$11)/MAR1!$E$11)</f>
        <v/>
      </c>
      <c r="R1224" s="7">
        <f>IF($I1224=1,(O1224-MAR1!$B$12)/MAR1!$D$12,(O1224-MAR1!$C$12)/MAR1!$E$12)</f>
        <v/>
      </c>
      <c r="S1224" s="7">
        <f>IF($I1224=1,(P1224-MAR1!$B$13)/MAR1!$D$13,(P1224-MAR1!$C$13)/MAR1!$E$13)</f>
        <v/>
      </c>
      <c r="U1224" s="5" t="n">
        <v>1223</v>
      </c>
      <c r="V1224" s="5" t="n">
        <v>0.021394</v>
      </c>
      <c r="W1224" s="5" t="n">
        <v>0.953702</v>
      </c>
      <c r="X1224" s="5" t="n">
        <v>0.114886</v>
      </c>
      <c r="Y1224" s="5" t="n">
        <v>0.955524</v>
      </c>
      <c r="Z1224" s="5" t="n">
        <v>0.4404</v>
      </c>
    </row>
    <row r="1225">
      <c r="A1225" s="5" t="n">
        <v>1224</v>
      </c>
      <c r="B1225" s="5" t="n">
        <v>4</v>
      </c>
      <c r="C1225" s="5" t="n">
        <v>129</v>
      </c>
      <c r="D1225" s="5" t="n">
        <v>5</v>
      </c>
      <c r="E1225" s="5" t="n">
        <v>0</v>
      </c>
      <c r="F1225" s="5" t="n">
        <v>37.1</v>
      </c>
      <c r="G1225" s="5" t="n">
        <v>24.3</v>
      </c>
      <c r="H1225" s="5" t="n">
        <v>20.09</v>
      </c>
      <c r="I1225" s="6">
        <f>IF(E1225&gt;=Markov!$B$3,1,0)</f>
        <v/>
      </c>
      <c r="J1225" s="6">
        <f>I1224</f>
        <v/>
      </c>
      <c r="K1225" s="7">
        <f>MAR1!$B$5+MAR1!$C$5*COS(2*PI()*$C1225/365)+MAR1!$D$5*SIN(2*PI()*$C1225/365)</f>
        <v/>
      </c>
      <c r="L1225" s="7">
        <f>MAR1!$B$6+MAR1!$C$6*COS(2*PI()*$C1225/365)+MAR1!$D$6*SIN(2*PI()*$C1225/365)</f>
        <v/>
      </c>
      <c r="M1225" s="7">
        <f>MAR1!$B$7+MAR1!$C$7*COS(2*PI()*$C1225/365)+MAR1!$D$7*SIN(2*PI()*$C1225/365)</f>
        <v/>
      </c>
      <c r="N1225" s="7">
        <f>F1225-K1225</f>
        <v/>
      </c>
      <c r="O1225" s="7">
        <f>G1225-L1225</f>
        <v/>
      </c>
      <c r="P1225" s="7">
        <f>H1225-M1225</f>
        <v/>
      </c>
      <c r="Q1225" s="7">
        <f>IF($I1225=1,(N1225-MAR1!$B$11)/MAR1!$D$11,(N1225-MAR1!$C$11)/MAR1!$E$11)</f>
        <v/>
      </c>
      <c r="R1225" s="7">
        <f>IF($I1225=1,(O1225-MAR1!$B$12)/MAR1!$D$12,(O1225-MAR1!$C$12)/MAR1!$E$12)</f>
        <v/>
      </c>
      <c r="S1225" s="7">
        <f>IF($I1225=1,(P1225-MAR1!$B$13)/MAR1!$D$13,(P1225-MAR1!$C$13)/MAR1!$E$13)</f>
        <v/>
      </c>
      <c r="U1225" s="5" t="n">
        <v>1224</v>
      </c>
      <c r="V1225" s="5" t="n">
        <v>0.851077</v>
      </c>
      <c r="W1225" s="5" t="n">
        <v>0.2143</v>
      </c>
      <c r="X1225" s="5" t="n">
        <v>0.126656</v>
      </c>
      <c r="Y1225" s="5" t="n">
        <v>0.604016</v>
      </c>
      <c r="Z1225" s="5" t="n">
        <v>0.194853</v>
      </c>
    </row>
    <row r="1226">
      <c r="A1226" s="5" t="n">
        <v>1225</v>
      </c>
      <c r="B1226" s="5" t="n">
        <v>4</v>
      </c>
      <c r="C1226" s="5" t="n">
        <v>130</v>
      </c>
      <c r="D1226" s="5" t="n">
        <v>5</v>
      </c>
      <c r="E1226" s="5" t="n">
        <v>0</v>
      </c>
      <c r="F1226" s="5" t="n">
        <v>34.2</v>
      </c>
      <c r="G1226" s="5" t="n">
        <v>24</v>
      </c>
      <c r="H1226" s="5" t="n">
        <v>24.76</v>
      </c>
      <c r="I1226" s="6">
        <f>IF(E1226&gt;=Markov!$B$3,1,0)</f>
        <v/>
      </c>
      <c r="J1226" s="6">
        <f>I1225</f>
        <v/>
      </c>
      <c r="K1226" s="7">
        <f>MAR1!$B$5+MAR1!$C$5*COS(2*PI()*$C1226/365)+MAR1!$D$5*SIN(2*PI()*$C1226/365)</f>
        <v/>
      </c>
      <c r="L1226" s="7">
        <f>MAR1!$B$6+MAR1!$C$6*COS(2*PI()*$C1226/365)+MAR1!$D$6*SIN(2*PI()*$C1226/365)</f>
        <v/>
      </c>
      <c r="M1226" s="7">
        <f>MAR1!$B$7+MAR1!$C$7*COS(2*PI()*$C1226/365)+MAR1!$D$7*SIN(2*PI()*$C1226/365)</f>
        <v/>
      </c>
      <c r="N1226" s="7">
        <f>F1226-K1226</f>
        <v/>
      </c>
      <c r="O1226" s="7">
        <f>G1226-L1226</f>
        <v/>
      </c>
      <c r="P1226" s="7">
        <f>H1226-M1226</f>
        <v/>
      </c>
      <c r="Q1226" s="7">
        <f>IF($I1226=1,(N1226-MAR1!$B$11)/MAR1!$D$11,(N1226-MAR1!$C$11)/MAR1!$E$11)</f>
        <v/>
      </c>
      <c r="R1226" s="7">
        <f>IF($I1226=1,(O1226-MAR1!$B$12)/MAR1!$D$12,(O1226-MAR1!$C$12)/MAR1!$E$12)</f>
        <v/>
      </c>
      <c r="S1226" s="7">
        <f>IF($I1226=1,(P1226-MAR1!$B$13)/MAR1!$D$13,(P1226-MAR1!$C$13)/MAR1!$E$13)</f>
        <v/>
      </c>
      <c r="U1226" s="5" t="n">
        <v>1225</v>
      </c>
      <c r="V1226" s="5" t="n">
        <v>0.021379</v>
      </c>
      <c r="W1226" s="5" t="n">
        <v>0.666852</v>
      </c>
      <c r="X1226" s="5" t="n">
        <v>0.662363</v>
      </c>
      <c r="Y1226" s="5" t="n">
        <v>0.817534</v>
      </c>
      <c r="Z1226" s="5" t="n">
        <v>0.330597</v>
      </c>
    </row>
    <row r="1227">
      <c r="A1227" s="5" t="n">
        <v>1226</v>
      </c>
      <c r="B1227" s="5" t="n">
        <v>4</v>
      </c>
      <c r="C1227" s="5" t="n">
        <v>131</v>
      </c>
      <c r="D1227" s="5" t="n">
        <v>5</v>
      </c>
      <c r="E1227" s="5" t="n">
        <v>0</v>
      </c>
      <c r="F1227" s="5" t="n">
        <v>36.4</v>
      </c>
      <c r="G1227" s="5" t="n">
        <v>25.4</v>
      </c>
      <c r="H1227" s="5" t="n">
        <v>24.2</v>
      </c>
      <c r="I1227" s="6">
        <f>IF(E1227&gt;=Markov!$B$3,1,0)</f>
        <v/>
      </c>
      <c r="J1227" s="6">
        <f>I1226</f>
        <v/>
      </c>
      <c r="K1227" s="7">
        <f>MAR1!$B$5+MAR1!$C$5*COS(2*PI()*$C1227/365)+MAR1!$D$5*SIN(2*PI()*$C1227/365)</f>
        <v/>
      </c>
      <c r="L1227" s="7">
        <f>MAR1!$B$6+MAR1!$C$6*COS(2*PI()*$C1227/365)+MAR1!$D$6*SIN(2*PI()*$C1227/365)</f>
        <v/>
      </c>
      <c r="M1227" s="7">
        <f>MAR1!$B$7+MAR1!$C$7*COS(2*PI()*$C1227/365)+MAR1!$D$7*SIN(2*PI()*$C1227/365)</f>
        <v/>
      </c>
      <c r="N1227" s="7">
        <f>F1227-K1227</f>
        <v/>
      </c>
      <c r="O1227" s="7">
        <f>G1227-L1227</f>
        <v/>
      </c>
      <c r="P1227" s="7">
        <f>H1227-M1227</f>
        <v/>
      </c>
      <c r="Q1227" s="7">
        <f>IF($I1227=1,(N1227-MAR1!$B$11)/MAR1!$D$11,(N1227-MAR1!$C$11)/MAR1!$E$11)</f>
        <v/>
      </c>
      <c r="R1227" s="7">
        <f>IF($I1227=1,(O1227-MAR1!$B$12)/MAR1!$D$12,(O1227-MAR1!$C$12)/MAR1!$E$12)</f>
        <v/>
      </c>
      <c r="S1227" s="7">
        <f>IF($I1227=1,(P1227-MAR1!$B$13)/MAR1!$D$13,(P1227-MAR1!$C$13)/MAR1!$E$13)</f>
        <v/>
      </c>
      <c r="U1227" s="5" t="n">
        <v>1226</v>
      </c>
      <c r="V1227" s="5" t="n">
        <v>0.998112</v>
      </c>
      <c r="W1227" s="5" t="n">
        <v>0.75491</v>
      </c>
      <c r="X1227" s="5" t="n">
        <v>0.180893</v>
      </c>
      <c r="Y1227" s="5" t="n">
        <v>0.8655310000000001</v>
      </c>
      <c r="Z1227" s="5" t="n">
        <v>0.658959</v>
      </c>
    </row>
    <row r="1228">
      <c r="A1228" s="5" t="n">
        <v>1227</v>
      </c>
      <c r="B1228" s="5" t="n">
        <v>4</v>
      </c>
      <c r="C1228" s="5" t="n">
        <v>132</v>
      </c>
      <c r="D1228" s="5" t="n">
        <v>5</v>
      </c>
      <c r="E1228" s="5" t="n">
        <v>0</v>
      </c>
      <c r="F1228" s="5" t="n">
        <v>36.6</v>
      </c>
      <c r="G1228" s="5" t="n">
        <v>26.1</v>
      </c>
      <c r="H1228" s="5" t="n">
        <v>23.27</v>
      </c>
      <c r="I1228" s="6">
        <f>IF(E1228&gt;=Markov!$B$3,1,0)</f>
        <v/>
      </c>
      <c r="J1228" s="6">
        <f>I1227</f>
        <v/>
      </c>
      <c r="K1228" s="7">
        <f>MAR1!$B$5+MAR1!$C$5*COS(2*PI()*$C1228/365)+MAR1!$D$5*SIN(2*PI()*$C1228/365)</f>
        <v/>
      </c>
      <c r="L1228" s="7">
        <f>MAR1!$B$6+MAR1!$C$6*COS(2*PI()*$C1228/365)+MAR1!$D$6*SIN(2*PI()*$C1228/365)</f>
        <v/>
      </c>
      <c r="M1228" s="7">
        <f>MAR1!$B$7+MAR1!$C$7*COS(2*PI()*$C1228/365)+MAR1!$D$7*SIN(2*PI()*$C1228/365)</f>
        <v/>
      </c>
      <c r="N1228" s="7">
        <f>F1228-K1228</f>
        <v/>
      </c>
      <c r="O1228" s="7">
        <f>G1228-L1228</f>
        <v/>
      </c>
      <c r="P1228" s="7">
        <f>H1228-M1228</f>
        <v/>
      </c>
      <c r="Q1228" s="7">
        <f>IF($I1228=1,(N1228-MAR1!$B$11)/MAR1!$D$11,(N1228-MAR1!$C$11)/MAR1!$E$11)</f>
        <v/>
      </c>
      <c r="R1228" s="7">
        <f>IF($I1228=1,(O1228-MAR1!$B$12)/MAR1!$D$12,(O1228-MAR1!$C$12)/MAR1!$E$12)</f>
        <v/>
      </c>
      <c r="S1228" s="7">
        <f>IF($I1228=1,(P1228-MAR1!$B$13)/MAR1!$D$13,(P1228-MAR1!$C$13)/MAR1!$E$13)</f>
        <v/>
      </c>
      <c r="U1228" s="5" t="n">
        <v>1227</v>
      </c>
      <c r="V1228" s="5" t="n">
        <v>0.349988</v>
      </c>
      <c r="W1228" s="5" t="n">
        <v>0.6649040000000001</v>
      </c>
      <c r="X1228" s="5" t="n">
        <v>0.028235</v>
      </c>
      <c r="Y1228" s="5" t="n">
        <v>0.459204</v>
      </c>
      <c r="Z1228" s="5" t="n">
        <v>0.915292</v>
      </c>
    </row>
    <row r="1229">
      <c r="A1229" s="5" t="n">
        <v>1228</v>
      </c>
      <c r="B1229" s="5" t="n">
        <v>4</v>
      </c>
      <c r="C1229" s="5" t="n">
        <v>133</v>
      </c>
      <c r="D1229" s="5" t="n">
        <v>5</v>
      </c>
      <c r="E1229" s="5" t="n">
        <v>0</v>
      </c>
      <c r="F1229" s="5" t="n">
        <v>37.9</v>
      </c>
      <c r="G1229" s="5" t="n">
        <v>25</v>
      </c>
      <c r="H1229" s="5" t="n">
        <v>24.77</v>
      </c>
      <c r="I1229" s="6">
        <f>IF(E1229&gt;=Markov!$B$3,1,0)</f>
        <v/>
      </c>
      <c r="J1229" s="6">
        <f>I1228</f>
        <v/>
      </c>
      <c r="K1229" s="7">
        <f>MAR1!$B$5+MAR1!$C$5*COS(2*PI()*$C1229/365)+MAR1!$D$5*SIN(2*PI()*$C1229/365)</f>
        <v/>
      </c>
      <c r="L1229" s="7">
        <f>MAR1!$B$6+MAR1!$C$6*COS(2*PI()*$C1229/365)+MAR1!$D$6*SIN(2*PI()*$C1229/365)</f>
        <v/>
      </c>
      <c r="M1229" s="7">
        <f>MAR1!$B$7+MAR1!$C$7*COS(2*PI()*$C1229/365)+MAR1!$D$7*SIN(2*PI()*$C1229/365)</f>
        <v/>
      </c>
      <c r="N1229" s="7">
        <f>F1229-K1229</f>
        <v/>
      </c>
      <c r="O1229" s="7">
        <f>G1229-L1229</f>
        <v/>
      </c>
      <c r="P1229" s="7">
        <f>H1229-M1229</f>
        <v/>
      </c>
      <c r="Q1229" s="7">
        <f>IF($I1229=1,(N1229-MAR1!$B$11)/MAR1!$D$11,(N1229-MAR1!$C$11)/MAR1!$E$11)</f>
        <v/>
      </c>
      <c r="R1229" s="7">
        <f>IF($I1229=1,(O1229-MAR1!$B$12)/MAR1!$D$12,(O1229-MAR1!$C$12)/MAR1!$E$12)</f>
        <v/>
      </c>
      <c r="S1229" s="7">
        <f>IF($I1229=1,(P1229-MAR1!$B$13)/MAR1!$D$13,(P1229-MAR1!$C$13)/MAR1!$E$13)</f>
        <v/>
      </c>
      <c r="U1229" s="5" t="n">
        <v>1228</v>
      </c>
      <c r="V1229" s="5" t="n">
        <v>0.497624</v>
      </c>
      <c r="W1229" s="5" t="n">
        <v>0.400008</v>
      </c>
      <c r="X1229" s="5" t="n">
        <v>0.779093</v>
      </c>
      <c r="Y1229" s="5" t="n">
        <v>0.19976</v>
      </c>
      <c r="Z1229" s="5" t="n">
        <v>0.737912</v>
      </c>
    </row>
    <row r="1230">
      <c r="A1230" s="5" t="n">
        <v>1229</v>
      </c>
      <c r="B1230" s="5" t="n">
        <v>4</v>
      </c>
      <c r="C1230" s="5" t="n">
        <v>134</v>
      </c>
      <c r="D1230" s="5" t="n">
        <v>5</v>
      </c>
      <c r="E1230" s="5" t="n">
        <v>3</v>
      </c>
      <c r="F1230" s="5" t="n">
        <v>34.1</v>
      </c>
      <c r="G1230" s="5" t="n">
        <v>24.1</v>
      </c>
      <c r="H1230" s="5" t="n">
        <v>15.56</v>
      </c>
      <c r="I1230" s="6">
        <f>IF(E1230&gt;=Markov!$B$3,1,0)</f>
        <v/>
      </c>
      <c r="J1230" s="6">
        <f>I1229</f>
        <v/>
      </c>
      <c r="K1230" s="7">
        <f>MAR1!$B$5+MAR1!$C$5*COS(2*PI()*$C1230/365)+MAR1!$D$5*SIN(2*PI()*$C1230/365)</f>
        <v/>
      </c>
      <c r="L1230" s="7">
        <f>MAR1!$B$6+MAR1!$C$6*COS(2*PI()*$C1230/365)+MAR1!$D$6*SIN(2*PI()*$C1230/365)</f>
        <v/>
      </c>
      <c r="M1230" s="7">
        <f>MAR1!$B$7+MAR1!$C$7*COS(2*PI()*$C1230/365)+MAR1!$D$7*SIN(2*PI()*$C1230/365)</f>
        <v/>
      </c>
      <c r="N1230" s="7">
        <f>F1230-K1230</f>
        <v/>
      </c>
      <c r="O1230" s="7">
        <f>G1230-L1230</f>
        <v/>
      </c>
      <c r="P1230" s="7">
        <f>H1230-M1230</f>
        <v/>
      </c>
      <c r="Q1230" s="7">
        <f>IF($I1230=1,(N1230-MAR1!$B$11)/MAR1!$D$11,(N1230-MAR1!$C$11)/MAR1!$E$11)</f>
        <v/>
      </c>
      <c r="R1230" s="7">
        <f>IF($I1230=1,(O1230-MAR1!$B$12)/MAR1!$D$12,(O1230-MAR1!$C$12)/MAR1!$E$12)</f>
        <v/>
      </c>
      <c r="S1230" s="7">
        <f>IF($I1230=1,(P1230-MAR1!$B$13)/MAR1!$D$13,(P1230-MAR1!$C$13)/MAR1!$E$13)</f>
        <v/>
      </c>
      <c r="U1230" s="5" t="n">
        <v>1229</v>
      </c>
      <c r="V1230" s="5" t="n">
        <v>0.417813</v>
      </c>
      <c r="W1230" s="5" t="n">
        <v>0.6022420000000001</v>
      </c>
      <c r="X1230" s="5" t="n">
        <v>0.851923</v>
      </c>
      <c r="Y1230" s="5" t="n">
        <v>0.585918</v>
      </c>
      <c r="Z1230" s="5" t="n">
        <v>0.497671</v>
      </c>
    </row>
    <row r="1231">
      <c r="A1231" s="5" t="n">
        <v>1230</v>
      </c>
      <c r="B1231" s="5" t="n">
        <v>4</v>
      </c>
      <c r="C1231" s="5" t="n">
        <v>135</v>
      </c>
      <c r="D1231" s="5" t="n">
        <v>5</v>
      </c>
      <c r="E1231" s="5" t="n">
        <v>8.5</v>
      </c>
      <c r="F1231" s="5" t="n">
        <v>34.4</v>
      </c>
      <c r="G1231" s="5" t="n">
        <v>24</v>
      </c>
      <c r="H1231" s="5" t="n">
        <v>19.51</v>
      </c>
      <c r="I1231" s="6">
        <f>IF(E1231&gt;=Markov!$B$3,1,0)</f>
        <v/>
      </c>
      <c r="J1231" s="6">
        <f>I1230</f>
        <v/>
      </c>
      <c r="K1231" s="7">
        <f>MAR1!$B$5+MAR1!$C$5*COS(2*PI()*$C1231/365)+MAR1!$D$5*SIN(2*PI()*$C1231/365)</f>
        <v/>
      </c>
      <c r="L1231" s="7">
        <f>MAR1!$B$6+MAR1!$C$6*COS(2*PI()*$C1231/365)+MAR1!$D$6*SIN(2*PI()*$C1231/365)</f>
        <v/>
      </c>
      <c r="M1231" s="7">
        <f>MAR1!$B$7+MAR1!$C$7*COS(2*PI()*$C1231/365)+MAR1!$D$7*SIN(2*PI()*$C1231/365)</f>
        <v/>
      </c>
      <c r="N1231" s="7">
        <f>F1231-K1231</f>
        <v/>
      </c>
      <c r="O1231" s="7">
        <f>G1231-L1231</f>
        <v/>
      </c>
      <c r="P1231" s="7">
        <f>H1231-M1231</f>
        <v/>
      </c>
      <c r="Q1231" s="7">
        <f>IF($I1231=1,(N1231-MAR1!$B$11)/MAR1!$D$11,(N1231-MAR1!$C$11)/MAR1!$E$11)</f>
        <v/>
      </c>
      <c r="R1231" s="7">
        <f>IF($I1231=1,(O1231-MAR1!$B$12)/MAR1!$D$12,(O1231-MAR1!$C$12)/MAR1!$E$12)</f>
        <v/>
      </c>
      <c r="S1231" s="7">
        <f>IF($I1231=1,(P1231-MAR1!$B$13)/MAR1!$D$13,(P1231-MAR1!$C$13)/MAR1!$E$13)</f>
        <v/>
      </c>
      <c r="U1231" s="5" t="n">
        <v>1230</v>
      </c>
      <c r="V1231" s="5" t="n">
        <v>0.2053</v>
      </c>
      <c r="W1231" s="5" t="n">
        <v>0.204608</v>
      </c>
      <c r="X1231" s="5" t="n">
        <v>0.10993</v>
      </c>
      <c r="Y1231" s="5" t="n">
        <v>0.982683</v>
      </c>
      <c r="Z1231" s="5" t="n">
        <v>0.234007</v>
      </c>
    </row>
    <row r="1232">
      <c r="A1232" s="5" t="n">
        <v>1231</v>
      </c>
      <c r="B1232" s="5" t="n">
        <v>4</v>
      </c>
      <c r="C1232" s="5" t="n">
        <v>136</v>
      </c>
      <c r="D1232" s="5" t="n">
        <v>5</v>
      </c>
      <c r="E1232" s="5" t="n">
        <v>0</v>
      </c>
      <c r="F1232" s="5" t="n">
        <v>38.8</v>
      </c>
      <c r="G1232" s="5" t="n">
        <v>26.4</v>
      </c>
      <c r="H1232" s="5" t="n">
        <v>25.08</v>
      </c>
      <c r="I1232" s="6">
        <f>IF(E1232&gt;=Markov!$B$3,1,0)</f>
        <v/>
      </c>
      <c r="J1232" s="6">
        <f>I1231</f>
        <v/>
      </c>
      <c r="K1232" s="7">
        <f>MAR1!$B$5+MAR1!$C$5*COS(2*PI()*$C1232/365)+MAR1!$D$5*SIN(2*PI()*$C1232/365)</f>
        <v/>
      </c>
      <c r="L1232" s="7">
        <f>MAR1!$B$6+MAR1!$C$6*COS(2*PI()*$C1232/365)+MAR1!$D$6*SIN(2*PI()*$C1232/365)</f>
        <v/>
      </c>
      <c r="M1232" s="7">
        <f>MAR1!$B$7+MAR1!$C$7*COS(2*PI()*$C1232/365)+MAR1!$D$7*SIN(2*PI()*$C1232/365)</f>
        <v/>
      </c>
      <c r="N1232" s="7">
        <f>F1232-K1232</f>
        <v/>
      </c>
      <c r="O1232" s="7">
        <f>G1232-L1232</f>
        <v/>
      </c>
      <c r="P1232" s="7">
        <f>H1232-M1232</f>
        <v/>
      </c>
      <c r="Q1232" s="7">
        <f>IF($I1232=1,(N1232-MAR1!$B$11)/MAR1!$D$11,(N1232-MAR1!$C$11)/MAR1!$E$11)</f>
        <v/>
      </c>
      <c r="R1232" s="7">
        <f>IF($I1232=1,(O1232-MAR1!$B$12)/MAR1!$D$12,(O1232-MAR1!$C$12)/MAR1!$E$12)</f>
        <v/>
      </c>
      <c r="S1232" s="7">
        <f>IF($I1232=1,(P1232-MAR1!$B$13)/MAR1!$D$13,(P1232-MAR1!$C$13)/MAR1!$E$13)</f>
        <v/>
      </c>
      <c r="U1232" s="5" t="n">
        <v>1231</v>
      </c>
      <c r="V1232" s="5" t="n">
        <v>0.119042</v>
      </c>
      <c r="W1232" s="5" t="n">
        <v>0.611246</v>
      </c>
      <c r="X1232" s="5" t="n">
        <v>0.589491</v>
      </c>
      <c r="Y1232" s="5" t="n">
        <v>0.587758</v>
      </c>
      <c r="Z1232" s="5" t="n">
        <v>0.804382</v>
      </c>
    </row>
    <row r="1233">
      <c r="A1233" s="5" t="n">
        <v>1232</v>
      </c>
      <c r="B1233" s="5" t="n">
        <v>4</v>
      </c>
      <c r="C1233" s="5" t="n">
        <v>137</v>
      </c>
      <c r="D1233" s="5" t="n">
        <v>5</v>
      </c>
      <c r="E1233" s="5" t="n">
        <v>0</v>
      </c>
      <c r="F1233" s="5" t="n">
        <v>39.7</v>
      </c>
      <c r="G1233" s="5" t="n">
        <v>27.2</v>
      </c>
      <c r="H1233" s="5" t="n">
        <v>26.69</v>
      </c>
      <c r="I1233" s="6">
        <f>IF(E1233&gt;=Markov!$B$3,1,0)</f>
        <v/>
      </c>
      <c r="J1233" s="6">
        <f>I1232</f>
        <v/>
      </c>
      <c r="K1233" s="7">
        <f>MAR1!$B$5+MAR1!$C$5*COS(2*PI()*$C1233/365)+MAR1!$D$5*SIN(2*PI()*$C1233/365)</f>
        <v/>
      </c>
      <c r="L1233" s="7">
        <f>MAR1!$B$6+MAR1!$C$6*COS(2*PI()*$C1233/365)+MAR1!$D$6*SIN(2*PI()*$C1233/365)</f>
        <v/>
      </c>
      <c r="M1233" s="7">
        <f>MAR1!$B$7+MAR1!$C$7*COS(2*PI()*$C1233/365)+MAR1!$D$7*SIN(2*PI()*$C1233/365)</f>
        <v/>
      </c>
      <c r="N1233" s="7">
        <f>F1233-K1233</f>
        <v/>
      </c>
      <c r="O1233" s="7">
        <f>G1233-L1233</f>
        <v/>
      </c>
      <c r="P1233" s="7">
        <f>H1233-M1233</f>
        <v/>
      </c>
      <c r="Q1233" s="7">
        <f>IF($I1233=1,(N1233-MAR1!$B$11)/MAR1!$D$11,(N1233-MAR1!$C$11)/MAR1!$E$11)</f>
        <v/>
      </c>
      <c r="R1233" s="7">
        <f>IF($I1233=1,(O1233-MAR1!$B$12)/MAR1!$D$12,(O1233-MAR1!$C$12)/MAR1!$E$12)</f>
        <v/>
      </c>
      <c r="S1233" s="7">
        <f>IF($I1233=1,(P1233-MAR1!$B$13)/MAR1!$D$13,(P1233-MAR1!$C$13)/MAR1!$E$13)</f>
        <v/>
      </c>
      <c r="U1233" s="5" t="n">
        <v>1232</v>
      </c>
      <c r="V1233" s="5" t="n">
        <v>0.035219</v>
      </c>
      <c r="W1233" s="5" t="n">
        <v>0.81604</v>
      </c>
      <c r="X1233" s="5" t="n">
        <v>0.775905</v>
      </c>
      <c r="Y1233" s="5" t="n">
        <v>0.7428439999999999</v>
      </c>
      <c r="Z1233" s="5" t="n">
        <v>0.76033</v>
      </c>
    </row>
    <row r="1234">
      <c r="A1234" s="5" t="n">
        <v>1233</v>
      </c>
      <c r="B1234" s="5" t="n">
        <v>4</v>
      </c>
      <c r="C1234" s="5" t="n">
        <v>138</v>
      </c>
      <c r="D1234" s="5" t="n">
        <v>5</v>
      </c>
      <c r="E1234" s="5" t="n">
        <v>0</v>
      </c>
      <c r="F1234" s="5" t="n">
        <v>37.6</v>
      </c>
      <c r="G1234" s="5" t="n">
        <v>26.7</v>
      </c>
      <c r="H1234" s="5" t="n">
        <v>23.03</v>
      </c>
      <c r="I1234" s="6">
        <f>IF(E1234&gt;=Markov!$B$3,1,0)</f>
        <v/>
      </c>
      <c r="J1234" s="6">
        <f>I1233</f>
        <v/>
      </c>
      <c r="K1234" s="7">
        <f>MAR1!$B$5+MAR1!$C$5*COS(2*PI()*$C1234/365)+MAR1!$D$5*SIN(2*PI()*$C1234/365)</f>
        <v/>
      </c>
      <c r="L1234" s="7">
        <f>MAR1!$B$6+MAR1!$C$6*COS(2*PI()*$C1234/365)+MAR1!$D$6*SIN(2*PI()*$C1234/365)</f>
        <v/>
      </c>
      <c r="M1234" s="7">
        <f>MAR1!$B$7+MAR1!$C$7*COS(2*PI()*$C1234/365)+MAR1!$D$7*SIN(2*PI()*$C1234/365)</f>
        <v/>
      </c>
      <c r="N1234" s="7">
        <f>F1234-K1234</f>
        <v/>
      </c>
      <c r="O1234" s="7">
        <f>G1234-L1234</f>
        <v/>
      </c>
      <c r="P1234" s="7">
        <f>H1234-M1234</f>
        <v/>
      </c>
      <c r="Q1234" s="7">
        <f>IF($I1234=1,(N1234-MAR1!$B$11)/MAR1!$D$11,(N1234-MAR1!$C$11)/MAR1!$E$11)</f>
        <v/>
      </c>
      <c r="R1234" s="7">
        <f>IF($I1234=1,(O1234-MAR1!$B$12)/MAR1!$D$12,(O1234-MAR1!$C$12)/MAR1!$E$12)</f>
        <v/>
      </c>
      <c r="S1234" s="7">
        <f>IF($I1234=1,(P1234-MAR1!$B$13)/MAR1!$D$13,(P1234-MAR1!$C$13)/MAR1!$E$13)</f>
        <v/>
      </c>
      <c r="U1234" s="5" t="n">
        <v>1233</v>
      </c>
      <c r="V1234" s="5" t="n">
        <v>0.255984</v>
      </c>
      <c r="W1234" s="5" t="n">
        <v>0.033782</v>
      </c>
      <c r="X1234" s="5" t="n">
        <v>0.775448</v>
      </c>
      <c r="Y1234" s="5" t="n">
        <v>0.042659</v>
      </c>
      <c r="Z1234" s="5" t="n">
        <v>0.982264</v>
      </c>
    </row>
    <row r="1235">
      <c r="A1235" s="5" t="n">
        <v>1234</v>
      </c>
      <c r="B1235" s="5" t="n">
        <v>4</v>
      </c>
      <c r="C1235" s="5" t="n">
        <v>139</v>
      </c>
      <c r="D1235" s="5" t="n">
        <v>5</v>
      </c>
      <c r="E1235" s="5" t="n">
        <v>0</v>
      </c>
      <c r="F1235" s="5" t="n">
        <v>36.2</v>
      </c>
      <c r="G1235" s="5" t="n">
        <v>25.4</v>
      </c>
      <c r="H1235" s="5" t="n">
        <v>19.44</v>
      </c>
      <c r="I1235" s="6">
        <f>IF(E1235&gt;=Markov!$B$3,1,0)</f>
        <v/>
      </c>
      <c r="J1235" s="6">
        <f>I1234</f>
        <v/>
      </c>
      <c r="K1235" s="7">
        <f>MAR1!$B$5+MAR1!$C$5*COS(2*PI()*$C1235/365)+MAR1!$D$5*SIN(2*PI()*$C1235/365)</f>
        <v/>
      </c>
      <c r="L1235" s="7">
        <f>MAR1!$B$6+MAR1!$C$6*COS(2*PI()*$C1235/365)+MAR1!$D$6*SIN(2*PI()*$C1235/365)</f>
        <v/>
      </c>
      <c r="M1235" s="7">
        <f>MAR1!$B$7+MAR1!$C$7*COS(2*PI()*$C1235/365)+MAR1!$D$7*SIN(2*PI()*$C1235/365)</f>
        <v/>
      </c>
      <c r="N1235" s="7">
        <f>F1235-K1235</f>
        <v/>
      </c>
      <c r="O1235" s="7">
        <f>G1235-L1235</f>
        <v/>
      </c>
      <c r="P1235" s="7">
        <f>H1235-M1235</f>
        <v/>
      </c>
      <c r="Q1235" s="7">
        <f>IF($I1235=1,(N1235-MAR1!$B$11)/MAR1!$D$11,(N1235-MAR1!$C$11)/MAR1!$E$11)</f>
        <v/>
      </c>
      <c r="R1235" s="7">
        <f>IF($I1235=1,(O1235-MAR1!$B$12)/MAR1!$D$12,(O1235-MAR1!$C$12)/MAR1!$E$12)</f>
        <v/>
      </c>
      <c r="S1235" s="7">
        <f>IF($I1235=1,(P1235-MAR1!$B$13)/MAR1!$D$13,(P1235-MAR1!$C$13)/MAR1!$E$13)</f>
        <v/>
      </c>
      <c r="U1235" s="5" t="n">
        <v>1234</v>
      </c>
      <c r="V1235" s="5" t="n">
        <v>0.291889</v>
      </c>
      <c r="W1235" s="5" t="n">
        <v>0.43943</v>
      </c>
      <c r="X1235" s="5" t="n">
        <v>0.255826</v>
      </c>
      <c r="Y1235" s="5" t="n">
        <v>0.329075</v>
      </c>
      <c r="Z1235" s="5" t="n">
        <v>0.182109</v>
      </c>
    </row>
    <row r="1236">
      <c r="A1236" s="5" t="n">
        <v>1235</v>
      </c>
      <c r="B1236" s="5" t="n">
        <v>4</v>
      </c>
      <c r="C1236" s="5" t="n">
        <v>140</v>
      </c>
      <c r="D1236" s="5" t="n">
        <v>5</v>
      </c>
      <c r="E1236" s="5" t="n">
        <v>0</v>
      </c>
      <c r="F1236" s="5" t="n">
        <v>32.7</v>
      </c>
      <c r="G1236" s="5" t="n">
        <v>22.4</v>
      </c>
      <c r="H1236" s="5" t="n">
        <v>22.49</v>
      </c>
      <c r="I1236" s="6">
        <f>IF(E1236&gt;=Markov!$B$3,1,0)</f>
        <v/>
      </c>
      <c r="J1236" s="6">
        <f>I1235</f>
        <v/>
      </c>
      <c r="K1236" s="7">
        <f>MAR1!$B$5+MAR1!$C$5*COS(2*PI()*$C1236/365)+MAR1!$D$5*SIN(2*PI()*$C1236/365)</f>
        <v/>
      </c>
      <c r="L1236" s="7">
        <f>MAR1!$B$6+MAR1!$C$6*COS(2*PI()*$C1236/365)+MAR1!$D$6*SIN(2*PI()*$C1236/365)</f>
        <v/>
      </c>
      <c r="M1236" s="7">
        <f>MAR1!$B$7+MAR1!$C$7*COS(2*PI()*$C1236/365)+MAR1!$D$7*SIN(2*PI()*$C1236/365)</f>
        <v/>
      </c>
      <c r="N1236" s="7">
        <f>F1236-K1236</f>
        <v/>
      </c>
      <c r="O1236" s="7">
        <f>G1236-L1236</f>
        <v/>
      </c>
      <c r="P1236" s="7">
        <f>H1236-M1236</f>
        <v/>
      </c>
      <c r="Q1236" s="7">
        <f>IF($I1236=1,(N1236-MAR1!$B$11)/MAR1!$D$11,(N1236-MAR1!$C$11)/MAR1!$E$11)</f>
        <v/>
      </c>
      <c r="R1236" s="7">
        <f>IF($I1236=1,(O1236-MAR1!$B$12)/MAR1!$D$12,(O1236-MAR1!$C$12)/MAR1!$E$12)</f>
        <v/>
      </c>
      <c r="S1236" s="7">
        <f>IF($I1236=1,(P1236-MAR1!$B$13)/MAR1!$D$13,(P1236-MAR1!$C$13)/MAR1!$E$13)</f>
        <v/>
      </c>
      <c r="U1236" s="5" t="n">
        <v>1235</v>
      </c>
      <c r="V1236" s="5" t="n">
        <v>0.373137</v>
      </c>
      <c r="W1236" s="5" t="n">
        <v>0.239241</v>
      </c>
      <c r="X1236" s="5" t="n">
        <v>0.995235</v>
      </c>
      <c r="Y1236" s="5" t="n">
        <v>0.758371</v>
      </c>
      <c r="Z1236" s="5" t="n">
        <v>0.651919</v>
      </c>
    </row>
    <row r="1237">
      <c r="A1237" s="5" t="n">
        <v>1236</v>
      </c>
      <c r="B1237" s="5" t="n">
        <v>4</v>
      </c>
      <c r="C1237" s="5" t="n">
        <v>141</v>
      </c>
      <c r="D1237" s="5" t="n">
        <v>5</v>
      </c>
      <c r="E1237" s="5" t="n">
        <v>0</v>
      </c>
      <c r="F1237" s="5" t="n">
        <v>36.4</v>
      </c>
      <c r="G1237" s="5" t="n">
        <v>25</v>
      </c>
      <c r="H1237" s="5" t="n">
        <v>20.39</v>
      </c>
      <c r="I1237" s="6">
        <f>IF(E1237&gt;=Markov!$B$3,1,0)</f>
        <v/>
      </c>
      <c r="J1237" s="6">
        <f>I1236</f>
        <v/>
      </c>
      <c r="K1237" s="7">
        <f>MAR1!$B$5+MAR1!$C$5*COS(2*PI()*$C1237/365)+MAR1!$D$5*SIN(2*PI()*$C1237/365)</f>
        <v/>
      </c>
      <c r="L1237" s="7">
        <f>MAR1!$B$6+MAR1!$C$6*COS(2*PI()*$C1237/365)+MAR1!$D$6*SIN(2*PI()*$C1237/365)</f>
        <v/>
      </c>
      <c r="M1237" s="7">
        <f>MAR1!$B$7+MAR1!$C$7*COS(2*PI()*$C1237/365)+MAR1!$D$7*SIN(2*PI()*$C1237/365)</f>
        <v/>
      </c>
      <c r="N1237" s="7">
        <f>F1237-K1237</f>
        <v/>
      </c>
      <c r="O1237" s="7">
        <f>G1237-L1237</f>
        <v/>
      </c>
      <c r="P1237" s="7">
        <f>H1237-M1237</f>
        <v/>
      </c>
      <c r="Q1237" s="7">
        <f>IF($I1237=1,(N1237-MAR1!$B$11)/MAR1!$D$11,(N1237-MAR1!$C$11)/MAR1!$E$11)</f>
        <v/>
      </c>
      <c r="R1237" s="7">
        <f>IF($I1237=1,(O1237-MAR1!$B$12)/MAR1!$D$12,(O1237-MAR1!$C$12)/MAR1!$E$12)</f>
        <v/>
      </c>
      <c r="S1237" s="7">
        <f>IF($I1237=1,(P1237-MAR1!$B$13)/MAR1!$D$13,(P1237-MAR1!$C$13)/MAR1!$E$13)</f>
        <v/>
      </c>
      <c r="U1237" s="5" t="n">
        <v>1236</v>
      </c>
      <c r="V1237" s="5" t="n">
        <v>0.344155</v>
      </c>
      <c r="W1237" s="5" t="n">
        <v>0.756788</v>
      </c>
      <c r="X1237" s="5" t="n">
        <v>0.28769</v>
      </c>
      <c r="Y1237" s="5" t="n">
        <v>0.943127</v>
      </c>
      <c r="Z1237" s="5" t="n">
        <v>0.194275</v>
      </c>
    </row>
    <row r="1238">
      <c r="A1238" s="5" t="n">
        <v>1237</v>
      </c>
      <c r="B1238" s="5" t="n">
        <v>4</v>
      </c>
      <c r="C1238" s="5" t="n">
        <v>142</v>
      </c>
      <c r="D1238" s="5" t="n">
        <v>5</v>
      </c>
      <c r="E1238" s="5" t="n">
        <v>0</v>
      </c>
      <c r="F1238" s="5" t="n">
        <v>39.1</v>
      </c>
      <c r="G1238" s="5" t="n">
        <v>27.3</v>
      </c>
      <c r="H1238" s="5" t="n">
        <v>26.94</v>
      </c>
      <c r="I1238" s="6">
        <f>IF(E1238&gt;=Markov!$B$3,1,0)</f>
        <v/>
      </c>
      <c r="J1238" s="6">
        <f>I1237</f>
        <v/>
      </c>
      <c r="K1238" s="7">
        <f>MAR1!$B$5+MAR1!$C$5*COS(2*PI()*$C1238/365)+MAR1!$D$5*SIN(2*PI()*$C1238/365)</f>
        <v/>
      </c>
      <c r="L1238" s="7">
        <f>MAR1!$B$6+MAR1!$C$6*COS(2*PI()*$C1238/365)+MAR1!$D$6*SIN(2*PI()*$C1238/365)</f>
        <v/>
      </c>
      <c r="M1238" s="7">
        <f>MAR1!$B$7+MAR1!$C$7*COS(2*PI()*$C1238/365)+MAR1!$D$7*SIN(2*PI()*$C1238/365)</f>
        <v/>
      </c>
      <c r="N1238" s="7">
        <f>F1238-K1238</f>
        <v/>
      </c>
      <c r="O1238" s="7">
        <f>G1238-L1238</f>
        <v/>
      </c>
      <c r="P1238" s="7">
        <f>H1238-M1238</f>
        <v/>
      </c>
      <c r="Q1238" s="7">
        <f>IF($I1238=1,(N1238-MAR1!$B$11)/MAR1!$D$11,(N1238-MAR1!$C$11)/MAR1!$E$11)</f>
        <v/>
      </c>
      <c r="R1238" s="7">
        <f>IF($I1238=1,(O1238-MAR1!$B$12)/MAR1!$D$12,(O1238-MAR1!$C$12)/MAR1!$E$12)</f>
        <v/>
      </c>
      <c r="S1238" s="7">
        <f>IF($I1238=1,(P1238-MAR1!$B$13)/MAR1!$D$13,(P1238-MAR1!$C$13)/MAR1!$E$13)</f>
        <v/>
      </c>
      <c r="U1238" s="5" t="n">
        <v>1237</v>
      </c>
      <c r="V1238" s="5" t="n">
        <v>0.562707</v>
      </c>
      <c r="W1238" s="5" t="n">
        <v>0.92887</v>
      </c>
      <c r="X1238" s="5" t="n">
        <v>0.201147</v>
      </c>
      <c r="Y1238" s="5" t="n">
        <v>0.185923</v>
      </c>
      <c r="Z1238" s="5" t="n">
        <v>0.110547</v>
      </c>
    </row>
    <row r="1239">
      <c r="A1239" s="5" t="n">
        <v>1238</v>
      </c>
      <c r="B1239" s="5" t="n">
        <v>4</v>
      </c>
      <c r="C1239" s="5" t="n">
        <v>143</v>
      </c>
      <c r="D1239" s="5" t="n">
        <v>5</v>
      </c>
      <c r="E1239" s="5" t="n">
        <v>0</v>
      </c>
      <c r="F1239" s="5" t="n">
        <v>38.7</v>
      </c>
      <c r="G1239" s="5" t="n">
        <v>26.5</v>
      </c>
      <c r="H1239" s="5" t="n">
        <v>27.23</v>
      </c>
      <c r="I1239" s="6">
        <f>IF(E1239&gt;=Markov!$B$3,1,0)</f>
        <v/>
      </c>
      <c r="J1239" s="6">
        <f>I1238</f>
        <v/>
      </c>
      <c r="K1239" s="7">
        <f>MAR1!$B$5+MAR1!$C$5*COS(2*PI()*$C1239/365)+MAR1!$D$5*SIN(2*PI()*$C1239/365)</f>
        <v/>
      </c>
      <c r="L1239" s="7">
        <f>MAR1!$B$6+MAR1!$C$6*COS(2*PI()*$C1239/365)+MAR1!$D$6*SIN(2*PI()*$C1239/365)</f>
        <v/>
      </c>
      <c r="M1239" s="7">
        <f>MAR1!$B$7+MAR1!$C$7*COS(2*PI()*$C1239/365)+MAR1!$D$7*SIN(2*PI()*$C1239/365)</f>
        <v/>
      </c>
      <c r="N1239" s="7">
        <f>F1239-K1239</f>
        <v/>
      </c>
      <c r="O1239" s="7">
        <f>G1239-L1239</f>
        <v/>
      </c>
      <c r="P1239" s="7">
        <f>H1239-M1239</f>
        <v/>
      </c>
      <c r="Q1239" s="7">
        <f>IF($I1239=1,(N1239-MAR1!$B$11)/MAR1!$D$11,(N1239-MAR1!$C$11)/MAR1!$E$11)</f>
        <v/>
      </c>
      <c r="R1239" s="7">
        <f>IF($I1239=1,(O1239-MAR1!$B$12)/MAR1!$D$12,(O1239-MAR1!$C$12)/MAR1!$E$12)</f>
        <v/>
      </c>
      <c r="S1239" s="7">
        <f>IF($I1239=1,(P1239-MAR1!$B$13)/MAR1!$D$13,(P1239-MAR1!$C$13)/MAR1!$E$13)</f>
        <v/>
      </c>
      <c r="U1239" s="5" t="n">
        <v>1238</v>
      </c>
      <c r="V1239" s="5" t="n">
        <v>0.146621</v>
      </c>
      <c r="W1239" s="5" t="n">
        <v>0.71537</v>
      </c>
      <c r="X1239" s="5" t="n">
        <v>0.415495</v>
      </c>
      <c r="Y1239" s="5" t="n">
        <v>0.697391</v>
      </c>
      <c r="Z1239" s="5" t="n">
        <v>0.9350619999999999</v>
      </c>
    </row>
    <row r="1240">
      <c r="A1240" s="5" t="n">
        <v>1239</v>
      </c>
      <c r="B1240" s="5" t="n">
        <v>4</v>
      </c>
      <c r="C1240" s="5" t="n">
        <v>144</v>
      </c>
      <c r="D1240" s="5" t="n">
        <v>5</v>
      </c>
      <c r="E1240" s="5" t="n">
        <v>0</v>
      </c>
      <c r="F1240" s="5" t="n">
        <v>36.8</v>
      </c>
      <c r="G1240" s="5" t="n">
        <v>26.6</v>
      </c>
      <c r="H1240" s="5" t="n">
        <v>22.64</v>
      </c>
      <c r="I1240" s="6">
        <f>IF(E1240&gt;=Markov!$B$3,1,0)</f>
        <v/>
      </c>
      <c r="J1240" s="6">
        <f>I1239</f>
        <v/>
      </c>
      <c r="K1240" s="7">
        <f>MAR1!$B$5+MAR1!$C$5*COS(2*PI()*$C1240/365)+MAR1!$D$5*SIN(2*PI()*$C1240/365)</f>
        <v/>
      </c>
      <c r="L1240" s="7">
        <f>MAR1!$B$6+MAR1!$C$6*COS(2*PI()*$C1240/365)+MAR1!$D$6*SIN(2*PI()*$C1240/365)</f>
        <v/>
      </c>
      <c r="M1240" s="7">
        <f>MAR1!$B$7+MAR1!$C$7*COS(2*PI()*$C1240/365)+MAR1!$D$7*SIN(2*PI()*$C1240/365)</f>
        <v/>
      </c>
      <c r="N1240" s="7">
        <f>F1240-K1240</f>
        <v/>
      </c>
      <c r="O1240" s="7">
        <f>G1240-L1240</f>
        <v/>
      </c>
      <c r="P1240" s="7">
        <f>H1240-M1240</f>
        <v/>
      </c>
      <c r="Q1240" s="7">
        <f>IF($I1240=1,(N1240-MAR1!$B$11)/MAR1!$D$11,(N1240-MAR1!$C$11)/MAR1!$E$11)</f>
        <v/>
      </c>
      <c r="R1240" s="7">
        <f>IF($I1240=1,(O1240-MAR1!$B$12)/MAR1!$D$12,(O1240-MAR1!$C$12)/MAR1!$E$12)</f>
        <v/>
      </c>
      <c r="S1240" s="7">
        <f>IF($I1240=1,(P1240-MAR1!$B$13)/MAR1!$D$13,(P1240-MAR1!$C$13)/MAR1!$E$13)</f>
        <v/>
      </c>
      <c r="U1240" s="5" t="n">
        <v>1239</v>
      </c>
      <c r="V1240" s="5" t="n">
        <v>0.942229</v>
      </c>
      <c r="W1240" s="5" t="n">
        <v>0.66723</v>
      </c>
      <c r="X1240" s="5" t="n">
        <v>0.003893</v>
      </c>
      <c r="Y1240" s="5" t="n">
        <v>0.339263</v>
      </c>
      <c r="Z1240" s="5" t="n">
        <v>0.753485</v>
      </c>
    </row>
    <row r="1241">
      <c r="A1241" s="5" t="n">
        <v>1240</v>
      </c>
      <c r="B1241" s="5" t="n">
        <v>4</v>
      </c>
      <c r="C1241" s="5" t="n">
        <v>145</v>
      </c>
      <c r="D1241" s="5" t="n">
        <v>5</v>
      </c>
      <c r="E1241" s="5" t="n">
        <v>0</v>
      </c>
      <c r="F1241" s="5" t="n">
        <v>35.7</v>
      </c>
      <c r="G1241" s="5" t="n">
        <v>26.2</v>
      </c>
      <c r="H1241" s="5" t="n">
        <v>22.3</v>
      </c>
      <c r="I1241" s="6">
        <f>IF(E1241&gt;=Markov!$B$3,1,0)</f>
        <v/>
      </c>
      <c r="J1241" s="6">
        <f>I1240</f>
        <v/>
      </c>
      <c r="K1241" s="7">
        <f>MAR1!$B$5+MAR1!$C$5*COS(2*PI()*$C1241/365)+MAR1!$D$5*SIN(2*PI()*$C1241/365)</f>
        <v/>
      </c>
      <c r="L1241" s="7">
        <f>MAR1!$B$6+MAR1!$C$6*COS(2*PI()*$C1241/365)+MAR1!$D$6*SIN(2*PI()*$C1241/365)</f>
        <v/>
      </c>
      <c r="M1241" s="7">
        <f>MAR1!$B$7+MAR1!$C$7*COS(2*PI()*$C1241/365)+MAR1!$D$7*SIN(2*PI()*$C1241/365)</f>
        <v/>
      </c>
      <c r="N1241" s="7">
        <f>F1241-K1241</f>
        <v/>
      </c>
      <c r="O1241" s="7">
        <f>G1241-L1241</f>
        <v/>
      </c>
      <c r="P1241" s="7">
        <f>H1241-M1241</f>
        <v/>
      </c>
      <c r="Q1241" s="7">
        <f>IF($I1241=1,(N1241-MAR1!$B$11)/MAR1!$D$11,(N1241-MAR1!$C$11)/MAR1!$E$11)</f>
        <v/>
      </c>
      <c r="R1241" s="7">
        <f>IF($I1241=1,(O1241-MAR1!$B$12)/MAR1!$D$12,(O1241-MAR1!$C$12)/MAR1!$E$12)</f>
        <v/>
      </c>
      <c r="S1241" s="7">
        <f>IF($I1241=1,(P1241-MAR1!$B$13)/MAR1!$D$13,(P1241-MAR1!$C$13)/MAR1!$E$13)</f>
        <v/>
      </c>
      <c r="U1241" s="5" t="n">
        <v>1240</v>
      </c>
      <c r="V1241" s="5" t="n">
        <v>0.676762</v>
      </c>
      <c r="W1241" s="5" t="n">
        <v>0.390615</v>
      </c>
      <c r="X1241" s="5" t="n">
        <v>0.034867</v>
      </c>
      <c r="Y1241" s="5" t="n">
        <v>0.941792</v>
      </c>
      <c r="Z1241" s="5" t="n">
        <v>0.111289</v>
      </c>
    </row>
    <row r="1242">
      <c r="A1242" s="5" t="n">
        <v>1241</v>
      </c>
      <c r="B1242" s="5" t="n">
        <v>4</v>
      </c>
      <c r="C1242" s="5" t="n">
        <v>146</v>
      </c>
      <c r="D1242" s="5" t="n">
        <v>5</v>
      </c>
      <c r="E1242" s="5" t="n">
        <v>0.1</v>
      </c>
      <c r="F1242" s="5" t="n">
        <v>35.7</v>
      </c>
      <c r="G1242" s="5" t="n">
        <v>25.8</v>
      </c>
      <c r="H1242" s="5" t="n">
        <v>21.71</v>
      </c>
      <c r="I1242" s="6">
        <f>IF(E1242&gt;=Markov!$B$3,1,0)</f>
        <v/>
      </c>
      <c r="J1242" s="6">
        <f>I1241</f>
        <v/>
      </c>
      <c r="K1242" s="7">
        <f>MAR1!$B$5+MAR1!$C$5*COS(2*PI()*$C1242/365)+MAR1!$D$5*SIN(2*PI()*$C1242/365)</f>
        <v/>
      </c>
      <c r="L1242" s="7">
        <f>MAR1!$B$6+MAR1!$C$6*COS(2*PI()*$C1242/365)+MAR1!$D$6*SIN(2*PI()*$C1242/365)</f>
        <v/>
      </c>
      <c r="M1242" s="7">
        <f>MAR1!$B$7+MAR1!$C$7*COS(2*PI()*$C1242/365)+MAR1!$D$7*SIN(2*PI()*$C1242/365)</f>
        <v/>
      </c>
      <c r="N1242" s="7">
        <f>F1242-K1242</f>
        <v/>
      </c>
      <c r="O1242" s="7">
        <f>G1242-L1242</f>
        <v/>
      </c>
      <c r="P1242" s="7">
        <f>H1242-M1242</f>
        <v/>
      </c>
      <c r="Q1242" s="7">
        <f>IF($I1242=1,(N1242-MAR1!$B$11)/MAR1!$D$11,(N1242-MAR1!$C$11)/MAR1!$E$11)</f>
        <v/>
      </c>
      <c r="R1242" s="7">
        <f>IF($I1242=1,(O1242-MAR1!$B$12)/MAR1!$D$12,(O1242-MAR1!$C$12)/MAR1!$E$12)</f>
        <v/>
      </c>
      <c r="S1242" s="7">
        <f>IF($I1242=1,(P1242-MAR1!$B$13)/MAR1!$D$13,(P1242-MAR1!$C$13)/MAR1!$E$13)</f>
        <v/>
      </c>
      <c r="U1242" s="5" t="n">
        <v>1241</v>
      </c>
      <c r="V1242" s="5" t="n">
        <v>0.85099</v>
      </c>
      <c r="W1242" s="5" t="n">
        <v>0.352707</v>
      </c>
      <c r="X1242" s="5" t="n">
        <v>0.934648</v>
      </c>
      <c r="Y1242" s="5" t="n">
        <v>0.707595</v>
      </c>
      <c r="Z1242" s="5" t="n">
        <v>0.681856</v>
      </c>
    </row>
    <row r="1243">
      <c r="A1243" s="5" t="n">
        <v>1242</v>
      </c>
      <c r="B1243" s="5" t="n">
        <v>4</v>
      </c>
      <c r="C1243" s="5" t="n">
        <v>147</v>
      </c>
      <c r="D1243" s="5" t="n">
        <v>5</v>
      </c>
      <c r="E1243" s="5" t="n">
        <v>0</v>
      </c>
      <c r="F1243" s="5" t="n">
        <v>40.6</v>
      </c>
      <c r="G1243" s="5" t="n">
        <v>26.2</v>
      </c>
      <c r="H1243" s="5" t="n">
        <v>22.57</v>
      </c>
      <c r="I1243" s="6">
        <f>IF(E1243&gt;=Markov!$B$3,1,0)</f>
        <v/>
      </c>
      <c r="J1243" s="6">
        <f>I1242</f>
        <v/>
      </c>
      <c r="K1243" s="7">
        <f>MAR1!$B$5+MAR1!$C$5*COS(2*PI()*$C1243/365)+MAR1!$D$5*SIN(2*PI()*$C1243/365)</f>
        <v/>
      </c>
      <c r="L1243" s="7">
        <f>MAR1!$B$6+MAR1!$C$6*COS(2*PI()*$C1243/365)+MAR1!$D$6*SIN(2*PI()*$C1243/365)</f>
        <v/>
      </c>
      <c r="M1243" s="7">
        <f>MAR1!$B$7+MAR1!$C$7*COS(2*PI()*$C1243/365)+MAR1!$D$7*SIN(2*PI()*$C1243/365)</f>
        <v/>
      </c>
      <c r="N1243" s="7">
        <f>F1243-K1243</f>
        <v/>
      </c>
      <c r="O1243" s="7">
        <f>G1243-L1243</f>
        <v/>
      </c>
      <c r="P1243" s="7">
        <f>H1243-M1243</f>
        <v/>
      </c>
      <c r="Q1243" s="7">
        <f>IF($I1243=1,(N1243-MAR1!$B$11)/MAR1!$D$11,(N1243-MAR1!$C$11)/MAR1!$E$11)</f>
        <v/>
      </c>
      <c r="R1243" s="7">
        <f>IF($I1243=1,(O1243-MAR1!$B$12)/MAR1!$D$12,(O1243-MAR1!$C$12)/MAR1!$E$12)</f>
        <v/>
      </c>
      <c r="S1243" s="7">
        <f>IF($I1243=1,(P1243-MAR1!$B$13)/MAR1!$D$13,(P1243-MAR1!$C$13)/MAR1!$E$13)</f>
        <v/>
      </c>
      <c r="U1243" s="5" t="n">
        <v>1242</v>
      </c>
      <c r="V1243" s="5" t="n">
        <v>0.682945</v>
      </c>
      <c r="W1243" s="5" t="n">
        <v>0.503661</v>
      </c>
      <c r="X1243" s="5" t="n">
        <v>0.846904</v>
      </c>
      <c r="Y1243" s="5" t="n">
        <v>0.130542</v>
      </c>
      <c r="Z1243" s="5" t="n">
        <v>0.965085</v>
      </c>
    </row>
    <row r="1244">
      <c r="A1244" s="5" t="n">
        <v>1243</v>
      </c>
      <c r="B1244" s="5" t="n">
        <v>4</v>
      </c>
      <c r="C1244" s="5" t="n">
        <v>148</v>
      </c>
      <c r="D1244" s="5" t="n">
        <v>5</v>
      </c>
      <c r="E1244" s="5" t="n">
        <v>0</v>
      </c>
      <c r="F1244" s="5" t="n">
        <v>36.4</v>
      </c>
      <c r="G1244" s="5" t="n">
        <v>25.6</v>
      </c>
      <c r="H1244" s="5" t="n">
        <v>28.23</v>
      </c>
      <c r="I1244" s="6">
        <f>IF(E1244&gt;=Markov!$B$3,1,0)</f>
        <v/>
      </c>
      <c r="J1244" s="6">
        <f>I1243</f>
        <v/>
      </c>
      <c r="K1244" s="7">
        <f>MAR1!$B$5+MAR1!$C$5*COS(2*PI()*$C1244/365)+MAR1!$D$5*SIN(2*PI()*$C1244/365)</f>
        <v/>
      </c>
      <c r="L1244" s="7">
        <f>MAR1!$B$6+MAR1!$C$6*COS(2*PI()*$C1244/365)+MAR1!$D$6*SIN(2*PI()*$C1244/365)</f>
        <v/>
      </c>
      <c r="M1244" s="7">
        <f>MAR1!$B$7+MAR1!$C$7*COS(2*PI()*$C1244/365)+MAR1!$D$7*SIN(2*PI()*$C1244/365)</f>
        <v/>
      </c>
      <c r="N1244" s="7">
        <f>F1244-K1244</f>
        <v/>
      </c>
      <c r="O1244" s="7">
        <f>G1244-L1244</f>
        <v/>
      </c>
      <c r="P1244" s="7">
        <f>H1244-M1244</f>
        <v/>
      </c>
      <c r="Q1244" s="7">
        <f>IF($I1244=1,(N1244-MAR1!$B$11)/MAR1!$D$11,(N1244-MAR1!$C$11)/MAR1!$E$11)</f>
        <v/>
      </c>
      <c r="R1244" s="7">
        <f>IF($I1244=1,(O1244-MAR1!$B$12)/MAR1!$D$12,(O1244-MAR1!$C$12)/MAR1!$E$12)</f>
        <v/>
      </c>
      <c r="S1244" s="7">
        <f>IF($I1244=1,(P1244-MAR1!$B$13)/MAR1!$D$13,(P1244-MAR1!$C$13)/MAR1!$E$13)</f>
        <v/>
      </c>
      <c r="U1244" s="5" t="n">
        <v>1243</v>
      </c>
      <c r="V1244" s="5" t="n">
        <v>0.771284</v>
      </c>
      <c r="W1244" s="5" t="n">
        <v>0.439379</v>
      </c>
      <c r="X1244" s="5" t="n">
        <v>0.173097</v>
      </c>
      <c r="Y1244" s="5" t="n">
        <v>0.34511</v>
      </c>
      <c r="Z1244" s="5" t="n">
        <v>0.245015</v>
      </c>
    </row>
    <row r="1245">
      <c r="A1245" s="5" t="n">
        <v>1244</v>
      </c>
      <c r="B1245" s="5" t="n">
        <v>4</v>
      </c>
      <c r="C1245" s="5" t="n">
        <v>149</v>
      </c>
      <c r="D1245" s="5" t="n">
        <v>5</v>
      </c>
      <c r="E1245" s="5" t="n">
        <v>0</v>
      </c>
      <c r="F1245" s="5" t="n">
        <v>38.2</v>
      </c>
      <c r="G1245" s="5" t="n">
        <v>26.6</v>
      </c>
      <c r="H1245" s="5" t="n">
        <v>23.21</v>
      </c>
      <c r="I1245" s="6">
        <f>IF(E1245&gt;=Markov!$B$3,1,0)</f>
        <v/>
      </c>
      <c r="J1245" s="6">
        <f>I1244</f>
        <v/>
      </c>
      <c r="K1245" s="7">
        <f>MAR1!$B$5+MAR1!$C$5*COS(2*PI()*$C1245/365)+MAR1!$D$5*SIN(2*PI()*$C1245/365)</f>
        <v/>
      </c>
      <c r="L1245" s="7">
        <f>MAR1!$B$6+MAR1!$C$6*COS(2*PI()*$C1245/365)+MAR1!$D$6*SIN(2*PI()*$C1245/365)</f>
        <v/>
      </c>
      <c r="M1245" s="7">
        <f>MAR1!$B$7+MAR1!$C$7*COS(2*PI()*$C1245/365)+MAR1!$D$7*SIN(2*PI()*$C1245/365)</f>
        <v/>
      </c>
      <c r="N1245" s="7">
        <f>F1245-K1245</f>
        <v/>
      </c>
      <c r="O1245" s="7">
        <f>G1245-L1245</f>
        <v/>
      </c>
      <c r="P1245" s="7">
        <f>H1245-M1245</f>
        <v/>
      </c>
      <c r="Q1245" s="7">
        <f>IF($I1245=1,(N1245-MAR1!$B$11)/MAR1!$D$11,(N1245-MAR1!$C$11)/MAR1!$E$11)</f>
        <v/>
      </c>
      <c r="R1245" s="7">
        <f>IF($I1245=1,(O1245-MAR1!$B$12)/MAR1!$D$12,(O1245-MAR1!$C$12)/MAR1!$E$12)</f>
        <v/>
      </c>
      <c r="S1245" s="7">
        <f>IF($I1245=1,(P1245-MAR1!$B$13)/MAR1!$D$13,(P1245-MAR1!$C$13)/MAR1!$E$13)</f>
        <v/>
      </c>
      <c r="U1245" s="5" t="n">
        <v>1244</v>
      </c>
      <c r="V1245" s="5" t="n">
        <v>0.729491</v>
      </c>
      <c r="W1245" s="5" t="n">
        <v>0.536231</v>
      </c>
      <c r="X1245" s="5" t="n">
        <v>0.410347</v>
      </c>
      <c r="Y1245" s="5" t="n">
        <v>0.101342</v>
      </c>
      <c r="Z1245" s="5" t="n">
        <v>0.118755</v>
      </c>
    </row>
    <row r="1246">
      <c r="A1246" s="5" t="n">
        <v>1245</v>
      </c>
      <c r="B1246" s="5" t="n">
        <v>4</v>
      </c>
      <c r="C1246" s="5" t="n">
        <v>150</v>
      </c>
      <c r="D1246" s="5" t="n">
        <v>5</v>
      </c>
      <c r="E1246" s="5" t="n">
        <v>0</v>
      </c>
      <c r="F1246" s="5" t="n">
        <v>39.3</v>
      </c>
      <c r="G1246" s="5" t="n">
        <v>28.1</v>
      </c>
      <c r="H1246" s="5" t="n">
        <v>21.67</v>
      </c>
      <c r="I1246" s="6">
        <f>IF(E1246&gt;=Markov!$B$3,1,0)</f>
        <v/>
      </c>
      <c r="J1246" s="6">
        <f>I1245</f>
        <v/>
      </c>
      <c r="K1246" s="7">
        <f>MAR1!$B$5+MAR1!$C$5*COS(2*PI()*$C1246/365)+MAR1!$D$5*SIN(2*PI()*$C1246/365)</f>
        <v/>
      </c>
      <c r="L1246" s="7">
        <f>MAR1!$B$6+MAR1!$C$6*COS(2*PI()*$C1246/365)+MAR1!$D$6*SIN(2*PI()*$C1246/365)</f>
        <v/>
      </c>
      <c r="M1246" s="7">
        <f>MAR1!$B$7+MAR1!$C$7*COS(2*PI()*$C1246/365)+MAR1!$D$7*SIN(2*PI()*$C1246/365)</f>
        <v/>
      </c>
      <c r="N1246" s="7">
        <f>F1246-K1246</f>
        <v/>
      </c>
      <c r="O1246" s="7">
        <f>G1246-L1246</f>
        <v/>
      </c>
      <c r="P1246" s="7">
        <f>H1246-M1246</f>
        <v/>
      </c>
      <c r="Q1246" s="7">
        <f>IF($I1246=1,(N1246-MAR1!$B$11)/MAR1!$D$11,(N1246-MAR1!$C$11)/MAR1!$E$11)</f>
        <v/>
      </c>
      <c r="R1246" s="7">
        <f>IF($I1246=1,(O1246-MAR1!$B$12)/MAR1!$D$12,(O1246-MAR1!$C$12)/MAR1!$E$12)</f>
        <v/>
      </c>
      <c r="S1246" s="7">
        <f>IF($I1246=1,(P1246-MAR1!$B$13)/MAR1!$D$13,(P1246-MAR1!$C$13)/MAR1!$E$13)</f>
        <v/>
      </c>
      <c r="U1246" s="5" t="n">
        <v>1245</v>
      </c>
      <c r="V1246" s="5" t="n">
        <v>0.8566279999999999</v>
      </c>
      <c r="W1246" s="5" t="n">
        <v>0.53535</v>
      </c>
      <c r="X1246" s="5" t="n">
        <v>0.855142</v>
      </c>
      <c r="Y1246" s="5" t="n">
        <v>0.077269</v>
      </c>
      <c r="Z1246" s="5" t="n">
        <v>0.505118</v>
      </c>
    </row>
    <row r="1247">
      <c r="A1247" s="5" t="n">
        <v>1246</v>
      </c>
      <c r="B1247" s="5" t="n">
        <v>4</v>
      </c>
      <c r="C1247" s="5" t="n">
        <v>151</v>
      </c>
      <c r="D1247" s="5" t="n">
        <v>5</v>
      </c>
      <c r="E1247" s="5" t="n">
        <v>0</v>
      </c>
      <c r="F1247" s="5" t="n">
        <v>39.5</v>
      </c>
      <c r="G1247" s="5" t="n">
        <v>27.7</v>
      </c>
      <c r="H1247" s="5" t="n">
        <v>18.83</v>
      </c>
      <c r="I1247" s="6">
        <f>IF(E1247&gt;=Markov!$B$3,1,0)</f>
        <v/>
      </c>
      <c r="J1247" s="6">
        <f>I1246</f>
        <v/>
      </c>
      <c r="K1247" s="7">
        <f>MAR1!$B$5+MAR1!$C$5*COS(2*PI()*$C1247/365)+MAR1!$D$5*SIN(2*PI()*$C1247/365)</f>
        <v/>
      </c>
      <c r="L1247" s="7">
        <f>MAR1!$B$6+MAR1!$C$6*COS(2*PI()*$C1247/365)+MAR1!$D$6*SIN(2*PI()*$C1247/365)</f>
        <v/>
      </c>
      <c r="M1247" s="7">
        <f>MAR1!$B$7+MAR1!$C$7*COS(2*PI()*$C1247/365)+MAR1!$D$7*SIN(2*PI()*$C1247/365)</f>
        <v/>
      </c>
      <c r="N1247" s="7">
        <f>F1247-K1247</f>
        <v/>
      </c>
      <c r="O1247" s="7">
        <f>G1247-L1247</f>
        <v/>
      </c>
      <c r="P1247" s="7">
        <f>H1247-M1247</f>
        <v/>
      </c>
      <c r="Q1247" s="7">
        <f>IF($I1247=1,(N1247-MAR1!$B$11)/MAR1!$D$11,(N1247-MAR1!$C$11)/MAR1!$E$11)</f>
        <v/>
      </c>
      <c r="R1247" s="7">
        <f>IF($I1247=1,(O1247-MAR1!$B$12)/MAR1!$D$12,(O1247-MAR1!$C$12)/MAR1!$E$12)</f>
        <v/>
      </c>
      <c r="S1247" s="7">
        <f>IF($I1247=1,(P1247-MAR1!$B$13)/MAR1!$D$13,(P1247-MAR1!$C$13)/MAR1!$E$13)</f>
        <v/>
      </c>
      <c r="U1247" s="5" t="n">
        <v>1246</v>
      </c>
      <c r="V1247" s="5" t="n">
        <v>0.579508</v>
      </c>
      <c r="W1247" s="5" t="n">
        <v>0.050114</v>
      </c>
      <c r="X1247" s="5" t="n">
        <v>0.235951</v>
      </c>
      <c r="Y1247" s="5" t="n">
        <v>0.667094</v>
      </c>
      <c r="Z1247" s="5" t="n">
        <v>0.916346</v>
      </c>
    </row>
    <row r="1248">
      <c r="A1248" s="5" t="n">
        <v>1247</v>
      </c>
      <c r="B1248" s="5" t="n">
        <v>4</v>
      </c>
      <c r="C1248" s="5" t="n">
        <v>152</v>
      </c>
      <c r="D1248" s="5" t="n">
        <v>6</v>
      </c>
      <c r="E1248" s="5" t="n">
        <v>0</v>
      </c>
      <c r="F1248" s="5" t="n">
        <v>39.2</v>
      </c>
      <c r="G1248" s="5" t="n">
        <v>27.6</v>
      </c>
      <c r="H1248" s="5" t="n">
        <v>22.89</v>
      </c>
      <c r="I1248" s="6">
        <f>IF(E1248&gt;=Markov!$B$3,1,0)</f>
        <v/>
      </c>
      <c r="J1248" s="6">
        <f>I1247</f>
        <v/>
      </c>
      <c r="K1248" s="7">
        <f>MAR1!$B$5+MAR1!$C$5*COS(2*PI()*$C1248/365)+MAR1!$D$5*SIN(2*PI()*$C1248/365)</f>
        <v/>
      </c>
      <c r="L1248" s="7">
        <f>MAR1!$B$6+MAR1!$C$6*COS(2*PI()*$C1248/365)+MAR1!$D$6*SIN(2*PI()*$C1248/365)</f>
        <v/>
      </c>
      <c r="M1248" s="7">
        <f>MAR1!$B$7+MAR1!$C$7*COS(2*PI()*$C1248/365)+MAR1!$D$7*SIN(2*PI()*$C1248/365)</f>
        <v/>
      </c>
      <c r="N1248" s="7">
        <f>F1248-K1248</f>
        <v/>
      </c>
      <c r="O1248" s="7">
        <f>G1248-L1248</f>
        <v/>
      </c>
      <c r="P1248" s="7">
        <f>H1248-M1248</f>
        <v/>
      </c>
      <c r="Q1248" s="7">
        <f>IF($I1248=1,(N1248-MAR1!$B$11)/MAR1!$D$11,(N1248-MAR1!$C$11)/MAR1!$E$11)</f>
        <v/>
      </c>
      <c r="R1248" s="7">
        <f>IF($I1248=1,(O1248-MAR1!$B$12)/MAR1!$D$12,(O1248-MAR1!$C$12)/MAR1!$E$12)</f>
        <v/>
      </c>
      <c r="S1248" s="7">
        <f>IF($I1248=1,(P1248-MAR1!$B$13)/MAR1!$D$13,(P1248-MAR1!$C$13)/MAR1!$E$13)</f>
        <v/>
      </c>
      <c r="U1248" s="5" t="n">
        <v>1247</v>
      </c>
      <c r="V1248" s="5" t="n">
        <v>0.483171</v>
      </c>
      <c r="W1248" s="5" t="n">
        <v>0.909999</v>
      </c>
      <c r="X1248" s="5" t="n">
        <v>0.041239</v>
      </c>
      <c r="Y1248" s="5" t="n">
        <v>0.014728</v>
      </c>
      <c r="Z1248" s="5" t="n">
        <v>0.836489</v>
      </c>
    </row>
    <row r="1249">
      <c r="A1249" s="5" t="n">
        <v>1248</v>
      </c>
      <c r="B1249" s="5" t="n">
        <v>4</v>
      </c>
      <c r="C1249" s="5" t="n">
        <v>153</v>
      </c>
      <c r="D1249" s="5" t="n">
        <v>6</v>
      </c>
      <c r="E1249" s="5" t="n">
        <v>3.1</v>
      </c>
      <c r="F1249" s="5" t="n">
        <v>34.4</v>
      </c>
      <c r="G1249" s="5" t="n">
        <v>25.5</v>
      </c>
      <c r="H1249" s="5" t="n">
        <v>12.09</v>
      </c>
      <c r="I1249" s="6">
        <f>IF(E1249&gt;=Markov!$B$3,1,0)</f>
        <v/>
      </c>
      <c r="J1249" s="6">
        <f>I1248</f>
        <v/>
      </c>
      <c r="K1249" s="7">
        <f>MAR1!$B$5+MAR1!$C$5*COS(2*PI()*$C1249/365)+MAR1!$D$5*SIN(2*PI()*$C1249/365)</f>
        <v/>
      </c>
      <c r="L1249" s="7">
        <f>MAR1!$B$6+MAR1!$C$6*COS(2*PI()*$C1249/365)+MAR1!$D$6*SIN(2*PI()*$C1249/365)</f>
        <v/>
      </c>
      <c r="M1249" s="7">
        <f>MAR1!$B$7+MAR1!$C$7*COS(2*PI()*$C1249/365)+MAR1!$D$7*SIN(2*PI()*$C1249/365)</f>
        <v/>
      </c>
      <c r="N1249" s="7">
        <f>F1249-K1249</f>
        <v/>
      </c>
      <c r="O1249" s="7">
        <f>G1249-L1249</f>
        <v/>
      </c>
      <c r="P1249" s="7">
        <f>H1249-M1249</f>
        <v/>
      </c>
      <c r="Q1249" s="7">
        <f>IF($I1249=1,(N1249-MAR1!$B$11)/MAR1!$D$11,(N1249-MAR1!$C$11)/MAR1!$E$11)</f>
        <v/>
      </c>
      <c r="R1249" s="7">
        <f>IF($I1249=1,(O1249-MAR1!$B$12)/MAR1!$D$12,(O1249-MAR1!$C$12)/MAR1!$E$12)</f>
        <v/>
      </c>
      <c r="S1249" s="7">
        <f>IF($I1249=1,(P1249-MAR1!$B$13)/MAR1!$D$13,(P1249-MAR1!$C$13)/MAR1!$E$13)</f>
        <v/>
      </c>
      <c r="U1249" s="5" t="n">
        <v>1248</v>
      </c>
      <c r="V1249" s="5" t="n">
        <v>0.693357</v>
      </c>
      <c r="W1249" s="5" t="n">
        <v>0.150905</v>
      </c>
      <c r="X1249" s="5" t="n">
        <v>0.365083</v>
      </c>
      <c r="Y1249" s="5" t="n">
        <v>0.473191</v>
      </c>
      <c r="Z1249" s="5" t="n">
        <v>0.501396</v>
      </c>
    </row>
    <row r="1250">
      <c r="A1250" s="5" t="n">
        <v>1249</v>
      </c>
      <c r="B1250" s="5" t="n">
        <v>4</v>
      </c>
      <c r="C1250" s="5" t="n">
        <v>154</v>
      </c>
      <c r="D1250" s="5" t="n">
        <v>6</v>
      </c>
      <c r="E1250" s="5" t="n">
        <v>0</v>
      </c>
      <c r="F1250" s="5" t="n">
        <v>39</v>
      </c>
      <c r="G1250" s="5" t="n">
        <v>27.2</v>
      </c>
      <c r="H1250" s="5" t="n">
        <v>27.49</v>
      </c>
      <c r="I1250" s="6">
        <f>IF(E1250&gt;=Markov!$B$3,1,0)</f>
        <v/>
      </c>
      <c r="J1250" s="6">
        <f>I1249</f>
        <v/>
      </c>
      <c r="K1250" s="7">
        <f>MAR1!$B$5+MAR1!$C$5*COS(2*PI()*$C1250/365)+MAR1!$D$5*SIN(2*PI()*$C1250/365)</f>
        <v/>
      </c>
      <c r="L1250" s="7">
        <f>MAR1!$B$6+MAR1!$C$6*COS(2*PI()*$C1250/365)+MAR1!$D$6*SIN(2*PI()*$C1250/365)</f>
        <v/>
      </c>
      <c r="M1250" s="7">
        <f>MAR1!$B$7+MAR1!$C$7*COS(2*PI()*$C1250/365)+MAR1!$D$7*SIN(2*PI()*$C1250/365)</f>
        <v/>
      </c>
      <c r="N1250" s="7">
        <f>F1250-K1250</f>
        <v/>
      </c>
      <c r="O1250" s="7">
        <f>G1250-L1250</f>
        <v/>
      </c>
      <c r="P1250" s="7">
        <f>H1250-M1250</f>
        <v/>
      </c>
      <c r="Q1250" s="7">
        <f>IF($I1250=1,(N1250-MAR1!$B$11)/MAR1!$D$11,(N1250-MAR1!$C$11)/MAR1!$E$11)</f>
        <v/>
      </c>
      <c r="R1250" s="7">
        <f>IF($I1250=1,(O1250-MAR1!$B$12)/MAR1!$D$12,(O1250-MAR1!$C$12)/MAR1!$E$12)</f>
        <v/>
      </c>
      <c r="S1250" s="7">
        <f>IF($I1250=1,(P1250-MAR1!$B$13)/MAR1!$D$13,(P1250-MAR1!$C$13)/MAR1!$E$13)</f>
        <v/>
      </c>
      <c r="U1250" s="5" t="n">
        <v>1249</v>
      </c>
      <c r="V1250" s="5" t="n">
        <v>0.82267</v>
      </c>
      <c r="W1250" s="5" t="n">
        <v>0.619308</v>
      </c>
      <c r="X1250" s="5" t="n">
        <v>0.385452</v>
      </c>
      <c r="Y1250" s="5" t="n">
        <v>0.768417</v>
      </c>
      <c r="Z1250" s="5" t="n">
        <v>0.80263</v>
      </c>
    </row>
    <row r="1251">
      <c r="A1251" s="5" t="n">
        <v>1250</v>
      </c>
      <c r="B1251" s="5" t="n">
        <v>4</v>
      </c>
      <c r="C1251" s="5" t="n">
        <v>155</v>
      </c>
      <c r="D1251" s="5" t="n">
        <v>6</v>
      </c>
      <c r="E1251" s="5" t="n">
        <v>0</v>
      </c>
      <c r="F1251" s="5" t="n">
        <v>38.8</v>
      </c>
      <c r="G1251" s="5" t="n">
        <v>28.1</v>
      </c>
      <c r="H1251" s="5" t="n">
        <v>21.8</v>
      </c>
      <c r="I1251" s="6">
        <f>IF(E1251&gt;=Markov!$B$3,1,0)</f>
        <v/>
      </c>
      <c r="J1251" s="6">
        <f>I1250</f>
        <v/>
      </c>
      <c r="K1251" s="7">
        <f>MAR1!$B$5+MAR1!$C$5*COS(2*PI()*$C1251/365)+MAR1!$D$5*SIN(2*PI()*$C1251/365)</f>
        <v/>
      </c>
      <c r="L1251" s="7">
        <f>MAR1!$B$6+MAR1!$C$6*COS(2*PI()*$C1251/365)+MAR1!$D$6*SIN(2*PI()*$C1251/365)</f>
        <v/>
      </c>
      <c r="M1251" s="7">
        <f>MAR1!$B$7+MAR1!$C$7*COS(2*PI()*$C1251/365)+MAR1!$D$7*SIN(2*PI()*$C1251/365)</f>
        <v/>
      </c>
      <c r="N1251" s="7">
        <f>F1251-K1251</f>
        <v/>
      </c>
      <c r="O1251" s="7">
        <f>G1251-L1251</f>
        <v/>
      </c>
      <c r="P1251" s="7">
        <f>H1251-M1251</f>
        <v/>
      </c>
      <c r="Q1251" s="7">
        <f>IF($I1251=1,(N1251-MAR1!$B$11)/MAR1!$D$11,(N1251-MAR1!$C$11)/MAR1!$E$11)</f>
        <v/>
      </c>
      <c r="R1251" s="7">
        <f>IF($I1251=1,(O1251-MAR1!$B$12)/MAR1!$D$12,(O1251-MAR1!$C$12)/MAR1!$E$12)</f>
        <v/>
      </c>
      <c r="S1251" s="7">
        <f>IF($I1251=1,(P1251-MAR1!$B$13)/MAR1!$D$13,(P1251-MAR1!$C$13)/MAR1!$E$13)</f>
        <v/>
      </c>
      <c r="U1251" s="5" t="n">
        <v>1250</v>
      </c>
      <c r="V1251" s="5" t="n">
        <v>0.553917</v>
      </c>
      <c r="W1251" s="5" t="n">
        <v>0.588619</v>
      </c>
      <c r="X1251" s="5" t="n">
        <v>0.883149</v>
      </c>
      <c r="Y1251" s="5" t="n">
        <v>0.846496</v>
      </c>
      <c r="Z1251" s="5" t="n">
        <v>0.041164</v>
      </c>
    </row>
    <row r="1252">
      <c r="A1252" s="5" t="n">
        <v>1251</v>
      </c>
      <c r="B1252" s="5" t="n">
        <v>4</v>
      </c>
      <c r="C1252" s="5" t="n">
        <v>156</v>
      </c>
      <c r="D1252" s="5" t="n">
        <v>6</v>
      </c>
      <c r="E1252" s="5" t="n">
        <v>19</v>
      </c>
      <c r="F1252" s="5" t="n">
        <v>33.9</v>
      </c>
      <c r="G1252" s="5" t="n">
        <v>28</v>
      </c>
      <c r="H1252" s="5" t="n">
        <v>18.95</v>
      </c>
      <c r="I1252" s="6">
        <f>IF(E1252&gt;=Markov!$B$3,1,0)</f>
        <v/>
      </c>
      <c r="J1252" s="6">
        <f>I1251</f>
        <v/>
      </c>
      <c r="K1252" s="7">
        <f>MAR1!$B$5+MAR1!$C$5*COS(2*PI()*$C1252/365)+MAR1!$D$5*SIN(2*PI()*$C1252/365)</f>
        <v/>
      </c>
      <c r="L1252" s="7">
        <f>MAR1!$B$6+MAR1!$C$6*COS(2*PI()*$C1252/365)+MAR1!$D$6*SIN(2*PI()*$C1252/365)</f>
        <v/>
      </c>
      <c r="M1252" s="7">
        <f>MAR1!$B$7+MAR1!$C$7*COS(2*PI()*$C1252/365)+MAR1!$D$7*SIN(2*PI()*$C1252/365)</f>
        <v/>
      </c>
      <c r="N1252" s="7">
        <f>F1252-K1252</f>
        <v/>
      </c>
      <c r="O1252" s="7">
        <f>G1252-L1252</f>
        <v/>
      </c>
      <c r="P1252" s="7">
        <f>H1252-M1252</f>
        <v/>
      </c>
      <c r="Q1252" s="7">
        <f>IF($I1252=1,(N1252-MAR1!$B$11)/MAR1!$D$11,(N1252-MAR1!$C$11)/MAR1!$E$11)</f>
        <v/>
      </c>
      <c r="R1252" s="7">
        <f>IF($I1252=1,(O1252-MAR1!$B$12)/MAR1!$D$12,(O1252-MAR1!$C$12)/MAR1!$E$12)</f>
        <v/>
      </c>
      <c r="S1252" s="7">
        <f>IF($I1252=1,(P1252-MAR1!$B$13)/MAR1!$D$13,(P1252-MAR1!$C$13)/MAR1!$E$13)</f>
        <v/>
      </c>
      <c r="U1252" s="5" t="n">
        <v>1251</v>
      </c>
      <c r="V1252" s="5" t="n">
        <v>0.695487</v>
      </c>
      <c r="W1252" s="5" t="n">
        <v>0.49944</v>
      </c>
      <c r="X1252" s="5" t="n">
        <v>0.198431</v>
      </c>
      <c r="Y1252" s="5" t="n">
        <v>0.201342</v>
      </c>
      <c r="Z1252" s="5" t="n">
        <v>0.097343</v>
      </c>
    </row>
    <row r="1253">
      <c r="A1253" s="5" t="n">
        <v>1252</v>
      </c>
      <c r="B1253" s="5" t="n">
        <v>4</v>
      </c>
      <c r="C1253" s="5" t="n">
        <v>157</v>
      </c>
      <c r="D1253" s="5" t="n">
        <v>6</v>
      </c>
      <c r="E1253" s="5" t="n">
        <v>0</v>
      </c>
      <c r="F1253" s="5" t="n">
        <v>36.5</v>
      </c>
      <c r="G1253" s="5" t="n">
        <v>27.5</v>
      </c>
      <c r="H1253" s="5" t="n">
        <v>20.77</v>
      </c>
      <c r="I1253" s="6">
        <f>IF(E1253&gt;=Markov!$B$3,1,0)</f>
        <v/>
      </c>
      <c r="J1253" s="6">
        <f>I1252</f>
        <v/>
      </c>
      <c r="K1253" s="7">
        <f>MAR1!$B$5+MAR1!$C$5*COS(2*PI()*$C1253/365)+MAR1!$D$5*SIN(2*PI()*$C1253/365)</f>
        <v/>
      </c>
      <c r="L1253" s="7">
        <f>MAR1!$B$6+MAR1!$C$6*COS(2*PI()*$C1253/365)+MAR1!$D$6*SIN(2*PI()*$C1253/365)</f>
        <v/>
      </c>
      <c r="M1253" s="7">
        <f>MAR1!$B$7+MAR1!$C$7*COS(2*PI()*$C1253/365)+MAR1!$D$7*SIN(2*PI()*$C1253/365)</f>
        <v/>
      </c>
      <c r="N1253" s="7">
        <f>F1253-K1253</f>
        <v/>
      </c>
      <c r="O1253" s="7">
        <f>G1253-L1253</f>
        <v/>
      </c>
      <c r="P1253" s="7">
        <f>H1253-M1253</f>
        <v/>
      </c>
      <c r="Q1253" s="7">
        <f>IF($I1253=1,(N1253-MAR1!$B$11)/MAR1!$D$11,(N1253-MAR1!$C$11)/MAR1!$E$11)</f>
        <v/>
      </c>
      <c r="R1253" s="7">
        <f>IF($I1253=1,(O1253-MAR1!$B$12)/MAR1!$D$12,(O1253-MAR1!$C$12)/MAR1!$E$12)</f>
        <v/>
      </c>
      <c r="S1253" s="7">
        <f>IF($I1253=1,(P1253-MAR1!$B$13)/MAR1!$D$13,(P1253-MAR1!$C$13)/MAR1!$E$13)</f>
        <v/>
      </c>
      <c r="U1253" s="5" t="n">
        <v>1252</v>
      </c>
      <c r="V1253" s="5" t="n">
        <v>0.07543800000000001</v>
      </c>
      <c r="W1253" s="5" t="n">
        <v>0.977967</v>
      </c>
      <c r="X1253" s="5" t="n">
        <v>0.75731</v>
      </c>
      <c r="Y1253" s="5" t="n">
        <v>0.411096</v>
      </c>
      <c r="Z1253" s="5" t="n">
        <v>0.333519</v>
      </c>
    </row>
    <row r="1254">
      <c r="A1254" s="5" t="n">
        <v>1253</v>
      </c>
      <c r="B1254" s="5" t="n">
        <v>4</v>
      </c>
      <c r="C1254" s="5" t="n">
        <v>158</v>
      </c>
      <c r="D1254" s="5" t="n">
        <v>6</v>
      </c>
      <c r="E1254" s="5" t="n">
        <v>24.6</v>
      </c>
      <c r="F1254" s="5" t="n">
        <v>33.9</v>
      </c>
      <c r="G1254" s="5" t="n">
        <v>25.3</v>
      </c>
      <c r="H1254" s="5" t="n">
        <v>16.1</v>
      </c>
      <c r="I1254" s="6">
        <f>IF(E1254&gt;=Markov!$B$3,1,0)</f>
        <v/>
      </c>
      <c r="J1254" s="6">
        <f>I1253</f>
        <v/>
      </c>
      <c r="K1254" s="7">
        <f>MAR1!$B$5+MAR1!$C$5*COS(2*PI()*$C1254/365)+MAR1!$D$5*SIN(2*PI()*$C1254/365)</f>
        <v/>
      </c>
      <c r="L1254" s="7">
        <f>MAR1!$B$6+MAR1!$C$6*COS(2*PI()*$C1254/365)+MAR1!$D$6*SIN(2*PI()*$C1254/365)</f>
        <v/>
      </c>
      <c r="M1254" s="7">
        <f>MAR1!$B$7+MAR1!$C$7*COS(2*PI()*$C1254/365)+MAR1!$D$7*SIN(2*PI()*$C1254/365)</f>
        <v/>
      </c>
      <c r="N1254" s="7">
        <f>F1254-K1254</f>
        <v/>
      </c>
      <c r="O1254" s="7">
        <f>G1254-L1254</f>
        <v/>
      </c>
      <c r="P1254" s="7">
        <f>H1254-M1254</f>
        <v/>
      </c>
      <c r="Q1254" s="7">
        <f>IF($I1254=1,(N1254-MAR1!$B$11)/MAR1!$D$11,(N1254-MAR1!$C$11)/MAR1!$E$11)</f>
        <v/>
      </c>
      <c r="R1254" s="7">
        <f>IF($I1254=1,(O1254-MAR1!$B$12)/MAR1!$D$12,(O1254-MAR1!$C$12)/MAR1!$E$12)</f>
        <v/>
      </c>
      <c r="S1254" s="7">
        <f>IF($I1254=1,(P1254-MAR1!$B$13)/MAR1!$D$13,(P1254-MAR1!$C$13)/MAR1!$E$13)</f>
        <v/>
      </c>
      <c r="U1254" s="5" t="n">
        <v>1253</v>
      </c>
      <c r="V1254" s="5" t="n">
        <v>0.913458</v>
      </c>
      <c r="W1254" s="5" t="n">
        <v>0.244233</v>
      </c>
      <c r="X1254" s="5" t="n">
        <v>0.005515</v>
      </c>
      <c r="Y1254" s="5" t="n">
        <v>0.967171</v>
      </c>
      <c r="Z1254" s="5" t="n">
        <v>0.277542</v>
      </c>
    </row>
    <row r="1255">
      <c r="A1255" s="5" t="n">
        <v>1254</v>
      </c>
      <c r="B1255" s="5" t="n">
        <v>4</v>
      </c>
      <c r="C1255" s="5" t="n">
        <v>159</v>
      </c>
      <c r="D1255" s="5" t="n">
        <v>6</v>
      </c>
      <c r="E1255" s="5" t="n">
        <v>15.1</v>
      </c>
      <c r="F1255" s="5" t="n">
        <v>34.2</v>
      </c>
      <c r="G1255" s="5" t="n">
        <v>26.1</v>
      </c>
      <c r="H1255" s="5" t="n">
        <v>24.47</v>
      </c>
      <c r="I1255" s="6">
        <f>IF(E1255&gt;=Markov!$B$3,1,0)</f>
        <v/>
      </c>
      <c r="J1255" s="6">
        <f>I1254</f>
        <v/>
      </c>
      <c r="K1255" s="7">
        <f>MAR1!$B$5+MAR1!$C$5*COS(2*PI()*$C1255/365)+MAR1!$D$5*SIN(2*PI()*$C1255/365)</f>
        <v/>
      </c>
      <c r="L1255" s="7">
        <f>MAR1!$B$6+MAR1!$C$6*COS(2*PI()*$C1255/365)+MAR1!$D$6*SIN(2*PI()*$C1255/365)</f>
        <v/>
      </c>
      <c r="M1255" s="7">
        <f>MAR1!$B$7+MAR1!$C$7*COS(2*PI()*$C1255/365)+MAR1!$D$7*SIN(2*PI()*$C1255/365)</f>
        <v/>
      </c>
      <c r="N1255" s="7">
        <f>F1255-K1255</f>
        <v/>
      </c>
      <c r="O1255" s="7">
        <f>G1255-L1255</f>
        <v/>
      </c>
      <c r="P1255" s="7">
        <f>H1255-M1255</f>
        <v/>
      </c>
      <c r="Q1255" s="7">
        <f>IF($I1255=1,(N1255-MAR1!$B$11)/MAR1!$D$11,(N1255-MAR1!$C$11)/MAR1!$E$11)</f>
        <v/>
      </c>
      <c r="R1255" s="7">
        <f>IF($I1255=1,(O1255-MAR1!$B$12)/MAR1!$D$12,(O1255-MAR1!$C$12)/MAR1!$E$12)</f>
        <v/>
      </c>
      <c r="S1255" s="7">
        <f>IF($I1255=1,(P1255-MAR1!$B$13)/MAR1!$D$13,(P1255-MAR1!$C$13)/MAR1!$E$13)</f>
        <v/>
      </c>
      <c r="U1255" s="5" t="n">
        <v>1254</v>
      </c>
      <c r="V1255" s="5" t="n">
        <v>0.240398</v>
      </c>
      <c r="W1255" s="5" t="n">
        <v>0.882987</v>
      </c>
      <c r="X1255" s="5" t="n">
        <v>0.662006</v>
      </c>
      <c r="Y1255" s="5" t="n">
        <v>0.624543</v>
      </c>
      <c r="Z1255" s="5" t="n">
        <v>0.33234</v>
      </c>
    </row>
    <row r="1256">
      <c r="A1256" s="5" t="n">
        <v>1255</v>
      </c>
      <c r="B1256" s="5" t="n">
        <v>4</v>
      </c>
      <c r="C1256" s="5" t="n">
        <v>160</v>
      </c>
      <c r="D1256" s="5" t="n">
        <v>6</v>
      </c>
      <c r="E1256" s="5" t="n">
        <v>0</v>
      </c>
      <c r="F1256" s="5" t="n">
        <v>35.5</v>
      </c>
      <c r="G1256" s="5" t="n">
        <v>25.6</v>
      </c>
      <c r="H1256" s="5" t="n">
        <v>20</v>
      </c>
      <c r="I1256" s="6">
        <f>IF(E1256&gt;=Markov!$B$3,1,0)</f>
        <v/>
      </c>
      <c r="J1256" s="6">
        <f>I1255</f>
        <v/>
      </c>
      <c r="K1256" s="7">
        <f>MAR1!$B$5+MAR1!$C$5*COS(2*PI()*$C1256/365)+MAR1!$D$5*SIN(2*PI()*$C1256/365)</f>
        <v/>
      </c>
      <c r="L1256" s="7">
        <f>MAR1!$B$6+MAR1!$C$6*COS(2*PI()*$C1256/365)+MAR1!$D$6*SIN(2*PI()*$C1256/365)</f>
        <v/>
      </c>
      <c r="M1256" s="7">
        <f>MAR1!$B$7+MAR1!$C$7*COS(2*PI()*$C1256/365)+MAR1!$D$7*SIN(2*PI()*$C1256/365)</f>
        <v/>
      </c>
      <c r="N1256" s="7">
        <f>F1256-K1256</f>
        <v/>
      </c>
      <c r="O1256" s="7">
        <f>G1256-L1256</f>
        <v/>
      </c>
      <c r="P1256" s="7">
        <f>H1256-M1256</f>
        <v/>
      </c>
      <c r="Q1256" s="7">
        <f>IF($I1256=1,(N1256-MAR1!$B$11)/MAR1!$D$11,(N1256-MAR1!$C$11)/MAR1!$E$11)</f>
        <v/>
      </c>
      <c r="R1256" s="7">
        <f>IF($I1256=1,(O1256-MAR1!$B$12)/MAR1!$D$12,(O1256-MAR1!$C$12)/MAR1!$E$12)</f>
        <v/>
      </c>
      <c r="S1256" s="7">
        <f>IF($I1256=1,(P1256-MAR1!$B$13)/MAR1!$D$13,(P1256-MAR1!$C$13)/MAR1!$E$13)</f>
        <v/>
      </c>
      <c r="U1256" s="5" t="n">
        <v>1255</v>
      </c>
      <c r="V1256" s="5" t="n">
        <v>0.714179</v>
      </c>
      <c r="W1256" s="5" t="n">
        <v>0.143623</v>
      </c>
      <c r="X1256" s="5" t="n">
        <v>0.314584</v>
      </c>
      <c r="Y1256" s="5" t="n">
        <v>0.975012</v>
      </c>
      <c r="Z1256" s="5" t="n">
        <v>0.051465</v>
      </c>
    </row>
    <row r="1257">
      <c r="A1257" s="5" t="n">
        <v>1256</v>
      </c>
      <c r="B1257" s="5" t="n">
        <v>4</v>
      </c>
      <c r="C1257" s="5" t="n">
        <v>161</v>
      </c>
      <c r="D1257" s="5" t="n">
        <v>6</v>
      </c>
      <c r="E1257" s="5" t="n">
        <v>0</v>
      </c>
      <c r="F1257" s="5" t="n">
        <v>36.2</v>
      </c>
      <c r="G1257" s="5" t="n">
        <v>25.5</v>
      </c>
      <c r="H1257" s="5" t="n">
        <v>19.43</v>
      </c>
      <c r="I1257" s="6">
        <f>IF(E1257&gt;=Markov!$B$3,1,0)</f>
        <v/>
      </c>
      <c r="J1257" s="6">
        <f>I1256</f>
        <v/>
      </c>
      <c r="K1257" s="7">
        <f>MAR1!$B$5+MAR1!$C$5*COS(2*PI()*$C1257/365)+MAR1!$D$5*SIN(2*PI()*$C1257/365)</f>
        <v/>
      </c>
      <c r="L1257" s="7">
        <f>MAR1!$B$6+MAR1!$C$6*COS(2*PI()*$C1257/365)+MAR1!$D$6*SIN(2*PI()*$C1257/365)</f>
        <v/>
      </c>
      <c r="M1257" s="7">
        <f>MAR1!$B$7+MAR1!$C$7*COS(2*PI()*$C1257/365)+MAR1!$D$7*SIN(2*PI()*$C1257/365)</f>
        <v/>
      </c>
      <c r="N1257" s="7">
        <f>F1257-K1257</f>
        <v/>
      </c>
      <c r="O1257" s="7">
        <f>G1257-L1257</f>
        <v/>
      </c>
      <c r="P1257" s="7">
        <f>H1257-M1257</f>
        <v/>
      </c>
      <c r="Q1257" s="7">
        <f>IF($I1257=1,(N1257-MAR1!$B$11)/MAR1!$D$11,(N1257-MAR1!$C$11)/MAR1!$E$11)</f>
        <v/>
      </c>
      <c r="R1257" s="7">
        <f>IF($I1257=1,(O1257-MAR1!$B$12)/MAR1!$D$12,(O1257-MAR1!$C$12)/MAR1!$E$12)</f>
        <v/>
      </c>
      <c r="S1257" s="7">
        <f>IF($I1257=1,(P1257-MAR1!$B$13)/MAR1!$D$13,(P1257-MAR1!$C$13)/MAR1!$E$13)</f>
        <v/>
      </c>
      <c r="U1257" s="5" t="n">
        <v>1256</v>
      </c>
      <c r="V1257" s="5" t="n">
        <v>0.942287</v>
      </c>
      <c r="W1257" s="5" t="n">
        <v>0.463775</v>
      </c>
      <c r="X1257" s="5" t="n">
        <v>0.858228</v>
      </c>
      <c r="Y1257" s="5" t="n">
        <v>0.85456</v>
      </c>
      <c r="Z1257" s="5" t="n">
        <v>0.634901</v>
      </c>
    </row>
    <row r="1258">
      <c r="A1258" s="5" t="n">
        <v>1257</v>
      </c>
      <c r="B1258" s="5" t="n">
        <v>4</v>
      </c>
      <c r="C1258" s="5" t="n">
        <v>162</v>
      </c>
      <c r="D1258" s="5" t="n">
        <v>6</v>
      </c>
      <c r="E1258" s="5" t="n">
        <v>0</v>
      </c>
      <c r="F1258" s="5" t="n">
        <v>33.1</v>
      </c>
      <c r="G1258" s="5" t="n">
        <v>26.6</v>
      </c>
      <c r="H1258" s="5" t="n">
        <v>21.3</v>
      </c>
      <c r="I1258" s="6">
        <f>IF(E1258&gt;=Markov!$B$3,1,0)</f>
        <v/>
      </c>
      <c r="J1258" s="6">
        <f>I1257</f>
        <v/>
      </c>
      <c r="K1258" s="7">
        <f>MAR1!$B$5+MAR1!$C$5*COS(2*PI()*$C1258/365)+MAR1!$D$5*SIN(2*PI()*$C1258/365)</f>
        <v/>
      </c>
      <c r="L1258" s="7">
        <f>MAR1!$B$6+MAR1!$C$6*COS(2*PI()*$C1258/365)+MAR1!$D$6*SIN(2*PI()*$C1258/365)</f>
        <v/>
      </c>
      <c r="M1258" s="7">
        <f>MAR1!$B$7+MAR1!$C$7*COS(2*PI()*$C1258/365)+MAR1!$D$7*SIN(2*PI()*$C1258/365)</f>
        <v/>
      </c>
      <c r="N1258" s="7">
        <f>F1258-K1258</f>
        <v/>
      </c>
      <c r="O1258" s="7">
        <f>G1258-L1258</f>
        <v/>
      </c>
      <c r="P1258" s="7">
        <f>H1258-M1258</f>
        <v/>
      </c>
      <c r="Q1258" s="7">
        <f>IF($I1258=1,(N1258-MAR1!$B$11)/MAR1!$D$11,(N1258-MAR1!$C$11)/MAR1!$E$11)</f>
        <v/>
      </c>
      <c r="R1258" s="7">
        <f>IF($I1258=1,(O1258-MAR1!$B$12)/MAR1!$D$12,(O1258-MAR1!$C$12)/MAR1!$E$12)</f>
        <v/>
      </c>
      <c r="S1258" s="7">
        <f>IF($I1258=1,(P1258-MAR1!$B$13)/MAR1!$D$13,(P1258-MAR1!$C$13)/MAR1!$E$13)</f>
        <v/>
      </c>
      <c r="U1258" s="5" t="n">
        <v>1257</v>
      </c>
      <c r="V1258" s="5" t="n">
        <v>0.628688</v>
      </c>
      <c r="W1258" s="5" t="n">
        <v>0.191652</v>
      </c>
      <c r="X1258" s="5" t="n">
        <v>0.51347</v>
      </c>
      <c r="Y1258" s="5" t="n">
        <v>0.990717</v>
      </c>
      <c r="Z1258" s="5" t="n">
        <v>0.021739</v>
      </c>
    </row>
    <row r="1259">
      <c r="A1259" s="5" t="n">
        <v>1258</v>
      </c>
      <c r="B1259" s="5" t="n">
        <v>4</v>
      </c>
      <c r="C1259" s="5" t="n">
        <v>163</v>
      </c>
      <c r="D1259" s="5" t="n">
        <v>6</v>
      </c>
      <c r="E1259" s="5" t="n">
        <v>0</v>
      </c>
      <c r="F1259" s="5" t="n">
        <v>36.5</v>
      </c>
      <c r="G1259" s="5" t="n">
        <v>26.8</v>
      </c>
      <c r="H1259" s="5" t="n">
        <v>24.53</v>
      </c>
      <c r="I1259" s="6">
        <f>IF(E1259&gt;=Markov!$B$3,1,0)</f>
        <v/>
      </c>
      <c r="J1259" s="6">
        <f>I1258</f>
        <v/>
      </c>
      <c r="K1259" s="7">
        <f>MAR1!$B$5+MAR1!$C$5*COS(2*PI()*$C1259/365)+MAR1!$D$5*SIN(2*PI()*$C1259/365)</f>
        <v/>
      </c>
      <c r="L1259" s="7">
        <f>MAR1!$B$6+MAR1!$C$6*COS(2*PI()*$C1259/365)+MAR1!$D$6*SIN(2*PI()*$C1259/365)</f>
        <v/>
      </c>
      <c r="M1259" s="7">
        <f>MAR1!$B$7+MAR1!$C$7*COS(2*PI()*$C1259/365)+MAR1!$D$7*SIN(2*PI()*$C1259/365)</f>
        <v/>
      </c>
      <c r="N1259" s="7">
        <f>F1259-K1259</f>
        <v/>
      </c>
      <c r="O1259" s="7">
        <f>G1259-L1259</f>
        <v/>
      </c>
      <c r="P1259" s="7">
        <f>H1259-M1259</f>
        <v/>
      </c>
      <c r="Q1259" s="7">
        <f>IF($I1259=1,(N1259-MAR1!$B$11)/MAR1!$D$11,(N1259-MAR1!$C$11)/MAR1!$E$11)</f>
        <v/>
      </c>
      <c r="R1259" s="7">
        <f>IF($I1259=1,(O1259-MAR1!$B$12)/MAR1!$D$12,(O1259-MAR1!$C$12)/MAR1!$E$12)</f>
        <v/>
      </c>
      <c r="S1259" s="7">
        <f>IF($I1259=1,(P1259-MAR1!$B$13)/MAR1!$D$13,(P1259-MAR1!$C$13)/MAR1!$E$13)</f>
        <v/>
      </c>
      <c r="U1259" s="5" t="n">
        <v>1258</v>
      </c>
      <c r="V1259" s="5" t="n">
        <v>0.697917</v>
      </c>
      <c r="W1259" s="5" t="n">
        <v>0.158899</v>
      </c>
      <c r="X1259" s="5" t="n">
        <v>0.807859</v>
      </c>
      <c r="Y1259" s="5" t="n">
        <v>0.369071</v>
      </c>
      <c r="Z1259" s="5" t="n">
        <v>0.11871</v>
      </c>
    </row>
    <row r="1260">
      <c r="A1260" s="5" t="n">
        <v>1259</v>
      </c>
      <c r="B1260" s="5" t="n">
        <v>4</v>
      </c>
      <c r="C1260" s="5" t="n">
        <v>164</v>
      </c>
      <c r="D1260" s="5" t="n">
        <v>6</v>
      </c>
      <c r="E1260" s="5" t="n">
        <v>0</v>
      </c>
      <c r="F1260" s="5" t="n">
        <v>37.1</v>
      </c>
      <c r="G1260" s="5" t="n">
        <v>26.7</v>
      </c>
      <c r="H1260" s="5" t="n">
        <v>24.44</v>
      </c>
      <c r="I1260" s="6">
        <f>IF(E1260&gt;=Markov!$B$3,1,0)</f>
        <v/>
      </c>
      <c r="J1260" s="6">
        <f>I1259</f>
        <v/>
      </c>
      <c r="K1260" s="7">
        <f>MAR1!$B$5+MAR1!$C$5*COS(2*PI()*$C1260/365)+MAR1!$D$5*SIN(2*PI()*$C1260/365)</f>
        <v/>
      </c>
      <c r="L1260" s="7">
        <f>MAR1!$B$6+MAR1!$C$6*COS(2*PI()*$C1260/365)+MAR1!$D$6*SIN(2*PI()*$C1260/365)</f>
        <v/>
      </c>
      <c r="M1260" s="7">
        <f>MAR1!$B$7+MAR1!$C$7*COS(2*PI()*$C1260/365)+MAR1!$D$7*SIN(2*PI()*$C1260/365)</f>
        <v/>
      </c>
      <c r="N1260" s="7">
        <f>F1260-K1260</f>
        <v/>
      </c>
      <c r="O1260" s="7">
        <f>G1260-L1260</f>
        <v/>
      </c>
      <c r="P1260" s="7">
        <f>H1260-M1260</f>
        <v/>
      </c>
      <c r="Q1260" s="7">
        <f>IF($I1260=1,(N1260-MAR1!$B$11)/MAR1!$D$11,(N1260-MAR1!$C$11)/MAR1!$E$11)</f>
        <v/>
      </c>
      <c r="R1260" s="7">
        <f>IF($I1260=1,(O1260-MAR1!$B$12)/MAR1!$D$12,(O1260-MAR1!$C$12)/MAR1!$E$12)</f>
        <v/>
      </c>
      <c r="S1260" s="7">
        <f>IF($I1260=1,(P1260-MAR1!$B$13)/MAR1!$D$13,(P1260-MAR1!$C$13)/MAR1!$E$13)</f>
        <v/>
      </c>
      <c r="U1260" s="5" t="n">
        <v>1259</v>
      </c>
      <c r="V1260" s="5" t="n">
        <v>0.739452</v>
      </c>
      <c r="W1260" s="5" t="n">
        <v>0.697398</v>
      </c>
      <c r="X1260" s="5" t="n">
        <v>0.17563</v>
      </c>
      <c r="Y1260" s="5" t="n">
        <v>0.74647</v>
      </c>
      <c r="Z1260" s="5" t="n">
        <v>0.838638</v>
      </c>
    </row>
    <row r="1261">
      <c r="A1261" s="5" t="n">
        <v>1260</v>
      </c>
      <c r="B1261" s="5" t="n">
        <v>4</v>
      </c>
      <c r="C1261" s="5" t="n">
        <v>165</v>
      </c>
      <c r="D1261" s="5" t="n">
        <v>6</v>
      </c>
      <c r="E1261" s="5" t="n">
        <v>2.2</v>
      </c>
      <c r="F1261" s="5" t="n">
        <v>33.7</v>
      </c>
      <c r="G1261" s="5" t="n">
        <v>25.9</v>
      </c>
      <c r="H1261" s="5" t="n">
        <v>18.97</v>
      </c>
      <c r="I1261" s="6">
        <f>IF(E1261&gt;=Markov!$B$3,1,0)</f>
        <v/>
      </c>
      <c r="J1261" s="6">
        <f>I1260</f>
        <v/>
      </c>
      <c r="K1261" s="7">
        <f>MAR1!$B$5+MAR1!$C$5*COS(2*PI()*$C1261/365)+MAR1!$D$5*SIN(2*PI()*$C1261/365)</f>
        <v/>
      </c>
      <c r="L1261" s="7">
        <f>MAR1!$B$6+MAR1!$C$6*COS(2*PI()*$C1261/365)+MAR1!$D$6*SIN(2*PI()*$C1261/365)</f>
        <v/>
      </c>
      <c r="M1261" s="7">
        <f>MAR1!$B$7+MAR1!$C$7*COS(2*PI()*$C1261/365)+MAR1!$D$7*SIN(2*PI()*$C1261/365)</f>
        <v/>
      </c>
      <c r="N1261" s="7">
        <f>F1261-K1261</f>
        <v/>
      </c>
      <c r="O1261" s="7">
        <f>G1261-L1261</f>
        <v/>
      </c>
      <c r="P1261" s="7">
        <f>H1261-M1261</f>
        <v/>
      </c>
      <c r="Q1261" s="7">
        <f>IF($I1261=1,(N1261-MAR1!$B$11)/MAR1!$D$11,(N1261-MAR1!$C$11)/MAR1!$E$11)</f>
        <v/>
      </c>
      <c r="R1261" s="7">
        <f>IF($I1261=1,(O1261-MAR1!$B$12)/MAR1!$D$12,(O1261-MAR1!$C$12)/MAR1!$E$12)</f>
        <v/>
      </c>
      <c r="S1261" s="7">
        <f>IF($I1261=1,(P1261-MAR1!$B$13)/MAR1!$D$13,(P1261-MAR1!$C$13)/MAR1!$E$13)</f>
        <v/>
      </c>
      <c r="U1261" s="5" t="n">
        <v>1260</v>
      </c>
      <c r="V1261" s="5" t="n">
        <v>0.903762</v>
      </c>
      <c r="W1261" s="5" t="n">
        <v>0.766216</v>
      </c>
      <c r="X1261" s="5" t="n">
        <v>0.078761</v>
      </c>
      <c r="Y1261" s="5" t="n">
        <v>0.622007</v>
      </c>
      <c r="Z1261" s="5" t="n">
        <v>0.33103</v>
      </c>
    </row>
    <row r="1262">
      <c r="A1262" s="5" t="n">
        <v>1261</v>
      </c>
      <c r="B1262" s="5" t="n">
        <v>4</v>
      </c>
      <c r="C1262" s="5" t="n">
        <v>166</v>
      </c>
      <c r="D1262" s="5" t="n">
        <v>6</v>
      </c>
      <c r="E1262" s="5" t="n">
        <v>1.9</v>
      </c>
      <c r="F1262" s="5" t="n">
        <v>34.9</v>
      </c>
      <c r="G1262" s="5" t="n">
        <v>26.6</v>
      </c>
      <c r="H1262" s="5" t="n">
        <v>14.53</v>
      </c>
      <c r="I1262" s="6">
        <f>IF(E1262&gt;=Markov!$B$3,1,0)</f>
        <v/>
      </c>
      <c r="J1262" s="6">
        <f>I1261</f>
        <v/>
      </c>
      <c r="K1262" s="7">
        <f>MAR1!$B$5+MAR1!$C$5*COS(2*PI()*$C1262/365)+MAR1!$D$5*SIN(2*PI()*$C1262/365)</f>
        <v/>
      </c>
      <c r="L1262" s="7">
        <f>MAR1!$B$6+MAR1!$C$6*COS(2*PI()*$C1262/365)+MAR1!$D$6*SIN(2*PI()*$C1262/365)</f>
        <v/>
      </c>
      <c r="M1262" s="7">
        <f>MAR1!$B$7+MAR1!$C$7*COS(2*PI()*$C1262/365)+MAR1!$D$7*SIN(2*PI()*$C1262/365)</f>
        <v/>
      </c>
      <c r="N1262" s="7">
        <f>F1262-K1262</f>
        <v/>
      </c>
      <c r="O1262" s="7">
        <f>G1262-L1262</f>
        <v/>
      </c>
      <c r="P1262" s="7">
        <f>H1262-M1262</f>
        <v/>
      </c>
      <c r="Q1262" s="7">
        <f>IF($I1262=1,(N1262-MAR1!$B$11)/MAR1!$D$11,(N1262-MAR1!$C$11)/MAR1!$E$11)</f>
        <v/>
      </c>
      <c r="R1262" s="7">
        <f>IF($I1262=1,(O1262-MAR1!$B$12)/MAR1!$D$12,(O1262-MAR1!$C$12)/MAR1!$E$12)</f>
        <v/>
      </c>
      <c r="S1262" s="7">
        <f>IF($I1262=1,(P1262-MAR1!$B$13)/MAR1!$D$13,(P1262-MAR1!$C$13)/MAR1!$E$13)</f>
        <v/>
      </c>
      <c r="U1262" s="5" t="n">
        <v>1261</v>
      </c>
      <c r="V1262" s="5" t="n">
        <v>0.393113</v>
      </c>
      <c r="W1262" s="5" t="n">
        <v>0.540344</v>
      </c>
      <c r="X1262" s="5" t="n">
        <v>0.871493</v>
      </c>
      <c r="Y1262" s="5" t="n">
        <v>0.809153</v>
      </c>
      <c r="Z1262" s="5" t="n">
        <v>0.480763</v>
      </c>
    </row>
    <row r="1263">
      <c r="A1263" s="5" t="n">
        <v>1262</v>
      </c>
      <c r="B1263" s="5" t="n">
        <v>4</v>
      </c>
      <c r="C1263" s="5" t="n">
        <v>167</v>
      </c>
      <c r="D1263" s="5" t="n">
        <v>6</v>
      </c>
      <c r="E1263" s="5" t="n">
        <v>0</v>
      </c>
      <c r="F1263" s="5" t="n">
        <v>35.2</v>
      </c>
      <c r="G1263" s="5" t="n">
        <v>26.3</v>
      </c>
      <c r="H1263" s="5" t="n">
        <v>19.54</v>
      </c>
      <c r="I1263" s="6">
        <f>IF(E1263&gt;=Markov!$B$3,1,0)</f>
        <v/>
      </c>
      <c r="J1263" s="6">
        <f>I1262</f>
        <v/>
      </c>
      <c r="K1263" s="7">
        <f>MAR1!$B$5+MAR1!$C$5*COS(2*PI()*$C1263/365)+MAR1!$D$5*SIN(2*PI()*$C1263/365)</f>
        <v/>
      </c>
      <c r="L1263" s="7">
        <f>MAR1!$B$6+MAR1!$C$6*COS(2*PI()*$C1263/365)+MAR1!$D$6*SIN(2*PI()*$C1263/365)</f>
        <v/>
      </c>
      <c r="M1263" s="7">
        <f>MAR1!$B$7+MAR1!$C$7*COS(2*PI()*$C1263/365)+MAR1!$D$7*SIN(2*PI()*$C1263/365)</f>
        <v/>
      </c>
      <c r="N1263" s="7">
        <f>F1263-K1263</f>
        <v/>
      </c>
      <c r="O1263" s="7">
        <f>G1263-L1263</f>
        <v/>
      </c>
      <c r="P1263" s="7">
        <f>H1263-M1263</f>
        <v/>
      </c>
      <c r="Q1263" s="7">
        <f>IF($I1263=1,(N1263-MAR1!$B$11)/MAR1!$D$11,(N1263-MAR1!$C$11)/MAR1!$E$11)</f>
        <v/>
      </c>
      <c r="R1263" s="7">
        <f>IF($I1263=1,(O1263-MAR1!$B$12)/MAR1!$D$12,(O1263-MAR1!$C$12)/MAR1!$E$12)</f>
        <v/>
      </c>
      <c r="S1263" s="7">
        <f>IF($I1263=1,(P1263-MAR1!$B$13)/MAR1!$D$13,(P1263-MAR1!$C$13)/MAR1!$E$13)</f>
        <v/>
      </c>
      <c r="U1263" s="5" t="n">
        <v>1262</v>
      </c>
      <c r="V1263" s="5" t="n">
        <v>0.135063</v>
      </c>
      <c r="W1263" s="5" t="n">
        <v>0.9708909999999999</v>
      </c>
      <c r="X1263" s="5" t="n">
        <v>0.628942</v>
      </c>
      <c r="Y1263" s="5" t="n">
        <v>0.879227</v>
      </c>
      <c r="Z1263" s="5" t="n">
        <v>0.005436</v>
      </c>
    </row>
    <row r="1264">
      <c r="A1264" s="5" t="n">
        <v>1263</v>
      </c>
      <c r="B1264" s="5" t="n">
        <v>4</v>
      </c>
      <c r="C1264" s="5" t="n">
        <v>168</v>
      </c>
      <c r="D1264" s="5" t="n">
        <v>6</v>
      </c>
      <c r="E1264" s="5" t="n">
        <v>0</v>
      </c>
      <c r="F1264" s="5" t="n">
        <v>35</v>
      </c>
      <c r="G1264" s="5" t="n">
        <v>24.7</v>
      </c>
      <c r="H1264" s="5" t="n">
        <v>22.11</v>
      </c>
      <c r="I1264" s="6">
        <f>IF(E1264&gt;=Markov!$B$3,1,0)</f>
        <v/>
      </c>
      <c r="J1264" s="6">
        <f>I1263</f>
        <v/>
      </c>
      <c r="K1264" s="7">
        <f>MAR1!$B$5+MAR1!$C$5*COS(2*PI()*$C1264/365)+MAR1!$D$5*SIN(2*PI()*$C1264/365)</f>
        <v/>
      </c>
      <c r="L1264" s="7">
        <f>MAR1!$B$6+MAR1!$C$6*COS(2*PI()*$C1264/365)+MAR1!$D$6*SIN(2*PI()*$C1264/365)</f>
        <v/>
      </c>
      <c r="M1264" s="7">
        <f>MAR1!$B$7+MAR1!$C$7*COS(2*PI()*$C1264/365)+MAR1!$D$7*SIN(2*PI()*$C1264/365)</f>
        <v/>
      </c>
      <c r="N1264" s="7">
        <f>F1264-K1264</f>
        <v/>
      </c>
      <c r="O1264" s="7">
        <f>G1264-L1264</f>
        <v/>
      </c>
      <c r="P1264" s="7">
        <f>H1264-M1264</f>
        <v/>
      </c>
      <c r="Q1264" s="7">
        <f>IF($I1264=1,(N1264-MAR1!$B$11)/MAR1!$D$11,(N1264-MAR1!$C$11)/MAR1!$E$11)</f>
        <v/>
      </c>
      <c r="R1264" s="7">
        <f>IF($I1264=1,(O1264-MAR1!$B$12)/MAR1!$D$12,(O1264-MAR1!$C$12)/MAR1!$E$12)</f>
        <v/>
      </c>
      <c r="S1264" s="7">
        <f>IF($I1264=1,(P1264-MAR1!$B$13)/MAR1!$D$13,(P1264-MAR1!$C$13)/MAR1!$E$13)</f>
        <v/>
      </c>
      <c r="U1264" s="5" t="n">
        <v>1263</v>
      </c>
      <c r="V1264" s="5" t="n">
        <v>0.474585</v>
      </c>
      <c r="W1264" s="5" t="n">
        <v>0.599177</v>
      </c>
      <c r="X1264" s="5" t="n">
        <v>0.850274</v>
      </c>
      <c r="Y1264" s="5" t="n">
        <v>0.19055</v>
      </c>
      <c r="Z1264" s="5" t="n">
        <v>0.407801</v>
      </c>
    </row>
    <row r="1265">
      <c r="A1265" s="5" t="n">
        <v>1264</v>
      </c>
      <c r="B1265" s="5" t="n">
        <v>4</v>
      </c>
      <c r="C1265" s="5" t="n">
        <v>169</v>
      </c>
      <c r="D1265" s="5" t="n">
        <v>6</v>
      </c>
      <c r="E1265" s="5" t="n">
        <v>0</v>
      </c>
      <c r="F1265" s="5" t="n">
        <v>33.7</v>
      </c>
      <c r="G1265" s="5" t="n">
        <v>23.9</v>
      </c>
      <c r="H1265" s="5" t="n">
        <v>22.85</v>
      </c>
      <c r="I1265" s="6">
        <f>IF(E1265&gt;=Markov!$B$3,1,0)</f>
        <v/>
      </c>
      <c r="J1265" s="6">
        <f>I1264</f>
        <v/>
      </c>
      <c r="K1265" s="7">
        <f>MAR1!$B$5+MAR1!$C$5*COS(2*PI()*$C1265/365)+MAR1!$D$5*SIN(2*PI()*$C1265/365)</f>
        <v/>
      </c>
      <c r="L1265" s="7">
        <f>MAR1!$B$6+MAR1!$C$6*COS(2*PI()*$C1265/365)+MAR1!$D$6*SIN(2*PI()*$C1265/365)</f>
        <v/>
      </c>
      <c r="M1265" s="7">
        <f>MAR1!$B$7+MAR1!$C$7*COS(2*PI()*$C1265/365)+MAR1!$D$7*SIN(2*PI()*$C1265/365)</f>
        <v/>
      </c>
      <c r="N1265" s="7">
        <f>F1265-K1265</f>
        <v/>
      </c>
      <c r="O1265" s="7">
        <f>G1265-L1265</f>
        <v/>
      </c>
      <c r="P1265" s="7">
        <f>H1265-M1265</f>
        <v/>
      </c>
      <c r="Q1265" s="7">
        <f>IF($I1265=1,(N1265-MAR1!$B$11)/MAR1!$D$11,(N1265-MAR1!$C$11)/MAR1!$E$11)</f>
        <v/>
      </c>
      <c r="R1265" s="7">
        <f>IF($I1265=1,(O1265-MAR1!$B$12)/MAR1!$D$12,(O1265-MAR1!$C$12)/MAR1!$E$12)</f>
        <v/>
      </c>
      <c r="S1265" s="7">
        <f>IF($I1265=1,(P1265-MAR1!$B$13)/MAR1!$D$13,(P1265-MAR1!$C$13)/MAR1!$E$13)</f>
        <v/>
      </c>
      <c r="U1265" s="5" t="n">
        <v>1264</v>
      </c>
      <c r="V1265" s="5" t="n">
        <v>0.274282</v>
      </c>
      <c r="W1265" s="5" t="n">
        <v>0.611256</v>
      </c>
      <c r="X1265" s="5" t="n">
        <v>0.257172</v>
      </c>
      <c r="Y1265" s="5" t="n">
        <v>0.429873</v>
      </c>
      <c r="Z1265" s="5" t="n">
        <v>0.193419</v>
      </c>
    </row>
    <row r="1266">
      <c r="A1266" s="5" t="n">
        <v>1265</v>
      </c>
      <c r="B1266" s="5" t="n">
        <v>4</v>
      </c>
      <c r="C1266" s="5" t="n">
        <v>170</v>
      </c>
      <c r="D1266" s="5" t="n">
        <v>6</v>
      </c>
      <c r="E1266" s="5" t="n">
        <v>0.1</v>
      </c>
      <c r="F1266" s="5" t="n">
        <v>29.6</v>
      </c>
      <c r="G1266" s="5" t="n">
        <v>23.3</v>
      </c>
      <c r="H1266" s="5" t="n">
        <v>13.48</v>
      </c>
      <c r="I1266" s="6">
        <f>IF(E1266&gt;=Markov!$B$3,1,0)</f>
        <v/>
      </c>
      <c r="J1266" s="6">
        <f>I1265</f>
        <v/>
      </c>
      <c r="K1266" s="7">
        <f>MAR1!$B$5+MAR1!$C$5*COS(2*PI()*$C1266/365)+MAR1!$D$5*SIN(2*PI()*$C1266/365)</f>
        <v/>
      </c>
      <c r="L1266" s="7">
        <f>MAR1!$B$6+MAR1!$C$6*COS(2*PI()*$C1266/365)+MAR1!$D$6*SIN(2*PI()*$C1266/365)</f>
        <v/>
      </c>
      <c r="M1266" s="7">
        <f>MAR1!$B$7+MAR1!$C$7*COS(2*PI()*$C1266/365)+MAR1!$D$7*SIN(2*PI()*$C1266/365)</f>
        <v/>
      </c>
      <c r="N1266" s="7">
        <f>F1266-K1266</f>
        <v/>
      </c>
      <c r="O1266" s="7">
        <f>G1266-L1266</f>
        <v/>
      </c>
      <c r="P1266" s="7">
        <f>H1266-M1266</f>
        <v/>
      </c>
      <c r="Q1266" s="7">
        <f>IF($I1266=1,(N1266-MAR1!$B$11)/MAR1!$D$11,(N1266-MAR1!$C$11)/MAR1!$E$11)</f>
        <v/>
      </c>
      <c r="R1266" s="7">
        <f>IF($I1266=1,(O1266-MAR1!$B$12)/MAR1!$D$12,(O1266-MAR1!$C$12)/MAR1!$E$12)</f>
        <v/>
      </c>
      <c r="S1266" s="7">
        <f>IF($I1266=1,(P1266-MAR1!$B$13)/MAR1!$D$13,(P1266-MAR1!$C$13)/MAR1!$E$13)</f>
        <v/>
      </c>
      <c r="U1266" s="5" t="n">
        <v>1265</v>
      </c>
      <c r="V1266" s="5" t="n">
        <v>0.990581</v>
      </c>
      <c r="W1266" s="5" t="n">
        <v>0.262638</v>
      </c>
      <c r="X1266" s="5" t="n">
        <v>0.898407</v>
      </c>
      <c r="Y1266" s="5" t="n">
        <v>0.961199</v>
      </c>
      <c r="Z1266" s="5" t="n">
        <v>0.68063</v>
      </c>
    </row>
    <row r="1267">
      <c r="A1267" s="5" t="n">
        <v>1266</v>
      </c>
      <c r="B1267" s="5" t="n">
        <v>4</v>
      </c>
      <c r="C1267" s="5" t="n">
        <v>171</v>
      </c>
      <c r="D1267" s="5" t="n">
        <v>6</v>
      </c>
      <c r="E1267" s="5" t="n">
        <v>0</v>
      </c>
      <c r="F1267" s="5" t="n">
        <v>30.6</v>
      </c>
      <c r="G1267" s="5" t="n">
        <v>24.9</v>
      </c>
      <c r="H1267" s="5" t="n">
        <v>17.79</v>
      </c>
      <c r="I1267" s="6">
        <f>IF(E1267&gt;=Markov!$B$3,1,0)</f>
        <v/>
      </c>
      <c r="J1267" s="6">
        <f>I1266</f>
        <v/>
      </c>
      <c r="K1267" s="7">
        <f>MAR1!$B$5+MAR1!$C$5*COS(2*PI()*$C1267/365)+MAR1!$D$5*SIN(2*PI()*$C1267/365)</f>
        <v/>
      </c>
      <c r="L1267" s="7">
        <f>MAR1!$B$6+MAR1!$C$6*COS(2*PI()*$C1267/365)+MAR1!$D$6*SIN(2*PI()*$C1267/365)</f>
        <v/>
      </c>
      <c r="M1267" s="7">
        <f>MAR1!$B$7+MAR1!$C$7*COS(2*PI()*$C1267/365)+MAR1!$D$7*SIN(2*PI()*$C1267/365)</f>
        <v/>
      </c>
      <c r="N1267" s="7">
        <f>F1267-K1267</f>
        <v/>
      </c>
      <c r="O1267" s="7">
        <f>G1267-L1267</f>
        <v/>
      </c>
      <c r="P1267" s="7">
        <f>H1267-M1267</f>
        <v/>
      </c>
      <c r="Q1267" s="7">
        <f>IF($I1267=1,(N1267-MAR1!$B$11)/MAR1!$D$11,(N1267-MAR1!$C$11)/MAR1!$E$11)</f>
        <v/>
      </c>
      <c r="R1267" s="7">
        <f>IF($I1267=1,(O1267-MAR1!$B$12)/MAR1!$D$12,(O1267-MAR1!$C$12)/MAR1!$E$12)</f>
        <v/>
      </c>
      <c r="S1267" s="7">
        <f>IF($I1267=1,(P1267-MAR1!$B$13)/MAR1!$D$13,(P1267-MAR1!$C$13)/MAR1!$E$13)</f>
        <v/>
      </c>
      <c r="U1267" s="5" t="n">
        <v>1266</v>
      </c>
      <c r="V1267" s="5" t="n">
        <v>0.460362</v>
      </c>
      <c r="W1267" s="5" t="n">
        <v>0.332503</v>
      </c>
      <c r="X1267" s="5" t="n">
        <v>0.07725</v>
      </c>
      <c r="Y1267" s="5" t="n">
        <v>0.666889</v>
      </c>
      <c r="Z1267" s="5" t="n">
        <v>0.227604</v>
      </c>
    </row>
    <row r="1268">
      <c r="A1268" s="5" t="n">
        <v>1267</v>
      </c>
      <c r="B1268" s="5" t="n">
        <v>4</v>
      </c>
      <c r="C1268" s="5" t="n">
        <v>172</v>
      </c>
      <c r="D1268" s="5" t="n">
        <v>6</v>
      </c>
      <c r="E1268" s="5" t="n">
        <v>0</v>
      </c>
      <c r="F1268" s="5" t="n">
        <v>33.7</v>
      </c>
      <c r="G1268" s="5" t="n">
        <v>25.6</v>
      </c>
      <c r="H1268" s="5" t="n">
        <v>21.43</v>
      </c>
      <c r="I1268" s="6">
        <f>IF(E1268&gt;=Markov!$B$3,1,0)</f>
        <v/>
      </c>
      <c r="J1268" s="6">
        <f>I1267</f>
        <v/>
      </c>
      <c r="K1268" s="7">
        <f>MAR1!$B$5+MAR1!$C$5*COS(2*PI()*$C1268/365)+MAR1!$D$5*SIN(2*PI()*$C1268/365)</f>
        <v/>
      </c>
      <c r="L1268" s="7">
        <f>MAR1!$B$6+MAR1!$C$6*COS(2*PI()*$C1268/365)+MAR1!$D$6*SIN(2*PI()*$C1268/365)</f>
        <v/>
      </c>
      <c r="M1268" s="7">
        <f>MAR1!$B$7+MAR1!$C$7*COS(2*PI()*$C1268/365)+MAR1!$D$7*SIN(2*PI()*$C1268/365)</f>
        <v/>
      </c>
      <c r="N1268" s="7">
        <f>F1268-K1268</f>
        <v/>
      </c>
      <c r="O1268" s="7">
        <f>G1268-L1268</f>
        <v/>
      </c>
      <c r="P1268" s="7">
        <f>H1268-M1268</f>
        <v/>
      </c>
      <c r="Q1268" s="7">
        <f>IF($I1268=1,(N1268-MAR1!$B$11)/MAR1!$D$11,(N1268-MAR1!$C$11)/MAR1!$E$11)</f>
        <v/>
      </c>
      <c r="R1268" s="7">
        <f>IF($I1268=1,(O1268-MAR1!$B$12)/MAR1!$D$12,(O1268-MAR1!$C$12)/MAR1!$E$12)</f>
        <v/>
      </c>
      <c r="S1268" s="7">
        <f>IF($I1268=1,(P1268-MAR1!$B$13)/MAR1!$D$13,(P1268-MAR1!$C$13)/MAR1!$E$13)</f>
        <v/>
      </c>
      <c r="U1268" s="5" t="n">
        <v>1267</v>
      </c>
      <c r="V1268" s="5" t="n">
        <v>0.0659</v>
      </c>
      <c r="W1268" s="5" t="n">
        <v>0.281069</v>
      </c>
      <c r="X1268" s="5" t="n">
        <v>0.473919</v>
      </c>
      <c r="Y1268" s="5" t="n">
        <v>0.290488</v>
      </c>
      <c r="Z1268" s="5" t="n">
        <v>0.861945</v>
      </c>
    </row>
    <row r="1269">
      <c r="A1269" s="5" t="n">
        <v>1268</v>
      </c>
      <c r="B1269" s="5" t="n">
        <v>4</v>
      </c>
      <c r="C1269" s="5" t="n">
        <v>173</v>
      </c>
      <c r="D1269" s="5" t="n">
        <v>6</v>
      </c>
      <c r="E1269" s="5" t="n">
        <v>0.6</v>
      </c>
      <c r="F1269" s="5" t="n">
        <v>33.6</v>
      </c>
      <c r="G1269" s="5" t="n">
        <v>26.2</v>
      </c>
      <c r="H1269" s="5" t="n">
        <v>18.89</v>
      </c>
      <c r="I1269" s="6">
        <f>IF(E1269&gt;=Markov!$B$3,1,0)</f>
        <v/>
      </c>
      <c r="J1269" s="6">
        <f>I1268</f>
        <v/>
      </c>
      <c r="K1269" s="7">
        <f>MAR1!$B$5+MAR1!$C$5*COS(2*PI()*$C1269/365)+MAR1!$D$5*SIN(2*PI()*$C1269/365)</f>
        <v/>
      </c>
      <c r="L1269" s="7">
        <f>MAR1!$B$6+MAR1!$C$6*COS(2*PI()*$C1269/365)+MAR1!$D$6*SIN(2*PI()*$C1269/365)</f>
        <v/>
      </c>
      <c r="M1269" s="7">
        <f>MAR1!$B$7+MAR1!$C$7*COS(2*PI()*$C1269/365)+MAR1!$D$7*SIN(2*PI()*$C1269/365)</f>
        <v/>
      </c>
      <c r="N1269" s="7">
        <f>F1269-K1269</f>
        <v/>
      </c>
      <c r="O1269" s="7">
        <f>G1269-L1269</f>
        <v/>
      </c>
      <c r="P1269" s="7">
        <f>H1269-M1269</f>
        <v/>
      </c>
      <c r="Q1269" s="7">
        <f>IF($I1269=1,(N1269-MAR1!$B$11)/MAR1!$D$11,(N1269-MAR1!$C$11)/MAR1!$E$11)</f>
        <v/>
      </c>
      <c r="R1269" s="7">
        <f>IF($I1269=1,(O1269-MAR1!$B$12)/MAR1!$D$12,(O1269-MAR1!$C$12)/MAR1!$E$12)</f>
        <v/>
      </c>
      <c r="S1269" s="7">
        <f>IF($I1269=1,(P1269-MAR1!$B$13)/MAR1!$D$13,(P1269-MAR1!$C$13)/MAR1!$E$13)</f>
        <v/>
      </c>
      <c r="U1269" s="5" t="n">
        <v>1268</v>
      </c>
      <c r="V1269" s="5" t="n">
        <v>0.174954</v>
      </c>
      <c r="W1269" s="5" t="n">
        <v>0.7685</v>
      </c>
      <c r="X1269" s="5" t="n">
        <v>0.446715</v>
      </c>
      <c r="Y1269" s="5" t="n">
        <v>0.365516</v>
      </c>
      <c r="Z1269" s="5" t="n">
        <v>0.122256</v>
      </c>
    </row>
    <row r="1270">
      <c r="A1270" s="5" t="n">
        <v>1269</v>
      </c>
      <c r="B1270" s="5" t="n">
        <v>4</v>
      </c>
      <c r="C1270" s="5" t="n">
        <v>174</v>
      </c>
      <c r="D1270" s="5" t="n">
        <v>6</v>
      </c>
      <c r="E1270" s="5" t="n">
        <v>14</v>
      </c>
      <c r="F1270" s="5" t="n">
        <v>35.8</v>
      </c>
      <c r="G1270" s="5" t="n">
        <v>27.7</v>
      </c>
      <c r="H1270" s="5" t="n">
        <v>15.83</v>
      </c>
      <c r="I1270" s="6">
        <f>IF(E1270&gt;=Markov!$B$3,1,0)</f>
        <v/>
      </c>
      <c r="J1270" s="6">
        <f>I1269</f>
        <v/>
      </c>
      <c r="K1270" s="7">
        <f>MAR1!$B$5+MAR1!$C$5*COS(2*PI()*$C1270/365)+MAR1!$D$5*SIN(2*PI()*$C1270/365)</f>
        <v/>
      </c>
      <c r="L1270" s="7">
        <f>MAR1!$B$6+MAR1!$C$6*COS(2*PI()*$C1270/365)+MAR1!$D$6*SIN(2*PI()*$C1270/365)</f>
        <v/>
      </c>
      <c r="M1270" s="7">
        <f>MAR1!$B$7+MAR1!$C$7*COS(2*PI()*$C1270/365)+MAR1!$D$7*SIN(2*PI()*$C1270/365)</f>
        <v/>
      </c>
      <c r="N1270" s="7">
        <f>F1270-K1270</f>
        <v/>
      </c>
      <c r="O1270" s="7">
        <f>G1270-L1270</f>
        <v/>
      </c>
      <c r="P1270" s="7">
        <f>H1270-M1270</f>
        <v/>
      </c>
      <c r="Q1270" s="7">
        <f>IF($I1270=1,(N1270-MAR1!$B$11)/MAR1!$D$11,(N1270-MAR1!$C$11)/MAR1!$E$11)</f>
        <v/>
      </c>
      <c r="R1270" s="7">
        <f>IF($I1270=1,(O1270-MAR1!$B$12)/MAR1!$D$12,(O1270-MAR1!$C$12)/MAR1!$E$12)</f>
        <v/>
      </c>
      <c r="S1270" s="7">
        <f>IF($I1270=1,(P1270-MAR1!$B$13)/MAR1!$D$13,(P1270-MAR1!$C$13)/MAR1!$E$13)</f>
        <v/>
      </c>
      <c r="U1270" s="5" t="n">
        <v>1269</v>
      </c>
      <c r="V1270" s="5" t="n">
        <v>0.646444</v>
      </c>
      <c r="W1270" s="5" t="n">
        <v>0.371728</v>
      </c>
      <c r="X1270" s="5" t="n">
        <v>0.516393</v>
      </c>
      <c r="Y1270" s="5" t="n">
        <v>0.20579</v>
      </c>
      <c r="Z1270" s="5" t="n">
        <v>0.223358</v>
      </c>
    </row>
    <row r="1271">
      <c r="A1271" s="5" t="n">
        <v>1270</v>
      </c>
      <c r="B1271" s="5" t="n">
        <v>4</v>
      </c>
      <c r="C1271" s="5" t="n">
        <v>175</v>
      </c>
      <c r="D1271" s="5" t="n">
        <v>6</v>
      </c>
      <c r="E1271" s="5" t="n">
        <v>52.7</v>
      </c>
      <c r="F1271" s="5" t="n">
        <v>36.1</v>
      </c>
      <c r="G1271" s="5" t="n">
        <v>28.2</v>
      </c>
      <c r="H1271" s="5" t="n">
        <v>12.77</v>
      </c>
      <c r="I1271" s="6">
        <f>IF(E1271&gt;=Markov!$B$3,1,0)</f>
        <v/>
      </c>
      <c r="J1271" s="6">
        <f>I1270</f>
        <v/>
      </c>
      <c r="K1271" s="7">
        <f>MAR1!$B$5+MAR1!$C$5*COS(2*PI()*$C1271/365)+MAR1!$D$5*SIN(2*PI()*$C1271/365)</f>
        <v/>
      </c>
      <c r="L1271" s="7">
        <f>MAR1!$B$6+MAR1!$C$6*COS(2*PI()*$C1271/365)+MAR1!$D$6*SIN(2*PI()*$C1271/365)</f>
        <v/>
      </c>
      <c r="M1271" s="7">
        <f>MAR1!$B$7+MAR1!$C$7*COS(2*PI()*$C1271/365)+MAR1!$D$7*SIN(2*PI()*$C1271/365)</f>
        <v/>
      </c>
      <c r="N1271" s="7">
        <f>F1271-K1271</f>
        <v/>
      </c>
      <c r="O1271" s="7">
        <f>G1271-L1271</f>
        <v/>
      </c>
      <c r="P1271" s="7">
        <f>H1271-M1271</f>
        <v/>
      </c>
      <c r="Q1271" s="7">
        <f>IF($I1271=1,(N1271-MAR1!$B$11)/MAR1!$D$11,(N1271-MAR1!$C$11)/MAR1!$E$11)</f>
        <v/>
      </c>
      <c r="R1271" s="7">
        <f>IF($I1271=1,(O1271-MAR1!$B$12)/MAR1!$D$12,(O1271-MAR1!$C$12)/MAR1!$E$12)</f>
        <v/>
      </c>
      <c r="S1271" s="7">
        <f>IF($I1271=1,(P1271-MAR1!$B$13)/MAR1!$D$13,(P1271-MAR1!$C$13)/MAR1!$E$13)</f>
        <v/>
      </c>
      <c r="U1271" s="5" t="n">
        <v>1270</v>
      </c>
      <c r="V1271" s="5" t="n">
        <v>0.408662</v>
      </c>
      <c r="W1271" s="5" t="n">
        <v>0.13919</v>
      </c>
      <c r="X1271" s="5" t="n">
        <v>0.418671</v>
      </c>
      <c r="Y1271" s="5" t="n">
        <v>0.968162</v>
      </c>
      <c r="Z1271" s="5" t="n">
        <v>0.358041</v>
      </c>
    </row>
    <row r="1272">
      <c r="A1272" s="5" t="n">
        <v>1271</v>
      </c>
      <c r="B1272" s="5" t="n">
        <v>4</v>
      </c>
      <c r="C1272" s="5" t="n">
        <v>176</v>
      </c>
      <c r="D1272" s="5" t="n">
        <v>6</v>
      </c>
      <c r="E1272" s="5" t="n">
        <v>0</v>
      </c>
      <c r="F1272" s="5" t="n">
        <v>37.5</v>
      </c>
      <c r="G1272" s="5" t="n">
        <v>27.4</v>
      </c>
      <c r="H1272" s="5" t="n">
        <v>20.96</v>
      </c>
      <c r="I1272" s="6">
        <f>IF(E1272&gt;=Markov!$B$3,1,0)</f>
        <v/>
      </c>
      <c r="J1272" s="6">
        <f>I1271</f>
        <v/>
      </c>
      <c r="K1272" s="7">
        <f>MAR1!$B$5+MAR1!$C$5*COS(2*PI()*$C1272/365)+MAR1!$D$5*SIN(2*PI()*$C1272/365)</f>
        <v/>
      </c>
      <c r="L1272" s="7">
        <f>MAR1!$B$6+MAR1!$C$6*COS(2*PI()*$C1272/365)+MAR1!$D$6*SIN(2*PI()*$C1272/365)</f>
        <v/>
      </c>
      <c r="M1272" s="7">
        <f>MAR1!$B$7+MAR1!$C$7*COS(2*PI()*$C1272/365)+MAR1!$D$7*SIN(2*PI()*$C1272/365)</f>
        <v/>
      </c>
      <c r="N1272" s="7">
        <f>F1272-K1272</f>
        <v/>
      </c>
      <c r="O1272" s="7">
        <f>G1272-L1272</f>
        <v/>
      </c>
      <c r="P1272" s="7">
        <f>H1272-M1272</f>
        <v/>
      </c>
      <c r="Q1272" s="7">
        <f>IF($I1272=1,(N1272-MAR1!$B$11)/MAR1!$D$11,(N1272-MAR1!$C$11)/MAR1!$E$11)</f>
        <v/>
      </c>
      <c r="R1272" s="7">
        <f>IF($I1272=1,(O1272-MAR1!$B$12)/MAR1!$D$12,(O1272-MAR1!$C$12)/MAR1!$E$12)</f>
        <v/>
      </c>
      <c r="S1272" s="7">
        <f>IF($I1272=1,(P1272-MAR1!$B$13)/MAR1!$D$13,(P1272-MAR1!$C$13)/MAR1!$E$13)</f>
        <v/>
      </c>
      <c r="U1272" s="5" t="n">
        <v>1271</v>
      </c>
      <c r="V1272" s="5" t="n">
        <v>0.9981100000000001</v>
      </c>
      <c r="W1272" s="5" t="n">
        <v>0.418201</v>
      </c>
      <c r="X1272" s="5" t="n">
        <v>0.421471</v>
      </c>
      <c r="Y1272" s="5" t="n">
        <v>0.53578</v>
      </c>
      <c r="Z1272" s="5" t="n">
        <v>0.047545</v>
      </c>
    </row>
    <row r="1273">
      <c r="A1273" s="5" t="n">
        <v>1272</v>
      </c>
      <c r="B1273" s="5" t="n">
        <v>4</v>
      </c>
      <c r="C1273" s="5" t="n">
        <v>177</v>
      </c>
      <c r="D1273" s="5" t="n">
        <v>6</v>
      </c>
      <c r="E1273" s="5" t="n">
        <v>7.8</v>
      </c>
      <c r="F1273" s="5" t="n">
        <v>34.2</v>
      </c>
      <c r="G1273" s="5" t="n">
        <v>27.6</v>
      </c>
      <c r="H1273" s="5" t="n">
        <v>16.73</v>
      </c>
      <c r="I1273" s="6">
        <f>IF(E1273&gt;=Markov!$B$3,1,0)</f>
        <v/>
      </c>
      <c r="J1273" s="6">
        <f>I1272</f>
        <v/>
      </c>
      <c r="K1273" s="7">
        <f>MAR1!$B$5+MAR1!$C$5*COS(2*PI()*$C1273/365)+MAR1!$D$5*SIN(2*PI()*$C1273/365)</f>
        <v/>
      </c>
      <c r="L1273" s="7">
        <f>MAR1!$B$6+MAR1!$C$6*COS(2*PI()*$C1273/365)+MAR1!$D$6*SIN(2*PI()*$C1273/365)</f>
        <v/>
      </c>
      <c r="M1273" s="7">
        <f>MAR1!$B$7+MAR1!$C$7*COS(2*PI()*$C1273/365)+MAR1!$D$7*SIN(2*PI()*$C1273/365)</f>
        <v/>
      </c>
      <c r="N1273" s="7">
        <f>F1273-K1273</f>
        <v/>
      </c>
      <c r="O1273" s="7">
        <f>G1273-L1273</f>
        <v/>
      </c>
      <c r="P1273" s="7">
        <f>H1273-M1273</f>
        <v/>
      </c>
      <c r="Q1273" s="7">
        <f>IF($I1273=1,(N1273-MAR1!$B$11)/MAR1!$D$11,(N1273-MAR1!$C$11)/MAR1!$E$11)</f>
        <v/>
      </c>
      <c r="R1273" s="7">
        <f>IF($I1273=1,(O1273-MAR1!$B$12)/MAR1!$D$12,(O1273-MAR1!$C$12)/MAR1!$E$12)</f>
        <v/>
      </c>
      <c r="S1273" s="7">
        <f>IF($I1273=1,(P1273-MAR1!$B$13)/MAR1!$D$13,(P1273-MAR1!$C$13)/MAR1!$E$13)</f>
        <v/>
      </c>
      <c r="U1273" s="5" t="n">
        <v>1272</v>
      </c>
      <c r="V1273" s="5" t="n">
        <v>0.617513</v>
      </c>
      <c r="W1273" s="5" t="n">
        <v>0.282899</v>
      </c>
      <c r="X1273" s="5" t="n">
        <v>0.245016</v>
      </c>
      <c r="Y1273" s="5" t="n">
        <v>0.615182</v>
      </c>
      <c r="Z1273" s="5" t="n">
        <v>0.939035</v>
      </c>
    </row>
    <row r="1274">
      <c r="A1274" s="5" t="n">
        <v>1273</v>
      </c>
      <c r="B1274" s="5" t="n">
        <v>4</v>
      </c>
      <c r="C1274" s="5" t="n">
        <v>178</v>
      </c>
      <c r="D1274" s="5" t="n">
        <v>6</v>
      </c>
      <c r="E1274" s="5" t="n">
        <v>0</v>
      </c>
      <c r="F1274" s="5" t="n">
        <v>35.4</v>
      </c>
      <c r="G1274" s="5" t="n">
        <v>28</v>
      </c>
      <c r="H1274" s="5" t="n">
        <v>19.87</v>
      </c>
      <c r="I1274" s="6">
        <f>IF(E1274&gt;=Markov!$B$3,1,0)</f>
        <v/>
      </c>
      <c r="J1274" s="6">
        <f>I1273</f>
        <v/>
      </c>
      <c r="K1274" s="7">
        <f>MAR1!$B$5+MAR1!$C$5*COS(2*PI()*$C1274/365)+MAR1!$D$5*SIN(2*PI()*$C1274/365)</f>
        <v/>
      </c>
      <c r="L1274" s="7">
        <f>MAR1!$B$6+MAR1!$C$6*COS(2*PI()*$C1274/365)+MAR1!$D$6*SIN(2*PI()*$C1274/365)</f>
        <v/>
      </c>
      <c r="M1274" s="7">
        <f>MAR1!$B$7+MAR1!$C$7*COS(2*PI()*$C1274/365)+MAR1!$D$7*SIN(2*PI()*$C1274/365)</f>
        <v/>
      </c>
      <c r="N1274" s="7">
        <f>F1274-K1274</f>
        <v/>
      </c>
      <c r="O1274" s="7">
        <f>G1274-L1274</f>
        <v/>
      </c>
      <c r="P1274" s="7">
        <f>H1274-M1274</f>
        <v/>
      </c>
      <c r="Q1274" s="7">
        <f>IF($I1274=1,(N1274-MAR1!$B$11)/MAR1!$D$11,(N1274-MAR1!$C$11)/MAR1!$E$11)</f>
        <v/>
      </c>
      <c r="R1274" s="7">
        <f>IF($I1274=1,(O1274-MAR1!$B$12)/MAR1!$D$12,(O1274-MAR1!$C$12)/MAR1!$E$12)</f>
        <v/>
      </c>
      <c r="S1274" s="7">
        <f>IF($I1274=1,(P1274-MAR1!$B$13)/MAR1!$D$13,(P1274-MAR1!$C$13)/MAR1!$E$13)</f>
        <v/>
      </c>
      <c r="U1274" s="5" t="n">
        <v>1273</v>
      </c>
      <c r="V1274" s="5" t="n">
        <v>0.856524</v>
      </c>
      <c r="W1274" s="5" t="n">
        <v>0.377464</v>
      </c>
      <c r="X1274" s="5" t="n">
        <v>0.09062000000000001</v>
      </c>
      <c r="Y1274" s="5" t="n">
        <v>0.036283</v>
      </c>
      <c r="Z1274" s="5" t="n">
        <v>0.9847089999999999</v>
      </c>
    </row>
    <row r="1275">
      <c r="A1275" s="5" t="n">
        <v>1274</v>
      </c>
      <c r="B1275" s="5" t="n">
        <v>4</v>
      </c>
      <c r="C1275" s="5" t="n">
        <v>179</v>
      </c>
      <c r="D1275" s="5" t="n">
        <v>6</v>
      </c>
      <c r="E1275" s="5" t="n">
        <v>53.5</v>
      </c>
      <c r="F1275" s="5" t="n">
        <v>33.1</v>
      </c>
      <c r="G1275" s="5" t="n">
        <v>28.7</v>
      </c>
      <c r="H1275" s="5" t="n">
        <v>15.05</v>
      </c>
      <c r="I1275" s="6">
        <f>IF(E1275&gt;=Markov!$B$3,1,0)</f>
        <v/>
      </c>
      <c r="J1275" s="6">
        <f>I1274</f>
        <v/>
      </c>
      <c r="K1275" s="7">
        <f>MAR1!$B$5+MAR1!$C$5*COS(2*PI()*$C1275/365)+MAR1!$D$5*SIN(2*PI()*$C1275/365)</f>
        <v/>
      </c>
      <c r="L1275" s="7">
        <f>MAR1!$B$6+MAR1!$C$6*COS(2*PI()*$C1275/365)+MAR1!$D$6*SIN(2*PI()*$C1275/365)</f>
        <v/>
      </c>
      <c r="M1275" s="7">
        <f>MAR1!$B$7+MAR1!$C$7*COS(2*PI()*$C1275/365)+MAR1!$D$7*SIN(2*PI()*$C1275/365)</f>
        <v/>
      </c>
      <c r="N1275" s="7">
        <f>F1275-K1275</f>
        <v/>
      </c>
      <c r="O1275" s="7">
        <f>G1275-L1275</f>
        <v/>
      </c>
      <c r="P1275" s="7">
        <f>H1275-M1275</f>
        <v/>
      </c>
      <c r="Q1275" s="7">
        <f>IF($I1275=1,(N1275-MAR1!$B$11)/MAR1!$D$11,(N1275-MAR1!$C$11)/MAR1!$E$11)</f>
        <v/>
      </c>
      <c r="R1275" s="7">
        <f>IF($I1275=1,(O1275-MAR1!$B$12)/MAR1!$D$12,(O1275-MAR1!$C$12)/MAR1!$E$12)</f>
        <v/>
      </c>
      <c r="S1275" s="7">
        <f>IF($I1275=1,(P1275-MAR1!$B$13)/MAR1!$D$13,(P1275-MAR1!$C$13)/MAR1!$E$13)</f>
        <v/>
      </c>
      <c r="U1275" s="5" t="n">
        <v>1274</v>
      </c>
      <c r="V1275" s="5" t="n">
        <v>0.490255</v>
      </c>
      <c r="W1275" s="5" t="n">
        <v>0.360979</v>
      </c>
      <c r="X1275" s="5" t="n">
        <v>0.990762</v>
      </c>
      <c r="Y1275" s="5" t="n">
        <v>0.400321</v>
      </c>
      <c r="Z1275" s="5" t="n">
        <v>0.930963</v>
      </c>
    </row>
    <row r="1276">
      <c r="A1276" s="5" t="n">
        <v>1275</v>
      </c>
      <c r="B1276" s="5" t="n">
        <v>4</v>
      </c>
      <c r="C1276" s="5" t="n">
        <v>180</v>
      </c>
      <c r="D1276" s="5" t="n">
        <v>6</v>
      </c>
      <c r="E1276" s="5" t="n">
        <v>11.3</v>
      </c>
      <c r="F1276" s="5" t="n">
        <v>32.4</v>
      </c>
      <c r="G1276" s="5" t="n">
        <v>26.7</v>
      </c>
      <c r="H1276" s="5" t="n">
        <v>17.34</v>
      </c>
      <c r="I1276" s="6">
        <f>IF(E1276&gt;=Markov!$B$3,1,0)</f>
        <v/>
      </c>
      <c r="J1276" s="6">
        <f>I1275</f>
        <v/>
      </c>
      <c r="K1276" s="7">
        <f>MAR1!$B$5+MAR1!$C$5*COS(2*PI()*$C1276/365)+MAR1!$D$5*SIN(2*PI()*$C1276/365)</f>
        <v/>
      </c>
      <c r="L1276" s="7">
        <f>MAR1!$B$6+MAR1!$C$6*COS(2*PI()*$C1276/365)+MAR1!$D$6*SIN(2*PI()*$C1276/365)</f>
        <v/>
      </c>
      <c r="M1276" s="7">
        <f>MAR1!$B$7+MAR1!$C$7*COS(2*PI()*$C1276/365)+MAR1!$D$7*SIN(2*PI()*$C1276/365)</f>
        <v/>
      </c>
      <c r="N1276" s="7">
        <f>F1276-K1276</f>
        <v/>
      </c>
      <c r="O1276" s="7">
        <f>G1276-L1276</f>
        <v/>
      </c>
      <c r="P1276" s="7">
        <f>H1276-M1276</f>
        <v/>
      </c>
      <c r="Q1276" s="7">
        <f>IF($I1276=1,(N1276-MAR1!$B$11)/MAR1!$D$11,(N1276-MAR1!$C$11)/MAR1!$E$11)</f>
        <v/>
      </c>
      <c r="R1276" s="7">
        <f>IF($I1276=1,(O1276-MAR1!$B$12)/MAR1!$D$12,(O1276-MAR1!$C$12)/MAR1!$E$12)</f>
        <v/>
      </c>
      <c r="S1276" s="7">
        <f>IF($I1276=1,(P1276-MAR1!$B$13)/MAR1!$D$13,(P1276-MAR1!$C$13)/MAR1!$E$13)</f>
        <v/>
      </c>
      <c r="U1276" s="5" t="n">
        <v>1275</v>
      </c>
      <c r="V1276" s="5" t="n">
        <v>0.837001</v>
      </c>
      <c r="W1276" s="5" t="n">
        <v>0.916984</v>
      </c>
      <c r="X1276" s="5" t="n">
        <v>0.646771</v>
      </c>
      <c r="Y1276" s="5" t="n">
        <v>0.526208</v>
      </c>
      <c r="Z1276" s="5" t="n">
        <v>0.747735</v>
      </c>
    </row>
    <row r="1277">
      <c r="A1277" s="5" t="n">
        <v>1276</v>
      </c>
      <c r="B1277" s="5" t="n">
        <v>4</v>
      </c>
      <c r="C1277" s="5" t="n">
        <v>181</v>
      </c>
      <c r="D1277" s="5" t="n">
        <v>6</v>
      </c>
      <c r="E1277" s="5" t="n">
        <v>5</v>
      </c>
      <c r="F1277" s="5" t="n">
        <v>33.8</v>
      </c>
      <c r="G1277" s="5" t="n">
        <v>27.3</v>
      </c>
      <c r="H1277" s="5" t="n">
        <v>18.94</v>
      </c>
      <c r="I1277" s="6">
        <f>IF(E1277&gt;=Markov!$B$3,1,0)</f>
        <v/>
      </c>
      <c r="J1277" s="6">
        <f>I1276</f>
        <v/>
      </c>
      <c r="K1277" s="7">
        <f>MAR1!$B$5+MAR1!$C$5*COS(2*PI()*$C1277/365)+MAR1!$D$5*SIN(2*PI()*$C1277/365)</f>
        <v/>
      </c>
      <c r="L1277" s="7">
        <f>MAR1!$B$6+MAR1!$C$6*COS(2*PI()*$C1277/365)+MAR1!$D$6*SIN(2*PI()*$C1277/365)</f>
        <v/>
      </c>
      <c r="M1277" s="7">
        <f>MAR1!$B$7+MAR1!$C$7*COS(2*PI()*$C1277/365)+MAR1!$D$7*SIN(2*PI()*$C1277/365)</f>
        <v/>
      </c>
      <c r="N1277" s="7">
        <f>F1277-K1277</f>
        <v/>
      </c>
      <c r="O1277" s="7">
        <f>G1277-L1277</f>
        <v/>
      </c>
      <c r="P1277" s="7">
        <f>H1277-M1277</f>
        <v/>
      </c>
      <c r="Q1277" s="7">
        <f>IF($I1277=1,(N1277-MAR1!$B$11)/MAR1!$D$11,(N1277-MAR1!$C$11)/MAR1!$E$11)</f>
        <v/>
      </c>
      <c r="R1277" s="7">
        <f>IF($I1277=1,(O1277-MAR1!$B$12)/MAR1!$D$12,(O1277-MAR1!$C$12)/MAR1!$E$12)</f>
        <v/>
      </c>
      <c r="S1277" s="7">
        <f>IF($I1277=1,(P1277-MAR1!$B$13)/MAR1!$D$13,(P1277-MAR1!$C$13)/MAR1!$E$13)</f>
        <v/>
      </c>
      <c r="U1277" s="5" t="n">
        <v>1276</v>
      </c>
      <c r="V1277" s="5" t="n">
        <v>0.716302</v>
      </c>
      <c r="W1277" s="5" t="n">
        <v>0.623833</v>
      </c>
      <c r="X1277" s="5" t="n">
        <v>0.493434</v>
      </c>
      <c r="Y1277" s="5" t="n">
        <v>0.760477</v>
      </c>
      <c r="Z1277" s="5" t="n">
        <v>0.831068</v>
      </c>
    </row>
    <row r="1278">
      <c r="A1278" s="5" t="n">
        <v>1277</v>
      </c>
      <c r="B1278" s="5" t="n">
        <v>4</v>
      </c>
      <c r="C1278" s="5" t="n">
        <v>182</v>
      </c>
      <c r="D1278" s="5" t="n">
        <v>7</v>
      </c>
      <c r="E1278" s="5" t="n">
        <v>2</v>
      </c>
      <c r="F1278" s="5" t="n">
        <v>32.3</v>
      </c>
      <c r="G1278" s="5" t="n">
        <v>24.9</v>
      </c>
      <c r="H1278" s="5" t="n">
        <v>16</v>
      </c>
      <c r="I1278" s="6">
        <f>IF(E1278&gt;=Markov!$B$3,1,0)</f>
        <v/>
      </c>
      <c r="J1278" s="6">
        <f>I1277</f>
        <v/>
      </c>
      <c r="K1278" s="7">
        <f>MAR1!$B$5+MAR1!$C$5*COS(2*PI()*$C1278/365)+MAR1!$D$5*SIN(2*PI()*$C1278/365)</f>
        <v/>
      </c>
      <c r="L1278" s="7">
        <f>MAR1!$B$6+MAR1!$C$6*COS(2*PI()*$C1278/365)+MAR1!$D$6*SIN(2*PI()*$C1278/365)</f>
        <v/>
      </c>
      <c r="M1278" s="7">
        <f>MAR1!$B$7+MAR1!$C$7*COS(2*PI()*$C1278/365)+MAR1!$D$7*SIN(2*PI()*$C1278/365)</f>
        <v/>
      </c>
      <c r="N1278" s="7">
        <f>F1278-K1278</f>
        <v/>
      </c>
      <c r="O1278" s="7">
        <f>G1278-L1278</f>
        <v/>
      </c>
      <c r="P1278" s="7">
        <f>H1278-M1278</f>
        <v/>
      </c>
      <c r="Q1278" s="7">
        <f>IF($I1278=1,(N1278-MAR1!$B$11)/MAR1!$D$11,(N1278-MAR1!$C$11)/MAR1!$E$11)</f>
        <v/>
      </c>
      <c r="R1278" s="7">
        <f>IF($I1278=1,(O1278-MAR1!$B$12)/MAR1!$D$12,(O1278-MAR1!$C$12)/MAR1!$E$12)</f>
        <v/>
      </c>
      <c r="S1278" s="7">
        <f>IF($I1278=1,(P1278-MAR1!$B$13)/MAR1!$D$13,(P1278-MAR1!$C$13)/MAR1!$E$13)</f>
        <v/>
      </c>
      <c r="U1278" s="5" t="n">
        <v>1277</v>
      </c>
      <c r="V1278" s="5" t="n">
        <v>0.322424</v>
      </c>
      <c r="W1278" s="5" t="n">
        <v>0.875219</v>
      </c>
      <c r="X1278" s="5" t="n">
        <v>0.491979</v>
      </c>
      <c r="Y1278" s="5" t="n">
        <v>0.871127</v>
      </c>
      <c r="Z1278" s="5" t="n">
        <v>0.059451</v>
      </c>
    </row>
    <row r="1279">
      <c r="A1279" s="5" t="n">
        <v>1278</v>
      </c>
      <c r="B1279" s="5" t="n">
        <v>4</v>
      </c>
      <c r="C1279" s="5" t="n">
        <v>183</v>
      </c>
      <c r="D1279" s="5" t="n">
        <v>7</v>
      </c>
      <c r="E1279" s="5" t="n">
        <v>29.2</v>
      </c>
      <c r="F1279" s="5" t="n">
        <v>33.1</v>
      </c>
      <c r="G1279" s="5" t="n">
        <v>24.8</v>
      </c>
      <c r="H1279" s="5" t="n">
        <v>11.68</v>
      </c>
      <c r="I1279" s="6">
        <f>IF(E1279&gt;=Markov!$B$3,1,0)</f>
        <v/>
      </c>
      <c r="J1279" s="6">
        <f>I1278</f>
        <v/>
      </c>
      <c r="K1279" s="7">
        <f>MAR1!$B$5+MAR1!$C$5*COS(2*PI()*$C1279/365)+MAR1!$D$5*SIN(2*PI()*$C1279/365)</f>
        <v/>
      </c>
      <c r="L1279" s="7">
        <f>MAR1!$B$6+MAR1!$C$6*COS(2*PI()*$C1279/365)+MAR1!$D$6*SIN(2*PI()*$C1279/365)</f>
        <v/>
      </c>
      <c r="M1279" s="7">
        <f>MAR1!$B$7+MAR1!$C$7*COS(2*PI()*$C1279/365)+MAR1!$D$7*SIN(2*PI()*$C1279/365)</f>
        <v/>
      </c>
      <c r="N1279" s="7">
        <f>F1279-K1279</f>
        <v/>
      </c>
      <c r="O1279" s="7">
        <f>G1279-L1279</f>
        <v/>
      </c>
      <c r="P1279" s="7">
        <f>H1279-M1279</f>
        <v/>
      </c>
      <c r="Q1279" s="7">
        <f>IF($I1279=1,(N1279-MAR1!$B$11)/MAR1!$D$11,(N1279-MAR1!$C$11)/MAR1!$E$11)</f>
        <v/>
      </c>
      <c r="R1279" s="7">
        <f>IF($I1279=1,(O1279-MAR1!$B$12)/MAR1!$D$12,(O1279-MAR1!$C$12)/MAR1!$E$12)</f>
        <v/>
      </c>
      <c r="S1279" s="7">
        <f>IF($I1279=1,(P1279-MAR1!$B$13)/MAR1!$D$13,(P1279-MAR1!$C$13)/MAR1!$E$13)</f>
        <v/>
      </c>
      <c r="U1279" s="5" t="n">
        <v>1278</v>
      </c>
      <c r="V1279" s="5" t="n">
        <v>0.375397</v>
      </c>
      <c r="W1279" s="5" t="n">
        <v>0.635742</v>
      </c>
      <c r="X1279" s="5" t="n">
        <v>0.39809</v>
      </c>
      <c r="Y1279" s="5" t="n">
        <v>0.658446</v>
      </c>
      <c r="Z1279" s="5" t="n">
        <v>0.438461</v>
      </c>
    </row>
    <row r="1280">
      <c r="A1280" s="5" t="n">
        <v>1279</v>
      </c>
      <c r="B1280" s="5" t="n">
        <v>4</v>
      </c>
      <c r="C1280" s="5" t="n">
        <v>184</v>
      </c>
      <c r="D1280" s="5" t="n">
        <v>7</v>
      </c>
      <c r="E1280" s="5" t="n">
        <v>1.2</v>
      </c>
      <c r="F1280" s="5" t="n">
        <v>33</v>
      </c>
      <c r="G1280" s="5" t="n">
        <v>25.2</v>
      </c>
      <c r="H1280" s="5" t="n">
        <v>17.26</v>
      </c>
      <c r="I1280" s="6">
        <f>IF(E1280&gt;=Markov!$B$3,1,0)</f>
        <v/>
      </c>
      <c r="J1280" s="6">
        <f>I1279</f>
        <v/>
      </c>
      <c r="K1280" s="7">
        <f>MAR1!$B$5+MAR1!$C$5*COS(2*PI()*$C1280/365)+MAR1!$D$5*SIN(2*PI()*$C1280/365)</f>
        <v/>
      </c>
      <c r="L1280" s="7">
        <f>MAR1!$B$6+MAR1!$C$6*COS(2*PI()*$C1280/365)+MAR1!$D$6*SIN(2*PI()*$C1280/365)</f>
        <v/>
      </c>
      <c r="M1280" s="7">
        <f>MAR1!$B$7+MAR1!$C$7*COS(2*PI()*$C1280/365)+MAR1!$D$7*SIN(2*PI()*$C1280/365)</f>
        <v/>
      </c>
      <c r="N1280" s="7">
        <f>F1280-K1280</f>
        <v/>
      </c>
      <c r="O1280" s="7">
        <f>G1280-L1280</f>
        <v/>
      </c>
      <c r="P1280" s="7">
        <f>H1280-M1280</f>
        <v/>
      </c>
      <c r="Q1280" s="7">
        <f>IF($I1280=1,(N1280-MAR1!$B$11)/MAR1!$D$11,(N1280-MAR1!$C$11)/MAR1!$E$11)</f>
        <v/>
      </c>
      <c r="R1280" s="7">
        <f>IF($I1280=1,(O1280-MAR1!$B$12)/MAR1!$D$12,(O1280-MAR1!$C$12)/MAR1!$E$12)</f>
        <v/>
      </c>
      <c r="S1280" s="7">
        <f>IF($I1280=1,(P1280-MAR1!$B$13)/MAR1!$D$13,(P1280-MAR1!$C$13)/MAR1!$E$13)</f>
        <v/>
      </c>
      <c r="U1280" s="5" t="n">
        <v>1279</v>
      </c>
      <c r="V1280" s="5" t="n">
        <v>0.640504</v>
      </c>
      <c r="W1280" s="5" t="n">
        <v>0.064015</v>
      </c>
      <c r="X1280" s="5" t="n">
        <v>0.353173</v>
      </c>
      <c r="Y1280" s="5" t="n">
        <v>0.839583</v>
      </c>
      <c r="Z1280" s="5" t="n">
        <v>0.440661</v>
      </c>
    </row>
    <row r="1281">
      <c r="A1281" s="5" t="n">
        <v>1280</v>
      </c>
      <c r="B1281" s="5" t="n">
        <v>4</v>
      </c>
      <c r="C1281" s="5" t="n">
        <v>185</v>
      </c>
      <c r="D1281" s="5" t="n">
        <v>7</v>
      </c>
      <c r="E1281" s="5" t="n">
        <v>0.1</v>
      </c>
      <c r="F1281" s="5" t="n">
        <v>34</v>
      </c>
      <c r="G1281" s="5" t="n">
        <v>27.1</v>
      </c>
      <c r="H1281" s="5" t="n">
        <v>17.09</v>
      </c>
      <c r="I1281" s="6">
        <f>IF(E1281&gt;=Markov!$B$3,1,0)</f>
        <v/>
      </c>
      <c r="J1281" s="6">
        <f>I1280</f>
        <v/>
      </c>
      <c r="K1281" s="7">
        <f>MAR1!$B$5+MAR1!$C$5*COS(2*PI()*$C1281/365)+MAR1!$D$5*SIN(2*PI()*$C1281/365)</f>
        <v/>
      </c>
      <c r="L1281" s="7">
        <f>MAR1!$B$6+MAR1!$C$6*COS(2*PI()*$C1281/365)+MAR1!$D$6*SIN(2*PI()*$C1281/365)</f>
        <v/>
      </c>
      <c r="M1281" s="7">
        <f>MAR1!$B$7+MAR1!$C$7*COS(2*PI()*$C1281/365)+MAR1!$D$7*SIN(2*PI()*$C1281/365)</f>
        <v/>
      </c>
      <c r="N1281" s="7">
        <f>F1281-K1281</f>
        <v/>
      </c>
      <c r="O1281" s="7">
        <f>G1281-L1281</f>
        <v/>
      </c>
      <c r="P1281" s="7">
        <f>H1281-M1281</f>
        <v/>
      </c>
      <c r="Q1281" s="7">
        <f>IF($I1281=1,(N1281-MAR1!$B$11)/MAR1!$D$11,(N1281-MAR1!$C$11)/MAR1!$E$11)</f>
        <v/>
      </c>
      <c r="R1281" s="7">
        <f>IF($I1281=1,(O1281-MAR1!$B$12)/MAR1!$D$12,(O1281-MAR1!$C$12)/MAR1!$E$12)</f>
        <v/>
      </c>
      <c r="S1281" s="7">
        <f>IF($I1281=1,(P1281-MAR1!$B$13)/MAR1!$D$13,(P1281-MAR1!$C$13)/MAR1!$E$13)</f>
        <v/>
      </c>
      <c r="U1281" s="5" t="n">
        <v>1280</v>
      </c>
      <c r="V1281" s="5" t="n">
        <v>0.908361</v>
      </c>
      <c r="W1281" s="5" t="n">
        <v>0.171109</v>
      </c>
      <c r="X1281" s="5" t="n">
        <v>0.23833</v>
      </c>
      <c r="Y1281" s="5" t="n">
        <v>0.050424</v>
      </c>
      <c r="Z1281" s="5" t="n">
        <v>0.08499</v>
      </c>
    </row>
    <row r="1282">
      <c r="A1282" s="5" t="n">
        <v>1281</v>
      </c>
      <c r="B1282" s="5" t="n">
        <v>4</v>
      </c>
      <c r="C1282" s="5" t="n">
        <v>186</v>
      </c>
      <c r="D1282" s="5" t="n">
        <v>7</v>
      </c>
      <c r="E1282" s="5" t="n">
        <v>2.7</v>
      </c>
      <c r="F1282" s="5" t="n">
        <v>31.4</v>
      </c>
      <c r="G1282" s="5" t="n">
        <v>24.2</v>
      </c>
      <c r="H1282" s="5" t="n">
        <v>13.36</v>
      </c>
      <c r="I1282" s="6">
        <f>IF(E1282&gt;=Markov!$B$3,1,0)</f>
        <v/>
      </c>
      <c r="J1282" s="6">
        <f>I1281</f>
        <v/>
      </c>
      <c r="K1282" s="7">
        <f>MAR1!$B$5+MAR1!$C$5*COS(2*PI()*$C1282/365)+MAR1!$D$5*SIN(2*PI()*$C1282/365)</f>
        <v/>
      </c>
      <c r="L1282" s="7">
        <f>MAR1!$B$6+MAR1!$C$6*COS(2*PI()*$C1282/365)+MAR1!$D$6*SIN(2*PI()*$C1282/365)</f>
        <v/>
      </c>
      <c r="M1282" s="7">
        <f>MAR1!$B$7+MAR1!$C$7*COS(2*PI()*$C1282/365)+MAR1!$D$7*SIN(2*PI()*$C1282/365)</f>
        <v/>
      </c>
      <c r="N1282" s="7">
        <f>F1282-K1282</f>
        <v/>
      </c>
      <c r="O1282" s="7">
        <f>G1282-L1282</f>
        <v/>
      </c>
      <c r="P1282" s="7">
        <f>H1282-M1282</f>
        <v/>
      </c>
      <c r="Q1282" s="7">
        <f>IF($I1282=1,(N1282-MAR1!$B$11)/MAR1!$D$11,(N1282-MAR1!$C$11)/MAR1!$E$11)</f>
        <v/>
      </c>
      <c r="R1282" s="7">
        <f>IF($I1282=1,(O1282-MAR1!$B$12)/MAR1!$D$12,(O1282-MAR1!$C$12)/MAR1!$E$12)</f>
        <v/>
      </c>
      <c r="S1282" s="7">
        <f>IF($I1282=1,(P1282-MAR1!$B$13)/MAR1!$D$13,(P1282-MAR1!$C$13)/MAR1!$E$13)</f>
        <v/>
      </c>
      <c r="U1282" s="5" t="n">
        <v>1281</v>
      </c>
      <c r="V1282" s="5" t="n">
        <v>0.658802</v>
      </c>
      <c r="W1282" s="5" t="n">
        <v>0.06431199999999999</v>
      </c>
      <c r="X1282" s="5" t="n">
        <v>0.890644</v>
      </c>
      <c r="Y1282" s="5" t="n">
        <v>0.6889420000000001</v>
      </c>
      <c r="Z1282" s="5" t="n">
        <v>0.099482</v>
      </c>
    </row>
    <row r="1283">
      <c r="A1283" s="5" t="n">
        <v>1282</v>
      </c>
      <c r="B1283" s="5" t="n">
        <v>4</v>
      </c>
      <c r="C1283" s="5" t="n">
        <v>187</v>
      </c>
      <c r="D1283" s="5" t="n">
        <v>7</v>
      </c>
      <c r="E1283" s="5" t="n">
        <v>3.4</v>
      </c>
      <c r="F1283" s="5" t="n">
        <v>31.4</v>
      </c>
      <c r="G1283" s="5" t="n">
        <v>24.1</v>
      </c>
      <c r="H1283" s="5" t="n">
        <v>14.72</v>
      </c>
      <c r="I1283" s="6">
        <f>IF(E1283&gt;=Markov!$B$3,1,0)</f>
        <v/>
      </c>
      <c r="J1283" s="6">
        <f>I1282</f>
        <v/>
      </c>
      <c r="K1283" s="7">
        <f>MAR1!$B$5+MAR1!$C$5*COS(2*PI()*$C1283/365)+MAR1!$D$5*SIN(2*PI()*$C1283/365)</f>
        <v/>
      </c>
      <c r="L1283" s="7">
        <f>MAR1!$B$6+MAR1!$C$6*COS(2*PI()*$C1283/365)+MAR1!$D$6*SIN(2*PI()*$C1283/365)</f>
        <v/>
      </c>
      <c r="M1283" s="7">
        <f>MAR1!$B$7+MAR1!$C$7*COS(2*PI()*$C1283/365)+MAR1!$D$7*SIN(2*PI()*$C1283/365)</f>
        <v/>
      </c>
      <c r="N1283" s="7">
        <f>F1283-K1283</f>
        <v/>
      </c>
      <c r="O1283" s="7">
        <f>G1283-L1283</f>
        <v/>
      </c>
      <c r="P1283" s="7">
        <f>H1283-M1283</f>
        <v/>
      </c>
      <c r="Q1283" s="7">
        <f>IF($I1283=1,(N1283-MAR1!$B$11)/MAR1!$D$11,(N1283-MAR1!$C$11)/MAR1!$E$11)</f>
        <v/>
      </c>
      <c r="R1283" s="7">
        <f>IF($I1283=1,(O1283-MAR1!$B$12)/MAR1!$D$12,(O1283-MAR1!$C$12)/MAR1!$E$12)</f>
        <v/>
      </c>
      <c r="S1283" s="7">
        <f>IF($I1283=1,(P1283-MAR1!$B$13)/MAR1!$D$13,(P1283-MAR1!$C$13)/MAR1!$E$13)</f>
        <v/>
      </c>
      <c r="U1283" s="5" t="n">
        <v>1282</v>
      </c>
      <c r="V1283" s="5" t="n">
        <v>0.975023</v>
      </c>
      <c r="W1283" s="5" t="n">
        <v>0.799421</v>
      </c>
      <c r="X1283" s="5" t="n">
        <v>0.484829</v>
      </c>
      <c r="Y1283" s="5" t="n">
        <v>0.796567</v>
      </c>
      <c r="Z1283" s="5" t="n">
        <v>0.520604</v>
      </c>
    </row>
    <row r="1284">
      <c r="A1284" s="5" t="n">
        <v>1283</v>
      </c>
      <c r="B1284" s="5" t="n">
        <v>4</v>
      </c>
      <c r="C1284" s="5" t="n">
        <v>188</v>
      </c>
      <c r="D1284" s="5" t="n">
        <v>7</v>
      </c>
      <c r="E1284" s="5" t="n">
        <v>8.6</v>
      </c>
      <c r="F1284" s="5" t="n">
        <v>32.4</v>
      </c>
      <c r="G1284" s="5" t="n">
        <v>24.5</v>
      </c>
      <c r="H1284" s="5" t="n">
        <v>8.99</v>
      </c>
      <c r="I1284" s="6">
        <f>IF(E1284&gt;=Markov!$B$3,1,0)</f>
        <v/>
      </c>
      <c r="J1284" s="6">
        <f>I1283</f>
        <v/>
      </c>
      <c r="K1284" s="7">
        <f>MAR1!$B$5+MAR1!$C$5*COS(2*PI()*$C1284/365)+MAR1!$D$5*SIN(2*PI()*$C1284/365)</f>
        <v/>
      </c>
      <c r="L1284" s="7">
        <f>MAR1!$B$6+MAR1!$C$6*COS(2*PI()*$C1284/365)+MAR1!$D$6*SIN(2*PI()*$C1284/365)</f>
        <v/>
      </c>
      <c r="M1284" s="7">
        <f>MAR1!$B$7+MAR1!$C$7*COS(2*PI()*$C1284/365)+MAR1!$D$7*SIN(2*PI()*$C1284/365)</f>
        <v/>
      </c>
      <c r="N1284" s="7">
        <f>F1284-K1284</f>
        <v/>
      </c>
      <c r="O1284" s="7">
        <f>G1284-L1284</f>
        <v/>
      </c>
      <c r="P1284" s="7">
        <f>H1284-M1284</f>
        <v/>
      </c>
      <c r="Q1284" s="7">
        <f>IF($I1284=1,(N1284-MAR1!$B$11)/MAR1!$D$11,(N1284-MAR1!$C$11)/MAR1!$E$11)</f>
        <v/>
      </c>
      <c r="R1284" s="7">
        <f>IF($I1284=1,(O1284-MAR1!$B$12)/MAR1!$D$12,(O1284-MAR1!$C$12)/MAR1!$E$12)</f>
        <v/>
      </c>
      <c r="S1284" s="7">
        <f>IF($I1284=1,(P1284-MAR1!$B$13)/MAR1!$D$13,(P1284-MAR1!$C$13)/MAR1!$E$13)</f>
        <v/>
      </c>
      <c r="U1284" s="5" t="n">
        <v>1283</v>
      </c>
      <c r="V1284" s="5" t="n">
        <v>0.351149</v>
      </c>
      <c r="W1284" s="5" t="n">
        <v>0.898102</v>
      </c>
      <c r="X1284" s="5" t="n">
        <v>0.291557</v>
      </c>
      <c r="Y1284" s="5" t="n">
        <v>0.476749</v>
      </c>
      <c r="Z1284" s="5" t="n">
        <v>0.380595</v>
      </c>
    </row>
    <row r="1285">
      <c r="A1285" s="5" t="n">
        <v>1284</v>
      </c>
      <c r="B1285" s="5" t="n">
        <v>4</v>
      </c>
      <c r="C1285" s="5" t="n">
        <v>189</v>
      </c>
      <c r="D1285" s="5" t="n">
        <v>7</v>
      </c>
      <c r="E1285" s="5" t="n">
        <v>2.1</v>
      </c>
      <c r="F1285" s="5" t="n">
        <v>31.4</v>
      </c>
      <c r="G1285" s="5" t="n">
        <v>25.4</v>
      </c>
      <c r="H1285" s="5" t="n">
        <v>10.62</v>
      </c>
      <c r="I1285" s="6">
        <f>IF(E1285&gt;=Markov!$B$3,1,0)</f>
        <v/>
      </c>
      <c r="J1285" s="6">
        <f>I1284</f>
        <v/>
      </c>
      <c r="K1285" s="7">
        <f>MAR1!$B$5+MAR1!$C$5*COS(2*PI()*$C1285/365)+MAR1!$D$5*SIN(2*PI()*$C1285/365)</f>
        <v/>
      </c>
      <c r="L1285" s="7">
        <f>MAR1!$B$6+MAR1!$C$6*COS(2*PI()*$C1285/365)+MAR1!$D$6*SIN(2*PI()*$C1285/365)</f>
        <v/>
      </c>
      <c r="M1285" s="7">
        <f>MAR1!$B$7+MAR1!$C$7*COS(2*PI()*$C1285/365)+MAR1!$D$7*SIN(2*PI()*$C1285/365)</f>
        <v/>
      </c>
      <c r="N1285" s="7">
        <f>F1285-K1285</f>
        <v/>
      </c>
      <c r="O1285" s="7">
        <f>G1285-L1285</f>
        <v/>
      </c>
      <c r="P1285" s="7">
        <f>H1285-M1285</f>
        <v/>
      </c>
      <c r="Q1285" s="7">
        <f>IF($I1285=1,(N1285-MAR1!$B$11)/MAR1!$D$11,(N1285-MAR1!$C$11)/MAR1!$E$11)</f>
        <v/>
      </c>
      <c r="R1285" s="7">
        <f>IF($I1285=1,(O1285-MAR1!$B$12)/MAR1!$D$12,(O1285-MAR1!$C$12)/MAR1!$E$12)</f>
        <v/>
      </c>
      <c r="S1285" s="7">
        <f>IF($I1285=1,(P1285-MAR1!$B$13)/MAR1!$D$13,(P1285-MAR1!$C$13)/MAR1!$E$13)</f>
        <v/>
      </c>
      <c r="U1285" s="5" t="n">
        <v>1284</v>
      </c>
      <c r="V1285" s="5" t="n">
        <v>0.616075</v>
      </c>
      <c r="W1285" s="5" t="n">
        <v>0.884832</v>
      </c>
      <c r="X1285" s="5" t="n">
        <v>0.675708</v>
      </c>
      <c r="Y1285" s="5" t="n">
        <v>0.550047</v>
      </c>
      <c r="Z1285" s="5" t="n">
        <v>0.420476</v>
      </c>
    </row>
    <row r="1286">
      <c r="A1286" s="5" t="n">
        <v>1285</v>
      </c>
      <c r="B1286" s="5" t="n">
        <v>4</v>
      </c>
      <c r="C1286" s="5" t="n">
        <v>190</v>
      </c>
      <c r="D1286" s="5" t="n">
        <v>7</v>
      </c>
      <c r="E1286" s="5" t="n">
        <v>14.9</v>
      </c>
      <c r="F1286" s="5" t="n">
        <v>32.5</v>
      </c>
      <c r="G1286" s="5" t="n">
        <v>27.3</v>
      </c>
      <c r="H1286" s="5" t="n">
        <v>13.3</v>
      </c>
      <c r="I1286" s="6">
        <f>IF(E1286&gt;=Markov!$B$3,1,0)</f>
        <v/>
      </c>
      <c r="J1286" s="6">
        <f>I1285</f>
        <v/>
      </c>
      <c r="K1286" s="7">
        <f>MAR1!$B$5+MAR1!$C$5*COS(2*PI()*$C1286/365)+MAR1!$D$5*SIN(2*PI()*$C1286/365)</f>
        <v/>
      </c>
      <c r="L1286" s="7">
        <f>MAR1!$B$6+MAR1!$C$6*COS(2*PI()*$C1286/365)+MAR1!$D$6*SIN(2*PI()*$C1286/365)</f>
        <v/>
      </c>
      <c r="M1286" s="7">
        <f>MAR1!$B$7+MAR1!$C$7*COS(2*PI()*$C1286/365)+MAR1!$D$7*SIN(2*PI()*$C1286/365)</f>
        <v/>
      </c>
      <c r="N1286" s="7">
        <f>F1286-K1286</f>
        <v/>
      </c>
      <c r="O1286" s="7">
        <f>G1286-L1286</f>
        <v/>
      </c>
      <c r="P1286" s="7">
        <f>H1286-M1286</f>
        <v/>
      </c>
      <c r="Q1286" s="7">
        <f>IF($I1286=1,(N1286-MAR1!$B$11)/MAR1!$D$11,(N1286-MAR1!$C$11)/MAR1!$E$11)</f>
        <v/>
      </c>
      <c r="R1286" s="7">
        <f>IF($I1286=1,(O1286-MAR1!$B$12)/MAR1!$D$12,(O1286-MAR1!$C$12)/MAR1!$E$12)</f>
        <v/>
      </c>
      <c r="S1286" s="7">
        <f>IF($I1286=1,(P1286-MAR1!$B$13)/MAR1!$D$13,(P1286-MAR1!$C$13)/MAR1!$E$13)</f>
        <v/>
      </c>
      <c r="U1286" s="5" t="n">
        <v>1285</v>
      </c>
      <c r="V1286" s="5" t="n">
        <v>0.059929</v>
      </c>
      <c r="W1286" s="5" t="n">
        <v>0.524254</v>
      </c>
      <c r="X1286" s="5" t="n">
        <v>0.324891</v>
      </c>
      <c r="Y1286" s="5" t="n">
        <v>0.363463</v>
      </c>
      <c r="Z1286" s="5" t="n">
        <v>0.001371</v>
      </c>
    </row>
    <row r="1287">
      <c r="A1287" s="5" t="n">
        <v>1286</v>
      </c>
      <c r="B1287" s="5" t="n">
        <v>4</v>
      </c>
      <c r="C1287" s="5" t="n">
        <v>191</v>
      </c>
      <c r="D1287" s="5" t="n">
        <v>7</v>
      </c>
      <c r="E1287" s="5" t="n">
        <v>8.300000000000001</v>
      </c>
      <c r="F1287" s="5" t="n">
        <v>31.5</v>
      </c>
      <c r="G1287" s="5" t="n">
        <v>27</v>
      </c>
      <c r="H1287" s="5" t="n">
        <v>13.95</v>
      </c>
      <c r="I1287" s="6">
        <f>IF(E1287&gt;=Markov!$B$3,1,0)</f>
        <v/>
      </c>
      <c r="J1287" s="6">
        <f>I1286</f>
        <v/>
      </c>
      <c r="K1287" s="7">
        <f>MAR1!$B$5+MAR1!$C$5*COS(2*PI()*$C1287/365)+MAR1!$D$5*SIN(2*PI()*$C1287/365)</f>
        <v/>
      </c>
      <c r="L1287" s="7">
        <f>MAR1!$B$6+MAR1!$C$6*COS(2*PI()*$C1287/365)+MAR1!$D$6*SIN(2*PI()*$C1287/365)</f>
        <v/>
      </c>
      <c r="M1287" s="7">
        <f>MAR1!$B$7+MAR1!$C$7*COS(2*PI()*$C1287/365)+MAR1!$D$7*SIN(2*PI()*$C1287/365)</f>
        <v/>
      </c>
      <c r="N1287" s="7">
        <f>F1287-K1287</f>
        <v/>
      </c>
      <c r="O1287" s="7">
        <f>G1287-L1287</f>
        <v/>
      </c>
      <c r="P1287" s="7">
        <f>H1287-M1287</f>
        <v/>
      </c>
      <c r="Q1287" s="7">
        <f>IF($I1287=1,(N1287-MAR1!$B$11)/MAR1!$D$11,(N1287-MAR1!$C$11)/MAR1!$E$11)</f>
        <v/>
      </c>
      <c r="R1287" s="7">
        <f>IF($I1287=1,(O1287-MAR1!$B$12)/MAR1!$D$12,(O1287-MAR1!$C$12)/MAR1!$E$12)</f>
        <v/>
      </c>
      <c r="S1287" s="7">
        <f>IF($I1287=1,(P1287-MAR1!$B$13)/MAR1!$D$13,(P1287-MAR1!$C$13)/MAR1!$E$13)</f>
        <v/>
      </c>
      <c r="U1287" s="5" t="n">
        <v>1286</v>
      </c>
      <c r="V1287" s="5" t="n">
        <v>0.189999</v>
      </c>
      <c r="W1287" s="5" t="n">
        <v>0.553312</v>
      </c>
      <c r="X1287" s="5" t="n">
        <v>0.169026</v>
      </c>
      <c r="Y1287" s="5" t="n">
        <v>0.134463</v>
      </c>
      <c r="Z1287" s="5" t="n">
        <v>0.840683</v>
      </c>
    </row>
    <row r="1288">
      <c r="A1288" s="5" t="n">
        <v>1287</v>
      </c>
      <c r="B1288" s="5" t="n">
        <v>4</v>
      </c>
      <c r="C1288" s="5" t="n">
        <v>192</v>
      </c>
      <c r="D1288" s="5" t="n">
        <v>7</v>
      </c>
      <c r="E1288" s="5" t="n">
        <v>0</v>
      </c>
      <c r="F1288" s="5" t="n">
        <v>31.9</v>
      </c>
      <c r="G1288" s="5" t="n">
        <v>27.5</v>
      </c>
      <c r="H1288" s="5" t="n">
        <v>13.2</v>
      </c>
      <c r="I1288" s="6">
        <f>IF(E1288&gt;=Markov!$B$3,1,0)</f>
        <v/>
      </c>
      <c r="J1288" s="6">
        <f>I1287</f>
        <v/>
      </c>
      <c r="K1288" s="7">
        <f>MAR1!$B$5+MAR1!$C$5*COS(2*PI()*$C1288/365)+MAR1!$D$5*SIN(2*PI()*$C1288/365)</f>
        <v/>
      </c>
      <c r="L1288" s="7">
        <f>MAR1!$B$6+MAR1!$C$6*COS(2*PI()*$C1288/365)+MAR1!$D$6*SIN(2*PI()*$C1288/365)</f>
        <v/>
      </c>
      <c r="M1288" s="7">
        <f>MAR1!$B$7+MAR1!$C$7*COS(2*PI()*$C1288/365)+MAR1!$D$7*SIN(2*PI()*$C1288/365)</f>
        <v/>
      </c>
      <c r="N1288" s="7">
        <f>F1288-K1288</f>
        <v/>
      </c>
      <c r="O1288" s="7">
        <f>G1288-L1288</f>
        <v/>
      </c>
      <c r="P1288" s="7">
        <f>H1288-M1288</f>
        <v/>
      </c>
      <c r="Q1288" s="7">
        <f>IF($I1288=1,(N1288-MAR1!$B$11)/MAR1!$D$11,(N1288-MAR1!$C$11)/MAR1!$E$11)</f>
        <v/>
      </c>
      <c r="R1288" s="7">
        <f>IF($I1288=1,(O1288-MAR1!$B$12)/MAR1!$D$12,(O1288-MAR1!$C$12)/MAR1!$E$12)</f>
        <v/>
      </c>
      <c r="S1288" s="7">
        <f>IF($I1288=1,(P1288-MAR1!$B$13)/MAR1!$D$13,(P1288-MAR1!$C$13)/MAR1!$E$13)</f>
        <v/>
      </c>
      <c r="U1288" s="5" t="n">
        <v>1287</v>
      </c>
      <c r="V1288" s="5" t="n">
        <v>0.5194</v>
      </c>
      <c r="W1288" s="5" t="n">
        <v>0.324601</v>
      </c>
      <c r="X1288" s="5" t="n">
        <v>0.645622</v>
      </c>
      <c r="Y1288" s="5" t="n">
        <v>0.941472</v>
      </c>
      <c r="Z1288" s="5" t="n">
        <v>0.605333</v>
      </c>
    </row>
    <row r="1289">
      <c r="A1289" s="5" t="n">
        <v>1288</v>
      </c>
      <c r="B1289" s="5" t="n">
        <v>4</v>
      </c>
      <c r="C1289" s="5" t="n">
        <v>193</v>
      </c>
      <c r="D1289" s="5" t="n">
        <v>7</v>
      </c>
      <c r="E1289" s="5" t="n">
        <v>36.9</v>
      </c>
      <c r="F1289" s="5" t="n">
        <v>29.3</v>
      </c>
      <c r="G1289" s="5" t="n">
        <v>25.5</v>
      </c>
      <c r="H1289" s="5" t="n">
        <v>11</v>
      </c>
      <c r="I1289" s="6">
        <f>IF(E1289&gt;=Markov!$B$3,1,0)</f>
        <v/>
      </c>
      <c r="J1289" s="6">
        <f>I1288</f>
        <v/>
      </c>
      <c r="K1289" s="7">
        <f>MAR1!$B$5+MAR1!$C$5*COS(2*PI()*$C1289/365)+MAR1!$D$5*SIN(2*PI()*$C1289/365)</f>
        <v/>
      </c>
      <c r="L1289" s="7">
        <f>MAR1!$B$6+MAR1!$C$6*COS(2*PI()*$C1289/365)+MAR1!$D$6*SIN(2*PI()*$C1289/365)</f>
        <v/>
      </c>
      <c r="M1289" s="7">
        <f>MAR1!$B$7+MAR1!$C$7*COS(2*PI()*$C1289/365)+MAR1!$D$7*SIN(2*PI()*$C1289/365)</f>
        <v/>
      </c>
      <c r="N1289" s="7">
        <f>F1289-K1289</f>
        <v/>
      </c>
      <c r="O1289" s="7">
        <f>G1289-L1289</f>
        <v/>
      </c>
      <c r="P1289" s="7">
        <f>H1289-M1289</f>
        <v/>
      </c>
      <c r="Q1289" s="7">
        <f>IF($I1289=1,(N1289-MAR1!$B$11)/MAR1!$D$11,(N1289-MAR1!$C$11)/MAR1!$E$11)</f>
        <v/>
      </c>
      <c r="R1289" s="7">
        <f>IF($I1289=1,(O1289-MAR1!$B$12)/MAR1!$D$12,(O1289-MAR1!$C$12)/MAR1!$E$12)</f>
        <v/>
      </c>
      <c r="S1289" s="7">
        <f>IF($I1289=1,(P1289-MAR1!$B$13)/MAR1!$D$13,(P1289-MAR1!$C$13)/MAR1!$E$13)</f>
        <v/>
      </c>
      <c r="U1289" s="5" t="n">
        <v>1288</v>
      </c>
      <c r="V1289" s="5" t="n">
        <v>0.731159</v>
      </c>
      <c r="W1289" s="5" t="n">
        <v>0.5960490000000001</v>
      </c>
      <c r="X1289" s="5" t="n">
        <v>0.804311</v>
      </c>
      <c r="Y1289" s="5" t="n">
        <v>0.666839</v>
      </c>
      <c r="Z1289" s="5" t="n">
        <v>0.954422</v>
      </c>
    </row>
    <row r="1290">
      <c r="A1290" s="5" t="n">
        <v>1289</v>
      </c>
      <c r="B1290" s="5" t="n">
        <v>4</v>
      </c>
      <c r="C1290" s="5" t="n">
        <v>194</v>
      </c>
      <c r="D1290" s="5" t="n">
        <v>7</v>
      </c>
      <c r="E1290" s="5" t="n">
        <v>15.5</v>
      </c>
      <c r="F1290" s="5" t="n">
        <v>26.9</v>
      </c>
      <c r="G1290" s="5" t="n">
        <v>23.7</v>
      </c>
      <c r="H1290" s="5" t="n">
        <v>9.73</v>
      </c>
      <c r="I1290" s="6">
        <f>IF(E1290&gt;=Markov!$B$3,1,0)</f>
        <v/>
      </c>
      <c r="J1290" s="6">
        <f>I1289</f>
        <v/>
      </c>
      <c r="K1290" s="7">
        <f>MAR1!$B$5+MAR1!$C$5*COS(2*PI()*$C1290/365)+MAR1!$D$5*SIN(2*PI()*$C1290/365)</f>
        <v/>
      </c>
      <c r="L1290" s="7">
        <f>MAR1!$B$6+MAR1!$C$6*COS(2*PI()*$C1290/365)+MAR1!$D$6*SIN(2*PI()*$C1290/365)</f>
        <v/>
      </c>
      <c r="M1290" s="7">
        <f>MAR1!$B$7+MAR1!$C$7*COS(2*PI()*$C1290/365)+MAR1!$D$7*SIN(2*PI()*$C1290/365)</f>
        <v/>
      </c>
      <c r="N1290" s="7">
        <f>F1290-K1290</f>
        <v/>
      </c>
      <c r="O1290" s="7">
        <f>G1290-L1290</f>
        <v/>
      </c>
      <c r="P1290" s="7">
        <f>H1290-M1290</f>
        <v/>
      </c>
      <c r="Q1290" s="7">
        <f>IF($I1290=1,(N1290-MAR1!$B$11)/MAR1!$D$11,(N1290-MAR1!$C$11)/MAR1!$E$11)</f>
        <v/>
      </c>
      <c r="R1290" s="7">
        <f>IF($I1290=1,(O1290-MAR1!$B$12)/MAR1!$D$12,(O1290-MAR1!$C$12)/MAR1!$E$12)</f>
        <v/>
      </c>
      <c r="S1290" s="7">
        <f>IF($I1290=1,(P1290-MAR1!$B$13)/MAR1!$D$13,(P1290-MAR1!$C$13)/MAR1!$E$13)</f>
        <v/>
      </c>
      <c r="U1290" s="5" t="n">
        <v>1289</v>
      </c>
      <c r="V1290" s="5" t="n">
        <v>0.6912469999999999</v>
      </c>
      <c r="W1290" s="5" t="n">
        <v>0.578143</v>
      </c>
      <c r="X1290" s="5" t="n">
        <v>0.838741</v>
      </c>
      <c r="Y1290" s="5" t="n">
        <v>0.687474</v>
      </c>
      <c r="Z1290" s="5" t="n">
        <v>0.60772</v>
      </c>
    </row>
    <row r="1291">
      <c r="A1291" s="5" t="n">
        <v>1290</v>
      </c>
      <c r="B1291" s="5" t="n">
        <v>4</v>
      </c>
      <c r="C1291" s="5" t="n">
        <v>195</v>
      </c>
      <c r="D1291" s="5" t="n">
        <v>7</v>
      </c>
      <c r="E1291" s="5" t="n">
        <v>16.9</v>
      </c>
      <c r="F1291" s="5" t="n">
        <v>29</v>
      </c>
      <c r="G1291" s="5" t="n">
        <v>24.5</v>
      </c>
      <c r="H1291" s="5" t="n">
        <v>6.12</v>
      </c>
      <c r="I1291" s="6">
        <f>IF(E1291&gt;=Markov!$B$3,1,0)</f>
        <v/>
      </c>
      <c r="J1291" s="6">
        <f>I1290</f>
        <v/>
      </c>
      <c r="K1291" s="7">
        <f>MAR1!$B$5+MAR1!$C$5*COS(2*PI()*$C1291/365)+MAR1!$D$5*SIN(2*PI()*$C1291/365)</f>
        <v/>
      </c>
      <c r="L1291" s="7">
        <f>MAR1!$B$6+MAR1!$C$6*COS(2*PI()*$C1291/365)+MAR1!$D$6*SIN(2*PI()*$C1291/365)</f>
        <v/>
      </c>
      <c r="M1291" s="7">
        <f>MAR1!$B$7+MAR1!$C$7*COS(2*PI()*$C1291/365)+MAR1!$D$7*SIN(2*PI()*$C1291/365)</f>
        <v/>
      </c>
      <c r="N1291" s="7">
        <f>F1291-K1291</f>
        <v/>
      </c>
      <c r="O1291" s="7">
        <f>G1291-L1291</f>
        <v/>
      </c>
      <c r="P1291" s="7">
        <f>H1291-M1291</f>
        <v/>
      </c>
      <c r="Q1291" s="7">
        <f>IF($I1291=1,(N1291-MAR1!$B$11)/MAR1!$D$11,(N1291-MAR1!$C$11)/MAR1!$E$11)</f>
        <v/>
      </c>
      <c r="R1291" s="7">
        <f>IF($I1291=1,(O1291-MAR1!$B$12)/MAR1!$D$12,(O1291-MAR1!$C$12)/MAR1!$E$12)</f>
        <v/>
      </c>
      <c r="S1291" s="7">
        <f>IF($I1291=1,(P1291-MAR1!$B$13)/MAR1!$D$13,(P1291-MAR1!$C$13)/MAR1!$E$13)</f>
        <v/>
      </c>
      <c r="U1291" s="5" t="n">
        <v>1290</v>
      </c>
      <c r="V1291" s="5" t="n">
        <v>0.962468</v>
      </c>
      <c r="W1291" s="5" t="n">
        <v>0.195446</v>
      </c>
      <c r="X1291" s="5" t="n">
        <v>0.26884</v>
      </c>
      <c r="Y1291" s="5" t="n">
        <v>0.683875</v>
      </c>
      <c r="Z1291" s="5" t="n">
        <v>0.791595</v>
      </c>
    </row>
    <row r="1292">
      <c r="A1292" s="5" t="n">
        <v>1291</v>
      </c>
      <c r="B1292" s="5" t="n">
        <v>4</v>
      </c>
      <c r="C1292" s="5" t="n">
        <v>196</v>
      </c>
      <c r="D1292" s="5" t="n">
        <v>7</v>
      </c>
      <c r="E1292" s="5" t="n">
        <v>0</v>
      </c>
      <c r="F1292" s="5" t="n">
        <v>37.4</v>
      </c>
      <c r="G1292" s="5" t="n">
        <v>28.6</v>
      </c>
      <c r="H1292" s="5" t="n">
        <v>19.22</v>
      </c>
      <c r="I1292" s="6">
        <f>IF(E1292&gt;=Markov!$B$3,1,0)</f>
        <v/>
      </c>
      <c r="J1292" s="6">
        <f>I1291</f>
        <v/>
      </c>
      <c r="K1292" s="7">
        <f>MAR1!$B$5+MAR1!$C$5*COS(2*PI()*$C1292/365)+MAR1!$D$5*SIN(2*PI()*$C1292/365)</f>
        <v/>
      </c>
      <c r="L1292" s="7">
        <f>MAR1!$B$6+MAR1!$C$6*COS(2*PI()*$C1292/365)+MAR1!$D$6*SIN(2*PI()*$C1292/365)</f>
        <v/>
      </c>
      <c r="M1292" s="7">
        <f>MAR1!$B$7+MAR1!$C$7*COS(2*PI()*$C1292/365)+MAR1!$D$7*SIN(2*PI()*$C1292/365)</f>
        <v/>
      </c>
      <c r="N1292" s="7">
        <f>F1292-K1292</f>
        <v/>
      </c>
      <c r="O1292" s="7">
        <f>G1292-L1292</f>
        <v/>
      </c>
      <c r="P1292" s="7">
        <f>H1292-M1292</f>
        <v/>
      </c>
      <c r="Q1292" s="7">
        <f>IF($I1292=1,(N1292-MAR1!$B$11)/MAR1!$D$11,(N1292-MAR1!$C$11)/MAR1!$E$11)</f>
        <v/>
      </c>
      <c r="R1292" s="7">
        <f>IF($I1292=1,(O1292-MAR1!$B$12)/MAR1!$D$12,(O1292-MAR1!$C$12)/MAR1!$E$12)</f>
        <v/>
      </c>
      <c r="S1292" s="7">
        <f>IF($I1292=1,(P1292-MAR1!$B$13)/MAR1!$D$13,(P1292-MAR1!$C$13)/MAR1!$E$13)</f>
        <v/>
      </c>
      <c r="U1292" s="5" t="n">
        <v>1291</v>
      </c>
      <c r="V1292" s="5" t="n">
        <v>0.4402</v>
      </c>
      <c r="W1292" s="5" t="n">
        <v>0.850078</v>
      </c>
      <c r="X1292" s="5" t="n">
        <v>0.006117</v>
      </c>
      <c r="Y1292" s="5" t="n">
        <v>0.757158</v>
      </c>
      <c r="Z1292" s="5" t="n">
        <v>0.480492</v>
      </c>
    </row>
    <row r="1293">
      <c r="A1293" s="5" t="n">
        <v>1292</v>
      </c>
      <c r="B1293" s="5" t="n">
        <v>4</v>
      </c>
      <c r="C1293" s="5" t="n">
        <v>197</v>
      </c>
      <c r="D1293" s="5" t="n">
        <v>7</v>
      </c>
      <c r="E1293" s="5" t="n">
        <v>0</v>
      </c>
      <c r="F1293" s="5" t="n">
        <v>35.3</v>
      </c>
      <c r="G1293" s="5" t="n">
        <v>27.8</v>
      </c>
      <c r="H1293" s="5" t="n">
        <v>19.37</v>
      </c>
      <c r="I1293" s="6">
        <f>IF(E1293&gt;=Markov!$B$3,1,0)</f>
        <v/>
      </c>
      <c r="J1293" s="6">
        <f>I1292</f>
        <v/>
      </c>
      <c r="K1293" s="7">
        <f>MAR1!$B$5+MAR1!$C$5*COS(2*PI()*$C1293/365)+MAR1!$D$5*SIN(2*PI()*$C1293/365)</f>
        <v/>
      </c>
      <c r="L1293" s="7">
        <f>MAR1!$B$6+MAR1!$C$6*COS(2*PI()*$C1293/365)+MAR1!$D$6*SIN(2*PI()*$C1293/365)</f>
        <v/>
      </c>
      <c r="M1293" s="7">
        <f>MAR1!$B$7+MAR1!$C$7*COS(2*PI()*$C1293/365)+MAR1!$D$7*SIN(2*PI()*$C1293/365)</f>
        <v/>
      </c>
      <c r="N1293" s="7">
        <f>F1293-K1293</f>
        <v/>
      </c>
      <c r="O1293" s="7">
        <f>G1293-L1293</f>
        <v/>
      </c>
      <c r="P1293" s="7">
        <f>H1293-M1293</f>
        <v/>
      </c>
      <c r="Q1293" s="7">
        <f>IF($I1293=1,(N1293-MAR1!$B$11)/MAR1!$D$11,(N1293-MAR1!$C$11)/MAR1!$E$11)</f>
        <v/>
      </c>
      <c r="R1293" s="7">
        <f>IF($I1293=1,(O1293-MAR1!$B$12)/MAR1!$D$12,(O1293-MAR1!$C$12)/MAR1!$E$12)</f>
        <v/>
      </c>
      <c r="S1293" s="7">
        <f>IF($I1293=1,(P1293-MAR1!$B$13)/MAR1!$D$13,(P1293-MAR1!$C$13)/MAR1!$E$13)</f>
        <v/>
      </c>
      <c r="U1293" s="5" t="n">
        <v>1292</v>
      </c>
      <c r="V1293" s="5" t="n">
        <v>0.096412</v>
      </c>
      <c r="W1293" s="5" t="n">
        <v>0.669554</v>
      </c>
      <c r="X1293" s="5" t="n">
        <v>0.5969</v>
      </c>
      <c r="Y1293" s="5" t="n">
        <v>0.322089</v>
      </c>
      <c r="Z1293" s="5" t="n">
        <v>0.9499610000000001</v>
      </c>
    </row>
    <row r="1294">
      <c r="A1294" s="5" t="n">
        <v>1293</v>
      </c>
      <c r="B1294" s="5" t="n">
        <v>4</v>
      </c>
      <c r="C1294" s="5" t="n">
        <v>198</v>
      </c>
      <c r="D1294" s="5" t="n">
        <v>7</v>
      </c>
      <c r="E1294" s="5" t="n">
        <v>0</v>
      </c>
      <c r="F1294" s="5" t="n">
        <v>35.3</v>
      </c>
      <c r="G1294" s="5" t="n">
        <v>28.5</v>
      </c>
      <c r="H1294" s="5" t="n">
        <v>25.93</v>
      </c>
      <c r="I1294" s="6">
        <f>IF(E1294&gt;=Markov!$B$3,1,0)</f>
        <v/>
      </c>
      <c r="J1294" s="6">
        <f>I1293</f>
        <v/>
      </c>
      <c r="K1294" s="7">
        <f>MAR1!$B$5+MAR1!$C$5*COS(2*PI()*$C1294/365)+MAR1!$D$5*SIN(2*PI()*$C1294/365)</f>
        <v/>
      </c>
      <c r="L1294" s="7">
        <f>MAR1!$B$6+MAR1!$C$6*COS(2*PI()*$C1294/365)+MAR1!$D$6*SIN(2*PI()*$C1294/365)</f>
        <v/>
      </c>
      <c r="M1294" s="7">
        <f>MAR1!$B$7+MAR1!$C$7*COS(2*PI()*$C1294/365)+MAR1!$D$7*SIN(2*PI()*$C1294/365)</f>
        <v/>
      </c>
      <c r="N1294" s="7">
        <f>F1294-K1294</f>
        <v/>
      </c>
      <c r="O1294" s="7">
        <f>G1294-L1294</f>
        <v/>
      </c>
      <c r="P1294" s="7">
        <f>H1294-M1294</f>
        <v/>
      </c>
      <c r="Q1294" s="7">
        <f>IF($I1294=1,(N1294-MAR1!$B$11)/MAR1!$D$11,(N1294-MAR1!$C$11)/MAR1!$E$11)</f>
        <v/>
      </c>
      <c r="R1294" s="7">
        <f>IF($I1294=1,(O1294-MAR1!$B$12)/MAR1!$D$12,(O1294-MAR1!$C$12)/MAR1!$E$12)</f>
        <v/>
      </c>
      <c r="S1294" s="7">
        <f>IF($I1294=1,(P1294-MAR1!$B$13)/MAR1!$D$13,(P1294-MAR1!$C$13)/MAR1!$E$13)</f>
        <v/>
      </c>
      <c r="U1294" s="5" t="n">
        <v>1293</v>
      </c>
      <c r="V1294" s="5" t="n">
        <v>0.185038</v>
      </c>
      <c r="W1294" s="5" t="n">
        <v>0.736139</v>
      </c>
      <c r="X1294" s="5" t="n">
        <v>0.72908</v>
      </c>
      <c r="Y1294" s="5" t="n">
        <v>0.6201410000000001</v>
      </c>
      <c r="Z1294" s="5" t="n">
        <v>0.106654</v>
      </c>
    </row>
    <row r="1295">
      <c r="A1295" s="5" t="n">
        <v>1294</v>
      </c>
      <c r="B1295" s="5" t="n">
        <v>4</v>
      </c>
      <c r="C1295" s="5" t="n">
        <v>199</v>
      </c>
      <c r="D1295" s="5" t="n">
        <v>7</v>
      </c>
      <c r="E1295" s="5" t="n">
        <v>0</v>
      </c>
      <c r="F1295" s="5" t="n">
        <v>35.2</v>
      </c>
      <c r="G1295" s="5" t="n">
        <v>25.8</v>
      </c>
      <c r="H1295" s="5" t="n">
        <v>22.06</v>
      </c>
      <c r="I1295" s="6">
        <f>IF(E1295&gt;=Markov!$B$3,1,0)</f>
        <v/>
      </c>
      <c r="J1295" s="6">
        <f>I1294</f>
        <v/>
      </c>
      <c r="K1295" s="7">
        <f>MAR1!$B$5+MAR1!$C$5*COS(2*PI()*$C1295/365)+MAR1!$D$5*SIN(2*PI()*$C1295/365)</f>
        <v/>
      </c>
      <c r="L1295" s="7">
        <f>MAR1!$B$6+MAR1!$C$6*COS(2*PI()*$C1295/365)+MAR1!$D$6*SIN(2*PI()*$C1295/365)</f>
        <v/>
      </c>
      <c r="M1295" s="7">
        <f>MAR1!$B$7+MAR1!$C$7*COS(2*PI()*$C1295/365)+MAR1!$D$7*SIN(2*PI()*$C1295/365)</f>
        <v/>
      </c>
      <c r="N1295" s="7">
        <f>F1295-K1295</f>
        <v/>
      </c>
      <c r="O1295" s="7">
        <f>G1295-L1295</f>
        <v/>
      </c>
      <c r="P1295" s="7">
        <f>H1295-M1295</f>
        <v/>
      </c>
      <c r="Q1295" s="7">
        <f>IF($I1295=1,(N1295-MAR1!$B$11)/MAR1!$D$11,(N1295-MAR1!$C$11)/MAR1!$E$11)</f>
        <v/>
      </c>
      <c r="R1295" s="7">
        <f>IF($I1295=1,(O1295-MAR1!$B$12)/MAR1!$D$12,(O1295-MAR1!$C$12)/MAR1!$E$12)</f>
        <v/>
      </c>
      <c r="S1295" s="7">
        <f>IF($I1295=1,(P1295-MAR1!$B$13)/MAR1!$D$13,(P1295-MAR1!$C$13)/MAR1!$E$13)</f>
        <v/>
      </c>
      <c r="U1295" s="5" t="n">
        <v>1294</v>
      </c>
      <c r="V1295" s="5" t="n">
        <v>0.615418</v>
      </c>
      <c r="W1295" s="5" t="n">
        <v>0.252609</v>
      </c>
      <c r="X1295" s="5" t="n">
        <v>0.37685</v>
      </c>
      <c r="Y1295" s="5" t="n">
        <v>0.181066</v>
      </c>
      <c r="Z1295" s="5" t="n">
        <v>0.09593699999999999</v>
      </c>
    </row>
    <row r="1296">
      <c r="A1296" s="5" t="n">
        <v>1295</v>
      </c>
      <c r="B1296" s="5" t="n">
        <v>4</v>
      </c>
      <c r="C1296" s="5" t="n">
        <v>200</v>
      </c>
      <c r="D1296" s="5" t="n">
        <v>7</v>
      </c>
      <c r="E1296" s="5" t="n">
        <v>0</v>
      </c>
      <c r="F1296" s="5" t="n">
        <v>36</v>
      </c>
      <c r="G1296" s="5" t="n">
        <v>27.1</v>
      </c>
      <c r="H1296" s="5" t="n">
        <v>20.27</v>
      </c>
      <c r="I1296" s="6">
        <f>IF(E1296&gt;=Markov!$B$3,1,0)</f>
        <v/>
      </c>
      <c r="J1296" s="6">
        <f>I1295</f>
        <v/>
      </c>
      <c r="K1296" s="7">
        <f>MAR1!$B$5+MAR1!$C$5*COS(2*PI()*$C1296/365)+MAR1!$D$5*SIN(2*PI()*$C1296/365)</f>
        <v/>
      </c>
      <c r="L1296" s="7">
        <f>MAR1!$B$6+MAR1!$C$6*COS(2*PI()*$C1296/365)+MAR1!$D$6*SIN(2*PI()*$C1296/365)</f>
        <v/>
      </c>
      <c r="M1296" s="7">
        <f>MAR1!$B$7+MAR1!$C$7*COS(2*PI()*$C1296/365)+MAR1!$D$7*SIN(2*PI()*$C1296/365)</f>
        <v/>
      </c>
      <c r="N1296" s="7">
        <f>F1296-K1296</f>
        <v/>
      </c>
      <c r="O1296" s="7">
        <f>G1296-L1296</f>
        <v/>
      </c>
      <c r="P1296" s="7">
        <f>H1296-M1296</f>
        <v/>
      </c>
      <c r="Q1296" s="7">
        <f>IF($I1296=1,(N1296-MAR1!$B$11)/MAR1!$D$11,(N1296-MAR1!$C$11)/MAR1!$E$11)</f>
        <v/>
      </c>
      <c r="R1296" s="7">
        <f>IF($I1296=1,(O1296-MAR1!$B$12)/MAR1!$D$12,(O1296-MAR1!$C$12)/MAR1!$E$12)</f>
        <v/>
      </c>
      <c r="S1296" s="7">
        <f>IF($I1296=1,(P1296-MAR1!$B$13)/MAR1!$D$13,(P1296-MAR1!$C$13)/MAR1!$E$13)</f>
        <v/>
      </c>
      <c r="U1296" s="5" t="n">
        <v>1295</v>
      </c>
      <c r="V1296" s="5" t="n">
        <v>0.084505</v>
      </c>
      <c r="W1296" s="5" t="n">
        <v>0.413982</v>
      </c>
      <c r="X1296" s="5" t="n">
        <v>0.475607</v>
      </c>
      <c r="Y1296" s="5" t="n">
        <v>0.636211</v>
      </c>
      <c r="Z1296" s="5" t="n">
        <v>0.152212</v>
      </c>
    </row>
    <row r="1297">
      <c r="A1297" s="5" t="n">
        <v>1296</v>
      </c>
      <c r="B1297" s="5" t="n">
        <v>4</v>
      </c>
      <c r="C1297" s="5" t="n">
        <v>201</v>
      </c>
      <c r="D1297" s="5" t="n">
        <v>7</v>
      </c>
      <c r="E1297" s="5" t="n">
        <v>11.8</v>
      </c>
      <c r="F1297" s="5" t="n">
        <v>31.5</v>
      </c>
      <c r="G1297" s="5" t="n">
        <v>25</v>
      </c>
      <c r="H1297" s="5" t="n">
        <v>13.09</v>
      </c>
      <c r="I1297" s="6">
        <f>IF(E1297&gt;=Markov!$B$3,1,0)</f>
        <v/>
      </c>
      <c r="J1297" s="6">
        <f>I1296</f>
        <v/>
      </c>
      <c r="K1297" s="7">
        <f>MAR1!$B$5+MAR1!$C$5*COS(2*PI()*$C1297/365)+MAR1!$D$5*SIN(2*PI()*$C1297/365)</f>
        <v/>
      </c>
      <c r="L1297" s="7">
        <f>MAR1!$B$6+MAR1!$C$6*COS(2*PI()*$C1297/365)+MAR1!$D$6*SIN(2*PI()*$C1297/365)</f>
        <v/>
      </c>
      <c r="M1297" s="7">
        <f>MAR1!$B$7+MAR1!$C$7*COS(2*PI()*$C1297/365)+MAR1!$D$7*SIN(2*PI()*$C1297/365)</f>
        <v/>
      </c>
      <c r="N1297" s="7">
        <f>F1297-K1297</f>
        <v/>
      </c>
      <c r="O1297" s="7">
        <f>G1297-L1297</f>
        <v/>
      </c>
      <c r="P1297" s="7">
        <f>H1297-M1297</f>
        <v/>
      </c>
      <c r="Q1297" s="7">
        <f>IF($I1297=1,(N1297-MAR1!$B$11)/MAR1!$D$11,(N1297-MAR1!$C$11)/MAR1!$E$11)</f>
        <v/>
      </c>
      <c r="R1297" s="7">
        <f>IF($I1297=1,(O1297-MAR1!$B$12)/MAR1!$D$12,(O1297-MAR1!$C$12)/MAR1!$E$12)</f>
        <v/>
      </c>
      <c r="S1297" s="7">
        <f>IF($I1297=1,(P1297-MAR1!$B$13)/MAR1!$D$13,(P1297-MAR1!$C$13)/MAR1!$E$13)</f>
        <v/>
      </c>
      <c r="U1297" s="5" t="n">
        <v>1296</v>
      </c>
      <c r="V1297" s="5" t="n">
        <v>0.616855</v>
      </c>
      <c r="W1297" s="5" t="n">
        <v>0.9716050000000001</v>
      </c>
      <c r="X1297" s="5" t="n">
        <v>0.019829</v>
      </c>
      <c r="Y1297" s="5" t="n">
        <v>0.373127</v>
      </c>
      <c r="Z1297" s="5" t="n">
        <v>0.191287</v>
      </c>
    </row>
    <row r="1298">
      <c r="A1298" s="5" t="n">
        <v>1297</v>
      </c>
      <c r="B1298" s="5" t="n">
        <v>4</v>
      </c>
      <c r="C1298" s="5" t="n">
        <v>202</v>
      </c>
      <c r="D1298" s="5" t="n">
        <v>7</v>
      </c>
      <c r="E1298" s="5" t="n">
        <v>39.4</v>
      </c>
      <c r="F1298" s="5" t="n">
        <v>31.5</v>
      </c>
      <c r="G1298" s="5" t="n">
        <v>25.5</v>
      </c>
      <c r="H1298" s="5" t="n">
        <v>16.66</v>
      </c>
      <c r="I1298" s="6">
        <f>IF(E1298&gt;=Markov!$B$3,1,0)</f>
        <v/>
      </c>
      <c r="J1298" s="6">
        <f>I1297</f>
        <v/>
      </c>
      <c r="K1298" s="7">
        <f>MAR1!$B$5+MAR1!$C$5*COS(2*PI()*$C1298/365)+MAR1!$D$5*SIN(2*PI()*$C1298/365)</f>
        <v/>
      </c>
      <c r="L1298" s="7">
        <f>MAR1!$B$6+MAR1!$C$6*COS(2*PI()*$C1298/365)+MAR1!$D$6*SIN(2*PI()*$C1298/365)</f>
        <v/>
      </c>
      <c r="M1298" s="7">
        <f>MAR1!$B$7+MAR1!$C$7*COS(2*PI()*$C1298/365)+MAR1!$D$7*SIN(2*PI()*$C1298/365)</f>
        <v/>
      </c>
      <c r="N1298" s="7">
        <f>F1298-K1298</f>
        <v/>
      </c>
      <c r="O1298" s="7">
        <f>G1298-L1298</f>
        <v/>
      </c>
      <c r="P1298" s="7">
        <f>H1298-M1298</f>
        <v/>
      </c>
      <c r="Q1298" s="7">
        <f>IF($I1298=1,(N1298-MAR1!$B$11)/MAR1!$D$11,(N1298-MAR1!$C$11)/MAR1!$E$11)</f>
        <v/>
      </c>
      <c r="R1298" s="7">
        <f>IF($I1298=1,(O1298-MAR1!$B$12)/MAR1!$D$12,(O1298-MAR1!$C$12)/MAR1!$E$12)</f>
        <v/>
      </c>
      <c r="S1298" s="7">
        <f>IF($I1298=1,(P1298-MAR1!$B$13)/MAR1!$D$13,(P1298-MAR1!$C$13)/MAR1!$E$13)</f>
        <v/>
      </c>
      <c r="U1298" s="5" t="n">
        <v>1297</v>
      </c>
      <c r="V1298" s="5" t="n">
        <v>0.864806</v>
      </c>
      <c r="W1298" s="5" t="n">
        <v>0.7889890000000001</v>
      </c>
      <c r="X1298" s="5" t="n">
        <v>0.919069</v>
      </c>
      <c r="Y1298" s="5" t="n">
        <v>0.126718</v>
      </c>
      <c r="Z1298" s="5" t="n">
        <v>0.502619</v>
      </c>
    </row>
    <row r="1299">
      <c r="A1299" s="5" t="n">
        <v>1298</v>
      </c>
      <c r="B1299" s="5" t="n">
        <v>4</v>
      </c>
      <c r="C1299" s="5" t="n">
        <v>203</v>
      </c>
      <c r="D1299" s="5" t="n">
        <v>7</v>
      </c>
      <c r="E1299" s="5" t="n">
        <v>5.3</v>
      </c>
      <c r="F1299" s="5" t="n">
        <v>31.8</v>
      </c>
      <c r="G1299" s="5" t="n">
        <v>26.2</v>
      </c>
      <c r="H1299" s="5" t="n">
        <v>19.18</v>
      </c>
      <c r="I1299" s="6">
        <f>IF(E1299&gt;=Markov!$B$3,1,0)</f>
        <v/>
      </c>
      <c r="J1299" s="6">
        <f>I1298</f>
        <v/>
      </c>
      <c r="K1299" s="7">
        <f>MAR1!$B$5+MAR1!$C$5*COS(2*PI()*$C1299/365)+MAR1!$D$5*SIN(2*PI()*$C1299/365)</f>
        <v/>
      </c>
      <c r="L1299" s="7">
        <f>MAR1!$B$6+MAR1!$C$6*COS(2*PI()*$C1299/365)+MAR1!$D$6*SIN(2*PI()*$C1299/365)</f>
        <v/>
      </c>
      <c r="M1299" s="7">
        <f>MAR1!$B$7+MAR1!$C$7*COS(2*PI()*$C1299/365)+MAR1!$D$7*SIN(2*PI()*$C1299/365)</f>
        <v/>
      </c>
      <c r="N1299" s="7">
        <f>F1299-K1299</f>
        <v/>
      </c>
      <c r="O1299" s="7">
        <f>G1299-L1299</f>
        <v/>
      </c>
      <c r="P1299" s="7">
        <f>H1299-M1299</f>
        <v/>
      </c>
      <c r="Q1299" s="7">
        <f>IF($I1299=1,(N1299-MAR1!$B$11)/MAR1!$D$11,(N1299-MAR1!$C$11)/MAR1!$E$11)</f>
        <v/>
      </c>
      <c r="R1299" s="7">
        <f>IF($I1299=1,(O1299-MAR1!$B$12)/MAR1!$D$12,(O1299-MAR1!$C$12)/MAR1!$E$12)</f>
        <v/>
      </c>
      <c r="S1299" s="7">
        <f>IF($I1299=1,(P1299-MAR1!$B$13)/MAR1!$D$13,(P1299-MAR1!$C$13)/MAR1!$E$13)</f>
        <v/>
      </c>
      <c r="U1299" s="5" t="n">
        <v>1298</v>
      </c>
      <c r="V1299" s="5" t="n">
        <v>0.283305</v>
      </c>
      <c r="W1299" s="5" t="n">
        <v>0.727495</v>
      </c>
      <c r="X1299" s="5" t="n">
        <v>0.913313</v>
      </c>
      <c r="Y1299" s="5" t="n">
        <v>0.146896</v>
      </c>
      <c r="Z1299" s="5" t="n">
        <v>0.614518</v>
      </c>
    </row>
    <row r="1300">
      <c r="A1300" s="5" t="n">
        <v>1299</v>
      </c>
      <c r="B1300" s="5" t="n">
        <v>4</v>
      </c>
      <c r="C1300" s="5" t="n">
        <v>204</v>
      </c>
      <c r="D1300" s="5" t="n">
        <v>7</v>
      </c>
      <c r="E1300" s="5" t="n">
        <v>10.3</v>
      </c>
      <c r="F1300" s="5" t="n">
        <v>30.3</v>
      </c>
      <c r="G1300" s="5" t="n">
        <v>25.9</v>
      </c>
      <c r="H1300" s="5" t="n">
        <v>15.47</v>
      </c>
      <c r="I1300" s="6">
        <f>IF(E1300&gt;=Markov!$B$3,1,0)</f>
        <v/>
      </c>
      <c r="J1300" s="6">
        <f>I1299</f>
        <v/>
      </c>
      <c r="K1300" s="7">
        <f>MAR1!$B$5+MAR1!$C$5*COS(2*PI()*$C1300/365)+MAR1!$D$5*SIN(2*PI()*$C1300/365)</f>
        <v/>
      </c>
      <c r="L1300" s="7">
        <f>MAR1!$B$6+MAR1!$C$6*COS(2*PI()*$C1300/365)+MAR1!$D$6*SIN(2*PI()*$C1300/365)</f>
        <v/>
      </c>
      <c r="M1300" s="7">
        <f>MAR1!$B$7+MAR1!$C$7*COS(2*PI()*$C1300/365)+MAR1!$D$7*SIN(2*PI()*$C1300/365)</f>
        <v/>
      </c>
      <c r="N1300" s="7">
        <f>F1300-K1300</f>
        <v/>
      </c>
      <c r="O1300" s="7">
        <f>G1300-L1300</f>
        <v/>
      </c>
      <c r="P1300" s="7">
        <f>H1300-M1300</f>
        <v/>
      </c>
      <c r="Q1300" s="7">
        <f>IF($I1300=1,(N1300-MAR1!$B$11)/MAR1!$D$11,(N1300-MAR1!$C$11)/MAR1!$E$11)</f>
        <v/>
      </c>
      <c r="R1300" s="7">
        <f>IF($I1300=1,(O1300-MAR1!$B$12)/MAR1!$D$12,(O1300-MAR1!$C$12)/MAR1!$E$12)</f>
        <v/>
      </c>
      <c r="S1300" s="7">
        <f>IF($I1300=1,(P1300-MAR1!$B$13)/MAR1!$D$13,(P1300-MAR1!$C$13)/MAR1!$E$13)</f>
        <v/>
      </c>
      <c r="U1300" s="5" t="n">
        <v>1299</v>
      </c>
      <c r="V1300" s="5" t="n">
        <v>0.374814</v>
      </c>
      <c r="W1300" s="5" t="n">
        <v>0.810029</v>
      </c>
      <c r="X1300" s="5" t="n">
        <v>0.618873</v>
      </c>
      <c r="Y1300" s="5" t="n">
        <v>0.03756</v>
      </c>
      <c r="Z1300" s="5" t="n">
        <v>0.412298</v>
      </c>
    </row>
    <row r="1301">
      <c r="A1301" s="5" t="n">
        <v>1300</v>
      </c>
      <c r="B1301" s="5" t="n">
        <v>4</v>
      </c>
      <c r="C1301" s="5" t="n">
        <v>205</v>
      </c>
      <c r="D1301" s="5" t="n">
        <v>7</v>
      </c>
      <c r="E1301" s="5" t="n">
        <v>24.1</v>
      </c>
      <c r="F1301" s="5" t="n">
        <v>30.7</v>
      </c>
      <c r="G1301" s="5" t="n">
        <v>25.6</v>
      </c>
      <c r="H1301" s="5" t="n">
        <v>14.69</v>
      </c>
      <c r="I1301" s="6">
        <f>IF(E1301&gt;=Markov!$B$3,1,0)</f>
        <v/>
      </c>
      <c r="J1301" s="6">
        <f>I1300</f>
        <v/>
      </c>
      <c r="K1301" s="7">
        <f>MAR1!$B$5+MAR1!$C$5*COS(2*PI()*$C1301/365)+MAR1!$D$5*SIN(2*PI()*$C1301/365)</f>
        <v/>
      </c>
      <c r="L1301" s="7">
        <f>MAR1!$B$6+MAR1!$C$6*COS(2*PI()*$C1301/365)+MAR1!$D$6*SIN(2*PI()*$C1301/365)</f>
        <v/>
      </c>
      <c r="M1301" s="7">
        <f>MAR1!$B$7+MAR1!$C$7*COS(2*PI()*$C1301/365)+MAR1!$D$7*SIN(2*PI()*$C1301/365)</f>
        <v/>
      </c>
      <c r="N1301" s="7">
        <f>F1301-K1301</f>
        <v/>
      </c>
      <c r="O1301" s="7">
        <f>G1301-L1301</f>
        <v/>
      </c>
      <c r="P1301" s="7">
        <f>H1301-M1301</f>
        <v/>
      </c>
      <c r="Q1301" s="7">
        <f>IF($I1301=1,(N1301-MAR1!$B$11)/MAR1!$D$11,(N1301-MAR1!$C$11)/MAR1!$E$11)</f>
        <v/>
      </c>
      <c r="R1301" s="7">
        <f>IF($I1301=1,(O1301-MAR1!$B$12)/MAR1!$D$12,(O1301-MAR1!$C$12)/MAR1!$E$12)</f>
        <v/>
      </c>
      <c r="S1301" s="7">
        <f>IF($I1301=1,(P1301-MAR1!$B$13)/MAR1!$D$13,(P1301-MAR1!$C$13)/MAR1!$E$13)</f>
        <v/>
      </c>
      <c r="U1301" s="5" t="n">
        <v>1300</v>
      </c>
      <c r="V1301" s="5" t="n">
        <v>0.864345</v>
      </c>
      <c r="W1301" s="5" t="n">
        <v>0.347203</v>
      </c>
      <c r="X1301" s="5" t="n">
        <v>0.089541</v>
      </c>
      <c r="Y1301" s="5" t="n">
        <v>0.332634</v>
      </c>
      <c r="Z1301" s="5" t="n">
        <v>0.623605</v>
      </c>
    </row>
    <row r="1302">
      <c r="A1302" s="5" t="n">
        <v>1301</v>
      </c>
      <c r="B1302" s="5" t="n">
        <v>4</v>
      </c>
      <c r="C1302" s="5" t="n">
        <v>206</v>
      </c>
      <c r="D1302" s="5" t="n">
        <v>7</v>
      </c>
      <c r="E1302" s="5" t="n">
        <v>13.3</v>
      </c>
      <c r="F1302" s="5" t="n">
        <v>29.4</v>
      </c>
      <c r="G1302" s="5" t="n">
        <v>25.2</v>
      </c>
      <c r="H1302" s="5" t="n">
        <v>11.01</v>
      </c>
      <c r="I1302" s="6">
        <f>IF(E1302&gt;=Markov!$B$3,1,0)</f>
        <v/>
      </c>
      <c r="J1302" s="6">
        <f>I1301</f>
        <v/>
      </c>
      <c r="K1302" s="7">
        <f>MAR1!$B$5+MAR1!$C$5*COS(2*PI()*$C1302/365)+MAR1!$D$5*SIN(2*PI()*$C1302/365)</f>
        <v/>
      </c>
      <c r="L1302" s="7">
        <f>MAR1!$B$6+MAR1!$C$6*COS(2*PI()*$C1302/365)+MAR1!$D$6*SIN(2*PI()*$C1302/365)</f>
        <v/>
      </c>
      <c r="M1302" s="7">
        <f>MAR1!$B$7+MAR1!$C$7*COS(2*PI()*$C1302/365)+MAR1!$D$7*SIN(2*PI()*$C1302/365)</f>
        <v/>
      </c>
      <c r="N1302" s="7">
        <f>F1302-K1302</f>
        <v/>
      </c>
      <c r="O1302" s="7">
        <f>G1302-L1302</f>
        <v/>
      </c>
      <c r="P1302" s="7">
        <f>H1302-M1302</f>
        <v/>
      </c>
      <c r="Q1302" s="7">
        <f>IF($I1302=1,(N1302-MAR1!$B$11)/MAR1!$D$11,(N1302-MAR1!$C$11)/MAR1!$E$11)</f>
        <v/>
      </c>
      <c r="R1302" s="7">
        <f>IF($I1302=1,(O1302-MAR1!$B$12)/MAR1!$D$12,(O1302-MAR1!$C$12)/MAR1!$E$12)</f>
        <v/>
      </c>
      <c r="S1302" s="7">
        <f>IF($I1302=1,(P1302-MAR1!$B$13)/MAR1!$D$13,(P1302-MAR1!$C$13)/MAR1!$E$13)</f>
        <v/>
      </c>
      <c r="U1302" s="5" t="n">
        <v>1301</v>
      </c>
      <c r="V1302" s="5" t="n">
        <v>0.898427</v>
      </c>
      <c r="W1302" s="5" t="n">
        <v>0.640745</v>
      </c>
      <c r="X1302" s="5" t="n">
        <v>0.567783</v>
      </c>
      <c r="Y1302" s="5" t="n">
        <v>0.079489</v>
      </c>
      <c r="Z1302" s="5" t="n">
        <v>0.5612819999999999</v>
      </c>
    </row>
    <row r="1303">
      <c r="A1303" s="5" t="n">
        <v>1302</v>
      </c>
      <c r="B1303" s="5" t="n">
        <v>4</v>
      </c>
      <c r="C1303" s="5" t="n">
        <v>207</v>
      </c>
      <c r="D1303" s="5" t="n">
        <v>7</v>
      </c>
      <c r="E1303" s="5" t="n">
        <v>13.3</v>
      </c>
      <c r="F1303" s="5" t="n">
        <v>29.3</v>
      </c>
      <c r="G1303" s="5" t="n">
        <v>25.7</v>
      </c>
      <c r="H1303" s="5" t="n">
        <v>9.42</v>
      </c>
      <c r="I1303" s="6">
        <f>IF(E1303&gt;=Markov!$B$3,1,0)</f>
        <v/>
      </c>
      <c r="J1303" s="6">
        <f>I1302</f>
        <v/>
      </c>
      <c r="K1303" s="7">
        <f>MAR1!$B$5+MAR1!$C$5*COS(2*PI()*$C1303/365)+MAR1!$D$5*SIN(2*PI()*$C1303/365)</f>
        <v/>
      </c>
      <c r="L1303" s="7">
        <f>MAR1!$B$6+MAR1!$C$6*COS(2*PI()*$C1303/365)+MAR1!$D$6*SIN(2*PI()*$C1303/365)</f>
        <v/>
      </c>
      <c r="M1303" s="7">
        <f>MAR1!$B$7+MAR1!$C$7*COS(2*PI()*$C1303/365)+MAR1!$D$7*SIN(2*PI()*$C1303/365)</f>
        <v/>
      </c>
      <c r="N1303" s="7">
        <f>F1303-K1303</f>
        <v/>
      </c>
      <c r="O1303" s="7">
        <f>G1303-L1303</f>
        <v/>
      </c>
      <c r="P1303" s="7">
        <f>H1303-M1303</f>
        <v/>
      </c>
      <c r="Q1303" s="7">
        <f>IF($I1303=1,(N1303-MAR1!$B$11)/MAR1!$D$11,(N1303-MAR1!$C$11)/MAR1!$E$11)</f>
        <v/>
      </c>
      <c r="R1303" s="7">
        <f>IF($I1303=1,(O1303-MAR1!$B$12)/MAR1!$D$12,(O1303-MAR1!$C$12)/MAR1!$E$12)</f>
        <v/>
      </c>
      <c r="S1303" s="7">
        <f>IF($I1303=1,(P1303-MAR1!$B$13)/MAR1!$D$13,(P1303-MAR1!$C$13)/MAR1!$E$13)</f>
        <v/>
      </c>
      <c r="U1303" s="5" t="n">
        <v>1302</v>
      </c>
      <c r="V1303" s="5" t="n">
        <v>0.12824</v>
      </c>
      <c r="W1303" s="5" t="n">
        <v>0.684128</v>
      </c>
      <c r="X1303" s="5" t="n">
        <v>0.498852</v>
      </c>
      <c r="Y1303" s="5" t="n">
        <v>0.251255</v>
      </c>
      <c r="Z1303" s="5" t="n">
        <v>0.904623</v>
      </c>
    </row>
    <row r="1304">
      <c r="A1304" s="5" t="n">
        <v>1303</v>
      </c>
      <c r="B1304" s="5" t="n">
        <v>4</v>
      </c>
      <c r="C1304" s="5" t="n">
        <v>208</v>
      </c>
      <c r="D1304" s="5" t="n">
        <v>7</v>
      </c>
      <c r="E1304" s="5" t="n">
        <v>16.5</v>
      </c>
      <c r="F1304" s="5" t="n">
        <v>31.9</v>
      </c>
      <c r="G1304" s="5" t="n">
        <v>26.7</v>
      </c>
      <c r="H1304" s="5" t="n">
        <v>12.39</v>
      </c>
      <c r="I1304" s="6">
        <f>IF(E1304&gt;=Markov!$B$3,1,0)</f>
        <v/>
      </c>
      <c r="J1304" s="6">
        <f>I1303</f>
        <v/>
      </c>
      <c r="K1304" s="7">
        <f>MAR1!$B$5+MAR1!$C$5*COS(2*PI()*$C1304/365)+MAR1!$D$5*SIN(2*PI()*$C1304/365)</f>
        <v/>
      </c>
      <c r="L1304" s="7">
        <f>MAR1!$B$6+MAR1!$C$6*COS(2*PI()*$C1304/365)+MAR1!$D$6*SIN(2*PI()*$C1304/365)</f>
        <v/>
      </c>
      <c r="M1304" s="7">
        <f>MAR1!$B$7+MAR1!$C$7*COS(2*PI()*$C1304/365)+MAR1!$D$7*SIN(2*PI()*$C1304/365)</f>
        <v/>
      </c>
      <c r="N1304" s="7">
        <f>F1304-K1304</f>
        <v/>
      </c>
      <c r="O1304" s="7">
        <f>G1304-L1304</f>
        <v/>
      </c>
      <c r="P1304" s="7">
        <f>H1304-M1304</f>
        <v/>
      </c>
      <c r="Q1304" s="7">
        <f>IF($I1304=1,(N1304-MAR1!$B$11)/MAR1!$D$11,(N1304-MAR1!$C$11)/MAR1!$E$11)</f>
        <v/>
      </c>
      <c r="R1304" s="7">
        <f>IF($I1304=1,(O1304-MAR1!$B$12)/MAR1!$D$12,(O1304-MAR1!$C$12)/MAR1!$E$12)</f>
        <v/>
      </c>
      <c r="S1304" s="7">
        <f>IF($I1304=1,(P1304-MAR1!$B$13)/MAR1!$D$13,(P1304-MAR1!$C$13)/MAR1!$E$13)</f>
        <v/>
      </c>
      <c r="U1304" s="5" t="n">
        <v>1303</v>
      </c>
      <c r="V1304" s="5" t="n">
        <v>0.340296</v>
      </c>
      <c r="W1304" s="5" t="n">
        <v>0.800112</v>
      </c>
      <c r="X1304" s="5" t="n">
        <v>0.245043</v>
      </c>
      <c r="Y1304" s="5" t="n">
        <v>0.008142</v>
      </c>
      <c r="Z1304" s="5" t="n">
        <v>0.353813</v>
      </c>
    </row>
    <row r="1305">
      <c r="A1305" s="5" t="n">
        <v>1304</v>
      </c>
      <c r="B1305" s="5" t="n">
        <v>4</v>
      </c>
      <c r="C1305" s="5" t="n">
        <v>209</v>
      </c>
      <c r="D1305" s="5" t="n">
        <v>7</v>
      </c>
      <c r="E1305" s="5" t="n">
        <v>0</v>
      </c>
      <c r="F1305" s="5" t="n">
        <v>35.7</v>
      </c>
      <c r="G1305" s="5" t="n">
        <v>27.4</v>
      </c>
      <c r="H1305" s="5" t="n">
        <v>18.23</v>
      </c>
      <c r="I1305" s="6">
        <f>IF(E1305&gt;=Markov!$B$3,1,0)</f>
        <v/>
      </c>
      <c r="J1305" s="6">
        <f>I1304</f>
        <v/>
      </c>
      <c r="K1305" s="7">
        <f>MAR1!$B$5+MAR1!$C$5*COS(2*PI()*$C1305/365)+MAR1!$D$5*SIN(2*PI()*$C1305/365)</f>
        <v/>
      </c>
      <c r="L1305" s="7">
        <f>MAR1!$B$6+MAR1!$C$6*COS(2*PI()*$C1305/365)+MAR1!$D$6*SIN(2*PI()*$C1305/365)</f>
        <v/>
      </c>
      <c r="M1305" s="7">
        <f>MAR1!$B$7+MAR1!$C$7*COS(2*PI()*$C1305/365)+MAR1!$D$7*SIN(2*PI()*$C1305/365)</f>
        <v/>
      </c>
      <c r="N1305" s="7">
        <f>F1305-K1305</f>
        <v/>
      </c>
      <c r="O1305" s="7">
        <f>G1305-L1305</f>
        <v/>
      </c>
      <c r="P1305" s="7">
        <f>H1305-M1305</f>
        <v/>
      </c>
      <c r="Q1305" s="7">
        <f>IF($I1305=1,(N1305-MAR1!$B$11)/MAR1!$D$11,(N1305-MAR1!$C$11)/MAR1!$E$11)</f>
        <v/>
      </c>
      <c r="R1305" s="7">
        <f>IF($I1305=1,(O1305-MAR1!$B$12)/MAR1!$D$12,(O1305-MAR1!$C$12)/MAR1!$E$12)</f>
        <v/>
      </c>
      <c r="S1305" s="7">
        <f>IF($I1305=1,(P1305-MAR1!$B$13)/MAR1!$D$13,(P1305-MAR1!$C$13)/MAR1!$E$13)</f>
        <v/>
      </c>
      <c r="U1305" s="5" t="n">
        <v>1304</v>
      </c>
      <c r="V1305" s="5" t="n">
        <v>0.020657</v>
      </c>
      <c r="W1305" s="5" t="n">
        <v>0.941623</v>
      </c>
      <c r="X1305" s="5" t="n">
        <v>0.809153</v>
      </c>
      <c r="Y1305" s="5" t="n">
        <v>0.551781</v>
      </c>
      <c r="Z1305" s="5" t="n">
        <v>0.966638</v>
      </c>
    </row>
    <row r="1306">
      <c r="A1306" s="5" t="n">
        <v>1305</v>
      </c>
      <c r="B1306" s="5" t="n">
        <v>4</v>
      </c>
      <c r="C1306" s="5" t="n">
        <v>210</v>
      </c>
      <c r="D1306" s="5" t="n">
        <v>7</v>
      </c>
      <c r="E1306" s="5" t="n">
        <v>0</v>
      </c>
      <c r="F1306" s="5" t="n">
        <v>33.8</v>
      </c>
      <c r="G1306" s="5" t="n">
        <v>27.5</v>
      </c>
      <c r="H1306" s="5" t="n">
        <v>15.54</v>
      </c>
      <c r="I1306" s="6">
        <f>IF(E1306&gt;=Markov!$B$3,1,0)</f>
        <v/>
      </c>
      <c r="J1306" s="6">
        <f>I1305</f>
        <v/>
      </c>
      <c r="K1306" s="7">
        <f>MAR1!$B$5+MAR1!$C$5*COS(2*PI()*$C1306/365)+MAR1!$D$5*SIN(2*PI()*$C1306/365)</f>
        <v/>
      </c>
      <c r="L1306" s="7">
        <f>MAR1!$B$6+MAR1!$C$6*COS(2*PI()*$C1306/365)+MAR1!$D$6*SIN(2*PI()*$C1306/365)</f>
        <v/>
      </c>
      <c r="M1306" s="7">
        <f>MAR1!$B$7+MAR1!$C$7*COS(2*PI()*$C1306/365)+MAR1!$D$7*SIN(2*PI()*$C1306/365)</f>
        <v/>
      </c>
      <c r="N1306" s="7">
        <f>F1306-K1306</f>
        <v/>
      </c>
      <c r="O1306" s="7">
        <f>G1306-L1306</f>
        <v/>
      </c>
      <c r="P1306" s="7">
        <f>H1306-M1306</f>
        <v/>
      </c>
      <c r="Q1306" s="7">
        <f>IF($I1306=1,(N1306-MAR1!$B$11)/MAR1!$D$11,(N1306-MAR1!$C$11)/MAR1!$E$11)</f>
        <v/>
      </c>
      <c r="R1306" s="7">
        <f>IF($I1306=1,(O1306-MAR1!$B$12)/MAR1!$D$12,(O1306-MAR1!$C$12)/MAR1!$E$12)</f>
        <v/>
      </c>
      <c r="S1306" s="7">
        <f>IF($I1306=1,(P1306-MAR1!$B$13)/MAR1!$D$13,(P1306-MAR1!$C$13)/MAR1!$E$13)</f>
        <v/>
      </c>
      <c r="U1306" s="5" t="n">
        <v>1305</v>
      </c>
      <c r="V1306" s="5" t="n">
        <v>0.377135</v>
      </c>
      <c r="W1306" s="5" t="n">
        <v>0.230132</v>
      </c>
      <c r="X1306" s="5" t="n">
        <v>0.018166</v>
      </c>
      <c r="Y1306" s="5" t="n">
        <v>0.849543</v>
      </c>
      <c r="Z1306" s="5" t="n">
        <v>0.515016</v>
      </c>
    </row>
    <row r="1307">
      <c r="A1307" s="5" t="n">
        <v>1306</v>
      </c>
      <c r="B1307" s="5" t="n">
        <v>4</v>
      </c>
      <c r="C1307" s="5" t="n">
        <v>211</v>
      </c>
      <c r="D1307" s="5" t="n">
        <v>7</v>
      </c>
      <c r="E1307" s="5" t="n">
        <v>0</v>
      </c>
      <c r="F1307" s="5" t="n">
        <v>34.4</v>
      </c>
      <c r="G1307" s="5" t="n">
        <v>27.4</v>
      </c>
      <c r="H1307" s="5" t="n">
        <v>19.82</v>
      </c>
      <c r="I1307" s="6">
        <f>IF(E1307&gt;=Markov!$B$3,1,0)</f>
        <v/>
      </c>
      <c r="J1307" s="6">
        <f>I1306</f>
        <v/>
      </c>
      <c r="K1307" s="7">
        <f>MAR1!$B$5+MAR1!$C$5*COS(2*PI()*$C1307/365)+MAR1!$D$5*SIN(2*PI()*$C1307/365)</f>
        <v/>
      </c>
      <c r="L1307" s="7">
        <f>MAR1!$B$6+MAR1!$C$6*COS(2*PI()*$C1307/365)+MAR1!$D$6*SIN(2*PI()*$C1307/365)</f>
        <v/>
      </c>
      <c r="M1307" s="7">
        <f>MAR1!$B$7+MAR1!$C$7*COS(2*PI()*$C1307/365)+MAR1!$D$7*SIN(2*PI()*$C1307/365)</f>
        <v/>
      </c>
      <c r="N1307" s="7">
        <f>F1307-K1307</f>
        <v/>
      </c>
      <c r="O1307" s="7">
        <f>G1307-L1307</f>
        <v/>
      </c>
      <c r="P1307" s="7">
        <f>H1307-M1307</f>
        <v/>
      </c>
      <c r="Q1307" s="7">
        <f>IF($I1307=1,(N1307-MAR1!$B$11)/MAR1!$D$11,(N1307-MAR1!$C$11)/MAR1!$E$11)</f>
        <v/>
      </c>
      <c r="R1307" s="7">
        <f>IF($I1307=1,(O1307-MAR1!$B$12)/MAR1!$D$12,(O1307-MAR1!$C$12)/MAR1!$E$12)</f>
        <v/>
      </c>
      <c r="S1307" s="7">
        <f>IF($I1307=1,(P1307-MAR1!$B$13)/MAR1!$D$13,(P1307-MAR1!$C$13)/MAR1!$E$13)</f>
        <v/>
      </c>
      <c r="U1307" s="5" t="n">
        <v>1306</v>
      </c>
      <c r="V1307" s="5" t="n">
        <v>0.93136</v>
      </c>
      <c r="W1307" s="5" t="n">
        <v>0.37335</v>
      </c>
      <c r="X1307" s="5" t="n">
        <v>0.823508</v>
      </c>
      <c r="Y1307" s="5" t="n">
        <v>0.163028</v>
      </c>
      <c r="Z1307" s="5" t="n">
        <v>0.562904</v>
      </c>
    </row>
    <row r="1308">
      <c r="A1308" s="5" t="n">
        <v>1307</v>
      </c>
      <c r="B1308" s="5" t="n">
        <v>4</v>
      </c>
      <c r="C1308" s="5" t="n">
        <v>212</v>
      </c>
      <c r="D1308" s="5" t="n">
        <v>7</v>
      </c>
      <c r="E1308" s="5" t="n">
        <v>18.2</v>
      </c>
      <c r="F1308" s="5" t="n">
        <v>30.8</v>
      </c>
      <c r="G1308" s="5" t="n">
        <v>26.4</v>
      </c>
      <c r="H1308" s="5" t="n">
        <v>11.42</v>
      </c>
      <c r="I1308" s="6">
        <f>IF(E1308&gt;=Markov!$B$3,1,0)</f>
        <v/>
      </c>
      <c r="J1308" s="6">
        <f>I1307</f>
        <v/>
      </c>
      <c r="K1308" s="7">
        <f>MAR1!$B$5+MAR1!$C$5*COS(2*PI()*$C1308/365)+MAR1!$D$5*SIN(2*PI()*$C1308/365)</f>
        <v/>
      </c>
      <c r="L1308" s="7">
        <f>MAR1!$B$6+MAR1!$C$6*COS(2*PI()*$C1308/365)+MAR1!$D$6*SIN(2*PI()*$C1308/365)</f>
        <v/>
      </c>
      <c r="M1308" s="7">
        <f>MAR1!$B$7+MAR1!$C$7*COS(2*PI()*$C1308/365)+MAR1!$D$7*SIN(2*PI()*$C1308/365)</f>
        <v/>
      </c>
      <c r="N1308" s="7">
        <f>F1308-K1308</f>
        <v/>
      </c>
      <c r="O1308" s="7">
        <f>G1308-L1308</f>
        <v/>
      </c>
      <c r="P1308" s="7">
        <f>H1308-M1308</f>
        <v/>
      </c>
      <c r="Q1308" s="7">
        <f>IF($I1308=1,(N1308-MAR1!$B$11)/MAR1!$D$11,(N1308-MAR1!$C$11)/MAR1!$E$11)</f>
        <v/>
      </c>
      <c r="R1308" s="7">
        <f>IF($I1308=1,(O1308-MAR1!$B$12)/MAR1!$D$12,(O1308-MAR1!$C$12)/MAR1!$E$12)</f>
        <v/>
      </c>
      <c r="S1308" s="7">
        <f>IF($I1308=1,(P1308-MAR1!$B$13)/MAR1!$D$13,(P1308-MAR1!$C$13)/MAR1!$E$13)</f>
        <v/>
      </c>
      <c r="U1308" s="5" t="n">
        <v>1307</v>
      </c>
      <c r="V1308" s="5" t="n">
        <v>0.210506</v>
      </c>
      <c r="W1308" s="5" t="n">
        <v>0.798145</v>
      </c>
      <c r="X1308" s="5" t="n">
        <v>0.395041</v>
      </c>
      <c r="Y1308" s="5" t="n">
        <v>0.586937</v>
      </c>
      <c r="Z1308" s="5" t="n">
        <v>0.416429</v>
      </c>
    </row>
    <row r="1309">
      <c r="A1309" s="5" t="n">
        <v>1308</v>
      </c>
      <c r="B1309" s="5" t="n">
        <v>4</v>
      </c>
      <c r="C1309" s="5" t="n">
        <v>213</v>
      </c>
      <c r="D1309" s="5" t="n">
        <v>8</v>
      </c>
      <c r="E1309" s="5" t="n">
        <v>0</v>
      </c>
      <c r="F1309" s="5" t="n">
        <v>35.5</v>
      </c>
      <c r="G1309" s="5" t="n">
        <v>27.4</v>
      </c>
      <c r="H1309" s="5" t="n">
        <v>16.77</v>
      </c>
      <c r="I1309" s="6">
        <f>IF(E1309&gt;=Markov!$B$3,1,0)</f>
        <v/>
      </c>
      <c r="J1309" s="6">
        <f>I1308</f>
        <v/>
      </c>
      <c r="K1309" s="7">
        <f>MAR1!$B$5+MAR1!$C$5*COS(2*PI()*$C1309/365)+MAR1!$D$5*SIN(2*PI()*$C1309/365)</f>
        <v/>
      </c>
      <c r="L1309" s="7">
        <f>MAR1!$B$6+MAR1!$C$6*COS(2*PI()*$C1309/365)+MAR1!$D$6*SIN(2*PI()*$C1309/365)</f>
        <v/>
      </c>
      <c r="M1309" s="7">
        <f>MAR1!$B$7+MAR1!$C$7*COS(2*PI()*$C1309/365)+MAR1!$D$7*SIN(2*PI()*$C1309/365)</f>
        <v/>
      </c>
      <c r="N1309" s="7">
        <f>F1309-K1309</f>
        <v/>
      </c>
      <c r="O1309" s="7">
        <f>G1309-L1309</f>
        <v/>
      </c>
      <c r="P1309" s="7">
        <f>H1309-M1309</f>
        <v/>
      </c>
      <c r="Q1309" s="7">
        <f>IF($I1309=1,(N1309-MAR1!$B$11)/MAR1!$D$11,(N1309-MAR1!$C$11)/MAR1!$E$11)</f>
        <v/>
      </c>
      <c r="R1309" s="7">
        <f>IF($I1309=1,(O1309-MAR1!$B$12)/MAR1!$D$12,(O1309-MAR1!$C$12)/MAR1!$E$12)</f>
        <v/>
      </c>
      <c r="S1309" s="7">
        <f>IF($I1309=1,(P1309-MAR1!$B$13)/MAR1!$D$13,(P1309-MAR1!$C$13)/MAR1!$E$13)</f>
        <v/>
      </c>
      <c r="U1309" s="5" t="n">
        <v>1308</v>
      </c>
      <c r="V1309" s="5" t="n">
        <v>0.293588</v>
      </c>
      <c r="W1309" s="5" t="n">
        <v>0.744964</v>
      </c>
      <c r="X1309" s="5" t="n">
        <v>0.62493</v>
      </c>
      <c r="Y1309" s="5" t="n">
        <v>0.69619</v>
      </c>
      <c r="Z1309" s="5" t="n">
        <v>0.085781</v>
      </c>
    </row>
    <row r="1310">
      <c r="A1310" s="5" t="n">
        <v>1309</v>
      </c>
      <c r="B1310" s="5" t="n">
        <v>4</v>
      </c>
      <c r="C1310" s="5" t="n">
        <v>214</v>
      </c>
      <c r="D1310" s="5" t="n">
        <v>8</v>
      </c>
      <c r="E1310" s="5" t="n">
        <v>0</v>
      </c>
      <c r="F1310" s="5" t="n">
        <v>35.9</v>
      </c>
      <c r="G1310" s="5" t="n">
        <v>26.3</v>
      </c>
      <c r="H1310" s="5" t="n">
        <v>18.55</v>
      </c>
      <c r="I1310" s="6">
        <f>IF(E1310&gt;=Markov!$B$3,1,0)</f>
        <v/>
      </c>
      <c r="J1310" s="6">
        <f>I1309</f>
        <v/>
      </c>
      <c r="K1310" s="7">
        <f>MAR1!$B$5+MAR1!$C$5*COS(2*PI()*$C1310/365)+MAR1!$D$5*SIN(2*PI()*$C1310/365)</f>
        <v/>
      </c>
      <c r="L1310" s="7">
        <f>MAR1!$B$6+MAR1!$C$6*COS(2*PI()*$C1310/365)+MAR1!$D$6*SIN(2*PI()*$C1310/365)</f>
        <v/>
      </c>
      <c r="M1310" s="7">
        <f>MAR1!$B$7+MAR1!$C$7*COS(2*PI()*$C1310/365)+MAR1!$D$7*SIN(2*PI()*$C1310/365)</f>
        <v/>
      </c>
      <c r="N1310" s="7">
        <f>F1310-K1310</f>
        <v/>
      </c>
      <c r="O1310" s="7">
        <f>G1310-L1310</f>
        <v/>
      </c>
      <c r="P1310" s="7">
        <f>H1310-M1310</f>
        <v/>
      </c>
      <c r="Q1310" s="7">
        <f>IF($I1310=1,(N1310-MAR1!$B$11)/MAR1!$D$11,(N1310-MAR1!$C$11)/MAR1!$E$11)</f>
        <v/>
      </c>
      <c r="R1310" s="7">
        <f>IF($I1310=1,(O1310-MAR1!$B$12)/MAR1!$D$12,(O1310-MAR1!$C$12)/MAR1!$E$12)</f>
        <v/>
      </c>
      <c r="S1310" s="7">
        <f>IF($I1310=1,(P1310-MAR1!$B$13)/MAR1!$D$13,(P1310-MAR1!$C$13)/MAR1!$E$13)</f>
        <v/>
      </c>
      <c r="U1310" s="5" t="n">
        <v>1309</v>
      </c>
      <c r="V1310" s="5" t="n">
        <v>0.34947</v>
      </c>
      <c r="W1310" s="5" t="n">
        <v>0.909404</v>
      </c>
      <c r="X1310" s="5" t="n">
        <v>0.424099</v>
      </c>
      <c r="Y1310" s="5" t="n">
        <v>0.61413</v>
      </c>
      <c r="Z1310" s="5" t="n">
        <v>0.001497</v>
      </c>
    </row>
    <row r="1311">
      <c r="A1311" s="5" t="n">
        <v>1310</v>
      </c>
      <c r="B1311" s="5" t="n">
        <v>4</v>
      </c>
      <c r="C1311" s="5" t="n">
        <v>215</v>
      </c>
      <c r="D1311" s="5" t="n">
        <v>8</v>
      </c>
      <c r="E1311" s="5" t="n">
        <v>47.6</v>
      </c>
      <c r="F1311" s="5" t="n">
        <v>32.3</v>
      </c>
      <c r="G1311" s="5" t="n">
        <v>25.7</v>
      </c>
      <c r="H1311" s="5" t="n">
        <v>10.87</v>
      </c>
      <c r="I1311" s="6">
        <f>IF(E1311&gt;=Markov!$B$3,1,0)</f>
        <v/>
      </c>
      <c r="J1311" s="6">
        <f>I1310</f>
        <v/>
      </c>
      <c r="K1311" s="7">
        <f>MAR1!$B$5+MAR1!$C$5*COS(2*PI()*$C1311/365)+MAR1!$D$5*SIN(2*PI()*$C1311/365)</f>
        <v/>
      </c>
      <c r="L1311" s="7">
        <f>MAR1!$B$6+MAR1!$C$6*COS(2*PI()*$C1311/365)+MAR1!$D$6*SIN(2*PI()*$C1311/365)</f>
        <v/>
      </c>
      <c r="M1311" s="7">
        <f>MAR1!$B$7+MAR1!$C$7*COS(2*PI()*$C1311/365)+MAR1!$D$7*SIN(2*PI()*$C1311/365)</f>
        <v/>
      </c>
      <c r="N1311" s="7">
        <f>F1311-K1311</f>
        <v/>
      </c>
      <c r="O1311" s="7">
        <f>G1311-L1311</f>
        <v/>
      </c>
      <c r="P1311" s="7">
        <f>H1311-M1311</f>
        <v/>
      </c>
      <c r="Q1311" s="7">
        <f>IF($I1311=1,(N1311-MAR1!$B$11)/MAR1!$D$11,(N1311-MAR1!$C$11)/MAR1!$E$11)</f>
        <v/>
      </c>
      <c r="R1311" s="7">
        <f>IF($I1311=1,(O1311-MAR1!$B$12)/MAR1!$D$12,(O1311-MAR1!$C$12)/MAR1!$E$12)</f>
        <v/>
      </c>
      <c r="S1311" s="7">
        <f>IF($I1311=1,(P1311-MAR1!$B$13)/MAR1!$D$13,(P1311-MAR1!$C$13)/MAR1!$E$13)</f>
        <v/>
      </c>
      <c r="U1311" s="5" t="n">
        <v>1310</v>
      </c>
      <c r="V1311" s="5" t="n">
        <v>0.820749</v>
      </c>
      <c r="W1311" s="5" t="n">
        <v>0.280388</v>
      </c>
      <c r="X1311" s="5" t="n">
        <v>0.927615</v>
      </c>
      <c r="Y1311" s="5" t="n">
        <v>0.991987</v>
      </c>
      <c r="Z1311" s="5" t="n">
        <v>0.852688</v>
      </c>
    </row>
    <row r="1312">
      <c r="A1312" s="5" t="n">
        <v>1311</v>
      </c>
      <c r="B1312" s="5" t="n">
        <v>4</v>
      </c>
      <c r="C1312" s="5" t="n">
        <v>216</v>
      </c>
      <c r="D1312" s="5" t="n">
        <v>8</v>
      </c>
      <c r="E1312" s="5" t="n">
        <v>3.5</v>
      </c>
      <c r="F1312" s="5" t="n">
        <v>29.8</v>
      </c>
      <c r="G1312" s="5" t="n">
        <v>25.4</v>
      </c>
      <c r="H1312" s="5" t="n">
        <v>11.19</v>
      </c>
      <c r="I1312" s="6">
        <f>IF(E1312&gt;=Markov!$B$3,1,0)</f>
        <v/>
      </c>
      <c r="J1312" s="6">
        <f>I1311</f>
        <v/>
      </c>
      <c r="K1312" s="7">
        <f>MAR1!$B$5+MAR1!$C$5*COS(2*PI()*$C1312/365)+MAR1!$D$5*SIN(2*PI()*$C1312/365)</f>
        <v/>
      </c>
      <c r="L1312" s="7">
        <f>MAR1!$B$6+MAR1!$C$6*COS(2*PI()*$C1312/365)+MAR1!$D$6*SIN(2*PI()*$C1312/365)</f>
        <v/>
      </c>
      <c r="M1312" s="7">
        <f>MAR1!$B$7+MAR1!$C$7*COS(2*PI()*$C1312/365)+MAR1!$D$7*SIN(2*PI()*$C1312/365)</f>
        <v/>
      </c>
      <c r="N1312" s="7">
        <f>F1312-K1312</f>
        <v/>
      </c>
      <c r="O1312" s="7">
        <f>G1312-L1312</f>
        <v/>
      </c>
      <c r="P1312" s="7">
        <f>H1312-M1312</f>
        <v/>
      </c>
      <c r="Q1312" s="7">
        <f>IF($I1312=1,(N1312-MAR1!$B$11)/MAR1!$D$11,(N1312-MAR1!$C$11)/MAR1!$E$11)</f>
        <v/>
      </c>
      <c r="R1312" s="7">
        <f>IF($I1312=1,(O1312-MAR1!$B$12)/MAR1!$D$12,(O1312-MAR1!$C$12)/MAR1!$E$12)</f>
        <v/>
      </c>
      <c r="S1312" s="7">
        <f>IF($I1312=1,(P1312-MAR1!$B$13)/MAR1!$D$13,(P1312-MAR1!$C$13)/MAR1!$E$13)</f>
        <v/>
      </c>
      <c r="U1312" s="5" t="n">
        <v>1311</v>
      </c>
      <c r="V1312" s="5" t="n">
        <v>0.71912</v>
      </c>
      <c r="W1312" s="5" t="n">
        <v>0.948837</v>
      </c>
      <c r="X1312" s="5" t="n">
        <v>0.971307</v>
      </c>
      <c r="Y1312" s="5" t="n">
        <v>0.439682</v>
      </c>
      <c r="Z1312" s="5" t="n">
        <v>0.49397</v>
      </c>
    </row>
    <row r="1313">
      <c r="A1313" s="5" t="n">
        <v>1312</v>
      </c>
      <c r="B1313" s="5" t="n">
        <v>4</v>
      </c>
      <c r="C1313" s="5" t="n">
        <v>217</v>
      </c>
      <c r="D1313" s="5" t="n">
        <v>8</v>
      </c>
      <c r="E1313" s="5" t="n">
        <v>10.6</v>
      </c>
      <c r="F1313" s="5" t="n">
        <v>30.1</v>
      </c>
      <c r="G1313" s="5" t="n">
        <v>24.5</v>
      </c>
      <c r="H1313" s="5" t="n">
        <v>11.42</v>
      </c>
      <c r="I1313" s="6">
        <f>IF(E1313&gt;=Markov!$B$3,1,0)</f>
        <v/>
      </c>
      <c r="J1313" s="6">
        <f>I1312</f>
        <v/>
      </c>
      <c r="K1313" s="7">
        <f>MAR1!$B$5+MAR1!$C$5*COS(2*PI()*$C1313/365)+MAR1!$D$5*SIN(2*PI()*$C1313/365)</f>
        <v/>
      </c>
      <c r="L1313" s="7">
        <f>MAR1!$B$6+MAR1!$C$6*COS(2*PI()*$C1313/365)+MAR1!$D$6*SIN(2*PI()*$C1313/365)</f>
        <v/>
      </c>
      <c r="M1313" s="7">
        <f>MAR1!$B$7+MAR1!$C$7*COS(2*PI()*$C1313/365)+MAR1!$D$7*SIN(2*PI()*$C1313/365)</f>
        <v/>
      </c>
      <c r="N1313" s="7">
        <f>F1313-K1313</f>
        <v/>
      </c>
      <c r="O1313" s="7">
        <f>G1313-L1313</f>
        <v/>
      </c>
      <c r="P1313" s="7">
        <f>H1313-M1313</f>
        <v/>
      </c>
      <c r="Q1313" s="7">
        <f>IF($I1313=1,(N1313-MAR1!$B$11)/MAR1!$D$11,(N1313-MAR1!$C$11)/MAR1!$E$11)</f>
        <v/>
      </c>
      <c r="R1313" s="7">
        <f>IF($I1313=1,(O1313-MAR1!$B$12)/MAR1!$D$12,(O1313-MAR1!$C$12)/MAR1!$E$12)</f>
        <v/>
      </c>
      <c r="S1313" s="7">
        <f>IF($I1313=1,(P1313-MAR1!$B$13)/MAR1!$D$13,(P1313-MAR1!$C$13)/MAR1!$E$13)</f>
        <v/>
      </c>
      <c r="U1313" s="5" t="n">
        <v>1312</v>
      </c>
      <c r="V1313" s="5" t="n">
        <v>0.15994</v>
      </c>
      <c r="W1313" s="5" t="n">
        <v>0.468698</v>
      </c>
      <c r="X1313" s="5" t="n">
        <v>0.166072</v>
      </c>
      <c r="Y1313" s="5" t="n">
        <v>0.545091</v>
      </c>
      <c r="Z1313" s="5" t="n">
        <v>0.960064</v>
      </c>
    </row>
    <row r="1314">
      <c r="A1314" s="5" t="n">
        <v>1313</v>
      </c>
      <c r="B1314" s="5" t="n">
        <v>4</v>
      </c>
      <c r="C1314" s="5" t="n">
        <v>218</v>
      </c>
      <c r="D1314" s="5" t="n">
        <v>8</v>
      </c>
      <c r="E1314" s="5" t="n">
        <v>3.8</v>
      </c>
      <c r="F1314" s="5" t="n">
        <v>30.3</v>
      </c>
      <c r="G1314" s="5" t="n">
        <v>24.5</v>
      </c>
      <c r="H1314" s="5" t="n">
        <v>9.41</v>
      </c>
      <c r="I1314" s="6">
        <f>IF(E1314&gt;=Markov!$B$3,1,0)</f>
        <v/>
      </c>
      <c r="J1314" s="6">
        <f>I1313</f>
        <v/>
      </c>
      <c r="K1314" s="7">
        <f>MAR1!$B$5+MAR1!$C$5*COS(2*PI()*$C1314/365)+MAR1!$D$5*SIN(2*PI()*$C1314/365)</f>
        <v/>
      </c>
      <c r="L1314" s="7">
        <f>MAR1!$B$6+MAR1!$C$6*COS(2*PI()*$C1314/365)+MAR1!$D$6*SIN(2*PI()*$C1314/365)</f>
        <v/>
      </c>
      <c r="M1314" s="7">
        <f>MAR1!$B$7+MAR1!$C$7*COS(2*PI()*$C1314/365)+MAR1!$D$7*SIN(2*PI()*$C1314/365)</f>
        <v/>
      </c>
      <c r="N1314" s="7">
        <f>F1314-K1314</f>
        <v/>
      </c>
      <c r="O1314" s="7">
        <f>G1314-L1314</f>
        <v/>
      </c>
      <c r="P1314" s="7">
        <f>H1314-M1314</f>
        <v/>
      </c>
      <c r="Q1314" s="7">
        <f>IF($I1314=1,(N1314-MAR1!$B$11)/MAR1!$D$11,(N1314-MAR1!$C$11)/MAR1!$E$11)</f>
        <v/>
      </c>
      <c r="R1314" s="7">
        <f>IF($I1314=1,(O1314-MAR1!$B$12)/MAR1!$D$12,(O1314-MAR1!$C$12)/MAR1!$E$12)</f>
        <v/>
      </c>
      <c r="S1314" s="7">
        <f>IF($I1314=1,(P1314-MAR1!$B$13)/MAR1!$D$13,(P1314-MAR1!$C$13)/MAR1!$E$13)</f>
        <v/>
      </c>
      <c r="U1314" s="5" t="n">
        <v>1313</v>
      </c>
      <c r="V1314" s="5" t="n">
        <v>0.004817</v>
      </c>
      <c r="W1314" s="5" t="n">
        <v>0.291344</v>
      </c>
      <c r="X1314" s="5" t="n">
        <v>0.747537</v>
      </c>
      <c r="Y1314" s="5" t="n">
        <v>0.77718</v>
      </c>
      <c r="Z1314" s="5" t="n">
        <v>0.286042</v>
      </c>
    </row>
    <row r="1315">
      <c r="A1315" s="5" t="n">
        <v>1314</v>
      </c>
      <c r="B1315" s="5" t="n">
        <v>4</v>
      </c>
      <c r="C1315" s="5" t="n">
        <v>219</v>
      </c>
      <c r="D1315" s="5" t="n">
        <v>8</v>
      </c>
      <c r="E1315" s="5" t="n">
        <v>58.6</v>
      </c>
      <c r="F1315" s="5" t="n">
        <v>30.1</v>
      </c>
      <c r="G1315" s="5" t="n">
        <v>23.9</v>
      </c>
      <c r="H1315" s="5" t="n">
        <v>11.37</v>
      </c>
      <c r="I1315" s="6">
        <f>IF(E1315&gt;=Markov!$B$3,1,0)</f>
        <v/>
      </c>
      <c r="J1315" s="6">
        <f>I1314</f>
        <v/>
      </c>
      <c r="K1315" s="7">
        <f>MAR1!$B$5+MAR1!$C$5*COS(2*PI()*$C1315/365)+MAR1!$D$5*SIN(2*PI()*$C1315/365)</f>
        <v/>
      </c>
      <c r="L1315" s="7">
        <f>MAR1!$B$6+MAR1!$C$6*COS(2*PI()*$C1315/365)+MAR1!$D$6*SIN(2*PI()*$C1315/365)</f>
        <v/>
      </c>
      <c r="M1315" s="7">
        <f>MAR1!$B$7+MAR1!$C$7*COS(2*PI()*$C1315/365)+MAR1!$D$7*SIN(2*PI()*$C1315/365)</f>
        <v/>
      </c>
      <c r="N1315" s="7">
        <f>F1315-K1315</f>
        <v/>
      </c>
      <c r="O1315" s="7">
        <f>G1315-L1315</f>
        <v/>
      </c>
      <c r="P1315" s="7">
        <f>H1315-M1315</f>
        <v/>
      </c>
      <c r="Q1315" s="7">
        <f>IF($I1315=1,(N1315-MAR1!$B$11)/MAR1!$D$11,(N1315-MAR1!$C$11)/MAR1!$E$11)</f>
        <v/>
      </c>
      <c r="R1315" s="7">
        <f>IF($I1315=1,(O1315-MAR1!$B$12)/MAR1!$D$12,(O1315-MAR1!$C$12)/MAR1!$E$12)</f>
        <v/>
      </c>
      <c r="S1315" s="7">
        <f>IF($I1315=1,(P1315-MAR1!$B$13)/MAR1!$D$13,(P1315-MAR1!$C$13)/MAR1!$E$13)</f>
        <v/>
      </c>
      <c r="U1315" s="5" t="n">
        <v>1314</v>
      </c>
      <c r="V1315" s="5" t="n">
        <v>0.52357</v>
      </c>
      <c r="W1315" s="5" t="n">
        <v>0.555492</v>
      </c>
      <c r="X1315" s="5" t="n">
        <v>0.68982</v>
      </c>
      <c r="Y1315" s="5" t="n">
        <v>0.707792</v>
      </c>
      <c r="Z1315" s="5" t="n">
        <v>0.79967</v>
      </c>
    </row>
    <row r="1316">
      <c r="A1316" s="5" t="n">
        <v>1315</v>
      </c>
      <c r="B1316" s="5" t="n">
        <v>4</v>
      </c>
      <c r="C1316" s="5" t="n">
        <v>220</v>
      </c>
      <c r="D1316" s="5" t="n">
        <v>8</v>
      </c>
      <c r="E1316" s="5" t="n">
        <v>10.8</v>
      </c>
      <c r="F1316" s="5" t="n">
        <v>28.7</v>
      </c>
      <c r="G1316" s="5" t="n">
        <v>22.6</v>
      </c>
      <c r="H1316" s="5" t="n">
        <v>9.6</v>
      </c>
      <c r="I1316" s="6">
        <f>IF(E1316&gt;=Markov!$B$3,1,0)</f>
        <v/>
      </c>
      <c r="J1316" s="6">
        <f>I1315</f>
        <v/>
      </c>
      <c r="K1316" s="7">
        <f>MAR1!$B$5+MAR1!$C$5*COS(2*PI()*$C1316/365)+MAR1!$D$5*SIN(2*PI()*$C1316/365)</f>
        <v/>
      </c>
      <c r="L1316" s="7">
        <f>MAR1!$B$6+MAR1!$C$6*COS(2*PI()*$C1316/365)+MAR1!$D$6*SIN(2*PI()*$C1316/365)</f>
        <v/>
      </c>
      <c r="M1316" s="7">
        <f>MAR1!$B$7+MAR1!$C$7*COS(2*PI()*$C1316/365)+MAR1!$D$7*SIN(2*PI()*$C1316/365)</f>
        <v/>
      </c>
      <c r="N1316" s="7">
        <f>F1316-K1316</f>
        <v/>
      </c>
      <c r="O1316" s="7">
        <f>G1316-L1316</f>
        <v/>
      </c>
      <c r="P1316" s="7">
        <f>H1316-M1316</f>
        <v/>
      </c>
      <c r="Q1316" s="7">
        <f>IF($I1316=1,(N1316-MAR1!$B$11)/MAR1!$D$11,(N1316-MAR1!$C$11)/MAR1!$E$11)</f>
        <v/>
      </c>
      <c r="R1316" s="7">
        <f>IF($I1316=1,(O1316-MAR1!$B$12)/MAR1!$D$12,(O1316-MAR1!$C$12)/MAR1!$E$12)</f>
        <v/>
      </c>
      <c r="S1316" s="7">
        <f>IF($I1316=1,(P1316-MAR1!$B$13)/MAR1!$D$13,(P1316-MAR1!$C$13)/MAR1!$E$13)</f>
        <v/>
      </c>
      <c r="U1316" s="5" t="n">
        <v>1315</v>
      </c>
      <c r="V1316" s="5" t="n">
        <v>0.494539</v>
      </c>
      <c r="W1316" s="5" t="n">
        <v>0.354545</v>
      </c>
      <c r="X1316" s="5" t="n">
        <v>0.605969</v>
      </c>
      <c r="Y1316" s="5" t="n">
        <v>0.407727</v>
      </c>
      <c r="Z1316" s="5" t="n">
        <v>0.010143</v>
      </c>
    </row>
    <row r="1317">
      <c r="A1317" s="5" t="n">
        <v>1316</v>
      </c>
      <c r="B1317" s="5" t="n">
        <v>4</v>
      </c>
      <c r="C1317" s="5" t="n">
        <v>221</v>
      </c>
      <c r="D1317" s="5" t="n">
        <v>8</v>
      </c>
      <c r="E1317" s="5" t="n">
        <v>18</v>
      </c>
      <c r="F1317" s="5" t="n">
        <v>29.6</v>
      </c>
      <c r="G1317" s="5" t="n">
        <v>22.7</v>
      </c>
      <c r="H1317" s="5" t="n">
        <v>11.79</v>
      </c>
      <c r="I1317" s="6">
        <f>IF(E1317&gt;=Markov!$B$3,1,0)</f>
        <v/>
      </c>
      <c r="J1317" s="6">
        <f>I1316</f>
        <v/>
      </c>
      <c r="K1317" s="7">
        <f>MAR1!$B$5+MAR1!$C$5*COS(2*PI()*$C1317/365)+MAR1!$D$5*SIN(2*PI()*$C1317/365)</f>
        <v/>
      </c>
      <c r="L1317" s="7">
        <f>MAR1!$B$6+MAR1!$C$6*COS(2*PI()*$C1317/365)+MAR1!$D$6*SIN(2*PI()*$C1317/365)</f>
        <v/>
      </c>
      <c r="M1317" s="7">
        <f>MAR1!$B$7+MAR1!$C$7*COS(2*PI()*$C1317/365)+MAR1!$D$7*SIN(2*PI()*$C1317/365)</f>
        <v/>
      </c>
      <c r="N1317" s="7">
        <f>F1317-K1317</f>
        <v/>
      </c>
      <c r="O1317" s="7">
        <f>G1317-L1317</f>
        <v/>
      </c>
      <c r="P1317" s="7">
        <f>H1317-M1317</f>
        <v/>
      </c>
      <c r="Q1317" s="7">
        <f>IF($I1317=1,(N1317-MAR1!$B$11)/MAR1!$D$11,(N1317-MAR1!$C$11)/MAR1!$E$11)</f>
        <v/>
      </c>
      <c r="R1317" s="7">
        <f>IF($I1317=1,(O1317-MAR1!$B$12)/MAR1!$D$12,(O1317-MAR1!$C$12)/MAR1!$E$12)</f>
        <v/>
      </c>
      <c r="S1317" s="7">
        <f>IF($I1317=1,(P1317-MAR1!$B$13)/MAR1!$D$13,(P1317-MAR1!$C$13)/MAR1!$E$13)</f>
        <v/>
      </c>
      <c r="U1317" s="5" t="n">
        <v>1316</v>
      </c>
      <c r="V1317" s="5" t="n">
        <v>0.778833</v>
      </c>
      <c r="W1317" s="5" t="n">
        <v>0.966827</v>
      </c>
      <c r="X1317" s="5" t="n">
        <v>0.9958900000000001</v>
      </c>
      <c r="Y1317" s="5" t="n">
        <v>0.054212</v>
      </c>
      <c r="Z1317" s="5" t="n">
        <v>0.663173</v>
      </c>
    </row>
    <row r="1318">
      <c r="A1318" s="5" t="n">
        <v>1317</v>
      </c>
      <c r="B1318" s="5" t="n">
        <v>4</v>
      </c>
      <c r="C1318" s="5" t="n">
        <v>222</v>
      </c>
      <c r="D1318" s="5" t="n">
        <v>8</v>
      </c>
      <c r="E1318" s="5" t="n">
        <v>0</v>
      </c>
      <c r="F1318" s="5" t="n">
        <v>29.6</v>
      </c>
      <c r="G1318" s="5" t="n">
        <v>23.6</v>
      </c>
      <c r="H1318" s="5" t="n">
        <v>9.17</v>
      </c>
      <c r="I1318" s="6">
        <f>IF(E1318&gt;=Markov!$B$3,1,0)</f>
        <v/>
      </c>
      <c r="J1318" s="6">
        <f>I1317</f>
        <v/>
      </c>
      <c r="K1318" s="7">
        <f>MAR1!$B$5+MAR1!$C$5*COS(2*PI()*$C1318/365)+MAR1!$D$5*SIN(2*PI()*$C1318/365)</f>
        <v/>
      </c>
      <c r="L1318" s="7">
        <f>MAR1!$B$6+MAR1!$C$6*COS(2*PI()*$C1318/365)+MAR1!$D$6*SIN(2*PI()*$C1318/365)</f>
        <v/>
      </c>
      <c r="M1318" s="7">
        <f>MAR1!$B$7+MAR1!$C$7*COS(2*PI()*$C1318/365)+MAR1!$D$7*SIN(2*PI()*$C1318/365)</f>
        <v/>
      </c>
      <c r="N1318" s="7">
        <f>F1318-K1318</f>
        <v/>
      </c>
      <c r="O1318" s="7">
        <f>G1318-L1318</f>
        <v/>
      </c>
      <c r="P1318" s="7">
        <f>H1318-M1318</f>
        <v/>
      </c>
      <c r="Q1318" s="7">
        <f>IF($I1318=1,(N1318-MAR1!$B$11)/MAR1!$D$11,(N1318-MAR1!$C$11)/MAR1!$E$11)</f>
        <v/>
      </c>
      <c r="R1318" s="7">
        <f>IF($I1318=1,(O1318-MAR1!$B$12)/MAR1!$D$12,(O1318-MAR1!$C$12)/MAR1!$E$12)</f>
        <v/>
      </c>
      <c r="S1318" s="7">
        <f>IF($I1318=1,(P1318-MAR1!$B$13)/MAR1!$D$13,(P1318-MAR1!$C$13)/MAR1!$E$13)</f>
        <v/>
      </c>
      <c r="U1318" s="5" t="n">
        <v>1317</v>
      </c>
      <c r="V1318" s="5" t="n">
        <v>0.491977</v>
      </c>
      <c r="W1318" s="5" t="n">
        <v>0.852859</v>
      </c>
      <c r="X1318" s="5" t="n">
        <v>0.348731</v>
      </c>
      <c r="Y1318" s="5" t="n">
        <v>0.549302</v>
      </c>
      <c r="Z1318" s="5" t="n">
        <v>0.8864</v>
      </c>
    </row>
    <row r="1319">
      <c r="A1319" s="5" t="n">
        <v>1318</v>
      </c>
      <c r="B1319" s="5" t="n">
        <v>4</v>
      </c>
      <c r="C1319" s="5" t="n">
        <v>223</v>
      </c>
      <c r="D1319" s="5" t="n">
        <v>8</v>
      </c>
      <c r="E1319" s="5" t="n">
        <v>0</v>
      </c>
      <c r="F1319" s="5" t="n">
        <v>32.2</v>
      </c>
      <c r="G1319" s="5" t="n">
        <v>25.4</v>
      </c>
      <c r="H1319" s="5" t="n">
        <v>16.45</v>
      </c>
      <c r="I1319" s="6">
        <f>IF(E1319&gt;=Markov!$B$3,1,0)</f>
        <v/>
      </c>
      <c r="J1319" s="6">
        <f>I1318</f>
        <v/>
      </c>
      <c r="K1319" s="7">
        <f>MAR1!$B$5+MAR1!$C$5*COS(2*PI()*$C1319/365)+MAR1!$D$5*SIN(2*PI()*$C1319/365)</f>
        <v/>
      </c>
      <c r="L1319" s="7">
        <f>MAR1!$B$6+MAR1!$C$6*COS(2*PI()*$C1319/365)+MAR1!$D$6*SIN(2*PI()*$C1319/365)</f>
        <v/>
      </c>
      <c r="M1319" s="7">
        <f>MAR1!$B$7+MAR1!$C$7*COS(2*PI()*$C1319/365)+MAR1!$D$7*SIN(2*PI()*$C1319/365)</f>
        <v/>
      </c>
      <c r="N1319" s="7">
        <f>F1319-K1319</f>
        <v/>
      </c>
      <c r="O1319" s="7">
        <f>G1319-L1319</f>
        <v/>
      </c>
      <c r="P1319" s="7">
        <f>H1319-M1319</f>
        <v/>
      </c>
      <c r="Q1319" s="7">
        <f>IF($I1319=1,(N1319-MAR1!$B$11)/MAR1!$D$11,(N1319-MAR1!$C$11)/MAR1!$E$11)</f>
        <v/>
      </c>
      <c r="R1319" s="7">
        <f>IF($I1319=1,(O1319-MAR1!$B$12)/MAR1!$D$12,(O1319-MAR1!$C$12)/MAR1!$E$12)</f>
        <v/>
      </c>
      <c r="S1319" s="7">
        <f>IF($I1319=1,(P1319-MAR1!$B$13)/MAR1!$D$13,(P1319-MAR1!$C$13)/MAR1!$E$13)</f>
        <v/>
      </c>
      <c r="U1319" s="5" t="n">
        <v>1318</v>
      </c>
      <c r="V1319" s="5" t="n">
        <v>0.132552</v>
      </c>
      <c r="W1319" s="5" t="n">
        <v>0.331615</v>
      </c>
      <c r="X1319" s="5" t="n">
        <v>0.306803</v>
      </c>
      <c r="Y1319" s="5" t="n">
        <v>0.309804</v>
      </c>
      <c r="Z1319" s="5" t="n">
        <v>0.027189</v>
      </c>
    </row>
    <row r="1320">
      <c r="A1320" s="5" t="n">
        <v>1319</v>
      </c>
      <c r="B1320" s="5" t="n">
        <v>4</v>
      </c>
      <c r="C1320" s="5" t="n">
        <v>224</v>
      </c>
      <c r="D1320" s="5" t="n">
        <v>8</v>
      </c>
      <c r="E1320" s="5" t="n">
        <v>0</v>
      </c>
      <c r="F1320" s="5" t="n">
        <v>32.2</v>
      </c>
      <c r="G1320" s="5" t="n">
        <v>25.1</v>
      </c>
      <c r="H1320" s="5" t="n">
        <v>17.92</v>
      </c>
      <c r="I1320" s="6">
        <f>IF(E1320&gt;=Markov!$B$3,1,0)</f>
        <v/>
      </c>
      <c r="J1320" s="6">
        <f>I1319</f>
        <v/>
      </c>
      <c r="K1320" s="7">
        <f>MAR1!$B$5+MAR1!$C$5*COS(2*PI()*$C1320/365)+MAR1!$D$5*SIN(2*PI()*$C1320/365)</f>
        <v/>
      </c>
      <c r="L1320" s="7">
        <f>MAR1!$B$6+MAR1!$C$6*COS(2*PI()*$C1320/365)+MAR1!$D$6*SIN(2*PI()*$C1320/365)</f>
        <v/>
      </c>
      <c r="M1320" s="7">
        <f>MAR1!$B$7+MAR1!$C$7*COS(2*PI()*$C1320/365)+MAR1!$D$7*SIN(2*PI()*$C1320/365)</f>
        <v/>
      </c>
      <c r="N1320" s="7">
        <f>F1320-K1320</f>
        <v/>
      </c>
      <c r="O1320" s="7">
        <f>G1320-L1320</f>
        <v/>
      </c>
      <c r="P1320" s="7">
        <f>H1320-M1320</f>
        <v/>
      </c>
      <c r="Q1320" s="7">
        <f>IF($I1320=1,(N1320-MAR1!$B$11)/MAR1!$D$11,(N1320-MAR1!$C$11)/MAR1!$E$11)</f>
        <v/>
      </c>
      <c r="R1320" s="7">
        <f>IF($I1320=1,(O1320-MAR1!$B$12)/MAR1!$D$12,(O1320-MAR1!$C$12)/MAR1!$E$12)</f>
        <v/>
      </c>
      <c r="S1320" s="7">
        <f>IF($I1320=1,(P1320-MAR1!$B$13)/MAR1!$D$13,(P1320-MAR1!$C$13)/MAR1!$E$13)</f>
        <v/>
      </c>
      <c r="U1320" s="5" t="n">
        <v>1319</v>
      </c>
      <c r="V1320" s="5" t="n">
        <v>0.781046</v>
      </c>
      <c r="W1320" s="5" t="n">
        <v>0.981111</v>
      </c>
      <c r="X1320" s="5" t="n">
        <v>0.874905</v>
      </c>
      <c r="Y1320" s="5" t="n">
        <v>0.805893</v>
      </c>
      <c r="Z1320" s="5" t="n">
        <v>0.590574</v>
      </c>
    </row>
    <row r="1321">
      <c r="A1321" s="5" t="n">
        <v>1320</v>
      </c>
      <c r="B1321" s="5" t="n">
        <v>4</v>
      </c>
      <c r="C1321" s="5" t="n">
        <v>225</v>
      </c>
      <c r="D1321" s="5" t="n">
        <v>8</v>
      </c>
      <c r="E1321" s="5" t="n">
        <v>28.9</v>
      </c>
      <c r="F1321" s="5" t="n">
        <v>28.3</v>
      </c>
      <c r="G1321" s="5" t="n">
        <v>23.2</v>
      </c>
      <c r="H1321" s="5" t="n">
        <v>11.16</v>
      </c>
      <c r="I1321" s="6">
        <f>IF(E1321&gt;=Markov!$B$3,1,0)</f>
        <v/>
      </c>
      <c r="J1321" s="6">
        <f>I1320</f>
        <v/>
      </c>
      <c r="K1321" s="7">
        <f>MAR1!$B$5+MAR1!$C$5*COS(2*PI()*$C1321/365)+MAR1!$D$5*SIN(2*PI()*$C1321/365)</f>
        <v/>
      </c>
      <c r="L1321" s="7">
        <f>MAR1!$B$6+MAR1!$C$6*COS(2*PI()*$C1321/365)+MAR1!$D$6*SIN(2*PI()*$C1321/365)</f>
        <v/>
      </c>
      <c r="M1321" s="7">
        <f>MAR1!$B$7+MAR1!$C$7*COS(2*PI()*$C1321/365)+MAR1!$D$7*SIN(2*PI()*$C1321/365)</f>
        <v/>
      </c>
      <c r="N1321" s="7">
        <f>F1321-K1321</f>
        <v/>
      </c>
      <c r="O1321" s="7">
        <f>G1321-L1321</f>
        <v/>
      </c>
      <c r="P1321" s="7">
        <f>H1321-M1321</f>
        <v/>
      </c>
      <c r="Q1321" s="7">
        <f>IF($I1321=1,(N1321-MAR1!$B$11)/MAR1!$D$11,(N1321-MAR1!$C$11)/MAR1!$E$11)</f>
        <v/>
      </c>
      <c r="R1321" s="7">
        <f>IF($I1321=1,(O1321-MAR1!$B$12)/MAR1!$D$12,(O1321-MAR1!$C$12)/MAR1!$E$12)</f>
        <v/>
      </c>
      <c r="S1321" s="7">
        <f>IF($I1321=1,(P1321-MAR1!$B$13)/MAR1!$D$13,(P1321-MAR1!$C$13)/MAR1!$E$13)</f>
        <v/>
      </c>
      <c r="U1321" s="5" t="n">
        <v>1320</v>
      </c>
      <c r="V1321" s="5" t="n">
        <v>0.002825</v>
      </c>
      <c r="W1321" s="5" t="n">
        <v>0.258916</v>
      </c>
      <c r="X1321" s="5" t="n">
        <v>0.003462</v>
      </c>
      <c r="Y1321" s="5" t="n">
        <v>0.71309</v>
      </c>
      <c r="Z1321" s="5" t="n">
        <v>0.475657</v>
      </c>
    </row>
    <row r="1322">
      <c r="A1322" s="5" t="n">
        <v>1321</v>
      </c>
      <c r="B1322" s="5" t="n">
        <v>4</v>
      </c>
      <c r="C1322" s="5" t="n">
        <v>226</v>
      </c>
      <c r="D1322" s="5" t="n">
        <v>8</v>
      </c>
      <c r="E1322" s="5" t="n">
        <v>48.5</v>
      </c>
      <c r="F1322" s="5" t="n">
        <v>30.7</v>
      </c>
      <c r="G1322" s="5" t="n">
        <v>24.1</v>
      </c>
      <c r="H1322" s="5" t="n">
        <v>16.27</v>
      </c>
      <c r="I1322" s="6">
        <f>IF(E1322&gt;=Markov!$B$3,1,0)</f>
        <v/>
      </c>
      <c r="J1322" s="6">
        <f>I1321</f>
        <v/>
      </c>
      <c r="K1322" s="7">
        <f>MAR1!$B$5+MAR1!$C$5*COS(2*PI()*$C1322/365)+MAR1!$D$5*SIN(2*PI()*$C1322/365)</f>
        <v/>
      </c>
      <c r="L1322" s="7">
        <f>MAR1!$B$6+MAR1!$C$6*COS(2*PI()*$C1322/365)+MAR1!$D$6*SIN(2*PI()*$C1322/365)</f>
        <v/>
      </c>
      <c r="M1322" s="7">
        <f>MAR1!$B$7+MAR1!$C$7*COS(2*PI()*$C1322/365)+MAR1!$D$7*SIN(2*PI()*$C1322/365)</f>
        <v/>
      </c>
      <c r="N1322" s="7">
        <f>F1322-K1322</f>
        <v/>
      </c>
      <c r="O1322" s="7">
        <f>G1322-L1322</f>
        <v/>
      </c>
      <c r="P1322" s="7">
        <f>H1322-M1322</f>
        <v/>
      </c>
      <c r="Q1322" s="7">
        <f>IF($I1322=1,(N1322-MAR1!$B$11)/MAR1!$D$11,(N1322-MAR1!$C$11)/MAR1!$E$11)</f>
        <v/>
      </c>
      <c r="R1322" s="7">
        <f>IF($I1322=1,(O1322-MAR1!$B$12)/MAR1!$D$12,(O1322-MAR1!$C$12)/MAR1!$E$12)</f>
        <v/>
      </c>
      <c r="S1322" s="7">
        <f>IF($I1322=1,(P1322-MAR1!$B$13)/MAR1!$D$13,(P1322-MAR1!$C$13)/MAR1!$E$13)</f>
        <v/>
      </c>
      <c r="U1322" s="5" t="n">
        <v>1321</v>
      </c>
      <c r="V1322" s="5" t="n">
        <v>0.789649</v>
      </c>
      <c r="W1322" s="5" t="n">
        <v>0.429653</v>
      </c>
      <c r="X1322" s="5" t="n">
        <v>0.833951</v>
      </c>
      <c r="Y1322" s="5" t="n">
        <v>0.79723</v>
      </c>
      <c r="Z1322" s="5" t="n">
        <v>0.904271</v>
      </c>
    </row>
    <row r="1323">
      <c r="A1323" s="5" t="n">
        <v>1322</v>
      </c>
      <c r="B1323" s="5" t="n">
        <v>4</v>
      </c>
      <c r="C1323" s="5" t="n">
        <v>227</v>
      </c>
      <c r="D1323" s="5" t="n">
        <v>8</v>
      </c>
      <c r="E1323" s="5" t="n">
        <v>0</v>
      </c>
      <c r="F1323" s="5" t="n">
        <v>31.4</v>
      </c>
      <c r="G1323" s="5" t="n">
        <v>25.6</v>
      </c>
      <c r="H1323" s="5" t="n">
        <v>15.34</v>
      </c>
      <c r="I1323" s="6">
        <f>IF(E1323&gt;=Markov!$B$3,1,0)</f>
        <v/>
      </c>
      <c r="J1323" s="6">
        <f>I1322</f>
        <v/>
      </c>
      <c r="K1323" s="7">
        <f>MAR1!$B$5+MAR1!$C$5*COS(2*PI()*$C1323/365)+MAR1!$D$5*SIN(2*PI()*$C1323/365)</f>
        <v/>
      </c>
      <c r="L1323" s="7">
        <f>MAR1!$B$6+MAR1!$C$6*COS(2*PI()*$C1323/365)+MAR1!$D$6*SIN(2*PI()*$C1323/365)</f>
        <v/>
      </c>
      <c r="M1323" s="7">
        <f>MAR1!$B$7+MAR1!$C$7*COS(2*PI()*$C1323/365)+MAR1!$D$7*SIN(2*PI()*$C1323/365)</f>
        <v/>
      </c>
      <c r="N1323" s="7">
        <f>F1323-K1323</f>
        <v/>
      </c>
      <c r="O1323" s="7">
        <f>G1323-L1323</f>
        <v/>
      </c>
      <c r="P1323" s="7">
        <f>H1323-M1323</f>
        <v/>
      </c>
      <c r="Q1323" s="7">
        <f>IF($I1323=1,(N1323-MAR1!$B$11)/MAR1!$D$11,(N1323-MAR1!$C$11)/MAR1!$E$11)</f>
        <v/>
      </c>
      <c r="R1323" s="7">
        <f>IF($I1323=1,(O1323-MAR1!$B$12)/MAR1!$D$12,(O1323-MAR1!$C$12)/MAR1!$E$12)</f>
        <v/>
      </c>
      <c r="S1323" s="7">
        <f>IF($I1323=1,(P1323-MAR1!$B$13)/MAR1!$D$13,(P1323-MAR1!$C$13)/MAR1!$E$13)</f>
        <v/>
      </c>
      <c r="U1323" s="5" t="n">
        <v>1322</v>
      </c>
      <c r="V1323" s="5" t="n">
        <v>0.094094</v>
      </c>
      <c r="W1323" s="5" t="n">
        <v>0.806934</v>
      </c>
      <c r="X1323" s="5" t="n">
        <v>0.608466</v>
      </c>
      <c r="Y1323" s="5" t="n">
        <v>0.924121</v>
      </c>
      <c r="Z1323" s="5" t="n">
        <v>0.632466</v>
      </c>
    </row>
    <row r="1324">
      <c r="A1324" s="5" t="n">
        <v>1323</v>
      </c>
      <c r="B1324" s="5" t="n">
        <v>4</v>
      </c>
      <c r="C1324" s="5" t="n">
        <v>228</v>
      </c>
      <c r="D1324" s="5" t="n">
        <v>8</v>
      </c>
      <c r="E1324" s="5" t="n">
        <v>24.6</v>
      </c>
      <c r="F1324" s="5" t="n">
        <v>27.4</v>
      </c>
      <c r="G1324" s="5" t="n">
        <v>23.9</v>
      </c>
      <c r="H1324" s="5" t="n">
        <v>15.06</v>
      </c>
      <c r="I1324" s="6">
        <f>IF(E1324&gt;=Markov!$B$3,1,0)</f>
        <v/>
      </c>
      <c r="J1324" s="6">
        <f>I1323</f>
        <v/>
      </c>
      <c r="K1324" s="7">
        <f>MAR1!$B$5+MAR1!$C$5*COS(2*PI()*$C1324/365)+MAR1!$D$5*SIN(2*PI()*$C1324/365)</f>
        <v/>
      </c>
      <c r="L1324" s="7">
        <f>MAR1!$B$6+MAR1!$C$6*COS(2*PI()*$C1324/365)+MAR1!$D$6*SIN(2*PI()*$C1324/365)</f>
        <v/>
      </c>
      <c r="M1324" s="7">
        <f>MAR1!$B$7+MAR1!$C$7*COS(2*PI()*$C1324/365)+MAR1!$D$7*SIN(2*PI()*$C1324/365)</f>
        <v/>
      </c>
      <c r="N1324" s="7">
        <f>F1324-K1324</f>
        <v/>
      </c>
      <c r="O1324" s="7">
        <f>G1324-L1324</f>
        <v/>
      </c>
      <c r="P1324" s="7">
        <f>H1324-M1324</f>
        <v/>
      </c>
      <c r="Q1324" s="7">
        <f>IF($I1324=1,(N1324-MAR1!$B$11)/MAR1!$D$11,(N1324-MAR1!$C$11)/MAR1!$E$11)</f>
        <v/>
      </c>
      <c r="R1324" s="7">
        <f>IF($I1324=1,(O1324-MAR1!$B$12)/MAR1!$D$12,(O1324-MAR1!$C$12)/MAR1!$E$12)</f>
        <v/>
      </c>
      <c r="S1324" s="7">
        <f>IF($I1324=1,(P1324-MAR1!$B$13)/MAR1!$D$13,(P1324-MAR1!$C$13)/MAR1!$E$13)</f>
        <v/>
      </c>
      <c r="U1324" s="5" t="n">
        <v>1323</v>
      </c>
      <c r="V1324" s="5" t="n">
        <v>0.801702</v>
      </c>
      <c r="W1324" s="5" t="n">
        <v>0.337389</v>
      </c>
      <c r="X1324" s="5" t="n">
        <v>0.718225</v>
      </c>
      <c r="Y1324" s="5" t="n">
        <v>0.554354</v>
      </c>
      <c r="Z1324" s="5" t="n">
        <v>0.404482</v>
      </c>
    </row>
    <row r="1325">
      <c r="A1325" s="5" t="n">
        <v>1324</v>
      </c>
      <c r="B1325" s="5" t="n">
        <v>4</v>
      </c>
      <c r="C1325" s="5" t="n">
        <v>229</v>
      </c>
      <c r="D1325" s="5" t="n">
        <v>8</v>
      </c>
      <c r="E1325" s="5" t="n">
        <v>5.1</v>
      </c>
      <c r="F1325" s="5" t="n">
        <v>29.2</v>
      </c>
      <c r="G1325" s="5" t="n">
        <v>24.1</v>
      </c>
      <c r="H1325" s="5" t="n">
        <v>13.45</v>
      </c>
      <c r="I1325" s="6">
        <f>IF(E1325&gt;=Markov!$B$3,1,0)</f>
        <v/>
      </c>
      <c r="J1325" s="6">
        <f>I1324</f>
        <v/>
      </c>
      <c r="K1325" s="7">
        <f>MAR1!$B$5+MAR1!$C$5*COS(2*PI()*$C1325/365)+MAR1!$D$5*SIN(2*PI()*$C1325/365)</f>
        <v/>
      </c>
      <c r="L1325" s="7">
        <f>MAR1!$B$6+MAR1!$C$6*COS(2*PI()*$C1325/365)+MAR1!$D$6*SIN(2*PI()*$C1325/365)</f>
        <v/>
      </c>
      <c r="M1325" s="7">
        <f>MAR1!$B$7+MAR1!$C$7*COS(2*PI()*$C1325/365)+MAR1!$D$7*SIN(2*PI()*$C1325/365)</f>
        <v/>
      </c>
      <c r="N1325" s="7">
        <f>F1325-K1325</f>
        <v/>
      </c>
      <c r="O1325" s="7">
        <f>G1325-L1325</f>
        <v/>
      </c>
      <c r="P1325" s="7">
        <f>H1325-M1325</f>
        <v/>
      </c>
      <c r="Q1325" s="7">
        <f>IF($I1325=1,(N1325-MAR1!$B$11)/MAR1!$D$11,(N1325-MAR1!$C$11)/MAR1!$E$11)</f>
        <v/>
      </c>
      <c r="R1325" s="7">
        <f>IF($I1325=1,(O1325-MAR1!$B$12)/MAR1!$D$12,(O1325-MAR1!$C$12)/MAR1!$E$12)</f>
        <v/>
      </c>
      <c r="S1325" s="7">
        <f>IF($I1325=1,(P1325-MAR1!$B$13)/MAR1!$D$13,(P1325-MAR1!$C$13)/MAR1!$E$13)</f>
        <v/>
      </c>
      <c r="U1325" s="5" t="n">
        <v>1324</v>
      </c>
      <c r="V1325" s="5" t="n">
        <v>0.104942</v>
      </c>
      <c r="W1325" s="5" t="n">
        <v>0.887008</v>
      </c>
      <c r="X1325" s="5" t="n">
        <v>0.442824</v>
      </c>
      <c r="Y1325" s="5" t="n">
        <v>0.324279</v>
      </c>
      <c r="Z1325" s="5" t="n">
        <v>0.771743</v>
      </c>
    </row>
    <row r="1326">
      <c r="A1326" s="5" t="n">
        <v>1325</v>
      </c>
      <c r="B1326" s="5" t="n">
        <v>4</v>
      </c>
      <c r="C1326" s="5" t="n">
        <v>230</v>
      </c>
      <c r="D1326" s="5" t="n">
        <v>8</v>
      </c>
      <c r="E1326" s="5" t="n">
        <v>3</v>
      </c>
      <c r="F1326" s="5" t="n">
        <v>28</v>
      </c>
      <c r="G1326" s="5" t="n">
        <v>22.8</v>
      </c>
      <c r="H1326" s="5" t="n">
        <v>19.98</v>
      </c>
      <c r="I1326" s="6">
        <f>IF(E1326&gt;=Markov!$B$3,1,0)</f>
        <v/>
      </c>
      <c r="J1326" s="6">
        <f>I1325</f>
        <v/>
      </c>
      <c r="K1326" s="7">
        <f>MAR1!$B$5+MAR1!$C$5*COS(2*PI()*$C1326/365)+MAR1!$D$5*SIN(2*PI()*$C1326/365)</f>
        <v/>
      </c>
      <c r="L1326" s="7">
        <f>MAR1!$B$6+MAR1!$C$6*COS(2*PI()*$C1326/365)+MAR1!$D$6*SIN(2*PI()*$C1326/365)</f>
        <v/>
      </c>
      <c r="M1326" s="7">
        <f>MAR1!$B$7+MAR1!$C$7*COS(2*PI()*$C1326/365)+MAR1!$D$7*SIN(2*PI()*$C1326/365)</f>
        <v/>
      </c>
      <c r="N1326" s="7">
        <f>F1326-K1326</f>
        <v/>
      </c>
      <c r="O1326" s="7">
        <f>G1326-L1326</f>
        <v/>
      </c>
      <c r="P1326" s="7">
        <f>H1326-M1326</f>
        <v/>
      </c>
      <c r="Q1326" s="7">
        <f>IF($I1326=1,(N1326-MAR1!$B$11)/MAR1!$D$11,(N1326-MAR1!$C$11)/MAR1!$E$11)</f>
        <v/>
      </c>
      <c r="R1326" s="7">
        <f>IF($I1326=1,(O1326-MAR1!$B$12)/MAR1!$D$12,(O1326-MAR1!$C$12)/MAR1!$E$12)</f>
        <v/>
      </c>
      <c r="S1326" s="7">
        <f>IF($I1326=1,(P1326-MAR1!$B$13)/MAR1!$D$13,(P1326-MAR1!$C$13)/MAR1!$E$13)</f>
        <v/>
      </c>
      <c r="U1326" s="5" t="n">
        <v>1325</v>
      </c>
      <c r="V1326" s="5" t="n">
        <v>0.748359</v>
      </c>
      <c r="W1326" s="5" t="n">
        <v>0.744675</v>
      </c>
      <c r="X1326" s="5" t="n">
        <v>0.986409</v>
      </c>
      <c r="Y1326" s="5" t="n">
        <v>0.483917</v>
      </c>
      <c r="Z1326" s="5" t="n">
        <v>0.71692</v>
      </c>
    </row>
    <row r="1327">
      <c r="A1327" s="5" t="n">
        <v>1326</v>
      </c>
      <c r="B1327" s="5" t="n">
        <v>4</v>
      </c>
      <c r="C1327" s="5" t="n">
        <v>231</v>
      </c>
      <c r="D1327" s="5" t="n">
        <v>8</v>
      </c>
      <c r="E1327" s="5" t="n">
        <v>4.9</v>
      </c>
      <c r="F1327" s="5" t="n">
        <v>30.4</v>
      </c>
      <c r="G1327" s="5" t="n">
        <v>22.4</v>
      </c>
      <c r="H1327" s="5" t="n">
        <v>12.44</v>
      </c>
      <c r="I1327" s="6">
        <f>IF(E1327&gt;=Markov!$B$3,1,0)</f>
        <v/>
      </c>
      <c r="J1327" s="6">
        <f>I1326</f>
        <v/>
      </c>
      <c r="K1327" s="7">
        <f>MAR1!$B$5+MAR1!$C$5*COS(2*PI()*$C1327/365)+MAR1!$D$5*SIN(2*PI()*$C1327/365)</f>
        <v/>
      </c>
      <c r="L1327" s="7">
        <f>MAR1!$B$6+MAR1!$C$6*COS(2*PI()*$C1327/365)+MAR1!$D$6*SIN(2*PI()*$C1327/365)</f>
        <v/>
      </c>
      <c r="M1327" s="7">
        <f>MAR1!$B$7+MAR1!$C$7*COS(2*PI()*$C1327/365)+MAR1!$D$7*SIN(2*PI()*$C1327/365)</f>
        <v/>
      </c>
      <c r="N1327" s="7">
        <f>F1327-K1327</f>
        <v/>
      </c>
      <c r="O1327" s="7">
        <f>G1327-L1327</f>
        <v/>
      </c>
      <c r="P1327" s="7">
        <f>H1327-M1327</f>
        <v/>
      </c>
      <c r="Q1327" s="7">
        <f>IF($I1327=1,(N1327-MAR1!$B$11)/MAR1!$D$11,(N1327-MAR1!$C$11)/MAR1!$E$11)</f>
        <v/>
      </c>
      <c r="R1327" s="7">
        <f>IF($I1327=1,(O1327-MAR1!$B$12)/MAR1!$D$12,(O1327-MAR1!$C$12)/MAR1!$E$12)</f>
        <v/>
      </c>
      <c r="S1327" s="7">
        <f>IF($I1327=1,(P1327-MAR1!$B$13)/MAR1!$D$13,(P1327-MAR1!$C$13)/MAR1!$E$13)</f>
        <v/>
      </c>
      <c r="U1327" s="5" t="n">
        <v>1326</v>
      </c>
      <c r="V1327" s="5" t="n">
        <v>0.506895</v>
      </c>
      <c r="W1327" s="5" t="n">
        <v>0.346756</v>
      </c>
      <c r="X1327" s="5" t="n">
        <v>0.249734</v>
      </c>
      <c r="Y1327" s="5" t="n">
        <v>0.584657</v>
      </c>
      <c r="Z1327" s="5" t="n">
        <v>0.245082</v>
      </c>
    </row>
    <row r="1328">
      <c r="A1328" s="5" t="n">
        <v>1327</v>
      </c>
      <c r="B1328" s="5" t="n">
        <v>4</v>
      </c>
      <c r="C1328" s="5" t="n">
        <v>232</v>
      </c>
      <c r="D1328" s="5" t="n">
        <v>8</v>
      </c>
      <c r="E1328" s="5" t="n">
        <v>0</v>
      </c>
      <c r="F1328" s="5" t="n">
        <v>31.6</v>
      </c>
      <c r="G1328" s="5" t="n">
        <v>23.1</v>
      </c>
      <c r="H1328" s="5" t="n">
        <v>15.72</v>
      </c>
      <c r="I1328" s="6">
        <f>IF(E1328&gt;=Markov!$B$3,1,0)</f>
        <v/>
      </c>
      <c r="J1328" s="6">
        <f>I1327</f>
        <v/>
      </c>
      <c r="K1328" s="7">
        <f>MAR1!$B$5+MAR1!$C$5*COS(2*PI()*$C1328/365)+MAR1!$D$5*SIN(2*PI()*$C1328/365)</f>
        <v/>
      </c>
      <c r="L1328" s="7">
        <f>MAR1!$B$6+MAR1!$C$6*COS(2*PI()*$C1328/365)+MAR1!$D$6*SIN(2*PI()*$C1328/365)</f>
        <v/>
      </c>
      <c r="M1328" s="7">
        <f>MAR1!$B$7+MAR1!$C$7*COS(2*PI()*$C1328/365)+MAR1!$D$7*SIN(2*PI()*$C1328/365)</f>
        <v/>
      </c>
      <c r="N1328" s="7">
        <f>F1328-K1328</f>
        <v/>
      </c>
      <c r="O1328" s="7">
        <f>G1328-L1328</f>
        <v/>
      </c>
      <c r="P1328" s="7">
        <f>H1328-M1328</f>
        <v/>
      </c>
      <c r="Q1328" s="7">
        <f>IF($I1328=1,(N1328-MAR1!$B$11)/MAR1!$D$11,(N1328-MAR1!$C$11)/MAR1!$E$11)</f>
        <v/>
      </c>
      <c r="R1328" s="7">
        <f>IF($I1328=1,(O1328-MAR1!$B$12)/MAR1!$D$12,(O1328-MAR1!$C$12)/MAR1!$E$12)</f>
        <v/>
      </c>
      <c r="S1328" s="7">
        <f>IF($I1328=1,(P1328-MAR1!$B$13)/MAR1!$D$13,(P1328-MAR1!$C$13)/MAR1!$E$13)</f>
        <v/>
      </c>
      <c r="U1328" s="5" t="n">
        <v>1327</v>
      </c>
      <c r="V1328" s="5" t="n">
        <v>0.545139</v>
      </c>
      <c r="W1328" s="5" t="n">
        <v>0.5298040000000001</v>
      </c>
      <c r="X1328" s="5" t="n">
        <v>0.347926</v>
      </c>
      <c r="Y1328" s="5" t="n">
        <v>0.578987</v>
      </c>
      <c r="Z1328" s="5" t="n">
        <v>0.8630409999999999</v>
      </c>
    </row>
    <row r="1329">
      <c r="A1329" s="5" t="n">
        <v>1328</v>
      </c>
      <c r="B1329" s="5" t="n">
        <v>4</v>
      </c>
      <c r="C1329" s="5" t="n">
        <v>233</v>
      </c>
      <c r="D1329" s="5" t="n">
        <v>8</v>
      </c>
      <c r="E1329" s="5" t="n">
        <v>8.9</v>
      </c>
      <c r="F1329" s="5" t="n">
        <v>28</v>
      </c>
      <c r="G1329" s="5" t="n">
        <v>22.5</v>
      </c>
      <c r="H1329" s="5" t="n">
        <v>9</v>
      </c>
      <c r="I1329" s="6">
        <f>IF(E1329&gt;=Markov!$B$3,1,0)</f>
        <v/>
      </c>
      <c r="J1329" s="6">
        <f>I1328</f>
        <v/>
      </c>
      <c r="K1329" s="7">
        <f>MAR1!$B$5+MAR1!$C$5*COS(2*PI()*$C1329/365)+MAR1!$D$5*SIN(2*PI()*$C1329/365)</f>
        <v/>
      </c>
      <c r="L1329" s="7">
        <f>MAR1!$B$6+MAR1!$C$6*COS(2*PI()*$C1329/365)+MAR1!$D$6*SIN(2*PI()*$C1329/365)</f>
        <v/>
      </c>
      <c r="M1329" s="7">
        <f>MAR1!$B$7+MAR1!$C$7*COS(2*PI()*$C1329/365)+MAR1!$D$7*SIN(2*PI()*$C1329/365)</f>
        <v/>
      </c>
      <c r="N1329" s="7">
        <f>F1329-K1329</f>
        <v/>
      </c>
      <c r="O1329" s="7">
        <f>G1329-L1329</f>
        <v/>
      </c>
      <c r="P1329" s="7">
        <f>H1329-M1329</f>
        <v/>
      </c>
      <c r="Q1329" s="7">
        <f>IF($I1329=1,(N1329-MAR1!$B$11)/MAR1!$D$11,(N1329-MAR1!$C$11)/MAR1!$E$11)</f>
        <v/>
      </c>
      <c r="R1329" s="7">
        <f>IF($I1329=1,(O1329-MAR1!$B$12)/MAR1!$D$12,(O1329-MAR1!$C$12)/MAR1!$E$12)</f>
        <v/>
      </c>
      <c r="S1329" s="7">
        <f>IF($I1329=1,(P1329-MAR1!$B$13)/MAR1!$D$13,(P1329-MAR1!$C$13)/MAR1!$E$13)</f>
        <v/>
      </c>
      <c r="U1329" s="5" t="n">
        <v>1328</v>
      </c>
      <c r="V1329" s="5" t="n">
        <v>0.468189</v>
      </c>
      <c r="W1329" s="5" t="n">
        <v>0.057733</v>
      </c>
      <c r="X1329" s="5" t="n">
        <v>0.409992</v>
      </c>
      <c r="Y1329" s="5" t="n">
        <v>0.030191</v>
      </c>
      <c r="Z1329" s="5" t="n">
        <v>0.540448</v>
      </c>
    </row>
    <row r="1330">
      <c r="A1330" s="5" t="n">
        <v>1329</v>
      </c>
      <c r="B1330" s="5" t="n">
        <v>4</v>
      </c>
      <c r="C1330" s="5" t="n">
        <v>234</v>
      </c>
      <c r="D1330" s="5" t="n">
        <v>8</v>
      </c>
      <c r="E1330" s="5" t="n">
        <v>23.7</v>
      </c>
      <c r="F1330" s="5" t="n">
        <v>29.1</v>
      </c>
      <c r="G1330" s="5" t="n">
        <v>23</v>
      </c>
      <c r="H1330" s="5" t="n">
        <v>14.26</v>
      </c>
      <c r="I1330" s="6">
        <f>IF(E1330&gt;=Markov!$B$3,1,0)</f>
        <v/>
      </c>
      <c r="J1330" s="6">
        <f>I1329</f>
        <v/>
      </c>
      <c r="K1330" s="7">
        <f>MAR1!$B$5+MAR1!$C$5*COS(2*PI()*$C1330/365)+MAR1!$D$5*SIN(2*PI()*$C1330/365)</f>
        <v/>
      </c>
      <c r="L1330" s="7">
        <f>MAR1!$B$6+MAR1!$C$6*COS(2*PI()*$C1330/365)+MAR1!$D$6*SIN(2*PI()*$C1330/365)</f>
        <v/>
      </c>
      <c r="M1330" s="7">
        <f>MAR1!$B$7+MAR1!$C$7*COS(2*PI()*$C1330/365)+MAR1!$D$7*SIN(2*PI()*$C1330/365)</f>
        <v/>
      </c>
      <c r="N1330" s="7">
        <f>F1330-K1330</f>
        <v/>
      </c>
      <c r="O1330" s="7">
        <f>G1330-L1330</f>
        <v/>
      </c>
      <c r="P1330" s="7">
        <f>H1330-M1330</f>
        <v/>
      </c>
      <c r="Q1330" s="7">
        <f>IF($I1330=1,(N1330-MAR1!$B$11)/MAR1!$D$11,(N1330-MAR1!$C$11)/MAR1!$E$11)</f>
        <v/>
      </c>
      <c r="R1330" s="7">
        <f>IF($I1330=1,(O1330-MAR1!$B$12)/MAR1!$D$12,(O1330-MAR1!$C$12)/MAR1!$E$12)</f>
        <v/>
      </c>
      <c r="S1330" s="7">
        <f>IF($I1330=1,(P1330-MAR1!$B$13)/MAR1!$D$13,(P1330-MAR1!$C$13)/MAR1!$E$13)</f>
        <v/>
      </c>
      <c r="U1330" s="5" t="n">
        <v>1329</v>
      </c>
      <c r="V1330" s="5" t="n">
        <v>0.718778</v>
      </c>
      <c r="W1330" s="5" t="n">
        <v>0.030211</v>
      </c>
      <c r="X1330" s="5" t="n">
        <v>0.003513</v>
      </c>
      <c r="Y1330" s="5" t="n">
        <v>0.685836</v>
      </c>
      <c r="Z1330" s="5" t="n">
        <v>0.161063</v>
      </c>
    </row>
    <row r="1331">
      <c r="A1331" s="5" t="n">
        <v>1330</v>
      </c>
      <c r="B1331" s="5" t="n">
        <v>4</v>
      </c>
      <c r="C1331" s="5" t="n">
        <v>235</v>
      </c>
      <c r="D1331" s="5" t="n">
        <v>8</v>
      </c>
      <c r="E1331" s="5" t="n">
        <v>0</v>
      </c>
      <c r="F1331" s="5" t="n">
        <v>32.7</v>
      </c>
      <c r="G1331" s="5" t="n">
        <v>25</v>
      </c>
      <c r="H1331" s="5" t="n">
        <v>18.61</v>
      </c>
      <c r="I1331" s="6">
        <f>IF(E1331&gt;=Markov!$B$3,1,0)</f>
        <v/>
      </c>
      <c r="J1331" s="6">
        <f>I1330</f>
        <v/>
      </c>
      <c r="K1331" s="7">
        <f>MAR1!$B$5+MAR1!$C$5*COS(2*PI()*$C1331/365)+MAR1!$D$5*SIN(2*PI()*$C1331/365)</f>
        <v/>
      </c>
      <c r="L1331" s="7">
        <f>MAR1!$B$6+MAR1!$C$6*COS(2*PI()*$C1331/365)+MAR1!$D$6*SIN(2*PI()*$C1331/365)</f>
        <v/>
      </c>
      <c r="M1331" s="7">
        <f>MAR1!$B$7+MAR1!$C$7*COS(2*PI()*$C1331/365)+MAR1!$D$7*SIN(2*PI()*$C1331/365)</f>
        <v/>
      </c>
      <c r="N1331" s="7">
        <f>F1331-K1331</f>
        <v/>
      </c>
      <c r="O1331" s="7">
        <f>G1331-L1331</f>
        <v/>
      </c>
      <c r="P1331" s="7">
        <f>H1331-M1331</f>
        <v/>
      </c>
      <c r="Q1331" s="7">
        <f>IF($I1331=1,(N1331-MAR1!$B$11)/MAR1!$D$11,(N1331-MAR1!$C$11)/MAR1!$E$11)</f>
        <v/>
      </c>
      <c r="R1331" s="7">
        <f>IF($I1331=1,(O1331-MAR1!$B$12)/MAR1!$D$12,(O1331-MAR1!$C$12)/MAR1!$E$12)</f>
        <v/>
      </c>
      <c r="S1331" s="7">
        <f>IF($I1331=1,(P1331-MAR1!$B$13)/MAR1!$D$13,(P1331-MAR1!$C$13)/MAR1!$E$13)</f>
        <v/>
      </c>
      <c r="U1331" s="5" t="n">
        <v>1330</v>
      </c>
      <c r="V1331" s="5" t="n">
        <v>0.6993</v>
      </c>
      <c r="W1331" s="5" t="n">
        <v>0.454653</v>
      </c>
      <c r="X1331" s="5" t="n">
        <v>0.136563</v>
      </c>
      <c r="Y1331" s="5" t="n">
        <v>0.748497</v>
      </c>
      <c r="Z1331" s="5" t="n">
        <v>0.845337</v>
      </c>
    </row>
    <row r="1332">
      <c r="A1332" s="5" t="n">
        <v>1331</v>
      </c>
      <c r="B1332" s="5" t="n">
        <v>4</v>
      </c>
      <c r="C1332" s="5" t="n">
        <v>236</v>
      </c>
      <c r="D1332" s="5" t="n">
        <v>8</v>
      </c>
      <c r="E1332" s="5" t="n">
        <v>0</v>
      </c>
      <c r="F1332" s="5" t="n">
        <v>35.8</v>
      </c>
      <c r="G1332" s="5" t="n">
        <v>26</v>
      </c>
      <c r="H1332" s="5" t="n">
        <v>23.19</v>
      </c>
      <c r="I1332" s="6">
        <f>IF(E1332&gt;=Markov!$B$3,1,0)</f>
        <v/>
      </c>
      <c r="J1332" s="6">
        <f>I1331</f>
        <v/>
      </c>
      <c r="K1332" s="7">
        <f>MAR1!$B$5+MAR1!$C$5*COS(2*PI()*$C1332/365)+MAR1!$D$5*SIN(2*PI()*$C1332/365)</f>
        <v/>
      </c>
      <c r="L1332" s="7">
        <f>MAR1!$B$6+MAR1!$C$6*COS(2*PI()*$C1332/365)+MAR1!$D$6*SIN(2*PI()*$C1332/365)</f>
        <v/>
      </c>
      <c r="M1332" s="7">
        <f>MAR1!$B$7+MAR1!$C$7*COS(2*PI()*$C1332/365)+MAR1!$D$7*SIN(2*PI()*$C1332/365)</f>
        <v/>
      </c>
      <c r="N1332" s="7">
        <f>F1332-K1332</f>
        <v/>
      </c>
      <c r="O1332" s="7">
        <f>G1332-L1332</f>
        <v/>
      </c>
      <c r="P1332" s="7">
        <f>H1332-M1332</f>
        <v/>
      </c>
      <c r="Q1332" s="7">
        <f>IF($I1332=1,(N1332-MAR1!$B$11)/MAR1!$D$11,(N1332-MAR1!$C$11)/MAR1!$E$11)</f>
        <v/>
      </c>
      <c r="R1332" s="7">
        <f>IF($I1332=1,(O1332-MAR1!$B$12)/MAR1!$D$12,(O1332-MAR1!$C$12)/MAR1!$E$12)</f>
        <v/>
      </c>
      <c r="S1332" s="7">
        <f>IF($I1332=1,(P1332-MAR1!$B$13)/MAR1!$D$13,(P1332-MAR1!$C$13)/MAR1!$E$13)</f>
        <v/>
      </c>
      <c r="U1332" s="5" t="n">
        <v>1331</v>
      </c>
      <c r="V1332" s="5" t="n">
        <v>0.15068</v>
      </c>
      <c r="W1332" s="5" t="n">
        <v>0.455568</v>
      </c>
      <c r="X1332" s="5" t="n">
        <v>0.703942</v>
      </c>
      <c r="Y1332" s="5" t="n">
        <v>0.979584</v>
      </c>
      <c r="Z1332" s="5" t="n">
        <v>0.887207</v>
      </c>
    </row>
    <row r="1333">
      <c r="A1333" s="5" t="n">
        <v>1332</v>
      </c>
      <c r="B1333" s="5" t="n">
        <v>4</v>
      </c>
      <c r="C1333" s="5" t="n">
        <v>237</v>
      </c>
      <c r="D1333" s="5" t="n">
        <v>8</v>
      </c>
      <c r="E1333" s="5" t="n">
        <v>34.8</v>
      </c>
      <c r="F1333" s="5" t="n">
        <v>29.9</v>
      </c>
      <c r="G1333" s="5" t="n">
        <v>24.9</v>
      </c>
      <c r="H1333" s="5" t="n">
        <v>9.289999999999999</v>
      </c>
      <c r="I1333" s="6">
        <f>IF(E1333&gt;=Markov!$B$3,1,0)</f>
        <v/>
      </c>
      <c r="J1333" s="6">
        <f>I1332</f>
        <v/>
      </c>
      <c r="K1333" s="7">
        <f>MAR1!$B$5+MAR1!$C$5*COS(2*PI()*$C1333/365)+MAR1!$D$5*SIN(2*PI()*$C1333/365)</f>
        <v/>
      </c>
      <c r="L1333" s="7">
        <f>MAR1!$B$6+MAR1!$C$6*COS(2*PI()*$C1333/365)+MAR1!$D$6*SIN(2*PI()*$C1333/365)</f>
        <v/>
      </c>
      <c r="M1333" s="7">
        <f>MAR1!$B$7+MAR1!$C$7*COS(2*PI()*$C1333/365)+MAR1!$D$7*SIN(2*PI()*$C1333/365)</f>
        <v/>
      </c>
      <c r="N1333" s="7">
        <f>F1333-K1333</f>
        <v/>
      </c>
      <c r="O1333" s="7">
        <f>G1333-L1333</f>
        <v/>
      </c>
      <c r="P1333" s="7">
        <f>H1333-M1333</f>
        <v/>
      </c>
      <c r="Q1333" s="7">
        <f>IF($I1333=1,(N1333-MAR1!$B$11)/MAR1!$D$11,(N1333-MAR1!$C$11)/MAR1!$E$11)</f>
        <v/>
      </c>
      <c r="R1333" s="7">
        <f>IF($I1333=1,(O1333-MAR1!$B$12)/MAR1!$D$12,(O1333-MAR1!$C$12)/MAR1!$E$12)</f>
        <v/>
      </c>
      <c r="S1333" s="7">
        <f>IF($I1333=1,(P1333-MAR1!$B$13)/MAR1!$D$13,(P1333-MAR1!$C$13)/MAR1!$E$13)</f>
        <v/>
      </c>
      <c r="U1333" s="5" t="n">
        <v>1332</v>
      </c>
      <c r="V1333" s="5" t="n">
        <v>0.846599</v>
      </c>
      <c r="W1333" s="5" t="n">
        <v>0.037367</v>
      </c>
      <c r="X1333" s="5" t="n">
        <v>0.5688</v>
      </c>
      <c r="Y1333" s="5" t="n">
        <v>0.611982</v>
      </c>
      <c r="Z1333" s="5" t="n">
        <v>0.906125</v>
      </c>
    </row>
    <row r="1334">
      <c r="A1334" s="5" t="n">
        <v>1333</v>
      </c>
      <c r="B1334" s="5" t="n">
        <v>4</v>
      </c>
      <c r="C1334" s="5" t="n">
        <v>238</v>
      </c>
      <c r="D1334" s="5" t="n">
        <v>8</v>
      </c>
      <c r="E1334" s="5" t="n">
        <v>0</v>
      </c>
      <c r="F1334" s="5" t="n">
        <v>34.6</v>
      </c>
      <c r="G1334" s="5" t="n">
        <v>25.3</v>
      </c>
      <c r="H1334" s="5" t="n">
        <v>12.73</v>
      </c>
      <c r="I1334" s="6">
        <f>IF(E1334&gt;=Markov!$B$3,1,0)</f>
        <v/>
      </c>
      <c r="J1334" s="6">
        <f>I1333</f>
        <v/>
      </c>
      <c r="K1334" s="7">
        <f>MAR1!$B$5+MAR1!$C$5*COS(2*PI()*$C1334/365)+MAR1!$D$5*SIN(2*PI()*$C1334/365)</f>
        <v/>
      </c>
      <c r="L1334" s="7">
        <f>MAR1!$B$6+MAR1!$C$6*COS(2*PI()*$C1334/365)+MAR1!$D$6*SIN(2*PI()*$C1334/365)</f>
        <v/>
      </c>
      <c r="M1334" s="7">
        <f>MAR1!$B$7+MAR1!$C$7*COS(2*PI()*$C1334/365)+MAR1!$D$7*SIN(2*PI()*$C1334/365)</f>
        <v/>
      </c>
      <c r="N1334" s="7">
        <f>F1334-K1334</f>
        <v/>
      </c>
      <c r="O1334" s="7">
        <f>G1334-L1334</f>
        <v/>
      </c>
      <c r="P1334" s="7">
        <f>H1334-M1334</f>
        <v/>
      </c>
      <c r="Q1334" s="7">
        <f>IF($I1334=1,(N1334-MAR1!$B$11)/MAR1!$D$11,(N1334-MAR1!$C$11)/MAR1!$E$11)</f>
        <v/>
      </c>
      <c r="R1334" s="7">
        <f>IF($I1334=1,(O1334-MAR1!$B$12)/MAR1!$D$12,(O1334-MAR1!$C$12)/MAR1!$E$12)</f>
        <v/>
      </c>
      <c r="S1334" s="7">
        <f>IF($I1334=1,(P1334-MAR1!$B$13)/MAR1!$D$13,(P1334-MAR1!$C$13)/MAR1!$E$13)</f>
        <v/>
      </c>
      <c r="U1334" s="5" t="n">
        <v>1333</v>
      </c>
      <c r="V1334" s="5" t="n">
        <v>0.538835</v>
      </c>
      <c r="W1334" s="5" t="n">
        <v>0.325937</v>
      </c>
      <c r="X1334" s="5" t="n">
        <v>0.397376</v>
      </c>
      <c r="Y1334" s="5" t="n">
        <v>0.635571</v>
      </c>
      <c r="Z1334" s="5" t="n">
        <v>0.849619</v>
      </c>
    </row>
    <row r="1335">
      <c r="A1335" s="5" t="n">
        <v>1334</v>
      </c>
      <c r="B1335" s="5" t="n">
        <v>4</v>
      </c>
      <c r="C1335" s="5" t="n">
        <v>239</v>
      </c>
      <c r="D1335" s="5" t="n">
        <v>8</v>
      </c>
      <c r="E1335" s="5" t="n">
        <v>0</v>
      </c>
      <c r="F1335" s="5" t="n">
        <v>33.2</v>
      </c>
      <c r="G1335" s="5" t="n">
        <v>24.1</v>
      </c>
      <c r="H1335" s="5" t="n">
        <v>12</v>
      </c>
      <c r="I1335" s="6">
        <f>IF(E1335&gt;=Markov!$B$3,1,0)</f>
        <v/>
      </c>
      <c r="J1335" s="6">
        <f>I1334</f>
        <v/>
      </c>
      <c r="K1335" s="7">
        <f>MAR1!$B$5+MAR1!$C$5*COS(2*PI()*$C1335/365)+MAR1!$D$5*SIN(2*PI()*$C1335/365)</f>
        <v/>
      </c>
      <c r="L1335" s="7">
        <f>MAR1!$B$6+MAR1!$C$6*COS(2*PI()*$C1335/365)+MAR1!$D$6*SIN(2*PI()*$C1335/365)</f>
        <v/>
      </c>
      <c r="M1335" s="7">
        <f>MAR1!$B$7+MAR1!$C$7*COS(2*PI()*$C1335/365)+MAR1!$D$7*SIN(2*PI()*$C1335/365)</f>
        <v/>
      </c>
      <c r="N1335" s="7">
        <f>F1335-K1335</f>
        <v/>
      </c>
      <c r="O1335" s="7">
        <f>G1335-L1335</f>
        <v/>
      </c>
      <c r="P1335" s="7">
        <f>H1335-M1335</f>
        <v/>
      </c>
      <c r="Q1335" s="7">
        <f>IF($I1335=1,(N1335-MAR1!$B$11)/MAR1!$D$11,(N1335-MAR1!$C$11)/MAR1!$E$11)</f>
        <v/>
      </c>
      <c r="R1335" s="7">
        <f>IF($I1335=1,(O1335-MAR1!$B$12)/MAR1!$D$12,(O1335-MAR1!$C$12)/MAR1!$E$12)</f>
        <v/>
      </c>
      <c r="S1335" s="7">
        <f>IF($I1335=1,(P1335-MAR1!$B$13)/MAR1!$D$13,(P1335-MAR1!$C$13)/MAR1!$E$13)</f>
        <v/>
      </c>
      <c r="U1335" s="5" t="n">
        <v>1334</v>
      </c>
      <c r="V1335" s="5" t="n">
        <v>0.787941</v>
      </c>
      <c r="W1335" s="5" t="n">
        <v>0.488291</v>
      </c>
      <c r="X1335" s="5" t="n">
        <v>0.064179</v>
      </c>
      <c r="Y1335" s="5" t="n">
        <v>0.872166</v>
      </c>
      <c r="Z1335" s="5" t="n">
        <v>0.884405</v>
      </c>
    </row>
    <row r="1336">
      <c r="A1336" s="5" t="n">
        <v>1335</v>
      </c>
      <c r="B1336" s="5" t="n">
        <v>4</v>
      </c>
      <c r="C1336" s="5" t="n">
        <v>240</v>
      </c>
      <c r="D1336" s="5" t="n">
        <v>8</v>
      </c>
      <c r="E1336" s="5" t="n">
        <v>2.9</v>
      </c>
      <c r="F1336" s="5" t="n">
        <v>30</v>
      </c>
      <c r="G1336" s="5" t="n">
        <v>22.4</v>
      </c>
      <c r="H1336" s="5" t="n">
        <v>7.42</v>
      </c>
      <c r="I1336" s="6">
        <f>IF(E1336&gt;=Markov!$B$3,1,0)</f>
        <v/>
      </c>
      <c r="J1336" s="6">
        <f>I1335</f>
        <v/>
      </c>
      <c r="K1336" s="7">
        <f>MAR1!$B$5+MAR1!$C$5*COS(2*PI()*$C1336/365)+MAR1!$D$5*SIN(2*PI()*$C1336/365)</f>
        <v/>
      </c>
      <c r="L1336" s="7">
        <f>MAR1!$B$6+MAR1!$C$6*COS(2*PI()*$C1336/365)+MAR1!$D$6*SIN(2*PI()*$C1336/365)</f>
        <v/>
      </c>
      <c r="M1336" s="7">
        <f>MAR1!$B$7+MAR1!$C$7*COS(2*PI()*$C1336/365)+MAR1!$D$7*SIN(2*PI()*$C1336/365)</f>
        <v/>
      </c>
      <c r="N1336" s="7">
        <f>F1336-K1336</f>
        <v/>
      </c>
      <c r="O1336" s="7">
        <f>G1336-L1336</f>
        <v/>
      </c>
      <c r="P1336" s="7">
        <f>H1336-M1336</f>
        <v/>
      </c>
      <c r="Q1336" s="7">
        <f>IF($I1336=1,(N1336-MAR1!$B$11)/MAR1!$D$11,(N1336-MAR1!$C$11)/MAR1!$E$11)</f>
        <v/>
      </c>
      <c r="R1336" s="7">
        <f>IF($I1336=1,(O1336-MAR1!$B$12)/MAR1!$D$12,(O1336-MAR1!$C$12)/MAR1!$E$12)</f>
        <v/>
      </c>
      <c r="S1336" s="7">
        <f>IF($I1336=1,(P1336-MAR1!$B$13)/MAR1!$D$13,(P1336-MAR1!$C$13)/MAR1!$E$13)</f>
        <v/>
      </c>
      <c r="U1336" s="5" t="n">
        <v>1335</v>
      </c>
      <c r="V1336" s="5" t="n">
        <v>0.362218</v>
      </c>
      <c r="W1336" s="5" t="n">
        <v>0.33395</v>
      </c>
      <c r="X1336" s="5" t="n">
        <v>0.767551</v>
      </c>
      <c r="Y1336" s="5" t="n">
        <v>0.110522</v>
      </c>
      <c r="Z1336" s="5" t="n">
        <v>0.09957100000000001</v>
      </c>
    </row>
    <row r="1337">
      <c r="A1337" s="5" t="n">
        <v>1336</v>
      </c>
      <c r="B1337" s="5" t="n">
        <v>4</v>
      </c>
      <c r="C1337" s="5" t="n">
        <v>241</v>
      </c>
      <c r="D1337" s="5" t="n">
        <v>8</v>
      </c>
      <c r="E1337" s="5" t="n">
        <v>21.1</v>
      </c>
      <c r="F1337" s="5" t="n">
        <v>31.4</v>
      </c>
      <c r="G1337" s="5" t="n">
        <v>25</v>
      </c>
      <c r="H1337" s="5" t="n">
        <v>3.37</v>
      </c>
      <c r="I1337" s="6">
        <f>IF(E1337&gt;=Markov!$B$3,1,0)</f>
        <v/>
      </c>
      <c r="J1337" s="6">
        <f>I1336</f>
        <v/>
      </c>
      <c r="K1337" s="7">
        <f>MAR1!$B$5+MAR1!$C$5*COS(2*PI()*$C1337/365)+MAR1!$D$5*SIN(2*PI()*$C1337/365)</f>
        <v/>
      </c>
      <c r="L1337" s="7">
        <f>MAR1!$B$6+MAR1!$C$6*COS(2*PI()*$C1337/365)+MAR1!$D$6*SIN(2*PI()*$C1337/365)</f>
        <v/>
      </c>
      <c r="M1337" s="7">
        <f>MAR1!$B$7+MAR1!$C$7*COS(2*PI()*$C1337/365)+MAR1!$D$7*SIN(2*PI()*$C1337/365)</f>
        <v/>
      </c>
      <c r="N1337" s="7">
        <f>F1337-K1337</f>
        <v/>
      </c>
      <c r="O1337" s="7">
        <f>G1337-L1337</f>
        <v/>
      </c>
      <c r="P1337" s="7">
        <f>H1337-M1337</f>
        <v/>
      </c>
      <c r="Q1337" s="7">
        <f>IF($I1337=1,(N1337-MAR1!$B$11)/MAR1!$D$11,(N1337-MAR1!$C$11)/MAR1!$E$11)</f>
        <v/>
      </c>
      <c r="R1337" s="7">
        <f>IF($I1337=1,(O1337-MAR1!$B$12)/MAR1!$D$12,(O1337-MAR1!$C$12)/MAR1!$E$12)</f>
        <v/>
      </c>
      <c r="S1337" s="7">
        <f>IF($I1337=1,(P1337-MAR1!$B$13)/MAR1!$D$13,(P1337-MAR1!$C$13)/MAR1!$E$13)</f>
        <v/>
      </c>
      <c r="U1337" s="5" t="n">
        <v>1336</v>
      </c>
      <c r="V1337" s="5" t="n">
        <v>0.853808</v>
      </c>
      <c r="W1337" s="5" t="n">
        <v>0.208437</v>
      </c>
      <c r="X1337" s="5" t="n">
        <v>0.80913</v>
      </c>
      <c r="Y1337" s="5" t="n">
        <v>0.975127</v>
      </c>
      <c r="Z1337" s="5" t="n">
        <v>0.348614</v>
      </c>
    </row>
    <row r="1338">
      <c r="A1338" s="5" t="n">
        <v>1337</v>
      </c>
      <c r="B1338" s="5" t="n">
        <v>4</v>
      </c>
      <c r="C1338" s="5" t="n">
        <v>242</v>
      </c>
      <c r="D1338" s="5" t="n">
        <v>8</v>
      </c>
      <c r="E1338" s="5" t="n">
        <v>0</v>
      </c>
      <c r="F1338" s="5" t="n">
        <v>33.5</v>
      </c>
      <c r="G1338" s="5" t="n">
        <v>26.7</v>
      </c>
      <c r="H1338" s="5" t="n">
        <v>9.699999999999999</v>
      </c>
      <c r="I1338" s="6">
        <f>IF(E1338&gt;=Markov!$B$3,1,0)</f>
        <v/>
      </c>
      <c r="J1338" s="6">
        <f>I1337</f>
        <v/>
      </c>
      <c r="K1338" s="7">
        <f>MAR1!$B$5+MAR1!$C$5*COS(2*PI()*$C1338/365)+MAR1!$D$5*SIN(2*PI()*$C1338/365)</f>
        <v/>
      </c>
      <c r="L1338" s="7">
        <f>MAR1!$B$6+MAR1!$C$6*COS(2*PI()*$C1338/365)+MAR1!$D$6*SIN(2*PI()*$C1338/365)</f>
        <v/>
      </c>
      <c r="M1338" s="7">
        <f>MAR1!$B$7+MAR1!$C$7*COS(2*PI()*$C1338/365)+MAR1!$D$7*SIN(2*PI()*$C1338/365)</f>
        <v/>
      </c>
      <c r="N1338" s="7">
        <f>F1338-K1338</f>
        <v/>
      </c>
      <c r="O1338" s="7">
        <f>G1338-L1338</f>
        <v/>
      </c>
      <c r="P1338" s="7">
        <f>H1338-M1338</f>
        <v/>
      </c>
      <c r="Q1338" s="7">
        <f>IF($I1338=1,(N1338-MAR1!$B$11)/MAR1!$D$11,(N1338-MAR1!$C$11)/MAR1!$E$11)</f>
        <v/>
      </c>
      <c r="R1338" s="7">
        <f>IF($I1338=1,(O1338-MAR1!$B$12)/MAR1!$D$12,(O1338-MAR1!$C$12)/MAR1!$E$12)</f>
        <v/>
      </c>
      <c r="S1338" s="7">
        <f>IF($I1338=1,(P1338-MAR1!$B$13)/MAR1!$D$13,(P1338-MAR1!$C$13)/MAR1!$E$13)</f>
        <v/>
      </c>
      <c r="U1338" s="5" t="n">
        <v>1337</v>
      </c>
      <c r="V1338" s="5" t="n">
        <v>0.566089</v>
      </c>
      <c r="W1338" s="5" t="n">
        <v>0.197813</v>
      </c>
      <c r="X1338" s="5" t="n">
        <v>0.290952</v>
      </c>
      <c r="Y1338" s="5" t="n">
        <v>0.262479</v>
      </c>
      <c r="Z1338" s="5" t="n">
        <v>0.6917720000000001</v>
      </c>
    </row>
    <row r="1339">
      <c r="A1339" s="5" t="n">
        <v>1338</v>
      </c>
      <c r="B1339" s="5" t="n">
        <v>4</v>
      </c>
      <c r="C1339" s="5" t="n">
        <v>243</v>
      </c>
      <c r="D1339" s="5" t="n">
        <v>8</v>
      </c>
      <c r="E1339" s="5" t="n">
        <v>0</v>
      </c>
      <c r="F1339" s="5" t="n">
        <v>33.8</v>
      </c>
      <c r="G1339" s="5" t="n">
        <v>25.7</v>
      </c>
      <c r="H1339" s="5" t="n">
        <v>18.66</v>
      </c>
      <c r="I1339" s="6">
        <f>IF(E1339&gt;=Markov!$B$3,1,0)</f>
        <v/>
      </c>
      <c r="J1339" s="6">
        <f>I1338</f>
        <v/>
      </c>
      <c r="K1339" s="7">
        <f>MAR1!$B$5+MAR1!$C$5*COS(2*PI()*$C1339/365)+MAR1!$D$5*SIN(2*PI()*$C1339/365)</f>
        <v/>
      </c>
      <c r="L1339" s="7">
        <f>MAR1!$B$6+MAR1!$C$6*COS(2*PI()*$C1339/365)+MAR1!$D$6*SIN(2*PI()*$C1339/365)</f>
        <v/>
      </c>
      <c r="M1339" s="7">
        <f>MAR1!$B$7+MAR1!$C$7*COS(2*PI()*$C1339/365)+MAR1!$D$7*SIN(2*PI()*$C1339/365)</f>
        <v/>
      </c>
      <c r="N1339" s="7">
        <f>F1339-K1339</f>
        <v/>
      </c>
      <c r="O1339" s="7">
        <f>G1339-L1339</f>
        <v/>
      </c>
      <c r="P1339" s="7">
        <f>H1339-M1339</f>
        <v/>
      </c>
      <c r="Q1339" s="7">
        <f>IF($I1339=1,(N1339-MAR1!$B$11)/MAR1!$D$11,(N1339-MAR1!$C$11)/MAR1!$E$11)</f>
        <v/>
      </c>
      <c r="R1339" s="7">
        <f>IF($I1339=1,(O1339-MAR1!$B$12)/MAR1!$D$12,(O1339-MAR1!$C$12)/MAR1!$E$12)</f>
        <v/>
      </c>
      <c r="S1339" s="7">
        <f>IF($I1339=1,(P1339-MAR1!$B$13)/MAR1!$D$13,(P1339-MAR1!$C$13)/MAR1!$E$13)</f>
        <v/>
      </c>
      <c r="U1339" s="5" t="n">
        <v>1338</v>
      </c>
      <c r="V1339" s="5" t="n">
        <v>0.373038</v>
      </c>
      <c r="W1339" s="5" t="n">
        <v>0.787563</v>
      </c>
      <c r="X1339" s="5" t="n">
        <v>0.373457</v>
      </c>
      <c r="Y1339" s="5" t="n">
        <v>0.229116</v>
      </c>
      <c r="Z1339" s="5" t="n">
        <v>0.731388</v>
      </c>
    </row>
    <row r="1340">
      <c r="A1340" s="5" t="n">
        <v>1339</v>
      </c>
      <c r="B1340" s="5" t="n">
        <v>4</v>
      </c>
      <c r="C1340" s="5" t="n">
        <v>244</v>
      </c>
      <c r="D1340" s="5" t="n">
        <v>9</v>
      </c>
      <c r="E1340" s="5" t="n">
        <v>20.6</v>
      </c>
      <c r="F1340" s="5" t="n">
        <v>28.8</v>
      </c>
      <c r="G1340" s="5" t="n">
        <v>22.9</v>
      </c>
      <c r="H1340" s="5" t="n">
        <v>11.39</v>
      </c>
      <c r="I1340" s="6">
        <f>IF(E1340&gt;=Markov!$B$3,1,0)</f>
        <v/>
      </c>
      <c r="J1340" s="6">
        <f>I1339</f>
        <v/>
      </c>
      <c r="K1340" s="7">
        <f>MAR1!$B$5+MAR1!$C$5*COS(2*PI()*$C1340/365)+MAR1!$D$5*SIN(2*PI()*$C1340/365)</f>
        <v/>
      </c>
      <c r="L1340" s="7">
        <f>MAR1!$B$6+MAR1!$C$6*COS(2*PI()*$C1340/365)+MAR1!$D$6*SIN(2*PI()*$C1340/365)</f>
        <v/>
      </c>
      <c r="M1340" s="7">
        <f>MAR1!$B$7+MAR1!$C$7*COS(2*PI()*$C1340/365)+MAR1!$D$7*SIN(2*PI()*$C1340/365)</f>
        <v/>
      </c>
      <c r="N1340" s="7">
        <f>F1340-K1340</f>
        <v/>
      </c>
      <c r="O1340" s="7">
        <f>G1340-L1340</f>
        <v/>
      </c>
      <c r="P1340" s="7">
        <f>H1340-M1340</f>
        <v/>
      </c>
      <c r="Q1340" s="7">
        <f>IF($I1340=1,(N1340-MAR1!$B$11)/MAR1!$D$11,(N1340-MAR1!$C$11)/MAR1!$E$11)</f>
        <v/>
      </c>
      <c r="R1340" s="7">
        <f>IF($I1340=1,(O1340-MAR1!$B$12)/MAR1!$D$12,(O1340-MAR1!$C$12)/MAR1!$E$12)</f>
        <v/>
      </c>
      <c r="S1340" s="7">
        <f>IF($I1340=1,(P1340-MAR1!$B$13)/MAR1!$D$13,(P1340-MAR1!$C$13)/MAR1!$E$13)</f>
        <v/>
      </c>
      <c r="U1340" s="5" t="n">
        <v>1339</v>
      </c>
      <c r="V1340" s="5" t="n">
        <v>0.9223170000000001</v>
      </c>
      <c r="W1340" s="5" t="n">
        <v>0.815392</v>
      </c>
      <c r="X1340" s="5" t="n">
        <v>0.787972</v>
      </c>
      <c r="Y1340" s="5" t="n">
        <v>0.591678</v>
      </c>
      <c r="Z1340" s="5" t="n">
        <v>0.609559</v>
      </c>
    </row>
    <row r="1341">
      <c r="A1341" s="5" t="n">
        <v>1340</v>
      </c>
      <c r="B1341" s="5" t="n">
        <v>4</v>
      </c>
      <c r="C1341" s="5" t="n">
        <v>245</v>
      </c>
      <c r="D1341" s="5" t="n">
        <v>9</v>
      </c>
      <c r="E1341" s="5" t="n">
        <v>12.8</v>
      </c>
      <c r="F1341" s="5" t="n">
        <v>26.9</v>
      </c>
      <c r="G1341" s="5" t="n">
        <v>21.6</v>
      </c>
      <c r="H1341" s="5" t="n">
        <v>11.53</v>
      </c>
      <c r="I1341" s="6">
        <f>IF(E1341&gt;=Markov!$B$3,1,0)</f>
        <v/>
      </c>
      <c r="J1341" s="6">
        <f>I1340</f>
        <v/>
      </c>
      <c r="K1341" s="7">
        <f>MAR1!$B$5+MAR1!$C$5*COS(2*PI()*$C1341/365)+MAR1!$D$5*SIN(2*PI()*$C1341/365)</f>
        <v/>
      </c>
      <c r="L1341" s="7">
        <f>MAR1!$B$6+MAR1!$C$6*COS(2*PI()*$C1341/365)+MAR1!$D$6*SIN(2*PI()*$C1341/365)</f>
        <v/>
      </c>
      <c r="M1341" s="7">
        <f>MAR1!$B$7+MAR1!$C$7*COS(2*PI()*$C1341/365)+MAR1!$D$7*SIN(2*PI()*$C1341/365)</f>
        <v/>
      </c>
      <c r="N1341" s="7">
        <f>F1341-K1341</f>
        <v/>
      </c>
      <c r="O1341" s="7">
        <f>G1341-L1341</f>
        <v/>
      </c>
      <c r="P1341" s="7">
        <f>H1341-M1341</f>
        <v/>
      </c>
      <c r="Q1341" s="7">
        <f>IF($I1341=1,(N1341-MAR1!$B$11)/MAR1!$D$11,(N1341-MAR1!$C$11)/MAR1!$E$11)</f>
        <v/>
      </c>
      <c r="R1341" s="7">
        <f>IF($I1341=1,(O1341-MAR1!$B$12)/MAR1!$D$12,(O1341-MAR1!$C$12)/MAR1!$E$12)</f>
        <v/>
      </c>
      <c r="S1341" s="7">
        <f>IF($I1341=1,(P1341-MAR1!$B$13)/MAR1!$D$13,(P1341-MAR1!$C$13)/MAR1!$E$13)</f>
        <v/>
      </c>
      <c r="U1341" s="5" t="n">
        <v>1340</v>
      </c>
      <c r="V1341" s="5" t="n">
        <v>0.515915</v>
      </c>
      <c r="W1341" s="5" t="n">
        <v>0.6171450000000001</v>
      </c>
      <c r="X1341" s="5" t="n">
        <v>0.87041</v>
      </c>
      <c r="Y1341" s="5" t="n">
        <v>0.964391</v>
      </c>
      <c r="Z1341" s="5" t="n">
        <v>0.456983</v>
      </c>
    </row>
    <row r="1342">
      <c r="A1342" s="5" t="n">
        <v>1341</v>
      </c>
      <c r="B1342" s="5" t="n">
        <v>4</v>
      </c>
      <c r="C1342" s="5" t="n">
        <v>246</v>
      </c>
      <c r="D1342" s="5" t="n">
        <v>9</v>
      </c>
      <c r="E1342" s="5" t="n">
        <v>0</v>
      </c>
      <c r="F1342" s="5" t="n">
        <v>26.4</v>
      </c>
      <c r="G1342" s="5" t="n">
        <v>20.8</v>
      </c>
      <c r="H1342" s="5" t="n">
        <v>19.25</v>
      </c>
      <c r="I1342" s="6">
        <f>IF(E1342&gt;=Markov!$B$3,1,0)</f>
        <v/>
      </c>
      <c r="J1342" s="6">
        <f>I1341</f>
        <v/>
      </c>
      <c r="K1342" s="7">
        <f>MAR1!$B$5+MAR1!$C$5*COS(2*PI()*$C1342/365)+MAR1!$D$5*SIN(2*PI()*$C1342/365)</f>
        <v/>
      </c>
      <c r="L1342" s="7">
        <f>MAR1!$B$6+MAR1!$C$6*COS(2*PI()*$C1342/365)+MAR1!$D$6*SIN(2*PI()*$C1342/365)</f>
        <v/>
      </c>
      <c r="M1342" s="7">
        <f>MAR1!$B$7+MAR1!$C$7*COS(2*PI()*$C1342/365)+MAR1!$D$7*SIN(2*PI()*$C1342/365)</f>
        <v/>
      </c>
      <c r="N1342" s="7">
        <f>F1342-K1342</f>
        <v/>
      </c>
      <c r="O1342" s="7">
        <f>G1342-L1342</f>
        <v/>
      </c>
      <c r="P1342" s="7">
        <f>H1342-M1342</f>
        <v/>
      </c>
      <c r="Q1342" s="7">
        <f>IF($I1342=1,(N1342-MAR1!$B$11)/MAR1!$D$11,(N1342-MAR1!$C$11)/MAR1!$E$11)</f>
        <v/>
      </c>
      <c r="R1342" s="7">
        <f>IF($I1342=1,(O1342-MAR1!$B$12)/MAR1!$D$12,(O1342-MAR1!$C$12)/MAR1!$E$12)</f>
        <v/>
      </c>
      <c r="S1342" s="7">
        <f>IF($I1342=1,(P1342-MAR1!$B$13)/MAR1!$D$13,(P1342-MAR1!$C$13)/MAR1!$E$13)</f>
        <v/>
      </c>
      <c r="U1342" s="5" t="n">
        <v>1341</v>
      </c>
      <c r="V1342" s="5" t="n">
        <v>0.936119</v>
      </c>
      <c r="W1342" s="5" t="n">
        <v>0.382494</v>
      </c>
      <c r="X1342" s="5" t="n">
        <v>0.500862</v>
      </c>
      <c r="Y1342" s="5" t="n">
        <v>0.070627</v>
      </c>
      <c r="Z1342" s="5" t="n">
        <v>0.431551</v>
      </c>
    </row>
    <row r="1343">
      <c r="A1343" s="5" t="n">
        <v>1342</v>
      </c>
      <c r="B1343" s="5" t="n">
        <v>4</v>
      </c>
      <c r="C1343" s="5" t="n">
        <v>247</v>
      </c>
      <c r="D1343" s="5" t="n">
        <v>9</v>
      </c>
      <c r="E1343" s="5" t="n">
        <v>0</v>
      </c>
      <c r="F1343" s="5" t="n">
        <v>30</v>
      </c>
      <c r="G1343" s="5" t="n">
        <v>22.8</v>
      </c>
      <c r="H1343" s="5" t="n">
        <v>17.09</v>
      </c>
      <c r="I1343" s="6">
        <f>IF(E1343&gt;=Markov!$B$3,1,0)</f>
        <v/>
      </c>
      <c r="J1343" s="6">
        <f>I1342</f>
        <v/>
      </c>
      <c r="K1343" s="7">
        <f>MAR1!$B$5+MAR1!$C$5*COS(2*PI()*$C1343/365)+MAR1!$D$5*SIN(2*PI()*$C1343/365)</f>
        <v/>
      </c>
      <c r="L1343" s="7">
        <f>MAR1!$B$6+MAR1!$C$6*COS(2*PI()*$C1343/365)+MAR1!$D$6*SIN(2*PI()*$C1343/365)</f>
        <v/>
      </c>
      <c r="M1343" s="7">
        <f>MAR1!$B$7+MAR1!$C$7*COS(2*PI()*$C1343/365)+MAR1!$D$7*SIN(2*PI()*$C1343/365)</f>
        <v/>
      </c>
      <c r="N1343" s="7">
        <f>F1343-K1343</f>
        <v/>
      </c>
      <c r="O1343" s="7">
        <f>G1343-L1343</f>
        <v/>
      </c>
      <c r="P1343" s="7">
        <f>H1343-M1343</f>
        <v/>
      </c>
      <c r="Q1343" s="7">
        <f>IF($I1343=1,(N1343-MAR1!$B$11)/MAR1!$D$11,(N1343-MAR1!$C$11)/MAR1!$E$11)</f>
        <v/>
      </c>
      <c r="R1343" s="7">
        <f>IF($I1343=1,(O1343-MAR1!$B$12)/MAR1!$D$12,(O1343-MAR1!$C$12)/MAR1!$E$12)</f>
        <v/>
      </c>
      <c r="S1343" s="7">
        <f>IF($I1343=1,(P1343-MAR1!$B$13)/MAR1!$D$13,(P1343-MAR1!$C$13)/MAR1!$E$13)</f>
        <v/>
      </c>
      <c r="U1343" s="5" t="n">
        <v>1342</v>
      </c>
      <c r="V1343" s="5" t="n">
        <v>0.453905</v>
      </c>
      <c r="W1343" s="5" t="n">
        <v>0.54937</v>
      </c>
      <c r="X1343" s="5" t="n">
        <v>0.6765370000000001</v>
      </c>
      <c r="Y1343" s="5" t="n">
        <v>0.070687</v>
      </c>
      <c r="Z1343" s="5" t="n">
        <v>0.160649</v>
      </c>
    </row>
    <row r="1344">
      <c r="A1344" s="5" t="n">
        <v>1343</v>
      </c>
      <c r="B1344" s="5" t="n">
        <v>4</v>
      </c>
      <c r="C1344" s="5" t="n">
        <v>248</v>
      </c>
      <c r="D1344" s="5" t="n">
        <v>9</v>
      </c>
      <c r="E1344" s="5" t="n">
        <v>15.6</v>
      </c>
      <c r="F1344" s="5" t="n">
        <v>26.8</v>
      </c>
      <c r="G1344" s="5" t="n">
        <v>22.3</v>
      </c>
      <c r="H1344" s="5" t="n">
        <v>7.55</v>
      </c>
      <c r="I1344" s="6">
        <f>IF(E1344&gt;=Markov!$B$3,1,0)</f>
        <v/>
      </c>
      <c r="J1344" s="6">
        <f>I1343</f>
        <v/>
      </c>
      <c r="K1344" s="7">
        <f>MAR1!$B$5+MAR1!$C$5*COS(2*PI()*$C1344/365)+MAR1!$D$5*SIN(2*PI()*$C1344/365)</f>
        <v/>
      </c>
      <c r="L1344" s="7">
        <f>MAR1!$B$6+MAR1!$C$6*COS(2*PI()*$C1344/365)+MAR1!$D$6*SIN(2*PI()*$C1344/365)</f>
        <v/>
      </c>
      <c r="M1344" s="7">
        <f>MAR1!$B$7+MAR1!$C$7*COS(2*PI()*$C1344/365)+MAR1!$D$7*SIN(2*PI()*$C1344/365)</f>
        <v/>
      </c>
      <c r="N1344" s="7">
        <f>F1344-K1344</f>
        <v/>
      </c>
      <c r="O1344" s="7">
        <f>G1344-L1344</f>
        <v/>
      </c>
      <c r="P1344" s="7">
        <f>H1344-M1344</f>
        <v/>
      </c>
      <c r="Q1344" s="7">
        <f>IF($I1344=1,(N1344-MAR1!$B$11)/MAR1!$D$11,(N1344-MAR1!$C$11)/MAR1!$E$11)</f>
        <v/>
      </c>
      <c r="R1344" s="7">
        <f>IF($I1344=1,(O1344-MAR1!$B$12)/MAR1!$D$12,(O1344-MAR1!$C$12)/MAR1!$E$12)</f>
        <v/>
      </c>
      <c r="S1344" s="7">
        <f>IF($I1344=1,(P1344-MAR1!$B$13)/MAR1!$D$13,(P1344-MAR1!$C$13)/MAR1!$E$13)</f>
        <v/>
      </c>
      <c r="U1344" s="5" t="n">
        <v>1343</v>
      </c>
      <c r="V1344" s="5" t="n">
        <v>0.336333</v>
      </c>
      <c r="W1344" s="5" t="n">
        <v>0.094207</v>
      </c>
      <c r="X1344" s="5" t="n">
        <v>0.787861</v>
      </c>
      <c r="Y1344" s="5" t="n">
        <v>0.930806</v>
      </c>
      <c r="Z1344" s="5" t="n">
        <v>0.690449</v>
      </c>
    </row>
    <row r="1345">
      <c r="A1345" s="5" t="n">
        <v>1344</v>
      </c>
      <c r="B1345" s="5" t="n">
        <v>4</v>
      </c>
      <c r="C1345" s="5" t="n">
        <v>249</v>
      </c>
      <c r="D1345" s="5" t="n">
        <v>9</v>
      </c>
      <c r="E1345" s="5" t="n">
        <v>0</v>
      </c>
      <c r="F1345" s="5" t="n">
        <v>29.5</v>
      </c>
      <c r="G1345" s="5" t="n">
        <v>22.8</v>
      </c>
      <c r="H1345" s="5" t="n">
        <v>18.83</v>
      </c>
      <c r="I1345" s="6">
        <f>IF(E1345&gt;=Markov!$B$3,1,0)</f>
        <v/>
      </c>
      <c r="J1345" s="6">
        <f>I1344</f>
        <v/>
      </c>
      <c r="K1345" s="7">
        <f>MAR1!$B$5+MAR1!$C$5*COS(2*PI()*$C1345/365)+MAR1!$D$5*SIN(2*PI()*$C1345/365)</f>
        <v/>
      </c>
      <c r="L1345" s="7">
        <f>MAR1!$B$6+MAR1!$C$6*COS(2*PI()*$C1345/365)+MAR1!$D$6*SIN(2*PI()*$C1345/365)</f>
        <v/>
      </c>
      <c r="M1345" s="7">
        <f>MAR1!$B$7+MAR1!$C$7*COS(2*PI()*$C1345/365)+MAR1!$D$7*SIN(2*PI()*$C1345/365)</f>
        <v/>
      </c>
      <c r="N1345" s="7">
        <f>F1345-K1345</f>
        <v/>
      </c>
      <c r="O1345" s="7">
        <f>G1345-L1345</f>
        <v/>
      </c>
      <c r="P1345" s="7">
        <f>H1345-M1345</f>
        <v/>
      </c>
      <c r="Q1345" s="7">
        <f>IF($I1345=1,(N1345-MAR1!$B$11)/MAR1!$D$11,(N1345-MAR1!$C$11)/MAR1!$E$11)</f>
        <v/>
      </c>
      <c r="R1345" s="7">
        <f>IF($I1345=1,(O1345-MAR1!$B$12)/MAR1!$D$12,(O1345-MAR1!$C$12)/MAR1!$E$12)</f>
        <v/>
      </c>
      <c r="S1345" s="7">
        <f>IF($I1345=1,(P1345-MAR1!$B$13)/MAR1!$D$13,(P1345-MAR1!$C$13)/MAR1!$E$13)</f>
        <v/>
      </c>
      <c r="U1345" s="5" t="n">
        <v>1344</v>
      </c>
      <c r="V1345" s="5" t="n">
        <v>0.002456</v>
      </c>
      <c r="W1345" s="5" t="n">
        <v>0.162795</v>
      </c>
      <c r="X1345" s="5" t="n">
        <v>0.920497</v>
      </c>
      <c r="Y1345" s="5" t="n">
        <v>0.884223</v>
      </c>
      <c r="Z1345" s="5" t="n">
        <v>0.042935</v>
      </c>
    </row>
    <row r="1346">
      <c r="A1346" s="5" t="n">
        <v>1345</v>
      </c>
      <c r="B1346" s="5" t="n">
        <v>4</v>
      </c>
      <c r="C1346" s="5" t="n">
        <v>250</v>
      </c>
      <c r="D1346" s="5" t="n">
        <v>9</v>
      </c>
      <c r="E1346" s="5" t="n">
        <v>0</v>
      </c>
      <c r="F1346" s="5" t="n">
        <v>30.4</v>
      </c>
      <c r="G1346" s="5" t="n">
        <v>23.3</v>
      </c>
      <c r="H1346" s="5" t="n">
        <v>16.8</v>
      </c>
      <c r="I1346" s="6">
        <f>IF(E1346&gt;=Markov!$B$3,1,0)</f>
        <v/>
      </c>
      <c r="J1346" s="6">
        <f>I1345</f>
        <v/>
      </c>
      <c r="K1346" s="7">
        <f>MAR1!$B$5+MAR1!$C$5*COS(2*PI()*$C1346/365)+MAR1!$D$5*SIN(2*PI()*$C1346/365)</f>
        <v/>
      </c>
      <c r="L1346" s="7">
        <f>MAR1!$B$6+MAR1!$C$6*COS(2*PI()*$C1346/365)+MAR1!$D$6*SIN(2*PI()*$C1346/365)</f>
        <v/>
      </c>
      <c r="M1346" s="7">
        <f>MAR1!$B$7+MAR1!$C$7*COS(2*PI()*$C1346/365)+MAR1!$D$7*SIN(2*PI()*$C1346/365)</f>
        <v/>
      </c>
      <c r="N1346" s="7">
        <f>F1346-K1346</f>
        <v/>
      </c>
      <c r="O1346" s="7">
        <f>G1346-L1346</f>
        <v/>
      </c>
      <c r="P1346" s="7">
        <f>H1346-M1346</f>
        <v/>
      </c>
      <c r="Q1346" s="7">
        <f>IF($I1346=1,(N1346-MAR1!$B$11)/MAR1!$D$11,(N1346-MAR1!$C$11)/MAR1!$E$11)</f>
        <v/>
      </c>
      <c r="R1346" s="7">
        <f>IF($I1346=1,(O1346-MAR1!$B$12)/MAR1!$D$12,(O1346-MAR1!$C$12)/MAR1!$E$12)</f>
        <v/>
      </c>
      <c r="S1346" s="7">
        <f>IF($I1346=1,(P1346-MAR1!$B$13)/MAR1!$D$13,(P1346-MAR1!$C$13)/MAR1!$E$13)</f>
        <v/>
      </c>
      <c r="U1346" s="5" t="n">
        <v>1345</v>
      </c>
      <c r="V1346" s="5" t="n">
        <v>0.201544</v>
      </c>
      <c r="W1346" s="5" t="n">
        <v>0.665596</v>
      </c>
      <c r="X1346" s="5" t="n">
        <v>0.140569</v>
      </c>
      <c r="Y1346" s="5" t="n">
        <v>0.5560079999999999</v>
      </c>
      <c r="Z1346" s="5" t="n">
        <v>0.060253</v>
      </c>
    </row>
    <row r="1347">
      <c r="A1347" s="5" t="n">
        <v>1346</v>
      </c>
      <c r="B1347" s="5" t="n">
        <v>4</v>
      </c>
      <c r="C1347" s="5" t="n">
        <v>251</v>
      </c>
      <c r="D1347" s="5" t="n">
        <v>9</v>
      </c>
      <c r="E1347" s="5" t="n">
        <v>0</v>
      </c>
      <c r="F1347" s="5" t="n">
        <v>32.5</v>
      </c>
      <c r="G1347" s="5" t="n">
        <v>22.8</v>
      </c>
      <c r="H1347" s="5" t="n">
        <v>17.55</v>
      </c>
      <c r="I1347" s="6">
        <f>IF(E1347&gt;=Markov!$B$3,1,0)</f>
        <v/>
      </c>
      <c r="J1347" s="6">
        <f>I1346</f>
        <v/>
      </c>
      <c r="K1347" s="7">
        <f>MAR1!$B$5+MAR1!$C$5*COS(2*PI()*$C1347/365)+MAR1!$D$5*SIN(2*PI()*$C1347/365)</f>
        <v/>
      </c>
      <c r="L1347" s="7">
        <f>MAR1!$B$6+MAR1!$C$6*COS(2*PI()*$C1347/365)+MAR1!$D$6*SIN(2*PI()*$C1347/365)</f>
        <v/>
      </c>
      <c r="M1347" s="7">
        <f>MAR1!$B$7+MAR1!$C$7*COS(2*PI()*$C1347/365)+MAR1!$D$7*SIN(2*PI()*$C1347/365)</f>
        <v/>
      </c>
      <c r="N1347" s="7">
        <f>F1347-K1347</f>
        <v/>
      </c>
      <c r="O1347" s="7">
        <f>G1347-L1347</f>
        <v/>
      </c>
      <c r="P1347" s="7">
        <f>H1347-M1347</f>
        <v/>
      </c>
      <c r="Q1347" s="7">
        <f>IF($I1347=1,(N1347-MAR1!$B$11)/MAR1!$D$11,(N1347-MAR1!$C$11)/MAR1!$E$11)</f>
        <v/>
      </c>
      <c r="R1347" s="7">
        <f>IF($I1347=1,(O1347-MAR1!$B$12)/MAR1!$D$12,(O1347-MAR1!$C$12)/MAR1!$E$12)</f>
        <v/>
      </c>
      <c r="S1347" s="7">
        <f>IF($I1347=1,(P1347-MAR1!$B$13)/MAR1!$D$13,(P1347-MAR1!$C$13)/MAR1!$E$13)</f>
        <v/>
      </c>
      <c r="U1347" s="5" t="n">
        <v>1346</v>
      </c>
      <c r="V1347" s="5" t="n">
        <v>0.07609200000000001</v>
      </c>
      <c r="W1347" s="5" t="n">
        <v>0.982086</v>
      </c>
      <c r="X1347" s="5" t="n">
        <v>0.337723</v>
      </c>
      <c r="Y1347" s="5" t="n">
        <v>0.116772</v>
      </c>
      <c r="Z1347" s="5" t="n">
        <v>0.413821</v>
      </c>
    </row>
    <row r="1348">
      <c r="A1348" s="5" t="n">
        <v>1347</v>
      </c>
      <c r="B1348" s="5" t="n">
        <v>4</v>
      </c>
      <c r="C1348" s="5" t="n">
        <v>252</v>
      </c>
      <c r="D1348" s="5" t="n">
        <v>9</v>
      </c>
      <c r="E1348" s="5" t="n">
        <v>0</v>
      </c>
      <c r="F1348" s="5" t="n">
        <v>30.4</v>
      </c>
      <c r="G1348" s="5" t="n">
        <v>22.3</v>
      </c>
      <c r="H1348" s="5" t="n">
        <v>16.08</v>
      </c>
      <c r="I1348" s="6">
        <f>IF(E1348&gt;=Markov!$B$3,1,0)</f>
        <v/>
      </c>
      <c r="J1348" s="6">
        <f>I1347</f>
        <v/>
      </c>
      <c r="K1348" s="7">
        <f>MAR1!$B$5+MAR1!$C$5*COS(2*PI()*$C1348/365)+MAR1!$D$5*SIN(2*PI()*$C1348/365)</f>
        <v/>
      </c>
      <c r="L1348" s="7">
        <f>MAR1!$B$6+MAR1!$C$6*COS(2*PI()*$C1348/365)+MAR1!$D$6*SIN(2*PI()*$C1348/365)</f>
        <v/>
      </c>
      <c r="M1348" s="7">
        <f>MAR1!$B$7+MAR1!$C$7*COS(2*PI()*$C1348/365)+MAR1!$D$7*SIN(2*PI()*$C1348/365)</f>
        <v/>
      </c>
      <c r="N1348" s="7">
        <f>F1348-K1348</f>
        <v/>
      </c>
      <c r="O1348" s="7">
        <f>G1348-L1348</f>
        <v/>
      </c>
      <c r="P1348" s="7">
        <f>H1348-M1348</f>
        <v/>
      </c>
      <c r="Q1348" s="7">
        <f>IF($I1348=1,(N1348-MAR1!$B$11)/MAR1!$D$11,(N1348-MAR1!$C$11)/MAR1!$E$11)</f>
        <v/>
      </c>
      <c r="R1348" s="7">
        <f>IF($I1348=1,(O1348-MAR1!$B$12)/MAR1!$D$12,(O1348-MAR1!$C$12)/MAR1!$E$12)</f>
        <v/>
      </c>
      <c r="S1348" s="7">
        <f>IF($I1348=1,(P1348-MAR1!$B$13)/MAR1!$D$13,(P1348-MAR1!$C$13)/MAR1!$E$13)</f>
        <v/>
      </c>
      <c r="U1348" s="5" t="n">
        <v>1347</v>
      </c>
      <c r="V1348" s="5" t="n">
        <v>0.8731409999999999</v>
      </c>
      <c r="W1348" s="5" t="n">
        <v>0.470976</v>
      </c>
      <c r="X1348" s="5" t="n">
        <v>0.580419</v>
      </c>
      <c r="Y1348" s="5" t="n">
        <v>0.77384</v>
      </c>
      <c r="Z1348" s="5" t="n">
        <v>0.259037</v>
      </c>
    </row>
    <row r="1349">
      <c r="A1349" s="5" t="n">
        <v>1348</v>
      </c>
      <c r="B1349" s="5" t="n">
        <v>4</v>
      </c>
      <c r="C1349" s="5" t="n">
        <v>253</v>
      </c>
      <c r="D1349" s="5" t="n">
        <v>9</v>
      </c>
      <c r="E1349" s="5" t="n">
        <v>0</v>
      </c>
      <c r="F1349" s="5" t="n">
        <v>27.9</v>
      </c>
      <c r="G1349" s="5" t="n">
        <v>20.9</v>
      </c>
      <c r="H1349" s="5" t="n">
        <v>15.08</v>
      </c>
      <c r="I1349" s="6">
        <f>IF(E1349&gt;=Markov!$B$3,1,0)</f>
        <v/>
      </c>
      <c r="J1349" s="6">
        <f>I1348</f>
        <v/>
      </c>
      <c r="K1349" s="7">
        <f>MAR1!$B$5+MAR1!$C$5*COS(2*PI()*$C1349/365)+MAR1!$D$5*SIN(2*PI()*$C1349/365)</f>
        <v/>
      </c>
      <c r="L1349" s="7">
        <f>MAR1!$B$6+MAR1!$C$6*COS(2*PI()*$C1349/365)+MAR1!$D$6*SIN(2*PI()*$C1349/365)</f>
        <v/>
      </c>
      <c r="M1349" s="7">
        <f>MAR1!$B$7+MAR1!$C$7*COS(2*PI()*$C1349/365)+MAR1!$D$7*SIN(2*PI()*$C1349/365)</f>
        <v/>
      </c>
      <c r="N1349" s="7">
        <f>F1349-K1349</f>
        <v/>
      </c>
      <c r="O1349" s="7">
        <f>G1349-L1349</f>
        <v/>
      </c>
      <c r="P1349" s="7">
        <f>H1349-M1349</f>
        <v/>
      </c>
      <c r="Q1349" s="7">
        <f>IF($I1349=1,(N1349-MAR1!$B$11)/MAR1!$D$11,(N1349-MAR1!$C$11)/MAR1!$E$11)</f>
        <v/>
      </c>
      <c r="R1349" s="7">
        <f>IF($I1349=1,(O1349-MAR1!$B$12)/MAR1!$D$12,(O1349-MAR1!$C$12)/MAR1!$E$12)</f>
        <v/>
      </c>
      <c r="S1349" s="7">
        <f>IF($I1349=1,(P1349-MAR1!$B$13)/MAR1!$D$13,(P1349-MAR1!$C$13)/MAR1!$E$13)</f>
        <v/>
      </c>
      <c r="U1349" s="5" t="n">
        <v>1348</v>
      </c>
      <c r="V1349" s="5" t="n">
        <v>0.498472</v>
      </c>
      <c r="W1349" s="5" t="n">
        <v>0.299049</v>
      </c>
      <c r="X1349" s="5" t="n">
        <v>0.395451</v>
      </c>
      <c r="Y1349" s="5" t="n">
        <v>0.761459</v>
      </c>
      <c r="Z1349" s="5" t="n">
        <v>0.948872</v>
      </c>
    </row>
    <row r="1350">
      <c r="A1350" s="5" t="n">
        <v>1349</v>
      </c>
      <c r="B1350" s="5" t="n">
        <v>4</v>
      </c>
      <c r="C1350" s="5" t="n">
        <v>254</v>
      </c>
      <c r="D1350" s="5" t="n">
        <v>9</v>
      </c>
      <c r="E1350" s="5" t="n">
        <v>0</v>
      </c>
      <c r="F1350" s="5" t="n">
        <v>29.1</v>
      </c>
      <c r="G1350" s="5" t="n">
        <v>20.9</v>
      </c>
      <c r="H1350" s="5" t="n">
        <v>14.49</v>
      </c>
      <c r="I1350" s="6">
        <f>IF(E1350&gt;=Markov!$B$3,1,0)</f>
        <v/>
      </c>
      <c r="J1350" s="6">
        <f>I1349</f>
        <v/>
      </c>
      <c r="K1350" s="7">
        <f>MAR1!$B$5+MAR1!$C$5*COS(2*PI()*$C1350/365)+MAR1!$D$5*SIN(2*PI()*$C1350/365)</f>
        <v/>
      </c>
      <c r="L1350" s="7">
        <f>MAR1!$B$6+MAR1!$C$6*COS(2*PI()*$C1350/365)+MAR1!$D$6*SIN(2*PI()*$C1350/365)</f>
        <v/>
      </c>
      <c r="M1350" s="7">
        <f>MAR1!$B$7+MAR1!$C$7*COS(2*PI()*$C1350/365)+MAR1!$D$7*SIN(2*PI()*$C1350/365)</f>
        <v/>
      </c>
      <c r="N1350" s="7">
        <f>F1350-K1350</f>
        <v/>
      </c>
      <c r="O1350" s="7">
        <f>G1350-L1350</f>
        <v/>
      </c>
      <c r="P1350" s="7">
        <f>H1350-M1350</f>
        <v/>
      </c>
      <c r="Q1350" s="7">
        <f>IF($I1350=1,(N1350-MAR1!$B$11)/MAR1!$D$11,(N1350-MAR1!$C$11)/MAR1!$E$11)</f>
        <v/>
      </c>
      <c r="R1350" s="7">
        <f>IF($I1350=1,(O1350-MAR1!$B$12)/MAR1!$D$12,(O1350-MAR1!$C$12)/MAR1!$E$12)</f>
        <v/>
      </c>
      <c r="S1350" s="7">
        <f>IF($I1350=1,(P1350-MAR1!$B$13)/MAR1!$D$13,(P1350-MAR1!$C$13)/MAR1!$E$13)</f>
        <v/>
      </c>
      <c r="U1350" s="5" t="n">
        <v>1349</v>
      </c>
      <c r="V1350" s="5" t="n">
        <v>0.835537</v>
      </c>
      <c r="W1350" s="5" t="n">
        <v>0.631373</v>
      </c>
      <c r="X1350" s="5" t="n">
        <v>0.390362</v>
      </c>
      <c r="Y1350" s="5" t="n">
        <v>0.281254</v>
      </c>
      <c r="Z1350" s="5" t="n">
        <v>0.555644</v>
      </c>
    </row>
    <row r="1351">
      <c r="A1351" s="5" t="n">
        <v>1350</v>
      </c>
      <c r="B1351" s="5" t="n">
        <v>4</v>
      </c>
      <c r="C1351" s="5" t="n">
        <v>255</v>
      </c>
      <c r="D1351" s="5" t="n">
        <v>9</v>
      </c>
      <c r="E1351" s="5" t="n">
        <v>0</v>
      </c>
      <c r="F1351" s="5" t="n">
        <v>30.9</v>
      </c>
      <c r="G1351" s="5" t="n">
        <v>23.1</v>
      </c>
      <c r="H1351" s="5" t="n">
        <v>13.99</v>
      </c>
      <c r="I1351" s="6">
        <f>IF(E1351&gt;=Markov!$B$3,1,0)</f>
        <v/>
      </c>
      <c r="J1351" s="6">
        <f>I1350</f>
        <v/>
      </c>
      <c r="K1351" s="7">
        <f>MAR1!$B$5+MAR1!$C$5*COS(2*PI()*$C1351/365)+MAR1!$D$5*SIN(2*PI()*$C1351/365)</f>
        <v/>
      </c>
      <c r="L1351" s="7">
        <f>MAR1!$B$6+MAR1!$C$6*COS(2*PI()*$C1351/365)+MAR1!$D$6*SIN(2*PI()*$C1351/365)</f>
        <v/>
      </c>
      <c r="M1351" s="7">
        <f>MAR1!$B$7+MAR1!$C$7*COS(2*PI()*$C1351/365)+MAR1!$D$7*SIN(2*PI()*$C1351/365)</f>
        <v/>
      </c>
      <c r="N1351" s="7">
        <f>F1351-K1351</f>
        <v/>
      </c>
      <c r="O1351" s="7">
        <f>G1351-L1351</f>
        <v/>
      </c>
      <c r="P1351" s="7">
        <f>H1351-M1351</f>
        <v/>
      </c>
      <c r="Q1351" s="7">
        <f>IF($I1351=1,(N1351-MAR1!$B$11)/MAR1!$D$11,(N1351-MAR1!$C$11)/MAR1!$E$11)</f>
        <v/>
      </c>
      <c r="R1351" s="7">
        <f>IF($I1351=1,(O1351-MAR1!$B$12)/MAR1!$D$12,(O1351-MAR1!$C$12)/MAR1!$E$12)</f>
        <v/>
      </c>
      <c r="S1351" s="7">
        <f>IF($I1351=1,(P1351-MAR1!$B$13)/MAR1!$D$13,(P1351-MAR1!$C$13)/MAR1!$E$13)</f>
        <v/>
      </c>
      <c r="U1351" s="5" t="n">
        <v>1350</v>
      </c>
      <c r="V1351" s="5" t="n">
        <v>0.60311</v>
      </c>
      <c r="W1351" s="5" t="n">
        <v>0.463592</v>
      </c>
      <c r="X1351" s="5" t="n">
        <v>0.373617</v>
      </c>
      <c r="Y1351" s="5" t="n">
        <v>0.6287700000000001</v>
      </c>
      <c r="Z1351" s="5" t="n">
        <v>0.159373</v>
      </c>
    </row>
    <row r="1352">
      <c r="A1352" s="5" t="n">
        <v>1351</v>
      </c>
      <c r="B1352" s="5" t="n">
        <v>4</v>
      </c>
      <c r="C1352" s="5" t="n">
        <v>256</v>
      </c>
      <c r="D1352" s="5" t="n">
        <v>9</v>
      </c>
      <c r="E1352" s="5" t="n">
        <v>0</v>
      </c>
      <c r="F1352" s="5" t="n">
        <v>30.8</v>
      </c>
      <c r="G1352" s="5" t="n">
        <v>22.6</v>
      </c>
      <c r="H1352" s="5" t="n">
        <v>13.87</v>
      </c>
      <c r="I1352" s="6">
        <f>IF(E1352&gt;=Markov!$B$3,1,0)</f>
        <v/>
      </c>
      <c r="J1352" s="6">
        <f>I1351</f>
        <v/>
      </c>
      <c r="K1352" s="7">
        <f>MAR1!$B$5+MAR1!$C$5*COS(2*PI()*$C1352/365)+MAR1!$D$5*SIN(2*PI()*$C1352/365)</f>
        <v/>
      </c>
      <c r="L1352" s="7">
        <f>MAR1!$B$6+MAR1!$C$6*COS(2*PI()*$C1352/365)+MAR1!$D$6*SIN(2*PI()*$C1352/365)</f>
        <v/>
      </c>
      <c r="M1352" s="7">
        <f>MAR1!$B$7+MAR1!$C$7*COS(2*PI()*$C1352/365)+MAR1!$D$7*SIN(2*PI()*$C1352/365)</f>
        <v/>
      </c>
      <c r="N1352" s="7">
        <f>F1352-K1352</f>
        <v/>
      </c>
      <c r="O1352" s="7">
        <f>G1352-L1352</f>
        <v/>
      </c>
      <c r="P1352" s="7">
        <f>H1352-M1352</f>
        <v/>
      </c>
      <c r="Q1352" s="7">
        <f>IF($I1352=1,(N1352-MAR1!$B$11)/MAR1!$D$11,(N1352-MAR1!$C$11)/MAR1!$E$11)</f>
        <v/>
      </c>
      <c r="R1352" s="7">
        <f>IF($I1352=1,(O1352-MAR1!$B$12)/MAR1!$D$12,(O1352-MAR1!$C$12)/MAR1!$E$12)</f>
        <v/>
      </c>
      <c r="S1352" s="7">
        <f>IF($I1352=1,(P1352-MAR1!$B$13)/MAR1!$D$13,(P1352-MAR1!$C$13)/MAR1!$E$13)</f>
        <v/>
      </c>
      <c r="U1352" s="5" t="n">
        <v>1351</v>
      </c>
      <c r="V1352" s="5" t="n">
        <v>0.141994</v>
      </c>
      <c r="W1352" s="5" t="n">
        <v>0.864022</v>
      </c>
      <c r="X1352" s="5" t="n">
        <v>0.316945</v>
      </c>
      <c r="Y1352" s="5" t="n">
        <v>0.453592</v>
      </c>
      <c r="Z1352" s="5" t="n">
        <v>0.152262</v>
      </c>
    </row>
    <row r="1353">
      <c r="A1353" s="5" t="n">
        <v>1352</v>
      </c>
      <c r="B1353" s="5" t="n">
        <v>4</v>
      </c>
      <c r="C1353" s="5" t="n">
        <v>257</v>
      </c>
      <c r="D1353" s="5" t="n">
        <v>9</v>
      </c>
      <c r="E1353" s="5" t="n">
        <v>10.2</v>
      </c>
      <c r="F1353" s="5" t="n">
        <v>26.4</v>
      </c>
      <c r="G1353" s="5" t="n">
        <v>21.3</v>
      </c>
      <c r="H1353" s="5" t="n">
        <v>14.53</v>
      </c>
      <c r="I1353" s="6">
        <f>IF(E1353&gt;=Markov!$B$3,1,0)</f>
        <v/>
      </c>
      <c r="J1353" s="6">
        <f>I1352</f>
        <v/>
      </c>
      <c r="K1353" s="7">
        <f>MAR1!$B$5+MAR1!$C$5*COS(2*PI()*$C1353/365)+MAR1!$D$5*SIN(2*PI()*$C1353/365)</f>
        <v/>
      </c>
      <c r="L1353" s="7">
        <f>MAR1!$B$6+MAR1!$C$6*COS(2*PI()*$C1353/365)+MAR1!$D$6*SIN(2*PI()*$C1353/365)</f>
        <v/>
      </c>
      <c r="M1353" s="7">
        <f>MAR1!$B$7+MAR1!$C$7*COS(2*PI()*$C1353/365)+MAR1!$D$7*SIN(2*PI()*$C1353/365)</f>
        <v/>
      </c>
      <c r="N1353" s="7">
        <f>F1353-K1353</f>
        <v/>
      </c>
      <c r="O1353" s="7">
        <f>G1353-L1353</f>
        <v/>
      </c>
      <c r="P1353" s="7">
        <f>H1353-M1353</f>
        <v/>
      </c>
      <c r="Q1353" s="7">
        <f>IF($I1353=1,(N1353-MAR1!$B$11)/MAR1!$D$11,(N1353-MAR1!$C$11)/MAR1!$E$11)</f>
        <v/>
      </c>
      <c r="R1353" s="7">
        <f>IF($I1353=1,(O1353-MAR1!$B$12)/MAR1!$D$12,(O1353-MAR1!$C$12)/MAR1!$E$12)</f>
        <v/>
      </c>
      <c r="S1353" s="7">
        <f>IF($I1353=1,(P1353-MAR1!$B$13)/MAR1!$D$13,(P1353-MAR1!$C$13)/MAR1!$E$13)</f>
        <v/>
      </c>
      <c r="U1353" s="5" t="n">
        <v>1352</v>
      </c>
      <c r="V1353" s="5" t="n">
        <v>0.397244</v>
      </c>
      <c r="W1353" s="5" t="n">
        <v>0.146848</v>
      </c>
      <c r="X1353" s="5" t="n">
        <v>0.493631</v>
      </c>
      <c r="Y1353" s="5" t="n">
        <v>0.538693</v>
      </c>
      <c r="Z1353" s="5" t="n">
        <v>0.935043</v>
      </c>
    </row>
    <row r="1354">
      <c r="A1354" s="5" t="n">
        <v>1353</v>
      </c>
      <c r="B1354" s="5" t="n">
        <v>4</v>
      </c>
      <c r="C1354" s="5" t="n">
        <v>258</v>
      </c>
      <c r="D1354" s="5" t="n">
        <v>9</v>
      </c>
      <c r="E1354" s="5" t="n">
        <v>0</v>
      </c>
      <c r="F1354" s="5" t="n">
        <v>27.8</v>
      </c>
      <c r="G1354" s="5" t="n">
        <v>21.4</v>
      </c>
      <c r="H1354" s="5" t="n">
        <v>18.18</v>
      </c>
      <c r="I1354" s="6">
        <f>IF(E1354&gt;=Markov!$B$3,1,0)</f>
        <v/>
      </c>
      <c r="J1354" s="6">
        <f>I1353</f>
        <v/>
      </c>
      <c r="K1354" s="7">
        <f>MAR1!$B$5+MAR1!$C$5*COS(2*PI()*$C1354/365)+MAR1!$D$5*SIN(2*PI()*$C1354/365)</f>
        <v/>
      </c>
      <c r="L1354" s="7">
        <f>MAR1!$B$6+MAR1!$C$6*COS(2*PI()*$C1354/365)+MAR1!$D$6*SIN(2*PI()*$C1354/365)</f>
        <v/>
      </c>
      <c r="M1354" s="7">
        <f>MAR1!$B$7+MAR1!$C$7*COS(2*PI()*$C1354/365)+MAR1!$D$7*SIN(2*PI()*$C1354/365)</f>
        <v/>
      </c>
      <c r="N1354" s="7">
        <f>F1354-K1354</f>
        <v/>
      </c>
      <c r="O1354" s="7">
        <f>G1354-L1354</f>
        <v/>
      </c>
      <c r="P1354" s="7">
        <f>H1354-M1354</f>
        <v/>
      </c>
      <c r="Q1354" s="7">
        <f>IF($I1354=1,(N1354-MAR1!$B$11)/MAR1!$D$11,(N1354-MAR1!$C$11)/MAR1!$E$11)</f>
        <v/>
      </c>
      <c r="R1354" s="7">
        <f>IF($I1354=1,(O1354-MAR1!$B$12)/MAR1!$D$12,(O1354-MAR1!$C$12)/MAR1!$E$12)</f>
        <v/>
      </c>
      <c r="S1354" s="7">
        <f>IF($I1354=1,(P1354-MAR1!$B$13)/MAR1!$D$13,(P1354-MAR1!$C$13)/MAR1!$E$13)</f>
        <v/>
      </c>
      <c r="U1354" s="5" t="n">
        <v>1353</v>
      </c>
      <c r="V1354" s="5" t="n">
        <v>0.317822</v>
      </c>
      <c r="W1354" s="5" t="n">
        <v>0.41012</v>
      </c>
      <c r="X1354" s="5" t="n">
        <v>0.81549</v>
      </c>
      <c r="Y1354" s="5" t="n">
        <v>0.920443</v>
      </c>
      <c r="Z1354" s="5" t="n">
        <v>0.158812</v>
      </c>
    </row>
    <row r="1355">
      <c r="A1355" s="5" t="n">
        <v>1354</v>
      </c>
      <c r="B1355" s="5" t="n">
        <v>4</v>
      </c>
      <c r="C1355" s="5" t="n">
        <v>259</v>
      </c>
      <c r="D1355" s="5" t="n">
        <v>9</v>
      </c>
      <c r="E1355" s="5" t="n">
        <v>0</v>
      </c>
      <c r="F1355" s="5" t="n">
        <v>31.7</v>
      </c>
      <c r="G1355" s="5" t="n">
        <v>23.7</v>
      </c>
      <c r="H1355" s="5" t="n">
        <v>20.84</v>
      </c>
      <c r="I1355" s="6">
        <f>IF(E1355&gt;=Markov!$B$3,1,0)</f>
        <v/>
      </c>
      <c r="J1355" s="6">
        <f>I1354</f>
        <v/>
      </c>
      <c r="K1355" s="7">
        <f>MAR1!$B$5+MAR1!$C$5*COS(2*PI()*$C1355/365)+MAR1!$D$5*SIN(2*PI()*$C1355/365)</f>
        <v/>
      </c>
      <c r="L1355" s="7">
        <f>MAR1!$B$6+MAR1!$C$6*COS(2*PI()*$C1355/365)+MAR1!$D$6*SIN(2*PI()*$C1355/365)</f>
        <v/>
      </c>
      <c r="M1355" s="7">
        <f>MAR1!$B$7+MAR1!$C$7*COS(2*PI()*$C1355/365)+MAR1!$D$7*SIN(2*PI()*$C1355/365)</f>
        <v/>
      </c>
      <c r="N1355" s="7">
        <f>F1355-K1355</f>
        <v/>
      </c>
      <c r="O1355" s="7">
        <f>G1355-L1355</f>
        <v/>
      </c>
      <c r="P1355" s="7">
        <f>H1355-M1355</f>
        <v/>
      </c>
      <c r="Q1355" s="7">
        <f>IF($I1355=1,(N1355-MAR1!$B$11)/MAR1!$D$11,(N1355-MAR1!$C$11)/MAR1!$E$11)</f>
        <v/>
      </c>
      <c r="R1355" s="7">
        <f>IF($I1355=1,(O1355-MAR1!$B$12)/MAR1!$D$12,(O1355-MAR1!$C$12)/MAR1!$E$12)</f>
        <v/>
      </c>
      <c r="S1355" s="7">
        <f>IF($I1355=1,(P1355-MAR1!$B$13)/MAR1!$D$13,(P1355-MAR1!$C$13)/MAR1!$E$13)</f>
        <v/>
      </c>
      <c r="U1355" s="5" t="n">
        <v>1354</v>
      </c>
      <c r="V1355" s="5" t="n">
        <v>0.08713600000000001</v>
      </c>
      <c r="W1355" s="5" t="n">
        <v>0.592908</v>
      </c>
      <c r="X1355" s="5" t="n">
        <v>0.376539</v>
      </c>
      <c r="Y1355" s="5" t="n">
        <v>0.875042</v>
      </c>
      <c r="Z1355" s="5" t="n">
        <v>0.633873</v>
      </c>
    </row>
    <row r="1356">
      <c r="A1356" s="5" t="n">
        <v>1355</v>
      </c>
      <c r="B1356" s="5" t="n">
        <v>4</v>
      </c>
      <c r="C1356" s="5" t="n">
        <v>260</v>
      </c>
      <c r="D1356" s="5" t="n">
        <v>9</v>
      </c>
      <c r="E1356" s="5" t="n">
        <v>0</v>
      </c>
      <c r="F1356" s="5" t="n">
        <v>33.9</v>
      </c>
      <c r="G1356" s="5" t="n">
        <v>22.9</v>
      </c>
      <c r="H1356" s="5" t="n">
        <v>17.9</v>
      </c>
      <c r="I1356" s="6">
        <f>IF(E1356&gt;=Markov!$B$3,1,0)</f>
        <v/>
      </c>
      <c r="J1356" s="6">
        <f>I1355</f>
        <v/>
      </c>
      <c r="K1356" s="7">
        <f>MAR1!$B$5+MAR1!$C$5*COS(2*PI()*$C1356/365)+MAR1!$D$5*SIN(2*PI()*$C1356/365)</f>
        <v/>
      </c>
      <c r="L1356" s="7">
        <f>MAR1!$B$6+MAR1!$C$6*COS(2*PI()*$C1356/365)+MAR1!$D$6*SIN(2*PI()*$C1356/365)</f>
        <v/>
      </c>
      <c r="M1356" s="7">
        <f>MAR1!$B$7+MAR1!$C$7*COS(2*PI()*$C1356/365)+MAR1!$D$7*SIN(2*PI()*$C1356/365)</f>
        <v/>
      </c>
      <c r="N1356" s="7">
        <f>F1356-K1356</f>
        <v/>
      </c>
      <c r="O1356" s="7">
        <f>G1356-L1356</f>
        <v/>
      </c>
      <c r="P1356" s="7">
        <f>H1356-M1356</f>
        <v/>
      </c>
      <c r="Q1356" s="7">
        <f>IF($I1356=1,(N1356-MAR1!$B$11)/MAR1!$D$11,(N1356-MAR1!$C$11)/MAR1!$E$11)</f>
        <v/>
      </c>
      <c r="R1356" s="7">
        <f>IF($I1356=1,(O1356-MAR1!$B$12)/MAR1!$D$12,(O1356-MAR1!$C$12)/MAR1!$E$12)</f>
        <v/>
      </c>
      <c r="S1356" s="7">
        <f>IF($I1356=1,(P1356-MAR1!$B$13)/MAR1!$D$13,(P1356-MAR1!$C$13)/MAR1!$E$13)</f>
        <v/>
      </c>
      <c r="U1356" s="5" t="n">
        <v>1355</v>
      </c>
      <c r="V1356" s="5" t="n">
        <v>0.8983680000000001</v>
      </c>
      <c r="W1356" s="5" t="n">
        <v>0.06172</v>
      </c>
      <c r="X1356" s="5" t="n">
        <v>0.972807</v>
      </c>
      <c r="Y1356" s="5" t="n">
        <v>0.494841</v>
      </c>
      <c r="Z1356" s="5" t="n">
        <v>0.399684</v>
      </c>
    </row>
    <row r="1357">
      <c r="A1357" s="5" t="n">
        <v>1356</v>
      </c>
      <c r="B1357" s="5" t="n">
        <v>4</v>
      </c>
      <c r="C1357" s="5" t="n">
        <v>261</v>
      </c>
      <c r="D1357" s="5" t="n">
        <v>9</v>
      </c>
      <c r="E1357" s="5" t="n">
        <v>0</v>
      </c>
      <c r="F1357" s="5" t="n">
        <v>34.1</v>
      </c>
      <c r="G1357" s="5" t="n">
        <v>22.5</v>
      </c>
      <c r="H1357" s="5" t="n">
        <v>13.09</v>
      </c>
      <c r="I1357" s="6">
        <f>IF(E1357&gt;=Markov!$B$3,1,0)</f>
        <v/>
      </c>
      <c r="J1357" s="6">
        <f>I1356</f>
        <v/>
      </c>
      <c r="K1357" s="7">
        <f>MAR1!$B$5+MAR1!$C$5*COS(2*PI()*$C1357/365)+MAR1!$D$5*SIN(2*PI()*$C1357/365)</f>
        <v/>
      </c>
      <c r="L1357" s="7">
        <f>MAR1!$B$6+MAR1!$C$6*COS(2*PI()*$C1357/365)+MAR1!$D$6*SIN(2*PI()*$C1357/365)</f>
        <v/>
      </c>
      <c r="M1357" s="7">
        <f>MAR1!$B$7+MAR1!$C$7*COS(2*PI()*$C1357/365)+MAR1!$D$7*SIN(2*PI()*$C1357/365)</f>
        <v/>
      </c>
      <c r="N1357" s="7">
        <f>F1357-K1357</f>
        <v/>
      </c>
      <c r="O1357" s="7">
        <f>G1357-L1357</f>
        <v/>
      </c>
      <c r="P1357" s="7">
        <f>H1357-M1357</f>
        <v/>
      </c>
      <c r="Q1357" s="7">
        <f>IF($I1357=1,(N1357-MAR1!$B$11)/MAR1!$D$11,(N1357-MAR1!$C$11)/MAR1!$E$11)</f>
        <v/>
      </c>
      <c r="R1357" s="7">
        <f>IF($I1357=1,(O1357-MAR1!$B$12)/MAR1!$D$12,(O1357-MAR1!$C$12)/MAR1!$E$12)</f>
        <v/>
      </c>
      <c r="S1357" s="7">
        <f>IF($I1357=1,(P1357-MAR1!$B$13)/MAR1!$D$13,(P1357-MAR1!$C$13)/MAR1!$E$13)</f>
        <v/>
      </c>
      <c r="U1357" s="5" t="n">
        <v>1356</v>
      </c>
      <c r="V1357" s="5" t="n">
        <v>0.546035</v>
      </c>
      <c r="W1357" s="5" t="n">
        <v>0.946211</v>
      </c>
      <c r="X1357" s="5" t="n">
        <v>0.883388</v>
      </c>
      <c r="Y1357" s="5" t="n">
        <v>0.623979</v>
      </c>
      <c r="Z1357" s="5" t="n">
        <v>0.049751</v>
      </c>
    </row>
    <row r="1358">
      <c r="A1358" s="5" t="n">
        <v>1357</v>
      </c>
      <c r="B1358" s="5" t="n">
        <v>4</v>
      </c>
      <c r="C1358" s="5" t="n">
        <v>262</v>
      </c>
      <c r="D1358" s="5" t="n">
        <v>9</v>
      </c>
      <c r="E1358" s="5" t="n">
        <v>0</v>
      </c>
      <c r="F1358" s="5" t="n">
        <v>32.4</v>
      </c>
      <c r="G1358" s="5" t="n">
        <v>22</v>
      </c>
      <c r="H1358" s="5" t="n">
        <v>7.77</v>
      </c>
      <c r="I1358" s="6">
        <f>IF(E1358&gt;=Markov!$B$3,1,0)</f>
        <v/>
      </c>
      <c r="J1358" s="6">
        <f>I1357</f>
        <v/>
      </c>
      <c r="K1358" s="7">
        <f>MAR1!$B$5+MAR1!$C$5*COS(2*PI()*$C1358/365)+MAR1!$D$5*SIN(2*PI()*$C1358/365)</f>
        <v/>
      </c>
      <c r="L1358" s="7">
        <f>MAR1!$B$6+MAR1!$C$6*COS(2*PI()*$C1358/365)+MAR1!$D$6*SIN(2*PI()*$C1358/365)</f>
        <v/>
      </c>
      <c r="M1358" s="7">
        <f>MAR1!$B$7+MAR1!$C$7*COS(2*PI()*$C1358/365)+MAR1!$D$7*SIN(2*PI()*$C1358/365)</f>
        <v/>
      </c>
      <c r="N1358" s="7">
        <f>F1358-K1358</f>
        <v/>
      </c>
      <c r="O1358" s="7">
        <f>G1358-L1358</f>
        <v/>
      </c>
      <c r="P1358" s="7">
        <f>H1358-M1358</f>
        <v/>
      </c>
      <c r="Q1358" s="7">
        <f>IF($I1358=1,(N1358-MAR1!$B$11)/MAR1!$D$11,(N1358-MAR1!$C$11)/MAR1!$E$11)</f>
        <v/>
      </c>
      <c r="R1358" s="7">
        <f>IF($I1358=1,(O1358-MAR1!$B$12)/MAR1!$D$12,(O1358-MAR1!$C$12)/MAR1!$E$12)</f>
        <v/>
      </c>
      <c r="S1358" s="7">
        <f>IF($I1358=1,(P1358-MAR1!$B$13)/MAR1!$D$13,(P1358-MAR1!$C$13)/MAR1!$E$13)</f>
        <v/>
      </c>
      <c r="U1358" s="5" t="n">
        <v>1357</v>
      </c>
      <c r="V1358" s="5" t="n">
        <v>0.797721</v>
      </c>
      <c r="W1358" s="5" t="n">
        <v>0.6994899999999999</v>
      </c>
      <c r="X1358" s="5" t="n">
        <v>0.244344</v>
      </c>
      <c r="Y1358" s="5" t="n">
        <v>0.564682</v>
      </c>
      <c r="Z1358" s="5" t="n">
        <v>0.470059</v>
      </c>
    </row>
    <row r="1359">
      <c r="A1359" s="5" t="n">
        <v>1358</v>
      </c>
      <c r="B1359" s="5" t="n">
        <v>4</v>
      </c>
      <c r="C1359" s="5" t="n">
        <v>263</v>
      </c>
      <c r="D1359" s="5" t="n">
        <v>9</v>
      </c>
      <c r="E1359" s="5" t="n">
        <v>0</v>
      </c>
      <c r="F1359" s="5" t="n">
        <v>30.5</v>
      </c>
      <c r="G1359" s="5" t="n">
        <v>21.9</v>
      </c>
      <c r="H1359" s="5" t="n">
        <v>10.01</v>
      </c>
      <c r="I1359" s="6">
        <f>IF(E1359&gt;=Markov!$B$3,1,0)</f>
        <v/>
      </c>
      <c r="J1359" s="6">
        <f>I1358</f>
        <v/>
      </c>
      <c r="K1359" s="7">
        <f>MAR1!$B$5+MAR1!$C$5*COS(2*PI()*$C1359/365)+MAR1!$D$5*SIN(2*PI()*$C1359/365)</f>
        <v/>
      </c>
      <c r="L1359" s="7">
        <f>MAR1!$B$6+MAR1!$C$6*COS(2*PI()*$C1359/365)+MAR1!$D$6*SIN(2*PI()*$C1359/365)</f>
        <v/>
      </c>
      <c r="M1359" s="7">
        <f>MAR1!$B$7+MAR1!$C$7*COS(2*PI()*$C1359/365)+MAR1!$D$7*SIN(2*PI()*$C1359/365)</f>
        <v/>
      </c>
      <c r="N1359" s="7">
        <f>F1359-K1359</f>
        <v/>
      </c>
      <c r="O1359" s="7">
        <f>G1359-L1359</f>
        <v/>
      </c>
      <c r="P1359" s="7">
        <f>H1359-M1359</f>
        <v/>
      </c>
      <c r="Q1359" s="7">
        <f>IF($I1359=1,(N1359-MAR1!$B$11)/MAR1!$D$11,(N1359-MAR1!$C$11)/MAR1!$E$11)</f>
        <v/>
      </c>
      <c r="R1359" s="7">
        <f>IF($I1359=1,(O1359-MAR1!$B$12)/MAR1!$D$12,(O1359-MAR1!$C$12)/MAR1!$E$12)</f>
        <v/>
      </c>
      <c r="S1359" s="7">
        <f>IF($I1359=1,(P1359-MAR1!$B$13)/MAR1!$D$13,(P1359-MAR1!$C$13)/MAR1!$E$13)</f>
        <v/>
      </c>
      <c r="U1359" s="5" t="n">
        <v>1358</v>
      </c>
      <c r="V1359" s="5" t="n">
        <v>0.297127</v>
      </c>
      <c r="W1359" s="5" t="n">
        <v>0.052186</v>
      </c>
      <c r="X1359" s="5" t="n">
        <v>0.821393</v>
      </c>
      <c r="Y1359" s="5" t="n">
        <v>0.368359</v>
      </c>
      <c r="Z1359" s="5" t="n">
        <v>0.453965</v>
      </c>
    </row>
    <row r="1360">
      <c r="A1360" s="5" t="n">
        <v>1359</v>
      </c>
      <c r="B1360" s="5" t="n">
        <v>4</v>
      </c>
      <c r="C1360" s="5" t="n">
        <v>264</v>
      </c>
      <c r="D1360" s="5" t="n">
        <v>9</v>
      </c>
      <c r="E1360" s="5" t="n">
        <v>0</v>
      </c>
      <c r="F1360" s="5" t="n">
        <v>30</v>
      </c>
      <c r="G1360" s="5" t="n">
        <v>22.5</v>
      </c>
      <c r="H1360" s="5" t="n">
        <v>15.3</v>
      </c>
      <c r="I1360" s="6">
        <f>IF(E1360&gt;=Markov!$B$3,1,0)</f>
        <v/>
      </c>
      <c r="J1360" s="6">
        <f>I1359</f>
        <v/>
      </c>
      <c r="K1360" s="7">
        <f>MAR1!$B$5+MAR1!$C$5*COS(2*PI()*$C1360/365)+MAR1!$D$5*SIN(2*PI()*$C1360/365)</f>
        <v/>
      </c>
      <c r="L1360" s="7">
        <f>MAR1!$B$6+MAR1!$C$6*COS(2*PI()*$C1360/365)+MAR1!$D$6*SIN(2*PI()*$C1360/365)</f>
        <v/>
      </c>
      <c r="M1360" s="7">
        <f>MAR1!$B$7+MAR1!$C$7*COS(2*PI()*$C1360/365)+MAR1!$D$7*SIN(2*PI()*$C1360/365)</f>
        <v/>
      </c>
      <c r="N1360" s="7">
        <f>F1360-K1360</f>
        <v/>
      </c>
      <c r="O1360" s="7">
        <f>G1360-L1360</f>
        <v/>
      </c>
      <c r="P1360" s="7">
        <f>H1360-M1360</f>
        <v/>
      </c>
      <c r="Q1360" s="7">
        <f>IF($I1360=1,(N1360-MAR1!$B$11)/MAR1!$D$11,(N1360-MAR1!$C$11)/MAR1!$E$11)</f>
        <v/>
      </c>
      <c r="R1360" s="7">
        <f>IF($I1360=1,(O1360-MAR1!$B$12)/MAR1!$D$12,(O1360-MAR1!$C$12)/MAR1!$E$12)</f>
        <v/>
      </c>
      <c r="S1360" s="7">
        <f>IF($I1360=1,(P1360-MAR1!$B$13)/MAR1!$D$13,(P1360-MAR1!$C$13)/MAR1!$E$13)</f>
        <v/>
      </c>
      <c r="U1360" s="5" t="n">
        <v>1359</v>
      </c>
      <c r="V1360" s="5" t="n">
        <v>0.576283</v>
      </c>
      <c r="W1360" s="5" t="n">
        <v>0.140269</v>
      </c>
      <c r="X1360" s="5" t="n">
        <v>0.483222</v>
      </c>
      <c r="Y1360" s="5" t="n">
        <v>0.205362</v>
      </c>
      <c r="Z1360" s="5" t="n">
        <v>0.45227</v>
      </c>
    </row>
    <row r="1361">
      <c r="A1361" s="5" t="n">
        <v>1360</v>
      </c>
      <c r="B1361" s="5" t="n">
        <v>4</v>
      </c>
      <c r="C1361" s="5" t="n">
        <v>265</v>
      </c>
      <c r="D1361" s="5" t="n">
        <v>9</v>
      </c>
      <c r="E1361" s="5" t="n">
        <v>37.1</v>
      </c>
      <c r="F1361" s="5" t="n">
        <v>27.5</v>
      </c>
      <c r="G1361" s="5" t="n">
        <v>20.8</v>
      </c>
      <c r="H1361" s="5" t="n">
        <v>10.93</v>
      </c>
      <c r="I1361" s="6">
        <f>IF(E1361&gt;=Markov!$B$3,1,0)</f>
        <v/>
      </c>
      <c r="J1361" s="6">
        <f>I1360</f>
        <v/>
      </c>
      <c r="K1361" s="7">
        <f>MAR1!$B$5+MAR1!$C$5*COS(2*PI()*$C1361/365)+MAR1!$D$5*SIN(2*PI()*$C1361/365)</f>
        <v/>
      </c>
      <c r="L1361" s="7">
        <f>MAR1!$B$6+MAR1!$C$6*COS(2*PI()*$C1361/365)+MAR1!$D$6*SIN(2*PI()*$C1361/365)</f>
        <v/>
      </c>
      <c r="M1361" s="7">
        <f>MAR1!$B$7+MAR1!$C$7*COS(2*PI()*$C1361/365)+MAR1!$D$7*SIN(2*PI()*$C1361/365)</f>
        <v/>
      </c>
      <c r="N1361" s="7">
        <f>F1361-K1361</f>
        <v/>
      </c>
      <c r="O1361" s="7">
        <f>G1361-L1361</f>
        <v/>
      </c>
      <c r="P1361" s="7">
        <f>H1361-M1361</f>
        <v/>
      </c>
      <c r="Q1361" s="7">
        <f>IF($I1361=1,(N1361-MAR1!$B$11)/MAR1!$D$11,(N1361-MAR1!$C$11)/MAR1!$E$11)</f>
        <v/>
      </c>
      <c r="R1361" s="7">
        <f>IF($I1361=1,(O1361-MAR1!$B$12)/MAR1!$D$12,(O1361-MAR1!$C$12)/MAR1!$E$12)</f>
        <v/>
      </c>
      <c r="S1361" s="7">
        <f>IF($I1361=1,(P1361-MAR1!$B$13)/MAR1!$D$13,(P1361-MAR1!$C$13)/MAR1!$E$13)</f>
        <v/>
      </c>
      <c r="U1361" s="5" t="n">
        <v>1360</v>
      </c>
      <c r="V1361" s="5" t="n">
        <v>0.322018</v>
      </c>
      <c r="W1361" s="5" t="n">
        <v>0.066008</v>
      </c>
      <c r="X1361" s="5" t="n">
        <v>0.41665</v>
      </c>
      <c r="Y1361" s="5" t="n">
        <v>0.235117</v>
      </c>
      <c r="Z1361" s="5" t="n">
        <v>0.531294</v>
      </c>
    </row>
    <row r="1362">
      <c r="A1362" s="5" t="n">
        <v>1361</v>
      </c>
      <c r="B1362" s="5" t="n">
        <v>4</v>
      </c>
      <c r="C1362" s="5" t="n">
        <v>266</v>
      </c>
      <c r="D1362" s="5" t="n">
        <v>9</v>
      </c>
      <c r="E1362" s="5" t="n">
        <v>1.6</v>
      </c>
      <c r="F1362" s="5" t="n">
        <v>27</v>
      </c>
      <c r="G1362" s="5" t="n">
        <v>20.1</v>
      </c>
      <c r="H1362" s="5" t="n">
        <v>8.630000000000001</v>
      </c>
      <c r="I1362" s="6">
        <f>IF(E1362&gt;=Markov!$B$3,1,0)</f>
        <v/>
      </c>
      <c r="J1362" s="6">
        <f>I1361</f>
        <v/>
      </c>
      <c r="K1362" s="7">
        <f>MAR1!$B$5+MAR1!$C$5*COS(2*PI()*$C1362/365)+MAR1!$D$5*SIN(2*PI()*$C1362/365)</f>
        <v/>
      </c>
      <c r="L1362" s="7">
        <f>MAR1!$B$6+MAR1!$C$6*COS(2*PI()*$C1362/365)+MAR1!$D$6*SIN(2*PI()*$C1362/365)</f>
        <v/>
      </c>
      <c r="M1362" s="7">
        <f>MAR1!$B$7+MAR1!$C$7*COS(2*PI()*$C1362/365)+MAR1!$D$7*SIN(2*PI()*$C1362/365)</f>
        <v/>
      </c>
      <c r="N1362" s="7">
        <f>F1362-K1362</f>
        <v/>
      </c>
      <c r="O1362" s="7">
        <f>G1362-L1362</f>
        <v/>
      </c>
      <c r="P1362" s="7">
        <f>H1362-M1362</f>
        <v/>
      </c>
      <c r="Q1362" s="7">
        <f>IF($I1362=1,(N1362-MAR1!$B$11)/MAR1!$D$11,(N1362-MAR1!$C$11)/MAR1!$E$11)</f>
        <v/>
      </c>
      <c r="R1362" s="7">
        <f>IF($I1362=1,(O1362-MAR1!$B$12)/MAR1!$D$12,(O1362-MAR1!$C$12)/MAR1!$E$12)</f>
        <v/>
      </c>
      <c r="S1362" s="7">
        <f>IF($I1362=1,(P1362-MAR1!$B$13)/MAR1!$D$13,(P1362-MAR1!$C$13)/MAR1!$E$13)</f>
        <v/>
      </c>
      <c r="U1362" s="5" t="n">
        <v>1361</v>
      </c>
      <c r="V1362" s="5" t="n">
        <v>0.6351830000000001</v>
      </c>
      <c r="W1362" s="5" t="n">
        <v>0.90423</v>
      </c>
      <c r="X1362" s="5" t="n">
        <v>0.423705</v>
      </c>
      <c r="Y1362" s="5" t="n">
        <v>0.08901100000000001</v>
      </c>
      <c r="Z1362" s="5" t="n">
        <v>0.73972</v>
      </c>
    </row>
    <row r="1363">
      <c r="A1363" s="5" t="n">
        <v>1362</v>
      </c>
      <c r="B1363" s="5" t="n">
        <v>4</v>
      </c>
      <c r="C1363" s="5" t="n">
        <v>267</v>
      </c>
      <c r="D1363" s="5" t="n">
        <v>9</v>
      </c>
      <c r="E1363" s="5" t="n">
        <v>0</v>
      </c>
      <c r="F1363" s="5" t="n">
        <v>27.7</v>
      </c>
      <c r="G1363" s="5" t="n">
        <v>18.7</v>
      </c>
      <c r="H1363" s="5" t="n">
        <v>11.87</v>
      </c>
      <c r="I1363" s="6">
        <f>IF(E1363&gt;=Markov!$B$3,1,0)</f>
        <v/>
      </c>
      <c r="J1363" s="6">
        <f>I1362</f>
        <v/>
      </c>
      <c r="K1363" s="7">
        <f>MAR1!$B$5+MAR1!$C$5*COS(2*PI()*$C1363/365)+MAR1!$D$5*SIN(2*PI()*$C1363/365)</f>
        <v/>
      </c>
      <c r="L1363" s="7">
        <f>MAR1!$B$6+MAR1!$C$6*COS(2*PI()*$C1363/365)+MAR1!$D$6*SIN(2*PI()*$C1363/365)</f>
        <v/>
      </c>
      <c r="M1363" s="7">
        <f>MAR1!$B$7+MAR1!$C$7*COS(2*PI()*$C1363/365)+MAR1!$D$7*SIN(2*PI()*$C1363/365)</f>
        <v/>
      </c>
      <c r="N1363" s="7">
        <f>F1363-K1363</f>
        <v/>
      </c>
      <c r="O1363" s="7">
        <f>G1363-L1363</f>
        <v/>
      </c>
      <c r="P1363" s="7">
        <f>H1363-M1363</f>
        <v/>
      </c>
      <c r="Q1363" s="7">
        <f>IF($I1363=1,(N1363-MAR1!$B$11)/MAR1!$D$11,(N1363-MAR1!$C$11)/MAR1!$E$11)</f>
        <v/>
      </c>
      <c r="R1363" s="7">
        <f>IF($I1363=1,(O1363-MAR1!$B$12)/MAR1!$D$12,(O1363-MAR1!$C$12)/MAR1!$E$12)</f>
        <v/>
      </c>
      <c r="S1363" s="7">
        <f>IF($I1363=1,(P1363-MAR1!$B$13)/MAR1!$D$13,(P1363-MAR1!$C$13)/MAR1!$E$13)</f>
        <v/>
      </c>
      <c r="U1363" s="5" t="n">
        <v>1362</v>
      </c>
      <c r="V1363" s="5" t="n">
        <v>0.998606</v>
      </c>
      <c r="W1363" s="5" t="n">
        <v>0.952128</v>
      </c>
      <c r="X1363" s="5" t="n">
        <v>0.738974</v>
      </c>
      <c r="Y1363" s="5" t="n">
        <v>0.072129</v>
      </c>
      <c r="Z1363" s="5" t="n">
        <v>0.559445</v>
      </c>
    </row>
    <row r="1364">
      <c r="A1364" s="5" t="n">
        <v>1363</v>
      </c>
      <c r="B1364" s="5" t="n">
        <v>4</v>
      </c>
      <c r="C1364" s="5" t="n">
        <v>268</v>
      </c>
      <c r="D1364" s="5" t="n">
        <v>9</v>
      </c>
      <c r="E1364" s="5" t="n">
        <v>0</v>
      </c>
      <c r="F1364" s="5" t="n">
        <v>27.2</v>
      </c>
      <c r="G1364" s="5" t="n">
        <v>19.8</v>
      </c>
      <c r="H1364" s="5" t="n">
        <v>19.08</v>
      </c>
      <c r="I1364" s="6">
        <f>IF(E1364&gt;=Markov!$B$3,1,0)</f>
        <v/>
      </c>
      <c r="J1364" s="6">
        <f>I1363</f>
        <v/>
      </c>
      <c r="K1364" s="7">
        <f>MAR1!$B$5+MAR1!$C$5*COS(2*PI()*$C1364/365)+MAR1!$D$5*SIN(2*PI()*$C1364/365)</f>
        <v/>
      </c>
      <c r="L1364" s="7">
        <f>MAR1!$B$6+MAR1!$C$6*COS(2*PI()*$C1364/365)+MAR1!$D$6*SIN(2*PI()*$C1364/365)</f>
        <v/>
      </c>
      <c r="M1364" s="7">
        <f>MAR1!$B$7+MAR1!$C$7*COS(2*PI()*$C1364/365)+MAR1!$D$7*SIN(2*PI()*$C1364/365)</f>
        <v/>
      </c>
      <c r="N1364" s="7">
        <f>F1364-K1364</f>
        <v/>
      </c>
      <c r="O1364" s="7">
        <f>G1364-L1364</f>
        <v/>
      </c>
      <c r="P1364" s="7">
        <f>H1364-M1364</f>
        <v/>
      </c>
      <c r="Q1364" s="7">
        <f>IF($I1364=1,(N1364-MAR1!$B$11)/MAR1!$D$11,(N1364-MAR1!$C$11)/MAR1!$E$11)</f>
        <v/>
      </c>
      <c r="R1364" s="7">
        <f>IF($I1364=1,(O1364-MAR1!$B$12)/MAR1!$D$12,(O1364-MAR1!$C$12)/MAR1!$E$12)</f>
        <v/>
      </c>
      <c r="S1364" s="7">
        <f>IF($I1364=1,(P1364-MAR1!$B$13)/MAR1!$D$13,(P1364-MAR1!$C$13)/MAR1!$E$13)</f>
        <v/>
      </c>
      <c r="U1364" s="5" t="n">
        <v>1363</v>
      </c>
      <c r="V1364" s="5" t="n">
        <v>0.127405</v>
      </c>
      <c r="W1364" s="5" t="n">
        <v>0.600319</v>
      </c>
      <c r="X1364" s="5" t="n">
        <v>0.111767</v>
      </c>
      <c r="Y1364" s="5" t="n">
        <v>0.884981</v>
      </c>
      <c r="Z1364" s="5" t="n">
        <v>0.118629</v>
      </c>
    </row>
    <row r="1365">
      <c r="A1365" s="5" t="n">
        <v>1364</v>
      </c>
      <c r="B1365" s="5" t="n">
        <v>4</v>
      </c>
      <c r="C1365" s="5" t="n">
        <v>269</v>
      </c>
      <c r="D1365" s="5" t="n">
        <v>9</v>
      </c>
      <c r="E1365" s="5" t="n">
        <v>0</v>
      </c>
      <c r="F1365" s="5" t="n">
        <v>28.3</v>
      </c>
      <c r="G1365" s="5" t="n">
        <v>20.2</v>
      </c>
      <c r="H1365" s="5" t="n">
        <v>19.36</v>
      </c>
      <c r="I1365" s="6">
        <f>IF(E1365&gt;=Markov!$B$3,1,0)</f>
        <v/>
      </c>
      <c r="J1365" s="6">
        <f>I1364</f>
        <v/>
      </c>
      <c r="K1365" s="7">
        <f>MAR1!$B$5+MAR1!$C$5*COS(2*PI()*$C1365/365)+MAR1!$D$5*SIN(2*PI()*$C1365/365)</f>
        <v/>
      </c>
      <c r="L1365" s="7">
        <f>MAR1!$B$6+MAR1!$C$6*COS(2*PI()*$C1365/365)+MAR1!$D$6*SIN(2*PI()*$C1365/365)</f>
        <v/>
      </c>
      <c r="M1365" s="7">
        <f>MAR1!$B$7+MAR1!$C$7*COS(2*PI()*$C1365/365)+MAR1!$D$7*SIN(2*PI()*$C1365/365)</f>
        <v/>
      </c>
      <c r="N1365" s="7">
        <f>F1365-K1365</f>
        <v/>
      </c>
      <c r="O1365" s="7">
        <f>G1365-L1365</f>
        <v/>
      </c>
      <c r="P1365" s="7">
        <f>H1365-M1365</f>
        <v/>
      </c>
      <c r="Q1365" s="7">
        <f>IF($I1365=1,(N1365-MAR1!$B$11)/MAR1!$D$11,(N1365-MAR1!$C$11)/MAR1!$E$11)</f>
        <v/>
      </c>
      <c r="R1365" s="7">
        <f>IF($I1365=1,(O1365-MAR1!$B$12)/MAR1!$D$12,(O1365-MAR1!$C$12)/MAR1!$E$12)</f>
        <v/>
      </c>
      <c r="S1365" s="7">
        <f>IF($I1365=1,(P1365-MAR1!$B$13)/MAR1!$D$13,(P1365-MAR1!$C$13)/MAR1!$E$13)</f>
        <v/>
      </c>
      <c r="U1365" s="5" t="n">
        <v>1364</v>
      </c>
      <c r="V1365" s="5" t="n">
        <v>0.104769</v>
      </c>
      <c r="W1365" s="5" t="n">
        <v>0.13523</v>
      </c>
      <c r="X1365" s="5" t="n">
        <v>0.634226</v>
      </c>
      <c r="Y1365" s="5" t="n">
        <v>0.970522</v>
      </c>
      <c r="Z1365" s="5" t="n">
        <v>0.506738</v>
      </c>
    </row>
    <row r="1366">
      <c r="A1366" s="5" t="n">
        <v>1365</v>
      </c>
      <c r="B1366" s="5" t="n">
        <v>4</v>
      </c>
      <c r="C1366" s="5" t="n">
        <v>270</v>
      </c>
      <c r="D1366" s="5" t="n">
        <v>9</v>
      </c>
      <c r="E1366" s="5" t="n">
        <v>0</v>
      </c>
      <c r="F1366" s="5" t="n">
        <v>26.7</v>
      </c>
      <c r="G1366" s="5" t="n">
        <v>19.8</v>
      </c>
      <c r="H1366" s="5" t="n">
        <v>12.78</v>
      </c>
      <c r="I1366" s="6">
        <f>IF(E1366&gt;=Markov!$B$3,1,0)</f>
        <v/>
      </c>
      <c r="J1366" s="6">
        <f>I1365</f>
        <v/>
      </c>
      <c r="K1366" s="7">
        <f>MAR1!$B$5+MAR1!$C$5*COS(2*PI()*$C1366/365)+MAR1!$D$5*SIN(2*PI()*$C1366/365)</f>
        <v/>
      </c>
      <c r="L1366" s="7">
        <f>MAR1!$B$6+MAR1!$C$6*COS(2*PI()*$C1366/365)+MAR1!$D$6*SIN(2*PI()*$C1366/365)</f>
        <v/>
      </c>
      <c r="M1366" s="7">
        <f>MAR1!$B$7+MAR1!$C$7*COS(2*PI()*$C1366/365)+MAR1!$D$7*SIN(2*PI()*$C1366/365)</f>
        <v/>
      </c>
      <c r="N1366" s="7">
        <f>F1366-K1366</f>
        <v/>
      </c>
      <c r="O1366" s="7">
        <f>G1366-L1366</f>
        <v/>
      </c>
      <c r="P1366" s="7">
        <f>H1366-M1366</f>
        <v/>
      </c>
      <c r="Q1366" s="7">
        <f>IF($I1366=1,(N1366-MAR1!$B$11)/MAR1!$D$11,(N1366-MAR1!$C$11)/MAR1!$E$11)</f>
        <v/>
      </c>
      <c r="R1366" s="7">
        <f>IF($I1366=1,(O1366-MAR1!$B$12)/MAR1!$D$12,(O1366-MAR1!$C$12)/MAR1!$E$12)</f>
        <v/>
      </c>
      <c r="S1366" s="7">
        <f>IF($I1366=1,(P1366-MAR1!$B$13)/MAR1!$D$13,(P1366-MAR1!$C$13)/MAR1!$E$13)</f>
        <v/>
      </c>
      <c r="U1366" s="5" t="n">
        <v>1365</v>
      </c>
      <c r="V1366" s="5" t="n">
        <v>0.044734</v>
      </c>
      <c r="W1366" s="5" t="n">
        <v>0.693511</v>
      </c>
      <c r="X1366" s="5" t="n">
        <v>0.312598</v>
      </c>
      <c r="Y1366" s="5" t="n">
        <v>0.764163</v>
      </c>
      <c r="Z1366" s="5" t="n">
        <v>0.266964</v>
      </c>
    </row>
    <row r="1367">
      <c r="A1367" s="5" t="n">
        <v>1366</v>
      </c>
      <c r="B1367" s="5" t="n">
        <v>4</v>
      </c>
      <c r="C1367" s="5" t="n">
        <v>271</v>
      </c>
      <c r="D1367" s="5" t="n">
        <v>9</v>
      </c>
      <c r="E1367" s="5" t="n">
        <v>4.1</v>
      </c>
      <c r="F1367" s="5" t="n">
        <v>24.6</v>
      </c>
      <c r="G1367" s="5" t="n">
        <v>19</v>
      </c>
      <c r="H1367" s="5" t="n">
        <v>5.79</v>
      </c>
      <c r="I1367" s="6">
        <f>IF(E1367&gt;=Markov!$B$3,1,0)</f>
        <v/>
      </c>
      <c r="J1367" s="6">
        <f>I1366</f>
        <v/>
      </c>
      <c r="K1367" s="7">
        <f>MAR1!$B$5+MAR1!$C$5*COS(2*PI()*$C1367/365)+MAR1!$D$5*SIN(2*PI()*$C1367/365)</f>
        <v/>
      </c>
      <c r="L1367" s="7">
        <f>MAR1!$B$6+MAR1!$C$6*COS(2*PI()*$C1367/365)+MAR1!$D$6*SIN(2*PI()*$C1367/365)</f>
        <v/>
      </c>
      <c r="M1367" s="7">
        <f>MAR1!$B$7+MAR1!$C$7*COS(2*PI()*$C1367/365)+MAR1!$D$7*SIN(2*PI()*$C1367/365)</f>
        <v/>
      </c>
      <c r="N1367" s="7">
        <f>F1367-K1367</f>
        <v/>
      </c>
      <c r="O1367" s="7">
        <f>G1367-L1367</f>
        <v/>
      </c>
      <c r="P1367" s="7">
        <f>H1367-M1367</f>
        <v/>
      </c>
      <c r="Q1367" s="7">
        <f>IF($I1367=1,(N1367-MAR1!$B$11)/MAR1!$D$11,(N1367-MAR1!$C$11)/MAR1!$E$11)</f>
        <v/>
      </c>
      <c r="R1367" s="7">
        <f>IF($I1367=1,(O1367-MAR1!$B$12)/MAR1!$D$12,(O1367-MAR1!$C$12)/MAR1!$E$12)</f>
        <v/>
      </c>
      <c r="S1367" s="7">
        <f>IF($I1367=1,(P1367-MAR1!$B$13)/MAR1!$D$13,(P1367-MAR1!$C$13)/MAR1!$E$13)</f>
        <v/>
      </c>
      <c r="U1367" s="5" t="n">
        <v>1366</v>
      </c>
      <c r="V1367" s="5" t="n">
        <v>0.133898</v>
      </c>
      <c r="W1367" s="5" t="n">
        <v>0.306512</v>
      </c>
      <c r="X1367" s="5" t="n">
        <v>0.969289</v>
      </c>
      <c r="Y1367" s="5" t="n">
        <v>0.398113</v>
      </c>
      <c r="Z1367" s="5" t="n">
        <v>0.374249</v>
      </c>
    </row>
    <row r="1368">
      <c r="A1368" s="5" t="n">
        <v>1367</v>
      </c>
      <c r="B1368" s="5" t="n">
        <v>4</v>
      </c>
      <c r="C1368" s="5" t="n">
        <v>272</v>
      </c>
      <c r="D1368" s="5" t="n">
        <v>9</v>
      </c>
      <c r="E1368" s="5" t="n">
        <v>42.4</v>
      </c>
      <c r="F1368" s="5" t="n">
        <v>23.1</v>
      </c>
      <c r="G1368" s="5" t="n">
        <v>18.3</v>
      </c>
      <c r="H1368" s="5" t="n">
        <v>4.45</v>
      </c>
      <c r="I1368" s="6">
        <f>IF(E1368&gt;=Markov!$B$3,1,0)</f>
        <v/>
      </c>
      <c r="J1368" s="6">
        <f>I1367</f>
        <v/>
      </c>
      <c r="K1368" s="7">
        <f>MAR1!$B$5+MAR1!$C$5*COS(2*PI()*$C1368/365)+MAR1!$D$5*SIN(2*PI()*$C1368/365)</f>
        <v/>
      </c>
      <c r="L1368" s="7">
        <f>MAR1!$B$6+MAR1!$C$6*COS(2*PI()*$C1368/365)+MAR1!$D$6*SIN(2*PI()*$C1368/365)</f>
        <v/>
      </c>
      <c r="M1368" s="7">
        <f>MAR1!$B$7+MAR1!$C$7*COS(2*PI()*$C1368/365)+MAR1!$D$7*SIN(2*PI()*$C1368/365)</f>
        <v/>
      </c>
      <c r="N1368" s="7">
        <f>F1368-K1368</f>
        <v/>
      </c>
      <c r="O1368" s="7">
        <f>G1368-L1368</f>
        <v/>
      </c>
      <c r="P1368" s="7">
        <f>H1368-M1368</f>
        <v/>
      </c>
      <c r="Q1368" s="7">
        <f>IF($I1368=1,(N1368-MAR1!$B$11)/MAR1!$D$11,(N1368-MAR1!$C$11)/MAR1!$E$11)</f>
        <v/>
      </c>
      <c r="R1368" s="7">
        <f>IF($I1368=1,(O1368-MAR1!$B$12)/MAR1!$D$12,(O1368-MAR1!$C$12)/MAR1!$E$12)</f>
        <v/>
      </c>
      <c r="S1368" s="7">
        <f>IF($I1368=1,(P1368-MAR1!$B$13)/MAR1!$D$13,(P1368-MAR1!$C$13)/MAR1!$E$13)</f>
        <v/>
      </c>
      <c r="U1368" s="5" t="n">
        <v>1367</v>
      </c>
      <c r="V1368" s="5" t="n">
        <v>0.641496</v>
      </c>
      <c r="W1368" s="5" t="n">
        <v>0.233897</v>
      </c>
      <c r="X1368" s="5" t="n">
        <v>0.040096</v>
      </c>
      <c r="Y1368" s="5" t="n">
        <v>0.810867</v>
      </c>
      <c r="Z1368" s="5" t="n">
        <v>0.468376</v>
      </c>
    </row>
    <row r="1369">
      <c r="A1369" s="5" t="n">
        <v>1368</v>
      </c>
      <c r="B1369" s="5" t="n">
        <v>4</v>
      </c>
      <c r="C1369" s="5" t="n">
        <v>273</v>
      </c>
      <c r="D1369" s="5" t="n">
        <v>9</v>
      </c>
      <c r="E1369" s="5" t="n">
        <v>26.2</v>
      </c>
      <c r="F1369" s="5" t="n">
        <v>23.4</v>
      </c>
      <c r="G1369" s="5" t="n">
        <v>18.6</v>
      </c>
      <c r="H1369" s="5" t="n">
        <v>6.89</v>
      </c>
      <c r="I1369" s="6">
        <f>IF(E1369&gt;=Markov!$B$3,1,0)</f>
        <v/>
      </c>
      <c r="J1369" s="6">
        <f>I1368</f>
        <v/>
      </c>
      <c r="K1369" s="7">
        <f>MAR1!$B$5+MAR1!$C$5*COS(2*PI()*$C1369/365)+MAR1!$D$5*SIN(2*PI()*$C1369/365)</f>
        <v/>
      </c>
      <c r="L1369" s="7">
        <f>MAR1!$B$6+MAR1!$C$6*COS(2*PI()*$C1369/365)+MAR1!$D$6*SIN(2*PI()*$C1369/365)</f>
        <v/>
      </c>
      <c r="M1369" s="7">
        <f>MAR1!$B$7+MAR1!$C$7*COS(2*PI()*$C1369/365)+MAR1!$D$7*SIN(2*PI()*$C1369/365)</f>
        <v/>
      </c>
      <c r="N1369" s="7">
        <f>F1369-K1369</f>
        <v/>
      </c>
      <c r="O1369" s="7">
        <f>G1369-L1369</f>
        <v/>
      </c>
      <c r="P1369" s="7">
        <f>H1369-M1369</f>
        <v/>
      </c>
      <c r="Q1369" s="7">
        <f>IF($I1369=1,(N1369-MAR1!$B$11)/MAR1!$D$11,(N1369-MAR1!$C$11)/MAR1!$E$11)</f>
        <v/>
      </c>
      <c r="R1369" s="7">
        <f>IF($I1369=1,(O1369-MAR1!$B$12)/MAR1!$D$12,(O1369-MAR1!$C$12)/MAR1!$E$12)</f>
        <v/>
      </c>
      <c r="S1369" s="7">
        <f>IF($I1369=1,(P1369-MAR1!$B$13)/MAR1!$D$13,(P1369-MAR1!$C$13)/MAR1!$E$13)</f>
        <v/>
      </c>
      <c r="U1369" s="5" t="n">
        <v>1368</v>
      </c>
      <c r="V1369" s="5" t="n">
        <v>0.98922</v>
      </c>
      <c r="W1369" s="5" t="n">
        <v>0.034244</v>
      </c>
      <c r="X1369" s="5" t="n">
        <v>0.281659</v>
      </c>
      <c r="Y1369" s="5" t="n">
        <v>0.665499</v>
      </c>
      <c r="Z1369" s="5" t="n">
        <v>0.992798</v>
      </c>
    </row>
    <row r="1370">
      <c r="A1370" s="5" t="n">
        <v>1369</v>
      </c>
      <c r="B1370" s="5" t="n">
        <v>4</v>
      </c>
      <c r="C1370" s="5" t="n">
        <v>274</v>
      </c>
      <c r="D1370" s="5" t="n">
        <v>10</v>
      </c>
      <c r="E1370" s="5" t="n">
        <v>0</v>
      </c>
      <c r="F1370" s="5" t="n">
        <v>25.7</v>
      </c>
      <c r="G1370" s="5" t="n">
        <v>19.6</v>
      </c>
      <c r="H1370" s="5" t="n">
        <v>10.18</v>
      </c>
      <c r="I1370" s="6">
        <f>IF(E1370&gt;=Markov!$B$3,1,0)</f>
        <v/>
      </c>
      <c r="J1370" s="6">
        <f>I1369</f>
        <v/>
      </c>
      <c r="K1370" s="7">
        <f>MAR1!$B$5+MAR1!$C$5*COS(2*PI()*$C1370/365)+MAR1!$D$5*SIN(2*PI()*$C1370/365)</f>
        <v/>
      </c>
      <c r="L1370" s="7">
        <f>MAR1!$B$6+MAR1!$C$6*COS(2*PI()*$C1370/365)+MAR1!$D$6*SIN(2*PI()*$C1370/365)</f>
        <v/>
      </c>
      <c r="M1370" s="7">
        <f>MAR1!$B$7+MAR1!$C$7*COS(2*PI()*$C1370/365)+MAR1!$D$7*SIN(2*PI()*$C1370/365)</f>
        <v/>
      </c>
      <c r="N1370" s="7">
        <f>F1370-K1370</f>
        <v/>
      </c>
      <c r="O1370" s="7">
        <f>G1370-L1370</f>
        <v/>
      </c>
      <c r="P1370" s="7">
        <f>H1370-M1370</f>
        <v/>
      </c>
      <c r="Q1370" s="7">
        <f>IF($I1370=1,(N1370-MAR1!$B$11)/MAR1!$D$11,(N1370-MAR1!$C$11)/MAR1!$E$11)</f>
        <v/>
      </c>
      <c r="R1370" s="7">
        <f>IF($I1370=1,(O1370-MAR1!$B$12)/MAR1!$D$12,(O1370-MAR1!$C$12)/MAR1!$E$12)</f>
        <v/>
      </c>
      <c r="S1370" s="7">
        <f>IF($I1370=1,(P1370-MAR1!$B$13)/MAR1!$D$13,(P1370-MAR1!$C$13)/MAR1!$E$13)</f>
        <v/>
      </c>
      <c r="U1370" s="5" t="n">
        <v>1369</v>
      </c>
      <c r="V1370" s="5" t="n">
        <v>0.038452</v>
      </c>
      <c r="W1370" s="5" t="n">
        <v>0.827999</v>
      </c>
      <c r="X1370" s="5" t="n">
        <v>0.56143</v>
      </c>
      <c r="Y1370" s="5" t="n">
        <v>0.76011</v>
      </c>
      <c r="Z1370" s="5" t="n">
        <v>0.58396</v>
      </c>
    </row>
    <row r="1371">
      <c r="A1371" s="5" t="n">
        <v>1370</v>
      </c>
      <c r="B1371" s="5" t="n">
        <v>4</v>
      </c>
      <c r="C1371" s="5" t="n">
        <v>275</v>
      </c>
      <c r="D1371" s="5" t="n">
        <v>10</v>
      </c>
      <c r="E1371" s="5" t="n">
        <v>0</v>
      </c>
      <c r="F1371" s="5" t="n">
        <v>27.4</v>
      </c>
      <c r="G1371" s="5" t="n">
        <v>19.6</v>
      </c>
      <c r="H1371" s="5" t="n">
        <v>20.26</v>
      </c>
      <c r="I1371" s="6">
        <f>IF(E1371&gt;=Markov!$B$3,1,0)</f>
        <v/>
      </c>
      <c r="J1371" s="6">
        <f>I1370</f>
        <v/>
      </c>
      <c r="K1371" s="7">
        <f>MAR1!$B$5+MAR1!$C$5*COS(2*PI()*$C1371/365)+MAR1!$D$5*SIN(2*PI()*$C1371/365)</f>
        <v/>
      </c>
      <c r="L1371" s="7">
        <f>MAR1!$B$6+MAR1!$C$6*COS(2*PI()*$C1371/365)+MAR1!$D$6*SIN(2*PI()*$C1371/365)</f>
        <v/>
      </c>
      <c r="M1371" s="7">
        <f>MAR1!$B$7+MAR1!$C$7*COS(2*PI()*$C1371/365)+MAR1!$D$7*SIN(2*PI()*$C1371/365)</f>
        <v/>
      </c>
      <c r="N1371" s="7">
        <f>F1371-K1371</f>
        <v/>
      </c>
      <c r="O1371" s="7">
        <f>G1371-L1371</f>
        <v/>
      </c>
      <c r="P1371" s="7">
        <f>H1371-M1371</f>
        <v/>
      </c>
      <c r="Q1371" s="7">
        <f>IF($I1371=1,(N1371-MAR1!$B$11)/MAR1!$D$11,(N1371-MAR1!$C$11)/MAR1!$E$11)</f>
        <v/>
      </c>
      <c r="R1371" s="7">
        <f>IF($I1371=1,(O1371-MAR1!$B$12)/MAR1!$D$12,(O1371-MAR1!$C$12)/MAR1!$E$12)</f>
        <v/>
      </c>
      <c r="S1371" s="7">
        <f>IF($I1371=1,(P1371-MAR1!$B$13)/MAR1!$D$13,(P1371-MAR1!$C$13)/MAR1!$E$13)</f>
        <v/>
      </c>
      <c r="U1371" s="5" t="n">
        <v>1370</v>
      </c>
      <c r="V1371" s="5" t="n">
        <v>0.752233</v>
      </c>
      <c r="W1371" s="5" t="n">
        <v>0.300743</v>
      </c>
      <c r="X1371" s="5" t="n">
        <v>0.108672</v>
      </c>
      <c r="Y1371" s="5" t="n">
        <v>0.41021</v>
      </c>
      <c r="Z1371" s="5" t="n">
        <v>0.330094</v>
      </c>
    </row>
    <row r="1372">
      <c r="A1372" s="5" t="n">
        <v>1371</v>
      </c>
      <c r="B1372" s="5" t="n">
        <v>4</v>
      </c>
      <c r="C1372" s="5" t="n">
        <v>276</v>
      </c>
      <c r="D1372" s="5" t="n">
        <v>10</v>
      </c>
      <c r="E1372" s="5" t="n">
        <v>0</v>
      </c>
      <c r="F1372" s="5" t="n">
        <v>26.8</v>
      </c>
      <c r="G1372" s="5" t="n">
        <v>19.9</v>
      </c>
      <c r="H1372" s="5" t="n">
        <v>11.19</v>
      </c>
      <c r="I1372" s="6">
        <f>IF(E1372&gt;=Markov!$B$3,1,0)</f>
        <v/>
      </c>
      <c r="J1372" s="6">
        <f>I1371</f>
        <v/>
      </c>
      <c r="K1372" s="7">
        <f>MAR1!$B$5+MAR1!$C$5*COS(2*PI()*$C1372/365)+MAR1!$D$5*SIN(2*PI()*$C1372/365)</f>
        <v/>
      </c>
      <c r="L1372" s="7">
        <f>MAR1!$B$6+MAR1!$C$6*COS(2*PI()*$C1372/365)+MAR1!$D$6*SIN(2*PI()*$C1372/365)</f>
        <v/>
      </c>
      <c r="M1372" s="7">
        <f>MAR1!$B$7+MAR1!$C$7*COS(2*PI()*$C1372/365)+MAR1!$D$7*SIN(2*PI()*$C1372/365)</f>
        <v/>
      </c>
      <c r="N1372" s="7">
        <f>F1372-K1372</f>
        <v/>
      </c>
      <c r="O1372" s="7">
        <f>G1372-L1372</f>
        <v/>
      </c>
      <c r="P1372" s="7">
        <f>H1372-M1372</f>
        <v/>
      </c>
      <c r="Q1372" s="7">
        <f>IF($I1372=1,(N1372-MAR1!$B$11)/MAR1!$D$11,(N1372-MAR1!$C$11)/MAR1!$E$11)</f>
        <v/>
      </c>
      <c r="R1372" s="7">
        <f>IF($I1372=1,(O1372-MAR1!$B$12)/MAR1!$D$12,(O1372-MAR1!$C$12)/MAR1!$E$12)</f>
        <v/>
      </c>
      <c r="S1372" s="7">
        <f>IF($I1372=1,(P1372-MAR1!$B$13)/MAR1!$D$13,(P1372-MAR1!$C$13)/MAR1!$E$13)</f>
        <v/>
      </c>
      <c r="U1372" s="5" t="n">
        <v>1371</v>
      </c>
      <c r="V1372" s="5" t="n">
        <v>0.278887</v>
      </c>
      <c r="W1372" s="5" t="n">
        <v>0.903272</v>
      </c>
      <c r="X1372" s="5" t="n">
        <v>0.005235</v>
      </c>
      <c r="Y1372" s="5" t="n">
        <v>0.949971</v>
      </c>
      <c r="Z1372" s="5" t="n">
        <v>0.119677</v>
      </c>
    </row>
    <row r="1373">
      <c r="A1373" s="5" t="n">
        <v>1372</v>
      </c>
      <c r="B1373" s="5" t="n">
        <v>4</v>
      </c>
      <c r="C1373" s="5" t="n">
        <v>277</v>
      </c>
      <c r="D1373" s="5" t="n">
        <v>10</v>
      </c>
      <c r="E1373" s="5" t="n">
        <v>0</v>
      </c>
      <c r="F1373" s="5" t="n">
        <v>29.5</v>
      </c>
      <c r="G1373" s="5" t="n">
        <v>18.7</v>
      </c>
      <c r="H1373" s="5" t="n">
        <v>13.88</v>
      </c>
      <c r="I1373" s="6">
        <f>IF(E1373&gt;=Markov!$B$3,1,0)</f>
        <v/>
      </c>
      <c r="J1373" s="6">
        <f>I1372</f>
        <v/>
      </c>
      <c r="K1373" s="7">
        <f>MAR1!$B$5+MAR1!$C$5*COS(2*PI()*$C1373/365)+MAR1!$D$5*SIN(2*PI()*$C1373/365)</f>
        <v/>
      </c>
      <c r="L1373" s="7">
        <f>MAR1!$B$6+MAR1!$C$6*COS(2*PI()*$C1373/365)+MAR1!$D$6*SIN(2*PI()*$C1373/365)</f>
        <v/>
      </c>
      <c r="M1373" s="7">
        <f>MAR1!$B$7+MAR1!$C$7*COS(2*PI()*$C1373/365)+MAR1!$D$7*SIN(2*PI()*$C1373/365)</f>
        <v/>
      </c>
      <c r="N1373" s="7">
        <f>F1373-K1373</f>
        <v/>
      </c>
      <c r="O1373" s="7">
        <f>G1373-L1373</f>
        <v/>
      </c>
      <c r="P1373" s="7">
        <f>H1373-M1373</f>
        <v/>
      </c>
      <c r="Q1373" s="7">
        <f>IF($I1373=1,(N1373-MAR1!$B$11)/MAR1!$D$11,(N1373-MAR1!$C$11)/MAR1!$E$11)</f>
        <v/>
      </c>
      <c r="R1373" s="7">
        <f>IF($I1373=1,(O1373-MAR1!$B$12)/MAR1!$D$12,(O1373-MAR1!$C$12)/MAR1!$E$12)</f>
        <v/>
      </c>
      <c r="S1373" s="7">
        <f>IF($I1373=1,(P1373-MAR1!$B$13)/MAR1!$D$13,(P1373-MAR1!$C$13)/MAR1!$E$13)</f>
        <v/>
      </c>
      <c r="U1373" s="5" t="n">
        <v>1372</v>
      </c>
      <c r="V1373" s="5" t="n">
        <v>0.119738</v>
      </c>
      <c r="W1373" s="5" t="n">
        <v>0.975671</v>
      </c>
      <c r="X1373" s="5" t="n">
        <v>0.399386</v>
      </c>
      <c r="Y1373" s="5" t="n">
        <v>0.843473</v>
      </c>
      <c r="Z1373" s="5" t="n">
        <v>0.288239</v>
      </c>
    </row>
    <row r="1374">
      <c r="A1374" s="5" t="n">
        <v>1373</v>
      </c>
      <c r="B1374" s="5" t="n">
        <v>4</v>
      </c>
      <c r="C1374" s="5" t="n">
        <v>278</v>
      </c>
      <c r="D1374" s="5" t="n">
        <v>10</v>
      </c>
      <c r="E1374" s="5" t="n">
        <v>0</v>
      </c>
      <c r="F1374" s="5" t="n">
        <v>29.8</v>
      </c>
      <c r="G1374" s="5" t="n">
        <v>18.9</v>
      </c>
      <c r="H1374" s="5" t="n">
        <v>19.16</v>
      </c>
      <c r="I1374" s="6">
        <f>IF(E1374&gt;=Markov!$B$3,1,0)</f>
        <v/>
      </c>
      <c r="J1374" s="6">
        <f>I1373</f>
        <v/>
      </c>
      <c r="K1374" s="7">
        <f>MAR1!$B$5+MAR1!$C$5*COS(2*PI()*$C1374/365)+MAR1!$D$5*SIN(2*PI()*$C1374/365)</f>
        <v/>
      </c>
      <c r="L1374" s="7">
        <f>MAR1!$B$6+MAR1!$C$6*COS(2*PI()*$C1374/365)+MAR1!$D$6*SIN(2*PI()*$C1374/365)</f>
        <v/>
      </c>
      <c r="M1374" s="7">
        <f>MAR1!$B$7+MAR1!$C$7*COS(2*PI()*$C1374/365)+MAR1!$D$7*SIN(2*PI()*$C1374/365)</f>
        <v/>
      </c>
      <c r="N1374" s="7">
        <f>F1374-K1374</f>
        <v/>
      </c>
      <c r="O1374" s="7">
        <f>G1374-L1374</f>
        <v/>
      </c>
      <c r="P1374" s="7">
        <f>H1374-M1374</f>
        <v/>
      </c>
      <c r="Q1374" s="7">
        <f>IF($I1374=1,(N1374-MAR1!$B$11)/MAR1!$D$11,(N1374-MAR1!$C$11)/MAR1!$E$11)</f>
        <v/>
      </c>
      <c r="R1374" s="7">
        <f>IF($I1374=1,(O1374-MAR1!$B$12)/MAR1!$D$12,(O1374-MAR1!$C$12)/MAR1!$E$12)</f>
        <v/>
      </c>
      <c r="S1374" s="7">
        <f>IF($I1374=1,(P1374-MAR1!$B$13)/MAR1!$D$13,(P1374-MAR1!$C$13)/MAR1!$E$13)</f>
        <v/>
      </c>
      <c r="U1374" s="5" t="n">
        <v>1373</v>
      </c>
      <c r="V1374" s="5" t="n">
        <v>0.243095</v>
      </c>
      <c r="W1374" s="5" t="n">
        <v>0.19004</v>
      </c>
      <c r="X1374" s="5" t="n">
        <v>0.405783</v>
      </c>
      <c r="Y1374" s="5" t="n">
        <v>0.841409</v>
      </c>
      <c r="Z1374" s="5" t="n">
        <v>0.688121</v>
      </c>
    </row>
    <row r="1375">
      <c r="A1375" s="5" t="n">
        <v>1374</v>
      </c>
      <c r="B1375" s="5" t="n">
        <v>4</v>
      </c>
      <c r="C1375" s="5" t="n">
        <v>279</v>
      </c>
      <c r="D1375" s="5" t="n">
        <v>10</v>
      </c>
      <c r="E1375" s="5" t="n">
        <v>0</v>
      </c>
      <c r="F1375" s="5" t="n">
        <v>31.7</v>
      </c>
      <c r="G1375" s="5" t="n">
        <v>22.7</v>
      </c>
      <c r="H1375" s="5" t="n">
        <v>14.85</v>
      </c>
      <c r="I1375" s="6">
        <f>IF(E1375&gt;=Markov!$B$3,1,0)</f>
        <v/>
      </c>
      <c r="J1375" s="6">
        <f>I1374</f>
        <v/>
      </c>
      <c r="K1375" s="7">
        <f>MAR1!$B$5+MAR1!$C$5*COS(2*PI()*$C1375/365)+MAR1!$D$5*SIN(2*PI()*$C1375/365)</f>
        <v/>
      </c>
      <c r="L1375" s="7">
        <f>MAR1!$B$6+MAR1!$C$6*COS(2*PI()*$C1375/365)+MAR1!$D$6*SIN(2*PI()*$C1375/365)</f>
        <v/>
      </c>
      <c r="M1375" s="7">
        <f>MAR1!$B$7+MAR1!$C$7*COS(2*PI()*$C1375/365)+MAR1!$D$7*SIN(2*PI()*$C1375/365)</f>
        <v/>
      </c>
      <c r="N1375" s="7">
        <f>F1375-K1375</f>
        <v/>
      </c>
      <c r="O1375" s="7">
        <f>G1375-L1375</f>
        <v/>
      </c>
      <c r="P1375" s="7">
        <f>H1375-M1375</f>
        <v/>
      </c>
      <c r="Q1375" s="7">
        <f>IF($I1375=1,(N1375-MAR1!$B$11)/MAR1!$D$11,(N1375-MAR1!$C$11)/MAR1!$E$11)</f>
        <v/>
      </c>
      <c r="R1375" s="7">
        <f>IF($I1375=1,(O1375-MAR1!$B$12)/MAR1!$D$12,(O1375-MAR1!$C$12)/MAR1!$E$12)</f>
        <v/>
      </c>
      <c r="S1375" s="7">
        <f>IF($I1375=1,(P1375-MAR1!$B$13)/MAR1!$D$13,(P1375-MAR1!$C$13)/MAR1!$E$13)</f>
        <v/>
      </c>
      <c r="U1375" s="5" t="n">
        <v>1374</v>
      </c>
      <c r="V1375" s="5" t="n">
        <v>0.818655</v>
      </c>
      <c r="W1375" s="5" t="n">
        <v>0.214671</v>
      </c>
      <c r="X1375" s="5" t="n">
        <v>0.120083</v>
      </c>
      <c r="Y1375" s="5" t="n">
        <v>0.555022</v>
      </c>
      <c r="Z1375" s="5" t="n">
        <v>0.367442</v>
      </c>
    </row>
    <row r="1376">
      <c r="A1376" s="5" t="n">
        <v>1375</v>
      </c>
      <c r="B1376" s="5" t="n">
        <v>4</v>
      </c>
      <c r="C1376" s="5" t="n">
        <v>280</v>
      </c>
      <c r="D1376" s="5" t="n">
        <v>10</v>
      </c>
      <c r="E1376" s="5" t="n">
        <v>0</v>
      </c>
      <c r="F1376" s="5" t="n">
        <v>28.3</v>
      </c>
      <c r="G1376" s="5" t="n">
        <v>20.1</v>
      </c>
      <c r="H1376" s="5" t="n">
        <v>19.16</v>
      </c>
      <c r="I1376" s="6">
        <f>IF(E1376&gt;=Markov!$B$3,1,0)</f>
        <v/>
      </c>
      <c r="J1376" s="6">
        <f>I1375</f>
        <v/>
      </c>
      <c r="K1376" s="7">
        <f>MAR1!$B$5+MAR1!$C$5*COS(2*PI()*$C1376/365)+MAR1!$D$5*SIN(2*PI()*$C1376/365)</f>
        <v/>
      </c>
      <c r="L1376" s="7">
        <f>MAR1!$B$6+MAR1!$C$6*COS(2*PI()*$C1376/365)+MAR1!$D$6*SIN(2*PI()*$C1376/365)</f>
        <v/>
      </c>
      <c r="M1376" s="7">
        <f>MAR1!$B$7+MAR1!$C$7*COS(2*PI()*$C1376/365)+MAR1!$D$7*SIN(2*PI()*$C1376/365)</f>
        <v/>
      </c>
      <c r="N1376" s="7">
        <f>F1376-K1376</f>
        <v/>
      </c>
      <c r="O1376" s="7">
        <f>G1376-L1376</f>
        <v/>
      </c>
      <c r="P1376" s="7">
        <f>H1376-M1376</f>
        <v/>
      </c>
      <c r="Q1376" s="7">
        <f>IF($I1376=1,(N1376-MAR1!$B$11)/MAR1!$D$11,(N1376-MAR1!$C$11)/MAR1!$E$11)</f>
        <v/>
      </c>
      <c r="R1376" s="7">
        <f>IF($I1376=1,(O1376-MAR1!$B$12)/MAR1!$D$12,(O1376-MAR1!$C$12)/MAR1!$E$12)</f>
        <v/>
      </c>
      <c r="S1376" s="7">
        <f>IF($I1376=1,(P1376-MAR1!$B$13)/MAR1!$D$13,(P1376-MAR1!$C$13)/MAR1!$E$13)</f>
        <v/>
      </c>
      <c r="U1376" s="5" t="n">
        <v>1375</v>
      </c>
      <c r="V1376" s="5" t="n">
        <v>0.5895319999999999</v>
      </c>
      <c r="W1376" s="5" t="n">
        <v>0.663562</v>
      </c>
      <c r="X1376" s="5" t="n">
        <v>0.553029</v>
      </c>
      <c r="Y1376" s="5" t="n">
        <v>0.118448</v>
      </c>
      <c r="Z1376" s="5" t="n">
        <v>0.682759</v>
      </c>
    </row>
    <row r="1377">
      <c r="A1377" s="5" t="n">
        <v>1376</v>
      </c>
      <c r="B1377" s="5" t="n">
        <v>4</v>
      </c>
      <c r="C1377" s="5" t="n">
        <v>281</v>
      </c>
      <c r="D1377" s="5" t="n">
        <v>10</v>
      </c>
      <c r="E1377" s="5" t="n">
        <v>0</v>
      </c>
      <c r="F1377" s="5" t="n">
        <v>27.6</v>
      </c>
      <c r="G1377" s="5" t="n">
        <v>20.5</v>
      </c>
      <c r="H1377" s="5" t="n">
        <v>5.87</v>
      </c>
      <c r="I1377" s="6">
        <f>IF(E1377&gt;=Markov!$B$3,1,0)</f>
        <v/>
      </c>
      <c r="J1377" s="6">
        <f>I1376</f>
        <v/>
      </c>
      <c r="K1377" s="7">
        <f>MAR1!$B$5+MAR1!$C$5*COS(2*PI()*$C1377/365)+MAR1!$D$5*SIN(2*PI()*$C1377/365)</f>
        <v/>
      </c>
      <c r="L1377" s="7">
        <f>MAR1!$B$6+MAR1!$C$6*COS(2*PI()*$C1377/365)+MAR1!$D$6*SIN(2*PI()*$C1377/365)</f>
        <v/>
      </c>
      <c r="M1377" s="7">
        <f>MAR1!$B$7+MAR1!$C$7*COS(2*PI()*$C1377/365)+MAR1!$D$7*SIN(2*PI()*$C1377/365)</f>
        <v/>
      </c>
      <c r="N1377" s="7">
        <f>F1377-K1377</f>
        <v/>
      </c>
      <c r="O1377" s="7">
        <f>G1377-L1377</f>
        <v/>
      </c>
      <c r="P1377" s="7">
        <f>H1377-M1377</f>
        <v/>
      </c>
      <c r="Q1377" s="7">
        <f>IF($I1377=1,(N1377-MAR1!$B$11)/MAR1!$D$11,(N1377-MAR1!$C$11)/MAR1!$E$11)</f>
        <v/>
      </c>
      <c r="R1377" s="7">
        <f>IF($I1377=1,(O1377-MAR1!$B$12)/MAR1!$D$12,(O1377-MAR1!$C$12)/MAR1!$E$12)</f>
        <v/>
      </c>
      <c r="S1377" s="7">
        <f>IF($I1377=1,(P1377-MAR1!$B$13)/MAR1!$D$13,(P1377-MAR1!$C$13)/MAR1!$E$13)</f>
        <v/>
      </c>
      <c r="U1377" s="5" t="n">
        <v>1376</v>
      </c>
      <c r="V1377" s="5" t="n">
        <v>0.582122</v>
      </c>
      <c r="W1377" s="5" t="n">
        <v>0.500826</v>
      </c>
      <c r="X1377" s="5" t="n">
        <v>0.160098</v>
      </c>
      <c r="Y1377" s="5" t="n">
        <v>0.80406</v>
      </c>
      <c r="Z1377" s="5" t="n">
        <v>0.6539509999999999</v>
      </c>
    </row>
    <row r="1378">
      <c r="A1378" s="5" t="n">
        <v>1377</v>
      </c>
      <c r="B1378" s="5" t="n">
        <v>4</v>
      </c>
      <c r="C1378" s="5" t="n">
        <v>282</v>
      </c>
      <c r="D1378" s="5" t="n">
        <v>10</v>
      </c>
      <c r="E1378" s="5" t="n">
        <v>0</v>
      </c>
      <c r="F1378" s="5" t="n">
        <v>29.5</v>
      </c>
      <c r="G1378" s="5" t="n">
        <v>19.1</v>
      </c>
      <c r="H1378" s="5" t="n">
        <v>13.12</v>
      </c>
      <c r="I1378" s="6">
        <f>IF(E1378&gt;=Markov!$B$3,1,0)</f>
        <v/>
      </c>
      <c r="J1378" s="6">
        <f>I1377</f>
        <v/>
      </c>
      <c r="K1378" s="7">
        <f>MAR1!$B$5+MAR1!$C$5*COS(2*PI()*$C1378/365)+MAR1!$D$5*SIN(2*PI()*$C1378/365)</f>
        <v/>
      </c>
      <c r="L1378" s="7">
        <f>MAR1!$B$6+MAR1!$C$6*COS(2*PI()*$C1378/365)+MAR1!$D$6*SIN(2*PI()*$C1378/365)</f>
        <v/>
      </c>
      <c r="M1378" s="7">
        <f>MAR1!$B$7+MAR1!$C$7*COS(2*PI()*$C1378/365)+MAR1!$D$7*SIN(2*PI()*$C1378/365)</f>
        <v/>
      </c>
      <c r="N1378" s="7">
        <f>F1378-K1378</f>
        <v/>
      </c>
      <c r="O1378" s="7">
        <f>G1378-L1378</f>
        <v/>
      </c>
      <c r="P1378" s="7">
        <f>H1378-M1378</f>
        <v/>
      </c>
      <c r="Q1378" s="7">
        <f>IF($I1378=1,(N1378-MAR1!$B$11)/MAR1!$D$11,(N1378-MAR1!$C$11)/MAR1!$E$11)</f>
        <v/>
      </c>
      <c r="R1378" s="7">
        <f>IF($I1378=1,(O1378-MAR1!$B$12)/MAR1!$D$12,(O1378-MAR1!$C$12)/MAR1!$E$12)</f>
        <v/>
      </c>
      <c r="S1378" s="7">
        <f>IF($I1378=1,(P1378-MAR1!$B$13)/MAR1!$D$13,(P1378-MAR1!$C$13)/MAR1!$E$13)</f>
        <v/>
      </c>
      <c r="U1378" s="5" t="n">
        <v>1377</v>
      </c>
      <c r="V1378" s="5" t="n">
        <v>0.037215</v>
      </c>
      <c r="W1378" s="5" t="n">
        <v>0.300719</v>
      </c>
      <c r="X1378" s="5" t="n">
        <v>0.031781</v>
      </c>
      <c r="Y1378" s="5" t="n">
        <v>0.572242</v>
      </c>
      <c r="Z1378" s="5" t="n">
        <v>0.805798</v>
      </c>
    </row>
    <row r="1379">
      <c r="A1379" s="5" t="n">
        <v>1378</v>
      </c>
      <c r="B1379" s="5" t="n">
        <v>4</v>
      </c>
      <c r="C1379" s="5" t="n">
        <v>283</v>
      </c>
      <c r="D1379" s="5" t="n">
        <v>10</v>
      </c>
      <c r="E1379" s="5" t="n">
        <v>0</v>
      </c>
      <c r="F1379" s="5" t="n">
        <v>27.8</v>
      </c>
      <c r="G1379" s="5" t="n">
        <v>18.5</v>
      </c>
      <c r="H1379" s="5" t="n">
        <v>11.11</v>
      </c>
      <c r="I1379" s="6">
        <f>IF(E1379&gt;=Markov!$B$3,1,0)</f>
        <v/>
      </c>
      <c r="J1379" s="6">
        <f>I1378</f>
        <v/>
      </c>
      <c r="K1379" s="7">
        <f>MAR1!$B$5+MAR1!$C$5*COS(2*PI()*$C1379/365)+MAR1!$D$5*SIN(2*PI()*$C1379/365)</f>
        <v/>
      </c>
      <c r="L1379" s="7">
        <f>MAR1!$B$6+MAR1!$C$6*COS(2*PI()*$C1379/365)+MAR1!$D$6*SIN(2*PI()*$C1379/365)</f>
        <v/>
      </c>
      <c r="M1379" s="7">
        <f>MAR1!$B$7+MAR1!$C$7*COS(2*PI()*$C1379/365)+MAR1!$D$7*SIN(2*PI()*$C1379/365)</f>
        <v/>
      </c>
      <c r="N1379" s="7">
        <f>F1379-K1379</f>
        <v/>
      </c>
      <c r="O1379" s="7">
        <f>G1379-L1379</f>
        <v/>
      </c>
      <c r="P1379" s="7">
        <f>H1379-M1379</f>
        <v/>
      </c>
      <c r="Q1379" s="7">
        <f>IF($I1379=1,(N1379-MAR1!$B$11)/MAR1!$D$11,(N1379-MAR1!$C$11)/MAR1!$E$11)</f>
        <v/>
      </c>
      <c r="R1379" s="7">
        <f>IF($I1379=1,(O1379-MAR1!$B$12)/MAR1!$D$12,(O1379-MAR1!$C$12)/MAR1!$E$12)</f>
        <v/>
      </c>
      <c r="S1379" s="7">
        <f>IF($I1379=1,(P1379-MAR1!$B$13)/MAR1!$D$13,(P1379-MAR1!$C$13)/MAR1!$E$13)</f>
        <v/>
      </c>
      <c r="U1379" s="5" t="n">
        <v>1378</v>
      </c>
      <c r="V1379" s="5" t="n">
        <v>0.828099</v>
      </c>
      <c r="W1379" s="5" t="n">
        <v>0.6138130000000001</v>
      </c>
      <c r="X1379" s="5" t="n">
        <v>0.084621</v>
      </c>
      <c r="Y1379" s="5" t="n">
        <v>0.419282</v>
      </c>
      <c r="Z1379" s="5" t="n">
        <v>0.535972</v>
      </c>
    </row>
    <row r="1380">
      <c r="A1380" s="5" t="n">
        <v>1379</v>
      </c>
      <c r="B1380" s="5" t="n">
        <v>4</v>
      </c>
      <c r="C1380" s="5" t="n">
        <v>284</v>
      </c>
      <c r="D1380" s="5" t="n">
        <v>10</v>
      </c>
      <c r="E1380" s="5" t="n">
        <v>0</v>
      </c>
      <c r="F1380" s="5" t="n">
        <v>31.7</v>
      </c>
      <c r="G1380" s="5" t="n">
        <v>18.3</v>
      </c>
      <c r="H1380" s="5" t="n">
        <v>16.75</v>
      </c>
      <c r="I1380" s="6">
        <f>IF(E1380&gt;=Markov!$B$3,1,0)</f>
        <v/>
      </c>
      <c r="J1380" s="6">
        <f>I1379</f>
        <v/>
      </c>
      <c r="K1380" s="7">
        <f>MAR1!$B$5+MAR1!$C$5*COS(2*PI()*$C1380/365)+MAR1!$D$5*SIN(2*PI()*$C1380/365)</f>
        <v/>
      </c>
      <c r="L1380" s="7">
        <f>MAR1!$B$6+MAR1!$C$6*COS(2*PI()*$C1380/365)+MAR1!$D$6*SIN(2*PI()*$C1380/365)</f>
        <v/>
      </c>
      <c r="M1380" s="7">
        <f>MAR1!$B$7+MAR1!$C$7*COS(2*PI()*$C1380/365)+MAR1!$D$7*SIN(2*PI()*$C1380/365)</f>
        <v/>
      </c>
      <c r="N1380" s="7">
        <f>F1380-K1380</f>
        <v/>
      </c>
      <c r="O1380" s="7">
        <f>G1380-L1380</f>
        <v/>
      </c>
      <c r="P1380" s="7">
        <f>H1380-M1380</f>
        <v/>
      </c>
      <c r="Q1380" s="7">
        <f>IF($I1380=1,(N1380-MAR1!$B$11)/MAR1!$D$11,(N1380-MAR1!$C$11)/MAR1!$E$11)</f>
        <v/>
      </c>
      <c r="R1380" s="7">
        <f>IF($I1380=1,(O1380-MAR1!$B$12)/MAR1!$D$12,(O1380-MAR1!$C$12)/MAR1!$E$12)</f>
        <v/>
      </c>
      <c r="S1380" s="7">
        <f>IF($I1380=1,(P1380-MAR1!$B$13)/MAR1!$D$13,(P1380-MAR1!$C$13)/MAR1!$E$13)</f>
        <v/>
      </c>
      <c r="U1380" s="5" t="n">
        <v>1379</v>
      </c>
      <c r="V1380" s="5" t="n">
        <v>0.918369</v>
      </c>
      <c r="W1380" s="5" t="n">
        <v>0.7819430000000001</v>
      </c>
      <c r="X1380" s="5" t="n">
        <v>0.235157</v>
      </c>
      <c r="Y1380" s="5" t="n">
        <v>0.808387</v>
      </c>
      <c r="Z1380" s="5" t="n">
        <v>0.226275</v>
      </c>
    </row>
    <row r="1381">
      <c r="A1381" s="5" t="n">
        <v>1380</v>
      </c>
      <c r="B1381" s="5" t="n">
        <v>4</v>
      </c>
      <c r="C1381" s="5" t="n">
        <v>285</v>
      </c>
      <c r="D1381" s="5" t="n">
        <v>10</v>
      </c>
      <c r="E1381" s="5" t="n">
        <v>0</v>
      </c>
      <c r="F1381" s="5" t="n">
        <v>32.5</v>
      </c>
      <c r="G1381" s="5" t="n">
        <v>18.8</v>
      </c>
      <c r="H1381" s="5" t="n">
        <v>14.06</v>
      </c>
      <c r="I1381" s="6">
        <f>IF(E1381&gt;=Markov!$B$3,1,0)</f>
        <v/>
      </c>
      <c r="J1381" s="6">
        <f>I1380</f>
        <v/>
      </c>
      <c r="K1381" s="7">
        <f>MAR1!$B$5+MAR1!$C$5*COS(2*PI()*$C1381/365)+MAR1!$D$5*SIN(2*PI()*$C1381/365)</f>
        <v/>
      </c>
      <c r="L1381" s="7">
        <f>MAR1!$B$6+MAR1!$C$6*COS(2*PI()*$C1381/365)+MAR1!$D$6*SIN(2*PI()*$C1381/365)</f>
        <v/>
      </c>
      <c r="M1381" s="7">
        <f>MAR1!$B$7+MAR1!$C$7*COS(2*PI()*$C1381/365)+MAR1!$D$7*SIN(2*PI()*$C1381/365)</f>
        <v/>
      </c>
      <c r="N1381" s="7">
        <f>F1381-K1381</f>
        <v/>
      </c>
      <c r="O1381" s="7">
        <f>G1381-L1381</f>
        <v/>
      </c>
      <c r="P1381" s="7">
        <f>H1381-M1381</f>
        <v/>
      </c>
      <c r="Q1381" s="7">
        <f>IF($I1381=1,(N1381-MAR1!$B$11)/MAR1!$D$11,(N1381-MAR1!$C$11)/MAR1!$E$11)</f>
        <v/>
      </c>
      <c r="R1381" s="7">
        <f>IF($I1381=1,(O1381-MAR1!$B$12)/MAR1!$D$12,(O1381-MAR1!$C$12)/MAR1!$E$12)</f>
        <v/>
      </c>
      <c r="S1381" s="7">
        <f>IF($I1381=1,(P1381-MAR1!$B$13)/MAR1!$D$13,(P1381-MAR1!$C$13)/MAR1!$E$13)</f>
        <v/>
      </c>
      <c r="U1381" s="5" t="n">
        <v>1380</v>
      </c>
      <c r="V1381" s="5" t="n">
        <v>0.233153</v>
      </c>
      <c r="W1381" s="5" t="n">
        <v>0.788099</v>
      </c>
      <c r="X1381" s="5" t="n">
        <v>0.353618</v>
      </c>
      <c r="Y1381" s="5" t="n">
        <v>0.118942</v>
      </c>
      <c r="Z1381" s="5" t="n">
        <v>0.42308</v>
      </c>
    </row>
    <row r="1382">
      <c r="A1382" s="5" t="n">
        <v>1381</v>
      </c>
      <c r="B1382" s="5" t="n">
        <v>4</v>
      </c>
      <c r="C1382" s="5" t="n">
        <v>286</v>
      </c>
      <c r="D1382" s="5" t="n">
        <v>10</v>
      </c>
      <c r="E1382" s="5" t="n">
        <v>17.8</v>
      </c>
      <c r="F1382" s="5" t="n">
        <v>27</v>
      </c>
      <c r="G1382" s="5" t="n">
        <v>17.8</v>
      </c>
      <c r="H1382" s="5" t="n">
        <v>9.970000000000001</v>
      </c>
      <c r="I1382" s="6">
        <f>IF(E1382&gt;=Markov!$B$3,1,0)</f>
        <v/>
      </c>
      <c r="J1382" s="6">
        <f>I1381</f>
        <v/>
      </c>
      <c r="K1382" s="7">
        <f>MAR1!$B$5+MAR1!$C$5*COS(2*PI()*$C1382/365)+MAR1!$D$5*SIN(2*PI()*$C1382/365)</f>
        <v/>
      </c>
      <c r="L1382" s="7">
        <f>MAR1!$B$6+MAR1!$C$6*COS(2*PI()*$C1382/365)+MAR1!$D$6*SIN(2*PI()*$C1382/365)</f>
        <v/>
      </c>
      <c r="M1382" s="7">
        <f>MAR1!$B$7+MAR1!$C$7*COS(2*PI()*$C1382/365)+MAR1!$D$7*SIN(2*PI()*$C1382/365)</f>
        <v/>
      </c>
      <c r="N1382" s="7">
        <f>F1382-K1382</f>
        <v/>
      </c>
      <c r="O1382" s="7">
        <f>G1382-L1382</f>
        <v/>
      </c>
      <c r="P1382" s="7">
        <f>H1382-M1382</f>
        <v/>
      </c>
      <c r="Q1382" s="7">
        <f>IF($I1382=1,(N1382-MAR1!$B$11)/MAR1!$D$11,(N1382-MAR1!$C$11)/MAR1!$E$11)</f>
        <v/>
      </c>
      <c r="R1382" s="7">
        <f>IF($I1382=1,(O1382-MAR1!$B$12)/MAR1!$D$12,(O1382-MAR1!$C$12)/MAR1!$E$12)</f>
        <v/>
      </c>
      <c r="S1382" s="7">
        <f>IF($I1382=1,(P1382-MAR1!$B$13)/MAR1!$D$13,(P1382-MAR1!$C$13)/MAR1!$E$13)</f>
        <v/>
      </c>
      <c r="U1382" s="5" t="n">
        <v>1381</v>
      </c>
      <c r="V1382" s="5" t="n">
        <v>0.259245</v>
      </c>
      <c r="W1382" s="5" t="n">
        <v>0.8632609999999999</v>
      </c>
      <c r="X1382" s="5" t="n">
        <v>0.412323</v>
      </c>
      <c r="Y1382" s="5" t="n">
        <v>0.299535</v>
      </c>
      <c r="Z1382" s="5" t="n">
        <v>0.205404</v>
      </c>
    </row>
    <row r="1383">
      <c r="A1383" s="5" t="n">
        <v>1382</v>
      </c>
      <c r="B1383" s="5" t="n">
        <v>4</v>
      </c>
      <c r="C1383" s="5" t="n">
        <v>287</v>
      </c>
      <c r="D1383" s="5" t="n">
        <v>10</v>
      </c>
      <c r="E1383" s="5" t="n">
        <v>0</v>
      </c>
      <c r="F1383" s="5" t="n">
        <v>28.1</v>
      </c>
      <c r="G1383" s="5" t="n">
        <v>18.9</v>
      </c>
      <c r="H1383" s="5" t="n">
        <v>12.64</v>
      </c>
      <c r="I1383" s="6">
        <f>IF(E1383&gt;=Markov!$B$3,1,0)</f>
        <v/>
      </c>
      <c r="J1383" s="6">
        <f>I1382</f>
        <v/>
      </c>
      <c r="K1383" s="7">
        <f>MAR1!$B$5+MAR1!$C$5*COS(2*PI()*$C1383/365)+MAR1!$D$5*SIN(2*PI()*$C1383/365)</f>
        <v/>
      </c>
      <c r="L1383" s="7">
        <f>MAR1!$B$6+MAR1!$C$6*COS(2*PI()*$C1383/365)+MAR1!$D$6*SIN(2*PI()*$C1383/365)</f>
        <v/>
      </c>
      <c r="M1383" s="7">
        <f>MAR1!$B$7+MAR1!$C$7*COS(2*PI()*$C1383/365)+MAR1!$D$7*SIN(2*PI()*$C1383/365)</f>
        <v/>
      </c>
      <c r="N1383" s="7">
        <f>F1383-K1383</f>
        <v/>
      </c>
      <c r="O1383" s="7">
        <f>G1383-L1383</f>
        <v/>
      </c>
      <c r="P1383" s="7">
        <f>H1383-M1383</f>
        <v/>
      </c>
      <c r="Q1383" s="7">
        <f>IF($I1383=1,(N1383-MAR1!$B$11)/MAR1!$D$11,(N1383-MAR1!$C$11)/MAR1!$E$11)</f>
        <v/>
      </c>
      <c r="R1383" s="7">
        <f>IF($I1383=1,(O1383-MAR1!$B$12)/MAR1!$D$12,(O1383-MAR1!$C$12)/MAR1!$E$12)</f>
        <v/>
      </c>
      <c r="S1383" s="7">
        <f>IF($I1383=1,(P1383-MAR1!$B$13)/MAR1!$D$13,(P1383-MAR1!$C$13)/MAR1!$E$13)</f>
        <v/>
      </c>
      <c r="U1383" s="5" t="n">
        <v>1382</v>
      </c>
      <c r="V1383" s="5" t="n">
        <v>0.054766</v>
      </c>
      <c r="W1383" s="5" t="n">
        <v>0.584435</v>
      </c>
      <c r="X1383" s="5" t="n">
        <v>0.424631</v>
      </c>
      <c r="Y1383" s="5" t="n">
        <v>0.748776</v>
      </c>
      <c r="Z1383" s="5" t="n">
        <v>0.07799399999999999</v>
      </c>
    </row>
    <row r="1384">
      <c r="A1384" s="5" t="n">
        <v>1383</v>
      </c>
      <c r="B1384" s="5" t="n">
        <v>4</v>
      </c>
      <c r="C1384" s="5" t="n">
        <v>288</v>
      </c>
      <c r="D1384" s="5" t="n">
        <v>10</v>
      </c>
      <c r="E1384" s="5" t="n">
        <v>0</v>
      </c>
      <c r="F1384" s="5" t="n">
        <v>28.9</v>
      </c>
      <c r="G1384" s="5" t="n">
        <v>19.9</v>
      </c>
      <c r="H1384" s="5" t="n">
        <v>10.36</v>
      </c>
      <c r="I1384" s="6">
        <f>IF(E1384&gt;=Markov!$B$3,1,0)</f>
        <v/>
      </c>
      <c r="J1384" s="6">
        <f>I1383</f>
        <v/>
      </c>
      <c r="K1384" s="7">
        <f>MAR1!$B$5+MAR1!$C$5*COS(2*PI()*$C1384/365)+MAR1!$D$5*SIN(2*PI()*$C1384/365)</f>
        <v/>
      </c>
      <c r="L1384" s="7">
        <f>MAR1!$B$6+MAR1!$C$6*COS(2*PI()*$C1384/365)+MAR1!$D$6*SIN(2*PI()*$C1384/365)</f>
        <v/>
      </c>
      <c r="M1384" s="7">
        <f>MAR1!$B$7+MAR1!$C$7*COS(2*PI()*$C1384/365)+MAR1!$D$7*SIN(2*PI()*$C1384/365)</f>
        <v/>
      </c>
      <c r="N1384" s="7">
        <f>F1384-K1384</f>
        <v/>
      </c>
      <c r="O1384" s="7">
        <f>G1384-L1384</f>
        <v/>
      </c>
      <c r="P1384" s="7">
        <f>H1384-M1384</f>
        <v/>
      </c>
      <c r="Q1384" s="7">
        <f>IF($I1384=1,(N1384-MAR1!$B$11)/MAR1!$D$11,(N1384-MAR1!$C$11)/MAR1!$E$11)</f>
        <v/>
      </c>
      <c r="R1384" s="7">
        <f>IF($I1384=1,(O1384-MAR1!$B$12)/MAR1!$D$12,(O1384-MAR1!$C$12)/MAR1!$E$12)</f>
        <v/>
      </c>
      <c r="S1384" s="7">
        <f>IF($I1384=1,(P1384-MAR1!$B$13)/MAR1!$D$13,(P1384-MAR1!$C$13)/MAR1!$E$13)</f>
        <v/>
      </c>
      <c r="U1384" s="5" t="n">
        <v>1383</v>
      </c>
      <c r="V1384" s="5" t="n">
        <v>0.015316</v>
      </c>
      <c r="W1384" s="5" t="n">
        <v>0.120772</v>
      </c>
      <c r="X1384" s="5" t="n">
        <v>0.721519</v>
      </c>
      <c r="Y1384" s="5" t="n">
        <v>0.46306</v>
      </c>
      <c r="Z1384" s="5" t="n">
        <v>0.810938</v>
      </c>
    </row>
    <row r="1385">
      <c r="A1385" s="5" t="n">
        <v>1384</v>
      </c>
      <c r="B1385" s="5" t="n">
        <v>4</v>
      </c>
      <c r="C1385" s="5" t="n">
        <v>289</v>
      </c>
      <c r="D1385" s="5" t="n">
        <v>10</v>
      </c>
      <c r="E1385" s="5" t="n">
        <v>0</v>
      </c>
      <c r="F1385" s="5" t="n">
        <v>28.9</v>
      </c>
      <c r="G1385" s="5" t="n">
        <v>17.1</v>
      </c>
      <c r="H1385" s="5" t="n">
        <v>14.68</v>
      </c>
      <c r="I1385" s="6">
        <f>IF(E1385&gt;=Markov!$B$3,1,0)</f>
        <v/>
      </c>
      <c r="J1385" s="6">
        <f>I1384</f>
        <v/>
      </c>
      <c r="K1385" s="7">
        <f>MAR1!$B$5+MAR1!$C$5*COS(2*PI()*$C1385/365)+MAR1!$D$5*SIN(2*PI()*$C1385/365)</f>
        <v/>
      </c>
      <c r="L1385" s="7">
        <f>MAR1!$B$6+MAR1!$C$6*COS(2*PI()*$C1385/365)+MAR1!$D$6*SIN(2*PI()*$C1385/365)</f>
        <v/>
      </c>
      <c r="M1385" s="7">
        <f>MAR1!$B$7+MAR1!$C$7*COS(2*PI()*$C1385/365)+MAR1!$D$7*SIN(2*PI()*$C1385/365)</f>
        <v/>
      </c>
      <c r="N1385" s="7">
        <f>F1385-K1385</f>
        <v/>
      </c>
      <c r="O1385" s="7">
        <f>G1385-L1385</f>
        <v/>
      </c>
      <c r="P1385" s="7">
        <f>H1385-M1385</f>
        <v/>
      </c>
      <c r="Q1385" s="7">
        <f>IF($I1385=1,(N1385-MAR1!$B$11)/MAR1!$D$11,(N1385-MAR1!$C$11)/MAR1!$E$11)</f>
        <v/>
      </c>
      <c r="R1385" s="7">
        <f>IF($I1385=1,(O1385-MAR1!$B$12)/MAR1!$D$12,(O1385-MAR1!$C$12)/MAR1!$E$12)</f>
        <v/>
      </c>
      <c r="S1385" s="7">
        <f>IF($I1385=1,(P1385-MAR1!$B$13)/MAR1!$D$13,(P1385-MAR1!$C$13)/MAR1!$E$13)</f>
        <v/>
      </c>
      <c r="U1385" s="5" t="n">
        <v>1384</v>
      </c>
      <c r="V1385" s="5" t="n">
        <v>0.197737</v>
      </c>
      <c r="W1385" s="5" t="n">
        <v>0.947321</v>
      </c>
      <c r="X1385" s="5" t="n">
        <v>0.295969</v>
      </c>
      <c r="Y1385" s="5" t="n">
        <v>0.731523</v>
      </c>
      <c r="Z1385" s="5" t="n">
        <v>0.119609</v>
      </c>
    </row>
    <row r="1386">
      <c r="A1386" s="5" t="n">
        <v>1385</v>
      </c>
      <c r="B1386" s="5" t="n">
        <v>4</v>
      </c>
      <c r="C1386" s="5" t="n">
        <v>290</v>
      </c>
      <c r="D1386" s="5" t="n">
        <v>10</v>
      </c>
      <c r="E1386" s="5" t="n">
        <v>28.3</v>
      </c>
      <c r="F1386" s="5" t="n">
        <v>24.3</v>
      </c>
      <c r="G1386" s="5" t="n">
        <v>17.1</v>
      </c>
      <c r="H1386" s="5" t="n">
        <v>8.17</v>
      </c>
      <c r="I1386" s="6">
        <f>IF(E1386&gt;=Markov!$B$3,1,0)</f>
        <v/>
      </c>
      <c r="J1386" s="6">
        <f>I1385</f>
        <v/>
      </c>
      <c r="K1386" s="7">
        <f>MAR1!$B$5+MAR1!$C$5*COS(2*PI()*$C1386/365)+MAR1!$D$5*SIN(2*PI()*$C1386/365)</f>
        <v/>
      </c>
      <c r="L1386" s="7">
        <f>MAR1!$B$6+MAR1!$C$6*COS(2*PI()*$C1386/365)+MAR1!$D$6*SIN(2*PI()*$C1386/365)</f>
        <v/>
      </c>
      <c r="M1386" s="7">
        <f>MAR1!$B$7+MAR1!$C$7*COS(2*PI()*$C1386/365)+MAR1!$D$7*SIN(2*PI()*$C1386/365)</f>
        <v/>
      </c>
      <c r="N1386" s="7">
        <f>F1386-K1386</f>
        <v/>
      </c>
      <c r="O1386" s="7">
        <f>G1386-L1386</f>
        <v/>
      </c>
      <c r="P1386" s="7">
        <f>H1386-M1386</f>
        <v/>
      </c>
      <c r="Q1386" s="7">
        <f>IF($I1386=1,(N1386-MAR1!$B$11)/MAR1!$D$11,(N1386-MAR1!$C$11)/MAR1!$E$11)</f>
        <v/>
      </c>
      <c r="R1386" s="7">
        <f>IF($I1386=1,(O1386-MAR1!$B$12)/MAR1!$D$12,(O1386-MAR1!$C$12)/MAR1!$E$12)</f>
        <v/>
      </c>
      <c r="S1386" s="7">
        <f>IF($I1386=1,(P1386-MAR1!$B$13)/MAR1!$D$13,(P1386-MAR1!$C$13)/MAR1!$E$13)</f>
        <v/>
      </c>
      <c r="U1386" s="5" t="n">
        <v>1385</v>
      </c>
      <c r="V1386" s="5" t="n">
        <v>0.95903</v>
      </c>
      <c r="W1386" s="5" t="n">
        <v>0.208652</v>
      </c>
      <c r="X1386" s="5" t="n">
        <v>0.848368</v>
      </c>
      <c r="Y1386" s="5" t="n">
        <v>0.392119</v>
      </c>
      <c r="Z1386" s="5" t="n">
        <v>0.159783</v>
      </c>
    </row>
    <row r="1387">
      <c r="A1387" s="5" t="n">
        <v>1386</v>
      </c>
      <c r="B1387" s="5" t="n">
        <v>4</v>
      </c>
      <c r="C1387" s="5" t="n">
        <v>291</v>
      </c>
      <c r="D1387" s="5" t="n">
        <v>10</v>
      </c>
      <c r="E1387" s="5" t="n">
        <v>0</v>
      </c>
      <c r="F1387" s="5" t="n">
        <v>29.4</v>
      </c>
      <c r="G1387" s="5" t="n">
        <v>19</v>
      </c>
      <c r="H1387" s="5" t="n">
        <v>11.62</v>
      </c>
      <c r="I1387" s="6">
        <f>IF(E1387&gt;=Markov!$B$3,1,0)</f>
        <v/>
      </c>
      <c r="J1387" s="6">
        <f>I1386</f>
        <v/>
      </c>
      <c r="K1387" s="7">
        <f>MAR1!$B$5+MAR1!$C$5*COS(2*PI()*$C1387/365)+MAR1!$D$5*SIN(2*PI()*$C1387/365)</f>
        <v/>
      </c>
      <c r="L1387" s="7">
        <f>MAR1!$B$6+MAR1!$C$6*COS(2*PI()*$C1387/365)+MAR1!$D$6*SIN(2*PI()*$C1387/365)</f>
        <v/>
      </c>
      <c r="M1387" s="7">
        <f>MAR1!$B$7+MAR1!$C$7*COS(2*PI()*$C1387/365)+MAR1!$D$7*SIN(2*PI()*$C1387/365)</f>
        <v/>
      </c>
      <c r="N1387" s="7">
        <f>F1387-K1387</f>
        <v/>
      </c>
      <c r="O1387" s="7">
        <f>G1387-L1387</f>
        <v/>
      </c>
      <c r="P1387" s="7">
        <f>H1387-M1387</f>
        <v/>
      </c>
      <c r="Q1387" s="7">
        <f>IF($I1387=1,(N1387-MAR1!$B$11)/MAR1!$D$11,(N1387-MAR1!$C$11)/MAR1!$E$11)</f>
        <v/>
      </c>
      <c r="R1387" s="7">
        <f>IF($I1387=1,(O1387-MAR1!$B$12)/MAR1!$D$12,(O1387-MAR1!$C$12)/MAR1!$E$12)</f>
        <v/>
      </c>
      <c r="S1387" s="7">
        <f>IF($I1387=1,(P1387-MAR1!$B$13)/MAR1!$D$13,(P1387-MAR1!$C$13)/MAR1!$E$13)</f>
        <v/>
      </c>
      <c r="U1387" s="5" t="n">
        <v>1386</v>
      </c>
      <c r="V1387" s="5" t="n">
        <v>0.449197</v>
      </c>
      <c r="W1387" s="5" t="n">
        <v>0.838583</v>
      </c>
      <c r="X1387" s="5" t="n">
        <v>0.991148</v>
      </c>
      <c r="Y1387" s="5" t="n">
        <v>0.427618</v>
      </c>
      <c r="Z1387" s="5" t="n">
        <v>0.9045299999999999</v>
      </c>
    </row>
    <row r="1388">
      <c r="A1388" s="5" t="n">
        <v>1387</v>
      </c>
      <c r="B1388" s="5" t="n">
        <v>4</v>
      </c>
      <c r="C1388" s="5" t="n">
        <v>292</v>
      </c>
      <c r="D1388" s="5" t="n">
        <v>10</v>
      </c>
      <c r="E1388" s="5" t="n">
        <v>0</v>
      </c>
      <c r="F1388" s="5" t="n">
        <v>27</v>
      </c>
      <c r="G1388" s="5" t="n">
        <v>17.8</v>
      </c>
      <c r="H1388" s="5" t="n">
        <v>9.48</v>
      </c>
      <c r="I1388" s="6">
        <f>IF(E1388&gt;=Markov!$B$3,1,0)</f>
        <v/>
      </c>
      <c r="J1388" s="6">
        <f>I1387</f>
        <v/>
      </c>
      <c r="K1388" s="7">
        <f>MAR1!$B$5+MAR1!$C$5*COS(2*PI()*$C1388/365)+MAR1!$D$5*SIN(2*PI()*$C1388/365)</f>
        <v/>
      </c>
      <c r="L1388" s="7">
        <f>MAR1!$B$6+MAR1!$C$6*COS(2*PI()*$C1388/365)+MAR1!$D$6*SIN(2*PI()*$C1388/365)</f>
        <v/>
      </c>
      <c r="M1388" s="7">
        <f>MAR1!$B$7+MAR1!$C$7*COS(2*PI()*$C1388/365)+MAR1!$D$7*SIN(2*PI()*$C1388/365)</f>
        <v/>
      </c>
      <c r="N1388" s="7">
        <f>F1388-K1388</f>
        <v/>
      </c>
      <c r="O1388" s="7">
        <f>G1388-L1388</f>
        <v/>
      </c>
      <c r="P1388" s="7">
        <f>H1388-M1388</f>
        <v/>
      </c>
      <c r="Q1388" s="7">
        <f>IF($I1388=1,(N1388-MAR1!$B$11)/MAR1!$D$11,(N1388-MAR1!$C$11)/MAR1!$E$11)</f>
        <v/>
      </c>
      <c r="R1388" s="7">
        <f>IF($I1388=1,(O1388-MAR1!$B$12)/MAR1!$D$12,(O1388-MAR1!$C$12)/MAR1!$E$12)</f>
        <v/>
      </c>
      <c r="S1388" s="7">
        <f>IF($I1388=1,(P1388-MAR1!$B$13)/MAR1!$D$13,(P1388-MAR1!$C$13)/MAR1!$E$13)</f>
        <v/>
      </c>
      <c r="U1388" s="5" t="n">
        <v>1387</v>
      </c>
      <c r="V1388" s="5" t="n">
        <v>0.604164</v>
      </c>
      <c r="W1388" s="5" t="n">
        <v>0.207775</v>
      </c>
      <c r="X1388" s="5" t="n">
        <v>0.102438</v>
      </c>
      <c r="Y1388" s="5" t="n">
        <v>0.303017</v>
      </c>
      <c r="Z1388" s="5" t="n">
        <v>0.197794</v>
      </c>
    </row>
    <row r="1389">
      <c r="A1389" s="5" t="n">
        <v>1388</v>
      </c>
      <c r="B1389" s="5" t="n">
        <v>4</v>
      </c>
      <c r="C1389" s="5" t="n">
        <v>293</v>
      </c>
      <c r="D1389" s="5" t="n">
        <v>10</v>
      </c>
      <c r="E1389" s="5" t="n">
        <v>0</v>
      </c>
      <c r="F1389" s="5" t="n">
        <v>25.4</v>
      </c>
      <c r="G1389" s="5" t="n">
        <v>16.1</v>
      </c>
      <c r="H1389" s="5" t="n">
        <v>10.72</v>
      </c>
      <c r="I1389" s="6">
        <f>IF(E1389&gt;=Markov!$B$3,1,0)</f>
        <v/>
      </c>
      <c r="J1389" s="6">
        <f>I1388</f>
        <v/>
      </c>
      <c r="K1389" s="7">
        <f>MAR1!$B$5+MAR1!$C$5*COS(2*PI()*$C1389/365)+MAR1!$D$5*SIN(2*PI()*$C1389/365)</f>
        <v/>
      </c>
      <c r="L1389" s="7">
        <f>MAR1!$B$6+MAR1!$C$6*COS(2*PI()*$C1389/365)+MAR1!$D$6*SIN(2*PI()*$C1389/365)</f>
        <v/>
      </c>
      <c r="M1389" s="7">
        <f>MAR1!$B$7+MAR1!$C$7*COS(2*PI()*$C1389/365)+MAR1!$D$7*SIN(2*PI()*$C1389/365)</f>
        <v/>
      </c>
      <c r="N1389" s="7">
        <f>F1389-K1389</f>
        <v/>
      </c>
      <c r="O1389" s="7">
        <f>G1389-L1389</f>
        <v/>
      </c>
      <c r="P1389" s="7">
        <f>H1389-M1389</f>
        <v/>
      </c>
      <c r="Q1389" s="7">
        <f>IF($I1389=1,(N1389-MAR1!$B$11)/MAR1!$D$11,(N1389-MAR1!$C$11)/MAR1!$E$11)</f>
        <v/>
      </c>
      <c r="R1389" s="7">
        <f>IF($I1389=1,(O1389-MAR1!$B$12)/MAR1!$D$12,(O1389-MAR1!$C$12)/MAR1!$E$12)</f>
        <v/>
      </c>
      <c r="S1389" s="7">
        <f>IF($I1389=1,(P1389-MAR1!$B$13)/MAR1!$D$13,(P1389-MAR1!$C$13)/MAR1!$E$13)</f>
        <v/>
      </c>
      <c r="U1389" s="5" t="n">
        <v>1388</v>
      </c>
      <c r="V1389" s="5" t="n">
        <v>0.967858</v>
      </c>
      <c r="W1389" s="5" t="n">
        <v>0.825429</v>
      </c>
      <c r="X1389" s="5" t="n">
        <v>0.109576</v>
      </c>
      <c r="Y1389" s="5" t="n">
        <v>0.636756</v>
      </c>
      <c r="Z1389" s="5" t="n">
        <v>0.439016</v>
      </c>
    </row>
    <row r="1390">
      <c r="A1390" s="5" t="n">
        <v>1389</v>
      </c>
      <c r="B1390" s="5" t="n">
        <v>4</v>
      </c>
      <c r="C1390" s="5" t="n">
        <v>294</v>
      </c>
      <c r="D1390" s="5" t="n">
        <v>10</v>
      </c>
      <c r="E1390" s="5" t="n">
        <v>0</v>
      </c>
      <c r="F1390" s="5" t="n">
        <v>24.7</v>
      </c>
      <c r="G1390" s="5" t="n">
        <v>16.7</v>
      </c>
      <c r="H1390" s="5" t="n">
        <v>12.92</v>
      </c>
      <c r="I1390" s="6">
        <f>IF(E1390&gt;=Markov!$B$3,1,0)</f>
        <v/>
      </c>
      <c r="J1390" s="6">
        <f>I1389</f>
        <v/>
      </c>
      <c r="K1390" s="7">
        <f>MAR1!$B$5+MAR1!$C$5*COS(2*PI()*$C1390/365)+MAR1!$D$5*SIN(2*PI()*$C1390/365)</f>
        <v/>
      </c>
      <c r="L1390" s="7">
        <f>MAR1!$B$6+MAR1!$C$6*COS(2*PI()*$C1390/365)+MAR1!$D$6*SIN(2*PI()*$C1390/365)</f>
        <v/>
      </c>
      <c r="M1390" s="7">
        <f>MAR1!$B$7+MAR1!$C$7*COS(2*PI()*$C1390/365)+MAR1!$D$7*SIN(2*PI()*$C1390/365)</f>
        <v/>
      </c>
      <c r="N1390" s="7">
        <f>F1390-K1390</f>
        <v/>
      </c>
      <c r="O1390" s="7">
        <f>G1390-L1390</f>
        <v/>
      </c>
      <c r="P1390" s="7">
        <f>H1390-M1390</f>
        <v/>
      </c>
      <c r="Q1390" s="7">
        <f>IF($I1390=1,(N1390-MAR1!$B$11)/MAR1!$D$11,(N1390-MAR1!$C$11)/MAR1!$E$11)</f>
        <v/>
      </c>
      <c r="R1390" s="7">
        <f>IF($I1390=1,(O1390-MAR1!$B$12)/MAR1!$D$12,(O1390-MAR1!$C$12)/MAR1!$E$12)</f>
        <v/>
      </c>
      <c r="S1390" s="7">
        <f>IF($I1390=1,(P1390-MAR1!$B$13)/MAR1!$D$13,(P1390-MAR1!$C$13)/MAR1!$E$13)</f>
        <v/>
      </c>
      <c r="U1390" s="5" t="n">
        <v>1389</v>
      </c>
      <c r="V1390" s="5" t="n">
        <v>0.379961</v>
      </c>
      <c r="W1390" s="5" t="n">
        <v>0.84565</v>
      </c>
      <c r="X1390" s="5" t="n">
        <v>0.113961</v>
      </c>
      <c r="Y1390" s="5" t="n">
        <v>0.895579</v>
      </c>
      <c r="Z1390" s="5" t="n">
        <v>0.272712</v>
      </c>
    </row>
    <row r="1391">
      <c r="A1391" s="5" t="n">
        <v>1390</v>
      </c>
      <c r="B1391" s="5" t="n">
        <v>4</v>
      </c>
      <c r="C1391" s="5" t="n">
        <v>295</v>
      </c>
      <c r="D1391" s="5" t="n">
        <v>10</v>
      </c>
      <c r="E1391" s="5" t="n">
        <v>1.2</v>
      </c>
      <c r="F1391" s="5" t="n">
        <v>23.8</v>
      </c>
      <c r="G1391" s="5" t="n">
        <v>15.1</v>
      </c>
      <c r="H1391" s="5" t="n">
        <v>4.26</v>
      </c>
      <c r="I1391" s="6">
        <f>IF(E1391&gt;=Markov!$B$3,1,0)</f>
        <v/>
      </c>
      <c r="J1391" s="6">
        <f>I1390</f>
        <v/>
      </c>
      <c r="K1391" s="7">
        <f>MAR1!$B$5+MAR1!$C$5*COS(2*PI()*$C1391/365)+MAR1!$D$5*SIN(2*PI()*$C1391/365)</f>
        <v/>
      </c>
      <c r="L1391" s="7">
        <f>MAR1!$B$6+MAR1!$C$6*COS(2*PI()*$C1391/365)+MAR1!$D$6*SIN(2*PI()*$C1391/365)</f>
        <v/>
      </c>
      <c r="M1391" s="7">
        <f>MAR1!$B$7+MAR1!$C$7*COS(2*PI()*$C1391/365)+MAR1!$D$7*SIN(2*PI()*$C1391/365)</f>
        <v/>
      </c>
      <c r="N1391" s="7">
        <f>F1391-K1391</f>
        <v/>
      </c>
      <c r="O1391" s="7">
        <f>G1391-L1391</f>
        <v/>
      </c>
      <c r="P1391" s="7">
        <f>H1391-M1391</f>
        <v/>
      </c>
      <c r="Q1391" s="7">
        <f>IF($I1391=1,(N1391-MAR1!$B$11)/MAR1!$D$11,(N1391-MAR1!$C$11)/MAR1!$E$11)</f>
        <v/>
      </c>
      <c r="R1391" s="7">
        <f>IF($I1391=1,(O1391-MAR1!$B$12)/MAR1!$D$12,(O1391-MAR1!$C$12)/MAR1!$E$12)</f>
        <v/>
      </c>
      <c r="S1391" s="7">
        <f>IF($I1391=1,(P1391-MAR1!$B$13)/MAR1!$D$13,(P1391-MAR1!$C$13)/MAR1!$E$13)</f>
        <v/>
      </c>
      <c r="U1391" s="5" t="n">
        <v>1390</v>
      </c>
      <c r="V1391" s="5" t="n">
        <v>0.040771</v>
      </c>
      <c r="W1391" s="5" t="n">
        <v>0.214993</v>
      </c>
      <c r="X1391" s="5" t="n">
        <v>0.388646</v>
      </c>
      <c r="Y1391" s="5" t="n">
        <v>0.668315</v>
      </c>
      <c r="Z1391" s="5" t="n">
        <v>0.70653</v>
      </c>
    </row>
    <row r="1392">
      <c r="A1392" s="5" t="n">
        <v>1391</v>
      </c>
      <c r="B1392" s="5" t="n">
        <v>4</v>
      </c>
      <c r="C1392" s="5" t="n">
        <v>296</v>
      </c>
      <c r="D1392" s="5" t="n">
        <v>10</v>
      </c>
      <c r="E1392" s="5" t="n">
        <v>0</v>
      </c>
      <c r="F1392" s="5" t="n">
        <v>25.2</v>
      </c>
      <c r="G1392" s="5" t="n">
        <v>12.4</v>
      </c>
      <c r="H1392" s="5" t="n">
        <v>9.550000000000001</v>
      </c>
      <c r="I1392" s="6">
        <f>IF(E1392&gt;=Markov!$B$3,1,0)</f>
        <v/>
      </c>
      <c r="J1392" s="6">
        <f>I1391</f>
        <v/>
      </c>
      <c r="K1392" s="7">
        <f>MAR1!$B$5+MAR1!$C$5*COS(2*PI()*$C1392/365)+MAR1!$D$5*SIN(2*PI()*$C1392/365)</f>
        <v/>
      </c>
      <c r="L1392" s="7">
        <f>MAR1!$B$6+MAR1!$C$6*COS(2*PI()*$C1392/365)+MAR1!$D$6*SIN(2*PI()*$C1392/365)</f>
        <v/>
      </c>
      <c r="M1392" s="7">
        <f>MAR1!$B$7+MAR1!$C$7*COS(2*PI()*$C1392/365)+MAR1!$D$7*SIN(2*PI()*$C1392/365)</f>
        <v/>
      </c>
      <c r="N1392" s="7">
        <f>F1392-K1392</f>
        <v/>
      </c>
      <c r="O1392" s="7">
        <f>G1392-L1392</f>
        <v/>
      </c>
      <c r="P1392" s="7">
        <f>H1392-M1392</f>
        <v/>
      </c>
      <c r="Q1392" s="7">
        <f>IF($I1392=1,(N1392-MAR1!$B$11)/MAR1!$D$11,(N1392-MAR1!$C$11)/MAR1!$E$11)</f>
        <v/>
      </c>
      <c r="R1392" s="7">
        <f>IF($I1392=1,(O1392-MAR1!$B$12)/MAR1!$D$12,(O1392-MAR1!$C$12)/MAR1!$E$12)</f>
        <v/>
      </c>
      <c r="S1392" s="7">
        <f>IF($I1392=1,(P1392-MAR1!$B$13)/MAR1!$D$13,(P1392-MAR1!$C$13)/MAR1!$E$13)</f>
        <v/>
      </c>
      <c r="U1392" s="5" t="n">
        <v>1391</v>
      </c>
      <c r="V1392" s="5" t="n">
        <v>0.5451549999999999</v>
      </c>
      <c r="W1392" s="5" t="n">
        <v>0.07202</v>
      </c>
      <c r="X1392" s="5" t="n">
        <v>0.418444</v>
      </c>
      <c r="Y1392" s="5" t="n">
        <v>0.977476</v>
      </c>
      <c r="Z1392" s="5" t="n">
        <v>0.097688</v>
      </c>
    </row>
    <row r="1393">
      <c r="A1393" s="5" t="n">
        <v>1392</v>
      </c>
      <c r="B1393" s="5" t="n">
        <v>4</v>
      </c>
      <c r="C1393" s="5" t="n">
        <v>297</v>
      </c>
      <c r="D1393" s="5" t="n">
        <v>10</v>
      </c>
      <c r="E1393" s="5" t="n">
        <v>0</v>
      </c>
      <c r="F1393" s="5" t="n">
        <v>25.1</v>
      </c>
      <c r="G1393" s="5" t="n">
        <v>13.2</v>
      </c>
      <c r="H1393" s="5" t="n">
        <v>11.83</v>
      </c>
      <c r="I1393" s="6">
        <f>IF(E1393&gt;=Markov!$B$3,1,0)</f>
        <v/>
      </c>
      <c r="J1393" s="6">
        <f>I1392</f>
        <v/>
      </c>
      <c r="K1393" s="7">
        <f>MAR1!$B$5+MAR1!$C$5*COS(2*PI()*$C1393/365)+MAR1!$D$5*SIN(2*PI()*$C1393/365)</f>
        <v/>
      </c>
      <c r="L1393" s="7">
        <f>MAR1!$B$6+MAR1!$C$6*COS(2*PI()*$C1393/365)+MAR1!$D$6*SIN(2*PI()*$C1393/365)</f>
        <v/>
      </c>
      <c r="M1393" s="7">
        <f>MAR1!$B$7+MAR1!$C$7*COS(2*PI()*$C1393/365)+MAR1!$D$7*SIN(2*PI()*$C1393/365)</f>
        <v/>
      </c>
      <c r="N1393" s="7">
        <f>F1393-K1393</f>
        <v/>
      </c>
      <c r="O1393" s="7">
        <f>G1393-L1393</f>
        <v/>
      </c>
      <c r="P1393" s="7">
        <f>H1393-M1393</f>
        <v/>
      </c>
      <c r="Q1393" s="7">
        <f>IF($I1393=1,(N1393-MAR1!$B$11)/MAR1!$D$11,(N1393-MAR1!$C$11)/MAR1!$E$11)</f>
        <v/>
      </c>
      <c r="R1393" s="7">
        <f>IF($I1393=1,(O1393-MAR1!$B$12)/MAR1!$D$12,(O1393-MAR1!$C$12)/MAR1!$E$12)</f>
        <v/>
      </c>
      <c r="S1393" s="7">
        <f>IF($I1393=1,(P1393-MAR1!$B$13)/MAR1!$D$13,(P1393-MAR1!$C$13)/MAR1!$E$13)</f>
        <v/>
      </c>
      <c r="U1393" s="5" t="n">
        <v>1392</v>
      </c>
      <c r="V1393" s="5" t="n">
        <v>0.255098</v>
      </c>
      <c r="W1393" s="5" t="n">
        <v>0.612551</v>
      </c>
      <c r="X1393" s="5" t="n">
        <v>0.623969</v>
      </c>
      <c r="Y1393" s="5" t="n">
        <v>0.039918</v>
      </c>
      <c r="Z1393" s="5" t="n">
        <v>0.9998860000000001</v>
      </c>
    </row>
    <row r="1394">
      <c r="A1394" s="5" t="n">
        <v>1393</v>
      </c>
      <c r="B1394" s="5" t="n">
        <v>4</v>
      </c>
      <c r="C1394" s="5" t="n">
        <v>298</v>
      </c>
      <c r="D1394" s="5" t="n">
        <v>10</v>
      </c>
      <c r="E1394" s="5" t="n">
        <v>0</v>
      </c>
      <c r="F1394" s="5" t="n">
        <v>28.8</v>
      </c>
      <c r="G1394" s="5" t="n">
        <v>16.9</v>
      </c>
      <c r="H1394" s="5" t="n">
        <v>12.82</v>
      </c>
      <c r="I1394" s="6">
        <f>IF(E1394&gt;=Markov!$B$3,1,0)</f>
        <v/>
      </c>
      <c r="J1394" s="6">
        <f>I1393</f>
        <v/>
      </c>
      <c r="K1394" s="7">
        <f>MAR1!$B$5+MAR1!$C$5*COS(2*PI()*$C1394/365)+MAR1!$D$5*SIN(2*PI()*$C1394/365)</f>
        <v/>
      </c>
      <c r="L1394" s="7">
        <f>MAR1!$B$6+MAR1!$C$6*COS(2*PI()*$C1394/365)+MAR1!$D$6*SIN(2*PI()*$C1394/365)</f>
        <v/>
      </c>
      <c r="M1394" s="7">
        <f>MAR1!$B$7+MAR1!$C$7*COS(2*PI()*$C1394/365)+MAR1!$D$7*SIN(2*PI()*$C1394/365)</f>
        <v/>
      </c>
      <c r="N1394" s="7">
        <f>F1394-K1394</f>
        <v/>
      </c>
      <c r="O1394" s="7">
        <f>G1394-L1394</f>
        <v/>
      </c>
      <c r="P1394" s="7">
        <f>H1394-M1394</f>
        <v/>
      </c>
      <c r="Q1394" s="7">
        <f>IF($I1394=1,(N1394-MAR1!$B$11)/MAR1!$D$11,(N1394-MAR1!$C$11)/MAR1!$E$11)</f>
        <v/>
      </c>
      <c r="R1394" s="7">
        <f>IF($I1394=1,(O1394-MAR1!$B$12)/MAR1!$D$12,(O1394-MAR1!$C$12)/MAR1!$E$12)</f>
        <v/>
      </c>
      <c r="S1394" s="7">
        <f>IF($I1394=1,(P1394-MAR1!$B$13)/MAR1!$D$13,(P1394-MAR1!$C$13)/MAR1!$E$13)</f>
        <v/>
      </c>
      <c r="U1394" s="5" t="n">
        <v>1393</v>
      </c>
      <c r="V1394" s="5" t="n">
        <v>0.301577</v>
      </c>
      <c r="W1394" s="5" t="n">
        <v>0.152615</v>
      </c>
      <c r="X1394" s="5" t="n">
        <v>0.459627</v>
      </c>
      <c r="Y1394" s="5" t="n">
        <v>0.636004</v>
      </c>
      <c r="Z1394" s="5" t="n">
        <v>0.162278</v>
      </c>
    </row>
    <row r="1395">
      <c r="A1395" s="5" t="n">
        <v>1394</v>
      </c>
      <c r="B1395" s="5" t="n">
        <v>4</v>
      </c>
      <c r="C1395" s="5" t="n">
        <v>299</v>
      </c>
      <c r="D1395" s="5" t="n">
        <v>10</v>
      </c>
      <c r="E1395" s="5" t="n">
        <v>0</v>
      </c>
      <c r="F1395" s="5" t="n">
        <v>26.5</v>
      </c>
      <c r="G1395" s="5" t="n">
        <v>18</v>
      </c>
      <c r="H1395" s="5" t="n">
        <v>10.03</v>
      </c>
      <c r="I1395" s="6">
        <f>IF(E1395&gt;=Markov!$B$3,1,0)</f>
        <v/>
      </c>
      <c r="J1395" s="6">
        <f>I1394</f>
        <v/>
      </c>
      <c r="K1395" s="7">
        <f>MAR1!$B$5+MAR1!$C$5*COS(2*PI()*$C1395/365)+MAR1!$D$5*SIN(2*PI()*$C1395/365)</f>
        <v/>
      </c>
      <c r="L1395" s="7">
        <f>MAR1!$B$6+MAR1!$C$6*COS(2*PI()*$C1395/365)+MAR1!$D$6*SIN(2*PI()*$C1395/365)</f>
        <v/>
      </c>
      <c r="M1395" s="7">
        <f>MAR1!$B$7+MAR1!$C$7*COS(2*PI()*$C1395/365)+MAR1!$D$7*SIN(2*PI()*$C1395/365)</f>
        <v/>
      </c>
      <c r="N1395" s="7">
        <f>F1395-K1395</f>
        <v/>
      </c>
      <c r="O1395" s="7">
        <f>G1395-L1395</f>
        <v/>
      </c>
      <c r="P1395" s="7">
        <f>H1395-M1395</f>
        <v/>
      </c>
      <c r="Q1395" s="7">
        <f>IF($I1395=1,(N1395-MAR1!$B$11)/MAR1!$D$11,(N1395-MAR1!$C$11)/MAR1!$E$11)</f>
        <v/>
      </c>
      <c r="R1395" s="7">
        <f>IF($I1395=1,(O1395-MAR1!$B$12)/MAR1!$D$12,(O1395-MAR1!$C$12)/MAR1!$E$12)</f>
        <v/>
      </c>
      <c r="S1395" s="7">
        <f>IF($I1395=1,(P1395-MAR1!$B$13)/MAR1!$D$13,(P1395-MAR1!$C$13)/MAR1!$E$13)</f>
        <v/>
      </c>
      <c r="U1395" s="5" t="n">
        <v>1394</v>
      </c>
      <c r="V1395" s="5" t="n">
        <v>0.511234</v>
      </c>
      <c r="W1395" s="5" t="n">
        <v>0.198927</v>
      </c>
      <c r="X1395" s="5" t="n">
        <v>0.5667759999999999</v>
      </c>
      <c r="Y1395" s="5" t="n">
        <v>0.330177</v>
      </c>
      <c r="Z1395" s="5" t="n">
        <v>0.652492</v>
      </c>
    </row>
    <row r="1396">
      <c r="A1396" s="5" t="n">
        <v>1395</v>
      </c>
      <c r="B1396" s="5" t="n">
        <v>4</v>
      </c>
      <c r="C1396" s="5" t="n">
        <v>300</v>
      </c>
      <c r="D1396" s="5" t="n">
        <v>10</v>
      </c>
      <c r="E1396" s="5" t="n">
        <v>0</v>
      </c>
      <c r="F1396" s="5" t="n">
        <v>25.2</v>
      </c>
      <c r="G1396" s="5" t="n">
        <v>18.6</v>
      </c>
      <c r="H1396" s="5" t="n">
        <v>11.48</v>
      </c>
      <c r="I1396" s="6">
        <f>IF(E1396&gt;=Markov!$B$3,1,0)</f>
        <v/>
      </c>
      <c r="J1396" s="6">
        <f>I1395</f>
        <v/>
      </c>
      <c r="K1396" s="7">
        <f>MAR1!$B$5+MAR1!$C$5*COS(2*PI()*$C1396/365)+MAR1!$D$5*SIN(2*PI()*$C1396/365)</f>
        <v/>
      </c>
      <c r="L1396" s="7">
        <f>MAR1!$B$6+MAR1!$C$6*COS(2*PI()*$C1396/365)+MAR1!$D$6*SIN(2*PI()*$C1396/365)</f>
        <v/>
      </c>
      <c r="M1396" s="7">
        <f>MAR1!$B$7+MAR1!$C$7*COS(2*PI()*$C1396/365)+MAR1!$D$7*SIN(2*PI()*$C1396/365)</f>
        <v/>
      </c>
      <c r="N1396" s="7">
        <f>F1396-K1396</f>
        <v/>
      </c>
      <c r="O1396" s="7">
        <f>G1396-L1396</f>
        <v/>
      </c>
      <c r="P1396" s="7">
        <f>H1396-M1396</f>
        <v/>
      </c>
      <c r="Q1396" s="7">
        <f>IF($I1396=1,(N1396-MAR1!$B$11)/MAR1!$D$11,(N1396-MAR1!$C$11)/MAR1!$E$11)</f>
        <v/>
      </c>
      <c r="R1396" s="7">
        <f>IF($I1396=1,(O1396-MAR1!$B$12)/MAR1!$D$12,(O1396-MAR1!$C$12)/MAR1!$E$12)</f>
        <v/>
      </c>
      <c r="S1396" s="7">
        <f>IF($I1396=1,(P1396-MAR1!$B$13)/MAR1!$D$13,(P1396-MAR1!$C$13)/MAR1!$E$13)</f>
        <v/>
      </c>
      <c r="U1396" s="5" t="n">
        <v>1395</v>
      </c>
      <c r="V1396" s="5" t="n">
        <v>0.114424</v>
      </c>
      <c r="W1396" s="5" t="n">
        <v>0.436214</v>
      </c>
      <c r="X1396" s="5" t="n">
        <v>0.372982</v>
      </c>
      <c r="Y1396" s="5" t="n">
        <v>0.605616</v>
      </c>
      <c r="Z1396" s="5" t="n">
        <v>0.53564</v>
      </c>
    </row>
    <row r="1397">
      <c r="A1397" s="5" t="n">
        <v>1396</v>
      </c>
      <c r="B1397" s="5" t="n">
        <v>4</v>
      </c>
      <c r="C1397" s="5" t="n">
        <v>301</v>
      </c>
      <c r="D1397" s="5" t="n">
        <v>10</v>
      </c>
      <c r="E1397" s="5" t="n">
        <v>0</v>
      </c>
      <c r="F1397" s="5" t="n">
        <v>23.8</v>
      </c>
      <c r="G1397" s="5" t="n">
        <v>15.1</v>
      </c>
      <c r="H1397" s="5" t="n">
        <v>9.960000000000001</v>
      </c>
      <c r="I1397" s="6">
        <f>IF(E1397&gt;=Markov!$B$3,1,0)</f>
        <v/>
      </c>
      <c r="J1397" s="6">
        <f>I1396</f>
        <v/>
      </c>
      <c r="K1397" s="7">
        <f>MAR1!$B$5+MAR1!$C$5*COS(2*PI()*$C1397/365)+MAR1!$D$5*SIN(2*PI()*$C1397/365)</f>
        <v/>
      </c>
      <c r="L1397" s="7">
        <f>MAR1!$B$6+MAR1!$C$6*COS(2*PI()*$C1397/365)+MAR1!$D$6*SIN(2*PI()*$C1397/365)</f>
        <v/>
      </c>
      <c r="M1397" s="7">
        <f>MAR1!$B$7+MAR1!$C$7*COS(2*PI()*$C1397/365)+MAR1!$D$7*SIN(2*PI()*$C1397/365)</f>
        <v/>
      </c>
      <c r="N1397" s="7">
        <f>F1397-K1397</f>
        <v/>
      </c>
      <c r="O1397" s="7">
        <f>G1397-L1397</f>
        <v/>
      </c>
      <c r="P1397" s="7">
        <f>H1397-M1397</f>
        <v/>
      </c>
      <c r="Q1397" s="7">
        <f>IF($I1397=1,(N1397-MAR1!$B$11)/MAR1!$D$11,(N1397-MAR1!$C$11)/MAR1!$E$11)</f>
        <v/>
      </c>
      <c r="R1397" s="7">
        <f>IF($I1397=1,(O1397-MAR1!$B$12)/MAR1!$D$12,(O1397-MAR1!$C$12)/MAR1!$E$12)</f>
        <v/>
      </c>
      <c r="S1397" s="7">
        <f>IF($I1397=1,(P1397-MAR1!$B$13)/MAR1!$D$13,(P1397-MAR1!$C$13)/MAR1!$E$13)</f>
        <v/>
      </c>
      <c r="U1397" s="5" t="n">
        <v>1396</v>
      </c>
      <c r="V1397" s="5" t="n">
        <v>0.958087</v>
      </c>
      <c r="W1397" s="5" t="n">
        <v>0.597041</v>
      </c>
      <c r="X1397" s="5" t="n">
        <v>0.144146</v>
      </c>
      <c r="Y1397" s="5" t="n">
        <v>0.124808</v>
      </c>
      <c r="Z1397" s="5" t="n">
        <v>0.220855</v>
      </c>
    </row>
    <row r="1398">
      <c r="A1398" s="5" t="n">
        <v>1397</v>
      </c>
      <c r="B1398" s="5" t="n">
        <v>4</v>
      </c>
      <c r="C1398" s="5" t="n">
        <v>302</v>
      </c>
      <c r="D1398" s="5" t="n">
        <v>10</v>
      </c>
      <c r="E1398" s="5" t="n">
        <v>0</v>
      </c>
      <c r="F1398" s="5" t="n">
        <v>26.6</v>
      </c>
      <c r="G1398" s="5" t="n">
        <v>13.8</v>
      </c>
      <c r="H1398" s="5" t="n">
        <v>10.02</v>
      </c>
      <c r="I1398" s="6">
        <f>IF(E1398&gt;=Markov!$B$3,1,0)</f>
        <v/>
      </c>
      <c r="J1398" s="6">
        <f>I1397</f>
        <v/>
      </c>
      <c r="K1398" s="7">
        <f>MAR1!$B$5+MAR1!$C$5*COS(2*PI()*$C1398/365)+MAR1!$D$5*SIN(2*PI()*$C1398/365)</f>
        <v/>
      </c>
      <c r="L1398" s="7">
        <f>MAR1!$B$6+MAR1!$C$6*COS(2*PI()*$C1398/365)+MAR1!$D$6*SIN(2*PI()*$C1398/365)</f>
        <v/>
      </c>
      <c r="M1398" s="7">
        <f>MAR1!$B$7+MAR1!$C$7*COS(2*PI()*$C1398/365)+MAR1!$D$7*SIN(2*PI()*$C1398/365)</f>
        <v/>
      </c>
      <c r="N1398" s="7">
        <f>F1398-K1398</f>
        <v/>
      </c>
      <c r="O1398" s="7">
        <f>G1398-L1398</f>
        <v/>
      </c>
      <c r="P1398" s="7">
        <f>H1398-M1398</f>
        <v/>
      </c>
      <c r="Q1398" s="7">
        <f>IF($I1398=1,(N1398-MAR1!$B$11)/MAR1!$D$11,(N1398-MAR1!$C$11)/MAR1!$E$11)</f>
        <v/>
      </c>
      <c r="R1398" s="7">
        <f>IF($I1398=1,(O1398-MAR1!$B$12)/MAR1!$D$12,(O1398-MAR1!$C$12)/MAR1!$E$12)</f>
        <v/>
      </c>
      <c r="S1398" s="7">
        <f>IF($I1398=1,(P1398-MAR1!$B$13)/MAR1!$D$13,(P1398-MAR1!$C$13)/MAR1!$E$13)</f>
        <v/>
      </c>
      <c r="U1398" s="5" t="n">
        <v>1397</v>
      </c>
      <c r="V1398" s="5" t="n">
        <v>0.458242</v>
      </c>
      <c r="W1398" s="5" t="n">
        <v>0.515298</v>
      </c>
      <c r="X1398" s="5" t="n">
        <v>0.396739</v>
      </c>
      <c r="Y1398" s="5" t="n">
        <v>0.256191</v>
      </c>
      <c r="Z1398" s="5" t="n">
        <v>0.265236</v>
      </c>
    </row>
    <row r="1399">
      <c r="A1399" s="5" t="n">
        <v>1398</v>
      </c>
      <c r="B1399" s="5" t="n">
        <v>4</v>
      </c>
      <c r="C1399" s="5" t="n">
        <v>303</v>
      </c>
      <c r="D1399" s="5" t="n">
        <v>10</v>
      </c>
      <c r="E1399" s="5" t="n">
        <v>0</v>
      </c>
      <c r="F1399" s="5" t="n">
        <v>28.7</v>
      </c>
      <c r="G1399" s="5" t="n">
        <v>15.8</v>
      </c>
      <c r="H1399" s="5" t="n">
        <v>10.33</v>
      </c>
      <c r="I1399" s="6">
        <f>IF(E1399&gt;=Markov!$B$3,1,0)</f>
        <v/>
      </c>
      <c r="J1399" s="6">
        <f>I1398</f>
        <v/>
      </c>
      <c r="K1399" s="7">
        <f>MAR1!$B$5+MAR1!$C$5*COS(2*PI()*$C1399/365)+MAR1!$D$5*SIN(2*PI()*$C1399/365)</f>
        <v/>
      </c>
      <c r="L1399" s="7">
        <f>MAR1!$B$6+MAR1!$C$6*COS(2*PI()*$C1399/365)+MAR1!$D$6*SIN(2*PI()*$C1399/365)</f>
        <v/>
      </c>
      <c r="M1399" s="7">
        <f>MAR1!$B$7+MAR1!$C$7*COS(2*PI()*$C1399/365)+MAR1!$D$7*SIN(2*PI()*$C1399/365)</f>
        <v/>
      </c>
      <c r="N1399" s="7">
        <f>F1399-K1399</f>
        <v/>
      </c>
      <c r="O1399" s="7">
        <f>G1399-L1399</f>
        <v/>
      </c>
      <c r="P1399" s="7">
        <f>H1399-M1399</f>
        <v/>
      </c>
      <c r="Q1399" s="7">
        <f>IF($I1399=1,(N1399-MAR1!$B$11)/MAR1!$D$11,(N1399-MAR1!$C$11)/MAR1!$E$11)</f>
        <v/>
      </c>
      <c r="R1399" s="7">
        <f>IF($I1399=1,(O1399-MAR1!$B$12)/MAR1!$D$12,(O1399-MAR1!$C$12)/MAR1!$E$12)</f>
        <v/>
      </c>
      <c r="S1399" s="7">
        <f>IF($I1399=1,(P1399-MAR1!$B$13)/MAR1!$D$13,(P1399-MAR1!$C$13)/MAR1!$E$13)</f>
        <v/>
      </c>
      <c r="U1399" s="5" t="n">
        <v>1398</v>
      </c>
      <c r="V1399" s="5" t="n">
        <v>0.834268</v>
      </c>
      <c r="W1399" s="5" t="n">
        <v>0.616102</v>
      </c>
      <c r="X1399" s="5" t="n">
        <v>0.241909</v>
      </c>
      <c r="Y1399" s="5" t="n">
        <v>0.6740969999999999</v>
      </c>
      <c r="Z1399" s="5" t="n">
        <v>0.474162</v>
      </c>
    </row>
    <row r="1400">
      <c r="A1400" s="5" t="n">
        <v>1399</v>
      </c>
      <c r="B1400" s="5" t="n">
        <v>4</v>
      </c>
      <c r="C1400" s="5" t="n">
        <v>304</v>
      </c>
      <c r="D1400" s="5" t="n">
        <v>10</v>
      </c>
      <c r="E1400" s="5" t="n">
        <v>0</v>
      </c>
      <c r="F1400" s="5" t="n">
        <v>28.1</v>
      </c>
      <c r="G1400" s="5" t="n">
        <v>15.2</v>
      </c>
      <c r="H1400" s="5" t="n">
        <v>15.68</v>
      </c>
      <c r="I1400" s="6">
        <f>IF(E1400&gt;=Markov!$B$3,1,0)</f>
        <v/>
      </c>
      <c r="J1400" s="6">
        <f>I1399</f>
        <v/>
      </c>
      <c r="K1400" s="7">
        <f>MAR1!$B$5+MAR1!$C$5*COS(2*PI()*$C1400/365)+MAR1!$D$5*SIN(2*PI()*$C1400/365)</f>
        <v/>
      </c>
      <c r="L1400" s="7">
        <f>MAR1!$B$6+MAR1!$C$6*COS(2*PI()*$C1400/365)+MAR1!$D$6*SIN(2*PI()*$C1400/365)</f>
        <v/>
      </c>
      <c r="M1400" s="7">
        <f>MAR1!$B$7+MAR1!$C$7*COS(2*PI()*$C1400/365)+MAR1!$D$7*SIN(2*PI()*$C1400/365)</f>
        <v/>
      </c>
      <c r="N1400" s="7">
        <f>F1400-K1400</f>
        <v/>
      </c>
      <c r="O1400" s="7">
        <f>G1400-L1400</f>
        <v/>
      </c>
      <c r="P1400" s="7">
        <f>H1400-M1400</f>
        <v/>
      </c>
      <c r="Q1400" s="7">
        <f>IF($I1400=1,(N1400-MAR1!$B$11)/MAR1!$D$11,(N1400-MAR1!$C$11)/MAR1!$E$11)</f>
        <v/>
      </c>
      <c r="R1400" s="7">
        <f>IF($I1400=1,(O1400-MAR1!$B$12)/MAR1!$D$12,(O1400-MAR1!$C$12)/MAR1!$E$12)</f>
        <v/>
      </c>
      <c r="S1400" s="7">
        <f>IF($I1400=1,(P1400-MAR1!$B$13)/MAR1!$D$13,(P1400-MAR1!$C$13)/MAR1!$E$13)</f>
        <v/>
      </c>
      <c r="U1400" s="5" t="n">
        <v>1399</v>
      </c>
      <c r="V1400" s="5" t="n">
        <v>0.897445</v>
      </c>
      <c r="W1400" s="5" t="n">
        <v>0.497914</v>
      </c>
      <c r="X1400" s="5" t="n">
        <v>0.336975</v>
      </c>
      <c r="Y1400" s="5" t="n">
        <v>0.183994</v>
      </c>
      <c r="Z1400" s="5" t="n">
        <v>0.834507</v>
      </c>
    </row>
    <row r="1401">
      <c r="A1401" s="5" t="n">
        <v>1400</v>
      </c>
      <c r="B1401" s="5" t="n">
        <v>4</v>
      </c>
      <c r="C1401" s="5" t="n">
        <v>305</v>
      </c>
      <c r="D1401" s="5" t="n">
        <v>11</v>
      </c>
      <c r="E1401" s="5" t="n">
        <v>0</v>
      </c>
      <c r="F1401" s="5" t="n">
        <v>26.8</v>
      </c>
      <c r="G1401" s="5" t="n">
        <v>15.4</v>
      </c>
      <c r="H1401" s="5" t="n">
        <v>20.73</v>
      </c>
      <c r="I1401" s="6">
        <f>IF(E1401&gt;=Markov!$B$3,1,0)</f>
        <v/>
      </c>
      <c r="J1401" s="6">
        <f>I1400</f>
        <v/>
      </c>
      <c r="K1401" s="7">
        <f>MAR1!$B$5+MAR1!$C$5*COS(2*PI()*$C1401/365)+MAR1!$D$5*SIN(2*PI()*$C1401/365)</f>
        <v/>
      </c>
      <c r="L1401" s="7">
        <f>MAR1!$B$6+MAR1!$C$6*COS(2*PI()*$C1401/365)+MAR1!$D$6*SIN(2*PI()*$C1401/365)</f>
        <v/>
      </c>
      <c r="M1401" s="7">
        <f>MAR1!$B$7+MAR1!$C$7*COS(2*PI()*$C1401/365)+MAR1!$D$7*SIN(2*PI()*$C1401/365)</f>
        <v/>
      </c>
      <c r="N1401" s="7">
        <f>F1401-K1401</f>
        <v/>
      </c>
      <c r="O1401" s="7">
        <f>G1401-L1401</f>
        <v/>
      </c>
      <c r="P1401" s="7">
        <f>H1401-M1401</f>
        <v/>
      </c>
      <c r="Q1401" s="7">
        <f>IF($I1401=1,(N1401-MAR1!$B$11)/MAR1!$D$11,(N1401-MAR1!$C$11)/MAR1!$E$11)</f>
        <v/>
      </c>
      <c r="R1401" s="7">
        <f>IF($I1401=1,(O1401-MAR1!$B$12)/MAR1!$D$12,(O1401-MAR1!$C$12)/MAR1!$E$12)</f>
        <v/>
      </c>
      <c r="S1401" s="7">
        <f>IF($I1401=1,(P1401-MAR1!$B$13)/MAR1!$D$13,(P1401-MAR1!$C$13)/MAR1!$E$13)</f>
        <v/>
      </c>
      <c r="U1401" s="5" t="n">
        <v>1400</v>
      </c>
      <c r="V1401" s="5" t="n">
        <v>0.067528</v>
      </c>
      <c r="W1401" s="5" t="n">
        <v>0.962145</v>
      </c>
      <c r="X1401" s="5" t="n">
        <v>0.960625</v>
      </c>
      <c r="Y1401" s="5" t="n">
        <v>0.986685</v>
      </c>
      <c r="Z1401" s="5" t="n">
        <v>0.779367</v>
      </c>
    </row>
    <row r="1402">
      <c r="A1402" s="5" t="n">
        <v>1401</v>
      </c>
      <c r="B1402" s="5" t="n">
        <v>4</v>
      </c>
      <c r="C1402" s="5" t="n">
        <v>306</v>
      </c>
      <c r="D1402" s="5" t="n">
        <v>11</v>
      </c>
      <c r="E1402" s="5" t="n">
        <v>0</v>
      </c>
      <c r="F1402" s="5" t="n">
        <v>26.9</v>
      </c>
      <c r="G1402" s="5" t="n">
        <v>15.3</v>
      </c>
      <c r="H1402" s="5" t="n">
        <v>14.59</v>
      </c>
      <c r="I1402" s="6">
        <f>IF(E1402&gt;=Markov!$B$3,1,0)</f>
        <v/>
      </c>
      <c r="J1402" s="6">
        <f>I1401</f>
        <v/>
      </c>
      <c r="K1402" s="7">
        <f>MAR1!$B$5+MAR1!$C$5*COS(2*PI()*$C1402/365)+MAR1!$D$5*SIN(2*PI()*$C1402/365)</f>
        <v/>
      </c>
      <c r="L1402" s="7">
        <f>MAR1!$B$6+MAR1!$C$6*COS(2*PI()*$C1402/365)+MAR1!$D$6*SIN(2*PI()*$C1402/365)</f>
        <v/>
      </c>
      <c r="M1402" s="7">
        <f>MAR1!$B$7+MAR1!$C$7*COS(2*PI()*$C1402/365)+MAR1!$D$7*SIN(2*PI()*$C1402/365)</f>
        <v/>
      </c>
      <c r="N1402" s="7">
        <f>F1402-K1402</f>
        <v/>
      </c>
      <c r="O1402" s="7">
        <f>G1402-L1402</f>
        <v/>
      </c>
      <c r="P1402" s="7">
        <f>H1402-M1402</f>
        <v/>
      </c>
      <c r="Q1402" s="7">
        <f>IF($I1402=1,(N1402-MAR1!$B$11)/MAR1!$D$11,(N1402-MAR1!$C$11)/MAR1!$E$11)</f>
        <v/>
      </c>
      <c r="R1402" s="7">
        <f>IF($I1402=1,(O1402-MAR1!$B$12)/MAR1!$D$12,(O1402-MAR1!$C$12)/MAR1!$E$12)</f>
        <v/>
      </c>
      <c r="S1402" s="7">
        <f>IF($I1402=1,(P1402-MAR1!$B$13)/MAR1!$D$13,(P1402-MAR1!$C$13)/MAR1!$E$13)</f>
        <v/>
      </c>
      <c r="U1402" s="5" t="n">
        <v>1401</v>
      </c>
      <c r="V1402" s="5" t="n">
        <v>0.7537509999999999</v>
      </c>
      <c r="W1402" s="5" t="n">
        <v>0.560852</v>
      </c>
      <c r="X1402" s="5" t="n">
        <v>0.520455</v>
      </c>
      <c r="Y1402" s="5" t="n">
        <v>0.557941</v>
      </c>
      <c r="Z1402" s="5" t="n">
        <v>0.877829</v>
      </c>
    </row>
    <row r="1403">
      <c r="A1403" s="5" t="n">
        <v>1402</v>
      </c>
      <c r="B1403" s="5" t="n">
        <v>4</v>
      </c>
      <c r="C1403" s="5" t="n">
        <v>307</v>
      </c>
      <c r="D1403" s="5" t="n">
        <v>11</v>
      </c>
      <c r="E1403" s="5" t="n">
        <v>0</v>
      </c>
      <c r="F1403" s="5" t="n">
        <v>29.7</v>
      </c>
      <c r="G1403" s="5" t="n">
        <v>18.1</v>
      </c>
      <c r="H1403" s="5" t="n">
        <v>11.66</v>
      </c>
      <c r="I1403" s="6">
        <f>IF(E1403&gt;=Markov!$B$3,1,0)</f>
        <v/>
      </c>
      <c r="J1403" s="6">
        <f>I1402</f>
        <v/>
      </c>
      <c r="K1403" s="7">
        <f>MAR1!$B$5+MAR1!$C$5*COS(2*PI()*$C1403/365)+MAR1!$D$5*SIN(2*PI()*$C1403/365)</f>
        <v/>
      </c>
      <c r="L1403" s="7">
        <f>MAR1!$B$6+MAR1!$C$6*COS(2*PI()*$C1403/365)+MAR1!$D$6*SIN(2*PI()*$C1403/365)</f>
        <v/>
      </c>
      <c r="M1403" s="7">
        <f>MAR1!$B$7+MAR1!$C$7*COS(2*PI()*$C1403/365)+MAR1!$D$7*SIN(2*PI()*$C1403/365)</f>
        <v/>
      </c>
      <c r="N1403" s="7">
        <f>F1403-K1403</f>
        <v/>
      </c>
      <c r="O1403" s="7">
        <f>G1403-L1403</f>
        <v/>
      </c>
      <c r="P1403" s="7">
        <f>H1403-M1403</f>
        <v/>
      </c>
      <c r="Q1403" s="7">
        <f>IF($I1403=1,(N1403-MAR1!$B$11)/MAR1!$D$11,(N1403-MAR1!$C$11)/MAR1!$E$11)</f>
        <v/>
      </c>
      <c r="R1403" s="7">
        <f>IF($I1403=1,(O1403-MAR1!$B$12)/MAR1!$D$12,(O1403-MAR1!$C$12)/MAR1!$E$12)</f>
        <v/>
      </c>
      <c r="S1403" s="7">
        <f>IF($I1403=1,(P1403-MAR1!$B$13)/MAR1!$D$13,(P1403-MAR1!$C$13)/MAR1!$E$13)</f>
        <v/>
      </c>
      <c r="U1403" s="5" t="n">
        <v>1402</v>
      </c>
      <c r="V1403" s="5" t="n">
        <v>0.96541</v>
      </c>
      <c r="W1403" s="5" t="n">
        <v>0.190149</v>
      </c>
      <c r="X1403" s="5" t="n">
        <v>0.7774529999999999</v>
      </c>
      <c r="Y1403" s="5" t="n">
        <v>0.662833</v>
      </c>
      <c r="Z1403" s="5" t="n">
        <v>0.950651</v>
      </c>
    </row>
    <row r="1404">
      <c r="A1404" s="5" t="n">
        <v>1403</v>
      </c>
      <c r="B1404" s="5" t="n">
        <v>4</v>
      </c>
      <c r="C1404" s="5" t="n">
        <v>308</v>
      </c>
      <c r="D1404" s="5" t="n">
        <v>11</v>
      </c>
      <c r="E1404" s="5" t="n">
        <v>0</v>
      </c>
      <c r="F1404" s="5" t="n">
        <v>29.4</v>
      </c>
      <c r="G1404" s="5" t="n">
        <v>18.1</v>
      </c>
      <c r="H1404" s="5" t="n">
        <v>12.22</v>
      </c>
      <c r="I1404" s="6">
        <f>IF(E1404&gt;=Markov!$B$3,1,0)</f>
        <v/>
      </c>
      <c r="J1404" s="6">
        <f>I1403</f>
        <v/>
      </c>
      <c r="K1404" s="7">
        <f>MAR1!$B$5+MAR1!$C$5*COS(2*PI()*$C1404/365)+MAR1!$D$5*SIN(2*PI()*$C1404/365)</f>
        <v/>
      </c>
      <c r="L1404" s="7">
        <f>MAR1!$B$6+MAR1!$C$6*COS(2*PI()*$C1404/365)+MAR1!$D$6*SIN(2*PI()*$C1404/365)</f>
        <v/>
      </c>
      <c r="M1404" s="7">
        <f>MAR1!$B$7+MAR1!$C$7*COS(2*PI()*$C1404/365)+MAR1!$D$7*SIN(2*PI()*$C1404/365)</f>
        <v/>
      </c>
      <c r="N1404" s="7">
        <f>F1404-K1404</f>
        <v/>
      </c>
      <c r="O1404" s="7">
        <f>G1404-L1404</f>
        <v/>
      </c>
      <c r="P1404" s="7">
        <f>H1404-M1404</f>
        <v/>
      </c>
      <c r="Q1404" s="7">
        <f>IF($I1404=1,(N1404-MAR1!$B$11)/MAR1!$D$11,(N1404-MAR1!$C$11)/MAR1!$E$11)</f>
        <v/>
      </c>
      <c r="R1404" s="7">
        <f>IF($I1404=1,(O1404-MAR1!$B$12)/MAR1!$D$12,(O1404-MAR1!$C$12)/MAR1!$E$12)</f>
        <v/>
      </c>
      <c r="S1404" s="7">
        <f>IF($I1404=1,(P1404-MAR1!$B$13)/MAR1!$D$13,(P1404-MAR1!$C$13)/MAR1!$E$13)</f>
        <v/>
      </c>
      <c r="U1404" s="5" t="n">
        <v>1403</v>
      </c>
      <c r="V1404" s="5" t="n">
        <v>0.300751</v>
      </c>
      <c r="W1404" s="5" t="n">
        <v>0.006764</v>
      </c>
      <c r="X1404" s="5" t="n">
        <v>0.397148</v>
      </c>
      <c r="Y1404" s="5" t="n">
        <v>0.802229</v>
      </c>
      <c r="Z1404" s="5" t="n">
        <v>0.868062</v>
      </c>
    </row>
    <row r="1405">
      <c r="A1405" s="5" t="n">
        <v>1404</v>
      </c>
      <c r="B1405" s="5" t="n">
        <v>4</v>
      </c>
      <c r="C1405" s="5" t="n">
        <v>309</v>
      </c>
      <c r="D1405" s="5" t="n">
        <v>11</v>
      </c>
      <c r="E1405" s="5" t="n">
        <v>0</v>
      </c>
      <c r="F1405" s="5" t="n">
        <v>29.9</v>
      </c>
      <c r="G1405" s="5" t="n">
        <v>17.7</v>
      </c>
      <c r="H1405" s="5" t="n">
        <v>16.16</v>
      </c>
      <c r="I1405" s="6">
        <f>IF(E1405&gt;=Markov!$B$3,1,0)</f>
        <v/>
      </c>
      <c r="J1405" s="6">
        <f>I1404</f>
        <v/>
      </c>
      <c r="K1405" s="7">
        <f>MAR1!$B$5+MAR1!$C$5*COS(2*PI()*$C1405/365)+MAR1!$D$5*SIN(2*PI()*$C1405/365)</f>
        <v/>
      </c>
      <c r="L1405" s="7">
        <f>MAR1!$B$6+MAR1!$C$6*COS(2*PI()*$C1405/365)+MAR1!$D$6*SIN(2*PI()*$C1405/365)</f>
        <v/>
      </c>
      <c r="M1405" s="7">
        <f>MAR1!$B$7+MAR1!$C$7*COS(2*PI()*$C1405/365)+MAR1!$D$7*SIN(2*PI()*$C1405/365)</f>
        <v/>
      </c>
      <c r="N1405" s="7">
        <f>F1405-K1405</f>
        <v/>
      </c>
      <c r="O1405" s="7">
        <f>G1405-L1405</f>
        <v/>
      </c>
      <c r="P1405" s="7">
        <f>H1405-M1405</f>
        <v/>
      </c>
      <c r="Q1405" s="7">
        <f>IF($I1405=1,(N1405-MAR1!$B$11)/MAR1!$D$11,(N1405-MAR1!$C$11)/MAR1!$E$11)</f>
        <v/>
      </c>
      <c r="R1405" s="7">
        <f>IF($I1405=1,(O1405-MAR1!$B$12)/MAR1!$D$12,(O1405-MAR1!$C$12)/MAR1!$E$12)</f>
        <v/>
      </c>
      <c r="S1405" s="7">
        <f>IF($I1405=1,(P1405-MAR1!$B$13)/MAR1!$D$13,(P1405-MAR1!$C$13)/MAR1!$E$13)</f>
        <v/>
      </c>
      <c r="U1405" s="5" t="n">
        <v>1404</v>
      </c>
      <c r="V1405" s="5" t="n">
        <v>0.45485</v>
      </c>
      <c r="W1405" s="5" t="n">
        <v>0.867017</v>
      </c>
      <c r="X1405" s="5" t="n">
        <v>0.340615</v>
      </c>
      <c r="Y1405" s="5" t="n">
        <v>0.937151</v>
      </c>
      <c r="Z1405" s="5" t="n">
        <v>0.291498</v>
      </c>
    </row>
    <row r="1406">
      <c r="A1406" s="5" t="n">
        <v>1405</v>
      </c>
      <c r="B1406" s="5" t="n">
        <v>4</v>
      </c>
      <c r="C1406" s="5" t="n">
        <v>310</v>
      </c>
      <c r="D1406" s="5" t="n">
        <v>11</v>
      </c>
      <c r="E1406" s="5" t="n">
        <v>0</v>
      </c>
      <c r="F1406" s="5" t="n">
        <v>30.3</v>
      </c>
      <c r="G1406" s="5" t="n">
        <v>17.2</v>
      </c>
      <c r="H1406" s="5" t="n">
        <v>16.89</v>
      </c>
      <c r="I1406" s="6">
        <f>IF(E1406&gt;=Markov!$B$3,1,0)</f>
        <v/>
      </c>
      <c r="J1406" s="6">
        <f>I1405</f>
        <v/>
      </c>
      <c r="K1406" s="7">
        <f>MAR1!$B$5+MAR1!$C$5*COS(2*PI()*$C1406/365)+MAR1!$D$5*SIN(2*PI()*$C1406/365)</f>
        <v/>
      </c>
      <c r="L1406" s="7">
        <f>MAR1!$B$6+MAR1!$C$6*COS(2*PI()*$C1406/365)+MAR1!$D$6*SIN(2*PI()*$C1406/365)</f>
        <v/>
      </c>
      <c r="M1406" s="7">
        <f>MAR1!$B$7+MAR1!$C$7*COS(2*PI()*$C1406/365)+MAR1!$D$7*SIN(2*PI()*$C1406/365)</f>
        <v/>
      </c>
      <c r="N1406" s="7">
        <f>F1406-K1406</f>
        <v/>
      </c>
      <c r="O1406" s="7">
        <f>G1406-L1406</f>
        <v/>
      </c>
      <c r="P1406" s="7">
        <f>H1406-M1406</f>
        <v/>
      </c>
      <c r="Q1406" s="7">
        <f>IF($I1406=1,(N1406-MAR1!$B$11)/MAR1!$D$11,(N1406-MAR1!$C$11)/MAR1!$E$11)</f>
        <v/>
      </c>
      <c r="R1406" s="7">
        <f>IF($I1406=1,(O1406-MAR1!$B$12)/MAR1!$D$12,(O1406-MAR1!$C$12)/MAR1!$E$12)</f>
        <v/>
      </c>
      <c r="S1406" s="7">
        <f>IF($I1406=1,(P1406-MAR1!$B$13)/MAR1!$D$13,(P1406-MAR1!$C$13)/MAR1!$E$13)</f>
        <v/>
      </c>
      <c r="U1406" s="5" t="n">
        <v>1405</v>
      </c>
      <c r="V1406" s="5" t="n">
        <v>0.728936</v>
      </c>
      <c r="W1406" s="5" t="n">
        <v>0.944021</v>
      </c>
      <c r="X1406" s="5" t="n">
        <v>0.528576</v>
      </c>
      <c r="Y1406" s="5" t="n">
        <v>0.917893</v>
      </c>
      <c r="Z1406" s="5" t="n">
        <v>0.5867830000000001</v>
      </c>
    </row>
    <row r="1407">
      <c r="A1407" s="5" t="n">
        <v>1406</v>
      </c>
      <c r="B1407" s="5" t="n">
        <v>4</v>
      </c>
      <c r="C1407" s="5" t="n">
        <v>311</v>
      </c>
      <c r="D1407" s="5" t="n">
        <v>11</v>
      </c>
      <c r="E1407" s="5" t="n">
        <v>0</v>
      </c>
      <c r="F1407" s="5" t="n">
        <v>28.9</v>
      </c>
      <c r="G1407" s="5" t="n">
        <v>14.9</v>
      </c>
      <c r="H1407" s="5" t="n">
        <v>10.75</v>
      </c>
      <c r="I1407" s="6">
        <f>IF(E1407&gt;=Markov!$B$3,1,0)</f>
        <v/>
      </c>
      <c r="J1407" s="6">
        <f>I1406</f>
        <v/>
      </c>
      <c r="K1407" s="7">
        <f>MAR1!$B$5+MAR1!$C$5*COS(2*PI()*$C1407/365)+MAR1!$D$5*SIN(2*PI()*$C1407/365)</f>
        <v/>
      </c>
      <c r="L1407" s="7">
        <f>MAR1!$B$6+MAR1!$C$6*COS(2*PI()*$C1407/365)+MAR1!$D$6*SIN(2*PI()*$C1407/365)</f>
        <v/>
      </c>
      <c r="M1407" s="7">
        <f>MAR1!$B$7+MAR1!$C$7*COS(2*PI()*$C1407/365)+MAR1!$D$7*SIN(2*PI()*$C1407/365)</f>
        <v/>
      </c>
      <c r="N1407" s="7">
        <f>F1407-K1407</f>
        <v/>
      </c>
      <c r="O1407" s="7">
        <f>G1407-L1407</f>
        <v/>
      </c>
      <c r="P1407" s="7">
        <f>H1407-M1407</f>
        <v/>
      </c>
      <c r="Q1407" s="7">
        <f>IF($I1407=1,(N1407-MAR1!$B$11)/MAR1!$D$11,(N1407-MAR1!$C$11)/MAR1!$E$11)</f>
        <v/>
      </c>
      <c r="R1407" s="7">
        <f>IF($I1407=1,(O1407-MAR1!$B$12)/MAR1!$D$12,(O1407-MAR1!$C$12)/MAR1!$E$12)</f>
        <v/>
      </c>
      <c r="S1407" s="7">
        <f>IF($I1407=1,(P1407-MAR1!$B$13)/MAR1!$D$13,(P1407-MAR1!$C$13)/MAR1!$E$13)</f>
        <v/>
      </c>
      <c r="U1407" s="5" t="n">
        <v>1406</v>
      </c>
      <c r="V1407" s="5" t="n">
        <v>0.342026</v>
      </c>
      <c r="W1407" s="5" t="n">
        <v>0.039032</v>
      </c>
      <c r="X1407" s="5" t="n">
        <v>0.0167</v>
      </c>
      <c r="Y1407" s="5" t="n">
        <v>0.07763200000000001</v>
      </c>
      <c r="Z1407" s="5" t="n">
        <v>0.372784</v>
      </c>
    </row>
    <row r="1408">
      <c r="A1408" s="5" t="n">
        <v>1407</v>
      </c>
      <c r="B1408" s="5" t="n">
        <v>4</v>
      </c>
      <c r="C1408" s="5" t="n">
        <v>312</v>
      </c>
      <c r="D1408" s="5" t="n">
        <v>11</v>
      </c>
      <c r="E1408" s="5" t="n">
        <v>0</v>
      </c>
      <c r="F1408" s="5" t="n">
        <v>27.7</v>
      </c>
      <c r="G1408" s="5" t="n">
        <v>15.9</v>
      </c>
      <c r="H1408" s="5" t="n">
        <v>15.04</v>
      </c>
      <c r="I1408" s="6">
        <f>IF(E1408&gt;=Markov!$B$3,1,0)</f>
        <v/>
      </c>
      <c r="J1408" s="6">
        <f>I1407</f>
        <v/>
      </c>
      <c r="K1408" s="7">
        <f>MAR1!$B$5+MAR1!$C$5*COS(2*PI()*$C1408/365)+MAR1!$D$5*SIN(2*PI()*$C1408/365)</f>
        <v/>
      </c>
      <c r="L1408" s="7">
        <f>MAR1!$B$6+MAR1!$C$6*COS(2*PI()*$C1408/365)+MAR1!$D$6*SIN(2*PI()*$C1408/365)</f>
        <v/>
      </c>
      <c r="M1408" s="7">
        <f>MAR1!$B$7+MAR1!$C$7*COS(2*PI()*$C1408/365)+MAR1!$D$7*SIN(2*PI()*$C1408/365)</f>
        <v/>
      </c>
      <c r="N1408" s="7">
        <f>F1408-K1408</f>
        <v/>
      </c>
      <c r="O1408" s="7">
        <f>G1408-L1408</f>
        <v/>
      </c>
      <c r="P1408" s="7">
        <f>H1408-M1408</f>
        <v/>
      </c>
      <c r="Q1408" s="7">
        <f>IF($I1408=1,(N1408-MAR1!$B$11)/MAR1!$D$11,(N1408-MAR1!$C$11)/MAR1!$E$11)</f>
        <v/>
      </c>
      <c r="R1408" s="7">
        <f>IF($I1408=1,(O1408-MAR1!$B$12)/MAR1!$D$12,(O1408-MAR1!$C$12)/MAR1!$E$12)</f>
        <v/>
      </c>
      <c r="S1408" s="7">
        <f>IF($I1408=1,(P1408-MAR1!$B$13)/MAR1!$D$13,(P1408-MAR1!$C$13)/MAR1!$E$13)</f>
        <v/>
      </c>
      <c r="U1408" s="5" t="n">
        <v>1407</v>
      </c>
      <c r="V1408" s="5" t="n">
        <v>0.134243</v>
      </c>
      <c r="W1408" s="5" t="n">
        <v>0.512316</v>
      </c>
      <c r="X1408" s="5" t="n">
        <v>0.429714</v>
      </c>
      <c r="Y1408" s="5" t="n">
        <v>0.156661</v>
      </c>
      <c r="Z1408" s="5" t="n">
        <v>0.908893</v>
      </c>
    </row>
    <row r="1409">
      <c r="A1409" s="5" t="n">
        <v>1408</v>
      </c>
      <c r="B1409" s="5" t="n">
        <v>4</v>
      </c>
      <c r="C1409" s="5" t="n">
        <v>313</v>
      </c>
      <c r="D1409" s="5" t="n">
        <v>11</v>
      </c>
      <c r="E1409" s="5" t="n">
        <v>0</v>
      </c>
      <c r="F1409" s="5" t="n">
        <v>28.5</v>
      </c>
      <c r="G1409" s="5" t="n">
        <v>16</v>
      </c>
      <c r="H1409" s="5" t="n">
        <v>12.37</v>
      </c>
      <c r="I1409" s="6">
        <f>IF(E1409&gt;=Markov!$B$3,1,0)</f>
        <v/>
      </c>
      <c r="J1409" s="6">
        <f>I1408</f>
        <v/>
      </c>
      <c r="K1409" s="7">
        <f>MAR1!$B$5+MAR1!$C$5*COS(2*PI()*$C1409/365)+MAR1!$D$5*SIN(2*PI()*$C1409/365)</f>
        <v/>
      </c>
      <c r="L1409" s="7">
        <f>MAR1!$B$6+MAR1!$C$6*COS(2*PI()*$C1409/365)+MAR1!$D$6*SIN(2*PI()*$C1409/365)</f>
        <v/>
      </c>
      <c r="M1409" s="7">
        <f>MAR1!$B$7+MAR1!$C$7*COS(2*PI()*$C1409/365)+MAR1!$D$7*SIN(2*PI()*$C1409/365)</f>
        <v/>
      </c>
      <c r="N1409" s="7">
        <f>F1409-K1409</f>
        <v/>
      </c>
      <c r="O1409" s="7">
        <f>G1409-L1409</f>
        <v/>
      </c>
      <c r="P1409" s="7">
        <f>H1409-M1409</f>
        <v/>
      </c>
      <c r="Q1409" s="7">
        <f>IF($I1409=1,(N1409-MAR1!$B$11)/MAR1!$D$11,(N1409-MAR1!$C$11)/MAR1!$E$11)</f>
        <v/>
      </c>
      <c r="R1409" s="7">
        <f>IF($I1409=1,(O1409-MAR1!$B$12)/MAR1!$D$12,(O1409-MAR1!$C$12)/MAR1!$E$12)</f>
        <v/>
      </c>
      <c r="S1409" s="7">
        <f>IF($I1409=1,(P1409-MAR1!$B$13)/MAR1!$D$13,(P1409-MAR1!$C$13)/MAR1!$E$13)</f>
        <v/>
      </c>
      <c r="U1409" s="5" t="n">
        <v>1408</v>
      </c>
      <c r="V1409" s="5" t="n">
        <v>0.513131</v>
      </c>
      <c r="W1409" s="5" t="n">
        <v>0.734999</v>
      </c>
      <c r="X1409" s="5" t="n">
        <v>0.897659</v>
      </c>
      <c r="Y1409" s="5" t="n">
        <v>0.316508</v>
      </c>
      <c r="Z1409" s="5" t="n">
        <v>0.711948</v>
      </c>
    </row>
    <row r="1410">
      <c r="A1410" s="5" t="n">
        <v>1409</v>
      </c>
      <c r="B1410" s="5" t="n">
        <v>4</v>
      </c>
      <c r="C1410" s="5" t="n">
        <v>314</v>
      </c>
      <c r="D1410" s="5" t="n">
        <v>11</v>
      </c>
      <c r="E1410" s="5" t="n">
        <v>0</v>
      </c>
      <c r="F1410" s="5" t="n">
        <v>28.7</v>
      </c>
      <c r="G1410" s="5" t="n">
        <v>15.1</v>
      </c>
      <c r="H1410" s="5" t="n">
        <v>13.06</v>
      </c>
      <c r="I1410" s="6">
        <f>IF(E1410&gt;=Markov!$B$3,1,0)</f>
        <v/>
      </c>
      <c r="J1410" s="6">
        <f>I1409</f>
        <v/>
      </c>
      <c r="K1410" s="7">
        <f>MAR1!$B$5+MAR1!$C$5*COS(2*PI()*$C1410/365)+MAR1!$D$5*SIN(2*PI()*$C1410/365)</f>
        <v/>
      </c>
      <c r="L1410" s="7">
        <f>MAR1!$B$6+MAR1!$C$6*COS(2*PI()*$C1410/365)+MAR1!$D$6*SIN(2*PI()*$C1410/365)</f>
        <v/>
      </c>
      <c r="M1410" s="7">
        <f>MAR1!$B$7+MAR1!$C$7*COS(2*PI()*$C1410/365)+MAR1!$D$7*SIN(2*PI()*$C1410/365)</f>
        <v/>
      </c>
      <c r="N1410" s="7">
        <f>F1410-K1410</f>
        <v/>
      </c>
      <c r="O1410" s="7">
        <f>G1410-L1410</f>
        <v/>
      </c>
      <c r="P1410" s="7">
        <f>H1410-M1410</f>
        <v/>
      </c>
      <c r="Q1410" s="7">
        <f>IF($I1410=1,(N1410-MAR1!$B$11)/MAR1!$D$11,(N1410-MAR1!$C$11)/MAR1!$E$11)</f>
        <v/>
      </c>
      <c r="R1410" s="7">
        <f>IF($I1410=1,(O1410-MAR1!$B$12)/MAR1!$D$12,(O1410-MAR1!$C$12)/MAR1!$E$12)</f>
        <v/>
      </c>
      <c r="S1410" s="7">
        <f>IF($I1410=1,(P1410-MAR1!$B$13)/MAR1!$D$13,(P1410-MAR1!$C$13)/MAR1!$E$13)</f>
        <v/>
      </c>
      <c r="U1410" s="5" t="n">
        <v>1409</v>
      </c>
      <c r="V1410" s="5" t="n">
        <v>0.908994</v>
      </c>
      <c r="W1410" s="5" t="n">
        <v>0.599368</v>
      </c>
      <c r="X1410" s="5" t="n">
        <v>0.309023</v>
      </c>
      <c r="Y1410" s="5" t="n">
        <v>0.339356</v>
      </c>
      <c r="Z1410" s="5" t="n">
        <v>0.200177</v>
      </c>
    </row>
    <row r="1411">
      <c r="A1411" s="5" t="n">
        <v>1410</v>
      </c>
      <c r="B1411" s="5" t="n">
        <v>4</v>
      </c>
      <c r="C1411" s="5" t="n">
        <v>315</v>
      </c>
      <c r="D1411" s="5" t="n">
        <v>11</v>
      </c>
      <c r="E1411" s="5" t="n">
        <v>0</v>
      </c>
      <c r="F1411" s="5" t="n">
        <v>26.7</v>
      </c>
      <c r="G1411" s="5" t="n">
        <v>16.8</v>
      </c>
      <c r="H1411" s="5" t="n">
        <v>13.56</v>
      </c>
      <c r="I1411" s="6">
        <f>IF(E1411&gt;=Markov!$B$3,1,0)</f>
        <v/>
      </c>
      <c r="J1411" s="6">
        <f>I1410</f>
        <v/>
      </c>
      <c r="K1411" s="7">
        <f>MAR1!$B$5+MAR1!$C$5*COS(2*PI()*$C1411/365)+MAR1!$D$5*SIN(2*PI()*$C1411/365)</f>
        <v/>
      </c>
      <c r="L1411" s="7">
        <f>MAR1!$B$6+MAR1!$C$6*COS(2*PI()*$C1411/365)+MAR1!$D$6*SIN(2*PI()*$C1411/365)</f>
        <v/>
      </c>
      <c r="M1411" s="7">
        <f>MAR1!$B$7+MAR1!$C$7*COS(2*PI()*$C1411/365)+MAR1!$D$7*SIN(2*PI()*$C1411/365)</f>
        <v/>
      </c>
      <c r="N1411" s="7">
        <f>F1411-K1411</f>
        <v/>
      </c>
      <c r="O1411" s="7">
        <f>G1411-L1411</f>
        <v/>
      </c>
      <c r="P1411" s="7">
        <f>H1411-M1411</f>
        <v/>
      </c>
      <c r="Q1411" s="7">
        <f>IF($I1411=1,(N1411-MAR1!$B$11)/MAR1!$D$11,(N1411-MAR1!$C$11)/MAR1!$E$11)</f>
        <v/>
      </c>
      <c r="R1411" s="7">
        <f>IF($I1411=1,(O1411-MAR1!$B$12)/MAR1!$D$12,(O1411-MAR1!$C$12)/MAR1!$E$12)</f>
        <v/>
      </c>
      <c r="S1411" s="7">
        <f>IF($I1411=1,(P1411-MAR1!$B$13)/MAR1!$D$13,(P1411-MAR1!$C$13)/MAR1!$E$13)</f>
        <v/>
      </c>
      <c r="U1411" s="5" t="n">
        <v>1410</v>
      </c>
      <c r="V1411" s="5" t="n">
        <v>0.268075</v>
      </c>
      <c r="W1411" s="5" t="n">
        <v>0.5730150000000001</v>
      </c>
      <c r="X1411" s="5" t="n">
        <v>0.504236</v>
      </c>
      <c r="Y1411" s="5" t="n">
        <v>0.187293</v>
      </c>
      <c r="Z1411" s="5" t="n">
        <v>0.033067</v>
      </c>
    </row>
    <row r="1412">
      <c r="A1412" s="5" t="n">
        <v>1411</v>
      </c>
      <c r="B1412" s="5" t="n">
        <v>4</v>
      </c>
      <c r="C1412" s="5" t="n">
        <v>316</v>
      </c>
      <c r="D1412" s="5" t="n">
        <v>11</v>
      </c>
      <c r="E1412" s="5" t="n">
        <v>0</v>
      </c>
      <c r="F1412" s="5" t="n">
        <v>26.8</v>
      </c>
      <c r="G1412" s="5" t="n">
        <v>15.6</v>
      </c>
      <c r="H1412" s="5" t="n">
        <v>11.03</v>
      </c>
      <c r="I1412" s="6">
        <f>IF(E1412&gt;=Markov!$B$3,1,0)</f>
        <v/>
      </c>
      <c r="J1412" s="6">
        <f>I1411</f>
        <v/>
      </c>
      <c r="K1412" s="7">
        <f>MAR1!$B$5+MAR1!$C$5*COS(2*PI()*$C1412/365)+MAR1!$D$5*SIN(2*PI()*$C1412/365)</f>
        <v/>
      </c>
      <c r="L1412" s="7">
        <f>MAR1!$B$6+MAR1!$C$6*COS(2*PI()*$C1412/365)+MAR1!$D$6*SIN(2*PI()*$C1412/365)</f>
        <v/>
      </c>
      <c r="M1412" s="7">
        <f>MAR1!$B$7+MAR1!$C$7*COS(2*PI()*$C1412/365)+MAR1!$D$7*SIN(2*PI()*$C1412/365)</f>
        <v/>
      </c>
      <c r="N1412" s="7">
        <f>F1412-K1412</f>
        <v/>
      </c>
      <c r="O1412" s="7">
        <f>G1412-L1412</f>
        <v/>
      </c>
      <c r="P1412" s="7">
        <f>H1412-M1412</f>
        <v/>
      </c>
      <c r="Q1412" s="7">
        <f>IF($I1412=1,(N1412-MAR1!$B$11)/MAR1!$D$11,(N1412-MAR1!$C$11)/MAR1!$E$11)</f>
        <v/>
      </c>
      <c r="R1412" s="7">
        <f>IF($I1412=1,(O1412-MAR1!$B$12)/MAR1!$D$12,(O1412-MAR1!$C$12)/MAR1!$E$12)</f>
        <v/>
      </c>
      <c r="S1412" s="7">
        <f>IF($I1412=1,(P1412-MAR1!$B$13)/MAR1!$D$13,(P1412-MAR1!$C$13)/MAR1!$E$13)</f>
        <v/>
      </c>
      <c r="U1412" s="5" t="n">
        <v>1411</v>
      </c>
      <c r="V1412" s="5" t="n">
        <v>0.84082</v>
      </c>
      <c r="W1412" s="5" t="n">
        <v>0.656099</v>
      </c>
      <c r="X1412" s="5" t="n">
        <v>0.512842</v>
      </c>
      <c r="Y1412" s="5" t="n">
        <v>0.9094680000000001</v>
      </c>
      <c r="Z1412" s="5" t="n">
        <v>0.65406</v>
      </c>
    </row>
    <row r="1413">
      <c r="A1413" s="5" t="n">
        <v>1412</v>
      </c>
      <c r="B1413" s="5" t="n">
        <v>4</v>
      </c>
      <c r="C1413" s="5" t="n">
        <v>317</v>
      </c>
      <c r="D1413" s="5" t="n">
        <v>11</v>
      </c>
      <c r="E1413" s="5" t="n">
        <v>0</v>
      </c>
      <c r="F1413" s="5" t="n">
        <v>28.3</v>
      </c>
      <c r="G1413" s="5" t="n">
        <v>14.6</v>
      </c>
      <c r="H1413" s="5" t="n">
        <v>15.99</v>
      </c>
      <c r="I1413" s="6">
        <f>IF(E1413&gt;=Markov!$B$3,1,0)</f>
        <v/>
      </c>
      <c r="J1413" s="6">
        <f>I1412</f>
        <v/>
      </c>
      <c r="K1413" s="7">
        <f>MAR1!$B$5+MAR1!$C$5*COS(2*PI()*$C1413/365)+MAR1!$D$5*SIN(2*PI()*$C1413/365)</f>
        <v/>
      </c>
      <c r="L1413" s="7">
        <f>MAR1!$B$6+MAR1!$C$6*COS(2*PI()*$C1413/365)+MAR1!$D$6*SIN(2*PI()*$C1413/365)</f>
        <v/>
      </c>
      <c r="M1413" s="7">
        <f>MAR1!$B$7+MAR1!$C$7*COS(2*PI()*$C1413/365)+MAR1!$D$7*SIN(2*PI()*$C1413/365)</f>
        <v/>
      </c>
      <c r="N1413" s="7">
        <f>F1413-K1413</f>
        <v/>
      </c>
      <c r="O1413" s="7">
        <f>G1413-L1413</f>
        <v/>
      </c>
      <c r="P1413" s="7">
        <f>H1413-M1413</f>
        <v/>
      </c>
      <c r="Q1413" s="7">
        <f>IF($I1413=1,(N1413-MAR1!$B$11)/MAR1!$D$11,(N1413-MAR1!$C$11)/MAR1!$E$11)</f>
        <v/>
      </c>
      <c r="R1413" s="7">
        <f>IF($I1413=1,(O1413-MAR1!$B$12)/MAR1!$D$12,(O1413-MAR1!$C$12)/MAR1!$E$12)</f>
        <v/>
      </c>
      <c r="S1413" s="7">
        <f>IF($I1413=1,(P1413-MAR1!$B$13)/MAR1!$D$13,(P1413-MAR1!$C$13)/MAR1!$E$13)</f>
        <v/>
      </c>
      <c r="U1413" s="5" t="n">
        <v>1412</v>
      </c>
      <c r="V1413" s="5" t="n">
        <v>0.733604</v>
      </c>
      <c r="W1413" s="5" t="n">
        <v>0.468622</v>
      </c>
      <c r="X1413" s="5" t="n">
        <v>0.495785</v>
      </c>
      <c r="Y1413" s="5" t="n">
        <v>0.344641</v>
      </c>
      <c r="Z1413" s="5" t="n">
        <v>0.299145</v>
      </c>
    </row>
    <row r="1414">
      <c r="A1414" s="5" t="n">
        <v>1413</v>
      </c>
      <c r="B1414" s="5" t="n">
        <v>4</v>
      </c>
      <c r="C1414" s="5" t="n">
        <v>318</v>
      </c>
      <c r="D1414" s="5" t="n">
        <v>11</v>
      </c>
      <c r="E1414" s="5" t="n">
        <v>0</v>
      </c>
      <c r="F1414" s="5" t="n">
        <v>28.9</v>
      </c>
      <c r="G1414" s="5" t="n">
        <v>14.7</v>
      </c>
      <c r="H1414" s="5" t="n">
        <v>8.789999999999999</v>
      </c>
      <c r="I1414" s="6">
        <f>IF(E1414&gt;=Markov!$B$3,1,0)</f>
        <v/>
      </c>
      <c r="J1414" s="6">
        <f>I1413</f>
        <v/>
      </c>
      <c r="K1414" s="7">
        <f>MAR1!$B$5+MAR1!$C$5*COS(2*PI()*$C1414/365)+MAR1!$D$5*SIN(2*PI()*$C1414/365)</f>
        <v/>
      </c>
      <c r="L1414" s="7">
        <f>MAR1!$B$6+MAR1!$C$6*COS(2*PI()*$C1414/365)+MAR1!$D$6*SIN(2*PI()*$C1414/365)</f>
        <v/>
      </c>
      <c r="M1414" s="7">
        <f>MAR1!$B$7+MAR1!$C$7*COS(2*PI()*$C1414/365)+MAR1!$D$7*SIN(2*PI()*$C1414/365)</f>
        <v/>
      </c>
      <c r="N1414" s="7">
        <f>F1414-K1414</f>
        <v/>
      </c>
      <c r="O1414" s="7">
        <f>G1414-L1414</f>
        <v/>
      </c>
      <c r="P1414" s="7">
        <f>H1414-M1414</f>
        <v/>
      </c>
      <c r="Q1414" s="7">
        <f>IF($I1414=1,(N1414-MAR1!$B$11)/MAR1!$D$11,(N1414-MAR1!$C$11)/MAR1!$E$11)</f>
        <v/>
      </c>
      <c r="R1414" s="7">
        <f>IF($I1414=1,(O1414-MAR1!$B$12)/MAR1!$D$12,(O1414-MAR1!$C$12)/MAR1!$E$12)</f>
        <v/>
      </c>
      <c r="S1414" s="7">
        <f>IF($I1414=1,(P1414-MAR1!$B$13)/MAR1!$D$13,(P1414-MAR1!$C$13)/MAR1!$E$13)</f>
        <v/>
      </c>
      <c r="U1414" s="5" t="n">
        <v>1413</v>
      </c>
      <c r="V1414" s="5" t="n">
        <v>0.7074</v>
      </c>
      <c r="W1414" s="5" t="n">
        <v>0.620188</v>
      </c>
      <c r="X1414" s="5" t="n">
        <v>0.357606</v>
      </c>
      <c r="Y1414" s="5" t="n">
        <v>0.381211</v>
      </c>
      <c r="Z1414" s="5" t="n">
        <v>0.418741</v>
      </c>
    </row>
    <row r="1415">
      <c r="A1415" s="5" t="n">
        <v>1414</v>
      </c>
      <c r="B1415" s="5" t="n">
        <v>4</v>
      </c>
      <c r="C1415" s="5" t="n">
        <v>319</v>
      </c>
      <c r="D1415" s="5" t="n">
        <v>11</v>
      </c>
      <c r="E1415" s="5" t="n">
        <v>0</v>
      </c>
      <c r="F1415" s="5" t="n">
        <v>27.4</v>
      </c>
      <c r="G1415" s="5" t="n">
        <v>14.1</v>
      </c>
      <c r="H1415" s="5" t="n">
        <v>7.07</v>
      </c>
      <c r="I1415" s="6">
        <f>IF(E1415&gt;=Markov!$B$3,1,0)</f>
        <v/>
      </c>
      <c r="J1415" s="6">
        <f>I1414</f>
        <v/>
      </c>
      <c r="K1415" s="7">
        <f>MAR1!$B$5+MAR1!$C$5*COS(2*PI()*$C1415/365)+MAR1!$D$5*SIN(2*PI()*$C1415/365)</f>
        <v/>
      </c>
      <c r="L1415" s="7">
        <f>MAR1!$B$6+MAR1!$C$6*COS(2*PI()*$C1415/365)+MAR1!$D$6*SIN(2*PI()*$C1415/365)</f>
        <v/>
      </c>
      <c r="M1415" s="7">
        <f>MAR1!$B$7+MAR1!$C$7*COS(2*PI()*$C1415/365)+MAR1!$D$7*SIN(2*PI()*$C1415/365)</f>
        <v/>
      </c>
      <c r="N1415" s="7">
        <f>F1415-K1415</f>
        <v/>
      </c>
      <c r="O1415" s="7">
        <f>G1415-L1415</f>
        <v/>
      </c>
      <c r="P1415" s="7">
        <f>H1415-M1415</f>
        <v/>
      </c>
      <c r="Q1415" s="7">
        <f>IF($I1415=1,(N1415-MAR1!$B$11)/MAR1!$D$11,(N1415-MAR1!$C$11)/MAR1!$E$11)</f>
        <v/>
      </c>
      <c r="R1415" s="7">
        <f>IF($I1415=1,(O1415-MAR1!$B$12)/MAR1!$D$12,(O1415-MAR1!$C$12)/MAR1!$E$12)</f>
        <v/>
      </c>
      <c r="S1415" s="7">
        <f>IF($I1415=1,(P1415-MAR1!$B$13)/MAR1!$D$13,(P1415-MAR1!$C$13)/MAR1!$E$13)</f>
        <v/>
      </c>
      <c r="U1415" s="5" t="n">
        <v>1414</v>
      </c>
      <c r="V1415" s="5" t="n">
        <v>0.906247</v>
      </c>
      <c r="W1415" s="5" t="n">
        <v>0.493059</v>
      </c>
      <c r="X1415" s="5" t="n">
        <v>0.933809</v>
      </c>
      <c r="Y1415" s="5" t="n">
        <v>0.156373</v>
      </c>
      <c r="Z1415" s="5" t="n">
        <v>0.50731</v>
      </c>
    </row>
    <row r="1416">
      <c r="A1416" s="5" t="n">
        <v>1415</v>
      </c>
      <c r="B1416" s="5" t="n">
        <v>4</v>
      </c>
      <c r="C1416" s="5" t="n">
        <v>320</v>
      </c>
      <c r="D1416" s="5" t="n">
        <v>11</v>
      </c>
      <c r="E1416" s="5" t="n">
        <v>0</v>
      </c>
      <c r="F1416" s="5" t="n">
        <v>32.8</v>
      </c>
      <c r="G1416" s="5" t="n">
        <v>16.7</v>
      </c>
      <c r="H1416" s="5" t="n">
        <v>15.76</v>
      </c>
      <c r="I1416" s="6">
        <f>IF(E1416&gt;=Markov!$B$3,1,0)</f>
        <v/>
      </c>
      <c r="J1416" s="6">
        <f>I1415</f>
        <v/>
      </c>
      <c r="K1416" s="7">
        <f>MAR1!$B$5+MAR1!$C$5*COS(2*PI()*$C1416/365)+MAR1!$D$5*SIN(2*PI()*$C1416/365)</f>
        <v/>
      </c>
      <c r="L1416" s="7">
        <f>MAR1!$B$6+MAR1!$C$6*COS(2*PI()*$C1416/365)+MAR1!$D$6*SIN(2*PI()*$C1416/365)</f>
        <v/>
      </c>
      <c r="M1416" s="7">
        <f>MAR1!$B$7+MAR1!$C$7*COS(2*PI()*$C1416/365)+MAR1!$D$7*SIN(2*PI()*$C1416/365)</f>
        <v/>
      </c>
      <c r="N1416" s="7">
        <f>F1416-K1416</f>
        <v/>
      </c>
      <c r="O1416" s="7">
        <f>G1416-L1416</f>
        <v/>
      </c>
      <c r="P1416" s="7">
        <f>H1416-M1416</f>
        <v/>
      </c>
      <c r="Q1416" s="7">
        <f>IF($I1416=1,(N1416-MAR1!$B$11)/MAR1!$D$11,(N1416-MAR1!$C$11)/MAR1!$E$11)</f>
        <v/>
      </c>
      <c r="R1416" s="7">
        <f>IF($I1416=1,(O1416-MAR1!$B$12)/MAR1!$D$12,(O1416-MAR1!$C$12)/MAR1!$E$12)</f>
        <v/>
      </c>
      <c r="S1416" s="7">
        <f>IF($I1416=1,(P1416-MAR1!$B$13)/MAR1!$D$13,(P1416-MAR1!$C$13)/MAR1!$E$13)</f>
        <v/>
      </c>
      <c r="U1416" s="5" t="n">
        <v>1415</v>
      </c>
      <c r="V1416" s="5" t="n">
        <v>0.727306</v>
      </c>
      <c r="W1416" s="5" t="n">
        <v>0.860954</v>
      </c>
      <c r="X1416" s="5" t="n">
        <v>0.820574</v>
      </c>
      <c r="Y1416" s="5" t="n">
        <v>0.578441</v>
      </c>
      <c r="Z1416" s="5" t="n">
        <v>0.45502</v>
      </c>
    </row>
    <row r="1417">
      <c r="A1417" s="5" t="n">
        <v>1416</v>
      </c>
      <c r="B1417" s="5" t="n">
        <v>4</v>
      </c>
      <c r="C1417" s="5" t="n">
        <v>321</v>
      </c>
      <c r="D1417" s="5" t="n">
        <v>11</v>
      </c>
      <c r="E1417" s="5" t="n">
        <v>0</v>
      </c>
      <c r="F1417" s="5" t="n">
        <v>30.5</v>
      </c>
      <c r="G1417" s="5" t="n">
        <v>16.6</v>
      </c>
      <c r="H1417" s="5" t="n">
        <v>11.77</v>
      </c>
      <c r="I1417" s="6">
        <f>IF(E1417&gt;=Markov!$B$3,1,0)</f>
        <v/>
      </c>
      <c r="J1417" s="6">
        <f>I1416</f>
        <v/>
      </c>
      <c r="K1417" s="7">
        <f>MAR1!$B$5+MAR1!$C$5*COS(2*PI()*$C1417/365)+MAR1!$D$5*SIN(2*PI()*$C1417/365)</f>
        <v/>
      </c>
      <c r="L1417" s="7">
        <f>MAR1!$B$6+MAR1!$C$6*COS(2*PI()*$C1417/365)+MAR1!$D$6*SIN(2*PI()*$C1417/365)</f>
        <v/>
      </c>
      <c r="M1417" s="7">
        <f>MAR1!$B$7+MAR1!$C$7*COS(2*PI()*$C1417/365)+MAR1!$D$7*SIN(2*PI()*$C1417/365)</f>
        <v/>
      </c>
      <c r="N1417" s="7">
        <f>F1417-K1417</f>
        <v/>
      </c>
      <c r="O1417" s="7">
        <f>G1417-L1417</f>
        <v/>
      </c>
      <c r="P1417" s="7">
        <f>H1417-M1417</f>
        <v/>
      </c>
      <c r="Q1417" s="7">
        <f>IF($I1417=1,(N1417-MAR1!$B$11)/MAR1!$D$11,(N1417-MAR1!$C$11)/MAR1!$E$11)</f>
        <v/>
      </c>
      <c r="R1417" s="7">
        <f>IF($I1417=1,(O1417-MAR1!$B$12)/MAR1!$D$12,(O1417-MAR1!$C$12)/MAR1!$E$12)</f>
        <v/>
      </c>
      <c r="S1417" s="7">
        <f>IF($I1417=1,(P1417-MAR1!$B$13)/MAR1!$D$13,(P1417-MAR1!$C$13)/MAR1!$E$13)</f>
        <v/>
      </c>
      <c r="U1417" s="5" t="n">
        <v>1416</v>
      </c>
      <c r="V1417" s="5" t="n">
        <v>0.989011</v>
      </c>
      <c r="W1417" s="5" t="n">
        <v>0.316324</v>
      </c>
      <c r="X1417" s="5" t="n">
        <v>0.428659</v>
      </c>
      <c r="Y1417" s="5" t="n">
        <v>0.959876</v>
      </c>
      <c r="Z1417" s="5" t="n">
        <v>0.469279</v>
      </c>
    </row>
    <row r="1418">
      <c r="A1418" s="5" t="n">
        <v>1417</v>
      </c>
      <c r="B1418" s="5" t="n">
        <v>4</v>
      </c>
      <c r="C1418" s="5" t="n">
        <v>322</v>
      </c>
      <c r="D1418" s="5" t="n">
        <v>11</v>
      </c>
      <c r="E1418" s="5" t="n">
        <v>0</v>
      </c>
      <c r="F1418" s="5" t="n">
        <v>30</v>
      </c>
      <c r="G1418" s="5" t="n">
        <v>17.1</v>
      </c>
      <c r="H1418" s="5" t="n">
        <v>16.11</v>
      </c>
      <c r="I1418" s="6">
        <f>IF(E1418&gt;=Markov!$B$3,1,0)</f>
        <v/>
      </c>
      <c r="J1418" s="6">
        <f>I1417</f>
        <v/>
      </c>
      <c r="K1418" s="7">
        <f>MAR1!$B$5+MAR1!$C$5*COS(2*PI()*$C1418/365)+MAR1!$D$5*SIN(2*PI()*$C1418/365)</f>
        <v/>
      </c>
      <c r="L1418" s="7">
        <f>MAR1!$B$6+MAR1!$C$6*COS(2*PI()*$C1418/365)+MAR1!$D$6*SIN(2*PI()*$C1418/365)</f>
        <v/>
      </c>
      <c r="M1418" s="7">
        <f>MAR1!$B$7+MAR1!$C$7*COS(2*PI()*$C1418/365)+MAR1!$D$7*SIN(2*PI()*$C1418/365)</f>
        <v/>
      </c>
      <c r="N1418" s="7">
        <f>F1418-K1418</f>
        <v/>
      </c>
      <c r="O1418" s="7">
        <f>G1418-L1418</f>
        <v/>
      </c>
      <c r="P1418" s="7">
        <f>H1418-M1418</f>
        <v/>
      </c>
      <c r="Q1418" s="7">
        <f>IF($I1418=1,(N1418-MAR1!$B$11)/MAR1!$D$11,(N1418-MAR1!$C$11)/MAR1!$E$11)</f>
        <v/>
      </c>
      <c r="R1418" s="7">
        <f>IF($I1418=1,(O1418-MAR1!$B$12)/MAR1!$D$12,(O1418-MAR1!$C$12)/MAR1!$E$12)</f>
        <v/>
      </c>
      <c r="S1418" s="7">
        <f>IF($I1418=1,(P1418-MAR1!$B$13)/MAR1!$D$13,(P1418-MAR1!$C$13)/MAR1!$E$13)</f>
        <v/>
      </c>
      <c r="U1418" s="5" t="n">
        <v>1417</v>
      </c>
      <c r="V1418" s="5" t="n">
        <v>0.447843</v>
      </c>
      <c r="W1418" s="5" t="n">
        <v>0.502485</v>
      </c>
      <c r="X1418" s="5" t="n">
        <v>0.46795</v>
      </c>
      <c r="Y1418" s="5" t="n">
        <v>0.653015</v>
      </c>
      <c r="Z1418" s="5" t="n">
        <v>0.034292</v>
      </c>
    </row>
    <row r="1419">
      <c r="A1419" s="5" t="n">
        <v>1418</v>
      </c>
      <c r="B1419" s="5" t="n">
        <v>4</v>
      </c>
      <c r="C1419" s="5" t="n">
        <v>323</v>
      </c>
      <c r="D1419" s="5" t="n">
        <v>11</v>
      </c>
      <c r="E1419" s="5" t="n">
        <v>0</v>
      </c>
      <c r="F1419" s="5" t="n">
        <v>28.8</v>
      </c>
      <c r="G1419" s="5" t="n">
        <v>14.1</v>
      </c>
      <c r="H1419" s="5" t="n">
        <v>14.71</v>
      </c>
      <c r="I1419" s="6">
        <f>IF(E1419&gt;=Markov!$B$3,1,0)</f>
        <v/>
      </c>
      <c r="J1419" s="6">
        <f>I1418</f>
        <v/>
      </c>
      <c r="K1419" s="7">
        <f>MAR1!$B$5+MAR1!$C$5*COS(2*PI()*$C1419/365)+MAR1!$D$5*SIN(2*PI()*$C1419/365)</f>
        <v/>
      </c>
      <c r="L1419" s="7">
        <f>MAR1!$B$6+MAR1!$C$6*COS(2*PI()*$C1419/365)+MAR1!$D$6*SIN(2*PI()*$C1419/365)</f>
        <v/>
      </c>
      <c r="M1419" s="7">
        <f>MAR1!$B$7+MAR1!$C$7*COS(2*PI()*$C1419/365)+MAR1!$D$7*SIN(2*PI()*$C1419/365)</f>
        <v/>
      </c>
      <c r="N1419" s="7">
        <f>F1419-K1419</f>
        <v/>
      </c>
      <c r="O1419" s="7">
        <f>G1419-L1419</f>
        <v/>
      </c>
      <c r="P1419" s="7">
        <f>H1419-M1419</f>
        <v/>
      </c>
      <c r="Q1419" s="7">
        <f>IF($I1419=1,(N1419-MAR1!$B$11)/MAR1!$D$11,(N1419-MAR1!$C$11)/MAR1!$E$11)</f>
        <v/>
      </c>
      <c r="R1419" s="7">
        <f>IF($I1419=1,(O1419-MAR1!$B$12)/MAR1!$D$12,(O1419-MAR1!$C$12)/MAR1!$E$12)</f>
        <v/>
      </c>
      <c r="S1419" s="7">
        <f>IF($I1419=1,(P1419-MAR1!$B$13)/MAR1!$D$13,(P1419-MAR1!$C$13)/MAR1!$E$13)</f>
        <v/>
      </c>
      <c r="U1419" s="5" t="n">
        <v>1418</v>
      </c>
      <c r="V1419" s="5" t="n">
        <v>0.961649</v>
      </c>
      <c r="W1419" s="5" t="n">
        <v>0.417091</v>
      </c>
      <c r="X1419" s="5" t="n">
        <v>0.26018</v>
      </c>
      <c r="Y1419" s="5" t="n">
        <v>0.14922</v>
      </c>
      <c r="Z1419" s="5" t="n">
        <v>0.585803</v>
      </c>
    </row>
    <row r="1420">
      <c r="A1420" s="5" t="n">
        <v>1419</v>
      </c>
      <c r="B1420" s="5" t="n">
        <v>4</v>
      </c>
      <c r="C1420" s="5" t="n">
        <v>324</v>
      </c>
      <c r="D1420" s="5" t="n">
        <v>11</v>
      </c>
      <c r="E1420" s="5" t="n">
        <v>0</v>
      </c>
      <c r="F1420" s="5" t="n">
        <v>28.5</v>
      </c>
      <c r="G1420" s="5" t="n">
        <v>15.6</v>
      </c>
      <c r="H1420" s="5" t="n">
        <v>12.86</v>
      </c>
      <c r="I1420" s="6">
        <f>IF(E1420&gt;=Markov!$B$3,1,0)</f>
        <v/>
      </c>
      <c r="J1420" s="6">
        <f>I1419</f>
        <v/>
      </c>
      <c r="K1420" s="7">
        <f>MAR1!$B$5+MAR1!$C$5*COS(2*PI()*$C1420/365)+MAR1!$D$5*SIN(2*PI()*$C1420/365)</f>
        <v/>
      </c>
      <c r="L1420" s="7">
        <f>MAR1!$B$6+MAR1!$C$6*COS(2*PI()*$C1420/365)+MAR1!$D$6*SIN(2*PI()*$C1420/365)</f>
        <v/>
      </c>
      <c r="M1420" s="7">
        <f>MAR1!$B$7+MAR1!$C$7*COS(2*PI()*$C1420/365)+MAR1!$D$7*SIN(2*PI()*$C1420/365)</f>
        <v/>
      </c>
      <c r="N1420" s="7">
        <f>F1420-K1420</f>
        <v/>
      </c>
      <c r="O1420" s="7">
        <f>G1420-L1420</f>
        <v/>
      </c>
      <c r="P1420" s="7">
        <f>H1420-M1420</f>
        <v/>
      </c>
      <c r="Q1420" s="7">
        <f>IF($I1420=1,(N1420-MAR1!$B$11)/MAR1!$D$11,(N1420-MAR1!$C$11)/MAR1!$E$11)</f>
        <v/>
      </c>
      <c r="R1420" s="7">
        <f>IF($I1420=1,(O1420-MAR1!$B$12)/MAR1!$D$12,(O1420-MAR1!$C$12)/MAR1!$E$12)</f>
        <v/>
      </c>
      <c r="S1420" s="7">
        <f>IF($I1420=1,(P1420-MAR1!$B$13)/MAR1!$D$13,(P1420-MAR1!$C$13)/MAR1!$E$13)</f>
        <v/>
      </c>
      <c r="U1420" s="5" t="n">
        <v>1419</v>
      </c>
      <c r="V1420" s="5" t="n">
        <v>0.285488</v>
      </c>
      <c r="W1420" s="5" t="n">
        <v>0.821013</v>
      </c>
      <c r="X1420" s="5" t="n">
        <v>0.282643</v>
      </c>
      <c r="Y1420" s="5" t="n">
        <v>0.661592</v>
      </c>
      <c r="Z1420" s="5" t="n">
        <v>0.620146</v>
      </c>
    </row>
    <row r="1421">
      <c r="A1421" s="5" t="n">
        <v>1420</v>
      </c>
      <c r="B1421" s="5" t="n">
        <v>4</v>
      </c>
      <c r="C1421" s="5" t="n">
        <v>325</v>
      </c>
      <c r="D1421" s="5" t="n">
        <v>11</v>
      </c>
      <c r="E1421" s="5" t="n">
        <v>0</v>
      </c>
      <c r="F1421" s="5" t="n">
        <v>26.2</v>
      </c>
      <c r="G1421" s="5" t="n">
        <v>14.9</v>
      </c>
      <c r="H1421" s="5" t="n">
        <v>14.43</v>
      </c>
      <c r="I1421" s="6">
        <f>IF(E1421&gt;=Markov!$B$3,1,0)</f>
        <v/>
      </c>
      <c r="J1421" s="6">
        <f>I1420</f>
        <v/>
      </c>
      <c r="K1421" s="7">
        <f>MAR1!$B$5+MAR1!$C$5*COS(2*PI()*$C1421/365)+MAR1!$D$5*SIN(2*PI()*$C1421/365)</f>
        <v/>
      </c>
      <c r="L1421" s="7">
        <f>MAR1!$B$6+MAR1!$C$6*COS(2*PI()*$C1421/365)+MAR1!$D$6*SIN(2*PI()*$C1421/365)</f>
        <v/>
      </c>
      <c r="M1421" s="7">
        <f>MAR1!$B$7+MAR1!$C$7*COS(2*PI()*$C1421/365)+MAR1!$D$7*SIN(2*PI()*$C1421/365)</f>
        <v/>
      </c>
      <c r="N1421" s="7">
        <f>F1421-K1421</f>
        <v/>
      </c>
      <c r="O1421" s="7">
        <f>G1421-L1421</f>
        <v/>
      </c>
      <c r="P1421" s="7">
        <f>H1421-M1421</f>
        <v/>
      </c>
      <c r="Q1421" s="7">
        <f>IF($I1421=1,(N1421-MAR1!$B$11)/MAR1!$D$11,(N1421-MAR1!$C$11)/MAR1!$E$11)</f>
        <v/>
      </c>
      <c r="R1421" s="7">
        <f>IF($I1421=1,(O1421-MAR1!$B$12)/MAR1!$D$12,(O1421-MAR1!$C$12)/MAR1!$E$12)</f>
        <v/>
      </c>
      <c r="S1421" s="7">
        <f>IF($I1421=1,(P1421-MAR1!$B$13)/MAR1!$D$13,(P1421-MAR1!$C$13)/MAR1!$E$13)</f>
        <v/>
      </c>
      <c r="U1421" s="5" t="n">
        <v>1420</v>
      </c>
      <c r="V1421" s="5" t="n">
        <v>0.06404799999999999</v>
      </c>
      <c r="W1421" s="5" t="n">
        <v>0.486805</v>
      </c>
      <c r="X1421" s="5" t="n">
        <v>0.327165</v>
      </c>
      <c r="Y1421" s="5" t="n">
        <v>0.703703</v>
      </c>
      <c r="Z1421" s="5" t="n">
        <v>0.754088</v>
      </c>
    </row>
    <row r="1422">
      <c r="A1422" s="5" t="n">
        <v>1421</v>
      </c>
      <c r="B1422" s="5" t="n">
        <v>4</v>
      </c>
      <c r="C1422" s="5" t="n">
        <v>326</v>
      </c>
      <c r="D1422" s="5" t="n">
        <v>11</v>
      </c>
      <c r="E1422" s="5" t="n">
        <v>0</v>
      </c>
      <c r="F1422" s="5" t="n">
        <v>26.6</v>
      </c>
      <c r="G1422" s="5" t="n">
        <v>16.6</v>
      </c>
      <c r="H1422" s="5" t="n">
        <v>14.16</v>
      </c>
      <c r="I1422" s="6">
        <f>IF(E1422&gt;=Markov!$B$3,1,0)</f>
        <v/>
      </c>
      <c r="J1422" s="6">
        <f>I1421</f>
        <v/>
      </c>
      <c r="K1422" s="7">
        <f>MAR1!$B$5+MAR1!$C$5*COS(2*PI()*$C1422/365)+MAR1!$D$5*SIN(2*PI()*$C1422/365)</f>
        <v/>
      </c>
      <c r="L1422" s="7">
        <f>MAR1!$B$6+MAR1!$C$6*COS(2*PI()*$C1422/365)+MAR1!$D$6*SIN(2*PI()*$C1422/365)</f>
        <v/>
      </c>
      <c r="M1422" s="7">
        <f>MAR1!$B$7+MAR1!$C$7*COS(2*PI()*$C1422/365)+MAR1!$D$7*SIN(2*PI()*$C1422/365)</f>
        <v/>
      </c>
      <c r="N1422" s="7">
        <f>F1422-K1422</f>
        <v/>
      </c>
      <c r="O1422" s="7">
        <f>G1422-L1422</f>
        <v/>
      </c>
      <c r="P1422" s="7">
        <f>H1422-M1422</f>
        <v/>
      </c>
      <c r="Q1422" s="7">
        <f>IF($I1422=1,(N1422-MAR1!$B$11)/MAR1!$D$11,(N1422-MAR1!$C$11)/MAR1!$E$11)</f>
        <v/>
      </c>
      <c r="R1422" s="7">
        <f>IF($I1422=1,(O1422-MAR1!$B$12)/MAR1!$D$12,(O1422-MAR1!$C$12)/MAR1!$E$12)</f>
        <v/>
      </c>
      <c r="S1422" s="7">
        <f>IF($I1422=1,(P1422-MAR1!$B$13)/MAR1!$D$13,(P1422-MAR1!$C$13)/MAR1!$E$13)</f>
        <v/>
      </c>
      <c r="U1422" s="5" t="n">
        <v>1421</v>
      </c>
      <c r="V1422" s="5" t="n">
        <v>0.371799</v>
      </c>
      <c r="W1422" s="5" t="n">
        <v>0.909915</v>
      </c>
      <c r="X1422" s="5" t="n">
        <v>0.846641</v>
      </c>
      <c r="Y1422" s="5" t="n">
        <v>0.389274</v>
      </c>
      <c r="Z1422" s="5" t="n">
        <v>0.497831</v>
      </c>
    </row>
    <row r="1423">
      <c r="A1423" s="5" t="n">
        <v>1422</v>
      </c>
      <c r="B1423" s="5" t="n">
        <v>4</v>
      </c>
      <c r="C1423" s="5" t="n">
        <v>327</v>
      </c>
      <c r="D1423" s="5" t="n">
        <v>11</v>
      </c>
      <c r="E1423" s="5" t="n">
        <v>0</v>
      </c>
      <c r="F1423" s="5" t="n">
        <v>29.5</v>
      </c>
      <c r="G1423" s="5" t="n">
        <v>15.9</v>
      </c>
      <c r="H1423" s="5" t="n">
        <v>13.71</v>
      </c>
      <c r="I1423" s="6">
        <f>IF(E1423&gt;=Markov!$B$3,1,0)</f>
        <v/>
      </c>
      <c r="J1423" s="6">
        <f>I1422</f>
        <v/>
      </c>
      <c r="K1423" s="7">
        <f>MAR1!$B$5+MAR1!$C$5*COS(2*PI()*$C1423/365)+MAR1!$D$5*SIN(2*PI()*$C1423/365)</f>
        <v/>
      </c>
      <c r="L1423" s="7">
        <f>MAR1!$B$6+MAR1!$C$6*COS(2*PI()*$C1423/365)+MAR1!$D$6*SIN(2*PI()*$C1423/365)</f>
        <v/>
      </c>
      <c r="M1423" s="7">
        <f>MAR1!$B$7+MAR1!$C$7*COS(2*PI()*$C1423/365)+MAR1!$D$7*SIN(2*PI()*$C1423/365)</f>
        <v/>
      </c>
      <c r="N1423" s="7">
        <f>F1423-K1423</f>
        <v/>
      </c>
      <c r="O1423" s="7">
        <f>G1423-L1423</f>
        <v/>
      </c>
      <c r="P1423" s="7">
        <f>H1423-M1423</f>
        <v/>
      </c>
      <c r="Q1423" s="7">
        <f>IF($I1423=1,(N1423-MAR1!$B$11)/MAR1!$D$11,(N1423-MAR1!$C$11)/MAR1!$E$11)</f>
        <v/>
      </c>
      <c r="R1423" s="7">
        <f>IF($I1423=1,(O1423-MAR1!$B$12)/MAR1!$D$12,(O1423-MAR1!$C$12)/MAR1!$E$12)</f>
        <v/>
      </c>
      <c r="S1423" s="7">
        <f>IF($I1423=1,(P1423-MAR1!$B$13)/MAR1!$D$13,(P1423-MAR1!$C$13)/MAR1!$E$13)</f>
        <v/>
      </c>
      <c r="U1423" s="5" t="n">
        <v>1422</v>
      </c>
      <c r="V1423" s="5" t="n">
        <v>0.636276</v>
      </c>
      <c r="W1423" s="5" t="n">
        <v>0.612783</v>
      </c>
      <c r="X1423" s="5" t="n">
        <v>0.99074</v>
      </c>
      <c r="Y1423" s="5" t="n">
        <v>0.316152</v>
      </c>
      <c r="Z1423" s="5" t="n">
        <v>0.521522</v>
      </c>
    </row>
    <row r="1424">
      <c r="A1424" s="5" t="n">
        <v>1423</v>
      </c>
      <c r="B1424" s="5" t="n">
        <v>4</v>
      </c>
      <c r="C1424" s="5" t="n">
        <v>328</v>
      </c>
      <c r="D1424" s="5" t="n">
        <v>11</v>
      </c>
      <c r="E1424" s="5" t="n">
        <v>0</v>
      </c>
      <c r="F1424" s="5" t="n">
        <v>25.8</v>
      </c>
      <c r="G1424" s="5" t="n">
        <v>14.8</v>
      </c>
      <c r="H1424" s="5" t="n">
        <v>13.53</v>
      </c>
      <c r="I1424" s="6">
        <f>IF(E1424&gt;=Markov!$B$3,1,0)</f>
        <v/>
      </c>
      <c r="J1424" s="6">
        <f>I1423</f>
        <v/>
      </c>
      <c r="K1424" s="7">
        <f>MAR1!$B$5+MAR1!$C$5*COS(2*PI()*$C1424/365)+MAR1!$D$5*SIN(2*PI()*$C1424/365)</f>
        <v/>
      </c>
      <c r="L1424" s="7">
        <f>MAR1!$B$6+MAR1!$C$6*COS(2*PI()*$C1424/365)+MAR1!$D$6*SIN(2*PI()*$C1424/365)</f>
        <v/>
      </c>
      <c r="M1424" s="7">
        <f>MAR1!$B$7+MAR1!$C$7*COS(2*PI()*$C1424/365)+MAR1!$D$7*SIN(2*PI()*$C1424/365)</f>
        <v/>
      </c>
      <c r="N1424" s="7">
        <f>F1424-K1424</f>
        <v/>
      </c>
      <c r="O1424" s="7">
        <f>G1424-L1424</f>
        <v/>
      </c>
      <c r="P1424" s="7">
        <f>H1424-M1424</f>
        <v/>
      </c>
      <c r="Q1424" s="7">
        <f>IF($I1424=1,(N1424-MAR1!$B$11)/MAR1!$D$11,(N1424-MAR1!$C$11)/MAR1!$E$11)</f>
        <v/>
      </c>
      <c r="R1424" s="7">
        <f>IF($I1424=1,(O1424-MAR1!$B$12)/MAR1!$D$12,(O1424-MAR1!$C$12)/MAR1!$E$12)</f>
        <v/>
      </c>
      <c r="S1424" s="7">
        <f>IF($I1424=1,(P1424-MAR1!$B$13)/MAR1!$D$13,(P1424-MAR1!$C$13)/MAR1!$E$13)</f>
        <v/>
      </c>
      <c r="U1424" s="5" t="n">
        <v>1423</v>
      </c>
      <c r="V1424" s="5" t="n">
        <v>0.153571</v>
      </c>
      <c r="W1424" s="5" t="n">
        <v>0.849037</v>
      </c>
      <c r="X1424" s="5" t="n">
        <v>0.840074</v>
      </c>
      <c r="Y1424" s="5" t="n">
        <v>0.292628</v>
      </c>
      <c r="Z1424" s="5" t="n">
        <v>0.863873</v>
      </c>
    </row>
    <row r="1425">
      <c r="A1425" s="5" t="n">
        <v>1424</v>
      </c>
      <c r="B1425" s="5" t="n">
        <v>4</v>
      </c>
      <c r="C1425" s="5" t="n">
        <v>329</v>
      </c>
      <c r="D1425" s="5" t="n">
        <v>11</v>
      </c>
      <c r="E1425" s="5" t="n">
        <v>0</v>
      </c>
      <c r="F1425" s="5" t="n">
        <v>25.8</v>
      </c>
      <c r="G1425" s="5" t="n">
        <v>12.5</v>
      </c>
      <c r="H1425" s="5" t="n">
        <v>14.01</v>
      </c>
      <c r="I1425" s="6">
        <f>IF(E1425&gt;=Markov!$B$3,1,0)</f>
        <v/>
      </c>
      <c r="J1425" s="6">
        <f>I1424</f>
        <v/>
      </c>
      <c r="K1425" s="7">
        <f>MAR1!$B$5+MAR1!$C$5*COS(2*PI()*$C1425/365)+MAR1!$D$5*SIN(2*PI()*$C1425/365)</f>
        <v/>
      </c>
      <c r="L1425" s="7">
        <f>MAR1!$B$6+MAR1!$C$6*COS(2*PI()*$C1425/365)+MAR1!$D$6*SIN(2*PI()*$C1425/365)</f>
        <v/>
      </c>
      <c r="M1425" s="7">
        <f>MAR1!$B$7+MAR1!$C$7*COS(2*PI()*$C1425/365)+MAR1!$D$7*SIN(2*PI()*$C1425/365)</f>
        <v/>
      </c>
      <c r="N1425" s="7">
        <f>F1425-K1425</f>
        <v/>
      </c>
      <c r="O1425" s="7">
        <f>G1425-L1425</f>
        <v/>
      </c>
      <c r="P1425" s="7">
        <f>H1425-M1425</f>
        <v/>
      </c>
      <c r="Q1425" s="7">
        <f>IF($I1425=1,(N1425-MAR1!$B$11)/MAR1!$D$11,(N1425-MAR1!$C$11)/MAR1!$E$11)</f>
        <v/>
      </c>
      <c r="R1425" s="7">
        <f>IF($I1425=1,(O1425-MAR1!$B$12)/MAR1!$D$12,(O1425-MAR1!$C$12)/MAR1!$E$12)</f>
        <v/>
      </c>
      <c r="S1425" s="7">
        <f>IF($I1425=1,(P1425-MAR1!$B$13)/MAR1!$D$13,(P1425-MAR1!$C$13)/MAR1!$E$13)</f>
        <v/>
      </c>
      <c r="U1425" s="5" t="n">
        <v>1424</v>
      </c>
      <c r="V1425" s="5" t="n">
        <v>0.806227</v>
      </c>
      <c r="W1425" s="5" t="n">
        <v>0.757135</v>
      </c>
      <c r="X1425" s="5" t="n">
        <v>0.919548</v>
      </c>
      <c r="Y1425" s="5" t="n">
        <v>0.775788</v>
      </c>
      <c r="Z1425" s="5" t="n">
        <v>0.344794</v>
      </c>
    </row>
    <row r="1426">
      <c r="A1426" s="5" t="n">
        <v>1425</v>
      </c>
      <c r="B1426" s="5" t="n">
        <v>4</v>
      </c>
      <c r="C1426" s="5" t="n">
        <v>330</v>
      </c>
      <c r="D1426" s="5" t="n">
        <v>11</v>
      </c>
      <c r="E1426" s="5" t="n">
        <v>0</v>
      </c>
      <c r="F1426" s="5" t="n">
        <v>24.7</v>
      </c>
      <c r="G1426" s="5" t="n">
        <v>13.3</v>
      </c>
      <c r="H1426" s="5" t="n">
        <v>15.8</v>
      </c>
      <c r="I1426" s="6">
        <f>IF(E1426&gt;=Markov!$B$3,1,0)</f>
        <v/>
      </c>
      <c r="J1426" s="6">
        <f>I1425</f>
        <v/>
      </c>
      <c r="K1426" s="7">
        <f>MAR1!$B$5+MAR1!$C$5*COS(2*PI()*$C1426/365)+MAR1!$D$5*SIN(2*PI()*$C1426/365)</f>
        <v/>
      </c>
      <c r="L1426" s="7">
        <f>MAR1!$B$6+MAR1!$C$6*COS(2*PI()*$C1426/365)+MAR1!$D$6*SIN(2*PI()*$C1426/365)</f>
        <v/>
      </c>
      <c r="M1426" s="7">
        <f>MAR1!$B$7+MAR1!$C$7*COS(2*PI()*$C1426/365)+MAR1!$D$7*SIN(2*PI()*$C1426/365)</f>
        <v/>
      </c>
      <c r="N1426" s="7">
        <f>F1426-K1426</f>
        <v/>
      </c>
      <c r="O1426" s="7">
        <f>G1426-L1426</f>
        <v/>
      </c>
      <c r="P1426" s="7">
        <f>H1426-M1426</f>
        <v/>
      </c>
      <c r="Q1426" s="7">
        <f>IF($I1426=1,(N1426-MAR1!$B$11)/MAR1!$D$11,(N1426-MAR1!$C$11)/MAR1!$E$11)</f>
        <v/>
      </c>
      <c r="R1426" s="7">
        <f>IF($I1426=1,(O1426-MAR1!$B$12)/MAR1!$D$12,(O1426-MAR1!$C$12)/MAR1!$E$12)</f>
        <v/>
      </c>
      <c r="S1426" s="7">
        <f>IF($I1426=1,(P1426-MAR1!$B$13)/MAR1!$D$13,(P1426-MAR1!$C$13)/MAR1!$E$13)</f>
        <v/>
      </c>
      <c r="U1426" s="5" t="n">
        <v>1425</v>
      </c>
      <c r="V1426" s="5" t="n">
        <v>0.53532</v>
      </c>
      <c r="W1426" s="5" t="n">
        <v>0.8392810000000001</v>
      </c>
      <c r="X1426" s="5" t="n">
        <v>0.367877</v>
      </c>
      <c r="Y1426" s="5" t="n">
        <v>0.492892</v>
      </c>
      <c r="Z1426" s="5" t="n">
        <v>0.418156</v>
      </c>
    </row>
    <row r="1427">
      <c r="A1427" s="5" t="n">
        <v>1426</v>
      </c>
      <c r="B1427" s="5" t="n">
        <v>4</v>
      </c>
      <c r="C1427" s="5" t="n">
        <v>331</v>
      </c>
      <c r="D1427" s="5" t="n">
        <v>11</v>
      </c>
      <c r="E1427" s="5" t="n">
        <v>0</v>
      </c>
      <c r="F1427" s="5" t="n">
        <v>26</v>
      </c>
      <c r="G1427" s="5" t="n">
        <v>13.1</v>
      </c>
      <c r="H1427" s="5" t="n">
        <v>11.43</v>
      </c>
      <c r="I1427" s="6">
        <f>IF(E1427&gt;=Markov!$B$3,1,0)</f>
        <v/>
      </c>
      <c r="J1427" s="6">
        <f>I1426</f>
        <v/>
      </c>
      <c r="K1427" s="7">
        <f>MAR1!$B$5+MAR1!$C$5*COS(2*PI()*$C1427/365)+MAR1!$D$5*SIN(2*PI()*$C1427/365)</f>
        <v/>
      </c>
      <c r="L1427" s="7">
        <f>MAR1!$B$6+MAR1!$C$6*COS(2*PI()*$C1427/365)+MAR1!$D$6*SIN(2*PI()*$C1427/365)</f>
        <v/>
      </c>
      <c r="M1427" s="7">
        <f>MAR1!$B$7+MAR1!$C$7*COS(2*PI()*$C1427/365)+MAR1!$D$7*SIN(2*PI()*$C1427/365)</f>
        <v/>
      </c>
      <c r="N1427" s="7">
        <f>F1427-K1427</f>
        <v/>
      </c>
      <c r="O1427" s="7">
        <f>G1427-L1427</f>
        <v/>
      </c>
      <c r="P1427" s="7">
        <f>H1427-M1427</f>
        <v/>
      </c>
      <c r="Q1427" s="7">
        <f>IF($I1427=1,(N1427-MAR1!$B$11)/MAR1!$D$11,(N1427-MAR1!$C$11)/MAR1!$E$11)</f>
        <v/>
      </c>
      <c r="R1427" s="7">
        <f>IF($I1427=1,(O1427-MAR1!$B$12)/MAR1!$D$12,(O1427-MAR1!$C$12)/MAR1!$E$12)</f>
        <v/>
      </c>
      <c r="S1427" s="7">
        <f>IF($I1427=1,(P1427-MAR1!$B$13)/MAR1!$D$13,(P1427-MAR1!$C$13)/MAR1!$E$13)</f>
        <v/>
      </c>
      <c r="U1427" s="5" t="n">
        <v>1426</v>
      </c>
      <c r="V1427" s="5" t="n">
        <v>0.480105</v>
      </c>
      <c r="W1427" s="5" t="n">
        <v>0.423826</v>
      </c>
      <c r="X1427" s="5" t="n">
        <v>0.596598</v>
      </c>
      <c r="Y1427" s="5" t="n">
        <v>0.046489</v>
      </c>
      <c r="Z1427" s="5" t="n">
        <v>0.67145</v>
      </c>
    </row>
    <row r="1428">
      <c r="A1428" s="5" t="n">
        <v>1427</v>
      </c>
      <c r="B1428" s="5" t="n">
        <v>4</v>
      </c>
      <c r="C1428" s="5" t="n">
        <v>332</v>
      </c>
      <c r="D1428" s="5" t="n">
        <v>11</v>
      </c>
      <c r="E1428" s="5" t="n">
        <v>0</v>
      </c>
      <c r="F1428" s="5" t="n">
        <v>24.4</v>
      </c>
      <c r="G1428" s="5" t="n">
        <v>13.6</v>
      </c>
      <c r="H1428" s="5" t="n">
        <v>14.04</v>
      </c>
      <c r="I1428" s="6">
        <f>IF(E1428&gt;=Markov!$B$3,1,0)</f>
        <v/>
      </c>
      <c r="J1428" s="6">
        <f>I1427</f>
        <v/>
      </c>
      <c r="K1428" s="7">
        <f>MAR1!$B$5+MAR1!$C$5*COS(2*PI()*$C1428/365)+MAR1!$D$5*SIN(2*PI()*$C1428/365)</f>
        <v/>
      </c>
      <c r="L1428" s="7">
        <f>MAR1!$B$6+MAR1!$C$6*COS(2*PI()*$C1428/365)+MAR1!$D$6*SIN(2*PI()*$C1428/365)</f>
        <v/>
      </c>
      <c r="M1428" s="7">
        <f>MAR1!$B$7+MAR1!$C$7*COS(2*PI()*$C1428/365)+MAR1!$D$7*SIN(2*PI()*$C1428/365)</f>
        <v/>
      </c>
      <c r="N1428" s="7">
        <f>F1428-K1428</f>
        <v/>
      </c>
      <c r="O1428" s="7">
        <f>G1428-L1428</f>
        <v/>
      </c>
      <c r="P1428" s="7">
        <f>H1428-M1428</f>
        <v/>
      </c>
      <c r="Q1428" s="7">
        <f>IF($I1428=1,(N1428-MAR1!$B$11)/MAR1!$D$11,(N1428-MAR1!$C$11)/MAR1!$E$11)</f>
        <v/>
      </c>
      <c r="R1428" s="7">
        <f>IF($I1428=1,(O1428-MAR1!$B$12)/MAR1!$D$12,(O1428-MAR1!$C$12)/MAR1!$E$12)</f>
        <v/>
      </c>
      <c r="S1428" s="7">
        <f>IF($I1428=1,(P1428-MAR1!$B$13)/MAR1!$D$13,(P1428-MAR1!$C$13)/MAR1!$E$13)</f>
        <v/>
      </c>
      <c r="U1428" s="5" t="n">
        <v>1427</v>
      </c>
      <c r="V1428" s="5" t="n">
        <v>0.051592</v>
      </c>
      <c r="W1428" s="5" t="n">
        <v>0.858648</v>
      </c>
      <c r="X1428" s="5" t="n">
        <v>0.255847</v>
      </c>
      <c r="Y1428" s="5" t="n">
        <v>0.146193</v>
      </c>
      <c r="Z1428" s="5" t="n">
        <v>0.382516</v>
      </c>
    </row>
    <row r="1429">
      <c r="A1429" s="5" t="n">
        <v>1428</v>
      </c>
      <c r="B1429" s="5" t="n">
        <v>4</v>
      </c>
      <c r="C1429" s="5" t="n">
        <v>333</v>
      </c>
      <c r="D1429" s="5" t="n">
        <v>11</v>
      </c>
      <c r="E1429" s="5" t="n">
        <v>0</v>
      </c>
      <c r="F1429" s="5" t="n">
        <v>24.8</v>
      </c>
      <c r="G1429" s="5" t="n">
        <v>12</v>
      </c>
      <c r="H1429" s="5" t="n">
        <v>12.02</v>
      </c>
      <c r="I1429" s="6">
        <f>IF(E1429&gt;=Markov!$B$3,1,0)</f>
        <v/>
      </c>
      <c r="J1429" s="6">
        <f>I1428</f>
        <v/>
      </c>
      <c r="K1429" s="7">
        <f>MAR1!$B$5+MAR1!$C$5*COS(2*PI()*$C1429/365)+MAR1!$D$5*SIN(2*PI()*$C1429/365)</f>
        <v/>
      </c>
      <c r="L1429" s="7">
        <f>MAR1!$B$6+MAR1!$C$6*COS(2*PI()*$C1429/365)+MAR1!$D$6*SIN(2*PI()*$C1429/365)</f>
        <v/>
      </c>
      <c r="M1429" s="7">
        <f>MAR1!$B$7+MAR1!$C$7*COS(2*PI()*$C1429/365)+MAR1!$D$7*SIN(2*PI()*$C1429/365)</f>
        <v/>
      </c>
      <c r="N1429" s="7">
        <f>F1429-K1429</f>
        <v/>
      </c>
      <c r="O1429" s="7">
        <f>G1429-L1429</f>
        <v/>
      </c>
      <c r="P1429" s="7">
        <f>H1429-M1429</f>
        <v/>
      </c>
      <c r="Q1429" s="7">
        <f>IF($I1429=1,(N1429-MAR1!$B$11)/MAR1!$D$11,(N1429-MAR1!$C$11)/MAR1!$E$11)</f>
        <v/>
      </c>
      <c r="R1429" s="7">
        <f>IF($I1429=1,(O1429-MAR1!$B$12)/MAR1!$D$12,(O1429-MAR1!$C$12)/MAR1!$E$12)</f>
        <v/>
      </c>
      <c r="S1429" s="7">
        <f>IF($I1429=1,(P1429-MAR1!$B$13)/MAR1!$D$13,(P1429-MAR1!$C$13)/MAR1!$E$13)</f>
        <v/>
      </c>
      <c r="U1429" s="5" t="n">
        <v>1428</v>
      </c>
      <c r="V1429" s="5" t="n">
        <v>0.106138</v>
      </c>
      <c r="W1429" s="5" t="n">
        <v>0.975749</v>
      </c>
      <c r="X1429" s="5" t="n">
        <v>0.773298</v>
      </c>
      <c r="Y1429" s="5" t="n">
        <v>0.535975</v>
      </c>
      <c r="Z1429" s="5" t="n">
        <v>0.795497</v>
      </c>
    </row>
    <row r="1430">
      <c r="A1430" s="5" t="n">
        <v>1429</v>
      </c>
      <c r="B1430" s="5" t="n">
        <v>4</v>
      </c>
      <c r="C1430" s="5" t="n">
        <v>334</v>
      </c>
      <c r="D1430" s="5" t="n">
        <v>11</v>
      </c>
      <c r="E1430" s="5" t="n">
        <v>0</v>
      </c>
      <c r="F1430" s="5" t="n">
        <v>28</v>
      </c>
      <c r="G1430" s="5" t="n">
        <v>13.8</v>
      </c>
      <c r="H1430" s="5" t="n">
        <v>11.29</v>
      </c>
      <c r="I1430" s="6">
        <f>IF(E1430&gt;=Markov!$B$3,1,0)</f>
        <v/>
      </c>
      <c r="J1430" s="6">
        <f>I1429</f>
        <v/>
      </c>
      <c r="K1430" s="7">
        <f>MAR1!$B$5+MAR1!$C$5*COS(2*PI()*$C1430/365)+MAR1!$D$5*SIN(2*PI()*$C1430/365)</f>
        <v/>
      </c>
      <c r="L1430" s="7">
        <f>MAR1!$B$6+MAR1!$C$6*COS(2*PI()*$C1430/365)+MAR1!$D$6*SIN(2*PI()*$C1430/365)</f>
        <v/>
      </c>
      <c r="M1430" s="7">
        <f>MAR1!$B$7+MAR1!$C$7*COS(2*PI()*$C1430/365)+MAR1!$D$7*SIN(2*PI()*$C1430/365)</f>
        <v/>
      </c>
      <c r="N1430" s="7">
        <f>F1430-K1430</f>
        <v/>
      </c>
      <c r="O1430" s="7">
        <f>G1430-L1430</f>
        <v/>
      </c>
      <c r="P1430" s="7">
        <f>H1430-M1430</f>
        <v/>
      </c>
      <c r="Q1430" s="7">
        <f>IF($I1430=1,(N1430-MAR1!$B$11)/MAR1!$D$11,(N1430-MAR1!$C$11)/MAR1!$E$11)</f>
        <v/>
      </c>
      <c r="R1430" s="7">
        <f>IF($I1430=1,(O1430-MAR1!$B$12)/MAR1!$D$12,(O1430-MAR1!$C$12)/MAR1!$E$12)</f>
        <v/>
      </c>
      <c r="S1430" s="7">
        <f>IF($I1430=1,(P1430-MAR1!$B$13)/MAR1!$D$13,(P1430-MAR1!$C$13)/MAR1!$E$13)</f>
        <v/>
      </c>
      <c r="U1430" s="5" t="n">
        <v>1429</v>
      </c>
      <c r="V1430" s="5" t="n">
        <v>0.5615019999999999</v>
      </c>
      <c r="W1430" s="5" t="n">
        <v>0.476058</v>
      </c>
      <c r="X1430" s="5" t="n">
        <v>0.693302</v>
      </c>
      <c r="Y1430" s="5" t="n">
        <v>0.291402</v>
      </c>
      <c r="Z1430" s="5" t="n">
        <v>0.437672</v>
      </c>
    </row>
    <row r="1431">
      <c r="A1431" s="5" t="n">
        <v>1430</v>
      </c>
      <c r="B1431" s="5" t="n">
        <v>4</v>
      </c>
      <c r="C1431" s="5" t="n">
        <v>335</v>
      </c>
      <c r="D1431" s="5" t="n">
        <v>12</v>
      </c>
      <c r="E1431" s="5" t="n">
        <v>0</v>
      </c>
      <c r="F1431" s="5" t="n">
        <v>29.6</v>
      </c>
      <c r="G1431" s="5" t="n">
        <v>13.5</v>
      </c>
      <c r="H1431" s="5" t="n">
        <v>12.09</v>
      </c>
      <c r="I1431" s="6">
        <f>IF(E1431&gt;=Markov!$B$3,1,0)</f>
        <v/>
      </c>
      <c r="J1431" s="6">
        <f>I1430</f>
        <v/>
      </c>
      <c r="K1431" s="7">
        <f>MAR1!$B$5+MAR1!$C$5*COS(2*PI()*$C1431/365)+MAR1!$D$5*SIN(2*PI()*$C1431/365)</f>
        <v/>
      </c>
      <c r="L1431" s="7">
        <f>MAR1!$B$6+MAR1!$C$6*COS(2*PI()*$C1431/365)+MAR1!$D$6*SIN(2*PI()*$C1431/365)</f>
        <v/>
      </c>
      <c r="M1431" s="7">
        <f>MAR1!$B$7+MAR1!$C$7*COS(2*PI()*$C1431/365)+MAR1!$D$7*SIN(2*PI()*$C1431/365)</f>
        <v/>
      </c>
      <c r="N1431" s="7">
        <f>F1431-K1431</f>
        <v/>
      </c>
      <c r="O1431" s="7">
        <f>G1431-L1431</f>
        <v/>
      </c>
      <c r="P1431" s="7">
        <f>H1431-M1431</f>
        <v/>
      </c>
      <c r="Q1431" s="7">
        <f>IF($I1431=1,(N1431-MAR1!$B$11)/MAR1!$D$11,(N1431-MAR1!$C$11)/MAR1!$E$11)</f>
        <v/>
      </c>
      <c r="R1431" s="7">
        <f>IF($I1431=1,(O1431-MAR1!$B$12)/MAR1!$D$12,(O1431-MAR1!$C$12)/MAR1!$E$12)</f>
        <v/>
      </c>
      <c r="S1431" s="7">
        <f>IF($I1431=1,(P1431-MAR1!$B$13)/MAR1!$D$13,(P1431-MAR1!$C$13)/MAR1!$E$13)</f>
        <v/>
      </c>
      <c r="U1431" s="5" t="n">
        <v>1430</v>
      </c>
      <c r="V1431" s="5" t="n">
        <v>0.47314</v>
      </c>
      <c r="W1431" s="5" t="n">
        <v>0.086911</v>
      </c>
      <c r="X1431" s="5" t="n">
        <v>0.479204</v>
      </c>
      <c r="Y1431" s="5" t="n">
        <v>0.424912</v>
      </c>
      <c r="Z1431" s="5" t="n">
        <v>0.641557</v>
      </c>
    </row>
    <row r="1432">
      <c r="A1432" s="5" t="n">
        <v>1431</v>
      </c>
      <c r="B1432" s="5" t="n">
        <v>4</v>
      </c>
      <c r="C1432" s="5" t="n">
        <v>336</v>
      </c>
      <c r="D1432" s="5" t="n">
        <v>12</v>
      </c>
      <c r="E1432" s="5" t="n">
        <v>0</v>
      </c>
      <c r="F1432" s="5" t="n">
        <v>27.2</v>
      </c>
      <c r="G1432" s="5" t="n">
        <v>14</v>
      </c>
      <c r="H1432" s="5" t="n">
        <v>13.2</v>
      </c>
      <c r="I1432" s="6">
        <f>IF(E1432&gt;=Markov!$B$3,1,0)</f>
        <v/>
      </c>
      <c r="J1432" s="6">
        <f>I1431</f>
        <v/>
      </c>
      <c r="K1432" s="7">
        <f>MAR1!$B$5+MAR1!$C$5*COS(2*PI()*$C1432/365)+MAR1!$D$5*SIN(2*PI()*$C1432/365)</f>
        <v/>
      </c>
      <c r="L1432" s="7">
        <f>MAR1!$B$6+MAR1!$C$6*COS(2*PI()*$C1432/365)+MAR1!$D$6*SIN(2*PI()*$C1432/365)</f>
        <v/>
      </c>
      <c r="M1432" s="7">
        <f>MAR1!$B$7+MAR1!$C$7*COS(2*PI()*$C1432/365)+MAR1!$D$7*SIN(2*PI()*$C1432/365)</f>
        <v/>
      </c>
      <c r="N1432" s="7">
        <f>F1432-K1432</f>
        <v/>
      </c>
      <c r="O1432" s="7">
        <f>G1432-L1432</f>
        <v/>
      </c>
      <c r="P1432" s="7">
        <f>H1432-M1432</f>
        <v/>
      </c>
      <c r="Q1432" s="7">
        <f>IF($I1432=1,(N1432-MAR1!$B$11)/MAR1!$D$11,(N1432-MAR1!$C$11)/MAR1!$E$11)</f>
        <v/>
      </c>
      <c r="R1432" s="7">
        <f>IF($I1432=1,(O1432-MAR1!$B$12)/MAR1!$D$12,(O1432-MAR1!$C$12)/MAR1!$E$12)</f>
        <v/>
      </c>
      <c r="S1432" s="7">
        <f>IF($I1432=1,(P1432-MAR1!$B$13)/MAR1!$D$13,(P1432-MAR1!$C$13)/MAR1!$E$13)</f>
        <v/>
      </c>
      <c r="U1432" s="5" t="n">
        <v>1431</v>
      </c>
      <c r="V1432" s="5" t="n">
        <v>0.632567</v>
      </c>
      <c r="W1432" s="5" t="n">
        <v>0.623275</v>
      </c>
      <c r="X1432" s="5" t="n">
        <v>0.043126</v>
      </c>
      <c r="Y1432" s="5" t="n">
        <v>0.837915</v>
      </c>
      <c r="Z1432" s="5" t="n">
        <v>0.857716</v>
      </c>
    </row>
    <row r="1433">
      <c r="A1433" s="5" t="n">
        <v>1432</v>
      </c>
      <c r="B1433" s="5" t="n">
        <v>4</v>
      </c>
      <c r="C1433" s="5" t="n">
        <v>337</v>
      </c>
      <c r="D1433" s="5" t="n">
        <v>12</v>
      </c>
      <c r="E1433" s="5" t="n">
        <v>0</v>
      </c>
      <c r="F1433" s="5" t="n">
        <v>27.8</v>
      </c>
      <c r="G1433" s="5" t="n">
        <v>11.9</v>
      </c>
      <c r="H1433" s="5" t="n">
        <v>16.43</v>
      </c>
      <c r="I1433" s="6">
        <f>IF(E1433&gt;=Markov!$B$3,1,0)</f>
        <v/>
      </c>
      <c r="J1433" s="6">
        <f>I1432</f>
        <v/>
      </c>
      <c r="K1433" s="7">
        <f>MAR1!$B$5+MAR1!$C$5*COS(2*PI()*$C1433/365)+MAR1!$D$5*SIN(2*PI()*$C1433/365)</f>
        <v/>
      </c>
      <c r="L1433" s="7">
        <f>MAR1!$B$6+MAR1!$C$6*COS(2*PI()*$C1433/365)+MAR1!$D$6*SIN(2*PI()*$C1433/365)</f>
        <v/>
      </c>
      <c r="M1433" s="7">
        <f>MAR1!$B$7+MAR1!$C$7*COS(2*PI()*$C1433/365)+MAR1!$D$7*SIN(2*PI()*$C1433/365)</f>
        <v/>
      </c>
      <c r="N1433" s="7">
        <f>F1433-K1433</f>
        <v/>
      </c>
      <c r="O1433" s="7">
        <f>G1433-L1433</f>
        <v/>
      </c>
      <c r="P1433" s="7">
        <f>H1433-M1433</f>
        <v/>
      </c>
      <c r="Q1433" s="7">
        <f>IF($I1433=1,(N1433-MAR1!$B$11)/MAR1!$D$11,(N1433-MAR1!$C$11)/MAR1!$E$11)</f>
        <v/>
      </c>
      <c r="R1433" s="7">
        <f>IF($I1433=1,(O1433-MAR1!$B$12)/MAR1!$D$12,(O1433-MAR1!$C$12)/MAR1!$E$12)</f>
        <v/>
      </c>
      <c r="S1433" s="7">
        <f>IF($I1433=1,(P1433-MAR1!$B$13)/MAR1!$D$13,(P1433-MAR1!$C$13)/MAR1!$E$13)</f>
        <v/>
      </c>
      <c r="U1433" s="5" t="n">
        <v>1432</v>
      </c>
      <c r="V1433" s="5" t="n">
        <v>0.222482</v>
      </c>
      <c r="W1433" s="5" t="n">
        <v>0.670184</v>
      </c>
      <c r="X1433" s="5" t="n">
        <v>0.595495</v>
      </c>
      <c r="Y1433" s="5" t="n">
        <v>0.23248</v>
      </c>
      <c r="Z1433" s="5" t="n">
        <v>0.244296</v>
      </c>
    </row>
    <row r="1434">
      <c r="A1434" s="5" t="n">
        <v>1433</v>
      </c>
      <c r="B1434" s="5" t="n">
        <v>4</v>
      </c>
      <c r="C1434" s="5" t="n">
        <v>338</v>
      </c>
      <c r="D1434" s="5" t="n">
        <v>12</v>
      </c>
      <c r="E1434" s="5" t="n">
        <v>0</v>
      </c>
      <c r="F1434" s="5" t="n">
        <v>30.2</v>
      </c>
      <c r="G1434" s="5" t="n">
        <v>14.5</v>
      </c>
      <c r="H1434" s="5" t="n">
        <v>15.3</v>
      </c>
      <c r="I1434" s="6">
        <f>IF(E1434&gt;=Markov!$B$3,1,0)</f>
        <v/>
      </c>
      <c r="J1434" s="6">
        <f>I1433</f>
        <v/>
      </c>
      <c r="K1434" s="7">
        <f>MAR1!$B$5+MAR1!$C$5*COS(2*PI()*$C1434/365)+MAR1!$D$5*SIN(2*PI()*$C1434/365)</f>
        <v/>
      </c>
      <c r="L1434" s="7">
        <f>MAR1!$B$6+MAR1!$C$6*COS(2*PI()*$C1434/365)+MAR1!$D$6*SIN(2*PI()*$C1434/365)</f>
        <v/>
      </c>
      <c r="M1434" s="7">
        <f>MAR1!$B$7+MAR1!$C$7*COS(2*PI()*$C1434/365)+MAR1!$D$7*SIN(2*PI()*$C1434/365)</f>
        <v/>
      </c>
      <c r="N1434" s="7">
        <f>F1434-K1434</f>
        <v/>
      </c>
      <c r="O1434" s="7">
        <f>G1434-L1434</f>
        <v/>
      </c>
      <c r="P1434" s="7">
        <f>H1434-M1434</f>
        <v/>
      </c>
      <c r="Q1434" s="7">
        <f>IF($I1434=1,(N1434-MAR1!$B$11)/MAR1!$D$11,(N1434-MAR1!$C$11)/MAR1!$E$11)</f>
        <v/>
      </c>
      <c r="R1434" s="7">
        <f>IF($I1434=1,(O1434-MAR1!$B$12)/MAR1!$D$12,(O1434-MAR1!$C$12)/MAR1!$E$12)</f>
        <v/>
      </c>
      <c r="S1434" s="7">
        <f>IF($I1434=1,(P1434-MAR1!$B$13)/MAR1!$D$13,(P1434-MAR1!$C$13)/MAR1!$E$13)</f>
        <v/>
      </c>
      <c r="U1434" s="5" t="n">
        <v>1433</v>
      </c>
      <c r="V1434" s="5" t="n">
        <v>0.967632</v>
      </c>
      <c r="W1434" s="5" t="n">
        <v>0.045957</v>
      </c>
      <c r="X1434" s="5" t="n">
        <v>0.656945</v>
      </c>
      <c r="Y1434" s="5" t="n">
        <v>0.989905</v>
      </c>
      <c r="Z1434" s="5" t="n">
        <v>0.775751</v>
      </c>
    </row>
    <row r="1435">
      <c r="A1435" s="5" t="n">
        <v>1434</v>
      </c>
      <c r="B1435" s="5" t="n">
        <v>4</v>
      </c>
      <c r="C1435" s="5" t="n">
        <v>339</v>
      </c>
      <c r="D1435" s="5" t="n">
        <v>12</v>
      </c>
      <c r="E1435" s="5" t="n">
        <v>0</v>
      </c>
      <c r="F1435" s="5" t="n">
        <v>25.3</v>
      </c>
      <c r="G1435" s="5" t="n">
        <v>13.1</v>
      </c>
      <c r="H1435" s="5" t="n">
        <v>14.98</v>
      </c>
      <c r="I1435" s="6">
        <f>IF(E1435&gt;=Markov!$B$3,1,0)</f>
        <v/>
      </c>
      <c r="J1435" s="6">
        <f>I1434</f>
        <v/>
      </c>
      <c r="K1435" s="7">
        <f>MAR1!$B$5+MAR1!$C$5*COS(2*PI()*$C1435/365)+MAR1!$D$5*SIN(2*PI()*$C1435/365)</f>
        <v/>
      </c>
      <c r="L1435" s="7">
        <f>MAR1!$B$6+MAR1!$C$6*COS(2*PI()*$C1435/365)+MAR1!$D$6*SIN(2*PI()*$C1435/365)</f>
        <v/>
      </c>
      <c r="M1435" s="7">
        <f>MAR1!$B$7+MAR1!$C$7*COS(2*PI()*$C1435/365)+MAR1!$D$7*SIN(2*PI()*$C1435/365)</f>
        <v/>
      </c>
      <c r="N1435" s="7">
        <f>F1435-K1435</f>
        <v/>
      </c>
      <c r="O1435" s="7">
        <f>G1435-L1435</f>
        <v/>
      </c>
      <c r="P1435" s="7">
        <f>H1435-M1435</f>
        <v/>
      </c>
      <c r="Q1435" s="7">
        <f>IF($I1435=1,(N1435-MAR1!$B$11)/MAR1!$D$11,(N1435-MAR1!$C$11)/MAR1!$E$11)</f>
        <v/>
      </c>
      <c r="R1435" s="7">
        <f>IF($I1435=1,(O1435-MAR1!$B$12)/MAR1!$D$12,(O1435-MAR1!$C$12)/MAR1!$E$12)</f>
        <v/>
      </c>
      <c r="S1435" s="7">
        <f>IF($I1435=1,(P1435-MAR1!$B$13)/MAR1!$D$13,(P1435-MAR1!$C$13)/MAR1!$E$13)</f>
        <v/>
      </c>
      <c r="U1435" s="5" t="n">
        <v>1434</v>
      </c>
      <c r="V1435" s="5" t="n">
        <v>0.884247</v>
      </c>
      <c r="W1435" s="5" t="n">
        <v>0.950572</v>
      </c>
      <c r="X1435" s="5" t="n">
        <v>0.78774</v>
      </c>
      <c r="Y1435" s="5" t="n">
        <v>0.005529</v>
      </c>
      <c r="Z1435" s="5" t="n">
        <v>0.509153</v>
      </c>
    </row>
    <row r="1436">
      <c r="A1436" s="5" t="n">
        <v>1435</v>
      </c>
      <c r="B1436" s="5" t="n">
        <v>4</v>
      </c>
      <c r="C1436" s="5" t="n">
        <v>340</v>
      </c>
      <c r="D1436" s="5" t="n">
        <v>12</v>
      </c>
      <c r="E1436" s="5" t="n">
        <v>0</v>
      </c>
      <c r="F1436" s="5" t="n">
        <v>30</v>
      </c>
      <c r="G1436" s="5" t="n">
        <v>15.4</v>
      </c>
      <c r="H1436" s="5" t="n">
        <v>10.07</v>
      </c>
      <c r="I1436" s="6">
        <f>IF(E1436&gt;=Markov!$B$3,1,0)</f>
        <v/>
      </c>
      <c r="J1436" s="6">
        <f>I1435</f>
        <v/>
      </c>
      <c r="K1436" s="7">
        <f>MAR1!$B$5+MAR1!$C$5*COS(2*PI()*$C1436/365)+MAR1!$D$5*SIN(2*PI()*$C1436/365)</f>
        <v/>
      </c>
      <c r="L1436" s="7">
        <f>MAR1!$B$6+MAR1!$C$6*COS(2*PI()*$C1436/365)+MAR1!$D$6*SIN(2*PI()*$C1436/365)</f>
        <v/>
      </c>
      <c r="M1436" s="7">
        <f>MAR1!$B$7+MAR1!$C$7*COS(2*PI()*$C1436/365)+MAR1!$D$7*SIN(2*PI()*$C1436/365)</f>
        <v/>
      </c>
      <c r="N1436" s="7">
        <f>F1436-K1436</f>
        <v/>
      </c>
      <c r="O1436" s="7">
        <f>G1436-L1436</f>
        <v/>
      </c>
      <c r="P1436" s="7">
        <f>H1436-M1436</f>
        <v/>
      </c>
      <c r="Q1436" s="7">
        <f>IF($I1436=1,(N1436-MAR1!$B$11)/MAR1!$D$11,(N1436-MAR1!$C$11)/MAR1!$E$11)</f>
        <v/>
      </c>
      <c r="R1436" s="7">
        <f>IF($I1436=1,(O1436-MAR1!$B$12)/MAR1!$D$12,(O1436-MAR1!$C$12)/MAR1!$E$12)</f>
        <v/>
      </c>
      <c r="S1436" s="7">
        <f>IF($I1436=1,(P1436-MAR1!$B$13)/MAR1!$D$13,(P1436-MAR1!$C$13)/MAR1!$E$13)</f>
        <v/>
      </c>
      <c r="U1436" s="5" t="n">
        <v>1435</v>
      </c>
      <c r="V1436" s="5" t="n">
        <v>0.6847529999999999</v>
      </c>
      <c r="W1436" s="5" t="n">
        <v>0.298198</v>
      </c>
      <c r="X1436" s="5" t="n">
        <v>0.098091</v>
      </c>
      <c r="Y1436" s="5" t="n">
        <v>0.002212</v>
      </c>
      <c r="Z1436" s="5" t="n">
        <v>0.017147</v>
      </c>
    </row>
    <row r="1437">
      <c r="A1437" s="5" t="n">
        <v>1436</v>
      </c>
      <c r="B1437" s="5" t="n">
        <v>4</v>
      </c>
      <c r="C1437" s="5" t="n">
        <v>341</v>
      </c>
      <c r="D1437" s="5" t="n">
        <v>12</v>
      </c>
      <c r="E1437" s="5" t="n">
        <v>0</v>
      </c>
      <c r="F1437" s="5" t="n">
        <v>30.8</v>
      </c>
      <c r="G1437" s="5" t="n">
        <v>15.4</v>
      </c>
      <c r="H1437" s="5" t="n">
        <v>10.86</v>
      </c>
      <c r="I1437" s="6">
        <f>IF(E1437&gt;=Markov!$B$3,1,0)</f>
        <v/>
      </c>
      <c r="J1437" s="6">
        <f>I1436</f>
        <v/>
      </c>
      <c r="K1437" s="7">
        <f>MAR1!$B$5+MAR1!$C$5*COS(2*PI()*$C1437/365)+MAR1!$D$5*SIN(2*PI()*$C1437/365)</f>
        <v/>
      </c>
      <c r="L1437" s="7">
        <f>MAR1!$B$6+MAR1!$C$6*COS(2*PI()*$C1437/365)+MAR1!$D$6*SIN(2*PI()*$C1437/365)</f>
        <v/>
      </c>
      <c r="M1437" s="7">
        <f>MAR1!$B$7+MAR1!$C$7*COS(2*PI()*$C1437/365)+MAR1!$D$7*SIN(2*PI()*$C1437/365)</f>
        <v/>
      </c>
      <c r="N1437" s="7">
        <f>F1437-K1437</f>
        <v/>
      </c>
      <c r="O1437" s="7">
        <f>G1437-L1437</f>
        <v/>
      </c>
      <c r="P1437" s="7">
        <f>H1437-M1437</f>
        <v/>
      </c>
      <c r="Q1437" s="7">
        <f>IF($I1437=1,(N1437-MAR1!$B$11)/MAR1!$D$11,(N1437-MAR1!$C$11)/MAR1!$E$11)</f>
        <v/>
      </c>
      <c r="R1437" s="7">
        <f>IF($I1437=1,(O1437-MAR1!$B$12)/MAR1!$D$12,(O1437-MAR1!$C$12)/MAR1!$E$12)</f>
        <v/>
      </c>
      <c r="S1437" s="7">
        <f>IF($I1437=1,(P1437-MAR1!$B$13)/MAR1!$D$13,(P1437-MAR1!$C$13)/MAR1!$E$13)</f>
        <v/>
      </c>
      <c r="U1437" s="5" t="n">
        <v>1436</v>
      </c>
      <c r="V1437" s="5" t="n">
        <v>0.314013</v>
      </c>
      <c r="W1437" s="5" t="n">
        <v>0.592288</v>
      </c>
      <c r="X1437" s="5" t="n">
        <v>0.069831</v>
      </c>
      <c r="Y1437" s="5" t="n">
        <v>0.61422</v>
      </c>
      <c r="Z1437" s="5" t="n">
        <v>0.695522</v>
      </c>
    </row>
    <row r="1438">
      <c r="A1438" s="5" t="n">
        <v>1437</v>
      </c>
      <c r="B1438" s="5" t="n">
        <v>4</v>
      </c>
      <c r="C1438" s="5" t="n">
        <v>342</v>
      </c>
      <c r="D1438" s="5" t="n">
        <v>12</v>
      </c>
      <c r="E1438" s="5" t="n">
        <v>0</v>
      </c>
      <c r="F1438" s="5" t="n">
        <v>28.8</v>
      </c>
      <c r="G1438" s="5" t="n">
        <v>14.8</v>
      </c>
      <c r="H1438" s="5" t="n">
        <v>8.93</v>
      </c>
      <c r="I1438" s="6">
        <f>IF(E1438&gt;=Markov!$B$3,1,0)</f>
        <v/>
      </c>
      <c r="J1438" s="6">
        <f>I1437</f>
        <v/>
      </c>
      <c r="K1438" s="7">
        <f>MAR1!$B$5+MAR1!$C$5*COS(2*PI()*$C1438/365)+MAR1!$D$5*SIN(2*PI()*$C1438/365)</f>
        <v/>
      </c>
      <c r="L1438" s="7">
        <f>MAR1!$B$6+MAR1!$C$6*COS(2*PI()*$C1438/365)+MAR1!$D$6*SIN(2*PI()*$C1438/365)</f>
        <v/>
      </c>
      <c r="M1438" s="7">
        <f>MAR1!$B$7+MAR1!$C$7*COS(2*PI()*$C1438/365)+MAR1!$D$7*SIN(2*PI()*$C1438/365)</f>
        <v/>
      </c>
      <c r="N1438" s="7">
        <f>F1438-K1438</f>
        <v/>
      </c>
      <c r="O1438" s="7">
        <f>G1438-L1438</f>
        <v/>
      </c>
      <c r="P1438" s="7">
        <f>H1438-M1438</f>
        <v/>
      </c>
      <c r="Q1438" s="7">
        <f>IF($I1438=1,(N1438-MAR1!$B$11)/MAR1!$D$11,(N1438-MAR1!$C$11)/MAR1!$E$11)</f>
        <v/>
      </c>
      <c r="R1438" s="7">
        <f>IF($I1438=1,(O1438-MAR1!$B$12)/MAR1!$D$12,(O1438-MAR1!$C$12)/MAR1!$E$12)</f>
        <v/>
      </c>
      <c r="S1438" s="7">
        <f>IF($I1438=1,(P1438-MAR1!$B$13)/MAR1!$D$13,(P1438-MAR1!$C$13)/MAR1!$E$13)</f>
        <v/>
      </c>
      <c r="U1438" s="5" t="n">
        <v>1437</v>
      </c>
      <c r="V1438" s="5" t="n">
        <v>0.05919</v>
      </c>
      <c r="W1438" s="5" t="n">
        <v>0.806631</v>
      </c>
      <c r="X1438" s="5" t="n">
        <v>0.2274</v>
      </c>
      <c r="Y1438" s="5" t="n">
        <v>0.255082</v>
      </c>
      <c r="Z1438" s="5" t="n">
        <v>0.414796</v>
      </c>
    </row>
    <row r="1439">
      <c r="A1439" s="5" t="n">
        <v>1438</v>
      </c>
      <c r="B1439" s="5" t="n">
        <v>4</v>
      </c>
      <c r="C1439" s="5" t="n">
        <v>343</v>
      </c>
      <c r="D1439" s="5" t="n">
        <v>12</v>
      </c>
      <c r="E1439" s="5" t="n">
        <v>0</v>
      </c>
      <c r="F1439" s="5" t="n">
        <v>29.7</v>
      </c>
      <c r="G1439" s="5" t="n">
        <v>15</v>
      </c>
      <c r="H1439" s="5" t="n">
        <v>13.64</v>
      </c>
      <c r="I1439" s="6">
        <f>IF(E1439&gt;=Markov!$B$3,1,0)</f>
        <v/>
      </c>
      <c r="J1439" s="6">
        <f>I1438</f>
        <v/>
      </c>
      <c r="K1439" s="7">
        <f>MAR1!$B$5+MAR1!$C$5*COS(2*PI()*$C1439/365)+MAR1!$D$5*SIN(2*PI()*$C1439/365)</f>
        <v/>
      </c>
      <c r="L1439" s="7">
        <f>MAR1!$B$6+MAR1!$C$6*COS(2*PI()*$C1439/365)+MAR1!$D$6*SIN(2*PI()*$C1439/365)</f>
        <v/>
      </c>
      <c r="M1439" s="7">
        <f>MAR1!$B$7+MAR1!$C$7*COS(2*PI()*$C1439/365)+MAR1!$D$7*SIN(2*PI()*$C1439/365)</f>
        <v/>
      </c>
      <c r="N1439" s="7">
        <f>F1439-K1439</f>
        <v/>
      </c>
      <c r="O1439" s="7">
        <f>G1439-L1439</f>
        <v/>
      </c>
      <c r="P1439" s="7">
        <f>H1439-M1439</f>
        <v/>
      </c>
      <c r="Q1439" s="7">
        <f>IF($I1439=1,(N1439-MAR1!$B$11)/MAR1!$D$11,(N1439-MAR1!$C$11)/MAR1!$E$11)</f>
        <v/>
      </c>
      <c r="R1439" s="7">
        <f>IF($I1439=1,(O1439-MAR1!$B$12)/MAR1!$D$12,(O1439-MAR1!$C$12)/MAR1!$E$12)</f>
        <v/>
      </c>
      <c r="S1439" s="7">
        <f>IF($I1439=1,(P1439-MAR1!$B$13)/MAR1!$D$13,(P1439-MAR1!$C$13)/MAR1!$E$13)</f>
        <v/>
      </c>
      <c r="U1439" s="5" t="n">
        <v>1438</v>
      </c>
      <c r="V1439" s="5" t="n">
        <v>0.566062</v>
      </c>
      <c r="W1439" s="5" t="n">
        <v>0.225273</v>
      </c>
      <c r="X1439" s="5" t="n">
        <v>0.625342</v>
      </c>
      <c r="Y1439" s="5" t="n">
        <v>0.5514869999999999</v>
      </c>
      <c r="Z1439" s="5" t="n">
        <v>0.488664</v>
      </c>
    </row>
    <row r="1440">
      <c r="A1440" s="5" t="n">
        <v>1439</v>
      </c>
      <c r="B1440" s="5" t="n">
        <v>4</v>
      </c>
      <c r="C1440" s="5" t="n">
        <v>344</v>
      </c>
      <c r="D1440" s="5" t="n">
        <v>12</v>
      </c>
      <c r="E1440" s="5" t="n">
        <v>0</v>
      </c>
      <c r="F1440" s="5" t="n">
        <v>31</v>
      </c>
      <c r="G1440" s="5" t="n">
        <v>15.4</v>
      </c>
      <c r="H1440" s="5" t="n">
        <v>18.37</v>
      </c>
      <c r="I1440" s="6">
        <f>IF(E1440&gt;=Markov!$B$3,1,0)</f>
        <v/>
      </c>
      <c r="J1440" s="6">
        <f>I1439</f>
        <v/>
      </c>
      <c r="K1440" s="7">
        <f>MAR1!$B$5+MAR1!$C$5*COS(2*PI()*$C1440/365)+MAR1!$D$5*SIN(2*PI()*$C1440/365)</f>
        <v/>
      </c>
      <c r="L1440" s="7">
        <f>MAR1!$B$6+MAR1!$C$6*COS(2*PI()*$C1440/365)+MAR1!$D$6*SIN(2*PI()*$C1440/365)</f>
        <v/>
      </c>
      <c r="M1440" s="7">
        <f>MAR1!$B$7+MAR1!$C$7*COS(2*PI()*$C1440/365)+MAR1!$D$7*SIN(2*PI()*$C1440/365)</f>
        <v/>
      </c>
      <c r="N1440" s="7">
        <f>F1440-K1440</f>
        <v/>
      </c>
      <c r="O1440" s="7">
        <f>G1440-L1440</f>
        <v/>
      </c>
      <c r="P1440" s="7">
        <f>H1440-M1440</f>
        <v/>
      </c>
      <c r="Q1440" s="7">
        <f>IF($I1440=1,(N1440-MAR1!$B$11)/MAR1!$D$11,(N1440-MAR1!$C$11)/MAR1!$E$11)</f>
        <v/>
      </c>
      <c r="R1440" s="7">
        <f>IF($I1440=1,(O1440-MAR1!$B$12)/MAR1!$D$12,(O1440-MAR1!$C$12)/MAR1!$E$12)</f>
        <v/>
      </c>
      <c r="S1440" s="7">
        <f>IF($I1440=1,(P1440-MAR1!$B$13)/MAR1!$D$13,(P1440-MAR1!$C$13)/MAR1!$E$13)</f>
        <v/>
      </c>
      <c r="U1440" s="5" t="n">
        <v>1439</v>
      </c>
      <c r="V1440" s="5" t="n">
        <v>0.034324</v>
      </c>
      <c r="W1440" s="5" t="n">
        <v>0.893836</v>
      </c>
      <c r="X1440" s="5" t="n">
        <v>0.179219</v>
      </c>
      <c r="Y1440" s="5" t="n">
        <v>0.010555</v>
      </c>
      <c r="Z1440" s="5" t="n">
        <v>0.005548</v>
      </c>
    </row>
    <row r="1441">
      <c r="A1441" s="5" t="n">
        <v>1440</v>
      </c>
      <c r="B1441" s="5" t="n">
        <v>4</v>
      </c>
      <c r="C1441" s="5" t="n">
        <v>345</v>
      </c>
      <c r="D1441" s="5" t="n">
        <v>12</v>
      </c>
      <c r="E1441" s="5" t="n">
        <v>0</v>
      </c>
      <c r="F1441" s="5" t="n">
        <v>30.4</v>
      </c>
      <c r="G1441" s="5" t="n">
        <v>15.7</v>
      </c>
      <c r="H1441" s="5" t="n">
        <v>20.82</v>
      </c>
      <c r="I1441" s="6">
        <f>IF(E1441&gt;=Markov!$B$3,1,0)</f>
        <v/>
      </c>
      <c r="J1441" s="6">
        <f>I1440</f>
        <v/>
      </c>
      <c r="K1441" s="7">
        <f>MAR1!$B$5+MAR1!$C$5*COS(2*PI()*$C1441/365)+MAR1!$D$5*SIN(2*PI()*$C1441/365)</f>
        <v/>
      </c>
      <c r="L1441" s="7">
        <f>MAR1!$B$6+MAR1!$C$6*COS(2*PI()*$C1441/365)+MAR1!$D$6*SIN(2*PI()*$C1441/365)</f>
        <v/>
      </c>
      <c r="M1441" s="7">
        <f>MAR1!$B$7+MAR1!$C$7*COS(2*PI()*$C1441/365)+MAR1!$D$7*SIN(2*PI()*$C1441/365)</f>
        <v/>
      </c>
      <c r="N1441" s="7">
        <f>F1441-K1441</f>
        <v/>
      </c>
      <c r="O1441" s="7">
        <f>G1441-L1441</f>
        <v/>
      </c>
      <c r="P1441" s="7">
        <f>H1441-M1441</f>
        <v/>
      </c>
      <c r="Q1441" s="7">
        <f>IF($I1441=1,(N1441-MAR1!$B$11)/MAR1!$D$11,(N1441-MAR1!$C$11)/MAR1!$E$11)</f>
        <v/>
      </c>
      <c r="R1441" s="7">
        <f>IF($I1441=1,(O1441-MAR1!$B$12)/MAR1!$D$12,(O1441-MAR1!$C$12)/MAR1!$E$12)</f>
        <v/>
      </c>
      <c r="S1441" s="7">
        <f>IF($I1441=1,(P1441-MAR1!$B$13)/MAR1!$D$13,(P1441-MAR1!$C$13)/MAR1!$E$13)</f>
        <v/>
      </c>
      <c r="U1441" s="5" t="n">
        <v>1440</v>
      </c>
      <c r="V1441" s="5" t="n">
        <v>0.423024</v>
      </c>
      <c r="W1441" s="5" t="n">
        <v>0.765558</v>
      </c>
      <c r="X1441" s="5" t="n">
        <v>0.814334</v>
      </c>
      <c r="Y1441" s="5" t="n">
        <v>0.459098</v>
      </c>
      <c r="Z1441" s="5" t="n">
        <v>0.483674</v>
      </c>
    </row>
    <row r="1442">
      <c r="A1442" s="5" t="n">
        <v>1441</v>
      </c>
      <c r="B1442" s="5" t="n">
        <v>4</v>
      </c>
      <c r="C1442" s="5" t="n">
        <v>346</v>
      </c>
      <c r="D1442" s="5" t="n">
        <v>12</v>
      </c>
      <c r="E1442" s="5" t="n">
        <v>0</v>
      </c>
      <c r="F1442" s="5" t="n">
        <v>32.1</v>
      </c>
      <c r="G1442" s="5" t="n">
        <v>15.7</v>
      </c>
      <c r="H1442" s="5" t="n">
        <v>18.52</v>
      </c>
      <c r="I1442" s="6">
        <f>IF(E1442&gt;=Markov!$B$3,1,0)</f>
        <v/>
      </c>
      <c r="J1442" s="6">
        <f>I1441</f>
        <v/>
      </c>
      <c r="K1442" s="7">
        <f>MAR1!$B$5+MAR1!$C$5*COS(2*PI()*$C1442/365)+MAR1!$D$5*SIN(2*PI()*$C1442/365)</f>
        <v/>
      </c>
      <c r="L1442" s="7">
        <f>MAR1!$B$6+MAR1!$C$6*COS(2*PI()*$C1442/365)+MAR1!$D$6*SIN(2*PI()*$C1442/365)</f>
        <v/>
      </c>
      <c r="M1442" s="7">
        <f>MAR1!$B$7+MAR1!$C$7*COS(2*PI()*$C1442/365)+MAR1!$D$7*SIN(2*PI()*$C1442/365)</f>
        <v/>
      </c>
      <c r="N1442" s="7">
        <f>F1442-K1442</f>
        <v/>
      </c>
      <c r="O1442" s="7">
        <f>G1442-L1442</f>
        <v/>
      </c>
      <c r="P1442" s="7">
        <f>H1442-M1442</f>
        <v/>
      </c>
      <c r="Q1442" s="7">
        <f>IF($I1442=1,(N1442-MAR1!$B$11)/MAR1!$D$11,(N1442-MAR1!$C$11)/MAR1!$E$11)</f>
        <v/>
      </c>
      <c r="R1442" s="7">
        <f>IF($I1442=1,(O1442-MAR1!$B$12)/MAR1!$D$12,(O1442-MAR1!$C$12)/MAR1!$E$12)</f>
        <v/>
      </c>
      <c r="S1442" s="7">
        <f>IF($I1442=1,(P1442-MAR1!$B$13)/MAR1!$D$13,(P1442-MAR1!$C$13)/MAR1!$E$13)</f>
        <v/>
      </c>
      <c r="U1442" s="5" t="n">
        <v>1441</v>
      </c>
      <c r="V1442" s="5" t="n">
        <v>0.854001</v>
      </c>
      <c r="W1442" s="5" t="n">
        <v>0.6997719999999999</v>
      </c>
      <c r="X1442" s="5" t="n">
        <v>0.6791160000000001</v>
      </c>
      <c r="Y1442" s="5" t="n">
        <v>0.897176</v>
      </c>
      <c r="Z1442" s="5" t="n">
        <v>0.036109</v>
      </c>
    </row>
    <row r="1443">
      <c r="A1443" s="5" t="n">
        <v>1442</v>
      </c>
      <c r="B1443" s="5" t="n">
        <v>4</v>
      </c>
      <c r="C1443" s="5" t="n">
        <v>347</v>
      </c>
      <c r="D1443" s="5" t="n">
        <v>12</v>
      </c>
      <c r="E1443" s="5" t="n">
        <v>0</v>
      </c>
      <c r="F1443" s="5" t="n">
        <v>31.8</v>
      </c>
      <c r="G1443" s="5" t="n">
        <v>14.9</v>
      </c>
      <c r="H1443" s="5" t="n">
        <v>14.82</v>
      </c>
      <c r="I1443" s="6">
        <f>IF(E1443&gt;=Markov!$B$3,1,0)</f>
        <v/>
      </c>
      <c r="J1443" s="6">
        <f>I1442</f>
        <v/>
      </c>
      <c r="K1443" s="7">
        <f>MAR1!$B$5+MAR1!$C$5*COS(2*PI()*$C1443/365)+MAR1!$D$5*SIN(2*PI()*$C1443/365)</f>
        <v/>
      </c>
      <c r="L1443" s="7">
        <f>MAR1!$B$6+MAR1!$C$6*COS(2*PI()*$C1443/365)+MAR1!$D$6*SIN(2*PI()*$C1443/365)</f>
        <v/>
      </c>
      <c r="M1443" s="7">
        <f>MAR1!$B$7+MAR1!$C$7*COS(2*PI()*$C1443/365)+MAR1!$D$7*SIN(2*PI()*$C1443/365)</f>
        <v/>
      </c>
      <c r="N1443" s="7">
        <f>F1443-K1443</f>
        <v/>
      </c>
      <c r="O1443" s="7">
        <f>G1443-L1443</f>
        <v/>
      </c>
      <c r="P1443" s="7">
        <f>H1443-M1443</f>
        <v/>
      </c>
      <c r="Q1443" s="7">
        <f>IF($I1443=1,(N1443-MAR1!$B$11)/MAR1!$D$11,(N1443-MAR1!$C$11)/MAR1!$E$11)</f>
        <v/>
      </c>
      <c r="R1443" s="7">
        <f>IF($I1443=1,(O1443-MAR1!$B$12)/MAR1!$D$12,(O1443-MAR1!$C$12)/MAR1!$E$12)</f>
        <v/>
      </c>
      <c r="S1443" s="7">
        <f>IF($I1443=1,(P1443-MAR1!$B$13)/MAR1!$D$13,(P1443-MAR1!$C$13)/MAR1!$E$13)</f>
        <v/>
      </c>
      <c r="U1443" s="5" t="n">
        <v>1442</v>
      </c>
      <c r="V1443" s="5" t="n">
        <v>0.424688</v>
      </c>
      <c r="W1443" s="5" t="n">
        <v>0.330656</v>
      </c>
      <c r="X1443" s="5" t="n">
        <v>0.948433</v>
      </c>
      <c r="Y1443" s="5" t="n">
        <v>0.232008</v>
      </c>
      <c r="Z1443" s="5" t="n">
        <v>0.105466</v>
      </c>
    </row>
    <row r="1444">
      <c r="A1444" s="5" t="n">
        <v>1443</v>
      </c>
      <c r="B1444" s="5" t="n">
        <v>4</v>
      </c>
      <c r="C1444" s="5" t="n">
        <v>348</v>
      </c>
      <c r="D1444" s="5" t="n">
        <v>12</v>
      </c>
      <c r="E1444" s="5" t="n">
        <v>0</v>
      </c>
      <c r="F1444" s="5" t="n">
        <v>32.8</v>
      </c>
      <c r="G1444" s="5" t="n">
        <v>17.4</v>
      </c>
      <c r="H1444" s="5" t="n">
        <v>16.41</v>
      </c>
      <c r="I1444" s="6">
        <f>IF(E1444&gt;=Markov!$B$3,1,0)</f>
        <v/>
      </c>
      <c r="J1444" s="6">
        <f>I1443</f>
        <v/>
      </c>
      <c r="K1444" s="7">
        <f>MAR1!$B$5+MAR1!$C$5*COS(2*PI()*$C1444/365)+MAR1!$D$5*SIN(2*PI()*$C1444/365)</f>
        <v/>
      </c>
      <c r="L1444" s="7">
        <f>MAR1!$B$6+MAR1!$C$6*COS(2*PI()*$C1444/365)+MAR1!$D$6*SIN(2*PI()*$C1444/365)</f>
        <v/>
      </c>
      <c r="M1444" s="7">
        <f>MAR1!$B$7+MAR1!$C$7*COS(2*PI()*$C1444/365)+MAR1!$D$7*SIN(2*PI()*$C1444/365)</f>
        <v/>
      </c>
      <c r="N1444" s="7">
        <f>F1444-K1444</f>
        <v/>
      </c>
      <c r="O1444" s="7">
        <f>G1444-L1444</f>
        <v/>
      </c>
      <c r="P1444" s="7">
        <f>H1444-M1444</f>
        <v/>
      </c>
      <c r="Q1444" s="7">
        <f>IF($I1444=1,(N1444-MAR1!$B$11)/MAR1!$D$11,(N1444-MAR1!$C$11)/MAR1!$E$11)</f>
        <v/>
      </c>
      <c r="R1444" s="7">
        <f>IF($I1444=1,(O1444-MAR1!$B$12)/MAR1!$D$12,(O1444-MAR1!$C$12)/MAR1!$E$12)</f>
        <v/>
      </c>
      <c r="S1444" s="7">
        <f>IF($I1444=1,(P1444-MAR1!$B$13)/MAR1!$D$13,(P1444-MAR1!$C$13)/MAR1!$E$13)</f>
        <v/>
      </c>
      <c r="U1444" s="5" t="n">
        <v>1443</v>
      </c>
      <c r="V1444" s="5" t="n">
        <v>0.583604</v>
      </c>
      <c r="W1444" s="5" t="n">
        <v>0.9062</v>
      </c>
      <c r="X1444" s="5" t="n">
        <v>0.767375</v>
      </c>
      <c r="Y1444" s="5" t="n">
        <v>0.586462</v>
      </c>
      <c r="Z1444" s="5" t="n">
        <v>0.141702</v>
      </c>
    </row>
    <row r="1445">
      <c r="A1445" s="5" t="n">
        <v>1444</v>
      </c>
      <c r="B1445" s="5" t="n">
        <v>4</v>
      </c>
      <c r="C1445" s="5" t="n">
        <v>349</v>
      </c>
      <c r="D1445" s="5" t="n">
        <v>12</v>
      </c>
      <c r="E1445" s="5" t="n">
        <v>0</v>
      </c>
      <c r="F1445" s="5" t="n">
        <v>32.1</v>
      </c>
      <c r="G1445" s="5" t="n">
        <v>17.5</v>
      </c>
      <c r="H1445" s="5" t="n">
        <v>16.73</v>
      </c>
      <c r="I1445" s="6">
        <f>IF(E1445&gt;=Markov!$B$3,1,0)</f>
        <v/>
      </c>
      <c r="J1445" s="6">
        <f>I1444</f>
        <v/>
      </c>
      <c r="K1445" s="7">
        <f>MAR1!$B$5+MAR1!$C$5*COS(2*PI()*$C1445/365)+MAR1!$D$5*SIN(2*PI()*$C1445/365)</f>
        <v/>
      </c>
      <c r="L1445" s="7">
        <f>MAR1!$B$6+MAR1!$C$6*COS(2*PI()*$C1445/365)+MAR1!$D$6*SIN(2*PI()*$C1445/365)</f>
        <v/>
      </c>
      <c r="M1445" s="7">
        <f>MAR1!$B$7+MAR1!$C$7*COS(2*PI()*$C1445/365)+MAR1!$D$7*SIN(2*PI()*$C1445/365)</f>
        <v/>
      </c>
      <c r="N1445" s="7">
        <f>F1445-K1445</f>
        <v/>
      </c>
      <c r="O1445" s="7">
        <f>G1445-L1445</f>
        <v/>
      </c>
      <c r="P1445" s="7">
        <f>H1445-M1445</f>
        <v/>
      </c>
      <c r="Q1445" s="7">
        <f>IF($I1445=1,(N1445-MAR1!$B$11)/MAR1!$D$11,(N1445-MAR1!$C$11)/MAR1!$E$11)</f>
        <v/>
      </c>
      <c r="R1445" s="7">
        <f>IF($I1445=1,(O1445-MAR1!$B$12)/MAR1!$D$12,(O1445-MAR1!$C$12)/MAR1!$E$12)</f>
        <v/>
      </c>
      <c r="S1445" s="7">
        <f>IF($I1445=1,(P1445-MAR1!$B$13)/MAR1!$D$13,(P1445-MAR1!$C$13)/MAR1!$E$13)</f>
        <v/>
      </c>
      <c r="U1445" s="5" t="n">
        <v>1444</v>
      </c>
      <c r="V1445" s="5" t="n">
        <v>0.029905</v>
      </c>
      <c r="W1445" s="5" t="n">
        <v>0.430074</v>
      </c>
      <c r="X1445" s="5" t="n">
        <v>0.107543</v>
      </c>
      <c r="Y1445" s="5" t="n">
        <v>0.932697</v>
      </c>
      <c r="Z1445" s="5" t="n">
        <v>0.929625</v>
      </c>
    </row>
    <row r="1446">
      <c r="A1446" s="5" t="n">
        <v>1445</v>
      </c>
      <c r="B1446" s="5" t="n">
        <v>4</v>
      </c>
      <c r="C1446" s="5" t="n">
        <v>350</v>
      </c>
      <c r="D1446" s="5" t="n">
        <v>12</v>
      </c>
      <c r="E1446" s="5" t="n">
        <v>0</v>
      </c>
      <c r="F1446" s="5" t="n">
        <v>32.5</v>
      </c>
      <c r="G1446" s="5" t="n">
        <v>17.3</v>
      </c>
      <c r="H1446" s="5" t="n">
        <v>19.03</v>
      </c>
      <c r="I1446" s="6">
        <f>IF(E1446&gt;=Markov!$B$3,1,0)</f>
        <v/>
      </c>
      <c r="J1446" s="6">
        <f>I1445</f>
        <v/>
      </c>
      <c r="K1446" s="7">
        <f>MAR1!$B$5+MAR1!$C$5*COS(2*PI()*$C1446/365)+MAR1!$D$5*SIN(2*PI()*$C1446/365)</f>
        <v/>
      </c>
      <c r="L1446" s="7">
        <f>MAR1!$B$6+MAR1!$C$6*COS(2*PI()*$C1446/365)+MAR1!$D$6*SIN(2*PI()*$C1446/365)</f>
        <v/>
      </c>
      <c r="M1446" s="7">
        <f>MAR1!$B$7+MAR1!$C$7*COS(2*PI()*$C1446/365)+MAR1!$D$7*SIN(2*PI()*$C1446/365)</f>
        <v/>
      </c>
      <c r="N1446" s="7">
        <f>F1446-K1446</f>
        <v/>
      </c>
      <c r="O1446" s="7">
        <f>G1446-L1446</f>
        <v/>
      </c>
      <c r="P1446" s="7">
        <f>H1446-M1446</f>
        <v/>
      </c>
      <c r="Q1446" s="7">
        <f>IF($I1446=1,(N1446-MAR1!$B$11)/MAR1!$D$11,(N1446-MAR1!$C$11)/MAR1!$E$11)</f>
        <v/>
      </c>
      <c r="R1446" s="7">
        <f>IF($I1446=1,(O1446-MAR1!$B$12)/MAR1!$D$12,(O1446-MAR1!$C$12)/MAR1!$E$12)</f>
        <v/>
      </c>
      <c r="S1446" s="7">
        <f>IF($I1446=1,(P1446-MAR1!$B$13)/MAR1!$D$13,(P1446-MAR1!$C$13)/MAR1!$E$13)</f>
        <v/>
      </c>
      <c r="U1446" s="5" t="n">
        <v>1445</v>
      </c>
      <c r="V1446" s="5" t="n">
        <v>0.536845</v>
      </c>
      <c r="W1446" s="5" t="n">
        <v>0.115615</v>
      </c>
      <c r="X1446" s="5" t="n">
        <v>0.05976</v>
      </c>
      <c r="Y1446" s="5" t="n">
        <v>0.477954</v>
      </c>
      <c r="Z1446" s="5" t="n">
        <v>0.297525</v>
      </c>
    </row>
    <row r="1447">
      <c r="A1447" s="5" t="n">
        <v>1446</v>
      </c>
      <c r="B1447" s="5" t="n">
        <v>4</v>
      </c>
      <c r="C1447" s="5" t="n">
        <v>351</v>
      </c>
      <c r="D1447" s="5" t="n">
        <v>12</v>
      </c>
      <c r="E1447" s="5" t="n">
        <v>0</v>
      </c>
      <c r="F1447" s="5" t="n">
        <v>31.3</v>
      </c>
      <c r="G1447" s="5" t="n">
        <v>15.9</v>
      </c>
      <c r="H1447" s="5" t="n">
        <v>14.34</v>
      </c>
      <c r="I1447" s="6">
        <f>IF(E1447&gt;=Markov!$B$3,1,0)</f>
        <v/>
      </c>
      <c r="J1447" s="6">
        <f>I1446</f>
        <v/>
      </c>
      <c r="K1447" s="7">
        <f>MAR1!$B$5+MAR1!$C$5*COS(2*PI()*$C1447/365)+MAR1!$D$5*SIN(2*PI()*$C1447/365)</f>
        <v/>
      </c>
      <c r="L1447" s="7">
        <f>MAR1!$B$6+MAR1!$C$6*COS(2*PI()*$C1447/365)+MAR1!$D$6*SIN(2*PI()*$C1447/365)</f>
        <v/>
      </c>
      <c r="M1447" s="7">
        <f>MAR1!$B$7+MAR1!$C$7*COS(2*PI()*$C1447/365)+MAR1!$D$7*SIN(2*PI()*$C1447/365)</f>
        <v/>
      </c>
      <c r="N1447" s="7">
        <f>F1447-K1447</f>
        <v/>
      </c>
      <c r="O1447" s="7">
        <f>G1447-L1447</f>
        <v/>
      </c>
      <c r="P1447" s="7">
        <f>H1447-M1447</f>
        <v/>
      </c>
      <c r="Q1447" s="7">
        <f>IF($I1447=1,(N1447-MAR1!$B$11)/MAR1!$D$11,(N1447-MAR1!$C$11)/MAR1!$E$11)</f>
        <v/>
      </c>
      <c r="R1447" s="7">
        <f>IF($I1447=1,(O1447-MAR1!$B$12)/MAR1!$D$12,(O1447-MAR1!$C$12)/MAR1!$E$12)</f>
        <v/>
      </c>
      <c r="S1447" s="7">
        <f>IF($I1447=1,(P1447-MAR1!$B$13)/MAR1!$D$13,(P1447-MAR1!$C$13)/MAR1!$E$13)</f>
        <v/>
      </c>
      <c r="U1447" s="5" t="n">
        <v>1446</v>
      </c>
      <c r="V1447" s="5" t="n">
        <v>0.28735</v>
      </c>
      <c r="W1447" s="5" t="n">
        <v>0.303394</v>
      </c>
      <c r="X1447" s="5" t="n">
        <v>0.662736</v>
      </c>
      <c r="Y1447" s="5" t="n">
        <v>0.962431</v>
      </c>
      <c r="Z1447" s="5" t="n">
        <v>0.1203</v>
      </c>
    </row>
    <row r="1448">
      <c r="A1448" s="5" t="n">
        <v>1447</v>
      </c>
      <c r="B1448" s="5" t="n">
        <v>4</v>
      </c>
      <c r="C1448" s="5" t="n">
        <v>352</v>
      </c>
      <c r="D1448" s="5" t="n">
        <v>12</v>
      </c>
      <c r="E1448" s="5" t="n">
        <v>0</v>
      </c>
      <c r="F1448" s="5" t="n">
        <v>29.6</v>
      </c>
      <c r="G1448" s="5" t="n">
        <v>15.3</v>
      </c>
      <c r="H1448" s="5" t="n">
        <v>16</v>
      </c>
      <c r="I1448" s="6">
        <f>IF(E1448&gt;=Markov!$B$3,1,0)</f>
        <v/>
      </c>
      <c r="J1448" s="6">
        <f>I1447</f>
        <v/>
      </c>
      <c r="K1448" s="7">
        <f>MAR1!$B$5+MAR1!$C$5*COS(2*PI()*$C1448/365)+MAR1!$D$5*SIN(2*PI()*$C1448/365)</f>
        <v/>
      </c>
      <c r="L1448" s="7">
        <f>MAR1!$B$6+MAR1!$C$6*COS(2*PI()*$C1448/365)+MAR1!$D$6*SIN(2*PI()*$C1448/365)</f>
        <v/>
      </c>
      <c r="M1448" s="7">
        <f>MAR1!$B$7+MAR1!$C$7*COS(2*PI()*$C1448/365)+MAR1!$D$7*SIN(2*PI()*$C1448/365)</f>
        <v/>
      </c>
      <c r="N1448" s="7">
        <f>F1448-K1448</f>
        <v/>
      </c>
      <c r="O1448" s="7">
        <f>G1448-L1448</f>
        <v/>
      </c>
      <c r="P1448" s="7">
        <f>H1448-M1448</f>
        <v/>
      </c>
      <c r="Q1448" s="7">
        <f>IF($I1448=1,(N1448-MAR1!$B$11)/MAR1!$D$11,(N1448-MAR1!$C$11)/MAR1!$E$11)</f>
        <v/>
      </c>
      <c r="R1448" s="7">
        <f>IF($I1448=1,(O1448-MAR1!$B$12)/MAR1!$D$12,(O1448-MAR1!$C$12)/MAR1!$E$12)</f>
        <v/>
      </c>
      <c r="S1448" s="7">
        <f>IF($I1448=1,(P1448-MAR1!$B$13)/MAR1!$D$13,(P1448-MAR1!$C$13)/MAR1!$E$13)</f>
        <v/>
      </c>
      <c r="U1448" s="5" t="n">
        <v>1447</v>
      </c>
      <c r="V1448" s="5" t="n">
        <v>0.361803</v>
      </c>
      <c r="W1448" s="5" t="n">
        <v>0.328672</v>
      </c>
      <c r="X1448" s="5" t="n">
        <v>0.826722</v>
      </c>
      <c r="Y1448" s="5" t="n">
        <v>0.790473</v>
      </c>
      <c r="Z1448" s="5" t="n">
        <v>0.342781</v>
      </c>
    </row>
    <row r="1449">
      <c r="A1449" s="5" t="n">
        <v>1448</v>
      </c>
      <c r="B1449" s="5" t="n">
        <v>4</v>
      </c>
      <c r="C1449" s="5" t="n">
        <v>353</v>
      </c>
      <c r="D1449" s="5" t="n">
        <v>12</v>
      </c>
      <c r="E1449" s="5" t="n">
        <v>0</v>
      </c>
      <c r="F1449" s="5" t="n">
        <v>31.6</v>
      </c>
      <c r="G1449" s="5" t="n">
        <v>14.4</v>
      </c>
      <c r="H1449" s="5" t="n">
        <v>12.76</v>
      </c>
      <c r="I1449" s="6">
        <f>IF(E1449&gt;=Markov!$B$3,1,0)</f>
        <v/>
      </c>
      <c r="J1449" s="6">
        <f>I1448</f>
        <v/>
      </c>
      <c r="K1449" s="7">
        <f>MAR1!$B$5+MAR1!$C$5*COS(2*PI()*$C1449/365)+MAR1!$D$5*SIN(2*PI()*$C1449/365)</f>
        <v/>
      </c>
      <c r="L1449" s="7">
        <f>MAR1!$B$6+MAR1!$C$6*COS(2*PI()*$C1449/365)+MAR1!$D$6*SIN(2*PI()*$C1449/365)</f>
        <v/>
      </c>
      <c r="M1449" s="7">
        <f>MAR1!$B$7+MAR1!$C$7*COS(2*PI()*$C1449/365)+MAR1!$D$7*SIN(2*PI()*$C1449/365)</f>
        <v/>
      </c>
      <c r="N1449" s="7">
        <f>F1449-K1449</f>
        <v/>
      </c>
      <c r="O1449" s="7">
        <f>G1449-L1449</f>
        <v/>
      </c>
      <c r="P1449" s="7">
        <f>H1449-M1449</f>
        <v/>
      </c>
      <c r="Q1449" s="7">
        <f>IF($I1449=1,(N1449-MAR1!$B$11)/MAR1!$D$11,(N1449-MAR1!$C$11)/MAR1!$E$11)</f>
        <v/>
      </c>
      <c r="R1449" s="7">
        <f>IF($I1449=1,(O1449-MAR1!$B$12)/MAR1!$D$12,(O1449-MAR1!$C$12)/MAR1!$E$12)</f>
        <v/>
      </c>
      <c r="S1449" s="7">
        <f>IF($I1449=1,(P1449-MAR1!$B$13)/MAR1!$D$13,(P1449-MAR1!$C$13)/MAR1!$E$13)</f>
        <v/>
      </c>
      <c r="U1449" s="5" t="n">
        <v>1448</v>
      </c>
      <c r="V1449" s="5" t="n">
        <v>0.51615</v>
      </c>
      <c r="W1449" s="5" t="n">
        <v>0.73769</v>
      </c>
      <c r="X1449" s="5" t="n">
        <v>0.5909140000000001</v>
      </c>
      <c r="Y1449" s="5" t="n">
        <v>0.818388</v>
      </c>
      <c r="Z1449" s="5" t="n">
        <v>0.138108</v>
      </c>
    </row>
    <row r="1450">
      <c r="A1450" s="5" t="n">
        <v>1449</v>
      </c>
      <c r="B1450" s="5" t="n">
        <v>4</v>
      </c>
      <c r="C1450" s="5" t="n">
        <v>354</v>
      </c>
      <c r="D1450" s="5" t="n">
        <v>12</v>
      </c>
      <c r="E1450" s="5" t="n">
        <v>9.6</v>
      </c>
      <c r="F1450" s="5" t="n">
        <v>28.9</v>
      </c>
      <c r="G1450" s="5" t="n">
        <v>14.1</v>
      </c>
      <c r="H1450" s="5" t="n">
        <v>8.43</v>
      </c>
      <c r="I1450" s="6">
        <f>IF(E1450&gt;=Markov!$B$3,1,0)</f>
        <v/>
      </c>
      <c r="J1450" s="6">
        <f>I1449</f>
        <v/>
      </c>
      <c r="K1450" s="7">
        <f>MAR1!$B$5+MAR1!$C$5*COS(2*PI()*$C1450/365)+MAR1!$D$5*SIN(2*PI()*$C1450/365)</f>
        <v/>
      </c>
      <c r="L1450" s="7">
        <f>MAR1!$B$6+MAR1!$C$6*COS(2*PI()*$C1450/365)+MAR1!$D$6*SIN(2*PI()*$C1450/365)</f>
        <v/>
      </c>
      <c r="M1450" s="7">
        <f>MAR1!$B$7+MAR1!$C$7*COS(2*PI()*$C1450/365)+MAR1!$D$7*SIN(2*PI()*$C1450/365)</f>
        <v/>
      </c>
      <c r="N1450" s="7">
        <f>F1450-K1450</f>
        <v/>
      </c>
      <c r="O1450" s="7">
        <f>G1450-L1450</f>
        <v/>
      </c>
      <c r="P1450" s="7">
        <f>H1450-M1450</f>
        <v/>
      </c>
      <c r="Q1450" s="7">
        <f>IF($I1450=1,(N1450-MAR1!$B$11)/MAR1!$D$11,(N1450-MAR1!$C$11)/MAR1!$E$11)</f>
        <v/>
      </c>
      <c r="R1450" s="7">
        <f>IF($I1450=1,(O1450-MAR1!$B$12)/MAR1!$D$12,(O1450-MAR1!$C$12)/MAR1!$E$12)</f>
        <v/>
      </c>
      <c r="S1450" s="7">
        <f>IF($I1450=1,(P1450-MAR1!$B$13)/MAR1!$D$13,(P1450-MAR1!$C$13)/MAR1!$E$13)</f>
        <v/>
      </c>
      <c r="U1450" s="5" t="n">
        <v>1449</v>
      </c>
      <c r="V1450" s="5" t="n">
        <v>0.623985</v>
      </c>
      <c r="W1450" s="5" t="n">
        <v>0.708349</v>
      </c>
      <c r="X1450" s="5" t="n">
        <v>0.04575</v>
      </c>
      <c r="Y1450" s="5" t="n">
        <v>0.77298</v>
      </c>
      <c r="Z1450" s="5" t="n">
        <v>0.16543</v>
      </c>
    </row>
    <row r="1451">
      <c r="A1451" s="5" t="n">
        <v>1450</v>
      </c>
      <c r="B1451" s="5" t="n">
        <v>4</v>
      </c>
      <c r="C1451" s="5" t="n">
        <v>355</v>
      </c>
      <c r="D1451" s="5" t="n">
        <v>12</v>
      </c>
      <c r="E1451" s="5" t="n">
        <v>0</v>
      </c>
      <c r="F1451" s="5" t="n">
        <v>30.4</v>
      </c>
      <c r="G1451" s="5" t="n">
        <v>14.5</v>
      </c>
      <c r="H1451" s="5" t="n">
        <v>11.75</v>
      </c>
      <c r="I1451" s="6">
        <f>IF(E1451&gt;=Markov!$B$3,1,0)</f>
        <v/>
      </c>
      <c r="J1451" s="6">
        <f>I1450</f>
        <v/>
      </c>
      <c r="K1451" s="7">
        <f>MAR1!$B$5+MAR1!$C$5*COS(2*PI()*$C1451/365)+MAR1!$D$5*SIN(2*PI()*$C1451/365)</f>
        <v/>
      </c>
      <c r="L1451" s="7">
        <f>MAR1!$B$6+MAR1!$C$6*COS(2*PI()*$C1451/365)+MAR1!$D$6*SIN(2*PI()*$C1451/365)</f>
        <v/>
      </c>
      <c r="M1451" s="7">
        <f>MAR1!$B$7+MAR1!$C$7*COS(2*PI()*$C1451/365)+MAR1!$D$7*SIN(2*PI()*$C1451/365)</f>
        <v/>
      </c>
      <c r="N1451" s="7">
        <f>F1451-K1451</f>
        <v/>
      </c>
      <c r="O1451" s="7">
        <f>G1451-L1451</f>
        <v/>
      </c>
      <c r="P1451" s="7">
        <f>H1451-M1451</f>
        <v/>
      </c>
      <c r="Q1451" s="7">
        <f>IF($I1451=1,(N1451-MAR1!$B$11)/MAR1!$D$11,(N1451-MAR1!$C$11)/MAR1!$E$11)</f>
        <v/>
      </c>
      <c r="R1451" s="7">
        <f>IF($I1451=1,(O1451-MAR1!$B$12)/MAR1!$D$12,(O1451-MAR1!$C$12)/MAR1!$E$12)</f>
        <v/>
      </c>
      <c r="S1451" s="7">
        <f>IF($I1451=1,(P1451-MAR1!$B$13)/MAR1!$D$13,(P1451-MAR1!$C$13)/MAR1!$E$13)</f>
        <v/>
      </c>
      <c r="U1451" s="5" t="n">
        <v>1450</v>
      </c>
      <c r="V1451" s="5" t="n">
        <v>0.6068210000000001</v>
      </c>
      <c r="W1451" s="5" t="n">
        <v>0.965685</v>
      </c>
      <c r="X1451" s="5" t="n">
        <v>0.282768</v>
      </c>
      <c r="Y1451" s="5" t="n">
        <v>0.225842</v>
      </c>
      <c r="Z1451" s="5" t="n">
        <v>0.287109</v>
      </c>
    </row>
    <row r="1452">
      <c r="A1452" s="5" t="n">
        <v>1451</v>
      </c>
      <c r="B1452" s="5" t="n">
        <v>4</v>
      </c>
      <c r="C1452" s="5" t="n">
        <v>356</v>
      </c>
      <c r="D1452" s="5" t="n">
        <v>12</v>
      </c>
      <c r="E1452" s="5" t="n">
        <v>0</v>
      </c>
      <c r="F1452" s="5" t="n">
        <v>28.2</v>
      </c>
      <c r="G1452" s="5" t="n">
        <v>13.7</v>
      </c>
      <c r="H1452" s="5" t="n">
        <v>14.56</v>
      </c>
      <c r="I1452" s="6">
        <f>IF(E1452&gt;=Markov!$B$3,1,0)</f>
        <v/>
      </c>
      <c r="J1452" s="6">
        <f>I1451</f>
        <v/>
      </c>
      <c r="K1452" s="7">
        <f>MAR1!$B$5+MAR1!$C$5*COS(2*PI()*$C1452/365)+MAR1!$D$5*SIN(2*PI()*$C1452/365)</f>
        <v/>
      </c>
      <c r="L1452" s="7">
        <f>MAR1!$B$6+MAR1!$C$6*COS(2*PI()*$C1452/365)+MAR1!$D$6*SIN(2*PI()*$C1452/365)</f>
        <v/>
      </c>
      <c r="M1452" s="7">
        <f>MAR1!$B$7+MAR1!$C$7*COS(2*PI()*$C1452/365)+MAR1!$D$7*SIN(2*PI()*$C1452/365)</f>
        <v/>
      </c>
      <c r="N1452" s="7">
        <f>F1452-K1452</f>
        <v/>
      </c>
      <c r="O1452" s="7">
        <f>G1452-L1452</f>
        <v/>
      </c>
      <c r="P1452" s="7">
        <f>H1452-M1452</f>
        <v/>
      </c>
      <c r="Q1452" s="7">
        <f>IF($I1452=1,(N1452-MAR1!$B$11)/MAR1!$D$11,(N1452-MAR1!$C$11)/MAR1!$E$11)</f>
        <v/>
      </c>
      <c r="R1452" s="7">
        <f>IF($I1452=1,(O1452-MAR1!$B$12)/MAR1!$D$12,(O1452-MAR1!$C$12)/MAR1!$E$12)</f>
        <v/>
      </c>
      <c r="S1452" s="7">
        <f>IF($I1452=1,(P1452-MAR1!$B$13)/MAR1!$D$13,(P1452-MAR1!$C$13)/MAR1!$E$13)</f>
        <v/>
      </c>
      <c r="U1452" s="5" t="n">
        <v>1451</v>
      </c>
      <c r="V1452" s="5" t="n">
        <v>0.876781</v>
      </c>
      <c r="W1452" s="5" t="n">
        <v>0.191598</v>
      </c>
      <c r="X1452" s="5" t="n">
        <v>0.825796</v>
      </c>
      <c r="Y1452" s="5" t="n">
        <v>0.074001</v>
      </c>
      <c r="Z1452" s="5" t="n">
        <v>0.904187</v>
      </c>
    </row>
    <row r="1453">
      <c r="A1453" s="5" t="n">
        <v>1452</v>
      </c>
      <c r="B1453" s="5" t="n">
        <v>4</v>
      </c>
      <c r="C1453" s="5" t="n">
        <v>357</v>
      </c>
      <c r="D1453" s="5" t="n">
        <v>12</v>
      </c>
      <c r="E1453" s="5" t="n">
        <v>0</v>
      </c>
      <c r="F1453" s="5" t="n">
        <v>26.9</v>
      </c>
      <c r="G1453" s="5" t="n">
        <v>13.2</v>
      </c>
      <c r="H1453" s="5" t="n">
        <v>15.72</v>
      </c>
      <c r="I1453" s="6">
        <f>IF(E1453&gt;=Markov!$B$3,1,0)</f>
        <v/>
      </c>
      <c r="J1453" s="6">
        <f>I1452</f>
        <v/>
      </c>
      <c r="K1453" s="7">
        <f>MAR1!$B$5+MAR1!$C$5*COS(2*PI()*$C1453/365)+MAR1!$D$5*SIN(2*PI()*$C1453/365)</f>
        <v/>
      </c>
      <c r="L1453" s="7">
        <f>MAR1!$B$6+MAR1!$C$6*COS(2*PI()*$C1453/365)+MAR1!$D$6*SIN(2*PI()*$C1453/365)</f>
        <v/>
      </c>
      <c r="M1453" s="7">
        <f>MAR1!$B$7+MAR1!$C$7*COS(2*PI()*$C1453/365)+MAR1!$D$7*SIN(2*PI()*$C1453/365)</f>
        <v/>
      </c>
      <c r="N1453" s="7">
        <f>F1453-K1453</f>
        <v/>
      </c>
      <c r="O1453" s="7">
        <f>G1453-L1453</f>
        <v/>
      </c>
      <c r="P1453" s="7">
        <f>H1453-M1453</f>
        <v/>
      </c>
      <c r="Q1453" s="7">
        <f>IF($I1453=1,(N1453-MAR1!$B$11)/MAR1!$D$11,(N1453-MAR1!$C$11)/MAR1!$E$11)</f>
        <v/>
      </c>
      <c r="R1453" s="7">
        <f>IF($I1453=1,(O1453-MAR1!$B$12)/MAR1!$D$12,(O1453-MAR1!$C$12)/MAR1!$E$12)</f>
        <v/>
      </c>
      <c r="S1453" s="7">
        <f>IF($I1453=1,(P1453-MAR1!$B$13)/MAR1!$D$13,(P1453-MAR1!$C$13)/MAR1!$E$13)</f>
        <v/>
      </c>
      <c r="U1453" s="5" t="n">
        <v>1452</v>
      </c>
      <c r="V1453" s="5" t="n">
        <v>0.798631</v>
      </c>
      <c r="W1453" s="5" t="n">
        <v>0.654574</v>
      </c>
      <c r="X1453" s="5" t="n">
        <v>0.94791</v>
      </c>
      <c r="Y1453" s="5" t="n">
        <v>0.034564</v>
      </c>
      <c r="Z1453" s="5" t="n">
        <v>0.38271</v>
      </c>
    </row>
    <row r="1454">
      <c r="A1454" s="5" t="n">
        <v>1453</v>
      </c>
      <c r="B1454" s="5" t="n">
        <v>4</v>
      </c>
      <c r="C1454" s="5" t="n">
        <v>358</v>
      </c>
      <c r="D1454" s="5" t="n">
        <v>12</v>
      </c>
      <c r="E1454" s="5" t="n">
        <v>0</v>
      </c>
      <c r="F1454" s="5" t="n">
        <v>28.6</v>
      </c>
      <c r="G1454" s="5" t="n">
        <v>14</v>
      </c>
      <c r="H1454" s="5" t="n">
        <v>12.34</v>
      </c>
      <c r="I1454" s="6">
        <f>IF(E1454&gt;=Markov!$B$3,1,0)</f>
        <v/>
      </c>
      <c r="J1454" s="6">
        <f>I1453</f>
        <v/>
      </c>
      <c r="K1454" s="7">
        <f>MAR1!$B$5+MAR1!$C$5*COS(2*PI()*$C1454/365)+MAR1!$D$5*SIN(2*PI()*$C1454/365)</f>
        <v/>
      </c>
      <c r="L1454" s="7">
        <f>MAR1!$B$6+MAR1!$C$6*COS(2*PI()*$C1454/365)+MAR1!$D$6*SIN(2*PI()*$C1454/365)</f>
        <v/>
      </c>
      <c r="M1454" s="7">
        <f>MAR1!$B$7+MAR1!$C$7*COS(2*PI()*$C1454/365)+MAR1!$D$7*SIN(2*PI()*$C1454/365)</f>
        <v/>
      </c>
      <c r="N1454" s="7">
        <f>F1454-K1454</f>
        <v/>
      </c>
      <c r="O1454" s="7">
        <f>G1454-L1454</f>
        <v/>
      </c>
      <c r="P1454" s="7">
        <f>H1454-M1454</f>
        <v/>
      </c>
      <c r="Q1454" s="7">
        <f>IF($I1454=1,(N1454-MAR1!$B$11)/MAR1!$D$11,(N1454-MAR1!$C$11)/MAR1!$E$11)</f>
        <v/>
      </c>
      <c r="R1454" s="7">
        <f>IF($I1454=1,(O1454-MAR1!$B$12)/MAR1!$D$12,(O1454-MAR1!$C$12)/MAR1!$E$12)</f>
        <v/>
      </c>
      <c r="S1454" s="7">
        <f>IF($I1454=1,(P1454-MAR1!$B$13)/MAR1!$D$13,(P1454-MAR1!$C$13)/MAR1!$E$13)</f>
        <v/>
      </c>
      <c r="U1454" s="5" t="n">
        <v>1453</v>
      </c>
      <c r="V1454" s="5" t="n">
        <v>0.91094</v>
      </c>
      <c r="W1454" s="5" t="n">
        <v>0.274907</v>
      </c>
      <c r="X1454" s="5" t="n">
        <v>0.517694</v>
      </c>
      <c r="Y1454" s="5" t="n">
        <v>0.854304</v>
      </c>
      <c r="Z1454" s="5" t="n">
        <v>0.752308</v>
      </c>
    </row>
    <row r="1455">
      <c r="A1455" s="5" t="n">
        <v>1454</v>
      </c>
      <c r="B1455" s="5" t="n">
        <v>4</v>
      </c>
      <c r="C1455" s="5" t="n">
        <v>359</v>
      </c>
      <c r="D1455" s="5" t="n">
        <v>12</v>
      </c>
      <c r="E1455" s="5" t="n">
        <v>0</v>
      </c>
      <c r="F1455" s="5" t="n">
        <v>28.8</v>
      </c>
      <c r="G1455" s="5" t="n">
        <v>14.6</v>
      </c>
      <c r="H1455" s="5" t="n">
        <v>9.880000000000001</v>
      </c>
      <c r="I1455" s="6">
        <f>IF(E1455&gt;=Markov!$B$3,1,0)</f>
        <v/>
      </c>
      <c r="J1455" s="6">
        <f>I1454</f>
        <v/>
      </c>
      <c r="K1455" s="7">
        <f>MAR1!$B$5+MAR1!$C$5*COS(2*PI()*$C1455/365)+MAR1!$D$5*SIN(2*PI()*$C1455/365)</f>
        <v/>
      </c>
      <c r="L1455" s="7">
        <f>MAR1!$B$6+MAR1!$C$6*COS(2*PI()*$C1455/365)+MAR1!$D$6*SIN(2*PI()*$C1455/365)</f>
        <v/>
      </c>
      <c r="M1455" s="7">
        <f>MAR1!$B$7+MAR1!$C$7*COS(2*PI()*$C1455/365)+MAR1!$D$7*SIN(2*PI()*$C1455/365)</f>
        <v/>
      </c>
      <c r="N1455" s="7">
        <f>F1455-K1455</f>
        <v/>
      </c>
      <c r="O1455" s="7">
        <f>G1455-L1455</f>
        <v/>
      </c>
      <c r="P1455" s="7">
        <f>H1455-M1455</f>
        <v/>
      </c>
      <c r="Q1455" s="7">
        <f>IF($I1455=1,(N1455-MAR1!$B$11)/MAR1!$D$11,(N1455-MAR1!$C$11)/MAR1!$E$11)</f>
        <v/>
      </c>
      <c r="R1455" s="7">
        <f>IF($I1455=1,(O1455-MAR1!$B$12)/MAR1!$D$12,(O1455-MAR1!$C$12)/MAR1!$E$12)</f>
        <v/>
      </c>
      <c r="S1455" s="7">
        <f>IF($I1455=1,(P1455-MAR1!$B$13)/MAR1!$D$13,(P1455-MAR1!$C$13)/MAR1!$E$13)</f>
        <v/>
      </c>
      <c r="U1455" s="5" t="n">
        <v>1454</v>
      </c>
      <c r="V1455" s="5" t="n">
        <v>0.332646</v>
      </c>
      <c r="W1455" s="5" t="n">
        <v>0.372974</v>
      </c>
      <c r="X1455" s="5" t="n">
        <v>0.230841</v>
      </c>
      <c r="Y1455" s="5" t="n">
        <v>0.760621</v>
      </c>
      <c r="Z1455" s="5" t="n">
        <v>0.061612</v>
      </c>
    </row>
    <row r="1456">
      <c r="A1456" s="5" t="n">
        <v>1455</v>
      </c>
      <c r="B1456" s="5" t="n">
        <v>4</v>
      </c>
      <c r="C1456" s="5" t="n">
        <v>360</v>
      </c>
      <c r="D1456" s="5" t="n">
        <v>12</v>
      </c>
      <c r="E1456" s="5" t="n">
        <v>0</v>
      </c>
      <c r="F1456" s="5" t="n">
        <v>30.1</v>
      </c>
      <c r="G1456" s="5" t="n">
        <v>14.9</v>
      </c>
      <c r="H1456" s="5" t="n">
        <v>15.99</v>
      </c>
      <c r="I1456" s="6">
        <f>IF(E1456&gt;=Markov!$B$3,1,0)</f>
        <v/>
      </c>
      <c r="J1456" s="6">
        <f>I1455</f>
        <v/>
      </c>
      <c r="K1456" s="7">
        <f>MAR1!$B$5+MAR1!$C$5*COS(2*PI()*$C1456/365)+MAR1!$D$5*SIN(2*PI()*$C1456/365)</f>
        <v/>
      </c>
      <c r="L1456" s="7">
        <f>MAR1!$B$6+MAR1!$C$6*COS(2*PI()*$C1456/365)+MAR1!$D$6*SIN(2*PI()*$C1456/365)</f>
        <v/>
      </c>
      <c r="M1456" s="7">
        <f>MAR1!$B$7+MAR1!$C$7*COS(2*PI()*$C1456/365)+MAR1!$D$7*SIN(2*PI()*$C1456/365)</f>
        <v/>
      </c>
      <c r="N1456" s="7">
        <f>F1456-K1456</f>
        <v/>
      </c>
      <c r="O1456" s="7">
        <f>G1456-L1456</f>
        <v/>
      </c>
      <c r="P1456" s="7">
        <f>H1456-M1456</f>
        <v/>
      </c>
      <c r="Q1456" s="7">
        <f>IF($I1456=1,(N1456-MAR1!$B$11)/MAR1!$D$11,(N1456-MAR1!$C$11)/MAR1!$E$11)</f>
        <v/>
      </c>
      <c r="R1456" s="7">
        <f>IF($I1456=1,(O1456-MAR1!$B$12)/MAR1!$D$12,(O1456-MAR1!$C$12)/MAR1!$E$12)</f>
        <v/>
      </c>
      <c r="S1456" s="7">
        <f>IF($I1456=1,(P1456-MAR1!$B$13)/MAR1!$D$13,(P1456-MAR1!$C$13)/MAR1!$E$13)</f>
        <v/>
      </c>
      <c r="U1456" s="5" t="n">
        <v>1455</v>
      </c>
      <c r="V1456" s="5" t="n">
        <v>0.663273</v>
      </c>
      <c r="W1456" s="5" t="n">
        <v>0.048993</v>
      </c>
      <c r="X1456" s="5" t="n">
        <v>0.990115</v>
      </c>
      <c r="Y1456" s="5" t="n">
        <v>0.513451</v>
      </c>
      <c r="Z1456" s="5" t="n">
        <v>0.51107</v>
      </c>
    </row>
    <row r="1457">
      <c r="A1457" s="5" t="n">
        <v>1456</v>
      </c>
      <c r="B1457" s="5" t="n">
        <v>4</v>
      </c>
      <c r="C1457" s="5" t="n">
        <v>361</v>
      </c>
      <c r="D1457" s="5" t="n">
        <v>12</v>
      </c>
      <c r="E1457" s="5" t="n">
        <v>0</v>
      </c>
      <c r="F1457" s="5" t="n">
        <v>30.1</v>
      </c>
      <c r="G1457" s="5" t="n">
        <v>14.9</v>
      </c>
      <c r="H1457" s="5" t="n">
        <v>9.890000000000001</v>
      </c>
      <c r="I1457" s="6">
        <f>IF(E1457&gt;=Markov!$B$3,1,0)</f>
        <v/>
      </c>
      <c r="J1457" s="6">
        <f>I1456</f>
        <v/>
      </c>
      <c r="K1457" s="7">
        <f>MAR1!$B$5+MAR1!$C$5*COS(2*PI()*$C1457/365)+MAR1!$D$5*SIN(2*PI()*$C1457/365)</f>
        <v/>
      </c>
      <c r="L1457" s="7">
        <f>MAR1!$B$6+MAR1!$C$6*COS(2*PI()*$C1457/365)+MAR1!$D$6*SIN(2*PI()*$C1457/365)</f>
        <v/>
      </c>
      <c r="M1457" s="7">
        <f>MAR1!$B$7+MAR1!$C$7*COS(2*PI()*$C1457/365)+MAR1!$D$7*SIN(2*PI()*$C1457/365)</f>
        <v/>
      </c>
      <c r="N1457" s="7">
        <f>F1457-K1457</f>
        <v/>
      </c>
      <c r="O1457" s="7">
        <f>G1457-L1457</f>
        <v/>
      </c>
      <c r="P1457" s="7">
        <f>H1457-M1457</f>
        <v/>
      </c>
      <c r="Q1457" s="7">
        <f>IF($I1457=1,(N1457-MAR1!$B$11)/MAR1!$D$11,(N1457-MAR1!$C$11)/MAR1!$E$11)</f>
        <v/>
      </c>
      <c r="R1457" s="7">
        <f>IF($I1457=1,(O1457-MAR1!$B$12)/MAR1!$D$12,(O1457-MAR1!$C$12)/MAR1!$E$12)</f>
        <v/>
      </c>
      <c r="S1457" s="7">
        <f>IF($I1457=1,(P1457-MAR1!$B$13)/MAR1!$D$13,(P1457-MAR1!$C$13)/MAR1!$E$13)</f>
        <v/>
      </c>
      <c r="U1457" s="5" t="n">
        <v>1456</v>
      </c>
      <c r="V1457" s="5" t="n">
        <v>0.034035</v>
      </c>
      <c r="W1457" s="5" t="n">
        <v>0.866663</v>
      </c>
      <c r="X1457" s="5" t="n">
        <v>0.366891</v>
      </c>
      <c r="Y1457" s="5" t="n">
        <v>0.680296</v>
      </c>
      <c r="Z1457" s="5" t="n">
        <v>0.8397289999999999</v>
      </c>
    </row>
    <row r="1458">
      <c r="A1458" s="5" t="n">
        <v>1457</v>
      </c>
      <c r="B1458" s="5" t="n">
        <v>4</v>
      </c>
      <c r="C1458" s="5" t="n">
        <v>362</v>
      </c>
      <c r="D1458" s="5" t="n">
        <v>12</v>
      </c>
      <c r="E1458" s="5" t="n">
        <v>0</v>
      </c>
      <c r="F1458" s="5" t="n">
        <v>26.8</v>
      </c>
      <c r="G1458" s="5" t="n">
        <v>13.8</v>
      </c>
      <c r="H1458" s="5" t="n">
        <v>9.81</v>
      </c>
      <c r="I1458" s="6">
        <f>IF(E1458&gt;=Markov!$B$3,1,0)</f>
        <v/>
      </c>
      <c r="J1458" s="6">
        <f>I1457</f>
        <v/>
      </c>
      <c r="K1458" s="7">
        <f>MAR1!$B$5+MAR1!$C$5*COS(2*PI()*$C1458/365)+MAR1!$D$5*SIN(2*PI()*$C1458/365)</f>
        <v/>
      </c>
      <c r="L1458" s="7">
        <f>MAR1!$B$6+MAR1!$C$6*COS(2*PI()*$C1458/365)+MAR1!$D$6*SIN(2*PI()*$C1458/365)</f>
        <v/>
      </c>
      <c r="M1458" s="7">
        <f>MAR1!$B$7+MAR1!$C$7*COS(2*PI()*$C1458/365)+MAR1!$D$7*SIN(2*PI()*$C1458/365)</f>
        <v/>
      </c>
      <c r="N1458" s="7">
        <f>F1458-K1458</f>
        <v/>
      </c>
      <c r="O1458" s="7">
        <f>G1458-L1458</f>
        <v/>
      </c>
      <c r="P1458" s="7">
        <f>H1458-M1458</f>
        <v/>
      </c>
      <c r="Q1458" s="7">
        <f>IF($I1458=1,(N1458-MAR1!$B$11)/MAR1!$D$11,(N1458-MAR1!$C$11)/MAR1!$E$11)</f>
        <v/>
      </c>
      <c r="R1458" s="7">
        <f>IF($I1458=1,(O1458-MAR1!$B$12)/MAR1!$D$12,(O1458-MAR1!$C$12)/MAR1!$E$12)</f>
        <v/>
      </c>
      <c r="S1458" s="7">
        <f>IF($I1458=1,(P1458-MAR1!$B$13)/MAR1!$D$13,(P1458-MAR1!$C$13)/MAR1!$E$13)</f>
        <v/>
      </c>
      <c r="U1458" s="5" t="n">
        <v>1457</v>
      </c>
      <c r="V1458" s="5" t="n">
        <v>0.427048</v>
      </c>
      <c r="W1458" s="5" t="n">
        <v>0.513941</v>
      </c>
      <c r="X1458" s="5" t="n">
        <v>0.091352</v>
      </c>
      <c r="Y1458" s="5" t="n">
        <v>0.251202</v>
      </c>
      <c r="Z1458" s="5" t="n">
        <v>0.953987</v>
      </c>
    </row>
    <row r="1459">
      <c r="A1459" s="5" t="n">
        <v>1458</v>
      </c>
      <c r="B1459" s="5" t="n">
        <v>4</v>
      </c>
      <c r="C1459" s="5" t="n">
        <v>363</v>
      </c>
      <c r="D1459" s="5" t="n">
        <v>12</v>
      </c>
      <c r="E1459" s="5" t="n">
        <v>0</v>
      </c>
      <c r="F1459" s="5" t="n">
        <v>24.8</v>
      </c>
      <c r="G1459" s="5" t="n">
        <v>11.6</v>
      </c>
      <c r="H1459" s="5" t="n">
        <v>7.75</v>
      </c>
      <c r="I1459" s="6">
        <f>IF(E1459&gt;=Markov!$B$3,1,0)</f>
        <v/>
      </c>
      <c r="J1459" s="6">
        <f>I1458</f>
        <v/>
      </c>
      <c r="K1459" s="7">
        <f>MAR1!$B$5+MAR1!$C$5*COS(2*PI()*$C1459/365)+MAR1!$D$5*SIN(2*PI()*$C1459/365)</f>
        <v/>
      </c>
      <c r="L1459" s="7">
        <f>MAR1!$B$6+MAR1!$C$6*COS(2*PI()*$C1459/365)+MAR1!$D$6*SIN(2*PI()*$C1459/365)</f>
        <v/>
      </c>
      <c r="M1459" s="7">
        <f>MAR1!$B$7+MAR1!$C$7*COS(2*PI()*$C1459/365)+MAR1!$D$7*SIN(2*PI()*$C1459/365)</f>
        <v/>
      </c>
      <c r="N1459" s="7">
        <f>F1459-K1459</f>
        <v/>
      </c>
      <c r="O1459" s="7">
        <f>G1459-L1459</f>
        <v/>
      </c>
      <c r="P1459" s="7">
        <f>H1459-M1459</f>
        <v/>
      </c>
      <c r="Q1459" s="7">
        <f>IF($I1459=1,(N1459-MAR1!$B$11)/MAR1!$D$11,(N1459-MAR1!$C$11)/MAR1!$E$11)</f>
        <v/>
      </c>
      <c r="R1459" s="7">
        <f>IF($I1459=1,(O1459-MAR1!$B$12)/MAR1!$D$12,(O1459-MAR1!$C$12)/MAR1!$E$12)</f>
        <v/>
      </c>
      <c r="S1459" s="7">
        <f>IF($I1459=1,(P1459-MAR1!$B$13)/MAR1!$D$13,(P1459-MAR1!$C$13)/MAR1!$E$13)</f>
        <v/>
      </c>
      <c r="U1459" s="5" t="n">
        <v>1458</v>
      </c>
      <c r="V1459" s="5" t="n">
        <v>0.286391</v>
      </c>
      <c r="W1459" s="5" t="n">
        <v>0.397372</v>
      </c>
      <c r="X1459" s="5" t="n">
        <v>0.788257</v>
      </c>
      <c r="Y1459" s="5" t="n">
        <v>0.544146</v>
      </c>
      <c r="Z1459" s="5" t="n">
        <v>0.170627</v>
      </c>
    </row>
    <row r="1460">
      <c r="A1460" s="5" t="n">
        <v>1459</v>
      </c>
      <c r="B1460" s="5" t="n">
        <v>4</v>
      </c>
      <c r="C1460" s="5" t="n">
        <v>364</v>
      </c>
      <c r="D1460" s="5" t="n">
        <v>12</v>
      </c>
      <c r="E1460" s="5" t="n">
        <v>0</v>
      </c>
      <c r="F1460" s="5" t="n">
        <v>26.1</v>
      </c>
      <c r="G1460" s="5" t="n">
        <v>11.3</v>
      </c>
      <c r="H1460" s="5" t="n">
        <v>10.54</v>
      </c>
      <c r="I1460" s="6">
        <f>IF(E1460&gt;=Markov!$B$3,1,0)</f>
        <v/>
      </c>
      <c r="J1460" s="6">
        <f>I1459</f>
        <v/>
      </c>
      <c r="K1460" s="7">
        <f>MAR1!$B$5+MAR1!$C$5*COS(2*PI()*$C1460/365)+MAR1!$D$5*SIN(2*PI()*$C1460/365)</f>
        <v/>
      </c>
      <c r="L1460" s="7">
        <f>MAR1!$B$6+MAR1!$C$6*COS(2*PI()*$C1460/365)+MAR1!$D$6*SIN(2*PI()*$C1460/365)</f>
        <v/>
      </c>
      <c r="M1460" s="7">
        <f>MAR1!$B$7+MAR1!$C$7*COS(2*PI()*$C1460/365)+MAR1!$D$7*SIN(2*PI()*$C1460/365)</f>
        <v/>
      </c>
      <c r="N1460" s="7">
        <f>F1460-K1460</f>
        <v/>
      </c>
      <c r="O1460" s="7">
        <f>G1460-L1460</f>
        <v/>
      </c>
      <c r="P1460" s="7">
        <f>H1460-M1460</f>
        <v/>
      </c>
      <c r="Q1460" s="7">
        <f>IF($I1460=1,(N1460-MAR1!$B$11)/MAR1!$D$11,(N1460-MAR1!$C$11)/MAR1!$E$11)</f>
        <v/>
      </c>
      <c r="R1460" s="7">
        <f>IF($I1460=1,(O1460-MAR1!$B$12)/MAR1!$D$12,(O1460-MAR1!$C$12)/MAR1!$E$12)</f>
        <v/>
      </c>
      <c r="S1460" s="7">
        <f>IF($I1460=1,(P1460-MAR1!$B$13)/MAR1!$D$13,(P1460-MAR1!$C$13)/MAR1!$E$13)</f>
        <v/>
      </c>
      <c r="U1460" s="5" t="n">
        <v>1459</v>
      </c>
      <c r="V1460" s="5" t="n">
        <v>0.18635</v>
      </c>
      <c r="W1460" s="5" t="n">
        <v>0.171829</v>
      </c>
      <c r="X1460" s="5" t="n">
        <v>0.506784</v>
      </c>
      <c r="Y1460" s="5" t="n">
        <v>0.367482</v>
      </c>
      <c r="Z1460" s="5" t="n">
        <v>0.09623</v>
      </c>
    </row>
    <row r="1461">
      <c r="A1461" s="5" t="n">
        <v>1460</v>
      </c>
      <c r="B1461" s="5" t="n">
        <v>4</v>
      </c>
      <c r="C1461" s="5" t="n">
        <v>365</v>
      </c>
      <c r="D1461" s="5" t="n">
        <v>12</v>
      </c>
      <c r="E1461" s="5" t="n">
        <v>0</v>
      </c>
      <c r="F1461" s="5" t="n">
        <v>27.8</v>
      </c>
      <c r="G1461" s="5" t="n">
        <v>14</v>
      </c>
      <c r="H1461" s="5" t="n">
        <v>10.25</v>
      </c>
      <c r="I1461" s="6">
        <f>IF(E1461&gt;=Markov!$B$3,1,0)</f>
        <v/>
      </c>
      <c r="J1461" s="6">
        <f>I1460</f>
        <v/>
      </c>
      <c r="K1461" s="7">
        <f>MAR1!$B$5+MAR1!$C$5*COS(2*PI()*$C1461/365)+MAR1!$D$5*SIN(2*PI()*$C1461/365)</f>
        <v/>
      </c>
      <c r="L1461" s="7">
        <f>MAR1!$B$6+MAR1!$C$6*COS(2*PI()*$C1461/365)+MAR1!$D$6*SIN(2*PI()*$C1461/365)</f>
        <v/>
      </c>
      <c r="M1461" s="7">
        <f>MAR1!$B$7+MAR1!$C$7*COS(2*PI()*$C1461/365)+MAR1!$D$7*SIN(2*PI()*$C1461/365)</f>
        <v/>
      </c>
      <c r="N1461" s="7">
        <f>F1461-K1461</f>
        <v/>
      </c>
      <c r="O1461" s="7">
        <f>G1461-L1461</f>
        <v/>
      </c>
      <c r="P1461" s="7">
        <f>H1461-M1461</f>
        <v/>
      </c>
      <c r="Q1461" s="7">
        <f>IF($I1461=1,(N1461-MAR1!$B$11)/MAR1!$D$11,(N1461-MAR1!$C$11)/MAR1!$E$11)</f>
        <v/>
      </c>
      <c r="R1461" s="7">
        <f>IF($I1461=1,(O1461-MAR1!$B$12)/MAR1!$D$12,(O1461-MAR1!$C$12)/MAR1!$E$12)</f>
        <v/>
      </c>
      <c r="S1461" s="7">
        <f>IF($I1461=1,(P1461-MAR1!$B$13)/MAR1!$D$13,(P1461-MAR1!$C$13)/MAR1!$E$13)</f>
        <v/>
      </c>
      <c r="U1461" s="5" t="n">
        <v>1460</v>
      </c>
      <c r="V1461" s="5" t="n">
        <v>0.110235</v>
      </c>
      <c r="W1461" s="5" t="n">
        <v>0.267625</v>
      </c>
      <c r="X1461" s="5" t="n">
        <v>0.715851</v>
      </c>
      <c r="Y1461" s="5" t="n">
        <v>0.680044</v>
      </c>
      <c r="Z1461" s="5" t="n">
        <v>0.684476</v>
      </c>
    </row>
    <row r="1462">
      <c r="A1462" s="5" t="n">
        <v>1461</v>
      </c>
      <c r="B1462" s="5" t="n">
        <v>5</v>
      </c>
      <c r="C1462" s="5" t="n">
        <v>1</v>
      </c>
      <c r="D1462" s="5" t="n">
        <v>1</v>
      </c>
      <c r="E1462" s="5" t="n">
        <v>0</v>
      </c>
      <c r="F1462" s="5" t="n">
        <v>25.7</v>
      </c>
      <c r="G1462" s="5" t="n">
        <v>15.3</v>
      </c>
      <c r="H1462" s="5" t="n">
        <v>12.89</v>
      </c>
      <c r="I1462" s="6">
        <f>IF(E1462&gt;=Markov!$B$3,1,0)</f>
        <v/>
      </c>
      <c r="J1462" s="6">
        <f>I1461</f>
        <v/>
      </c>
      <c r="K1462" s="7">
        <f>MAR1!$B$5+MAR1!$C$5*COS(2*PI()*$C1462/365)+MAR1!$D$5*SIN(2*PI()*$C1462/365)</f>
        <v/>
      </c>
      <c r="L1462" s="7">
        <f>MAR1!$B$6+MAR1!$C$6*COS(2*PI()*$C1462/365)+MAR1!$D$6*SIN(2*PI()*$C1462/365)</f>
        <v/>
      </c>
      <c r="M1462" s="7">
        <f>MAR1!$B$7+MAR1!$C$7*COS(2*PI()*$C1462/365)+MAR1!$D$7*SIN(2*PI()*$C1462/365)</f>
        <v/>
      </c>
      <c r="N1462" s="7">
        <f>F1462-K1462</f>
        <v/>
      </c>
      <c r="O1462" s="7">
        <f>G1462-L1462</f>
        <v/>
      </c>
      <c r="P1462" s="7">
        <f>H1462-M1462</f>
        <v/>
      </c>
      <c r="Q1462" s="7">
        <f>IF($I1462=1,(N1462-MAR1!$B$11)/MAR1!$D$11,(N1462-MAR1!$C$11)/MAR1!$E$11)</f>
        <v/>
      </c>
      <c r="R1462" s="7">
        <f>IF($I1462=1,(O1462-MAR1!$B$12)/MAR1!$D$12,(O1462-MAR1!$C$12)/MAR1!$E$12)</f>
        <v/>
      </c>
      <c r="S1462" s="7">
        <f>IF($I1462=1,(P1462-MAR1!$B$13)/MAR1!$D$13,(P1462-MAR1!$C$13)/MAR1!$E$13)</f>
        <v/>
      </c>
      <c r="U1462" s="5" t="n">
        <v>1461</v>
      </c>
      <c r="V1462" s="5" t="n">
        <v>0.215912</v>
      </c>
      <c r="W1462" s="5" t="n">
        <v>0.963707</v>
      </c>
      <c r="X1462" s="5" t="n">
        <v>0.005645</v>
      </c>
      <c r="Y1462" s="5" t="n">
        <v>0.5191249999999999</v>
      </c>
      <c r="Z1462" s="5" t="n">
        <v>0.235515</v>
      </c>
    </row>
    <row r="1463">
      <c r="A1463" s="5" t="n">
        <v>1462</v>
      </c>
      <c r="B1463" s="5" t="n">
        <v>5</v>
      </c>
      <c r="C1463" s="5" t="n">
        <v>2</v>
      </c>
      <c r="D1463" s="5" t="n">
        <v>1</v>
      </c>
      <c r="E1463" s="5" t="n">
        <v>0</v>
      </c>
      <c r="F1463" s="5" t="n">
        <v>28.1</v>
      </c>
      <c r="G1463" s="5" t="n">
        <v>15.4</v>
      </c>
      <c r="H1463" s="5" t="n">
        <v>13.15</v>
      </c>
      <c r="I1463" s="6">
        <f>IF(E1463&gt;=Markov!$B$3,1,0)</f>
        <v/>
      </c>
      <c r="J1463" s="6">
        <f>I1462</f>
        <v/>
      </c>
      <c r="K1463" s="7">
        <f>MAR1!$B$5+MAR1!$C$5*COS(2*PI()*$C1463/365)+MAR1!$D$5*SIN(2*PI()*$C1463/365)</f>
        <v/>
      </c>
      <c r="L1463" s="7">
        <f>MAR1!$B$6+MAR1!$C$6*COS(2*PI()*$C1463/365)+MAR1!$D$6*SIN(2*PI()*$C1463/365)</f>
        <v/>
      </c>
      <c r="M1463" s="7">
        <f>MAR1!$B$7+MAR1!$C$7*COS(2*PI()*$C1463/365)+MAR1!$D$7*SIN(2*PI()*$C1463/365)</f>
        <v/>
      </c>
      <c r="N1463" s="7">
        <f>F1463-K1463</f>
        <v/>
      </c>
      <c r="O1463" s="7">
        <f>G1463-L1463</f>
        <v/>
      </c>
      <c r="P1463" s="7">
        <f>H1463-M1463</f>
        <v/>
      </c>
      <c r="Q1463" s="7">
        <f>IF($I1463=1,(N1463-MAR1!$B$11)/MAR1!$D$11,(N1463-MAR1!$C$11)/MAR1!$E$11)</f>
        <v/>
      </c>
      <c r="R1463" s="7">
        <f>IF($I1463=1,(O1463-MAR1!$B$12)/MAR1!$D$12,(O1463-MAR1!$C$12)/MAR1!$E$12)</f>
        <v/>
      </c>
      <c r="S1463" s="7">
        <f>IF($I1463=1,(P1463-MAR1!$B$13)/MAR1!$D$13,(P1463-MAR1!$C$13)/MAR1!$E$13)</f>
        <v/>
      </c>
      <c r="U1463" s="5" t="n">
        <v>1462</v>
      </c>
      <c r="V1463" s="5" t="n">
        <v>0.920106</v>
      </c>
      <c r="W1463" s="5" t="n">
        <v>0.40481</v>
      </c>
      <c r="X1463" s="5" t="n">
        <v>0.427216</v>
      </c>
      <c r="Y1463" s="5" t="n">
        <v>0.475603</v>
      </c>
      <c r="Z1463" s="5" t="n">
        <v>0.496643</v>
      </c>
    </row>
    <row r="1464">
      <c r="A1464" s="5" t="n">
        <v>1463</v>
      </c>
      <c r="B1464" s="5" t="n">
        <v>5</v>
      </c>
      <c r="C1464" s="5" t="n">
        <v>3</v>
      </c>
      <c r="D1464" s="5" t="n">
        <v>1</v>
      </c>
      <c r="E1464" s="5" t="n">
        <v>0</v>
      </c>
      <c r="F1464" s="5" t="n">
        <v>30.2</v>
      </c>
      <c r="G1464" s="5" t="n">
        <v>16.4</v>
      </c>
      <c r="H1464" s="5" t="n">
        <v>16.81</v>
      </c>
      <c r="I1464" s="6">
        <f>IF(E1464&gt;=Markov!$B$3,1,0)</f>
        <v/>
      </c>
      <c r="J1464" s="6">
        <f>I1463</f>
        <v/>
      </c>
      <c r="K1464" s="7">
        <f>MAR1!$B$5+MAR1!$C$5*COS(2*PI()*$C1464/365)+MAR1!$D$5*SIN(2*PI()*$C1464/365)</f>
        <v/>
      </c>
      <c r="L1464" s="7">
        <f>MAR1!$B$6+MAR1!$C$6*COS(2*PI()*$C1464/365)+MAR1!$D$6*SIN(2*PI()*$C1464/365)</f>
        <v/>
      </c>
      <c r="M1464" s="7">
        <f>MAR1!$B$7+MAR1!$C$7*COS(2*PI()*$C1464/365)+MAR1!$D$7*SIN(2*PI()*$C1464/365)</f>
        <v/>
      </c>
      <c r="N1464" s="7">
        <f>F1464-K1464</f>
        <v/>
      </c>
      <c r="O1464" s="7">
        <f>G1464-L1464</f>
        <v/>
      </c>
      <c r="P1464" s="7">
        <f>H1464-M1464</f>
        <v/>
      </c>
      <c r="Q1464" s="7">
        <f>IF($I1464=1,(N1464-MAR1!$B$11)/MAR1!$D$11,(N1464-MAR1!$C$11)/MAR1!$E$11)</f>
        <v/>
      </c>
      <c r="R1464" s="7">
        <f>IF($I1464=1,(O1464-MAR1!$B$12)/MAR1!$D$12,(O1464-MAR1!$C$12)/MAR1!$E$12)</f>
        <v/>
      </c>
      <c r="S1464" s="7">
        <f>IF($I1464=1,(P1464-MAR1!$B$13)/MAR1!$D$13,(P1464-MAR1!$C$13)/MAR1!$E$13)</f>
        <v/>
      </c>
      <c r="U1464" s="5" t="n">
        <v>1463</v>
      </c>
      <c r="V1464" s="5" t="n">
        <v>0.110321</v>
      </c>
      <c r="W1464" s="5" t="n">
        <v>0.489251</v>
      </c>
      <c r="X1464" s="5" t="n">
        <v>0.289053</v>
      </c>
      <c r="Y1464" s="5" t="n">
        <v>0.79665</v>
      </c>
      <c r="Z1464" s="5" t="n">
        <v>0.660118</v>
      </c>
    </row>
    <row r="1465">
      <c r="A1465" s="5" t="n">
        <v>1464</v>
      </c>
      <c r="B1465" s="5" t="n">
        <v>5</v>
      </c>
      <c r="C1465" s="5" t="n">
        <v>4</v>
      </c>
      <c r="D1465" s="5" t="n">
        <v>1</v>
      </c>
      <c r="E1465" s="5" t="n">
        <v>0</v>
      </c>
      <c r="F1465" s="5" t="n">
        <v>32.3</v>
      </c>
      <c r="G1465" s="5" t="n">
        <v>14.1</v>
      </c>
      <c r="H1465" s="5" t="n">
        <v>18.97</v>
      </c>
      <c r="I1465" s="6">
        <f>IF(E1465&gt;=Markov!$B$3,1,0)</f>
        <v/>
      </c>
      <c r="J1465" s="6">
        <f>I1464</f>
        <v/>
      </c>
      <c r="K1465" s="7">
        <f>MAR1!$B$5+MAR1!$C$5*COS(2*PI()*$C1465/365)+MAR1!$D$5*SIN(2*PI()*$C1465/365)</f>
        <v/>
      </c>
      <c r="L1465" s="7">
        <f>MAR1!$B$6+MAR1!$C$6*COS(2*PI()*$C1465/365)+MAR1!$D$6*SIN(2*PI()*$C1465/365)</f>
        <v/>
      </c>
      <c r="M1465" s="7">
        <f>MAR1!$B$7+MAR1!$C$7*COS(2*PI()*$C1465/365)+MAR1!$D$7*SIN(2*PI()*$C1465/365)</f>
        <v/>
      </c>
      <c r="N1465" s="7">
        <f>F1465-K1465</f>
        <v/>
      </c>
      <c r="O1465" s="7">
        <f>G1465-L1465</f>
        <v/>
      </c>
      <c r="P1465" s="7">
        <f>H1465-M1465</f>
        <v/>
      </c>
      <c r="Q1465" s="7">
        <f>IF($I1465=1,(N1465-MAR1!$B$11)/MAR1!$D$11,(N1465-MAR1!$C$11)/MAR1!$E$11)</f>
        <v/>
      </c>
      <c r="R1465" s="7">
        <f>IF($I1465=1,(O1465-MAR1!$B$12)/MAR1!$D$12,(O1465-MAR1!$C$12)/MAR1!$E$12)</f>
        <v/>
      </c>
      <c r="S1465" s="7">
        <f>IF($I1465=1,(P1465-MAR1!$B$13)/MAR1!$D$13,(P1465-MAR1!$C$13)/MAR1!$E$13)</f>
        <v/>
      </c>
      <c r="U1465" s="5" t="n">
        <v>1464</v>
      </c>
      <c r="V1465" s="5" t="n">
        <v>0.731317</v>
      </c>
      <c r="W1465" s="5" t="n">
        <v>0.67406</v>
      </c>
      <c r="X1465" s="5" t="n">
        <v>0.762406</v>
      </c>
      <c r="Y1465" s="5" t="n">
        <v>0.9482159999999999</v>
      </c>
      <c r="Z1465" s="5" t="n">
        <v>0.870736</v>
      </c>
    </row>
    <row r="1466">
      <c r="A1466" s="5" t="n">
        <v>1465</v>
      </c>
      <c r="B1466" s="5" t="n">
        <v>5</v>
      </c>
      <c r="C1466" s="5" t="n">
        <v>5</v>
      </c>
      <c r="D1466" s="5" t="n">
        <v>1</v>
      </c>
      <c r="E1466" s="5" t="n">
        <v>0</v>
      </c>
      <c r="F1466" s="5" t="n">
        <v>32</v>
      </c>
      <c r="G1466" s="5" t="n">
        <v>12.9</v>
      </c>
      <c r="H1466" s="5" t="n">
        <v>18.67</v>
      </c>
      <c r="I1466" s="6">
        <f>IF(E1466&gt;=Markov!$B$3,1,0)</f>
        <v/>
      </c>
      <c r="J1466" s="6">
        <f>I1465</f>
        <v/>
      </c>
      <c r="K1466" s="7">
        <f>MAR1!$B$5+MAR1!$C$5*COS(2*PI()*$C1466/365)+MAR1!$D$5*SIN(2*PI()*$C1466/365)</f>
        <v/>
      </c>
      <c r="L1466" s="7">
        <f>MAR1!$B$6+MAR1!$C$6*COS(2*PI()*$C1466/365)+MAR1!$D$6*SIN(2*PI()*$C1466/365)</f>
        <v/>
      </c>
      <c r="M1466" s="7">
        <f>MAR1!$B$7+MAR1!$C$7*COS(2*PI()*$C1466/365)+MAR1!$D$7*SIN(2*PI()*$C1466/365)</f>
        <v/>
      </c>
      <c r="N1466" s="7">
        <f>F1466-K1466</f>
        <v/>
      </c>
      <c r="O1466" s="7">
        <f>G1466-L1466</f>
        <v/>
      </c>
      <c r="P1466" s="7">
        <f>H1466-M1466</f>
        <v/>
      </c>
      <c r="Q1466" s="7">
        <f>IF($I1466=1,(N1466-MAR1!$B$11)/MAR1!$D$11,(N1466-MAR1!$C$11)/MAR1!$E$11)</f>
        <v/>
      </c>
      <c r="R1466" s="7">
        <f>IF($I1466=1,(O1466-MAR1!$B$12)/MAR1!$D$12,(O1466-MAR1!$C$12)/MAR1!$E$12)</f>
        <v/>
      </c>
      <c r="S1466" s="7">
        <f>IF($I1466=1,(P1466-MAR1!$B$13)/MAR1!$D$13,(P1466-MAR1!$C$13)/MAR1!$E$13)</f>
        <v/>
      </c>
      <c r="U1466" s="5" t="n">
        <v>1465</v>
      </c>
      <c r="V1466" s="5" t="n">
        <v>0.988573</v>
      </c>
      <c r="W1466" s="5" t="n">
        <v>0.373726</v>
      </c>
      <c r="X1466" s="5" t="n">
        <v>0.466328</v>
      </c>
      <c r="Y1466" s="5" t="n">
        <v>0.154856</v>
      </c>
      <c r="Z1466" s="5" t="n">
        <v>0.549052</v>
      </c>
    </row>
    <row r="1467">
      <c r="A1467" s="5" t="n">
        <v>1466</v>
      </c>
      <c r="B1467" s="5" t="n">
        <v>5</v>
      </c>
      <c r="C1467" s="5" t="n">
        <v>6</v>
      </c>
      <c r="D1467" s="5" t="n">
        <v>1</v>
      </c>
      <c r="E1467" s="5" t="n">
        <v>8.199999999999999</v>
      </c>
      <c r="F1467" s="5" t="n">
        <v>29.2</v>
      </c>
      <c r="G1467" s="5" t="n">
        <v>13</v>
      </c>
      <c r="H1467" s="5" t="n">
        <v>14.84</v>
      </c>
      <c r="I1467" s="6">
        <f>IF(E1467&gt;=Markov!$B$3,1,0)</f>
        <v/>
      </c>
      <c r="J1467" s="6">
        <f>I1466</f>
        <v/>
      </c>
      <c r="K1467" s="7">
        <f>MAR1!$B$5+MAR1!$C$5*COS(2*PI()*$C1467/365)+MAR1!$D$5*SIN(2*PI()*$C1467/365)</f>
        <v/>
      </c>
      <c r="L1467" s="7">
        <f>MAR1!$B$6+MAR1!$C$6*COS(2*PI()*$C1467/365)+MAR1!$D$6*SIN(2*PI()*$C1467/365)</f>
        <v/>
      </c>
      <c r="M1467" s="7">
        <f>MAR1!$B$7+MAR1!$C$7*COS(2*PI()*$C1467/365)+MAR1!$D$7*SIN(2*PI()*$C1467/365)</f>
        <v/>
      </c>
      <c r="N1467" s="7">
        <f>F1467-K1467</f>
        <v/>
      </c>
      <c r="O1467" s="7">
        <f>G1467-L1467</f>
        <v/>
      </c>
      <c r="P1467" s="7">
        <f>H1467-M1467</f>
        <v/>
      </c>
      <c r="Q1467" s="7">
        <f>IF($I1467=1,(N1467-MAR1!$B$11)/MAR1!$D$11,(N1467-MAR1!$C$11)/MAR1!$E$11)</f>
        <v/>
      </c>
      <c r="R1467" s="7">
        <f>IF($I1467=1,(O1467-MAR1!$B$12)/MAR1!$D$12,(O1467-MAR1!$C$12)/MAR1!$E$12)</f>
        <v/>
      </c>
      <c r="S1467" s="7">
        <f>IF($I1467=1,(P1467-MAR1!$B$13)/MAR1!$D$13,(P1467-MAR1!$C$13)/MAR1!$E$13)</f>
        <v/>
      </c>
      <c r="U1467" s="5" t="n">
        <v>1466</v>
      </c>
      <c r="V1467" s="5" t="n">
        <v>0.882125</v>
      </c>
      <c r="W1467" s="5" t="n">
        <v>0.133645</v>
      </c>
      <c r="X1467" s="5" t="n">
        <v>0.631344</v>
      </c>
      <c r="Y1467" s="5" t="n">
        <v>0.453623</v>
      </c>
      <c r="Z1467" s="5" t="n">
        <v>0.418778</v>
      </c>
    </row>
    <row r="1468">
      <c r="A1468" s="5" t="n">
        <v>1467</v>
      </c>
      <c r="B1468" s="5" t="n">
        <v>5</v>
      </c>
      <c r="C1468" s="5" t="n">
        <v>7</v>
      </c>
      <c r="D1468" s="5" t="n">
        <v>1</v>
      </c>
      <c r="E1468" s="5" t="n">
        <v>7.2</v>
      </c>
      <c r="F1468" s="5" t="n">
        <v>30.1</v>
      </c>
      <c r="G1468" s="5" t="n">
        <v>12.9</v>
      </c>
      <c r="H1468" s="5" t="n">
        <v>13.9</v>
      </c>
      <c r="I1468" s="6">
        <f>IF(E1468&gt;=Markov!$B$3,1,0)</f>
        <v/>
      </c>
      <c r="J1468" s="6">
        <f>I1467</f>
        <v/>
      </c>
      <c r="K1468" s="7">
        <f>MAR1!$B$5+MAR1!$C$5*COS(2*PI()*$C1468/365)+MAR1!$D$5*SIN(2*PI()*$C1468/365)</f>
        <v/>
      </c>
      <c r="L1468" s="7">
        <f>MAR1!$B$6+MAR1!$C$6*COS(2*PI()*$C1468/365)+MAR1!$D$6*SIN(2*PI()*$C1468/365)</f>
        <v/>
      </c>
      <c r="M1468" s="7">
        <f>MAR1!$B$7+MAR1!$C$7*COS(2*PI()*$C1468/365)+MAR1!$D$7*SIN(2*PI()*$C1468/365)</f>
        <v/>
      </c>
      <c r="N1468" s="7">
        <f>F1468-K1468</f>
        <v/>
      </c>
      <c r="O1468" s="7">
        <f>G1468-L1468</f>
        <v/>
      </c>
      <c r="P1468" s="7">
        <f>H1468-M1468</f>
        <v/>
      </c>
      <c r="Q1468" s="7">
        <f>IF($I1468=1,(N1468-MAR1!$B$11)/MAR1!$D$11,(N1468-MAR1!$C$11)/MAR1!$E$11)</f>
        <v/>
      </c>
      <c r="R1468" s="7">
        <f>IF($I1468=1,(O1468-MAR1!$B$12)/MAR1!$D$12,(O1468-MAR1!$C$12)/MAR1!$E$12)</f>
        <v/>
      </c>
      <c r="S1468" s="7">
        <f>IF($I1468=1,(P1468-MAR1!$B$13)/MAR1!$D$13,(P1468-MAR1!$C$13)/MAR1!$E$13)</f>
        <v/>
      </c>
      <c r="U1468" s="5" t="n">
        <v>1467</v>
      </c>
      <c r="V1468" s="5" t="n">
        <v>0.9473279999999999</v>
      </c>
      <c r="W1468" s="5" t="n">
        <v>0.406744</v>
      </c>
      <c r="X1468" s="5" t="n">
        <v>0.482886</v>
      </c>
      <c r="Y1468" s="5" t="n">
        <v>0.61955</v>
      </c>
      <c r="Z1468" s="5" t="n">
        <v>0.853299</v>
      </c>
    </row>
    <row r="1469">
      <c r="A1469" s="5" t="n">
        <v>1468</v>
      </c>
      <c r="B1469" s="5" t="n">
        <v>5</v>
      </c>
      <c r="C1469" s="5" t="n">
        <v>8</v>
      </c>
      <c r="D1469" s="5" t="n">
        <v>1</v>
      </c>
      <c r="E1469" s="5" t="n">
        <v>0</v>
      </c>
      <c r="F1469" s="5" t="n">
        <v>33.6</v>
      </c>
      <c r="G1469" s="5" t="n">
        <v>14</v>
      </c>
      <c r="H1469" s="5" t="n">
        <v>20.04</v>
      </c>
      <c r="I1469" s="6">
        <f>IF(E1469&gt;=Markov!$B$3,1,0)</f>
        <v/>
      </c>
      <c r="J1469" s="6">
        <f>I1468</f>
        <v/>
      </c>
      <c r="K1469" s="7">
        <f>MAR1!$B$5+MAR1!$C$5*COS(2*PI()*$C1469/365)+MAR1!$D$5*SIN(2*PI()*$C1469/365)</f>
        <v/>
      </c>
      <c r="L1469" s="7">
        <f>MAR1!$B$6+MAR1!$C$6*COS(2*PI()*$C1469/365)+MAR1!$D$6*SIN(2*PI()*$C1469/365)</f>
        <v/>
      </c>
      <c r="M1469" s="7">
        <f>MAR1!$B$7+MAR1!$C$7*COS(2*PI()*$C1469/365)+MAR1!$D$7*SIN(2*PI()*$C1469/365)</f>
        <v/>
      </c>
      <c r="N1469" s="7">
        <f>F1469-K1469</f>
        <v/>
      </c>
      <c r="O1469" s="7">
        <f>G1469-L1469</f>
        <v/>
      </c>
      <c r="P1469" s="7">
        <f>H1469-M1469</f>
        <v/>
      </c>
      <c r="Q1469" s="7">
        <f>IF($I1469=1,(N1469-MAR1!$B$11)/MAR1!$D$11,(N1469-MAR1!$C$11)/MAR1!$E$11)</f>
        <v/>
      </c>
      <c r="R1469" s="7">
        <f>IF($I1469=1,(O1469-MAR1!$B$12)/MAR1!$D$12,(O1469-MAR1!$C$12)/MAR1!$E$12)</f>
        <v/>
      </c>
      <c r="S1469" s="7">
        <f>IF($I1469=1,(P1469-MAR1!$B$13)/MAR1!$D$13,(P1469-MAR1!$C$13)/MAR1!$E$13)</f>
        <v/>
      </c>
      <c r="U1469" s="5" t="n">
        <v>1468</v>
      </c>
      <c r="V1469" s="5" t="n">
        <v>0.80585</v>
      </c>
      <c r="W1469" s="5" t="n">
        <v>0.450412</v>
      </c>
      <c r="X1469" s="5" t="n">
        <v>0.303321</v>
      </c>
      <c r="Y1469" s="5" t="n">
        <v>0.519514</v>
      </c>
      <c r="Z1469" s="5" t="n">
        <v>0.89574</v>
      </c>
    </row>
    <row r="1470">
      <c r="A1470" s="5" t="n">
        <v>1469</v>
      </c>
      <c r="B1470" s="5" t="n">
        <v>5</v>
      </c>
      <c r="C1470" s="5" t="n">
        <v>9</v>
      </c>
      <c r="D1470" s="5" t="n">
        <v>1</v>
      </c>
      <c r="E1470" s="5" t="n">
        <v>0</v>
      </c>
      <c r="F1470" s="5" t="n">
        <v>33.2</v>
      </c>
      <c r="G1470" s="5" t="n">
        <v>14.3</v>
      </c>
      <c r="H1470" s="5" t="n">
        <v>19.13</v>
      </c>
      <c r="I1470" s="6">
        <f>IF(E1470&gt;=Markov!$B$3,1,0)</f>
        <v/>
      </c>
      <c r="J1470" s="6">
        <f>I1469</f>
        <v/>
      </c>
      <c r="K1470" s="7">
        <f>MAR1!$B$5+MAR1!$C$5*COS(2*PI()*$C1470/365)+MAR1!$D$5*SIN(2*PI()*$C1470/365)</f>
        <v/>
      </c>
      <c r="L1470" s="7">
        <f>MAR1!$B$6+MAR1!$C$6*COS(2*PI()*$C1470/365)+MAR1!$D$6*SIN(2*PI()*$C1470/365)</f>
        <v/>
      </c>
      <c r="M1470" s="7">
        <f>MAR1!$B$7+MAR1!$C$7*COS(2*PI()*$C1470/365)+MAR1!$D$7*SIN(2*PI()*$C1470/365)</f>
        <v/>
      </c>
      <c r="N1470" s="7">
        <f>F1470-K1470</f>
        <v/>
      </c>
      <c r="O1470" s="7">
        <f>G1470-L1470</f>
        <v/>
      </c>
      <c r="P1470" s="7">
        <f>H1470-M1470</f>
        <v/>
      </c>
      <c r="Q1470" s="7">
        <f>IF($I1470=1,(N1470-MAR1!$B$11)/MAR1!$D$11,(N1470-MAR1!$C$11)/MAR1!$E$11)</f>
        <v/>
      </c>
      <c r="R1470" s="7">
        <f>IF($I1470=1,(O1470-MAR1!$B$12)/MAR1!$D$12,(O1470-MAR1!$C$12)/MAR1!$E$12)</f>
        <v/>
      </c>
      <c r="S1470" s="7">
        <f>IF($I1470=1,(P1470-MAR1!$B$13)/MAR1!$D$13,(P1470-MAR1!$C$13)/MAR1!$E$13)</f>
        <v/>
      </c>
      <c r="U1470" s="5" t="n">
        <v>1469</v>
      </c>
      <c r="V1470" s="5" t="n">
        <v>0.194275</v>
      </c>
      <c r="W1470" s="5" t="n">
        <v>0.246922</v>
      </c>
      <c r="X1470" s="5" t="n">
        <v>0.152858</v>
      </c>
      <c r="Y1470" s="5" t="n">
        <v>0.690099</v>
      </c>
      <c r="Z1470" s="5" t="n">
        <v>0.79914</v>
      </c>
    </row>
    <row r="1471">
      <c r="A1471" s="5" t="n">
        <v>1470</v>
      </c>
      <c r="B1471" s="5" t="n">
        <v>5</v>
      </c>
      <c r="C1471" s="5" t="n">
        <v>10</v>
      </c>
      <c r="D1471" s="5" t="n">
        <v>1</v>
      </c>
      <c r="E1471" s="5" t="n">
        <v>0</v>
      </c>
      <c r="F1471" s="5" t="n">
        <v>31.1</v>
      </c>
      <c r="G1471" s="5" t="n">
        <v>14.5</v>
      </c>
      <c r="H1471" s="5" t="n">
        <v>18.63</v>
      </c>
      <c r="I1471" s="6">
        <f>IF(E1471&gt;=Markov!$B$3,1,0)</f>
        <v/>
      </c>
      <c r="J1471" s="6">
        <f>I1470</f>
        <v/>
      </c>
      <c r="K1471" s="7">
        <f>MAR1!$B$5+MAR1!$C$5*COS(2*PI()*$C1471/365)+MAR1!$D$5*SIN(2*PI()*$C1471/365)</f>
        <v/>
      </c>
      <c r="L1471" s="7">
        <f>MAR1!$B$6+MAR1!$C$6*COS(2*PI()*$C1471/365)+MAR1!$D$6*SIN(2*PI()*$C1471/365)</f>
        <v/>
      </c>
      <c r="M1471" s="7">
        <f>MAR1!$B$7+MAR1!$C$7*COS(2*PI()*$C1471/365)+MAR1!$D$7*SIN(2*PI()*$C1471/365)</f>
        <v/>
      </c>
      <c r="N1471" s="7">
        <f>F1471-K1471</f>
        <v/>
      </c>
      <c r="O1471" s="7">
        <f>G1471-L1471</f>
        <v/>
      </c>
      <c r="P1471" s="7">
        <f>H1471-M1471</f>
        <v/>
      </c>
      <c r="Q1471" s="7">
        <f>IF($I1471=1,(N1471-MAR1!$B$11)/MAR1!$D$11,(N1471-MAR1!$C$11)/MAR1!$E$11)</f>
        <v/>
      </c>
      <c r="R1471" s="7">
        <f>IF($I1471=1,(O1471-MAR1!$B$12)/MAR1!$D$12,(O1471-MAR1!$C$12)/MAR1!$E$12)</f>
        <v/>
      </c>
      <c r="S1471" s="7">
        <f>IF($I1471=1,(P1471-MAR1!$B$13)/MAR1!$D$13,(P1471-MAR1!$C$13)/MAR1!$E$13)</f>
        <v/>
      </c>
      <c r="U1471" s="5" t="n">
        <v>1470</v>
      </c>
      <c r="V1471" s="5" t="n">
        <v>0.70645</v>
      </c>
      <c r="W1471" s="5" t="n">
        <v>0.461587</v>
      </c>
      <c r="X1471" s="5" t="n">
        <v>0.843147</v>
      </c>
      <c r="Y1471" s="5" t="n">
        <v>0.952521</v>
      </c>
      <c r="Z1471" s="5" t="n">
        <v>0.504735</v>
      </c>
    </row>
    <row r="1472">
      <c r="A1472" s="5" t="n">
        <v>1471</v>
      </c>
      <c r="B1472" s="5" t="n">
        <v>5</v>
      </c>
      <c r="C1472" s="5" t="n">
        <v>11</v>
      </c>
      <c r="D1472" s="5" t="n">
        <v>1</v>
      </c>
      <c r="E1472" s="5" t="n">
        <v>0</v>
      </c>
      <c r="F1472" s="5" t="n">
        <v>33.2</v>
      </c>
      <c r="G1472" s="5" t="n">
        <v>14.6</v>
      </c>
      <c r="H1472" s="5" t="n">
        <v>19.57</v>
      </c>
      <c r="I1472" s="6">
        <f>IF(E1472&gt;=Markov!$B$3,1,0)</f>
        <v/>
      </c>
      <c r="J1472" s="6">
        <f>I1471</f>
        <v/>
      </c>
      <c r="K1472" s="7">
        <f>MAR1!$B$5+MAR1!$C$5*COS(2*PI()*$C1472/365)+MAR1!$D$5*SIN(2*PI()*$C1472/365)</f>
        <v/>
      </c>
      <c r="L1472" s="7">
        <f>MAR1!$B$6+MAR1!$C$6*COS(2*PI()*$C1472/365)+MAR1!$D$6*SIN(2*PI()*$C1472/365)</f>
        <v/>
      </c>
      <c r="M1472" s="7">
        <f>MAR1!$B$7+MAR1!$C$7*COS(2*PI()*$C1472/365)+MAR1!$D$7*SIN(2*PI()*$C1472/365)</f>
        <v/>
      </c>
      <c r="N1472" s="7">
        <f>F1472-K1472</f>
        <v/>
      </c>
      <c r="O1472" s="7">
        <f>G1472-L1472</f>
        <v/>
      </c>
      <c r="P1472" s="7">
        <f>H1472-M1472</f>
        <v/>
      </c>
      <c r="Q1472" s="7">
        <f>IF($I1472=1,(N1472-MAR1!$B$11)/MAR1!$D$11,(N1472-MAR1!$C$11)/MAR1!$E$11)</f>
        <v/>
      </c>
      <c r="R1472" s="7">
        <f>IF($I1472=1,(O1472-MAR1!$B$12)/MAR1!$D$12,(O1472-MAR1!$C$12)/MAR1!$E$12)</f>
        <v/>
      </c>
      <c r="S1472" s="7">
        <f>IF($I1472=1,(P1472-MAR1!$B$13)/MAR1!$D$13,(P1472-MAR1!$C$13)/MAR1!$E$13)</f>
        <v/>
      </c>
      <c r="U1472" s="5" t="n">
        <v>1471</v>
      </c>
      <c r="V1472" s="5" t="n">
        <v>0.537866</v>
      </c>
      <c r="W1472" s="5" t="n">
        <v>0.727368</v>
      </c>
      <c r="X1472" s="5" t="n">
        <v>0.003433</v>
      </c>
      <c r="Y1472" s="5" t="n">
        <v>0.293447</v>
      </c>
      <c r="Z1472" s="5" t="n">
        <v>0.233309</v>
      </c>
    </row>
    <row r="1473">
      <c r="A1473" s="5" t="n">
        <v>1472</v>
      </c>
      <c r="B1473" s="5" t="n">
        <v>5</v>
      </c>
      <c r="C1473" s="5" t="n">
        <v>12</v>
      </c>
      <c r="D1473" s="5" t="n">
        <v>1</v>
      </c>
      <c r="E1473" s="5" t="n">
        <v>0</v>
      </c>
      <c r="F1473" s="5" t="n">
        <v>32.7</v>
      </c>
      <c r="G1473" s="5" t="n">
        <v>14.5</v>
      </c>
      <c r="H1473" s="5" t="n">
        <v>21.24</v>
      </c>
      <c r="I1473" s="6">
        <f>IF(E1473&gt;=Markov!$B$3,1,0)</f>
        <v/>
      </c>
      <c r="J1473" s="6">
        <f>I1472</f>
        <v/>
      </c>
      <c r="K1473" s="7">
        <f>MAR1!$B$5+MAR1!$C$5*COS(2*PI()*$C1473/365)+MAR1!$D$5*SIN(2*PI()*$C1473/365)</f>
        <v/>
      </c>
      <c r="L1473" s="7">
        <f>MAR1!$B$6+MAR1!$C$6*COS(2*PI()*$C1473/365)+MAR1!$D$6*SIN(2*PI()*$C1473/365)</f>
        <v/>
      </c>
      <c r="M1473" s="7">
        <f>MAR1!$B$7+MAR1!$C$7*COS(2*PI()*$C1473/365)+MAR1!$D$7*SIN(2*PI()*$C1473/365)</f>
        <v/>
      </c>
      <c r="N1473" s="7">
        <f>F1473-K1473</f>
        <v/>
      </c>
      <c r="O1473" s="7">
        <f>G1473-L1473</f>
        <v/>
      </c>
      <c r="P1473" s="7">
        <f>H1473-M1473</f>
        <v/>
      </c>
      <c r="Q1473" s="7">
        <f>IF($I1473=1,(N1473-MAR1!$B$11)/MAR1!$D$11,(N1473-MAR1!$C$11)/MAR1!$E$11)</f>
        <v/>
      </c>
      <c r="R1473" s="7">
        <f>IF($I1473=1,(O1473-MAR1!$B$12)/MAR1!$D$12,(O1473-MAR1!$C$12)/MAR1!$E$12)</f>
        <v/>
      </c>
      <c r="S1473" s="7">
        <f>IF($I1473=1,(P1473-MAR1!$B$13)/MAR1!$D$13,(P1473-MAR1!$C$13)/MAR1!$E$13)</f>
        <v/>
      </c>
      <c r="U1473" s="5" t="n">
        <v>1472</v>
      </c>
      <c r="V1473" s="5" t="n">
        <v>0.552779</v>
      </c>
      <c r="W1473" s="5" t="n">
        <v>0.32839</v>
      </c>
      <c r="X1473" s="5" t="n">
        <v>0.320196</v>
      </c>
      <c r="Y1473" s="5" t="n">
        <v>0.130063</v>
      </c>
      <c r="Z1473" s="5" t="n">
        <v>0.010149</v>
      </c>
    </row>
    <row r="1474">
      <c r="A1474" s="5" t="n">
        <v>1473</v>
      </c>
      <c r="B1474" s="5" t="n">
        <v>5</v>
      </c>
      <c r="C1474" s="5" t="n">
        <v>13</v>
      </c>
      <c r="D1474" s="5" t="n">
        <v>1</v>
      </c>
      <c r="E1474" s="5" t="n">
        <v>0</v>
      </c>
      <c r="F1474" s="5" t="n">
        <v>32.7</v>
      </c>
      <c r="G1474" s="5" t="n">
        <v>15.2</v>
      </c>
      <c r="H1474" s="5" t="n">
        <v>23.36</v>
      </c>
      <c r="I1474" s="6">
        <f>IF(E1474&gt;=Markov!$B$3,1,0)</f>
        <v/>
      </c>
      <c r="J1474" s="6">
        <f>I1473</f>
        <v/>
      </c>
      <c r="K1474" s="7">
        <f>MAR1!$B$5+MAR1!$C$5*COS(2*PI()*$C1474/365)+MAR1!$D$5*SIN(2*PI()*$C1474/365)</f>
        <v/>
      </c>
      <c r="L1474" s="7">
        <f>MAR1!$B$6+MAR1!$C$6*COS(2*PI()*$C1474/365)+MAR1!$D$6*SIN(2*PI()*$C1474/365)</f>
        <v/>
      </c>
      <c r="M1474" s="7">
        <f>MAR1!$B$7+MAR1!$C$7*COS(2*PI()*$C1474/365)+MAR1!$D$7*SIN(2*PI()*$C1474/365)</f>
        <v/>
      </c>
      <c r="N1474" s="7">
        <f>F1474-K1474</f>
        <v/>
      </c>
      <c r="O1474" s="7">
        <f>G1474-L1474</f>
        <v/>
      </c>
      <c r="P1474" s="7">
        <f>H1474-M1474</f>
        <v/>
      </c>
      <c r="Q1474" s="7">
        <f>IF($I1474=1,(N1474-MAR1!$B$11)/MAR1!$D$11,(N1474-MAR1!$C$11)/MAR1!$E$11)</f>
        <v/>
      </c>
      <c r="R1474" s="7">
        <f>IF($I1474=1,(O1474-MAR1!$B$12)/MAR1!$D$12,(O1474-MAR1!$C$12)/MAR1!$E$12)</f>
        <v/>
      </c>
      <c r="S1474" s="7">
        <f>IF($I1474=1,(P1474-MAR1!$B$13)/MAR1!$D$13,(P1474-MAR1!$C$13)/MAR1!$E$13)</f>
        <v/>
      </c>
      <c r="U1474" s="5" t="n">
        <v>1473</v>
      </c>
      <c r="V1474" s="5" t="n">
        <v>0.7733680000000001</v>
      </c>
      <c r="W1474" s="5" t="n">
        <v>0.781983</v>
      </c>
      <c r="X1474" s="5" t="n">
        <v>0.170899</v>
      </c>
      <c r="Y1474" s="5" t="n">
        <v>0.368153</v>
      </c>
      <c r="Z1474" s="5" t="n">
        <v>0.955913</v>
      </c>
    </row>
    <row r="1475">
      <c r="A1475" s="5" t="n">
        <v>1474</v>
      </c>
      <c r="B1475" s="5" t="n">
        <v>5</v>
      </c>
      <c r="C1475" s="5" t="n">
        <v>14</v>
      </c>
      <c r="D1475" s="5" t="n">
        <v>1</v>
      </c>
      <c r="E1475" s="5" t="n">
        <v>0.3</v>
      </c>
      <c r="F1475" s="5" t="n">
        <v>27.5</v>
      </c>
      <c r="G1475" s="5" t="n">
        <v>13.5</v>
      </c>
      <c r="H1475" s="5" t="n">
        <v>13.99</v>
      </c>
      <c r="I1475" s="6">
        <f>IF(E1475&gt;=Markov!$B$3,1,0)</f>
        <v/>
      </c>
      <c r="J1475" s="6">
        <f>I1474</f>
        <v/>
      </c>
      <c r="K1475" s="7">
        <f>MAR1!$B$5+MAR1!$C$5*COS(2*PI()*$C1475/365)+MAR1!$D$5*SIN(2*PI()*$C1475/365)</f>
        <v/>
      </c>
      <c r="L1475" s="7">
        <f>MAR1!$B$6+MAR1!$C$6*COS(2*PI()*$C1475/365)+MAR1!$D$6*SIN(2*PI()*$C1475/365)</f>
        <v/>
      </c>
      <c r="M1475" s="7">
        <f>MAR1!$B$7+MAR1!$C$7*COS(2*PI()*$C1475/365)+MAR1!$D$7*SIN(2*PI()*$C1475/365)</f>
        <v/>
      </c>
      <c r="N1475" s="7">
        <f>F1475-K1475</f>
        <v/>
      </c>
      <c r="O1475" s="7">
        <f>G1475-L1475</f>
        <v/>
      </c>
      <c r="P1475" s="7">
        <f>H1475-M1475</f>
        <v/>
      </c>
      <c r="Q1475" s="7">
        <f>IF($I1475=1,(N1475-MAR1!$B$11)/MAR1!$D$11,(N1475-MAR1!$C$11)/MAR1!$E$11)</f>
        <v/>
      </c>
      <c r="R1475" s="7">
        <f>IF($I1475=1,(O1475-MAR1!$B$12)/MAR1!$D$12,(O1475-MAR1!$C$12)/MAR1!$E$12)</f>
        <v/>
      </c>
      <c r="S1475" s="7">
        <f>IF($I1475=1,(P1475-MAR1!$B$13)/MAR1!$D$13,(P1475-MAR1!$C$13)/MAR1!$E$13)</f>
        <v/>
      </c>
      <c r="U1475" s="5" t="n">
        <v>1474</v>
      </c>
      <c r="V1475" s="5" t="n">
        <v>0.662286</v>
      </c>
      <c r="W1475" s="5" t="n">
        <v>0.605406</v>
      </c>
      <c r="X1475" s="5" t="n">
        <v>0.199018</v>
      </c>
      <c r="Y1475" s="5" t="n">
        <v>0.517937</v>
      </c>
      <c r="Z1475" s="5" t="n">
        <v>0.565091</v>
      </c>
    </row>
    <row r="1476">
      <c r="A1476" s="5" t="n">
        <v>1475</v>
      </c>
      <c r="B1476" s="5" t="n">
        <v>5</v>
      </c>
      <c r="C1476" s="5" t="n">
        <v>15</v>
      </c>
      <c r="D1476" s="5" t="n">
        <v>1</v>
      </c>
      <c r="E1476" s="5" t="n">
        <v>1.1</v>
      </c>
      <c r="F1476" s="5" t="n">
        <v>27.4</v>
      </c>
      <c r="G1476" s="5" t="n">
        <v>13.9</v>
      </c>
      <c r="H1476" s="5" t="n">
        <v>10.23</v>
      </c>
      <c r="I1476" s="6">
        <f>IF(E1476&gt;=Markov!$B$3,1,0)</f>
        <v/>
      </c>
      <c r="J1476" s="6">
        <f>I1475</f>
        <v/>
      </c>
      <c r="K1476" s="7">
        <f>MAR1!$B$5+MAR1!$C$5*COS(2*PI()*$C1476/365)+MAR1!$D$5*SIN(2*PI()*$C1476/365)</f>
        <v/>
      </c>
      <c r="L1476" s="7">
        <f>MAR1!$B$6+MAR1!$C$6*COS(2*PI()*$C1476/365)+MAR1!$D$6*SIN(2*PI()*$C1476/365)</f>
        <v/>
      </c>
      <c r="M1476" s="7">
        <f>MAR1!$B$7+MAR1!$C$7*COS(2*PI()*$C1476/365)+MAR1!$D$7*SIN(2*PI()*$C1476/365)</f>
        <v/>
      </c>
      <c r="N1476" s="7">
        <f>F1476-K1476</f>
        <v/>
      </c>
      <c r="O1476" s="7">
        <f>G1476-L1476</f>
        <v/>
      </c>
      <c r="P1476" s="7">
        <f>H1476-M1476</f>
        <v/>
      </c>
      <c r="Q1476" s="7">
        <f>IF($I1476=1,(N1476-MAR1!$B$11)/MAR1!$D$11,(N1476-MAR1!$C$11)/MAR1!$E$11)</f>
        <v/>
      </c>
      <c r="R1476" s="7">
        <f>IF($I1476=1,(O1476-MAR1!$B$12)/MAR1!$D$12,(O1476-MAR1!$C$12)/MAR1!$E$12)</f>
        <v/>
      </c>
      <c r="S1476" s="7">
        <f>IF($I1476=1,(P1476-MAR1!$B$13)/MAR1!$D$13,(P1476-MAR1!$C$13)/MAR1!$E$13)</f>
        <v/>
      </c>
      <c r="U1476" s="5" t="n">
        <v>1475</v>
      </c>
      <c r="V1476" s="5" t="n">
        <v>0.697809</v>
      </c>
      <c r="W1476" s="5" t="n">
        <v>0.788734</v>
      </c>
      <c r="X1476" s="5" t="n">
        <v>0.869023</v>
      </c>
      <c r="Y1476" s="5" t="n">
        <v>0.340898</v>
      </c>
      <c r="Z1476" s="5" t="n">
        <v>0.079333</v>
      </c>
    </row>
    <row r="1477">
      <c r="A1477" s="5" t="n">
        <v>1476</v>
      </c>
      <c r="B1477" s="5" t="n">
        <v>5</v>
      </c>
      <c r="C1477" s="5" t="n">
        <v>16</v>
      </c>
      <c r="D1477" s="5" t="n">
        <v>1</v>
      </c>
      <c r="E1477" s="5" t="n">
        <v>9.800000000000001</v>
      </c>
      <c r="F1477" s="5" t="n">
        <v>27.8</v>
      </c>
      <c r="G1477" s="5" t="n">
        <v>13.9</v>
      </c>
      <c r="H1477" s="5" t="n">
        <v>10.26</v>
      </c>
      <c r="I1477" s="6">
        <f>IF(E1477&gt;=Markov!$B$3,1,0)</f>
        <v/>
      </c>
      <c r="J1477" s="6">
        <f>I1476</f>
        <v/>
      </c>
      <c r="K1477" s="7">
        <f>MAR1!$B$5+MAR1!$C$5*COS(2*PI()*$C1477/365)+MAR1!$D$5*SIN(2*PI()*$C1477/365)</f>
        <v/>
      </c>
      <c r="L1477" s="7">
        <f>MAR1!$B$6+MAR1!$C$6*COS(2*PI()*$C1477/365)+MAR1!$D$6*SIN(2*PI()*$C1477/365)</f>
        <v/>
      </c>
      <c r="M1477" s="7">
        <f>MAR1!$B$7+MAR1!$C$7*COS(2*PI()*$C1477/365)+MAR1!$D$7*SIN(2*PI()*$C1477/365)</f>
        <v/>
      </c>
      <c r="N1477" s="7">
        <f>F1477-K1477</f>
        <v/>
      </c>
      <c r="O1477" s="7">
        <f>G1477-L1477</f>
        <v/>
      </c>
      <c r="P1477" s="7">
        <f>H1477-M1477</f>
        <v/>
      </c>
      <c r="Q1477" s="7">
        <f>IF($I1477=1,(N1477-MAR1!$B$11)/MAR1!$D$11,(N1477-MAR1!$C$11)/MAR1!$E$11)</f>
        <v/>
      </c>
      <c r="R1477" s="7">
        <f>IF($I1477=1,(O1477-MAR1!$B$12)/MAR1!$D$12,(O1477-MAR1!$C$12)/MAR1!$E$12)</f>
        <v/>
      </c>
      <c r="S1477" s="7">
        <f>IF($I1477=1,(P1477-MAR1!$B$13)/MAR1!$D$13,(P1477-MAR1!$C$13)/MAR1!$E$13)</f>
        <v/>
      </c>
      <c r="U1477" s="5" t="n">
        <v>1476</v>
      </c>
      <c r="V1477" s="5" t="n">
        <v>0.827348</v>
      </c>
      <c r="W1477" s="5" t="n">
        <v>0.249105</v>
      </c>
      <c r="X1477" s="5" t="n">
        <v>0.32733</v>
      </c>
      <c r="Y1477" s="5" t="n">
        <v>0.129904</v>
      </c>
      <c r="Z1477" s="5" t="n">
        <v>0.811783</v>
      </c>
    </row>
    <row r="1478">
      <c r="A1478" s="5" t="n">
        <v>1477</v>
      </c>
      <c r="B1478" s="5" t="n">
        <v>5</v>
      </c>
      <c r="C1478" s="5" t="n">
        <v>17</v>
      </c>
      <c r="D1478" s="5" t="n">
        <v>1</v>
      </c>
      <c r="E1478" s="5" t="n">
        <v>0.1</v>
      </c>
      <c r="F1478" s="5" t="n">
        <v>27.8</v>
      </c>
      <c r="G1478" s="5" t="n">
        <v>14.2</v>
      </c>
      <c r="H1478" s="5" t="n">
        <v>14.35</v>
      </c>
      <c r="I1478" s="6">
        <f>IF(E1478&gt;=Markov!$B$3,1,0)</f>
        <v/>
      </c>
      <c r="J1478" s="6">
        <f>I1477</f>
        <v/>
      </c>
      <c r="K1478" s="7">
        <f>MAR1!$B$5+MAR1!$C$5*COS(2*PI()*$C1478/365)+MAR1!$D$5*SIN(2*PI()*$C1478/365)</f>
        <v/>
      </c>
      <c r="L1478" s="7">
        <f>MAR1!$B$6+MAR1!$C$6*COS(2*PI()*$C1478/365)+MAR1!$D$6*SIN(2*PI()*$C1478/365)</f>
        <v/>
      </c>
      <c r="M1478" s="7">
        <f>MAR1!$B$7+MAR1!$C$7*COS(2*PI()*$C1478/365)+MAR1!$D$7*SIN(2*PI()*$C1478/365)</f>
        <v/>
      </c>
      <c r="N1478" s="7">
        <f>F1478-K1478</f>
        <v/>
      </c>
      <c r="O1478" s="7">
        <f>G1478-L1478</f>
        <v/>
      </c>
      <c r="P1478" s="7">
        <f>H1478-M1478</f>
        <v/>
      </c>
      <c r="Q1478" s="7">
        <f>IF($I1478=1,(N1478-MAR1!$B$11)/MAR1!$D$11,(N1478-MAR1!$C$11)/MAR1!$E$11)</f>
        <v/>
      </c>
      <c r="R1478" s="7">
        <f>IF($I1478=1,(O1478-MAR1!$B$12)/MAR1!$D$12,(O1478-MAR1!$C$12)/MAR1!$E$12)</f>
        <v/>
      </c>
      <c r="S1478" s="7">
        <f>IF($I1478=1,(P1478-MAR1!$B$13)/MAR1!$D$13,(P1478-MAR1!$C$13)/MAR1!$E$13)</f>
        <v/>
      </c>
      <c r="U1478" s="5" t="n">
        <v>1477</v>
      </c>
      <c r="V1478" s="5" t="n">
        <v>0.522747</v>
      </c>
      <c r="W1478" s="5" t="n">
        <v>0.960402</v>
      </c>
      <c r="X1478" s="5" t="n">
        <v>0.398927</v>
      </c>
      <c r="Y1478" s="5" t="n">
        <v>0.981511</v>
      </c>
      <c r="Z1478" s="5" t="n">
        <v>0.033093</v>
      </c>
    </row>
    <row r="1479">
      <c r="A1479" s="5" t="n">
        <v>1478</v>
      </c>
      <c r="B1479" s="5" t="n">
        <v>5</v>
      </c>
      <c r="C1479" s="5" t="n">
        <v>18</v>
      </c>
      <c r="D1479" s="5" t="n">
        <v>1</v>
      </c>
      <c r="E1479" s="5" t="n">
        <v>0</v>
      </c>
      <c r="F1479" s="5" t="n">
        <v>35.7</v>
      </c>
      <c r="G1479" s="5" t="n">
        <v>15.4</v>
      </c>
      <c r="H1479" s="5" t="n">
        <v>17.88</v>
      </c>
      <c r="I1479" s="6">
        <f>IF(E1479&gt;=Markov!$B$3,1,0)</f>
        <v/>
      </c>
      <c r="J1479" s="6">
        <f>I1478</f>
        <v/>
      </c>
      <c r="K1479" s="7">
        <f>MAR1!$B$5+MAR1!$C$5*COS(2*PI()*$C1479/365)+MAR1!$D$5*SIN(2*PI()*$C1479/365)</f>
        <v/>
      </c>
      <c r="L1479" s="7">
        <f>MAR1!$B$6+MAR1!$C$6*COS(2*PI()*$C1479/365)+MAR1!$D$6*SIN(2*PI()*$C1479/365)</f>
        <v/>
      </c>
      <c r="M1479" s="7">
        <f>MAR1!$B$7+MAR1!$C$7*COS(2*PI()*$C1479/365)+MAR1!$D$7*SIN(2*PI()*$C1479/365)</f>
        <v/>
      </c>
      <c r="N1479" s="7">
        <f>F1479-K1479</f>
        <v/>
      </c>
      <c r="O1479" s="7">
        <f>G1479-L1479</f>
        <v/>
      </c>
      <c r="P1479" s="7">
        <f>H1479-M1479</f>
        <v/>
      </c>
      <c r="Q1479" s="7">
        <f>IF($I1479=1,(N1479-MAR1!$B$11)/MAR1!$D$11,(N1479-MAR1!$C$11)/MAR1!$E$11)</f>
        <v/>
      </c>
      <c r="R1479" s="7">
        <f>IF($I1479=1,(O1479-MAR1!$B$12)/MAR1!$D$12,(O1479-MAR1!$C$12)/MAR1!$E$12)</f>
        <v/>
      </c>
      <c r="S1479" s="7">
        <f>IF($I1479=1,(P1479-MAR1!$B$13)/MAR1!$D$13,(P1479-MAR1!$C$13)/MAR1!$E$13)</f>
        <v/>
      </c>
      <c r="U1479" s="5" t="n">
        <v>1478</v>
      </c>
      <c r="V1479" s="5" t="n">
        <v>0.771634</v>
      </c>
      <c r="W1479" s="5" t="n">
        <v>0.258998</v>
      </c>
      <c r="X1479" s="5" t="n">
        <v>0.2453</v>
      </c>
      <c r="Y1479" s="5" t="n">
        <v>0.143563</v>
      </c>
      <c r="Z1479" s="5" t="n">
        <v>0.164239</v>
      </c>
    </row>
    <row r="1480">
      <c r="A1480" s="5" t="n">
        <v>1479</v>
      </c>
      <c r="B1480" s="5" t="n">
        <v>5</v>
      </c>
      <c r="C1480" s="5" t="n">
        <v>19</v>
      </c>
      <c r="D1480" s="5" t="n">
        <v>1</v>
      </c>
      <c r="E1480" s="5" t="n">
        <v>0</v>
      </c>
      <c r="F1480" s="5" t="n">
        <v>33.6</v>
      </c>
      <c r="G1480" s="5" t="n">
        <v>17.3</v>
      </c>
      <c r="H1480" s="5" t="n">
        <v>21.42</v>
      </c>
      <c r="I1480" s="6">
        <f>IF(E1480&gt;=Markov!$B$3,1,0)</f>
        <v/>
      </c>
      <c r="J1480" s="6">
        <f>I1479</f>
        <v/>
      </c>
      <c r="K1480" s="7">
        <f>MAR1!$B$5+MAR1!$C$5*COS(2*PI()*$C1480/365)+MAR1!$D$5*SIN(2*PI()*$C1480/365)</f>
        <v/>
      </c>
      <c r="L1480" s="7">
        <f>MAR1!$B$6+MAR1!$C$6*COS(2*PI()*$C1480/365)+MAR1!$D$6*SIN(2*PI()*$C1480/365)</f>
        <v/>
      </c>
      <c r="M1480" s="7">
        <f>MAR1!$B$7+MAR1!$C$7*COS(2*PI()*$C1480/365)+MAR1!$D$7*SIN(2*PI()*$C1480/365)</f>
        <v/>
      </c>
      <c r="N1480" s="7">
        <f>F1480-K1480</f>
        <v/>
      </c>
      <c r="O1480" s="7">
        <f>G1480-L1480</f>
        <v/>
      </c>
      <c r="P1480" s="7">
        <f>H1480-M1480</f>
        <v/>
      </c>
      <c r="Q1480" s="7">
        <f>IF($I1480=1,(N1480-MAR1!$B$11)/MAR1!$D$11,(N1480-MAR1!$C$11)/MAR1!$E$11)</f>
        <v/>
      </c>
      <c r="R1480" s="7">
        <f>IF($I1480=1,(O1480-MAR1!$B$12)/MAR1!$D$12,(O1480-MAR1!$C$12)/MAR1!$E$12)</f>
        <v/>
      </c>
      <c r="S1480" s="7">
        <f>IF($I1480=1,(P1480-MAR1!$B$13)/MAR1!$D$13,(P1480-MAR1!$C$13)/MAR1!$E$13)</f>
        <v/>
      </c>
      <c r="U1480" s="5" t="n">
        <v>1479</v>
      </c>
      <c r="V1480" s="5" t="n">
        <v>0.258994</v>
      </c>
      <c r="W1480" s="5" t="n">
        <v>0.481853</v>
      </c>
      <c r="X1480" s="5" t="n">
        <v>0.015625</v>
      </c>
      <c r="Y1480" s="5" t="n">
        <v>0.588547</v>
      </c>
      <c r="Z1480" s="5" t="n">
        <v>0.876707</v>
      </c>
    </row>
    <row r="1481">
      <c r="A1481" s="5" t="n">
        <v>1480</v>
      </c>
      <c r="B1481" s="5" t="n">
        <v>5</v>
      </c>
      <c r="C1481" s="5" t="n">
        <v>20</v>
      </c>
      <c r="D1481" s="5" t="n">
        <v>1</v>
      </c>
      <c r="E1481" s="5" t="n">
        <v>0</v>
      </c>
      <c r="F1481" s="5" t="n">
        <v>33.4</v>
      </c>
      <c r="G1481" s="5" t="n">
        <v>14.3</v>
      </c>
      <c r="H1481" s="5" t="n">
        <v>20.7</v>
      </c>
      <c r="I1481" s="6">
        <f>IF(E1481&gt;=Markov!$B$3,1,0)</f>
        <v/>
      </c>
      <c r="J1481" s="6">
        <f>I1480</f>
        <v/>
      </c>
      <c r="K1481" s="7">
        <f>MAR1!$B$5+MAR1!$C$5*COS(2*PI()*$C1481/365)+MAR1!$D$5*SIN(2*PI()*$C1481/365)</f>
        <v/>
      </c>
      <c r="L1481" s="7">
        <f>MAR1!$B$6+MAR1!$C$6*COS(2*PI()*$C1481/365)+MAR1!$D$6*SIN(2*PI()*$C1481/365)</f>
        <v/>
      </c>
      <c r="M1481" s="7">
        <f>MAR1!$B$7+MAR1!$C$7*COS(2*PI()*$C1481/365)+MAR1!$D$7*SIN(2*PI()*$C1481/365)</f>
        <v/>
      </c>
      <c r="N1481" s="7">
        <f>F1481-K1481</f>
        <v/>
      </c>
      <c r="O1481" s="7">
        <f>G1481-L1481</f>
        <v/>
      </c>
      <c r="P1481" s="7">
        <f>H1481-M1481</f>
        <v/>
      </c>
      <c r="Q1481" s="7">
        <f>IF($I1481=1,(N1481-MAR1!$B$11)/MAR1!$D$11,(N1481-MAR1!$C$11)/MAR1!$E$11)</f>
        <v/>
      </c>
      <c r="R1481" s="7">
        <f>IF($I1481=1,(O1481-MAR1!$B$12)/MAR1!$D$12,(O1481-MAR1!$C$12)/MAR1!$E$12)</f>
        <v/>
      </c>
      <c r="S1481" s="7">
        <f>IF($I1481=1,(P1481-MAR1!$B$13)/MAR1!$D$13,(P1481-MAR1!$C$13)/MAR1!$E$13)</f>
        <v/>
      </c>
      <c r="U1481" s="5" t="n">
        <v>1480</v>
      </c>
      <c r="V1481" s="5" t="n">
        <v>0.329773</v>
      </c>
      <c r="W1481" s="5" t="n">
        <v>0.17103</v>
      </c>
      <c r="X1481" s="5" t="n">
        <v>0.395691</v>
      </c>
      <c r="Y1481" s="5" t="n">
        <v>0.942097</v>
      </c>
      <c r="Z1481" s="5" t="n">
        <v>0.9362819999999999</v>
      </c>
    </row>
    <row r="1482">
      <c r="A1482" s="5" t="n">
        <v>1481</v>
      </c>
      <c r="B1482" s="5" t="n">
        <v>5</v>
      </c>
      <c r="C1482" s="5" t="n">
        <v>21</v>
      </c>
      <c r="D1482" s="5" t="n">
        <v>1</v>
      </c>
      <c r="E1482" s="5" t="n">
        <v>0</v>
      </c>
      <c r="F1482" s="5" t="n">
        <v>31.9</v>
      </c>
      <c r="G1482" s="5" t="n">
        <v>14.1</v>
      </c>
      <c r="H1482" s="5" t="n">
        <v>24.1</v>
      </c>
      <c r="I1482" s="6">
        <f>IF(E1482&gt;=Markov!$B$3,1,0)</f>
        <v/>
      </c>
      <c r="J1482" s="6">
        <f>I1481</f>
        <v/>
      </c>
      <c r="K1482" s="7">
        <f>MAR1!$B$5+MAR1!$C$5*COS(2*PI()*$C1482/365)+MAR1!$D$5*SIN(2*PI()*$C1482/365)</f>
        <v/>
      </c>
      <c r="L1482" s="7">
        <f>MAR1!$B$6+MAR1!$C$6*COS(2*PI()*$C1482/365)+MAR1!$D$6*SIN(2*PI()*$C1482/365)</f>
        <v/>
      </c>
      <c r="M1482" s="7">
        <f>MAR1!$B$7+MAR1!$C$7*COS(2*PI()*$C1482/365)+MAR1!$D$7*SIN(2*PI()*$C1482/365)</f>
        <v/>
      </c>
      <c r="N1482" s="7">
        <f>F1482-K1482</f>
        <v/>
      </c>
      <c r="O1482" s="7">
        <f>G1482-L1482</f>
        <v/>
      </c>
      <c r="P1482" s="7">
        <f>H1482-M1482</f>
        <v/>
      </c>
      <c r="Q1482" s="7">
        <f>IF($I1482=1,(N1482-MAR1!$B$11)/MAR1!$D$11,(N1482-MAR1!$C$11)/MAR1!$E$11)</f>
        <v/>
      </c>
      <c r="R1482" s="7">
        <f>IF($I1482=1,(O1482-MAR1!$B$12)/MAR1!$D$12,(O1482-MAR1!$C$12)/MAR1!$E$12)</f>
        <v/>
      </c>
      <c r="S1482" s="7">
        <f>IF($I1482=1,(P1482-MAR1!$B$13)/MAR1!$D$13,(P1482-MAR1!$C$13)/MAR1!$E$13)</f>
        <v/>
      </c>
      <c r="U1482" s="5" t="n">
        <v>1481</v>
      </c>
      <c r="V1482" s="5" t="n">
        <v>0.728475</v>
      </c>
      <c r="W1482" s="5" t="n">
        <v>0.5572589999999999</v>
      </c>
      <c r="X1482" s="5" t="n">
        <v>0.251926</v>
      </c>
      <c r="Y1482" s="5" t="n">
        <v>0.867249</v>
      </c>
      <c r="Z1482" s="5" t="n">
        <v>0.81667</v>
      </c>
    </row>
    <row r="1483">
      <c r="A1483" s="5" t="n">
        <v>1482</v>
      </c>
      <c r="B1483" s="5" t="n">
        <v>5</v>
      </c>
      <c r="C1483" s="5" t="n">
        <v>22</v>
      </c>
      <c r="D1483" s="5" t="n">
        <v>1</v>
      </c>
      <c r="E1483" s="5" t="n">
        <v>0</v>
      </c>
      <c r="F1483" s="5" t="n">
        <v>32.6</v>
      </c>
      <c r="G1483" s="5" t="n">
        <v>14.6</v>
      </c>
      <c r="H1483" s="5" t="n">
        <v>18.29</v>
      </c>
      <c r="I1483" s="6">
        <f>IF(E1483&gt;=Markov!$B$3,1,0)</f>
        <v/>
      </c>
      <c r="J1483" s="6">
        <f>I1482</f>
        <v/>
      </c>
      <c r="K1483" s="7">
        <f>MAR1!$B$5+MAR1!$C$5*COS(2*PI()*$C1483/365)+MAR1!$D$5*SIN(2*PI()*$C1483/365)</f>
        <v/>
      </c>
      <c r="L1483" s="7">
        <f>MAR1!$B$6+MAR1!$C$6*COS(2*PI()*$C1483/365)+MAR1!$D$6*SIN(2*PI()*$C1483/365)</f>
        <v/>
      </c>
      <c r="M1483" s="7">
        <f>MAR1!$B$7+MAR1!$C$7*COS(2*PI()*$C1483/365)+MAR1!$D$7*SIN(2*PI()*$C1483/365)</f>
        <v/>
      </c>
      <c r="N1483" s="7">
        <f>F1483-K1483</f>
        <v/>
      </c>
      <c r="O1483" s="7">
        <f>G1483-L1483</f>
        <v/>
      </c>
      <c r="P1483" s="7">
        <f>H1483-M1483</f>
        <v/>
      </c>
      <c r="Q1483" s="7">
        <f>IF($I1483=1,(N1483-MAR1!$B$11)/MAR1!$D$11,(N1483-MAR1!$C$11)/MAR1!$E$11)</f>
        <v/>
      </c>
      <c r="R1483" s="7">
        <f>IF($I1483=1,(O1483-MAR1!$B$12)/MAR1!$D$12,(O1483-MAR1!$C$12)/MAR1!$E$12)</f>
        <v/>
      </c>
      <c r="S1483" s="7">
        <f>IF($I1483=1,(P1483-MAR1!$B$13)/MAR1!$D$13,(P1483-MAR1!$C$13)/MAR1!$E$13)</f>
        <v/>
      </c>
      <c r="U1483" s="5" t="n">
        <v>1482</v>
      </c>
      <c r="V1483" s="5" t="n">
        <v>0.165351</v>
      </c>
      <c r="W1483" s="5" t="n">
        <v>0.789429</v>
      </c>
      <c r="X1483" s="5" t="n">
        <v>0.472131</v>
      </c>
      <c r="Y1483" s="5" t="n">
        <v>0.7773369999999999</v>
      </c>
      <c r="Z1483" s="5" t="n">
        <v>0.225179</v>
      </c>
    </row>
    <row r="1484">
      <c r="A1484" s="5" t="n">
        <v>1483</v>
      </c>
      <c r="B1484" s="5" t="n">
        <v>5</v>
      </c>
      <c r="C1484" s="5" t="n">
        <v>23</v>
      </c>
      <c r="D1484" s="5" t="n">
        <v>1</v>
      </c>
      <c r="E1484" s="5" t="n">
        <v>0</v>
      </c>
      <c r="F1484" s="5" t="n">
        <v>33.4</v>
      </c>
      <c r="G1484" s="5" t="n">
        <v>16.4</v>
      </c>
      <c r="H1484" s="5" t="n">
        <v>17.68</v>
      </c>
      <c r="I1484" s="6">
        <f>IF(E1484&gt;=Markov!$B$3,1,0)</f>
        <v/>
      </c>
      <c r="J1484" s="6">
        <f>I1483</f>
        <v/>
      </c>
      <c r="K1484" s="7">
        <f>MAR1!$B$5+MAR1!$C$5*COS(2*PI()*$C1484/365)+MAR1!$D$5*SIN(2*PI()*$C1484/365)</f>
        <v/>
      </c>
      <c r="L1484" s="7">
        <f>MAR1!$B$6+MAR1!$C$6*COS(2*PI()*$C1484/365)+MAR1!$D$6*SIN(2*PI()*$C1484/365)</f>
        <v/>
      </c>
      <c r="M1484" s="7">
        <f>MAR1!$B$7+MAR1!$C$7*COS(2*PI()*$C1484/365)+MAR1!$D$7*SIN(2*PI()*$C1484/365)</f>
        <v/>
      </c>
      <c r="N1484" s="7">
        <f>F1484-K1484</f>
        <v/>
      </c>
      <c r="O1484" s="7">
        <f>G1484-L1484</f>
        <v/>
      </c>
      <c r="P1484" s="7">
        <f>H1484-M1484</f>
        <v/>
      </c>
      <c r="Q1484" s="7">
        <f>IF($I1484=1,(N1484-MAR1!$B$11)/MAR1!$D$11,(N1484-MAR1!$C$11)/MAR1!$E$11)</f>
        <v/>
      </c>
      <c r="R1484" s="7">
        <f>IF($I1484=1,(O1484-MAR1!$B$12)/MAR1!$D$12,(O1484-MAR1!$C$12)/MAR1!$E$12)</f>
        <v/>
      </c>
      <c r="S1484" s="7">
        <f>IF($I1484=1,(P1484-MAR1!$B$13)/MAR1!$D$13,(P1484-MAR1!$C$13)/MAR1!$E$13)</f>
        <v/>
      </c>
      <c r="U1484" s="5" t="n">
        <v>1483</v>
      </c>
      <c r="V1484" s="5" t="n">
        <v>0.823806</v>
      </c>
      <c r="W1484" s="5" t="n">
        <v>0.906469</v>
      </c>
      <c r="X1484" s="5" t="n">
        <v>0.51386</v>
      </c>
      <c r="Y1484" s="5" t="n">
        <v>0.106407</v>
      </c>
      <c r="Z1484" s="5" t="n">
        <v>0.491531</v>
      </c>
    </row>
    <row r="1485">
      <c r="A1485" s="5" t="n">
        <v>1484</v>
      </c>
      <c r="B1485" s="5" t="n">
        <v>5</v>
      </c>
      <c r="C1485" s="5" t="n">
        <v>24</v>
      </c>
      <c r="D1485" s="5" t="n">
        <v>1</v>
      </c>
      <c r="E1485" s="5" t="n">
        <v>0.9</v>
      </c>
      <c r="F1485" s="5" t="n">
        <v>30.4</v>
      </c>
      <c r="G1485" s="5" t="n">
        <v>15.8</v>
      </c>
      <c r="H1485" s="5" t="n">
        <v>15.32</v>
      </c>
      <c r="I1485" s="6">
        <f>IF(E1485&gt;=Markov!$B$3,1,0)</f>
        <v/>
      </c>
      <c r="J1485" s="6">
        <f>I1484</f>
        <v/>
      </c>
      <c r="K1485" s="7">
        <f>MAR1!$B$5+MAR1!$C$5*COS(2*PI()*$C1485/365)+MAR1!$D$5*SIN(2*PI()*$C1485/365)</f>
        <v/>
      </c>
      <c r="L1485" s="7">
        <f>MAR1!$B$6+MAR1!$C$6*COS(2*PI()*$C1485/365)+MAR1!$D$6*SIN(2*PI()*$C1485/365)</f>
        <v/>
      </c>
      <c r="M1485" s="7">
        <f>MAR1!$B$7+MAR1!$C$7*COS(2*PI()*$C1485/365)+MAR1!$D$7*SIN(2*PI()*$C1485/365)</f>
        <v/>
      </c>
      <c r="N1485" s="7">
        <f>F1485-K1485</f>
        <v/>
      </c>
      <c r="O1485" s="7">
        <f>G1485-L1485</f>
        <v/>
      </c>
      <c r="P1485" s="7">
        <f>H1485-M1485</f>
        <v/>
      </c>
      <c r="Q1485" s="7">
        <f>IF($I1485=1,(N1485-MAR1!$B$11)/MAR1!$D$11,(N1485-MAR1!$C$11)/MAR1!$E$11)</f>
        <v/>
      </c>
      <c r="R1485" s="7">
        <f>IF($I1485=1,(O1485-MAR1!$B$12)/MAR1!$D$12,(O1485-MAR1!$C$12)/MAR1!$E$12)</f>
        <v/>
      </c>
      <c r="S1485" s="7">
        <f>IF($I1485=1,(P1485-MAR1!$B$13)/MAR1!$D$13,(P1485-MAR1!$C$13)/MAR1!$E$13)</f>
        <v/>
      </c>
      <c r="U1485" s="5" t="n">
        <v>1484</v>
      </c>
      <c r="V1485" s="5" t="n">
        <v>0.395227</v>
      </c>
      <c r="W1485" s="5" t="n">
        <v>0.049321</v>
      </c>
      <c r="X1485" s="5" t="n">
        <v>0.565573</v>
      </c>
      <c r="Y1485" s="5" t="n">
        <v>0.169036</v>
      </c>
      <c r="Z1485" s="5" t="n">
        <v>0.579091</v>
      </c>
    </row>
    <row r="1486">
      <c r="A1486" s="5" t="n">
        <v>1485</v>
      </c>
      <c r="B1486" s="5" t="n">
        <v>5</v>
      </c>
      <c r="C1486" s="5" t="n">
        <v>25</v>
      </c>
      <c r="D1486" s="5" t="n">
        <v>1</v>
      </c>
      <c r="E1486" s="5" t="n">
        <v>1.4</v>
      </c>
      <c r="F1486" s="5" t="n">
        <v>30.7</v>
      </c>
      <c r="G1486" s="5" t="n">
        <v>15.5</v>
      </c>
      <c r="H1486" s="5" t="n">
        <v>17</v>
      </c>
      <c r="I1486" s="6">
        <f>IF(E1486&gt;=Markov!$B$3,1,0)</f>
        <v/>
      </c>
      <c r="J1486" s="6">
        <f>I1485</f>
        <v/>
      </c>
      <c r="K1486" s="7">
        <f>MAR1!$B$5+MAR1!$C$5*COS(2*PI()*$C1486/365)+MAR1!$D$5*SIN(2*PI()*$C1486/365)</f>
        <v/>
      </c>
      <c r="L1486" s="7">
        <f>MAR1!$B$6+MAR1!$C$6*COS(2*PI()*$C1486/365)+MAR1!$D$6*SIN(2*PI()*$C1486/365)</f>
        <v/>
      </c>
      <c r="M1486" s="7">
        <f>MAR1!$B$7+MAR1!$C$7*COS(2*PI()*$C1486/365)+MAR1!$D$7*SIN(2*PI()*$C1486/365)</f>
        <v/>
      </c>
      <c r="N1486" s="7">
        <f>F1486-K1486</f>
        <v/>
      </c>
      <c r="O1486" s="7">
        <f>G1486-L1486</f>
        <v/>
      </c>
      <c r="P1486" s="7">
        <f>H1486-M1486</f>
        <v/>
      </c>
      <c r="Q1486" s="7">
        <f>IF($I1486=1,(N1486-MAR1!$B$11)/MAR1!$D$11,(N1486-MAR1!$C$11)/MAR1!$E$11)</f>
        <v/>
      </c>
      <c r="R1486" s="7">
        <f>IF($I1486=1,(O1486-MAR1!$B$12)/MAR1!$D$12,(O1486-MAR1!$C$12)/MAR1!$E$12)</f>
        <v/>
      </c>
      <c r="S1486" s="7">
        <f>IF($I1486=1,(P1486-MAR1!$B$13)/MAR1!$D$13,(P1486-MAR1!$C$13)/MAR1!$E$13)</f>
        <v/>
      </c>
      <c r="U1486" s="5" t="n">
        <v>1485</v>
      </c>
      <c r="V1486" s="5" t="n">
        <v>0.719971</v>
      </c>
      <c r="W1486" s="5" t="n">
        <v>0.82053</v>
      </c>
      <c r="X1486" s="5" t="n">
        <v>0.640968</v>
      </c>
      <c r="Y1486" s="5" t="n">
        <v>0.887444</v>
      </c>
      <c r="Z1486" s="5" t="n">
        <v>0.623444</v>
      </c>
    </row>
    <row r="1487">
      <c r="A1487" s="5" t="n">
        <v>1486</v>
      </c>
      <c r="B1487" s="5" t="n">
        <v>5</v>
      </c>
      <c r="C1487" s="5" t="n">
        <v>26</v>
      </c>
      <c r="D1487" s="5" t="n">
        <v>1</v>
      </c>
      <c r="E1487" s="5" t="n">
        <v>5.8</v>
      </c>
      <c r="F1487" s="5" t="n">
        <v>29.1</v>
      </c>
      <c r="G1487" s="5" t="n">
        <v>15.6</v>
      </c>
      <c r="H1487" s="5" t="n">
        <v>16.55</v>
      </c>
      <c r="I1487" s="6">
        <f>IF(E1487&gt;=Markov!$B$3,1,0)</f>
        <v/>
      </c>
      <c r="J1487" s="6">
        <f>I1486</f>
        <v/>
      </c>
      <c r="K1487" s="7">
        <f>MAR1!$B$5+MAR1!$C$5*COS(2*PI()*$C1487/365)+MAR1!$D$5*SIN(2*PI()*$C1487/365)</f>
        <v/>
      </c>
      <c r="L1487" s="7">
        <f>MAR1!$B$6+MAR1!$C$6*COS(2*PI()*$C1487/365)+MAR1!$D$6*SIN(2*PI()*$C1487/365)</f>
        <v/>
      </c>
      <c r="M1487" s="7">
        <f>MAR1!$B$7+MAR1!$C$7*COS(2*PI()*$C1487/365)+MAR1!$D$7*SIN(2*PI()*$C1487/365)</f>
        <v/>
      </c>
      <c r="N1487" s="7">
        <f>F1487-K1487</f>
        <v/>
      </c>
      <c r="O1487" s="7">
        <f>G1487-L1487</f>
        <v/>
      </c>
      <c r="P1487" s="7">
        <f>H1487-M1487</f>
        <v/>
      </c>
      <c r="Q1487" s="7">
        <f>IF($I1487=1,(N1487-MAR1!$B$11)/MAR1!$D$11,(N1487-MAR1!$C$11)/MAR1!$E$11)</f>
        <v/>
      </c>
      <c r="R1487" s="7">
        <f>IF($I1487=1,(O1487-MAR1!$B$12)/MAR1!$D$12,(O1487-MAR1!$C$12)/MAR1!$E$12)</f>
        <v/>
      </c>
      <c r="S1487" s="7">
        <f>IF($I1487=1,(P1487-MAR1!$B$13)/MAR1!$D$13,(P1487-MAR1!$C$13)/MAR1!$E$13)</f>
        <v/>
      </c>
      <c r="U1487" s="5" t="n">
        <v>1486</v>
      </c>
      <c r="V1487" s="5" t="n">
        <v>0.292547</v>
      </c>
      <c r="W1487" s="5" t="n">
        <v>0.316516</v>
      </c>
      <c r="X1487" s="5" t="n">
        <v>0.271791</v>
      </c>
      <c r="Y1487" s="5" t="n">
        <v>0.907293</v>
      </c>
      <c r="Z1487" s="5" t="n">
        <v>0.336779</v>
      </c>
    </row>
    <row r="1488">
      <c r="A1488" s="5" t="n">
        <v>1487</v>
      </c>
      <c r="B1488" s="5" t="n">
        <v>5</v>
      </c>
      <c r="C1488" s="5" t="n">
        <v>27</v>
      </c>
      <c r="D1488" s="5" t="n">
        <v>1</v>
      </c>
      <c r="E1488" s="5" t="n">
        <v>0</v>
      </c>
      <c r="F1488" s="5" t="n">
        <v>31.7</v>
      </c>
      <c r="G1488" s="5" t="n">
        <v>15.5</v>
      </c>
      <c r="H1488" s="5" t="n">
        <v>19.71</v>
      </c>
      <c r="I1488" s="6">
        <f>IF(E1488&gt;=Markov!$B$3,1,0)</f>
        <v/>
      </c>
      <c r="J1488" s="6">
        <f>I1487</f>
        <v/>
      </c>
      <c r="K1488" s="7">
        <f>MAR1!$B$5+MAR1!$C$5*COS(2*PI()*$C1488/365)+MAR1!$D$5*SIN(2*PI()*$C1488/365)</f>
        <v/>
      </c>
      <c r="L1488" s="7">
        <f>MAR1!$B$6+MAR1!$C$6*COS(2*PI()*$C1488/365)+MAR1!$D$6*SIN(2*PI()*$C1488/365)</f>
        <v/>
      </c>
      <c r="M1488" s="7">
        <f>MAR1!$B$7+MAR1!$C$7*COS(2*PI()*$C1488/365)+MAR1!$D$7*SIN(2*PI()*$C1488/365)</f>
        <v/>
      </c>
      <c r="N1488" s="7">
        <f>F1488-K1488</f>
        <v/>
      </c>
      <c r="O1488" s="7">
        <f>G1488-L1488</f>
        <v/>
      </c>
      <c r="P1488" s="7">
        <f>H1488-M1488</f>
        <v/>
      </c>
      <c r="Q1488" s="7">
        <f>IF($I1488=1,(N1488-MAR1!$B$11)/MAR1!$D$11,(N1488-MAR1!$C$11)/MAR1!$E$11)</f>
        <v/>
      </c>
      <c r="R1488" s="7">
        <f>IF($I1488=1,(O1488-MAR1!$B$12)/MAR1!$D$12,(O1488-MAR1!$C$12)/MAR1!$E$12)</f>
        <v/>
      </c>
      <c r="S1488" s="7">
        <f>IF($I1488=1,(P1488-MAR1!$B$13)/MAR1!$D$13,(P1488-MAR1!$C$13)/MAR1!$E$13)</f>
        <v/>
      </c>
      <c r="U1488" s="5" t="n">
        <v>1487</v>
      </c>
      <c r="V1488" s="5" t="n">
        <v>0.556349</v>
      </c>
      <c r="W1488" s="5" t="n">
        <v>0.177682</v>
      </c>
      <c r="X1488" s="5" t="n">
        <v>0.696758</v>
      </c>
      <c r="Y1488" s="5" t="n">
        <v>0.216504</v>
      </c>
      <c r="Z1488" s="5" t="n">
        <v>0.427837</v>
      </c>
    </row>
    <row r="1489">
      <c r="A1489" s="5" t="n">
        <v>1488</v>
      </c>
      <c r="B1489" s="5" t="n">
        <v>5</v>
      </c>
      <c r="C1489" s="5" t="n">
        <v>28</v>
      </c>
      <c r="D1489" s="5" t="n">
        <v>1</v>
      </c>
      <c r="E1489" s="5" t="n">
        <v>4.2</v>
      </c>
      <c r="F1489" s="5" t="n">
        <v>30.7</v>
      </c>
      <c r="G1489" s="5" t="n">
        <v>15.9</v>
      </c>
      <c r="H1489" s="5" t="n">
        <v>19</v>
      </c>
      <c r="I1489" s="6">
        <f>IF(E1489&gt;=Markov!$B$3,1,0)</f>
        <v/>
      </c>
      <c r="J1489" s="6">
        <f>I1488</f>
        <v/>
      </c>
      <c r="K1489" s="7">
        <f>MAR1!$B$5+MAR1!$C$5*COS(2*PI()*$C1489/365)+MAR1!$D$5*SIN(2*PI()*$C1489/365)</f>
        <v/>
      </c>
      <c r="L1489" s="7">
        <f>MAR1!$B$6+MAR1!$C$6*COS(2*PI()*$C1489/365)+MAR1!$D$6*SIN(2*PI()*$C1489/365)</f>
        <v/>
      </c>
      <c r="M1489" s="7">
        <f>MAR1!$B$7+MAR1!$C$7*COS(2*PI()*$C1489/365)+MAR1!$D$7*SIN(2*PI()*$C1489/365)</f>
        <v/>
      </c>
      <c r="N1489" s="7">
        <f>F1489-K1489</f>
        <v/>
      </c>
      <c r="O1489" s="7">
        <f>G1489-L1489</f>
        <v/>
      </c>
      <c r="P1489" s="7">
        <f>H1489-M1489</f>
        <v/>
      </c>
      <c r="Q1489" s="7">
        <f>IF($I1489=1,(N1489-MAR1!$B$11)/MAR1!$D$11,(N1489-MAR1!$C$11)/MAR1!$E$11)</f>
        <v/>
      </c>
      <c r="R1489" s="7">
        <f>IF($I1489=1,(O1489-MAR1!$B$12)/MAR1!$D$12,(O1489-MAR1!$C$12)/MAR1!$E$12)</f>
        <v/>
      </c>
      <c r="S1489" s="7">
        <f>IF($I1489=1,(P1489-MAR1!$B$13)/MAR1!$D$13,(P1489-MAR1!$C$13)/MAR1!$E$13)</f>
        <v/>
      </c>
      <c r="U1489" s="5" t="n">
        <v>1488</v>
      </c>
      <c r="V1489" s="5" t="n">
        <v>0.707884</v>
      </c>
      <c r="W1489" s="5" t="n">
        <v>0.177955</v>
      </c>
      <c r="X1489" s="5" t="n">
        <v>0.551678</v>
      </c>
      <c r="Y1489" s="5" t="n">
        <v>0.523088</v>
      </c>
      <c r="Z1489" s="5" t="n">
        <v>0.323164</v>
      </c>
    </row>
    <row r="1490">
      <c r="A1490" s="5" t="n">
        <v>1489</v>
      </c>
      <c r="B1490" s="5" t="n">
        <v>5</v>
      </c>
      <c r="C1490" s="5" t="n">
        <v>29</v>
      </c>
      <c r="D1490" s="5" t="n">
        <v>1</v>
      </c>
      <c r="E1490" s="5" t="n">
        <v>0</v>
      </c>
      <c r="F1490" s="5" t="n">
        <v>34.6</v>
      </c>
      <c r="G1490" s="5" t="n">
        <v>19.9</v>
      </c>
      <c r="H1490" s="5" t="n">
        <v>23.75</v>
      </c>
      <c r="I1490" s="6">
        <f>IF(E1490&gt;=Markov!$B$3,1,0)</f>
        <v/>
      </c>
      <c r="J1490" s="6">
        <f>I1489</f>
        <v/>
      </c>
      <c r="K1490" s="7">
        <f>MAR1!$B$5+MAR1!$C$5*COS(2*PI()*$C1490/365)+MAR1!$D$5*SIN(2*PI()*$C1490/365)</f>
        <v/>
      </c>
      <c r="L1490" s="7">
        <f>MAR1!$B$6+MAR1!$C$6*COS(2*PI()*$C1490/365)+MAR1!$D$6*SIN(2*PI()*$C1490/365)</f>
        <v/>
      </c>
      <c r="M1490" s="7">
        <f>MAR1!$B$7+MAR1!$C$7*COS(2*PI()*$C1490/365)+MAR1!$D$7*SIN(2*PI()*$C1490/365)</f>
        <v/>
      </c>
      <c r="N1490" s="7">
        <f>F1490-K1490</f>
        <v/>
      </c>
      <c r="O1490" s="7">
        <f>G1490-L1490</f>
        <v/>
      </c>
      <c r="P1490" s="7">
        <f>H1490-M1490</f>
        <v/>
      </c>
      <c r="Q1490" s="7">
        <f>IF($I1490=1,(N1490-MAR1!$B$11)/MAR1!$D$11,(N1490-MAR1!$C$11)/MAR1!$E$11)</f>
        <v/>
      </c>
      <c r="R1490" s="7">
        <f>IF($I1490=1,(O1490-MAR1!$B$12)/MAR1!$D$12,(O1490-MAR1!$C$12)/MAR1!$E$12)</f>
        <v/>
      </c>
      <c r="S1490" s="7">
        <f>IF($I1490=1,(P1490-MAR1!$B$13)/MAR1!$D$13,(P1490-MAR1!$C$13)/MAR1!$E$13)</f>
        <v/>
      </c>
      <c r="U1490" s="5" t="n">
        <v>1489</v>
      </c>
      <c r="V1490" s="5" t="n">
        <v>0.553444</v>
      </c>
      <c r="W1490" s="5" t="n">
        <v>0.160542</v>
      </c>
      <c r="X1490" s="5" t="n">
        <v>0.115992</v>
      </c>
      <c r="Y1490" s="5" t="n">
        <v>0.433088</v>
      </c>
      <c r="Z1490" s="5" t="n">
        <v>0.234681</v>
      </c>
    </row>
    <row r="1491">
      <c r="A1491" s="5" t="n">
        <v>1490</v>
      </c>
      <c r="B1491" s="5" t="n">
        <v>5</v>
      </c>
      <c r="C1491" s="5" t="n">
        <v>30</v>
      </c>
      <c r="D1491" s="5" t="n">
        <v>1</v>
      </c>
      <c r="E1491" s="5" t="n">
        <v>0</v>
      </c>
      <c r="F1491" s="5" t="n">
        <v>33.9</v>
      </c>
      <c r="G1491" s="5" t="n">
        <v>17</v>
      </c>
      <c r="H1491" s="5" t="n">
        <v>24.97</v>
      </c>
      <c r="I1491" s="6">
        <f>IF(E1491&gt;=Markov!$B$3,1,0)</f>
        <v/>
      </c>
      <c r="J1491" s="6">
        <f>I1490</f>
        <v/>
      </c>
      <c r="K1491" s="7">
        <f>MAR1!$B$5+MAR1!$C$5*COS(2*PI()*$C1491/365)+MAR1!$D$5*SIN(2*PI()*$C1491/365)</f>
        <v/>
      </c>
      <c r="L1491" s="7">
        <f>MAR1!$B$6+MAR1!$C$6*COS(2*PI()*$C1491/365)+MAR1!$D$6*SIN(2*PI()*$C1491/365)</f>
        <v/>
      </c>
      <c r="M1491" s="7">
        <f>MAR1!$B$7+MAR1!$C$7*COS(2*PI()*$C1491/365)+MAR1!$D$7*SIN(2*PI()*$C1491/365)</f>
        <v/>
      </c>
      <c r="N1491" s="7">
        <f>F1491-K1491</f>
        <v/>
      </c>
      <c r="O1491" s="7">
        <f>G1491-L1491</f>
        <v/>
      </c>
      <c r="P1491" s="7">
        <f>H1491-M1491</f>
        <v/>
      </c>
      <c r="Q1491" s="7">
        <f>IF($I1491=1,(N1491-MAR1!$B$11)/MAR1!$D$11,(N1491-MAR1!$C$11)/MAR1!$E$11)</f>
        <v/>
      </c>
      <c r="R1491" s="7">
        <f>IF($I1491=1,(O1491-MAR1!$B$12)/MAR1!$D$12,(O1491-MAR1!$C$12)/MAR1!$E$12)</f>
        <v/>
      </c>
      <c r="S1491" s="7">
        <f>IF($I1491=1,(P1491-MAR1!$B$13)/MAR1!$D$13,(P1491-MAR1!$C$13)/MAR1!$E$13)</f>
        <v/>
      </c>
      <c r="U1491" s="5" t="n">
        <v>1490</v>
      </c>
      <c r="V1491" s="5" t="n">
        <v>0.167117</v>
      </c>
      <c r="W1491" s="5" t="n">
        <v>0.508984</v>
      </c>
      <c r="X1491" s="5" t="n">
        <v>0.294423</v>
      </c>
      <c r="Y1491" s="5" t="n">
        <v>0.613495</v>
      </c>
      <c r="Z1491" s="5" t="n">
        <v>0.6646030000000001</v>
      </c>
    </row>
    <row r="1492">
      <c r="A1492" s="5" t="n">
        <v>1491</v>
      </c>
      <c r="B1492" s="5" t="n">
        <v>5</v>
      </c>
      <c r="C1492" s="5" t="n">
        <v>31</v>
      </c>
      <c r="D1492" s="5" t="n">
        <v>1</v>
      </c>
      <c r="E1492" s="5" t="n">
        <v>0</v>
      </c>
      <c r="F1492" s="5" t="n">
        <v>29.8</v>
      </c>
      <c r="G1492" s="5" t="n">
        <v>15.2</v>
      </c>
      <c r="H1492" s="5" t="n">
        <v>19.2</v>
      </c>
      <c r="I1492" s="6">
        <f>IF(E1492&gt;=Markov!$B$3,1,0)</f>
        <v/>
      </c>
      <c r="J1492" s="6">
        <f>I1491</f>
        <v/>
      </c>
      <c r="K1492" s="7">
        <f>MAR1!$B$5+MAR1!$C$5*COS(2*PI()*$C1492/365)+MAR1!$D$5*SIN(2*PI()*$C1492/365)</f>
        <v/>
      </c>
      <c r="L1492" s="7">
        <f>MAR1!$B$6+MAR1!$C$6*COS(2*PI()*$C1492/365)+MAR1!$D$6*SIN(2*PI()*$C1492/365)</f>
        <v/>
      </c>
      <c r="M1492" s="7">
        <f>MAR1!$B$7+MAR1!$C$7*COS(2*PI()*$C1492/365)+MAR1!$D$7*SIN(2*PI()*$C1492/365)</f>
        <v/>
      </c>
      <c r="N1492" s="7">
        <f>F1492-K1492</f>
        <v/>
      </c>
      <c r="O1492" s="7">
        <f>G1492-L1492</f>
        <v/>
      </c>
      <c r="P1492" s="7">
        <f>H1492-M1492</f>
        <v/>
      </c>
      <c r="Q1492" s="7">
        <f>IF($I1492=1,(N1492-MAR1!$B$11)/MAR1!$D$11,(N1492-MAR1!$C$11)/MAR1!$E$11)</f>
        <v/>
      </c>
      <c r="R1492" s="7">
        <f>IF($I1492=1,(O1492-MAR1!$B$12)/MAR1!$D$12,(O1492-MAR1!$C$12)/MAR1!$E$12)</f>
        <v/>
      </c>
      <c r="S1492" s="7">
        <f>IF($I1492=1,(P1492-MAR1!$B$13)/MAR1!$D$13,(P1492-MAR1!$C$13)/MAR1!$E$13)</f>
        <v/>
      </c>
      <c r="U1492" s="5" t="n">
        <v>1491</v>
      </c>
      <c r="V1492" s="5" t="n">
        <v>0.85146</v>
      </c>
      <c r="W1492" s="5" t="n">
        <v>0.422221</v>
      </c>
      <c r="X1492" s="5" t="n">
        <v>0.200012</v>
      </c>
      <c r="Y1492" s="5" t="n">
        <v>0.066383</v>
      </c>
      <c r="Z1492" s="5" t="n">
        <v>0.8550990000000001</v>
      </c>
    </row>
    <row r="1493">
      <c r="A1493" s="5" t="n">
        <v>1492</v>
      </c>
      <c r="B1493" s="5" t="n">
        <v>5</v>
      </c>
      <c r="C1493" s="5" t="n">
        <v>32</v>
      </c>
      <c r="D1493" s="5" t="n">
        <v>2</v>
      </c>
      <c r="E1493" s="5" t="n">
        <v>0</v>
      </c>
      <c r="F1493" s="5" t="n">
        <v>32.3</v>
      </c>
      <c r="G1493" s="5" t="n">
        <v>16.2</v>
      </c>
      <c r="H1493" s="5" t="n">
        <v>20.25</v>
      </c>
      <c r="I1493" s="6">
        <f>IF(E1493&gt;=Markov!$B$3,1,0)</f>
        <v/>
      </c>
      <c r="J1493" s="6">
        <f>I1492</f>
        <v/>
      </c>
      <c r="K1493" s="7">
        <f>MAR1!$B$5+MAR1!$C$5*COS(2*PI()*$C1493/365)+MAR1!$D$5*SIN(2*PI()*$C1493/365)</f>
        <v/>
      </c>
      <c r="L1493" s="7">
        <f>MAR1!$B$6+MAR1!$C$6*COS(2*PI()*$C1493/365)+MAR1!$D$6*SIN(2*PI()*$C1493/365)</f>
        <v/>
      </c>
      <c r="M1493" s="7">
        <f>MAR1!$B$7+MAR1!$C$7*COS(2*PI()*$C1493/365)+MAR1!$D$7*SIN(2*PI()*$C1493/365)</f>
        <v/>
      </c>
      <c r="N1493" s="7">
        <f>F1493-K1493</f>
        <v/>
      </c>
      <c r="O1493" s="7">
        <f>G1493-L1493</f>
        <v/>
      </c>
      <c r="P1493" s="7">
        <f>H1493-M1493</f>
        <v/>
      </c>
      <c r="Q1493" s="7">
        <f>IF($I1493=1,(N1493-MAR1!$B$11)/MAR1!$D$11,(N1493-MAR1!$C$11)/MAR1!$E$11)</f>
        <v/>
      </c>
      <c r="R1493" s="7">
        <f>IF($I1493=1,(O1493-MAR1!$B$12)/MAR1!$D$12,(O1493-MAR1!$C$12)/MAR1!$E$12)</f>
        <v/>
      </c>
      <c r="S1493" s="7">
        <f>IF($I1493=1,(P1493-MAR1!$B$13)/MAR1!$D$13,(P1493-MAR1!$C$13)/MAR1!$E$13)</f>
        <v/>
      </c>
      <c r="U1493" s="5" t="n">
        <v>1492</v>
      </c>
      <c r="V1493" s="5" t="n">
        <v>0.456466</v>
      </c>
      <c r="W1493" s="5" t="n">
        <v>0.490055</v>
      </c>
      <c r="X1493" s="5" t="n">
        <v>0.347917</v>
      </c>
      <c r="Y1493" s="5" t="n">
        <v>0.536172</v>
      </c>
      <c r="Z1493" s="5" t="n">
        <v>0.471183</v>
      </c>
    </row>
    <row r="1494">
      <c r="A1494" s="5" t="n">
        <v>1493</v>
      </c>
      <c r="B1494" s="5" t="n">
        <v>5</v>
      </c>
      <c r="C1494" s="5" t="n">
        <v>33</v>
      </c>
      <c r="D1494" s="5" t="n">
        <v>2</v>
      </c>
      <c r="E1494" s="5" t="n">
        <v>0</v>
      </c>
      <c r="F1494" s="5" t="n">
        <v>30.1</v>
      </c>
      <c r="G1494" s="5" t="n">
        <v>15</v>
      </c>
      <c r="H1494" s="5" t="n">
        <v>16.11</v>
      </c>
      <c r="I1494" s="6">
        <f>IF(E1494&gt;=Markov!$B$3,1,0)</f>
        <v/>
      </c>
      <c r="J1494" s="6">
        <f>I1493</f>
        <v/>
      </c>
      <c r="K1494" s="7">
        <f>MAR1!$B$5+MAR1!$C$5*COS(2*PI()*$C1494/365)+MAR1!$D$5*SIN(2*PI()*$C1494/365)</f>
        <v/>
      </c>
      <c r="L1494" s="7">
        <f>MAR1!$B$6+MAR1!$C$6*COS(2*PI()*$C1494/365)+MAR1!$D$6*SIN(2*PI()*$C1494/365)</f>
        <v/>
      </c>
      <c r="M1494" s="7">
        <f>MAR1!$B$7+MAR1!$C$7*COS(2*PI()*$C1494/365)+MAR1!$D$7*SIN(2*PI()*$C1494/365)</f>
        <v/>
      </c>
      <c r="N1494" s="7">
        <f>F1494-K1494</f>
        <v/>
      </c>
      <c r="O1494" s="7">
        <f>G1494-L1494</f>
        <v/>
      </c>
      <c r="P1494" s="7">
        <f>H1494-M1494</f>
        <v/>
      </c>
      <c r="Q1494" s="7">
        <f>IF($I1494=1,(N1494-MAR1!$B$11)/MAR1!$D$11,(N1494-MAR1!$C$11)/MAR1!$E$11)</f>
        <v/>
      </c>
      <c r="R1494" s="7">
        <f>IF($I1494=1,(O1494-MAR1!$B$12)/MAR1!$D$12,(O1494-MAR1!$C$12)/MAR1!$E$12)</f>
        <v/>
      </c>
      <c r="S1494" s="7">
        <f>IF($I1494=1,(P1494-MAR1!$B$13)/MAR1!$D$13,(P1494-MAR1!$C$13)/MAR1!$E$13)</f>
        <v/>
      </c>
      <c r="U1494" s="5" t="n">
        <v>1493</v>
      </c>
      <c r="V1494" s="5" t="n">
        <v>0.683385</v>
      </c>
      <c r="W1494" s="5" t="n">
        <v>0.197052</v>
      </c>
      <c r="X1494" s="5" t="n">
        <v>0.586385</v>
      </c>
      <c r="Y1494" s="5" t="n">
        <v>0.127271</v>
      </c>
      <c r="Z1494" s="5" t="n">
        <v>0.945902</v>
      </c>
    </row>
    <row r="1495">
      <c r="A1495" s="5" t="n">
        <v>1494</v>
      </c>
      <c r="B1495" s="5" t="n">
        <v>5</v>
      </c>
      <c r="C1495" s="5" t="n">
        <v>34</v>
      </c>
      <c r="D1495" s="5" t="n">
        <v>2</v>
      </c>
      <c r="E1495" s="5" t="n">
        <v>0</v>
      </c>
      <c r="F1495" s="5" t="n">
        <v>34.3</v>
      </c>
      <c r="G1495" s="5" t="n">
        <v>17.5</v>
      </c>
      <c r="H1495" s="5" t="n">
        <v>13.59</v>
      </c>
      <c r="I1495" s="6">
        <f>IF(E1495&gt;=Markov!$B$3,1,0)</f>
        <v/>
      </c>
      <c r="J1495" s="6">
        <f>I1494</f>
        <v/>
      </c>
      <c r="K1495" s="7">
        <f>MAR1!$B$5+MAR1!$C$5*COS(2*PI()*$C1495/365)+MAR1!$D$5*SIN(2*PI()*$C1495/365)</f>
        <v/>
      </c>
      <c r="L1495" s="7">
        <f>MAR1!$B$6+MAR1!$C$6*COS(2*PI()*$C1495/365)+MAR1!$D$6*SIN(2*PI()*$C1495/365)</f>
        <v/>
      </c>
      <c r="M1495" s="7">
        <f>MAR1!$B$7+MAR1!$C$7*COS(2*PI()*$C1495/365)+MAR1!$D$7*SIN(2*PI()*$C1495/365)</f>
        <v/>
      </c>
      <c r="N1495" s="7">
        <f>F1495-K1495</f>
        <v/>
      </c>
      <c r="O1495" s="7">
        <f>G1495-L1495</f>
        <v/>
      </c>
      <c r="P1495" s="7">
        <f>H1495-M1495</f>
        <v/>
      </c>
      <c r="Q1495" s="7">
        <f>IF($I1495=1,(N1495-MAR1!$B$11)/MAR1!$D$11,(N1495-MAR1!$C$11)/MAR1!$E$11)</f>
        <v/>
      </c>
      <c r="R1495" s="7">
        <f>IF($I1495=1,(O1495-MAR1!$B$12)/MAR1!$D$12,(O1495-MAR1!$C$12)/MAR1!$E$12)</f>
        <v/>
      </c>
      <c r="S1495" s="7">
        <f>IF($I1495=1,(P1495-MAR1!$B$13)/MAR1!$D$13,(P1495-MAR1!$C$13)/MAR1!$E$13)</f>
        <v/>
      </c>
      <c r="U1495" s="5" t="n">
        <v>1494</v>
      </c>
      <c r="V1495" s="5" t="n">
        <v>0.955703</v>
      </c>
      <c r="W1495" s="5" t="n">
        <v>0.633633</v>
      </c>
      <c r="X1495" s="5" t="n">
        <v>0.424149</v>
      </c>
      <c r="Y1495" s="5" t="n">
        <v>0.856596</v>
      </c>
      <c r="Z1495" s="5" t="n">
        <v>0.295625</v>
      </c>
    </row>
    <row r="1496">
      <c r="A1496" s="5" t="n">
        <v>1495</v>
      </c>
      <c r="B1496" s="5" t="n">
        <v>5</v>
      </c>
      <c r="C1496" s="5" t="n">
        <v>35</v>
      </c>
      <c r="D1496" s="5" t="n">
        <v>2</v>
      </c>
      <c r="E1496" s="5" t="n">
        <v>0</v>
      </c>
      <c r="F1496" s="5" t="n">
        <v>34.8</v>
      </c>
      <c r="G1496" s="5" t="n">
        <v>17.2</v>
      </c>
      <c r="H1496" s="5" t="n">
        <v>12.79</v>
      </c>
      <c r="I1496" s="6">
        <f>IF(E1496&gt;=Markov!$B$3,1,0)</f>
        <v/>
      </c>
      <c r="J1496" s="6">
        <f>I1495</f>
        <v/>
      </c>
      <c r="K1496" s="7">
        <f>MAR1!$B$5+MAR1!$C$5*COS(2*PI()*$C1496/365)+MAR1!$D$5*SIN(2*PI()*$C1496/365)</f>
        <v/>
      </c>
      <c r="L1496" s="7">
        <f>MAR1!$B$6+MAR1!$C$6*COS(2*PI()*$C1496/365)+MAR1!$D$6*SIN(2*PI()*$C1496/365)</f>
        <v/>
      </c>
      <c r="M1496" s="7">
        <f>MAR1!$B$7+MAR1!$C$7*COS(2*PI()*$C1496/365)+MAR1!$D$7*SIN(2*PI()*$C1496/365)</f>
        <v/>
      </c>
      <c r="N1496" s="7">
        <f>F1496-K1496</f>
        <v/>
      </c>
      <c r="O1496" s="7">
        <f>G1496-L1496</f>
        <v/>
      </c>
      <c r="P1496" s="7">
        <f>H1496-M1496</f>
        <v/>
      </c>
      <c r="Q1496" s="7">
        <f>IF($I1496=1,(N1496-MAR1!$B$11)/MAR1!$D$11,(N1496-MAR1!$C$11)/MAR1!$E$11)</f>
        <v/>
      </c>
      <c r="R1496" s="7">
        <f>IF($I1496=1,(O1496-MAR1!$B$12)/MAR1!$D$12,(O1496-MAR1!$C$12)/MAR1!$E$12)</f>
        <v/>
      </c>
      <c r="S1496" s="7">
        <f>IF($I1496=1,(P1496-MAR1!$B$13)/MAR1!$D$13,(P1496-MAR1!$C$13)/MAR1!$E$13)</f>
        <v/>
      </c>
      <c r="U1496" s="5" t="n">
        <v>1495</v>
      </c>
      <c r="V1496" s="5" t="n">
        <v>0.440028</v>
      </c>
      <c r="W1496" s="5" t="n">
        <v>0.023792</v>
      </c>
      <c r="X1496" s="5" t="n">
        <v>0.265295</v>
      </c>
      <c r="Y1496" s="5" t="n">
        <v>0.396444</v>
      </c>
      <c r="Z1496" s="5" t="n">
        <v>0.550843</v>
      </c>
    </row>
    <row r="1497">
      <c r="A1497" s="5" t="n">
        <v>1496</v>
      </c>
      <c r="B1497" s="5" t="n">
        <v>5</v>
      </c>
      <c r="C1497" s="5" t="n">
        <v>36</v>
      </c>
      <c r="D1497" s="5" t="n">
        <v>2</v>
      </c>
      <c r="E1497" s="5" t="n">
        <v>0</v>
      </c>
      <c r="F1497" s="5" t="n">
        <v>35</v>
      </c>
      <c r="G1497" s="5" t="n">
        <v>14.3</v>
      </c>
      <c r="H1497" s="5" t="n">
        <v>16.28</v>
      </c>
      <c r="I1497" s="6">
        <f>IF(E1497&gt;=Markov!$B$3,1,0)</f>
        <v/>
      </c>
      <c r="J1497" s="6">
        <f>I1496</f>
        <v/>
      </c>
      <c r="K1497" s="7">
        <f>MAR1!$B$5+MAR1!$C$5*COS(2*PI()*$C1497/365)+MAR1!$D$5*SIN(2*PI()*$C1497/365)</f>
        <v/>
      </c>
      <c r="L1497" s="7">
        <f>MAR1!$B$6+MAR1!$C$6*COS(2*PI()*$C1497/365)+MAR1!$D$6*SIN(2*PI()*$C1497/365)</f>
        <v/>
      </c>
      <c r="M1497" s="7">
        <f>MAR1!$B$7+MAR1!$C$7*COS(2*PI()*$C1497/365)+MAR1!$D$7*SIN(2*PI()*$C1497/365)</f>
        <v/>
      </c>
      <c r="N1497" s="7">
        <f>F1497-K1497</f>
        <v/>
      </c>
      <c r="O1497" s="7">
        <f>G1497-L1497</f>
        <v/>
      </c>
      <c r="P1497" s="7">
        <f>H1497-M1497</f>
        <v/>
      </c>
      <c r="Q1497" s="7">
        <f>IF($I1497=1,(N1497-MAR1!$B$11)/MAR1!$D$11,(N1497-MAR1!$C$11)/MAR1!$E$11)</f>
        <v/>
      </c>
      <c r="R1497" s="7">
        <f>IF($I1497=1,(O1497-MAR1!$B$12)/MAR1!$D$12,(O1497-MAR1!$C$12)/MAR1!$E$12)</f>
        <v/>
      </c>
      <c r="S1497" s="7">
        <f>IF($I1497=1,(P1497-MAR1!$B$13)/MAR1!$D$13,(P1497-MAR1!$C$13)/MAR1!$E$13)</f>
        <v/>
      </c>
      <c r="U1497" s="5" t="n">
        <v>1496</v>
      </c>
      <c r="V1497" s="5" t="n">
        <v>0.162532</v>
      </c>
      <c r="W1497" s="5" t="n">
        <v>0.555263</v>
      </c>
      <c r="X1497" s="5" t="n">
        <v>0.730603</v>
      </c>
      <c r="Y1497" s="5" t="n">
        <v>0.468909</v>
      </c>
      <c r="Z1497" s="5" t="n">
        <v>0.007735</v>
      </c>
    </row>
    <row r="1498">
      <c r="A1498" s="5" t="n">
        <v>1497</v>
      </c>
      <c r="B1498" s="5" t="n">
        <v>5</v>
      </c>
      <c r="C1498" s="5" t="n">
        <v>37</v>
      </c>
      <c r="D1498" s="5" t="n">
        <v>2</v>
      </c>
      <c r="E1498" s="5" t="n">
        <v>0</v>
      </c>
      <c r="F1498" s="5" t="n">
        <v>32.6</v>
      </c>
      <c r="G1498" s="5" t="n">
        <v>14</v>
      </c>
      <c r="H1498" s="5" t="n">
        <v>18.08</v>
      </c>
      <c r="I1498" s="6">
        <f>IF(E1498&gt;=Markov!$B$3,1,0)</f>
        <v/>
      </c>
      <c r="J1498" s="6">
        <f>I1497</f>
        <v/>
      </c>
      <c r="K1498" s="7">
        <f>MAR1!$B$5+MAR1!$C$5*COS(2*PI()*$C1498/365)+MAR1!$D$5*SIN(2*PI()*$C1498/365)</f>
        <v/>
      </c>
      <c r="L1498" s="7">
        <f>MAR1!$B$6+MAR1!$C$6*COS(2*PI()*$C1498/365)+MAR1!$D$6*SIN(2*PI()*$C1498/365)</f>
        <v/>
      </c>
      <c r="M1498" s="7">
        <f>MAR1!$B$7+MAR1!$C$7*COS(2*PI()*$C1498/365)+MAR1!$D$7*SIN(2*PI()*$C1498/365)</f>
        <v/>
      </c>
      <c r="N1498" s="7">
        <f>F1498-K1498</f>
        <v/>
      </c>
      <c r="O1498" s="7">
        <f>G1498-L1498</f>
        <v/>
      </c>
      <c r="P1498" s="7">
        <f>H1498-M1498</f>
        <v/>
      </c>
      <c r="Q1498" s="7">
        <f>IF($I1498=1,(N1498-MAR1!$B$11)/MAR1!$D$11,(N1498-MAR1!$C$11)/MAR1!$E$11)</f>
        <v/>
      </c>
      <c r="R1498" s="7">
        <f>IF($I1498=1,(O1498-MAR1!$B$12)/MAR1!$D$12,(O1498-MAR1!$C$12)/MAR1!$E$12)</f>
        <v/>
      </c>
      <c r="S1498" s="7">
        <f>IF($I1498=1,(P1498-MAR1!$B$13)/MAR1!$D$13,(P1498-MAR1!$C$13)/MAR1!$E$13)</f>
        <v/>
      </c>
      <c r="U1498" s="5" t="n">
        <v>1497</v>
      </c>
      <c r="V1498" s="5" t="n">
        <v>0.958564</v>
      </c>
      <c r="W1498" s="5" t="n">
        <v>0.389768</v>
      </c>
      <c r="X1498" s="5" t="n">
        <v>0.27577</v>
      </c>
      <c r="Y1498" s="5" t="n">
        <v>0.554939</v>
      </c>
      <c r="Z1498" s="5" t="n">
        <v>0.922244</v>
      </c>
    </row>
    <row r="1499">
      <c r="A1499" s="5" t="n">
        <v>1498</v>
      </c>
      <c r="B1499" s="5" t="n">
        <v>5</v>
      </c>
      <c r="C1499" s="5" t="n">
        <v>38</v>
      </c>
      <c r="D1499" s="5" t="n">
        <v>2</v>
      </c>
      <c r="E1499" s="5" t="n">
        <v>0</v>
      </c>
      <c r="F1499" s="5" t="n">
        <v>33.2</v>
      </c>
      <c r="G1499" s="5" t="n">
        <v>15</v>
      </c>
      <c r="H1499" s="5" t="n">
        <v>16.44</v>
      </c>
      <c r="I1499" s="6">
        <f>IF(E1499&gt;=Markov!$B$3,1,0)</f>
        <v/>
      </c>
      <c r="J1499" s="6">
        <f>I1498</f>
        <v/>
      </c>
      <c r="K1499" s="7">
        <f>MAR1!$B$5+MAR1!$C$5*COS(2*PI()*$C1499/365)+MAR1!$D$5*SIN(2*PI()*$C1499/365)</f>
        <v/>
      </c>
      <c r="L1499" s="7">
        <f>MAR1!$B$6+MAR1!$C$6*COS(2*PI()*$C1499/365)+MAR1!$D$6*SIN(2*PI()*$C1499/365)</f>
        <v/>
      </c>
      <c r="M1499" s="7">
        <f>MAR1!$B$7+MAR1!$C$7*COS(2*PI()*$C1499/365)+MAR1!$D$7*SIN(2*PI()*$C1499/365)</f>
        <v/>
      </c>
      <c r="N1499" s="7">
        <f>F1499-K1499</f>
        <v/>
      </c>
      <c r="O1499" s="7">
        <f>G1499-L1499</f>
        <v/>
      </c>
      <c r="P1499" s="7">
        <f>H1499-M1499</f>
        <v/>
      </c>
      <c r="Q1499" s="7">
        <f>IF($I1499=1,(N1499-MAR1!$B$11)/MAR1!$D$11,(N1499-MAR1!$C$11)/MAR1!$E$11)</f>
        <v/>
      </c>
      <c r="R1499" s="7">
        <f>IF($I1499=1,(O1499-MAR1!$B$12)/MAR1!$D$12,(O1499-MAR1!$C$12)/MAR1!$E$12)</f>
        <v/>
      </c>
      <c r="S1499" s="7">
        <f>IF($I1499=1,(P1499-MAR1!$B$13)/MAR1!$D$13,(P1499-MAR1!$C$13)/MAR1!$E$13)</f>
        <v/>
      </c>
      <c r="U1499" s="5" t="n">
        <v>1498</v>
      </c>
      <c r="V1499" s="5" t="n">
        <v>0.524185</v>
      </c>
      <c r="W1499" s="5" t="n">
        <v>0.303912</v>
      </c>
      <c r="X1499" s="5" t="n">
        <v>0.839931</v>
      </c>
      <c r="Y1499" s="5" t="n">
        <v>0.760188</v>
      </c>
      <c r="Z1499" s="5" t="n">
        <v>0.117439</v>
      </c>
    </row>
    <row r="1500">
      <c r="A1500" s="5" t="n">
        <v>1499</v>
      </c>
      <c r="B1500" s="5" t="n">
        <v>5</v>
      </c>
      <c r="C1500" s="5" t="n">
        <v>39</v>
      </c>
      <c r="D1500" s="5" t="n">
        <v>2</v>
      </c>
      <c r="E1500" s="5" t="n">
        <v>0</v>
      </c>
      <c r="F1500" s="5" t="n">
        <v>33.4</v>
      </c>
      <c r="G1500" s="5" t="n">
        <v>16.8</v>
      </c>
      <c r="H1500" s="5" t="n">
        <v>18.74</v>
      </c>
      <c r="I1500" s="6">
        <f>IF(E1500&gt;=Markov!$B$3,1,0)</f>
        <v/>
      </c>
      <c r="J1500" s="6">
        <f>I1499</f>
        <v/>
      </c>
      <c r="K1500" s="7">
        <f>MAR1!$B$5+MAR1!$C$5*COS(2*PI()*$C1500/365)+MAR1!$D$5*SIN(2*PI()*$C1500/365)</f>
        <v/>
      </c>
      <c r="L1500" s="7">
        <f>MAR1!$B$6+MAR1!$C$6*COS(2*PI()*$C1500/365)+MAR1!$D$6*SIN(2*PI()*$C1500/365)</f>
        <v/>
      </c>
      <c r="M1500" s="7">
        <f>MAR1!$B$7+MAR1!$C$7*COS(2*PI()*$C1500/365)+MAR1!$D$7*SIN(2*PI()*$C1500/365)</f>
        <v/>
      </c>
      <c r="N1500" s="7">
        <f>F1500-K1500</f>
        <v/>
      </c>
      <c r="O1500" s="7">
        <f>G1500-L1500</f>
        <v/>
      </c>
      <c r="P1500" s="7">
        <f>H1500-M1500</f>
        <v/>
      </c>
      <c r="Q1500" s="7">
        <f>IF($I1500=1,(N1500-MAR1!$B$11)/MAR1!$D$11,(N1500-MAR1!$C$11)/MAR1!$E$11)</f>
        <v/>
      </c>
      <c r="R1500" s="7">
        <f>IF($I1500=1,(O1500-MAR1!$B$12)/MAR1!$D$12,(O1500-MAR1!$C$12)/MAR1!$E$12)</f>
        <v/>
      </c>
      <c r="S1500" s="7">
        <f>IF($I1500=1,(P1500-MAR1!$B$13)/MAR1!$D$13,(P1500-MAR1!$C$13)/MAR1!$E$13)</f>
        <v/>
      </c>
      <c r="U1500" s="5" t="n">
        <v>1499</v>
      </c>
      <c r="V1500" s="5" t="n">
        <v>0.885846</v>
      </c>
      <c r="W1500" s="5" t="n">
        <v>0.834778</v>
      </c>
      <c r="X1500" s="5" t="n">
        <v>0.858782</v>
      </c>
      <c r="Y1500" s="5" t="n">
        <v>0.878463</v>
      </c>
      <c r="Z1500" s="5" t="n">
        <v>0.627013</v>
      </c>
    </row>
    <row r="1501">
      <c r="A1501" s="5" t="n">
        <v>1500</v>
      </c>
      <c r="B1501" s="5" t="n">
        <v>5</v>
      </c>
      <c r="C1501" s="5" t="n">
        <v>40</v>
      </c>
      <c r="D1501" s="5" t="n">
        <v>2</v>
      </c>
      <c r="E1501" s="5" t="n">
        <v>0</v>
      </c>
      <c r="F1501" s="5" t="n">
        <v>31.9</v>
      </c>
      <c r="G1501" s="5" t="n">
        <v>15.9</v>
      </c>
      <c r="H1501" s="5" t="n">
        <v>22.33</v>
      </c>
      <c r="I1501" s="6">
        <f>IF(E1501&gt;=Markov!$B$3,1,0)</f>
        <v/>
      </c>
      <c r="J1501" s="6">
        <f>I1500</f>
        <v/>
      </c>
      <c r="K1501" s="7">
        <f>MAR1!$B$5+MAR1!$C$5*COS(2*PI()*$C1501/365)+MAR1!$D$5*SIN(2*PI()*$C1501/365)</f>
        <v/>
      </c>
      <c r="L1501" s="7">
        <f>MAR1!$B$6+MAR1!$C$6*COS(2*PI()*$C1501/365)+MAR1!$D$6*SIN(2*PI()*$C1501/365)</f>
        <v/>
      </c>
      <c r="M1501" s="7">
        <f>MAR1!$B$7+MAR1!$C$7*COS(2*PI()*$C1501/365)+MAR1!$D$7*SIN(2*PI()*$C1501/365)</f>
        <v/>
      </c>
      <c r="N1501" s="7">
        <f>F1501-K1501</f>
        <v/>
      </c>
      <c r="O1501" s="7">
        <f>G1501-L1501</f>
        <v/>
      </c>
      <c r="P1501" s="7">
        <f>H1501-M1501</f>
        <v/>
      </c>
      <c r="Q1501" s="7">
        <f>IF($I1501=1,(N1501-MAR1!$B$11)/MAR1!$D$11,(N1501-MAR1!$C$11)/MAR1!$E$11)</f>
        <v/>
      </c>
      <c r="R1501" s="7">
        <f>IF($I1501=1,(O1501-MAR1!$B$12)/MAR1!$D$12,(O1501-MAR1!$C$12)/MAR1!$E$12)</f>
        <v/>
      </c>
      <c r="S1501" s="7">
        <f>IF($I1501=1,(P1501-MAR1!$B$13)/MAR1!$D$13,(P1501-MAR1!$C$13)/MAR1!$E$13)</f>
        <v/>
      </c>
      <c r="U1501" s="5" t="n">
        <v>1500</v>
      </c>
      <c r="V1501" s="5" t="n">
        <v>0.177127</v>
      </c>
      <c r="W1501" s="5" t="n">
        <v>0.5322750000000001</v>
      </c>
      <c r="X1501" s="5" t="n">
        <v>0.517167</v>
      </c>
      <c r="Y1501" s="5" t="n">
        <v>0.228716</v>
      </c>
      <c r="Z1501" s="5" t="n">
        <v>0.587398</v>
      </c>
    </row>
    <row r="1502">
      <c r="A1502" s="5" t="n">
        <v>1501</v>
      </c>
      <c r="B1502" s="5" t="n">
        <v>5</v>
      </c>
      <c r="C1502" s="5" t="n">
        <v>41</v>
      </c>
      <c r="D1502" s="5" t="n">
        <v>2</v>
      </c>
      <c r="E1502" s="5" t="n">
        <v>0</v>
      </c>
      <c r="F1502" s="5" t="n">
        <v>30.8</v>
      </c>
      <c r="G1502" s="5" t="n">
        <v>15.4</v>
      </c>
      <c r="H1502" s="5" t="n">
        <v>23.36</v>
      </c>
      <c r="I1502" s="6">
        <f>IF(E1502&gt;=Markov!$B$3,1,0)</f>
        <v/>
      </c>
      <c r="J1502" s="6">
        <f>I1501</f>
        <v/>
      </c>
      <c r="K1502" s="7">
        <f>MAR1!$B$5+MAR1!$C$5*COS(2*PI()*$C1502/365)+MAR1!$D$5*SIN(2*PI()*$C1502/365)</f>
        <v/>
      </c>
      <c r="L1502" s="7">
        <f>MAR1!$B$6+MAR1!$C$6*COS(2*PI()*$C1502/365)+MAR1!$D$6*SIN(2*PI()*$C1502/365)</f>
        <v/>
      </c>
      <c r="M1502" s="7">
        <f>MAR1!$B$7+MAR1!$C$7*COS(2*PI()*$C1502/365)+MAR1!$D$7*SIN(2*PI()*$C1502/365)</f>
        <v/>
      </c>
      <c r="N1502" s="7">
        <f>F1502-K1502</f>
        <v/>
      </c>
      <c r="O1502" s="7">
        <f>G1502-L1502</f>
        <v/>
      </c>
      <c r="P1502" s="7">
        <f>H1502-M1502</f>
        <v/>
      </c>
      <c r="Q1502" s="7">
        <f>IF($I1502=1,(N1502-MAR1!$B$11)/MAR1!$D$11,(N1502-MAR1!$C$11)/MAR1!$E$11)</f>
        <v/>
      </c>
      <c r="R1502" s="7">
        <f>IF($I1502=1,(O1502-MAR1!$B$12)/MAR1!$D$12,(O1502-MAR1!$C$12)/MAR1!$E$12)</f>
        <v/>
      </c>
      <c r="S1502" s="7">
        <f>IF($I1502=1,(P1502-MAR1!$B$13)/MAR1!$D$13,(P1502-MAR1!$C$13)/MAR1!$E$13)</f>
        <v/>
      </c>
      <c r="U1502" s="5" t="n">
        <v>1501</v>
      </c>
      <c r="V1502" s="5" t="n">
        <v>0.161218</v>
      </c>
      <c r="W1502" s="5" t="n">
        <v>0.045863</v>
      </c>
      <c r="X1502" s="5" t="n">
        <v>0.536336</v>
      </c>
      <c r="Y1502" s="5" t="n">
        <v>0.274926</v>
      </c>
      <c r="Z1502" s="5" t="n">
        <v>0.30876</v>
      </c>
    </row>
    <row r="1503">
      <c r="A1503" s="5" t="n">
        <v>1502</v>
      </c>
      <c r="B1503" s="5" t="n">
        <v>5</v>
      </c>
      <c r="C1503" s="5" t="n">
        <v>42</v>
      </c>
      <c r="D1503" s="5" t="n">
        <v>2</v>
      </c>
      <c r="E1503" s="5" t="n">
        <v>0</v>
      </c>
      <c r="F1503" s="5" t="n">
        <v>30.9</v>
      </c>
      <c r="G1503" s="5" t="n">
        <v>15.5</v>
      </c>
      <c r="H1503" s="5" t="n">
        <v>19.98</v>
      </c>
      <c r="I1503" s="6">
        <f>IF(E1503&gt;=Markov!$B$3,1,0)</f>
        <v/>
      </c>
      <c r="J1503" s="6">
        <f>I1502</f>
        <v/>
      </c>
      <c r="K1503" s="7">
        <f>MAR1!$B$5+MAR1!$C$5*COS(2*PI()*$C1503/365)+MAR1!$D$5*SIN(2*PI()*$C1503/365)</f>
        <v/>
      </c>
      <c r="L1503" s="7">
        <f>MAR1!$B$6+MAR1!$C$6*COS(2*PI()*$C1503/365)+MAR1!$D$6*SIN(2*PI()*$C1503/365)</f>
        <v/>
      </c>
      <c r="M1503" s="7">
        <f>MAR1!$B$7+MAR1!$C$7*COS(2*PI()*$C1503/365)+MAR1!$D$7*SIN(2*PI()*$C1503/365)</f>
        <v/>
      </c>
      <c r="N1503" s="7">
        <f>F1503-K1503</f>
        <v/>
      </c>
      <c r="O1503" s="7">
        <f>G1503-L1503</f>
        <v/>
      </c>
      <c r="P1503" s="7">
        <f>H1503-M1503</f>
        <v/>
      </c>
      <c r="Q1503" s="7">
        <f>IF($I1503=1,(N1503-MAR1!$B$11)/MAR1!$D$11,(N1503-MAR1!$C$11)/MAR1!$E$11)</f>
        <v/>
      </c>
      <c r="R1503" s="7">
        <f>IF($I1503=1,(O1503-MAR1!$B$12)/MAR1!$D$12,(O1503-MAR1!$C$12)/MAR1!$E$12)</f>
        <v/>
      </c>
      <c r="S1503" s="7">
        <f>IF($I1503=1,(P1503-MAR1!$B$13)/MAR1!$D$13,(P1503-MAR1!$C$13)/MAR1!$E$13)</f>
        <v/>
      </c>
      <c r="U1503" s="5" t="n">
        <v>1502</v>
      </c>
      <c r="V1503" s="5" t="n">
        <v>0.289079</v>
      </c>
      <c r="W1503" s="5" t="n">
        <v>0.70492</v>
      </c>
      <c r="X1503" s="5" t="n">
        <v>0.258938</v>
      </c>
      <c r="Y1503" s="5" t="n">
        <v>0.669292</v>
      </c>
      <c r="Z1503" s="5" t="n">
        <v>0.970618</v>
      </c>
    </row>
    <row r="1504">
      <c r="A1504" s="5" t="n">
        <v>1503</v>
      </c>
      <c r="B1504" s="5" t="n">
        <v>5</v>
      </c>
      <c r="C1504" s="5" t="n">
        <v>43</v>
      </c>
      <c r="D1504" s="5" t="n">
        <v>2</v>
      </c>
      <c r="E1504" s="5" t="n">
        <v>0</v>
      </c>
      <c r="F1504" s="5" t="n">
        <v>32.6</v>
      </c>
      <c r="G1504" s="5" t="n">
        <v>16.1</v>
      </c>
      <c r="H1504" s="5" t="n">
        <v>18.76</v>
      </c>
      <c r="I1504" s="6">
        <f>IF(E1504&gt;=Markov!$B$3,1,0)</f>
        <v/>
      </c>
      <c r="J1504" s="6">
        <f>I1503</f>
        <v/>
      </c>
      <c r="K1504" s="7">
        <f>MAR1!$B$5+MAR1!$C$5*COS(2*PI()*$C1504/365)+MAR1!$D$5*SIN(2*PI()*$C1504/365)</f>
        <v/>
      </c>
      <c r="L1504" s="7">
        <f>MAR1!$B$6+MAR1!$C$6*COS(2*PI()*$C1504/365)+MAR1!$D$6*SIN(2*PI()*$C1504/365)</f>
        <v/>
      </c>
      <c r="M1504" s="7">
        <f>MAR1!$B$7+MAR1!$C$7*COS(2*PI()*$C1504/365)+MAR1!$D$7*SIN(2*PI()*$C1504/365)</f>
        <v/>
      </c>
      <c r="N1504" s="7">
        <f>F1504-K1504</f>
        <v/>
      </c>
      <c r="O1504" s="7">
        <f>G1504-L1504</f>
        <v/>
      </c>
      <c r="P1504" s="7">
        <f>H1504-M1504</f>
        <v/>
      </c>
      <c r="Q1504" s="7">
        <f>IF($I1504=1,(N1504-MAR1!$B$11)/MAR1!$D$11,(N1504-MAR1!$C$11)/MAR1!$E$11)</f>
        <v/>
      </c>
      <c r="R1504" s="7">
        <f>IF($I1504=1,(O1504-MAR1!$B$12)/MAR1!$D$12,(O1504-MAR1!$C$12)/MAR1!$E$12)</f>
        <v/>
      </c>
      <c r="S1504" s="7">
        <f>IF($I1504=1,(P1504-MAR1!$B$13)/MAR1!$D$13,(P1504-MAR1!$C$13)/MAR1!$E$13)</f>
        <v/>
      </c>
      <c r="U1504" s="5" t="n">
        <v>1503</v>
      </c>
      <c r="V1504" s="5" t="n">
        <v>0.598801</v>
      </c>
      <c r="W1504" s="5" t="n">
        <v>0.306263</v>
      </c>
      <c r="X1504" s="5" t="n">
        <v>0.760416</v>
      </c>
      <c r="Y1504" s="5" t="n">
        <v>0.5591429999999999</v>
      </c>
      <c r="Z1504" s="5" t="n">
        <v>0.383861</v>
      </c>
    </row>
    <row r="1505">
      <c r="A1505" s="5" t="n">
        <v>1504</v>
      </c>
      <c r="B1505" s="5" t="n">
        <v>5</v>
      </c>
      <c r="C1505" s="5" t="n">
        <v>44</v>
      </c>
      <c r="D1505" s="5" t="n">
        <v>2</v>
      </c>
      <c r="E1505" s="5" t="n">
        <v>0</v>
      </c>
      <c r="F1505" s="5" t="n">
        <v>34.1</v>
      </c>
      <c r="G1505" s="5" t="n">
        <v>20</v>
      </c>
      <c r="H1505" s="5" t="n">
        <v>21.69</v>
      </c>
      <c r="I1505" s="6">
        <f>IF(E1505&gt;=Markov!$B$3,1,0)</f>
        <v/>
      </c>
      <c r="J1505" s="6">
        <f>I1504</f>
        <v/>
      </c>
      <c r="K1505" s="7">
        <f>MAR1!$B$5+MAR1!$C$5*COS(2*PI()*$C1505/365)+MAR1!$D$5*SIN(2*PI()*$C1505/365)</f>
        <v/>
      </c>
      <c r="L1505" s="7">
        <f>MAR1!$B$6+MAR1!$C$6*COS(2*PI()*$C1505/365)+MAR1!$D$6*SIN(2*PI()*$C1505/365)</f>
        <v/>
      </c>
      <c r="M1505" s="7">
        <f>MAR1!$B$7+MAR1!$C$7*COS(2*PI()*$C1505/365)+MAR1!$D$7*SIN(2*PI()*$C1505/365)</f>
        <v/>
      </c>
      <c r="N1505" s="7">
        <f>F1505-K1505</f>
        <v/>
      </c>
      <c r="O1505" s="7">
        <f>G1505-L1505</f>
        <v/>
      </c>
      <c r="P1505" s="7">
        <f>H1505-M1505</f>
        <v/>
      </c>
      <c r="Q1505" s="7">
        <f>IF($I1505=1,(N1505-MAR1!$B$11)/MAR1!$D$11,(N1505-MAR1!$C$11)/MAR1!$E$11)</f>
        <v/>
      </c>
      <c r="R1505" s="7">
        <f>IF($I1505=1,(O1505-MAR1!$B$12)/MAR1!$D$12,(O1505-MAR1!$C$12)/MAR1!$E$12)</f>
        <v/>
      </c>
      <c r="S1505" s="7">
        <f>IF($I1505=1,(P1505-MAR1!$B$13)/MAR1!$D$13,(P1505-MAR1!$C$13)/MAR1!$E$13)</f>
        <v/>
      </c>
      <c r="U1505" s="5" t="n">
        <v>1504</v>
      </c>
      <c r="V1505" s="5" t="n">
        <v>0.6920190000000001</v>
      </c>
      <c r="W1505" s="5" t="n">
        <v>0.334878</v>
      </c>
      <c r="X1505" s="5" t="n">
        <v>0.508574</v>
      </c>
      <c r="Y1505" s="5" t="n">
        <v>0.543017</v>
      </c>
      <c r="Z1505" s="5" t="n">
        <v>0.835045</v>
      </c>
    </row>
    <row r="1506">
      <c r="A1506" s="5" t="n">
        <v>1505</v>
      </c>
      <c r="B1506" s="5" t="n">
        <v>5</v>
      </c>
      <c r="C1506" s="5" t="n">
        <v>45</v>
      </c>
      <c r="D1506" s="5" t="n">
        <v>2</v>
      </c>
      <c r="E1506" s="5" t="n">
        <v>0</v>
      </c>
      <c r="F1506" s="5" t="n">
        <v>33.9</v>
      </c>
      <c r="G1506" s="5" t="n">
        <v>17.7</v>
      </c>
      <c r="H1506" s="5" t="n">
        <v>14.68</v>
      </c>
      <c r="I1506" s="6">
        <f>IF(E1506&gt;=Markov!$B$3,1,0)</f>
        <v/>
      </c>
      <c r="J1506" s="6">
        <f>I1505</f>
        <v/>
      </c>
      <c r="K1506" s="7">
        <f>MAR1!$B$5+MAR1!$C$5*COS(2*PI()*$C1506/365)+MAR1!$D$5*SIN(2*PI()*$C1506/365)</f>
        <v/>
      </c>
      <c r="L1506" s="7">
        <f>MAR1!$B$6+MAR1!$C$6*COS(2*PI()*$C1506/365)+MAR1!$D$6*SIN(2*PI()*$C1506/365)</f>
        <v/>
      </c>
      <c r="M1506" s="7">
        <f>MAR1!$B$7+MAR1!$C$7*COS(2*PI()*$C1506/365)+MAR1!$D$7*SIN(2*PI()*$C1506/365)</f>
        <v/>
      </c>
      <c r="N1506" s="7">
        <f>F1506-K1506</f>
        <v/>
      </c>
      <c r="O1506" s="7">
        <f>G1506-L1506</f>
        <v/>
      </c>
      <c r="P1506" s="7">
        <f>H1506-M1506</f>
        <v/>
      </c>
      <c r="Q1506" s="7">
        <f>IF($I1506=1,(N1506-MAR1!$B$11)/MAR1!$D$11,(N1506-MAR1!$C$11)/MAR1!$E$11)</f>
        <v/>
      </c>
      <c r="R1506" s="7">
        <f>IF($I1506=1,(O1506-MAR1!$B$12)/MAR1!$D$12,(O1506-MAR1!$C$12)/MAR1!$E$12)</f>
        <v/>
      </c>
      <c r="S1506" s="7">
        <f>IF($I1506=1,(P1506-MAR1!$B$13)/MAR1!$D$13,(P1506-MAR1!$C$13)/MAR1!$E$13)</f>
        <v/>
      </c>
      <c r="U1506" s="5" t="n">
        <v>1505</v>
      </c>
      <c r="V1506" s="5" t="n">
        <v>0.424902</v>
      </c>
      <c r="W1506" s="5" t="n">
        <v>0.360779</v>
      </c>
      <c r="X1506" s="5" t="n">
        <v>0.440792</v>
      </c>
      <c r="Y1506" s="5" t="n">
        <v>0.012063</v>
      </c>
      <c r="Z1506" s="5" t="n">
        <v>0.322877</v>
      </c>
    </row>
    <row r="1507">
      <c r="A1507" s="5" t="n">
        <v>1506</v>
      </c>
      <c r="B1507" s="5" t="n">
        <v>5</v>
      </c>
      <c r="C1507" s="5" t="n">
        <v>46</v>
      </c>
      <c r="D1507" s="5" t="n">
        <v>2</v>
      </c>
      <c r="E1507" s="5" t="n">
        <v>0</v>
      </c>
      <c r="F1507" s="5" t="n">
        <v>34.2</v>
      </c>
      <c r="G1507" s="5" t="n">
        <v>19.8</v>
      </c>
      <c r="H1507" s="5" t="n">
        <v>13.79</v>
      </c>
      <c r="I1507" s="6">
        <f>IF(E1507&gt;=Markov!$B$3,1,0)</f>
        <v/>
      </c>
      <c r="J1507" s="6">
        <f>I1506</f>
        <v/>
      </c>
      <c r="K1507" s="7">
        <f>MAR1!$B$5+MAR1!$C$5*COS(2*PI()*$C1507/365)+MAR1!$D$5*SIN(2*PI()*$C1507/365)</f>
        <v/>
      </c>
      <c r="L1507" s="7">
        <f>MAR1!$B$6+MAR1!$C$6*COS(2*PI()*$C1507/365)+MAR1!$D$6*SIN(2*PI()*$C1507/365)</f>
        <v/>
      </c>
      <c r="M1507" s="7">
        <f>MAR1!$B$7+MAR1!$C$7*COS(2*PI()*$C1507/365)+MAR1!$D$7*SIN(2*PI()*$C1507/365)</f>
        <v/>
      </c>
      <c r="N1507" s="7">
        <f>F1507-K1507</f>
        <v/>
      </c>
      <c r="O1507" s="7">
        <f>G1507-L1507</f>
        <v/>
      </c>
      <c r="P1507" s="7">
        <f>H1507-M1507</f>
        <v/>
      </c>
      <c r="Q1507" s="7">
        <f>IF($I1507=1,(N1507-MAR1!$B$11)/MAR1!$D$11,(N1507-MAR1!$C$11)/MAR1!$E$11)</f>
        <v/>
      </c>
      <c r="R1507" s="7">
        <f>IF($I1507=1,(O1507-MAR1!$B$12)/MAR1!$D$12,(O1507-MAR1!$C$12)/MAR1!$E$12)</f>
        <v/>
      </c>
      <c r="S1507" s="7">
        <f>IF($I1507=1,(P1507-MAR1!$B$13)/MAR1!$D$13,(P1507-MAR1!$C$13)/MAR1!$E$13)</f>
        <v/>
      </c>
      <c r="U1507" s="5" t="n">
        <v>1506</v>
      </c>
      <c r="V1507" s="5" t="n">
        <v>0.212837</v>
      </c>
      <c r="W1507" s="5" t="n">
        <v>0.102594</v>
      </c>
      <c r="X1507" s="5" t="n">
        <v>0.697882</v>
      </c>
      <c r="Y1507" s="5" t="n">
        <v>0.886953</v>
      </c>
      <c r="Z1507" s="5" t="n">
        <v>0.552956</v>
      </c>
    </row>
    <row r="1508">
      <c r="A1508" s="5" t="n">
        <v>1507</v>
      </c>
      <c r="B1508" s="5" t="n">
        <v>5</v>
      </c>
      <c r="C1508" s="5" t="n">
        <v>47</v>
      </c>
      <c r="D1508" s="5" t="n">
        <v>2</v>
      </c>
      <c r="E1508" s="5" t="n">
        <v>0</v>
      </c>
      <c r="F1508" s="5" t="n">
        <v>34.8</v>
      </c>
      <c r="G1508" s="5" t="n">
        <v>18.5</v>
      </c>
      <c r="H1508" s="5" t="n">
        <v>12.5</v>
      </c>
      <c r="I1508" s="6">
        <f>IF(E1508&gt;=Markov!$B$3,1,0)</f>
        <v/>
      </c>
      <c r="J1508" s="6">
        <f>I1507</f>
        <v/>
      </c>
      <c r="K1508" s="7">
        <f>MAR1!$B$5+MAR1!$C$5*COS(2*PI()*$C1508/365)+MAR1!$D$5*SIN(2*PI()*$C1508/365)</f>
        <v/>
      </c>
      <c r="L1508" s="7">
        <f>MAR1!$B$6+MAR1!$C$6*COS(2*PI()*$C1508/365)+MAR1!$D$6*SIN(2*PI()*$C1508/365)</f>
        <v/>
      </c>
      <c r="M1508" s="7">
        <f>MAR1!$B$7+MAR1!$C$7*COS(2*PI()*$C1508/365)+MAR1!$D$7*SIN(2*PI()*$C1508/365)</f>
        <v/>
      </c>
      <c r="N1508" s="7">
        <f>F1508-K1508</f>
        <v/>
      </c>
      <c r="O1508" s="7">
        <f>G1508-L1508</f>
        <v/>
      </c>
      <c r="P1508" s="7">
        <f>H1508-M1508</f>
        <v/>
      </c>
      <c r="Q1508" s="7">
        <f>IF($I1508=1,(N1508-MAR1!$B$11)/MAR1!$D$11,(N1508-MAR1!$C$11)/MAR1!$E$11)</f>
        <v/>
      </c>
      <c r="R1508" s="7">
        <f>IF($I1508=1,(O1508-MAR1!$B$12)/MAR1!$D$12,(O1508-MAR1!$C$12)/MAR1!$E$12)</f>
        <v/>
      </c>
      <c r="S1508" s="7">
        <f>IF($I1508=1,(P1508-MAR1!$B$13)/MAR1!$D$13,(P1508-MAR1!$C$13)/MAR1!$E$13)</f>
        <v/>
      </c>
      <c r="U1508" s="5" t="n">
        <v>1507</v>
      </c>
      <c r="V1508" s="5" t="n">
        <v>0.047404</v>
      </c>
      <c r="W1508" s="5" t="n">
        <v>0.023574</v>
      </c>
      <c r="X1508" s="5" t="n">
        <v>0.522261</v>
      </c>
      <c r="Y1508" s="5" t="n">
        <v>0.19094</v>
      </c>
      <c r="Z1508" s="5" t="n">
        <v>0.516176</v>
      </c>
    </row>
    <row r="1509">
      <c r="A1509" s="5" t="n">
        <v>1508</v>
      </c>
      <c r="B1509" s="5" t="n">
        <v>5</v>
      </c>
      <c r="C1509" s="5" t="n">
        <v>48</v>
      </c>
      <c r="D1509" s="5" t="n">
        <v>2</v>
      </c>
      <c r="E1509" s="5" t="n">
        <v>0</v>
      </c>
      <c r="F1509" s="5" t="n">
        <v>33.6</v>
      </c>
      <c r="G1509" s="5" t="n">
        <v>17</v>
      </c>
      <c r="H1509" s="5" t="n">
        <v>17.11</v>
      </c>
      <c r="I1509" s="6">
        <f>IF(E1509&gt;=Markov!$B$3,1,0)</f>
        <v/>
      </c>
      <c r="J1509" s="6">
        <f>I1508</f>
        <v/>
      </c>
      <c r="K1509" s="7">
        <f>MAR1!$B$5+MAR1!$C$5*COS(2*PI()*$C1509/365)+MAR1!$D$5*SIN(2*PI()*$C1509/365)</f>
        <v/>
      </c>
      <c r="L1509" s="7">
        <f>MAR1!$B$6+MAR1!$C$6*COS(2*PI()*$C1509/365)+MAR1!$D$6*SIN(2*PI()*$C1509/365)</f>
        <v/>
      </c>
      <c r="M1509" s="7">
        <f>MAR1!$B$7+MAR1!$C$7*COS(2*PI()*$C1509/365)+MAR1!$D$7*SIN(2*PI()*$C1509/365)</f>
        <v/>
      </c>
      <c r="N1509" s="7">
        <f>F1509-K1509</f>
        <v/>
      </c>
      <c r="O1509" s="7">
        <f>G1509-L1509</f>
        <v/>
      </c>
      <c r="P1509" s="7">
        <f>H1509-M1509</f>
        <v/>
      </c>
      <c r="Q1509" s="7">
        <f>IF($I1509=1,(N1509-MAR1!$B$11)/MAR1!$D$11,(N1509-MAR1!$C$11)/MAR1!$E$11)</f>
        <v/>
      </c>
      <c r="R1509" s="7">
        <f>IF($I1509=1,(O1509-MAR1!$B$12)/MAR1!$D$12,(O1509-MAR1!$C$12)/MAR1!$E$12)</f>
        <v/>
      </c>
      <c r="S1509" s="7">
        <f>IF($I1509=1,(P1509-MAR1!$B$13)/MAR1!$D$13,(P1509-MAR1!$C$13)/MAR1!$E$13)</f>
        <v/>
      </c>
      <c r="U1509" s="5" t="n">
        <v>1508</v>
      </c>
      <c r="V1509" s="5" t="n">
        <v>0.64907</v>
      </c>
      <c r="W1509" s="5" t="n">
        <v>0.318141</v>
      </c>
      <c r="X1509" s="5" t="n">
        <v>0.651732</v>
      </c>
      <c r="Y1509" s="5" t="n">
        <v>0.258461</v>
      </c>
      <c r="Z1509" s="5" t="n">
        <v>0.54986</v>
      </c>
    </row>
    <row r="1510">
      <c r="A1510" s="5" t="n">
        <v>1509</v>
      </c>
      <c r="B1510" s="5" t="n">
        <v>5</v>
      </c>
      <c r="C1510" s="5" t="n">
        <v>49</v>
      </c>
      <c r="D1510" s="5" t="n">
        <v>2</v>
      </c>
      <c r="E1510" s="5" t="n">
        <v>0</v>
      </c>
      <c r="F1510" s="5" t="n">
        <v>37.5</v>
      </c>
      <c r="G1510" s="5" t="n">
        <v>19.2</v>
      </c>
      <c r="H1510" s="5" t="n">
        <v>16.57</v>
      </c>
      <c r="I1510" s="6">
        <f>IF(E1510&gt;=Markov!$B$3,1,0)</f>
        <v/>
      </c>
      <c r="J1510" s="6">
        <f>I1509</f>
        <v/>
      </c>
      <c r="K1510" s="7">
        <f>MAR1!$B$5+MAR1!$C$5*COS(2*PI()*$C1510/365)+MAR1!$D$5*SIN(2*PI()*$C1510/365)</f>
        <v/>
      </c>
      <c r="L1510" s="7">
        <f>MAR1!$B$6+MAR1!$C$6*COS(2*PI()*$C1510/365)+MAR1!$D$6*SIN(2*PI()*$C1510/365)</f>
        <v/>
      </c>
      <c r="M1510" s="7">
        <f>MAR1!$B$7+MAR1!$C$7*COS(2*PI()*$C1510/365)+MAR1!$D$7*SIN(2*PI()*$C1510/365)</f>
        <v/>
      </c>
      <c r="N1510" s="7">
        <f>F1510-K1510</f>
        <v/>
      </c>
      <c r="O1510" s="7">
        <f>G1510-L1510</f>
        <v/>
      </c>
      <c r="P1510" s="7">
        <f>H1510-M1510</f>
        <v/>
      </c>
      <c r="Q1510" s="7">
        <f>IF($I1510=1,(N1510-MAR1!$B$11)/MAR1!$D$11,(N1510-MAR1!$C$11)/MAR1!$E$11)</f>
        <v/>
      </c>
      <c r="R1510" s="7">
        <f>IF($I1510=1,(O1510-MAR1!$B$12)/MAR1!$D$12,(O1510-MAR1!$C$12)/MAR1!$E$12)</f>
        <v/>
      </c>
      <c r="S1510" s="7">
        <f>IF($I1510=1,(P1510-MAR1!$B$13)/MAR1!$D$13,(P1510-MAR1!$C$13)/MAR1!$E$13)</f>
        <v/>
      </c>
      <c r="U1510" s="5" t="n">
        <v>1509</v>
      </c>
      <c r="V1510" s="5" t="n">
        <v>0.6657920000000001</v>
      </c>
      <c r="W1510" s="5" t="n">
        <v>0.09894699999999999</v>
      </c>
      <c r="X1510" s="5" t="n">
        <v>0.478951</v>
      </c>
      <c r="Y1510" s="5" t="n">
        <v>0.85394</v>
      </c>
      <c r="Z1510" s="5" t="n">
        <v>0.186884</v>
      </c>
    </row>
    <row r="1511">
      <c r="A1511" s="5" t="n">
        <v>1510</v>
      </c>
      <c r="B1511" s="5" t="n">
        <v>5</v>
      </c>
      <c r="C1511" s="5" t="n">
        <v>50</v>
      </c>
      <c r="D1511" s="5" t="n">
        <v>2</v>
      </c>
      <c r="E1511" s="5" t="n">
        <v>0</v>
      </c>
      <c r="F1511" s="5" t="n">
        <v>36.4</v>
      </c>
      <c r="G1511" s="5" t="n">
        <v>18.6</v>
      </c>
      <c r="H1511" s="5" t="n">
        <v>12.86</v>
      </c>
      <c r="I1511" s="6">
        <f>IF(E1511&gt;=Markov!$B$3,1,0)</f>
        <v/>
      </c>
      <c r="J1511" s="6">
        <f>I1510</f>
        <v/>
      </c>
      <c r="K1511" s="7">
        <f>MAR1!$B$5+MAR1!$C$5*COS(2*PI()*$C1511/365)+MAR1!$D$5*SIN(2*PI()*$C1511/365)</f>
        <v/>
      </c>
      <c r="L1511" s="7">
        <f>MAR1!$B$6+MAR1!$C$6*COS(2*PI()*$C1511/365)+MAR1!$D$6*SIN(2*PI()*$C1511/365)</f>
        <v/>
      </c>
      <c r="M1511" s="7">
        <f>MAR1!$B$7+MAR1!$C$7*COS(2*PI()*$C1511/365)+MAR1!$D$7*SIN(2*PI()*$C1511/365)</f>
        <v/>
      </c>
      <c r="N1511" s="7">
        <f>F1511-K1511</f>
        <v/>
      </c>
      <c r="O1511" s="7">
        <f>G1511-L1511</f>
        <v/>
      </c>
      <c r="P1511" s="7">
        <f>H1511-M1511</f>
        <v/>
      </c>
      <c r="Q1511" s="7">
        <f>IF($I1511=1,(N1511-MAR1!$B$11)/MAR1!$D$11,(N1511-MAR1!$C$11)/MAR1!$E$11)</f>
        <v/>
      </c>
      <c r="R1511" s="7">
        <f>IF($I1511=1,(O1511-MAR1!$B$12)/MAR1!$D$12,(O1511-MAR1!$C$12)/MAR1!$E$12)</f>
        <v/>
      </c>
      <c r="S1511" s="7">
        <f>IF($I1511=1,(P1511-MAR1!$B$13)/MAR1!$D$13,(P1511-MAR1!$C$13)/MAR1!$E$13)</f>
        <v/>
      </c>
      <c r="U1511" s="5" t="n">
        <v>1510</v>
      </c>
      <c r="V1511" s="5" t="n">
        <v>0.232705</v>
      </c>
      <c r="W1511" s="5" t="n">
        <v>0.800935</v>
      </c>
      <c r="X1511" s="5" t="n">
        <v>0.476131</v>
      </c>
      <c r="Y1511" s="5" t="n">
        <v>0.081037</v>
      </c>
      <c r="Z1511" s="5" t="n">
        <v>0.899842</v>
      </c>
    </row>
    <row r="1512">
      <c r="A1512" s="5" t="n">
        <v>1511</v>
      </c>
      <c r="B1512" s="5" t="n">
        <v>5</v>
      </c>
      <c r="C1512" s="5" t="n">
        <v>51</v>
      </c>
      <c r="D1512" s="5" t="n">
        <v>2</v>
      </c>
      <c r="E1512" s="5" t="n">
        <v>7.8</v>
      </c>
      <c r="F1512" s="5" t="n">
        <v>31.8</v>
      </c>
      <c r="G1512" s="5" t="n">
        <v>17.7</v>
      </c>
      <c r="H1512" s="5" t="n">
        <v>10.88</v>
      </c>
      <c r="I1512" s="6">
        <f>IF(E1512&gt;=Markov!$B$3,1,0)</f>
        <v/>
      </c>
      <c r="J1512" s="6">
        <f>I1511</f>
        <v/>
      </c>
      <c r="K1512" s="7">
        <f>MAR1!$B$5+MAR1!$C$5*COS(2*PI()*$C1512/365)+MAR1!$D$5*SIN(2*PI()*$C1512/365)</f>
        <v/>
      </c>
      <c r="L1512" s="7">
        <f>MAR1!$B$6+MAR1!$C$6*COS(2*PI()*$C1512/365)+MAR1!$D$6*SIN(2*PI()*$C1512/365)</f>
        <v/>
      </c>
      <c r="M1512" s="7">
        <f>MAR1!$B$7+MAR1!$C$7*COS(2*PI()*$C1512/365)+MAR1!$D$7*SIN(2*PI()*$C1512/365)</f>
        <v/>
      </c>
      <c r="N1512" s="7">
        <f>F1512-K1512</f>
        <v/>
      </c>
      <c r="O1512" s="7">
        <f>G1512-L1512</f>
        <v/>
      </c>
      <c r="P1512" s="7">
        <f>H1512-M1512</f>
        <v/>
      </c>
      <c r="Q1512" s="7">
        <f>IF($I1512=1,(N1512-MAR1!$B$11)/MAR1!$D$11,(N1512-MAR1!$C$11)/MAR1!$E$11)</f>
        <v/>
      </c>
      <c r="R1512" s="7">
        <f>IF($I1512=1,(O1512-MAR1!$B$12)/MAR1!$D$12,(O1512-MAR1!$C$12)/MAR1!$E$12)</f>
        <v/>
      </c>
      <c r="S1512" s="7">
        <f>IF($I1512=1,(P1512-MAR1!$B$13)/MAR1!$D$13,(P1512-MAR1!$C$13)/MAR1!$E$13)</f>
        <v/>
      </c>
      <c r="U1512" s="5" t="n">
        <v>1511</v>
      </c>
      <c r="V1512" s="5" t="n">
        <v>0.587345</v>
      </c>
      <c r="W1512" s="5" t="n">
        <v>0.81558</v>
      </c>
      <c r="X1512" s="5" t="n">
        <v>0.661654</v>
      </c>
      <c r="Y1512" s="5" t="n">
        <v>0.345359</v>
      </c>
      <c r="Z1512" s="5" t="n">
        <v>0.865274</v>
      </c>
    </row>
    <row r="1513">
      <c r="A1513" s="5" t="n">
        <v>1512</v>
      </c>
      <c r="B1513" s="5" t="n">
        <v>5</v>
      </c>
      <c r="C1513" s="5" t="n">
        <v>52</v>
      </c>
      <c r="D1513" s="5" t="n">
        <v>2</v>
      </c>
      <c r="E1513" s="5" t="n">
        <v>0</v>
      </c>
      <c r="F1513" s="5" t="n">
        <v>34.8</v>
      </c>
      <c r="G1513" s="5" t="n">
        <v>15.8</v>
      </c>
      <c r="H1513" s="5" t="n">
        <v>18.44</v>
      </c>
      <c r="I1513" s="6">
        <f>IF(E1513&gt;=Markov!$B$3,1,0)</f>
        <v/>
      </c>
      <c r="J1513" s="6">
        <f>I1512</f>
        <v/>
      </c>
      <c r="K1513" s="7">
        <f>MAR1!$B$5+MAR1!$C$5*COS(2*PI()*$C1513/365)+MAR1!$D$5*SIN(2*PI()*$C1513/365)</f>
        <v/>
      </c>
      <c r="L1513" s="7">
        <f>MAR1!$B$6+MAR1!$C$6*COS(2*PI()*$C1513/365)+MAR1!$D$6*SIN(2*PI()*$C1513/365)</f>
        <v/>
      </c>
      <c r="M1513" s="7">
        <f>MAR1!$B$7+MAR1!$C$7*COS(2*PI()*$C1513/365)+MAR1!$D$7*SIN(2*PI()*$C1513/365)</f>
        <v/>
      </c>
      <c r="N1513" s="7">
        <f>F1513-K1513</f>
        <v/>
      </c>
      <c r="O1513" s="7">
        <f>G1513-L1513</f>
        <v/>
      </c>
      <c r="P1513" s="7">
        <f>H1513-M1513</f>
        <v/>
      </c>
      <c r="Q1513" s="7">
        <f>IF($I1513=1,(N1513-MAR1!$B$11)/MAR1!$D$11,(N1513-MAR1!$C$11)/MAR1!$E$11)</f>
        <v/>
      </c>
      <c r="R1513" s="7">
        <f>IF($I1513=1,(O1513-MAR1!$B$12)/MAR1!$D$12,(O1513-MAR1!$C$12)/MAR1!$E$12)</f>
        <v/>
      </c>
      <c r="S1513" s="7">
        <f>IF($I1513=1,(P1513-MAR1!$B$13)/MAR1!$D$13,(P1513-MAR1!$C$13)/MAR1!$E$13)</f>
        <v/>
      </c>
      <c r="U1513" s="5" t="n">
        <v>1512</v>
      </c>
      <c r="V1513" s="5" t="n">
        <v>0.863305</v>
      </c>
      <c r="W1513" s="5" t="n">
        <v>0.95384</v>
      </c>
      <c r="X1513" s="5" t="n">
        <v>0.870528</v>
      </c>
      <c r="Y1513" s="5" t="n">
        <v>0.627165</v>
      </c>
      <c r="Z1513" s="5" t="n">
        <v>0.9448839999999999</v>
      </c>
    </row>
    <row r="1514">
      <c r="A1514" s="5" t="n">
        <v>1513</v>
      </c>
      <c r="B1514" s="5" t="n">
        <v>5</v>
      </c>
      <c r="C1514" s="5" t="n">
        <v>53</v>
      </c>
      <c r="D1514" s="5" t="n">
        <v>2</v>
      </c>
      <c r="E1514" s="5" t="n">
        <v>0</v>
      </c>
      <c r="F1514" s="5" t="n">
        <v>32.8</v>
      </c>
      <c r="G1514" s="5" t="n">
        <v>16.4</v>
      </c>
      <c r="H1514" s="5" t="n">
        <v>13.96</v>
      </c>
      <c r="I1514" s="6">
        <f>IF(E1514&gt;=Markov!$B$3,1,0)</f>
        <v/>
      </c>
      <c r="J1514" s="6">
        <f>I1513</f>
        <v/>
      </c>
      <c r="K1514" s="7">
        <f>MAR1!$B$5+MAR1!$C$5*COS(2*PI()*$C1514/365)+MAR1!$D$5*SIN(2*PI()*$C1514/365)</f>
        <v/>
      </c>
      <c r="L1514" s="7">
        <f>MAR1!$B$6+MAR1!$C$6*COS(2*PI()*$C1514/365)+MAR1!$D$6*SIN(2*PI()*$C1514/365)</f>
        <v/>
      </c>
      <c r="M1514" s="7">
        <f>MAR1!$B$7+MAR1!$C$7*COS(2*PI()*$C1514/365)+MAR1!$D$7*SIN(2*PI()*$C1514/365)</f>
        <v/>
      </c>
      <c r="N1514" s="7">
        <f>F1514-K1514</f>
        <v/>
      </c>
      <c r="O1514" s="7">
        <f>G1514-L1514</f>
        <v/>
      </c>
      <c r="P1514" s="7">
        <f>H1514-M1514</f>
        <v/>
      </c>
      <c r="Q1514" s="7">
        <f>IF($I1514=1,(N1514-MAR1!$B$11)/MAR1!$D$11,(N1514-MAR1!$C$11)/MAR1!$E$11)</f>
        <v/>
      </c>
      <c r="R1514" s="7">
        <f>IF($I1514=1,(O1514-MAR1!$B$12)/MAR1!$D$12,(O1514-MAR1!$C$12)/MAR1!$E$12)</f>
        <v/>
      </c>
      <c r="S1514" s="7">
        <f>IF($I1514=1,(P1514-MAR1!$B$13)/MAR1!$D$13,(P1514-MAR1!$C$13)/MAR1!$E$13)</f>
        <v/>
      </c>
      <c r="U1514" s="5" t="n">
        <v>1513</v>
      </c>
      <c r="V1514" s="5" t="n">
        <v>0.903903</v>
      </c>
      <c r="W1514" s="5" t="n">
        <v>0.981899</v>
      </c>
      <c r="X1514" s="5" t="n">
        <v>0.760761</v>
      </c>
      <c r="Y1514" s="5" t="n">
        <v>0.145498</v>
      </c>
      <c r="Z1514" s="5" t="n">
        <v>0.18662</v>
      </c>
    </row>
    <row r="1515">
      <c r="A1515" s="5" t="n">
        <v>1514</v>
      </c>
      <c r="B1515" s="5" t="n">
        <v>5</v>
      </c>
      <c r="C1515" s="5" t="n">
        <v>54</v>
      </c>
      <c r="D1515" s="5" t="n">
        <v>2</v>
      </c>
      <c r="E1515" s="5" t="n">
        <v>0</v>
      </c>
      <c r="F1515" s="5" t="n">
        <v>33.7</v>
      </c>
      <c r="G1515" s="5" t="n">
        <v>18.1</v>
      </c>
      <c r="H1515" s="5" t="n">
        <v>19.68</v>
      </c>
      <c r="I1515" s="6">
        <f>IF(E1515&gt;=Markov!$B$3,1,0)</f>
        <v/>
      </c>
      <c r="J1515" s="6">
        <f>I1514</f>
        <v/>
      </c>
      <c r="K1515" s="7">
        <f>MAR1!$B$5+MAR1!$C$5*COS(2*PI()*$C1515/365)+MAR1!$D$5*SIN(2*PI()*$C1515/365)</f>
        <v/>
      </c>
      <c r="L1515" s="7">
        <f>MAR1!$B$6+MAR1!$C$6*COS(2*PI()*$C1515/365)+MAR1!$D$6*SIN(2*PI()*$C1515/365)</f>
        <v/>
      </c>
      <c r="M1515" s="7">
        <f>MAR1!$B$7+MAR1!$C$7*COS(2*PI()*$C1515/365)+MAR1!$D$7*SIN(2*PI()*$C1515/365)</f>
        <v/>
      </c>
      <c r="N1515" s="7">
        <f>F1515-K1515</f>
        <v/>
      </c>
      <c r="O1515" s="7">
        <f>G1515-L1515</f>
        <v/>
      </c>
      <c r="P1515" s="7">
        <f>H1515-M1515</f>
        <v/>
      </c>
      <c r="Q1515" s="7">
        <f>IF($I1515=1,(N1515-MAR1!$B$11)/MAR1!$D$11,(N1515-MAR1!$C$11)/MAR1!$E$11)</f>
        <v/>
      </c>
      <c r="R1515" s="7">
        <f>IF($I1515=1,(O1515-MAR1!$B$12)/MAR1!$D$12,(O1515-MAR1!$C$12)/MAR1!$E$12)</f>
        <v/>
      </c>
      <c r="S1515" s="7">
        <f>IF($I1515=1,(P1515-MAR1!$B$13)/MAR1!$D$13,(P1515-MAR1!$C$13)/MAR1!$E$13)</f>
        <v/>
      </c>
      <c r="U1515" s="5" t="n">
        <v>1514</v>
      </c>
      <c r="V1515" s="5" t="n">
        <v>0.92814</v>
      </c>
      <c r="W1515" s="5" t="n">
        <v>0.238004</v>
      </c>
      <c r="X1515" s="5" t="n">
        <v>0.459063</v>
      </c>
      <c r="Y1515" s="5" t="n">
        <v>0.981247</v>
      </c>
      <c r="Z1515" s="5" t="n">
        <v>0.479626</v>
      </c>
    </row>
    <row r="1516">
      <c r="A1516" s="5" t="n">
        <v>1515</v>
      </c>
      <c r="B1516" s="5" t="n">
        <v>5</v>
      </c>
      <c r="C1516" s="5" t="n">
        <v>55</v>
      </c>
      <c r="D1516" s="5" t="n">
        <v>2</v>
      </c>
      <c r="E1516" s="5" t="n">
        <v>0</v>
      </c>
      <c r="F1516" s="5" t="n">
        <v>34.4</v>
      </c>
      <c r="G1516" s="5" t="n">
        <v>17.7</v>
      </c>
      <c r="H1516" s="5" t="n">
        <v>18.8</v>
      </c>
      <c r="I1516" s="6">
        <f>IF(E1516&gt;=Markov!$B$3,1,0)</f>
        <v/>
      </c>
      <c r="J1516" s="6">
        <f>I1515</f>
        <v/>
      </c>
      <c r="K1516" s="7">
        <f>MAR1!$B$5+MAR1!$C$5*COS(2*PI()*$C1516/365)+MAR1!$D$5*SIN(2*PI()*$C1516/365)</f>
        <v/>
      </c>
      <c r="L1516" s="7">
        <f>MAR1!$B$6+MAR1!$C$6*COS(2*PI()*$C1516/365)+MAR1!$D$6*SIN(2*PI()*$C1516/365)</f>
        <v/>
      </c>
      <c r="M1516" s="7">
        <f>MAR1!$B$7+MAR1!$C$7*COS(2*PI()*$C1516/365)+MAR1!$D$7*SIN(2*PI()*$C1516/365)</f>
        <v/>
      </c>
      <c r="N1516" s="7">
        <f>F1516-K1516</f>
        <v/>
      </c>
      <c r="O1516" s="7">
        <f>G1516-L1516</f>
        <v/>
      </c>
      <c r="P1516" s="7">
        <f>H1516-M1516</f>
        <v/>
      </c>
      <c r="Q1516" s="7">
        <f>IF($I1516=1,(N1516-MAR1!$B$11)/MAR1!$D$11,(N1516-MAR1!$C$11)/MAR1!$E$11)</f>
        <v/>
      </c>
      <c r="R1516" s="7">
        <f>IF($I1516=1,(O1516-MAR1!$B$12)/MAR1!$D$12,(O1516-MAR1!$C$12)/MAR1!$E$12)</f>
        <v/>
      </c>
      <c r="S1516" s="7">
        <f>IF($I1516=1,(P1516-MAR1!$B$13)/MAR1!$D$13,(P1516-MAR1!$C$13)/MAR1!$E$13)</f>
        <v/>
      </c>
      <c r="U1516" s="5" t="n">
        <v>1515</v>
      </c>
      <c r="V1516" s="5" t="n">
        <v>0.720128</v>
      </c>
      <c r="W1516" s="5" t="n">
        <v>0.319236</v>
      </c>
      <c r="X1516" s="5" t="n">
        <v>0.877309</v>
      </c>
      <c r="Y1516" s="5" t="n">
        <v>0.227109</v>
      </c>
      <c r="Z1516" s="5" t="n">
        <v>0.219174</v>
      </c>
    </row>
    <row r="1517">
      <c r="A1517" s="5" t="n">
        <v>1516</v>
      </c>
      <c r="B1517" s="5" t="n">
        <v>5</v>
      </c>
      <c r="C1517" s="5" t="n">
        <v>56</v>
      </c>
      <c r="D1517" s="5" t="n">
        <v>2</v>
      </c>
      <c r="E1517" s="5" t="n">
        <v>0</v>
      </c>
      <c r="F1517" s="5" t="n">
        <v>38.5</v>
      </c>
      <c r="G1517" s="5" t="n">
        <v>19.5</v>
      </c>
      <c r="H1517" s="5" t="n">
        <v>18.45</v>
      </c>
      <c r="I1517" s="6">
        <f>IF(E1517&gt;=Markov!$B$3,1,0)</f>
        <v/>
      </c>
      <c r="J1517" s="6">
        <f>I1516</f>
        <v/>
      </c>
      <c r="K1517" s="7">
        <f>MAR1!$B$5+MAR1!$C$5*COS(2*PI()*$C1517/365)+MAR1!$D$5*SIN(2*PI()*$C1517/365)</f>
        <v/>
      </c>
      <c r="L1517" s="7">
        <f>MAR1!$B$6+MAR1!$C$6*COS(2*PI()*$C1517/365)+MAR1!$D$6*SIN(2*PI()*$C1517/365)</f>
        <v/>
      </c>
      <c r="M1517" s="7">
        <f>MAR1!$B$7+MAR1!$C$7*COS(2*PI()*$C1517/365)+MAR1!$D$7*SIN(2*PI()*$C1517/365)</f>
        <v/>
      </c>
      <c r="N1517" s="7">
        <f>F1517-K1517</f>
        <v/>
      </c>
      <c r="O1517" s="7">
        <f>G1517-L1517</f>
        <v/>
      </c>
      <c r="P1517" s="7">
        <f>H1517-M1517</f>
        <v/>
      </c>
      <c r="Q1517" s="7">
        <f>IF($I1517=1,(N1517-MAR1!$B$11)/MAR1!$D$11,(N1517-MAR1!$C$11)/MAR1!$E$11)</f>
        <v/>
      </c>
      <c r="R1517" s="7">
        <f>IF($I1517=1,(O1517-MAR1!$B$12)/MAR1!$D$12,(O1517-MAR1!$C$12)/MAR1!$E$12)</f>
        <v/>
      </c>
      <c r="S1517" s="7">
        <f>IF($I1517=1,(P1517-MAR1!$B$13)/MAR1!$D$13,(P1517-MAR1!$C$13)/MAR1!$E$13)</f>
        <v/>
      </c>
      <c r="U1517" s="5" t="n">
        <v>1516</v>
      </c>
      <c r="V1517" s="5" t="n">
        <v>0.643612</v>
      </c>
      <c r="W1517" s="5" t="n">
        <v>0.805551</v>
      </c>
      <c r="X1517" s="5" t="n">
        <v>0.720556</v>
      </c>
      <c r="Y1517" s="5" t="n">
        <v>0.560138</v>
      </c>
      <c r="Z1517" s="5" t="n">
        <v>0.736469</v>
      </c>
    </row>
    <row r="1518">
      <c r="A1518" s="5" t="n">
        <v>1517</v>
      </c>
      <c r="B1518" s="5" t="n">
        <v>5</v>
      </c>
      <c r="C1518" s="5" t="n">
        <v>57</v>
      </c>
      <c r="D1518" s="5" t="n">
        <v>2</v>
      </c>
      <c r="E1518" s="5" t="n">
        <v>0</v>
      </c>
      <c r="F1518" s="5" t="n">
        <v>39.6</v>
      </c>
      <c r="G1518" s="5" t="n">
        <v>20.3</v>
      </c>
      <c r="H1518" s="5" t="n">
        <v>20.06</v>
      </c>
      <c r="I1518" s="6">
        <f>IF(E1518&gt;=Markov!$B$3,1,0)</f>
        <v/>
      </c>
      <c r="J1518" s="6">
        <f>I1517</f>
        <v/>
      </c>
      <c r="K1518" s="7">
        <f>MAR1!$B$5+MAR1!$C$5*COS(2*PI()*$C1518/365)+MAR1!$D$5*SIN(2*PI()*$C1518/365)</f>
        <v/>
      </c>
      <c r="L1518" s="7">
        <f>MAR1!$B$6+MAR1!$C$6*COS(2*PI()*$C1518/365)+MAR1!$D$6*SIN(2*PI()*$C1518/365)</f>
        <v/>
      </c>
      <c r="M1518" s="7">
        <f>MAR1!$B$7+MAR1!$C$7*COS(2*PI()*$C1518/365)+MAR1!$D$7*SIN(2*PI()*$C1518/365)</f>
        <v/>
      </c>
      <c r="N1518" s="7">
        <f>F1518-K1518</f>
        <v/>
      </c>
      <c r="O1518" s="7">
        <f>G1518-L1518</f>
        <v/>
      </c>
      <c r="P1518" s="7">
        <f>H1518-M1518</f>
        <v/>
      </c>
      <c r="Q1518" s="7">
        <f>IF($I1518=1,(N1518-MAR1!$B$11)/MAR1!$D$11,(N1518-MAR1!$C$11)/MAR1!$E$11)</f>
        <v/>
      </c>
      <c r="R1518" s="7">
        <f>IF($I1518=1,(O1518-MAR1!$B$12)/MAR1!$D$12,(O1518-MAR1!$C$12)/MAR1!$E$12)</f>
        <v/>
      </c>
      <c r="S1518" s="7">
        <f>IF($I1518=1,(P1518-MAR1!$B$13)/MAR1!$D$13,(P1518-MAR1!$C$13)/MAR1!$E$13)</f>
        <v/>
      </c>
      <c r="U1518" s="5" t="n">
        <v>1517</v>
      </c>
      <c r="V1518" s="5" t="n">
        <v>0.375314</v>
      </c>
      <c r="W1518" s="5" t="n">
        <v>0.196976</v>
      </c>
      <c r="X1518" s="5" t="n">
        <v>0.443836</v>
      </c>
      <c r="Y1518" s="5" t="n">
        <v>0.281736</v>
      </c>
      <c r="Z1518" s="5" t="n">
        <v>0.686443</v>
      </c>
    </row>
    <row r="1519">
      <c r="A1519" s="5" t="n">
        <v>1518</v>
      </c>
      <c r="B1519" s="5" t="n">
        <v>5</v>
      </c>
      <c r="C1519" s="5" t="n">
        <v>58</v>
      </c>
      <c r="D1519" s="5" t="n">
        <v>2</v>
      </c>
      <c r="E1519" s="5" t="n">
        <v>0</v>
      </c>
      <c r="F1519" s="5" t="n">
        <v>37.5</v>
      </c>
      <c r="G1519" s="5" t="n">
        <v>20</v>
      </c>
      <c r="H1519" s="5" t="n">
        <v>23.63</v>
      </c>
      <c r="I1519" s="6">
        <f>IF(E1519&gt;=Markov!$B$3,1,0)</f>
        <v/>
      </c>
      <c r="J1519" s="6">
        <f>I1518</f>
        <v/>
      </c>
      <c r="K1519" s="7">
        <f>MAR1!$B$5+MAR1!$C$5*COS(2*PI()*$C1519/365)+MAR1!$D$5*SIN(2*PI()*$C1519/365)</f>
        <v/>
      </c>
      <c r="L1519" s="7">
        <f>MAR1!$B$6+MAR1!$C$6*COS(2*PI()*$C1519/365)+MAR1!$D$6*SIN(2*PI()*$C1519/365)</f>
        <v/>
      </c>
      <c r="M1519" s="7">
        <f>MAR1!$B$7+MAR1!$C$7*COS(2*PI()*$C1519/365)+MAR1!$D$7*SIN(2*PI()*$C1519/365)</f>
        <v/>
      </c>
      <c r="N1519" s="7">
        <f>F1519-K1519</f>
        <v/>
      </c>
      <c r="O1519" s="7">
        <f>G1519-L1519</f>
        <v/>
      </c>
      <c r="P1519" s="7">
        <f>H1519-M1519</f>
        <v/>
      </c>
      <c r="Q1519" s="7">
        <f>IF($I1519=1,(N1519-MAR1!$B$11)/MAR1!$D$11,(N1519-MAR1!$C$11)/MAR1!$E$11)</f>
        <v/>
      </c>
      <c r="R1519" s="7">
        <f>IF($I1519=1,(O1519-MAR1!$B$12)/MAR1!$D$12,(O1519-MAR1!$C$12)/MAR1!$E$12)</f>
        <v/>
      </c>
      <c r="S1519" s="7">
        <f>IF($I1519=1,(P1519-MAR1!$B$13)/MAR1!$D$13,(P1519-MAR1!$C$13)/MAR1!$E$13)</f>
        <v/>
      </c>
      <c r="U1519" s="5" t="n">
        <v>1518</v>
      </c>
      <c r="V1519" s="5" t="n">
        <v>0.206063</v>
      </c>
      <c r="W1519" s="5" t="n">
        <v>0.038874</v>
      </c>
      <c r="X1519" s="5" t="n">
        <v>0.558472</v>
      </c>
      <c r="Y1519" s="5" t="n">
        <v>0.781505</v>
      </c>
      <c r="Z1519" s="5" t="n">
        <v>0.303143</v>
      </c>
    </row>
    <row r="1520">
      <c r="A1520" s="5" t="n">
        <v>1519</v>
      </c>
      <c r="B1520" s="5" t="n">
        <v>5</v>
      </c>
      <c r="C1520" s="5" t="n">
        <v>59</v>
      </c>
      <c r="D1520" s="5" t="n">
        <v>2</v>
      </c>
      <c r="E1520" s="5" t="n">
        <v>1.7</v>
      </c>
      <c r="F1520" s="5" t="n">
        <v>34.6</v>
      </c>
      <c r="G1520" s="5" t="n">
        <v>18.3</v>
      </c>
      <c r="H1520" s="5" t="n">
        <v>18.89</v>
      </c>
      <c r="I1520" s="6">
        <f>IF(E1520&gt;=Markov!$B$3,1,0)</f>
        <v/>
      </c>
      <c r="J1520" s="6">
        <f>I1519</f>
        <v/>
      </c>
      <c r="K1520" s="7">
        <f>MAR1!$B$5+MAR1!$C$5*COS(2*PI()*$C1520/365)+MAR1!$D$5*SIN(2*PI()*$C1520/365)</f>
        <v/>
      </c>
      <c r="L1520" s="7">
        <f>MAR1!$B$6+MAR1!$C$6*COS(2*PI()*$C1520/365)+MAR1!$D$6*SIN(2*PI()*$C1520/365)</f>
        <v/>
      </c>
      <c r="M1520" s="7">
        <f>MAR1!$B$7+MAR1!$C$7*COS(2*PI()*$C1520/365)+MAR1!$D$7*SIN(2*PI()*$C1520/365)</f>
        <v/>
      </c>
      <c r="N1520" s="7">
        <f>F1520-K1520</f>
        <v/>
      </c>
      <c r="O1520" s="7">
        <f>G1520-L1520</f>
        <v/>
      </c>
      <c r="P1520" s="7">
        <f>H1520-M1520</f>
        <v/>
      </c>
      <c r="Q1520" s="7">
        <f>IF($I1520=1,(N1520-MAR1!$B$11)/MAR1!$D$11,(N1520-MAR1!$C$11)/MAR1!$E$11)</f>
        <v/>
      </c>
      <c r="R1520" s="7">
        <f>IF($I1520=1,(O1520-MAR1!$B$12)/MAR1!$D$12,(O1520-MAR1!$C$12)/MAR1!$E$12)</f>
        <v/>
      </c>
      <c r="S1520" s="7">
        <f>IF($I1520=1,(P1520-MAR1!$B$13)/MAR1!$D$13,(P1520-MAR1!$C$13)/MAR1!$E$13)</f>
        <v/>
      </c>
      <c r="U1520" s="5" t="n">
        <v>1519</v>
      </c>
      <c r="V1520" s="5" t="n">
        <v>0.201937</v>
      </c>
      <c r="W1520" s="5" t="n">
        <v>0.949203</v>
      </c>
      <c r="X1520" s="5" t="n">
        <v>0.181496</v>
      </c>
      <c r="Y1520" s="5" t="n">
        <v>0.557719</v>
      </c>
      <c r="Z1520" s="5" t="n">
        <v>0.820542</v>
      </c>
    </row>
    <row r="1521">
      <c r="A1521" s="5" t="n">
        <v>1520</v>
      </c>
      <c r="B1521" s="5" t="n">
        <v>5</v>
      </c>
      <c r="C1521" s="5" t="n">
        <v>60</v>
      </c>
      <c r="D1521" s="5" t="n">
        <v>3</v>
      </c>
      <c r="E1521" s="5" t="n">
        <v>8.9</v>
      </c>
      <c r="F1521" s="5" t="n">
        <v>32.3</v>
      </c>
      <c r="G1521" s="5" t="n">
        <v>17.8</v>
      </c>
      <c r="H1521" s="5" t="n">
        <v>12.31</v>
      </c>
      <c r="I1521" s="6">
        <f>IF(E1521&gt;=Markov!$B$3,1,0)</f>
        <v/>
      </c>
      <c r="J1521" s="6">
        <f>I1520</f>
        <v/>
      </c>
      <c r="K1521" s="7">
        <f>MAR1!$B$5+MAR1!$C$5*COS(2*PI()*$C1521/365)+MAR1!$D$5*SIN(2*PI()*$C1521/365)</f>
        <v/>
      </c>
      <c r="L1521" s="7">
        <f>MAR1!$B$6+MAR1!$C$6*COS(2*PI()*$C1521/365)+MAR1!$D$6*SIN(2*PI()*$C1521/365)</f>
        <v/>
      </c>
      <c r="M1521" s="7">
        <f>MAR1!$B$7+MAR1!$C$7*COS(2*PI()*$C1521/365)+MAR1!$D$7*SIN(2*PI()*$C1521/365)</f>
        <v/>
      </c>
      <c r="N1521" s="7">
        <f>F1521-K1521</f>
        <v/>
      </c>
      <c r="O1521" s="7">
        <f>G1521-L1521</f>
        <v/>
      </c>
      <c r="P1521" s="7">
        <f>H1521-M1521</f>
        <v/>
      </c>
      <c r="Q1521" s="7">
        <f>IF($I1521=1,(N1521-MAR1!$B$11)/MAR1!$D$11,(N1521-MAR1!$C$11)/MAR1!$E$11)</f>
        <v/>
      </c>
      <c r="R1521" s="7">
        <f>IF($I1521=1,(O1521-MAR1!$B$12)/MAR1!$D$12,(O1521-MAR1!$C$12)/MAR1!$E$12)</f>
        <v/>
      </c>
      <c r="S1521" s="7">
        <f>IF($I1521=1,(P1521-MAR1!$B$13)/MAR1!$D$13,(P1521-MAR1!$C$13)/MAR1!$E$13)</f>
        <v/>
      </c>
      <c r="U1521" s="5" t="n">
        <v>1520</v>
      </c>
      <c r="V1521" s="5" t="n">
        <v>0.046301</v>
      </c>
      <c r="W1521" s="5" t="n">
        <v>0.299151</v>
      </c>
      <c r="X1521" s="5" t="n">
        <v>0.07734099999999999</v>
      </c>
      <c r="Y1521" s="5" t="n">
        <v>0.043569</v>
      </c>
      <c r="Z1521" s="5" t="n">
        <v>0.750795</v>
      </c>
    </row>
    <row r="1522">
      <c r="A1522" s="5" t="n">
        <v>1521</v>
      </c>
      <c r="B1522" s="5" t="n">
        <v>5</v>
      </c>
      <c r="C1522" s="5" t="n">
        <v>61</v>
      </c>
      <c r="D1522" s="5" t="n">
        <v>3</v>
      </c>
      <c r="E1522" s="5" t="n">
        <v>5.1</v>
      </c>
      <c r="F1522" s="5" t="n">
        <v>30.9</v>
      </c>
      <c r="G1522" s="5" t="n">
        <v>17.3</v>
      </c>
      <c r="H1522" s="5" t="n">
        <v>11.7</v>
      </c>
      <c r="I1522" s="6">
        <f>IF(E1522&gt;=Markov!$B$3,1,0)</f>
        <v/>
      </c>
      <c r="J1522" s="6">
        <f>I1521</f>
        <v/>
      </c>
      <c r="K1522" s="7">
        <f>MAR1!$B$5+MAR1!$C$5*COS(2*PI()*$C1522/365)+MAR1!$D$5*SIN(2*PI()*$C1522/365)</f>
        <v/>
      </c>
      <c r="L1522" s="7">
        <f>MAR1!$B$6+MAR1!$C$6*COS(2*PI()*$C1522/365)+MAR1!$D$6*SIN(2*PI()*$C1522/365)</f>
        <v/>
      </c>
      <c r="M1522" s="7">
        <f>MAR1!$B$7+MAR1!$C$7*COS(2*PI()*$C1522/365)+MAR1!$D$7*SIN(2*PI()*$C1522/365)</f>
        <v/>
      </c>
      <c r="N1522" s="7">
        <f>F1522-K1522</f>
        <v/>
      </c>
      <c r="O1522" s="7">
        <f>G1522-L1522</f>
        <v/>
      </c>
      <c r="P1522" s="7">
        <f>H1522-M1522</f>
        <v/>
      </c>
      <c r="Q1522" s="7">
        <f>IF($I1522=1,(N1522-MAR1!$B$11)/MAR1!$D$11,(N1522-MAR1!$C$11)/MAR1!$E$11)</f>
        <v/>
      </c>
      <c r="R1522" s="7">
        <f>IF($I1522=1,(O1522-MAR1!$B$12)/MAR1!$D$12,(O1522-MAR1!$C$12)/MAR1!$E$12)</f>
        <v/>
      </c>
      <c r="S1522" s="7">
        <f>IF($I1522=1,(P1522-MAR1!$B$13)/MAR1!$D$13,(P1522-MAR1!$C$13)/MAR1!$E$13)</f>
        <v/>
      </c>
      <c r="U1522" s="5" t="n">
        <v>1521</v>
      </c>
      <c r="V1522" s="5" t="n">
        <v>0.786527</v>
      </c>
      <c r="W1522" s="5" t="n">
        <v>0.776873</v>
      </c>
      <c r="X1522" s="5" t="n">
        <v>0.10161</v>
      </c>
      <c r="Y1522" s="5" t="n">
        <v>0.198186</v>
      </c>
      <c r="Z1522" s="5" t="n">
        <v>0.471736</v>
      </c>
    </row>
    <row r="1523">
      <c r="A1523" s="5" t="n">
        <v>1522</v>
      </c>
      <c r="B1523" s="5" t="n">
        <v>5</v>
      </c>
      <c r="C1523" s="5" t="n">
        <v>62</v>
      </c>
      <c r="D1523" s="5" t="n">
        <v>3</v>
      </c>
      <c r="E1523" s="5" t="n">
        <v>0</v>
      </c>
      <c r="F1523" s="5" t="n">
        <v>35.6</v>
      </c>
      <c r="G1523" s="5" t="n">
        <v>16.9</v>
      </c>
      <c r="H1523" s="5" t="n">
        <v>19.36</v>
      </c>
      <c r="I1523" s="6">
        <f>IF(E1523&gt;=Markov!$B$3,1,0)</f>
        <v/>
      </c>
      <c r="J1523" s="6">
        <f>I1522</f>
        <v/>
      </c>
      <c r="K1523" s="7">
        <f>MAR1!$B$5+MAR1!$C$5*COS(2*PI()*$C1523/365)+MAR1!$D$5*SIN(2*PI()*$C1523/365)</f>
        <v/>
      </c>
      <c r="L1523" s="7">
        <f>MAR1!$B$6+MAR1!$C$6*COS(2*PI()*$C1523/365)+MAR1!$D$6*SIN(2*PI()*$C1523/365)</f>
        <v/>
      </c>
      <c r="M1523" s="7">
        <f>MAR1!$B$7+MAR1!$C$7*COS(2*PI()*$C1523/365)+MAR1!$D$7*SIN(2*PI()*$C1523/365)</f>
        <v/>
      </c>
      <c r="N1523" s="7">
        <f>F1523-K1523</f>
        <v/>
      </c>
      <c r="O1523" s="7">
        <f>G1523-L1523</f>
        <v/>
      </c>
      <c r="P1523" s="7">
        <f>H1523-M1523</f>
        <v/>
      </c>
      <c r="Q1523" s="7">
        <f>IF($I1523=1,(N1523-MAR1!$B$11)/MAR1!$D$11,(N1523-MAR1!$C$11)/MAR1!$E$11)</f>
        <v/>
      </c>
      <c r="R1523" s="7">
        <f>IF($I1523=1,(O1523-MAR1!$B$12)/MAR1!$D$12,(O1523-MAR1!$C$12)/MAR1!$E$12)</f>
        <v/>
      </c>
      <c r="S1523" s="7">
        <f>IF($I1523=1,(P1523-MAR1!$B$13)/MAR1!$D$13,(P1523-MAR1!$C$13)/MAR1!$E$13)</f>
        <v/>
      </c>
      <c r="U1523" s="5" t="n">
        <v>1522</v>
      </c>
      <c r="V1523" s="5" t="n">
        <v>0.654323</v>
      </c>
      <c r="W1523" s="5" t="n">
        <v>0.329367</v>
      </c>
      <c r="X1523" s="5" t="n">
        <v>0.130449</v>
      </c>
      <c r="Y1523" s="5" t="n">
        <v>0.073153</v>
      </c>
      <c r="Z1523" s="5" t="n">
        <v>0.330615</v>
      </c>
    </row>
    <row r="1524">
      <c r="A1524" s="5" t="n">
        <v>1523</v>
      </c>
      <c r="B1524" s="5" t="n">
        <v>5</v>
      </c>
      <c r="C1524" s="5" t="n">
        <v>63</v>
      </c>
      <c r="D1524" s="5" t="n">
        <v>3</v>
      </c>
      <c r="E1524" s="5" t="n">
        <v>0</v>
      </c>
      <c r="F1524" s="5" t="n">
        <v>33.2</v>
      </c>
      <c r="G1524" s="5" t="n">
        <v>17.5</v>
      </c>
      <c r="H1524" s="5" t="n">
        <v>17.3</v>
      </c>
      <c r="I1524" s="6">
        <f>IF(E1524&gt;=Markov!$B$3,1,0)</f>
        <v/>
      </c>
      <c r="J1524" s="6">
        <f>I1523</f>
        <v/>
      </c>
      <c r="K1524" s="7">
        <f>MAR1!$B$5+MAR1!$C$5*COS(2*PI()*$C1524/365)+MAR1!$D$5*SIN(2*PI()*$C1524/365)</f>
        <v/>
      </c>
      <c r="L1524" s="7">
        <f>MAR1!$B$6+MAR1!$C$6*COS(2*PI()*$C1524/365)+MAR1!$D$6*SIN(2*PI()*$C1524/365)</f>
        <v/>
      </c>
      <c r="M1524" s="7">
        <f>MAR1!$B$7+MAR1!$C$7*COS(2*PI()*$C1524/365)+MAR1!$D$7*SIN(2*PI()*$C1524/365)</f>
        <v/>
      </c>
      <c r="N1524" s="7">
        <f>F1524-K1524</f>
        <v/>
      </c>
      <c r="O1524" s="7">
        <f>G1524-L1524</f>
        <v/>
      </c>
      <c r="P1524" s="7">
        <f>H1524-M1524</f>
        <v/>
      </c>
      <c r="Q1524" s="7">
        <f>IF($I1524=1,(N1524-MAR1!$B$11)/MAR1!$D$11,(N1524-MAR1!$C$11)/MAR1!$E$11)</f>
        <v/>
      </c>
      <c r="R1524" s="7">
        <f>IF($I1524=1,(O1524-MAR1!$B$12)/MAR1!$D$12,(O1524-MAR1!$C$12)/MAR1!$E$12)</f>
        <v/>
      </c>
      <c r="S1524" s="7">
        <f>IF($I1524=1,(P1524-MAR1!$B$13)/MAR1!$D$13,(P1524-MAR1!$C$13)/MAR1!$E$13)</f>
        <v/>
      </c>
      <c r="U1524" s="5" t="n">
        <v>1523</v>
      </c>
      <c r="V1524" s="5" t="n">
        <v>0.115456</v>
      </c>
      <c r="W1524" s="5" t="n">
        <v>0.281294</v>
      </c>
      <c r="X1524" s="5" t="n">
        <v>0.193897</v>
      </c>
      <c r="Y1524" s="5" t="n">
        <v>0.962283</v>
      </c>
      <c r="Z1524" s="5" t="n">
        <v>0.090825</v>
      </c>
    </row>
    <row r="1525">
      <c r="A1525" s="5" t="n">
        <v>1524</v>
      </c>
      <c r="B1525" s="5" t="n">
        <v>5</v>
      </c>
      <c r="C1525" s="5" t="n">
        <v>64</v>
      </c>
      <c r="D1525" s="5" t="n">
        <v>3</v>
      </c>
      <c r="E1525" s="5" t="n">
        <v>0</v>
      </c>
      <c r="F1525" s="5" t="n">
        <v>34.4</v>
      </c>
      <c r="G1525" s="5" t="n">
        <v>17.1</v>
      </c>
      <c r="H1525" s="5" t="n">
        <v>17.62</v>
      </c>
      <c r="I1525" s="6">
        <f>IF(E1525&gt;=Markov!$B$3,1,0)</f>
        <v/>
      </c>
      <c r="J1525" s="6">
        <f>I1524</f>
        <v/>
      </c>
      <c r="K1525" s="7">
        <f>MAR1!$B$5+MAR1!$C$5*COS(2*PI()*$C1525/365)+MAR1!$D$5*SIN(2*PI()*$C1525/365)</f>
        <v/>
      </c>
      <c r="L1525" s="7">
        <f>MAR1!$B$6+MAR1!$C$6*COS(2*PI()*$C1525/365)+MAR1!$D$6*SIN(2*PI()*$C1525/365)</f>
        <v/>
      </c>
      <c r="M1525" s="7">
        <f>MAR1!$B$7+MAR1!$C$7*COS(2*PI()*$C1525/365)+MAR1!$D$7*SIN(2*PI()*$C1525/365)</f>
        <v/>
      </c>
      <c r="N1525" s="7">
        <f>F1525-K1525</f>
        <v/>
      </c>
      <c r="O1525" s="7">
        <f>G1525-L1525</f>
        <v/>
      </c>
      <c r="P1525" s="7">
        <f>H1525-M1525</f>
        <v/>
      </c>
      <c r="Q1525" s="7">
        <f>IF($I1525=1,(N1525-MAR1!$B$11)/MAR1!$D$11,(N1525-MAR1!$C$11)/MAR1!$E$11)</f>
        <v/>
      </c>
      <c r="R1525" s="7">
        <f>IF($I1525=1,(O1525-MAR1!$B$12)/MAR1!$D$12,(O1525-MAR1!$C$12)/MAR1!$E$12)</f>
        <v/>
      </c>
      <c r="S1525" s="7">
        <f>IF($I1525=1,(P1525-MAR1!$B$13)/MAR1!$D$13,(P1525-MAR1!$C$13)/MAR1!$E$13)</f>
        <v/>
      </c>
      <c r="U1525" s="5" t="n">
        <v>1524</v>
      </c>
      <c r="V1525" s="5" t="n">
        <v>0.643961</v>
      </c>
      <c r="W1525" s="5" t="n">
        <v>0.6247239999999999</v>
      </c>
      <c r="X1525" s="5" t="n">
        <v>0.229791</v>
      </c>
      <c r="Y1525" s="5" t="n">
        <v>0.193776</v>
      </c>
      <c r="Z1525" s="5" t="n">
        <v>0.572426</v>
      </c>
    </row>
    <row r="1526">
      <c r="A1526" s="5" t="n">
        <v>1525</v>
      </c>
      <c r="B1526" s="5" t="n">
        <v>5</v>
      </c>
      <c r="C1526" s="5" t="n">
        <v>65</v>
      </c>
      <c r="D1526" s="5" t="n">
        <v>3</v>
      </c>
      <c r="E1526" s="5" t="n">
        <v>0</v>
      </c>
      <c r="F1526" s="5" t="n">
        <v>35.5</v>
      </c>
      <c r="G1526" s="5" t="n">
        <v>18.1</v>
      </c>
      <c r="H1526" s="5" t="n">
        <v>18.85</v>
      </c>
      <c r="I1526" s="6">
        <f>IF(E1526&gt;=Markov!$B$3,1,0)</f>
        <v/>
      </c>
      <c r="J1526" s="6">
        <f>I1525</f>
        <v/>
      </c>
      <c r="K1526" s="7">
        <f>MAR1!$B$5+MAR1!$C$5*COS(2*PI()*$C1526/365)+MAR1!$D$5*SIN(2*PI()*$C1526/365)</f>
        <v/>
      </c>
      <c r="L1526" s="7">
        <f>MAR1!$B$6+MAR1!$C$6*COS(2*PI()*$C1526/365)+MAR1!$D$6*SIN(2*PI()*$C1526/365)</f>
        <v/>
      </c>
      <c r="M1526" s="7">
        <f>MAR1!$B$7+MAR1!$C$7*COS(2*PI()*$C1526/365)+MAR1!$D$7*SIN(2*PI()*$C1526/365)</f>
        <v/>
      </c>
      <c r="N1526" s="7">
        <f>F1526-K1526</f>
        <v/>
      </c>
      <c r="O1526" s="7">
        <f>G1526-L1526</f>
        <v/>
      </c>
      <c r="P1526" s="7">
        <f>H1526-M1526</f>
        <v/>
      </c>
      <c r="Q1526" s="7">
        <f>IF($I1526=1,(N1526-MAR1!$B$11)/MAR1!$D$11,(N1526-MAR1!$C$11)/MAR1!$E$11)</f>
        <v/>
      </c>
      <c r="R1526" s="7">
        <f>IF($I1526=1,(O1526-MAR1!$B$12)/MAR1!$D$12,(O1526-MAR1!$C$12)/MAR1!$E$12)</f>
        <v/>
      </c>
      <c r="S1526" s="7">
        <f>IF($I1526=1,(P1526-MAR1!$B$13)/MAR1!$D$13,(P1526-MAR1!$C$13)/MAR1!$E$13)</f>
        <v/>
      </c>
      <c r="U1526" s="5" t="n">
        <v>1525</v>
      </c>
      <c r="V1526" s="5" t="n">
        <v>0.727077</v>
      </c>
      <c r="W1526" s="5" t="n">
        <v>0.025351</v>
      </c>
      <c r="X1526" s="5" t="n">
        <v>0.029582</v>
      </c>
      <c r="Y1526" s="5" t="n">
        <v>0.848071</v>
      </c>
      <c r="Z1526" s="5" t="n">
        <v>0.163326</v>
      </c>
    </row>
    <row r="1527">
      <c r="A1527" s="5" t="n">
        <v>1526</v>
      </c>
      <c r="B1527" s="5" t="n">
        <v>5</v>
      </c>
      <c r="C1527" s="5" t="n">
        <v>66</v>
      </c>
      <c r="D1527" s="5" t="n">
        <v>3</v>
      </c>
      <c r="E1527" s="5" t="n">
        <v>0</v>
      </c>
      <c r="F1527" s="5" t="n">
        <v>36.3</v>
      </c>
      <c r="G1527" s="5" t="n">
        <v>19.3</v>
      </c>
      <c r="H1527" s="5" t="n">
        <v>23.68</v>
      </c>
      <c r="I1527" s="6">
        <f>IF(E1527&gt;=Markov!$B$3,1,0)</f>
        <v/>
      </c>
      <c r="J1527" s="6">
        <f>I1526</f>
        <v/>
      </c>
      <c r="K1527" s="7">
        <f>MAR1!$B$5+MAR1!$C$5*COS(2*PI()*$C1527/365)+MAR1!$D$5*SIN(2*PI()*$C1527/365)</f>
        <v/>
      </c>
      <c r="L1527" s="7">
        <f>MAR1!$B$6+MAR1!$C$6*COS(2*PI()*$C1527/365)+MAR1!$D$6*SIN(2*PI()*$C1527/365)</f>
        <v/>
      </c>
      <c r="M1527" s="7">
        <f>MAR1!$B$7+MAR1!$C$7*COS(2*PI()*$C1527/365)+MAR1!$D$7*SIN(2*PI()*$C1527/365)</f>
        <v/>
      </c>
      <c r="N1527" s="7">
        <f>F1527-K1527</f>
        <v/>
      </c>
      <c r="O1527" s="7">
        <f>G1527-L1527</f>
        <v/>
      </c>
      <c r="P1527" s="7">
        <f>H1527-M1527</f>
        <v/>
      </c>
      <c r="Q1527" s="7">
        <f>IF($I1527=1,(N1527-MAR1!$B$11)/MAR1!$D$11,(N1527-MAR1!$C$11)/MAR1!$E$11)</f>
        <v/>
      </c>
      <c r="R1527" s="7">
        <f>IF($I1527=1,(O1527-MAR1!$B$12)/MAR1!$D$12,(O1527-MAR1!$C$12)/MAR1!$E$12)</f>
        <v/>
      </c>
      <c r="S1527" s="7">
        <f>IF($I1527=1,(P1527-MAR1!$B$13)/MAR1!$D$13,(P1527-MAR1!$C$13)/MAR1!$E$13)</f>
        <v/>
      </c>
      <c r="U1527" s="5" t="n">
        <v>1526</v>
      </c>
      <c r="V1527" s="5" t="n">
        <v>0.186993</v>
      </c>
      <c r="W1527" s="5" t="n">
        <v>0.524002</v>
      </c>
      <c r="X1527" s="5" t="n">
        <v>0.654101</v>
      </c>
      <c r="Y1527" s="5" t="n">
        <v>0.669094</v>
      </c>
      <c r="Z1527" s="5" t="n">
        <v>0.830969</v>
      </c>
    </row>
    <row r="1528">
      <c r="A1528" s="5" t="n">
        <v>1527</v>
      </c>
      <c r="B1528" s="5" t="n">
        <v>5</v>
      </c>
      <c r="C1528" s="5" t="n">
        <v>67</v>
      </c>
      <c r="D1528" s="5" t="n">
        <v>3</v>
      </c>
      <c r="E1528" s="5" t="n">
        <v>0</v>
      </c>
      <c r="F1528" s="5" t="n">
        <v>37.8</v>
      </c>
      <c r="G1528" s="5" t="n">
        <v>20.1</v>
      </c>
      <c r="H1528" s="5" t="n">
        <v>23.84</v>
      </c>
      <c r="I1528" s="6">
        <f>IF(E1528&gt;=Markov!$B$3,1,0)</f>
        <v/>
      </c>
      <c r="J1528" s="6">
        <f>I1527</f>
        <v/>
      </c>
      <c r="K1528" s="7">
        <f>MAR1!$B$5+MAR1!$C$5*COS(2*PI()*$C1528/365)+MAR1!$D$5*SIN(2*PI()*$C1528/365)</f>
        <v/>
      </c>
      <c r="L1528" s="7">
        <f>MAR1!$B$6+MAR1!$C$6*COS(2*PI()*$C1528/365)+MAR1!$D$6*SIN(2*PI()*$C1528/365)</f>
        <v/>
      </c>
      <c r="M1528" s="7">
        <f>MAR1!$B$7+MAR1!$C$7*COS(2*PI()*$C1528/365)+MAR1!$D$7*SIN(2*PI()*$C1528/365)</f>
        <v/>
      </c>
      <c r="N1528" s="7">
        <f>F1528-K1528</f>
        <v/>
      </c>
      <c r="O1528" s="7">
        <f>G1528-L1528</f>
        <v/>
      </c>
      <c r="P1528" s="7">
        <f>H1528-M1528</f>
        <v/>
      </c>
      <c r="Q1528" s="7">
        <f>IF($I1528=1,(N1528-MAR1!$B$11)/MAR1!$D$11,(N1528-MAR1!$C$11)/MAR1!$E$11)</f>
        <v/>
      </c>
      <c r="R1528" s="7">
        <f>IF($I1528=1,(O1528-MAR1!$B$12)/MAR1!$D$12,(O1528-MAR1!$C$12)/MAR1!$E$12)</f>
        <v/>
      </c>
      <c r="S1528" s="7">
        <f>IF($I1528=1,(P1528-MAR1!$B$13)/MAR1!$D$13,(P1528-MAR1!$C$13)/MAR1!$E$13)</f>
        <v/>
      </c>
      <c r="U1528" s="5" t="n">
        <v>1527</v>
      </c>
      <c r="V1528" s="5" t="n">
        <v>0.828595</v>
      </c>
      <c r="W1528" s="5" t="n">
        <v>0.316334</v>
      </c>
      <c r="X1528" s="5" t="n">
        <v>0.932851</v>
      </c>
      <c r="Y1528" s="5" t="n">
        <v>0.763398</v>
      </c>
      <c r="Z1528" s="5" t="n">
        <v>0.255636</v>
      </c>
    </row>
    <row r="1529">
      <c r="A1529" s="5" t="n">
        <v>1528</v>
      </c>
      <c r="B1529" s="5" t="n">
        <v>5</v>
      </c>
      <c r="C1529" s="5" t="n">
        <v>68</v>
      </c>
      <c r="D1529" s="5" t="n">
        <v>3</v>
      </c>
      <c r="E1529" s="5" t="n">
        <v>0</v>
      </c>
      <c r="F1529" s="5" t="n">
        <v>36.5</v>
      </c>
      <c r="G1529" s="5" t="n">
        <v>19.3</v>
      </c>
      <c r="H1529" s="5" t="n">
        <v>18.23</v>
      </c>
      <c r="I1529" s="6">
        <f>IF(E1529&gt;=Markov!$B$3,1,0)</f>
        <v/>
      </c>
      <c r="J1529" s="6">
        <f>I1528</f>
        <v/>
      </c>
      <c r="K1529" s="7">
        <f>MAR1!$B$5+MAR1!$C$5*COS(2*PI()*$C1529/365)+MAR1!$D$5*SIN(2*PI()*$C1529/365)</f>
        <v/>
      </c>
      <c r="L1529" s="7">
        <f>MAR1!$B$6+MAR1!$C$6*COS(2*PI()*$C1529/365)+MAR1!$D$6*SIN(2*PI()*$C1529/365)</f>
        <v/>
      </c>
      <c r="M1529" s="7">
        <f>MAR1!$B$7+MAR1!$C$7*COS(2*PI()*$C1529/365)+MAR1!$D$7*SIN(2*PI()*$C1529/365)</f>
        <v/>
      </c>
      <c r="N1529" s="7">
        <f>F1529-K1529</f>
        <v/>
      </c>
      <c r="O1529" s="7">
        <f>G1529-L1529</f>
        <v/>
      </c>
      <c r="P1529" s="7">
        <f>H1529-M1529</f>
        <v/>
      </c>
      <c r="Q1529" s="7">
        <f>IF($I1529=1,(N1529-MAR1!$B$11)/MAR1!$D$11,(N1529-MAR1!$C$11)/MAR1!$E$11)</f>
        <v/>
      </c>
      <c r="R1529" s="7">
        <f>IF($I1529=1,(O1529-MAR1!$B$12)/MAR1!$D$12,(O1529-MAR1!$C$12)/MAR1!$E$12)</f>
        <v/>
      </c>
      <c r="S1529" s="7">
        <f>IF($I1529=1,(P1529-MAR1!$B$13)/MAR1!$D$13,(P1529-MAR1!$C$13)/MAR1!$E$13)</f>
        <v/>
      </c>
      <c r="U1529" s="5" t="n">
        <v>1528</v>
      </c>
      <c r="V1529" s="5" t="n">
        <v>0.445332</v>
      </c>
      <c r="W1529" s="5" t="n">
        <v>0.40845</v>
      </c>
      <c r="X1529" s="5" t="n">
        <v>0.630011</v>
      </c>
      <c r="Y1529" s="5" t="n">
        <v>0.336686</v>
      </c>
      <c r="Z1529" s="5" t="n">
        <v>0.599569</v>
      </c>
    </row>
    <row r="1530">
      <c r="A1530" s="5" t="n">
        <v>1529</v>
      </c>
      <c r="B1530" s="5" t="n">
        <v>5</v>
      </c>
      <c r="C1530" s="5" t="n">
        <v>69</v>
      </c>
      <c r="D1530" s="5" t="n">
        <v>3</v>
      </c>
      <c r="E1530" s="5" t="n">
        <v>0</v>
      </c>
      <c r="F1530" s="5" t="n">
        <v>38</v>
      </c>
      <c r="G1530" s="5" t="n">
        <v>20.4</v>
      </c>
      <c r="H1530" s="5" t="n">
        <v>20.64</v>
      </c>
      <c r="I1530" s="6">
        <f>IF(E1530&gt;=Markov!$B$3,1,0)</f>
        <v/>
      </c>
      <c r="J1530" s="6">
        <f>I1529</f>
        <v/>
      </c>
      <c r="K1530" s="7">
        <f>MAR1!$B$5+MAR1!$C$5*COS(2*PI()*$C1530/365)+MAR1!$D$5*SIN(2*PI()*$C1530/365)</f>
        <v/>
      </c>
      <c r="L1530" s="7">
        <f>MAR1!$B$6+MAR1!$C$6*COS(2*PI()*$C1530/365)+MAR1!$D$6*SIN(2*PI()*$C1530/365)</f>
        <v/>
      </c>
      <c r="M1530" s="7">
        <f>MAR1!$B$7+MAR1!$C$7*COS(2*PI()*$C1530/365)+MAR1!$D$7*SIN(2*PI()*$C1530/365)</f>
        <v/>
      </c>
      <c r="N1530" s="7">
        <f>F1530-K1530</f>
        <v/>
      </c>
      <c r="O1530" s="7">
        <f>G1530-L1530</f>
        <v/>
      </c>
      <c r="P1530" s="7">
        <f>H1530-M1530</f>
        <v/>
      </c>
      <c r="Q1530" s="7">
        <f>IF($I1530=1,(N1530-MAR1!$B$11)/MAR1!$D$11,(N1530-MAR1!$C$11)/MAR1!$E$11)</f>
        <v/>
      </c>
      <c r="R1530" s="7">
        <f>IF($I1530=1,(O1530-MAR1!$B$12)/MAR1!$D$12,(O1530-MAR1!$C$12)/MAR1!$E$12)</f>
        <v/>
      </c>
      <c r="S1530" s="7">
        <f>IF($I1530=1,(P1530-MAR1!$B$13)/MAR1!$D$13,(P1530-MAR1!$C$13)/MAR1!$E$13)</f>
        <v/>
      </c>
      <c r="U1530" s="5" t="n">
        <v>1529</v>
      </c>
      <c r="V1530" s="5" t="n">
        <v>0.308292</v>
      </c>
      <c r="W1530" s="5" t="n">
        <v>0.814118</v>
      </c>
      <c r="X1530" s="5" t="n">
        <v>0.081012</v>
      </c>
      <c r="Y1530" s="5" t="n">
        <v>0.184523</v>
      </c>
      <c r="Z1530" s="5" t="n">
        <v>0.116263</v>
      </c>
    </row>
    <row r="1531">
      <c r="A1531" s="5" t="n">
        <v>1530</v>
      </c>
      <c r="B1531" s="5" t="n">
        <v>5</v>
      </c>
      <c r="C1531" s="5" t="n">
        <v>70</v>
      </c>
      <c r="D1531" s="5" t="n">
        <v>3</v>
      </c>
      <c r="E1531" s="5" t="n">
        <v>0</v>
      </c>
      <c r="F1531" s="5" t="n">
        <v>35.4</v>
      </c>
      <c r="G1531" s="5" t="n">
        <v>20.8</v>
      </c>
      <c r="H1531" s="5" t="n">
        <v>21.8</v>
      </c>
      <c r="I1531" s="6">
        <f>IF(E1531&gt;=Markov!$B$3,1,0)</f>
        <v/>
      </c>
      <c r="J1531" s="6">
        <f>I1530</f>
        <v/>
      </c>
      <c r="K1531" s="7">
        <f>MAR1!$B$5+MAR1!$C$5*COS(2*PI()*$C1531/365)+MAR1!$D$5*SIN(2*PI()*$C1531/365)</f>
        <v/>
      </c>
      <c r="L1531" s="7">
        <f>MAR1!$B$6+MAR1!$C$6*COS(2*PI()*$C1531/365)+MAR1!$D$6*SIN(2*PI()*$C1531/365)</f>
        <v/>
      </c>
      <c r="M1531" s="7">
        <f>MAR1!$B$7+MAR1!$C$7*COS(2*PI()*$C1531/365)+MAR1!$D$7*SIN(2*PI()*$C1531/365)</f>
        <v/>
      </c>
      <c r="N1531" s="7">
        <f>F1531-K1531</f>
        <v/>
      </c>
      <c r="O1531" s="7">
        <f>G1531-L1531</f>
        <v/>
      </c>
      <c r="P1531" s="7">
        <f>H1531-M1531</f>
        <v/>
      </c>
      <c r="Q1531" s="7">
        <f>IF($I1531=1,(N1531-MAR1!$B$11)/MAR1!$D$11,(N1531-MAR1!$C$11)/MAR1!$E$11)</f>
        <v/>
      </c>
      <c r="R1531" s="7">
        <f>IF($I1531=1,(O1531-MAR1!$B$12)/MAR1!$D$12,(O1531-MAR1!$C$12)/MAR1!$E$12)</f>
        <v/>
      </c>
      <c r="S1531" s="7">
        <f>IF($I1531=1,(P1531-MAR1!$B$13)/MAR1!$D$13,(P1531-MAR1!$C$13)/MAR1!$E$13)</f>
        <v/>
      </c>
      <c r="U1531" s="5" t="n">
        <v>1530</v>
      </c>
      <c r="V1531" s="5" t="n">
        <v>0.193004</v>
      </c>
      <c r="W1531" s="5" t="n">
        <v>0.630762</v>
      </c>
      <c r="X1531" s="5" t="n">
        <v>0.66488</v>
      </c>
      <c r="Y1531" s="5" t="n">
        <v>0.216847</v>
      </c>
      <c r="Z1531" s="5" t="n">
        <v>0.948525</v>
      </c>
    </row>
    <row r="1532">
      <c r="A1532" s="5" t="n">
        <v>1531</v>
      </c>
      <c r="B1532" s="5" t="n">
        <v>5</v>
      </c>
      <c r="C1532" s="5" t="n">
        <v>71</v>
      </c>
      <c r="D1532" s="5" t="n">
        <v>3</v>
      </c>
      <c r="E1532" s="5" t="n">
        <v>0</v>
      </c>
      <c r="F1532" s="5" t="n">
        <v>32.5</v>
      </c>
      <c r="G1532" s="5" t="n">
        <v>20.8</v>
      </c>
      <c r="H1532" s="5" t="n">
        <v>21.68</v>
      </c>
      <c r="I1532" s="6">
        <f>IF(E1532&gt;=Markov!$B$3,1,0)</f>
        <v/>
      </c>
      <c r="J1532" s="6">
        <f>I1531</f>
        <v/>
      </c>
      <c r="K1532" s="7">
        <f>MAR1!$B$5+MAR1!$C$5*COS(2*PI()*$C1532/365)+MAR1!$D$5*SIN(2*PI()*$C1532/365)</f>
        <v/>
      </c>
      <c r="L1532" s="7">
        <f>MAR1!$B$6+MAR1!$C$6*COS(2*PI()*$C1532/365)+MAR1!$D$6*SIN(2*PI()*$C1532/365)</f>
        <v/>
      </c>
      <c r="M1532" s="7">
        <f>MAR1!$B$7+MAR1!$C$7*COS(2*PI()*$C1532/365)+MAR1!$D$7*SIN(2*PI()*$C1532/365)</f>
        <v/>
      </c>
      <c r="N1532" s="7">
        <f>F1532-K1532</f>
        <v/>
      </c>
      <c r="O1532" s="7">
        <f>G1532-L1532</f>
        <v/>
      </c>
      <c r="P1532" s="7">
        <f>H1532-M1532</f>
        <v/>
      </c>
      <c r="Q1532" s="7">
        <f>IF($I1532=1,(N1532-MAR1!$B$11)/MAR1!$D$11,(N1532-MAR1!$C$11)/MAR1!$E$11)</f>
        <v/>
      </c>
      <c r="R1532" s="7">
        <f>IF($I1532=1,(O1532-MAR1!$B$12)/MAR1!$D$12,(O1532-MAR1!$C$12)/MAR1!$E$12)</f>
        <v/>
      </c>
      <c r="S1532" s="7">
        <f>IF($I1532=1,(P1532-MAR1!$B$13)/MAR1!$D$13,(P1532-MAR1!$C$13)/MAR1!$E$13)</f>
        <v/>
      </c>
      <c r="U1532" s="5" t="n">
        <v>1531</v>
      </c>
      <c r="V1532" s="5" t="n">
        <v>0.758845</v>
      </c>
      <c r="W1532" s="5" t="n">
        <v>0.313981</v>
      </c>
      <c r="X1532" s="5" t="n">
        <v>0.616724</v>
      </c>
      <c r="Y1532" s="5" t="n">
        <v>0.67964</v>
      </c>
      <c r="Z1532" s="5" t="n">
        <v>0.392875</v>
      </c>
    </row>
    <row r="1533">
      <c r="A1533" s="5" t="n">
        <v>1532</v>
      </c>
      <c r="B1533" s="5" t="n">
        <v>5</v>
      </c>
      <c r="C1533" s="5" t="n">
        <v>72</v>
      </c>
      <c r="D1533" s="5" t="n">
        <v>3</v>
      </c>
      <c r="E1533" s="5" t="n">
        <v>0</v>
      </c>
      <c r="F1533" s="5" t="n">
        <v>32.7</v>
      </c>
      <c r="G1533" s="5" t="n">
        <v>21.6</v>
      </c>
      <c r="H1533" s="5" t="n">
        <v>17.5</v>
      </c>
      <c r="I1533" s="6">
        <f>IF(E1533&gt;=Markov!$B$3,1,0)</f>
        <v/>
      </c>
      <c r="J1533" s="6">
        <f>I1532</f>
        <v/>
      </c>
      <c r="K1533" s="7">
        <f>MAR1!$B$5+MAR1!$C$5*COS(2*PI()*$C1533/365)+MAR1!$D$5*SIN(2*PI()*$C1533/365)</f>
        <v/>
      </c>
      <c r="L1533" s="7">
        <f>MAR1!$B$6+MAR1!$C$6*COS(2*PI()*$C1533/365)+MAR1!$D$6*SIN(2*PI()*$C1533/365)</f>
        <v/>
      </c>
      <c r="M1533" s="7">
        <f>MAR1!$B$7+MAR1!$C$7*COS(2*PI()*$C1533/365)+MAR1!$D$7*SIN(2*PI()*$C1533/365)</f>
        <v/>
      </c>
      <c r="N1533" s="7">
        <f>F1533-K1533</f>
        <v/>
      </c>
      <c r="O1533" s="7">
        <f>G1533-L1533</f>
        <v/>
      </c>
      <c r="P1533" s="7">
        <f>H1533-M1533</f>
        <v/>
      </c>
      <c r="Q1533" s="7">
        <f>IF($I1533=1,(N1533-MAR1!$B$11)/MAR1!$D$11,(N1533-MAR1!$C$11)/MAR1!$E$11)</f>
        <v/>
      </c>
      <c r="R1533" s="7">
        <f>IF($I1533=1,(O1533-MAR1!$B$12)/MAR1!$D$12,(O1533-MAR1!$C$12)/MAR1!$E$12)</f>
        <v/>
      </c>
      <c r="S1533" s="7">
        <f>IF($I1533=1,(P1533-MAR1!$B$13)/MAR1!$D$13,(P1533-MAR1!$C$13)/MAR1!$E$13)</f>
        <v/>
      </c>
      <c r="U1533" s="5" t="n">
        <v>1532</v>
      </c>
      <c r="V1533" s="5" t="n">
        <v>0.7537160000000001</v>
      </c>
      <c r="W1533" s="5" t="n">
        <v>0.824455</v>
      </c>
      <c r="X1533" s="5" t="n">
        <v>0.400096</v>
      </c>
      <c r="Y1533" s="5" t="n">
        <v>0.508296</v>
      </c>
      <c r="Z1533" s="5" t="n">
        <v>0.715703</v>
      </c>
    </row>
    <row r="1534">
      <c r="A1534" s="5" t="n">
        <v>1533</v>
      </c>
      <c r="B1534" s="5" t="n">
        <v>5</v>
      </c>
      <c r="C1534" s="5" t="n">
        <v>73</v>
      </c>
      <c r="D1534" s="5" t="n">
        <v>3</v>
      </c>
      <c r="E1534" s="5" t="n">
        <v>0</v>
      </c>
      <c r="F1534" s="5" t="n">
        <v>35.9</v>
      </c>
      <c r="G1534" s="5" t="n">
        <v>20.5</v>
      </c>
      <c r="H1534" s="5" t="n">
        <v>25.02</v>
      </c>
      <c r="I1534" s="6">
        <f>IF(E1534&gt;=Markov!$B$3,1,0)</f>
        <v/>
      </c>
      <c r="J1534" s="6">
        <f>I1533</f>
        <v/>
      </c>
      <c r="K1534" s="7">
        <f>MAR1!$B$5+MAR1!$C$5*COS(2*PI()*$C1534/365)+MAR1!$D$5*SIN(2*PI()*$C1534/365)</f>
        <v/>
      </c>
      <c r="L1534" s="7">
        <f>MAR1!$B$6+MAR1!$C$6*COS(2*PI()*$C1534/365)+MAR1!$D$6*SIN(2*PI()*$C1534/365)</f>
        <v/>
      </c>
      <c r="M1534" s="7">
        <f>MAR1!$B$7+MAR1!$C$7*COS(2*PI()*$C1534/365)+MAR1!$D$7*SIN(2*PI()*$C1534/365)</f>
        <v/>
      </c>
      <c r="N1534" s="7">
        <f>F1534-K1534</f>
        <v/>
      </c>
      <c r="O1534" s="7">
        <f>G1534-L1534</f>
        <v/>
      </c>
      <c r="P1534" s="7">
        <f>H1534-M1534</f>
        <v/>
      </c>
      <c r="Q1534" s="7">
        <f>IF($I1534=1,(N1534-MAR1!$B$11)/MAR1!$D$11,(N1534-MAR1!$C$11)/MAR1!$E$11)</f>
        <v/>
      </c>
      <c r="R1534" s="7">
        <f>IF($I1534=1,(O1534-MAR1!$B$12)/MAR1!$D$12,(O1534-MAR1!$C$12)/MAR1!$E$12)</f>
        <v/>
      </c>
      <c r="S1534" s="7">
        <f>IF($I1534=1,(P1534-MAR1!$B$13)/MAR1!$D$13,(P1534-MAR1!$C$13)/MAR1!$E$13)</f>
        <v/>
      </c>
      <c r="U1534" s="5" t="n">
        <v>1533</v>
      </c>
      <c r="V1534" s="5" t="n">
        <v>0.54828</v>
      </c>
      <c r="W1534" s="5" t="n">
        <v>0.892193</v>
      </c>
      <c r="X1534" s="5" t="n">
        <v>0.41768</v>
      </c>
      <c r="Y1534" s="5" t="n">
        <v>0.444912</v>
      </c>
      <c r="Z1534" s="5" t="n">
        <v>0.306153</v>
      </c>
    </row>
    <row r="1535">
      <c r="A1535" s="5" t="n">
        <v>1534</v>
      </c>
      <c r="B1535" s="5" t="n">
        <v>5</v>
      </c>
      <c r="C1535" s="5" t="n">
        <v>74</v>
      </c>
      <c r="D1535" s="5" t="n">
        <v>3</v>
      </c>
      <c r="E1535" s="5" t="n">
        <v>0</v>
      </c>
      <c r="F1535" s="5" t="n">
        <v>35.8</v>
      </c>
      <c r="G1535" s="5" t="n">
        <v>22.7</v>
      </c>
      <c r="H1535" s="5" t="n">
        <v>23.03</v>
      </c>
      <c r="I1535" s="6">
        <f>IF(E1535&gt;=Markov!$B$3,1,0)</f>
        <v/>
      </c>
      <c r="J1535" s="6">
        <f>I1534</f>
        <v/>
      </c>
      <c r="K1535" s="7">
        <f>MAR1!$B$5+MAR1!$C$5*COS(2*PI()*$C1535/365)+MAR1!$D$5*SIN(2*PI()*$C1535/365)</f>
        <v/>
      </c>
      <c r="L1535" s="7">
        <f>MAR1!$B$6+MAR1!$C$6*COS(2*PI()*$C1535/365)+MAR1!$D$6*SIN(2*PI()*$C1535/365)</f>
        <v/>
      </c>
      <c r="M1535" s="7">
        <f>MAR1!$B$7+MAR1!$C$7*COS(2*PI()*$C1535/365)+MAR1!$D$7*SIN(2*PI()*$C1535/365)</f>
        <v/>
      </c>
      <c r="N1535" s="7">
        <f>F1535-K1535</f>
        <v/>
      </c>
      <c r="O1535" s="7">
        <f>G1535-L1535</f>
        <v/>
      </c>
      <c r="P1535" s="7">
        <f>H1535-M1535</f>
        <v/>
      </c>
      <c r="Q1535" s="7">
        <f>IF($I1535=1,(N1535-MAR1!$B$11)/MAR1!$D$11,(N1535-MAR1!$C$11)/MAR1!$E$11)</f>
        <v/>
      </c>
      <c r="R1535" s="7">
        <f>IF($I1535=1,(O1535-MAR1!$B$12)/MAR1!$D$12,(O1535-MAR1!$C$12)/MAR1!$E$12)</f>
        <v/>
      </c>
      <c r="S1535" s="7">
        <f>IF($I1535=1,(P1535-MAR1!$B$13)/MAR1!$D$13,(P1535-MAR1!$C$13)/MAR1!$E$13)</f>
        <v/>
      </c>
      <c r="U1535" s="5" t="n">
        <v>1534</v>
      </c>
      <c r="V1535" s="5" t="n">
        <v>0.101898</v>
      </c>
      <c r="W1535" s="5" t="n">
        <v>0.15679</v>
      </c>
      <c r="X1535" s="5" t="n">
        <v>0.785172</v>
      </c>
      <c r="Y1535" s="5" t="n">
        <v>0.95118</v>
      </c>
      <c r="Z1535" s="5" t="n">
        <v>0.9308340000000001</v>
      </c>
    </row>
    <row r="1536">
      <c r="A1536" s="5" t="n">
        <v>1535</v>
      </c>
      <c r="B1536" s="5" t="n">
        <v>5</v>
      </c>
      <c r="C1536" s="5" t="n">
        <v>75</v>
      </c>
      <c r="D1536" s="5" t="n">
        <v>3</v>
      </c>
      <c r="E1536" s="5" t="n">
        <v>0</v>
      </c>
      <c r="F1536" s="5" t="n">
        <v>33.9</v>
      </c>
      <c r="G1536" s="5" t="n">
        <v>19.9</v>
      </c>
      <c r="H1536" s="5" t="n">
        <v>18.23</v>
      </c>
      <c r="I1536" s="6">
        <f>IF(E1536&gt;=Markov!$B$3,1,0)</f>
        <v/>
      </c>
      <c r="J1536" s="6">
        <f>I1535</f>
        <v/>
      </c>
      <c r="K1536" s="7">
        <f>MAR1!$B$5+MAR1!$C$5*COS(2*PI()*$C1536/365)+MAR1!$D$5*SIN(2*PI()*$C1536/365)</f>
        <v/>
      </c>
      <c r="L1536" s="7">
        <f>MAR1!$B$6+MAR1!$C$6*COS(2*PI()*$C1536/365)+MAR1!$D$6*SIN(2*PI()*$C1536/365)</f>
        <v/>
      </c>
      <c r="M1536" s="7">
        <f>MAR1!$B$7+MAR1!$C$7*COS(2*PI()*$C1536/365)+MAR1!$D$7*SIN(2*PI()*$C1536/365)</f>
        <v/>
      </c>
      <c r="N1536" s="7">
        <f>F1536-K1536</f>
        <v/>
      </c>
      <c r="O1536" s="7">
        <f>G1536-L1536</f>
        <v/>
      </c>
      <c r="P1536" s="7">
        <f>H1536-M1536</f>
        <v/>
      </c>
      <c r="Q1536" s="7">
        <f>IF($I1536=1,(N1536-MAR1!$B$11)/MAR1!$D$11,(N1536-MAR1!$C$11)/MAR1!$E$11)</f>
        <v/>
      </c>
      <c r="R1536" s="7">
        <f>IF($I1536=1,(O1536-MAR1!$B$12)/MAR1!$D$12,(O1536-MAR1!$C$12)/MAR1!$E$12)</f>
        <v/>
      </c>
      <c r="S1536" s="7">
        <f>IF($I1536=1,(P1536-MAR1!$B$13)/MAR1!$D$13,(P1536-MAR1!$C$13)/MAR1!$E$13)</f>
        <v/>
      </c>
      <c r="U1536" s="5" t="n">
        <v>1535</v>
      </c>
      <c r="V1536" s="5" t="n">
        <v>0.62629</v>
      </c>
      <c r="W1536" s="5" t="n">
        <v>0.307987</v>
      </c>
      <c r="X1536" s="5" t="n">
        <v>0.877416</v>
      </c>
      <c r="Y1536" s="5" t="n">
        <v>0.725182</v>
      </c>
      <c r="Z1536" s="5" t="n">
        <v>0.508279</v>
      </c>
    </row>
    <row r="1537">
      <c r="A1537" s="5" t="n">
        <v>1536</v>
      </c>
      <c r="B1537" s="5" t="n">
        <v>5</v>
      </c>
      <c r="C1537" s="5" t="n">
        <v>76</v>
      </c>
      <c r="D1537" s="5" t="n">
        <v>3</v>
      </c>
      <c r="E1537" s="5" t="n">
        <v>0</v>
      </c>
      <c r="F1537" s="5" t="n">
        <v>31.9</v>
      </c>
      <c r="G1537" s="5" t="n">
        <v>18.8</v>
      </c>
      <c r="H1537" s="5" t="n">
        <v>19.39</v>
      </c>
      <c r="I1537" s="6">
        <f>IF(E1537&gt;=Markov!$B$3,1,0)</f>
        <v/>
      </c>
      <c r="J1537" s="6">
        <f>I1536</f>
        <v/>
      </c>
      <c r="K1537" s="7">
        <f>MAR1!$B$5+MAR1!$C$5*COS(2*PI()*$C1537/365)+MAR1!$D$5*SIN(2*PI()*$C1537/365)</f>
        <v/>
      </c>
      <c r="L1537" s="7">
        <f>MAR1!$B$6+MAR1!$C$6*COS(2*PI()*$C1537/365)+MAR1!$D$6*SIN(2*PI()*$C1537/365)</f>
        <v/>
      </c>
      <c r="M1537" s="7">
        <f>MAR1!$B$7+MAR1!$C$7*COS(2*PI()*$C1537/365)+MAR1!$D$7*SIN(2*PI()*$C1537/365)</f>
        <v/>
      </c>
      <c r="N1537" s="7">
        <f>F1537-K1537</f>
        <v/>
      </c>
      <c r="O1537" s="7">
        <f>G1537-L1537</f>
        <v/>
      </c>
      <c r="P1537" s="7">
        <f>H1537-M1537</f>
        <v/>
      </c>
      <c r="Q1537" s="7">
        <f>IF($I1537=1,(N1537-MAR1!$B$11)/MAR1!$D$11,(N1537-MAR1!$C$11)/MAR1!$E$11)</f>
        <v/>
      </c>
      <c r="R1537" s="7">
        <f>IF($I1537=1,(O1537-MAR1!$B$12)/MAR1!$D$12,(O1537-MAR1!$C$12)/MAR1!$E$12)</f>
        <v/>
      </c>
      <c r="S1537" s="7">
        <f>IF($I1537=1,(P1537-MAR1!$B$13)/MAR1!$D$13,(P1537-MAR1!$C$13)/MAR1!$E$13)</f>
        <v/>
      </c>
      <c r="U1537" s="5" t="n">
        <v>1536</v>
      </c>
      <c r="V1537" s="5" t="n">
        <v>0.49391</v>
      </c>
      <c r="W1537" s="5" t="n">
        <v>0.69556</v>
      </c>
      <c r="X1537" s="5" t="n">
        <v>0.5508</v>
      </c>
      <c r="Y1537" s="5" t="n">
        <v>0.264861</v>
      </c>
      <c r="Z1537" s="5" t="n">
        <v>0.380764</v>
      </c>
    </row>
    <row r="1538">
      <c r="A1538" s="5" t="n">
        <v>1537</v>
      </c>
      <c r="B1538" s="5" t="n">
        <v>5</v>
      </c>
      <c r="C1538" s="5" t="n">
        <v>77</v>
      </c>
      <c r="D1538" s="5" t="n">
        <v>3</v>
      </c>
      <c r="E1538" s="5" t="n">
        <v>0</v>
      </c>
      <c r="F1538" s="5" t="n">
        <v>35.9</v>
      </c>
      <c r="G1538" s="5" t="n">
        <v>20.5</v>
      </c>
      <c r="H1538" s="5" t="n">
        <v>15.33</v>
      </c>
      <c r="I1538" s="6">
        <f>IF(E1538&gt;=Markov!$B$3,1,0)</f>
        <v/>
      </c>
      <c r="J1538" s="6">
        <f>I1537</f>
        <v/>
      </c>
      <c r="K1538" s="7">
        <f>MAR1!$B$5+MAR1!$C$5*COS(2*PI()*$C1538/365)+MAR1!$D$5*SIN(2*PI()*$C1538/365)</f>
        <v/>
      </c>
      <c r="L1538" s="7">
        <f>MAR1!$B$6+MAR1!$C$6*COS(2*PI()*$C1538/365)+MAR1!$D$6*SIN(2*PI()*$C1538/365)</f>
        <v/>
      </c>
      <c r="M1538" s="7">
        <f>MAR1!$B$7+MAR1!$C$7*COS(2*PI()*$C1538/365)+MAR1!$D$7*SIN(2*PI()*$C1538/365)</f>
        <v/>
      </c>
      <c r="N1538" s="7">
        <f>F1538-K1538</f>
        <v/>
      </c>
      <c r="O1538" s="7">
        <f>G1538-L1538</f>
        <v/>
      </c>
      <c r="P1538" s="7">
        <f>H1538-M1538</f>
        <v/>
      </c>
      <c r="Q1538" s="7">
        <f>IF($I1538=1,(N1538-MAR1!$B$11)/MAR1!$D$11,(N1538-MAR1!$C$11)/MAR1!$E$11)</f>
        <v/>
      </c>
      <c r="R1538" s="7">
        <f>IF($I1538=1,(O1538-MAR1!$B$12)/MAR1!$D$12,(O1538-MAR1!$C$12)/MAR1!$E$12)</f>
        <v/>
      </c>
      <c r="S1538" s="7">
        <f>IF($I1538=1,(P1538-MAR1!$B$13)/MAR1!$D$13,(P1538-MAR1!$C$13)/MAR1!$E$13)</f>
        <v/>
      </c>
      <c r="U1538" s="5" t="n">
        <v>1537</v>
      </c>
      <c r="V1538" s="5" t="n">
        <v>0.320178</v>
      </c>
      <c r="W1538" s="5" t="n">
        <v>0.986445</v>
      </c>
      <c r="X1538" s="5" t="n">
        <v>0.422869</v>
      </c>
      <c r="Y1538" s="5" t="n">
        <v>0.327634</v>
      </c>
      <c r="Z1538" s="5" t="n">
        <v>0.331266</v>
      </c>
    </row>
    <row r="1539">
      <c r="A1539" s="5" t="n">
        <v>1538</v>
      </c>
      <c r="B1539" s="5" t="n">
        <v>5</v>
      </c>
      <c r="C1539" s="5" t="n">
        <v>78</v>
      </c>
      <c r="D1539" s="5" t="n">
        <v>3</v>
      </c>
      <c r="E1539" s="5" t="n">
        <v>0</v>
      </c>
      <c r="F1539" s="5" t="n">
        <v>35</v>
      </c>
      <c r="G1539" s="5" t="n">
        <v>18.8</v>
      </c>
      <c r="H1539" s="5" t="n">
        <v>17.4</v>
      </c>
      <c r="I1539" s="6">
        <f>IF(E1539&gt;=Markov!$B$3,1,0)</f>
        <v/>
      </c>
      <c r="J1539" s="6">
        <f>I1538</f>
        <v/>
      </c>
      <c r="K1539" s="7">
        <f>MAR1!$B$5+MAR1!$C$5*COS(2*PI()*$C1539/365)+MAR1!$D$5*SIN(2*PI()*$C1539/365)</f>
        <v/>
      </c>
      <c r="L1539" s="7">
        <f>MAR1!$B$6+MAR1!$C$6*COS(2*PI()*$C1539/365)+MAR1!$D$6*SIN(2*PI()*$C1539/365)</f>
        <v/>
      </c>
      <c r="M1539" s="7">
        <f>MAR1!$B$7+MAR1!$C$7*COS(2*PI()*$C1539/365)+MAR1!$D$7*SIN(2*PI()*$C1539/365)</f>
        <v/>
      </c>
      <c r="N1539" s="7">
        <f>F1539-K1539</f>
        <v/>
      </c>
      <c r="O1539" s="7">
        <f>G1539-L1539</f>
        <v/>
      </c>
      <c r="P1539" s="7">
        <f>H1539-M1539</f>
        <v/>
      </c>
      <c r="Q1539" s="7">
        <f>IF($I1539=1,(N1539-MAR1!$B$11)/MAR1!$D$11,(N1539-MAR1!$C$11)/MAR1!$E$11)</f>
        <v/>
      </c>
      <c r="R1539" s="7">
        <f>IF($I1539=1,(O1539-MAR1!$B$12)/MAR1!$D$12,(O1539-MAR1!$C$12)/MAR1!$E$12)</f>
        <v/>
      </c>
      <c r="S1539" s="7">
        <f>IF($I1539=1,(P1539-MAR1!$B$13)/MAR1!$D$13,(P1539-MAR1!$C$13)/MAR1!$E$13)</f>
        <v/>
      </c>
      <c r="U1539" s="5" t="n">
        <v>1538</v>
      </c>
      <c r="V1539" s="5" t="n">
        <v>0.672743</v>
      </c>
      <c r="W1539" s="5" t="n">
        <v>0.919453</v>
      </c>
      <c r="X1539" s="5" t="n">
        <v>0.197312</v>
      </c>
      <c r="Y1539" s="5" t="n">
        <v>0.229416</v>
      </c>
      <c r="Z1539" s="5" t="n">
        <v>0.315783</v>
      </c>
    </row>
    <row r="1540">
      <c r="A1540" s="5" t="n">
        <v>1539</v>
      </c>
      <c r="B1540" s="5" t="n">
        <v>5</v>
      </c>
      <c r="C1540" s="5" t="n">
        <v>79</v>
      </c>
      <c r="D1540" s="5" t="n">
        <v>3</v>
      </c>
      <c r="E1540" s="5" t="n">
        <v>0</v>
      </c>
      <c r="F1540" s="5" t="n">
        <v>35.2</v>
      </c>
      <c r="G1540" s="5" t="n">
        <v>21.1</v>
      </c>
      <c r="H1540" s="5" t="n">
        <v>24.87</v>
      </c>
      <c r="I1540" s="6">
        <f>IF(E1540&gt;=Markov!$B$3,1,0)</f>
        <v/>
      </c>
      <c r="J1540" s="6">
        <f>I1539</f>
        <v/>
      </c>
      <c r="K1540" s="7">
        <f>MAR1!$B$5+MAR1!$C$5*COS(2*PI()*$C1540/365)+MAR1!$D$5*SIN(2*PI()*$C1540/365)</f>
        <v/>
      </c>
      <c r="L1540" s="7">
        <f>MAR1!$B$6+MAR1!$C$6*COS(2*PI()*$C1540/365)+MAR1!$D$6*SIN(2*PI()*$C1540/365)</f>
        <v/>
      </c>
      <c r="M1540" s="7">
        <f>MAR1!$B$7+MAR1!$C$7*COS(2*PI()*$C1540/365)+MAR1!$D$7*SIN(2*PI()*$C1540/365)</f>
        <v/>
      </c>
      <c r="N1540" s="7">
        <f>F1540-K1540</f>
        <v/>
      </c>
      <c r="O1540" s="7">
        <f>G1540-L1540</f>
        <v/>
      </c>
      <c r="P1540" s="7">
        <f>H1540-M1540</f>
        <v/>
      </c>
      <c r="Q1540" s="7">
        <f>IF($I1540=1,(N1540-MAR1!$B$11)/MAR1!$D$11,(N1540-MAR1!$C$11)/MAR1!$E$11)</f>
        <v/>
      </c>
      <c r="R1540" s="7">
        <f>IF($I1540=1,(O1540-MAR1!$B$12)/MAR1!$D$12,(O1540-MAR1!$C$12)/MAR1!$E$12)</f>
        <v/>
      </c>
      <c r="S1540" s="7">
        <f>IF($I1540=1,(P1540-MAR1!$B$13)/MAR1!$D$13,(P1540-MAR1!$C$13)/MAR1!$E$13)</f>
        <v/>
      </c>
      <c r="U1540" s="5" t="n">
        <v>1539</v>
      </c>
      <c r="V1540" s="5" t="n">
        <v>0.305102</v>
      </c>
      <c r="W1540" s="5" t="n">
        <v>0.680167</v>
      </c>
      <c r="X1540" s="5" t="n">
        <v>0.95985</v>
      </c>
      <c r="Y1540" s="5" t="n">
        <v>0.451889</v>
      </c>
      <c r="Z1540" s="5" t="n">
        <v>0.60115</v>
      </c>
    </row>
    <row r="1541">
      <c r="A1541" s="5" t="n">
        <v>1540</v>
      </c>
      <c r="B1541" s="5" t="n">
        <v>5</v>
      </c>
      <c r="C1541" s="5" t="n">
        <v>80</v>
      </c>
      <c r="D1541" s="5" t="n">
        <v>3</v>
      </c>
      <c r="E1541" s="5" t="n">
        <v>0</v>
      </c>
      <c r="F1541" s="5" t="n">
        <v>36.9</v>
      </c>
      <c r="G1541" s="5" t="n">
        <v>21.7</v>
      </c>
      <c r="H1541" s="5" t="n">
        <v>23.09</v>
      </c>
      <c r="I1541" s="6">
        <f>IF(E1541&gt;=Markov!$B$3,1,0)</f>
        <v/>
      </c>
      <c r="J1541" s="6">
        <f>I1540</f>
        <v/>
      </c>
      <c r="K1541" s="7">
        <f>MAR1!$B$5+MAR1!$C$5*COS(2*PI()*$C1541/365)+MAR1!$D$5*SIN(2*PI()*$C1541/365)</f>
        <v/>
      </c>
      <c r="L1541" s="7">
        <f>MAR1!$B$6+MAR1!$C$6*COS(2*PI()*$C1541/365)+MAR1!$D$6*SIN(2*PI()*$C1541/365)</f>
        <v/>
      </c>
      <c r="M1541" s="7">
        <f>MAR1!$B$7+MAR1!$C$7*COS(2*PI()*$C1541/365)+MAR1!$D$7*SIN(2*PI()*$C1541/365)</f>
        <v/>
      </c>
      <c r="N1541" s="7">
        <f>F1541-K1541</f>
        <v/>
      </c>
      <c r="O1541" s="7">
        <f>G1541-L1541</f>
        <v/>
      </c>
      <c r="P1541" s="7">
        <f>H1541-M1541</f>
        <v/>
      </c>
      <c r="Q1541" s="7">
        <f>IF($I1541=1,(N1541-MAR1!$B$11)/MAR1!$D$11,(N1541-MAR1!$C$11)/MAR1!$E$11)</f>
        <v/>
      </c>
      <c r="R1541" s="7">
        <f>IF($I1541=1,(O1541-MAR1!$B$12)/MAR1!$D$12,(O1541-MAR1!$C$12)/MAR1!$E$12)</f>
        <v/>
      </c>
      <c r="S1541" s="7">
        <f>IF($I1541=1,(P1541-MAR1!$B$13)/MAR1!$D$13,(P1541-MAR1!$C$13)/MAR1!$E$13)</f>
        <v/>
      </c>
      <c r="U1541" s="5" t="n">
        <v>1540</v>
      </c>
      <c r="V1541" s="5" t="n">
        <v>0.864517</v>
      </c>
      <c r="W1541" s="5" t="n">
        <v>0.236798</v>
      </c>
      <c r="X1541" s="5" t="n">
        <v>0.230915</v>
      </c>
      <c r="Y1541" s="5" t="n">
        <v>0.353541</v>
      </c>
      <c r="Z1541" s="5" t="n">
        <v>0.759671</v>
      </c>
    </row>
    <row r="1542">
      <c r="A1542" s="5" t="n">
        <v>1541</v>
      </c>
      <c r="B1542" s="5" t="n">
        <v>5</v>
      </c>
      <c r="C1542" s="5" t="n">
        <v>81</v>
      </c>
      <c r="D1542" s="5" t="n">
        <v>3</v>
      </c>
      <c r="E1542" s="5" t="n">
        <v>0</v>
      </c>
      <c r="F1542" s="5" t="n">
        <v>36.4</v>
      </c>
      <c r="G1542" s="5" t="n">
        <v>19</v>
      </c>
      <c r="H1542" s="5" t="n">
        <v>18.95</v>
      </c>
      <c r="I1542" s="6">
        <f>IF(E1542&gt;=Markov!$B$3,1,0)</f>
        <v/>
      </c>
      <c r="J1542" s="6">
        <f>I1541</f>
        <v/>
      </c>
      <c r="K1542" s="7">
        <f>MAR1!$B$5+MAR1!$C$5*COS(2*PI()*$C1542/365)+MAR1!$D$5*SIN(2*PI()*$C1542/365)</f>
        <v/>
      </c>
      <c r="L1542" s="7">
        <f>MAR1!$B$6+MAR1!$C$6*COS(2*PI()*$C1542/365)+MAR1!$D$6*SIN(2*PI()*$C1542/365)</f>
        <v/>
      </c>
      <c r="M1542" s="7">
        <f>MAR1!$B$7+MAR1!$C$7*COS(2*PI()*$C1542/365)+MAR1!$D$7*SIN(2*PI()*$C1542/365)</f>
        <v/>
      </c>
      <c r="N1542" s="7">
        <f>F1542-K1542</f>
        <v/>
      </c>
      <c r="O1542" s="7">
        <f>G1542-L1542</f>
        <v/>
      </c>
      <c r="P1542" s="7">
        <f>H1542-M1542</f>
        <v/>
      </c>
      <c r="Q1542" s="7">
        <f>IF($I1542=1,(N1542-MAR1!$B$11)/MAR1!$D$11,(N1542-MAR1!$C$11)/MAR1!$E$11)</f>
        <v/>
      </c>
      <c r="R1542" s="7">
        <f>IF($I1542=1,(O1542-MAR1!$B$12)/MAR1!$D$12,(O1542-MAR1!$C$12)/MAR1!$E$12)</f>
        <v/>
      </c>
      <c r="S1542" s="7">
        <f>IF($I1542=1,(P1542-MAR1!$B$13)/MAR1!$D$13,(P1542-MAR1!$C$13)/MAR1!$E$13)</f>
        <v/>
      </c>
      <c r="U1542" s="5" t="n">
        <v>1541</v>
      </c>
      <c r="V1542" s="5" t="n">
        <v>0.162344</v>
      </c>
      <c r="W1542" s="5" t="n">
        <v>0.21697</v>
      </c>
      <c r="X1542" s="5" t="n">
        <v>0.945313</v>
      </c>
      <c r="Y1542" s="5" t="n">
        <v>0.339178</v>
      </c>
      <c r="Z1542" s="5" t="n">
        <v>0.370889</v>
      </c>
    </row>
    <row r="1543">
      <c r="A1543" s="5" t="n">
        <v>1542</v>
      </c>
      <c r="B1543" s="5" t="n">
        <v>5</v>
      </c>
      <c r="C1543" s="5" t="n">
        <v>82</v>
      </c>
      <c r="D1543" s="5" t="n">
        <v>3</v>
      </c>
      <c r="E1543" s="5" t="n">
        <v>0</v>
      </c>
      <c r="F1543" s="5" t="n">
        <v>38.7</v>
      </c>
      <c r="G1543" s="5" t="n">
        <v>20.5</v>
      </c>
      <c r="H1543" s="5" t="n">
        <v>25.81</v>
      </c>
      <c r="I1543" s="6">
        <f>IF(E1543&gt;=Markov!$B$3,1,0)</f>
        <v/>
      </c>
      <c r="J1543" s="6">
        <f>I1542</f>
        <v/>
      </c>
      <c r="K1543" s="7">
        <f>MAR1!$B$5+MAR1!$C$5*COS(2*PI()*$C1543/365)+MAR1!$D$5*SIN(2*PI()*$C1543/365)</f>
        <v/>
      </c>
      <c r="L1543" s="7">
        <f>MAR1!$B$6+MAR1!$C$6*COS(2*PI()*$C1543/365)+MAR1!$D$6*SIN(2*PI()*$C1543/365)</f>
        <v/>
      </c>
      <c r="M1543" s="7">
        <f>MAR1!$B$7+MAR1!$C$7*COS(2*PI()*$C1543/365)+MAR1!$D$7*SIN(2*PI()*$C1543/365)</f>
        <v/>
      </c>
      <c r="N1543" s="7">
        <f>F1543-K1543</f>
        <v/>
      </c>
      <c r="O1543" s="7">
        <f>G1543-L1543</f>
        <v/>
      </c>
      <c r="P1543" s="7">
        <f>H1543-M1543</f>
        <v/>
      </c>
      <c r="Q1543" s="7">
        <f>IF($I1543=1,(N1543-MAR1!$B$11)/MAR1!$D$11,(N1543-MAR1!$C$11)/MAR1!$E$11)</f>
        <v/>
      </c>
      <c r="R1543" s="7">
        <f>IF($I1543=1,(O1543-MAR1!$B$12)/MAR1!$D$12,(O1543-MAR1!$C$12)/MAR1!$E$12)</f>
        <v/>
      </c>
      <c r="S1543" s="7">
        <f>IF($I1543=1,(P1543-MAR1!$B$13)/MAR1!$D$13,(P1543-MAR1!$C$13)/MAR1!$E$13)</f>
        <v/>
      </c>
      <c r="U1543" s="5" t="n">
        <v>1542</v>
      </c>
      <c r="V1543" s="5" t="n">
        <v>0.910853</v>
      </c>
      <c r="W1543" s="5" t="n">
        <v>0.544146</v>
      </c>
      <c r="X1543" s="5" t="n">
        <v>0.068868</v>
      </c>
      <c r="Y1543" s="5" t="n">
        <v>0.29417</v>
      </c>
      <c r="Z1543" s="5" t="n">
        <v>0.516119</v>
      </c>
    </row>
    <row r="1544">
      <c r="A1544" s="5" t="n">
        <v>1543</v>
      </c>
      <c r="B1544" s="5" t="n">
        <v>5</v>
      </c>
      <c r="C1544" s="5" t="n">
        <v>83</v>
      </c>
      <c r="D1544" s="5" t="n">
        <v>3</v>
      </c>
      <c r="E1544" s="5" t="n">
        <v>0</v>
      </c>
      <c r="F1544" s="5" t="n">
        <v>37.8</v>
      </c>
      <c r="G1544" s="5" t="n">
        <v>23</v>
      </c>
      <c r="H1544" s="5" t="n">
        <v>20.11</v>
      </c>
      <c r="I1544" s="6">
        <f>IF(E1544&gt;=Markov!$B$3,1,0)</f>
        <v/>
      </c>
      <c r="J1544" s="6">
        <f>I1543</f>
        <v/>
      </c>
      <c r="K1544" s="7">
        <f>MAR1!$B$5+MAR1!$C$5*COS(2*PI()*$C1544/365)+MAR1!$D$5*SIN(2*PI()*$C1544/365)</f>
        <v/>
      </c>
      <c r="L1544" s="7">
        <f>MAR1!$B$6+MAR1!$C$6*COS(2*PI()*$C1544/365)+MAR1!$D$6*SIN(2*PI()*$C1544/365)</f>
        <v/>
      </c>
      <c r="M1544" s="7">
        <f>MAR1!$B$7+MAR1!$C$7*COS(2*PI()*$C1544/365)+MAR1!$D$7*SIN(2*PI()*$C1544/365)</f>
        <v/>
      </c>
      <c r="N1544" s="7">
        <f>F1544-K1544</f>
        <v/>
      </c>
      <c r="O1544" s="7">
        <f>G1544-L1544</f>
        <v/>
      </c>
      <c r="P1544" s="7">
        <f>H1544-M1544</f>
        <v/>
      </c>
      <c r="Q1544" s="7">
        <f>IF($I1544=1,(N1544-MAR1!$B$11)/MAR1!$D$11,(N1544-MAR1!$C$11)/MAR1!$E$11)</f>
        <v/>
      </c>
      <c r="R1544" s="7">
        <f>IF($I1544=1,(O1544-MAR1!$B$12)/MAR1!$D$12,(O1544-MAR1!$C$12)/MAR1!$E$12)</f>
        <v/>
      </c>
      <c r="S1544" s="7">
        <f>IF($I1544=1,(P1544-MAR1!$B$13)/MAR1!$D$13,(P1544-MAR1!$C$13)/MAR1!$E$13)</f>
        <v/>
      </c>
      <c r="U1544" s="5" t="n">
        <v>1543</v>
      </c>
      <c r="V1544" s="5" t="n">
        <v>0.162346</v>
      </c>
      <c r="W1544" s="5" t="n">
        <v>0.292711</v>
      </c>
      <c r="X1544" s="5" t="n">
        <v>0.304809</v>
      </c>
      <c r="Y1544" s="5" t="n">
        <v>0.928713</v>
      </c>
      <c r="Z1544" s="5" t="n">
        <v>0.459364</v>
      </c>
    </row>
    <row r="1545">
      <c r="A1545" s="5" t="n">
        <v>1544</v>
      </c>
      <c r="B1545" s="5" t="n">
        <v>5</v>
      </c>
      <c r="C1545" s="5" t="n">
        <v>84</v>
      </c>
      <c r="D1545" s="5" t="n">
        <v>3</v>
      </c>
      <c r="E1545" s="5" t="n">
        <v>0</v>
      </c>
      <c r="F1545" s="5" t="n">
        <v>38.1</v>
      </c>
      <c r="G1545" s="5" t="n">
        <v>23.2</v>
      </c>
      <c r="H1545" s="5" t="n">
        <v>19.12</v>
      </c>
      <c r="I1545" s="6">
        <f>IF(E1545&gt;=Markov!$B$3,1,0)</f>
        <v/>
      </c>
      <c r="J1545" s="6">
        <f>I1544</f>
        <v/>
      </c>
      <c r="K1545" s="7">
        <f>MAR1!$B$5+MAR1!$C$5*COS(2*PI()*$C1545/365)+MAR1!$D$5*SIN(2*PI()*$C1545/365)</f>
        <v/>
      </c>
      <c r="L1545" s="7">
        <f>MAR1!$B$6+MAR1!$C$6*COS(2*PI()*$C1545/365)+MAR1!$D$6*SIN(2*PI()*$C1545/365)</f>
        <v/>
      </c>
      <c r="M1545" s="7">
        <f>MAR1!$B$7+MAR1!$C$7*COS(2*PI()*$C1545/365)+MAR1!$D$7*SIN(2*PI()*$C1545/365)</f>
        <v/>
      </c>
      <c r="N1545" s="7">
        <f>F1545-K1545</f>
        <v/>
      </c>
      <c r="O1545" s="7">
        <f>G1545-L1545</f>
        <v/>
      </c>
      <c r="P1545" s="7">
        <f>H1545-M1545</f>
        <v/>
      </c>
      <c r="Q1545" s="7">
        <f>IF($I1545=1,(N1545-MAR1!$B$11)/MAR1!$D$11,(N1545-MAR1!$C$11)/MAR1!$E$11)</f>
        <v/>
      </c>
      <c r="R1545" s="7">
        <f>IF($I1545=1,(O1545-MAR1!$B$12)/MAR1!$D$12,(O1545-MAR1!$C$12)/MAR1!$E$12)</f>
        <v/>
      </c>
      <c r="S1545" s="7">
        <f>IF($I1545=1,(P1545-MAR1!$B$13)/MAR1!$D$13,(P1545-MAR1!$C$13)/MAR1!$E$13)</f>
        <v/>
      </c>
      <c r="U1545" s="5" t="n">
        <v>1544</v>
      </c>
      <c r="V1545" s="5" t="n">
        <v>0.487036</v>
      </c>
      <c r="W1545" s="5" t="n">
        <v>0.769532</v>
      </c>
      <c r="X1545" s="5" t="n">
        <v>0.812409</v>
      </c>
      <c r="Y1545" s="5" t="n">
        <v>0.612602</v>
      </c>
      <c r="Z1545" s="5" t="n">
        <v>0.454773</v>
      </c>
    </row>
    <row r="1546">
      <c r="A1546" s="5" t="n">
        <v>1545</v>
      </c>
      <c r="B1546" s="5" t="n">
        <v>5</v>
      </c>
      <c r="C1546" s="5" t="n">
        <v>85</v>
      </c>
      <c r="D1546" s="5" t="n">
        <v>3</v>
      </c>
      <c r="E1546" s="5" t="n">
        <v>0</v>
      </c>
      <c r="F1546" s="5" t="n">
        <v>38.9</v>
      </c>
      <c r="G1546" s="5" t="n">
        <v>23.4</v>
      </c>
      <c r="H1546" s="5" t="n">
        <v>22.12</v>
      </c>
      <c r="I1546" s="6">
        <f>IF(E1546&gt;=Markov!$B$3,1,0)</f>
        <v/>
      </c>
      <c r="J1546" s="6">
        <f>I1545</f>
        <v/>
      </c>
      <c r="K1546" s="7">
        <f>MAR1!$B$5+MAR1!$C$5*COS(2*PI()*$C1546/365)+MAR1!$D$5*SIN(2*PI()*$C1546/365)</f>
        <v/>
      </c>
      <c r="L1546" s="7">
        <f>MAR1!$B$6+MAR1!$C$6*COS(2*PI()*$C1546/365)+MAR1!$D$6*SIN(2*PI()*$C1546/365)</f>
        <v/>
      </c>
      <c r="M1546" s="7">
        <f>MAR1!$B$7+MAR1!$C$7*COS(2*PI()*$C1546/365)+MAR1!$D$7*SIN(2*PI()*$C1546/365)</f>
        <v/>
      </c>
      <c r="N1546" s="7">
        <f>F1546-K1546</f>
        <v/>
      </c>
      <c r="O1546" s="7">
        <f>G1546-L1546</f>
        <v/>
      </c>
      <c r="P1546" s="7">
        <f>H1546-M1546</f>
        <v/>
      </c>
      <c r="Q1546" s="7">
        <f>IF($I1546=1,(N1546-MAR1!$B$11)/MAR1!$D$11,(N1546-MAR1!$C$11)/MAR1!$E$11)</f>
        <v/>
      </c>
      <c r="R1546" s="7">
        <f>IF($I1546=1,(O1546-MAR1!$B$12)/MAR1!$D$12,(O1546-MAR1!$C$12)/MAR1!$E$12)</f>
        <v/>
      </c>
      <c r="S1546" s="7">
        <f>IF($I1546=1,(P1546-MAR1!$B$13)/MAR1!$D$13,(P1546-MAR1!$C$13)/MAR1!$E$13)</f>
        <v/>
      </c>
      <c r="U1546" s="5" t="n">
        <v>1545</v>
      </c>
      <c r="V1546" s="5" t="n">
        <v>0.994306</v>
      </c>
      <c r="W1546" s="5" t="n">
        <v>0.34252</v>
      </c>
      <c r="X1546" s="5" t="n">
        <v>0.856565</v>
      </c>
      <c r="Y1546" s="5" t="n">
        <v>0.253204</v>
      </c>
      <c r="Z1546" s="5" t="n">
        <v>0.617054</v>
      </c>
    </row>
    <row r="1547">
      <c r="A1547" s="5" t="n">
        <v>1546</v>
      </c>
      <c r="B1547" s="5" t="n">
        <v>5</v>
      </c>
      <c r="C1547" s="5" t="n">
        <v>86</v>
      </c>
      <c r="D1547" s="5" t="n">
        <v>3</v>
      </c>
      <c r="E1547" s="5" t="n">
        <v>0</v>
      </c>
      <c r="F1547" s="5" t="n">
        <v>38.1</v>
      </c>
      <c r="G1547" s="5" t="n">
        <v>22.3</v>
      </c>
      <c r="H1547" s="5" t="n">
        <v>16.79</v>
      </c>
      <c r="I1547" s="6">
        <f>IF(E1547&gt;=Markov!$B$3,1,0)</f>
        <v/>
      </c>
      <c r="J1547" s="6">
        <f>I1546</f>
        <v/>
      </c>
      <c r="K1547" s="7">
        <f>MAR1!$B$5+MAR1!$C$5*COS(2*PI()*$C1547/365)+MAR1!$D$5*SIN(2*PI()*$C1547/365)</f>
        <v/>
      </c>
      <c r="L1547" s="7">
        <f>MAR1!$B$6+MAR1!$C$6*COS(2*PI()*$C1547/365)+MAR1!$D$6*SIN(2*PI()*$C1547/365)</f>
        <v/>
      </c>
      <c r="M1547" s="7">
        <f>MAR1!$B$7+MAR1!$C$7*COS(2*PI()*$C1547/365)+MAR1!$D$7*SIN(2*PI()*$C1547/365)</f>
        <v/>
      </c>
      <c r="N1547" s="7">
        <f>F1547-K1547</f>
        <v/>
      </c>
      <c r="O1547" s="7">
        <f>G1547-L1547</f>
        <v/>
      </c>
      <c r="P1547" s="7">
        <f>H1547-M1547</f>
        <v/>
      </c>
      <c r="Q1547" s="7">
        <f>IF($I1547=1,(N1547-MAR1!$B$11)/MAR1!$D$11,(N1547-MAR1!$C$11)/MAR1!$E$11)</f>
        <v/>
      </c>
      <c r="R1547" s="7">
        <f>IF($I1547=1,(O1547-MAR1!$B$12)/MAR1!$D$12,(O1547-MAR1!$C$12)/MAR1!$E$12)</f>
        <v/>
      </c>
      <c r="S1547" s="7">
        <f>IF($I1547=1,(P1547-MAR1!$B$13)/MAR1!$D$13,(P1547-MAR1!$C$13)/MAR1!$E$13)</f>
        <v/>
      </c>
      <c r="U1547" s="5" t="n">
        <v>1546</v>
      </c>
      <c r="V1547" s="5" t="n">
        <v>0.64379</v>
      </c>
      <c r="W1547" s="5" t="n">
        <v>0.381085</v>
      </c>
      <c r="X1547" s="5" t="n">
        <v>0.316735</v>
      </c>
      <c r="Y1547" s="5" t="n">
        <v>0.743192</v>
      </c>
      <c r="Z1547" s="5" t="n">
        <v>0.84689</v>
      </c>
    </row>
    <row r="1548">
      <c r="A1548" s="5" t="n">
        <v>1547</v>
      </c>
      <c r="B1548" s="5" t="n">
        <v>5</v>
      </c>
      <c r="C1548" s="5" t="n">
        <v>87</v>
      </c>
      <c r="D1548" s="5" t="n">
        <v>3</v>
      </c>
      <c r="E1548" s="5" t="n">
        <v>0</v>
      </c>
      <c r="F1548" s="5" t="n">
        <v>34.6</v>
      </c>
      <c r="G1548" s="5" t="n">
        <v>20.4</v>
      </c>
      <c r="H1548" s="5" t="n">
        <v>22.54</v>
      </c>
      <c r="I1548" s="6">
        <f>IF(E1548&gt;=Markov!$B$3,1,0)</f>
        <v/>
      </c>
      <c r="J1548" s="6">
        <f>I1547</f>
        <v/>
      </c>
      <c r="K1548" s="7">
        <f>MAR1!$B$5+MAR1!$C$5*COS(2*PI()*$C1548/365)+MAR1!$D$5*SIN(2*PI()*$C1548/365)</f>
        <v/>
      </c>
      <c r="L1548" s="7">
        <f>MAR1!$B$6+MAR1!$C$6*COS(2*PI()*$C1548/365)+MAR1!$D$6*SIN(2*PI()*$C1548/365)</f>
        <v/>
      </c>
      <c r="M1548" s="7">
        <f>MAR1!$B$7+MAR1!$C$7*COS(2*PI()*$C1548/365)+MAR1!$D$7*SIN(2*PI()*$C1548/365)</f>
        <v/>
      </c>
      <c r="N1548" s="7">
        <f>F1548-K1548</f>
        <v/>
      </c>
      <c r="O1548" s="7">
        <f>G1548-L1548</f>
        <v/>
      </c>
      <c r="P1548" s="7">
        <f>H1548-M1548</f>
        <v/>
      </c>
      <c r="Q1548" s="7">
        <f>IF($I1548=1,(N1548-MAR1!$B$11)/MAR1!$D$11,(N1548-MAR1!$C$11)/MAR1!$E$11)</f>
        <v/>
      </c>
      <c r="R1548" s="7">
        <f>IF($I1548=1,(O1548-MAR1!$B$12)/MAR1!$D$12,(O1548-MAR1!$C$12)/MAR1!$E$12)</f>
        <v/>
      </c>
      <c r="S1548" s="7">
        <f>IF($I1548=1,(P1548-MAR1!$B$13)/MAR1!$D$13,(P1548-MAR1!$C$13)/MAR1!$E$13)</f>
        <v/>
      </c>
      <c r="U1548" s="5" t="n">
        <v>1547</v>
      </c>
      <c r="V1548" s="5" t="n">
        <v>0.714107</v>
      </c>
      <c r="W1548" s="5" t="n">
        <v>0.355506</v>
      </c>
      <c r="X1548" s="5" t="n">
        <v>0.496116</v>
      </c>
      <c r="Y1548" s="5" t="n">
        <v>0.335906</v>
      </c>
      <c r="Z1548" s="5" t="n">
        <v>0.817404</v>
      </c>
    </row>
    <row r="1549">
      <c r="A1549" s="5" t="n">
        <v>1548</v>
      </c>
      <c r="B1549" s="5" t="n">
        <v>5</v>
      </c>
      <c r="C1549" s="5" t="n">
        <v>88</v>
      </c>
      <c r="D1549" s="5" t="n">
        <v>3</v>
      </c>
      <c r="E1549" s="5" t="n">
        <v>0</v>
      </c>
      <c r="F1549" s="5" t="n">
        <v>34.9</v>
      </c>
      <c r="G1549" s="5" t="n">
        <v>20.6</v>
      </c>
      <c r="H1549" s="5" t="n">
        <v>26.33</v>
      </c>
      <c r="I1549" s="6">
        <f>IF(E1549&gt;=Markov!$B$3,1,0)</f>
        <v/>
      </c>
      <c r="J1549" s="6">
        <f>I1548</f>
        <v/>
      </c>
      <c r="K1549" s="7">
        <f>MAR1!$B$5+MAR1!$C$5*COS(2*PI()*$C1549/365)+MAR1!$D$5*SIN(2*PI()*$C1549/365)</f>
        <v/>
      </c>
      <c r="L1549" s="7">
        <f>MAR1!$B$6+MAR1!$C$6*COS(2*PI()*$C1549/365)+MAR1!$D$6*SIN(2*PI()*$C1549/365)</f>
        <v/>
      </c>
      <c r="M1549" s="7">
        <f>MAR1!$B$7+MAR1!$C$7*COS(2*PI()*$C1549/365)+MAR1!$D$7*SIN(2*PI()*$C1549/365)</f>
        <v/>
      </c>
      <c r="N1549" s="7">
        <f>F1549-K1549</f>
        <v/>
      </c>
      <c r="O1549" s="7">
        <f>G1549-L1549</f>
        <v/>
      </c>
      <c r="P1549" s="7">
        <f>H1549-M1549</f>
        <v/>
      </c>
      <c r="Q1549" s="7">
        <f>IF($I1549=1,(N1549-MAR1!$B$11)/MAR1!$D$11,(N1549-MAR1!$C$11)/MAR1!$E$11)</f>
        <v/>
      </c>
      <c r="R1549" s="7">
        <f>IF($I1549=1,(O1549-MAR1!$B$12)/MAR1!$D$12,(O1549-MAR1!$C$12)/MAR1!$E$12)</f>
        <v/>
      </c>
      <c r="S1549" s="7">
        <f>IF($I1549=1,(P1549-MAR1!$B$13)/MAR1!$D$13,(P1549-MAR1!$C$13)/MAR1!$E$13)</f>
        <v/>
      </c>
      <c r="U1549" s="5" t="n">
        <v>1548</v>
      </c>
      <c r="V1549" s="5" t="n">
        <v>0.402284</v>
      </c>
      <c r="W1549" s="5" t="n">
        <v>0.628322</v>
      </c>
      <c r="X1549" s="5" t="n">
        <v>0.182519</v>
      </c>
      <c r="Y1549" s="5" t="n">
        <v>0.786847</v>
      </c>
      <c r="Z1549" s="5" t="n">
        <v>0.204081</v>
      </c>
    </row>
    <row r="1550">
      <c r="A1550" s="5" t="n">
        <v>1549</v>
      </c>
      <c r="B1550" s="5" t="n">
        <v>5</v>
      </c>
      <c r="C1550" s="5" t="n">
        <v>89</v>
      </c>
      <c r="D1550" s="5" t="n">
        <v>3</v>
      </c>
      <c r="E1550" s="5" t="n">
        <v>0</v>
      </c>
      <c r="F1550" s="5" t="n">
        <v>40</v>
      </c>
      <c r="G1550" s="5" t="n">
        <v>23.8</v>
      </c>
      <c r="H1550" s="5" t="n">
        <v>24.9</v>
      </c>
      <c r="I1550" s="6">
        <f>IF(E1550&gt;=Markov!$B$3,1,0)</f>
        <v/>
      </c>
      <c r="J1550" s="6">
        <f>I1549</f>
        <v/>
      </c>
      <c r="K1550" s="7">
        <f>MAR1!$B$5+MAR1!$C$5*COS(2*PI()*$C1550/365)+MAR1!$D$5*SIN(2*PI()*$C1550/365)</f>
        <v/>
      </c>
      <c r="L1550" s="7">
        <f>MAR1!$B$6+MAR1!$C$6*COS(2*PI()*$C1550/365)+MAR1!$D$6*SIN(2*PI()*$C1550/365)</f>
        <v/>
      </c>
      <c r="M1550" s="7">
        <f>MAR1!$B$7+MAR1!$C$7*COS(2*PI()*$C1550/365)+MAR1!$D$7*SIN(2*PI()*$C1550/365)</f>
        <v/>
      </c>
      <c r="N1550" s="7">
        <f>F1550-K1550</f>
        <v/>
      </c>
      <c r="O1550" s="7">
        <f>G1550-L1550</f>
        <v/>
      </c>
      <c r="P1550" s="7">
        <f>H1550-M1550</f>
        <v/>
      </c>
      <c r="Q1550" s="7">
        <f>IF($I1550=1,(N1550-MAR1!$B$11)/MAR1!$D$11,(N1550-MAR1!$C$11)/MAR1!$E$11)</f>
        <v/>
      </c>
      <c r="R1550" s="7">
        <f>IF($I1550=1,(O1550-MAR1!$B$12)/MAR1!$D$12,(O1550-MAR1!$C$12)/MAR1!$E$12)</f>
        <v/>
      </c>
      <c r="S1550" s="7">
        <f>IF($I1550=1,(P1550-MAR1!$B$13)/MAR1!$D$13,(P1550-MAR1!$C$13)/MAR1!$E$13)</f>
        <v/>
      </c>
      <c r="U1550" s="5" t="n">
        <v>1549</v>
      </c>
      <c r="V1550" s="5" t="n">
        <v>0.389082</v>
      </c>
      <c r="W1550" s="5" t="n">
        <v>0.681904</v>
      </c>
      <c r="X1550" s="5" t="n">
        <v>0.747955</v>
      </c>
      <c r="Y1550" s="5" t="n">
        <v>0.8964029999999999</v>
      </c>
      <c r="Z1550" s="5" t="n">
        <v>0.706537</v>
      </c>
    </row>
    <row r="1551">
      <c r="A1551" s="5" t="n">
        <v>1550</v>
      </c>
      <c r="B1551" s="5" t="n">
        <v>5</v>
      </c>
      <c r="C1551" s="5" t="n">
        <v>90</v>
      </c>
      <c r="D1551" s="5" t="n">
        <v>3</v>
      </c>
      <c r="E1551" s="5" t="n">
        <v>0</v>
      </c>
      <c r="F1551" s="5" t="n">
        <v>38.5</v>
      </c>
      <c r="G1551" s="5" t="n">
        <v>24.2</v>
      </c>
      <c r="H1551" s="5" t="n">
        <v>26.79</v>
      </c>
      <c r="I1551" s="6">
        <f>IF(E1551&gt;=Markov!$B$3,1,0)</f>
        <v/>
      </c>
      <c r="J1551" s="6">
        <f>I1550</f>
        <v/>
      </c>
      <c r="K1551" s="7">
        <f>MAR1!$B$5+MAR1!$C$5*COS(2*PI()*$C1551/365)+MAR1!$D$5*SIN(2*PI()*$C1551/365)</f>
        <v/>
      </c>
      <c r="L1551" s="7">
        <f>MAR1!$B$6+MAR1!$C$6*COS(2*PI()*$C1551/365)+MAR1!$D$6*SIN(2*PI()*$C1551/365)</f>
        <v/>
      </c>
      <c r="M1551" s="7">
        <f>MAR1!$B$7+MAR1!$C$7*COS(2*PI()*$C1551/365)+MAR1!$D$7*SIN(2*PI()*$C1551/365)</f>
        <v/>
      </c>
      <c r="N1551" s="7">
        <f>F1551-K1551</f>
        <v/>
      </c>
      <c r="O1551" s="7">
        <f>G1551-L1551</f>
        <v/>
      </c>
      <c r="P1551" s="7">
        <f>H1551-M1551</f>
        <v/>
      </c>
      <c r="Q1551" s="7">
        <f>IF($I1551=1,(N1551-MAR1!$B$11)/MAR1!$D$11,(N1551-MAR1!$C$11)/MAR1!$E$11)</f>
        <v/>
      </c>
      <c r="R1551" s="7">
        <f>IF($I1551=1,(O1551-MAR1!$B$12)/MAR1!$D$12,(O1551-MAR1!$C$12)/MAR1!$E$12)</f>
        <v/>
      </c>
      <c r="S1551" s="7">
        <f>IF($I1551=1,(P1551-MAR1!$B$13)/MAR1!$D$13,(P1551-MAR1!$C$13)/MAR1!$E$13)</f>
        <v/>
      </c>
      <c r="U1551" s="5" t="n">
        <v>1550</v>
      </c>
      <c r="V1551" s="5" t="n">
        <v>0.118596</v>
      </c>
      <c r="W1551" s="5" t="n">
        <v>0.901877</v>
      </c>
      <c r="X1551" s="5" t="n">
        <v>0.335364</v>
      </c>
      <c r="Y1551" s="5" t="n">
        <v>0.072217</v>
      </c>
      <c r="Z1551" s="5" t="n">
        <v>0.187323</v>
      </c>
    </row>
    <row r="1552">
      <c r="A1552" s="5" t="n">
        <v>1551</v>
      </c>
      <c r="B1552" s="5" t="n">
        <v>5</v>
      </c>
      <c r="C1552" s="5" t="n">
        <v>91</v>
      </c>
      <c r="D1552" s="5" t="n">
        <v>4</v>
      </c>
      <c r="E1552" s="5" t="n">
        <v>0</v>
      </c>
      <c r="F1552" s="5" t="n">
        <v>37.3</v>
      </c>
      <c r="G1552" s="5" t="n">
        <v>21.6</v>
      </c>
      <c r="H1552" s="5" t="n">
        <v>24.26</v>
      </c>
      <c r="I1552" s="6">
        <f>IF(E1552&gt;=Markov!$B$3,1,0)</f>
        <v/>
      </c>
      <c r="J1552" s="6">
        <f>I1551</f>
        <v/>
      </c>
      <c r="K1552" s="7">
        <f>MAR1!$B$5+MAR1!$C$5*COS(2*PI()*$C1552/365)+MAR1!$D$5*SIN(2*PI()*$C1552/365)</f>
        <v/>
      </c>
      <c r="L1552" s="7">
        <f>MAR1!$B$6+MAR1!$C$6*COS(2*PI()*$C1552/365)+MAR1!$D$6*SIN(2*PI()*$C1552/365)</f>
        <v/>
      </c>
      <c r="M1552" s="7">
        <f>MAR1!$B$7+MAR1!$C$7*COS(2*PI()*$C1552/365)+MAR1!$D$7*SIN(2*PI()*$C1552/365)</f>
        <v/>
      </c>
      <c r="N1552" s="7">
        <f>F1552-K1552</f>
        <v/>
      </c>
      <c r="O1552" s="7">
        <f>G1552-L1552</f>
        <v/>
      </c>
      <c r="P1552" s="7">
        <f>H1552-M1552</f>
        <v/>
      </c>
      <c r="Q1552" s="7">
        <f>IF($I1552=1,(N1552-MAR1!$B$11)/MAR1!$D$11,(N1552-MAR1!$C$11)/MAR1!$E$11)</f>
        <v/>
      </c>
      <c r="R1552" s="7">
        <f>IF($I1552=1,(O1552-MAR1!$B$12)/MAR1!$D$12,(O1552-MAR1!$C$12)/MAR1!$E$12)</f>
        <v/>
      </c>
      <c r="S1552" s="7">
        <f>IF($I1552=1,(P1552-MAR1!$B$13)/MAR1!$D$13,(P1552-MAR1!$C$13)/MAR1!$E$13)</f>
        <v/>
      </c>
      <c r="U1552" s="5" t="n">
        <v>1551</v>
      </c>
      <c r="V1552" s="5" t="n">
        <v>0.162136</v>
      </c>
      <c r="W1552" s="5" t="n">
        <v>0.61182</v>
      </c>
      <c r="X1552" s="5" t="n">
        <v>0.33082</v>
      </c>
      <c r="Y1552" s="5" t="n">
        <v>0.231887</v>
      </c>
      <c r="Z1552" s="5" t="n">
        <v>0.260521</v>
      </c>
    </row>
    <row r="1553">
      <c r="A1553" s="5" t="n">
        <v>1552</v>
      </c>
      <c r="B1553" s="5" t="n">
        <v>5</v>
      </c>
      <c r="C1553" s="5" t="n">
        <v>92</v>
      </c>
      <c r="D1553" s="5" t="n">
        <v>4</v>
      </c>
      <c r="E1553" s="5" t="n">
        <v>0</v>
      </c>
      <c r="F1553" s="5" t="n">
        <v>38.8</v>
      </c>
      <c r="G1553" s="5" t="n">
        <v>23.8</v>
      </c>
      <c r="H1553" s="5" t="n">
        <v>27.44</v>
      </c>
      <c r="I1553" s="6">
        <f>IF(E1553&gt;=Markov!$B$3,1,0)</f>
        <v/>
      </c>
      <c r="J1553" s="6">
        <f>I1552</f>
        <v/>
      </c>
      <c r="K1553" s="7">
        <f>MAR1!$B$5+MAR1!$C$5*COS(2*PI()*$C1553/365)+MAR1!$D$5*SIN(2*PI()*$C1553/365)</f>
        <v/>
      </c>
      <c r="L1553" s="7">
        <f>MAR1!$B$6+MAR1!$C$6*COS(2*PI()*$C1553/365)+MAR1!$D$6*SIN(2*PI()*$C1553/365)</f>
        <v/>
      </c>
      <c r="M1553" s="7">
        <f>MAR1!$B$7+MAR1!$C$7*COS(2*PI()*$C1553/365)+MAR1!$D$7*SIN(2*PI()*$C1553/365)</f>
        <v/>
      </c>
      <c r="N1553" s="7">
        <f>F1553-K1553</f>
        <v/>
      </c>
      <c r="O1553" s="7">
        <f>G1553-L1553</f>
        <v/>
      </c>
      <c r="P1553" s="7">
        <f>H1553-M1553</f>
        <v/>
      </c>
      <c r="Q1553" s="7">
        <f>IF($I1553=1,(N1553-MAR1!$B$11)/MAR1!$D$11,(N1553-MAR1!$C$11)/MAR1!$E$11)</f>
        <v/>
      </c>
      <c r="R1553" s="7">
        <f>IF($I1553=1,(O1553-MAR1!$B$12)/MAR1!$D$12,(O1553-MAR1!$C$12)/MAR1!$E$12)</f>
        <v/>
      </c>
      <c r="S1553" s="7">
        <f>IF($I1553=1,(P1553-MAR1!$B$13)/MAR1!$D$13,(P1553-MAR1!$C$13)/MAR1!$E$13)</f>
        <v/>
      </c>
      <c r="U1553" s="5" t="n">
        <v>1552</v>
      </c>
      <c r="V1553" s="5" t="n">
        <v>0.387052</v>
      </c>
      <c r="W1553" s="5" t="n">
        <v>0.433251</v>
      </c>
      <c r="X1553" s="5" t="n">
        <v>0.547025</v>
      </c>
      <c r="Y1553" s="5" t="n">
        <v>0.647284</v>
      </c>
      <c r="Z1553" s="5" t="n">
        <v>0.73744</v>
      </c>
    </row>
    <row r="1554">
      <c r="A1554" s="5" t="n">
        <v>1553</v>
      </c>
      <c r="B1554" s="5" t="n">
        <v>5</v>
      </c>
      <c r="C1554" s="5" t="n">
        <v>93</v>
      </c>
      <c r="D1554" s="5" t="n">
        <v>4</v>
      </c>
      <c r="E1554" s="5" t="n">
        <v>1</v>
      </c>
      <c r="F1554" s="5" t="n">
        <v>36.5</v>
      </c>
      <c r="G1554" s="5" t="n">
        <v>23.9</v>
      </c>
      <c r="H1554" s="5" t="n">
        <v>18.4</v>
      </c>
      <c r="I1554" s="6">
        <f>IF(E1554&gt;=Markov!$B$3,1,0)</f>
        <v/>
      </c>
      <c r="J1554" s="6">
        <f>I1553</f>
        <v/>
      </c>
      <c r="K1554" s="7">
        <f>MAR1!$B$5+MAR1!$C$5*COS(2*PI()*$C1554/365)+MAR1!$D$5*SIN(2*PI()*$C1554/365)</f>
        <v/>
      </c>
      <c r="L1554" s="7">
        <f>MAR1!$B$6+MAR1!$C$6*COS(2*PI()*$C1554/365)+MAR1!$D$6*SIN(2*PI()*$C1554/365)</f>
        <v/>
      </c>
      <c r="M1554" s="7">
        <f>MAR1!$B$7+MAR1!$C$7*COS(2*PI()*$C1554/365)+MAR1!$D$7*SIN(2*PI()*$C1554/365)</f>
        <v/>
      </c>
      <c r="N1554" s="7">
        <f>F1554-K1554</f>
        <v/>
      </c>
      <c r="O1554" s="7">
        <f>G1554-L1554</f>
        <v/>
      </c>
      <c r="P1554" s="7">
        <f>H1554-M1554</f>
        <v/>
      </c>
      <c r="Q1554" s="7">
        <f>IF($I1554=1,(N1554-MAR1!$B$11)/MAR1!$D$11,(N1554-MAR1!$C$11)/MAR1!$E$11)</f>
        <v/>
      </c>
      <c r="R1554" s="7">
        <f>IF($I1554=1,(O1554-MAR1!$B$12)/MAR1!$D$12,(O1554-MAR1!$C$12)/MAR1!$E$12)</f>
        <v/>
      </c>
      <c r="S1554" s="7">
        <f>IF($I1554=1,(P1554-MAR1!$B$13)/MAR1!$D$13,(P1554-MAR1!$C$13)/MAR1!$E$13)</f>
        <v/>
      </c>
      <c r="U1554" s="5" t="n">
        <v>1553</v>
      </c>
      <c r="V1554" s="5" t="n">
        <v>0.084471</v>
      </c>
      <c r="W1554" s="5" t="n">
        <v>0.163563</v>
      </c>
      <c r="X1554" s="5" t="n">
        <v>0.590602</v>
      </c>
      <c r="Y1554" s="5" t="n">
        <v>0.055105</v>
      </c>
      <c r="Z1554" s="5" t="n">
        <v>0.63146</v>
      </c>
    </row>
    <row r="1555">
      <c r="A1555" s="5" t="n">
        <v>1554</v>
      </c>
      <c r="B1555" s="5" t="n">
        <v>5</v>
      </c>
      <c r="C1555" s="5" t="n">
        <v>94</v>
      </c>
      <c r="D1555" s="5" t="n">
        <v>4</v>
      </c>
      <c r="E1555" s="5" t="n">
        <v>0</v>
      </c>
      <c r="F1555" s="5" t="n">
        <v>39.1</v>
      </c>
      <c r="G1555" s="5" t="n">
        <v>26.4</v>
      </c>
      <c r="H1555" s="5" t="n">
        <v>21.2</v>
      </c>
      <c r="I1555" s="6">
        <f>IF(E1555&gt;=Markov!$B$3,1,0)</f>
        <v/>
      </c>
      <c r="J1555" s="6">
        <f>I1554</f>
        <v/>
      </c>
      <c r="K1555" s="7">
        <f>MAR1!$B$5+MAR1!$C$5*COS(2*PI()*$C1555/365)+MAR1!$D$5*SIN(2*PI()*$C1555/365)</f>
        <v/>
      </c>
      <c r="L1555" s="7">
        <f>MAR1!$B$6+MAR1!$C$6*COS(2*PI()*$C1555/365)+MAR1!$D$6*SIN(2*PI()*$C1555/365)</f>
        <v/>
      </c>
      <c r="M1555" s="7">
        <f>MAR1!$B$7+MAR1!$C$7*COS(2*PI()*$C1555/365)+MAR1!$D$7*SIN(2*PI()*$C1555/365)</f>
        <v/>
      </c>
      <c r="N1555" s="7">
        <f>F1555-K1555</f>
        <v/>
      </c>
      <c r="O1555" s="7">
        <f>G1555-L1555</f>
        <v/>
      </c>
      <c r="P1555" s="7">
        <f>H1555-M1555</f>
        <v/>
      </c>
      <c r="Q1555" s="7">
        <f>IF($I1555=1,(N1555-MAR1!$B$11)/MAR1!$D$11,(N1555-MAR1!$C$11)/MAR1!$E$11)</f>
        <v/>
      </c>
      <c r="R1555" s="7">
        <f>IF($I1555=1,(O1555-MAR1!$B$12)/MAR1!$D$12,(O1555-MAR1!$C$12)/MAR1!$E$12)</f>
        <v/>
      </c>
      <c r="S1555" s="7">
        <f>IF($I1555=1,(P1555-MAR1!$B$13)/MAR1!$D$13,(P1555-MAR1!$C$13)/MAR1!$E$13)</f>
        <v/>
      </c>
      <c r="U1555" s="5" t="n">
        <v>1554</v>
      </c>
      <c r="V1555" s="5" t="n">
        <v>0.976088</v>
      </c>
      <c r="W1555" s="5" t="n">
        <v>0.379008</v>
      </c>
      <c r="X1555" s="5" t="n">
        <v>0.478062</v>
      </c>
      <c r="Y1555" s="5" t="n">
        <v>0.534806</v>
      </c>
      <c r="Z1555" s="5" t="n">
        <v>0.791788</v>
      </c>
    </row>
    <row r="1556">
      <c r="A1556" s="5" t="n">
        <v>1555</v>
      </c>
      <c r="B1556" s="5" t="n">
        <v>5</v>
      </c>
      <c r="C1556" s="5" t="n">
        <v>95</v>
      </c>
      <c r="D1556" s="5" t="n">
        <v>4</v>
      </c>
      <c r="E1556" s="5" t="n">
        <v>0</v>
      </c>
      <c r="F1556" s="5" t="n">
        <v>38.5</v>
      </c>
      <c r="G1556" s="5" t="n">
        <v>23.6</v>
      </c>
      <c r="H1556" s="5" t="n">
        <v>27.63</v>
      </c>
      <c r="I1556" s="6">
        <f>IF(E1556&gt;=Markov!$B$3,1,0)</f>
        <v/>
      </c>
      <c r="J1556" s="6">
        <f>I1555</f>
        <v/>
      </c>
      <c r="K1556" s="7">
        <f>MAR1!$B$5+MAR1!$C$5*COS(2*PI()*$C1556/365)+MAR1!$D$5*SIN(2*PI()*$C1556/365)</f>
        <v/>
      </c>
      <c r="L1556" s="7">
        <f>MAR1!$B$6+MAR1!$C$6*COS(2*PI()*$C1556/365)+MAR1!$D$6*SIN(2*PI()*$C1556/365)</f>
        <v/>
      </c>
      <c r="M1556" s="7">
        <f>MAR1!$B$7+MAR1!$C$7*COS(2*PI()*$C1556/365)+MAR1!$D$7*SIN(2*PI()*$C1556/365)</f>
        <v/>
      </c>
      <c r="N1556" s="7">
        <f>F1556-K1556</f>
        <v/>
      </c>
      <c r="O1556" s="7">
        <f>G1556-L1556</f>
        <v/>
      </c>
      <c r="P1556" s="7">
        <f>H1556-M1556</f>
        <v/>
      </c>
      <c r="Q1556" s="7">
        <f>IF($I1556=1,(N1556-MAR1!$B$11)/MAR1!$D$11,(N1556-MAR1!$C$11)/MAR1!$E$11)</f>
        <v/>
      </c>
      <c r="R1556" s="7">
        <f>IF($I1556=1,(O1556-MAR1!$B$12)/MAR1!$D$12,(O1556-MAR1!$C$12)/MAR1!$E$12)</f>
        <v/>
      </c>
      <c r="S1556" s="7">
        <f>IF($I1556=1,(P1556-MAR1!$B$13)/MAR1!$D$13,(P1556-MAR1!$C$13)/MAR1!$E$13)</f>
        <v/>
      </c>
      <c r="U1556" s="5" t="n">
        <v>1555</v>
      </c>
      <c r="V1556" s="5" t="n">
        <v>0.424725</v>
      </c>
      <c r="W1556" s="5" t="n">
        <v>0.609868</v>
      </c>
      <c r="X1556" s="5" t="n">
        <v>0.650837</v>
      </c>
      <c r="Y1556" s="5" t="n">
        <v>0.998846</v>
      </c>
      <c r="Z1556" s="5" t="n">
        <v>0.058184</v>
      </c>
    </row>
    <row r="1557">
      <c r="A1557" s="5" t="n">
        <v>1556</v>
      </c>
      <c r="B1557" s="5" t="n">
        <v>5</v>
      </c>
      <c r="C1557" s="5" t="n">
        <v>96</v>
      </c>
      <c r="D1557" s="5" t="n">
        <v>4</v>
      </c>
      <c r="E1557" s="5" t="n">
        <v>15.4</v>
      </c>
      <c r="F1557" s="5" t="n">
        <v>35.7</v>
      </c>
      <c r="G1557" s="5" t="n">
        <v>22.5</v>
      </c>
      <c r="H1557" s="5" t="n">
        <v>20.09</v>
      </c>
      <c r="I1557" s="6">
        <f>IF(E1557&gt;=Markov!$B$3,1,0)</f>
        <v/>
      </c>
      <c r="J1557" s="6">
        <f>I1556</f>
        <v/>
      </c>
      <c r="K1557" s="7">
        <f>MAR1!$B$5+MAR1!$C$5*COS(2*PI()*$C1557/365)+MAR1!$D$5*SIN(2*PI()*$C1557/365)</f>
        <v/>
      </c>
      <c r="L1557" s="7">
        <f>MAR1!$B$6+MAR1!$C$6*COS(2*PI()*$C1557/365)+MAR1!$D$6*SIN(2*PI()*$C1557/365)</f>
        <v/>
      </c>
      <c r="M1557" s="7">
        <f>MAR1!$B$7+MAR1!$C$7*COS(2*PI()*$C1557/365)+MAR1!$D$7*SIN(2*PI()*$C1557/365)</f>
        <v/>
      </c>
      <c r="N1557" s="7">
        <f>F1557-K1557</f>
        <v/>
      </c>
      <c r="O1557" s="7">
        <f>G1557-L1557</f>
        <v/>
      </c>
      <c r="P1557" s="7">
        <f>H1557-M1557</f>
        <v/>
      </c>
      <c r="Q1557" s="7">
        <f>IF($I1557=1,(N1557-MAR1!$B$11)/MAR1!$D$11,(N1557-MAR1!$C$11)/MAR1!$E$11)</f>
        <v/>
      </c>
      <c r="R1557" s="7">
        <f>IF($I1557=1,(O1557-MAR1!$B$12)/MAR1!$D$12,(O1557-MAR1!$C$12)/MAR1!$E$12)</f>
        <v/>
      </c>
      <c r="S1557" s="7">
        <f>IF($I1557=1,(P1557-MAR1!$B$13)/MAR1!$D$13,(P1557-MAR1!$C$13)/MAR1!$E$13)</f>
        <v/>
      </c>
      <c r="U1557" s="5" t="n">
        <v>1556</v>
      </c>
      <c r="V1557" s="5" t="n">
        <v>0.865117</v>
      </c>
      <c r="W1557" s="5" t="n">
        <v>0.926662</v>
      </c>
      <c r="X1557" s="5" t="n">
        <v>0.371344</v>
      </c>
      <c r="Y1557" s="5" t="n">
        <v>0.825485</v>
      </c>
      <c r="Z1557" s="5" t="n">
        <v>0.891719</v>
      </c>
    </row>
    <row r="1558">
      <c r="A1558" s="5" t="n">
        <v>1557</v>
      </c>
      <c r="B1558" s="5" t="n">
        <v>5</v>
      </c>
      <c r="C1558" s="5" t="n">
        <v>97</v>
      </c>
      <c r="D1558" s="5" t="n">
        <v>4</v>
      </c>
      <c r="E1558" s="5" t="n">
        <v>0</v>
      </c>
      <c r="F1558" s="5" t="n">
        <v>34.8</v>
      </c>
      <c r="G1558" s="5" t="n">
        <v>22.8</v>
      </c>
      <c r="H1558" s="5" t="n">
        <v>17.86</v>
      </c>
      <c r="I1558" s="6">
        <f>IF(E1558&gt;=Markov!$B$3,1,0)</f>
        <v/>
      </c>
      <c r="J1558" s="6">
        <f>I1557</f>
        <v/>
      </c>
      <c r="K1558" s="7">
        <f>MAR1!$B$5+MAR1!$C$5*COS(2*PI()*$C1558/365)+MAR1!$D$5*SIN(2*PI()*$C1558/365)</f>
        <v/>
      </c>
      <c r="L1558" s="7">
        <f>MAR1!$B$6+MAR1!$C$6*COS(2*PI()*$C1558/365)+MAR1!$D$6*SIN(2*PI()*$C1558/365)</f>
        <v/>
      </c>
      <c r="M1558" s="7">
        <f>MAR1!$B$7+MAR1!$C$7*COS(2*PI()*$C1558/365)+MAR1!$D$7*SIN(2*PI()*$C1558/365)</f>
        <v/>
      </c>
      <c r="N1558" s="7">
        <f>F1558-K1558</f>
        <v/>
      </c>
      <c r="O1558" s="7">
        <f>G1558-L1558</f>
        <v/>
      </c>
      <c r="P1558" s="7">
        <f>H1558-M1558</f>
        <v/>
      </c>
      <c r="Q1558" s="7">
        <f>IF($I1558=1,(N1558-MAR1!$B$11)/MAR1!$D$11,(N1558-MAR1!$C$11)/MAR1!$E$11)</f>
        <v/>
      </c>
      <c r="R1558" s="7">
        <f>IF($I1558=1,(O1558-MAR1!$B$12)/MAR1!$D$12,(O1558-MAR1!$C$12)/MAR1!$E$12)</f>
        <v/>
      </c>
      <c r="S1558" s="7">
        <f>IF($I1558=1,(P1558-MAR1!$B$13)/MAR1!$D$13,(P1558-MAR1!$C$13)/MAR1!$E$13)</f>
        <v/>
      </c>
      <c r="U1558" s="5" t="n">
        <v>1557</v>
      </c>
      <c r="V1558" s="5" t="n">
        <v>0.834903</v>
      </c>
      <c r="W1558" s="5" t="n">
        <v>0.531239</v>
      </c>
      <c r="X1558" s="5" t="n">
        <v>0.277516</v>
      </c>
      <c r="Y1558" s="5" t="n">
        <v>0.6430439999999999</v>
      </c>
      <c r="Z1558" s="5" t="n">
        <v>0.067813</v>
      </c>
    </row>
    <row r="1559">
      <c r="A1559" s="5" t="n">
        <v>1558</v>
      </c>
      <c r="B1559" s="5" t="n">
        <v>5</v>
      </c>
      <c r="C1559" s="5" t="n">
        <v>98</v>
      </c>
      <c r="D1559" s="5" t="n">
        <v>4</v>
      </c>
      <c r="E1559" s="5" t="n">
        <v>0</v>
      </c>
      <c r="F1559" s="5" t="n">
        <v>31.3</v>
      </c>
      <c r="G1559" s="5" t="n">
        <v>22.6</v>
      </c>
      <c r="H1559" s="5" t="n">
        <v>20.42</v>
      </c>
      <c r="I1559" s="6">
        <f>IF(E1559&gt;=Markov!$B$3,1,0)</f>
        <v/>
      </c>
      <c r="J1559" s="6">
        <f>I1558</f>
        <v/>
      </c>
      <c r="K1559" s="7">
        <f>MAR1!$B$5+MAR1!$C$5*COS(2*PI()*$C1559/365)+MAR1!$D$5*SIN(2*PI()*$C1559/365)</f>
        <v/>
      </c>
      <c r="L1559" s="7">
        <f>MAR1!$B$6+MAR1!$C$6*COS(2*PI()*$C1559/365)+MAR1!$D$6*SIN(2*PI()*$C1559/365)</f>
        <v/>
      </c>
      <c r="M1559" s="7">
        <f>MAR1!$B$7+MAR1!$C$7*COS(2*PI()*$C1559/365)+MAR1!$D$7*SIN(2*PI()*$C1559/365)</f>
        <v/>
      </c>
      <c r="N1559" s="7">
        <f>F1559-K1559</f>
        <v/>
      </c>
      <c r="O1559" s="7">
        <f>G1559-L1559</f>
        <v/>
      </c>
      <c r="P1559" s="7">
        <f>H1559-M1559</f>
        <v/>
      </c>
      <c r="Q1559" s="7">
        <f>IF($I1559=1,(N1559-MAR1!$B$11)/MAR1!$D$11,(N1559-MAR1!$C$11)/MAR1!$E$11)</f>
        <v/>
      </c>
      <c r="R1559" s="7">
        <f>IF($I1559=1,(O1559-MAR1!$B$12)/MAR1!$D$12,(O1559-MAR1!$C$12)/MAR1!$E$12)</f>
        <v/>
      </c>
      <c r="S1559" s="7">
        <f>IF($I1559=1,(P1559-MAR1!$B$13)/MAR1!$D$13,(P1559-MAR1!$C$13)/MAR1!$E$13)</f>
        <v/>
      </c>
      <c r="U1559" s="5" t="n">
        <v>1558</v>
      </c>
      <c r="V1559" s="5" t="n">
        <v>0.8964530000000001</v>
      </c>
      <c r="W1559" s="5" t="n">
        <v>0.753422</v>
      </c>
      <c r="X1559" s="5" t="n">
        <v>0.262616</v>
      </c>
      <c r="Y1559" s="5" t="n">
        <v>0.351183</v>
      </c>
      <c r="Z1559" s="5" t="n">
        <v>0.166422</v>
      </c>
    </row>
    <row r="1560">
      <c r="A1560" s="5" t="n">
        <v>1559</v>
      </c>
      <c r="B1560" s="5" t="n">
        <v>5</v>
      </c>
      <c r="C1560" s="5" t="n">
        <v>99</v>
      </c>
      <c r="D1560" s="5" t="n">
        <v>4</v>
      </c>
      <c r="E1560" s="5" t="n">
        <v>0</v>
      </c>
      <c r="F1560" s="5" t="n">
        <v>33.4</v>
      </c>
      <c r="G1560" s="5" t="n">
        <v>21.1</v>
      </c>
      <c r="H1560" s="5" t="n">
        <v>20.6</v>
      </c>
      <c r="I1560" s="6">
        <f>IF(E1560&gt;=Markov!$B$3,1,0)</f>
        <v/>
      </c>
      <c r="J1560" s="6">
        <f>I1559</f>
        <v/>
      </c>
      <c r="K1560" s="7">
        <f>MAR1!$B$5+MAR1!$C$5*COS(2*PI()*$C1560/365)+MAR1!$D$5*SIN(2*PI()*$C1560/365)</f>
        <v/>
      </c>
      <c r="L1560" s="7">
        <f>MAR1!$B$6+MAR1!$C$6*COS(2*PI()*$C1560/365)+MAR1!$D$6*SIN(2*PI()*$C1560/365)</f>
        <v/>
      </c>
      <c r="M1560" s="7">
        <f>MAR1!$B$7+MAR1!$C$7*COS(2*PI()*$C1560/365)+MAR1!$D$7*SIN(2*PI()*$C1560/365)</f>
        <v/>
      </c>
      <c r="N1560" s="7">
        <f>F1560-K1560</f>
        <v/>
      </c>
      <c r="O1560" s="7">
        <f>G1560-L1560</f>
        <v/>
      </c>
      <c r="P1560" s="7">
        <f>H1560-M1560</f>
        <v/>
      </c>
      <c r="Q1560" s="7">
        <f>IF($I1560=1,(N1560-MAR1!$B$11)/MAR1!$D$11,(N1560-MAR1!$C$11)/MAR1!$E$11)</f>
        <v/>
      </c>
      <c r="R1560" s="7">
        <f>IF($I1560=1,(O1560-MAR1!$B$12)/MAR1!$D$12,(O1560-MAR1!$C$12)/MAR1!$E$12)</f>
        <v/>
      </c>
      <c r="S1560" s="7">
        <f>IF($I1560=1,(P1560-MAR1!$B$13)/MAR1!$D$13,(P1560-MAR1!$C$13)/MAR1!$E$13)</f>
        <v/>
      </c>
      <c r="U1560" s="5" t="n">
        <v>1559</v>
      </c>
      <c r="V1560" s="5" t="n">
        <v>0.665454</v>
      </c>
      <c r="W1560" s="5" t="n">
        <v>0.180026</v>
      </c>
      <c r="X1560" s="5" t="n">
        <v>0.904015</v>
      </c>
      <c r="Y1560" s="5" t="n">
        <v>0.757178</v>
      </c>
      <c r="Z1560" s="5" t="n">
        <v>0.9729910000000001</v>
      </c>
    </row>
    <row r="1561">
      <c r="A1561" s="5" t="n">
        <v>1560</v>
      </c>
      <c r="B1561" s="5" t="n">
        <v>5</v>
      </c>
      <c r="C1561" s="5" t="n">
        <v>100</v>
      </c>
      <c r="D1561" s="5" t="n">
        <v>4</v>
      </c>
      <c r="E1561" s="5" t="n">
        <v>0</v>
      </c>
      <c r="F1561" s="5" t="n">
        <v>35.4</v>
      </c>
      <c r="G1561" s="5" t="n">
        <v>20.9</v>
      </c>
      <c r="H1561" s="5" t="n">
        <v>27.33</v>
      </c>
      <c r="I1561" s="6">
        <f>IF(E1561&gt;=Markov!$B$3,1,0)</f>
        <v/>
      </c>
      <c r="J1561" s="6">
        <f>I1560</f>
        <v/>
      </c>
      <c r="K1561" s="7">
        <f>MAR1!$B$5+MAR1!$C$5*COS(2*PI()*$C1561/365)+MAR1!$D$5*SIN(2*PI()*$C1561/365)</f>
        <v/>
      </c>
      <c r="L1561" s="7">
        <f>MAR1!$B$6+MAR1!$C$6*COS(2*PI()*$C1561/365)+MAR1!$D$6*SIN(2*PI()*$C1561/365)</f>
        <v/>
      </c>
      <c r="M1561" s="7">
        <f>MAR1!$B$7+MAR1!$C$7*COS(2*PI()*$C1561/365)+MAR1!$D$7*SIN(2*PI()*$C1561/365)</f>
        <v/>
      </c>
      <c r="N1561" s="7">
        <f>F1561-K1561</f>
        <v/>
      </c>
      <c r="O1561" s="7">
        <f>G1561-L1561</f>
        <v/>
      </c>
      <c r="P1561" s="7">
        <f>H1561-M1561</f>
        <v/>
      </c>
      <c r="Q1561" s="7">
        <f>IF($I1561=1,(N1561-MAR1!$B$11)/MAR1!$D$11,(N1561-MAR1!$C$11)/MAR1!$E$11)</f>
        <v/>
      </c>
      <c r="R1561" s="7">
        <f>IF($I1561=1,(O1561-MAR1!$B$12)/MAR1!$D$12,(O1561-MAR1!$C$12)/MAR1!$E$12)</f>
        <v/>
      </c>
      <c r="S1561" s="7">
        <f>IF($I1561=1,(P1561-MAR1!$B$13)/MAR1!$D$13,(P1561-MAR1!$C$13)/MAR1!$E$13)</f>
        <v/>
      </c>
      <c r="U1561" s="5" t="n">
        <v>1560</v>
      </c>
      <c r="V1561" s="5" t="n">
        <v>0.510992</v>
      </c>
      <c r="W1561" s="5" t="n">
        <v>0.111042</v>
      </c>
      <c r="X1561" s="5" t="n">
        <v>0.06655800000000001</v>
      </c>
      <c r="Y1561" s="5" t="n">
        <v>0.858895</v>
      </c>
      <c r="Z1561" s="5" t="n">
        <v>0.114211</v>
      </c>
    </row>
    <row r="1562">
      <c r="A1562" s="5" t="n">
        <v>1561</v>
      </c>
      <c r="B1562" s="5" t="n">
        <v>5</v>
      </c>
      <c r="C1562" s="5" t="n">
        <v>101</v>
      </c>
      <c r="D1562" s="5" t="n">
        <v>4</v>
      </c>
      <c r="E1562" s="5" t="n">
        <v>0</v>
      </c>
      <c r="F1562" s="5" t="n">
        <v>36.7</v>
      </c>
      <c r="G1562" s="5" t="n">
        <v>20.7</v>
      </c>
      <c r="H1562" s="5" t="n">
        <v>23.35</v>
      </c>
      <c r="I1562" s="6">
        <f>IF(E1562&gt;=Markov!$B$3,1,0)</f>
        <v/>
      </c>
      <c r="J1562" s="6">
        <f>I1561</f>
        <v/>
      </c>
      <c r="K1562" s="7">
        <f>MAR1!$B$5+MAR1!$C$5*COS(2*PI()*$C1562/365)+MAR1!$D$5*SIN(2*PI()*$C1562/365)</f>
        <v/>
      </c>
      <c r="L1562" s="7">
        <f>MAR1!$B$6+MAR1!$C$6*COS(2*PI()*$C1562/365)+MAR1!$D$6*SIN(2*PI()*$C1562/365)</f>
        <v/>
      </c>
      <c r="M1562" s="7">
        <f>MAR1!$B$7+MAR1!$C$7*COS(2*PI()*$C1562/365)+MAR1!$D$7*SIN(2*PI()*$C1562/365)</f>
        <v/>
      </c>
      <c r="N1562" s="7">
        <f>F1562-K1562</f>
        <v/>
      </c>
      <c r="O1562" s="7">
        <f>G1562-L1562</f>
        <v/>
      </c>
      <c r="P1562" s="7">
        <f>H1562-M1562</f>
        <v/>
      </c>
      <c r="Q1562" s="7">
        <f>IF($I1562=1,(N1562-MAR1!$B$11)/MAR1!$D$11,(N1562-MAR1!$C$11)/MAR1!$E$11)</f>
        <v/>
      </c>
      <c r="R1562" s="7">
        <f>IF($I1562=1,(O1562-MAR1!$B$12)/MAR1!$D$12,(O1562-MAR1!$C$12)/MAR1!$E$12)</f>
        <v/>
      </c>
      <c r="S1562" s="7">
        <f>IF($I1562=1,(P1562-MAR1!$B$13)/MAR1!$D$13,(P1562-MAR1!$C$13)/MAR1!$E$13)</f>
        <v/>
      </c>
      <c r="U1562" s="5" t="n">
        <v>1561</v>
      </c>
      <c r="V1562" s="5" t="n">
        <v>0.76305</v>
      </c>
      <c r="W1562" s="5" t="n">
        <v>0.905189</v>
      </c>
      <c r="X1562" s="5" t="n">
        <v>0.047235</v>
      </c>
      <c r="Y1562" s="5" t="n">
        <v>0.147931</v>
      </c>
      <c r="Z1562" s="5" t="n">
        <v>0.081917</v>
      </c>
    </row>
    <row r="1563">
      <c r="A1563" s="5" t="n">
        <v>1562</v>
      </c>
      <c r="B1563" s="5" t="n">
        <v>5</v>
      </c>
      <c r="C1563" s="5" t="n">
        <v>102</v>
      </c>
      <c r="D1563" s="5" t="n">
        <v>4</v>
      </c>
      <c r="E1563" s="5" t="n">
        <v>0</v>
      </c>
      <c r="F1563" s="5" t="n">
        <v>36.1</v>
      </c>
      <c r="G1563" s="5" t="n">
        <v>23.4</v>
      </c>
      <c r="H1563" s="5" t="n">
        <v>26.6</v>
      </c>
      <c r="I1563" s="6">
        <f>IF(E1563&gt;=Markov!$B$3,1,0)</f>
        <v/>
      </c>
      <c r="J1563" s="6">
        <f>I1562</f>
        <v/>
      </c>
      <c r="K1563" s="7">
        <f>MAR1!$B$5+MAR1!$C$5*COS(2*PI()*$C1563/365)+MAR1!$D$5*SIN(2*PI()*$C1563/365)</f>
        <v/>
      </c>
      <c r="L1563" s="7">
        <f>MAR1!$B$6+MAR1!$C$6*COS(2*PI()*$C1563/365)+MAR1!$D$6*SIN(2*PI()*$C1563/365)</f>
        <v/>
      </c>
      <c r="M1563" s="7">
        <f>MAR1!$B$7+MAR1!$C$7*COS(2*PI()*$C1563/365)+MAR1!$D$7*SIN(2*PI()*$C1563/365)</f>
        <v/>
      </c>
      <c r="N1563" s="7">
        <f>F1563-K1563</f>
        <v/>
      </c>
      <c r="O1563" s="7">
        <f>G1563-L1563</f>
        <v/>
      </c>
      <c r="P1563" s="7">
        <f>H1563-M1563</f>
        <v/>
      </c>
      <c r="Q1563" s="7">
        <f>IF($I1563=1,(N1563-MAR1!$B$11)/MAR1!$D$11,(N1563-MAR1!$C$11)/MAR1!$E$11)</f>
        <v/>
      </c>
      <c r="R1563" s="7">
        <f>IF($I1563=1,(O1563-MAR1!$B$12)/MAR1!$D$12,(O1563-MAR1!$C$12)/MAR1!$E$12)</f>
        <v/>
      </c>
      <c r="S1563" s="7">
        <f>IF($I1563=1,(P1563-MAR1!$B$13)/MAR1!$D$13,(P1563-MAR1!$C$13)/MAR1!$E$13)</f>
        <v/>
      </c>
      <c r="U1563" s="5" t="n">
        <v>1562</v>
      </c>
      <c r="V1563" s="5" t="n">
        <v>0.9620919999999999</v>
      </c>
      <c r="W1563" s="5" t="n">
        <v>0.584529</v>
      </c>
      <c r="X1563" s="5" t="n">
        <v>0.40833</v>
      </c>
      <c r="Y1563" s="5" t="n">
        <v>0.063331</v>
      </c>
      <c r="Z1563" s="5" t="n">
        <v>0.416392</v>
      </c>
    </row>
    <row r="1564">
      <c r="A1564" s="5" t="n">
        <v>1563</v>
      </c>
      <c r="B1564" s="5" t="n">
        <v>5</v>
      </c>
      <c r="C1564" s="5" t="n">
        <v>103</v>
      </c>
      <c r="D1564" s="5" t="n">
        <v>4</v>
      </c>
      <c r="E1564" s="5" t="n">
        <v>0</v>
      </c>
      <c r="F1564" s="5" t="n">
        <v>37.5</v>
      </c>
      <c r="G1564" s="5" t="n">
        <v>23.8</v>
      </c>
      <c r="H1564" s="5" t="n">
        <v>23.16</v>
      </c>
      <c r="I1564" s="6">
        <f>IF(E1564&gt;=Markov!$B$3,1,0)</f>
        <v/>
      </c>
      <c r="J1564" s="6">
        <f>I1563</f>
        <v/>
      </c>
      <c r="K1564" s="7">
        <f>MAR1!$B$5+MAR1!$C$5*COS(2*PI()*$C1564/365)+MAR1!$D$5*SIN(2*PI()*$C1564/365)</f>
        <v/>
      </c>
      <c r="L1564" s="7">
        <f>MAR1!$B$6+MAR1!$C$6*COS(2*PI()*$C1564/365)+MAR1!$D$6*SIN(2*PI()*$C1564/365)</f>
        <v/>
      </c>
      <c r="M1564" s="7">
        <f>MAR1!$B$7+MAR1!$C$7*COS(2*PI()*$C1564/365)+MAR1!$D$7*SIN(2*PI()*$C1564/365)</f>
        <v/>
      </c>
      <c r="N1564" s="7">
        <f>F1564-K1564</f>
        <v/>
      </c>
      <c r="O1564" s="7">
        <f>G1564-L1564</f>
        <v/>
      </c>
      <c r="P1564" s="7">
        <f>H1564-M1564</f>
        <v/>
      </c>
      <c r="Q1564" s="7">
        <f>IF($I1564=1,(N1564-MAR1!$B$11)/MAR1!$D$11,(N1564-MAR1!$C$11)/MAR1!$E$11)</f>
        <v/>
      </c>
      <c r="R1564" s="7">
        <f>IF($I1564=1,(O1564-MAR1!$B$12)/MAR1!$D$12,(O1564-MAR1!$C$12)/MAR1!$E$12)</f>
        <v/>
      </c>
      <c r="S1564" s="7">
        <f>IF($I1564=1,(P1564-MAR1!$B$13)/MAR1!$D$13,(P1564-MAR1!$C$13)/MAR1!$E$13)</f>
        <v/>
      </c>
      <c r="U1564" s="5" t="n">
        <v>1563</v>
      </c>
      <c r="V1564" s="5" t="n">
        <v>0.232196</v>
      </c>
      <c r="W1564" s="5" t="n">
        <v>0.296609</v>
      </c>
      <c r="X1564" s="5" t="n">
        <v>0.389101</v>
      </c>
      <c r="Y1564" s="5" t="n">
        <v>0.408243</v>
      </c>
      <c r="Z1564" s="5" t="n">
        <v>0.565735</v>
      </c>
    </row>
    <row r="1565">
      <c r="A1565" s="5" t="n">
        <v>1564</v>
      </c>
      <c r="B1565" s="5" t="n">
        <v>5</v>
      </c>
      <c r="C1565" s="5" t="n">
        <v>104</v>
      </c>
      <c r="D1565" s="5" t="n">
        <v>4</v>
      </c>
      <c r="E1565" s="5" t="n">
        <v>0</v>
      </c>
      <c r="F1565" s="5" t="n">
        <v>36.1</v>
      </c>
      <c r="G1565" s="5" t="n">
        <v>22.2</v>
      </c>
      <c r="H1565" s="5" t="n">
        <v>19.74</v>
      </c>
      <c r="I1565" s="6">
        <f>IF(E1565&gt;=Markov!$B$3,1,0)</f>
        <v/>
      </c>
      <c r="J1565" s="6">
        <f>I1564</f>
        <v/>
      </c>
      <c r="K1565" s="7">
        <f>MAR1!$B$5+MAR1!$C$5*COS(2*PI()*$C1565/365)+MAR1!$D$5*SIN(2*PI()*$C1565/365)</f>
        <v/>
      </c>
      <c r="L1565" s="7">
        <f>MAR1!$B$6+MAR1!$C$6*COS(2*PI()*$C1565/365)+MAR1!$D$6*SIN(2*PI()*$C1565/365)</f>
        <v/>
      </c>
      <c r="M1565" s="7">
        <f>MAR1!$B$7+MAR1!$C$7*COS(2*PI()*$C1565/365)+MAR1!$D$7*SIN(2*PI()*$C1565/365)</f>
        <v/>
      </c>
      <c r="N1565" s="7">
        <f>F1565-K1565</f>
        <v/>
      </c>
      <c r="O1565" s="7">
        <f>G1565-L1565</f>
        <v/>
      </c>
      <c r="P1565" s="7">
        <f>H1565-M1565</f>
        <v/>
      </c>
      <c r="Q1565" s="7">
        <f>IF($I1565=1,(N1565-MAR1!$B$11)/MAR1!$D$11,(N1565-MAR1!$C$11)/MAR1!$E$11)</f>
        <v/>
      </c>
      <c r="R1565" s="7">
        <f>IF($I1565=1,(O1565-MAR1!$B$12)/MAR1!$D$12,(O1565-MAR1!$C$12)/MAR1!$E$12)</f>
        <v/>
      </c>
      <c r="S1565" s="7">
        <f>IF($I1565=1,(P1565-MAR1!$B$13)/MAR1!$D$13,(P1565-MAR1!$C$13)/MAR1!$E$13)</f>
        <v/>
      </c>
      <c r="U1565" s="5" t="n">
        <v>1564</v>
      </c>
      <c r="V1565" s="5" t="n">
        <v>0.436159</v>
      </c>
      <c r="W1565" s="5" t="n">
        <v>0.254773</v>
      </c>
      <c r="X1565" s="5" t="n">
        <v>0.705566</v>
      </c>
      <c r="Y1565" s="5" t="n">
        <v>0.046298</v>
      </c>
      <c r="Z1565" s="5" t="n">
        <v>0.5102950000000001</v>
      </c>
    </row>
    <row r="1566">
      <c r="A1566" s="5" t="n">
        <v>1565</v>
      </c>
      <c r="B1566" s="5" t="n">
        <v>5</v>
      </c>
      <c r="C1566" s="5" t="n">
        <v>105</v>
      </c>
      <c r="D1566" s="5" t="n">
        <v>4</v>
      </c>
      <c r="E1566" s="5" t="n">
        <v>0</v>
      </c>
      <c r="F1566" s="5" t="n">
        <v>36.7</v>
      </c>
      <c r="G1566" s="5" t="n">
        <v>23</v>
      </c>
      <c r="H1566" s="5" t="n">
        <v>23.47</v>
      </c>
      <c r="I1566" s="6">
        <f>IF(E1566&gt;=Markov!$B$3,1,0)</f>
        <v/>
      </c>
      <c r="J1566" s="6">
        <f>I1565</f>
        <v/>
      </c>
      <c r="K1566" s="7">
        <f>MAR1!$B$5+MAR1!$C$5*COS(2*PI()*$C1566/365)+MAR1!$D$5*SIN(2*PI()*$C1566/365)</f>
        <v/>
      </c>
      <c r="L1566" s="7">
        <f>MAR1!$B$6+MAR1!$C$6*COS(2*PI()*$C1566/365)+MAR1!$D$6*SIN(2*PI()*$C1566/365)</f>
        <v/>
      </c>
      <c r="M1566" s="7">
        <f>MAR1!$B$7+MAR1!$C$7*COS(2*PI()*$C1566/365)+MAR1!$D$7*SIN(2*PI()*$C1566/365)</f>
        <v/>
      </c>
      <c r="N1566" s="7">
        <f>F1566-K1566</f>
        <v/>
      </c>
      <c r="O1566" s="7">
        <f>G1566-L1566</f>
        <v/>
      </c>
      <c r="P1566" s="7">
        <f>H1566-M1566</f>
        <v/>
      </c>
      <c r="Q1566" s="7">
        <f>IF($I1566=1,(N1566-MAR1!$B$11)/MAR1!$D$11,(N1566-MAR1!$C$11)/MAR1!$E$11)</f>
        <v/>
      </c>
      <c r="R1566" s="7">
        <f>IF($I1566=1,(O1566-MAR1!$B$12)/MAR1!$D$12,(O1566-MAR1!$C$12)/MAR1!$E$12)</f>
        <v/>
      </c>
      <c r="S1566" s="7">
        <f>IF($I1566=1,(P1566-MAR1!$B$13)/MAR1!$D$13,(P1566-MAR1!$C$13)/MAR1!$E$13)</f>
        <v/>
      </c>
      <c r="U1566" s="5" t="n">
        <v>1565</v>
      </c>
      <c r="V1566" s="5" t="n">
        <v>0.160307</v>
      </c>
      <c r="W1566" s="5" t="n">
        <v>0.592198</v>
      </c>
      <c r="X1566" s="5" t="n">
        <v>0.6249440000000001</v>
      </c>
      <c r="Y1566" s="5" t="n">
        <v>0.971682</v>
      </c>
      <c r="Z1566" s="5" t="n">
        <v>0.951518</v>
      </c>
    </row>
    <row r="1567">
      <c r="A1567" s="5" t="n">
        <v>1566</v>
      </c>
      <c r="B1567" s="5" t="n">
        <v>5</v>
      </c>
      <c r="C1567" s="5" t="n">
        <v>106</v>
      </c>
      <c r="D1567" s="5" t="n">
        <v>4</v>
      </c>
      <c r="E1567" s="5" t="n">
        <v>0</v>
      </c>
      <c r="F1567" s="5" t="n">
        <v>36.4</v>
      </c>
      <c r="G1567" s="5" t="n">
        <v>23.4</v>
      </c>
      <c r="H1567" s="5" t="n">
        <v>23.46</v>
      </c>
      <c r="I1567" s="6">
        <f>IF(E1567&gt;=Markov!$B$3,1,0)</f>
        <v/>
      </c>
      <c r="J1567" s="6">
        <f>I1566</f>
        <v/>
      </c>
      <c r="K1567" s="7">
        <f>MAR1!$B$5+MAR1!$C$5*COS(2*PI()*$C1567/365)+MAR1!$D$5*SIN(2*PI()*$C1567/365)</f>
        <v/>
      </c>
      <c r="L1567" s="7">
        <f>MAR1!$B$6+MAR1!$C$6*COS(2*PI()*$C1567/365)+MAR1!$D$6*SIN(2*PI()*$C1567/365)</f>
        <v/>
      </c>
      <c r="M1567" s="7">
        <f>MAR1!$B$7+MAR1!$C$7*COS(2*PI()*$C1567/365)+MAR1!$D$7*SIN(2*PI()*$C1567/365)</f>
        <v/>
      </c>
      <c r="N1567" s="7">
        <f>F1567-K1567</f>
        <v/>
      </c>
      <c r="O1567" s="7">
        <f>G1567-L1567</f>
        <v/>
      </c>
      <c r="P1567" s="7">
        <f>H1567-M1567</f>
        <v/>
      </c>
      <c r="Q1567" s="7">
        <f>IF($I1567=1,(N1567-MAR1!$B$11)/MAR1!$D$11,(N1567-MAR1!$C$11)/MAR1!$E$11)</f>
        <v/>
      </c>
      <c r="R1567" s="7">
        <f>IF($I1567=1,(O1567-MAR1!$B$12)/MAR1!$D$12,(O1567-MAR1!$C$12)/MAR1!$E$12)</f>
        <v/>
      </c>
      <c r="S1567" s="7">
        <f>IF($I1567=1,(P1567-MAR1!$B$13)/MAR1!$D$13,(P1567-MAR1!$C$13)/MAR1!$E$13)</f>
        <v/>
      </c>
      <c r="U1567" s="5" t="n">
        <v>1566</v>
      </c>
      <c r="V1567" s="5" t="n">
        <v>0.241054</v>
      </c>
      <c r="W1567" s="5" t="n">
        <v>0.585216</v>
      </c>
      <c r="X1567" s="5" t="n">
        <v>0.043655</v>
      </c>
      <c r="Y1567" s="5" t="n">
        <v>0.86986</v>
      </c>
      <c r="Z1567" s="5" t="n">
        <v>0.661882</v>
      </c>
    </row>
    <row r="1568">
      <c r="A1568" s="5" t="n">
        <v>1567</v>
      </c>
      <c r="B1568" s="5" t="n">
        <v>5</v>
      </c>
      <c r="C1568" s="5" t="n">
        <v>107</v>
      </c>
      <c r="D1568" s="5" t="n">
        <v>4</v>
      </c>
      <c r="E1568" s="5" t="n">
        <v>0</v>
      </c>
      <c r="F1568" s="5" t="n">
        <v>38.4</v>
      </c>
      <c r="G1568" s="5" t="n">
        <v>22.5</v>
      </c>
      <c r="H1568" s="5" t="n">
        <v>23.26</v>
      </c>
      <c r="I1568" s="6">
        <f>IF(E1568&gt;=Markov!$B$3,1,0)</f>
        <v/>
      </c>
      <c r="J1568" s="6">
        <f>I1567</f>
        <v/>
      </c>
      <c r="K1568" s="7">
        <f>MAR1!$B$5+MAR1!$C$5*COS(2*PI()*$C1568/365)+MAR1!$D$5*SIN(2*PI()*$C1568/365)</f>
        <v/>
      </c>
      <c r="L1568" s="7">
        <f>MAR1!$B$6+MAR1!$C$6*COS(2*PI()*$C1568/365)+MAR1!$D$6*SIN(2*PI()*$C1568/365)</f>
        <v/>
      </c>
      <c r="M1568" s="7">
        <f>MAR1!$B$7+MAR1!$C$7*COS(2*PI()*$C1568/365)+MAR1!$D$7*SIN(2*PI()*$C1568/365)</f>
        <v/>
      </c>
      <c r="N1568" s="7">
        <f>F1568-K1568</f>
        <v/>
      </c>
      <c r="O1568" s="7">
        <f>G1568-L1568</f>
        <v/>
      </c>
      <c r="P1568" s="7">
        <f>H1568-M1568</f>
        <v/>
      </c>
      <c r="Q1568" s="7">
        <f>IF($I1568=1,(N1568-MAR1!$B$11)/MAR1!$D$11,(N1568-MAR1!$C$11)/MAR1!$E$11)</f>
        <v/>
      </c>
      <c r="R1568" s="7">
        <f>IF($I1568=1,(O1568-MAR1!$B$12)/MAR1!$D$12,(O1568-MAR1!$C$12)/MAR1!$E$12)</f>
        <v/>
      </c>
      <c r="S1568" s="7">
        <f>IF($I1568=1,(P1568-MAR1!$B$13)/MAR1!$D$13,(P1568-MAR1!$C$13)/MAR1!$E$13)</f>
        <v/>
      </c>
      <c r="U1568" s="5" t="n">
        <v>1567</v>
      </c>
      <c r="V1568" s="5" t="n">
        <v>0.336954</v>
      </c>
      <c r="W1568" s="5" t="n">
        <v>0.465287</v>
      </c>
      <c r="X1568" s="5" t="n">
        <v>0.990324</v>
      </c>
      <c r="Y1568" s="5" t="n">
        <v>0.9017230000000001</v>
      </c>
      <c r="Z1568" s="5" t="n">
        <v>0.228484</v>
      </c>
    </row>
    <row r="1569">
      <c r="A1569" s="5" t="n">
        <v>1568</v>
      </c>
      <c r="B1569" s="5" t="n">
        <v>5</v>
      </c>
      <c r="C1569" s="5" t="n">
        <v>108</v>
      </c>
      <c r="D1569" s="5" t="n">
        <v>4</v>
      </c>
      <c r="E1569" s="5" t="n">
        <v>0</v>
      </c>
      <c r="F1569" s="5" t="n">
        <v>39</v>
      </c>
      <c r="G1569" s="5" t="n">
        <v>22.9</v>
      </c>
      <c r="H1569" s="5" t="n">
        <v>24.5</v>
      </c>
      <c r="I1569" s="6">
        <f>IF(E1569&gt;=Markov!$B$3,1,0)</f>
        <v/>
      </c>
      <c r="J1569" s="6">
        <f>I1568</f>
        <v/>
      </c>
      <c r="K1569" s="7">
        <f>MAR1!$B$5+MAR1!$C$5*COS(2*PI()*$C1569/365)+MAR1!$D$5*SIN(2*PI()*$C1569/365)</f>
        <v/>
      </c>
      <c r="L1569" s="7">
        <f>MAR1!$B$6+MAR1!$C$6*COS(2*PI()*$C1569/365)+MAR1!$D$6*SIN(2*PI()*$C1569/365)</f>
        <v/>
      </c>
      <c r="M1569" s="7">
        <f>MAR1!$B$7+MAR1!$C$7*COS(2*PI()*$C1569/365)+MAR1!$D$7*SIN(2*PI()*$C1569/365)</f>
        <v/>
      </c>
      <c r="N1569" s="7">
        <f>F1569-K1569</f>
        <v/>
      </c>
      <c r="O1569" s="7">
        <f>G1569-L1569</f>
        <v/>
      </c>
      <c r="P1569" s="7">
        <f>H1569-M1569</f>
        <v/>
      </c>
      <c r="Q1569" s="7">
        <f>IF($I1569=1,(N1569-MAR1!$B$11)/MAR1!$D$11,(N1569-MAR1!$C$11)/MAR1!$E$11)</f>
        <v/>
      </c>
      <c r="R1569" s="7">
        <f>IF($I1569=1,(O1569-MAR1!$B$12)/MAR1!$D$12,(O1569-MAR1!$C$12)/MAR1!$E$12)</f>
        <v/>
      </c>
      <c r="S1569" s="7">
        <f>IF($I1569=1,(P1569-MAR1!$B$13)/MAR1!$D$13,(P1569-MAR1!$C$13)/MAR1!$E$13)</f>
        <v/>
      </c>
      <c r="U1569" s="5" t="n">
        <v>1568</v>
      </c>
      <c r="V1569" s="5" t="n">
        <v>0.365619</v>
      </c>
      <c r="W1569" s="5" t="n">
        <v>0.464602</v>
      </c>
      <c r="X1569" s="5" t="n">
        <v>0.506627</v>
      </c>
      <c r="Y1569" s="5" t="n">
        <v>0.5413790000000001</v>
      </c>
      <c r="Z1569" s="5" t="n">
        <v>0.6131760000000001</v>
      </c>
    </row>
    <row r="1570">
      <c r="A1570" s="5" t="n">
        <v>1569</v>
      </c>
      <c r="B1570" s="5" t="n">
        <v>5</v>
      </c>
      <c r="C1570" s="5" t="n">
        <v>109</v>
      </c>
      <c r="D1570" s="5" t="n">
        <v>4</v>
      </c>
      <c r="E1570" s="5" t="n">
        <v>0</v>
      </c>
      <c r="F1570" s="5" t="n">
        <v>39.2</v>
      </c>
      <c r="G1570" s="5" t="n">
        <v>25.1</v>
      </c>
      <c r="H1570" s="5" t="n">
        <v>21.95</v>
      </c>
      <c r="I1570" s="6">
        <f>IF(E1570&gt;=Markov!$B$3,1,0)</f>
        <v/>
      </c>
      <c r="J1570" s="6">
        <f>I1569</f>
        <v/>
      </c>
      <c r="K1570" s="7">
        <f>MAR1!$B$5+MAR1!$C$5*COS(2*PI()*$C1570/365)+MAR1!$D$5*SIN(2*PI()*$C1570/365)</f>
        <v/>
      </c>
      <c r="L1570" s="7">
        <f>MAR1!$B$6+MAR1!$C$6*COS(2*PI()*$C1570/365)+MAR1!$D$6*SIN(2*PI()*$C1570/365)</f>
        <v/>
      </c>
      <c r="M1570" s="7">
        <f>MAR1!$B$7+MAR1!$C$7*COS(2*PI()*$C1570/365)+MAR1!$D$7*SIN(2*PI()*$C1570/365)</f>
        <v/>
      </c>
      <c r="N1570" s="7">
        <f>F1570-K1570</f>
        <v/>
      </c>
      <c r="O1570" s="7">
        <f>G1570-L1570</f>
        <v/>
      </c>
      <c r="P1570" s="7">
        <f>H1570-M1570</f>
        <v/>
      </c>
      <c r="Q1570" s="7">
        <f>IF($I1570=1,(N1570-MAR1!$B$11)/MAR1!$D$11,(N1570-MAR1!$C$11)/MAR1!$E$11)</f>
        <v/>
      </c>
      <c r="R1570" s="7">
        <f>IF($I1570=1,(O1570-MAR1!$B$12)/MAR1!$D$12,(O1570-MAR1!$C$12)/MAR1!$E$12)</f>
        <v/>
      </c>
      <c r="S1570" s="7">
        <f>IF($I1570=1,(P1570-MAR1!$B$13)/MAR1!$D$13,(P1570-MAR1!$C$13)/MAR1!$E$13)</f>
        <v/>
      </c>
      <c r="U1570" s="5" t="n">
        <v>1569</v>
      </c>
      <c r="V1570" s="5" t="n">
        <v>0.644612</v>
      </c>
      <c r="W1570" s="5" t="n">
        <v>0.459522</v>
      </c>
      <c r="X1570" s="5" t="n">
        <v>0.67096</v>
      </c>
      <c r="Y1570" s="5" t="n">
        <v>0.7169720000000001</v>
      </c>
      <c r="Z1570" s="5" t="n">
        <v>0.41929</v>
      </c>
    </row>
    <row r="1571">
      <c r="A1571" s="5" t="n">
        <v>1570</v>
      </c>
      <c r="B1571" s="5" t="n">
        <v>5</v>
      </c>
      <c r="C1571" s="5" t="n">
        <v>110</v>
      </c>
      <c r="D1571" s="5" t="n">
        <v>4</v>
      </c>
      <c r="E1571" s="5" t="n">
        <v>0</v>
      </c>
      <c r="F1571" s="5" t="n">
        <v>37.8</v>
      </c>
      <c r="G1571" s="5" t="n">
        <v>25.3</v>
      </c>
      <c r="H1571" s="5" t="n">
        <v>21.38</v>
      </c>
      <c r="I1571" s="6">
        <f>IF(E1571&gt;=Markov!$B$3,1,0)</f>
        <v/>
      </c>
      <c r="J1571" s="6">
        <f>I1570</f>
        <v/>
      </c>
      <c r="K1571" s="7">
        <f>MAR1!$B$5+MAR1!$C$5*COS(2*PI()*$C1571/365)+MAR1!$D$5*SIN(2*PI()*$C1571/365)</f>
        <v/>
      </c>
      <c r="L1571" s="7">
        <f>MAR1!$B$6+MAR1!$C$6*COS(2*PI()*$C1571/365)+MAR1!$D$6*SIN(2*PI()*$C1571/365)</f>
        <v/>
      </c>
      <c r="M1571" s="7">
        <f>MAR1!$B$7+MAR1!$C$7*COS(2*PI()*$C1571/365)+MAR1!$D$7*SIN(2*PI()*$C1571/365)</f>
        <v/>
      </c>
      <c r="N1571" s="7">
        <f>F1571-K1571</f>
        <v/>
      </c>
      <c r="O1571" s="7">
        <f>G1571-L1571</f>
        <v/>
      </c>
      <c r="P1571" s="7">
        <f>H1571-M1571</f>
        <v/>
      </c>
      <c r="Q1571" s="7">
        <f>IF($I1571=1,(N1571-MAR1!$B$11)/MAR1!$D$11,(N1571-MAR1!$C$11)/MAR1!$E$11)</f>
        <v/>
      </c>
      <c r="R1571" s="7">
        <f>IF($I1571=1,(O1571-MAR1!$B$12)/MAR1!$D$12,(O1571-MAR1!$C$12)/MAR1!$E$12)</f>
        <v/>
      </c>
      <c r="S1571" s="7">
        <f>IF($I1571=1,(P1571-MAR1!$B$13)/MAR1!$D$13,(P1571-MAR1!$C$13)/MAR1!$E$13)</f>
        <v/>
      </c>
      <c r="U1571" s="5" t="n">
        <v>1570</v>
      </c>
      <c r="V1571" s="5" t="n">
        <v>0.55147</v>
      </c>
      <c r="W1571" s="5" t="n">
        <v>0.9700299999999999</v>
      </c>
      <c r="X1571" s="5" t="n">
        <v>0.9836009999999999</v>
      </c>
      <c r="Y1571" s="5" t="n">
        <v>0.162136</v>
      </c>
      <c r="Z1571" s="5" t="n">
        <v>0.804779</v>
      </c>
    </row>
    <row r="1572">
      <c r="A1572" s="5" t="n">
        <v>1571</v>
      </c>
      <c r="B1572" s="5" t="n">
        <v>5</v>
      </c>
      <c r="C1572" s="5" t="n">
        <v>111</v>
      </c>
      <c r="D1572" s="5" t="n">
        <v>4</v>
      </c>
      <c r="E1572" s="5" t="n">
        <v>0</v>
      </c>
      <c r="F1572" s="5" t="n">
        <v>37.7</v>
      </c>
      <c r="G1572" s="5" t="n">
        <v>25.6</v>
      </c>
      <c r="H1572" s="5" t="n">
        <v>24.23</v>
      </c>
      <c r="I1572" s="6">
        <f>IF(E1572&gt;=Markov!$B$3,1,0)</f>
        <v/>
      </c>
      <c r="J1572" s="6">
        <f>I1571</f>
        <v/>
      </c>
      <c r="K1572" s="7">
        <f>MAR1!$B$5+MAR1!$C$5*COS(2*PI()*$C1572/365)+MAR1!$D$5*SIN(2*PI()*$C1572/365)</f>
        <v/>
      </c>
      <c r="L1572" s="7">
        <f>MAR1!$B$6+MAR1!$C$6*COS(2*PI()*$C1572/365)+MAR1!$D$6*SIN(2*PI()*$C1572/365)</f>
        <v/>
      </c>
      <c r="M1572" s="7">
        <f>MAR1!$B$7+MAR1!$C$7*COS(2*PI()*$C1572/365)+MAR1!$D$7*SIN(2*PI()*$C1572/365)</f>
        <v/>
      </c>
      <c r="N1572" s="7">
        <f>F1572-K1572</f>
        <v/>
      </c>
      <c r="O1572" s="7">
        <f>G1572-L1572</f>
        <v/>
      </c>
      <c r="P1572" s="7">
        <f>H1572-M1572</f>
        <v/>
      </c>
      <c r="Q1572" s="7">
        <f>IF($I1572=1,(N1572-MAR1!$B$11)/MAR1!$D$11,(N1572-MAR1!$C$11)/MAR1!$E$11)</f>
        <v/>
      </c>
      <c r="R1572" s="7">
        <f>IF($I1572=1,(O1572-MAR1!$B$12)/MAR1!$D$12,(O1572-MAR1!$C$12)/MAR1!$E$12)</f>
        <v/>
      </c>
      <c r="S1572" s="7">
        <f>IF($I1572=1,(P1572-MAR1!$B$13)/MAR1!$D$13,(P1572-MAR1!$C$13)/MAR1!$E$13)</f>
        <v/>
      </c>
      <c r="U1572" s="5" t="n">
        <v>1571</v>
      </c>
      <c r="V1572" s="5" t="n">
        <v>0.648288</v>
      </c>
      <c r="W1572" s="5" t="n">
        <v>0.599289</v>
      </c>
      <c r="X1572" s="5" t="n">
        <v>0.914219</v>
      </c>
      <c r="Y1572" s="5" t="n">
        <v>0.366661</v>
      </c>
      <c r="Z1572" s="5" t="n">
        <v>0.254173</v>
      </c>
    </row>
    <row r="1573">
      <c r="A1573" s="5" t="n">
        <v>1572</v>
      </c>
      <c r="B1573" s="5" t="n">
        <v>5</v>
      </c>
      <c r="C1573" s="5" t="n">
        <v>112</v>
      </c>
      <c r="D1573" s="5" t="n">
        <v>4</v>
      </c>
      <c r="E1573" s="5" t="n">
        <v>0.9</v>
      </c>
      <c r="F1573" s="5" t="n">
        <v>36.8</v>
      </c>
      <c r="G1573" s="5" t="n">
        <v>24.1</v>
      </c>
      <c r="H1573" s="5" t="n">
        <v>22.48</v>
      </c>
      <c r="I1573" s="6">
        <f>IF(E1573&gt;=Markov!$B$3,1,0)</f>
        <v/>
      </c>
      <c r="J1573" s="6">
        <f>I1572</f>
        <v/>
      </c>
      <c r="K1573" s="7">
        <f>MAR1!$B$5+MAR1!$C$5*COS(2*PI()*$C1573/365)+MAR1!$D$5*SIN(2*PI()*$C1573/365)</f>
        <v/>
      </c>
      <c r="L1573" s="7">
        <f>MAR1!$B$6+MAR1!$C$6*COS(2*PI()*$C1573/365)+MAR1!$D$6*SIN(2*PI()*$C1573/365)</f>
        <v/>
      </c>
      <c r="M1573" s="7">
        <f>MAR1!$B$7+MAR1!$C$7*COS(2*PI()*$C1573/365)+MAR1!$D$7*SIN(2*PI()*$C1573/365)</f>
        <v/>
      </c>
      <c r="N1573" s="7">
        <f>F1573-K1573</f>
        <v/>
      </c>
      <c r="O1573" s="7">
        <f>G1573-L1573</f>
        <v/>
      </c>
      <c r="P1573" s="7">
        <f>H1573-M1573</f>
        <v/>
      </c>
      <c r="Q1573" s="7">
        <f>IF($I1573=1,(N1573-MAR1!$B$11)/MAR1!$D$11,(N1573-MAR1!$C$11)/MAR1!$E$11)</f>
        <v/>
      </c>
      <c r="R1573" s="7">
        <f>IF($I1573=1,(O1573-MAR1!$B$12)/MAR1!$D$12,(O1573-MAR1!$C$12)/MAR1!$E$12)</f>
        <v/>
      </c>
      <c r="S1573" s="7">
        <f>IF($I1573=1,(P1573-MAR1!$B$13)/MAR1!$D$13,(P1573-MAR1!$C$13)/MAR1!$E$13)</f>
        <v/>
      </c>
      <c r="U1573" s="5" t="n">
        <v>1572</v>
      </c>
      <c r="V1573" s="5" t="n">
        <v>0.018777</v>
      </c>
      <c r="W1573" s="5" t="n">
        <v>0.178092</v>
      </c>
      <c r="X1573" s="5" t="n">
        <v>0.396242</v>
      </c>
      <c r="Y1573" s="5" t="n">
        <v>0.372304</v>
      </c>
      <c r="Z1573" s="5" t="n">
        <v>0.34948</v>
      </c>
    </row>
    <row r="1574">
      <c r="A1574" s="5" t="n">
        <v>1573</v>
      </c>
      <c r="B1574" s="5" t="n">
        <v>5</v>
      </c>
      <c r="C1574" s="5" t="n">
        <v>113</v>
      </c>
      <c r="D1574" s="5" t="n">
        <v>4</v>
      </c>
      <c r="E1574" s="5" t="n">
        <v>0</v>
      </c>
      <c r="F1574" s="5" t="n">
        <v>40.5</v>
      </c>
      <c r="G1574" s="5" t="n">
        <v>25.1</v>
      </c>
      <c r="H1574" s="5" t="n">
        <v>26.15</v>
      </c>
      <c r="I1574" s="6">
        <f>IF(E1574&gt;=Markov!$B$3,1,0)</f>
        <v/>
      </c>
      <c r="J1574" s="6">
        <f>I1573</f>
        <v/>
      </c>
      <c r="K1574" s="7">
        <f>MAR1!$B$5+MAR1!$C$5*COS(2*PI()*$C1574/365)+MAR1!$D$5*SIN(2*PI()*$C1574/365)</f>
        <v/>
      </c>
      <c r="L1574" s="7">
        <f>MAR1!$B$6+MAR1!$C$6*COS(2*PI()*$C1574/365)+MAR1!$D$6*SIN(2*PI()*$C1574/365)</f>
        <v/>
      </c>
      <c r="M1574" s="7">
        <f>MAR1!$B$7+MAR1!$C$7*COS(2*PI()*$C1574/365)+MAR1!$D$7*SIN(2*PI()*$C1574/365)</f>
        <v/>
      </c>
      <c r="N1574" s="7">
        <f>F1574-K1574</f>
        <v/>
      </c>
      <c r="O1574" s="7">
        <f>G1574-L1574</f>
        <v/>
      </c>
      <c r="P1574" s="7">
        <f>H1574-M1574</f>
        <v/>
      </c>
      <c r="Q1574" s="7">
        <f>IF($I1574=1,(N1574-MAR1!$B$11)/MAR1!$D$11,(N1574-MAR1!$C$11)/MAR1!$E$11)</f>
        <v/>
      </c>
      <c r="R1574" s="7">
        <f>IF($I1574=1,(O1574-MAR1!$B$12)/MAR1!$D$12,(O1574-MAR1!$C$12)/MAR1!$E$12)</f>
        <v/>
      </c>
      <c r="S1574" s="7">
        <f>IF($I1574=1,(P1574-MAR1!$B$13)/MAR1!$D$13,(P1574-MAR1!$C$13)/MAR1!$E$13)</f>
        <v/>
      </c>
      <c r="U1574" s="5" t="n">
        <v>1573</v>
      </c>
      <c r="V1574" s="5" t="n">
        <v>0.046388</v>
      </c>
      <c r="W1574" s="5" t="n">
        <v>0.285782</v>
      </c>
      <c r="X1574" s="5" t="n">
        <v>0.287132</v>
      </c>
      <c r="Y1574" s="5" t="n">
        <v>0.242172</v>
      </c>
      <c r="Z1574" s="5" t="n">
        <v>0.404519</v>
      </c>
    </row>
    <row r="1575">
      <c r="A1575" s="5" t="n">
        <v>1574</v>
      </c>
      <c r="B1575" s="5" t="n">
        <v>5</v>
      </c>
      <c r="C1575" s="5" t="n">
        <v>114</v>
      </c>
      <c r="D1575" s="5" t="n">
        <v>4</v>
      </c>
      <c r="E1575" s="5" t="n">
        <v>0</v>
      </c>
      <c r="F1575" s="5" t="n">
        <v>42</v>
      </c>
      <c r="G1575" s="5" t="n">
        <v>24.9</v>
      </c>
      <c r="H1575" s="5" t="n">
        <v>25.18</v>
      </c>
      <c r="I1575" s="6">
        <f>IF(E1575&gt;=Markov!$B$3,1,0)</f>
        <v/>
      </c>
      <c r="J1575" s="6">
        <f>I1574</f>
        <v/>
      </c>
      <c r="K1575" s="7">
        <f>MAR1!$B$5+MAR1!$C$5*COS(2*PI()*$C1575/365)+MAR1!$D$5*SIN(2*PI()*$C1575/365)</f>
        <v/>
      </c>
      <c r="L1575" s="7">
        <f>MAR1!$B$6+MAR1!$C$6*COS(2*PI()*$C1575/365)+MAR1!$D$6*SIN(2*PI()*$C1575/365)</f>
        <v/>
      </c>
      <c r="M1575" s="7">
        <f>MAR1!$B$7+MAR1!$C$7*COS(2*PI()*$C1575/365)+MAR1!$D$7*SIN(2*PI()*$C1575/365)</f>
        <v/>
      </c>
      <c r="N1575" s="7">
        <f>F1575-K1575</f>
        <v/>
      </c>
      <c r="O1575" s="7">
        <f>G1575-L1575</f>
        <v/>
      </c>
      <c r="P1575" s="7">
        <f>H1575-M1575</f>
        <v/>
      </c>
      <c r="Q1575" s="7">
        <f>IF($I1575=1,(N1575-MAR1!$B$11)/MAR1!$D$11,(N1575-MAR1!$C$11)/MAR1!$E$11)</f>
        <v/>
      </c>
      <c r="R1575" s="7">
        <f>IF($I1575=1,(O1575-MAR1!$B$12)/MAR1!$D$12,(O1575-MAR1!$C$12)/MAR1!$E$12)</f>
        <v/>
      </c>
      <c r="S1575" s="7">
        <f>IF($I1575=1,(P1575-MAR1!$B$13)/MAR1!$D$13,(P1575-MAR1!$C$13)/MAR1!$E$13)</f>
        <v/>
      </c>
      <c r="U1575" s="5" t="n">
        <v>1574</v>
      </c>
      <c r="V1575" s="5" t="n">
        <v>0.269706</v>
      </c>
      <c r="W1575" s="5" t="n">
        <v>0.610219</v>
      </c>
      <c r="X1575" s="5" t="n">
        <v>0.746517</v>
      </c>
      <c r="Y1575" s="5" t="n">
        <v>0.162946</v>
      </c>
      <c r="Z1575" s="5" t="n">
        <v>0.739079</v>
      </c>
    </row>
    <row r="1576">
      <c r="A1576" s="5" t="n">
        <v>1575</v>
      </c>
      <c r="B1576" s="5" t="n">
        <v>5</v>
      </c>
      <c r="C1576" s="5" t="n">
        <v>115</v>
      </c>
      <c r="D1576" s="5" t="n">
        <v>4</v>
      </c>
      <c r="E1576" s="5" t="n">
        <v>0</v>
      </c>
      <c r="F1576" s="5" t="n">
        <v>41.5</v>
      </c>
      <c r="G1576" s="5" t="n">
        <v>24.6</v>
      </c>
      <c r="H1576" s="5" t="n">
        <v>20.41</v>
      </c>
      <c r="I1576" s="6">
        <f>IF(E1576&gt;=Markov!$B$3,1,0)</f>
        <v/>
      </c>
      <c r="J1576" s="6">
        <f>I1575</f>
        <v/>
      </c>
      <c r="K1576" s="7">
        <f>MAR1!$B$5+MAR1!$C$5*COS(2*PI()*$C1576/365)+MAR1!$D$5*SIN(2*PI()*$C1576/365)</f>
        <v/>
      </c>
      <c r="L1576" s="7">
        <f>MAR1!$B$6+MAR1!$C$6*COS(2*PI()*$C1576/365)+MAR1!$D$6*SIN(2*PI()*$C1576/365)</f>
        <v/>
      </c>
      <c r="M1576" s="7">
        <f>MAR1!$B$7+MAR1!$C$7*COS(2*PI()*$C1576/365)+MAR1!$D$7*SIN(2*PI()*$C1576/365)</f>
        <v/>
      </c>
      <c r="N1576" s="7">
        <f>F1576-K1576</f>
        <v/>
      </c>
      <c r="O1576" s="7">
        <f>G1576-L1576</f>
        <v/>
      </c>
      <c r="P1576" s="7">
        <f>H1576-M1576</f>
        <v/>
      </c>
      <c r="Q1576" s="7">
        <f>IF($I1576=1,(N1576-MAR1!$B$11)/MAR1!$D$11,(N1576-MAR1!$C$11)/MAR1!$E$11)</f>
        <v/>
      </c>
      <c r="R1576" s="7">
        <f>IF($I1576=1,(O1576-MAR1!$B$12)/MAR1!$D$12,(O1576-MAR1!$C$12)/MAR1!$E$12)</f>
        <v/>
      </c>
      <c r="S1576" s="7">
        <f>IF($I1576=1,(P1576-MAR1!$B$13)/MAR1!$D$13,(P1576-MAR1!$C$13)/MAR1!$E$13)</f>
        <v/>
      </c>
      <c r="U1576" s="5" t="n">
        <v>1575</v>
      </c>
      <c r="V1576" s="5" t="n">
        <v>0.9139080000000001</v>
      </c>
      <c r="W1576" s="5" t="n">
        <v>0.580039</v>
      </c>
      <c r="X1576" s="5" t="n">
        <v>0.777876</v>
      </c>
      <c r="Y1576" s="5" t="n">
        <v>0.9182090000000001</v>
      </c>
      <c r="Z1576" s="5" t="n">
        <v>0.06320199999999999</v>
      </c>
    </row>
    <row r="1577">
      <c r="A1577" s="5" t="n">
        <v>1576</v>
      </c>
      <c r="B1577" s="5" t="n">
        <v>5</v>
      </c>
      <c r="C1577" s="5" t="n">
        <v>116</v>
      </c>
      <c r="D1577" s="5" t="n">
        <v>4</v>
      </c>
      <c r="E1577" s="5" t="n">
        <v>0</v>
      </c>
      <c r="F1577" s="5" t="n">
        <v>36.9</v>
      </c>
      <c r="G1577" s="5" t="n">
        <v>25</v>
      </c>
      <c r="H1577" s="5" t="n">
        <v>17.86</v>
      </c>
      <c r="I1577" s="6">
        <f>IF(E1577&gt;=Markov!$B$3,1,0)</f>
        <v/>
      </c>
      <c r="J1577" s="6">
        <f>I1576</f>
        <v/>
      </c>
      <c r="K1577" s="7">
        <f>MAR1!$B$5+MAR1!$C$5*COS(2*PI()*$C1577/365)+MAR1!$D$5*SIN(2*PI()*$C1577/365)</f>
        <v/>
      </c>
      <c r="L1577" s="7">
        <f>MAR1!$B$6+MAR1!$C$6*COS(2*PI()*$C1577/365)+MAR1!$D$6*SIN(2*PI()*$C1577/365)</f>
        <v/>
      </c>
      <c r="M1577" s="7">
        <f>MAR1!$B$7+MAR1!$C$7*COS(2*PI()*$C1577/365)+MAR1!$D$7*SIN(2*PI()*$C1577/365)</f>
        <v/>
      </c>
      <c r="N1577" s="7">
        <f>F1577-K1577</f>
        <v/>
      </c>
      <c r="O1577" s="7">
        <f>G1577-L1577</f>
        <v/>
      </c>
      <c r="P1577" s="7">
        <f>H1577-M1577</f>
        <v/>
      </c>
      <c r="Q1577" s="7">
        <f>IF($I1577=1,(N1577-MAR1!$B$11)/MAR1!$D$11,(N1577-MAR1!$C$11)/MAR1!$E$11)</f>
        <v/>
      </c>
      <c r="R1577" s="7">
        <f>IF($I1577=1,(O1577-MAR1!$B$12)/MAR1!$D$12,(O1577-MAR1!$C$12)/MAR1!$E$12)</f>
        <v/>
      </c>
      <c r="S1577" s="7">
        <f>IF($I1577=1,(P1577-MAR1!$B$13)/MAR1!$D$13,(P1577-MAR1!$C$13)/MAR1!$E$13)</f>
        <v/>
      </c>
      <c r="U1577" s="5" t="n">
        <v>1576</v>
      </c>
      <c r="V1577" s="5" t="n">
        <v>0.543936</v>
      </c>
      <c r="W1577" s="5" t="n">
        <v>0.564092</v>
      </c>
      <c r="X1577" s="5" t="n">
        <v>0.787618</v>
      </c>
      <c r="Y1577" s="5" t="n">
        <v>0.061108</v>
      </c>
      <c r="Z1577" s="5" t="n">
        <v>0.5762620000000001</v>
      </c>
    </row>
    <row r="1578">
      <c r="A1578" s="5" t="n">
        <v>1577</v>
      </c>
      <c r="B1578" s="5" t="n">
        <v>5</v>
      </c>
      <c r="C1578" s="5" t="n">
        <v>117</v>
      </c>
      <c r="D1578" s="5" t="n">
        <v>4</v>
      </c>
      <c r="E1578" s="5" t="n">
        <v>0</v>
      </c>
      <c r="F1578" s="5" t="n">
        <v>39.7</v>
      </c>
      <c r="G1578" s="5" t="n">
        <v>26.4</v>
      </c>
      <c r="H1578" s="5" t="n">
        <v>24.36</v>
      </c>
      <c r="I1578" s="6">
        <f>IF(E1578&gt;=Markov!$B$3,1,0)</f>
        <v/>
      </c>
      <c r="J1578" s="6">
        <f>I1577</f>
        <v/>
      </c>
      <c r="K1578" s="7">
        <f>MAR1!$B$5+MAR1!$C$5*COS(2*PI()*$C1578/365)+MAR1!$D$5*SIN(2*PI()*$C1578/365)</f>
        <v/>
      </c>
      <c r="L1578" s="7">
        <f>MAR1!$B$6+MAR1!$C$6*COS(2*PI()*$C1578/365)+MAR1!$D$6*SIN(2*PI()*$C1578/365)</f>
        <v/>
      </c>
      <c r="M1578" s="7">
        <f>MAR1!$B$7+MAR1!$C$7*COS(2*PI()*$C1578/365)+MAR1!$D$7*SIN(2*PI()*$C1578/365)</f>
        <v/>
      </c>
      <c r="N1578" s="7">
        <f>F1578-K1578</f>
        <v/>
      </c>
      <c r="O1578" s="7">
        <f>G1578-L1578</f>
        <v/>
      </c>
      <c r="P1578" s="7">
        <f>H1578-M1578</f>
        <v/>
      </c>
      <c r="Q1578" s="7">
        <f>IF($I1578=1,(N1578-MAR1!$B$11)/MAR1!$D$11,(N1578-MAR1!$C$11)/MAR1!$E$11)</f>
        <v/>
      </c>
      <c r="R1578" s="7">
        <f>IF($I1578=1,(O1578-MAR1!$B$12)/MAR1!$D$12,(O1578-MAR1!$C$12)/MAR1!$E$12)</f>
        <v/>
      </c>
      <c r="S1578" s="7">
        <f>IF($I1578=1,(P1578-MAR1!$B$13)/MAR1!$D$13,(P1578-MAR1!$C$13)/MAR1!$E$13)</f>
        <v/>
      </c>
      <c r="U1578" s="5" t="n">
        <v>1577</v>
      </c>
      <c r="V1578" s="5" t="n">
        <v>0.317663</v>
      </c>
      <c r="W1578" s="5" t="n">
        <v>0.33012</v>
      </c>
      <c r="X1578" s="5" t="n">
        <v>0.293295</v>
      </c>
      <c r="Y1578" s="5" t="n">
        <v>0.052611</v>
      </c>
      <c r="Z1578" s="5" t="n">
        <v>0.394577</v>
      </c>
    </row>
    <row r="1579">
      <c r="A1579" s="5" t="n">
        <v>1578</v>
      </c>
      <c r="B1579" s="5" t="n">
        <v>5</v>
      </c>
      <c r="C1579" s="5" t="n">
        <v>118</v>
      </c>
      <c r="D1579" s="5" t="n">
        <v>4</v>
      </c>
      <c r="E1579" s="5" t="n">
        <v>0</v>
      </c>
      <c r="F1579" s="5" t="n">
        <v>36.6</v>
      </c>
      <c r="G1579" s="5" t="n">
        <v>24.2</v>
      </c>
      <c r="H1579" s="5" t="n">
        <v>21.08</v>
      </c>
      <c r="I1579" s="6">
        <f>IF(E1579&gt;=Markov!$B$3,1,0)</f>
        <v/>
      </c>
      <c r="J1579" s="6">
        <f>I1578</f>
        <v/>
      </c>
      <c r="K1579" s="7">
        <f>MAR1!$B$5+MAR1!$C$5*COS(2*PI()*$C1579/365)+MAR1!$D$5*SIN(2*PI()*$C1579/365)</f>
        <v/>
      </c>
      <c r="L1579" s="7">
        <f>MAR1!$B$6+MAR1!$C$6*COS(2*PI()*$C1579/365)+MAR1!$D$6*SIN(2*PI()*$C1579/365)</f>
        <v/>
      </c>
      <c r="M1579" s="7">
        <f>MAR1!$B$7+MAR1!$C$7*COS(2*PI()*$C1579/365)+MAR1!$D$7*SIN(2*PI()*$C1579/365)</f>
        <v/>
      </c>
      <c r="N1579" s="7">
        <f>F1579-K1579</f>
        <v/>
      </c>
      <c r="O1579" s="7">
        <f>G1579-L1579</f>
        <v/>
      </c>
      <c r="P1579" s="7">
        <f>H1579-M1579</f>
        <v/>
      </c>
      <c r="Q1579" s="7">
        <f>IF($I1579=1,(N1579-MAR1!$B$11)/MAR1!$D$11,(N1579-MAR1!$C$11)/MAR1!$E$11)</f>
        <v/>
      </c>
      <c r="R1579" s="7">
        <f>IF($I1579=1,(O1579-MAR1!$B$12)/MAR1!$D$12,(O1579-MAR1!$C$12)/MAR1!$E$12)</f>
        <v/>
      </c>
      <c r="S1579" s="7">
        <f>IF($I1579=1,(P1579-MAR1!$B$13)/MAR1!$D$13,(P1579-MAR1!$C$13)/MAR1!$E$13)</f>
        <v/>
      </c>
      <c r="U1579" s="5" t="n">
        <v>1578</v>
      </c>
      <c r="V1579" s="5" t="n">
        <v>0.221638</v>
      </c>
      <c r="W1579" s="5" t="n">
        <v>0.100368</v>
      </c>
      <c r="X1579" s="5" t="n">
        <v>0.086353</v>
      </c>
      <c r="Y1579" s="5" t="n">
        <v>0.044959</v>
      </c>
      <c r="Z1579" s="5" t="n">
        <v>0.898103</v>
      </c>
    </row>
    <row r="1580">
      <c r="A1580" s="5" t="n">
        <v>1579</v>
      </c>
      <c r="B1580" s="5" t="n">
        <v>5</v>
      </c>
      <c r="C1580" s="5" t="n">
        <v>119</v>
      </c>
      <c r="D1580" s="5" t="n">
        <v>4</v>
      </c>
      <c r="E1580" s="5" t="n">
        <v>0</v>
      </c>
      <c r="F1580" s="5" t="n">
        <v>34.5</v>
      </c>
      <c r="G1580" s="5" t="n">
        <v>23.3</v>
      </c>
      <c r="H1580" s="5" t="n">
        <v>22.76</v>
      </c>
      <c r="I1580" s="6">
        <f>IF(E1580&gt;=Markov!$B$3,1,0)</f>
        <v/>
      </c>
      <c r="J1580" s="6">
        <f>I1579</f>
        <v/>
      </c>
      <c r="K1580" s="7">
        <f>MAR1!$B$5+MAR1!$C$5*COS(2*PI()*$C1580/365)+MAR1!$D$5*SIN(2*PI()*$C1580/365)</f>
        <v/>
      </c>
      <c r="L1580" s="7">
        <f>MAR1!$B$6+MAR1!$C$6*COS(2*PI()*$C1580/365)+MAR1!$D$6*SIN(2*PI()*$C1580/365)</f>
        <v/>
      </c>
      <c r="M1580" s="7">
        <f>MAR1!$B$7+MAR1!$C$7*COS(2*PI()*$C1580/365)+MAR1!$D$7*SIN(2*PI()*$C1580/365)</f>
        <v/>
      </c>
      <c r="N1580" s="7">
        <f>F1580-K1580</f>
        <v/>
      </c>
      <c r="O1580" s="7">
        <f>G1580-L1580</f>
        <v/>
      </c>
      <c r="P1580" s="7">
        <f>H1580-M1580</f>
        <v/>
      </c>
      <c r="Q1580" s="7">
        <f>IF($I1580=1,(N1580-MAR1!$B$11)/MAR1!$D$11,(N1580-MAR1!$C$11)/MAR1!$E$11)</f>
        <v/>
      </c>
      <c r="R1580" s="7">
        <f>IF($I1580=1,(O1580-MAR1!$B$12)/MAR1!$D$12,(O1580-MAR1!$C$12)/MAR1!$E$12)</f>
        <v/>
      </c>
      <c r="S1580" s="7">
        <f>IF($I1580=1,(P1580-MAR1!$B$13)/MAR1!$D$13,(P1580-MAR1!$C$13)/MAR1!$E$13)</f>
        <v/>
      </c>
      <c r="U1580" s="5" t="n">
        <v>1579</v>
      </c>
      <c r="V1580" s="5" t="n">
        <v>0.006929</v>
      </c>
      <c r="W1580" s="5" t="n">
        <v>0.209786</v>
      </c>
      <c r="X1580" s="5" t="n">
        <v>0.677673</v>
      </c>
      <c r="Y1580" s="5" t="n">
        <v>0.602774</v>
      </c>
      <c r="Z1580" s="5" t="n">
        <v>0.90998</v>
      </c>
    </row>
    <row r="1581">
      <c r="A1581" s="5" t="n">
        <v>1580</v>
      </c>
      <c r="B1581" s="5" t="n">
        <v>5</v>
      </c>
      <c r="C1581" s="5" t="n">
        <v>120</v>
      </c>
      <c r="D1581" s="5" t="n">
        <v>4</v>
      </c>
      <c r="E1581" s="5" t="n">
        <v>0</v>
      </c>
      <c r="F1581" s="5" t="n">
        <v>34.4</v>
      </c>
      <c r="G1581" s="5" t="n">
        <v>22.2</v>
      </c>
      <c r="H1581" s="5" t="n">
        <v>27.5</v>
      </c>
      <c r="I1581" s="6">
        <f>IF(E1581&gt;=Markov!$B$3,1,0)</f>
        <v/>
      </c>
      <c r="J1581" s="6">
        <f>I1580</f>
        <v/>
      </c>
      <c r="K1581" s="7">
        <f>MAR1!$B$5+MAR1!$C$5*COS(2*PI()*$C1581/365)+MAR1!$D$5*SIN(2*PI()*$C1581/365)</f>
        <v/>
      </c>
      <c r="L1581" s="7">
        <f>MAR1!$B$6+MAR1!$C$6*COS(2*PI()*$C1581/365)+MAR1!$D$6*SIN(2*PI()*$C1581/365)</f>
        <v/>
      </c>
      <c r="M1581" s="7">
        <f>MAR1!$B$7+MAR1!$C$7*COS(2*PI()*$C1581/365)+MAR1!$D$7*SIN(2*PI()*$C1581/365)</f>
        <v/>
      </c>
      <c r="N1581" s="7">
        <f>F1581-K1581</f>
        <v/>
      </c>
      <c r="O1581" s="7">
        <f>G1581-L1581</f>
        <v/>
      </c>
      <c r="P1581" s="7">
        <f>H1581-M1581</f>
        <v/>
      </c>
      <c r="Q1581" s="7">
        <f>IF($I1581=1,(N1581-MAR1!$B$11)/MAR1!$D$11,(N1581-MAR1!$C$11)/MAR1!$E$11)</f>
        <v/>
      </c>
      <c r="R1581" s="7">
        <f>IF($I1581=1,(O1581-MAR1!$B$12)/MAR1!$D$12,(O1581-MAR1!$C$12)/MAR1!$E$12)</f>
        <v/>
      </c>
      <c r="S1581" s="7">
        <f>IF($I1581=1,(P1581-MAR1!$B$13)/MAR1!$D$13,(P1581-MAR1!$C$13)/MAR1!$E$13)</f>
        <v/>
      </c>
      <c r="U1581" s="5" t="n">
        <v>1580</v>
      </c>
      <c r="V1581" s="5" t="n">
        <v>0.8528289999999999</v>
      </c>
      <c r="W1581" s="5" t="n">
        <v>0.9053949999999999</v>
      </c>
      <c r="X1581" s="5" t="n">
        <v>0.801381</v>
      </c>
      <c r="Y1581" s="5" t="n">
        <v>0.511273</v>
      </c>
      <c r="Z1581" s="5" t="n">
        <v>0.117526</v>
      </c>
    </row>
    <row r="1582">
      <c r="A1582" s="5" t="n">
        <v>1581</v>
      </c>
      <c r="B1582" s="5" t="n">
        <v>5</v>
      </c>
      <c r="C1582" s="5" t="n">
        <v>121</v>
      </c>
      <c r="D1582" s="5" t="n">
        <v>5</v>
      </c>
      <c r="E1582" s="5" t="n">
        <v>0</v>
      </c>
      <c r="F1582" s="5" t="n">
        <v>36.4</v>
      </c>
      <c r="G1582" s="5" t="n">
        <v>24.5</v>
      </c>
      <c r="H1582" s="5" t="n">
        <v>27.11</v>
      </c>
      <c r="I1582" s="6">
        <f>IF(E1582&gt;=Markov!$B$3,1,0)</f>
        <v/>
      </c>
      <c r="J1582" s="6">
        <f>I1581</f>
        <v/>
      </c>
      <c r="K1582" s="7">
        <f>MAR1!$B$5+MAR1!$C$5*COS(2*PI()*$C1582/365)+MAR1!$D$5*SIN(2*PI()*$C1582/365)</f>
        <v/>
      </c>
      <c r="L1582" s="7">
        <f>MAR1!$B$6+MAR1!$C$6*COS(2*PI()*$C1582/365)+MAR1!$D$6*SIN(2*PI()*$C1582/365)</f>
        <v/>
      </c>
      <c r="M1582" s="7">
        <f>MAR1!$B$7+MAR1!$C$7*COS(2*PI()*$C1582/365)+MAR1!$D$7*SIN(2*PI()*$C1582/365)</f>
        <v/>
      </c>
      <c r="N1582" s="7">
        <f>F1582-K1582</f>
        <v/>
      </c>
      <c r="O1582" s="7">
        <f>G1582-L1582</f>
        <v/>
      </c>
      <c r="P1582" s="7">
        <f>H1582-M1582</f>
        <v/>
      </c>
      <c r="Q1582" s="7">
        <f>IF($I1582=1,(N1582-MAR1!$B$11)/MAR1!$D$11,(N1582-MAR1!$C$11)/MAR1!$E$11)</f>
        <v/>
      </c>
      <c r="R1582" s="7">
        <f>IF($I1582=1,(O1582-MAR1!$B$12)/MAR1!$D$12,(O1582-MAR1!$C$12)/MAR1!$E$12)</f>
        <v/>
      </c>
      <c r="S1582" s="7">
        <f>IF($I1582=1,(P1582-MAR1!$B$13)/MAR1!$D$13,(P1582-MAR1!$C$13)/MAR1!$E$13)</f>
        <v/>
      </c>
      <c r="U1582" s="5" t="n">
        <v>1581</v>
      </c>
      <c r="V1582" s="5" t="n">
        <v>0.18552</v>
      </c>
      <c r="W1582" s="5" t="n">
        <v>0.816043</v>
      </c>
      <c r="X1582" s="5" t="n">
        <v>0.20042</v>
      </c>
      <c r="Y1582" s="5" t="n">
        <v>0.828636</v>
      </c>
      <c r="Z1582" s="5" t="n">
        <v>0.133354</v>
      </c>
    </row>
    <row r="1583">
      <c r="A1583" s="5" t="n">
        <v>1582</v>
      </c>
      <c r="B1583" s="5" t="n">
        <v>5</v>
      </c>
      <c r="C1583" s="5" t="n">
        <v>122</v>
      </c>
      <c r="D1583" s="5" t="n">
        <v>5</v>
      </c>
      <c r="E1583" s="5" t="n">
        <v>0</v>
      </c>
      <c r="F1583" s="5" t="n">
        <v>38.1</v>
      </c>
      <c r="G1583" s="5" t="n">
        <v>25.4</v>
      </c>
      <c r="H1583" s="5" t="n">
        <v>26.86</v>
      </c>
      <c r="I1583" s="6">
        <f>IF(E1583&gt;=Markov!$B$3,1,0)</f>
        <v/>
      </c>
      <c r="J1583" s="6">
        <f>I1582</f>
        <v/>
      </c>
      <c r="K1583" s="7">
        <f>MAR1!$B$5+MAR1!$C$5*COS(2*PI()*$C1583/365)+MAR1!$D$5*SIN(2*PI()*$C1583/365)</f>
        <v/>
      </c>
      <c r="L1583" s="7">
        <f>MAR1!$B$6+MAR1!$C$6*COS(2*PI()*$C1583/365)+MAR1!$D$6*SIN(2*PI()*$C1583/365)</f>
        <v/>
      </c>
      <c r="M1583" s="7">
        <f>MAR1!$B$7+MAR1!$C$7*COS(2*PI()*$C1583/365)+MAR1!$D$7*SIN(2*PI()*$C1583/365)</f>
        <v/>
      </c>
      <c r="N1583" s="7">
        <f>F1583-K1583</f>
        <v/>
      </c>
      <c r="O1583" s="7">
        <f>G1583-L1583</f>
        <v/>
      </c>
      <c r="P1583" s="7">
        <f>H1583-M1583</f>
        <v/>
      </c>
      <c r="Q1583" s="7">
        <f>IF($I1583=1,(N1583-MAR1!$B$11)/MAR1!$D$11,(N1583-MAR1!$C$11)/MAR1!$E$11)</f>
        <v/>
      </c>
      <c r="R1583" s="7">
        <f>IF($I1583=1,(O1583-MAR1!$B$12)/MAR1!$D$12,(O1583-MAR1!$C$12)/MAR1!$E$12)</f>
        <v/>
      </c>
      <c r="S1583" s="7">
        <f>IF($I1583=1,(P1583-MAR1!$B$13)/MAR1!$D$13,(P1583-MAR1!$C$13)/MAR1!$E$13)</f>
        <v/>
      </c>
      <c r="U1583" s="5" t="n">
        <v>1582</v>
      </c>
      <c r="V1583" s="5" t="n">
        <v>0.461217</v>
      </c>
      <c r="W1583" s="5" t="n">
        <v>0.8754</v>
      </c>
      <c r="X1583" s="5" t="n">
        <v>0.087148</v>
      </c>
      <c r="Y1583" s="5" t="n">
        <v>0.9855930000000001</v>
      </c>
      <c r="Z1583" s="5" t="n">
        <v>0.649135</v>
      </c>
    </row>
    <row r="1584">
      <c r="A1584" s="5" t="n">
        <v>1583</v>
      </c>
      <c r="B1584" s="5" t="n">
        <v>5</v>
      </c>
      <c r="C1584" s="5" t="n">
        <v>123</v>
      </c>
      <c r="D1584" s="5" t="n">
        <v>5</v>
      </c>
      <c r="E1584" s="5" t="n">
        <v>0</v>
      </c>
      <c r="F1584" s="5" t="n">
        <v>40.6</v>
      </c>
      <c r="G1584" s="5" t="n">
        <v>25.5</v>
      </c>
      <c r="H1584" s="5" t="n">
        <v>20.45</v>
      </c>
      <c r="I1584" s="6">
        <f>IF(E1584&gt;=Markov!$B$3,1,0)</f>
        <v/>
      </c>
      <c r="J1584" s="6">
        <f>I1583</f>
        <v/>
      </c>
      <c r="K1584" s="7">
        <f>MAR1!$B$5+MAR1!$C$5*COS(2*PI()*$C1584/365)+MAR1!$D$5*SIN(2*PI()*$C1584/365)</f>
        <v/>
      </c>
      <c r="L1584" s="7">
        <f>MAR1!$B$6+MAR1!$C$6*COS(2*PI()*$C1584/365)+MAR1!$D$6*SIN(2*PI()*$C1584/365)</f>
        <v/>
      </c>
      <c r="M1584" s="7">
        <f>MAR1!$B$7+MAR1!$C$7*COS(2*PI()*$C1584/365)+MAR1!$D$7*SIN(2*PI()*$C1584/365)</f>
        <v/>
      </c>
      <c r="N1584" s="7">
        <f>F1584-K1584</f>
        <v/>
      </c>
      <c r="O1584" s="7">
        <f>G1584-L1584</f>
        <v/>
      </c>
      <c r="P1584" s="7">
        <f>H1584-M1584</f>
        <v/>
      </c>
      <c r="Q1584" s="7">
        <f>IF($I1584=1,(N1584-MAR1!$B$11)/MAR1!$D$11,(N1584-MAR1!$C$11)/MAR1!$E$11)</f>
        <v/>
      </c>
      <c r="R1584" s="7">
        <f>IF($I1584=1,(O1584-MAR1!$B$12)/MAR1!$D$12,(O1584-MAR1!$C$12)/MAR1!$E$12)</f>
        <v/>
      </c>
      <c r="S1584" s="7">
        <f>IF($I1584=1,(P1584-MAR1!$B$13)/MAR1!$D$13,(P1584-MAR1!$C$13)/MAR1!$E$13)</f>
        <v/>
      </c>
      <c r="U1584" s="5" t="n">
        <v>1583</v>
      </c>
      <c r="V1584" s="5" t="n">
        <v>0.453026</v>
      </c>
      <c r="W1584" s="5" t="n">
        <v>0.45087</v>
      </c>
      <c r="X1584" s="5" t="n">
        <v>0.332631</v>
      </c>
      <c r="Y1584" s="5" t="n">
        <v>0.826148</v>
      </c>
      <c r="Z1584" s="5" t="n">
        <v>0.309989</v>
      </c>
    </row>
    <row r="1585">
      <c r="A1585" s="5" t="n">
        <v>1584</v>
      </c>
      <c r="B1585" s="5" t="n">
        <v>5</v>
      </c>
      <c r="C1585" s="5" t="n">
        <v>124</v>
      </c>
      <c r="D1585" s="5" t="n">
        <v>5</v>
      </c>
      <c r="E1585" s="5" t="n">
        <v>0</v>
      </c>
      <c r="F1585" s="5" t="n">
        <v>40.5</v>
      </c>
      <c r="G1585" s="5" t="n">
        <v>26.9</v>
      </c>
      <c r="H1585" s="5" t="n">
        <v>21.83</v>
      </c>
      <c r="I1585" s="6">
        <f>IF(E1585&gt;=Markov!$B$3,1,0)</f>
        <v/>
      </c>
      <c r="J1585" s="6">
        <f>I1584</f>
        <v/>
      </c>
      <c r="K1585" s="7">
        <f>MAR1!$B$5+MAR1!$C$5*COS(2*PI()*$C1585/365)+MAR1!$D$5*SIN(2*PI()*$C1585/365)</f>
        <v/>
      </c>
      <c r="L1585" s="7">
        <f>MAR1!$B$6+MAR1!$C$6*COS(2*PI()*$C1585/365)+MAR1!$D$6*SIN(2*PI()*$C1585/365)</f>
        <v/>
      </c>
      <c r="M1585" s="7">
        <f>MAR1!$B$7+MAR1!$C$7*COS(2*PI()*$C1585/365)+MAR1!$D$7*SIN(2*PI()*$C1585/365)</f>
        <v/>
      </c>
      <c r="N1585" s="7">
        <f>F1585-K1585</f>
        <v/>
      </c>
      <c r="O1585" s="7">
        <f>G1585-L1585</f>
        <v/>
      </c>
      <c r="P1585" s="7">
        <f>H1585-M1585</f>
        <v/>
      </c>
      <c r="Q1585" s="7">
        <f>IF($I1585=1,(N1585-MAR1!$B$11)/MAR1!$D$11,(N1585-MAR1!$C$11)/MAR1!$E$11)</f>
        <v/>
      </c>
      <c r="R1585" s="7">
        <f>IF($I1585=1,(O1585-MAR1!$B$12)/MAR1!$D$12,(O1585-MAR1!$C$12)/MAR1!$E$12)</f>
        <v/>
      </c>
      <c r="S1585" s="7">
        <f>IF($I1585=1,(P1585-MAR1!$B$13)/MAR1!$D$13,(P1585-MAR1!$C$13)/MAR1!$E$13)</f>
        <v/>
      </c>
      <c r="U1585" s="5" t="n">
        <v>1584</v>
      </c>
      <c r="V1585" s="5" t="n">
        <v>0.182894</v>
      </c>
      <c r="W1585" s="5" t="n">
        <v>0.197444</v>
      </c>
      <c r="X1585" s="5" t="n">
        <v>0.718554</v>
      </c>
      <c r="Y1585" s="5" t="n">
        <v>0.034624</v>
      </c>
      <c r="Z1585" s="5" t="n">
        <v>0.676577</v>
      </c>
    </row>
    <row r="1586">
      <c r="A1586" s="5" t="n">
        <v>1585</v>
      </c>
      <c r="B1586" s="5" t="n">
        <v>5</v>
      </c>
      <c r="C1586" s="5" t="n">
        <v>125</v>
      </c>
      <c r="D1586" s="5" t="n">
        <v>5</v>
      </c>
      <c r="E1586" s="5" t="n">
        <v>0</v>
      </c>
      <c r="F1586" s="5" t="n">
        <v>39.5</v>
      </c>
      <c r="G1586" s="5" t="n">
        <v>27.2</v>
      </c>
      <c r="H1586" s="5" t="n">
        <v>21.92</v>
      </c>
      <c r="I1586" s="6">
        <f>IF(E1586&gt;=Markov!$B$3,1,0)</f>
        <v/>
      </c>
      <c r="J1586" s="6">
        <f>I1585</f>
        <v/>
      </c>
      <c r="K1586" s="7">
        <f>MAR1!$B$5+MAR1!$C$5*COS(2*PI()*$C1586/365)+MAR1!$D$5*SIN(2*PI()*$C1586/365)</f>
        <v/>
      </c>
      <c r="L1586" s="7">
        <f>MAR1!$B$6+MAR1!$C$6*COS(2*PI()*$C1586/365)+MAR1!$D$6*SIN(2*PI()*$C1586/365)</f>
        <v/>
      </c>
      <c r="M1586" s="7">
        <f>MAR1!$B$7+MAR1!$C$7*COS(2*PI()*$C1586/365)+MAR1!$D$7*SIN(2*PI()*$C1586/365)</f>
        <v/>
      </c>
      <c r="N1586" s="7">
        <f>F1586-K1586</f>
        <v/>
      </c>
      <c r="O1586" s="7">
        <f>G1586-L1586</f>
        <v/>
      </c>
      <c r="P1586" s="7">
        <f>H1586-M1586</f>
        <v/>
      </c>
      <c r="Q1586" s="7">
        <f>IF($I1586=1,(N1586-MAR1!$B$11)/MAR1!$D$11,(N1586-MAR1!$C$11)/MAR1!$E$11)</f>
        <v/>
      </c>
      <c r="R1586" s="7">
        <f>IF($I1586=1,(O1586-MAR1!$B$12)/MAR1!$D$12,(O1586-MAR1!$C$12)/MAR1!$E$12)</f>
        <v/>
      </c>
      <c r="S1586" s="7">
        <f>IF($I1586=1,(P1586-MAR1!$B$13)/MAR1!$D$13,(P1586-MAR1!$C$13)/MAR1!$E$13)</f>
        <v/>
      </c>
      <c r="U1586" s="5" t="n">
        <v>1585</v>
      </c>
      <c r="V1586" s="5" t="n">
        <v>0.488607</v>
      </c>
      <c r="W1586" s="5" t="n">
        <v>0.851223</v>
      </c>
      <c r="X1586" s="5" t="n">
        <v>0.726608</v>
      </c>
      <c r="Y1586" s="5" t="n">
        <v>0.694102</v>
      </c>
      <c r="Z1586" s="5" t="n">
        <v>0.941427</v>
      </c>
    </row>
    <row r="1587">
      <c r="A1587" s="5" t="n">
        <v>1586</v>
      </c>
      <c r="B1587" s="5" t="n">
        <v>5</v>
      </c>
      <c r="C1587" s="5" t="n">
        <v>126</v>
      </c>
      <c r="D1587" s="5" t="n">
        <v>5</v>
      </c>
      <c r="E1587" s="5" t="n">
        <v>0</v>
      </c>
      <c r="F1587" s="5" t="n">
        <v>40.2</v>
      </c>
      <c r="G1587" s="5" t="n">
        <v>27.4</v>
      </c>
      <c r="H1587" s="5" t="n">
        <v>19.31</v>
      </c>
      <c r="I1587" s="6">
        <f>IF(E1587&gt;=Markov!$B$3,1,0)</f>
        <v/>
      </c>
      <c r="J1587" s="6">
        <f>I1586</f>
        <v/>
      </c>
      <c r="K1587" s="7">
        <f>MAR1!$B$5+MAR1!$C$5*COS(2*PI()*$C1587/365)+MAR1!$D$5*SIN(2*PI()*$C1587/365)</f>
        <v/>
      </c>
      <c r="L1587" s="7">
        <f>MAR1!$B$6+MAR1!$C$6*COS(2*PI()*$C1587/365)+MAR1!$D$6*SIN(2*PI()*$C1587/365)</f>
        <v/>
      </c>
      <c r="M1587" s="7">
        <f>MAR1!$B$7+MAR1!$C$7*COS(2*PI()*$C1587/365)+MAR1!$D$7*SIN(2*PI()*$C1587/365)</f>
        <v/>
      </c>
      <c r="N1587" s="7">
        <f>F1587-K1587</f>
        <v/>
      </c>
      <c r="O1587" s="7">
        <f>G1587-L1587</f>
        <v/>
      </c>
      <c r="P1587" s="7">
        <f>H1587-M1587</f>
        <v/>
      </c>
      <c r="Q1587" s="7">
        <f>IF($I1587=1,(N1587-MAR1!$B$11)/MAR1!$D$11,(N1587-MAR1!$C$11)/MAR1!$E$11)</f>
        <v/>
      </c>
      <c r="R1587" s="7">
        <f>IF($I1587=1,(O1587-MAR1!$B$12)/MAR1!$D$12,(O1587-MAR1!$C$12)/MAR1!$E$12)</f>
        <v/>
      </c>
      <c r="S1587" s="7">
        <f>IF($I1587=1,(P1587-MAR1!$B$13)/MAR1!$D$13,(P1587-MAR1!$C$13)/MAR1!$E$13)</f>
        <v/>
      </c>
      <c r="U1587" s="5" t="n">
        <v>1586</v>
      </c>
      <c r="V1587" s="5" t="n">
        <v>0.234297</v>
      </c>
      <c r="W1587" s="5" t="n">
        <v>0.866421</v>
      </c>
      <c r="X1587" s="5" t="n">
        <v>0.6662709999999999</v>
      </c>
      <c r="Y1587" s="5" t="n">
        <v>0.399955</v>
      </c>
      <c r="Z1587" s="5" t="n">
        <v>0.295128</v>
      </c>
    </row>
    <row r="1588">
      <c r="A1588" s="5" t="n">
        <v>1587</v>
      </c>
      <c r="B1588" s="5" t="n">
        <v>5</v>
      </c>
      <c r="C1588" s="5" t="n">
        <v>127</v>
      </c>
      <c r="D1588" s="5" t="n">
        <v>5</v>
      </c>
      <c r="E1588" s="5" t="n">
        <v>0</v>
      </c>
      <c r="F1588" s="5" t="n">
        <v>40.9</v>
      </c>
      <c r="G1588" s="5" t="n">
        <v>28.3</v>
      </c>
      <c r="H1588" s="5" t="n">
        <v>21.58</v>
      </c>
      <c r="I1588" s="6">
        <f>IF(E1588&gt;=Markov!$B$3,1,0)</f>
        <v/>
      </c>
      <c r="J1588" s="6">
        <f>I1587</f>
        <v/>
      </c>
      <c r="K1588" s="7">
        <f>MAR1!$B$5+MAR1!$C$5*COS(2*PI()*$C1588/365)+MAR1!$D$5*SIN(2*PI()*$C1588/365)</f>
        <v/>
      </c>
      <c r="L1588" s="7">
        <f>MAR1!$B$6+MAR1!$C$6*COS(2*PI()*$C1588/365)+MAR1!$D$6*SIN(2*PI()*$C1588/365)</f>
        <v/>
      </c>
      <c r="M1588" s="7">
        <f>MAR1!$B$7+MAR1!$C$7*COS(2*PI()*$C1588/365)+MAR1!$D$7*SIN(2*PI()*$C1588/365)</f>
        <v/>
      </c>
      <c r="N1588" s="7">
        <f>F1588-K1588</f>
        <v/>
      </c>
      <c r="O1588" s="7">
        <f>G1588-L1588</f>
        <v/>
      </c>
      <c r="P1588" s="7">
        <f>H1588-M1588</f>
        <v/>
      </c>
      <c r="Q1588" s="7">
        <f>IF($I1588=1,(N1588-MAR1!$B$11)/MAR1!$D$11,(N1588-MAR1!$C$11)/MAR1!$E$11)</f>
        <v/>
      </c>
      <c r="R1588" s="7">
        <f>IF($I1588=1,(O1588-MAR1!$B$12)/MAR1!$D$12,(O1588-MAR1!$C$12)/MAR1!$E$12)</f>
        <v/>
      </c>
      <c r="S1588" s="7">
        <f>IF($I1588=1,(P1588-MAR1!$B$13)/MAR1!$D$13,(P1588-MAR1!$C$13)/MAR1!$E$13)</f>
        <v/>
      </c>
      <c r="U1588" s="5" t="n">
        <v>1587</v>
      </c>
      <c r="V1588" s="5" t="n">
        <v>0.598536</v>
      </c>
      <c r="W1588" s="5" t="n">
        <v>0.997331</v>
      </c>
      <c r="X1588" s="5" t="n">
        <v>0.613432</v>
      </c>
      <c r="Y1588" s="5" t="n">
        <v>0.637778</v>
      </c>
      <c r="Z1588" s="5" t="n">
        <v>0.069937</v>
      </c>
    </row>
    <row r="1589">
      <c r="A1589" s="5" t="n">
        <v>1588</v>
      </c>
      <c r="B1589" s="5" t="n">
        <v>5</v>
      </c>
      <c r="C1589" s="5" t="n">
        <v>128</v>
      </c>
      <c r="D1589" s="5" t="n">
        <v>5</v>
      </c>
      <c r="E1589" s="5" t="n">
        <v>0</v>
      </c>
      <c r="F1589" s="5" t="n">
        <v>41.4</v>
      </c>
      <c r="G1589" s="5" t="n">
        <v>28.1</v>
      </c>
      <c r="H1589" s="5" t="n">
        <v>24.3</v>
      </c>
      <c r="I1589" s="6">
        <f>IF(E1589&gt;=Markov!$B$3,1,0)</f>
        <v/>
      </c>
      <c r="J1589" s="6">
        <f>I1588</f>
        <v/>
      </c>
      <c r="K1589" s="7">
        <f>MAR1!$B$5+MAR1!$C$5*COS(2*PI()*$C1589/365)+MAR1!$D$5*SIN(2*PI()*$C1589/365)</f>
        <v/>
      </c>
      <c r="L1589" s="7">
        <f>MAR1!$B$6+MAR1!$C$6*COS(2*PI()*$C1589/365)+MAR1!$D$6*SIN(2*PI()*$C1589/365)</f>
        <v/>
      </c>
      <c r="M1589" s="7">
        <f>MAR1!$B$7+MAR1!$C$7*COS(2*PI()*$C1589/365)+MAR1!$D$7*SIN(2*PI()*$C1589/365)</f>
        <v/>
      </c>
      <c r="N1589" s="7">
        <f>F1589-K1589</f>
        <v/>
      </c>
      <c r="O1589" s="7">
        <f>G1589-L1589</f>
        <v/>
      </c>
      <c r="P1589" s="7">
        <f>H1589-M1589</f>
        <v/>
      </c>
      <c r="Q1589" s="7">
        <f>IF($I1589=1,(N1589-MAR1!$B$11)/MAR1!$D$11,(N1589-MAR1!$C$11)/MAR1!$E$11)</f>
        <v/>
      </c>
      <c r="R1589" s="7">
        <f>IF($I1589=1,(O1589-MAR1!$B$12)/MAR1!$D$12,(O1589-MAR1!$C$12)/MAR1!$E$12)</f>
        <v/>
      </c>
      <c r="S1589" s="7">
        <f>IF($I1589=1,(P1589-MAR1!$B$13)/MAR1!$D$13,(P1589-MAR1!$C$13)/MAR1!$E$13)</f>
        <v/>
      </c>
      <c r="U1589" s="5" t="n">
        <v>1588</v>
      </c>
      <c r="V1589" s="5" t="n">
        <v>0.260468</v>
      </c>
      <c r="W1589" s="5" t="n">
        <v>0.788172</v>
      </c>
      <c r="X1589" s="5" t="n">
        <v>0.115599</v>
      </c>
      <c r="Y1589" s="5" t="n">
        <v>0.282384</v>
      </c>
      <c r="Z1589" s="5" t="n">
        <v>0.681327</v>
      </c>
    </row>
    <row r="1590">
      <c r="A1590" s="5" t="n">
        <v>1589</v>
      </c>
      <c r="B1590" s="5" t="n">
        <v>5</v>
      </c>
      <c r="C1590" s="5" t="n">
        <v>129</v>
      </c>
      <c r="D1590" s="5" t="n">
        <v>5</v>
      </c>
      <c r="E1590" s="5" t="n">
        <v>0</v>
      </c>
      <c r="F1590" s="5" t="n">
        <v>39.8</v>
      </c>
      <c r="G1590" s="5" t="n">
        <v>26.1</v>
      </c>
      <c r="H1590" s="5" t="n">
        <v>22.34</v>
      </c>
      <c r="I1590" s="6">
        <f>IF(E1590&gt;=Markov!$B$3,1,0)</f>
        <v/>
      </c>
      <c r="J1590" s="6">
        <f>I1589</f>
        <v/>
      </c>
      <c r="K1590" s="7">
        <f>MAR1!$B$5+MAR1!$C$5*COS(2*PI()*$C1590/365)+MAR1!$D$5*SIN(2*PI()*$C1590/365)</f>
        <v/>
      </c>
      <c r="L1590" s="7">
        <f>MAR1!$B$6+MAR1!$C$6*COS(2*PI()*$C1590/365)+MAR1!$D$6*SIN(2*PI()*$C1590/365)</f>
        <v/>
      </c>
      <c r="M1590" s="7">
        <f>MAR1!$B$7+MAR1!$C$7*COS(2*PI()*$C1590/365)+MAR1!$D$7*SIN(2*PI()*$C1590/365)</f>
        <v/>
      </c>
      <c r="N1590" s="7">
        <f>F1590-K1590</f>
        <v/>
      </c>
      <c r="O1590" s="7">
        <f>G1590-L1590</f>
        <v/>
      </c>
      <c r="P1590" s="7">
        <f>H1590-M1590</f>
        <v/>
      </c>
      <c r="Q1590" s="7">
        <f>IF($I1590=1,(N1590-MAR1!$B$11)/MAR1!$D$11,(N1590-MAR1!$C$11)/MAR1!$E$11)</f>
        <v/>
      </c>
      <c r="R1590" s="7">
        <f>IF($I1590=1,(O1590-MAR1!$B$12)/MAR1!$D$12,(O1590-MAR1!$C$12)/MAR1!$E$12)</f>
        <v/>
      </c>
      <c r="S1590" s="7">
        <f>IF($I1590=1,(P1590-MAR1!$B$13)/MAR1!$D$13,(P1590-MAR1!$C$13)/MAR1!$E$13)</f>
        <v/>
      </c>
      <c r="U1590" s="5" t="n">
        <v>1589</v>
      </c>
      <c r="V1590" s="5" t="n">
        <v>0.933204</v>
      </c>
      <c r="W1590" s="5" t="n">
        <v>0.059541</v>
      </c>
      <c r="X1590" s="5" t="n">
        <v>0.958773</v>
      </c>
      <c r="Y1590" s="5" t="n">
        <v>0.860717</v>
      </c>
      <c r="Z1590" s="5" t="n">
        <v>0.365852</v>
      </c>
    </row>
    <row r="1591">
      <c r="A1591" s="5" t="n">
        <v>1590</v>
      </c>
      <c r="B1591" s="5" t="n">
        <v>5</v>
      </c>
      <c r="C1591" s="5" t="n">
        <v>130</v>
      </c>
      <c r="D1591" s="5" t="n">
        <v>5</v>
      </c>
      <c r="E1591" s="5" t="n">
        <v>0</v>
      </c>
      <c r="F1591" s="5" t="n">
        <v>40.2</v>
      </c>
      <c r="G1591" s="5" t="n">
        <v>27.1</v>
      </c>
      <c r="H1591" s="5" t="n">
        <v>21.32</v>
      </c>
      <c r="I1591" s="6">
        <f>IF(E1591&gt;=Markov!$B$3,1,0)</f>
        <v/>
      </c>
      <c r="J1591" s="6">
        <f>I1590</f>
        <v/>
      </c>
      <c r="K1591" s="7">
        <f>MAR1!$B$5+MAR1!$C$5*COS(2*PI()*$C1591/365)+MAR1!$D$5*SIN(2*PI()*$C1591/365)</f>
        <v/>
      </c>
      <c r="L1591" s="7">
        <f>MAR1!$B$6+MAR1!$C$6*COS(2*PI()*$C1591/365)+MAR1!$D$6*SIN(2*PI()*$C1591/365)</f>
        <v/>
      </c>
      <c r="M1591" s="7">
        <f>MAR1!$B$7+MAR1!$C$7*COS(2*PI()*$C1591/365)+MAR1!$D$7*SIN(2*PI()*$C1591/365)</f>
        <v/>
      </c>
      <c r="N1591" s="7">
        <f>F1591-K1591</f>
        <v/>
      </c>
      <c r="O1591" s="7">
        <f>G1591-L1591</f>
        <v/>
      </c>
      <c r="P1591" s="7">
        <f>H1591-M1591</f>
        <v/>
      </c>
      <c r="Q1591" s="7">
        <f>IF($I1591=1,(N1591-MAR1!$B$11)/MAR1!$D$11,(N1591-MAR1!$C$11)/MAR1!$E$11)</f>
        <v/>
      </c>
      <c r="R1591" s="7">
        <f>IF($I1591=1,(O1591-MAR1!$B$12)/MAR1!$D$12,(O1591-MAR1!$C$12)/MAR1!$E$12)</f>
        <v/>
      </c>
      <c r="S1591" s="7">
        <f>IF($I1591=1,(P1591-MAR1!$B$13)/MAR1!$D$13,(P1591-MAR1!$C$13)/MAR1!$E$13)</f>
        <v/>
      </c>
      <c r="U1591" s="5" t="n">
        <v>1590</v>
      </c>
      <c r="V1591" s="5" t="n">
        <v>0.865475</v>
      </c>
      <c r="W1591" s="5" t="n">
        <v>0.487878</v>
      </c>
      <c r="X1591" s="5" t="n">
        <v>0.686633</v>
      </c>
      <c r="Y1591" s="5" t="n">
        <v>0.966834</v>
      </c>
      <c r="Z1591" s="5" t="n">
        <v>0.334114</v>
      </c>
    </row>
    <row r="1592">
      <c r="A1592" s="5" t="n">
        <v>1591</v>
      </c>
      <c r="B1592" s="5" t="n">
        <v>5</v>
      </c>
      <c r="C1592" s="5" t="n">
        <v>131</v>
      </c>
      <c r="D1592" s="5" t="n">
        <v>5</v>
      </c>
      <c r="E1592" s="5" t="n">
        <v>16.3</v>
      </c>
      <c r="F1592" s="5" t="n">
        <v>35.9</v>
      </c>
      <c r="G1592" s="5" t="n">
        <v>27.2</v>
      </c>
      <c r="H1592" s="5" t="n">
        <v>16.54</v>
      </c>
      <c r="I1592" s="6">
        <f>IF(E1592&gt;=Markov!$B$3,1,0)</f>
        <v/>
      </c>
      <c r="J1592" s="6">
        <f>I1591</f>
        <v/>
      </c>
      <c r="K1592" s="7">
        <f>MAR1!$B$5+MAR1!$C$5*COS(2*PI()*$C1592/365)+MAR1!$D$5*SIN(2*PI()*$C1592/365)</f>
        <v/>
      </c>
      <c r="L1592" s="7">
        <f>MAR1!$B$6+MAR1!$C$6*COS(2*PI()*$C1592/365)+MAR1!$D$6*SIN(2*PI()*$C1592/365)</f>
        <v/>
      </c>
      <c r="M1592" s="7">
        <f>MAR1!$B$7+MAR1!$C$7*COS(2*PI()*$C1592/365)+MAR1!$D$7*SIN(2*PI()*$C1592/365)</f>
        <v/>
      </c>
      <c r="N1592" s="7">
        <f>F1592-K1592</f>
        <v/>
      </c>
      <c r="O1592" s="7">
        <f>G1592-L1592</f>
        <v/>
      </c>
      <c r="P1592" s="7">
        <f>H1592-M1592</f>
        <v/>
      </c>
      <c r="Q1592" s="7">
        <f>IF($I1592=1,(N1592-MAR1!$B$11)/MAR1!$D$11,(N1592-MAR1!$C$11)/MAR1!$E$11)</f>
        <v/>
      </c>
      <c r="R1592" s="7">
        <f>IF($I1592=1,(O1592-MAR1!$B$12)/MAR1!$D$12,(O1592-MAR1!$C$12)/MAR1!$E$12)</f>
        <v/>
      </c>
      <c r="S1592" s="7">
        <f>IF($I1592=1,(P1592-MAR1!$B$13)/MAR1!$D$13,(P1592-MAR1!$C$13)/MAR1!$E$13)</f>
        <v/>
      </c>
      <c r="U1592" s="5" t="n">
        <v>1591</v>
      </c>
      <c r="V1592" s="5" t="n">
        <v>0.845014</v>
      </c>
      <c r="W1592" s="5" t="n">
        <v>0.09062099999999999</v>
      </c>
      <c r="X1592" s="5" t="n">
        <v>0.11512</v>
      </c>
      <c r="Y1592" s="5" t="n">
        <v>0.186416</v>
      </c>
      <c r="Z1592" s="5" t="n">
        <v>0.649884</v>
      </c>
    </row>
    <row r="1593">
      <c r="A1593" s="5" t="n">
        <v>1592</v>
      </c>
      <c r="B1593" s="5" t="n">
        <v>5</v>
      </c>
      <c r="C1593" s="5" t="n">
        <v>132</v>
      </c>
      <c r="D1593" s="5" t="n">
        <v>5</v>
      </c>
      <c r="E1593" s="5" t="n">
        <v>15.5</v>
      </c>
      <c r="F1593" s="5" t="n">
        <v>36.2</v>
      </c>
      <c r="G1593" s="5" t="n">
        <v>26.9</v>
      </c>
      <c r="H1593" s="5" t="n">
        <v>17.82</v>
      </c>
      <c r="I1593" s="6">
        <f>IF(E1593&gt;=Markov!$B$3,1,0)</f>
        <v/>
      </c>
      <c r="J1593" s="6">
        <f>I1592</f>
        <v/>
      </c>
      <c r="K1593" s="7">
        <f>MAR1!$B$5+MAR1!$C$5*COS(2*PI()*$C1593/365)+MAR1!$D$5*SIN(2*PI()*$C1593/365)</f>
        <v/>
      </c>
      <c r="L1593" s="7">
        <f>MAR1!$B$6+MAR1!$C$6*COS(2*PI()*$C1593/365)+MAR1!$D$6*SIN(2*PI()*$C1593/365)</f>
        <v/>
      </c>
      <c r="M1593" s="7">
        <f>MAR1!$B$7+MAR1!$C$7*COS(2*PI()*$C1593/365)+MAR1!$D$7*SIN(2*PI()*$C1593/365)</f>
        <v/>
      </c>
      <c r="N1593" s="7">
        <f>F1593-K1593</f>
        <v/>
      </c>
      <c r="O1593" s="7">
        <f>G1593-L1593</f>
        <v/>
      </c>
      <c r="P1593" s="7">
        <f>H1593-M1593</f>
        <v/>
      </c>
      <c r="Q1593" s="7">
        <f>IF($I1593=1,(N1593-MAR1!$B$11)/MAR1!$D$11,(N1593-MAR1!$C$11)/MAR1!$E$11)</f>
        <v/>
      </c>
      <c r="R1593" s="7">
        <f>IF($I1593=1,(O1593-MAR1!$B$12)/MAR1!$D$12,(O1593-MAR1!$C$12)/MAR1!$E$12)</f>
        <v/>
      </c>
      <c r="S1593" s="7">
        <f>IF($I1593=1,(P1593-MAR1!$B$13)/MAR1!$D$13,(P1593-MAR1!$C$13)/MAR1!$E$13)</f>
        <v/>
      </c>
      <c r="U1593" s="5" t="n">
        <v>1592</v>
      </c>
      <c r="V1593" s="5" t="n">
        <v>0.850345</v>
      </c>
      <c r="W1593" s="5" t="n">
        <v>0.170876</v>
      </c>
      <c r="X1593" s="5" t="n">
        <v>0.226731</v>
      </c>
      <c r="Y1593" s="5" t="n">
        <v>0.183503</v>
      </c>
      <c r="Z1593" s="5" t="n">
        <v>0.370658</v>
      </c>
    </row>
    <row r="1594">
      <c r="A1594" s="5" t="n">
        <v>1593</v>
      </c>
      <c r="B1594" s="5" t="n">
        <v>5</v>
      </c>
      <c r="C1594" s="5" t="n">
        <v>133</v>
      </c>
      <c r="D1594" s="5" t="n">
        <v>5</v>
      </c>
      <c r="E1594" s="5" t="n">
        <v>0</v>
      </c>
      <c r="F1594" s="5" t="n">
        <v>38.4</v>
      </c>
      <c r="G1594" s="5" t="n">
        <v>25.8</v>
      </c>
      <c r="H1594" s="5" t="n">
        <v>26.36</v>
      </c>
      <c r="I1594" s="6">
        <f>IF(E1594&gt;=Markov!$B$3,1,0)</f>
        <v/>
      </c>
      <c r="J1594" s="6">
        <f>I1593</f>
        <v/>
      </c>
      <c r="K1594" s="7">
        <f>MAR1!$B$5+MAR1!$C$5*COS(2*PI()*$C1594/365)+MAR1!$D$5*SIN(2*PI()*$C1594/365)</f>
        <v/>
      </c>
      <c r="L1594" s="7">
        <f>MAR1!$B$6+MAR1!$C$6*COS(2*PI()*$C1594/365)+MAR1!$D$6*SIN(2*PI()*$C1594/365)</f>
        <v/>
      </c>
      <c r="M1594" s="7">
        <f>MAR1!$B$7+MAR1!$C$7*COS(2*PI()*$C1594/365)+MAR1!$D$7*SIN(2*PI()*$C1594/365)</f>
        <v/>
      </c>
      <c r="N1594" s="7">
        <f>F1594-K1594</f>
        <v/>
      </c>
      <c r="O1594" s="7">
        <f>G1594-L1594</f>
        <v/>
      </c>
      <c r="P1594" s="7">
        <f>H1594-M1594</f>
        <v/>
      </c>
      <c r="Q1594" s="7">
        <f>IF($I1594=1,(N1594-MAR1!$B$11)/MAR1!$D$11,(N1594-MAR1!$C$11)/MAR1!$E$11)</f>
        <v/>
      </c>
      <c r="R1594" s="7">
        <f>IF($I1594=1,(O1594-MAR1!$B$12)/MAR1!$D$12,(O1594-MAR1!$C$12)/MAR1!$E$12)</f>
        <v/>
      </c>
      <c r="S1594" s="7">
        <f>IF($I1594=1,(P1594-MAR1!$B$13)/MAR1!$D$13,(P1594-MAR1!$C$13)/MAR1!$E$13)</f>
        <v/>
      </c>
      <c r="U1594" s="5" t="n">
        <v>1593</v>
      </c>
      <c r="V1594" s="5" t="n">
        <v>0.479974</v>
      </c>
      <c r="W1594" s="5" t="n">
        <v>0.29492</v>
      </c>
      <c r="X1594" s="5" t="n">
        <v>0.113517</v>
      </c>
      <c r="Y1594" s="5" t="n">
        <v>0.774322</v>
      </c>
      <c r="Z1594" s="5" t="n">
        <v>0.812561</v>
      </c>
    </row>
    <row r="1595">
      <c r="A1595" s="5" t="n">
        <v>1594</v>
      </c>
      <c r="B1595" s="5" t="n">
        <v>5</v>
      </c>
      <c r="C1595" s="5" t="n">
        <v>134</v>
      </c>
      <c r="D1595" s="5" t="n">
        <v>5</v>
      </c>
      <c r="E1595" s="5" t="n">
        <v>0</v>
      </c>
      <c r="F1595" s="5" t="n">
        <v>37.7</v>
      </c>
      <c r="G1595" s="5" t="n">
        <v>26.7</v>
      </c>
      <c r="H1595" s="5" t="n">
        <v>26.11</v>
      </c>
      <c r="I1595" s="6">
        <f>IF(E1595&gt;=Markov!$B$3,1,0)</f>
        <v/>
      </c>
      <c r="J1595" s="6">
        <f>I1594</f>
        <v/>
      </c>
      <c r="K1595" s="7">
        <f>MAR1!$B$5+MAR1!$C$5*COS(2*PI()*$C1595/365)+MAR1!$D$5*SIN(2*PI()*$C1595/365)</f>
        <v/>
      </c>
      <c r="L1595" s="7">
        <f>MAR1!$B$6+MAR1!$C$6*COS(2*PI()*$C1595/365)+MAR1!$D$6*SIN(2*PI()*$C1595/365)</f>
        <v/>
      </c>
      <c r="M1595" s="7">
        <f>MAR1!$B$7+MAR1!$C$7*COS(2*PI()*$C1595/365)+MAR1!$D$7*SIN(2*PI()*$C1595/365)</f>
        <v/>
      </c>
      <c r="N1595" s="7">
        <f>F1595-K1595</f>
        <v/>
      </c>
      <c r="O1595" s="7">
        <f>G1595-L1595</f>
        <v/>
      </c>
      <c r="P1595" s="7">
        <f>H1595-M1595</f>
        <v/>
      </c>
      <c r="Q1595" s="7">
        <f>IF($I1595=1,(N1595-MAR1!$B$11)/MAR1!$D$11,(N1595-MAR1!$C$11)/MAR1!$E$11)</f>
        <v/>
      </c>
      <c r="R1595" s="7">
        <f>IF($I1595=1,(O1595-MAR1!$B$12)/MAR1!$D$12,(O1595-MAR1!$C$12)/MAR1!$E$12)</f>
        <v/>
      </c>
      <c r="S1595" s="7">
        <f>IF($I1595=1,(P1595-MAR1!$B$13)/MAR1!$D$13,(P1595-MAR1!$C$13)/MAR1!$E$13)</f>
        <v/>
      </c>
      <c r="U1595" s="5" t="n">
        <v>1594</v>
      </c>
      <c r="V1595" s="5" t="n">
        <v>0.661561</v>
      </c>
      <c r="W1595" s="5" t="n">
        <v>0.910316</v>
      </c>
      <c r="X1595" s="5" t="n">
        <v>0.996808</v>
      </c>
      <c r="Y1595" s="5" t="n">
        <v>0.512064</v>
      </c>
      <c r="Z1595" s="5" t="n">
        <v>0.289841</v>
      </c>
    </row>
    <row r="1596">
      <c r="A1596" s="5" t="n">
        <v>1595</v>
      </c>
      <c r="B1596" s="5" t="n">
        <v>5</v>
      </c>
      <c r="C1596" s="5" t="n">
        <v>135</v>
      </c>
      <c r="D1596" s="5" t="n">
        <v>5</v>
      </c>
      <c r="E1596" s="5" t="n">
        <v>0</v>
      </c>
      <c r="F1596" s="5" t="n">
        <v>37.8</v>
      </c>
      <c r="G1596" s="5" t="n">
        <v>26.4</v>
      </c>
      <c r="H1596" s="5" t="n">
        <v>29.67</v>
      </c>
      <c r="I1596" s="6">
        <f>IF(E1596&gt;=Markov!$B$3,1,0)</f>
        <v/>
      </c>
      <c r="J1596" s="6">
        <f>I1595</f>
        <v/>
      </c>
      <c r="K1596" s="7">
        <f>MAR1!$B$5+MAR1!$C$5*COS(2*PI()*$C1596/365)+MAR1!$D$5*SIN(2*PI()*$C1596/365)</f>
        <v/>
      </c>
      <c r="L1596" s="7">
        <f>MAR1!$B$6+MAR1!$C$6*COS(2*PI()*$C1596/365)+MAR1!$D$6*SIN(2*PI()*$C1596/365)</f>
        <v/>
      </c>
      <c r="M1596" s="7">
        <f>MAR1!$B$7+MAR1!$C$7*COS(2*PI()*$C1596/365)+MAR1!$D$7*SIN(2*PI()*$C1596/365)</f>
        <v/>
      </c>
      <c r="N1596" s="7">
        <f>F1596-K1596</f>
        <v/>
      </c>
      <c r="O1596" s="7">
        <f>G1596-L1596</f>
        <v/>
      </c>
      <c r="P1596" s="7">
        <f>H1596-M1596</f>
        <v/>
      </c>
      <c r="Q1596" s="7">
        <f>IF($I1596=1,(N1596-MAR1!$B$11)/MAR1!$D$11,(N1596-MAR1!$C$11)/MAR1!$E$11)</f>
        <v/>
      </c>
      <c r="R1596" s="7">
        <f>IF($I1596=1,(O1596-MAR1!$B$12)/MAR1!$D$12,(O1596-MAR1!$C$12)/MAR1!$E$12)</f>
        <v/>
      </c>
      <c r="S1596" s="7">
        <f>IF($I1596=1,(P1596-MAR1!$B$13)/MAR1!$D$13,(P1596-MAR1!$C$13)/MAR1!$E$13)</f>
        <v/>
      </c>
      <c r="U1596" s="5" t="n">
        <v>1595</v>
      </c>
      <c r="V1596" s="5" t="n">
        <v>0.843831</v>
      </c>
      <c r="W1596" s="5" t="n">
        <v>0.6039099999999999</v>
      </c>
      <c r="X1596" s="5" t="n">
        <v>0.989787</v>
      </c>
      <c r="Y1596" s="5" t="n">
        <v>0.9893459999999999</v>
      </c>
      <c r="Z1596" s="5" t="n">
        <v>0.172232</v>
      </c>
    </row>
    <row r="1597">
      <c r="A1597" s="5" t="n">
        <v>1596</v>
      </c>
      <c r="B1597" s="5" t="n">
        <v>5</v>
      </c>
      <c r="C1597" s="5" t="n">
        <v>136</v>
      </c>
      <c r="D1597" s="5" t="n">
        <v>5</v>
      </c>
      <c r="E1597" s="5" t="n">
        <v>0</v>
      </c>
      <c r="F1597" s="5" t="n">
        <v>36.2</v>
      </c>
      <c r="G1597" s="5" t="n">
        <v>26</v>
      </c>
      <c r="H1597" s="5" t="n">
        <v>25.1</v>
      </c>
      <c r="I1597" s="6">
        <f>IF(E1597&gt;=Markov!$B$3,1,0)</f>
        <v/>
      </c>
      <c r="J1597" s="6">
        <f>I1596</f>
        <v/>
      </c>
      <c r="K1597" s="7">
        <f>MAR1!$B$5+MAR1!$C$5*COS(2*PI()*$C1597/365)+MAR1!$D$5*SIN(2*PI()*$C1597/365)</f>
        <v/>
      </c>
      <c r="L1597" s="7">
        <f>MAR1!$B$6+MAR1!$C$6*COS(2*PI()*$C1597/365)+MAR1!$D$6*SIN(2*PI()*$C1597/365)</f>
        <v/>
      </c>
      <c r="M1597" s="7">
        <f>MAR1!$B$7+MAR1!$C$7*COS(2*PI()*$C1597/365)+MAR1!$D$7*SIN(2*PI()*$C1597/365)</f>
        <v/>
      </c>
      <c r="N1597" s="7">
        <f>F1597-K1597</f>
        <v/>
      </c>
      <c r="O1597" s="7">
        <f>G1597-L1597</f>
        <v/>
      </c>
      <c r="P1597" s="7">
        <f>H1597-M1597</f>
        <v/>
      </c>
      <c r="Q1597" s="7">
        <f>IF($I1597=1,(N1597-MAR1!$B$11)/MAR1!$D$11,(N1597-MAR1!$C$11)/MAR1!$E$11)</f>
        <v/>
      </c>
      <c r="R1597" s="7">
        <f>IF($I1597=1,(O1597-MAR1!$B$12)/MAR1!$D$12,(O1597-MAR1!$C$12)/MAR1!$E$12)</f>
        <v/>
      </c>
      <c r="S1597" s="7">
        <f>IF($I1597=1,(P1597-MAR1!$B$13)/MAR1!$D$13,(P1597-MAR1!$C$13)/MAR1!$E$13)</f>
        <v/>
      </c>
      <c r="U1597" s="5" t="n">
        <v>1596</v>
      </c>
      <c r="V1597" s="5" t="n">
        <v>0.227986</v>
      </c>
      <c r="W1597" s="5" t="n">
        <v>0.501437</v>
      </c>
      <c r="X1597" s="5" t="n">
        <v>0.901506</v>
      </c>
      <c r="Y1597" s="5" t="n">
        <v>0.23668</v>
      </c>
      <c r="Z1597" s="5" t="n">
        <v>0.679314</v>
      </c>
    </row>
    <row r="1598">
      <c r="A1598" s="5" t="n">
        <v>1597</v>
      </c>
      <c r="B1598" s="5" t="n">
        <v>5</v>
      </c>
      <c r="C1598" s="5" t="n">
        <v>137</v>
      </c>
      <c r="D1598" s="5" t="n">
        <v>5</v>
      </c>
      <c r="E1598" s="5" t="n">
        <v>0</v>
      </c>
      <c r="F1598" s="5" t="n">
        <v>38.1</v>
      </c>
      <c r="G1598" s="5" t="n">
        <v>26.3</v>
      </c>
      <c r="H1598" s="5" t="n">
        <v>22.77</v>
      </c>
      <c r="I1598" s="6">
        <f>IF(E1598&gt;=Markov!$B$3,1,0)</f>
        <v/>
      </c>
      <c r="J1598" s="6">
        <f>I1597</f>
        <v/>
      </c>
      <c r="K1598" s="7">
        <f>MAR1!$B$5+MAR1!$C$5*COS(2*PI()*$C1598/365)+MAR1!$D$5*SIN(2*PI()*$C1598/365)</f>
        <v/>
      </c>
      <c r="L1598" s="7">
        <f>MAR1!$B$6+MAR1!$C$6*COS(2*PI()*$C1598/365)+MAR1!$D$6*SIN(2*PI()*$C1598/365)</f>
        <v/>
      </c>
      <c r="M1598" s="7">
        <f>MAR1!$B$7+MAR1!$C$7*COS(2*PI()*$C1598/365)+MAR1!$D$7*SIN(2*PI()*$C1598/365)</f>
        <v/>
      </c>
      <c r="N1598" s="7">
        <f>F1598-K1598</f>
        <v/>
      </c>
      <c r="O1598" s="7">
        <f>G1598-L1598</f>
        <v/>
      </c>
      <c r="P1598" s="7">
        <f>H1598-M1598</f>
        <v/>
      </c>
      <c r="Q1598" s="7">
        <f>IF($I1598=1,(N1598-MAR1!$B$11)/MAR1!$D$11,(N1598-MAR1!$C$11)/MAR1!$E$11)</f>
        <v/>
      </c>
      <c r="R1598" s="7">
        <f>IF($I1598=1,(O1598-MAR1!$B$12)/MAR1!$D$12,(O1598-MAR1!$C$12)/MAR1!$E$12)</f>
        <v/>
      </c>
      <c r="S1598" s="7">
        <f>IF($I1598=1,(P1598-MAR1!$B$13)/MAR1!$D$13,(P1598-MAR1!$C$13)/MAR1!$E$13)</f>
        <v/>
      </c>
      <c r="U1598" s="5" t="n">
        <v>1597</v>
      </c>
      <c r="V1598" s="5" t="n">
        <v>0.401728</v>
      </c>
      <c r="W1598" s="5" t="n">
        <v>0.953912</v>
      </c>
      <c r="X1598" s="5" t="n">
        <v>0.562518</v>
      </c>
      <c r="Y1598" s="5" t="n">
        <v>0.798486</v>
      </c>
      <c r="Z1598" s="5" t="n">
        <v>0.357285</v>
      </c>
    </row>
    <row r="1599">
      <c r="A1599" s="5" t="n">
        <v>1598</v>
      </c>
      <c r="B1599" s="5" t="n">
        <v>5</v>
      </c>
      <c r="C1599" s="5" t="n">
        <v>138</v>
      </c>
      <c r="D1599" s="5" t="n">
        <v>5</v>
      </c>
      <c r="E1599" s="5" t="n">
        <v>0</v>
      </c>
      <c r="F1599" s="5" t="n">
        <v>35.5</v>
      </c>
      <c r="G1599" s="5" t="n">
        <v>27.4</v>
      </c>
      <c r="H1599" s="5" t="n">
        <v>24.47</v>
      </c>
      <c r="I1599" s="6">
        <f>IF(E1599&gt;=Markov!$B$3,1,0)</f>
        <v/>
      </c>
      <c r="J1599" s="6">
        <f>I1598</f>
        <v/>
      </c>
      <c r="K1599" s="7">
        <f>MAR1!$B$5+MAR1!$C$5*COS(2*PI()*$C1599/365)+MAR1!$D$5*SIN(2*PI()*$C1599/365)</f>
        <v/>
      </c>
      <c r="L1599" s="7">
        <f>MAR1!$B$6+MAR1!$C$6*COS(2*PI()*$C1599/365)+MAR1!$D$6*SIN(2*PI()*$C1599/365)</f>
        <v/>
      </c>
      <c r="M1599" s="7">
        <f>MAR1!$B$7+MAR1!$C$7*COS(2*PI()*$C1599/365)+MAR1!$D$7*SIN(2*PI()*$C1599/365)</f>
        <v/>
      </c>
      <c r="N1599" s="7">
        <f>F1599-K1599</f>
        <v/>
      </c>
      <c r="O1599" s="7">
        <f>G1599-L1599</f>
        <v/>
      </c>
      <c r="P1599" s="7">
        <f>H1599-M1599</f>
        <v/>
      </c>
      <c r="Q1599" s="7">
        <f>IF($I1599=1,(N1599-MAR1!$B$11)/MAR1!$D$11,(N1599-MAR1!$C$11)/MAR1!$E$11)</f>
        <v/>
      </c>
      <c r="R1599" s="7">
        <f>IF($I1599=1,(O1599-MAR1!$B$12)/MAR1!$D$12,(O1599-MAR1!$C$12)/MAR1!$E$12)</f>
        <v/>
      </c>
      <c r="S1599" s="7">
        <f>IF($I1599=1,(P1599-MAR1!$B$13)/MAR1!$D$13,(P1599-MAR1!$C$13)/MAR1!$E$13)</f>
        <v/>
      </c>
      <c r="U1599" s="5" t="n">
        <v>1598</v>
      </c>
      <c r="V1599" s="5" t="n">
        <v>0.95491</v>
      </c>
      <c r="W1599" s="5" t="n">
        <v>0.696877</v>
      </c>
      <c r="X1599" s="5" t="n">
        <v>0.774295</v>
      </c>
      <c r="Y1599" s="5" t="n">
        <v>0.161156</v>
      </c>
      <c r="Z1599" s="5" t="n">
        <v>0.9205179999999999</v>
      </c>
    </row>
    <row r="1600">
      <c r="A1600" s="5" t="n">
        <v>1599</v>
      </c>
      <c r="B1600" s="5" t="n">
        <v>5</v>
      </c>
      <c r="C1600" s="5" t="n">
        <v>139</v>
      </c>
      <c r="D1600" s="5" t="n">
        <v>5</v>
      </c>
      <c r="E1600" s="5" t="n">
        <v>1.8</v>
      </c>
      <c r="F1600" s="5" t="n">
        <v>35</v>
      </c>
      <c r="G1600" s="5" t="n">
        <v>25.2</v>
      </c>
      <c r="H1600" s="5" t="n">
        <v>21.79</v>
      </c>
      <c r="I1600" s="6">
        <f>IF(E1600&gt;=Markov!$B$3,1,0)</f>
        <v/>
      </c>
      <c r="J1600" s="6">
        <f>I1599</f>
        <v/>
      </c>
      <c r="K1600" s="7">
        <f>MAR1!$B$5+MAR1!$C$5*COS(2*PI()*$C1600/365)+MAR1!$D$5*SIN(2*PI()*$C1600/365)</f>
        <v/>
      </c>
      <c r="L1600" s="7">
        <f>MAR1!$B$6+MAR1!$C$6*COS(2*PI()*$C1600/365)+MAR1!$D$6*SIN(2*PI()*$C1600/365)</f>
        <v/>
      </c>
      <c r="M1600" s="7">
        <f>MAR1!$B$7+MAR1!$C$7*COS(2*PI()*$C1600/365)+MAR1!$D$7*SIN(2*PI()*$C1600/365)</f>
        <v/>
      </c>
      <c r="N1600" s="7">
        <f>F1600-K1600</f>
        <v/>
      </c>
      <c r="O1600" s="7">
        <f>G1600-L1600</f>
        <v/>
      </c>
      <c r="P1600" s="7">
        <f>H1600-M1600</f>
        <v/>
      </c>
      <c r="Q1600" s="7">
        <f>IF($I1600=1,(N1600-MAR1!$B$11)/MAR1!$D$11,(N1600-MAR1!$C$11)/MAR1!$E$11)</f>
        <v/>
      </c>
      <c r="R1600" s="7">
        <f>IF($I1600=1,(O1600-MAR1!$B$12)/MAR1!$D$12,(O1600-MAR1!$C$12)/MAR1!$E$12)</f>
        <v/>
      </c>
      <c r="S1600" s="7">
        <f>IF($I1600=1,(P1600-MAR1!$B$13)/MAR1!$D$13,(P1600-MAR1!$C$13)/MAR1!$E$13)</f>
        <v/>
      </c>
      <c r="U1600" s="5" t="n">
        <v>1599</v>
      </c>
      <c r="V1600" s="5" t="n">
        <v>0.612461</v>
      </c>
      <c r="W1600" s="5" t="n">
        <v>0.473436</v>
      </c>
      <c r="X1600" s="5" t="n">
        <v>0.278202</v>
      </c>
      <c r="Y1600" s="5" t="n">
        <v>0.004815</v>
      </c>
      <c r="Z1600" s="5" t="n">
        <v>0.368134</v>
      </c>
    </row>
    <row r="1601">
      <c r="A1601" s="5" t="n">
        <v>1600</v>
      </c>
      <c r="B1601" s="5" t="n">
        <v>5</v>
      </c>
      <c r="C1601" s="5" t="n">
        <v>140</v>
      </c>
      <c r="D1601" s="5" t="n">
        <v>5</v>
      </c>
      <c r="E1601" s="5" t="n">
        <v>1.3</v>
      </c>
      <c r="F1601" s="5" t="n">
        <v>34.7</v>
      </c>
      <c r="G1601" s="5" t="n">
        <v>23.8</v>
      </c>
      <c r="H1601" s="5" t="n">
        <v>25.13</v>
      </c>
      <c r="I1601" s="6">
        <f>IF(E1601&gt;=Markov!$B$3,1,0)</f>
        <v/>
      </c>
      <c r="J1601" s="6">
        <f>I1600</f>
        <v/>
      </c>
      <c r="K1601" s="7">
        <f>MAR1!$B$5+MAR1!$C$5*COS(2*PI()*$C1601/365)+MAR1!$D$5*SIN(2*PI()*$C1601/365)</f>
        <v/>
      </c>
      <c r="L1601" s="7">
        <f>MAR1!$B$6+MAR1!$C$6*COS(2*PI()*$C1601/365)+MAR1!$D$6*SIN(2*PI()*$C1601/365)</f>
        <v/>
      </c>
      <c r="M1601" s="7">
        <f>MAR1!$B$7+MAR1!$C$7*COS(2*PI()*$C1601/365)+MAR1!$D$7*SIN(2*PI()*$C1601/365)</f>
        <v/>
      </c>
      <c r="N1601" s="7">
        <f>F1601-K1601</f>
        <v/>
      </c>
      <c r="O1601" s="7">
        <f>G1601-L1601</f>
        <v/>
      </c>
      <c r="P1601" s="7">
        <f>H1601-M1601</f>
        <v/>
      </c>
      <c r="Q1601" s="7">
        <f>IF($I1601=1,(N1601-MAR1!$B$11)/MAR1!$D$11,(N1601-MAR1!$C$11)/MAR1!$E$11)</f>
        <v/>
      </c>
      <c r="R1601" s="7">
        <f>IF($I1601=1,(O1601-MAR1!$B$12)/MAR1!$D$12,(O1601-MAR1!$C$12)/MAR1!$E$12)</f>
        <v/>
      </c>
      <c r="S1601" s="7">
        <f>IF($I1601=1,(P1601-MAR1!$B$13)/MAR1!$D$13,(P1601-MAR1!$C$13)/MAR1!$E$13)</f>
        <v/>
      </c>
      <c r="U1601" s="5" t="n">
        <v>1600</v>
      </c>
      <c r="V1601" s="5" t="n">
        <v>0.250926</v>
      </c>
      <c r="W1601" s="5" t="n">
        <v>0.333566</v>
      </c>
      <c r="X1601" s="5" t="n">
        <v>0.4207</v>
      </c>
      <c r="Y1601" s="5" t="n">
        <v>0.491816</v>
      </c>
      <c r="Z1601" s="5" t="n">
        <v>0.322295</v>
      </c>
    </row>
    <row r="1602">
      <c r="A1602" s="5" t="n">
        <v>1601</v>
      </c>
      <c r="B1602" s="5" t="n">
        <v>5</v>
      </c>
      <c r="C1602" s="5" t="n">
        <v>141</v>
      </c>
      <c r="D1602" s="5" t="n">
        <v>5</v>
      </c>
      <c r="E1602" s="5" t="n">
        <v>0</v>
      </c>
      <c r="F1602" s="5" t="n">
        <v>37.1</v>
      </c>
      <c r="G1602" s="5" t="n">
        <v>26.5</v>
      </c>
      <c r="H1602" s="5" t="n">
        <v>22.42</v>
      </c>
      <c r="I1602" s="6">
        <f>IF(E1602&gt;=Markov!$B$3,1,0)</f>
        <v/>
      </c>
      <c r="J1602" s="6">
        <f>I1601</f>
        <v/>
      </c>
      <c r="K1602" s="7">
        <f>MAR1!$B$5+MAR1!$C$5*COS(2*PI()*$C1602/365)+MAR1!$D$5*SIN(2*PI()*$C1602/365)</f>
        <v/>
      </c>
      <c r="L1602" s="7">
        <f>MAR1!$B$6+MAR1!$C$6*COS(2*PI()*$C1602/365)+MAR1!$D$6*SIN(2*PI()*$C1602/365)</f>
        <v/>
      </c>
      <c r="M1602" s="7">
        <f>MAR1!$B$7+MAR1!$C$7*COS(2*PI()*$C1602/365)+MAR1!$D$7*SIN(2*PI()*$C1602/365)</f>
        <v/>
      </c>
      <c r="N1602" s="7">
        <f>F1602-K1602</f>
        <v/>
      </c>
      <c r="O1602" s="7">
        <f>G1602-L1602</f>
        <v/>
      </c>
      <c r="P1602" s="7">
        <f>H1602-M1602</f>
        <v/>
      </c>
      <c r="Q1602" s="7">
        <f>IF($I1602=1,(N1602-MAR1!$B$11)/MAR1!$D$11,(N1602-MAR1!$C$11)/MAR1!$E$11)</f>
        <v/>
      </c>
      <c r="R1602" s="7">
        <f>IF($I1602=1,(O1602-MAR1!$B$12)/MAR1!$D$12,(O1602-MAR1!$C$12)/MAR1!$E$12)</f>
        <v/>
      </c>
      <c r="S1602" s="7">
        <f>IF($I1602=1,(P1602-MAR1!$B$13)/MAR1!$D$13,(P1602-MAR1!$C$13)/MAR1!$E$13)</f>
        <v/>
      </c>
      <c r="U1602" s="5" t="n">
        <v>1601</v>
      </c>
      <c r="V1602" s="5" t="n">
        <v>0.370384</v>
      </c>
      <c r="W1602" s="5" t="n">
        <v>0.789335</v>
      </c>
      <c r="X1602" s="5" t="n">
        <v>0.336824</v>
      </c>
      <c r="Y1602" s="5" t="n">
        <v>0.271758</v>
      </c>
      <c r="Z1602" s="5" t="n">
        <v>0.549906</v>
      </c>
    </row>
    <row r="1603">
      <c r="A1603" s="5" t="n">
        <v>1602</v>
      </c>
      <c r="B1603" s="5" t="n">
        <v>5</v>
      </c>
      <c r="C1603" s="5" t="n">
        <v>142</v>
      </c>
      <c r="D1603" s="5" t="n">
        <v>5</v>
      </c>
      <c r="E1603" s="5" t="n">
        <v>0</v>
      </c>
      <c r="F1603" s="5" t="n">
        <v>38.5</v>
      </c>
      <c r="G1603" s="5" t="n">
        <v>26.9</v>
      </c>
      <c r="H1603" s="5" t="n">
        <v>23.71</v>
      </c>
      <c r="I1603" s="6">
        <f>IF(E1603&gt;=Markov!$B$3,1,0)</f>
        <v/>
      </c>
      <c r="J1603" s="6">
        <f>I1602</f>
        <v/>
      </c>
      <c r="K1603" s="7">
        <f>MAR1!$B$5+MAR1!$C$5*COS(2*PI()*$C1603/365)+MAR1!$D$5*SIN(2*PI()*$C1603/365)</f>
        <v/>
      </c>
      <c r="L1603" s="7">
        <f>MAR1!$B$6+MAR1!$C$6*COS(2*PI()*$C1603/365)+MAR1!$D$6*SIN(2*PI()*$C1603/365)</f>
        <v/>
      </c>
      <c r="M1603" s="7">
        <f>MAR1!$B$7+MAR1!$C$7*COS(2*PI()*$C1603/365)+MAR1!$D$7*SIN(2*PI()*$C1603/365)</f>
        <v/>
      </c>
      <c r="N1603" s="7">
        <f>F1603-K1603</f>
        <v/>
      </c>
      <c r="O1603" s="7">
        <f>G1603-L1603</f>
        <v/>
      </c>
      <c r="P1603" s="7">
        <f>H1603-M1603</f>
        <v/>
      </c>
      <c r="Q1603" s="7">
        <f>IF($I1603=1,(N1603-MAR1!$B$11)/MAR1!$D$11,(N1603-MAR1!$C$11)/MAR1!$E$11)</f>
        <v/>
      </c>
      <c r="R1603" s="7">
        <f>IF($I1603=1,(O1603-MAR1!$B$12)/MAR1!$D$12,(O1603-MAR1!$C$12)/MAR1!$E$12)</f>
        <v/>
      </c>
      <c r="S1603" s="7">
        <f>IF($I1603=1,(P1603-MAR1!$B$13)/MAR1!$D$13,(P1603-MAR1!$C$13)/MAR1!$E$13)</f>
        <v/>
      </c>
      <c r="U1603" s="5" t="n">
        <v>1602</v>
      </c>
      <c r="V1603" s="5" t="n">
        <v>0.608089</v>
      </c>
      <c r="W1603" s="5" t="n">
        <v>0.363668</v>
      </c>
      <c r="X1603" s="5" t="n">
        <v>0.458582</v>
      </c>
      <c r="Y1603" s="5" t="n">
        <v>0.731676</v>
      </c>
      <c r="Z1603" s="5" t="n">
        <v>0.59233</v>
      </c>
    </row>
    <row r="1604">
      <c r="A1604" s="5" t="n">
        <v>1603</v>
      </c>
      <c r="B1604" s="5" t="n">
        <v>5</v>
      </c>
      <c r="C1604" s="5" t="n">
        <v>143</v>
      </c>
      <c r="D1604" s="5" t="n">
        <v>5</v>
      </c>
      <c r="E1604" s="5" t="n">
        <v>5.2</v>
      </c>
      <c r="F1604" s="5" t="n">
        <v>32.4</v>
      </c>
      <c r="G1604" s="5" t="n">
        <v>24.8</v>
      </c>
      <c r="H1604" s="5" t="n">
        <v>19.71</v>
      </c>
      <c r="I1604" s="6">
        <f>IF(E1604&gt;=Markov!$B$3,1,0)</f>
        <v/>
      </c>
      <c r="J1604" s="6">
        <f>I1603</f>
        <v/>
      </c>
      <c r="K1604" s="7">
        <f>MAR1!$B$5+MAR1!$C$5*COS(2*PI()*$C1604/365)+MAR1!$D$5*SIN(2*PI()*$C1604/365)</f>
        <v/>
      </c>
      <c r="L1604" s="7">
        <f>MAR1!$B$6+MAR1!$C$6*COS(2*PI()*$C1604/365)+MAR1!$D$6*SIN(2*PI()*$C1604/365)</f>
        <v/>
      </c>
      <c r="M1604" s="7">
        <f>MAR1!$B$7+MAR1!$C$7*COS(2*PI()*$C1604/365)+MAR1!$D$7*SIN(2*PI()*$C1604/365)</f>
        <v/>
      </c>
      <c r="N1604" s="7">
        <f>F1604-K1604</f>
        <v/>
      </c>
      <c r="O1604" s="7">
        <f>G1604-L1604</f>
        <v/>
      </c>
      <c r="P1604" s="7">
        <f>H1604-M1604</f>
        <v/>
      </c>
      <c r="Q1604" s="7">
        <f>IF($I1604=1,(N1604-MAR1!$B$11)/MAR1!$D$11,(N1604-MAR1!$C$11)/MAR1!$E$11)</f>
        <v/>
      </c>
      <c r="R1604" s="7">
        <f>IF($I1604=1,(O1604-MAR1!$B$12)/MAR1!$D$12,(O1604-MAR1!$C$12)/MAR1!$E$12)</f>
        <v/>
      </c>
      <c r="S1604" s="7">
        <f>IF($I1604=1,(P1604-MAR1!$B$13)/MAR1!$D$13,(P1604-MAR1!$C$13)/MAR1!$E$13)</f>
        <v/>
      </c>
      <c r="U1604" s="5" t="n">
        <v>1603</v>
      </c>
      <c r="V1604" s="5" t="n">
        <v>0.201672</v>
      </c>
      <c r="W1604" s="5" t="n">
        <v>0.736495</v>
      </c>
      <c r="X1604" s="5" t="n">
        <v>0.272335</v>
      </c>
      <c r="Y1604" s="5" t="n">
        <v>0.257735</v>
      </c>
      <c r="Z1604" s="5" t="n">
        <v>0.621552</v>
      </c>
    </row>
    <row r="1605">
      <c r="A1605" s="5" t="n">
        <v>1604</v>
      </c>
      <c r="B1605" s="5" t="n">
        <v>5</v>
      </c>
      <c r="C1605" s="5" t="n">
        <v>144</v>
      </c>
      <c r="D1605" s="5" t="n">
        <v>5</v>
      </c>
      <c r="E1605" s="5" t="n">
        <v>2.1</v>
      </c>
      <c r="F1605" s="5" t="n">
        <v>32.5</v>
      </c>
      <c r="G1605" s="5" t="n">
        <v>25</v>
      </c>
      <c r="H1605" s="5" t="n">
        <v>16.05</v>
      </c>
      <c r="I1605" s="6">
        <f>IF(E1605&gt;=Markov!$B$3,1,0)</f>
        <v/>
      </c>
      <c r="J1605" s="6">
        <f>I1604</f>
        <v/>
      </c>
      <c r="K1605" s="7">
        <f>MAR1!$B$5+MAR1!$C$5*COS(2*PI()*$C1605/365)+MAR1!$D$5*SIN(2*PI()*$C1605/365)</f>
        <v/>
      </c>
      <c r="L1605" s="7">
        <f>MAR1!$B$6+MAR1!$C$6*COS(2*PI()*$C1605/365)+MAR1!$D$6*SIN(2*PI()*$C1605/365)</f>
        <v/>
      </c>
      <c r="M1605" s="7">
        <f>MAR1!$B$7+MAR1!$C$7*COS(2*PI()*$C1605/365)+MAR1!$D$7*SIN(2*PI()*$C1605/365)</f>
        <v/>
      </c>
      <c r="N1605" s="7">
        <f>F1605-K1605</f>
        <v/>
      </c>
      <c r="O1605" s="7">
        <f>G1605-L1605</f>
        <v/>
      </c>
      <c r="P1605" s="7">
        <f>H1605-M1605</f>
        <v/>
      </c>
      <c r="Q1605" s="7">
        <f>IF($I1605=1,(N1605-MAR1!$B$11)/MAR1!$D$11,(N1605-MAR1!$C$11)/MAR1!$E$11)</f>
        <v/>
      </c>
      <c r="R1605" s="7">
        <f>IF($I1605=1,(O1605-MAR1!$B$12)/MAR1!$D$12,(O1605-MAR1!$C$12)/MAR1!$E$12)</f>
        <v/>
      </c>
      <c r="S1605" s="7">
        <f>IF($I1605=1,(P1605-MAR1!$B$13)/MAR1!$D$13,(P1605-MAR1!$C$13)/MAR1!$E$13)</f>
        <v/>
      </c>
      <c r="U1605" s="5" t="n">
        <v>1604</v>
      </c>
      <c r="V1605" s="5" t="n">
        <v>0.089655</v>
      </c>
      <c r="W1605" s="5" t="n">
        <v>0.223792</v>
      </c>
      <c r="X1605" s="5" t="n">
        <v>0.649954</v>
      </c>
      <c r="Y1605" s="5" t="n">
        <v>0.04823</v>
      </c>
      <c r="Z1605" s="5" t="n">
        <v>0.842069</v>
      </c>
    </row>
    <row r="1606">
      <c r="A1606" s="5" t="n">
        <v>1605</v>
      </c>
      <c r="B1606" s="5" t="n">
        <v>5</v>
      </c>
      <c r="C1606" s="5" t="n">
        <v>145</v>
      </c>
      <c r="D1606" s="5" t="n">
        <v>5</v>
      </c>
      <c r="E1606" s="5" t="n">
        <v>4.4</v>
      </c>
      <c r="F1606" s="5" t="n">
        <v>34</v>
      </c>
      <c r="G1606" s="5" t="n">
        <v>22.7</v>
      </c>
      <c r="H1606" s="5" t="n">
        <v>14.39</v>
      </c>
      <c r="I1606" s="6">
        <f>IF(E1606&gt;=Markov!$B$3,1,0)</f>
        <v/>
      </c>
      <c r="J1606" s="6">
        <f>I1605</f>
        <v/>
      </c>
      <c r="K1606" s="7">
        <f>MAR1!$B$5+MAR1!$C$5*COS(2*PI()*$C1606/365)+MAR1!$D$5*SIN(2*PI()*$C1606/365)</f>
        <v/>
      </c>
      <c r="L1606" s="7">
        <f>MAR1!$B$6+MAR1!$C$6*COS(2*PI()*$C1606/365)+MAR1!$D$6*SIN(2*PI()*$C1606/365)</f>
        <v/>
      </c>
      <c r="M1606" s="7">
        <f>MAR1!$B$7+MAR1!$C$7*COS(2*PI()*$C1606/365)+MAR1!$D$7*SIN(2*PI()*$C1606/365)</f>
        <v/>
      </c>
      <c r="N1606" s="7">
        <f>F1606-K1606</f>
        <v/>
      </c>
      <c r="O1606" s="7">
        <f>G1606-L1606</f>
        <v/>
      </c>
      <c r="P1606" s="7">
        <f>H1606-M1606</f>
        <v/>
      </c>
      <c r="Q1606" s="7">
        <f>IF($I1606=1,(N1606-MAR1!$B$11)/MAR1!$D$11,(N1606-MAR1!$C$11)/MAR1!$E$11)</f>
        <v/>
      </c>
      <c r="R1606" s="7">
        <f>IF($I1606=1,(O1606-MAR1!$B$12)/MAR1!$D$12,(O1606-MAR1!$C$12)/MAR1!$E$12)</f>
        <v/>
      </c>
      <c r="S1606" s="7">
        <f>IF($I1606=1,(P1606-MAR1!$B$13)/MAR1!$D$13,(P1606-MAR1!$C$13)/MAR1!$E$13)</f>
        <v/>
      </c>
      <c r="U1606" s="5" t="n">
        <v>1605</v>
      </c>
      <c r="V1606" s="5" t="n">
        <v>0.208272</v>
      </c>
      <c r="W1606" s="5" t="n">
        <v>0.313544</v>
      </c>
      <c r="X1606" s="5" t="n">
        <v>0.14194</v>
      </c>
      <c r="Y1606" s="5" t="n">
        <v>0.457837</v>
      </c>
      <c r="Z1606" s="5" t="n">
        <v>0.666787</v>
      </c>
    </row>
    <row r="1607">
      <c r="A1607" s="5" t="n">
        <v>1606</v>
      </c>
      <c r="B1607" s="5" t="n">
        <v>5</v>
      </c>
      <c r="C1607" s="5" t="n">
        <v>146</v>
      </c>
      <c r="D1607" s="5" t="n">
        <v>5</v>
      </c>
      <c r="E1607" s="5" t="n">
        <v>0</v>
      </c>
      <c r="F1607" s="5" t="n">
        <v>36.4</v>
      </c>
      <c r="G1607" s="5" t="n">
        <v>24.6</v>
      </c>
      <c r="H1607" s="5" t="n">
        <v>16.88</v>
      </c>
      <c r="I1607" s="6">
        <f>IF(E1607&gt;=Markov!$B$3,1,0)</f>
        <v/>
      </c>
      <c r="J1607" s="6">
        <f>I1606</f>
        <v/>
      </c>
      <c r="K1607" s="7">
        <f>MAR1!$B$5+MAR1!$C$5*COS(2*PI()*$C1607/365)+MAR1!$D$5*SIN(2*PI()*$C1607/365)</f>
        <v/>
      </c>
      <c r="L1607" s="7">
        <f>MAR1!$B$6+MAR1!$C$6*COS(2*PI()*$C1607/365)+MAR1!$D$6*SIN(2*PI()*$C1607/365)</f>
        <v/>
      </c>
      <c r="M1607" s="7">
        <f>MAR1!$B$7+MAR1!$C$7*COS(2*PI()*$C1607/365)+MAR1!$D$7*SIN(2*PI()*$C1607/365)</f>
        <v/>
      </c>
      <c r="N1607" s="7">
        <f>F1607-K1607</f>
        <v/>
      </c>
      <c r="O1607" s="7">
        <f>G1607-L1607</f>
        <v/>
      </c>
      <c r="P1607" s="7">
        <f>H1607-M1607</f>
        <v/>
      </c>
      <c r="Q1607" s="7">
        <f>IF($I1607=1,(N1607-MAR1!$B$11)/MAR1!$D$11,(N1607-MAR1!$C$11)/MAR1!$E$11)</f>
        <v/>
      </c>
      <c r="R1607" s="7">
        <f>IF($I1607=1,(O1607-MAR1!$B$12)/MAR1!$D$12,(O1607-MAR1!$C$12)/MAR1!$E$12)</f>
        <v/>
      </c>
      <c r="S1607" s="7">
        <f>IF($I1607=1,(P1607-MAR1!$B$13)/MAR1!$D$13,(P1607-MAR1!$C$13)/MAR1!$E$13)</f>
        <v/>
      </c>
      <c r="U1607" s="5" t="n">
        <v>1606</v>
      </c>
      <c r="V1607" s="5" t="n">
        <v>0.477572</v>
      </c>
      <c r="W1607" s="5" t="n">
        <v>0.529099</v>
      </c>
      <c r="X1607" s="5" t="n">
        <v>0.028324</v>
      </c>
      <c r="Y1607" s="5" t="n">
        <v>0.120749</v>
      </c>
      <c r="Z1607" s="5" t="n">
        <v>0.10853</v>
      </c>
    </row>
    <row r="1608">
      <c r="A1608" s="5" t="n">
        <v>1607</v>
      </c>
      <c r="B1608" s="5" t="n">
        <v>5</v>
      </c>
      <c r="C1608" s="5" t="n">
        <v>147</v>
      </c>
      <c r="D1608" s="5" t="n">
        <v>5</v>
      </c>
      <c r="E1608" s="5" t="n">
        <v>0</v>
      </c>
      <c r="F1608" s="5" t="n">
        <v>37.3</v>
      </c>
      <c r="G1608" s="5" t="n">
        <v>29.6</v>
      </c>
      <c r="H1608" s="5" t="n">
        <v>15.64</v>
      </c>
      <c r="I1608" s="6">
        <f>IF(E1608&gt;=Markov!$B$3,1,0)</f>
        <v/>
      </c>
      <c r="J1608" s="6">
        <f>I1607</f>
        <v/>
      </c>
      <c r="K1608" s="7">
        <f>MAR1!$B$5+MAR1!$C$5*COS(2*PI()*$C1608/365)+MAR1!$D$5*SIN(2*PI()*$C1608/365)</f>
        <v/>
      </c>
      <c r="L1608" s="7">
        <f>MAR1!$B$6+MAR1!$C$6*COS(2*PI()*$C1608/365)+MAR1!$D$6*SIN(2*PI()*$C1608/365)</f>
        <v/>
      </c>
      <c r="M1608" s="7">
        <f>MAR1!$B$7+MAR1!$C$7*COS(2*PI()*$C1608/365)+MAR1!$D$7*SIN(2*PI()*$C1608/365)</f>
        <v/>
      </c>
      <c r="N1608" s="7">
        <f>F1608-K1608</f>
        <v/>
      </c>
      <c r="O1608" s="7">
        <f>G1608-L1608</f>
        <v/>
      </c>
      <c r="P1608" s="7">
        <f>H1608-M1608</f>
        <v/>
      </c>
      <c r="Q1608" s="7">
        <f>IF($I1608=1,(N1608-MAR1!$B$11)/MAR1!$D$11,(N1608-MAR1!$C$11)/MAR1!$E$11)</f>
        <v/>
      </c>
      <c r="R1608" s="7">
        <f>IF($I1608=1,(O1608-MAR1!$B$12)/MAR1!$D$12,(O1608-MAR1!$C$12)/MAR1!$E$12)</f>
        <v/>
      </c>
      <c r="S1608" s="7">
        <f>IF($I1608=1,(P1608-MAR1!$B$13)/MAR1!$D$13,(P1608-MAR1!$C$13)/MAR1!$E$13)</f>
        <v/>
      </c>
      <c r="U1608" s="5" t="n">
        <v>1607</v>
      </c>
      <c r="V1608" s="5" t="n">
        <v>0.299991</v>
      </c>
      <c r="W1608" s="5" t="n">
        <v>0.046136</v>
      </c>
      <c r="X1608" s="5" t="n">
        <v>0.727281</v>
      </c>
      <c r="Y1608" s="5" t="n">
        <v>0.785637</v>
      </c>
      <c r="Z1608" s="5" t="n">
        <v>0.488184</v>
      </c>
    </row>
    <row r="1609">
      <c r="A1609" s="5" t="n">
        <v>1608</v>
      </c>
      <c r="B1609" s="5" t="n">
        <v>5</v>
      </c>
      <c r="C1609" s="5" t="n">
        <v>148</v>
      </c>
      <c r="D1609" s="5" t="n">
        <v>5</v>
      </c>
      <c r="E1609" s="5" t="n">
        <v>0</v>
      </c>
      <c r="F1609" s="5" t="n">
        <v>37.1</v>
      </c>
      <c r="G1609" s="5" t="n">
        <v>27.5</v>
      </c>
      <c r="H1609" s="5" t="n">
        <v>21.74</v>
      </c>
      <c r="I1609" s="6">
        <f>IF(E1609&gt;=Markov!$B$3,1,0)</f>
        <v/>
      </c>
      <c r="J1609" s="6">
        <f>I1608</f>
        <v/>
      </c>
      <c r="K1609" s="7">
        <f>MAR1!$B$5+MAR1!$C$5*COS(2*PI()*$C1609/365)+MAR1!$D$5*SIN(2*PI()*$C1609/365)</f>
        <v/>
      </c>
      <c r="L1609" s="7">
        <f>MAR1!$B$6+MAR1!$C$6*COS(2*PI()*$C1609/365)+MAR1!$D$6*SIN(2*PI()*$C1609/365)</f>
        <v/>
      </c>
      <c r="M1609" s="7">
        <f>MAR1!$B$7+MAR1!$C$7*COS(2*PI()*$C1609/365)+MAR1!$D$7*SIN(2*PI()*$C1609/365)</f>
        <v/>
      </c>
      <c r="N1609" s="7">
        <f>F1609-K1609</f>
        <v/>
      </c>
      <c r="O1609" s="7">
        <f>G1609-L1609</f>
        <v/>
      </c>
      <c r="P1609" s="7">
        <f>H1609-M1609</f>
        <v/>
      </c>
      <c r="Q1609" s="7">
        <f>IF($I1609=1,(N1609-MAR1!$B$11)/MAR1!$D$11,(N1609-MAR1!$C$11)/MAR1!$E$11)</f>
        <v/>
      </c>
      <c r="R1609" s="7">
        <f>IF($I1609=1,(O1609-MAR1!$B$12)/MAR1!$D$12,(O1609-MAR1!$C$12)/MAR1!$E$12)</f>
        <v/>
      </c>
      <c r="S1609" s="7">
        <f>IF($I1609=1,(P1609-MAR1!$B$13)/MAR1!$D$13,(P1609-MAR1!$C$13)/MAR1!$E$13)</f>
        <v/>
      </c>
      <c r="U1609" s="5" t="n">
        <v>1608</v>
      </c>
      <c r="V1609" s="5" t="n">
        <v>0.422725</v>
      </c>
      <c r="W1609" s="5" t="n">
        <v>0.690236</v>
      </c>
      <c r="X1609" s="5" t="n">
        <v>0.786392</v>
      </c>
      <c r="Y1609" s="5" t="n">
        <v>0.9129</v>
      </c>
      <c r="Z1609" s="5" t="n">
        <v>0.17081</v>
      </c>
    </row>
    <row r="1610">
      <c r="A1610" s="5" t="n">
        <v>1609</v>
      </c>
      <c r="B1610" s="5" t="n">
        <v>5</v>
      </c>
      <c r="C1610" s="5" t="n">
        <v>149</v>
      </c>
      <c r="D1610" s="5" t="n">
        <v>5</v>
      </c>
      <c r="E1610" s="5" t="n">
        <v>0</v>
      </c>
      <c r="F1610" s="5" t="n">
        <v>37.3</v>
      </c>
      <c r="G1610" s="5" t="n">
        <v>29.1</v>
      </c>
      <c r="H1610" s="5" t="n">
        <v>12.29</v>
      </c>
      <c r="I1610" s="6">
        <f>IF(E1610&gt;=Markov!$B$3,1,0)</f>
        <v/>
      </c>
      <c r="J1610" s="6">
        <f>I1609</f>
        <v/>
      </c>
      <c r="K1610" s="7">
        <f>MAR1!$B$5+MAR1!$C$5*COS(2*PI()*$C1610/365)+MAR1!$D$5*SIN(2*PI()*$C1610/365)</f>
        <v/>
      </c>
      <c r="L1610" s="7">
        <f>MAR1!$B$6+MAR1!$C$6*COS(2*PI()*$C1610/365)+MAR1!$D$6*SIN(2*PI()*$C1610/365)</f>
        <v/>
      </c>
      <c r="M1610" s="7">
        <f>MAR1!$B$7+MAR1!$C$7*COS(2*PI()*$C1610/365)+MAR1!$D$7*SIN(2*PI()*$C1610/365)</f>
        <v/>
      </c>
      <c r="N1610" s="7">
        <f>F1610-K1610</f>
        <v/>
      </c>
      <c r="O1610" s="7">
        <f>G1610-L1610</f>
        <v/>
      </c>
      <c r="P1610" s="7">
        <f>H1610-M1610</f>
        <v/>
      </c>
      <c r="Q1610" s="7">
        <f>IF($I1610=1,(N1610-MAR1!$B$11)/MAR1!$D$11,(N1610-MAR1!$C$11)/MAR1!$E$11)</f>
        <v/>
      </c>
      <c r="R1610" s="7">
        <f>IF($I1610=1,(O1610-MAR1!$B$12)/MAR1!$D$12,(O1610-MAR1!$C$12)/MAR1!$E$12)</f>
        <v/>
      </c>
      <c r="S1610" s="7">
        <f>IF($I1610=1,(P1610-MAR1!$B$13)/MAR1!$D$13,(P1610-MAR1!$C$13)/MAR1!$E$13)</f>
        <v/>
      </c>
      <c r="U1610" s="5" t="n">
        <v>1609</v>
      </c>
      <c r="V1610" s="5" t="n">
        <v>0.460269</v>
      </c>
      <c r="W1610" s="5" t="n">
        <v>0.698475</v>
      </c>
      <c r="X1610" s="5" t="n">
        <v>0.936676</v>
      </c>
      <c r="Y1610" s="5" t="n">
        <v>0.775834</v>
      </c>
      <c r="Z1610" s="5" t="n">
        <v>0.263821</v>
      </c>
    </row>
    <row r="1611">
      <c r="A1611" s="5" t="n">
        <v>1610</v>
      </c>
      <c r="B1611" s="5" t="n">
        <v>5</v>
      </c>
      <c r="C1611" s="5" t="n">
        <v>150</v>
      </c>
      <c r="D1611" s="5" t="n">
        <v>5</v>
      </c>
      <c r="E1611" s="5" t="n">
        <v>0</v>
      </c>
      <c r="F1611" s="5" t="n">
        <v>36.3</v>
      </c>
      <c r="G1611" s="5" t="n">
        <v>28.3</v>
      </c>
      <c r="H1611" s="5" t="n">
        <v>20.68</v>
      </c>
      <c r="I1611" s="6">
        <f>IF(E1611&gt;=Markov!$B$3,1,0)</f>
        <v/>
      </c>
      <c r="J1611" s="6">
        <f>I1610</f>
        <v/>
      </c>
      <c r="K1611" s="7">
        <f>MAR1!$B$5+MAR1!$C$5*COS(2*PI()*$C1611/365)+MAR1!$D$5*SIN(2*PI()*$C1611/365)</f>
        <v/>
      </c>
      <c r="L1611" s="7">
        <f>MAR1!$B$6+MAR1!$C$6*COS(2*PI()*$C1611/365)+MAR1!$D$6*SIN(2*PI()*$C1611/365)</f>
        <v/>
      </c>
      <c r="M1611" s="7">
        <f>MAR1!$B$7+MAR1!$C$7*COS(2*PI()*$C1611/365)+MAR1!$D$7*SIN(2*PI()*$C1611/365)</f>
        <v/>
      </c>
      <c r="N1611" s="7">
        <f>F1611-K1611</f>
        <v/>
      </c>
      <c r="O1611" s="7">
        <f>G1611-L1611</f>
        <v/>
      </c>
      <c r="P1611" s="7">
        <f>H1611-M1611</f>
        <v/>
      </c>
      <c r="Q1611" s="7">
        <f>IF($I1611=1,(N1611-MAR1!$B$11)/MAR1!$D$11,(N1611-MAR1!$C$11)/MAR1!$E$11)</f>
        <v/>
      </c>
      <c r="R1611" s="7">
        <f>IF($I1611=1,(O1611-MAR1!$B$12)/MAR1!$D$12,(O1611-MAR1!$C$12)/MAR1!$E$12)</f>
        <v/>
      </c>
      <c r="S1611" s="7">
        <f>IF($I1611=1,(P1611-MAR1!$B$13)/MAR1!$D$13,(P1611-MAR1!$C$13)/MAR1!$E$13)</f>
        <v/>
      </c>
      <c r="U1611" s="5" t="n">
        <v>1610</v>
      </c>
      <c r="V1611" s="5" t="n">
        <v>0.587171</v>
      </c>
      <c r="W1611" s="5" t="n">
        <v>0.10923</v>
      </c>
      <c r="X1611" s="5" t="n">
        <v>0.236607</v>
      </c>
      <c r="Y1611" s="5" t="n">
        <v>0.429239</v>
      </c>
      <c r="Z1611" s="5" t="n">
        <v>0.807424</v>
      </c>
    </row>
    <row r="1612">
      <c r="A1612" s="5" t="n">
        <v>1611</v>
      </c>
      <c r="B1612" s="5" t="n">
        <v>5</v>
      </c>
      <c r="C1612" s="5" t="n">
        <v>151</v>
      </c>
      <c r="D1612" s="5" t="n">
        <v>5</v>
      </c>
      <c r="E1612" s="5" t="n">
        <v>3.2</v>
      </c>
      <c r="F1612" s="5" t="n">
        <v>33.9</v>
      </c>
      <c r="G1612" s="5" t="n">
        <v>28</v>
      </c>
      <c r="H1612" s="5" t="n">
        <v>17.82</v>
      </c>
      <c r="I1612" s="6">
        <f>IF(E1612&gt;=Markov!$B$3,1,0)</f>
        <v/>
      </c>
      <c r="J1612" s="6">
        <f>I1611</f>
        <v/>
      </c>
      <c r="K1612" s="7">
        <f>MAR1!$B$5+MAR1!$C$5*COS(2*PI()*$C1612/365)+MAR1!$D$5*SIN(2*PI()*$C1612/365)</f>
        <v/>
      </c>
      <c r="L1612" s="7">
        <f>MAR1!$B$6+MAR1!$C$6*COS(2*PI()*$C1612/365)+MAR1!$D$6*SIN(2*PI()*$C1612/365)</f>
        <v/>
      </c>
      <c r="M1612" s="7">
        <f>MAR1!$B$7+MAR1!$C$7*COS(2*PI()*$C1612/365)+MAR1!$D$7*SIN(2*PI()*$C1612/365)</f>
        <v/>
      </c>
      <c r="N1612" s="7">
        <f>F1612-K1612</f>
        <v/>
      </c>
      <c r="O1612" s="7">
        <f>G1612-L1612</f>
        <v/>
      </c>
      <c r="P1612" s="7">
        <f>H1612-M1612</f>
        <v/>
      </c>
      <c r="Q1612" s="7">
        <f>IF($I1612=1,(N1612-MAR1!$B$11)/MAR1!$D$11,(N1612-MAR1!$C$11)/MAR1!$E$11)</f>
        <v/>
      </c>
      <c r="R1612" s="7">
        <f>IF($I1612=1,(O1612-MAR1!$B$12)/MAR1!$D$12,(O1612-MAR1!$C$12)/MAR1!$E$12)</f>
        <v/>
      </c>
      <c r="S1612" s="7">
        <f>IF($I1612=1,(P1612-MAR1!$B$13)/MAR1!$D$13,(P1612-MAR1!$C$13)/MAR1!$E$13)</f>
        <v/>
      </c>
      <c r="U1612" s="5" t="n">
        <v>1611</v>
      </c>
      <c r="V1612" s="5" t="n">
        <v>0.884232</v>
      </c>
      <c r="W1612" s="5" t="n">
        <v>0.564929</v>
      </c>
      <c r="X1612" s="5" t="n">
        <v>0.877481</v>
      </c>
      <c r="Y1612" s="5" t="n">
        <v>0.495135</v>
      </c>
      <c r="Z1612" s="5" t="n">
        <v>0.56894</v>
      </c>
    </row>
    <row r="1613">
      <c r="A1613" s="5" t="n">
        <v>1612</v>
      </c>
      <c r="B1613" s="5" t="n">
        <v>5</v>
      </c>
      <c r="C1613" s="5" t="n">
        <v>152</v>
      </c>
      <c r="D1613" s="5" t="n">
        <v>6</v>
      </c>
      <c r="E1613" s="5" t="n">
        <v>4.2</v>
      </c>
      <c r="F1613" s="5" t="n">
        <v>34.6</v>
      </c>
      <c r="G1613" s="5" t="n">
        <v>28.7</v>
      </c>
      <c r="H1613" s="5" t="n">
        <v>23.68</v>
      </c>
      <c r="I1613" s="6">
        <f>IF(E1613&gt;=Markov!$B$3,1,0)</f>
        <v/>
      </c>
      <c r="J1613" s="6">
        <f>I1612</f>
        <v/>
      </c>
      <c r="K1613" s="7">
        <f>MAR1!$B$5+MAR1!$C$5*COS(2*PI()*$C1613/365)+MAR1!$D$5*SIN(2*PI()*$C1613/365)</f>
        <v/>
      </c>
      <c r="L1613" s="7">
        <f>MAR1!$B$6+MAR1!$C$6*COS(2*PI()*$C1613/365)+MAR1!$D$6*SIN(2*PI()*$C1613/365)</f>
        <v/>
      </c>
      <c r="M1613" s="7">
        <f>MAR1!$B$7+MAR1!$C$7*COS(2*PI()*$C1613/365)+MAR1!$D$7*SIN(2*PI()*$C1613/365)</f>
        <v/>
      </c>
      <c r="N1613" s="7">
        <f>F1613-K1613</f>
        <v/>
      </c>
      <c r="O1613" s="7">
        <f>G1613-L1613</f>
        <v/>
      </c>
      <c r="P1613" s="7">
        <f>H1613-M1613</f>
        <v/>
      </c>
      <c r="Q1613" s="7">
        <f>IF($I1613=1,(N1613-MAR1!$B$11)/MAR1!$D$11,(N1613-MAR1!$C$11)/MAR1!$E$11)</f>
        <v/>
      </c>
      <c r="R1613" s="7">
        <f>IF($I1613=1,(O1613-MAR1!$B$12)/MAR1!$D$12,(O1613-MAR1!$C$12)/MAR1!$E$12)</f>
        <v/>
      </c>
      <c r="S1613" s="7">
        <f>IF($I1613=1,(P1613-MAR1!$B$13)/MAR1!$D$13,(P1613-MAR1!$C$13)/MAR1!$E$13)</f>
        <v/>
      </c>
      <c r="U1613" s="5" t="n">
        <v>1612</v>
      </c>
      <c r="V1613" s="5" t="n">
        <v>0.91697</v>
      </c>
      <c r="W1613" s="5" t="n">
        <v>0.526428</v>
      </c>
      <c r="X1613" s="5" t="n">
        <v>0.7835299999999999</v>
      </c>
      <c r="Y1613" s="5" t="n">
        <v>0.8159729999999999</v>
      </c>
      <c r="Z1613" s="5" t="n">
        <v>0.785837</v>
      </c>
    </row>
    <row r="1614">
      <c r="A1614" s="5" t="n">
        <v>1613</v>
      </c>
      <c r="B1614" s="5" t="n">
        <v>5</v>
      </c>
      <c r="C1614" s="5" t="n">
        <v>153</v>
      </c>
      <c r="D1614" s="5" t="n">
        <v>6</v>
      </c>
      <c r="E1614" s="5" t="n">
        <v>1</v>
      </c>
      <c r="F1614" s="5" t="n">
        <v>36.1</v>
      </c>
      <c r="G1614" s="5" t="n">
        <v>28.7</v>
      </c>
      <c r="H1614" s="5" t="n">
        <v>18.58</v>
      </c>
      <c r="I1614" s="6">
        <f>IF(E1614&gt;=Markov!$B$3,1,0)</f>
        <v/>
      </c>
      <c r="J1614" s="6">
        <f>I1613</f>
        <v/>
      </c>
      <c r="K1614" s="7">
        <f>MAR1!$B$5+MAR1!$C$5*COS(2*PI()*$C1614/365)+MAR1!$D$5*SIN(2*PI()*$C1614/365)</f>
        <v/>
      </c>
      <c r="L1614" s="7">
        <f>MAR1!$B$6+MAR1!$C$6*COS(2*PI()*$C1614/365)+MAR1!$D$6*SIN(2*PI()*$C1614/365)</f>
        <v/>
      </c>
      <c r="M1614" s="7">
        <f>MAR1!$B$7+MAR1!$C$7*COS(2*PI()*$C1614/365)+MAR1!$D$7*SIN(2*PI()*$C1614/365)</f>
        <v/>
      </c>
      <c r="N1614" s="7">
        <f>F1614-K1614</f>
        <v/>
      </c>
      <c r="O1614" s="7">
        <f>G1614-L1614</f>
        <v/>
      </c>
      <c r="P1614" s="7">
        <f>H1614-M1614</f>
        <v/>
      </c>
      <c r="Q1614" s="7">
        <f>IF($I1614=1,(N1614-MAR1!$B$11)/MAR1!$D$11,(N1614-MAR1!$C$11)/MAR1!$E$11)</f>
        <v/>
      </c>
      <c r="R1614" s="7">
        <f>IF($I1614=1,(O1614-MAR1!$B$12)/MAR1!$D$12,(O1614-MAR1!$C$12)/MAR1!$E$12)</f>
        <v/>
      </c>
      <c r="S1614" s="7">
        <f>IF($I1614=1,(P1614-MAR1!$B$13)/MAR1!$D$13,(P1614-MAR1!$C$13)/MAR1!$E$13)</f>
        <v/>
      </c>
      <c r="U1614" s="5" t="n">
        <v>1613</v>
      </c>
      <c r="V1614" s="5" t="n">
        <v>0.869843</v>
      </c>
      <c r="W1614" s="5" t="n">
        <v>0.22577</v>
      </c>
      <c r="X1614" s="5" t="n">
        <v>0.501416</v>
      </c>
      <c r="Y1614" s="5" t="n">
        <v>0.049909</v>
      </c>
      <c r="Z1614" s="5" t="n">
        <v>0.499132</v>
      </c>
    </row>
    <row r="1615">
      <c r="A1615" s="5" t="n">
        <v>1614</v>
      </c>
      <c r="B1615" s="5" t="n">
        <v>5</v>
      </c>
      <c r="C1615" s="5" t="n">
        <v>154</v>
      </c>
      <c r="D1615" s="5" t="n">
        <v>6</v>
      </c>
      <c r="E1615" s="5" t="n">
        <v>23.5</v>
      </c>
      <c r="F1615" s="5" t="n">
        <v>35.7</v>
      </c>
      <c r="G1615" s="5" t="n">
        <v>28.1</v>
      </c>
      <c r="H1615" s="5" t="n">
        <v>18.57</v>
      </c>
      <c r="I1615" s="6">
        <f>IF(E1615&gt;=Markov!$B$3,1,0)</f>
        <v/>
      </c>
      <c r="J1615" s="6">
        <f>I1614</f>
        <v/>
      </c>
      <c r="K1615" s="7">
        <f>MAR1!$B$5+MAR1!$C$5*COS(2*PI()*$C1615/365)+MAR1!$D$5*SIN(2*PI()*$C1615/365)</f>
        <v/>
      </c>
      <c r="L1615" s="7">
        <f>MAR1!$B$6+MAR1!$C$6*COS(2*PI()*$C1615/365)+MAR1!$D$6*SIN(2*PI()*$C1615/365)</f>
        <v/>
      </c>
      <c r="M1615" s="7">
        <f>MAR1!$B$7+MAR1!$C$7*COS(2*PI()*$C1615/365)+MAR1!$D$7*SIN(2*PI()*$C1615/365)</f>
        <v/>
      </c>
      <c r="N1615" s="7">
        <f>F1615-K1615</f>
        <v/>
      </c>
      <c r="O1615" s="7">
        <f>G1615-L1615</f>
        <v/>
      </c>
      <c r="P1615" s="7">
        <f>H1615-M1615</f>
        <v/>
      </c>
      <c r="Q1615" s="7">
        <f>IF($I1615=1,(N1615-MAR1!$B$11)/MAR1!$D$11,(N1615-MAR1!$C$11)/MAR1!$E$11)</f>
        <v/>
      </c>
      <c r="R1615" s="7">
        <f>IF($I1615=1,(O1615-MAR1!$B$12)/MAR1!$D$12,(O1615-MAR1!$C$12)/MAR1!$E$12)</f>
        <v/>
      </c>
      <c r="S1615" s="7">
        <f>IF($I1615=1,(P1615-MAR1!$B$13)/MAR1!$D$13,(P1615-MAR1!$C$13)/MAR1!$E$13)</f>
        <v/>
      </c>
      <c r="U1615" s="5" t="n">
        <v>1614</v>
      </c>
      <c r="V1615" s="5" t="n">
        <v>0.6146740000000001</v>
      </c>
      <c r="W1615" s="5" t="n">
        <v>0.6193650000000001</v>
      </c>
      <c r="X1615" s="5" t="n">
        <v>0.196421</v>
      </c>
      <c r="Y1615" s="5" t="n">
        <v>0.263991</v>
      </c>
      <c r="Z1615" s="5" t="n">
        <v>0.768286</v>
      </c>
    </row>
    <row r="1616">
      <c r="A1616" s="5" t="n">
        <v>1615</v>
      </c>
      <c r="B1616" s="5" t="n">
        <v>5</v>
      </c>
      <c r="C1616" s="5" t="n">
        <v>155</v>
      </c>
      <c r="D1616" s="5" t="n">
        <v>6</v>
      </c>
      <c r="E1616" s="5" t="n">
        <v>35.6</v>
      </c>
      <c r="F1616" s="5" t="n">
        <v>36.2</v>
      </c>
      <c r="G1616" s="5" t="n">
        <v>28</v>
      </c>
      <c r="H1616" s="5" t="n">
        <v>18.32</v>
      </c>
      <c r="I1616" s="6">
        <f>IF(E1616&gt;=Markov!$B$3,1,0)</f>
        <v/>
      </c>
      <c r="J1616" s="6">
        <f>I1615</f>
        <v/>
      </c>
      <c r="K1616" s="7">
        <f>MAR1!$B$5+MAR1!$C$5*COS(2*PI()*$C1616/365)+MAR1!$D$5*SIN(2*PI()*$C1616/365)</f>
        <v/>
      </c>
      <c r="L1616" s="7">
        <f>MAR1!$B$6+MAR1!$C$6*COS(2*PI()*$C1616/365)+MAR1!$D$6*SIN(2*PI()*$C1616/365)</f>
        <v/>
      </c>
      <c r="M1616" s="7">
        <f>MAR1!$B$7+MAR1!$C$7*COS(2*PI()*$C1616/365)+MAR1!$D$7*SIN(2*PI()*$C1616/365)</f>
        <v/>
      </c>
      <c r="N1616" s="7">
        <f>F1616-K1616</f>
        <v/>
      </c>
      <c r="O1616" s="7">
        <f>G1616-L1616</f>
        <v/>
      </c>
      <c r="P1616" s="7">
        <f>H1616-M1616</f>
        <v/>
      </c>
      <c r="Q1616" s="7">
        <f>IF($I1616=1,(N1616-MAR1!$B$11)/MAR1!$D$11,(N1616-MAR1!$C$11)/MAR1!$E$11)</f>
        <v/>
      </c>
      <c r="R1616" s="7">
        <f>IF($I1616=1,(O1616-MAR1!$B$12)/MAR1!$D$12,(O1616-MAR1!$C$12)/MAR1!$E$12)</f>
        <v/>
      </c>
      <c r="S1616" s="7">
        <f>IF($I1616=1,(P1616-MAR1!$B$13)/MAR1!$D$13,(P1616-MAR1!$C$13)/MAR1!$E$13)</f>
        <v/>
      </c>
      <c r="U1616" s="5" t="n">
        <v>1615</v>
      </c>
      <c r="V1616" s="5" t="n">
        <v>0.827673</v>
      </c>
      <c r="W1616" s="5" t="n">
        <v>0.490151</v>
      </c>
      <c r="X1616" s="5" t="n">
        <v>0.311797</v>
      </c>
      <c r="Y1616" s="5" t="n">
        <v>0.42395</v>
      </c>
      <c r="Z1616" s="5" t="n">
        <v>0.929915</v>
      </c>
    </row>
    <row r="1617">
      <c r="A1617" s="5" t="n">
        <v>1616</v>
      </c>
      <c r="B1617" s="5" t="n">
        <v>5</v>
      </c>
      <c r="C1617" s="5" t="n">
        <v>156</v>
      </c>
      <c r="D1617" s="5" t="n">
        <v>6</v>
      </c>
      <c r="E1617" s="5" t="n">
        <v>0</v>
      </c>
      <c r="F1617" s="5" t="n">
        <v>39.8</v>
      </c>
      <c r="G1617" s="5" t="n">
        <v>28.2</v>
      </c>
      <c r="H1617" s="5" t="n">
        <v>25.1</v>
      </c>
      <c r="I1617" s="6">
        <f>IF(E1617&gt;=Markov!$B$3,1,0)</f>
        <v/>
      </c>
      <c r="J1617" s="6">
        <f>I1616</f>
        <v/>
      </c>
      <c r="K1617" s="7">
        <f>MAR1!$B$5+MAR1!$C$5*COS(2*PI()*$C1617/365)+MAR1!$D$5*SIN(2*PI()*$C1617/365)</f>
        <v/>
      </c>
      <c r="L1617" s="7">
        <f>MAR1!$B$6+MAR1!$C$6*COS(2*PI()*$C1617/365)+MAR1!$D$6*SIN(2*PI()*$C1617/365)</f>
        <v/>
      </c>
      <c r="M1617" s="7">
        <f>MAR1!$B$7+MAR1!$C$7*COS(2*PI()*$C1617/365)+MAR1!$D$7*SIN(2*PI()*$C1617/365)</f>
        <v/>
      </c>
      <c r="N1617" s="7">
        <f>F1617-K1617</f>
        <v/>
      </c>
      <c r="O1617" s="7">
        <f>G1617-L1617</f>
        <v/>
      </c>
      <c r="P1617" s="7">
        <f>H1617-M1617</f>
        <v/>
      </c>
      <c r="Q1617" s="7">
        <f>IF($I1617=1,(N1617-MAR1!$B$11)/MAR1!$D$11,(N1617-MAR1!$C$11)/MAR1!$E$11)</f>
        <v/>
      </c>
      <c r="R1617" s="7">
        <f>IF($I1617=1,(O1617-MAR1!$B$12)/MAR1!$D$12,(O1617-MAR1!$C$12)/MAR1!$E$12)</f>
        <v/>
      </c>
      <c r="S1617" s="7">
        <f>IF($I1617=1,(P1617-MAR1!$B$13)/MAR1!$D$13,(P1617-MAR1!$C$13)/MAR1!$E$13)</f>
        <v/>
      </c>
      <c r="U1617" s="5" t="n">
        <v>1616</v>
      </c>
      <c r="V1617" s="5" t="n">
        <v>0.384153</v>
      </c>
      <c r="W1617" s="5" t="n">
        <v>0.02414</v>
      </c>
      <c r="X1617" s="5" t="n">
        <v>0.023616</v>
      </c>
      <c r="Y1617" s="5" t="n">
        <v>0.580467</v>
      </c>
      <c r="Z1617" s="5" t="n">
        <v>0.5221710000000001</v>
      </c>
    </row>
    <row r="1618">
      <c r="A1618" s="5" t="n">
        <v>1617</v>
      </c>
      <c r="B1618" s="5" t="n">
        <v>5</v>
      </c>
      <c r="C1618" s="5" t="n">
        <v>157</v>
      </c>
      <c r="D1618" s="5" t="n">
        <v>6</v>
      </c>
      <c r="E1618" s="5" t="n">
        <v>1.1</v>
      </c>
      <c r="F1618" s="5" t="n">
        <v>35.3</v>
      </c>
      <c r="G1618" s="5" t="n">
        <v>26.9</v>
      </c>
      <c r="H1618" s="5" t="n">
        <v>17.62</v>
      </c>
      <c r="I1618" s="6">
        <f>IF(E1618&gt;=Markov!$B$3,1,0)</f>
        <v/>
      </c>
      <c r="J1618" s="6">
        <f>I1617</f>
        <v/>
      </c>
      <c r="K1618" s="7">
        <f>MAR1!$B$5+MAR1!$C$5*COS(2*PI()*$C1618/365)+MAR1!$D$5*SIN(2*PI()*$C1618/365)</f>
        <v/>
      </c>
      <c r="L1618" s="7">
        <f>MAR1!$B$6+MAR1!$C$6*COS(2*PI()*$C1618/365)+MAR1!$D$6*SIN(2*PI()*$C1618/365)</f>
        <v/>
      </c>
      <c r="M1618" s="7">
        <f>MAR1!$B$7+MAR1!$C$7*COS(2*PI()*$C1618/365)+MAR1!$D$7*SIN(2*PI()*$C1618/365)</f>
        <v/>
      </c>
      <c r="N1618" s="7">
        <f>F1618-K1618</f>
        <v/>
      </c>
      <c r="O1618" s="7">
        <f>G1618-L1618</f>
        <v/>
      </c>
      <c r="P1618" s="7">
        <f>H1618-M1618</f>
        <v/>
      </c>
      <c r="Q1618" s="7">
        <f>IF($I1618=1,(N1618-MAR1!$B$11)/MAR1!$D$11,(N1618-MAR1!$C$11)/MAR1!$E$11)</f>
        <v/>
      </c>
      <c r="R1618" s="7">
        <f>IF($I1618=1,(O1618-MAR1!$B$12)/MAR1!$D$12,(O1618-MAR1!$C$12)/MAR1!$E$12)</f>
        <v/>
      </c>
      <c r="S1618" s="7">
        <f>IF($I1618=1,(P1618-MAR1!$B$13)/MAR1!$D$13,(P1618-MAR1!$C$13)/MAR1!$E$13)</f>
        <v/>
      </c>
      <c r="U1618" s="5" t="n">
        <v>1617</v>
      </c>
      <c r="V1618" s="5" t="n">
        <v>0.225771</v>
      </c>
      <c r="W1618" s="5" t="n">
        <v>0.173832</v>
      </c>
      <c r="X1618" s="5" t="n">
        <v>0.392604</v>
      </c>
      <c r="Y1618" s="5" t="n">
        <v>0.202383</v>
      </c>
      <c r="Z1618" s="5" t="n">
        <v>0.588784</v>
      </c>
    </row>
    <row r="1619">
      <c r="A1619" s="5" t="n">
        <v>1618</v>
      </c>
      <c r="B1619" s="5" t="n">
        <v>5</v>
      </c>
      <c r="C1619" s="5" t="n">
        <v>158</v>
      </c>
      <c r="D1619" s="5" t="n">
        <v>6</v>
      </c>
      <c r="E1619" s="5" t="n">
        <v>1.2</v>
      </c>
      <c r="F1619" s="5" t="n">
        <v>35.3</v>
      </c>
      <c r="G1619" s="5" t="n">
        <v>27.5</v>
      </c>
      <c r="H1619" s="5" t="n">
        <v>19.23</v>
      </c>
      <c r="I1619" s="6">
        <f>IF(E1619&gt;=Markov!$B$3,1,0)</f>
        <v/>
      </c>
      <c r="J1619" s="6">
        <f>I1618</f>
        <v/>
      </c>
      <c r="K1619" s="7">
        <f>MAR1!$B$5+MAR1!$C$5*COS(2*PI()*$C1619/365)+MAR1!$D$5*SIN(2*PI()*$C1619/365)</f>
        <v/>
      </c>
      <c r="L1619" s="7">
        <f>MAR1!$B$6+MAR1!$C$6*COS(2*PI()*$C1619/365)+MAR1!$D$6*SIN(2*PI()*$C1619/365)</f>
        <v/>
      </c>
      <c r="M1619" s="7">
        <f>MAR1!$B$7+MAR1!$C$7*COS(2*PI()*$C1619/365)+MAR1!$D$7*SIN(2*PI()*$C1619/365)</f>
        <v/>
      </c>
      <c r="N1619" s="7">
        <f>F1619-K1619</f>
        <v/>
      </c>
      <c r="O1619" s="7">
        <f>G1619-L1619</f>
        <v/>
      </c>
      <c r="P1619" s="7">
        <f>H1619-M1619</f>
        <v/>
      </c>
      <c r="Q1619" s="7">
        <f>IF($I1619=1,(N1619-MAR1!$B$11)/MAR1!$D$11,(N1619-MAR1!$C$11)/MAR1!$E$11)</f>
        <v/>
      </c>
      <c r="R1619" s="7">
        <f>IF($I1619=1,(O1619-MAR1!$B$12)/MAR1!$D$12,(O1619-MAR1!$C$12)/MAR1!$E$12)</f>
        <v/>
      </c>
      <c r="S1619" s="7">
        <f>IF($I1619=1,(P1619-MAR1!$B$13)/MAR1!$D$13,(P1619-MAR1!$C$13)/MAR1!$E$13)</f>
        <v/>
      </c>
      <c r="U1619" s="5" t="n">
        <v>1618</v>
      </c>
      <c r="V1619" s="5" t="n">
        <v>0.761474</v>
      </c>
      <c r="W1619" s="5" t="n">
        <v>0.676722</v>
      </c>
      <c r="X1619" s="5" t="n">
        <v>0.653681</v>
      </c>
      <c r="Y1619" s="5" t="n">
        <v>0.971199</v>
      </c>
      <c r="Z1619" s="5" t="n">
        <v>0.355003</v>
      </c>
    </row>
    <row r="1620">
      <c r="A1620" s="5" t="n">
        <v>1619</v>
      </c>
      <c r="B1620" s="5" t="n">
        <v>5</v>
      </c>
      <c r="C1620" s="5" t="n">
        <v>159</v>
      </c>
      <c r="D1620" s="5" t="n">
        <v>6</v>
      </c>
      <c r="E1620" s="5" t="n">
        <v>0</v>
      </c>
      <c r="F1620" s="5" t="n">
        <v>37.4</v>
      </c>
      <c r="G1620" s="5" t="n">
        <v>27</v>
      </c>
      <c r="H1620" s="5" t="n">
        <v>23.55</v>
      </c>
      <c r="I1620" s="6">
        <f>IF(E1620&gt;=Markov!$B$3,1,0)</f>
        <v/>
      </c>
      <c r="J1620" s="6">
        <f>I1619</f>
        <v/>
      </c>
      <c r="K1620" s="7">
        <f>MAR1!$B$5+MAR1!$C$5*COS(2*PI()*$C1620/365)+MAR1!$D$5*SIN(2*PI()*$C1620/365)</f>
        <v/>
      </c>
      <c r="L1620" s="7">
        <f>MAR1!$B$6+MAR1!$C$6*COS(2*PI()*$C1620/365)+MAR1!$D$6*SIN(2*PI()*$C1620/365)</f>
        <v/>
      </c>
      <c r="M1620" s="7">
        <f>MAR1!$B$7+MAR1!$C$7*COS(2*PI()*$C1620/365)+MAR1!$D$7*SIN(2*PI()*$C1620/365)</f>
        <v/>
      </c>
      <c r="N1620" s="7">
        <f>F1620-K1620</f>
        <v/>
      </c>
      <c r="O1620" s="7">
        <f>G1620-L1620</f>
        <v/>
      </c>
      <c r="P1620" s="7">
        <f>H1620-M1620</f>
        <v/>
      </c>
      <c r="Q1620" s="7">
        <f>IF($I1620=1,(N1620-MAR1!$B$11)/MAR1!$D$11,(N1620-MAR1!$C$11)/MAR1!$E$11)</f>
        <v/>
      </c>
      <c r="R1620" s="7">
        <f>IF($I1620=1,(O1620-MAR1!$B$12)/MAR1!$D$12,(O1620-MAR1!$C$12)/MAR1!$E$12)</f>
        <v/>
      </c>
      <c r="S1620" s="7">
        <f>IF($I1620=1,(P1620-MAR1!$B$13)/MAR1!$D$13,(P1620-MAR1!$C$13)/MAR1!$E$13)</f>
        <v/>
      </c>
      <c r="U1620" s="5" t="n">
        <v>1619</v>
      </c>
      <c r="V1620" s="5" t="n">
        <v>0.964751</v>
      </c>
      <c r="W1620" s="5" t="n">
        <v>0.286196</v>
      </c>
      <c r="X1620" s="5" t="n">
        <v>0.298721</v>
      </c>
      <c r="Y1620" s="5" t="n">
        <v>0.765046</v>
      </c>
      <c r="Z1620" s="5" t="n">
        <v>0.321035</v>
      </c>
    </row>
    <row r="1621">
      <c r="A1621" s="5" t="n">
        <v>1620</v>
      </c>
      <c r="B1621" s="5" t="n">
        <v>5</v>
      </c>
      <c r="C1621" s="5" t="n">
        <v>160</v>
      </c>
      <c r="D1621" s="5" t="n">
        <v>6</v>
      </c>
      <c r="E1621" s="5" t="n">
        <v>0</v>
      </c>
      <c r="F1621" s="5" t="n">
        <v>37.7</v>
      </c>
      <c r="G1621" s="5" t="n">
        <v>26.6</v>
      </c>
      <c r="H1621" s="5" t="n">
        <v>19</v>
      </c>
      <c r="I1621" s="6">
        <f>IF(E1621&gt;=Markov!$B$3,1,0)</f>
        <v/>
      </c>
      <c r="J1621" s="6">
        <f>I1620</f>
        <v/>
      </c>
      <c r="K1621" s="7">
        <f>MAR1!$B$5+MAR1!$C$5*COS(2*PI()*$C1621/365)+MAR1!$D$5*SIN(2*PI()*$C1621/365)</f>
        <v/>
      </c>
      <c r="L1621" s="7">
        <f>MAR1!$B$6+MAR1!$C$6*COS(2*PI()*$C1621/365)+MAR1!$D$6*SIN(2*PI()*$C1621/365)</f>
        <v/>
      </c>
      <c r="M1621" s="7">
        <f>MAR1!$B$7+MAR1!$C$7*COS(2*PI()*$C1621/365)+MAR1!$D$7*SIN(2*PI()*$C1621/365)</f>
        <v/>
      </c>
      <c r="N1621" s="7">
        <f>F1621-K1621</f>
        <v/>
      </c>
      <c r="O1621" s="7">
        <f>G1621-L1621</f>
        <v/>
      </c>
      <c r="P1621" s="7">
        <f>H1621-M1621</f>
        <v/>
      </c>
      <c r="Q1621" s="7">
        <f>IF($I1621=1,(N1621-MAR1!$B$11)/MAR1!$D$11,(N1621-MAR1!$C$11)/MAR1!$E$11)</f>
        <v/>
      </c>
      <c r="R1621" s="7">
        <f>IF($I1621=1,(O1621-MAR1!$B$12)/MAR1!$D$12,(O1621-MAR1!$C$12)/MAR1!$E$12)</f>
        <v/>
      </c>
      <c r="S1621" s="7">
        <f>IF($I1621=1,(P1621-MAR1!$B$13)/MAR1!$D$13,(P1621-MAR1!$C$13)/MAR1!$E$13)</f>
        <v/>
      </c>
      <c r="U1621" s="5" t="n">
        <v>1620</v>
      </c>
      <c r="V1621" s="5" t="n">
        <v>0.699364</v>
      </c>
      <c r="W1621" s="5" t="n">
        <v>0.928019</v>
      </c>
      <c r="X1621" s="5" t="n">
        <v>0.9095259999999999</v>
      </c>
      <c r="Y1621" s="5" t="n">
        <v>0.647392</v>
      </c>
      <c r="Z1621" s="5" t="n">
        <v>0.750425</v>
      </c>
    </row>
    <row r="1622">
      <c r="A1622" s="5" t="n">
        <v>1621</v>
      </c>
      <c r="B1622" s="5" t="n">
        <v>5</v>
      </c>
      <c r="C1622" s="5" t="n">
        <v>161</v>
      </c>
      <c r="D1622" s="5" t="n">
        <v>6</v>
      </c>
      <c r="E1622" s="5" t="n">
        <v>0</v>
      </c>
      <c r="F1622" s="5" t="n">
        <v>34.7</v>
      </c>
      <c r="G1622" s="5" t="n">
        <v>26.1</v>
      </c>
      <c r="H1622" s="5" t="n">
        <v>19.95</v>
      </c>
      <c r="I1622" s="6">
        <f>IF(E1622&gt;=Markov!$B$3,1,0)</f>
        <v/>
      </c>
      <c r="J1622" s="6">
        <f>I1621</f>
        <v/>
      </c>
      <c r="K1622" s="7">
        <f>MAR1!$B$5+MAR1!$C$5*COS(2*PI()*$C1622/365)+MAR1!$D$5*SIN(2*PI()*$C1622/365)</f>
        <v/>
      </c>
      <c r="L1622" s="7">
        <f>MAR1!$B$6+MAR1!$C$6*COS(2*PI()*$C1622/365)+MAR1!$D$6*SIN(2*PI()*$C1622/365)</f>
        <v/>
      </c>
      <c r="M1622" s="7">
        <f>MAR1!$B$7+MAR1!$C$7*COS(2*PI()*$C1622/365)+MAR1!$D$7*SIN(2*PI()*$C1622/365)</f>
        <v/>
      </c>
      <c r="N1622" s="7">
        <f>F1622-K1622</f>
        <v/>
      </c>
      <c r="O1622" s="7">
        <f>G1622-L1622</f>
        <v/>
      </c>
      <c r="P1622" s="7">
        <f>H1622-M1622</f>
        <v/>
      </c>
      <c r="Q1622" s="7">
        <f>IF($I1622=1,(N1622-MAR1!$B$11)/MAR1!$D$11,(N1622-MAR1!$C$11)/MAR1!$E$11)</f>
        <v/>
      </c>
      <c r="R1622" s="7">
        <f>IF($I1622=1,(O1622-MAR1!$B$12)/MAR1!$D$12,(O1622-MAR1!$C$12)/MAR1!$E$12)</f>
        <v/>
      </c>
      <c r="S1622" s="7">
        <f>IF($I1622=1,(P1622-MAR1!$B$13)/MAR1!$D$13,(P1622-MAR1!$C$13)/MAR1!$E$13)</f>
        <v/>
      </c>
      <c r="U1622" s="5" t="n">
        <v>1621</v>
      </c>
      <c r="V1622" s="5" t="n">
        <v>0.576564</v>
      </c>
      <c r="W1622" s="5" t="n">
        <v>0.187577</v>
      </c>
      <c r="X1622" s="5" t="n">
        <v>0.014025</v>
      </c>
      <c r="Y1622" s="5" t="n">
        <v>0.625579</v>
      </c>
      <c r="Z1622" s="5" t="n">
        <v>0.578685</v>
      </c>
    </row>
    <row r="1623">
      <c r="A1623" s="5" t="n">
        <v>1622</v>
      </c>
      <c r="B1623" s="5" t="n">
        <v>5</v>
      </c>
      <c r="C1623" s="5" t="n">
        <v>162</v>
      </c>
      <c r="D1623" s="5" t="n">
        <v>6</v>
      </c>
      <c r="E1623" s="5" t="n">
        <v>4.2</v>
      </c>
      <c r="F1623" s="5" t="n">
        <v>29</v>
      </c>
      <c r="G1623" s="5" t="n">
        <v>24.4</v>
      </c>
      <c r="H1623" s="5" t="n">
        <v>15.7</v>
      </c>
      <c r="I1623" s="6">
        <f>IF(E1623&gt;=Markov!$B$3,1,0)</f>
        <v/>
      </c>
      <c r="J1623" s="6">
        <f>I1622</f>
        <v/>
      </c>
      <c r="K1623" s="7">
        <f>MAR1!$B$5+MAR1!$C$5*COS(2*PI()*$C1623/365)+MAR1!$D$5*SIN(2*PI()*$C1623/365)</f>
        <v/>
      </c>
      <c r="L1623" s="7">
        <f>MAR1!$B$6+MAR1!$C$6*COS(2*PI()*$C1623/365)+MAR1!$D$6*SIN(2*PI()*$C1623/365)</f>
        <v/>
      </c>
      <c r="M1623" s="7">
        <f>MAR1!$B$7+MAR1!$C$7*COS(2*PI()*$C1623/365)+MAR1!$D$7*SIN(2*PI()*$C1623/365)</f>
        <v/>
      </c>
      <c r="N1623" s="7">
        <f>F1623-K1623</f>
        <v/>
      </c>
      <c r="O1623" s="7">
        <f>G1623-L1623</f>
        <v/>
      </c>
      <c r="P1623" s="7">
        <f>H1623-M1623</f>
        <v/>
      </c>
      <c r="Q1623" s="7">
        <f>IF($I1623=1,(N1623-MAR1!$B$11)/MAR1!$D$11,(N1623-MAR1!$C$11)/MAR1!$E$11)</f>
        <v/>
      </c>
      <c r="R1623" s="7">
        <f>IF($I1623=1,(O1623-MAR1!$B$12)/MAR1!$D$12,(O1623-MAR1!$C$12)/MAR1!$E$12)</f>
        <v/>
      </c>
      <c r="S1623" s="7">
        <f>IF($I1623=1,(P1623-MAR1!$B$13)/MAR1!$D$13,(P1623-MAR1!$C$13)/MAR1!$E$13)</f>
        <v/>
      </c>
      <c r="U1623" s="5" t="n">
        <v>1622</v>
      </c>
      <c r="V1623" s="5" t="n">
        <v>0.6610740000000001</v>
      </c>
      <c r="W1623" s="5" t="n">
        <v>0.1364</v>
      </c>
      <c r="X1623" s="5" t="n">
        <v>0.272176</v>
      </c>
      <c r="Y1623" s="5" t="n">
        <v>0.889186</v>
      </c>
      <c r="Z1623" s="5" t="n">
        <v>0.99192</v>
      </c>
    </row>
    <row r="1624">
      <c r="A1624" s="5" t="n">
        <v>1623</v>
      </c>
      <c r="B1624" s="5" t="n">
        <v>5</v>
      </c>
      <c r="C1624" s="5" t="n">
        <v>163</v>
      </c>
      <c r="D1624" s="5" t="n">
        <v>6</v>
      </c>
      <c r="E1624" s="5" t="n">
        <v>10.1</v>
      </c>
      <c r="F1624" s="5" t="n">
        <v>31.9</v>
      </c>
      <c r="G1624" s="5" t="n">
        <v>25.5</v>
      </c>
      <c r="H1624" s="5" t="n">
        <v>15.95</v>
      </c>
      <c r="I1624" s="6">
        <f>IF(E1624&gt;=Markov!$B$3,1,0)</f>
        <v/>
      </c>
      <c r="J1624" s="6">
        <f>I1623</f>
        <v/>
      </c>
      <c r="K1624" s="7">
        <f>MAR1!$B$5+MAR1!$C$5*COS(2*PI()*$C1624/365)+MAR1!$D$5*SIN(2*PI()*$C1624/365)</f>
        <v/>
      </c>
      <c r="L1624" s="7">
        <f>MAR1!$B$6+MAR1!$C$6*COS(2*PI()*$C1624/365)+MAR1!$D$6*SIN(2*PI()*$C1624/365)</f>
        <v/>
      </c>
      <c r="M1624" s="7">
        <f>MAR1!$B$7+MAR1!$C$7*COS(2*PI()*$C1624/365)+MAR1!$D$7*SIN(2*PI()*$C1624/365)</f>
        <v/>
      </c>
      <c r="N1624" s="7">
        <f>F1624-K1624</f>
        <v/>
      </c>
      <c r="O1624" s="7">
        <f>G1624-L1624</f>
        <v/>
      </c>
      <c r="P1624" s="7">
        <f>H1624-M1624</f>
        <v/>
      </c>
      <c r="Q1624" s="7">
        <f>IF($I1624=1,(N1624-MAR1!$B$11)/MAR1!$D$11,(N1624-MAR1!$C$11)/MAR1!$E$11)</f>
        <v/>
      </c>
      <c r="R1624" s="7">
        <f>IF($I1624=1,(O1624-MAR1!$B$12)/MAR1!$D$12,(O1624-MAR1!$C$12)/MAR1!$E$12)</f>
        <v/>
      </c>
      <c r="S1624" s="7">
        <f>IF($I1624=1,(P1624-MAR1!$B$13)/MAR1!$D$13,(P1624-MAR1!$C$13)/MAR1!$E$13)</f>
        <v/>
      </c>
      <c r="U1624" s="5" t="n">
        <v>1623</v>
      </c>
      <c r="V1624" s="5" t="n">
        <v>0.08701299999999999</v>
      </c>
      <c r="W1624" s="5" t="n">
        <v>0.740659</v>
      </c>
      <c r="X1624" s="5" t="n">
        <v>0.714872</v>
      </c>
      <c r="Y1624" s="5" t="n">
        <v>0.181412</v>
      </c>
      <c r="Z1624" s="5" t="n">
        <v>0.022527</v>
      </c>
    </row>
    <row r="1625">
      <c r="A1625" s="5" t="n">
        <v>1624</v>
      </c>
      <c r="B1625" s="5" t="n">
        <v>5</v>
      </c>
      <c r="C1625" s="5" t="n">
        <v>164</v>
      </c>
      <c r="D1625" s="5" t="n">
        <v>6</v>
      </c>
      <c r="E1625" s="5" t="n">
        <v>15.9</v>
      </c>
      <c r="F1625" s="5" t="n">
        <v>31.7</v>
      </c>
      <c r="G1625" s="5" t="n">
        <v>25.1</v>
      </c>
      <c r="H1625" s="5" t="n">
        <v>18.66</v>
      </c>
      <c r="I1625" s="6">
        <f>IF(E1625&gt;=Markov!$B$3,1,0)</f>
        <v/>
      </c>
      <c r="J1625" s="6">
        <f>I1624</f>
        <v/>
      </c>
      <c r="K1625" s="7">
        <f>MAR1!$B$5+MAR1!$C$5*COS(2*PI()*$C1625/365)+MAR1!$D$5*SIN(2*PI()*$C1625/365)</f>
        <v/>
      </c>
      <c r="L1625" s="7">
        <f>MAR1!$B$6+MAR1!$C$6*COS(2*PI()*$C1625/365)+MAR1!$D$6*SIN(2*PI()*$C1625/365)</f>
        <v/>
      </c>
      <c r="M1625" s="7">
        <f>MAR1!$B$7+MAR1!$C$7*COS(2*PI()*$C1625/365)+MAR1!$D$7*SIN(2*PI()*$C1625/365)</f>
        <v/>
      </c>
      <c r="N1625" s="7">
        <f>F1625-K1625</f>
        <v/>
      </c>
      <c r="O1625" s="7">
        <f>G1625-L1625</f>
        <v/>
      </c>
      <c r="P1625" s="7">
        <f>H1625-M1625</f>
        <v/>
      </c>
      <c r="Q1625" s="7">
        <f>IF($I1625=1,(N1625-MAR1!$B$11)/MAR1!$D$11,(N1625-MAR1!$C$11)/MAR1!$E$11)</f>
        <v/>
      </c>
      <c r="R1625" s="7">
        <f>IF($I1625=1,(O1625-MAR1!$B$12)/MAR1!$D$12,(O1625-MAR1!$C$12)/MAR1!$E$12)</f>
        <v/>
      </c>
      <c r="S1625" s="7">
        <f>IF($I1625=1,(P1625-MAR1!$B$13)/MAR1!$D$13,(P1625-MAR1!$C$13)/MAR1!$E$13)</f>
        <v/>
      </c>
      <c r="U1625" s="5" t="n">
        <v>1624</v>
      </c>
      <c r="V1625" s="5" t="n">
        <v>0.874602</v>
      </c>
      <c r="W1625" s="5" t="n">
        <v>0.345116</v>
      </c>
      <c r="X1625" s="5" t="n">
        <v>0.935353</v>
      </c>
      <c r="Y1625" s="5" t="n">
        <v>0.911203</v>
      </c>
      <c r="Z1625" s="5" t="n">
        <v>0.933171</v>
      </c>
    </row>
    <row r="1626">
      <c r="A1626" s="5" t="n">
        <v>1625</v>
      </c>
      <c r="B1626" s="5" t="n">
        <v>5</v>
      </c>
      <c r="C1626" s="5" t="n">
        <v>165</v>
      </c>
      <c r="D1626" s="5" t="n">
        <v>6</v>
      </c>
      <c r="E1626" s="5" t="n">
        <v>6.8</v>
      </c>
      <c r="F1626" s="5" t="n">
        <v>30.1</v>
      </c>
      <c r="G1626" s="5" t="n">
        <v>26</v>
      </c>
      <c r="H1626" s="5" t="n">
        <v>13.66</v>
      </c>
      <c r="I1626" s="6">
        <f>IF(E1626&gt;=Markov!$B$3,1,0)</f>
        <v/>
      </c>
      <c r="J1626" s="6">
        <f>I1625</f>
        <v/>
      </c>
      <c r="K1626" s="7">
        <f>MAR1!$B$5+MAR1!$C$5*COS(2*PI()*$C1626/365)+MAR1!$D$5*SIN(2*PI()*$C1626/365)</f>
        <v/>
      </c>
      <c r="L1626" s="7">
        <f>MAR1!$B$6+MAR1!$C$6*COS(2*PI()*$C1626/365)+MAR1!$D$6*SIN(2*PI()*$C1626/365)</f>
        <v/>
      </c>
      <c r="M1626" s="7">
        <f>MAR1!$B$7+MAR1!$C$7*COS(2*PI()*$C1626/365)+MAR1!$D$7*SIN(2*PI()*$C1626/365)</f>
        <v/>
      </c>
      <c r="N1626" s="7">
        <f>F1626-K1626</f>
        <v/>
      </c>
      <c r="O1626" s="7">
        <f>G1626-L1626</f>
        <v/>
      </c>
      <c r="P1626" s="7">
        <f>H1626-M1626</f>
        <v/>
      </c>
      <c r="Q1626" s="7">
        <f>IF($I1626=1,(N1626-MAR1!$B$11)/MAR1!$D$11,(N1626-MAR1!$C$11)/MAR1!$E$11)</f>
        <v/>
      </c>
      <c r="R1626" s="7">
        <f>IF($I1626=1,(O1626-MAR1!$B$12)/MAR1!$D$12,(O1626-MAR1!$C$12)/MAR1!$E$12)</f>
        <v/>
      </c>
      <c r="S1626" s="7">
        <f>IF($I1626=1,(P1626-MAR1!$B$13)/MAR1!$D$13,(P1626-MAR1!$C$13)/MAR1!$E$13)</f>
        <v/>
      </c>
      <c r="U1626" s="5" t="n">
        <v>1625</v>
      </c>
      <c r="V1626" s="5" t="n">
        <v>0.751466</v>
      </c>
      <c r="W1626" s="5" t="n">
        <v>0.230989</v>
      </c>
      <c r="X1626" s="5" t="n">
        <v>0.982891</v>
      </c>
      <c r="Y1626" s="5" t="n">
        <v>0.983367</v>
      </c>
      <c r="Z1626" s="5" t="n">
        <v>0.634929</v>
      </c>
    </row>
    <row r="1627">
      <c r="A1627" s="5" t="n">
        <v>1626</v>
      </c>
      <c r="B1627" s="5" t="n">
        <v>5</v>
      </c>
      <c r="C1627" s="5" t="n">
        <v>166</v>
      </c>
      <c r="D1627" s="5" t="n">
        <v>6</v>
      </c>
      <c r="E1627" s="5" t="n">
        <v>11.5</v>
      </c>
      <c r="F1627" s="5" t="n">
        <v>32.4</v>
      </c>
      <c r="G1627" s="5" t="n">
        <v>26.2</v>
      </c>
      <c r="H1627" s="5" t="n">
        <v>12.61</v>
      </c>
      <c r="I1627" s="6">
        <f>IF(E1627&gt;=Markov!$B$3,1,0)</f>
        <v/>
      </c>
      <c r="J1627" s="6">
        <f>I1626</f>
        <v/>
      </c>
      <c r="K1627" s="7">
        <f>MAR1!$B$5+MAR1!$C$5*COS(2*PI()*$C1627/365)+MAR1!$D$5*SIN(2*PI()*$C1627/365)</f>
        <v/>
      </c>
      <c r="L1627" s="7">
        <f>MAR1!$B$6+MAR1!$C$6*COS(2*PI()*$C1627/365)+MAR1!$D$6*SIN(2*PI()*$C1627/365)</f>
        <v/>
      </c>
      <c r="M1627" s="7">
        <f>MAR1!$B$7+MAR1!$C$7*COS(2*PI()*$C1627/365)+MAR1!$D$7*SIN(2*PI()*$C1627/365)</f>
        <v/>
      </c>
      <c r="N1627" s="7">
        <f>F1627-K1627</f>
        <v/>
      </c>
      <c r="O1627" s="7">
        <f>G1627-L1627</f>
        <v/>
      </c>
      <c r="P1627" s="7">
        <f>H1627-M1627</f>
        <v/>
      </c>
      <c r="Q1627" s="7">
        <f>IF($I1627=1,(N1627-MAR1!$B$11)/MAR1!$D$11,(N1627-MAR1!$C$11)/MAR1!$E$11)</f>
        <v/>
      </c>
      <c r="R1627" s="7">
        <f>IF($I1627=1,(O1627-MAR1!$B$12)/MAR1!$D$12,(O1627-MAR1!$C$12)/MAR1!$E$12)</f>
        <v/>
      </c>
      <c r="S1627" s="7">
        <f>IF($I1627=1,(P1627-MAR1!$B$13)/MAR1!$D$13,(P1627-MAR1!$C$13)/MAR1!$E$13)</f>
        <v/>
      </c>
      <c r="U1627" s="5" t="n">
        <v>1626</v>
      </c>
      <c r="V1627" s="5" t="n">
        <v>0.676655</v>
      </c>
      <c r="W1627" s="5" t="n">
        <v>0.154209</v>
      </c>
      <c r="X1627" s="5" t="n">
        <v>0.417972</v>
      </c>
      <c r="Y1627" s="5" t="n">
        <v>0.289461</v>
      </c>
      <c r="Z1627" s="5" t="n">
        <v>0.526139</v>
      </c>
    </row>
    <row r="1628">
      <c r="A1628" s="5" t="n">
        <v>1627</v>
      </c>
      <c r="B1628" s="5" t="n">
        <v>5</v>
      </c>
      <c r="C1628" s="5" t="n">
        <v>167</v>
      </c>
      <c r="D1628" s="5" t="n">
        <v>6</v>
      </c>
      <c r="E1628" s="5" t="n">
        <v>18.5</v>
      </c>
      <c r="F1628" s="5" t="n">
        <v>33.6</v>
      </c>
      <c r="G1628" s="5" t="n">
        <v>27.1</v>
      </c>
      <c r="H1628" s="5" t="n">
        <v>15.54</v>
      </c>
      <c r="I1628" s="6">
        <f>IF(E1628&gt;=Markov!$B$3,1,0)</f>
        <v/>
      </c>
      <c r="J1628" s="6">
        <f>I1627</f>
        <v/>
      </c>
      <c r="K1628" s="7">
        <f>MAR1!$B$5+MAR1!$C$5*COS(2*PI()*$C1628/365)+MAR1!$D$5*SIN(2*PI()*$C1628/365)</f>
        <v/>
      </c>
      <c r="L1628" s="7">
        <f>MAR1!$B$6+MAR1!$C$6*COS(2*PI()*$C1628/365)+MAR1!$D$6*SIN(2*PI()*$C1628/365)</f>
        <v/>
      </c>
      <c r="M1628" s="7">
        <f>MAR1!$B$7+MAR1!$C$7*COS(2*PI()*$C1628/365)+MAR1!$D$7*SIN(2*PI()*$C1628/365)</f>
        <v/>
      </c>
      <c r="N1628" s="7">
        <f>F1628-K1628</f>
        <v/>
      </c>
      <c r="O1628" s="7">
        <f>G1628-L1628</f>
        <v/>
      </c>
      <c r="P1628" s="7">
        <f>H1628-M1628</f>
        <v/>
      </c>
      <c r="Q1628" s="7">
        <f>IF($I1628=1,(N1628-MAR1!$B$11)/MAR1!$D$11,(N1628-MAR1!$C$11)/MAR1!$E$11)</f>
        <v/>
      </c>
      <c r="R1628" s="7">
        <f>IF($I1628=1,(O1628-MAR1!$B$12)/MAR1!$D$12,(O1628-MAR1!$C$12)/MAR1!$E$12)</f>
        <v/>
      </c>
      <c r="S1628" s="7">
        <f>IF($I1628=1,(P1628-MAR1!$B$13)/MAR1!$D$13,(P1628-MAR1!$C$13)/MAR1!$E$13)</f>
        <v/>
      </c>
      <c r="U1628" s="5" t="n">
        <v>1627</v>
      </c>
      <c r="V1628" s="5" t="n">
        <v>0.194264</v>
      </c>
      <c r="W1628" s="5" t="n">
        <v>0.357963</v>
      </c>
      <c r="X1628" s="5" t="n">
        <v>0.982202</v>
      </c>
      <c r="Y1628" s="5" t="n">
        <v>0.124001</v>
      </c>
      <c r="Z1628" s="5" t="n">
        <v>0.355299</v>
      </c>
    </row>
    <row r="1629">
      <c r="A1629" s="5" t="n">
        <v>1628</v>
      </c>
      <c r="B1629" s="5" t="n">
        <v>5</v>
      </c>
      <c r="C1629" s="5" t="n">
        <v>168</v>
      </c>
      <c r="D1629" s="5" t="n">
        <v>6</v>
      </c>
      <c r="E1629" s="5" t="n">
        <v>1.8</v>
      </c>
      <c r="F1629" s="5" t="n">
        <v>33.2</v>
      </c>
      <c r="G1629" s="5" t="n">
        <v>27.2</v>
      </c>
      <c r="H1629" s="5" t="n">
        <v>14.64</v>
      </c>
      <c r="I1629" s="6">
        <f>IF(E1629&gt;=Markov!$B$3,1,0)</f>
        <v/>
      </c>
      <c r="J1629" s="6">
        <f>I1628</f>
        <v/>
      </c>
      <c r="K1629" s="7">
        <f>MAR1!$B$5+MAR1!$C$5*COS(2*PI()*$C1629/365)+MAR1!$D$5*SIN(2*PI()*$C1629/365)</f>
        <v/>
      </c>
      <c r="L1629" s="7">
        <f>MAR1!$B$6+MAR1!$C$6*COS(2*PI()*$C1629/365)+MAR1!$D$6*SIN(2*PI()*$C1629/365)</f>
        <v/>
      </c>
      <c r="M1629" s="7">
        <f>MAR1!$B$7+MAR1!$C$7*COS(2*PI()*$C1629/365)+MAR1!$D$7*SIN(2*PI()*$C1629/365)</f>
        <v/>
      </c>
      <c r="N1629" s="7">
        <f>F1629-K1629</f>
        <v/>
      </c>
      <c r="O1629" s="7">
        <f>G1629-L1629</f>
        <v/>
      </c>
      <c r="P1629" s="7">
        <f>H1629-M1629</f>
        <v/>
      </c>
      <c r="Q1629" s="7">
        <f>IF($I1629=1,(N1629-MAR1!$B$11)/MAR1!$D$11,(N1629-MAR1!$C$11)/MAR1!$E$11)</f>
        <v/>
      </c>
      <c r="R1629" s="7">
        <f>IF($I1629=1,(O1629-MAR1!$B$12)/MAR1!$D$12,(O1629-MAR1!$C$12)/MAR1!$E$12)</f>
        <v/>
      </c>
      <c r="S1629" s="7">
        <f>IF($I1629=1,(P1629-MAR1!$B$13)/MAR1!$D$13,(P1629-MAR1!$C$13)/MAR1!$E$13)</f>
        <v/>
      </c>
      <c r="U1629" s="5" t="n">
        <v>1628</v>
      </c>
      <c r="V1629" s="5" t="n">
        <v>0.257942</v>
      </c>
      <c r="W1629" s="5" t="n">
        <v>0.851265</v>
      </c>
      <c r="X1629" s="5" t="n">
        <v>0.763619</v>
      </c>
      <c r="Y1629" s="5" t="n">
        <v>0.578697</v>
      </c>
      <c r="Z1629" s="5" t="n">
        <v>0.478836</v>
      </c>
    </row>
    <row r="1630">
      <c r="A1630" s="5" t="n">
        <v>1629</v>
      </c>
      <c r="B1630" s="5" t="n">
        <v>5</v>
      </c>
      <c r="C1630" s="5" t="n">
        <v>169</v>
      </c>
      <c r="D1630" s="5" t="n">
        <v>6</v>
      </c>
      <c r="E1630" s="5" t="n">
        <v>47.2</v>
      </c>
      <c r="F1630" s="5" t="n">
        <v>31.3</v>
      </c>
      <c r="G1630" s="5" t="n">
        <v>26</v>
      </c>
      <c r="H1630" s="5" t="n">
        <v>16.44</v>
      </c>
      <c r="I1630" s="6">
        <f>IF(E1630&gt;=Markov!$B$3,1,0)</f>
        <v/>
      </c>
      <c r="J1630" s="6">
        <f>I1629</f>
        <v/>
      </c>
      <c r="K1630" s="7">
        <f>MAR1!$B$5+MAR1!$C$5*COS(2*PI()*$C1630/365)+MAR1!$D$5*SIN(2*PI()*$C1630/365)</f>
        <v/>
      </c>
      <c r="L1630" s="7">
        <f>MAR1!$B$6+MAR1!$C$6*COS(2*PI()*$C1630/365)+MAR1!$D$6*SIN(2*PI()*$C1630/365)</f>
        <v/>
      </c>
      <c r="M1630" s="7">
        <f>MAR1!$B$7+MAR1!$C$7*COS(2*PI()*$C1630/365)+MAR1!$D$7*SIN(2*PI()*$C1630/365)</f>
        <v/>
      </c>
      <c r="N1630" s="7">
        <f>F1630-K1630</f>
        <v/>
      </c>
      <c r="O1630" s="7">
        <f>G1630-L1630</f>
        <v/>
      </c>
      <c r="P1630" s="7">
        <f>H1630-M1630</f>
        <v/>
      </c>
      <c r="Q1630" s="7">
        <f>IF($I1630=1,(N1630-MAR1!$B$11)/MAR1!$D$11,(N1630-MAR1!$C$11)/MAR1!$E$11)</f>
        <v/>
      </c>
      <c r="R1630" s="7">
        <f>IF($I1630=1,(O1630-MAR1!$B$12)/MAR1!$D$12,(O1630-MAR1!$C$12)/MAR1!$E$12)</f>
        <v/>
      </c>
      <c r="S1630" s="7">
        <f>IF($I1630=1,(P1630-MAR1!$B$13)/MAR1!$D$13,(P1630-MAR1!$C$13)/MAR1!$E$13)</f>
        <v/>
      </c>
      <c r="U1630" s="5" t="n">
        <v>1629</v>
      </c>
      <c r="V1630" s="5" t="n">
        <v>0.513348</v>
      </c>
      <c r="W1630" s="5" t="n">
        <v>0.571</v>
      </c>
      <c r="X1630" s="5" t="n">
        <v>0.180834</v>
      </c>
      <c r="Y1630" s="5" t="n">
        <v>0.675617</v>
      </c>
      <c r="Z1630" s="5" t="n">
        <v>0.837093</v>
      </c>
    </row>
    <row r="1631">
      <c r="A1631" s="5" t="n">
        <v>1630</v>
      </c>
      <c r="B1631" s="5" t="n">
        <v>5</v>
      </c>
      <c r="C1631" s="5" t="n">
        <v>170</v>
      </c>
      <c r="D1631" s="5" t="n">
        <v>6</v>
      </c>
      <c r="E1631" s="5" t="n">
        <v>10</v>
      </c>
      <c r="F1631" s="5" t="n">
        <v>32.3</v>
      </c>
      <c r="G1631" s="5" t="n">
        <v>25.8</v>
      </c>
      <c r="H1631" s="5" t="n">
        <v>18.1</v>
      </c>
      <c r="I1631" s="6">
        <f>IF(E1631&gt;=Markov!$B$3,1,0)</f>
        <v/>
      </c>
      <c r="J1631" s="6">
        <f>I1630</f>
        <v/>
      </c>
      <c r="K1631" s="7">
        <f>MAR1!$B$5+MAR1!$C$5*COS(2*PI()*$C1631/365)+MAR1!$D$5*SIN(2*PI()*$C1631/365)</f>
        <v/>
      </c>
      <c r="L1631" s="7">
        <f>MAR1!$B$6+MAR1!$C$6*COS(2*PI()*$C1631/365)+MAR1!$D$6*SIN(2*PI()*$C1631/365)</f>
        <v/>
      </c>
      <c r="M1631" s="7">
        <f>MAR1!$B$7+MAR1!$C$7*COS(2*PI()*$C1631/365)+MAR1!$D$7*SIN(2*PI()*$C1631/365)</f>
        <v/>
      </c>
      <c r="N1631" s="7">
        <f>F1631-K1631</f>
        <v/>
      </c>
      <c r="O1631" s="7">
        <f>G1631-L1631</f>
        <v/>
      </c>
      <c r="P1631" s="7">
        <f>H1631-M1631</f>
        <v/>
      </c>
      <c r="Q1631" s="7">
        <f>IF($I1631=1,(N1631-MAR1!$B$11)/MAR1!$D$11,(N1631-MAR1!$C$11)/MAR1!$E$11)</f>
        <v/>
      </c>
      <c r="R1631" s="7">
        <f>IF($I1631=1,(O1631-MAR1!$B$12)/MAR1!$D$12,(O1631-MAR1!$C$12)/MAR1!$E$12)</f>
        <v/>
      </c>
      <c r="S1631" s="7">
        <f>IF($I1631=1,(P1631-MAR1!$B$13)/MAR1!$D$13,(P1631-MAR1!$C$13)/MAR1!$E$13)</f>
        <v/>
      </c>
      <c r="U1631" s="5" t="n">
        <v>1630</v>
      </c>
      <c r="V1631" s="5" t="n">
        <v>0.817934</v>
      </c>
      <c r="W1631" s="5" t="n">
        <v>0.874285</v>
      </c>
      <c r="X1631" s="5" t="n">
        <v>0.495516</v>
      </c>
      <c r="Y1631" s="5" t="n">
        <v>0.935169</v>
      </c>
      <c r="Z1631" s="5" t="n">
        <v>0.550808</v>
      </c>
    </row>
    <row r="1632">
      <c r="A1632" s="5" t="n">
        <v>1631</v>
      </c>
      <c r="B1632" s="5" t="n">
        <v>5</v>
      </c>
      <c r="C1632" s="5" t="n">
        <v>171</v>
      </c>
      <c r="D1632" s="5" t="n">
        <v>6</v>
      </c>
      <c r="E1632" s="5" t="n">
        <v>0.9</v>
      </c>
      <c r="F1632" s="5" t="n">
        <v>33.7</v>
      </c>
      <c r="G1632" s="5" t="n">
        <v>26.8</v>
      </c>
      <c r="H1632" s="5" t="n">
        <v>20.09</v>
      </c>
      <c r="I1632" s="6">
        <f>IF(E1632&gt;=Markov!$B$3,1,0)</f>
        <v/>
      </c>
      <c r="J1632" s="6">
        <f>I1631</f>
        <v/>
      </c>
      <c r="K1632" s="7">
        <f>MAR1!$B$5+MAR1!$C$5*COS(2*PI()*$C1632/365)+MAR1!$D$5*SIN(2*PI()*$C1632/365)</f>
        <v/>
      </c>
      <c r="L1632" s="7">
        <f>MAR1!$B$6+MAR1!$C$6*COS(2*PI()*$C1632/365)+MAR1!$D$6*SIN(2*PI()*$C1632/365)</f>
        <v/>
      </c>
      <c r="M1632" s="7">
        <f>MAR1!$B$7+MAR1!$C$7*COS(2*PI()*$C1632/365)+MAR1!$D$7*SIN(2*PI()*$C1632/365)</f>
        <v/>
      </c>
      <c r="N1632" s="7">
        <f>F1632-K1632</f>
        <v/>
      </c>
      <c r="O1632" s="7">
        <f>G1632-L1632</f>
        <v/>
      </c>
      <c r="P1632" s="7">
        <f>H1632-M1632</f>
        <v/>
      </c>
      <c r="Q1632" s="7">
        <f>IF($I1632=1,(N1632-MAR1!$B$11)/MAR1!$D$11,(N1632-MAR1!$C$11)/MAR1!$E$11)</f>
        <v/>
      </c>
      <c r="R1632" s="7">
        <f>IF($I1632=1,(O1632-MAR1!$B$12)/MAR1!$D$12,(O1632-MAR1!$C$12)/MAR1!$E$12)</f>
        <v/>
      </c>
      <c r="S1632" s="7">
        <f>IF($I1632=1,(P1632-MAR1!$B$13)/MAR1!$D$13,(P1632-MAR1!$C$13)/MAR1!$E$13)</f>
        <v/>
      </c>
      <c r="U1632" s="5" t="n">
        <v>1631</v>
      </c>
      <c r="V1632" s="5" t="n">
        <v>0.867183</v>
      </c>
      <c r="W1632" s="5" t="n">
        <v>0.372019</v>
      </c>
      <c r="X1632" s="5" t="n">
        <v>0.153941</v>
      </c>
      <c r="Y1632" s="5" t="n">
        <v>0.411664</v>
      </c>
      <c r="Z1632" s="5" t="n">
        <v>0.484934</v>
      </c>
    </row>
    <row r="1633">
      <c r="A1633" s="5" t="n">
        <v>1632</v>
      </c>
      <c r="B1633" s="5" t="n">
        <v>5</v>
      </c>
      <c r="C1633" s="5" t="n">
        <v>172</v>
      </c>
      <c r="D1633" s="5" t="n">
        <v>6</v>
      </c>
      <c r="E1633" s="5" t="n">
        <v>3.5</v>
      </c>
      <c r="F1633" s="5" t="n">
        <v>34.5</v>
      </c>
      <c r="G1633" s="5" t="n">
        <v>26.8</v>
      </c>
      <c r="H1633" s="5" t="n">
        <v>14.59</v>
      </c>
      <c r="I1633" s="6">
        <f>IF(E1633&gt;=Markov!$B$3,1,0)</f>
        <v/>
      </c>
      <c r="J1633" s="6">
        <f>I1632</f>
        <v/>
      </c>
      <c r="K1633" s="7">
        <f>MAR1!$B$5+MAR1!$C$5*COS(2*PI()*$C1633/365)+MAR1!$D$5*SIN(2*PI()*$C1633/365)</f>
        <v/>
      </c>
      <c r="L1633" s="7">
        <f>MAR1!$B$6+MAR1!$C$6*COS(2*PI()*$C1633/365)+MAR1!$D$6*SIN(2*PI()*$C1633/365)</f>
        <v/>
      </c>
      <c r="M1633" s="7">
        <f>MAR1!$B$7+MAR1!$C$7*COS(2*PI()*$C1633/365)+MAR1!$D$7*SIN(2*PI()*$C1633/365)</f>
        <v/>
      </c>
      <c r="N1633" s="7">
        <f>F1633-K1633</f>
        <v/>
      </c>
      <c r="O1633" s="7">
        <f>G1633-L1633</f>
        <v/>
      </c>
      <c r="P1633" s="7">
        <f>H1633-M1633</f>
        <v/>
      </c>
      <c r="Q1633" s="7">
        <f>IF($I1633=1,(N1633-MAR1!$B$11)/MAR1!$D$11,(N1633-MAR1!$C$11)/MAR1!$E$11)</f>
        <v/>
      </c>
      <c r="R1633" s="7">
        <f>IF($I1633=1,(O1633-MAR1!$B$12)/MAR1!$D$12,(O1633-MAR1!$C$12)/MAR1!$E$12)</f>
        <v/>
      </c>
      <c r="S1633" s="7">
        <f>IF($I1633=1,(P1633-MAR1!$B$13)/MAR1!$D$13,(P1633-MAR1!$C$13)/MAR1!$E$13)</f>
        <v/>
      </c>
      <c r="U1633" s="5" t="n">
        <v>1632</v>
      </c>
      <c r="V1633" s="5" t="n">
        <v>0.144348</v>
      </c>
      <c r="W1633" s="5" t="n">
        <v>0.820034</v>
      </c>
      <c r="X1633" s="5" t="n">
        <v>0.142586</v>
      </c>
      <c r="Y1633" s="5" t="n">
        <v>0.797951</v>
      </c>
      <c r="Z1633" s="5" t="n">
        <v>0.755427</v>
      </c>
    </row>
    <row r="1634">
      <c r="A1634" s="5" t="n">
        <v>1633</v>
      </c>
      <c r="B1634" s="5" t="n">
        <v>5</v>
      </c>
      <c r="C1634" s="5" t="n">
        <v>173</v>
      </c>
      <c r="D1634" s="5" t="n">
        <v>6</v>
      </c>
      <c r="E1634" s="5" t="n">
        <v>3</v>
      </c>
      <c r="F1634" s="5" t="n">
        <v>36.2</v>
      </c>
      <c r="G1634" s="5" t="n">
        <v>27.4</v>
      </c>
      <c r="H1634" s="5" t="n">
        <v>9.800000000000001</v>
      </c>
      <c r="I1634" s="6">
        <f>IF(E1634&gt;=Markov!$B$3,1,0)</f>
        <v/>
      </c>
      <c r="J1634" s="6">
        <f>I1633</f>
        <v/>
      </c>
      <c r="K1634" s="7">
        <f>MAR1!$B$5+MAR1!$C$5*COS(2*PI()*$C1634/365)+MAR1!$D$5*SIN(2*PI()*$C1634/365)</f>
        <v/>
      </c>
      <c r="L1634" s="7">
        <f>MAR1!$B$6+MAR1!$C$6*COS(2*PI()*$C1634/365)+MAR1!$D$6*SIN(2*PI()*$C1634/365)</f>
        <v/>
      </c>
      <c r="M1634" s="7">
        <f>MAR1!$B$7+MAR1!$C$7*COS(2*PI()*$C1634/365)+MAR1!$D$7*SIN(2*PI()*$C1634/365)</f>
        <v/>
      </c>
      <c r="N1634" s="7">
        <f>F1634-K1634</f>
        <v/>
      </c>
      <c r="O1634" s="7">
        <f>G1634-L1634</f>
        <v/>
      </c>
      <c r="P1634" s="7">
        <f>H1634-M1634</f>
        <v/>
      </c>
      <c r="Q1634" s="7">
        <f>IF($I1634=1,(N1634-MAR1!$B$11)/MAR1!$D$11,(N1634-MAR1!$C$11)/MAR1!$E$11)</f>
        <v/>
      </c>
      <c r="R1634" s="7">
        <f>IF($I1634=1,(O1634-MAR1!$B$12)/MAR1!$D$12,(O1634-MAR1!$C$12)/MAR1!$E$12)</f>
        <v/>
      </c>
      <c r="S1634" s="7">
        <f>IF($I1634=1,(P1634-MAR1!$B$13)/MAR1!$D$13,(P1634-MAR1!$C$13)/MAR1!$E$13)</f>
        <v/>
      </c>
      <c r="U1634" s="5" t="n">
        <v>1633</v>
      </c>
      <c r="V1634" s="5" t="n">
        <v>0.560318</v>
      </c>
      <c r="W1634" s="5" t="n">
        <v>0.62025</v>
      </c>
      <c r="X1634" s="5" t="n">
        <v>0.32819</v>
      </c>
      <c r="Y1634" s="5" t="n">
        <v>0.401952</v>
      </c>
      <c r="Z1634" s="5" t="n">
        <v>0.315015</v>
      </c>
    </row>
    <row r="1635">
      <c r="A1635" s="5" t="n">
        <v>1634</v>
      </c>
      <c r="B1635" s="5" t="n">
        <v>5</v>
      </c>
      <c r="C1635" s="5" t="n">
        <v>174</v>
      </c>
      <c r="D1635" s="5" t="n">
        <v>6</v>
      </c>
      <c r="E1635" s="5" t="n">
        <v>17.1</v>
      </c>
      <c r="F1635" s="5" t="n">
        <v>35.8</v>
      </c>
      <c r="G1635" s="5" t="n">
        <v>27.6</v>
      </c>
      <c r="H1635" s="5" t="n">
        <v>15.2</v>
      </c>
      <c r="I1635" s="6">
        <f>IF(E1635&gt;=Markov!$B$3,1,0)</f>
        <v/>
      </c>
      <c r="J1635" s="6">
        <f>I1634</f>
        <v/>
      </c>
      <c r="K1635" s="7">
        <f>MAR1!$B$5+MAR1!$C$5*COS(2*PI()*$C1635/365)+MAR1!$D$5*SIN(2*PI()*$C1635/365)</f>
        <v/>
      </c>
      <c r="L1635" s="7">
        <f>MAR1!$B$6+MAR1!$C$6*COS(2*PI()*$C1635/365)+MAR1!$D$6*SIN(2*PI()*$C1635/365)</f>
        <v/>
      </c>
      <c r="M1635" s="7">
        <f>MAR1!$B$7+MAR1!$C$7*COS(2*PI()*$C1635/365)+MAR1!$D$7*SIN(2*PI()*$C1635/365)</f>
        <v/>
      </c>
      <c r="N1635" s="7">
        <f>F1635-K1635</f>
        <v/>
      </c>
      <c r="O1635" s="7">
        <f>G1635-L1635</f>
        <v/>
      </c>
      <c r="P1635" s="7">
        <f>H1635-M1635</f>
        <v/>
      </c>
      <c r="Q1635" s="7">
        <f>IF($I1635=1,(N1635-MAR1!$B$11)/MAR1!$D$11,(N1635-MAR1!$C$11)/MAR1!$E$11)</f>
        <v/>
      </c>
      <c r="R1635" s="7">
        <f>IF($I1635=1,(O1635-MAR1!$B$12)/MAR1!$D$12,(O1635-MAR1!$C$12)/MAR1!$E$12)</f>
        <v/>
      </c>
      <c r="S1635" s="7">
        <f>IF($I1635=1,(P1635-MAR1!$B$13)/MAR1!$D$13,(P1635-MAR1!$C$13)/MAR1!$E$13)</f>
        <v/>
      </c>
      <c r="U1635" s="5" t="n">
        <v>1634</v>
      </c>
      <c r="V1635" s="5" t="n">
        <v>0.838539</v>
      </c>
      <c r="W1635" s="5" t="n">
        <v>0.238987</v>
      </c>
      <c r="X1635" s="5" t="n">
        <v>0.08064499999999999</v>
      </c>
      <c r="Y1635" s="5" t="n">
        <v>0.215979</v>
      </c>
      <c r="Z1635" s="5" t="n">
        <v>0.656467</v>
      </c>
    </row>
    <row r="1636">
      <c r="A1636" s="5" t="n">
        <v>1635</v>
      </c>
      <c r="B1636" s="5" t="n">
        <v>5</v>
      </c>
      <c r="C1636" s="5" t="n">
        <v>175</v>
      </c>
      <c r="D1636" s="5" t="n">
        <v>6</v>
      </c>
      <c r="E1636" s="5" t="n">
        <v>0</v>
      </c>
      <c r="F1636" s="5" t="n">
        <v>37.9</v>
      </c>
      <c r="G1636" s="5" t="n">
        <v>29</v>
      </c>
      <c r="H1636" s="5" t="n">
        <v>22.42</v>
      </c>
      <c r="I1636" s="6">
        <f>IF(E1636&gt;=Markov!$B$3,1,0)</f>
        <v/>
      </c>
      <c r="J1636" s="6">
        <f>I1635</f>
        <v/>
      </c>
      <c r="K1636" s="7">
        <f>MAR1!$B$5+MAR1!$C$5*COS(2*PI()*$C1636/365)+MAR1!$D$5*SIN(2*PI()*$C1636/365)</f>
        <v/>
      </c>
      <c r="L1636" s="7">
        <f>MAR1!$B$6+MAR1!$C$6*COS(2*PI()*$C1636/365)+MAR1!$D$6*SIN(2*PI()*$C1636/365)</f>
        <v/>
      </c>
      <c r="M1636" s="7">
        <f>MAR1!$B$7+MAR1!$C$7*COS(2*PI()*$C1636/365)+MAR1!$D$7*SIN(2*PI()*$C1636/365)</f>
        <v/>
      </c>
      <c r="N1636" s="7">
        <f>F1636-K1636</f>
        <v/>
      </c>
      <c r="O1636" s="7">
        <f>G1636-L1636</f>
        <v/>
      </c>
      <c r="P1636" s="7">
        <f>H1636-M1636</f>
        <v/>
      </c>
      <c r="Q1636" s="7">
        <f>IF($I1636=1,(N1636-MAR1!$B$11)/MAR1!$D$11,(N1636-MAR1!$C$11)/MAR1!$E$11)</f>
        <v/>
      </c>
      <c r="R1636" s="7">
        <f>IF($I1636=1,(O1636-MAR1!$B$12)/MAR1!$D$12,(O1636-MAR1!$C$12)/MAR1!$E$12)</f>
        <v/>
      </c>
      <c r="S1636" s="7">
        <f>IF($I1636=1,(P1636-MAR1!$B$13)/MAR1!$D$13,(P1636-MAR1!$C$13)/MAR1!$E$13)</f>
        <v/>
      </c>
      <c r="U1636" s="5" t="n">
        <v>1635</v>
      </c>
      <c r="V1636" s="5" t="n">
        <v>0.398792</v>
      </c>
      <c r="W1636" s="5" t="n">
        <v>0.71206</v>
      </c>
      <c r="X1636" s="5" t="n">
        <v>0.690824</v>
      </c>
      <c r="Y1636" s="5" t="n">
        <v>0.98871</v>
      </c>
      <c r="Z1636" s="5" t="n">
        <v>0.207814</v>
      </c>
    </row>
    <row r="1637">
      <c r="A1637" s="5" t="n">
        <v>1636</v>
      </c>
      <c r="B1637" s="5" t="n">
        <v>5</v>
      </c>
      <c r="C1637" s="5" t="n">
        <v>176</v>
      </c>
      <c r="D1637" s="5" t="n">
        <v>6</v>
      </c>
      <c r="E1637" s="5" t="n">
        <v>0</v>
      </c>
      <c r="F1637" s="5" t="n">
        <v>34.3</v>
      </c>
      <c r="G1637" s="5" t="n">
        <v>24.7</v>
      </c>
      <c r="H1637" s="5" t="n">
        <v>21</v>
      </c>
      <c r="I1637" s="6">
        <f>IF(E1637&gt;=Markov!$B$3,1,0)</f>
        <v/>
      </c>
      <c r="J1637" s="6">
        <f>I1636</f>
        <v/>
      </c>
      <c r="K1637" s="7">
        <f>MAR1!$B$5+MAR1!$C$5*COS(2*PI()*$C1637/365)+MAR1!$D$5*SIN(2*PI()*$C1637/365)</f>
        <v/>
      </c>
      <c r="L1637" s="7">
        <f>MAR1!$B$6+MAR1!$C$6*COS(2*PI()*$C1637/365)+MAR1!$D$6*SIN(2*PI()*$C1637/365)</f>
        <v/>
      </c>
      <c r="M1637" s="7">
        <f>MAR1!$B$7+MAR1!$C$7*COS(2*PI()*$C1637/365)+MAR1!$D$7*SIN(2*PI()*$C1637/365)</f>
        <v/>
      </c>
      <c r="N1637" s="7">
        <f>F1637-K1637</f>
        <v/>
      </c>
      <c r="O1637" s="7">
        <f>G1637-L1637</f>
        <v/>
      </c>
      <c r="P1637" s="7">
        <f>H1637-M1637</f>
        <v/>
      </c>
      <c r="Q1637" s="7">
        <f>IF($I1637=1,(N1637-MAR1!$B$11)/MAR1!$D$11,(N1637-MAR1!$C$11)/MAR1!$E$11)</f>
        <v/>
      </c>
      <c r="R1637" s="7">
        <f>IF($I1637=1,(O1637-MAR1!$B$12)/MAR1!$D$12,(O1637-MAR1!$C$12)/MAR1!$E$12)</f>
        <v/>
      </c>
      <c r="S1637" s="7">
        <f>IF($I1637=1,(P1637-MAR1!$B$13)/MAR1!$D$13,(P1637-MAR1!$C$13)/MAR1!$E$13)</f>
        <v/>
      </c>
      <c r="U1637" s="5" t="n">
        <v>1636</v>
      </c>
      <c r="V1637" s="5" t="n">
        <v>0.578564</v>
      </c>
      <c r="W1637" s="5" t="n">
        <v>0.568114</v>
      </c>
      <c r="X1637" s="5" t="n">
        <v>0.507174</v>
      </c>
      <c r="Y1637" s="5" t="n">
        <v>0.035419</v>
      </c>
      <c r="Z1637" s="5" t="n">
        <v>0.838234</v>
      </c>
    </row>
    <row r="1638">
      <c r="A1638" s="5" t="n">
        <v>1637</v>
      </c>
      <c r="B1638" s="5" t="n">
        <v>5</v>
      </c>
      <c r="C1638" s="5" t="n">
        <v>177</v>
      </c>
      <c r="D1638" s="5" t="n">
        <v>6</v>
      </c>
      <c r="E1638" s="5" t="n">
        <v>0</v>
      </c>
      <c r="F1638" s="5" t="n">
        <v>34.7</v>
      </c>
      <c r="G1638" s="5" t="n">
        <v>24.3</v>
      </c>
      <c r="H1638" s="5" t="n">
        <v>20.36</v>
      </c>
      <c r="I1638" s="6">
        <f>IF(E1638&gt;=Markov!$B$3,1,0)</f>
        <v/>
      </c>
      <c r="J1638" s="6">
        <f>I1637</f>
        <v/>
      </c>
      <c r="K1638" s="7">
        <f>MAR1!$B$5+MAR1!$C$5*COS(2*PI()*$C1638/365)+MAR1!$D$5*SIN(2*PI()*$C1638/365)</f>
        <v/>
      </c>
      <c r="L1638" s="7">
        <f>MAR1!$B$6+MAR1!$C$6*COS(2*PI()*$C1638/365)+MAR1!$D$6*SIN(2*PI()*$C1638/365)</f>
        <v/>
      </c>
      <c r="M1638" s="7">
        <f>MAR1!$B$7+MAR1!$C$7*COS(2*PI()*$C1638/365)+MAR1!$D$7*SIN(2*PI()*$C1638/365)</f>
        <v/>
      </c>
      <c r="N1638" s="7">
        <f>F1638-K1638</f>
        <v/>
      </c>
      <c r="O1638" s="7">
        <f>G1638-L1638</f>
        <v/>
      </c>
      <c r="P1638" s="7">
        <f>H1638-M1638</f>
        <v/>
      </c>
      <c r="Q1638" s="7">
        <f>IF($I1638=1,(N1638-MAR1!$B$11)/MAR1!$D$11,(N1638-MAR1!$C$11)/MAR1!$E$11)</f>
        <v/>
      </c>
      <c r="R1638" s="7">
        <f>IF($I1638=1,(O1638-MAR1!$B$12)/MAR1!$D$12,(O1638-MAR1!$C$12)/MAR1!$E$12)</f>
        <v/>
      </c>
      <c r="S1638" s="7">
        <f>IF($I1638=1,(P1638-MAR1!$B$13)/MAR1!$D$13,(P1638-MAR1!$C$13)/MAR1!$E$13)</f>
        <v/>
      </c>
      <c r="U1638" s="5" t="n">
        <v>1637</v>
      </c>
      <c r="V1638" s="5" t="n">
        <v>0.6487039999999999</v>
      </c>
      <c r="W1638" s="5" t="n">
        <v>0.400972</v>
      </c>
      <c r="X1638" s="5" t="n">
        <v>0.244813</v>
      </c>
      <c r="Y1638" s="5" t="n">
        <v>0.71333</v>
      </c>
      <c r="Z1638" s="5" t="n">
        <v>0.338314</v>
      </c>
    </row>
    <row r="1639">
      <c r="A1639" s="5" t="n">
        <v>1638</v>
      </c>
      <c r="B1639" s="5" t="n">
        <v>5</v>
      </c>
      <c r="C1639" s="5" t="n">
        <v>178</v>
      </c>
      <c r="D1639" s="5" t="n">
        <v>6</v>
      </c>
      <c r="E1639" s="5" t="n">
        <v>0</v>
      </c>
      <c r="F1639" s="5" t="n">
        <v>35.9</v>
      </c>
      <c r="G1639" s="5" t="n">
        <v>25.6</v>
      </c>
      <c r="H1639" s="5" t="n">
        <v>21.52</v>
      </c>
      <c r="I1639" s="6">
        <f>IF(E1639&gt;=Markov!$B$3,1,0)</f>
        <v/>
      </c>
      <c r="J1639" s="6">
        <f>I1638</f>
        <v/>
      </c>
      <c r="K1639" s="7">
        <f>MAR1!$B$5+MAR1!$C$5*COS(2*PI()*$C1639/365)+MAR1!$D$5*SIN(2*PI()*$C1639/365)</f>
        <v/>
      </c>
      <c r="L1639" s="7">
        <f>MAR1!$B$6+MAR1!$C$6*COS(2*PI()*$C1639/365)+MAR1!$D$6*SIN(2*PI()*$C1639/365)</f>
        <v/>
      </c>
      <c r="M1639" s="7">
        <f>MAR1!$B$7+MAR1!$C$7*COS(2*PI()*$C1639/365)+MAR1!$D$7*SIN(2*PI()*$C1639/365)</f>
        <v/>
      </c>
      <c r="N1639" s="7">
        <f>F1639-K1639</f>
        <v/>
      </c>
      <c r="O1639" s="7">
        <f>G1639-L1639</f>
        <v/>
      </c>
      <c r="P1639" s="7">
        <f>H1639-M1639</f>
        <v/>
      </c>
      <c r="Q1639" s="7">
        <f>IF($I1639=1,(N1639-MAR1!$B$11)/MAR1!$D$11,(N1639-MAR1!$C$11)/MAR1!$E$11)</f>
        <v/>
      </c>
      <c r="R1639" s="7">
        <f>IF($I1639=1,(O1639-MAR1!$B$12)/MAR1!$D$12,(O1639-MAR1!$C$12)/MAR1!$E$12)</f>
        <v/>
      </c>
      <c r="S1639" s="7">
        <f>IF($I1639=1,(P1639-MAR1!$B$13)/MAR1!$D$13,(P1639-MAR1!$C$13)/MAR1!$E$13)</f>
        <v/>
      </c>
      <c r="U1639" s="5" t="n">
        <v>1638</v>
      </c>
      <c r="V1639" s="5" t="n">
        <v>0.419408</v>
      </c>
      <c r="W1639" s="5" t="n">
        <v>0.809211</v>
      </c>
      <c r="X1639" s="5" t="n">
        <v>0.72121</v>
      </c>
      <c r="Y1639" s="5" t="n">
        <v>0.198317</v>
      </c>
      <c r="Z1639" s="5" t="n">
        <v>0.399004</v>
      </c>
    </row>
    <row r="1640">
      <c r="A1640" s="5" t="n">
        <v>1639</v>
      </c>
      <c r="B1640" s="5" t="n">
        <v>5</v>
      </c>
      <c r="C1640" s="5" t="n">
        <v>179</v>
      </c>
      <c r="D1640" s="5" t="n">
        <v>6</v>
      </c>
      <c r="E1640" s="5" t="n">
        <v>30.5</v>
      </c>
      <c r="F1640" s="5" t="n">
        <v>29.6</v>
      </c>
      <c r="G1640" s="5" t="n">
        <v>24.5</v>
      </c>
      <c r="H1640" s="5" t="n">
        <v>13.95</v>
      </c>
      <c r="I1640" s="6">
        <f>IF(E1640&gt;=Markov!$B$3,1,0)</f>
        <v/>
      </c>
      <c r="J1640" s="6">
        <f>I1639</f>
        <v/>
      </c>
      <c r="K1640" s="7">
        <f>MAR1!$B$5+MAR1!$C$5*COS(2*PI()*$C1640/365)+MAR1!$D$5*SIN(2*PI()*$C1640/365)</f>
        <v/>
      </c>
      <c r="L1640" s="7">
        <f>MAR1!$B$6+MAR1!$C$6*COS(2*PI()*$C1640/365)+MAR1!$D$6*SIN(2*PI()*$C1640/365)</f>
        <v/>
      </c>
      <c r="M1640" s="7">
        <f>MAR1!$B$7+MAR1!$C$7*COS(2*PI()*$C1640/365)+MAR1!$D$7*SIN(2*PI()*$C1640/365)</f>
        <v/>
      </c>
      <c r="N1640" s="7">
        <f>F1640-K1640</f>
        <v/>
      </c>
      <c r="O1640" s="7">
        <f>G1640-L1640</f>
        <v/>
      </c>
      <c r="P1640" s="7">
        <f>H1640-M1640</f>
        <v/>
      </c>
      <c r="Q1640" s="7">
        <f>IF($I1640=1,(N1640-MAR1!$B$11)/MAR1!$D$11,(N1640-MAR1!$C$11)/MAR1!$E$11)</f>
        <v/>
      </c>
      <c r="R1640" s="7">
        <f>IF($I1640=1,(O1640-MAR1!$B$12)/MAR1!$D$12,(O1640-MAR1!$C$12)/MAR1!$E$12)</f>
        <v/>
      </c>
      <c r="S1640" s="7">
        <f>IF($I1640=1,(P1640-MAR1!$B$13)/MAR1!$D$13,(P1640-MAR1!$C$13)/MAR1!$E$13)</f>
        <v/>
      </c>
      <c r="U1640" s="5" t="n">
        <v>1639</v>
      </c>
      <c r="V1640" s="5" t="n">
        <v>0.13291</v>
      </c>
      <c r="W1640" s="5" t="n">
        <v>0.632382</v>
      </c>
      <c r="X1640" s="5" t="n">
        <v>0.025671</v>
      </c>
      <c r="Y1640" s="5" t="n">
        <v>0.679272</v>
      </c>
      <c r="Z1640" s="5" t="n">
        <v>0.332285</v>
      </c>
    </row>
    <row r="1641">
      <c r="A1641" s="5" t="n">
        <v>1640</v>
      </c>
      <c r="B1641" s="5" t="n">
        <v>5</v>
      </c>
      <c r="C1641" s="5" t="n">
        <v>180</v>
      </c>
      <c r="D1641" s="5" t="n">
        <v>6</v>
      </c>
      <c r="E1641" s="5" t="n">
        <v>0.2</v>
      </c>
      <c r="F1641" s="5" t="n">
        <v>30</v>
      </c>
      <c r="G1641" s="5" t="n">
        <v>25.1</v>
      </c>
      <c r="H1641" s="5" t="n">
        <v>11.16</v>
      </c>
      <c r="I1641" s="6">
        <f>IF(E1641&gt;=Markov!$B$3,1,0)</f>
        <v/>
      </c>
      <c r="J1641" s="6">
        <f>I1640</f>
        <v/>
      </c>
      <c r="K1641" s="7">
        <f>MAR1!$B$5+MAR1!$C$5*COS(2*PI()*$C1641/365)+MAR1!$D$5*SIN(2*PI()*$C1641/365)</f>
        <v/>
      </c>
      <c r="L1641" s="7">
        <f>MAR1!$B$6+MAR1!$C$6*COS(2*PI()*$C1641/365)+MAR1!$D$6*SIN(2*PI()*$C1641/365)</f>
        <v/>
      </c>
      <c r="M1641" s="7">
        <f>MAR1!$B$7+MAR1!$C$7*COS(2*PI()*$C1641/365)+MAR1!$D$7*SIN(2*PI()*$C1641/365)</f>
        <v/>
      </c>
      <c r="N1641" s="7">
        <f>F1641-K1641</f>
        <v/>
      </c>
      <c r="O1641" s="7">
        <f>G1641-L1641</f>
        <v/>
      </c>
      <c r="P1641" s="7">
        <f>H1641-M1641</f>
        <v/>
      </c>
      <c r="Q1641" s="7">
        <f>IF($I1641=1,(N1641-MAR1!$B$11)/MAR1!$D$11,(N1641-MAR1!$C$11)/MAR1!$E$11)</f>
        <v/>
      </c>
      <c r="R1641" s="7">
        <f>IF($I1641=1,(O1641-MAR1!$B$12)/MAR1!$D$12,(O1641-MAR1!$C$12)/MAR1!$E$12)</f>
        <v/>
      </c>
      <c r="S1641" s="7">
        <f>IF($I1641=1,(P1641-MAR1!$B$13)/MAR1!$D$13,(P1641-MAR1!$C$13)/MAR1!$E$13)</f>
        <v/>
      </c>
      <c r="U1641" s="5" t="n">
        <v>1640</v>
      </c>
      <c r="V1641" s="5" t="n">
        <v>0.593006</v>
      </c>
      <c r="W1641" s="5" t="n">
        <v>0.888807</v>
      </c>
      <c r="X1641" s="5" t="n">
        <v>0.154862</v>
      </c>
      <c r="Y1641" s="5" t="n">
        <v>0.675421</v>
      </c>
      <c r="Z1641" s="5" t="n">
        <v>0.353302</v>
      </c>
    </row>
    <row r="1642">
      <c r="A1642" s="5" t="n">
        <v>1641</v>
      </c>
      <c r="B1642" s="5" t="n">
        <v>5</v>
      </c>
      <c r="C1642" s="5" t="n">
        <v>181</v>
      </c>
      <c r="D1642" s="5" t="n">
        <v>6</v>
      </c>
      <c r="E1642" s="5" t="n">
        <v>0</v>
      </c>
      <c r="F1642" s="5" t="n">
        <v>31.9</v>
      </c>
      <c r="G1642" s="5" t="n">
        <v>27</v>
      </c>
      <c r="H1642" s="5" t="n">
        <v>22.28</v>
      </c>
      <c r="I1642" s="6">
        <f>IF(E1642&gt;=Markov!$B$3,1,0)</f>
        <v/>
      </c>
      <c r="J1642" s="6">
        <f>I1641</f>
        <v/>
      </c>
      <c r="K1642" s="7">
        <f>MAR1!$B$5+MAR1!$C$5*COS(2*PI()*$C1642/365)+MAR1!$D$5*SIN(2*PI()*$C1642/365)</f>
        <v/>
      </c>
      <c r="L1642" s="7">
        <f>MAR1!$B$6+MAR1!$C$6*COS(2*PI()*$C1642/365)+MAR1!$D$6*SIN(2*PI()*$C1642/365)</f>
        <v/>
      </c>
      <c r="M1642" s="7">
        <f>MAR1!$B$7+MAR1!$C$7*COS(2*PI()*$C1642/365)+MAR1!$D$7*SIN(2*PI()*$C1642/365)</f>
        <v/>
      </c>
      <c r="N1642" s="7">
        <f>F1642-K1642</f>
        <v/>
      </c>
      <c r="O1642" s="7">
        <f>G1642-L1642</f>
        <v/>
      </c>
      <c r="P1642" s="7">
        <f>H1642-M1642</f>
        <v/>
      </c>
      <c r="Q1642" s="7">
        <f>IF($I1642=1,(N1642-MAR1!$B$11)/MAR1!$D$11,(N1642-MAR1!$C$11)/MAR1!$E$11)</f>
        <v/>
      </c>
      <c r="R1642" s="7">
        <f>IF($I1642=1,(O1642-MAR1!$B$12)/MAR1!$D$12,(O1642-MAR1!$C$12)/MAR1!$E$12)</f>
        <v/>
      </c>
      <c r="S1642" s="7">
        <f>IF($I1642=1,(P1642-MAR1!$B$13)/MAR1!$D$13,(P1642-MAR1!$C$13)/MAR1!$E$13)</f>
        <v/>
      </c>
      <c r="U1642" s="5" t="n">
        <v>1641</v>
      </c>
      <c r="V1642" s="5" t="n">
        <v>0.899623</v>
      </c>
      <c r="W1642" s="5" t="n">
        <v>0.586731</v>
      </c>
      <c r="X1642" s="5" t="n">
        <v>0.261091</v>
      </c>
      <c r="Y1642" s="5" t="n">
        <v>0.456403</v>
      </c>
      <c r="Z1642" s="5" t="n">
        <v>0.960214</v>
      </c>
    </row>
    <row r="1643">
      <c r="A1643" s="5" t="n">
        <v>1642</v>
      </c>
      <c r="B1643" s="5" t="n">
        <v>5</v>
      </c>
      <c r="C1643" s="5" t="n">
        <v>182</v>
      </c>
      <c r="D1643" s="5" t="n">
        <v>7</v>
      </c>
      <c r="E1643" s="5" t="n">
        <v>0</v>
      </c>
      <c r="F1643" s="5" t="n">
        <v>36</v>
      </c>
      <c r="G1643" s="5" t="n">
        <v>25.6</v>
      </c>
      <c r="H1643" s="5" t="n">
        <v>24.2</v>
      </c>
      <c r="I1643" s="6">
        <f>IF(E1643&gt;=Markov!$B$3,1,0)</f>
        <v/>
      </c>
      <c r="J1643" s="6">
        <f>I1642</f>
        <v/>
      </c>
      <c r="K1643" s="7">
        <f>MAR1!$B$5+MAR1!$C$5*COS(2*PI()*$C1643/365)+MAR1!$D$5*SIN(2*PI()*$C1643/365)</f>
        <v/>
      </c>
      <c r="L1643" s="7">
        <f>MAR1!$B$6+MAR1!$C$6*COS(2*PI()*$C1643/365)+MAR1!$D$6*SIN(2*PI()*$C1643/365)</f>
        <v/>
      </c>
      <c r="M1643" s="7">
        <f>MAR1!$B$7+MAR1!$C$7*COS(2*PI()*$C1643/365)+MAR1!$D$7*SIN(2*PI()*$C1643/365)</f>
        <v/>
      </c>
      <c r="N1643" s="7">
        <f>F1643-K1643</f>
        <v/>
      </c>
      <c r="O1643" s="7">
        <f>G1643-L1643</f>
        <v/>
      </c>
      <c r="P1643" s="7">
        <f>H1643-M1643</f>
        <v/>
      </c>
      <c r="Q1643" s="7">
        <f>IF($I1643=1,(N1643-MAR1!$B$11)/MAR1!$D$11,(N1643-MAR1!$C$11)/MAR1!$E$11)</f>
        <v/>
      </c>
      <c r="R1643" s="7">
        <f>IF($I1643=1,(O1643-MAR1!$B$12)/MAR1!$D$12,(O1643-MAR1!$C$12)/MAR1!$E$12)</f>
        <v/>
      </c>
      <c r="S1643" s="7">
        <f>IF($I1643=1,(P1643-MAR1!$B$13)/MAR1!$D$13,(P1643-MAR1!$C$13)/MAR1!$E$13)</f>
        <v/>
      </c>
      <c r="U1643" s="5" t="n">
        <v>1642</v>
      </c>
      <c r="V1643" s="5" t="n">
        <v>0.370368</v>
      </c>
      <c r="W1643" s="5" t="n">
        <v>0.484615</v>
      </c>
      <c r="X1643" s="5" t="n">
        <v>0.978336</v>
      </c>
      <c r="Y1643" s="5" t="n">
        <v>0.455177</v>
      </c>
      <c r="Z1643" s="5" t="n">
        <v>0.810152</v>
      </c>
    </row>
    <row r="1644">
      <c r="A1644" s="5" t="n">
        <v>1643</v>
      </c>
      <c r="B1644" s="5" t="n">
        <v>5</v>
      </c>
      <c r="C1644" s="5" t="n">
        <v>183</v>
      </c>
      <c r="D1644" s="5" t="n">
        <v>7</v>
      </c>
      <c r="E1644" s="5" t="n">
        <v>0</v>
      </c>
      <c r="F1644" s="5" t="n">
        <v>36.8</v>
      </c>
      <c r="G1644" s="5" t="n">
        <v>25.9</v>
      </c>
      <c r="H1644" s="5" t="n">
        <v>21.35</v>
      </c>
      <c r="I1644" s="6">
        <f>IF(E1644&gt;=Markov!$B$3,1,0)</f>
        <v/>
      </c>
      <c r="J1644" s="6">
        <f>I1643</f>
        <v/>
      </c>
      <c r="K1644" s="7">
        <f>MAR1!$B$5+MAR1!$C$5*COS(2*PI()*$C1644/365)+MAR1!$D$5*SIN(2*PI()*$C1644/365)</f>
        <v/>
      </c>
      <c r="L1644" s="7">
        <f>MAR1!$B$6+MAR1!$C$6*COS(2*PI()*$C1644/365)+MAR1!$D$6*SIN(2*PI()*$C1644/365)</f>
        <v/>
      </c>
      <c r="M1644" s="7">
        <f>MAR1!$B$7+MAR1!$C$7*COS(2*PI()*$C1644/365)+MAR1!$D$7*SIN(2*PI()*$C1644/365)</f>
        <v/>
      </c>
      <c r="N1644" s="7">
        <f>F1644-K1644</f>
        <v/>
      </c>
      <c r="O1644" s="7">
        <f>G1644-L1644</f>
        <v/>
      </c>
      <c r="P1644" s="7">
        <f>H1644-M1644</f>
        <v/>
      </c>
      <c r="Q1644" s="7">
        <f>IF($I1644=1,(N1644-MAR1!$B$11)/MAR1!$D$11,(N1644-MAR1!$C$11)/MAR1!$E$11)</f>
        <v/>
      </c>
      <c r="R1644" s="7">
        <f>IF($I1644=1,(O1644-MAR1!$B$12)/MAR1!$D$12,(O1644-MAR1!$C$12)/MAR1!$E$12)</f>
        <v/>
      </c>
      <c r="S1644" s="7">
        <f>IF($I1644=1,(P1644-MAR1!$B$13)/MAR1!$D$13,(P1644-MAR1!$C$13)/MAR1!$E$13)</f>
        <v/>
      </c>
      <c r="U1644" s="5" t="n">
        <v>1643</v>
      </c>
      <c r="V1644" s="5" t="n">
        <v>0.664332</v>
      </c>
      <c r="W1644" s="5" t="n">
        <v>0.496202</v>
      </c>
      <c r="X1644" s="5" t="n">
        <v>0.466303</v>
      </c>
      <c r="Y1644" s="5" t="n">
        <v>0.856945</v>
      </c>
      <c r="Z1644" s="5" t="n">
        <v>0.224092</v>
      </c>
    </row>
    <row r="1645">
      <c r="A1645" s="5" t="n">
        <v>1644</v>
      </c>
      <c r="B1645" s="5" t="n">
        <v>5</v>
      </c>
      <c r="C1645" s="5" t="n">
        <v>184</v>
      </c>
      <c r="D1645" s="5" t="n">
        <v>7</v>
      </c>
      <c r="E1645" s="5" t="n">
        <v>13</v>
      </c>
      <c r="F1645" s="5" t="n">
        <v>33.4</v>
      </c>
      <c r="G1645" s="5" t="n">
        <v>26.7</v>
      </c>
      <c r="H1645" s="5" t="n">
        <v>13.55</v>
      </c>
      <c r="I1645" s="6">
        <f>IF(E1645&gt;=Markov!$B$3,1,0)</f>
        <v/>
      </c>
      <c r="J1645" s="6">
        <f>I1644</f>
        <v/>
      </c>
      <c r="K1645" s="7">
        <f>MAR1!$B$5+MAR1!$C$5*COS(2*PI()*$C1645/365)+MAR1!$D$5*SIN(2*PI()*$C1645/365)</f>
        <v/>
      </c>
      <c r="L1645" s="7">
        <f>MAR1!$B$6+MAR1!$C$6*COS(2*PI()*$C1645/365)+MAR1!$D$6*SIN(2*PI()*$C1645/365)</f>
        <v/>
      </c>
      <c r="M1645" s="7">
        <f>MAR1!$B$7+MAR1!$C$7*COS(2*PI()*$C1645/365)+MAR1!$D$7*SIN(2*PI()*$C1645/365)</f>
        <v/>
      </c>
      <c r="N1645" s="7">
        <f>F1645-K1645</f>
        <v/>
      </c>
      <c r="O1645" s="7">
        <f>G1645-L1645</f>
        <v/>
      </c>
      <c r="P1645" s="7">
        <f>H1645-M1645</f>
        <v/>
      </c>
      <c r="Q1645" s="7">
        <f>IF($I1645=1,(N1645-MAR1!$B$11)/MAR1!$D$11,(N1645-MAR1!$C$11)/MAR1!$E$11)</f>
        <v/>
      </c>
      <c r="R1645" s="7">
        <f>IF($I1645=1,(O1645-MAR1!$B$12)/MAR1!$D$12,(O1645-MAR1!$C$12)/MAR1!$E$12)</f>
        <v/>
      </c>
      <c r="S1645" s="7">
        <f>IF($I1645=1,(P1645-MAR1!$B$13)/MAR1!$D$13,(P1645-MAR1!$C$13)/MAR1!$E$13)</f>
        <v/>
      </c>
      <c r="U1645" s="5" t="n">
        <v>1644</v>
      </c>
      <c r="V1645" s="5" t="n">
        <v>0.436654</v>
      </c>
      <c r="W1645" s="5" t="n">
        <v>0.657991</v>
      </c>
      <c r="X1645" s="5" t="n">
        <v>0.5654940000000001</v>
      </c>
      <c r="Y1645" s="5" t="n">
        <v>0.042414</v>
      </c>
      <c r="Z1645" s="5" t="n">
        <v>0.618433</v>
      </c>
    </row>
    <row r="1646">
      <c r="A1646" s="5" t="n">
        <v>1645</v>
      </c>
      <c r="B1646" s="5" t="n">
        <v>5</v>
      </c>
      <c r="C1646" s="5" t="n">
        <v>185</v>
      </c>
      <c r="D1646" s="5" t="n">
        <v>7</v>
      </c>
      <c r="E1646" s="5" t="n">
        <v>20.3</v>
      </c>
      <c r="F1646" s="5" t="n">
        <v>33.9</v>
      </c>
      <c r="G1646" s="5" t="n">
        <v>27</v>
      </c>
      <c r="H1646" s="5" t="n">
        <v>15.12</v>
      </c>
      <c r="I1646" s="6">
        <f>IF(E1646&gt;=Markov!$B$3,1,0)</f>
        <v/>
      </c>
      <c r="J1646" s="6">
        <f>I1645</f>
        <v/>
      </c>
      <c r="K1646" s="7">
        <f>MAR1!$B$5+MAR1!$C$5*COS(2*PI()*$C1646/365)+MAR1!$D$5*SIN(2*PI()*$C1646/365)</f>
        <v/>
      </c>
      <c r="L1646" s="7">
        <f>MAR1!$B$6+MAR1!$C$6*COS(2*PI()*$C1646/365)+MAR1!$D$6*SIN(2*PI()*$C1646/365)</f>
        <v/>
      </c>
      <c r="M1646" s="7">
        <f>MAR1!$B$7+MAR1!$C$7*COS(2*PI()*$C1646/365)+MAR1!$D$7*SIN(2*PI()*$C1646/365)</f>
        <v/>
      </c>
      <c r="N1646" s="7">
        <f>F1646-K1646</f>
        <v/>
      </c>
      <c r="O1646" s="7">
        <f>G1646-L1646</f>
        <v/>
      </c>
      <c r="P1646" s="7">
        <f>H1646-M1646</f>
        <v/>
      </c>
      <c r="Q1646" s="7">
        <f>IF($I1646=1,(N1646-MAR1!$B$11)/MAR1!$D$11,(N1646-MAR1!$C$11)/MAR1!$E$11)</f>
        <v/>
      </c>
      <c r="R1646" s="7">
        <f>IF($I1646=1,(O1646-MAR1!$B$12)/MAR1!$D$12,(O1646-MAR1!$C$12)/MAR1!$E$12)</f>
        <v/>
      </c>
      <c r="S1646" s="7">
        <f>IF($I1646=1,(P1646-MAR1!$B$13)/MAR1!$D$13,(P1646-MAR1!$C$13)/MAR1!$E$13)</f>
        <v/>
      </c>
      <c r="U1646" s="5" t="n">
        <v>1645</v>
      </c>
      <c r="V1646" s="5" t="n">
        <v>0.901555</v>
      </c>
      <c r="W1646" s="5" t="n">
        <v>0.9577639999999999</v>
      </c>
      <c r="X1646" s="5" t="n">
        <v>0.108694</v>
      </c>
      <c r="Y1646" s="5" t="n">
        <v>0.928297</v>
      </c>
      <c r="Z1646" s="5" t="n">
        <v>0.406797</v>
      </c>
    </row>
    <row r="1647">
      <c r="A1647" s="5" t="n">
        <v>1646</v>
      </c>
      <c r="B1647" s="5" t="n">
        <v>5</v>
      </c>
      <c r="C1647" s="5" t="n">
        <v>186</v>
      </c>
      <c r="D1647" s="5" t="n">
        <v>7</v>
      </c>
      <c r="E1647" s="5" t="n">
        <v>20.5</v>
      </c>
      <c r="F1647" s="5" t="n">
        <v>34.5</v>
      </c>
      <c r="G1647" s="5" t="n">
        <v>27.7</v>
      </c>
      <c r="H1647" s="5" t="n">
        <v>17.38</v>
      </c>
      <c r="I1647" s="6">
        <f>IF(E1647&gt;=Markov!$B$3,1,0)</f>
        <v/>
      </c>
      <c r="J1647" s="6">
        <f>I1646</f>
        <v/>
      </c>
      <c r="K1647" s="7">
        <f>MAR1!$B$5+MAR1!$C$5*COS(2*PI()*$C1647/365)+MAR1!$D$5*SIN(2*PI()*$C1647/365)</f>
        <v/>
      </c>
      <c r="L1647" s="7">
        <f>MAR1!$B$6+MAR1!$C$6*COS(2*PI()*$C1647/365)+MAR1!$D$6*SIN(2*PI()*$C1647/365)</f>
        <v/>
      </c>
      <c r="M1647" s="7">
        <f>MAR1!$B$7+MAR1!$C$7*COS(2*PI()*$C1647/365)+MAR1!$D$7*SIN(2*PI()*$C1647/365)</f>
        <v/>
      </c>
      <c r="N1647" s="7">
        <f>F1647-K1647</f>
        <v/>
      </c>
      <c r="O1647" s="7">
        <f>G1647-L1647</f>
        <v/>
      </c>
      <c r="P1647" s="7">
        <f>H1647-M1647</f>
        <v/>
      </c>
      <c r="Q1647" s="7">
        <f>IF($I1647=1,(N1647-MAR1!$B$11)/MAR1!$D$11,(N1647-MAR1!$C$11)/MAR1!$E$11)</f>
        <v/>
      </c>
      <c r="R1647" s="7">
        <f>IF($I1647=1,(O1647-MAR1!$B$12)/MAR1!$D$12,(O1647-MAR1!$C$12)/MAR1!$E$12)</f>
        <v/>
      </c>
      <c r="S1647" s="7">
        <f>IF($I1647=1,(P1647-MAR1!$B$13)/MAR1!$D$13,(P1647-MAR1!$C$13)/MAR1!$E$13)</f>
        <v/>
      </c>
      <c r="U1647" s="5" t="n">
        <v>1646</v>
      </c>
      <c r="V1647" s="5" t="n">
        <v>0.864212</v>
      </c>
      <c r="W1647" s="5" t="n">
        <v>0.129412</v>
      </c>
      <c r="X1647" s="5" t="n">
        <v>0.557135</v>
      </c>
      <c r="Y1647" s="5" t="n">
        <v>0.936339</v>
      </c>
      <c r="Z1647" s="5" t="n">
        <v>0.080718</v>
      </c>
    </row>
    <row r="1648">
      <c r="A1648" s="5" t="n">
        <v>1647</v>
      </c>
      <c r="B1648" s="5" t="n">
        <v>5</v>
      </c>
      <c r="C1648" s="5" t="n">
        <v>187</v>
      </c>
      <c r="D1648" s="5" t="n">
        <v>7</v>
      </c>
      <c r="E1648" s="5" t="n">
        <v>1.6</v>
      </c>
      <c r="F1648" s="5" t="n">
        <v>34.9</v>
      </c>
      <c r="G1648" s="5" t="n">
        <v>28.3</v>
      </c>
      <c r="H1648" s="5" t="n">
        <v>16</v>
      </c>
      <c r="I1648" s="6">
        <f>IF(E1648&gt;=Markov!$B$3,1,0)</f>
        <v/>
      </c>
      <c r="J1648" s="6">
        <f>I1647</f>
        <v/>
      </c>
      <c r="K1648" s="7">
        <f>MAR1!$B$5+MAR1!$C$5*COS(2*PI()*$C1648/365)+MAR1!$D$5*SIN(2*PI()*$C1648/365)</f>
        <v/>
      </c>
      <c r="L1648" s="7">
        <f>MAR1!$B$6+MAR1!$C$6*COS(2*PI()*$C1648/365)+MAR1!$D$6*SIN(2*PI()*$C1648/365)</f>
        <v/>
      </c>
      <c r="M1648" s="7">
        <f>MAR1!$B$7+MAR1!$C$7*COS(2*PI()*$C1648/365)+MAR1!$D$7*SIN(2*PI()*$C1648/365)</f>
        <v/>
      </c>
      <c r="N1648" s="7">
        <f>F1648-K1648</f>
        <v/>
      </c>
      <c r="O1648" s="7">
        <f>G1648-L1648</f>
        <v/>
      </c>
      <c r="P1648" s="7">
        <f>H1648-M1648</f>
        <v/>
      </c>
      <c r="Q1648" s="7">
        <f>IF($I1648=1,(N1648-MAR1!$B$11)/MAR1!$D$11,(N1648-MAR1!$C$11)/MAR1!$E$11)</f>
        <v/>
      </c>
      <c r="R1648" s="7">
        <f>IF($I1648=1,(O1648-MAR1!$B$12)/MAR1!$D$12,(O1648-MAR1!$C$12)/MAR1!$E$12)</f>
        <v/>
      </c>
      <c r="S1648" s="7">
        <f>IF($I1648=1,(P1648-MAR1!$B$13)/MAR1!$D$13,(P1648-MAR1!$C$13)/MAR1!$E$13)</f>
        <v/>
      </c>
      <c r="U1648" s="5" t="n">
        <v>1647</v>
      </c>
      <c r="V1648" s="5" t="n">
        <v>0.82303</v>
      </c>
      <c r="W1648" s="5" t="n">
        <v>0.308282</v>
      </c>
      <c r="X1648" s="5" t="n">
        <v>0.7913520000000001</v>
      </c>
      <c r="Y1648" s="5" t="n">
        <v>0.074771</v>
      </c>
      <c r="Z1648" s="5" t="n">
        <v>0.568547</v>
      </c>
    </row>
    <row r="1649">
      <c r="A1649" s="5" t="n">
        <v>1648</v>
      </c>
      <c r="B1649" s="5" t="n">
        <v>5</v>
      </c>
      <c r="C1649" s="5" t="n">
        <v>188</v>
      </c>
      <c r="D1649" s="5" t="n">
        <v>7</v>
      </c>
      <c r="E1649" s="5" t="n">
        <v>7</v>
      </c>
      <c r="F1649" s="5" t="n">
        <v>33.1</v>
      </c>
      <c r="G1649" s="5" t="n">
        <v>26.5</v>
      </c>
      <c r="H1649" s="5" t="n">
        <v>19.37</v>
      </c>
      <c r="I1649" s="6">
        <f>IF(E1649&gt;=Markov!$B$3,1,0)</f>
        <v/>
      </c>
      <c r="J1649" s="6">
        <f>I1648</f>
        <v/>
      </c>
      <c r="K1649" s="7">
        <f>MAR1!$B$5+MAR1!$C$5*COS(2*PI()*$C1649/365)+MAR1!$D$5*SIN(2*PI()*$C1649/365)</f>
        <v/>
      </c>
      <c r="L1649" s="7">
        <f>MAR1!$B$6+MAR1!$C$6*COS(2*PI()*$C1649/365)+MAR1!$D$6*SIN(2*PI()*$C1649/365)</f>
        <v/>
      </c>
      <c r="M1649" s="7">
        <f>MAR1!$B$7+MAR1!$C$7*COS(2*PI()*$C1649/365)+MAR1!$D$7*SIN(2*PI()*$C1649/365)</f>
        <v/>
      </c>
      <c r="N1649" s="7">
        <f>F1649-K1649</f>
        <v/>
      </c>
      <c r="O1649" s="7">
        <f>G1649-L1649</f>
        <v/>
      </c>
      <c r="P1649" s="7">
        <f>H1649-M1649</f>
        <v/>
      </c>
      <c r="Q1649" s="7">
        <f>IF($I1649=1,(N1649-MAR1!$B$11)/MAR1!$D$11,(N1649-MAR1!$C$11)/MAR1!$E$11)</f>
        <v/>
      </c>
      <c r="R1649" s="7">
        <f>IF($I1649=1,(O1649-MAR1!$B$12)/MAR1!$D$12,(O1649-MAR1!$C$12)/MAR1!$E$12)</f>
        <v/>
      </c>
      <c r="S1649" s="7">
        <f>IF($I1649=1,(P1649-MAR1!$B$13)/MAR1!$D$13,(P1649-MAR1!$C$13)/MAR1!$E$13)</f>
        <v/>
      </c>
      <c r="U1649" s="5" t="n">
        <v>1648</v>
      </c>
      <c r="V1649" s="5" t="n">
        <v>0.233179</v>
      </c>
      <c r="W1649" s="5" t="n">
        <v>0.514031</v>
      </c>
      <c r="X1649" s="5" t="n">
        <v>0.390745</v>
      </c>
      <c r="Y1649" s="5" t="n">
        <v>0.364264</v>
      </c>
      <c r="Z1649" s="5" t="n">
        <v>0.812201</v>
      </c>
    </row>
    <row r="1650">
      <c r="A1650" s="5" t="n">
        <v>1649</v>
      </c>
      <c r="B1650" s="5" t="n">
        <v>5</v>
      </c>
      <c r="C1650" s="5" t="n">
        <v>189</v>
      </c>
      <c r="D1650" s="5" t="n">
        <v>7</v>
      </c>
      <c r="E1650" s="5" t="n">
        <v>11.2</v>
      </c>
      <c r="F1650" s="5" t="n">
        <v>32.7</v>
      </c>
      <c r="G1650" s="5" t="n">
        <v>26.7</v>
      </c>
      <c r="H1650" s="5" t="n">
        <v>13.83</v>
      </c>
      <c r="I1650" s="6">
        <f>IF(E1650&gt;=Markov!$B$3,1,0)</f>
        <v/>
      </c>
      <c r="J1650" s="6">
        <f>I1649</f>
        <v/>
      </c>
      <c r="K1650" s="7">
        <f>MAR1!$B$5+MAR1!$C$5*COS(2*PI()*$C1650/365)+MAR1!$D$5*SIN(2*PI()*$C1650/365)</f>
        <v/>
      </c>
      <c r="L1650" s="7">
        <f>MAR1!$B$6+MAR1!$C$6*COS(2*PI()*$C1650/365)+MAR1!$D$6*SIN(2*PI()*$C1650/365)</f>
        <v/>
      </c>
      <c r="M1650" s="7">
        <f>MAR1!$B$7+MAR1!$C$7*COS(2*PI()*$C1650/365)+MAR1!$D$7*SIN(2*PI()*$C1650/365)</f>
        <v/>
      </c>
      <c r="N1650" s="7">
        <f>F1650-K1650</f>
        <v/>
      </c>
      <c r="O1650" s="7">
        <f>G1650-L1650</f>
        <v/>
      </c>
      <c r="P1650" s="7">
        <f>H1650-M1650</f>
        <v/>
      </c>
      <c r="Q1650" s="7">
        <f>IF($I1650=1,(N1650-MAR1!$B$11)/MAR1!$D$11,(N1650-MAR1!$C$11)/MAR1!$E$11)</f>
        <v/>
      </c>
      <c r="R1650" s="7">
        <f>IF($I1650=1,(O1650-MAR1!$B$12)/MAR1!$D$12,(O1650-MAR1!$C$12)/MAR1!$E$12)</f>
        <v/>
      </c>
      <c r="S1650" s="7">
        <f>IF($I1650=1,(P1650-MAR1!$B$13)/MAR1!$D$13,(P1650-MAR1!$C$13)/MAR1!$E$13)</f>
        <v/>
      </c>
      <c r="U1650" s="5" t="n">
        <v>1649</v>
      </c>
      <c r="V1650" s="5" t="n">
        <v>0.8383119999999999</v>
      </c>
      <c r="W1650" s="5" t="n">
        <v>0.16142</v>
      </c>
      <c r="X1650" s="5" t="n">
        <v>0.868911</v>
      </c>
      <c r="Y1650" s="5" t="n">
        <v>0.580375</v>
      </c>
      <c r="Z1650" s="5" t="n">
        <v>0.06904200000000001</v>
      </c>
    </row>
    <row r="1651">
      <c r="A1651" s="5" t="n">
        <v>1650</v>
      </c>
      <c r="B1651" s="5" t="n">
        <v>5</v>
      </c>
      <c r="C1651" s="5" t="n">
        <v>190</v>
      </c>
      <c r="D1651" s="5" t="n">
        <v>7</v>
      </c>
      <c r="E1651" s="5" t="n">
        <v>9.199999999999999</v>
      </c>
      <c r="F1651" s="5" t="n">
        <v>34.5</v>
      </c>
      <c r="G1651" s="5" t="n">
        <v>26.4</v>
      </c>
      <c r="H1651" s="5" t="n">
        <v>13.79</v>
      </c>
      <c r="I1651" s="6">
        <f>IF(E1651&gt;=Markov!$B$3,1,0)</f>
        <v/>
      </c>
      <c r="J1651" s="6">
        <f>I1650</f>
        <v/>
      </c>
      <c r="K1651" s="7">
        <f>MAR1!$B$5+MAR1!$C$5*COS(2*PI()*$C1651/365)+MAR1!$D$5*SIN(2*PI()*$C1651/365)</f>
        <v/>
      </c>
      <c r="L1651" s="7">
        <f>MAR1!$B$6+MAR1!$C$6*COS(2*PI()*$C1651/365)+MAR1!$D$6*SIN(2*PI()*$C1651/365)</f>
        <v/>
      </c>
      <c r="M1651" s="7">
        <f>MAR1!$B$7+MAR1!$C$7*COS(2*PI()*$C1651/365)+MAR1!$D$7*SIN(2*PI()*$C1651/365)</f>
        <v/>
      </c>
      <c r="N1651" s="7">
        <f>F1651-K1651</f>
        <v/>
      </c>
      <c r="O1651" s="7">
        <f>G1651-L1651</f>
        <v/>
      </c>
      <c r="P1651" s="7">
        <f>H1651-M1651</f>
        <v/>
      </c>
      <c r="Q1651" s="7">
        <f>IF($I1651=1,(N1651-MAR1!$B$11)/MAR1!$D$11,(N1651-MAR1!$C$11)/MAR1!$E$11)</f>
        <v/>
      </c>
      <c r="R1651" s="7">
        <f>IF($I1651=1,(O1651-MAR1!$B$12)/MAR1!$D$12,(O1651-MAR1!$C$12)/MAR1!$E$12)</f>
        <v/>
      </c>
      <c r="S1651" s="7">
        <f>IF($I1651=1,(P1651-MAR1!$B$13)/MAR1!$D$13,(P1651-MAR1!$C$13)/MAR1!$E$13)</f>
        <v/>
      </c>
      <c r="U1651" s="5" t="n">
        <v>1650</v>
      </c>
      <c r="V1651" s="5" t="n">
        <v>0.836798</v>
      </c>
      <c r="W1651" s="5" t="n">
        <v>0.782322</v>
      </c>
      <c r="X1651" s="5" t="n">
        <v>0.83303</v>
      </c>
      <c r="Y1651" s="5" t="n">
        <v>0.489588</v>
      </c>
      <c r="Z1651" s="5" t="n">
        <v>0.512513</v>
      </c>
    </row>
    <row r="1652">
      <c r="A1652" s="5" t="n">
        <v>1651</v>
      </c>
      <c r="B1652" s="5" t="n">
        <v>5</v>
      </c>
      <c r="C1652" s="5" t="n">
        <v>191</v>
      </c>
      <c r="D1652" s="5" t="n">
        <v>7</v>
      </c>
      <c r="E1652" s="5" t="n">
        <v>2.2</v>
      </c>
      <c r="F1652" s="5" t="n">
        <v>34.3</v>
      </c>
      <c r="G1652" s="5" t="n">
        <v>24.8</v>
      </c>
      <c r="H1652" s="5" t="n">
        <v>16.12</v>
      </c>
      <c r="I1652" s="6">
        <f>IF(E1652&gt;=Markov!$B$3,1,0)</f>
        <v/>
      </c>
      <c r="J1652" s="6">
        <f>I1651</f>
        <v/>
      </c>
      <c r="K1652" s="7">
        <f>MAR1!$B$5+MAR1!$C$5*COS(2*PI()*$C1652/365)+MAR1!$D$5*SIN(2*PI()*$C1652/365)</f>
        <v/>
      </c>
      <c r="L1652" s="7">
        <f>MAR1!$B$6+MAR1!$C$6*COS(2*PI()*$C1652/365)+MAR1!$D$6*SIN(2*PI()*$C1652/365)</f>
        <v/>
      </c>
      <c r="M1652" s="7">
        <f>MAR1!$B$7+MAR1!$C$7*COS(2*PI()*$C1652/365)+MAR1!$D$7*SIN(2*PI()*$C1652/365)</f>
        <v/>
      </c>
      <c r="N1652" s="7">
        <f>F1652-K1652</f>
        <v/>
      </c>
      <c r="O1652" s="7">
        <f>G1652-L1652</f>
        <v/>
      </c>
      <c r="P1652" s="7">
        <f>H1652-M1652</f>
        <v/>
      </c>
      <c r="Q1652" s="7">
        <f>IF($I1652=1,(N1652-MAR1!$B$11)/MAR1!$D$11,(N1652-MAR1!$C$11)/MAR1!$E$11)</f>
        <v/>
      </c>
      <c r="R1652" s="7">
        <f>IF($I1652=1,(O1652-MAR1!$B$12)/MAR1!$D$12,(O1652-MAR1!$C$12)/MAR1!$E$12)</f>
        <v/>
      </c>
      <c r="S1652" s="7">
        <f>IF($I1652=1,(P1652-MAR1!$B$13)/MAR1!$D$13,(P1652-MAR1!$C$13)/MAR1!$E$13)</f>
        <v/>
      </c>
      <c r="U1652" s="5" t="n">
        <v>1651</v>
      </c>
      <c r="V1652" s="5" t="n">
        <v>0.278322</v>
      </c>
      <c r="W1652" s="5" t="n">
        <v>0.525936</v>
      </c>
      <c r="X1652" s="5" t="n">
        <v>0.207279</v>
      </c>
      <c r="Y1652" s="5" t="n">
        <v>0.995074</v>
      </c>
      <c r="Z1652" s="5" t="n">
        <v>0.334279</v>
      </c>
    </row>
    <row r="1653">
      <c r="A1653" s="5" t="n">
        <v>1652</v>
      </c>
      <c r="B1653" s="5" t="n">
        <v>5</v>
      </c>
      <c r="C1653" s="5" t="n">
        <v>192</v>
      </c>
      <c r="D1653" s="5" t="n">
        <v>7</v>
      </c>
      <c r="E1653" s="5" t="n">
        <v>5.4</v>
      </c>
      <c r="F1653" s="5" t="n">
        <v>31.1</v>
      </c>
      <c r="G1653" s="5" t="n">
        <v>24.7</v>
      </c>
      <c r="H1653" s="5" t="n">
        <v>7.35</v>
      </c>
      <c r="I1653" s="6">
        <f>IF(E1653&gt;=Markov!$B$3,1,0)</f>
        <v/>
      </c>
      <c r="J1653" s="6">
        <f>I1652</f>
        <v/>
      </c>
      <c r="K1653" s="7">
        <f>MAR1!$B$5+MAR1!$C$5*COS(2*PI()*$C1653/365)+MAR1!$D$5*SIN(2*PI()*$C1653/365)</f>
        <v/>
      </c>
      <c r="L1653" s="7">
        <f>MAR1!$B$6+MAR1!$C$6*COS(2*PI()*$C1653/365)+MAR1!$D$6*SIN(2*PI()*$C1653/365)</f>
        <v/>
      </c>
      <c r="M1653" s="7">
        <f>MAR1!$B$7+MAR1!$C$7*COS(2*PI()*$C1653/365)+MAR1!$D$7*SIN(2*PI()*$C1653/365)</f>
        <v/>
      </c>
      <c r="N1653" s="7">
        <f>F1653-K1653</f>
        <v/>
      </c>
      <c r="O1653" s="7">
        <f>G1653-L1653</f>
        <v/>
      </c>
      <c r="P1653" s="7">
        <f>H1653-M1653</f>
        <v/>
      </c>
      <c r="Q1653" s="7">
        <f>IF($I1653=1,(N1653-MAR1!$B$11)/MAR1!$D$11,(N1653-MAR1!$C$11)/MAR1!$E$11)</f>
        <v/>
      </c>
      <c r="R1653" s="7">
        <f>IF($I1653=1,(O1653-MAR1!$B$12)/MAR1!$D$12,(O1653-MAR1!$C$12)/MAR1!$E$12)</f>
        <v/>
      </c>
      <c r="S1653" s="7">
        <f>IF($I1653=1,(P1653-MAR1!$B$13)/MAR1!$D$13,(P1653-MAR1!$C$13)/MAR1!$E$13)</f>
        <v/>
      </c>
      <c r="U1653" s="5" t="n">
        <v>1652</v>
      </c>
      <c r="V1653" s="5" t="n">
        <v>0.811812</v>
      </c>
      <c r="W1653" s="5" t="n">
        <v>0.545531</v>
      </c>
      <c r="X1653" s="5" t="n">
        <v>0.47834</v>
      </c>
      <c r="Y1653" s="5" t="n">
        <v>0.83128</v>
      </c>
      <c r="Z1653" s="5" t="n">
        <v>0.30153</v>
      </c>
    </row>
    <row r="1654">
      <c r="A1654" s="5" t="n">
        <v>1653</v>
      </c>
      <c r="B1654" s="5" t="n">
        <v>5</v>
      </c>
      <c r="C1654" s="5" t="n">
        <v>193</v>
      </c>
      <c r="D1654" s="5" t="n">
        <v>7</v>
      </c>
      <c r="E1654" s="5" t="n">
        <v>6.8</v>
      </c>
      <c r="F1654" s="5" t="n">
        <v>31.7</v>
      </c>
      <c r="G1654" s="5" t="n">
        <v>26.5</v>
      </c>
      <c r="H1654" s="5" t="n">
        <v>5.27</v>
      </c>
      <c r="I1654" s="6">
        <f>IF(E1654&gt;=Markov!$B$3,1,0)</f>
        <v/>
      </c>
      <c r="J1654" s="6">
        <f>I1653</f>
        <v/>
      </c>
      <c r="K1654" s="7">
        <f>MAR1!$B$5+MAR1!$C$5*COS(2*PI()*$C1654/365)+MAR1!$D$5*SIN(2*PI()*$C1654/365)</f>
        <v/>
      </c>
      <c r="L1654" s="7">
        <f>MAR1!$B$6+MAR1!$C$6*COS(2*PI()*$C1654/365)+MAR1!$D$6*SIN(2*PI()*$C1654/365)</f>
        <v/>
      </c>
      <c r="M1654" s="7">
        <f>MAR1!$B$7+MAR1!$C$7*COS(2*PI()*$C1654/365)+MAR1!$D$7*SIN(2*PI()*$C1654/365)</f>
        <v/>
      </c>
      <c r="N1654" s="7">
        <f>F1654-K1654</f>
        <v/>
      </c>
      <c r="O1654" s="7">
        <f>G1654-L1654</f>
        <v/>
      </c>
      <c r="P1654" s="7">
        <f>H1654-M1654</f>
        <v/>
      </c>
      <c r="Q1654" s="7">
        <f>IF($I1654=1,(N1654-MAR1!$B$11)/MAR1!$D$11,(N1654-MAR1!$C$11)/MAR1!$E$11)</f>
        <v/>
      </c>
      <c r="R1654" s="7">
        <f>IF($I1654=1,(O1654-MAR1!$B$12)/MAR1!$D$12,(O1654-MAR1!$C$12)/MAR1!$E$12)</f>
        <v/>
      </c>
      <c r="S1654" s="7">
        <f>IF($I1654=1,(P1654-MAR1!$B$13)/MAR1!$D$13,(P1654-MAR1!$C$13)/MAR1!$E$13)</f>
        <v/>
      </c>
      <c r="U1654" s="5" t="n">
        <v>1653</v>
      </c>
      <c r="V1654" s="5" t="n">
        <v>0.938806</v>
      </c>
      <c r="W1654" s="5" t="n">
        <v>0.585409</v>
      </c>
      <c r="X1654" s="5" t="n">
        <v>0.91466</v>
      </c>
      <c r="Y1654" s="5" t="n">
        <v>0.490866</v>
      </c>
      <c r="Z1654" s="5" t="n">
        <v>0.772621</v>
      </c>
    </row>
    <row r="1655">
      <c r="A1655" s="5" t="n">
        <v>1654</v>
      </c>
      <c r="B1655" s="5" t="n">
        <v>5</v>
      </c>
      <c r="C1655" s="5" t="n">
        <v>194</v>
      </c>
      <c r="D1655" s="5" t="n">
        <v>7</v>
      </c>
      <c r="E1655" s="5" t="n">
        <v>25.3</v>
      </c>
      <c r="F1655" s="5" t="n">
        <v>29.4</v>
      </c>
      <c r="G1655" s="5" t="n">
        <v>24.7</v>
      </c>
      <c r="H1655" s="5" t="n">
        <v>3.7</v>
      </c>
      <c r="I1655" s="6">
        <f>IF(E1655&gt;=Markov!$B$3,1,0)</f>
        <v/>
      </c>
      <c r="J1655" s="6">
        <f>I1654</f>
        <v/>
      </c>
      <c r="K1655" s="7">
        <f>MAR1!$B$5+MAR1!$C$5*COS(2*PI()*$C1655/365)+MAR1!$D$5*SIN(2*PI()*$C1655/365)</f>
        <v/>
      </c>
      <c r="L1655" s="7">
        <f>MAR1!$B$6+MAR1!$C$6*COS(2*PI()*$C1655/365)+MAR1!$D$6*SIN(2*PI()*$C1655/365)</f>
        <v/>
      </c>
      <c r="M1655" s="7">
        <f>MAR1!$B$7+MAR1!$C$7*COS(2*PI()*$C1655/365)+MAR1!$D$7*SIN(2*PI()*$C1655/365)</f>
        <v/>
      </c>
      <c r="N1655" s="7">
        <f>F1655-K1655</f>
        <v/>
      </c>
      <c r="O1655" s="7">
        <f>G1655-L1655</f>
        <v/>
      </c>
      <c r="P1655" s="7">
        <f>H1655-M1655</f>
        <v/>
      </c>
      <c r="Q1655" s="7">
        <f>IF($I1655=1,(N1655-MAR1!$B$11)/MAR1!$D$11,(N1655-MAR1!$C$11)/MAR1!$E$11)</f>
        <v/>
      </c>
      <c r="R1655" s="7">
        <f>IF($I1655=1,(O1655-MAR1!$B$12)/MAR1!$D$12,(O1655-MAR1!$C$12)/MAR1!$E$12)</f>
        <v/>
      </c>
      <c r="S1655" s="7">
        <f>IF($I1655=1,(P1655-MAR1!$B$13)/MAR1!$D$13,(P1655-MAR1!$C$13)/MAR1!$E$13)</f>
        <v/>
      </c>
      <c r="U1655" s="5" t="n">
        <v>1654</v>
      </c>
      <c r="V1655" s="5" t="n">
        <v>0.153906</v>
      </c>
      <c r="W1655" s="5" t="n">
        <v>0.434696</v>
      </c>
      <c r="X1655" s="5" t="n">
        <v>0.828282</v>
      </c>
      <c r="Y1655" s="5" t="n">
        <v>0.6069290000000001</v>
      </c>
      <c r="Z1655" s="5" t="n">
        <v>0.557168</v>
      </c>
    </row>
    <row r="1656">
      <c r="A1656" s="5" t="n">
        <v>1655</v>
      </c>
      <c r="B1656" s="5" t="n">
        <v>5</v>
      </c>
      <c r="C1656" s="5" t="n">
        <v>195</v>
      </c>
      <c r="D1656" s="5" t="n">
        <v>7</v>
      </c>
      <c r="E1656" s="5" t="n">
        <v>0.8</v>
      </c>
      <c r="F1656" s="5" t="n">
        <v>31.1</v>
      </c>
      <c r="G1656" s="5" t="n">
        <v>26.1</v>
      </c>
      <c r="H1656" s="5" t="n">
        <v>8.710000000000001</v>
      </c>
      <c r="I1656" s="6">
        <f>IF(E1656&gt;=Markov!$B$3,1,0)</f>
        <v/>
      </c>
      <c r="J1656" s="6">
        <f>I1655</f>
        <v/>
      </c>
      <c r="K1656" s="7">
        <f>MAR1!$B$5+MAR1!$C$5*COS(2*PI()*$C1656/365)+MAR1!$D$5*SIN(2*PI()*$C1656/365)</f>
        <v/>
      </c>
      <c r="L1656" s="7">
        <f>MAR1!$B$6+MAR1!$C$6*COS(2*PI()*$C1656/365)+MAR1!$D$6*SIN(2*PI()*$C1656/365)</f>
        <v/>
      </c>
      <c r="M1656" s="7">
        <f>MAR1!$B$7+MAR1!$C$7*COS(2*PI()*$C1656/365)+MAR1!$D$7*SIN(2*PI()*$C1656/365)</f>
        <v/>
      </c>
      <c r="N1656" s="7">
        <f>F1656-K1656</f>
        <v/>
      </c>
      <c r="O1656" s="7">
        <f>G1656-L1656</f>
        <v/>
      </c>
      <c r="P1656" s="7">
        <f>H1656-M1656</f>
        <v/>
      </c>
      <c r="Q1656" s="7">
        <f>IF($I1656=1,(N1656-MAR1!$B$11)/MAR1!$D$11,(N1656-MAR1!$C$11)/MAR1!$E$11)</f>
        <v/>
      </c>
      <c r="R1656" s="7">
        <f>IF($I1656=1,(O1656-MAR1!$B$12)/MAR1!$D$12,(O1656-MAR1!$C$12)/MAR1!$E$12)</f>
        <v/>
      </c>
      <c r="S1656" s="7">
        <f>IF($I1656=1,(P1656-MAR1!$B$13)/MAR1!$D$13,(P1656-MAR1!$C$13)/MAR1!$E$13)</f>
        <v/>
      </c>
      <c r="U1656" s="5" t="n">
        <v>1655</v>
      </c>
      <c r="V1656" s="5" t="n">
        <v>0.7890200000000001</v>
      </c>
      <c r="W1656" s="5" t="n">
        <v>0.733806</v>
      </c>
      <c r="X1656" s="5" t="n">
        <v>0.574671</v>
      </c>
      <c r="Y1656" s="5" t="n">
        <v>0.662682</v>
      </c>
      <c r="Z1656" s="5" t="n">
        <v>0.568223</v>
      </c>
    </row>
    <row r="1657">
      <c r="A1657" s="5" t="n">
        <v>1656</v>
      </c>
      <c r="B1657" s="5" t="n">
        <v>5</v>
      </c>
      <c r="C1657" s="5" t="n">
        <v>196</v>
      </c>
      <c r="D1657" s="5" t="n">
        <v>7</v>
      </c>
      <c r="E1657" s="5" t="n">
        <v>9.5</v>
      </c>
      <c r="F1657" s="5" t="n">
        <v>30</v>
      </c>
      <c r="G1657" s="5" t="n">
        <v>24.9</v>
      </c>
      <c r="H1657" s="5" t="n">
        <v>14.81</v>
      </c>
      <c r="I1657" s="6">
        <f>IF(E1657&gt;=Markov!$B$3,1,0)</f>
        <v/>
      </c>
      <c r="J1657" s="6">
        <f>I1656</f>
        <v/>
      </c>
      <c r="K1657" s="7">
        <f>MAR1!$B$5+MAR1!$C$5*COS(2*PI()*$C1657/365)+MAR1!$D$5*SIN(2*PI()*$C1657/365)</f>
        <v/>
      </c>
      <c r="L1657" s="7">
        <f>MAR1!$B$6+MAR1!$C$6*COS(2*PI()*$C1657/365)+MAR1!$D$6*SIN(2*PI()*$C1657/365)</f>
        <v/>
      </c>
      <c r="M1657" s="7">
        <f>MAR1!$B$7+MAR1!$C$7*COS(2*PI()*$C1657/365)+MAR1!$D$7*SIN(2*PI()*$C1657/365)</f>
        <v/>
      </c>
      <c r="N1657" s="7">
        <f>F1657-K1657</f>
        <v/>
      </c>
      <c r="O1657" s="7">
        <f>G1657-L1657</f>
        <v/>
      </c>
      <c r="P1657" s="7">
        <f>H1657-M1657</f>
        <v/>
      </c>
      <c r="Q1657" s="7">
        <f>IF($I1657=1,(N1657-MAR1!$B$11)/MAR1!$D$11,(N1657-MAR1!$C$11)/MAR1!$E$11)</f>
        <v/>
      </c>
      <c r="R1657" s="7">
        <f>IF($I1657=1,(O1657-MAR1!$B$12)/MAR1!$D$12,(O1657-MAR1!$C$12)/MAR1!$E$12)</f>
        <v/>
      </c>
      <c r="S1657" s="7">
        <f>IF($I1657=1,(P1657-MAR1!$B$13)/MAR1!$D$13,(P1657-MAR1!$C$13)/MAR1!$E$13)</f>
        <v/>
      </c>
      <c r="U1657" s="5" t="n">
        <v>1656</v>
      </c>
      <c r="V1657" s="5" t="n">
        <v>0.590386</v>
      </c>
      <c r="W1657" s="5" t="n">
        <v>0.137179</v>
      </c>
      <c r="X1657" s="5" t="n">
        <v>0.154869</v>
      </c>
      <c r="Y1657" s="5" t="n">
        <v>0.175468</v>
      </c>
      <c r="Z1657" s="5" t="n">
        <v>0.981333</v>
      </c>
    </row>
    <row r="1658">
      <c r="A1658" s="5" t="n">
        <v>1657</v>
      </c>
      <c r="B1658" s="5" t="n">
        <v>5</v>
      </c>
      <c r="C1658" s="5" t="n">
        <v>197</v>
      </c>
      <c r="D1658" s="5" t="n">
        <v>7</v>
      </c>
      <c r="E1658" s="5" t="n">
        <v>52.9</v>
      </c>
      <c r="F1658" s="5" t="n">
        <v>31.1</v>
      </c>
      <c r="G1658" s="5" t="n">
        <v>26.3</v>
      </c>
      <c r="H1658" s="5" t="n">
        <v>15.55</v>
      </c>
      <c r="I1658" s="6">
        <f>IF(E1658&gt;=Markov!$B$3,1,0)</f>
        <v/>
      </c>
      <c r="J1658" s="6">
        <f>I1657</f>
        <v/>
      </c>
      <c r="K1658" s="7">
        <f>MAR1!$B$5+MAR1!$C$5*COS(2*PI()*$C1658/365)+MAR1!$D$5*SIN(2*PI()*$C1658/365)</f>
        <v/>
      </c>
      <c r="L1658" s="7">
        <f>MAR1!$B$6+MAR1!$C$6*COS(2*PI()*$C1658/365)+MAR1!$D$6*SIN(2*PI()*$C1658/365)</f>
        <v/>
      </c>
      <c r="M1658" s="7">
        <f>MAR1!$B$7+MAR1!$C$7*COS(2*PI()*$C1658/365)+MAR1!$D$7*SIN(2*PI()*$C1658/365)</f>
        <v/>
      </c>
      <c r="N1658" s="7">
        <f>F1658-K1658</f>
        <v/>
      </c>
      <c r="O1658" s="7">
        <f>G1658-L1658</f>
        <v/>
      </c>
      <c r="P1658" s="7">
        <f>H1658-M1658</f>
        <v/>
      </c>
      <c r="Q1658" s="7">
        <f>IF($I1658=1,(N1658-MAR1!$B$11)/MAR1!$D$11,(N1658-MAR1!$C$11)/MAR1!$E$11)</f>
        <v/>
      </c>
      <c r="R1658" s="7">
        <f>IF($I1658=1,(O1658-MAR1!$B$12)/MAR1!$D$12,(O1658-MAR1!$C$12)/MAR1!$E$12)</f>
        <v/>
      </c>
      <c r="S1658" s="7">
        <f>IF($I1658=1,(P1658-MAR1!$B$13)/MAR1!$D$13,(P1658-MAR1!$C$13)/MAR1!$E$13)</f>
        <v/>
      </c>
      <c r="U1658" s="5" t="n">
        <v>1657</v>
      </c>
      <c r="V1658" s="5" t="n">
        <v>0.52874</v>
      </c>
      <c r="W1658" s="5" t="n">
        <v>0.838745</v>
      </c>
      <c r="X1658" s="5" t="n">
        <v>0.022571</v>
      </c>
      <c r="Y1658" s="5" t="n">
        <v>0.70274</v>
      </c>
      <c r="Z1658" s="5" t="n">
        <v>0.293208</v>
      </c>
    </row>
    <row r="1659">
      <c r="A1659" s="5" t="n">
        <v>1658</v>
      </c>
      <c r="B1659" s="5" t="n">
        <v>5</v>
      </c>
      <c r="C1659" s="5" t="n">
        <v>198</v>
      </c>
      <c r="D1659" s="5" t="n">
        <v>7</v>
      </c>
      <c r="E1659" s="5" t="n">
        <v>8.699999999999999</v>
      </c>
      <c r="F1659" s="5" t="n">
        <v>30.4</v>
      </c>
      <c r="G1659" s="5" t="n">
        <v>25.6</v>
      </c>
      <c r="H1659" s="5" t="n">
        <v>15.61</v>
      </c>
      <c r="I1659" s="6">
        <f>IF(E1659&gt;=Markov!$B$3,1,0)</f>
        <v/>
      </c>
      <c r="J1659" s="6">
        <f>I1658</f>
        <v/>
      </c>
      <c r="K1659" s="7">
        <f>MAR1!$B$5+MAR1!$C$5*COS(2*PI()*$C1659/365)+MAR1!$D$5*SIN(2*PI()*$C1659/365)</f>
        <v/>
      </c>
      <c r="L1659" s="7">
        <f>MAR1!$B$6+MAR1!$C$6*COS(2*PI()*$C1659/365)+MAR1!$D$6*SIN(2*PI()*$C1659/365)</f>
        <v/>
      </c>
      <c r="M1659" s="7">
        <f>MAR1!$B$7+MAR1!$C$7*COS(2*PI()*$C1659/365)+MAR1!$D$7*SIN(2*PI()*$C1659/365)</f>
        <v/>
      </c>
      <c r="N1659" s="7">
        <f>F1659-K1659</f>
        <v/>
      </c>
      <c r="O1659" s="7">
        <f>G1659-L1659</f>
        <v/>
      </c>
      <c r="P1659" s="7">
        <f>H1659-M1659</f>
        <v/>
      </c>
      <c r="Q1659" s="7">
        <f>IF($I1659=1,(N1659-MAR1!$B$11)/MAR1!$D$11,(N1659-MAR1!$C$11)/MAR1!$E$11)</f>
        <v/>
      </c>
      <c r="R1659" s="7">
        <f>IF($I1659=1,(O1659-MAR1!$B$12)/MAR1!$D$12,(O1659-MAR1!$C$12)/MAR1!$E$12)</f>
        <v/>
      </c>
      <c r="S1659" s="7">
        <f>IF($I1659=1,(P1659-MAR1!$B$13)/MAR1!$D$13,(P1659-MAR1!$C$13)/MAR1!$E$13)</f>
        <v/>
      </c>
      <c r="U1659" s="5" t="n">
        <v>1658</v>
      </c>
      <c r="V1659" s="5" t="n">
        <v>0.64837</v>
      </c>
      <c r="W1659" s="5" t="n">
        <v>0.682365</v>
      </c>
      <c r="X1659" s="5" t="n">
        <v>0.421718</v>
      </c>
      <c r="Y1659" s="5" t="n">
        <v>0.708656</v>
      </c>
      <c r="Z1659" s="5" t="n">
        <v>0.14787</v>
      </c>
    </row>
    <row r="1660">
      <c r="A1660" s="5" t="n">
        <v>1659</v>
      </c>
      <c r="B1660" s="5" t="n">
        <v>5</v>
      </c>
      <c r="C1660" s="5" t="n">
        <v>199</v>
      </c>
      <c r="D1660" s="5" t="n">
        <v>7</v>
      </c>
      <c r="E1660" s="5" t="n">
        <v>9.6</v>
      </c>
      <c r="F1660" s="5" t="n">
        <v>31.4</v>
      </c>
      <c r="G1660" s="5" t="n">
        <v>26.3</v>
      </c>
      <c r="H1660" s="5" t="n">
        <v>17.7</v>
      </c>
      <c r="I1660" s="6">
        <f>IF(E1660&gt;=Markov!$B$3,1,0)</f>
        <v/>
      </c>
      <c r="J1660" s="6">
        <f>I1659</f>
        <v/>
      </c>
      <c r="K1660" s="7">
        <f>MAR1!$B$5+MAR1!$C$5*COS(2*PI()*$C1660/365)+MAR1!$D$5*SIN(2*PI()*$C1660/365)</f>
        <v/>
      </c>
      <c r="L1660" s="7">
        <f>MAR1!$B$6+MAR1!$C$6*COS(2*PI()*$C1660/365)+MAR1!$D$6*SIN(2*PI()*$C1660/365)</f>
        <v/>
      </c>
      <c r="M1660" s="7">
        <f>MAR1!$B$7+MAR1!$C$7*COS(2*PI()*$C1660/365)+MAR1!$D$7*SIN(2*PI()*$C1660/365)</f>
        <v/>
      </c>
      <c r="N1660" s="7">
        <f>F1660-K1660</f>
        <v/>
      </c>
      <c r="O1660" s="7">
        <f>G1660-L1660</f>
        <v/>
      </c>
      <c r="P1660" s="7">
        <f>H1660-M1660</f>
        <v/>
      </c>
      <c r="Q1660" s="7">
        <f>IF($I1660=1,(N1660-MAR1!$B$11)/MAR1!$D$11,(N1660-MAR1!$C$11)/MAR1!$E$11)</f>
        <v/>
      </c>
      <c r="R1660" s="7">
        <f>IF($I1660=1,(O1660-MAR1!$B$12)/MAR1!$D$12,(O1660-MAR1!$C$12)/MAR1!$E$12)</f>
        <v/>
      </c>
      <c r="S1660" s="7">
        <f>IF($I1660=1,(P1660-MAR1!$B$13)/MAR1!$D$13,(P1660-MAR1!$C$13)/MAR1!$E$13)</f>
        <v/>
      </c>
      <c r="U1660" s="5" t="n">
        <v>1659</v>
      </c>
      <c r="V1660" s="5" t="n">
        <v>0.801195</v>
      </c>
      <c r="W1660" s="5" t="n">
        <v>0.144331</v>
      </c>
      <c r="X1660" s="5" t="n">
        <v>0.791516</v>
      </c>
      <c r="Y1660" s="5" t="n">
        <v>0.042551</v>
      </c>
      <c r="Z1660" s="5" t="n">
        <v>0.890299</v>
      </c>
    </row>
    <row r="1661">
      <c r="A1661" s="5" t="n">
        <v>1660</v>
      </c>
      <c r="B1661" s="5" t="n">
        <v>5</v>
      </c>
      <c r="C1661" s="5" t="n">
        <v>200</v>
      </c>
      <c r="D1661" s="5" t="n">
        <v>7</v>
      </c>
      <c r="E1661" s="5" t="n">
        <v>16.3</v>
      </c>
      <c r="F1661" s="5" t="n">
        <v>31.1</v>
      </c>
      <c r="G1661" s="5" t="n">
        <v>26.5</v>
      </c>
      <c r="H1661" s="5" t="n">
        <v>15.25</v>
      </c>
      <c r="I1661" s="6">
        <f>IF(E1661&gt;=Markov!$B$3,1,0)</f>
        <v/>
      </c>
      <c r="J1661" s="6">
        <f>I1660</f>
        <v/>
      </c>
      <c r="K1661" s="7">
        <f>MAR1!$B$5+MAR1!$C$5*COS(2*PI()*$C1661/365)+MAR1!$D$5*SIN(2*PI()*$C1661/365)</f>
        <v/>
      </c>
      <c r="L1661" s="7">
        <f>MAR1!$B$6+MAR1!$C$6*COS(2*PI()*$C1661/365)+MAR1!$D$6*SIN(2*PI()*$C1661/365)</f>
        <v/>
      </c>
      <c r="M1661" s="7">
        <f>MAR1!$B$7+MAR1!$C$7*COS(2*PI()*$C1661/365)+MAR1!$D$7*SIN(2*PI()*$C1661/365)</f>
        <v/>
      </c>
      <c r="N1661" s="7">
        <f>F1661-K1661</f>
        <v/>
      </c>
      <c r="O1661" s="7">
        <f>G1661-L1661</f>
        <v/>
      </c>
      <c r="P1661" s="7">
        <f>H1661-M1661</f>
        <v/>
      </c>
      <c r="Q1661" s="7">
        <f>IF($I1661=1,(N1661-MAR1!$B$11)/MAR1!$D$11,(N1661-MAR1!$C$11)/MAR1!$E$11)</f>
        <v/>
      </c>
      <c r="R1661" s="7">
        <f>IF($I1661=1,(O1661-MAR1!$B$12)/MAR1!$D$12,(O1661-MAR1!$C$12)/MAR1!$E$12)</f>
        <v/>
      </c>
      <c r="S1661" s="7">
        <f>IF($I1661=1,(P1661-MAR1!$B$13)/MAR1!$D$13,(P1661-MAR1!$C$13)/MAR1!$E$13)</f>
        <v/>
      </c>
      <c r="U1661" s="5" t="n">
        <v>1660</v>
      </c>
      <c r="V1661" s="5" t="n">
        <v>0.152911</v>
      </c>
      <c r="W1661" s="5" t="n">
        <v>0.15459</v>
      </c>
      <c r="X1661" s="5" t="n">
        <v>0.256762</v>
      </c>
      <c r="Y1661" s="5" t="n">
        <v>0.829833</v>
      </c>
      <c r="Z1661" s="5" t="n">
        <v>0.121904</v>
      </c>
    </row>
    <row r="1662">
      <c r="A1662" s="5" t="n">
        <v>1661</v>
      </c>
      <c r="B1662" s="5" t="n">
        <v>5</v>
      </c>
      <c r="C1662" s="5" t="n">
        <v>201</v>
      </c>
      <c r="D1662" s="5" t="n">
        <v>7</v>
      </c>
      <c r="E1662" s="5" t="n">
        <v>40.1</v>
      </c>
      <c r="F1662" s="5" t="n">
        <v>33.1</v>
      </c>
      <c r="G1662" s="5" t="n">
        <v>25.8</v>
      </c>
      <c r="H1662" s="5" t="n">
        <v>15.06</v>
      </c>
      <c r="I1662" s="6">
        <f>IF(E1662&gt;=Markov!$B$3,1,0)</f>
        <v/>
      </c>
      <c r="J1662" s="6">
        <f>I1661</f>
        <v/>
      </c>
      <c r="K1662" s="7">
        <f>MAR1!$B$5+MAR1!$C$5*COS(2*PI()*$C1662/365)+MAR1!$D$5*SIN(2*PI()*$C1662/365)</f>
        <v/>
      </c>
      <c r="L1662" s="7">
        <f>MAR1!$B$6+MAR1!$C$6*COS(2*PI()*$C1662/365)+MAR1!$D$6*SIN(2*PI()*$C1662/365)</f>
        <v/>
      </c>
      <c r="M1662" s="7">
        <f>MAR1!$B$7+MAR1!$C$7*COS(2*PI()*$C1662/365)+MAR1!$D$7*SIN(2*PI()*$C1662/365)</f>
        <v/>
      </c>
      <c r="N1662" s="7">
        <f>F1662-K1662</f>
        <v/>
      </c>
      <c r="O1662" s="7">
        <f>G1662-L1662</f>
        <v/>
      </c>
      <c r="P1662" s="7">
        <f>H1662-M1662</f>
        <v/>
      </c>
      <c r="Q1662" s="7">
        <f>IF($I1662=1,(N1662-MAR1!$B$11)/MAR1!$D$11,(N1662-MAR1!$C$11)/MAR1!$E$11)</f>
        <v/>
      </c>
      <c r="R1662" s="7">
        <f>IF($I1662=1,(O1662-MAR1!$B$12)/MAR1!$D$12,(O1662-MAR1!$C$12)/MAR1!$E$12)</f>
        <v/>
      </c>
      <c r="S1662" s="7">
        <f>IF($I1662=1,(P1662-MAR1!$B$13)/MAR1!$D$13,(P1662-MAR1!$C$13)/MAR1!$E$13)</f>
        <v/>
      </c>
      <c r="U1662" s="5" t="n">
        <v>1661</v>
      </c>
      <c r="V1662" s="5" t="n">
        <v>0.964425</v>
      </c>
      <c r="W1662" s="5" t="n">
        <v>0.321966</v>
      </c>
      <c r="X1662" s="5" t="n">
        <v>0.160842</v>
      </c>
      <c r="Y1662" s="5" t="n">
        <v>0.752486</v>
      </c>
      <c r="Z1662" s="5" t="n">
        <v>0.249564</v>
      </c>
    </row>
    <row r="1663">
      <c r="A1663" s="5" t="n">
        <v>1662</v>
      </c>
      <c r="B1663" s="5" t="n">
        <v>5</v>
      </c>
      <c r="C1663" s="5" t="n">
        <v>202</v>
      </c>
      <c r="D1663" s="5" t="n">
        <v>7</v>
      </c>
      <c r="E1663" s="5" t="n">
        <v>0</v>
      </c>
      <c r="F1663" s="5" t="n">
        <v>33</v>
      </c>
      <c r="G1663" s="5" t="n">
        <v>26.7</v>
      </c>
      <c r="H1663" s="5" t="n">
        <v>19.98</v>
      </c>
      <c r="I1663" s="6">
        <f>IF(E1663&gt;=Markov!$B$3,1,0)</f>
        <v/>
      </c>
      <c r="J1663" s="6">
        <f>I1662</f>
        <v/>
      </c>
      <c r="K1663" s="7">
        <f>MAR1!$B$5+MAR1!$C$5*COS(2*PI()*$C1663/365)+MAR1!$D$5*SIN(2*PI()*$C1663/365)</f>
        <v/>
      </c>
      <c r="L1663" s="7">
        <f>MAR1!$B$6+MAR1!$C$6*COS(2*PI()*$C1663/365)+MAR1!$D$6*SIN(2*PI()*$C1663/365)</f>
        <v/>
      </c>
      <c r="M1663" s="7">
        <f>MAR1!$B$7+MAR1!$C$7*COS(2*PI()*$C1663/365)+MAR1!$D$7*SIN(2*PI()*$C1663/365)</f>
        <v/>
      </c>
      <c r="N1663" s="7">
        <f>F1663-K1663</f>
        <v/>
      </c>
      <c r="O1663" s="7">
        <f>G1663-L1663</f>
        <v/>
      </c>
      <c r="P1663" s="7">
        <f>H1663-M1663</f>
        <v/>
      </c>
      <c r="Q1663" s="7">
        <f>IF($I1663=1,(N1663-MAR1!$B$11)/MAR1!$D$11,(N1663-MAR1!$C$11)/MAR1!$E$11)</f>
        <v/>
      </c>
      <c r="R1663" s="7">
        <f>IF($I1663=1,(O1663-MAR1!$B$12)/MAR1!$D$12,(O1663-MAR1!$C$12)/MAR1!$E$12)</f>
        <v/>
      </c>
      <c r="S1663" s="7">
        <f>IF($I1663=1,(P1663-MAR1!$B$13)/MAR1!$D$13,(P1663-MAR1!$C$13)/MAR1!$E$13)</f>
        <v/>
      </c>
      <c r="U1663" s="5" t="n">
        <v>1662</v>
      </c>
      <c r="V1663" s="5" t="n">
        <v>0.477767</v>
      </c>
      <c r="W1663" s="5" t="n">
        <v>0.127236</v>
      </c>
      <c r="X1663" s="5" t="n">
        <v>0.590114</v>
      </c>
      <c r="Y1663" s="5" t="n">
        <v>0.011196</v>
      </c>
      <c r="Z1663" s="5" t="n">
        <v>0.678078</v>
      </c>
    </row>
    <row r="1664">
      <c r="A1664" s="5" t="n">
        <v>1663</v>
      </c>
      <c r="B1664" s="5" t="n">
        <v>5</v>
      </c>
      <c r="C1664" s="5" t="n">
        <v>203</v>
      </c>
      <c r="D1664" s="5" t="n">
        <v>7</v>
      </c>
      <c r="E1664" s="5" t="n">
        <v>0</v>
      </c>
      <c r="F1664" s="5" t="n">
        <v>33.2</v>
      </c>
      <c r="G1664" s="5" t="n">
        <v>25.4</v>
      </c>
      <c r="H1664" s="5" t="n">
        <v>17.57</v>
      </c>
      <c r="I1664" s="6">
        <f>IF(E1664&gt;=Markov!$B$3,1,0)</f>
        <v/>
      </c>
      <c r="J1664" s="6">
        <f>I1663</f>
        <v/>
      </c>
      <c r="K1664" s="7">
        <f>MAR1!$B$5+MAR1!$C$5*COS(2*PI()*$C1664/365)+MAR1!$D$5*SIN(2*PI()*$C1664/365)</f>
        <v/>
      </c>
      <c r="L1664" s="7">
        <f>MAR1!$B$6+MAR1!$C$6*COS(2*PI()*$C1664/365)+MAR1!$D$6*SIN(2*PI()*$C1664/365)</f>
        <v/>
      </c>
      <c r="M1664" s="7">
        <f>MAR1!$B$7+MAR1!$C$7*COS(2*PI()*$C1664/365)+MAR1!$D$7*SIN(2*PI()*$C1664/365)</f>
        <v/>
      </c>
      <c r="N1664" s="7">
        <f>F1664-K1664</f>
        <v/>
      </c>
      <c r="O1664" s="7">
        <f>G1664-L1664</f>
        <v/>
      </c>
      <c r="P1664" s="7">
        <f>H1664-M1664</f>
        <v/>
      </c>
      <c r="Q1664" s="7">
        <f>IF($I1664=1,(N1664-MAR1!$B$11)/MAR1!$D$11,(N1664-MAR1!$C$11)/MAR1!$E$11)</f>
        <v/>
      </c>
      <c r="R1664" s="7">
        <f>IF($I1664=1,(O1664-MAR1!$B$12)/MAR1!$D$12,(O1664-MAR1!$C$12)/MAR1!$E$12)</f>
        <v/>
      </c>
      <c r="S1664" s="7">
        <f>IF($I1664=1,(P1664-MAR1!$B$13)/MAR1!$D$13,(P1664-MAR1!$C$13)/MAR1!$E$13)</f>
        <v/>
      </c>
      <c r="U1664" s="5" t="n">
        <v>1663</v>
      </c>
      <c r="V1664" s="5" t="n">
        <v>0.751602</v>
      </c>
      <c r="W1664" s="5" t="n">
        <v>0.568922</v>
      </c>
      <c r="X1664" s="5" t="n">
        <v>0.743323</v>
      </c>
      <c r="Y1664" s="5" t="n">
        <v>0.537704</v>
      </c>
      <c r="Z1664" s="5" t="n">
        <v>0.947375</v>
      </c>
    </row>
    <row r="1665">
      <c r="A1665" s="5" t="n">
        <v>1664</v>
      </c>
      <c r="B1665" s="5" t="n">
        <v>5</v>
      </c>
      <c r="C1665" s="5" t="n">
        <v>204</v>
      </c>
      <c r="D1665" s="5" t="n">
        <v>7</v>
      </c>
      <c r="E1665" s="5" t="n">
        <v>0</v>
      </c>
      <c r="F1665" s="5" t="n">
        <v>35.6</v>
      </c>
      <c r="G1665" s="5" t="n">
        <v>25.7</v>
      </c>
      <c r="H1665" s="5" t="n">
        <v>19.35</v>
      </c>
      <c r="I1665" s="6">
        <f>IF(E1665&gt;=Markov!$B$3,1,0)</f>
        <v/>
      </c>
      <c r="J1665" s="6">
        <f>I1664</f>
        <v/>
      </c>
      <c r="K1665" s="7">
        <f>MAR1!$B$5+MAR1!$C$5*COS(2*PI()*$C1665/365)+MAR1!$D$5*SIN(2*PI()*$C1665/365)</f>
        <v/>
      </c>
      <c r="L1665" s="7">
        <f>MAR1!$B$6+MAR1!$C$6*COS(2*PI()*$C1665/365)+MAR1!$D$6*SIN(2*PI()*$C1665/365)</f>
        <v/>
      </c>
      <c r="M1665" s="7">
        <f>MAR1!$B$7+MAR1!$C$7*COS(2*PI()*$C1665/365)+MAR1!$D$7*SIN(2*PI()*$C1665/365)</f>
        <v/>
      </c>
      <c r="N1665" s="7">
        <f>F1665-K1665</f>
        <v/>
      </c>
      <c r="O1665" s="7">
        <f>G1665-L1665</f>
        <v/>
      </c>
      <c r="P1665" s="7">
        <f>H1665-M1665</f>
        <v/>
      </c>
      <c r="Q1665" s="7">
        <f>IF($I1665=1,(N1665-MAR1!$B$11)/MAR1!$D$11,(N1665-MAR1!$C$11)/MAR1!$E$11)</f>
        <v/>
      </c>
      <c r="R1665" s="7">
        <f>IF($I1665=1,(O1665-MAR1!$B$12)/MAR1!$D$12,(O1665-MAR1!$C$12)/MAR1!$E$12)</f>
        <v/>
      </c>
      <c r="S1665" s="7">
        <f>IF($I1665=1,(P1665-MAR1!$B$13)/MAR1!$D$13,(P1665-MAR1!$C$13)/MAR1!$E$13)</f>
        <v/>
      </c>
      <c r="U1665" s="5" t="n">
        <v>1664</v>
      </c>
      <c r="V1665" s="5" t="n">
        <v>0.135379</v>
      </c>
      <c r="W1665" s="5" t="n">
        <v>0.08411399999999999</v>
      </c>
      <c r="X1665" s="5" t="n">
        <v>0.303913</v>
      </c>
      <c r="Y1665" s="5" t="n">
        <v>0.914983</v>
      </c>
      <c r="Z1665" s="5" t="n">
        <v>0.857379</v>
      </c>
    </row>
    <row r="1666">
      <c r="A1666" s="5" t="n">
        <v>1665</v>
      </c>
      <c r="B1666" s="5" t="n">
        <v>5</v>
      </c>
      <c r="C1666" s="5" t="n">
        <v>205</v>
      </c>
      <c r="D1666" s="5" t="n">
        <v>7</v>
      </c>
      <c r="E1666" s="5" t="n">
        <v>0</v>
      </c>
      <c r="F1666" s="5" t="n">
        <v>33.2</v>
      </c>
      <c r="G1666" s="5" t="n">
        <v>24.7</v>
      </c>
      <c r="H1666" s="5" t="n">
        <v>19.51</v>
      </c>
      <c r="I1666" s="6">
        <f>IF(E1666&gt;=Markov!$B$3,1,0)</f>
        <v/>
      </c>
      <c r="J1666" s="6">
        <f>I1665</f>
        <v/>
      </c>
      <c r="K1666" s="7">
        <f>MAR1!$B$5+MAR1!$C$5*COS(2*PI()*$C1666/365)+MAR1!$D$5*SIN(2*PI()*$C1666/365)</f>
        <v/>
      </c>
      <c r="L1666" s="7">
        <f>MAR1!$B$6+MAR1!$C$6*COS(2*PI()*$C1666/365)+MAR1!$D$6*SIN(2*PI()*$C1666/365)</f>
        <v/>
      </c>
      <c r="M1666" s="7">
        <f>MAR1!$B$7+MAR1!$C$7*COS(2*PI()*$C1666/365)+MAR1!$D$7*SIN(2*PI()*$C1666/365)</f>
        <v/>
      </c>
      <c r="N1666" s="7">
        <f>F1666-K1666</f>
        <v/>
      </c>
      <c r="O1666" s="7">
        <f>G1666-L1666</f>
        <v/>
      </c>
      <c r="P1666" s="7">
        <f>H1666-M1666</f>
        <v/>
      </c>
      <c r="Q1666" s="7">
        <f>IF($I1666=1,(N1666-MAR1!$B$11)/MAR1!$D$11,(N1666-MAR1!$C$11)/MAR1!$E$11)</f>
        <v/>
      </c>
      <c r="R1666" s="7">
        <f>IF($I1666=1,(O1666-MAR1!$B$12)/MAR1!$D$12,(O1666-MAR1!$C$12)/MAR1!$E$12)</f>
        <v/>
      </c>
      <c r="S1666" s="7">
        <f>IF($I1666=1,(P1666-MAR1!$B$13)/MAR1!$D$13,(P1666-MAR1!$C$13)/MAR1!$E$13)</f>
        <v/>
      </c>
      <c r="U1666" s="5" t="n">
        <v>1665</v>
      </c>
      <c r="V1666" s="5" t="n">
        <v>0.023079</v>
      </c>
      <c r="W1666" s="5" t="n">
        <v>0.521674</v>
      </c>
      <c r="X1666" s="5" t="n">
        <v>0.798556</v>
      </c>
      <c r="Y1666" s="5" t="n">
        <v>0.8191310000000001</v>
      </c>
      <c r="Z1666" s="5" t="n">
        <v>0.125739</v>
      </c>
    </row>
    <row r="1667">
      <c r="A1667" s="5" t="n">
        <v>1666</v>
      </c>
      <c r="B1667" s="5" t="n">
        <v>5</v>
      </c>
      <c r="C1667" s="5" t="n">
        <v>206</v>
      </c>
      <c r="D1667" s="5" t="n">
        <v>7</v>
      </c>
      <c r="E1667" s="5" t="n">
        <v>14.8</v>
      </c>
      <c r="F1667" s="5" t="n">
        <v>30.5</v>
      </c>
      <c r="G1667" s="5" t="n">
        <v>24.1</v>
      </c>
      <c r="H1667" s="5" t="n">
        <v>11.05</v>
      </c>
      <c r="I1667" s="6">
        <f>IF(E1667&gt;=Markov!$B$3,1,0)</f>
        <v/>
      </c>
      <c r="J1667" s="6">
        <f>I1666</f>
        <v/>
      </c>
      <c r="K1667" s="7">
        <f>MAR1!$B$5+MAR1!$C$5*COS(2*PI()*$C1667/365)+MAR1!$D$5*SIN(2*PI()*$C1667/365)</f>
        <v/>
      </c>
      <c r="L1667" s="7">
        <f>MAR1!$B$6+MAR1!$C$6*COS(2*PI()*$C1667/365)+MAR1!$D$6*SIN(2*PI()*$C1667/365)</f>
        <v/>
      </c>
      <c r="M1667" s="7">
        <f>MAR1!$B$7+MAR1!$C$7*COS(2*PI()*$C1667/365)+MAR1!$D$7*SIN(2*PI()*$C1667/365)</f>
        <v/>
      </c>
      <c r="N1667" s="7">
        <f>F1667-K1667</f>
        <v/>
      </c>
      <c r="O1667" s="7">
        <f>G1667-L1667</f>
        <v/>
      </c>
      <c r="P1667" s="7">
        <f>H1667-M1667</f>
        <v/>
      </c>
      <c r="Q1667" s="7">
        <f>IF($I1667=1,(N1667-MAR1!$B$11)/MAR1!$D$11,(N1667-MAR1!$C$11)/MAR1!$E$11)</f>
        <v/>
      </c>
      <c r="R1667" s="7">
        <f>IF($I1667=1,(O1667-MAR1!$B$12)/MAR1!$D$12,(O1667-MAR1!$C$12)/MAR1!$E$12)</f>
        <v/>
      </c>
      <c r="S1667" s="7">
        <f>IF($I1667=1,(P1667-MAR1!$B$13)/MAR1!$D$13,(P1667-MAR1!$C$13)/MAR1!$E$13)</f>
        <v/>
      </c>
      <c r="U1667" s="5" t="n">
        <v>1666</v>
      </c>
      <c r="V1667" s="5" t="n">
        <v>0.575641</v>
      </c>
      <c r="W1667" s="5" t="n">
        <v>0.980497</v>
      </c>
      <c r="X1667" s="5" t="n">
        <v>0.329106</v>
      </c>
      <c r="Y1667" s="5" t="n">
        <v>0.466828</v>
      </c>
      <c r="Z1667" s="5" t="n">
        <v>0.373183</v>
      </c>
    </row>
    <row r="1668">
      <c r="A1668" s="5" t="n">
        <v>1667</v>
      </c>
      <c r="B1668" s="5" t="n">
        <v>5</v>
      </c>
      <c r="C1668" s="5" t="n">
        <v>207</v>
      </c>
      <c r="D1668" s="5" t="n">
        <v>7</v>
      </c>
      <c r="E1668" s="5" t="n">
        <v>0</v>
      </c>
      <c r="F1668" s="5" t="n">
        <v>33.5</v>
      </c>
      <c r="G1668" s="5" t="n">
        <v>26.1</v>
      </c>
      <c r="H1668" s="5" t="n">
        <v>22.35</v>
      </c>
      <c r="I1668" s="6">
        <f>IF(E1668&gt;=Markov!$B$3,1,0)</f>
        <v/>
      </c>
      <c r="J1668" s="6">
        <f>I1667</f>
        <v/>
      </c>
      <c r="K1668" s="7">
        <f>MAR1!$B$5+MAR1!$C$5*COS(2*PI()*$C1668/365)+MAR1!$D$5*SIN(2*PI()*$C1668/365)</f>
        <v/>
      </c>
      <c r="L1668" s="7">
        <f>MAR1!$B$6+MAR1!$C$6*COS(2*PI()*$C1668/365)+MAR1!$D$6*SIN(2*PI()*$C1668/365)</f>
        <v/>
      </c>
      <c r="M1668" s="7">
        <f>MAR1!$B$7+MAR1!$C$7*COS(2*PI()*$C1668/365)+MAR1!$D$7*SIN(2*PI()*$C1668/365)</f>
        <v/>
      </c>
      <c r="N1668" s="7">
        <f>F1668-K1668</f>
        <v/>
      </c>
      <c r="O1668" s="7">
        <f>G1668-L1668</f>
        <v/>
      </c>
      <c r="P1668" s="7">
        <f>H1668-M1668</f>
        <v/>
      </c>
      <c r="Q1668" s="7">
        <f>IF($I1668=1,(N1668-MAR1!$B$11)/MAR1!$D$11,(N1668-MAR1!$C$11)/MAR1!$E$11)</f>
        <v/>
      </c>
      <c r="R1668" s="7">
        <f>IF($I1668=1,(O1668-MAR1!$B$12)/MAR1!$D$12,(O1668-MAR1!$C$12)/MAR1!$E$12)</f>
        <v/>
      </c>
      <c r="S1668" s="7">
        <f>IF($I1668=1,(P1668-MAR1!$B$13)/MAR1!$D$13,(P1668-MAR1!$C$13)/MAR1!$E$13)</f>
        <v/>
      </c>
      <c r="U1668" s="5" t="n">
        <v>1667</v>
      </c>
      <c r="V1668" s="5" t="n">
        <v>0.532451</v>
      </c>
      <c r="W1668" s="5" t="n">
        <v>0.774169</v>
      </c>
      <c r="X1668" s="5" t="n">
        <v>0.261859</v>
      </c>
      <c r="Y1668" s="5" t="n">
        <v>0.111729</v>
      </c>
      <c r="Z1668" s="5" t="n">
        <v>0.182528</v>
      </c>
    </row>
    <row r="1669">
      <c r="A1669" s="5" t="n">
        <v>1668</v>
      </c>
      <c r="B1669" s="5" t="n">
        <v>5</v>
      </c>
      <c r="C1669" s="5" t="n">
        <v>208</v>
      </c>
      <c r="D1669" s="5" t="n">
        <v>7</v>
      </c>
      <c r="E1669" s="5" t="n">
        <v>0</v>
      </c>
      <c r="F1669" s="5" t="n">
        <v>37.4</v>
      </c>
      <c r="G1669" s="5" t="n">
        <v>28.8</v>
      </c>
      <c r="H1669" s="5" t="n">
        <v>19.5</v>
      </c>
      <c r="I1669" s="6">
        <f>IF(E1669&gt;=Markov!$B$3,1,0)</f>
        <v/>
      </c>
      <c r="J1669" s="6">
        <f>I1668</f>
        <v/>
      </c>
      <c r="K1669" s="7">
        <f>MAR1!$B$5+MAR1!$C$5*COS(2*PI()*$C1669/365)+MAR1!$D$5*SIN(2*PI()*$C1669/365)</f>
        <v/>
      </c>
      <c r="L1669" s="7">
        <f>MAR1!$B$6+MAR1!$C$6*COS(2*PI()*$C1669/365)+MAR1!$D$6*SIN(2*PI()*$C1669/365)</f>
        <v/>
      </c>
      <c r="M1669" s="7">
        <f>MAR1!$B$7+MAR1!$C$7*COS(2*PI()*$C1669/365)+MAR1!$D$7*SIN(2*PI()*$C1669/365)</f>
        <v/>
      </c>
      <c r="N1669" s="7">
        <f>F1669-K1669</f>
        <v/>
      </c>
      <c r="O1669" s="7">
        <f>G1669-L1669</f>
        <v/>
      </c>
      <c r="P1669" s="7">
        <f>H1669-M1669</f>
        <v/>
      </c>
      <c r="Q1669" s="7">
        <f>IF($I1669=1,(N1669-MAR1!$B$11)/MAR1!$D$11,(N1669-MAR1!$C$11)/MAR1!$E$11)</f>
        <v/>
      </c>
      <c r="R1669" s="7">
        <f>IF($I1669=1,(O1669-MAR1!$B$12)/MAR1!$D$12,(O1669-MAR1!$C$12)/MAR1!$E$12)</f>
        <v/>
      </c>
      <c r="S1669" s="7">
        <f>IF($I1669=1,(P1669-MAR1!$B$13)/MAR1!$D$13,(P1669-MAR1!$C$13)/MAR1!$E$13)</f>
        <v/>
      </c>
      <c r="U1669" s="5" t="n">
        <v>1668</v>
      </c>
      <c r="V1669" s="5" t="n">
        <v>0.362527</v>
      </c>
      <c r="W1669" s="5" t="n">
        <v>0.71638</v>
      </c>
      <c r="X1669" s="5" t="n">
        <v>0.548821</v>
      </c>
      <c r="Y1669" s="5" t="n">
        <v>0.798756</v>
      </c>
      <c r="Z1669" s="5" t="n">
        <v>0.568434</v>
      </c>
    </row>
    <row r="1670">
      <c r="A1670" s="5" t="n">
        <v>1669</v>
      </c>
      <c r="B1670" s="5" t="n">
        <v>5</v>
      </c>
      <c r="C1670" s="5" t="n">
        <v>209</v>
      </c>
      <c r="D1670" s="5" t="n">
        <v>7</v>
      </c>
      <c r="E1670" s="5" t="n">
        <v>0</v>
      </c>
      <c r="F1670" s="5" t="n">
        <v>37.5</v>
      </c>
      <c r="G1670" s="5" t="n">
        <v>28.5</v>
      </c>
      <c r="H1670" s="5" t="n">
        <v>15.33</v>
      </c>
      <c r="I1670" s="6">
        <f>IF(E1670&gt;=Markov!$B$3,1,0)</f>
        <v/>
      </c>
      <c r="J1670" s="6">
        <f>I1669</f>
        <v/>
      </c>
      <c r="K1670" s="7">
        <f>MAR1!$B$5+MAR1!$C$5*COS(2*PI()*$C1670/365)+MAR1!$D$5*SIN(2*PI()*$C1670/365)</f>
        <v/>
      </c>
      <c r="L1670" s="7">
        <f>MAR1!$B$6+MAR1!$C$6*COS(2*PI()*$C1670/365)+MAR1!$D$6*SIN(2*PI()*$C1670/365)</f>
        <v/>
      </c>
      <c r="M1670" s="7">
        <f>MAR1!$B$7+MAR1!$C$7*COS(2*PI()*$C1670/365)+MAR1!$D$7*SIN(2*PI()*$C1670/365)</f>
        <v/>
      </c>
      <c r="N1670" s="7">
        <f>F1670-K1670</f>
        <v/>
      </c>
      <c r="O1670" s="7">
        <f>G1670-L1670</f>
        <v/>
      </c>
      <c r="P1670" s="7">
        <f>H1670-M1670</f>
        <v/>
      </c>
      <c r="Q1670" s="7">
        <f>IF($I1670=1,(N1670-MAR1!$B$11)/MAR1!$D$11,(N1670-MAR1!$C$11)/MAR1!$E$11)</f>
        <v/>
      </c>
      <c r="R1670" s="7">
        <f>IF($I1670=1,(O1670-MAR1!$B$12)/MAR1!$D$12,(O1670-MAR1!$C$12)/MAR1!$E$12)</f>
        <v/>
      </c>
      <c r="S1670" s="7">
        <f>IF($I1670=1,(P1670-MAR1!$B$13)/MAR1!$D$13,(P1670-MAR1!$C$13)/MAR1!$E$13)</f>
        <v/>
      </c>
      <c r="U1670" s="5" t="n">
        <v>1669</v>
      </c>
      <c r="V1670" s="5" t="n">
        <v>0.074158</v>
      </c>
      <c r="W1670" s="5" t="n">
        <v>0.272277</v>
      </c>
      <c r="X1670" s="5" t="n">
        <v>0.046514</v>
      </c>
      <c r="Y1670" s="5" t="n">
        <v>0.454839</v>
      </c>
      <c r="Z1670" s="5" t="n">
        <v>0.783216</v>
      </c>
    </row>
    <row r="1671">
      <c r="A1671" s="5" t="n">
        <v>1670</v>
      </c>
      <c r="B1671" s="5" t="n">
        <v>5</v>
      </c>
      <c r="C1671" s="5" t="n">
        <v>210</v>
      </c>
      <c r="D1671" s="5" t="n">
        <v>7</v>
      </c>
      <c r="E1671" s="5" t="n">
        <v>25.7</v>
      </c>
      <c r="F1671" s="5" t="n">
        <v>30.4</v>
      </c>
      <c r="G1671" s="5" t="n">
        <v>24.2</v>
      </c>
      <c r="H1671" s="5" t="n">
        <v>11.21</v>
      </c>
      <c r="I1671" s="6">
        <f>IF(E1671&gt;=Markov!$B$3,1,0)</f>
        <v/>
      </c>
      <c r="J1671" s="6">
        <f>I1670</f>
        <v/>
      </c>
      <c r="K1671" s="7">
        <f>MAR1!$B$5+MAR1!$C$5*COS(2*PI()*$C1671/365)+MAR1!$D$5*SIN(2*PI()*$C1671/365)</f>
        <v/>
      </c>
      <c r="L1671" s="7">
        <f>MAR1!$B$6+MAR1!$C$6*COS(2*PI()*$C1671/365)+MAR1!$D$6*SIN(2*PI()*$C1671/365)</f>
        <v/>
      </c>
      <c r="M1671" s="7">
        <f>MAR1!$B$7+MAR1!$C$7*COS(2*PI()*$C1671/365)+MAR1!$D$7*SIN(2*PI()*$C1671/365)</f>
        <v/>
      </c>
      <c r="N1671" s="7">
        <f>F1671-K1671</f>
        <v/>
      </c>
      <c r="O1671" s="7">
        <f>G1671-L1671</f>
        <v/>
      </c>
      <c r="P1671" s="7">
        <f>H1671-M1671</f>
        <v/>
      </c>
      <c r="Q1671" s="7">
        <f>IF($I1671=1,(N1671-MAR1!$B$11)/MAR1!$D$11,(N1671-MAR1!$C$11)/MAR1!$E$11)</f>
        <v/>
      </c>
      <c r="R1671" s="7">
        <f>IF($I1671=1,(O1671-MAR1!$B$12)/MAR1!$D$12,(O1671-MAR1!$C$12)/MAR1!$E$12)</f>
        <v/>
      </c>
      <c r="S1671" s="7">
        <f>IF($I1671=1,(P1671-MAR1!$B$13)/MAR1!$D$13,(P1671-MAR1!$C$13)/MAR1!$E$13)</f>
        <v/>
      </c>
      <c r="U1671" s="5" t="n">
        <v>1670</v>
      </c>
      <c r="V1671" s="5" t="n">
        <v>0.576263</v>
      </c>
      <c r="W1671" s="5" t="n">
        <v>0.958375</v>
      </c>
      <c r="X1671" s="5" t="n">
        <v>0.812481</v>
      </c>
      <c r="Y1671" s="5" t="n">
        <v>0.823545</v>
      </c>
      <c r="Z1671" s="5" t="n">
        <v>0.008196</v>
      </c>
    </row>
    <row r="1672">
      <c r="A1672" s="5" t="n">
        <v>1671</v>
      </c>
      <c r="B1672" s="5" t="n">
        <v>5</v>
      </c>
      <c r="C1672" s="5" t="n">
        <v>211</v>
      </c>
      <c r="D1672" s="5" t="n">
        <v>7</v>
      </c>
      <c r="E1672" s="5" t="n">
        <v>1.7</v>
      </c>
      <c r="F1672" s="5" t="n">
        <v>31.1</v>
      </c>
      <c r="G1672" s="5" t="n">
        <v>25.8</v>
      </c>
      <c r="H1672" s="5" t="n">
        <v>12.45</v>
      </c>
      <c r="I1672" s="6">
        <f>IF(E1672&gt;=Markov!$B$3,1,0)</f>
        <v/>
      </c>
      <c r="J1672" s="6">
        <f>I1671</f>
        <v/>
      </c>
      <c r="K1672" s="7">
        <f>MAR1!$B$5+MAR1!$C$5*COS(2*PI()*$C1672/365)+MAR1!$D$5*SIN(2*PI()*$C1672/365)</f>
        <v/>
      </c>
      <c r="L1672" s="7">
        <f>MAR1!$B$6+MAR1!$C$6*COS(2*PI()*$C1672/365)+MAR1!$D$6*SIN(2*PI()*$C1672/365)</f>
        <v/>
      </c>
      <c r="M1672" s="7">
        <f>MAR1!$B$7+MAR1!$C$7*COS(2*PI()*$C1672/365)+MAR1!$D$7*SIN(2*PI()*$C1672/365)</f>
        <v/>
      </c>
      <c r="N1672" s="7">
        <f>F1672-K1672</f>
        <v/>
      </c>
      <c r="O1672" s="7">
        <f>G1672-L1672</f>
        <v/>
      </c>
      <c r="P1672" s="7">
        <f>H1672-M1672</f>
        <v/>
      </c>
      <c r="Q1672" s="7">
        <f>IF($I1672=1,(N1672-MAR1!$B$11)/MAR1!$D$11,(N1672-MAR1!$C$11)/MAR1!$E$11)</f>
        <v/>
      </c>
      <c r="R1672" s="7">
        <f>IF($I1672=1,(O1672-MAR1!$B$12)/MAR1!$D$12,(O1672-MAR1!$C$12)/MAR1!$E$12)</f>
        <v/>
      </c>
      <c r="S1672" s="7">
        <f>IF($I1672=1,(P1672-MAR1!$B$13)/MAR1!$D$13,(P1672-MAR1!$C$13)/MAR1!$E$13)</f>
        <v/>
      </c>
      <c r="U1672" s="5" t="n">
        <v>1671</v>
      </c>
      <c r="V1672" s="5" t="n">
        <v>0.427332</v>
      </c>
      <c r="W1672" s="5" t="n">
        <v>0.744977</v>
      </c>
      <c r="X1672" s="5" t="n">
        <v>0.629477</v>
      </c>
      <c r="Y1672" s="5" t="n">
        <v>0.87931</v>
      </c>
      <c r="Z1672" s="5" t="n">
        <v>0.026962</v>
      </c>
    </row>
    <row r="1673">
      <c r="A1673" s="5" t="n">
        <v>1672</v>
      </c>
      <c r="B1673" s="5" t="n">
        <v>5</v>
      </c>
      <c r="C1673" s="5" t="n">
        <v>212</v>
      </c>
      <c r="D1673" s="5" t="n">
        <v>7</v>
      </c>
      <c r="E1673" s="5" t="n">
        <v>1.1</v>
      </c>
      <c r="F1673" s="5" t="n">
        <v>31.2</v>
      </c>
      <c r="G1673" s="5" t="n">
        <v>25.6</v>
      </c>
      <c r="H1673" s="5" t="n">
        <v>11.81</v>
      </c>
      <c r="I1673" s="6">
        <f>IF(E1673&gt;=Markov!$B$3,1,0)</f>
        <v/>
      </c>
      <c r="J1673" s="6">
        <f>I1672</f>
        <v/>
      </c>
      <c r="K1673" s="7">
        <f>MAR1!$B$5+MAR1!$C$5*COS(2*PI()*$C1673/365)+MAR1!$D$5*SIN(2*PI()*$C1673/365)</f>
        <v/>
      </c>
      <c r="L1673" s="7">
        <f>MAR1!$B$6+MAR1!$C$6*COS(2*PI()*$C1673/365)+MAR1!$D$6*SIN(2*PI()*$C1673/365)</f>
        <v/>
      </c>
      <c r="M1673" s="7">
        <f>MAR1!$B$7+MAR1!$C$7*COS(2*PI()*$C1673/365)+MAR1!$D$7*SIN(2*PI()*$C1673/365)</f>
        <v/>
      </c>
      <c r="N1673" s="7">
        <f>F1673-K1673</f>
        <v/>
      </c>
      <c r="O1673" s="7">
        <f>G1673-L1673</f>
        <v/>
      </c>
      <c r="P1673" s="7">
        <f>H1673-M1673</f>
        <v/>
      </c>
      <c r="Q1673" s="7">
        <f>IF($I1673=1,(N1673-MAR1!$B$11)/MAR1!$D$11,(N1673-MAR1!$C$11)/MAR1!$E$11)</f>
        <v/>
      </c>
      <c r="R1673" s="7">
        <f>IF($I1673=1,(O1673-MAR1!$B$12)/MAR1!$D$12,(O1673-MAR1!$C$12)/MAR1!$E$12)</f>
        <v/>
      </c>
      <c r="S1673" s="7">
        <f>IF($I1673=1,(P1673-MAR1!$B$13)/MAR1!$D$13,(P1673-MAR1!$C$13)/MAR1!$E$13)</f>
        <v/>
      </c>
      <c r="U1673" s="5" t="n">
        <v>1672</v>
      </c>
      <c r="V1673" s="5" t="n">
        <v>0.222242</v>
      </c>
      <c r="W1673" s="5" t="n">
        <v>0.363976</v>
      </c>
      <c r="X1673" s="5" t="n">
        <v>0.240235</v>
      </c>
      <c r="Y1673" s="5" t="n">
        <v>0.234323</v>
      </c>
      <c r="Z1673" s="5" t="n">
        <v>0.295957</v>
      </c>
    </row>
    <row r="1674">
      <c r="A1674" s="5" t="n">
        <v>1673</v>
      </c>
      <c r="B1674" s="5" t="n">
        <v>5</v>
      </c>
      <c r="C1674" s="5" t="n">
        <v>213</v>
      </c>
      <c r="D1674" s="5" t="n">
        <v>8</v>
      </c>
      <c r="E1674" s="5" t="n">
        <v>9.1</v>
      </c>
      <c r="F1674" s="5" t="n">
        <v>30.2</v>
      </c>
      <c r="G1674" s="5" t="n">
        <v>25.5</v>
      </c>
      <c r="H1674" s="5" t="n">
        <v>16.03</v>
      </c>
      <c r="I1674" s="6">
        <f>IF(E1674&gt;=Markov!$B$3,1,0)</f>
        <v/>
      </c>
      <c r="J1674" s="6">
        <f>I1673</f>
        <v/>
      </c>
      <c r="K1674" s="7">
        <f>MAR1!$B$5+MAR1!$C$5*COS(2*PI()*$C1674/365)+MAR1!$D$5*SIN(2*PI()*$C1674/365)</f>
        <v/>
      </c>
      <c r="L1674" s="7">
        <f>MAR1!$B$6+MAR1!$C$6*COS(2*PI()*$C1674/365)+MAR1!$D$6*SIN(2*PI()*$C1674/365)</f>
        <v/>
      </c>
      <c r="M1674" s="7">
        <f>MAR1!$B$7+MAR1!$C$7*COS(2*PI()*$C1674/365)+MAR1!$D$7*SIN(2*PI()*$C1674/365)</f>
        <v/>
      </c>
      <c r="N1674" s="7">
        <f>F1674-K1674</f>
        <v/>
      </c>
      <c r="O1674" s="7">
        <f>G1674-L1674</f>
        <v/>
      </c>
      <c r="P1674" s="7">
        <f>H1674-M1674</f>
        <v/>
      </c>
      <c r="Q1674" s="7">
        <f>IF($I1674=1,(N1674-MAR1!$B$11)/MAR1!$D$11,(N1674-MAR1!$C$11)/MAR1!$E$11)</f>
        <v/>
      </c>
      <c r="R1674" s="7">
        <f>IF($I1674=1,(O1674-MAR1!$B$12)/MAR1!$D$12,(O1674-MAR1!$C$12)/MAR1!$E$12)</f>
        <v/>
      </c>
      <c r="S1674" s="7">
        <f>IF($I1674=1,(P1674-MAR1!$B$13)/MAR1!$D$13,(P1674-MAR1!$C$13)/MAR1!$E$13)</f>
        <v/>
      </c>
      <c r="U1674" s="5" t="n">
        <v>1673</v>
      </c>
      <c r="V1674" s="5" t="n">
        <v>0.944708</v>
      </c>
      <c r="W1674" s="5" t="n">
        <v>0.673221</v>
      </c>
      <c r="X1674" s="5" t="n">
        <v>0.210371</v>
      </c>
      <c r="Y1674" s="5" t="n">
        <v>0.26445</v>
      </c>
      <c r="Z1674" s="5" t="n">
        <v>0.008233000000000001</v>
      </c>
    </row>
    <row r="1675">
      <c r="A1675" s="5" t="n">
        <v>1674</v>
      </c>
      <c r="B1675" s="5" t="n">
        <v>5</v>
      </c>
      <c r="C1675" s="5" t="n">
        <v>214</v>
      </c>
      <c r="D1675" s="5" t="n">
        <v>8</v>
      </c>
      <c r="E1675" s="5" t="n">
        <v>10.9</v>
      </c>
      <c r="F1675" s="5" t="n">
        <v>28.4</v>
      </c>
      <c r="G1675" s="5" t="n">
        <v>23.7</v>
      </c>
      <c r="H1675" s="5" t="n">
        <v>8.4</v>
      </c>
      <c r="I1675" s="6">
        <f>IF(E1675&gt;=Markov!$B$3,1,0)</f>
        <v/>
      </c>
      <c r="J1675" s="6">
        <f>I1674</f>
        <v/>
      </c>
      <c r="K1675" s="7">
        <f>MAR1!$B$5+MAR1!$C$5*COS(2*PI()*$C1675/365)+MAR1!$D$5*SIN(2*PI()*$C1675/365)</f>
        <v/>
      </c>
      <c r="L1675" s="7">
        <f>MAR1!$B$6+MAR1!$C$6*COS(2*PI()*$C1675/365)+MAR1!$D$6*SIN(2*PI()*$C1675/365)</f>
        <v/>
      </c>
      <c r="M1675" s="7">
        <f>MAR1!$B$7+MAR1!$C$7*COS(2*PI()*$C1675/365)+MAR1!$D$7*SIN(2*PI()*$C1675/365)</f>
        <v/>
      </c>
      <c r="N1675" s="7">
        <f>F1675-K1675</f>
        <v/>
      </c>
      <c r="O1675" s="7">
        <f>G1675-L1675</f>
        <v/>
      </c>
      <c r="P1675" s="7">
        <f>H1675-M1675</f>
        <v/>
      </c>
      <c r="Q1675" s="7">
        <f>IF($I1675=1,(N1675-MAR1!$B$11)/MAR1!$D$11,(N1675-MAR1!$C$11)/MAR1!$E$11)</f>
        <v/>
      </c>
      <c r="R1675" s="7">
        <f>IF($I1675=1,(O1675-MAR1!$B$12)/MAR1!$D$12,(O1675-MAR1!$C$12)/MAR1!$E$12)</f>
        <v/>
      </c>
      <c r="S1675" s="7">
        <f>IF($I1675=1,(P1675-MAR1!$B$13)/MAR1!$D$13,(P1675-MAR1!$C$13)/MAR1!$E$13)</f>
        <v/>
      </c>
      <c r="U1675" s="5" t="n">
        <v>1674</v>
      </c>
      <c r="V1675" s="5" t="n">
        <v>0.093225</v>
      </c>
      <c r="W1675" s="5" t="n">
        <v>0.819205</v>
      </c>
      <c r="X1675" s="5" t="n">
        <v>0.073639</v>
      </c>
      <c r="Y1675" s="5" t="n">
        <v>0.319116</v>
      </c>
      <c r="Z1675" s="5" t="n">
        <v>0.133757</v>
      </c>
    </row>
    <row r="1676">
      <c r="A1676" s="5" t="n">
        <v>1675</v>
      </c>
      <c r="B1676" s="5" t="n">
        <v>5</v>
      </c>
      <c r="C1676" s="5" t="n">
        <v>215</v>
      </c>
      <c r="D1676" s="5" t="n">
        <v>8</v>
      </c>
      <c r="E1676" s="5" t="n">
        <v>16.4</v>
      </c>
      <c r="F1676" s="5" t="n">
        <v>27.9</v>
      </c>
      <c r="G1676" s="5" t="n">
        <v>22.7</v>
      </c>
      <c r="H1676" s="5" t="n">
        <v>5.81</v>
      </c>
      <c r="I1676" s="6">
        <f>IF(E1676&gt;=Markov!$B$3,1,0)</f>
        <v/>
      </c>
      <c r="J1676" s="6">
        <f>I1675</f>
        <v/>
      </c>
      <c r="K1676" s="7">
        <f>MAR1!$B$5+MAR1!$C$5*COS(2*PI()*$C1676/365)+MAR1!$D$5*SIN(2*PI()*$C1676/365)</f>
        <v/>
      </c>
      <c r="L1676" s="7">
        <f>MAR1!$B$6+MAR1!$C$6*COS(2*PI()*$C1676/365)+MAR1!$D$6*SIN(2*PI()*$C1676/365)</f>
        <v/>
      </c>
      <c r="M1676" s="7">
        <f>MAR1!$B$7+MAR1!$C$7*COS(2*PI()*$C1676/365)+MAR1!$D$7*SIN(2*PI()*$C1676/365)</f>
        <v/>
      </c>
      <c r="N1676" s="7">
        <f>F1676-K1676</f>
        <v/>
      </c>
      <c r="O1676" s="7">
        <f>G1676-L1676</f>
        <v/>
      </c>
      <c r="P1676" s="7">
        <f>H1676-M1676</f>
        <v/>
      </c>
      <c r="Q1676" s="7">
        <f>IF($I1676=1,(N1676-MAR1!$B$11)/MAR1!$D$11,(N1676-MAR1!$C$11)/MAR1!$E$11)</f>
        <v/>
      </c>
      <c r="R1676" s="7">
        <f>IF($I1676=1,(O1676-MAR1!$B$12)/MAR1!$D$12,(O1676-MAR1!$C$12)/MAR1!$E$12)</f>
        <v/>
      </c>
      <c r="S1676" s="7">
        <f>IF($I1676=1,(P1676-MAR1!$B$13)/MAR1!$D$13,(P1676-MAR1!$C$13)/MAR1!$E$13)</f>
        <v/>
      </c>
      <c r="U1676" s="5" t="n">
        <v>1675</v>
      </c>
      <c r="V1676" s="5" t="n">
        <v>0.0856</v>
      </c>
      <c r="W1676" s="5" t="n">
        <v>0.832086</v>
      </c>
      <c r="X1676" s="5" t="n">
        <v>0.436934</v>
      </c>
      <c r="Y1676" s="5" t="n">
        <v>0.617062</v>
      </c>
      <c r="Z1676" s="5" t="n">
        <v>0.571933</v>
      </c>
    </row>
    <row r="1677">
      <c r="A1677" s="5" t="n">
        <v>1676</v>
      </c>
      <c r="B1677" s="5" t="n">
        <v>5</v>
      </c>
      <c r="C1677" s="5" t="n">
        <v>216</v>
      </c>
      <c r="D1677" s="5" t="n">
        <v>8</v>
      </c>
      <c r="E1677" s="5" t="n">
        <v>7.3</v>
      </c>
      <c r="F1677" s="5" t="n">
        <v>28.8</v>
      </c>
      <c r="G1677" s="5" t="n">
        <v>22.7</v>
      </c>
      <c r="H1677" s="5" t="n">
        <v>13.62</v>
      </c>
      <c r="I1677" s="6">
        <f>IF(E1677&gt;=Markov!$B$3,1,0)</f>
        <v/>
      </c>
      <c r="J1677" s="6">
        <f>I1676</f>
        <v/>
      </c>
      <c r="K1677" s="7">
        <f>MAR1!$B$5+MAR1!$C$5*COS(2*PI()*$C1677/365)+MAR1!$D$5*SIN(2*PI()*$C1677/365)</f>
        <v/>
      </c>
      <c r="L1677" s="7">
        <f>MAR1!$B$6+MAR1!$C$6*COS(2*PI()*$C1677/365)+MAR1!$D$6*SIN(2*PI()*$C1677/365)</f>
        <v/>
      </c>
      <c r="M1677" s="7">
        <f>MAR1!$B$7+MAR1!$C$7*COS(2*PI()*$C1677/365)+MAR1!$D$7*SIN(2*PI()*$C1677/365)</f>
        <v/>
      </c>
      <c r="N1677" s="7">
        <f>F1677-K1677</f>
        <v/>
      </c>
      <c r="O1677" s="7">
        <f>G1677-L1677</f>
        <v/>
      </c>
      <c r="P1677" s="7">
        <f>H1677-M1677</f>
        <v/>
      </c>
      <c r="Q1677" s="7">
        <f>IF($I1677=1,(N1677-MAR1!$B$11)/MAR1!$D$11,(N1677-MAR1!$C$11)/MAR1!$E$11)</f>
        <v/>
      </c>
      <c r="R1677" s="7">
        <f>IF($I1677=1,(O1677-MAR1!$B$12)/MAR1!$D$12,(O1677-MAR1!$C$12)/MAR1!$E$12)</f>
        <v/>
      </c>
      <c r="S1677" s="7">
        <f>IF($I1677=1,(P1677-MAR1!$B$13)/MAR1!$D$13,(P1677-MAR1!$C$13)/MAR1!$E$13)</f>
        <v/>
      </c>
      <c r="U1677" s="5" t="n">
        <v>1676</v>
      </c>
      <c r="V1677" s="5" t="n">
        <v>0.5898</v>
      </c>
      <c r="W1677" s="5" t="n">
        <v>0.228603</v>
      </c>
      <c r="X1677" s="5" t="n">
        <v>0.152285</v>
      </c>
      <c r="Y1677" s="5" t="n">
        <v>0.347813</v>
      </c>
      <c r="Z1677" s="5" t="n">
        <v>0.199076</v>
      </c>
    </row>
    <row r="1678">
      <c r="A1678" s="5" t="n">
        <v>1677</v>
      </c>
      <c r="B1678" s="5" t="n">
        <v>5</v>
      </c>
      <c r="C1678" s="5" t="n">
        <v>217</v>
      </c>
      <c r="D1678" s="5" t="n">
        <v>8</v>
      </c>
      <c r="E1678" s="5" t="n">
        <v>2.2</v>
      </c>
      <c r="F1678" s="5" t="n">
        <v>29.8</v>
      </c>
      <c r="G1678" s="5" t="n">
        <v>22.8</v>
      </c>
      <c r="H1678" s="5" t="n">
        <v>14.93</v>
      </c>
      <c r="I1678" s="6">
        <f>IF(E1678&gt;=Markov!$B$3,1,0)</f>
        <v/>
      </c>
      <c r="J1678" s="6">
        <f>I1677</f>
        <v/>
      </c>
      <c r="K1678" s="7">
        <f>MAR1!$B$5+MAR1!$C$5*COS(2*PI()*$C1678/365)+MAR1!$D$5*SIN(2*PI()*$C1678/365)</f>
        <v/>
      </c>
      <c r="L1678" s="7">
        <f>MAR1!$B$6+MAR1!$C$6*COS(2*PI()*$C1678/365)+MAR1!$D$6*SIN(2*PI()*$C1678/365)</f>
        <v/>
      </c>
      <c r="M1678" s="7">
        <f>MAR1!$B$7+MAR1!$C$7*COS(2*PI()*$C1678/365)+MAR1!$D$7*SIN(2*PI()*$C1678/365)</f>
        <v/>
      </c>
      <c r="N1678" s="7">
        <f>F1678-K1678</f>
        <v/>
      </c>
      <c r="O1678" s="7">
        <f>G1678-L1678</f>
        <v/>
      </c>
      <c r="P1678" s="7">
        <f>H1678-M1678</f>
        <v/>
      </c>
      <c r="Q1678" s="7">
        <f>IF($I1678=1,(N1678-MAR1!$B$11)/MAR1!$D$11,(N1678-MAR1!$C$11)/MAR1!$E$11)</f>
        <v/>
      </c>
      <c r="R1678" s="7">
        <f>IF($I1678=1,(O1678-MAR1!$B$12)/MAR1!$D$12,(O1678-MAR1!$C$12)/MAR1!$E$12)</f>
        <v/>
      </c>
      <c r="S1678" s="7">
        <f>IF($I1678=1,(P1678-MAR1!$B$13)/MAR1!$D$13,(P1678-MAR1!$C$13)/MAR1!$E$13)</f>
        <v/>
      </c>
      <c r="U1678" s="5" t="n">
        <v>1677</v>
      </c>
      <c r="V1678" s="5" t="n">
        <v>0.177536</v>
      </c>
      <c r="W1678" s="5" t="n">
        <v>0.320486</v>
      </c>
      <c r="X1678" s="5" t="n">
        <v>0.8021779999999999</v>
      </c>
      <c r="Y1678" s="5" t="n">
        <v>0.794365</v>
      </c>
      <c r="Z1678" s="5" t="n">
        <v>0.222585</v>
      </c>
    </row>
    <row r="1679">
      <c r="A1679" s="5" t="n">
        <v>1678</v>
      </c>
      <c r="B1679" s="5" t="n">
        <v>5</v>
      </c>
      <c r="C1679" s="5" t="n">
        <v>218</v>
      </c>
      <c r="D1679" s="5" t="n">
        <v>8</v>
      </c>
      <c r="E1679" s="5" t="n">
        <v>15.1</v>
      </c>
      <c r="F1679" s="5" t="n">
        <v>28.6</v>
      </c>
      <c r="G1679" s="5" t="n">
        <v>23.4</v>
      </c>
      <c r="H1679" s="5" t="n">
        <v>16.73</v>
      </c>
      <c r="I1679" s="6">
        <f>IF(E1679&gt;=Markov!$B$3,1,0)</f>
        <v/>
      </c>
      <c r="J1679" s="6">
        <f>I1678</f>
        <v/>
      </c>
      <c r="K1679" s="7">
        <f>MAR1!$B$5+MAR1!$C$5*COS(2*PI()*$C1679/365)+MAR1!$D$5*SIN(2*PI()*$C1679/365)</f>
        <v/>
      </c>
      <c r="L1679" s="7">
        <f>MAR1!$B$6+MAR1!$C$6*COS(2*PI()*$C1679/365)+MAR1!$D$6*SIN(2*PI()*$C1679/365)</f>
        <v/>
      </c>
      <c r="M1679" s="7">
        <f>MAR1!$B$7+MAR1!$C$7*COS(2*PI()*$C1679/365)+MAR1!$D$7*SIN(2*PI()*$C1679/365)</f>
        <v/>
      </c>
      <c r="N1679" s="7">
        <f>F1679-K1679</f>
        <v/>
      </c>
      <c r="O1679" s="7">
        <f>G1679-L1679</f>
        <v/>
      </c>
      <c r="P1679" s="7">
        <f>H1679-M1679</f>
        <v/>
      </c>
      <c r="Q1679" s="7">
        <f>IF($I1679=1,(N1679-MAR1!$B$11)/MAR1!$D$11,(N1679-MAR1!$C$11)/MAR1!$E$11)</f>
        <v/>
      </c>
      <c r="R1679" s="7">
        <f>IF($I1679=1,(O1679-MAR1!$B$12)/MAR1!$D$12,(O1679-MAR1!$C$12)/MAR1!$E$12)</f>
        <v/>
      </c>
      <c r="S1679" s="7">
        <f>IF($I1679=1,(P1679-MAR1!$B$13)/MAR1!$D$13,(P1679-MAR1!$C$13)/MAR1!$E$13)</f>
        <v/>
      </c>
      <c r="U1679" s="5" t="n">
        <v>1678</v>
      </c>
      <c r="V1679" s="5" t="n">
        <v>0.315538</v>
      </c>
      <c r="W1679" s="5" t="n">
        <v>0.326944</v>
      </c>
      <c r="X1679" s="5" t="n">
        <v>0.796479</v>
      </c>
      <c r="Y1679" s="5" t="n">
        <v>0.06636300000000001</v>
      </c>
      <c r="Z1679" s="5" t="n">
        <v>0.929491</v>
      </c>
    </row>
    <row r="1680">
      <c r="A1680" s="5" t="n">
        <v>1679</v>
      </c>
      <c r="B1680" s="5" t="n">
        <v>5</v>
      </c>
      <c r="C1680" s="5" t="n">
        <v>219</v>
      </c>
      <c r="D1680" s="5" t="n">
        <v>8</v>
      </c>
      <c r="E1680" s="5" t="n">
        <v>0.9</v>
      </c>
      <c r="F1680" s="5" t="n">
        <v>29.8</v>
      </c>
      <c r="G1680" s="5" t="n">
        <v>24.9</v>
      </c>
      <c r="H1680" s="5" t="n">
        <v>15.23</v>
      </c>
      <c r="I1680" s="6">
        <f>IF(E1680&gt;=Markov!$B$3,1,0)</f>
        <v/>
      </c>
      <c r="J1680" s="6">
        <f>I1679</f>
        <v/>
      </c>
      <c r="K1680" s="7">
        <f>MAR1!$B$5+MAR1!$C$5*COS(2*PI()*$C1680/365)+MAR1!$D$5*SIN(2*PI()*$C1680/365)</f>
        <v/>
      </c>
      <c r="L1680" s="7">
        <f>MAR1!$B$6+MAR1!$C$6*COS(2*PI()*$C1680/365)+MAR1!$D$6*SIN(2*PI()*$C1680/365)</f>
        <v/>
      </c>
      <c r="M1680" s="7">
        <f>MAR1!$B$7+MAR1!$C$7*COS(2*PI()*$C1680/365)+MAR1!$D$7*SIN(2*PI()*$C1680/365)</f>
        <v/>
      </c>
      <c r="N1680" s="7">
        <f>F1680-K1680</f>
        <v/>
      </c>
      <c r="O1680" s="7">
        <f>G1680-L1680</f>
        <v/>
      </c>
      <c r="P1680" s="7">
        <f>H1680-M1680</f>
        <v/>
      </c>
      <c r="Q1680" s="7">
        <f>IF($I1680=1,(N1680-MAR1!$B$11)/MAR1!$D$11,(N1680-MAR1!$C$11)/MAR1!$E$11)</f>
        <v/>
      </c>
      <c r="R1680" s="7">
        <f>IF($I1680=1,(O1680-MAR1!$B$12)/MAR1!$D$12,(O1680-MAR1!$C$12)/MAR1!$E$12)</f>
        <v/>
      </c>
      <c r="S1680" s="7">
        <f>IF($I1680=1,(P1680-MAR1!$B$13)/MAR1!$D$13,(P1680-MAR1!$C$13)/MAR1!$E$13)</f>
        <v/>
      </c>
      <c r="U1680" s="5" t="n">
        <v>1679</v>
      </c>
      <c r="V1680" s="5" t="n">
        <v>0.585429</v>
      </c>
      <c r="W1680" s="5" t="n">
        <v>0.351529</v>
      </c>
      <c r="X1680" s="5" t="n">
        <v>0.590529</v>
      </c>
      <c r="Y1680" s="5" t="n">
        <v>0.726898</v>
      </c>
      <c r="Z1680" s="5" t="n">
        <v>0.048864</v>
      </c>
    </row>
    <row r="1681">
      <c r="A1681" s="5" t="n">
        <v>1680</v>
      </c>
      <c r="B1681" s="5" t="n">
        <v>5</v>
      </c>
      <c r="C1681" s="5" t="n">
        <v>220</v>
      </c>
      <c r="D1681" s="5" t="n">
        <v>8</v>
      </c>
      <c r="E1681" s="5" t="n">
        <v>14</v>
      </c>
      <c r="F1681" s="5" t="n">
        <v>30.6</v>
      </c>
      <c r="G1681" s="5" t="n">
        <v>24.8</v>
      </c>
      <c r="H1681" s="5" t="n">
        <v>10.71</v>
      </c>
      <c r="I1681" s="6">
        <f>IF(E1681&gt;=Markov!$B$3,1,0)</f>
        <v/>
      </c>
      <c r="J1681" s="6">
        <f>I1680</f>
        <v/>
      </c>
      <c r="K1681" s="7">
        <f>MAR1!$B$5+MAR1!$C$5*COS(2*PI()*$C1681/365)+MAR1!$D$5*SIN(2*PI()*$C1681/365)</f>
        <v/>
      </c>
      <c r="L1681" s="7">
        <f>MAR1!$B$6+MAR1!$C$6*COS(2*PI()*$C1681/365)+MAR1!$D$6*SIN(2*PI()*$C1681/365)</f>
        <v/>
      </c>
      <c r="M1681" s="7">
        <f>MAR1!$B$7+MAR1!$C$7*COS(2*PI()*$C1681/365)+MAR1!$D$7*SIN(2*PI()*$C1681/365)</f>
        <v/>
      </c>
      <c r="N1681" s="7">
        <f>F1681-K1681</f>
        <v/>
      </c>
      <c r="O1681" s="7">
        <f>G1681-L1681</f>
        <v/>
      </c>
      <c r="P1681" s="7">
        <f>H1681-M1681</f>
        <v/>
      </c>
      <c r="Q1681" s="7">
        <f>IF($I1681=1,(N1681-MAR1!$B$11)/MAR1!$D$11,(N1681-MAR1!$C$11)/MAR1!$E$11)</f>
        <v/>
      </c>
      <c r="R1681" s="7">
        <f>IF($I1681=1,(O1681-MAR1!$B$12)/MAR1!$D$12,(O1681-MAR1!$C$12)/MAR1!$E$12)</f>
        <v/>
      </c>
      <c r="S1681" s="7">
        <f>IF($I1681=1,(P1681-MAR1!$B$13)/MAR1!$D$13,(P1681-MAR1!$C$13)/MAR1!$E$13)</f>
        <v/>
      </c>
      <c r="U1681" s="5" t="n">
        <v>1680</v>
      </c>
      <c r="V1681" s="5" t="n">
        <v>0.409679</v>
      </c>
      <c r="W1681" s="5" t="n">
        <v>0.185582</v>
      </c>
      <c r="X1681" s="5" t="n">
        <v>0.572806</v>
      </c>
      <c r="Y1681" s="5" t="n">
        <v>0.573817</v>
      </c>
      <c r="Z1681" s="5" t="n">
        <v>0.06138</v>
      </c>
    </row>
    <row r="1682">
      <c r="A1682" s="5" t="n">
        <v>1681</v>
      </c>
      <c r="B1682" s="5" t="n">
        <v>5</v>
      </c>
      <c r="C1682" s="5" t="n">
        <v>221</v>
      </c>
      <c r="D1682" s="5" t="n">
        <v>8</v>
      </c>
      <c r="E1682" s="5" t="n">
        <v>43.5</v>
      </c>
      <c r="F1682" s="5" t="n">
        <v>30.2</v>
      </c>
      <c r="G1682" s="5" t="n">
        <v>24.4</v>
      </c>
      <c r="H1682" s="5" t="n">
        <v>12.95</v>
      </c>
      <c r="I1682" s="6">
        <f>IF(E1682&gt;=Markov!$B$3,1,0)</f>
        <v/>
      </c>
      <c r="J1682" s="6">
        <f>I1681</f>
        <v/>
      </c>
      <c r="K1682" s="7">
        <f>MAR1!$B$5+MAR1!$C$5*COS(2*PI()*$C1682/365)+MAR1!$D$5*SIN(2*PI()*$C1682/365)</f>
        <v/>
      </c>
      <c r="L1682" s="7">
        <f>MAR1!$B$6+MAR1!$C$6*COS(2*PI()*$C1682/365)+MAR1!$D$6*SIN(2*PI()*$C1682/365)</f>
        <v/>
      </c>
      <c r="M1682" s="7">
        <f>MAR1!$B$7+MAR1!$C$7*COS(2*PI()*$C1682/365)+MAR1!$D$7*SIN(2*PI()*$C1682/365)</f>
        <v/>
      </c>
      <c r="N1682" s="7">
        <f>F1682-K1682</f>
        <v/>
      </c>
      <c r="O1682" s="7">
        <f>G1682-L1682</f>
        <v/>
      </c>
      <c r="P1682" s="7">
        <f>H1682-M1682</f>
        <v/>
      </c>
      <c r="Q1682" s="7">
        <f>IF($I1682=1,(N1682-MAR1!$B$11)/MAR1!$D$11,(N1682-MAR1!$C$11)/MAR1!$E$11)</f>
        <v/>
      </c>
      <c r="R1682" s="7">
        <f>IF($I1682=1,(O1682-MAR1!$B$12)/MAR1!$D$12,(O1682-MAR1!$C$12)/MAR1!$E$12)</f>
        <v/>
      </c>
      <c r="S1682" s="7">
        <f>IF($I1682=1,(P1682-MAR1!$B$13)/MAR1!$D$13,(P1682-MAR1!$C$13)/MAR1!$E$13)</f>
        <v/>
      </c>
      <c r="U1682" s="5" t="n">
        <v>1681</v>
      </c>
      <c r="V1682" s="5" t="n">
        <v>0.961462</v>
      </c>
      <c r="W1682" s="5" t="n">
        <v>0.787178</v>
      </c>
      <c r="X1682" s="5" t="n">
        <v>0.257132</v>
      </c>
      <c r="Y1682" s="5" t="n">
        <v>0.383855</v>
      </c>
      <c r="Z1682" s="5" t="n">
        <v>0.532657</v>
      </c>
    </row>
    <row r="1683">
      <c r="A1683" s="5" t="n">
        <v>1682</v>
      </c>
      <c r="B1683" s="5" t="n">
        <v>5</v>
      </c>
      <c r="C1683" s="5" t="n">
        <v>222</v>
      </c>
      <c r="D1683" s="5" t="n">
        <v>8</v>
      </c>
      <c r="E1683" s="5" t="n">
        <v>0.4</v>
      </c>
      <c r="F1683" s="5" t="n">
        <v>30.1</v>
      </c>
      <c r="G1683" s="5" t="n">
        <v>25</v>
      </c>
      <c r="H1683" s="5" t="n">
        <v>11.79</v>
      </c>
      <c r="I1683" s="6">
        <f>IF(E1683&gt;=Markov!$B$3,1,0)</f>
        <v/>
      </c>
      <c r="J1683" s="6">
        <f>I1682</f>
        <v/>
      </c>
      <c r="K1683" s="7">
        <f>MAR1!$B$5+MAR1!$C$5*COS(2*PI()*$C1683/365)+MAR1!$D$5*SIN(2*PI()*$C1683/365)</f>
        <v/>
      </c>
      <c r="L1683" s="7">
        <f>MAR1!$B$6+MAR1!$C$6*COS(2*PI()*$C1683/365)+MAR1!$D$6*SIN(2*PI()*$C1683/365)</f>
        <v/>
      </c>
      <c r="M1683" s="7">
        <f>MAR1!$B$7+MAR1!$C$7*COS(2*PI()*$C1683/365)+MAR1!$D$7*SIN(2*PI()*$C1683/365)</f>
        <v/>
      </c>
      <c r="N1683" s="7">
        <f>F1683-K1683</f>
        <v/>
      </c>
      <c r="O1683" s="7">
        <f>G1683-L1683</f>
        <v/>
      </c>
      <c r="P1683" s="7">
        <f>H1683-M1683</f>
        <v/>
      </c>
      <c r="Q1683" s="7">
        <f>IF($I1683=1,(N1683-MAR1!$B$11)/MAR1!$D$11,(N1683-MAR1!$C$11)/MAR1!$E$11)</f>
        <v/>
      </c>
      <c r="R1683" s="7">
        <f>IF($I1683=1,(O1683-MAR1!$B$12)/MAR1!$D$12,(O1683-MAR1!$C$12)/MAR1!$E$12)</f>
        <v/>
      </c>
      <c r="S1683" s="7">
        <f>IF($I1683=1,(P1683-MAR1!$B$13)/MAR1!$D$13,(P1683-MAR1!$C$13)/MAR1!$E$13)</f>
        <v/>
      </c>
      <c r="U1683" s="5" t="n">
        <v>1682</v>
      </c>
      <c r="V1683" s="5" t="n">
        <v>0.335821</v>
      </c>
      <c r="W1683" s="5" t="n">
        <v>0.439098</v>
      </c>
      <c r="X1683" s="5" t="n">
        <v>0.793304</v>
      </c>
      <c r="Y1683" s="5" t="n">
        <v>0.040002</v>
      </c>
      <c r="Z1683" s="5" t="n">
        <v>0.337138</v>
      </c>
    </row>
    <row r="1684">
      <c r="A1684" s="5" t="n">
        <v>1683</v>
      </c>
      <c r="B1684" s="5" t="n">
        <v>5</v>
      </c>
      <c r="C1684" s="5" t="n">
        <v>223</v>
      </c>
      <c r="D1684" s="5" t="n">
        <v>8</v>
      </c>
      <c r="E1684" s="5" t="n">
        <v>0</v>
      </c>
      <c r="F1684" s="5" t="n">
        <v>33.3</v>
      </c>
      <c r="G1684" s="5" t="n">
        <v>26.5</v>
      </c>
      <c r="H1684" s="5" t="n">
        <v>15.32</v>
      </c>
      <c r="I1684" s="6">
        <f>IF(E1684&gt;=Markov!$B$3,1,0)</f>
        <v/>
      </c>
      <c r="J1684" s="6">
        <f>I1683</f>
        <v/>
      </c>
      <c r="K1684" s="7">
        <f>MAR1!$B$5+MAR1!$C$5*COS(2*PI()*$C1684/365)+MAR1!$D$5*SIN(2*PI()*$C1684/365)</f>
        <v/>
      </c>
      <c r="L1684" s="7">
        <f>MAR1!$B$6+MAR1!$C$6*COS(2*PI()*$C1684/365)+MAR1!$D$6*SIN(2*PI()*$C1684/365)</f>
        <v/>
      </c>
      <c r="M1684" s="7">
        <f>MAR1!$B$7+MAR1!$C$7*COS(2*PI()*$C1684/365)+MAR1!$D$7*SIN(2*PI()*$C1684/365)</f>
        <v/>
      </c>
      <c r="N1684" s="7">
        <f>F1684-K1684</f>
        <v/>
      </c>
      <c r="O1684" s="7">
        <f>G1684-L1684</f>
        <v/>
      </c>
      <c r="P1684" s="7">
        <f>H1684-M1684</f>
        <v/>
      </c>
      <c r="Q1684" s="7">
        <f>IF($I1684=1,(N1684-MAR1!$B$11)/MAR1!$D$11,(N1684-MAR1!$C$11)/MAR1!$E$11)</f>
        <v/>
      </c>
      <c r="R1684" s="7">
        <f>IF($I1684=1,(O1684-MAR1!$B$12)/MAR1!$D$12,(O1684-MAR1!$C$12)/MAR1!$E$12)</f>
        <v/>
      </c>
      <c r="S1684" s="7">
        <f>IF($I1684=1,(P1684-MAR1!$B$13)/MAR1!$D$13,(P1684-MAR1!$C$13)/MAR1!$E$13)</f>
        <v/>
      </c>
      <c r="U1684" s="5" t="n">
        <v>1683</v>
      </c>
      <c r="V1684" s="5" t="n">
        <v>0.838492</v>
      </c>
      <c r="W1684" s="5" t="n">
        <v>0.698464</v>
      </c>
      <c r="X1684" s="5" t="n">
        <v>0.7362649999999999</v>
      </c>
      <c r="Y1684" s="5" t="n">
        <v>0.8280149999999999</v>
      </c>
      <c r="Z1684" s="5" t="n">
        <v>0.138267</v>
      </c>
    </row>
    <row r="1685">
      <c r="A1685" s="5" t="n">
        <v>1684</v>
      </c>
      <c r="B1685" s="5" t="n">
        <v>5</v>
      </c>
      <c r="C1685" s="5" t="n">
        <v>224</v>
      </c>
      <c r="D1685" s="5" t="n">
        <v>8</v>
      </c>
      <c r="E1685" s="5" t="n">
        <v>3.9</v>
      </c>
      <c r="F1685" s="5" t="n">
        <v>29.6</v>
      </c>
      <c r="G1685" s="5" t="n">
        <v>25.2</v>
      </c>
      <c r="H1685" s="5" t="n">
        <v>9.529999999999999</v>
      </c>
      <c r="I1685" s="6">
        <f>IF(E1685&gt;=Markov!$B$3,1,0)</f>
        <v/>
      </c>
      <c r="J1685" s="6">
        <f>I1684</f>
        <v/>
      </c>
      <c r="K1685" s="7">
        <f>MAR1!$B$5+MAR1!$C$5*COS(2*PI()*$C1685/365)+MAR1!$D$5*SIN(2*PI()*$C1685/365)</f>
        <v/>
      </c>
      <c r="L1685" s="7">
        <f>MAR1!$B$6+MAR1!$C$6*COS(2*PI()*$C1685/365)+MAR1!$D$6*SIN(2*PI()*$C1685/365)</f>
        <v/>
      </c>
      <c r="M1685" s="7">
        <f>MAR1!$B$7+MAR1!$C$7*COS(2*PI()*$C1685/365)+MAR1!$D$7*SIN(2*PI()*$C1685/365)</f>
        <v/>
      </c>
      <c r="N1685" s="7">
        <f>F1685-K1685</f>
        <v/>
      </c>
      <c r="O1685" s="7">
        <f>G1685-L1685</f>
        <v/>
      </c>
      <c r="P1685" s="7">
        <f>H1685-M1685</f>
        <v/>
      </c>
      <c r="Q1685" s="7">
        <f>IF($I1685=1,(N1685-MAR1!$B$11)/MAR1!$D$11,(N1685-MAR1!$C$11)/MAR1!$E$11)</f>
        <v/>
      </c>
      <c r="R1685" s="7">
        <f>IF($I1685=1,(O1685-MAR1!$B$12)/MAR1!$D$12,(O1685-MAR1!$C$12)/MAR1!$E$12)</f>
        <v/>
      </c>
      <c r="S1685" s="7">
        <f>IF($I1685=1,(P1685-MAR1!$B$13)/MAR1!$D$13,(P1685-MAR1!$C$13)/MAR1!$E$13)</f>
        <v/>
      </c>
      <c r="U1685" s="5" t="n">
        <v>1684</v>
      </c>
      <c r="V1685" s="5" t="n">
        <v>0.443304</v>
      </c>
      <c r="W1685" s="5" t="n">
        <v>0.682837</v>
      </c>
      <c r="X1685" s="5" t="n">
        <v>0.177491</v>
      </c>
      <c r="Y1685" s="5" t="n">
        <v>0.223647</v>
      </c>
      <c r="Z1685" s="5" t="n">
        <v>0.835421</v>
      </c>
    </row>
    <row r="1686">
      <c r="A1686" s="5" t="n">
        <v>1685</v>
      </c>
      <c r="B1686" s="5" t="n">
        <v>5</v>
      </c>
      <c r="C1686" s="5" t="n">
        <v>225</v>
      </c>
      <c r="D1686" s="5" t="n">
        <v>8</v>
      </c>
      <c r="E1686" s="5" t="n">
        <v>0.2</v>
      </c>
      <c r="F1686" s="5" t="n">
        <v>31.2</v>
      </c>
      <c r="G1686" s="5" t="n">
        <v>25</v>
      </c>
      <c r="H1686" s="5" t="n">
        <v>14.43</v>
      </c>
      <c r="I1686" s="6">
        <f>IF(E1686&gt;=Markov!$B$3,1,0)</f>
        <v/>
      </c>
      <c r="J1686" s="6">
        <f>I1685</f>
        <v/>
      </c>
      <c r="K1686" s="7">
        <f>MAR1!$B$5+MAR1!$C$5*COS(2*PI()*$C1686/365)+MAR1!$D$5*SIN(2*PI()*$C1686/365)</f>
        <v/>
      </c>
      <c r="L1686" s="7">
        <f>MAR1!$B$6+MAR1!$C$6*COS(2*PI()*$C1686/365)+MAR1!$D$6*SIN(2*PI()*$C1686/365)</f>
        <v/>
      </c>
      <c r="M1686" s="7">
        <f>MAR1!$B$7+MAR1!$C$7*COS(2*PI()*$C1686/365)+MAR1!$D$7*SIN(2*PI()*$C1686/365)</f>
        <v/>
      </c>
      <c r="N1686" s="7">
        <f>F1686-K1686</f>
        <v/>
      </c>
      <c r="O1686" s="7">
        <f>G1686-L1686</f>
        <v/>
      </c>
      <c r="P1686" s="7">
        <f>H1686-M1686</f>
        <v/>
      </c>
      <c r="Q1686" s="7">
        <f>IF($I1686=1,(N1686-MAR1!$B$11)/MAR1!$D$11,(N1686-MAR1!$C$11)/MAR1!$E$11)</f>
        <v/>
      </c>
      <c r="R1686" s="7">
        <f>IF($I1686=1,(O1686-MAR1!$B$12)/MAR1!$D$12,(O1686-MAR1!$C$12)/MAR1!$E$12)</f>
        <v/>
      </c>
      <c r="S1686" s="7">
        <f>IF($I1686=1,(P1686-MAR1!$B$13)/MAR1!$D$13,(P1686-MAR1!$C$13)/MAR1!$E$13)</f>
        <v/>
      </c>
      <c r="U1686" s="5" t="n">
        <v>1685</v>
      </c>
      <c r="V1686" s="5" t="n">
        <v>0.22091</v>
      </c>
      <c r="W1686" s="5" t="n">
        <v>0.708768</v>
      </c>
      <c r="X1686" s="5" t="n">
        <v>0.357524</v>
      </c>
      <c r="Y1686" s="5" t="n">
        <v>0.8186600000000001</v>
      </c>
      <c r="Z1686" s="5" t="n">
        <v>0.897456</v>
      </c>
    </row>
    <row r="1687">
      <c r="A1687" s="5" t="n">
        <v>1686</v>
      </c>
      <c r="B1687" s="5" t="n">
        <v>5</v>
      </c>
      <c r="C1687" s="5" t="n">
        <v>226</v>
      </c>
      <c r="D1687" s="5" t="n">
        <v>8</v>
      </c>
      <c r="E1687" s="5" t="n">
        <v>14</v>
      </c>
      <c r="F1687" s="5" t="n">
        <v>32</v>
      </c>
      <c r="G1687" s="5" t="n">
        <v>24.7</v>
      </c>
      <c r="H1687" s="5" t="n">
        <v>19</v>
      </c>
      <c r="I1687" s="6">
        <f>IF(E1687&gt;=Markov!$B$3,1,0)</f>
        <v/>
      </c>
      <c r="J1687" s="6">
        <f>I1686</f>
        <v/>
      </c>
      <c r="K1687" s="7">
        <f>MAR1!$B$5+MAR1!$C$5*COS(2*PI()*$C1687/365)+MAR1!$D$5*SIN(2*PI()*$C1687/365)</f>
        <v/>
      </c>
      <c r="L1687" s="7">
        <f>MAR1!$B$6+MAR1!$C$6*COS(2*PI()*$C1687/365)+MAR1!$D$6*SIN(2*PI()*$C1687/365)</f>
        <v/>
      </c>
      <c r="M1687" s="7">
        <f>MAR1!$B$7+MAR1!$C$7*COS(2*PI()*$C1687/365)+MAR1!$D$7*SIN(2*PI()*$C1687/365)</f>
        <v/>
      </c>
      <c r="N1687" s="7">
        <f>F1687-K1687</f>
        <v/>
      </c>
      <c r="O1687" s="7">
        <f>G1687-L1687</f>
        <v/>
      </c>
      <c r="P1687" s="7">
        <f>H1687-M1687</f>
        <v/>
      </c>
      <c r="Q1687" s="7">
        <f>IF($I1687=1,(N1687-MAR1!$B$11)/MAR1!$D$11,(N1687-MAR1!$C$11)/MAR1!$E$11)</f>
        <v/>
      </c>
      <c r="R1687" s="7">
        <f>IF($I1687=1,(O1687-MAR1!$B$12)/MAR1!$D$12,(O1687-MAR1!$C$12)/MAR1!$E$12)</f>
        <v/>
      </c>
      <c r="S1687" s="7">
        <f>IF($I1687=1,(P1687-MAR1!$B$13)/MAR1!$D$13,(P1687-MAR1!$C$13)/MAR1!$E$13)</f>
        <v/>
      </c>
      <c r="U1687" s="5" t="n">
        <v>1686</v>
      </c>
      <c r="V1687" s="5" t="n">
        <v>0.691858</v>
      </c>
      <c r="W1687" s="5" t="n">
        <v>0.845813</v>
      </c>
      <c r="X1687" s="5" t="n">
        <v>0.484021</v>
      </c>
      <c r="Y1687" s="5" t="n">
        <v>0.357264</v>
      </c>
      <c r="Z1687" s="5" t="n">
        <v>0.687104</v>
      </c>
    </row>
    <row r="1688">
      <c r="A1688" s="5" t="n">
        <v>1687</v>
      </c>
      <c r="B1688" s="5" t="n">
        <v>5</v>
      </c>
      <c r="C1688" s="5" t="n">
        <v>227</v>
      </c>
      <c r="D1688" s="5" t="n">
        <v>8</v>
      </c>
      <c r="E1688" s="5" t="n">
        <v>0</v>
      </c>
      <c r="F1688" s="5" t="n">
        <v>32.2</v>
      </c>
      <c r="G1688" s="5" t="n">
        <v>24.5</v>
      </c>
      <c r="H1688" s="5" t="n">
        <v>17.13</v>
      </c>
      <c r="I1688" s="6">
        <f>IF(E1688&gt;=Markov!$B$3,1,0)</f>
        <v/>
      </c>
      <c r="J1688" s="6">
        <f>I1687</f>
        <v/>
      </c>
      <c r="K1688" s="7">
        <f>MAR1!$B$5+MAR1!$C$5*COS(2*PI()*$C1688/365)+MAR1!$D$5*SIN(2*PI()*$C1688/365)</f>
        <v/>
      </c>
      <c r="L1688" s="7">
        <f>MAR1!$B$6+MAR1!$C$6*COS(2*PI()*$C1688/365)+MAR1!$D$6*SIN(2*PI()*$C1688/365)</f>
        <v/>
      </c>
      <c r="M1688" s="7">
        <f>MAR1!$B$7+MAR1!$C$7*COS(2*PI()*$C1688/365)+MAR1!$D$7*SIN(2*PI()*$C1688/365)</f>
        <v/>
      </c>
      <c r="N1688" s="7">
        <f>F1688-K1688</f>
        <v/>
      </c>
      <c r="O1688" s="7">
        <f>G1688-L1688</f>
        <v/>
      </c>
      <c r="P1688" s="7">
        <f>H1688-M1688</f>
        <v/>
      </c>
      <c r="Q1688" s="7">
        <f>IF($I1688=1,(N1688-MAR1!$B$11)/MAR1!$D$11,(N1688-MAR1!$C$11)/MAR1!$E$11)</f>
        <v/>
      </c>
      <c r="R1688" s="7">
        <f>IF($I1688=1,(O1688-MAR1!$B$12)/MAR1!$D$12,(O1688-MAR1!$C$12)/MAR1!$E$12)</f>
        <v/>
      </c>
      <c r="S1688" s="7">
        <f>IF($I1688=1,(P1688-MAR1!$B$13)/MAR1!$D$13,(P1688-MAR1!$C$13)/MAR1!$E$13)</f>
        <v/>
      </c>
      <c r="U1688" s="5" t="n">
        <v>1687</v>
      </c>
      <c r="V1688" s="5" t="n">
        <v>0.888453</v>
      </c>
      <c r="W1688" s="5" t="n">
        <v>0.195678</v>
      </c>
      <c r="X1688" s="5" t="n">
        <v>0.176929</v>
      </c>
      <c r="Y1688" s="5" t="n">
        <v>0.197461</v>
      </c>
      <c r="Z1688" s="5" t="n">
        <v>0.381466</v>
      </c>
    </row>
    <row r="1689">
      <c r="A1689" s="5" t="n">
        <v>1688</v>
      </c>
      <c r="B1689" s="5" t="n">
        <v>5</v>
      </c>
      <c r="C1689" s="5" t="n">
        <v>228</v>
      </c>
      <c r="D1689" s="5" t="n">
        <v>8</v>
      </c>
      <c r="E1689" s="5" t="n">
        <v>17.9</v>
      </c>
      <c r="F1689" s="5" t="n">
        <v>27.6</v>
      </c>
      <c r="G1689" s="5" t="n">
        <v>22.6</v>
      </c>
      <c r="H1689" s="5" t="n">
        <v>10.16</v>
      </c>
      <c r="I1689" s="6">
        <f>IF(E1689&gt;=Markov!$B$3,1,0)</f>
        <v/>
      </c>
      <c r="J1689" s="6">
        <f>I1688</f>
        <v/>
      </c>
      <c r="K1689" s="7">
        <f>MAR1!$B$5+MAR1!$C$5*COS(2*PI()*$C1689/365)+MAR1!$D$5*SIN(2*PI()*$C1689/365)</f>
        <v/>
      </c>
      <c r="L1689" s="7">
        <f>MAR1!$B$6+MAR1!$C$6*COS(2*PI()*$C1689/365)+MAR1!$D$6*SIN(2*PI()*$C1689/365)</f>
        <v/>
      </c>
      <c r="M1689" s="7">
        <f>MAR1!$B$7+MAR1!$C$7*COS(2*PI()*$C1689/365)+MAR1!$D$7*SIN(2*PI()*$C1689/365)</f>
        <v/>
      </c>
      <c r="N1689" s="7">
        <f>F1689-K1689</f>
        <v/>
      </c>
      <c r="O1689" s="7">
        <f>G1689-L1689</f>
        <v/>
      </c>
      <c r="P1689" s="7">
        <f>H1689-M1689</f>
        <v/>
      </c>
      <c r="Q1689" s="7">
        <f>IF($I1689=1,(N1689-MAR1!$B$11)/MAR1!$D$11,(N1689-MAR1!$C$11)/MAR1!$E$11)</f>
        <v/>
      </c>
      <c r="R1689" s="7">
        <f>IF($I1689=1,(O1689-MAR1!$B$12)/MAR1!$D$12,(O1689-MAR1!$C$12)/MAR1!$E$12)</f>
        <v/>
      </c>
      <c r="S1689" s="7">
        <f>IF($I1689=1,(P1689-MAR1!$B$13)/MAR1!$D$13,(P1689-MAR1!$C$13)/MAR1!$E$13)</f>
        <v/>
      </c>
      <c r="U1689" s="5" t="n">
        <v>1688</v>
      </c>
      <c r="V1689" s="5" t="n">
        <v>0.515146</v>
      </c>
      <c r="W1689" s="5" t="n">
        <v>0.958991</v>
      </c>
      <c r="X1689" s="5" t="n">
        <v>0.743993</v>
      </c>
      <c r="Y1689" s="5" t="n">
        <v>0.135716</v>
      </c>
      <c r="Z1689" s="5" t="n">
        <v>0.40933</v>
      </c>
    </row>
    <row r="1690">
      <c r="A1690" s="5" t="n">
        <v>1689</v>
      </c>
      <c r="B1690" s="5" t="n">
        <v>5</v>
      </c>
      <c r="C1690" s="5" t="n">
        <v>229</v>
      </c>
      <c r="D1690" s="5" t="n">
        <v>8</v>
      </c>
      <c r="E1690" s="5" t="n">
        <v>57.8</v>
      </c>
      <c r="F1690" s="5" t="n">
        <v>28.1</v>
      </c>
      <c r="G1690" s="5" t="n">
        <v>22.5</v>
      </c>
      <c r="H1690" s="5" t="n">
        <v>7.55</v>
      </c>
      <c r="I1690" s="6">
        <f>IF(E1690&gt;=Markov!$B$3,1,0)</f>
        <v/>
      </c>
      <c r="J1690" s="6">
        <f>I1689</f>
        <v/>
      </c>
      <c r="K1690" s="7">
        <f>MAR1!$B$5+MAR1!$C$5*COS(2*PI()*$C1690/365)+MAR1!$D$5*SIN(2*PI()*$C1690/365)</f>
        <v/>
      </c>
      <c r="L1690" s="7">
        <f>MAR1!$B$6+MAR1!$C$6*COS(2*PI()*$C1690/365)+MAR1!$D$6*SIN(2*PI()*$C1690/365)</f>
        <v/>
      </c>
      <c r="M1690" s="7">
        <f>MAR1!$B$7+MAR1!$C$7*COS(2*PI()*$C1690/365)+MAR1!$D$7*SIN(2*PI()*$C1690/365)</f>
        <v/>
      </c>
      <c r="N1690" s="7">
        <f>F1690-K1690</f>
        <v/>
      </c>
      <c r="O1690" s="7">
        <f>G1690-L1690</f>
        <v/>
      </c>
      <c r="P1690" s="7">
        <f>H1690-M1690</f>
        <v/>
      </c>
      <c r="Q1690" s="7">
        <f>IF($I1690=1,(N1690-MAR1!$B$11)/MAR1!$D$11,(N1690-MAR1!$C$11)/MAR1!$E$11)</f>
        <v/>
      </c>
      <c r="R1690" s="7">
        <f>IF($I1690=1,(O1690-MAR1!$B$12)/MAR1!$D$12,(O1690-MAR1!$C$12)/MAR1!$E$12)</f>
        <v/>
      </c>
      <c r="S1690" s="7">
        <f>IF($I1690=1,(P1690-MAR1!$B$13)/MAR1!$D$13,(P1690-MAR1!$C$13)/MAR1!$E$13)</f>
        <v/>
      </c>
      <c r="U1690" s="5" t="n">
        <v>1689</v>
      </c>
      <c r="V1690" s="5" t="n">
        <v>0.793864</v>
      </c>
      <c r="W1690" s="5" t="n">
        <v>0.686638</v>
      </c>
      <c r="X1690" s="5" t="n">
        <v>0.359737</v>
      </c>
      <c r="Y1690" s="5" t="n">
        <v>0.22131</v>
      </c>
      <c r="Z1690" s="5" t="n">
        <v>0.870273</v>
      </c>
    </row>
    <row r="1691">
      <c r="A1691" s="5" t="n">
        <v>1690</v>
      </c>
      <c r="B1691" s="5" t="n">
        <v>5</v>
      </c>
      <c r="C1691" s="5" t="n">
        <v>230</v>
      </c>
      <c r="D1691" s="5" t="n">
        <v>8</v>
      </c>
      <c r="E1691" s="5" t="n">
        <v>22.1</v>
      </c>
      <c r="F1691" s="5" t="n">
        <v>27.3</v>
      </c>
      <c r="G1691" s="5" t="n">
        <v>22.7</v>
      </c>
      <c r="H1691" s="5" t="n">
        <v>8.48</v>
      </c>
      <c r="I1691" s="6">
        <f>IF(E1691&gt;=Markov!$B$3,1,0)</f>
        <v/>
      </c>
      <c r="J1691" s="6">
        <f>I1690</f>
        <v/>
      </c>
      <c r="K1691" s="7">
        <f>MAR1!$B$5+MAR1!$C$5*COS(2*PI()*$C1691/365)+MAR1!$D$5*SIN(2*PI()*$C1691/365)</f>
        <v/>
      </c>
      <c r="L1691" s="7">
        <f>MAR1!$B$6+MAR1!$C$6*COS(2*PI()*$C1691/365)+MAR1!$D$6*SIN(2*PI()*$C1691/365)</f>
        <v/>
      </c>
      <c r="M1691" s="7">
        <f>MAR1!$B$7+MAR1!$C$7*COS(2*PI()*$C1691/365)+MAR1!$D$7*SIN(2*PI()*$C1691/365)</f>
        <v/>
      </c>
      <c r="N1691" s="7">
        <f>F1691-K1691</f>
        <v/>
      </c>
      <c r="O1691" s="7">
        <f>G1691-L1691</f>
        <v/>
      </c>
      <c r="P1691" s="7">
        <f>H1691-M1691</f>
        <v/>
      </c>
      <c r="Q1691" s="7">
        <f>IF($I1691=1,(N1691-MAR1!$B$11)/MAR1!$D$11,(N1691-MAR1!$C$11)/MAR1!$E$11)</f>
        <v/>
      </c>
      <c r="R1691" s="7">
        <f>IF($I1691=1,(O1691-MAR1!$B$12)/MAR1!$D$12,(O1691-MAR1!$C$12)/MAR1!$E$12)</f>
        <v/>
      </c>
      <c r="S1691" s="7">
        <f>IF($I1691=1,(P1691-MAR1!$B$13)/MAR1!$D$13,(P1691-MAR1!$C$13)/MAR1!$E$13)</f>
        <v/>
      </c>
      <c r="U1691" s="5" t="n">
        <v>1690</v>
      </c>
      <c r="V1691" s="5" t="n">
        <v>0.019314</v>
      </c>
      <c r="W1691" s="5" t="n">
        <v>0.064362</v>
      </c>
      <c r="X1691" s="5" t="n">
        <v>0.286062</v>
      </c>
      <c r="Y1691" s="5" t="n">
        <v>0.4462</v>
      </c>
      <c r="Z1691" s="5" t="n">
        <v>0.7823059999999999</v>
      </c>
    </row>
    <row r="1692">
      <c r="A1692" s="5" t="n">
        <v>1691</v>
      </c>
      <c r="B1692" s="5" t="n">
        <v>5</v>
      </c>
      <c r="C1692" s="5" t="n">
        <v>231</v>
      </c>
      <c r="D1692" s="5" t="n">
        <v>8</v>
      </c>
      <c r="E1692" s="5" t="n">
        <v>0.3</v>
      </c>
      <c r="F1692" s="5" t="n">
        <v>29.8</v>
      </c>
      <c r="G1692" s="5" t="n">
        <v>24.1</v>
      </c>
      <c r="H1692" s="5" t="n">
        <v>9.67</v>
      </c>
      <c r="I1692" s="6">
        <f>IF(E1692&gt;=Markov!$B$3,1,0)</f>
        <v/>
      </c>
      <c r="J1692" s="6">
        <f>I1691</f>
        <v/>
      </c>
      <c r="K1692" s="7">
        <f>MAR1!$B$5+MAR1!$C$5*COS(2*PI()*$C1692/365)+MAR1!$D$5*SIN(2*PI()*$C1692/365)</f>
        <v/>
      </c>
      <c r="L1692" s="7">
        <f>MAR1!$B$6+MAR1!$C$6*COS(2*PI()*$C1692/365)+MAR1!$D$6*SIN(2*PI()*$C1692/365)</f>
        <v/>
      </c>
      <c r="M1692" s="7">
        <f>MAR1!$B$7+MAR1!$C$7*COS(2*PI()*$C1692/365)+MAR1!$D$7*SIN(2*PI()*$C1692/365)</f>
        <v/>
      </c>
      <c r="N1692" s="7">
        <f>F1692-K1692</f>
        <v/>
      </c>
      <c r="O1692" s="7">
        <f>G1692-L1692</f>
        <v/>
      </c>
      <c r="P1692" s="7">
        <f>H1692-M1692</f>
        <v/>
      </c>
      <c r="Q1692" s="7">
        <f>IF($I1692=1,(N1692-MAR1!$B$11)/MAR1!$D$11,(N1692-MAR1!$C$11)/MAR1!$E$11)</f>
        <v/>
      </c>
      <c r="R1692" s="7">
        <f>IF($I1692=1,(O1692-MAR1!$B$12)/MAR1!$D$12,(O1692-MAR1!$C$12)/MAR1!$E$12)</f>
        <v/>
      </c>
      <c r="S1692" s="7">
        <f>IF($I1692=1,(P1692-MAR1!$B$13)/MAR1!$D$13,(P1692-MAR1!$C$13)/MAR1!$E$13)</f>
        <v/>
      </c>
      <c r="U1692" s="5" t="n">
        <v>1691</v>
      </c>
      <c r="V1692" s="5" t="n">
        <v>0.702535</v>
      </c>
      <c r="W1692" s="5" t="n">
        <v>0.997536</v>
      </c>
      <c r="X1692" s="5" t="n">
        <v>0.549108</v>
      </c>
      <c r="Y1692" s="5" t="n">
        <v>0.615913</v>
      </c>
      <c r="Z1692" s="5" t="n">
        <v>0.248383</v>
      </c>
    </row>
    <row r="1693">
      <c r="A1693" s="5" t="n">
        <v>1692</v>
      </c>
      <c r="B1693" s="5" t="n">
        <v>5</v>
      </c>
      <c r="C1693" s="5" t="n">
        <v>232</v>
      </c>
      <c r="D1693" s="5" t="n">
        <v>8</v>
      </c>
      <c r="E1693" s="5" t="n">
        <v>1.2</v>
      </c>
      <c r="F1693" s="5" t="n">
        <v>29.2</v>
      </c>
      <c r="G1693" s="5" t="n">
        <v>25</v>
      </c>
      <c r="H1693" s="5" t="n">
        <v>11.46</v>
      </c>
      <c r="I1693" s="6">
        <f>IF(E1693&gt;=Markov!$B$3,1,0)</f>
        <v/>
      </c>
      <c r="J1693" s="6">
        <f>I1692</f>
        <v/>
      </c>
      <c r="K1693" s="7">
        <f>MAR1!$B$5+MAR1!$C$5*COS(2*PI()*$C1693/365)+MAR1!$D$5*SIN(2*PI()*$C1693/365)</f>
        <v/>
      </c>
      <c r="L1693" s="7">
        <f>MAR1!$B$6+MAR1!$C$6*COS(2*PI()*$C1693/365)+MAR1!$D$6*SIN(2*PI()*$C1693/365)</f>
        <v/>
      </c>
      <c r="M1693" s="7">
        <f>MAR1!$B$7+MAR1!$C$7*COS(2*PI()*$C1693/365)+MAR1!$D$7*SIN(2*PI()*$C1693/365)</f>
        <v/>
      </c>
      <c r="N1693" s="7">
        <f>F1693-K1693</f>
        <v/>
      </c>
      <c r="O1693" s="7">
        <f>G1693-L1693</f>
        <v/>
      </c>
      <c r="P1693" s="7">
        <f>H1693-M1693</f>
        <v/>
      </c>
      <c r="Q1693" s="7">
        <f>IF($I1693=1,(N1693-MAR1!$B$11)/MAR1!$D$11,(N1693-MAR1!$C$11)/MAR1!$E$11)</f>
        <v/>
      </c>
      <c r="R1693" s="7">
        <f>IF($I1693=1,(O1693-MAR1!$B$12)/MAR1!$D$12,(O1693-MAR1!$C$12)/MAR1!$E$12)</f>
        <v/>
      </c>
      <c r="S1693" s="7">
        <f>IF($I1693=1,(P1693-MAR1!$B$13)/MAR1!$D$13,(P1693-MAR1!$C$13)/MAR1!$E$13)</f>
        <v/>
      </c>
      <c r="U1693" s="5" t="n">
        <v>1692</v>
      </c>
      <c r="V1693" s="5" t="n">
        <v>0.878529</v>
      </c>
      <c r="W1693" s="5" t="n">
        <v>0.459778</v>
      </c>
      <c r="X1693" s="5" t="n">
        <v>0.253427</v>
      </c>
      <c r="Y1693" s="5" t="n">
        <v>0.663185</v>
      </c>
      <c r="Z1693" s="5" t="n">
        <v>0.281012</v>
      </c>
    </row>
    <row r="1694">
      <c r="A1694" s="5" t="n">
        <v>1693</v>
      </c>
      <c r="B1694" s="5" t="n">
        <v>5</v>
      </c>
      <c r="C1694" s="5" t="n">
        <v>233</v>
      </c>
      <c r="D1694" s="5" t="n">
        <v>8</v>
      </c>
      <c r="E1694" s="5" t="n">
        <v>0</v>
      </c>
      <c r="F1694" s="5" t="n">
        <v>35.1</v>
      </c>
      <c r="G1694" s="5" t="n">
        <v>27.5</v>
      </c>
      <c r="H1694" s="5" t="n">
        <v>19.85</v>
      </c>
      <c r="I1694" s="6">
        <f>IF(E1694&gt;=Markov!$B$3,1,0)</f>
        <v/>
      </c>
      <c r="J1694" s="6">
        <f>I1693</f>
        <v/>
      </c>
      <c r="K1694" s="7">
        <f>MAR1!$B$5+MAR1!$C$5*COS(2*PI()*$C1694/365)+MAR1!$D$5*SIN(2*PI()*$C1694/365)</f>
        <v/>
      </c>
      <c r="L1694" s="7">
        <f>MAR1!$B$6+MAR1!$C$6*COS(2*PI()*$C1694/365)+MAR1!$D$6*SIN(2*PI()*$C1694/365)</f>
        <v/>
      </c>
      <c r="M1694" s="7">
        <f>MAR1!$B$7+MAR1!$C$7*COS(2*PI()*$C1694/365)+MAR1!$D$7*SIN(2*PI()*$C1694/365)</f>
        <v/>
      </c>
      <c r="N1694" s="7">
        <f>F1694-K1694</f>
        <v/>
      </c>
      <c r="O1694" s="7">
        <f>G1694-L1694</f>
        <v/>
      </c>
      <c r="P1694" s="7">
        <f>H1694-M1694</f>
        <v/>
      </c>
      <c r="Q1694" s="7">
        <f>IF($I1694=1,(N1694-MAR1!$B$11)/MAR1!$D$11,(N1694-MAR1!$C$11)/MAR1!$E$11)</f>
        <v/>
      </c>
      <c r="R1694" s="7">
        <f>IF($I1694=1,(O1694-MAR1!$B$12)/MAR1!$D$12,(O1694-MAR1!$C$12)/MAR1!$E$12)</f>
        <v/>
      </c>
      <c r="S1694" s="7">
        <f>IF($I1694=1,(P1694-MAR1!$B$13)/MAR1!$D$13,(P1694-MAR1!$C$13)/MAR1!$E$13)</f>
        <v/>
      </c>
      <c r="U1694" s="5" t="n">
        <v>1693</v>
      </c>
      <c r="V1694" s="5" t="n">
        <v>0.080884</v>
      </c>
      <c r="W1694" s="5" t="n">
        <v>0.247982</v>
      </c>
      <c r="X1694" s="5" t="n">
        <v>0.914119</v>
      </c>
      <c r="Y1694" s="5" t="n">
        <v>0.770972</v>
      </c>
      <c r="Z1694" s="5" t="n">
        <v>0.515306</v>
      </c>
    </row>
    <row r="1695">
      <c r="A1695" s="5" t="n">
        <v>1694</v>
      </c>
      <c r="B1695" s="5" t="n">
        <v>5</v>
      </c>
      <c r="C1695" s="5" t="n">
        <v>234</v>
      </c>
      <c r="D1695" s="5" t="n">
        <v>8</v>
      </c>
      <c r="E1695" s="5" t="n">
        <v>5.4</v>
      </c>
      <c r="F1695" s="5" t="n">
        <v>28.9</v>
      </c>
      <c r="G1695" s="5" t="n">
        <v>24</v>
      </c>
      <c r="H1695" s="5" t="n">
        <v>13.06</v>
      </c>
      <c r="I1695" s="6">
        <f>IF(E1695&gt;=Markov!$B$3,1,0)</f>
        <v/>
      </c>
      <c r="J1695" s="6">
        <f>I1694</f>
        <v/>
      </c>
      <c r="K1695" s="7">
        <f>MAR1!$B$5+MAR1!$C$5*COS(2*PI()*$C1695/365)+MAR1!$D$5*SIN(2*PI()*$C1695/365)</f>
        <v/>
      </c>
      <c r="L1695" s="7">
        <f>MAR1!$B$6+MAR1!$C$6*COS(2*PI()*$C1695/365)+MAR1!$D$6*SIN(2*PI()*$C1695/365)</f>
        <v/>
      </c>
      <c r="M1695" s="7">
        <f>MAR1!$B$7+MAR1!$C$7*COS(2*PI()*$C1695/365)+MAR1!$D$7*SIN(2*PI()*$C1695/365)</f>
        <v/>
      </c>
      <c r="N1695" s="7">
        <f>F1695-K1695</f>
        <v/>
      </c>
      <c r="O1695" s="7">
        <f>G1695-L1695</f>
        <v/>
      </c>
      <c r="P1695" s="7">
        <f>H1695-M1695</f>
        <v/>
      </c>
      <c r="Q1695" s="7">
        <f>IF($I1695=1,(N1695-MAR1!$B$11)/MAR1!$D$11,(N1695-MAR1!$C$11)/MAR1!$E$11)</f>
        <v/>
      </c>
      <c r="R1695" s="7">
        <f>IF($I1695=1,(O1695-MAR1!$B$12)/MAR1!$D$12,(O1695-MAR1!$C$12)/MAR1!$E$12)</f>
        <v/>
      </c>
      <c r="S1695" s="7">
        <f>IF($I1695=1,(P1695-MAR1!$B$13)/MAR1!$D$13,(P1695-MAR1!$C$13)/MAR1!$E$13)</f>
        <v/>
      </c>
      <c r="U1695" s="5" t="n">
        <v>1694</v>
      </c>
      <c r="V1695" s="5" t="n">
        <v>0.955483</v>
      </c>
      <c r="W1695" s="5" t="n">
        <v>0.484984</v>
      </c>
      <c r="X1695" s="5" t="n">
        <v>0.500353</v>
      </c>
      <c r="Y1695" s="5" t="n">
        <v>0.37909</v>
      </c>
      <c r="Z1695" s="5" t="n">
        <v>0.334094</v>
      </c>
    </row>
    <row r="1696">
      <c r="A1696" s="5" t="n">
        <v>1695</v>
      </c>
      <c r="B1696" s="5" t="n">
        <v>5</v>
      </c>
      <c r="C1696" s="5" t="n">
        <v>235</v>
      </c>
      <c r="D1696" s="5" t="n">
        <v>8</v>
      </c>
      <c r="E1696" s="5" t="n">
        <v>22.8</v>
      </c>
      <c r="F1696" s="5" t="n">
        <v>28.5</v>
      </c>
      <c r="G1696" s="5" t="n">
        <v>22.7</v>
      </c>
      <c r="H1696" s="5" t="n">
        <v>15.2</v>
      </c>
      <c r="I1696" s="6">
        <f>IF(E1696&gt;=Markov!$B$3,1,0)</f>
        <v/>
      </c>
      <c r="J1696" s="6">
        <f>I1695</f>
        <v/>
      </c>
      <c r="K1696" s="7">
        <f>MAR1!$B$5+MAR1!$C$5*COS(2*PI()*$C1696/365)+MAR1!$D$5*SIN(2*PI()*$C1696/365)</f>
        <v/>
      </c>
      <c r="L1696" s="7">
        <f>MAR1!$B$6+MAR1!$C$6*COS(2*PI()*$C1696/365)+MAR1!$D$6*SIN(2*PI()*$C1696/365)</f>
        <v/>
      </c>
      <c r="M1696" s="7">
        <f>MAR1!$B$7+MAR1!$C$7*COS(2*PI()*$C1696/365)+MAR1!$D$7*SIN(2*PI()*$C1696/365)</f>
        <v/>
      </c>
      <c r="N1696" s="7">
        <f>F1696-K1696</f>
        <v/>
      </c>
      <c r="O1696" s="7">
        <f>G1696-L1696</f>
        <v/>
      </c>
      <c r="P1696" s="7">
        <f>H1696-M1696</f>
        <v/>
      </c>
      <c r="Q1696" s="7">
        <f>IF($I1696=1,(N1696-MAR1!$B$11)/MAR1!$D$11,(N1696-MAR1!$C$11)/MAR1!$E$11)</f>
        <v/>
      </c>
      <c r="R1696" s="7">
        <f>IF($I1696=1,(O1696-MAR1!$B$12)/MAR1!$D$12,(O1696-MAR1!$C$12)/MAR1!$E$12)</f>
        <v/>
      </c>
      <c r="S1696" s="7">
        <f>IF($I1696=1,(P1696-MAR1!$B$13)/MAR1!$D$13,(P1696-MAR1!$C$13)/MAR1!$E$13)</f>
        <v/>
      </c>
      <c r="U1696" s="5" t="n">
        <v>1695</v>
      </c>
      <c r="V1696" s="5" t="n">
        <v>0.32122</v>
      </c>
      <c r="W1696" s="5" t="n">
        <v>0.82443</v>
      </c>
      <c r="X1696" s="5" t="n">
        <v>0.434958</v>
      </c>
      <c r="Y1696" s="5" t="n">
        <v>0.376416</v>
      </c>
      <c r="Z1696" s="5" t="n">
        <v>0.98871</v>
      </c>
    </row>
    <row r="1697">
      <c r="A1697" s="5" t="n">
        <v>1696</v>
      </c>
      <c r="B1697" s="5" t="n">
        <v>5</v>
      </c>
      <c r="C1697" s="5" t="n">
        <v>236</v>
      </c>
      <c r="D1697" s="5" t="n">
        <v>8</v>
      </c>
      <c r="E1697" s="5" t="n">
        <v>19.7</v>
      </c>
      <c r="F1697" s="5" t="n">
        <v>27.4</v>
      </c>
      <c r="G1697" s="5" t="n">
        <v>23.4</v>
      </c>
      <c r="H1697" s="5" t="n">
        <v>12.18</v>
      </c>
      <c r="I1697" s="6">
        <f>IF(E1697&gt;=Markov!$B$3,1,0)</f>
        <v/>
      </c>
      <c r="J1697" s="6">
        <f>I1696</f>
        <v/>
      </c>
      <c r="K1697" s="7">
        <f>MAR1!$B$5+MAR1!$C$5*COS(2*PI()*$C1697/365)+MAR1!$D$5*SIN(2*PI()*$C1697/365)</f>
        <v/>
      </c>
      <c r="L1697" s="7">
        <f>MAR1!$B$6+MAR1!$C$6*COS(2*PI()*$C1697/365)+MAR1!$D$6*SIN(2*PI()*$C1697/365)</f>
        <v/>
      </c>
      <c r="M1697" s="7">
        <f>MAR1!$B$7+MAR1!$C$7*COS(2*PI()*$C1697/365)+MAR1!$D$7*SIN(2*PI()*$C1697/365)</f>
        <v/>
      </c>
      <c r="N1697" s="7">
        <f>F1697-K1697</f>
        <v/>
      </c>
      <c r="O1697" s="7">
        <f>G1697-L1697</f>
        <v/>
      </c>
      <c r="P1697" s="7">
        <f>H1697-M1697</f>
        <v/>
      </c>
      <c r="Q1697" s="7">
        <f>IF($I1697=1,(N1697-MAR1!$B$11)/MAR1!$D$11,(N1697-MAR1!$C$11)/MAR1!$E$11)</f>
        <v/>
      </c>
      <c r="R1697" s="7">
        <f>IF($I1697=1,(O1697-MAR1!$B$12)/MAR1!$D$12,(O1697-MAR1!$C$12)/MAR1!$E$12)</f>
        <v/>
      </c>
      <c r="S1697" s="7">
        <f>IF($I1697=1,(P1697-MAR1!$B$13)/MAR1!$D$13,(P1697-MAR1!$C$13)/MAR1!$E$13)</f>
        <v/>
      </c>
      <c r="U1697" s="5" t="n">
        <v>1696</v>
      </c>
      <c r="V1697" s="5" t="n">
        <v>0.512184</v>
      </c>
      <c r="W1697" s="5" t="n">
        <v>0.078501</v>
      </c>
      <c r="X1697" s="5" t="n">
        <v>0.911597</v>
      </c>
      <c r="Y1697" s="5" t="n">
        <v>0.137192</v>
      </c>
      <c r="Z1697" s="5" t="n">
        <v>0.544393</v>
      </c>
    </row>
    <row r="1698">
      <c r="A1698" s="5" t="n">
        <v>1697</v>
      </c>
      <c r="B1698" s="5" t="n">
        <v>5</v>
      </c>
      <c r="C1698" s="5" t="n">
        <v>237</v>
      </c>
      <c r="D1698" s="5" t="n">
        <v>8</v>
      </c>
      <c r="E1698" s="5" t="n">
        <v>10.8</v>
      </c>
      <c r="F1698" s="5" t="n">
        <v>29.1</v>
      </c>
      <c r="G1698" s="5" t="n">
        <v>24</v>
      </c>
      <c r="H1698" s="5" t="n">
        <v>12.18</v>
      </c>
      <c r="I1698" s="6">
        <f>IF(E1698&gt;=Markov!$B$3,1,0)</f>
        <v/>
      </c>
      <c r="J1698" s="6">
        <f>I1697</f>
        <v/>
      </c>
      <c r="K1698" s="7">
        <f>MAR1!$B$5+MAR1!$C$5*COS(2*PI()*$C1698/365)+MAR1!$D$5*SIN(2*PI()*$C1698/365)</f>
        <v/>
      </c>
      <c r="L1698" s="7">
        <f>MAR1!$B$6+MAR1!$C$6*COS(2*PI()*$C1698/365)+MAR1!$D$6*SIN(2*PI()*$C1698/365)</f>
        <v/>
      </c>
      <c r="M1698" s="7">
        <f>MAR1!$B$7+MAR1!$C$7*COS(2*PI()*$C1698/365)+MAR1!$D$7*SIN(2*PI()*$C1698/365)</f>
        <v/>
      </c>
      <c r="N1698" s="7">
        <f>F1698-K1698</f>
        <v/>
      </c>
      <c r="O1698" s="7">
        <f>G1698-L1698</f>
        <v/>
      </c>
      <c r="P1698" s="7">
        <f>H1698-M1698</f>
        <v/>
      </c>
      <c r="Q1698" s="7">
        <f>IF($I1698=1,(N1698-MAR1!$B$11)/MAR1!$D$11,(N1698-MAR1!$C$11)/MAR1!$E$11)</f>
        <v/>
      </c>
      <c r="R1698" s="7">
        <f>IF($I1698=1,(O1698-MAR1!$B$12)/MAR1!$D$12,(O1698-MAR1!$C$12)/MAR1!$E$12)</f>
        <v/>
      </c>
      <c r="S1698" s="7">
        <f>IF($I1698=1,(P1698-MAR1!$B$13)/MAR1!$D$13,(P1698-MAR1!$C$13)/MAR1!$E$13)</f>
        <v/>
      </c>
      <c r="U1698" s="5" t="n">
        <v>1697</v>
      </c>
      <c r="V1698" s="5" t="n">
        <v>0.658455</v>
      </c>
      <c r="W1698" s="5" t="n">
        <v>0.189663</v>
      </c>
      <c r="X1698" s="5" t="n">
        <v>0.246694</v>
      </c>
      <c r="Y1698" s="5" t="n">
        <v>0.109296</v>
      </c>
      <c r="Z1698" s="5" t="n">
        <v>0.580581</v>
      </c>
    </row>
    <row r="1699">
      <c r="A1699" s="5" t="n">
        <v>1698</v>
      </c>
      <c r="B1699" s="5" t="n">
        <v>5</v>
      </c>
      <c r="C1699" s="5" t="n">
        <v>238</v>
      </c>
      <c r="D1699" s="5" t="n">
        <v>8</v>
      </c>
      <c r="E1699" s="5" t="n">
        <v>4.2</v>
      </c>
      <c r="F1699" s="5" t="n">
        <v>28.8</v>
      </c>
      <c r="G1699" s="5" t="n">
        <v>23.9</v>
      </c>
      <c r="H1699" s="5" t="n">
        <v>9.17</v>
      </c>
      <c r="I1699" s="6">
        <f>IF(E1699&gt;=Markov!$B$3,1,0)</f>
        <v/>
      </c>
      <c r="J1699" s="6">
        <f>I1698</f>
        <v/>
      </c>
      <c r="K1699" s="7">
        <f>MAR1!$B$5+MAR1!$C$5*COS(2*PI()*$C1699/365)+MAR1!$D$5*SIN(2*PI()*$C1699/365)</f>
        <v/>
      </c>
      <c r="L1699" s="7">
        <f>MAR1!$B$6+MAR1!$C$6*COS(2*PI()*$C1699/365)+MAR1!$D$6*SIN(2*PI()*$C1699/365)</f>
        <v/>
      </c>
      <c r="M1699" s="7">
        <f>MAR1!$B$7+MAR1!$C$7*COS(2*PI()*$C1699/365)+MAR1!$D$7*SIN(2*PI()*$C1699/365)</f>
        <v/>
      </c>
      <c r="N1699" s="7">
        <f>F1699-K1699</f>
        <v/>
      </c>
      <c r="O1699" s="7">
        <f>G1699-L1699</f>
        <v/>
      </c>
      <c r="P1699" s="7">
        <f>H1699-M1699</f>
        <v/>
      </c>
      <c r="Q1699" s="7">
        <f>IF($I1699=1,(N1699-MAR1!$B$11)/MAR1!$D$11,(N1699-MAR1!$C$11)/MAR1!$E$11)</f>
        <v/>
      </c>
      <c r="R1699" s="7">
        <f>IF($I1699=1,(O1699-MAR1!$B$12)/MAR1!$D$12,(O1699-MAR1!$C$12)/MAR1!$E$12)</f>
        <v/>
      </c>
      <c r="S1699" s="7">
        <f>IF($I1699=1,(P1699-MAR1!$B$13)/MAR1!$D$13,(P1699-MAR1!$C$13)/MAR1!$E$13)</f>
        <v/>
      </c>
      <c r="U1699" s="5" t="n">
        <v>1698</v>
      </c>
      <c r="V1699" s="5" t="n">
        <v>0.088676</v>
      </c>
      <c r="W1699" s="5" t="n">
        <v>0.849622</v>
      </c>
      <c r="X1699" s="5" t="n">
        <v>0.047763</v>
      </c>
      <c r="Y1699" s="5" t="n">
        <v>0.002295</v>
      </c>
      <c r="Z1699" s="5" t="n">
        <v>0.646946</v>
      </c>
    </row>
    <row r="1700">
      <c r="A1700" s="5" t="n">
        <v>1699</v>
      </c>
      <c r="B1700" s="5" t="n">
        <v>5</v>
      </c>
      <c r="C1700" s="5" t="n">
        <v>239</v>
      </c>
      <c r="D1700" s="5" t="n">
        <v>8</v>
      </c>
      <c r="E1700" s="5" t="n">
        <v>3.3</v>
      </c>
      <c r="F1700" s="5" t="n">
        <v>27.2</v>
      </c>
      <c r="G1700" s="5" t="n">
        <v>22.6</v>
      </c>
      <c r="H1700" s="5" t="n">
        <v>10.57</v>
      </c>
      <c r="I1700" s="6">
        <f>IF(E1700&gt;=Markov!$B$3,1,0)</f>
        <v/>
      </c>
      <c r="J1700" s="6">
        <f>I1699</f>
        <v/>
      </c>
      <c r="K1700" s="7">
        <f>MAR1!$B$5+MAR1!$C$5*COS(2*PI()*$C1700/365)+MAR1!$D$5*SIN(2*PI()*$C1700/365)</f>
        <v/>
      </c>
      <c r="L1700" s="7">
        <f>MAR1!$B$6+MAR1!$C$6*COS(2*PI()*$C1700/365)+MAR1!$D$6*SIN(2*PI()*$C1700/365)</f>
        <v/>
      </c>
      <c r="M1700" s="7">
        <f>MAR1!$B$7+MAR1!$C$7*COS(2*PI()*$C1700/365)+MAR1!$D$7*SIN(2*PI()*$C1700/365)</f>
        <v/>
      </c>
      <c r="N1700" s="7">
        <f>F1700-K1700</f>
        <v/>
      </c>
      <c r="O1700" s="7">
        <f>G1700-L1700</f>
        <v/>
      </c>
      <c r="P1700" s="7">
        <f>H1700-M1700</f>
        <v/>
      </c>
      <c r="Q1700" s="7">
        <f>IF($I1700=1,(N1700-MAR1!$B$11)/MAR1!$D$11,(N1700-MAR1!$C$11)/MAR1!$E$11)</f>
        <v/>
      </c>
      <c r="R1700" s="7">
        <f>IF($I1700=1,(O1700-MAR1!$B$12)/MAR1!$D$12,(O1700-MAR1!$C$12)/MAR1!$E$12)</f>
        <v/>
      </c>
      <c r="S1700" s="7">
        <f>IF($I1700=1,(P1700-MAR1!$B$13)/MAR1!$D$13,(P1700-MAR1!$C$13)/MAR1!$E$13)</f>
        <v/>
      </c>
      <c r="U1700" s="5" t="n">
        <v>1699</v>
      </c>
      <c r="V1700" s="5" t="n">
        <v>0.036815</v>
      </c>
      <c r="W1700" s="5" t="n">
        <v>0.240144</v>
      </c>
      <c r="X1700" s="5" t="n">
        <v>0.122705</v>
      </c>
      <c r="Y1700" s="5" t="n">
        <v>0.222073</v>
      </c>
      <c r="Z1700" s="5" t="n">
        <v>0.244915</v>
      </c>
    </row>
    <row r="1701">
      <c r="A1701" s="5" t="n">
        <v>1700</v>
      </c>
      <c r="B1701" s="5" t="n">
        <v>5</v>
      </c>
      <c r="C1701" s="5" t="n">
        <v>240</v>
      </c>
      <c r="D1701" s="5" t="n">
        <v>8</v>
      </c>
      <c r="E1701" s="5" t="n">
        <v>0</v>
      </c>
      <c r="F1701" s="5" t="n">
        <v>32.9</v>
      </c>
      <c r="G1701" s="5" t="n">
        <v>25.9</v>
      </c>
      <c r="H1701" s="5" t="n">
        <v>12.8</v>
      </c>
      <c r="I1701" s="6">
        <f>IF(E1701&gt;=Markov!$B$3,1,0)</f>
        <v/>
      </c>
      <c r="J1701" s="6">
        <f>I1700</f>
        <v/>
      </c>
      <c r="K1701" s="7">
        <f>MAR1!$B$5+MAR1!$C$5*COS(2*PI()*$C1701/365)+MAR1!$D$5*SIN(2*PI()*$C1701/365)</f>
        <v/>
      </c>
      <c r="L1701" s="7">
        <f>MAR1!$B$6+MAR1!$C$6*COS(2*PI()*$C1701/365)+MAR1!$D$6*SIN(2*PI()*$C1701/365)</f>
        <v/>
      </c>
      <c r="M1701" s="7">
        <f>MAR1!$B$7+MAR1!$C$7*COS(2*PI()*$C1701/365)+MAR1!$D$7*SIN(2*PI()*$C1701/365)</f>
        <v/>
      </c>
      <c r="N1701" s="7">
        <f>F1701-K1701</f>
        <v/>
      </c>
      <c r="O1701" s="7">
        <f>G1701-L1701</f>
        <v/>
      </c>
      <c r="P1701" s="7">
        <f>H1701-M1701</f>
        <v/>
      </c>
      <c r="Q1701" s="7">
        <f>IF($I1701=1,(N1701-MAR1!$B$11)/MAR1!$D$11,(N1701-MAR1!$C$11)/MAR1!$E$11)</f>
        <v/>
      </c>
      <c r="R1701" s="7">
        <f>IF($I1701=1,(O1701-MAR1!$B$12)/MAR1!$D$12,(O1701-MAR1!$C$12)/MAR1!$E$12)</f>
        <v/>
      </c>
      <c r="S1701" s="7">
        <f>IF($I1701=1,(P1701-MAR1!$B$13)/MAR1!$D$13,(P1701-MAR1!$C$13)/MAR1!$E$13)</f>
        <v/>
      </c>
      <c r="U1701" s="5" t="n">
        <v>1700</v>
      </c>
      <c r="V1701" s="5" t="n">
        <v>0.87775</v>
      </c>
      <c r="W1701" s="5" t="n">
        <v>0.220645</v>
      </c>
      <c r="X1701" s="5" t="n">
        <v>0.467664</v>
      </c>
      <c r="Y1701" s="5" t="n">
        <v>0.181683</v>
      </c>
      <c r="Z1701" s="5" t="n">
        <v>0.370697</v>
      </c>
    </row>
    <row r="1702">
      <c r="A1702" s="5" t="n">
        <v>1701</v>
      </c>
      <c r="B1702" s="5" t="n">
        <v>5</v>
      </c>
      <c r="C1702" s="5" t="n">
        <v>241</v>
      </c>
      <c r="D1702" s="5" t="n">
        <v>8</v>
      </c>
      <c r="E1702" s="5" t="n">
        <v>0</v>
      </c>
      <c r="F1702" s="5" t="n">
        <v>30.2</v>
      </c>
      <c r="G1702" s="5" t="n">
        <v>24.9</v>
      </c>
      <c r="H1702" s="5" t="n">
        <v>14.54</v>
      </c>
      <c r="I1702" s="6">
        <f>IF(E1702&gt;=Markov!$B$3,1,0)</f>
        <v/>
      </c>
      <c r="J1702" s="6">
        <f>I1701</f>
        <v/>
      </c>
      <c r="K1702" s="7">
        <f>MAR1!$B$5+MAR1!$C$5*COS(2*PI()*$C1702/365)+MAR1!$D$5*SIN(2*PI()*$C1702/365)</f>
        <v/>
      </c>
      <c r="L1702" s="7">
        <f>MAR1!$B$6+MAR1!$C$6*COS(2*PI()*$C1702/365)+MAR1!$D$6*SIN(2*PI()*$C1702/365)</f>
        <v/>
      </c>
      <c r="M1702" s="7">
        <f>MAR1!$B$7+MAR1!$C$7*COS(2*PI()*$C1702/365)+MAR1!$D$7*SIN(2*PI()*$C1702/365)</f>
        <v/>
      </c>
      <c r="N1702" s="7">
        <f>F1702-K1702</f>
        <v/>
      </c>
      <c r="O1702" s="7">
        <f>G1702-L1702</f>
        <v/>
      </c>
      <c r="P1702" s="7">
        <f>H1702-M1702</f>
        <v/>
      </c>
      <c r="Q1702" s="7">
        <f>IF($I1702=1,(N1702-MAR1!$B$11)/MAR1!$D$11,(N1702-MAR1!$C$11)/MAR1!$E$11)</f>
        <v/>
      </c>
      <c r="R1702" s="7">
        <f>IF($I1702=1,(O1702-MAR1!$B$12)/MAR1!$D$12,(O1702-MAR1!$C$12)/MAR1!$E$12)</f>
        <v/>
      </c>
      <c r="S1702" s="7">
        <f>IF($I1702=1,(P1702-MAR1!$B$13)/MAR1!$D$13,(P1702-MAR1!$C$13)/MAR1!$E$13)</f>
        <v/>
      </c>
      <c r="U1702" s="5" t="n">
        <v>1701</v>
      </c>
      <c r="V1702" s="5" t="n">
        <v>0.06136</v>
      </c>
      <c r="W1702" s="5" t="n">
        <v>0.490156</v>
      </c>
      <c r="X1702" s="5" t="n">
        <v>0.997783</v>
      </c>
      <c r="Y1702" s="5" t="n">
        <v>0.398326</v>
      </c>
      <c r="Z1702" s="5" t="n">
        <v>0.309383</v>
      </c>
    </row>
    <row r="1703">
      <c r="A1703" s="5" t="n">
        <v>1702</v>
      </c>
      <c r="B1703" s="5" t="n">
        <v>5</v>
      </c>
      <c r="C1703" s="5" t="n">
        <v>242</v>
      </c>
      <c r="D1703" s="5" t="n">
        <v>8</v>
      </c>
      <c r="E1703" s="5" t="n">
        <v>0</v>
      </c>
      <c r="F1703" s="5" t="n">
        <v>31.7</v>
      </c>
      <c r="G1703" s="5" t="n">
        <v>24.3</v>
      </c>
      <c r="H1703" s="5" t="n">
        <v>14.21</v>
      </c>
      <c r="I1703" s="6">
        <f>IF(E1703&gt;=Markov!$B$3,1,0)</f>
        <v/>
      </c>
      <c r="J1703" s="6">
        <f>I1702</f>
        <v/>
      </c>
      <c r="K1703" s="7">
        <f>MAR1!$B$5+MAR1!$C$5*COS(2*PI()*$C1703/365)+MAR1!$D$5*SIN(2*PI()*$C1703/365)</f>
        <v/>
      </c>
      <c r="L1703" s="7">
        <f>MAR1!$B$6+MAR1!$C$6*COS(2*PI()*$C1703/365)+MAR1!$D$6*SIN(2*PI()*$C1703/365)</f>
        <v/>
      </c>
      <c r="M1703" s="7">
        <f>MAR1!$B$7+MAR1!$C$7*COS(2*PI()*$C1703/365)+MAR1!$D$7*SIN(2*PI()*$C1703/365)</f>
        <v/>
      </c>
      <c r="N1703" s="7">
        <f>F1703-K1703</f>
        <v/>
      </c>
      <c r="O1703" s="7">
        <f>G1703-L1703</f>
        <v/>
      </c>
      <c r="P1703" s="7">
        <f>H1703-M1703</f>
        <v/>
      </c>
      <c r="Q1703" s="7">
        <f>IF($I1703=1,(N1703-MAR1!$B$11)/MAR1!$D$11,(N1703-MAR1!$C$11)/MAR1!$E$11)</f>
        <v/>
      </c>
      <c r="R1703" s="7">
        <f>IF($I1703=1,(O1703-MAR1!$B$12)/MAR1!$D$12,(O1703-MAR1!$C$12)/MAR1!$E$12)</f>
        <v/>
      </c>
      <c r="S1703" s="7">
        <f>IF($I1703=1,(P1703-MAR1!$B$13)/MAR1!$D$13,(P1703-MAR1!$C$13)/MAR1!$E$13)</f>
        <v/>
      </c>
      <c r="U1703" s="5" t="n">
        <v>1702</v>
      </c>
      <c r="V1703" s="5" t="n">
        <v>0.07953399999999999</v>
      </c>
      <c r="W1703" s="5" t="n">
        <v>0.24782</v>
      </c>
      <c r="X1703" s="5" t="n">
        <v>0.257894</v>
      </c>
      <c r="Y1703" s="5" t="n">
        <v>0.805743</v>
      </c>
      <c r="Z1703" s="5" t="n">
        <v>0.380372</v>
      </c>
    </row>
    <row r="1704">
      <c r="A1704" s="5" t="n">
        <v>1703</v>
      </c>
      <c r="B1704" s="5" t="n">
        <v>5</v>
      </c>
      <c r="C1704" s="5" t="n">
        <v>243</v>
      </c>
      <c r="D1704" s="5" t="n">
        <v>8</v>
      </c>
      <c r="E1704" s="5" t="n">
        <v>0.8</v>
      </c>
      <c r="F1704" s="5" t="n">
        <v>26.3</v>
      </c>
      <c r="G1704" s="5" t="n">
        <v>20.2</v>
      </c>
      <c r="H1704" s="5" t="n">
        <v>9.130000000000001</v>
      </c>
      <c r="I1704" s="6">
        <f>IF(E1704&gt;=Markov!$B$3,1,0)</f>
        <v/>
      </c>
      <c r="J1704" s="6">
        <f>I1703</f>
        <v/>
      </c>
      <c r="K1704" s="7">
        <f>MAR1!$B$5+MAR1!$C$5*COS(2*PI()*$C1704/365)+MAR1!$D$5*SIN(2*PI()*$C1704/365)</f>
        <v/>
      </c>
      <c r="L1704" s="7">
        <f>MAR1!$B$6+MAR1!$C$6*COS(2*PI()*$C1704/365)+MAR1!$D$6*SIN(2*PI()*$C1704/365)</f>
        <v/>
      </c>
      <c r="M1704" s="7">
        <f>MAR1!$B$7+MAR1!$C$7*COS(2*PI()*$C1704/365)+MAR1!$D$7*SIN(2*PI()*$C1704/365)</f>
        <v/>
      </c>
      <c r="N1704" s="7">
        <f>F1704-K1704</f>
        <v/>
      </c>
      <c r="O1704" s="7">
        <f>G1704-L1704</f>
        <v/>
      </c>
      <c r="P1704" s="7">
        <f>H1704-M1704</f>
        <v/>
      </c>
      <c r="Q1704" s="7">
        <f>IF($I1704=1,(N1704-MAR1!$B$11)/MAR1!$D$11,(N1704-MAR1!$C$11)/MAR1!$E$11)</f>
        <v/>
      </c>
      <c r="R1704" s="7">
        <f>IF($I1704=1,(O1704-MAR1!$B$12)/MAR1!$D$12,(O1704-MAR1!$C$12)/MAR1!$E$12)</f>
        <v/>
      </c>
      <c r="S1704" s="7">
        <f>IF($I1704=1,(P1704-MAR1!$B$13)/MAR1!$D$13,(P1704-MAR1!$C$13)/MAR1!$E$13)</f>
        <v/>
      </c>
      <c r="U1704" s="5" t="n">
        <v>1703</v>
      </c>
      <c r="V1704" s="5" t="n">
        <v>0.487696</v>
      </c>
      <c r="W1704" s="5" t="n">
        <v>0.741949</v>
      </c>
      <c r="X1704" s="5" t="n">
        <v>0.695259</v>
      </c>
      <c r="Y1704" s="5" t="n">
        <v>0.64669</v>
      </c>
      <c r="Z1704" s="5" t="n">
        <v>0.189698</v>
      </c>
    </row>
    <row r="1705">
      <c r="A1705" s="5" t="n">
        <v>1704</v>
      </c>
      <c r="B1705" s="5" t="n">
        <v>5</v>
      </c>
      <c r="C1705" s="5" t="n">
        <v>244</v>
      </c>
      <c r="D1705" s="5" t="n">
        <v>9</v>
      </c>
      <c r="E1705" s="5" t="n">
        <v>71.5</v>
      </c>
      <c r="F1705" s="5" t="n">
        <v>25.1</v>
      </c>
      <c r="G1705" s="5" t="n">
        <v>19.7</v>
      </c>
      <c r="H1705" s="5" t="n">
        <v>11.58</v>
      </c>
      <c r="I1705" s="6">
        <f>IF(E1705&gt;=Markov!$B$3,1,0)</f>
        <v/>
      </c>
      <c r="J1705" s="6">
        <f>I1704</f>
        <v/>
      </c>
      <c r="K1705" s="7">
        <f>MAR1!$B$5+MAR1!$C$5*COS(2*PI()*$C1705/365)+MAR1!$D$5*SIN(2*PI()*$C1705/365)</f>
        <v/>
      </c>
      <c r="L1705" s="7">
        <f>MAR1!$B$6+MAR1!$C$6*COS(2*PI()*$C1705/365)+MAR1!$D$6*SIN(2*PI()*$C1705/365)</f>
        <v/>
      </c>
      <c r="M1705" s="7">
        <f>MAR1!$B$7+MAR1!$C$7*COS(2*PI()*$C1705/365)+MAR1!$D$7*SIN(2*PI()*$C1705/365)</f>
        <v/>
      </c>
      <c r="N1705" s="7">
        <f>F1705-K1705</f>
        <v/>
      </c>
      <c r="O1705" s="7">
        <f>G1705-L1705</f>
        <v/>
      </c>
      <c r="P1705" s="7">
        <f>H1705-M1705</f>
        <v/>
      </c>
      <c r="Q1705" s="7">
        <f>IF($I1705=1,(N1705-MAR1!$B$11)/MAR1!$D$11,(N1705-MAR1!$C$11)/MAR1!$E$11)</f>
        <v/>
      </c>
      <c r="R1705" s="7">
        <f>IF($I1705=1,(O1705-MAR1!$B$12)/MAR1!$D$12,(O1705-MAR1!$C$12)/MAR1!$E$12)</f>
        <v/>
      </c>
      <c r="S1705" s="7">
        <f>IF($I1705=1,(P1705-MAR1!$B$13)/MAR1!$D$13,(P1705-MAR1!$C$13)/MAR1!$E$13)</f>
        <v/>
      </c>
      <c r="U1705" s="5" t="n">
        <v>1704</v>
      </c>
      <c r="V1705" s="5" t="n">
        <v>0.474989</v>
      </c>
      <c r="W1705" s="5" t="n">
        <v>0.51398</v>
      </c>
      <c r="X1705" s="5" t="n">
        <v>0.489461</v>
      </c>
      <c r="Y1705" s="5" t="n">
        <v>0.931092</v>
      </c>
      <c r="Z1705" s="5" t="n">
        <v>0.62726</v>
      </c>
    </row>
    <row r="1706">
      <c r="A1706" s="5" t="n">
        <v>1705</v>
      </c>
      <c r="B1706" s="5" t="n">
        <v>5</v>
      </c>
      <c r="C1706" s="5" t="n">
        <v>245</v>
      </c>
      <c r="D1706" s="5" t="n">
        <v>9</v>
      </c>
      <c r="E1706" s="5" t="n">
        <v>0</v>
      </c>
      <c r="F1706" s="5" t="n">
        <v>25.5</v>
      </c>
      <c r="G1706" s="5" t="n">
        <v>17.9</v>
      </c>
      <c r="H1706" s="5" t="n">
        <v>15.4</v>
      </c>
      <c r="I1706" s="6">
        <f>IF(E1706&gt;=Markov!$B$3,1,0)</f>
        <v/>
      </c>
      <c r="J1706" s="6">
        <f>I1705</f>
        <v/>
      </c>
      <c r="K1706" s="7">
        <f>MAR1!$B$5+MAR1!$C$5*COS(2*PI()*$C1706/365)+MAR1!$D$5*SIN(2*PI()*$C1706/365)</f>
        <v/>
      </c>
      <c r="L1706" s="7">
        <f>MAR1!$B$6+MAR1!$C$6*COS(2*PI()*$C1706/365)+MAR1!$D$6*SIN(2*PI()*$C1706/365)</f>
        <v/>
      </c>
      <c r="M1706" s="7">
        <f>MAR1!$B$7+MAR1!$C$7*COS(2*PI()*$C1706/365)+MAR1!$D$7*SIN(2*PI()*$C1706/365)</f>
        <v/>
      </c>
      <c r="N1706" s="7">
        <f>F1706-K1706</f>
        <v/>
      </c>
      <c r="O1706" s="7">
        <f>G1706-L1706</f>
        <v/>
      </c>
      <c r="P1706" s="7">
        <f>H1706-M1706</f>
        <v/>
      </c>
      <c r="Q1706" s="7">
        <f>IF($I1706=1,(N1706-MAR1!$B$11)/MAR1!$D$11,(N1706-MAR1!$C$11)/MAR1!$E$11)</f>
        <v/>
      </c>
      <c r="R1706" s="7">
        <f>IF($I1706=1,(O1706-MAR1!$B$12)/MAR1!$D$12,(O1706-MAR1!$C$12)/MAR1!$E$12)</f>
        <v/>
      </c>
      <c r="S1706" s="7">
        <f>IF($I1706=1,(P1706-MAR1!$B$13)/MAR1!$D$13,(P1706-MAR1!$C$13)/MAR1!$E$13)</f>
        <v/>
      </c>
      <c r="U1706" s="5" t="n">
        <v>1705</v>
      </c>
      <c r="V1706" s="5" t="n">
        <v>0.112027</v>
      </c>
      <c r="W1706" s="5" t="n">
        <v>0.931876</v>
      </c>
      <c r="X1706" s="5" t="n">
        <v>0.166252</v>
      </c>
      <c r="Y1706" s="5" t="n">
        <v>0.639486</v>
      </c>
      <c r="Z1706" s="5" t="n">
        <v>0.877637</v>
      </c>
    </row>
    <row r="1707">
      <c r="A1707" s="5" t="n">
        <v>1706</v>
      </c>
      <c r="B1707" s="5" t="n">
        <v>5</v>
      </c>
      <c r="C1707" s="5" t="n">
        <v>246</v>
      </c>
      <c r="D1707" s="5" t="n">
        <v>9</v>
      </c>
      <c r="E1707" s="5" t="n">
        <v>0</v>
      </c>
      <c r="F1707" s="5" t="n">
        <v>25.9</v>
      </c>
      <c r="G1707" s="5" t="n">
        <v>18.5</v>
      </c>
      <c r="H1707" s="5" t="n">
        <v>21.77</v>
      </c>
      <c r="I1707" s="6">
        <f>IF(E1707&gt;=Markov!$B$3,1,0)</f>
        <v/>
      </c>
      <c r="J1707" s="6">
        <f>I1706</f>
        <v/>
      </c>
      <c r="K1707" s="7">
        <f>MAR1!$B$5+MAR1!$C$5*COS(2*PI()*$C1707/365)+MAR1!$D$5*SIN(2*PI()*$C1707/365)</f>
        <v/>
      </c>
      <c r="L1707" s="7">
        <f>MAR1!$B$6+MAR1!$C$6*COS(2*PI()*$C1707/365)+MAR1!$D$6*SIN(2*PI()*$C1707/365)</f>
        <v/>
      </c>
      <c r="M1707" s="7">
        <f>MAR1!$B$7+MAR1!$C$7*COS(2*PI()*$C1707/365)+MAR1!$D$7*SIN(2*PI()*$C1707/365)</f>
        <v/>
      </c>
      <c r="N1707" s="7">
        <f>F1707-K1707</f>
        <v/>
      </c>
      <c r="O1707" s="7">
        <f>G1707-L1707</f>
        <v/>
      </c>
      <c r="P1707" s="7">
        <f>H1707-M1707</f>
        <v/>
      </c>
      <c r="Q1707" s="7">
        <f>IF($I1707=1,(N1707-MAR1!$B$11)/MAR1!$D$11,(N1707-MAR1!$C$11)/MAR1!$E$11)</f>
        <v/>
      </c>
      <c r="R1707" s="7">
        <f>IF($I1707=1,(O1707-MAR1!$B$12)/MAR1!$D$12,(O1707-MAR1!$C$12)/MAR1!$E$12)</f>
        <v/>
      </c>
      <c r="S1707" s="7">
        <f>IF($I1707=1,(P1707-MAR1!$B$13)/MAR1!$D$13,(P1707-MAR1!$C$13)/MAR1!$E$13)</f>
        <v/>
      </c>
      <c r="U1707" s="5" t="n">
        <v>1706</v>
      </c>
      <c r="V1707" s="5" t="n">
        <v>0.208111</v>
      </c>
      <c r="W1707" s="5" t="n">
        <v>0.742595</v>
      </c>
      <c r="X1707" s="5" t="n">
        <v>0.5057970000000001</v>
      </c>
      <c r="Y1707" s="5" t="n">
        <v>0.893359</v>
      </c>
      <c r="Z1707" s="5" t="n">
        <v>0.059856</v>
      </c>
    </row>
    <row r="1708">
      <c r="A1708" s="5" t="n">
        <v>1707</v>
      </c>
      <c r="B1708" s="5" t="n">
        <v>5</v>
      </c>
      <c r="C1708" s="5" t="n">
        <v>247</v>
      </c>
      <c r="D1708" s="5" t="n">
        <v>9</v>
      </c>
      <c r="E1708" s="5" t="n">
        <v>0</v>
      </c>
      <c r="F1708" s="5" t="n">
        <v>27.3</v>
      </c>
      <c r="G1708" s="5" t="n">
        <v>16.5</v>
      </c>
      <c r="H1708" s="5" t="n">
        <v>19.21</v>
      </c>
      <c r="I1708" s="6">
        <f>IF(E1708&gt;=Markov!$B$3,1,0)</f>
        <v/>
      </c>
      <c r="J1708" s="6">
        <f>I1707</f>
        <v/>
      </c>
      <c r="K1708" s="7">
        <f>MAR1!$B$5+MAR1!$C$5*COS(2*PI()*$C1708/365)+MAR1!$D$5*SIN(2*PI()*$C1708/365)</f>
        <v/>
      </c>
      <c r="L1708" s="7">
        <f>MAR1!$B$6+MAR1!$C$6*COS(2*PI()*$C1708/365)+MAR1!$D$6*SIN(2*PI()*$C1708/365)</f>
        <v/>
      </c>
      <c r="M1708" s="7">
        <f>MAR1!$B$7+MAR1!$C$7*COS(2*PI()*$C1708/365)+MAR1!$D$7*SIN(2*PI()*$C1708/365)</f>
        <v/>
      </c>
      <c r="N1708" s="7">
        <f>F1708-K1708</f>
        <v/>
      </c>
      <c r="O1708" s="7">
        <f>G1708-L1708</f>
        <v/>
      </c>
      <c r="P1708" s="7">
        <f>H1708-M1708</f>
        <v/>
      </c>
      <c r="Q1708" s="7">
        <f>IF($I1708=1,(N1708-MAR1!$B$11)/MAR1!$D$11,(N1708-MAR1!$C$11)/MAR1!$E$11)</f>
        <v/>
      </c>
      <c r="R1708" s="7">
        <f>IF($I1708=1,(O1708-MAR1!$B$12)/MAR1!$D$12,(O1708-MAR1!$C$12)/MAR1!$E$12)</f>
        <v/>
      </c>
      <c r="S1708" s="7">
        <f>IF($I1708=1,(P1708-MAR1!$B$13)/MAR1!$D$13,(P1708-MAR1!$C$13)/MAR1!$E$13)</f>
        <v/>
      </c>
      <c r="U1708" s="5" t="n">
        <v>1707</v>
      </c>
      <c r="V1708" s="5" t="n">
        <v>0.887315</v>
      </c>
      <c r="W1708" s="5" t="n">
        <v>0.456304</v>
      </c>
      <c r="X1708" s="5" t="n">
        <v>0.748965</v>
      </c>
      <c r="Y1708" s="5" t="n">
        <v>0.63249</v>
      </c>
      <c r="Z1708" s="5" t="n">
        <v>0.232421</v>
      </c>
    </row>
    <row r="1709">
      <c r="A1709" s="5" t="n">
        <v>1708</v>
      </c>
      <c r="B1709" s="5" t="n">
        <v>5</v>
      </c>
      <c r="C1709" s="5" t="n">
        <v>248</v>
      </c>
      <c r="D1709" s="5" t="n">
        <v>9</v>
      </c>
      <c r="E1709" s="5" t="n">
        <v>0</v>
      </c>
      <c r="F1709" s="5" t="n">
        <v>26.8</v>
      </c>
      <c r="G1709" s="5" t="n">
        <v>18.5</v>
      </c>
      <c r="H1709" s="5" t="n">
        <v>20.05</v>
      </c>
      <c r="I1709" s="6">
        <f>IF(E1709&gt;=Markov!$B$3,1,0)</f>
        <v/>
      </c>
      <c r="J1709" s="6">
        <f>I1708</f>
        <v/>
      </c>
      <c r="K1709" s="7">
        <f>MAR1!$B$5+MAR1!$C$5*COS(2*PI()*$C1709/365)+MAR1!$D$5*SIN(2*PI()*$C1709/365)</f>
        <v/>
      </c>
      <c r="L1709" s="7">
        <f>MAR1!$B$6+MAR1!$C$6*COS(2*PI()*$C1709/365)+MAR1!$D$6*SIN(2*PI()*$C1709/365)</f>
        <v/>
      </c>
      <c r="M1709" s="7">
        <f>MAR1!$B$7+MAR1!$C$7*COS(2*PI()*$C1709/365)+MAR1!$D$7*SIN(2*PI()*$C1709/365)</f>
        <v/>
      </c>
      <c r="N1709" s="7">
        <f>F1709-K1709</f>
        <v/>
      </c>
      <c r="O1709" s="7">
        <f>G1709-L1709</f>
        <v/>
      </c>
      <c r="P1709" s="7">
        <f>H1709-M1709</f>
        <v/>
      </c>
      <c r="Q1709" s="7">
        <f>IF($I1709=1,(N1709-MAR1!$B$11)/MAR1!$D$11,(N1709-MAR1!$C$11)/MAR1!$E$11)</f>
        <v/>
      </c>
      <c r="R1709" s="7">
        <f>IF($I1709=1,(O1709-MAR1!$B$12)/MAR1!$D$12,(O1709-MAR1!$C$12)/MAR1!$E$12)</f>
        <v/>
      </c>
      <c r="S1709" s="7">
        <f>IF($I1709=1,(P1709-MAR1!$B$13)/MAR1!$D$13,(P1709-MAR1!$C$13)/MAR1!$E$13)</f>
        <v/>
      </c>
      <c r="U1709" s="5" t="n">
        <v>1708</v>
      </c>
      <c r="V1709" s="5" t="n">
        <v>0.247686</v>
      </c>
      <c r="W1709" s="5" t="n">
        <v>0.122958</v>
      </c>
      <c r="X1709" s="5" t="n">
        <v>0.218989</v>
      </c>
      <c r="Y1709" s="5" t="n">
        <v>0.102095</v>
      </c>
      <c r="Z1709" s="5" t="n">
        <v>0.736996</v>
      </c>
    </row>
    <row r="1710">
      <c r="A1710" s="5" t="n">
        <v>1709</v>
      </c>
      <c r="B1710" s="5" t="n">
        <v>5</v>
      </c>
      <c r="C1710" s="5" t="n">
        <v>249</v>
      </c>
      <c r="D1710" s="5" t="n">
        <v>9</v>
      </c>
      <c r="E1710" s="5" t="n">
        <v>0</v>
      </c>
      <c r="F1710" s="5" t="n">
        <v>29.5</v>
      </c>
      <c r="G1710" s="5" t="n">
        <v>19.6</v>
      </c>
      <c r="H1710" s="5" t="n">
        <v>17.33</v>
      </c>
      <c r="I1710" s="6">
        <f>IF(E1710&gt;=Markov!$B$3,1,0)</f>
        <v/>
      </c>
      <c r="J1710" s="6">
        <f>I1709</f>
        <v/>
      </c>
      <c r="K1710" s="7">
        <f>MAR1!$B$5+MAR1!$C$5*COS(2*PI()*$C1710/365)+MAR1!$D$5*SIN(2*PI()*$C1710/365)</f>
        <v/>
      </c>
      <c r="L1710" s="7">
        <f>MAR1!$B$6+MAR1!$C$6*COS(2*PI()*$C1710/365)+MAR1!$D$6*SIN(2*PI()*$C1710/365)</f>
        <v/>
      </c>
      <c r="M1710" s="7">
        <f>MAR1!$B$7+MAR1!$C$7*COS(2*PI()*$C1710/365)+MAR1!$D$7*SIN(2*PI()*$C1710/365)</f>
        <v/>
      </c>
      <c r="N1710" s="7">
        <f>F1710-K1710</f>
        <v/>
      </c>
      <c r="O1710" s="7">
        <f>G1710-L1710</f>
        <v/>
      </c>
      <c r="P1710" s="7">
        <f>H1710-M1710</f>
        <v/>
      </c>
      <c r="Q1710" s="7">
        <f>IF($I1710=1,(N1710-MAR1!$B$11)/MAR1!$D$11,(N1710-MAR1!$C$11)/MAR1!$E$11)</f>
        <v/>
      </c>
      <c r="R1710" s="7">
        <f>IF($I1710=1,(O1710-MAR1!$B$12)/MAR1!$D$12,(O1710-MAR1!$C$12)/MAR1!$E$12)</f>
        <v/>
      </c>
      <c r="S1710" s="7">
        <f>IF($I1710=1,(P1710-MAR1!$B$13)/MAR1!$D$13,(P1710-MAR1!$C$13)/MAR1!$E$13)</f>
        <v/>
      </c>
      <c r="U1710" s="5" t="n">
        <v>1709</v>
      </c>
      <c r="V1710" s="5" t="n">
        <v>0.412169</v>
      </c>
      <c r="W1710" s="5" t="n">
        <v>0.399281</v>
      </c>
      <c r="X1710" s="5" t="n">
        <v>0.398389</v>
      </c>
      <c r="Y1710" s="5" t="n">
        <v>0.640389</v>
      </c>
      <c r="Z1710" s="5" t="n">
        <v>0.731209</v>
      </c>
    </row>
    <row r="1711">
      <c r="A1711" s="5" t="n">
        <v>1710</v>
      </c>
      <c r="B1711" s="5" t="n">
        <v>5</v>
      </c>
      <c r="C1711" s="5" t="n">
        <v>250</v>
      </c>
      <c r="D1711" s="5" t="n">
        <v>9</v>
      </c>
      <c r="E1711" s="5" t="n">
        <v>0</v>
      </c>
      <c r="F1711" s="5" t="n">
        <v>30.1</v>
      </c>
      <c r="G1711" s="5" t="n">
        <v>21.2</v>
      </c>
      <c r="H1711" s="5" t="n">
        <v>12.35</v>
      </c>
      <c r="I1711" s="6">
        <f>IF(E1711&gt;=Markov!$B$3,1,0)</f>
        <v/>
      </c>
      <c r="J1711" s="6">
        <f>I1710</f>
        <v/>
      </c>
      <c r="K1711" s="7">
        <f>MAR1!$B$5+MAR1!$C$5*COS(2*PI()*$C1711/365)+MAR1!$D$5*SIN(2*PI()*$C1711/365)</f>
        <v/>
      </c>
      <c r="L1711" s="7">
        <f>MAR1!$B$6+MAR1!$C$6*COS(2*PI()*$C1711/365)+MAR1!$D$6*SIN(2*PI()*$C1711/365)</f>
        <v/>
      </c>
      <c r="M1711" s="7">
        <f>MAR1!$B$7+MAR1!$C$7*COS(2*PI()*$C1711/365)+MAR1!$D$7*SIN(2*PI()*$C1711/365)</f>
        <v/>
      </c>
      <c r="N1711" s="7">
        <f>F1711-K1711</f>
        <v/>
      </c>
      <c r="O1711" s="7">
        <f>G1711-L1711</f>
        <v/>
      </c>
      <c r="P1711" s="7">
        <f>H1711-M1711</f>
        <v/>
      </c>
      <c r="Q1711" s="7">
        <f>IF($I1711=1,(N1711-MAR1!$B$11)/MAR1!$D$11,(N1711-MAR1!$C$11)/MAR1!$E$11)</f>
        <v/>
      </c>
      <c r="R1711" s="7">
        <f>IF($I1711=1,(O1711-MAR1!$B$12)/MAR1!$D$12,(O1711-MAR1!$C$12)/MAR1!$E$12)</f>
        <v/>
      </c>
      <c r="S1711" s="7">
        <f>IF($I1711=1,(P1711-MAR1!$B$13)/MAR1!$D$13,(P1711-MAR1!$C$13)/MAR1!$E$13)</f>
        <v/>
      </c>
      <c r="U1711" s="5" t="n">
        <v>1710</v>
      </c>
      <c r="V1711" s="5" t="n">
        <v>0.754331</v>
      </c>
      <c r="W1711" s="5" t="n">
        <v>0.287712</v>
      </c>
      <c r="X1711" s="5" t="n">
        <v>0.762261</v>
      </c>
      <c r="Y1711" s="5" t="n">
        <v>0.645941</v>
      </c>
      <c r="Z1711" s="5" t="n">
        <v>0.293171</v>
      </c>
    </row>
    <row r="1712">
      <c r="A1712" s="5" t="n">
        <v>1711</v>
      </c>
      <c r="B1712" s="5" t="n">
        <v>5</v>
      </c>
      <c r="C1712" s="5" t="n">
        <v>251</v>
      </c>
      <c r="D1712" s="5" t="n">
        <v>9</v>
      </c>
      <c r="E1712" s="5" t="n">
        <v>0</v>
      </c>
      <c r="F1712" s="5" t="n">
        <v>29.2</v>
      </c>
      <c r="G1712" s="5" t="n">
        <v>22.3</v>
      </c>
      <c r="H1712" s="5" t="n">
        <v>16.26</v>
      </c>
      <c r="I1712" s="6">
        <f>IF(E1712&gt;=Markov!$B$3,1,0)</f>
        <v/>
      </c>
      <c r="J1712" s="6">
        <f>I1711</f>
        <v/>
      </c>
      <c r="K1712" s="7">
        <f>MAR1!$B$5+MAR1!$C$5*COS(2*PI()*$C1712/365)+MAR1!$D$5*SIN(2*PI()*$C1712/365)</f>
        <v/>
      </c>
      <c r="L1712" s="7">
        <f>MAR1!$B$6+MAR1!$C$6*COS(2*PI()*$C1712/365)+MAR1!$D$6*SIN(2*PI()*$C1712/365)</f>
        <v/>
      </c>
      <c r="M1712" s="7">
        <f>MAR1!$B$7+MAR1!$C$7*COS(2*PI()*$C1712/365)+MAR1!$D$7*SIN(2*PI()*$C1712/365)</f>
        <v/>
      </c>
      <c r="N1712" s="7">
        <f>F1712-K1712</f>
        <v/>
      </c>
      <c r="O1712" s="7">
        <f>G1712-L1712</f>
        <v/>
      </c>
      <c r="P1712" s="7">
        <f>H1712-M1712</f>
        <v/>
      </c>
      <c r="Q1712" s="7">
        <f>IF($I1712=1,(N1712-MAR1!$B$11)/MAR1!$D$11,(N1712-MAR1!$C$11)/MAR1!$E$11)</f>
        <v/>
      </c>
      <c r="R1712" s="7">
        <f>IF($I1712=1,(O1712-MAR1!$B$12)/MAR1!$D$12,(O1712-MAR1!$C$12)/MAR1!$E$12)</f>
        <v/>
      </c>
      <c r="S1712" s="7">
        <f>IF($I1712=1,(P1712-MAR1!$B$13)/MAR1!$D$13,(P1712-MAR1!$C$13)/MAR1!$E$13)</f>
        <v/>
      </c>
      <c r="U1712" s="5" t="n">
        <v>1711</v>
      </c>
      <c r="V1712" s="5" t="n">
        <v>0.951898</v>
      </c>
      <c r="W1712" s="5" t="n">
        <v>0.5321050000000001</v>
      </c>
      <c r="X1712" s="5" t="n">
        <v>0.7388940000000001</v>
      </c>
      <c r="Y1712" s="5" t="n">
        <v>0.733619</v>
      </c>
      <c r="Z1712" s="5" t="n">
        <v>0.194871</v>
      </c>
    </row>
    <row r="1713">
      <c r="A1713" s="5" t="n">
        <v>1712</v>
      </c>
      <c r="B1713" s="5" t="n">
        <v>5</v>
      </c>
      <c r="C1713" s="5" t="n">
        <v>252</v>
      </c>
      <c r="D1713" s="5" t="n">
        <v>9</v>
      </c>
      <c r="E1713" s="5" t="n">
        <v>0</v>
      </c>
      <c r="F1713" s="5" t="n">
        <v>29.9</v>
      </c>
      <c r="G1713" s="5" t="n">
        <v>22.4</v>
      </c>
      <c r="H1713" s="5" t="n">
        <v>9.859999999999999</v>
      </c>
      <c r="I1713" s="6">
        <f>IF(E1713&gt;=Markov!$B$3,1,0)</f>
        <v/>
      </c>
      <c r="J1713" s="6">
        <f>I1712</f>
        <v/>
      </c>
      <c r="K1713" s="7">
        <f>MAR1!$B$5+MAR1!$C$5*COS(2*PI()*$C1713/365)+MAR1!$D$5*SIN(2*PI()*$C1713/365)</f>
        <v/>
      </c>
      <c r="L1713" s="7">
        <f>MAR1!$B$6+MAR1!$C$6*COS(2*PI()*$C1713/365)+MAR1!$D$6*SIN(2*PI()*$C1713/365)</f>
        <v/>
      </c>
      <c r="M1713" s="7">
        <f>MAR1!$B$7+MAR1!$C$7*COS(2*PI()*$C1713/365)+MAR1!$D$7*SIN(2*PI()*$C1713/365)</f>
        <v/>
      </c>
      <c r="N1713" s="7">
        <f>F1713-K1713</f>
        <v/>
      </c>
      <c r="O1713" s="7">
        <f>G1713-L1713</f>
        <v/>
      </c>
      <c r="P1713" s="7">
        <f>H1713-M1713</f>
        <v/>
      </c>
      <c r="Q1713" s="7">
        <f>IF($I1713=1,(N1713-MAR1!$B$11)/MAR1!$D$11,(N1713-MAR1!$C$11)/MAR1!$E$11)</f>
        <v/>
      </c>
      <c r="R1713" s="7">
        <f>IF($I1713=1,(O1713-MAR1!$B$12)/MAR1!$D$12,(O1713-MAR1!$C$12)/MAR1!$E$12)</f>
        <v/>
      </c>
      <c r="S1713" s="7">
        <f>IF($I1713=1,(P1713-MAR1!$B$13)/MAR1!$D$13,(P1713-MAR1!$C$13)/MAR1!$E$13)</f>
        <v/>
      </c>
      <c r="U1713" s="5" t="n">
        <v>1712</v>
      </c>
      <c r="V1713" s="5" t="n">
        <v>0.709385</v>
      </c>
      <c r="W1713" s="5" t="n">
        <v>0.765553</v>
      </c>
      <c r="X1713" s="5" t="n">
        <v>0.605412</v>
      </c>
      <c r="Y1713" s="5" t="n">
        <v>0.421404</v>
      </c>
      <c r="Z1713" s="5" t="n">
        <v>0.774738</v>
      </c>
    </row>
    <row r="1714">
      <c r="A1714" s="5" t="n">
        <v>1713</v>
      </c>
      <c r="B1714" s="5" t="n">
        <v>5</v>
      </c>
      <c r="C1714" s="5" t="n">
        <v>253</v>
      </c>
      <c r="D1714" s="5" t="n">
        <v>9</v>
      </c>
      <c r="E1714" s="5" t="n">
        <v>2.4</v>
      </c>
      <c r="F1714" s="5" t="n">
        <v>27.4</v>
      </c>
      <c r="G1714" s="5" t="n">
        <v>21.7</v>
      </c>
      <c r="H1714" s="5" t="n">
        <v>12.52</v>
      </c>
      <c r="I1714" s="6">
        <f>IF(E1714&gt;=Markov!$B$3,1,0)</f>
        <v/>
      </c>
      <c r="J1714" s="6">
        <f>I1713</f>
        <v/>
      </c>
      <c r="K1714" s="7">
        <f>MAR1!$B$5+MAR1!$C$5*COS(2*PI()*$C1714/365)+MAR1!$D$5*SIN(2*PI()*$C1714/365)</f>
        <v/>
      </c>
      <c r="L1714" s="7">
        <f>MAR1!$B$6+MAR1!$C$6*COS(2*PI()*$C1714/365)+MAR1!$D$6*SIN(2*PI()*$C1714/365)</f>
        <v/>
      </c>
      <c r="M1714" s="7">
        <f>MAR1!$B$7+MAR1!$C$7*COS(2*PI()*$C1714/365)+MAR1!$D$7*SIN(2*PI()*$C1714/365)</f>
        <v/>
      </c>
      <c r="N1714" s="7">
        <f>F1714-K1714</f>
        <v/>
      </c>
      <c r="O1714" s="7">
        <f>G1714-L1714</f>
        <v/>
      </c>
      <c r="P1714" s="7">
        <f>H1714-M1714</f>
        <v/>
      </c>
      <c r="Q1714" s="7">
        <f>IF($I1714=1,(N1714-MAR1!$B$11)/MAR1!$D$11,(N1714-MAR1!$C$11)/MAR1!$E$11)</f>
        <v/>
      </c>
      <c r="R1714" s="7">
        <f>IF($I1714=1,(O1714-MAR1!$B$12)/MAR1!$D$12,(O1714-MAR1!$C$12)/MAR1!$E$12)</f>
        <v/>
      </c>
      <c r="S1714" s="7">
        <f>IF($I1714=1,(P1714-MAR1!$B$13)/MAR1!$D$13,(P1714-MAR1!$C$13)/MAR1!$E$13)</f>
        <v/>
      </c>
      <c r="U1714" s="5" t="n">
        <v>1713</v>
      </c>
      <c r="V1714" s="5" t="n">
        <v>0.453346</v>
      </c>
      <c r="W1714" s="5" t="n">
        <v>0.251955</v>
      </c>
      <c r="X1714" s="5" t="n">
        <v>0.037881</v>
      </c>
      <c r="Y1714" s="5" t="n">
        <v>0.238934</v>
      </c>
      <c r="Z1714" s="5" t="n">
        <v>0.198131</v>
      </c>
    </row>
    <row r="1715">
      <c r="A1715" s="5" t="n">
        <v>1714</v>
      </c>
      <c r="B1715" s="5" t="n">
        <v>5</v>
      </c>
      <c r="C1715" s="5" t="n">
        <v>254</v>
      </c>
      <c r="D1715" s="5" t="n">
        <v>9</v>
      </c>
      <c r="E1715" s="5" t="n">
        <v>0</v>
      </c>
      <c r="F1715" s="5" t="n">
        <v>29.8</v>
      </c>
      <c r="G1715" s="5" t="n">
        <v>23.3</v>
      </c>
      <c r="H1715" s="5" t="n">
        <v>18.2</v>
      </c>
      <c r="I1715" s="6">
        <f>IF(E1715&gt;=Markov!$B$3,1,0)</f>
        <v/>
      </c>
      <c r="J1715" s="6">
        <f>I1714</f>
        <v/>
      </c>
      <c r="K1715" s="7">
        <f>MAR1!$B$5+MAR1!$C$5*COS(2*PI()*$C1715/365)+MAR1!$D$5*SIN(2*PI()*$C1715/365)</f>
        <v/>
      </c>
      <c r="L1715" s="7">
        <f>MAR1!$B$6+MAR1!$C$6*COS(2*PI()*$C1715/365)+MAR1!$D$6*SIN(2*PI()*$C1715/365)</f>
        <v/>
      </c>
      <c r="M1715" s="7">
        <f>MAR1!$B$7+MAR1!$C$7*COS(2*PI()*$C1715/365)+MAR1!$D$7*SIN(2*PI()*$C1715/365)</f>
        <v/>
      </c>
      <c r="N1715" s="7">
        <f>F1715-K1715</f>
        <v/>
      </c>
      <c r="O1715" s="7">
        <f>G1715-L1715</f>
        <v/>
      </c>
      <c r="P1715" s="7">
        <f>H1715-M1715</f>
        <v/>
      </c>
      <c r="Q1715" s="7">
        <f>IF($I1715=1,(N1715-MAR1!$B$11)/MAR1!$D$11,(N1715-MAR1!$C$11)/MAR1!$E$11)</f>
        <v/>
      </c>
      <c r="R1715" s="7">
        <f>IF($I1715=1,(O1715-MAR1!$B$12)/MAR1!$D$12,(O1715-MAR1!$C$12)/MAR1!$E$12)</f>
        <v/>
      </c>
      <c r="S1715" s="7">
        <f>IF($I1715=1,(P1715-MAR1!$B$13)/MAR1!$D$13,(P1715-MAR1!$C$13)/MAR1!$E$13)</f>
        <v/>
      </c>
      <c r="U1715" s="5" t="n">
        <v>1714</v>
      </c>
      <c r="V1715" s="5" t="n">
        <v>0.027808</v>
      </c>
      <c r="W1715" s="5" t="n">
        <v>0.621445</v>
      </c>
      <c r="X1715" s="5" t="n">
        <v>0.723616</v>
      </c>
      <c r="Y1715" s="5" t="n">
        <v>0.945964</v>
      </c>
      <c r="Z1715" s="5" t="n">
        <v>0.993299</v>
      </c>
    </row>
    <row r="1716">
      <c r="A1716" s="5" t="n">
        <v>1715</v>
      </c>
      <c r="B1716" s="5" t="n">
        <v>5</v>
      </c>
      <c r="C1716" s="5" t="n">
        <v>255</v>
      </c>
      <c r="D1716" s="5" t="n">
        <v>9</v>
      </c>
      <c r="E1716" s="5" t="n">
        <v>0</v>
      </c>
      <c r="F1716" s="5" t="n">
        <v>32.9</v>
      </c>
      <c r="G1716" s="5" t="n">
        <v>22.3</v>
      </c>
      <c r="H1716" s="5" t="n">
        <v>19.37</v>
      </c>
      <c r="I1716" s="6">
        <f>IF(E1716&gt;=Markov!$B$3,1,0)</f>
        <v/>
      </c>
      <c r="J1716" s="6">
        <f>I1715</f>
        <v/>
      </c>
      <c r="K1716" s="7">
        <f>MAR1!$B$5+MAR1!$C$5*COS(2*PI()*$C1716/365)+MAR1!$D$5*SIN(2*PI()*$C1716/365)</f>
        <v/>
      </c>
      <c r="L1716" s="7">
        <f>MAR1!$B$6+MAR1!$C$6*COS(2*PI()*$C1716/365)+MAR1!$D$6*SIN(2*PI()*$C1716/365)</f>
        <v/>
      </c>
      <c r="M1716" s="7">
        <f>MAR1!$B$7+MAR1!$C$7*COS(2*PI()*$C1716/365)+MAR1!$D$7*SIN(2*PI()*$C1716/365)</f>
        <v/>
      </c>
      <c r="N1716" s="7">
        <f>F1716-K1716</f>
        <v/>
      </c>
      <c r="O1716" s="7">
        <f>G1716-L1716</f>
        <v/>
      </c>
      <c r="P1716" s="7">
        <f>H1716-M1716</f>
        <v/>
      </c>
      <c r="Q1716" s="7">
        <f>IF($I1716=1,(N1716-MAR1!$B$11)/MAR1!$D$11,(N1716-MAR1!$C$11)/MAR1!$E$11)</f>
        <v/>
      </c>
      <c r="R1716" s="7">
        <f>IF($I1716=1,(O1716-MAR1!$B$12)/MAR1!$D$12,(O1716-MAR1!$C$12)/MAR1!$E$12)</f>
        <v/>
      </c>
      <c r="S1716" s="7">
        <f>IF($I1716=1,(P1716-MAR1!$B$13)/MAR1!$D$13,(P1716-MAR1!$C$13)/MAR1!$E$13)</f>
        <v/>
      </c>
      <c r="U1716" s="5" t="n">
        <v>1715</v>
      </c>
      <c r="V1716" s="5" t="n">
        <v>0.755522</v>
      </c>
      <c r="W1716" s="5" t="n">
        <v>0.756926</v>
      </c>
      <c r="X1716" s="5" t="n">
        <v>0.942869</v>
      </c>
      <c r="Y1716" s="5" t="n">
        <v>0.971296</v>
      </c>
      <c r="Z1716" s="5" t="n">
        <v>0.964858</v>
      </c>
    </row>
    <row r="1717">
      <c r="A1717" s="5" t="n">
        <v>1716</v>
      </c>
      <c r="B1717" s="5" t="n">
        <v>5</v>
      </c>
      <c r="C1717" s="5" t="n">
        <v>256</v>
      </c>
      <c r="D1717" s="5" t="n">
        <v>9</v>
      </c>
      <c r="E1717" s="5" t="n">
        <v>0</v>
      </c>
      <c r="F1717" s="5" t="n">
        <v>29.6</v>
      </c>
      <c r="G1717" s="5" t="n">
        <v>21.3</v>
      </c>
      <c r="H1717" s="5" t="n">
        <v>14.74</v>
      </c>
      <c r="I1717" s="6">
        <f>IF(E1717&gt;=Markov!$B$3,1,0)</f>
        <v/>
      </c>
      <c r="J1717" s="6">
        <f>I1716</f>
        <v/>
      </c>
      <c r="K1717" s="7">
        <f>MAR1!$B$5+MAR1!$C$5*COS(2*PI()*$C1717/365)+MAR1!$D$5*SIN(2*PI()*$C1717/365)</f>
        <v/>
      </c>
      <c r="L1717" s="7">
        <f>MAR1!$B$6+MAR1!$C$6*COS(2*PI()*$C1717/365)+MAR1!$D$6*SIN(2*PI()*$C1717/365)</f>
        <v/>
      </c>
      <c r="M1717" s="7">
        <f>MAR1!$B$7+MAR1!$C$7*COS(2*PI()*$C1717/365)+MAR1!$D$7*SIN(2*PI()*$C1717/365)</f>
        <v/>
      </c>
      <c r="N1717" s="7">
        <f>F1717-K1717</f>
        <v/>
      </c>
      <c r="O1717" s="7">
        <f>G1717-L1717</f>
        <v/>
      </c>
      <c r="P1717" s="7">
        <f>H1717-M1717</f>
        <v/>
      </c>
      <c r="Q1717" s="7">
        <f>IF($I1717=1,(N1717-MAR1!$B$11)/MAR1!$D$11,(N1717-MAR1!$C$11)/MAR1!$E$11)</f>
        <v/>
      </c>
      <c r="R1717" s="7">
        <f>IF($I1717=1,(O1717-MAR1!$B$12)/MAR1!$D$12,(O1717-MAR1!$C$12)/MAR1!$E$12)</f>
        <v/>
      </c>
      <c r="S1717" s="7">
        <f>IF($I1717=1,(P1717-MAR1!$B$13)/MAR1!$D$13,(P1717-MAR1!$C$13)/MAR1!$E$13)</f>
        <v/>
      </c>
      <c r="U1717" s="5" t="n">
        <v>1716</v>
      </c>
      <c r="V1717" s="5" t="n">
        <v>0.641989</v>
      </c>
      <c r="W1717" s="5" t="n">
        <v>0.829436</v>
      </c>
      <c r="X1717" s="5" t="n">
        <v>0.080138</v>
      </c>
      <c r="Y1717" s="5" t="n">
        <v>0.610894</v>
      </c>
      <c r="Z1717" s="5" t="n">
        <v>0.284463</v>
      </c>
    </row>
    <row r="1718">
      <c r="A1718" s="5" t="n">
        <v>1717</v>
      </c>
      <c r="B1718" s="5" t="n">
        <v>5</v>
      </c>
      <c r="C1718" s="5" t="n">
        <v>257</v>
      </c>
      <c r="D1718" s="5" t="n">
        <v>9</v>
      </c>
      <c r="E1718" s="5" t="n">
        <v>0.3</v>
      </c>
      <c r="F1718" s="5" t="n">
        <v>27.6</v>
      </c>
      <c r="G1718" s="5" t="n">
        <v>21.3</v>
      </c>
      <c r="H1718" s="5" t="n">
        <v>7.66</v>
      </c>
      <c r="I1718" s="6">
        <f>IF(E1718&gt;=Markov!$B$3,1,0)</f>
        <v/>
      </c>
      <c r="J1718" s="6">
        <f>I1717</f>
        <v/>
      </c>
      <c r="K1718" s="7">
        <f>MAR1!$B$5+MAR1!$C$5*COS(2*PI()*$C1718/365)+MAR1!$D$5*SIN(2*PI()*$C1718/365)</f>
        <v/>
      </c>
      <c r="L1718" s="7">
        <f>MAR1!$B$6+MAR1!$C$6*COS(2*PI()*$C1718/365)+MAR1!$D$6*SIN(2*PI()*$C1718/365)</f>
        <v/>
      </c>
      <c r="M1718" s="7">
        <f>MAR1!$B$7+MAR1!$C$7*COS(2*PI()*$C1718/365)+MAR1!$D$7*SIN(2*PI()*$C1718/365)</f>
        <v/>
      </c>
      <c r="N1718" s="7">
        <f>F1718-K1718</f>
        <v/>
      </c>
      <c r="O1718" s="7">
        <f>G1718-L1718</f>
        <v/>
      </c>
      <c r="P1718" s="7">
        <f>H1718-M1718</f>
        <v/>
      </c>
      <c r="Q1718" s="7">
        <f>IF($I1718=1,(N1718-MAR1!$B$11)/MAR1!$D$11,(N1718-MAR1!$C$11)/MAR1!$E$11)</f>
        <v/>
      </c>
      <c r="R1718" s="7">
        <f>IF($I1718=1,(O1718-MAR1!$B$12)/MAR1!$D$12,(O1718-MAR1!$C$12)/MAR1!$E$12)</f>
        <v/>
      </c>
      <c r="S1718" s="7">
        <f>IF($I1718=1,(P1718-MAR1!$B$13)/MAR1!$D$13,(P1718-MAR1!$C$13)/MAR1!$E$13)</f>
        <v/>
      </c>
      <c r="U1718" s="5" t="n">
        <v>1717</v>
      </c>
      <c r="V1718" s="5" t="n">
        <v>0.441616</v>
      </c>
      <c r="W1718" s="5" t="n">
        <v>0.949056</v>
      </c>
      <c r="X1718" s="5" t="n">
        <v>0.039075</v>
      </c>
      <c r="Y1718" s="5" t="n">
        <v>0.390108</v>
      </c>
      <c r="Z1718" s="5" t="n">
        <v>0.137216</v>
      </c>
    </row>
    <row r="1719">
      <c r="A1719" s="5" t="n">
        <v>1718</v>
      </c>
      <c r="B1719" s="5" t="n">
        <v>5</v>
      </c>
      <c r="C1719" s="5" t="n">
        <v>258</v>
      </c>
      <c r="D1719" s="5" t="n">
        <v>9</v>
      </c>
      <c r="E1719" s="5" t="n">
        <v>63.8</v>
      </c>
      <c r="F1719" s="5" t="n">
        <v>26.4</v>
      </c>
      <c r="G1719" s="5" t="n">
        <v>20.9</v>
      </c>
      <c r="H1719" s="5" t="n">
        <v>9.84</v>
      </c>
      <c r="I1719" s="6">
        <f>IF(E1719&gt;=Markov!$B$3,1,0)</f>
        <v/>
      </c>
      <c r="J1719" s="6">
        <f>I1718</f>
        <v/>
      </c>
      <c r="K1719" s="7">
        <f>MAR1!$B$5+MAR1!$C$5*COS(2*PI()*$C1719/365)+MAR1!$D$5*SIN(2*PI()*$C1719/365)</f>
        <v/>
      </c>
      <c r="L1719" s="7">
        <f>MAR1!$B$6+MAR1!$C$6*COS(2*PI()*$C1719/365)+MAR1!$D$6*SIN(2*PI()*$C1719/365)</f>
        <v/>
      </c>
      <c r="M1719" s="7">
        <f>MAR1!$B$7+MAR1!$C$7*COS(2*PI()*$C1719/365)+MAR1!$D$7*SIN(2*PI()*$C1719/365)</f>
        <v/>
      </c>
      <c r="N1719" s="7">
        <f>F1719-K1719</f>
        <v/>
      </c>
      <c r="O1719" s="7">
        <f>G1719-L1719</f>
        <v/>
      </c>
      <c r="P1719" s="7">
        <f>H1719-M1719</f>
        <v/>
      </c>
      <c r="Q1719" s="7">
        <f>IF($I1719=1,(N1719-MAR1!$B$11)/MAR1!$D$11,(N1719-MAR1!$C$11)/MAR1!$E$11)</f>
        <v/>
      </c>
      <c r="R1719" s="7">
        <f>IF($I1719=1,(O1719-MAR1!$B$12)/MAR1!$D$12,(O1719-MAR1!$C$12)/MAR1!$E$12)</f>
        <v/>
      </c>
      <c r="S1719" s="7">
        <f>IF($I1719=1,(P1719-MAR1!$B$13)/MAR1!$D$13,(P1719-MAR1!$C$13)/MAR1!$E$13)</f>
        <v/>
      </c>
      <c r="U1719" s="5" t="n">
        <v>1718</v>
      </c>
      <c r="V1719" s="5" t="n">
        <v>0.464295</v>
      </c>
      <c r="W1719" s="5" t="n">
        <v>0.885118</v>
      </c>
      <c r="X1719" s="5" t="n">
        <v>0.865633</v>
      </c>
      <c r="Y1719" s="5" t="n">
        <v>0.241406</v>
      </c>
      <c r="Z1719" s="5" t="n">
        <v>0.32183</v>
      </c>
    </row>
    <row r="1720">
      <c r="A1720" s="5" t="n">
        <v>1719</v>
      </c>
      <c r="B1720" s="5" t="n">
        <v>5</v>
      </c>
      <c r="C1720" s="5" t="n">
        <v>259</v>
      </c>
      <c r="D1720" s="5" t="n">
        <v>9</v>
      </c>
      <c r="E1720" s="5" t="n">
        <v>11.8</v>
      </c>
      <c r="F1720" s="5" t="n">
        <v>22.8</v>
      </c>
      <c r="G1720" s="5" t="n">
        <v>18.3</v>
      </c>
      <c r="H1720" s="5" t="n">
        <v>3.28</v>
      </c>
      <c r="I1720" s="6">
        <f>IF(E1720&gt;=Markov!$B$3,1,0)</f>
        <v/>
      </c>
      <c r="J1720" s="6">
        <f>I1719</f>
        <v/>
      </c>
      <c r="K1720" s="7">
        <f>MAR1!$B$5+MAR1!$C$5*COS(2*PI()*$C1720/365)+MAR1!$D$5*SIN(2*PI()*$C1720/365)</f>
        <v/>
      </c>
      <c r="L1720" s="7">
        <f>MAR1!$B$6+MAR1!$C$6*COS(2*PI()*$C1720/365)+MAR1!$D$6*SIN(2*PI()*$C1720/365)</f>
        <v/>
      </c>
      <c r="M1720" s="7">
        <f>MAR1!$B$7+MAR1!$C$7*COS(2*PI()*$C1720/365)+MAR1!$D$7*SIN(2*PI()*$C1720/365)</f>
        <v/>
      </c>
      <c r="N1720" s="7">
        <f>F1720-K1720</f>
        <v/>
      </c>
      <c r="O1720" s="7">
        <f>G1720-L1720</f>
        <v/>
      </c>
      <c r="P1720" s="7">
        <f>H1720-M1720</f>
        <v/>
      </c>
      <c r="Q1720" s="7">
        <f>IF($I1720=1,(N1720-MAR1!$B$11)/MAR1!$D$11,(N1720-MAR1!$C$11)/MAR1!$E$11)</f>
        <v/>
      </c>
      <c r="R1720" s="7">
        <f>IF($I1720=1,(O1720-MAR1!$B$12)/MAR1!$D$12,(O1720-MAR1!$C$12)/MAR1!$E$12)</f>
        <v/>
      </c>
      <c r="S1720" s="7">
        <f>IF($I1720=1,(P1720-MAR1!$B$13)/MAR1!$D$13,(P1720-MAR1!$C$13)/MAR1!$E$13)</f>
        <v/>
      </c>
      <c r="U1720" s="5" t="n">
        <v>1719</v>
      </c>
      <c r="V1720" s="5" t="n">
        <v>0.437426</v>
      </c>
      <c r="W1720" s="5" t="n">
        <v>0.510726</v>
      </c>
      <c r="X1720" s="5" t="n">
        <v>0.897483</v>
      </c>
      <c r="Y1720" s="5" t="n">
        <v>0.314783</v>
      </c>
      <c r="Z1720" s="5" t="n">
        <v>0.823716</v>
      </c>
    </row>
    <row r="1721">
      <c r="A1721" s="5" t="n">
        <v>1720</v>
      </c>
      <c r="B1721" s="5" t="n">
        <v>5</v>
      </c>
      <c r="C1721" s="5" t="n">
        <v>260</v>
      </c>
      <c r="D1721" s="5" t="n">
        <v>9</v>
      </c>
      <c r="E1721" s="5" t="n">
        <v>16.9</v>
      </c>
      <c r="F1721" s="5" t="n">
        <v>23.2</v>
      </c>
      <c r="G1721" s="5" t="n">
        <v>18.4</v>
      </c>
      <c r="H1721" s="5" t="n">
        <v>10.27</v>
      </c>
      <c r="I1721" s="6">
        <f>IF(E1721&gt;=Markov!$B$3,1,0)</f>
        <v/>
      </c>
      <c r="J1721" s="6">
        <f>I1720</f>
        <v/>
      </c>
      <c r="K1721" s="7">
        <f>MAR1!$B$5+MAR1!$C$5*COS(2*PI()*$C1721/365)+MAR1!$D$5*SIN(2*PI()*$C1721/365)</f>
        <v/>
      </c>
      <c r="L1721" s="7">
        <f>MAR1!$B$6+MAR1!$C$6*COS(2*PI()*$C1721/365)+MAR1!$D$6*SIN(2*PI()*$C1721/365)</f>
        <v/>
      </c>
      <c r="M1721" s="7">
        <f>MAR1!$B$7+MAR1!$C$7*COS(2*PI()*$C1721/365)+MAR1!$D$7*SIN(2*PI()*$C1721/365)</f>
        <v/>
      </c>
      <c r="N1721" s="7">
        <f>F1721-K1721</f>
        <v/>
      </c>
      <c r="O1721" s="7">
        <f>G1721-L1721</f>
        <v/>
      </c>
      <c r="P1721" s="7">
        <f>H1721-M1721</f>
        <v/>
      </c>
      <c r="Q1721" s="7">
        <f>IF($I1721=1,(N1721-MAR1!$B$11)/MAR1!$D$11,(N1721-MAR1!$C$11)/MAR1!$E$11)</f>
        <v/>
      </c>
      <c r="R1721" s="7">
        <f>IF($I1721=1,(O1721-MAR1!$B$12)/MAR1!$D$12,(O1721-MAR1!$C$12)/MAR1!$E$12)</f>
        <v/>
      </c>
      <c r="S1721" s="7">
        <f>IF($I1721=1,(P1721-MAR1!$B$13)/MAR1!$D$13,(P1721-MAR1!$C$13)/MAR1!$E$13)</f>
        <v/>
      </c>
      <c r="U1721" s="5" t="n">
        <v>1720</v>
      </c>
      <c r="V1721" s="5" t="n">
        <v>0.9614780000000001</v>
      </c>
      <c r="W1721" s="5" t="n">
        <v>0.598618</v>
      </c>
      <c r="X1721" s="5" t="n">
        <v>0.069198</v>
      </c>
      <c r="Y1721" s="5" t="n">
        <v>0.110296</v>
      </c>
      <c r="Z1721" s="5" t="n">
        <v>0.750273</v>
      </c>
    </row>
    <row r="1722">
      <c r="A1722" s="5" t="n">
        <v>1721</v>
      </c>
      <c r="B1722" s="5" t="n">
        <v>5</v>
      </c>
      <c r="C1722" s="5" t="n">
        <v>261</v>
      </c>
      <c r="D1722" s="5" t="n">
        <v>9</v>
      </c>
      <c r="E1722" s="5" t="n">
        <v>2.6</v>
      </c>
      <c r="F1722" s="5" t="n">
        <v>23.4</v>
      </c>
      <c r="G1722" s="5" t="n">
        <v>20.4</v>
      </c>
      <c r="H1722" s="5" t="n">
        <v>4.56</v>
      </c>
      <c r="I1722" s="6">
        <f>IF(E1722&gt;=Markov!$B$3,1,0)</f>
        <v/>
      </c>
      <c r="J1722" s="6">
        <f>I1721</f>
        <v/>
      </c>
      <c r="K1722" s="7">
        <f>MAR1!$B$5+MAR1!$C$5*COS(2*PI()*$C1722/365)+MAR1!$D$5*SIN(2*PI()*$C1722/365)</f>
        <v/>
      </c>
      <c r="L1722" s="7">
        <f>MAR1!$B$6+MAR1!$C$6*COS(2*PI()*$C1722/365)+MAR1!$D$6*SIN(2*PI()*$C1722/365)</f>
        <v/>
      </c>
      <c r="M1722" s="7">
        <f>MAR1!$B$7+MAR1!$C$7*COS(2*PI()*$C1722/365)+MAR1!$D$7*SIN(2*PI()*$C1722/365)</f>
        <v/>
      </c>
      <c r="N1722" s="7">
        <f>F1722-K1722</f>
        <v/>
      </c>
      <c r="O1722" s="7">
        <f>G1722-L1722</f>
        <v/>
      </c>
      <c r="P1722" s="7">
        <f>H1722-M1722</f>
        <v/>
      </c>
      <c r="Q1722" s="7">
        <f>IF($I1722=1,(N1722-MAR1!$B$11)/MAR1!$D$11,(N1722-MAR1!$C$11)/MAR1!$E$11)</f>
        <v/>
      </c>
      <c r="R1722" s="7">
        <f>IF($I1722=1,(O1722-MAR1!$B$12)/MAR1!$D$12,(O1722-MAR1!$C$12)/MAR1!$E$12)</f>
        <v/>
      </c>
      <c r="S1722" s="7">
        <f>IF($I1722=1,(P1722-MAR1!$B$13)/MAR1!$D$13,(P1722-MAR1!$C$13)/MAR1!$E$13)</f>
        <v/>
      </c>
      <c r="U1722" s="5" t="n">
        <v>1721</v>
      </c>
      <c r="V1722" s="5" t="n">
        <v>0.725375</v>
      </c>
      <c r="W1722" s="5" t="n">
        <v>0.737764</v>
      </c>
      <c r="X1722" s="5" t="n">
        <v>0.041241</v>
      </c>
      <c r="Y1722" s="5" t="n">
        <v>0.821172</v>
      </c>
      <c r="Z1722" s="5" t="n">
        <v>0.42381</v>
      </c>
    </row>
    <row r="1723">
      <c r="A1723" s="5" t="n">
        <v>1722</v>
      </c>
      <c r="B1723" s="5" t="n">
        <v>5</v>
      </c>
      <c r="C1723" s="5" t="n">
        <v>262</v>
      </c>
      <c r="D1723" s="5" t="n">
        <v>9</v>
      </c>
      <c r="E1723" s="5" t="n">
        <v>0</v>
      </c>
      <c r="F1723" s="5" t="n">
        <v>28.4</v>
      </c>
      <c r="G1723" s="5" t="n">
        <v>22.2</v>
      </c>
      <c r="H1723" s="5" t="n">
        <v>10.4</v>
      </c>
      <c r="I1723" s="6">
        <f>IF(E1723&gt;=Markov!$B$3,1,0)</f>
        <v/>
      </c>
      <c r="J1723" s="6">
        <f>I1722</f>
        <v/>
      </c>
      <c r="K1723" s="7">
        <f>MAR1!$B$5+MAR1!$C$5*COS(2*PI()*$C1723/365)+MAR1!$D$5*SIN(2*PI()*$C1723/365)</f>
        <v/>
      </c>
      <c r="L1723" s="7">
        <f>MAR1!$B$6+MAR1!$C$6*COS(2*PI()*$C1723/365)+MAR1!$D$6*SIN(2*PI()*$C1723/365)</f>
        <v/>
      </c>
      <c r="M1723" s="7">
        <f>MAR1!$B$7+MAR1!$C$7*COS(2*PI()*$C1723/365)+MAR1!$D$7*SIN(2*PI()*$C1723/365)</f>
        <v/>
      </c>
      <c r="N1723" s="7">
        <f>F1723-K1723</f>
        <v/>
      </c>
      <c r="O1723" s="7">
        <f>G1723-L1723</f>
        <v/>
      </c>
      <c r="P1723" s="7">
        <f>H1723-M1723</f>
        <v/>
      </c>
      <c r="Q1723" s="7">
        <f>IF($I1723=1,(N1723-MAR1!$B$11)/MAR1!$D$11,(N1723-MAR1!$C$11)/MAR1!$E$11)</f>
        <v/>
      </c>
      <c r="R1723" s="7">
        <f>IF($I1723=1,(O1723-MAR1!$B$12)/MAR1!$D$12,(O1723-MAR1!$C$12)/MAR1!$E$12)</f>
        <v/>
      </c>
      <c r="S1723" s="7">
        <f>IF($I1723=1,(P1723-MAR1!$B$13)/MAR1!$D$13,(P1723-MAR1!$C$13)/MAR1!$E$13)</f>
        <v/>
      </c>
      <c r="U1723" s="5" t="n">
        <v>1722</v>
      </c>
      <c r="V1723" s="5" t="n">
        <v>0.130719</v>
      </c>
      <c r="W1723" s="5" t="n">
        <v>0.90734</v>
      </c>
      <c r="X1723" s="5" t="n">
        <v>0.326068</v>
      </c>
      <c r="Y1723" s="5" t="n">
        <v>0.99193</v>
      </c>
      <c r="Z1723" s="5" t="n">
        <v>0.311283</v>
      </c>
    </row>
    <row r="1724">
      <c r="A1724" s="5" t="n">
        <v>1723</v>
      </c>
      <c r="B1724" s="5" t="n">
        <v>5</v>
      </c>
      <c r="C1724" s="5" t="n">
        <v>263</v>
      </c>
      <c r="D1724" s="5" t="n">
        <v>9</v>
      </c>
      <c r="E1724" s="5" t="n">
        <v>0</v>
      </c>
      <c r="F1724" s="5" t="n">
        <v>27.7</v>
      </c>
      <c r="G1724" s="5" t="n">
        <v>21.8</v>
      </c>
      <c r="H1724" s="5" t="n">
        <v>10.17</v>
      </c>
      <c r="I1724" s="6">
        <f>IF(E1724&gt;=Markov!$B$3,1,0)</f>
        <v/>
      </c>
      <c r="J1724" s="6">
        <f>I1723</f>
        <v/>
      </c>
      <c r="K1724" s="7">
        <f>MAR1!$B$5+MAR1!$C$5*COS(2*PI()*$C1724/365)+MAR1!$D$5*SIN(2*PI()*$C1724/365)</f>
        <v/>
      </c>
      <c r="L1724" s="7">
        <f>MAR1!$B$6+MAR1!$C$6*COS(2*PI()*$C1724/365)+MAR1!$D$6*SIN(2*PI()*$C1724/365)</f>
        <v/>
      </c>
      <c r="M1724" s="7">
        <f>MAR1!$B$7+MAR1!$C$7*COS(2*PI()*$C1724/365)+MAR1!$D$7*SIN(2*PI()*$C1724/365)</f>
        <v/>
      </c>
      <c r="N1724" s="7">
        <f>F1724-K1724</f>
        <v/>
      </c>
      <c r="O1724" s="7">
        <f>G1724-L1724</f>
        <v/>
      </c>
      <c r="P1724" s="7">
        <f>H1724-M1724</f>
        <v/>
      </c>
      <c r="Q1724" s="7">
        <f>IF($I1724=1,(N1724-MAR1!$B$11)/MAR1!$D$11,(N1724-MAR1!$C$11)/MAR1!$E$11)</f>
        <v/>
      </c>
      <c r="R1724" s="7">
        <f>IF($I1724=1,(O1724-MAR1!$B$12)/MAR1!$D$12,(O1724-MAR1!$C$12)/MAR1!$E$12)</f>
        <v/>
      </c>
      <c r="S1724" s="7">
        <f>IF($I1724=1,(P1724-MAR1!$B$13)/MAR1!$D$13,(P1724-MAR1!$C$13)/MAR1!$E$13)</f>
        <v/>
      </c>
      <c r="U1724" s="5" t="n">
        <v>1723</v>
      </c>
      <c r="V1724" s="5" t="n">
        <v>0.633286</v>
      </c>
      <c r="W1724" s="5" t="n">
        <v>0.160913</v>
      </c>
      <c r="X1724" s="5" t="n">
        <v>0.732616</v>
      </c>
      <c r="Y1724" s="5" t="n">
        <v>0.72422</v>
      </c>
      <c r="Z1724" s="5" t="n">
        <v>0.303116</v>
      </c>
    </row>
    <row r="1725">
      <c r="A1725" s="5" t="n">
        <v>1724</v>
      </c>
      <c r="B1725" s="5" t="n">
        <v>5</v>
      </c>
      <c r="C1725" s="5" t="n">
        <v>264</v>
      </c>
      <c r="D1725" s="5" t="n">
        <v>9</v>
      </c>
      <c r="E1725" s="5" t="n">
        <v>3.2</v>
      </c>
      <c r="F1725" s="5" t="n">
        <v>25.3</v>
      </c>
      <c r="G1725" s="5" t="n">
        <v>19.8</v>
      </c>
      <c r="H1725" s="5" t="n">
        <v>10.94</v>
      </c>
      <c r="I1725" s="6">
        <f>IF(E1725&gt;=Markov!$B$3,1,0)</f>
        <v/>
      </c>
      <c r="J1725" s="6">
        <f>I1724</f>
        <v/>
      </c>
      <c r="K1725" s="7">
        <f>MAR1!$B$5+MAR1!$C$5*COS(2*PI()*$C1725/365)+MAR1!$D$5*SIN(2*PI()*$C1725/365)</f>
        <v/>
      </c>
      <c r="L1725" s="7">
        <f>MAR1!$B$6+MAR1!$C$6*COS(2*PI()*$C1725/365)+MAR1!$D$6*SIN(2*PI()*$C1725/365)</f>
        <v/>
      </c>
      <c r="M1725" s="7">
        <f>MAR1!$B$7+MAR1!$C$7*COS(2*PI()*$C1725/365)+MAR1!$D$7*SIN(2*PI()*$C1725/365)</f>
        <v/>
      </c>
      <c r="N1725" s="7">
        <f>F1725-K1725</f>
        <v/>
      </c>
      <c r="O1725" s="7">
        <f>G1725-L1725</f>
        <v/>
      </c>
      <c r="P1725" s="7">
        <f>H1725-M1725</f>
        <v/>
      </c>
      <c r="Q1725" s="7">
        <f>IF($I1725=1,(N1725-MAR1!$B$11)/MAR1!$D$11,(N1725-MAR1!$C$11)/MAR1!$E$11)</f>
        <v/>
      </c>
      <c r="R1725" s="7">
        <f>IF($I1725=1,(O1725-MAR1!$B$12)/MAR1!$D$12,(O1725-MAR1!$C$12)/MAR1!$E$12)</f>
        <v/>
      </c>
      <c r="S1725" s="7">
        <f>IF($I1725=1,(P1725-MAR1!$B$13)/MAR1!$D$13,(P1725-MAR1!$C$13)/MAR1!$E$13)</f>
        <v/>
      </c>
      <c r="U1725" s="5" t="n">
        <v>1724</v>
      </c>
      <c r="V1725" s="5" t="n">
        <v>0.77364</v>
      </c>
      <c r="W1725" s="5" t="n">
        <v>0.179292</v>
      </c>
      <c r="X1725" s="5" t="n">
        <v>0.432682</v>
      </c>
      <c r="Y1725" s="5" t="n">
        <v>0.996127</v>
      </c>
      <c r="Z1725" s="5" t="n">
        <v>0.668495</v>
      </c>
    </row>
    <row r="1726">
      <c r="A1726" s="5" t="n">
        <v>1725</v>
      </c>
      <c r="B1726" s="5" t="n">
        <v>5</v>
      </c>
      <c r="C1726" s="5" t="n">
        <v>265</v>
      </c>
      <c r="D1726" s="5" t="n">
        <v>9</v>
      </c>
      <c r="E1726" s="5" t="n">
        <v>30</v>
      </c>
      <c r="F1726" s="5" t="n">
        <v>27.2</v>
      </c>
      <c r="G1726" s="5" t="n">
        <v>20.5</v>
      </c>
      <c r="H1726" s="5" t="n">
        <v>12.24</v>
      </c>
      <c r="I1726" s="6">
        <f>IF(E1726&gt;=Markov!$B$3,1,0)</f>
        <v/>
      </c>
      <c r="J1726" s="6">
        <f>I1725</f>
        <v/>
      </c>
      <c r="K1726" s="7">
        <f>MAR1!$B$5+MAR1!$C$5*COS(2*PI()*$C1726/365)+MAR1!$D$5*SIN(2*PI()*$C1726/365)</f>
        <v/>
      </c>
      <c r="L1726" s="7">
        <f>MAR1!$B$6+MAR1!$C$6*COS(2*PI()*$C1726/365)+MAR1!$D$6*SIN(2*PI()*$C1726/365)</f>
        <v/>
      </c>
      <c r="M1726" s="7">
        <f>MAR1!$B$7+MAR1!$C$7*COS(2*PI()*$C1726/365)+MAR1!$D$7*SIN(2*PI()*$C1726/365)</f>
        <v/>
      </c>
      <c r="N1726" s="7">
        <f>F1726-K1726</f>
        <v/>
      </c>
      <c r="O1726" s="7">
        <f>G1726-L1726</f>
        <v/>
      </c>
      <c r="P1726" s="7">
        <f>H1726-M1726</f>
        <v/>
      </c>
      <c r="Q1726" s="7">
        <f>IF($I1726=1,(N1726-MAR1!$B$11)/MAR1!$D$11,(N1726-MAR1!$C$11)/MAR1!$E$11)</f>
        <v/>
      </c>
      <c r="R1726" s="7">
        <f>IF($I1726=1,(O1726-MAR1!$B$12)/MAR1!$D$12,(O1726-MAR1!$C$12)/MAR1!$E$12)</f>
        <v/>
      </c>
      <c r="S1726" s="7">
        <f>IF($I1726=1,(P1726-MAR1!$B$13)/MAR1!$D$13,(P1726-MAR1!$C$13)/MAR1!$E$13)</f>
        <v/>
      </c>
      <c r="U1726" s="5" t="n">
        <v>1725</v>
      </c>
      <c r="V1726" s="5" t="n">
        <v>0.537981</v>
      </c>
      <c r="W1726" s="5" t="n">
        <v>0.064696</v>
      </c>
      <c r="X1726" s="5" t="n">
        <v>0.559992</v>
      </c>
      <c r="Y1726" s="5" t="n">
        <v>0.114399</v>
      </c>
      <c r="Z1726" s="5" t="n">
        <v>0.965642</v>
      </c>
    </row>
    <row r="1727">
      <c r="A1727" s="5" t="n">
        <v>1726</v>
      </c>
      <c r="B1727" s="5" t="n">
        <v>5</v>
      </c>
      <c r="C1727" s="5" t="n">
        <v>266</v>
      </c>
      <c r="D1727" s="5" t="n">
        <v>9</v>
      </c>
      <c r="E1727" s="5" t="n">
        <v>50.2</v>
      </c>
      <c r="F1727" s="5" t="n">
        <v>25.2</v>
      </c>
      <c r="G1727" s="5" t="n">
        <v>18.7</v>
      </c>
      <c r="H1727" s="5" t="n">
        <v>7.08</v>
      </c>
      <c r="I1727" s="6">
        <f>IF(E1727&gt;=Markov!$B$3,1,0)</f>
        <v/>
      </c>
      <c r="J1727" s="6">
        <f>I1726</f>
        <v/>
      </c>
      <c r="K1727" s="7">
        <f>MAR1!$B$5+MAR1!$C$5*COS(2*PI()*$C1727/365)+MAR1!$D$5*SIN(2*PI()*$C1727/365)</f>
        <v/>
      </c>
      <c r="L1727" s="7">
        <f>MAR1!$B$6+MAR1!$C$6*COS(2*PI()*$C1727/365)+MAR1!$D$6*SIN(2*PI()*$C1727/365)</f>
        <v/>
      </c>
      <c r="M1727" s="7">
        <f>MAR1!$B$7+MAR1!$C$7*COS(2*PI()*$C1727/365)+MAR1!$D$7*SIN(2*PI()*$C1727/365)</f>
        <v/>
      </c>
      <c r="N1727" s="7">
        <f>F1727-K1727</f>
        <v/>
      </c>
      <c r="O1727" s="7">
        <f>G1727-L1727</f>
        <v/>
      </c>
      <c r="P1727" s="7">
        <f>H1727-M1727</f>
        <v/>
      </c>
      <c r="Q1727" s="7">
        <f>IF($I1727=1,(N1727-MAR1!$B$11)/MAR1!$D$11,(N1727-MAR1!$C$11)/MAR1!$E$11)</f>
        <v/>
      </c>
      <c r="R1727" s="7">
        <f>IF($I1727=1,(O1727-MAR1!$B$12)/MAR1!$D$12,(O1727-MAR1!$C$12)/MAR1!$E$12)</f>
        <v/>
      </c>
      <c r="S1727" s="7">
        <f>IF($I1727=1,(P1727-MAR1!$B$13)/MAR1!$D$13,(P1727-MAR1!$C$13)/MAR1!$E$13)</f>
        <v/>
      </c>
      <c r="U1727" s="5" t="n">
        <v>1726</v>
      </c>
      <c r="V1727" s="5" t="n">
        <v>0.804707</v>
      </c>
      <c r="W1727" s="5" t="n">
        <v>0.828725</v>
      </c>
      <c r="X1727" s="5" t="n">
        <v>0.954371</v>
      </c>
      <c r="Y1727" s="5" t="n">
        <v>0.922335</v>
      </c>
      <c r="Z1727" s="5" t="n">
        <v>0.253068</v>
      </c>
    </row>
    <row r="1728">
      <c r="A1728" s="5" t="n">
        <v>1727</v>
      </c>
      <c r="B1728" s="5" t="n">
        <v>5</v>
      </c>
      <c r="C1728" s="5" t="n">
        <v>267</v>
      </c>
      <c r="D1728" s="5" t="n">
        <v>9</v>
      </c>
      <c r="E1728" s="5" t="n">
        <v>2.1</v>
      </c>
      <c r="F1728" s="5" t="n">
        <v>24.1</v>
      </c>
      <c r="G1728" s="5" t="n">
        <v>18.5</v>
      </c>
      <c r="H1728" s="5" t="n">
        <v>5.54</v>
      </c>
      <c r="I1728" s="6">
        <f>IF(E1728&gt;=Markov!$B$3,1,0)</f>
        <v/>
      </c>
      <c r="J1728" s="6">
        <f>I1727</f>
        <v/>
      </c>
      <c r="K1728" s="7">
        <f>MAR1!$B$5+MAR1!$C$5*COS(2*PI()*$C1728/365)+MAR1!$D$5*SIN(2*PI()*$C1728/365)</f>
        <v/>
      </c>
      <c r="L1728" s="7">
        <f>MAR1!$B$6+MAR1!$C$6*COS(2*PI()*$C1728/365)+MAR1!$D$6*SIN(2*PI()*$C1728/365)</f>
        <v/>
      </c>
      <c r="M1728" s="7">
        <f>MAR1!$B$7+MAR1!$C$7*COS(2*PI()*$C1728/365)+MAR1!$D$7*SIN(2*PI()*$C1728/365)</f>
        <v/>
      </c>
      <c r="N1728" s="7">
        <f>F1728-K1728</f>
        <v/>
      </c>
      <c r="O1728" s="7">
        <f>G1728-L1728</f>
        <v/>
      </c>
      <c r="P1728" s="7">
        <f>H1728-M1728</f>
        <v/>
      </c>
      <c r="Q1728" s="7">
        <f>IF($I1728=1,(N1728-MAR1!$B$11)/MAR1!$D$11,(N1728-MAR1!$C$11)/MAR1!$E$11)</f>
        <v/>
      </c>
      <c r="R1728" s="7">
        <f>IF($I1728=1,(O1728-MAR1!$B$12)/MAR1!$D$12,(O1728-MAR1!$C$12)/MAR1!$E$12)</f>
        <v/>
      </c>
      <c r="S1728" s="7">
        <f>IF($I1728=1,(P1728-MAR1!$B$13)/MAR1!$D$13,(P1728-MAR1!$C$13)/MAR1!$E$13)</f>
        <v/>
      </c>
      <c r="U1728" s="5" t="n">
        <v>1727</v>
      </c>
      <c r="V1728" s="5" t="n">
        <v>0.003822</v>
      </c>
      <c r="W1728" s="5" t="n">
        <v>0.406776</v>
      </c>
      <c r="X1728" s="5" t="n">
        <v>0.717473</v>
      </c>
      <c r="Y1728" s="5" t="n">
        <v>0.033847</v>
      </c>
      <c r="Z1728" s="5" t="n">
        <v>0.407993</v>
      </c>
    </row>
    <row r="1729">
      <c r="A1729" s="5" t="n">
        <v>1728</v>
      </c>
      <c r="B1729" s="5" t="n">
        <v>5</v>
      </c>
      <c r="C1729" s="5" t="n">
        <v>268</v>
      </c>
      <c r="D1729" s="5" t="n">
        <v>9</v>
      </c>
      <c r="E1729" s="5" t="n">
        <v>0</v>
      </c>
      <c r="F1729" s="5" t="n">
        <v>26.9</v>
      </c>
      <c r="G1729" s="5" t="n">
        <v>17.1</v>
      </c>
      <c r="H1729" s="5" t="n">
        <v>19.78</v>
      </c>
      <c r="I1729" s="6">
        <f>IF(E1729&gt;=Markov!$B$3,1,0)</f>
        <v/>
      </c>
      <c r="J1729" s="6">
        <f>I1728</f>
        <v/>
      </c>
      <c r="K1729" s="7">
        <f>MAR1!$B$5+MAR1!$C$5*COS(2*PI()*$C1729/365)+MAR1!$D$5*SIN(2*PI()*$C1729/365)</f>
        <v/>
      </c>
      <c r="L1729" s="7">
        <f>MAR1!$B$6+MAR1!$C$6*COS(2*PI()*$C1729/365)+MAR1!$D$6*SIN(2*PI()*$C1729/365)</f>
        <v/>
      </c>
      <c r="M1729" s="7">
        <f>MAR1!$B$7+MAR1!$C$7*COS(2*PI()*$C1729/365)+MAR1!$D$7*SIN(2*PI()*$C1729/365)</f>
        <v/>
      </c>
      <c r="N1729" s="7">
        <f>F1729-K1729</f>
        <v/>
      </c>
      <c r="O1729" s="7">
        <f>G1729-L1729</f>
        <v/>
      </c>
      <c r="P1729" s="7">
        <f>H1729-M1729</f>
        <v/>
      </c>
      <c r="Q1729" s="7">
        <f>IF($I1729=1,(N1729-MAR1!$B$11)/MAR1!$D$11,(N1729-MAR1!$C$11)/MAR1!$E$11)</f>
        <v/>
      </c>
      <c r="R1729" s="7">
        <f>IF($I1729=1,(O1729-MAR1!$B$12)/MAR1!$D$12,(O1729-MAR1!$C$12)/MAR1!$E$12)</f>
        <v/>
      </c>
      <c r="S1729" s="7">
        <f>IF($I1729=1,(P1729-MAR1!$B$13)/MAR1!$D$13,(P1729-MAR1!$C$13)/MAR1!$E$13)</f>
        <v/>
      </c>
      <c r="U1729" s="5" t="n">
        <v>1728</v>
      </c>
      <c r="V1729" s="5" t="n">
        <v>0.35272</v>
      </c>
      <c r="W1729" s="5" t="n">
        <v>0.536083</v>
      </c>
      <c r="X1729" s="5" t="n">
        <v>0.473792</v>
      </c>
      <c r="Y1729" s="5" t="n">
        <v>0.327679</v>
      </c>
      <c r="Z1729" s="5" t="n">
        <v>0.654948</v>
      </c>
    </row>
    <row r="1730">
      <c r="A1730" s="5" t="n">
        <v>1729</v>
      </c>
      <c r="B1730" s="5" t="n">
        <v>5</v>
      </c>
      <c r="C1730" s="5" t="n">
        <v>269</v>
      </c>
      <c r="D1730" s="5" t="n">
        <v>9</v>
      </c>
      <c r="E1730" s="5" t="n">
        <v>0</v>
      </c>
      <c r="F1730" s="5" t="n">
        <v>28.2</v>
      </c>
      <c r="G1730" s="5" t="n">
        <v>18.1</v>
      </c>
      <c r="H1730" s="5" t="n">
        <v>16.06</v>
      </c>
      <c r="I1730" s="6">
        <f>IF(E1730&gt;=Markov!$B$3,1,0)</f>
        <v/>
      </c>
      <c r="J1730" s="6">
        <f>I1729</f>
        <v/>
      </c>
      <c r="K1730" s="7">
        <f>MAR1!$B$5+MAR1!$C$5*COS(2*PI()*$C1730/365)+MAR1!$D$5*SIN(2*PI()*$C1730/365)</f>
        <v/>
      </c>
      <c r="L1730" s="7">
        <f>MAR1!$B$6+MAR1!$C$6*COS(2*PI()*$C1730/365)+MAR1!$D$6*SIN(2*PI()*$C1730/365)</f>
        <v/>
      </c>
      <c r="M1730" s="7">
        <f>MAR1!$B$7+MAR1!$C$7*COS(2*PI()*$C1730/365)+MAR1!$D$7*SIN(2*PI()*$C1730/365)</f>
        <v/>
      </c>
      <c r="N1730" s="7">
        <f>F1730-K1730</f>
        <v/>
      </c>
      <c r="O1730" s="7">
        <f>G1730-L1730</f>
        <v/>
      </c>
      <c r="P1730" s="7">
        <f>H1730-M1730</f>
        <v/>
      </c>
      <c r="Q1730" s="7">
        <f>IF($I1730=1,(N1730-MAR1!$B$11)/MAR1!$D$11,(N1730-MAR1!$C$11)/MAR1!$E$11)</f>
        <v/>
      </c>
      <c r="R1730" s="7">
        <f>IF($I1730=1,(O1730-MAR1!$B$12)/MAR1!$D$12,(O1730-MAR1!$C$12)/MAR1!$E$12)</f>
        <v/>
      </c>
      <c r="S1730" s="7">
        <f>IF($I1730=1,(P1730-MAR1!$B$13)/MAR1!$D$13,(P1730-MAR1!$C$13)/MAR1!$E$13)</f>
        <v/>
      </c>
      <c r="U1730" s="5" t="n">
        <v>1729</v>
      </c>
      <c r="V1730" s="5" t="n">
        <v>0.237167</v>
      </c>
      <c r="W1730" s="5" t="n">
        <v>0.876714</v>
      </c>
      <c r="X1730" s="5" t="n">
        <v>0.525641</v>
      </c>
      <c r="Y1730" s="5" t="n">
        <v>0.699784</v>
      </c>
      <c r="Z1730" s="5" t="n">
        <v>0.063456</v>
      </c>
    </row>
    <row r="1731">
      <c r="A1731" s="5" t="n">
        <v>1730</v>
      </c>
      <c r="B1731" s="5" t="n">
        <v>5</v>
      </c>
      <c r="C1731" s="5" t="n">
        <v>270</v>
      </c>
      <c r="D1731" s="5" t="n">
        <v>9</v>
      </c>
      <c r="E1731" s="5" t="n">
        <v>0</v>
      </c>
      <c r="F1731" s="5" t="n">
        <v>28.1</v>
      </c>
      <c r="G1731" s="5" t="n">
        <v>21</v>
      </c>
      <c r="H1731" s="5" t="n">
        <v>16.38</v>
      </c>
      <c r="I1731" s="6">
        <f>IF(E1731&gt;=Markov!$B$3,1,0)</f>
        <v/>
      </c>
      <c r="J1731" s="6">
        <f>I1730</f>
        <v/>
      </c>
      <c r="K1731" s="7">
        <f>MAR1!$B$5+MAR1!$C$5*COS(2*PI()*$C1731/365)+MAR1!$D$5*SIN(2*PI()*$C1731/365)</f>
        <v/>
      </c>
      <c r="L1731" s="7">
        <f>MAR1!$B$6+MAR1!$C$6*COS(2*PI()*$C1731/365)+MAR1!$D$6*SIN(2*PI()*$C1731/365)</f>
        <v/>
      </c>
      <c r="M1731" s="7">
        <f>MAR1!$B$7+MAR1!$C$7*COS(2*PI()*$C1731/365)+MAR1!$D$7*SIN(2*PI()*$C1731/365)</f>
        <v/>
      </c>
      <c r="N1731" s="7">
        <f>F1731-K1731</f>
        <v/>
      </c>
      <c r="O1731" s="7">
        <f>G1731-L1731</f>
        <v/>
      </c>
      <c r="P1731" s="7">
        <f>H1731-M1731</f>
        <v/>
      </c>
      <c r="Q1731" s="7">
        <f>IF($I1731=1,(N1731-MAR1!$B$11)/MAR1!$D$11,(N1731-MAR1!$C$11)/MAR1!$E$11)</f>
        <v/>
      </c>
      <c r="R1731" s="7">
        <f>IF($I1731=1,(O1731-MAR1!$B$12)/MAR1!$D$12,(O1731-MAR1!$C$12)/MAR1!$E$12)</f>
        <v/>
      </c>
      <c r="S1731" s="7">
        <f>IF($I1731=1,(P1731-MAR1!$B$13)/MAR1!$D$13,(P1731-MAR1!$C$13)/MAR1!$E$13)</f>
        <v/>
      </c>
      <c r="U1731" s="5" t="n">
        <v>1730</v>
      </c>
      <c r="V1731" s="5" t="n">
        <v>0.972066</v>
      </c>
      <c r="W1731" s="5" t="n">
        <v>0.745808</v>
      </c>
      <c r="X1731" s="5" t="n">
        <v>0.561962</v>
      </c>
      <c r="Y1731" s="5" t="n">
        <v>0.061881</v>
      </c>
      <c r="Z1731" s="5" t="n">
        <v>0.789642</v>
      </c>
    </row>
    <row r="1732">
      <c r="A1732" s="5" t="n">
        <v>1731</v>
      </c>
      <c r="B1732" s="5" t="n">
        <v>5</v>
      </c>
      <c r="C1732" s="5" t="n">
        <v>271</v>
      </c>
      <c r="D1732" s="5" t="n">
        <v>9</v>
      </c>
      <c r="E1732" s="5" t="n">
        <v>55.3</v>
      </c>
      <c r="F1732" s="5" t="n">
        <v>24.6</v>
      </c>
      <c r="G1732" s="5" t="n">
        <v>19.5</v>
      </c>
      <c r="H1732" s="5" t="n">
        <v>7.27</v>
      </c>
      <c r="I1732" s="6">
        <f>IF(E1732&gt;=Markov!$B$3,1,0)</f>
        <v/>
      </c>
      <c r="J1732" s="6">
        <f>I1731</f>
        <v/>
      </c>
      <c r="K1732" s="7">
        <f>MAR1!$B$5+MAR1!$C$5*COS(2*PI()*$C1732/365)+MAR1!$D$5*SIN(2*PI()*$C1732/365)</f>
        <v/>
      </c>
      <c r="L1732" s="7">
        <f>MAR1!$B$6+MAR1!$C$6*COS(2*PI()*$C1732/365)+MAR1!$D$6*SIN(2*PI()*$C1732/365)</f>
        <v/>
      </c>
      <c r="M1732" s="7">
        <f>MAR1!$B$7+MAR1!$C$7*COS(2*PI()*$C1732/365)+MAR1!$D$7*SIN(2*PI()*$C1732/365)</f>
        <v/>
      </c>
      <c r="N1732" s="7">
        <f>F1732-K1732</f>
        <v/>
      </c>
      <c r="O1732" s="7">
        <f>G1732-L1732</f>
        <v/>
      </c>
      <c r="P1732" s="7">
        <f>H1732-M1732</f>
        <v/>
      </c>
      <c r="Q1732" s="7">
        <f>IF($I1732=1,(N1732-MAR1!$B$11)/MAR1!$D$11,(N1732-MAR1!$C$11)/MAR1!$E$11)</f>
        <v/>
      </c>
      <c r="R1732" s="7">
        <f>IF($I1732=1,(O1732-MAR1!$B$12)/MAR1!$D$12,(O1732-MAR1!$C$12)/MAR1!$E$12)</f>
        <v/>
      </c>
      <c r="S1732" s="7">
        <f>IF($I1732=1,(P1732-MAR1!$B$13)/MAR1!$D$13,(P1732-MAR1!$C$13)/MAR1!$E$13)</f>
        <v/>
      </c>
      <c r="U1732" s="5" t="n">
        <v>1731</v>
      </c>
      <c r="V1732" s="5" t="n">
        <v>0.328159</v>
      </c>
      <c r="W1732" s="5" t="n">
        <v>0.118086</v>
      </c>
      <c r="X1732" s="5" t="n">
        <v>0.440958</v>
      </c>
      <c r="Y1732" s="5" t="n">
        <v>0.288338</v>
      </c>
      <c r="Z1732" s="5" t="n">
        <v>0.979033</v>
      </c>
    </row>
    <row r="1733">
      <c r="A1733" s="5" t="n">
        <v>1732</v>
      </c>
      <c r="B1733" s="5" t="n">
        <v>5</v>
      </c>
      <c r="C1733" s="5" t="n">
        <v>272</v>
      </c>
      <c r="D1733" s="5" t="n">
        <v>9</v>
      </c>
      <c r="E1733" s="5" t="n">
        <v>42</v>
      </c>
      <c r="F1733" s="5" t="n">
        <v>26</v>
      </c>
      <c r="G1733" s="5" t="n">
        <v>18.9</v>
      </c>
      <c r="H1733" s="5" t="n">
        <v>7.84</v>
      </c>
      <c r="I1733" s="6">
        <f>IF(E1733&gt;=Markov!$B$3,1,0)</f>
        <v/>
      </c>
      <c r="J1733" s="6">
        <f>I1732</f>
        <v/>
      </c>
      <c r="K1733" s="7">
        <f>MAR1!$B$5+MAR1!$C$5*COS(2*PI()*$C1733/365)+MAR1!$D$5*SIN(2*PI()*$C1733/365)</f>
        <v/>
      </c>
      <c r="L1733" s="7">
        <f>MAR1!$B$6+MAR1!$C$6*COS(2*PI()*$C1733/365)+MAR1!$D$6*SIN(2*PI()*$C1733/365)</f>
        <v/>
      </c>
      <c r="M1733" s="7">
        <f>MAR1!$B$7+MAR1!$C$7*COS(2*PI()*$C1733/365)+MAR1!$D$7*SIN(2*PI()*$C1733/365)</f>
        <v/>
      </c>
      <c r="N1733" s="7">
        <f>F1733-K1733</f>
        <v/>
      </c>
      <c r="O1733" s="7">
        <f>G1733-L1733</f>
        <v/>
      </c>
      <c r="P1733" s="7">
        <f>H1733-M1733</f>
        <v/>
      </c>
      <c r="Q1733" s="7">
        <f>IF($I1733=1,(N1733-MAR1!$B$11)/MAR1!$D$11,(N1733-MAR1!$C$11)/MAR1!$E$11)</f>
        <v/>
      </c>
      <c r="R1733" s="7">
        <f>IF($I1733=1,(O1733-MAR1!$B$12)/MAR1!$D$12,(O1733-MAR1!$C$12)/MAR1!$E$12)</f>
        <v/>
      </c>
      <c r="S1733" s="7">
        <f>IF($I1733=1,(P1733-MAR1!$B$13)/MAR1!$D$13,(P1733-MAR1!$C$13)/MAR1!$E$13)</f>
        <v/>
      </c>
      <c r="U1733" s="5" t="n">
        <v>1732</v>
      </c>
      <c r="V1733" s="5" t="n">
        <v>0.095915</v>
      </c>
      <c r="W1733" s="5" t="n">
        <v>0.6848649999999999</v>
      </c>
      <c r="X1733" s="5" t="n">
        <v>0.040898</v>
      </c>
      <c r="Y1733" s="5" t="n">
        <v>0.814037</v>
      </c>
      <c r="Z1733" s="5" t="n">
        <v>0.711083</v>
      </c>
    </row>
    <row r="1734">
      <c r="A1734" s="5" t="n">
        <v>1733</v>
      </c>
      <c r="B1734" s="5" t="n">
        <v>5</v>
      </c>
      <c r="C1734" s="5" t="n">
        <v>273</v>
      </c>
      <c r="D1734" s="5" t="n">
        <v>9</v>
      </c>
      <c r="E1734" s="5" t="n">
        <v>0</v>
      </c>
      <c r="F1734" s="5" t="n">
        <v>27.8</v>
      </c>
      <c r="G1734" s="5" t="n">
        <v>18.5</v>
      </c>
      <c r="H1734" s="5" t="n">
        <v>13.92</v>
      </c>
      <c r="I1734" s="6">
        <f>IF(E1734&gt;=Markov!$B$3,1,0)</f>
        <v/>
      </c>
      <c r="J1734" s="6">
        <f>I1733</f>
        <v/>
      </c>
      <c r="K1734" s="7">
        <f>MAR1!$B$5+MAR1!$C$5*COS(2*PI()*$C1734/365)+MAR1!$D$5*SIN(2*PI()*$C1734/365)</f>
        <v/>
      </c>
      <c r="L1734" s="7">
        <f>MAR1!$B$6+MAR1!$C$6*COS(2*PI()*$C1734/365)+MAR1!$D$6*SIN(2*PI()*$C1734/365)</f>
        <v/>
      </c>
      <c r="M1734" s="7">
        <f>MAR1!$B$7+MAR1!$C$7*COS(2*PI()*$C1734/365)+MAR1!$D$7*SIN(2*PI()*$C1734/365)</f>
        <v/>
      </c>
      <c r="N1734" s="7">
        <f>F1734-K1734</f>
        <v/>
      </c>
      <c r="O1734" s="7">
        <f>G1734-L1734</f>
        <v/>
      </c>
      <c r="P1734" s="7">
        <f>H1734-M1734</f>
        <v/>
      </c>
      <c r="Q1734" s="7">
        <f>IF($I1734=1,(N1734-MAR1!$B$11)/MAR1!$D$11,(N1734-MAR1!$C$11)/MAR1!$E$11)</f>
        <v/>
      </c>
      <c r="R1734" s="7">
        <f>IF($I1734=1,(O1734-MAR1!$B$12)/MAR1!$D$12,(O1734-MAR1!$C$12)/MAR1!$E$12)</f>
        <v/>
      </c>
      <c r="S1734" s="7">
        <f>IF($I1734=1,(P1734-MAR1!$B$13)/MAR1!$D$13,(P1734-MAR1!$C$13)/MAR1!$E$13)</f>
        <v/>
      </c>
      <c r="U1734" s="5" t="n">
        <v>1733</v>
      </c>
      <c r="V1734" s="5" t="n">
        <v>0.838265</v>
      </c>
      <c r="W1734" s="5" t="n">
        <v>0.153244</v>
      </c>
      <c r="X1734" s="5" t="n">
        <v>0.103364</v>
      </c>
      <c r="Y1734" s="5" t="n">
        <v>0.978445</v>
      </c>
      <c r="Z1734" s="5" t="n">
        <v>0.720261</v>
      </c>
    </row>
    <row r="1735">
      <c r="A1735" s="5" t="n">
        <v>1734</v>
      </c>
      <c r="B1735" s="5" t="n">
        <v>5</v>
      </c>
      <c r="C1735" s="5" t="n">
        <v>274</v>
      </c>
      <c r="D1735" s="5" t="n">
        <v>10</v>
      </c>
      <c r="E1735" s="5" t="n">
        <v>0</v>
      </c>
      <c r="F1735" s="5" t="n">
        <v>26</v>
      </c>
      <c r="G1735" s="5" t="n">
        <v>17.4</v>
      </c>
      <c r="H1735" s="5" t="n">
        <v>12.8</v>
      </c>
      <c r="I1735" s="6">
        <f>IF(E1735&gt;=Markov!$B$3,1,0)</f>
        <v/>
      </c>
      <c r="J1735" s="6">
        <f>I1734</f>
        <v/>
      </c>
      <c r="K1735" s="7">
        <f>MAR1!$B$5+MAR1!$C$5*COS(2*PI()*$C1735/365)+MAR1!$D$5*SIN(2*PI()*$C1735/365)</f>
        <v/>
      </c>
      <c r="L1735" s="7">
        <f>MAR1!$B$6+MAR1!$C$6*COS(2*PI()*$C1735/365)+MAR1!$D$6*SIN(2*PI()*$C1735/365)</f>
        <v/>
      </c>
      <c r="M1735" s="7">
        <f>MAR1!$B$7+MAR1!$C$7*COS(2*PI()*$C1735/365)+MAR1!$D$7*SIN(2*PI()*$C1735/365)</f>
        <v/>
      </c>
      <c r="N1735" s="7">
        <f>F1735-K1735</f>
        <v/>
      </c>
      <c r="O1735" s="7">
        <f>G1735-L1735</f>
        <v/>
      </c>
      <c r="P1735" s="7">
        <f>H1735-M1735</f>
        <v/>
      </c>
      <c r="Q1735" s="7">
        <f>IF($I1735=1,(N1735-MAR1!$B$11)/MAR1!$D$11,(N1735-MAR1!$C$11)/MAR1!$E$11)</f>
        <v/>
      </c>
      <c r="R1735" s="7">
        <f>IF($I1735=1,(O1735-MAR1!$B$12)/MAR1!$D$12,(O1735-MAR1!$C$12)/MAR1!$E$12)</f>
        <v/>
      </c>
      <c r="S1735" s="7">
        <f>IF($I1735=1,(P1735-MAR1!$B$13)/MAR1!$D$13,(P1735-MAR1!$C$13)/MAR1!$E$13)</f>
        <v/>
      </c>
      <c r="U1735" s="5" t="n">
        <v>1734</v>
      </c>
      <c r="V1735" s="5" t="n">
        <v>0.737332</v>
      </c>
      <c r="W1735" s="5" t="n">
        <v>0.618932</v>
      </c>
      <c r="X1735" s="5" t="n">
        <v>0.997934</v>
      </c>
      <c r="Y1735" s="5" t="n">
        <v>0.661998</v>
      </c>
      <c r="Z1735" s="5" t="n">
        <v>0.616425</v>
      </c>
    </row>
    <row r="1736">
      <c r="A1736" s="5" t="n">
        <v>1735</v>
      </c>
      <c r="B1736" s="5" t="n">
        <v>5</v>
      </c>
      <c r="C1736" s="5" t="n">
        <v>275</v>
      </c>
      <c r="D1736" s="5" t="n">
        <v>10</v>
      </c>
      <c r="E1736" s="5" t="n">
        <v>0</v>
      </c>
      <c r="F1736" s="5" t="n">
        <v>27.8</v>
      </c>
      <c r="G1736" s="5" t="n">
        <v>19.2</v>
      </c>
      <c r="H1736" s="5" t="n">
        <v>11.53</v>
      </c>
      <c r="I1736" s="6">
        <f>IF(E1736&gt;=Markov!$B$3,1,0)</f>
        <v/>
      </c>
      <c r="J1736" s="6">
        <f>I1735</f>
        <v/>
      </c>
      <c r="K1736" s="7">
        <f>MAR1!$B$5+MAR1!$C$5*COS(2*PI()*$C1736/365)+MAR1!$D$5*SIN(2*PI()*$C1736/365)</f>
        <v/>
      </c>
      <c r="L1736" s="7">
        <f>MAR1!$B$6+MAR1!$C$6*COS(2*PI()*$C1736/365)+MAR1!$D$6*SIN(2*PI()*$C1736/365)</f>
        <v/>
      </c>
      <c r="M1736" s="7">
        <f>MAR1!$B$7+MAR1!$C$7*COS(2*PI()*$C1736/365)+MAR1!$D$7*SIN(2*PI()*$C1736/365)</f>
        <v/>
      </c>
      <c r="N1736" s="7">
        <f>F1736-K1736</f>
        <v/>
      </c>
      <c r="O1736" s="7">
        <f>G1736-L1736</f>
        <v/>
      </c>
      <c r="P1736" s="7">
        <f>H1736-M1736</f>
        <v/>
      </c>
      <c r="Q1736" s="7">
        <f>IF($I1736=1,(N1736-MAR1!$B$11)/MAR1!$D$11,(N1736-MAR1!$C$11)/MAR1!$E$11)</f>
        <v/>
      </c>
      <c r="R1736" s="7">
        <f>IF($I1736=1,(O1736-MAR1!$B$12)/MAR1!$D$12,(O1736-MAR1!$C$12)/MAR1!$E$12)</f>
        <v/>
      </c>
      <c r="S1736" s="7">
        <f>IF($I1736=1,(P1736-MAR1!$B$13)/MAR1!$D$13,(P1736-MAR1!$C$13)/MAR1!$E$13)</f>
        <v/>
      </c>
      <c r="U1736" s="5" t="n">
        <v>1735</v>
      </c>
      <c r="V1736" s="5" t="n">
        <v>0.306259</v>
      </c>
      <c r="W1736" s="5" t="n">
        <v>0.866761</v>
      </c>
      <c r="X1736" s="5" t="n">
        <v>0.764401</v>
      </c>
      <c r="Y1736" s="5" t="n">
        <v>0.673867</v>
      </c>
      <c r="Z1736" s="5" t="n">
        <v>0.189852</v>
      </c>
    </row>
    <row r="1737">
      <c r="A1737" s="5" t="n">
        <v>1736</v>
      </c>
      <c r="B1737" s="5" t="n">
        <v>5</v>
      </c>
      <c r="C1737" s="5" t="n">
        <v>276</v>
      </c>
      <c r="D1737" s="5" t="n">
        <v>10</v>
      </c>
      <c r="E1737" s="5" t="n">
        <v>0</v>
      </c>
      <c r="F1737" s="5" t="n">
        <v>31.7</v>
      </c>
      <c r="G1737" s="5" t="n">
        <v>20.7</v>
      </c>
      <c r="H1737" s="5" t="n">
        <v>13.84</v>
      </c>
      <c r="I1737" s="6">
        <f>IF(E1737&gt;=Markov!$B$3,1,0)</f>
        <v/>
      </c>
      <c r="J1737" s="6">
        <f>I1736</f>
        <v/>
      </c>
      <c r="K1737" s="7">
        <f>MAR1!$B$5+MAR1!$C$5*COS(2*PI()*$C1737/365)+MAR1!$D$5*SIN(2*PI()*$C1737/365)</f>
        <v/>
      </c>
      <c r="L1737" s="7">
        <f>MAR1!$B$6+MAR1!$C$6*COS(2*PI()*$C1737/365)+MAR1!$D$6*SIN(2*PI()*$C1737/365)</f>
        <v/>
      </c>
      <c r="M1737" s="7">
        <f>MAR1!$B$7+MAR1!$C$7*COS(2*PI()*$C1737/365)+MAR1!$D$7*SIN(2*PI()*$C1737/365)</f>
        <v/>
      </c>
      <c r="N1737" s="7">
        <f>F1737-K1737</f>
        <v/>
      </c>
      <c r="O1737" s="7">
        <f>G1737-L1737</f>
        <v/>
      </c>
      <c r="P1737" s="7">
        <f>H1737-M1737</f>
        <v/>
      </c>
      <c r="Q1737" s="7">
        <f>IF($I1737=1,(N1737-MAR1!$B$11)/MAR1!$D$11,(N1737-MAR1!$C$11)/MAR1!$E$11)</f>
        <v/>
      </c>
      <c r="R1737" s="7">
        <f>IF($I1737=1,(O1737-MAR1!$B$12)/MAR1!$D$12,(O1737-MAR1!$C$12)/MAR1!$E$12)</f>
        <v/>
      </c>
      <c r="S1737" s="7">
        <f>IF($I1737=1,(P1737-MAR1!$B$13)/MAR1!$D$13,(P1737-MAR1!$C$13)/MAR1!$E$13)</f>
        <v/>
      </c>
      <c r="U1737" s="5" t="n">
        <v>1736</v>
      </c>
      <c r="V1737" s="5" t="n">
        <v>0.42816</v>
      </c>
      <c r="W1737" s="5" t="n">
        <v>0.108972</v>
      </c>
      <c r="X1737" s="5" t="n">
        <v>0.165059</v>
      </c>
      <c r="Y1737" s="5" t="n">
        <v>0.842862</v>
      </c>
      <c r="Z1737" s="5" t="n">
        <v>0.351444</v>
      </c>
    </row>
    <row r="1738">
      <c r="A1738" s="5" t="n">
        <v>1737</v>
      </c>
      <c r="B1738" s="5" t="n">
        <v>5</v>
      </c>
      <c r="C1738" s="5" t="n">
        <v>277</v>
      </c>
      <c r="D1738" s="5" t="n">
        <v>10</v>
      </c>
      <c r="E1738" s="5" t="n">
        <v>0</v>
      </c>
      <c r="F1738" s="5" t="n">
        <v>29.2</v>
      </c>
      <c r="G1738" s="5" t="n">
        <v>18.1</v>
      </c>
      <c r="H1738" s="5" t="n">
        <v>10.4</v>
      </c>
      <c r="I1738" s="6">
        <f>IF(E1738&gt;=Markov!$B$3,1,0)</f>
        <v/>
      </c>
      <c r="J1738" s="6">
        <f>I1737</f>
        <v/>
      </c>
      <c r="K1738" s="7">
        <f>MAR1!$B$5+MAR1!$C$5*COS(2*PI()*$C1738/365)+MAR1!$D$5*SIN(2*PI()*$C1738/365)</f>
        <v/>
      </c>
      <c r="L1738" s="7">
        <f>MAR1!$B$6+MAR1!$C$6*COS(2*PI()*$C1738/365)+MAR1!$D$6*SIN(2*PI()*$C1738/365)</f>
        <v/>
      </c>
      <c r="M1738" s="7">
        <f>MAR1!$B$7+MAR1!$C$7*COS(2*PI()*$C1738/365)+MAR1!$D$7*SIN(2*PI()*$C1738/365)</f>
        <v/>
      </c>
      <c r="N1738" s="7">
        <f>F1738-K1738</f>
        <v/>
      </c>
      <c r="O1738" s="7">
        <f>G1738-L1738</f>
        <v/>
      </c>
      <c r="P1738" s="7">
        <f>H1738-M1738</f>
        <v/>
      </c>
      <c r="Q1738" s="7">
        <f>IF($I1738=1,(N1738-MAR1!$B$11)/MAR1!$D$11,(N1738-MAR1!$C$11)/MAR1!$E$11)</f>
        <v/>
      </c>
      <c r="R1738" s="7">
        <f>IF($I1738=1,(O1738-MAR1!$B$12)/MAR1!$D$12,(O1738-MAR1!$C$12)/MAR1!$E$12)</f>
        <v/>
      </c>
      <c r="S1738" s="7">
        <f>IF($I1738=1,(P1738-MAR1!$B$13)/MAR1!$D$13,(P1738-MAR1!$C$13)/MAR1!$E$13)</f>
        <v/>
      </c>
      <c r="U1738" s="5" t="n">
        <v>1737</v>
      </c>
      <c r="V1738" s="5" t="n">
        <v>0.525616</v>
      </c>
      <c r="W1738" s="5" t="n">
        <v>0.039827</v>
      </c>
      <c r="X1738" s="5" t="n">
        <v>0.486572</v>
      </c>
      <c r="Y1738" s="5" t="n">
        <v>0.892411</v>
      </c>
      <c r="Z1738" s="5" t="n">
        <v>0.359204</v>
      </c>
    </row>
    <row r="1739">
      <c r="A1739" s="5" t="n">
        <v>1738</v>
      </c>
      <c r="B1739" s="5" t="n">
        <v>5</v>
      </c>
      <c r="C1739" s="5" t="n">
        <v>278</v>
      </c>
      <c r="D1739" s="5" t="n">
        <v>10</v>
      </c>
      <c r="E1739" s="5" t="n">
        <v>0</v>
      </c>
      <c r="F1739" s="5" t="n">
        <v>28.8</v>
      </c>
      <c r="G1739" s="5" t="n">
        <v>18</v>
      </c>
      <c r="H1739" s="5" t="n">
        <v>13.01</v>
      </c>
      <c r="I1739" s="6">
        <f>IF(E1739&gt;=Markov!$B$3,1,0)</f>
        <v/>
      </c>
      <c r="J1739" s="6">
        <f>I1738</f>
        <v/>
      </c>
      <c r="K1739" s="7">
        <f>MAR1!$B$5+MAR1!$C$5*COS(2*PI()*$C1739/365)+MAR1!$D$5*SIN(2*PI()*$C1739/365)</f>
        <v/>
      </c>
      <c r="L1739" s="7">
        <f>MAR1!$B$6+MAR1!$C$6*COS(2*PI()*$C1739/365)+MAR1!$D$6*SIN(2*PI()*$C1739/365)</f>
        <v/>
      </c>
      <c r="M1739" s="7">
        <f>MAR1!$B$7+MAR1!$C$7*COS(2*PI()*$C1739/365)+MAR1!$D$7*SIN(2*PI()*$C1739/365)</f>
        <v/>
      </c>
      <c r="N1739" s="7">
        <f>F1739-K1739</f>
        <v/>
      </c>
      <c r="O1739" s="7">
        <f>G1739-L1739</f>
        <v/>
      </c>
      <c r="P1739" s="7">
        <f>H1739-M1739</f>
        <v/>
      </c>
      <c r="Q1739" s="7">
        <f>IF($I1739=1,(N1739-MAR1!$B$11)/MAR1!$D$11,(N1739-MAR1!$C$11)/MAR1!$E$11)</f>
        <v/>
      </c>
      <c r="R1739" s="7">
        <f>IF($I1739=1,(O1739-MAR1!$B$12)/MAR1!$D$12,(O1739-MAR1!$C$12)/MAR1!$E$12)</f>
        <v/>
      </c>
      <c r="S1739" s="7">
        <f>IF($I1739=1,(P1739-MAR1!$B$13)/MAR1!$D$13,(P1739-MAR1!$C$13)/MAR1!$E$13)</f>
        <v/>
      </c>
      <c r="U1739" s="5" t="n">
        <v>1738</v>
      </c>
      <c r="V1739" s="5" t="n">
        <v>0.222899</v>
      </c>
      <c r="W1739" s="5" t="n">
        <v>0.667554</v>
      </c>
      <c r="X1739" s="5" t="n">
        <v>0.276492</v>
      </c>
      <c r="Y1739" s="5" t="n">
        <v>0.358478</v>
      </c>
      <c r="Z1739" s="5" t="n">
        <v>0.50492</v>
      </c>
    </row>
    <row r="1740">
      <c r="A1740" s="5" t="n">
        <v>1739</v>
      </c>
      <c r="B1740" s="5" t="n">
        <v>5</v>
      </c>
      <c r="C1740" s="5" t="n">
        <v>279</v>
      </c>
      <c r="D1740" s="5" t="n">
        <v>10</v>
      </c>
      <c r="E1740" s="5" t="n">
        <v>0</v>
      </c>
      <c r="F1740" s="5" t="n">
        <v>28.3</v>
      </c>
      <c r="G1740" s="5" t="n">
        <v>19.4</v>
      </c>
      <c r="H1740" s="5" t="n">
        <v>14.26</v>
      </c>
      <c r="I1740" s="6">
        <f>IF(E1740&gt;=Markov!$B$3,1,0)</f>
        <v/>
      </c>
      <c r="J1740" s="6">
        <f>I1739</f>
        <v/>
      </c>
      <c r="K1740" s="7">
        <f>MAR1!$B$5+MAR1!$C$5*COS(2*PI()*$C1740/365)+MAR1!$D$5*SIN(2*PI()*$C1740/365)</f>
        <v/>
      </c>
      <c r="L1740" s="7">
        <f>MAR1!$B$6+MAR1!$C$6*COS(2*PI()*$C1740/365)+MAR1!$D$6*SIN(2*PI()*$C1740/365)</f>
        <v/>
      </c>
      <c r="M1740" s="7">
        <f>MAR1!$B$7+MAR1!$C$7*COS(2*PI()*$C1740/365)+MAR1!$D$7*SIN(2*PI()*$C1740/365)</f>
        <v/>
      </c>
      <c r="N1740" s="7">
        <f>F1740-K1740</f>
        <v/>
      </c>
      <c r="O1740" s="7">
        <f>G1740-L1740</f>
        <v/>
      </c>
      <c r="P1740" s="7">
        <f>H1740-M1740</f>
        <v/>
      </c>
      <c r="Q1740" s="7">
        <f>IF($I1740=1,(N1740-MAR1!$B$11)/MAR1!$D$11,(N1740-MAR1!$C$11)/MAR1!$E$11)</f>
        <v/>
      </c>
      <c r="R1740" s="7">
        <f>IF($I1740=1,(O1740-MAR1!$B$12)/MAR1!$D$12,(O1740-MAR1!$C$12)/MAR1!$E$12)</f>
        <v/>
      </c>
      <c r="S1740" s="7">
        <f>IF($I1740=1,(P1740-MAR1!$B$13)/MAR1!$D$13,(P1740-MAR1!$C$13)/MAR1!$E$13)</f>
        <v/>
      </c>
      <c r="U1740" s="5" t="n">
        <v>1739</v>
      </c>
      <c r="V1740" s="5" t="n">
        <v>0.837833</v>
      </c>
      <c r="W1740" s="5" t="n">
        <v>0.08434700000000001</v>
      </c>
      <c r="X1740" s="5" t="n">
        <v>0.977263</v>
      </c>
      <c r="Y1740" s="5" t="n">
        <v>0.680831</v>
      </c>
      <c r="Z1740" s="5" t="n">
        <v>0.152836</v>
      </c>
    </row>
    <row r="1741">
      <c r="A1741" s="5" t="n">
        <v>1740</v>
      </c>
      <c r="B1741" s="5" t="n">
        <v>5</v>
      </c>
      <c r="C1741" s="5" t="n">
        <v>280</v>
      </c>
      <c r="D1741" s="5" t="n">
        <v>10</v>
      </c>
      <c r="E1741" s="5" t="n">
        <v>0</v>
      </c>
      <c r="F1741" s="5" t="n">
        <v>32.3</v>
      </c>
      <c r="G1741" s="5" t="n">
        <v>19.5</v>
      </c>
      <c r="H1741" s="5" t="n">
        <v>13.43</v>
      </c>
      <c r="I1741" s="6">
        <f>IF(E1741&gt;=Markov!$B$3,1,0)</f>
        <v/>
      </c>
      <c r="J1741" s="6">
        <f>I1740</f>
        <v/>
      </c>
      <c r="K1741" s="7">
        <f>MAR1!$B$5+MAR1!$C$5*COS(2*PI()*$C1741/365)+MAR1!$D$5*SIN(2*PI()*$C1741/365)</f>
        <v/>
      </c>
      <c r="L1741" s="7">
        <f>MAR1!$B$6+MAR1!$C$6*COS(2*PI()*$C1741/365)+MAR1!$D$6*SIN(2*PI()*$C1741/365)</f>
        <v/>
      </c>
      <c r="M1741" s="7">
        <f>MAR1!$B$7+MAR1!$C$7*COS(2*PI()*$C1741/365)+MAR1!$D$7*SIN(2*PI()*$C1741/365)</f>
        <v/>
      </c>
      <c r="N1741" s="7">
        <f>F1741-K1741</f>
        <v/>
      </c>
      <c r="O1741" s="7">
        <f>G1741-L1741</f>
        <v/>
      </c>
      <c r="P1741" s="7">
        <f>H1741-M1741</f>
        <v/>
      </c>
      <c r="Q1741" s="7">
        <f>IF($I1741=1,(N1741-MAR1!$B$11)/MAR1!$D$11,(N1741-MAR1!$C$11)/MAR1!$E$11)</f>
        <v/>
      </c>
      <c r="R1741" s="7">
        <f>IF($I1741=1,(O1741-MAR1!$B$12)/MAR1!$D$12,(O1741-MAR1!$C$12)/MAR1!$E$12)</f>
        <v/>
      </c>
      <c r="S1741" s="7">
        <f>IF($I1741=1,(P1741-MAR1!$B$13)/MAR1!$D$13,(P1741-MAR1!$C$13)/MAR1!$E$13)</f>
        <v/>
      </c>
      <c r="U1741" s="5" t="n">
        <v>1740</v>
      </c>
      <c r="V1741" s="5" t="n">
        <v>0.405024</v>
      </c>
      <c r="W1741" s="5" t="n">
        <v>0.384306</v>
      </c>
      <c r="X1741" s="5" t="n">
        <v>0.377451</v>
      </c>
      <c r="Y1741" s="5" t="n">
        <v>0.432902</v>
      </c>
      <c r="Z1741" s="5" t="n">
        <v>0.6379899999999999</v>
      </c>
    </row>
    <row r="1742">
      <c r="A1742" s="5" t="n">
        <v>1741</v>
      </c>
      <c r="B1742" s="5" t="n">
        <v>5</v>
      </c>
      <c r="C1742" s="5" t="n">
        <v>281</v>
      </c>
      <c r="D1742" s="5" t="n">
        <v>10</v>
      </c>
      <c r="E1742" s="5" t="n">
        <v>0</v>
      </c>
      <c r="F1742" s="5" t="n">
        <v>30.8</v>
      </c>
      <c r="G1742" s="5" t="n">
        <v>20.1</v>
      </c>
      <c r="H1742" s="5" t="n">
        <v>14.28</v>
      </c>
      <c r="I1742" s="6">
        <f>IF(E1742&gt;=Markov!$B$3,1,0)</f>
        <v/>
      </c>
      <c r="J1742" s="6">
        <f>I1741</f>
        <v/>
      </c>
      <c r="K1742" s="7">
        <f>MAR1!$B$5+MAR1!$C$5*COS(2*PI()*$C1742/365)+MAR1!$D$5*SIN(2*PI()*$C1742/365)</f>
        <v/>
      </c>
      <c r="L1742" s="7">
        <f>MAR1!$B$6+MAR1!$C$6*COS(2*PI()*$C1742/365)+MAR1!$D$6*SIN(2*PI()*$C1742/365)</f>
        <v/>
      </c>
      <c r="M1742" s="7">
        <f>MAR1!$B$7+MAR1!$C$7*COS(2*PI()*$C1742/365)+MAR1!$D$7*SIN(2*PI()*$C1742/365)</f>
        <v/>
      </c>
      <c r="N1742" s="7">
        <f>F1742-K1742</f>
        <v/>
      </c>
      <c r="O1742" s="7">
        <f>G1742-L1742</f>
        <v/>
      </c>
      <c r="P1742" s="7">
        <f>H1742-M1742</f>
        <v/>
      </c>
      <c r="Q1742" s="7">
        <f>IF($I1742=1,(N1742-MAR1!$B$11)/MAR1!$D$11,(N1742-MAR1!$C$11)/MAR1!$E$11)</f>
        <v/>
      </c>
      <c r="R1742" s="7">
        <f>IF($I1742=1,(O1742-MAR1!$B$12)/MAR1!$D$12,(O1742-MAR1!$C$12)/MAR1!$E$12)</f>
        <v/>
      </c>
      <c r="S1742" s="7">
        <f>IF($I1742=1,(P1742-MAR1!$B$13)/MAR1!$D$13,(P1742-MAR1!$C$13)/MAR1!$E$13)</f>
        <v/>
      </c>
      <c r="U1742" s="5" t="n">
        <v>1741</v>
      </c>
      <c r="V1742" s="5" t="n">
        <v>0.499533</v>
      </c>
      <c r="W1742" s="5" t="n">
        <v>0.118739</v>
      </c>
      <c r="X1742" s="5" t="n">
        <v>0.861888</v>
      </c>
      <c r="Y1742" s="5" t="n">
        <v>0.263085</v>
      </c>
      <c r="Z1742" s="5" t="n">
        <v>0.692573</v>
      </c>
    </row>
    <row r="1743">
      <c r="A1743" s="5" t="n">
        <v>1742</v>
      </c>
      <c r="B1743" s="5" t="n">
        <v>5</v>
      </c>
      <c r="C1743" s="5" t="n">
        <v>282</v>
      </c>
      <c r="D1743" s="5" t="n">
        <v>10</v>
      </c>
      <c r="E1743" s="5" t="n">
        <v>0</v>
      </c>
      <c r="F1743" s="5" t="n">
        <v>30.8</v>
      </c>
      <c r="G1743" s="5" t="n">
        <v>17.8</v>
      </c>
      <c r="H1743" s="5" t="n">
        <v>15.68</v>
      </c>
      <c r="I1743" s="6">
        <f>IF(E1743&gt;=Markov!$B$3,1,0)</f>
        <v/>
      </c>
      <c r="J1743" s="6">
        <f>I1742</f>
        <v/>
      </c>
      <c r="K1743" s="7">
        <f>MAR1!$B$5+MAR1!$C$5*COS(2*PI()*$C1743/365)+MAR1!$D$5*SIN(2*PI()*$C1743/365)</f>
        <v/>
      </c>
      <c r="L1743" s="7">
        <f>MAR1!$B$6+MAR1!$C$6*COS(2*PI()*$C1743/365)+MAR1!$D$6*SIN(2*PI()*$C1743/365)</f>
        <v/>
      </c>
      <c r="M1743" s="7">
        <f>MAR1!$B$7+MAR1!$C$7*COS(2*PI()*$C1743/365)+MAR1!$D$7*SIN(2*PI()*$C1743/365)</f>
        <v/>
      </c>
      <c r="N1743" s="7">
        <f>F1743-K1743</f>
        <v/>
      </c>
      <c r="O1743" s="7">
        <f>G1743-L1743</f>
        <v/>
      </c>
      <c r="P1743" s="7">
        <f>H1743-M1743</f>
        <v/>
      </c>
      <c r="Q1743" s="7">
        <f>IF($I1743=1,(N1743-MAR1!$B$11)/MAR1!$D$11,(N1743-MAR1!$C$11)/MAR1!$E$11)</f>
        <v/>
      </c>
      <c r="R1743" s="7">
        <f>IF($I1743=1,(O1743-MAR1!$B$12)/MAR1!$D$12,(O1743-MAR1!$C$12)/MAR1!$E$12)</f>
        <v/>
      </c>
      <c r="S1743" s="7">
        <f>IF($I1743=1,(P1743-MAR1!$B$13)/MAR1!$D$13,(P1743-MAR1!$C$13)/MAR1!$E$13)</f>
        <v/>
      </c>
      <c r="U1743" s="5" t="n">
        <v>1742</v>
      </c>
      <c r="V1743" s="5" t="n">
        <v>0.870951</v>
      </c>
      <c r="W1743" s="5" t="n">
        <v>0.854173</v>
      </c>
      <c r="X1743" s="5" t="n">
        <v>0.335106</v>
      </c>
      <c r="Y1743" s="5" t="n">
        <v>0.346795</v>
      </c>
      <c r="Z1743" s="5" t="n">
        <v>0.571713</v>
      </c>
    </row>
    <row r="1744">
      <c r="A1744" s="5" t="n">
        <v>1743</v>
      </c>
      <c r="B1744" s="5" t="n">
        <v>5</v>
      </c>
      <c r="C1744" s="5" t="n">
        <v>283</v>
      </c>
      <c r="D1744" s="5" t="n">
        <v>10</v>
      </c>
      <c r="E1744" s="5" t="n">
        <v>0</v>
      </c>
      <c r="F1744" s="5" t="n">
        <v>29.5</v>
      </c>
      <c r="G1744" s="5" t="n">
        <v>17.7</v>
      </c>
      <c r="H1744" s="5" t="n">
        <v>11.5</v>
      </c>
      <c r="I1744" s="6">
        <f>IF(E1744&gt;=Markov!$B$3,1,0)</f>
        <v/>
      </c>
      <c r="J1744" s="6">
        <f>I1743</f>
        <v/>
      </c>
      <c r="K1744" s="7">
        <f>MAR1!$B$5+MAR1!$C$5*COS(2*PI()*$C1744/365)+MAR1!$D$5*SIN(2*PI()*$C1744/365)</f>
        <v/>
      </c>
      <c r="L1744" s="7">
        <f>MAR1!$B$6+MAR1!$C$6*COS(2*PI()*$C1744/365)+MAR1!$D$6*SIN(2*PI()*$C1744/365)</f>
        <v/>
      </c>
      <c r="M1744" s="7">
        <f>MAR1!$B$7+MAR1!$C$7*COS(2*PI()*$C1744/365)+MAR1!$D$7*SIN(2*PI()*$C1744/365)</f>
        <v/>
      </c>
      <c r="N1744" s="7">
        <f>F1744-K1744</f>
        <v/>
      </c>
      <c r="O1744" s="7">
        <f>G1744-L1744</f>
        <v/>
      </c>
      <c r="P1744" s="7">
        <f>H1744-M1744</f>
        <v/>
      </c>
      <c r="Q1744" s="7">
        <f>IF($I1744=1,(N1744-MAR1!$B$11)/MAR1!$D$11,(N1744-MAR1!$C$11)/MAR1!$E$11)</f>
        <v/>
      </c>
      <c r="R1744" s="7">
        <f>IF($I1744=1,(O1744-MAR1!$B$12)/MAR1!$D$12,(O1744-MAR1!$C$12)/MAR1!$E$12)</f>
        <v/>
      </c>
      <c r="S1744" s="7">
        <f>IF($I1744=1,(P1744-MAR1!$B$13)/MAR1!$D$13,(P1744-MAR1!$C$13)/MAR1!$E$13)</f>
        <v/>
      </c>
      <c r="U1744" s="5" t="n">
        <v>1743</v>
      </c>
      <c r="V1744" s="5" t="n">
        <v>0.454091</v>
      </c>
      <c r="W1744" s="5" t="n">
        <v>0.30076</v>
      </c>
      <c r="X1744" s="5" t="n">
        <v>0.13631</v>
      </c>
      <c r="Y1744" s="5" t="n">
        <v>0.770304</v>
      </c>
      <c r="Z1744" s="5" t="n">
        <v>0.246864</v>
      </c>
    </row>
    <row r="1745">
      <c r="A1745" s="5" t="n">
        <v>1744</v>
      </c>
      <c r="B1745" s="5" t="n">
        <v>5</v>
      </c>
      <c r="C1745" s="5" t="n">
        <v>284</v>
      </c>
      <c r="D1745" s="5" t="n">
        <v>10</v>
      </c>
      <c r="E1745" s="5" t="n">
        <v>0</v>
      </c>
      <c r="F1745" s="5" t="n">
        <v>29.6</v>
      </c>
      <c r="G1745" s="5" t="n">
        <v>18.5</v>
      </c>
      <c r="H1745" s="5" t="n">
        <v>14.49</v>
      </c>
      <c r="I1745" s="6">
        <f>IF(E1745&gt;=Markov!$B$3,1,0)</f>
        <v/>
      </c>
      <c r="J1745" s="6">
        <f>I1744</f>
        <v/>
      </c>
      <c r="K1745" s="7">
        <f>MAR1!$B$5+MAR1!$C$5*COS(2*PI()*$C1745/365)+MAR1!$D$5*SIN(2*PI()*$C1745/365)</f>
        <v/>
      </c>
      <c r="L1745" s="7">
        <f>MAR1!$B$6+MAR1!$C$6*COS(2*PI()*$C1745/365)+MAR1!$D$6*SIN(2*PI()*$C1745/365)</f>
        <v/>
      </c>
      <c r="M1745" s="7">
        <f>MAR1!$B$7+MAR1!$C$7*COS(2*PI()*$C1745/365)+MAR1!$D$7*SIN(2*PI()*$C1745/365)</f>
        <v/>
      </c>
      <c r="N1745" s="7">
        <f>F1745-K1745</f>
        <v/>
      </c>
      <c r="O1745" s="7">
        <f>G1745-L1745</f>
        <v/>
      </c>
      <c r="P1745" s="7">
        <f>H1745-M1745</f>
        <v/>
      </c>
      <c r="Q1745" s="7">
        <f>IF($I1745=1,(N1745-MAR1!$B$11)/MAR1!$D$11,(N1745-MAR1!$C$11)/MAR1!$E$11)</f>
        <v/>
      </c>
      <c r="R1745" s="7">
        <f>IF($I1745=1,(O1745-MAR1!$B$12)/MAR1!$D$12,(O1745-MAR1!$C$12)/MAR1!$E$12)</f>
        <v/>
      </c>
      <c r="S1745" s="7">
        <f>IF($I1745=1,(P1745-MAR1!$B$13)/MAR1!$D$13,(P1745-MAR1!$C$13)/MAR1!$E$13)</f>
        <v/>
      </c>
      <c r="U1745" s="5" t="n">
        <v>1744</v>
      </c>
      <c r="V1745" s="5" t="n">
        <v>0.324766</v>
      </c>
      <c r="W1745" s="5" t="n">
        <v>0.317694</v>
      </c>
      <c r="X1745" s="5" t="n">
        <v>0.032788</v>
      </c>
      <c r="Y1745" s="5" t="n">
        <v>0.271995</v>
      </c>
      <c r="Z1745" s="5" t="n">
        <v>0.5995279999999999</v>
      </c>
    </row>
    <row r="1746">
      <c r="A1746" s="5" t="n">
        <v>1745</v>
      </c>
      <c r="B1746" s="5" t="n">
        <v>5</v>
      </c>
      <c r="C1746" s="5" t="n">
        <v>285</v>
      </c>
      <c r="D1746" s="5" t="n">
        <v>10</v>
      </c>
      <c r="E1746" s="5" t="n">
        <v>0</v>
      </c>
      <c r="F1746" s="5" t="n">
        <v>26.6</v>
      </c>
      <c r="G1746" s="5" t="n">
        <v>19.2</v>
      </c>
      <c r="H1746" s="5" t="n">
        <v>17.81</v>
      </c>
      <c r="I1746" s="6">
        <f>IF(E1746&gt;=Markov!$B$3,1,0)</f>
        <v/>
      </c>
      <c r="J1746" s="6">
        <f>I1745</f>
        <v/>
      </c>
      <c r="K1746" s="7">
        <f>MAR1!$B$5+MAR1!$C$5*COS(2*PI()*$C1746/365)+MAR1!$D$5*SIN(2*PI()*$C1746/365)</f>
        <v/>
      </c>
      <c r="L1746" s="7">
        <f>MAR1!$B$6+MAR1!$C$6*COS(2*PI()*$C1746/365)+MAR1!$D$6*SIN(2*PI()*$C1746/365)</f>
        <v/>
      </c>
      <c r="M1746" s="7">
        <f>MAR1!$B$7+MAR1!$C$7*COS(2*PI()*$C1746/365)+MAR1!$D$7*SIN(2*PI()*$C1746/365)</f>
        <v/>
      </c>
      <c r="N1746" s="7">
        <f>F1746-K1746</f>
        <v/>
      </c>
      <c r="O1746" s="7">
        <f>G1746-L1746</f>
        <v/>
      </c>
      <c r="P1746" s="7">
        <f>H1746-M1746</f>
        <v/>
      </c>
      <c r="Q1746" s="7">
        <f>IF($I1746=1,(N1746-MAR1!$B$11)/MAR1!$D$11,(N1746-MAR1!$C$11)/MAR1!$E$11)</f>
        <v/>
      </c>
      <c r="R1746" s="7">
        <f>IF($I1746=1,(O1746-MAR1!$B$12)/MAR1!$D$12,(O1746-MAR1!$C$12)/MAR1!$E$12)</f>
        <v/>
      </c>
      <c r="S1746" s="7">
        <f>IF($I1746=1,(P1746-MAR1!$B$13)/MAR1!$D$13,(P1746-MAR1!$C$13)/MAR1!$E$13)</f>
        <v/>
      </c>
      <c r="U1746" s="5" t="n">
        <v>1745</v>
      </c>
      <c r="V1746" s="5" t="n">
        <v>0.834512</v>
      </c>
      <c r="W1746" s="5" t="n">
        <v>0.318433</v>
      </c>
      <c r="X1746" s="5" t="n">
        <v>0.6614370000000001</v>
      </c>
      <c r="Y1746" s="5" t="n">
        <v>0.90296</v>
      </c>
      <c r="Z1746" s="5" t="n">
        <v>0.598162</v>
      </c>
    </row>
    <row r="1747">
      <c r="A1747" s="5" t="n">
        <v>1746</v>
      </c>
      <c r="B1747" s="5" t="n">
        <v>5</v>
      </c>
      <c r="C1747" s="5" t="n">
        <v>286</v>
      </c>
      <c r="D1747" s="5" t="n">
        <v>10</v>
      </c>
      <c r="E1747" s="5" t="n">
        <v>0</v>
      </c>
      <c r="F1747" s="5" t="n">
        <v>28.7</v>
      </c>
      <c r="G1747" s="5" t="n">
        <v>18.9</v>
      </c>
      <c r="H1747" s="5" t="n">
        <v>17.51</v>
      </c>
      <c r="I1747" s="6">
        <f>IF(E1747&gt;=Markov!$B$3,1,0)</f>
        <v/>
      </c>
      <c r="J1747" s="6">
        <f>I1746</f>
        <v/>
      </c>
      <c r="K1747" s="7">
        <f>MAR1!$B$5+MAR1!$C$5*COS(2*PI()*$C1747/365)+MAR1!$D$5*SIN(2*PI()*$C1747/365)</f>
        <v/>
      </c>
      <c r="L1747" s="7">
        <f>MAR1!$B$6+MAR1!$C$6*COS(2*PI()*$C1747/365)+MAR1!$D$6*SIN(2*PI()*$C1747/365)</f>
        <v/>
      </c>
      <c r="M1747" s="7">
        <f>MAR1!$B$7+MAR1!$C$7*COS(2*PI()*$C1747/365)+MAR1!$D$7*SIN(2*PI()*$C1747/365)</f>
        <v/>
      </c>
      <c r="N1747" s="7">
        <f>F1747-K1747</f>
        <v/>
      </c>
      <c r="O1747" s="7">
        <f>G1747-L1747</f>
        <v/>
      </c>
      <c r="P1747" s="7">
        <f>H1747-M1747</f>
        <v/>
      </c>
      <c r="Q1747" s="7">
        <f>IF($I1747=1,(N1747-MAR1!$B$11)/MAR1!$D$11,(N1747-MAR1!$C$11)/MAR1!$E$11)</f>
        <v/>
      </c>
      <c r="R1747" s="7">
        <f>IF($I1747=1,(O1747-MAR1!$B$12)/MAR1!$D$12,(O1747-MAR1!$C$12)/MAR1!$E$12)</f>
        <v/>
      </c>
      <c r="S1747" s="7">
        <f>IF($I1747=1,(P1747-MAR1!$B$13)/MAR1!$D$13,(P1747-MAR1!$C$13)/MAR1!$E$13)</f>
        <v/>
      </c>
      <c r="U1747" s="5" t="n">
        <v>1746</v>
      </c>
      <c r="V1747" s="5" t="n">
        <v>0.883066</v>
      </c>
      <c r="W1747" s="5" t="n">
        <v>0.167051</v>
      </c>
      <c r="X1747" s="5" t="n">
        <v>0.57945</v>
      </c>
      <c r="Y1747" s="5" t="n">
        <v>0.317719</v>
      </c>
      <c r="Z1747" s="5" t="n">
        <v>0.349362</v>
      </c>
    </row>
    <row r="1748">
      <c r="A1748" s="5" t="n">
        <v>1747</v>
      </c>
      <c r="B1748" s="5" t="n">
        <v>5</v>
      </c>
      <c r="C1748" s="5" t="n">
        <v>287</v>
      </c>
      <c r="D1748" s="5" t="n">
        <v>10</v>
      </c>
      <c r="E1748" s="5" t="n">
        <v>0</v>
      </c>
      <c r="F1748" s="5" t="n">
        <v>29.4</v>
      </c>
      <c r="G1748" s="5" t="n">
        <v>18.6</v>
      </c>
      <c r="H1748" s="5" t="n">
        <v>12.64</v>
      </c>
      <c r="I1748" s="6">
        <f>IF(E1748&gt;=Markov!$B$3,1,0)</f>
        <v/>
      </c>
      <c r="J1748" s="6">
        <f>I1747</f>
        <v/>
      </c>
      <c r="K1748" s="7">
        <f>MAR1!$B$5+MAR1!$C$5*COS(2*PI()*$C1748/365)+MAR1!$D$5*SIN(2*PI()*$C1748/365)</f>
        <v/>
      </c>
      <c r="L1748" s="7">
        <f>MAR1!$B$6+MAR1!$C$6*COS(2*PI()*$C1748/365)+MAR1!$D$6*SIN(2*PI()*$C1748/365)</f>
        <v/>
      </c>
      <c r="M1748" s="7">
        <f>MAR1!$B$7+MAR1!$C$7*COS(2*PI()*$C1748/365)+MAR1!$D$7*SIN(2*PI()*$C1748/365)</f>
        <v/>
      </c>
      <c r="N1748" s="7">
        <f>F1748-K1748</f>
        <v/>
      </c>
      <c r="O1748" s="7">
        <f>G1748-L1748</f>
        <v/>
      </c>
      <c r="P1748" s="7">
        <f>H1748-M1748</f>
        <v/>
      </c>
      <c r="Q1748" s="7">
        <f>IF($I1748=1,(N1748-MAR1!$B$11)/MAR1!$D$11,(N1748-MAR1!$C$11)/MAR1!$E$11)</f>
        <v/>
      </c>
      <c r="R1748" s="7">
        <f>IF($I1748=1,(O1748-MAR1!$B$12)/MAR1!$D$12,(O1748-MAR1!$C$12)/MAR1!$E$12)</f>
        <v/>
      </c>
      <c r="S1748" s="7">
        <f>IF($I1748=1,(P1748-MAR1!$B$13)/MAR1!$D$13,(P1748-MAR1!$C$13)/MAR1!$E$13)</f>
        <v/>
      </c>
      <c r="U1748" s="5" t="n">
        <v>1747</v>
      </c>
      <c r="V1748" s="5" t="n">
        <v>0.953398</v>
      </c>
      <c r="W1748" s="5" t="n">
        <v>0.898591</v>
      </c>
      <c r="X1748" s="5" t="n">
        <v>0.58389</v>
      </c>
      <c r="Y1748" s="5" t="n">
        <v>0.8369220000000001</v>
      </c>
      <c r="Z1748" s="5" t="n">
        <v>0.192027</v>
      </c>
    </row>
    <row r="1749">
      <c r="A1749" s="5" t="n">
        <v>1748</v>
      </c>
      <c r="B1749" s="5" t="n">
        <v>5</v>
      </c>
      <c r="C1749" s="5" t="n">
        <v>288</v>
      </c>
      <c r="D1749" s="5" t="n">
        <v>10</v>
      </c>
      <c r="E1749" s="5" t="n">
        <v>0</v>
      </c>
      <c r="F1749" s="5" t="n">
        <v>26.6</v>
      </c>
      <c r="G1749" s="5" t="n">
        <v>16.6</v>
      </c>
      <c r="H1749" s="5" t="n">
        <v>12.54</v>
      </c>
      <c r="I1749" s="6">
        <f>IF(E1749&gt;=Markov!$B$3,1,0)</f>
        <v/>
      </c>
      <c r="J1749" s="6">
        <f>I1748</f>
        <v/>
      </c>
      <c r="K1749" s="7">
        <f>MAR1!$B$5+MAR1!$C$5*COS(2*PI()*$C1749/365)+MAR1!$D$5*SIN(2*PI()*$C1749/365)</f>
        <v/>
      </c>
      <c r="L1749" s="7">
        <f>MAR1!$B$6+MAR1!$C$6*COS(2*PI()*$C1749/365)+MAR1!$D$6*SIN(2*PI()*$C1749/365)</f>
        <v/>
      </c>
      <c r="M1749" s="7">
        <f>MAR1!$B$7+MAR1!$C$7*COS(2*PI()*$C1749/365)+MAR1!$D$7*SIN(2*PI()*$C1749/365)</f>
        <v/>
      </c>
      <c r="N1749" s="7">
        <f>F1749-K1749</f>
        <v/>
      </c>
      <c r="O1749" s="7">
        <f>G1749-L1749</f>
        <v/>
      </c>
      <c r="P1749" s="7">
        <f>H1749-M1749</f>
        <v/>
      </c>
      <c r="Q1749" s="7">
        <f>IF($I1749=1,(N1749-MAR1!$B$11)/MAR1!$D$11,(N1749-MAR1!$C$11)/MAR1!$E$11)</f>
        <v/>
      </c>
      <c r="R1749" s="7">
        <f>IF($I1749=1,(O1749-MAR1!$B$12)/MAR1!$D$12,(O1749-MAR1!$C$12)/MAR1!$E$12)</f>
        <v/>
      </c>
      <c r="S1749" s="7">
        <f>IF($I1749=1,(P1749-MAR1!$B$13)/MAR1!$D$13,(P1749-MAR1!$C$13)/MAR1!$E$13)</f>
        <v/>
      </c>
      <c r="U1749" s="5" t="n">
        <v>1748</v>
      </c>
      <c r="V1749" s="5" t="n">
        <v>0.449612</v>
      </c>
      <c r="W1749" s="5" t="n">
        <v>0.920255</v>
      </c>
      <c r="X1749" s="5" t="n">
        <v>0.506793</v>
      </c>
      <c r="Y1749" s="5" t="n">
        <v>0.204894</v>
      </c>
      <c r="Z1749" s="5" t="n">
        <v>0.619901</v>
      </c>
    </row>
    <row r="1750">
      <c r="A1750" s="5" t="n">
        <v>1749</v>
      </c>
      <c r="B1750" s="5" t="n">
        <v>5</v>
      </c>
      <c r="C1750" s="5" t="n">
        <v>289</v>
      </c>
      <c r="D1750" s="5" t="n">
        <v>10</v>
      </c>
      <c r="E1750" s="5" t="n">
        <v>0</v>
      </c>
      <c r="F1750" s="5" t="n">
        <v>26.5</v>
      </c>
      <c r="G1750" s="5" t="n">
        <v>16.9</v>
      </c>
      <c r="H1750" s="5" t="n">
        <v>12.14</v>
      </c>
      <c r="I1750" s="6">
        <f>IF(E1750&gt;=Markov!$B$3,1,0)</f>
        <v/>
      </c>
      <c r="J1750" s="6">
        <f>I1749</f>
        <v/>
      </c>
      <c r="K1750" s="7">
        <f>MAR1!$B$5+MAR1!$C$5*COS(2*PI()*$C1750/365)+MAR1!$D$5*SIN(2*PI()*$C1750/365)</f>
        <v/>
      </c>
      <c r="L1750" s="7">
        <f>MAR1!$B$6+MAR1!$C$6*COS(2*PI()*$C1750/365)+MAR1!$D$6*SIN(2*PI()*$C1750/365)</f>
        <v/>
      </c>
      <c r="M1750" s="7">
        <f>MAR1!$B$7+MAR1!$C$7*COS(2*PI()*$C1750/365)+MAR1!$D$7*SIN(2*PI()*$C1750/365)</f>
        <v/>
      </c>
      <c r="N1750" s="7">
        <f>F1750-K1750</f>
        <v/>
      </c>
      <c r="O1750" s="7">
        <f>G1750-L1750</f>
        <v/>
      </c>
      <c r="P1750" s="7">
        <f>H1750-M1750</f>
        <v/>
      </c>
      <c r="Q1750" s="7">
        <f>IF($I1750=1,(N1750-MAR1!$B$11)/MAR1!$D$11,(N1750-MAR1!$C$11)/MAR1!$E$11)</f>
        <v/>
      </c>
      <c r="R1750" s="7">
        <f>IF($I1750=1,(O1750-MAR1!$B$12)/MAR1!$D$12,(O1750-MAR1!$C$12)/MAR1!$E$12)</f>
        <v/>
      </c>
      <c r="S1750" s="7">
        <f>IF($I1750=1,(P1750-MAR1!$B$13)/MAR1!$D$13,(P1750-MAR1!$C$13)/MAR1!$E$13)</f>
        <v/>
      </c>
      <c r="U1750" s="5" t="n">
        <v>1749</v>
      </c>
      <c r="V1750" s="5" t="n">
        <v>0.287993</v>
      </c>
      <c r="W1750" s="5" t="n">
        <v>0.737704</v>
      </c>
      <c r="X1750" s="5" t="n">
        <v>0.536177</v>
      </c>
      <c r="Y1750" s="5" t="n">
        <v>0.408975</v>
      </c>
      <c r="Z1750" s="5" t="n">
        <v>0.228712</v>
      </c>
    </row>
    <row r="1751">
      <c r="A1751" s="5" t="n">
        <v>1750</v>
      </c>
      <c r="B1751" s="5" t="n">
        <v>5</v>
      </c>
      <c r="C1751" s="5" t="n">
        <v>290</v>
      </c>
      <c r="D1751" s="5" t="n">
        <v>10</v>
      </c>
      <c r="E1751" s="5" t="n">
        <v>0</v>
      </c>
      <c r="F1751" s="5" t="n">
        <v>27.3</v>
      </c>
      <c r="G1751" s="5" t="n">
        <v>15.1</v>
      </c>
      <c r="H1751" s="5" t="n">
        <v>15.62</v>
      </c>
      <c r="I1751" s="6">
        <f>IF(E1751&gt;=Markov!$B$3,1,0)</f>
        <v/>
      </c>
      <c r="J1751" s="6">
        <f>I1750</f>
        <v/>
      </c>
      <c r="K1751" s="7">
        <f>MAR1!$B$5+MAR1!$C$5*COS(2*PI()*$C1751/365)+MAR1!$D$5*SIN(2*PI()*$C1751/365)</f>
        <v/>
      </c>
      <c r="L1751" s="7">
        <f>MAR1!$B$6+MAR1!$C$6*COS(2*PI()*$C1751/365)+MAR1!$D$6*SIN(2*PI()*$C1751/365)</f>
        <v/>
      </c>
      <c r="M1751" s="7">
        <f>MAR1!$B$7+MAR1!$C$7*COS(2*PI()*$C1751/365)+MAR1!$D$7*SIN(2*PI()*$C1751/365)</f>
        <v/>
      </c>
      <c r="N1751" s="7">
        <f>F1751-K1751</f>
        <v/>
      </c>
      <c r="O1751" s="7">
        <f>G1751-L1751</f>
        <v/>
      </c>
      <c r="P1751" s="7">
        <f>H1751-M1751</f>
        <v/>
      </c>
      <c r="Q1751" s="7">
        <f>IF($I1751=1,(N1751-MAR1!$B$11)/MAR1!$D$11,(N1751-MAR1!$C$11)/MAR1!$E$11)</f>
        <v/>
      </c>
      <c r="R1751" s="7">
        <f>IF($I1751=1,(O1751-MAR1!$B$12)/MAR1!$D$12,(O1751-MAR1!$C$12)/MAR1!$E$12)</f>
        <v/>
      </c>
      <c r="S1751" s="7">
        <f>IF($I1751=1,(P1751-MAR1!$B$13)/MAR1!$D$13,(P1751-MAR1!$C$13)/MAR1!$E$13)</f>
        <v/>
      </c>
      <c r="U1751" s="5" t="n">
        <v>1750</v>
      </c>
      <c r="V1751" s="5" t="n">
        <v>0.168496</v>
      </c>
      <c r="W1751" s="5" t="n">
        <v>0.7976569999999999</v>
      </c>
      <c r="X1751" s="5" t="n">
        <v>0.120531</v>
      </c>
      <c r="Y1751" s="5" t="n">
        <v>0.564709</v>
      </c>
      <c r="Z1751" s="5" t="n">
        <v>0.692835</v>
      </c>
    </row>
    <row r="1752">
      <c r="A1752" s="5" t="n">
        <v>1751</v>
      </c>
      <c r="B1752" s="5" t="n">
        <v>5</v>
      </c>
      <c r="C1752" s="5" t="n">
        <v>291</v>
      </c>
      <c r="D1752" s="5" t="n">
        <v>10</v>
      </c>
      <c r="E1752" s="5" t="n">
        <v>0</v>
      </c>
      <c r="F1752" s="5" t="n">
        <v>26.1</v>
      </c>
      <c r="G1752" s="5" t="n">
        <v>18.8</v>
      </c>
      <c r="H1752" s="5" t="n">
        <v>11.33</v>
      </c>
      <c r="I1752" s="6">
        <f>IF(E1752&gt;=Markov!$B$3,1,0)</f>
        <v/>
      </c>
      <c r="J1752" s="6">
        <f>I1751</f>
        <v/>
      </c>
      <c r="K1752" s="7">
        <f>MAR1!$B$5+MAR1!$C$5*COS(2*PI()*$C1752/365)+MAR1!$D$5*SIN(2*PI()*$C1752/365)</f>
        <v/>
      </c>
      <c r="L1752" s="7">
        <f>MAR1!$B$6+MAR1!$C$6*COS(2*PI()*$C1752/365)+MAR1!$D$6*SIN(2*PI()*$C1752/365)</f>
        <v/>
      </c>
      <c r="M1752" s="7">
        <f>MAR1!$B$7+MAR1!$C$7*COS(2*PI()*$C1752/365)+MAR1!$D$7*SIN(2*PI()*$C1752/365)</f>
        <v/>
      </c>
      <c r="N1752" s="7">
        <f>F1752-K1752</f>
        <v/>
      </c>
      <c r="O1752" s="7">
        <f>G1752-L1752</f>
        <v/>
      </c>
      <c r="P1752" s="7">
        <f>H1752-M1752</f>
        <v/>
      </c>
      <c r="Q1752" s="7">
        <f>IF($I1752=1,(N1752-MAR1!$B$11)/MAR1!$D$11,(N1752-MAR1!$C$11)/MAR1!$E$11)</f>
        <v/>
      </c>
      <c r="R1752" s="7">
        <f>IF($I1752=1,(O1752-MAR1!$B$12)/MAR1!$D$12,(O1752-MAR1!$C$12)/MAR1!$E$12)</f>
        <v/>
      </c>
      <c r="S1752" s="7">
        <f>IF($I1752=1,(P1752-MAR1!$B$13)/MAR1!$D$13,(P1752-MAR1!$C$13)/MAR1!$E$13)</f>
        <v/>
      </c>
      <c r="U1752" s="5" t="n">
        <v>1751</v>
      </c>
      <c r="V1752" s="5" t="n">
        <v>0.237308</v>
      </c>
      <c r="W1752" s="5" t="n">
        <v>0.017079</v>
      </c>
      <c r="X1752" s="5" t="n">
        <v>0.690684</v>
      </c>
      <c r="Y1752" s="5" t="n">
        <v>0.901006</v>
      </c>
      <c r="Z1752" s="5" t="n">
        <v>0.620193</v>
      </c>
    </row>
    <row r="1753">
      <c r="A1753" s="5" t="n">
        <v>1752</v>
      </c>
      <c r="B1753" s="5" t="n">
        <v>5</v>
      </c>
      <c r="C1753" s="5" t="n">
        <v>292</v>
      </c>
      <c r="D1753" s="5" t="n">
        <v>10</v>
      </c>
      <c r="E1753" s="5" t="n">
        <v>0</v>
      </c>
      <c r="F1753" s="5" t="n">
        <v>26.8</v>
      </c>
      <c r="G1753" s="5" t="n">
        <v>17.8</v>
      </c>
      <c r="H1753" s="5" t="n">
        <v>12.88</v>
      </c>
      <c r="I1753" s="6">
        <f>IF(E1753&gt;=Markov!$B$3,1,0)</f>
        <v/>
      </c>
      <c r="J1753" s="6">
        <f>I1752</f>
        <v/>
      </c>
      <c r="K1753" s="7">
        <f>MAR1!$B$5+MAR1!$C$5*COS(2*PI()*$C1753/365)+MAR1!$D$5*SIN(2*PI()*$C1753/365)</f>
        <v/>
      </c>
      <c r="L1753" s="7">
        <f>MAR1!$B$6+MAR1!$C$6*COS(2*PI()*$C1753/365)+MAR1!$D$6*SIN(2*PI()*$C1753/365)</f>
        <v/>
      </c>
      <c r="M1753" s="7">
        <f>MAR1!$B$7+MAR1!$C$7*COS(2*PI()*$C1753/365)+MAR1!$D$7*SIN(2*PI()*$C1753/365)</f>
        <v/>
      </c>
      <c r="N1753" s="7">
        <f>F1753-K1753</f>
        <v/>
      </c>
      <c r="O1753" s="7">
        <f>G1753-L1753</f>
        <v/>
      </c>
      <c r="P1753" s="7">
        <f>H1753-M1753</f>
        <v/>
      </c>
      <c r="Q1753" s="7">
        <f>IF($I1753=1,(N1753-MAR1!$B$11)/MAR1!$D$11,(N1753-MAR1!$C$11)/MAR1!$E$11)</f>
        <v/>
      </c>
      <c r="R1753" s="7">
        <f>IF($I1753=1,(O1753-MAR1!$B$12)/MAR1!$D$12,(O1753-MAR1!$C$12)/MAR1!$E$12)</f>
        <v/>
      </c>
      <c r="S1753" s="7">
        <f>IF($I1753=1,(P1753-MAR1!$B$13)/MAR1!$D$13,(P1753-MAR1!$C$13)/MAR1!$E$13)</f>
        <v/>
      </c>
      <c r="U1753" s="5" t="n">
        <v>1752</v>
      </c>
      <c r="V1753" s="5" t="n">
        <v>0.580612</v>
      </c>
      <c r="W1753" s="5" t="n">
        <v>0.920239</v>
      </c>
      <c r="X1753" s="5" t="n">
        <v>0.864132</v>
      </c>
      <c r="Y1753" s="5" t="n">
        <v>0.198815</v>
      </c>
      <c r="Z1753" s="5" t="n">
        <v>0.6112919999999999</v>
      </c>
    </row>
    <row r="1754">
      <c r="A1754" s="5" t="n">
        <v>1753</v>
      </c>
      <c r="B1754" s="5" t="n">
        <v>5</v>
      </c>
      <c r="C1754" s="5" t="n">
        <v>293</v>
      </c>
      <c r="D1754" s="5" t="n">
        <v>10</v>
      </c>
      <c r="E1754" s="5" t="n">
        <v>0</v>
      </c>
      <c r="F1754" s="5" t="n">
        <v>26.8</v>
      </c>
      <c r="G1754" s="5" t="n">
        <v>18.3</v>
      </c>
      <c r="H1754" s="5" t="n">
        <v>14.78</v>
      </c>
      <c r="I1754" s="6">
        <f>IF(E1754&gt;=Markov!$B$3,1,0)</f>
        <v/>
      </c>
      <c r="J1754" s="6">
        <f>I1753</f>
        <v/>
      </c>
      <c r="K1754" s="7">
        <f>MAR1!$B$5+MAR1!$C$5*COS(2*PI()*$C1754/365)+MAR1!$D$5*SIN(2*PI()*$C1754/365)</f>
        <v/>
      </c>
      <c r="L1754" s="7">
        <f>MAR1!$B$6+MAR1!$C$6*COS(2*PI()*$C1754/365)+MAR1!$D$6*SIN(2*PI()*$C1754/365)</f>
        <v/>
      </c>
      <c r="M1754" s="7">
        <f>MAR1!$B$7+MAR1!$C$7*COS(2*PI()*$C1754/365)+MAR1!$D$7*SIN(2*PI()*$C1754/365)</f>
        <v/>
      </c>
      <c r="N1754" s="7">
        <f>F1754-K1754</f>
        <v/>
      </c>
      <c r="O1754" s="7">
        <f>G1754-L1754</f>
        <v/>
      </c>
      <c r="P1754" s="7">
        <f>H1754-M1754</f>
        <v/>
      </c>
      <c r="Q1754" s="7">
        <f>IF($I1754=1,(N1754-MAR1!$B$11)/MAR1!$D$11,(N1754-MAR1!$C$11)/MAR1!$E$11)</f>
        <v/>
      </c>
      <c r="R1754" s="7">
        <f>IF($I1754=1,(O1754-MAR1!$B$12)/MAR1!$D$12,(O1754-MAR1!$C$12)/MAR1!$E$12)</f>
        <v/>
      </c>
      <c r="S1754" s="7">
        <f>IF($I1754=1,(P1754-MAR1!$B$13)/MAR1!$D$13,(P1754-MAR1!$C$13)/MAR1!$E$13)</f>
        <v/>
      </c>
      <c r="U1754" s="5" t="n">
        <v>1753</v>
      </c>
      <c r="V1754" s="5" t="n">
        <v>0.423644</v>
      </c>
      <c r="W1754" s="5" t="n">
        <v>0.103284</v>
      </c>
      <c r="X1754" s="5" t="n">
        <v>0.20715</v>
      </c>
      <c r="Y1754" s="5" t="n">
        <v>0.06671199999999999</v>
      </c>
      <c r="Z1754" s="5" t="n">
        <v>0.07222099999999999</v>
      </c>
    </row>
    <row r="1755">
      <c r="A1755" s="5" t="n">
        <v>1754</v>
      </c>
      <c r="B1755" s="5" t="n">
        <v>5</v>
      </c>
      <c r="C1755" s="5" t="n">
        <v>294</v>
      </c>
      <c r="D1755" s="5" t="n">
        <v>10</v>
      </c>
      <c r="E1755" s="5" t="n">
        <v>0</v>
      </c>
      <c r="F1755" s="5" t="n">
        <v>28.6</v>
      </c>
      <c r="G1755" s="5" t="n">
        <v>18.4</v>
      </c>
      <c r="H1755" s="5" t="n">
        <v>7.66</v>
      </c>
      <c r="I1755" s="6">
        <f>IF(E1755&gt;=Markov!$B$3,1,0)</f>
        <v/>
      </c>
      <c r="J1755" s="6">
        <f>I1754</f>
        <v/>
      </c>
      <c r="K1755" s="7">
        <f>MAR1!$B$5+MAR1!$C$5*COS(2*PI()*$C1755/365)+MAR1!$D$5*SIN(2*PI()*$C1755/365)</f>
        <v/>
      </c>
      <c r="L1755" s="7">
        <f>MAR1!$B$6+MAR1!$C$6*COS(2*PI()*$C1755/365)+MAR1!$D$6*SIN(2*PI()*$C1755/365)</f>
        <v/>
      </c>
      <c r="M1755" s="7">
        <f>MAR1!$B$7+MAR1!$C$7*COS(2*PI()*$C1755/365)+MAR1!$D$7*SIN(2*PI()*$C1755/365)</f>
        <v/>
      </c>
      <c r="N1755" s="7">
        <f>F1755-K1755</f>
        <v/>
      </c>
      <c r="O1755" s="7">
        <f>G1755-L1755</f>
        <v/>
      </c>
      <c r="P1755" s="7">
        <f>H1755-M1755</f>
        <v/>
      </c>
      <c r="Q1755" s="7">
        <f>IF($I1755=1,(N1755-MAR1!$B$11)/MAR1!$D$11,(N1755-MAR1!$C$11)/MAR1!$E$11)</f>
        <v/>
      </c>
      <c r="R1755" s="7">
        <f>IF($I1755=1,(O1755-MAR1!$B$12)/MAR1!$D$12,(O1755-MAR1!$C$12)/MAR1!$E$12)</f>
        <v/>
      </c>
      <c r="S1755" s="7">
        <f>IF($I1755=1,(P1755-MAR1!$B$13)/MAR1!$D$13,(P1755-MAR1!$C$13)/MAR1!$E$13)</f>
        <v/>
      </c>
      <c r="U1755" s="5" t="n">
        <v>1754</v>
      </c>
      <c r="V1755" s="5" t="n">
        <v>0.856567</v>
      </c>
      <c r="W1755" s="5" t="n">
        <v>0.783821</v>
      </c>
      <c r="X1755" s="5" t="n">
        <v>0.662242</v>
      </c>
      <c r="Y1755" s="5" t="n">
        <v>0.964386</v>
      </c>
      <c r="Z1755" s="5" t="n">
        <v>0.914744</v>
      </c>
    </row>
    <row r="1756">
      <c r="A1756" s="5" t="n">
        <v>1755</v>
      </c>
      <c r="B1756" s="5" t="n">
        <v>5</v>
      </c>
      <c r="C1756" s="5" t="n">
        <v>295</v>
      </c>
      <c r="D1756" s="5" t="n">
        <v>10</v>
      </c>
      <c r="E1756" s="5" t="n">
        <v>0</v>
      </c>
      <c r="F1756" s="5" t="n">
        <v>29</v>
      </c>
      <c r="G1756" s="5" t="n">
        <v>20.1</v>
      </c>
      <c r="H1756" s="5" t="n">
        <v>7.97</v>
      </c>
      <c r="I1756" s="6">
        <f>IF(E1756&gt;=Markov!$B$3,1,0)</f>
        <v/>
      </c>
      <c r="J1756" s="6">
        <f>I1755</f>
        <v/>
      </c>
      <c r="K1756" s="7">
        <f>MAR1!$B$5+MAR1!$C$5*COS(2*PI()*$C1756/365)+MAR1!$D$5*SIN(2*PI()*$C1756/365)</f>
        <v/>
      </c>
      <c r="L1756" s="7">
        <f>MAR1!$B$6+MAR1!$C$6*COS(2*PI()*$C1756/365)+MAR1!$D$6*SIN(2*PI()*$C1756/365)</f>
        <v/>
      </c>
      <c r="M1756" s="7">
        <f>MAR1!$B$7+MAR1!$C$7*COS(2*PI()*$C1756/365)+MAR1!$D$7*SIN(2*PI()*$C1756/365)</f>
        <v/>
      </c>
      <c r="N1756" s="7">
        <f>F1756-K1756</f>
        <v/>
      </c>
      <c r="O1756" s="7">
        <f>G1756-L1756</f>
        <v/>
      </c>
      <c r="P1756" s="7">
        <f>H1756-M1756</f>
        <v/>
      </c>
      <c r="Q1756" s="7">
        <f>IF($I1756=1,(N1756-MAR1!$B$11)/MAR1!$D$11,(N1756-MAR1!$C$11)/MAR1!$E$11)</f>
        <v/>
      </c>
      <c r="R1756" s="7">
        <f>IF($I1756=1,(O1756-MAR1!$B$12)/MAR1!$D$12,(O1756-MAR1!$C$12)/MAR1!$E$12)</f>
        <v/>
      </c>
      <c r="S1756" s="7">
        <f>IF($I1756=1,(P1756-MAR1!$B$13)/MAR1!$D$13,(P1756-MAR1!$C$13)/MAR1!$E$13)</f>
        <v/>
      </c>
      <c r="U1756" s="5" t="n">
        <v>1755</v>
      </c>
      <c r="V1756" s="5" t="n">
        <v>0.692592</v>
      </c>
      <c r="W1756" s="5" t="n">
        <v>0.055944</v>
      </c>
      <c r="X1756" s="5" t="n">
        <v>0.97816</v>
      </c>
      <c r="Y1756" s="5" t="n">
        <v>0.962703</v>
      </c>
      <c r="Z1756" s="5" t="n">
        <v>0.287067</v>
      </c>
    </row>
    <row r="1757">
      <c r="A1757" s="5" t="n">
        <v>1756</v>
      </c>
      <c r="B1757" s="5" t="n">
        <v>5</v>
      </c>
      <c r="C1757" s="5" t="n">
        <v>296</v>
      </c>
      <c r="D1757" s="5" t="n">
        <v>10</v>
      </c>
      <c r="E1757" s="5" t="n">
        <v>0</v>
      </c>
      <c r="F1757" s="5" t="n">
        <v>30.8</v>
      </c>
      <c r="G1757" s="5" t="n">
        <v>19.4</v>
      </c>
      <c r="H1757" s="5" t="n">
        <v>9.02</v>
      </c>
      <c r="I1757" s="6">
        <f>IF(E1757&gt;=Markov!$B$3,1,0)</f>
        <v/>
      </c>
      <c r="J1757" s="6">
        <f>I1756</f>
        <v/>
      </c>
      <c r="K1757" s="7">
        <f>MAR1!$B$5+MAR1!$C$5*COS(2*PI()*$C1757/365)+MAR1!$D$5*SIN(2*PI()*$C1757/365)</f>
        <v/>
      </c>
      <c r="L1757" s="7">
        <f>MAR1!$B$6+MAR1!$C$6*COS(2*PI()*$C1757/365)+MAR1!$D$6*SIN(2*PI()*$C1757/365)</f>
        <v/>
      </c>
      <c r="M1757" s="7">
        <f>MAR1!$B$7+MAR1!$C$7*COS(2*PI()*$C1757/365)+MAR1!$D$7*SIN(2*PI()*$C1757/365)</f>
        <v/>
      </c>
      <c r="N1757" s="7">
        <f>F1757-K1757</f>
        <v/>
      </c>
      <c r="O1757" s="7">
        <f>G1757-L1757</f>
        <v/>
      </c>
      <c r="P1757" s="7">
        <f>H1757-M1757</f>
        <v/>
      </c>
      <c r="Q1757" s="7">
        <f>IF($I1757=1,(N1757-MAR1!$B$11)/MAR1!$D$11,(N1757-MAR1!$C$11)/MAR1!$E$11)</f>
        <v/>
      </c>
      <c r="R1757" s="7">
        <f>IF($I1757=1,(O1757-MAR1!$B$12)/MAR1!$D$12,(O1757-MAR1!$C$12)/MAR1!$E$12)</f>
        <v/>
      </c>
      <c r="S1757" s="7">
        <f>IF($I1757=1,(P1757-MAR1!$B$13)/MAR1!$D$13,(P1757-MAR1!$C$13)/MAR1!$E$13)</f>
        <v/>
      </c>
      <c r="U1757" s="5" t="n">
        <v>1756</v>
      </c>
      <c r="V1757" s="5" t="n">
        <v>0.006139</v>
      </c>
      <c r="W1757" s="5" t="n">
        <v>0.258214</v>
      </c>
      <c r="X1757" s="5" t="n">
        <v>0.366616</v>
      </c>
      <c r="Y1757" s="5" t="n">
        <v>0.776512</v>
      </c>
      <c r="Z1757" s="5" t="n">
        <v>0.498914</v>
      </c>
    </row>
    <row r="1758">
      <c r="A1758" s="5" t="n">
        <v>1757</v>
      </c>
      <c r="B1758" s="5" t="n">
        <v>5</v>
      </c>
      <c r="C1758" s="5" t="n">
        <v>297</v>
      </c>
      <c r="D1758" s="5" t="n">
        <v>10</v>
      </c>
      <c r="E1758" s="5" t="n">
        <v>0</v>
      </c>
      <c r="F1758" s="5" t="n">
        <v>31.8</v>
      </c>
      <c r="G1758" s="5" t="n">
        <v>19.7</v>
      </c>
      <c r="H1758" s="5" t="n">
        <v>17.97</v>
      </c>
      <c r="I1758" s="6">
        <f>IF(E1758&gt;=Markov!$B$3,1,0)</f>
        <v/>
      </c>
      <c r="J1758" s="6">
        <f>I1757</f>
        <v/>
      </c>
      <c r="K1758" s="7">
        <f>MAR1!$B$5+MAR1!$C$5*COS(2*PI()*$C1758/365)+MAR1!$D$5*SIN(2*PI()*$C1758/365)</f>
        <v/>
      </c>
      <c r="L1758" s="7">
        <f>MAR1!$B$6+MAR1!$C$6*COS(2*PI()*$C1758/365)+MAR1!$D$6*SIN(2*PI()*$C1758/365)</f>
        <v/>
      </c>
      <c r="M1758" s="7">
        <f>MAR1!$B$7+MAR1!$C$7*COS(2*PI()*$C1758/365)+MAR1!$D$7*SIN(2*PI()*$C1758/365)</f>
        <v/>
      </c>
      <c r="N1758" s="7">
        <f>F1758-K1758</f>
        <v/>
      </c>
      <c r="O1758" s="7">
        <f>G1758-L1758</f>
        <v/>
      </c>
      <c r="P1758" s="7">
        <f>H1758-M1758</f>
        <v/>
      </c>
      <c r="Q1758" s="7">
        <f>IF($I1758=1,(N1758-MAR1!$B$11)/MAR1!$D$11,(N1758-MAR1!$C$11)/MAR1!$E$11)</f>
        <v/>
      </c>
      <c r="R1758" s="7">
        <f>IF($I1758=1,(O1758-MAR1!$B$12)/MAR1!$D$12,(O1758-MAR1!$C$12)/MAR1!$E$12)</f>
        <v/>
      </c>
      <c r="S1758" s="7">
        <f>IF($I1758=1,(P1758-MAR1!$B$13)/MAR1!$D$13,(P1758-MAR1!$C$13)/MAR1!$E$13)</f>
        <v/>
      </c>
      <c r="U1758" s="5" t="n">
        <v>1757</v>
      </c>
      <c r="V1758" s="5" t="n">
        <v>0.693025</v>
      </c>
      <c r="W1758" s="5" t="n">
        <v>0.980887</v>
      </c>
      <c r="X1758" s="5" t="n">
        <v>0.141212</v>
      </c>
      <c r="Y1758" s="5" t="n">
        <v>0.622897</v>
      </c>
      <c r="Z1758" s="5" t="n">
        <v>0.241617</v>
      </c>
    </row>
    <row r="1759">
      <c r="A1759" s="5" t="n">
        <v>1758</v>
      </c>
      <c r="B1759" s="5" t="n">
        <v>5</v>
      </c>
      <c r="C1759" s="5" t="n">
        <v>298</v>
      </c>
      <c r="D1759" s="5" t="n">
        <v>10</v>
      </c>
      <c r="E1759" s="5" t="n">
        <v>0</v>
      </c>
      <c r="F1759" s="5" t="n">
        <v>32.5</v>
      </c>
      <c r="G1759" s="5" t="n">
        <v>20.3</v>
      </c>
      <c r="H1759" s="5" t="n">
        <v>17.09</v>
      </c>
      <c r="I1759" s="6">
        <f>IF(E1759&gt;=Markov!$B$3,1,0)</f>
        <v/>
      </c>
      <c r="J1759" s="6">
        <f>I1758</f>
        <v/>
      </c>
      <c r="K1759" s="7">
        <f>MAR1!$B$5+MAR1!$C$5*COS(2*PI()*$C1759/365)+MAR1!$D$5*SIN(2*PI()*$C1759/365)</f>
        <v/>
      </c>
      <c r="L1759" s="7">
        <f>MAR1!$B$6+MAR1!$C$6*COS(2*PI()*$C1759/365)+MAR1!$D$6*SIN(2*PI()*$C1759/365)</f>
        <v/>
      </c>
      <c r="M1759" s="7">
        <f>MAR1!$B$7+MAR1!$C$7*COS(2*PI()*$C1759/365)+MAR1!$D$7*SIN(2*PI()*$C1759/365)</f>
        <v/>
      </c>
      <c r="N1759" s="7">
        <f>F1759-K1759</f>
        <v/>
      </c>
      <c r="O1759" s="7">
        <f>G1759-L1759</f>
        <v/>
      </c>
      <c r="P1759" s="7">
        <f>H1759-M1759</f>
        <v/>
      </c>
      <c r="Q1759" s="7">
        <f>IF($I1759=1,(N1759-MAR1!$B$11)/MAR1!$D$11,(N1759-MAR1!$C$11)/MAR1!$E$11)</f>
        <v/>
      </c>
      <c r="R1759" s="7">
        <f>IF($I1759=1,(O1759-MAR1!$B$12)/MAR1!$D$12,(O1759-MAR1!$C$12)/MAR1!$E$12)</f>
        <v/>
      </c>
      <c r="S1759" s="7">
        <f>IF($I1759=1,(P1759-MAR1!$B$13)/MAR1!$D$13,(P1759-MAR1!$C$13)/MAR1!$E$13)</f>
        <v/>
      </c>
      <c r="U1759" s="5" t="n">
        <v>1758</v>
      </c>
      <c r="V1759" s="5" t="n">
        <v>0.001239</v>
      </c>
      <c r="W1759" s="5" t="n">
        <v>0.891476</v>
      </c>
      <c r="X1759" s="5" t="n">
        <v>0.976017</v>
      </c>
      <c r="Y1759" s="5" t="n">
        <v>0.885672</v>
      </c>
      <c r="Z1759" s="5" t="n">
        <v>0.811766</v>
      </c>
    </row>
    <row r="1760">
      <c r="A1760" s="5" t="n">
        <v>1759</v>
      </c>
      <c r="B1760" s="5" t="n">
        <v>5</v>
      </c>
      <c r="C1760" s="5" t="n">
        <v>299</v>
      </c>
      <c r="D1760" s="5" t="n">
        <v>10</v>
      </c>
      <c r="E1760" s="5" t="n">
        <v>0</v>
      </c>
      <c r="F1760" s="5" t="n">
        <v>31.8</v>
      </c>
      <c r="G1760" s="5" t="n">
        <v>20.5</v>
      </c>
      <c r="H1760" s="5" t="n">
        <v>15.88</v>
      </c>
      <c r="I1760" s="6">
        <f>IF(E1760&gt;=Markov!$B$3,1,0)</f>
        <v/>
      </c>
      <c r="J1760" s="6">
        <f>I1759</f>
        <v/>
      </c>
      <c r="K1760" s="7">
        <f>MAR1!$B$5+MAR1!$C$5*COS(2*PI()*$C1760/365)+MAR1!$D$5*SIN(2*PI()*$C1760/365)</f>
        <v/>
      </c>
      <c r="L1760" s="7">
        <f>MAR1!$B$6+MAR1!$C$6*COS(2*PI()*$C1760/365)+MAR1!$D$6*SIN(2*PI()*$C1760/365)</f>
        <v/>
      </c>
      <c r="M1760" s="7">
        <f>MAR1!$B$7+MAR1!$C$7*COS(2*PI()*$C1760/365)+MAR1!$D$7*SIN(2*PI()*$C1760/365)</f>
        <v/>
      </c>
      <c r="N1760" s="7">
        <f>F1760-K1760</f>
        <v/>
      </c>
      <c r="O1760" s="7">
        <f>G1760-L1760</f>
        <v/>
      </c>
      <c r="P1760" s="7">
        <f>H1760-M1760</f>
        <v/>
      </c>
      <c r="Q1760" s="7">
        <f>IF($I1760=1,(N1760-MAR1!$B$11)/MAR1!$D$11,(N1760-MAR1!$C$11)/MAR1!$E$11)</f>
        <v/>
      </c>
      <c r="R1760" s="7">
        <f>IF($I1760=1,(O1760-MAR1!$B$12)/MAR1!$D$12,(O1760-MAR1!$C$12)/MAR1!$E$12)</f>
        <v/>
      </c>
      <c r="S1760" s="7">
        <f>IF($I1760=1,(P1760-MAR1!$B$13)/MAR1!$D$13,(P1760-MAR1!$C$13)/MAR1!$E$13)</f>
        <v/>
      </c>
      <c r="U1760" s="5" t="n">
        <v>1759</v>
      </c>
      <c r="V1760" s="5" t="n">
        <v>0.291652</v>
      </c>
      <c r="W1760" s="5" t="n">
        <v>0.645322</v>
      </c>
      <c r="X1760" s="5" t="n">
        <v>0.362383</v>
      </c>
      <c r="Y1760" s="5" t="n">
        <v>0.748673</v>
      </c>
      <c r="Z1760" s="5" t="n">
        <v>0.193225</v>
      </c>
    </row>
    <row r="1761">
      <c r="A1761" s="5" t="n">
        <v>1760</v>
      </c>
      <c r="B1761" s="5" t="n">
        <v>5</v>
      </c>
      <c r="C1761" s="5" t="n">
        <v>300</v>
      </c>
      <c r="D1761" s="5" t="n">
        <v>10</v>
      </c>
      <c r="E1761" s="5" t="n">
        <v>0</v>
      </c>
      <c r="F1761" s="5" t="n">
        <v>28</v>
      </c>
      <c r="G1761" s="5" t="n">
        <v>19.8</v>
      </c>
      <c r="H1761" s="5" t="n">
        <v>15.59</v>
      </c>
      <c r="I1761" s="6">
        <f>IF(E1761&gt;=Markov!$B$3,1,0)</f>
        <v/>
      </c>
      <c r="J1761" s="6">
        <f>I1760</f>
        <v/>
      </c>
      <c r="K1761" s="7">
        <f>MAR1!$B$5+MAR1!$C$5*COS(2*PI()*$C1761/365)+MAR1!$D$5*SIN(2*PI()*$C1761/365)</f>
        <v/>
      </c>
      <c r="L1761" s="7">
        <f>MAR1!$B$6+MAR1!$C$6*COS(2*PI()*$C1761/365)+MAR1!$D$6*SIN(2*PI()*$C1761/365)</f>
        <v/>
      </c>
      <c r="M1761" s="7">
        <f>MAR1!$B$7+MAR1!$C$7*COS(2*PI()*$C1761/365)+MAR1!$D$7*SIN(2*PI()*$C1761/365)</f>
        <v/>
      </c>
      <c r="N1761" s="7">
        <f>F1761-K1761</f>
        <v/>
      </c>
      <c r="O1761" s="7">
        <f>G1761-L1761</f>
        <v/>
      </c>
      <c r="P1761" s="7">
        <f>H1761-M1761</f>
        <v/>
      </c>
      <c r="Q1761" s="7">
        <f>IF($I1761=1,(N1761-MAR1!$B$11)/MAR1!$D$11,(N1761-MAR1!$C$11)/MAR1!$E$11)</f>
        <v/>
      </c>
      <c r="R1761" s="7">
        <f>IF($I1761=1,(O1761-MAR1!$B$12)/MAR1!$D$12,(O1761-MAR1!$C$12)/MAR1!$E$12)</f>
        <v/>
      </c>
      <c r="S1761" s="7">
        <f>IF($I1761=1,(P1761-MAR1!$B$13)/MAR1!$D$13,(P1761-MAR1!$C$13)/MAR1!$E$13)</f>
        <v/>
      </c>
      <c r="U1761" s="5" t="n">
        <v>1760</v>
      </c>
      <c r="V1761" s="5" t="n">
        <v>0.986308</v>
      </c>
      <c r="W1761" s="5" t="n">
        <v>0.107595</v>
      </c>
      <c r="X1761" s="5" t="n">
        <v>0.786346</v>
      </c>
      <c r="Y1761" s="5" t="n">
        <v>0.839982</v>
      </c>
      <c r="Z1761" s="5" t="n">
        <v>0.573864</v>
      </c>
    </row>
    <row r="1762">
      <c r="A1762" s="5" t="n">
        <v>1761</v>
      </c>
      <c r="B1762" s="5" t="n">
        <v>5</v>
      </c>
      <c r="C1762" s="5" t="n">
        <v>301</v>
      </c>
      <c r="D1762" s="5" t="n">
        <v>10</v>
      </c>
      <c r="E1762" s="5" t="n">
        <v>0</v>
      </c>
      <c r="F1762" s="5" t="n">
        <v>26.7</v>
      </c>
      <c r="G1762" s="5" t="n">
        <v>18.7</v>
      </c>
      <c r="H1762" s="5" t="n">
        <v>9.93</v>
      </c>
      <c r="I1762" s="6">
        <f>IF(E1762&gt;=Markov!$B$3,1,0)</f>
        <v/>
      </c>
      <c r="J1762" s="6">
        <f>I1761</f>
        <v/>
      </c>
      <c r="K1762" s="7">
        <f>MAR1!$B$5+MAR1!$C$5*COS(2*PI()*$C1762/365)+MAR1!$D$5*SIN(2*PI()*$C1762/365)</f>
        <v/>
      </c>
      <c r="L1762" s="7">
        <f>MAR1!$B$6+MAR1!$C$6*COS(2*PI()*$C1762/365)+MAR1!$D$6*SIN(2*PI()*$C1762/365)</f>
        <v/>
      </c>
      <c r="M1762" s="7">
        <f>MAR1!$B$7+MAR1!$C$7*COS(2*PI()*$C1762/365)+MAR1!$D$7*SIN(2*PI()*$C1762/365)</f>
        <v/>
      </c>
      <c r="N1762" s="7">
        <f>F1762-K1762</f>
        <v/>
      </c>
      <c r="O1762" s="7">
        <f>G1762-L1762</f>
        <v/>
      </c>
      <c r="P1762" s="7">
        <f>H1762-M1762</f>
        <v/>
      </c>
      <c r="Q1762" s="7">
        <f>IF($I1762=1,(N1762-MAR1!$B$11)/MAR1!$D$11,(N1762-MAR1!$C$11)/MAR1!$E$11)</f>
        <v/>
      </c>
      <c r="R1762" s="7">
        <f>IF($I1762=1,(O1762-MAR1!$B$12)/MAR1!$D$12,(O1762-MAR1!$C$12)/MAR1!$E$12)</f>
        <v/>
      </c>
      <c r="S1762" s="7">
        <f>IF($I1762=1,(P1762-MAR1!$B$13)/MAR1!$D$13,(P1762-MAR1!$C$13)/MAR1!$E$13)</f>
        <v/>
      </c>
      <c r="U1762" s="5" t="n">
        <v>1761</v>
      </c>
      <c r="V1762" s="5" t="n">
        <v>0.701341</v>
      </c>
      <c r="W1762" s="5" t="n">
        <v>0.278128</v>
      </c>
      <c r="X1762" s="5" t="n">
        <v>0.929826</v>
      </c>
      <c r="Y1762" s="5" t="n">
        <v>0.5280899999999999</v>
      </c>
      <c r="Z1762" s="5" t="n">
        <v>0.8572920000000001</v>
      </c>
    </row>
    <row r="1763">
      <c r="A1763" s="5" t="n">
        <v>1762</v>
      </c>
      <c r="B1763" s="5" t="n">
        <v>5</v>
      </c>
      <c r="C1763" s="5" t="n">
        <v>302</v>
      </c>
      <c r="D1763" s="5" t="n">
        <v>10</v>
      </c>
      <c r="E1763" s="5" t="n">
        <v>0</v>
      </c>
      <c r="F1763" s="5" t="n">
        <v>26.7</v>
      </c>
      <c r="G1763" s="5" t="n">
        <v>19.6</v>
      </c>
      <c r="H1763" s="5" t="n">
        <v>14.41</v>
      </c>
      <c r="I1763" s="6">
        <f>IF(E1763&gt;=Markov!$B$3,1,0)</f>
        <v/>
      </c>
      <c r="J1763" s="6">
        <f>I1762</f>
        <v/>
      </c>
      <c r="K1763" s="7">
        <f>MAR1!$B$5+MAR1!$C$5*COS(2*PI()*$C1763/365)+MAR1!$D$5*SIN(2*PI()*$C1763/365)</f>
        <v/>
      </c>
      <c r="L1763" s="7">
        <f>MAR1!$B$6+MAR1!$C$6*COS(2*PI()*$C1763/365)+MAR1!$D$6*SIN(2*PI()*$C1763/365)</f>
        <v/>
      </c>
      <c r="M1763" s="7">
        <f>MAR1!$B$7+MAR1!$C$7*COS(2*PI()*$C1763/365)+MAR1!$D$7*SIN(2*PI()*$C1763/365)</f>
        <v/>
      </c>
      <c r="N1763" s="7">
        <f>F1763-K1763</f>
        <v/>
      </c>
      <c r="O1763" s="7">
        <f>G1763-L1763</f>
        <v/>
      </c>
      <c r="P1763" s="7">
        <f>H1763-M1763</f>
        <v/>
      </c>
      <c r="Q1763" s="7">
        <f>IF($I1763=1,(N1763-MAR1!$B$11)/MAR1!$D$11,(N1763-MAR1!$C$11)/MAR1!$E$11)</f>
        <v/>
      </c>
      <c r="R1763" s="7">
        <f>IF($I1763=1,(O1763-MAR1!$B$12)/MAR1!$D$12,(O1763-MAR1!$C$12)/MAR1!$E$12)</f>
        <v/>
      </c>
      <c r="S1763" s="7">
        <f>IF($I1763=1,(P1763-MAR1!$B$13)/MAR1!$D$13,(P1763-MAR1!$C$13)/MAR1!$E$13)</f>
        <v/>
      </c>
      <c r="U1763" s="5" t="n">
        <v>1762</v>
      </c>
      <c r="V1763" s="5" t="n">
        <v>0.607386</v>
      </c>
      <c r="W1763" s="5" t="n">
        <v>0.918951</v>
      </c>
      <c r="X1763" s="5" t="n">
        <v>0.204493</v>
      </c>
      <c r="Y1763" s="5" t="n">
        <v>0.791506</v>
      </c>
      <c r="Z1763" s="5" t="n">
        <v>0.005552</v>
      </c>
    </row>
    <row r="1764">
      <c r="A1764" s="5" t="n">
        <v>1763</v>
      </c>
      <c r="B1764" s="5" t="n">
        <v>5</v>
      </c>
      <c r="C1764" s="5" t="n">
        <v>303</v>
      </c>
      <c r="D1764" s="5" t="n">
        <v>10</v>
      </c>
      <c r="E1764" s="5" t="n">
        <v>0</v>
      </c>
      <c r="F1764" s="5" t="n">
        <v>24.2</v>
      </c>
      <c r="G1764" s="5" t="n">
        <v>14.9</v>
      </c>
      <c r="H1764" s="5" t="n">
        <v>14.48</v>
      </c>
      <c r="I1764" s="6">
        <f>IF(E1764&gt;=Markov!$B$3,1,0)</f>
        <v/>
      </c>
      <c r="J1764" s="6">
        <f>I1763</f>
        <v/>
      </c>
      <c r="K1764" s="7">
        <f>MAR1!$B$5+MAR1!$C$5*COS(2*PI()*$C1764/365)+MAR1!$D$5*SIN(2*PI()*$C1764/365)</f>
        <v/>
      </c>
      <c r="L1764" s="7">
        <f>MAR1!$B$6+MAR1!$C$6*COS(2*PI()*$C1764/365)+MAR1!$D$6*SIN(2*PI()*$C1764/365)</f>
        <v/>
      </c>
      <c r="M1764" s="7">
        <f>MAR1!$B$7+MAR1!$C$7*COS(2*PI()*$C1764/365)+MAR1!$D$7*SIN(2*PI()*$C1764/365)</f>
        <v/>
      </c>
      <c r="N1764" s="7">
        <f>F1764-K1764</f>
        <v/>
      </c>
      <c r="O1764" s="7">
        <f>G1764-L1764</f>
        <v/>
      </c>
      <c r="P1764" s="7">
        <f>H1764-M1764</f>
        <v/>
      </c>
      <c r="Q1764" s="7">
        <f>IF($I1764=1,(N1764-MAR1!$B$11)/MAR1!$D$11,(N1764-MAR1!$C$11)/MAR1!$E$11)</f>
        <v/>
      </c>
      <c r="R1764" s="7">
        <f>IF($I1764=1,(O1764-MAR1!$B$12)/MAR1!$D$12,(O1764-MAR1!$C$12)/MAR1!$E$12)</f>
        <v/>
      </c>
      <c r="S1764" s="7">
        <f>IF($I1764=1,(P1764-MAR1!$B$13)/MAR1!$D$13,(P1764-MAR1!$C$13)/MAR1!$E$13)</f>
        <v/>
      </c>
      <c r="U1764" s="5" t="n">
        <v>1763</v>
      </c>
      <c r="V1764" s="5" t="n">
        <v>0.817823</v>
      </c>
      <c r="W1764" s="5" t="n">
        <v>0.275787</v>
      </c>
      <c r="X1764" s="5" t="n">
        <v>0.974395</v>
      </c>
      <c r="Y1764" s="5" t="n">
        <v>0.804903</v>
      </c>
      <c r="Z1764" s="5" t="n">
        <v>0.809295</v>
      </c>
    </row>
    <row r="1765">
      <c r="A1765" s="5" t="n">
        <v>1764</v>
      </c>
      <c r="B1765" s="5" t="n">
        <v>5</v>
      </c>
      <c r="C1765" s="5" t="n">
        <v>304</v>
      </c>
      <c r="D1765" s="5" t="n">
        <v>10</v>
      </c>
      <c r="E1765" s="5" t="n">
        <v>0</v>
      </c>
      <c r="F1765" s="5" t="n">
        <v>27.1</v>
      </c>
      <c r="G1765" s="5" t="n">
        <v>15.3</v>
      </c>
      <c r="H1765" s="5" t="n">
        <v>14.64</v>
      </c>
      <c r="I1765" s="6">
        <f>IF(E1765&gt;=Markov!$B$3,1,0)</f>
        <v/>
      </c>
      <c r="J1765" s="6">
        <f>I1764</f>
        <v/>
      </c>
      <c r="K1765" s="7">
        <f>MAR1!$B$5+MAR1!$C$5*COS(2*PI()*$C1765/365)+MAR1!$D$5*SIN(2*PI()*$C1765/365)</f>
        <v/>
      </c>
      <c r="L1765" s="7">
        <f>MAR1!$B$6+MAR1!$C$6*COS(2*PI()*$C1765/365)+MAR1!$D$6*SIN(2*PI()*$C1765/365)</f>
        <v/>
      </c>
      <c r="M1765" s="7">
        <f>MAR1!$B$7+MAR1!$C$7*COS(2*PI()*$C1765/365)+MAR1!$D$7*SIN(2*PI()*$C1765/365)</f>
        <v/>
      </c>
      <c r="N1765" s="7">
        <f>F1765-K1765</f>
        <v/>
      </c>
      <c r="O1765" s="7">
        <f>G1765-L1765</f>
        <v/>
      </c>
      <c r="P1765" s="7">
        <f>H1765-M1765</f>
        <v/>
      </c>
      <c r="Q1765" s="7">
        <f>IF($I1765=1,(N1765-MAR1!$B$11)/MAR1!$D$11,(N1765-MAR1!$C$11)/MAR1!$E$11)</f>
        <v/>
      </c>
      <c r="R1765" s="7">
        <f>IF($I1765=1,(O1765-MAR1!$B$12)/MAR1!$D$12,(O1765-MAR1!$C$12)/MAR1!$E$12)</f>
        <v/>
      </c>
      <c r="S1765" s="7">
        <f>IF($I1765=1,(P1765-MAR1!$B$13)/MAR1!$D$13,(P1765-MAR1!$C$13)/MAR1!$E$13)</f>
        <v/>
      </c>
      <c r="U1765" s="5" t="n">
        <v>1764</v>
      </c>
      <c r="V1765" s="5" t="n">
        <v>0.553395</v>
      </c>
      <c r="W1765" s="5" t="n">
        <v>0.803965</v>
      </c>
      <c r="X1765" s="5" t="n">
        <v>0.658427</v>
      </c>
      <c r="Y1765" s="5" t="n">
        <v>0.273093</v>
      </c>
      <c r="Z1765" s="5" t="n">
        <v>0.276447</v>
      </c>
    </row>
    <row r="1766">
      <c r="A1766" s="5" t="n">
        <v>1765</v>
      </c>
      <c r="B1766" s="5" t="n">
        <v>5</v>
      </c>
      <c r="C1766" s="5" t="n">
        <v>305</v>
      </c>
      <c r="D1766" s="5" t="n">
        <v>11</v>
      </c>
      <c r="E1766" s="5" t="n">
        <v>0</v>
      </c>
      <c r="F1766" s="5" t="n">
        <v>27.9</v>
      </c>
      <c r="G1766" s="5" t="n">
        <v>15.2</v>
      </c>
      <c r="H1766" s="5" t="n">
        <v>10.35</v>
      </c>
      <c r="I1766" s="6">
        <f>IF(E1766&gt;=Markov!$B$3,1,0)</f>
        <v/>
      </c>
      <c r="J1766" s="6">
        <f>I1765</f>
        <v/>
      </c>
      <c r="K1766" s="7">
        <f>MAR1!$B$5+MAR1!$C$5*COS(2*PI()*$C1766/365)+MAR1!$D$5*SIN(2*PI()*$C1766/365)</f>
        <v/>
      </c>
      <c r="L1766" s="7">
        <f>MAR1!$B$6+MAR1!$C$6*COS(2*PI()*$C1766/365)+MAR1!$D$6*SIN(2*PI()*$C1766/365)</f>
        <v/>
      </c>
      <c r="M1766" s="7">
        <f>MAR1!$B$7+MAR1!$C$7*COS(2*PI()*$C1766/365)+MAR1!$D$7*SIN(2*PI()*$C1766/365)</f>
        <v/>
      </c>
      <c r="N1766" s="7">
        <f>F1766-K1766</f>
        <v/>
      </c>
      <c r="O1766" s="7">
        <f>G1766-L1766</f>
        <v/>
      </c>
      <c r="P1766" s="7">
        <f>H1766-M1766</f>
        <v/>
      </c>
      <c r="Q1766" s="7">
        <f>IF($I1766=1,(N1766-MAR1!$B$11)/MAR1!$D$11,(N1766-MAR1!$C$11)/MAR1!$E$11)</f>
        <v/>
      </c>
      <c r="R1766" s="7">
        <f>IF($I1766=1,(O1766-MAR1!$B$12)/MAR1!$D$12,(O1766-MAR1!$C$12)/MAR1!$E$12)</f>
        <v/>
      </c>
      <c r="S1766" s="7">
        <f>IF($I1766=1,(P1766-MAR1!$B$13)/MAR1!$D$13,(P1766-MAR1!$C$13)/MAR1!$E$13)</f>
        <v/>
      </c>
      <c r="U1766" s="5" t="n">
        <v>1765</v>
      </c>
      <c r="V1766" s="5" t="n">
        <v>0.7555190000000001</v>
      </c>
      <c r="W1766" s="5" t="n">
        <v>0.025336</v>
      </c>
      <c r="X1766" s="5" t="n">
        <v>0.106198</v>
      </c>
      <c r="Y1766" s="5" t="n">
        <v>0.969983</v>
      </c>
      <c r="Z1766" s="5" t="n">
        <v>0.225636</v>
      </c>
    </row>
    <row r="1767">
      <c r="A1767" s="5" t="n">
        <v>1766</v>
      </c>
      <c r="B1767" s="5" t="n">
        <v>5</v>
      </c>
      <c r="C1767" s="5" t="n">
        <v>306</v>
      </c>
      <c r="D1767" s="5" t="n">
        <v>11</v>
      </c>
      <c r="E1767" s="5" t="n">
        <v>19.8</v>
      </c>
      <c r="F1767" s="5" t="n">
        <v>24.8</v>
      </c>
      <c r="G1767" s="5" t="n">
        <v>17</v>
      </c>
      <c r="H1767" s="5" t="n">
        <v>6.37</v>
      </c>
      <c r="I1767" s="6">
        <f>IF(E1767&gt;=Markov!$B$3,1,0)</f>
        <v/>
      </c>
      <c r="J1767" s="6">
        <f>I1766</f>
        <v/>
      </c>
      <c r="K1767" s="7">
        <f>MAR1!$B$5+MAR1!$C$5*COS(2*PI()*$C1767/365)+MAR1!$D$5*SIN(2*PI()*$C1767/365)</f>
        <v/>
      </c>
      <c r="L1767" s="7">
        <f>MAR1!$B$6+MAR1!$C$6*COS(2*PI()*$C1767/365)+MAR1!$D$6*SIN(2*PI()*$C1767/365)</f>
        <v/>
      </c>
      <c r="M1767" s="7">
        <f>MAR1!$B$7+MAR1!$C$7*COS(2*PI()*$C1767/365)+MAR1!$D$7*SIN(2*PI()*$C1767/365)</f>
        <v/>
      </c>
      <c r="N1767" s="7">
        <f>F1767-K1767</f>
        <v/>
      </c>
      <c r="O1767" s="7">
        <f>G1767-L1767</f>
        <v/>
      </c>
      <c r="P1767" s="7">
        <f>H1767-M1767</f>
        <v/>
      </c>
      <c r="Q1767" s="7">
        <f>IF($I1767=1,(N1767-MAR1!$B$11)/MAR1!$D$11,(N1767-MAR1!$C$11)/MAR1!$E$11)</f>
        <v/>
      </c>
      <c r="R1767" s="7">
        <f>IF($I1767=1,(O1767-MAR1!$B$12)/MAR1!$D$12,(O1767-MAR1!$C$12)/MAR1!$E$12)</f>
        <v/>
      </c>
      <c r="S1767" s="7">
        <f>IF($I1767=1,(P1767-MAR1!$B$13)/MAR1!$D$13,(P1767-MAR1!$C$13)/MAR1!$E$13)</f>
        <v/>
      </c>
      <c r="U1767" s="5" t="n">
        <v>1766</v>
      </c>
      <c r="V1767" s="5" t="n">
        <v>0.057142</v>
      </c>
      <c r="W1767" s="5" t="n">
        <v>0.754744</v>
      </c>
      <c r="X1767" s="5" t="n">
        <v>0.65613</v>
      </c>
      <c r="Y1767" s="5" t="n">
        <v>0.525495</v>
      </c>
      <c r="Z1767" s="5" t="n">
        <v>0.643632</v>
      </c>
    </row>
    <row r="1768">
      <c r="A1768" s="5" t="n">
        <v>1767</v>
      </c>
      <c r="B1768" s="5" t="n">
        <v>5</v>
      </c>
      <c r="C1768" s="5" t="n">
        <v>307</v>
      </c>
      <c r="D1768" s="5" t="n">
        <v>11</v>
      </c>
      <c r="E1768" s="5" t="n">
        <v>0</v>
      </c>
      <c r="F1768" s="5" t="n">
        <v>29.5</v>
      </c>
      <c r="G1768" s="5" t="n">
        <v>16.9</v>
      </c>
      <c r="H1768" s="5" t="n">
        <v>12.98</v>
      </c>
      <c r="I1768" s="6">
        <f>IF(E1768&gt;=Markov!$B$3,1,0)</f>
        <v/>
      </c>
      <c r="J1768" s="6">
        <f>I1767</f>
        <v/>
      </c>
      <c r="K1768" s="7">
        <f>MAR1!$B$5+MAR1!$C$5*COS(2*PI()*$C1768/365)+MAR1!$D$5*SIN(2*PI()*$C1768/365)</f>
        <v/>
      </c>
      <c r="L1768" s="7">
        <f>MAR1!$B$6+MAR1!$C$6*COS(2*PI()*$C1768/365)+MAR1!$D$6*SIN(2*PI()*$C1768/365)</f>
        <v/>
      </c>
      <c r="M1768" s="7">
        <f>MAR1!$B$7+MAR1!$C$7*COS(2*PI()*$C1768/365)+MAR1!$D$7*SIN(2*PI()*$C1768/365)</f>
        <v/>
      </c>
      <c r="N1768" s="7">
        <f>F1768-K1768</f>
        <v/>
      </c>
      <c r="O1768" s="7">
        <f>G1768-L1768</f>
        <v/>
      </c>
      <c r="P1768" s="7">
        <f>H1768-M1768</f>
        <v/>
      </c>
      <c r="Q1768" s="7">
        <f>IF($I1768=1,(N1768-MAR1!$B$11)/MAR1!$D$11,(N1768-MAR1!$C$11)/MAR1!$E$11)</f>
        <v/>
      </c>
      <c r="R1768" s="7">
        <f>IF($I1768=1,(O1768-MAR1!$B$12)/MAR1!$D$12,(O1768-MAR1!$C$12)/MAR1!$E$12)</f>
        <v/>
      </c>
      <c r="S1768" s="7">
        <f>IF($I1768=1,(P1768-MAR1!$B$13)/MAR1!$D$13,(P1768-MAR1!$C$13)/MAR1!$E$13)</f>
        <v/>
      </c>
      <c r="U1768" s="5" t="n">
        <v>1767</v>
      </c>
      <c r="V1768" s="5" t="n">
        <v>0.744938</v>
      </c>
      <c r="W1768" s="5" t="n">
        <v>0.988058</v>
      </c>
      <c r="X1768" s="5" t="n">
        <v>0.696141</v>
      </c>
      <c r="Y1768" s="5" t="n">
        <v>0.6032</v>
      </c>
      <c r="Z1768" s="5" t="n">
        <v>0.417055</v>
      </c>
    </row>
    <row r="1769">
      <c r="A1769" s="5" t="n">
        <v>1768</v>
      </c>
      <c r="B1769" s="5" t="n">
        <v>5</v>
      </c>
      <c r="C1769" s="5" t="n">
        <v>308</v>
      </c>
      <c r="D1769" s="5" t="n">
        <v>11</v>
      </c>
      <c r="E1769" s="5" t="n">
        <v>0</v>
      </c>
      <c r="F1769" s="5" t="n">
        <v>30.1</v>
      </c>
      <c r="G1769" s="5" t="n">
        <v>17.9</v>
      </c>
      <c r="H1769" s="5" t="n">
        <v>14.7</v>
      </c>
      <c r="I1769" s="6">
        <f>IF(E1769&gt;=Markov!$B$3,1,0)</f>
        <v/>
      </c>
      <c r="J1769" s="6">
        <f>I1768</f>
        <v/>
      </c>
      <c r="K1769" s="7">
        <f>MAR1!$B$5+MAR1!$C$5*COS(2*PI()*$C1769/365)+MAR1!$D$5*SIN(2*PI()*$C1769/365)</f>
        <v/>
      </c>
      <c r="L1769" s="7">
        <f>MAR1!$B$6+MAR1!$C$6*COS(2*PI()*$C1769/365)+MAR1!$D$6*SIN(2*PI()*$C1769/365)</f>
        <v/>
      </c>
      <c r="M1769" s="7">
        <f>MAR1!$B$7+MAR1!$C$7*COS(2*PI()*$C1769/365)+MAR1!$D$7*SIN(2*PI()*$C1769/365)</f>
        <v/>
      </c>
      <c r="N1769" s="7">
        <f>F1769-K1769</f>
        <v/>
      </c>
      <c r="O1769" s="7">
        <f>G1769-L1769</f>
        <v/>
      </c>
      <c r="P1769" s="7">
        <f>H1769-M1769</f>
        <v/>
      </c>
      <c r="Q1769" s="7">
        <f>IF($I1769=1,(N1769-MAR1!$B$11)/MAR1!$D$11,(N1769-MAR1!$C$11)/MAR1!$E$11)</f>
        <v/>
      </c>
      <c r="R1769" s="7">
        <f>IF($I1769=1,(O1769-MAR1!$B$12)/MAR1!$D$12,(O1769-MAR1!$C$12)/MAR1!$E$12)</f>
        <v/>
      </c>
      <c r="S1769" s="7">
        <f>IF($I1769=1,(P1769-MAR1!$B$13)/MAR1!$D$13,(P1769-MAR1!$C$13)/MAR1!$E$13)</f>
        <v/>
      </c>
      <c r="U1769" s="5" t="n">
        <v>1768</v>
      </c>
      <c r="V1769" s="5" t="n">
        <v>0.718942</v>
      </c>
      <c r="W1769" s="5" t="n">
        <v>0.044902</v>
      </c>
      <c r="X1769" s="5" t="n">
        <v>0.186808</v>
      </c>
      <c r="Y1769" s="5" t="n">
        <v>0.08632099999999999</v>
      </c>
      <c r="Z1769" s="5" t="n">
        <v>0.181878</v>
      </c>
    </row>
    <row r="1770">
      <c r="A1770" s="5" t="n">
        <v>1769</v>
      </c>
      <c r="B1770" s="5" t="n">
        <v>5</v>
      </c>
      <c r="C1770" s="5" t="n">
        <v>309</v>
      </c>
      <c r="D1770" s="5" t="n">
        <v>11</v>
      </c>
      <c r="E1770" s="5" t="n">
        <v>0</v>
      </c>
      <c r="F1770" s="5" t="n">
        <v>29.4</v>
      </c>
      <c r="G1770" s="5" t="n">
        <v>17</v>
      </c>
      <c r="H1770" s="5" t="n">
        <v>11.75</v>
      </c>
      <c r="I1770" s="6">
        <f>IF(E1770&gt;=Markov!$B$3,1,0)</f>
        <v/>
      </c>
      <c r="J1770" s="6">
        <f>I1769</f>
        <v/>
      </c>
      <c r="K1770" s="7">
        <f>MAR1!$B$5+MAR1!$C$5*COS(2*PI()*$C1770/365)+MAR1!$D$5*SIN(2*PI()*$C1770/365)</f>
        <v/>
      </c>
      <c r="L1770" s="7">
        <f>MAR1!$B$6+MAR1!$C$6*COS(2*PI()*$C1770/365)+MAR1!$D$6*SIN(2*PI()*$C1770/365)</f>
        <v/>
      </c>
      <c r="M1770" s="7">
        <f>MAR1!$B$7+MAR1!$C$7*COS(2*PI()*$C1770/365)+MAR1!$D$7*SIN(2*PI()*$C1770/365)</f>
        <v/>
      </c>
      <c r="N1770" s="7">
        <f>F1770-K1770</f>
        <v/>
      </c>
      <c r="O1770" s="7">
        <f>G1770-L1770</f>
        <v/>
      </c>
      <c r="P1770" s="7">
        <f>H1770-M1770</f>
        <v/>
      </c>
      <c r="Q1770" s="7">
        <f>IF($I1770=1,(N1770-MAR1!$B$11)/MAR1!$D$11,(N1770-MAR1!$C$11)/MAR1!$E$11)</f>
        <v/>
      </c>
      <c r="R1770" s="7">
        <f>IF($I1770=1,(O1770-MAR1!$B$12)/MAR1!$D$12,(O1770-MAR1!$C$12)/MAR1!$E$12)</f>
        <v/>
      </c>
      <c r="S1770" s="7">
        <f>IF($I1770=1,(P1770-MAR1!$B$13)/MAR1!$D$13,(P1770-MAR1!$C$13)/MAR1!$E$13)</f>
        <v/>
      </c>
      <c r="U1770" s="5" t="n">
        <v>1769</v>
      </c>
      <c r="V1770" s="5" t="n">
        <v>0.6863</v>
      </c>
      <c r="W1770" s="5" t="n">
        <v>0.418005</v>
      </c>
      <c r="X1770" s="5" t="n">
        <v>0.339645</v>
      </c>
      <c r="Y1770" s="5" t="n">
        <v>0.053958</v>
      </c>
      <c r="Z1770" s="5" t="n">
        <v>0.326444</v>
      </c>
    </row>
    <row r="1771">
      <c r="A1771" s="5" t="n">
        <v>1770</v>
      </c>
      <c r="B1771" s="5" t="n">
        <v>5</v>
      </c>
      <c r="C1771" s="5" t="n">
        <v>310</v>
      </c>
      <c r="D1771" s="5" t="n">
        <v>11</v>
      </c>
      <c r="E1771" s="5" t="n">
        <v>0</v>
      </c>
      <c r="F1771" s="5" t="n">
        <v>30.3</v>
      </c>
      <c r="G1771" s="5" t="n">
        <v>16.8</v>
      </c>
      <c r="H1771" s="5" t="n">
        <v>5.21</v>
      </c>
      <c r="I1771" s="6">
        <f>IF(E1771&gt;=Markov!$B$3,1,0)</f>
        <v/>
      </c>
      <c r="J1771" s="6">
        <f>I1770</f>
        <v/>
      </c>
      <c r="K1771" s="7">
        <f>MAR1!$B$5+MAR1!$C$5*COS(2*PI()*$C1771/365)+MAR1!$D$5*SIN(2*PI()*$C1771/365)</f>
        <v/>
      </c>
      <c r="L1771" s="7">
        <f>MAR1!$B$6+MAR1!$C$6*COS(2*PI()*$C1771/365)+MAR1!$D$6*SIN(2*PI()*$C1771/365)</f>
        <v/>
      </c>
      <c r="M1771" s="7">
        <f>MAR1!$B$7+MAR1!$C$7*COS(2*PI()*$C1771/365)+MAR1!$D$7*SIN(2*PI()*$C1771/365)</f>
        <v/>
      </c>
      <c r="N1771" s="7">
        <f>F1771-K1771</f>
        <v/>
      </c>
      <c r="O1771" s="7">
        <f>G1771-L1771</f>
        <v/>
      </c>
      <c r="P1771" s="7">
        <f>H1771-M1771</f>
        <v/>
      </c>
      <c r="Q1771" s="7">
        <f>IF($I1771=1,(N1771-MAR1!$B$11)/MAR1!$D$11,(N1771-MAR1!$C$11)/MAR1!$E$11)</f>
        <v/>
      </c>
      <c r="R1771" s="7">
        <f>IF($I1771=1,(O1771-MAR1!$B$12)/MAR1!$D$12,(O1771-MAR1!$C$12)/MAR1!$E$12)</f>
        <v/>
      </c>
      <c r="S1771" s="7">
        <f>IF($I1771=1,(P1771-MAR1!$B$13)/MAR1!$D$13,(P1771-MAR1!$C$13)/MAR1!$E$13)</f>
        <v/>
      </c>
      <c r="U1771" s="5" t="n">
        <v>1770</v>
      </c>
      <c r="V1771" s="5" t="n">
        <v>0.607159</v>
      </c>
      <c r="W1771" s="5" t="n">
        <v>0.551311</v>
      </c>
      <c r="X1771" s="5" t="n">
        <v>0.670795</v>
      </c>
      <c r="Y1771" s="5" t="n">
        <v>0.931798</v>
      </c>
      <c r="Z1771" s="5" t="n">
        <v>0.321399</v>
      </c>
    </row>
    <row r="1772">
      <c r="A1772" s="5" t="n">
        <v>1771</v>
      </c>
      <c r="B1772" s="5" t="n">
        <v>5</v>
      </c>
      <c r="C1772" s="5" t="n">
        <v>311</v>
      </c>
      <c r="D1772" s="5" t="n">
        <v>11</v>
      </c>
      <c r="E1772" s="5" t="n">
        <v>0</v>
      </c>
      <c r="F1772" s="5" t="n">
        <v>26.6</v>
      </c>
      <c r="G1772" s="5" t="n">
        <v>13.8</v>
      </c>
      <c r="H1772" s="5" t="n">
        <v>4.98</v>
      </c>
      <c r="I1772" s="6">
        <f>IF(E1772&gt;=Markov!$B$3,1,0)</f>
        <v/>
      </c>
      <c r="J1772" s="6">
        <f>I1771</f>
        <v/>
      </c>
      <c r="K1772" s="7">
        <f>MAR1!$B$5+MAR1!$C$5*COS(2*PI()*$C1772/365)+MAR1!$D$5*SIN(2*PI()*$C1772/365)</f>
        <v/>
      </c>
      <c r="L1772" s="7">
        <f>MAR1!$B$6+MAR1!$C$6*COS(2*PI()*$C1772/365)+MAR1!$D$6*SIN(2*PI()*$C1772/365)</f>
        <v/>
      </c>
      <c r="M1772" s="7">
        <f>MAR1!$B$7+MAR1!$C$7*COS(2*PI()*$C1772/365)+MAR1!$D$7*SIN(2*PI()*$C1772/365)</f>
        <v/>
      </c>
      <c r="N1772" s="7">
        <f>F1772-K1772</f>
        <v/>
      </c>
      <c r="O1772" s="7">
        <f>G1772-L1772</f>
        <v/>
      </c>
      <c r="P1772" s="7">
        <f>H1772-M1772</f>
        <v/>
      </c>
      <c r="Q1772" s="7">
        <f>IF($I1772=1,(N1772-MAR1!$B$11)/MAR1!$D$11,(N1772-MAR1!$C$11)/MAR1!$E$11)</f>
        <v/>
      </c>
      <c r="R1772" s="7">
        <f>IF($I1772=1,(O1772-MAR1!$B$12)/MAR1!$D$12,(O1772-MAR1!$C$12)/MAR1!$E$12)</f>
        <v/>
      </c>
      <c r="S1772" s="7">
        <f>IF($I1772=1,(P1772-MAR1!$B$13)/MAR1!$D$13,(P1772-MAR1!$C$13)/MAR1!$E$13)</f>
        <v/>
      </c>
      <c r="U1772" s="5" t="n">
        <v>1771</v>
      </c>
      <c r="V1772" s="5" t="n">
        <v>0.744632</v>
      </c>
      <c r="W1772" s="5" t="n">
        <v>0.664005</v>
      </c>
      <c r="X1772" s="5" t="n">
        <v>0.5266459999999999</v>
      </c>
      <c r="Y1772" s="5" t="n">
        <v>0.285997</v>
      </c>
      <c r="Z1772" s="5" t="n">
        <v>0.204903</v>
      </c>
    </row>
    <row r="1773">
      <c r="A1773" s="5" t="n">
        <v>1772</v>
      </c>
      <c r="B1773" s="5" t="n">
        <v>5</v>
      </c>
      <c r="C1773" s="5" t="n">
        <v>312</v>
      </c>
      <c r="D1773" s="5" t="n">
        <v>11</v>
      </c>
      <c r="E1773" s="5" t="n">
        <v>0</v>
      </c>
      <c r="F1773" s="5" t="n">
        <v>28.2</v>
      </c>
      <c r="G1773" s="5" t="n">
        <v>15.3</v>
      </c>
      <c r="H1773" s="5" t="n">
        <v>8.300000000000001</v>
      </c>
      <c r="I1773" s="6">
        <f>IF(E1773&gt;=Markov!$B$3,1,0)</f>
        <v/>
      </c>
      <c r="J1773" s="6">
        <f>I1772</f>
        <v/>
      </c>
      <c r="K1773" s="7">
        <f>MAR1!$B$5+MAR1!$C$5*COS(2*PI()*$C1773/365)+MAR1!$D$5*SIN(2*PI()*$C1773/365)</f>
        <v/>
      </c>
      <c r="L1773" s="7">
        <f>MAR1!$B$6+MAR1!$C$6*COS(2*PI()*$C1773/365)+MAR1!$D$6*SIN(2*PI()*$C1773/365)</f>
        <v/>
      </c>
      <c r="M1773" s="7">
        <f>MAR1!$B$7+MAR1!$C$7*COS(2*PI()*$C1773/365)+MAR1!$D$7*SIN(2*PI()*$C1773/365)</f>
        <v/>
      </c>
      <c r="N1773" s="7">
        <f>F1773-K1773</f>
        <v/>
      </c>
      <c r="O1773" s="7">
        <f>G1773-L1773</f>
        <v/>
      </c>
      <c r="P1773" s="7">
        <f>H1773-M1773</f>
        <v/>
      </c>
      <c r="Q1773" s="7">
        <f>IF($I1773=1,(N1773-MAR1!$B$11)/MAR1!$D$11,(N1773-MAR1!$C$11)/MAR1!$E$11)</f>
        <v/>
      </c>
      <c r="R1773" s="7">
        <f>IF($I1773=1,(O1773-MAR1!$B$12)/MAR1!$D$12,(O1773-MAR1!$C$12)/MAR1!$E$12)</f>
        <v/>
      </c>
      <c r="S1773" s="7">
        <f>IF($I1773=1,(P1773-MAR1!$B$13)/MAR1!$D$13,(P1773-MAR1!$C$13)/MAR1!$E$13)</f>
        <v/>
      </c>
      <c r="U1773" s="5" t="n">
        <v>1772</v>
      </c>
      <c r="V1773" s="5" t="n">
        <v>0.301444</v>
      </c>
      <c r="W1773" s="5" t="n">
        <v>0.892752</v>
      </c>
      <c r="X1773" s="5" t="n">
        <v>0.483551</v>
      </c>
      <c r="Y1773" s="5" t="n">
        <v>0.493073</v>
      </c>
      <c r="Z1773" s="5" t="n">
        <v>0.674751</v>
      </c>
    </row>
    <row r="1774">
      <c r="A1774" s="5" t="n">
        <v>1773</v>
      </c>
      <c r="B1774" s="5" t="n">
        <v>5</v>
      </c>
      <c r="C1774" s="5" t="n">
        <v>313</v>
      </c>
      <c r="D1774" s="5" t="n">
        <v>11</v>
      </c>
      <c r="E1774" s="5" t="n">
        <v>0</v>
      </c>
      <c r="F1774" s="5" t="n">
        <v>28.2</v>
      </c>
      <c r="G1774" s="5" t="n">
        <v>15.3</v>
      </c>
      <c r="H1774" s="5" t="n">
        <v>14.41</v>
      </c>
      <c r="I1774" s="6">
        <f>IF(E1774&gt;=Markov!$B$3,1,0)</f>
        <v/>
      </c>
      <c r="J1774" s="6">
        <f>I1773</f>
        <v/>
      </c>
      <c r="K1774" s="7">
        <f>MAR1!$B$5+MAR1!$C$5*COS(2*PI()*$C1774/365)+MAR1!$D$5*SIN(2*PI()*$C1774/365)</f>
        <v/>
      </c>
      <c r="L1774" s="7">
        <f>MAR1!$B$6+MAR1!$C$6*COS(2*PI()*$C1774/365)+MAR1!$D$6*SIN(2*PI()*$C1774/365)</f>
        <v/>
      </c>
      <c r="M1774" s="7">
        <f>MAR1!$B$7+MAR1!$C$7*COS(2*PI()*$C1774/365)+MAR1!$D$7*SIN(2*PI()*$C1774/365)</f>
        <v/>
      </c>
      <c r="N1774" s="7">
        <f>F1774-K1774</f>
        <v/>
      </c>
      <c r="O1774" s="7">
        <f>G1774-L1774</f>
        <v/>
      </c>
      <c r="P1774" s="7">
        <f>H1774-M1774</f>
        <v/>
      </c>
      <c r="Q1774" s="7">
        <f>IF($I1774=1,(N1774-MAR1!$B$11)/MAR1!$D$11,(N1774-MAR1!$C$11)/MAR1!$E$11)</f>
        <v/>
      </c>
      <c r="R1774" s="7">
        <f>IF($I1774=1,(O1774-MAR1!$B$12)/MAR1!$D$12,(O1774-MAR1!$C$12)/MAR1!$E$12)</f>
        <v/>
      </c>
      <c r="S1774" s="7">
        <f>IF($I1774=1,(P1774-MAR1!$B$13)/MAR1!$D$13,(P1774-MAR1!$C$13)/MAR1!$E$13)</f>
        <v/>
      </c>
      <c r="U1774" s="5" t="n">
        <v>1773</v>
      </c>
      <c r="V1774" s="5" t="n">
        <v>0.401056</v>
      </c>
      <c r="W1774" s="5" t="n">
        <v>0.270393</v>
      </c>
      <c r="X1774" s="5" t="n">
        <v>0.134266</v>
      </c>
      <c r="Y1774" s="5" t="n">
        <v>0.603824</v>
      </c>
      <c r="Z1774" s="5" t="n">
        <v>0.239483</v>
      </c>
    </row>
    <row r="1775">
      <c r="A1775" s="5" t="n">
        <v>1774</v>
      </c>
      <c r="B1775" s="5" t="n">
        <v>5</v>
      </c>
      <c r="C1775" s="5" t="n">
        <v>314</v>
      </c>
      <c r="D1775" s="5" t="n">
        <v>11</v>
      </c>
      <c r="E1775" s="5" t="n">
        <v>0</v>
      </c>
      <c r="F1775" s="5" t="n">
        <v>25.4</v>
      </c>
      <c r="G1775" s="5" t="n">
        <v>14.2</v>
      </c>
      <c r="H1775" s="5" t="n">
        <v>15.26</v>
      </c>
      <c r="I1775" s="6">
        <f>IF(E1775&gt;=Markov!$B$3,1,0)</f>
        <v/>
      </c>
      <c r="J1775" s="6">
        <f>I1774</f>
        <v/>
      </c>
      <c r="K1775" s="7">
        <f>MAR1!$B$5+MAR1!$C$5*COS(2*PI()*$C1775/365)+MAR1!$D$5*SIN(2*PI()*$C1775/365)</f>
        <v/>
      </c>
      <c r="L1775" s="7">
        <f>MAR1!$B$6+MAR1!$C$6*COS(2*PI()*$C1775/365)+MAR1!$D$6*SIN(2*PI()*$C1775/365)</f>
        <v/>
      </c>
      <c r="M1775" s="7">
        <f>MAR1!$B$7+MAR1!$C$7*COS(2*PI()*$C1775/365)+MAR1!$D$7*SIN(2*PI()*$C1775/365)</f>
        <v/>
      </c>
      <c r="N1775" s="7">
        <f>F1775-K1775</f>
        <v/>
      </c>
      <c r="O1775" s="7">
        <f>G1775-L1775</f>
        <v/>
      </c>
      <c r="P1775" s="7">
        <f>H1775-M1775</f>
        <v/>
      </c>
      <c r="Q1775" s="7">
        <f>IF($I1775=1,(N1775-MAR1!$B$11)/MAR1!$D$11,(N1775-MAR1!$C$11)/MAR1!$E$11)</f>
        <v/>
      </c>
      <c r="R1775" s="7">
        <f>IF($I1775=1,(O1775-MAR1!$B$12)/MAR1!$D$12,(O1775-MAR1!$C$12)/MAR1!$E$12)</f>
        <v/>
      </c>
      <c r="S1775" s="7">
        <f>IF($I1775=1,(P1775-MAR1!$B$13)/MAR1!$D$13,(P1775-MAR1!$C$13)/MAR1!$E$13)</f>
        <v/>
      </c>
      <c r="U1775" s="5" t="n">
        <v>1774</v>
      </c>
      <c r="V1775" s="5" t="n">
        <v>0.627313</v>
      </c>
      <c r="W1775" s="5" t="n">
        <v>0.983675</v>
      </c>
      <c r="X1775" s="5" t="n">
        <v>0.343402</v>
      </c>
      <c r="Y1775" s="5" t="n">
        <v>0.257359</v>
      </c>
      <c r="Z1775" s="5" t="n">
        <v>0.092623</v>
      </c>
    </row>
    <row r="1776">
      <c r="A1776" s="5" t="n">
        <v>1775</v>
      </c>
      <c r="B1776" s="5" t="n">
        <v>5</v>
      </c>
      <c r="C1776" s="5" t="n">
        <v>315</v>
      </c>
      <c r="D1776" s="5" t="n">
        <v>11</v>
      </c>
      <c r="E1776" s="5" t="n">
        <v>0</v>
      </c>
      <c r="F1776" s="5" t="n">
        <v>26.7</v>
      </c>
      <c r="G1776" s="5" t="n">
        <v>14.7</v>
      </c>
      <c r="H1776" s="5" t="n">
        <v>16.29</v>
      </c>
      <c r="I1776" s="6">
        <f>IF(E1776&gt;=Markov!$B$3,1,0)</f>
        <v/>
      </c>
      <c r="J1776" s="6">
        <f>I1775</f>
        <v/>
      </c>
      <c r="K1776" s="7">
        <f>MAR1!$B$5+MAR1!$C$5*COS(2*PI()*$C1776/365)+MAR1!$D$5*SIN(2*PI()*$C1776/365)</f>
        <v/>
      </c>
      <c r="L1776" s="7">
        <f>MAR1!$B$6+MAR1!$C$6*COS(2*PI()*$C1776/365)+MAR1!$D$6*SIN(2*PI()*$C1776/365)</f>
        <v/>
      </c>
      <c r="M1776" s="7">
        <f>MAR1!$B$7+MAR1!$C$7*COS(2*PI()*$C1776/365)+MAR1!$D$7*SIN(2*PI()*$C1776/365)</f>
        <v/>
      </c>
      <c r="N1776" s="7">
        <f>F1776-K1776</f>
        <v/>
      </c>
      <c r="O1776" s="7">
        <f>G1776-L1776</f>
        <v/>
      </c>
      <c r="P1776" s="7">
        <f>H1776-M1776</f>
        <v/>
      </c>
      <c r="Q1776" s="7">
        <f>IF($I1776=1,(N1776-MAR1!$B$11)/MAR1!$D$11,(N1776-MAR1!$C$11)/MAR1!$E$11)</f>
        <v/>
      </c>
      <c r="R1776" s="7">
        <f>IF($I1776=1,(O1776-MAR1!$B$12)/MAR1!$D$12,(O1776-MAR1!$C$12)/MAR1!$E$12)</f>
        <v/>
      </c>
      <c r="S1776" s="7">
        <f>IF($I1776=1,(P1776-MAR1!$B$13)/MAR1!$D$13,(P1776-MAR1!$C$13)/MAR1!$E$13)</f>
        <v/>
      </c>
      <c r="U1776" s="5" t="n">
        <v>1775</v>
      </c>
      <c r="V1776" s="5" t="n">
        <v>0.727634</v>
      </c>
      <c r="W1776" s="5" t="n">
        <v>0.831172</v>
      </c>
      <c r="X1776" s="5" t="n">
        <v>0.043815</v>
      </c>
      <c r="Y1776" s="5" t="n">
        <v>0.380009</v>
      </c>
      <c r="Z1776" s="5" t="n">
        <v>0.345085</v>
      </c>
    </row>
    <row r="1777">
      <c r="A1777" s="5" t="n">
        <v>1776</v>
      </c>
      <c r="B1777" s="5" t="n">
        <v>5</v>
      </c>
      <c r="C1777" s="5" t="n">
        <v>316</v>
      </c>
      <c r="D1777" s="5" t="n">
        <v>11</v>
      </c>
      <c r="E1777" s="5" t="n">
        <v>0</v>
      </c>
      <c r="F1777" s="5" t="n">
        <v>27.9</v>
      </c>
      <c r="G1777" s="5" t="n">
        <v>15.2</v>
      </c>
      <c r="H1777" s="5" t="n">
        <v>12.6</v>
      </c>
      <c r="I1777" s="6">
        <f>IF(E1777&gt;=Markov!$B$3,1,0)</f>
        <v/>
      </c>
      <c r="J1777" s="6">
        <f>I1776</f>
        <v/>
      </c>
      <c r="K1777" s="7">
        <f>MAR1!$B$5+MAR1!$C$5*COS(2*PI()*$C1777/365)+MAR1!$D$5*SIN(2*PI()*$C1777/365)</f>
        <v/>
      </c>
      <c r="L1777" s="7">
        <f>MAR1!$B$6+MAR1!$C$6*COS(2*PI()*$C1777/365)+MAR1!$D$6*SIN(2*PI()*$C1777/365)</f>
        <v/>
      </c>
      <c r="M1777" s="7">
        <f>MAR1!$B$7+MAR1!$C$7*COS(2*PI()*$C1777/365)+MAR1!$D$7*SIN(2*PI()*$C1777/365)</f>
        <v/>
      </c>
      <c r="N1777" s="7">
        <f>F1777-K1777</f>
        <v/>
      </c>
      <c r="O1777" s="7">
        <f>G1777-L1777</f>
        <v/>
      </c>
      <c r="P1777" s="7">
        <f>H1777-M1777</f>
        <v/>
      </c>
      <c r="Q1777" s="7">
        <f>IF($I1777=1,(N1777-MAR1!$B$11)/MAR1!$D$11,(N1777-MAR1!$C$11)/MAR1!$E$11)</f>
        <v/>
      </c>
      <c r="R1777" s="7">
        <f>IF($I1777=1,(O1777-MAR1!$B$12)/MAR1!$D$12,(O1777-MAR1!$C$12)/MAR1!$E$12)</f>
        <v/>
      </c>
      <c r="S1777" s="7">
        <f>IF($I1777=1,(P1777-MAR1!$B$13)/MAR1!$D$13,(P1777-MAR1!$C$13)/MAR1!$E$13)</f>
        <v/>
      </c>
      <c r="U1777" s="5" t="n">
        <v>1776</v>
      </c>
      <c r="V1777" s="5" t="n">
        <v>0.490769</v>
      </c>
      <c r="W1777" s="5" t="n">
        <v>0.635469</v>
      </c>
      <c r="X1777" s="5" t="n">
        <v>0.346902</v>
      </c>
      <c r="Y1777" s="5" t="n">
        <v>0.737545</v>
      </c>
      <c r="Z1777" s="5" t="n">
        <v>0.946137</v>
      </c>
    </row>
    <row r="1778">
      <c r="A1778" s="5" t="n">
        <v>1777</v>
      </c>
      <c r="B1778" s="5" t="n">
        <v>5</v>
      </c>
      <c r="C1778" s="5" t="n">
        <v>317</v>
      </c>
      <c r="D1778" s="5" t="n">
        <v>11</v>
      </c>
      <c r="E1778" s="5" t="n">
        <v>0</v>
      </c>
      <c r="F1778" s="5" t="n">
        <v>28.6</v>
      </c>
      <c r="G1778" s="5" t="n">
        <v>16</v>
      </c>
      <c r="H1778" s="5" t="n">
        <v>9.890000000000001</v>
      </c>
      <c r="I1778" s="6">
        <f>IF(E1778&gt;=Markov!$B$3,1,0)</f>
        <v/>
      </c>
      <c r="J1778" s="6">
        <f>I1777</f>
        <v/>
      </c>
      <c r="K1778" s="7">
        <f>MAR1!$B$5+MAR1!$C$5*COS(2*PI()*$C1778/365)+MAR1!$D$5*SIN(2*PI()*$C1778/365)</f>
        <v/>
      </c>
      <c r="L1778" s="7">
        <f>MAR1!$B$6+MAR1!$C$6*COS(2*PI()*$C1778/365)+MAR1!$D$6*SIN(2*PI()*$C1778/365)</f>
        <v/>
      </c>
      <c r="M1778" s="7">
        <f>MAR1!$B$7+MAR1!$C$7*COS(2*PI()*$C1778/365)+MAR1!$D$7*SIN(2*PI()*$C1778/365)</f>
        <v/>
      </c>
      <c r="N1778" s="7">
        <f>F1778-K1778</f>
        <v/>
      </c>
      <c r="O1778" s="7">
        <f>G1778-L1778</f>
        <v/>
      </c>
      <c r="P1778" s="7">
        <f>H1778-M1778</f>
        <v/>
      </c>
      <c r="Q1778" s="7">
        <f>IF($I1778=1,(N1778-MAR1!$B$11)/MAR1!$D$11,(N1778-MAR1!$C$11)/MAR1!$E$11)</f>
        <v/>
      </c>
      <c r="R1778" s="7">
        <f>IF($I1778=1,(O1778-MAR1!$B$12)/MAR1!$D$12,(O1778-MAR1!$C$12)/MAR1!$E$12)</f>
        <v/>
      </c>
      <c r="S1778" s="7">
        <f>IF($I1778=1,(P1778-MAR1!$B$13)/MAR1!$D$13,(P1778-MAR1!$C$13)/MAR1!$E$13)</f>
        <v/>
      </c>
      <c r="U1778" s="5" t="n">
        <v>1777</v>
      </c>
      <c r="V1778" s="5" t="n">
        <v>0.212785</v>
      </c>
      <c r="W1778" s="5" t="n">
        <v>0.579153</v>
      </c>
      <c r="X1778" s="5" t="n">
        <v>0.972037</v>
      </c>
      <c r="Y1778" s="5" t="n">
        <v>0.974266</v>
      </c>
      <c r="Z1778" s="5" t="n">
        <v>0.9821029999999999</v>
      </c>
    </row>
    <row r="1779">
      <c r="A1779" s="5" t="n">
        <v>1778</v>
      </c>
      <c r="B1779" s="5" t="n">
        <v>5</v>
      </c>
      <c r="C1779" s="5" t="n">
        <v>318</v>
      </c>
      <c r="D1779" s="5" t="n">
        <v>11</v>
      </c>
      <c r="E1779" s="5" t="n">
        <v>0</v>
      </c>
      <c r="F1779" s="5" t="n">
        <v>31.6</v>
      </c>
      <c r="G1779" s="5" t="n">
        <v>16.6</v>
      </c>
      <c r="H1779" s="5" t="n">
        <v>15.2</v>
      </c>
      <c r="I1779" s="6">
        <f>IF(E1779&gt;=Markov!$B$3,1,0)</f>
        <v/>
      </c>
      <c r="J1779" s="6">
        <f>I1778</f>
        <v/>
      </c>
      <c r="K1779" s="7">
        <f>MAR1!$B$5+MAR1!$C$5*COS(2*PI()*$C1779/365)+MAR1!$D$5*SIN(2*PI()*$C1779/365)</f>
        <v/>
      </c>
      <c r="L1779" s="7">
        <f>MAR1!$B$6+MAR1!$C$6*COS(2*PI()*$C1779/365)+MAR1!$D$6*SIN(2*PI()*$C1779/365)</f>
        <v/>
      </c>
      <c r="M1779" s="7">
        <f>MAR1!$B$7+MAR1!$C$7*COS(2*PI()*$C1779/365)+MAR1!$D$7*SIN(2*PI()*$C1779/365)</f>
        <v/>
      </c>
      <c r="N1779" s="7">
        <f>F1779-K1779</f>
        <v/>
      </c>
      <c r="O1779" s="7">
        <f>G1779-L1779</f>
        <v/>
      </c>
      <c r="P1779" s="7">
        <f>H1779-M1779</f>
        <v/>
      </c>
      <c r="Q1779" s="7">
        <f>IF($I1779=1,(N1779-MAR1!$B$11)/MAR1!$D$11,(N1779-MAR1!$C$11)/MAR1!$E$11)</f>
        <v/>
      </c>
      <c r="R1779" s="7">
        <f>IF($I1779=1,(O1779-MAR1!$B$12)/MAR1!$D$12,(O1779-MAR1!$C$12)/MAR1!$E$12)</f>
        <v/>
      </c>
      <c r="S1779" s="7">
        <f>IF($I1779=1,(P1779-MAR1!$B$13)/MAR1!$D$13,(P1779-MAR1!$C$13)/MAR1!$E$13)</f>
        <v/>
      </c>
      <c r="U1779" s="5" t="n">
        <v>1778</v>
      </c>
      <c r="V1779" s="5" t="n">
        <v>0.213831</v>
      </c>
      <c r="W1779" s="5" t="n">
        <v>0.342463</v>
      </c>
      <c r="X1779" s="5" t="n">
        <v>0.486455</v>
      </c>
      <c r="Y1779" s="5" t="n">
        <v>0.755996</v>
      </c>
      <c r="Z1779" s="5" t="n">
        <v>0.608621</v>
      </c>
    </row>
    <row r="1780">
      <c r="A1780" s="5" t="n">
        <v>1779</v>
      </c>
      <c r="B1780" s="5" t="n">
        <v>5</v>
      </c>
      <c r="C1780" s="5" t="n">
        <v>319</v>
      </c>
      <c r="D1780" s="5" t="n">
        <v>11</v>
      </c>
      <c r="E1780" s="5" t="n">
        <v>0</v>
      </c>
      <c r="F1780" s="5" t="n">
        <v>31.1</v>
      </c>
      <c r="G1780" s="5" t="n">
        <v>18.4</v>
      </c>
      <c r="H1780" s="5" t="n">
        <v>12.23</v>
      </c>
      <c r="I1780" s="6">
        <f>IF(E1780&gt;=Markov!$B$3,1,0)</f>
        <v/>
      </c>
      <c r="J1780" s="6">
        <f>I1779</f>
        <v/>
      </c>
      <c r="K1780" s="7">
        <f>MAR1!$B$5+MAR1!$C$5*COS(2*PI()*$C1780/365)+MAR1!$D$5*SIN(2*PI()*$C1780/365)</f>
        <v/>
      </c>
      <c r="L1780" s="7">
        <f>MAR1!$B$6+MAR1!$C$6*COS(2*PI()*$C1780/365)+MAR1!$D$6*SIN(2*PI()*$C1780/365)</f>
        <v/>
      </c>
      <c r="M1780" s="7">
        <f>MAR1!$B$7+MAR1!$C$7*COS(2*PI()*$C1780/365)+MAR1!$D$7*SIN(2*PI()*$C1780/365)</f>
        <v/>
      </c>
      <c r="N1780" s="7">
        <f>F1780-K1780</f>
        <v/>
      </c>
      <c r="O1780" s="7">
        <f>G1780-L1780</f>
        <v/>
      </c>
      <c r="P1780" s="7">
        <f>H1780-M1780</f>
        <v/>
      </c>
      <c r="Q1780" s="7">
        <f>IF($I1780=1,(N1780-MAR1!$B$11)/MAR1!$D$11,(N1780-MAR1!$C$11)/MAR1!$E$11)</f>
        <v/>
      </c>
      <c r="R1780" s="7">
        <f>IF($I1780=1,(O1780-MAR1!$B$12)/MAR1!$D$12,(O1780-MAR1!$C$12)/MAR1!$E$12)</f>
        <v/>
      </c>
      <c r="S1780" s="7">
        <f>IF($I1780=1,(P1780-MAR1!$B$13)/MAR1!$D$13,(P1780-MAR1!$C$13)/MAR1!$E$13)</f>
        <v/>
      </c>
      <c r="U1780" s="5" t="n">
        <v>1779</v>
      </c>
      <c r="V1780" s="5" t="n">
        <v>0.886715</v>
      </c>
      <c r="W1780" s="5" t="n">
        <v>0.956087</v>
      </c>
      <c r="X1780" s="5" t="n">
        <v>0.947543</v>
      </c>
      <c r="Y1780" s="5" t="n">
        <v>0.073723</v>
      </c>
      <c r="Z1780" s="5" t="n">
        <v>0.134679</v>
      </c>
    </row>
    <row r="1781">
      <c r="A1781" s="5" t="n">
        <v>1780</v>
      </c>
      <c r="B1781" s="5" t="n">
        <v>5</v>
      </c>
      <c r="C1781" s="5" t="n">
        <v>320</v>
      </c>
      <c r="D1781" s="5" t="n">
        <v>11</v>
      </c>
      <c r="E1781" s="5" t="n">
        <v>0</v>
      </c>
      <c r="F1781" s="5" t="n">
        <v>29</v>
      </c>
      <c r="G1781" s="5" t="n">
        <v>15.8</v>
      </c>
      <c r="H1781" s="5" t="n">
        <v>19.08</v>
      </c>
      <c r="I1781" s="6">
        <f>IF(E1781&gt;=Markov!$B$3,1,0)</f>
        <v/>
      </c>
      <c r="J1781" s="6">
        <f>I1780</f>
        <v/>
      </c>
      <c r="K1781" s="7">
        <f>MAR1!$B$5+MAR1!$C$5*COS(2*PI()*$C1781/365)+MAR1!$D$5*SIN(2*PI()*$C1781/365)</f>
        <v/>
      </c>
      <c r="L1781" s="7">
        <f>MAR1!$B$6+MAR1!$C$6*COS(2*PI()*$C1781/365)+MAR1!$D$6*SIN(2*PI()*$C1781/365)</f>
        <v/>
      </c>
      <c r="M1781" s="7">
        <f>MAR1!$B$7+MAR1!$C$7*COS(2*PI()*$C1781/365)+MAR1!$D$7*SIN(2*PI()*$C1781/365)</f>
        <v/>
      </c>
      <c r="N1781" s="7">
        <f>F1781-K1781</f>
        <v/>
      </c>
      <c r="O1781" s="7">
        <f>G1781-L1781</f>
        <v/>
      </c>
      <c r="P1781" s="7">
        <f>H1781-M1781</f>
        <v/>
      </c>
      <c r="Q1781" s="7">
        <f>IF($I1781=1,(N1781-MAR1!$B$11)/MAR1!$D$11,(N1781-MAR1!$C$11)/MAR1!$E$11)</f>
        <v/>
      </c>
      <c r="R1781" s="7">
        <f>IF($I1781=1,(O1781-MAR1!$B$12)/MAR1!$D$12,(O1781-MAR1!$C$12)/MAR1!$E$12)</f>
        <v/>
      </c>
      <c r="S1781" s="7">
        <f>IF($I1781=1,(P1781-MAR1!$B$13)/MAR1!$D$13,(P1781-MAR1!$C$13)/MAR1!$E$13)</f>
        <v/>
      </c>
      <c r="U1781" s="5" t="n">
        <v>1780</v>
      </c>
      <c r="V1781" s="5" t="n">
        <v>0.930679</v>
      </c>
      <c r="W1781" s="5" t="n">
        <v>0.497525</v>
      </c>
      <c r="X1781" s="5" t="n">
        <v>0.220717</v>
      </c>
      <c r="Y1781" s="5" t="n">
        <v>0.659919</v>
      </c>
      <c r="Z1781" s="5" t="n">
        <v>0.687993</v>
      </c>
    </row>
    <row r="1782">
      <c r="A1782" s="5" t="n">
        <v>1781</v>
      </c>
      <c r="B1782" s="5" t="n">
        <v>5</v>
      </c>
      <c r="C1782" s="5" t="n">
        <v>321</v>
      </c>
      <c r="D1782" s="5" t="n">
        <v>11</v>
      </c>
      <c r="E1782" s="5" t="n">
        <v>0</v>
      </c>
      <c r="F1782" s="5" t="n">
        <v>27.8</v>
      </c>
      <c r="G1782" s="5" t="n">
        <v>15.2</v>
      </c>
      <c r="H1782" s="5" t="n">
        <v>17.03</v>
      </c>
      <c r="I1782" s="6">
        <f>IF(E1782&gt;=Markov!$B$3,1,0)</f>
        <v/>
      </c>
      <c r="J1782" s="6">
        <f>I1781</f>
        <v/>
      </c>
      <c r="K1782" s="7">
        <f>MAR1!$B$5+MAR1!$C$5*COS(2*PI()*$C1782/365)+MAR1!$D$5*SIN(2*PI()*$C1782/365)</f>
        <v/>
      </c>
      <c r="L1782" s="7">
        <f>MAR1!$B$6+MAR1!$C$6*COS(2*PI()*$C1782/365)+MAR1!$D$6*SIN(2*PI()*$C1782/365)</f>
        <v/>
      </c>
      <c r="M1782" s="7">
        <f>MAR1!$B$7+MAR1!$C$7*COS(2*PI()*$C1782/365)+MAR1!$D$7*SIN(2*PI()*$C1782/365)</f>
        <v/>
      </c>
      <c r="N1782" s="7">
        <f>F1782-K1782</f>
        <v/>
      </c>
      <c r="O1782" s="7">
        <f>G1782-L1782</f>
        <v/>
      </c>
      <c r="P1782" s="7">
        <f>H1782-M1782</f>
        <v/>
      </c>
      <c r="Q1782" s="7">
        <f>IF($I1782=1,(N1782-MAR1!$B$11)/MAR1!$D$11,(N1782-MAR1!$C$11)/MAR1!$E$11)</f>
        <v/>
      </c>
      <c r="R1782" s="7">
        <f>IF($I1782=1,(O1782-MAR1!$B$12)/MAR1!$D$12,(O1782-MAR1!$C$12)/MAR1!$E$12)</f>
        <v/>
      </c>
      <c r="S1782" s="7">
        <f>IF($I1782=1,(P1782-MAR1!$B$13)/MAR1!$D$13,(P1782-MAR1!$C$13)/MAR1!$E$13)</f>
        <v/>
      </c>
      <c r="U1782" s="5" t="n">
        <v>1781</v>
      </c>
      <c r="V1782" s="5" t="n">
        <v>0.382455</v>
      </c>
      <c r="W1782" s="5" t="n">
        <v>0.07682899999999999</v>
      </c>
      <c r="X1782" s="5" t="n">
        <v>0.271095</v>
      </c>
      <c r="Y1782" s="5" t="n">
        <v>0.719565</v>
      </c>
      <c r="Z1782" s="5" t="n">
        <v>0.443649</v>
      </c>
    </row>
    <row r="1783">
      <c r="A1783" s="5" t="n">
        <v>1782</v>
      </c>
      <c r="B1783" s="5" t="n">
        <v>5</v>
      </c>
      <c r="C1783" s="5" t="n">
        <v>322</v>
      </c>
      <c r="D1783" s="5" t="n">
        <v>11</v>
      </c>
      <c r="E1783" s="5" t="n">
        <v>7.9</v>
      </c>
      <c r="F1783" s="5" t="n">
        <v>26</v>
      </c>
      <c r="G1783" s="5" t="n">
        <v>14</v>
      </c>
      <c r="H1783" s="5" t="n">
        <v>7.05</v>
      </c>
      <c r="I1783" s="6">
        <f>IF(E1783&gt;=Markov!$B$3,1,0)</f>
        <v/>
      </c>
      <c r="J1783" s="6">
        <f>I1782</f>
        <v/>
      </c>
      <c r="K1783" s="7">
        <f>MAR1!$B$5+MAR1!$C$5*COS(2*PI()*$C1783/365)+MAR1!$D$5*SIN(2*PI()*$C1783/365)</f>
        <v/>
      </c>
      <c r="L1783" s="7">
        <f>MAR1!$B$6+MAR1!$C$6*COS(2*PI()*$C1783/365)+MAR1!$D$6*SIN(2*PI()*$C1783/365)</f>
        <v/>
      </c>
      <c r="M1783" s="7">
        <f>MAR1!$B$7+MAR1!$C$7*COS(2*PI()*$C1783/365)+MAR1!$D$7*SIN(2*PI()*$C1783/365)</f>
        <v/>
      </c>
      <c r="N1783" s="7">
        <f>F1783-K1783</f>
        <v/>
      </c>
      <c r="O1783" s="7">
        <f>G1783-L1783</f>
        <v/>
      </c>
      <c r="P1783" s="7">
        <f>H1783-M1783</f>
        <v/>
      </c>
      <c r="Q1783" s="7">
        <f>IF($I1783=1,(N1783-MAR1!$B$11)/MAR1!$D$11,(N1783-MAR1!$C$11)/MAR1!$E$11)</f>
        <v/>
      </c>
      <c r="R1783" s="7">
        <f>IF($I1783=1,(O1783-MAR1!$B$12)/MAR1!$D$12,(O1783-MAR1!$C$12)/MAR1!$E$12)</f>
        <v/>
      </c>
      <c r="S1783" s="7">
        <f>IF($I1783=1,(P1783-MAR1!$B$13)/MAR1!$D$13,(P1783-MAR1!$C$13)/MAR1!$E$13)</f>
        <v/>
      </c>
      <c r="U1783" s="5" t="n">
        <v>1782</v>
      </c>
      <c r="V1783" s="5" t="n">
        <v>0.43121</v>
      </c>
      <c r="W1783" s="5" t="n">
        <v>0.905887</v>
      </c>
      <c r="X1783" s="5" t="n">
        <v>0.929027</v>
      </c>
      <c r="Y1783" s="5" t="n">
        <v>0.6468120000000001</v>
      </c>
      <c r="Z1783" s="5" t="n">
        <v>0.137696</v>
      </c>
    </row>
    <row r="1784">
      <c r="A1784" s="5" t="n">
        <v>1783</v>
      </c>
      <c r="B1784" s="5" t="n">
        <v>5</v>
      </c>
      <c r="C1784" s="5" t="n">
        <v>323</v>
      </c>
      <c r="D1784" s="5" t="n">
        <v>11</v>
      </c>
      <c r="E1784" s="5" t="n">
        <v>3.5</v>
      </c>
      <c r="F1784" s="5" t="n">
        <v>25</v>
      </c>
      <c r="G1784" s="5" t="n">
        <v>15.2</v>
      </c>
      <c r="H1784" s="5" t="n">
        <v>11.31</v>
      </c>
      <c r="I1784" s="6">
        <f>IF(E1784&gt;=Markov!$B$3,1,0)</f>
        <v/>
      </c>
      <c r="J1784" s="6">
        <f>I1783</f>
        <v/>
      </c>
      <c r="K1784" s="7">
        <f>MAR1!$B$5+MAR1!$C$5*COS(2*PI()*$C1784/365)+MAR1!$D$5*SIN(2*PI()*$C1784/365)</f>
        <v/>
      </c>
      <c r="L1784" s="7">
        <f>MAR1!$B$6+MAR1!$C$6*COS(2*PI()*$C1784/365)+MAR1!$D$6*SIN(2*PI()*$C1784/365)</f>
        <v/>
      </c>
      <c r="M1784" s="7">
        <f>MAR1!$B$7+MAR1!$C$7*COS(2*PI()*$C1784/365)+MAR1!$D$7*SIN(2*PI()*$C1784/365)</f>
        <v/>
      </c>
      <c r="N1784" s="7">
        <f>F1784-K1784</f>
        <v/>
      </c>
      <c r="O1784" s="7">
        <f>G1784-L1784</f>
        <v/>
      </c>
      <c r="P1784" s="7">
        <f>H1784-M1784</f>
        <v/>
      </c>
      <c r="Q1784" s="7">
        <f>IF($I1784=1,(N1784-MAR1!$B$11)/MAR1!$D$11,(N1784-MAR1!$C$11)/MAR1!$E$11)</f>
        <v/>
      </c>
      <c r="R1784" s="7">
        <f>IF($I1784=1,(O1784-MAR1!$B$12)/MAR1!$D$12,(O1784-MAR1!$C$12)/MAR1!$E$12)</f>
        <v/>
      </c>
      <c r="S1784" s="7">
        <f>IF($I1784=1,(P1784-MAR1!$B$13)/MAR1!$D$13,(P1784-MAR1!$C$13)/MAR1!$E$13)</f>
        <v/>
      </c>
      <c r="U1784" s="5" t="n">
        <v>1783</v>
      </c>
      <c r="V1784" s="5" t="n">
        <v>0.906506</v>
      </c>
      <c r="W1784" s="5" t="n">
        <v>0.593513</v>
      </c>
      <c r="X1784" s="5" t="n">
        <v>0.466366</v>
      </c>
      <c r="Y1784" s="5" t="n">
        <v>0.047382</v>
      </c>
      <c r="Z1784" s="5" t="n">
        <v>0.238454</v>
      </c>
    </row>
    <row r="1785">
      <c r="A1785" s="5" t="n">
        <v>1784</v>
      </c>
      <c r="B1785" s="5" t="n">
        <v>5</v>
      </c>
      <c r="C1785" s="5" t="n">
        <v>324</v>
      </c>
      <c r="D1785" s="5" t="n">
        <v>11</v>
      </c>
      <c r="E1785" s="5" t="n">
        <v>0</v>
      </c>
      <c r="F1785" s="5" t="n">
        <v>28.1</v>
      </c>
      <c r="G1785" s="5" t="n">
        <v>14.6</v>
      </c>
      <c r="H1785" s="5" t="n">
        <v>13.64</v>
      </c>
      <c r="I1785" s="6">
        <f>IF(E1785&gt;=Markov!$B$3,1,0)</f>
        <v/>
      </c>
      <c r="J1785" s="6">
        <f>I1784</f>
        <v/>
      </c>
      <c r="K1785" s="7">
        <f>MAR1!$B$5+MAR1!$C$5*COS(2*PI()*$C1785/365)+MAR1!$D$5*SIN(2*PI()*$C1785/365)</f>
        <v/>
      </c>
      <c r="L1785" s="7">
        <f>MAR1!$B$6+MAR1!$C$6*COS(2*PI()*$C1785/365)+MAR1!$D$6*SIN(2*PI()*$C1785/365)</f>
        <v/>
      </c>
      <c r="M1785" s="7">
        <f>MAR1!$B$7+MAR1!$C$7*COS(2*PI()*$C1785/365)+MAR1!$D$7*SIN(2*PI()*$C1785/365)</f>
        <v/>
      </c>
      <c r="N1785" s="7">
        <f>F1785-K1785</f>
        <v/>
      </c>
      <c r="O1785" s="7">
        <f>G1785-L1785</f>
        <v/>
      </c>
      <c r="P1785" s="7">
        <f>H1785-M1785</f>
        <v/>
      </c>
      <c r="Q1785" s="7">
        <f>IF($I1785=1,(N1785-MAR1!$B$11)/MAR1!$D$11,(N1785-MAR1!$C$11)/MAR1!$E$11)</f>
        <v/>
      </c>
      <c r="R1785" s="7">
        <f>IF($I1785=1,(O1785-MAR1!$B$12)/MAR1!$D$12,(O1785-MAR1!$C$12)/MAR1!$E$12)</f>
        <v/>
      </c>
      <c r="S1785" s="7">
        <f>IF($I1785=1,(P1785-MAR1!$B$13)/MAR1!$D$13,(P1785-MAR1!$C$13)/MAR1!$E$13)</f>
        <v/>
      </c>
      <c r="U1785" s="5" t="n">
        <v>1784</v>
      </c>
      <c r="V1785" s="5" t="n">
        <v>0.930571</v>
      </c>
      <c r="W1785" s="5" t="n">
        <v>0.8680330000000001</v>
      </c>
      <c r="X1785" s="5" t="n">
        <v>0.724875</v>
      </c>
      <c r="Y1785" s="5" t="n">
        <v>0.674772</v>
      </c>
      <c r="Z1785" s="5" t="n">
        <v>0.361225</v>
      </c>
    </row>
    <row r="1786">
      <c r="A1786" s="5" t="n">
        <v>1785</v>
      </c>
      <c r="B1786" s="5" t="n">
        <v>5</v>
      </c>
      <c r="C1786" s="5" t="n">
        <v>325</v>
      </c>
      <c r="D1786" s="5" t="n">
        <v>11</v>
      </c>
      <c r="E1786" s="5" t="n">
        <v>0</v>
      </c>
      <c r="F1786" s="5" t="n">
        <v>28.6</v>
      </c>
      <c r="G1786" s="5" t="n">
        <v>13.3</v>
      </c>
      <c r="H1786" s="5" t="n">
        <v>13.2</v>
      </c>
      <c r="I1786" s="6">
        <f>IF(E1786&gt;=Markov!$B$3,1,0)</f>
        <v/>
      </c>
      <c r="J1786" s="6">
        <f>I1785</f>
        <v/>
      </c>
      <c r="K1786" s="7">
        <f>MAR1!$B$5+MAR1!$C$5*COS(2*PI()*$C1786/365)+MAR1!$D$5*SIN(2*PI()*$C1786/365)</f>
        <v/>
      </c>
      <c r="L1786" s="7">
        <f>MAR1!$B$6+MAR1!$C$6*COS(2*PI()*$C1786/365)+MAR1!$D$6*SIN(2*PI()*$C1786/365)</f>
        <v/>
      </c>
      <c r="M1786" s="7">
        <f>MAR1!$B$7+MAR1!$C$7*COS(2*PI()*$C1786/365)+MAR1!$D$7*SIN(2*PI()*$C1786/365)</f>
        <v/>
      </c>
      <c r="N1786" s="7">
        <f>F1786-K1786</f>
        <v/>
      </c>
      <c r="O1786" s="7">
        <f>G1786-L1786</f>
        <v/>
      </c>
      <c r="P1786" s="7">
        <f>H1786-M1786</f>
        <v/>
      </c>
      <c r="Q1786" s="7">
        <f>IF($I1786=1,(N1786-MAR1!$B$11)/MAR1!$D$11,(N1786-MAR1!$C$11)/MAR1!$E$11)</f>
        <v/>
      </c>
      <c r="R1786" s="7">
        <f>IF($I1786=1,(O1786-MAR1!$B$12)/MAR1!$D$12,(O1786-MAR1!$C$12)/MAR1!$E$12)</f>
        <v/>
      </c>
      <c r="S1786" s="7">
        <f>IF($I1786=1,(P1786-MAR1!$B$13)/MAR1!$D$13,(P1786-MAR1!$C$13)/MAR1!$E$13)</f>
        <v/>
      </c>
      <c r="U1786" s="5" t="n">
        <v>1785</v>
      </c>
      <c r="V1786" s="5" t="n">
        <v>0.559335</v>
      </c>
      <c r="W1786" s="5" t="n">
        <v>0.982009</v>
      </c>
      <c r="X1786" s="5" t="n">
        <v>0.834511</v>
      </c>
      <c r="Y1786" s="5" t="n">
        <v>0.144649</v>
      </c>
      <c r="Z1786" s="5" t="n">
        <v>0.510607</v>
      </c>
    </row>
    <row r="1787">
      <c r="A1787" s="5" t="n">
        <v>1786</v>
      </c>
      <c r="B1787" s="5" t="n">
        <v>5</v>
      </c>
      <c r="C1787" s="5" t="n">
        <v>326</v>
      </c>
      <c r="D1787" s="5" t="n">
        <v>11</v>
      </c>
      <c r="E1787" s="5" t="n">
        <v>0</v>
      </c>
      <c r="F1787" s="5" t="n">
        <v>25.1</v>
      </c>
      <c r="G1787" s="5" t="n">
        <v>15.4</v>
      </c>
      <c r="H1787" s="5" t="n">
        <v>15.57</v>
      </c>
      <c r="I1787" s="6">
        <f>IF(E1787&gt;=Markov!$B$3,1,0)</f>
        <v/>
      </c>
      <c r="J1787" s="6">
        <f>I1786</f>
        <v/>
      </c>
      <c r="K1787" s="7">
        <f>MAR1!$B$5+MAR1!$C$5*COS(2*PI()*$C1787/365)+MAR1!$D$5*SIN(2*PI()*$C1787/365)</f>
        <v/>
      </c>
      <c r="L1787" s="7">
        <f>MAR1!$B$6+MAR1!$C$6*COS(2*PI()*$C1787/365)+MAR1!$D$6*SIN(2*PI()*$C1787/365)</f>
        <v/>
      </c>
      <c r="M1787" s="7">
        <f>MAR1!$B$7+MAR1!$C$7*COS(2*PI()*$C1787/365)+MAR1!$D$7*SIN(2*PI()*$C1787/365)</f>
        <v/>
      </c>
      <c r="N1787" s="7">
        <f>F1787-K1787</f>
        <v/>
      </c>
      <c r="O1787" s="7">
        <f>G1787-L1787</f>
        <v/>
      </c>
      <c r="P1787" s="7">
        <f>H1787-M1787</f>
        <v/>
      </c>
      <c r="Q1787" s="7">
        <f>IF($I1787=1,(N1787-MAR1!$B$11)/MAR1!$D$11,(N1787-MAR1!$C$11)/MAR1!$E$11)</f>
        <v/>
      </c>
      <c r="R1787" s="7">
        <f>IF($I1787=1,(O1787-MAR1!$B$12)/MAR1!$D$12,(O1787-MAR1!$C$12)/MAR1!$E$12)</f>
        <v/>
      </c>
      <c r="S1787" s="7">
        <f>IF($I1787=1,(P1787-MAR1!$B$13)/MAR1!$D$13,(P1787-MAR1!$C$13)/MAR1!$E$13)</f>
        <v/>
      </c>
      <c r="U1787" s="5" t="n">
        <v>1786</v>
      </c>
      <c r="V1787" s="5" t="n">
        <v>0.136414</v>
      </c>
      <c r="W1787" s="5" t="n">
        <v>0.378924</v>
      </c>
      <c r="X1787" s="5" t="n">
        <v>0.225478</v>
      </c>
      <c r="Y1787" s="5" t="n">
        <v>0.511375</v>
      </c>
      <c r="Z1787" s="5" t="n">
        <v>0.476672</v>
      </c>
    </row>
    <row r="1788">
      <c r="A1788" s="5" t="n">
        <v>1787</v>
      </c>
      <c r="B1788" s="5" t="n">
        <v>5</v>
      </c>
      <c r="C1788" s="5" t="n">
        <v>327</v>
      </c>
      <c r="D1788" s="5" t="n">
        <v>11</v>
      </c>
      <c r="E1788" s="5" t="n">
        <v>0</v>
      </c>
      <c r="F1788" s="5" t="n">
        <v>27.1</v>
      </c>
      <c r="G1788" s="5" t="n">
        <v>15.6</v>
      </c>
      <c r="H1788" s="5" t="n">
        <v>22.71</v>
      </c>
      <c r="I1788" s="6">
        <f>IF(E1788&gt;=Markov!$B$3,1,0)</f>
        <v/>
      </c>
      <c r="J1788" s="6">
        <f>I1787</f>
        <v/>
      </c>
      <c r="K1788" s="7">
        <f>MAR1!$B$5+MAR1!$C$5*COS(2*PI()*$C1788/365)+MAR1!$D$5*SIN(2*PI()*$C1788/365)</f>
        <v/>
      </c>
      <c r="L1788" s="7">
        <f>MAR1!$B$6+MAR1!$C$6*COS(2*PI()*$C1788/365)+MAR1!$D$6*SIN(2*PI()*$C1788/365)</f>
        <v/>
      </c>
      <c r="M1788" s="7">
        <f>MAR1!$B$7+MAR1!$C$7*COS(2*PI()*$C1788/365)+MAR1!$D$7*SIN(2*PI()*$C1788/365)</f>
        <v/>
      </c>
      <c r="N1788" s="7">
        <f>F1788-K1788</f>
        <v/>
      </c>
      <c r="O1788" s="7">
        <f>G1788-L1788</f>
        <v/>
      </c>
      <c r="P1788" s="7">
        <f>H1788-M1788</f>
        <v/>
      </c>
      <c r="Q1788" s="7">
        <f>IF($I1788=1,(N1788-MAR1!$B$11)/MAR1!$D$11,(N1788-MAR1!$C$11)/MAR1!$E$11)</f>
        <v/>
      </c>
      <c r="R1788" s="7">
        <f>IF($I1788=1,(O1788-MAR1!$B$12)/MAR1!$D$12,(O1788-MAR1!$C$12)/MAR1!$E$12)</f>
        <v/>
      </c>
      <c r="S1788" s="7">
        <f>IF($I1788=1,(P1788-MAR1!$B$13)/MAR1!$D$13,(P1788-MAR1!$C$13)/MAR1!$E$13)</f>
        <v/>
      </c>
      <c r="U1788" s="5" t="n">
        <v>1787</v>
      </c>
      <c r="V1788" s="5" t="n">
        <v>0.608062</v>
      </c>
      <c r="W1788" s="5" t="n">
        <v>0.682884</v>
      </c>
      <c r="X1788" s="5" t="n">
        <v>0.5904160000000001</v>
      </c>
      <c r="Y1788" s="5" t="n">
        <v>0.127761</v>
      </c>
      <c r="Z1788" s="5" t="n">
        <v>0.653558</v>
      </c>
    </row>
    <row r="1789">
      <c r="A1789" s="5" t="n">
        <v>1788</v>
      </c>
      <c r="B1789" s="5" t="n">
        <v>5</v>
      </c>
      <c r="C1789" s="5" t="n">
        <v>328</v>
      </c>
      <c r="D1789" s="5" t="n">
        <v>11</v>
      </c>
      <c r="E1789" s="5" t="n">
        <v>0</v>
      </c>
      <c r="F1789" s="5" t="n">
        <v>27.3</v>
      </c>
      <c r="G1789" s="5" t="n">
        <v>15.8</v>
      </c>
      <c r="H1789" s="5" t="n">
        <v>21.64</v>
      </c>
      <c r="I1789" s="6">
        <f>IF(E1789&gt;=Markov!$B$3,1,0)</f>
        <v/>
      </c>
      <c r="J1789" s="6">
        <f>I1788</f>
        <v/>
      </c>
      <c r="K1789" s="7">
        <f>MAR1!$B$5+MAR1!$C$5*COS(2*PI()*$C1789/365)+MAR1!$D$5*SIN(2*PI()*$C1789/365)</f>
        <v/>
      </c>
      <c r="L1789" s="7">
        <f>MAR1!$B$6+MAR1!$C$6*COS(2*PI()*$C1789/365)+MAR1!$D$6*SIN(2*PI()*$C1789/365)</f>
        <v/>
      </c>
      <c r="M1789" s="7">
        <f>MAR1!$B$7+MAR1!$C$7*COS(2*PI()*$C1789/365)+MAR1!$D$7*SIN(2*PI()*$C1789/365)</f>
        <v/>
      </c>
      <c r="N1789" s="7">
        <f>F1789-K1789</f>
        <v/>
      </c>
      <c r="O1789" s="7">
        <f>G1789-L1789</f>
        <v/>
      </c>
      <c r="P1789" s="7">
        <f>H1789-M1789</f>
        <v/>
      </c>
      <c r="Q1789" s="7">
        <f>IF($I1789=1,(N1789-MAR1!$B$11)/MAR1!$D$11,(N1789-MAR1!$C$11)/MAR1!$E$11)</f>
        <v/>
      </c>
      <c r="R1789" s="7">
        <f>IF($I1789=1,(O1789-MAR1!$B$12)/MAR1!$D$12,(O1789-MAR1!$C$12)/MAR1!$E$12)</f>
        <v/>
      </c>
      <c r="S1789" s="7">
        <f>IF($I1789=1,(P1789-MAR1!$B$13)/MAR1!$D$13,(P1789-MAR1!$C$13)/MAR1!$E$13)</f>
        <v/>
      </c>
      <c r="U1789" s="5" t="n">
        <v>1788</v>
      </c>
      <c r="V1789" s="5" t="n">
        <v>0.944223</v>
      </c>
      <c r="W1789" s="5" t="n">
        <v>0.302585</v>
      </c>
      <c r="X1789" s="5" t="n">
        <v>0.375642</v>
      </c>
      <c r="Y1789" s="5" t="n">
        <v>0.107098</v>
      </c>
      <c r="Z1789" s="5" t="n">
        <v>0.7652679999999999</v>
      </c>
    </row>
    <row r="1790">
      <c r="A1790" s="5" t="n">
        <v>1789</v>
      </c>
      <c r="B1790" s="5" t="n">
        <v>5</v>
      </c>
      <c r="C1790" s="5" t="n">
        <v>329</v>
      </c>
      <c r="D1790" s="5" t="n">
        <v>11</v>
      </c>
      <c r="E1790" s="5" t="n">
        <v>0</v>
      </c>
      <c r="F1790" s="5" t="n">
        <v>25.5</v>
      </c>
      <c r="G1790" s="5" t="n">
        <v>12.6</v>
      </c>
      <c r="H1790" s="5" t="n">
        <v>12.65</v>
      </c>
      <c r="I1790" s="6">
        <f>IF(E1790&gt;=Markov!$B$3,1,0)</f>
        <v/>
      </c>
      <c r="J1790" s="6">
        <f>I1789</f>
        <v/>
      </c>
      <c r="K1790" s="7">
        <f>MAR1!$B$5+MAR1!$C$5*COS(2*PI()*$C1790/365)+MAR1!$D$5*SIN(2*PI()*$C1790/365)</f>
        <v/>
      </c>
      <c r="L1790" s="7">
        <f>MAR1!$B$6+MAR1!$C$6*COS(2*PI()*$C1790/365)+MAR1!$D$6*SIN(2*PI()*$C1790/365)</f>
        <v/>
      </c>
      <c r="M1790" s="7">
        <f>MAR1!$B$7+MAR1!$C$7*COS(2*PI()*$C1790/365)+MAR1!$D$7*SIN(2*PI()*$C1790/365)</f>
        <v/>
      </c>
      <c r="N1790" s="7">
        <f>F1790-K1790</f>
        <v/>
      </c>
      <c r="O1790" s="7">
        <f>G1790-L1790</f>
        <v/>
      </c>
      <c r="P1790" s="7">
        <f>H1790-M1790</f>
        <v/>
      </c>
      <c r="Q1790" s="7">
        <f>IF($I1790=1,(N1790-MAR1!$B$11)/MAR1!$D$11,(N1790-MAR1!$C$11)/MAR1!$E$11)</f>
        <v/>
      </c>
      <c r="R1790" s="7">
        <f>IF($I1790=1,(O1790-MAR1!$B$12)/MAR1!$D$12,(O1790-MAR1!$C$12)/MAR1!$E$12)</f>
        <v/>
      </c>
      <c r="S1790" s="7">
        <f>IF($I1790=1,(P1790-MAR1!$B$13)/MAR1!$D$13,(P1790-MAR1!$C$13)/MAR1!$E$13)</f>
        <v/>
      </c>
      <c r="U1790" s="5" t="n">
        <v>1789</v>
      </c>
      <c r="V1790" s="5" t="n">
        <v>0.7640980000000001</v>
      </c>
      <c r="W1790" s="5" t="n">
        <v>0.64334</v>
      </c>
      <c r="X1790" s="5" t="n">
        <v>0.402566</v>
      </c>
      <c r="Y1790" s="5" t="n">
        <v>0.638491</v>
      </c>
      <c r="Z1790" s="5" t="n">
        <v>0.627737</v>
      </c>
    </row>
    <row r="1791">
      <c r="A1791" s="5" t="n">
        <v>1790</v>
      </c>
      <c r="B1791" s="5" t="n">
        <v>5</v>
      </c>
      <c r="C1791" s="5" t="n">
        <v>330</v>
      </c>
      <c r="D1791" s="5" t="n">
        <v>11</v>
      </c>
      <c r="E1791" s="5" t="n">
        <v>0</v>
      </c>
      <c r="F1791" s="5" t="n">
        <v>26.8</v>
      </c>
      <c r="G1791" s="5" t="n">
        <v>14.9</v>
      </c>
      <c r="H1791" s="5" t="n">
        <v>11.25</v>
      </c>
      <c r="I1791" s="6">
        <f>IF(E1791&gt;=Markov!$B$3,1,0)</f>
        <v/>
      </c>
      <c r="J1791" s="6">
        <f>I1790</f>
        <v/>
      </c>
      <c r="K1791" s="7">
        <f>MAR1!$B$5+MAR1!$C$5*COS(2*PI()*$C1791/365)+MAR1!$D$5*SIN(2*PI()*$C1791/365)</f>
        <v/>
      </c>
      <c r="L1791" s="7">
        <f>MAR1!$B$6+MAR1!$C$6*COS(2*PI()*$C1791/365)+MAR1!$D$6*SIN(2*PI()*$C1791/365)</f>
        <v/>
      </c>
      <c r="M1791" s="7">
        <f>MAR1!$B$7+MAR1!$C$7*COS(2*PI()*$C1791/365)+MAR1!$D$7*SIN(2*PI()*$C1791/365)</f>
        <v/>
      </c>
      <c r="N1791" s="7">
        <f>F1791-K1791</f>
        <v/>
      </c>
      <c r="O1791" s="7">
        <f>G1791-L1791</f>
        <v/>
      </c>
      <c r="P1791" s="7">
        <f>H1791-M1791</f>
        <v/>
      </c>
      <c r="Q1791" s="7">
        <f>IF($I1791=1,(N1791-MAR1!$B$11)/MAR1!$D$11,(N1791-MAR1!$C$11)/MAR1!$E$11)</f>
        <v/>
      </c>
      <c r="R1791" s="7">
        <f>IF($I1791=1,(O1791-MAR1!$B$12)/MAR1!$D$12,(O1791-MAR1!$C$12)/MAR1!$E$12)</f>
        <v/>
      </c>
      <c r="S1791" s="7">
        <f>IF($I1791=1,(P1791-MAR1!$B$13)/MAR1!$D$13,(P1791-MAR1!$C$13)/MAR1!$E$13)</f>
        <v/>
      </c>
      <c r="U1791" s="5" t="n">
        <v>1790</v>
      </c>
      <c r="V1791" s="5" t="n">
        <v>0.583313</v>
      </c>
      <c r="W1791" s="5" t="n">
        <v>0.683012</v>
      </c>
      <c r="X1791" s="5" t="n">
        <v>0.716848</v>
      </c>
      <c r="Y1791" s="5" t="n">
        <v>0.224501</v>
      </c>
      <c r="Z1791" s="5" t="n">
        <v>0.02524</v>
      </c>
    </row>
    <row r="1792">
      <c r="A1792" s="5" t="n">
        <v>1791</v>
      </c>
      <c r="B1792" s="5" t="n">
        <v>5</v>
      </c>
      <c r="C1792" s="5" t="n">
        <v>331</v>
      </c>
      <c r="D1792" s="5" t="n">
        <v>11</v>
      </c>
      <c r="E1792" s="5" t="n">
        <v>0</v>
      </c>
      <c r="F1792" s="5" t="n">
        <v>23.4</v>
      </c>
      <c r="G1792" s="5" t="n">
        <v>13.2</v>
      </c>
      <c r="H1792" s="5" t="n">
        <v>14.33</v>
      </c>
      <c r="I1792" s="6">
        <f>IF(E1792&gt;=Markov!$B$3,1,0)</f>
        <v/>
      </c>
      <c r="J1792" s="6">
        <f>I1791</f>
        <v/>
      </c>
      <c r="K1792" s="7">
        <f>MAR1!$B$5+MAR1!$C$5*COS(2*PI()*$C1792/365)+MAR1!$D$5*SIN(2*PI()*$C1792/365)</f>
        <v/>
      </c>
      <c r="L1792" s="7">
        <f>MAR1!$B$6+MAR1!$C$6*COS(2*PI()*$C1792/365)+MAR1!$D$6*SIN(2*PI()*$C1792/365)</f>
        <v/>
      </c>
      <c r="M1792" s="7">
        <f>MAR1!$B$7+MAR1!$C$7*COS(2*PI()*$C1792/365)+MAR1!$D$7*SIN(2*PI()*$C1792/365)</f>
        <v/>
      </c>
      <c r="N1792" s="7">
        <f>F1792-K1792</f>
        <v/>
      </c>
      <c r="O1792" s="7">
        <f>G1792-L1792</f>
        <v/>
      </c>
      <c r="P1792" s="7">
        <f>H1792-M1792</f>
        <v/>
      </c>
      <c r="Q1792" s="7">
        <f>IF($I1792=1,(N1792-MAR1!$B$11)/MAR1!$D$11,(N1792-MAR1!$C$11)/MAR1!$E$11)</f>
        <v/>
      </c>
      <c r="R1792" s="7">
        <f>IF($I1792=1,(O1792-MAR1!$B$12)/MAR1!$D$12,(O1792-MAR1!$C$12)/MAR1!$E$12)</f>
        <v/>
      </c>
      <c r="S1792" s="7">
        <f>IF($I1792=1,(P1792-MAR1!$B$13)/MAR1!$D$13,(P1792-MAR1!$C$13)/MAR1!$E$13)</f>
        <v/>
      </c>
      <c r="U1792" s="5" t="n">
        <v>1791</v>
      </c>
      <c r="V1792" s="5" t="n">
        <v>0.179005</v>
      </c>
      <c r="W1792" s="5" t="n">
        <v>0.725869</v>
      </c>
      <c r="X1792" s="5" t="n">
        <v>0.913998</v>
      </c>
      <c r="Y1792" s="5" t="n">
        <v>0.609472</v>
      </c>
      <c r="Z1792" s="5" t="n">
        <v>0.829167</v>
      </c>
    </row>
    <row r="1793">
      <c r="A1793" s="5" t="n">
        <v>1792</v>
      </c>
      <c r="B1793" s="5" t="n">
        <v>5</v>
      </c>
      <c r="C1793" s="5" t="n">
        <v>332</v>
      </c>
      <c r="D1793" s="5" t="n">
        <v>11</v>
      </c>
      <c r="E1793" s="5" t="n">
        <v>0</v>
      </c>
      <c r="F1793" s="5" t="n">
        <v>25.6</v>
      </c>
      <c r="G1793" s="5" t="n">
        <v>12.7</v>
      </c>
      <c r="H1793" s="5" t="n">
        <v>17.05</v>
      </c>
      <c r="I1793" s="6">
        <f>IF(E1793&gt;=Markov!$B$3,1,0)</f>
        <v/>
      </c>
      <c r="J1793" s="6">
        <f>I1792</f>
        <v/>
      </c>
      <c r="K1793" s="7">
        <f>MAR1!$B$5+MAR1!$C$5*COS(2*PI()*$C1793/365)+MAR1!$D$5*SIN(2*PI()*$C1793/365)</f>
        <v/>
      </c>
      <c r="L1793" s="7">
        <f>MAR1!$B$6+MAR1!$C$6*COS(2*PI()*$C1793/365)+MAR1!$D$6*SIN(2*PI()*$C1793/365)</f>
        <v/>
      </c>
      <c r="M1793" s="7">
        <f>MAR1!$B$7+MAR1!$C$7*COS(2*PI()*$C1793/365)+MAR1!$D$7*SIN(2*PI()*$C1793/365)</f>
        <v/>
      </c>
      <c r="N1793" s="7">
        <f>F1793-K1793</f>
        <v/>
      </c>
      <c r="O1793" s="7">
        <f>G1793-L1793</f>
        <v/>
      </c>
      <c r="P1793" s="7">
        <f>H1793-M1793</f>
        <v/>
      </c>
      <c r="Q1793" s="7">
        <f>IF($I1793=1,(N1793-MAR1!$B$11)/MAR1!$D$11,(N1793-MAR1!$C$11)/MAR1!$E$11)</f>
        <v/>
      </c>
      <c r="R1793" s="7">
        <f>IF($I1793=1,(O1793-MAR1!$B$12)/MAR1!$D$12,(O1793-MAR1!$C$12)/MAR1!$E$12)</f>
        <v/>
      </c>
      <c r="S1793" s="7">
        <f>IF($I1793=1,(P1793-MAR1!$B$13)/MAR1!$D$13,(P1793-MAR1!$C$13)/MAR1!$E$13)</f>
        <v/>
      </c>
      <c r="U1793" s="5" t="n">
        <v>1792</v>
      </c>
      <c r="V1793" s="5" t="n">
        <v>0.050836</v>
      </c>
      <c r="W1793" s="5" t="n">
        <v>0.008456</v>
      </c>
      <c r="X1793" s="5" t="n">
        <v>0.249057</v>
      </c>
      <c r="Y1793" s="5" t="n">
        <v>0.933624</v>
      </c>
      <c r="Z1793" s="5" t="n">
        <v>0.444914</v>
      </c>
    </row>
    <row r="1794">
      <c r="A1794" s="5" t="n">
        <v>1793</v>
      </c>
      <c r="B1794" s="5" t="n">
        <v>5</v>
      </c>
      <c r="C1794" s="5" t="n">
        <v>333</v>
      </c>
      <c r="D1794" s="5" t="n">
        <v>11</v>
      </c>
      <c r="E1794" s="5" t="n">
        <v>0</v>
      </c>
      <c r="F1794" s="5" t="n">
        <v>27.5</v>
      </c>
      <c r="G1794" s="5" t="n">
        <v>14</v>
      </c>
      <c r="H1794" s="5" t="n">
        <v>7.49</v>
      </c>
      <c r="I1794" s="6">
        <f>IF(E1794&gt;=Markov!$B$3,1,0)</f>
        <v/>
      </c>
      <c r="J1794" s="6">
        <f>I1793</f>
        <v/>
      </c>
      <c r="K1794" s="7">
        <f>MAR1!$B$5+MAR1!$C$5*COS(2*PI()*$C1794/365)+MAR1!$D$5*SIN(2*PI()*$C1794/365)</f>
        <v/>
      </c>
      <c r="L1794" s="7">
        <f>MAR1!$B$6+MAR1!$C$6*COS(2*PI()*$C1794/365)+MAR1!$D$6*SIN(2*PI()*$C1794/365)</f>
        <v/>
      </c>
      <c r="M1794" s="7">
        <f>MAR1!$B$7+MAR1!$C$7*COS(2*PI()*$C1794/365)+MAR1!$D$7*SIN(2*PI()*$C1794/365)</f>
        <v/>
      </c>
      <c r="N1794" s="7">
        <f>F1794-K1794</f>
        <v/>
      </c>
      <c r="O1794" s="7">
        <f>G1794-L1794</f>
        <v/>
      </c>
      <c r="P1794" s="7">
        <f>H1794-M1794</f>
        <v/>
      </c>
      <c r="Q1794" s="7">
        <f>IF($I1794=1,(N1794-MAR1!$B$11)/MAR1!$D$11,(N1794-MAR1!$C$11)/MAR1!$E$11)</f>
        <v/>
      </c>
      <c r="R1794" s="7">
        <f>IF($I1794=1,(O1794-MAR1!$B$12)/MAR1!$D$12,(O1794-MAR1!$C$12)/MAR1!$E$12)</f>
        <v/>
      </c>
      <c r="S1794" s="7">
        <f>IF($I1794=1,(P1794-MAR1!$B$13)/MAR1!$D$13,(P1794-MAR1!$C$13)/MAR1!$E$13)</f>
        <v/>
      </c>
      <c r="U1794" s="5" t="n">
        <v>1793</v>
      </c>
      <c r="V1794" s="5" t="n">
        <v>0.550716</v>
      </c>
      <c r="W1794" s="5" t="n">
        <v>0.190059</v>
      </c>
      <c r="X1794" s="5" t="n">
        <v>0.548329</v>
      </c>
      <c r="Y1794" s="5" t="n">
        <v>0.477461</v>
      </c>
      <c r="Z1794" s="5" t="n">
        <v>0.19932</v>
      </c>
    </row>
    <row r="1795">
      <c r="A1795" s="5" t="n">
        <v>1794</v>
      </c>
      <c r="B1795" s="5" t="n">
        <v>5</v>
      </c>
      <c r="C1795" s="5" t="n">
        <v>334</v>
      </c>
      <c r="D1795" s="5" t="n">
        <v>11</v>
      </c>
      <c r="E1795" s="5" t="n">
        <v>0</v>
      </c>
      <c r="F1795" s="5" t="n">
        <v>26</v>
      </c>
      <c r="G1795" s="5" t="n">
        <v>14</v>
      </c>
      <c r="H1795" s="5" t="n">
        <v>14.68</v>
      </c>
      <c r="I1795" s="6">
        <f>IF(E1795&gt;=Markov!$B$3,1,0)</f>
        <v/>
      </c>
      <c r="J1795" s="6">
        <f>I1794</f>
        <v/>
      </c>
      <c r="K1795" s="7">
        <f>MAR1!$B$5+MAR1!$C$5*COS(2*PI()*$C1795/365)+MAR1!$D$5*SIN(2*PI()*$C1795/365)</f>
        <v/>
      </c>
      <c r="L1795" s="7">
        <f>MAR1!$B$6+MAR1!$C$6*COS(2*PI()*$C1795/365)+MAR1!$D$6*SIN(2*PI()*$C1795/365)</f>
        <v/>
      </c>
      <c r="M1795" s="7">
        <f>MAR1!$B$7+MAR1!$C$7*COS(2*PI()*$C1795/365)+MAR1!$D$7*SIN(2*PI()*$C1795/365)</f>
        <v/>
      </c>
      <c r="N1795" s="7">
        <f>F1795-K1795</f>
        <v/>
      </c>
      <c r="O1795" s="7">
        <f>G1795-L1795</f>
        <v/>
      </c>
      <c r="P1795" s="7">
        <f>H1795-M1795</f>
        <v/>
      </c>
      <c r="Q1795" s="7">
        <f>IF($I1795=1,(N1795-MAR1!$B$11)/MAR1!$D$11,(N1795-MAR1!$C$11)/MAR1!$E$11)</f>
        <v/>
      </c>
      <c r="R1795" s="7">
        <f>IF($I1795=1,(O1795-MAR1!$B$12)/MAR1!$D$12,(O1795-MAR1!$C$12)/MAR1!$E$12)</f>
        <v/>
      </c>
      <c r="S1795" s="7">
        <f>IF($I1795=1,(P1795-MAR1!$B$13)/MAR1!$D$13,(P1795-MAR1!$C$13)/MAR1!$E$13)</f>
        <v/>
      </c>
      <c r="U1795" s="5" t="n">
        <v>1794</v>
      </c>
      <c r="V1795" s="5" t="n">
        <v>0.114184</v>
      </c>
      <c r="W1795" s="5" t="n">
        <v>0.741414</v>
      </c>
      <c r="X1795" s="5" t="n">
        <v>0.209178</v>
      </c>
      <c r="Y1795" s="5" t="n">
        <v>0.273124</v>
      </c>
      <c r="Z1795" s="5" t="n">
        <v>0.06875199999999999</v>
      </c>
    </row>
    <row r="1796">
      <c r="A1796" s="5" t="n">
        <v>1795</v>
      </c>
      <c r="B1796" s="5" t="n">
        <v>5</v>
      </c>
      <c r="C1796" s="5" t="n">
        <v>335</v>
      </c>
      <c r="D1796" s="5" t="n">
        <v>12</v>
      </c>
      <c r="E1796" s="5" t="n">
        <v>0</v>
      </c>
      <c r="F1796" s="5" t="n">
        <v>26.1</v>
      </c>
      <c r="G1796" s="5" t="n">
        <v>13.9</v>
      </c>
      <c r="H1796" s="5" t="n">
        <v>9.25</v>
      </c>
      <c r="I1796" s="6">
        <f>IF(E1796&gt;=Markov!$B$3,1,0)</f>
        <v/>
      </c>
      <c r="J1796" s="6">
        <f>I1795</f>
        <v/>
      </c>
      <c r="K1796" s="7">
        <f>MAR1!$B$5+MAR1!$C$5*COS(2*PI()*$C1796/365)+MAR1!$D$5*SIN(2*PI()*$C1796/365)</f>
        <v/>
      </c>
      <c r="L1796" s="7">
        <f>MAR1!$B$6+MAR1!$C$6*COS(2*PI()*$C1796/365)+MAR1!$D$6*SIN(2*PI()*$C1796/365)</f>
        <v/>
      </c>
      <c r="M1796" s="7">
        <f>MAR1!$B$7+MAR1!$C$7*COS(2*PI()*$C1796/365)+MAR1!$D$7*SIN(2*PI()*$C1796/365)</f>
        <v/>
      </c>
      <c r="N1796" s="7">
        <f>F1796-K1796</f>
        <v/>
      </c>
      <c r="O1796" s="7">
        <f>G1796-L1796</f>
        <v/>
      </c>
      <c r="P1796" s="7">
        <f>H1796-M1796</f>
        <v/>
      </c>
      <c r="Q1796" s="7">
        <f>IF($I1796=1,(N1796-MAR1!$B$11)/MAR1!$D$11,(N1796-MAR1!$C$11)/MAR1!$E$11)</f>
        <v/>
      </c>
      <c r="R1796" s="7">
        <f>IF($I1796=1,(O1796-MAR1!$B$12)/MAR1!$D$12,(O1796-MAR1!$C$12)/MAR1!$E$12)</f>
        <v/>
      </c>
      <c r="S1796" s="7">
        <f>IF($I1796=1,(P1796-MAR1!$B$13)/MAR1!$D$13,(P1796-MAR1!$C$13)/MAR1!$E$13)</f>
        <v/>
      </c>
      <c r="U1796" s="5" t="n">
        <v>1795</v>
      </c>
      <c r="V1796" s="5" t="n">
        <v>0.30743</v>
      </c>
      <c r="W1796" s="5" t="n">
        <v>0.478543</v>
      </c>
      <c r="X1796" s="5" t="n">
        <v>0.205748</v>
      </c>
      <c r="Y1796" s="5" t="n">
        <v>0.982963</v>
      </c>
      <c r="Z1796" s="5" t="n">
        <v>0.68797</v>
      </c>
    </row>
    <row r="1797">
      <c r="A1797" s="5" t="n">
        <v>1796</v>
      </c>
      <c r="B1797" s="5" t="n">
        <v>5</v>
      </c>
      <c r="C1797" s="5" t="n">
        <v>336</v>
      </c>
      <c r="D1797" s="5" t="n">
        <v>12</v>
      </c>
      <c r="E1797" s="5" t="n">
        <v>0</v>
      </c>
      <c r="F1797" s="5" t="n">
        <v>25</v>
      </c>
      <c r="G1797" s="5" t="n">
        <v>14.4</v>
      </c>
      <c r="H1797" s="5" t="n">
        <v>12.27</v>
      </c>
      <c r="I1797" s="6">
        <f>IF(E1797&gt;=Markov!$B$3,1,0)</f>
        <v/>
      </c>
      <c r="J1797" s="6">
        <f>I1796</f>
        <v/>
      </c>
      <c r="K1797" s="7">
        <f>MAR1!$B$5+MAR1!$C$5*COS(2*PI()*$C1797/365)+MAR1!$D$5*SIN(2*PI()*$C1797/365)</f>
        <v/>
      </c>
      <c r="L1797" s="7">
        <f>MAR1!$B$6+MAR1!$C$6*COS(2*PI()*$C1797/365)+MAR1!$D$6*SIN(2*PI()*$C1797/365)</f>
        <v/>
      </c>
      <c r="M1797" s="7">
        <f>MAR1!$B$7+MAR1!$C$7*COS(2*PI()*$C1797/365)+MAR1!$D$7*SIN(2*PI()*$C1797/365)</f>
        <v/>
      </c>
      <c r="N1797" s="7">
        <f>F1797-K1797</f>
        <v/>
      </c>
      <c r="O1797" s="7">
        <f>G1797-L1797</f>
        <v/>
      </c>
      <c r="P1797" s="7">
        <f>H1797-M1797</f>
        <v/>
      </c>
      <c r="Q1797" s="7">
        <f>IF($I1797=1,(N1797-MAR1!$B$11)/MAR1!$D$11,(N1797-MAR1!$C$11)/MAR1!$E$11)</f>
        <v/>
      </c>
      <c r="R1797" s="7">
        <f>IF($I1797=1,(O1797-MAR1!$B$12)/MAR1!$D$12,(O1797-MAR1!$C$12)/MAR1!$E$12)</f>
        <v/>
      </c>
      <c r="S1797" s="7">
        <f>IF($I1797=1,(P1797-MAR1!$B$13)/MAR1!$D$13,(P1797-MAR1!$C$13)/MAR1!$E$13)</f>
        <v/>
      </c>
      <c r="U1797" s="5" t="n">
        <v>1796</v>
      </c>
      <c r="V1797" s="5" t="n">
        <v>0.091714</v>
      </c>
      <c r="W1797" s="5" t="n">
        <v>0.744349</v>
      </c>
      <c r="X1797" s="5" t="n">
        <v>0.869123</v>
      </c>
      <c r="Y1797" s="5" t="n">
        <v>0.037901</v>
      </c>
      <c r="Z1797" s="5" t="n">
        <v>0.5036580000000001</v>
      </c>
    </row>
    <row r="1798">
      <c r="A1798" s="5" t="n">
        <v>1797</v>
      </c>
      <c r="B1798" s="5" t="n">
        <v>5</v>
      </c>
      <c r="C1798" s="5" t="n">
        <v>337</v>
      </c>
      <c r="D1798" s="5" t="n">
        <v>12</v>
      </c>
      <c r="E1798" s="5" t="n">
        <v>0</v>
      </c>
      <c r="F1798" s="5" t="n">
        <v>26.3</v>
      </c>
      <c r="G1798" s="5" t="n">
        <v>15.5</v>
      </c>
      <c r="H1798" s="5" t="n">
        <v>14.69</v>
      </c>
      <c r="I1798" s="6">
        <f>IF(E1798&gt;=Markov!$B$3,1,0)</f>
        <v/>
      </c>
      <c r="J1798" s="6">
        <f>I1797</f>
        <v/>
      </c>
      <c r="K1798" s="7">
        <f>MAR1!$B$5+MAR1!$C$5*COS(2*PI()*$C1798/365)+MAR1!$D$5*SIN(2*PI()*$C1798/365)</f>
        <v/>
      </c>
      <c r="L1798" s="7">
        <f>MAR1!$B$6+MAR1!$C$6*COS(2*PI()*$C1798/365)+MAR1!$D$6*SIN(2*PI()*$C1798/365)</f>
        <v/>
      </c>
      <c r="M1798" s="7">
        <f>MAR1!$B$7+MAR1!$C$7*COS(2*PI()*$C1798/365)+MAR1!$D$7*SIN(2*PI()*$C1798/365)</f>
        <v/>
      </c>
      <c r="N1798" s="7">
        <f>F1798-K1798</f>
        <v/>
      </c>
      <c r="O1798" s="7">
        <f>G1798-L1798</f>
        <v/>
      </c>
      <c r="P1798" s="7">
        <f>H1798-M1798</f>
        <v/>
      </c>
      <c r="Q1798" s="7">
        <f>IF($I1798=1,(N1798-MAR1!$B$11)/MAR1!$D$11,(N1798-MAR1!$C$11)/MAR1!$E$11)</f>
        <v/>
      </c>
      <c r="R1798" s="7">
        <f>IF($I1798=1,(O1798-MAR1!$B$12)/MAR1!$D$12,(O1798-MAR1!$C$12)/MAR1!$E$12)</f>
        <v/>
      </c>
      <c r="S1798" s="7">
        <f>IF($I1798=1,(P1798-MAR1!$B$13)/MAR1!$D$13,(P1798-MAR1!$C$13)/MAR1!$E$13)</f>
        <v/>
      </c>
      <c r="U1798" s="5" t="n">
        <v>1797</v>
      </c>
      <c r="V1798" s="5" t="n">
        <v>0.403241</v>
      </c>
      <c r="W1798" s="5" t="n">
        <v>0.5259819999999999</v>
      </c>
      <c r="X1798" s="5" t="n">
        <v>0.512446</v>
      </c>
      <c r="Y1798" s="5" t="n">
        <v>0.10577</v>
      </c>
      <c r="Z1798" s="5" t="n">
        <v>0.760587</v>
      </c>
    </row>
    <row r="1799">
      <c r="A1799" s="5" t="n">
        <v>1798</v>
      </c>
      <c r="B1799" s="5" t="n">
        <v>5</v>
      </c>
      <c r="C1799" s="5" t="n">
        <v>338</v>
      </c>
      <c r="D1799" s="5" t="n">
        <v>12</v>
      </c>
      <c r="E1799" s="5" t="n">
        <v>0</v>
      </c>
      <c r="F1799" s="5" t="n">
        <v>28.8</v>
      </c>
      <c r="G1799" s="5" t="n">
        <v>16.3</v>
      </c>
      <c r="H1799" s="5" t="n">
        <v>18.27</v>
      </c>
      <c r="I1799" s="6">
        <f>IF(E1799&gt;=Markov!$B$3,1,0)</f>
        <v/>
      </c>
      <c r="J1799" s="6">
        <f>I1798</f>
        <v/>
      </c>
      <c r="K1799" s="7">
        <f>MAR1!$B$5+MAR1!$C$5*COS(2*PI()*$C1799/365)+MAR1!$D$5*SIN(2*PI()*$C1799/365)</f>
        <v/>
      </c>
      <c r="L1799" s="7">
        <f>MAR1!$B$6+MAR1!$C$6*COS(2*PI()*$C1799/365)+MAR1!$D$6*SIN(2*PI()*$C1799/365)</f>
        <v/>
      </c>
      <c r="M1799" s="7">
        <f>MAR1!$B$7+MAR1!$C$7*COS(2*PI()*$C1799/365)+MAR1!$D$7*SIN(2*PI()*$C1799/365)</f>
        <v/>
      </c>
      <c r="N1799" s="7">
        <f>F1799-K1799</f>
        <v/>
      </c>
      <c r="O1799" s="7">
        <f>G1799-L1799</f>
        <v/>
      </c>
      <c r="P1799" s="7">
        <f>H1799-M1799</f>
        <v/>
      </c>
      <c r="Q1799" s="7">
        <f>IF($I1799=1,(N1799-MAR1!$B$11)/MAR1!$D$11,(N1799-MAR1!$C$11)/MAR1!$E$11)</f>
        <v/>
      </c>
      <c r="R1799" s="7">
        <f>IF($I1799=1,(O1799-MAR1!$B$12)/MAR1!$D$12,(O1799-MAR1!$C$12)/MAR1!$E$12)</f>
        <v/>
      </c>
      <c r="S1799" s="7">
        <f>IF($I1799=1,(P1799-MAR1!$B$13)/MAR1!$D$13,(P1799-MAR1!$C$13)/MAR1!$E$13)</f>
        <v/>
      </c>
      <c r="U1799" s="5" t="n">
        <v>1798</v>
      </c>
      <c r="V1799" s="5" t="n">
        <v>0.371477</v>
      </c>
      <c r="W1799" s="5" t="n">
        <v>0.495299</v>
      </c>
      <c r="X1799" s="5" t="n">
        <v>0.672311</v>
      </c>
      <c r="Y1799" s="5" t="n">
        <v>0.675612</v>
      </c>
      <c r="Z1799" s="5" t="n">
        <v>0.35349</v>
      </c>
    </row>
    <row r="1800">
      <c r="A1800" s="5" t="n">
        <v>1799</v>
      </c>
      <c r="B1800" s="5" t="n">
        <v>5</v>
      </c>
      <c r="C1800" s="5" t="n">
        <v>339</v>
      </c>
      <c r="D1800" s="5" t="n">
        <v>12</v>
      </c>
      <c r="E1800" s="5" t="n">
        <v>0</v>
      </c>
      <c r="F1800" s="5" t="n">
        <v>30.3</v>
      </c>
      <c r="G1800" s="5" t="n">
        <v>15.1</v>
      </c>
      <c r="H1800" s="5" t="n">
        <v>17.46</v>
      </c>
      <c r="I1800" s="6">
        <f>IF(E1800&gt;=Markov!$B$3,1,0)</f>
        <v/>
      </c>
      <c r="J1800" s="6">
        <f>I1799</f>
        <v/>
      </c>
      <c r="K1800" s="7">
        <f>MAR1!$B$5+MAR1!$C$5*COS(2*PI()*$C1800/365)+MAR1!$D$5*SIN(2*PI()*$C1800/365)</f>
        <v/>
      </c>
      <c r="L1800" s="7">
        <f>MAR1!$B$6+MAR1!$C$6*COS(2*PI()*$C1800/365)+MAR1!$D$6*SIN(2*PI()*$C1800/365)</f>
        <v/>
      </c>
      <c r="M1800" s="7">
        <f>MAR1!$B$7+MAR1!$C$7*COS(2*PI()*$C1800/365)+MAR1!$D$7*SIN(2*PI()*$C1800/365)</f>
        <v/>
      </c>
      <c r="N1800" s="7">
        <f>F1800-K1800</f>
        <v/>
      </c>
      <c r="O1800" s="7">
        <f>G1800-L1800</f>
        <v/>
      </c>
      <c r="P1800" s="7">
        <f>H1800-M1800</f>
        <v/>
      </c>
      <c r="Q1800" s="7">
        <f>IF($I1800=1,(N1800-MAR1!$B$11)/MAR1!$D$11,(N1800-MAR1!$C$11)/MAR1!$E$11)</f>
        <v/>
      </c>
      <c r="R1800" s="7">
        <f>IF($I1800=1,(O1800-MAR1!$B$12)/MAR1!$D$12,(O1800-MAR1!$C$12)/MAR1!$E$12)</f>
        <v/>
      </c>
      <c r="S1800" s="7">
        <f>IF($I1800=1,(P1800-MAR1!$B$13)/MAR1!$D$13,(P1800-MAR1!$C$13)/MAR1!$E$13)</f>
        <v/>
      </c>
      <c r="U1800" s="5" t="n">
        <v>1799</v>
      </c>
      <c r="V1800" s="5" t="n">
        <v>0.919787</v>
      </c>
      <c r="W1800" s="5" t="n">
        <v>0.602194</v>
      </c>
      <c r="X1800" s="5" t="n">
        <v>0.836948</v>
      </c>
      <c r="Y1800" s="5" t="n">
        <v>0.888369</v>
      </c>
      <c r="Z1800" s="5" t="n">
        <v>0.71634</v>
      </c>
    </row>
    <row r="1801">
      <c r="A1801" s="5" t="n">
        <v>1800</v>
      </c>
      <c r="B1801" s="5" t="n">
        <v>5</v>
      </c>
      <c r="C1801" s="5" t="n">
        <v>340</v>
      </c>
      <c r="D1801" s="5" t="n">
        <v>12</v>
      </c>
      <c r="E1801" s="5" t="n">
        <v>0</v>
      </c>
      <c r="F1801" s="5" t="n">
        <v>31.4</v>
      </c>
      <c r="G1801" s="5" t="n">
        <v>12.7</v>
      </c>
      <c r="H1801" s="5" t="n">
        <v>13.21</v>
      </c>
      <c r="I1801" s="6">
        <f>IF(E1801&gt;=Markov!$B$3,1,0)</f>
        <v/>
      </c>
      <c r="J1801" s="6">
        <f>I1800</f>
        <v/>
      </c>
      <c r="K1801" s="7">
        <f>MAR1!$B$5+MAR1!$C$5*COS(2*PI()*$C1801/365)+MAR1!$D$5*SIN(2*PI()*$C1801/365)</f>
        <v/>
      </c>
      <c r="L1801" s="7">
        <f>MAR1!$B$6+MAR1!$C$6*COS(2*PI()*$C1801/365)+MAR1!$D$6*SIN(2*PI()*$C1801/365)</f>
        <v/>
      </c>
      <c r="M1801" s="7">
        <f>MAR1!$B$7+MAR1!$C$7*COS(2*PI()*$C1801/365)+MAR1!$D$7*SIN(2*PI()*$C1801/365)</f>
        <v/>
      </c>
      <c r="N1801" s="7">
        <f>F1801-K1801</f>
        <v/>
      </c>
      <c r="O1801" s="7">
        <f>G1801-L1801</f>
        <v/>
      </c>
      <c r="P1801" s="7">
        <f>H1801-M1801</f>
        <v/>
      </c>
      <c r="Q1801" s="7">
        <f>IF($I1801=1,(N1801-MAR1!$B$11)/MAR1!$D$11,(N1801-MAR1!$C$11)/MAR1!$E$11)</f>
        <v/>
      </c>
      <c r="R1801" s="7">
        <f>IF($I1801=1,(O1801-MAR1!$B$12)/MAR1!$D$12,(O1801-MAR1!$C$12)/MAR1!$E$12)</f>
        <v/>
      </c>
      <c r="S1801" s="7">
        <f>IF($I1801=1,(P1801-MAR1!$B$13)/MAR1!$D$13,(P1801-MAR1!$C$13)/MAR1!$E$13)</f>
        <v/>
      </c>
      <c r="U1801" s="5" t="n">
        <v>1800</v>
      </c>
      <c r="V1801" s="5" t="n">
        <v>0.948803</v>
      </c>
      <c r="W1801" s="5" t="n">
        <v>0.049299</v>
      </c>
      <c r="X1801" s="5" t="n">
        <v>0.777271</v>
      </c>
      <c r="Y1801" s="5" t="n">
        <v>0.505515</v>
      </c>
      <c r="Z1801" s="5" t="n">
        <v>0.706331</v>
      </c>
    </row>
    <row r="1802">
      <c r="A1802" s="5" t="n">
        <v>1801</v>
      </c>
      <c r="B1802" s="5" t="n">
        <v>5</v>
      </c>
      <c r="C1802" s="5" t="n">
        <v>341</v>
      </c>
      <c r="D1802" s="5" t="n">
        <v>12</v>
      </c>
      <c r="E1802" s="5" t="n">
        <v>0</v>
      </c>
      <c r="F1802" s="5" t="n">
        <v>30</v>
      </c>
      <c r="G1802" s="5" t="n">
        <v>15.7</v>
      </c>
      <c r="H1802" s="5" t="n">
        <v>16.33</v>
      </c>
      <c r="I1802" s="6">
        <f>IF(E1802&gt;=Markov!$B$3,1,0)</f>
        <v/>
      </c>
      <c r="J1802" s="6">
        <f>I1801</f>
        <v/>
      </c>
      <c r="K1802" s="7">
        <f>MAR1!$B$5+MAR1!$C$5*COS(2*PI()*$C1802/365)+MAR1!$D$5*SIN(2*PI()*$C1802/365)</f>
        <v/>
      </c>
      <c r="L1802" s="7">
        <f>MAR1!$B$6+MAR1!$C$6*COS(2*PI()*$C1802/365)+MAR1!$D$6*SIN(2*PI()*$C1802/365)</f>
        <v/>
      </c>
      <c r="M1802" s="7">
        <f>MAR1!$B$7+MAR1!$C$7*COS(2*PI()*$C1802/365)+MAR1!$D$7*SIN(2*PI()*$C1802/365)</f>
        <v/>
      </c>
      <c r="N1802" s="7">
        <f>F1802-K1802</f>
        <v/>
      </c>
      <c r="O1802" s="7">
        <f>G1802-L1802</f>
        <v/>
      </c>
      <c r="P1802" s="7">
        <f>H1802-M1802</f>
        <v/>
      </c>
      <c r="Q1802" s="7">
        <f>IF($I1802=1,(N1802-MAR1!$B$11)/MAR1!$D$11,(N1802-MAR1!$C$11)/MAR1!$E$11)</f>
        <v/>
      </c>
      <c r="R1802" s="7">
        <f>IF($I1802=1,(O1802-MAR1!$B$12)/MAR1!$D$12,(O1802-MAR1!$C$12)/MAR1!$E$12)</f>
        <v/>
      </c>
      <c r="S1802" s="7">
        <f>IF($I1802=1,(P1802-MAR1!$B$13)/MAR1!$D$13,(P1802-MAR1!$C$13)/MAR1!$E$13)</f>
        <v/>
      </c>
      <c r="U1802" s="5" t="n">
        <v>1801</v>
      </c>
      <c r="V1802" s="5" t="n">
        <v>0.49734</v>
      </c>
      <c r="W1802" s="5" t="n">
        <v>0.538168</v>
      </c>
      <c r="X1802" s="5" t="n">
        <v>0.794741</v>
      </c>
      <c r="Y1802" s="5" t="n">
        <v>0.063225</v>
      </c>
      <c r="Z1802" s="5" t="n">
        <v>0.582562</v>
      </c>
    </row>
    <row r="1803">
      <c r="A1803" s="5" t="n">
        <v>1802</v>
      </c>
      <c r="B1803" s="5" t="n">
        <v>5</v>
      </c>
      <c r="C1803" s="5" t="n">
        <v>342</v>
      </c>
      <c r="D1803" s="5" t="n">
        <v>12</v>
      </c>
      <c r="E1803" s="5" t="n">
        <v>0</v>
      </c>
      <c r="F1803" s="5" t="n">
        <v>30.1</v>
      </c>
      <c r="G1803" s="5" t="n">
        <v>17.3</v>
      </c>
      <c r="H1803" s="5" t="n">
        <v>16.18</v>
      </c>
      <c r="I1803" s="6">
        <f>IF(E1803&gt;=Markov!$B$3,1,0)</f>
        <v/>
      </c>
      <c r="J1803" s="6">
        <f>I1802</f>
        <v/>
      </c>
      <c r="K1803" s="7">
        <f>MAR1!$B$5+MAR1!$C$5*COS(2*PI()*$C1803/365)+MAR1!$D$5*SIN(2*PI()*$C1803/365)</f>
        <v/>
      </c>
      <c r="L1803" s="7">
        <f>MAR1!$B$6+MAR1!$C$6*COS(2*PI()*$C1803/365)+MAR1!$D$6*SIN(2*PI()*$C1803/365)</f>
        <v/>
      </c>
      <c r="M1803" s="7">
        <f>MAR1!$B$7+MAR1!$C$7*COS(2*PI()*$C1803/365)+MAR1!$D$7*SIN(2*PI()*$C1803/365)</f>
        <v/>
      </c>
      <c r="N1803" s="7">
        <f>F1803-K1803</f>
        <v/>
      </c>
      <c r="O1803" s="7">
        <f>G1803-L1803</f>
        <v/>
      </c>
      <c r="P1803" s="7">
        <f>H1803-M1803</f>
        <v/>
      </c>
      <c r="Q1803" s="7">
        <f>IF($I1803=1,(N1803-MAR1!$B$11)/MAR1!$D$11,(N1803-MAR1!$C$11)/MAR1!$E$11)</f>
        <v/>
      </c>
      <c r="R1803" s="7">
        <f>IF($I1803=1,(O1803-MAR1!$B$12)/MAR1!$D$12,(O1803-MAR1!$C$12)/MAR1!$E$12)</f>
        <v/>
      </c>
      <c r="S1803" s="7">
        <f>IF($I1803=1,(P1803-MAR1!$B$13)/MAR1!$D$13,(P1803-MAR1!$C$13)/MAR1!$E$13)</f>
        <v/>
      </c>
      <c r="U1803" s="5" t="n">
        <v>1802</v>
      </c>
      <c r="V1803" s="5" t="n">
        <v>0.276293</v>
      </c>
      <c r="W1803" s="5" t="n">
        <v>0.519954</v>
      </c>
      <c r="X1803" s="5" t="n">
        <v>0.971521</v>
      </c>
      <c r="Y1803" s="5" t="n">
        <v>0.433156</v>
      </c>
      <c r="Z1803" s="5" t="n">
        <v>0.5715170000000001</v>
      </c>
    </row>
    <row r="1804">
      <c r="A1804" s="5" t="n">
        <v>1803</v>
      </c>
      <c r="B1804" s="5" t="n">
        <v>5</v>
      </c>
      <c r="C1804" s="5" t="n">
        <v>343</v>
      </c>
      <c r="D1804" s="5" t="n">
        <v>12</v>
      </c>
      <c r="E1804" s="5" t="n">
        <v>0</v>
      </c>
      <c r="F1804" s="5" t="n">
        <v>28.9</v>
      </c>
      <c r="G1804" s="5" t="n">
        <v>16.2</v>
      </c>
      <c r="H1804" s="5" t="n">
        <v>16.13</v>
      </c>
      <c r="I1804" s="6">
        <f>IF(E1804&gt;=Markov!$B$3,1,0)</f>
        <v/>
      </c>
      <c r="J1804" s="6">
        <f>I1803</f>
        <v/>
      </c>
      <c r="K1804" s="7">
        <f>MAR1!$B$5+MAR1!$C$5*COS(2*PI()*$C1804/365)+MAR1!$D$5*SIN(2*PI()*$C1804/365)</f>
        <v/>
      </c>
      <c r="L1804" s="7">
        <f>MAR1!$B$6+MAR1!$C$6*COS(2*PI()*$C1804/365)+MAR1!$D$6*SIN(2*PI()*$C1804/365)</f>
        <v/>
      </c>
      <c r="M1804" s="7">
        <f>MAR1!$B$7+MAR1!$C$7*COS(2*PI()*$C1804/365)+MAR1!$D$7*SIN(2*PI()*$C1804/365)</f>
        <v/>
      </c>
      <c r="N1804" s="7">
        <f>F1804-K1804</f>
        <v/>
      </c>
      <c r="O1804" s="7">
        <f>G1804-L1804</f>
        <v/>
      </c>
      <c r="P1804" s="7">
        <f>H1804-M1804</f>
        <v/>
      </c>
      <c r="Q1804" s="7">
        <f>IF($I1804=1,(N1804-MAR1!$B$11)/MAR1!$D$11,(N1804-MAR1!$C$11)/MAR1!$E$11)</f>
        <v/>
      </c>
      <c r="R1804" s="7">
        <f>IF($I1804=1,(O1804-MAR1!$B$12)/MAR1!$D$12,(O1804-MAR1!$C$12)/MAR1!$E$12)</f>
        <v/>
      </c>
      <c r="S1804" s="7">
        <f>IF($I1804=1,(P1804-MAR1!$B$13)/MAR1!$D$13,(P1804-MAR1!$C$13)/MAR1!$E$13)</f>
        <v/>
      </c>
      <c r="U1804" s="5" t="n">
        <v>1803</v>
      </c>
      <c r="V1804" s="5" t="n">
        <v>0.472546</v>
      </c>
      <c r="W1804" s="5" t="n">
        <v>0.829857</v>
      </c>
      <c r="X1804" s="5" t="n">
        <v>0.804285</v>
      </c>
      <c r="Y1804" s="5" t="n">
        <v>0.565544</v>
      </c>
      <c r="Z1804" s="5" t="n">
        <v>0.970774</v>
      </c>
    </row>
    <row r="1805">
      <c r="A1805" s="5" t="n">
        <v>1804</v>
      </c>
      <c r="B1805" s="5" t="n">
        <v>5</v>
      </c>
      <c r="C1805" s="5" t="n">
        <v>344</v>
      </c>
      <c r="D1805" s="5" t="n">
        <v>12</v>
      </c>
      <c r="E1805" s="5" t="n">
        <v>0</v>
      </c>
      <c r="F1805" s="5" t="n">
        <v>27.6</v>
      </c>
      <c r="G1805" s="5" t="n">
        <v>15.8</v>
      </c>
      <c r="H1805" s="5" t="n">
        <v>15.67</v>
      </c>
      <c r="I1805" s="6">
        <f>IF(E1805&gt;=Markov!$B$3,1,0)</f>
        <v/>
      </c>
      <c r="J1805" s="6">
        <f>I1804</f>
        <v/>
      </c>
      <c r="K1805" s="7">
        <f>MAR1!$B$5+MAR1!$C$5*COS(2*PI()*$C1805/365)+MAR1!$D$5*SIN(2*PI()*$C1805/365)</f>
        <v/>
      </c>
      <c r="L1805" s="7">
        <f>MAR1!$B$6+MAR1!$C$6*COS(2*PI()*$C1805/365)+MAR1!$D$6*SIN(2*PI()*$C1805/365)</f>
        <v/>
      </c>
      <c r="M1805" s="7">
        <f>MAR1!$B$7+MAR1!$C$7*COS(2*PI()*$C1805/365)+MAR1!$D$7*SIN(2*PI()*$C1805/365)</f>
        <v/>
      </c>
      <c r="N1805" s="7">
        <f>F1805-K1805</f>
        <v/>
      </c>
      <c r="O1805" s="7">
        <f>G1805-L1805</f>
        <v/>
      </c>
      <c r="P1805" s="7">
        <f>H1805-M1805</f>
        <v/>
      </c>
      <c r="Q1805" s="7">
        <f>IF($I1805=1,(N1805-MAR1!$B$11)/MAR1!$D$11,(N1805-MAR1!$C$11)/MAR1!$E$11)</f>
        <v/>
      </c>
      <c r="R1805" s="7">
        <f>IF($I1805=1,(O1805-MAR1!$B$12)/MAR1!$D$12,(O1805-MAR1!$C$12)/MAR1!$E$12)</f>
        <v/>
      </c>
      <c r="S1805" s="7">
        <f>IF($I1805=1,(P1805-MAR1!$B$13)/MAR1!$D$13,(P1805-MAR1!$C$13)/MAR1!$E$13)</f>
        <v/>
      </c>
      <c r="U1805" s="5" t="n">
        <v>1804</v>
      </c>
      <c r="V1805" s="5" t="n">
        <v>0.520215</v>
      </c>
      <c r="W1805" s="5" t="n">
        <v>0.120603</v>
      </c>
      <c r="X1805" s="5" t="n">
        <v>0.161221</v>
      </c>
      <c r="Y1805" s="5" t="n">
        <v>0.899627</v>
      </c>
      <c r="Z1805" s="5" t="n">
        <v>0.186593</v>
      </c>
    </row>
    <row r="1806">
      <c r="A1806" s="5" t="n">
        <v>1805</v>
      </c>
      <c r="B1806" s="5" t="n">
        <v>5</v>
      </c>
      <c r="C1806" s="5" t="n">
        <v>345</v>
      </c>
      <c r="D1806" s="5" t="n">
        <v>12</v>
      </c>
      <c r="E1806" s="5" t="n">
        <v>0</v>
      </c>
      <c r="F1806" s="5" t="n">
        <v>27.6</v>
      </c>
      <c r="G1806" s="5" t="n">
        <v>14.3</v>
      </c>
      <c r="H1806" s="5" t="n">
        <v>16.97</v>
      </c>
      <c r="I1806" s="6">
        <f>IF(E1806&gt;=Markov!$B$3,1,0)</f>
        <v/>
      </c>
      <c r="J1806" s="6">
        <f>I1805</f>
        <v/>
      </c>
      <c r="K1806" s="7">
        <f>MAR1!$B$5+MAR1!$C$5*COS(2*PI()*$C1806/365)+MAR1!$D$5*SIN(2*PI()*$C1806/365)</f>
        <v/>
      </c>
      <c r="L1806" s="7">
        <f>MAR1!$B$6+MAR1!$C$6*COS(2*PI()*$C1806/365)+MAR1!$D$6*SIN(2*PI()*$C1806/365)</f>
        <v/>
      </c>
      <c r="M1806" s="7">
        <f>MAR1!$B$7+MAR1!$C$7*COS(2*PI()*$C1806/365)+MAR1!$D$7*SIN(2*PI()*$C1806/365)</f>
        <v/>
      </c>
      <c r="N1806" s="7">
        <f>F1806-K1806</f>
        <v/>
      </c>
      <c r="O1806" s="7">
        <f>G1806-L1806</f>
        <v/>
      </c>
      <c r="P1806" s="7">
        <f>H1806-M1806</f>
        <v/>
      </c>
      <c r="Q1806" s="7">
        <f>IF($I1806=1,(N1806-MAR1!$B$11)/MAR1!$D$11,(N1806-MAR1!$C$11)/MAR1!$E$11)</f>
        <v/>
      </c>
      <c r="R1806" s="7">
        <f>IF($I1806=1,(O1806-MAR1!$B$12)/MAR1!$D$12,(O1806-MAR1!$C$12)/MAR1!$E$12)</f>
        <v/>
      </c>
      <c r="S1806" s="7">
        <f>IF($I1806=1,(P1806-MAR1!$B$13)/MAR1!$D$13,(P1806-MAR1!$C$13)/MAR1!$E$13)</f>
        <v/>
      </c>
      <c r="U1806" s="5" t="n">
        <v>1805</v>
      </c>
      <c r="V1806" s="5" t="n">
        <v>0.37041</v>
      </c>
      <c r="W1806" s="5" t="n">
        <v>0.199947</v>
      </c>
      <c r="X1806" s="5" t="n">
        <v>0.918563</v>
      </c>
      <c r="Y1806" s="5" t="n">
        <v>0.78518</v>
      </c>
      <c r="Z1806" s="5" t="n">
        <v>0.809145</v>
      </c>
    </row>
    <row r="1807">
      <c r="A1807" s="5" t="n">
        <v>1806</v>
      </c>
      <c r="B1807" s="5" t="n">
        <v>5</v>
      </c>
      <c r="C1807" s="5" t="n">
        <v>346</v>
      </c>
      <c r="D1807" s="5" t="n">
        <v>12</v>
      </c>
      <c r="E1807" s="5" t="n">
        <v>0</v>
      </c>
      <c r="F1807" s="5" t="n">
        <v>29</v>
      </c>
      <c r="G1807" s="5" t="n">
        <v>15</v>
      </c>
      <c r="H1807" s="5" t="n">
        <v>14.95</v>
      </c>
      <c r="I1807" s="6">
        <f>IF(E1807&gt;=Markov!$B$3,1,0)</f>
        <v/>
      </c>
      <c r="J1807" s="6">
        <f>I1806</f>
        <v/>
      </c>
      <c r="K1807" s="7">
        <f>MAR1!$B$5+MAR1!$C$5*COS(2*PI()*$C1807/365)+MAR1!$D$5*SIN(2*PI()*$C1807/365)</f>
        <v/>
      </c>
      <c r="L1807" s="7">
        <f>MAR1!$B$6+MAR1!$C$6*COS(2*PI()*$C1807/365)+MAR1!$D$6*SIN(2*PI()*$C1807/365)</f>
        <v/>
      </c>
      <c r="M1807" s="7">
        <f>MAR1!$B$7+MAR1!$C$7*COS(2*PI()*$C1807/365)+MAR1!$D$7*SIN(2*PI()*$C1807/365)</f>
        <v/>
      </c>
      <c r="N1807" s="7">
        <f>F1807-K1807</f>
        <v/>
      </c>
      <c r="O1807" s="7">
        <f>G1807-L1807</f>
        <v/>
      </c>
      <c r="P1807" s="7">
        <f>H1807-M1807</f>
        <v/>
      </c>
      <c r="Q1807" s="7">
        <f>IF($I1807=1,(N1807-MAR1!$B$11)/MAR1!$D$11,(N1807-MAR1!$C$11)/MAR1!$E$11)</f>
        <v/>
      </c>
      <c r="R1807" s="7">
        <f>IF($I1807=1,(O1807-MAR1!$B$12)/MAR1!$D$12,(O1807-MAR1!$C$12)/MAR1!$E$12)</f>
        <v/>
      </c>
      <c r="S1807" s="7">
        <f>IF($I1807=1,(P1807-MAR1!$B$13)/MAR1!$D$13,(P1807-MAR1!$C$13)/MAR1!$E$13)</f>
        <v/>
      </c>
      <c r="U1807" s="5" t="n">
        <v>1806</v>
      </c>
      <c r="V1807" s="5" t="n">
        <v>0.097446</v>
      </c>
      <c r="W1807" s="5" t="n">
        <v>0.529386</v>
      </c>
      <c r="X1807" s="5" t="n">
        <v>0.789535</v>
      </c>
      <c r="Y1807" s="5" t="n">
        <v>0.429792</v>
      </c>
      <c r="Z1807" s="5" t="n">
        <v>0.822188</v>
      </c>
    </row>
    <row r="1808">
      <c r="A1808" s="5" t="n">
        <v>1807</v>
      </c>
      <c r="B1808" s="5" t="n">
        <v>5</v>
      </c>
      <c r="C1808" s="5" t="n">
        <v>347</v>
      </c>
      <c r="D1808" s="5" t="n">
        <v>12</v>
      </c>
      <c r="E1808" s="5" t="n">
        <v>0</v>
      </c>
      <c r="F1808" s="5" t="n">
        <v>29.3</v>
      </c>
      <c r="G1808" s="5" t="n">
        <v>17</v>
      </c>
      <c r="H1808" s="5" t="n">
        <v>21.52</v>
      </c>
      <c r="I1808" s="6">
        <f>IF(E1808&gt;=Markov!$B$3,1,0)</f>
        <v/>
      </c>
      <c r="J1808" s="6">
        <f>I1807</f>
        <v/>
      </c>
      <c r="K1808" s="7">
        <f>MAR1!$B$5+MAR1!$C$5*COS(2*PI()*$C1808/365)+MAR1!$D$5*SIN(2*PI()*$C1808/365)</f>
        <v/>
      </c>
      <c r="L1808" s="7">
        <f>MAR1!$B$6+MAR1!$C$6*COS(2*PI()*$C1808/365)+MAR1!$D$6*SIN(2*PI()*$C1808/365)</f>
        <v/>
      </c>
      <c r="M1808" s="7">
        <f>MAR1!$B$7+MAR1!$C$7*COS(2*PI()*$C1808/365)+MAR1!$D$7*SIN(2*PI()*$C1808/365)</f>
        <v/>
      </c>
      <c r="N1808" s="7">
        <f>F1808-K1808</f>
        <v/>
      </c>
      <c r="O1808" s="7">
        <f>G1808-L1808</f>
        <v/>
      </c>
      <c r="P1808" s="7">
        <f>H1808-M1808</f>
        <v/>
      </c>
      <c r="Q1808" s="7">
        <f>IF($I1808=1,(N1808-MAR1!$B$11)/MAR1!$D$11,(N1808-MAR1!$C$11)/MAR1!$E$11)</f>
        <v/>
      </c>
      <c r="R1808" s="7">
        <f>IF($I1808=1,(O1808-MAR1!$B$12)/MAR1!$D$12,(O1808-MAR1!$C$12)/MAR1!$E$12)</f>
        <v/>
      </c>
      <c r="S1808" s="7">
        <f>IF($I1808=1,(P1808-MAR1!$B$13)/MAR1!$D$13,(P1808-MAR1!$C$13)/MAR1!$E$13)</f>
        <v/>
      </c>
      <c r="U1808" s="5" t="n">
        <v>1807</v>
      </c>
      <c r="V1808" s="5" t="n">
        <v>0.639107</v>
      </c>
      <c r="W1808" s="5" t="n">
        <v>0.771805</v>
      </c>
      <c r="X1808" s="5" t="n">
        <v>0.328592</v>
      </c>
      <c r="Y1808" s="5" t="n">
        <v>0.236012</v>
      </c>
      <c r="Z1808" s="5" t="n">
        <v>0.270705</v>
      </c>
    </row>
    <row r="1809">
      <c r="A1809" s="5" t="n">
        <v>1808</v>
      </c>
      <c r="B1809" s="5" t="n">
        <v>5</v>
      </c>
      <c r="C1809" s="5" t="n">
        <v>348</v>
      </c>
      <c r="D1809" s="5" t="n">
        <v>12</v>
      </c>
      <c r="E1809" s="5" t="n">
        <v>0</v>
      </c>
      <c r="F1809" s="5" t="n">
        <v>30.9</v>
      </c>
      <c r="G1809" s="5" t="n">
        <v>15.5</v>
      </c>
      <c r="H1809" s="5" t="n">
        <v>17.65</v>
      </c>
      <c r="I1809" s="6">
        <f>IF(E1809&gt;=Markov!$B$3,1,0)</f>
        <v/>
      </c>
      <c r="J1809" s="6">
        <f>I1808</f>
        <v/>
      </c>
      <c r="K1809" s="7">
        <f>MAR1!$B$5+MAR1!$C$5*COS(2*PI()*$C1809/365)+MAR1!$D$5*SIN(2*PI()*$C1809/365)</f>
        <v/>
      </c>
      <c r="L1809" s="7">
        <f>MAR1!$B$6+MAR1!$C$6*COS(2*PI()*$C1809/365)+MAR1!$D$6*SIN(2*PI()*$C1809/365)</f>
        <v/>
      </c>
      <c r="M1809" s="7">
        <f>MAR1!$B$7+MAR1!$C$7*COS(2*PI()*$C1809/365)+MAR1!$D$7*SIN(2*PI()*$C1809/365)</f>
        <v/>
      </c>
      <c r="N1809" s="7">
        <f>F1809-K1809</f>
        <v/>
      </c>
      <c r="O1809" s="7">
        <f>G1809-L1809</f>
        <v/>
      </c>
      <c r="P1809" s="7">
        <f>H1809-M1809</f>
        <v/>
      </c>
      <c r="Q1809" s="7">
        <f>IF($I1809=1,(N1809-MAR1!$B$11)/MAR1!$D$11,(N1809-MAR1!$C$11)/MAR1!$E$11)</f>
        <v/>
      </c>
      <c r="R1809" s="7">
        <f>IF($I1809=1,(O1809-MAR1!$B$12)/MAR1!$D$12,(O1809-MAR1!$C$12)/MAR1!$E$12)</f>
        <v/>
      </c>
      <c r="S1809" s="7">
        <f>IF($I1809=1,(P1809-MAR1!$B$13)/MAR1!$D$13,(P1809-MAR1!$C$13)/MAR1!$E$13)</f>
        <v/>
      </c>
      <c r="U1809" s="5" t="n">
        <v>1808</v>
      </c>
      <c r="V1809" s="5" t="n">
        <v>0.056272</v>
      </c>
      <c r="W1809" s="5" t="n">
        <v>0.916138</v>
      </c>
      <c r="X1809" s="5" t="n">
        <v>0.482211</v>
      </c>
      <c r="Y1809" s="5" t="n">
        <v>0.71855</v>
      </c>
      <c r="Z1809" s="5" t="n">
        <v>0.707797</v>
      </c>
    </row>
    <row r="1810">
      <c r="A1810" s="5" t="n">
        <v>1809</v>
      </c>
      <c r="B1810" s="5" t="n">
        <v>5</v>
      </c>
      <c r="C1810" s="5" t="n">
        <v>349</v>
      </c>
      <c r="D1810" s="5" t="n">
        <v>12</v>
      </c>
      <c r="E1810" s="5" t="n">
        <v>0</v>
      </c>
      <c r="F1810" s="5" t="n">
        <v>31.5</v>
      </c>
      <c r="G1810" s="5" t="n">
        <v>14.8</v>
      </c>
      <c r="H1810" s="5" t="n">
        <v>17.91</v>
      </c>
      <c r="I1810" s="6">
        <f>IF(E1810&gt;=Markov!$B$3,1,0)</f>
        <v/>
      </c>
      <c r="J1810" s="6">
        <f>I1809</f>
        <v/>
      </c>
      <c r="K1810" s="7">
        <f>MAR1!$B$5+MAR1!$C$5*COS(2*PI()*$C1810/365)+MAR1!$D$5*SIN(2*PI()*$C1810/365)</f>
        <v/>
      </c>
      <c r="L1810" s="7">
        <f>MAR1!$B$6+MAR1!$C$6*COS(2*PI()*$C1810/365)+MAR1!$D$6*SIN(2*PI()*$C1810/365)</f>
        <v/>
      </c>
      <c r="M1810" s="7">
        <f>MAR1!$B$7+MAR1!$C$7*COS(2*PI()*$C1810/365)+MAR1!$D$7*SIN(2*PI()*$C1810/365)</f>
        <v/>
      </c>
      <c r="N1810" s="7">
        <f>F1810-K1810</f>
        <v/>
      </c>
      <c r="O1810" s="7">
        <f>G1810-L1810</f>
        <v/>
      </c>
      <c r="P1810" s="7">
        <f>H1810-M1810</f>
        <v/>
      </c>
      <c r="Q1810" s="7">
        <f>IF($I1810=1,(N1810-MAR1!$B$11)/MAR1!$D$11,(N1810-MAR1!$C$11)/MAR1!$E$11)</f>
        <v/>
      </c>
      <c r="R1810" s="7">
        <f>IF($I1810=1,(O1810-MAR1!$B$12)/MAR1!$D$12,(O1810-MAR1!$C$12)/MAR1!$E$12)</f>
        <v/>
      </c>
      <c r="S1810" s="7">
        <f>IF($I1810=1,(P1810-MAR1!$B$13)/MAR1!$D$13,(P1810-MAR1!$C$13)/MAR1!$E$13)</f>
        <v/>
      </c>
      <c r="U1810" s="5" t="n">
        <v>1809</v>
      </c>
      <c r="V1810" s="5" t="n">
        <v>0.818217</v>
      </c>
      <c r="W1810" s="5" t="n">
        <v>0.924061</v>
      </c>
      <c r="X1810" s="5" t="n">
        <v>0.27559</v>
      </c>
      <c r="Y1810" s="5" t="n">
        <v>0.39663</v>
      </c>
      <c r="Z1810" s="5" t="n">
        <v>0.29626</v>
      </c>
    </row>
    <row r="1811">
      <c r="A1811" s="5" t="n">
        <v>1810</v>
      </c>
      <c r="B1811" s="5" t="n">
        <v>5</v>
      </c>
      <c r="C1811" s="5" t="n">
        <v>350</v>
      </c>
      <c r="D1811" s="5" t="n">
        <v>12</v>
      </c>
      <c r="E1811" s="5" t="n">
        <v>0</v>
      </c>
      <c r="F1811" s="5" t="n">
        <v>31.1</v>
      </c>
      <c r="G1811" s="5" t="n">
        <v>16.4</v>
      </c>
      <c r="H1811" s="5" t="n">
        <v>17.5</v>
      </c>
      <c r="I1811" s="6">
        <f>IF(E1811&gt;=Markov!$B$3,1,0)</f>
        <v/>
      </c>
      <c r="J1811" s="6">
        <f>I1810</f>
        <v/>
      </c>
      <c r="K1811" s="7">
        <f>MAR1!$B$5+MAR1!$C$5*COS(2*PI()*$C1811/365)+MAR1!$D$5*SIN(2*PI()*$C1811/365)</f>
        <v/>
      </c>
      <c r="L1811" s="7">
        <f>MAR1!$B$6+MAR1!$C$6*COS(2*PI()*$C1811/365)+MAR1!$D$6*SIN(2*PI()*$C1811/365)</f>
        <v/>
      </c>
      <c r="M1811" s="7">
        <f>MAR1!$B$7+MAR1!$C$7*COS(2*PI()*$C1811/365)+MAR1!$D$7*SIN(2*PI()*$C1811/365)</f>
        <v/>
      </c>
      <c r="N1811" s="7">
        <f>F1811-K1811</f>
        <v/>
      </c>
      <c r="O1811" s="7">
        <f>G1811-L1811</f>
        <v/>
      </c>
      <c r="P1811" s="7">
        <f>H1811-M1811</f>
        <v/>
      </c>
      <c r="Q1811" s="7">
        <f>IF($I1811=1,(N1811-MAR1!$B$11)/MAR1!$D$11,(N1811-MAR1!$C$11)/MAR1!$E$11)</f>
        <v/>
      </c>
      <c r="R1811" s="7">
        <f>IF($I1811=1,(O1811-MAR1!$B$12)/MAR1!$D$12,(O1811-MAR1!$C$12)/MAR1!$E$12)</f>
        <v/>
      </c>
      <c r="S1811" s="7">
        <f>IF($I1811=1,(P1811-MAR1!$B$13)/MAR1!$D$13,(P1811-MAR1!$C$13)/MAR1!$E$13)</f>
        <v/>
      </c>
      <c r="U1811" s="5" t="n">
        <v>1810</v>
      </c>
      <c r="V1811" s="5" t="n">
        <v>0.313078</v>
      </c>
      <c r="W1811" s="5" t="n">
        <v>0.84323</v>
      </c>
      <c r="X1811" s="5" t="n">
        <v>0.21176</v>
      </c>
      <c r="Y1811" s="5" t="n">
        <v>0.045583</v>
      </c>
      <c r="Z1811" s="5" t="n">
        <v>0.026741</v>
      </c>
    </row>
    <row r="1812">
      <c r="A1812" s="5" t="n">
        <v>1811</v>
      </c>
      <c r="B1812" s="5" t="n">
        <v>5</v>
      </c>
      <c r="C1812" s="5" t="n">
        <v>351</v>
      </c>
      <c r="D1812" s="5" t="n">
        <v>12</v>
      </c>
      <c r="E1812" s="5" t="n">
        <v>0</v>
      </c>
      <c r="F1812" s="5" t="n">
        <v>29.5</v>
      </c>
      <c r="G1812" s="5" t="n">
        <v>15.3</v>
      </c>
      <c r="H1812" s="5" t="n">
        <v>12.99</v>
      </c>
      <c r="I1812" s="6">
        <f>IF(E1812&gt;=Markov!$B$3,1,0)</f>
        <v/>
      </c>
      <c r="J1812" s="6">
        <f>I1811</f>
        <v/>
      </c>
      <c r="K1812" s="7">
        <f>MAR1!$B$5+MAR1!$C$5*COS(2*PI()*$C1812/365)+MAR1!$D$5*SIN(2*PI()*$C1812/365)</f>
        <v/>
      </c>
      <c r="L1812" s="7">
        <f>MAR1!$B$6+MAR1!$C$6*COS(2*PI()*$C1812/365)+MAR1!$D$6*SIN(2*PI()*$C1812/365)</f>
        <v/>
      </c>
      <c r="M1812" s="7">
        <f>MAR1!$B$7+MAR1!$C$7*COS(2*PI()*$C1812/365)+MAR1!$D$7*SIN(2*PI()*$C1812/365)</f>
        <v/>
      </c>
      <c r="N1812" s="7">
        <f>F1812-K1812</f>
        <v/>
      </c>
      <c r="O1812" s="7">
        <f>G1812-L1812</f>
        <v/>
      </c>
      <c r="P1812" s="7">
        <f>H1812-M1812</f>
        <v/>
      </c>
      <c r="Q1812" s="7">
        <f>IF($I1812=1,(N1812-MAR1!$B$11)/MAR1!$D$11,(N1812-MAR1!$C$11)/MAR1!$E$11)</f>
        <v/>
      </c>
      <c r="R1812" s="7">
        <f>IF($I1812=1,(O1812-MAR1!$B$12)/MAR1!$D$12,(O1812-MAR1!$C$12)/MAR1!$E$12)</f>
        <v/>
      </c>
      <c r="S1812" s="7">
        <f>IF($I1812=1,(P1812-MAR1!$B$13)/MAR1!$D$13,(P1812-MAR1!$C$13)/MAR1!$E$13)</f>
        <v/>
      </c>
      <c r="U1812" s="5" t="n">
        <v>1811</v>
      </c>
      <c r="V1812" s="5" t="n">
        <v>0.061906</v>
      </c>
      <c r="W1812" s="5" t="n">
        <v>0.07115299999999999</v>
      </c>
      <c r="X1812" s="5" t="n">
        <v>0.110652</v>
      </c>
      <c r="Y1812" s="5" t="n">
        <v>0.365176</v>
      </c>
      <c r="Z1812" s="5" t="n">
        <v>0.71321</v>
      </c>
    </row>
    <row r="1813">
      <c r="A1813" s="5" t="n">
        <v>1812</v>
      </c>
      <c r="B1813" s="5" t="n">
        <v>5</v>
      </c>
      <c r="C1813" s="5" t="n">
        <v>352</v>
      </c>
      <c r="D1813" s="5" t="n">
        <v>12</v>
      </c>
      <c r="E1813" s="5" t="n">
        <v>0</v>
      </c>
      <c r="F1813" s="5" t="n">
        <v>26.7</v>
      </c>
      <c r="G1813" s="5" t="n">
        <v>12.7</v>
      </c>
      <c r="H1813" s="5" t="n">
        <v>18.46</v>
      </c>
      <c r="I1813" s="6">
        <f>IF(E1813&gt;=Markov!$B$3,1,0)</f>
        <v/>
      </c>
      <c r="J1813" s="6">
        <f>I1812</f>
        <v/>
      </c>
      <c r="K1813" s="7">
        <f>MAR1!$B$5+MAR1!$C$5*COS(2*PI()*$C1813/365)+MAR1!$D$5*SIN(2*PI()*$C1813/365)</f>
        <v/>
      </c>
      <c r="L1813" s="7">
        <f>MAR1!$B$6+MAR1!$C$6*COS(2*PI()*$C1813/365)+MAR1!$D$6*SIN(2*PI()*$C1813/365)</f>
        <v/>
      </c>
      <c r="M1813" s="7">
        <f>MAR1!$B$7+MAR1!$C$7*COS(2*PI()*$C1813/365)+MAR1!$D$7*SIN(2*PI()*$C1813/365)</f>
        <v/>
      </c>
      <c r="N1813" s="7">
        <f>F1813-K1813</f>
        <v/>
      </c>
      <c r="O1813" s="7">
        <f>G1813-L1813</f>
        <v/>
      </c>
      <c r="P1813" s="7">
        <f>H1813-M1813</f>
        <v/>
      </c>
      <c r="Q1813" s="7">
        <f>IF($I1813=1,(N1813-MAR1!$B$11)/MAR1!$D$11,(N1813-MAR1!$C$11)/MAR1!$E$11)</f>
        <v/>
      </c>
      <c r="R1813" s="7">
        <f>IF($I1813=1,(O1813-MAR1!$B$12)/MAR1!$D$12,(O1813-MAR1!$C$12)/MAR1!$E$12)</f>
        <v/>
      </c>
      <c r="S1813" s="7">
        <f>IF($I1813=1,(P1813-MAR1!$B$13)/MAR1!$D$13,(P1813-MAR1!$C$13)/MAR1!$E$13)</f>
        <v/>
      </c>
      <c r="U1813" s="5" t="n">
        <v>1812</v>
      </c>
      <c r="V1813" s="5" t="n">
        <v>0.747201</v>
      </c>
      <c r="W1813" s="5" t="n">
        <v>0.205455</v>
      </c>
      <c r="X1813" s="5" t="n">
        <v>0.060115</v>
      </c>
      <c r="Y1813" s="5" t="n">
        <v>0.8851290000000001</v>
      </c>
      <c r="Z1813" s="5" t="n">
        <v>0.612529</v>
      </c>
    </row>
    <row r="1814">
      <c r="A1814" s="5" t="n">
        <v>1813</v>
      </c>
      <c r="B1814" s="5" t="n">
        <v>5</v>
      </c>
      <c r="C1814" s="5" t="n">
        <v>353</v>
      </c>
      <c r="D1814" s="5" t="n">
        <v>12</v>
      </c>
      <c r="E1814" s="5" t="n">
        <v>0</v>
      </c>
      <c r="F1814" s="5" t="n">
        <v>27.6</v>
      </c>
      <c r="G1814" s="5" t="n">
        <v>12.6</v>
      </c>
      <c r="H1814" s="5" t="n">
        <v>17.5</v>
      </c>
      <c r="I1814" s="6">
        <f>IF(E1814&gt;=Markov!$B$3,1,0)</f>
        <v/>
      </c>
      <c r="J1814" s="6">
        <f>I1813</f>
        <v/>
      </c>
      <c r="K1814" s="7">
        <f>MAR1!$B$5+MAR1!$C$5*COS(2*PI()*$C1814/365)+MAR1!$D$5*SIN(2*PI()*$C1814/365)</f>
        <v/>
      </c>
      <c r="L1814" s="7">
        <f>MAR1!$B$6+MAR1!$C$6*COS(2*PI()*$C1814/365)+MAR1!$D$6*SIN(2*PI()*$C1814/365)</f>
        <v/>
      </c>
      <c r="M1814" s="7">
        <f>MAR1!$B$7+MAR1!$C$7*COS(2*PI()*$C1814/365)+MAR1!$D$7*SIN(2*PI()*$C1814/365)</f>
        <v/>
      </c>
      <c r="N1814" s="7">
        <f>F1814-K1814</f>
        <v/>
      </c>
      <c r="O1814" s="7">
        <f>G1814-L1814</f>
        <v/>
      </c>
      <c r="P1814" s="7">
        <f>H1814-M1814</f>
        <v/>
      </c>
      <c r="Q1814" s="7">
        <f>IF($I1814=1,(N1814-MAR1!$B$11)/MAR1!$D$11,(N1814-MAR1!$C$11)/MAR1!$E$11)</f>
        <v/>
      </c>
      <c r="R1814" s="7">
        <f>IF($I1814=1,(O1814-MAR1!$B$12)/MAR1!$D$12,(O1814-MAR1!$C$12)/MAR1!$E$12)</f>
        <v/>
      </c>
      <c r="S1814" s="7">
        <f>IF($I1814=1,(P1814-MAR1!$B$13)/MAR1!$D$13,(P1814-MAR1!$C$13)/MAR1!$E$13)</f>
        <v/>
      </c>
      <c r="U1814" s="5" t="n">
        <v>1813</v>
      </c>
      <c r="V1814" s="5" t="n">
        <v>0.740821</v>
      </c>
      <c r="W1814" s="5" t="n">
        <v>0.153765</v>
      </c>
      <c r="X1814" s="5" t="n">
        <v>0.974552</v>
      </c>
      <c r="Y1814" s="5" t="n">
        <v>0.830962</v>
      </c>
      <c r="Z1814" s="5" t="n">
        <v>0.750691</v>
      </c>
    </row>
    <row r="1815">
      <c r="A1815" s="5" t="n">
        <v>1814</v>
      </c>
      <c r="B1815" s="5" t="n">
        <v>5</v>
      </c>
      <c r="C1815" s="5" t="n">
        <v>354</v>
      </c>
      <c r="D1815" s="5" t="n">
        <v>12</v>
      </c>
      <c r="E1815" s="5" t="n">
        <v>0</v>
      </c>
      <c r="F1815" s="5" t="n">
        <v>31</v>
      </c>
      <c r="G1815" s="5" t="n">
        <v>15.9</v>
      </c>
      <c r="H1815" s="5" t="n">
        <v>19.24</v>
      </c>
      <c r="I1815" s="6">
        <f>IF(E1815&gt;=Markov!$B$3,1,0)</f>
        <v/>
      </c>
      <c r="J1815" s="6">
        <f>I1814</f>
        <v/>
      </c>
      <c r="K1815" s="7">
        <f>MAR1!$B$5+MAR1!$C$5*COS(2*PI()*$C1815/365)+MAR1!$D$5*SIN(2*PI()*$C1815/365)</f>
        <v/>
      </c>
      <c r="L1815" s="7">
        <f>MAR1!$B$6+MAR1!$C$6*COS(2*PI()*$C1815/365)+MAR1!$D$6*SIN(2*PI()*$C1815/365)</f>
        <v/>
      </c>
      <c r="M1815" s="7">
        <f>MAR1!$B$7+MAR1!$C$7*COS(2*PI()*$C1815/365)+MAR1!$D$7*SIN(2*PI()*$C1815/365)</f>
        <v/>
      </c>
      <c r="N1815" s="7">
        <f>F1815-K1815</f>
        <v/>
      </c>
      <c r="O1815" s="7">
        <f>G1815-L1815</f>
        <v/>
      </c>
      <c r="P1815" s="7">
        <f>H1815-M1815</f>
        <v/>
      </c>
      <c r="Q1815" s="7">
        <f>IF($I1815=1,(N1815-MAR1!$B$11)/MAR1!$D$11,(N1815-MAR1!$C$11)/MAR1!$E$11)</f>
        <v/>
      </c>
      <c r="R1815" s="7">
        <f>IF($I1815=1,(O1815-MAR1!$B$12)/MAR1!$D$12,(O1815-MAR1!$C$12)/MAR1!$E$12)</f>
        <v/>
      </c>
      <c r="S1815" s="7">
        <f>IF($I1815=1,(P1815-MAR1!$B$13)/MAR1!$D$13,(P1815-MAR1!$C$13)/MAR1!$E$13)</f>
        <v/>
      </c>
      <c r="U1815" s="5" t="n">
        <v>1814</v>
      </c>
      <c r="V1815" s="5" t="n">
        <v>0.503211</v>
      </c>
      <c r="W1815" s="5" t="n">
        <v>0.6563600000000001</v>
      </c>
      <c r="X1815" s="5" t="n">
        <v>0.664413</v>
      </c>
      <c r="Y1815" s="5" t="n">
        <v>0.95112</v>
      </c>
      <c r="Z1815" s="5" t="n">
        <v>0.668482</v>
      </c>
    </row>
    <row r="1816">
      <c r="A1816" s="5" t="n">
        <v>1815</v>
      </c>
      <c r="B1816" s="5" t="n">
        <v>5</v>
      </c>
      <c r="C1816" s="5" t="n">
        <v>355</v>
      </c>
      <c r="D1816" s="5" t="n">
        <v>12</v>
      </c>
      <c r="E1816" s="5" t="n">
        <v>0</v>
      </c>
      <c r="F1816" s="5" t="n">
        <v>29.8</v>
      </c>
      <c r="G1816" s="5" t="n">
        <v>16.4</v>
      </c>
      <c r="H1816" s="5" t="n">
        <v>14.31</v>
      </c>
      <c r="I1816" s="6">
        <f>IF(E1816&gt;=Markov!$B$3,1,0)</f>
        <v/>
      </c>
      <c r="J1816" s="6">
        <f>I1815</f>
        <v/>
      </c>
      <c r="K1816" s="7">
        <f>MAR1!$B$5+MAR1!$C$5*COS(2*PI()*$C1816/365)+MAR1!$D$5*SIN(2*PI()*$C1816/365)</f>
        <v/>
      </c>
      <c r="L1816" s="7">
        <f>MAR1!$B$6+MAR1!$C$6*COS(2*PI()*$C1816/365)+MAR1!$D$6*SIN(2*PI()*$C1816/365)</f>
        <v/>
      </c>
      <c r="M1816" s="7">
        <f>MAR1!$B$7+MAR1!$C$7*COS(2*PI()*$C1816/365)+MAR1!$D$7*SIN(2*PI()*$C1816/365)</f>
        <v/>
      </c>
      <c r="N1816" s="7">
        <f>F1816-K1816</f>
        <v/>
      </c>
      <c r="O1816" s="7">
        <f>G1816-L1816</f>
        <v/>
      </c>
      <c r="P1816" s="7">
        <f>H1816-M1816</f>
        <v/>
      </c>
      <c r="Q1816" s="7">
        <f>IF($I1816=1,(N1816-MAR1!$B$11)/MAR1!$D$11,(N1816-MAR1!$C$11)/MAR1!$E$11)</f>
        <v/>
      </c>
      <c r="R1816" s="7">
        <f>IF($I1816=1,(O1816-MAR1!$B$12)/MAR1!$D$12,(O1816-MAR1!$C$12)/MAR1!$E$12)</f>
        <v/>
      </c>
      <c r="S1816" s="7">
        <f>IF($I1816=1,(P1816-MAR1!$B$13)/MAR1!$D$13,(P1816-MAR1!$C$13)/MAR1!$E$13)</f>
        <v/>
      </c>
      <c r="U1816" s="5" t="n">
        <v>1815</v>
      </c>
      <c r="V1816" s="5" t="n">
        <v>0.8165480000000001</v>
      </c>
      <c r="W1816" s="5" t="n">
        <v>0.314093</v>
      </c>
      <c r="X1816" s="5" t="n">
        <v>0.07776</v>
      </c>
      <c r="Y1816" s="5" t="n">
        <v>0.058417</v>
      </c>
      <c r="Z1816" s="5" t="n">
        <v>0.541613</v>
      </c>
    </row>
    <row r="1817">
      <c r="A1817" s="5" t="n">
        <v>1816</v>
      </c>
      <c r="B1817" s="5" t="n">
        <v>5</v>
      </c>
      <c r="C1817" s="5" t="n">
        <v>356</v>
      </c>
      <c r="D1817" s="5" t="n">
        <v>12</v>
      </c>
      <c r="E1817" s="5" t="n">
        <v>0</v>
      </c>
      <c r="F1817" s="5" t="n">
        <v>29.4</v>
      </c>
      <c r="G1817" s="5" t="n">
        <v>13.9</v>
      </c>
      <c r="H1817" s="5" t="n">
        <v>13.34</v>
      </c>
      <c r="I1817" s="6">
        <f>IF(E1817&gt;=Markov!$B$3,1,0)</f>
        <v/>
      </c>
      <c r="J1817" s="6">
        <f>I1816</f>
        <v/>
      </c>
      <c r="K1817" s="7">
        <f>MAR1!$B$5+MAR1!$C$5*COS(2*PI()*$C1817/365)+MAR1!$D$5*SIN(2*PI()*$C1817/365)</f>
        <v/>
      </c>
      <c r="L1817" s="7">
        <f>MAR1!$B$6+MAR1!$C$6*COS(2*PI()*$C1817/365)+MAR1!$D$6*SIN(2*PI()*$C1817/365)</f>
        <v/>
      </c>
      <c r="M1817" s="7">
        <f>MAR1!$B$7+MAR1!$C$7*COS(2*PI()*$C1817/365)+MAR1!$D$7*SIN(2*PI()*$C1817/365)</f>
        <v/>
      </c>
      <c r="N1817" s="7">
        <f>F1817-K1817</f>
        <v/>
      </c>
      <c r="O1817" s="7">
        <f>G1817-L1817</f>
        <v/>
      </c>
      <c r="P1817" s="7">
        <f>H1817-M1817</f>
        <v/>
      </c>
      <c r="Q1817" s="7">
        <f>IF($I1817=1,(N1817-MAR1!$B$11)/MAR1!$D$11,(N1817-MAR1!$C$11)/MAR1!$E$11)</f>
        <v/>
      </c>
      <c r="R1817" s="7">
        <f>IF($I1817=1,(O1817-MAR1!$B$12)/MAR1!$D$12,(O1817-MAR1!$C$12)/MAR1!$E$12)</f>
        <v/>
      </c>
      <c r="S1817" s="7">
        <f>IF($I1817=1,(P1817-MAR1!$B$13)/MAR1!$D$13,(P1817-MAR1!$C$13)/MAR1!$E$13)</f>
        <v/>
      </c>
      <c r="U1817" s="5" t="n">
        <v>1816</v>
      </c>
      <c r="V1817" s="5" t="n">
        <v>0.166105</v>
      </c>
      <c r="W1817" s="5" t="n">
        <v>0.522841</v>
      </c>
      <c r="X1817" s="5" t="n">
        <v>0.109128</v>
      </c>
      <c r="Y1817" s="5" t="n">
        <v>0.061831</v>
      </c>
      <c r="Z1817" s="5" t="n">
        <v>0.751939</v>
      </c>
    </row>
    <row r="1818">
      <c r="A1818" s="5" t="n">
        <v>1817</v>
      </c>
      <c r="B1818" s="5" t="n">
        <v>5</v>
      </c>
      <c r="C1818" s="5" t="n">
        <v>357</v>
      </c>
      <c r="D1818" s="5" t="n">
        <v>12</v>
      </c>
      <c r="E1818" s="5" t="n">
        <v>0</v>
      </c>
      <c r="F1818" s="5" t="n">
        <v>28.3</v>
      </c>
      <c r="G1818" s="5" t="n">
        <v>14.4</v>
      </c>
      <c r="H1818" s="5" t="n">
        <v>13.63</v>
      </c>
      <c r="I1818" s="6">
        <f>IF(E1818&gt;=Markov!$B$3,1,0)</f>
        <v/>
      </c>
      <c r="J1818" s="6">
        <f>I1817</f>
        <v/>
      </c>
      <c r="K1818" s="7">
        <f>MAR1!$B$5+MAR1!$C$5*COS(2*PI()*$C1818/365)+MAR1!$D$5*SIN(2*PI()*$C1818/365)</f>
        <v/>
      </c>
      <c r="L1818" s="7">
        <f>MAR1!$B$6+MAR1!$C$6*COS(2*PI()*$C1818/365)+MAR1!$D$6*SIN(2*PI()*$C1818/365)</f>
        <v/>
      </c>
      <c r="M1818" s="7">
        <f>MAR1!$B$7+MAR1!$C$7*COS(2*PI()*$C1818/365)+MAR1!$D$7*SIN(2*PI()*$C1818/365)</f>
        <v/>
      </c>
      <c r="N1818" s="7">
        <f>F1818-K1818</f>
        <v/>
      </c>
      <c r="O1818" s="7">
        <f>G1818-L1818</f>
        <v/>
      </c>
      <c r="P1818" s="7">
        <f>H1818-M1818</f>
        <v/>
      </c>
      <c r="Q1818" s="7">
        <f>IF($I1818=1,(N1818-MAR1!$B$11)/MAR1!$D$11,(N1818-MAR1!$C$11)/MAR1!$E$11)</f>
        <v/>
      </c>
      <c r="R1818" s="7">
        <f>IF($I1818=1,(O1818-MAR1!$B$12)/MAR1!$D$12,(O1818-MAR1!$C$12)/MAR1!$E$12)</f>
        <v/>
      </c>
      <c r="S1818" s="7">
        <f>IF($I1818=1,(P1818-MAR1!$B$13)/MAR1!$D$13,(P1818-MAR1!$C$13)/MAR1!$E$13)</f>
        <v/>
      </c>
      <c r="U1818" s="5" t="n">
        <v>1817</v>
      </c>
      <c r="V1818" s="5" t="n">
        <v>0.905519</v>
      </c>
      <c r="W1818" s="5" t="n">
        <v>0.8104</v>
      </c>
      <c r="X1818" s="5" t="n">
        <v>0.843543</v>
      </c>
      <c r="Y1818" s="5" t="n">
        <v>0.550755</v>
      </c>
      <c r="Z1818" s="5" t="n">
        <v>0.063968</v>
      </c>
    </row>
    <row r="1819">
      <c r="A1819" s="5" t="n">
        <v>1818</v>
      </c>
      <c r="B1819" s="5" t="n">
        <v>5</v>
      </c>
      <c r="C1819" s="5" t="n">
        <v>358</v>
      </c>
      <c r="D1819" s="5" t="n">
        <v>12</v>
      </c>
      <c r="E1819" s="5" t="n">
        <v>0</v>
      </c>
      <c r="F1819" s="5" t="n">
        <v>26.6</v>
      </c>
      <c r="G1819" s="5" t="n">
        <v>14.5</v>
      </c>
      <c r="H1819" s="5" t="n">
        <v>11.81</v>
      </c>
      <c r="I1819" s="6">
        <f>IF(E1819&gt;=Markov!$B$3,1,0)</f>
        <v/>
      </c>
      <c r="J1819" s="6">
        <f>I1818</f>
        <v/>
      </c>
      <c r="K1819" s="7">
        <f>MAR1!$B$5+MAR1!$C$5*COS(2*PI()*$C1819/365)+MAR1!$D$5*SIN(2*PI()*$C1819/365)</f>
        <v/>
      </c>
      <c r="L1819" s="7">
        <f>MAR1!$B$6+MAR1!$C$6*COS(2*PI()*$C1819/365)+MAR1!$D$6*SIN(2*PI()*$C1819/365)</f>
        <v/>
      </c>
      <c r="M1819" s="7">
        <f>MAR1!$B$7+MAR1!$C$7*COS(2*PI()*$C1819/365)+MAR1!$D$7*SIN(2*PI()*$C1819/365)</f>
        <v/>
      </c>
      <c r="N1819" s="7">
        <f>F1819-K1819</f>
        <v/>
      </c>
      <c r="O1819" s="7">
        <f>G1819-L1819</f>
        <v/>
      </c>
      <c r="P1819" s="7">
        <f>H1819-M1819</f>
        <v/>
      </c>
      <c r="Q1819" s="7">
        <f>IF($I1819=1,(N1819-MAR1!$B$11)/MAR1!$D$11,(N1819-MAR1!$C$11)/MAR1!$E$11)</f>
        <v/>
      </c>
      <c r="R1819" s="7">
        <f>IF($I1819=1,(O1819-MAR1!$B$12)/MAR1!$D$12,(O1819-MAR1!$C$12)/MAR1!$E$12)</f>
        <v/>
      </c>
      <c r="S1819" s="7">
        <f>IF($I1819=1,(P1819-MAR1!$B$13)/MAR1!$D$13,(P1819-MAR1!$C$13)/MAR1!$E$13)</f>
        <v/>
      </c>
      <c r="U1819" s="5" t="n">
        <v>1818</v>
      </c>
      <c r="V1819" s="5" t="n">
        <v>0.706528</v>
      </c>
      <c r="W1819" s="5" t="n">
        <v>0.35252</v>
      </c>
      <c r="X1819" s="5" t="n">
        <v>0.916338</v>
      </c>
      <c r="Y1819" s="5" t="n">
        <v>0.01354</v>
      </c>
      <c r="Z1819" s="5" t="n">
        <v>0.295701</v>
      </c>
    </row>
    <row r="1820">
      <c r="A1820" s="5" t="n">
        <v>1819</v>
      </c>
      <c r="B1820" s="5" t="n">
        <v>5</v>
      </c>
      <c r="C1820" s="5" t="n">
        <v>359</v>
      </c>
      <c r="D1820" s="5" t="n">
        <v>12</v>
      </c>
      <c r="E1820" s="5" t="n">
        <v>0</v>
      </c>
      <c r="F1820" s="5" t="n">
        <v>27.5</v>
      </c>
      <c r="G1820" s="5" t="n">
        <v>15.3</v>
      </c>
      <c r="H1820" s="5" t="n">
        <v>14.65</v>
      </c>
      <c r="I1820" s="6">
        <f>IF(E1820&gt;=Markov!$B$3,1,0)</f>
        <v/>
      </c>
      <c r="J1820" s="6">
        <f>I1819</f>
        <v/>
      </c>
      <c r="K1820" s="7">
        <f>MAR1!$B$5+MAR1!$C$5*COS(2*PI()*$C1820/365)+MAR1!$D$5*SIN(2*PI()*$C1820/365)</f>
        <v/>
      </c>
      <c r="L1820" s="7">
        <f>MAR1!$B$6+MAR1!$C$6*COS(2*PI()*$C1820/365)+MAR1!$D$6*SIN(2*PI()*$C1820/365)</f>
        <v/>
      </c>
      <c r="M1820" s="7">
        <f>MAR1!$B$7+MAR1!$C$7*COS(2*PI()*$C1820/365)+MAR1!$D$7*SIN(2*PI()*$C1820/365)</f>
        <v/>
      </c>
      <c r="N1820" s="7">
        <f>F1820-K1820</f>
        <v/>
      </c>
      <c r="O1820" s="7">
        <f>G1820-L1820</f>
        <v/>
      </c>
      <c r="P1820" s="7">
        <f>H1820-M1820</f>
        <v/>
      </c>
      <c r="Q1820" s="7">
        <f>IF($I1820=1,(N1820-MAR1!$B$11)/MAR1!$D$11,(N1820-MAR1!$C$11)/MAR1!$E$11)</f>
        <v/>
      </c>
      <c r="R1820" s="7">
        <f>IF($I1820=1,(O1820-MAR1!$B$12)/MAR1!$D$12,(O1820-MAR1!$C$12)/MAR1!$E$12)</f>
        <v/>
      </c>
      <c r="S1820" s="7">
        <f>IF($I1820=1,(P1820-MAR1!$B$13)/MAR1!$D$13,(P1820-MAR1!$C$13)/MAR1!$E$13)</f>
        <v/>
      </c>
      <c r="U1820" s="5" t="n">
        <v>1819</v>
      </c>
      <c r="V1820" s="5" t="n">
        <v>0.535792</v>
      </c>
      <c r="W1820" s="5" t="n">
        <v>0.280035</v>
      </c>
      <c r="X1820" s="5" t="n">
        <v>0.060943</v>
      </c>
      <c r="Y1820" s="5" t="n">
        <v>0.748597</v>
      </c>
      <c r="Z1820" s="5" t="n">
        <v>0.641796</v>
      </c>
    </row>
    <row r="1821">
      <c r="A1821" s="5" t="n">
        <v>1820</v>
      </c>
      <c r="B1821" s="5" t="n">
        <v>5</v>
      </c>
      <c r="C1821" s="5" t="n">
        <v>360</v>
      </c>
      <c r="D1821" s="5" t="n">
        <v>12</v>
      </c>
      <c r="E1821" s="5" t="n">
        <v>0</v>
      </c>
      <c r="F1821" s="5" t="n">
        <v>26.1</v>
      </c>
      <c r="G1821" s="5" t="n">
        <v>12.4</v>
      </c>
      <c r="H1821" s="5" t="n">
        <v>11.28</v>
      </c>
      <c r="I1821" s="6">
        <f>IF(E1821&gt;=Markov!$B$3,1,0)</f>
        <v/>
      </c>
      <c r="J1821" s="6">
        <f>I1820</f>
        <v/>
      </c>
      <c r="K1821" s="7">
        <f>MAR1!$B$5+MAR1!$C$5*COS(2*PI()*$C1821/365)+MAR1!$D$5*SIN(2*PI()*$C1821/365)</f>
        <v/>
      </c>
      <c r="L1821" s="7">
        <f>MAR1!$B$6+MAR1!$C$6*COS(2*PI()*$C1821/365)+MAR1!$D$6*SIN(2*PI()*$C1821/365)</f>
        <v/>
      </c>
      <c r="M1821" s="7">
        <f>MAR1!$B$7+MAR1!$C$7*COS(2*PI()*$C1821/365)+MAR1!$D$7*SIN(2*PI()*$C1821/365)</f>
        <v/>
      </c>
      <c r="N1821" s="7">
        <f>F1821-K1821</f>
        <v/>
      </c>
      <c r="O1821" s="7">
        <f>G1821-L1821</f>
        <v/>
      </c>
      <c r="P1821" s="7">
        <f>H1821-M1821</f>
        <v/>
      </c>
      <c r="Q1821" s="7">
        <f>IF($I1821=1,(N1821-MAR1!$B$11)/MAR1!$D$11,(N1821-MAR1!$C$11)/MAR1!$E$11)</f>
        <v/>
      </c>
      <c r="R1821" s="7">
        <f>IF($I1821=1,(O1821-MAR1!$B$12)/MAR1!$D$12,(O1821-MAR1!$C$12)/MAR1!$E$12)</f>
        <v/>
      </c>
      <c r="S1821" s="7">
        <f>IF($I1821=1,(P1821-MAR1!$B$13)/MAR1!$D$13,(P1821-MAR1!$C$13)/MAR1!$E$13)</f>
        <v/>
      </c>
      <c r="U1821" s="5" t="n">
        <v>1820</v>
      </c>
      <c r="V1821" s="5" t="n">
        <v>0.981117</v>
      </c>
      <c r="W1821" s="5" t="n">
        <v>0.335636</v>
      </c>
      <c r="X1821" s="5" t="n">
        <v>0.715401</v>
      </c>
      <c r="Y1821" s="5" t="n">
        <v>0.946675</v>
      </c>
      <c r="Z1821" s="5" t="n">
        <v>0.6049600000000001</v>
      </c>
    </row>
    <row r="1822">
      <c r="A1822" s="5" t="n">
        <v>1821</v>
      </c>
      <c r="B1822" s="5" t="n">
        <v>5</v>
      </c>
      <c r="C1822" s="5" t="n">
        <v>361</v>
      </c>
      <c r="D1822" s="5" t="n">
        <v>12</v>
      </c>
      <c r="E1822" s="5" t="n">
        <v>0</v>
      </c>
      <c r="F1822" s="5" t="n">
        <v>24.6</v>
      </c>
      <c r="G1822" s="5" t="n">
        <v>11.3</v>
      </c>
      <c r="H1822" s="5" t="n">
        <v>17.8</v>
      </c>
      <c r="I1822" s="6">
        <f>IF(E1822&gt;=Markov!$B$3,1,0)</f>
        <v/>
      </c>
      <c r="J1822" s="6">
        <f>I1821</f>
        <v/>
      </c>
      <c r="K1822" s="7">
        <f>MAR1!$B$5+MAR1!$C$5*COS(2*PI()*$C1822/365)+MAR1!$D$5*SIN(2*PI()*$C1822/365)</f>
        <v/>
      </c>
      <c r="L1822" s="7">
        <f>MAR1!$B$6+MAR1!$C$6*COS(2*PI()*$C1822/365)+MAR1!$D$6*SIN(2*PI()*$C1822/365)</f>
        <v/>
      </c>
      <c r="M1822" s="7">
        <f>MAR1!$B$7+MAR1!$C$7*COS(2*PI()*$C1822/365)+MAR1!$D$7*SIN(2*PI()*$C1822/365)</f>
        <v/>
      </c>
      <c r="N1822" s="7">
        <f>F1822-K1822</f>
        <v/>
      </c>
      <c r="O1822" s="7">
        <f>G1822-L1822</f>
        <v/>
      </c>
      <c r="P1822" s="7">
        <f>H1822-M1822</f>
        <v/>
      </c>
      <c r="Q1822" s="7">
        <f>IF($I1822=1,(N1822-MAR1!$B$11)/MAR1!$D$11,(N1822-MAR1!$C$11)/MAR1!$E$11)</f>
        <v/>
      </c>
      <c r="R1822" s="7">
        <f>IF($I1822=1,(O1822-MAR1!$B$12)/MAR1!$D$12,(O1822-MAR1!$C$12)/MAR1!$E$12)</f>
        <v/>
      </c>
      <c r="S1822" s="7">
        <f>IF($I1822=1,(P1822-MAR1!$B$13)/MAR1!$D$13,(P1822-MAR1!$C$13)/MAR1!$E$13)</f>
        <v/>
      </c>
      <c r="U1822" s="5" t="n">
        <v>1821</v>
      </c>
      <c r="V1822" s="5" t="n">
        <v>0.467477</v>
      </c>
      <c r="W1822" s="5" t="n">
        <v>0.302508</v>
      </c>
      <c r="X1822" s="5" t="n">
        <v>0.179522</v>
      </c>
      <c r="Y1822" s="5" t="n">
        <v>0.054955</v>
      </c>
      <c r="Z1822" s="5" t="n">
        <v>0.229748</v>
      </c>
    </row>
    <row r="1823">
      <c r="A1823" s="5" t="n">
        <v>1822</v>
      </c>
      <c r="B1823" s="5" t="n">
        <v>5</v>
      </c>
      <c r="C1823" s="5" t="n">
        <v>362</v>
      </c>
      <c r="D1823" s="5" t="n">
        <v>12</v>
      </c>
      <c r="E1823" s="5" t="n">
        <v>2.9</v>
      </c>
      <c r="F1823" s="5" t="n">
        <v>25.1</v>
      </c>
      <c r="G1823" s="5" t="n">
        <v>12.4</v>
      </c>
      <c r="H1823" s="5" t="n">
        <v>6.88</v>
      </c>
      <c r="I1823" s="6">
        <f>IF(E1823&gt;=Markov!$B$3,1,0)</f>
        <v/>
      </c>
      <c r="J1823" s="6">
        <f>I1822</f>
        <v/>
      </c>
      <c r="K1823" s="7">
        <f>MAR1!$B$5+MAR1!$C$5*COS(2*PI()*$C1823/365)+MAR1!$D$5*SIN(2*PI()*$C1823/365)</f>
        <v/>
      </c>
      <c r="L1823" s="7">
        <f>MAR1!$B$6+MAR1!$C$6*COS(2*PI()*$C1823/365)+MAR1!$D$6*SIN(2*PI()*$C1823/365)</f>
        <v/>
      </c>
      <c r="M1823" s="7">
        <f>MAR1!$B$7+MAR1!$C$7*COS(2*PI()*$C1823/365)+MAR1!$D$7*SIN(2*PI()*$C1823/365)</f>
        <v/>
      </c>
      <c r="N1823" s="7">
        <f>F1823-K1823</f>
        <v/>
      </c>
      <c r="O1823" s="7">
        <f>G1823-L1823</f>
        <v/>
      </c>
      <c r="P1823" s="7">
        <f>H1823-M1823</f>
        <v/>
      </c>
      <c r="Q1823" s="7">
        <f>IF($I1823=1,(N1823-MAR1!$B$11)/MAR1!$D$11,(N1823-MAR1!$C$11)/MAR1!$E$11)</f>
        <v/>
      </c>
      <c r="R1823" s="7">
        <f>IF($I1823=1,(O1823-MAR1!$B$12)/MAR1!$D$12,(O1823-MAR1!$C$12)/MAR1!$E$12)</f>
        <v/>
      </c>
      <c r="S1823" s="7">
        <f>IF($I1823=1,(P1823-MAR1!$B$13)/MAR1!$D$13,(P1823-MAR1!$C$13)/MAR1!$E$13)</f>
        <v/>
      </c>
      <c r="U1823" s="5" t="n">
        <v>1822</v>
      </c>
      <c r="V1823" s="5" t="n">
        <v>3.5e-05</v>
      </c>
      <c r="W1823" s="5" t="n">
        <v>0.91013</v>
      </c>
      <c r="X1823" s="5" t="n">
        <v>0.227657</v>
      </c>
      <c r="Y1823" s="5" t="n">
        <v>0.106651</v>
      </c>
      <c r="Z1823" s="5" t="n">
        <v>0.418932</v>
      </c>
    </row>
    <row r="1824">
      <c r="A1824" s="5" t="n">
        <v>1823</v>
      </c>
      <c r="B1824" s="5" t="n">
        <v>5</v>
      </c>
      <c r="C1824" s="5" t="n">
        <v>363</v>
      </c>
      <c r="D1824" s="5" t="n">
        <v>12</v>
      </c>
      <c r="E1824" s="5" t="n">
        <v>5.8</v>
      </c>
      <c r="F1824" s="5" t="n">
        <v>26.1</v>
      </c>
      <c r="G1824" s="5" t="n">
        <v>12.2</v>
      </c>
      <c r="H1824" s="5" t="n">
        <v>10.06</v>
      </c>
      <c r="I1824" s="6">
        <f>IF(E1824&gt;=Markov!$B$3,1,0)</f>
        <v/>
      </c>
      <c r="J1824" s="6">
        <f>I1823</f>
        <v/>
      </c>
      <c r="K1824" s="7">
        <f>MAR1!$B$5+MAR1!$C$5*COS(2*PI()*$C1824/365)+MAR1!$D$5*SIN(2*PI()*$C1824/365)</f>
        <v/>
      </c>
      <c r="L1824" s="7">
        <f>MAR1!$B$6+MAR1!$C$6*COS(2*PI()*$C1824/365)+MAR1!$D$6*SIN(2*PI()*$C1824/365)</f>
        <v/>
      </c>
      <c r="M1824" s="7">
        <f>MAR1!$B$7+MAR1!$C$7*COS(2*PI()*$C1824/365)+MAR1!$D$7*SIN(2*PI()*$C1824/365)</f>
        <v/>
      </c>
      <c r="N1824" s="7">
        <f>F1824-K1824</f>
        <v/>
      </c>
      <c r="O1824" s="7">
        <f>G1824-L1824</f>
        <v/>
      </c>
      <c r="P1824" s="7">
        <f>H1824-M1824</f>
        <v/>
      </c>
      <c r="Q1824" s="7">
        <f>IF($I1824=1,(N1824-MAR1!$B$11)/MAR1!$D$11,(N1824-MAR1!$C$11)/MAR1!$E$11)</f>
        <v/>
      </c>
      <c r="R1824" s="7">
        <f>IF($I1824=1,(O1824-MAR1!$B$12)/MAR1!$D$12,(O1824-MAR1!$C$12)/MAR1!$E$12)</f>
        <v/>
      </c>
      <c r="S1824" s="7">
        <f>IF($I1824=1,(P1824-MAR1!$B$13)/MAR1!$D$13,(P1824-MAR1!$C$13)/MAR1!$E$13)</f>
        <v/>
      </c>
      <c r="U1824" s="5" t="n">
        <v>1823</v>
      </c>
      <c r="V1824" s="5" t="n">
        <v>0.294225</v>
      </c>
      <c r="W1824" s="5" t="n">
        <v>0.539662</v>
      </c>
      <c r="X1824" s="5" t="n">
        <v>0.60911</v>
      </c>
      <c r="Y1824" s="5" t="n">
        <v>0.371609</v>
      </c>
      <c r="Z1824" s="5" t="n">
        <v>0.993247</v>
      </c>
    </row>
    <row r="1825">
      <c r="A1825" s="5" t="n">
        <v>1824</v>
      </c>
      <c r="B1825" s="5" t="n">
        <v>5</v>
      </c>
      <c r="C1825" s="5" t="n">
        <v>364</v>
      </c>
      <c r="D1825" s="5" t="n">
        <v>12</v>
      </c>
      <c r="E1825" s="5" t="n">
        <v>0</v>
      </c>
      <c r="F1825" s="5" t="n">
        <v>28.4</v>
      </c>
      <c r="G1825" s="5" t="n">
        <v>13</v>
      </c>
      <c r="H1825" s="5" t="n">
        <v>13.74</v>
      </c>
      <c r="I1825" s="6">
        <f>IF(E1825&gt;=Markov!$B$3,1,0)</f>
        <v/>
      </c>
      <c r="J1825" s="6">
        <f>I1824</f>
        <v/>
      </c>
      <c r="K1825" s="7">
        <f>MAR1!$B$5+MAR1!$C$5*COS(2*PI()*$C1825/365)+MAR1!$D$5*SIN(2*PI()*$C1825/365)</f>
        <v/>
      </c>
      <c r="L1825" s="7">
        <f>MAR1!$B$6+MAR1!$C$6*COS(2*PI()*$C1825/365)+MAR1!$D$6*SIN(2*PI()*$C1825/365)</f>
        <v/>
      </c>
      <c r="M1825" s="7">
        <f>MAR1!$B$7+MAR1!$C$7*COS(2*PI()*$C1825/365)+MAR1!$D$7*SIN(2*PI()*$C1825/365)</f>
        <v/>
      </c>
      <c r="N1825" s="7">
        <f>F1825-K1825</f>
        <v/>
      </c>
      <c r="O1825" s="7">
        <f>G1825-L1825</f>
        <v/>
      </c>
      <c r="P1825" s="7">
        <f>H1825-M1825</f>
        <v/>
      </c>
      <c r="Q1825" s="7">
        <f>IF($I1825=1,(N1825-MAR1!$B$11)/MAR1!$D$11,(N1825-MAR1!$C$11)/MAR1!$E$11)</f>
        <v/>
      </c>
      <c r="R1825" s="7">
        <f>IF($I1825=1,(O1825-MAR1!$B$12)/MAR1!$D$12,(O1825-MAR1!$C$12)/MAR1!$E$12)</f>
        <v/>
      </c>
      <c r="S1825" s="7">
        <f>IF($I1825=1,(P1825-MAR1!$B$13)/MAR1!$D$13,(P1825-MAR1!$C$13)/MAR1!$E$13)</f>
        <v/>
      </c>
      <c r="U1825" s="5" t="n">
        <v>1824</v>
      </c>
      <c r="V1825" s="5" t="n">
        <v>0.434061</v>
      </c>
      <c r="W1825" s="5" t="n">
        <v>0.13923</v>
      </c>
      <c r="X1825" s="5" t="n">
        <v>0.148312</v>
      </c>
      <c r="Y1825" s="5" t="n">
        <v>0.064747</v>
      </c>
      <c r="Z1825" s="5" t="n">
        <v>0.206673</v>
      </c>
    </row>
    <row r="1826">
      <c r="A1826" s="5" t="n">
        <v>1825</v>
      </c>
      <c r="B1826" s="5" t="n">
        <v>5</v>
      </c>
      <c r="C1826" s="5" t="n">
        <v>365</v>
      </c>
      <c r="D1826" s="5" t="n">
        <v>12</v>
      </c>
      <c r="E1826" s="5" t="n">
        <v>0</v>
      </c>
      <c r="F1826" s="5" t="n">
        <v>28.2</v>
      </c>
      <c r="G1826" s="5" t="n">
        <v>13.2</v>
      </c>
      <c r="H1826" s="5" t="n">
        <v>16.71</v>
      </c>
      <c r="I1826" s="6">
        <f>IF(E1826&gt;=Markov!$B$3,1,0)</f>
        <v/>
      </c>
      <c r="J1826" s="6">
        <f>I1825</f>
        <v/>
      </c>
      <c r="K1826" s="7">
        <f>MAR1!$B$5+MAR1!$C$5*COS(2*PI()*$C1826/365)+MAR1!$D$5*SIN(2*PI()*$C1826/365)</f>
        <v/>
      </c>
      <c r="L1826" s="7">
        <f>MAR1!$B$6+MAR1!$C$6*COS(2*PI()*$C1826/365)+MAR1!$D$6*SIN(2*PI()*$C1826/365)</f>
        <v/>
      </c>
      <c r="M1826" s="7">
        <f>MAR1!$B$7+MAR1!$C$7*COS(2*PI()*$C1826/365)+MAR1!$D$7*SIN(2*PI()*$C1826/365)</f>
        <v/>
      </c>
      <c r="N1826" s="7">
        <f>F1826-K1826</f>
        <v/>
      </c>
      <c r="O1826" s="7">
        <f>G1826-L1826</f>
        <v/>
      </c>
      <c r="P1826" s="7">
        <f>H1826-M1826</f>
        <v/>
      </c>
      <c r="Q1826" s="7">
        <f>IF($I1826=1,(N1826-MAR1!$B$11)/MAR1!$D$11,(N1826-MAR1!$C$11)/MAR1!$E$11)</f>
        <v/>
      </c>
      <c r="R1826" s="7">
        <f>IF($I1826=1,(O1826-MAR1!$B$12)/MAR1!$D$12,(O1826-MAR1!$C$12)/MAR1!$E$12)</f>
        <v/>
      </c>
      <c r="S1826" s="7">
        <f>IF($I1826=1,(P1826-MAR1!$B$13)/MAR1!$D$13,(P1826-MAR1!$C$13)/MAR1!$E$13)</f>
        <v/>
      </c>
      <c r="U1826" s="5" t="n">
        <v>1825</v>
      </c>
      <c r="V1826" s="5" t="n">
        <v>0.07215100000000001</v>
      </c>
      <c r="W1826" s="5" t="n">
        <v>0.791852</v>
      </c>
      <c r="X1826" s="5" t="n">
        <v>0.134121</v>
      </c>
      <c r="Y1826" s="5" t="n">
        <v>0.074105</v>
      </c>
      <c r="Z1826" s="5" t="n">
        <v>0.27694</v>
      </c>
    </row>
    <row r="1827">
      <c r="A1827" s="5" t="n">
        <v>1826</v>
      </c>
      <c r="B1827" s="5" t="n">
        <v>6</v>
      </c>
      <c r="C1827" s="5" t="n">
        <v>1</v>
      </c>
      <c r="D1827" s="5" t="n">
        <v>1</v>
      </c>
      <c r="E1827" s="5" t="n">
        <v>0</v>
      </c>
      <c r="F1827" s="5" t="n">
        <v>26.3</v>
      </c>
      <c r="G1827" s="5" t="n">
        <v>13.9</v>
      </c>
      <c r="H1827" s="5" t="n">
        <v>12.26</v>
      </c>
      <c r="I1827" s="6">
        <f>IF(E1827&gt;=Markov!$B$3,1,0)</f>
        <v/>
      </c>
      <c r="J1827" s="6">
        <f>I1826</f>
        <v/>
      </c>
      <c r="K1827" s="7">
        <f>MAR1!$B$5+MAR1!$C$5*COS(2*PI()*$C1827/365)+MAR1!$D$5*SIN(2*PI()*$C1827/365)</f>
        <v/>
      </c>
      <c r="L1827" s="7">
        <f>MAR1!$B$6+MAR1!$C$6*COS(2*PI()*$C1827/365)+MAR1!$D$6*SIN(2*PI()*$C1827/365)</f>
        <v/>
      </c>
      <c r="M1827" s="7">
        <f>MAR1!$B$7+MAR1!$C$7*COS(2*PI()*$C1827/365)+MAR1!$D$7*SIN(2*PI()*$C1827/365)</f>
        <v/>
      </c>
      <c r="N1827" s="7">
        <f>F1827-K1827</f>
        <v/>
      </c>
      <c r="O1827" s="7">
        <f>G1827-L1827</f>
        <v/>
      </c>
      <c r="P1827" s="7">
        <f>H1827-M1827</f>
        <v/>
      </c>
      <c r="Q1827" s="7">
        <f>IF($I1827=1,(N1827-MAR1!$B$11)/MAR1!$D$11,(N1827-MAR1!$C$11)/MAR1!$E$11)</f>
        <v/>
      </c>
      <c r="R1827" s="7">
        <f>IF($I1827=1,(O1827-MAR1!$B$12)/MAR1!$D$12,(O1827-MAR1!$C$12)/MAR1!$E$12)</f>
        <v/>
      </c>
      <c r="S1827" s="7">
        <f>IF($I1827=1,(P1827-MAR1!$B$13)/MAR1!$D$13,(P1827-MAR1!$C$13)/MAR1!$E$13)</f>
        <v/>
      </c>
    </row>
    <row r="1828">
      <c r="A1828" s="5" t="n">
        <v>1827</v>
      </c>
      <c r="B1828" s="5" t="n">
        <v>6</v>
      </c>
      <c r="C1828" s="5" t="n">
        <v>2</v>
      </c>
      <c r="D1828" s="5" t="n">
        <v>1</v>
      </c>
      <c r="E1828" s="5" t="n">
        <v>0</v>
      </c>
      <c r="F1828" s="5" t="n">
        <v>24.9</v>
      </c>
      <c r="G1828" s="5" t="n">
        <v>10.2</v>
      </c>
      <c r="H1828" s="5" t="n">
        <v>14.37</v>
      </c>
      <c r="I1828" s="6">
        <f>IF(E1828&gt;=Markov!$B$3,1,0)</f>
        <v/>
      </c>
      <c r="J1828" s="6">
        <f>I1827</f>
        <v/>
      </c>
      <c r="K1828" s="7">
        <f>MAR1!$B$5+MAR1!$C$5*COS(2*PI()*$C1828/365)+MAR1!$D$5*SIN(2*PI()*$C1828/365)</f>
        <v/>
      </c>
      <c r="L1828" s="7">
        <f>MAR1!$B$6+MAR1!$C$6*COS(2*PI()*$C1828/365)+MAR1!$D$6*SIN(2*PI()*$C1828/365)</f>
        <v/>
      </c>
      <c r="M1828" s="7">
        <f>MAR1!$B$7+MAR1!$C$7*COS(2*PI()*$C1828/365)+MAR1!$D$7*SIN(2*PI()*$C1828/365)</f>
        <v/>
      </c>
      <c r="N1828" s="7">
        <f>F1828-K1828</f>
        <v/>
      </c>
      <c r="O1828" s="7">
        <f>G1828-L1828</f>
        <v/>
      </c>
      <c r="P1828" s="7">
        <f>H1828-M1828</f>
        <v/>
      </c>
      <c r="Q1828" s="7">
        <f>IF($I1828=1,(N1828-MAR1!$B$11)/MAR1!$D$11,(N1828-MAR1!$C$11)/MAR1!$E$11)</f>
        <v/>
      </c>
      <c r="R1828" s="7">
        <f>IF($I1828=1,(O1828-MAR1!$B$12)/MAR1!$D$12,(O1828-MAR1!$C$12)/MAR1!$E$12)</f>
        <v/>
      </c>
      <c r="S1828" s="7">
        <f>IF($I1828=1,(P1828-MAR1!$B$13)/MAR1!$D$13,(P1828-MAR1!$C$13)/MAR1!$E$13)</f>
        <v/>
      </c>
    </row>
    <row r="1829">
      <c r="A1829" s="5" t="n">
        <v>1828</v>
      </c>
      <c r="B1829" s="5" t="n">
        <v>6</v>
      </c>
      <c r="C1829" s="5" t="n">
        <v>3</v>
      </c>
      <c r="D1829" s="5" t="n">
        <v>1</v>
      </c>
      <c r="E1829" s="5" t="n">
        <v>0</v>
      </c>
      <c r="F1829" s="5" t="n">
        <v>31.6</v>
      </c>
      <c r="G1829" s="5" t="n">
        <v>12.6</v>
      </c>
      <c r="H1829" s="5" t="n">
        <v>23.08</v>
      </c>
      <c r="I1829" s="6">
        <f>IF(E1829&gt;=Markov!$B$3,1,0)</f>
        <v/>
      </c>
      <c r="J1829" s="6">
        <f>I1828</f>
        <v/>
      </c>
      <c r="K1829" s="7">
        <f>MAR1!$B$5+MAR1!$C$5*COS(2*PI()*$C1829/365)+MAR1!$D$5*SIN(2*PI()*$C1829/365)</f>
        <v/>
      </c>
      <c r="L1829" s="7">
        <f>MAR1!$B$6+MAR1!$C$6*COS(2*PI()*$C1829/365)+MAR1!$D$6*SIN(2*PI()*$C1829/365)</f>
        <v/>
      </c>
      <c r="M1829" s="7">
        <f>MAR1!$B$7+MAR1!$C$7*COS(2*PI()*$C1829/365)+MAR1!$D$7*SIN(2*PI()*$C1829/365)</f>
        <v/>
      </c>
      <c r="N1829" s="7">
        <f>F1829-K1829</f>
        <v/>
      </c>
      <c r="O1829" s="7">
        <f>G1829-L1829</f>
        <v/>
      </c>
      <c r="P1829" s="7">
        <f>H1829-M1829</f>
        <v/>
      </c>
      <c r="Q1829" s="7">
        <f>IF($I1829=1,(N1829-MAR1!$B$11)/MAR1!$D$11,(N1829-MAR1!$C$11)/MAR1!$E$11)</f>
        <v/>
      </c>
      <c r="R1829" s="7">
        <f>IF($I1829=1,(O1829-MAR1!$B$12)/MAR1!$D$12,(O1829-MAR1!$C$12)/MAR1!$E$12)</f>
        <v/>
      </c>
      <c r="S1829" s="7">
        <f>IF($I1829=1,(P1829-MAR1!$B$13)/MAR1!$D$13,(P1829-MAR1!$C$13)/MAR1!$E$13)</f>
        <v/>
      </c>
    </row>
    <row r="1830">
      <c r="A1830" s="5" t="n">
        <v>1829</v>
      </c>
      <c r="B1830" s="5" t="n">
        <v>6</v>
      </c>
      <c r="C1830" s="5" t="n">
        <v>4</v>
      </c>
      <c r="D1830" s="5" t="n">
        <v>1</v>
      </c>
      <c r="E1830" s="5" t="n">
        <v>0</v>
      </c>
      <c r="F1830" s="5" t="n">
        <v>29.5</v>
      </c>
      <c r="G1830" s="5" t="n">
        <v>13.3</v>
      </c>
      <c r="H1830" s="5" t="n">
        <v>14.12</v>
      </c>
      <c r="I1830" s="6">
        <f>IF(E1830&gt;=Markov!$B$3,1,0)</f>
        <v/>
      </c>
      <c r="J1830" s="6">
        <f>I1829</f>
        <v/>
      </c>
      <c r="K1830" s="7">
        <f>MAR1!$B$5+MAR1!$C$5*COS(2*PI()*$C1830/365)+MAR1!$D$5*SIN(2*PI()*$C1830/365)</f>
        <v/>
      </c>
      <c r="L1830" s="7">
        <f>MAR1!$B$6+MAR1!$C$6*COS(2*PI()*$C1830/365)+MAR1!$D$6*SIN(2*PI()*$C1830/365)</f>
        <v/>
      </c>
      <c r="M1830" s="7">
        <f>MAR1!$B$7+MAR1!$C$7*COS(2*PI()*$C1830/365)+MAR1!$D$7*SIN(2*PI()*$C1830/365)</f>
        <v/>
      </c>
      <c r="N1830" s="7">
        <f>F1830-K1830</f>
        <v/>
      </c>
      <c r="O1830" s="7">
        <f>G1830-L1830</f>
        <v/>
      </c>
      <c r="P1830" s="7">
        <f>H1830-M1830</f>
        <v/>
      </c>
      <c r="Q1830" s="7">
        <f>IF($I1830=1,(N1830-MAR1!$B$11)/MAR1!$D$11,(N1830-MAR1!$C$11)/MAR1!$E$11)</f>
        <v/>
      </c>
      <c r="R1830" s="7">
        <f>IF($I1830=1,(O1830-MAR1!$B$12)/MAR1!$D$12,(O1830-MAR1!$C$12)/MAR1!$E$12)</f>
        <v/>
      </c>
      <c r="S1830" s="7">
        <f>IF($I1830=1,(P1830-MAR1!$B$13)/MAR1!$D$13,(P1830-MAR1!$C$13)/MAR1!$E$13)</f>
        <v/>
      </c>
    </row>
    <row r="1831">
      <c r="A1831" s="5" t="n">
        <v>1830</v>
      </c>
      <c r="B1831" s="5" t="n">
        <v>6</v>
      </c>
      <c r="C1831" s="5" t="n">
        <v>5</v>
      </c>
      <c r="D1831" s="5" t="n">
        <v>1</v>
      </c>
      <c r="E1831" s="5" t="n">
        <v>3.1</v>
      </c>
      <c r="F1831" s="5" t="n">
        <v>27</v>
      </c>
      <c r="G1831" s="5" t="n">
        <v>13.3</v>
      </c>
      <c r="H1831" s="5" t="n">
        <v>14.7</v>
      </c>
      <c r="I1831" s="6">
        <f>IF(E1831&gt;=Markov!$B$3,1,0)</f>
        <v/>
      </c>
      <c r="J1831" s="6">
        <f>I1830</f>
        <v/>
      </c>
      <c r="K1831" s="7">
        <f>MAR1!$B$5+MAR1!$C$5*COS(2*PI()*$C1831/365)+MAR1!$D$5*SIN(2*PI()*$C1831/365)</f>
        <v/>
      </c>
      <c r="L1831" s="7">
        <f>MAR1!$B$6+MAR1!$C$6*COS(2*PI()*$C1831/365)+MAR1!$D$6*SIN(2*PI()*$C1831/365)</f>
        <v/>
      </c>
      <c r="M1831" s="7">
        <f>MAR1!$B$7+MAR1!$C$7*COS(2*PI()*$C1831/365)+MAR1!$D$7*SIN(2*PI()*$C1831/365)</f>
        <v/>
      </c>
      <c r="N1831" s="7">
        <f>F1831-K1831</f>
        <v/>
      </c>
      <c r="O1831" s="7">
        <f>G1831-L1831</f>
        <v/>
      </c>
      <c r="P1831" s="7">
        <f>H1831-M1831</f>
        <v/>
      </c>
      <c r="Q1831" s="7">
        <f>IF($I1831=1,(N1831-MAR1!$B$11)/MAR1!$D$11,(N1831-MAR1!$C$11)/MAR1!$E$11)</f>
        <v/>
      </c>
      <c r="R1831" s="7">
        <f>IF($I1831=1,(O1831-MAR1!$B$12)/MAR1!$D$12,(O1831-MAR1!$C$12)/MAR1!$E$12)</f>
        <v/>
      </c>
      <c r="S1831" s="7">
        <f>IF($I1831=1,(P1831-MAR1!$B$13)/MAR1!$D$13,(P1831-MAR1!$C$13)/MAR1!$E$13)</f>
        <v/>
      </c>
    </row>
    <row r="1832">
      <c r="A1832" s="5" t="n">
        <v>1831</v>
      </c>
      <c r="B1832" s="5" t="n">
        <v>6</v>
      </c>
      <c r="C1832" s="5" t="n">
        <v>6</v>
      </c>
      <c r="D1832" s="5" t="n">
        <v>1</v>
      </c>
      <c r="E1832" s="5" t="n">
        <v>0</v>
      </c>
      <c r="F1832" s="5" t="n">
        <v>29.7</v>
      </c>
      <c r="G1832" s="5" t="n">
        <v>15.2</v>
      </c>
      <c r="H1832" s="5" t="n">
        <v>14.43</v>
      </c>
      <c r="I1832" s="6">
        <f>IF(E1832&gt;=Markov!$B$3,1,0)</f>
        <v/>
      </c>
      <c r="J1832" s="6">
        <f>I1831</f>
        <v/>
      </c>
      <c r="K1832" s="7">
        <f>MAR1!$B$5+MAR1!$C$5*COS(2*PI()*$C1832/365)+MAR1!$D$5*SIN(2*PI()*$C1832/365)</f>
        <v/>
      </c>
      <c r="L1832" s="7">
        <f>MAR1!$B$6+MAR1!$C$6*COS(2*PI()*$C1832/365)+MAR1!$D$6*SIN(2*PI()*$C1832/365)</f>
        <v/>
      </c>
      <c r="M1832" s="7">
        <f>MAR1!$B$7+MAR1!$C$7*COS(2*PI()*$C1832/365)+MAR1!$D$7*SIN(2*PI()*$C1832/365)</f>
        <v/>
      </c>
      <c r="N1832" s="7">
        <f>F1832-K1832</f>
        <v/>
      </c>
      <c r="O1832" s="7">
        <f>G1832-L1832</f>
        <v/>
      </c>
      <c r="P1832" s="7">
        <f>H1832-M1832</f>
        <v/>
      </c>
      <c r="Q1832" s="7">
        <f>IF($I1832=1,(N1832-MAR1!$B$11)/MAR1!$D$11,(N1832-MAR1!$C$11)/MAR1!$E$11)</f>
        <v/>
      </c>
      <c r="R1832" s="7">
        <f>IF($I1832=1,(O1832-MAR1!$B$12)/MAR1!$D$12,(O1832-MAR1!$C$12)/MAR1!$E$12)</f>
        <v/>
      </c>
      <c r="S1832" s="7">
        <f>IF($I1832=1,(P1832-MAR1!$B$13)/MAR1!$D$13,(P1832-MAR1!$C$13)/MAR1!$E$13)</f>
        <v/>
      </c>
    </row>
    <row r="1833">
      <c r="A1833" s="5" t="n">
        <v>1832</v>
      </c>
      <c r="B1833" s="5" t="n">
        <v>6</v>
      </c>
      <c r="C1833" s="5" t="n">
        <v>7</v>
      </c>
      <c r="D1833" s="5" t="n">
        <v>1</v>
      </c>
      <c r="E1833" s="5" t="n">
        <v>0</v>
      </c>
      <c r="F1833" s="5" t="n">
        <v>31.5</v>
      </c>
      <c r="G1833" s="5" t="n">
        <v>16.4</v>
      </c>
      <c r="H1833" s="5" t="n">
        <v>17.48</v>
      </c>
      <c r="I1833" s="6">
        <f>IF(E1833&gt;=Markov!$B$3,1,0)</f>
        <v/>
      </c>
      <c r="J1833" s="6">
        <f>I1832</f>
        <v/>
      </c>
      <c r="K1833" s="7">
        <f>MAR1!$B$5+MAR1!$C$5*COS(2*PI()*$C1833/365)+MAR1!$D$5*SIN(2*PI()*$C1833/365)</f>
        <v/>
      </c>
      <c r="L1833" s="7">
        <f>MAR1!$B$6+MAR1!$C$6*COS(2*PI()*$C1833/365)+MAR1!$D$6*SIN(2*PI()*$C1833/365)</f>
        <v/>
      </c>
      <c r="M1833" s="7">
        <f>MAR1!$B$7+MAR1!$C$7*COS(2*PI()*$C1833/365)+MAR1!$D$7*SIN(2*PI()*$C1833/365)</f>
        <v/>
      </c>
      <c r="N1833" s="7">
        <f>F1833-K1833</f>
        <v/>
      </c>
      <c r="O1833" s="7">
        <f>G1833-L1833</f>
        <v/>
      </c>
      <c r="P1833" s="7">
        <f>H1833-M1833</f>
        <v/>
      </c>
      <c r="Q1833" s="7">
        <f>IF($I1833=1,(N1833-MAR1!$B$11)/MAR1!$D$11,(N1833-MAR1!$C$11)/MAR1!$E$11)</f>
        <v/>
      </c>
      <c r="R1833" s="7">
        <f>IF($I1833=1,(O1833-MAR1!$B$12)/MAR1!$D$12,(O1833-MAR1!$C$12)/MAR1!$E$12)</f>
        <v/>
      </c>
      <c r="S1833" s="7">
        <f>IF($I1833=1,(P1833-MAR1!$B$13)/MAR1!$D$13,(P1833-MAR1!$C$13)/MAR1!$E$13)</f>
        <v/>
      </c>
    </row>
    <row r="1834">
      <c r="A1834" s="5" t="n">
        <v>1833</v>
      </c>
      <c r="B1834" s="5" t="n">
        <v>6</v>
      </c>
      <c r="C1834" s="5" t="n">
        <v>8</v>
      </c>
      <c r="D1834" s="5" t="n">
        <v>1</v>
      </c>
      <c r="E1834" s="5" t="n">
        <v>0</v>
      </c>
      <c r="F1834" s="5" t="n">
        <v>30.6</v>
      </c>
      <c r="G1834" s="5" t="n">
        <v>15.3</v>
      </c>
      <c r="H1834" s="5" t="n">
        <v>19.06</v>
      </c>
      <c r="I1834" s="6">
        <f>IF(E1834&gt;=Markov!$B$3,1,0)</f>
        <v/>
      </c>
      <c r="J1834" s="6">
        <f>I1833</f>
        <v/>
      </c>
      <c r="K1834" s="7">
        <f>MAR1!$B$5+MAR1!$C$5*COS(2*PI()*$C1834/365)+MAR1!$D$5*SIN(2*PI()*$C1834/365)</f>
        <v/>
      </c>
      <c r="L1834" s="7">
        <f>MAR1!$B$6+MAR1!$C$6*COS(2*PI()*$C1834/365)+MAR1!$D$6*SIN(2*PI()*$C1834/365)</f>
        <v/>
      </c>
      <c r="M1834" s="7">
        <f>MAR1!$B$7+MAR1!$C$7*COS(2*PI()*$C1834/365)+MAR1!$D$7*SIN(2*PI()*$C1834/365)</f>
        <v/>
      </c>
      <c r="N1834" s="7">
        <f>F1834-K1834</f>
        <v/>
      </c>
      <c r="O1834" s="7">
        <f>G1834-L1834</f>
        <v/>
      </c>
      <c r="P1834" s="7">
        <f>H1834-M1834</f>
        <v/>
      </c>
      <c r="Q1834" s="7">
        <f>IF($I1834=1,(N1834-MAR1!$B$11)/MAR1!$D$11,(N1834-MAR1!$C$11)/MAR1!$E$11)</f>
        <v/>
      </c>
      <c r="R1834" s="7">
        <f>IF($I1834=1,(O1834-MAR1!$B$12)/MAR1!$D$12,(O1834-MAR1!$C$12)/MAR1!$E$12)</f>
        <v/>
      </c>
      <c r="S1834" s="7">
        <f>IF($I1834=1,(P1834-MAR1!$B$13)/MAR1!$D$13,(P1834-MAR1!$C$13)/MAR1!$E$13)</f>
        <v/>
      </c>
    </row>
    <row r="1835">
      <c r="A1835" s="5" t="n">
        <v>1834</v>
      </c>
      <c r="B1835" s="5" t="n">
        <v>6</v>
      </c>
      <c r="C1835" s="5" t="n">
        <v>9</v>
      </c>
      <c r="D1835" s="5" t="n">
        <v>1</v>
      </c>
      <c r="E1835" s="5" t="n">
        <v>0</v>
      </c>
      <c r="F1835" s="5" t="n">
        <v>33</v>
      </c>
      <c r="G1835" s="5" t="n">
        <v>17.8</v>
      </c>
      <c r="H1835" s="5" t="n">
        <v>18.73</v>
      </c>
      <c r="I1835" s="6">
        <f>IF(E1835&gt;=Markov!$B$3,1,0)</f>
        <v/>
      </c>
      <c r="J1835" s="6">
        <f>I1834</f>
        <v/>
      </c>
      <c r="K1835" s="7">
        <f>MAR1!$B$5+MAR1!$C$5*COS(2*PI()*$C1835/365)+MAR1!$D$5*SIN(2*PI()*$C1835/365)</f>
        <v/>
      </c>
      <c r="L1835" s="7">
        <f>MAR1!$B$6+MAR1!$C$6*COS(2*PI()*$C1835/365)+MAR1!$D$6*SIN(2*PI()*$C1835/365)</f>
        <v/>
      </c>
      <c r="M1835" s="7">
        <f>MAR1!$B$7+MAR1!$C$7*COS(2*PI()*$C1835/365)+MAR1!$D$7*SIN(2*PI()*$C1835/365)</f>
        <v/>
      </c>
      <c r="N1835" s="7">
        <f>F1835-K1835</f>
        <v/>
      </c>
      <c r="O1835" s="7">
        <f>G1835-L1835</f>
        <v/>
      </c>
      <c r="P1835" s="7">
        <f>H1835-M1835</f>
        <v/>
      </c>
      <c r="Q1835" s="7">
        <f>IF($I1835=1,(N1835-MAR1!$B$11)/MAR1!$D$11,(N1835-MAR1!$C$11)/MAR1!$E$11)</f>
        <v/>
      </c>
      <c r="R1835" s="7">
        <f>IF($I1835=1,(O1835-MAR1!$B$12)/MAR1!$D$12,(O1835-MAR1!$C$12)/MAR1!$E$12)</f>
        <v/>
      </c>
      <c r="S1835" s="7">
        <f>IF($I1835=1,(P1835-MAR1!$B$13)/MAR1!$D$13,(P1835-MAR1!$C$13)/MAR1!$E$13)</f>
        <v/>
      </c>
    </row>
    <row r="1836">
      <c r="A1836" s="5" t="n">
        <v>1835</v>
      </c>
      <c r="B1836" s="5" t="n">
        <v>6</v>
      </c>
      <c r="C1836" s="5" t="n">
        <v>10</v>
      </c>
      <c r="D1836" s="5" t="n">
        <v>1</v>
      </c>
      <c r="E1836" s="5" t="n">
        <v>0</v>
      </c>
      <c r="F1836" s="5" t="n">
        <v>31.3</v>
      </c>
      <c r="G1836" s="5" t="n">
        <v>17</v>
      </c>
      <c r="H1836" s="5" t="n">
        <v>18.8</v>
      </c>
      <c r="I1836" s="6">
        <f>IF(E1836&gt;=Markov!$B$3,1,0)</f>
        <v/>
      </c>
      <c r="J1836" s="6">
        <f>I1835</f>
        <v/>
      </c>
      <c r="K1836" s="7">
        <f>MAR1!$B$5+MAR1!$C$5*COS(2*PI()*$C1836/365)+MAR1!$D$5*SIN(2*PI()*$C1836/365)</f>
        <v/>
      </c>
      <c r="L1836" s="7">
        <f>MAR1!$B$6+MAR1!$C$6*COS(2*PI()*$C1836/365)+MAR1!$D$6*SIN(2*PI()*$C1836/365)</f>
        <v/>
      </c>
      <c r="M1836" s="7">
        <f>MAR1!$B$7+MAR1!$C$7*COS(2*PI()*$C1836/365)+MAR1!$D$7*SIN(2*PI()*$C1836/365)</f>
        <v/>
      </c>
      <c r="N1836" s="7">
        <f>F1836-K1836</f>
        <v/>
      </c>
      <c r="O1836" s="7">
        <f>G1836-L1836</f>
        <v/>
      </c>
      <c r="P1836" s="7">
        <f>H1836-M1836</f>
        <v/>
      </c>
      <c r="Q1836" s="7">
        <f>IF($I1836=1,(N1836-MAR1!$B$11)/MAR1!$D$11,(N1836-MAR1!$C$11)/MAR1!$E$11)</f>
        <v/>
      </c>
      <c r="R1836" s="7">
        <f>IF($I1836=1,(O1836-MAR1!$B$12)/MAR1!$D$12,(O1836-MAR1!$C$12)/MAR1!$E$12)</f>
        <v/>
      </c>
      <c r="S1836" s="7">
        <f>IF($I1836=1,(P1836-MAR1!$B$13)/MAR1!$D$13,(P1836-MAR1!$C$13)/MAR1!$E$13)</f>
        <v/>
      </c>
    </row>
    <row r="1837">
      <c r="A1837" s="5" t="n">
        <v>1836</v>
      </c>
      <c r="B1837" s="5" t="n">
        <v>6</v>
      </c>
      <c r="C1837" s="5" t="n">
        <v>11</v>
      </c>
      <c r="D1837" s="5" t="n">
        <v>1</v>
      </c>
      <c r="E1837" s="5" t="n">
        <v>0</v>
      </c>
      <c r="F1837" s="5" t="n">
        <v>34.7</v>
      </c>
      <c r="G1837" s="5" t="n">
        <v>16.2</v>
      </c>
      <c r="H1837" s="5" t="n">
        <v>14.5</v>
      </c>
      <c r="I1837" s="6">
        <f>IF(E1837&gt;=Markov!$B$3,1,0)</f>
        <v/>
      </c>
      <c r="J1837" s="6">
        <f>I1836</f>
        <v/>
      </c>
      <c r="K1837" s="7">
        <f>MAR1!$B$5+MAR1!$C$5*COS(2*PI()*$C1837/365)+MAR1!$D$5*SIN(2*PI()*$C1837/365)</f>
        <v/>
      </c>
      <c r="L1837" s="7">
        <f>MAR1!$B$6+MAR1!$C$6*COS(2*PI()*$C1837/365)+MAR1!$D$6*SIN(2*PI()*$C1837/365)</f>
        <v/>
      </c>
      <c r="M1837" s="7">
        <f>MAR1!$B$7+MAR1!$C$7*COS(2*PI()*$C1837/365)+MAR1!$D$7*SIN(2*PI()*$C1837/365)</f>
        <v/>
      </c>
      <c r="N1837" s="7">
        <f>F1837-K1837</f>
        <v/>
      </c>
      <c r="O1837" s="7">
        <f>G1837-L1837</f>
        <v/>
      </c>
      <c r="P1837" s="7">
        <f>H1837-M1837</f>
        <v/>
      </c>
      <c r="Q1837" s="7">
        <f>IF($I1837=1,(N1837-MAR1!$B$11)/MAR1!$D$11,(N1837-MAR1!$C$11)/MAR1!$E$11)</f>
        <v/>
      </c>
      <c r="R1837" s="7">
        <f>IF($I1837=1,(O1837-MAR1!$B$12)/MAR1!$D$12,(O1837-MAR1!$C$12)/MAR1!$E$12)</f>
        <v/>
      </c>
      <c r="S1837" s="7">
        <f>IF($I1837=1,(P1837-MAR1!$B$13)/MAR1!$D$13,(P1837-MAR1!$C$13)/MAR1!$E$13)</f>
        <v/>
      </c>
    </row>
    <row r="1838">
      <c r="A1838" s="5" t="n">
        <v>1837</v>
      </c>
      <c r="B1838" s="5" t="n">
        <v>6</v>
      </c>
      <c r="C1838" s="5" t="n">
        <v>12</v>
      </c>
      <c r="D1838" s="5" t="n">
        <v>1</v>
      </c>
      <c r="E1838" s="5" t="n">
        <v>0</v>
      </c>
      <c r="F1838" s="5" t="n">
        <v>32.9</v>
      </c>
      <c r="G1838" s="5" t="n">
        <v>16.7</v>
      </c>
      <c r="H1838" s="5" t="n">
        <v>14.05</v>
      </c>
      <c r="I1838" s="6">
        <f>IF(E1838&gt;=Markov!$B$3,1,0)</f>
        <v/>
      </c>
      <c r="J1838" s="6">
        <f>I1837</f>
        <v/>
      </c>
      <c r="K1838" s="7">
        <f>MAR1!$B$5+MAR1!$C$5*COS(2*PI()*$C1838/365)+MAR1!$D$5*SIN(2*PI()*$C1838/365)</f>
        <v/>
      </c>
      <c r="L1838" s="7">
        <f>MAR1!$B$6+MAR1!$C$6*COS(2*PI()*$C1838/365)+MAR1!$D$6*SIN(2*PI()*$C1838/365)</f>
        <v/>
      </c>
      <c r="M1838" s="7">
        <f>MAR1!$B$7+MAR1!$C$7*COS(2*PI()*$C1838/365)+MAR1!$D$7*SIN(2*PI()*$C1838/365)</f>
        <v/>
      </c>
      <c r="N1838" s="7">
        <f>F1838-K1838</f>
        <v/>
      </c>
      <c r="O1838" s="7">
        <f>G1838-L1838</f>
        <v/>
      </c>
      <c r="P1838" s="7">
        <f>H1838-M1838</f>
        <v/>
      </c>
      <c r="Q1838" s="7">
        <f>IF($I1838=1,(N1838-MAR1!$B$11)/MAR1!$D$11,(N1838-MAR1!$C$11)/MAR1!$E$11)</f>
        <v/>
      </c>
      <c r="R1838" s="7">
        <f>IF($I1838=1,(O1838-MAR1!$B$12)/MAR1!$D$12,(O1838-MAR1!$C$12)/MAR1!$E$12)</f>
        <v/>
      </c>
      <c r="S1838" s="7">
        <f>IF($I1838=1,(P1838-MAR1!$B$13)/MAR1!$D$13,(P1838-MAR1!$C$13)/MAR1!$E$13)</f>
        <v/>
      </c>
    </row>
    <row r="1839">
      <c r="A1839" s="5" t="n">
        <v>1838</v>
      </c>
      <c r="B1839" s="5" t="n">
        <v>6</v>
      </c>
      <c r="C1839" s="5" t="n">
        <v>13</v>
      </c>
      <c r="D1839" s="5" t="n">
        <v>1</v>
      </c>
      <c r="E1839" s="5" t="n">
        <v>0</v>
      </c>
      <c r="F1839" s="5" t="n">
        <v>31.1</v>
      </c>
      <c r="G1839" s="5" t="n">
        <v>15.6</v>
      </c>
      <c r="H1839" s="5" t="n">
        <v>16.44</v>
      </c>
      <c r="I1839" s="6">
        <f>IF(E1839&gt;=Markov!$B$3,1,0)</f>
        <v/>
      </c>
      <c r="J1839" s="6">
        <f>I1838</f>
        <v/>
      </c>
      <c r="K1839" s="7">
        <f>MAR1!$B$5+MAR1!$C$5*COS(2*PI()*$C1839/365)+MAR1!$D$5*SIN(2*PI()*$C1839/365)</f>
        <v/>
      </c>
      <c r="L1839" s="7">
        <f>MAR1!$B$6+MAR1!$C$6*COS(2*PI()*$C1839/365)+MAR1!$D$6*SIN(2*PI()*$C1839/365)</f>
        <v/>
      </c>
      <c r="M1839" s="7">
        <f>MAR1!$B$7+MAR1!$C$7*COS(2*PI()*$C1839/365)+MAR1!$D$7*SIN(2*PI()*$C1839/365)</f>
        <v/>
      </c>
      <c r="N1839" s="7">
        <f>F1839-K1839</f>
        <v/>
      </c>
      <c r="O1839" s="7">
        <f>G1839-L1839</f>
        <v/>
      </c>
      <c r="P1839" s="7">
        <f>H1839-M1839</f>
        <v/>
      </c>
      <c r="Q1839" s="7">
        <f>IF($I1839=1,(N1839-MAR1!$B$11)/MAR1!$D$11,(N1839-MAR1!$C$11)/MAR1!$E$11)</f>
        <v/>
      </c>
      <c r="R1839" s="7">
        <f>IF($I1839=1,(O1839-MAR1!$B$12)/MAR1!$D$12,(O1839-MAR1!$C$12)/MAR1!$E$12)</f>
        <v/>
      </c>
      <c r="S1839" s="7">
        <f>IF($I1839=1,(P1839-MAR1!$B$13)/MAR1!$D$13,(P1839-MAR1!$C$13)/MAR1!$E$13)</f>
        <v/>
      </c>
    </row>
    <row r="1840">
      <c r="A1840" s="5" t="n">
        <v>1839</v>
      </c>
      <c r="B1840" s="5" t="n">
        <v>6</v>
      </c>
      <c r="C1840" s="5" t="n">
        <v>14</v>
      </c>
      <c r="D1840" s="5" t="n">
        <v>1</v>
      </c>
      <c r="E1840" s="5" t="n">
        <v>2.2</v>
      </c>
      <c r="F1840" s="5" t="n">
        <v>26.1</v>
      </c>
      <c r="G1840" s="5" t="n">
        <v>13</v>
      </c>
      <c r="H1840" s="5" t="n">
        <v>13.9</v>
      </c>
      <c r="I1840" s="6">
        <f>IF(E1840&gt;=Markov!$B$3,1,0)</f>
        <v/>
      </c>
      <c r="J1840" s="6">
        <f>I1839</f>
        <v/>
      </c>
      <c r="K1840" s="7">
        <f>MAR1!$B$5+MAR1!$C$5*COS(2*PI()*$C1840/365)+MAR1!$D$5*SIN(2*PI()*$C1840/365)</f>
        <v/>
      </c>
      <c r="L1840" s="7">
        <f>MAR1!$B$6+MAR1!$C$6*COS(2*PI()*$C1840/365)+MAR1!$D$6*SIN(2*PI()*$C1840/365)</f>
        <v/>
      </c>
      <c r="M1840" s="7">
        <f>MAR1!$B$7+MAR1!$C$7*COS(2*PI()*$C1840/365)+MAR1!$D$7*SIN(2*PI()*$C1840/365)</f>
        <v/>
      </c>
      <c r="N1840" s="7">
        <f>F1840-K1840</f>
        <v/>
      </c>
      <c r="O1840" s="7">
        <f>G1840-L1840</f>
        <v/>
      </c>
      <c r="P1840" s="7">
        <f>H1840-M1840</f>
        <v/>
      </c>
      <c r="Q1840" s="7">
        <f>IF($I1840=1,(N1840-MAR1!$B$11)/MAR1!$D$11,(N1840-MAR1!$C$11)/MAR1!$E$11)</f>
        <v/>
      </c>
      <c r="R1840" s="7">
        <f>IF($I1840=1,(O1840-MAR1!$B$12)/MAR1!$D$12,(O1840-MAR1!$C$12)/MAR1!$E$12)</f>
        <v/>
      </c>
      <c r="S1840" s="7">
        <f>IF($I1840=1,(P1840-MAR1!$B$13)/MAR1!$D$13,(P1840-MAR1!$C$13)/MAR1!$E$13)</f>
        <v/>
      </c>
    </row>
    <row r="1841">
      <c r="A1841" s="5" t="n">
        <v>1840</v>
      </c>
      <c r="B1841" s="5" t="n">
        <v>6</v>
      </c>
      <c r="C1841" s="5" t="n">
        <v>15</v>
      </c>
      <c r="D1841" s="5" t="n">
        <v>1</v>
      </c>
      <c r="E1841" s="5" t="n">
        <v>0</v>
      </c>
      <c r="F1841" s="5" t="n">
        <v>30.4</v>
      </c>
      <c r="G1841" s="5" t="n">
        <v>14.5</v>
      </c>
      <c r="H1841" s="5" t="n">
        <v>17.68</v>
      </c>
      <c r="I1841" s="6">
        <f>IF(E1841&gt;=Markov!$B$3,1,0)</f>
        <v/>
      </c>
      <c r="J1841" s="6">
        <f>I1840</f>
        <v/>
      </c>
      <c r="K1841" s="7">
        <f>MAR1!$B$5+MAR1!$C$5*COS(2*PI()*$C1841/365)+MAR1!$D$5*SIN(2*PI()*$C1841/365)</f>
        <v/>
      </c>
      <c r="L1841" s="7">
        <f>MAR1!$B$6+MAR1!$C$6*COS(2*PI()*$C1841/365)+MAR1!$D$6*SIN(2*PI()*$C1841/365)</f>
        <v/>
      </c>
      <c r="M1841" s="7">
        <f>MAR1!$B$7+MAR1!$C$7*COS(2*PI()*$C1841/365)+MAR1!$D$7*SIN(2*PI()*$C1841/365)</f>
        <v/>
      </c>
      <c r="N1841" s="7">
        <f>F1841-K1841</f>
        <v/>
      </c>
      <c r="O1841" s="7">
        <f>G1841-L1841</f>
        <v/>
      </c>
      <c r="P1841" s="7">
        <f>H1841-M1841</f>
        <v/>
      </c>
      <c r="Q1841" s="7">
        <f>IF($I1841=1,(N1841-MAR1!$B$11)/MAR1!$D$11,(N1841-MAR1!$C$11)/MAR1!$E$11)</f>
        <v/>
      </c>
      <c r="R1841" s="7">
        <f>IF($I1841=1,(O1841-MAR1!$B$12)/MAR1!$D$12,(O1841-MAR1!$C$12)/MAR1!$E$12)</f>
        <v/>
      </c>
      <c r="S1841" s="7">
        <f>IF($I1841=1,(P1841-MAR1!$B$13)/MAR1!$D$13,(P1841-MAR1!$C$13)/MAR1!$E$13)</f>
        <v/>
      </c>
    </row>
    <row r="1842">
      <c r="A1842" s="5" t="n">
        <v>1841</v>
      </c>
      <c r="B1842" s="5" t="n">
        <v>6</v>
      </c>
      <c r="C1842" s="5" t="n">
        <v>16</v>
      </c>
      <c r="D1842" s="5" t="n">
        <v>1</v>
      </c>
      <c r="E1842" s="5" t="n">
        <v>0</v>
      </c>
      <c r="F1842" s="5" t="n">
        <v>30.1</v>
      </c>
      <c r="G1842" s="5" t="n">
        <v>13.7</v>
      </c>
      <c r="H1842" s="5" t="n">
        <v>16.64</v>
      </c>
      <c r="I1842" s="6">
        <f>IF(E1842&gt;=Markov!$B$3,1,0)</f>
        <v/>
      </c>
      <c r="J1842" s="6">
        <f>I1841</f>
        <v/>
      </c>
      <c r="K1842" s="7">
        <f>MAR1!$B$5+MAR1!$C$5*COS(2*PI()*$C1842/365)+MAR1!$D$5*SIN(2*PI()*$C1842/365)</f>
        <v/>
      </c>
      <c r="L1842" s="7">
        <f>MAR1!$B$6+MAR1!$C$6*COS(2*PI()*$C1842/365)+MAR1!$D$6*SIN(2*PI()*$C1842/365)</f>
        <v/>
      </c>
      <c r="M1842" s="7">
        <f>MAR1!$B$7+MAR1!$C$7*COS(2*PI()*$C1842/365)+MAR1!$D$7*SIN(2*PI()*$C1842/365)</f>
        <v/>
      </c>
      <c r="N1842" s="7">
        <f>F1842-K1842</f>
        <v/>
      </c>
      <c r="O1842" s="7">
        <f>G1842-L1842</f>
        <v/>
      </c>
      <c r="P1842" s="7">
        <f>H1842-M1842</f>
        <v/>
      </c>
      <c r="Q1842" s="7">
        <f>IF($I1842=1,(N1842-MAR1!$B$11)/MAR1!$D$11,(N1842-MAR1!$C$11)/MAR1!$E$11)</f>
        <v/>
      </c>
      <c r="R1842" s="7">
        <f>IF($I1842=1,(O1842-MAR1!$B$12)/MAR1!$D$12,(O1842-MAR1!$C$12)/MAR1!$E$12)</f>
        <v/>
      </c>
      <c r="S1842" s="7">
        <f>IF($I1842=1,(P1842-MAR1!$B$13)/MAR1!$D$13,(P1842-MAR1!$C$13)/MAR1!$E$13)</f>
        <v/>
      </c>
    </row>
    <row r="1843">
      <c r="A1843" s="5" t="n">
        <v>1842</v>
      </c>
      <c r="B1843" s="5" t="n">
        <v>6</v>
      </c>
      <c r="C1843" s="5" t="n">
        <v>17</v>
      </c>
      <c r="D1843" s="5" t="n">
        <v>1</v>
      </c>
      <c r="E1843" s="5" t="n">
        <v>0</v>
      </c>
      <c r="F1843" s="5" t="n">
        <v>26.6</v>
      </c>
      <c r="G1843" s="5" t="n">
        <v>10.8</v>
      </c>
      <c r="H1843" s="5" t="n">
        <v>15.21</v>
      </c>
      <c r="I1843" s="6">
        <f>IF(E1843&gt;=Markov!$B$3,1,0)</f>
        <v/>
      </c>
      <c r="J1843" s="6">
        <f>I1842</f>
        <v/>
      </c>
      <c r="K1843" s="7">
        <f>MAR1!$B$5+MAR1!$C$5*COS(2*PI()*$C1843/365)+MAR1!$D$5*SIN(2*PI()*$C1843/365)</f>
        <v/>
      </c>
      <c r="L1843" s="7">
        <f>MAR1!$B$6+MAR1!$C$6*COS(2*PI()*$C1843/365)+MAR1!$D$6*SIN(2*PI()*$C1843/365)</f>
        <v/>
      </c>
      <c r="M1843" s="7">
        <f>MAR1!$B$7+MAR1!$C$7*COS(2*PI()*$C1843/365)+MAR1!$D$7*SIN(2*PI()*$C1843/365)</f>
        <v/>
      </c>
      <c r="N1843" s="7">
        <f>F1843-K1843</f>
        <v/>
      </c>
      <c r="O1843" s="7">
        <f>G1843-L1843</f>
        <v/>
      </c>
      <c r="P1843" s="7">
        <f>H1843-M1843</f>
        <v/>
      </c>
      <c r="Q1843" s="7">
        <f>IF($I1843=1,(N1843-MAR1!$B$11)/MAR1!$D$11,(N1843-MAR1!$C$11)/MAR1!$E$11)</f>
        <v/>
      </c>
      <c r="R1843" s="7">
        <f>IF($I1843=1,(O1843-MAR1!$B$12)/MAR1!$D$12,(O1843-MAR1!$C$12)/MAR1!$E$12)</f>
        <v/>
      </c>
      <c r="S1843" s="7">
        <f>IF($I1843=1,(P1843-MAR1!$B$13)/MAR1!$D$13,(P1843-MAR1!$C$13)/MAR1!$E$13)</f>
        <v/>
      </c>
    </row>
    <row r="1844">
      <c r="A1844" s="5" t="n">
        <v>1843</v>
      </c>
      <c r="B1844" s="5" t="n">
        <v>6</v>
      </c>
      <c r="C1844" s="5" t="n">
        <v>18</v>
      </c>
      <c r="D1844" s="5" t="n">
        <v>1</v>
      </c>
      <c r="E1844" s="5" t="n">
        <v>0</v>
      </c>
      <c r="F1844" s="5" t="n">
        <v>29.3</v>
      </c>
      <c r="G1844" s="5" t="n">
        <v>14</v>
      </c>
      <c r="H1844" s="5" t="n">
        <v>15.41</v>
      </c>
      <c r="I1844" s="6">
        <f>IF(E1844&gt;=Markov!$B$3,1,0)</f>
        <v/>
      </c>
      <c r="J1844" s="6">
        <f>I1843</f>
        <v/>
      </c>
      <c r="K1844" s="7">
        <f>MAR1!$B$5+MAR1!$C$5*COS(2*PI()*$C1844/365)+MAR1!$D$5*SIN(2*PI()*$C1844/365)</f>
        <v/>
      </c>
      <c r="L1844" s="7">
        <f>MAR1!$B$6+MAR1!$C$6*COS(2*PI()*$C1844/365)+MAR1!$D$6*SIN(2*PI()*$C1844/365)</f>
        <v/>
      </c>
      <c r="M1844" s="7">
        <f>MAR1!$B$7+MAR1!$C$7*COS(2*PI()*$C1844/365)+MAR1!$D$7*SIN(2*PI()*$C1844/365)</f>
        <v/>
      </c>
      <c r="N1844" s="7">
        <f>F1844-K1844</f>
        <v/>
      </c>
      <c r="O1844" s="7">
        <f>G1844-L1844</f>
        <v/>
      </c>
      <c r="P1844" s="7">
        <f>H1844-M1844</f>
        <v/>
      </c>
      <c r="Q1844" s="7">
        <f>IF($I1844=1,(N1844-MAR1!$B$11)/MAR1!$D$11,(N1844-MAR1!$C$11)/MAR1!$E$11)</f>
        <v/>
      </c>
      <c r="R1844" s="7">
        <f>IF($I1844=1,(O1844-MAR1!$B$12)/MAR1!$D$12,(O1844-MAR1!$C$12)/MAR1!$E$12)</f>
        <v/>
      </c>
      <c r="S1844" s="7">
        <f>IF($I1844=1,(P1844-MAR1!$B$13)/MAR1!$D$13,(P1844-MAR1!$C$13)/MAR1!$E$13)</f>
        <v/>
      </c>
    </row>
    <row r="1845">
      <c r="A1845" s="5" t="n">
        <v>1844</v>
      </c>
      <c r="B1845" s="5" t="n">
        <v>6</v>
      </c>
      <c r="C1845" s="5" t="n">
        <v>19</v>
      </c>
      <c r="D1845" s="5" t="n">
        <v>1</v>
      </c>
      <c r="E1845" s="5" t="n">
        <v>0</v>
      </c>
      <c r="F1845" s="5" t="n">
        <v>28.5</v>
      </c>
      <c r="G1845" s="5" t="n">
        <v>12.1</v>
      </c>
      <c r="H1845" s="5" t="n">
        <v>16.78</v>
      </c>
      <c r="I1845" s="6">
        <f>IF(E1845&gt;=Markov!$B$3,1,0)</f>
        <v/>
      </c>
      <c r="J1845" s="6">
        <f>I1844</f>
        <v/>
      </c>
      <c r="K1845" s="7">
        <f>MAR1!$B$5+MAR1!$C$5*COS(2*PI()*$C1845/365)+MAR1!$D$5*SIN(2*PI()*$C1845/365)</f>
        <v/>
      </c>
      <c r="L1845" s="7">
        <f>MAR1!$B$6+MAR1!$C$6*COS(2*PI()*$C1845/365)+MAR1!$D$6*SIN(2*PI()*$C1845/365)</f>
        <v/>
      </c>
      <c r="M1845" s="7">
        <f>MAR1!$B$7+MAR1!$C$7*COS(2*PI()*$C1845/365)+MAR1!$D$7*SIN(2*PI()*$C1845/365)</f>
        <v/>
      </c>
      <c r="N1845" s="7">
        <f>F1845-K1845</f>
        <v/>
      </c>
      <c r="O1845" s="7">
        <f>G1845-L1845</f>
        <v/>
      </c>
      <c r="P1845" s="7">
        <f>H1845-M1845</f>
        <v/>
      </c>
      <c r="Q1845" s="7">
        <f>IF($I1845=1,(N1845-MAR1!$B$11)/MAR1!$D$11,(N1845-MAR1!$C$11)/MAR1!$E$11)</f>
        <v/>
      </c>
      <c r="R1845" s="7">
        <f>IF($I1845=1,(O1845-MAR1!$B$12)/MAR1!$D$12,(O1845-MAR1!$C$12)/MAR1!$E$12)</f>
        <v/>
      </c>
      <c r="S1845" s="7">
        <f>IF($I1845=1,(P1845-MAR1!$B$13)/MAR1!$D$13,(P1845-MAR1!$C$13)/MAR1!$E$13)</f>
        <v/>
      </c>
    </row>
    <row r="1846">
      <c r="A1846" s="5" t="n">
        <v>1845</v>
      </c>
      <c r="B1846" s="5" t="n">
        <v>6</v>
      </c>
      <c r="C1846" s="5" t="n">
        <v>20</v>
      </c>
      <c r="D1846" s="5" t="n">
        <v>1</v>
      </c>
      <c r="E1846" s="5" t="n">
        <v>0</v>
      </c>
      <c r="F1846" s="5" t="n">
        <v>28.1</v>
      </c>
      <c r="G1846" s="5" t="n">
        <v>14.3</v>
      </c>
      <c r="H1846" s="5" t="n">
        <v>15.86</v>
      </c>
      <c r="I1846" s="6">
        <f>IF(E1846&gt;=Markov!$B$3,1,0)</f>
        <v/>
      </c>
      <c r="J1846" s="6">
        <f>I1845</f>
        <v/>
      </c>
      <c r="K1846" s="7">
        <f>MAR1!$B$5+MAR1!$C$5*COS(2*PI()*$C1846/365)+MAR1!$D$5*SIN(2*PI()*$C1846/365)</f>
        <v/>
      </c>
      <c r="L1846" s="7">
        <f>MAR1!$B$6+MAR1!$C$6*COS(2*PI()*$C1846/365)+MAR1!$D$6*SIN(2*PI()*$C1846/365)</f>
        <v/>
      </c>
      <c r="M1846" s="7">
        <f>MAR1!$B$7+MAR1!$C$7*COS(2*PI()*$C1846/365)+MAR1!$D$7*SIN(2*PI()*$C1846/365)</f>
        <v/>
      </c>
      <c r="N1846" s="7">
        <f>F1846-K1846</f>
        <v/>
      </c>
      <c r="O1846" s="7">
        <f>G1846-L1846</f>
        <v/>
      </c>
      <c r="P1846" s="7">
        <f>H1846-M1846</f>
        <v/>
      </c>
      <c r="Q1846" s="7">
        <f>IF($I1846=1,(N1846-MAR1!$B$11)/MAR1!$D$11,(N1846-MAR1!$C$11)/MAR1!$E$11)</f>
        <v/>
      </c>
      <c r="R1846" s="7">
        <f>IF($I1846=1,(O1846-MAR1!$B$12)/MAR1!$D$12,(O1846-MAR1!$C$12)/MAR1!$E$12)</f>
        <v/>
      </c>
      <c r="S1846" s="7">
        <f>IF($I1846=1,(P1846-MAR1!$B$13)/MAR1!$D$13,(P1846-MAR1!$C$13)/MAR1!$E$13)</f>
        <v/>
      </c>
    </row>
    <row r="1847">
      <c r="A1847" s="5" t="n">
        <v>1846</v>
      </c>
      <c r="B1847" s="5" t="n">
        <v>6</v>
      </c>
      <c r="C1847" s="5" t="n">
        <v>21</v>
      </c>
      <c r="D1847" s="5" t="n">
        <v>1</v>
      </c>
      <c r="E1847" s="5" t="n">
        <v>0</v>
      </c>
      <c r="F1847" s="5" t="n">
        <v>27.3</v>
      </c>
      <c r="G1847" s="5" t="n">
        <v>14.7</v>
      </c>
      <c r="H1847" s="5" t="n">
        <v>17.76</v>
      </c>
      <c r="I1847" s="6">
        <f>IF(E1847&gt;=Markov!$B$3,1,0)</f>
        <v/>
      </c>
      <c r="J1847" s="6">
        <f>I1846</f>
        <v/>
      </c>
      <c r="K1847" s="7">
        <f>MAR1!$B$5+MAR1!$C$5*COS(2*PI()*$C1847/365)+MAR1!$D$5*SIN(2*PI()*$C1847/365)</f>
        <v/>
      </c>
      <c r="L1847" s="7">
        <f>MAR1!$B$6+MAR1!$C$6*COS(2*PI()*$C1847/365)+MAR1!$D$6*SIN(2*PI()*$C1847/365)</f>
        <v/>
      </c>
      <c r="M1847" s="7">
        <f>MAR1!$B$7+MAR1!$C$7*COS(2*PI()*$C1847/365)+MAR1!$D$7*SIN(2*PI()*$C1847/365)</f>
        <v/>
      </c>
      <c r="N1847" s="7">
        <f>F1847-K1847</f>
        <v/>
      </c>
      <c r="O1847" s="7">
        <f>G1847-L1847</f>
        <v/>
      </c>
      <c r="P1847" s="7">
        <f>H1847-M1847</f>
        <v/>
      </c>
      <c r="Q1847" s="7">
        <f>IF($I1847=1,(N1847-MAR1!$B$11)/MAR1!$D$11,(N1847-MAR1!$C$11)/MAR1!$E$11)</f>
        <v/>
      </c>
      <c r="R1847" s="7">
        <f>IF($I1847=1,(O1847-MAR1!$B$12)/MAR1!$D$12,(O1847-MAR1!$C$12)/MAR1!$E$12)</f>
        <v/>
      </c>
      <c r="S1847" s="7">
        <f>IF($I1847=1,(P1847-MAR1!$B$13)/MAR1!$D$13,(P1847-MAR1!$C$13)/MAR1!$E$13)</f>
        <v/>
      </c>
    </row>
    <row r="1848">
      <c r="A1848" s="5" t="n">
        <v>1847</v>
      </c>
      <c r="B1848" s="5" t="n">
        <v>6</v>
      </c>
      <c r="C1848" s="5" t="n">
        <v>22</v>
      </c>
      <c r="D1848" s="5" t="n">
        <v>1</v>
      </c>
      <c r="E1848" s="5" t="n">
        <v>0</v>
      </c>
      <c r="F1848" s="5" t="n">
        <v>27.5</v>
      </c>
      <c r="G1848" s="5" t="n">
        <v>15.2</v>
      </c>
      <c r="H1848" s="5" t="n">
        <v>18.66</v>
      </c>
      <c r="I1848" s="6">
        <f>IF(E1848&gt;=Markov!$B$3,1,0)</f>
        <v/>
      </c>
      <c r="J1848" s="6">
        <f>I1847</f>
        <v/>
      </c>
      <c r="K1848" s="7">
        <f>MAR1!$B$5+MAR1!$C$5*COS(2*PI()*$C1848/365)+MAR1!$D$5*SIN(2*PI()*$C1848/365)</f>
        <v/>
      </c>
      <c r="L1848" s="7">
        <f>MAR1!$B$6+MAR1!$C$6*COS(2*PI()*$C1848/365)+MAR1!$D$6*SIN(2*PI()*$C1848/365)</f>
        <v/>
      </c>
      <c r="M1848" s="7">
        <f>MAR1!$B$7+MAR1!$C$7*COS(2*PI()*$C1848/365)+MAR1!$D$7*SIN(2*PI()*$C1848/365)</f>
        <v/>
      </c>
      <c r="N1848" s="7">
        <f>F1848-K1848</f>
        <v/>
      </c>
      <c r="O1848" s="7">
        <f>G1848-L1848</f>
        <v/>
      </c>
      <c r="P1848" s="7">
        <f>H1848-M1848</f>
        <v/>
      </c>
      <c r="Q1848" s="7">
        <f>IF($I1848=1,(N1848-MAR1!$B$11)/MAR1!$D$11,(N1848-MAR1!$C$11)/MAR1!$E$11)</f>
        <v/>
      </c>
      <c r="R1848" s="7">
        <f>IF($I1848=1,(O1848-MAR1!$B$12)/MAR1!$D$12,(O1848-MAR1!$C$12)/MAR1!$E$12)</f>
        <v/>
      </c>
      <c r="S1848" s="7">
        <f>IF($I1848=1,(P1848-MAR1!$B$13)/MAR1!$D$13,(P1848-MAR1!$C$13)/MAR1!$E$13)</f>
        <v/>
      </c>
    </row>
    <row r="1849">
      <c r="A1849" s="5" t="n">
        <v>1848</v>
      </c>
      <c r="B1849" s="5" t="n">
        <v>6</v>
      </c>
      <c r="C1849" s="5" t="n">
        <v>23</v>
      </c>
      <c r="D1849" s="5" t="n">
        <v>1</v>
      </c>
      <c r="E1849" s="5" t="n">
        <v>0</v>
      </c>
      <c r="F1849" s="5" t="n">
        <v>28.7</v>
      </c>
      <c r="G1849" s="5" t="n">
        <v>13.3</v>
      </c>
      <c r="H1849" s="5" t="n">
        <v>15.23</v>
      </c>
      <c r="I1849" s="6">
        <f>IF(E1849&gt;=Markov!$B$3,1,0)</f>
        <v/>
      </c>
      <c r="J1849" s="6">
        <f>I1848</f>
        <v/>
      </c>
      <c r="K1849" s="7">
        <f>MAR1!$B$5+MAR1!$C$5*COS(2*PI()*$C1849/365)+MAR1!$D$5*SIN(2*PI()*$C1849/365)</f>
        <v/>
      </c>
      <c r="L1849" s="7">
        <f>MAR1!$B$6+MAR1!$C$6*COS(2*PI()*$C1849/365)+MAR1!$D$6*SIN(2*PI()*$C1849/365)</f>
        <v/>
      </c>
      <c r="M1849" s="7">
        <f>MAR1!$B$7+MAR1!$C$7*COS(2*PI()*$C1849/365)+MAR1!$D$7*SIN(2*PI()*$C1849/365)</f>
        <v/>
      </c>
      <c r="N1849" s="7">
        <f>F1849-K1849</f>
        <v/>
      </c>
      <c r="O1849" s="7">
        <f>G1849-L1849</f>
        <v/>
      </c>
      <c r="P1849" s="7">
        <f>H1849-M1849</f>
        <v/>
      </c>
      <c r="Q1849" s="7">
        <f>IF($I1849=1,(N1849-MAR1!$B$11)/MAR1!$D$11,(N1849-MAR1!$C$11)/MAR1!$E$11)</f>
        <v/>
      </c>
      <c r="R1849" s="7">
        <f>IF($I1849=1,(O1849-MAR1!$B$12)/MAR1!$D$12,(O1849-MAR1!$C$12)/MAR1!$E$12)</f>
        <v/>
      </c>
      <c r="S1849" s="7">
        <f>IF($I1849=1,(P1849-MAR1!$B$13)/MAR1!$D$13,(P1849-MAR1!$C$13)/MAR1!$E$13)</f>
        <v/>
      </c>
    </row>
    <row r="1850">
      <c r="A1850" s="5" t="n">
        <v>1849</v>
      </c>
      <c r="B1850" s="5" t="n">
        <v>6</v>
      </c>
      <c r="C1850" s="5" t="n">
        <v>24</v>
      </c>
      <c r="D1850" s="5" t="n">
        <v>1</v>
      </c>
      <c r="E1850" s="5" t="n">
        <v>0</v>
      </c>
      <c r="F1850" s="5" t="n">
        <v>30.4</v>
      </c>
      <c r="G1850" s="5" t="n">
        <v>14.4</v>
      </c>
      <c r="H1850" s="5" t="n">
        <v>20.49</v>
      </c>
      <c r="I1850" s="6">
        <f>IF(E1850&gt;=Markov!$B$3,1,0)</f>
        <v/>
      </c>
      <c r="J1850" s="6">
        <f>I1849</f>
        <v/>
      </c>
      <c r="K1850" s="7">
        <f>MAR1!$B$5+MAR1!$C$5*COS(2*PI()*$C1850/365)+MAR1!$D$5*SIN(2*PI()*$C1850/365)</f>
        <v/>
      </c>
      <c r="L1850" s="7">
        <f>MAR1!$B$6+MAR1!$C$6*COS(2*PI()*$C1850/365)+MAR1!$D$6*SIN(2*PI()*$C1850/365)</f>
        <v/>
      </c>
      <c r="M1850" s="7">
        <f>MAR1!$B$7+MAR1!$C$7*COS(2*PI()*$C1850/365)+MAR1!$D$7*SIN(2*PI()*$C1850/365)</f>
        <v/>
      </c>
      <c r="N1850" s="7">
        <f>F1850-K1850</f>
        <v/>
      </c>
      <c r="O1850" s="7">
        <f>G1850-L1850</f>
        <v/>
      </c>
      <c r="P1850" s="7">
        <f>H1850-M1850</f>
        <v/>
      </c>
      <c r="Q1850" s="7">
        <f>IF($I1850=1,(N1850-MAR1!$B$11)/MAR1!$D$11,(N1850-MAR1!$C$11)/MAR1!$E$11)</f>
        <v/>
      </c>
      <c r="R1850" s="7">
        <f>IF($I1850=1,(O1850-MAR1!$B$12)/MAR1!$D$12,(O1850-MAR1!$C$12)/MAR1!$E$12)</f>
        <v/>
      </c>
      <c r="S1850" s="7">
        <f>IF($I1850=1,(P1850-MAR1!$B$13)/MAR1!$D$13,(P1850-MAR1!$C$13)/MAR1!$E$13)</f>
        <v/>
      </c>
    </row>
    <row r="1851">
      <c r="A1851" s="5" t="n">
        <v>1850</v>
      </c>
      <c r="B1851" s="5" t="n">
        <v>6</v>
      </c>
      <c r="C1851" s="5" t="n">
        <v>25</v>
      </c>
      <c r="D1851" s="5" t="n">
        <v>1</v>
      </c>
      <c r="E1851" s="5" t="n">
        <v>0</v>
      </c>
      <c r="F1851" s="5" t="n">
        <v>33.4</v>
      </c>
      <c r="G1851" s="5" t="n">
        <v>18.3</v>
      </c>
      <c r="H1851" s="5" t="n">
        <v>20.04</v>
      </c>
      <c r="I1851" s="6">
        <f>IF(E1851&gt;=Markov!$B$3,1,0)</f>
        <v/>
      </c>
      <c r="J1851" s="6">
        <f>I1850</f>
        <v/>
      </c>
      <c r="K1851" s="7">
        <f>MAR1!$B$5+MAR1!$C$5*COS(2*PI()*$C1851/365)+MAR1!$D$5*SIN(2*PI()*$C1851/365)</f>
        <v/>
      </c>
      <c r="L1851" s="7">
        <f>MAR1!$B$6+MAR1!$C$6*COS(2*PI()*$C1851/365)+MAR1!$D$6*SIN(2*PI()*$C1851/365)</f>
        <v/>
      </c>
      <c r="M1851" s="7">
        <f>MAR1!$B$7+MAR1!$C$7*COS(2*PI()*$C1851/365)+MAR1!$D$7*SIN(2*PI()*$C1851/365)</f>
        <v/>
      </c>
      <c r="N1851" s="7">
        <f>F1851-K1851</f>
        <v/>
      </c>
      <c r="O1851" s="7">
        <f>G1851-L1851</f>
        <v/>
      </c>
      <c r="P1851" s="7">
        <f>H1851-M1851</f>
        <v/>
      </c>
      <c r="Q1851" s="7">
        <f>IF($I1851=1,(N1851-MAR1!$B$11)/MAR1!$D$11,(N1851-MAR1!$C$11)/MAR1!$E$11)</f>
        <v/>
      </c>
      <c r="R1851" s="7">
        <f>IF($I1851=1,(O1851-MAR1!$B$12)/MAR1!$D$12,(O1851-MAR1!$C$12)/MAR1!$E$12)</f>
        <v/>
      </c>
      <c r="S1851" s="7">
        <f>IF($I1851=1,(P1851-MAR1!$B$13)/MAR1!$D$13,(P1851-MAR1!$C$13)/MAR1!$E$13)</f>
        <v/>
      </c>
    </row>
    <row r="1852">
      <c r="A1852" s="5" t="n">
        <v>1851</v>
      </c>
      <c r="B1852" s="5" t="n">
        <v>6</v>
      </c>
      <c r="C1852" s="5" t="n">
        <v>26</v>
      </c>
      <c r="D1852" s="5" t="n">
        <v>1</v>
      </c>
      <c r="E1852" s="5" t="n">
        <v>0</v>
      </c>
      <c r="F1852" s="5" t="n">
        <v>33.2</v>
      </c>
      <c r="G1852" s="5" t="n">
        <v>16.5</v>
      </c>
      <c r="H1852" s="5" t="n">
        <v>25.63</v>
      </c>
      <c r="I1852" s="6">
        <f>IF(E1852&gt;=Markov!$B$3,1,0)</f>
        <v/>
      </c>
      <c r="J1852" s="6">
        <f>I1851</f>
        <v/>
      </c>
      <c r="K1852" s="7">
        <f>MAR1!$B$5+MAR1!$C$5*COS(2*PI()*$C1852/365)+MAR1!$D$5*SIN(2*PI()*$C1852/365)</f>
        <v/>
      </c>
      <c r="L1852" s="7">
        <f>MAR1!$B$6+MAR1!$C$6*COS(2*PI()*$C1852/365)+MAR1!$D$6*SIN(2*PI()*$C1852/365)</f>
        <v/>
      </c>
      <c r="M1852" s="7">
        <f>MAR1!$B$7+MAR1!$C$7*COS(2*PI()*$C1852/365)+MAR1!$D$7*SIN(2*PI()*$C1852/365)</f>
        <v/>
      </c>
      <c r="N1852" s="7">
        <f>F1852-K1852</f>
        <v/>
      </c>
      <c r="O1852" s="7">
        <f>G1852-L1852</f>
        <v/>
      </c>
      <c r="P1852" s="7">
        <f>H1852-M1852</f>
        <v/>
      </c>
      <c r="Q1852" s="7">
        <f>IF($I1852=1,(N1852-MAR1!$B$11)/MAR1!$D$11,(N1852-MAR1!$C$11)/MAR1!$E$11)</f>
        <v/>
      </c>
      <c r="R1852" s="7">
        <f>IF($I1852=1,(O1852-MAR1!$B$12)/MAR1!$D$12,(O1852-MAR1!$C$12)/MAR1!$E$12)</f>
        <v/>
      </c>
      <c r="S1852" s="7">
        <f>IF($I1852=1,(P1852-MAR1!$B$13)/MAR1!$D$13,(P1852-MAR1!$C$13)/MAR1!$E$13)</f>
        <v/>
      </c>
    </row>
    <row r="1853">
      <c r="A1853" s="5" t="n">
        <v>1852</v>
      </c>
      <c r="B1853" s="5" t="n">
        <v>6</v>
      </c>
      <c r="C1853" s="5" t="n">
        <v>27</v>
      </c>
      <c r="D1853" s="5" t="n">
        <v>1</v>
      </c>
      <c r="E1853" s="5" t="n">
        <v>0</v>
      </c>
      <c r="F1853" s="5" t="n">
        <v>34.5</v>
      </c>
      <c r="G1853" s="5" t="n">
        <v>18.1</v>
      </c>
      <c r="H1853" s="5" t="n">
        <v>23.14</v>
      </c>
      <c r="I1853" s="6">
        <f>IF(E1853&gt;=Markov!$B$3,1,0)</f>
        <v/>
      </c>
      <c r="J1853" s="6">
        <f>I1852</f>
        <v/>
      </c>
      <c r="K1853" s="7">
        <f>MAR1!$B$5+MAR1!$C$5*COS(2*PI()*$C1853/365)+MAR1!$D$5*SIN(2*PI()*$C1853/365)</f>
        <v/>
      </c>
      <c r="L1853" s="7">
        <f>MAR1!$B$6+MAR1!$C$6*COS(2*PI()*$C1853/365)+MAR1!$D$6*SIN(2*PI()*$C1853/365)</f>
        <v/>
      </c>
      <c r="M1853" s="7">
        <f>MAR1!$B$7+MAR1!$C$7*COS(2*PI()*$C1853/365)+MAR1!$D$7*SIN(2*PI()*$C1853/365)</f>
        <v/>
      </c>
      <c r="N1853" s="7">
        <f>F1853-K1853</f>
        <v/>
      </c>
      <c r="O1853" s="7">
        <f>G1853-L1853</f>
        <v/>
      </c>
      <c r="P1853" s="7">
        <f>H1853-M1853</f>
        <v/>
      </c>
      <c r="Q1853" s="7">
        <f>IF($I1853=1,(N1853-MAR1!$B$11)/MAR1!$D$11,(N1853-MAR1!$C$11)/MAR1!$E$11)</f>
        <v/>
      </c>
      <c r="R1853" s="7">
        <f>IF($I1853=1,(O1853-MAR1!$B$12)/MAR1!$D$12,(O1853-MAR1!$C$12)/MAR1!$E$12)</f>
        <v/>
      </c>
      <c r="S1853" s="7">
        <f>IF($I1853=1,(P1853-MAR1!$B$13)/MAR1!$D$13,(P1853-MAR1!$C$13)/MAR1!$E$13)</f>
        <v/>
      </c>
    </row>
    <row r="1854">
      <c r="A1854" s="5" t="n">
        <v>1853</v>
      </c>
      <c r="B1854" s="5" t="n">
        <v>6</v>
      </c>
      <c r="C1854" s="5" t="n">
        <v>28</v>
      </c>
      <c r="D1854" s="5" t="n">
        <v>1</v>
      </c>
      <c r="E1854" s="5" t="n">
        <v>0</v>
      </c>
      <c r="F1854" s="5" t="n">
        <v>33.7</v>
      </c>
      <c r="G1854" s="5" t="n">
        <v>15.9</v>
      </c>
      <c r="H1854" s="5" t="n">
        <v>21.55</v>
      </c>
      <c r="I1854" s="6">
        <f>IF(E1854&gt;=Markov!$B$3,1,0)</f>
        <v/>
      </c>
      <c r="J1854" s="6">
        <f>I1853</f>
        <v/>
      </c>
      <c r="K1854" s="7">
        <f>MAR1!$B$5+MAR1!$C$5*COS(2*PI()*$C1854/365)+MAR1!$D$5*SIN(2*PI()*$C1854/365)</f>
        <v/>
      </c>
      <c r="L1854" s="7">
        <f>MAR1!$B$6+MAR1!$C$6*COS(2*PI()*$C1854/365)+MAR1!$D$6*SIN(2*PI()*$C1854/365)</f>
        <v/>
      </c>
      <c r="M1854" s="7">
        <f>MAR1!$B$7+MAR1!$C$7*COS(2*PI()*$C1854/365)+MAR1!$D$7*SIN(2*PI()*$C1854/365)</f>
        <v/>
      </c>
      <c r="N1854" s="7">
        <f>F1854-K1854</f>
        <v/>
      </c>
      <c r="O1854" s="7">
        <f>G1854-L1854</f>
        <v/>
      </c>
      <c r="P1854" s="7">
        <f>H1854-M1854</f>
        <v/>
      </c>
      <c r="Q1854" s="7">
        <f>IF($I1854=1,(N1854-MAR1!$B$11)/MAR1!$D$11,(N1854-MAR1!$C$11)/MAR1!$E$11)</f>
        <v/>
      </c>
      <c r="R1854" s="7">
        <f>IF($I1854=1,(O1854-MAR1!$B$12)/MAR1!$D$12,(O1854-MAR1!$C$12)/MAR1!$E$12)</f>
        <v/>
      </c>
      <c r="S1854" s="7">
        <f>IF($I1854=1,(P1854-MAR1!$B$13)/MAR1!$D$13,(P1854-MAR1!$C$13)/MAR1!$E$13)</f>
        <v/>
      </c>
    </row>
    <row r="1855">
      <c r="A1855" s="5" t="n">
        <v>1854</v>
      </c>
      <c r="B1855" s="5" t="n">
        <v>6</v>
      </c>
      <c r="C1855" s="5" t="n">
        <v>29</v>
      </c>
      <c r="D1855" s="5" t="n">
        <v>1</v>
      </c>
      <c r="E1855" s="5" t="n">
        <v>0</v>
      </c>
      <c r="F1855" s="5" t="n">
        <v>35.5</v>
      </c>
      <c r="G1855" s="5" t="n">
        <v>16.4</v>
      </c>
      <c r="H1855" s="5" t="n">
        <v>18.8</v>
      </c>
      <c r="I1855" s="6">
        <f>IF(E1855&gt;=Markov!$B$3,1,0)</f>
        <v/>
      </c>
      <c r="J1855" s="6">
        <f>I1854</f>
        <v/>
      </c>
      <c r="K1855" s="7">
        <f>MAR1!$B$5+MAR1!$C$5*COS(2*PI()*$C1855/365)+MAR1!$D$5*SIN(2*PI()*$C1855/365)</f>
        <v/>
      </c>
      <c r="L1855" s="7">
        <f>MAR1!$B$6+MAR1!$C$6*COS(2*PI()*$C1855/365)+MAR1!$D$6*SIN(2*PI()*$C1855/365)</f>
        <v/>
      </c>
      <c r="M1855" s="7">
        <f>MAR1!$B$7+MAR1!$C$7*COS(2*PI()*$C1855/365)+MAR1!$D$7*SIN(2*PI()*$C1855/365)</f>
        <v/>
      </c>
      <c r="N1855" s="7">
        <f>F1855-K1855</f>
        <v/>
      </c>
      <c r="O1855" s="7">
        <f>G1855-L1855</f>
        <v/>
      </c>
      <c r="P1855" s="7">
        <f>H1855-M1855</f>
        <v/>
      </c>
      <c r="Q1855" s="7">
        <f>IF($I1855=1,(N1855-MAR1!$B$11)/MAR1!$D$11,(N1855-MAR1!$C$11)/MAR1!$E$11)</f>
        <v/>
      </c>
      <c r="R1855" s="7">
        <f>IF($I1855=1,(O1855-MAR1!$B$12)/MAR1!$D$12,(O1855-MAR1!$C$12)/MAR1!$E$12)</f>
        <v/>
      </c>
      <c r="S1855" s="7">
        <f>IF($I1855=1,(P1855-MAR1!$B$13)/MAR1!$D$13,(P1855-MAR1!$C$13)/MAR1!$E$13)</f>
        <v/>
      </c>
    </row>
    <row r="1856">
      <c r="A1856" s="5" t="n">
        <v>1855</v>
      </c>
      <c r="B1856" s="5" t="n">
        <v>6</v>
      </c>
      <c r="C1856" s="5" t="n">
        <v>30</v>
      </c>
      <c r="D1856" s="5" t="n">
        <v>1</v>
      </c>
      <c r="E1856" s="5" t="n">
        <v>0</v>
      </c>
      <c r="F1856" s="5" t="n">
        <v>33.5</v>
      </c>
      <c r="G1856" s="5" t="n">
        <v>16.8</v>
      </c>
      <c r="H1856" s="5" t="n">
        <v>21.59</v>
      </c>
      <c r="I1856" s="6">
        <f>IF(E1856&gt;=Markov!$B$3,1,0)</f>
        <v/>
      </c>
      <c r="J1856" s="6">
        <f>I1855</f>
        <v/>
      </c>
      <c r="K1856" s="7">
        <f>MAR1!$B$5+MAR1!$C$5*COS(2*PI()*$C1856/365)+MAR1!$D$5*SIN(2*PI()*$C1856/365)</f>
        <v/>
      </c>
      <c r="L1856" s="7">
        <f>MAR1!$B$6+MAR1!$C$6*COS(2*PI()*$C1856/365)+MAR1!$D$6*SIN(2*PI()*$C1856/365)</f>
        <v/>
      </c>
      <c r="M1856" s="7">
        <f>MAR1!$B$7+MAR1!$C$7*COS(2*PI()*$C1856/365)+MAR1!$D$7*SIN(2*PI()*$C1856/365)</f>
        <v/>
      </c>
      <c r="N1856" s="7">
        <f>F1856-K1856</f>
        <v/>
      </c>
      <c r="O1856" s="7">
        <f>G1856-L1856</f>
        <v/>
      </c>
      <c r="P1856" s="7">
        <f>H1856-M1856</f>
        <v/>
      </c>
      <c r="Q1856" s="7">
        <f>IF($I1856=1,(N1856-MAR1!$B$11)/MAR1!$D$11,(N1856-MAR1!$C$11)/MAR1!$E$11)</f>
        <v/>
      </c>
      <c r="R1856" s="7">
        <f>IF($I1856=1,(O1856-MAR1!$B$12)/MAR1!$D$12,(O1856-MAR1!$C$12)/MAR1!$E$12)</f>
        <v/>
      </c>
      <c r="S1856" s="7">
        <f>IF($I1856=1,(P1856-MAR1!$B$13)/MAR1!$D$13,(P1856-MAR1!$C$13)/MAR1!$E$13)</f>
        <v/>
      </c>
    </row>
    <row r="1857">
      <c r="A1857" s="5" t="n">
        <v>1856</v>
      </c>
      <c r="B1857" s="5" t="n">
        <v>6</v>
      </c>
      <c r="C1857" s="5" t="n">
        <v>31</v>
      </c>
      <c r="D1857" s="5" t="n">
        <v>1</v>
      </c>
      <c r="E1857" s="5" t="n">
        <v>0</v>
      </c>
      <c r="F1857" s="5" t="n">
        <v>33.8</v>
      </c>
      <c r="G1857" s="5" t="n">
        <v>18.1</v>
      </c>
      <c r="H1857" s="5" t="n">
        <v>17.31</v>
      </c>
      <c r="I1857" s="6">
        <f>IF(E1857&gt;=Markov!$B$3,1,0)</f>
        <v/>
      </c>
      <c r="J1857" s="6">
        <f>I1856</f>
        <v/>
      </c>
      <c r="K1857" s="7">
        <f>MAR1!$B$5+MAR1!$C$5*COS(2*PI()*$C1857/365)+MAR1!$D$5*SIN(2*PI()*$C1857/365)</f>
        <v/>
      </c>
      <c r="L1857" s="7">
        <f>MAR1!$B$6+MAR1!$C$6*COS(2*PI()*$C1857/365)+MAR1!$D$6*SIN(2*PI()*$C1857/365)</f>
        <v/>
      </c>
      <c r="M1857" s="7">
        <f>MAR1!$B$7+MAR1!$C$7*COS(2*PI()*$C1857/365)+MAR1!$D$7*SIN(2*PI()*$C1857/365)</f>
        <v/>
      </c>
      <c r="N1857" s="7">
        <f>F1857-K1857</f>
        <v/>
      </c>
      <c r="O1857" s="7">
        <f>G1857-L1857</f>
        <v/>
      </c>
      <c r="P1857" s="7">
        <f>H1857-M1857</f>
        <v/>
      </c>
      <c r="Q1857" s="7">
        <f>IF($I1857=1,(N1857-MAR1!$B$11)/MAR1!$D$11,(N1857-MAR1!$C$11)/MAR1!$E$11)</f>
        <v/>
      </c>
      <c r="R1857" s="7">
        <f>IF($I1857=1,(O1857-MAR1!$B$12)/MAR1!$D$12,(O1857-MAR1!$C$12)/MAR1!$E$12)</f>
        <v/>
      </c>
      <c r="S1857" s="7">
        <f>IF($I1857=1,(P1857-MAR1!$B$13)/MAR1!$D$13,(P1857-MAR1!$C$13)/MAR1!$E$13)</f>
        <v/>
      </c>
    </row>
    <row r="1858">
      <c r="A1858" s="5" t="n">
        <v>1857</v>
      </c>
      <c r="B1858" s="5" t="n">
        <v>6</v>
      </c>
      <c r="C1858" s="5" t="n">
        <v>32</v>
      </c>
      <c r="D1858" s="5" t="n">
        <v>2</v>
      </c>
      <c r="E1858" s="5" t="n">
        <v>0</v>
      </c>
      <c r="F1858" s="5" t="n">
        <v>33.6</v>
      </c>
      <c r="G1858" s="5" t="n">
        <v>17.1</v>
      </c>
      <c r="H1858" s="5" t="n">
        <v>18.2</v>
      </c>
      <c r="I1858" s="6">
        <f>IF(E1858&gt;=Markov!$B$3,1,0)</f>
        <v/>
      </c>
      <c r="J1858" s="6">
        <f>I1857</f>
        <v/>
      </c>
      <c r="K1858" s="7">
        <f>MAR1!$B$5+MAR1!$C$5*COS(2*PI()*$C1858/365)+MAR1!$D$5*SIN(2*PI()*$C1858/365)</f>
        <v/>
      </c>
      <c r="L1858" s="7">
        <f>MAR1!$B$6+MAR1!$C$6*COS(2*PI()*$C1858/365)+MAR1!$D$6*SIN(2*PI()*$C1858/365)</f>
        <v/>
      </c>
      <c r="M1858" s="7">
        <f>MAR1!$B$7+MAR1!$C$7*COS(2*PI()*$C1858/365)+MAR1!$D$7*SIN(2*PI()*$C1858/365)</f>
        <v/>
      </c>
      <c r="N1858" s="7">
        <f>F1858-K1858</f>
        <v/>
      </c>
      <c r="O1858" s="7">
        <f>G1858-L1858</f>
        <v/>
      </c>
      <c r="P1858" s="7">
        <f>H1858-M1858</f>
        <v/>
      </c>
      <c r="Q1858" s="7">
        <f>IF($I1858=1,(N1858-MAR1!$B$11)/MAR1!$D$11,(N1858-MAR1!$C$11)/MAR1!$E$11)</f>
        <v/>
      </c>
      <c r="R1858" s="7">
        <f>IF($I1858=1,(O1858-MAR1!$B$12)/MAR1!$D$12,(O1858-MAR1!$C$12)/MAR1!$E$12)</f>
        <v/>
      </c>
      <c r="S1858" s="7">
        <f>IF($I1858=1,(P1858-MAR1!$B$13)/MAR1!$D$13,(P1858-MAR1!$C$13)/MAR1!$E$13)</f>
        <v/>
      </c>
    </row>
    <row r="1859">
      <c r="A1859" s="5" t="n">
        <v>1858</v>
      </c>
      <c r="B1859" s="5" t="n">
        <v>6</v>
      </c>
      <c r="C1859" s="5" t="n">
        <v>33</v>
      </c>
      <c r="D1859" s="5" t="n">
        <v>2</v>
      </c>
      <c r="E1859" s="5" t="n">
        <v>0</v>
      </c>
      <c r="F1859" s="5" t="n">
        <v>31.2</v>
      </c>
      <c r="G1859" s="5" t="n">
        <v>16.5</v>
      </c>
      <c r="H1859" s="5" t="n">
        <v>19.98</v>
      </c>
      <c r="I1859" s="6">
        <f>IF(E1859&gt;=Markov!$B$3,1,0)</f>
        <v/>
      </c>
      <c r="J1859" s="6">
        <f>I1858</f>
        <v/>
      </c>
      <c r="K1859" s="7">
        <f>MAR1!$B$5+MAR1!$C$5*COS(2*PI()*$C1859/365)+MAR1!$D$5*SIN(2*PI()*$C1859/365)</f>
        <v/>
      </c>
      <c r="L1859" s="7">
        <f>MAR1!$B$6+MAR1!$C$6*COS(2*PI()*$C1859/365)+MAR1!$D$6*SIN(2*PI()*$C1859/365)</f>
        <v/>
      </c>
      <c r="M1859" s="7">
        <f>MAR1!$B$7+MAR1!$C$7*COS(2*PI()*$C1859/365)+MAR1!$D$7*SIN(2*PI()*$C1859/365)</f>
        <v/>
      </c>
      <c r="N1859" s="7">
        <f>F1859-K1859</f>
        <v/>
      </c>
      <c r="O1859" s="7">
        <f>G1859-L1859</f>
        <v/>
      </c>
      <c r="P1859" s="7">
        <f>H1859-M1859</f>
        <v/>
      </c>
      <c r="Q1859" s="7">
        <f>IF($I1859=1,(N1859-MAR1!$B$11)/MAR1!$D$11,(N1859-MAR1!$C$11)/MAR1!$E$11)</f>
        <v/>
      </c>
      <c r="R1859" s="7">
        <f>IF($I1859=1,(O1859-MAR1!$B$12)/MAR1!$D$12,(O1859-MAR1!$C$12)/MAR1!$E$12)</f>
        <v/>
      </c>
      <c r="S1859" s="7">
        <f>IF($I1859=1,(P1859-MAR1!$B$13)/MAR1!$D$13,(P1859-MAR1!$C$13)/MAR1!$E$13)</f>
        <v/>
      </c>
    </row>
    <row r="1860">
      <c r="A1860" s="5" t="n">
        <v>1859</v>
      </c>
      <c r="B1860" s="5" t="n">
        <v>6</v>
      </c>
      <c r="C1860" s="5" t="n">
        <v>34</v>
      </c>
      <c r="D1860" s="5" t="n">
        <v>2</v>
      </c>
      <c r="E1860" s="5" t="n">
        <v>0</v>
      </c>
      <c r="F1860" s="5" t="n">
        <v>31</v>
      </c>
      <c r="G1860" s="5" t="n">
        <v>16.5</v>
      </c>
      <c r="H1860" s="5" t="n">
        <v>19.87</v>
      </c>
      <c r="I1860" s="6">
        <f>IF(E1860&gt;=Markov!$B$3,1,0)</f>
        <v/>
      </c>
      <c r="J1860" s="6">
        <f>I1859</f>
        <v/>
      </c>
      <c r="K1860" s="7">
        <f>MAR1!$B$5+MAR1!$C$5*COS(2*PI()*$C1860/365)+MAR1!$D$5*SIN(2*PI()*$C1860/365)</f>
        <v/>
      </c>
      <c r="L1860" s="7">
        <f>MAR1!$B$6+MAR1!$C$6*COS(2*PI()*$C1860/365)+MAR1!$D$6*SIN(2*PI()*$C1860/365)</f>
        <v/>
      </c>
      <c r="M1860" s="7">
        <f>MAR1!$B$7+MAR1!$C$7*COS(2*PI()*$C1860/365)+MAR1!$D$7*SIN(2*PI()*$C1860/365)</f>
        <v/>
      </c>
      <c r="N1860" s="7">
        <f>F1860-K1860</f>
        <v/>
      </c>
      <c r="O1860" s="7">
        <f>G1860-L1860</f>
        <v/>
      </c>
      <c r="P1860" s="7">
        <f>H1860-M1860</f>
        <v/>
      </c>
      <c r="Q1860" s="7">
        <f>IF($I1860=1,(N1860-MAR1!$B$11)/MAR1!$D$11,(N1860-MAR1!$C$11)/MAR1!$E$11)</f>
        <v/>
      </c>
      <c r="R1860" s="7">
        <f>IF($I1860=1,(O1860-MAR1!$B$12)/MAR1!$D$12,(O1860-MAR1!$C$12)/MAR1!$E$12)</f>
        <v/>
      </c>
      <c r="S1860" s="7">
        <f>IF($I1860=1,(P1860-MAR1!$B$13)/MAR1!$D$13,(P1860-MAR1!$C$13)/MAR1!$E$13)</f>
        <v/>
      </c>
    </row>
    <row r="1861">
      <c r="A1861" s="5" t="n">
        <v>1860</v>
      </c>
      <c r="B1861" s="5" t="n">
        <v>6</v>
      </c>
      <c r="C1861" s="5" t="n">
        <v>35</v>
      </c>
      <c r="D1861" s="5" t="n">
        <v>2</v>
      </c>
      <c r="E1861" s="5" t="n">
        <v>0</v>
      </c>
      <c r="F1861" s="5" t="n">
        <v>35.6</v>
      </c>
      <c r="G1861" s="5" t="n">
        <v>14.9</v>
      </c>
      <c r="H1861" s="5" t="n">
        <v>24.68</v>
      </c>
      <c r="I1861" s="6">
        <f>IF(E1861&gt;=Markov!$B$3,1,0)</f>
        <v/>
      </c>
      <c r="J1861" s="6">
        <f>I1860</f>
        <v/>
      </c>
      <c r="K1861" s="7">
        <f>MAR1!$B$5+MAR1!$C$5*COS(2*PI()*$C1861/365)+MAR1!$D$5*SIN(2*PI()*$C1861/365)</f>
        <v/>
      </c>
      <c r="L1861" s="7">
        <f>MAR1!$B$6+MAR1!$C$6*COS(2*PI()*$C1861/365)+MAR1!$D$6*SIN(2*PI()*$C1861/365)</f>
        <v/>
      </c>
      <c r="M1861" s="7">
        <f>MAR1!$B$7+MAR1!$C$7*COS(2*PI()*$C1861/365)+MAR1!$D$7*SIN(2*PI()*$C1861/365)</f>
        <v/>
      </c>
      <c r="N1861" s="7">
        <f>F1861-K1861</f>
        <v/>
      </c>
      <c r="O1861" s="7">
        <f>G1861-L1861</f>
        <v/>
      </c>
      <c r="P1861" s="7">
        <f>H1861-M1861</f>
        <v/>
      </c>
      <c r="Q1861" s="7">
        <f>IF($I1861=1,(N1861-MAR1!$B$11)/MAR1!$D$11,(N1861-MAR1!$C$11)/MAR1!$E$11)</f>
        <v/>
      </c>
      <c r="R1861" s="7">
        <f>IF($I1861=1,(O1861-MAR1!$B$12)/MAR1!$D$12,(O1861-MAR1!$C$12)/MAR1!$E$12)</f>
        <v/>
      </c>
      <c r="S1861" s="7">
        <f>IF($I1861=1,(P1861-MAR1!$B$13)/MAR1!$D$13,(P1861-MAR1!$C$13)/MAR1!$E$13)</f>
        <v/>
      </c>
    </row>
    <row r="1862">
      <c r="A1862" s="5" t="n">
        <v>1861</v>
      </c>
      <c r="B1862" s="5" t="n">
        <v>6</v>
      </c>
      <c r="C1862" s="5" t="n">
        <v>36</v>
      </c>
      <c r="D1862" s="5" t="n">
        <v>2</v>
      </c>
      <c r="E1862" s="5" t="n">
        <v>0</v>
      </c>
      <c r="F1862" s="5" t="n">
        <v>36.1</v>
      </c>
      <c r="G1862" s="5" t="n">
        <v>16.6</v>
      </c>
      <c r="H1862" s="5" t="n">
        <v>24.78</v>
      </c>
      <c r="I1862" s="6">
        <f>IF(E1862&gt;=Markov!$B$3,1,0)</f>
        <v/>
      </c>
      <c r="J1862" s="6">
        <f>I1861</f>
        <v/>
      </c>
      <c r="K1862" s="7">
        <f>MAR1!$B$5+MAR1!$C$5*COS(2*PI()*$C1862/365)+MAR1!$D$5*SIN(2*PI()*$C1862/365)</f>
        <v/>
      </c>
      <c r="L1862" s="7">
        <f>MAR1!$B$6+MAR1!$C$6*COS(2*PI()*$C1862/365)+MAR1!$D$6*SIN(2*PI()*$C1862/365)</f>
        <v/>
      </c>
      <c r="M1862" s="7">
        <f>MAR1!$B$7+MAR1!$C$7*COS(2*PI()*$C1862/365)+MAR1!$D$7*SIN(2*PI()*$C1862/365)</f>
        <v/>
      </c>
      <c r="N1862" s="7">
        <f>F1862-K1862</f>
        <v/>
      </c>
      <c r="O1862" s="7">
        <f>G1862-L1862</f>
        <v/>
      </c>
      <c r="P1862" s="7">
        <f>H1862-M1862</f>
        <v/>
      </c>
      <c r="Q1862" s="7">
        <f>IF($I1862=1,(N1862-MAR1!$B$11)/MAR1!$D$11,(N1862-MAR1!$C$11)/MAR1!$E$11)</f>
        <v/>
      </c>
      <c r="R1862" s="7">
        <f>IF($I1862=1,(O1862-MAR1!$B$12)/MAR1!$D$12,(O1862-MAR1!$C$12)/MAR1!$E$12)</f>
        <v/>
      </c>
      <c r="S1862" s="7">
        <f>IF($I1862=1,(P1862-MAR1!$B$13)/MAR1!$D$13,(P1862-MAR1!$C$13)/MAR1!$E$13)</f>
        <v/>
      </c>
    </row>
    <row r="1863">
      <c r="A1863" s="5" t="n">
        <v>1862</v>
      </c>
      <c r="B1863" s="5" t="n">
        <v>6</v>
      </c>
      <c r="C1863" s="5" t="n">
        <v>37</v>
      </c>
      <c r="D1863" s="5" t="n">
        <v>2</v>
      </c>
      <c r="E1863" s="5" t="n">
        <v>0</v>
      </c>
      <c r="F1863" s="5" t="n">
        <v>36.9</v>
      </c>
      <c r="G1863" s="5" t="n">
        <v>18.8</v>
      </c>
      <c r="H1863" s="5" t="n">
        <v>24.96</v>
      </c>
      <c r="I1863" s="6">
        <f>IF(E1863&gt;=Markov!$B$3,1,0)</f>
        <v/>
      </c>
      <c r="J1863" s="6">
        <f>I1862</f>
        <v/>
      </c>
      <c r="K1863" s="7">
        <f>MAR1!$B$5+MAR1!$C$5*COS(2*PI()*$C1863/365)+MAR1!$D$5*SIN(2*PI()*$C1863/365)</f>
        <v/>
      </c>
      <c r="L1863" s="7">
        <f>MAR1!$B$6+MAR1!$C$6*COS(2*PI()*$C1863/365)+MAR1!$D$6*SIN(2*PI()*$C1863/365)</f>
        <v/>
      </c>
      <c r="M1863" s="7">
        <f>MAR1!$B$7+MAR1!$C$7*COS(2*PI()*$C1863/365)+MAR1!$D$7*SIN(2*PI()*$C1863/365)</f>
        <v/>
      </c>
      <c r="N1863" s="7">
        <f>F1863-K1863</f>
        <v/>
      </c>
      <c r="O1863" s="7">
        <f>G1863-L1863</f>
        <v/>
      </c>
      <c r="P1863" s="7">
        <f>H1863-M1863</f>
        <v/>
      </c>
      <c r="Q1863" s="7">
        <f>IF($I1863=1,(N1863-MAR1!$B$11)/MAR1!$D$11,(N1863-MAR1!$C$11)/MAR1!$E$11)</f>
        <v/>
      </c>
      <c r="R1863" s="7">
        <f>IF($I1863=1,(O1863-MAR1!$B$12)/MAR1!$D$12,(O1863-MAR1!$C$12)/MAR1!$E$12)</f>
        <v/>
      </c>
      <c r="S1863" s="7">
        <f>IF($I1863=1,(P1863-MAR1!$B$13)/MAR1!$D$13,(P1863-MAR1!$C$13)/MAR1!$E$13)</f>
        <v/>
      </c>
    </row>
    <row r="1864">
      <c r="A1864" s="5" t="n">
        <v>1863</v>
      </c>
      <c r="B1864" s="5" t="n">
        <v>6</v>
      </c>
      <c r="C1864" s="5" t="n">
        <v>38</v>
      </c>
      <c r="D1864" s="5" t="n">
        <v>2</v>
      </c>
      <c r="E1864" s="5" t="n">
        <v>0</v>
      </c>
      <c r="F1864" s="5" t="n">
        <v>34.2</v>
      </c>
      <c r="G1864" s="5" t="n">
        <v>18</v>
      </c>
      <c r="H1864" s="5" t="n">
        <v>17.22</v>
      </c>
      <c r="I1864" s="6">
        <f>IF(E1864&gt;=Markov!$B$3,1,0)</f>
        <v/>
      </c>
      <c r="J1864" s="6">
        <f>I1863</f>
        <v/>
      </c>
      <c r="K1864" s="7">
        <f>MAR1!$B$5+MAR1!$C$5*COS(2*PI()*$C1864/365)+MAR1!$D$5*SIN(2*PI()*$C1864/365)</f>
        <v/>
      </c>
      <c r="L1864" s="7">
        <f>MAR1!$B$6+MAR1!$C$6*COS(2*PI()*$C1864/365)+MAR1!$D$6*SIN(2*PI()*$C1864/365)</f>
        <v/>
      </c>
      <c r="M1864" s="7">
        <f>MAR1!$B$7+MAR1!$C$7*COS(2*PI()*$C1864/365)+MAR1!$D$7*SIN(2*PI()*$C1864/365)</f>
        <v/>
      </c>
      <c r="N1864" s="7">
        <f>F1864-K1864</f>
        <v/>
      </c>
      <c r="O1864" s="7">
        <f>G1864-L1864</f>
        <v/>
      </c>
      <c r="P1864" s="7">
        <f>H1864-M1864</f>
        <v/>
      </c>
      <c r="Q1864" s="7">
        <f>IF($I1864=1,(N1864-MAR1!$B$11)/MAR1!$D$11,(N1864-MAR1!$C$11)/MAR1!$E$11)</f>
        <v/>
      </c>
      <c r="R1864" s="7">
        <f>IF($I1864=1,(O1864-MAR1!$B$12)/MAR1!$D$12,(O1864-MAR1!$C$12)/MAR1!$E$12)</f>
        <v/>
      </c>
      <c r="S1864" s="7">
        <f>IF($I1864=1,(P1864-MAR1!$B$13)/MAR1!$D$13,(P1864-MAR1!$C$13)/MAR1!$E$13)</f>
        <v/>
      </c>
    </row>
    <row r="1865">
      <c r="A1865" s="5" t="n">
        <v>1864</v>
      </c>
      <c r="B1865" s="5" t="n">
        <v>6</v>
      </c>
      <c r="C1865" s="5" t="n">
        <v>39</v>
      </c>
      <c r="D1865" s="5" t="n">
        <v>2</v>
      </c>
      <c r="E1865" s="5" t="n">
        <v>0</v>
      </c>
      <c r="F1865" s="5" t="n">
        <v>35.2</v>
      </c>
      <c r="G1865" s="5" t="n">
        <v>16.6</v>
      </c>
      <c r="H1865" s="5" t="n">
        <v>18.03</v>
      </c>
      <c r="I1865" s="6">
        <f>IF(E1865&gt;=Markov!$B$3,1,0)</f>
        <v/>
      </c>
      <c r="J1865" s="6">
        <f>I1864</f>
        <v/>
      </c>
      <c r="K1865" s="7">
        <f>MAR1!$B$5+MAR1!$C$5*COS(2*PI()*$C1865/365)+MAR1!$D$5*SIN(2*PI()*$C1865/365)</f>
        <v/>
      </c>
      <c r="L1865" s="7">
        <f>MAR1!$B$6+MAR1!$C$6*COS(2*PI()*$C1865/365)+MAR1!$D$6*SIN(2*PI()*$C1865/365)</f>
        <v/>
      </c>
      <c r="M1865" s="7">
        <f>MAR1!$B$7+MAR1!$C$7*COS(2*PI()*$C1865/365)+MAR1!$D$7*SIN(2*PI()*$C1865/365)</f>
        <v/>
      </c>
      <c r="N1865" s="7">
        <f>F1865-K1865</f>
        <v/>
      </c>
      <c r="O1865" s="7">
        <f>G1865-L1865</f>
        <v/>
      </c>
      <c r="P1865" s="7">
        <f>H1865-M1865</f>
        <v/>
      </c>
      <c r="Q1865" s="7">
        <f>IF($I1865=1,(N1865-MAR1!$B$11)/MAR1!$D$11,(N1865-MAR1!$C$11)/MAR1!$E$11)</f>
        <v/>
      </c>
      <c r="R1865" s="7">
        <f>IF($I1865=1,(O1865-MAR1!$B$12)/MAR1!$D$12,(O1865-MAR1!$C$12)/MAR1!$E$12)</f>
        <v/>
      </c>
      <c r="S1865" s="7">
        <f>IF($I1865=1,(P1865-MAR1!$B$13)/MAR1!$D$13,(P1865-MAR1!$C$13)/MAR1!$E$13)</f>
        <v/>
      </c>
    </row>
    <row r="1866">
      <c r="A1866" s="5" t="n">
        <v>1865</v>
      </c>
      <c r="B1866" s="5" t="n">
        <v>6</v>
      </c>
      <c r="C1866" s="5" t="n">
        <v>40</v>
      </c>
      <c r="D1866" s="5" t="n">
        <v>2</v>
      </c>
      <c r="E1866" s="5" t="n">
        <v>0</v>
      </c>
      <c r="F1866" s="5" t="n">
        <v>33.7</v>
      </c>
      <c r="G1866" s="5" t="n">
        <v>16.2</v>
      </c>
      <c r="H1866" s="5" t="n">
        <v>13.62</v>
      </c>
      <c r="I1866" s="6">
        <f>IF(E1866&gt;=Markov!$B$3,1,0)</f>
        <v/>
      </c>
      <c r="J1866" s="6">
        <f>I1865</f>
        <v/>
      </c>
      <c r="K1866" s="7">
        <f>MAR1!$B$5+MAR1!$C$5*COS(2*PI()*$C1866/365)+MAR1!$D$5*SIN(2*PI()*$C1866/365)</f>
        <v/>
      </c>
      <c r="L1866" s="7">
        <f>MAR1!$B$6+MAR1!$C$6*COS(2*PI()*$C1866/365)+MAR1!$D$6*SIN(2*PI()*$C1866/365)</f>
        <v/>
      </c>
      <c r="M1866" s="7">
        <f>MAR1!$B$7+MAR1!$C$7*COS(2*PI()*$C1866/365)+MAR1!$D$7*SIN(2*PI()*$C1866/365)</f>
        <v/>
      </c>
      <c r="N1866" s="7">
        <f>F1866-K1866</f>
        <v/>
      </c>
      <c r="O1866" s="7">
        <f>G1866-L1866</f>
        <v/>
      </c>
      <c r="P1866" s="7">
        <f>H1866-M1866</f>
        <v/>
      </c>
      <c r="Q1866" s="7">
        <f>IF($I1866=1,(N1866-MAR1!$B$11)/MAR1!$D$11,(N1866-MAR1!$C$11)/MAR1!$E$11)</f>
        <v/>
      </c>
      <c r="R1866" s="7">
        <f>IF($I1866=1,(O1866-MAR1!$B$12)/MAR1!$D$12,(O1866-MAR1!$C$12)/MAR1!$E$12)</f>
        <v/>
      </c>
      <c r="S1866" s="7">
        <f>IF($I1866=1,(P1866-MAR1!$B$13)/MAR1!$D$13,(P1866-MAR1!$C$13)/MAR1!$E$13)</f>
        <v/>
      </c>
    </row>
    <row r="1867">
      <c r="A1867" s="5" t="n">
        <v>1866</v>
      </c>
      <c r="B1867" s="5" t="n">
        <v>6</v>
      </c>
      <c r="C1867" s="5" t="n">
        <v>41</v>
      </c>
      <c r="D1867" s="5" t="n">
        <v>2</v>
      </c>
      <c r="E1867" s="5" t="n">
        <v>0</v>
      </c>
      <c r="F1867" s="5" t="n">
        <v>36.1</v>
      </c>
      <c r="G1867" s="5" t="n">
        <v>18.3</v>
      </c>
      <c r="H1867" s="5" t="n">
        <v>14.29</v>
      </c>
      <c r="I1867" s="6">
        <f>IF(E1867&gt;=Markov!$B$3,1,0)</f>
        <v/>
      </c>
      <c r="J1867" s="6">
        <f>I1866</f>
        <v/>
      </c>
      <c r="K1867" s="7">
        <f>MAR1!$B$5+MAR1!$C$5*COS(2*PI()*$C1867/365)+MAR1!$D$5*SIN(2*PI()*$C1867/365)</f>
        <v/>
      </c>
      <c r="L1867" s="7">
        <f>MAR1!$B$6+MAR1!$C$6*COS(2*PI()*$C1867/365)+MAR1!$D$6*SIN(2*PI()*$C1867/365)</f>
        <v/>
      </c>
      <c r="M1867" s="7">
        <f>MAR1!$B$7+MAR1!$C$7*COS(2*PI()*$C1867/365)+MAR1!$D$7*SIN(2*PI()*$C1867/365)</f>
        <v/>
      </c>
      <c r="N1867" s="7">
        <f>F1867-K1867</f>
        <v/>
      </c>
      <c r="O1867" s="7">
        <f>G1867-L1867</f>
        <v/>
      </c>
      <c r="P1867" s="7">
        <f>H1867-M1867</f>
        <v/>
      </c>
      <c r="Q1867" s="7">
        <f>IF($I1867=1,(N1867-MAR1!$B$11)/MAR1!$D$11,(N1867-MAR1!$C$11)/MAR1!$E$11)</f>
        <v/>
      </c>
      <c r="R1867" s="7">
        <f>IF($I1867=1,(O1867-MAR1!$B$12)/MAR1!$D$12,(O1867-MAR1!$C$12)/MAR1!$E$12)</f>
        <v/>
      </c>
      <c r="S1867" s="7">
        <f>IF($I1867=1,(P1867-MAR1!$B$13)/MAR1!$D$13,(P1867-MAR1!$C$13)/MAR1!$E$13)</f>
        <v/>
      </c>
    </row>
    <row r="1868">
      <c r="A1868" s="5" t="n">
        <v>1867</v>
      </c>
      <c r="B1868" s="5" t="n">
        <v>6</v>
      </c>
      <c r="C1868" s="5" t="n">
        <v>42</v>
      </c>
      <c r="D1868" s="5" t="n">
        <v>2</v>
      </c>
      <c r="E1868" s="5" t="n">
        <v>0</v>
      </c>
      <c r="F1868" s="5" t="n">
        <v>36.8</v>
      </c>
      <c r="G1868" s="5" t="n">
        <v>17.3</v>
      </c>
      <c r="H1868" s="5" t="n">
        <v>21.72</v>
      </c>
      <c r="I1868" s="6">
        <f>IF(E1868&gt;=Markov!$B$3,1,0)</f>
        <v/>
      </c>
      <c r="J1868" s="6">
        <f>I1867</f>
        <v/>
      </c>
      <c r="K1868" s="7">
        <f>MAR1!$B$5+MAR1!$C$5*COS(2*PI()*$C1868/365)+MAR1!$D$5*SIN(2*PI()*$C1868/365)</f>
        <v/>
      </c>
      <c r="L1868" s="7">
        <f>MAR1!$B$6+MAR1!$C$6*COS(2*PI()*$C1868/365)+MAR1!$D$6*SIN(2*PI()*$C1868/365)</f>
        <v/>
      </c>
      <c r="M1868" s="7">
        <f>MAR1!$B$7+MAR1!$C$7*COS(2*PI()*$C1868/365)+MAR1!$D$7*SIN(2*PI()*$C1868/365)</f>
        <v/>
      </c>
      <c r="N1868" s="7">
        <f>F1868-K1868</f>
        <v/>
      </c>
      <c r="O1868" s="7">
        <f>G1868-L1868</f>
        <v/>
      </c>
      <c r="P1868" s="7">
        <f>H1868-M1868</f>
        <v/>
      </c>
      <c r="Q1868" s="7">
        <f>IF($I1868=1,(N1868-MAR1!$B$11)/MAR1!$D$11,(N1868-MAR1!$C$11)/MAR1!$E$11)</f>
        <v/>
      </c>
      <c r="R1868" s="7">
        <f>IF($I1868=1,(O1868-MAR1!$B$12)/MAR1!$D$12,(O1868-MAR1!$C$12)/MAR1!$E$12)</f>
        <v/>
      </c>
      <c r="S1868" s="7">
        <f>IF($I1868=1,(P1868-MAR1!$B$13)/MAR1!$D$13,(P1868-MAR1!$C$13)/MAR1!$E$13)</f>
        <v/>
      </c>
    </row>
    <row r="1869">
      <c r="A1869" s="5" t="n">
        <v>1868</v>
      </c>
      <c r="B1869" s="5" t="n">
        <v>6</v>
      </c>
      <c r="C1869" s="5" t="n">
        <v>43</v>
      </c>
      <c r="D1869" s="5" t="n">
        <v>2</v>
      </c>
      <c r="E1869" s="5" t="n">
        <v>0</v>
      </c>
      <c r="F1869" s="5" t="n">
        <v>33.7</v>
      </c>
      <c r="G1869" s="5" t="n">
        <v>17.6</v>
      </c>
      <c r="H1869" s="5" t="n">
        <v>19.61</v>
      </c>
      <c r="I1869" s="6">
        <f>IF(E1869&gt;=Markov!$B$3,1,0)</f>
        <v/>
      </c>
      <c r="J1869" s="6">
        <f>I1868</f>
        <v/>
      </c>
      <c r="K1869" s="7">
        <f>MAR1!$B$5+MAR1!$C$5*COS(2*PI()*$C1869/365)+MAR1!$D$5*SIN(2*PI()*$C1869/365)</f>
        <v/>
      </c>
      <c r="L1869" s="7">
        <f>MAR1!$B$6+MAR1!$C$6*COS(2*PI()*$C1869/365)+MAR1!$D$6*SIN(2*PI()*$C1869/365)</f>
        <v/>
      </c>
      <c r="M1869" s="7">
        <f>MAR1!$B$7+MAR1!$C$7*COS(2*PI()*$C1869/365)+MAR1!$D$7*SIN(2*PI()*$C1869/365)</f>
        <v/>
      </c>
      <c r="N1869" s="7">
        <f>F1869-K1869</f>
        <v/>
      </c>
      <c r="O1869" s="7">
        <f>G1869-L1869</f>
        <v/>
      </c>
      <c r="P1869" s="7">
        <f>H1869-M1869</f>
        <v/>
      </c>
      <c r="Q1869" s="7">
        <f>IF($I1869=1,(N1869-MAR1!$B$11)/MAR1!$D$11,(N1869-MAR1!$C$11)/MAR1!$E$11)</f>
        <v/>
      </c>
      <c r="R1869" s="7">
        <f>IF($I1869=1,(O1869-MAR1!$B$12)/MAR1!$D$12,(O1869-MAR1!$C$12)/MAR1!$E$12)</f>
        <v/>
      </c>
      <c r="S1869" s="7">
        <f>IF($I1869=1,(P1869-MAR1!$B$13)/MAR1!$D$13,(P1869-MAR1!$C$13)/MAR1!$E$13)</f>
        <v/>
      </c>
    </row>
    <row r="1870">
      <c r="A1870" s="5" t="n">
        <v>1869</v>
      </c>
      <c r="B1870" s="5" t="n">
        <v>6</v>
      </c>
      <c r="C1870" s="5" t="n">
        <v>44</v>
      </c>
      <c r="D1870" s="5" t="n">
        <v>2</v>
      </c>
      <c r="E1870" s="5" t="n">
        <v>0</v>
      </c>
      <c r="F1870" s="5" t="n">
        <v>33.2</v>
      </c>
      <c r="G1870" s="5" t="n">
        <v>16.8</v>
      </c>
      <c r="H1870" s="5" t="n">
        <v>23.52</v>
      </c>
      <c r="I1870" s="6">
        <f>IF(E1870&gt;=Markov!$B$3,1,0)</f>
        <v/>
      </c>
      <c r="J1870" s="6">
        <f>I1869</f>
        <v/>
      </c>
      <c r="K1870" s="7">
        <f>MAR1!$B$5+MAR1!$C$5*COS(2*PI()*$C1870/365)+MAR1!$D$5*SIN(2*PI()*$C1870/365)</f>
        <v/>
      </c>
      <c r="L1870" s="7">
        <f>MAR1!$B$6+MAR1!$C$6*COS(2*PI()*$C1870/365)+MAR1!$D$6*SIN(2*PI()*$C1870/365)</f>
        <v/>
      </c>
      <c r="M1870" s="7">
        <f>MAR1!$B$7+MAR1!$C$7*COS(2*PI()*$C1870/365)+MAR1!$D$7*SIN(2*PI()*$C1870/365)</f>
        <v/>
      </c>
      <c r="N1870" s="7">
        <f>F1870-K1870</f>
        <v/>
      </c>
      <c r="O1870" s="7">
        <f>G1870-L1870</f>
        <v/>
      </c>
      <c r="P1870" s="7">
        <f>H1870-M1870</f>
        <v/>
      </c>
      <c r="Q1870" s="7">
        <f>IF($I1870=1,(N1870-MAR1!$B$11)/MAR1!$D$11,(N1870-MAR1!$C$11)/MAR1!$E$11)</f>
        <v/>
      </c>
      <c r="R1870" s="7">
        <f>IF($I1870=1,(O1870-MAR1!$B$12)/MAR1!$D$12,(O1870-MAR1!$C$12)/MAR1!$E$12)</f>
        <v/>
      </c>
      <c r="S1870" s="7">
        <f>IF($I1870=1,(P1870-MAR1!$B$13)/MAR1!$D$13,(P1870-MAR1!$C$13)/MAR1!$E$13)</f>
        <v/>
      </c>
    </row>
    <row r="1871">
      <c r="A1871" s="5" t="n">
        <v>1870</v>
      </c>
      <c r="B1871" s="5" t="n">
        <v>6</v>
      </c>
      <c r="C1871" s="5" t="n">
        <v>45</v>
      </c>
      <c r="D1871" s="5" t="n">
        <v>2</v>
      </c>
      <c r="E1871" s="5" t="n">
        <v>0</v>
      </c>
      <c r="F1871" s="5" t="n">
        <v>32.4</v>
      </c>
      <c r="G1871" s="5" t="n">
        <v>15.5</v>
      </c>
      <c r="H1871" s="5" t="n">
        <v>15.5</v>
      </c>
      <c r="I1871" s="6">
        <f>IF(E1871&gt;=Markov!$B$3,1,0)</f>
        <v/>
      </c>
      <c r="J1871" s="6">
        <f>I1870</f>
        <v/>
      </c>
      <c r="K1871" s="7">
        <f>MAR1!$B$5+MAR1!$C$5*COS(2*PI()*$C1871/365)+MAR1!$D$5*SIN(2*PI()*$C1871/365)</f>
        <v/>
      </c>
      <c r="L1871" s="7">
        <f>MAR1!$B$6+MAR1!$C$6*COS(2*PI()*$C1871/365)+MAR1!$D$6*SIN(2*PI()*$C1871/365)</f>
        <v/>
      </c>
      <c r="M1871" s="7">
        <f>MAR1!$B$7+MAR1!$C$7*COS(2*PI()*$C1871/365)+MAR1!$D$7*SIN(2*PI()*$C1871/365)</f>
        <v/>
      </c>
      <c r="N1871" s="7">
        <f>F1871-K1871</f>
        <v/>
      </c>
      <c r="O1871" s="7">
        <f>G1871-L1871</f>
        <v/>
      </c>
      <c r="P1871" s="7">
        <f>H1871-M1871</f>
        <v/>
      </c>
      <c r="Q1871" s="7">
        <f>IF($I1871=1,(N1871-MAR1!$B$11)/MAR1!$D$11,(N1871-MAR1!$C$11)/MAR1!$E$11)</f>
        <v/>
      </c>
      <c r="R1871" s="7">
        <f>IF($I1871=1,(O1871-MAR1!$B$12)/MAR1!$D$12,(O1871-MAR1!$C$12)/MAR1!$E$12)</f>
        <v/>
      </c>
      <c r="S1871" s="7">
        <f>IF($I1871=1,(P1871-MAR1!$B$13)/MAR1!$D$13,(P1871-MAR1!$C$13)/MAR1!$E$13)</f>
        <v/>
      </c>
    </row>
    <row r="1872">
      <c r="A1872" s="5" t="n">
        <v>1871</v>
      </c>
      <c r="B1872" s="5" t="n">
        <v>6</v>
      </c>
      <c r="C1872" s="5" t="n">
        <v>46</v>
      </c>
      <c r="D1872" s="5" t="n">
        <v>2</v>
      </c>
      <c r="E1872" s="5" t="n">
        <v>6.8</v>
      </c>
      <c r="F1872" s="5" t="n">
        <v>31.6</v>
      </c>
      <c r="G1872" s="5" t="n">
        <v>17.4</v>
      </c>
      <c r="H1872" s="5" t="n">
        <v>9.35</v>
      </c>
      <c r="I1872" s="6">
        <f>IF(E1872&gt;=Markov!$B$3,1,0)</f>
        <v/>
      </c>
      <c r="J1872" s="6">
        <f>I1871</f>
        <v/>
      </c>
      <c r="K1872" s="7">
        <f>MAR1!$B$5+MAR1!$C$5*COS(2*PI()*$C1872/365)+MAR1!$D$5*SIN(2*PI()*$C1872/365)</f>
        <v/>
      </c>
      <c r="L1872" s="7">
        <f>MAR1!$B$6+MAR1!$C$6*COS(2*PI()*$C1872/365)+MAR1!$D$6*SIN(2*PI()*$C1872/365)</f>
        <v/>
      </c>
      <c r="M1872" s="7">
        <f>MAR1!$B$7+MAR1!$C$7*COS(2*PI()*$C1872/365)+MAR1!$D$7*SIN(2*PI()*$C1872/365)</f>
        <v/>
      </c>
      <c r="N1872" s="7">
        <f>F1872-K1872</f>
        <v/>
      </c>
      <c r="O1872" s="7">
        <f>G1872-L1872</f>
        <v/>
      </c>
      <c r="P1872" s="7">
        <f>H1872-M1872</f>
        <v/>
      </c>
      <c r="Q1872" s="7">
        <f>IF($I1872=1,(N1872-MAR1!$B$11)/MAR1!$D$11,(N1872-MAR1!$C$11)/MAR1!$E$11)</f>
        <v/>
      </c>
      <c r="R1872" s="7">
        <f>IF($I1872=1,(O1872-MAR1!$B$12)/MAR1!$D$12,(O1872-MAR1!$C$12)/MAR1!$E$12)</f>
        <v/>
      </c>
      <c r="S1872" s="7">
        <f>IF($I1872=1,(P1872-MAR1!$B$13)/MAR1!$D$13,(P1872-MAR1!$C$13)/MAR1!$E$13)</f>
        <v/>
      </c>
    </row>
    <row r="1873">
      <c r="A1873" s="5" t="n">
        <v>1872</v>
      </c>
      <c r="B1873" s="5" t="n">
        <v>6</v>
      </c>
      <c r="C1873" s="5" t="n">
        <v>47</v>
      </c>
      <c r="D1873" s="5" t="n">
        <v>2</v>
      </c>
      <c r="E1873" s="5" t="n">
        <v>0</v>
      </c>
      <c r="F1873" s="5" t="n">
        <v>35.6</v>
      </c>
      <c r="G1873" s="5" t="n">
        <v>19.3</v>
      </c>
      <c r="H1873" s="5" t="n">
        <v>14.88</v>
      </c>
      <c r="I1873" s="6">
        <f>IF(E1873&gt;=Markov!$B$3,1,0)</f>
        <v/>
      </c>
      <c r="J1873" s="6">
        <f>I1872</f>
        <v/>
      </c>
      <c r="K1873" s="7">
        <f>MAR1!$B$5+MAR1!$C$5*COS(2*PI()*$C1873/365)+MAR1!$D$5*SIN(2*PI()*$C1873/365)</f>
        <v/>
      </c>
      <c r="L1873" s="7">
        <f>MAR1!$B$6+MAR1!$C$6*COS(2*PI()*$C1873/365)+MAR1!$D$6*SIN(2*PI()*$C1873/365)</f>
        <v/>
      </c>
      <c r="M1873" s="7">
        <f>MAR1!$B$7+MAR1!$C$7*COS(2*PI()*$C1873/365)+MAR1!$D$7*SIN(2*PI()*$C1873/365)</f>
        <v/>
      </c>
      <c r="N1873" s="7">
        <f>F1873-K1873</f>
        <v/>
      </c>
      <c r="O1873" s="7">
        <f>G1873-L1873</f>
        <v/>
      </c>
      <c r="P1873" s="7">
        <f>H1873-M1873</f>
        <v/>
      </c>
      <c r="Q1873" s="7">
        <f>IF($I1873=1,(N1873-MAR1!$B$11)/MAR1!$D$11,(N1873-MAR1!$C$11)/MAR1!$E$11)</f>
        <v/>
      </c>
      <c r="R1873" s="7">
        <f>IF($I1873=1,(O1873-MAR1!$B$12)/MAR1!$D$12,(O1873-MAR1!$C$12)/MAR1!$E$12)</f>
        <v/>
      </c>
      <c r="S1873" s="7">
        <f>IF($I1873=1,(P1873-MAR1!$B$13)/MAR1!$D$13,(P1873-MAR1!$C$13)/MAR1!$E$13)</f>
        <v/>
      </c>
    </row>
    <row r="1874">
      <c r="A1874" s="5" t="n">
        <v>1873</v>
      </c>
      <c r="B1874" s="5" t="n">
        <v>6</v>
      </c>
      <c r="C1874" s="5" t="n">
        <v>48</v>
      </c>
      <c r="D1874" s="5" t="n">
        <v>2</v>
      </c>
      <c r="E1874" s="5" t="n">
        <v>0</v>
      </c>
      <c r="F1874" s="5" t="n">
        <v>34.8</v>
      </c>
      <c r="G1874" s="5" t="n">
        <v>17.6</v>
      </c>
      <c r="H1874" s="5" t="n">
        <v>11.59</v>
      </c>
      <c r="I1874" s="6">
        <f>IF(E1874&gt;=Markov!$B$3,1,0)</f>
        <v/>
      </c>
      <c r="J1874" s="6">
        <f>I1873</f>
        <v/>
      </c>
      <c r="K1874" s="7">
        <f>MAR1!$B$5+MAR1!$C$5*COS(2*PI()*$C1874/365)+MAR1!$D$5*SIN(2*PI()*$C1874/365)</f>
        <v/>
      </c>
      <c r="L1874" s="7">
        <f>MAR1!$B$6+MAR1!$C$6*COS(2*PI()*$C1874/365)+MAR1!$D$6*SIN(2*PI()*$C1874/365)</f>
        <v/>
      </c>
      <c r="M1874" s="7">
        <f>MAR1!$B$7+MAR1!$C$7*COS(2*PI()*$C1874/365)+MAR1!$D$7*SIN(2*PI()*$C1874/365)</f>
        <v/>
      </c>
      <c r="N1874" s="7">
        <f>F1874-K1874</f>
        <v/>
      </c>
      <c r="O1874" s="7">
        <f>G1874-L1874</f>
        <v/>
      </c>
      <c r="P1874" s="7">
        <f>H1874-M1874</f>
        <v/>
      </c>
      <c r="Q1874" s="7">
        <f>IF($I1874=1,(N1874-MAR1!$B$11)/MAR1!$D$11,(N1874-MAR1!$C$11)/MAR1!$E$11)</f>
        <v/>
      </c>
      <c r="R1874" s="7">
        <f>IF($I1874=1,(O1874-MAR1!$B$12)/MAR1!$D$12,(O1874-MAR1!$C$12)/MAR1!$E$12)</f>
        <v/>
      </c>
      <c r="S1874" s="7">
        <f>IF($I1874=1,(P1874-MAR1!$B$13)/MAR1!$D$13,(P1874-MAR1!$C$13)/MAR1!$E$13)</f>
        <v/>
      </c>
    </row>
    <row r="1875">
      <c r="A1875" s="5" t="n">
        <v>1874</v>
      </c>
      <c r="B1875" s="5" t="n">
        <v>6</v>
      </c>
      <c r="C1875" s="5" t="n">
        <v>49</v>
      </c>
      <c r="D1875" s="5" t="n">
        <v>2</v>
      </c>
      <c r="E1875" s="5" t="n">
        <v>0</v>
      </c>
      <c r="F1875" s="5" t="n">
        <v>36.8</v>
      </c>
      <c r="G1875" s="5" t="n">
        <v>19.3</v>
      </c>
      <c r="H1875" s="5" t="n">
        <v>18.75</v>
      </c>
      <c r="I1875" s="6">
        <f>IF(E1875&gt;=Markov!$B$3,1,0)</f>
        <v/>
      </c>
      <c r="J1875" s="6">
        <f>I1874</f>
        <v/>
      </c>
      <c r="K1875" s="7">
        <f>MAR1!$B$5+MAR1!$C$5*COS(2*PI()*$C1875/365)+MAR1!$D$5*SIN(2*PI()*$C1875/365)</f>
        <v/>
      </c>
      <c r="L1875" s="7">
        <f>MAR1!$B$6+MAR1!$C$6*COS(2*PI()*$C1875/365)+MAR1!$D$6*SIN(2*PI()*$C1875/365)</f>
        <v/>
      </c>
      <c r="M1875" s="7">
        <f>MAR1!$B$7+MAR1!$C$7*COS(2*PI()*$C1875/365)+MAR1!$D$7*SIN(2*PI()*$C1875/365)</f>
        <v/>
      </c>
      <c r="N1875" s="7">
        <f>F1875-K1875</f>
        <v/>
      </c>
      <c r="O1875" s="7">
        <f>G1875-L1875</f>
        <v/>
      </c>
      <c r="P1875" s="7">
        <f>H1875-M1875</f>
        <v/>
      </c>
      <c r="Q1875" s="7">
        <f>IF($I1875=1,(N1875-MAR1!$B$11)/MAR1!$D$11,(N1875-MAR1!$C$11)/MAR1!$E$11)</f>
        <v/>
      </c>
      <c r="R1875" s="7">
        <f>IF($I1875=1,(O1875-MAR1!$B$12)/MAR1!$D$12,(O1875-MAR1!$C$12)/MAR1!$E$12)</f>
        <v/>
      </c>
      <c r="S1875" s="7">
        <f>IF($I1875=1,(P1875-MAR1!$B$13)/MAR1!$D$13,(P1875-MAR1!$C$13)/MAR1!$E$13)</f>
        <v/>
      </c>
    </row>
    <row r="1876">
      <c r="A1876" s="5" t="n">
        <v>1875</v>
      </c>
      <c r="B1876" s="5" t="n">
        <v>6</v>
      </c>
      <c r="C1876" s="5" t="n">
        <v>50</v>
      </c>
      <c r="D1876" s="5" t="n">
        <v>2</v>
      </c>
      <c r="E1876" s="5" t="n">
        <v>0</v>
      </c>
      <c r="F1876" s="5" t="n">
        <v>36.7</v>
      </c>
      <c r="G1876" s="5" t="n">
        <v>20.2</v>
      </c>
      <c r="H1876" s="5" t="n">
        <v>19.62</v>
      </c>
      <c r="I1876" s="6">
        <f>IF(E1876&gt;=Markov!$B$3,1,0)</f>
        <v/>
      </c>
      <c r="J1876" s="6">
        <f>I1875</f>
        <v/>
      </c>
      <c r="K1876" s="7">
        <f>MAR1!$B$5+MAR1!$C$5*COS(2*PI()*$C1876/365)+MAR1!$D$5*SIN(2*PI()*$C1876/365)</f>
        <v/>
      </c>
      <c r="L1876" s="7">
        <f>MAR1!$B$6+MAR1!$C$6*COS(2*PI()*$C1876/365)+MAR1!$D$6*SIN(2*PI()*$C1876/365)</f>
        <v/>
      </c>
      <c r="M1876" s="7">
        <f>MAR1!$B$7+MAR1!$C$7*COS(2*PI()*$C1876/365)+MAR1!$D$7*SIN(2*PI()*$C1876/365)</f>
        <v/>
      </c>
      <c r="N1876" s="7">
        <f>F1876-K1876</f>
        <v/>
      </c>
      <c r="O1876" s="7">
        <f>G1876-L1876</f>
        <v/>
      </c>
      <c r="P1876" s="7">
        <f>H1876-M1876</f>
        <v/>
      </c>
      <c r="Q1876" s="7">
        <f>IF($I1876=1,(N1876-MAR1!$B$11)/MAR1!$D$11,(N1876-MAR1!$C$11)/MAR1!$E$11)</f>
        <v/>
      </c>
      <c r="R1876" s="7">
        <f>IF($I1876=1,(O1876-MAR1!$B$12)/MAR1!$D$12,(O1876-MAR1!$C$12)/MAR1!$E$12)</f>
        <v/>
      </c>
      <c r="S1876" s="7">
        <f>IF($I1876=1,(P1876-MAR1!$B$13)/MAR1!$D$13,(P1876-MAR1!$C$13)/MAR1!$E$13)</f>
        <v/>
      </c>
    </row>
    <row r="1877">
      <c r="A1877" s="5" t="n">
        <v>1876</v>
      </c>
      <c r="B1877" s="5" t="n">
        <v>6</v>
      </c>
      <c r="C1877" s="5" t="n">
        <v>51</v>
      </c>
      <c r="D1877" s="5" t="n">
        <v>2</v>
      </c>
      <c r="E1877" s="5" t="n">
        <v>0</v>
      </c>
      <c r="F1877" s="5" t="n">
        <v>35.9</v>
      </c>
      <c r="G1877" s="5" t="n">
        <v>19.6</v>
      </c>
      <c r="H1877" s="5" t="n">
        <v>23.98</v>
      </c>
      <c r="I1877" s="6">
        <f>IF(E1877&gt;=Markov!$B$3,1,0)</f>
        <v/>
      </c>
      <c r="J1877" s="6">
        <f>I1876</f>
        <v/>
      </c>
      <c r="K1877" s="7">
        <f>MAR1!$B$5+MAR1!$C$5*COS(2*PI()*$C1877/365)+MAR1!$D$5*SIN(2*PI()*$C1877/365)</f>
        <v/>
      </c>
      <c r="L1877" s="7">
        <f>MAR1!$B$6+MAR1!$C$6*COS(2*PI()*$C1877/365)+MAR1!$D$6*SIN(2*PI()*$C1877/365)</f>
        <v/>
      </c>
      <c r="M1877" s="7">
        <f>MAR1!$B$7+MAR1!$C$7*COS(2*PI()*$C1877/365)+MAR1!$D$7*SIN(2*PI()*$C1877/365)</f>
        <v/>
      </c>
      <c r="N1877" s="7">
        <f>F1877-K1877</f>
        <v/>
      </c>
      <c r="O1877" s="7">
        <f>G1877-L1877</f>
        <v/>
      </c>
      <c r="P1877" s="7">
        <f>H1877-M1877</f>
        <v/>
      </c>
      <c r="Q1877" s="7">
        <f>IF($I1877=1,(N1877-MAR1!$B$11)/MAR1!$D$11,(N1877-MAR1!$C$11)/MAR1!$E$11)</f>
        <v/>
      </c>
      <c r="R1877" s="7">
        <f>IF($I1877=1,(O1877-MAR1!$B$12)/MAR1!$D$12,(O1877-MAR1!$C$12)/MAR1!$E$12)</f>
        <v/>
      </c>
      <c r="S1877" s="7">
        <f>IF($I1877=1,(P1877-MAR1!$B$13)/MAR1!$D$13,(P1877-MAR1!$C$13)/MAR1!$E$13)</f>
        <v/>
      </c>
    </row>
    <row r="1878">
      <c r="A1878" s="5" t="n">
        <v>1877</v>
      </c>
      <c r="B1878" s="5" t="n">
        <v>6</v>
      </c>
      <c r="C1878" s="5" t="n">
        <v>52</v>
      </c>
      <c r="D1878" s="5" t="n">
        <v>2</v>
      </c>
      <c r="E1878" s="5" t="n">
        <v>0</v>
      </c>
      <c r="F1878" s="5" t="n">
        <v>34.8</v>
      </c>
      <c r="G1878" s="5" t="n">
        <v>17.3</v>
      </c>
      <c r="H1878" s="5" t="n">
        <v>23.16</v>
      </c>
      <c r="I1878" s="6">
        <f>IF(E1878&gt;=Markov!$B$3,1,0)</f>
        <v/>
      </c>
      <c r="J1878" s="6">
        <f>I1877</f>
        <v/>
      </c>
      <c r="K1878" s="7">
        <f>MAR1!$B$5+MAR1!$C$5*COS(2*PI()*$C1878/365)+MAR1!$D$5*SIN(2*PI()*$C1878/365)</f>
        <v/>
      </c>
      <c r="L1878" s="7">
        <f>MAR1!$B$6+MAR1!$C$6*COS(2*PI()*$C1878/365)+MAR1!$D$6*SIN(2*PI()*$C1878/365)</f>
        <v/>
      </c>
      <c r="M1878" s="7">
        <f>MAR1!$B$7+MAR1!$C$7*COS(2*PI()*$C1878/365)+MAR1!$D$7*SIN(2*PI()*$C1878/365)</f>
        <v/>
      </c>
      <c r="N1878" s="7">
        <f>F1878-K1878</f>
        <v/>
      </c>
      <c r="O1878" s="7">
        <f>G1878-L1878</f>
        <v/>
      </c>
      <c r="P1878" s="7">
        <f>H1878-M1878</f>
        <v/>
      </c>
      <c r="Q1878" s="7">
        <f>IF($I1878=1,(N1878-MAR1!$B$11)/MAR1!$D$11,(N1878-MAR1!$C$11)/MAR1!$E$11)</f>
        <v/>
      </c>
      <c r="R1878" s="7">
        <f>IF($I1878=1,(O1878-MAR1!$B$12)/MAR1!$D$12,(O1878-MAR1!$C$12)/MAR1!$E$12)</f>
        <v/>
      </c>
      <c r="S1878" s="7">
        <f>IF($I1878=1,(P1878-MAR1!$B$13)/MAR1!$D$13,(P1878-MAR1!$C$13)/MAR1!$E$13)</f>
        <v/>
      </c>
    </row>
    <row r="1879">
      <c r="A1879" s="5" t="n">
        <v>1878</v>
      </c>
      <c r="B1879" s="5" t="n">
        <v>6</v>
      </c>
      <c r="C1879" s="5" t="n">
        <v>53</v>
      </c>
      <c r="D1879" s="5" t="n">
        <v>2</v>
      </c>
      <c r="E1879" s="5" t="n">
        <v>0</v>
      </c>
      <c r="F1879" s="5" t="n">
        <v>37.5</v>
      </c>
      <c r="G1879" s="5" t="n">
        <v>19.4</v>
      </c>
      <c r="H1879" s="5" t="n">
        <v>21.46</v>
      </c>
      <c r="I1879" s="6">
        <f>IF(E1879&gt;=Markov!$B$3,1,0)</f>
        <v/>
      </c>
      <c r="J1879" s="6">
        <f>I1878</f>
        <v/>
      </c>
      <c r="K1879" s="7">
        <f>MAR1!$B$5+MAR1!$C$5*COS(2*PI()*$C1879/365)+MAR1!$D$5*SIN(2*PI()*$C1879/365)</f>
        <v/>
      </c>
      <c r="L1879" s="7">
        <f>MAR1!$B$6+MAR1!$C$6*COS(2*PI()*$C1879/365)+MAR1!$D$6*SIN(2*PI()*$C1879/365)</f>
        <v/>
      </c>
      <c r="M1879" s="7">
        <f>MAR1!$B$7+MAR1!$C$7*COS(2*PI()*$C1879/365)+MAR1!$D$7*SIN(2*PI()*$C1879/365)</f>
        <v/>
      </c>
      <c r="N1879" s="7">
        <f>F1879-K1879</f>
        <v/>
      </c>
      <c r="O1879" s="7">
        <f>G1879-L1879</f>
        <v/>
      </c>
      <c r="P1879" s="7">
        <f>H1879-M1879</f>
        <v/>
      </c>
      <c r="Q1879" s="7">
        <f>IF($I1879=1,(N1879-MAR1!$B$11)/MAR1!$D$11,(N1879-MAR1!$C$11)/MAR1!$E$11)</f>
        <v/>
      </c>
      <c r="R1879" s="7">
        <f>IF($I1879=1,(O1879-MAR1!$B$12)/MAR1!$D$12,(O1879-MAR1!$C$12)/MAR1!$E$12)</f>
        <v/>
      </c>
      <c r="S1879" s="7">
        <f>IF($I1879=1,(P1879-MAR1!$B$13)/MAR1!$D$13,(P1879-MAR1!$C$13)/MAR1!$E$13)</f>
        <v/>
      </c>
    </row>
    <row r="1880">
      <c r="A1880" s="5" t="n">
        <v>1879</v>
      </c>
      <c r="B1880" s="5" t="n">
        <v>6</v>
      </c>
      <c r="C1880" s="5" t="n">
        <v>54</v>
      </c>
      <c r="D1880" s="5" t="n">
        <v>2</v>
      </c>
      <c r="E1880" s="5" t="n">
        <v>0</v>
      </c>
      <c r="F1880" s="5" t="n">
        <v>34.9</v>
      </c>
      <c r="G1880" s="5" t="n">
        <v>17.1</v>
      </c>
      <c r="H1880" s="5" t="n">
        <v>23.36</v>
      </c>
      <c r="I1880" s="6">
        <f>IF(E1880&gt;=Markov!$B$3,1,0)</f>
        <v/>
      </c>
      <c r="J1880" s="6">
        <f>I1879</f>
        <v/>
      </c>
      <c r="K1880" s="7">
        <f>MAR1!$B$5+MAR1!$C$5*COS(2*PI()*$C1880/365)+MAR1!$D$5*SIN(2*PI()*$C1880/365)</f>
        <v/>
      </c>
      <c r="L1880" s="7">
        <f>MAR1!$B$6+MAR1!$C$6*COS(2*PI()*$C1880/365)+MAR1!$D$6*SIN(2*PI()*$C1880/365)</f>
        <v/>
      </c>
      <c r="M1880" s="7">
        <f>MAR1!$B$7+MAR1!$C$7*COS(2*PI()*$C1880/365)+MAR1!$D$7*SIN(2*PI()*$C1880/365)</f>
        <v/>
      </c>
      <c r="N1880" s="7">
        <f>F1880-K1880</f>
        <v/>
      </c>
      <c r="O1880" s="7">
        <f>G1880-L1880</f>
        <v/>
      </c>
      <c r="P1880" s="7">
        <f>H1880-M1880</f>
        <v/>
      </c>
      <c r="Q1880" s="7">
        <f>IF($I1880=1,(N1880-MAR1!$B$11)/MAR1!$D$11,(N1880-MAR1!$C$11)/MAR1!$E$11)</f>
        <v/>
      </c>
      <c r="R1880" s="7">
        <f>IF($I1880=1,(O1880-MAR1!$B$12)/MAR1!$D$12,(O1880-MAR1!$C$12)/MAR1!$E$12)</f>
        <v/>
      </c>
      <c r="S1880" s="7">
        <f>IF($I1880=1,(P1880-MAR1!$B$13)/MAR1!$D$13,(P1880-MAR1!$C$13)/MAR1!$E$13)</f>
        <v/>
      </c>
    </row>
    <row r="1881">
      <c r="A1881" s="5" t="n">
        <v>1880</v>
      </c>
      <c r="B1881" s="5" t="n">
        <v>6</v>
      </c>
      <c r="C1881" s="5" t="n">
        <v>55</v>
      </c>
      <c r="D1881" s="5" t="n">
        <v>2</v>
      </c>
      <c r="E1881" s="5" t="n">
        <v>0</v>
      </c>
      <c r="F1881" s="5" t="n">
        <v>33.7</v>
      </c>
      <c r="G1881" s="5" t="n">
        <v>17.6</v>
      </c>
      <c r="H1881" s="5" t="n">
        <v>23.17</v>
      </c>
      <c r="I1881" s="6">
        <f>IF(E1881&gt;=Markov!$B$3,1,0)</f>
        <v/>
      </c>
      <c r="J1881" s="6">
        <f>I1880</f>
        <v/>
      </c>
      <c r="K1881" s="7">
        <f>MAR1!$B$5+MAR1!$C$5*COS(2*PI()*$C1881/365)+MAR1!$D$5*SIN(2*PI()*$C1881/365)</f>
        <v/>
      </c>
      <c r="L1881" s="7">
        <f>MAR1!$B$6+MAR1!$C$6*COS(2*PI()*$C1881/365)+MAR1!$D$6*SIN(2*PI()*$C1881/365)</f>
        <v/>
      </c>
      <c r="M1881" s="7">
        <f>MAR1!$B$7+MAR1!$C$7*COS(2*PI()*$C1881/365)+MAR1!$D$7*SIN(2*PI()*$C1881/365)</f>
        <v/>
      </c>
      <c r="N1881" s="7">
        <f>F1881-K1881</f>
        <v/>
      </c>
      <c r="O1881" s="7">
        <f>G1881-L1881</f>
        <v/>
      </c>
      <c r="P1881" s="7">
        <f>H1881-M1881</f>
        <v/>
      </c>
      <c r="Q1881" s="7">
        <f>IF($I1881=1,(N1881-MAR1!$B$11)/MAR1!$D$11,(N1881-MAR1!$C$11)/MAR1!$E$11)</f>
        <v/>
      </c>
      <c r="R1881" s="7">
        <f>IF($I1881=1,(O1881-MAR1!$B$12)/MAR1!$D$12,(O1881-MAR1!$C$12)/MAR1!$E$12)</f>
        <v/>
      </c>
      <c r="S1881" s="7">
        <f>IF($I1881=1,(P1881-MAR1!$B$13)/MAR1!$D$13,(P1881-MAR1!$C$13)/MAR1!$E$13)</f>
        <v/>
      </c>
    </row>
    <row r="1882">
      <c r="A1882" s="5" t="n">
        <v>1881</v>
      </c>
      <c r="B1882" s="5" t="n">
        <v>6</v>
      </c>
      <c r="C1882" s="5" t="n">
        <v>56</v>
      </c>
      <c r="D1882" s="5" t="n">
        <v>2</v>
      </c>
      <c r="E1882" s="5" t="n">
        <v>0</v>
      </c>
      <c r="F1882" s="5" t="n">
        <v>33.7</v>
      </c>
      <c r="G1882" s="5" t="n">
        <v>16.9</v>
      </c>
      <c r="H1882" s="5" t="n">
        <v>15.37</v>
      </c>
      <c r="I1882" s="6">
        <f>IF(E1882&gt;=Markov!$B$3,1,0)</f>
        <v/>
      </c>
      <c r="J1882" s="6">
        <f>I1881</f>
        <v/>
      </c>
      <c r="K1882" s="7">
        <f>MAR1!$B$5+MAR1!$C$5*COS(2*PI()*$C1882/365)+MAR1!$D$5*SIN(2*PI()*$C1882/365)</f>
        <v/>
      </c>
      <c r="L1882" s="7">
        <f>MAR1!$B$6+MAR1!$C$6*COS(2*PI()*$C1882/365)+MAR1!$D$6*SIN(2*PI()*$C1882/365)</f>
        <v/>
      </c>
      <c r="M1882" s="7">
        <f>MAR1!$B$7+MAR1!$C$7*COS(2*PI()*$C1882/365)+MAR1!$D$7*SIN(2*PI()*$C1882/365)</f>
        <v/>
      </c>
      <c r="N1882" s="7">
        <f>F1882-K1882</f>
        <v/>
      </c>
      <c r="O1882" s="7">
        <f>G1882-L1882</f>
        <v/>
      </c>
      <c r="P1882" s="7">
        <f>H1882-M1882</f>
        <v/>
      </c>
      <c r="Q1882" s="7">
        <f>IF($I1882=1,(N1882-MAR1!$B$11)/MAR1!$D$11,(N1882-MAR1!$C$11)/MAR1!$E$11)</f>
        <v/>
      </c>
      <c r="R1882" s="7">
        <f>IF($I1882=1,(O1882-MAR1!$B$12)/MAR1!$D$12,(O1882-MAR1!$C$12)/MAR1!$E$12)</f>
        <v/>
      </c>
      <c r="S1882" s="7">
        <f>IF($I1882=1,(P1882-MAR1!$B$13)/MAR1!$D$13,(P1882-MAR1!$C$13)/MAR1!$E$13)</f>
        <v/>
      </c>
    </row>
    <row r="1883">
      <c r="A1883" s="5" t="n">
        <v>1882</v>
      </c>
      <c r="B1883" s="5" t="n">
        <v>6</v>
      </c>
      <c r="C1883" s="5" t="n">
        <v>57</v>
      </c>
      <c r="D1883" s="5" t="n">
        <v>2</v>
      </c>
      <c r="E1883" s="5" t="n">
        <v>0</v>
      </c>
      <c r="F1883" s="5" t="n">
        <v>33.8</v>
      </c>
      <c r="G1883" s="5" t="n">
        <v>19.3</v>
      </c>
      <c r="H1883" s="5" t="n">
        <v>23.25</v>
      </c>
      <c r="I1883" s="6">
        <f>IF(E1883&gt;=Markov!$B$3,1,0)</f>
        <v/>
      </c>
      <c r="J1883" s="6">
        <f>I1882</f>
        <v/>
      </c>
      <c r="K1883" s="7">
        <f>MAR1!$B$5+MAR1!$C$5*COS(2*PI()*$C1883/365)+MAR1!$D$5*SIN(2*PI()*$C1883/365)</f>
        <v/>
      </c>
      <c r="L1883" s="7">
        <f>MAR1!$B$6+MAR1!$C$6*COS(2*PI()*$C1883/365)+MAR1!$D$6*SIN(2*PI()*$C1883/365)</f>
        <v/>
      </c>
      <c r="M1883" s="7">
        <f>MAR1!$B$7+MAR1!$C$7*COS(2*PI()*$C1883/365)+MAR1!$D$7*SIN(2*PI()*$C1883/365)</f>
        <v/>
      </c>
      <c r="N1883" s="7">
        <f>F1883-K1883</f>
        <v/>
      </c>
      <c r="O1883" s="7">
        <f>G1883-L1883</f>
        <v/>
      </c>
      <c r="P1883" s="7">
        <f>H1883-M1883</f>
        <v/>
      </c>
      <c r="Q1883" s="7">
        <f>IF($I1883=1,(N1883-MAR1!$B$11)/MAR1!$D$11,(N1883-MAR1!$C$11)/MAR1!$E$11)</f>
        <v/>
      </c>
      <c r="R1883" s="7">
        <f>IF($I1883=1,(O1883-MAR1!$B$12)/MAR1!$D$12,(O1883-MAR1!$C$12)/MAR1!$E$12)</f>
        <v/>
      </c>
      <c r="S1883" s="7">
        <f>IF($I1883=1,(P1883-MAR1!$B$13)/MAR1!$D$13,(P1883-MAR1!$C$13)/MAR1!$E$13)</f>
        <v/>
      </c>
    </row>
    <row r="1884">
      <c r="A1884" s="5" t="n">
        <v>1883</v>
      </c>
      <c r="B1884" s="5" t="n">
        <v>6</v>
      </c>
      <c r="C1884" s="5" t="n">
        <v>58</v>
      </c>
      <c r="D1884" s="5" t="n">
        <v>2</v>
      </c>
      <c r="E1884" s="5" t="n">
        <v>0</v>
      </c>
      <c r="F1884" s="5" t="n">
        <v>37.8</v>
      </c>
      <c r="G1884" s="5" t="n">
        <v>19.4</v>
      </c>
      <c r="H1884" s="5" t="n">
        <v>21.85</v>
      </c>
      <c r="I1884" s="6">
        <f>IF(E1884&gt;=Markov!$B$3,1,0)</f>
        <v/>
      </c>
      <c r="J1884" s="6">
        <f>I1883</f>
        <v/>
      </c>
      <c r="K1884" s="7">
        <f>MAR1!$B$5+MAR1!$C$5*COS(2*PI()*$C1884/365)+MAR1!$D$5*SIN(2*PI()*$C1884/365)</f>
        <v/>
      </c>
      <c r="L1884" s="7">
        <f>MAR1!$B$6+MAR1!$C$6*COS(2*PI()*$C1884/365)+MAR1!$D$6*SIN(2*PI()*$C1884/365)</f>
        <v/>
      </c>
      <c r="M1884" s="7">
        <f>MAR1!$B$7+MAR1!$C$7*COS(2*PI()*$C1884/365)+MAR1!$D$7*SIN(2*PI()*$C1884/365)</f>
        <v/>
      </c>
      <c r="N1884" s="7">
        <f>F1884-K1884</f>
        <v/>
      </c>
      <c r="O1884" s="7">
        <f>G1884-L1884</f>
        <v/>
      </c>
      <c r="P1884" s="7">
        <f>H1884-M1884</f>
        <v/>
      </c>
      <c r="Q1884" s="7">
        <f>IF($I1884=1,(N1884-MAR1!$B$11)/MAR1!$D$11,(N1884-MAR1!$C$11)/MAR1!$E$11)</f>
        <v/>
      </c>
      <c r="R1884" s="7">
        <f>IF($I1884=1,(O1884-MAR1!$B$12)/MAR1!$D$12,(O1884-MAR1!$C$12)/MAR1!$E$12)</f>
        <v/>
      </c>
      <c r="S1884" s="7">
        <f>IF($I1884=1,(P1884-MAR1!$B$13)/MAR1!$D$13,(P1884-MAR1!$C$13)/MAR1!$E$13)</f>
        <v/>
      </c>
    </row>
    <row r="1885">
      <c r="A1885" s="5" t="n">
        <v>1884</v>
      </c>
      <c r="B1885" s="5" t="n">
        <v>6</v>
      </c>
      <c r="C1885" s="5" t="n">
        <v>59</v>
      </c>
      <c r="D1885" s="5" t="n">
        <v>2</v>
      </c>
      <c r="E1885" s="5" t="n">
        <v>0</v>
      </c>
      <c r="F1885" s="5" t="n">
        <v>37.7</v>
      </c>
      <c r="G1885" s="5" t="n">
        <v>18.7</v>
      </c>
      <c r="H1885" s="5" t="n">
        <v>16.82</v>
      </c>
      <c r="I1885" s="6">
        <f>IF(E1885&gt;=Markov!$B$3,1,0)</f>
        <v/>
      </c>
      <c r="J1885" s="6">
        <f>I1884</f>
        <v/>
      </c>
      <c r="K1885" s="7">
        <f>MAR1!$B$5+MAR1!$C$5*COS(2*PI()*$C1885/365)+MAR1!$D$5*SIN(2*PI()*$C1885/365)</f>
        <v/>
      </c>
      <c r="L1885" s="7">
        <f>MAR1!$B$6+MAR1!$C$6*COS(2*PI()*$C1885/365)+MAR1!$D$6*SIN(2*PI()*$C1885/365)</f>
        <v/>
      </c>
      <c r="M1885" s="7">
        <f>MAR1!$B$7+MAR1!$C$7*COS(2*PI()*$C1885/365)+MAR1!$D$7*SIN(2*PI()*$C1885/365)</f>
        <v/>
      </c>
      <c r="N1885" s="7">
        <f>F1885-K1885</f>
        <v/>
      </c>
      <c r="O1885" s="7">
        <f>G1885-L1885</f>
        <v/>
      </c>
      <c r="P1885" s="7">
        <f>H1885-M1885</f>
        <v/>
      </c>
      <c r="Q1885" s="7">
        <f>IF($I1885=1,(N1885-MAR1!$B$11)/MAR1!$D$11,(N1885-MAR1!$C$11)/MAR1!$E$11)</f>
        <v/>
      </c>
      <c r="R1885" s="7">
        <f>IF($I1885=1,(O1885-MAR1!$B$12)/MAR1!$D$12,(O1885-MAR1!$C$12)/MAR1!$E$12)</f>
        <v/>
      </c>
      <c r="S1885" s="7">
        <f>IF($I1885=1,(P1885-MAR1!$B$13)/MAR1!$D$13,(P1885-MAR1!$C$13)/MAR1!$E$13)</f>
        <v/>
      </c>
    </row>
    <row r="1886">
      <c r="A1886" s="5" t="n">
        <v>1885</v>
      </c>
      <c r="B1886" s="5" t="n">
        <v>6</v>
      </c>
      <c r="C1886" s="5" t="n">
        <v>60</v>
      </c>
      <c r="D1886" s="5" t="n">
        <v>3</v>
      </c>
      <c r="E1886" s="5" t="n">
        <v>0</v>
      </c>
      <c r="F1886" s="5" t="n">
        <v>37.6</v>
      </c>
      <c r="G1886" s="5" t="n">
        <v>19.5</v>
      </c>
      <c r="H1886" s="5" t="n">
        <v>26.7</v>
      </c>
      <c r="I1886" s="6">
        <f>IF(E1886&gt;=Markov!$B$3,1,0)</f>
        <v/>
      </c>
      <c r="J1886" s="6">
        <f>I1885</f>
        <v/>
      </c>
      <c r="K1886" s="7">
        <f>MAR1!$B$5+MAR1!$C$5*COS(2*PI()*$C1886/365)+MAR1!$D$5*SIN(2*PI()*$C1886/365)</f>
        <v/>
      </c>
      <c r="L1886" s="7">
        <f>MAR1!$B$6+MAR1!$C$6*COS(2*PI()*$C1886/365)+MAR1!$D$6*SIN(2*PI()*$C1886/365)</f>
        <v/>
      </c>
      <c r="M1886" s="7">
        <f>MAR1!$B$7+MAR1!$C$7*COS(2*PI()*$C1886/365)+MAR1!$D$7*SIN(2*PI()*$C1886/365)</f>
        <v/>
      </c>
      <c r="N1886" s="7">
        <f>F1886-K1886</f>
        <v/>
      </c>
      <c r="O1886" s="7">
        <f>G1886-L1886</f>
        <v/>
      </c>
      <c r="P1886" s="7">
        <f>H1886-M1886</f>
        <v/>
      </c>
      <c r="Q1886" s="7">
        <f>IF($I1886=1,(N1886-MAR1!$B$11)/MAR1!$D$11,(N1886-MAR1!$C$11)/MAR1!$E$11)</f>
        <v/>
      </c>
      <c r="R1886" s="7">
        <f>IF($I1886=1,(O1886-MAR1!$B$12)/MAR1!$D$12,(O1886-MAR1!$C$12)/MAR1!$E$12)</f>
        <v/>
      </c>
      <c r="S1886" s="7">
        <f>IF($I1886=1,(P1886-MAR1!$B$13)/MAR1!$D$13,(P1886-MAR1!$C$13)/MAR1!$E$13)</f>
        <v/>
      </c>
    </row>
    <row r="1887">
      <c r="A1887" s="5" t="n">
        <v>1886</v>
      </c>
      <c r="B1887" s="5" t="n">
        <v>6</v>
      </c>
      <c r="C1887" s="5" t="n">
        <v>61</v>
      </c>
      <c r="D1887" s="5" t="n">
        <v>3</v>
      </c>
      <c r="E1887" s="5" t="n">
        <v>0</v>
      </c>
      <c r="F1887" s="5" t="n">
        <v>39</v>
      </c>
      <c r="G1887" s="5" t="n">
        <v>19.8</v>
      </c>
      <c r="H1887" s="5" t="n">
        <v>27.25</v>
      </c>
      <c r="I1887" s="6">
        <f>IF(E1887&gt;=Markov!$B$3,1,0)</f>
        <v/>
      </c>
      <c r="J1887" s="6">
        <f>I1886</f>
        <v/>
      </c>
      <c r="K1887" s="7">
        <f>MAR1!$B$5+MAR1!$C$5*COS(2*PI()*$C1887/365)+MAR1!$D$5*SIN(2*PI()*$C1887/365)</f>
        <v/>
      </c>
      <c r="L1887" s="7">
        <f>MAR1!$B$6+MAR1!$C$6*COS(2*PI()*$C1887/365)+MAR1!$D$6*SIN(2*PI()*$C1887/365)</f>
        <v/>
      </c>
      <c r="M1887" s="7">
        <f>MAR1!$B$7+MAR1!$C$7*COS(2*PI()*$C1887/365)+MAR1!$D$7*SIN(2*PI()*$C1887/365)</f>
        <v/>
      </c>
      <c r="N1887" s="7">
        <f>F1887-K1887</f>
        <v/>
      </c>
      <c r="O1887" s="7">
        <f>G1887-L1887</f>
        <v/>
      </c>
      <c r="P1887" s="7">
        <f>H1887-M1887</f>
        <v/>
      </c>
      <c r="Q1887" s="7">
        <f>IF($I1887=1,(N1887-MAR1!$B$11)/MAR1!$D$11,(N1887-MAR1!$C$11)/MAR1!$E$11)</f>
        <v/>
      </c>
      <c r="R1887" s="7">
        <f>IF($I1887=1,(O1887-MAR1!$B$12)/MAR1!$D$12,(O1887-MAR1!$C$12)/MAR1!$E$12)</f>
        <v/>
      </c>
      <c r="S1887" s="7">
        <f>IF($I1887=1,(P1887-MAR1!$B$13)/MAR1!$D$13,(P1887-MAR1!$C$13)/MAR1!$E$13)</f>
        <v/>
      </c>
    </row>
    <row r="1888">
      <c r="A1888" s="5" t="n">
        <v>1887</v>
      </c>
      <c r="B1888" s="5" t="n">
        <v>6</v>
      </c>
      <c r="C1888" s="5" t="n">
        <v>62</v>
      </c>
      <c r="D1888" s="5" t="n">
        <v>3</v>
      </c>
      <c r="E1888" s="5" t="n">
        <v>0</v>
      </c>
      <c r="F1888" s="5" t="n">
        <v>37.1</v>
      </c>
      <c r="G1888" s="5" t="n">
        <v>19.9</v>
      </c>
      <c r="H1888" s="5" t="n">
        <v>28.31</v>
      </c>
      <c r="I1888" s="6">
        <f>IF(E1888&gt;=Markov!$B$3,1,0)</f>
        <v/>
      </c>
      <c r="J1888" s="6">
        <f>I1887</f>
        <v/>
      </c>
      <c r="K1888" s="7">
        <f>MAR1!$B$5+MAR1!$C$5*COS(2*PI()*$C1888/365)+MAR1!$D$5*SIN(2*PI()*$C1888/365)</f>
        <v/>
      </c>
      <c r="L1888" s="7">
        <f>MAR1!$B$6+MAR1!$C$6*COS(2*PI()*$C1888/365)+MAR1!$D$6*SIN(2*PI()*$C1888/365)</f>
        <v/>
      </c>
      <c r="M1888" s="7">
        <f>MAR1!$B$7+MAR1!$C$7*COS(2*PI()*$C1888/365)+MAR1!$D$7*SIN(2*PI()*$C1888/365)</f>
        <v/>
      </c>
      <c r="N1888" s="7">
        <f>F1888-K1888</f>
        <v/>
      </c>
      <c r="O1888" s="7">
        <f>G1888-L1888</f>
        <v/>
      </c>
      <c r="P1888" s="7">
        <f>H1888-M1888</f>
        <v/>
      </c>
      <c r="Q1888" s="7">
        <f>IF($I1888=1,(N1888-MAR1!$B$11)/MAR1!$D$11,(N1888-MAR1!$C$11)/MAR1!$E$11)</f>
        <v/>
      </c>
      <c r="R1888" s="7">
        <f>IF($I1888=1,(O1888-MAR1!$B$12)/MAR1!$D$12,(O1888-MAR1!$C$12)/MAR1!$E$12)</f>
        <v/>
      </c>
      <c r="S1888" s="7">
        <f>IF($I1888=1,(P1888-MAR1!$B$13)/MAR1!$D$13,(P1888-MAR1!$C$13)/MAR1!$E$13)</f>
        <v/>
      </c>
    </row>
    <row r="1889">
      <c r="A1889" s="5" t="n">
        <v>1888</v>
      </c>
      <c r="B1889" s="5" t="n">
        <v>6</v>
      </c>
      <c r="C1889" s="5" t="n">
        <v>63</v>
      </c>
      <c r="D1889" s="5" t="n">
        <v>3</v>
      </c>
      <c r="E1889" s="5" t="n">
        <v>0</v>
      </c>
      <c r="F1889" s="5" t="n">
        <v>39.8</v>
      </c>
      <c r="G1889" s="5" t="n">
        <v>22.1</v>
      </c>
      <c r="H1889" s="5" t="n">
        <v>28.55</v>
      </c>
      <c r="I1889" s="6">
        <f>IF(E1889&gt;=Markov!$B$3,1,0)</f>
        <v/>
      </c>
      <c r="J1889" s="6">
        <f>I1888</f>
        <v/>
      </c>
      <c r="K1889" s="7">
        <f>MAR1!$B$5+MAR1!$C$5*COS(2*PI()*$C1889/365)+MAR1!$D$5*SIN(2*PI()*$C1889/365)</f>
        <v/>
      </c>
      <c r="L1889" s="7">
        <f>MAR1!$B$6+MAR1!$C$6*COS(2*PI()*$C1889/365)+MAR1!$D$6*SIN(2*PI()*$C1889/365)</f>
        <v/>
      </c>
      <c r="M1889" s="7">
        <f>MAR1!$B$7+MAR1!$C$7*COS(2*PI()*$C1889/365)+MAR1!$D$7*SIN(2*PI()*$C1889/365)</f>
        <v/>
      </c>
      <c r="N1889" s="7">
        <f>F1889-K1889</f>
        <v/>
      </c>
      <c r="O1889" s="7">
        <f>G1889-L1889</f>
        <v/>
      </c>
      <c r="P1889" s="7">
        <f>H1889-M1889</f>
        <v/>
      </c>
      <c r="Q1889" s="7">
        <f>IF($I1889=1,(N1889-MAR1!$B$11)/MAR1!$D$11,(N1889-MAR1!$C$11)/MAR1!$E$11)</f>
        <v/>
      </c>
      <c r="R1889" s="7">
        <f>IF($I1889=1,(O1889-MAR1!$B$12)/MAR1!$D$12,(O1889-MAR1!$C$12)/MAR1!$E$12)</f>
        <v/>
      </c>
      <c r="S1889" s="7">
        <f>IF($I1889=1,(P1889-MAR1!$B$13)/MAR1!$D$13,(P1889-MAR1!$C$13)/MAR1!$E$13)</f>
        <v/>
      </c>
    </row>
    <row r="1890">
      <c r="A1890" s="5" t="n">
        <v>1889</v>
      </c>
      <c r="B1890" s="5" t="n">
        <v>6</v>
      </c>
      <c r="C1890" s="5" t="n">
        <v>64</v>
      </c>
      <c r="D1890" s="5" t="n">
        <v>3</v>
      </c>
      <c r="E1890" s="5" t="n">
        <v>0</v>
      </c>
      <c r="F1890" s="5" t="n">
        <v>39.6</v>
      </c>
      <c r="G1890" s="5" t="n">
        <v>22</v>
      </c>
      <c r="H1890" s="5" t="n">
        <v>25.73</v>
      </c>
      <c r="I1890" s="6">
        <f>IF(E1890&gt;=Markov!$B$3,1,0)</f>
        <v/>
      </c>
      <c r="J1890" s="6">
        <f>I1889</f>
        <v/>
      </c>
      <c r="K1890" s="7">
        <f>MAR1!$B$5+MAR1!$C$5*COS(2*PI()*$C1890/365)+MAR1!$D$5*SIN(2*PI()*$C1890/365)</f>
        <v/>
      </c>
      <c r="L1890" s="7">
        <f>MAR1!$B$6+MAR1!$C$6*COS(2*PI()*$C1890/365)+MAR1!$D$6*SIN(2*PI()*$C1890/365)</f>
        <v/>
      </c>
      <c r="M1890" s="7">
        <f>MAR1!$B$7+MAR1!$C$7*COS(2*PI()*$C1890/365)+MAR1!$D$7*SIN(2*PI()*$C1890/365)</f>
        <v/>
      </c>
      <c r="N1890" s="7">
        <f>F1890-K1890</f>
        <v/>
      </c>
      <c r="O1890" s="7">
        <f>G1890-L1890</f>
        <v/>
      </c>
      <c r="P1890" s="7">
        <f>H1890-M1890</f>
        <v/>
      </c>
      <c r="Q1890" s="7">
        <f>IF($I1890=1,(N1890-MAR1!$B$11)/MAR1!$D$11,(N1890-MAR1!$C$11)/MAR1!$E$11)</f>
        <v/>
      </c>
      <c r="R1890" s="7">
        <f>IF($I1890=1,(O1890-MAR1!$B$12)/MAR1!$D$12,(O1890-MAR1!$C$12)/MAR1!$E$12)</f>
        <v/>
      </c>
      <c r="S1890" s="7">
        <f>IF($I1890=1,(P1890-MAR1!$B$13)/MAR1!$D$13,(P1890-MAR1!$C$13)/MAR1!$E$13)</f>
        <v/>
      </c>
    </row>
    <row r="1891">
      <c r="A1891" s="5" t="n">
        <v>1890</v>
      </c>
      <c r="B1891" s="5" t="n">
        <v>6</v>
      </c>
      <c r="C1891" s="5" t="n">
        <v>65</v>
      </c>
      <c r="D1891" s="5" t="n">
        <v>3</v>
      </c>
      <c r="E1891" s="5" t="n">
        <v>0</v>
      </c>
      <c r="F1891" s="5" t="n">
        <v>39.5</v>
      </c>
      <c r="G1891" s="5" t="n">
        <v>23.2</v>
      </c>
      <c r="H1891" s="5" t="n">
        <v>23.01</v>
      </c>
      <c r="I1891" s="6">
        <f>IF(E1891&gt;=Markov!$B$3,1,0)</f>
        <v/>
      </c>
      <c r="J1891" s="6">
        <f>I1890</f>
        <v/>
      </c>
      <c r="K1891" s="7">
        <f>MAR1!$B$5+MAR1!$C$5*COS(2*PI()*$C1891/365)+MAR1!$D$5*SIN(2*PI()*$C1891/365)</f>
        <v/>
      </c>
      <c r="L1891" s="7">
        <f>MAR1!$B$6+MAR1!$C$6*COS(2*PI()*$C1891/365)+MAR1!$D$6*SIN(2*PI()*$C1891/365)</f>
        <v/>
      </c>
      <c r="M1891" s="7">
        <f>MAR1!$B$7+MAR1!$C$7*COS(2*PI()*$C1891/365)+MAR1!$D$7*SIN(2*PI()*$C1891/365)</f>
        <v/>
      </c>
      <c r="N1891" s="7">
        <f>F1891-K1891</f>
        <v/>
      </c>
      <c r="O1891" s="7">
        <f>G1891-L1891</f>
        <v/>
      </c>
      <c r="P1891" s="7">
        <f>H1891-M1891</f>
        <v/>
      </c>
      <c r="Q1891" s="7">
        <f>IF($I1891=1,(N1891-MAR1!$B$11)/MAR1!$D$11,(N1891-MAR1!$C$11)/MAR1!$E$11)</f>
        <v/>
      </c>
      <c r="R1891" s="7">
        <f>IF($I1891=1,(O1891-MAR1!$B$12)/MAR1!$D$12,(O1891-MAR1!$C$12)/MAR1!$E$12)</f>
        <v/>
      </c>
      <c r="S1891" s="7">
        <f>IF($I1891=1,(P1891-MAR1!$B$13)/MAR1!$D$13,(P1891-MAR1!$C$13)/MAR1!$E$13)</f>
        <v/>
      </c>
    </row>
    <row r="1892">
      <c r="A1892" s="5" t="n">
        <v>1891</v>
      </c>
      <c r="B1892" s="5" t="n">
        <v>6</v>
      </c>
      <c r="C1892" s="5" t="n">
        <v>66</v>
      </c>
      <c r="D1892" s="5" t="n">
        <v>3</v>
      </c>
      <c r="E1892" s="5" t="n">
        <v>0</v>
      </c>
      <c r="F1892" s="5" t="n">
        <v>40</v>
      </c>
      <c r="G1892" s="5" t="n">
        <v>23.5</v>
      </c>
      <c r="H1892" s="5" t="n">
        <v>21.53</v>
      </c>
      <c r="I1892" s="6">
        <f>IF(E1892&gt;=Markov!$B$3,1,0)</f>
        <v/>
      </c>
      <c r="J1892" s="6">
        <f>I1891</f>
        <v/>
      </c>
      <c r="K1892" s="7">
        <f>MAR1!$B$5+MAR1!$C$5*COS(2*PI()*$C1892/365)+MAR1!$D$5*SIN(2*PI()*$C1892/365)</f>
        <v/>
      </c>
      <c r="L1892" s="7">
        <f>MAR1!$B$6+MAR1!$C$6*COS(2*PI()*$C1892/365)+MAR1!$D$6*SIN(2*PI()*$C1892/365)</f>
        <v/>
      </c>
      <c r="M1892" s="7">
        <f>MAR1!$B$7+MAR1!$C$7*COS(2*PI()*$C1892/365)+MAR1!$D$7*SIN(2*PI()*$C1892/365)</f>
        <v/>
      </c>
      <c r="N1892" s="7">
        <f>F1892-K1892</f>
        <v/>
      </c>
      <c r="O1892" s="7">
        <f>G1892-L1892</f>
        <v/>
      </c>
      <c r="P1892" s="7">
        <f>H1892-M1892</f>
        <v/>
      </c>
      <c r="Q1892" s="7">
        <f>IF($I1892=1,(N1892-MAR1!$B$11)/MAR1!$D$11,(N1892-MAR1!$C$11)/MAR1!$E$11)</f>
        <v/>
      </c>
      <c r="R1892" s="7">
        <f>IF($I1892=1,(O1892-MAR1!$B$12)/MAR1!$D$12,(O1892-MAR1!$C$12)/MAR1!$E$12)</f>
        <v/>
      </c>
      <c r="S1892" s="7">
        <f>IF($I1892=1,(P1892-MAR1!$B$13)/MAR1!$D$13,(P1892-MAR1!$C$13)/MAR1!$E$13)</f>
        <v/>
      </c>
    </row>
    <row r="1893">
      <c r="A1893" s="5" t="n">
        <v>1892</v>
      </c>
      <c r="B1893" s="5" t="n">
        <v>6</v>
      </c>
      <c r="C1893" s="5" t="n">
        <v>67</v>
      </c>
      <c r="D1893" s="5" t="n">
        <v>3</v>
      </c>
      <c r="E1893" s="5" t="n">
        <v>0</v>
      </c>
      <c r="F1893" s="5" t="n">
        <v>36.9</v>
      </c>
      <c r="G1893" s="5" t="n">
        <v>22.5</v>
      </c>
      <c r="H1893" s="5" t="n">
        <v>23.1</v>
      </c>
      <c r="I1893" s="6">
        <f>IF(E1893&gt;=Markov!$B$3,1,0)</f>
        <v/>
      </c>
      <c r="J1893" s="6">
        <f>I1892</f>
        <v/>
      </c>
      <c r="K1893" s="7">
        <f>MAR1!$B$5+MAR1!$C$5*COS(2*PI()*$C1893/365)+MAR1!$D$5*SIN(2*PI()*$C1893/365)</f>
        <v/>
      </c>
      <c r="L1893" s="7">
        <f>MAR1!$B$6+MAR1!$C$6*COS(2*PI()*$C1893/365)+MAR1!$D$6*SIN(2*PI()*$C1893/365)</f>
        <v/>
      </c>
      <c r="M1893" s="7">
        <f>MAR1!$B$7+MAR1!$C$7*COS(2*PI()*$C1893/365)+MAR1!$D$7*SIN(2*PI()*$C1893/365)</f>
        <v/>
      </c>
      <c r="N1893" s="7">
        <f>F1893-K1893</f>
        <v/>
      </c>
      <c r="O1893" s="7">
        <f>G1893-L1893</f>
        <v/>
      </c>
      <c r="P1893" s="7">
        <f>H1893-M1893</f>
        <v/>
      </c>
      <c r="Q1893" s="7">
        <f>IF($I1893=1,(N1893-MAR1!$B$11)/MAR1!$D$11,(N1893-MAR1!$C$11)/MAR1!$E$11)</f>
        <v/>
      </c>
      <c r="R1893" s="7">
        <f>IF($I1893=1,(O1893-MAR1!$B$12)/MAR1!$D$12,(O1893-MAR1!$C$12)/MAR1!$E$12)</f>
        <v/>
      </c>
      <c r="S1893" s="7">
        <f>IF($I1893=1,(P1893-MAR1!$B$13)/MAR1!$D$13,(P1893-MAR1!$C$13)/MAR1!$E$13)</f>
        <v/>
      </c>
    </row>
    <row r="1894">
      <c r="A1894" s="5" t="n">
        <v>1893</v>
      </c>
      <c r="B1894" s="5" t="n">
        <v>6</v>
      </c>
      <c r="C1894" s="5" t="n">
        <v>68</v>
      </c>
      <c r="D1894" s="5" t="n">
        <v>3</v>
      </c>
      <c r="E1894" s="5" t="n">
        <v>0</v>
      </c>
      <c r="F1894" s="5" t="n">
        <v>33.8</v>
      </c>
      <c r="G1894" s="5" t="n">
        <v>21</v>
      </c>
      <c r="H1894" s="5" t="n">
        <v>17.49</v>
      </c>
      <c r="I1894" s="6">
        <f>IF(E1894&gt;=Markov!$B$3,1,0)</f>
        <v/>
      </c>
      <c r="J1894" s="6">
        <f>I1893</f>
        <v/>
      </c>
      <c r="K1894" s="7">
        <f>MAR1!$B$5+MAR1!$C$5*COS(2*PI()*$C1894/365)+MAR1!$D$5*SIN(2*PI()*$C1894/365)</f>
        <v/>
      </c>
      <c r="L1894" s="7">
        <f>MAR1!$B$6+MAR1!$C$6*COS(2*PI()*$C1894/365)+MAR1!$D$6*SIN(2*PI()*$C1894/365)</f>
        <v/>
      </c>
      <c r="M1894" s="7">
        <f>MAR1!$B$7+MAR1!$C$7*COS(2*PI()*$C1894/365)+MAR1!$D$7*SIN(2*PI()*$C1894/365)</f>
        <v/>
      </c>
      <c r="N1894" s="7">
        <f>F1894-K1894</f>
        <v/>
      </c>
      <c r="O1894" s="7">
        <f>G1894-L1894</f>
        <v/>
      </c>
      <c r="P1894" s="7">
        <f>H1894-M1894</f>
        <v/>
      </c>
      <c r="Q1894" s="7">
        <f>IF($I1894=1,(N1894-MAR1!$B$11)/MAR1!$D$11,(N1894-MAR1!$C$11)/MAR1!$E$11)</f>
        <v/>
      </c>
      <c r="R1894" s="7">
        <f>IF($I1894=1,(O1894-MAR1!$B$12)/MAR1!$D$12,(O1894-MAR1!$C$12)/MAR1!$E$12)</f>
        <v/>
      </c>
      <c r="S1894" s="7">
        <f>IF($I1894=1,(P1894-MAR1!$B$13)/MAR1!$D$13,(P1894-MAR1!$C$13)/MAR1!$E$13)</f>
        <v/>
      </c>
    </row>
    <row r="1895">
      <c r="A1895" s="5" t="n">
        <v>1894</v>
      </c>
      <c r="B1895" s="5" t="n">
        <v>6</v>
      </c>
      <c r="C1895" s="5" t="n">
        <v>69</v>
      </c>
      <c r="D1895" s="5" t="n">
        <v>3</v>
      </c>
      <c r="E1895" s="5" t="n">
        <v>0</v>
      </c>
      <c r="F1895" s="5" t="n">
        <v>33.5</v>
      </c>
      <c r="G1895" s="5" t="n">
        <v>21.4</v>
      </c>
      <c r="H1895" s="5" t="n">
        <v>11.97</v>
      </c>
      <c r="I1895" s="6">
        <f>IF(E1895&gt;=Markov!$B$3,1,0)</f>
        <v/>
      </c>
      <c r="J1895" s="6">
        <f>I1894</f>
        <v/>
      </c>
      <c r="K1895" s="7">
        <f>MAR1!$B$5+MAR1!$C$5*COS(2*PI()*$C1895/365)+MAR1!$D$5*SIN(2*PI()*$C1895/365)</f>
        <v/>
      </c>
      <c r="L1895" s="7">
        <f>MAR1!$B$6+MAR1!$C$6*COS(2*PI()*$C1895/365)+MAR1!$D$6*SIN(2*PI()*$C1895/365)</f>
        <v/>
      </c>
      <c r="M1895" s="7">
        <f>MAR1!$B$7+MAR1!$C$7*COS(2*PI()*$C1895/365)+MAR1!$D$7*SIN(2*PI()*$C1895/365)</f>
        <v/>
      </c>
      <c r="N1895" s="7">
        <f>F1895-K1895</f>
        <v/>
      </c>
      <c r="O1895" s="7">
        <f>G1895-L1895</f>
        <v/>
      </c>
      <c r="P1895" s="7">
        <f>H1895-M1895</f>
        <v/>
      </c>
      <c r="Q1895" s="7">
        <f>IF($I1895=1,(N1895-MAR1!$B$11)/MAR1!$D$11,(N1895-MAR1!$C$11)/MAR1!$E$11)</f>
        <v/>
      </c>
      <c r="R1895" s="7">
        <f>IF($I1895=1,(O1895-MAR1!$B$12)/MAR1!$D$12,(O1895-MAR1!$C$12)/MAR1!$E$12)</f>
        <v/>
      </c>
      <c r="S1895" s="7">
        <f>IF($I1895=1,(P1895-MAR1!$B$13)/MAR1!$D$13,(P1895-MAR1!$C$13)/MAR1!$E$13)</f>
        <v/>
      </c>
    </row>
    <row r="1896">
      <c r="A1896" s="5" t="n">
        <v>1895</v>
      </c>
      <c r="B1896" s="5" t="n">
        <v>6</v>
      </c>
      <c r="C1896" s="5" t="n">
        <v>70</v>
      </c>
      <c r="D1896" s="5" t="n">
        <v>3</v>
      </c>
      <c r="E1896" s="5" t="n">
        <v>0</v>
      </c>
      <c r="F1896" s="5" t="n">
        <v>34</v>
      </c>
      <c r="G1896" s="5" t="n">
        <v>19.8</v>
      </c>
      <c r="H1896" s="5" t="n">
        <v>14.3</v>
      </c>
      <c r="I1896" s="6">
        <f>IF(E1896&gt;=Markov!$B$3,1,0)</f>
        <v/>
      </c>
      <c r="J1896" s="6">
        <f>I1895</f>
        <v/>
      </c>
      <c r="K1896" s="7">
        <f>MAR1!$B$5+MAR1!$C$5*COS(2*PI()*$C1896/365)+MAR1!$D$5*SIN(2*PI()*$C1896/365)</f>
        <v/>
      </c>
      <c r="L1896" s="7">
        <f>MAR1!$B$6+MAR1!$C$6*COS(2*PI()*$C1896/365)+MAR1!$D$6*SIN(2*PI()*$C1896/365)</f>
        <v/>
      </c>
      <c r="M1896" s="7">
        <f>MAR1!$B$7+MAR1!$C$7*COS(2*PI()*$C1896/365)+MAR1!$D$7*SIN(2*PI()*$C1896/365)</f>
        <v/>
      </c>
      <c r="N1896" s="7">
        <f>F1896-K1896</f>
        <v/>
      </c>
      <c r="O1896" s="7">
        <f>G1896-L1896</f>
        <v/>
      </c>
      <c r="P1896" s="7">
        <f>H1896-M1896</f>
        <v/>
      </c>
      <c r="Q1896" s="7">
        <f>IF($I1896=1,(N1896-MAR1!$B$11)/MAR1!$D$11,(N1896-MAR1!$C$11)/MAR1!$E$11)</f>
        <v/>
      </c>
      <c r="R1896" s="7">
        <f>IF($I1896=1,(O1896-MAR1!$B$12)/MAR1!$D$12,(O1896-MAR1!$C$12)/MAR1!$E$12)</f>
        <v/>
      </c>
      <c r="S1896" s="7">
        <f>IF($I1896=1,(P1896-MAR1!$B$13)/MAR1!$D$13,(P1896-MAR1!$C$13)/MAR1!$E$13)</f>
        <v/>
      </c>
    </row>
    <row r="1897">
      <c r="A1897" s="5" t="n">
        <v>1896</v>
      </c>
      <c r="B1897" s="5" t="n">
        <v>6</v>
      </c>
      <c r="C1897" s="5" t="n">
        <v>71</v>
      </c>
      <c r="D1897" s="5" t="n">
        <v>3</v>
      </c>
      <c r="E1897" s="5" t="n">
        <v>0</v>
      </c>
      <c r="F1897" s="5" t="n">
        <v>35.2</v>
      </c>
      <c r="G1897" s="5" t="n">
        <v>19.4</v>
      </c>
      <c r="H1897" s="5" t="n">
        <v>18.61</v>
      </c>
      <c r="I1897" s="6">
        <f>IF(E1897&gt;=Markov!$B$3,1,0)</f>
        <v/>
      </c>
      <c r="J1897" s="6">
        <f>I1896</f>
        <v/>
      </c>
      <c r="K1897" s="7">
        <f>MAR1!$B$5+MAR1!$C$5*COS(2*PI()*$C1897/365)+MAR1!$D$5*SIN(2*PI()*$C1897/365)</f>
        <v/>
      </c>
      <c r="L1897" s="7">
        <f>MAR1!$B$6+MAR1!$C$6*COS(2*PI()*$C1897/365)+MAR1!$D$6*SIN(2*PI()*$C1897/365)</f>
        <v/>
      </c>
      <c r="M1897" s="7">
        <f>MAR1!$B$7+MAR1!$C$7*COS(2*PI()*$C1897/365)+MAR1!$D$7*SIN(2*PI()*$C1897/365)</f>
        <v/>
      </c>
      <c r="N1897" s="7">
        <f>F1897-K1897</f>
        <v/>
      </c>
      <c r="O1897" s="7">
        <f>G1897-L1897</f>
        <v/>
      </c>
      <c r="P1897" s="7">
        <f>H1897-M1897</f>
        <v/>
      </c>
      <c r="Q1897" s="7">
        <f>IF($I1897=1,(N1897-MAR1!$B$11)/MAR1!$D$11,(N1897-MAR1!$C$11)/MAR1!$E$11)</f>
        <v/>
      </c>
      <c r="R1897" s="7">
        <f>IF($I1897=1,(O1897-MAR1!$B$12)/MAR1!$D$12,(O1897-MAR1!$C$12)/MAR1!$E$12)</f>
        <v/>
      </c>
      <c r="S1897" s="7">
        <f>IF($I1897=1,(P1897-MAR1!$B$13)/MAR1!$D$13,(P1897-MAR1!$C$13)/MAR1!$E$13)</f>
        <v/>
      </c>
    </row>
    <row r="1898">
      <c r="A1898" s="5" t="n">
        <v>1897</v>
      </c>
      <c r="B1898" s="5" t="n">
        <v>6</v>
      </c>
      <c r="C1898" s="5" t="n">
        <v>72</v>
      </c>
      <c r="D1898" s="5" t="n">
        <v>3</v>
      </c>
      <c r="E1898" s="5" t="n">
        <v>0</v>
      </c>
      <c r="F1898" s="5" t="n">
        <v>35.5</v>
      </c>
      <c r="G1898" s="5" t="n">
        <v>19.2</v>
      </c>
      <c r="H1898" s="5" t="n">
        <v>14.03</v>
      </c>
      <c r="I1898" s="6">
        <f>IF(E1898&gt;=Markov!$B$3,1,0)</f>
        <v/>
      </c>
      <c r="J1898" s="6">
        <f>I1897</f>
        <v/>
      </c>
      <c r="K1898" s="7">
        <f>MAR1!$B$5+MAR1!$C$5*COS(2*PI()*$C1898/365)+MAR1!$D$5*SIN(2*PI()*$C1898/365)</f>
        <v/>
      </c>
      <c r="L1898" s="7">
        <f>MAR1!$B$6+MAR1!$C$6*COS(2*PI()*$C1898/365)+MAR1!$D$6*SIN(2*PI()*$C1898/365)</f>
        <v/>
      </c>
      <c r="M1898" s="7">
        <f>MAR1!$B$7+MAR1!$C$7*COS(2*PI()*$C1898/365)+MAR1!$D$7*SIN(2*PI()*$C1898/365)</f>
        <v/>
      </c>
      <c r="N1898" s="7">
        <f>F1898-K1898</f>
        <v/>
      </c>
      <c r="O1898" s="7">
        <f>G1898-L1898</f>
        <v/>
      </c>
      <c r="P1898" s="7">
        <f>H1898-M1898</f>
        <v/>
      </c>
      <c r="Q1898" s="7">
        <f>IF($I1898=1,(N1898-MAR1!$B$11)/MAR1!$D$11,(N1898-MAR1!$C$11)/MAR1!$E$11)</f>
        <v/>
      </c>
      <c r="R1898" s="7">
        <f>IF($I1898=1,(O1898-MAR1!$B$12)/MAR1!$D$12,(O1898-MAR1!$C$12)/MAR1!$E$12)</f>
        <v/>
      </c>
      <c r="S1898" s="7">
        <f>IF($I1898=1,(P1898-MAR1!$B$13)/MAR1!$D$13,(P1898-MAR1!$C$13)/MAR1!$E$13)</f>
        <v/>
      </c>
    </row>
    <row r="1899">
      <c r="A1899" s="5" t="n">
        <v>1898</v>
      </c>
      <c r="B1899" s="5" t="n">
        <v>6</v>
      </c>
      <c r="C1899" s="5" t="n">
        <v>73</v>
      </c>
      <c r="D1899" s="5" t="n">
        <v>3</v>
      </c>
      <c r="E1899" s="5" t="n">
        <v>0</v>
      </c>
      <c r="F1899" s="5" t="n">
        <v>34.8</v>
      </c>
      <c r="G1899" s="5" t="n">
        <v>20.1</v>
      </c>
      <c r="H1899" s="5" t="n">
        <v>22.01</v>
      </c>
      <c r="I1899" s="6">
        <f>IF(E1899&gt;=Markov!$B$3,1,0)</f>
        <v/>
      </c>
      <c r="J1899" s="6">
        <f>I1898</f>
        <v/>
      </c>
      <c r="K1899" s="7">
        <f>MAR1!$B$5+MAR1!$C$5*COS(2*PI()*$C1899/365)+MAR1!$D$5*SIN(2*PI()*$C1899/365)</f>
        <v/>
      </c>
      <c r="L1899" s="7">
        <f>MAR1!$B$6+MAR1!$C$6*COS(2*PI()*$C1899/365)+MAR1!$D$6*SIN(2*PI()*$C1899/365)</f>
        <v/>
      </c>
      <c r="M1899" s="7">
        <f>MAR1!$B$7+MAR1!$C$7*COS(2*PI()*$C1899/365)+MAR1!$D$7*SIN(2*PI()*$C1899/365)</f>
        <v/>
      </c>
      <c r="N1899" s="7">
        <f>F1899-K1899</f>
        <v/>
      </c>
      <c r="O1899" s="7">
        <f>G1899-L1899</f>
        <v/>
      </c>
      <c r="P1899" s="7">
        <f>H1899-M1899</f>
        <v/>
      </c>
      <c r="Q1899" s="7">
        <f>IF($I1899=1,(N1899-MAR1!$B$11)/MAR1!$D$11,(N1899-MAR1!$C$11)/MAR1!$E$11)</f>
        <v/>
      </c>
      <c r="R1899" s="7">
        <f>IF($I1899=1,(O1899-MAR1!$B$12)/MAR1!$D$12,(O1899-MAR1!$C$12)/MAR1!$E$12)</f>
        <v/>
      </c>
      <c r="S1899" s="7">
        <f>IF($I1899=1,(P1899-MAR1!$B$13)/MAR1!$D$13,(P1899-MAR1!$C$13)/MAR1!$E$13)</f>
        <v/>
      </c>
    </row>
    <row r="1900">
      <c r="A1900" s="5" t="n">
        <v>1899</v>
      </c>
      <c r="B1900" s="5" t="n">
        <v>6</v>
      </c>
      <c r="C1900" s="5" t="n">
        <v>74</v>
      </c>
      <c r="D1900" s="5" t="n">
        <v>3</v>
      </c>
      <c r="E1900" s="5" t="n">
        <v>0</v>
      </c>
      <c r="F1900" s="5" t="n">
        <v>36.3</v>
      </c>
      <c r="G1900" s="5" t="n">
        <v>21.9</v>
      </c>
      <c r="H1900" s="5" t="n">
        <v>25.34</v>
      </c>
      <c r="I1900" s="6">
        <f>IF(E1900&gt;=Markov!$B$3,1,0)</f>
        <v/>
      </c>
      <c r="J1900" s="6">
        <f>I1899</f>
        <v/>
      </c>
      <c r="K1900" s="7">
        <f>MAR1!$B$5+MAR1!$C$5*COS(2*PI()*$C1900/365)+MAR1!$D$5*SIN(2*PI()*$C1900/365)</f>
        <v/>
      </c>
      <c r="L1900" s="7">
        <f>MAR1!$B$6+MAR1!$C$6*COS(2*PI()*$C1900/365)+MAR1!$D$6*SIN(2*PI()*$C1900/365)</f>
        <v/>
      </c>
      <c r="M1900" s="7">
        <f>MAR1!$B$7+MAR1!$C$7*COS(2*PI()*$C1900/365)+MAR1!$D$7*SIN(2*PI()*$C1900/365)</f>
        <v/>
      </c>
      <c r="N1900" s="7">
        <f>F1900-K1900</f>
        <v/>
      </c>
      <c r="O1900" s="7">
        <f>G1900-L1900</f>
        <v/>
      </c>
      <c r="P1900" s="7">
        <f>H1900-M1900</f>
        <v/>
      </c>
      <c r="Q1900" s="7">
        <f>IF($I1900=1,(N1900-MAR1!$B$11)/MAR1!$D$11,(N1900-MAR1!$C$11)/MAR1!$E$11)</f>
        <v/>
      </c>
      <c r="R1900" s="7">
        <f>IF($I1900=1,(O1900-MAR1!$B$12)/MAR1!$D$12,(O1900-MAR1!$C$12)/MAR1!$E$12)</f>
        <v/>
      </c>
      <c r="S1900" s="7">
        <f>IF($I1900=1,(P1900-MAR1!$B$13)/MAR1!$D$13,(P1900-MAR1!$C$13)/MAR1!$E$13)</f>
        <v/>
      </c>
    </row>
    <row r="1901">
      <c r="A1901" s="5" t="n">
        <v>1900</v>
      </c>
      <c r="B1901" s="5" t="n">
        <v>6</v>
      </c>
      <c r="C1901" s="5" t="n">
        <v>75</v>
      </c>
      <c r="D1901" s="5" t="n">
        <v>3</v>
      </c>
      <c r="E1901" s="5" t="n">
        <v>0</v>
      </c>
      <c r="F1901" s="5" t="n">
        <v>35.8</v>
      </c>
      <c r="G1901" s="5" t="n">
        <v>20.6</v>
      </c>
      <c r="H1901" s="5" t="n">
        <v>23.65</v>
      </c>
      <c r="I1901" s="6">
        <f>IF(E1901&gt;=Markov!$B$3,1,0)</f>
        <v/>
      </c>
      <c r="J1901" s="6">
        <f>I1900</f>
        <v/>
      </c>
      <c r="K1901" s="7">
        <f>MAR1!$B$5+MAR1!$C$5*COS(2*PI()*$C1901/365)+MAR1!$D$5*SIN(2*PI()*$C1901/365)</f>
        <v/>
      </c>
      <c r="L1901" s="7">
        <f>MAR1!$B$6+MAR1!$C$6*COS(2*PI()*$C1901/365)+MAR1!$D$6*SIN(2*PI()*$C1901/365)</f>
        <v/>
      </c>
      <c r="M1901" s="7">
        <f>MAR1!$B$7+MAR1!$C$7*COS(2*PI()*$C1901/365)+MAR1!$D$7*SIN(2*PI()*$C1901/365)</f>
        <v/>
      </c>
      <c r="N1901" s="7">
        <f>F1901-K1901</f>
        <v/>
      </c>
      <c r="O1901" s="7">
        <f>G1901-L1901</f>
        <v/>
      </c>
      <c r="P1901" s="7">
        <f>H1901-M1901</f>
        <v/>
      </c>
      <c r="Q1901" s="7">
        <f>IF($I1901=1,(N1901-MAR1!$B$11)/MAR1!$D$11,(N1901-MAR1!$C$11)/MAR1!$E$11)</f>
        <v/>
      </c>
      <c r="R1901" s="7">
        <f>IF($I1901=1,(O1901-MAR1!$B$12)/MAR1!$D$12,(O1901-MAR1!$C$12)/MAR1!$E$12)</f>
        <v/>
      </c>
      <c r="S1901" s="7">
        <f>IF($I1901=1,(P1901-MAR1!$B$13)/MAR1!$D$13,(P1901-MAR1!$C$13)/MAR1!$E$13)</f>
        <v/>
      </c>
    </row>
    <row r="1902">
      <c r="A1902" s="5" t="n">
        <v>1901</v>
      </c>
      <c r="B1902" s="5" t="n">
        <v>6</v>
      </c>
      <c r="C1902" s="5" t="n">
        <v>76</v>
      </c>
      <c r="D1902" s="5" t="n">
        <v>3</v>
      </c>
      <c r="E1902" s="5" t="n">
        <v>0</v>
      </c>
      <c r="F1902" s="5" t="n">
        <v>35.5</v>
      </c>
      <c r="G1902" s="5" t="n">
        <v>20.8</v>
      </c>
      <c r="H1902" s="5" t="n">
        <v>20.55</v>
      </c>
      <c r="I1902" s="6">
        <f>IF(E1902&gt;=Markov!$B$3,1,0)</f>
        <v/>
      </c>
      <c r="J1902" s="6">
        <f>I1901</f>
        <v/>
      </c>
      <c r="K1902" s="7">
        <f>MAR1!$B$5+MAR1!$C$5*COS(2*PI()*$C1902/365)+MAR1!$D$5*SIN(2*PI()*$C1902/365)</f>
        <v/>
      </c>
      <c r="L1902" s="7">
        <f>MAR1!$B$6+MAR1!$C$6*COS(2*PI()*$C1902/365)+MAR1!$D$6*SIN(2*PI()*$C1902/365)</f>
        <v/>
      </c>
      <c r="M1902" s="7">
        <f>MAR1!$B$7+MAR1!$C$7*COS(2*PI()*$C1902/365)+MAR1!$D$7*SIN(2*PI()*$C1902/365)</f>
        <v/>
      </c>
      <c r="N1902" s="7">
        <f>F1902-K1902</f>
        <v/>
      </c>
      <c r="O1902" s="7">
        <f>G1902-L1902</f>
        <v/>
      </c>
      <c r="P1902" s="7">
        <f>H1902-M1902</f>
        <v/>
      </c>
      <c r="Q1902" s="7">
        <f>IF($I1902=1,(N1902-MAR1!$B$11)/MAR1!$D$11,(N1902-MAR1!$C$11)/MAR1!$E$11)</f>
        <v/>
      </c>
      <c r="R1902" s="7">
        <f>IF($I1902=1,(O1902-MAR1!$B$12)/MAR1!$D$12,(O1902-MAR1!$C$12)/MAR1!$E$12)</f>
        <v/>
      </c>
      <c r="S1902" s="7">
        <f>IF($I1902=1,(P1902-MAR1!$B$13)/MAR1!$D$13,(P1902-MAR1!$C$13)/MAR1!$E$13)</f>
        <v/>
      </c>
    </row>
    <row r="1903">
      <c r="A1903" s="5" t="n">
        <v>1902</v>
      </c>
      <c r="B1903" s="5" t="n">
        <v>6</v>
      </c>
      <c r="C1903" s="5" t="n">
        <v>77</v>
      </c>
      <c r="D1903" s="5" t="n">
        <v>3</v>
      </c>
      <c r="E1903" s="5" t="n">
        <v>0</v>
      </c>
      <c r="F1903" s="5" t="n">
        <v>37.8</v>
      </c>
      <c r="G1903" s="5" t="n">
        <v>21.2</v>
      </c>
      <c r="H1903" s="5" t="n">
        <v>25.05</v>
      </c>
      <c r="I1903" s="6">
        <f>IF(E1903&gt;=Markov!$B$3,1,0)</f>
        <v/>
      </c>
      <c r="J1903" s="6">
        <f>I1902</f>
        <v/>
      </c>
      <c r="K1903" s="7">
        <f>MAR1!$B$5+MAR1!$C$5*COS(2*PI()*$C1903/365)+MAR1!$D$5*SIN(2*PI()*$C1903/365)</f>
        <v/>
      </c>
      <c r="L1903" s="7">
        <f>MAR1!$B$6+MAR1!$C$6*COS(2*PI()*$C1903/365)+MAR1!$D$6*SIN(2*PI()*$C1903/365)</f>
        <v/>
      </c>
      <c r="M1903" s="7">
        <f>MAR1!$B$7+MAR1!$C$7*COS(2*PI()*$C1903/365)+MAR1!$D$7*SIN(2*PI()*$C1903/365)</f>
        <v/>
      </c>
      <c r="N1903" s="7">
        <f>F1903-K1903</f>
        <v/>
      </c>
      <c r="O1903" s="7">
        <f>G1903-L1903</f>
        <v/>
      </c>
      <c r="P1903" s="7">
        <f>H1903-M1903</f>
        <v/>
      </c>
      <c r="Q1903" s="7">
        <f>IF($I1903=1,(N1903-MAR1!$B$11)/MAR1!$D$11,(N1903-MAR1!$C$11)/MAR1!$E$11)</f>
        <v/>
      </c>
      <c r="R1903" s="7">
        <f>IF($I1903=1,(O1903-MAR1!$B$12)/MAR1!$D$12,(O1903-MAR1!$C$12)/MAR1!$E$12)</f>
        <v/>
      </c>
      <c r="S1903" s="7">
        <f>IF($I1903=1,(P1903-MAR1!$B$13)/MAR1!$D$13,(P1903-MAR1!$C$13)/MAR1!$E$13)</f>
        <v/>
      </c>
    </row>
    <row r="1904">
      <c r="A1904" s="5" t="n">
        <v>1903</v>
      </c>
      <c r="B1904" s="5" t="n">
        <v>6</v>
      </c>
      <c r="C1904" s="5" t="n">
        <v>78</v>
      </c>
      <c r="D1904" s="5" t="n">
        <v>3</v>
      </c>
      <c r="E1904" s="5" t="n">
        <v>0</v>
      </c>
      <c r="F1904" s="5" t="n">
        <v>35.7</v>
      </c>
      <c r="G1904" s="5" t="n">
        <v>22.1</v>
      </c>
      <c r="H1904" s="5" t="n">
        <v>16.05</v>
      </c>
      <c r="I1904" s="6">
        <f>IF(E1904&gt;=Markov!$B$3,1,0)</f>
        <v/>
      </c>
      <c r="J1904" s="6">
        <f>I1903</f>
        <v/>
      </c>
      <c r="K1904" s="7">
        <f>MAR1!$B$5+MAR1!$C$5*COS(2*PI()*$C1904/365)+MAR1!$D$5*SIN(2*PI()*$C1904/365)</f>
        <v/>
      </c>
      <c r="L1904" s="7">
        <f>MAR1!$B$6+MAR1!$C$6*COS(2*PI()*$C1904/365)+MAR1!$D$6*SIN(2*PI()*$C1904/365)</f>
        <v/>
      </c>
      <c r="M1904" s="7">
        <f>MAR1!$B$7+MAR1!$C$7*COS(2*PI()*$C1904/365)+MAR1!$D$7*SIN(2*PI()*$C1904/365)</f>
        <v/>
      </c>
      <c r="N1904" s="7">
        <f>F1904-K1904</f>
        <v/>
      </c>
      <c r="O1904" s="7">
        <f>G1904-L1904</f>
        <v/>
      </c>
      <c r="P1904" s="7">
        <f>H1904-M1904</f>
        <v/>
      </c>
      <c r="Q1904" s="7">
        <f>IF($I1904=1,(N1904-MAR1!$B$11)/MAR1!$D$11,(N1904-MAR1!$C$11)/MAR1!$E$11)</f>
        <v/>
      </c>
      <c r="R1904" s="7">
        <f>IF($I1904=1,(O1904-MAR1!$B$12)/MAR1!$D$12,(O1904-MAR1!$C$12)/MAR1!$E$12)</f>
        <v/>
      </c>
      <c r="S1904" s="7">
        <f>IF($I1904=1,(P1904-MAR1!$B$13)/MAR1!$D$13,(P1904-MAR1!$C$13)/MAR1!$E$13)</f>
        <v/>
      </c>
    </row>
    <row r="1905">
      <c r="A1905" s="5" t="n">
        <v>1904</v>
      </c>
      <c r="B1905" s="5" t="n">
        <v>6</v>
      </c>
      <c r="C1905" s="5" t="n">
        <v>79</v>
      </c>
      <c r="D1905" s="5" t="n">
        <v>3</v>
      </c>
      <c r="E1905" s="5" t="n">
        <v>0</v>
      </c>
      <c r="F1905" s="5" t="n">
        <v>34.2</v>
      </c>
      <c r="G1905" s="5" t="n">
        <v>20.4</v>
      </c>
      <c r="H1905" s="5" t="n">
        <v>11.92</v>
      </c>
      <c r="I1905" s="6">
        <f>IF(E1905&gt;=Markov!$B$3,1,0)</f>
        <v/>
      </c>
      <c r="J1905" s="6">
        <f>I1904</f>
        <v/>
      </c>
      <c r="K1905" s="7">
        <f>MAR1!$B$5+MAR1!$C$5*COS(2*PI()*$C1905/365)+MAR1!$D$5*SIN(2*PI()*$C1905/365)</f>
        <v/>
      </c>
      <c r="L1905" s="7">
        <f>MAR1!$B$6+MAR1!$C$6*COS(2*PI()*$C1905/365)+MAR1!$D$6*SIN(2*PI()*$C1905/365)</f>
        <v/>
      </c>
      <c r="M1905" s="7">
        <f>MAR1!$B$7+MAR1!$C$7*COS(2*PI()*$C1905/365)+MAR1!$D$7*SIN(2*PI()*$C1905/365)</f>
        <v/>
      </c>
      <c r="N1905" s="7">
        <f>F1905-K1905</f>
        <v/>
      </c>
      <c r="O1905" s="7">
        <f>G1905-L1905</f>
        <v/>
      </c>
      <c r="P1905" s="7">
        <f>H1905-M1905</f>
        <v/>
      </c>
      <c r="Q1905" s="7">
        <f>IF($I1905=1,(N1905-MAR1!$B$11)/MAR1!$D$11,(N1905-MAR1!$C$11)/MAR1!$E$11)</f>
        <v/>
      </c>
      <c r="R1905" s="7">
        <f>IF($I1905=1,(O1905-MAR1!$B$12)/MAR1!$D$12,(O1905-MAR1!$C$12)/MAR1!$E$12)</f>
        <v/>
      </c>
      <c r="S1905" s="7">
        <f>IF($I1905=1,(P1905-MAR1!$B$13)/MAR1!$D$13,(P1905-MAR1!$C$13)/MAR1!$E$13)</f>
        <v/>
      </c>
    </row>
    <row r="1906">
      <c r="A1906" s="5" t="n">
        <v>1905</v>
      </c>
      <c r="B1906" s="5" t="n">
        <v>6</v>
      </c>
      <c r="C1906" s="5" t="n">
        <v>80</v>
      </c>
      <c r="D1906" s="5" t="n">
        <v>3</v>
      </c>
      <c r="E1906" s="5" t="n">
        <v>0</v>
      </c>
      <c r="F1906" s="5" t="n">
        <v>33.1</v>
      </c>
      <c r="G1906" s="5" t="n">
        <v>19.6</v>
      </c>
      <c r="H1906" s="5" t="n">
        <v>11.94</v>
      </c>
      <c r="I1906" s="6">
        <f>IF(E1906&gt;=Markov!$B$3,1,0)</f>
        <v/>
      </c>
      <c r="J1906" s="6">
        <f>I1905</f>
        <v/>
      </c>
      <c r="K1906" s="7">
        <f>MAR1!$B$5+MAR1!$C$5*COS(2*PI()*$C1906/365)+MAR1!$D$5*SIN(2*PI()*$C1906/365)</f>
        <v/>
      </c>
      <c r="L1906" s="7">
        <f>MAR1!$B$6+MAR1!$C$6*COS(2*PI()*$C1906/365)+MAR1!$D$6*SIN(2*PI()*$C1906/365)</f>
        <v/>
      </c>
      <c r="M1906" s="7">
        <f>MAR1!$B$7+MAR1!$C$7*COS(2*PI()*$C1906/365)+MAR1!$D$7*SIN(2*PI()*$C1906/365)</f>
        <v/>
      </c>
      <c r="N1906" s="7">
        <f>F1906-K1906</f>
        <v/>
      </c>
      <c r="O1906" s="7">
        <f>G1906-L1906</f>
        <v/>
      </c>
      <c r="P1906" s="7">
        <f>H1906-M1906</f>
        <v/>
      </c>
      <c r="Q1906" s="7">
        <f>IF($I1906=1,(N1906-MAR1!$B$11)/MAR1!$D$11,(N1906-MAR1!$C$11)/MAR1!$E$11)</f>
        <v/>
      </c>
      <c r="R1906" s="7">
        <f>IF($I1906=1,(O1906-MAR1!$B$12)/MAR1!$D$12,(O1906-MAR1!$C$12)/MAR1!$E$12)</f>
        <v/>
      </c>
      <c r="S1906" s="7">
        <f>IF($I1906=1,(P1906-MAR1!$B$13)/MAR1!$D$13,(P1906-MAR1!$C$13)/MAR1!$E$13)</f>
        <v/>
      </c>
    </row>
    <row r="1907">
      <c r="A1907" s="5" t="n">
        <v>1906</v>
      </c>
      <c r="B1907" s="5" t="n">
        <v>6</v>
      </c>
      <c r="C1907" s="5" t="n">
        <v>81</v>
      </c>
      <c r="D1907" s="5" t="n">
        <v>3</v>
      </c>
      <c r="E1907" s="5" t="n">
        <v>0</v>
      </c>
      <c r="F1907" s="5" t="n">
        <v>34</v>
      </c>
      <c r="G1907" s="5" t="n">
        <v>20.5</v>
      </c>
      <c r="H1907" s="5" t="n">
        <v>16.64</v>
      </c>
      <c r="I1907" s="6">
        <f>IF(E1907&gt;=Markov!$B$3,1,0)</f>
        <v/>
      </c>
      <c r="J1907" s="6">
        <f>I1906</f>
        <v/>
      </c>
      <c r="K1907" s="7">
        <f>MAR1!$B$5+MAR1!$C$5*COS(2*PI()*$C1907/365)+MAR1!$D$5*SIN(2*PI()*$C1907/365)</f>
        <v/>
      </c>
      <c r="L1907" s="7">
        <f>MAR1!$B$6+MAR1!$C$6*COS(2*PI()*$C1907/365)+MAR1!$D$6*SIN(2*PI()*$C1907/365)</f>
        <v/>
      </c>
      <c r="M1907" s="7">
        <f>MAR1!$B$7+MAR1!$C$7*COS(2*PI()*$C1907/365)+MAR1!$D$7*SIN(2*PI()*$C1907/365)</f>
        <v/>
      </c>
      <c r="N1907" s="7">
        <f>F1907-K1907</f>
        <v/>
      </c>
      <c r="O1907" s="7">
        <f>G1907-L1907</f>
        <v/>
      </c>
      <c r="P1907" s="7">
        <f>H1907-M1907</f>
        <v/>
      </c>
      <c r="Q1907" s="7">
        <f>IF($I1907=1,(N1907-MAR1!$B$11)/MAR1!$D$11,(N1907-MAR1!$C$11)/MAR1!$E$11)</f>
        <v/>
      </c>
      <c r="R1907" s="7">
        <f>IF($I1907=1,(O1907-MAR1!$B$12)/MAR1!$D$12,(O1907-MAR1!$C$12)/MAR1!$E$12)</f>
        <v/>
      </c>
      <c r="S1907" s="7">
        <f>IF($I1907=1,(P1907-MAR1!$B$13)/MAR1!$D$13,(P1907-MAR1!$C$13)/MAR1!$E$13)</f>
        <v/>
      </c>
    </row>
    <row r="1908">
      <c r="A1908" s="5" t="n">
        <v>1907</v>
      </c>
      <c r="B1908" s="5" t="n">
        <v>6</v>
      </c>
      <c r="C1908" s="5" t="n">
        <v>82</v>
      </c>
      <c r="D1908" s="5" t="n">
        <v>3</v>
      </c>
      <c r="E1908" s="5" t="n">
        <v>0</v>
      </c>
      <c r="F1908" s="5" t="n">
        <v>36.1</v>
      </c>
      <c r="G1908" s="5" t="n">
        <v>22</v>
      </c>
      <c r="H1908" s="5" t="n">
        <v>21.98</v>
      </c>
      <c r="I1908" s="6">
        <f>IF(E1908&gt;=Markov!$B$3,1,0)</f>
        <v/>
      </c>
      <c r="J1908" s="6">
        <f>I1907</f>
        <v/>
      </c>
      <c r="K1908" s="7">
        <f>MAR1!$B$5+MAR1!$C$5*COS(2*PI()*$C1908/365)+MAR1!$D$5*SIN(2*PI()*$C1908/365)</f>
        <v/>
      </c>
      <c r="L1908" s="7">
        <f>MAR1!$B$6+MAR1!$C$6*COS(2*PI()*$C1908/365)+MAR1!$D$6*SIN(2*PI()*$C1908/365)</f>
        <v/>
      </c>
      <c r="M1908" s="7">
        <f>MAR1!$B$7+MAR1!$C$7*COS(2*PI()*$C1908/365)+MAR1!$D$7*SIN(2*PI()*$C1908/365)</f>
        <v/>
      </c>
      <c r="N1908" s="7">
        <f>F1908-K1908</f>
        <v/>
      </c>
      <c r="O1908" s="7">
        <f>G1908-L1908</f>
        <v/>
      </c>
      <c r="P1908" s="7">
        <f>H1908-M1908</f>
        <v/>
      </c>
      <c r="Q1908" s="7">
        <f>IF($I1908=1,(N1908-MAR1!$B$11)/MAR1!$D$11,(N1908-MAR1!$C$11)/MAR1!$E$11)</f>
        <v/>
      </c>
      <c r="R1908" s="7">
        <f>IF($I1908=1,(O1908-MAR1!$B$12)/MAR1!$D$12,(O1908-MAR1!$C$12)/MAR1!$E$12)</f>
        <v/>
      </c>
      <c r="S1908" s="7">
        <f>IF($I1908=1,(P1908-MAR1!$B$13)/MAR1!$D$13,(P1908-MAR1!$C$13)/MAR1!$E$13)</f>
        <v/>
      </c>
    </row>
    <row r="1909">
      <c r="A1909" s="5" t="n">
        <v>1908</v>
      </c>
      <c r="B1909" s="5" t="n">
        <v>6</v>
      </c>
      <c r="C1909" s="5" t="n">
        <v>83</v>
      </c>
      <c r="D1909" s="5" t="n">
        <v>3</v>
      </c>
      <c r="E1909" s="5" t="n">
        <v>0</v>
      </c>
      <c r="F1909" s="5" t="n">
        <v>36.4</v>
      </c>
      <c r="G1909" s="5" t="n">
        <v>21.8</v>
      </c>
      <c r="H1909" s="5" t="n">
        <v>15.78</v>
      </c>
      <c r="I1909" s="6">
        <f>IF(E1909&gt;=Markov!$B$3,1,0)</f>
        <v/>
      </c>
      <c r="J1909" s="6">
        <f>I1908</f>
        <v/>
      </c>
      <c r="K1909" s="7">
        <f>MAR1!$B$5+MAR1!$C$5*COS(2*PI()*$C1909/365)+MAR1!$D$5*SIN(2*PI()*$C1909/365)</f>
        <v/>
      </c>
      <c r="L1909" s="7">
        <f>MAR1!$B$6+MAR1!$C$6*COS(2*PI()*$C1909/365)+MAR1!$D$6*SIN(2*PI()*$C1909/365)</f>
        <v/>
      </c>
      <c r="M1909" s="7">
        <f>MAR1!$B$7+MAR1!$C$7*COS(2*PI()*$C1909/365)+MAR1!$D$7*SIN(2*PI()*$C1909/365)</f>
        <v/>
      </c>
      <c r="N1909" s="7">
        <f>F1909-K1909</f>
        <v/>
      </c>
      <c r="O1909" s="7">
        <f>G1909-L1909</f>
        <v/>
      </c>
      <c r="P1909" s="7">
        <f>H1909-M1909</f>
        <v/>
      </c>
      <c r="Q1909" s="7">
        <f>IF($I1909=1,(N1909-MAR1!$B$11)/MAR1!$D$11,(N1909-MAR1!$C$11)/MAR1!$E$11)</f>
        <v/>
      </c>
      <c r="R1909" s="7">
        <f>IF($I1909=1,(O1909-MAR1!$B$12)/MAR1!$D$12,(O1909-MAR1!$C$12)/MAR1!$E$12)</f>
        <v/>
      </c>
      <c r="S1909" s="7">
        <f>IF($I1909=1,(P1909-MAR1!$B$13)/MAR1!$D$13,(P1909-MAR1!$C$13)/MAR1!$E$13)</f>
        <v/>
      </c>
    </row>
    <row r="1910">
      <c r="A1910" s="5" t="n">
        <v>1909</v>
      </c>
      <c r="B1910" s="5" t="n">
        <v>6</v>
      </c>
      <c r="C1910" s="5" t="n">
        <v>84</v>
      </c>
      <c r="D1910" s="5" t="n">
        <v>3</v>
      </c>
      <c r="E1910" s="5" t="n">
        <v>0</v>
      </c>
      <c r="F1910" s="5" t="n">
        <v>35.7</v>
      </c>
      <c r="G1910" s="5" t="n">
        <v>20.2</v>
      </c>
      <c r="H1910" s="5" t="n">
        <v>21.95</v>
      </c>
      <c r="I1910" s="6">
        <f>IF(E1910&gt;=Markov!$B$3,1,0)</f>
        <v/>
      </c>
      <c r="J1910" s="6">
        <f>I1909</f>
        <v/>
      </c>
      <c r="K1910" s="7">
        <f>MAR1!$B$5+MAR1!$C$5*COS(2*PI()*$C1910/365)+MAR1!$D$5*SIN(2*PI()*$C1910/365)</f>
        <v/>
      </c>
      <c r="L1910" s="7">
        <f>MAR1!$B$6+MAR1!$C$6*COS(2*PI()*$C1910/365)+MAR1!$D$6*SIN(2*PI()*$C1910/365)</f>
        <v/>
      </c>
      <c r="M1910" s="7">
        <f>MAR1!$B$7+MAR1!$C$7*COS(2*PI()*$C1910/365)+MAR1!$D$7*SIN(2*PI()*$C1910/365)</f>
        <v/>
      </c>
      <c r="N1910" s="7">
        <f>F1910-K1910</f>
        <v/>
      </c>
      <c r="O1910" s="7">
        <f>G1910-L1910</f>
        <v/>
      </c>
      <c r="P1910" s="7">
        <f>H1910-M1910</f>
        <v/>
      </c>
      <c r="Q1910" s="7">
        <f>IF($I1910=1,(N1910-MAR1!$B$11)/MAR1!$D$11,(N1910-MAR1!$C$11)/MAR1!$E$11)</f>
        <v/>
      </c>
      <c r="R1910" s="7">
        <f>IF($I1910=1,(O1910-MAR1!$B$12)/MAR1!$D$12,(O1910-MAR1!$C$12)/MAR1!$E$12)</f>
        <v/>
      </c>
      <c r="S1910" s="7">
        <f>IF($I1910=1,(P1910-MAR1!$B$13)/MAR1!$D$13,(P1910-MAR1!$C$13)/MAR1!$E$13)</f>
        <v/>
      </c>
    </row>
    <row r="1911">
      <c r="A1911" s="5" t="n">
        <v>1910</v>
      </c>
      <c r="B1911" s="5" t="n">
        <v>6</v>
      </c>
      <c r="C1911" s="5" t="n">
        <v>85</v>
      </c>
      <c r="D1911" s="5" t="n">
        <v>3</v>
      </c>
      <c r="E1911" s="5" t="n">
        <v>0</v>
      </c>
      <c r="F1911" s="5" t="n">
        <v>35.3</v>
      </c>
      <c r="G1911" s="5" t="n">
        <v>19.5</v>
      </c>
      <c r="H1911" s="5" t="n">
        <v>23.6</v>
      </c>
      <c r="I1911" s="6">
        <f>IF(E1911&gt;=Markov!$B$3,1,0)</f>
        <v/>
      </c>
      <c r="J1911" s="6">
        <f>I1910</f>
        <v/>
      </c>
      <c r="K1911" s="7">
        <f>MAR1!$B$5+MAR1!$C$5*COS(2*PI()*$C1911/365)+MAR1!$D$5*SIN(2*PI()*$C1911/365)</f>
        <v/>
      </c>
      <c r="L1911" s="7">
        <f>MAR1!$B$6+MAR1!$C$6*COS(2*PI()*$C1911/365)+MAR1!$D$6*SIN(2*PI()*$C1911/365)</f>
        <v/>
      </c>
      <c r="M1911" s="7">
        <f>MAR1!$B$7+MAR1!$C$7*COS(2*PI()*$C1911/365)+MAR1!$D$7*SIN(2*PI()*$C1911/365)</f>
        <v/>
      </c>
      <c r="N1911" s="7">
        <f>F1911-K1911</f>
        <v/>
      </c>
      <c r="O1911" s="7">
        <f>G1911-L1911</f>
        <v/>
      </c>
      <c r="P1911" s="7">
        <f>H1911-M1911</f>
        <v/>
      </c>
      <c r="Q1911" s="7">
        <f>IF($I1911=1,(N1911-MAR1!$B$11)/MAR1!$D$11,(N1911-MAR1!$C$11)/MAR1!$E$11)</f>
        <v/>
      </c>
      <c r="R1911" s="7">
        <f>IF($I1911=1,(O1911-MAR1!$B$12)/MAR1!$D$12,(O1911-MAR1!$C$12)/MAR1!$E$12)</f>
        <v/>
      </c>
      <c r="S1911" s="7">
        <f>IF($I1911=1,(P1911-MAR1!$B$13)/MAR1!$D$13,(P1911-MAR1!$C$13)/MAR1!$E$13)</f>
        <v/>
      </c>
    </row>
    <row r="1912">
      <c r="A1912" s="5" t="n">
        <v>1911</v>
      </c>
      <c r="B1912" s="5" t="n">
        <v>6</v>
      </c>
      <c r="C1912" s="5" t="n">
        <v>86</v>
      </c>
      <c r="D1912" s="5" t="n">
        <v>3</v>
      </c>
      <c r="E1912" s="5" t="n">
        <v>0</v>
      </c>
      <c r="F1912" s="5" t="n">
        <v>37.8</v>
      </c>
      <c r="G1912" s="5" t="n">
        <v>19.1</v>
      </c>
      <c r="H1912" s="5" t="n">
        <v>24.14</v>
      </c>
      <c r="I1912" s="6">
        <f>IF(E1912&gt;=Markov!$B$3,1,0)</f>
        <v/>
      </c>
      <c r="J1912" s="6">
        <f>I1911</f>
        <v/>
      </c>
      <c r="K1912" s="7">
        <f>MAR1!$B$5+MAR1!$C$5*COS(2*PI()*$C1912/365)+MAR1!$D$5*SIN(2*PI()*$C1912/365)</f>
        <v/>
      </c>
      <c r="L1912" s="7">
        <f>MAR1!$B$6+MAR1!$C$6*COS(2*PI()*$C1912/365)+MAR1!$D$6*SIN(2*PI()*$C1912/365)</f>
        <v/>
      </c>
      <c r="M1912" s="7">
        <f>MAR1!$B$7+MAR1!$C$7*COS(2*PI()*$C1912/365)+MAR1!$D$7*SIN(2*PI()*$C1912/365)</f>
        <v/>
      </c>
      <c r="N1912" s="7">
        <f>F1912-K1912</f>
        <v/>
      </c>
      <c r="O1912" s="7">
        <f>G1912-L1912</f>
        <v/>
      </c>
      <c r="P1912" s="7">
        <f>H1912-M1912</f>
        <v/>
      </c>
      <c r="Q1912" s="7">
        <f>IF($I1912=1,(N1912-MAR1!$B$11)/MAR1!$D$11,(N1912-MAR1!$C$11)/MAR1!$E$11)</f>
        <v/>
      </c>
      <c r="R1912" s="7">
        <f>IF($I1912=1,(O1912-MAR1!$B$12)/MAR1!$D$12,(O1912-MAR1!$C$12)/MAR1!$E$12)</f>
        <v/>
      </c>
      <c r="S1912" s="7">
        <f>IF($I1912=1,(P1912-MAR1!$B$13)/MAR1!$D$13,(P1912-MAR1!$C$13)/MAR1!$E$13)</f>
        <v/>
      </c>
    </row>
    <row r="1913">
      <c r="A1913" s="5" t="n">
        <v>1912</v>
      </c>
      <c r="B1913" s="5" t="n">
        <v>6</v>
      </c>
      <c r="C1913" s="5" t="n">
        <v>87</v>
      </c>
      <c r="D1913" s="5" t="n">
        <v>3</v>
      </c>
      <c r="E1913" s="5" t="n">
        <v>0</v>
      </c>
      <c r="F1913" s="5" t="n">
        <v>39.3</v>
      </c>
      <c r="G1913" s="5" t="n">
        <v>21.6</v>
      </c>
      <c r="H1913" s="5" t="n">
        <v>22.47</v>
      </c>
      <c r="I1913" s="6">
        <f>IF(E1913&gt;=Markov!$B$3,1,0)</f>
        <v/>
      </c>
      <c r="J1913" s="6">
        <f>I1912</f>
        <v/>
      </c>
      <c r="K1913" s="7">
        <f>MAR1!$B$5+MAR1!$C$5*COS(2*PI()*$C1913/365)+MAR1!$D$5*SIN(2*PI()*$C1913/365)</f>
        <v/>
      </c>
      <c r="L1913" s="7">
        <f>MAR1!$B$6+MAR1!$C$6*COS(2*PI()*$C1913/365)+MAR1!$D$6*SIN(2*PI()*$C1913/365)</f>
        <v/>
      </c>
      <c r="M1913" s="7">
        <f>MAR1!$B$7+MAR1!$C$7*COS(2*PI()*$C1913/365)+MAR1!$D$7*SIN(2*PI()*$C1913/365)</f>
        <v/>
      </c>
      <c r="N1913" s="7">
        <f>F1913-K1913</f>
        <v/>
      </c>
      <c r="O1913" s="7">
        <f>G1913-L1913</f>
        <v/>
      </c>
      <c r="P1913" s="7">
        <f>H1913-M1913</f>
        <v/>
      </c>
      <c r="Q1913" s="7">
        <f>IF($I1913=1,(N1913-MAR1!$B$11)/MAR1!$D$11,(N1913-MAR1!$C$11)/MAR1!$E$11)</f>
        <v/>
      </c>
      <c r="R1913" s="7">
        <f>IF($I1913=1,(O1913-MAR1!$B$12)/MAR1!$D$12,(O1913-MAR1!$C$12)/MAR1!$E$12)</f>
        <v/>
      </c>
      <c r="S1913" s="7">
        <f>IF($I1913=1,(P1913-MAR1!$B$13)/MAR1!$D$13,(P1913-MAR1!$C$13)/MAR1!$E$13)</f>
        <v/>
      </c>
    </row>
    <row r="1914">
      <c r="A1914" s="5" t="n">
        <v>1913</v>
      </c>
      <c r="B1914" s="5" t="n">
        <v>6</v>
      </c>
      <c r="C1914" s="5" t="n">
        <v>88</v>
      </c>
      <c r="D1914" s="5" t="n">
        <v>3</v>
      </c>
      <c r="E1914" s="5" t="n">
        <v>0</v>
      </c>
      <c r="F1914" s="5" t="n">
        <v>42.5</v>
      </c>
      <c r="G1914" s="5" t="n">
        <v>22.6</v>
      </c>
      <c r="H1914" s="5" t="n">
        <v>24.55</v>
      </c>
      <c r="I1914" s="6">
        <f>IF(E1914&gt;=Markov!$B$3,1,0)</f>
        <v/>
      </c>
      <c r="J1914" s="6">
        <f>I1913</f>
        <v/>
      </c>
      <c r="K1914" s="7">
        <f>MAR1!$B$5+MAR1!$C$5*COS(2*PI()*$C1914/365)+MAR1!$D$5*SIN(2*PI()*$C1914/365)</f>
        <v/>
      </c>
      <c r="L1914" s="7">
        <f>MAR1!$B$6+MAR1!$C$6*COS(2*PI()*$C1914/365)+MAR1!$D$6*SIN(2*PI()*$C1914/365)</f>
        <v/>
      </c>
      <c r="M1914" s="7">
        <f>MAR1!$B$7+MAR1!$C$7*COS(2*PI()*$C1914/365)+MAR1!$D$7*SIN(2*PI()*$C1914/365)</f>
        <v/>
      </c>
      <c r="N1914" s="7">
        <f>F1914-K1914</f>
        <v/>
      </c>
      <c r="O1914" s="7">
        <f>G1914-L1914</f>
        <v/>
      </c>
      <c r="P1914" s="7">
        <f>H1914-M1914</f>
        <v/>
      </c>
      <c r="Q1914" s="7">
        <f>IF($I1914=1,(N1914-MAR1!$B$11)/MAR1!$D$11,(N1914-MAR1!$C$11)/MAR1!$E$11)</f>
        <v/>
      </c>
      <c r="R1914" s="7">
        <f>IF($I1914=1,(O1914-MAR1!$B$12)/MAR1!$D$12,(O1914-MAR1!$C$12)/MAR1!$E$12)</f>
        <v/>
      </c>
      <c r="S1914" s="7">
        <f>IF($I1914=1,(P1914-MAR1!$B$13)/MAR1!$D$13,(P1914-MAR1!$C$13)/MAR1!$E$13)</f>
        <v/>
      </c>
    </row>
    <row r="1915">
      <c r="A1915" s="5" t="n">
        <v>1914</v>
      </c>
      <c r="B1915" s="5" t="n">
        <v>6</v>
      </c>
      <c r="C1915" s="5" t="n">
        <v>89</v>
      </c>
      <c r="D1915" s="5" t="n">
        <v>3</v>
      </c>
      <c r="E1915" s="5" t="n">
        <v>0</v>
      </c>
      <c r="F1915" s="5" t="n">
        <v>41.1</v>
      </c>
      <c r="G1915" s="5" t="n">
        <v>23.5</v>
      </c>
      <c r="H1915" s="5" t="n">
        <v>23.84</v>
      </c>
      <c r="I1915" s="6">
        <f>IF(E1915&gt;=Markov!$B$3,1,0)</f>
        <v/>
      </c>
      <c r="J1915" s="6">
        <f>I1914</f>
        <v/>
      </c>
      <c r="K1915" s="7">
        <f>MAR1!$B$5+MAR1!$C$5*COS(2*PI()*$C1915/365)+MAR1!$D$5*SIN(2*PI()*$C1915/365)</f>
        <v/>
      </c>
      <c r="L1915" s="7">
        <f>MAR1!$B$6+MAR1!$C$6*COS(2*PI()*$C1915/365)+MAR1!$D$6*SIN(2*PI()*$C1915/365)</f>
        <v/>
      </c>
      <c r="M1915" s="7">
        <f>MAR1!$B$7+MAR1!$C$7*COS(2*PI()*$C1915/365)+MAR1!$D$7*SIN(2*PI()*$C1915/365)</f>
        <v/>
      </c>
      <c r="N1915" s="7">
        <f>F1915-K1915</f>
        <v/>
      </c>
      <c r="O1915" s="7">
        <f>G1915-L1915</f>
        <v/>
      </c>
      <c r="P1915" s="7">
        <f>H1915-M1915</f>
        <v/>
      </c>
      <c r="Q1915" s="7">
        <f>IF($I1915=1,(N1915-MAR1!$B$11)/MAR1!$D$11,(N1915-MAR1!$C$11)/MAR1!$E$11)</f>
        <v/>
      </c>
      <c r="R1915" s="7">
        <f>IF($I1915=1,(O1915-MAR1!$B$12)/MAR1!$D$12,(O1915-MAR1!$C$12)/MAR1!$E$12)</f>
        <v/>
      </c>
      <c r="S1915" s="7">
        <f>IF($I1915=1,(P1915-MAR1!$B$13)/MAR1!$D$13,(P1915-MAR1!$C$13)/MAR1!$E$13)</f>
        <v/>
      </c>
    </row>
    <row r="1916">
      <c r="A1916" s="5" t="n">
        <v>1915</v>
      </c>
      <c r="B1916" s="5" t="n">
        <v>6</v>
      </c>
      <c r="C1916" s="5" t="n">
        <v>90</v>
      </c>
      <c r="D1916" s="5" t="n">
        <v>3</v>
      </c>
      <c r="E1916" s="5" t="n">
        <v>0</v>
      </c>
      <c r="F1916" s="5" t="n">
        <v>37.1</v>
      </c>
      <c r="G1916" s="5" t="n">
        <v>21.1</v>
      </c>
      <c r="H1916" s="5" t="n">
        <v>21.93</v>
      </c>
      <c r="I1916" s="6">
        <f>IF(E1916&gt;=Markov!$B$3,1,0)</f>
        <v/>
      </c>
      <c r="J1916" s="6">
        <f>I1915</f>
        <v/>
      </c>
      <c r="K1916" s="7">
        <f>MAR1!$B$5+MAR1!$C$5*COS(2*PI()*$C1916/365)+MAR1!$D$5*SIN(2*PI()*$C1916/365)</f>
        <v/>
      </c>
      <c r="L1916" s="7">
        <f>MAR1!$B$6+MAR1!$C$6*COS(2*PI()*$C1916/365)+MAR1!$D$6*SIN(2*PI()*$C1916/365)</f>
        <v/>
      </c>
      <c r="M1916" s="7">
        <f>MAR1!$B$7+MAR1!$C$7*COS(2*PI()*$C1916/365)+MAR1!$D$7*SIN(2*PI()*$C1916/365)</f>
        <v/>
      </c>
      <c r="N1916" s="7">
        <f>F1916-K1916</f>
        <v/>
      </c>
      <c r="O1916" s="7">
        <f>G1916-L1916</f>
        <v/>
      </c>
      <c r="P1916" s="7">
        <f>H1916-M1916</f>
        <v/>
      </c>
      <c r="Q1916" s="7">
        <f>IF($I1916=1,(N1916-MAR1!$B$11)/MAR1!$D$11,(N1916-MAR1!$C$11)/MAR1!$E$11)</f>
        <v/>
      </c>
      <c r="R1916" s="7">
        <f>IF($I1916=1,(O1916-MAR1!$B$12)/MAR1!$D$12,(O1916-MAR1!$C$12)/MAR1!$E$12)</f>
        <v/>
      </c>
      <c r="S1916" s="7">
        <f>IF($I1916=1,(P1916-MAR1!$B$13)/MAR1!$D$13,(P1916-MAR1!$C$13)/MAR1!$E$13)</f>
        <v/>
      </c>
    </row>
    <row r="1917">
      <c r="A1917" s="5" t="n">
        <v>1916</v>
      </c>
      <c r="B1917" s="5" t="n">
        <v>6</v>
      </c>
      <c r="C1917" s="5" t="n">
        <v>91</v>
      </c>
      <c r="D1917" s="5" t="n">
        <v>4</v>
      </c>
      <c r="E1917" s="5" t="n">
        <v>0</v>
      </c>
      <c r="F1917" s="5" t="n">
        <v>37.8</v>
      </c>
      <c r="G1917" s="5" t="n">
        <v>21.2</v>
      </c>
      <c r="H1917" s="5" t="n">
        <v>21.69</v>
      </c>
      <c r="I1917" s="6">
        <f>IF(E1917&gt;=Markov!$B$3,1,0)</f>
        <v/>
      </c>
      <c r="J1917" s="6">
        <f>I1916</f>
        <v/>
      </c>
      <c r="K1917" s="7">
        <f>MAR1!$B$5+MAR1!$C$5*COS(2*PI()*$C1917/365)+MAR1!$D$5*SIN(2*PI()*$C1917/365)</f>
        <v/>
      </c>
      <c r="L1917" s="7">
        <f>MAR1!$B$6+MAR1!$C$6*COS(2*PI()*$C1917/365)+MAR1!$D$6*SIN(2*PI()*$C1917/365)</f>
        <v/>
      </c>
      <c r="M1917" s="7">
        <f>MAR1!$B$7+MAR1!$C$7*COS(2*PI()*$C1917/365)+MAR1!$D$7*SIN(2*PI()*$C1917/365)</f>
        <v/>
      </c>
      <c r="N1917" s="7">
        <f>F1917-K1917</f>
        <v/>
      </c>
      <c r="O1917" s="7">
        <f>G1917-L1917</f>
        <v/>
      </c>
      <c r="P1917" s="7">
        <f>H1917-M1917</f>
        <v/>
      </c>
      <c r="Q1917" s="7">
        <f>IF($I1917=1,(N1917-MAR1!$B$11)/MAR1!$D$11,(N1917-MAR1!$C$11)/MAR1!$E$11)</f>
        <v/>
      </c>
      <c r="R1917" s="7">
        <f>IF($I1917=1,(O1917-MAR1!$B$12)/MAR1!$D$12,(O1917-MAR1!$C$12)/MAR1!$E$12)</f>
        <v/>
      </c>
      <c r="S1917" s="7">
        <f>IF($I1917=1,(P1917-MAR1!$B$13)/MAR1!$D$13,(P1917-MAR1!$C$13)/MAR1!$E$13)</f>
        <v/>
      </c>
    </row>
    <row r="1918">
      <c r="A1918" s="5" t="n">
        <v>1917</v>
      </c>
      <c r="B1918" s="5" t="n">
        <v>6</v>
      </c>
      <c r="C1918" s="5" t="n">
        <v>92</v>
      </c>
      <c r="D1918" s="5" t="n">
        <v>4</v>
      </c>
      <c r="E1918" s="5" t="n">
        <v>0</v>
      </c>
      <c r="F1918" s="5" t="n">
        <v>37.5</v>
      </c>
      <c r="G1918" s="5" t="n">
        <v>22.2</v>
      </c>
      <c r="H1918" s="5" t="n">
        <v>23.98</v>
      </c>
      <c r="I1918" s="6">
        <f>IF(E1918&gt;=Markov!$B$3,1,0)</f>
        <v/>
      </c>
      <c r="J1918" s="6">
        <f>I1917</f>
        <v/>
      </c>
      <c r="K1918" s="7">
        <f>MAR1!$B$5+MAR1!$C$5*COS(2*PI()*$C1918/365)+MAR1!$D$5*SIN(2*PI()*$C1918/365)</f>
        <v/>
      </c>
      <c r="L1918" s="7">
        <f>MAR1!$B$6+MAR1!$C$6*COS(2*PI()*$C1918/365)+MAR1!$D$6*SIN(2*PI()*$C1918/365)</f>
        <v/>
      </c>
      <c r="M1918" s="7">
        <f>MAR1!$B$7+MAR1!$C$7*COS(2*PI()*$C1918/365)+MAR1!$D$7*SIN(2*PI()*$C1918/365)</f>
        <v/>
      </c>
      <c r="N1918" s="7">
        <f>F1918-K1918</f>
        <v/>
      </c>
      <c r="O1918" s="7">
        <f>G1918-L1918</f>
        <v/>
      </c>
      <c r="P1918" s="7">
        <f>H1918-M1918</f>
        <v/>
      </c>
      <c r="Q1918" s="7">
        <f>IF($I1918=1,(N1918-MAR1!$B$11)/MAR1!$D$11,(N1918-MAR1!$C$11)/MAR1!$E$11)</f>
        <v/>
      </c>
      <c r="R1918" s="7">
        <f>IF($I1918=1,(O1918-MAR1!$B$12)/MAR1!$D$12,(O1918-MAR1!$C$12)/MAR1!$E$12)</f>
        <v/>
      </c>
      <c r="S1918" s="7">
        <f>IF($I1918=1,(P1918-MAR1!$B$13)/MAR1!$D$13,(P1918-MAR1!$C$13)/MAR1!$E$13)</f>
        <v/>
      </c>
    </row>
    <row r="1919">
      <c r="A1919" s="5" t="n">
        <v>1918</v>
      </c>
      <c r="B1919" s="5" t="n">
        <v>6</v>
      </c>
      <c r="C1919" s="5" t="n">
        <v>93</v>
      </c>
      <c r="D1919" s="5" t="n">
        <v>4</v>
      </c>
      <c r="E1919" s="5" t="n">
        <v>0</v>
      </c>
      <c r="F1919" s="5" t="n">
        <v>38.4</v>
      </c>
      <c r="G1919" s="5" t="n">
        <v>24.6</v>
      </c>
      <c r="H1919" s="5" t="n">
        <v>20.57</v>
      </c>
      <c r="I1919" s="6">
        <f>IF(E1919&gt;=Markov!$B$3,1,0)</f>
        <v/>
      </c>
      <c r="J1919" s="6">
        <f>I1918</f>
        <v/>
      </c>
      <c r="K1919" s="7">
        <f>MAR1!$B$5+MAR1!$C$5*COS(2*PI()*$C1919/365)+MAR1!$D$5*SIN(2*PI()*$C1919/365)</f>
        <v/>
      </c>
      <c r="L1919" s="7">
        <f>MAR1!$B$6+MAR1!$C$6*COS(2*PI()*$C1919/365)+MAR1!$D$6*SIN(2*PI()*$C1919/365)</f>
        <v/>
      </c>
      <c r="M1919" s="7">
        <f>MAR1!$B$7+MAR1!$C$7*COS(2*PI()*$C1919/365)+MAR1!$D$7*SIN(2*PI()*$C1919/365)</f>
        <v/>
      </c>
      <c r="N1919" s="7">
        <f>F1919-K1919</f>
        <v/>
      </c>
      <c r="O1919" s="7">
        <f>G1919-L1919</f>
        <v/>
      </c>
      <c r="P1919" s="7">
        <f>H1919-M1919</f>
        <v/>
      </c>
      <c r="Q1919" s="7">
        <f>IF($I1919=1,(N1919-MAR1!$B$11)/MAR1!$D$11,(N1919-MAR1!$C$11)/MAR1!$E$11)</f>
        <v/>
      </c>
      <c r="R1919" s="7">
        <f>IF($I1919=1,(O1919-MAR1!$B$12)/MAR1!$D$12,(O1919-MAR1!$C$12)/MAR1!$E$12)</f>
        <v/>
      </c>
      <c r="S1919" s="7">
        <f>IF($I1919=1,(P1919-MAR1!$B$13)/MAR1!$D$13,(P1919-MAR1!$C$13)/MAR1!$E$13)</f>
        <v/>
      </c>
    </row>
    <row r="1920">
      <c r="A1920" s="5" t="n">
        <v>1919</v>
      </c>
      <c r="B1920" s="5" t="n">
        <v>6</v>
      </c>
      <c r="C1920" s="5" t="n">
        <v>94</v>
      </c>
      <c r="D1920" s="5" t="n">
        <v>4</v>
      </c>
      <c r="E1920" s="5" t="n">
        <v>0</v>
      </c>
      <c r="F1920" s="5" t="n">
        <v>40</v>
      </c>
      <c r="G1920" s="5" t="n">
        <v>23.1</v>
      </c>
      <c r="H1920" s="5" t="n">
        <v>21.18</v>
      </c>
      <c r="I1920" s="6">
        <f>IF(E1920&gt;=Markov!$B$3,1,0)</f>
        <v/>
      </c>
      <c r="J1920" s="6">
        <f>I1919</f>
        <v/>
      </c>
      <c r="K1920" s="7">
        <f>MAR1!$B$5+MAR1!$C$5*COS(2*PI()*$C1920/365)+MAR1!$D$5*SIN(2*PI()*$C1920/365)</f>
        <v/>
      </c>
      <c r="L1920" s="7">
        <f>MAR1!$B$6+MAR1!$C$6*COS(2*PI()*$C1920/365)+MAR1!$D$6*SIN(2*PI()*$C1920/365)</f>
        <v/>
      </c>
      <c r="M1920" s="7">
        <f>MAR1!$B$7+MAR1!$C$7*COS(2*PI()*$C1920/365)+MAR1!$D$7*SIN(2*PI()*$C1920/365)</f>
        <v/>
      </c>
      <c r="N1920" s="7">
        <f>F1920-K1920</f>
        <v/>
      </c>
      <c r="O1920" s="7">
        <f>G1920-L1920</f>
        <v/>
      </c>
      <c r="P1920" s="7">
        <f>H1920-M1920</f>
        <v/>
      </c>
      <c r="Q1920" s="7">
        <f>IF($I1920=1,(N1920-MAR1!$B$11)/MAR1!$D$11,(N1920-MAR1!$C$11)/MAR1!$E$11)</f>
        <v/>
      </c>
      <c r="R1920" s="7">
        <f>IF($I1920=1,(O1920-MAR1!$B$12)/MAR1!$D$12,(O1920-MAR1!$C$12)/MAR1!$E$12)</f>
        <v/>
      </c>
      <c r="S1920" s="7">
        <f>IF($I1920=1,(P1920-MAR1!$B$13)/MAR1!$D$13,(P1920-MAR1!$C$13)/MAR1!$E$13)</f>
        <v/>
      </c>
    </row>
    <row r="1921">
      <c r="A1921" s="5" t="n">
        <v>1920</v>
      </c>
      <c r="B1921" s="5" t="n">
        <v>6</v>
      </c>
      <c r="C1921" s="5" t="n">
        <v>95</v>
      </c>
      <c r="D1921" s="5" t="n">
        <v>4</v>
      </c>
      <c r="E1921" s="5" t="n">
        <v>0</v>
      </c>
      <c r="F1921" s="5" t="n">
        <v>39.4</v>
      </c>
      <c r="G1921" s="5" t="n">
        <v>22.4</v>
      </c>
      <c r="H1921" s="5" t="n">
        <v>17.65</v>
      </c>
      <c r="I1921" s="6">
        <f>IF(E1921&gt;=Markov!$B$3,1,0)</f>
        <v/>
      </c>
      <c r="J1921" s="6">
        <f>I1920</f>
        <v/>
      </c>
      <c r="K1921" s="7">
        <f>MAR1!$B$5+MAR1!$C$5*COS(2*PI()*$C1921/365)+MAR1!$D$5*SIN(2*PI()*$C1921/365)</f>
        <v/>
      </c>
      <c r="L1921" s="7">
        <f>MAR1!$B$6+MAR1!$C$6*COS(2*PI()*$C1921/365)+MAR1!$D$6*SIN(2*PI()*$C1921/365)</f>
        <v/>
      </c>
      <c r="M1921" s="7">
        <f>MAR1!$B$7+MAR1!$C$7*COS(2*PI()*$C1921/365)+MAR1!$D$7*SIN(2*PI()*$C1921/365)</f>
        <v/>
      </c>
      <c r="N1921" s="7">
        <f>F1921-K1921</f>
        <v/>
      </c>
      <c r="O1921" s="7">
        <f>G1921-L1921</f>
        <v/>
      </c>
      <c r="P1921" s="7">
        <f>H1921-M1921</f>
        <v/>
      </c>
      <c r="Q1921" s="7">
        <f>IF($I1921=1,(N1921-MAR1!$B$11)/MAR1!$D$11,(N1921-MAR1!$C$11)/MAR1!$E$11)</f>
        <v/>
      </c>
      <c r="R1921" s="7">
        <f>IF($I1921=1,(O1921-MAR1!$B$12)/MAR1!$D$12,(O1921-MAR1!$C$12)/MAR1!$E$12)</f>
        <v/>
      </c>
      <c r="S1921" s="7">
        <f>IF($I1921=1,(P1921-MAR1!$B$13)/MAR1!$D$13,(P1921-MAR1!$C$13)/MAR1!$E$13)</f>
        <v/>
      </c>
    </row>
    <row r="1922">
      <c r="A1922" s="5" t="n">
        <v>1921</v>
      </c>
      <c r="B1922" s="5" t="n">
        <v>6</v>
      </c>
      <c r="C1922" s="5" t="n">
        <v>96</v>
      </c>
      <c r="D1922" s="5" t="n">
        <v>4</v>
      </c>
      <c r="E1922" s="5" t="n">
        <v>0</v>
      </c>
      <c r="F1922" s="5" t="n">
        <v>38.4</v>
      </c>
      <c r="G1922" s="5" t="n">
        <v>23.5</v>
      </c>
      <c r="H1922" s="5" t="n">
        <v>21.61</v>
      </c>
      <c r="I1922" s="6">
        <f>IF(E1922&gt;=Markov!$B$3,1,0)</f>
        <v/>
      </c>
      <c r="J1922" s="6">
        <f>I1921</f>
        <v/>
      </c>
      <c r="K1922" s="7">
        <f>MAR1!$B$5+MAR1!$C$5*COS(2*PI()*$C1922/365)+MAR1!$D$5*SIN(2*PI()*$C1922/365)</f>
        <v/>
      </c>
      <c r="L1922" s="7">
        <f>MAR1!$B$6+MAR1!$C$6*COS(2*PI()*$C1922/365)+MAR1!$D$6*SIN(2*PI()*$C1922/365)</f>
        <v/>
      </c>
      <c r="M1922" s="7">
        <f>MAR1!$B$7+MAR1!$C$7*COS(2*PI()*$C1922/365)+MAR1!$D$7*SIN(2*PI()*$C1922/365)</f>
        <v/>
      </c>
      <c r="N1922" s="7">
        <f>F1922-K1922</f>
        <v/>
      </c>
      <c r="O1922" s="7">
        <f>G1922-L1922</f>
        <v/>
      </c>
      <c r="P1922" s="7">
        <f>H1922-M1922</f>
        <v/>
      </c>
      <c r="Q1922" s="7">
        <f>IF($I1922=1,(N1922-MAR1!$B$11)/MAR1!$D$11,(N1922-MAR1!$C$11)/MAR1!$E$11)</f>
        <v/>
      </c>
      <c r="R1922" s="7">
        <f>IF($I1922=1,(O1922-MAR1!$B$12)/MAR1!$D$12,(O1922-MAR1!$C$12)/MAR1!$E$12)</f>
        <v/>
      </c>
      <c r="S1922" s="7">
        <f>IF($I1922=1,(P1922-MAR1!$B$13)/MAR1!$D$13,(P1922-MAR1!$C$13)/MAR1!$E$13)</f>
        <v/>
      </c>
    </row>
    <row r="1923">
      <c r="A1923" s="5" t="n">
        <v>1922</v>
      </c>
      <c r="B1923" s="5" t="n">
        <v>6</v>
      </c>
      <c r="C1923" s="5" t="n">
        <v>97</v>
      </c>
      <c r="D1923" s="5" t="n">
        <v>4</v>
      </c>
      <c r="E1923" s="5" t="n">
        <v>0</v>
      </c>
      <c r="F1923" s="5" t="n">
        <v>37.7</v>
      </c>
      <c r="G1923" s="5" t="n">
        <v>23.7</v>
      </c>
      <c r="H1923" s="5" t="n">
        <v>20.95</v>
      </c>
      <c r="I1923" s="6">
        <f>IF(E1923&gt;=Markov!$B$3,1,0)</f>
        <v/>
      </c>
      <c r="J1923" s="6">
        <f>I1922</f>
        <v/>
      </c>
      <c r="K1923" s="7">
        <f>MAR1!$B$5+MAR1!$C$5*COS(2*PI()*$C1923/365)+MAR1!$D$5*SIN(2*PI()*$C1923/365)</f>
        <v/>
      </c>
      <c r="L1923" s="7">
        <f>MAR1!$B$6+MAR1!$C$6*COS(2*PI()*$C1923/365)+MAR1!$D$6*SIN(2*PI()*$C1923/365)</f>
        <v/>
      </c>
      <c r="M1923" s="7">
        <f>MAR1!$B$7+MAR1!$C$7*COS(2*PI()*$C1923/365)+MAR1!$D$7*SIN(2*PI()*$C1923/365)</f>
        <v/>
      </c>
      <c r="N1923" s="7">
        <f>F1923-K1923</f>
        <v/>
      </c>
      <c r="O1923" s="7">
        <f>G1923-L1923</f>
        <v/>
      </c>
      <c r="P1923" s="7">
        <f>H1923-M1923</f>
        <v/>
      </c>
      <c r="Q1923" s="7">
        <f>IF($I1923=1,(N1923-MAR1!$B$11)/MAR1!$D$11,(N1923-MAR1!$C$11)/MAR1!$E$11)</f>
        <v/>
      </c>
      <c r="R1923" s="7">
        <f>IF($I1923=1,(O1923-MAR1!$B$12)/MAR1!$D$12,(O1923-MAR1!$C$12)/MAR1!$E$12)</f>
        <v/>
      </c>
      <c r="S1923" s="7">
        <f>IF($I1923=1,(P1923-MAR1!$B$13)/MAR1!$D$13,(P1923-MAR1!$C$13)/MAR1!$E$13)</f>
        <v/>
      </c>
    </row>
    <row r="1924">
      <c r="A1924" s="5" t="n">
        <v>1923</v>
      </c>
      <c r="B1924" s="5" t="n">
        <v>6</v>
      </c>
      <c r="C1924" s="5" t="n">
        <v>98</v>
      </c>
      <c r="D1924" s="5" t="n">
        <v>4</v>
      </c>
      <c r="E1924" s="5" t="n">
        <v>0</v>
      </c>
      <c r="F1924" s="5" t="n">
        <v>37.9</v>
      </c>
      <c r="G1924" s="5" t="n">
        <v>23.2</v>
      </c>
      <c r="H1924" s="5" t="n">
        <v>25.59</v>
      </c>
      <c r="I1924" s="6">
        <f>IF(E1924&gt;=Markov!$B$3,1,0)</f>
        <v/>
      </c>
      <c r="J1924" s="6">
        <f>I1923</f>
        <v/>
      </c>
      <c r="K1924" s="7">
        <f>MAR1!$B$5+MAR1!$C$5*COS(2*PI()*$C1924/365)+MAR1!$D$5*SIN(2*PI()*$C1924/365)</f>
        <v/>
      </c>
      <c r="L1924" s="7">
        <f>MAR1!$B$6+MAR1!$C$6*COS(2*PI()*$C1924/365)+MAR1!$D$6*SIN(2*PI()*$C1924/365)</f>
        <v/>
      </c>
      <c r="M1924" s="7">
        <f>MAR1!$B$7+MAR1!$C$7*COS(2*PI()*$C1924/365)+MAR1!$D$7*SIN(2*PI()*$C1924/365)</f>
        <v/>
      </c>
      <c r="N1924" s="7">
        <f>F1924-K1924</f>
        <v/>
      </c>
      <c r="O1924" s="7">
        <f>G1924-L1924</f>
        <v/>
      </c>
      <c r="P1924" s="7">
        <f>H1924-M1924</f>
        <v/>
      </c>
      <c r="Q1924" s="7">
        <f>IF($I1924=1,(N1924-MAR1!$B$11)/MAR1!$D$11,(N1924-MAR1!$C$11)/MAR1!$E$11)</f>
        <v/>
      </c>
      <c r="R1924" s="7">
        <f>IF($I1924=1,(O1924-MAR1!$B$12)/MAR1!$D$12,(O1924-MAR1!$C$12)/MAR1!$E$12)</f>
        <v/>
      </c>
      <c r="S1924" s="7">
        <f>IF($I1924=1,(P1924-MAR1!$B$13)/MAR1!$D$13,(P1924-MAR1!$C$13)/MAR1!$E$13)</f>
        <v/>
      </c>
    </row>
    <row r="1925">
      <c r="A1925" s="5" t="n">
        <v>1924</v>
      </c>
      <c r="B1925" s="5" t="n">
        <v>6</v>
      </c>
      <c r="C1925" s="5" t="n">
        <v>99</v>
      </c>
      <c r="D1925" s="5" t="n">
        <v>4</v>
      </c>
      <c r="E1925" s="5" t="n">
        <v>0</v>
      </c>
      <c r="F1925" s="5" t="n">
        <v>36.8</v>
      </c>
      <c r="G1925" s="5" t="n">
        <v>23</v>
      </c>
      <c r="H1925" s="5" t="n">
        <v>23.12</v>
      </c>
      <c r="I1925" s="6">
        <f>IF(E1925&gt;=Markov!$B$3,1,0)</f>
        <v/>
      </c>
      <c r="J1925" s="6">
        <f>I1924</f>
        <v/>
      </c>
      <c r="K1925" s="7">
        <f>MAR1!$B$5+MAR1!$C$5*COS(2*PI()*$C1925/365)+MAR1!$D$5*SIN(2*PI()*$C1925/365)</f>
        <v/>
      </c>
      <c r="L1925" s="7">
        <f>MAR1!$B$6+MAR1!$C$6*COS(2*PI()*$C1925/365)+MAR1!$D$6*SIN(2*PI()*$C1925/365)</f>
        <v/>
      </c>
      <c r="M1925" s="7">
        <f>MAR1!$B$7+MAR1!$C$7*COS(2*PI()*$C1925/365)+MAR1!$D$7*SIN(2*PI()*$C1925/365)</f>
        <v/>
      </c>
      <c r="N1925" s="7">
        <f>F1925-K1925</f>
        <v/>
      </c>
      <c r="O1925" s="7">
        <f>G1925-L1925</f>
        <v/>
      </c>
      <c r="P1925" s="7">
        <f>H1925-M1925</f>
        <v/>
      </c>
      <c r="Q1925" s="7">
        <f>IF($I1925=1,(N1925-MAR1!$B$11)/MAR1!$D$11,(N1925-MAR1!$C$11)/MAR1!$E$11)</f>
        <v/>
      </c>
      <c r="R1925" s="7">
        <f>IF($I1925=1,(O1925-MAR1!$B$12)/MAR1!$D$12,(O1925-MAR1!$C$12)/MAR1!$E$12)</f>
        <v/>
      </c>
      <c r="S1925" s="7">
        <f>IF($I1925=1,(P1925-MAR1!$B$13)/MAR1!$D$13,(P1925-MAR1!$C$13)/MAR1!$E$13)</f>
        <v/>
      </c>
    </row>
    <row r="1926">
      <c r="A1926" s="5" t="n">
        <v>1925</v>
      </c>
      <c r="B1926" s="5" t="n">
        <v>6</v>
      </c>
      <c r="C1926" s="5" t="n">
        <v>100</v>
      </c>
      <c r="D1926" s="5" t="n">
        <v>4</v>
      </c>
      <c r="E1926" s="5" t="n">
        <v>0</v>
      </c>
      <c r="F1926" s="5" t="n">
        <v>40.8</v>
      </c>
      <c r="G1926" s="5" t="n">
        <v>24.4</v>
      </c>
      <c r="H1926" s="5" t="n">
        <v>27.98</v>
      </c>
      <c r="I1926" s="6">
        <f>IF(E1926&gt;=Markov!$B$3,1,0)</f>
        <v/>
      </c>
      <c r="J1926" s="6">
        <f>I1925</f>
        <v/>
      </c>
      <c r="K1926" s="7">
        <f>MAR1!$B$5+MAR1!$C$5*COS(2*PI()*$C1926/365)+MAR1!$D$5*SIN(2*PI()*$C1926/365)</f>
        <v/>
      </c>
      <c r="L1926" s="7">
        <f>MAR1!$B$6+MAR1!$C$6*COS(2*PI()*$C1926/365)+MAR1!$D$6*SIN(2*PI()*$C1926/365)</f>
        <v/>
      </c>
      <c r="M1926" s="7">
        <f>MAR1!$B$7+MAR1!$C$7*COS(2*PI()*$C1926/365)+MAR1!$D$7*SIN(2*PI()*$C1926/365)</f>
        <v/>
      </c>
      <c r="N1926" s="7">
        <f>F1926-K1926</f>
        <v/>
      </c>
      <c r="O1926" s="7">
        <f>G1926-L1926</f>
        <v/>
      </c>
      <c r="P1926" s="7">
        <f>H1926-M1926</f>
        <v/>
      </c>
      <c r="Q1926" s="7">
        <f>IF($I1926=1,(N1926-MAR1!$B$11)/MAR1!$D$11,(N1926-MAR1!$C$11)/MAR1!$E$11)</f>
        <v/>
      </c>
      <c r="R1926" s="7">
        <f>IF($I1926=1,(O1926-MAR1!$B$12)/MAR1!$D$12,(O1926-MAR1!$C$12)/MAR1!$E$12)</f>
        <v/>
      </c>
      <c r="S1926" s="7">
        <f>IF($I1926=1,(P1926-MAR1!$B$13)/MAR1!$D$13,(P1926-MAR1!$C$13)/MAR1!$E$13)</f>
        <v/>
      </c>
    </row>
    <row r="1927">
      <c r="A1927" s="5" t="n">
        <v>1926</v>
      </c>
      <c r="B1927" s="5" t="n">
        <v>6</v>
      </c>
      <c r="C1927" s="5" t="n">
        <v>101</v>
      </c>
      <c r="D1927" s="5" t="n">
        <v>4</v>
      </c>
      <c r="E1927" s="5" t="n">
        <v>0</v>
      </c>
      <c r="F1927" s="5" t="n">
        <v>41.7</v>
      </c>
      <c r="G1927" s="5" t="n">
        <v>25.9</v>
      </c>
      <c r="H1927" s="5" t="n">
        <v>24.23</v>
      </c>
      <c r="I1927" s="6">
        <f>IF(E1927&gt;=Markov!$B$3,1,0)</f>
        <v/>
      </c>
      <c r="J1927" s="6">
        <f>I1926</f>
        <v/>
      </c>
      <c r="K1927" s="7">
        <f>MAR1!$B$5+MAR1!$C$5*COS(2*PI()*$C1927/365)+MAR1!$D$5*SIN(2*PI()*$C1927/365)</f>
        <v/>
      </c>
      <c r="L1927" s="7">
        <f>MAR1!$B$6+MAR1!$C$6*COS(2*PI()*$C1927/365)+MAR1!$D$6*SIN(2*PI()*$C1927/365)</f>
        <v/>
      </c>
      <c r="M1927" s="7">
        <f>MAR1!$B$7+MAR1!$C$7*COS(2*PI()*$C1927/365)+MAR1!$D$7*SIN(2*PI()*$C1927/365)</f>
        <v/>
      </c>
      <c r="N1927" s="7">
        <f>F1927-K1927</f>
        <v/>
      </c>
      <c r="O1927" s="7">
        <f>G1927-L1927</f>
        <v/>
      </c>
      <c r="P1927" s="7">
        <f>H1927-M1927</f>
        <v/>
      </c>
      <c r="Q1927" s="7">
        <f>IF($I1927=1,(N1927-MAR1!$B$11)/MAR1!$D$11,(N1927-MAR1!$C$11)/MAR1!$E$11)</f>
        <v/>
      </c>
      <c r="R1927" s="7">
        <f>IF($I1927=1,(O1927-MAR1!$B$12)/MAR1!$D$12,(O1927-MAR1!$C$12)/MAR1!$E$12)</f>
        <v/>
      </c>
      <c r="S1927" s="7">
        <f>IF($I1927=1,(P1927-MAR1!$B$13)/MAR1!$D$13,(P1927-MAR1!$C$13)/MAR1!$E$13)</f>
        <v/>
      </c>
    </row>
    <row r="1928">
      <c r="A1928" s="5" t="n">
        <v>1927</v>
      </c>
      <c r="B1928" s="5" t="n">
        <v>6</v>
      </c>
      <c r="C1928" s="5" t="n">
        <v>102</v>
      </c>
      <c r="D1928" s="5" t="n">
        <v>4</v>
      </c>
      <c r="E1928" s="5" t="n">
        <v>0</v>
      </c>
      <c r="F1928" s="5" t="n">
        <v>40.9</v>
      </c>
      <c r="G1928" s="5" t="n">
        <v>26</v>
      </c>
      <c r="H1928" s="5" t="n">
        <v>21.06</v>
      </c>
      <c r="I1928" s="6">
        <f>IF(E1928&gt;=Markov!$B$3,1,0)</f>
        <v/>
      </c>
      <c r="J1928" s="6">
        <f>I1927</f>
        <v/>
      </c>
      <c r="K1928" s="7">
        <f>MAR1!$B$5+MAR1!$C$5*COS(2*PI()*$C1928/365)+MAR1!$D$5*SIN(2*PI()*$C1928/365)</f>
        <v/>
      </c>
      <c r="L1928" s="7">
        <f>MAR1!$B$6+MAR1!$C$6*COS(2*PI()*$C1928/365)+MAR1!$D$6*SIN(2*PI()*$C1928/365)</f>
        <v/>
      </c>
      <c r="M1928" s="7">
        <f>MAR1!$B$7+MAR1!$C$7*COS(2*PI()*$C1928/365)+MAR1!$D$7*SIN(2*PI()*$C1928/365)</f>
        <v/>
      </c>
      <c r="N1928" s="7">
        <f>F1928-K1928</f>
        <v/>
      </c>
      <c r="O1928" s="7">
        <f>G1928-L1928</f>
        <v/>
      </c>
      <c r="P1928" s="7">
        <f>H1928-M1928</f>
        <v/>
      </c>
      <c r="Q1928" s="7">
        <f>IF($I1928=1,(N1928-MAR1!$B$11)/MAR1!$D$11,(N1928-MAR1!$C$11)/MAR1!$E$11)</f>
        <v/>
      </c>
      <c r="R1928" s="7">
        <f>IF($I1928=1,(O1928-MAR1!$B$12)/MAR1!$D$12,(O1928-MAR1!$C$12)/MAR1!$E$12)</f>
        <v/>
      </c>
      <c r="S1928" s="7">
        <f>IF($I1928=1,(P1928-MAR1!$B$13)/MAR1!$D$13,(P1928-MAR1!$C$13)/MAR1!$E$13)</f>
        <v/>
      </c>
    </row>
    <row r="1929">
      <c r="A1929" s="5" t="n">
        <v>1928</v>
      </c>
      <c r="B1929" s="5" t="n">
        <v>6</v>
      </c>
      <c r="C1929" s="5" t="n">
        <v>103</v>
      </c>
      <c r="D1929" s="5" t="n">
        <v>4</v>
      </c>
      <c r="E1929" s="5" t="n">
        <v>0</v>
      </c>
      <c r="F1929" s="5" t="n">
        <v>37.3</v>
      </c>
      <c r="G1929" s="5" t="n">
        <v>23.2</v>
      </c>
      <c r="H1929" s="5" t="n">
        <v>23.08</v>
      </c>
      <c r="I1929" s="6">
        <f>IF(E1929&gt;=Markov!$B$3,1,0)</f>
        <v/>
      </c>
      <c r="J1929" s="6">
        <f>I1928</f>
        <v/>
      </c>
      <c r="K1929" s="7">
        <f>MAR1!$B$5+MAR1!$C$5*COS(2*PI()*$C1929/365)+MAR1!$D$5*SIN(2*PI()*$C1929/365)</f>
        <v/>
      </c>
      <c r="L1929" s="7">
        <f>MAR1!$B$6+MAR1!$C$6*COS(2*PI()*$C1929/365)+MAR1!$D$6*SIN(2*PI()*$C1929/365)</f>
        <v/>
      </c>
      <c r="M1929" s="7">
        <f>MAR1!$B$7+MAR1!$C$7*COS(2*PI()*$C1929/365)+MAR1!$D$7*SIN(2*PI()*$C1929/365)</f>
        <v/>
      </c>
      <c r="N1929" s="7">
        <f>F1929-K1929</f>
        <v/>
      </c>
      <c r="O1929" s="7">
        <f>G1929-L1929</f>
        <v/>
      </c>
      <c r="P1929" s="7">
        <f>H1929-M1929</f>
        <v/>
      </c>
      <c r="Q1929" s="7">
        <f>IF($I1929=1,(N1929-MAR1!$B$11)/MAR1!$D$11,(N1929-MAR1!$C$11)/MAR1!$E$11)</f>
        <v/>
      </c>
      <c r="R1929" s="7">
        <f>IF($I1929=1,(O1929-MAR1!$B$12)/MAR1!$D$12,(O1929-MAR1!$C$12)/MAR1!$E$12)</f>
        <v/>
      </c>
      <c r="S1929" s="7">
        <f>IF($I1929=1,(P1929-MAR1!$B$13)/MAR1!$D$13,(P1929-MAR1!$C$13)/MAR1!$E$13)</f>
        <v/>
      </c>
    </row>
    <row r="1930">
      <c r="A1930" s="5" t="n">
        <v>1929</v>
      </c>
      <c r="B1930" s="5" t="n">
        <v>6</v>
      </c>
      <c r="C1930" s="5" t="n">
        <v>104</v>
      </c>
      <c r="D1930" s="5" t="n">
        <v>4</v>
      </c>
      <c r="E1930" s="5" t="n">
        <v>0</v>
      </c>
      <c r="F1930" s="5" t="n">
        <v>38.7</v>
      </c>
      <c r="G1930" s="5" t="n">
        <v>23.7</v>
      </c>
      <c r="H1930" s="5" t="n">
        <v>24.05</v>
      </c>
      <c r="I1930" s="6">
        <f>IF(E1930&gt;=Markov!$B$3,1,0)</f>
        <v/>
      </c>
      <c r="J1930" s="6">
        <f>I1929</f>
        <v/>
      </c>
      <c r="K1930" s="7">
        <f>MAR1!$B$5+MAR1!$C$5*COS(2*PI()*$C1930/365)+MAR1!$D$5*SIN(2*PI()*$C1930/365)</f>
        <v/>
      </c>
      <c r="L1930" s="7">
        <f>MAR1!$B$6+MAR1!$C$6*COS(2*PI()*$C1930/365)+MAR1!$D$6*SIN(2*PI()*$C1930/365)</f>
        <v/>
      </c>
      <c r="M1930" s="7">
        <f>MAR1!$B$7+MAR1!$C$7*COS(2*PI()*$C1930/365)+MAR1!$D$7*SIN(2*PI()*$C1930/365)</f>
        <v/>
      </c>
      <c r="N1930" s="7">
        <f>F1930-K1930</f>
        <v/>
      </c>
      <c r="O1930" s="7">
        <f>G1930-L1930</f>
        <v/>
      </c>
      <c r="P1930" s="7">
        <f>H1930-M1930</f>
        <v/>
      </c>
      <c r="Q1930" s="7">
        <f>IF($I1930=1,(N1930-MAR1!$B$11)/MAR1!$D$11,(N1930-MAR1!$C$11)/MAR1!$E$11)</f>
        <v/>
      </c>
      <c r="R1930" s="7">
        <f>IF($I1930=1,(O1930-MAR1!$B$12)/MAR1!$D$12,(O1930-MAR1!$C$12)/MAR1!$E$12)</f>
        <v/>
      </c>
      <c r="S1930" s="7">
        <f>IF($I1930=1,(P1930-MAR1!$B$13)/MAR1!$D$13,(P1930-MAR1!$C$13)/MAR1!$E$13)</f>
        <v/>
      </c>
    </row>
    <row r="1931">
      <c r="A1931" s="5" t="n">
        <v>1930</v>
      </c>
      <c r="B1931" s="5" t="n">
        <v>6</v>
      </c>
      <c r="C1931" s="5" t="n">
        <v>105</v>
      </c>
      <c r="D1931" s="5" t="n">
        <v>4</v>
      </c>
      <c r="E1931" s="5" t="n">
        <v>0</v>
      </c>
      <c r="F1931" s="5" t="n">
        <v>38.7</v>
      </c>
      <c r="G1931" s="5" t="n">
        <v>23.6</v>
      </c>
      <c r="H1931" s="5" t="n">
        <v>23.48</v>
      </c>
      <c r="I1931" s="6">
        <f>IF(E1931&gt;=Markov!$B$3,1,0)</f>
        <v/>
      </c>
      <c r="J1931" s="6">
        <f>I1930</f>
        <v/>
      </c>
      <c r="K1931" s="7">
        <f>MAR1!$B$5+MAR1!$C$5*COS(2*PI()*$C1931/365)+MAR1!$D$5*SIN(2*PI()*$C1931/365)</f>
        <v/>
      </c>
      <c r="L1931" s="7">
        <f>MAR1!$B$6+MAR1!$C$6*COS(2*PI()*$C1931/365)+MAR1!$D$6*SIN(2*PI()*$C1931/365)</f>
        <v/>
      </c>
      <c r="M1931" s="7">
        <f>MAR1!$B$7+MAR1!$C$7*COS(2*PI()*$C1931/365)+MAR1!$D$7*SIN(2*PI()*$C1931/365)</f>
        <v/>
      </c>
      <c r="N1931" s="7">
        <f>F1931-K1931</f>
        <v/>
      </c>
      <c r="O1931" s="7">
        <f>G1931-L1931</f>
        <v/>
      </c>
      <c r="P1931" s="7">
        <f>H1931-M1931</f>
        <v/>
      </c>
      <c r="Q1931" s="7">
        <f>IF($I1931=1,(N1931-MAR1!$B$11)/MAR1!$D$11,(N1931-MAR1!$C$11)/MAR1!$E$11)</f>
        <v/>
      </c>
      <c r="R1931" s="7">
        <f>IF($I1931=1,(O1931-MAR1!$B$12)/MAR1!$D$12,(O1931-MAR1!$C$12)/MAR1!$E$12)</f>
        <v/>
      </c>
      <c r="S1931" s="7">
        <f>IF($I1931=1,(P1931-MAR1!$B$13)/MAR1!$D$13,(P1931-MAR1!$C$13)/MAR1!$E$13)</f>
        <v/>
      </c>
    </row>
    <row r="1932">
      <c r="A1932" s="5" t="n">
        <v>1931</v>
      </c>
      <c r="B1932" s="5" t="n">
        <v>6</v>
      </c>
      <c r="C1932" s="5" t="n">
        <v>106</v>
      </c>
      <c r="D1932" s="5" t="n">
        <v>4</v>
      </c>
      <c r="E1932" s="5" t="n">
        <v>0</v>
      </c>
      <c r="F1932" s="5" t="n">
        <v>39.2</v>
      </c>
      <c r="G1932" s="5" t="n">
        <v>23.7</v>
      </c>
      <c r="H1932" s="5" t="n">
        <v>23.65</v>
      </c>
      <c r="I1932" s="6">
        <f>IF(E1932&gt;=Markov!$B$3,1,0)</f>
        <v/>
      </c>
      <c r="J1932" s="6">
        <f>I1931</f>
        <v/>
      </c>
      <c r="K1932" s="7">
        <f>MAR1!$B$5+MAR1!$C$5*COS(2*PI()*$C1932/365)+MAR1!$D$5*SIN(2*PI()*$C1932/365)</f>
        <v/>
      </c>
      <c r="L1932" s="7">
        <f>MAR1!$B$6+MAR1!$C$6*COS(2*PI()*$C1932/365)+MAR1!$D$6*SIN(2*PI()*$C1932/365)</f>
        <v/>
      </c>
      <c r="M1932" s="7">
        <f>MAR1!$B$7+MAR1!$C$7*COS(2*PI()*$C1932/365)+MAR1!$D$7*SIN(2*PI()*$C1932/365)</f>
        <v/>
      </c>
      <c r="N1932" s="7">
        <f>F1932-K1932</f>
        <v/>
      </c>
      <c r="O1932" s="7">
        <f>G1932-L1932</f>
        <v/>
      </c>
      <c r="P1932" s="7">
        <f>H1932-M1932</f>
        <v/>
      </c>
      <c r="Q1932" s="7">
        <f>IF($I1932=1,(N1932-MAR1!$B$11)/MAR1!$D$11,(N1932-MAR1!$C$11)/MAR1!$E$11)</f>
        <v/>
      </c>
      <c r="R1932" s="7">
        <f>IF($I1932=1,(O1932-MAR1!$B$12)/MAR1!$D$12,(O1932-MAR1!$C$12)/MAR1!$E$12)</f>
        <v/>
      </c>
      <c r="S1932" s="7">
        <f>IF($I1932=1,(P1932-MAR1!$B$13)/MAR1!$D$13,(P1932-MAR1!$C$13)/MAR1!$E$13)</f>
        <v/>
      </c>
    </row>
    <row r="1933">
      <c r="A1933" s="5" t="n">
        <v>1932</v>
      </c>
      <c r="B1933" s="5" t="n">
        <v>6</v>
      </c>
      <c r="C1933" s="5" t="n">
        <v>107</v>
      </c>
      <c r="D1933" s="5" t="n">
        <v>4</v>
      </c>
      <c r="E1933" s="5" t="n">
        <v>0</v>
      </c>
      <c r="F1933" s="5" t="n">
        <v>39.7</v>
      </c>
      <c r="G1933" s="5" t="n">
        <v>25.5</v>
      </c>
      <c r="H1933" s="5" t="n">
        <v>23.81</v>
      </c>
      <c r="I1933" s="6">
        <f>IF(E1933&gt;=Markov!$B$3,1,0)</f>
        <v/>
      </c>
      <c r="J1933" s="6">
        <f>I1932</f>
        <v/>
      </c>
      <c r="K1933" s="7">
        <f>MAR1!$B$5+MAR1!$C$5*COS(2*PI()*$C1933/365)+MAR1!$D$5*SIN(2*PI()*$C1933/365)</f>
        <v/>
      </c>
      <c r="L1933" s="7">
        <f>MAR1!$B$6+MAR1!$C$6*COS(2*PI()*$C1933/365)+MAR1!$D$6*SIN(2*PI()*$C1933/365)</f>
        <v/>
      </c>
      <c r="M1933" s="7">
        <f>MAR1!$B$7+MAR1!$C$7*COS(2*PI()*$C1933/365)+MAR1!$D$7*SIN(2*PI()*$C1933/365)</f>
        <v/>
      </c>
      <c r="N1933" s="7">
        <f>F1933-K1933</f>
        <v/>
      </c>
      <c r="O1933" s="7">
        <f>G1933-L1933</f>
        <v/>
      </c>
      <c r="P1933" s="7">
        <f>H1933-M1933</f>
        <v/>
      </c>
      <c r="Q1933" s="7">
        <f>IF($I1933=1,(N1933-MAR1!$B$11)/MAR1!$D$11,(N1933-MAR1!$C$11)/MAR1!$E$11)</f>
        <v/>
      </c>
      <c r="R1933" s="7">
        <f>IF($I1933=1,(O1933-MAR1!$B$12)/MAR1!$D$12,(O1933-MAR1!$C$12)/MAR1!$E$12)</f>
        <v/>
      </c>
      <c r="S1933" s="7">
        <f>IF($I1933=1,(P1933-MAR1!$B$13)/MAR1!$D$13,(P1933-MAR1!$C$13)/MAR1!$E$13)</f>
        <v/>
      </c>
    </row>
    <row r="1934">
      <c r="A1934" s="5" t="n">
        <v>1933</v>
      </c>
      <c r="B1934" s="5" t="n">
        <v>6</v>
      </c>
      <c r="C1934" s="5" t="n">
        <v>108</v>
      </c>
      <c r="D1934" s="5" t="n">
        <v>4</v>
      </c>
      <c r="E1934" s="5" t="n">
        <v>0</v>
      </c>
      <c r="F1934" s="5" t="n">
        <v>40.9</v>
      </c>
      <c r="G1934" s="5" t="n">
        <v>26.8</v>
      </c>
      <c r="H1934" s="5" t="n">
        <v>24.79</v>
      </c>
      <c r="I1934" s="6">
        <f>IF(E1934&gt;=Markov!$B$3,1,0)</f>
        <v/>
      </c>
      <c r="J1934" s="6">
        <f>I1933</f>
        <v/>
      </c>
      <c r="K1934" s="7">
        <f>MAR1!$B$5+MAR1!$C$5*COS(2*PI()*$C1934/365)+MAR1!$D$5*SIN(2*PI()*$C1934/365)</f>
        <v/>
      </c>
      <c r="L1934" s="7">
        <f>MAR1!$B$6+MAR1!$C$6*COS(2*PI()*$C1934/365)+MAR1!$D$6*SIN(2*PI()*$C1934/365)</f>
        <v/>
      </c>
      <c r="M1934" s="7">
        <f>MAR1!$B$7+MAR1!$C$7*COS(2*PI()*$C1934/365)+MAR1!$D$7*SIN(2*PI()*$C1934/365)</f>
        <v/>
      </c>
      <c r="N1934" s="7">
        <f>F1934-K1934</f>
        <v/>
      </c>
      <c r="O1934" s="7">
        <f>G1934-L1934</f>
        <v/>
      </c>
      <c r="P1934" s="7">
        <f>H1934-M1934</f>
        <v/>
      </c>
      <c r="Q1934" s="7">
        <f>IF($I1934=1,(N1934-MAR1!$B$11)/MAR1!$D$11,(N1934-MAR1!$C$11)/MAR1!$E$11)</f>
        <v/>
      </c>
      <c r="R1934" s="7">
        <f>IF($I1934=1,(O1934-MAR1!$B$12)/MAR1!$D$12,(O1934-MAR1!$C$12)/MAR1!$E$12)</f>
        <v/>
      </c>
      <c r="S1934" s="7">
        <f>IF($I1934=1,(P1934-MAR1!$B$13)/MAR1!$D$13,(P1934-MAR1!$C$13)/MAR1!$E$13)</f>
        <v/>
      </c>
    </row>
    <row r="1935">
      <c r="A1935" s="5" t="n">
        <v>1934</v>
      </c>
      <c r="B1935" s="5" t="n">
        <v>6</v>
      </c>
      <c r="C1935" s="5" t="n">
        <v>109</v>
      </c>
      <c r="D1935" s="5" t="n">
        <v>4</v>
      </c>
      <c r="E1935" s="5" t="n">
        <v>0</v>
      </c>
      <c r="F1935" s="5" t="n">
        <v>40.7</v>
      </c>
      <c r="G1935" s="5" t="n">
        <v>25.3</v>
      </c>
      <c r="H1935" s="5" t="n">
        <v>30.05</v>
      </c>
      <c r="I1935" s="6">
        <f>IF(E1935&gt;=Markov!$B$3,1,0)</f>
        <v/>
      </c>
      <c r="J1935" s="6">
        <f>I1934</f>
        <v/>
      </c>
      <c r="K1935" s="7">
        <f>MAR1!$B$5+MAR1!$C$5*COS(2*PI()*$C1935/365)+MAR1!$D$5*SIN(2*PI()*$C1935/365)</f>
        <v/>
      </c>
      <c r="L1935" s="7">
        <f>MAR1!$B$6+MAR1!$C$6*COS(2*PI()*$C1935/365)+MAR1!$D$6*SIN(2*PI()*$C1935/365)</f>
        <v/>
      </c>
      <c r="M1935" s="7">
        <f>MAR1!$B$7+MAR1!$C$7*COS(2*PI()*$C1935/365)+MAR1!$D$7*SIN(2*PI()*$C1935/365)</f>
        <v/>
      </c>
      <c r="N1935" s="7">
        <f>F1935-K1935</f>
        <v/>
      </c>
      <c r="O1935" s="7">
        <f>G1935-L1935</f>
        <v/>
      </c>
      <c r="P1935" s="7">
        <f>H1935-M1935</f>
        <v/>
      </c>
      <c r="Q1935" s="7">
        <f>IF($I1935=1,(N1935-MAR1!$B$11)/MAR1!$D$11,(N1935-MAR1!$C$11)/MAR1!$E$11)</f>
        <v/>
      </c>
      <c r="R1935" s="7">
        <f>IF($I1935=1,(O1935-MAR1!$B$12)/MAR1!$D$12,(O1935-MAR1!$C$12)/MAR1!$E$12)</f>
        <v/>
      </c>
      <c r="S1935" s="7">
        <f>IF($I1935=1,(P1935-MAR1!$B$13)/MAR1!$D$13,(P1935-MAR1!$C$13)/MAR1!$E$13)</f>
        <v/>
      </c>
    </row>
    <row r="1936">
      <c r="A1936" s="5" t="n">
        <v>1935</v>
      </c>
      <c r="B1936" s="5" t="n">
        <v>6</v>
      </c>
      <c r="C1936" s="5" t="n">
        <v>110</v>
      </c>
      <c r="D1936" s="5" t="n">
        <v>4</v>
      </c>
      <c r="E1936" s="5" t="n">
        <v>0</v>
      </c>
      <c r="F1936" s="5" t="n">
        <v>39</v>
      </c>
      <c r="G1936" s="5" t="n">
        <v>25.2</v>
      </c>
      <c r="H1936" s="5" t="n">
        <v>27.04</v>
      </c>
      <c r="I1936" s="6">
        <f>IF(E1936&gt;=Markov!$B$3,1,0)</f>
        <v/>
      </c>
      <c r="J1936" s="6">
        <f>I1935</f>
        <v/>
      </c>
      <c r="K1936" s="7">
        <f>MAR1!$B$5+MAR1!$C$5*COS(2*PI()*$C1936/365)+MAR1!$D$5*SIN(2*PI()*$C1936/365)</f>
        <v/>
      </c>
      <c r="L1936" s="7">
        <f>MAR1!$B$6+MAR1!$C$6*COS(2*PI()*$C1936/365)+MAR1!$D$6*SIN(2*PI()*$C1936/365)</f>
        <v/>
      </c>
      <c r="M1936" s="7">
        <f>MAR1!$B$7+MAR1!$C$7*COS(2*PI()*$C1936/365)+MAR1!$D$7*SIN(2*PI()*$C1936/365)</f>
        <v/>
      </c>
      <c r="N1936" s="7">
        <f>F1936-K1936</f>
        <v/>
      </c>
      <c r="O1936" s="7">
        <f>G1936-L1936</f>
        <v/>
      </c>
      <c r="P1936" s="7">
        <f>H1936-M1936</f>
        <v/>
      </c>
      <c r="Q1936" s="7">
        <f>IF($I1936=1,(N1936-MAR1!$B$11)/MAR1!$D$11,(N1936-MAR1!$C$11)/MAR1!$E$11)</f>
        <v/>
      </c>
      <c r="R1936" s="7">
        <f>IF($I1936=1,(O1936-MAR1!$B$12)/MAR1!$D$12,(O1936-MAR1!$C$12)/MAR1!$E$12)</f>
        <v/>
      </c>
      <c r="S1936" s="7">
        <f>IF($I1936=1,(P1936-MAR1!$B$13)/MAR1!$D$13,(P1936-MAR1!$C$13)/MAR1!$E$13)</f>
        <v/>
      </c>
    </row>
    <row r="1937">
      <c r="A1937" s="5" t="n">
        <v>1936</v>
      </c>
      <c r="B1937" s="5" t="n">
        <v>6</v>
      </c>
      <c r="C1937" s="5" t="n">
        <v>111</v>
      </c>
      <c r="D1937" s="5" t="n">
        <v>4</v>
      </c>
      <c r="E1937" s="5" t="n">
        <v>0</v>
      </c>
      <c r="F1937" s="5" t="n">
        <v>36.6</v>
      </c>
      <c r="G1937" s="5" t="n">
        <v>23.8</v>
      </c>
      <c r="H1937" s="5" t="n">
        <v>16.97</v>
      </c>
      <c r="I1937" s="6">
        <f>IF(E1937&gt;=Markov!$B$3,1,0)</f>
        <v/>
      </c>
      <c r="J1937" s="6">
        <f>I1936</f>
        <v/>
      </c>
      <c r="K1937" s="7">
        <f>MAR1!$B$5+MAR1!$C$5*COS(2*PI()*$C1937/365)+MAR1!$D$5*SIN(2*PI()*$C1937/365)</f>
        <v/>
      </c>
      <c r="L1937" s="7">
        <f>MAR1!$B$6+MAR1!$C$6*COS(2*PI()*$C1937/365)+MAR1!$D$6*SIN(2*PI()*$C1937/365)</f>
        <v/>
      </c>
      <c r="M1937" s="7">
        <f>MAR1!$B$7+MAR1!$C$7*COS(2*PI()*$C1937/365)+MAR1!$D$7*SIN(2*PI()*$C1937/365)</f>
        <v/>
      </c>
      <c r="N1937" s="7">
        <f>F1937-K1937</f>
        <v/>
      </c>
      <c r="O1937" s="7">
        <f>G1937-L1937</f>
        <v/>
      </c>
      <c r="P1937" s="7">
        <f>H1937-M1937</f>
        <v/>
      </c>
      <c r="Q1937" s="7">
        <f>IF($I1937=1,(N1937-MAR1!$B$11)/MAR1!$D$11,(N1937-MAR1!$C$11)/MAR1!$E$11)</f>
        <v/>
      </c>
      <c r="R1937" s="7">
        <f>IF($I1937=1,(O1937-MAR1!$B$12)/MAR1!$D$12,(O1937-MAR1!$C$12)/MAR1!$E$12)</f>
        <v/>
      </c>
      <c r="S1937" s="7">
        <f>IF($I1937=1,(P1937-MAR1!$B$13)/MAR1!$D$13,(P1937-MAR1!$C$13)/MAR1!$E$13)</f>
        <v/>
      </c>
    </row>
    <row r="1938">
      <c r="A1938" s="5" t="n">
        <v>1937</v>
      </c>
      <c r="B1938" s="5" t="n">
        <v>6</v>
      </c>
      <c r="C1938" s="5" t="n">
        <v>112</v>
      </c>
      <c r="D1938" s="5" t="n">
        <v>4</v>
      </c>
      <c r="E1938" s="5" t="n">
        <v>0</v>
      </c>
      <c r="F1938" s="5" t="n">
        <v>37</v>
      </c>
      <c r="G1938" s="5" t="n">
        <v>23.6</v>
      </c>
      <c r="H1938" s="5" t="n">
        <v>19.92</v>
      </c>
      <c r="I1938" s="6">
        <f>IF(E1938&gt;=Markov!$B$3,1,0)</f>
        <v/>
      </c>
      <c r="J1938" s="6">
        <f>I1937</f>
        <v/>
      </c>
      <c r="K1938" s="7">
        <f>MAR1!$B$5+MAR1!$C$5*COS(2*PI()*$C1938/365)+MAR1!$D$5*SIN(2*PI()*$C1938/365)</f>
        <v/>
      </c>
      <c r="L1938" s="7">
        <f>MAR1!$B$6+MAR1!$C$6*COS(2*PI()*$C1938/365)+MAR1!$D$6*SIN(2*PI()*$C1938/365)</f>
        <v/>
      </c>
      <c r="M1938" s="7">
        <f>MAR1!$B$7+MAR1!$C$7*COS(2*PI()*$C1938/365)+MAR1!$D$7*SIN(2*PI()*$C1938/365)</f>
        <v/>
      </c>
      <c r="N1938" s="7">
        <f>F1938-K1938</f>
        <v/>
      </c>
      <c r="O1938" s="7">
        <f>G1938-L1938</f>
        <v/>
      </c>
      <c r="P1938" s="7">
        <f>H1938-M1938</f>
        <v/>
      </c>
      <c r="Q1938" s="7">
        <f>IF($I1938=1,(N1938-MAR1!$B$11)/MAR1!$D$11,(N1938-MAR1!$C$11)/MAR1!$E$11)</f>
        <v/>
      </c>
      <c r="R1938" s="7">
        <f>IF($I1938=1,(O1938-MAR1!$B$12)/MAR1!$D$12,(O1938-MAR1!$C$12)/MAR1!$E$12)</f>
        <v/>
      </c>
      <c r="S1938" s="7">
        <f>IF($I1938=1,(P1938-MAR1!$B$13)/MAR1!$D$13,(P1938-MAR1!$C$13)/MAR1!$E$13)</f>
        <v/>
      </c>
    </row>
    <row r="1939">
      <c r="A1939" s="5" t="n">
        <v>1938</v>
      </c>
      <c r="B1939" s="5" t="n">
        <v>6</v>
      </c>
      <c r="C1939" s="5" t="n">
        <v>113</v>
      </c>
      <c r="D1939" s="5" t="n">
        <v>4</v>
      </c>
      <c r="E1939" s="5" t="n">
        <v>0</v>
      </c>
      <c r="F1939" s="5" t="n">
        <v>36.6</v>
      </c>
      <c r="G1939" s="5" t="n">
        <v>24.8</v>
      </c>
      <c r="H1939" s="5" t="n">
        <v>21.41</v>
      </c>
      <c r="I1939" s="6">
        <f>IF(E1939&gt;=Markov!$B$3,1,0)</f>
        <v/>
      </c>
      <c r="J1939" s="6">
        <f>I1938</f>
        <v/>
      </c>
      <c r="K1939" s="7">
        <f>MAR1!$B$5+MAR1!$C$5*COS(2*PI()*$C1939/365)+MAR1!$D$5*SIN(2*PI()*$C1939/365)</f>
        <v/>
      </c>
      <c r="L1939" s="7">
        <f>MAR1!$B$6+MAR1!$C$6*COS(2*PI()*$C1939/365)+MAR1!$D$6*SIN(2*PI()*$C1939/365)</f>
        <v/>
      </c>
      <c r="M1939" s="7">
        <f>MAR1!$B$7+MAR1!$C$7*COS(2*PI()*$C1939/365)+MAR1!$D$7*SIN(2*PI()*$C1939/365)</f>
        <v/>
      </c>
      <c r="N1939" s="7">
        <f>F1939-K1939</f>
        <v/>
      </c>
      <c r="O1939" s="7">
        <f>G1939-L1939</f>
        <v/>
      </c>
      <c r="P1939" s="7">
        <f>H1939-M1939</f>
        <v/>
      </c>
      <c r="Q1939" s="7">
        <f>IF($I1939=1,(N1939-MAR1!$B$11)/MAR1!$D$11,(N1939-MAR1!$C$11)/MAR1!$E$11)</f>
        <v/>
      </c>
      <c r="R1939" s="7">
        <f>IF($I1939=1,(O1939-MAR1!$B$12)/MAR1!$D$12,(O1939-MAR1!$C$12)/MAR1!$E$12)</f>
        <v/>
      </c>
      <c r="S1939" s="7">
        <f>IF($I1939=1,(P1939-MAR1!$B$13)/MAR1!$D$13,(P1939-MAR1!$C$13)/MAR1!$E$13)</f>
        <v/>
      </c>
    </row>
    <row r="1940">
      <c r="A1940" s="5" t="n">
        <v>1939</v>
      </c>
      <c r="B1940" s="5" t="n">
        <v>6</v>
      </c>
      <c r="C1940" s="5" t="n">
        <v>114</v>
      </c>
      <c r="D1940" s="5" t="n">
        <v>4</v>
      </c>
      <c r="E1940" s="5" t="n">
        <v>0</v>
      </c>
      <c r="F1940" s="5" t="n">
        <v>36.7</v>
      </c>
      <c r="G1940" s="5" t="n">
        <v>25.4</v>
      </c>
      <c r="H1940" s="5" t="n">
        <v>24.69</v>
      </c>
      <c r="I1940" s="6">
        <f>IF(E1940&gt;=Markov!$B$3,1,0)</f>
        <v/>
      </c>
      <c r="J1940" s="6">
        <f>I1939</f>
        <v/>
      </c>
      <c r="K1940" s="7">
        <f>MAR1!$B$5+MAR1!$C$5*COS(2*PI()*$C1940/365)+MAR1!$D$5*SIN(2*PI()*$C1940/365)</f>
        <v/>
      </c>
      <c r="L1940" s="7">
        <f>MAR1!$B$6+MAR1!$C$6*COS(2*PI()*$C1940/365)+MAR1!$D$6*SIN(2*PI()*$C1940/365)</f>
        <v/>
      </c>
      <c r="M1940" s="7">
        <f>MAR1!$B$7+MAR1!$C$7*COS(2*PI()*$C1940/365)+MAR1!$D$7*SIN(2*PI()*$C1940/365)</f>
        <v/>
      </c>
      <c r="N1940" s="7">
        <f>F1940-K1940</f>
        <v/>
      </c>
      <c r="O1940" s="7">
        <f>G1940-L1940</f>
        <v/>
      </c>
      <c r="P1940" s="7">
        <f>H1940-M1940</f>
        <v/>
      </c>
      <c r="Q1940" s="7">
        <f>IF($I1940=1,(N1940-MAR1!$B$11)/MAR1!$D$11,(N1940-MAR1!$C$11)/MAR1!$E$11)</f>
        <v/>
      </c>
      <c r="R1940" s="7">
        <f>IF($I1940=1,(O1940-MAR1!$B$12)/MAR1!$D$12,(O1940-MAR1!$C$12)/MAR1!$E$12)</f>
        <v/>
      </c>
      <c r="S1940" s="7">
        <f>IF($I1940=1,(P1940-MAR1!$B$13)/MAR1!$D$13,(P1940-MAR1!$C$13)/MAR1!$E$13)</f>
        <v/>
      </c>
    </row>
    <row r="1941">
      <c r="A1941" s="5" t="n">
        <v>1940</v>
      </c>
      <c r="B1941" s="5" t="n">
        <v>6</v>
      </c>
      <c r="C1941" s="5" t="n">
        <v>115</v>
      </c>
      <c r="D1941" s="5" t="n">
        <v>4</v>
      </c>
      <c r="E1941" s="5" t="n">
        <v>0</v>
      </c>
      <c r="F1941" s="5" t="n">
        <v>37.6</v>
      </c>
      <c r="G1941" s="5" t="n">
        <v>23.3</v>
      </c>
      <c r="H1941" s="5" t="n">
        <v>26.89</v>
      </c>
      <c r="I1941" s="6">
        <f>IF(E1941&gt;=Markov!$B$3,1,0)</f>
        <v/>
      </c>
      <c r="J1941" s="6">
        <f>I1940</f>
        <v/>
      </c>
      <c r="K1941" s="7">
        <f>MAR1!$B$5+MAR1!$C$5*COS(2*PI()*$C1941/365)+MAR1!$D$5*SIN(2*PI()*$C1941/365)</f>
        <v/>
      </c>
      <c r="L1941" s="7">
        <f>MAR1!$B$6+MAR1!$C$6*COS(2*PI()*$C1941/365)+MAR1!$D$6*SIN(2*PI()*$C1941/365)</f>
        <v/>
      </c>
      <c r="M1941" s="7">
        <f>MAR1!$B$7+MAR1!$C$7*COS(2*PI()*$C1941/365)+MAR1!$D$7*SIN(2*PI()*$C1941/365)</f>
        <v/>
      </c>
      <c r="N1941" s="7">
        <f>F1941-K1941</f>
        <v/>
      </c>
      <c r="O1941" s="7">
        <f>G1941-L1941</f>
        <v/>
      </c>
      <c r="P1941" s="7">
        <f>H1941-M1941</f>
        <v/>
      </c>
      <c r="Q1941" s="7">
        <f>IF($I1941=1,(N1941-MAR1!$B$11)/MAR1!$D$11,(N1941-MAR1!$C$11)/MAR1!$E$11)</f>
        <v/>
      </c>
      <c r="R1941" s="7">
        <f>IF($I1941=1,(O1941-MAR1!$B$12)/MAR1!$D$12,(O1941-MAR1!$C$12)/MAR1!$E$12)</f>
        <v/>
      </c>
      <c r="S1941" s="7">
        <f>IF($I1941=1,(P1941-MAR1!$B$13)/MAR1!$D$13,(P1941-MAR1!$C$13)/MAR1!$E$13)</f>
        <v/>
      </c>
    </row>
    <row r="1942">
      <c r="A1942" s="5" t="n">
        <v>1941</v>
      </c>
      <c r="B1942" s="5" t="n">
        <v>6</v>
      </c>
      <c r="C1942" s="5" t="n">
        <v>116</v>
      </c>
      <c r="D1942" s="5" t="n">
        <v>4</v>
      </c>
      <c r="E1942" s="5" t="n">
        <v>0</v>
      </c>
      <c r="F1942" s="5" t="n">
        <v>35.2</v>
      </c>
      <c r="G1942" s="5" t="n">
        <v>24.2</v>
      </c>
      <c r="H1942" s="5" t="n">
        <v>22.95</v>
      </c>
      <c r="I1942" s="6">
        <f>IF(E1942&gt;=Markov!$B$3,1,0)</f>
        <v/>
      </c>
      <c r="J1942" s="6">
        <f>I1941</f>
        <v/>
      </c>
      <c r="K1942" s="7">
        <f>MAR1!$B$5+MAR1!$C$5*COS(2*PI()*$C1942/365)+MAR1!$D$5*SIN(2*PI()*$C1942/365)</f>
        <v/>
      </c>
      <c r="L1942" s="7">
        <f>MAR1!$B$6+MAR1!$C$6*COS(2*PI()*$C1942/365)+MAR1!$D$6*SIN(2*PI()*$C1942/365)</f>
        <v/>
      </c>
      <c r="M1942" s="7">
        <f>MAR1!$B$7+MAR1!$C$7*COS(2*PI()*$C1942/365)+MAR1!$D$7*SIN(2*PI()*$C1942/365)</f>
        <v/>
      </c>
      <c r="N1942" s="7">
        <f>F1942-K1942</f>
        <v/>
      </c>
      <c r="O1942" s="7">
        <f>G1942-L1942</f>
        <v/>
      </c>
      <c r="P1942" s="7">
        <f>H1942-M1942</f>
        <v/>
      </c>
      <c r="Q1942" s="7">
        <f>IF($I1942=1,(N1942-MAR1!$B$11)/MAR1!$D$11,(N1942-MAR1!$C$11)/MAR1!$E$11)</f>
        <v/>
      </c>
      <c r="R1942" s="7">
        <f>IF($I1942=1,(O1942-MAR1!$B$12)/MAR1!$D$12,(O1942-MAR1!$C$12)/MAR1!$E$12)</f>
        <v/>
      </c>
      <c r="S1942" s="7">
        <f>IF($I1942=1,(P1942-MAR1!$B$13)/MAR1!$D$13,(P1942-MAR1!$C$13)/MAR1!$E$13)</f>
        <v/>
      </c>
    </row>
    <row r="1943">
      <c r="A1943" s="5" t="n">
        <v>1942</v>
      </c>
      <c r="B1943" s="5" t="n">
        <v>6</v>
      </c>
      <c r="C1943" s="5" t="n">
        <v>117</v>
      </c>
      <c r="D1943" s="5" t="n">
        <v>4</v>
      </c>
      <c r="E1943" s="5" t="n">
        <v>0</v>
      </c>
      <c r="F1943" s="5" t="n">
        <v>37.6</v>
      </c>
      <c r="G1943" s="5" t="n">
        <v>23.9</v>
      </c>
      <c r="H1943" s="5" t="n">
        <v>20.66</v>
      </c>
      <c r="I1943" s="6">
        <f>IF(E1943&gt;=Markov!$B$3,1,0)</f>
        <v/>
      </c>
      <c r="J1943" s="6">
        <f>I1942</f>
        <v/>
      </c>
      <c r="K1943" s="7">
        <f>MAR1!$B$5+MAR1!$C$5*COS(2*PI()*$C1943/365)+MAR1!$D$5*SIN(2*PI()*$C1943/365)</f>
        <v/>
      </c>
      <c r="L1943" s="7">
        <f>MAR1!$B$6+MAR1!$C$6*COS(2*PI()*$C1943/365)+MAR1!$D$6*SIN(2*PI()*$C1943/365)</f>
        <v/>
      </c>
      <c r="M1943" s="7">
        <f>MAR1!$B$7+MAR1!$C$7*COS(2*PI()*$C1943/365)+MAR1!$D$7*SIN(2*PI()*$C1943/365)</f>
        <v/>
      </c>
      <c r="N1943" s="7">
        <f>F1943-K1943</f>
        <v/>
      </c>
      <c r="O1943" s="7">
        <f>G1943-L1943</f>
        <v/>
      </c>
      <c r="P1943" s="7">
        <f>H1943-M1943</f>
        <v/>
      </c>
      <c r="Q1943" s="7">
        <f>IF($I1943=1,(N1943-MAR1!$B$11)/MAR1!$D$11,(N1943-MAR1!$C$11)/MAR1!$E$11)</f>
        <v/>
      </c>
      <c r="R1943" s="7">
        <f>IF($I1943=1,(O1943-MAR1!$B$12)/MAR1!$D$12,(O1943-MAR1!$C$12)/MAR1!$E$12)</f>
        <v/>
      </c>
      <c r="S1943" s="7">
        <f>IF($I1943=1,(P1943-MAR1!$B$13)/MAR1!$D$13,(P1943-MAR1!$C$13)/MAR1!$E$13)</f>
        <v/>
      </c>
    </row>
    <row r="1944">
      <c r="A1944" s="5" t="n">
        <v>1943</v>
      </c>
      <c r="B1944" s="5" t="n">
        <v>6</v>
      </c>
      <c r="C1944" s="5" t="n">
        <v>118</v>
      </c>
      <c r="D1944" s="5" t="n">
        <v>4</v>
      </c>
      <c r="E1944" s="5" t="n">
        <v>0</v>
      </c>
      <c r="F1944" s="5" t="n">
        <v>39</v>
      </c>
      <c r="G1944" s="5" t="n">
        <v>25.9</v>
      </c>
      <c r="H1944" s="5" t="n">
        <v>18.71</v>
      </c>
      <c r="I1944" s="6">
        <f>IF(E1944&gt;=Markov!$B$3,1,0)</f>
        <v/>
      </c>
      <c r="J1944" s="6">
        <f>I1943</f>
        <v/>
      </c>
      <c r="K1944" s="7">
        <f>MAR1!$B$5+MAR1!$C$5*COS(2*PI()*$C1944/365)+MAR1!$D$5*SIN(2*PI()*$C1944/365)</f>
        <v/>
      </c>
      <c r="L1944" s="7">
        <f>MAR1!$B$6+MAR1!$C$6*COS(2*PI()*$C1944/365)+MAR1!$D$6*SIN(2*PI()*$C1944/365)</f>
        <v/>
      </c>
      <c r="M1944" s="7">
        <f>MAR1!$B$7+MAR1!$C$7*COS(2*PI()*$C1944/365)+MAR1!$D$7*SIN(2*PI()*$C1944/365)</f>
        <v/>
      </c>
      <c r="N1944" s="7">
        <f>F1944-K1944</f>
        <v/>
      </c>
      <c r="O1944" s="7">
        <f>G1944-L1944</f>
        <v/>
      </c>
      <c r="P1944" s="7">
        <f>H1944-M1944</f>
        <v/>
      </c>
      <c r="Q1944" s="7">
        <f>IF($I1944=1,(N1944-MAR1!$B$11)/MAR1!$D$11,(N1944-MAR1!$C$11)/MAR1!$E$11)</f>
        <v/>
      </c>
      <c r="R1944" s="7">
        <f>IF($I1944=1,(O1944-MAR1!$B$12)/MAR1!$D$12,(O1944-MAR1!$C$12)/MAR1!$E$12)</f>
        <v/>
      </c>
      <c r="S1944" s="7">
        <f>IF($I1944=1,(P1944-MAR1!$B$13)/MAR1!$D$13,(P1944-MAR1!$C$13)/MAR1!$E$13)</f>
        <v/>
      </c>
    </row>
    <row r="1945">
      <c r="A1945" s="5" t="n">
        <v>1944</v>
      </c>
      <c r="B1945" s="5" t="n">
        <v>6</v>
      </c>
      <c r="C1945" s="5" t="n">
        <v>119</v>
      </c>
      <c r="D1945" s="5" t="n">
        <v>4</v>
      </c>
      <c r="E1945" s="5" t="n">
        <v>0</v>
      </c>
      <c r="F1945" s="5" t="n">
        <v>37</v>
      </c>
      <c r="G1945" s="5" t="n">
        <v>22.9</v>
      </c>
      <c r="H1945" s="5" t="n">
        <v>21.86</v>
      </c>
      <c r="I1945" s="6">
        <f>IF(E1945&gt;=Markov!$B$3,1,0)</f>
        <v/>
      </c>
      <c r="J1945" s="6">
        <f>I1944</f>
        <v/>
      </c>
      <c r="K1945" s="7">
        <f>MAR1!$B$5+MAR1!$C$5*COS(2*PI()*$C1945/365)+MAR1!$D$5*SIN(2*PI()*$C1945/365)</f>
        <v/>
      </c>
      <c r="L1945" s="7">
        <f>MAR1!$B$6+MAR1!$C$6*COS(2*PI()*$C1945/365)+MAR1!$D$6*SIN(2*PI()*$C1945/365)</f>
        <v/>
      </c>
      <c r="M1945" s="7">
        <f>MAR1!$B$7+MAR1!$C$7*COS(2*PI()*$C1945/365)+MAR1!$D$7*SIN(2*PI()*$C1945/365)</f>
        <v/>
      </c>
      <c r="N1945" s="7">
        <f>F1945-K1945</f>
        <v/>
      </c>
      <c r="O1945" s="7">
        <f>G1945-L1945</f>
        <v/>
      </c>
      <c r="P1945" s="7">
        <f>H1945-M1945</f>
        <v/>
      </c>
      <c r="Q1945" s="7">
        <f>IF($I1945=1,(N1945-MAR1!$B$11)/MAR1!$D$11,(N1945-MAR1!$C$11)/MAR1!$E$11)</f>
        <v/>
      </c>
      <c r="R1945" s="7">
        <f>IF($I1945=1,(O1945-MAR1!$B$12)/MAR1!$D$12,(O1945-MAR1!$C$12)/MAR1!$E$12)</f>
        <v/>
      </c>
      <c r="S1945" s="7">
        <f>IF($I1945=1,(P1945-MAR1!$B$13)/MAR1!$D$13,(P1945-MAR1!$C$13)/MAR1!$E$13)</f>
        <v/>
      </c>
    </row>
    <row r="1946">
      <c r="A1946" s="5" t="n">
        <v>1945</v>
      </c>
      <c r="B1946" s="5" t="n">
        <v>6</v>
      </c>
      <c r="C1946" s="5" t="n">
        <v>120</v>
      </c>
      <c r="D1946" s="5" t="n">
        <v>4</v>
      </c>
      <c r="E1946" s="5" t="n">
        <v>0</v>
      </c>
      <c r="F1946" s="5" t="n">
        <v>37.4</v>
      </c>
      <c r="G1946" s="5" t="n">
        <v>23.6</v>
      </c>
      <c r="H1946" s="5" t="n">
        <v>25.09</v>
      </c>
      <c r="I1946" s="6">
        <f>IF(E1946&gt;=Markov!$B$3,1,0)</f>
        <v/>
      </c>
      <c r="J1946" s="6">
        <f>I1945</f>
        <v/>
      </c>
      <c r="K1946" s="7">
        <f>MAR1!$B$5+MAR1!$C$5*COS(2*PI()*$C1946/365)+MAR1!$D$5*SIN(2*PI()*$C1946/365)</f>
        <v/>
      </c>
      <c r="L1946" s="7">
        <f>MAR1!$B$6+MAR1!$C$6*COS(2*PI()*$C1946/365)+MAR1!$D$6*SIN(2*PI()*$C1946/365)</f>
        <v/>
      </c>
      <c r="M1946" s="7">
        <f>MAR1!$B$7+MAR1!$C$7*COS(2*PI()*$C1946/365)+MAR1!$D$7*SIN(2*PI()*$C1946/365)</f>
        <v/>
      </c>
      <c r="N1946" s="7">
        <f>F1946-K1946</f>
        <v/>
      </c>
      <c r="O1946" s="7">
        <f>G1946-L1946</f>
        <v/>
      </c>
      <c r="P1946" s="7">
        <f>H1946-M1946</f>
        <v/>
      </c>
      <c r="Q1946" s="7">
        <f>IF($I1946=1,(N1946-MAR1!$B$11)/MAR1!$D$11,(N1946-MAR1!$C$11)/MAR1!$E$11)</f>
        <v/>
      </c>
      <c r="R1946" s="7">
        <f>IF($I1946=1,(O1946-MAR1!$B$12)/MAR1!$D$12,(O1946-MAR1!$C$12)/MAR1!$E$12)</f>
        <v/>
      </c>
      <c r="S1946" s="7">
        <f>IF($I1946=1,(P1946-MAR1!$B$13)/MAR1!$D$13,(P1946-MAR1!$C$13)/MAR1!$E$13)</f>
        <v/>
      </c>
    </row>
    <row r="1947">
      <c r="A1947" s="5" t="n">
        <v>1946</v>
      </c>
      <c r="B1947" s="5" t="n">
        <v>6</v>
      </c>
      <c r="C1947" s="5" t="n">
        <v>121</v>
      </c>
      <c r="D1947" s="5" t="n">
        <v>5</v>
      </c>
      <c r="E1947" s="5" t="n">
        <v>0</v>
      </c>
      <c r="F1947" s="5" t="n">
        <v>37.6</v>
      </c>
      <c r="G1947" s="5" t="n">
        <v>24</v>
      </c>
      <c r="H1947" s="5" t="n">
        <v>21.5</v>
      </c>
      <c r="I1947" s="6">
        <f>IF(E1947&gt;=Markov!$B$3,1,0)</f>
        <v/>
      </c>
      <c r="J1947" s="6">
        <f>I1946</f>
        <v/>
      </c>
      <c r="K1947" s="7">
        <f>MAR1!$B$5+MAR1!$C$5*COS(2*PI()*$C1947/365)+MAR1!$D$5*SIN(2*PI()*$C1947/365)</f>
        <v/>
      </c>
      <c r="L1947" s="7">
        <f>MAR1!$B$6+MAR1!$C$6*COS(2*PI()*$C1947/365)+MAR1!$D$6*SIN(2*PI()*$C1947/365)</f>
        <v/>
      </c>
      <c r="M1947" s="7">
        <f>MAR1!$B$7+MAR1!$C$7*COS(2*PI()*$C1947/365)+MAR1!$D$7*SIN(2*PI()*$C1947/365)</f>
        <v/>
      </c>
      <c r="N1947" s="7">
        <f>F1947-K1947</f>
        <v/>
      </c>
      <c r="O1947" s="7">
        <f>G1947-L1947</f>
        <v/>
      </c>
      <c r="P1947" s="7">
        <f>H1947-M1947</f>
        <v/>
      </c>
      <c r="Q1947" s="7">
        <f>IF($I1947=1,(N1947-MAR1!$B$11)/MAR1!$D$11,(N1947-MAR1!$C$11)/MAR1!$E$11)</f>
        <v/>
      </c>
      <c r="R1947" s="7">
        <f>IF($I1947=1,(O1947-MAR1!$B$12)/MAR1!$D$12,(O1947-MAR1!$C$12)/MAR1!$E$12)</f>
        <v/>
      </c>
      <c r="S1947" s="7">
        <f>IF($I1947=1,(P1947-MAR1!$B$13)/MAR1!$D$13,(P1947-MAR1!$C$13)/MAR1!$E$13)</f>
        <v/>
      </c>
    </row>
    <row r="1948">
      <c r="A1948" s="5" t="n">
        <v>1947</v>
      </c>
      <c r="B1948" s="5" t="n">
        <v>6</v>
      </c>
      <c r="C1948" s="5" t="n">
        <v>122</v>
      </c>
      <c r="D1948" s="5" t="n">
        <v>5</v>
      </c>
      <c r="E1948" s="5" t="n">
        <v>1.1</v>
      </c>
      <c r="F1948" s="5" t="n">
        <v>35.9</v>
      </c>
      <c r="G1948" s="5" t="n">
        <v>24.8</v>
      </c>
      <c r="H1948" s="5" t="n">
        <v>19.25</v>
      </c>
      <c r="I1948" s="6">
        <f>IF(E1948&gt;=Markov!$B$3,1,0)</f>
        <v/>
      </c>
      <c r="J1948" s="6">
        <f>I1947</f>
        <v/>
      </c>
      <c r="K1948" s="7">
        <f>MAR1!$B$5+MAR1!$C$5*COS(2*PI()*$C1948/365)+MAR1!$D$5*SIN(2*PI()*$C1948/365)</f>
        <v/>
      </c>
      <c r="L1948" s="7">
        <f>MAR1!$B$6+MAR1!$C$6*COS(2*PI()*$C1948/365)+MAR1!$D$6*SIN(2*PI()*$C1948/365)</f>
        <v/>
      </c>
      <c r="M1948" s="7">
        <f>MAR1!$B$7+MAR1!$C$7*COS(2*PI()*$C1948/365)+MAR1!$D$7*SIN(2*PI()*$C1948/365)</f>
        <v/>
      </c>
      <c r="N1948" s="7">
        <f>F1948-K1948</f>
        <v/>
      </c>
      <c r="O1948" s="7">
        <f>G1948-L1948</f>
        <v/>
      </c>
      <c r="P1948" s="7">
        <f>H1948-M1948</f>
        <v/>
      </c>
      <c r="Q1948" s="7">
        <f>IF($I1948=1,(N1948-MAR1!$B$11)/MAR1!$D$11,(N1948-MAR1!$C$11)/MAR1!$E$11)</f>
        <v/>
      </c>
      <c r="R1948" s="7">
        <f>IF($I1948=1,(O1948-MAR1!$B$12)/MAR1!$D$12,(O1948-MAR1!$C$12)/MAR1!$E$12)</f>
        <v/>
      </c>
      <c r="S1948" s="7">
        <f>IF($I1948=1,(P1948-MAR1!$B$13)/MAR1!$D$13,(P1948-MAR1!$C$13)/MAR1!$E$13)</f>
        <v/>
      </c>
    </row>
    <row r="1949">
      <c r="A1949" s="5" t="n">
        <v>1948</v>
      </c>
      <c r="B1949" s="5" t="n">
        <v>6</v>
      </c>
      <c r="C1949" s="5" t="n">
        <v>123</v>
      </c>
      <c r="D1949" s="5" t="n">
        <v>5</v>
      </c>
      <c r="E1949" s="5" t="n">
        <v>0</v>
      </c>
      <c r="F1949" s="5" t="n">
        <v>42.4</v>
      </c>
      <c r="G1949" s="5" t="n">
        <v>26.6</v>
      </c>
      <c r="H1949" s="5" t="n">
        <v>22.41</v>
      </c>
      <c r="I1949" s="6">
        <f>IF(E1949&gt;=Markov!$B$3,1,0)</f>
        <v/>
      </c>
      <c r="J1949" s="6">
        <f>I1948</f>
        <v/>
      </c>
      <c r="K1949" s="7">
        <f>MAR1!$B$5+MAR1!$C$5*COS(2*PI()*$C1949/365)+MAR1!$D$5*SIN(2*PI()*$C1949/365)</f>
        <v/>
      </c>
      <c r="L1949" s="7">
        <f>MAR1!$B$6+MAR1!$C$6*COS(2*PI()*$C1949/365)+MAR1!$D$6*SIN(2*PI()*$C1949/365)</f>
        <v/>
      </c>
      <c r="M1949" s="7">
        <f>MAR1!$B$7+MAR1!$C$7*COS(2*PI()*$C1949/365)+MAR1!$D$7*SIN(2*PI()*$C1949/365)</f>
        <v/>
      </c>
      <c r="N1949" s="7">
        <f>F1949-K1949</f>
        <v/>
      </c>
      <c r="O1949" s="7">
        <f>G1949-L1949</f>
        <v/>
      </c>
      <c r="P1949" s="7">
        <f>H1949-M1949</f>
        <v/>
      </c>
      <c r="Q1949" s="7">
        <f>IF($I1949=1,(N1949-MAR1!$B$11)/MAR1!$D$11,(N1949-MAR1!$C$11)/MAR1!$E$11)</f>
        <v/>
      </c>
      <c r="R1949" s="7">
        <f>IF($I1949=1,(O1949-MAR1!$B$12)/MAR1!$D$12,(O1949-MAR1!$C$12)/MAR1!$E$12)</f>
        <v/>
      </c>
      <c r="S1949" s="7">
        <f>IF($I1949=1,(P1949-MAR1!$B$13)/MAR1!$D$13,(P1949-MAR1!$C$13)/MAR1!$E$13)</f>
        <v/>
      </c>
    </row>
    <row r="1950">
      <c r="A1950" s="5" t="n">
        <v>1949</v>
      </c>
      <c r="B1950" s="5" t="n">
        <v>6</v>
      </c>
      <c r="C1950" s="5" t="n">
        <v>124</v>
      </c>
      <c r="D1950" s="5" t="n">
        <v>5</v>
      </c>
      <c r="E1950" s="5" t="n">
        <v>0</v>
      </c>
      <c r="F1950" s="5" t="n">
        <v>45.4</v>
      </c>
      <c r="G1950" s="5" t="n">
        <v>30.8</v>
      </c>
      <c r="H1950" s="5" t="n">
        <v>24.72</v>
      </c>
      <c r="I1950" s="6">
        <f>IF(E1950&gt;=Markov!$B$3,1,0)</f>
        <v/>
      </c>
      <c r="J1950" s="6">
        <f>I1949</f>
        <v/>
      </c>
      <c r="K1950" s="7">
        <f>MAR1!$B$5+MAR1!$C$5*COS(2*PI()*$C1950/365)+MAR1!$D$5*SIN(2*PI()*$C1950/365)</f>
        <v/>
      </c>
      <c r="L1950" s="7">
        <f>MAR1!$B$6+MAR1!$C$6*COS(2*PI()*$C1950/365)+MAR1!$D$6*SIN(2*PI()*$C1950/365)</f>
        <v/>
      </c>
      <c r="M1950" s="7">
        <f>MAR1!$B$7+MAR1!$C$7*COS(2*PI()*$C1950/365)+MAR1!$D$7*SIN(2*PI()*$C1950/365)</f>
        <v/>
      </c>
      <c r="N1950" s="7">
        <f>F1950-K1950</f>
        <v/>
      </c>
      <c r="O1950" s="7">
        <f>G1950-L1950</f>
        <v/>
      </c>
      <c r="P1950" s="7">
        <f>H1950-M1950</f>
        <v/>
      </c>
      <c r="Q1950" s="7">
        <f>IF($I1950=1,(N1950-MAR1!$B$11)/MAR1!$D$11,(N1950-MAR1!$C$11)/MAR1!$E$11)</f>
        <v/>
      </c>
      <c r="R1950" s="7">
        <f>IF($I1950=1,(O1950-MAR1!$B$12)/MAR1!$D$12,(O1950-MAR1!$C$12)/MAR1!$E$12)</f>
        <v/>
      </c>
      <c r="S1950" s="7">
        <f>IF($I1950=1,(P1950-MAR1!$B$13)/MAR1!$D$13,(P1950-MAR1!$C$13)/MAR1!$E$13)</f>
        <v/>
      </c>
    </row>
    <row r="1951">
      <c r="A1951" s="5" t="n">
        <v>1950</v>
      </c>
      <c r="B1951" s="5" t="n">
        <v>6</v>
      </c>
      <c r="C1951" s="5" t="n">
        <v>125</v>
      </c>
      <c r="D1951" s="5" t="n">
        <v>5</v>
      </c>
      <c r="E1951" s="5" t="n">
        <v>10.1</v>
      </c>
      <c r="F1951" s="5" t="n">
        <v>36.8</v>
      </c>
      <c r="G1951" s="5" t="n">
        <v>26.8</v>
      </c>
      <c r="H1951" s="5" t="n">
        <v>15.42</v>
      </c>
      <c r="I1951" s="6">
        <f>IF(E1951&gt;=Markov!$B$3,1,0)</f>
        <v/>
      </c>
      <c r="J1951" s="6">
        <f>I1950</f>
        <v/>
      </c>
      <c r="K1951" s="7">
        <f>MAR1!$B$5+MAR1!$C$5*COS(2*PI()*$C1951/365)+MAR1!$D$5*SIN(2*PI()*$C1951/365)</f>
        <v/>
      </c>
      <c r="L1951" s="7">
        <f>MAR1!$B$6+MAR1!$C$6*COS(2*PI()*$C1951/365)+MAR1!$D$6*SIN(2*PI()*$C1951/365)</f>
        <v/>
      </c>
      <c r="M1951" s="7">
        <f>MAR1!$B$7+MAR1!$C$7*COS(2*PI()*$C1951/365)+MAR1!$D$7*SIN(2*PI()*$C1951/365)</f>
        <v/>
      </c>
      <c r="N1951" s="7">
        <f>F1951-K1951</f>
        <v/>
      </c>
      <c r="O1951" s="7">
        <f>G1951-L1951</f>
        <v/>
      </c>
      <c r="P1951" s="7">
        <f>H1951-M1951</f>
        <v/>
      </c>
      <c r="Q1951" s="7">
        <f>IF($I1951=1,(N1951-MAR1!$B$11)/MAR1!$D$11,(N1951-MAR1!$C$11)/MAR1!$E$11)</f>
        <v/>
      </c>
      <c r="R1951" s="7">
        <f>IF($I1951=1,(O1951-MAR1!$B$12)/MAR1!$D$12,(O1951-MAR1!$C$12)/MAR1!$E$12)</f>
        <v/>
      </c>
      <c r="S1951" s="7">
        <f>IF($I1951=1,(P1951-MAR1!$B$13)/MAR1!$D$13,(P1951-MAR1!$C$13)/MAR1!$E$13)</f>
        <v/>
      </c>
    </row>
    <row r="1952">
      <c r="A1952" s="5" t="n">
        <v>1951</v>
      </c>
      <c r="B1952" s="5" t="n">
        <v>6</v>
      </c>
      <c r="C1952" s="5" t="n">
        <v>126</v>
      </c>
      <c r="D1952" s="5" t="n">
        <v>5</v>
      </c>
      <c r="E1952" s="5" t="n">
        <v>0.8</v>
      </c>
      <c r="F1952" s="5" t="n">
        <v>38.1</v>
      </c>
      <c r="G1952" s="5" t="n">
        <v>28.2</v>
      </c>
      <c r="H1952" s="5" t="n">
        <v>17.08</v>
      </c>
      <c r="I1952" s="6">
        <f>IF(E1952&gt;=Markov!$B$3,1,0)</f>
        <v/>
      </c>
      <c r="J1952" s="6">
        <f>I1951</f>
        <v/>
      </c>
      <c r="K1952" s="7">
        <f>MAR1!$B$5+MAR1!$C$5*COS(2*PI()*$C1952/365)+MAR1!$D$5*SIN(2*PI()*$C1952/365)</f>
        <v/>
      </c>
      <c r="L1952" s="7">
        <f>MAR1!$B$6+MAR1!$C$6*COS(2*PI()*$C1952/365)+MAR1!$D$6*SIN(2*PI()*$C1952/365)</f>
        <v/>
      </c>
      <c r="M1952" s="7">
        <f>MAR1!$B$7+MAR1!$C$7*COS(2*PI()*$C1952/365)+MAR1!$D$7*SIN(2*PI()*$C1952/365)</f>
        <v/>
      </c>
      <c r="N1952" s="7">
        <f>F1952-K1952</f>
        <v/>
      </c>
      <c r="O1952" s="7">
        <f>G1952-L1952</f>
        <v/>
      </c>
      <c r="P1952" s="7">
        <f>H1952-M1952</f>
        <v/>
      </c>
      <c r="Q1952" s="7">
        <f>IF($I1952=1,(N1952-MAR1!$B$11)/MAR1!$D$11,(N1952-MAR1!$C$11)/MAR1!$E$11)</f>
        <v/>
      </c>
      <c r="R1952" s="7">
        <f>IF($I1952=1,(O1952-MAR1!$B$12)/MAR1!$D$12,(O1952-MAR1!$C$12)/MAR1!$E$12)</f>
        <v/>
      </c>
      <c r="S1952" s="7">
        <f>IF($I1952=1,(P1952-MAR1!$B$13)/MAR1!$D$13,(P1952-MAR1!$C$13)/MAR1!$E$13)</f>
        <v/>
      </c>
    </row>
    <row r="1953">
      <c r="A1953" s="5" t="n">
        <v>1952</v>
      </c>
      <c r="B1953" s="5" t="n">
        <v>6</v>
      </c>
      <c r="C1953" s="5" t="n">
        <v>127</v>
      </c>
      <c r="D1953" s="5" t="n">
        <v>5</v>
      </c>
      <c r="E1953" s="5" t="n">
        <v>0</v>
      </c>
      <c r="F1953" s="5" t="n">
        <v>41.4</v>
      </c>
      <c r="G1953" s="5" t="n">
        <v>29.6</v>
      </c>
      <c r="H1953" s="5" t="n">
        <v>18.75</v>
      </c>
      <c r="I1953" s="6">
        <f>IF(E1953&gt;=Markov!$B$3,1,0)</f>
        <v/>
      </c>
      <c r="J1953" s="6">
        <f>I1952</f>
        <v/>
      </c>
      <c r="K1953" s="7">
        <f>MAR1!$B$5+MAR1!$C$5*COS(2*PI()*$C1953/365)+MAR1!$D$5*SIN(2*PI()*$C1953/365)</f>
        <v/>
      </c>
      <c r="L1953" s="7">
        <f>MAR1!$B$6+MAR1!$C$6*COS(2*PI()*$C1953/365)+MAR1!$D$6*SIN(2*PI()*$C1953/365)</f>
        <v/>
      </c>
      <c r="M1953" s="7">
        <f>MAR1!$B$7+MAR1!$C$7*COS(2*PI()*$C1953/365)+MAR1!$D$7*SIN(2*PI()*$C1953/365)</f>
        <v/>
      </c>
      <c r="N1953" s="7">
        <f>F1953-K1953</f>
        <v/>
      </c>
      <c r="O1953" s="7">
        <f>G1953-L1953</f>
        <v/>
      </c>
      <c r="P1953" s="7">
        <f>H1953-M1953</f>
        <v/>
      </c>
      <c r="Q1953" s="7">
        <f>IF($I1953=1,(N1953-MAR1!$B$11)/MAR1!$D$11,(N1953-MAR1!$C$11)/MAR1!$E$11)</f>
        <v/>
      </c>
      <c r="R1953" s="7">
        <f>IF($I1953=1,(O1953-MAR1!$B$12)/MAR1!$D$12,(O1953-MAR1!$C$12)/MAR1!$E$12)</f>
        <v/>
      </c>
      <c r="S1953" s="7">
        <f>IF($I1953=1,(P1953-MAR1!$B$13)/MAR1!$D$13,(P1953-MAR1!$C$13)/MAR1!$E$13)</f>
        <v/>
      </c>
    </row>
    <row r="1954">
      <c r="A1954" s="5" t="n">
        <v>1953</v>
      </c>
      <c r="B1954" s="5" t="n">
        <v>6</v>
      </c>
      <c r="C1954" s="5" t="n">
        <v>128</v>
      </c>
      <c r="D1954" s="5" t="n">
        <v>5</v>
      </c>
      <c r="E1954" s="5" t="n">
        <v>0</v>
      </c>
      <c r="F1954" s="5" t="n">
        <v>40.8</v>
      </c>
      <c r="G1954" s="5" t="n">
        <v>27.4</v>
      </c>
      <c r="H1954" s="5" t="n">
        <v>21.18</v>
      </c>
      <c r="I1954" s="6">
        <f>IF(E1954&gt;=Markov!$B$3,1,0)</f>
        <v/>
      </c>
      <c r="J1954" s="6">
        <f>I1953</f>
        <v/>
      </c>
      <c r="K1954" s="7">
        <f>MAR1!$B$5+MAR1!$C$5*COS(2*PI()*$C1954/365)+MAR1!$D$5*SIN(2*PI()*$C1954/365)</f>
        <v/>
      </c>
      <c r="L1954" s="7">
        <f>MAR1!$B$6+MAR1!$C$6*COS(2*PI()*$C1954/365)+MAR1!$D$6*SIN(2*PI()*$C1954/365)</f>
        <v/>
      </c>
      <c r="M1954" s="7">
        <f>MAR1!$B$7+MAR1!$C$7*COS(2*PI()*$C1954/365)+MAR1!$D$7*SIN(2*PI()*$C1954/365)</f>
        <v/>
      </c>
      <c r="N1954" s="7">
        <f>F1954-K1954</f>
        <v/>
      </c>
      <c r="O1954" s="7">
        <f>G1954-L1954</f>
        <v/>
      </c>
      <c r="P1954" s="7">
        <f>H1954-M1954</f>
        <v/>
      </c>
      <c r="Q1954" s="7">
        <f>IF($I1954=1,(N1954-MAR1!$B$11)/MAR1!$D$11,(N1954-MAR1!$C$11)/MAR1!$E$11)</f>
        <v/>
      </c>
      <c r="R1954" s="7">
        <f>IF($I1954=1,(O1954-MAR1!$B$12)/MAR1!$D$12,(O1954-MAR1!$C$12)/MAR1!$E$12)</f>
        <v/>
      </c>
      <c r="S1954" s="7">
        <f>IF($I1954=1,(P1954-MAR1!$B$13)/MAR1!$D$13,(P1954-MAR1!$C$13)/MAR1!$E$13)</f>
        <v/>
      </c>
    </row>
    <row r="1955">
      <c r="A1955" s="5" t="n">
        <v>1954</v>
      </c>
      <c r="B1955" s="5" t="n">
        <v>6</v>
      </c>
      <c r="C1955" s="5" t="n">
        <v>129</v>
      </c>
      <c r="D1955" s="5" t="n">
        <v>5</v>
      </c>
      <c r="E1955" s="5" t="n">
        <v>0</v>
      </c>
      <c r="F1955" s="5" t="n">
        <v>40.2</v>
      </c>
      <c r="G1955" s="5" t="n">
        <v>26.8</v>
      </c>
      <c r="H1955" s="5" t="n">
        <v>24.29</v>
      </c>
      <c r="I1955" s="6">
        <f>IF(E1955&gt;=Markov!$B$3,1,0)</f>
        <v/>
      </c>
      <c r="J1955" s="6">
        <f>I1954</f>
        <v/>
      </c>
      <c r="K1955" s="7">
        <f>MAR1!$B$5+MAR1!$C$5*COS(2*PI()*$C1955/365)+MAR1!$D$5*SIN(2*PI()*$C1955/365)</f>
        <v/>
      </c>
      <c r="L1955" s="7">
        <f>MAR1!$B$6+MAR1!$C$6*COS(2*PI()*$C1955/365)+MAR1!$D$6*SIN(2*PI()*$C1955/365)</f>
        <v/>
      </c>
      <c r="M1955" s="7">
        <f>MAR1!$B$7+MAR1!$C$7*COS(2*PI()*$C1955/365)+MAR1!$D$7*SIN(2*PI()*$C1955/365)</f>
        <v/>
      </c>
      <c r="N1955" s="7">
        <f>F1955-K1955</f>
        <v/>
      </c>
      <c r="O1955" s="7">
        <f>G1955-L1955</f>
        <v/>
      </c>
      <c r="P1955" s="7">
        <f>H1955-M1955</f>
        <v/>
      </c>
      <c r="Q1955" s="7">
        <f>IF($I1955=1,(N1955-MAR1!$B$11)/MAR1!$D$11,(N1955-MAR1!$C$11)/MAR1!$E$11)</f>
        <v/>
      </c>
      <c r="R1955" s="7">
        <f>IF($I1955=1,(O1955-MAR1!$B$12)/MAR1!$D$12,(O1955-MAR1!$C$12)/MAR1!$E$12)</f>
        <v/>
      </c>
      <c r="S1955" s="7">
        <f>IF($I1955=1,(P1955-MAR1!$B$13)/MAR1!$D$13,(P1955-MAR1!$C$13)/MAR1!$E$13)</f>
        <v/>
      </c>
    </row>
    <row r="1956">
      <c r="A1956" s="5" t="n">
        <v>1955</v>
      </c>
      <c r="B1956" s="5" t="n">
        <v>6</v>
      </c>
      <c r="C1956" s="5" t="n">
        <v>130</v>
      </c>
      <c r="D1956" s="5" t="n">
        <v>5</v>
      </c>
      <c r="E1956" s="5" t="n">
        <v>0</v>
      </c>
      <c r="F1956" s="5" t="n">
        <v>40.1</v>
      </c>
      <c r="G1956" s="5" t="n">
        <v>27.8</v>
      </c>
      <c r="H1956" s="5" t="n">
        <v>26.43</v>
      </c>
      <c r="I1956" s="6">
        <f>IF(E1956&gt;=Markov!$B$3,1,0)</f>
        <v/>
      </c>
      <c r="J1956" s="6">
        <f>I1955</f>
        <v/>
      </c>
      <c r="K1956" s="7">
        <f>MAR1!$B$5+MAR1!$C$5*COS(2*PI()*$C1956/365)+MAR1!$D$5*SIN(2*PI()*$C1956/365)</f>
        <v/>
      </c>
      <c r="L1956" s="7">
        <f>MAR1!$B$6+MAR1!$C$6*COS(2*PI()*$C1956/365)+MAR1!$D$6*SIN(2*PI()*$C1956/365)</f>
        <v/>
      </c>
      <c r="M1956" s="7">
        <f>MAR1!$B$7+MAR1!$C$7*COS(2*PI()*$C1956/365)+MAR1!$D$7*SIN(2*PI()*$C1956/365)</f>
        <v/>
      </c>
      <c r="N1956" s="7">
        <f>F1956-K1956</f>
        <v/>
      </c>
      <c r="O1956" s="7">
        <f>G1956-L1956</f>
        <v/>
      </c>
      <c r="P1956" s="7">
        <f>H1956-M1956</f>
        <v/>
      </c>
      <c r="Q1956" s="7">
        <f>IF($I1956=1,(N1956-MAR1!$B$11)/MAR1!$D$11,(N1956-MAR1!$C$11)/MAR1!$E$11)</f>
        <v/>
      </c>
      <c r="R1956" s="7">
        <f>IF($I1956=1,(O1956-MAR1!$B$12)/MAR1!$D$12,(O1956-MAR1!$C$12)/MAR1!$E$12)</f>
        <v/>
      </c>
      <c r="S1956" s="7">
        <f>IF($I1956=1,(P1956-MAR1!$B$13)/MAR1!$D$13,(P1956-MAR1!$C$13)/MAR1!$E$13)</f>
        <v/>
      </c>
    </row>
    <row r="1957">
      <c r="A1957" s="5" t="n">
        <v>1956</v>
      </c>
      <c r="B1957" s="5" t="n">
        <v>6</v>
      </c>
      <c r="C1957" s="5" t="n">
        <v>131</v>
      </c>
      <c r="D1957" s="5" t="n">
        <v>5</v>
      </c>
      <c r="E1957" s="5" t="n">
        <v>0</v>
      </c>
      <c r="F1957" s="5" t="n">
        <v>37.9</v>
      </c>
      <c r="G1957" s="5" t="n">
        <v>27.4</v>
      </c>
      <c r="H1957" s="5" t="n">
        <v>20.3</v>
      </c>
      <c r="I1957" s="6">
        <f>IF(E1957&gt;=Markov!$B$3,1,0)</f>
        <v/>
      </c>
      <c r="J1957" s="6">
        <f>I1956</f>
        <v/>
      </c>
      <c r="K1957" s="7">
        <f>MAR1!$B$5+MAR1!$C$5*COS(2*PI()*$C1957/365)+MAR1!$D$5*SIN(2*PI()*$C1957/365)</f>
        <v/>
      </c>
      <c r="L1957" s="7">
        <f>MAR1!$B$6+MAR1!$C$6*COS(2*PI()*$C1957/365)+MAR1!$D$6*SIN(2*PI()*$C1957/365)</f>
        <v/>
      </c>
      <c r="M1957" s="7">
        <f>MAR1!$B$7+MAR1!$C$7*COS(2*PI()*$C1957/365)+MAR1!$D$7*SIN(2*PI()*$C1957/365)</f>
        <v/>
      </c>
      <c r="N1957" s="7">
        <f>F1957-K1957</f>
        <v/>
      </c>
      <c r="O1957" s="7">
        <f>G1957-L1957</f>
        <v/>
      </c>
      <c r="P1957" s="7">
        <f>H1957-M1957</f>
        <v/>
      </c>
      <c r="Q1957" s="7">
        <f>IF($I1957=1,(N1957-MAR1!$B$11)/MAR1!$D$11,(N1957-MAR1!$C$11)/MAR1!$E$11)</f>
        <v/>
      </c>
      <c r="R1957" s="7">
        <f>IF($I1957=1,(O1957-MAR1!$B$12)/MAR1!$D$12,(O1957-MAR1!$C$12)/MAR1!$E$12)</f>
        <v/>
      </c>
      <c r="S1957" s="7">
        <f>IF($I1957=1,(P1957-MAR1!$B$13)/MAR1!$D$13,(P1957-MAR1!$C$13)/MAR1!$E$13)</f>
        <v/>
      </c>
    </row>
    <row r="1958">
      <c r="A1958" s="5" t="n">
        <v>1957</v>
      </c>
      <c r="B1958" s="5" t="n">
        <v>6</v>
      </c>
      <c r="C1958" s="5" t="n">
        <v>132</v>
      </c>
      <c r="D1958" s="5" t="n">
        <v>5</v>
      </c>
      <c r="E1958" s="5" t="n">
        <v>0</v>
      </c>
      <c r="F1958" s="5" t="n">
        <v>40</v>
      </c>
      <c r="G1958" s="5" t="n">
        <v>25.9</v>
      </c>
      <c r="H1958" s="5" t="n">
        <v>22.94</v>
      </c>
      <c r="I1958" s="6">
        <f>IF(E1958&gt;=Markov!$B$3,1,0)</f>
        <v/>
      </c>
      <c r="J1958" s="6">
        <f>I1957</f>
        <v/>
      </c>
      <c r="K1958" s="7">
        <f>MAR1!$B$5+MAR1!$C$5*COS(2*PI()*$C1958/365)+MAR1!$D$5*SIN(2*PI()*$C1958/365)</f>
        <v/>
      </c>
      <c r="L1958" s="7">
        <f>MAR1!$B$6+MAR1!$C$6*COS(2*PI()*$C1958/365)+MAR1!$D$6*SIN(2*PI()*$C1958/365)</f>
        <v/>
      </c>
      <c r="M1958" s="7">
        <f>MAR1!$B$7+MAR1!$C$7*COS(2*PI()*$C1958/365)+MAR1!$D$7*SIN(2*PI()*$C1958/365)</f>
        <v/>
      </c>
      <c r="N1958" s="7">
        <f>F1958-K1958</f>
        <v/>
      </c>
      <c r="O1958" s="7">
        <f>G1958-L1958</f>
        <v/>
      </c>
      <c r="P1958" s="7">
        <f>H1958-M1958</f>
        <v/>
      </c>
      <c r="Q1958" s="7">
        <f>IF($I1958=1,(N1958-MAR1!$B$11)/MAR1!$D$11,(N1958-MAR1!$C$11)/MAR1!$E$11)</f>
        <v/>
      </c>
      <c r="R1958" s="7">
        <f>IF($I1958=1,(O1958-MAR1!$B$12)/MAR1!$D$12,(O1958-MAR1!$C$12)/MAR1!$E$12)</f>
        <v/>
      </c>
      <c r="S1958" s="7">
        <f>IF($I1958=1,(P1958-MAR1!$B$13)/MAR1!$D$13,(P1958-MAR1!$C$13)/MAR1!$E$13)</f>
        <v/>
      </c>
    </row>
    <row r="1959">
      <c r="A1959" s="5" t="n">
        <v>1958</v>
      </c>
      <c r="B1959" s="5" t="n">
        <v>6</v>
      </c>
      <c r="C1959" s="5" t="n">
        <v>133</v>
      </c>
      <c r="D1959" s="5" t="n">
        <v>5</v>
      </c>
      <c r="E1959" s="5" t="n">
        <v>0</v>
      </c>
      <c r="F1959" s="5" t="n">
        <v>38.3</v>
      </c>
      <c r="G1959" s="5" t="n">
        <v>26.1</v>
      </c>
      <c r="H1959" s="5" t="n">
        <v>22.63</v>
      </c>
      <c r="I1959" s="6">
        <f>IF(E1959&gt;=Markov!$B$3,1,0)</f>
        <v/>
      </c>
      <c r="J1959" s="6">
        <f>I1958</f>
        <v/>
      </c>
      <c r="K1959" s="7">
        <f>MAR1!$B$5+MAR1!$C$5*COS(2*PI()*$C1959/365)+MAR1!$D$5*SIN(2*PI()*$C1959/365)</f>
        <v/>
      </c>
      <c r="L1959" s="7">
        <f>MAR1!$B$6+MAR1!$C$6*COS(2*PI()*$C1959/365)+MAR1!$D$6*SIN(2*PI()*$C1959/365)</f>
        <v/>
      </c>
      <c r="M1959" s="7">
        <f>MAR1!$B$7+MAR1!$C$7*COS(2*PI()*$C1959/365)+MAR1!$D$7*SIN(2*PI()*$C1959/365)</f>
        <v/>
      </c>
      <c r="N1959" s="7">
        <f>F1959-K1959</f>
        <v/>
      </c>
      <c r="O1959" s="7">
        <f>G1959-L1959</f>
        <v/>
      </c>
      <c r="P1959" s="7">
        <f>H1959-M1959</f>
        <v/>
      </c>
      <c r="Q1959" s="7">
        <f>IF($I1959=1,(N1959-MAR1!$B$11)/MAR1!$D$11,(N1959-MAR1!$C$11)/MAR1!$E$11)</f>
        <v/>
      </c>
      <c r="R1959" s="7">
        <f>IF($I1959=1,(O1959-MAR1!$B$12)/MAR1!$D$12,(O1959-MAR1!$C$12)/MAR1!$E$12)</f>
        <v/>
      </c>
      <c r="S1959" s="7">
        <f>IF($I1959=1,(P1959-MAR1!$B$13)/MAR1!$D$13,(P1959-MAR1!$C$13)/MAR1!$E$13)</f>
        <v/>
      </c>
    </row>
    <row r="1960">
      <c r="A1960" s="5" t="n">
        <v>1959</v>
      </c>
      <c r="B1960" s="5" t="n">
        <v>6</v>
      </c>
      <c r="C1960" s="5" t="n">
        <v>134</v>
      </c>
      <c r="D1960" s="5" t="n">
        <v>5</v>
      </c>
      <c r="E1960" s="5" t="n">
        <v>0</v>
      </c>
      <c r="F1960" s="5" t="n">
        <v>39.9</v>
      </c>
      <c r="G1960" s="5" t="n">
        <v>27.4</v>
      </c>
      <c r="H1960" s="5" t="n">
        <v>17.44</v>
      </c>
      <c r="I1960" s="6">
        <f>IF(E1960&gt;=Markov!$B$3,1,0)</f>
        <v/>
      </c>
      <c r="J1960" s="6">
        <f>I1959</f>
        <v/>
      </c>
      <c r="K1960" s="7">
        <f>MAR1!$B$5+MAR1!$C$5*COS(2*PI()*$C1960/365)+MAR1!$D$5*SIN(2*PI()*$C1960/365)</f>
        <v/>
      </c>
      <c r="L1960" s="7">
        <f>MAR1!$B$6+MAR1!$C$6*COS(2*PI()*$C1960/365)+MAR1!$D$6*SIN(2*PI()*$C1960/365)</f>
        <v/>
      </c>
      <c r="M1960" s="7">
        <f>MAR1!$B$7+MAR1!$C$7*COS(2*PI()*$C1960/365)+MAR1!$D$7*SIN(2*PI()*$C1960/365)</f>
        <v/>
      </c>
      <c r="N1960" s="7">
        <f>F1960-K1960</f>
        <v/>
      </c>
      <c r="O1960" s="7">
        <f>G1960-L1960</f>
        <v/>
      </c>
      <c r="P1960" s="7">
        <f>H1960-M1960</f>
        <v/>
      </c>
      <c r="Q1960" s="7">
        <f>IF($I1960=1,(N1960-MAR1!$B$11)/MAR1!$D$11,(N1960-MAR1!$C$11)/MAR1!$E$11)</f>
        <v/>
      </c>
      <c r="R1960" s="7">
        <f>IF($I1960=1,(O1960-MAR1!$B$12)/MAR1!$D$12,(O1960-MAR1!$C$12)/MAR1!$E$12)</f>
        <v/>
      </c>
      <c r="S1960" s="7">
        <f>IF($I1960=1,(P1960-MAR1!$B$13)/MAR1!$D$13,(P1960-MAR1!$C$13)/MAR1!$E$13)</f>
        <v/>
      </c>
    </row>
    <row r="1961">
      <c r="A1961" s="5" t="n">
        <v>1960</v>
      </c>
      <c r="B1961" s="5" t="n">
        <v>6</v>
      </c>
      <c r="C1961" s="5" t="n">
        <v>135</v>
      </c>
      <c r="D1961" s="5" t="n">
        <v>5</v>
      </c>
      <c r="E1961" s="5" t="n">
        <v>0</v>
      </c>
      <c r="F1961" s="5" t="n">
        <v>40.7</v>
      </c>
      <c r="G1961" s="5" t="n">
        <v>28.7</v>
      </c>
      <c r="H1961" s="5" t="n">
        <v>17.36</v>
      </c>
      <c r="I1961" s="6">
        <f>IF(E1961&gt;=Markov!$B$3,1,0)</f>
        <v/>
      </c>
      <c r="J1961" s="6">
        <f>I1960</f>
        <v/>
      </c>
      <c r="K1961" s="7">
        <f>MAR1!$B$5+MAR1!$C$5*COS(2*PI()*$C1961/365)+MAR1!$D$5*SIN(2*PI()*$C1961/365)</f>
        <v/>
      </c>
      <c r="L1961" s="7">
        <f>MAR1!$B$6+MAR1!$C$6*COS(2*PI()*$C1961/365)+MAR1!$D$6*SIN(2*PI()*$C1961/365)</f>
        <v/>
      </c>
      <c r="M1961" s="7">
        <f>MAR1!$B$7+MAR1!$C$7*COS(2*PI()*$C1961/365)+MAR1!$D$7*SIN(2*PI()*$C1961/365)</f>
        <v/>
      </c>
      <c r="N1961" s="7">
        <f>F1961-K1961</f>
        <v/>
      </c>
      <c r="O1961" s="7">
        <f>G1961-L1961</f>
        <v/>
      </c>
      <c r="P1961" s="7">
        <f>H1961-M1961</f>
        <v/>
      </c>
      <c r="Q1961" s="7">
        <f>IF($I1961=1,(N1961-MAR1!$B$11)/MAR1!$D$11,(N1961-MAR1!$C$11)/MAR1!$E$11)</f>
        <v/>
      </c>
      <c r="R1961" s="7">
        <f>IF($I1961=1,(O1961-MAR1!$B$12)/MAR1!$D$12,(O1961-MAR1!$C$12)/MAR1!$E$12)</f>
        <v/>
      </c>
      <c r="S1961" s="7">
        <f>IF($I1961=1,(P1961-MAR1!$B$13)/MAR1!$D$13,(P1961-MAR1!$C$13)/MAR1!$E$13)</f>
        <v/>
      </c>
    </row>
    <row r="1962">
      <c r="A1962" s="5" t="n">
        <v>1961</v>
      </c>
      <c r="B1962" s="5" t="n">
        <v>6</v>
      </c>
      <c r="C1962" s="5" t="n">
        <v>136</v>
      </c>
      <c r="D1962" s="5" t="n">
        <v>5</v>
      </c>
      <c r="E1962" s="5" t="n">
        <v>0</v>
      </c>
      <c r="F1962" s="5" t="n">
        <v>36.5</v>
      </c>
      <c r="G1962" s="5" t="n">
        <v>25.6</v>
      </c>
      <c r="H1962" s="5" t="n">
        <v>22.69</v>
      </c>
      <c r="I1962" s="6">
        <f>IF(E1962&gt;=Markov!$B$3,1,0)</f>
        <v/>
      </c>
      <c r="J1962" s="6">
        <f>I1961</f>
        <v/>
      </c>
      <c r="K1962" s="7">
        <f>MAR1!$B$5+MAR1!$C$5*COS(2*PI()*$C1962/365)+MAR1!$D$5*SIN(2*PI()*$C1962/365)</f>
        <v/>
      </c>
      <c r="L1962" s="7">
        <f>MAR1!$B$6+MAR1!$C$6*COS(2*PI()*$C1962/365)+MAR1!$D$6*SIN(2*PI()*$C1962/365)</f>
        <v/>
      </c>
      <c r="M1962" s="7">
        <f>MAR1!$B$7+MAR1!$C$7*COS(2*PI()*$C1962/365)+MAR1!$D$7*SIN(2*PI()*$C1962/365)</f>
        <v/>
      </c>
      <c r="N1962" s="7">
        <f>F1962-K1962</f>
        <v/>
      </c>
      <c r="O1962" s="7">
        <f>G1962-L1962</f>
        <v/>
      </c>
      <c r="P1962" s="7">
        <f>H1962-M1962</f>
        <v/>
      </c>
      <c r="Q1962" s="7">
        <f>IF($I1962=1,(N1962-MAR1!$B$11)/MAR1!$D$11,(N1962-MAR1!$C$11)/MAR1!$E$11)</f>
        <v/>
      </c>
      <c r="R1962" s="7">
        <f>IF($I1962=1,(O1962-MAR1!$B$12)/MAR1!$D$12,(O1962-MAR1!$C$12)/MAR1!$E$12)</f>
        <v/>
      </c>
      <c r="S1962" s="7">
        <f>IF($I1962=1,(P1962-MAR1!$B$13)/MAR1!$D$13,(P1962-MAR1!$C$13)/MAR1!$E$13)</f>
        <v/>
      </c>
    </row>
    <row r="1963">
      <c r="A1963" s="5" t="n">
        <v>1962</v>
      </c>
      <c r="B1963" s="5" t="n">
        <v>6</v>
      </c>
      <c r="C1963" s="5" t="n">
        <v>137</v>
      </c>
      <c r="D1963" s="5" t="n">
        <v>5</v>
      </c>
      <c r="E1963" s="5" t="n">
        <v>0</v>
      </c>
      <c r="F1963" s="5" t="n">
        <v>37.2</v>
      </c>
      <c r="G1963" s="5" t="n">
        <v>26.6</v>
      </c>
      <c r="H1963" s="5" t="n">
        <v>18.86</v>
      </c>
      <c r="I1963" s="6">
        <f>IF(E1963&gt;=Markov!$B$3,1,0)</f>
        <v/>
      </c>
      <c r="J1963" s="6">
        <f>I1962</f>
        <v/>
      </c>
      <c r="K1963" s="7">
        <f>MAR1!$B$5+MAR1!$C$5*COS(2*PI()*$C1963/365)+MAR1!$D$5*SIN(2*PI()*$C1963/365)</f>
        <v/>
      </c>
      <c r="L1963" s="7">
        <f>MAR1!$B$6+MAR1!$C$6*COS(2*PI()*$C1963/365)+MAR1!$D$6*SIN(2*PI()*$C1963/365)</f>
        <v/>
      </c>
      <c r="M1963" s="7">
        <f>MAR1!$B$7+MAR1!$C$7*COS(2*PI()*$C1963/365)+MAR1!$D$7*SIN(2*PI()*$C1963/365)</f>
        <v/>
      </c>
      <c r="N1963" s="7">
        <f>F1963-K1963</f>
        <v/>
      </c>
      <c r="O1963" s="7">
        <f>G1963-L1963</f>
        <v/>
      </c>
      <c r="P1963" s="7">
        <f>H1963-M1963</f>
        <v/>
      </c>
      <c r="Q1963" s="7">
        <f>IF($I1963=1,(N1963-MAR1!$B$11)/MAR1!$D$11,(N1963-MAR1!$C$11)/MAR1!$E$11)</f>
        <v/>
      </c>
      <c r="R1963" s="7">
        <f>IF($I1963=1,(O1963-MAR1!$B$12)/MAR1!$D$12,(O1963-MAR1!$C$12)/MAR1!$E$12)</f>
        <v/>
      </c>
      <c r="S1963" s="7">
        <f>IF($I1963=1,(P1963-MAR1!$B$13)/MAR1!$D$13,(P1963-MAR1!$C$13)/MAR1!$E$13)</f>
        <v/>
      </c>
    </row>
    <row r="1964">
      <c r="A1964" s="5" t="n">
        <v>1963</v>
      </c>
      <c r="B1964" s="5" t="n">
        <v>6</v>
      </c>
      <c r="C1964" s="5" t="n">
        <v>138</v>
      </c>
      <c r="D1964" s="5" t="n">
        <v>5</v>
      </c>
      <c r="E1964" s="5" t="n">
        <v>0</v>
      </c>
      <c r="F1964" s="5" t="n">
        <v>39.1</v>
      </c>
      <c r="G1964" s="5" t="n">
        <v>28.4</v>
      </c>
      <c r="H1964" s="5" t="n">
        <v>20.64</v>
      </c>
      <c r="I1964" s="6">
        <f>IF(E1964&gt;=Markov!$B$3,1,0)</f>
        <v/>
      </c>
      <c r="J1964" s="6">
        <f>I1963</f>
        <v/>
      </c>
      <c r="K1964" s="7">
        <f>MAR1!$B$5+MAR1!$C$5*COS(2*PI()*$C1964/365)+MAR1!$D$5*SIN(2*PI()*$C1964/365)</f>
        <v/>
      </c>
      <c r="L1964" s="7">
        <f>MAR1!$B$6+MAR1!$C$6*COS(2*PI()*$C1964/365)+MAR1!$D$6*SIN(2*PI()*$C1964/365)</f>
        <v/>
      </c>
      <c r="M1964" s="7">
        <f>MAR1!$B$7+MAR1!$C$7*COS(2*PI()*$C1964/365)+MAR1!$D$7*SIN(2*PI()*$C1964/365)</f>
        <v/>
      </c>
      <c r="N1964" s="7">
        <f>F1964-K1964</f>
        <v/>
      </c>
      <c r="O1964" s="7">
        <f>G1964-L1964</f>
        <v/>
      </c>
      <c r="P1964" s="7">
        <f>H1964-M1964</f>
        <v/>
      </c>
      <c r="Q1964" s="7">
        <f>IF($I1964=1,(N1964-MAR1!$B$11)/MAR1!$D$11,(N1964-MAR1!$C$11)/MAR1!$E$11)</f>
        <v/>
      </c>
      <c r="R1964" s="7">
        <f>IF($I1964=1,(O1964-MAR1!$B$12)/MAR1!$D$12,(O1964-MAR1!$C$12)/MAR1!$E$12)</f>
        <v/>
      </c>
      <c r="S1964" s="7">
        <f>IF($I1964=1,(P1964-MAR1!$B$13)/MAR1!$D$13,(P1964-MAR1!$C$13)/MAR1!$E$13)</f>
        <v/>
      </c>
    </row>
    <row r="1965">
      <c r="A1965" s="5" t="n">
        <v>1964</v>
      </c>
      <c r="B1965" s="5" t="n">
        <v>6</v>
      </c>
      <c r="C1965" s="5" t="n">
        <v>139</v>
      </c>
      <c r="D1965" s="5" t="n">
        <v>5</v>
      </c>
      <c r="E1965" s="5" t="n">
        <v>8.800000000000001</v>
      </c>
      <c r="F1965" s="5" t="n">
        <v>35</v>
      </c>
      <c r="G1965" s="5" t="n">
        <v>25.1</v>
      </c>
      <c r="H1965" s="5" t="n">
        <v>13.95</v>
      </c>
      <c r="I1965" s="6">
        <f>IF(E1965&gt;=Markov!$B$3,1,0)</f>
        <v/>
      </c>
      <c r="J1965" s="6">
        <f>I1964</f>
        <v/>
      </c>
      <c r="K1965" s="7">
        <f>MAR1!$B$5+MAR1!$C$5*COS(2*PI()*$C1965/365)+MAR1!$D$5*SIN(2*PI()*$C1965/365)</f>
        <v/>
      </c>
      <c r="L1965" s="7">
        <f>MAR1!$B$6+MAR1!$C$6*COS(2*PI()*$C1965/365)+MAR1!$D$6*SIN(2*PI()*$C1965/365)</f>
        <v/>
      </c>
      <c r="M1965" s="7">
        <f>MAR1!$B$7+MAR1!$C$7*COS(2*PI()*$C1965/365)+MAR1!$D$7*SIN(2*PI()*$C1965/365)</f>
        <v/>
      </c>
      <c r="N1965" s="7">
        <f>F1965-K1965</f>
        <v/>
      </c>
      <c r="O1965" s="7">
        <f>G1965-L1965</f>
        <v/>
      </c>
      <c r="P1965" s="7">
        <f>H1965-M1965</f>
        <v/>
      </c>
      <c r="Q1965" s="7">
        <f>IF($I1965=1,(N1965-MAR1!$B$11)/MAR1!$D$11,(N1965-MAR1!$C$11)/MAR1!$E$11)</f>
        <v/>
      </c>
      <c r="R1965" s="7">
        <f>IF($I1965=1,(O1965-MAR1!$B$12)/MAR1!$D$12,(O1965-MAR1!$C$12)/MAR1!$E$12)</f>
        <v/>
      </c>
      <c r="S1965" s="7">
        <f>IF($I1965=1,(P1965-MAR1!$B$13)/MAR1!$D$13,(P1965-MAR1!$C$13)/MAR1!$E$13)</f>
        <v/>
      </c>
    </row>
    <row r="1966">
      <c r="A1966" s="5" t="n">
        <v>1965</v>
      </c>
      <c r="B1966" s="5" t="n">
        <v>6</v>
      </c>
      <c r="C1966" s="5" t="n">
        <v>140</v>
      </c>
      <c r="D1966" s="5" t="n">
        <v>5</v>
      </c>
      <c r="E1966" s="5" t="n">
        <v>0</v>
      </c>
      <c r="F1966" s="5" t="n">
        <v>37.7</v>
      </c>
      <c r="G1966" s="5" t="n">
        <v>26.2</v>
      </c>
      <c r="H1966" s="5" t="n">
        <v>27.37</v>
      </c>
      <c r="I1966" s="6">
        <f>IF(E1966&gt;=Markov!$B$3,1,0)</f>
        <v/>
      </c>
      <c r="J1966" s="6">
        <f>I1965</f>
        <v/>
      </c>
      <c r="K1966" s="7">
        <f>MAR1!$B$5+MAR1!$C$5*COS(2*PI()*$C1966/365)+MAR1!$D$5*SIN(2*PI()*$C1966/365)</f>
        <v/>
      </c>
      <c r="L1966" s="7">
        <f>MAR1!$B$6+MAR1!$C$6*COS(2*PI()*$C1966/365)+MAR1!$D$6*SIN(2*PI()*$C1966/365)</f>
        <v/>
      </c>
      <c r="M1966" s="7">
        <f>MAR1!$B$7+MAR1!$C$7*COS(2*PI()*$C1966/365)+MAR1!$D$7*SIN(2*PI()*$C1966/365)</f>
        <v/>
      </c>
      <c r="N1966" s="7">
        <f>F1966-K1966</f>
        <v/>
      </c>
      <c r="O1966" s="7">
        <f>G1966-L1966</f>
        <v/>
      </c>
      <c r="P1966" s="7">
        <f>H1966-M1966</f>
        <v/>
      </c>
      <c r="Q1966" s="7">
        <f>IF($I1966=1,(N1966-MAR1!$B$11)/MAR1!$D$11,(N1966-MAR1!$C$11)/MAR1!$E$11)</f>
        <v/>
      </c>
      <c r="R1966" s="7">
        <f>IF($I1966=1,(O1966-MAR1!$B$12)/MAR1!$D$12,(O1966-MAR1!$C$12)/MAR1!$E$12)</f>
        <v/>
      </c>
      <c r="S1966" s="7">
        <f>IF($I1966=1,(P1966-MAR1!$B$13)/MAR1!$D$13,(P1966-MAR1!$C$13)/MAR1!$E$13)</f>
        <v/>
      </c>
    </row>
    <row r="1967">
      <c r="A1967" s="5" t="n">
        <v>1966</v>
      </c>
      <c r="B1967" s="5" t="n">
        <v>6</v>
      </c>
      <c r="C1967" s="5" t="n">
        <v>141</v>
      </c>
      <c r="D1967" s="5" t="n">
        <v>5</v>
      </c>
      <c r="E1967" s="5" t="n">
        <v>0</v>
      </c>
      <c r="F1967" s="5" t="n">
        <v>38.2</v>
      </c>
      <c r="G1967" s="5" t="n">
        <v>27.8</v>
      </c>
      <c r="H1967" s="5" t="n">
        <v>21.73</v>
      </c>
      <c r="I1967" s="6">
        <f>IF(E1967&gt;=Markov!$B$3,1,0)</f>
        <v/>
      </c>
      <c r="J1967" s="6">
        <f>I1966</f>
        <v/>
      </c>
      <c r="K1967" s="7">
        <f>MAR1!$B$5+MAR1!$C$5*COS(2*PI()*$C1967/365)+MAR1!$D$5*SIN(2*PI()*$C1967/365)</f>
        <v/>
      </c>
      <c r="L1967" s="7">
        <f>MAR1!$B$6+MAR1!$C$6*COS(2*PI()*$C1967/365)+MAR1!$D$6*SIN(2*PI()*$C1967/365)</f>
        <v/>
      </c>
      <c r="M1967" s="7">
        <f>MAR1!$B$7+MAR1!$C$7*COS(2*PI()*$C1967/365)+MAR1!$D$7*SIN(2*PI()*$C1967/365)</f>
        <v/>
      </c>
      <c r="N1967" s="7">
        <f>F1967-K1967</f>
        <v/>
      </c>
      <c r="O1967" s="7">
        <f>G1967-L1967</f>
        <v/>
      </c>
      <c r="P1967" s="7">
        <f>H1967-M1967</f>
        <v/>
      </c>
      <c r="Q1967" s="7">
        <f>IF($I1967=1,(N1967-MAR1!$B$11)/MAR1!$D$11,(N1967-MAR1!$C$11)/MAR1!$E$11)</f>
        <v/>
      </c>
      <c r="R1967" s="7">
        <f>IF($I1967=1,(O1967-MAR1!$B$12)/MAR1!$D$12,(O1967-MAR1!$C$12)/MAR1!$E$12)</f>
        <v/>
      </c>
      <c r="S1967" s="7">
        <f>IF($I1967=1,(P1967-MAR1!$B$13)/MAR1!$D$13,(P1967-MAR1!$C$13)/MAR1!$E$13)</f>
        <v/>
      </c>
    </row>
    <row r="1968">
      <c r="A1968" s="5" t="n">
        <v>1967</v>
      </c>
      <c r="B1968" s="5" t="n">
        <v>6</v>
      </c>
      <c r="C1968" s="5" t="n">
        <v>142</v>
      </c>
      <c r="D1968" s="5" t="n">
        <v>5</v>
      </c>
      <c r="E1968" s="5" t="n">
        <v>0</v>
      </c>
      <c r="F1968" s="5" t="n">
        <v>37.7</v>
      </c>
      <c r="G1968" s="5" t="n">
        <v>28.3</v>
      </c>
      <c r="H1968" s="5" t="n">
        <v>15.86</v>
      </c>
      <c r="I1968" s="6">
        <f>IF(E1968&gt;=Markov!$B$3,1,0)</f>
        <v/>
      </c>
      <c r="J1968" s="6">
        <f>I1967</f>
        <v/>
      </c>
      <c r="K1968" s="7">
        <f>MAR1!$B$5+MAR1!$C$5*COS(2*PI()*$C1968/365)+MAR1!$D$5*SIN(2*PI()*$C1968/365)</f>
        <v/>
      </c>
      <c r="L1968" s="7">
        <f>MAR1!$B$6+MAR1!$C$6*COS(2*PI()*$C1968/365)+MAR1!$D$6*SIN(2*PI()*$C1968/365)</f>
        <v/>
      </c>
      <c r="M1968" s="7">
        <f>MAR1!$B$7+MAR1!$C$7*COS(2*PI()*$C1968/365)+MAR1!$D$7*SIN(2*PI()*$C1968/365)</f>
        <v/>
      </c>
      <c r="N1968" s="7">
        <f>F1968-K1968</f>
        <v/>
      </c>
      <c r="O1968" s="7">
        <f>G1968-L1968</f>
        <v/>
      </c>
      <c r="P1968" s="7">
        <f>H1968-M1968</f>
        <v/>
      </c>
      <c r="Q1968" s="7">
        <f>IF($I1968=1,(N1968-MAR1!$B$11)/MAR1!$D$11,(N1968-MAR1!$C$11)/MAR1!$E$11)</f>
        <v/>
      </c>
      <c r="R1968" s="7">
        <f>IF($I1968=1,(O1968-MAR1!$B$12)/MAR1!$D$12,(O1968-MAR1!$C$12)/MAR1!$E$12)</f>
        <v/>
      </c>
      <c r="S1968" s="7">
        <f>IF($I1968=1,(P1968-MAR1!$B$13)/MAR1!$D$13,(P1968-MAR1!$C$13)/MAR1!$E$13)</f>
        <v/>
      </c>
    </row>
    <row r="1969">
      <c r="A1969" s="5" t="n">
        <v>1968</v>
      </c>
      <c r="B1969" s="5" t="n">
        <v>6</v>
      </c>
      <c r="C1969" s="5" t="n">
        <v>143</v>
      </c>
      <c r="D1969" s="5" t="n">
        <v>5</v>
      </c>
      <c r="E1969" s="5" t="n">
        <v>0</v>
      </c>
      <c r="F1969" s="5" t="n">
        <v>35.6</v>
      </c>
      <c r="G1969" s="5" t="n">
        <v>28.1</v>
      </c>
      <c r="H1969" s="5" t="n">
        <v>15.12</v>
      </c>
      <c r="I1969" s="6">
        <f>IF(E1969&gt;=Markov!$B$3,1,0)</f>
        <v/>
      </c>
      <c r="J1969" s="6">
        <f>I1968</f>
        <v/>
      </c>
      <c r="K1969" s="7">
        <f>MAR1!$B$5+MAR1!$C$5*COS(2*PI()*$C1969/365)+MAR1!$D$5*SIN(2*PI()*$C1969/365)</f>
        <v/>
      </c>
      <c r="L1969" s="7">
        <f>MAR1!$B$6+MAR1!$C$6*COS(2*PI()*$C1969/365)+MAR1!$D$6*SIN(2*PI()*$C1969/365)</f>
        <v/>
      </c>
      <c r="M1969" s="7">
        <f>MAR1!$B$7+MAR1!$C$7*COS(2*PI()*$C1969/365)+MAR1!$D$7*SIN(2*PI()*$C1969/365)</f>
        <v/>
      </c>
      <c r="N1969" s="7">
        <f>F1969-K1969</f>
        <v/>
      </c>
      <c r="O1969" s="7">
        <f>G1969-L1969</f>
        <v/>
      </c>
      <c r="P1969" s="7">
        <f>H1969-M1969</f>
        <v/>
      </c>
      <c r="Q1969" s="7">
        <f>IF($I1969=1,(N1969-MAR1!$B$11)/MAR1!$D$11,(N1969-MAR1!$C$11)/MAR1!$E$11)</f>
        <v/>
      </c>
      <c r="R1969" s="7">
        <f>IF($I1969=1,(O1969-MAR1!$B$12)/MAR1!$D$12,(O1969-MAR1!$C$12)/MAR1!$E$12)</f>
        <v/>
      </c>
      <c r="S1969" s="7">
        <f>IF($I1969=1,(P1969-MAR1!$B$13)/MAR1!$D$13,(P1969-MAR1!$C$13)/MAR1!$E$13)</f>
        <v/>
      </c>
    </row>
    <row r="1970">
      <c r="A1970" s="5" t="n">
        <v>1969</v>
      </c>
      <c r="B1970" s="5" t="n">
        <v>6</v>
      </c>
      <c r="C1970" s="5" t="n">
        <v>144</v>
      </c>
      <c r="D1970" s="5" t="n">
        <v>5</v>
      </c>
      <c r="E1970" s="5" t="n">
        <v>0</v>
      </c>
      <c r="F1970" s="5" t="n">
        <v>39.4</v>
      </c>
      <c r="G1970" s="5" t="n">
        <v>29.5</v>
      </c>
      <c r="H1970" s="5" t="n">
        <v>18.19</v>
      </c>
      <c r="I1970" s="6">
        <f>IF(E1970&gt;=Markov!$B$3,1,0)</f>
        <v/>
      </c>
      <c r="J1970" s="6">
        <f>I1969</f>
        <v/>
      </c>
      <c r="K1970" s="7">
        <f>MAR1!$B$5+MAR1!$C$5*COS(2*PI()*$C1970/365)+MAR1!$D$5*SIN(2*PI()*$C1970/365)</f>
        <v/>
      </c>
      <c r="L1970" s="7">
        <f>MAR1!$B$6+MAR1!$C$6*COS(2*PI()*$C1970/365)+MAR1!$D$6*SIN(2*PI()*$C1970/365)</f>
        <v/>
      </c>
      <c r="M1970" s="7">
        <f>MAR1!$B$7+MAR1!$C$7*COS(2*PI()*$C1970/365)+MAR1!$D$7*SIN(2*PI()*$C1970/365)</f>
        <v/>
      </c>
      <c r="N1970" s="7">
        <f>F1970-K1970</f>
        <v/>
      </c>
      <c r="O1970" s="7">
        <f>G1970-L1970</f>
        <v/>
      </c>
      <c r="P1970" s="7">
        <f>H1970-M1970</f>
        <v/>
      </c>
      <c r="Q1970" s="7">
        <f>IF($I1970=1,(N1970-MAR1!$B$11)/MAR1!$D$11,(N1970-MAR1!$C$11)/MAR1!$E$11)</f>
        <v/>
      </c>
      <c r="R1970" s="7">
        <f>IF($I1970=1,(O1970-MAR1!$B$12)/MAR1!$D$12,(O1970-MAR1!$C$12)/MAR1!$E$12)</f>
        <v/>
      </c>
      <c r="S1970" s="7">
        <f>IF($I1970=1,(P1970-MAR1!$B$13)/MAR1!$D$13,(P1970-MAR1!$C$13)/MAR1!$E$13)</f>
        <v/>
      </c>
    </row>
    <row r="1971">
      <c r="A1971" s="5" t="n">
        <v>1970</v>
      </c>
      <c r="B1971" s="5" t="n">
        <v>6</v>
      </c>
      <c r="C1971" s="5" t="n">
        <v>145</v>
      </c>
      <c r="D1971" s="5" t="n">
        <v>5</v>
      </c>
      <c r="E1971" s="5" t="n">
        <v>0</v>
      </c>
      <c r="F1971" s="5" t="n">
        <v>40.5</v>
      </c>
      <c r="G1971" s="5" t="n">
        <v>29.8</v>
      </c>
      <c r="H1971" s="5" t="n">
        <v>17.1</v>
      </c>
      <c r="I1971" s="6">
        <f>IF(E1971&gt;=Markov!$B$3,1,0)</f>
        <v/>
      </c>
      <c r="J1971" s="6">
        <f>I1970</f>
        <v/>
      </c>
      <c r="K1971" s="7">
        <f>MAR1!$B$5+MAR1!$C$5*COS(2*PI()*$C1971/365)+MAR1!$D$5*SIN(2*PI()*$C1971/365)</f>
        <v/>
      </c>
      <c r="L1971" s="7">
        <f>MAR1!$B$6+MAR1!$C$6*COS(2*PI()*$C1971/365)+MAR1!$D$6*SIN(2*PI()*$C1971/365)</f>
        <v/>
      </c>
      <c r="M1971" s="7">
        <f>MAR1!$B$7+MAR1!$C$7*COS(2*PI()*$C1971/365)+MAR1!$D$7*SIN(2*PI()*$C1971/365)</f>
        <v/>
      </c>
      <c r="N1971" s="7">
        <f>F1971-K1971</f>
        <v/>
      </c>
      <c r="O1971" s="7">
        <f>G1971-L1971</f>
        <v/>
      </c>
      <c r="P1971" s="7">
        <f>H1971-M1971</f>
        <v/>
      </c>
      <c r="Q1971" s="7">
        <f>IF($I1971=1,(N1971-MAR1!$B$11)/MAR1!$D$11,(N1971-MAR1!$C$11)/MAR1!$E$11)</f>
        <v/>
      </c>
      <c r="R1971" s="7">
        <f>IF($I1971=1,(O1971-MAR1!$B$12)/MAR1!$D$12,(O1971-MAR1!$C$12)/MAR1!$E$12)</f>
        <v/>
      </c>
      <c r="S1971" s="7">
        <f>IF($I1971=1,(P1971-MAR1!$B$13)/MAR1!$D$13,(P1971-MAR1!$C$13)/MAR1!$E$13)</f>
        <v/>
      </c>
    </row>
    <row r="1972">
      <c r="A1972" s="5" t="n">
        <v>1971</v>
      </c>
      <c r="B1972" s="5" t="n">
        <v>6</v>
      </c>
      <c r="C1972" s="5" t="n">
        <v>146</v>
      </c>
      <c r="D1972" s="5" t="n">
        <v>5</v>
      </c>
      <c r="E1972" s="5" t="n">
        <v>0</v>
      </c>
      <c r="F1972" s="5" t="n">
        <v>41.1</v>
      </c>
      <c r="G1972" s="5" t="n">
        <v>28.3</v>
      </c>
      <c r="H1972" s="5" t="n">
        <v>18.52</v>
      </c>
      <c r="I1972" s="6">
        <f>IF(E1972&gt;=Markov!$B$3,1,0)</f>
        <v/>
      </c>
      <c r="J1972" s="6">
        <f>I1971</f>
        <v/>
      </c>
      <c r="K1972" s="7">
        <f>MAR1!$B$5+MAR1!$C$5*COS(2*PI()*$C1972/365)+MAR1!$D$5*SIN(2*PI()*$C1972/365)</f>
        <v/>
      </c>
      <c r="L1972" s="7">
        <f>MAR1!$B$6+MAR1!$C$6*COS(2*PI()*$C1972/365)+MAR1!$D$6*SIN(2*PI()*$C1972/365)</f>
        <v/>
      </c>
      <c r="M1972" s="7">
        <f>MAR1!$B$7+MAR1!$C$7*COS(2*PI()*$C1972/365)+MAR1!$D$7*SIN(2*PI()*$C1972/365)</f>
        <v/>
      </c>
      <c r="N1972" s="7">
        <f>F1972-K1972</f>
        <v/>
      </c>
      <c r="O1972" s="7">
        <f>G1972-L1972</f>
        <v/>
      </c>
      <c r="P1972" s="7">
        <f>H1972-M1972</f>
        <v/>
      </c>
      <c r="Q1972" s="7">
        <f>IF($I1972=1,(N1972-MAR1!$B$11)/MAR1!$D$11,(N1972-MAR1!$C$11)/MAR1!$E$11)</f>
        <v/>
      </c>
      <c r="R1972" s="7">
        <f>IF($I1972=1,(O1972-MAR1!$B$12)/MAR1!$D$12,(O1972-MAR1!$C$12)/MAR1!$E$12)</f>
        <v/>
      </c>
      <c r="S1972" s="7">
        <f>IF($I1972=1,(P1972-MAR1!$B$13)/MAR1!$D$13,(P1972-MAR1!$C$13)/MAR1!$E$13)</f>
        <v/>
      </c>
    </row>
    <row r="1973">
      <c r="A1973" s="5" t="n">
        <v>1972</v>
      </c>
      <c r="B1973" s="5" t="n">
        <v>6</v>
      </c>
      <c r="C1973" s="5" t="n">
        <v>147</v>
      </c>
      <c r="D1973" s="5" t="n">
        <v>5</v>
      </c>
      <c r="E1973" s="5" t="n">
        <v>0</v>
      </c>
      <c r="F1973" s="5" t="n">
        <v>40.8</v>
      </c>
      <c r="G1973" s="5" t="n">
        <v>29.1</v>
      </c>
      <c r="H1973" s="5" t="n">
        <v>20.75</v>
      </c>
      <c r="I1973" s="6">
        <f>IF(E1973&gt;=Markov!$B$3,1,0)</f>
        <v/>
      </c>
      <c r="J1973" s="6">
        <f>I1972</f>
        <v/>
      </c>
      <c r="K1973" s="7">
        <f>MAR1!$B$5+MAR1!$C$5*COS(2*PI()*$C1973/365)+MAR1!$D$5*SIN(2*PI()*$C1973/365)</f>
        <v/>
      </c>
      <c r="L1973" s="7">
        <f>MAR1!$B$6+MAR1!$C$6*COS(2*PI()*$C1973/365)+MAR1!$D$6*SIN(2*PI()*$C1973/365)</f>
        <v/>
      </c>
      <c r="M1973" s="7">
        <f>MAR1!$B$7+MAR1!$C$7*COS(2*PI()*$C1973/365)+MAR1!$D$7*SIN(2*PI()*$C1973/365)</f>
        <v/>
      </c>
      <c r="N1973" s="7">
        <f>F1973-K1973</f>
        <v/>
      </c>
      <c r="O1973" s="7">
        <f>G1973-L1973</f>
        <v/>
      </c>
      <c r="P1973" s="7">
        <f>H1973-M1973</f>
        <v/>
      </c>
      <c r="Q1973" s="7">
        <f>IF($I1973=1,(N1973-MAR1!$B$11)/MAR1!$D$11,(N1973-MAR1!$C$11)/MAR1!$E$11)</f>
        <v/>
      </c>
      <c r="R1973" s="7">
        <f>IF($I1973=1,(O1973-MAR1!$B$12)/MAR1!$D$12,(O1973-MAR1!$C$12)/MAR1!$E$12)</f>
        <v/>
      </c>
      <c r="S1973" s="7">
        <f>IF($I1973=1,(P1973-MAR1!$B$13)/MAR1!$D$13,(P1973-MAR1!$C$13)/MAR1!$E$13)</f>
        <v/>
      </c>
    </row>
    <row r="1974">
      <c r="A1974" s="5" t="n">
        <v>1973</v>
      </c>
      <c r="B1974" s="5" t="n">
        <v>6</v>
      </c>
      <c r="C1974" s="5" t="n">
        <v>148</v>
      </c>
      <c r="D1974" s="5" t="n">
        <v>5</v>
      </c>
      <c r="E1974" s="5" t="n">
        <v>8</v>
      </c>
      <c r="F1974" s="5" t="n">
        <v>34.7</v>
      </c>
      <c r="G1974" s="5" t="n">
        <v>27.1</v>
      </c>
      <c r="H1974" s="5" t="n">
        <v>13.34</v>
      </c>
      <c r="I1974" s="6">
        <f>IF(E1974&gt;=Markov!$B$3,1,0)</f>
        <v/>
      </c>
      <c r="J1974" s="6">
        <f>I1973</f>
        <v/>
      </c>
      <c r="K1974" s="7">
        <f>MAR1!$B$5+MAR1!$C$5*COS(2*PI()*$C1974/365)+MAR1!$D$5*SIN(2*PI()*$C1974/365)</f>
        <v/>
      </c>
      <c r="L1974" s="7">
        <f>MAR1!$B$6+MAR1!$C$6*COS(2*PI()*$C1974/365)+MAR1!$D$6*SIN(2*PI()*$C1974/365)</f>
        <v/>
      </c>
      <c r="M1974" s="7">
        <f>MAR1!$B$7+MAR1!$C$7*COS(2*PI()*$C1974/365)+MAR1!$D$7*SIN(2*PI()*$C1974/365)</f>
        <v/>
      </c>
      <c r="N1974" s="7">
        <f>F1974-K1974</f>
        <v/>
      </c>
      <c r="O1974" s="7">
        <f>G1974-L1974</f>
        <v/>
      </c>
      <c r="P1974" s="7">
        <f>H1974-M1974</f>
        <v/>
      </c>
      <c r="Q1974" s="7">
        <f>IF($I1974=1,(N1974-MAR1!$B$11)/MAR1!$D$11,(N1974-MAR1!$C$11)/MAR1!$E$11)</f>
        <v/>
      </c>
      <c r="R1974" s="7">
        <f>IF($I1974=1,(O1974-MAR1!$B$12)/MAR1!$D$12,(O1974-MAR1!$C$12)/MAR1!$E$12)</f>
        <v/>
      </c>
      <c r="S1974" s="7">
        <f>IF($I1974=1,(P1974-MAR1!$B$13)/MAR1!$D$13,(P1974-MAR1!$C$13)/MAR1!$E$13)</f>
        <v/>
      </c>
    </row>
    <row r="1975">
      <c r="A1975" s="5" t="n">
        <v>1974</v>
      </c>
      <c r="B1975" s="5" t="n">
        <v>6</v>
      </c>
      <c r="C1975" s="5" t="n">
        <v>149</v>
      </c>
      <c r="D1975" s="5" t="n">
        <v>5</v>
      </c>
      <c r="E1975" s="5" t="n">
        <v>0</v>
      </c>
      <c r="F1975" s="5" t="n">
        <v>38.7</v>
      </c>
      <c r="G1975" s="5" t="n">
        <v>27.4</v>
      </c>
      <c r="H1975" s="5" t="n">
        <v>22.22</v>
      </c>
      <c r="I1975" s="6">
        <f>IF(E1975&gt;=Markov!$B$3,1,0)</f>
        <v/>
      </c>
      <c r="J1975" s="6">
        <f>I1974</f>
        <v/>
      </c>
      <c r="K1975" s="7">
        <f>MAR1!$B$5+MAR1!$C$5*COS(2*PI()*$C1975/365)+MAR1!$D$5*SIN(2*PI()*$C1975/365)</f>
        <v/>
      </c>
      <c r="L1975" s="7">
        <f>MAR1!$B$6+MAR1!$C$6*COS(2*PI()*$C1975/365)+MAR1!$D$6*SIN(2*PI()*$C1975/365)</f>
        <v/>
      </c>
      <c r="M1975" s="7">
        <f>MAR1!$B$7+MAR1!$C$7*COS(2*PI()*$C1975/365)+MAR1!$D$7*SIN(2*PI()*$C1975/365)</f>
        <v/>
      </c>
      <c r="N1975" s="7">
        <f>F1975-K1975</f>
        <v/>
      </c>
      <c r="O1975" s="7">
        <f>G1975-L1975</f>
        <v/>
      </c>
      <c r="P1975" s="7">
        <f>H1975-M1975</f>
        <v/>
      </c>
      <c r="Q1975" s="7">
        <f>IF($I1975=1,(N1975-MAR1!$B$11)/MAR1!$D$11,(N1975-MAR1!$C$11)/MAR1!$E$11)</f>
        <v/>
      </c>
      <c r="R1975" s="7">
        <f>IF($I1975=1,(O1975-MAR1!$B$12)/MAR1!$D$12,(O1975-MAR1!$C$12)/MAR1!$E$12)</f>
        <v/>
      </c>
      <c r="S1975" s="7">
        <f>IF($I1975=1,(P1975-MAR1!$B$13)/MAR1!$D$13,(P1975-MAR1!$C$13)/MAR1!$E$13)</f>
        <v/>
      </c>
    </row>
    <row r="1976">
      <c r="A1976" s="5" t="n">
        <v>1975</v>
      </c>
      <c r="B1976" s="5" t="n">
        <v>6</v>
      </c>
      <c r="C1976" s="5" t="n">
        <v>150</v>
      </c>
      <c r="D1976" s="5" t="n">
        <v>5</v>
      </c>
      <c r="E1976" s="5" t="n">
        <v>0</v>
      </c>
      <c r="F1976" s="5" t="n">
        <v>38.1</v>
      </c>
      <c r="G1976" s="5" t="n">
        <v>28.8</v>
      </c>
      <c r="H1976" s="5" t="n">
        <v>21.08</v>
      </c>
      <c r="I1976" s="6">
        <f>IF(E1976&gt;=Markov!$B$3,1,0)</f>
        <v/>
      </c>
      <c r="J1976" s="6">
        <f>I1975</f>
        <v/>
      </c>
      <c r="K1976" s="7">
        <f>MAR1!$B$5+MAR1!$C$5*COS(2*PI()*$C1976/365)+MAR1!$D$5*SIN(2*PI()*$C1976/365)</f>
        <v/>
      </c>
      <c r="L1976" s="7">
        <f>MAR1!$B$6+MAR1!$C$6*COS(2*PI()*$C1976/365)+MAR1!$D$6*SIN(2*PI()*$C1976/365)</f>
        <v/>
      </c>
      <c r="M1976" s="7">
        <f>MAR1!$B$7+MAR1!$C$7*COS(2*PI()*$C1976/365)+MAR1!$D$7*SIN(2*PI()*$C1976/365)</f>
        <v/>
      </c>
      <c r="N1976" s="7">
        <f>F1976-K1976</f>
        <v/>
      </c>
      <c r="O1976" s="7">
        <f>G1976-L1976</f>
        <v/>
      </c>
      <c r="P1976" s="7">
        <f>H1976-M1976</f>
        <v/>
      </c>
      <c r="Q1976" s="7">
        <f>IF($I1976=1,(N1976-MAR1!$B$11)/MAR1!$D$11,(N1976-MAR1!$C$11)/MAR1!$E$11)</f>
        <v/>
      </c>
      <c r="R1976" s="7">
        <f>IF($I1976=1,(O1976-MAR1!$B$12)/MAR1!$D$12,(O1976-MAR1!$C$12)/MAR1!$E$12)</f>
        <v/>
      </c>
      <c r="S1976" s="7">
        <f>IF($I1976=1,(P1976-MAR1!$B$13)/MAR1!$D$13,(P1976-MAR1!$C$13)/MAR1!$E$13)</f>
        <v/>
      </c>
    </row>
    <row r="1977">
      <c r="A1977" s="5" t="n">
        <v>1976</v>
      </c>
      <c r="B1977" s="5" t="n">
        <v>6</v>
      </c>
      <c r="C1977" s="5" t="n">
        <v>151</v>
      </c>
      <c r="D1977" s="5" t="n">
        <v>5</v>
      </c>
      <c r="E1977" s="5" t="n">
        <v>0</v>
      </c>
      <c r="F1977" s="5" t="n">
        <v>38.9</v>
      </c>
      <c r="G1977" s="5" t="n">
        <v>28.3</v>
      </c>
      <c r="H1977" s="5" t="n">
        <v>19.14</v>
      </c>
      <c r="I1977" s="6">
        <f>IF(E1977&gt;=Markov!$B$3,1,0)</f>
        <v/>
      </c>
      <c r="J1977" s="6">
        <f>I1976</f>
        <v/>
      </c>
      <c r="K1977" s="7">
        <f>MAR1!$B$5+MAR1!$C$5*COS(2*PI()*$C1977/365)+MAR1!$D$5*SIN(2*PI()*$C1977/365)</f>
        <v/>
      </c>
      <c r="L1977" s="7">
        <f>MAR1!$B$6+MAR1!$C$6*COS(2*PI()*$C1977/365)+MAR1!$D$6*SIN(2*PI()*$C1977/365)</f>
        <v/>
      </c>
      <c r="M1977" s="7">
        <f>MAR1!$B$7+MAR1!$C$7*COS(2*PI()*$C1977/365)+MAR1!$D$7*SIN(2*PI()*$C1977/365)</f>
        <v/>
      </c>
      <c r="N1977" s="7">
        <f>F1977-K1977</f>
        <v/>
      </c>
      <c r="O1977" s="7">
        <f>G1977-L1977</f>
        <v/>
      </c>
      <c r="P1977" s="7">
        <f>H1977-M1977</f>
        <v/>
      </c>
      <c r="Q1977" s="7">
        <f>IF($I1977=1,(N1977-MAR1!$B$11)/MAR1!$D$11,(N1977-MAR1!$C$11)/MAR1!$E$11)</f>
        <v/>
      </c>
      <c r="R1977" s="7">
        <f>IF($I1977=1,(O1977-MAR1!$B$12)/MAR1!$D$12,(O1977-MAR1!$C$12)/MAR1!$E$12)</f>
        <v/>
      </c>
      <c r="S1977" s="7">
        <f>IF($I1977=1,(P1977-MAR1!$B$13)/MAR1!$D$13,(P1977-MAR1!$C$13)/MAR1!$E$13)</f>
        <v/>
      </c>
    </row>
    <row r="1978">
      <c r="A1978" s="5" t="n">
        <v>1977</v>
      </c>
      <c r="B1978" s="5" t="n">
        <v>6</v>
      </c>
      <c r="C1978" s="5" t="n">
        <v>152</v>
      </c>
      <c r="D1978" s="5" t="n">
        <v>6</v>
      </c>
      <c r="E1978" s="5" t="n">
        <v>11.9</v>
      </c>
      <c r="F1978" s="5" t="n">
        <v>34.3</v>
      </c>
      <c r="G1978" s="5" t="n">
        <v>26.7</v>
      </c>
      <c r="H1978" s="5" t="n">
        <v>19.59</v>
      </c>
      <c r="I1978" s="6">
        <f>IF(E1978&gt;=Markov!$B$3,1,0)</f>
        <v/>
      </c>
      <c r="J1978" s="6">
        <f>I1977</f>
        <v/>
      </c>
      <c r="K1978" s="7">
        <f>MAR1!$B$5+MAR1!$C$5*COS(2*PI()*$C1978/365)+MAR1!$D$5*SIN(2*PI()*$C1978/365)</f>
        <v/>
      </c>
      <c r="L1978" s="7">
        <f>MAR1!$B$6+MAR1!$C$6*COS(2*PI()*$C1978/365)+MAR1!$D$6*SIN(2*PI()*$C1978/365)</f>
        <v/>
      </c>
      <c r="M1978" s="7">
        <f>MAR1!$B$7+MAR1!$C$7*COS(2*PI()*$C1978/365)+MAR1!$D$7*SIN(2*PI()*$C1978/365)</f>
        <v/>
      </c>
      <c r="N1978" s="7">
        <f>F1978-K1978</f>
        <v/>
      </c>
      <c r="O1978" s="7">
        <f>G1978-L1978</f>
        <v/>
      </c>
      <c r="P1978" s="7">
        <f>H1978-M1978</f>
        <v/>
      </c>
      <c r="Q1978" s="7">
        <f>IF($I1978=1,(N1978-MAR1!$B$11)/MAR1!$D$11,(N1978-MAR1!$C$11)/MAR1!$E$11)</f>
        <v/>
      </c>
      <c r="R1978" s="7">
        <f>IF($I1978=1,(O1978-MAR1!$B$12)/MAR1!$D$12,(O1978-MAR1!$C$12)/MAR1!$E$12)</f>
        <v/>
      </c>
      <c r="S1978" s="7">
        <f>IF($I1978=1,(P1978-MAR1!$B$13)/MAR1!$D$13,(P1978-MAR1!$C$13)/MAR1!$E$13)</f>
        <v/>
      </c>
    </row>
    <row r="1979">
      <c r="A1979" s="5" t="n">
        <v>1978</v>
      </c>
      <c r="B1979" s="5" t="n">
        <v>6</v>
      </c>
      <c r="C1979" s="5" t="n">
        <v>153</v>
      </c>
      <c r="D1979" s="5" t="n">
        <v>6</v>
      </c>
      <c r="E1979" s="5" t="n">
        <v>21.3</v>
      </c>
      <c r="F1979" s="5" t="n">
        <v>36.2</v>
      </c>
      <c r="G1979" s="5" t="n">
        <v>28.2</v>
      </c>
      <c r="H1979" s="5" t="n">
        <v>15.52</v>
      </c>
      <c r="I1979" s="6">
        <f>IF(E1979&gt;=Markov!$B$3,1,0)</f>
        <v/>
      </c>
      <c r="J1979" s="6">
        <f>I1978</f>
        <v/>
      </c>
      <c r="K1979" s="7">
        <f>MAR1!$B$5+MAR1!$C$5*COS(2*PI()*$C1979/365)+MAR1!$D$5*SIN(2*PI()*$C1979/365)</f>
        <v/>
      </c>
      <c r="L1979" s="7">
        <f>MAR1!$B$6+MAR1!$C$6*COS(2*PI()*$C1979/365)+MAR1!$D$6*SIN(2*PI()*$C1979/365)</f>
        <v/>
      </c>
      <c r="M1979" s="7">
        <f>MAR1!$B$7+MAR1!$C$7*COS(2*PI()*$C1979/365)+MAR1!$D$7*SIN(2*PI()*$C1979/365)</f>
        <v/>
      </c>
      <c r="N1979" s="7">
        <f>F1979-K1979</f>
        <v/>
      </c>
      <c r="O1979" s="7">
        <f>G1979-L1979</f>
        <v/>
      </c>
      <c r="P1979" s="7">
        <f>H1979-M1979</f>
        <v/>
      </c>
      <c r="Q1979" s="7">
        <f>IF($I1979=1,(N1979-MAR1!$B$11)/MAR1!$D$11,(N1979-MAR1!$C$11)/MAR1!$E$11)</f>
        <v/>
      </c>
      <c r="R1979" s="7">
        <f>IF($I1979=1,(O1979-MAR1!$B$12)/MAR1!$D$12,(O1979-MAR1!$C$12)/MAR1!$E$12)</f>
        <v/>
      </c>
      <c r="S1979" s="7">
        <f>IF($I1979=1,(P1979-MAR1!$B$13)/MAR1!$D$13,(P1979-MAR1!$C$13)/MAR1!$E$13)</f>
        <v/>
      </c>
    </row>
    <row r="1980">
      <c r="A1980" s="5" t="n">
        <v>1979</v>
      </c>
      <c r="B1980" s="5" t="n">
        <v>6</v>
      </c>
      <c r="C1980" s="5" t="n">
        <v>154</v>
      </c>
      <c r="D1980" s="5" t="n">
        <v>6</v>
      </c>
      <c r="E1980" s="5" t="n">
        <v>48.1</v>
      </c>
      <c r="F1980" s="5" t="n">
        <v>35.6</v>
      </c>
      <c r="G1980" s="5" t="n">
        <v>27.3</v>
      </c>
      <c r="H1980" s="5" t="n">
        <v>20.16</v>
      </c>
      <c r="I1980" s="6">
        <f>IF(E1980&gt;=Markov!$B$3,1,0)</f>
        <v/>
      </c>
      <c r="J1980" s="6">
        <f>I1979</f>
        <v/>
      </c>
      <c r="K1980" s="7">
        <f>MAR1!$B$5+MAR1!$C$5*COS(2*PI()*$C1980/365)+MAR1!$D$5*SIN(2*PI()*$C1980/365)</f>
        <v/>
      </c>
      <c r="L1980" s="7">
        <f>MAR1!$B$6+MAR1!$C$6*COS(2*PI()*$C1980/365)+MAR1!$D$6*SIN(2*PI()*$C1980/365)</f>
        <v/>
      </c>
      <c r="M1980" s="7">
        <f>MAR1!$B$7+MAR1!$C$7*COS(2*PI()*$C1980/365)+MAR1!$D$7*SIN(2*PI()*$C1980/365)</f>
        <v/>
      </c>
      <c r="N1980" s="7">
        <f>F1980-K1980</f>
        <v/>
      </c>
      <c r="O1980" s="7">
        <f>G1980-L1980</f>
        <v/>
      </c>
      <c r="P1980" s="7">
        <f>H1980-M1980</f>
        <v/>
      </c>
      <c r="Q1980" s="7">
        <f>IF($I1980=1,(N1980-MAR1!$B$11)/MAR1!$D$11,(N1980-MAR1!$C$11)/MAR1!$E$11)</f>
        <v/>
      </c>
      <c r="R1980" s="7">
        <f>IF($I1980=1,(O1980-MAR1!$B$12)/MAR1!$D$12,(O1980-MAR1!$C$12)/MAR1!$E$12)</f>
        <v/>
      </c>
      <c r="S1980" s="7">
        <f>IF($I1980=1,(P1980-MAR1!$B$13)/MAR1!$D$13,(P1980-MAR1!$C$13)/MAR1!$E$13)</f>
        <v/>
      </c>
    </row>
    <row r="1981">
      <c r="A1981" s="5" t="n">
        <v>1980</v>
      </c>
      <c r="B1981" s="5" t="n">
        <v>6</v>
      </c>
      <c r="C1981" s="5" t="n">
        <v>155</v>
      </c>
      <c r="D1981" s="5" t="n">
        <v>6</v>
      </c>
      <c r="E1981" s="5" t="n">
        <v>0</v>
      </c>
      <c r="F1981" s="5" t="n">
        <v>38</v>
      </c>
      <c r="G1981" s="5" t="n">
        <v>27.5</v>
      </c>
      <c r="H1981" s="5" t="n">
        <v>21.34</v>
      </c>
      <c r="I1981" s="6">
        <f>IF(E1981&gt;=Markov!$B$3,1,0)</f>
        <v/>
      </c>
      <c r="J1981" s="6">
        <f>I1980</f>
        <v/>
      </c>
      <c r="K1981" s="7">
        <f>MAR1!$B$5+MAR1!$C$5*COS(2*PI()*$C1981/365)+MAR1!$D$5*SIN(2*PI()*$C1981/365)</f>
        <v/>
      </c>
      <c r="L1981" s="7">
        <f>MAR1!$B$6+MAR1!$C$6*COS(2*PI()*$C1981/365)+MAR1!$D$6*SIN(2*PI()*$C1981/365)</f>
        <v/>
      </c>
      <c r="M1981" s="7">
        <f>MAR1!$B$7+MAR1!$C$7*COS(2*PI()*$C1981/365)+MAR1!$D$7*SIN(2*PI()*$C1981/365)</f>
        <v/>
      </c>
      <c r="N1981" s="7">
        <f>F1981-K1981</f>
        <v/>
      </c>
      <c r="O1981" s="7">
        <f>G1981-L1981</f>
        <v/>
      </c>
      <c r="P1981" s="7">
        <f>H1981-M1981</f>
        <v/>
      </c>
      <c r="Q1981" s="7">
        <f>IF($I1981=1,(N1981-MAR1!$B$11)/MAR1!$D$11,(N1981-MAR1!$C$11)/MAR1!$E$11)</f>
        <v/>
      </c>
      <c r="R1981" s="7">
        <f>IF($I1981=1,(O1981-MAR1!$B$12)/MAR1!$D$12,(O1981-MAR1!$C$12)/MAR1!$E$12)</f>
        <v/>
      </c>
      <c r="S1981" s="7">
        <f>IF($I1981=1,(P1981-MAR1!$B$13)/MAR1!$D$13,(P1981-MAR1!$C$13)/MAR1!$E$13)</f>
        <v/>
      </c>
    </row>
    <row r="1982">
      <c r="A1982" s="5" t="n">
        <v>1981</v>
      </c>
      <c r="B1982" s="5" t="n">
        <v>6</v>
      </c>
      <c r="C1982" s="5" t="n">
        <v>156</v>
      </c>
      <c r="D1982" s="5" t="n">
        <v>6</v>
      </c>
      <c r="E1982" s="5" t="n">
        <v>0</v>
      </c>
      <c r="F1982" s="5" t="n">
        <v>37.7</v>
      </c>
      <c r="G1982" s="5" t="n">
        <v>27.4</v>
      </c>
      <c r="H1982" s="5" t="n">
        <v>13.93</v>
      </c>
      <c r="I1982" s="6">
        <f>IF(E1982&gt;=Markov!$B$3,1,0)</f>
        <v/>
      </c>
      <c r="J1982" s="6">
        <f>I1981</f>
        <v/>
      </c>
      <c r="K1982" s="7">
        <f>MAR1!$B$5+MAR1!$C$5*COS(2*PI()*$C1982/365)+MAR1!$D$5*SIN(2*PI()*$C1982/365)</f>
        <v/>
      </c>
      <c r="L1982" s="7">
        <f>MAR1!$B$6+MAR1!$C$6*COS(2*PI()*$C1982/365)+MAR1!$D$6*SIN(2*PI()*$C1982/365)</f>
        <v/>
      </c>
      <c r="M1982" s="7">
        <f>MAR1!$B$7+MAR1!$C$7*COS(2*PI()*$C1982/365)+MAR1!$D$7*SIN(2*PI()*$C1982/365)</f>
        <v/>
      </c>
      <c r="N1982" s="7">
        <f>F1982-K1982</f>
        <v/>
      </c>
      <c r="O1982" s="7">
        <f>G1982-L1982</f>
        <v/>
      </c>
      <c r="P1982" s="7">
        <f>H1982-M1982</f>
        <v/>
      </c>
      <c r="Q1982" s="7">
        <f>IF($I1982=1,(N1982-MAR1!$B$11)/MAR1!$D$11,(N1982-MAR1!$C$11)/MAR1!$E$11)</f>
        <v/>
      </c>
      <c r="R1982" s="7">
        <f>IF($I1982=1,(O1982-MAR1!$B$12)/MAR1!$D$12,(O1982-MAR1!$C$12)/MAR1!$E$12)</f>
        <v/>
      </c>
      <c r="S1982" s="7">
        <f>IF($I1982=1,(P1982-MAR1!$B$13)/MAR1!$D$13,(P1982-MAR1!$C$13)/MAR1!$E$13)</f>
        <v/>
      </c>
    </row>
    <row r="1983">
      <c r="A1983" s="5" t="n">
        <v>1982</v>
      </c>
      <c r="B1983" s="5" t="n">
        <v>6</v>
      </c>
      <c r="C1983" s="5" t="n">
        <v>157</v>
      </c>
      <c r="D1983" s="5" t="n">
        <v>6</v>
      </c>
      <c r="E1983" s="5" t="n">
        <v>0</v>
      </c>
      <c r="F1983" s="5" t="n">
        <v>36.9</v>
      </c>
      <c r="G1983" s="5" t="n">
        <v>28.6</v>
      </c>
      <c r="H1983" s="5" t="n">
        <v>16.73</v>
      </c>
      <c r="I1983" s="6">
        <f>IF(E1983&gt;=Markov!$B$3,1,0)</f>
        <v/>
      </c>
      <c r="J1983" s="6">
        <f>I1982</f>
        <v/>
      </c>
      <c r="K1983" s="7">
        <f>MAR1!$B$5+MAR1!$C$5*COS(2*PI()*$C1983/365)+MAR1!$D$5*SIN(2*PI()*$C1983/365)</f>
        <v/>
      </c>
      <c r="L1983" s="7">
        <f>MAR1!$B$6+MAR1!$C$6*COS(2*PI()*$C1983/365)+MAR1!$D$6*SIN(2*PI()*$C1983/365)</f>
        <v/>
      </c>
      <c r="M1983" s="7">
        <f>MAR1!$B$7+MAR1!$C$7*COS(2*PI()*$C1983/365)+MAR1!$D$7*SIN(2*PI()*$C1983/365)</f>
        <v/>
      </c>
      <c r="N1983" s="7">
        <f>F1983-K1983</f>
        <v/>
      </c>
      <c r="O1983" s="7">
        <f>G1983-L1983</f>
        <v/>
      </c>
      <c r="P1983" s="7">
        <f>H1983-M1983</f>
        <v/>
      </c>
      <c r="Q1983" s="7">
        <f>IF($I1983=1,(N1983-MAR1!$B$11)/MAR1!$D$11,(N1983-MAR1!$C$11)/MAR1!$E$11)</f>
        <v/>
      </c>
      <c r="R1983" s="7">
        <f>IF($I1983=1,(O1983-MAR1!$B$12)/MAR1!$D$12,(O1983-MAR1!$C$12)/MAR1!$E$12)</f>
        <v/>
      </c>
      <c r="S1983" s="7">
        <f>IF($I1983=1,(P1983-MAR1!$B$13)/MAR1!$D$13,(P1983-MAR1!$C$13)/MAR1!$E$13)</f>
        <v/>
      </c>
    </row>
    <row r="1984">
      <c r="A1984" s="5" t="n">
        <v>1983</v>
      </c>
      <c r="B1984" s="5" t="n">
        <v>6</v>
      </c>
      <c r="C1984" s="5" t="n">
        <v>158</v>
      </c>
      <c r="D1984" s="5" t="n">
        <v>6</v>
      </c>
      <c r="E1984" s="5" t="n">
        <v>0.8</v>
      </c>
      <c r="F1984" s="5" t="n">
        <v>34.1</v>
      </c>
      <c r="G1984" s="5" t="n">
        <v>28.4</v>
      </c>
      <c r="H1984" s="5" t="n">
        <v>14.66</v>
      </c>
      <c r="I1984" s="6">
        <f>IF(E1984&gt;=Markov!$B$3,1,0)</f>
        <v/>
      </c>
      <c r="J1984" s="6">
        <f>I1983</f>
        <v/>
      </c>
      <c r="K1984" s="7">
        <f>MAR1!$B$5+MAR1!$C$5*COS(2*PI()*$C1984/365)+MAR1!$D$5*SIN(2*PI()*$C1984/365)</f>
        <v/>
      </c>
      <c r="L1984" s="7">
        <f>MAR1!$B$6+MAR1!$C$6*COS(2*PI()*$C1984/365)+MAR1!$D$6*SIN(2*PI()*$C1984/365)</f>
        <v/>
      </c>
      <c r="M1984" s="7">
        <f>MAR1!$B$7+MAR1!$C$7*COS(2*PI()*$C1984/365)+MAR1!$D$7*SIN(2*PI()*$C1984/365)</f>
        <v/>
      </c>
      <c r="N1984" s="7">
        <f>F1984-K1984</f>
        <v/>
      </c>
      <c r="O1984" s="7">
        <f>G1984-L1984</f>
        <v/>
      </c>
      <c r="P1984" s="7">
        <f>H1984-M1984</f>
        <v/>
      </c>
      <c r="Q1984" s="7">
        <f>IF($I1984=1,(N1984-MAR1!$B$11)/MAR1!$D$11,(N1984-MAR1!$C$11)/MAR1!$E$11)</f>
        <v/>
      </c>
      <c r="R1984" s="7">
        <f>IF($I1984=1,(O1984-MAR1!$B$12)/MAR1!$D$12,(O1984-MAR1!$C$12)/MAR1!$E$12)</f>
        <v/>
      </c>
      <c r="S1984" s="7">
        <f>IF($I1984=1,(P1984-MAR1!$B$13)/MAR1!$D$13,(P1984-MAR1!$C$13)/MAR1!$E$13)</f>
        <v/>
      </c>
    </row>
    <row r="1985">
      <c r="A1985" s="5" t="n">
        <v>1984</v>
      </c>
      <c r="B1985" s="5" t="n">
        <v>6</v>
      </c>
      <c r="C1985" s="5" t="n">
        <v>159</v>
      </c>
      <c r="D1985" s="5" t="n">
        <v>6</v>
      </c>
      <c r="E1985" s="5" t="n">
        <v>0</v>
      </c>
      <c r="F1985" s="5" t="n">
        <v>39.9</v>
      </c>
      <c r="G1985" s="5" t="n">
        <v>28.4</v>
      </c>
      <c r="H1985" s="5" t="n">
        <v>23.45</v>
      </c>
      <c r="I1985" s="6">
        <f>IF(E1985&gt;=Markov!$B$3,1,0)</f>
        <v/>
      </c>
      <c r="J1985" s="6">
        <f>I1984</f>
        <v/>
      </c>
      <c r="K1985" s="7">
        <f>MAR1!$B$5+MAR1!$C$5*COS(2*PI()*$C1985/365)+MAR1!$D$5*SIN(2*PI()*$C1985/365)</f>
        <v/>
      </c>
      <c r="L1985" s="7">
        <f>MAR1!$B$6+MAR1!$C$6*COS(2*PI()*$C1985/365)+MAR1!$D$6*SIN(2*PI()*$C1985/365)</f>
        <v/>
      </c>
      <c r="M1985" s="7">
        <f>MAR1!$B$7+MAR1!$C$7*COS(2*PI()*$C1985/365)+MAR1!$D$7*SIN(2*PI()*$C1985/365)</f>
        <v/>
      </c>
      <c r="N1985" s="7">
        <f>F1985-K1985</f>
        <v/>
      </c>
      <c r="O1985" s="7">
        <f>G1985-L1985</f>
        <v/>
      </c>
      <c r="P1985" s="7">
        <f>H1985-M1985</f>
        <v/>
      </c>
      <c r="Q1985" s="7">
        <f>IF($I1985=1,(N1985-MAR1!$B$11)/MAR1!$D$11,(N1985-MAR1!$C$11)/MAR1!$E$11)</f>
        <v/>
      </c>
      <c r="R1985" s="7">
        <f>IF($I1985=1,(O1985-MAR1!$B$12)/MAR1!$D$12,(O1985-MAR1!$C$12)/MAR1!$E$12)</f>
        <v/>
      </c>
      <c r="S1985" s="7">
        <f>IF($I1985=1,(P1985-MAR1!$B$13)/MAR1!$D$13,(P1985-MAR1!$C$13)/MAR1!$E$13)</f>
        <v/>
      </c>
    </row>
    <row r="1986">
      <c r="A1986" s="5" t="n">
        <v>1985</v>
      </c>
      <c r="B1986" s="5" t="n">
        <v>6</v>
      </c>
      <c r="C1986" s="5" t="n">
        <v>160</v>
      </c>
      <c r="D1986" s="5" t="n">
        <v>6</v>
      </c>
      <c r="E1986" s="5" t="n">
        <v>0</v>
      </c>
      <c r="F1986" s="5" t="n">
        <v>41.1</v>
      </c>
      <c r="G1986" s="5" t="n">
        <v>28.6</v>
      </c>
      <c r="H1986" s="5" t="n">
        <v>26.82</v>
      </c>
      <c r="I1986" s="6">
        <f>IF(E1986&gt;=Markov!$B$3,1,0)</f>
        <v/>
      </c>
      <c r="J1986" s="6">
        <f>I1985</f>
        <v/>
      </c>
      <c r="K1986" s="7">
        <f>MAR1!$B$5+MAR1!$C$5*COS(2*PI()*$C1986/365)+MAR1!$D$5*SIN(2*PI()*$C1986/365)</f>
        <v/>
      </c>
      <c r="L1986" s="7">
        <f>MAR1!$B$6+MAR1!$C$6*COS(2*PI()*$C1986/365)+MAR1!$D$6*SIN(2*PI()*$C1986/365)</f>
        <v/>
      </c>
      <c r="M1986" s="7">
        <f>MAR1!$B$7+MAR1!$C$7*COS(2*PI()*$C1986/365)+MAR1!$D$7*SIN(2*PI()*$C1986/365)</f>
        <v/>
      </c>
      <c r="N1986" s="7">
        <f>F1986-K1986</f>
        <v/>
      </c>
      <c r="O1986" s="7">
        <f>G1986-L1986</f>
        <v/>
      </c>
      <c r="P1986" s="7">
        <f>H1986-M1986</f>
        <v/>
      </c>
      <c r="Q1986" s="7">
        <f>IF($I1986=1,(N1986-MAR1!$B$11)/MAR1!$D$11,(N1986-MAR1!$C$11)/MAR1!$E$11)</f>
        <v/>
      </c>
      <c r="R1986" s="7">
        <f>IF($I1986=1,(O1986-MAR1!$B$12)/MAR1!$D$12,(O1986-MAR1!$C$12)/MAR1!$E$12)</f>
        <v/>
      </c>
      <c r="S1986" s="7">
        <f>IF($I1986=1,(P1986-MAR1!$B$13)/MAR1!$D$13,(P1986-MAR1!$C$13)/MAR1!$E$13)</f>
        <v/>
      </c>
    </row>
    <row r="1987">
      <c r="A1987" s="5" t="n">
        <v>1986</v>
      </c>
      <c r="B1987" s="5" t="n">
        <v>6</v>
      </c>
      <c r="C1987" s="5" t="n">
        <v>161</v>
      </c>
      <c r="D1987" s="5" t="n">
        <v>6</v>
      </c>
      <c r="E1987" s="5" t="n">
        <v>5.5</v>
      </c>
      <c r="F1987" s="5" t="n">
        <v>37.6</v>
      </c>
      <c r="G1987" s="5" t="n">
        <v>28.3</v>
      </c>
      <c r="H1987" s="5" t="n">
        <v>13.28</v>
      </c>
      <c r="I1987" s="6">
        <f>IF(E1987&gt;=Markov!$B$3,1,0)</f>
        <v/>
      </c>
      <c r="J1987" s="6">
        <f>I1986</f>
        <v/>
      </c>
      <c r="K1987" s="7">
        <f>MAR1!$B$5+MAR1!$C$5*COS(2*PI()*$C1987/365)+MAR1!$D$5*SIN(2*PI()*$C1987/365)</f>
        <v/>
      </c>
      <c r="L1987" s="7">
        <f>MAR1!$B$6+MAR1!$C$6*COS(2*PI()*$C1987/365)+MAR1!$D$6*SIN(2*PI()*$C1987/365)</f>
        <v/>
      </c>
      <c r="M1987" s="7">
        <f>MAR1!$B$7+MAR1!$C$7*COS(2*PI()*$C1987/365)+MAR1!$D$7*SIN(2*PI()*$C1987/365)</f>
        <v/>
      </c>
      <c r="N1987" s="7">
        <f>F1987-K1987</f>
        <v/>
      </c>
      <c r="O1987" s="7">
        <f>G1987-L1987</f>
        <v/>
      </c>
      <c r="P1987" s="7">
        <f>H1987-M1987</f>
        <v/>
      </c>
      <c r="Q1987" s="7">
        <f>IF($I1987=1,(N1987-MAR1!$B$11)/MAR1!$D$11,(N1987-MAR1!$C$11)/MAR1!$E$11)</f>
        <v/>
      </c>
      <c r="R1987" s="7">
        <f>IF($I1987=1,(O1987-MAR1!$B$12)/MAR1!$D$12,(O1987-MAR1!$C$12)/MAR1!$E$12)</f>
        <v/>
      </c>
      <c r="S1987" s="7">
        <f>IF($I1987=1,(P1987-MAR1!$B$13)/MAR1!$D$13,(P1987-MAR1!$C$13)/MAR1!$E$13)</f>
        <v/>
      </c>
    </row>
    <row r="1988">
      <c r="A1988" s="5" t="n">
        <v>1987</v>
      </c>
      <c r="B1988" s="5" t="n">
        <v>6</v>
      </c>
      <c r="C1988" s="5" t="n">
        <v>162</v>
      </c>
      <c r="D1988" s="5" t="n">
        <v>6</v>
      </c>
      <c r="E1988" s="5" t="n">
        <v>0</v>
      </c>
      <c r="F1988" s="5" t="n">
        <v>39.6</v>
      </c>
      <c r="G1988" s="5" t="n">
        <v>28.1</v>
      </c>
      <c r="H1988" s="5" t="n">
        <v>21.84</v>
      </c>
      <c r="I1988" s="6">
        <f>IF(E1988&gt;=Markov!$B$3,1,0)</f>
        <v/>
      </c>
      <c r="J1988" s="6">
        <f>I1987</f>
        <v/>
      </c>
      <c r="K1988" s="7">
        <f>MAR1!$B$5+MAR1!$C$5*COS(2*PI()*$C1988/365)+MAR1!$D$5*SIN(2*PI()*$C1988/365)</f>
        <v/>
      </c>
      <c r="L1988" s="7">
        <f>MAR1!$B$6+MAR1!$C$6*COS(2*PI()*$C1988/365)+MAR1!$D$6*SIN(2*PI()*$C1988/365)</f>
        <v/>
      </c>
      <c r="M1988" s="7">
        <f>MAR1!$B$7+MAR1!$C$7*COS(2*PI()*$C1988/365)+MAR1!$D$7*SIN(2*PI()*$C1988/365)</f>
        <v/>
      </c>
      <c r="N1988" s="7">
        <f>F1988-K1988</f>
        <v/>
      </c>
      <c r="O1988" s="7">
        <f>G1988-L1988</f>
        <v/>
      </c>
      <c r="P1988" s="7">
        <f>H1988-M1988</f>
        <v/>
      </c>
      <c r="Q1988" s="7">
        <f>IF($I1988=1,(N1988-MAR1!$B$11)/MAR1!$D$11,(N1988-MAR1!$C$11)/MAR1!$E$11)</f>
        <v/>
      </c>
      <c r="R1988" s="7">
        <f>IF($I1988=1,(O1988-MAR1!$B$12)/MAR1!$D$12,(O1988-MAR1!$C$12)/MAR1!$E$12)</f>
        <v/>
      </c>
      <c r="S1988" s="7">
        <f>IF($I1988=1,(P1988-MAR1!$B$13)/MAR1!$D$13,(P1988-MAR1!$C$13)/MAR1!$E$13)</f>
        <v/>
      </c>
    </row>
    <row r="1989">
      <c r="A1989" s="5" t="n">
        <v>1988</v>
      </c>
      <c r="B1989" s="5" t="n">
        <v>6</v>
      </c>
      <c r="C1989" s="5" t="n">
        <v>163</v>
      </c>
      <c r="D1989" s="5" t="n">
        <v>6</v>
      </c>
      <c r="E1989" s="5" t="n">
        <v>35.7</v>
      </c>
      <c r="F1989" s="5" t="n">
        <v>37.4</v>
      </c>
      <c r="G1989" s="5" t="n">
        <v>28.2</v>
      </c>
      <c r="H1989" s="5" t="n">
        <v>12.83</v>
      </c>
      <c r="I1989" s="6">
        <f>IF(E1989&gt;=Markov!$B$3,1,0)</f>
        <v/>
      </c>
      <c r="J1989" s="6">
        <f>I1988</f>
        <v/>
      </c>
      <c r="K1989" s="7">
        <f>MAR1!$B$5+MAR1!$C$5*COS(2*PI()*$C1989/365)+MAR1!$D$5*SIN(2*PI()*$C1989/365)</f>
        <v/>
      </c>
      <c r="L1989" s="7">
        <f>MAR1!$B$6+MAR1!$C$6*COS(2*PI()*$C1989/365)+MAR1!$D$6*SIN(2*PI()*$C1989/365)</f>
        <v/>
      </c>
      <c r="M1989" s="7">
        <f>MAR1!$B$7+MAR1!$C$7*COS(2*PI()*$C1989/365)+MAR1!$D$7*SIN(2*PI()*$C1989/365)</f>
        <v/>
      </c>
      <c r="N1989" s="7">
        <f>F1989-K1989</f>
        <v/>
      </c>
      <c r="O1989" s="7">
        <f>G1989-L1989</f>
        <v/>
      </c>
      <c r="P1989" s="7">
        <f>H1989-M1989</f>
        <v/>
      </c>
      <c r="Q1989" s="7">
        <f>IF($I1989=1,(N1989-MAR1!$B$11)/MAR1!$D$11,(N1989-MAR1!$C$11)/MAR1!$E$11)</f>
        <v/>
      </c>
      <c r="R1989" s="7">
        <f>IF($I1989=1,(O1989-MAR1!$B$12)/MAR1!$D$12,(O1989-MAR1!$C$12)/MAR1!$E$12)</f>
        <v/>
      </c>
      <c r="S1989" s="7">
        <f>IF($I1989=1,(P1989-MAR1!$B$13)/MAR1!$D$13,(P1989-MAR1!$C$13)/MAR1!$E$13)</f>
        <v/>
      </c>
    </row>
    <row r="1990">
      <c r="A1990" s="5" t="n">
        <v>1989</v>
      </c>
      <c r="B1990" s="5" t="n">
        <v>6</v>
      </c>
      <c r="C1990" s="5" t="n">
        <v>164</v>
      </c>
      <c r="D1990" s="5" t="n">
        <v>6</v>
      </c>
      <c r="E1990" s="5" t="n">
        <v>8.1</v>
      </c>
      <c r="F1990" s="5" t="n">
        <v>36.6</v>
      </c>
      <c r="G1990" s="5" t="n">
        <v>26.5</v>
      </c>
      <c r="H1990" s="5" t="n">
        <v>15.83</v>
      </c>
      <c r="I1990" s="6">
        <f>IF(E1990&gt;=Markov!$B$3,1,0)</f>
        <v/>
      </c>
      <c r="J1990" s="6">
        <f>I1989</f>
        <v/>
      </c>
      <c r="K1990" s="7">
        <f>MAR1!$B$5+MAR1!$C$5*COS(2*PI()*$C1990/365)+MAR1!$D$5*SIN(2*PI()*$C1990/365)</f>
        <v/>
      </c>
      <c r="L1990" s="7">
        <f>MAR1!$B$6+MAR1!$C$6*COS(2*PI()*$C1990/365)+MAR1!$D$6*SIN(2*PI()*$C1990/365)</f>
        <v/>
      </c>
      <c r="M1990" s="7">
        <f>MAR1!$B$7+MAR1!$C$7*COS(2*PI()*$C1990/365)+MAR1!$D$7*SIN(2*PI()*$C1990/365)</f>
        <v/>
      </c>
      <c r="N1990" s="7">
        <f>F1990-K1990</f>
        <v/>
      </c>
      <c r="O1990" s="7">
        <f>G1990-L1990</f>
        <v/>
      </c>
      <c r="P1990" s="7">
        <f>H1990-M1990</f>
        <v/>
      </c>
      <c r="Q1990" s="7">
        <f>IF($I1990=1,(N1990-MAR1!$B$11)/MAR1!$D$11,(N1990-MAR1!$C$11)/MAR1!$E$11)</f>
        <v/>
      </c>
      <c r="R1990" s="7">
        <f>IF($I1990=1,(O1990-MAR1!$B$12)/MAR1!$D$12,(O1990-MAR1!$C$12)/MAR1!$E$12)</f>
        <v/>
      </c>
      <c r="S1990" s="7">
        <f>IF($I1990=1,(P1990-MAR1!$B$13)/MAR1!$D$13,(P1990-MAR1!$C$13)/MAR1!$E$13)</f>
        <v/>
      </c>
    </row>
    <row r="1991">
      <c r="A1991" s="5" t="n">
        <v>1990</v>
      </c>
      <c r="B1991" s="5" t="n">
        <v>6</v>
      </c>
      <c r="C1991" s="5" t="n">
        <v>165</v>
      </c>
      <c r="D1991" s="5" t="n">
        <v>6</v>
      </c>
      <c r="E1991" s="5" t="n">
        <v>6.1</v>
      </c>
      <c r="F1991" s="5" t="n">
        <v>37.1</v>
      </c>
      <c r="G1991" s="5" t="n">
        <v>27.6</v>
      </c>
      <c r="H1991" s="5" t="n">
        <v>16.37</v>
      </c>
      <c r="I1991" s="6">
        <f>IF(E1991&gt;=Markov!$B$3,1,0)</f>
        <v/>
      </c>
      <c r="J1991" s="6">
        <f>I1990</f>
        <v/>
      </c>
      <c r="K1991" s="7">
        <f>MAR1!$B$5+MAR1!$C$5*COS(2*PI()*$C1991/365)+MAR1!$D$5*SIN(2*PI()*$C1991/365)</f>
        <v/>
      </c>
      <c r="L1991" s="7">
        <f>MAR1!$B$6+MAR1!$C$6*COS(2*PI()*$C1991/365)+MAR1!$D$6*SIN(2*PI()*$C1991/365)</f>
        <v/>
      </c>
      <c r="M1991" s="7">
        <f>MAR1!$B$7+MAR1!$C$7*COS(2*PI()*$C1991/365)+MAR1!$D$7*SIN(2*PI()*$C1991/365)</f>
        <v/>
      </c>
      <c r="N1991" s="7">
        <f>F1991-K1991</f>
        <v/>
      </c>
      <c r="O1991" s="7">
        <f>G1991-L1991</f>
        <v/>
      </c>
      <c r="P1991" s="7">
        <f>H1991-M1991</f>
        <v/>
      </c>
      <c r="Q1991" s="7">
        <f>IF($I1991=1,(N1991-MAR1!$B$11)/MAR1!$D$11,(N1991-MAR1!$C$11)/MAR1!$E$11)</f>
        <v/>
      </c>
      <c r="R1991" s="7">
        <f>IF($I1991=1,(O1991-MAR1!$B$12)/MAR1!$D$12,(O1991-MAR1!$C$12)/MAR1!$E$12)</f>
        <v/>
      </c>
      <c r="S1991" s="7">
        <f>IF($I1991=1,(P1991-MAR1!$B$13)/MAR1!$D$13,(P1991-MAR1!$C$13)/MAR1!$E$13)</f>
        <v/>
      </c>
    </row>
    <row r="1992">
      <c r="A1992" s="5" t="n">
        <v>1991</v>
      </c>
      <c r="B1992" s="5" t="n">
        <v>6</v>
      </c>
      <c r="C1992" s="5" t="n">
        <v>166</v>
      </c>
      <c r="D1992" s="5" t="n">
        <v>6</v>
      </c>
      <c r="E1992" s="5" t="n">
        <v>2.3</v>
      </c>
      <c r="F1992" s="5" t="n">
        <v>34.8</v>
      </c>
      <c r="G1992" s="5" t="n">
        <v>27.2</v>
      </c>
      <c r="H1992" s="5" t="n">
        <v>21.63</v>
      </c>
      <c r="I1992" s="6">
        <f>IF(E1992&gt;=Markov!$B$3,1,0)</f>
        <v/>
      </c>
      <c r="J1992" s="6">
        <f>I1991</f>
        <v/>
      </c>
      <c r="K1992" s="7">
        <f>MAR1!$B$5+MAR1!$C$5*COS(2*PI()*$C1992/365)+MAR1!$D$5*SIN(2*PI()*$C1992/365)</f>
        <v/>
      </c>
      <c r="L1992" s="7">
        <f>MAR1!$B$6+MAR1!$C$6*COS(2*PI()*$C1992/365)+MAR1!$D$6*SIN(2*PI()*$C1992/365)</f>
        <v/>
      </c>
      <c r="M1992" s="7">
        <f>MAR1!$B$7+MAR1!$C$7*COS(2*PI()*$C1992/365)+MAR1!$D$7*SIN(2*PI()*$C1992/365)</f>
        <v/>
      </c>
      <c r="N1992" s="7">
        <f>F1992-K1992</f>
        <v/>
      </c>
      <c r="O1992" s="7">
        <f>G1992-L1992</f>
        <v/>
      </c>
      <c r="P1992" s="7">
        <f>H1992-M1992</f>
        <v/>
      </c>
      <c r="Q1992" s="7">
        <f>IF($I1992=1,(N1992-MAR1!$B$11)/MAR1!$D$11,(N1992-MAR1!$C$11)/MAR1!$E$11)</f>
        <v/>
      </c>
      <c r="R1992" s="7">
        <f>IF($I1992=1,(O1992-MAR1!$B$12)/MAR1!$D$12,(O1992-MAR1!$C$12)/MAR1!$E$12)</f>
        <v/>
      </c>
      <c r="S1992" s="7">
        <f>IF($I1992=1,(P1992-MAR1!$B$13)/MAR1!$D$13,(P1992-MAR1!$C$13)/MAR1!$E$13)</f>
        <v/>
      </c>
    </row>
    <row r="1993">
      <c r="A1993" s="5" t="n">
        <v>1992</v>
      </c>
      <c r="B1993" s="5" t="n">
        <v>6</v>
      </c>
      <c r="C1993" s="5" t="n">
        <v>167</v>
      </c>
      <c r="D1993" s="5" t="n">
        <v>6</v>
      </c>
      <c r="E1993" s="5" t="n">
        <v>5.1</v>
      </c>
      <c r="F1993" s="5" t="n">
        <v>35.1</v>
      </c>
      <c r="G1993" s="5" t="n">
        <v>26.7</v>
      </c>
      <c r="H1993" s="5" t="n">
        <v>22.41</v>
      </c>
      <c r="I1993" s="6">
        <f>IF(E1993&gt;=Markov!$B$3,1,0)</f>
        <v/>
      </c>
      <c r="J1993" s="6">
        <f>I1992</f>
        <v/>
      </c>
      <c r="K1993" s="7">
        <f>MAR1!$B$5+MAR1!$C$5*COS(2*PI()*$C1993/365)+MAR1!$D$5*SIN(2*PI()*$C1993/365)</f>
        <v/>
      </c>
      <c r="L1993" s="7">
        <f>MAR1!$B$6+MAR1!$C$6*COS(2*PI()*$C1993/365)+MAR1!$D$6*SIN(2*PI()*$C1993/365)</f>
        <v/>
      </c>
      <c r="M1993" s="7">
        <f>MAR1!$B$7+MAR1!$C$7*COS(2*PI()*$C1993/365)+MAR1!$D$7*SIN(2*PI()*$C1993/365)</f>
        <v/>
      </c>
      <c r="N1993" s="7">
        <f>F1993-K1993</f>
        <v/>
      </c>
      <c r="O1993" s="7">
        <f>G1993-L1993</f>
        <v/>
      </c>
      <c r="P1993" s="7">
        <f>H1993-M1993</f>
        <v/>
      </c>
      <c r="Q1993" s="7">
        <f>IF($I1993=1,(N1993-MAR1!$B$11)/MAR1!$D$11,(N1993-MAR1!$C$11)/MAR1!$E$11)</f>
        <v/>
      </c>
      <c r="R1993" s="7">
        <f>IF($I1993=1,(O1993-MAR1!$B$12)/MAR1!$D$12,(O1993-MAR1!$C$12)/MAR1!$E$12)</f>
        <v/>
      </c>
      <c r="S1993" s="7">
        <f>IF($I1993=1,(P1993-MAR1!$B$13)/MAR1!$D$13,(P1993-MAR1!$C$13)/MAR1!$E$13)</f>
        <v/>
      </c>
    </row>
    <row r="1994">
      <c r="A1994" s="5" t="n">
        <v>1993</v>
      </c>
      <c r="B1994" s="5" t="n">
        <v>6</v>
      </c>
      <c r="C1994" s="5" t="n">
        <v>168</v>
      </c>
      <c r="D1994" s="5" t="n">
        <v>6</v>
      </c>
      <c r="E1994" s="5" t="n">
        <v>0</v>
      </c>
      <c r="F1994" s="5" t="n">
        <v>36.8</v>
      </c>
      <c r="G1994" s="5" t="n">
        <v>25.7</v>
      </c>
      <c r="H1994" s="5" t="n">
        <v>22.92</v>
      </c>
      <c r="I1994" s="6">
        <f>IF(E1994&gt;=Markov!$B$3,1,0)</f>
        <v/>
      </c>
      <c r="J1994" s="6">
        <f>I1993</f>
        <v/>
      </c>
      <c r="K1994" s="7">
        <f>MAR1!$B$5+MAR1!$C$5*COS(2*PI()*$C1994/365)+MAR1!$D$5*SIN(2*PI()*$C1994/365)</f>
        <v/>
      </c>
      <c r="L1994" s="7">
        <f>MAR1!$B$6+MAR1!$C$6*COS(2*PI()*$C1994/365)+MAR1!$D$6*SIN(2*PI()*$C1994/365)</f>
        <v/>
      </c>
      <c r="M1994" s="7">
        <f>MAR1!$B$7+MAR1!$C$7*COS(2*PI()*$C1994/365)+MAR1!$D$7*SIN(2*PI()*$C1994/365)</f>
        <v/>
      </c>
      <c r="N1994" s="7">
        <f>F1994-K1994</f>
        <v/>
      </c>
      <c r="O1994" s="7">
        <f>G1994-L1994</f>
        <v/>
      </c>
      <c r="P1994" s="7">
        <f>H1994-M1994</f>
        <v/>
      </c>
      <c r="Q1994" s="7">
        <f>IF($I1994=1,(N1994-MAR1!$B$11)/MAR1!$D$11,(N1994-MAR1!$C$11)/MAR1!$E$11)</f>
        <v/>
      </c>
      <c r="R1994" s="7">
        <f>IF($I1994=1,(O1994-MAR1!$B$12)/MAR1!$D$12,(O1994-MAR1!$C$12)/MAR1!$E$12)</f>
        <v/>
      </c>
      <c r="S1994" s="7">
        <f>IF($I1994=1,(P1994-MAR1!$B$13)/MAR1!$D$13,(P1994-MAR1!$C$13)/MAR1!$E$13)</f>
        <v/>
      </c>
    </row>
    <row r="1995">
      <c r="A1995" s="5" t="n">
        <v>1994</v>
      </c>
      <c r="B1995" s="5" t="n">
        <v>6</v>
      </c>
      <c r="C1995" s="5" t="n">
        <v>169</v>
      </c>
      <c r="D1995" s="5" t="n">
        <v>6</v>
      </c>
      <c r="E1995" s="5" t="n">
        <v>27.5</v>
      </c>
      <c r="F1995" s="5" t="n">
        <v>35.6</v>
      </c>
      <c r="G1995" s="5" t="n">
        <v>26.9</v>
      </c>
      <c r="H1995" s="5" t="n">
        <v>16.38</v>
      </c>
      <c r="I1995" s="6">
        <f>IF(E1995&gt;=Markov!$B$3,1,0)</f>
        <v/>
      </c>
      <c r="J1995" s="6">
        <f>I1994</f>
        <v/>
      </c>
      <c r="K1995" s="7">
        <f>MAR1!$B$5+MAR1!$C$5*COS(2*PI()*$C1995/365)+MAR1!$D$5*SIN(2*PI()*$C1995/365)</f>
        <v/>
      </c>
      <c r="L1995" s="7">
        <f>MAR1!$B$6+MAR1!$C$6*COS(2*PI()*$C1995/365)+MAR1!$D$6*SIN(2*PI()*$C1995/365)</f>
        <v/>
      </c>
      <c r="M1995" s="7">
        <f>MAR1!$B$7+MAR1!$C$7*COS(2*PI()*$C1995/365)+MAR1!$D$7*SIN(2*PI()*$C1995/365)</f>
        <v/>
      </c>
      <c r="N1995" s="7">
        <f>F1995-K1995</f>
        <v/>
      </c>
      <c r="O1995" s="7">
        <f>G1995-L1995</f>
        <v/>
      </c>
      <c r="P1995" s="7">
        <f>H1995-M1995</f>
        <v/>
      </c>
      <c r="Q1995" s="7">
        <f>IF($I1995=1,(N1995-MAR1!$B$11)/MAR1!$D$11,(N1995-MAR1!$C$11)/MAR1!$E$11)</f>
        <v/>
      </c>
      <c r="R1995" s="7">
        <f>IF($I1995=1,(O1995-MAR1!$B$12)/MAR1!$D$12,(O1995-MAR1!$C$12)/MAR1!$E$12)</f>
        <v/>
      </c>
      <c r="S1995" s="7">
        <f>IF($I1995=1,(P1995-MAR1!$B$13)/MAR1!$D$13,(P1995-MAR1!$C$13)/MAR1!$E$13)</f>
        <v/>
      </c>
    </row>
    <row r="1996">
      <c r="A1996" s="5" t="n">
        <v>1995</v>
      </c>
      <c r="B1996" s="5" t="n">
        <v>6</v>
      </c>
      <c r="C1996" s="5" t="n">
        <v>170</v>
      </c>
      <c r="D1996" s="5" t="n">
        <v>6</v>
      </c>
      <c r="E1996" s="5" t="n">
        <v>8.800000000000001</v>
      </c>
      <c r="F1996" s="5" t="n">
        <v>33.4</v>
      </c>
      <c r="G1996" s="5" t="n">
        <v>27.5</v>
      </c>
      <c r="H1996" s="5" t="n">
        <v>12.98</v>
      </c>
      <c r="I1996" s="6">
        <f>IF(E1996&gt;=Markov!$B$3,1,0)</f>
        <v/>
      </c>
      <c r="J1996" s="6">
        <f>I1995</f>
        <v/>
      </c>
      <c r="K1996" s="7">
        <f>MAR1!$B$5+MAR1!$C$5*COS(2*PI()*$C1996/365)+MAR1!$D$5*SIN(2*PI()*$C1996/365)</f>
        <v/>
      </c>
      <c r="L1996" s="7">
        <f>MAR1!$B$6+MAR1!$C$6*COS(2*PI()*$C1996/365)+MAR1!$D$6*SIN(2*PI()*$C1996/365)</f>
        <v/>
      </c>
      <c r="M1996" s="7">
        <f>MAR1!$B$7+MAR1!$C$7*COS(2*PI()*$C1996/365)+MAR1!$D$7*SIN(2*PI()*$C1996/365)</f>
        <v/>
      </c>
      <c r="N1996" s="7">
        <f>F1996-K1996</f>
        <v/>
      </c>
      <c r="O1996" s="7">
        <f>G1996-L1996</f>
        <v/>
      </c>
      <c r="P1996" s="7">
        <f>H1996-M1996</f>
        <v/>
      </c>
      <c r="Q1996" s="7">
        <f>IF($I1996=1,(N1996-MAR1!$B$11)/MAR1!$D$11,(N1996-MAR1!$C$11)/MAR1!$E$11)</f>
        <v/>
      </c>
      <c r="R1996" s="7">
        <f>IF($I1996=1,(O1996-MAR1!$B$12)/MAR1!$D$12,(O1996-MAR1!$C$12)/MAR1!$E$12)</f>
        <v/>
      </c>
      <c r="S1996" s="7">
        <f>IF($I1996=1,(P1996-MAR1!$B$13)/MAR1!$D$13,(P1996-MAR1!$C$13)/MAR1!$E$13)</f>
        <v/>
      </c>
    </row>
    <row r="1997">
      <c r="A1997" s="5" t="n">
        <v>1996</v>
      </c>
      <c r="B1997" s="5" t="n">
        <v>6</v>
      </c>
      <c r="C1997" s="5" t="n">
        <v>171</v>
      </c>
      <c r="D1997" s="5" t="n">
        <v>6</v>
      </c>
      <c r="E1997" s="5" t="n">
        <v>78.8</v>
      </c>
      <c r="F1997" s="5" t="n">
        <v>33.5</v>
      </c>
      <c r="G1997" s="5" t="n">
        <v>26.9</v>
      </c>
      <c r="H1997" s="5" t="n">
        <v>19.54</v>
      </c>
      <c r="I1997" s="6">
        <f>IF(E1997&gt;=Markov!$B$3,1,0)</f>
        <v/>
      </c>
      <c r="J1997" s="6">
        <f>I1996</f>
        <v/>
      </c>
      <c r="K1997" s="7">
        <f>MAR1!$B$5+MAR1!$C$5*COS(2*PI()*$C1997/365)+MAR1!$D$5*SIN(2*PI()*$C1997/365)</f>
        <v/>
      </c>
      <c r="L1997" s="7">
        <f>MAR1!$B$6+MAR1!$C$6*COS(2*PI()*$C1997/365)+MAR1!$D$6*SIN(2*PI()*$C1997/365)</f>
        <v/>
      </c>
      <c r="M1997" s="7">
        <f>MAR1!$B$7+MAR1!$C$7*COS(2*PI()*$C1997/365)+MAR1!$D$7*SIN(2*PI()*$C1997/365)</f>
        <v/>
      </c>
      <c r="N1997" s="7">
        <f>F1997-K1997</f>
        <v/>
      </c>
      <c r="O1997" s="7">
        <f>G1997-L1997</f>
        <v/>
      </c>
      <c r="P1997" s="7">
        <f>H1997-M1997</f>
        <v/>
      </c>
      <c r="Q1997" s="7">
        <f>IF($I1997=1,(N1997-MAR1!$B$11)/MAR1!$D$11,(N1997-MAR1!$C$11)/MAR1!$E$11)</f>
        <v/>
      </c>
      <c r="R1997" s="7">
        <f>IF($I1997=1,(O1997-MAR1!$B$12)/MAR1!$D$12,(O1997-MAR1!$C$12)/MAR1!$E$12)</f>
        <v/>
      </c>
      <c r="S1997" s="7">
        <f>IF($I1997=1,(P1997-MAR1!$B$13)/MAR1!$D$13,(P1997-MAR1!$C$13)/MAR1!$E$13)</f>
        <v/>
      </c>
    </row>
    <row r="1998">
      <c r="A1998" s="5" t="n">
        <v>1997</v>
      </c>
      <c r="B1998" s="5" t="n">
        <v>6</v>
      </c>
      <c r="C1998" s="5" t="n">
        <v>172</v>
      </c>
      <c r="D1998" s="5" t="n">
        <v>6</v>
      </c>
      <c r="E1998" s="5" t="n">
        <v>0</v>
      </c>
      <c r="F1998" s="5" t="n">
        <v>36.9</v>
      </c>
      <c r="G1998" s="5" t="n">
        <v>26.2</v>
      </c>
      <c r="H1998" s="5" t="n">
        <v>25.25</v>
      </c>
      <c r="I1998" s="6">
        <f>IF(E1998&gt;=Markov!$B$3,1,0)</f>
        <v/>
      </c>
      <c r="J1998" s="6">
        <f>I1997</f>
        <v/>
      </c>
      <c r="K1998" s="7">
        <f>MAR1!$B$5+MAR1!$C$5*COS(2*PI()*$C1998/365)+MAR1!$D$5*SIN(2*PI()*$C1998/365)</f>
        <v/>
      </c>
      <c r="L1998" s="7">
        <f>MAR1!$B$6+MAR1!$C$6*COS(2*PI()*$C1998/365)+MAR1!$D$6*SIN(2*PI()*$C1998/365)</f>
        <v/>
      </c>
      <c r="M1998" s="7">
        <f>MAR1!$B$7+MAR1!$C$7*COS(2*PI()*$C1998/365)+MAR1!$D$7*SIN(2*PI()*$C1998/365)</f>
        <v/>
      </c>
      <c r="N1998" s="7">
        <f>F1998-K1998</f>
        <v/>
      </c>
      <c r="O1998" s="7">
        <f>G1998-L1998</f>
        <v/>
      </c>
      <c r="P1998" s="7">
        <f>H1998-M1998</f>
        <v/>
      </c>
      <c r="Q1998" s="7">
        <f>IF($I1998=1,(N1998-MAR1!$B$11)/MAR1!$D$11,(N1998-MAR1!$C$11)/MAR1!$E$11)</f>
        <v/>
      </c>
      <c r="R1998" s="7">
        <f>IF($I1998=1,(O1998-MAR1!$B$12)/MAR1!$D$12,(O1998-MAR1!$C$12)/MAR1!$E$12)</f>
        <v/>
      </c>
      <c r="S1998" s="7">
        <f>IF($I1998=1,(P1998-MAR1!$B$13)/MAR1!$D$13,(P1998-MAR1!$C$13)/MAR1!$E$13)</f>
        <v/>
      </c>
    </row>
    <row r="1999">
      <c r="A1999" s="5" t="n">
        <v>1998</v>
      </c>
      <c r="B1999" s="5" t="n">
        <v>6</v>
      </c>
      <c r="C1999" s="5" t="n">
        <v>173</v>
      </c>
      <c r="D1999" s="5" t="n">
        <v>6</v>
      </c>
      <c r="E1999" s="5" t="n">
        <v>6.1</v>
      </c>
      <c r="F1999" s="5" t="n">
        <v>32.5</v>
      </c>
      <c r="G1999" s="5" t="n">
        <v>25.7</v>
      </c>
      <c r="H1999" s="5" t="n">
        <v>12.69</v>
      </c>
      <c r="I1999" s="6">
        <f>IF(E1999&gt;=Markov!$B$3,1,0)</f>
        <v/>
      </c>
      <c r="J1999" s="6">
        <f>I1998</f>
        <v/>
      </c>
      <c r="K1999" s="7">
        <f>MAR1!$B$5+MAR1!$C$5*COS(2*PI()*$C1999/365)+MAR1!$D$5*SIN(2*PI()*$C1999/365)</f>
        <v/>
      </c>
      <c r="L1999" s="7">
        <f>MAR1!$B$6+MAR1!$C$6*COS(2*PI()*$C1999/365)+MAR1!$D$6*SIN(2*PI()*$C1999/365)</f>
        <v/>
      </c>
      <c r="M1999" s="7">
        <f>MAR1!$B$7+MAR1!$C$7*COS(2*PI()*$C1999/365)+MAR1!$D$7*SIN(2*PI()*$C1999/365)</f>
        <v/>
      </c>
      <c r="N1999" s="7">
        <f>F1999-K1999</f>
        <v/>
      </c>
      <c r="O1999" s="7">
        <f>G1999-L1999</f>
        <v/>
      </c>
      <c r="P1999" s="7">
        <f>H1999-M1999</f>
        <v/>
      </c>
      <c r="Q1999" s="7">
        <f>IF($I1999=1,(N1999-MAR1!$B$11)/MAR1!$D$11,(N1999-MAR1!$C$11)/MAR1!$E$11)</f>
        <v/>
      </c>
      <c r="R1999" s="7">
        <f>IF($I1999=1,(O1999-MAR1!$B$12)/MAR1!$D$12,(O1999-MAR1!$C$12)/MAR1!$E$12)</f>
        <v/>
      </c>
      <c r="S1999" s="7">
        <f>IF($I1999=1,(P1999-MAR1!$B$13)/MAR1!$D$13,(P1999-MAR1!$C$13)/MAR1!$E$13)</f>
        <v/>
      </c>
    </row>
    <row r="2000">
      <c r="A2000" s="5" t="n">
        <v>1999</v>
      </c>
      <c r="B2000" s="5" t="n">
        <v>6</v>
      </c>
      <c r="C2000" s="5" t="n">
        <v>174</v>
      </c>
      <c r="D2000" s="5" t="n">
        <v>6</v>
      </c>
      <c r="E2000" s="5" t="n">
        <v>19.1</v>
      </c>
      <c r="F2000" s="5" t="n">
        <v>34</v>
      </c>
      <c r="G2000" s="5" t="n">
        <v>26.5</v>
      </c>
      <c r="H2000" s="5" t="n">
        <v>16.43</v>
      </c>
      <c r="I2000" s="6">
        <f>IF(E2000&gt;=Markov!$B$3,1,0)</f>
        <v/>
      </c>
      <c r="J2000" s="6">
        <f>I1999</f>
        <v/>
      </c>
      <c r="K2000" s="7">
        <f>MAR1!$B$5+MAR1!$C$5*COS(2*PI()*$C2000/365)+MAR1!$D$5*SIN(2*PI()*$C2000/365)</f>
        <v/>
      </c>
      <c r="L2000" s="7">
        <f>MAR1!$B$6+MAR1!$C$6*COS(2*PI()*$C2000/365)+MAR1!$D$6*SIN(2*PI()*$C2000/365)</f>
        <v/>
      </c>
      <c r="M2000" s="7">
        <f>MAR1!$B$7+MAR1!$C$7*COS(2*PI()*$C2000/365)+MAR1!$D$7*SIN(2*PI()*$C2000/365)</f>
        <v/>
      </c>
      <c r="N2000" s="7">
        <f>F2000-K2000</f>
        <v/>
      </c>
      <c r="O2000" s="7">
        <f>G2000-L2000</f>
        <v/>
      </c>
      <c r="P2000" s="7">
        <f>H2000-M2000</f>
        <v/>
      </c>
      <c r="Q2000" s="7">
        <f>IF($I2000=1,(N2000-MAR1!$B$11)/MAR1!$D$11,(N2000-MAR1!$C$11)/MAR1!$E$11)</f>
        <v/>
      </c>
      <c r="R2000" s="7">
        <f>IF($I2000=1,(O2000-MAR1!$B$12)/MAR1!$D$12,(O2000-MAR1!$C$12)/MAR1!$E$12)</f>
        <v/>
      </c>
      <c r="S2000" s="7">
        <f>IF($I2000=1,(P2000-MAR1!$B$13)/MAR1!$D$13,(P2000-MAR1!$C$13)/MAR1!$E$13)</f>
        <v/>
      </c>
    </row>
    <row r="2001">
      <c r="A2001" s="5" t="n">
        <v>2000</v>
      </c>
      <c r="B2001" s="5" t="n">
        <v>6</v>
      </c>
      <c r="C2001" s="5" t="n">
        <v>175</v>
      </c>
      <c r="D2001" s="5" t="n">
        <v>6</v>
      </c>
      <c r="E2001" s="5" t="n">
        <v>0</v>
      </c>
      <c r="F2001" s="5" t="n">
        <v>36.9</v>
      </c>
      <c r="G2001" s="5" t="n">
        <v>27.1</v>
      </c>
      <c r="H2001" s="5" t="n">
        <v>22.07</v>
      </c>
      <c r="I2001" s="6">
        <f>IF(E2001&gt;=Markov!$B$3,1,0)</f>
        <v/>
      </c>
      <c r="J2001" s="6">
        <f>I2000</f>
        <v/>
      </c>
      <c r="K2001" s="7">
        <f>MAR1!$B$5+MAR1!$C$5*COS(2*PI()*$C2001/365)+MAR1!$D$5*SIN(2*PI()*$C2001/365)</f>
        <v/>
      </c>
      <c r="L2001" s="7">
        <f>MAR1!$B$6+MAR1!$C$6*COS(2*PI()*$C2001/365)+MAR1!$D$6*SIN(2*PI()*$C2001/365)</f>
        <v/>
      </c>
      <c r="M2001" s="7">
        <f>MAR1!$B$7+MAR1!$C$7*COS(2*PI()*$C2001/365)+MAR1!$D$7*SIN(2*PI()*$C2001/365)</f>
        <v/>
      </c>
      <c r="N2001" s="7">
        <f>F2001-K2001</f>
        <v/>
      </c>
      <c r="O2001" s="7">
        <f>G2001-L2001</f>
        <v/>
      </c>
      <c r="P2001" s="7">
        <f>H2001-M2001</f>
        <v/>
      </c>
      <c r="Q2001" s="7">
        <f>IF($I2001=1,(N2001-MAR1!$B$11)/MAR1!$D$11,(N2001-MAR1!$C$11)/MAR1!$E$11)</f>
        <v/>
      </c>
      <c r="R2001" s="7">
        <f>IF($I2001=1,(O2001-MAR1!$B$12)/MAR1!$D$12,(O2001-MAR1!$C$12)/MAR1!$E$12)</f>
        <v/>
      </c>
      <c r="S2001" s="7">
        <f>IF($I2001=1,(P2001-MAR1!$B$13)/MAR1!$D$13,(P2001-MAR1!$C$13)/MAR1!$E$13)</f>
        <v/>
      </c>
    </row>
    <row r="2002">
      <c r="A2002" s="5" t="n">
        <v>2001</v>
      </c>
      <c r="B2002" s="5" t="n">
        <v>6</v>
      </c>
      <c r="C2002" s="5" t="n">
        <v>176</v>
      </c>
      <c r="D2002" s="5" t="n">
        <v>6</v>
      </c>
      <c r="E2002" s="5" t="n">
        <v>0</v>
      </c>
      <c r="F2002" s="5" t="n">
        <v>36.9</v>
      </c>
      <c r="G2002" s="5" t="n">
        <v>28.2</v>
      </c>
      <c r="H2002" s="5" t="n">
        <v>18.37</v>
      </c>
      <c r="I2002" s="6">
        <f>IF(E2002&gt;=Markov!$B$3,1,0)</f>
        <v/>
      </c>
      <c r="J2002" s="6">
        <f>I2001</f>
        <v/>
      </c>
      <c r="K2002" s="7">
        <f>MAR1!$B$5+MAR1!$C$5*COS(2*PI()*$C2002/365)+MAR1!$D$5*SIN(2*PI()*$C2002/365)</f>
        <v/>
      </c>
      <c r="L2002" s="7">
        <f>MAR1!$B$6+MAR1!$C$6*COS(2*PI()*$C2002/365)+MAR1!$D$6*SIN(2*PI()*$C2002/365)</f>
        <v/>
      </c>
      <c r="M2002" s="7">
        <f>MAR1!$B$7+MAR1!$C$7*COS(2*PI()*$C2002/365)+MAR1!$D$7*SIN(2*PI()*$C2002/365)</f>
        <v/>
      </c>
      <c r="N2002" s="7">
        <f>F2002-K2002</f>
        <v/>
      </c>
      <c r="O2002" s="7">
        <f>G2002-L2002</f>
        <v/>
      </c>
      <c r="P2002" s="7">
        <f>H2002-M2002</f>
        <v/>
      </c>
      <c r="Q2002" s="7">
        <f>IF($I2002=1,(N2002-MAR1!$B$11)/MAR1!$D$11,(N2002-MAR1!$C$11)/MAR1!$E$11)</f>
        <v/>
      </c>
      <c r="R2002" s="7">
        <f>IF($I2002=1,(O2002-MAR1!$B$12)/MAR1!$D$12,(O2002-MAR1!$C$12)/MAR1!$E$12)</f>
        <v/>
      </c>
      <c r="S2002" s="7">
        <f>IF($I2002=1,(P2002-MAR1!$B$13)/MAR1!$D$13,(P2002-MAR1!$C$13)/MAR1!$E$13)</f>
        <v/>
      </c>
    </row>
    <row r="2003">
      <c r="A2003" s="5" t="n">
        <v>2002</v>
      </c>
      <c r="B2003" s="5" t="n">
        <v>6</v>
      </c>
      <c r="C2003" s="5" t="n">
        <v>177</v>
      </c>
      <c r="D2003" s="5" t="n">
        <v>6</v>
      </c>
      <c r="E2003" s="5" t="n">
        <v>10.2</v>
      </c>
      <c r="F2003" s="5" t="n">
        <v>32.5</v>
      </c>
      <c r="G2003" s="5" t="n">
        <v>26</v>
      </c>
      <c r="H2003" s="5" t="n">
        <v>11.28</v>
      </c>
      <c r="I2003" s="6">
        <f>IF(E2003&gt;=Markov!$B$3,1,0)</f>
        <v/>
      </c>
      <c r="J2003" s="6">
        <f>I2002</f>
        <v/>
      </c>
      <c r="K2003" s="7">
        <f>MAR1!$B$5+MAR1!$C$5*COS(2*PI()*$C2003/365)+MAR1!$D$5*SIN(2*PI()*$C2003/365)</f>
        <v/>
      </c>
      <c r="L2003" s="7">
        <f>MAR1!$B$6+MAR1!$C$6*COS(2*PI()*$C2003/365)+MAR1!$D$6*SIN(2*PI()*$C2003/365)</f>
        <v/>
      </c>
      <c r="M2003" s="7">
        <f>MAR1!$B$7+MAR1!$C$7*COS(2*PI()*$C2003/365)+MAR1!$D$7*SIN(2*PI()*$C2003/365)</f>
        <v/>
      </c>
      <c r="N2003" s="7">
        <f>F2003-K2003</f>
        <v/>
      </c>
      <c r="O2003" s="7">
        <f>G2003-L2003</f>
        <v/>
      </c>
      <c r="P2003" s="7">
        <f>H2003-M2003</f>
        <v/>
      </c>
      <c r="Q2003" s="7">
        <f>IF($I2003=1,(N2003-MAR1!$B$11)/MAR1!$D$11,(N2003-MAR1!$C$11)/MAR1!$E$11)</f>
        <v/>
      </c>
      <c r="R2003" s="7">
        <f>IF($I2003=1,(O2003-MAR1!$B$12)/MAR1!$D$12,(O2003-MAR1!$C$12)/MAR1!$E$12)</f>
        <v/>
      </c>
      <c r="S2003" s="7">
        <f>IF($I2003=1,(P2003-MAR1!$B$13)/MAR1!$D$13,(P2003-MAR1!$C$13)/MAR1!$E$13)</f>
        <v/>
      </c>
    </row>
    <row r="2004">
      <c r="A2004" s="5" t="n">
        <v>2003</v>
      </c>
      <c r="B2004" s="5" t="n">
        <v>6</v>
      </c>
      <c r="C2004" s="5" t="n">
        <v>178</v>
      </c>
      <c r="D2004" s="5" t="n">
        <v>6</v>
      </c>
      <c r="E2004" s="5" t="n">
        <v>0</v>
      </c>
      <c r="F2004" s="5" t="n">
        <v>36.3</v>
      </c>
      <c r="G2004" s="5" t="n">
        <v>28</v>
      </c>
      <c r="H2004" s="5" t="n">
        <v>25.99</v>
      </c>
      <c r="I2004" s="6">
        <f>IF(E2004&gt;=Markov!$B$3,1,0)</f>
        <v/>
      </c>
      <c r="J2004" s="6">
        <f>I2003</f>
        <v/>
      </c>
      <c r="K2004" s="7">
        <f>MAR1!$B$5+MAR1!$C$5*COS(2*PI()*$C2004/365)+MAR1!$D$5*SIN(2*PI()*$C2004/365)</f>
        <v/>
      </c>
      <c r="L2004" s="7">
        <f>MAR1!$B$6+MAR1!$C$6*COS(2*PI()*$C2004/365)+MAR1!$D$6*SIN(2*PI()*$C2004/365)</f>
        <v/>
      </c>
      <c r="M2004" s="7">
        <f>MAR1!$B$7+MAR1!$C$7*COS(2*PI()*$C2004/365)+MAR1!$D$7*SIN(2*PI()*$C2004/365)</f>
        <v/>
      </c>
      <c r="N2004" s="7">
        <f>F2004-K2004</f>
        <v/>
      </c>
      <c r="O2004" s="7">
        <f>G2004-L2004</f>
        <v/>
      </c>
      <c r="P2004" s="7">
        <f>H2004-M2004</f>
        <v/>
      </c>
      <c r="Q2004" s="7">
        <f>IF($I2004=1,(N2004-MAR1!$B$11)/MAR1!$D$11,(N2004-MAR1!$C$11)/MAR1!$E$11)</f>
        <v/>
      </c>
      <c r="R2004" s="7">
        <f>IF($I2004=1,(O2004-MAR1!$B$12)/MAR1!$D$12,(O2004-MAR1!$C$12)/MAR1!$E$12)</f>
        <v/>
      </c>
      <c r="S2004" s="7">
        <f>IF($I2004=1,(P2004-MAR1!$B$13)/MAR1!$D$13,(P2004-MAR1!$C$13)/MAR1!$E$13)</f>
        <v/>
      </c>
    </row>
    <row r="2005">
      <c r="A2005" s="5" t="n">
        <v>2004</v>
      </c>
      <c r="B2005" s="5" t="n">
        <v>6</v>
      </c>
      <c r="C2005" s="5" t="n">
        <v>179</v>
      </c>
      <c r="D2005" s="5" t="n">
        <v>6</v>
      </c>
      <c r="E2005" s="5" t="n">
        <v>0</v>
      </c>
      <c r="F2005" s="5" t="n">
        <v>35.8</v>
      </c>
      <c r="G2005" s="5" t="n">
        <v>25.5</v>
      </c>
      <c r="H2005" s="5" t="n">
        <v>25.06</v>
      </c>
      <c r="I2005" s="6">
        <f>IF(E2005&gt;=Markov!$B$3,1,0)</f>
        <v/>
      </c>
      <c r="J2005" s="6">
        <f>I2004</f>
        <v/>
      </c>
      <c r="K2005" s="7">
        <f>MAR1!$B$5+MAR1!$C$5*COS(2*PI()*$C2005/365)+MAR1!$D$5*SIN(2*PI()*$C2005/365)</f>
        <v/>
      </c>
      <c r="L2005" s="7">
        <f>MAR1!$B$6+MAR1!$C$6*COS(2*PI()*$C2005/365)+MAR1!$D$6*SIN(2*PI()*$C2005/365)</f>
        <v/>
      </c>
      <c r="M2005" s="7">
        <f>MAR1!$B$7+MAR1!$C$7*COS(2*PI()*$C2005/365)+MAR1!$D$7*SIN(2*PI()*$C2005/365)</f>
        <v/>
      </c>
      <c r="N2005" s="7">
        <f>F2005-K2005</f>
        <v/>
      </c>
      <c r="O2005" s="7">
        <f>G2005-L2005</f>
        <v/>
      </c>
      <c r="P2005" s="7">
        <f>H2005-M2005</f>
        <v/>
      </c>
      <c r="Q2005" s="7">
        <f>IF($I2005=1,(N2005-MAR1!$B$11)/MAR1!$D$11,(N2005-MAR1!$C$11)/MAR1!$E$11)</f>
        <v/>
      </c>
      <c r="R2005" s="7">
        <f>IF($I2005=1,(O2005-MAR1!$B$12)/MAR1!$D$12,(O2005-MAR1!$C$12)/MAR1!$E$12)</f>
        <v/>
      </c>
      <c r="S2005" s="7">
        <f>IF($I2005=1,(P2005-MAR1!$B$13)/MAR1!$D$13,(P2005-MAR1!$C$13)/MAR1!$E$13)</f>
        <v/>
      </c>
    </row>
    <row r="2006">
      <c r="A2006" s="5" t="n">
        <v>2005</v>
      </c>
      <c r="B2006" s="5" t="n">
        <v>6</v>
      </c>
      <c r="C2006" s="5" t="n">
        <v>180</v>
      </c>
      <c r="D2006" s="5" t="n">
        <v>6</v>
      </c>
      <c r="E2006" s="5" t="n">
        <v>0</v>
      </c>
      <c r="F2006" s="5" t="n">
        <v>35.5</v>
      </c>
      <c r="G2006" s="5" t="n">
        <v>25.7</v>
      </c>
      <c r="H2006" s="5" t="n">
        <v>26.08</v>
      </c>
      <c r="I2006" s="6">
        <f>IF(E2006&gt;=Markov!$B$3,1,0)</f>
        <v/>
      </c>
      <c r="J2006" s="6">
        <f>I2005</f>
        <v/>
      </c>
      <c r="K2006" s="7">
        <f>MAR1!$B$5+MAR1!$C$5*COS(2*PI()*$C2006/365)+MAR1!$D$5*SIN(2*PI()*$C2006/365)</f>
        <v/>
      </c>
      <c r="L2006" s="7">
        <f>MAR1!$B$6+MAR1!$C$6*COS(2*PI()*$C2006/365)+MAR1!$D$6*SIN(2*PI()*$C2006/365)</f>
        <v/>
      </c>
      <c r="M2006" s="7">
        <f>MAR1!$B$7+MAR1!$C$7*COS(2*PI()*$C2006/365)+MAR1!$D$7*SIN(2*PI()*$C2006/365)</f>
        <v/>
      </c>
      <c r="N2006" s="7">
        <f>F2006-K2006</f>
        <v/>
      </c>
      <c r="O2006" s="7">
        <f>G2006-L2006</f>
        <v/>
      </c>
      <c r="P2006" s="7">
        <f>H2006-M2006</f>
        <v/>
      </c>
      <c r="Q2006" s="7">
        <f>IF($I2006=1,(N2006-MAR1!$B$11)/MAR1!$D$11,(N2006-MAR1!$C$11)/MAR1!$E$11)</f>
        <v/>
      </c>
      <c r="R2006" s="7">
        <f>IF($I2006=1,(O2006-MAR1!$B$12)/MAR1!$D$12,(O2006-MAR1!$C$12)/MAR1!$E$12)</f>
        <v/>
      </c>
      <c r="S2006" s="7">
        <f>IF($I2006=1,(P2006-MAR1!$B$13)/MAR1!$D$13,(P2006-MAR1!$C$13)/MAR1!$E$13)</f>
        <v/>
      </c>
    </row>
    <row r="2007">
      <c r="A2007" s="5" t="n">
        <v>2006</v>
      </c>
      <c r="B2007" s="5" t="n">
        <v>6</v>
      </c>
      <c r="C2007" s="5" t="n">
        <v>181</v>
      </c>
      <c r="D2007" s="5" t="n">
        <v>6</v>
      </c>
      <c r="E2007" s="5" t="n">
        <v>0</v>
      </c>
      <c r="F2007" s="5" t="n">
        <v>35.3</v>
      </c>
      <c r="G2007" s="5" t="n">
        <v>26.4</v>
      </c>
      <c r="H2007" s="5" t="n">
        <v>16.84</v>
      </c>
      <c r="I2007" s="6">
        <f>IF(E2007&gt;=Markov!$B$3,1,0)</f>
        <v/>
      </c>
      <c r="J2007" s="6">
        <f>I2006</f>
        <v/>
      </c>
      <c r="K2007" s="7">
        <f>MAR1!$B$5+MAR1!$C$5*COS(2*PI()*$C2007/365)+MAR1!$D$5*SIN(2*PI()*$C2007/365)</f>
        <v/>
      </c>
      <c r="L2007" s="7">
        <f>MAR1!$B$6+MAR1!$C$6*COS(2*PI()*$C2007/365)+MAR1!$D$6*SIN(2*PI()*$C2007/365)</f>
        <v/>
      </c>
      <c r="M2007" s="7">
        <f>MAR1!$B$7+MAR1!$C$7*COS(2*PI()*$C2007/365)+MAR1!$D$7*SIN(2*PI()*$C2007/365)</f>
        <v/>
      </c>
      <c r="N2007" s="7">
        <f>F2007-K2007</f>
        <v/>
      </c>
      <c r="O2007" s="7">
        <f>G2007-L2007</f>
        <v/>
      </c>
      <c r="P2007" s="7">
        <f>H2007-M2007</f>
        <v/>
      </c>
      <c r="Q2007" s="7">
        <f>IF($I2007=1,(N2007-MAR1!$B$11)/MAR1!$D$11,(N2007-MAR1!$C$11)/MAR1!$E$11)</f>
        <v/>
      </c>
      <c r="R2007" s="7">
        <f>IF($I2007=1,(O2007-MAR1!$B$12)/MAR1!$D$12,(O2007-MAR1!$C$12)/MAR1!$E$12)</f>
        <v/>
      </c>
      <c r="S2007" s="7">
        <f>IF($I2007=1,(P2007-MAR1!$B$13)/MAR1!$D$13,(P2007-MAR1!$C$13)/MAR1!$E$13)</f>
        <v/>
      </c>
    </row>
    <row r="2008">
      <c r="A2008" s="5" t="n">
        <v>2007</v>
      </c>
      <c r="B2008" s="5" t="n">
        <v>6</v>
      </c>
      <c r="C2008" s="5" t="n">
        <v>182</v>
      </c>
      <c r="D2008" s="5" t="n">
        <v>7</v>
      </c>
      <c r="E2008" s="5" t="n">
        <v>0</v>
      </c>
      <c r="F2008" s="5" t="n">
        <v>38</v>
      </c>
      <c r="G2008" s="5" t="n">
        <v>27.4</v>
      </c>
      <c r="H2008" s="5" t="n">
        <v>24.95</v>
      </c>
      <c r="I2008" s="6">
        <f>IF(E2008&gt;=Markov!$B$3,1,0)</f>
        <v/>
      </c>
      <c r="J2008" s="6">
        <f>I2007</f>
        <v/>
      </c>
      <c r="K2008" s="7">
        <f>MAR1!$B$5+MAR1!$C$5*COS(2*PI()*$C2008/365)+MAR1!$D$5*SIN(2*PI()*$C2008/365)</f>
        <v/>
      </c>
      <c r="L2008" s="7">
        <f>MAR1!$B$6+MAR1!$C$6*COS(2*PI()*$C2008/365)+MAR1!$D$6*SIN(2*PI()*$C2008/365)</f>
        <v/>
      </c>
      <c r="M2008" s="7">
        <f>MAR1!$B$7+MAR1!$C$7*COS(2*PI()*$C2008/365)+MAR1!$D$7*SIN(2*PI()*$C2008/365)</f>
        <v/>
      </c>
      <c r="N2008" s="7">
        <f>F2008-K2008</f>
        <v/>
      </c>
      <c r="O2008" s="7">
        <f>G2008-L2008</f>
        <v/>
      </c>
      <c r="P2008" s="7">
        <f>H2008-M2008</f>
        <v/>
      </c>
      <c r="Q2008" s="7">
        <f>IF($I2008=1,(N2008-MAR1!$B$11)/MAR1!$D$11,(N2008-MAR1!$C$11)/MAR1!$E$11)</f>
        <v/>
      </c>
      <c r="R2008" s="7">
        <f>IF($I2008=1,(O2008-MAR1!$B$12)/MAR1!$D$12,(O2008-MAR1!$C$12)/MAR1!$E$12)</f>
        <v/>
      </c>
      <c r="S2008" s="7">
        <f>IF($I2008=1,(P2008-MAR1!$B$13)/MAR1!$D$13,(P2008-MAR1!$C$13)/MAR1!$E$13)</f>
        <v/>
      </c>
    </row>
    <row r="2009">
      <c r="A2009" s="5" t="n">
        <v>2008</v>
      </c>
      <c r="B2009" s="5" t="n">
        <v>6</v>
      </c>
      <c r="C2009" s="5" t="n">
        <v>183</v>
      </c>
      <c r="D2009" s="5" t="n">
        <v>7</v>
      </c>
      <c r="E2009" s="5" t="n">
        <v>5.4</v>
      </c>
      <c r="F2009" s="5" t="n">
        <v>37</v>
      </c>
      <c r="G2009" s="5" t="n">
        <v>27.7</v>
      </c>
      <c r="H2009" s="5" t="n">
        <v>14.37</v>
      </c>
      <c r="I2009" s="6">
        <f>IF(E2009&gt;=Markov!$B$3,1,0)</f>
        <v/>
      </c>
      <c r="J2009" s="6">
        <f>I2008</f>
        <v/>
      </c>
      <c r="K2009" s="7">
        <f>MAR1!$B$5+MAR1!$C$5*COS(2*PI()*$C2009/365)+MAR1!$D$5*SIN(2*PI()*$C2009/365)</f>
        <v/>
      </c>
      <c r="L2009" s="7">
        <f>MAR1!$B$6+MAR1!$C$6*COS(2*PI()*$C2009/365)+MAR1!$D$6*SIN(2*PI()*$C2009/365)</f>
        <v/>
      </c>
      <c r="M2009" s="7">
        <f>MAR1!$B$7+MAR1!$C$7*COS(2*PI()*$C2009/365)+MAR1!$D$7*SIN(2*PI()*$C2009/365)</f>
        <v/>
      </c>
      <c r="N2009" s="7">
        <f>F2009-K2009</f>
        <v/>
      </c>
      <c r="O2009" s="7">
        <f>G2009-L2009</f>
        <v/>
      </c>
      <c r="P2009" s="7">
        <f>H2009-M2009</f>
        <v/>
      </c>
      <c r="Q2009" s="7">
        <f>IF($I2009=1,(N2009-MAR1!$B$11)/MAR1!$D$11,(N2009-MAR1!$C$11)/MAR1!$E$11)</f>
        <v/>
      </c>
      <c r="R2009" s="7">
        <f>IF($I2009=1,(O2009-MAR1!$B$12)/MAR1!$D$12,(O2009-MAR1!$C$12)/MAR1!$E$12)</f>
        <v/>
      </c>
      <c r="S2009" s="7">
        <f>IF($I2009=1,(P2009-MAR1!$B$13)/MAR1!$D$13,(P2009-MAR1!$C$13)/MAR1!$E$13)</f>
        <v/>
      </c>
    </row>
    <row r="2010">
      <c r="A2010" s="5" t="n">
        <v>2009</v>
      </c>
      <c r="B2010" s="5" t="n">
        <v>6</v>
      </c>
      <c r="C2010" s="5" t="n">
        <v>184</v>
      </c>
      <c r="D2010" s="5" t="n">
        <v>7</v>
      </c>
      <c r="E2010" s="5" t="n">
        <v>0</v>
      </c>
      <c r="F2010" s="5" t="n">
        <v>38.3</v>
      </c>
      <c r="G2010" s="5" t="n">
        <v>29.8</v>
      </c>
      <c r="H2010" s="5" t="n">
        <v>19.05</v>
      </c>
      <c r="I2010" s="6">
        <f>IF(E2010&gt;=Markov!$B$3,1,0)</f>
        <v/>
      </c>
      <c r="J2010" s="6">
        <f>I2009</f>
        <v/>
      </c>
      <c r="K2010" s="7">
        <f>MAR1!$B$5+MAR1!$C$5*COS(2*PI()*$C2010/365)+MAR1!$D$5*SIN(2*PI()*$C2010/365)</f>
        <v/>
      </c>
      <c r="L2010" s="7">
        <f>MAR1!$B$6+MAR1!$C$6*COS(2*PI()*$C2010/365)+MAR1!$D$6*SIN(2*PI()*$C2010/365)</f>
        <v/>
      </c>
      <c r="M2010" s="7">
        <f>MAR1!$B$7+MAR1!$C$7*COS(2*PI()*$C2010/365)+MAR1!$D$7*SIN(2*PI()*$C2010/365)</f>
        <v/>
      </c>
      <c r="N2010" s="7">
        <f>F2010-K2010</f>
        <v/>
      </c>
      <c r="O2010" s="7">
        <f>G2010-L2010</f>
        <v/>
      </c>
      <c r="P2010" s="7">
        <f>H2010-M2010</f>
        <v/>
      </c>
      <c r="Q2010" s="7">
        <f>IF($I2010=1,(N2010-MAR1!$B$11)/MAR1!$D$11,(N2010-MAR1!$C$11)/MAR1!$E$11)</f>
        <v/>
      </c>
      <c r="R2010" s="7">
        <f>IF($I2010=1,(O2010-MAR1!$B$12)/MAR1!$D$12,(O2010-MAR1!$C$12)/MAR1!$E$12)</f>
        <v/>
      </c>
      <c r="S2010" s="7">
        <f>IF($I2010=1,(P2010-MAR1!$B$13)/MAR1!$D$13,(P2010-MAR1!$C$13)/MAR1!$E$13)</f>
        <v/>
      </c>
    </row>
    <row r="2011">
      <c r="A2011" s="5" t="n">
        <v>2010</v>
      </c>
      <c r="B2011" s="5" t="n">
        <v>6</v>
      </c>
      <c r="C2011" s="5" t="n">
        <v>185</v>
      </c>
      <c r="D2011" s="5" t="n">
        <v>7</v>
      </c>
      <c r="E2011" s="5" t="n">
        <v>0</v>
      </c>
      <c r="F2011" s="5" t="n">
        <v>35.8</v>
      </c>
      <c r="G2011" s="5" t="n">
        <v>27</v>
      </c>
      <c r="H2011" s="5" t="n">
        <v>17.32</v>
      </c>
      <c r="I2011" s="6">
        <f>IF(E2011&gt;=Markov!$B$3,1,0)</f>
        <v/>
      </c>
      <c r="J2011" s="6">
        <f>I2010</f>
        <v/>
      </c>
      <c r="K2011" s="7">
        <f>MAR1!$B$5+MAR1!$C$5*COS(2*PI()*$C2011/365)+MAR1!$D$5*SIN(2*PI()*$C2011/365)</f>
        <v/>
      </c>
      <c r="L2011" s="7">
        <f>MAR1!$B$6+MAR1!$C$6*COS(2*PI()*$C2011/365)+MAR1!$D$6*SIN(2*PI()*$C2011/365)</f>
        <v/>
      </c>
      <c r="M2011" s="7">
        <f>MAR1!$B$7+MAR1!$C$7*COS(2*PI()*$C2011/365)+MAR1!$D$7*SIN(2*PI()*$C2011/365)</f>
        <v/>
      </c>
      <c r="N2011" s="7">
        <f>F2011-K2011</f>
        <v/>
      </c>
      <c r="O2011" s="7">
        <f>G2011-L2011</f>
        <v/>
      </c>
      <c r="P2011" s="7">
        <f>H2011-M2011</f>
        <v/>
      </c>
      <c r="Q2011" s="7">
        <f>IF($I2011=1,(N2011-MAR1!$B$11)/MAR1!$D$11,(N2011-MAR1!$C$11)/MAR1!$E$11)</f>
        <v/>
      </c>
      <c r="R2011" s="7">
        <f>IF($I2011=1,(O2011-MAR1!$B$12)/MAR1!$D$12,(O2011-MAR1!$C$12)/MAR1!$E$12)</f>
        <v/>
      </c>
      <c r="S2011" s="7">
        <f>IF($I2011=1,(P2011-MAR1!$B$13)/MAR1!$D$13,(P2011-MAR1!$C$13)/MAR1!$E$13)</f>
        <v/>
      </c>
    </row>
    <row r="2012">
      <c r="A2012" s="5" t="n">
        <v>2011</v>
      </c>
      <c r="B2012" s="5" t="n">
        <v>6</v>
      </c>
      <c r="C2012" s="5" t="n">
        <v>186</v>
      </c>
      <c r="D2012" s="5" t="n">
        <v>7</v>
      </c>
      <c r="E2012" s="5" t="n">
        <v>2.6</v>
      </c>
      <c r="F2012" s="5" t="n">
        <v>33.5</v>
      </c>
      <c r="G2012" s="5" t="n">
        <v>27.6</v>
      </c>
      <c r="H2012" s="5" t="n">
        <v>9.85</v>
      </c>
      <c r="I2012" s="6">
        <f>IF(E2012&gt;=Markov!$B$3,1,0)</f>
        <v/>
      </c>
      <c r="J2012" s="6">
        <f>I2011</f>
        <v/>
      </c>
      <c r="K2012" s="7">
        <f>MAR1!$B$5+MAR1!$C$5*COS(2*PI()*$C2012/365)+MAR1!$D$5*SIN(2*PI()*$C2012/365)</f>
        <v/>
      </c>
      <c r="L2012" s="7">
        <f>MAR1!$B$6+MAR1!$C$6*COS(2*PI()*$C2012/365)+MAR1!$D$6*SIN(2*PI()*$C2012/365)</f>
        <v/>
      </c>
      <c r="M2012" s="7">
        <f>MAR1!$B$7+MAR1!$C$7*COS(2*PI()*$C2012/365)+MAR1!$D$7*SIN(2*PI()*$C2012/365)</f>
        <v/>
      </c>
      <c r="N2012" s="7">
        <f>F2012-K2012</f>
        <v/>
      </c>
      <c r="O2012" s="7">
        <f>G2012-L2012</f>
        <v/>
      </c>
      <c r="P2012" s="7">
        <f>H2012-M2012</f>
        <v/>
      </c>
      <c r="Q2012" s="7">
        <f>IF($I2012=1,(N2012-MAR1!$B$11)/MAR1!$D$11,(N2012-MAR1!$C$11)/MAR1!$E$11)</f>
        <v/>
      </c>
      <c r="R2012" s="7">
        <f>IF($I2012=1,(O2012-MAR1!$B$12)/MAR1!$D$12,(O2012-MAR1!$C$12)/MAR1!$E$12)</f>
        <v/>
      </c>
      <c r="S2012" s="7">
        <f>IF($I2012=1,(P2012-MAR1!$B$13)/MAR1!$D$13,(P2012-MAR1!$C$13)/MAR1!$E$13)</f>
        <v/>
      </c>
    </row>
    <row r="2013">
      <c r="A2013" s="5" t="n">
        <v>2012</v>
      </c>
      <c r="B2013" s="5" t="n">
        <v>6</v>
      </c>
      <c r="C2013" s="5" t="n">
        <v>187</v>
      </c>
      <c r="D2013" s="5" t="n">
        <v>7</v>
      </c>
      <c r="E2013" s="5" t="n">
        <v>30.5</v>
      </c>
      <c r="F2013" s="5" t="n">
        <v>33.2</v>
      </c>
      <c r="G2013" s="5" t="n">
        <v>26.5</v>
      </c>
      <c r="H2013" s="5" t="n">
        <v>11.35</v>
      </c>
      <c r="I2013" s="6">
        <f>IF(E2013&gt;=Markov!$B$3,1,0)</f>
        <v/>
      </c>
      <c r="J2013" s="6">
        <f>I2012</f>
        <v/>
      </c>
      <c r="K2013" s="7">
        <f>MAR1!$B$5+MAR1!$C$5*COS(2*PI()*$C2013/365)+MAR1!$D$5*SIN(2*PI()*$C2013/365)</f>
        <v/>
      </c>
      <c r="L2013" s="7">
        <f>MAR1!$B$6+MAR1!$C$6*COS(2*PI()*$C2013/365)+MAR1!$D$6*SIN(2*PI()*$C2013/365)</f>
        <v/>
      </c>
      <c r="M2013" s="7">
        <f>MAR1!$B$7+MAR1!$C$7*COS(2*PI()*$C2013/365)+MAR1!$D$7*SIN(2*PI()*$C2013/365)</f>
        <v/>
      </c>
      <c r="N2013" s="7">
        <f>F2013-K2013</f>
        <v/>
      </c>
      <c r="O2013" s="7">
        <f>G2013-L2013</f>
        <v/>
      </c>
      <c r="P2013" s="7">
        <f>H2013-M2013</f>
        <v/>
      </c>
      <c r="Q2013" s="7">
        <f>IF($I2013=1,(N2013-MAR1!$B$11)/MAR1!$D$11,(N2013-MAR1!$C$11)/MAR1!$E$11)</f>
        <v/>
      </c>
      <c r="R2013" s="7">
        <f>IF($I2013=1,(O2013-MAR1!$B$12)/MAR1!$D$12,(O2013-MAR1!$C$12)/MAR1!$E$12)</f>
        <v/>
      </c>
      <c r="S2013" s="7">
        <f>IF($I2013=1,(P2013-MAR1!$B$13)/MAR1!$D$13,(P2013-MAR1!$C$13)/MAR1!$E$13)</f>
        <v/>
      </c>
    </row>
    <row r="2014">
      <c r="A2014" s="5" t="n">
        <v>2013</v>
      </c>
      <c r="B2014" s="5" t="n">
        <v>6</v>
      </c>
      <c r="C2014" s="5" t="n">
        <v>188</v>
      </c>
      <c r="D2014" s="5" t="n">
        <v>7</v>
      </c>
      <c r="E2014" s="5" t="n">
        <v>47</v>
      </c>
      <c r="F2014" s="5" t="n">
        <v>32.8</v>
      </c>
      <c r="G2014" s="5" t="n">
        <v>25.8</v>
      </c>
      <c r="H2014" s="5" t="n">
        <v>18.86</v>
      </c>
      <c r="I2014" s="6">
        <f>IF(E2014&gt;=Markov!$B$3,1,0)</f>
        <v/>
      </c>
      <c r="J2014" s="6">
        <f>I2013</f>
        <v/>
      </c>
      <c r="K2014" s="7">
        <f>MAR1!$B$5+MAR1!$C$5*COS(2*PI()*$C2014/365)+MAR1!$D$5*SIN(2*PI()*$C2014/365)</f>
        <v/>
      </c>
      <c r="L2014" s="7">
        <f>MAR1!$B$6+MAR1!$C$6*COS(2*PI()*$C2014/365)+MAR1!$D$6*SIN(2*PI()*$C2014/365)</f>
        <v/>
      </c>
      <c r="M2014" s="7">
        <f>MAR1!$B$7+MAR1!$C$7*COS(2*PI()*$C2014/365)+MAR1!$D$7*SIN(2*PI()*$C2014/365)</f>
        <v/>
      </c>
      <c r="N2014" s="7">
        <f>F2014-K2014</f>
        <v/>
      </c>
      <c r="O2014" s="7">
        <f>G2014-L2014</f>
        <v/>
      </c>
      <c r="P2014" s="7">
        <f>H2014-M2014</f>
        <v/>
      </c>
      <c r="Q2014" s="7">
        <f>IF($I2014=1,(N2014-MAR1!$B$11)/MAR1!$D$11,(N2014-MAR1!$C$11)/MAR1!$E$11)</f>
        <v/>
      </c>
      <c r="R2014" s="7">
        <f>IF($I2014=1,(O2014-MAR1!$B$12)/MAR1!$D$12,(O2014-MAR1!$C$12)/MAR1!$E$12)</f>
        <v/>
      </c>
      <c r="S2014" s="7">
        <f>IF($I2014=1,(P2014-MAR1!$B$13)/MAR1!$D$13,(P2014-MAR1!$C$13)/MAR1!$E$13)</f>
        <v/>
      </c>
    </row>
    <row r="2015">
      <c r="A2015" s="5" t="n">
        <v>2014</v>
      </c>
      <c r="B2015" s="5" t="n">
        <v>6</v>
      </c>
      <c r="C2015" s="5" t="n">
        <v>189</v>
      </c>
      <c r="D2015" s="5" t="n">
        <v>7</v>
      </c>
      <c r="E2015" s="5" t="n">
        <v>0</v>
      </c>
      <c r="F2015" s="5" t="n">
        <v>34.9</v>
      </c>
      <c r="G2015" s="5" t="n">
        <v>27.6</v>
      </c>
      <c r="H2015" s="5" t="n">
        <v>24.19</v>
      </c>
      <c r="I2015" s="6">
        <f>IF(E2015&gt;=Markov!$B$3,1,0)</f>
        <v/>
      </c>
      <c r="J2015" s="6">
        <f>I2014</f>
        <v/>
      </c>
      <c r="K2015" s="7">
        <f>MAR1!$B$5+MAR1!$C$5*COS(2*PI()*$C2015/365)+MAR1!$D$5*SIN(2*PI()*$C2015/365)</f>
        <v/>
      </c>
      <c r="L2015" s="7">
        <f>MAR1!$B$6+MAR1!$C$6*COS(2*PI()*$C2015/365)+MAR1!$D$6*SIN(2*PI()*$C2015/365)</f>
        <v/>
      </c>
      <c r="M2015" s="7">
        <f>MAR1!$B$7+MAR1!$C$7*COS(2*PI()*$C2015/365)+MAR1!$D$7*SIN(2*PI()*$C2015/365)</f>
        <v/>
      </c>
      <c r="N2015" s="7">
        <f>F2015-K2015</f>
        <v/>
      </c>
      <c r="O2015" s="7">
        <f>G2015-L2015</f>
        <v/>
      </c>
      <c r="P2015" s="7">
        <f>H2015-M2015</f>
        <v/>
      </c>
      <c r="Q2015" s="7">
        <f>IF($I2015=1,(N2015-MAR1!$B$11)/MAR1!$D$11,(N2015-MAR1!$C$11)/MAR1!$E$11)</f>
        <v/>
      </c>
      <c r="R2015" s="7">
        <f>IF($I2015=1,(O2015-MAR1!$B$12)/MAR1!$D$12,(O2015-MAR1!$C$12)/MAR1!$E$12)</f>
        <v/>
      </c>
      <c r="S2015" s="7">
        <f>IF($I2015=1,(P2015-MAR1!$B$13)/MAR1!$D$13,(P2015-MAR1!$C$13)/MAR1!$E$13)</f>
        <v/>
      </c>
    </row>
    <row r="2016">
      <c r="A2016" s="5" t="n">
        <v>2015</v>
      </c>
      <c r="B2016" s="5" t="n">
        <v>6</v>
      </c>
      <c r="C2016" s="5" t="n">
        <v>190</v>
      </c>
      <c r="D2016" s="5" t="n">
        <v>7</v>
      </c>
      <c r="E2016" s="5" t="n">
        <v>5.6</v>
      </c>
      <c r="F2016" s="5" t="n">
        <v>32.5</v>
      </c>
      <c r="G2016" s="5" t="n">
        <v>26.3</v>
      </c>
      <c r="H2016" s="5" t="n">
        <v>17.54</v>
      </c>
      <c r="I2016" s="6">
        <f>IF(E2016&gt;=Markov!$B$3,1,0)</f>
        <v/>
      </c>
      <c r="J2016" s="6">
        <f>I2015</f>
        <v/>
      </c>
      <c r="K2016" s="7">
        <f>MAR1!$B$5+MAR1!$C$5*COS(2*PI()*$C2016/365)+MAR1!$D$5*SIN(2*PI()*$C2016/365)</f>
        <v/>
      </c>
      <c r="L2016" s="7">
        <f>MAR1!$B$6+MAR1!$C$6*COS(2*PI()*$C2016/365)+MAR1!$D$6*SIN(2*PI()*$C2016/365)</f>
        <v/>
      </c>
      <c r="M2016" s="7">
        <f>MAR1!$B$7+MAR1!$C$7*COS(2*PI()*$C2016/365)+MAR1!$D$7*SIN(2*PI()*$C2016/365)</f>
        <v/>
      </c>
      <c r="N2016" s="7">
        <f>F2016-K2016</f>
        <v/>
      </c>
      <c r="O2016" s="7">
        <f>G2016-L2016</f>
        <v/>
      </c>
      <c r="P2016" s="7">
        <f>H2016-M2016</f>
        <v/>
      </c>
      <c r="Q2016" s="7">
        <f>IF($I2016=1,(N2016-MAR1!$B$11)/MAR1!$D$11,(N2016-MAR1!$C$11)/MAR1!$E$11)</f>
        <v/>
      </c>
      <c r="R2016" s="7">
        <f>IF($I2016=1,(O2016-MAR1!$B$12)/MAR1!$D$12,(O2016-MAR1!$C$12)/MAR1!$E$12)</f>
        <v/>
      </c>
      <c r="S2016" s="7">
        <f>IF($I2016=1,(P2016-MAR1!$B$13)/MAR1!$D$13,(P2016-MAR1!$C$13)/MAR1!$E$13)</f>
        <v/>
      </c>
    </row>
    <row r="2017">
      <c r="A2017" s="5" t="n">
        <v>2016</v>
      </c>
      <c r="B2017" s="5" t="n">
        <v>6</v>
      </c>
      <c r="C2017" s="5" t="n">
        <v>191</v>
      </c>
      <c r="D2017" s="5" t="n">
        <v>7</v>
      </c>
      <c r="E2017" s="5" t="n">
        <v>5</v>
      </c>
      <c r="F2017" s="5" t="n">
        <v>30.1</v>
      </c>
      <c r="G2017" s="5" t="n">
        <v>25.1</v>
      </c>
      <c r="H2017" s="5" t="n">
        <v>14.22</v>
      </c>
      <c r="I2017" s="6">
        <f>IF(E2017&gt;=Markov!$B$3,1,0)</f>
        <v/>
      </c>
      <c r="J2017" s="6">
        <f>I2016</f>
        <v/>
      </c>
      <c r="K2017" s="7">
        <f>MAR1!$B$5+MAR1!$C$5*COS(2*PI()*$C2017/365)+MAR1!$D$5*SIN(2*PI()*$C2017/365)</f>
        <v/>
      </c>
      <c r="L2017" s="7">
        <f>MAR1!$B$6+MAR1!$C$6*COS(2*PI()*$C2017/365)+MAR1!$D$6*SIN(2*PI()*$C2017/365)</f>
        <v/>
      </c>
      <c r="M2017" s="7">
        <f>MAR1!$B$7+MAR1!$C$7*COS(2*PI()*$C2017/365)+MAR1!$D$7*SIN(2*PI()*$C2017/365)</f>
        <v/>
      </c>
      <c r="N2017" s="7">
        <f>F2017-K2017</f>
        <v/>
      </c>
      <c r="O2017" s="7">
        <f>G2017-L2017</f>
        <v/>
      </c>
      <c r="P2017" s="7">
        <f>H2017-M2017</f>
        <v/>
      </c>
      <c r="Q2017" s="7">
        <f>IF($I2017=1,(N2017-MAR1!$B$11)/MAR1!$D$11,(N2017-MAR1!$C$11)/MAR1!$E$11)</f>
        <v/>
      </c>
      <c r="R2017" s="7">
        <f>IF($I2017=1,(O2017-MAR1!$B$12)/MAR1!$D$12,(O2017-MAR1!$C$12)/MAR1!$E$12)</f>
        <v/>
      </c>
      <c r="S2017" s="7">
        <f>IF($I2017=1,(P2017-MAR1!$B$13)/MAR1!$D$13,(P2017-MAR1!$C$13)/MAR1!$E$13)</f>
        <v/>
      </c>
    </row>
    <row r="2018">
      <c r="A2018" s="5" t="n">
        <v>2017</v>
      </c>
      <c r="B2018" s="5" t="n">
        <v>6</v>
      </c>
      <c r="C2018" s="5" t="n">
        <v>192</v>
      </c>
      <c r="D2018" s="5" t="n">
        <v>7</v>
      </c>
      <c r="E2018" s="5" t="n">
        <v>20</v>
      </c>
      <c r="F2018" s="5" t="n">
        <v>31.9</v>
      </c>
      <c r="G2018" s="5" t="n">
        <v>25.6</v>
      </c>
      <c r="H2018" s="5" t="n">
        <v>18.09</v>
      </c>
      <c r="I2018" s="6">
        <f>IF(E2018&gt;=Markov!$B$3,1,0)</f>
        <v/>
      </c>
      <c r="J2018" s="6">
        <f>I2017</f>
        <v/>
      </c>
      <c r="K2018" s="7">
        <f>MAR1!$B$5+MAR1!$C$5*COS(2*PI()*$C2018/365)+MAR1!$D$5*SIN(2*PI()*$C2018/365)</f>
        <v/>
      </c>
      <c r="L2018" s="7">
        <f>MAR1!$B$6+MAR1!$C$6*COS(2*PI()*$C2018/365)+MAR1!$D$6*SIN(2*PI()*$C2018/365)</f>
        <v/>
      </c>
      <c r="M2018" s="7">
        <f>MAR1!$B$7+MAR1!$C$7*COS(2*PI()*$C2018/365)+MAR1!$D$7*SIN(2*PI()*$C2018/365)</f>
        <v/>
      </c>
      <c r="N2018" s="7">
        <f>F2018-K2018</f>
        <v/>
      </c>
      <c r="O2018" s="7">
        <f>G2018-L2018</f>
        <v/>
      </c>
      <c r="P2018" s="7">
        <f>H2018-M2018</f>
        <v/>
      </c>
      <c r="Q2018" s="7">
        <f>IF($I2018=1,(N2018-MAR1!$B$11)/MAR1!$D$11,(N2018-MAR1!$C$11)/MAR1!$E$11)</f>
        <v/>
      </c>
      <c r="R2018" s="7">
        <f>IF($I2018=1,(O2018-MAR1!$B$12)/MAR1!$D$12,(O2018-MAR1!$C$12)/MAR1!$E$12)</f>
        <v/>
      </c>
      <c r="S2018" s="7">
        <f>IF($I2018=1,(P2018-MAR1!$B$13)/MAR1!$D$13,(P2018-MAR1!$C$13)/MAR1!$E$13)</f>
        <v/>
      </c>
    </row>
    <row r="2019">
      <c r="A2019" s="5" t="n">
        <v>2018</v>
      </c>
      <c r="B2019" s="5" t="n">
        <v>6</v>
      </c>
      <c r="C2019" s="5" t="n">
        <v>193</v>
      </c>
      <c r="D2019" s="5" t="n">
        <v>7</v>
      </c>
      <c r="E2019" s="5" t="n">
        <v>59.9</v>
      </c>
      <c r="F2019" s="5" t="n">
        <v>32.4</v>
      </c>
      <c r="G2019" s="5" t="n">
        <v>27.3</v>
      </c>
      <c r="H2019" s="5" t="n">
        <v>15.12</v>
      </c>
      <c r="I2019" s="6">
        <f>IF(E2019&gt;=Markov!$B$3,1,0)</f>
        <v/>
      </c>
      <c r="J2019" s="6">
        <f>I2018</f>
        <v/>
      </c>
      <c r="K2019" s="7">
        <f>MAR1!$B$5+MAR1!$C$5*COS(2*PI()*$C2019/365)+MAR1!$D$5*SIN(2*PI()*$C2019/365)</f>
        <v/>
      </c>
      <c r="L2019" s="7">
        <f>MAR1!$B$6+MAR1!$C$6*COS(2*PI()*$C2019/365)+MAR1!$D$6*SIN(2*PI()*$C2019/365)</f>
        <v/>
      </c>
      <c r="M2019" s="7">
        <f>MAR1!$B$7+MAR1!$C$7*COS(2*PI()*$C2019/365)+MAR1!$D$7*SIN(2*PI()*$C2019/365)</f>
        <v/>
      </c>
      <c r="N2019" s="7">
        <f>F2019-K2019</f>
        <v/>
      </c>
      <c r="O2019" s="7">
        <f>G2019-L2019</f>
        <v/>
      </c>
      <c r="P2019" s="7">
        <f>H2019-M2019</f>
        <v/>
      </c>
      <c r="Q2019" s="7">
        <f>IF($I2019=1,(N2019-MAR1!$B$11)/MAR1!$D$11,(N2019-MAR1!$C$11)/MAR1!$E$11)</f>
        <v/>
      </c>
      <c r="R2019" s="7">
        <f>IF($I2019=1,(O2019-MAR1!$B$12)/MAR1!$D$12,(O2019-MAR1!$C$12)/MAR1!$E$12)</f>
        <v/>
      </c>
      <c r="S2019" s="7">
        <f>IF($I2019=1,(P2019-MAR1!$B$13)/MAR1!$D$13,(P2019-MAR1!$C$13)/MAR1!$E$13)</f>
        <v/>
      </c>
    </row>
    <row r="2020">
      <c r="A2020" s="5" t="n">
        <v>2019</v>
      </c>
      <c r="B2020" s="5" t="n">
        <v>6</v>
      </c>
      <c r="C2020" s="5" t="n">
        <v>194</v>
      </c>
      <c r="D2020" s="5" t="n">
        <v>7</v>
      </c>
      <c r="E2020" s="5" t="n">
        <v>1.3</v>
      </c>
      <c r="F2020" s="5" t="n">
        <v>32.2</v>
      </c>
      <c r="G2020" s="5" t="n">
        <v>26.3</v>
      </c>
      <c r="H2020" s="5" t="n">
        <v>9.720000000000001</v>
      </c>
      <c r="I2020" s="6">
        <f>IF(E2020&gt;=Markov!$B$3,1,0)</f>
        <v/>
      </c>
      <c r="J2020" s="6">
        <f>I2019</f>
        <v/>
      </c>
      <c r="K2020" s="7">
        <f>MAR1!$B$5+MAR1!$C$5*COS(2*PI()*$C2020/365)+MAR1!$D$5*SIN(2*PI()*$C2020/365)</f>
        <v/>
      </c>
      <c r="L2020" s="7">
        <f>MAR1!$B$6+MAR1!$C$6*COS(2*PI()*$C2020/365)+MAR1!$D$6*SIN(2*PI()*$C2020/365)</f>
        <v/>
      </c>
      <c r="M2020" s="7">
        <f>MAR1!$B$7+MAR1!$C$7*COS(2*PI()*$C2020/365)+MAR1!$D$7*SIN(2*PI()*$C2020/365)</f>
        <v/>
      </c>
      <c r="N2020" s="7">
        <f>F2020-K2020</f>
        <v/>
      </c>
      <c r="O2020" s="7">
        <f>G2020-L2020</f>
        <v/>
      </c>
      <c r="P2020" s="7">
        <f>H2020-M2020</f>
        <v/>
      </c>
      <c r="Q2020" s="7">
        <f>IF($I2020=1,(N2020-MAR1!$B$11)/MAR1!$D$11,(N2020-MAR1!$C$11)/MAR1!$E$11)</f>
        <v/>
      </c>
      <c r="R2020" s="7">
        <f>IF($I2020=1,(O2020-MAR1!$B$12)/MAR1!$D$12,(O2020-MAR1!$C$12)/MAR1!$E$12)</f>
        <v/>
      </c>
      <c r="S2020" s="7">
        <f>IF($I2020=1,(P2020-MAR1!$B$13)/MAR1!$D$13,(P2020-MAR1!$C$13)/MAR1!$E$13)</f>
        <v/>
      </c>
    </row>
    <row r="2021">
      <c r="A2021" s="5" t="n">
        <v>2020</v>
      </c>
      <c r="B2021" s="5" t="n">
        <v>6</v>
      </c>
      <c r="C2021" s="5" t="n">
        <v>195</v>
      </c>
      <c r="D2021" s="5" t="n">
        <v>7</v>
      </c>
      <c r="E2021" s="5" t="n">
        <v>39.2</v>
      </c>
      <c r="F2021" s="5" t="n">
        <v>32.8</v>
      </c>
      <c r="G2021" s="5" t="n">
        <v>26</v>
      </c>
      <c r="H2021" s="5" t="n">
        <v>14.16</v>
      </c>
      <c r="I2021" s="6">
        <f>IF(E2021&gt;=Markov!$B$3,1,0)</f>
        <v/>
      </c>
      <c r="J2021" s="6">
        <f>I2020</f>
        <v/>
      </c>
      <c r="K2021" s="7">
        <f>MAR1!$B$5+MAR1!$C$5*COS(2*PI()*$C2021/365)+MAR1!$D$5*SIN(2*PI()*$C2021/365)</f>
        <v/>
      </c>
      <c r="L2021" s="7">
        <f>MAR1!$B$6+MAR1!$C$6*COS(2*PI()*$C2021/365)+MAR1!$D$6*SIN(2*PI()*$C2021/365)</f>
        <v/>
      </c>
      <c r="M2021" s="7">
        <f>MAR1!$B$7+MAR1!$C$7*COS(2*PI()*$C2021/365)+MAR1!$D$7*SIN(2*PI()*$C2021/365)</f>
        <v/>
      </c>
      <c r="N2021" s="7">
        <f>F2021-K2021</f>
        <v/>
      </c>
      <c r="O2021" s="7">
        <f>G2021-L2021</f>
        <v/>
      </c>
      <c r="P2021" s="7">
        <f>H2021-M2021</f>
        <v/>
      </c>
      <c r="Q2021" s="7">
        <f>IF($I2021=1,(N2021-MAR1!$B$11)/MAR1!$D$11,(N2021-MAR1!$C$11)/MAR1!$E$11)</f>
        <v/>
      </c>
      <c r="R2021" s="7">
        <f>IF($I2021=1,(O2021-MAR1!$B$12)/MAR1!$D$12,(O2021-MAR1!$C$12)/MAR1!$E$12)</f>
        <v/>
      </c>
      <c r="S2021" s="7">
        <f>IF($I2021=1,(P2021-MAR1!$B$13)/MAR1!$D$13,(P2021-MAR1!$C$13)/MAR1!$E$13)</f>
        <v/>
      </c>
    </row>
    <row r="2022">
      <c r="A2022" s="5" t="n">
        <v>2021</v>
      </c>
      <c r="B2022" s="5" t="n">
        <v>6</v>
      </c>
      <c r="C2022" s="5" t="n">
        <v>196</v>
      </c>
      <c r="D2022" s="5" t="n">
        <v>7</v>
      </c>
      <c r="E2022" s="5" t="n">
        <v>1.9</v>
      </c>
      <c r="F2022" s="5" t="n">
        <v>34.7</v>
      </c>
      <c r="G2022" s="5" t="n">
        <v>27.2</v>
      </c>
      <c r="H2022" s="5" t="n">
        <v>18.8</v>
      </c>
      <c r="I2022" s="6">
        <f>IF(E2022&gt;=Markov!$B$3,1,0)</f>
        <v/>
      </c>
      <c r="J2022" s="6">
        <f>I2021</f>
        <v/>
      </c>
      <c r="K2022" s="7">
        <f>MAR1!$B$5+MAR1!$C$5*COS(2*PI()*$C2022/365)+MAR1!$D$5*SIN(2*PI()*$C2022/365)</f>
        <v/>
      </c>
      <c r="L2022" s="7">
        <f>MAR1!$B$6+MAR1!$C$6*COS(2*PI()*$C2022/365)+MAR1!$D$6*SIN(2*PI()*$C2022/365)</f>
        <v/>
      </c>
      <c r="M2022" s="7">
        <f>MAR1!$B$7+MAR1!$C$7*COS(2*PI()*$C2022/365)+MAR1!$D$7*SIN(2*PI()*$C2022/365)</f>
        <v/>
      </c>
      <c r="N2022" s="7">
        <f>F2022-K2022</f>
        <v/>
      </c>
      <c r="O2022" s="7">
        <f>G2022-L2022</f>
        <v/>
      </c>
      <c r="P2022" s="7">
        <f>H2022-M2022</f>
        <v/>
      </c>
      <c r="Q2022" s="7">
        <f>IF($I2022=1,(N2022-MAR1!$B$11)/MAR1!$D$11,(N2022-MAR1!$C$11)/MAR1!$E$11)</f>
        <v/>
      </c>
      <c r="R2022" s="7">
        <f>IF($I2022=1,(O2022-MAR1!$B$12)/MAR1!$D$12,(O2022-MAR1!$C$12)/MAR1!$E$12)</f>
        <v/>
      </c>
      <c r="S2022" s="7">
        <f>IF($I2022=1,(P2022-MAR1!$B$13)/MAR1!$D$13,(P2022-MAR1!$C$13)/MAR1!$E$13)</f>
        <v/>
      </c>
    </row>
    <row r="2023">
      <c r="A2023" s="5" t="n">
        <v>2022</v>
      </c>
      <c r="B2023" s="5" t="n">
        <v>6</v>
      </c>
      <c r="C2023" s="5" t="n">
        <v>197</v>
      </c>
      <c r="D2023" s="5" t="n">
        <v>7</v>
      </c>
      <c r="E2023" s="5" t="n">
        <v>16.6</v>
      </c>
      <c r="F2023" s="5" t="n">
        <v>34.6</v>
      </c>
      <c r="G2023" s="5" t="n">
        <v>26.7</v>
      </c>
      <c r="H2023" s="5" t="n">
        <v>17.36</v>
      </c>
      <c r="I2023" s="6">
        <f>IF(E2023&gt;=Markov!$B$3,1,0)</f>
        <v/>
      </c>
      <c r="J2023" s="6">
        <f>I2022</f>
        <v/>
      </c>
      <c r="K2023" s="7">
        <f>MAR1!$B$5+MAR1!$C$5*COS(2*PI()*$C2023/365)+MAR1!$D$5*SIN(2*PI()*$C2023/365)</f>
        <v/>
      </c>
      <c r="L2023" s="7">
        <f>MAR1!$B$6+MAR1!$C$6*COS(2*PI()*$C2023/365)+MAR1!$D$6*SIN(2*PI()*$C2023/365)</f>
        <v/>
      </c>
      <c r="M2023" s="7">
        <f>MAR1!$B$7+MAR1!$C$7*COS(2*PI()*$C2023/365)+MAR1!$D$7*SIN(2*PI()*$C2023/365)</f>
        <v/>
      </c>
      <c r="N2023" s="7">
        <f>F2023-K2023</f>
        <v/>
      </c>
      <c r="O2023" s="7">
        <f>G2023-L2023</f>
        <v/>
      </c>
      <c r="P2023" s="7">
        <f>H2023-M2023</f>
        <v/>
      </c>
      <c r="Q2023" s="7">
        <f>IF($I2023=1,(N2023-MAR1!$B$11)/MAR1!$D$11,(N2023-MAR1!$C$11)/MAR1!$E$11)</f>
        <v/>
      </c>
      <c r="R2023" s="7">
        <f>IF($I2023=1,(O2023-MAR1!$B$12)/MAR1!$D$12,(O2023-MAR1!$C$12)/MAR1!$E$12)</f>
        <v/>
      </c>
      <c r="S2023" s="7">
        <f>IF($I2023=1,(P2023-MAR1!$B$13)/MAR1!$D$13,(P2023-MAR1!$C$13)/MAR1!$E$13)</f>
        <v/>
      </c>
    </row>
    <row r="2024">
      <c r="A2024" s="5" t="n">
        <v>2023</v>
      </c>
      <c r="B2024" s="5" t="n">
        <v>6</v>
      </c>
      <c r="C2024" s="5" t="n">
        <v>198</v>
      </c>
      <c r="D2024" s="5" t="n">
        <v>7</v>
      </c>
      <c r="E2024" s="5" t="n">
        <v>8</v>
      </c>
      <c r="F2024" s="5" t="n">
        <v>32.4</v>
      </c>
      <c r="G2024" s="5" t="n">
        <v>28.1</v>
      </c>
      <c r="H2024" s="5" t="n">
        <v>10.35</v>
      </c>
      <c r="I2024" s="6">
        <f>IF(E2024&gt;=Markov!$B$3,1,0)</f>
        <v/>
      </c>
      <c r="J2024" s="6">
        <f>I2023</f>
        <v/>
      </c>
      <c r="K2024" s="7">
        <f>MAR1!$B$5+MAR1!$C$5*COS(2*PI()*$C2024/365)+MAR1!$D$5*SIN(2*PI()*$C2024/365)</f>
        <v/>
      </c>
      <c r="L2024" s="7">
        <f>MAR1!$B$6+MAR1!$C$6*COS(2*PI()*$C2024/365)+MAR1!$D$6*SIN(2*PI()*$C2024/365)</f>
        <v/>
      </c>
      <c r="M2024" s="7">
        <f>MAR1!$B$7+MAR1!$C$7*COS(2*PI()*$C2024/365)+MAR1!$D$7*SIN(2*PI()*$C2024/365)</f>
        <v/>
      </c>
      <c r="N2024" s="7">
        <f>F2024-K2024</f>
        <v/>
      </c>
      <c r="O2024" s="7">
        <f>G2024-L2024</f>
        <v/>
      </c>
      <c r="P2024" s="7">
        <f>H2024-M2024</f>
        <v/>
      </c>
      <c r="Q2024" s="7">
        <f>IF($I2024=1,(N2024-MAR1!$B$11)/MAR1!$D$11,(N2024-MAR1!$C$11)/MAR1!$E$11)</f>
        <v/>
      </c>
      <c r="R2024" s="7">
        <f>IF($I2024=1,(O2024-MAR1!$B$12)/MAR1!$D$12,(O2024-MAR1!$C$12)/MAR1!$E$12)</f>
        <v/>
      </c>
      <c r="S2024" s="7">
        <f>IF($I2024=1,(P2024-MAR1!$B$13)/MAR1!$D$13,(P2024-MAR1!$C$13)/MAR1!$E$13)</f>
        <v/>
      </c>
    </row>
    <row r="2025">
      <c r="A2025" s="5" t="n">
        <v>2024</v>
      </c>
      <c r="B2025" s="5" t="n">
        <v>6</v>
      </c>
      <c r="C2025" s="5" t="n">
        <v>199</v>
      </c>
      <c r="D2025" s="5" t="n">
        <v>7</v>
      </c>
      <c r="E2025" s="5" t="n">
        <v>4.6</v>
      </c>
      <c r="F2025" s="5" t="n">
        <v>35.1</v>
      </c>
      <c r="G2025" s="5" t="n">
        <v>28</v>
      </c>
      <c r="H2025" s="5" t="n">
        <v>12.39</v>
      </c>
      <c r="I2025" s="6">
        <f>IF(E2025&gt;=Markov!$B$3,1,0)</f>
        <v/>
      </c>
      <c r="J2025" s="6">
        <f>I2024</f>
        <v/>
      </c>
      <c r="K2025" s="7">
        <f>MAR1!$B$5+MAR1!$C$5*COS(2*PI()*$C2025/365)+MAR1!$D$5*SIN(2*PI()*$C2025/365)</f>
        <v/>
      </c>
      <c r="L2025" s="7">
        <f>MAR1!$B$6+MAR1!$C$6*COS(2*PI()*$C2025/365)+MAR1!$D$6*SIN(2*PI()*$C2025/365)</f>
        <v/>
      </c>
      <c r="M2025" s="7">
        <f>MAR1!$B$7+MAR1!$C$7*COS(2*PI()*$C2025/365)+MAR1!$D$7*SIN(2*PI()*$C2025/365)</f>
        <v/>
      </c>
      <c r="N2025" s="7">
        <f>F2025-K2025</f>
        <v/>
      </c>
      <c r="O2025" s="7">
        <f>G2025-L2025</f>
        <v/>
      </c>
      <c r="P2025" s="7">
        <f>H2025-M2025</f>
        <v/>
      </c>
      <c r="Q2025" s="7">
        <f>IF($I2025=1,(N2025-MAR1!$B$11)/MAR1!$D$11,(N2025-MAR1!$C$11)/MAR1!$E$11)</f>
        <v/>
      </c>
      <c r="R2025" s="7">
        <f>IF($I2025=1,(O2025-MAR1!$B$12)/MAR1!$D$12,(O2025-MAR1!$C$12)/MAR1!$E$12)</f>
        <v/>
      </c>
      <c r="S2025" s="7">
        <f>IF($I2025=1,(P2025-MAR1!$B$13)/MAR1!$D$13,(P2025-MAR1!$C$13)/MAR1!$E$13)</f>
        <v/>
      </c>
    </row>
    <row r="2026">
      <c r="A2026" s="5" t="n">
        <v>2025</v>
      </c>
      <c r="B2026" s="5" t="n">
        <v>6</v>
      </c>
      <c r="C2026" s="5" t="n">
        <v>200</v>
      </c>
      <c r="D2026" s="5" t="n">
        <v>7</v>
      </c>
      <c r="E2026" s="5" t="n">
        <v>3.6</v>
      </c>
      <c r="F2026" s="5" t="n">
        <v>35.1</v>
      </c>
      <c r="G2026" s="5" t="n">
        <v>29.4</v>
      </c>
      <c r="H2026" s="5" t="n">
        <v>14.74</v>
      </c>
      <c r="I2026" s="6">
        <f>IF(E2026&gt;=Markov!$B$3,1,0)</f>
        <v/>
      </c>
      <c r="J2026" s="6">
        <f>I2025</f>
        <v/>
      </c>
      <c r="K2026" s="7">
        <f>MAR1!$B$5+MAR1!$C$5*COS(2*PI()*$C2026/365)+MAR1!$D$5*SIN(2*PI()*$C2026/365)</f>
        <v/>
      </c>
      <c r="L2026" s="7">
        <f>MAR1!$B$6+MAR1!$C$6*COS(2*PI()*$C2026/365)+MAR1!$D$6*SIN(2*PI()*$C2026/365)</f>
        <v/>
      </c>
      <c r="M2026" s="7">
        <f>MAR1!$B$7+MAR1!$C$7*COS(2*PI()*$C2026/365)+MAR1!$D$7*SIN(2*PI()*$C2026/365)</f>
        <v/>
      </c>
      <c r="N2026" s="7">
        <f>F2026-K2026</f>
        <v/>
      </c>
      <c r="O2026" s="7">
        <f>G2026-L2026</f>
        <v/>
      </c>
      <c r="P2026" s="7">
        <f>H2026-M2026</f>
        <v/>
      </c>
      <c r="Q2026" s="7">
        <f>IF($I2026=1,(N2026-MAR1!$B$11)/MAR1!$D$11,(N2026-MAR1!$C$11)/MAR1!$E$11)</f>
        <v/>
      </c>
      <c r="R2026" s="7">
        <f>IF($I2026=1,(O2026-MAR1!$B$12)/MAR1!$D$12,(O2026-MAR1!$C$12)/MAR1!$E$12)</f>
        <v/>
      </c>
      <c r="S2026" s="7">
        <f>IF($I2026=1,(P2026-MAR1!$B$13)/MAR1!$D$13,(P2026-MAR1!$C$13)/MAR1!$E$13)</f>
        <v/>
      </c>
    </row>
    <row r="2027">
      <c r="A2027" s="5" t="n">
        <v>2026</v>
      </c>
      <c r="B2027" s="5" t="n">
        <v>6</v>
      </c>
      <c r="C2027" s="5" t="n">
        <v>201</v>
      </c>
      <c r="D2027" s="5" t="n">
        <v>7</v>
      </c>
      <c r="E2027" s="5" t="n">
        <v>40.7</v>
      </c>
      <c r="F2027" s="5" t="n">
        <v>34.5</v>
      </c>
      <c r="G2027" s="5" t="n">
        <v>28</v>
      </c>
      <c r="H2027" s="5" t="n">
        <v>16.64</v>
      </c>
      <c r="I2027" s="6">
        <f>IF(E2027&gt;=Markov!$B$3,1,0)</f>
        <v/>
      </c>
      <c r="J2027" s="6">
        <f>I2026</f>
        <v/>
      </c>
      <c r="K2027" s="7">
        <f>MAR1!$B$5+MAR1!$C$5*COS(2*PI()*$C2027/365)+MAR1!$D$5*SIN(2*PI()*$C2027/365)</f>
        <v/>
      </c>
      <c r="L2027" s="7">
        <f>MAR1!$B$6+MAR1!$C$6*COS(2*PI()*$C2027/365)+MAR1!$D$6*SIN(2*PI()*$C2027/365)</f>
        <v/>
      </c>
      <c r="M2027" s="7">
        <f>MAR1!$B$7+MAR1!$C$7*COS(2*PI()*$C2027/365)+MAR1!$D$7*SIN(2*PI()*$C2027/365)</f>
        <v/>
      </c>
      <c r="N2027" s="7">
        <f>F2027-K2027</f>
        <v/>
      </c>
      <c r="O2027" s="7">
        <f>G2027-L2027</f>
        <v/>
      </c>
      <c r="P2027" s="7">
        <f>H2027-M2027</f>
        <v/>
      </c>
      <c r="Q2027" s="7">
        <f>IF($I2027=1,(N2027-MAR1!$B$11)/MAR1!$D$11,(N2027-MAR1!$C$11)/MAR1!$E$11)</f>
        <v/>
      </c>
      <c r="R2027" s="7">
        <f>IF($I2027=1,(O2027-MAR1!$B$12)/MAR1!$D$12,(O2027-MAR1!$C$12)/MAR1!$E$12)</f>
        <v/>
      </c>
      <c r="S2027" s="7">
        <f>IF($I2027=1,(P2027-MAR1!$B$13)/MAR1!$D$13,(P2027-MAR1!$C$13)/MAR1!$E$13)</f>
        <v/>
      </c>
    </row>
    <row r="2028">
      <c r="A2028" s="5" t="n">
        <v>2027</v>
      </c>
      <c r="B2028" s="5" t="n">
        <v>6</v>
      </c>
      <c r="C2028" s="5" t="n">
        <v>202</v>
      </c>
      <c r="D2028" s="5" t="n">
        <v>7</v>
      </c>
      <c r="E2028" s="5" t="n">
        <v>0</v>
      </c>
      <c r="F2028" s="5" t="n">
        <v>36.9</v>
      </c>
      <c r="G2028" s="5" t="n">
        <v>29.8</v>
      </c>
      <c r="H2028" s="5" t="n">
        <v>18.82</v>
      </c>
      <c r="I2028" s="6">
        <f>IF(E2028&gt;=Markov!$B$3,1,0)</f>
        <v/>
      </c>
      <c r="J2028" s="6">
        <f>I2027</f>
        <v/>
      </c>
      <c r="K2028" s="7">
        <f>MAR1!$B$5+MAR1!$C$5*COS(2*PI()*$C2028/365)+MAR1!$D$5*SIN(2*PI()*$C2028/365)</f>
        <v/>
      </c>
      <c r="L2028" s="7">
        <f>MAR1!$B$6+MAR1!$C$6*COS(2*PI()*$C2028/365)+MAR1!$D$6*SIN(2*PI()*$C2028/365)</f>
        <v/>
      </c>
      <c r="M2028" s="7">
        <f>MAR1!$B$7+MAR1!$C$7*COS(2*PI()*$C2028/365)+MAR1!$D$7*SIN(2*PI()*$C2028/365)</f>
        <v/>
      </c>
      <c r="N2028" s="7">
        <f>F2028-K2028</f>
        <v/>
      </c>
      <c r="O2028" s="7">
        <f>G2028-L2028</f>
        <v/>
      </c>
      <c r="P2028" s="7">
        <f>H2028-M2028</f>
        <v/>
      </c>
      <c r="Q2028" s="7">
        <f>IF($I2028=1,(N2028-MAR1!$B$11)/MAR1!$D$11,(N2028-MAR1!$C$11)/MAR1!$E$11)</f>
        <v/>
      </c>
      <c r="R2028" s="7">
        <f>IF($I2028=1,(O2028-MAR1!$B$12)/MAR1!$D$12,(O2028-MAR1!$C$12)/MAR1!$E$12)</f>
        <v/>
      </c>
      <c r="S2028" s="7">
        <f>IF($I2028=1,(P2028-MAR1!$B$13)/MAR1!$D$13,(P2028-MAR1!$C$13)/MAR1!$E$13)</f>
        <v/>
      </c>
    </row>
    <row r="2029">
      <c r="A2029" s="5" t="n">
        <v>2028</v>
      </c>
      <c r="B2029" s="5" t="n">
        <v>6</v>
      </c>
      <c r="C2029" s="5" t="n">
        <v>203</v>
      </c>
      <c r="D2029" s="5" t="n">
        <v>7</v>
      </c>
      <c r="E2029" s="5" t="n">
        <v>0</v>
      </c>
      <c r="F2029" s="5" t="n">
        <v>38.4</v>
      </c>
      <c r="G2029" s="5" t="n">
        <v>28</v>
      </c>
      <c r="H2029" s="5" t="n">
        <v>12.33</v>
      </c>
      <c r="I2029" s="6">
        <f>IF(E2029&gt;=Markov!$B$3,1,0)</f>
        <v/>
      </c>
      <c r="J2029" s="6">
        <f>I2028</f>
        <v/>
      </c>
      <c r="K2029" s="7">
        <f>MAR1!$B$5+MAR1!$C$5*COS(2*PI()*$C2029/365)+MAR1!$D$5*SIN(2*PI()*$C2029/365)</f>
        <v/>
      </c>
      <c r="L2029" s="7">
        <f>MAR1!$B$6+MAR1!$C$6*COS(2*PI()*$C2029/365)+MAR1!$D$6*SIN(2*PI()*$C2029/365)</f>
        <v/>
      </c>
      <c r="M2029" s="7">
        <f>MAR1!$B$7+MAR1!$C$7*COS(2*PI()*$C2029/365)+MAR1!$D$7*SIN(2*PI()*$C2029/365)</f>
        <v/>
      </c>
      <c r="N2029" s="7">
        <f>F2029-K2029</f>
        <v/>
      </c>
      <c r="O2029" s="7">
        <f>G2029-L2029</f>
        <v/>
      </c>
      <c r="P2029" s="7">
        <f>H2029-M2029</f>
        <v/>
      </c>
      <c r="Q2029" s="7">
        <f>IF($I2029=1,(N2029-MAR1!$B$11)/MAR1!$D$11,(N2029-MAR1!$C$11)/MAR1!$E$11)</f>
        <v/>
      </c>
      <c r="R2029" s="7">
        <f>IF($I2029=1,(O2029-MAR1!$B$12)/MAR1!$D$12,(O2029-MAR1!$C$12)/MAR1!$E$12)</f>
        <v/>
      </c>
      <c r="S2029" s="7">
        <f>IF($I2029=1,(P2029-MAR1!$B$13)/MAR1!$D$13,(P2029-MAR1!$C$13)/MAR1!$E$13)</f>
        <v/>
      </c>
    </row>
    <row r="2030">
      <c r="A2030" s="5" t="n">
        <v>2029</v>
      </c>
      <c r="B2030" s="5" t="n">
        <v>6</v>
      </c>
      <c r="C2030" s="5" t="n">
        <v>204</v>
      </c>
      <c r="D2030" s="5" t="n">
        <v>7</v>
      </c>
      <c r="E2030" s="5" t="n">
        <v>0</v>
      </c>
      <c r="F2030" s="5" t="n">
        <v>36.2</v>
      </c>
      <c r="G2030" s="5" t="n">
        <v>28.4</v>
      </c>
      <c r="H2030" s="5" t="n">
        <v>21.02</v>
      </c>
      <c r="I2030" s="6">
        <f>IF(E2030&gt;=Markov!$B$3,1,0)</f>
        <v/>
      </c>
      <c r="J2030" s="6">
        <f>I2029</f>
        <v/>
      </c>
      <c r="K2030" s="7">
        <f>MAR1!$B$5+MAR1!$C$5*COS(2*PI()*$C2030/365)+MAR1!$D$5*SIN(2*PI()*$C2030/365)</f>
        <v/>
      </c>
      <c r="L2030" s="7">
        <f>MAR1!$B$6+MAR1!$C$6*COS(2*PI()*$C2030/365)+MAR1!$D$6*SIN(2*PI()*$C2030/365)</f>
        <v/>
      </c>
      <c r="M2030" s="7">
        <f>MAR1!$B$7+MAR1!$C$7*COS(2*PI()*$C2030/365)+MAR1!$D$7*SIN(2*PI()*$C2030/365)</f>
        <v/>
      </c>
      <c r="N2030" s="7">
        <f>F2030-K2030</f>
        <v/>
      </c>
      <c r="O2030" s="7">
        <f>G2030-L2030</f>
        <v/>
      </c>
      <c r="P2030" s="7">
        <f>H2030-M2030</f>
        <v/>
      </c>
      <c r="Q2030" s="7">
        <f>IF($I2030=1,(N2030-MAR1!$B$11)/MAR1!$D$11,(N2030-MAR1!$C$11)/MAR1!$E$11)</f>
        <v/>
      </c>
      <c r="R2030" s="7">
        <f>IF($I2030=1,(O2030-MAR1!$B$12)/MAR1!$D$12,(O2030-MAR1!$C$12)/MAR1!$E$12)</f>
        <v/>
      </c>
      <c r="S2030" s="7">
        <f>IF($I2030=1,(P2030-MAR1!$B$13)/MAR1!$D$13,(P2030-MAR1!$C$13)/MAR1!$E$13)</f>
        <v/>
      </c>
    </row>
    <row r="2031">
      <c r="A2031" s="5" t="n">
        <v>2030</v>
      </c>
      <c r="B2031" s="5" t="n">
        <v>6</v>
      </c>
      <c r="C2031" s="5" t="n">
        <v>205</v>
      </c>
      <c r="D2031" s="5" t="n">
        <v>7</v>
      </c>
      <c r="E2031" s="5" t="n">
        <v>13.5</v>
      </c>
      <c r="F2031" s="5" t="n">
        <v>33.5</v>
      </c>
      <c r="G2031" s="5" t="n">
        <v>25.3</v>
      </c>
      <c r="H2031" s="5" t="n">
        <v>18.28</v>
      </c>
      <c r="I2031" s="6">
        <f>IF(E2031&gt;=Markov!$B$3,1,0)</f>
        <v/>
      </c>
      <c r="J2031" s="6">
        <f>I2030</f>
        <v/>
      </c>
      <c r="K2031" s="7">
        <f>MAR1!$B$5+MAR1!$C$5*COS(2*PI()*$C2031/365)+MAR1!$D$5*SIN(2*PI()*$C2031/365)</f>
        <v/>
      </c>
      <c r="L2031" s="7">
        <f>MAR1!$B$6+MAR1!$C$6*COS(2*PI()*$C2031/365)+MAR1!$D$6*SIN(2*PI()*$C2031/365)</f>
        <v/>
      </c>
      <c r="M2031" s="7">
        <f>MAR1!$B$7+MAR1!$C$7*COS(2*PI()*$C2031/365)+MAR1!$D$7*SIN(2*PI()*$C2031/365)</f>
        <v/>
      </c>
      <c r="N2031" s="7">
        <f>F2031-K2031</f>
        <v/>
      </c>
      <c r="O2031" s="7">
        <f>G2031-L2031</f>
        <v/>
      </c>
      <c r="P2031" s="7">
        <f>H2031-M2031</f>
        <v/>
      </c>
      <c r="Q2031" s="7">
        <f>IF($I2031=1,(N2031-MAR1!$B$11)/MAR1!$D$11,(N2031-MAR1!$C$11)/MAR1!$E$11)</f>
        <v/>
      </c>
      <c r="R2031" s="7">
        <f>IF($I2031=1,(O2031-MAR1!$B$12)/MAR1!$D$12,(O2031-MAR1!$C$12)/MAR1!$E$12)</f>
        <v/>
      </c>
      <c r="S2031" s="7">
        <f>IF($I2031=1,(P2031-MAR1!$B$13)/MAR1!$D$13,(P2031-MAR1!$C$13)/MAR1!$E$13)</f>
        <v/>
      </c>
    </row>
    <row r="2032">
      <c r="A2032" s="5" t="n">
        <v>2031</v>
      </c>
      <c r="B2032" s="5" t="n">
        <v>6</v>
      </c>
      <c r="C2032" s="5" t="n">
        <v>206</v>
      </c>
      <c r="D2032" s="5" t="n">
        <v>7</v>
      </c>
      <c r="E2032" s="5" t="n">
        <v>0.5</v>
      </c>
      <c r="F2032" s="5" t="n">
        <v>32.5</v>
      </c>
      <c r="G2032" s="5" t="n">
        <v>25.7</v>
      </c>
      <c r="H2032" s="5" t="n">
        <v>14.42</v>
      </c>
      <c r="I2032" s="6">
        <f>IF(E2032&gt;=Markov!$B$3,1,0)</f>
        <v/>
      </c>
      <c r="J2032" s="6">
        <f>I2031</f>
        <v/>
      </c>
      <c r="K2032" s="7">
        <f>MAR1!$B$5+MAR1!$C$5*COS(2*PI()*$C2032/365)+MAR1!$D$5*SIN(2*PI()*$C2032/365)</f>
        <v/>
      </c>
      <c r="L2032" s="7">
        <f>MAR1!$B$6+MAR1!$C$6*COS(2*PI()*$C2032/365)+MAR1!$D$6*SIN(2*PI()*$C2032/365)</f>
        <v/>
      </c>
      <c r="M2032" s="7">
        <f>MAR1!$B$7+MAR1!$C$7*COS(2*PI()*$C2032/365)+MAR1!$D$7*SIN(2*PI()*$C2032/365)</f>
        <v/>
      </c>
      <c r="N2032" s="7">
        <f>F2032-K2032</f>
        <v/>
      </c>
      <c r="O2032" s="7">
        <f>G2032-L2032</f>
        <v/>
      </c>
      <c r="P2032" s="7">
        <f>H2032-M2032</f>
        <v/>
      </c>
      <c r="Q2032" s="7">
        <f>IF($I2032=1,(N2032-MAR1!$B$11)/MAR1!$D$11,(N2032-MAR1!$C$11)/MAR1!$E$11)</f>
        <v/>
      </c>
      <c r="R2032" s="7">
        <f>IF($I2032=1,(O2032-MAR1!$B$12)/MAR1!$D$12,(O2032-MAR1!$C$12)/MAR1!$E$12)</f>
        <v/>
      </c>
      <c r="S2032" s="7">
        <f>IF($I2032=1,(P2032-MAR1!$B$13)/MAR1!$D$13,(P2032-MAR1!$C$13)/MAR1!$E$13)</f>
        <v/>
      </c>
    </row>
    <row r="2033">
      <c r="A2033" s="5" t="n">
        <v>2032</v>
      </c>
      <c r="B2033" s="5" t="n">
        <v>6</v>
      </c>
      <c r="C2033" s="5" t="n">
        <v>207</v>
      </c>
      <c r="D2033" s="5" t="n">
        <v>7</v>
      </c>
      <c r="E2033" s="5" t="n">
        <v>17.2</v>
      </c>
      <c r="F2033" s="5" t="n">
        <v>31.5</v>
      </c>
      <c r="G2033" s="5" t="n">
        <v>24.6</v>
      </c>
      <c r="H2033" s="5" t="n">
        <v>18.39</v>
      </c>
      <c r="I2033" s="6">
        <f>IF(E2033&gt;=Markov!$B$3,1,0)</f>
        <v/>
      </c>
      <c r="J2033" s="6">
        <f>I2032</f>
        <v/>
      </c>
      <c r="K2033" s="7">
        <f>MAR1!$B$5+MAR1!$C$5*COS(2*PI()*$C2033/365)+MAR1!$D$5*SIN(2*PI()*$C2033/365)</f>
        <v/>
      </c>
      <c r="L2033" s="7">
        <f>MAR1!$B$6+MAR1!$C$6*COS(2*PI()*$C2033/365)+MAR1!$D$6*SIN(2*PI()*$C2033/365)</f>
        <v/>
      </c>
      <c r="M2033" s="7">
        <f>MAR1!$B$7+MAR1!$C$7*COS(2*PI()*$C2033/365)+MAR1!$D$7*SIN(2*PI()*$C2033/365)</f>
        <v/>
      </c>
      <c r="N2033" s="7">
        <f>F2033-K2033</f>
        <v/>
      </c>
      <c r="O2033" s="7">
        <f>G2033-L2033</f>
        <v/>
      </c>
      <c r="P2033" s="7">
        <f>H2033-M2033</f>
        <v/>
      </c>
      <c r="Q2033" s="7">
        <f>IF($I2033=1,(N2033-MAR1!$B$11)/MAR1!$D$11,(N2033-MAR1!$C$11)/MAR1!$E$11)</f>
        <v/>
      </c>
      <c r="R2033" s="7">
        <f>IF($I2033=1,(O2033-MAR1!$B$12)/MAR1!$D$12,(O2033-MAR1!$C$12)/MAR1!$E$12)</f>
        <v/>
      </c>
      <c r="S2033" s="7">
        <f>IF($I2033=1,(P2033-MAR1!$B$13)/MAR1!$D$13,(P2033-MAR1!$C$13)/MAR1!$E$13)</f>
        <v/>
      </c>
    </row>
    <row r="2034">
      <c r="A2034" s="5" t="n">
        <v>2033</v>
      </c>
      <c r="B2034" s="5" t="n">
        <v>6</v>
      </c>
      <c r="C2034" s="5" t="n">
        <v>208</v>
      </c>
      <c r="D2034" s="5" t="n">
        <v>7</v>
      </c>
      <c r="E2034" s="5" t="n">
        <v>0</v>
      </c>
      <c r="F2034" s="5" t="n">
        <v>34.8</v>
      </c>
      <c r="G2034" s="5" t="n">
        <v>24.4</v>
      </c>
      <c r="H2034" s="5" t="n">
        <v>17.21</v>
      </c>
      <c r="I2034" s="6">
        <f>IF(E2034&gt;=Markov!$B$3,1,0)</f>
        <v/>
      </c>
      <c r="J2034" s="6">
        <f>I2033</f>
        <v/>
      </c>
      <c r="K2034" s="7">
        <f>MAR1!$B$5+MAR1!$C$5*COS(2*PI()*$C2034/365)+MAR1!$D$5*SIN(2*PI()*$C2034/365)</f>
        <v/>
      </c>
      <c r="L2034" s="7">
        <f>MAR1!$B$6+MAR1!$C$6*COS(2*PI()*$C2034/365)+MAR1!$D$6*SIN(2*PI()*$C2034/365)</f>
        <v/>
      </c>
      <c r="M2034" s="7">
        <f>MAR1!$B$7+MAR1!$C$7*COS(2*PI()*$C2034/365)+MAR1!$D$7*SIN(2*PI()*$C2034/365)</f>
        <v/>
      </c>
      <c r="N2034" s="7">
        <f>F2034-K2034</f>
        <v/>
      </c>
      <c r="O2034" s="7">
        <f>G2034-L2034</f>
        <v/>
      </c>
      <c r="P2034" s="7">
        <f>H2034-M2034</f>
        <v/>
      </c>
      <c r="Q2034" s="7">
        <f>IF($I2034=1,(N2034-MAR1!$B$11)/MAR1!$D$11,(N2034-MAR1!$C$11)/MAR1!$E$11)</f>
        <v/>
      </c>
      <c r="R2034" s="7">
        <f>IF($I2034=1,(O2034-MAR1!$B$12)/MAR1!$D$12,(O2034-MAR1!$C$12)/MAR1!$E$12)</f>
        <v/>
      </c>
      <c r="S2034" s="7">
        <f>IF($I2034=1,(P2034-MAR1!$B$13)/MAR1!$D$13,(P2034-MAR1!$C$13)/MAR1!$E$13)</f>
        <v/>
      </c>
    </row>
    <row r="2035">
      <c r="A2035" s="5" t="n">
        <v>2034</v>
      </c>
      <c r="B2035" s="5" t="n">
        <v>6</v>
      </c>
      <c r="C2035" s="5" t="n">
        <v>209</v>
      </c>
      <c r="D2035" s="5" t="n">
        <v>7</v>
      </c>
      <c r="E2035" s="5" t="n">
        <v>0</v>
      </c>
      <c r="F2035" s="5" t="n">
        <v>33.7</v>
      </c>
      <c r="G2035" s="5" t="n">
        <v>24.3</v>
      </c>
      <c r="H2035" s="5" t="n">
        <v>18.04</v>
      </c>
      <c r="I2035" s="6">
        <f>IF(E2035&gt;=Markov!$B$3,1,0)</f>
        <v/>
      </c>
      <c r="J2035" s="6">
        <f>I2034</f>
        <v/>
      </c>
      <c r="K2035" s="7">
        <f>MAR1!$B$5+MAR1!$C$5*COS(2*PI()*$C2035/365)+MAR1!$D$5*SIN(2*PI()*$C2035/365)</f>
        <v/>
      </c>
      <c r="L2035" s="7">
        <f>MAR1!$B$6+MAR1!$C$6*COS(2*PI()*$C2035/365)+MAR1!$D$6*SIN(2*PI()*$C2035/365)</f>
        <v/>
      </c>
      <c r="M2035" s="7">
        <f>MAR1!$B$7+MAR1!$C$7*COS(2*PI()*$C2035/365)+MAR1!$D$7*SIN(2*PI()*$C2035/365)</f>
        <v/>
      </c>
      <c r="N2035" s="7">
        <f>F2035-K2035</f>
        <v/>
      </c>
      <c r="O2035" s="7">
        <f>G2035-L2035</f>
        <v/>
      </c>
      <c r="P2035" s="7">
        <f>H2035-M2035</f>
        <v/>
      </c>
      <c r="Q2035" s="7">
        <f>IF($I2035=1,(N2035-MAR1!$B$11)/MAR1!$D$11,(N2035-MAR1!$C$11)/MAR1!$E$11)</f>
        <v/>
      </c>
      <c r="R2035" s="7">
        <f>IF($I2035=1,(O2035-MAR1!$B$12)/MAR1!$D$12,(O2035-MAR1!$C$12)/MAR1!$E$12)</f>
        <v/>
      </c>
      <c r="S2035" s="7">
        <f>IF($I2035=1,(P2035-MAR1!$B$13)/MAR1!$D$13,(P2035-MAR1!$C$13)/MAR1!$E$13)</f>
        <v/>
      </c>
    </row>
    <row r="2036">
      <c r="A2036" s="5" t="n">
        <v>2035</v>
      </c>
      <c r="B2036" s="5" t="n">
        <v>6</v>
      </c>
      <c r="C2036" s="5" t="n">
        <v>210</v>
      </c>
      <c r="D2036" s="5" t="n">
        <v>7</v>
      </c>
      <c r="E2036" s="5" t="n">
        <v>0</v>
      </c>
      <c r="F2036" s="5" t="n">
        <v>32.3</v>
      </c>
      <c r="G2036" s="5" t="n">
        <v>27</v>
      </c>
      <c r="H2036" s="5" t="n">
        <v>16.02</v>
      </c>
      <c r="I2036" s="6">
        <f>IF(E2036&gt;=Markov!$B$3,1,0)</f>
        <v/>
      </c>
      <c r="J2036" s="6">
        <f>I2035</f>
        <v/>
      </c>
      <c r="K2036" s="7">
        <f>MAR1!$B$5+MAR1!$C$5*COS(2*PI()*$C2036/365)+MAR1!$D$5*SIN(2*PI()*$C2036/365)</f>
        <v/>
      </c>
      <c r="L2036" s="7">
        <f>MAR1!$B$6+MAR1!$C$6*COS(2*PI()*$C2036/365)+MAR1!$D$6*SIN(2*PI()*$C2036/365)</f>
        <v/>
      </c>
      <c r="M2036" s="7">
        <f>MAR1!$B$7+MAR1!$C$7*COS(2*PI()*$C2036/365)+MAR1!$D$7*SIN(2*PI()*$C2036/365)</f>
        <v/>
      </c>
      <c r="N2036" s="7">
        <f>F2036-K2036</f>
        <v/>
      </c>
      <c r="O2036" s="7">
        <f>G2036-L2036</f>
        <v/>
      </c>
      <c r="P2036" s="7">
        <f>H2036-M2036</f>
        <v/>
      </c>
      <c r="Q2036" s="7">
        <f>IF($I2036=1,(N2036-MAR1!$B$11)/MAR1!$D$11,(N2036-MAR1!$C$11)/MAR1!$E$11)</f>
        <v/>
      </c>
      <c r="R2036" s="7">
        <f>IF($I2036=1,(O2036-MAR1!$B$12)/MAR1!$D$12,(O2036-MAR1!$C$12)/MAR1!$E$12)</f>
        <v/>
      </c>
      <c r="S2036" s="7">
        <f>IF($I2036=1,(P2036-MAR1!$B$13)/MAR1!$D$13,(P2036-MAR1!$C$13)/MAR1!$E$13)</f>
        <v/>
      </c>
    </row>
    <row r="2037">
      <c r="A2037" s="5" t="n">
        <v>2036</v>
      </c>
      <c r="B2037" s="5" t="n">
        <v>6</v>
      </c>
      <c r="C2037" s="5" t="n">
        <v>211</v>
      </c>
      <c r="D2037" s="5" t="n">
        <v>7</v>
      </c>
      <c r="E2037" s="5" t="n">
        <v>19.2</v>
      </c>
      <c r="F2037" s="5" t="n">
        <v>31.7</v>
      </c>
      <c r="G2037" s="5" t="n">
        <v>25.3</v>
      </c>
      <c r="H2037" s="5" t="n">
        <v>10.58</v>
      </c>
      <c r="I2037" s="6">
        <f>IF(E2037&gt;=Markov!$B$3,1,0)</f>
        <v/>
      </c>
      <c r="J2037" s="6">
        <f>I2036</f>
        <v/>
      </c>
      <c r="K2037" s="7">
        <f>MAR1!$B$5+MAR1!$C$5*COS(2*PI()*$C2037/365)+MAR1!$D$5*SIN(2*PI()*$C2037/365)</f>
        <v/>
      </c>
      <c r="L2037" s="7">
        <f>MAR1!$B$6+MAR1!$C$6*COS(2*PI()*$C2037/365)+MAR1!$D$6*SIN(2*PI()*$C2037/365)</f>
        <v/>
      </c>
      <c r="M2037" s="7">
        <f>MAR1!$B$7+MAR1!$C$7*COS(2*PI()*$C2037/365)+MAR1!$D$7*SIN(2*PI()*$C2037/365)</f>
        <v/>
      </c>
      <c r="N2037" s="7">
        <f>F2037-K2037</f>
        <v/>
      </c>
      <c r="O2037" s="7">
        <f>G2037-L2037</f>
        <v/>
      </c>
      <c r="P2037" s="7">
        <f>H2037-M2037</f>
        <v/>
      </c>
      <c r="Q2037" s="7">
        <f>IF($I2037=1,(N2037-MAR1!$B$11)/MAR1!$D$11,(N2037-MAR1!$C$11)/MAR1!$E$11)</f>
        <v/>
      </c>
      <c r="R2037" s="7">
        <f>IF($I2037=1,(O2037-MAR1!$B$12)/MAR1!$D$12,(O2037-MAR1!$C$12)/MAR1!$E$12)</f>
        <v/>
      </c>
      <c r="S2037" s="7">
        <f>IF($I2037=1,(P2037-MAR1!$B$13)/MAR1!$D$13,(P2037-MAR1!$C$13)/MAR1!$E$13)</f>
        <v/>
      </c>
    </row>
    <row r="2038">
      <c r="A2038" s="5" t="n">
        <v>2037</v>
      </c>
      <c r="B2038" s="5" t="n">
        <v>6</v>
      </c>
      <c r="C2038" s="5" t="n">
        <v>212</v>
      </c>
      <c r="D2038" s="5" t="n">
        <v>7</v>
      </c>
      <c r="E2038" s="5" t="n">
        <v>0</v>
      </c>
      <c r="F2038" s="5" t="n">
        <v>34.5</v>
      </c>
      <c r="G2038" s="5" t="n">
        <v>28.5</v>
      </c>
      <c r="H2038" s="5" t="n">
        <v>18.59</v>
      </c>
      <c r="I2038" s="6">
        <f>IF(E2038&gt;=Markov!$B$3,1,0)</f>
        <v/>
      </c>
      <c r="J2038" s="6">
        <f>I2037</f>
        <v/>
      </c>
      <c r="K2038" s="7">
        <f>MAR1!$B$5+MAR1!$C$5*COS(2*PI()*$C2038/365)+MAR1!$D$5*SIN(2*PI()*$C2038/365)</f>
        <v/>
      </c>
      <c r="L2038" s="7">
        <f>MAR1!$B$6+MAR1!$C$6*COS(2*PI()*$C2038/365)+MAR1!$D$6*SIN(2*PI()*$C2038/365)</f>
        <v/>
      </c>
      <c r="M2038" s="7">
        <f>MAR1!$B$7+MAR1!$C$7*COS(2*PI()*$C2038/365)+MAR1!$D$7*SIN(2*PI()*$C2038/365)</f>
        <v/>
      </c>
      <c r="N2038" s="7">
        <f>F2038-K2038</f>
        <v/>
      </c>
      <c r="O2038" s="7">
        <f>G2038-L2038</f>
        <v/>
      </c>
      <c r="P2038" s="7">
        <f>H2038-M2038</f>
        <v/>
      </c>
      <c r="Q2038" s="7">
        <f>IF($I2038=1,(N2038-MAR1!$B$11)/MAR1!$D$11,(N2038-MAR1!$C$11)/MAR1!$E$11)</f>
        <v/>
      </c>
      <c r="R2038" s="7">
        <f>IF($I2038=1,(O2038-MAR1!$B$12)/MAR1!$D$12,(O2038-MAR1!$C$12)/MAR1!$E$12)</f>
        <v/>
      </c>
      <c r="S2038" s="7">
        <f>IF($I2038=1,(P2038-MAR1!$B$13)/MAR1!$D$13,(P2038-MAR1!$C$13)/MAR1!$E$13)</f>
        <v/>
      </c>
    </row>
    <row r="2039">
      <c r="A2039" s="5" t="n">
        <v>2038</v>
      </c>
      <c r="B2039" s="5" t="n">
        <v>6</v>
      </c>
      <c r="C2039" s="5" t="n">
        <v>213</v>
      </c>
      <c r="D2039" s="5" t="n">
        <v>8</v>
      </c>
      <c r="E2039" s="5" t="n">
        <v>0</v>
      </c>
      <c r="F2039" s="5" t="n">
        <v>36.7</v>
      </c>
      <c r="G2039" s="5" t="n">
        <v>30.6</v>
      </c>
      <c r="H2039" s="5" t="n">
        <v>20.23</v>
      </c>
      <c r="I2039" s="6">
        <f>IF(E2039&gt;=Markov!$B$3,1,0)</f>
        <v/>
      </c>
      <c r="J2039" s="6">
        <f>I2038</f>
        <v/>
      </c>
      <c r="K2039" s="7">
        <f>MAR1!$B$5+MAR1!$C$5*COS(2*PI()*$C2039/365)+MAR1!$D$5*SIN(2*PI()*$C2039/365)</f>
        <v/>
      </c>
      <c r="L2039" s="7">
        <f>MAR1!$B$6+MAR1!$C$6*COS(2*PI()*$C2039/365)+MAR1!$D$6*SIN(2*PI()*$C2039/365)</f>
        <v/>
      </c>
      <c r="M2039" s="7">
        <f>MAR1!$B$7+MAR1!$C$7*COS(2*PI()*$C2039/365)+MAR1!$D$7*SIN(2*PI()*$C2039/365)</f>
        <v/>
      </c>
      <c r="N2039" s="7">
        <f>F2039-K2039</f>
        <v/>
      </c>
      <c r="O2039" s="7">
        <f>G2039-L2039</f>
        <v/>
      </c>
      <c r="P2039" s="7">
        <f>H2039-M2039</f>
        <v/>
      </c>
      <c r="Q2039" s="7">
        <f>IF($I2039=1,(N2039-MAR1!$B$11)/MAR1!$D$11,(N2039-MAR1!$C$11)/MAR1!$E$11)</f>
        <v/>
      </c>
      <c r="R2039" s="7">
        <f>IF($I2039=1,(O2039-MAR1!$B$12)/MAR1!$D$12,(O2039-MAR1!$C$12)/MAR1!$E$12)</f>
        <v/>
      </c>
      <c r="S2039" s="7">
        <f>IF($I2039=1,(P2039-MAR1!$B$13)/MAR1!$D$13,(P2039-MAR1!$C$13)/MAR1!$E$13)</f>
        <v/>
      </c>
    </row>
    <row r="2040">
      <c r="A2040" s="5" t="n">
        <v>2039</v>
      </c>
      <c r="B2040" s="5" t="n">
        <v>6</v>
      </c>
      <c r="C2040" s="5" t="n">
        <v>214</v>
      </c>
      <c r="D2040" s="5" t="n">
        <v>8</v>
      </c>
      <c r="E2040" s="5" t="n">
        <v>0</v>
      </c>
      <c r="F2040" s="5" t="n">
        <v>37.1</v>
      </c>
      <c r="G2040" s="5" t="n">
        <v>30</v>
      </c>
      <c r="H2040" s="5" t="n">
        <v>18.69</v>
      </c>
      <c r="I2040" s="6">
        <f>IF(E2040&gt;=Markov!$B$3,1,0)</f>
        <v/>
      </c>
      <c r="J2040" s="6">
        <f>I2039</f>
        <v/>
      </c>
      <c r="K2040" s="7">
        <f>MAR1!$B$5+MAR1!$C$5*COS(2*PI()*$C2040/365)+MAR1!$D$5*SIN(2*PI()*$C2040/365)</f>
        <v/>
      </c>
      <c r="L2040" s="7">
        <f>MAR1!$B$6+MAR1!$C$6*COS(2*PI()*$C2040/365)+MAR1!$D$6*SIN(2*PI()*$C2040/365)</f>
        <v/>
      </c>
      <c r="M2040" s="7">
        <f>MAR1!$B$7+MAR1!$C$7*COS(2*PI()*$C2040/365)+MAR1!$D$7*SIN(2*PI()*$C2040/365)</f>
        <v/>
      </c>
      <c r="N2040" s="7">
        <f>F2040-K2040</f>
        <v/>
      </c>
      <c r="O2040" s="7">
        <f>G2040-L2040</f>
        <v/>
      </c>
      <c r="P2040" s="7">
        <f>H2040-M2040</f>
        <v/>
      </c>
      <c r="Q2040" s="7">
        <f>IF($I2040=1,(N2040-MAR1!$B$11)/MAR1!$D$11,(N2040-MAR1!$C$11)/MAR1!$E$11)</f>
        <v/>
      </c>
      <c r="R2040" s="7">
        <f>IF($I2040=1,(O2040-MAR1!$B$12)/MAR1!$D$12,(O2040-MAR1!$C$12)/MAR1!$E$12)</f>
        <v/>
      </c>
      <c r="S2040" s="7">
        <f>IF($I2040=1,(P2040-MAR1!$B$13)/MAR1!$D$13,(P2040-MAR1!$C$13)/MAR1!$E$13)</f>
        <v/>
      </c>
    </row>
    <row r="2041">
      <c r="A2041" s="5" t="n">
        <v>2040</v>
      </c>
      <c r="B2041" s="5" t="n">
        <v>6</v>
      </c>
      <c r="C2041" s="5" t="n">
        <v>215</v>
      </c>
      <c r="D2041" s="5" t="n">
        <v>8</v>
      </c>
      <c r="E2041" s="5" t="n">
        <v>0</v>
      </c>
      <c r="F2041" s="5" t="n">
        <v>37.1</v>
      </c>
      <c r="G2041" s="5" t="n">
        <v>30.3</v>
      </c>
      <c r="H2041" s="5" t="n">
        <v>21.54</v>
      </c>
      <c r="I2041" s="6">
        <f>IF(E2041&gt;=Markov!$B$3,1,0)</f>
        <v/>
      </c>
      <c r="J2041" s="6">
        <f>I2040</f>
        <v/>
      </c>
      <c r="K2041" s="7">
        <f>MAR1!$B$5+MAR1!$C$5*COS(2*PI()*$C2041/365)+MAR1!$D$5*SIN(2*PI()*$C2041/365)</f>
        <v/>
      </c>
      <c r="L2041" s="7">
        <f>MAR1!$B$6+MAR1!$C$6*COS(2*PI()*$C2041/365)+MAR1!$D$6*SIN(2*PI()*$C2041/365)</f>
        <v/>
      </c>
      <c r="M2041" s="7">
        <f>MAR1!$B$7+MAR1!$C$7*COS(2*PI()*$C2041/365)+MAR1!$D$7*SIN(2*PI()*$C2041/365)</f>
        <v/>
      </c>
      <c r="N2041" s="7">
        <f>F2041-K2041</f>
        <v/>
      </c>
      <c r="O2041" s="7">
        <f>G2041-L2041</f>
        <v/>
      </c>
      <c r="P2041" s="7">
        <f>H2041-M2041</f>
        <v/>
      </c>
      <c r="Q2041" s="7">
        <f>IF($I2041=1,(N2041-MAR1!$B$11)/MAR1!$D$11,(N2041-MAR1!$C$11)/MAR1!$E$11)</f>
        <v/>
      </c>
      <c r="R2041" s="7">
        <f>IF($I2041=1,(O2041-MAR1!$B$12)/MAR1!$D$12,(O2041-MAR1!$C$12)/MAR1!$E$12)</f>
        <v/>
      </c>
      <c r="S2041" s="7">
        <f>IF($I2041=1,(P2041-MAR1!$B$13)/MAR1!$D$13,(P2041-MAR1!$C$13)/MAR1!$E$13)</f>
        <v/>
      </c>
    </row>
    <row r="2042">
      <c r="A2042" s="5" t="n">
        <v>2041</v>
      </c>
      <c r="B2042" s="5" t="n">
        <v>6</v>
      </c>
      <c r="C2042" s="5" t="n">
        <v>216</v>
      </c>
      <c r="D2042" s="5" t="n">
        <v>8</v>
      </c>
      <c r="E2042" s="5" t="n">
        <v>0.8</v>
      </c>
      <c r="F2042" s="5" t="n">
        <v>31.1</v>
      </c>
      <c r="G2042" s="5" t="n">
        <v>27.6</v>
      </c>
      <c r="H2042" s="5" t="n">
        <v>4.69</v>
      </c>
      <c r="I2042" s="6">
        <f>IF(E2042&gt;=Markov!$B$3,1,0)</f>
        <v/>
      </c>
      <c r="J2042" s="6">
        <f>I2041</f>
        <v/>
      </c>
      <c r="K2042" s="7">
        <f>MAR1!$B$5+MAR1!$C$5*COS(2*PI()*$C2042/365)+MAR1!$D$5*SIN(2*PI()*$C2042/365)</f>
        <v/>
      </c>
      <c r="L2042" s="7">
        <f>MAR1!$B$6+MAR1!$C$6*COS(2*PI()*$C2042/365)+MAR1!$D$6*SIN(2*PI()*$C2042/365)</f>
        <v/>
      </c>
      <c r="M2042" s="7">
        <f>MAR1!$B$7+MAR1!$C$7*COS(2*PI()*$C2042/365)+MAR1!$D$7*SIN(2*PI()*$C2042/365)</f>
        <v/>
      </c>
      <c r="N2042" s="7">
        <f>F2042-K2042</f>
        <v/>
      </c>
      <c r="O2042" s="7">
        <f>G2042-L2042</f>
        <v/>
      </c>
      <c r="P2042" s="7">
        <f>H2042-M2042</f>
        <v/>
      </c>
      <c r="Q2042" s="7">
        <f>IF($I2042=1,(N2042-MAR1!$B$11)/MAR1!$D$11,(N2042-MAR1!$C$11)/MAR1!$E$11)</f>
        <v/>
      </c>
      <c r="R2042" s="7">
        <f>IF($I2042=1,(O2042-MAR1!$B$12)/MAR1!$D$12,(O2042-MAR1!$C$12)/MAR1!$E$12)</f>
        <v/>
      </c>
      <c r="S2042" s="7">
        <f>IF($I2042=1,(P2042-MAR1!$B$13)/MAR1!$D$13,(P2042-MAR1!$C$13)/MAR1!$E$13)</f>
        <v/>
      </c>
    </row>
    <row r="2043">
      <c r="A2043" s="5" t="n">
        <v>2042</v>
      </c>
      <c r="B2043" s="5" t="n">
        <v>6</v>
      </c>
      <c r="C2043" s="5" t="n">
        <v>217</v>
      </c>
      <c r="D2043" s="5" t="n">
        <v>8</v>
      </c>
      <c r="E2043" s="5" t="n">
        <v>1.9</v>
      </c>
      <c r="F2043" s="5" t="n">
        <v>32.4</v>
      </c>
      <c r="G2043" s="5" t="n">
        <v>28.3</v>
      </c>
      <c r="H2043" s="5" t="n">
        <v>10.43</v>
      </c>
      <c r="I2043" s="6">
        <f>IF(E2043&gt;=Markov!$B$3,1,0)</f>
        <v/>
      </c>
      <c r="J2043" s="6">
        <f>I2042</f>
        <v/>
      </c>
      <c r="K2043" s="7">
        <f>MAR1!$B$5+MAR1!$C$5*COS(2*PI()*$C2043/365)+MAR1!$D$5*SIN(2*PI()*$C2043/365)</f>
        <v/>
      </c>
      <c r="L2043" s="7">
        <f>MAR1!$B$6+MAR1!$C$6*COS(2*PI()*$C2043/365)+MAR1!$D$6*SIN(2*PI()*$C2043/365)</f>
        <v/>
      </c>
      <c r="M2043" s="7">
        <f>MAR1!$B$7+MAR1!$C$7*COS(2*PI()*$C2043/365)+MAR1!$D$7*SIN(2*PI()*$C2043/365)</f>
        <v/>
      </c>
      <c r="N2043" s="7">
        <f>F2043-K2043</f>
        <v/>
      </c>
      <c r="O2043" s="7">
        <f>G2043-L2043</f>
        <v/>
      </c>
      <c r="P2043" s="7">
        <f>H2043-M2043</f>
        <v/>
      </c>
      <c r="Q2043" s="7">
        <f>IF($I2043=1,(N2043-MAR1!$B$11)/MAR1!$D$11,(N2043-MAR1!$C$11)/MAR1!$E$11)</f>
        <v/>
      </c>
      <c r="R2043" s="7">
        <f>IF($I2043=1,(O2043-MAR1!$B$12)/MAR1!$D$12,(O2043-MAR1!$C$12)/MAR1!$E$12)</f>
        <v/>
      </c>
      <c r="S2043" s="7">
        <f>IF($I2043=1,(P2043-MAR1!$B$13)/MAR1!$D$13,(P2043-MAR1!$C$13)/MAR1!$E$13)</f>
        <v/>
      </c>
    </row>
    <row r="2044">
      <c r="A2044" s="5" t="n">
        <v>2043</v>
      </c>
      <c r="B2044" s="5" t="n">
        <v>6</v>
      </c>
      <c r="C2044" s="5" t="n">
        <v>218</v>
      </c>
      <c r="D2044" s="5" t="n">
        <v>8</v>
      </c>
      <c r="E2044" s="5" t="n">
        <v>14.3</v>
      </c>
      <c r="F2044" s="5" t="n">
        <v>31.5</v>
      </c>
      <c r="G2044" s="5" t="n">
        <v>27.6</v>
      </c>
      <c r="H2044" s="5" t="n">
        <v>13.63</v>
      </c>
      <c r="I2044" s="6">
        <f>IF(E2044&gt;=Markov!$B$3,1,0)</f>
        <v/>
      </c>
      <c r="J2044" s="6">
        <f>I2043</f>
        <v/>
      </c>
      <c r="K2044" s="7">
        <f>MAR1!$B$5+MAR1!$C$5*COS(2*PI()*$C2044/365)+MAR1!$D$5*SIN(2*PI()*$C2044/365)</f>
        <v/>
      </c>
      <c r="L2044" s="7">
        <f>MAR1!$B$6+MAR1!$C$6*COS(2*PI()*$C2044/365)+MAR1!$D$6*SIN(2*PI()*$C2044/365)</f>
        <v/>
      </c>
      <c r="M2044" s="7">
        <f>MAR1!$B$7+MAR1!$C$7*COS(2*PI()*$C2044/365)+MAR1!$D$7*SIN(2*PI()*$C2044/365)</f>
        <v/>
      </c>
      <c r="N2044" s="7">
        <f>F2044-K2044</f>
        <v/>
      </c>
      <c r="O2044" s="7">
        <f>G2044-L2044</f>
        <v/>
      </c>
      <c r="P2044" s="7">
        <f>H2044-M2044</f>
        <v/>
      </c>
      <c r="Q2044" s="7">
        <f>IF($I2044=1,(N2044-MAR1!$B$11)/MAR1!$D$11,(N2044-MAR1!$C$11)/MAR1!$E$11)</f>
        <v/>
      </c>
      <c r="R2044" s="7">
        <f>IF($I2044=1,(O2044-MAR1!$B$12)/MAR1!$D$12,(O2044-MAR1!$C$12)/MAR1!$E$12)</f>
        <v/>
      </c>
      <c r="S2044" s="7">
        <f>IF($I2044=1,(P2044-MAR1!$B$13)/MAR1!$D$13,(P2044-MAR1!$C$13)/MAR1!$E$13)</f>
        <v/>
      </c>
    </row>
    <row r="2045">
      <c r="A2045" s="5" t="n">
        <v>2044</v>
      </c>
      <c r="B2045" s="5" t="n">
        <v>6</v>
      </c>
      <c r="C2045" s="5" t="n">
        <v>219</v>
      </c>
      <c r="D2045" s="5" t="n">
        <v>8</v>
      </c>
      <c r="E2045" s="5" t="n">
        <v>5</v>
      </c>
      <c r="F2045" s="5" t="n">
        <v>31.3</v>
      </c>
      <c r="G2045" s="5" t="n">
        <v>26.4</v>
      </c>
      <c r="H2045" s="5" t="n">
        <v>11.85</v>
      </c>
      <c r="I2045" s="6">
        <f>IF(E2045&gt;=Markov!$B$3,1,0)</f>
        <v/>
      </c>
      <c r="J2045" s="6">
        <f>I2044</f>
        <v/>
      </c>
      <c r="K2045" s="7">
        <f>MAR1!$B$5+MAR1!$C$5*COS(2*PI()*$C2045/365)+MAR1!$D$5*SIN(2*PI()*$C2045/365)</f>
        <v/>
      </c>
      <c r="L2045" s="7">
        <f>MAR1!$B$6+MAR1!$C$6*COS(2*PI()*$C2045/365)+MAR1!$D$6*SIN(2*PI()*$C2045/365)</f>
        <v/>
      </c>
      <c r="M2045" s="7">
        <f>MAR1!$B$7+MAR1!$C$7*COS(2*PI()*$C2045/365)+MAR1!$D$7*SIN(2*PI()*$C2045/365)</f>
        <v/>
      </c>
      <c r="N2045" s="7">
        <f>F2045-K2045</f>
        <v/>
      </c>
      <c r="O2045" s="7">
        <f>G2045-L2045</f>
        <v/>
      </c>
      <c r="P2045" s="7">
        <f>H2045-M2045</f>
        <v/>
      </c>
      <c r="Q2045" s="7">
        <f>IF($I2045=1,(N2045-MAR1!$B$11)/MAR1!$D$11,(N2045-MAR1!$C$11)/MAR1!$E$11)</f>
        <v/>
      </c>
      <c r="R2045" s="7">
        <f>IF($I2045=1,(O2045-MAR1!$B$12)/MAR1!$D$12,(O2045-MAR1!$C$12)/MAR1!$E$12)</f>
        <v/>
      </c>
      <c r="S2045" s="7">
        <f>IF($I2045=1,(P2045-MAR1!$B$13)/MAR1!$D$13,(P2045-MAR1!$C$13)/MAR1!$E$13)</f>
        <v/>
      </c>
    </row>
    <row r="2046">
      <c r="A2046" s="5" t="n">
        <v>2045</v>
      </c>
      <c r="B2046" s="5" t="n">
        <v>6</v>
      </c>
      <c r="C2046" s="5" t="n">
        <v>220</v>
      </c>
      <c r="D2046" s="5" t="n">
        <v>8</v>
      </c>
      <c r="E2046" s="5" t="n">
        <v>0</v>
      </c>
      <c r="F2046" s="5" t="n">
        <v>33.6</v>
      </c>
      <c r="G2046" s="5" t="n">
        <v>27.2</v>
      </c>
      <c r="H2046" s="5" t="n">
        <v>17.26</v>
      </c>
      <c r="I2046" s="6">
        <f>IF(E2046&gt;=Markov!$B$3,1,0)</f>
        <v/>
      </c>
      <c r="J2046" s="6">
        <f>I2045</f>
        <v/>
      </c>
      <c r="K2046" s="7">
        <f>MAR1!$B$5+MAR1!$C$5*COS(2*PI()*$C2046/365)+MAR1!$D$5*SIN(2*PI()*$C2046/365)</f>
        <v/>
      </c>
      <c r="L2046" s="7">
        <f>MAR1!$B$6+MAR1!$C$6*COS(2*PI()*$C2046/365)+MAR1!$D$6*SIN(2*PI()*$C2046/365)</f>
        <v/>
      </c>
      <c r="M2046" s="7">
        <f>MAR1!$B$7+MAR1!$C$7*COS(2*PI()*$C2046/365)+MAR1!$D$7*SIN(2*PI()*$C2046/365)</f>
        <v/>
      </c>
      <c r="N2046" s="7">
        <f>F2046-K2046</f>
        <v/>
      </c>
      <c r="O2046" s="7">
        <f>G2046-L2046</f>
        <v/>
      </c>
      <c r="P2046" s="7">
        <f>H2046-M2046</f>
        <v/>
      </c>
      <c r="Q2046" s="7">
        <f>IF($I2046=1,(N2046-MAR1!$B$11)/MAR1!$D$11,(N2046-MAR1!$C$11)/MAR1!$E$11)</f>
        <v/>
      </c>
      <c r="R2046" s="7">
        <f>IF($I2046=1,(O2046-MAR1!$B$12)/MAR1!$D$12,(O2046-MAR1!$C$12)/MAR1!$E$12)</f>
        <v/>
      </c>
      <c r="S2046" s="7">
        <f>IF($I2046=1,(P2046-MAR1!$B$13)/MAR1!$D$13,(P2046-MAR1!$C$13)/MAR1!$E$13)</f>
        <v/>
      </c>
    </row>
    <row r="2047">
      <c r="A2047" s="5" t="n">
        <v>2046</v>
      </c>
      <c r="B2047" s="5" t="n">
        <v>6</v>
      </c>
      <c r="C2047" s="5" t="n">
        <v>221</v>
      </c>
      <c r="D2047" s="5" t="n">
        <v>8</v>
      </c>
      <c r="E2047" s="5" t="n">
        <v>0</v>
      </c>
      <c r="F2047" s="5" t="n">
        <v>34.8</v>
      </c>
      <c r="G2047" s="5" t="n">
        <v>28.4</v>
      </c>
      <c r="H2047" s="5" t="n">
        <v>17.9</v>
      </c>
      <c r="I2047" s="6">
        <f>IF(E2047&gt;=Markov!$B$3,1,0)</f>
        <v/>
      </c>
      <c r="J2047" s="6">
        <f>I2046</f>
        <v/>
      </c>
      <c r="K2047" s="7">
        <f>MAR1!$B$5+MAR1!$C$5*COS(2*PI()*$C2047/365)+MAR1!$D$5*SIN(2*PI()*$C2047/365)</f>
        <v/>
      </c>
      <c r="L2047" s="7">
        <f>MAR1!$B$6+MAR1!$C$6*COS(2*PI()*$C2047/365)+MAR1!$D$6*SIN(2*PI()*$C2047/365)</f>
        <v/>
      </c>
      <c r="M2047" s="7">
        <f>MAR1!$B$7+MAR1!$C$7*COS(2*PI()*$C2047/365)+MAR1!$D$7*SIN(2*PI()*$C2047/365)</f>
        <v/>
      </c>
      <c r="N2047" s="7">
        <f>F2047-K2047</f>
        <v/>
      </c>
      <c r="O2047" s="7">
        <f>G2047-L2047</f>
        <v/>
      </c>
      <c r="P2047" s="7">
        <f>H2047-M2047</f>
        <v/>
      </c>
      <c r="Q2047" s="7">
        <f>IF($I2047=1,(N2047-MAR1!$B$11)/MAR1!$D$11,(N2047-MAR1!$C$11)/MAR1!$E$11)</f>
        <v/>
      </c>
      <c r="R2047" s="7">
        <f>IF($I2047=1,(O2047-MAR1!$B$12)/MAR1!$D$12,(O2047-MAR1!$C$12)/MAR1!$E$12)</f>
        <v/>
      </c>
      <c r="S2047" s="7">
        <f>IF($I2047=1,(P2047-MAR1!$B$13)/MAR1!$D$13,(P2047-MAR1!$C$13)/MAR1!$E$13)</f>
        <v/>
      </c>
    </row>
    <row r="2048">
      <c r="A2048" s="5" t="n">
        <v>2047</v>
      </c>
      <c r="B2048" s="5" t="n">
        <v>6</v>
      </c>
      <c r="C2048" s="5" t="n">
        <v>222</v>
      </c>
      <c r="D2048" s="5" t="n">
        <v>8</v>
      </c>
      <c r="E2048" s="5" t="n">
        <v>0</v>
      </c>
      <c r="F2048" s="5" t="n">
        <v>32.2</v>
      </c>
      <c r="G2048" s="5" t="n">
        <v>27.5</v>
      </c>
      <c r="H2048" s="5" t="n">
        <v>16.68</v>
      </c>
      <c r="I2048" s="6">
        <f>IF(E2048&gt;=Markov!$B$3,1,0)</f>
        <v/>
      </c>
      <c r="J2048" s="6">
        <f>I2047</f>
        <v/>
      </c>
      <c r="K2048" s="7">
        <f>MAR1!$B$5+MAR1!$C$5*COS(2*PI()*$C2048/365)+MAR1!$D$5*SIN(2*PI()*$C2048/365)</f>
        <v/>
      </c>
      <c r="L2048" s="7">
        <f>MAR1!$B$6+MAR1!$C$6*COS(2*PI()*$C2048/365)+MAR1!$D$6*SIN(2*PI()*$C2048/365)</f>
        <v/>
      </c>
      <c r="M2048" s="7">
        <f>MAR1!$B$7+MAR1!$C$7*COS(2*PI()*$C2048/365)+MAR1!$D$7*SIN(2*PI()*$C2048/365)</f>
        <v/>
      </c>
      <c r="N2048" s="7">
        <f>F2048-K2048</f>
        <v/>
      </c>
      <c r="O2048" s="7">
        <f>G2048-L2048</f>
        <v/>
      </c>
      <c r="P2048" s="7">
        <f>H2048-M2048</f>
        <v/>
      </c>
      <c r="Q2048" s="7">
        <f>IF($I2048=1,(N2048-MAR1!$B$11)/MAR1!$D$11,(N2048-MAR1!$C$11)/MAR1!$E$11)</f>
        <v/>
      </c>
      <c r="R2048" s="7">
        <f>IF($I2048=1,(O2048-MAR1!$B$12)/MAR1!$D$12,(O2048-MAR1!$C$12)/MAR1!$E$12)</f>
        <v/>
      </c>
      <c r="S2048" s="7">
        <f>IF($I2048=1,(P2048-MAR1!$B$13)/MAR1!$D$13,(P2048-MAR1!$C$13)/MAR1!$E$13)</f>
        <v/>
      </c>
    </row>
    <row r="2049">
      <c r="A2049" s="5" t="n">
        <v>2048</v>
      </c>
      <c r="B2049" s="5" t="n">
        <v>6</v>
      </c>
      <c r="C2049" s="5" t="n">
        <v>223</v>
      </c>
      <c r="D2049" s="5" t="n">
        <v>8</v>
      </c>
      <c r="E2049" s="5" t="n">
        <v>0</v>
      </c>
      <c r="F2049" s="5" t="n">
        <v>32.8</v>
      </c>
      <c r="G2049" s="5" t="n">
        <v>25.6</v>
      </c>
      <c r="H2049" s="5" t="n">
        <v>17.13</v>
      </c>
      <c r="I2049" s="6">
        <f>IF(E2049&gt;=Markov!$B$3,1,0)</f>
        <v/>
      </c>
      <c r="J2049" s="6">
        <f>I2048</f>
        <v/>
      </c>
      <c r="K2049" s="7">
        <f>MAR1!$B$5+MAR1!$C$5*COS(2*PI()*$C2049/365)+MAR1!$D$5*SIN(2*PI()*$C2049/365)</f>
        <v/>
      </c>
      <c r="L2049" s="7">
        <f>MAR1!$B$6+MAR1!$C$6*COS(2*PI()*$C2049/365)+MAR1!$D$6*SIN(2*PI()*$C2049/365)</f>
        <v/>
      </c>
      <c r="M2049" s="7">
        <f>MAR1!$B$7+MAR1!$C$7*COS(2*PI()*$C2049/365)+MAR1!$D$7*SIN(2*PI()*$C2049/365)</f>
        <v/>
      </c>
      <c r="N2049" s="7">
        <f>F2049-K2049</f>
        <v/>
      </c>
      <c r="O2049" s="7">
        <f>G2049-L2049</f>
        <v/>
      </c>
      <c r="P2049" s="7">
        <f>H2049-M2049</f>
        <v/>
      </c>
      <c r="Q2049" s="7">
        <f>IF($I2049=1,(N2049-MAR1!$B$11)/MAR1!$D$11,(N2049-MAR1!$C$11)/MAR1!$E$11)</f>
        <v/>
      </c>
      <c r="R2049" s="7">
        <f>IF($I2049=1,(O2049-MAR1!$B$12)/MAR1!$D$12,(O2049-MAR1!$C$12)/MAR1!$E$12)</f>
        <v/>
      </c>
      <c r="S2049" s="7">
        <f>IF($I2049=1,(P2049-MAR1!$B$13)/MAR1!$D$13,(P2049-MAR1!$C$13)/MAR1!$E$13)</f>
        <v/>
      </c>
    </row>
    <row r="2050">
      <c r="A2050" s="5" t="n">
        <v>2049</v>
      </c>
      <c r="B2050" s="5" t="n">
        <v>6</v>
      </c>
      <c r="C2050" s="5" t="n">
        <v>224</v>
      </c>
      <c r="D2050" s="5" t="n">
        <v>8</v>
      </c>
      <c r="E2050" s="5" t="n">
        <v>0</v>
      </c>
      <c r="F2050" s="5" t="n">
        <v>31.7</v>
      </c>
      <c r="G2050" s="5" t="n">
        <v>26.7</v>
      </c>
      <c r="H2050" s="5" t="n">
        <v>19.02</v>
      </c>
      <c r="I2050" s="6">
        <f>IF(E2050&gt;=Markov!$B$3,1,0)</f>
        <v/>
      </c>
      <c r="J2050" s="6">
        <f>I2049</f>
        <v/>
      </c>
      <c r="K2050" s="7">
        <f>MAR1!$B$5+MAR1!$C$5*COS(2*PI()*$C2050/365)+MAR1!$D$5*SIN(2*PI()*$C2050/365)</f>
        <v/>
      </c>
      <c r="L2050" s="7">
        <f>MAR1!$B$6+MAR1!$C$6*COS(2*PI()*$C2050/365)+MAR1!$D$6*SIN(2*PI()*$C2050/365)</f>
        <v/>
      </c>
      <c r="M2050" s="7">
        <f>MAR1!$B$7+MAR1!$C$7*COS(2*PI()*$C2050/365)+MAR1!$D$7*SIN(2*PI()*$C2050/365)</f>
        <v/>
      </c>
      <c r="N2050" s="7">
        <f>F2050-K2050</f>
        <v/>
      </c>
      <c r="O2050" s="7">
        <f>G2050-L2050</f>
        <v/>
      </c>
      <c r="P2050" s="7">
        <f>H2050-M2050</f>
        <v/>
      </c>
      <c r="Q2050" s="7">
        <f>IF($I2050=1,(N2050-MAR1!$B$11)/MAR1!$D$11,(N2050-MAR1!$C$11)/MAR1!$E$11)</f>
        <v/>
      </c>
      <c r="R2050" s="7">
        <f>IF($I2050=1,(O2050-MAR1!$B$12)/MAR1!$D$12,(O2050-MAR1!$C$12)/MAR1!$E$12)</f>
        <v/>
      </c>
      <c r="S2050" s="7">
        <f>IF($I2050=1,(P2050-MAR1!$B$13)/MAR1!$D$13,(P2050-MAR1!$C$13)/MAR1!$E$13)</f>
        <v/>
      </c>
    </row>
    <row r="2051">
      <c r="A2051" s="5" t="n">
        <v>2050</v>
      </c>
      <c r="B2051" s="5" t="n">
        <v>6</v>
      </c>
      <c r="C2051" s="5" t="n">
        <v>225</v>
      </c>
      <c r="D2051" s="5" t="n">
        <v>8</v>
      </c>
      <c r="E2051" s="5" t="n">
        <v>9.4</v>
      </c>
      <c r="F2051" s="5" t="n">
        <v>28.6</v>
      </c>
      <c r="G2051" s="5" t="n">
        <v>24</v>
      </c>
      <c r="H2051" s="5" t="n">
        <v>12.72</v>
      </c>
      <c r="I2051" s="6">
        <f>IF(E2051&gt;=Markov!$B$3,1,0)</f>
        <v/>
      </c>
      <c r="J2051" s="6">
        <f>I2050</f>
        <v/>
      </c>
      <c r="K2051" s="7">
        <f>MAR1!$B$5+MAR1!$C$5*COS(2*PI()*$C2051/365)+MAR1!$D$5*SIN(2*PI()*$C2051/365)</f>
        <v/>
      </c>
      <c r="L2051" s="7">
        <f>MAR1!$B$6+MAR1!$C$6*COS(2*PI()*$C2051/365)+MAR1!$D$6*SIN(2*PI()*$C2051/365)</f>
        <v/>
      </c>
      <c r="M2051" s="7">
        <f>MAR1!$B$7+MAR1!$C$7*COS(2*PI()*$C2051/365)+MAR1!$D$7*SIN(2*PI()*$C2051/365)</f>
        <v/>
      </c>
      <c r="N2051" s="7">
        <f>F2051-K2051</f>
        <v/>
      </c>
      <c r="O2051" s="7">
        <f>G2051-L2051</f>
        <v/>
      </c>
      <c r="P2051" s="7">
        <f>H2051-M2051</f>
        <v/>
      </c>
      <c r="Q2051" s="7">
        <f>IF($I2051=1,(N2051-MAR1!$B$11)/MAR1!$D$11,(N2051-MAR1!$C$11)/MAR1!$E$11)</f>
        <v/>
      </c>
      <c r="R2051" s="7">
        <f>IF($I2051=1,(O2051-MAR1!$B$12)/MAR1!$D$12,(O2051-MAR1!$C$12)/MAR1!$E$12)</f>
        <v/>
      </c>
      <c r="S2051" s="7">
        <f>IF($I2051=1,(P2051-MAR1!$B$13)/MAR1!$D$13,(P2051-MAR1!$C$13)/MAR1!$E$13)</f>
        <v/>
      </c>
    </row>
    <row r="2052">
      <c r="A2052" s="5" t="n">
        <v>2051</v>
      </c>
      <c r="B2052" s="5" t="n">
        <v>6</v>
      </c>
      <c r="C2052" s="5" t="n">
        <v>226</v>
      </c>
      <c r="D2052" s="5" t="n">
        <v>8</v>
      </c>
      <c r="E2052" s="5" t="n">
        <v>1.2</v>
      </c>
      <c r="F2052" s="5" t="n">
        <v>27.7</v>
      </c>
      <c r="G2052" s="5" t="n">
        <v>23.1</v>
      </c>
      <c r="H2052" s="5" t="n">
        <v>16.17</v>
      </c>
      <c r="I2052" s="6">
        <f>IF(E2052&gt;=Markov!$B$3,1,0)</f>
        <v/>
      </c>
      <c r="J2052" s="6">
        <f>I2051</f>
        <v/>
      </c>
      <c r="K2052" s="7">
        <f>MAR1!$B$5+MAR1!$C$5*COS(2*PI()*$C2052/365)+MAR1!$D$5*SIN(2*PI()*$C2052/365)</f>
        <v/>
      </c>
      <c r="L2052" s="7">
        <f>MAR1!$B$6+MAR1!$C$6*COS(2*PI()*$C2052/365)+MAR1!$D$6*SIN(2*PI()*$C2052/365)</f>
        <v/>
      </c>
      <c r="M2052" s="7">
        <f>MAR1!$B$7+MAR1!$C$7*COS(2*PI()*$C2052/365)+MAR1!$D$7*SIN(2*PI()*$C2052/365)</f>
        <v/>
      </c>
      <c r="N2052" s="7">
        <f>F2052-K2052</f>
        <v/>
      </c>
      <c r="O2052" s="7">
        <f>G2052-L2052</f>
        <v/>
      </c>
      <c r="P2052" s="7">
        <f>H2052-M2052</f>
        <v/>
      </c>
      <c r="Q2052" s="7">
        <f>IF($I2052=1,(N2052-MAR1!$B$11)/MAR1!$D$11,(N2052-MAR1!$C$11)/MAR1!$E$11)</f>
        <v/>
      </c>
      <c r="R2052" s="7">
        <f>IF($I2052=1,(O2052-MAR1!$B$12)/MAR1!$D$12,(O2052-MAR1!$C$12)/MAR1!$E$12)</f>
        <v/>
      </c>
      <c r="S2052" s="7">
        <f>IF($I2052=1,(P2052-MAR1!$B$13)/MAR1!$D$13,(P2052-MAR1!$C$13)/MAR1!$E$13)</f>
        <v/>
      </c>
    </row>
    <row r="2053">
      <c r="A2053" s="5" t="n">
        <v>2052</v>
      </c>
      <c r="B2053" s="5" t="n">
        <v>6</v>
      </c>
      <c r="C2053" s="5" t="n">
        <v>227</v>
      </c>
      <c r="D2053" s="5" t="n">
        <v>8</v>
      </c>
      <c r="E2053" s="5" t="n">
        <v>28</v>
      </c>
      <c r="F2053" s="5" t="n">
        <v>28.4</v>
      </c>
      <c r="G2053" s="5" t="n">
        <v>22.5</v>
      </c>
      <c r="H2053" s="5" t="n">
        <v>12.86</v>
      </c>
      <c r="I2053" s="6">
        <f>IF(E2053&gt;=Markov!$B$3,1,0)</f>
        <v/>
      </c>
      <c r="J2053" s="6">
        <f>I2052</f>
        <v/>
      </c>
      <c r="K2053" s="7">
        <f>MAR1!$B$5+MAR1!$C$5*COS(2*PI()*$C2053/365)+MAR1!$D$5*SIN(2*PI()*$C2053/365)</f>
        <v/>
      </c>
      <c r="L2053" s="7">
        <f>MAR1!$B$6+MAR1!$C$6*COS(2*PI()*$C2053/365)+MAR1!$D$6*SIN(2*PI()*$C2053/365)</f>
        <v/>
      </c>
      <c r="M2053" s="7">
        <f>MAR1!$B$7+MAR1!$C$7*COS(2*PI()*$C2053/365)+MAR1!$D$7*SIN(2*PI()*$C2053/365)</f>
        <v/>
      </c>
      <c r="N2053" s="7">
        <f>F2053-K2053</f>
        <v/>
      </c>
      <c r="O2053" s="7">
        <f>G2053-L2053</f>
        <v/>
      </c>
      <c r="P2053" s="7">
        <f>H2053-M2053</f>
        <v/>
      </c>
      <c r="Q2053" s="7">
        <f>IF($I2053=1,(N2053-MAR1!$B$11)/MAR1!$D$11,(N2053-MAR1!$C$11)/MAR1!$E$11)</f>
        <v/>
      </c>
      <c r="R2053" s="7">
        <f>IF($I2053=1,(O2053-MAR1!$B$12)/MAR1!$D$12,(O2053-MAR1!$C$12)/MAR1!$E$12)</f>
        <v/>
      </c>
      <c r="S2053" s="7">
        <f>IF($I2053=1,(P2053-MAR1!$B$13)/MAR1!$D$13,(P2053-MAR1!$C$13)/MAR1!$E$13)</f>
        <v/>
      </c>
    </row>
    <row r="2054">
      <c r="A2054" s="5" t="n">
        <v>2053</v>
      </c>
      <c r="B2054" s="5" t="n">
        <v>6</v>
      </c>
      <c r="C2054" s="5" t="n">
        <v>228</v>
      </c>
      <c r="D2054" s="5" t="n">
        <v>8</v>
      </c>
      <c r="E2054" s="5" t="n">
        <v>0</v>
      </c>
      <c r="F2054" s="5" t="n">
        <v>30.2</v>
      </c>
      <c r="G2054" s="5" t="n">
        <v>23</v>
      </c>
      <c r="H2054" s="5" t="n">
        <v>17.77</v>
      </c>
      <c r="I2054" s="6">
        <f>IF(E2054&gt;=Markov!$B$3,1,0)</f>
        <v/>
      </c>
      <c r="J2054" s="6">
        <f>I2053</f>
        <v/>
      </c>
      <c r="K2054" s="7">
        <f>MAR1!$B$5+MAR1!$C$5*COS(2*PI()*$C2054/365)+MAR1!$D$5*SIN(2*PI()*$C2054/365)</f>
        <v/>
      </c>
      <c r="L2054" s="7">
        <f>MAR1!$B$6+MAR1!$C$6*COS(2*PI()*$C2054/365)+MAR1!$D$6*SIN(2*PI()*$C2054/365)</f>
        <v/>
      </c>
      <c r="M2054" s="7">
        <f>MAR1!$B$7+MAR1!$C$7*COS(2*PI()*$C2054/365)+MAR1!$D$7*SIN(2*PI()*$C2054/365)</f>
        <v/>
      </c>
      <c r="N2054" s="7">
        <f>F2054-K2054</f>
        <v/>
      </c>
      <c r="O2054" s="7">
        <f>G2054-L2054</f>
        <v/>
      </c>
      <c r="P2054" s="7">
        <f>H2054-M2054</f>
        <v/>
      </c>
      <c r="Q2054" s="7">
        <f>IF($I2054=1,(N2054-MAR1!$B$11)/MAR1!$D$11,(N2054-MAR1!$C$11)/MAR1!$E$11)</f>
        <v/>
      </c>
      <c r="R2054" s="7">
        <f>IF($I2054=1,(O2054-MAR1!$B$12)/MAR1!$D$12,(O2054-MAR1!$C$12)/MAR1!$E$12)</f>
        <v/>
      </c>
      <c r="S2054" s="7">
        <f>IF($I2054=1,(P2054-MAR1!$B$13)/MAR1!$D$13,(P2054-MAR1!$C$13)/MAR1!$E$13)</f>
        <v/>
      </c>
    </row>
    <row r="2055">
      <c r="A2055" s="5" t="n">
        <v>2054</v>
      </c>
      <c r="B2055" s="5" t="n">
        <v>6</v>
      </c>
      <c r="C2055" s="5" t="n">
        <v>229</v>
      </c>
      <c r="D2055" s="5" t="n">
        <v>8</v>
      </c>
      <c r="E2055" s="5" t="n">
        <v>0</v>
      </c>
      <c r="F2055" s="5" t="n">
        <v>28.7</v>
      </c>
      <c r="G2055" s="5" t="n">
        <v>23.3</v>
      </c>
      <c r="H2055" s="5" t="n">
        <v>15.11</v>
      </c>
      <c r="I2055" s="6">
        <f>IF(E2055&gt;=Markov!$B$3,1,0)</f>
        <v/>
      </c>
      <c r="J2055" s="6">
        <f>I2054</f>
        <v/>
      </c>
      <c r="K2055" s="7">
        <f>MAR1!$B$5+MAR1!$C$5*COS(2*PI()*$C2055/365)+MAR1!$D$5*SIN(2*PI()*$C2055/365)</f>
        <v/>
      </c>
      <c r="L2055" s="7">
        <f>MAR1!$B$6+MAR1!$C$6*COS(2*PI()*$C2055/365)+MAR1!$D$6*SIN(2*PI()*$C2055/365)</f>
        <v/>
      </c>
      <c r="M2055" s="7">
        <f>MAR1!$B$7+MAR1!$C$7*COS(2*PI()*$C2055/365)+MAR1!$D$7*SIN(2*PI()*$C2055/365)</f>
        <v/>
      </c>
      <c r="N2055" s="7">
        <f>F2055-K2055</f>
        <v/>
      </c>
      <c r="O2055" s="7">
        <f>G2055-L2055</f>
        <v/>
      </c>
      <c r="P2055" s="7">
        <f>H2055-M2055</f>
        <v/>
      </c>
      <c r="Q2055" s="7">
        <f>IF($I2055=1,(N2055-MAR1!$B$11)/MAR1!$D$11,(N2055-MAR1!$C$11)/MAR1!$E$11)</f>
        <v/>
      </c>
      <c r="R2055" s="7">
        <f>IF($I2055=1,(O2055-MAR1!$B$12)/MAR1!$D$12,(O2055-MAR1!$C$12)/MAR1!$E$12)</f>
        <v/>
      </c>
      <c r="S2055" s="7">
        <f>IF($I2055=1,(P2055-MAR1!$B$13)/MAR1!$D$13,(P2055-MAR1!$C$13)/MAR1!$E$13)</f>
        <v/>
      </c>
    </row>
    <row r="2056">
      <c r="A2056" s="5" t="n">
        <v>2055</v>
      </c>
      <c r="B2056" s="5" t="n">
        <v>6</v>
      </c>
      <c r="C2056" s="5" t="n">
        <v>230</v>
      </c>
      <c r="D2056" s="5" t="n">
        <v>8</v>
      </c>
      <c r="E2056" s="5" t="n">
        <v>0</v>
      </c>
      <c r="F2056" s="5" t="n">
        <v>29.9</v>
      </c>
      <c r="G2056" s="5" t="n">
        <v>22.2</v>
      </c>
      <c r="H2056" s="5" t="n">
        <v>16.12</v>
      </c>
      <c r="I2056" s="6">
        <f>IF(E2056&gt;=Markov!$B$3,1,0)</f>
        <v/>
      </c>
      <c r="J2056" s="6">
        <f>I2055</f>
        <v/>
      </c>
      <c r="K2056" s="7">
        <f>MAR1!$B$5+MAR1!$C$5*COS(2*PI()*$C2056/365)+MAR1!$D$5*SIN(2*PI()*$C2056/365)</f>
        <v/>
      </c>
      <c r="L2056" s="7">
        <f>MAR1!$B$6+MAR1!$C$6*COS(2*PI()*$C2056/365)+MAR1!$D$6*SIN(2*PI()*$C2056/365)</f>
        <v/>
      </c>
      <c r="M2056" s="7">
        <f>MAR1!$B$7+MAR1!$C$7*COS(2*PI()*$C2056/365)+MAR1!$D$7*SIN(2*PI()*$C2056/365)</f>
        <v/>
      </c>
      <c r="N2056" s="7">
        <f>F2056-K2056</f>
        <v/>
      </c>
      <c r="O2056" s="7">
        <f>G2056-L2056</f>
        <v/>
      </c>
      <c r="P2056" s="7">
        <f>H2056-M2056</f>
        <v/>
      </c>
      <c r="Q2056" s="7">
        <f>IF($I2056=1,(N2056-MAR1!$B$11)/MAR1!$D$11,(N2056-MAR1!$C$11)/MAR1!$E$11)</f>
        <v/>
      </c>
      <c r="R2056" s="7">
        <f>IF($I2056=1,(O2056-MAR1!$B$12)/MAR1!$D$12,(O2056-MAR1!$C$12)/MAR1!$E$12)</f>
        <v/>
      </c>
      <c r="S2056" s="7">
        <f>IF($I2056=1,(P2056-MAR1!$B$13)/MAR1!$D$13,(P2056-MAR1!$C$13)/MAR1!$E$13)</f>
        <v/>
      </c>
    </row>
    <row r="2057">
      <c r="A2057" s="5" t="n">
        <v>2056</v>
      </c>
      <c r="B2057" s="5" t="n">
        <v>6</v>
      </c>
      <c r="C2057" s="5" t="n">
        <v>231</v>
      </c>
      <c r="D2057" s="5" t="n">
        <v>8</v>
      </c>
      <c r="E2057" s="5" t="n">
        <v>6.4</v>
      </c>
      <c r="F2057" s="5" t="n">
        <v>27.6</v>
      </c>
      <c r="G2057" s="5" t="n">
        <v>22.5</v>
      </c>
      <c r="H2057" s="5" t="n">
        <v>13.11</v>
      </c>
      <c r="I2057" s="6">
        <f>IF(E2057&gt;=Markov!$B$3,1,0)</f>
        <v/>
      </c>
      <c r="J2057" s="6">
        <f>I2056</f>
        <v/>
      </c>
      <c r="K2057" s="7">
        <f>MAR1!$B$5+MAR1!$C$5*COS(2*PI()*$C2057/365)+MAR1!$D$5*SIN(2*PI()*$C2057/365)</f>
        <v/>
      </c>
      <c r="L2057" s="7">
        <f>MAR1!$B$6+MAR1!$C$6*COS(2*PI()*$C2057/365)+MAR1!$D$6*SIN(2*PI()*$C2057/365)</f>
        <v/>
      </c>
      <c r="M2057" s="7">
        <f>MAR1!$B$7+MAR1!$C$7*COS(2*PI()*$C2057/365)+MAR1!$D$7*SIN(2*PI()*$C2057/365)</f>
        <v/>
      </c>
      <c r="N2057" s="7">
        <f>F2057-K2057</f>
        <v/>
      </c>
      <c r="O2057" s="7">
        <f>G2057-L2057</f>
        <v/>
      </c>
      <c r="P2057" s="7">
        <f>H2057-M2057</f>
        <v/>
      </c>
      <c r="Q2057" s="7">
        <f>IF($I2057=1,(N2057-MAR1!$B$11)/MAR1!$D$11,(N2057-MAR1!$C$11)/MAR1!$E$11)</f>
        <v/>
      </c>
      <c r="R2057" s="7">
        <f>IF($I2057=1,(O2057-MAR1!$B$12)/MAR1!$D$12,(O2057-MAR1!$C$12)/MAR1!$E$12)</f>
        <v/>
      </c>
      <c r="S2057" s="7">
        <f>IF($I2057=1,(P2057-MAR1!$B$13)/MAR1!$D$13,(P2057-MAR1!$C$13)/MAR1!$E$13)</f>
        <v/>
      </c>
    </row>
    <row r="2058">
      <c r="A2058" s="5" t="n">
        <v>2057</v>
      </c>
      <c r="B2058" s="5" t="n">
        <v>6</v>
      </c>
      <c r="C2058" s="5" t="n">
        <v>232</v>
      </c>
      <c r="D2058" s="5" t="n">
        <v>8</v>
      </c>
      <c r="E2058" s="5" t="n">
        <v>4.5</v>
      </c>
      <c r="F2058" s="5" t="n">
        <v>28.1</v>
      </c>
      <c r="G2058" s="5" t="n">
        <v>23.9</v>
      </c>
      <c r="H2058" s="5" t="n">
        <v>5.39</v>
      </c>
      <c r="I2058" s="6">
        <f>IF(E2058&gt;=Markov!$B$3,1,0)</f>
        <v/>
      </c>
      <c r="J2058" s="6">
        <f>I2057</f>
        <v/>
      </c>
      <c r="K2058" s="7">
        <f>MAR1!$B$5+MAR1!$C$5*COS(2*PI()*$C2058/365)+MAR1!$D$5*SIN(2*PI()*$C2058/365)</f>
        <v/>
      </c>
      <c r="L2058" s="7">
        <f>MAR1!$B$6+MAR1!$C$6*COS(2*PI()*$C2058/365)+MAR1!$D$6*SIN(2*PI()*$C2058/365)</f>
        <v/>
      </c>
      <c r="M2058" s="7">
        <f>MAR1!$B$7+MAR1!$C$7*COS(2*PI()*$C2058/365)+MAR1!$D$7*SIN(2*PI()*$C2058/365)</f>
        <v/>
      </c>
      <c r="N2058" s="7">
        <f>F2058-K2058</f>
        <v/>
      </c>
      <c r="O2058" s="7">
        <f>G2058-L2058</f>
        <v/>
      </c>
      <c r="P2058" s="7">
        <f>H2058-M2058</f>
        <v/>
      </c>
      <c r="Q2058" s="7">
        <f>IF($I2058=1,(N2058-MAR1!$B$11)/MAR1!$D$11,(N2058-MAR1!$C$11)/MAR1!$E$11)</f>
        <v/>
      </c>
      <c r="R2058" s="7">
        <f>IF($I2058=1,(O2058-MAR1!$B$12)/MAR1!$D$12,(O2058-MAR1!$C$12)/MAR1!$E$12)</f>
        <v/>
      </c>
      <c r="S2058" s="7">
        <f>IF($I2058=1,(P2058-MAR1!$B$13)/MAR1!$D$13,(P2058-MAR1!$C$13)/MAR1!$E$13)</f>
        <v/>
      </c>
    </row>
    <row r="2059">
      <c r="A2059" s="5" t="n">
        <v>2058</v>
      </c>
      <c r="B2059" s="5" t="n">
        <v>6</v>
      </c>
      <c r="C2059" s="5" t="n">
        <v>233</v>
      </c>
      <c r="D2059" s="5" t="n">
        <v>8</v>
      </c>
      <c r="E2059" s="5" t="n">
        <v>0</v>
      </c>
      <c r="F2059" s="5" t="n">
        <v>28.5</v>
      </c>
      <c r="G2059" s="5" t="n">
        <v>22.9</v>
      </c>
      <c r="H2059" s="5" t="n">
        <v>6.55</v>
      </c>
      <c r="I2059" s="6">
        <f>IF(E2059&gt;=Markov!$B$3,1,0)</f>
        <v/>
      </c>
      <c r="J2059" s="6">
        <f>I2058</f>
        <v/>
      </c>
      <c r="K2059" s="7">
        <f>MAR1!$B$5+MAR1!$C$5*COS(2*PI()*$C2059/365)+MAR1!$D$5*SIN(2*PI()*$C2059/365)</f>
        <v/>
      </c>
      <c r="L2059" s="7">
        <f>MAR1!$B$6+MAR1!$C$6*COS(2*PI()*$C2059/365)+MAR1!$D$6*SIN(2*PI()*$C2059/365)</f>
        <v/>
      </c>
      <c r="M2059" s="7">
        <f>MAR1!$B$7+MAR1!$C$7*COS(2*PI()*$C2059/365)+MAR1!$D$7*SIN(2*PI()*$C2059/365)</f>
        <v/>
      </c>
      <c r="N2059" s="7">
        <f>F2059-K2059</f>
        <v/>
      </c>
      <c r="O2059" s="7">
        <f>G2059-L2059</f>
        <v/>
      </c>
      <c r="P2059" s="7">
        <f>H2059-M2059</f>
        <v/>
      </c>
      <c r="Q2059" s="7">
        <f>IF($I2059=1,(N2059-MAR1!$B$11)/MAR1!$D$11,(N2059-MAR1!$C$11)/MAR1!$E$11)</f>
        <v/>
      </c>
      <c r="R2059" s="7">
        <f>IF($I2059=1,(O2059-MAR1!$B$12)/MAR1!$D$12,(O2059-MAR1!$C$12)/MAR1!$E$12)</f>
        <v/>
      </c>
      <c r="S2059" s="7">
        <f>IF($I2059=1,(P2059-MAR1!$B$13)/MAR1!$D$13,(P2059-MAR1!$C$13)/MAR1!$E$13)</f>
        <v/>
      </c>
    </row>
    <row r="2060">
      <c r="A2060" s="5" t="n">
        <v>2059</v>
      </c>
      <c r="B2060" s="5" t="n">
        <v>6</v>
      </c>
      <c r="C2060" s="5" t="n">
        <v>234</v>
      </c>
      <c r="D2060" s="5" t="n">
        <v>8</v>
      </c>
      <c r="E2060" s="5" t="n">
        <v>1.1</v>
      </c>
      <c r="F2060" s="5" t="n">
        <v>28.6</v>
      </c>
      <c r="G2060" s="5" t="n">
        <v>23.8</v>
      </c>
      <c r="H2060" s="5" t="n">
        <v>4.28</v>
      </c>
      <c r="I2060" s="6">
        <f>IF(E2060&gt;=Markov!$B$3,1,0)</f>
        <v/>
      </c>
      <c r="J2060" s="6">
        <f>I2059</f>
        <v/>
      </c>
      <c r="K2060" s="7">
        <f>MAR1!$B$5+MAR1!$C$5*COS(2*PI()*$C2060/365)+MAR1!$D$5*SIN(2*PI()*$C2060/365)</f>
        <v/>
      </c>
      <c r="L2060" s="7">
        <f>MAR1!$B$6+MAR1!$C$6*COS(2*PI()*$C2060/365)+MAR1!$D$6*SIN(2*PI()*$C2060/365)</f>
        <v/>
      </c>
      <c r="M2060" s="7">
        <f>MAR1!$B$7+MAR1!$C$7*COS(2*PI()*$C2060/365)+MAR1!$D$7*SIN(2*PI()*$C2060/365)</f>
        <v/>
      </c>
      <c r="N2060" s="7">
        <f>F2060-K2060</f>
        <v/>
      </c>
      <c r="O2060" s="7">
        <f>G2060-L2060</f>
        <v/>
      </c>
      <c r="P2060" s="7">
        <f>H2060-M2060</f>
        <v/>
      </c>
      <c r="Q2060" s="7">
        <f>IF($I2060=1,(N2060-MAR1!$B$11)/MAR1!$D$11,(N2060-MAR1!$C$11)/MAR1!$E$11)</f>
        <v/>
      </c>
      <c r="R2060" s="7">
        <f>IF($I2060=1,(O2060-MAR1!$B$12)/MAR1!$D$12,(O2060-MAR1!$C$12)/MAR1!$E$12)</f>
        <v/>
      </c>
      <c r="S2060" s="7">
        <f>IF($I2060=1,(P2060-MAR1!$B$13)/MAR1!$D$13,(P2060-MAR1!$C$13)/MAR1!$E$13)</f>
        <v/>
      </c>
    </row>
    <row r="2061">
      <c r="A2061" s="5" t="n">
        <v>2060</v>
      </c>
      <c r="B2061" s="5" t="n">
        <v>6</v>
      </c>
      <c r="C2061" s="5" t="n">
        <v>235</v>
      </c>
      <c r="D2061" s="5" t="n">
        <v>8</v>
      </c>
      <c r="E2061" s="5" t="n">
        <v>19.2</v>
      </c>
      <c r="F2061" s="5" t="n">
        <v>29.6</v>
      </c>
      <c r="G2061" s="5" t="n">
        <v>23.2</v>
      </c>
      <c r="H2061" s="5" t="n">
        <v>5.22</v>
      </c>
      <c r="I2061" s="6">
        <f>IF(E2061&gt;=Markov!$B$3,1,0)</f>
        <v/>
      </c>
      <c r="J2061" s="6">
        <f>I2060</f>
        <v/>
      </c>
      <c r="K2061" s="7">
        <f>MAR1!$B$5+MAR1!$C$5*COS(2*PI()*$C2061/365)+MAR1!$D$5*SIN(2*PI()*$C2061/365)</f>
        <v/>
      </c>
      <c r="L2061" s="7">
        <f>MAR1!$B$6+MAR1!$C$6*COS(2*PI()*$C2061/365)+MAR1!$D$6*SIN(2*PI()*$C2061/365)</f>
        <v/>
      </c>
      <c r="M2061" s="7">
        <f>MAR1!$B$7+MAR1!$C$7*COS(2*PI()*$C2061/365)+MAR1!$D$7*SIN(2*PI()*$C2061/365)</f>
        <v/>
      </c>
      <c r="N2061" s="7">
        <f>F2061-K2061</f>
        <v/>
      </c>
      <c r="O2061" s="7">
        <f>G2061-L2061</f>
        <v/>
      </c>
      <c r="P2061" s="7">
        <f>H2061-M2061</f>
        <v/>
      </c>
      <c r="Q2061" s="7">
        <f>IF($I2061=1,(N2061-MAR1!$B$11)/MAR1!$D$11,(N2061-MAR1!$C$11)/MAR1!$E$11)</f>
        <v/>
      </c>
      <c r="R2061" s="7">
        <f>IF($I2061=1,(O2061-MAR1!$B$12)/MAR1!$D$12,(O2061-MAR1!$C$12)/MAR1!$E$12)</f>
        <v/>
      </c>
      <c r="S2061" s="7">
        <f>IF($I2061=1,(P2061-MAR1!$B$13)/MAR1!$D$13,(P2061-MAR1!$C$13)/MAR1!$E$13)</f>
        <v/>
      </c>
    </row>
    <row r="2062">
      <c r="A2062" s="5" t="n">
        <v>2061</v>
      </c>
      <c r="B2062" s="5" t="n">
        <v>6</v>
      </c>
      <c r="C2062" s="5" t="n">
        <v>236</v>
      </c>
      <c r="D2062" s="5" t="n">
        <v>8</v>
      </c>
      <c r="E2062" s="5" t="n">
        <v>1.5</v>
      </c>
      <c r="F2062" s="5" t="n">
        <v>28.9</v>
      </c>
      <c r="G2062" s="5" t="n">
        <v>23.6</v>
      </c>
      <c r="H2062" s="5" t="n">
        <v>7.52</v>
      </c>
      <c r="I2062" s="6">
        <f>IF(E2062&gt;=Markov!$B$3,1,0)</f>
        <v/>
      </c>
      <c r="J2062" s="6">
        <f>I2061</f>
        <v/>
      </c>
      <c r="K2062" s="7">
        <f>MAR1!$B$5+MAR1!$C$5*COS(2*PI()*$C2062/365)+MAR1!$D$5*SIN(2*PI()*$C2062/365)</f>
        <v/>
      </c>
      <c r="L2062" s="7">
        <f>MAR1!$B$6+MAR1!$C$6*COS(2*PI()*$C2062/365)+MAR1!$D$6*SIN(2*PI()*$C2062/365)</f>
        <v/>
      </c>
      <c r="M2062" s="7">
        <f>MAR1!$B$7+MAR1!$C$7*COS(2*PI()*$C2062/365)+MAR1!$D$7*SIN(2*PI()*$C2062/365)</f>
        <v/>
      </c>
      <c r="N2062" s="7">
        <f>F2062-K2062</f>
        <v/>
      </c>
      <c r="O2062" s="7">
        <f>G2062-L2062</f>
        <v/>
      </c>
      <c r="P2062" s="7">
        <f>H2062-M2062</f>
        <v/>
      </c>
      <c r="Q2062" s="7">
        <f>IF($I2062=1,(N2062-MAR1!$B$11)/MAR1!$D$11,(N2062-MAR1!$C$11)/MAR1!$E$11)</f>
        <v/>
      </c>
      <c r="R2062" s="7">
        <f>IF($I2062=1,(O2062-MAR1!$B$12)/MAR1!$D$12,(O2062-MAR1!$C$12)/MAR1!$E$12)</f>
        <v/>
      </c>
      <c r="S2062" s="7">
        <f>IF($I2062=1,(P2062-MAR1!$B$13)/MAR1!$D$13,(P2062-MAR1!$C$13)/MAR1!$E$13)</f>
        <v/>
      </c>
    </row>
    <row r="2063">
      <c r="A2063" s="5" t="n">
        <v>2062</v>
      </c>
      <c r="B2063" s="5" t="n">
        <v>6</v>
      </c>
      <c r="C2063" s="5" t="n">
        <v>237</v>
      </c>
      <c r="D2063" s="5" t="n">
        <v>8</v>
      </c>
      <c r="E2063" s="5" t="n">
        <v>22.5</v>
      </c>
      <c r="F2063" s="5" t="n">
        <v>30.6</v>
      </c>
      <c r="G2063" s="5" t="n">
        <v>25.1</v>
      </c>
      <c r="H2063" s="5" t="n">
        <v>8.69</v>
      </c>
      <c r="I2063" s="6">
        <f>IF(E2063&gt;=Markov!$B$3,1,0)</f>
        <v/>
      </c>
      <c r="J2063" s="6">
        <f>I2062</f>
        <v/>
      </c>
      <c r="K2063" s="7">
        <f>MAR1!$B$5+MAR1!$C$5*COS(2*PI()*$C2063/365)+MAR1!$D$5*SIN(2*PI()*$C2063/365)</f>
        <v/>
      </c>
      <c r="L2063" s="7">
        <f>MAR1!$B$6+MAR1!$C$6*COS(2*PI()*$C2063/365)+MAR1!$D$6*SIN(2*PI()*$C2063/365)</f>
        <v/>
      </c>
      <c r="M2063" s="7">
        <f>MAR1!$B$7+MAR1!$C$7*COS(2*PI()*$C2063/365)+MAR1!$D$7*SIN(2*PI()*$C2063/365)</f>
        <v/>
      </c>
      <c r="N2063" s="7">
        <f>F2063-K2063</f>
        <v/>
      </c>
      <c r="O2063" s="7">
        <f>G2063-L2063</f>
        <v/>
      </c>
      <c r="P2063" s="7">
        <f>H2063-M2063</f>
        <v/>
      </c>
      <c r="Q2063" s="7">
        <f>IF($I2063=1,(N2063-MAR1!$B$11)/MAR1!$D$11,(N2063-MAR1!$C$11)/MAR1!$E$11)</f>
        <v/>
      </c>
      <c r="R2063" s="7">
        <f>IF($I2063=1,(O2063-MAR1!$B$12)/MAR1!$D$12,(O2063-MAR1!$C$12)/MAR1!$E$12)</f>
        <v/>
      </c>
      <c r="S2063" s="7">
        <f>IF($I2063=1,(P2063-MAR1!$B$13)/MAR1!$D$13,(P2063-MAR1!$C$13)/MAR1!$E$13)</f>
        <v/>
      </c>
    </row>
    <row r="2064">
      <c r="A2064" s="5" t="n">
        <v>2063</v>
      </c>
      <c r="B2064" s="5" t="n">
        <v>6</v>
      </c>
      <c r="C2064" s="5" t="n">
        <v>238</v>
      </c>
      <c r="D2064" s="5" t="n">
        <v>8</v>
      </c>
      <c r="E2064" s="5" t="n">
        <v>21.8</v>
      </c>
      <c r="F2064" s="5" t="n">
        <v>29.1</v>
      </c>
      <c r="G2064" s="5" t="n">
        <v>23.6</v>
      </c>
      <c r="H2064" s="5" t="n">
        <v>6.89</v>
      </c>
      <c r="I2064" s="6">
        <f>IF(E2064&gt;=Markov!$B$3,1,0)</f>
        <v/>
      </c>
      <c r="J2064" s="6">
        <f>I2063</f>
        <v/>
      </c>
      <c r="K2064" s="7">
        <f>MAR1!$B$5+MAR1!$C$5*COS(2*PI()*$C2064/365)+MAR1!$D$5*SIN(2*PI()*$C2064/365)</f>
        <v/>
      </c>
      <c r="L2064" s="7">
        <f>MAR1!$B$6+MAR1!$C$6*COS(2*PI()*$C2064/365)+MAR1!$D$6*SIN(2*PI()*$C2064/365)</f>
        <v/>
      </c>
      <c r="M2064" s="7">
        <f>MAR1!$B$7+MAR1!$C$7*COS(2*PI()*$C2064/365)+MAR1!$D$7*SIN(2*PI()*$C2064/365)</f>
        <v/>
      </c>
      <c r="N2064" s="7">
        <f>F2064-K2064</f>
        <v/>
      </c>
      <c r="O2064" s="7">
        <f>G2064-L2064</f>
        <v/>
      </c>
      <c r="P2064" s="7">
        <f>H2064-M2064</f>
        <v/>
      </c>
      <c r="Q2064" s="7">
        <f>IF($I2064=1,(N2064-MAR1!$B$11)/MAR1!$D$11,(N2064-MAR1!$C$11)/MAR1!$E$11)</f>
        <v/>
      </c>
      <c r="R2064" s="7">
        <f>IF($I2064=1,(O2064-MAR1!$B$12)/MAR1!$D$12,(O2064-MAR1!$C$12)/MAR1!$E$12)</f>
        <v/>
      </c>
      <c r="S2064" s="7">
        <f>IF($I2064=1,(P2064-MAR1!$B$13)/MAR1!$D$13,(P2064-MAR1!$C$13)/MAR1!$E$13)</f>
        <v/>
      </c>
    </row>
    <row r="2065">
      <c r="A2065" s="5" t="n">
        <v>2064</v>
      </c>
      <c r="B2065" s="5" t="n">
        <v>6</v>
      </c>
      <c r="C2065" s="5" t="n">
        <v>239</v>
      </c>
      <c r="D2065" s="5" t="n">
        <v>8</v>
      </c>
      <c r="E2065" s="5" t="n">
        <v>17.1</v>
      </c>
      <c r="F2065" s="5" t="n">
        <v>30.1</v>
      </c>
      <c r="G2065" s="5" t="n">
        <v>23.3</v>
      </c>
      <c r="H2065" s="5" t="n">
        <v>13.2</v>
      </c>
      <c r="I2065" s="6">
        <f>IF(E2065&gt;=Markov!$B$3,1,0)</f>
        <v/>
      </c>
      <c r="J2065" s="6">
        <f>I2064</f>
        <v/>
      </c>
      <c r="K2065" s="7">
        <f>MAR1!$B$5+MAR1!$C$5*COS(2*PI()*$C2065/365)+MAR1!$D$5*SIN(2*PI()*$C2065/365)</f>
        <v/>
      </c>
      <c r="L2065" s="7">
        <f>MAR1!$B$6+MAR1!$C$6*COS(2*PI()*$C2065/365)+MAR1!$D$6*SIN(2*PI()*$C2065/365)</f>
        <v/>
      </c>
      <c r="M2065" s="7">
        <f>MAR1!$B$7+MAR1!$C$7*COS(2*PI()*$C2065/365)+MAR1!$D$7*SIN(2*PI()*$C2065/365)</f>
        <v/>
      </c>
      <c r="N2065" s="7">
        <f>F2065-K2065</f>
        <v/>
      </c>
      <c r="O2065" s="7">
        <f>G2065-L2065</f>
        <v/>
      </c>
      <c r="P2065" s="7">
        <f>H2065-M2065</f>
        <v/>
      </c>
      <c r="Q2065" s="7">
        <f>IF($I2065=1,(N2065-MAR1!$B$11)/MAR1!$D$11,(N2065-MAR1!$C$11)/MAR1!$E$11)</f>
        <v/>
      </c>
      <c r="R2065" s="7">
        <f>IF($I2065=1,(O2065-MAR1!$B$12)/MAR1!$D$12,(O2065-MAR1!$C$12)/MAR1!$E$12)</f>
        <v/>
      </c>
      <c r="S2065" s="7">
        <f>IF($I2065=1,(P2065-MAR1!$B$13)/MAR1!$D$13,(P2065-MAR1!$C$13)/MAR1!$E$13)</f>
        <v/>
      </c>
    </row>
    <row r="2066">
      <c r="A2066" s="5" t="n">
        <v>2065</v>
      </c>
      <c r="B2066" s="5" t="n">
        <v>6</v>
      </c>
      <c r="C2066" s="5" t="n">
        <v>240</v>
      </c>
      <c r="D2066" s="5" t="n">
        <v>8</v>
      </c>
      <c r="E2066" s="5" t="n">
        <v>28</v>
      </c>
      <c r="F2066" s="5" t="n">
        <v>28.4</v>
      </c>
      <c r="G2066" s="5" t="n">
        <v>21.3</v>
      </c>
      <c r="H2066" s="5" t="n">
        <v>11.12</v>
      </c>
      <c r="I2066" s="6">
        <f>IF(E2066&gt;=Markov!$B$3,1,0)</f>
        <v/>
      </c>
      <c r="J2066" s="6">
        <f>I2065</f>
        <v/>
      </c>
      <c r="K2066" s="7">
        <f>MAR1!$B$5+MAR1!$C$5*COS(2*PI()*$C2066/365)+MAR1!$D$5*SIN(2*PI()*$C2066/365)</f>
        <v/>
      </c>
      <c r="L2066" s="7">
        <f>MAR1!$B$6+MAR1!$C$6*COS(2*PI()*$C2066/365)+MAR1!$D$6*SIN(2*PI()*$C2066/365)</f>
        <v/>
      </c>
      <c r="M2066" s="7">
        <f>MAR1!$B$7+MAR1!$C$7*COS(2*PI()*$C2066/365)+MAR1!$D$7*SIN(2*PI()*$C2066/365)</f>
        <v/>
      </c>
      <c r="N2066" s="7">
        <f>F2066-K2066</f>
        <v/>
      </c>
      <c r="O2066" s="7">
        <f>G2066-L2066</f>
        <v/>
      </c>
      <c r="P2066" s="7">
        <f>H2066-M2066</f>
        <v/>
      </c>
      <c r="Q2066" s="7">
        <f>IF($I2066=1,(N2066-MAR1!$B$11)/MAR1!$D$11,(N2066-MAR1!$C$11)/MAR1!$E$11)</f>
        <v/>
      </c>
      <c r="R2066" s="7">
        <f>IF($I2066=1,(O2066-MAR1!$B$12)/MAR1!$D$12,(O2066-MAR1!$C$12)/MAR1!$E$12)</f>
        <v/>
      </c>
      <c r="S2066" s="7">
        <f>IF($I2066=1,(P2066-MAR1!$B$13)/MAR1!$D$13,(P2066-MAR1!$C$13)/MAR1!$E$13)</f>
        <v/>
      </c>
    </row>
    <row r="2067">
      <c r="A2067" s="5" t="n">
        <v>2066</v>
      </c>
      <c r="B2067" s="5" t="n">
        <v>6</v>
      </c>
      <c r="C2067" s="5" t="n">
        <v>241</v>
      </c>
      <c r="D2067" s="5" t="n">
        <v>8</v>
      </c>
      <c r="E2067" s="5" t="n">
        <v>0</v>
      </c>
      <c r="F2067" s="5" t="n">
        <v>32.6</v>
      </c>
      <c r="G2067" s="5" t="n">
        <v>23.3</v>
      </c>
      <c r="H2067" s="5" t="n">
        <v>21.33</v>
      </c>
      <c r="I2067" s="6">
        <f>IF(E2067&gt;=Markov!$B$3,1,0)</f>
        <v/>
      </c>
      <c r="J2067" s="6">
        <f>I2066</f>
        <v/>
      </c>
      <c r="K2067" s="7">
        <f>MAR1!$B$5+MAR1!$C$5*COS(2*PI()*$C2067/365)+MAR1!$D$5*SIN(2*PI()*$C2067/365)</f>
        <v/>
      </c>
      <c r="L2067" s="7">
        <f>MAR1!$B$6+MAR1!$C$6*COS(2*PI()*$C2067/365)+MAR1!$D$6*SIN(2*PI()*$C2067/365)</f>
        <v/>
      </c>
      <c r="M2067" s="7">
        <f>MAR1!$B$7+MAR1!$C$7*COS(2*PI()*$C2067/365)+MAR1!$D$7*SIN(2*PI()*$C2067/365)</f>
        <v/>
      </c>
      <c r="N2067" s="7">
        <f>F2067-K2067</f>
        <v/>
      </c>
      <c r="O2067" s="7">
        <f>G2067-L2067</f>
        <v/>
      </c>
      <c r="P2067" s="7">
        <f>H2067-M2067</f>
        <v/>
      </c>
      <c r="Q2067" s="7">
        <f>IF($I2067=1,(N2067-MAR1!$B$11)/MAR1!$D$11,(N2067-MAR1!$C$11)/MAR1!$E$11)</f>
        <v/>
      </c>
      <c r="R2067" s="7">
        <f>IF($I2067=1,(O2067-MAR1!$B$12)/MAR1!$D$12,(O2067-MAR1!$C$12)/MAR1!$E$12)</f>
        <v/>
      </c>
      <c r="S2067" s="7">
        <f>IF($I2067=1,(P2067-MAR1!$B$13)/MAR1!$D$13,(P2067-MAR1!$C$13)/MAR1!$E$13)</f>
        <v/>
      </c>
    </row>
    <row r="2068">
      <c r="A2068" s="5" t="n">
        <v>2067</v>
      </c>
      <c r="B2068" s="5" t="n">
        <v>6</v>
      </c>
      <c r="C2068" s="5" t="n">
        <v>242</v>
      </c>
      <c r="D2068" s="5" t="n">
        <v>8</v>
      </c>
      <c r="E2068" s="5" t="n">
        <v>2.1</v>
      </c>
      <c r="F2068" s="5" t="n">
        <v>27.8</v>
      </c>
      <c r="G2068" s="5" t="n">
        <v>21.9</v>
      </c>
      <c r="H2068" s="5" t="n">
        <v>8.970000000000001</v>
      </c>
      <c r="I2068" s="6">
        <f>IF(E2068&gt;=Markov!$B$3,1,0)</f>
        <v/>
      </c>
      <c r="J2068" s="6">
        <f>I2067</f>
        <v/>
      </c>
      <c r="K2068" s="7">
        <f>MAR1!$B$5+MAR1!$C$5*COS(2*PI()*$C2068/365)+MAR1!$D$5*SIN(2*PI()*$C2068/365)</f>
        <v/>
      </c>
      <c r="L2068" s="7">
        <f>MAR1!$B$6+MAR1!$C$6*COS(2*PI()*$C2068/365)+MAR1!$D$6*SIN(2*PI()*$C2068/365)</f>
        <v/>
      </c>
      <c r="M2068" s="7">
        <f>MAR1!$B$7+MAR1!$C$7*COS(2*PI()*$C2068/365)+MAR1!$D$7*SIN(2*PI()*$C2068/365)</f>
        <v/>
      </c>
      <c r="N2068" s="7">
        <f>F2068-K2068</f>
        <v/>
      </c>
      <c r="O2068" s="7">
        <f>G2068-L2068</f>
        <v/>
      </c>
      <c r="P2068" s="7">
        <f>H2068-M2068</f>
        <v/>
      </c>
      <c r="Q2068" s="7">
        <f>IF($I2068=1,(N2068-MAR1!$B$11)/MAR1!$D$11,(N2068-MAR1!$C$11)/MAR1!$E$11)</f>
        <v/>
      </c>
      <c r="R2068" s="7">
        <f>IF($I2068=1,(O2068-MAR1!$B$12)/MAR1!$D$12,(O2068-MAR1!$C$12)/MAR1!$E$12)</f>
        <v/>
      </c>
      <c r="S2068" s="7">
        <f>IF($I2068=1,(P2068-MAR1!$B$13)/MAR1!$D$13,(P2068-MAR1!$C$13)/MAR1!$E$13)</f>
        <v/>
      </c>
    </row>
    <row r="2069">
      <c r="A2069" s="5" t="n">
        <v>2068</v>
      </c>
      <c r="B2069" s="5" t="n">
        <v>6</v>
      </c>
      <c r="C2069" s="5" t="n">
        <v>243</v>
      </c>
      <c r="D2069" s="5" t="n">
        <v>8</v>
      </c>
      <c r="E2069" s="5" t="n">
        <v>5.6</v>
      </c>
      <c r="F2069" s="5" t="n">
        <v>27.3</v>
      </c>
      <c r="G2069" s="5" t="n">
        <v>21.6</v>
      </c>
      <c r="H2069" s="5" t="n">
        <v>6.97</v>
      </c>
      <c r="I2069" s="6">
        <f>IF(E2069&gt;=Markov!$B$3,1,0)</f>
        <v/>
      </c>
      <c r="J2069" s="6">
        <f>I2068</f>
        <v/>
      </c>
      <c r="K2069" s="7">
        <f>MAR1!$B$5+MAR1!$C$5*COS(2*PI()*$C2069/365)+MAR1!$D$5*SIN(2*PI()*$C2069/365)</f>
        <v/>
      </c>
      <c r="L2069" s="7">
        <f>MAR1!$B$6+MAR1!$C$6*COS(2*PI()*$C2069/365)+MAR1!$D$6*SIN(2*PI()*$C2069/365)</f>
        <v/>
      </c>
      <c r="M2069" s="7">
        <f>MAR1!$B$7+MAR1!$C$7*COS(2*PI()*$C2069/365)+MAR1!$D$7*SIN(2*PI()*$C2069/365)</f>
        <v/>
      </c>
      <c r="N2069" s="7">
        <f>F2069-K2069</f>
        <v/>
      </c>
      <c r="O2069" s="7">
        <f>G2069-L2069</f>
        <v/>
      </c>
      <c r="P2069" s="7">
        <f>H2069-M2069</f>
        <v/>
      </c>
      <c r="Q2069" s="7">
        <f>IF($I2069=1,(N2069-MAR1!$B$11)/MAR1!$D$11,(N2069-MAR1!$C$11)/MAR1!$E$11)</f>
        <v/>
      </c>
      <c r="R2069" s="7">
        <f>IF($I2069=1,(O2069-MAR1!$B$12)/MAR1!$D$12,(O2069-MAR1!$C$12)/MAR1!$E$12)</f>
        <v/>
      </c>
      <c r="S2069" s="7">
        <f>IF($I2069=1,(P2069-MAR1!$B$13)/MAR1!$D$13,(P2069-MAR1!$C$13)/MAR1!$E$13)</f>
        <v/>
      </c>
    </row>
    <row r="2070">
      <c r="A2070" s="5" t="n">
        <v>2069</v>
      </c>
      <c r="B2070" s="5" t="n">
        <v>6</v>
      </c>
      <c r="C2070" s="5" t="n">
        <v>244</v>
      </c>
      <c r="D2070" s="5" t="n">
        <v>9</v>
      </c>
      <c r="E2070" s="5" t="n">
        <v>0</v>
      </c>
      <c r="F2070" s="5" t="n">
        <v>29.6</v>
      </c>
      <c r="G2070" s="5" t="n">
        <v>22</v>
      </c>
      <c r="H2070" s="5" t="n">
        <v>10.34</v>
      </c>
      <c r="I2070" s="6">
        <f>IF(E2070&gt;=Markov!$B$3,1,0)</f>
        <v/>
      </c>
      <c r="J2070" s="6">
        <f>I2069</f>
        <v/>
      </c>
      <c r="K2070" s="7">
        <f>MAR1!$B$5+MAR1!$C$5*COS(2*PI()*$C2070/365)+MAR1!$D$5*SIN(2*PI()*$C2070/365)</f>
        <v/>
      </c>
      <c r="L2070" s="7">
        <f>MAR1!$B$6+MAR1!$C$6*COS(2*PI()*$C2070/365)+MAR1!$D$6*SIN(2*PI()*$C2070/365)</f>
        <v/>
      </c>
      <c r="M2070" s="7">
        <f>MAR1!$B$7+MAR1!$C$7*COS(2*PI()*$C2070/365)+MAR1!$D$7*SIN(2*PI()*$C2070/365)</f>
        <v/>
      </c>
      <c r="N2070" s="7">
        <f>F2070-K2070</f>
        <v/>
      </c>
      <c r="O2070" s="7">
        <f>G2070-L2070</f>
        <v/>
      </c>
      <c r="P2070" s="7">
        <f>H2070-M2070</f>
        <v/>
      </c>
      <c r="Q2070" s="7">
        <f>IF($I2070=1,(N2070-MAR1!$B$11)/MAR1!$D$11,(N2070-MAR1!$C$11)/MAR1!$E$11)</f>
        <v/>
      </c>
      <c r="R2070" s="7">
        <f>IF($I2070=1,(O2070-MAR1!$B$12)/MAR1!$D$12,(O2070-MAR1!$C$12)/MAR1!$E$12)</f>
        <v/>
      </c>
      <c r="S2070" s="7">
        <f>IF($I2070=1,(P2070-MAR1!$B$13)/MAR1!$D$13,(P2070-MAR1!$C$13)/MAR1!$E$13)</f>
        <v/>
      </c>
    </row>
    <row r="2071">
      <c r="A2071" s="5" t="n">
        <v>2070</v>
      </c>
      <c r="B2071" s="5" t="n">
        <v>6</v>
      </c>
      <c r="C2071" s="5" t="n">
        <v>245</v>
      </c>
      <c r="D2071" s="5" t="n">
        <v>9</v>
      </c>
      <c r="E2071" s="5" t="n">
        <v>34.8</v>
      </c>
      <c r="F2071" s="5" t="n">
        <v>27.3</v>
      </c>
      <c r="G2071" s="5" t="n">
        <v>21.8</v>
      </c>
      <c r="H2071" s="5" t="n">
        <v>11.19</v>
      </c>
      <c r="I2071" s="6">
        <f>IF(E2071&gt;=Markov!$B$3,1,0)</f>
        <v/>
      </c>
      <c r="J2071" s="6">
        <f>I2070</f>
        <v/>
      </c>
      <c r="K2071" s="7">
        <f>MAR1!$B$5+MAR1!$C$5*COS(2*PI()*$C2071/365)+MAR1!$D$5*SIN(2*PI()*$C2071/365)</f>
        <v/>
      </c>
      <c r="L2071" s="7">
        <f>MAR1!$B$6+MAR1!$C$6*COS(2*PI()*$C2071/365)+MAR1!$D$6*SIN(2*PI()*$C2071/365)</f>
        <v/>
      </c>
      <c r="M2071" s="7">
        <f>MAR1!$B$7+MAR1!$C$7*COS(2*PI()*$C2071/365)+MAR1!$D$7*SIN(2*PI()*$C2071/365)</f>
        <v/>
      </c>
      <c r="N2071" s="7">
        <f>F2071-K2071</f>
        <v/>
      </c>
      <c r="O2071" s="7">
        <f>G2071-L2071</f>
        <v/>
      </c>
      <c r="P2071" s="7">
        <f>H2071-M2071</f>
        <v/>
      </c>
      <c r="Q2071" s="7">
        <f>IF($I2071=1,(N2071-MAR1!$B$11)/MAR1!$D$11,(N2071-MAR1!$C$11)/MAR1!$E$11)</f>
        <v/>
      </c>
      <c r="R2071" s="7">
        <f>IF($I2071=1,(O2071-MAR1!$B$12)/MAR1!$D$12,(O2071-MAR1!$C$12)/MAR1!$E$12)</f>
        <v/>
      </c>
      <c r="S2071" s="7">
        <f>IF($I2071=1,(P2071-MAR1!$B$13)/MAR1!$D$13,(P2071-MAR1!$C$13)/MAR1!$E$13)</f>
        <v/>
      </c>
    </row>
    <row r="2072">
      <c r="A2072" s="5" t="n">
        <v>2071</v>
      </c>
      <c r="B2072" s="5" t="n">
        <v>6</v>
      </c>
      <c r="C2072" s="5" t="n">
        <v>246</v>
      </c>
      <c r="D2072" s="5" t="n">
        <v>9</v>
      </c>
      <c r="E2072" s="5" t="n">
        <v>0.2</v>
      </c>
      <c r="F2072" s="5" t="n">
        <v>27.7</v>
      </c>
      <c r="G2072" s="5" t="n">
        <v>22.5</v>
      </c>
      <c r="H2072" s="5" t="n">
        <v>9.130000000000001</v>
      </c>
      <c r="I2072" s="6">
        <f>IF(E2072&gt;=Markov!$B$3,1,0)</f>
        <v/>
      </c>
      <c r="J2072" s="6">
        <f>I2071</f>
        <v/>
      </c>
      <c r="K2072" s="7">
        <f>MAR1!$B$5+MAR1!$C$5*COS(2*PI()*$C2072/365)+MAR1!$D$5*SIN(2*PI()*$C2072/365)</f>
        <v/>
      </c>
      <c r="L2072" s="7">
        <f>MAR1!$B$6+MAR1!$C$6*COS(2*PI()*$C2072/365)+MAR1!$D$6*SIN(2*PI()*$C2072/365)</f>
        <v/>
      </c>
      <c r="M2072" s="7">
        <f>MAR1!$B$7+MAR1!$C$7*COS(2*PI()*$C2072/365)+MAR1!$D$7*SIN(2*PI()*$C2072/365)</f>
        <v/>
      </c>
      <c r="N2072" s="7">
        <f>F2072-K2072</f>
        <v/>
      </c>
      <c r="O2072" s="7">
        <f>G2072-L2072</f>
        <v/>
      </c>
      <c r="P2072" s="7">
        <f>H2072-M2072</f>
        <v/>
      </c>
      <c r="Q2072" s="7">
        <f>IF($I2072=1,(N2072-MAR1!$B$11)/MAR1!$D$11,(N2072-MAR1!$C$11)/MAR1!$E$11)</f>
        <v/>
      </c>
      <c r="R2072" s="7">
        <f>IF($I2072=1,(O2072-MAR1!$B$12)/MAR1!$D$12,(O2072-MAR1!$C$12)/MAR1!$E$12)</f>
        <v/>
      </c>
      <c r="S2072" s="7">
        <f>IF($I2072=1,(P2072-MAR1!$B$13)/MAR1!$D$13,(P2072-MAR1!$C$13)/MAR1!$E$13)</f>
        <v/>
      </c>
    </row>
    <row r="2073">
      <c r="A2073" s="5" t="n">
        <v>2072</v>
      </c>
      <c r="B2073" s="5" t="n">
        <v>6</v>
      </c>
      <c r="C2073" s="5" t="n">
        <v>247</v>
      </c>
      <c r="D2073" s="5" t="n">
        <v>9</v>
      </c>
      <c r="E2073" s="5" t="n">
        <v>4.9</v>
      </c>
      <c r="F2073" s="5" t="n">
        <v>25.3</v>
      </c>
      <c r="G2073" s="5" t="n">
        <v>20.1</v>
      </c>
      <c r="H2073" s="5" t="n">
        <v>10.77</v>
      </c>
      <c r="I2073" s="6">
        <f>IF(E2073&gt;=Markov!$B$3,1,0)</f>
        <v/>
      </c>
      <c r="J2073" s="6">
        <f>I2072</f>
        <v/>
      </c>
      <c r="K2073" s="7">
        <f>MAR1!$B$5+MAR1!$C$5*COS(2*PI()*$C2073/365)+MAR1!$D$5*SIN(2*PI()*$C2073/365)</f>
        <v/>
      </c>
      <c r="L2073" s="7">
        <f>MAR1!$B$6+MAR1!$C$6*COS(2*PI()*$C2073/365)+MAR1!$D$6*SIN(2*PI()*$C2073/365)</f>
        <v/>
      </c>
      <c r="M2073" s="7">
        <f>MAR1!$B$7+MAR1!$C$7*COS(2*PI()*$C2073/365)+MAR1!$D$7*SIN(2*PI()*$C2073/365)</f>
        <v/>
      </c>
      <c r="N2073" s="7">
        <f>F2073-K2073</f>
        <v/>
      </c>
      <c r="O2073" s="7">
        <f>G2073-L2073</f>
        <v/>
      </c>
      <c r="P2073" s="7">
        <f>H2073-M2073</f>
        <v/>
      </c>
      <c r="Q2073" s="7">
        <f>IF($I2073=1,(N2073-MAR1!$B$11)/MAR1!$D$11,(N2073-MAR1!$C$11)/MAR1!$E$11)</f>
        <v/>
      </c>
      <c r="R2073" s="7">
        <f>IF($I2073=1,(O2073-MAR1!$B$12)/MAR1!$D$12,(O2073-MAR1!$C$12)/MAR1!$E$12)</f>
        <v/>
      </c>
      <c r="S2073" s="7">
        <f>IF($I2073=1,(P2073-MAR1!$B$13)/MAR1!$D$13,(P2073-MAR1!$C$13)/MAR1!$E$13)</f>
        <v/>
      </c>
    </row>
    <row r="2074">
      <c r="A2074" s="5" t="n">
        <v>2073</v>
      </c>
      <c r="B2074" s="5" t="n">
        <v>6</v>
      </c>
      <c r="C2074" s="5" t="n">
        <v>248</v>
      </c>
      <c r="D2074" s="5" t="n">
        <v>9</v>
      </c>
      <c r="E2074" s="5" t="n">
        <v>0</v>
      </c>
      <c r="F2074" s="5" t="n">
        <v>27.9</v>
      </c>
      <c r="G2074" s="5" t="n">
        <v>19.4</v>
      </c>
      <c r="H2074" s="5" t="n">
        <v>16.27</v>
      </c>
      <c r="I2074" s="6">
        <f>IF(E2074&gt;=Markov!$B$3,1,0)</f>
        <v/>
      </c>
      <c r="J2074" s="6">
        <f>I2073</f>
        <v/>
      </c>
      <c r="K2074" s="7">
        <f>MAR1!$B$5+MAR1!$C$5*COS(2*PI()*$C2074/365)+MAR1!$D$5*SIN(2*PI()*$C2074/365)</f>
        <v/>
      </c>
      <c r="L2074" s="7">
        <f>MAR1!$B$6+MAR1!$C$6*COS(2*PI()*$C2074/365)+MAR1!$D$6*SIN(2*PI()*$C2074/365)</f>
        <v/>
      </c>
      <c r="M2074" s="7">
        <f>MAR1!$B$7+MAR1!$C$7*COS(2*PI()*$C2074/365)+MAR1!$D$7*SIN(2*PI()*$C2074/365)</f>
        <v/>
      </c>
      <c r="N2074" s="7">
        <f>F2074-K2074</f>
        <v/>
      </c>
      <c r="O2074" s="7">
        <f>G2074-L2074</f>
        <v/>
      </c>
      <c r="P2074" s="7">
        <f>H2074-M2074</f>
        <v/>
      </c>
      <c r="Q2074" s="7">
        <f>IF($I2074=1,(N2074-MAR1!$B$11)/MAR1!$D$11,(N2074-MAR1!$C$11)/MAR1!$E$11)</f>
        <v/>
      </c>
      <c r="R2074" s="7">
        <f>IF($I2074=1,(O2074-MAR1!$B$12)/MAR1!$D$12,(O2074-MAR1!$C$12)/MAR1!$E$12)</f>
        <v/>
      </c>
      <c r="S2074" s="7">
        <f>IF($I2074=1,(P2074-MAR1!$B$13)/MAR1!$D$13,(P2074-MAR1!$C$13)/MAR1!$E$13)</f>
        <v/>
      </c>
    </row>
    <row r="2075">
      <c r="A2075" s="5" t="n">
        <v>2074</v>
      </c>
      <c r="B2075" s="5" t="n">
        <v>6</v>
      </c>
      <c r="C2075" s="5" t="n">
        <v>249</v>
      </c>
      <c r="D2075" s="5" t="n">
        <v>9</v>
      </c>
      <c r="E2075" s="5" t="n">
        <v>0</v>
      </c>
      <c r="F2075" s="5" t="n">
        <v>26.3</v>
      </c>
      <c r="G2075" s="5" t="n">
        <v>19.8</v>
      </c>
      <c r="H2075" s="5" t="n">
        <v>14.58</v>
      </c>
      <c r="I2075" s="6">
        <f>IF(E2075&gt;=Markov!$B$3,1,0)</f>
        <v/>
      </c>
      <c r="J2075" s="6">
        <f>I2074</f>
        <v/>
      </c>
      <c r="K2075" s="7">
        <f>MAR1!$B$5+MAR1!$C$5*COS(2*PI()*$C2075/365)+MAR1!$D$5*SIN(2*PI()*$C2075/365)</f>
        <v/>
      </c>
      <c r="L2075" s="7">
        <f>MAR1!$B$6+MAR1!$C$6*COS(2*PI()*$C2075/365)+MAR1!$D$6*SIN(2*PI()*$C2075/365)</f>
        <v/>
      </c>
      <c r="M2075" s="7">
        <f>MAR1!$B$7+MAR1!$C$7*COS(2*PI()*$C2075/365)+MAR1!$D$7*SIN(2*PI()*$C2075/365)</f>
        <v/>
      </c>
      <c r="N2075" s="7">
        <f>F2075-K2075</f>
        <v/>
      </c>
      <c r="O2075" s="7">
        <f>G2075-L2075</f>
        <v/>
      </c>
      <c r="P2075" s="7">
        <f>H2075-M2075</f>
        <v/>
      </c>
      <c r="Q2075" s="7">
        <f>IF($I2075=1,(N2075-MAR1!$B$11)/MAR1!$D$11,(N2075-MAR1!$C$11)/MAR1!$E$11)</f>
        <v/>
      </c>
      <c r="R2075" s="7">
        <f>IF($I2075=1,(O2075-MAR1!$B$12)/MAR1!$D$12,(O2075-MAR1!$C$12)/MAR1!$E$12)</f>
        <v/>
      </c>
      <c r="S2075" s="7">
        <f>IF($I2075=1,(P2075-MAR1!$B$13)/MAR1!$D$13,(P2075-MAR1!$C$13)/MAR1!$E$13)</f>
        <v/>
      </c>
    </row>
    <row r="2076">
      <c r="A2076" s="5" t="n">
        <v>2075</v>
      </c>
      <c r="B2076" s="5" t="n">
        <v>6</v>
      </c>
      <c r="C2076" s="5" t="n">
        <v>250</v>
      </c>
      <c r="D2076" s="5" t="n">
        <v>9</v>
      </c>
      <c r="E2076" s="5" t="n">
        <v>0</v>
      </c>
      <c r="F2076" s="5" t="n">
        <v>30.2</v>
      </c>
      <c r="G2076" s="5" t="n">
        <v>21.6</v>
      </c>
      <c r="H2076" s="5" t="n">
        <v>21.73</v>
      </c>
      <c r="I2076" s="6">
        <f>IF(E2076&gt;=Markov!$B$3,1,0)</f>
        <v/>
      </c>
      <c r="J2076" s="6">
        <f>I2075</f>
        <v/>
      </c>
      <c r="K2076" s="7">
        <f>MAR1!$B$5+MAR1!$C$5*COS(2*PI()*$C2076/365)+MAR1!$D$5*SIN(2*PI()*$C2076/365)</f>
        <v/>
      </c>
      <c r="L2076" s="7">
        <f>MAR1!$B$6+MAR1!$C$6*COS(2*PI()*$C2076/365)+MAR1!$D$6*SIN(2*PI()*$C2076/365)</f>
        <v/>
      </c>
      <c r="M2076" s="7">
        <f>MAR1!$B$7+MAR1!$C$7*COS(2*PI()*$C2076/365)+MAR1!$D$7*SIN(2*PI()*$C2076/365)</f>
        <v/>
      </c>
      <c r="N2076" s="7">
        <f>F2076-K2076</f>
        <v/>
      </c>
      <c r="O2076" s="7">
        <f>G2076-L2076</f>
        <v/>
      </c>
      <c r="P2076" s="7">
        <f>H2076-M2076</f>
        <v/>
      </c>
      <c r="Q2076" s="7">
        <f>IF($I2076=1,(N2076-MAR1!$B$11)/MAR1!$D$11,(N2076-MAR1!$C$11)/MAR1!$E$11)</f>
        <v/>
      </c>
      <c r="R2076" s="7">
        <f>IF($I2076=1,(O2076-MAR1!$B$12)/MAR1!$D$12,(O2076-MAR1!$C$12)/MAR1!$E$12)</f>
        <v/>
      </c>
      <c r="S2076" s="7">
        <f>IF($I2076=1,(P2076-MAR1!$B$13)/MAR1!$D$13,(P2076-MAR1!$C$13)/MAR1!$E$13)</f>
        <v/>
      </c>
    </row>
    <row r="2077">
      <c r="A2077" s="5" t="n">
        <v>2076</v>
      </c>
      <c r="B2077" s="5" t="n">
        <v>6</v>
      </c>
      <c r="C2077" s="5" t="n">
        <v>251</v>
      </c>
      <c r="D2077" s="5" t="n">
        <v>9</v>
      </c>
      <c r="E2077" s="5" t="n">
        <v>0</v>
      </c>
      <c r="F2077" s="5" t="n">
        <v>31.3</v>
      </c>
      <c r="G2077" s="5" t="n">
        <v>22.5</v>
      </c>
      <c r="H2077" s="5" t="n">
        <v>16.64</v>
      </c>
      <c r="I2077" s="6">
        <f>IF(E2077&gt;=Markov!$B$3,1,0)</f>
        <v/>
      </c>
      <c r="J2077" s="6">
        <f>I2076</f>
        <v/>
      </c>
      <c r="K2077" s="7">
        <f>MAR1!$B$5+MAR1!$C$5*COS(2*PI()*$C2077/365)+MAR1!$D$5*SIN(2*PI()*$C2077/365)</f>
        <v/>
      </c>
      <c r="L2077" s="7">
        <f>MAR1!$B$6+MAR1!$C$6*COS(2*PI()*$C2077/365)+MAR1!$D$6*SIN(2*PI()*$C2077/365)</f>
        <v/>
      </c>
      <c r="M2077" s="7">
        <f>MAR1!$B$7+MAR1!$C$7*COS(2*PI()*$C2077/365)+MAR1!$D$7*SIN(2*PI()*$C2077/365)</f>
        <v/>
      </c>
      <c r="N2077" s="7">
        <f>F2077-K2077</f>
        <v/>
      </c>
      <c r="O2077" s="7">
        <f>G2077-L2077</f>
        <v/>
      </c>
      <c r="P2077" s="7">
        <f>H2077-M2077</f>
        <v/>
      </c>
      <c r="Q2077" s="7">
        <f>IF($I2077=1,(N2077-MAR1!$B$11)/MAR1!$D$11,(N2077-MAR1!$C$11)/MAR1!$E$11)</f>
        <v/>
      </c>
      <c r="R2077" s="7">
        <f>IF($I2077=1,(O2077-MAR1!$B$12)/MAR1!$D$12,(O2077-MAR1!$C$12)/MAR1!$E$12)</f>
        <v/>
      </c>
      <c r="S2077" s="7">
        <f>IF($I2077=1,(P2077-MAR1!$B$13)/MAR1!$D$13,(P2077-MAR1!$C$13)/MAR1!$E$13)</f>
        <v/>
      </c>
    </row>
    <row r="2078">
      <c r="A2078" s="5" t="n">
        <v>2077</v>
      </c>
      <c r="B2078" s="5" t="n">
        <v>6</v>
      </c>
      <c r="C2078" s="5" t="n">
        <v>252</v>
      </c>
      <c r="D2078" s="5" t="n">
        <v>9</v>
      </c>
      <c r="E2078" s="5" t="n">
        <v>0</v>
      </c>
      <c r="F2078" s="5" t="n">
        <v>31.4</v>
      </c>
      <c r="G2078" s="5" t="n">
        <v>21.7</v>
      </c>
      <c r="H2078" s="5" t="n">
        <v>16.43</v>
      </c>
      <c r="I2078" s="6">
        <f>IF(E2078&gt;=Markov!$B$3,1,0)</f>
        <v/>
      </c>
      <c r="J2078" s="6">
        <f>I2077</f>
        <v/>
      </c>
      <c r="K2078" s="7">
        <f>MAR1!$B$5+MAR1!$C$5*COS(2*PI()*$C2078/365)+MAR1!$D$5*SIN(2*PI()*$C2078/365)</f>
        <v/>
      </c>
      <c r="L2078" s="7">
        <f>MAR1!$B$6+MAR1!$C$6*COS(2*PI()*$C2078/365)+MAR1!$D$6*SIN(2*PI()*$C2078/365)</f>
        <v/>
      </c>
      <c r="M2078" s="7">
        <f>MAR1!$B$7+MAR1!$C$7*COS(2*PI()*$C2078/365)+MAR1!$D$7*SIN(2*PI()*$C2078/365)</f>
        <v/>
      </c>
      <c r="N2078" s="7">
        <f>F2078-K2078</f>
        <v/>
      </c>
      <c r="O2078" s="7">
        <f>G2078-L2078</f>
        <v/>
      </c>
      <c r="P2078" s="7">
        <f>H2078-M2078</f>
        <v/>
      </c>
      <c r="Q2078" s="7">
        <f>IF($I2078=1,(N2078-MAR1!$B$11)/MAR1!$D$11,(N2078-MAR1!$C$11)/MAR1!$E$11)</f>
        <v/>
      </c>
      <c r="R2078" s="7">
        <f>IF($I2078=1,(O2078-MAR1!$B$12)/MAR1!$D$12,(O2078-MAR1!$C$12)/MAR1!$E$12)</f>
        <v/>
      </c>
      <c r="S2078" s="7">
        <f>IF($I2078=1,(P2078-MAR1!$B$13)/MAR1!$D$13,(P2078-MAR1!$C$13)/MAR1!$E$13)</f>
        <v/>
      </c>
    </row>
    <row r="2079">
      <c r="A2079" s="5" t="n">
        <v>2078</v>
      </c>
      <c r="B2079" s="5" t="n">
        <v>6</v>
      </c>
      <c r="C2079" s="5" t="n">
        <v>253</v>
      </c>
      <c r="D2079" s="5" t="n">
        <v>9</v>
      </c>
      <c r="E2079" s="5" t="n">
        <v>0</v>
      </c>
      <c r="F2079" s="5" t="n">
        <v>31.3</v>
      </c>
      <c r="G2079" s="5" t="n">
        <v>21</v>
      </c>
      <c r="H2079" s="5" t="n">
        <v>14.81</v>
      </c>
      <c r="I2079" s="6">
        <f>IF(E2079&gt;=Markov!$B$3,1,0)</f>
        <v/>
      </c>
      <c r="J2079" s="6">
        <f>I2078</f>
        <v/>
      </c>
      <c r="K2079" s="7">
        <f>MAR1!$B$5+MAR1!$C$5*COS(2*PI()*$C2079/365)+MAR1!$D$5*SIN(2*PI()*$C2079/365)</f>
        <v/>
      </c>
      <c r="L2079" s="7">
        <f>MAR1!$B$6+MAR1!$C$6*COS(2*PI()*$C2079/365)+MAR1!$D$6*SIN(2*PI()*$C2079/365)</f>
        <v/>
      </c>
      <c r="M2079" s="7">
        <f>MAR1!$B$7+MAR1!$C$7*COS(2*PI()*$C2079/365)+MAR1!$D$7*SIN(2*PI()*$C2079/365)</f>
        <v/>
      </c>
      <c r="N2079" s="7">
        <f>F2079-K2079</f>
        <v/>
      </c>
      <c r="O2079" s="7">
        <f>G2079-L2079</f>
        <v/>
      </c>
      <c r="P2079" s="7">
        <f>H2079-M2079</f>
        <v/>
      </c>
      <c r="Q2079" s="7">
        <f>IF($I2079=1,(N2079-MAR1!$B$11)/MAR1!$D$11,(N2079-MAR1!$C$11)/MAR1!$E$11)</f>
        <v/>
      </c>
      <c r="R2079" s="7">
        <f>IF($I2079=1,(O2079-MAR1!$B$12)/MAR1!$D$12,(O2079-MAR1!$C$12)/MAR1!$E$12)</f>
        <v/>
      </c>
      <c r="S2079" s="7">
        <f>IF($I2079=1,(P2079-MAR1!$B$13)/MAR1!$D$13,(P2079-MAR1!$C$13)/MAR1!$E$13)</f>
        <v/>
      </c>
    </row>
    <row r="2080">
      <c r="A2080" s="5" t="n">
        <v>2079</v>
      </c>
      <c r="B2080" s="5" t="n">
        <v>6</v>
      </c>
      <c r="C2080" s="5" t="n">
        <v>254</v>
      </c>
      <c r="D2080" s="5" t="n">
        <v>9</v>
      </c>
      <c r="E2080" s="5" t="n">
        <v>0</v>
      </c>
      <c r="F2080" s="5" t="n">
        <v>28.9</v>
      </c>
      <c r="G2080" s="5" t="n">
        <v>21.2</v>
      </c>
      <c r="H2080" s="5" t="n">
        <v>15.99</v>
      </c>
      <c r="I2080" s="6">
        <f>IF(E2080&gt;=Markov!$B$3,1,0)</f>
        <v/>
      </c>
      <c r="J2080" s="6">
        <f>I2079</f>
        <v/>
      </c>
      <c r="K2080" s="7">
        <f>MAR1!$B$5+MAR1!$C$5*COS(2*PI()*$C2080/365)+MAR1!$D$5*SIN(2*PI()*$C2080/365)</f>
        <v/>
      </c>
      <c r="L2080" s="7">
        <f>MAR1!$B$6+MAR1!$C$6*COS(2*PI()*$C2080/365)+MAR1!$D$6*SIN(2*PI()*$C2080/365)</f>
        <v/>
      </c>
      <c r="M2080" s="7">
        <f>MAR1!$B$7+MAR1!$C$7*COS(2*PI()*$C2080/365)+MAR1!$D$7*SIN(2*PI()*$C2080/365)</f>
        <v/>
      </c>
      <c r="N2080" s="7">
        <f>F2080-K2080</f>
        <v/>
      </c>
      <c r="O2080" s="7">
        <f>G2080-L2080</f>
        <v/>
      </c>
      <c r="P2080" s="7">
        <f>H2080-M2080</f>
        <v/>
      </c>
      <c r="Q2080" s="7">
        <f>IF($I2080=1,(N2080-MAR1!$B$11)/MAR1!$D$11,(N2080-MAR1!$C$11)/MAR1!$E$11)</f>
        <v/>
      </c>
      <c r="R2080" s="7">
        <f>IF($I2080=1,(O2080-MAR1!$B$12)/MAR1!$D$12,(O2080-MAR1!$C$12)/MAR1!$E$12)</f>
        <v/>
      </c>
      <c r="S2080" s="7">
        <f>IF($I2080=1,(P2080-MAR1!$B$13)/MAR1!$D$13,(P2080-MAR1!$C$13)/MAR1!$E$13)</f>
        <v/>
      </c>
    </row>
    <row r="2081">
      <c r="A2081" s="5" t="n">
        <v>2080</v>
      </c>
      <c r="B2081" s="5" t="n">
        <v>6</v>
      </c>
      <c r="C2081" s="5" t="n">
        <v>255</v>
      </c>
      <c r="D2081" s="5" t="n">
        <v>9</v>
      </c>
      <c r="E2081" s="5" t="n">
        <v>0</v>
      </c>
      <c r="F2081" s="5" t="n">
        <v>26.9</v>
      </c>
      <c r="G2081" s="5" t="n">
        <v>18.2</v>
      </c>
      <c r="H2081" s="5" t="n">
        <v>18.02</v>
      </c>
      <c r="I2081" s="6">
        <f>IF(E2081&gt;=Markov!$B$3,1,0)</f>
        <v/>
      </c>
      <c r="J2081" s="6">
        <f>I2080</f>
        <v/>
      </c>
      <c r="K2081" s="7">
        <f>MAR1!$B$5+MAR1!$C$5*COS(2*PI()*$C2081/365)+MAR1!$D$5*SIN(2*PI()*$C2081/365)</f>
        <v/>
      </c>
      <c r="L2081" s="7">
        <f>MAR1!$B$6+MAR1!$C$6*COS(2*PI()*$C2081/365)+MAR1!$D$6*SIN(2*PI()*$C2081/365)</f>
        <v/>
      </c>
      <c r="M2081" s="7">
        <f>MAR1!$B$7+MAR1!$C$7*COS(2*PI()*$C2081/365)+MAR1!$D$7*SIN(2*PI()*$C2081/365)</f>
        <v/>
      </c>
      <c r="N2081" s="7">
        <f>F2081-K2081</f>
        <v/>
      </c>
      <c r="O2081" s="7">
        <f>G2081-L2081</f>
        <v/>
      </c>
      <c r="P2081" s="7">
        <f>H2081-M2081</f>
        <v/>
      </c>
      <c r="Q2081" s="7">
        <f>IF($I2081=1,(N2081-MAR1!$B$11)/MAR1!$D$11,(N2081-MAR1!$C$11)/MAR1!$E$11)</f>
        <v/>
      </c>
      <c r="R2081" s="7">
        <f>IF($I2081=1,(O2081-MAR1!$B$12)/MAR1!$D$12,(O2081-MAR1!$C$12)/MAR1!$E$12)</f>
        <v/>
      </c>
      <c r="S2081" s="7">
        <f>IF($I2081=1,(P2081-MAR1!$B$13)/MAR1!$D$13,(P2081-MAR1!$C$13)/MAR1!$E$13)</f>
        <v/>
      </c>
    </row>
    <row r="2082">
      <c r="A2082" s="5" t="n">
        <v>2081</v>
      </c>
      <c r="B2082" s="5" t="n">
        <v>6</v>
      </c>
      <c r="C2082" s="5" t="n">
        <v>256</v>
      </c>
      <c r="D2082" s="5" t="n">
        <v>9</v>
      </c>
      <c r="E2082" s="5" t="n">
        <v>0</v>
      </c>
      <c r="F2082" s="5" t="n">
        <v>28.9</v>
      </c>
      <c r="G2082" s="5" t="n">
        <v>20.5</v>
      </c>
      <c r="H2082" s="5" t="n">
        <v>12.24</v>
      </c>
      <c r="I2082" s="6">
        <f>IF(E2082&gt;=Markov!$B$3,1,0)</f>
        <v/>
      </c>
      <c r="J2082" s="6">
        <f>I2081</f>
        <v/>
      </c>
      <c r="K2082" s="7">
        <f>MAR1!$B$5+MAR1!$C$5*COS(2*PI()*$C2082/365)+MAR1!$D$5*SIN(2*PI()*$C2082/365)</f>
        <v/>
      </c>
      <c r="L2082" s="7">
        <f>MAR1!$B$6+MAR1!$C$6*COS(2*PI()*$C2082/365)+MAR1!$D$6*SIN(2*PI()*$C2082/365)</f>
        <v/>
      </c>
      <c r="M2082" s="7">
        <f>MAR1!$B$7+MAR1!$C$7*COS(2*PI()*$C2082/365)+MAR1!$D$7*SIN(2*PI()*$C2082/365)</f>
        <v/>
      </c>
      <c r="N2082" s="7">
        <f>F2082-K2082</f>
        <v/>
      </c>
      <c r="O2082" s="7">
        <f>G2082-L2082</f>
        <v/>
      </c>
      <c r="P2082" s="7">
        <f>H2082-M2082</f>
        <v/>
      </c>
      <c r="Q2082" s="7">
        <f>IF($I2082=1,(N2082-MAR1!$B$11)/MAR1!$D$11,(N2082-MAR1!$C$11)/MAR1!$E$11)</f>
        <v/>
      </c>
      <c r="R2082" s="7">
        <f>IF($I2082=1,(O2082-MAR1!$B$12)/MAR1!$D$12,(O2082-MAR1!$C$12)/MAR1!$E$12)</f>
        <v/>
      </c>
      <c r="S2082" s="7">
        <f>IF($I2082=1,(P2082-MAR1!$B$13)/MAR1!$D$13,(P2082-MAR1!$C$13)/MAR1!$E$13)</f>
        <v/>
      </c>
    </row>
    <row r="2083">
      <c r="A2083" s="5" t="n">
        <v>2082</v>
      </c>
      <c r="B2083" s="5" t="n">
        <v>6</v>
      </c>
      <c r="C2083" s="5" t="n">
        <v>257</v>
      </c>
      <c r="D2083" s="5" t="n">
        <v>9</v>
      </c>
      <c r="E2083" s="5" t="n">
        <v>13.9</v>
      </c>
      <c r="F2083" s="5" t="n">
        <v>25.4</v>
      </c>
      <c r="G2083" s="5" t="n">
        <v>19.4</v>
      </c>
      <c r="H2083" s="5" t="n">
        <v>5.68</v>
      </c>
      <c r="I2083" s="6">
        <f>IF(E2083&gt;=Markov!$B$3,1,0)</f>
        <v/>
      </c>
      <c r="J2083" s="6">
        <f>I2082</f>
        <v/>
      </c>
      <c r="K2083" s="7">
        <f>MAR1!$B$5+MAR1!$C$5*COS(2*PI()*$C2083/365)+MAR1!$D$5*SIN(2*PI()*$C2083/365)</f>
        <v/>
      </c>
      <c r="L2083" s="7">
        <f>MAR1!$B$6+MAR1!$C$6*COS(2*PI()*$C2083/365)+MAR1!$D$6*SIN(2*PI()*$C2083/365)</f>
        <v/>
      </c>
      <c r="M2083" s="7">
        <f>MAR1!$B$7+MAR1!$C$7*COS(2*PI()*$C2083/365)+MAR1!$D$7*SIN(2*PI()*$C2083/365)</f>
        <v/>
      </c>
      <c r="N2083" s="7">
        <f>F2083-K2083</f>
        <v/>
      </c>
      <c r="O2083" s="7">
        <f>G2083-L2083</f>
        <v/>
      </c>
      <c r="P2083" s="7">
        <f>H2083-M2083</f>
        <v/>
      </c>
      <c r="Q2083" s="7">
        <f>IF($I2083=1,(N2083-MAR1!$B$11)/MAR1!$D$11,(N2083-MAR1!$C$11)/MAR1!$E$11)</f>
        <v/>
      </c>
      <c r="R2083" s="7">
        <f>IF($I2083=1,(O2083-MAR1!$B$12)/MAR1!$D$12,(O2083-MAR1!$C$12)/MAR1!$E$12)</f>
        <v/>
      </c>
      <c r="S2083" s="7">
        <f>IF($I2083=1,(P2083-MAR1!$B$13)/MAR1!$D$13,(P2083-MAR1!$C$13)/MAR1!$E$13)</f>
        <v/>
      </c>
    </row>
    <row r="2084">
      <c r="A2084" s="5" t="n">
        <v>2083</v>
      </c>
      <c r="B2084" s="5" t="n">
        <v>6</v>
      </c>
      <c r="C2084" s="5" t="n">
        <v>258</v>
      </c>
      <c r="D2084" s="5" t="n">
        <v>9</v>
      </c>
      <c r="E2084" s="5" t="n">
        <v>22.4</v>
      </c>
      <c r="F2084" s="5" t="n">
        <v>23.5</v>
      </c>
      <c r="G2084" s="5" t="n">
        <v>18.6</v>
      </c>
      <c r="H2084" s="5" t="n">
        <v>6.27</v>
      </c>
      <c r="I2084" s="6">
        <f>IF(E2084&gt;=Markov!$B$3,1,0)</f>
        <v/>
      </c>
      <c r="J2084" s="6">
        <f>I2083</f>
        <v/>
      </c>
      <c r="K2084" s="7">
        <f>MAR1!$B$5+MAR1!$C$5*COS(2*PI()*$C2084/365)+MAR1!$D$5*SIN(2*PI()*$C2084/365)</f>
        <v/>
      </c>
      <c r="L2084" s="7">
        <f>MAR1!$B$6+MAR1!$C$6*COS(2*PI()*$C2084/365)+MAR1!$D$6*SIN(2*PI()*$C2084/365)</f>
        <v/>
      </c>
      <c r="M2084" s="7">
        <f>MAR1!$B$7+MAR1!$C$7*COS(2*PI()*$C2084/365)+MAR1!$D$7*SIN(2*PI()*$C2084/365)</f>
        <v/>
      </c>
      <c r="N2084" s="7">
        <f>F2084-K2084</f>
        <v/>
      </c>
      <c r="O2084" s="7">
        <f>G2084-L2084</f>
        <v/>
      </c>
      <c r="P2084" s="7">
        <f>H2084-M2084</f>
        <v/>
      </c>
      <c r="Q2084" s="7">
        <f>IF($I2084=1,(N2084-MAR1!$B$11)/MAR1!$D$11,(N2084-MAR1!$C$11)/MAR1!$E$11)</f>
        <v/>
      </c>
      <c r="R2084" s="7">
        <f>IF($I2084=1,(O2084-MAR1!$B$12)/MAR1!$D$12,(O2084-MAR1!$C$12)/MAR1!$E$12)</f>
        <v/>
      </c>
      <c r="S2084" s="7">
        <f>IF($I2084=1,(P2084-MAR1!$B$13)/MAR1!$D$13,(P2084-MAR1!$C$13)/MAR1!$E$13)</f>
        <v/>
      </c>
    </row>
    <row r="2085">
      <c r="A2085" s="5" t="n">
        <v>2084</v>
      </c>
      <c r="B2085" s="5" t="n">
        <v>6</v>
      </c>
      <c r="C2085" s="5" t="n">
        <v>259</v>
      </c>
      <c r="D2085" s="5" t="n">
        <v>9</v>
      </c>
      <c r="E2085" s="5" t="n">
        <v>3.7</v>
      </c>
      <c r="F2085" s="5" t="n">
        <v>25.3</v>
      </c>
      <c r="G2085" s="5" t="n">
        <v>18.2</v>
      </c>
      <c r="H2085" s="5" t="n">
        <v>12.49</v>
      </c>
      <c r="I2085" s="6">
        <f>IF(E2085&gt;=Markov!$B$3,1,0)</f>
        <v/>
      </c>
      <c r="J2085" s="6">
        <f>I2084</f>
        <v/>
      </c>
      <c r="K2085" s="7">
        <f>MAR1!$B$5+MAR1!$C$5*COS(2*PI()*$C2085/365)+MAR1!$D$5*SIN(2*PI()*$C2085/365)</f>
        <v/>
      </c>
      <c r="L2085" s="7">
        <f>MAR1!$B$6+MAR1!$C$6*COS(2*PI()*$C2085/365)+MAR1!$D$6*SIN(2*PI()*$C2085/365)</f>
        <v/>
      </c>
      <c r="M2085" s="7">
        <f>MAR1!$B$7+MAR1!$C$7*COS(2*PI()*$C2085/365)+MAR1!$D$7*SIN(2*PI()*$C2085/365)</f>
        <v/>
      </c>
      <c r="N2085" s="7">
        <f>F2085-K2085</f>
        <v/>
      </c>
      <c r="O2085" s="7">
        <f>G2085-L2085</f>
        <v/>
      </c>
      <c r="P2085" s="7">
        <f>H2085-M2085</f>
        <v/>
      </c>
      <c r="Q2085" s="7">
        <f>IF($I2085=1,(N2085-MAR1!$B$11)/MAR1!$D$11,(N2085-MAR1!$C$11)/MAR1!$E$11)</f>
        <v/>
      </c>
      <c r="R2085" s="7">
        <f>IF($I2085=1,(O2085-MAR1!$B$12)/MAR1!$D$12,(O2085-MAR1!$C$12)/MAR1!$E$12)</f>
        <v/>
      </c>
      <c r="S2085" s="7">
        <f>IF($I2085=1,(P2085-MAR1!$B$13)/MAR1!$D$13,(P2085-MAR1!$C$13)/MAR1!$E$13)</f>
        <v/>
      </c>
    </row>
    <row r="2086">
      <c r="A2086" s="5" t="n">
        <v>2085</v>
      </c>
      <c r="B2086" s="5" t="n">
        <v>6</v>
      </c>
      <c r="C2086" s="5" t="n">
        <v>260</v>
      </c>
      <c r="D2086" s="5" t="n">
        <v>9</v>
      </c>
      <c r="E2086" s="5" t="n">
        <v>28.5</v>
      </c>
      <c r="F2086" s="5" t="n">
        <v>25.8</v>
      </c>
      <c r="G2086" s="5" t="n">
        <v>21.2</v>
      </c>
      <c r="H2086" s="5" t="n">
        <v>9.52</v>
      </c>
      <c r="I2086" s="6">
        <f>IF(E2086&gt;=Markov!$B$3,1,0)</f>
        <v/>
      </c>
      <c r="J2086" s="6">
        <f>I2085</f>
        <v/>
      </c>
      <c r="K2086" s="7">
        <f>MAR1!$B$5+MAR1!$C$5*COS(2*PI()*$C2086/365)+MAR1!$D$5*SIN(2*PI()*$C2086/365)</f>
        <v/>
      </c>
      <c r="L2086" s="7">
        <f>MAR1!$B$6+MAR1!$C$6*COS(2*PI()*$C2086/365)+MAR1!$D$6*SIN(2*PI()*$C2086/365)</f>
        <v/>
      </c>
      <c r="M2086" s="7">
        <f>MAR1!$B$7+MAR1!$C$7*COS(2*PI()*$C2086/365)+MAR1!$D$7*SIN(2*PI()*$C2086/365)</f>
        <v/>
      </c>
      <c r="N2086" s="7">
        <f>F2086-K2086</f>
        <v/>
      </c>
      <c r="O2086" s="7">
        <f>G2086-L2086</f>
        <v/>
      </c>
      <c r="P2086" s="7">
        <f>H2086-M2086</f>
        <v/>
      </c>
      <c r="Q2086" s="7">
        <f>IF($I2086=1,(N2086-MAR1!$B$11)/MAR1!$D$11,(N2086-MAR1!$C$11)/MAR1!$E$11)</f>
        <v/>
      </c>
      <c r="R2086" s="7">
        <f>IF($I2086=1,(O2086-MAR1!$B$12)/MAR1!$D$12,(O2086-MAR1!$C$12)/MAR1!$E$12)</f>
        <v/>
      </c>
      <c r="S2086" s="7">
        <f>IF($I2086=1,(P2086-MAR1!$B$13)/MAR1!$D$13,(P2086-MAR1!$C$13)/MAR1!$E$13)</f>
        <v/>
      </c>
    </row>
    <row r="2087">
      <c r="A2087" s="5" t="n">
        <v>2086</v>
      </c>
      <c r="B2087" s="5" t="n">
        <v>6</v>
      </c>
      <c r="C2087" s="5" t="n">
        <v>261</v>
      </c>
      <c r="D2087" s="5" t="n">
        <v>9</v>
      </c>
      <c r="E2087" s="5" t="n">
        <v>9.1</v>
      </c>
      <c r="F2087" s="5" t="n">
        <v>27.7</v>
      </c>
      <c r="G2087" s="5" t="n">
        <v>22.5</v>
      </c>
      <c r="H2087" s="5" t="n">
        <v>8.24</v>
      </c>
      <c r="I2087" s="6">
        <f>IF(E2087&gt;=Markov!$B$3,1,0)</f>
        <v/>
      </c>
      <c r="J2087" s="6">
        <f>I2086</f>
        <v/>
      </c>
      <c r="K2087" s="7">
        <f>MAR1!$B$5+MAR1!$C$5*COS(2*PI()*$C2087/365)+MAR1!$D$5*SIN(2*PI()*$C2087/365)</f>
        <v/>
      </c>
      <c r="L2087" s="7">
        <f>MAR1!$B$6+MAR1!$C$6*COS(2*PI()*$C2087/365)+MAR1!$D$6*SIN(2*PI()*$C2087/365)</f>
        <v/>
      </c>
      <c r="M2087" s="7">
        <f>MAR1!$B$7+MAR1!$C$7*COS(2*PI()*$C2087/365)+MAR1!$D$7*SIN(2*PI()*$C2087/365)</f>
        <v/>
      </c>
      <c r="N2087" s="7">
        <f>F2087-K2087</f>
        <v/>
      </c>
      <c r="O2087" s="7">
        <f>G2087-L2087</f>
        <v/>
      </c>
      <c r="P2087" s="7">
        <f>H2087-M2087</f>
        <v/>
      </c>
      <c r="Q2087" s="7">
        <f>IF($I2087=1,(N2087-MAR1!$B$11)/MAR1!$D$11,(N2087-MAR1!$C$11)/MAR1!$E$11)</f>
        <v/>
      </c>
      <c r="R2087" s="7">
        <f>IF($I2087=1,(O2087-MAR1!$B$12)/MAR1!$D$12,(O2087-MAR1!$C$12)/MAR1!$E$12)</f>
        <v/>
      </c>
      <c r="S2087" s="7">
        <f>IF($I2087=1,(P2087-MAR1!$B$13)/MAR1!$D$13,(P2087-MAR1!$C$13)/MAR1!$E$13)</f>
        <v/>
      </c>
    </row>
    <row r="2088">
      <c r="A2088" s="5" t="n">
        <v>2087</v>
      </c>
      <c r="B2088" s="5" t="n">
        <v>6</v>
      </c>
      <c r="C2088" s="5" t="n">
        <v>262</v>
      </c>
      <c r="D2088" s="5" t="n">
        <v>9</v>
      </c>
      <c r="E2088" s="5" t="n">
        <v>0</v>
      </c>
      <c r="F2088" s="5" t="n">
        <v>34.3</v>
      </c>
      <c r="G2088" s="5" t="n">
        <v>25.1</v>
      </c>
      <c r="H2088" s="5" t="n">
        <v>18.62</v>
      </c>
      <c r="I2088" s="6">
        <f>IF(E2088&gt;=Markov!$B$3,1,0)</f>
        <v/>
      </c>
      <c r="J2088" s="6">
        <f>I2087</f>
        <v/>
      </c>
      <c r="K2088" s="7">
        <f>MAR1!$B$5+MAR1!$C$5*COS(2*PI()*$C2088/365)+MAR1!$D$5*SIN(2*PI()*$C2088/365)</f>
        <v/>
      </c>
      <c r="L2088" s="7">
        <f>MAR1!$B$6+MAR1!$C$6*COS(2*PI()*$C2088/365)+MAR1!$D$6*SIN(2*PI()*$C2088/365)</f>
        <v/>
      </c>
      <c r="M2088" s="7">
        <f>MAR1!$B$7+MAR1!$C$7*COS(2*PI()*$C2088/365)+MAR1!$D$7*SIN(2*PI()*$C2088/365)</f>
        <v/>
      </c>
      <c r="N2088" s="7">
        <f>F2088-K2088</f>
        <v/>
      </c>
      <c r="O2088" s="7">
        <f>G2088-L2088</f>
        <v/>
      </c>
      <c r="P2088" s="7">
        <f>H2088-M2088</f>
        <v/>
      </c>
      <c r="Q2088" s="7">
        <f>IF($I2088=1,(N2088-MAR1!$B$11)/MAR1!$D$11,(N2088-MAR1!$C$11)/MAR1!$E$11)</f>
        <v/>
      </c>
      <c r="R2088" s="7">
        <f>IF($I2088=1,(O2088-MAR1!$B$12)/MAR1!$D$12,(O2088-MAR1!$C$12)/MAR1!$E$12)</f>
        <v/>
      </c>
      <c r="S2088" s="7">
        <f>IF($I2088=1,(P2088-MAR1!$B$13)/MAR1!$D$13,(P2088-MAR1!$C$13)/MAR1!$E$13)</f>
        <v/>
      </c>
    </row>
    <row r="2089">
      <c r="A2089" s="5" t="n">
        <v>2088</v>
      </c>
      <c r="B2089" s="5" t="n">
        <v>6</v>
      </c>
      <c r="C2089" s="5" t="n">
        <v>263</v>
      </c>
      <c r="D2089" s="5" t="n">
        <v>9</v>
      </c>
      <c r="E2089" s="5" t="n">
        <v>0</v>
      </c>
      <c r="F2089" s="5" t="n">
        <v>34.1</v>
      </c>
      <c r="G2089" s="5" t="n">
        <v>24.9</v>
      </c>
      <c r="H2089" s="5" t="n">
        <v>16.82</v>
      </c>
      <c r="I2089" s="6">
        <f>IF(E2089&gt;=Markov!$B$3,1,0)</f>
        <v/>
      </c>
      <c r="J2089" s="6">
        <f>I2088</f>
        <v/>
      </c>
      <c r="K2089" s="7">
        <f>MAR1!$B$5+MAR1!$C$5*COS(2*PI()*$C2089/365)+MAR1!$D$5*SIN(2*PI()*$C2089/365)</f>
        <v/>
      </c>
      <c r="L2089" s="7">
        <f>MAR1!$B$6+MAR1!$C$6*COS(2*PI()*$C2089/365)+MAR1!$D$6*SIN(2*PI()*$C2089/365)</f>
        <v/>
      </c>
      <c r="M2089" s="7">
        <f>MAR1!$B$7+MAR1!$C$7*COS(2*PI()*$C2089/365)+MAR1!$D$7*SIN(2*PI()*$C2089/365)</f>
        <v/>
      </c>
      <c r="N2089" s="7">
        <f>F2089-K2089</f>
        <v/>
      </c>
      <c r="O2089" s="7">
        <f>G2089-L2089</f>
        <v/>
      </c>
      <c r="P2089" s="7">
        <f>H2089-M2089</f>
        <v/>
      </c>
      <c r="Q2089" s="7">
        <f>IF($I2089=1,(N2089-MAR1!$B$11)/MAR1!$D$11,(N2089-MAR1!$C$11)/MAR1!$E$11)</f>
        <v/>
      </c>
      <c r="R2089" s="7">
        <f>IF($I2089=1,(O2089-MAR1!$B$12)/MAR1!$D$12,(O2089-MAR1!$C$12)/MAR1!$E$12)</f>
        <v/>
      </c>
      <c r="S2089" s="7">
        <f>IF($I2089=1,(P2089-MAR1!$B$13)/MAR1!$D$13,(P2089-MAR1!$C$13)/MAR1!$E$13)</f>
        <v/>
      </c>
    </row>
    <row r="2090">
      <c r="A2090" s="5" t="n">
        <v>2089</v>
      </c>
      <c r="B2090" s="5" t="n">
        <v>6</v>
      </c>
      <c r="C2090" s="5" t="n">
        <v>264</v>
      </c>
      <c r="D2090" s="5" t="n">
        <v>9</v>
      </c>
      <c r="E2090" s="5" t="n">
        <v>0</v>
      </c>
      <c r="F2090" s="5" t="n">
        <v>33.4</v>
      </c>
      <c r="G2090" s="5" t="n">
        <v>24.3</v>
      </c>
      <c r="H2090" s="5" t="n">
        <v>15.98</v>
      </c>
      <c r="I2090" s="6">
        <f>IF(E2090&gt;=Markov!$B$3,1,0)</f>
        <v/>
      </c>
      <c r="J2090" s="6">
        <f>I2089</f>
        <v/>
      </c>
      <c r="K2090" s="7">
        <f>MAR1!$B$5+MAR1!$C$5*COS(2*PI()*$C2090/365)+MAR1!$D$5*SIN(2*PI()*$C2090/365)</f>
        <v/>
      </c>
      <c r="L2090" s="7">
        <f>MAR1!$B$6+MAR1!$C$6*COS(2*PI()*$C2090/365)+MAR1!$D$6*SIN(2*PI()*$C2090/365)</f>
        <v/>
      </c>
      <c r="M2090" s="7">
        <f>MAR1!$B$7+MAR1!$C$7*COS(2*PI()*$C2090/365)+MAR1!$D$7*SIN(2*PI()*$C2090/365)</f>
        <v/>
      </c>
      <c r="N2090" s="7">
        <f>F2090-K2090</f>
        <v/>
      </c>
      <c r="O2090" s="7">
        <f>G2090-L2090</f>
        <v/>
      </c>
      <c r="P2090" s="7">
        <f>H2090-M2090</f>
        <v/>
      </c>
      <c r="Q2090" s="7">
        <f>IF($I2090=1,(N2090-MAR1!$B$11)/MAR1!$D$11,(N2090-MAR1!$C$11)/MAR1!$E$11)</f>
        <v/>
      </c>
      <c r="R2090" s="7">
        <f>IF($I2090=1,(O2090-MAR1!$B$12)/MAR1!$D$12,(O2090-MAR1!$C$12)/MAR1!$E$12)</f>
        <v/>
      </c>
      <c r="S2090" s="7">
        <f>IF($I2090=1,(P2090-MAR1!$B$13)/MAR1!$D$13,(P2090-MAR1!$C$13)/MAR1!$E$13)</f>
        <v/>
      </c>
    </row>
    <row r="2091">
      <c r="A2091" s="5" t="n">
        <v>2090</v>
      </c>
      <c r="B2091" s="5" t="n">
        <v>6</v>
      </c>
      <c r="C2091" s="5" t="n">
        <v>265</v>
      </c>
      <c r="D2091" s="5" t="n">
        <v>9</v>
      </c>
      <c r="E2091" s="5" t="n">
        <v>3.9</v>
      </c>
      <c r="F2091" s="5" t="n">
        <v>29.7</v>
      </c>
      <c r="G2091" s="5" t="n">
        <v>22.5</v>
      </c>
      <c r="H2091" s="5" t="n">
        <v>10.79</v>
      </c>
      <c r="I2091" s="6">
        <f>IF(E2091&gt;=Markov!$B$3,1,0)</f>
        <v/>
      </c>
      <c r="J2091" s="6">
        <f>I2090</f>
        <v/>
      </c>
      <c r="K2091" s="7">
        <f>MAR1!$B$5+MAR1!$C$5*COS(2*PI()*$C2091/365)+MAR1!$D$5*SIN(2*PI()*$C2091/365)</f>
        <v/>
      </c>
      <c r="L2091" s="7">
        <f>MAR1!$B$6+MAR1!$C$6*COS(2*PI()*$C2091/365)+MAR1!$D$6*SIN(2*PI()*$C2091/365)</f>
        <v/>
      </c>
      <c r="M2091" s="7">
        <f>MAR1!$B$7+MAR1!$C$7*COS(2*PI()*$C2091/365)+MAR1!$D$7*SIN(2*PI()*$C2091/365)</f>
        <v/>
      </c>
      <c r="N2091" s="7">
        <f>F2091-K2091</f>
        <v/>
      </c>
      <c r="O2091" s="7">
        <f>G2091-L2091</f>
        <v/>
      </c>
      <c r="P2091" s="7">
        <f>H2091-M2091</f>
        <v/>
      </c>
      <c r="Q2091" s="7">
        <f>IF($I2091=1,(N2091-MAR1!$B$11)/MAR1!$D$11,(N2091-MAR1!$C$11)/MAR1!$E$11)</f>
        <v/>
      </c>
      <c r="R2091" s="7">
        <f>IF($I2091=1,(O2091-MAR1!$B$12)/MAR1!$D$12,(O2091-MAR1!$C$12)/MAR1!$E$12)</f>
        <v/>
      </c>
      <c r="S2091" s="7">
        <f>IF($I2091=1,(P2091-MAR1!$B$13)/MAR1!$D$13,(P2091-MAR1!$C$13)/MAR1!$E$13)</f>
        <v/>
      </c>
    </row>
    <row r="2092">
      <c r="A2092" s="5" t="n">
        <v>2091</v>
      </c>
      <c r="B2092" s="5" t="n">
        <v>6</v>
      </c>
      <c r="C2092" s="5" t="n">
        <v>266</v>
      </c>
      <c r="D2092" s="5" t="n">
        <v>9</v>
      </c>
      <c r="E2092" s="5" t="n">
        <v>6.9</v>
      </c>
      <c r="F2092" s="5" t="n">
        <v>29.6</v>
      </c>
      <c r="G2092" s="5" t="n">
        <v>22.4</v>
      </c>
      <c r="H2092" s="5" t="n">
        <v>11.38</v>
      </c>
      <c r="I2092" s="6">
        <f>IF(E2092&gt;=Markov!$B$3,1,0)</f>
        <v/>
      </c>
      <c r="J2092" s="6">
        <f>I2091</f>
        <v/>
      </c>
      <c r="K2092" s="7">
        <f>MAR1!$B$5+MAR1!$C$5*COS(2*PI()*$C2092/365)+MAR1!$D$5*SIN(2*PI()*$C2092/365)</f>
        <v/>
      </c>
      <c r="L2092" s="7">
        <f>MAR1!$B$6+MAR1!$C$6*COS(2*PI()*$C2092/365)+MAR1!$D$6*SIN(2*PI()*$C2092/365)</f>
        <v/>
      </c>
      <c r="M2092" s="7">
        <f>MAR1!$B$7+MAR1!$C$7*COS(2*PI()*$C2092/365)+MAR1!$D$7*SIN(2*PI()*$C2092/365)</f>
        <v/>
      </c>
      <c r="N2092" s="7">
        <f>F2092-K2092</f>
        <v/>
      </c>
      <c r="O2092" s="7">
        <f>G2092-L2092</f>
        <v/>
      </c>
      <c r="P2092" s="7">
        <f>H2092-M2092</f>
        <v/>
      </c>
      <c r="Q2092" s="7">
        <f>IF($I2092=1,(N2092-MAR1!$B$11)/MAR1!$D$11,(N2092-MAR1!$C$11)/MAR1!$E$11)</f>
        <v/>
      </c>
      <c r="R2092" s="7">
        <f>IF($I2092=1,(O2092-MAR1!$B$12)/MAR1!$D$12,(O2092-MAR1!$C$12)/MAR1!$E$12)</f>
        <v/>
      </c>
      <c r="S2092" s="7">
        <f>IF($I2092=1,(P2092-MAR1!$B$13)/MAR1!$D$13,(P2092-MAR1!$C$13)/MAR1!$E$13)</f>
        <v/>
      </c>
    </row>
    <row r="2093">
      <c r="A2093" s="5" t="n">
        <v>2092</v>
      </c>
      <c r="B2093" s="5" t="n">
        <v>6</v>
      </c>
      <c r="C2093" s="5" t="n">
        <v>267</v>
      </c>
      <c r="D2093" s="5" t="n">
        <v>9</v>
      </c>
      <c r="E2093" s="5" t="n">
        <v>6.9</v>
      </c>
      <c r="F2093" s="5" t="n">
        <v>26.8</v>
      </c>
      <c r="G2093" s="5" t="n">
        <v>20.2</v>
      </c>
      <c r="H2093" s="5" t="n">
        <v>7.83</v>
      </c>
      <c r="I2093" s="6">
        <f>IF(E2093&gt;=Markov!$B$3,1,0)</f>
        <v/>
      </c>
      <c r="J2093" s="6">
        <f>I2092</f>
        <v/>
      </c>
      <c r="K2093" s="7">
        <f>MAR1!$B$5+MAR1!$C$5*COS(2*PI()*$C2093/365)+MAR1!$D$5*SIN(2*PI()*$C2093/365)</f>
        <v/>
      </c>
      <c r="L2093" s="7">
        <f>MAR1!$B$6+MAR1!$C$6*COS(2*PI()*$C2093/365)+MAR1!$D$6*SIN(2*PI()*$C2093/365)</f>
        <v/>
      </c>
      <c r="M2093" s="7">
        <f>MAR1!$B$7+MAR1!$C$7*COS(2*PI()*$C2093/365)+MAR1!$D$7*SIN(2*PI()*$C2093/365)</f>
        <v/>
      </c>
      <c r="N2093" s="7">
        <f>F2093-K2093</f>
        <v/>
      </c>
      <c r="O2093" s="7">
        <f>G2093-L2093</f>
        <v/>
      </c>
      <c r="P2093" s="7">
        <f>H2093-M2093</f>
        <v/>
      </c>
      <c r="Q2093" s="7">
        <f>IF($I2093=1,(N2093-MAR1!$B$11)/MAR1!$D$11,(N2093-MAR1!$C$11)/MAR1!$E$11)</f>
        <v/>
      </c>
      <c r="R2093" s="7">
        <f>IF($I2093=1,(O2093-MAR1!$B$12)/MAR1!$D$12,(O2093-MAR1!$C$12)/MAR1!$E$12)</f>
        <v/>
      </c>
      <c r="S2093" s="7">
        <f>IF($I2093=1,(P2093-MAR1!$B$13)/MAR1!$D$13,(P2093-MAR1!$C$13)/MAR1!$E$13)</f>
        <v/>
      </c>
    </row>
    <row r="2094">
      <c r="A2094" s="5" t="n">
        <v>2093</v>
      </c>
      <c r="B2094" s="5" t="n">
        <v>6</v>
      </c>
      <c r="C2094" s="5" t="n">
        <v>268</v>
      </c>
      <c r="D2094" s="5" t="n">
        <v>9</v>
      </c>
      <c r="E2094" s="5" t="n">
        <v>0</v>
      </c>
      <c r="F2094" s="5" t="n">
        <v>28.1</v>
      </c>
      <c r="G2094" s="5" t="n">
        <v>19.5</v>
      </c>
      <c r="H2094" s="5" t="n">
        <v>13.63</v>
      </c>
      <c r="I2094" s="6">
        <f>IF(E2094&gt;=Markov!$B$3,1,0)</f>
        <v/>
      </c>
      <c r="J2094" s="6">
        <f>I2093</f>
        <v/>
      </c>
      <c r="K2094" s="7">
        <f>MAR1!$B$5+MAR1!$C$5*COS(2*PI()*$C2094/365)+MAR1!$D$5*SIN(2*PI()*$C2094/365)</f>
        <v/>
      </c>
      <c r="L2094" s="7">
        <f>MAR1!$B$6+MAR1!$C$6*COS(2*PI()*$C2094/365)+MAR1!$D$6*SIN(2*PI()*$C2094/365)</f>
        <v/>
      </c>
      <c r="M2094" s="7">
        <f>MAR1!$B$7+MAR1!$C$7*COS(2*PI()*$C2094/365)+MAR1!$D$7*SIN(2*PI()*$C2094/365)</f>
        <v/>
      </c>
      <c r="N2094" s="7">
        <f>F2094-K2094</f>
        <v/>
      </c>
      <c r="O2094" s="7">
        <f>G2094-L2094</f>
        <v/>
      </c>
      <c r="P2094" s="7">
        <f>H2094-M2094</f>
        <v/>
      </c>
      <c r="Q2094" s="7">
        <f>IF($I2094=1,(N2094-MAR1!$B$11)/MAR1!$D$11,(N2094-MAR1!$C$11)/MAR1!$E$11)</f>
        <v/>
      </c>
      <c r="R2094" s="7">
        <f>IF($I2094=1,(O2094-MAR1!$B$12)/MAR1!$D$12,(O2094-MAR1!$C$12)/MAR1!$E$12)</f>
        <v/>
      </c>
      <c r="S2094" s="7">
        <f>IF($I2094=1,(P2094-MAR1!$B$13)/MAR1!$D$13,(P2094-MAR1!$C$13)/MAR1!$E$13)</f>
        <v/>
      </c>
    </row>
    <row r="2095">
      <c r="A2095" s="5" t="n">
        <v>2094</v>
      </c>
      <c r="B2095" s="5" t="n">
        <v>6</v>
      </c>
      <c r="C2095" s="5" t="n">
        <v>269</v>
      </c>
      <c r="D2095" s="5" t="n">
        <v>9</v>
      </c>
      <c r="E2095" s="5" t="n">
        <v>0</v>
      </c>
      <c r="F2095" s="5" t="n">
        <v>30.5</v>
      </c>
      <c r="G2095" s="5" t="n">
        <v>21.3</v>
      </c>
      <c r="H2095" s="5" t="n">
        <v>10.46</v>
      </c>
      <c r="I2095" s="6">
        <f>IF(E2095&gt;=Markov!$B$3,1,0)</f>
        <v/>
      </c>
      <c r="J2095" s="6">
        <f>I2094</f>
        <v/>
      </c>
      <c r="K2095" s="7">
        <f>MAR1!$B$5+MAR1!$C$5*COS(2*PI()*$C2095/365)+MAR1!$D$5*SIN(2*PI()*$C2095/365)</f>
        <v/>
      </c>
      <c r="L2095" s="7">
        <f>MAR1!$B$6+MAR1!$C$6*COS(2*PI()*$C2095/365)+MAR1!$D$6*SIN(2*PI()*$C2095/365)</f>
        <v/>
      </c>
      <c r="M2095" s="7">
        <f>MAR1!$B$7+MAR1!$C$7*COS(2*PI()*$C2095/365)+MAR1!$D$7*SIN(2*PI()*$C2095/365)</f>
        <v/>
      </c>
      <c r="N2095" s="7">
        <f>F2095-K2095</f>
        <v/>
      </c>
      <c r="O2095" s="7">
        <f>G2095-L2095</f>
        <v/>
      </c>
      <c r="P2095" s="7">
        <f>H2095-M2095</f>
        <v/>
      </c>
      <c r="Q2095" s="7">
        <f>IF($I2095=1,(N2095-MAR1!$B$11)/MAR1!$D$11,(N2095-MAR1!$C$11)/MAR1!$E$11)</f>
        <v/>
      </c>
      <c r="R2095" s="7">
        <f>IF($I2095=1,(O2095-MAR1!$B$12)/MAR1!$D$12,(O2095-MAR1!$C$12)/MAR1!$E$12)</f>
        <v/>
      </c>
      <c r="S2095" s="7">
        <f>IF($I2095=1,(P2095-MAR1!$B$13)/MAR1!$D$13,(P2095-MAR1!$C$13)/MAR1!$E$13)</f>
        <v/>
      </c>
    </row>
    <row r="2096">
      <c r="A2096" s="5" t="n">
        <v>2095</v>
      </c>
      <c r="B2096" s="5" t="n">
        <v>6</v>
      </c>
      <c r="C2096" s="5" t="n">
        <v>270</v>
      </c>
      <c r="D2096" s="5" t="n">
        <v>9</v>
      </c>
      <c r="E2096" s="5" t="n">
        <v>0</v>
      </c>
      <c r="F2096" s="5" t="n">
        <v>29.7</v>
      </c>
      <c r="G2096" s="5" t="n">
        <v>22.3</v>
      </c>
      <c r="H2096" s="5" t="n">
        <v>13.06</v>
      </c>
      <c r="I2096" s="6">
        <f>IF(E2096&gt;=Markov!$B$3,1,0)</f>
        <v/>
      </c>
      <c r="J2096" s="6">
        <f>I2095</f>
        <v/>
      </c>
      <c r="K2096" s="7">
        <f>MAR1!$B$5+MAR1!$C$5*COS(2*PI()*$C2096/365)+MAR1!$D$5*SIN(2*PI()*$C2096/365)</f>
        <v/>
      </c>
      <c r="L2096" s="7">
        <f>MAR1!$B$6+MAR1!$C$6*COS(2*PI()*$C2096/365)+MAR1!$D$6*SIN(2*PI()*$C2096/365)</f>
        <v/>
      </c>
      <c r="M2096" s="7">
        <f>MAR1!$B$7+MAR1!$C$7*COS(2*PI()*$C2096/365)+MAR1!$D$7*SIN(2*PI()*$C2096/365)</f>
        <v/>
      </c>
      <c r="N2096" s="7">
        <f>F2096-K2096</f>
        <v/>
      </c>
      <c r="O2096" s="7">
        <f>G2096-L2096</f>
        <v/>
      </c>
      <c r="P2096" s="7">
        <f>H2096-M2096</f>
        <v/>
      </c>
      <c r="Q2096" s="7">
        <f>IF($I2096=1,(N2096-MAR1!$B$11)/MAR1!$D$11,(N2096-MAR1!$C$11)/MAR1!$E$11)</f>
        <v/>
      </c>
      <c r="R2096" s="7">
        <f>IF($I2096=1,(O2096-MAR1!$B$12)/MAR1!$D$12,(O2096-MAR1!$C$12)/MAR1!$E$12)</f>
        <v/>
      </c>
      <c r="S2096" s="7">
        <f>IF($I2096=1,(P2096-MAR1!$B$13)/MAR1!$D$13,(P2096-MAR1!$C$13)/MAR1!$E$13)</f>
        <v/>
      </c>
    </row>
    <row r="2097">
      <c r="A2097" s="5" t="n">
        <v>2096</v>
      </c>
      <c r="B2097" s="5" t="n">
        <v>6</v>
      </c>
      <c r="C2097" s="5" t="n">
        <v>271</v>
      </c>
      <c r="D2097" s="5" t="n">
        <v>9</v>
      </c>
      <c r="E2097" s="5" t="n">
        <v>0</v>
      </c>
      <c r="F2097" s="5" t="n">
        <v>27.6</v>
      </c>
      <c r="G2097" s="5" t="n">
        <v>20.2</v>
      </c>
      <c r="H2097" s="5" t="n">
        <v>14.5</v>
      </c>
      <c r="I2097" s="6">
        <f>IF(E2097&gt;=Markov!$B$3,1,0)</f>
        <v/>
      </c>
      <c r="J2097" s="6">
        <f>I2096</f>
        <v/>
      </c>
      <c r="K2097" s="7">
        <f>MAR1!$B$5+MAR1!$C$5*COS(2*PI()*$C2097/365)+MAR1!$D$5*SIN(2*PI()*$C2097/365)</f>
        <v/>
      </c>
      <c r="L2097" s="7">
        <f>MAR1!$B$6+MAR1!$C$6*COS(2*PI()*$C2097/365)+MAR1!$D$6*SIN(2*PI()*$C2097/365)</f>
        <v/>
      </c>
      <c r="M2097" s="7">
        <f>MAR1!$B$7+MAR1!$C$7*COS(2*PI()*$C2097/365)+MAR1!$D$7*SIN(2*PI()*$C2097/365)</f>
        <v/>
      </c>
      <c r="N2097" s="7">
        <f>F2097-K2097</f>
        <v/>
      </c>
      <c r="O2097" s="7">
        <f>G2097-L2097</f>
        <v/>
      </c>
      <c r="P2097" s="7">
        <f>H2097-M2097</f>
        <v/>
      </c>
      <c r="Q2097" s="7">
        <f>IF($I2097=1,(N2097-MAR1!$B$11)/MAR1!$D$11,(N2097-MAR1!$C$11)/MAR1!$E$11)</f>
        <v/>
      </c>
      <c r="R2097" s="7">
        <f>IF($I2097=1,(O2097-MAR1!$B$12)/MAR1!$D$12,(O2097-MAR1!$C$12)/MAR1!$E$12)</f>
        <v/>
      </c>
      <c r="S2097" s="7">
        <f>IF($I2097=1,(P2097-MAR1!$B$13)/MAR1!$D$13,(P2097-MAR1!$C$13)/MAR1!$E$13)</f>
        <v/>
      </c>
    </row>
    <row r="2098">
      <c r="A2098" s="5" t="n">
        <v>2097</v>
      </c>
      <c r="B2098" s="5" t="n">
        <v>6</v>
      </c>
      <c r="C2098" s="5" t="n">
        <v>272</v>
      </c>
      <c r="D2098" s="5" t="n">
        <v>9</v>
      </c>
      <c r="E2098" s="5" t="n">
        <v>2.7</v>
      </c>
      <c r="F2098" s="5" t="n">
        <v>24.1</v>
      </c>
      <c r="G2098" s="5" t="n">
        <v>18.9</v>
      </c>
      <c r="H2098" s="5" t="n">
        <v>10.12</v>
      </c>
      <c r="I2098" s="6">
        <f>IF(E2098&gt;=Markov!$B$3,1,0)</f>
        <v/>
      </c>
      <c r="J2098" s="6">
        <f>I2097</f>
        <v/>
      </c>
      <c r="K2098" s="7">
        <f>MAR1!$B$5+MAR1!$C$5*COS(2*PI()*$C2098/365)+MAR1!$D$5*SIN(2*PI()*$C2098/365)</f>
        <v/>
      </c>
      <c r="L2098" s="7">
        <f>MAR1!$B$6+MAR1!$C$6*COS(2*PI()*$C2098/365)+MAR1!$D$6*SIN(2*PI()*$C2098/365)</f>
        <v/>
      </c>
      <c r="M2098" s="7">
        <f>MAR1!$B$7+MAR1!$C$7*COS(2*PI()*$C2098/365)+MAR1!$D$7*SIN(2*PI()*$C2098/365)</f>
        <v/>
      </c>
      <c r="N2098" s="7">
        <f>F2098-K2098</f>
        <v/>
      </c>
      <c r="O2098" s="7">
        <f>G2098-L2098</f>
        <v/>
      </c>
      <c r="P2098" s="7">
        <f>H2098-M2098</f>
        <v/>
      </c>
      <c r="Q2098" s="7">
        <f>IF($I2098=1,(N2098-MAR1!$B$11)/MAR1!$D$11,(N2098-MAR1!$C$11)/MAR1!$E$11)</f>
        <v/>
      </c>
      <c r="R2098" s="7">
        <f>IF($I2098=1,(O2098-MAR1!$B$12)/MAR1!$D$12,(O2098-MAR1!$C$12)/MAR1!$E$12)</f>
        <v/>
      </c>
      <c r="S2098" s="7">
        <f>IF($I2098=1,(P2098-MAR1!$B$13)/MAR1!$D$13,(P2098-MAR1!$C$13)/MAR1!$E$13)</f>
        <v/>
      </c>
    </row>
    <row r="2099">
      <c r="A2099" s="5" t="n">
        <v>2098</v>
      </c>
      <c r="B2099" s="5" t="n">
        <v>6</v>
      </c>
      <c r="C2099" s="5" t="n">
        <v>273</v>
      </c>
      <c r="D2099" s="5" t="n">
        <v>9</v>
      </c>
      <c r="E2099" s="5" t="n">
        <v>0</v>
      </c>
      <c r="F2099" s="5" t="n">
        <v>26.7</v>
      </c>
      <c r="G2099" s="5" t="n">
        <v>18.1</v>
      </c>
      <c r="H2099" s="5" t="n">
        <v>18.24</v>
      </c>
      <c r="I2099" s="6">
        <f>IF(E2099&gt;=Markov!$B$3,1,0)</f>
        <v/>
      </c>
      <c r="J2099" s="6">
        <f>I2098</f>
        <v/>
      </c>
      <c r="K2099" s="7">
        <f>MAR1!$B$5+MAR1!$C$5*COS(2*PI()*$C2099/365)+MAR1!$D$5*SIN(2*PI()*$C2099/365)</f>
        <v/>
      </c>
      <c r="L2099" s="7">
        <f>MAR1!$B$6+MAR1!$C$6*COS(2*PI()*$C2099/365)+MAR1!$D$6*SIN(2*PI()*$C2099/365)</f>
        <v/>
      </c>
      <c r="M2099" s="7">
        <f>MAR1!$B$7+MAR1!$C$7*COS(2*PI()*$C2099/365)+MAR1!$D$7*SIN(2*PI()*$C2099/365)</f>
        <v/>
      </c>
      <c r="N2099" s="7">
        <f>F2099-K2099</f>
        <v/>
      </c>
      <c r="O2099" s="7">
        <f>G2099-L2099</f>
        <v/>
      </c>
      <c r="P2099" s="7">
        <f>H2099-M2099</f>
        <v/>
      </c>
      <c r="Q2099" s="7">
        <f>IF($I2099=1,(N2099-MAR1!$B$11)/MAR1!$D$11,(N2099-MAR1!$C$11)/MAR1!$E$11)</f>
        <v/>
      </c>
      <c r="R2099" s="7">
        <f>IF($I2099=1,(O2099-MAR1!$B$12)/MAR1!$D$12,(O2099-MAR1!$C$12)/MAR1!$E$12)</f>
        <v/>
      </c>
      <c r="S2099" s="7">
        <f>IF($I2099=1,(P2099-MAR1!$B$13)/MAR1!$D$13,(P2099-MAR1!$C$13)/MAR1!$E$13)</f>
        <v/>
      </c>
    </row>
    <row r="2100">
      <c r="A2100" s="5" t="n">
        <v>2099</v>
      </c>
      <c r="B2100" s="5" t="n">
        <v>6</v>
      </c>
      <c r="C2100" s="5" t="n">
        <v>274</v>
      </c>
      <c r="D2100" s="5" t="n">
        <v>10</v>
      </c>
      <c r="E2100" s="5" t="n">
        <v>0</v>
      </c>
      <c r="F2100" s="5" t="n">
        <v>30</v>
      </c>
      <c r="G2100" s="5" t="n">
        <v>20.7</v>
      </c>
      <c r="H2100" s="5" t="n">
        <v>11.01</v>
      </c>
      <c r="I2100" s="6">
        <f>IF(E2100&gt;=Markov!$B$3,1,0)</f>
        <v/>
      </c>
      <c r="J2100" s="6">
        <f>I2099</f>
        <v/>
      </c>
      <c r="K2100" s="7">
        <f>MAR1!$B$5+MAR1!$C$5*COS(2*PI()*$C2100/365)+MAR1!$D$5*SIN(2*PI()*$C2100/365)</f>
        <v/>
      </c>
      <c r="L2100" s="7">
        <f>MAR1!$B$6+MAR1!$C$6*COS(2*PI()*$C2100/365)+MAR1!$D$6*SIN(2*PI()*$C2100/365)</f>
        <v/>
      </c>
      <c r="M2100" s="7">
        <f>MAR1!$B$7+MAR1!$C$7*COS(2*PI()*$C2100/365)+MAR1!$D$7*SIN(2*PI()*$C2100/365)</f>
        <v/>
      </c>
      <c r="N2100" s="7">
        <f>F2100-K2100</f>
        <v/>
      </c>
      <c r="O2100" s="7">
        <f>G2100-L2100</f>
        <v/>
      </c>
      <c r="P2100" s="7">
        <f>H2100-M2100</f>
        <v/>
      </c>
      <c r="Q2100" s="7">
        <f>IF($I2100=1,(N2100-MAR1!$B$11)/MAR1!$D$11,(N2100-MAR1!$C$11)/MAR1!$E$11)</f>
        <v/>
      </c>
      <c r="R2100" s="7">
        <f>IF($I2100=1,(O2100-MAR1!$B$12)/MAR1!$D$12,(O2100-MAR1!$C$12)/MAR1!$E$12)</f>
        <v/>
      </c>
      <c r="S2100" s="7">
        <f>IF($I2100=1,(P2100-MAR1!$B$13)/MAR1!$D$13,(P2100-MAR1!$C$13)/MAR1!$E$13)</f>
        <v/>
      </c>
    </row>
    <row r="2101">
      <c r="A2101" s="5" t="n">
        <v>2100</v>
      </c>
      <c r="B2101" s="5" t="n">
        <v>6</v>
      </c>
      <c r="C2101" s="5" t="n">
        <v>275</v>
      </c>
      <c r="D2101" s="5" t="n">
        <v>10</v>
      </c>
      <c r="E2101" s="5" t="n">
        <v>0</v>
      </c>
      <c r="F2101" s="5" t="n">
        <v>32.2</v>
      </c>
      <c r="G2101" s="5" t="n">
        <v>18.3</v>
      </c>
      <c r="H2101" s="5" t="n">
        <v>15.11</v>
      </c>
      <c r="I2101" s="6">
        <f>IF(E2101&gt;=Markov!$B$3,1,0)</f>
        <v/>
      </c>
      <c r="J2101" s="6">
        <f>I2100</f>
        <v/>
      </c>
      <c r="K2101" s="7">
        <f>MAR1!$B$5+MAR1!$C$5*COS(2*PI()*$C2101/365)+MAR1!$D$5*SIN(2*PI()*$C2101/365)</f>
        <v/>
      </c>
      <c r="L2101" s="7">
        <f>MAR1!$B$6+MAR1!$C$6*COS(2*PI()*$C2101/365)+MAR1!$D$6*SIN(2*PI()*$C2101/365)</f>
        <v/>
      </c>
      <c r="M2101" s="7">
        <f>MAR1!$B$7+MAR1!$C$7*COS(2*PI()*$C2101/365)+MAR1!$D$7*SIN(2*PI()*$C2101/365)</f>
        <v/>
      </c>
      <c r="N2101" s="7">
        <f>F2101-K2101</f>
        <v/>
      </c>
      <c r="O2101" s="7">
        <f>G2101-L2101</f>
        <v/>
      </c>
      <c r="P2101" s="7">
        <f>H2101-M2101</f>
        <v/>
      </c>
      <c r="Q2101" s="7">
        <f>IF($I2101=1,(N2101-MAR1!$B$11)/MAR1!$D$11,(N2101-MAR1!$C$11)/MAR1!$E$11)</f>
        <v/>
      </c>
      <c r="R2101" s="7">
        <f>IF($I2101=1,(O2101-MAR1!$B$12)/MAR1!$D$12,(O2101-MAR1!$C$12)/MAR1!$E$12)</f>
        <v/>
      </c>
      <c r="S2101" s="7">
        <f>IF($I2101=1,(P2101-MAR1!$B$13)/MAR1!$D$13,(P2101-MAR1!$C$13)/MAR1!$E$13)</f>
        <v/>
      </c>
    </row>
    <row r="2102">
      <c r="A2102" s="5" t="n">
        <v>2101</v>
      </c>
      <c r="B2102" s="5" t="n">
        <v>6</v>
      </c>
      <c r="C2102" s="5" t="n">
        <v>276</v>
      </c>
      <c r="D2102" s="5" t="n">
        <v>10</v>
      </c>
      <c r="E2102" s="5" t="n">
        <v>0</v>
      </c>
      <c r="F2102" s="5" t="n">
        <v>30</v>
      </c>
      <c r="G2102" s="5" t="n">
        <v>19.2</v>
      </c>
      <c r="H2102" s="5" t="n">
        <v>14.26</v>
      </c>
      <c r="I2102" s="6">
        <f>IF(E2102&gt;=Markov!$B$3,1,0)</f>
        <v/>
      </c>
      <c r="J2102" s="6">
        <f>I2101</f>
        <v/>
      </c>
      <c r="K2102" s="7">
        <f>MAR1!$B$5+MAR1!$C$5*COS(2*PI()*$C2102/365)+MAR1!$D$5*SIN(2*PI()*$C2102/365)</f>
        <v/>
      </c>
      <c r="L2102" s="7">
        <f>MAR1!$B$6+MAR1!$C$6*COS(2*PI()*$C2102/365)+MAR1!$D$6*SIN(2*PI()*$C2102/365)</f>
        <v/>
      </c>
      <c r="M2102" s="7">
        <f>MAR1!$B$7+MAR1!$C$7*COS(2*PI()*$C2102/365)+MAR1!$D$7*SIN(2*PI()*$C2102/365)</f>
        <v/>
      </c>
      <c r="N2102" s="7">
        <f>F2102-K2102</f>
        <v/>
      </c>
      <c r="O2102" s="7">
        <f>G2102-L2102</f>
        <v/>
      </c>
      <c r="P2102" s="7">
        <f>H2102-M2102</f>
        <v/>
      </c>
      <c r="Q2102" s="7">
        <f>IF($I2102=1,(N2102-MAR1!$B$11)/MAR1!$D$11,(N2102-MAR1!$C$11)/MAR1!$E$11)</f>
        <v/>
      </c>
      <c r="R2102" s="7">
        <f>IF($I2102=1,(O2102-MAR1!$B$12)/MAR1!$D$12,(O2102-MAR1!$C$12)/MAR1!$E$12)</f>
        <v/>
      </c>
      <c r="S2102" s="7">
        <f>IF($I2102=1,(P2102-MAR1!$B$13)/MAR1!$D$13,(P2102-MAR1!$C$13)/MAR1!$E$13)</f>
        <v/>
      </c>
    </row>
    <row r="2103">
      <c r="A2103" s="5" t="n">
        <v>2102</v>
      </c>
      <c r="B2103" s="5" t="n">
        <v>6</v>
      </c>
      <c r="C2103" s="5" t="n">
        <v>277</v>
      </c>
      <c r="D2103" s="5" t="n">
        <v>10</v>
      </c>
      <c r="E2103" s="5" t="n">
        <v>0</v>
      </c>
      <c r="F2103" s="5" t="n">
        <v>31.6</v>
      </c>
      <c r="G2103" s="5" t="n">
        <v>20.8</v>
      </c>
      <c r="H2103" s="5" t="n">
        <v>19.15</v>
      </c>
      <c r="I2103" s="6">
        <f>IF(E2103&gt;=Markov!$B$3,1,0)</f>
        <v/>
      </c>
      <c r="J2103" s="6">
        <f>I2102</f>
        <v/>
      </c>
      <c r="K2103" s="7">
        <f>MAR1!$B$5+MAR1!$C$5*COS(2*PI()*$C2103/365)+MAR1!$D$5*SIN(2*PI()*$C2103/365)</f>
        <v/>
      </c>
      <c r="L2103" s="7">
        <f>MAR1!$B$6+MAR1!$C$6*COS(2*PI()*$C2103/365)+MAR1!$D$6*SIN(2*PI()*$C2103/365)</f>
        <v/>
      </c>
      <c r="M2103" s="7">
        <f>MAR1!$B$7+MAR1!$C$7*COS(2*PI()*$C2103/365)+MAR1!$D$7*SIN(2*PI()*$C2103/365)</f>
        <v/>
      </c>
      <c r="N2103" s="7">
        <f>F2103-K2103</f>
        <v/>
      </c>
      <c r="O2103" s="7">
        <f>G2103-L2103</f>
        <v/>
      </c>
      <c r="P2103" s="7">
        <f>H2103-M2103</f>
        <v/>
      </c>
      <c r="Q2103" s="7">
        <f>IF($I2103=1,(N2103-MAR1!$B$11)/MAR1!$D$11,(N2103-MAR1!$C$11)/MAR1!$E$11)</f>
        <v/>
      </c>
      <c r="R2103" s="7">
        <f>IF($I2103=1,(O2103-MAR1!$B$12)/MAR1!$D$12,(O2103-MAR1!$C$12)/MAR1!$E$12)</f>
        <v/>
      </c>
      <c r="S2103" s="7">
        <f>IF($I2103=1,(P2103-MAR1!$B$13)/MAR1!$D$13,(P2103-MAR1!$C$13)/MAR1!$E$13)</f>
        <v/>
      </c>
    </row>
    <row r="2104">
      <c r="A2104" s="5" t="n">
        <v>2103</v>
      </c>
      <c r="B2104" s="5" t="n">
        <v>6</v>
      </c>
      <c r="C2104" s="5" t="n">
        <v>278</v>
      </c>
      <c r="D2104" s="5" t="n">
        <v>10</v>
      </c>
      <c r="E2104" s="5" t="n">
        <v>0</v>
      </c>
      <c r="F2104" s="5" t="n">
        <v>32</v>
      </c>
      <c r="G2104" s="5" t="n">
        <v>21.3</v>
      </c>
      <c r="H2104" s="5" t="n">
        <v>14.78</v>
      </c>
      <c r="I2104" s="6">
        <f>IF(E2104&gt;=Markov!$B$3,1,0)</f>
        <v/>
      </c>
      <c r="J2104" s="6">
        <f>I2103</f>
        <v/>
      </c>
      <c r="K2104" s="7">
        <f>MAR1!$B$5+MAR1!$C$5*COS(2*PI()*$C2104/365)+MAR1!$D$5*SIN(2*PI()*$C2104/365)</f>
        <v/>
      </c>
      <c r="L2104" s="7">
        <f>MAR1!$B$6+MAR1!$C$6*COS(2*PI()*$C2104/365)+MAR1!$D$6*SIN(2*PI()*$C2104/365)</f>
        <v/>
      </c>
      <c r="M2104" s="7">
        <f>MAR1!$B$7+MAR1!$C$7*COS(2*PI()*$C2104/365)+MAR1!$D$7*SIN(2*PI()*$C2104/365)</f>
        <v/>
      </c>
      <c r="N2104" s="7">
        <f>F2104-K2104</f>
        <v/>
      </c>
      <c r="O2104" s="7">
        <f>G2104-L2104</f>
        <v/>
      </c>
      <c r="P2104" s="7">
        <f>H2104-M2104</f>
        <v/>
      </c>
      <c r="Q2104" s="7">
        <f>IF($I2104=1,(N2104-MAR1!$B$11)/MAR1!$D$11,(N2104-MAR1!$C$11)/MAR1!$E$11)</f>
        <v/>
      </c>
      <c r="R2104" s="7">
        <f>IF($I2104=1,(O2104-MAR1!$B$12)/MAR1!$D$12,(O2104-MAR1!$C$12)/MAR1!$E$12)</f>
        <v/>
      </c>
      <c r="S2104" s="7">
        <f>IF($I2104=1,(P2104-MAR1!$B$13)/MAR1!$D$13,(P2104-MAR1!$C$13)/MAR1!$E$13)</f>
        <v/>
      </c>
    </row>
    <row r="2105">
      <c r="A2105" s="5" t="n">
        <v>2104</v>
      </c>
      <c r="B2105" s="5" t="n">
        <v>6</v>
      </c>
      <c r="C2105" s="5" t="n">
        <v>279</v>
      </c>
      <c r="D2105" s="5" t="n">
        <v>10</v>
      </c>
      <c r="E2105" s="5" t="n">
        <v>0</v>
      </c>
      <c r="F2105" s="5" t="n">
        <v>27.9</v>
      </c>
      <c r="G2105" s="5" t="n">
        <v>19</v>
      </c>
      <c r="H2105" s="5" t="n">
        <v>10.61</v>
      </c>
      <c r="I2105" s="6">
        <f>IF(E2105&gt;=Markov!$B$3,1,0)</f>
        <v/>
      </c>
      <c r="J2105" s="6">
        <f>I2104</f>
        <v/>
      </c>
      <c r="K2105" s="7">
        <f>MAR1!$B$5+MAR1!$C$5*COS(2*PI()*$C2105/365)+MAR1!$D$5*SIN(2*PI()*$C2105/365)</f>
        <v/>
      </c>
      <c r="L2105" s="7">
        <f>MAR1!$B$6+MAR1!$C$6*COS(2*PI()*$C2105/365)+MAR1!$D$6*SIN(2*PI()*$C2105/365)</f>
        <v/>
      </c>
      <c r="M2105" s="7">
        <f>MAR1!$B$7+MAR1!$C$7*COS(2*PI()*$C2105/365)+MAR1!$D$7*SIN(2*PI()*$C2105/365)</f>
        <v/>
      </c>
      <c r="N2105" s="7">
        <f>F2105-K2105</f>
        <v/>
      </c>
      <c r="O2105" s="7">
        <f>G2105-L2105</f>
        <v/>
      </c>
      <c r="P2105" s="7">
        <f>H2105-M2105</f>
        <v/>
      </c>
      <c r="Q2105" s="7">
        <f>IF($I2105=1,(N2105-MAR1!$B$11)/MAR1!$D$11,(N2105-MAR1!$C$11)/MAR1!$E$11)</f>
        <v/>
      </c>
      <c r="R2105" s="7">
        <f>IF($I2105=1,(O2105-MAR1!$B$12)/MAR1!$D$12,(O2105-MAR1!$C$12)/MAR1!$E$12)</f>
        <v/>
      </c>
      <c r="S2105" s="7">
        <f>IF($I2105=1,(P2105-MAR1!$B$13)/MAR1!$D$13,(P2105-MAR1!$C$13)/MAR1!$E$13)</f>
        <v/>
      </c>
    </row>
    <row r="2106">
      <c r="A2106" s="5" t="n">
        <v>2105</v>
      </c>
      <c r="B2106" s="5" t="n">
        <v>6</v>
      </c>
      <c r="C2106" s="5" t="n">
        <v>280</v>
      </c>
      <c r="D2106" s="5" t="n">
        <v>10</v>
      </c>
      <c r="E2106" s="5" t="n">
        <v>0</v>
      </c>
      <c r="F2106" s="5" t="n">
        <v>29.3</v>
      </c>
      <c r="G2106" s="5" t="n">
        <v>20.1</v>
      </c>
      <c r="H2106" s="5" t="n">
        <v>18.41</v>
      </c>
      <c r="I2106" s="6">
        <f>IF(E2106&gt;=Markov!$B$3,1,0)</f>
        <v/>
      </c>
      <c r="J2106" s="6">
        <f>I2105</f>
        <v/>
      </c>
      <c r="K2106" s="7">
        <f>MAR1!$B$5+MAR1!$C$5*COS(2*PI()*$C2106/365)+MAR1!$D$5*SIN(2*PI()*$C2106/365)</f>
        <v/>
      </c>
      <c r="L2106" s="7">
        <f>MAR1!$B$6+MAR1!$C$6*COS(2*PI()*$C2106/365)+MAR1!$D$6*SIN(2*PI()*$C2106/365)</f>
        <v/>
      </c>
      <c r="M2106" s="7">
        <f>MAR1!$B$7+MAR1!$C$7*COS(2*PI()*$C2106/365)+MAR1!$D$7*SIN(2*PI()*$C2106/365)</f>
        <v/>
      </c>
      <c r="N2106" s="7">
        <f>F2106-K2106</f>
        <v/>
      </c>
      <c r="O2106" s="7">
        <f>G2106-L2106</f>
        <v/>
      </c>
      <c r="P2106" s="7">
        <f>H2106-M2106</f>
        <v/>
      </c>
      <c r="Q2106" s="7">
        <f>IF($I2106=1,(N2106-MAR1!$B$11)/MAR1!$D$11,(N2106-MAR1!$C$11)/MAR1!$E$11)</f>
        <v/>
      </c>
      <c r="R2106" s="7">
        <f>IF($I2106=1,(O2106-MAR1!$B$12)/MAR1!$D$12,(O2106-MAR1!$C$12)/MAR1!$E$12)</f>
        <v/>
      </c>
      <c r="S2106" s="7">
        <f>IF($I2106=1,(P2106-MAR1!$B$13)/MAR1!$D$13,(P2106-MAR1!$C$13)/MAR1!$E$13)</f>
        <v/>
      </c>
    </row>
    <row r="2107">
      <c r="A2107" s="5" t="n">
        <v>2106</v>
      </c>
      <c r="B2107" s="5" t="n">
        <v>6</v>
      </c>
      <c r="C2107" s="5" t="n">
        <v>281</v>
      </c>
      <c r="D2107" s="5" t="n">
        <v>10</v>
      </c>
      <c r="E2107" s="5" t="n">
        <v>0</v>
      </c>
      <c r="F2107" s="5" t="n">
        <v>29</v>
      </c>
      <c r="G2107" s="5" t="n">
        <v>20.6</v>
      </c>
      <c r="H2107" s="5" t="n">
        <v>15.77</v>
      </c>
      <c r="I2107" s="6">
        <f>IF(E2107&gt;=Markov!$B$3,1,0)</f>
        <v/>
      </c>
      <c r="J2107" s="6">
        <f>I2106</f>
        <v/>
      </c>
      <c r="K2107" s="7">
        <f>MAR1!$B$5+MAR1!$C$5*COS(2*PI()*$C2107/365)+MAR1!$D$5*SIN(2*PI()*$C2107/365)</f>
        <v/>
      </c>
      <c r="L2107" s="7">
        <f>MAR1!$B$6+MAR1!$C$6*COS(2*PI()*$C2107/365)+MAR1!$D$6*SIN(2*PI()*$C2107/365)</f>
        <v/>
      </c>
      <c r="M2107" s="7">
        <f>MAR1!$B$7+MAR1!$C$7*COS(2*PI()*$C2107/365)+MAR1!$D$7*SIN(2*PI()*$C2107/365)</f>
        <v/>
      </c>
      <c r="N2107" s="7">
        <f>F2107-K2107</f>
        <v/>
      </c>
      <c r="O2107" s="7">
        <f>G2107-L2107</f>
        <v/>
      </c>
      <c r="P2107" s="7">
        <f>H2107-M2107</f>
        <v/>
      </c>
      <c r="Q2107" s="7">
        <f>IF($I2107=1,(N2107-MAR1!$B$11)/MAR1!$D$11,(N2107-MAR1!$C$11)/MAR1!$E$11)</f>
        <v/>
      </c>
      <c r="R2107" s="7">
        <f>IF($I2107=1,(O2107-MAR1!$B$12)/MAR1!$D$12,(O2107-MAR1!$C$12)/MAR1!$E$12)</f>
        <v/>
      </c>
      <c r="S2107" s="7">
        <f>IF($I2107=1,(P2107-MAR1!$B$13)/MAR1!$D$13,(P2107-MAR1!$C$13)/MAR1!$E$13)</f>
        <v/>
      </c>
    </row>
    <row r="2108">
      <c r="A2108" s="5" t="n">
        <v>2107</v>
      </c>
      <c r="B2108" s="5" t="n">
        <v>6</v>
      </c>
      <c r="C2108" s="5" t="n">
        <v>282</v>
      </c>
      <c r="D2108" s="5" t="n">
        <v>10</v>
      </c>
      <c r="E2108" s="5" t="n">
        <v>0</v>
      </c>
      <c r="F2108" s="5" t="n">
        <v>30.4</v>
      </c>
      <c r="G2108" s="5" t="n">
        <v>20.6</v>
      </c>
      <c r="H2108" s="5" t="n">
        <v>9.470000000000001</v>
      </c>
      <c r="I2108" s="6">
        <f>IF(E2108&gt;=Markov!$B$3,1,0)</f>
        <v/>
      </c>
      <c r="J2108" s="6">
        <f>I2107</f>
        <v/>
      </c>
      <c r="K2108" s="7">
        <f>MAR1!$B$5+MAR1!$C$5*COS(2*PI()*$C2108/365)+MAR1!$D$5*SIN(2*PI()*$C2108/365)</f>
        <v/>
      </c>
      <c r="L2108" s="7">
        <f>MAR1!$B$6+MAR1!$C$6*COS(2*PI()*$C2108/365)+MAR1!$D$6*SIN(2*PI()*$C2108/365)</f>
        <v/>
      </c>
      <c r="M2108" s="7">
        <f>MAR1!$B$7+MAR1!$C$7*COS(2*PI()*$C2108/365)+MAR1!$D$7*SIN(2*PI()*$C2108/365)</f>
        <v/>
      </c>
      <c r="N2108" s="7">
        <f>F2108-K2108</f>
        <v/>
      </c>
      <c r="O2108" s="7">
        <f>G2108-L2108</f>
        <v/>
      </c>
      <c r="P2108" s="7">
        <f>H2108-M2108</f>
        <v/>
      </c>
      <c r="Q2108" s="7">
        <f>IF($I2108=1,(N2108-MAR1!$B$11)/MAR1!$D$11,(N2108-MAR1!$C$11)/MAR1!$E$11)</f>
        <v/>
      </c>
      <c r="R2108" s="7">
        <f>IF($I2108=1,(O2108-MAR1!$B$12)/MAR1!$D$12,(O2108-MAR1!$C$12)/MAR1!$E$12)</f>
        <v/>
      </c>
      <c r="S2108" s="7">
        <f>IF($I2108=1,(P2108-MAR1!$B$13)/MAR1!$D$13,(P2108-MAR1!$C$13)/MAR1!$E$13)</f>
        <v/>
      </c>
    </row>
    <row r="2109">
      <c r="A2109" s="5" t="n">
        <v>2108</v>
      </c>
      <c r="B2109" s="5" t="n">
        <v>6</v>
      </c>
      <c r="C2109" s="5" t="n">
        <v>283</v>
      </c>
      <c r="D2109" s="5" t="n">
        <v>10</v>
      </c>
      <c r="E2109" s="5" t="n">
        <v>0</v>
      </c>
      <c r="F2109" s="5" t="n">
        <v>29.9</v>
      </c>
      <c r="G2109" s="5" t="n">
        <v>18.8</v>
      </c>
      <c r="H2109" s="5" t="n">
        <v>10.19</v>
      </c>
      <c r="I2109" s="6">
        <f>IF(E2109&gt;=Markov!$B$3,1,0)</f>
        <v/>
      </c>
      <c r="J2109" s="6">
        <f>I2108</f>
        <v/>
      </c>
      <c r="K2109" s="7">
        <f>MAR1!$B$5+MAR1!$C$5*COS(2*PI()*$C2109/365)+MAR1!$D$5*SIN(2*PI()*$C2109/365)</f>
        <v/>
      </c>
      <c r="L2109" s="7">
        <f>MAR1!$B$6+MAR1!$C$6*COS(2*PI()*$C2109/365)+MAR1!$D$6*SIN(2*PI()*$C2109/365)</f>
        <v/>
      </c>
      <c r="M2109" s="7">
        <f>MAR1!$B$7+MAR1!$C$7*COS(2*PI()*$C2109/365)+MAR1!$D$7*SIN(2*PI()*$C2109/365)</f>
        <v/>
      </c>
      <c r="N2109" s="7">
        <f>F2109-K2109</f>
        <v/>
      </c>
      <c r="O2109" s="7">
        <f>G2109-L2109</f>
        <v/>
      </c>
      <c r="P2109" s="7">
        <f>H2109-M2109</f>
        <v/>
      </c>
      <c r="Q2109" s="7">
        <f>IF($I2109=1,(N2109-MAR1!$B$11)/MAR1!$D$11,(N2109-MAR1!$C$11)/MAR1!$E$11)</f>
        <v/>
      </c>
      <c r="R2109" s="7">
        <f>IF($I2109=1,(O2109-MAR1!$B$12)/MAR1!$D$12,(O2109-MAR1!$C$12)/MAR1!$E$12)</f>
        <v/>
      </c>
      <c r="S2109" s="7">
        <f>IF($I2109=1,(P2109-MAR1!$B$13)/MAR1!$D$13,(P2109-MAR1!$C$13)/MAR1!$E$13)</f>
        <v/>
      </c>
    </row>
    <row r="2110">
      <c r="A2110" s="5" t="n">
        <v>2109</v>
      </c>
      <c r="B2110" s="5" t="n">
        <v>6</v>
      </c>
      <c r="C2110" s="5" t="n">
        <v>284</v>
      </c>
      <c r="D2110" s="5" t="n">
        <v>10</v>
      </c>
      <c r="E2110" s="5" t="n">
        <v>0</v>
      </c>
      <c r="F2110" s="5" t="n">
        <v>27.3</v>
      </c>
      <c r="G2110" s="5" t="n">
        <v>17.8</v>
      </c>
      <c r="H2110" s="5" t="n">
        <v>16.5</v>
      </c>
      <c r="I2110" s="6">
        <f>IF(E2110&gt;=Markov!$B$3,1,0)</f>
        <v/>
      </c>
      <c r="J2110" s="6">
        <f>I2109</f>
        <v/>
      </c>
      <c r="K2110" s="7">
        <f>MAR1!$B$5+MAR1!$C$5*COS(2*PI()*$C2110/365)+MAR1!$D$5*SIN(2*PI()*$C2110/365)</f>
        <v/>
      </c>
      <c r="L2110" s="7">
        <f>MAR1!$B$6+MAR1!$C$6*COS(2*PI()*$C2110/365)+MAR1!$D$6*SIN(2*PI()*$C2110/365)</f>
        <v/>
      </c>
      <c r="M2110" s="7">
        <f>MAR1!$B$7+MAR1!$C$7*COS(2*PI()*$C2110/365)+MAR1!$D$7*SIN(2*PI()*$C2110/365)</f>
        <v/>
      </c>
      <c r="N2110" s="7">
        <f>F2110-K2110</f>
        <v/>
      </c>
      <c r="O2110" s="7">
        <f>G2110-L2110</f>
        <v/>
      </c>
      <c r="P2110" s="7">
        <f>H2110-M2110</f>
        <v/>
      </c>
      <c r="Q2110" s="7">
        <f>IF($I2110=1,(N2110-MAR1!$B$11)/MAR1!$D$11,(N2110-MAR1!$C$11)/MAR1!$E$11)</f>
        <v/>
      </c>
      <c r="R2110" s="7">
        <f>IF($I2110=1,(O2110-MAR1!$B$12)/MAR1!$D$12,(O2110-MAR1!$C$12)/MAR1!$E$12)</f>
        <v/>
      </c>
      <c r="S2110" s="7">
        <f>IF($I2110=1,(P2110-MAR1!$B$13)/MAR1!$D$13,(P2110-MAR1!$C$13)/MAR1!$E$13)</f>
        <v/>
      </c>
    </row>
    <row r="2111">
      <c r="A2111" s="5" t="n">
        <v>2110</v>
      </c>
      <c r="B2111" s="5" t="n">
        <v>6</v>
      </c>
      <c r="C2111" s="5" t="n">
        <v>285</v>
      </c>
      <c r="D2111" s="5" t="n">
        <v>10</v>
      </c>
      <c r="E2111" s="5" t="n">
        <v>0</v>
      </c>
      <c r="F2111" s="5" t="n">
        <v>26.1</v>
      </c>
      <c r="G2111" s="5" t="n">
        <v>19.3</v>
      </c>
      <c r="H2111" s="5" t="n">
        <v>9.66</v>
      </c>
      <c r="I2111" s="6">
        <f>IF(E2111&gt;=Markov!$B$3,1,0)</f>
        <v/>
      </c>
      <c r="J2111" s="6">
        <f>I2110</f>
        <v/>
      </c>
      <c r="K2111" s="7">
        <f>MAR1!$B$5+MAR1!$C$5*COS(2*PI()*$C2111/365)+MAR1!$D$5*SIN(2*PI()*$C2111/365)</f>
        <v/>
      </c>
      <c r="L2111" s="7">
        <f>MAR1!$B$6+MAR1!$C$6*COS(2*PI()*$C2111/365)+MAR1!$D$6*SIN(2*PI()*$C2111/365)</f>
        <v/>
      </c>
      <c r="M2111" s="7">
        <f>MAR1!$B$7+MAR1!$C$7*COS(2*PI()*$C2111/365)+MAR1!$D$7*SIN(2*PI()*$C2111/365)</f>
        <v/>
      </c>
      <c r="N2111" s="7">
        <f>F2111-K2111</f>
        <v/>
      </c>
      <c r="O2111" s="7">
        <f>G2111-L2111</f>
        <v/>
      </c>
      <c r="P2111" s="7">
        <f>H2111-M2111</f>
        <v/>
      </c>
      <c r="Q2111" s="7">
        <f>IF($I2111=1,(N2111-MAR1!$B$11)/MAR1!$D$11,(N2111-MAR1!$C$11)/MAR1!$E$11)</f>
        <v/>
      </c>
      <c r="R2111" s="7">
        <f>IF($I2111=1,(O2111-MAR1!$B$12)/MAR1!$D$12,(O2111-MAR1!$C$12)/MAR1!$E$12)</f>
        <v/>
      </c>
      <c r="S2111" s="7">
        <f>IF($I2111=1,(P2111-MAR1!$B$13)/MAR1!$D$13,(P2111-MAR1!$C$13)/MAR1!$E$13)</f>
        <v/>
      </c>
    </row>
    <row r="2112">
      <c r="A2112" s="5" t="n">
        <v>2111</v>
      </c>
      <c r="B2112" s="5" t="n">
        <v>6</v>
      </c>
      <c r="C2112" s="5" t="n">
        <v>286</v>
      </c>
      <c r="D2112" s="5" t="n">
        <v>10</v>
      </c>
      <c r="E2112" s="5" t="n">
        <v>0</v>
      </c>
      <c r="F2112" s="5" t="n">
        <v>28.5</v>
      </c>
      <c r="G2112" s="5" t="n">
        <v>18.6</v>
      </c>
      <c r="H2112" s="5" t="n">
        <v>12.36</v>
      </c>
      <c r="I2112" s="6">
        <f>IF(E2112&gt;=Markov!$B$3,1,0)</f>
        <v/>
      </c>
      <c r="J2112" s="6">
        <f>I2111</f>
        <v/>
      </c>
      <c r="K2112" s="7">
        <f>MAR1!$B$5+MAR1!$C$5*COS(2*PI()*$C2112/365)+MAR1!$D$5*SIN(2*PI()*$C2112/365)</f>
        <v/>
      </c>
      <c r="L2112" s="7">
        <f>MAR1!$B$6+MAR1!$C$6*COS(2*PI()*$C2112/365)+MAR1!$D$6*SIN(2*PI()*$C2112/365)</f>
        <v/>
      </c>
      <c r="M2112" s="7">
        <f>MAR1!$B$7+MAR1!$C$7*COS(2*PI()*$C2112/365)+MAR1!$D$7*SIN(2*PI()*$C2112/365)</f>
        <v/>
      </c>
      <c r="N2112" s="7">
        <f>F2112-K2112</f>
        <v/>
      </c>
      <c r="O2112" s="7">
        <f>G2112-L2112</f>
        <v/>
      </c>
      <c r="P2112" s="7">
        <f>H2112-M2112</f>
        <v/>
      </c>
      <c r="Q2112" s="7">
        <f>IF($I2112=1,(N2112-MAR1!$B$11)/MAR1!$D$11,(N2112-MAR1!$C$11)/MAR1!$E$11)</f>
        <v/>
      </c>
      <c r="R2112" s="7">
        <f>IF($I2112=1,(O2112-MAR1!$B$12)/MAR1!$D$12,(O2112-MAR1!$C$12)/MAR1!$E$12)</f>
        <v/>
      </c>
      <c r="S2112" s="7">
        <f>IF($I2112=1,(P2112-MAR1!$B$13)/MAR1!$D$13,(P2112-MAR1!$C$13)/MAR1!$E$13)</f>
        <v/>
      </c>
    </row>
    <row r="2113">
      <c r="A2113" s="5" t="n">
        <v>2112</v>
      </c>
      <c r="B2113" s="5" t="n">
        <v>6</v>
      </c>
      <c r="C2113" s="5" t="n">
        <v>287</v>
      </c>
      <c r="D2113" s="5" t="n">
        <v>10</v>
      </c>
      <c r="E2113" s="5" t="n">
        <v>0</v>
      </c>
      <c r="F2113" s="5" t="n">
        <v>27.2</v>
      </c>
      <c r="G2113" s="5" t="n">
        <v>18</v>
      </c>
      <c r="H2113" s="5" t="n">
        <v>19.52</v>
      </c>
      <c r="I2113" s="6">
        <f>IF(E2113&gt;=Markov!$B$3,1,0)</f>
        <v/>
      </c>
      <c r="J2113" s="6">
        <f>I2112</f>
        <v/>
      </c>
      <c r="K2113" s="7">
        <f>MAR1!$B$5+MAR1!$C$5*COS(2*PI()*$C2113/365)+MAR1!$D$5*SIN(2*PI()*$C2113/365)</f>
        <v/>
      </c>
      <c r="L2113" s="7">
        <f>MAR1!$B$6+MAR1!$C$6*COS(2*PI()*$C2113/365)+MAR1!$D$6*SIN(2*PI()*$C2113/365)</f>
        <v/>
      </c>
      <c r="M2113" s="7">
        <f>MAR1!$B$7+MAR1!$C$7*COS(2*PI()*$C2113/365)+MAR1!$D$7*SIN(2*PI()*$C2113/365)</f>
        <v/>
      </c>
      <c r="N2113" s="7">
        <f>F2113-K2113</f>
        <v/>
      </c>
      <c r="O2113" s="7">
        <f>G2113-L2113</f>
        <v/>
      </c>
      <c r="P2113" s="7">
        <f>H2113-M2113</f>
        <v/>
      </c>
      <c r="Q2113" s="7">
        <f>IF($I2113=1,(N2113-MAR1!$B$11)/MAR1!$D$11,(N2113-MAR1!$C$11)/MAR1!$E$11)</f>
        <v/>
      </c>
      <c r="R2113" s="7">
        <f>IF($I2113=1,(O2113-MAR1!$B$12)/MAR1!$D$12,(O2113-MAR1!$C$12)/MAR1!$E$12)</f>
        <v/>
      </c>
      <c r="S2113" s="7">
        <f>IF($I2113=1,(P2113-MAR1!$B$13)/MAR1!$D$13,(P2113-MAR1!$C$13)/MAR1!$E$13)</f>
        <v/>
      </c>
    </row>
    <row r="2114">
      <c r="A2114" s="5" t="n">
        <v>2113</v>
      </c>
      <c r="B2114" s="5" t="n">
        <v>6</v>
      </c>
      <c r="C2114" s="5" t="n">
        <v>288</v>
      </c>
      <c r="D2114" s="5" t="n">
        <v>10</v>
      </c>
      <c r="E2114" s="5" t="n">
        <v>0</v>
      </c>
      <c r="F2114" s="5" t="n">
        <v>28.9</v>
      </c>
      <c r="G2114" s="5" t="n">
        <v>20.7</v>
      </c>
      <c r="H2114" s="5" t="n">
        <v>16.7</v>
      </c>
      <c r="I2114" s="6">
        <f>IF(E2114&gt;=Markov!$B$3,1,0)</f>
        <v/>
      </c>
      <c r="J2114" s="6">
        <f>I2113</f>
        <v/>
      </c>
      <c r="K2114" s="7">
        <f>MAR1!$B$5+MAR1!$C$5*COS(2*PI()*$C2114/365)+MAR1!$D$5*SIN(2*PI()*$C2114/365)</f>
        <v/>
      </c>
      <c r="L2114" s="7">
        <f>MAR1!$B$6+MAR1!$C$6*COS(2*PI()*$C2114/365)+MAR1!$D$6*SIN(2*PI()*$C2114/365)</f>
        <v/>
      </c>
      <c r="M2114" s="7">
        <f>MAR1!$B$7+MAR1!$C$7*COS(2*PI()*$C2114/365)+MAR1!$D$7*SIN(2*PI()*$C2114/365)</f>
        <v/>
      </c>
      <c r="N2114" s="7">
        <f>F2114-K2114</f>
        <v/>
      </c>
      <c r="O2114" s="7">
        <f>G2114-L2114</f>
        <v/>
      </c>
      <c r="P2114" s="7">
        <f>H2114-M2114</f>
        <v/>
      </c>
      <c r="Q2114" s="7">
        <f>IF($I2114=1,(N2114-MAR1!$B$11)/MAR1!$D$11,(N2114-MAR1!$C$11)/MAR1!$E$11)</f>
        <v/>
      </c>
      <c r="R2114" s="7">
        <f>IF($I2114=1,(O2114-MAR1!$B$12)/MAR1!$D$12,(O2114-MAR1!$C$12)/MAR1!$E$12)</f>
        <v/>
      </c>
      <c r="S2114" s="7">
        <f>IF($I2114=1,(P2114-MAR1!$B$13)/MAR1!$D$13,(P2114-MAR1!$C$13)/MAR1!$E$13)</f>
        <v/>
      </c>
    </row>
    <row r="2115">
      <c r="A2115" s="5" t="n">
        <v>2114</v>
      </c>
      <c r="B2115" s="5" t="n">
        <v>6</v>
      </c>
      <c r="C2115" s="5" t="n">
        <v>289</v>
      </c>
      <c r="D2115" s="5" t="n">
        <v>10</v>
      </c>
      <c r="E2115" s="5" t="n">
        <v>0</v>
      </c>
      <c r="F2115" s="5" t="n">
        <v>28</v>
      </c>
      <c r="G2115" s="5" t="n">
        <v>18.3</v>
      </c>
      <c r="H2115" s="5" t="n">
        <v>15.29</v>
      </c>
      <c r="I2115" s="6">
        <f>IF(E2115&gt;=Markov!$B$3,1,0)</f>
        <v/>
      </c>
      <c r="J2115" s="6">
        <f>I2114</f>
        <v/>
      </c>
      <c r="K2115" s="7">
        <f>MAR1!$B$5+MAR1!$C$5*COS(2*PI()*$C2115/365)+MAR1!$D$5*SIN(2*PI()*$C2115/365)</f>
        <v/>
      </c>
      <c r="L2115" s="7">
        <f>MAR1!$B$6+MAR1!$C$6*COS(2*PI()*$C2115/365)+MAR1!$D$6*SIN(2*PI()*$C2115/365)</f>
        <v/>
      </c>
      <c r="M2115" s="7">
        <f>MAR1!$B$7+MAR1!$C$7*COS(2*PI()*$C2115/365)+MAR1!$D$7*SIN(2*PI()*$C2115/365)</f>
        <v/>
      </c>
      <c r="N2115" s="7">
        <f>F2115-K2115</f>
        <v/>
      </c>
      <c r="O2115" s="7">
        <f>G2115-L2115</f>
        <v/>
      </c>
      <c r="P2115" s="7">
        <f>H2115-M2115</f>
        <v/>
      </c>
      <c r="Q2115" s="7">
        <f>IF($I2115=1,(N2115-MAR1!$B$11)/MAR1!$D$11,(N2115-MAR1!$C$11)/MAR1!$E$11)</f>
        <v/>
      </c>
      <c r="R2115" s="7">
        <f>IF($I2115=1,(O2115-MAR1!$B$12)/MAR1!$D$12,(O2115-MAR1!$C$12)/MAR1!$E$12)</f>
        <v/>
      </c>
      <c r="S2115" s="7">
        <f>IF($I2115=1,(P2115-MAR1!$B$13)/MAR1!$D$13,(P2115-MAR1!$C$13)/MAR1!$E$13)</f>
        <v/>
      </c>
    </row>
    <row r="2116">
      <c r="A2116" s="5" t="n">
        <v>2115</v>
      </c>
      <c r="B2116" s="5" t="n">
        <v>6</v>
      </c>
      <c r="C2116" s="5" t="n">
        <v>290</v>
      </c>
      <c r="D2116" s="5" t="n">
        <v>10</v>
      </c>
      <c r="E2116" s="5" t="n">
        <v>1.9</v>
      </c>
      <c r="F2116" s="5" t="n">
        <v>24.4</v>
      </c>
      <c r="G2116" s="5" t="n">
        <v>16.5</v>
      </c>
      <c r="H2116" s="5" t="n">
        <v>5.74</v>
      </c>
      <c r="I2116" s="6">
        <f>IF(E2116&gt;=Markov!$B$3,1,0)</f>
        <v/>
      </c>
      <c r="J2116" s="6">
        <f>I2115</f>
        <v/>
      </c>
      <c r="K2116" s="7">
        <f>MAR1!$B$5+MAR1!$C$5*COS(2*PI()*$C2116/365)+MAR1!$D$5*SIN(2*PI()*$C2116/365)</f>
        <v/>
      </c>
      <c r="L2116" s="7">
        <f>MAR1!$B$6+MAR1!$C$6*COS(2*PI()*$C2116/365)+MAR1!$D$6*SIN(2*PI()*$C2116/365)</f>
        <v/>
      </c>
      <c r="M2116" s="7">
        <f>MAR1!$B$7+MAR1!$C$7*COS(2*PI()*$C2116/365)+MAR1!$D$7*SIN(2*PI()*$C2116/365)</f>
        <v/>
      </c>
      <c r="N2116" s="7">
        <f>F2116-K2116</f>
        <v/>
      </c>
      <c r="O2116" s="7">
        <f>G2116-L2116</f>
        <v/>
      </c>
      <c r="P2116" s="7">
        <f>H2116-M2116</f>
        <v/>
      </c>
      <c r="Q2116" s="7">
        <f>IF($I2116=1,(N2116-MAR1!$B$11)/MAR1!$D$11,(N2116-MAR1!$C$11)/MAR1!$E$11)</f>
        <v/>
      </c>
      <c r="R2116" s="7">
        <f>IF($I2116=1,(O2116-MAR1!$B$12)/MAR1!$D$12,(O2116-MAR1!$C$12)/MAR1!$E$12)</f>
        <v/>
      </c>
      <c r="S2116" s="7">
        <f>IF($I2116=1,(P2116-MAR1!$B$13)/MAR1!$D$13,(P2116-MAR1!$C$13)/MAR1!$E$13)</f>
        <v/>
      </c>
    </row>
    <row r="2117">
      <c r="A2117" s="5" t="n">
        <v>2116</v>
      </c>
      <c r="B2117" s="5" t="n">
        <v>6</v>
      </c>
      <c r="C2117" s="5" t="n">
        <v>291</v>
      </c>
      <c r="D2117" s="5" t="n">
        <v>10</v>
      </c>
      <c r="E2117" s="5" t="n">
        <v>12.7</v>
      </c>
      <c r="F2117" s="5" t="n">
        <v>24.7</v>
      </c>
      <c r="G2117" s="5" t="n">
        <v>18</v>
      </c>
      <c r="H2117" s="5" t="n">
        <v>6.72</v>
      </c>
      <c r="I2117" s="6">
        <f>IF(E2117&gt;=Markov!$B$3,1,0)</f>
        <v/>
      </c>
      <c r="J2117" s="6">
        <f>I2116</f>
        <v/>
      </c>
      <c r="K2117" s="7">
        <f>MAR1!$B$5+MAR1!$C$5*COS(2*PI()*$C2117/365)+MAR1!$D$5*SIN(2*PI()*$C2117/365)</f>
        <v/>
      </c>
      <c r="L2117" s="7">
        <f>MAR1!$B$6+MAR1!$C$6*COS(2*PI()*$C2117/365)+MAR1!$D$6*SIN(2*PI()*$C2117/365)</f>
        <v/>
      </c>
      <c r="M2117" s="7">
        <f>MAR1!$B$7+MAR1!$C$7*COS(2*PI()*$C2117/365)+MAR1!$D$7*SIN(2*PI()*$C2117/365)</f>
        <v/>
      </c>
      <c r="N2117" s="7">
        <f>F2117-K2117</f>
        <v/>
      </c>
      <c r="O2117" s="7">
        <f>G2117-L2117</f>
        <v/>
      </c>
      <c r="P2117" s="7">
        <f>H2117-M2117</f>
        <v/>
      </c>
      <c r="Q2117" s="7">
        <f>IF($I2117=1,(N2117-MAR1!$B$11)/MAR1!$D$11,(N2117-MAR1!$C$11)/MAR1!$E$11)</f>
        <v/>
      </c>
      <c r="R2117" s="7">
        <f>IF($I2117=1,(O2117-MAR1!$B$12)/MAR1!$D$12,(O2117-MAR1!$C$12)/MAR1!$E$12)</f>
        <v/>
      </c>
      <c r="S2117" s="7">
        <f>IF($I2117=1,(P2117-MAR1!$B$13)/MAR1!$D$13,(P2117-MAR1!$C$13)/MAR1!$E$13)</f>
        <v/>
      </c>
    </row>
    <row r="2118">
      <c r="A2118" s="5" t="n">
        <v>2117</v>
      </c>
      <c r="B2118" s="5" t="n">
        <v>6</v>
      </c>
      <c r="C2118" s="5" t="n">
        <v>292</v>
      </c>
      <c r="D2118" s="5" t="n">
        <v>10</v>
      </c>
      <c r="E2118" s="5" t="n">
        <v>0</v>
      </c>
      <c r="F2118" s="5" t="n">
        <v>27.2</v>
      </c>
      <c r="G2118" s="5" t="n">
        <v>15.5</v>
      </c>
      <c r="H2118" s="5" t="n">
        <v>16.01</v>
      </c>
      <c r="I2118" s="6">
        <f>IF(E2118&gt;=Markov!$B$3,1,0)</f>
        <v/>
      </c>
      <c r="J2118" s="6">
        <f>I2117</f>
        <v/>
      </c>
      <c r="K2118" s="7">
        <f>MAR1!$B$5+MAR1!$C$5*COS(2*PI()*$C2118/365)+MAR1!$D$5*SIN(2*PI()*$C2118/365)</f>
        <v/>
      </c>
      <c r="L2118" s="7">
        <f>MAR1!$B$6+MAR1!$C$6*COS(2*PI()*$C2118/365)+MAR1!$D$6*SIN(2*PI()*$C2118/365)</f>
        <v/>
      </c>
      <c r="M2118" s="7">
        <f>MAR1!$B$7+MAR1!$C$7*COS(2*PI()*$C2118/365)+MAR1!$D$7*SIN(2*PI()*$C2118/365)</f>
        <v/>
      </c>
      <c r="N2118" s="7">
        <f>F2118-K2118</f>
        <v/>
      </c>
      <c r="O2118" s="7">
        <f>G2118-L2118</f>
        <v/>
      </c>
      <c r="P2118" s="7">
        <f>H2118-M2118</f>
        <v/>
      </c>
      <c r="Q2118" s="7">
        <f>IF($I2118=1,(N2118-MAR1!$B$11)/MAR1!$D$11,(N2118-MAR1!$C$11)/MAR1!$E$11)</f>
        <v/>
      </c>
      <c r="R2118" s="7">
        <f>IF($I2118=1,(O2118-MAR1!$B$12)/MAR1!$D$12,(O2118-MAR1!$C$12)/MAR1!$E$12)</f>
        <v/>
      </c>
      <c r="S2118" s="7">
        <f>IF($I2118=1,(P2118-MAR1!$B$13)/MAR1!$D$13,(P2118-MAR1!$C$13)/MAR1!$E$13)</f>
        <v/>
      </c>
    </row>
    <row r="2119">
      <c r="A2119" s="5" t="n">
        <v>2118</v>
      </c>
      <c r="B2119" s="5" t="n">
        <v>6</v>
      </c>
      <c r="C2119" s="5" t="n">
        <v>293</v>
      </c>
      <c r="D2119" s="5" t="n">
        <v>10</v>
      </c>
      <c r="E2119" s="5" t="n">
        <v>0</v>
      </c>
      <c r="F2119" s="5" t="n">
        <v>26.4</v>
      </c>
      <c r="G2119" s="5" t="n">
        <v>18</v>
      </c>
      <c r="H2119" s="5" t="n">
        <v>20.03</v>
      </c>
      <c r="I2119" s="6">
        <f>IF(E2119&gt;=Markov!$B$3,1,0)</f>
        <v/>
      </c>
      <c r="J2119" s="6">
        <f>I2118</f>
        <v/>
      </c>
      <c r="K2119" s="7">
        <f>MAR1!$B$5+MAR1!$C$5*COS(2*PI()*$C2119/365)+MAR1!$D$5*SIN(2*PI()*$C2119/365)</f>
        <v/>
      </c>
      <c r="L2119" s="7">
        <f>MAR1!$B$6+MAR1!$C$6*COS(2*PI()*$C2119/365)+MAR1!$D$6*SIN(2*PI()*$C2119/365)</f>
        <v/>
      </c>
      <c r="M2119" s="7">
        <f>MAR1!$B$7+MAR1!$C$7*COS(2*PI()*$C2119/365)+MAR1!$D$7*SIN(2*PI()*$C2119/365)</f>
        <v/>
      </c>
      <c r="N2119" s="7">
        <f>F2119-K2119</f>
        <v/>
      </c>
      <c r="O2119" s="7">
        <f>G2119-L2119</f>
        <v/>
      </c>
      <c r="P2119" s="7">
        <f>H2119-M2119</f>
        <v/>
      </c>
      <c r="Q2119" s="7">
        <f>IF($I2119=1,(N2119-MAR1!$B$11)/MAR1!$D$11,(N2119-MAR1!$C$11)/MAR1!$E$11)</f>
        <v/>
      </c>
      <c r="R2119" s="7">
        <f>IF($I2119=1,(O2119-MAR1!$B$12)/MAR1!$D$12,(O2119-MAR1!$C$12)/MAR1!$E$12)</f>
        <v/>
      </c>
      <c r="S2119" s="7">
        <f>IF($I2119=1,(P2119-MAR1!$B$13)/MAR1!$D$13,(P2119-MAR1!$C$13)/MAR1!$E$13)</f>
        <v/>
      </c>
    </row>
    <row r="2120">
      <c r="A2120" s="5" t="n">
        <v>2119</v>
      </c>
      <c r="B2120" s="5" t="n">
        <v>6</v>
      </c>
      <c r="C2120" s="5" t="n">
        <v>294</v>
      </c>
      <c r="D2120" s="5" t="n">
        <v>10</v>
      </c>
      <c r="E2120" s="5" t="n">
        <v>0</v>
      </c>
      <c r="F2120" s="5" t="n">
        <v>28.6</v>
      </c>
      <c r="G2120" s="5" t="n">
        <v>19.3</v>
      </c>
      <c r="H2120" s="5" t="n">
        <v>18.3</v>
      </c>
      <c r="I2120" s="6">
        <f>IF(E2120&gt;=Markov!$B$3,1,0)</f>
        <v/>
      </c>
      <c r="J2120" s="6">
        <f>I2119</f>
        <v/>
      </c>
      <c r="K2120" s="7">
        <f>MAR1!$B$5+MAR1!$C$5*COS(2*PI()*$C2120/365)+MAR1!$D$5*SIN(2*PI()*$C2120/365)</f>
        <v/>
      </c>
      <c r="L2120" s="7">
        <f>MAR1!$B$6+MAR1!$C$6*COS(2*PI()*$C2120/365)+MAR1!$D$6*SIN(2*PI()*$C2120/365)</f>
        <v/>
      </c>
      <c r="M2120" s="7">
        <f>MAR1!$B$7+MAR1!$C$7*COS(2*PI()*$C2120/365)+MAR1!$D$7*SIN(2*PI()*$C2120/365)</f>
        <v/>
      </c>
      <c r="N2120" s="7">
        <f>F2120-K2120</f>
        <v/>
      </c>
      <c r="O2120" s="7">
        <f>G2120-L2120</f>
        <v/>
      </c>
      <c r="P2120" s="7">
        <f>H2120-M2120</f>
        <v/>
      </c>
      <c r="Q2120" s="7">
        <f>IF($I2120=1,(N2120-MAR1!$B$11)/MAR1!$D$11,(N2120-MAR1!$C$11)/MAR1!$E$11)</f>
        <v/>
      </c>
      <c r="R2120" s="7">
        <f>IF($I2120=1,(O2120-MAR1!$B$12)/MAR1!$D$12,(O2120-MAR1!$C$12)/MAR1!$E$12)</f>
        <v/>
      </c>
      <c r="S2120" s="7">
        <f>IF($I2120=1,(P2120-MAR1!$B$13)/MAR1!$D$13,(P2120-MAR1!$C$13)/MAR1!$E$13)</f>
        <v/>
      </c>
    </row>
    <row r="2121">
      <c r="A2121" s="5" t="n">
        <v>2120</v>
      </c>
      <c r="B2121" s="5" t="n">
        <v>6</v>
      </c>
      <c r="C2121" s="5" t="n">
        <v>295</v>
      </c>
      <c r="D2121" s="5" t="n">
        <v>10</v>
      </c>
      <c r="E2121" s="5" t="n">
        <v>0</v>
      </c>
      <c r="F2121" s="5" t="n">
        <v>29</v>
      </c>
      <c r="G2121" s="5" t="n">
        <v>17.5</v>
      </c>
      <c r="H2121" s="5" t="n">
        <v>12.98</v>
      </c>
      <c r="I2121" s="6">
        <f>IF(E2121&gt;=Markov!$B$3,1,0)</f>
        <v/>
      </c>
      <c r="J2121" s="6">
        <f>I2120</f>
        <v/>
      </c>
      <c r="K2121" s="7">
        <f>MAR1!$B$5+MAR1!$C$5*COS(2*PI()*$C2121/365)+MAR1!$D$5*SIN(2*PI()*$C2121/365)</f>
        <v/>
      </c>
      <c r="L2121" s="7">
        <f>MAR1!$B$6+MAR1!$C$6*COS(2*PI()*$C2121/365)+MAR1!$D$6*SIN(2*PI()*$C2121/365)</f>
        <v/>
      </c>
      <c r="M2121" s="7">
        <f>MAR1!$B$7+MAR1!$C$7*COS(2*PI()*$C2121/365)+MAR1!$D$7*SIN(2*PI()*$C2121/365)</f>
        <v/>
      </c>
      <c r="N2121" s="7">
        <f>F2121-K2121</f>
        <v/>
      </c>
      <c r="O2121" s="7">
        <f>G2121-L2121</f>
        <v/>
      </c>
      <c r="P2121" s="7">
        <f>H2121-M2121</f>
        <v/>
      </c>
      <c r="Q2121" s="7">
        <f>IF($I2121=1,(N2121-MAR1!$B$11)/MAR1!$D$11,(N2121-MAR1!$C$11)/MAR1!$E$11)</f>
        <v/>
      </c>
      <c r="R2121" s="7">
        <f>IF($I2121=1,(O2121-MAR1!$B$12)/MAR1!$D$12,(O2121-MAR1!$C$12)/MAR1!$E$12)</f>
        <v/>
      </c>
      <c r="S2121" s="7">
        <f>IF($I2121=1,(P2121-MAR1!$B$13)/MAR1!$D$13,(P2121-MAR1!$C$13)/MAR1!$E$13)</f>
        <v/>
      </c>
    </row>
    <row r="2122">
      <c r="A2122" s="5" t="n">
        <v>2121</v>
      </c>
      <c r="B2122" s="5" t="n">
        <v>6</v>
      </c>
      <c r="C2122" s="5" t="n">
        <v>296</v>
      </c>
      <c r="D2122" s="5" t="n">
        <v>10</v>
      </c>
      <c r="E2122" s="5" t="n">
        <v>0.3</v>
      </c>
      <c r="F2122" s="5" t="n">
        <v>26</v>
      </c>
      <c r="G2122" s="5" t="n">
        <v>16.3</v>
      </c>
      <c r="H2122" s="5" t="n">
        <v>7.75</v>
      </c>
      <c r="I2122" s="6">
        <f>IF(E2122&gt;=Markov!$B$3,1,0)</f>
        <v/>
      </c>
      <c r="J2122" s="6">
        <f>I2121</f>
        <v/>
      </c>
      <c r="K2122" s="7">
        <f>MAR1!$B$5+MAR1!$C$5*COS(2*PI()*$C2122/365)+MAR1!$D$5*SIN(2*PI()*$C2122/365)</f>
        <v/>
      </c>
      <c r="L2122" s="7">
        <f>MAR1!$B$6+MAR1!$C$6*COS(2*PI()*$C2122/365)+MAR1!$D$6*SIN(2*PI()*$C2122/365)</f>
        <v/>
      </c>
      <c r="M2122" s="7">
        <f>MAR1!$B$7+MAR1!$C$7*COS(2*PI()*$C2122/365)+MAR1!$D$7*SIN(2*PI()*$C2122/365)</f>
        <v/>
      </c>
      <c r="N2122" s="7">
        <f>F2122-K2122</f>
        <v/>
      </c>
      <c r="O2122" s="7">
        <f>G2122-L2122</f>
        <v/>
      </c>
      <c r="P2122" s="7">
        <f>H2122-M2122</f>
        <v/>
      </c>
      <c r="Q2122" s="7">
        <f>IF($I2122=1,(N2122-MAR1!$B$11)/MAR1!$D$11,(N2122-MAR1!$C$11)/MAR1!$E$11)</f>
        <v/>
      </c>
      <c r="R2122" s="7">
        <f>IF($I2122=1,(O2122-MAR1!$B$12)/MAR1!$D$12,(O2122-MAR1!$C$12)/MAR1!$E$12)</f>
        <v/>
      </c>
      <c r="S2122" s="7">
        <f>IF($I2122=1,(P2122-MAR1!$B$13)/MAR1!$D$13,(P2122-MAR1!$C$13)/MAR1!$E$13)</f>
        <v/>
      </c>
    </row>
    <row r="2123">
      <c r="A2123" s="5" t="n">
        <v>2122</v>
      </c>
      <c r="B2123" s="5" t="n">
        <v>6</v>
      </c>
      <c r="C2123" s="5" t="n">
        <v>297</v>
      </c>
      <c r="D2123" s="5" t="n">
        <v>10</v>
      </c>
      <c r="E2123" s="5" t="n">
        <v>0</v>
      </c>
      <c r="F2123" s="5" t="n">
        <v>30.1</v>
      </c>
      <c r="G2123" s="5" t="n">
        <v>17.2</v>
      </c>
      <c r="H2123" s="5" t="n">
        <v>16.51</v>
      </c>
      <c r="I2123" s="6">
        <f>IF(E2123&gt;=Markov!$B$3,1,0)</f>
        <v/>
      </c>
      <c r="J2123" s="6">
        <f>I2122</f>
        <v/>
      </c>
      <c r="K2123" s="7">
        <f>MAR1!$B$5+MAR1!$C$5*COS(2*PI()*$C2123/365)+MAR1!$D$5*SIN(2*PI()*$C2123/365)</f>
        <v/>
      </c>
      <c r="L2123" s="7">
        <f>MAR1!$B$6+MAR1!$C$6*COS(2*PI()*$C2123/365)+MAR1!$D$6*SIN(2*PI()*$C2123/365)</f>
        <v/>
      </c>
      <c r="M2123" s="7">
        <f>MAR1!$B$7+MAR1!$C$7*COS(2*PI()*$C2123/365)+MAR1!$D$7*SIN(2*PI()*$C2123/365)</f>
        <v/>
      </c>
      <c r="N2123" s="7">
        <f>F2123-K2123</f>
        <v/>
      </c>
      <c r="O2123" s="7">
        <f>G2123-L2123</f>
        <v/>
      </c>
      <c r="P2123" s="7">
        <f>H2123-M2123</f>
        <v/>
      </c>
      <c r="Q2123" s="7">
        <f>IF($I2123=1,(N2123-MAR1!$B$11)/MAR1!$D$11,(N2123-MAR1!$C$11)/MAR1!$E$11)</f>
        <v/>
      </c>
      <c r="R2123" s="7">
        <f>IF($I2123=1,(O2123-MAR1!$B$12)/MAR1!$D$12,(O2123-MAR1!$C$12)/MAR1!$E$12)</f>
        <v/>
      </c>
      <c r="S2123" s="7">
        <f>IF($I2123=1,(P2123-MAR1!$B$13)/MAR1!$D$13,(P2123-MAR1!$C$13)/MAR1!$E$13)</f>
        <v/>
      </c>
    </row>
    <row r="2124">
      <c r="A2124" s="5" t="n">
        <v>2123</v>
      </c>
      <c r="B2124" s="5" t="n">
        <v>6</v>
      </c>
      <c r="C2124" s="5" t="n">
        <v>298</v>
      </c>
      <c r="D2124" s="5" t="n">
        <v>10</v>
      </c>
      <c r="E2124" s="5" t="n">
        <v>0</v>
      </c>
      <c r="F2124" s="5" t="n">
        <v>29.4</v>
      </c>
      <c r="G2124" s="5" t="n">
        <v>16.5</v>
      </c>
      <c r="H2124" s="5" t="n">
        <v>12.77</v>
      </c>
      <c r="I2124" s="6">
        <f>IF(E2124&gt;=Markov!$B$3,1,0)</f>
        <v/>
      </c>
      <c r="J2124" s="6">
        <f>I2123</f>
        <v/>
      </c>
      <c r="K2124" s="7">
        <f>MAR1!$B$5+MAR1!$C$5*COS(2*PI()*$C2124/365)+MAR1!$D$5*SIN(2*PI()*$C2124/365)</f>
        <v/>
      </c>
      <c r="L2124" s="7">
        <f>MAR1!$B$6+MAR1!$C$6*COS(2*PI()*$C2124/365)+MAR1!$D$6*SIN(2*PI()*$C2124/365)</f>
        <v/>
      </c>
      <c r="M2124" s="7">
        <f>MAR1!$B$7+MAR1!$C$7*COS(2*PI()*$C2124/365)+MAR1!$D$7*SIN(2*PI()*$C2124/365)</f>
        <v/>
      </c>
      <c r="N2124" s="7">
        <f>F2124-K2124</f>
        <v/>
      </c>
      <c r="O2124" s="7">
        <f>G2124-L2124</f>
        <v/>
      </c>
      <c r="P2124" s="7">
        <f>H2124-M2124</f>
        <v/>
      </c>
      <c r="Q2124" s="7">
        <f>IF($I2124=1,(N2124-MAR1!$B$11)/MAR1!$D$11,(N2124-MAR1!$C$11)/MAR1!$E$11)</f>
        <v/>
      </c>
      <c r="R2124" s="7">
        <f>IF($I2124=1,(O2124-MAR1!$B$12)/MAR1!$D$12,(O2124-MAR1!$C$12)/MAR1!$E$12)</f>
        <v/>
      </c>
      <c r="S2124" s="7">
        <f>IF($I2124=1,(P2124-MAR1!$B$13)/MAR1!$D$13,(P2124-MAR1!$C$13)/MAR1!$E$13)</f>
        <v/>
      </c>
    </row>
    <row r="2125">
      <c r="A2125" s="5" t="n">
        <v>2124</v>
      </c>
      <c r="B2125" s="5" t="n">
        <v>6</v>
      </c>
      <c r="C2125" s="5" t="n">
        <v>299</v>
      </c>
      <c r="D2125" s="5" t="n">
        <v>10</v>
      </c>
      <c r="E2125" s="5" t="n">
        <v>0</v>
      </c>
      <c r="F2125" s="5" t="n">
        <v>27.4</v>
      </c>
      <c r="G2125" s="5" t="n">
        <v>18.5</v>
      </c>
      <c r="H2125" s="5" t="n">
        <v>10.45</v>
      </c>
      <c r="I2125" s="6">
        <f>IF(E2125&gt;=Markov!$B$3,1,0)</f>
        <v/>
      </c>
      <c r="J2125" s="6">
        <f>I2124</f>
        <v/>
      </c>
      <c r="K2125" s="7">
        <f>MAR1!$B$5+MAR1!$C$5*COS(2*PI()*$C2125/365)+MAR1!$D$5*SIN(2*PI()*$C2125/365)</f>
        <v/>
      </c>
      <c r="L2125" s="7">
        <f>MAR1!$B$6+MAR1!$C$6*COS(2*PI()*$C2125/365)+MAR1!$D$6*SIN(2*PI()*$C2125/365)</f>
        <v/>
      </c>
      <c r="M2125" s="7">
        <f>MAR1!$B$7+MAR1!$C$7*COS(2*PI()*$C2125/365)+MAR1!$D$7*SIN(2*PI()*$C2125/365)</f>
        <v/>
      </c>
      <c r="N2125" s="7">
        <f>F2125-K2125</f>
        <v/>
      </c>
      <c r="O2125" s="7">
        <f>G2125-L2125</f>
        <v/>
      </c>
      <c r="P2125" s="7">
        <f>H2125-M2125</f>
        <v/>
      </c>
      <c r="Q2125" s="7">
        <f>IF($I2125=1,(N2125-MAR1!$B$11)/MAR1!$D$11,(N2125-MAR1!$C$11)/MAR1!$E$11)</f>
        <v/>
      </c>
      <c r="R2125" s="7">
        <f>IF($I2125=1,(O2125-MAR1!$B$12)/MAR1!$D$12,(O2125-MAR1!$C$12)/MAR1!$E$12)</f>
        <v/>
      </c>
      <c r="S2125" s="7">
        <f>IF($I2125=1,(P2125-MAR1!$B$13)/MAR1!$D$13,(P2125-MAR1!$C$13)/MAR1!$E$13)</f>
        <v/>
      </c>
    </row>
    <row r="2126">
      <c r="A2126" s="5" t="n">
        <v>2125</v>
      </c>
      <c r="B2126" s="5" t="n">
        <v>6</v>
      </c>
      <c r="C2126" s="5" t="n">
        <v>300</v>
      </c>
      <c r="D2126" s="5" t="n">
        <v>10</v>
      </c>
      <c r="E2126" s="5" t="n">
        <v>4.5</v>
      </c>
      <c r="F2126" s="5" t="n">
        <v>25.6</v>
      </c>
      <c r="G2126" s="5" t="n">
        <v>16.3</v>
      </c>
      <c r="H2126" s="5" t="n">
        <v>8.83</v>
      </c>
      <c r="I2126" s="6">
        <f>IF(E2126&gt;=Markov!$B$3,1,0)</f>
        <v/>
      </c>
      <c r="J2126" s="6">
        <f>I2125</f>
        <v/>
      </c>
      <c r="K2126" s="7">
        <f>MAR1!$B$5+MAR1!$C$5*COS(2*PI()*$C2126/365)+MAR1!$D$5*SIN(2*PI()*$C2126/365)</f>
        <v/>
      </c>
      <c r="L2126" s="7">
        <f>MAR1!$B$6+MAR1!$C$6*COS(2*PI()*$C2126/365)+MAR1!$D$6*SIN(2*PI()*$C2126/365)</f>
        <v/>
      </c>
      <c r="M2126" s="7">
        <f>MAR1!$B$7+MAR1!$C$7*COS(2*PI()*$C2126/365)+MAR1!$D$7*SIN(2*PI()*$C2126/365)</f>
        <v/>
      </c>
      <c r="N2126" s="7">
        <f>F2126-K2126</f>
        <v/>
      </c>
      <c r="O2126" s="7">
        <f>G2126-L2126</f>
        <v/>
      </c>
      <c r="P2126" s="7">
        <f>H2126-M2126</f>
        <v/>
      </c>
      <c r="Q2126" s="7">
        <f>IF($I2126=1,(N2126-MAR1!$B$11)/MAR1!$D$11,(N2126-MAR1!$C$11)/MAR1!$E$11)</f>
        <v/>
      </c>
      <c r="R2126" s="7">
        <f>IF($I2126=1,(O2126-MAR1!$B$12)/MAR1!$D$12,(O2126-MAR1!$C$12)/MAR1!$E$12)</f>
        <v/>
      </c>
      <c r="S2126" s="7">
        <f>IF($I2126=1,(P2126-MAR1!$B$13)/MAR1!$D$13,(P2126-MAR1!$C$13)/MAR1!$E$13)</f>
        <v/>
      </c>
    </row>
    <row r="2127">
      <c r="A2127" s="5" t="n">
        <v>2126</v>
      </c>
      <c r="B2127" s="5" t="n">
        <v>6</v>
      </c>
      <c r="C2127" s="5" t="n">
        <v>301</v>
      </c>
      <c r="D2127" s="5" t="n">
        <v>10</v>
      </c>
      <c r="E2127" s="5" t="n">
        <v>0</v>
      </c>
      <c r="F2127" s="5" t="n">
        <v>32.5</v>
      </c>
      <c r="G2127" s="5" t="n">
        <v>18.5</v>
      </c>
      <c r="H2127" s="5" t="n">
        <v>15.41</v>
      </c>
      <c r="I2127" s="6">
        <f>IF(E2127&gt;=Markov!$B$3,1,0)</f>
        <v/>
      </c>
      <c r="J2127" s="6">
        <f>I2126</f>
        <v/>
      </c>
      <c r="K2127" s="7">
        <f>MAR1!$B$5+MAR1!$C$5*COS(2*PI()*$C2127/365)+MAR1!$D$5*SIN(2*PI()*$C2127/365)</f>
        <v/>
      </c>
      <c r="L2127" s="7">
        <f>MAR1!$B$6+MAR1!$C$6*COS(2*PI()*$C2127/365)+MAR1!$D$6*SIN(2*PI()*$C2127/365)</f>
        <v/>
      </c>
      <c r="M2127" s="7">
        <f>MAR1!$B$7+MAR1!$C$7*COS(2*PI()*$C2127/365)+MAR1!$D$7*SIN(2*PI()*$C2127/365)</f>
        <v/>
      </c>
      <c r="N2127" s="7">
        <f>F2127-K2127</f>
        <v/>
      </c>
      <c r="O2127" s="7">
        <f>G2127-L2127</f>
        <v/>
      </c>
      <c r="P2127" s="7">
        <f>H2127-M2127</f>
        <v/>
      </c>
      <c r="Q2127" s="7">
        <f>IF($I2127=1,(N2127-MAR1!$B$11)/MAR1!$D$11,(N2127-MAR1!$C$11)/MAR1!$E$11)</f>
        <v/>
      </c>
      <c r="R2127" s="7">
        <f>IF($I2127=1,(O2127-MAR1!$B$12)/MAR1!$D$12,(O2127-MAR1!$C$12)/MAR1!$E$12)</f>
        <v/>
      </c>
      <c r="S2127" s="7">
        <f>IF($I2127=1,(P2127-MAR1!$B$13)/MAR1!$D$13,(P2127-MAR1!$C$13)/MAR1!$E$13)</f>
        <v/>
      </c>
    </row>
    <row r="2128">
      <c r="A2128" s="5" t="n">
        <v>2127</v>
      </c>
      <c r="B2128" s="5" t="n">
        <v>6</v>
      </c>
      <c r="C2128" s="5" t="n">
        <v>302</v>
      </c>
      <c r="D2128" s="5" t="n">
        <v>10</v>
      </c>
      <c r="E2128" s="5" t="n">
        <v>0</v>
      </c>
      <c r="F2128" s="5" t="n">
        <v>30.6</v>
      </c>
      <c r="G2128" s="5" t="n">
        <v>17.7</v>
      </c>
      <c r="H2128" s="5" t="n">
        <v>11.19</v>
      </c>
      <c r="I2128" s="6">
        <f>IF(E2128&gt;=Markov!$B$3,1,0)</f>
        <v/>
      </c>
      <c r="J2128" s="6">
        <f>I2127</f>
        <v/>
      </c>
      <c r="K2128" s="7">
        <f>MAR1!$B$5+MAR1!$C$5*COS(2*PI()*$C2128/365)+MAR1!$D$5*SIN(2*PI()*$C2128/365)</f>
        <v/>
      </c>
      <c r="L2128" s="7">
        <f>MAR1!$B$6+MAR1!$C$6*COS(2*PI()*$C2128/365)+MAR1!$D$6*SIN(2*PI()*$C2128/365)</f>
        <v/>
      </c>
      <c r="M2128" s="7">
        <f>MAR1!$B$7+MAR1!$C$7*COS(2*PI()*$C2128/365)+MAR1!$D$7*SIN(2*PI()*$C2128/365)</f>
        <v/>
      </c>
      <c r="N2128" s="7">
        <f>F2128-K2128</f>
        <v/>
      </c>
      <c r="O2128" s="7">
        <f>G2128-L2128</f>
        <v/>
      </c>
      <c r="P2128" s="7">
        <f>H2128-M2128</f>
        <v/>
      </c>
      <c r="Q2128" s="7">
        <f>IF($I2128=1,(N2128-MAR1!$B$11)/MAR1!$D$11,(N2128-MAR1!$C$11)/MAR1!$E$11)</f>
        <v/>
      </c>
      <c r="R2128" s="7">
        <f>IF($I2128=1,(O2128-MAR1!$B$12)/MAR1!$D$12,(O2128-MAR1!$C$12)/MAR1!$E$12)</f>
        <v/>
      </c>
      <c r="S2128" s="7">
        <f>IF($I2128=1,(P2128-MAR1!$B$13)/MAR1!$D$13,(P2128-MAR1!$C$13)/MAR1!$E$13)</f>
        <v/>
      </c>
    </row>
    <row r="2129">
      <c r="A2129" s="5" t="n">
        <v>2128</v>
      </c>
      <c r="B2129" s="5" t="n">
        <v>6</v>
      </c>
      <c r="C2129" s="5" t="n">
        <v>303</v>
      </c>
      <c r="D2129" s="5" t="n">
        <v>10</v>
      </c>
      <c r="E2129" s="5" t="n">
        <v>0</v>
      </c>
      <c r="F2129" s="5" t="n">
        <v>28.1</v>
      </c>
      <c r="G2129" s="5" t="n">
        <v>16.5</v>
      </c>
      <c r="H2129" s="5" t="n">
        <v>14.01</v>
      </c>
      <c r="I2129" s="6">
        <f>IF(E2129&gt;=Markov!$B$3,1,0)</f>
        <v/>
      </c>
      <c r="J2129" s="6">
        <f>I2128</f>
        <v/>
      </c>
      <c r="K2129" s="7">
        <f>MAR1!$B$5+MAR1!$C$5*COS(2*PI()*$C2129/365)+MAR1!$D$5*SIN(2*PI()*$C2129/365)</f>
        <v/>
      </c>
      <c r="L2129" s="7">
        <f>MAR1!$B$6+MAR1!$C$6*COS(2*PI()*$C2129/365)+MAR1!$D$6*SIN(2*PI()*$C2129/365)</f>
        <v/>
      </c>
      <c r="M2129" s="7">
        <f>MAR1!$B$7+MAR1!$C$7*COS(2*PI()*$C2129/365)+MAR1!$D$7*SIN(2*PI()*$C2129/365)</f>
        <v/>
      </c>
      <c r="N2129" s="7">
        <f>F2129-K2129</f>
        <v/>
      </c>
      <c r="O2129" s="7">
        <f>G2129-L2129</f>
        <v/>
      </c>
      <c r="P2129" s="7">
        <f>H2129-M2129</f>
        <v/>
      </c>
      <c r="Q2129" s="7">
        <f>IF($I2129=1,(N2129-MAR1!$B$11)/MAR1!$D$11,(N2129-MAR1!$C$11)/MAR1!$E$11)</f>
        <v/>
      </c>
      <c r="R2129" s="7">
        <f>IF($I2129=1,(O2129-MAR1!$B$12)/MAR1!$D$12,(O2129-MAR1!$C$12)/MAR1!$E$12)</f>
        <v/>
      </c>
      <c r="S2129" s="7">
        <f>IF($I2129=1,(P2129-MAR1!$B$13)/MAR1!$D$13,(P2129-MAR1!$C$13)/MAR1!$E$13)</f>
        <v/>
      </c>
    </row>
    <row r="2130">
      <c r="A2130" s="5" t="n">
        <v>2129</v>
      </c>
      <c r="B2130" s="5" t="n">
        <v>6</v>
      </c>
      <c r="C2130" s="5" t="n">
        <v>304</v>
      </c>
      <c r="D2130" s="5" t="n">
        <v>10</v>
      </c>
      <c r="E2130" s="5" t="n">
        <v>0</v>
      </c>
      <c r="F2130" s="5" t="n">
        <v>28.4</v>
      </c>
      <c r="G2130" s="5" t="n">
        <v>17.1</v>
      </c>
      <c r="H2130" s="5" t="n">
        <v>15.01</v>
      </c>
      <c r="I2130" s="6">
        <f>IF(E2130&gt;=Markov!$B$3,1,0)</f>
        <v/>
      </c>
      <c r="J2130" s="6">
        <f>I2129</f>
        <v/>
      </c>
      <c r="K2130" s="7">
        <f>MAR1!$B$5+MAR1!$C$5*COS(2*PI()*$C2130/365)+MAR1!$D$5*SIN(2*PI()*$C2130/365)</f>
        <v/>
      </c>
      <c r="L2130" s="7">
        <f>MAR1!$B$6+MAR1!$C$6*COS(2*PI()*$C2130/365)+MAR1!$D$6*SIN(2*PI()*$C2130/365)</f>
        <v/>
      </c>
      <c r="M2130" s="7">
        <f>MAR1!$B$7+MAR1!$C$7*COS(2*PI()*$C2130/365)+MAR1!$D$7*SIN(2*PI()*$C2130/365)</f>
        <v/>
      </c>
      <c r="N2130" s="7">
        <f>F2130-K2130</f>
        <v/>
      </c>
      <c r="O2130" s="7">
        <f>G2130-L2130</f>
        <v/>
      </c>
      <c r="P2130" s="7">
        <f>H2130-M2130</f>
        <v/>
      </c>
      <c r="Q2130" s="7">
        <f>IF($I2130=1,(N2130-MAR1!$B$11)/MAR1!$D$11,(N2130-MAR1!$C$11)/MAR1!$E$11)</f>
        <v/>
      </c>
      <c r="R2130" s="7">
        <f>IF($I2130=1,(O2130-MAR1!$B$12)/MAR1!$D$12,(O2130-MAR1!$C$12)/MAR1!$E$12)</f>
        <v/>
      </c>
      <c r="S2130" s="7">
        <f>IF($I2130=1,(P2130-MAR1!$B$13)/MAR1!$D$13,(P2130-MAR1!$C$13)/MAR1!$E$13)</f>
        <v/>
      </c>
    </row>
    <row r="2131">
      <c r="A2131" s="5" t="n">
        <v>2130</v>
      </c>
      <c r="B2131" s="5" t="n">
        <v>6</v>
      </c>
      <c r="C2131" s="5" t="n">
        <v>305</v>
      </c>
      <c r="D2131" s="5" t="n">
        <v>11</v>
      </c>
      <c r="E2131" s="5" t="n">
        <v>0</v>
      </c>
      <c r="F2131" s="5" t="n">
        <v>29.4</v>
      </c>
      <c r="G2131" s="5" t="n">
        <v>18.1</v>
      </c>
      <c r="H2131" s="5" t="n">
        <v>13.36</v>
      </c>
      <c r="I2131" s="6">
        <f>IF(E2131&gt;=Markov!$B$3,1,0)</f>
        <v/>
      </c>
      <c r="J2131" s="6">
        <f>I2130</f>
        <v/>
      </c>
      <c r="K2131" s="7">
        <f>MAR1!$B$5+MAR1!$C$5*COS(2*PI()*$C2131/365)+MAR1!$D$5*SIN(2*PI()*$C2131/365)</f>
        <v/>
      </c>
      <c r="L2131" s="7">
        <f>MAR1!$B$6+MAR1!$C$6*COS(2*PI()*$C2131/365)+MAR1!$D$6*SIN(2*PI()*$C2131/365)</f>
        <v/>
      </c>
      <c r="M2131" s="7">
        <f>MAR1!$B$7+MAR1!$C$7*COS(2*PI()*$C2131/365)+MAR1!$D$7*SIN(2*PI()*$C2131/365)</f>
        <v/>
      </c>
      <c r="N2131" s="7">
        <f>F2131-K2131</f>
        <v/>
      </c>
      <c r="O2131" s="7">
        <f>G2131-L2131</f>
        <v/>
      </c>
      <c r="P2131" s="7">
        <f>H2131-M2131</f>
        <v/>
      </c>
      <c r="Q2131" s="7">
        <f>IF($I2131=1,(N2131-MAR1!$B$11)/MAR1!$D$11,(N2131-MAR1!$C$11)/MAR1!$E$11)</f>
        <v/>
      </c>
      <c r="R2131" s="7">
        <f>IF($I2131=1,(O2131-MAR1!$B$12)/MAR1!$D$12,(O2131-MAR1!$C$12)/MAR1!$E$12)</f>
        <v/>
      </c>
      <c r="S2131" s="7">
        <f>IF($I2131=1,(P2131-MAR1!$B$13)/MAR1!$D$13,(P2131-MAR1!$C$13)/MAR1!$E$13)</f>
        <v/>
      </c>
    </row>
    <row r="2132">
      <c r="A2132" s="5" t="n">
        <v>2131</v>
      </c>
      <c r="B2132" s="5" t="n">
        <v>6</v>
      </c>
      <c r="C2132" s="5" t="n">
        <v>306</v>
      </c>
      <c r="D2132" s="5" t="n">
        <v>11</v>
      </c>
      <c r="E2132" s="5" t="n">
        <v>0</v>
      </c>
      <c r="F2132" s="5" t="n">
        <v>27</v>
      </c>
      <c r="G2132" s="5" t="n">
        <v>17.9</v>
      </c>
      <c r="H2132" s="5" t="n">
        <v>14.18</v>
      </c>
      <c r="I2132" s="6">
        <f>IF(E2132&gt;=Markov!$B$3,1,0)</f>
        <v/>
      </c>
      <c r="J2132" s="6">
        <f>I2131</f>
        <v/>
      </c>
      <c r="K2132" s="7">
        <f>MAR1!$B$5+MAR1!$C$5*COS(2*PI()*$C2132/365)+MAR1!$D$5*SIN(2*PI()*$C2132/365)</f>
        <v/>
      </c>
      <c r="L2132" s="7">
        <f>MAR1!$B$6+MAR1!$C$6*COS(2*PI()*$C2132/365)+MAR1!$D$6*SIN(2*PI()*$C2132/365)</f>
        <v/>
      </c>
      <c r="M2132" s="7">
        <f>MAR1!$B$7+MAR1!$C$7*COS(2*PI()*$C2132/365)+MAR1!$D$7*SIN(2*PI()*$C2132/365)</f>
        <v/>
      </c>
      <c r="N2132" s="7">
        <f>F2132-K2132</f>
        <v/>
      </c>
      <c r="O2132" s="7">
        <f>G2132-L2132</f>
        <v/>
      </c>
      <c r="P2132" s="7">
        <f>H2132-M2132</f>
        <v/>
      </c>
      <c r="Q2132" s="7">
        <f>IF($I2132=1,(N2132-MAR1!$B$11)/MAR1!$D$11,(N2132-MAR1!$C$11)/MAR1!$E$11)</f>
        <v/>
      </c>
      <c r="R2132" s="7">
        <f>IF($I2132=1,(O2132-MAR1!$B$12)/MAR1!$D$12,(O2132-MAR1!$C$12)/MAR1!$E$12)</f>
        <v/>
      </c>
      <c r="S2132" s="7">
        <f>IF($I2132=1,(P2132-MAR1!$B$13)/MAR1!$D$13,(P2132-MAR1!$C$13)/MAR1!$E$13)</f>
        <v/>
      </c>
    </row>
    <row r="2133">
      <c r="A2133" s="5" t="n">
        <v>2132</v>
      </c>
      <c r="B2133" s="5" t="n">
        <v>6</v>
      </c>
      <c r="C2133" s="5" t="n">
        <v>307</v>
      </c>
      <c r="D2133" s="5" t="n">
        <v>11</v>
      </c>
      <c r="E2133" s="5" t="n">
        <v>0</v>
      </c>
      <c r="F2133" s="5" t="n">
        <v>31</v>
      </c>
      <c r="G2133" s="5" t="n">
        <v>17.6</v>
      </c>
      <c r="H2133" s="5" t="n">
        <v>5.81</v>
      </c>
      <c r="I2133" s="6">
        <f>IF(E2133&gt;=Markov!$B$3,1,0)</f>
        <v/>
      </c>
      <c r="J2133" s="6">
        <f>I2132</f>
        <v/>
      </c>
      <c r="K2133" s="7">
        <f>MAR1!$B$5+MAR1!$C$5*COS(2*PI()*$C2133/365)+MAR1!$D$5*SIN(2*PI()*$C2133/365)</f>
        <v/>
      </c>
      <c r="L2133" s="7">
        <f>MAR1!$B$6+MAR1!$C$6*COS(2*PI()*$C2133/365)+MAR1!$D$6*SIN(2*PI()*$C2133/365)</f>
        <v/>
      </c>
      <c r="M2133" s="7">
        <f>MAR1!$B$7+MAR1!$C$7*COS(2*PI()*$C2133/365)+MAR1!$D$7*SIN(2*PI()*$C2133/365)</f>
        <v/>
      </c>
      <c r="N2133" s="7">
        <f>F2133-K2133</f>
        <v/>
      </c>
      <c r="O2133" s="7">
        <f>G2133-L2133</f>
        <v/>
      </c>
      <c r="P2133" s="7">
        <f>H2133-M2133</f>
        <v/>
      </c>
      <c r="Q2133" s="7">
        <f>IF($I2133=1,(N2133-MAR1!$B$11)/MAR1!$D$11,(N2133-MAR1!$C$11)/MAR1!$E$11)</f>
        <v/>
      </c>
      <c r="R2133" s="7">
        <f>IF($I2133=1,(O2133-MAR1!$B$12)/MAR1!$D$12,(O2133-MAR1!$C$12)/MAR1!$E$12)</f>
        <v/>
      </c>
      <c r="S2133" s="7">
        <f>IF($I2133=1,(P2133-MAR1!$B$13)/MAR1!$D$13,(P2133-MAR1!$C$13)/MAR1!$E$13)</f>
        <v/>
      </c>
    </row>
    <row r="2134">
      <c r="A2134" s="5" t="n">
        <v>2133</v>
      </c>
      <c r="B2134" s="5" t="n">
        <v>6</v>
      </c>
      <c r="C2134" s="5" t="n">
        <v>308</v>
      </c>
      <c r="D2134" s="5" t="n">
        <v>11</v>
      </c>
      <c r="E2134" s="5" t="n">
        <v>0</v>
      </c>
      <c r="F2134" s="5" t="n">
        <v>28</v>
      </c>
      <c r="G2134" s="5" t="n">
        <v>18</v>
      </c>
      <c r="H2134" s="5" t="n">
        <v>14.03</v>
      </c>
      <c r="I2134" s="6">
        <f>IF(E2134&gt;=Markov!$B$3,1,0)</f>
        <v/>
      </c>
      <c r="J2134" s="6">
        <f>I2133</f>
        <v/>
      </c>
      <c r="K2134" s="7">
        <f>MAR1!$B$5+MAR1!$C$5*COS(2*PI()*$C2134/365)+MAR1!$D$5*SIN(2*PI()*$C2134/365)</f>
        <v/>
      </c>
      <c r="L2134" s="7">
        <f>MAR1!$B$6+MAR1!$C$6*COS(2*PI()*$C2134/365)+MAR1!$D$6*SIN(2*PI()*$C2134/365)</f>
        <v/>
      </c>
      <c r="M2134" s="7">
        <f>MAR1!$B$7+MAR1!$C$7*COS(2*PI()*$C2134/365)+MAR1!$D$7*SIN(2*PI()*$C2134/365)</f>
        <v/>
      </c>
      <c r="N2134" s="7">
        <f>F2134-K2134</f>
        <v/>
      </c>
      <c r="O2134" s="7">
        <f>G2134-L2134</f>
        <v/>
      </c>
      <c r="P2134" s="7">
        <f>H2134-M2134</f>
        <v/>
      </c>
      <c r="Q2134" s="7">
        <f>IF($I2134=1,(N2134-MAR1!$B$11)/MAR1!$D$11,(N2134-MAR1!$C$11)/MAR1!$E$11)</f>
        <v/>
      </c>
      <c r="R2134" s="7">
        <f>IF($I2134=1,(O2134-MAR1!$B$12)/MAR1!$D$12,(O2134-MAR1!$C$12)/MAR1!$E$12)</f>
        <v/>
      </c>
      <c r="S2134" s="7">
        <f>IF($I2134=1,(P2134-MAR1!$B$13)/MAR1!$D$13,(P2134-MAR1!$C$13)/MAR1!$E$13)</f>
        <v/>
      </c>
    </row>
    <row r="2135">
      <c r="A2135" s="5" t="n">
        <v>2134</v>
      </c>
      <c r="B2135" s="5" t="n">
        <v>6</v>
      </c>
      <c r="C2135" s="5" t="n">
        <v>309</v>
      </c>
      <c r="D2135" s="5" t="n">
        <v>11</v>
      </c>
      <c r="E2135" s="5" t="n">
        <v>0</v>
      </c>
      <c r="F2135" s="5" t="n">
        <v>30.3</v>
      </c>
      <c r="G2135" s="5" t="n">
        <v>18.7</v>
      </c>
      <c r="H2135" s="5" t="n">
        <v>16.81</v>
      </c>
      <c r="I2135" s="6">
        <f>IF(E2135&gt;=Markov!$B$3,1,0)</f>
        <v/>
      </c>
      <c r="J2135" s="6">
        <f>I2134</f>
        <v/>
      </c>
      <c r="K2135" s="7">
        <f>MAR1!$B$5+MAR1!$C$5*COS(2*PI()*$C2135/365)+MAR1!$D$5*SIN(2*PI()*$C2135/365)</f>
        <v/>
      </c>
      <c r="L2135" s="7">
        <f>MAR1!$B$6+MAR1!$C$6*COS(2*PI()*$C2135/365)+MAR1!$D$6*SIN(2*PI()*$C2135/365)</f>
        <v/>
      </c>
      <c r="M2135" s="7">
        <f>MAR1!$B$7+MAR1!$C$7*COS(2*PI()*$C2135/365)+MAR1!$D$7*SIN(2*PI()*$C2135/365)</f>
        <v/>
      </c>
      <c r="N2135" s="7">
        <f>F2135-K2135</f>
        <v/>
      </c>
      <c r="O2135" s="7">
        <f>G2135-L2135</f>
        <v/>
      </c>
      <c r="P2135" s="7">
        <f>H2135-M2135</f>
        <v/>
      </c>
      <c r="Q2135" s="7">
        <f>IF($I2135=1,(N2135-MAR1!$B$11)/MAR1!$D$11,(N2135-MAR1!$C$11)/MAR1!$E$11)</f>
        <v/>
      </c>
      <c r="R2135" s="7">
        <f>IF($I2135=1,(O2135-MAR1!$B$12)/MAR1!$D$12,(O2135-MAR1!$C$12)/MAR1!$E$12)</f>
        <v/>
      </c>
      <c r="S2135" s="7">
        <f>IF($I2135=1,(P2135-MAR1!$B$13)/MAR1!$D$13,(P2135-MAR1!$C$13)/MAR1!$E$13)</f>
        <v/>
      </c>
    </row>
    <row r="2136">
      <c r="A2136" s="5" t="n">
        <v>2135</v>
      </c>
      <c r="B2136" s="5" t="n">
        <v>6</v>
      </c>
      <c r="C2136" s="5" t="n">
        <v>310</v>
      </c>
      <c r="D2136" s="5" t="n">
        <v>11</v>
      </c>
      <c r="E2136" s="5" t="n">
        <v>0</v>
      </c>
      <c r="F2136" s="5" t="n">
        <v>32.4</v>
      </c>
      <c r="G2136" s="5" t="n">
        <v>21.4</v>
      </c>
      <c r="H2136" s="5" t="n">
        <v>14.95</v>
      </c>
      <c r="I2136" s="6">
        <f>IF(E2136&gt;=Markov!$B$3,1,0)</f>
        <v/>
      </c>
      <c r="J2136" s="6">
        <f>I2135</f>
        <v/>
      </c>
      <c r="K2136" s="7">
        <f>MAR1!$B$5+MAR1!$C$5*COS(2*PI()*$C2136/365)+MAR1!$D$5*SIN(2*PI()*$C2136/365)</f>
        <v/>
      </c>
      <c r="L2136" s="7">
        <f>MAR1!$B$6+MAR1!$C$6*COS(2*PI()*$C2136/365)+MAR1!$D$6*SIN(2*PI()*$C2136/365)</f>
        <v/>
      </c>
      <c r="M2136" s="7">
        <f>MAR1!$B$7+MAR1!$C$7*COS(2*PI()*$C2136/365)+MAR1!$D$7*SIN(2*PI()*$C2136/365)</f>
        <v/>
      </c>
      <c r="N2136" s="7">
        <f>F2136-K2136</f>
        <v/>
      </c>
      <c r="O2136" s="7">
        <f>G2136-L2136</f>
        <v/>
      </c>
      <c r="P2136" s="7">
        <f>H2136-M2136</f>
        <v/>
      </c>
      <c r="Q2136" s="7">
        <f>IF($I2136=1,(N2136-MAR1!$B$11)/MAR1!$D$11,(N2136-MAR1!$C$11)/MAR1!$E$11)</f>
        <v/>
      </c>
      <c r="R2136" s="7">
        <f>IF($I2136=1,(O2136-MAR1!$B$12)/MAR1!$D$12,(O2136-MAR1!$C$12)/MAR1!$E$12)</f>
        <v/>
      </c>
      <c r="S2136" s="7">
        <f>IF($I2136=1,(P2136-MAR1!$B$13)/MAR1!$D$13,(P2136-MAR1!$C$13)/MAR1!$E$13)</f>
        <v/>
      </c>
    </row>
    <row r="2137">
      <c r="A2137" s="5" t="n">
        <v>2136</v>
      </c>
      <c r="B2137" s="5" t="n">
        <v>6</v>
      </c>
      <c r="C2137" s="5" t="n">
        <v>311</v>
      </c>
      <c r="D2137" s="5" t="n">
        <v>11</v>
      </c>
      <c r="E2137" s="5" t="n">
        <v>0</v>
      </c>
      <c r="F2137" s="5" t="n">
        <v>32</v>
      </c>
      <c r="G2137" s="5" t="n">
        <v>21.6</v>
      </c>
      <c r="H2137" s="5" t="n">
        <v>16.2</v>
      </c>
      <c r="I2137" s="6">
        <f>IF(E2137&gt;=Markov!$B$3,1,0)</f>
        <v/>
      </c>
      <c r="J2137" s="6">
        <f>I2136</f>
        <v/>
      </c>
      <c r="K2137" s="7">
        <f>MAR1!$B$5+MAR1!$C$5*COS(2*PI()*$C2137/365)+MAR1!$D$5*SIN(2*PI()*$C2137/365)</f>
        <v/>
      </c>
      <c r="L2137" s="7">
        <f>MAR1!$B$6+MAR1!$C$6*COS(2*PI()*$C2137/365)+MAR1!$D$6*SIN(2*PI()*$C2137/365)</f>
        <v/>
      </c>
      <c r="M2137" s="7">
        <f>MAR1!$B$7+MAR1!$C$7*COS(2*PI()*$C2137/365)+MAR1!$D$7*SIN(2*PI()*$C2137/365)</f>
        <v/>
      </c>
      <c r="N2137" s="7">
        <f>F2137-K2137</f>
        <v/>
      </c>
      <c r="O2137" s="7">
        <f>G2137-L2137</f>
        <v/>
      </c>
      <c r="P2137" s="7">
        <f>H2137-M2137</f>
        <v/>
      </c>
      <c r="Q2137" s="7">
        <f>IF($I2137=1,(N2137-MAR1!$B$11)/MAR1!$D$11,(N2137-MAR1!$C$11)/MAR1!$E$11)</f>
        <v/>
      </c>
      <c r="R2137" s="7">
        <f>IF($I2137=1,(O2137-MAR1!$B$12)/MAR1!$D$12,(O2137-MAR1!$C$12)/MAR1!$E$12)</f>
        <v/>
      </c>
      <c r="S2137" s="7">
        <f>IF($I2137=1,(P2137-MAR1!$B$13)/MAR1!$D$13,(P2137-MAR1!$C$13)/MAR1!$E$13)</f>
        <v/>
      </c>
    </row>
    <row r="2138">
      <c r="A2138" s="5" t="n">
        <v>2137</v>
      </c>
      <c r="B2138" s="5" t="n">
        <v>6</v>
      </c>
      <c r="C2138" s="5" t="n">
        <v>312</v>
      </c>
      <c r="D2138" s="5" t="n">
        <v>11</v>
      </c>
      <c r="E2138" s="5" t="n">
        <v>0</v>
      </c>
      <c r="F2138" s="5" t="n">
        <v>29.7</v>
      </c>
      <c r="G2138" s="5" t="n">
        <v>20.8</v>
      </c>
      <c r="H2138" s="5" t="n">
        <v>12.66</v>
      </c>
      <c r="I2138" s="6">
        <f>IF(E2138&gt;=Markov!$B$3,1,0)</f>
        <v/>
      </c>
      <c r="J2138" s="6">
        <f>I2137</f>
        <v/>
      </c>
      <c r="K2138" s="7">
        <f>MAR1!$B$5+MAR1!$C$5*COS(2*PI()*$C2138/365)+MAR1!$D$5*SIN(2*PI()*$C2138/365)</f>
        <v/>
      </c>
      <c r="L2138" s="7">
        <f>MAR1!$B$6+MAR1!$C$6*COS(2*PI()*$C2138/365)+MAR1!$D$6*SIN(2*PI()*$C2138/365)</f>
        <v/>
      </c>
      <c r="M2138" s="7">
        <f>MAR1!$B$7+MAR1!$C$7*COS(2*PI()*$C2138/365)+MAR1!$D$7*SIN(2*PI()*$C2138/365)</f>
        <v/>
      </c>
      <c r="N2138" s="7">
        <f>F2138-K2138</f>
        <v/>
      </c>
      <c r="O2138" s="7">
        <f>G2138-L2138</f>
        <v/>
      </c>
      <c r="P2138" s="7">
        <f>H2138-M2138</f>
        <v/>
      </c>
      <c r="Q2138" s="7">
        <f>IF($I2138=1,(N2138-MAR1!$B$11)/MAR1!$D$11,(N2138-MAR1!$C$11)/MAR1!$E$11)</f>
        <v/>
      </c>
      <c r="R2138" s="7">
        <f>IF($I2138=1,(O2138-MAR1!$B$12)/MAR1!$D$12,(O2138-MAR1!$C$12)/MAR1!$E$12)</f>
        <v/>
      </c>
      <c r="S2138" s="7">
        <f>IF($I2138=1,(P2138-MAR1!$B$13)/MAR1!$D$13,(P2138-MAR1!$C$13)/MAR1!$E$13)</f>
        <v/>
      </c>
    </row>
    <row r="2139">
      <c r="A2139" s="5" t="n">
        <v>2138</v>
      </c>
      <c r="B2139" s="5" t="n">
        <v>6</v>
      </c>
      <c r="C2139" s="5" t="n">
        <v>313</v>
      </c>
      <c r="D2139" s="5" t="n">
        <v>11</v>
      </c>
      <c r="E2139" s="5" t="n">
        <v>0</v>
      </c>
      <c r="F2139" s="5" t="n">
        <v>29.1</v>
      </c>
      <c r="G2139" s="5" t="n">
        <v>19.7</v>
      </c>
      <c r="H2139" s="5" t="n">
        <v>12.55</v>
      </c>
      <c r="I2139" s="6">
        <f>IF(E2139&gt;=Markov!$B$3,1,0)</f>
        <v/>
      </c>
      <c r="J2139" s="6">
        <f>I2138</f>
        <v/>
      </c>
      <c r="K2139" s="7">
        <f>MAR1!$B$5+MAR1!$C$5*COS(2*PI()*$C2139/365)+MAR1!$D$5*SIN(2*PI()*$C2139/365)</f>
        <v/>
      </c>
      <c r="L2139" s="7">
        <f>MAR1!$B$6+MAR1!$C$6*COS(2*PI()*$C2139/365)+MAR1!$D$6*SIN(2*PI()*$C2139/365)</f>
        <v/>
      </c>
      <c r="M2139" s="7">
        <f>MAR1!$B$7+MAR1!$C$7*COS(2*PI()*$C2139/365)+MAR1!$D$7*SIN(2*PI()*$C2139/365)</f>
        <v/>
      </c>
      <c r="N2139" s="7">
        <f>F2139-K2139</f>
        <v/>
      </c>
      <c r="O2139" s="7">
        <f>G2139-L2139</f>
        <v/>
      </c>
      <c r="P2139" s="7">
        <f>H2139-M2139</f>
        <v/>
      </c>
      <c r="Q2139" s="7">
        <f>IF($I2139=1,(N2139-MAR1!$B$11)/MAR1!$D$11,(N2139-MAR1!$C$11)/MAR1!$E$11)</f>
        <v/>
      </c>
      <c r="R2139" s="7">
        <f>IF($I2139=1,(O2139-MAR1!$B$12)/MAR1!$D$12,(O2139-MAR1!$C$12)/MAR1!$E$12)</f>
        <v/>
      </c>
      <c r="S2139" s="7">
        <f>IF($I2139=1,(P2139-MAR1!$B$13)/MAR1!$D$13,(P2139-MAR1!$C$13)/MAR1!$E$13)</f>
        <v/>
      </c>
    </row>
    <row r="2140">
      <c r="A2140" s="5" t="n">
        <v>2139</v>
      </c>
      <c r="B2140" s="5" t="n">
        <v>6</v>
      </c>
      <c r="C2140" s="5" t="n">
        <v>314</v>
      </c>
      <c r="D2140" s="5" t="n">
        <v>11</v>
      </c>
      <c r="E2140" s="5" t="n">
        <v>0</v>
      </c>
      <c r="F2140" s="5" t="n">
        <v>28.2</v>
      </c>
      <c r="G2140" s="5" t="n">
        <v>17.2</v>
      </c>
      <c r="H2140" s="5" t="n">
        <v>14.05</v>
      </c>
      <c r="I2140" s="6">
        <f>IF(E2140&gt;=Markov!$B$3,1,0)</f>
        <v/>
      </c>
      <c r="J2140" s="6">
        <f>I2139</f>
        <v/>
      </c>
      <c r="K2140" s="7">
        <f>MAR1!$B$5+MAR1!$C$5*COS(2*PI()*$C2140/365)+MAR1!$D$5*SIN(2*PI()*$C2140/365)</f>
        <v/>
      </c>
      <c r="L2140" s="7">
        <f>MAR1!$B$6+MAR1!$C$6*COS(2*PI()*$C2140/365)+MAR1!$D$6*SIN(2*PI()*$C2140/365)</f>
        <v/>
      </c>
      <c r="M2140" s="7">
        <f>MAR1!$B$7+MAR1!$C$7*COS(2*PI()*$C2140/365)+MAR1!$D$7*SIN(2*PI()*$C2140/365)</f>
        <v/>
      </c>
      <c r="N2140" s="7">
        <f>F2140-K2140</f>
        <v/>
      </c>
      <c r="O2140" s="7">
        <f>G2140-L2140</f>
        <v/>
      </c>
      <c r="P2140" s="7">
        <f>H2140-M2140</f>
        <v/>
      </c>
      <c r="Q2140" s="7">
        <f>IF($I2140=1,(N2140-MAR1!$B$11)/MAR1!$D$11,(N2140-MAR1!$C$11)/MAR1!$E$11)</f>
        <v/>
      </c>
      <c r="R2140" s="7">
        <f>IF($I2140=1,(O2140-MAR1!$B$12)/MAR1!$D$12,(O2140-MAR1!$C$12)/MAR1!$E$12)</f>
        <v/>
      </c>
      <c r="S2140" s="7">
        <f>IF($I2140=1,(P2140-MAR1!$B$13)/MAR1!$D$13,(P2140-MAR1!$C$13)/MAR1!$E$13)</f>
        <v/>
      </c>
    </row>
    <row r="2141">
      <c r="A2141" s="5" t="n">
        <v>2140</v>
      </c>
      <c r="B2141" s="5" t="n">
        <v>6</v>
      </c>
      <c r="C2141" s="5" t="n">
        <v>315</v>
      </c>
      <c r="D2141" s="5" t="n">
        <v>11</v>
      </c>
      <c r="E2141" s="5" t="n">
        <v>0</v>
      </c>
      <c r="F2141" s="5" t="n">
        <v>28</v>
      </c>
      <c r="G2141" s="5" t="n">
        <v>16.6</v>
      </c>
      <c r="H2141" s="5" t="n">
        <v>11.48</v>
      </c>
      <c r="I2141" s="6">
        <f>IF(E2141&gt;=Markov!$B$3,1,0)</f>
        <v/>
      </c>
      <c r="J2141" s="6">
        <f>I2140</f>
        <v/>
      </c>
      <c r="K2141" s="7">
        <f>MAR1!$B$5+MAR1!$C$5*COS(2*PI()*$C2141/365)+MAR1!$D$5*SIN(2*PI()*$C2141/365)</f>
        <v/>
      </c>
      <c r="L2141" s="7">
        <f>MAR1!$B$6+MAR1!$C$6*COS(2*PI()*$C2141/365)+MAR1!$D$6*SIN(2*PI()*$C2141/365)</f>
        <v/>
      </c>
      <c r="M2141" s="7">
        <f>MAR1!$B$7+MAR1!$C$7*COS(2*PI()*$C2141/365)+MAR1!$D$7*SIN(2*PI()*$C2141/365)</f>
        <v/>
      </c>
      <c r="N2141" s="7">
        <f>F2141-K2141</f>
        <v/>
      </c>
      <c r="O2141" s="7">
        <f>G2141-L2141</f>
        <v/>
      </c>
      <c r="P2141" s="7">
        <f>H2141-M2141</f>
        <v/>
      </c>
      <c r="Q2141" s="7">
        <f>IF($I2141=1,(N2141-MAR1!$B$11)/MAR1!$D$11,(N2141-MAR1!$C$11)/MAR1!$E$11)</f>
        <v/>
      </c>
      <c r="R2141" s="7">
        <f>IF($I2141=1,(O2141-MAR1!$B$12)/MAR1!$D$12,(O2141-MAR1!$C$12)/MAR1!$E$12)</f>
        <v/>
      </c>
      <c r="S2141" s="7">
        <f>IF($I2141=1,(P2141-MAR1!$B$13)/MAR1!$D$13,(P2141-MAR1!$C$13)/MAR1!$E$13)</f>
        <v/>
      </c>
    </row>
    <row r="2142">
      <c r="A2142" s="5" t="n">
        <v>2141</v>
      </c>
      <c r="B2142" s="5" t="n">
        <v>6</v>
      </c>
      <c r="C2142" s="5" t="n">
        <v>316</v>
      </c>
      <c r="D2142" s="5" t="n">
        <v>11</v>
      </c>
      <c r="E2142" s="5" t="n">
        <v>0</v>
      </c>
      <c r="F2142" s="5" t="n">
        <v>30.1</v>
      </c>
      <c r="G2142" s="5" t="n">
        <v>16.5</v>
      </c>
      <c r="H2142" s="5" t="n">
        <v>18.48</v>
      </c>
      <c r="I2142" s="6">
        <f>IF(E2142&gt;=Markov!$B$3,1,0)</f>
        <v/>
      </c>
      <c r="J2142" s="6">
        <f>I2141</f>
        <v/>
      </c>
      <c r="K2142" s="7">
        <f>MAR1!$B$5+MAR1!$C$5*COS(2*PI()*$C2142/365)+MAR1!$D$5*SIN(2*PI()*$C2142/365)</f>
        <v/>
      </c>
      <c r="L2142" s="7">
        <f>MAR1!$B$6+MAR1!$C$6*COS(2*PI()*$C2142/365)+MAR1!$D$6*SIN(2*PI()*$C2142/365)</f>
        <v/>
      </c>
      <c r="M2142" s="7">
        <f>MAR1!$B$7+MAR1!$C$7*COS(2*PI()*$C2142/365)+MAR1!$D$7*SIN(2*PI()*$C2142/365)</f>
        <v/>
      </c>
      <c r="N2142" s="7">
        <f>F2142-K2142</f>
        <v/>
      </c>
      <c r="O2142" s="7">
        <f>G2142-L2142</f>
        <v/>
      </c>
      <c r="P2142" s="7">
        <f>H2142-M2142</f>
        <v/>
      </c>
      <c r="Q2142" s="7">
        <f>IF($I2142=1,(N2142-MAR1!$B$11)/MAR1!$D$11,(N2142-MAR1!$C$11)/MAR1!$E$11)</f>
        <v/>
      </c>
      <c r="R2142" s="7">
        <f>IF($I2142=1,(O2142-MAR1!$B$12)/MAR1!$D$12,(O2142-MAR1!$C$12)/MAR1!$E$12)</f>
        <v/>
      </c>
      <c r="S2142" s="7">
        <f>IF($I2142=1,(P2142-MAR1!$B$13)/MAR1!$D$13,(P2142-MAR1!$C$13)/MAR1!$E$13)</f>
        <v/>
      </c>
    </row>
    <row r="2143">
      <c r="A2143" s="5" t="n">
        <v>2142</v>
      </c>
      <c r="B2143" s="5" t="n">
        <v>6</v>
      </c>
      <c r="C2143" s="5" t="n">
        <v>317</v>
      </c>
      <c r="D2143" s="5" t="n">
        <v>11</v>
      </c>
      <c r="E2143" s="5" t="n">
        <v>0</v>
      </c>
      <c r="F2143" s="5" t="n">
        <v>31.7</v>
      </c>
      <c r="G2143" s="5" t="n">
        <v>16.4</v>
      </c>
      <c r="H2143" s="5" t="n">
        <v>11.09</v>
      </c>
      <c r="I2143" s="6">
        <f>IF(E2143&gt;=Markov!$B$3,1,0)</f>
        <v/>
      </c>
      <c r="J2143" s="6">
        <f>I2142</f>
        <v/>
      </c>
      <c r="K2143" s="7">
        <f>MAR1!$B$5+MAR1!$C$5*COS(2*PI()*$C2143/365)+MAR1!$D$5*SIN(2*PI()*$C2143/365)</f>
        <v/>
      </c>
      <c r="L2143" s="7">
        <f>MAR1!$B$6+MAR1!$C$6*COS(2*PI()*$C2143/365)+MAR1!$D$6*SIN(2*PI()*$C2143/365)</f>
        <v/>
      </c>
      <c r="M2143" s="7">
        <f>MAR1!$B$7+MAR1!$C$7*COS(2*PI()*$C2143/365)+MAR1!$D$7*SIN(2*PI()*$C2143/365)</f>
        <v/>
      </c>
      <c r="N2143" s="7">
        <f>F2143-K2143</f>
        <v/>
      </c>
      <c r="O2143" s="7">
        <f>G2143-L2143</f>
        <v/>
      </c>
      <c r="P2143" s="7">
        <f>H2143-M2143</f>
        <v/>
      </c>
      <c r="Q2143" s="7">
        <f>IF($I2143=1,(N2143-MAR1!$B$11)/MAR1!$D$11,(N2143-MAR1!$C$11)/MAR1!$E$11)</f>
        <v/>
      </c>
      <c r="R2143" s="7">
        <f>IF($I2143=1,(O2143-MAR1!$B$12)/MAR1!$D$12,(O2143-MAR1!$C$12)/MAR1!$E$12)</f>
        <v/>
      </c>
      <c r="S2143" s="7">
        <f>IF($I2143=1,(P2143-MAR1!$B$13)/MAR1!$D$13,(P2143-MAR1!$C$13)/MAR1!$E$13)</f>
        <v/>
      </c>
    </row>
    <row r="2144">
      <c r="A2144" s="5" t="n">
        <v>2143</v>
      </c>
      <c r="B2144" s="5" t="n">
        <v>6</v>
      </c>
      <c r="C2144" s="5" t="n">
        <v>318</v>
      </c>
      <c r="D2144" s="5" t="n">
        <v>11</v>
      </c>
      <c r="E2144" s="5" t="n">
        <v>0</v>
      </c>
      <c r="F2144" s="5" t="n">
        <v>31.9</v>
      </c>
      <c r="G2144" s="5" t="n">
        <v>14.5</v>
      </c>
      <c r="H2144" s="5" t="n">
        <v>17.76</v>
      </c>
      <c r="I2144" s="6">
        <f>IF(E2144&gt;=Markov!$B$3,1,0)</f>
        <v/>
      </c>
      <c r="J2144" s="6">
        <f>I2143</f>
        <v/>
      </c>
      <c r="K2144" s="7">
        <f>MAR1!$B$5+MAR1!$C$5*COS(2*PI()*$C2144/365)+MAR1!$D$5*SIN(2*PI()*$C2144/365)</f>
        <v/>
      </c>
      <c r="L2144" s="7">
        <f>MAR1!$B$6+MAR1!$C$6*COS(2*PI()*$C2144/365)+MAR1!$D$6*SIN(2*PI()*$C2144/365)</f>
        <v/>
      </c>
      <c r="M2144" s="7">
        <f>MAR1!$B$7+MAR1!$C$7*COS(2*PI()*$C2144/365)+MAR1!$D$7*SIN(2*PI()*$C2144/365)</f>
        <v/>
      </c>
      <c r="N2144" s="7">
        <f>F2144-K2144</f>
        <v/>
      </c>
      <c r="O2144" s="7">
        <f>G2144-L2144</f>
        <v/>
      </c>
      <c r="P2144" s="7">
        <f>H2144-M2144</f>
        <v/>
      </c>
      <c r="Q2144" s="7">
        <f>IF($I2144=1,(N2144-MAR1!$B$11)/MAR1!$D$11,(N2144-MAR1!$C$11)/MAR1!$E$11)</f>
        <v/>
      </c>
      <c r="R2144" s="7">
        <f>IF($I2144=1,(O2144-MAR1!$B$12)/MAR1!$D$12,(O2144-MAR1!$C$12)/MAR1!$E$12)</f>
        <v/>
      </c>
      <c r="S2144" s="7">
        <f>IF($I2144=1,(P2144-MAR1!$B$13)/MAR1!$D$13,(P2144-MAR1!$C$13)/MAR1!$E$13)</f>
        <v/>
      </c>
    </row>
    <row r="2145">
      <c r="A2145" s="5" t="n">
        <v>2144</v>
      </c>
      <c r="B2145" s="5" t="n">
        <v>6</v>
      </c>
      <c r="C2145" s="5" t="n">
        <v>319</v>
      </c>
      <c r="D2145" s="5" t="n">
        <v>11</v>
      </c>
      <c r="E2145" s="5" t="n">
        <v>0</v>
      </c>
      <c r="F2145" s="5" t="n">
        <v>30.7</v>
      </c>
      <c r="G2145" s="5" t="n">
        <v>14.7</v>
      </c>
      <c r="H2145" s="5" t="n">
        <v>14.07</v>
      </c>
      <c r="I2145" s="6">
        <f>IF(E2145&gt;=Markov!$B$3,1,0)</f>
        <v/>
      </c>
      <c r="J2145" s="6">
        <f>I2144</f>
        <v/>
      </c>
      <c r="K2145" s="7">
        <f>MAR1!$B$5+MAR1!$C$5*COS(2*PI()*$C2145/365)+MAR1!$D$5*SIN(2*PI()*$C2145/365)</f>
        <v/>
      </c>
      <c r="L2145" s="7">
        <f>MAR1!$B$6+MAR1!$C$6*COS(2*PI()*$C2145/365)+MAR1!$D$6*SIN(2*PI()*$C2145/365)</f>
        <v/>
      </c>
      <c r="M2145" s="7">
        <f>MAR1!$B$7+MAR1!$C$7*COS(2*PI()*$C2145/365)+MAR1!$D$7*SIN(2*PI()*$C2145/365)</f>
        <v/>
      </c>
      <c r="N2145" s="7">
        <f>F2145-K2145</f>
        <v/>
      </c>
      <c r="O2145" s="7">
        <f>G2145-L2145</f>
        <v/>
      </c>
      <c r="P2145" s="7">
        <f>H2145-M2145</f>
        <v/>
      </c>
      <c r="Q2145" s="7">
        <f>IF($I2145=1,(N2145-MAR1!$B$11)/MAR1!$D$11,(N2145-MAR1!$C$11)/MAR1!$E$11)</f>
        <v/>
      </c>
      <c r="R2145" s="7">
        <f>IF($I2145=1,(O2145-MAR1!$B$12)/MAR1!$D$12,(O2145-MAR1!$C$12)/MAR1!$E$12)</f>
        <v/>
      </c>
      <c r="S2145" s="7">
        <f>IF($I2145=1,(P2145-MAR1!$B$13)/MAR1!$D$13,(P2145-MAR1!$C$13)/MAR1!$E$13)</f>
        <v/>
      </c>
    </row>
    <row r="2146">
      <c r="A2146" s="5" t="n">
        <v>2145</v>
      </c>
      <c r="B2146" s="5" t="n">
        <v>6</v>
      </c>
      <c r="C2146" s="5" t="n">
        <v>320</v>
      </c>
      <c r="D2146" s="5" t="n">
        <v>11</v>
      </c>
      <c r="E2146" s="5" t="n">
        <v>0</v>
      </c>
      <c r="F2146" s="5" t="n">
        <v>27.1</v>
      </c>
      <c r="G2146" s="5" t="n">
        <v>14.3</v>
      </c>
      <c r="H2146" s="5" t="n">
        <v>10.52</v>
      </c>
      <c r="I2146" s="6">
        <f>IF(E2146&gt;=Markov!$B$3,1,0)</f>
        <v/>
      </c>
      <c r="J2146" s="6">
        <f>I2145</f>
        <v/>
      </c>
      <c r="K2146" s="7">
        <f>MAR1!$B$5+MAR1!$C$5*COS(2*PI()*$C2146/365)+MAR1!$D$5*SIN(2*PI()*$C2146/365)</f>
        <v/>
      </c>
      <c r="L2146" s="7">
        <f>MAR1!$B$6+MAR1!$C$6*COS(2*PI()*$C2146/365)+MAR1!$D$6*SIN(2*PI()*$C2146/365)</f>
        <v/>
      </c>
      <c r="M2146" s="7">
        <f>MAR1!$B$7+MAR1!$C$7*COS(2*PI()*$C2146/365)+MAR1!$D$7*SIN(2*PI()*$C2146/365)</f>
        <v/>
      </c>
      <c r="N2146" s="7">
        <f>F2146-K2146</f>
        <v/>
      </c>
      <c r="O2146" s="7">
        <f>G2146-L2146</f>
        <v/>
      </c>
      <c r="P2146" s="7">
        <f>H2146-M2146</f>
        <v/>
      </c>
      <c r="Q2146" s="7">
        <f>IF($I2146=1,(N2146-MAR1!$B$11)/MAR1!$D$11,(N2146-MAR1!$C$11)/MAR1!$E$11)</f>
        <v/>
      </c>
      <c r="R2146" s="7">
        <f>IF($I2146=1,(O2146-MAR1!$B$12)/MAR1!$D$12,(O2146-MAR1!$C$12)/MAR1!$E$12)</f>
        <v/>
      </c>
      <c r="S2146" s="7">
        <f>IF($I2146=1,(P2146-MAR1!$B$13)/MAR1!$D$13,(P2146-MAR1!$C$13)/MAR1!$E$13)</f>
        <v/>
      </c>
    </row>
    <row r="2147">
      <c r="A2147" s="5" t="n">
        <v>2146</v>
      </c>
      <c r="B2147" s="5" t="n">
        <v>6</v>
      </c>
      <c r="C2147" s="5" t="n">
        <v>321</v>
      </c>
      <c r="D2147" s="5" t="n">
        <v>11</v>
      </c>
      <c r="E2147" s="5" t="n">
        <v>0</v>
      </c>
      <c r="F2147" s="5" t="n">
        <v>26.1</v>
      </c>
      <c r="G2147" s="5" t="n">
        <v>12.7</v>
      </c>
      <c r="H2147" s="5" t="n">
        <v>14.48</v>
      </c>
      <c r="I2147" s="6">
        <f>IF(E2147&gt;=Markov!$B$3,1,0)</f>
        <v/>
      </c>
      <c r="J2147" s="6">
        <f>I2146</f>
        <v/>
      </c>
      <c r="K2147" s="7">
        <f>MAR1!$B$5+MAR1!$C$5*COS(2*PI()*$C2147/365)+MAR1!$D$5*SIN(2*PI()*$C2147/365)</f>
        <v/>
      </c>
      <c r="L2147" s="7">
        <f>MAR1!$B$6+MAR1!$C$6*COS(2*PI()*$C2147/365)+MAR1!$D$6*SIN(2*PI()*$C2147/365)</f>
        <v/>
      </c>
      <c r="M2147" s="7">
        <f>MAR1!$B$7+MAR1!$C$7*COS(2*PI()*$C2147/365)+MAR1!$D$7*SIN(2*PI()*$C2147/365)</f>
        <v/>
      </c>
      <c r="N2147" s="7">
        <f>F2147-K2147</f>
        <v/>
      </c>
      <c r="O2147" s="7">
        <f>G2147-L2147</f>
        <v/>
      </c>
      <c r="P2147" s="7">
        <f>H2147-M2147</f>
        <v/>
      </c>
      <c r="Q2147" s="7">
        <f>IF($I2147=1,(N2147-MAR1!$B$11)/MAR1!$D$11,(N2147-MAR1!$C$11)/MAR1!$E$11)</f>
        <v/>
      </c>
      <c r="R2147" s="7">
        <f>IF($I2147=1,(O2147-MAR1!$B$12)/MAR1!$D$12,(O2147-MAR1!$C$12)/MAR1!$E$12)</f>
        <v/>
      </c>
      <c r="S2147" s="7">
        <f>IF($I2147=1,(P2147-MAR1!$B$13)/MAR1!$D$13,(P2147-MAR1!$C$13)/MAR1!$E$13)</f>
        <v/>
      </c>
    </row>
    <row r="2148">
      <c r="A2148" s="5" t="n">
        <v>2147</v>
      </c>
      <c r="B2148" s="5" t="n">
        <v>6</v>
      </c>
      <c r="C2148" s="5" t="n">
        <v>322</v>
      </c>
      <c r="D2148" s="5" t="n">
        <v>11</v>
      </c>
      <c r="E2148" s="5" t="n">
        <v>0</v>
      </c>
      <c r="F2148" s="5" t="n">
        <v>26.2</v>
      </c>
      <c r="G2148" s="5" t="n">
        <v>14.5</v>
      </c>
      <c r="H2148" s="5" t="n">
        <v>6.1</v>
      </c>
      <c r="I2148" s="6">
        <f>IF(E2148&gt;=Markov!$B$3,1,0)</f>
        <v/>
      </c>
      <c r="J2148" s="6">
        <f>I2147</f>
        <v/>
      </c>
      <c r="K2148" s="7">
        <f>MAR1!$B$5+MAR1!$C$5*COS(2*PI()*$C2148/365)+MAR1!$D$5*SIN(2*PI()*$C2148/365)</f>
        <v/>
      </c>
      <c r="L2148" s="7">
        <f>MAR1!$B$6+MAR1!$C$6*COS(2*PI()*$C2148/365)+MAR1!$D$6*SIN(2*PI()*$C2148/365)</f>
        <v/>
      </c>
      <c r="M2148" s="7">
        <f>MAR1!$B$7+MAR1!$C$7*COS(2*PI()*$C2148/365)+MAR1!$D$7*SIN(2*PI()*$C2148/365)</f>
        <v/>
      </c>
      <c r="N2148" s="7">
        <f>F2148-K2148</f>
        <v/>
      </c>
      <c r="O2148" s="7">
        <f>G2148-L2148</f>
        <v/>
      </c>
      <c r="P2148" s="7">
        <f>H2148-M2148</f>
        <v/>
      </c>
      <c r="Q2148" s="7">
        <f>IF($I2148=1,(N2148-MAR1!$B$11)/MAR1!$D$11,(N2148-MAR1!$C$11)/MAR1!$E$11)</f>
        <v/>
      </c>
      <c r="R2148" s="7">
        <f>IF($I2148=1,(O2148-MAR1!$B$12)/MAR1!$D$12,(O2148-MAR1!$C$12)/MAR1!$E$12)</f>
        <v/>
      </c>
      <c r="S2148" s="7">
        <f>IF($I2148=1,(P2148-MAR1!$B$13)/MAR1!$D$13,(P2148-MAR1!$C$13)/MAR1!$E$13)</f>
        <v/>
      </c>
    </row>
    <row r="2149">
      <c r="A2149" s="5" t="n">
        <v>2148</v>
      </c>
      <c r="B2149" s="5" t="n">
        <v>6</v>
      </c>
      <c r="C2149" s="5" t="n">
        <v>323</v>
      </c>
      <c r="D2149" s="5" t="n">
        <v>11</v>
      </c>
      <c r="E2149" s="5" t="n">
        <v>0</v>
      </c>
      <c r="F2149" s="5" t="n">
        <v>26.3</v>
      </c>
      <c r="G2149" s="5" t="n">
        <v>14.8</v>
      </c>
      <c r="H2149" s="5" t="n">
        <v>8.81</v>
      </c>
      <c r="I2149" s="6">
        <f>IF(E2149&gt;=Markov!$B$3,1,0)</f>
        <v/>
      </c>
      <c r="J2149" s="6">
        <f>I2148</f>
        <v/>
      </c>
      <c r="K2149" s="7">
        <f>MAR1!$B$5+MAR1!$C$5*COS(2*PI()*$C2149/365)+MAR1!$D$5*SIN(2*PI()*$C2149/365)</f>
        <v/>
      </c>
      <c r="L2149" s="7">
        <f>MAR1!$B$6+MAR1!$C$6*COS(2*PI()*$C2149/365)+MAR1!$D$6*SIN(2*PI()*$C2149/365)</f>
        <v/>
      </c>
      <c r="M2149" s="7">
        <f>MAR1!$B$7+MAR1!$C$7*COS(2*PI()*$C2149/365)+MAR1!$D$7*SIN(2*PI()*$C2149/365)</f>
        <v/>
      </c>
      <c r="N2149" s="7">
        <f>F2149-K2149</f>
        <v/>
      </c>
      <c r="O2149" s="7">
        <f>G2149-L2149</f>
        <v/>
      </c>
      <c r="P2149" s="7">
        <f>H2149-M2149</f>
        <v/>
      </c>
      <c r="Q2149" s="7">
        <f>IF($I2149=1,(N2149-MAR1!$B$11)/MAR1!$D$11,(N2149-MAR1!$C$11)/MAR1!$E$11)</f>
        <v/>
      </c>
      <c r="R2149" s="7">
        <f>IF($I2149=1,(O2149-MAR1!$B$12)/MAR1!$D$12,(O2149-MAR1!$C$12)/MAR1!$E$12)</f>
        <v/>
      </c>
      <c r="S2149" s="7">
        <f>IF($I2149=1,(P2149-MAR1!$B$13)/MAR1!$D$13,(P2149-MAR1!$C$13)/MAR1!$E$13)</f>
        <v/>
      </c>
    </row>
    <row r="2150">
      <c r="A2150" s="5" t="n">
        <v>2149</v>
      </c>
      <c r="B2150" s="5" t="n">
        <v>6</v>
      </c>
      <c r="C2150" s="5" t="n">
        <v>324</v>
      </c>
      <c r="D2150" s="5" t="n">
        <v>11</v>
      </c>
      <c r="E2150" s="5" t="n">
        <v>0</v>
      </c>
      <c r="F2150" s="5" t="n">
        <v>27.4</v>
      </c>
      <c r="G2150" s="5" t="n">
        <v>15.3</v>
      </c>
      <c r="H2150" s="5" t="n">
        <v>12.58</v>
      </c>
      <c r="I2150" s="6">
        <f>IF(E2150&gt;=Markov!$B$3,1,0)</f>
        <v/>
      </c>
      <c r="J2150" s="6">
        <f>I2149</f>
        <v/>
      </c>
      <c r="K2150" s="7">
        <f>MAR1!$B$5+MAR1!$C$5*COS(2*PI()*$C2150/365)+MAR1!$D$5*SIN(2*PI()*$C2150/365)</f>
        <v/>
      </c>
      <c r="L2150" s="7">
        <f>MAR1!$B$6+MAR1!$C$6*COS(2*PI()*$C2150/365)+MAR1!$D$6*SIN(2*PI()*$C2150/365)</f>
        <v/>
      </c>
      <c r="M2150" s="7">
        <f>MAR1!$B$7+MAR1!$C$7*COS(2*PI()*$C2150/365)+MAR1!$D$7*SIN(2*PI()*$C2150/365)</f>
        <v/>
      </c>
      <c r="N2150" s="7">
        <f>F2150-K2150</f>
        <v/>
      </c>
      <c r="O2150" s="7">
        <f>G2150-L2150</f>
        <v/>
      </c>
      <c r="P2150" s="7">
        <f>H2150-M2150</f>
        <v/>
      </c>
      <c r="Q2150" s="7">
        <f>IF($I2150=1,(N2150-MAR1!$B$11)/MAR1!$D$11,(N2150-MAR1!$C$11)/MAR1!$E$11)</f>
        <v/>
      </c>
      <c r="R2150" s="7">
        <f>IF($I2150=1,(O2150-MAR1!$B$12)/MAR1!$D$12,(O2150-MAR1!$C$12)/MAR1!$E$12)</f>
        <v/>
      </c>
      <c r="S2150" s="7">
        <f>IF($I2150=1,(P2150-MAR1!$B$13)/MAR1!$D$13,(P2150-MAR1!$C$13)/MAR1!$E$13)</f>
        <v/>
      </c>
    </row>
    <row r="2151">
      <c r="A2151" s="5" t="n">
        <v>2150</v>
      </c>
      <c r="B2151" s="5" t="n">
        <v>6</v>
      </c>
      <c r="C2151" s="5" t="n">
        <v>325</v>
      </c>
      <c r="D2151" s="5" t="n">
        <v>11</v>
      </c>
      <c r="E2151" s="5" t="n">
        <v>0</v>
      </c>
      <c r="F2151" s="5" t="n">
        <v>29.1</v>
      </c>
      <c r="G2151" s="5" t="n">
        <v>15.6</v>
      </c>
      <c r="H2151" s="5" t="n">
        <v>8.57</v>
      </c>
      <c r="I2151" s="6">
        <f>IF(E2151&gt;=Markov!$B$3,1,0)</f>
        <v/>
      </c>
      <c r="J2151" s="6">
        <f>I2150</f>
        <v/>
      </c>
      <c r="K2151" s="7">
        <f>MAR1!$B$5+MAR1!$C$5*COS(2*PI()*$C2151/365)+MAR1!$D$5*SIN(2*PI()*$C2151/365)</f>
        <v/>
      </c>
      <c r="L2151" s="7">
        <f>MAR1!$B$6+MAR1!$C$6*COS(2*PI()*$C2151/365)+MAR1!$D$6*SIN(2*PI()*$C2151/365)</f>
        <v/>
      </c>
      <c r="M2151" s="7">
        <f>MAR1!$B$7+MAR1!$C$7*COS(2*PI()*$C2151/365)+MAR1!$D$7*SIN(2*PI()*$C2151/365)</f>
        <v/>
      </c>
      <c r="N2151" s="7">
        <f>F2151-K2151</f>
        <v/>
      </c>
      <c r="O2151" s="7">
        <f>G2151-L2151</f>
        <v/>
      </c>
      <c r="P2151" s="7">
        <f>H2151-M2151</f>
        <v/>
      </c>
      <c r="Q2151" s="7">
        <f>IF($I2151=1,(N2151-MAR1!$B$11)/MAR1!$D$11,(N2151-MAR1!$C$11)/MAR1!$E$11)</f>
        <v/>
      </c>
      <c r="R2151" s="7">
        <f>IF($I2151=1,(O2151-MAR1!$B$12)/MAR1!$D$12,(O2151-MAR1!$C$12)/MAR1!$E$12)</f>
        <v/>
      </c>
      <c r="S2151" s="7">
        <f>IF($I2151=1,(P2151-MAR1!$B$13)/MAR1!$D$13,(P2151-MAR1!$C$13)/MAR1!$E$13)</f>
        <v/>
      </c>
    </row>
    <row r="2152">
      <c r="A2152" s="5" t="n">
        <v>2151</v>
      </c>
      <c r="B2152" s="5" t="n">
        <v>6</v>
      </c>
      <c r="C2152" s="5" t="n">
        <v>326</v>
      </c>
      <c r="D2152" s="5" t="n">
        <v>11</v>
      </c>
      <c r="E2152" s="5" t="n">
        <v>0</v>
      </c>
      <c r="F2152" s="5" t="n">
        <v>31</v>
      </c>
      <c r="G2152" s="5" t="n">
        <v>16.9</v>
      </c>
      <c r="H2152" s="5" t="n">
        <v>14.42</v>
      </c>
      <c r="I2152" s="6">
        <f>IF(E2152&gt;=Markov!$B$3,1,0)</f>
        <v/>
      </c>
      <c r="J2152" s="6">
        <f>I2151</f>
        <v/>
      </c>
      <c r="K2152" s="7">
        <f>MAR1!$B$5+MAR1!$C$5*COS(2*PI()*$C2152/365)+MAR1!$D$5*SIN(2*PI()*$C2152/365)</f>
        <v/>
      </c>
      <c r="L2152" s="7">
        <f>MAR1!$B$6+MAR1!$C$6*COS(2*PI()*$C2152/365)+MAR1!$D$6*SIN(2*PI()*$C2152/365)</f>
        <v/>
      </c>
      <c r="M2152" s="7">
        <f>MAR1!$B$7+MAR1!$C$7*COS(2*PI()*$C2152/365)+MAR1!$D$7*SIN(2*PI()*$C2152/365)</f>
        <v/>
      </c>
      <c r="N2152" s="7">
        <f>F2152-K2152</f>
        <v/>
      </c>
      <c r="O2152" s="7">
        <f>G2152-L2152</f>
        <v/>
      </c>
      <c r="P2152" s="7">
        <f>H2152-M2152</f>
        <v/>
      </c>
      <c r="Q2152" s="7">
        <f>IF($I2152=1,(N2152-MAR1!$B$11)/MAR1!$D$11,(N2152-MAR1!$C$11)/MAR1!$E$11)</f>
        <v/>
      </c>
      <c r="R2152" s="7">
        <f>IF($I2152=1,(O2152-MAR1!$B$12)/MAR1!$D$12,(O2152-MAR1!$C$12)/MAR1!$E$12)</f>
        <v/>
      </c>
      <c r="S2152" s="7">
        <f>IF($I2152=1,(P2152-MAR1!$B$13)/MAR1!$D$13,(P2152-MAR1!$C$13)/MAR1!$E$13)</f>
        <v/>
      </c>
    </row>
    <row r="2153">
      <c r="A2153" s="5" t="n">
        <v>2152</v>
      </c>
      <c r="B2153" s="5" t="n">
        <v>6</v>
      </c>
      <c r="C2153" s="5" t="n">
        <v>327</v>
      </c>
      <c r="D2153" s="5" t="n">
        <v>11</v>
      </c>
      <c r="E2153" s="5" t="n">
        <v>0</v>
      </c>
      <c r="F2153" s="5" t="n">
        <v>30.2</v>
      </c>
      <c r="G2153" s="5" t="n">
        <v>15.3</v>
      </c>
      <c r="H2153" s="5" t="n">
        <v>14.21</v>
      </c>
      <c r="I2153" s="6">
        <f>IF(E2153&gt;=Markov!$B$3,1,0)</f>
        <v/>
      </c>
      <c r="J2153" s="6">
        <f>I2152</f>
        <v/>
      </c>
      <c r="K2153" s="7">
        <f>MAR1!$B$5+MAR1!$C$5*COS(2*PI()*$C2153/365)+MAR1!$D$5*SIN(2*PI()*$C2153/365)</f>
        <v/>
      </c>
      <c r="L2153" s="7">
        <f>MAR1!$B$6+MAR1!$C$6*COS(2*PI()*$C2153/365)+MAR1!$D$6*SIN(2*PI()*$C2153/365)</f>
        <v/>
      </c>
      <c r="M2153" s="7">
        <f>MAR1!$B$7+MAR1!$C$7*COS(2*PI()*$C2153/365)+MAR1!$D$7*SIN(2*PI()*$C2153/365)</f>
        <v/>
      </c>
      <c r="N2153" s="7">
        <f>F2153-K2153</f>
        <v/>
      </c>
      <c r="O2153" s="7">
        <f>G2153-L2153</f>
        <v/>
      </c>
      <c r="P2153" s="7">
        <f>H2153-M2153</f>
        <v/>
      </c>
      <c r="Q2153" s="7">
        <f>IF($I2153=1,(N2153-MAR1!$B$11)/MAR1!$D$11,(N2153-MAR1!$C$11)/MAR1!$E$11)</f>
        <v/>
      </c>
      <c r="R2153" s="7">
        <f>IF($I2153=1,(O2153-MAR1!$B$12)/MAR1!$D$12,(O2153-MAR1!$C$12)/MAR1!$E$12)</f>
        <v/>
      </c>
      <c r="S2153" s="7">
        <f>IF($I2153=1,(P2153-MAR1!$B$13)/MAR1!$D$13,(P2153-MAR1!$C$13)/MAR1!$E$13)</f>
        <v/>
      </c>
    </row>
    <row r="2154">
      <c r="A2154" s="5" t="n">
        <v>2153</v>
      </c>
      <c r="B2154" s="5" t="n">
        <v>6</v>
      </c>
      <c r="C2154" s="5" t="n">
        <v>328</v>
      </c>
      <c r="D2154" s="5" t="n">
        <v>11</v>
      </c>
      <c r="E2154" s="5" t="n">
        <v>0</v>
      </c>
      <c r="F2154" s="5" t="n">
        <v>30.1</v>
      </c>
      <c r="G2154" s="5" t="n">
        <v>13.7</v>
      </c>
      <c r="H2154" s="5" t="n">
        <v>3.85</v>
      </c>
      <c r="I2154" s="6">
        <f>IF(E2154&gt;=Markov!$B$3,1,0)</f>
        <v/>
      </c>
      <c r="J2154" s="6">
        <f>I2153</f>
        <v/>
      </c>
      <c r="K2154" s="7">
        <f>MAR1!$B$5+MAR1!$C$5*COS(2*PI()*$C2154/365)+MAR1!$D$5*SIN(2*PI()*$C2154/365)</f>
        <v/>
      </c>
      <c r="L2154" s="7">
        <f>MAR1!$B$6+MAR1!$C$6*COS(2*PI()*$C2154/365)+MAR1!$D$6*SIN(2*PI()*$C2154/365)</f>
        <v/>
      </c>
      <c r="M2154" s="7">
        <f>MAR1!$B$7+MAR1!$C$7*COS(2*PI()*$C2154/365)+MAR1!$D$7*SIN(2*PI()*$C2154/365)</f>
        <v/>
      </c>
      <c r="N2154" s="7">
        <f>F2154-K2154</f>
        <v/>
      </c>
      <c r="O2154" s="7">
        <f>G2154-L2154</f>
        <v/>
      </c>
      <c r="P2154" s="7">
        <f>H2154-M2154</f>
        <v/>
      </c>
      <c r="Q2154" s="7">
        <f>IF($I2154=1,(N2154-MAR1!$B$11)/MAR1!$D$11,(N2154-MAR1!$C$11)/MAR1!$E$11)</f>
        <v/>
      </c>
      <c r="R2154" s="7">
        <f>IF($I2154=1,(O2154-MAR1!$B$12)/MAR1!$D$12,(O2154-MAR1!$C$12)/MAR1!$E$12)</f>
        <v/>
      </c>
      <c r="S2154" s="7">
        <f>IF($I2154=1,(P2154-MAR1!$B$13)/MAR1!$D$13,(P2154-MAR1!$C$13)/MAR1!$E$13)</f>
        <v/>
      </c>
    </row>
    <row r="2155">
      <c r="A2155" s="5" t="n">
        <v>2154</v>
      </c>
      <c r="B2155" s="5" t="n">
        <v>6</v>
      </c>
      <c r="C2155" s="5" t="n">
        <v>329</v>
      </c>
      <c r="D2155" s="5" t="n">
        <v>11</v>
      </c>
      <c r="E2155" s="5" t="n">
        <v>0</v>
      </c>
      <c r="F2155" s="5" t="n">
        <v>30.2</v>
      </c>
      <c r="G2155" s="5" t="n">
        <v>16.1</v>
      </c>
      <c r="H2155" s="5" t="n">
        <v>11.92</v>
      </c>
      <c r="I2155" s="6">
        <f>IF(E2155&gt;=Markov!$B$3,1,0)</f>
        <v/>
      </c>
      <c r="J2155" s="6">
        <f>I2154</f>
        <v/>
      </c>
      <c r="K2155" s="7">
        <f>MAR1!$B$5+MAR1!$C$5*COS(2*PI()*$C2155/365)+MAR1!$D$5*SIN(2*PI()*$C2155/365)</f>
        <v/>
      </c>
      <c r="L2155" s="7">
        <f>MAR1!$B$6+MAR1!$C$6*COS(2*PI()*$C2155/365)+MAR1!$D$6*SIN(2*PI()*$C2155/365)</f>
        <v/>
      </c>
      <c r="M2155" s="7">
        <f>MAR1!$B$7+MAR1!$C$7*COS(2*PI()*$C2155/365)+MAR1!$D$7*SIN(2*PI()*$C2155/365)</f>
        <v/>
      </c>
      <c r="N2155" s="7">
        <f>F2155-K2155</f>
        <v/>
      </c>
      <c r="O2155" s="7">
        <f>G2155-L2155</f>
        <v/>
      </c>
      <c r="P2155" s="7">
        <f>H2155-M2155</f>
        <v/>
      </c>
      <c r="Q2155" s="7">
        <f>IF($I2155=1,(N2155-MAR1!$B$11)/MAR1!$D$11,(N2155-MAR1!$C$11)/MAR1!$E$11)</f>
        <v/>
      </c>
      <c r="R2155" s="7">
        <f>IF($I2155=1,(O2155-MAR1!$B$12)/MAR1!$D$12,(O2155-MAR1!$C$12)/MAR1!$E$12)</f>
        <v/>
      </c>
      <c r="S2155" s="7">
        <f>IF($I2155=1,(P2155-MAR1!$B$13)/MAR1!$D$13,(P2155-MAR1!$C$13)/MAR1!$E$13)</f>
        <v/>
      </c>
    </row>
    <row r="2156">
      <c r="A2156" s="5" t="n">
        <v>2155</v>
      </c>
      <c r="B2156" s="5" t="n">
        <v>6</v>
      </c>
      <c r="C2156" s="5" t="n">
        <v>330</v>
      </c>
      <c r="D2156" s="5" t="n">
        <v>11</v>
      </c>
      <c r="E2156" s="5" t="n">
        <v>0</v>
      </c>
      <c r="F2156" s="5" t="n">
        <v>28.1</v>
      </c>
      <c r="G2156" s="5" t="n">
        <v>16.5</v>
      </c>
      <c r="H2156" s="5" t="n">
        <v>8.289999999999999</v>
      </c>
      <c r="I2156" s="6">
        <f>IF(E2156&gt;=Markov!$B$3,1,0)</f>
        <v/>
      </c>
      <c r="J2156" s="6">
        <f>I2155</f>
        <v/>
      </c>
      <c r="K2156" s="7">
        <f>MAR1!$B$5+MAR1!$C$5*COS(2*PI()*$C2156/365)+MAR1!$D$5*SIN(2*PI()*$C2156/365)</f>
        <v/>
      </c>
      <c r="L2156" s="7">
        <f>MAR1!$B$6+MAR1!$C$6*COS(2*PI()*$C2156/365)+MAR1!$D$6*SIN(2*PI()*$C2156/365)</f>
        <v/>
      </c>
      <c r="M2156" s="7">
        <f>MAR1!$B$7+MAR1!$C$7*COS(2*PI()*$C2156/365)+MAR1!$D$7*SIN(2*PI()*$C2156/365)</f>
        <v/>
      </c>
      <c r="N2156" s="7">
        <f>F2156-K2156</f>
        <v/>
      </c>
      <c r="O2156" s="7">
        <f>G2156-L2156</f>
        <v/>
      </c>
      <c r="P2156" s="7">
        <f>H2156-M2156</f>
        <v/>
      </c>
      <c r="Q2156" s="7">
        <f>IF($I2156=1,(N2156-MAR1!$B$11)/MAR1!$D$11,(N2156-MAR1!$C$11)/MAR1!$E$11)</f>
        <v/>
      </c>
      <c r="R2156" s="7">
        <f>IF($I2156=1,(O2156-MAR1!$B$12)/MAR1!$D$12,(O2156-MAR1!$C$12)/MAR1!$E$12)</f>
        <v/>
      </c>
      <c r="S2156" s="7">
        <f>IF($I2156=1,(P2156-MAR1!$B$13)/MAR1!$D$13,(P2156-MAR1!$C$13)/MAR1!$E$13)</f>
        <v/>
      </c>
    </row>
    <row r="2157">
      <c r="A2157" s="5" t="n">
        <v>2156</v>
      </c>
      <c r="B2157" s="5" t="n">
        <v>6</v>
      </c>
      <c r="C2157" s="5" t="n">
        <v>331</v>
      </c>
      <c r="D2157" s="5" t="n">
        <v>11</v>
      </c>
      <c r="E2157" s="5" t="n">
        <v>0</v>
      </c>
      <c r="F2157" s="5" t="n">
        <v>26.6</v>
      </c>
      <c r="G2157" s="5" t="n">
        <v>13.8</v>
      </c>
      <c r="H2157" s="5" t="n">
        <v>7.62</v>
      </c>
      <c r="I2157" s="6">
        <f>IF(E2157&gt;=Markov!$B$3,1,0)</f>
        <v/>
      </c>
      <c r="J2157" s="6">
        <f>I2156</f>
        <v/>
      </c>
      <c r="K2157" s="7">
        <f>MAR1!$B$5+MAR1!$C$5*COS(2*PI()*$C2157/365)+MAR1!$D$5*SIN(2*PI()*$C2157/365)</f>
        <v/>
      </c>
      <c r="L2157" s="7">
        <f>MAR1!$B$6+MAR1!$C$6*COS(2*PI()*$C2157/365)+MAR1!$D$6*SIN(2*PI()*$C2157/365)</f>
        <v/>
      </c>
      <c r="M2157" s="7">
        <f>MAR1!$B$7+MAR1!$C$7*COS(2*PI()*$C2157/365)+MAR1!$D$7*SIN(2*PI()*$C2157/365)</f>
        <v/>
      </c>
      <c r="N2157" s="7">
        <f>F2157-K2157</f>
        <v/>
      </c>
      <c r="O2157" s="7">
        <f>G2157-L2157</f>
        <v/>
      </c>
      <c r="P2157" s="7">
        <f>H2157-M2157</f>
        <v/>
      </c>
      <c r="Q2157" s="7">
        <f>IF($I2157=1,(N2157-MAR1!$B$11)/MAR1!$D$11,(N2157-MAR1!$C$11)/MAR1!$E$11)</f>
        <v/>
      </c>
      <c r="R2157" s="7">
        <f>IF($I2157=1,(O2157-MAR1!$B$12)/MAR1!$D$12,(O2157-MAR1!$C$12)/MAR1!$E$12)</f>
        <v/>
      </c>
      <c r="S2157" s="7">
        <f>IF($I2157=1,(P2157-MAR1!$B$13)/MAR1!$D$13,(P2157-MAR1!$C$13)/MAR1!$E$13)</f>
        <v/>
      </c>
    </row>
    <row r="2158">
      <c r="A2158" s="5" t="n">
        <v>2157</v>
      </c>
      <c r="B2158" s="5" t="n">
        <v>6</v>
      </c>
      <c r="C2158" s="5" t="n">
        <v>332</v>
      </c>
      <c r="D2158" s="5" t="n">
        <v>11</v>
      </c>
      <c r="E2158" s="5" t="n">
        <v>0</v>
      </c>
      <c r="F2158" s="5" t="n">
        <v>30.4</v>
      </c>
      <c r="G2158" s="5" t="n">
        <v>15.5</v>
      </c>
      <c r="H2158" s="5" t="n">
        <v>14.45</v>
      </c>
      <c r="I2158" s="6">
        <f>IF(E2158&gt;=Markov!$B$3,1,0)</f>
        <v/>
      </c>
      <c r="J2158" s="6">
        <f>I2157</f>
        <v/>
      </c>
      <c r="K2158" s="7">
        <f>MAR1!$B$5+MAR1!$C$5*COS(2*PI()*$C2158/365)+MAR1!$D$5*SIN(2*PI()*$C2158/365)</f>
        <v/>
      </c>
      <c r="L2158" s="7">
        <f>MAR1!$B$6+MAR1!$C$6*COS(2*PI()*$C2158/365)+MAR1!$D$6*SIN(2*PI()*$C2158/365)</f>
        <v/>
      </c>
      <c r="M2158" s="7">
        <f>MAR1!$B$7+MAR1!$C$7*COS(2*PI()*$C2158/365)+MAR1!$D$7*SIN(2*PI()*$C2158/365)</f>
        <v/>
      </c>
      <c r="N2158" s="7">
        <f>F2158-K2158</f>
        <v/>
      </c>
      <c r="O2158" s="7">
        <f>G2158-L2158</f>
        <v/>
      </c>
      <c r="P2158" s="7">
        <f>H2158-M2158</f>
        <v/>
      </c>
      <c r="Q2158" s="7">
        <f>IF($I2158=1,(N2158-MAR1!$B$11)/MAR1!$D$11,(N2158-MAR1!$C$11)/MAR1!$E$11)</f>
        <v/>
      </c>
      <c r="R2158" s="7">
        <f>IF($I2158=1,(O2158-MAR1!$B$12)/MAR1!$D$12,(O2158-MAR1!$C$12)/MAR1!$E$12)</f>
        <v/>
      </c>
      <c r="S2158" s="7">
        <f>IF($I2158=1,(P2158-MAR1!$B$13)/MAR1!$D$13,(P2158-MAR1!$C$13)/MAR1!$E$13)</f>
        <v/>
      </c>
    </row>
    <row r="2159">
      <c r="A2159" s="5" t="n">
        <v>2158</v>
      </c>
      <c r="B2159" s="5" t="n">
        <v>6</v>
      </c>
      <c r="C2159" s="5" t="n">
        <v>333</v>
      </c>
      <c r="D2159" s="5" t="n">
        <v>11</v>
      </c>
      <c r="E2159" s="5" t="n">
        <v>0</v>
      </c>
      <c r="F2159" s="5" t="n">
        <v>32</v>
      </c>
      <c r="G2159" s="5" t="n">
        <v>15.7</v>
      </c>
      <c r="H2159" s="5" t="n">
        <v>12.26</v>
      </c>
      <c r="I2159" s="6">
        <f>IF(E2159&gt;=Markov!$B$3,1,0)</f>
        <v/>
      </c>
      <c r="J2159" s="6">
        <f>I2158</f>
        <v/>
      </c>
      <c r="K2159" s="7">
        <f>MAR1!$B$5+MAR1!$C$5*COS(2*PI()*$C2159/365)+MAR1!$D$5*SIN(2*PI()*$C2159/365)</f>
        <v/>
      </c>
      <c r="L2159" s="7">
        <f>MAR1!$B$6+MAR1!$C$6*COS(2*PI()*$C2159/365)+MAR1!$D$6*SIN(2*PI()*$C2159/365)</f>
        <v/>
      </c>
      <c r="M2159" s="7">
        <f>MAR1!$B$7+MAR1!$C$7*COS(2*PI()*$C2159/365)+MAR1!$D$7*SIN(2*PI()*$C2159/365)</f>
        <v/>
      </c>
      <c r="N2159" s="7">
        <f>F2159-K2159</f>
        <v/>
      </c>
      <c r="O2159" s="7">
        <f>G2159-L2159</f>
        <v/>
      </c>
      <c r="P2159" s="7">
        <f>H2159-M2159</f>
        <v/>
      </c>
      <c r="Q2159" s="7">
        <f>IF($I2159=1,(N2159-MAR1!$B$11)/MAR1!$D$11,(N2159-MAR1!$C$11)/MAR1!$E$11)</f>
        <v/>
      </c>
      <c r="R2159" s="7">
        <f>IF($I2159=1,(O2159-MAR1!$B$12)/MAR1!$D$12,(O2159-MAR1!$C$12)/MAR1!$E$12)</f>
        <v/>
      </c>
      <c r="S2159" s="7">
        <f>IF($I2159=1,(P2159-MAR1!$B$13)/MAR1!$D$13,(P2159-MAR1!$C$13)/MAR1!$E$13)</f>
        <v/>
      </c>
    </row>
    <row r="2160">
      <c r="A2160" s="5" t="n">
        <v>2159</v>
      </c>
      <c r="B2160" s="5" t="n">
        <v>6</v>
      </c>
      <c r="C2160" s="5" t="n">
        <v>334</v>
      </c>
      <c r="D2160" s="5" t="n">
        <v>11</v>
      </c>
      <c r="E2160" s="5" t="n">
        <v>0</v>
      </c>
      <c r="F2160" s="5" t="n">
        <v>32.1</v>
      </c>
      <c r="G2160" s="5" t="n">
        <v>16.4</v>
      </c>
      <c r="H2160" s="5" t="n">
        <v>13.98</v>
      </c>
      <c r="I2160" s="6">
        <f>IF(E2160&gt;=Markov!$B$3,1,0)</f>
        <v/>
      </c>
      <c r="J2160" s="6">
        <f>I2159</f>
        <v/>
      </c>
      <c r="K2160" s="7">
        <f>MAR1!$B$5+MAR1!$C$5*COS(2*PI()*$C2160/365)+MAR1!$D$5*SIN(2*PI()*$C2160/365)</f>
        <v/>
      </c>
      <c r="L2160" s="7">
        <f>MAR1!$B$6+MAR1!$C$6*COS(2*PI()*$C2160/365)+MAR1!$D$6*SIN(2*PI()*$C2160/365)</f>
        <v/>
      </c>
      <c r="M2160" s="7">
        <f>MAR1!$B$7+MAR1!$C$7*COS(2*PI()*$C2160/365)+MAR1!$D$7*SIN(2*PI()*$C2160/365)</f>
        <v/>
      </c>
      <c r="N2160" s="7">
        <f>F2160-K2160</f>
        <v/>
      </c>
      <c r="O2160" s="7">
        <f>G2160-L2160</f>
        <v/>
      </c>
      <c r="P2160" s="7">
        <f>H2160-M2160</f>
        <v/>
      </c>
      <c r="Q2160" s="7">
        <f>IF($I2160=1,(N2160-MAR1!$B$11)/MAR1!$D$11,(N2160-MAR1!$C$11)/MAR1!$E$11)</f>
        <v/>
      </c>
      <c r="R2160" s="7">
        <f>IF($I2160=1,(O2160-MAR1!$B$12)/MAR1!$D$12,(O2160-MAR1!$C$12)/MAR1!$E$12)</f>
        <v/>
      </c>
      <c r="S2160" s="7">
        <f>IF($I2160=1,(P2160-MAR1!$B$13)/MAR1!$D$13,(P2160-MAR1!$C$13)/MAR1!$E$13)</f>
        <v/>
      </c>
    </row>
    <row r="2161">
      <c r="A2161" s="5" t="n">
        <v>2160</v>
      </c>
      <c r="B2161" s="5" t="n">
        <v>6</v>
      </c>
      <c r="C2161" s="5" t="n">
        <v>335</v>
      </c>
      <c r="D2161" s="5" t="n">
        <v>12</v>
      </c>
      <c r="E2161" s="5" t="n">
        <v>11</v>
      </c>
      <c r="F2161" s="5" t="n">
        <v>25.3</v>
      </c>
      <c r="G2161" s="5" t="n">
        <v>13.7</v>
      </c>
      <c r="H2161" s="5" t="n">
        <v>0.5</v>
      </c>
      <c r="I2161" s="6">
        <f>IF(E2161&gt;=Markov!$B$3,1,0)</f>
        <v/>
      </c>
      <c r="J2161" s="6">
        <f>I2160</f>
        <v/>
      </c>
      <c r="K2161" s="7">
        <f>MAR1!$B$5+MAR1!$C$5*COS(2*PI()*$C2161/365)+MAR1!$D$5*SIN(2*PI()*$C2161/365)</f>
        <v/>
      </c>
      <c r="L2161" s="7">
        <f>MAR1!$B$6+MAR1!$C$6*COS(2*PI()*$C2161/365)+MAR1!$D$6*SIN(2*PI()*$C2161/365)</f>
        <v/>
      </c>
      <c r="M2161" s="7">
        <f>MAR1!$B$7+MAR1!$C$7*COS(2*PI()*$C2161/365)+MAR1!$D$7*SIN(2*PI()*$C2161/365)</f>
        <v/>
      </c>
      <c r="N2161" s="7">
        <f>F2161-K2161</f>
        <v/>
      </c>
      <c r="O2161" s="7">
        <f>G2161-L2161</f>
        <v/>
      </c>
      <c r="P2161" s="7">
        <f>H2161-M2161</f>
        <v/>
      </c>
      <c r="Q2161" s="7">
        <f>IF($I2161=1,(N2161-MAR1!$B$11)/MAR1!$D$11,(N2161-MAR1!$C$11)/MAR1!$E$11)</f>
        <v/>
      </c>
      <c r="R2161" s="7">
        <f>IF($I2161=1,(O2161-MAR1!$B$12)/MAR1!$D$12,(O2161-MAR1!$C$12)/MAR1!$E$12)</f>
        <v/>
      </c>
      <c r="S2161" s="7">
        <f>IF($I2161=1,(P2161-MAR1!$B$13)/MAR1!$D$13,(P2161-MAR1!$C$13)/MAR1!$E$13)</f>
        <v/>
      </c>
    </row>
    <row r="2162">
      <c r="A2162" s="5" t="n">
        <v>2161</v>
      </c>
      <c r="B2162" s="5" t="n">
        <v>6</v>
      </c>
      <c r="C2162" s="5" t="n">
        <v>336</v>
      </c>
      <c r="D2162" s="5" t="n">
        <v>12</v>
      </c>
      <c r="E2162" s="5" t="n">
        <v>0</v>
      </c>
      <c r="F2162" s="5" t="n">
        <v>30.9</v>
      </c>
      <c r="G2162" s="5" t="n">
        <v>17</v>
      </c>
      <c r="H2162" s="5" t="n">
        <v>8.75</v>
      </c>
      <c r="I2162" s="6">
        <f>IF(E2162&gt;=Markov!$B$3,1,0)</f>
        <v/>
      </c>
      <c r="J2162" s="6">
        <f>I2161</f>
        <v/>
      </c>
      <c r="K2162" s="7">
        <f>MAR1!$B$5+MAR1!$C$5*COS(2*PI()*$C2162/365)+MAR1!$D$5*SIN(2*PI()*$C2162/365)</f>
        <v/>
      </c>
      <c r="L2162" s="7">
        <f>MAR1!$B$6+MAR1!$C$6*COS(2*PI()*$C2162/365)+MAR1!$D$6*SIN(2*PI()*$C2162/365)</f>
        <v/>
      </c>
      <c r="M2162" s="7">
        <f>MAR1!$B$7+MAR1!$C$7*COS(2*PI()*$C2162/365)+MAR1!$D$7*SIN(2*PI()*$C2162/365)</f>
        <v/>
      </c>
      <c r="N2162" s="7">
        <f>F2162-K2162</f>
        <v/>
      </c>
      <c r="O2162" s="7">
        <f>G2162-L2162</f>
        <v/>
      </c>
      <c r="P2162" s="7">
        <f>H2162-M2162</f>
        <v/>
      </c>
      <c r="Q2162" s="7">
        <f>IF($I2162=1,(N2162-MAR1!$B$11)/MAR1!$D$11,(N2162-MAR1!$C$11)/MAR1!$E$11)</f>
        <v/>
      </c>
      <c r="R2162" s="7">
        <f>IF($I2162=1,(O2162-MAR1!$B$12)/MAR1!$D$12,(O2162-MAR1!$C$12)/MAR1!$E$12)</f>
        <v/>
      </c>
      <c r="S2162" s="7">
        <f>IF($I2162=1,(P2162-MAR1!$B$13)/MAR1!$D$13,(P2162-MAR1!$C$13)/MAR1!$E$13)</f>
        <v/>
      </c>
    </row>
    <row r="2163">
      <c r="A2163" s="5" t="n">
        <v>2162</v>
      </c>
      <c r="B2163" s="5" t="n">
        <v>6</v>
      </c>
      <c r="C2163" s="5" t="n">
        <v>337</v>
      </c>
      <c r="D2163" s="5" t="n">
        <v>12</v>
      </c>
      <c r="E2163" s="5" t="n">
        <v>0</v>
      </c>
      <c r="F2163" s="5" t="n">
        <v>29.8</v>
      </c>
      <c r="G2163" s="5" t="n">
        <v>17.4</v>
      </c>
      <c r="H2163" s="5" t="n">
        <v>16.06</v>
      </c>
      <c r="I2163" s="6">
        <f>IF(E2163&gt;=Markov!$B$3,1,0)</f>
        <v/>
      </c>
      <c r="J2163" s="6">
        <f>I2162</f>
        <v/>
      </c>
      <c r="K2163" s="7">
        <f>MAR1!$B$5+MAR1!$C$5*COS(2*PI()*$C2163/365)+MAR1!$D$5*SIN(2*PI()*$C2163/365)</f>
        <v/>
      </c>
      <c r="L2163" s="7">
        <f>MAR1!$B$6+MAR1!$C$6*COS(2*PI()*$C2163/365)+MAR1!$D$6*SIN(2*PI()*$C2163/365)</f>
        <v/>
      </c>
      <c r="M2163" s="7">
        <f>MAR1!$B$7+MAR1!$C$7*COS(2*PI()*$C2163/365)+MAR1!$D$7*SIN(2*PI()*$C2163/365)</f>
        <v/>
      </c>
      <c r="N2163" s="7">
        <f>F2163-K2163</f>
        <v/>
      </c>
      <c r="O2163" s="7">
        <f>G2163-L2163</f>
        <v/>
      </c>
      <c r="P2163" s="7">
        <f>H2163-M2163</f>
        <v/>
      </c>
      <c r="Q2163" s="7">
        <f>IF($I2163=1,(N2163-MAR1!$B$11)/MAR1!$D$11,(N2163-MAR1!$C$11)/MAR1!$E$11)</f>
        <v/>
      </c>
      <c r="R2163" s="7">
        <f>IF($I2163=1,(O2163-MAR1!$B$12)/MAR1!$D$12,(O2163-MAR1!$C$12)/MAR1!$E$12)</f>
        <v/>
      </c>
      <c r="S2163" s="7">
        <f>IF($I2163=1,(P2163-MAR1!$B$13)/MAR1!$D$13,(P2163-MAR1!$C$13)/MAR1!$E$13)</f>
        <v/>
      </c>
    </row>
    <row r="2164">
      <c r="A2164" s="5" t="n">
        <v>2163</v>
      </c>
      <c r="B2164" s="5" t="n">
        <v>6</v>
      </c>
      <c r="C2164" s="5" t="n">
        <v>338</v>
      </c>
      <c r="D2164" s="5" t="n">
        <v>12</v>
      </c>
      <c r="E2164" s="5" t="n">
        <v>0</v>
      </c>
      <c r="F2164" s="5" t="n">
        <v>30.5</v>
      </c>
      <c r="G2164" s="5" t="n">
        <v>14.4</v>
      </c>
      <c r="H2164" s="5" t="n">
        <v>15.22</v>
      </c>
      <c r="I2164" s="6">
        <f>IF(E2164&gt;=Markov!$B$3,1,0)</f>
        <v/>
      </c>
      <c r="J2164" s="6">
        <f>I2163</f>
        <v/>
      </c>
      <c r="K2164" s="7">
        <f>MAR1!$B$5+MAR1!$C$5*COS(2*PI()*$C2164/365)+MAR1!$D$5*SIN(2*PI()*$C2164/365)</f>
        <v/>
      </c>
      <c r="L2164" s="7">
        <f>MAR1!$B$6+MAR1!$C$6*COS(2*PI()*$C2164/365)+MAR1!$D$6*SIN(2*PI()*$C2164/365)</f>
        <v/>
      </c>
      <c r="M2164" s="7">
        <f>MAR1!$B$7+MAR1!$C$7*COS(2*PI()*$C2164/365)+MAR1!$D$7*SIN(2*PI()*$C2164/365)</f>
        <v/>
      </c>
      <c r="N2164" s="7">
        <f>F2164-K2164</f>
        <v/>
      </c>
      <c r="O2164" s="7">
        <f>G2164-L2164</f>
        <v/>
      </c>
      <c r="P2164" s="7">
        <f>H2164-M2164</f>
        <v/>
      </c>
      <c r="Q2164" s="7">
        <f>IF($I2164=1,(N2164-MAR1!$B$11)/MAR1!$D$11,(N2164-MAR1!$C$11)/MAR1!$E$11)</f>
        <v/>
      </c>
      <c r="R2164" s="7">
        <f>IF($I2164=1,(O2164-MAR1!$B$12)/MAR1!$D$12,(O2164-MAR1!$C$12)/MAR1!$E$12)</f>
        <v/>
      </c>
      <c r="S2164" s="7">
        <f>IF($I2164=1,(P2164-MAR1!$B$13)/MAR1!$D$13,(P2164-MAR1!$C$13)/MAR1!$E$13)</f>
        <v/>
      </c>
    </row>
    <row r="2165">
      <c r="A2165" s="5" t="n">
        <v>2164</v>
      </c>
      <c r="B2165" s="5" t="n">
        <v>6</v>
      </c>
      <c r="C2165" s="5" t="n">
        <v>339</v>
      </c>
      <c r="D2165" s="5" t="n">
        <v>12</v>
      </c>
      <c r="E2165" s="5" t="n">
        <v>0</v>
      </c>
      <c r="F2165" s="5" t="n">
        <v>30.9</v>
      </c>
      <c r="G2165" s="5" t="n">
        <v>14.5</v>
      </c>
      <c r="H2165" s="5" t="n">
        <v>12.53</v>
      </c>
      <c r="I2165" s="6">
        <f>IF(E2165&gt;=Markov!$B$3,1,0)</f>
        <v/>
      </c>
      <c r="J2165" s="6">
        <f>I2164</f>
        <v/>
      </c>
      <c r="K2165" s="7">
        <f>MAR1!$B$5+MAR1!$C$5*COS(2*PI()*$C2165/365)+MAR1!$D$5*SIN(2*PI()*$C2165/365)</f>
        <v/>
      </c>
      <c r="L2165" s="7">
        <f>MAR1!$B$6+MAR1!$C$6*COS(2*PI()*$C2165/365)+MAR1!$D$6*SIN(2*PI()*$C2165/365)</f>
        <v/>
      </c>
      <c r="M2165" s="7">
        <f>MAR1!$B$7+MAR1!$C$7*COS(2*PI()*$C2165/365)+MAR1!$D$7*SIN(2*PI()*$C2165/365)</f>
        <v/>
      </c>
      <c r="N2165" s="7">
        <f>F2165-K2165</f>
        <v/>
      </c>
      <c r="O2165" s="7">
        <f>G2165-L2165</f>
        <v/>
      </c>
      <c r="P2165" s="7">
        <f>H2165-M2165</f>
        <v/>
      </c>
      <c r="Q2165" s="7">
        <f>IF($I2165=1,(N2165-MAR1!$B$11)/MAR1!$D$11,(N2165-MAR1!$C$11)/MAR1!$E$11)</f>
        <v/>
      </c>
      <c r="R2165" s="7">
        <f>IF($I2165=1,(O2165-MAR1!$B$12)/MAR1!$D$12,(O2165-MAR1!$C$12)/MAR1!$E$12)</f>
        <v/>
      </c>
      <c r="S2165" s="7">
        <f>IF($I2165=1,(P2165-MAR1!$B$13)/MAR1!$D$13,(P2165-MAR1!$C$13)/MAR1!$E$13)</f>
        <v/>
      </c>
    </row>
    <row r="2166">
      <c r="A2166" s="5" t="n">
        <v>2165</v>
      </c>
      <c r="B2166" s="5" t="n">
        <v>6</v>
      </c>
      <c r="C2166" s="5" t="n">
        <v>340</v>
      </c>
      <c r="D2166" s="5" t="n">
        <v>12</v>
      </c>
      <c r="E2166" s="5" t="n">
        <v>0</v>
      </c>
      <c r="F2166" s="5" t="n">
        <v>27.1</v>
      </c>
      <c r="G2166" s="5" t="n">
        <v>13</v>
      </c>
      <c r="H2166" s="5" t="n">
        <v>13.04</v>
      </c>
      <c r="I2166" s="6">
        <f>IF(E2166&gt;=Markov!$B$3,1,0)</f>
        <v/>
      </c>
      <c r="J2166" s="6">
        <f>I2165</f>
        <v/>
      </c>
      <c r="K2166" s="7">
        <f>MAR1!$B$5+MAR1!$C$5*COS(2*PI()*$C2166/365)+MAR1!$D$5*SIN(2*PI()*$C2166/365)</f>
        <v/>
      </c>
      <c r="L2166" s="7">
        <f>MAR1!$B$6+MAR1!$C$6*COS(2*PI()*$C2166/365)+MAR1!$D$6*SIN(2*PI()*$C2166/365)</f>
        <v/>
      </c>
      <c r="M2166" s="7">
        <f>MAR1!$B$7+MAR1!$C$7*COS(2*PI()*$C2166/365)+MAR1!$D$7*SIN(2*PI()*$C2166/365)</f>
        <v/>
      </c>
      <c r="N2166" s="7">
        <f>F2166-K2166</f>
        <v/>
      </c>
      <c r="O2166" s="7">
        <f>G2166-L2166</f>
        <v/>
      </c>
      <c r="P2166" s="7">
        <f>H2166-M2166</f>
        <v/>
      </c>
      <c r="Q2166" s="7">
        <f>IF($I2166=1,(N2166-MAR1!$B$11)/MAR1!$D$11,(N2166-MAR1!$C$11)/MAR1!$E$11)</f>
        <v/>
      </c>
      <c r="R2166" s="7">
        <f>IF($I2166=1,(O2166-MAR1!$B$12)/MAR1!$D$12,(O2166-MAR1!$C$12)/MAR1!$E$12)</f>
        <v/>
      </c>
      <c r="S2166" s="7">
        <f>IF($I2166=1,(P2166-MAR1!$B$13)/MAR1!$D$13,(P2166-MAR1!$C$13)/MAR1!$E$13)</f>
        <v/>
      </c>
    </row>
    <row r="2167">
      <c r="A2167" s="5" t="n">
        <v>2166</v>
      </c>
      <c r="B2167" s="5" t="n">
        <v>6</v>
      </c>
      <c r="C2167" s="5" t="n">
        <v>341</v>
      </c>
      <c r="D2167" s="5" t="n">
        <v>12</v>
      </c>
      <c r="E2167" s="5" t="n">
        <v>0</v>
      </c>
      <c r="F2167" s="5" t="n">
        <v>29.6</v>
      </c>
      <c r="G2167" s="5" t="n">
        <v>16.3</v>
      </c>
      <c r="H2167" s="5" t="n">
        <v>13.6</v>
      </c>
      <c r="I2167" s="6">
        <f>IF(E2167&gt;=Markov!$B$3,1,0)</f>
        <v/>
      </c>
      <c r="J2167" s="6">
        <f>I2166</f>
        <v/>
      </c>
      <c r="K2167" s="7">
        <f>MAR1!$B$5+MAR1!$C$5*COS(2*PI()*$C2167/365)+MAR1!$D$5*SIN(2*PI()*$C2167/365)</f>
        <v/>
      </c>
      <c r="L2167" s="7">
        <f>MAR1!$B$6+MAR1!$C$6*COS(2*PI()*$C2167/365)+MAR1!$D$6*SIN(2*PI()*$C2167/365)</f>
        <v/>
      </c>
      <c r="M2167" s="7">
        <f>MAR1!$B$7+MAR1!$C$7*COS(2*PI()*$C2167/365)+MAR1!$D$7*SIN(2*PI()*$C2167/365)</f>
        <v/>
      </c>
      <c r="N2167" s="7">
        <f>F2167-K2167</f>
        <v/>
      </c>
      <c r="O2167" s="7">
        <f>G2167-L2167</f>
        <v/>
      </c>
      <c r="P2167" s="7">
        <f>H2167-M2167</f>
        <v/>
      </c>
      <c r="Q2167" s="7">
        <f>IF($I2167=1,(N2167-MAR1!$B$11)/MAR1!$D$11,(N2167-MAR1!$C$11)/MAR1!$E$11)</f>
        <v/>
      </c>
      <c r="R2167" s="7">
        <f>IF($I2167=1,(O2167-MAR1!$B$12)/MAR1!$D$12,(O2167-MAR1!$C$12)/MAR1!$E$12)</f>
        <v/>
      </c>
      <c r="S2167" s="7">
        <f>IF($I2167=1,(P2167-MAR1!$B$13)/MAR1!$D$13,(P2167-MAR1!$C$13)/MAR1!$E$13)</f>
        <v/>
      </c>
    </row>
    <row r="2168">
      <c r="A2168" s="5" t="n">
        <v>2167</v>
      </c>
      <c r="B2168" s="5" t="n">
        <v>6</v>
      </c>
      <c r="C2168" s="5" t="n">
        <v>342</v>
      </c>
      <c r="D2168" s="5" t="n">
        <v>12</v>
      </c>
      <c r="E2168" s="5" t="n">
        <v>0</v>
      </c>
      <c r="F2168" s="5" t="n">
        <v>28.8</v>
      </c>
      <c r="G2168" s="5" t="n">
        <v>15.2</v>
      </c>
      <c r="H2168" s="5" t="n">
        <v>9.77</v>
      </c>
      <c r="I2168" s="6">
        <f>IF(E2168&gt;=Markov!$B$3,1,0)</f>
        <v/>
      </c>
      <c r="J2168" s="6">
        <f>I2167</f>
        <v/>
      </c>
      <c r="K2168" s="7">
        <f>MAR1!$B$5+MAR1!$C$5*COS(2*PI()*$C2168/365)+MAR1!$D$5*SIN(2*PI()*$C2168/365)</f>
        <v/>
      </c>
      <c r="L2168" s="7">
        <f>MAR1!$B$6+MAR1!$C$6*COS(2*PI()*$C2168/365)+MAR1!$D$6*SIN(2*PI()*$C2168/365)</f>
        <v/>
      </c>
      <c r="M2168" s="7">
        <f>MAR1!$B$7+MAR1!$C$7*COS(2*PI()*$C2168/365)+MAR1!$D$7*SIN(2*PI()*$C2168/365)</f>
        <v/>
      </c>
      <c r="N2168" s="7">
        <f>F2168-K2168</f>
        <v/>
      </c>
      <c r="O2168" s="7">
        <f>G2168-L2168</f>
        <v/>
      </c>
      <c r="P2168" s="7">
        <f>H2168-M2168</f>
        <v/>
      </c>
      <c r="Q2168" s="7">
        <f>IF($I2168=1,(N2168-MAR1!$B$11)/MAR1!$D$11,(N2168-MAR1!$C$11)/MAR1!$E$11)</f>
        <v/>
      </c>
      <c r="R2168" s="7">
        <f>IF($I2168=1,(O2168-MAR1!$B$12)/MAR1!$D$12,(O2168-MAR1!$C$12)/MAR1!$E$12)</f>
        <v/>
      </c>
      <c r="S2168" s="7">
        <f>IF($I2168=1,(P2168-MAR1!$B$13)/MAR1!$D$13,(P2168-MAR1!$C$13)/MAR1!$E$13)</f>
        <v/>
      </c>
    </row>
    <row r="2169">
      <c r="A2169" s="5" t="n">
        <v>2168</v>
      </c>
      <c r="B2169" s="5" t="n">
        <v>6</v>
      </c>
      <c r="C2169" s="5" t="n">
        <v>343</v>
      </c>
      <c r="D2169" s="5" t="n">
        <v>12</v>
      </c>
      <c r="E2169" s="5" t="n">
        <v>0</v>
      </c>
      <c r="F2169" s="5" t="n">
        <v>27.5</v>
      </c>
      <c r="G2169" s="5" t="n">
        <v>14.4</v>
      </c>
      <c r="H2169" s="5" t="n">
        <v>12.25</v>
      </c>
      <c r="I2169" s="6">
        <f>IF(E2169&gt;=Markov!$B$3,1,0)</f>
        <v/>
      </c>
      <c r="J2169" s="6">
        <f>I2168</f>
        <v/>
      </c>
      <c r="K2169" s="7">
        <f>MAR1!$B$5+MAR1!$C$5*COS(2*PI()*$C2169/365)+MAR1!$D$5*SIN(2*PI()*$C2169/365)</f>
        <v/>
      </c>
      <c r="L2169" s="7">
        <f>MAR1!$B$6+MAR1!$C$6*COS(2*PI()*$C2169/365)+MAR1!$D$6*SIN(2*PI()*$C2169/365)</f>
        <v/>
      </c>
      <c r="M2169" s="7">
        <f>MAR1!$B$7+MAR1!$C$7*COS(2*PI()*$C2169/365)+MAR1!$D$7*SIN(2*PI()*$C2169/365)</f>
        <v/>
      </c>
      <c r="N2169" s="7">
        <f>F2169-K2169</f>
        <v/>
      </c>
      <c r="O2169" s="7">
        <f>G2169-L2169</f>
        <v/>
      </c>
      <c r="P2169" s="7">
        <f>H2169-M2169</f>
        <v/>
      </c>
      <c r="Q2169" s="7">
        <f>IF($I2169=1,(N2169-MAR1!$B$11)/MAR1!$D$11,(N2169-MAR1!$C$11)/MAR1!$E$11)</f>
        <v/>
      </c>
      <c r="R2169" s="7">
        <f>IF($I2169=1,(O2169-MAR1!$B$12)/MAR1!$D$12,(O2169-MAR1!$C$12)/MAR1!$E$12)</f>
        <v/>
      </c>
      <c r="S2169" s="7">
        <f>IF($I2169=1,(P2169-MAR1!$B$13)/MAR1!$D$13,(P2169-MAR1!$C$13)/MAR1!$E$13)</f>
        <v/>
      </c>
    </row>
    <row r="2170">
      <c r="A2170" s="5" t="n">
        <v>2169</v>
      </c>
      <c r="B2170" s="5" t="n">
        <v>6</v>
      </c>
      <c r="C2170" s="5" t="n">
        <v>344</v>
      </c>
      <c r="D2170" s="5" t="n">
        <v>12</v>
      </c>
      <c r="E2170" s="5" t="n">
        <v>0</v>
      </c>
      <c r="F2170" s="5" t="n">
        <v>29.2</v>
      </c>
      <c r="G2170" s="5" t="n">
        <v>15.5</v>
      </c>
      <c r="H2170" s="5" t="n">
        <v>11.4</v>
      </c>
      <c r="I2170" s="6">
        <f>IF(E2170&gt;=Markov!$B$3,1,0)</f>
        <v/>
      </c>
      <c r="J2170" s="6">
        <f>I2169</f>
        <v/>
      </c>
      <c r="K2170" s="7">
        <f>MAR1!$B$5+MAR1!$C$5*COS(2*PI()*$C2170/365)+MAR1!$D$5*SIN(2*PI()*$C2170/365)</f>
        <v/>
      </c>
      <c r="L2170" s="7">
        <f>MAR1!$B$6+MAR1!$C$6*COS(2*PI()*$C2170/365)+MAR1!$D$6*SIN(2*PI()*$C2170/365)</f>
        <v/>
      </c>
      <c r="M2170" s="7">
        <f>MAR1!$B$7+MAR1!$C$7*COS(2*PI()*$C2170/365)+MAR1!$D$7*SIN(2*PI()*$C2170/365)</f>
        <v/>
      </c>
      <c r="N2170" s="7">
        <f>F2170-K2170</f>
        <v/>
      </c>
      <c r="O2170" s="7">
        <f>G2170-L2170</f>
        <v/>
      </c>
      <c r="P2170" s="7">
        <f>H2170-M2170</f>
        <v/>
      </c>
      <c r="Q2170" s="7">
        <f>IF($I2170=1,(N2170-MAR1!$B$11)/MAR1!$D$11,(N2170-MAR1!$C$11)/MAR1!$E$11)</f>
        <v/>
      </c>
      <c r="R2170" s="7">
        <f>IF($I2170=1,(O2170-MAR1!$B$12)/MAR1!$D$12,(O2170-MAR1!$C$12)/MAR1!$E$12)</f>
        <v/>
      </c>
      <c r="S2170" s="7">
        <f>IF($I2170=1,(P2170-MAR1!$B$13)/MAR1!$D$13,(P2170-MAR1!$C$13)/MAR1!$E$13)</f>
        <v/>
      </c>
    </row>
    <row r="2171">
      <c r="A2171" s="5" t="n">
        <v>2170</v>
      </c>
      <c r="B2171" s="5" t="n">
        <v>6</v>
      </c>
      <c r="C2171" s="5" t="n">
        <v>345</v>
      </c>
      <c r="D2171" s="5" t="n">
        <v>12</v>
      </c>
      <c r="E2171" s="5" t="n">
        <v>0</v>
      </c>
      <c r="F2171" s="5" t="n">
        <v>28.6</v>
      </c>
      <c r="G2171" s="5" t="n">
        <v>14.5</v>
      </c>
      <c r="H2171" s="5" t="n">
        <v>12.14</v>
      </c>
      <c r="I2171" s="6">
        <f>IF(E2171&gt;=Markov!$B$3,1,0)</f>
        <v/>
      </c>
      <c r="J2171" s="6">
        <f>I2170</f>
        <v/>
      </c>
      <c r="K2171" s="7">
        <f>MAR1!$B$5+MAR1!$C$5*COS(2*PI()*$C2171/365)+MAR1!$D$5*SIN(2*PI()*$C2171/365)</f>
        <v/>
      </c>
      <c r="L2171" s="7">
        <f>MAR1!$B$6+MAR1!$C$6*COS(2*PI()*$C2171/365)+MAR1!$D$6*SIN(2*PI()*$C2171/365)</f>
        <v/>
      </c>
      <c r="M2171" s="7">
        <f>MAR1!$B$7+MAR1!$C$7*COS(2*PI()*$C2171/365)+MAR1!$D$7*SIN(2*PI()*$C2171/365)</f>
        <v/>
      </c>
      <c r="N2171" s="7">
        <f>F2171-K2171</f>
        <v/>
      </c>
      <c r="O2171" s="7">
        <f>G2171-L2171</f>
        <v/>
      </c>
      <c r="P2171" s="7">
        <f>H2171-M2171</f>
        <v/>
      </c>
      <c r="Q2171" s="7">
        <f>IF($I2171=1,(N2171-MAR1!$B$11)/MAR1!$D$11,(N2171-MAR1!$C$11)/MAR1!$E$11)</f>
        <v/>
      </c>
      <c r="R2171" s="7">
        <f>IF($I2171=1,(O2171-MAR1!$B$12)/MAR1!$D$12,(O2171-MAR1!$C$12)/MAR1!$E$12)</f>
        <v/>
      </c>
      <c r="S2171" s="7">
        <f>IF($I2171=1,(P2171-MAR1!$B$13)/MAR1!$D$13,(P2171-MAR1!$C$13)/MAR1!$E$13)</f>
        <v/>
      </c>
    </row>
    <row r="2172">
      <c r="A2172" s="5" t="n">
        <v>2171</v>
      </c>
      <c r="B2172" s="5" t="n">
        <v>6</v>
      </c>
      <c r="C2172" s="5" t="n">
        <v>346</v>
      </c>
      <c r="D2172" s="5" t="n">
        <v>12</v>
      </c>
      <c r="E2172" s="5" t="n">
        <v>0</v>
      </c>
      <c r="F2172" s="5" t="n">
        <v>28.7</v>
      </c>
      <c r="G2172" s="5" t="n">
        <v>15.7</v>
      </c>
      <c r="H2172" s="5" t="n">
        <v>16.57</v>
      </c>
      <c r="I2172" s="6">
        <f>IF(E2172&gt;=Markov!$B$3,1,0)</f>
        <v/>
      </c>
      <c r="J2172" s="6">
        <f>I2171</f>
        <v/>
      </c>
      <c r="K2172" s="7">
        <f>MAR1!$B$5+MAR1!$C$5*COS(2*PI()*$C2172/365)+MAR1!$D$5*SIN(2*PI()*$C2172/365)</f>
        <v/>
      </c>
      <c r="L2172" s="7">
        <f>MAR1!$B$6+MAR1!$C$6*COS(2*PI()*$C2172/365)+MAR1!$D$6*SIN(2*PI()*$C2172/365)</f>
        <v/>
      </c>
      <c r="M2172" s="7">
        <f>MAR1!$B$7+MAR1!$C$7*COS(2*PI()*$C2172/365)+MAR1!$D$7*SIN(2*PI()*$C2172/365)</f>
        <v/>
      </c>
      <c r="N2172" s="7">
        <f>F2172-K2172</f>
        <v/>
      </c>
      <c r="O2172" s="7">
        <f>G2172-L2172</f>
        <v/>
      </c>
      <c r="P2172" s="7">
        <f>H2172-M2172</f>
        <v/>
      </c>
      <c r="Q2172" s="7">
        <f>IF($I2172=1,(N2172-MAR1!$B$11)/MAR1!$D$11,(N2172-MAR1!$C$11)/MAR1!$E$11)</f>
        <v/>
      </c>
      <c r="R2172" s="7">
        <f>IF($I2172=1,(O2172-MAR1!$B$12)/MAR1!$D$12,(O2172-MAR1!$C$12)/MAR1!$E$12)</f>
        <v/>
      </c>
      <c r="S2172" s="7">
        <f>IF($I2172=1,(P2172-MAR1!$B$13)/MAR1!$D$13,(P2172-MAR1!$C$13)/MAR1!$E$13)</f>
        <v/>
      </c>
    </row>
    <row r="2173">
      <c r="A2173" s="5" t="n">
        <v>2172</v>
      </c>
      <c r="B2173" s="5" t="n">
        <v>6</v>
      </c>
      <c r="C2173" s="5" t="n">
        <v>347</v>
      </c>
      <c r="D2173" s="5" t="n">
        <v>12</v>
      </c>
      <c r="E2173" s="5" t="n">
        <v>0</v>
      </c>
      <c r="F2173" s="5" t="n">
        <v>27.5</v>
      </c>
      <c r="G2173" s="5" t="n">
        <v>16.1</v>
      </c>
      <c r="H2173" s="5" t="n">
        <v>16.22</v>
      </c>
      <c r="I2173" s="6">
        <f>IF(E2173&gt;=Markov!$B$3,1,0)</f>
        <v/>
      </c>
      <c r="J2173" s="6">
        <f>I2172</f>
        <v/>
      </c>
      <c r="K2173" s="7">
        <f>MAR1!$B$5+MAR1!$C$5*COS(2*PI()*$C2173/365)+MAR1!$D$5*SIN(2*PI()*$C2173/365)</f>
        <v/>
      </c>
      <c r="L2173" s="7">
        <f>MAR1!$B$6+MAR1!$C$6*COS(2*PI()*$C2173/365)+MAR1!$D$6*SIN(2*PI()*$C2173/365)</f>
        <v/>
      </c>
      <c r="M2173" s="7">
        <f>MAR1!$B$7+MAR1!$C$7*COS(2*PI()*$C2173/365)+MAR1!$D$7*SIN(2*PI()*$C2173/365)</f>
        <v/>
      </c>
      <c r="N2173" s="7">
        <f>F2173-K2173</f>
        <v/>
      </c>
      <c r="O2173" s="7">
        <f>G2173-L2173</f>
        <v/>
      </c>
      <c r="P2173" s="7">
        <f>H2173-M2173</f>
        <v/>
      </c>
      <c r="Q2173" s="7">
        <f>IF($I2173=1,(N2173-MAR1!$B$11)/MAR1!$D$11,(N2173-MAR1!$C$11)/MAR1!$E$11)</f>
        <v/>
      </c>
      <c r="R2173" s="7">
        <f>IF($I2173=1,(O2173-MAR1!$B$12)/MAR1!$D$12,(O2173-MAR1!$C$12)/MAR1!$E$12)</f>
        <v/>
      </c>
      <c r="S2173" s="7">
        <f>IF($I2173=1,(P2173-MAR1!$B$13)/MAR1!$D$13,(P2173-MAR1!$C$13)/MAR1!$E$13)</f>
        <v/>
      </c>
    </row>
    <row r="2174">
      <c r="A2174" s="5" t="n">
        <v>2173</v>
      </c>
      <c r="B2174" s="5" t="n">
        <v>6</v>
      </c>
      <c r="C2174" s="5" t="n">
        <v>348</v>
      </c>
      <c r="D2174" s="5" t="n">
        <v>12</v>
      </c>
      <c r="E2174" s="5" t="n">
        <v>0</v>
      </c>
      <c r="F2174" s="5" t="n">
        <v>27.4</v>
      </c>
      <c r="G2174" s="5" t="n">
        <v>15</v>
      </c>
      <c r="H2174" s="5" t="n">
        <v>8.27</v>
      </c>
      <c r="I2174" s="6">
        <f>IF(E2174&gt;=Markov!$B$3,1,0)</f>
        <v/>
      </c>
      <c r="J2174" s="6">
        <f>I2173</f>
        <v/>
      </c>
      <c r="K2174" s="7">
        <f>MAR1!$B$5+MAR1!$C$5*COS(2*PI()*$C2174/365)+MAR1!$D$5*SIN(2*PI()*$C2174/365)</f>
        <v/>
      </c>
      <c r="L2174" s="7">
        <f>MAR1!$B$6+MAR1!$C$6*COS(2*PI()*$C2174/365)+MAR1!$D$6*SIN(2*PI()*$C2174/365)</f>
        <v/>
      </c>
      <c r="M2174" s="7">
        <f>MAR1!$B$7+MAR1!$C$7*COS(2*PI()*$C2174/365)+MAR1!$D$7*SIN(2*PI()*$C2174/365)</f>
        <v/>
      </c>
      <c r="N2174" s="7">
        <f>F2174-K2174</f>
        <v/>
      </c>
      <c r="O2174" s="7">
        <f>G2174-L2174</f>
        <v/>
      </c>
      <c r="P2174" s="7">
        <f>H2174-M2174</f>
        <v/>
      </c>
      <c r="Q2174" s="7">
        <f>IF($I2174=1,(N2174-MAR1!$B$11)/MAR1!$D$11,(N2174-MAR1!$C$11)/MAR1!$E$11)</f>
        <v/>
      </c>
      <c r="R2174" s="7">
        <f>IF($I2174=1,(O2174-MAR1!$B$12)/MAR1!$D$12,(O2174-MAR1!$C$12)/MAR1!$E$12)</f>
        <v/>
      </c>
      <c r="S2174" s="7">
        <f>IF($I2174=1,(P2174-MAR1!$B$13)/MAR1!$D$13,(P2174-MAR1!$C$13)/MAR1!$E$13)</f>
        <v/>
      </c>
    </row>
    <row r="2175">
      <c r="A2175" s="5" t="n">
        <v>2174</v>
      </c>
      <c r="B2175" s="5" t="n">
        <v>6</v>
      </c>
      <c r="C2175" s="5" t="n">
        <v>349</v>
      </c>
      <c r="D2175" s="5" t="n">
        <v>12</v>
      </c>
      <c r="E2175" s="5" t="n">
        <v>0</v>
      </c>
      <c r="F2175" s="5" t="n">
        <v>27.9</v>
      </c>
      <c r="G2175" s="5" t="n">
        <v>14.6</v>
      </c>
      <c r="H2175" s="5" t="n">
        <v>15.07</v>
      </c>
      <c r="I2175" s="6">
        <f>IF(E2175&gt;=Markov!$B$3,1,0)</f>
        <v/>
      </c>
      <c r="J2175" s="6">
        <f>I2174</f>
        <v/>
      </c>
      <c r="K2175" s="7">
        <f>MAR1!$B$5+MAR1!$C$5*COS(2*PI()*$C2175/365)+MAR1!$D$5*SIN(2*PI()*$C2175/365)</f>
        <v/>
      </c>
      <c r="L2175" s="7">
        <f>MAR1!$B$6+MAR1!$C$6*COS(2*PI()*$C2175/365)+MAR1!$D$6*SIN(2*PI()*$C2175/365)</f>
        <v/>
      </c>
      <c r="M2175" s="7">
        <f>MAR1!$B$7+MAR1!$C$7*COS(2*PI()*$C2175/365)+MAR1!$D$7*SIN(2*PI()*$C2175/365)</f>
        <v/>
      </c>
      <c r="N2175" s="7">
        <f>F2175-K2175</f>
        <v/>
      </c>
      <c r="O2175" s="7">
        <f>G2175-L2175</f>
        <v/>
      </c>
      <c r="P2175" s="7">
        <f>H2175-M2175</f>
        <v/>
      </c>
      <c r="Q2175" s="7">
        <f>IF($I2175=1,(N2175-MAR1!$B$11)/MAR1!$D$11,(N2175-MAR1!$C$11)/MAR1!$E$11)</f>
        <v/>
      </c>
      <c r="R2175" s="7">
        <f>IF($I2175=1,(O2175-MAR1!$B$12)/MAR1!$D$12,(O2175-MAR1!$C$12)/MAR1!$E$12)</f>
        <v/>
      </c>
      <c r="S2175" s="7">
        <f>IF($I2175=1,(P2175-MAR1!$B$13)/MAR1!$D$13,(P2175-MAR1!$C$13)/MAR1!$E$13)</f>
        <v/>
      </c>
    </row>
    <row r="2176">
      <c r="A2176" s="5" t="n">
        <v>2175</v>
      </c>
      <c r="B2176" s="5" t="n">
        <v>6</v>
      </c>
      <c r="C2176" s="5" t="n">
        <v>350</v>
      </c>
      <c r="D2176" s="5" t="n">
        <v>12</v>
      </c>
      <c r="E2176" s="5" t="n">
        <v>0</v>
      </c>
      <c r="F2176" s="5" t="n">
        <v>30.2</v>
      </c>
      <c r="G2176" s="5" t="n">
        <v>13.9</v>
      </c>
      <c r="H2176" s="5" t="n">
        <v>15.46</v>
      </c>
      <c r="I2176" s="6">
        <f>IF(E2176&gt;=Markov!$B$3,1,0)</f>
        <v/>
      </c>
      <c r="J2176" s="6">
        <f>I2175</f>
        <v/>
      </c>
      <c r="K2176" s="7">
        <f>MAR1!$B$5+MAR1!$C$5*COS(2*PI()*$C2176/365)+MAR1!$D$5*SIN(2*PI()*$C2176/365)</f>
        <v/>
      </c>
      <c r="L2176" s="7">
        <f>MAR1!$B$6+MAR1!$C$6*COS(2*PI()*$C2176/365)+MAR1!$D$6*SIN(2*PI()*$C2176/365)</f>
        <v/>
      </c>
      <c r="M2176" s="7">
        <f>MAR1!$B$7+MAR1!$C$7*COS(2*PI()*$C2176/365)+MAR1!$D$7*SIN(2*PI()*$C2176/365)</f>
        <v/>
      </c>
      <c r="N2176" s="7">
        <f>F2176-K2176</f>
        <v/>
      </c>
      <c r="O2176" s="7">
        <f>G2176-L2176</f>
        <v/>
      </c>
      <c r="P2176" s="7">
        <f>H2176-M2176</f>
        <v/>
      </c>
      <c r="Q2176" s="7">
        <f>IF($I2176=1,(N2176-MAR1!$B$11)/MAR1!$D$11,(N2176-MAR1!$C$11)/MAR1!$E$11)</f>
        <v/>
      </c>
      <c r="R2176" s="7">
        <f>IF($I2176=1,(O2176-MAR1!$B$12)/MAR1!$D$12,(O2176-MAR1!$C$12)/MAR1!$E$12)</f>
        <v/>
      </c>
      <c r="S2176" s="7">
        <f>IF($I2176=1,(P2176-MAR1!$B$13)/MAR1!$D$13,(P2176-MAR1!$C$13)/MAR1!$E$13)</f>
        <v/>
      </c>
    </row>
    <row r="2177">
      <c r="A2177" s="5" t="n">
        <v>2176</v>
      </c>
      <c r="B2177" s="5" t="n">
        <v>6</v>
      </c>
      <c r="C2177" s="5" t="n">
        <v>351</v>
      </c>
      <c r="D2177" s="5" t="n">
        <v>12</v>
      </c>
      <c r="E2177" s="5" t="n">
        <v>0</v>
      </c>
      <c r="F2177" s="5" t="n">
        <v>30.1</v>
      </c>
      <c r="G2177" s="5" t="n">
        <v>14.9</v>
      </c>
      <c r="H2177" s="5" t="n">
        <v>18.12</v>
      </c>
      <c r="I2177" s="6">
        <f>IF(E2177&gt;=Markov!$B$3,1,0)</f>
        <v/>
      </c>
      <c r="J2177" s="6">
        <f>I2176</f>
        <v/>
      </c>
      <c r="K2177" s="7">
        <f>MAR1!$B$5+MAR1!$C$5*COS(2*PI()*$C2177/365)+MAR1!$D$5*SIN(2*PI()*$C2177/365)</f>
        <v/>
      </c>
      <c r="L2177" s="7">
        <f>MAR1!$B$6+MAR1!$C$6*COS(2*PI()*$C2177/365)+MAR1!$D$6*SIN(2*PI()*$C2177/365)</f>
        <v/>
      </c>
      <c r="M2177" s="7">
        <f>MAR1!$B$7+MAR1!$C$7*COS(2*PI()*$C2177/365)+MAR1!$D$7*SIN(2*PI()*$C2177/365)</f>
        <v/>
      </c>
      <c r="N2177" s="7">
        <f>F2177-K2177</f>
        <v/>
      </c>
      <c r="O2177" s="7">
        <f>G2177-L2177</f>
        <v/>
      </c>
      <c r="P2177" s="7">
        <f>H2177-M2177</f>
        <v/>
      </c>
      <c r="Q2177" s="7">
        <f>IF($I2177=1,(N2177-MAR1!$B$11)/MAR1!$D$11,(N2177-MAR1!$C$11)/MAR1!$E$11)</f>
        <v/>
      </c>
      <c r="R2177" s="7">
        <f>IF($I2177=1,(O2177-MAR1!$B$12)/MAR1!$D$12,(O2177-MAR1!$C$12)/MAR1!$E$12)</f>
        <v/>
      </c>
      <c r="S2177" s="7">
        <f>IF($I2177=1,(P2177-MAR1!$B$13)/MAR1!$D$13,(P2177-MAR1!$C$13)/MAR1!$E$13)</f>
        <v/>
      </c>
    </row>
    <row r="2178">
      <c r="A2178" s="5" t="n">
        <v>2177</v>
      </c>
      <c r="B2178" s="5" t="n">
        <v>6</v>
      </c>
      <c r="C2178" s="5" t="n">
        <v>352</v>
      </c>
      <c r="D2178" s="5" t="n">
        <v>12</v>
      </c>
      <c r="E2178" s="5" t="n">
        <v>0</v>
      </c>
      <c r="F2178" s="5" t="n">
        <v>27</v>
      </c>
      <c r="G2178" s="5" t="n">
        <v>13.2</v>
      </c>
      <c r="H2178" s="5" t="n">
        <v>11.68</v>
      </c>
      <c r="I2178" s="6">
        <f>IF(E2178&gt;=Markov!$B$3,1,0)</f>
        <v/>
      </c>
      <c r="J2178" s="6">
        <f>I2177</f>
        <v/>
      </c>
      <c r="K2178" s="7">
        <f>MAR1!$B$5+MAR1!$C$5*COS(2*PI()*$C2178/365)+MAR1!$D$5*SIN(2*PI()*$C2178/365)</f>
        <v/>
      </c>
      <c r="L2178" s="7">
        <f>MAR1!$B$6+MAR1!$C$6*COS(2*PI()*$C2178/365)+MAR1!$D$6*SIN(2*PI()*$C2178/365)</f>
        <v/>
      </c>
      <c r="M2178" s="7">
        <f>MAR1!$B$7+MAR1!$C$7*COS(2*PI()*$C2178/365)+MAR1!$D$7*SIN(2*PI()*$C2178/365)</f>
        <v/>
      </c>
      <c r="N2178" s="7">
        <f>F2178-K2178</f>
        <v/>
      </c>
      <c r="O2178" s="7">
        <f>G2178-L2178</f>
        <v/>
      </c>
      <c r="P2178" s="7">
        <f>H2178-M2178</f>
        <v/>
      </c>
      <c r="Q2178" s="7">
        <f>IF($I2178=1,(N2178-MAR1!$B$11)/MAR1!$D$11,(N2178-MAR1!$C$11)/MAR1!$E$11)</f>
        <v/>
      </c>
      <c r="R2178" s="7">
        <f>IF($I2178=1,(O2178-MAR1!$B$12)/MAR1!$D$12,(O2178-MAR1!$C$12)/MAR1!$E$12)</f>
        <v/>
      </c>
      <c r="S2178" s="7">
        <f>IF($I2178=1,(P2178-MAR1!$B$13)/MAR1!$D$13,(P2178-MAR1!$C$13)/MAR1!$E$13)</f>
        <v/>
      </c>
    </row>
    <row r="2179">
      <c r="A2179" s="5" t="n">
        <v>2178</v>
      </c>
      <c r="B2179" s="5" t="n">
        <v>6</v>
      </c>
      <c r="C2179" s="5" t="n">
        <v>353</v>
      </c>
      <c r="D2179" s="5" t="n">
        <v>12</v>
      </c>
      <c r="E2179" s="5" t="n">
        <v>0</v>
      </c>
      <c r="F2179" s="5" t="n">
        <v>27.9</v>
      </c>
      <c r="G2179" s="5" t="n">
        <v>12.8</v>
      </c>
      <c r="H2179" s="5" t="n">
        <v>20.17</v>
      </c>
      <c r="I2179" s="6">
        <f>IF(E2179&gt;=Markov!$B$3,1,0)</f>
        <v/>
      </c>
      <c r="J2179" s="6">
        <f>I2178</f>
        <v/>
      </c>
      <c r="K2179" s="7">
        <f>MAR1!$B$5+MAR1!$C$5*COS(2*PI()*$C2179/365)+MAR1!$D$5*SIN(2*PI()*$C2179/365)</f>
        <v/>
      </c>
      <c r="L2179" s="7">
        <f>MAR1!$B$6+MAR1!$C$6*COS(2*PI()*$C2179/365)+MAR1!$D$6*SIN(2*PI()*$C2179/365)</f>
        <v/>
      </c>
      <c r="M2179" s="7">
        <f>MAR1!$B$7+MAR1!$C$7*COS(2*PI()*$C2179/365)+MAR1!$D$7*SIN(2*PI()*$C2179/365)</f>
        <v/>
      </c>
      <c r="N2179" s="7">
        <f>F2179-K2179</f>
        <v/>
      </c>
      <c r="O2179" s="7">
        <f>G2179-L2179</f>
        <v/>
      </c>
      <c r="P2179" s="7">
        <f>H2179-M2179</f>
        <v/>
      </c>
      <c r="Q2179" s="7">
        <f>IF($I2179=1,(N2179-MAR1!$B$11)/MAR1!$D$11,(N2179-MAR1!$C$11)/MAR1!$E$11)</f>
        <v/>
      </c>
      <c r="R2179" s="7">
        <f>IF($I2179=1,(O2179-MAR1!$B$12)/MAR1!$D$12,(O2179-MAR1!$C$12)/MAR1!$E$12)</f>
        <v/>
      </c>
      <c r="S2179" s="7">
        <f>IF($I2179=1,(P2179-MAR1!$B$13)/MAR1!$D$13,(P2179-MAR1!$C$13)/MAR1!$E$13)</f>
        <v/>
      </c>
    </row>
    <row r="2180">
      <c r="A2180" s="5" t="n">
        <v>2179</v>
      </c>
      <c r="B2180" s="5" t="n">
        <v>6</v>
      </c>
      <c r="C2180" s="5" t="n">
        <v>354</v>
      </c>
      <c r="D2180" s="5" t="n">
        <v>12</v>
      </c>
      <c r="E2180" s="5" t="n">
        <v>0</v>
      </c>
      <c r="F2180" s="5" t="n">
        <v>29.2</v>
      </c>
      <c r="G2180" s="5" t="n">
        <v>13.6</v>
      </c>
      <c r="H2180" s="5" t="n">
        <v>15.53</v>
      </c>
      <c r="I2180" s="6">
        <f>IF(E2180&gt;=Markov!$B$3,1,0)</f>
        <v/>
      </c>
      <c r="J2180" s="6">
        <f>I2179</f>
        <v/>
      </c>
      <c r="K2180" s="7">
        <f>MAR1!$B$5+MAR1!$C$5*COS(2*PI()*$C2180/365)+MAR1!$D$5*SIN(2*PI()*$C2180/365)</f>
        <v/>
      </c>
      <c r="L2180" s="7">
        <f>MAR1!$B$6+MAR1!$C$6*COS(2*PI()*$C2180/365)+MAR1!$D$6*SIN(2*PI()*$C2180/365)</f>
        <v/>
      </c>
      <c r="M2180" s="7">
        <f>MAR1!$B$7+MAR1!$C$7*COS(2*PI()*$C2180/365)+MAR1!$D$7*SIN(2*PI()*$C2180/365)</f>
        <v/>
      </c>
      <c r="N2180" s="7">
        <f>F2180-K2180</f>
        <v/>
      </c>
      <c r="O2180" s="7">
        <f>G2180-L2180</f>
        <v/>
      </c>
      <c r="P2180" s="7">
        <f>H2180-M2180</f>
        <v/>
      </c>
      <c r="Q2180" s="7">
        <f>IF($I2180=1,(N2180-MAR1!$B$11)/MAR1!$D$11,(N2180-MAR1!$C$11)/MAR1!$E$11)</f>
        <v/>
      </c>
      <c r="R2180" s="7">
        <f>IF($I2180=1,(O2180-MAR1!$B$12)/MAR1!$D$12,(O2180-MAR1!$C$12)/MAR1!$E$12)</f>
        <v/>
      </c>
      <c r="S2180" s="7">
        <f>IF($I2180=1,(P2180-MAR1!$B$13)/MAR1!$D$13,(P2180-MAR1!$C$13)/MAR1!$E$13)</f>
        <v/>
      </c>
    </row>
    <row r="2181">
      <c r="A2181" s="5" t="n">
        <v>2180</v>
      </c>
      <c r="B2181" s="5" t="n">
        <v>6</v>
      </c>
      <c r="C2181" s="5" t="n">
        <v>355</v>
      </c>
      <c r="D2181" s="5" t="n">
        <v>12</v>
      </c>
      <c r="E2181" s="5" t="n">
        <v>0</v>
      </c>
      <c r="F2181" s="5" t="n">
        <v>29</v>
      </c>
      <c r="G2181" s="5" t="n">
        <v>11</v>
      </c>
      <c r="H2181" s="5" t="n">
        <v>20.88</v>
      </c>
      <c r="I2181" s="6">
        <f>IF(E2181&gt;=Markov!$B$3,1,0)</f>
        <v/>
      </c>
      <c r="J2181" s="6">
        <f>I2180</f>
        <v/>
      </c>
      <c r="K2181" s="7">
        <f>MAR1!$B$5+MAR1!$C$5*COS(2*PI()*$C2181/365)+MAR1!$D$5*SIN(2*PI()*$C2181/365)</f>
        <v/>
      </c>
      <c r="L2181" s="7">
        <f>MAR1!$B$6+MAR1!$C$6*COS(2*PI()*$C2181/365)+MAR1!$D$6*SIN(2*PI()*$C2181/365)</f>
        <v/>
      </c>
      <c r="M2181" s="7">
        <f>MAR1!$B$7+MAR1!$C$7*COS(2*PI()*$C2181/365)+MAR1!$D$7*SIN(2*PI()*$C2181/365)</f>
        <v/>
      </c>
      <c r="N2181" s="7">
        <f>F2181-K2181</f>
        <v/>
      </c>
      <c r="O2181" s="7">
        <f>G2181-L2181</f>
        <v/>
      </c>
      <c r="P2181" s="7">
        <f>H2181-M2181</f>
        <v/>
      </c>
      <c r="Q2181" s="7">
        <f>IF($I2181=1,(N2181-MAR1!$B$11)/MAR1!$D$11,(N2181-MAR1!$C$11)/MAR1!$E$11)</f>
        <v/>
      </c>
      <c r="R2181" s="7">
        <f>IF($I2181=1,(O2181-MAR1!$B$12)/MAR1!$D$12,(O2181-MAR1!$C$12)/MAR1!$E$12)</f>
        <v/>
      </c>
      <c r="S2181" s="7">
        <f>IF($I2181=1,(P2181-MAR1!$B$13)/MAR1!$D$13,(P2181-MAR1!$C$13)/MAR1!$E$13)</f>
        <v/>
      </c>
    </row>
    <row r="2182">
      <c r="A2182" s="5" t="n">
        <v>2181</v>
      </c>
      <c r="B2182" s="5" t="n">
        <v>6</v>
      </c>
      <c r="C2182" s="5" t="n">
        <v>356</v>
      </c>
      <c r="D2182" s="5" t="n">
        <v>12</v>
      </c>
      <c r="E2182" s="5" t="n">
        <v>0</v>
      </c>
      <c r="F2182" s="5" t="n">
        <v>28</v>
      </c>
      <c r="G2182" s="5" t="n">
        <v>11.4</v>
      </c>
      <c r="H2182" s="5" t="n">
        <v>16.09</v>
      </c>
      <c r="I2182" s="6">
        <f>IF(E2182&gt;=Markov!$B$3,1,0)</f>
        <v/>
      </c>
      <c r="J2182" s="6">
        <f>I2181</f>
        <v/>
      </c>
      <c r="K2182" s="7">
        <f>MAR1!$B$5+MAR1!$C$5*COS(2*PI()*$C2182/365)+MAR1!$D$5*SIN(2*PI()*$C2182/365)</f>
        <v/>
      </c>
      <c r="L2182" s="7">
        <f>MAR1!$B$6+MAR1!$C$6*COS(2*PI()*$C2182/365)+MAR1!$D$6*SIN(2*PI()*$C2182/365)</f>
        <v/>
      </c>
      <c r="M2182" s="7">
        <f>MAR1!$B$7+MAR1!$C$7*COS(2*PI()*$C2182/365)+MAR1!$D$7*SIN(2*PI()*$C2182/365)</f>
        <v/>
      </c>
      <c r="N2182" s="7">
        <f>F2182-K2182</f>
        <v/>
      </c>
      <c r="O2182" s="7">
        <f>G2182-L2182</f>
        <v/>
      </c>
      <c r="P2182" s="7">
        <f>H2182-M2182</f>
        <v/>
      </c>
      <c r="Q2182" s="7">
        <f>IF($I2182=1,(N2182-MAR1!$B$11)/MAR1!$D$11,(N2182-MAR1!$C$11)/MAR1!$E$11)</f>
        <v/>
      </c>
      <c r="R2182" s="7">
        <f>IF($I2182=1,(O2182-MAR1!$B$12)/MAR1!$D$12,(O2182-MAR1!$C$12)/MAR1!$E$12)</f>
        <v/>
      </c>
      <c r="S2182" s="7">
        <f>IF($I2182=1,(P2182-MAR1!$B$13)/MAR1!$D$13,(P2182-MAR1!$C$13)/MAR1!$E$13)</f>
        <v/>
      </c>
    </row>
    <row r="2183">
      <c r="A2183" s="5" t="n">
        <v>2182</v>
      </c>
      <c r="B2183" s="5" t="n">
        <v>6</v>
      </c>
      <c r="C2183" s="5" t="n">
        <v>357</v>
      </c>
      <c r="D2183" s="5" t="n">
        <v>12</v>
      </c>
      <c r="E2183" s="5" t="n">
        <v>0</v>
      </c>
      <c r="F2183" s="5" t="n">
        <v>31</v>
      </c>
      <c r="G2183" s="5" t="n">
        <v>12</v>
      </c>
      <c r="H2183" s="5" t="n">
        <v>15.19</v>
      </c>
      <c r="I2183" s="6">
        <f>IF(E2183&gt;=Markov!$B$3,1,0)</f>
        <v/>
      </c>
      <c r="J2183" s="6">
        <f>I2182</f>
        <v/>
      </c>
      <c r="K2183" s="7">
        <f>MAR1!$B$5+MAR1!$C$5*COS(2*PI()*$C2183/365)+MAR1!$D$5*SIN(2*PI()*$C2183/365)</f>
        <v/>
      </c>
      <c r="L2183" s="7">
        <f>MAR1!$B$6+MAR1!$C$6*COS(2*PI()*$C2183/365)+MAR1!$D$6*SIN(2*PI()*$C2183/365)</f>
        <v/>
      </c>
      <c r="M2183" s="7">
        <f>MAR1!$B$7+MAR1!$C$7*COS(2*PI()*$C2183/365)+MAR1!$D$7*SIN(2*PI()*$C2183/365)</f>
        <v/>
      </c>
      <c r="N2183" s="7">
        <f>F2183-K2183</f>
        <v/>
      </c>
      <c r="O2183" s="7">
        <f>G2183-L2183</f>
        <v/>
      </c>
      <c r="P2183" s="7">
        <f>H2183-M2183</f>
        <v/>
      </c>
      <c r="Q2183" s="7">
        <f>IF($I2183=1,(N2183-MAR1!$B$11)/MAR1!$D$11,(N2183-MAR1!$C$11)/MAR1!$E$11)</f>
        <v/>
      </c>
      <c r="R2183" s="7">
        <f>IF($I2183=1,(O2183-MAR1!$B$12)/MAR1!$D$12,(O2183-MAR1!$C$12)/MAR1!$E$12)</f>
        <v/>
      </c>
      <c r="S2183" s="7">
        <f>IF($I2183=1,(P2183-MAR1!$B$13)/MAR1!$D$13,(P2183-MAR1!$C$13)/MAR1!$E$13)</f>
        <v/>
      </c>
    </row>
    <row r="2184">
      <c r="A2184" s="5" t="n">
        <v>2183</v>
      </c>
      <c r="B2184" s="5" t="n">
        <v>6</v>
      </c>
      <c r="C2184" s="5" t="n">
        <v>358</v>
      </c>
      <c r="D2184" s="5" t="n">
        <v>12</v>
      </c>
      <c r="E2184" s="5" t="n">
        <v>0</v>
      </c>
      <c r="F2184" s="5" t="n">
        <v>28.1</v>
      </c>
      <c r="G2184" s="5" t="n">
        <v>11.6</v>
      </c>
      <c r="H2184" s="5" t="n">
        <v>17.24</v>
      </c>
      <c r="I2184" s="6">
        <f>IF(E2184&gt;=Markov!$B$3,1,0)</f>
        <v/>
      </c>
      <c r="J2184" s="6">
        <f>I2183</f>
        <v/>
      </c>
      <c r="K2184" s="7">
        <f>MAR1!$B$5+MAR1!$C$5*COS(2*PI()*$C2184/365)+MAR1!$D$5*SIN(2*PI()*$C2184/365)</f>
        <v/>
      </c>
      <c r="L2184" s="7">
        <f>MAR1!$B$6+MAR1!$C$6*COS(2*PI()*$C2184/365)+MAR1!$D$6*SIN(2*PI()*$C2184/365)</f>
        <v/>
      </c>
      <c r="M2184" s="7">
        <f>MAR1!$B$7+MAR1!$C$7*COS(2*PI()*$C2184/365)+MAR1!$D$7*SIN(2*PI()*$C2184/365)</f>
        <v/>
      </c>
      <c r="N2184" s="7">
        <f>F2184-K2184</f>
        <v/>
      </c>
      <c r="O2184" s="7">
        <f>G2184-L2184</f>
        <v/>
      </c>
      <c r="P2184" s="7">
        <f>H2184-M2184</f>
        <v/>
      </c>
      <c r="Q2184" s="7">
        <f>IF($I2184=1,(N2184-MAR1!$B$11)/MAR1!$D$11,(N2184-MAR1!$C$11)/MAR1!$E$11)</f>
        <v/>
      </c>
      <c r="R2184" s="7">
        <f>IF($I2184=1,(O2184-MAR1!$B$12)/MAR1!$D$12,(O2184-MAR1!$C$12)/MAR1!$E$12)</f>
        <v/>
      </c>
      <c r="S2184" s="7">
        <f>IF($I2184=1,(P2184-MAR1!$B$13)/MAR1!$D$13,(P2184-MAR1!$C$13)/MAR1!$E$13)</f>
        <v/>
      </c>
    </row>
    <row r="2185">
      <c r="A2185" s="5" t="n">
        <v>2184</v>
      </c>
      <c r="B2185" s="5" t="n">
        <v>6</v>
      </c>
      <c r="C2185" s="5" t="n">
        <v>359</v>
      </c>
      <c r="D2185" s="5" t="n">
        <v>12</v>
      </c>
      <c r="E2185" s="5" t="n">
        <v>0</v>
      </c>
      <c r="F2185" s="5" t="n">
        <v>26.5</v>
      </c>
      <c r="G2185" s="5" t="n">
        <v>11.1</v>
      </c>
      <c r="H2185" s="5" t="n">
        <v>13.49</v>
      </c>
      <c r="I2185" s="6">
        <f>IF(E2185&gt;=Markov!$B$3,1,0)</f>
        <v/>
      </c>
      <c r="J2185" s="6">
        <f>I2184</f>
        <v/>
      </c>
      <c r="K2185" s="7">
        <f>MAR1!$B$5+MAR1!$C$5*COS(2*PI()*$C2185/365)+MAR1!$D$5*SIN(2*PI()*$C2185/365)</f>
        <v/>
      </c>
      <c r="L2185" s="7">
        <f>MAR1!$B$6+MAR1!$C$6*COS(2*PI()*$C2185/365)+MAR1!$D$6*SIN(2*PI()*$C2185/365)</f>
        <v/>
      </c>
      <c r="M2185" s="7">
        <f>MAR1!$B$7+MAR1!$C$7*COS(2*PI()*$C2185/365)+MAR1!$D$7*SIN(2*PI()*$C2185/365)</f>
        <v/>
      </c>
      <c r="N2185" s="7">
        <f>F2185-K2185</f>
        <v/>
      </c>
      <c r="O2185" s="7">
        <f>G2185-L2185</f>
        <v/>
      </c>
      <c r="P2185" s="7">
        <f>H2185-M2185</f>
        <v/>
      </c>
      <c r="Q2185" s="7">
        <f>IF($I2185=1,(N2185-MAR1!$B$11)/MAR1!$D$11,(N2185-MAR1!$C$11)/MAR1!$E$11)</f>
        <v/>
      </c>
      <c r="R2185" s="7">
        <f>IF($I2185=1,(O2185-MAR1!$B$12)/MAR1!$D$12,(O2185-MAR1!$C$12)/MAR1!$E$12)</f>
        <v/>
      </c>
      <c r="S2185" s="7">
        <f>IF($I2185=1,(P2185-MAR1!$B$13)/MAR1!$D$13,(P2185-MAR1!$C$13)/MAR1!$E$13)</f>
        <v/>
      </c>
    </row>
    <row r="2186">
      <c r="A2186" s="5" t="n">
        <v>2185</v>
      </c>
      <c r="B2186" s="5" t="n">
        <v>6</v>
      </c>
      <c r="C2186" s="5" t="n">
        <v>360</v>
      </c>
      <c r="D2186" s="5" t="n">
        <v>12</v>
      </c>
      <c r="E2186" s="5" t="n">
        <v>0</v>
      </c>
      <c r="F2186" s="5" t="n">
        <v>29.8</v>
      </c>
      <c r="G2186" s="5" t="n">
        <v>12.3</v>
      </c>
      <c r="H2186" s="5" t="n">
        <v>14.75</v>
      </c>
      <c r="I2186" s="6">
        <f>IF(E2186&gt;=Markov!$B$3,1,0)</f>
        <v/>
      </c>
      <c r="J2186" s="6">
        <f>I2185</f>
        <v/>
      </c>
      <c r="K2186" s="7">
        <f>MAR1!$B$5+MAR1!$C$5*COS(2*PI()*$C2186/365)+MAR1!$D$5*SIN(2*PI()*$C2186/365)</f>
        <v/>
      </c>
      <c r="L2186" s="7">
        <f>MAR1!$B$6+MAR1!$C$6*COS(2*PI()*$C2186/365)+MAR1!$D$6*SIN(2*PI()*$C2186/365)</f>
        <v/>
      </c>
      <c r="M2186" s="7">
        <f>MAR1!$B$7+MAR1!$C$7*COS(2*PI()*$C2186/365)+MAR1!$D$7*SIN(2*PI()*$C2186/365)</f>
        <v/>
      </c>
      <c r="N2186" s="7">
        <f>F2186-K2186</f>
        <v/>
      </c>
      <c r="O2186" s="7">
        <f>G2186-L2186</f>
        <v/>
      </c>
      <c r="P2186" s="7">
        <f>H2186-M2186</f>
        <v/>
      </c>
      <c r="Q2186" s="7">
        <f>IF($I2186=1,(N2186-MAR1!$B$11)/MAR1!$D$11,(N2186-MAR1!$C$11)/MAR1!$E$11)</f>
        <v/>
      </c>
      <c r="R2186" s="7">
        <f>IF($I2186=1,(O2186-MAR1!$B$12)/MAR1!$D$12,(O2186-MAR1!$C$12)/MAR1!$E$12)</f>
        <v/>
      </c>
      <c r="S2186" s="7">
        <f>IF($I2186=1,(P2186-MAR1!$B$13)/MAR1!$D$13,(P2186-MAR1!$C$13)/MAR1!$E$13)</f>
        <v/>
      </c>
    </row>
    <row r="2187">
      <c r="A2187" s="5" t="n">
        <v>2186</v>
      </c>
      <c r="B2187" s="5" t="n">
        <v>6</v>
      </c>
      <c r="C2187" s="5" t="n">
        <v>361</v>
      </c>
      <c r="D2187" s="5" t="n">
        <v>12</v>
      </c>
      <c r="E2187" s="5" t="n">
        <v>0</v>
      </c>
      <c r="F2187" s="5" t="n">
        <v>31.2</v>
      </c>
      <c r="G2187" s="5" t="n">
        <v>14.6</v>
      </c>
      <c r="H2187" s="5" t="n">
        <v>16.25</v>
      </c>
      <c r="I2187" s="6">
        <f>IF(E2187&gt;=Markov!$B$3,1,0)</f>
        <v/>
      </c>
      <c r="J2187" s="6">
        <f>I2186</f>
        <v/>
      </c>
      <c r="K2187" s="7">
        <f>MAR1!$B$5+MAR1!$C$5*COS(2*PI()*$C2187/365)+MAR1!$D$5*SIN(2*PI()*$C2187/365)</f>
        <v/>
      </c>
      <c r="L2187" s="7">
        <f>MAR1!$B$6+MAR1!$C$6*COS(2*PI()*$C2187/365)+MAR1!$D$6*SIN(2*PI()*$C2187/365)</f>
        <v/>
      </c>
      <c r="M2187" s="7">
        <f>MAR1!$B$7+MAR1!$C$7*COS(2*PI()*$C2187/365)+MAR1!$D$7*SIN(2*PI()*$C2187/365)</f>
        <v/>
      </c>
      <c r="N2187" s="7">
        <f>F2187-K2187</f>
        <v/>
      </c>
      <c r="O2187" s="7">
        <f>G2187-L2187</f>
        <v/>
      </c>
      <c r="P2187" s="7">
        <f>H2187-M2187</f>
        <v/>
      </c>
      <c r="Q2187" s="7">
        <f>IF($I2187=1,(N2187-MAR1!$B$11)/MAR1!$D$11,(N2187-MAR1!$C$11)/MAR1!$E$11)</f>
        <v/>
      </c>
      <c r="R2187" s="7">
        <f>IF($I2187=1,(O2187-MAR1!$B$12)/MAR1!$D$12,(O2187-MAR1!$C$12)/MAR1!$E$12)</f>
        <v/>
      </c>
      <c r="S2187" s="7">
        <f>IF($I2187=1,(P2187-MAR1!$B$13)/MAR1!$D$13,(P2187-MAR1!$C$13)/MAR1!$E$13)</f>
        <v/>
      </c>
    </row>
    <row r="2188">
      <c r="A2188" s="5" t="n">
        <v>2187</v>
      </c>
      <c r="B2188" s="5" t="n">
        <v>6</v>
      </c>
      <c r="C2188" s="5" t="n">
        <v>362</v>
      </c>
      <c r="D2188" s="5" t="n">
        <v>12</v>
      </c>
      <c r="E2188" s="5" t="n">
        <v>0</v>
      </c>
      <c r="F2188" s="5" t="n">
        <v>34.1</v>
      </c>
      <c r="G2188" s="5" t="n">
        <v>16.5</v>
      </c>
      <c r="H2188" s="5" t="n">
        <v>24.7</v>
      </c>
      <c r="I2188" s="6">
        <f>IF(E2188&gt;=Markov!$B$3,1,0)</f>
        <v/>
      </c>
      <c r="J2188" s="6">
        <f>I2187</f>
        <v/>
      </c>
      <c r="K2188" s="7">
        <f>MAR1!$B$5+MAR1!$C$5*COS(2*PI()*$C2188/365)+MAR1!$D$5*SIN(2*PI()*$C2188/365)</f>
        <v/>
      </c>
      <c r="L2188" s="7">
        <f>MAR1!$B$6+MAR1!$C$6*COS(2*PI()*$C2188/365)+MAR1!$D$6*SIN(2*PI()*$C2188/365)</f>
        <v/>
      </c>
      <c r="M2188" s="7">
        <f>MAR1!$B$7+MAR1!$C$7*COS(2*PI()*$C2188/365)+MAR1!$D$7*SIN(2*PI()*$C2188/365)</f>
        <v/>
      </c>
      <c r="N2188" s="7">
        <f>F2188-K2188</f>
        <v/>
      </c>
      <c r="O2188" s="7">
        <f>G2188-L2188</f>
        <v/>
      </c>
      <c r="P2188" s="7">
        <f>H2188-M2188</f>
        <v/>
      </c>
      <c r="Q2188" s="7">
        <f>IF($I2188=1,(N2188-MAR1!$B$11)/MAR1!$D$11,(N2188-MAR1!$C$11)/MAR1!$E$11)</f>
        <v/>
      </c>
      <c r="R2188" s="7">
        <f>IF($I2188=1,(O2188-MAR1!$B$12)/MAR1!$D$12,(O2188-MAR1!$C$12)/MAR1!$E$12)</f>
        <v/>
      </c>
      <c r="S2188" s="7">
        <f>IF($I2188=1,(P2188-MAR1!$B$13)/MAR1!$D$13,(P2188-MAR1!$C$13)/MAR1!$E$13)</f>
        <v/>
      </c>
    </row>
    <row r="2189">
      <c r="A2189" s="5" t="n">
        <v>2188</v>
      </c>
      <c r="B2189" s="5" t="n">
        <v>6</v>
      </c>
      <c r="C2189" s="5" t="n">
        <v>363</v>
      </c>
      <c r="D2189" s="5" t="n">
        <v>12</v>
      </c>
      <c r="E2189" s="5" t="n">
        <v>0</v>
      </c>
      <c r="F2189" s="5" t="n">
        <v>33.8</v>
      </c>
      <c r="G2189" s="5" t="n">
        <v>14.2</v>
      </c>
      <c r="H2189" s="5" t="n">
        <v>15.93</v>
      </c>
      <c r="I2189" s="6">
        <f>IF(E2189&gt;=Markov!$B$3,1,0)</f>
        <v/>
      </c>
      <c r="J2189" s="6">
        <f>I2188</f>
        <v/>
      </c>
      <c r="K2189" s="7">
        <f>MAR1!$B$5+MAR1!$C$5*COS(2*PI()*$C2189/365)+MAR1!$D$5*SIN(2*PI()*$C2189/365)</f>
        <v/>
      </c>
      <c r="L2189" s="7">
        <f>MAR1!$B$6+MAR1!$C$6*COS(2*PI()*$C2189/365)+MAR1!$D$6*SIN(2*PI()*$C2189/365)</f>
        <v/>
      </c>
      <c r="M2189" s="7">
        <f>MAR1!$B$7+MAR1!$C$7*COS(2*PI()*$C2189/365)+MAR1!$D$7*SIN(2*PI()*$C2189/365)</f>
        <v/>
      </c>
      <c r="N2189" s="7">
        <f>F2189-K2189</f>
        <v/>
      </c>
      <c r="O2189" s="7">
        <f>G2189-L2189</f>
        <v/>
      </c>
      <c r="P2189" s="7">
        <f>H2189-M2189</f>
        <v/>
      </c>
      <c r="Q2189" s="7">
        <f>IF($I2189=1,(N2189-MAR1!$B$11)/MAR1!$D$11,(N2189-MAR1!$C$11)/MAR1!$E$11)</f>
        <v/>
      </c>
      <c r="R2189" s="7">
        <f>IF($I2189=1,(O2189-MAR1!$B$12)/MAR1!$D$12,(O2189-MAR1!$C$12)/MAR1!$E$12)</f>
        <v/>
      </c>
      <c r="S2189" s="7">
        <f>IF($I2189=1,(P2189-MAR1!$B$13)/MAR1!$D$13,(P2189-MAR1!$C$13)/MAR1!$E$13)</f>
        <v/>
      </c>
    </row>
    <row r="2190">
      <c r="A2190" s="5" t="n">
        <v>2189</v>
      </c>
      <c r="B2190" s="5" t="n">
        <v>6</v>
      </c>
      <c r="C2190" s="5" t="n">
        <v>364</v>
      </c>
      <c r="D2190" s="5" t="n">
        <v>12</v>
      </c>
      <c r="E2190" s="5" t="n">
        <v>0</v>
      </c>
      <c r="F2190" s="5" t="n">
        <v>35.5</v>
      </c>
      <c r="G2190" s="5" t="n">
        <v>16.1</v>
      </c>
      <c r="H2190" s="5" t="n">
        <v>13.32</v>
      </c>
      <c r="I2190" s="6">
        <f>IF(E2190&gt;=Markov!$B$3,1,0)</f>
        <v/>
      </c>
      <c r="J2190" s="6">
        <f>I2189</f>
        <v/>
      </c>
      <c r="K2190" s="7">
        <f>MAR1!$B$5+MAR1!$C$5*COS(2*PI()*$C2190/365)+MAR1!$D$5*SIN(2*PI()*$C2190/365)</f>
        <v/>
      </c>
      <c r="L2190" s="7">
        <f>MAR1!$B$6+MAR1!$C$6*COS(2*PI()*$C2190/365)+MAR1!$D$6*SIN(2*PI()*$C2190/365)</f>
        <v/>
      </c>
      <c r="M2190" s="7">
        <f>MAR1!$B$7+MAR1!$C$7*COS(2*PI()*$C2190/365)+MAR1!$D$7*SIN(2*PI()*$C2190/365)</f>
        <v/>
      </c>
      <c r="N2190" s="7">
        <f>F2190-K2190</f>
        <v/>
      </c>
      <c r="O2190" s="7">
        <f>G2190-L2190</f>
        <v/>
      </c>
      <c r="P2190" s="7">
        <f>H2190-M2190</f>
        <v/>
      </c>
      <c r="Q2190" s="7">
        <f>IF($I2190=1,(N2190-MAR1!$B$11)/MAR1!$D$11,(N2190-MAR1!$C$11)/MAR1!$E$11)</f>
        <v/>
      </c>
      <c r="R2190" s="7">
        <f>IF($I2190=1,(O2190-MAR1!$B$12)/MAR1!$D$12,(O2190-MAR1!$C$12)/MAR1!$E$12)</f>
        <v/>
      </c>
      <c r="S2190" s="7">
        <f>IF($I2190=1,(P2190-MAR1!$B$13)/MAR1!$D$13,(P2190-MAR1!$C$13)/MAR1!$E$13)</f>
        <v/>
      </c>
    </row>
    <row r="2191">
      <c r="A2191" s="5" t="n">
        <v>2190</v>
      </c>
      <c r="B2191" s="5" t="n">
        <v>6</v>
      </c>
      <c r="C2191" s="5" t="n">
        <v>365</v>
      </c>
      <c r="D2191" s="5" t="n">
        <v>12</v>
      </c>
      <c r="E2191" s="5" t="n">
        <v>0</v>
      </c>
      <c r="F2191" s="5" t="n">
        <v>32.3</v>
      </c>
      <c r="G2191" s="5" t="n">
        <v>17.3</v>
      </c>
      <c r="H2191" s="5" t="n">
        <v>18.36</v>
      </c>
      <c r="I2191" s="6">
        <f>IF(E2191&gt;=Markov!$B$3,1,0)</f>
        <v/>
      </c>
      <c r="J2191" s="6">
        <f>I2190</f>
        <v/>
      </c>
      <c r="K2191" s="7">
        <f>MAR1!$B$5+MAR1!$C$5*COS(2*PI()*$C2191/365)+MAR1!$D$5*SIN(2*PI()*$C2191/365)</f>
        <v/>
      </c>
      <c r="L2191" s="7">
        <f>MAR1!$B$6+MAR1!$C$6*COS(2*PI()*$C2191/365)+MAR1!$D$6*SIN(2*PI()*$C2191/365)</f>
        <v/>
      </c>
      <c r="M2191" s="7">
        <f>MAR1!$B$7+MAR1!$C$7*COS(2*PI()*$C2191/365)+MAR1!$D$7*SIN(2*PI()*$C2191/365)</f>
        <v/>
      </c>
      <c r="N2191" s="7">
        <f>F2191-K2191</f>
        <v/>
      </c>
      <c r="O2191" s="7">
        <f>G2191-L2191</f>
        <v/>
      </c>
      <c r="P2191" s="7">
        <f>H2191-M2191</f>
        <v/>
      </c>
      <c r="Q2191" s="7">
        <f>IF($I2191=1,(N2191-MAR1!$B$11)/MAR1!$D$11,(N2191-MAR1!$C$11)/MAR1!$E$11)</f>
        <v/>
      </c>
      <c r="R2191" s="7">
        <f>IF($I2191=1,(O2191-MAR1!$B$12)/MAR1!$D$12,(O2191-MAR1!$C$12)/MAR1!$E$12)</f>
        <v/>
      </c>
      <c r="S2191" s="7">
        <f>IF($I2191=1,(P2191-MAR1!$B$13)/MAR1!$D$13,(P2191-MAR1!$C$13)/MAR1!$E$13)</f>
        <v/>
      </c>
    </row>
    <row r="2192">
      <c r="A2192" s="5" t="n">
        <v>2191</v>
      </c>
      <c r="B2192" s="5" t="n">
        <v>7</v>
      </c>
      <c r="C2192" s="5" t="n">
        <v>1</v>
      </c>
      <c r="D2192" s="5" t="n">
        <v>1</v>
      </c>
      <c r="E2192" s="5" t="n">
        <v>0</v>
      </c>
      <c r="F2192" s="5" t="n">
        <v>34.2</v>
      </c>
      <c r="G2192" s="5" t="n">
        <v>18</v>
      </c>
      <c r="H2192" s="5" t="n">
        <v>22.62</v>
      </c>
      <c r="I2192" s="6">
        <f>IF(E2192&gt;=Markov!$B$3,1,0)</f>
        <v/>
      </c>
      <c r="J2192" s="6">
        <f>I2191</f>
        <v/>
      </c>
      <c r="K2192" s="7">
        <f>MAR1!$B$5+MAR1!$C$5*COS(2*PI()*$C2192/365)+MAR1!$D$5*SIN(2*PI()*$C2192/365)</f>
        <v/>
      </c>
      <c r="L2192" s="7">
        <f>MAR1!$B$6+MAR1!$C$6*COS(2*PI()*$C2192/365)+MAR1!$D$6*SIN(2*PI()*$C2192/365)</f>
        <v/>
      </c>
      <c r="M2192" s="7">
        <f>MAR1!$B$7+MAR1!$C$7*COS(2*PI()*$C2192/365)+MAR1!$D$7*SIN(2*PI()*$C2192/365)</f>
        <v/>
      </c>
      <c r="N2192" s="7">
        <f>F2192-K2192</f>
        <v/>
      </c>
      <c r="O2192" s="7">
        <f>G2192-L2192</f>
        <v/>
      </c>
      <c r="P2192" s="7">
        <f>H2192-M2192</f>
        <v/>
      </c>
      <c r="Q2192" s="7">
        <f>IF($I2192=1,(N2192-MAR1!$B$11)/MAR1!$D$11,(N2192-MAR1!$C$11)/MAR1!$E$11)</f>
        <v/>
      </c>
      <c r="R2192" s="7">
        <f>IF($I2192=1,(O2192-MAR1!$B$12)/MAR1!$D$12,(O2192-MAR1!$C$12)/MAR1!$E$12)</f>
        <v/>
      </c>
      <c r="S2192" s="7">
        <f>IF($I2192=1,(P2192-MAR1!$B$13)/MAR1!$D$13,(P2192-MAR1!$C$13)/MAR1!$E$13)</f>
        <v/>
      </c>
    </row>
    <row r="2193">
      <c r="A2193" s="5" t="n">
        <v>2192</v>
      </c>
      <c r="B2193" s="5" t="n">
        <v>7</v>
      </c>
      <c r="C2193" s="5" t="n">
        <v>2</v>
      </c>
      <c r="D2193" s="5" t="n">
        <v>1</v>
      </c>
      <c r="E2193" s="5" t="n">
        <v>0</v>
      </c>
      <c r="F2193" s="5" t="n">
        <v>33.3</v>
      </c>
      <c r="G2193" s="5" t="n">
        <v>17.3</v>
      </c>
      <c r="H2193" s="5" t="n">
        <v>20.6</v>
      </c>
      <c r="I2193" s="6">
        <f>IF(E2193&gt;=Markov!$B$3,1,0)</f>
        <v/>
      </c>
      <c r="J2193" s="6">
        <f>I2192</f>
        <v/>
      </c>
      <c r="K2193" s="7">
        <f>MAR1!$B$5+MAR1!$C$5*COS(2*PI()*$C2193/365)+MAR1!$D$5*SIN(2*PI()*$C2193/365)</f>
        <v/>
      </c>
      <c r="L2193" s="7">
        <f>MAR1!$B$6+MAR1!$C$6*COS(2*PI()*$C2193/365)+MAR1!$D$6*SIN(2*PI()*$C2193/365)</f>
        <v/>
      </c>
      <c r="M2193" s="7">
        <f>MAR1!$B$7+MAR1!$C$7*COS(2*PI()*$C2193/365)+MAR1!$D$7*SIN(2*PI()*$C2193/365)</f>
        <v/>
      </c>
      <c r="N2193" s="7">
        <f>F2193-K2193</f>
        <v/>
      </c>
      <c r="O2193" s="7">
        <f>G2193-L2193</f>
        <v/>
      </c>
      <c r="P2193" s="7">
        <f>H2193-M2193</f>
        <v/>
      </c>
      <c r="Q2193" s="7">
        <f>IF($I2193=1,(N2193-MAR1!$B$11)/MAR1!$D$11,(N2193-MAR1!$C$11)/MAR1!$E$11)</f>
        <v/>
      </c>
      <c r="R2193" s="7">
        <f>IF($I2193=1,(O2193-MAR1!$B$12)/MAR1!$D$12,(O2193-MAR1!$C$12)/MAR1!$E$12)</f>
        <v/>
      </c>
      <c r="S2193" s="7">
        <f>IF($I2193=1,(P2193-MAR1!$B$13)/MAR1!$D$13,(P2193-MAR1!$C$13)/MAR1!$E$13)</f>
        <v/>
      </c>
    </row>
    <row r="2194">
      <c r="A2194" s="5" t="n">
        <v>2193</v>
      </c>
      <c r="B2194" s="5" t="n">
        <v>7</v>
      </c>
      <c r="C2194" s="5" t="n">
        <v>3</v>
      </c>
      <c r="D2194" s="5" t="n">
        <v>1</v>
      </c>
      <c r="E2194" s="5" t="n">
        <v>0</v>
      </c>
      <c r="F2194" s="5" t="n">
        <v>32.7</v>
      </c>
      <c r="G2194" s="5" t="n">
        <v>16.2</v>
      </c>
      <c r="H2194" s="5" t="n">
        <v>13.89</v>
      </c>
      <c r="I2194" s="6">
        <f>IF(E2194&gt;=Markov!$B$3,1,0)</f>
        <v/>
      </c>
      <c r="J2194" s="6">
        <f>I2193</f>
        <v/>
      </c>
      <c r="K2194" s="7">
        <f>MAR1!$B$5+MAR1!$C$5*COS(2*PI()*$C2194/365)+MAR1!$D$5*SIN(2*PI()*$C2194/365)</f>
        <v/>
      </c>
      <c r="L2194" s="7">
        <f>MAR1!$B$6+MAR1!$C$6*COS(2*PI()*$C2194/365)+MAR1!$D$6*SIN(2*PI()*$C2194/365)</f>
        <v/>
      </c>
      <c r="M2194" s="7">
        <f>MAR1!$B$7+MAR1!$C$7*COS(2*PI()*$C2194/365)+MAR1!$D$7*SIN(2*PI()*$C2194/365)</f>
        <v/>
      </c>
      <c r="N2194" s="7">
        <f>F2194-K2194</f>
        <v/>
      </c>
      <c r="O2194" s="7">
        <f>G2194-L2194</f>
        <v/>
      </c>
      <c r="P2194" s="7">
        <f>H2194-M2194</f>
        <v/>
      </c>
      <c r="Q2194" s="7">
        <f>IF($I2194=1,(N2194-MAR1!$B$11)/MAR1!$D$11,(N2194-MAR1!$C$11)/MAR1!$E$11)</f>
        <v/>
      </c>
      <c r="R2194" s="7">
        <f>IF($I2194=1,(O2194-MAR1!$B$12)/MAR1!$D$12,(O2194-MAR1!$C$12)/MAR1!$E$12)</f>
        <v/>
      </c>
      <c r="S2194" s="7">
        <f>IF($I2194=1,(P2194-MAR1!$B$13)/MAR1!$D$13,(P2194-MAR1!$C$13)/MAR1!$E$13)</f>
        <v/>
      </c>
    </row>
    <row r="2195">
      <c r="A2195" s="5" t="n">
        <v>2194</v>
      </c>
      <c r="B2195" s="5" t="n">
        <v>7</v>
      </c>
      <c r="C2195" s="5" t="n">
        <v>4</v>
      </c>
      <c r="D2195" s="5" t="n">
        <v>1</v>
      </c>
      <c r="E2195" s="5" t="n">
        <v>0</v>
      </c>
      <c r="F2195" s="5" t="n">
        <v>31</v>
      </c>
      <c r="G2195" s="5" t="n">
        <v>17.1</v>
      </c>
      <c r="H2195" s="5" t="n">
        <v>19.29</v>
      </c>
      <c r="I2195" s="6">
        <f>IF(E2195&gt;=Markov!$B$3,1,0)</f>
        <v/>
      </c>
      <c r="J2195" s="6">
        <f>I2194</f>
        <v/>
      </c>
      <c r="K2195" s="7">
        <f>MAR1!$B$5+MAR1!$C$5*COS(2*PI()*$C2195/365)+MAR1!$D$5*SIN(2*PI()*$C2195/365)</f>
        <v/>
      </c>
      <c r="L2195" s="7">
        <f>MAR1!$B$6+MAR1!$C$6*COS(2*PI()*$C2195/365)+MAR1!$D$6*SIN(2*PI()*$C2195/365)</f>
        <v/>
      </c>
      <c r="M2195" s="7">
        <f>MAR1!$B$7+MAR1!$C$7*COS(2*PI()*$C2195/365)+MAR1!$D$7*SIN(2*PI()*$C2195/365)</f>
        <v/>
      </c>
      <c r="N2195" s="7">
        <f>F2195-K2195</f>
        <v/>
      </c>
      <c r="O2195" s="7">
        <f>G2195-L2195</f>
        <v/>
      </c>
      <c r="P2195" s="7">
        <f>H2195-M2195</f>
        <v/>
      </c>
      <c r="Q2195" s="7">
        <f>IF($I2195=1,(N2195-MAR1!$B$11)/MAR1!$D$11,(N2195-MAR1!$C$11)/MAR1!$E$11)</f>
        <v/>
      </c>
      <c r="R2195" s="7">
        <f>IF($I2195=1,(O2195-MAR1!$B$12)/MAR1!$D$12,(O2195-MAR1!$C$12)/MAR1!$E$12)</f>
        <v/>
      </c>
      <c r="S2195" s="7">
        <f>IF($I2195=1,(P2195-MAR1!$B$13)/MAR1!$D$13,(P2195-MAR1!$C$13)/MAR1!$E$13)</f>
        <v/>
      </c>
    </row>
    <row r="2196">
      <c r="A2196" s="5" t="n">
        <v>2195</v>
      </c>
      <c r="B2196" s="5" t="n">
        <v>7</v>
      </c>
      <c r="C2196" s="5" t="n">
        <v>5</v>
      </c>
      <c r="D2196" s="5" t="n">
        <v>1</v>
      </c>
      <c r="E2196" s="5" t="n">
        <v>0</v>
      </c>
      <c r="F2196" s="5" t="n">
        <v>30.1</v>
      </c>
      <c r="G2196" s="5" t="n">
        <v>16.2</v>
      </c>
      <c r="H2196" s="5" t="n">
        <v>19.1</v>
      </c>
      <c r="I2196" s="6">
        <f>IF(E2196&gt;=Markov!$B$3,1,0)</f>
        <v/>
      </c>
      <c r="J2196" s="6">
        <f>I2195</f>
        <v/>
      </c>
      <c r="K2196" s="7">
        <f>MAR1!$B$5+MAR1!$C$5*COS(2*PI()*$C2196/365)+MAR1!$D$5*SIN(2*PI()*$C2196/365)</f>
        <v/>
      </c>
      <c r="L2196" s="7">
        <f>MAR1!$B$6+MAR1!$C$6*COS(2*PI()*$C2196/365)+MAR1!$D$6*SIN(2*PI()*$C2196/365)</f>
        <v/>
      </c>
      <c r="M2196" s="7">
        <f>MAR1!$B$7+MAR1!$C$7*COS(2*PI()*$C2196/365)+MAR1!$D$7*SIN(2*PI()*$C2196/365)</f>
        <v/>
      </c>
      <c r="N2196" s="7">
        <f>F2196-K2196</f>
        <v/>
      </c>
      <c r="O2196" s="7">
        <f>G2196-L2196</f>
        <v/>
      </c>
      <c r="P2196" s="7">
        <f>H2196-M2196</f>
        <v/>
      </c>
      <c r="Q2196" s="7">
        <f>IF($I2196=1,(N2196-MAR1!$B$11)/MAR1!$D$11,(N2196-MAR1!$C$11)/MAR1!$E$11)</f>
        <v/>
      </c>
      <c r="R2196" s="7">
        <f>IF($I2196=1,(O2196-MAR1!$B$12)/MAR1!$D$12,(O2196-MAR1!$C$12)/MAR1!$E$12)</f>
        <v/>
      </c>
      <c r="S2196" s="7">
        <f>IF($I2196=1,(P2196-MAR1!$B$13)/MAR1!$D$13,(P2196-MAR1!$C$13)/MAR1!$E$13)</f>
        <v/>
      </c>
    </row>
    <row r="2197">
      <c r="A2197" s="5" t="n">
        <v>2196</v>
      </c>
      <c r="B2197" s="5" t="n">
        <v>7</v>
      </c>
      <c r="C2197" s="5" t="n">
        <v>6</v>
      </c>
      <c r="D2197" s="5" t="n">
        <v>1</v>
      </c>
      <c r="E2197" s="5" t="n">
        <v>0</v>
      </c>
      <c r="F2197" s="5" t="n">
        <v>30.4</v>
      </c>
      <c r="G2197" s="5" t="n">
        <v>15.6</v>
      </c>
      <c r="H2197" s="5" t="n">
        <v>21.41</v>
      </c>
      <c r="I2197" s="6">
        <f>IF(E2197&gt;=Markov!$B$3,1,0)</f>
        <v/>
      </c>
      <c r="J2197" s="6">
        <f>I2196</f>
        <v/>
      </c>
      <c r="K2197" s="7">
        <f>MAR1!$B$5+MAR1!$C$5*COS(2*PI()*$C2197/365)+MAR1!$D$5*SIN(2*PI()*$C2197/365)</f>
        <v/>
      </c>
      <c r="L2197" s="7">
        <f>MAR1!$B$6+MAR1!$C$6*COS(2*PI()*$C2197/365)+MAR1!$D$6*SIN(2*PI()*$C2197/365)</f>
        <v/>
      </c>
      <c r="M2197" s="7">
        <f>MAR1!$B$7+MAR1!$C$7*COS(2*PI()*$C2197/365)+MAR1!$D$7*SIN(2*PI()*$C2197/365)</f>
        <v/>
      </c>
      <c r="N2197" s="7">
        <f>F2197-K2197</f>
        <v/>
      </c>
      <c r="O2197" s="7">
        <f>G2197-L2197</f>
        <v/>
      </c>
      <c r="P2197" s="7">
        <f>H2197-M2197</f>
        <v/>
      </c>
      <c r="Q2197" s="7">
        <f>IF($I2197=1,(N2197-MAR1!$B$11)/MAR1!$D$11,(N2197-MAR1!$C$11)/MAR1!$E$11)</f>
        <v/>
      </c>
      <c r="R2197" s="7">
        <f>IF($I2197=1,(O2197-MAR1!$B$12)/MAR1!$D$12,(O2197-MAR1!$C$12)/MAR1!$E$12)</f>
        <v/>
      </c>
      <c r="S2197" s="7">
        <f>IF($I2197=1,(P2197-MAR1!$B$13)/MAR1!$D$13,(P2197-MAR1!$C$13)/MAR1!$E$13)</f>
        <v/>
      </c>
    </row>
    <row r="2198">
      <c r="A2198" s="5" t="n">
        <v>2197</v>
      </c>
      <c r="B2198" s="5" t="n">
        <v>7</v>
      </c>
      <c r="C2198" s="5" t="n">
        <v>7</v>
      </c>
      <c r="D2198" s="5" t="n">
        <v>1</v>
      </c>
      <c r="E2198" s="5" t="n">
        <v>0</v>
      </c>
      <c r="F2198" s="5" t="n">
        <v>30.5</v>
      </c>
      <c r="G2198" s="5" t="n">
        <v>15.2</v>
      </c>
      <c r="H2198" s="5" t="n">
        <v>18.99</v>
      </c>
      <c r="I2198" s="6">
        <f>IF(E2198&gt;=Markov!$B$3,1,0)</f>
        <v/>
      </c>
      <c r="J2198" s="6">
        <f>I2197</f>
        <v/>
      </c>
      <c r="K2198" s="7">
        <f>MAR1!$B$5+MAR1!$C$5*COS(2*PI()*$C2198/365)+MAR1!$D$5*SIN(2*PI()*$C2198/365)</f>
        <v/>
      </c>
      <c r="L2198" s="7">
        <f>MAR1!$B$6+MAR1!$C$6*COS(2*PI()*$C2198/365)+MAR1!$D$6*SIN(2*PI()*$C2198/365)</f>
        <v/>
      </c>
      <c r="M2198" s="7">
        <f>MAR1!$B$7+MAR1!$C$7*COS(2*PI()*$C2198/365)+MAR1!$D$7*SIN(2*PI()*$C2198/365)</f>
        <v/>
      </c>
      <c r="N2198" s="7">
        <f>F2198-K2198</f>
        <v/>
      </c>
      <c r="O2198" s="7">
        <f>G2198-L2198</f>
        <v/>
      </c>
      <c r="P2198" s="7">
        <f>H2198-M2198</f>
        <v/>
      </c>
      <c r="Q2198" s="7">
        <f>IF($I2198=1,(N2198-MAR1!$B$11)/MAR1!$D$11,(N2198-MAR1!$C$11)/MAR1!$E$11)</f>
        <v/>
      </c>
      <c r="R2198" s="7">
        <f>IF($I2198=1,(O2198-MAR1!$B$12)/MAR1!$D$12,(O2198-MAR1!$C$12)/MAR1!$E$12)</f>
        <v/>
      </c>
      <c r="S2198" s="7">
        <f>IF($I2198=1,(P2198-MAR1!$B$13)/MAR1!$D$13,(P2198-MAR1!$C$13)/MAR1!$E$13)</f>
        <v/>
      </c>
    </row>
    <row r="2199">
      <c r="A2199" s="5" t="n">
        <v>2198</v>
      </c>
      <c r="B2199" s="5" t="n">
        <v>7</v>
      </c>
      <c r="C2199" s="5" t="n">
        <v>8</v>
      </c>
      <c r="D2199" s="5" t="n">
        <v>1</v>
      </c>
      <c r="E2199" s="5" t="n">
        <v>0</v>
      </c>
      <c r="F2199" s="5" t="n">
        <v>31.4</v>
      </c>
      <c r="G2199" s="5" t="n">
        <v>13.5</v>
      </c>
      <c r="H2199" s="5" t="n">
        <v>18.76</v>
      </c>
      <c r="I2199" s="6">
        <f>IF(E2199&gt;=Markov!$B$3,1,0)</f>
        <v/>
      </c>
      <c r="J2199" s="6">
        <f>I2198</f>
        <v/>
      </c>
      <c r="K2199" s="7">
        <f>MAR1!$B$5+MAR1!$C$5*COS(2*PI()*$C2199/365)+MAR1!$D$5*SIN(2*PI()*$C2199/365)</f>
        <v/>
      </c>
      <c r="L2199" s="7">
        <f>MAR1!$B$6+MAR1!$C$6*COS(2*PI()*$C2199/365)+MAR1!$D$6*SIN(2*PI()*$C2199/365)</f>
        <v/>
      </c>
      <c r="M2199" s="7">
        <f>MAR1!$B$7+MAR1!$C$7*COS(2*PI()*$C2199/365)+MAR1!$D$7*SIN(2*PI()*$C2199/365)</f>
        <v/>
      </c>
      <c r="N2199" s="7">
        <f>F2199-K2199</f>
        <v/>
      </c>
      <c r="O2199" s="7">
        <f>G2199-L2199</f>
        <v/>
      </c>
      <c r="P2199" s="7">
        <f>H2199-M2199</f>
        <v/>
      </c>
      <c r="Q2199" s="7">
        <f>IF($I2199=1,(N2199-MAR1!$B$11)/MAR1!$D$11,(N2199-MAR1!$C$11)/MAR1!$E$11)</f>
        <v/>
      </c>
      <c r="R2199" s="7">
        <f>IF($I2199=1,(O2199-MAR1!$B$12)/MAR1!$D$12,(O2199-MAR1!$C$12)/MAR1!$E$12)</f>
        <v/>
      </c>
      <c r="S2199" s="7">
        <f>IF($I2199=1,(P2199-MAR1!$B$13)/MAR1!$D$13,(P2199-MAR1!$C$13)/MAR1!$E$13)</f>
        <v/>
      </c>
    </row>
    <row r="2200">
      <c r="A2200" s="5" t="n">
        <v>2199</v>
      </c>
      <c r="B2200" s="5" t="n">
        <v>7</v>
      </c>
      <c r="C2200" s="5" t="n">
        <v>9</v>
      </c>
      <c r="D2200" s="5" t="n">
        <v>1</v>
      </c>
      <c r="E2200" s="5" t="n">
        <v>0</v>
      </c>
      <c r="F2200" s="5" t="n">
        <v>31.8</v>
      </c>
      <c r="G2200" s="5" t="n">
        <v>15</v>
      </c>
      <c r="H2200" s="5" t="n">
        <v>17.64</v>
      </c>
      <c r="I2200" s="6">
        <f>IF(E2200&gt;=Markov!$B$3,1,0)</f>
        <v/>
      </c>
      <c r="J2200" s="6">
        <f>I2199</f>
        <v/>
      </c>
      <c r="K2200" s="7">
        <f>MAR1!$B$5+MAR1!$C$5*COS(2*PI()*$C2200/365)+MAR1!$D$5*SIN(2*PI()*$C2200/365)</f>
        <v/>
      </c>
      <c r="L2200" s="7">
        <f>MAR1!$B$6+MAR1!$C$6*COS(2*PI()*$C2200/365)+MAR1!$D$6*SIN(2*PI()*$C2200/365)</f>
        <v/>
      </c>
      <c r="M2200" s="7">
        <f>MAR1!$B$7+MAR1!$C$7*COS(2*PI()*$C2200/365)+MAR1!$D$7*SIN(2*PI()*$C2200/365)</f>
        <v/>
      </c>
      <c r="N2200" s="7">
        <f>F2200-K2200</f>
        <v/>
      </c>
      <c r="O2200" s="7">
        <f>G2200-L2200</f>
        <v/>
      </c>
      <c r="P2200" s="7">
        <f>H2200-M2200</f>
        <v/>
      </c>
      <c r="Q2200" s="7">
        <f>IF($I2200=1,(N2200-MAR1!$B$11)/MAR1!$D$11,(N2200-MAR1!$C$11)/MAR1!$E$11)</f>
        <v/>
      </c>
      <c r="R2200" s="7">
        <f>IF($I2200=1,(O2200-MAR1!$B$12)/MAR1!$D$12,(O2200-MAR1!$C$12)/MAR1!$E$12)</f>
        <v/>
      </c>
      <c r="S2200" s="7">
        <f>IF($I2200=1,(P2200-MAR1!$B$13)/MAR1!$D$13,(P2200-MAR1!$C$13)/MAR1!$E$13)</f>
        <v/>
      </c>
    </row>
    <row r="2201">
      <c r="A2201" s="5" t="n">
        <v>2200</v>
      </c>
      <c r="B2201" s="5" t="n">
        <v>7</v>
      </c>
      <c r="C2201" s="5" t="n">
        <v>10</v>
      </c>
      <c r="D2201" s="5" t="n">
        <v>1</v>
      </c>
      <c r="E2201" s="5" t="n">
        <v>0</v>
      </c>
      <c r="F2201" s="5" t="n">
        <v>34.9</v>
      </c>
      <c r="G2201" s="5" t="n">
        <v>15.1</v>
      </c>
      <c r="H2201" s="5" t="n">
        <v>18.73</v>
      </c>
      <c r="I2201" s="6">
        <f>IF(E2201&gt;=Markov!$B$3,1,0)</f>
        <v/>
      </c>
      <c r="J2201" s="6">
        <f>I2200</f>
        <v/>
      </c>
      <c r="K2201" s="7">
        <f>MAR1!$B$5+MAR1!$C$5*COS(2*PI()*$C2201/365)+MAR1!$D$5*SIN(2*PI()*$C2201/365)</f>
        <v/>
      </c>
      <c r="L2201" s="7">
        <f>MAR1!$B$6+MAR1!$C$6*COS(2*PI()*$C2201/365)+MAR1!$D$6*SIN(2*PI()*$C2201/365)</f>
        <v/>
      </c>
      <c r="M2201" s="7">
        <f>MAR1!$B$7+MAR1!$C$7*COS(2*PI()*$C2201/365)+MAR1!$D$7*SIN(2*PI()*$C2201/365)</f>
        <v/>
      </c>
      <c r="N2201" s="7">
        <f>F2201-K2201</f>
        <v/>
      </c>
      <c r="O2201" s="7">
        <f>G2201-L2201</f>
        <v/>
      </c>
      <c r="P2201" s="7">
        <f>H2201-M2201</f>
        <v/>
      </c>
      <c r="Q2201" s="7">
        <f>IF($I2201=1,(N2201-MAR1!$B$11)/MAR1!$D$11,(N2201-MAR1!$C$11)/MAR1!$E$11)</f>
        <v/>
      </c>
      <c r="R2201" s="7">
        <f>IF($I2201=1,(O2201-MAR1!$B$12)/MAR1!$D$12,(O2201-MAR1!$C$12)/MAR1!$E$12)</f>
        <v/>
      </c>
      <c r="S2201" s="7">
        <f>IF($I2201=1,(P2201-MAR1!$B$13)/MAR1!$D$13,(P2201-MAR1!$C$13)/MAR1!$E$13)</f>
        <v/>
      </c>
    </row>
    <row r="2202">
      <c r="A2202" s="5" t="n">
        <v>2201</v>
      </c>
      <c r="B2202" s="5" t="n">
        <v>7</v>
      </c>
      <c r="C2202" s="5" t="n">
        <v>11</v>
      </c>
      <c r="D2202" s="5" t="n">
        <v>1</v>
      </c>
      <c r="E2202" s="5" t="n">
        <v>0</v>
      </c>
      <c r="F2202" s="5" t="n">
        <v>33.8</v>
      </c>
      <c r="G2202" s="5" t="n">
        <v>14.3</v>
      </c>
      <c r="H2202" s="5" t="n">
        <v>21.59</v>
      </c>
      <c r="I2202" s="6">
        <f>IF(E2202&gt;=Markov!$B$3,1,0)</f>
        <v/>
      </c>
      <c r="J2202" s="6">
        <f>I2201</f>
        <v/>
      </c>
      <c r="K2202" s="7">
        <f>MAR1!$B$5+MAR1!$C$5*COS(2*PI()*$C2202/365)+MAR1!$D$5*SIN(2*PI()*$C2202/365)</f>
        <v/>
      </c>
      <c r="L2202" s="7">
        <f>MAR1!$B$6+MAR1!$C$6*COS(2*PI()*$C2202/365)+MAR1!$D$6*SIN(2*PI()*$C2202/365)</f>
        <v/>
      </c>
      <c r="M2202" s="7">
        <f>MAR1!$B$7+MAR1!$C$7*COS(2*PI()*$C2202/365)+MAR1!$D$7*SIN(2*PI()*$C2202/365)</f>
        <v/>
      </c>
      <c r="N2202" s="7">
        <f>F2202-K2202</f>
        <v/>
      </c>
      <c r="O2202" s="7">
        <f>G2202-L2202</f>
        <v/>
      </c>
      <c r="P2202" s="7">
        <f>H2202-M2202</f>
        <v/>
      </c>
      <c r="Q2202" s="7">
        <f>IF($I2202=1,(N2202-MAR1!$B$11)/MAR1!$D$11,(N2202-MAR1!$C$11)/MAR1!$E$11)</f>
        <v/>
      </c>
      <c r="R2202" s="7">
        <f>IF($I2202=1,(O2202-MAR1!$B$12)/MAR1!$D$12,(O2202-MAR1!$C$12)/MAR1!$E$12)</f>
        <v/>
      </c>
      <c r="S2202" s="7">
        <f>IF($I2202=1,(P2202-MAR1!$B$13)/MAR1!$D$13,(P2202-MAR1!$C$13)/MAR1!$E$13)</f>
        <v/>
      </c>
    </row>
    <row r="2203">
      <c r="A2203" s="5" t="n">
        <v>2202</v>
      </c>
      <c r="B2203" s="5" t="n">
        <v>7</v>
      </c>
      <c r="C2203" s="5" t="n">
        <v>12</v>
      </c>
      <c r="D2203" s="5" t="n">
        <v>1</v>
      </c>
      <c r="E2203" s="5" t="n">
        <v>0</v>
      </c>
      <c r="F2203" s="5" t="n">
        <v>31.9</v>
      </c>
      <c r="G2203" s="5" t="n">
        <v>16.4</v>
      </c>
      <c r="H2203" s="5" t="n">
        <v>20.28</v>
      </c>
      <c r="I2203" s="6">
        <f>IF(E2203&gt;=Markov!$B$3,1,0)</f>
        <v/>
      </c>
      <c r="J2203" s="6">
        <f>I2202</f>
        <v/>
      </c>
      <c r="K2203" s="7">
        <f>MAR1!$B$5+MAR1!$C$5*COS(2*PI()*$C2203/365)+MAR1!$D$5*SIN(2*PI()*$C2203/365)</f>
        <v/>
      </c>
      <c r="L2203" s="7">
        <f>MAR1!$B$6+MAR1!$C$6*COS(2*PI()*$C2203/365)+MAR1!$D$6*SIN(2*PI()*$C2203/365)</f>
        <v/>
      </c>
      <c r="M2203" s="7">
        <f>MAR1!$B$7+MAR1!$C$7*COS(2*PI()*$C2203/365)+MAR1!$D$7*SIN(2*PI()*$C2203/365)</f>
        <v/>
      </c>
      <c r="N2203" s="7">
        <f>F2203-K2203</f>
        <v/>
      </c>
      <c r="O2203" s="7">
        <f>G2203-L2203</f>
        <v/>
      </c>
      <c r="P2203" s="7">
        <f>H2203-M2203</f>
        <v/>
      </c>
      <c r="Q2203" s="7">
        <f>IF($I2203=1,(N2203-MAR1!$B$11)/MAR1!$D$11,(N2203-MAR1!$C$11)/MAR1!$E$11)</f>
        <v/>
      </c>
      <c r="R2203" s="7">
        <f>IF($I2203=1,(O2203-MAR1!$B$12)/MAR1!$D$12,(O2203-MAR1!$C$12)/MAR1!$E$12)</f>
        <v/>
      </c>
      <c r="S2203" s="7">
        <f>IF($I2203=1,(P2203-MAR1!$B$13)/MAR1!$D$13,(P2203-MAR1!$C$13)/MAR1!$E$13)</f>
        <v/>
      </c>
    </row>
    <row r="2204">
      <c r="A2204" s="5" t="n">
        <v>2203</v>
      </c>
      <c r="B2204" s="5" t="n">
        <v>7</v>
      </c>
      <c r="C2204" s="5" t="n">
        <v>13</v>
      </c>
      <c r="D2204" s="5" t="n">
        <v>1</v>
      </c>
      <c r="E2204" s="5" t="n">
        <v>0</v>
      </c>
      <c r="F2204" s="5" t="n">
        <v>31.6</v>
      </c>
      <c r="G2204" s="5" t="n">
        <v>16.9</v>
      </c>
      <c r="H2204" s="5" t="n">
        <v>20.36</v>
      </c>
      <c r="I2204" s="6">
        <f>IF(E2204&gt;=Markov!$B$3,1,0)</f>
        <v/>
      </c>
      <c r="J2204" s="6">
        <f>I2203</f>
        <v/>
      </c>
      <c r="K2204" s="7">
        <f>MAR1!$B$5+MAR1!$C$5*COS(2*PI()*$C2204/365)+MAR1!$D$5*SIN(2*PI()*$C2204/365)</f>
        <v/>
      </c>
      <c r="L2204" s="7">
        <f>MAR1!$B$6+MAR1!$C$6*COS(2*PI()*$C2204/365)+MAR1!$D$6*SIN(2*PI()*$C2204/365)</f>
        <v/>
      </c>
      <c r="M2204" s="7">
        <f>MAR1!$B$7+MAR1!$C$7*COS(2*PI()*$C2204/365)+MAR1!$D$7*SIN(2*PI()*$C2204/365)</f>
        <v/>
      </c>
      <c r="N2204" s="7">
        <f>F2204-K2204</f>
        <v/>
      </c>
      <c r="O2204" s="7">
        <f>G2204-L2204</f>
        <v/>
      </c>
      <c r="P2204" s="7">
        <f>H2204-M2204</f>
        <v/>
      </c>
      <c r="Q2204" s="7">
        <f>IF($I2204=1,(N2204-MAR1!$B$11)/MAR1!$D$11,(N2204-MAR1!$C$11)/MAR1!$E$11)</f>
        <v/>
      </c>
      <c r="R2204" s="7">
        <f>IF($I2204=1,(O2204-MAR1!$B$12)/MAR1!$D$12,(O2204-MAR1!$C$12)/MAR1!$E$12)</f>
        <v/>
      </c>
      <c r="S2204" s="7">
        <f>IF($I2204=1,(P2204-MAR1!$B$13)/MAR1!$D$13,(P2204-MAR1!$C$13)/MAR1!$E$13)</f>
        <v/>
      </c>
    </row>
    <row r="2205">
      <c r="A2205" s="5" t="n">
        <v>2204</v>
      </c>
      <c r="B2205" s="5" t="n">
        <v>7</v>
      </c>
      <c r="C2205" s="5" t="n">
        <v>14</v>
      </c>
      <c r="D2205" s="5" t="n">
        <v>1</v>
      </c>
      <c r="E2205" s="5" t="n">
        <v>0</v>
      </c>
      <c r="F2205" s="5" t="n">
        <v>30.3</v>
      </c>
      <c r="G2205" s="5" t="n">
        <v>15.9</v>
      </c>
      <c r="H2205" s="5" t="n">
        <v>18.77</v>
      </c>
      <c r="I2205" s="6">
        <f>IF(E2205&gt;=Markov!$B$3,1,0)</f>
        <v/>
      </c>
      <c r="J2205" s="6">
        <f>I2204</f>
        <v/>
      </c>
      <c r="K2205" s="7">
        <f>MAR1!$B$5+MAR1!$C$5*COS(2*PI()*$C2205/365)+MAR1!$D$5*SIN(2*PI()*$C2205/365)</f>
        <v/>
      </c>
      <c r="L2205" s="7">
        <f>MAR1!$B$6+MAR1!$C$6*COS(2*PI()*$C2205/365)+MAR1!$D$6*SIN(2*PI()*$C2205/365)</f>
        <v/>
      </c>
      <c r="M2205" s="7">
        <f>MAR1!$B$7+MAR1!$C$7*COS(2*PI()*$C2205/365)+MAR1!$D$7*SIN(2*PI()*$C2205/365)</f>
        <v/>
      </c>
      <c r="N2205" s="7">
        <f>F2205-K2205</f>
        <v/>
      </c>
      <c r="O2205" s="7">
        <f>G2205-L2205</f>
        <v/>
      </c>
      <c r="P2205" s="7">
        <f>H2205-M2205</f>
        <v/>
      </c>
      <c r="Q2205" s="7">
        <f>IF($I2205=1,(N2205-MAR1!$B$11)/MAR1!$D$11,(N2205-MAR1!$C$11)/MAR1!$E$11)</f>
        <v/>
      </c>
      <c r="R2205" s="7">
        <f>IF($I2205=1,(O2205-MAR1!$B$12)/MAR1!$D$12,(O2205-MAR1!$C$12)/MAR1!$E$12)</f>
        <v/>
      </c>
      <c r="S2205" s="7">
        <f>IF($I2205=1,(P2205-MAR1!$B$13)/MAR1!$D$13,(P2205-MAR1!$C$13)/MAR1!$E$13)</f>
        <v/>
      </c>
    </row>
    <row r="2206">
      <c r="A2206" s="5" t="n">
        <v>2205</v>
      </c>
      <c r="B2206" s="5" t="n">
        <v>7</v>
      </c>
      <c r="C2206" s="5" t="n">
        <v>15</v>
      </c>
      <c r="D2206" s="5" t="n">
        <v>1</v>
      </c>
      <c r="E2206" s="5" t="n">
        <v>0</v>
      </c>
      <c r="F2206" s="5" t="n">
        <v>32.4</v>
      </c>
      <c r="G2206" s="5" t="n">
        <v>13.2</v>
      </c>
      <c r="H2206" s="5" t="n">
        <v>13.4</v>
      </c>
      <c r="I2206" s="6">
        <f>IF(E2206&gt;=Markov!$B$3,1,0)</f>
        <v/>
      </c>
      <c r="J2206" s="6">
        <f>I2205</f>
        <v/>
      </c>
      <c r="K2206" s="7">
        <f>MAR1!$B$5+MAR1!$C$5*COS(2*PI()*$C2206/365)+MAR1!$D$5*SIN(2*PI()*$C2206/365)</f>
        <v/>
      </c>
      <c r="L2206" s="7">
        <f>MAR1!$B$6+MAR1!$C$6*COS(2*PI()*$C2206/365)+MAR1!$D$6*SIN(2*PI()*$C2206/365)</f>
        <v/>
      </c>
      <c r="M2206" s="7">
        <f>MAR1!$B$7+MAR1!$C$7*COS(2*PI()*$C2206/365)+MAR1!$D$7*SIN(2*PI()*$C2206/365)</f>
        <v/>
      </c>
      <c r="N2206" s="7">
        <f>F2206-K2206</f>
        <v/>
      </c>
      <c r="O2206" s="7">
        <f>G2206-L2206</f>
        <v/>
      </c>
      <c r="P2206" s="7">
        <f>H2206-M2206</f>
        <v/>
      </c>
      <c r="Q2206" s="7">
        <f>IF($I2206=1,(N2206-MAR1!$B$11)/MAR1!$D$11,(N2206-MAR1!$C$11)/MAR1!$E$11)</f>
        <v/>
      </c>
      <c r="R2206" s="7">
        <f>IF($I2206=1,(O2206-MAR1!$B$12)/MAR1!$D$12,(O2206-MAR1!$C$12)/MAR1!$E$12)</f>
        <v/>
      </c>
      <c r="S2206" s="7">
        <f>IF($I2206=1,(P2206-MAR1!$B$13)/MAR1!$D$13,(P2206-MAR1!$C$13)/MAR1!$E$13)</f>
        <v/>
      </c>
    </row>
    <row r="2207">
      <c r="A2207" s="5" t="n">
        <v>2206</v>
      </c>
      <c r="B2207" s="5" t="n">
        <v>7</v>
      </c>
      <c r="C2207" s="5" t="n">
        <v>16</v>
      </c>
      <c r="D2207" s="5" t="n">
        <v>1</v>
      </c>
      <c r="E2207" s="5" t="n">
        <v>0</v>
      </c>
      <c r="F2207" s="5" t="n">
        <v>31.1</v>
      </c>
      <c r="G2207" s="5" t="n">
        <v>13.2</v>
      </c>
      <c r="H2207" s="5" t="n">
        <v>16.42</v>
      </c>
      <c r="I2207" s="6">
        <f>IF(E2207&gt;=Markov!$B$3,1,0)</f>
        <v/>
      </c>
      <c r="J2207" s="6">
        <f>I2206</f>
        <v/>
      </c>
      <c r="K2207" s="7">
        <f>MAR1!$B$5+MAR1!$C$5*COS(2*PI()*$C2207/365)+MAR1!$D$5*SIN(2*PI()*$C2207/365)</f>
        <v/>
      </c>
      <c r="L2207" s="7">
        <f>MAR1!$B$6+MAR1!$C$6*COS(2*PI()*$C2207/365)+MAR1!$D$6*SIN(2*PI()*$C2207/365)</f>
        <v/>
      </c>
      <c r="M2207" s="7">
        <f>MAR1!$B$7+MAR1!$C$7*COS(2*PI()*$C2207/365)+MAR1!$D$7*SIN(2*PI()*$C2207/365)</f>
        <v/>
      </c>
      <c r="N2207" s="7">
        <f>F2207-K2207</f>
        <v/>
      </c>
      <c r="O2207" s="7">
        <f>G2207-L2207</f>
        <v/>
      </c>
      <c r="P2207" s="7">
        <f>H2207-M2207</f>
        <v/>
      </c>
      <c r="Q2207" s="7">
        <f>IF($I2207=1,(N2207-MAR1!$B$11)/MAR1!$D$11,(N2207-MAR1!$C$11)/MAR1!$E$11)</f>
        <v/>
      </c>
      <c r="R2207" s="7">
        <f>IF($I2207=1,(O2207-MAR1!$B$12)/MAR1!$D$12,(O2207-MAR1!$C$12)/MAR1!$E$12)</f>
        <v/>
      </c>
      <c r="S2207" s="7">
        <f>IF($I2207=1,(P2207-MAR1!$B$13)/MAR1!$D$13,(P2207-MAR1!$C$13)/MAR1!$E$13)</f>
        <v/>
      </c>
    </row>
    <row r="2208">
      <c r="A2208" s="5" t="n">
        <v>2207</v>
      </c>
      <c r="B2208" s="5" t="n">
        <v>7</v>
      </c>
      <c r="C2208" s="5" t="n">
        <v>17</v>
      </c>
      <c r="D2208" s="5" t="n">
        <v>1</v>
      </c>
      <c r="E2208" s="5" t="n">
        <v>0</v>
      </c>
      <c r="F2208" s="5" t="n">
        <v>30.2</v>
      </c>
      <c r="G2208" s="5" t="n">
        <v>13.6</v>
      </c>
      <c r="H2208" s="5" t="n">
        <v>19.64</v>
      </c>
      <c r="I2208" s="6">
        <f>IF(E2208&gt;=Markov!$B$3,1,0)</f>
        <v/>
      </c>
      <c r="J2208" s="6">
        <f>I2207</f>
        <v/>
      </c>
      <c r="K2208" s="7">
        <f>MAR1!$B$5+MAR1!$C$5*COS(2*PI()*$C2208/365)+MAR1!$D$5*SIN(2*PI()*$C2208/365)</f>
        <v/>
      </c>
      <c r="L2208" s="7">
        <f>MAR1!$B$6+MAR1!$C$6*COS(2*PI()*$C2208/365)+MAR1!$D$6*SIN(2*PI()*$C2208/365)</f>
        <v/>
      </c>
      <c r="M2208" s="7">
        <f>MAR1!$B$7+MAR1!$C$7*COS(2*PI()*$C2208/365)+MAR1!$D$7*SIN(2*PI()*$C2208/365)</f>
        <v/>
      </c>
      <c r="N2208" s="7">
        <f>F2208-K2208</f>
        <v/>
      </c>
      <c r="O2208" s="7">
        <f>G2208-L2208</f>
        <v/>
      </c>
      <c r="P2208" s="7">
        <f>H2208-M2208</f>
        <v/>
      </c>
      <c r="Q2208" s="7">
        <f>IF($I2208=1,(N2208-MAR1!$B$11)/MAR1!$D$11,(N2208-MAR1!$C$11)/MAR1!$E$11)</f>
        <v/>
      </c>
      <c r="R2208" s="7">
        <f>IF($I2208=1,(O2208-MAR1!$B$12)/MAR1!$D$12,(O2208-MAR1!$C$12)/MAR1!$E$12)</f>
        <v/>
      </c>
      <c r="S2208" s="7">
        <f>IF($I2208=1,(P2208-MAR1!$B$13)/MAR1!$D$13,(P2208-MAR1!$C$13)/MAR1!$E$13)</f>
        <v/>
      </c>
    </row>
    <row r="2209">
      <c r="A2209" s="5" t="n">
        <v>2208</v>
      </c>
      <c r="B2209" s="5" t="n">
        <v>7</v>
      </c>
      <c r="C2209" s="5" t="n">
        <v>18</v>
      </c>
      <c r="D2209" s="5" t="n">
        <v>1</v>
      </c>
      <c r="E2209" s="5" t="n">
        <v>0</v>
      </c>
      <c r="F2209" s="5" t="n">
        <v>32.3</v>
      </c>
      <c r="G2209" s="5" t="n">
        <v>16.1</v>
      </c>
      <c r="H2209" s="5" t="n">
        <v>22.14</v>
      </c>
      <c r="I2209" s="6">
        <f>IF(E2209&gt;=Markov!$B$3,1,0)</f>
        <v/>
      </c>
      <c r="J2209" s="6">
        <f>I2208</f>
        <v/>
      </c>
      <c r="K2209" s="7">
        <f>MAR1!$B$5+MAR1!$C$5*COS(2*PI()*$C2209/365)+MAR1!$D$5*SIN(2*PI()*$C2209/365)</f>
        <v/>
      </c>
      <c r="L2209" s="7">
        <f>MAR1!$B$6+MAR1!$C$6*COS(2*PI()*$C2209/365)+MAR1!$D$6*SIN(2*PI()*$C2209/365)</f>
        <v/>
      </c>
      <c r="M2209" s="7">
        <f>MAR1!$B$7+MAR1!$C$7*COS(2*PI()*$C2209/365)+MAR1!$D$7*SIN(2*PI()*$C2209/365)</f>
        <v/>
      </c>
      <c r="N2209" s="7">
        <f>F2209-K2209</f>
        <v/>
      </c>
      <c r="O2209" s="7">
        <f>G2209-L2209</f>
        <v/>
      </c>
      <c r="P2209" s="7">
        <f>H2209-M2209</f>
        <v/>
      </c>
      <c r="Q2209" s="7">
        <f>IF($I2209=1,(N2209-MAR1!$B$11)/MAR1!$D$11,(N2209-MAR1!$C$11)/MAR1!$E$11)</f>
        <v/>
      </c>
      <c r="R2209" s="7">
        <f>IF($I2209=1,(O2209-MAR1!$B$12)/MAR1!$D$12,(O2209-MAR1!$C$12)/MAR1!$E$12)</f>
        <v/>
      </c>
      <c r="S2209" s="7">
        <f>IF($I2209=1,(P2209-MAR1!$B$13)/MAR1!$D$13,(P2209-MAR1!$C$13)/MAR1!$E$13)</f>
        <v/>
      </c>
    </row>
    <row r="2210">
      <c r="A2210" s="5" t="n">
        <v>2209</v>
      </c>
      <c r="B2210" s="5" t="n">
        <v>7</v>
      </c>
      <c r="C2210" s="5" t="n">
        <v>19</v>
      </c>
      <c r="D2210" s="5" t="n">
        <v>1</v>
      </c>
      <c r="E2210" s="5" t="n">
        <v>0.2</v>
      </c>
      <c r="F2210" s="5" t="n">
        <v>31.4</v>
      </c>
      <c r="G2210" s="5" t="n">
        <v>14.8</v>
      </c>
      <c r="H2210" s="5" t="n">
        <v>11.43</v>
      </c>
      <c r="I2210" s="6">
        <f>IF(E2210&gt;=Markov!$B$3,1,0)</f>
        <v/>
      </c>
      <c r="J2210" s="6">
        <f>I2209</f>
        <v/>
      </c>
      <c r="K2210" s="7">
        <f>MAR1!$B$5+MAR1!$C$5*COS(2*PI()*$C2210/365)+MAR1!$D$5*SIN(2*PI()*$C2210/365)</f>
        <v/>
      </c>
      <c r="L2210" s="7">
        <f>MAR1!$B$6+MAR1!$C$6*COS(2*PI()*$C2210/365)+MAR1!$D$6*SIN(2*PI()*$C2210/365)</f>
        <v/>
      </c>
      <c r="M2210" s="7">
        <f>MAR1!$B$7+MAR1!$C$7*COS(2*PI()*$C2210/365)+MAR1!$D$7*SIN(2*PI()*$C2210/365)</f>
        <v/>
      </c>
      <c r="N2210" s="7">
        <f>F2210-K2210</f>
        <v/>
      </c>
      <c r="O2210" s="7">
        <f>G2210-L2210</f>
        <v/>
      </c>
      <c r="P2210" s="7">
        <f>H2210-M2210</f>
        <v/>
      </c>
      <c r="Q2210" s="7">
        <f>IF($I2210=1,(N2210-MAR1!$B$11)/MAR1!$D$11,(N2210-MAR1!$C$11)/MAR1!$E$11)</f>
        <v/>
      </c>
      <c r="R2210" s="7">
        <f>IF($I2210=1,(O2210-MAR1!$B$12)/MAR1!$D$12,(O2210-MAR1!$C$12)/MAR1!$E$12)</f>
        <v/>
      </c>
      <c r="S2210" s="7">
        <f>IF($I2210=1,(P2210-MAR1!$B$13)/MAR1!$D$13,(P2210-MAR1!$C$13)/MAR1!$E$13)</f>
        <v/>
      </c>
    </row>
    <row r="2211">
      <c r="A2211" s="5" t="n">
        <v>2210</v>
      </c>
      <c r="B2211" s="5" t="n">
        <v>7</v>
      </c>
      <c r="C2211" s="5" t="n">
        <v>20</v>
      </c>
      <c r="D2211" s="5" t="n">
        <v>1</v>
      </c>
      <c r="E2211" s="5" t="n">
        <v>0</v>
      </c>
      <c r="F2211" s="5" t="n">
        <v>31.4</v>
      </c>
      <c r="G2211" s="5" t="n">
        <v>14.8</v>
      </c>
      <c r="H2211" s="5" t="n">
        <v>17</v>
      </c>
      <c r="I2211" s="6">
        <f>IF(E2211&gt;=Markov!$B$3,1,0)</f>
        <v/>
      </c>
      <c r="J2211" s="6">
        <f>I2210</f>
        <v/>
      </c>
      <c r="K2211" s="7">
        <f>MAR1!$B$5+MAR1!$C$5*COS(2*PI()*$C2211/365)+MAR1!$D$5*SIN(2*PI()*$C2211/365)</f>
        <v/>
      </c>
      <c r="L2211" s="7">
        <f>MAR1!$B$6+MAR1!$C$6*COS(2*PI()*$C2211/365)+MAR1!$D$6*SIN(2*PI()*$C2211/365)</f>
        <v/>
      </c>
      <c r="M2211" s="7">
        <f>MAR1!$B$7+MAR1!$C$7*COS(2*PI()*$C2211/365)+MAR1!$D$7*SIN(2*PI()*$C2211/365)</f>
        <v/>
      </c>
      <c r="N2211" s="7">
        <f>F2211-K2211</f>
        <v/>
      </c>
      <c r="O2211" s="7">
        <f>G2211-L2211</f>
        <v/>
      </c>
      <c r="P2211" s="7">
        <f>H2211-M2211</f>
        <v/>
      </c>
      <c r="Q2211" s="7">
        <f>IF($I2211=1,(N2211-MAR1!$B$11)/MAR1!$D$11,(N2211-MAR1!$C$11)/MAR1!$E$11)</f>
        <v/>
      </c>
      <c r="R2211" s="7">
        <f>IF($I2211=1,(O2211-MAR1!$B$12)/MAR1!$D$12,(O2211-MAR1!$C$12)/MAR1!$E$12)</f>
        <v/>
      </c>
      <c r="S2211" s="7">
        <f>IF($I2211=1,(P2211-MAR1!$B$13)/MAR1!$D$13,(P2211-MAR1!$C$13)/MAR1!$E$13)</f>
        <v/>
      </c>
    </row>
    <row r="2212">
      <c r="A2212" s="5" t="n">
        <v>2211</v>
      </c>
      <c r="B2212" s="5" t="n">
        <v>7</v>
      </c>
      <c r="C2212" s="5" t="n">
        <v>21</v>
      </c>
      <c r="D2212" s="5" t="n">
        <v>1</v>
      </c>
      <c r="E2212" s="5" t="n">
        <v>0</v>
      </c>
      <c r="F2212" s="5" t="n">
        <v>32.7</v>
      </c>
      <c r="G2212" s="5" t="n">
        <v>15.8</v>
      </c>
      <c r="H2212" s="5" t="n">
        <v>15.72</v>
      </c>
      <c r="I2212" s="6">
        <f>IF(E2212&gt;=Markov!$B$3,1,0)</f>
        <v/>
      </c>
      <c r="J2212" s="6">
        <f>I2211</f>
        <v/>
      </c>
      <c r="K2212" s="7">
        <f>MAR1!$B$5+MAR1!$C$5*COS(2*PI()*$C2212/365)+MAR1!$D$5*SIN(2*PI()*$C2212/365)</f>
        <v/>
      </c>
      <c r="L2212" s="7">
        <f>MAR1!$B$6+MAR1!$C$6*COS(2*PI()*$C2212/365)+MAR1!$D$6*SIN(2*PI()*$C2212/365)</f>
        <v/>
      </c>
      <c r="M2212" s="7">
        <f>MAR1!$B$7+MAR1!$C$7*COS(2*PI()*$C2212/365)+MAR1!$D$7*SIN(2*PI()*$C2212/365)</f>
        <v/>
      </c>
      <c r="N2212" s="7">
        <f>F2212-K2212</f>
        <v/>
      </c>
      <c r="O2212" s="7">
        <f>G2212-L2212</f>
        <v/>
      </c>
      <c r="P2212" s="7">
        <f>H2212-M2212</f>
        <v/>
      </c>
      <c r="Q2212" s="7">
        <f>IF($I2212=1,(N2212-MAR1!$B$11)/MAR1!$D$11,(N2212-MAR1!$C$11)/MAR1!$E$11)</f>
        <v/>
      </c>
      <c r="R2212" s="7">
        <f>IF($I2212=1,(O2212-MAR1!$B$12)/MAR1!$D$12,(O2212-MAR1!$C$12)/MAR1!$E$12)</f>
        <v/>
      </c>
      <c r="S2212" s="7">
        <f>IF($I2212=1,(P2212-MAR1!$B$13)/MAR1!$D$13,(P2212-MAR1!$C$13)/MAR1!$E$13)</f>
        <v/>
      </c>
    </row>
    <row r="2213">
      <c r="A2213" s="5" t="n">
        <v>2212</v>
      </c>
      <c r="B2213" s="5" t="n">
        <v>7</v>
      </c>
      <c r="C2213" s="5" t="n">
        <v>22</v>
      </c>
      <c r="D2213" s="5" t="n">
        <v>1</v>
      </c>
      <c r="E2213" s="5" t="n">
        <v>0</v>
      </c>
      <c r="F2213" s="5" t="n">
        <v>32</v>
      </c>
      <c r="G2213" s="5" t="n">
        <v>18.2</v>
      </c>
      <c r="H2213" s="5" t="n">
        <v>15.11</v>
      </c>
      <c r="I2213" s="6">
        <f>IF(E2213&gt;=Markov!$B$3,1,0)</f>
        <v/>
      </c>
      <c r="J2213" s="6">
        <f>I2212</f>
        <v/>
      </c>
      <c r="K2213" s="7">
        <f>MAR1!$B$5+MAR1!$C$5*COS(2*PI()*$C2213/365)+MAR1!$D$5*SIN(2*PI()*$C2213/365)</f>
        <v/>
      </c>
      <c r="L2213" s="7">
        <f>MAR1!$B$6+MAR1!$C$6*COS(2*PI()*$C2213/365)+MAR1!$D$6*SIN(2*PI()*$C2213/365)</f>
        <v/>
      </c>
      <c r="M2213" s="7">
        <f>MAR1!$B$7+MAR1!$C$7*COS(2*PI()*$C2213/365)+MAR1!$D$7*SIN(2*PI()*$C2213/365)</f>
        <v/>
      </c>
      <c r="N2213" s="7">
        <f>F2213-K2213</f>
        <v/>
      </c>
      <c r="O2213" s="7">
        <f>G2213-L2213</f>
        <v/>
      </c>
      <c r="P2213" s="7">
        <f>H2213-M2213</f>
        <v/>
      </c>
      <c r="Q2213" s="7">
        <f>IF($I2213=1,(N2213-MAR1!$B$11)/MAR1!$D$11,(N2213-MAR1!$C$11)/MAR1!$E$11)</f>
        <v/>
      </c>
      <c r="R2213" s="7">
        <f>IF($I2213=1,(O2213-MAR1!$B$12)/MAR1!$D$12,(O2213-MAR1!$C$12)/MAR1!$E$12)</f>
        <v/>
      </c>
      <c r="S2213" s="7">
        <f>IF($I2213=1,(P2213-MAR1!$B$13)/MAR1!$D$13,(P2213-MAR1!$C$13)/MAR1!$E$13)</f>
        <v/>
      </c>
    </row>
    <row r="2214">
      <c r="A2214" s="5" t="n">
        <v>2213</v>
      </c>
      <c r="B2214" s="5" t="n">
        <v>7</v>
      </c>
      <c r="C2214" s="5" t="n">
        <v>23</v>
      </c>
      <c r="D2214" s="5" t="n">
        <v>1</v>
      </c>
      <c r="E2214" s="5" t="n">
        <v>0</v>
      </c>
      <c r="F2214" s="5" t="n">
        <v>33.6</v>
      </c>
      <c r="G2214" s="5" t="n">
        <v>17.1</v>
      </c>
      <c r="H2214" s="5" t="n">
        <v>21.35</v>
      </c>
      <c r="I2214" s="6">
        <f>IF(E2214&gt;=Markov!$B$3,1,0)</f>
        <v/>
      </c>
      <c r="J2214" s="6">
        <f>I2213</f>
        <v/>
      </c>
      <c r="K2214" s="7">
        <f>MAR1!$B$5+MAR1!$C$5*COS(2*PI()*$C2214/365)+MAR1!$D$5*SIN(2*PI()*$C2214/365)</f>
        <v/>
      </c>
      <c r="L2214" s="7">
        <f>MAR1!$B$6+MAR1!$C$6*COS(2*PI()*$C2214/365)+MAR1!$D$6*SIN(2*PI()*$C2214/365)</f>
        <v/>
      </c>
      <c r="M2214" s="7">
        <f>MAR1!$B$7+MAR1!$C$7*COS(2*PI()*$C2214/365)+MAR1!$D$7*SIN(2*PI()*$C2214/365)</f>
        <v/>
      </c>
      <c r="N2214" s="7">
        <f>F2214-K2214</f>
        <v/>
      </c>
      <c r="O2214" s="7">
        <f>G2214-L2214</f>
        <v/>
      </c>
      <c r="P2214" s="7">
        <f>H2214-M2214</f>
        <v/>
      </c>
      <c r="Q2214" s="7">
        <f>IF($I2214=1,(N2214-MAR1!$B$11)/MAR1!$D$11,(N2214-MAR1!$C$11)/MAR1!$E$11)</f>
        <v/>
      </c>
      <c r="R2214" s="7">
        <f>IF($I2214=1,(O2214-MAR1!$B$12)/MAR1!$D$12,(O2214-MAR1!$C$12)/MAR1!$E$12)</f>
        <v/>
      </c>
      <c r="S2214" s="7">
        <f>IF($I2214=1,(P2214-MAR1!$B$13)/MAR1!$D$13,(P2214-MAR1!$C$13)/MAR1!$E$13)</f>
        <v/>
      </c>
    </row>
    <row r="2215">
      <c r="A2215" s="5" t="n">
        <v>2214</v>
      </c>
      <c r="B2215" s="5" t="n">
        <v>7</v>
      </c>
      <c r="C2215" s="5" t="n">
        <v>24</v>
      </c>
      <c r="D2215" s="5" t="n">
        <v>1</v>
      </c>
      <c r="E2215" s="5" t="n">
        <v>0</v>
      </c>
      <c r="F2215" s="5" t="n">
        <v>33.8</v>
      </c>
      <c r="G2215" s="5" t="n">
        <v>18.6</v>
      </c>
      <c r="H2215" s="5" t="n">
        <v>16.94</v>
      </c>
      <c r="I2215" s="6">
        <f>IF(E2215&gt;=Markov!$B$3,1,0)</f>
        <v/>
      </c>
      <c r="J2215" s="6">
        <f>I2214</f>
        <v/>
      </c>
      <c r="K2215" s="7">
        <f>MAR1!$B$5+MAR1!$C$5*COS(2*PI()*$C2215/365)+MAR1!$D$5*SIN(2*PI()*$C2215/365)</f>
        <v/>
      </c>
      <c r="L2215" s="7">
        <f>MAR1!$B$6+MAR1!$C$6*COS(2*PI()*$C2215/365)+MAR1!$D$6*SIN(2*PI()*$C2215/365)</f>
        <v/>
      </c>
      <c r="M2215" s="7">
        <f>MAR1!$B$7+MAR1!$C$7*COS(2*PI()*$C2215/365)+MAR1!$D$7*SIN(2*PI()*$C2215/365)</f>
        <v/>
      </c>
      <c r="N2215" s="7">
        <f>F2215-K2215</f>
        <v/>
      </c>
      <c r="O2215" s="7">
        <f>G2215-L2215</f>
        <v/>
      </c>
      <c r="P2215" s="7">
        <f>H2215-M2215</f>
        <v/>
      </c>
      <c r="Q2215" s="7">
        <f>IF($I2215=1,(N2215-MAR1!$B$11)/MAR1!$D$11,(N2215-MAR1!$C$11)/MAR1!$E$11)</f>
        <v/>
      </c>
      <c r="R2215" s="7">
        <f>IF($I2215=1,(O2215-MAR1!$B$12)/MAR1!$D$12,(O2215-MAR1!$C$12)/MAR1!$E$12)</f>
        <v/>
      </c>
      <c r="S2215" s="7">
        <f>IF($I2215=1,(P2215-MAR1!$B$13)/MAR1!$D$13,(P2215-MAR1!$C$13)/MAR1!$E$13)</f>
        <v/>
      </c>
    </row>
    <row r="2216">
      <c r="A2216" s="5" t="n">
        <v>2215</v>
      </c>
      <c r="B2216" s="5" t="n">
        <v>7</v>
      </c>
      <c r="C2216" s="5" t="n">
        <v>25</v>
      </c>
      <c r="D2216" s="5" t="n">
        <v>1</v>
      </c>
      <c r="E2216" s="5" t="n">
        <v>0</v>
      </c>
      <c r="F2216" s="5" t="n">
        <v>31.5</v>
      </c>
      <c r="G2216" s="5" t="n">
        <v>17.2</v>
      </c>
      <c r="H2216" s="5" t="n">
        <v>17.14</v>
      </c>
      <c r="I2216" s="6">
        <f>IF(E2216&gt;=Markov!$B$3,1,0)</f>
        <v/>
      </c>
      <c r="J2216" s="6">
        <f>I2215</f>
        <v/>
      </c>
      <c r="K2216" s="7">
        <f>MAR1!$B$5+MAR1!$C$5*COS(2*PI()*$C2216/365)+MAR1!$D$5*SIN(2*PI()*$C2216/365)</f>
        <v/>
      </c>
      <c r="L2216" s="7">
        <f>MAR1!$B$6+MAR1!$C$6*COS(2*PI()*$C2216/365)+MAR1!$D$6*SIN(2*PI()*$C2216/365)</f>
        <v/>
      </c>
      <c r="M2216" s="7">
        <f>MAR1!$B$7+MAR1!$C$7*COS(2*PI()*$C2216/365)+MAR1!$D$7*SIN(2*PI()*$C2216/365)</f>
        <v/>
      </c>
      <c r="N2216" s="7">
        <f>F2216-K2216</f>
        <v/>
      </c>
      <c r="O2216" s="7">
        <f>G2216-L2216</f>
        <v/>
      </c>
      <c r="P2216" s="7">
        <f>H2216-M2216</f>
        <v/>
      </c>
      <c r="Q2216" s="7">
        <f>IF($I2216=1,(N2216-MAR1!$B$11)/MAR1!$D$11,(N2216-MAR1!$C$11)/MAR1!$E$11)</f>
        <v/>
      </c>
      <c r="R2216" s="7">
        <f>IF($I2216=1,(O2216-MAR1!$B$12)/MAR1!$D$12,(O2216-MAR1!$C$12)/MAR1!$E$12)</f>
        <v/>
      </c>
      <c r="S2216" s="7">
        <f>IF($I2216=1,(P2216-MAR1!$B$13)/MAR1!$D$13,(P2216-MAR1!$C$13)/MAR1!$E$13)</f>
        <v/>
      </c>
    </row>
    <row r="2217">
      <c r="A2217" s="5" t="n">
        <v>2216</v>
      </c>
      <c r="B2217" s="5" t="n">
        <v>7</v>
      </c>
      <c r="C2217" s="5" t="n">
        <v>26</v>
      </c>
      <c r="D2217" s="5" t="n">
        <v>1</v>
      </c>
      <c r="E2217" s="5" t="n">
        <v>0</v>
      </c>
      <c r="F2217" s="5" t="n">
        <v>34.1</v>
      </c>
      <c r="G2217" s="5" t="n">
        <v>15.9</v>
      </c>
      <c r="H2217" s="5" t="n">
        <v>20.46</v>
      </c>
      <c r="I2217" s="6">
        <f>IF(E2217&gt;=Markov!$B$3,1,0)</f>
        <v/>
      </c>
      <c r="J2217" s="6">
        <f>I2216</f>
        <v/>
      </c>
      <c r="K2217" s="7">
        <f>MAR1!$B$5+MAR1!$C$5*COS(2*PI()*$C2217/365)+MAR1!$D$5*SIN(2*PI()*$C2217/365)</f>
        <v/>
      </c>
      <c r="L2217" s="7">
        <f>MAR1!$B$6+MAR1!$C$6*COS(2*PI()*$C2217/365)+MAR1!$D$6*SIN(2*PI()*$C2217/365)</f>
        <v/>
      </c>
      <c r="M2217" s="7">
        <f>MAR1!$B$7+MAR1!$C$7*COS(2*PI()*$C2217/365)+MAR1!$D$7*SIN(2*PI()*$C2217/365)</f>
        <v/>
      </c>
      <c r="N2217" s="7">
        <f>F2217-K2217</f>
        <v/>
      </c>
      <c r="O2217" s="7">
        <f>G2217-L2217</f>
        <v/>
      </c>
      <c r="P2217" s="7">
        <f>H2217-M2217</f>
        <v/>
      </c>
      <c r="Q2217" s="7">
        <f>IF($I2217=1,(N2217-MAR1!$B$11)/MAR1!$D$11,(N2217-MAR1!$C$11)/MAR1!$E$11)</f>
        <v/>
      </c>
      <c r="R2217" s="7">
        <f>IF($I2217=1,(O2217-MAR1!$B$12)/MAR1!$D$12,(O2217-MAR1!$C$12)/MAR1!$E$12)</f>
        <v/>
      </c>
      <c r="S2217" s="7">
        <f>IF($I2217=1,(P2217-MAR1!$B$13)/MAR1!$D$13,(P2217-MAR1!$C$13)/MAR1!$E$13)</f>
        <v/>
      </c>
    </row>
    <row r="2218">
      <c r="A2218" s="5" t="n">
        <v>2217</v>
      </c>
      <c r="B2218" s="5" t="n">
        <v>7</v>
      </c>
      <c r="C2218" s="5" t="n">
        <v>27</v>
      </c>
      <c r="D2218" s="5" t="n">
        <v>1</v>
      </c>
      <c r="E2218" s="5" t="n">
        <v>0</v>
      </c>
      <c r="F2218" s="5" t="n">
        <v>35.7</v>
      </c>
      <c r="G2218" s="5" t="n">
        <v>17.4</v>
      </c>
      <c r="H2218" s="5" t="n">
        <v>17.78</v>
      </c>
      <c r="I2218" s="6">
        <f>IF(E2218&gt;=Markov!$B$3,1,0)</f>
        <v/>
      </c>
      <c r="J2218" s="6">
        <f>I2217</f>
        <v/>
      </c>
      <c r="K2218" s="7">
        <f>MAR1!$B$5+MAR1!$C$5*COS(2*PI()*$C2218/365)+MAR1!$D$5*SIN(2*PI()*$C2218/365)</f>
        <v/>
      </c>
      <c r="L2218" s="7">
        <f>MAR1!$B$6+MAR1!$C$6*COS(2*PI()*$C2218/365)+MAR1!$D$6*SIN(2*PI()*$C2218/365)</f>
        <v/>
      </c>
      <c r="M2218" s="7">
        <f>MAR1!$B$7+MAR1!$C$7*COS(2*PI()*$C2218/365)+MAR1!$D$7*SIN(2*PI()*$C2218/365)</f>
        <v/>
      </c>
      <c r="N2218" s="7">
        <f>F2218-K2218</f>
        <v/>
      </c>
      <c r="O2218" s="7">
        <f>G2218-L2218</f>
        <v/>
      </c>
      <c r="P2218" s="7">
        <f>H2218-M2218</f>
        <v/>
      </c>
      <c r="Q2218" s="7">
        <f>IF($I2218=1,(N2218-MAR1!$B$11)/MAR1!$D$11,(N2218-MAR1!$C$11)/MAR1!$E$11)</f>
        <v/>
      </c>
      <c r="R2218" s="7">
        <f>IF($I2218=1,(O2218-MAR1!$B$12)/MAR1!$D$12,(O2218-MAR1!$C$12)/MAR1!$E$12)</f>
        <v/>
      </c>
      <c r="S2218" s="7">
        <f>IF($I2218=1,(P2218-MAR1!$B$13)/MAR1!$D$13,(P2218-MAR1!$C$13)/MAR1!$E$13)</f>
        <v/>
      </c>
    </row>
    <row r="2219">
      <c r="A2219" s="5" t="n">
        <v>2218</v>
      </c>
      <c r="B2219" s="5" t="n">
        <v>7</v>
      </c>
      <c r="C2219" s="5" t="n">
        <v>28</v>
      </c>
      <c r="D2219" s="5" t="n">
        <v>1</v>
      </c>
      <c r="E2219" s="5" t="n">
        <v>0</v>
      </c>
      <c r="F2219" s="5" t="n">
        <v>35.1</v>
      </c>
      <c r="G2219" s="5" t="n">
        <v>18.7</v>
      </c>
      <c r="H2219" s="5" t="n">
        <v>23.73</v>
      </c>
      <c r="I2219" s="6">
        <f>IF(E2219&gt;=Markov!$B$3,1,0)</f>
        <v/>
      </c>
      <c r="J2219" s="6">
        <f>I2218</f>
        <v/>
      </c>
      <c r="K2219" s="7">
        <f>MAR1!$B$5+MAR1!$C$5*COS(2*PI()*$C2219/365)+MAR1!$D$5*SIN(2*PI()*$C2219/365)</f>
        <v/>
      </c>
      <c r="L2219" s="7">
        <f>MAR1!$B$6+MAR1!$C$6*COS(2*PI()*$C2219/365)+MAR1!$D$6*SIN(2*PI()*$C2219/365)</f>
        <v/>
      </c>
      <c r="M2219" s="7">
        <f>MAR1!$B$7+MAR1!$C$7*COS(2*PI()*$C2219/365)+MAR1!$D$7*SIN(2*PI()*$C2219/365)</f>
        <v/>
      </c>
      <c r="N2219" s="7">
        <f>F2219-K2219</f>
        <v/>
      </c>
      <c r="O2219" s="7">
        <f>G2219-L2219</f>
        <v/>
      </c>
      <c r="P2219" s="7">
        <f>H2219-M2219</f>
        <v/>
      </c>
      <c r="Q2219" s="7">
        <f>IF($I2219=1,(N2219-MAR1!$B$11)/MAR1!$D$11,(N2219-MAR1!$C$11)/MAR1!$E$11)</f>
        <v/>
      </c>
      <c r="R2219" s="7">
        <f>IF($I2219=1,(O2219-MAR1!$B$12)/MAR1!$D$12,(O2219-MAR1!$C$12)/MAR1!$E$12)</f>
        <v/>
      </c>
      <c r="S2219" s="7">
        <f>IF($I2219=1,(P2219-MAR1!$B$13)/MAR1!$D$13,(P2219-MAR1!$C$13)/MAR1!$E$13)</f>
        <v/>
      </c>
    </row>
    <row r="2220">
      <c r="A2220" s="5" t="n">
        <v>2219</v>
      </c>
      <c r="B2220" s="5" t="n">
        <v>7</v>
      </c>
      <c r="C2220" s="5" t="n">
        <v>29</v>
      </c>
      <c r="D2220" s="5" t="n">
        <v>1</v>
      </c>
      <c r="E2220" s="5" t="n">
        <v>0</v>
      </c>
      <c r="F2220" s="5" t="n">
        <v>35.5</v>
      </c>
      <c r="G2220" s="5" t="n">
        <v>20.4</v>
      </c>
      <c r="H2220" s="5" t="n">
        <v>19.01</v>
      </c>
      <c r="I2220" s="6">
        <f>IF(E2220&gt;=Markov!$B$3,1,0)</f>
        <v/>
      </c>
      <c r="J2220" s="6">
        <f>I2219</f>
        <v/>
      </c>
      <c r="K2220" s="7">
        <f>MAR1!$B$5+MAR1!$C$5*COS(2*PI()*$C2220/365)+MAR1!$D$5*SIN(2*PI()*$C2220/365)</f>
        <v/>
      </c>
      <c r="L2220" s="7">
        <f>MAR1!$B$6+MAR1!$C$6*COS(2*PI()*$C2220/365)+MAR1!$D$6*SIN(2*PI()*$C2220/365)</f>
        <v/>
      </c>
      <c r="M2220" s="7">
        <f>MAR1!$B$7+MAR1!$C$7*COS(2*PI()*$C2220/365)+MAR1!$D$7*SIN(2*PI()*$C2220/365)</f>
        <v/>
      </c>
      <c r="N2220" s="7">
        <f>F2220-K2220</f>
        <v/>
      </c>
      <c r="O2220" s="7">
        <f>G2220-L2220</f>
        <v/>
      </c>
      <c r="P2220" s="7">
        <f>H2220-M2220</f>
        <v/>
      </c>
      <c r="Q2220" s="7">
        <f>IF($I2220=1,(N2220-MAR1!$B$11)/MAR1!$D$11,(N2220-MAR1!$C$11)/MAR1!$E$11)</f>
        <v/>
      </c>
      <c r="R2220" s="7">
        <f>IF($I2220=1,(O2220-MAR1!$B$12)/MAR1!$D$12,(O2220-MAR1!$C$12)/MAR1!$E$12)</f>
        <v/>
      </c>
      <c r="S2220" s="7">
        <f>IF($I2220=1,(P2220-MAR1!$B$13)/MAR1!$D$13,(P2220-MAR1!$C$13)/MAR1!$E$13)</f>
        <v/>
      </c>
    </row>
    <row r="2221">
      <c r="A2221" s="5" t="n">
        <v>2220</v>
      </c>
      <c r="B2221" s="5" t="n">
        <v>7</v>
      </c>
      <c r="C2221" s="5" t="n">
        <v>30</v>
      </c>
      <c r="D2221" s="5" t="n">
        <v>1</v>
      </c>
      <c r="E2221" s="5" t="n">
        <v>0</v>
      </c>
      <c r="F2221" s="5" t="n">
        <v>35.2</v>
      </c>
      <c r="G2221" s="5" t="n">
        <v>18.9</v>
      </c>
      <c r="H2221" s="5" t="n">
        <v>21.35</v>
      </c>
      <c r="I2221" s="6">
        <f>IF(E2221&gt;=Markov!$B$3,1,0)</f>
        <v/>
      </c>
      <c r="J2221" s="6">
        <f>I2220</f>
        <v/>
      </c>
      <c r="K2221" s="7">
        <f>MAR1!$B$5+MAR1!$C$5*COS(2*PI()*$C2221/365)+MAR1!$D$5*SIN(2*PI()*$C2221/365)</f>
        <v/>
      </c>
      <c r="L2221" s="7">
        <f>MAR1!$B$6+MAR1!$C$6*COS(2*PI()*$C2221/365)+MAR1!$D$6*SIN(2*PI()*$C2221/365)</f>
        <v/>
      </c>
      <c r="M2221" s="7">
        <f>MAR1!$B$7+MAR1!$C$7*COS(2*PI()*$C2221/365)+MAR1!$D$7*SIN(2*PI()*$C2221/365)</f>
        <v/>
      </c>
      <c r="N2221" s="7">
        <f>F2221-K2221</f>
        <v/>
      </c>
      <c r="O2221" s="7">
        <f>G2221-L2221</f>
        <v/>
      </c>
      <c r="P2221" s="7">
        <f>H2221-M2221</f>
        <v/>
      </c>
      <c r="Q2221" s="7">
        <f>IF($I2221=1,(N2221-MAR1!$B$11)/MAR1!$D$11,(N2221-MAR1!$C$11)/MAR1!$E$11)</f>
        <v/>
      </c>
      <c r="R2221" s="7">
        <f>IF($I2221=1,(O2221-MAR1!$B$12)/MAR1!$D$12,(O2221-MAR1!$C$12)/MAR1!$E$12)</f>
        <v/>
      </c>
      <c r="S2221" s="7">
        <f>IF($I2221=1,(P2221-MAR1!$B$13)/MAR1!$D$13,(P2221-MAR1!$C$13)/MAR1!$E$13)</f>
        <v/>
      </c>
    </row>
    <row r="2222">
      <c r="A2222" s="5" t="n">
        <v>2221</v>
      </c>
      <c r="B2222" s="5" t="n">
        <v>7</v>
      </c>
      <c r="C2222" s="5" t="n">
        <v>31</v>
      </c>
      <c r="D2222" s="5" t="n">
        <v>1</v>
      </c>
      <c r="E2222" s="5" t="n">
        <v>0</v>
      </c>
      <c r="F2222" s="5" t="n">
        <v>39.1</v>
      </c>
      <c r="G2222" s="5" t="n">
        <v>20.1</v>
      </c>
      <c r="H2222" s="5" t="n">
        <v>27.42</v>
      </c>
      <c r="I2222" s="6">
        <f>IF(E2222&gt;=Markov!$B$3,1,0)</f>
        <v/>
      </c>
      <c r="J2222" s="6">
        <f>I2221</f>
        <v/>
      </c>
      <c r="K2222" s="7">
        <f>MAR1!$B$5+MAR1!$C$5*COS(2*PI()*$C2222/365)+MAR1!$D$5*SIN(2*PI()*$C2222/365)</f>
        <v/>
      </c>
      <c r="L2222" s="7">
        <f>MAR1!$B$6+MAR1!$C$6*COS(2*PI()*$C2222/365)+MAR1!$D$6*SIN(2*PI()*$C2222/365)</f>
        <v/>
      </c>
      <c r="M2222" s="7">
        <f>MAR1!$B$7+MAR1!$C$7*COS(2*PI()*$C2222/365)+MAR1!$D$7*SIN(2*PI()*$C2222/365)</f>
        <v/>
      </c>
      <c r="N2222" s="7">
        <f>F2222-K2222</f>
        <v/>
      </c>
      <c r="O2222" s="7">
        <f>G2222-L2222</f>
        <v/>
      </c>
      <c r="P2222" s="7">
        <f>H2222-M2222</f>
        <v/>
      </c>
      <c r="Q2222" s="7">
        <f>IF($I2222=1,(N2222-MAR1!$B$11)/MAR1!$D$11,(N2222-MAR1!$C$11)/MAR1!$E$11)</f>
        <v/>
      </c>
      <c r="R2222" s="7">
        <f>IF($I2222=1,(O2222-MAR1!$B$12)/MAR1!$D$12,(O2222-MAR1!$C$12)/MAR1!$E$12)</f>
        <v/>
      </c>
      <c r="S2222" s="7">
        <f>IF($I2222=1,(P2222-MAR1!$B$13)/MAR1!$D$13,(P2222-MAR1!$C$13)/MAR1!$E$13)</f>
        <v/>
      </c>
    </row>
    <row r="2223">
      <c r="A2223" s="5" t="n">
        <v>2222</v>
      </c>
      <c r="B2223" s="5" t="n">
        <v>7</v>
      </c>
      <c r="C2223" s="5" t="n">
        <v>32</v>
      </c>
      <c r="D2223" s="5" t="n">
        <v>2</v>
      </c>
      <c r="E2223" s="5" t="n">
        <v>0</v>
      </c>
      <c r="F2223" s="5" t="n">
        <v>37.4</v>
      </c>
      <c r="G2223" s="5" t="n">
        <v>21</v>
      </c>
      <c r="H2223" s="5" t="n">
        <v>19.64</v>
      </c>
      <c r="I2223" s="6">
        <f>IF(E2223&gt;=Markov!$B$3,1,0)</f>
        <v/>
      </c>
      <c r="J2223" s="6">
        <f>I2222</f>
        <v/>
      </c>
      <c r="K2223" s="7">
        <f>MAR1!$B$5+MAR1!$C$5*COS(2*PI()*$C2223/365)+MAR1!$D$5*SIN(2*PI()*$C2223/365)</f>
        <v/>
      </c>
      <c r="L2223" s="7">
        <f>MAR1!$B$6+MAR1!$C$6*COS(2*PI()*$C2223/365)+MAR1!$D$6*SIN(2*PI()*$C2223/365)</f>
        <v/>
      </c>
      <c r="M2223" s="7">
        <f>MAR1!$B$7+MAR1!$C$7*COS(2*PI()*$C2223/365)+MAR1!$D$7*SIN(2*PI()*$C2223/365)</f>
        <v/>
      </c>
      <c r="N2223" s="7">
        <f>F2223-K2223</f>
        <v/>
      </c>
      <c r="O2223" s="7">
        <f>G2223-L2223</f>
        <v/>
      </c>
      <c r="P2223" s="7">
        <f>H2223-M2223</f>
        <v/>
      </c>
      <c r="Q2223" s="7">
        <f>IF($I2223=1,(N2223-MAR1!$B$11)/MAR1!$D$11,(N2223-MAR1!$C$11)/MAR1!$E$11)</f>
        <v/>
      </c>
      <c r="R2223" s="7">
        <f>IF($I2223=1,(O2223-MAR1!$B$12)/MAR1!$D$12,(O2223-MAR1!$C$12)/MAR1!$E$12)</f>
        <v/>
      </c>
      <c r="S2223" s="7">
        <f>IF($I2223=1,(P2223-MAR1!$B$13)/MAR1!$D$13,(P2223-MAR1!$C$13)/MAR1!$E$13)</f>
        <v/>
      </c>
    </row>
    <row r="2224">
      <c r="A2224" s="5" t="n">
        <v>2223</v>
      </c>
      <c r="B2224" s="5" t="n">
        <v>7</v>
      </c>
      <c r="C2224" s="5" t="n">
        <v>33</v>
      </c>
      <c r="D2224" s="5" t="n">
        <v>2</v>
      </c>
      <c r="E2224" s="5" t="n">
        <v>0.1</v>
      </c>
      <c r="F2224" s="5" t="n">
        <v>33.7</v>
      </c>
      <c r="G2224" s="5" t="n">
        <v>17.5</v>
      </c>
      <c r="H2224" s="5" t="n">
        <v>9.26</v>
      </c>
      <c r="I2224" s="6">
        <f>IF(E2224&gt;=Markov!$B$3,1,0)</f>
        <v/>
      </c>
      <c r="J2224" s="6">
        <f>I2223</f>
        <v/>
      </c>
      <c r="K2224" s="7">
        <f>MAR1!$B$5+MAR1!$C$5*COS(2*PI()*$C2224/365)+MAR1!$D$5*SIN(2*PI()*$C2224/365)</f>
        <v/>
      </c>
      <c r="L2224" s="7">
        <f>MAR1!$B$6+MAR1!$C$6*COS(2*PI()*$C2224/365)+MAR1!$D$6*SIN(2*PI()*$C2224/365)</f>
        <v/>
      </c>
      <c r="M2224" s="7">
        <f>MAR1!$B$7+MAR1!$C$7*COS(2*PI()*$C2224/365)+MAR1!$D$7*SIN(2*PI()*$C2224/365)</f>
        <v/>
      </c>
      <c r="N2224" s="7">
        <f>F2224-K2224</f>
        <v/>
      </c>
      <c r="O2224" s="7">
        <f>G2224-L2224</f>
        <v/>
      </c>
      <c r="P2224" s="7">
        <f>H2224-M2224</f>
        <v/>
      </c>
      <c r="Q2224" s="7">
        <f>IF($I2224=1,(N2224-MAR1!$B$11)/MAR1!$D$11,(N2224-MAR1!$C$11)/MAR1!$E$11)</f>
        <v/>
      </c>
      <c r="R2224" s="7">
        <f>IF($I2224=1,(O2224-MAR1!$B$12)/MAR1!$D$12,(O2224-MAR1!$C$12)/MAR1!$E$12)</f>
        <v/>
      </c>
      <c r="S2224" s="7">
        <f>IF($I2224=1,(P2224-MAR1!$B$13)/MAR1!$D$13,(P2224-MAR1!$C$13)/MAR1!$E$13)</f>
        <v/>
      </c>
    </row>
    <row r="2225">
      <c r="A2225" s="5" t="n">
        <v>2224</v>
      </c>
      <c r="B2225" s="5" t="n">
        <v>7</v>
      </c>
      <c r="C2225" s="5" t="n">
        <v>34</v>
      </c>
      <c r="D2225" s="5" t="n">
        <v>2</v>
      </c>
      <c r="E2225" s="5" t="n">
        <v>0</v>
      </c>
      <c r="F2225" s="5" t="n">
        <v>37.1</v>
      </c>
      <c r="G2225" s="5" t="n">
        <v>19.4</v>
      </c>
      <c r="H2225" s="5" t="n">
        <v>21</v>
      </c>
      <c r="I2225" s="6">
        <f>IF(E2225&gt;=Markov!$B$3,1,0)</f>
        <v/>
      </c>
      <c r="J2225" s="6">
        <f>I2224</f>
        <v/>
      </c>
      <c r="K2225" s="7">
        <f>MAR1!$B$5+MAR1!$C$5*COS(2*PI()*$C2225/365)+MAR1!$D$5*SIN(2*PI()*$C2225/365)</f>
        <v/>
      </c>
      <c r="L2225" s="7">
        <f>MAR1!$B$6+MAR1!$C$6*COS(2*PI()*$C2225/365)+MAR1!$D$6*SIN(2*PI()*$C2225/365)</f>
        <v/>
      </c>
      <c r="M2225" s="7">
        <f>MAR1!$B$7+MAR1!$C$7*COS(2*PI()*$C2225/365)+MAR1!$D$7*SIN(2*PI()*$C2225/365)</f>
        <v/>
      </c>
      <c r="N2225" s="7">
        <f>F2225-K2225</f>
        <v/>
      </c>
      <c r="O2225" s="7">
        <f>G2225-L2225</f>
        <v/>
      </c>
      <c r="P2225" s="7">
        <f>H2225-M2225</f>
        <v/>
      </c>
      <c r="Q2225" s="7">
        <f>IF($I2225=1,(N2225-MAR1!$B$11)/MAR1!$D$11,(N2225-MAR1!$C$11)/MAR1!$E$11)</f>
        <v/>
      </c>
      <c r="R2225" s="7">
        <f>IF($I2225=1,(O2225-MAR1!$B$12)/MAR1!$D$12,(O2225-MAR1!$C$12)/MAR1!$E$12)</f>
        <v/>
      </c>
      <c r="S2225" s="7">
        <f>IF($I2225=1,(P2225-MAR1!$B$13)/MAR1!$D$13,(P2225-MAR1!$C$13)/MAR1!$E$13)</f>
        <v/>
      </c>
    </row>
    <row r="2226">
      <c r="A2226" s="5" t="n">
        <v>2225</v>
      </c>
      <c r="B2226" s="5" t="n">
        <v>7</v>
      </c>
      <c r="C2226" s="5" t="n">
        <v>35</v>
      </c>
      <c r="D2226" s="5" t="n">
        <v>2</v>
      </c>
      <c r="E2226" s="5" t="n">
        <v>0</v>
      </c>
      <c r="F2226" s="5" t="n">
        <v>36.2</v>
      </c>
      <c r="G2226" s="5" t="n">
        <v>18.1</v>
      </c>
      <c r="H2226" s="5" t="n">
        <v>18.2</v>
      </c>
      <c r="I2226" s="6">
        <f>IF(E2226&gt;=Markov!$B$3,1,0)</f>
        <v/>
      </c>
      <c r="J2226" s="6">
        <f>I2225</f>
        <v/>
      </c>
      <c r="K2226" s="7">
        <f>MAR1!$B$5+MAR1!$C$5*COS(2*PI()*$C2226/365)+MAR1!$D$5*SIN(2*PI()*$C2226/365)</f>
        <v/>
      </c>
      <c r="L2226" s="7">
        <f>MAR1!$B$6+MAR1!$C$6*COS(2*PI()*$C2226/365)+MAR1!$D$6*SIN(2*PI()*$C2226/365)</f>
        <v/>
      </c>
      <c r="M2226" s="7">
        <f>MAR1!$B$7+MAR1!$C$7*COS(2*PI()*$C2226/365)+MAR1!$D$7*SIN(2*PI()*$C2226/365)</f>
        <v/>
      </c>
      <c r="N2226" s="7">
        <f>F2226-K2226</f>
        <v/>
      </c>
      <c r="O2226" s="7">
        <f>G2226-L2226</f>
        <v/>
      </c>
      <c r="P2226" s="7">
        <f>H2226-M2226</f>
        <v/>
      </c>
      <c r="Q2226" s="7">
        <f>IF($I2226=1,(N2226-MAR1!$B$11)/MAR1!$D$11,(N2226-MAR1!$C$11)/MAR1!$E$11)</f>
        <v/>
      </c>
      <c r="R2226" s="7">
        <f>IF($I2226=1,(O2226-MAR1!$B$12)/MAR1!$D$12,(O2226-MAR1!$C$12)/MAR1!$E$12)</f>
        <v/>
      </c>
      <c r="S2226" s="7">
        <f>IF($I2226=1,(P2226-MAR1!$B$13)/MAR1!$D$13,(P2226-MAR1!$C$13)/MAR1!$E$13)</f>
        <v/>
      </c>
    </row>
    <row r="2227">
      <c r="A2227" s="5" t="n">
        <v>2226</v>
      </c>
      <c r="B2227" s="5" t="n">
        <v>7</v>
      </c>
      <c r="C2227" s="5" t="n">
        <v>36</v>
      </c>
      <c r="D2227" s="5" t="n">
        <v>2</v>
      </c>
      <c r="E2227" s="5" t="n">
        <v>0</v>
      </c>
      <c r="F2227" s="5" t="n">
        <v>31.3</v>
      </c>
      <c r="G2227" s="5" t="n">
        <v>17.4</v>
      </c>
      <c r="H2227" s="5" t="n">
        <v>19.54</v>
      </c>
      <c r="I2227" s="6">
        <f>IF(E2227&gt;=Markov!$B$3,1,0)</f>
        <v/>
      </c>
      <c r="J2227" s="6">
        <f>I2226</f>
        <v/>
      </c>
      <c r="K2227" s="7">
        <f>MAR1!$B$5+MAR1!$C$5*COS(2*PI()*$C2227/365)+MAR1!$D$5*SIN(2*PI()*$C2227/365)</f>
        <v/>
      </c>
      <c r="L2227" s="7">
        <f>MAR1!$B$6+MAR1!$C$6*COS(2*PI()*$C2227/365)+MAR1!$D$6*SIN(2*PI()*$C2227/365)</f>
        <v/>
      </c>
      <c r="M2227" s="7">
        <f>MAR1!$B$7+MAR1!$C$7*COS(2*PI()*$C2227/365)+MAR1!$D$7*SIN(2*PI()*$C2227/365)</f>
        <v/>
      </c>
      <c r="N2227" s="7">
        <f>F2227-K2227</f>
        <v/>
      </c>
      <c r="O2227" s="7">
        <f>G2227-L2227</f>
        <v/>
      </c>
      <c r="P2227" s="7">
        <f>H2227-M2227</f>
        <v/>
      </c>
      <c r="Q2227" s="7">
        <f>IF($I2227=1,(N2227-MAR1!$B$11)/MAR1!$D$11,(N2227-MAR1!$C$11)/MAR1!$E$11)</f>
        <v/>
      </c>
      <c r="R2227" s="7">
        <f>IF($I2227=1,(O2227-MAR1!$B$12)/MAR1!$D$12,(O2227-MAR1!$C$12)/MAR1!$E$12)</f>
        <v/>
      </c>
      <c r="S2227" s="7">
        <f>IF($I2227=1,(P2227-MAR1!$B$13)/MAR1!$D$13,(P2227-MAR1!$C$13)/MAR1!$E$13)</f>
        <v/>
      </c>
    </row>
    <row r="2228">
      <c r="A2228" s="5" t="n">
        <v>2227</v>
      </c>
      <c r="B2228" s="5" t="n">
        <v>7</v>
      </c>
      <c r="C2228" s="5" t="n">
        <v>37</v>
      </c>
      <c r="D2228" s="5" t="n">
        <v>2</v>
      </c>
      <c r="E2228" s="5" t="n">
        <v>0</v>
      </c>
      <c r="F2228" s="5" t="n">
        <v>31.6</v>
      </c>
      <c r="G2228" s="5" t="n">
        <v>16.2</v>
      </c>
      <c r="H2228" s="5" t="n">
        <v>18.55</v>
      </c>
      <c r="I2228" s="6">
        <f>IF(E2228&gt;=Markov!$B$3,1,0)</f>
        <v/>
      </c>
      <c r="J2228" s="6">
        <f>I2227</f>
        <v/>
      </c>
      <c r="K2228" s="7">
        <f>MAR1!$B$5+MAR1!$C$5*COS(2*PI()*$C2228/365)+MAR1!$D$5*SIN(2*PI()*$C2228/365)</f>
        <v/>
      </c>
      <c r="L2228" s="7">
        <f>MAR1!$B$6+MAR1!$C$6*COS(2*PI()*$C2228/365)+MAR1!$D$6*SIN(2*PI()*$C2228/365)</f>
        <v/>
      </c>
      <c r="M2228" s="7">
        <f>MAR1!$B$7+MAR1!$C$7*COS(2*PI()*$C2228/365)+MAR1!$D$7*SIN(2*PI()*$C2228/365)</f>
        <v/>
      </c>
      <c r="N2228" s="7">
        <f>F2228-K2228</f>
        <v/>
      </c>
      <c r="O2228" s="7">
        <f>G2228-L2228</f>
        <v/>
      </c>
      <c r="P2228" s="7">
        <f>H2228-M2228</f>
        <v/>
      </c>
      <c r="Q2228" s="7">
        <f>IF($I2228=1,(N2228-MAR1!$B$11)/MAR1!$D$11,(N2228-MAR1!$C$11)/MAR1!$E$11)</f>
        <v/>
      </c>
      <c r="R2228" s="7">
        <f>IF($I2228=1,(O2228-MAR1!$B$12)/MAR1!$D$12,(O2228-MAR1!$C$12)/MAR1!$E$12)</f>
        <v/>
      </c>
      <c r="S2228" s="7">
        <f>IF($I2228=1,(P2228-MAR1!$B$13)/MAR1!$D$13,(P2228-MAR1!$C$13)/MAR1!$E$13)</f>
        <v/>
      </c>
    </row>
    <row r="2229">
      <c r="A2229" s="5" t="n">
        <v>2228</v>
      </c>
      <c r="B2229" s="5" t="n">
        <v>7</v>
      </c>
      <c r="C2229" s="5" t="n">
        <v>38</v>
      </c>
      <c r="D2229" s="5" t="n">
        <v>2</v>
      </c>
      <c r="E2229" s="5" t="n">
        <v>0</v>
      </c>
      <c r="F2229" s="5" t="n">
        <v>32.9</v>
      </c>
      <c r="G2229" s="5" t="n">
        <v>16.1</v>
      </c>
      <c r="H2229" s="5" t="n">
        <v>23.2</v>
      </c>
      <c r="I2229" s="6">
        <f>IF(E2229&gt;=Markov!$B$3,1,0)</f>
        <v/>
      </c>
      <c r="J2229" s="6">
        <f>I2228</f>
        <v/>
      </c>
      <c r="K2229" s="7">
        <f>MAR1!$B$5+MAR1!$C$5*COS(2*PI()*$C2229/365)+MAR1!$D$5*SIN(2*PI()*$C2229/365)</f>
        <v/>
      </c>
      <c r="L2229" s="7">
        <f>MAR1!$B$6+MAR1!$C$6*COS(2*PI()*$C2229/365)+MAR1!$D$6*SIN(2*PI()*$C2229/365)</f>
        <v/>
      </c>
      <c r="M2229" s="7">
        <f>MAR1!$B$7+MAR1!$C$7*COS(2*PI()*$C2229/365)+MAR1!$D$7*SIN(2*PI()*$C2229/365)</f>
        <v/>
      </c>
      <c r="N2229" s="7">
        <f>F2229-K2229</f>
        <v/>
      </c>
      <c r="O2229" s="7">
        <f>G2229-L2229</f>
        <v/>
      </c>
      <c r="P2229" s="7">
        <f>H2229-M2229</f>
        <v/>
      </c>
      <c r="Q2229" s="7">
        <f>IF($I2229=1,(N2229-MAR1!$B$11)/MAR1!$D$11,(N2229-MAR1!$C$11)/MAR1!$E$11)</f>
        <v/>
      </c>
      <c r="R2229" s="7">
        <f>IF($I2229=1,(O2229-MAR1!$B$12)/MAR1!$D$12,(O2229-MAR1!$C$12)/MAR1!$E$12)</f>
        <v/>
      </c>
      <c r="S2229" s="7">
        <f>IF($I2229=1,(P2229-MAR1!$B$13)/MAR1!$D$13,(P2229-MAR1!$C$13)/MAR1!$E$13)</f>
        <v/>
      </c>
    </row>
    <row r="2230">
      <c r="A2230" s="5" t="n">
        <v>2229</v>
      </c>
      <c r="B2230" s="5" t="n">
        <v>7</v>
      </c>
      <c r="C2230" s="5" t="n">
        <v>39</v>
      </c>
      <c r="D2230" s="5" t="n">
        <v>2</v>
      </c>
      <c r="E2230" s="5" t="n">
        <v>0</v>
      </c>
      <c r="F2230" s="5" t="n">
        <v>33.9</v>
      </c>
      <c r="G2230" s="5" t="n">
        <v>17.6</v>
      </c>
      <c r="H2230" s="5" t="n">
        <v>24.76</v>
      </c>
      <c r="I2230" s="6">
        <f>IF(E2230&gt;=Markov!$B$3,1,0)</f>
        <v/>
      </c>
      <c r="J2230" s="6">
        <f>I2229</f>
        <v/>
      </c>
      <c r="K2230" s="7">
        <f>MAR1!$B$5+MAR1!$C$5*COS(2*PI()*$C2230/365)+MAR1!$D$5*SIN(2*PI()*$C2230/365)</f>
        <v/>
      </c>
      <c r="L2230" s="7">
        <f>MAR1!$B$6+MAR1!$C$6*COS(2*PI()*$C2230/365)+MAR1!$D$6*SIN(2*PI()*$C2230/365)</f>
        <v/>
      </c>
      <c r="M2230" s="7">
        <f>MAR1!$B$7+MAR1!$C$7*COS(2*PI()*$C2230/365)+MAR1!$D$7*SIN(2*PI()*$C2230/365)</f>
        <v/>
      </c>
      <c r="N2230" s="7">
        <f>F2230-K2230</f>
        <v/>
      </c>
      <c r="O2230" s="7">
        <f>G2230-L2230</f>
        <v/>
      </c>
      <c r="P2230" s="7">
        <f>H2230-M2230</f>
        <v/>
      </c>
      <c r="Q2230" s="7">
        <f>IF($I2230=1,(N2230-MAR1!$B$11)/MAR1!$D$11,(N2230-MAR1!$C$11)/MAR1!$E$11)</f>
        <v/>
      </c>
      <c r="R2230" s="7">
        <f>IF($I2230=1,(O2230-MAR1!$B$12)/MAR1!$D$12,(O2230-MAR1!$C$12)/MAR1!$E$12)</f>
        <v/>
      </c>
      <c r="S2230" s="7">
        <f>IF($I2230=1,(P2230-MAR1!$B$13)/MAR1!$D$13,(P2230-MAR1!$C$13)/MAR1!$E$13)</f>
        <v/>
      </c>
    </row>
    <row r="2231">
      <c r="A2231" s="5" t="n">
        <v>2230</v>
      </c>
      <c r="B2231" s="5" t="n">
        <v>7</v>
      </c>
      <c r="C2231" s="5" t="n">
        <v>40</v>
      </c>
      <c r="D2231" s="5" t="n">
        <v>2</v>
      </c>
      <c r="E2231" s="5" t="n">
        <v>0</v>
      </c>
      <c r="F2231" s="5" t="n">
        <v>37.8</v>
      </c>
      <c r="G2231" s="5" t="n">
        <v>21</v>
      </c>
      <c r="H2231" s="5" t="n">
        <v>25.49</v>
      </c>
      <c r="I2231" s="6">
        <f>IF(E2231&gt;=Markov!$B$3,1,0)</f>
        <v/>
      </c>
      <c r="J2231" s="6">
        <f>I2230</f>
        <v/>
      </c>
      <c r="K2231" s="7">
        <f>MAR1!$B$5+MAR1!$C$5*COS(2*PI()*$C2231/365)+MAR1!$D$5*SIN(2*PI()*$C2231/365)</f>
        <v/>
      </c>
      <c r="L2231" s="7">
        <f>MAR1!$B$6+MAR1!$C$6*COS(2*PI()*$C2231/365)+MAR1!$D$6*SIN(2*PI()*$C2231/365)</f>
        <v/>
      </c>
      <c r="M2231" s="7">
        <f>MAR1!$B$7+MAR1!$C$7*COS(2*PI()*$C2231/365)+MAR1!$D$7*SIN(2*PI()*$C2231/365)</f>
        <v/>
      </c>
      <c r="N2231" s="7">
        <f>F2231-K2231</f>
        <v/>
      </c>
      <c r="O2231" s="7">
        <f>G2231-L2231</f>
        <v/>
      </c>
      <c r="P2231" s="7">
        <f>H2231-M2231</f>
        <v/>
      </c>
      <c r="Q2231" s="7">
        <f>IF($I2231=1,(N2231-MAR1!$B$11)/MAR1!$D$11,(N2231-MAR1!$C$11)/MAR1!$E$11)</f>
        <v/>
      </c>
      <c r="R2231" s="7">
        <f>IF($I2231=1,(O2231-MAR1!$B$12)/MAR1!$D$12,(O2231-MAR1!$C$12)/MAR1!$E$12)</f>
        <v/>
      </c>
      <c r="S2231" s="7">
        <f>IF($I2231=1,(P2231-MAR1!$B$13)/MAR1!$D$13,(P2231-MAR1!$C$13)/MAR1!$E$13)</f>
        <v/>
      </c>
    </row>
    <row r="2232">
      <c r="A2232" s="5" t="n">
        <v>2231</v>
      </c>
      <c r="B2232" s="5" t="n">
        <v>7</v>
      </c>
      <c r="C2232" s="5" t="n">
        <v>41</v>
      </c>
      <c r="D2232" s="5" t="n">
        <v>2</v>
      </c>
      <c r="E2232" s="5" t="n">
        <v>0</v>
      </c>
      <c r="F2232" s="5" t="n">
        <v>38.3</v>
      </c>
      <c r="G2232" s="5" t="n">
        <v>20.6</v>
      </c>
      <c r="H2232" s="5" t="n">
        <v>20.93</v>
      </c>
      <c r="I2232" s="6">
        <f>IF(E2232&gt;=Markov!$B$3,1,0)</f>
        <v/>
      </c>
      <c r="J2232" s="6">
        <f>I2231</f>
        <v/>
      </c>
      <c r="K2232" s="7">
        <f>MAR1!$B$5+MAR1!$C$5*COS(2*PI()*$C2232/365)+MAR1!$D$5*SIN(2*PI()*$C2232/365)</f>
        <v/>
      </c>
      <c r="L2232" s="7">
        <f>MAR1!$B$6+MAR1!$C$6*COS(2*PI()*$C2232/365)+MAR1!$D$6*SIN(2*PI()*$C2232/365)</f>
        <v/>
      </c>
      <c r="M2232" s="7">
        <f>MAR1!$B$7+MAR1!$C$7*COS(2*PI()*$C2232/365)+MAR1!$D$7*SIN(2*PI()*$C2232/365)</f>
        <v/>
      </c>
      <c r="N2232" s="7">
        <f>F2232-K2232</f>
        <v/>
      </c>
      <c r="O2232" s="7">
        <f>G2232-L2232</f>
        <v/>
      </c>
      <c r="P2232" s="7">
        <f>H2232-M2232</f>
        <v/>
      </c>
      <c r="Q2232" s="7">
        <f>IF($I2232=1,(N2232-MAR1!$B$11)/MAR1!$D$11,(N2232-MAR1!$C$11)/MAR1!$E$11)</f>
        <v/>
      </c>
      <c r="R2232" s="7">
        <f>IF($I2232=1,(O2232-MAR1!$B$12)/MAR1!$D$12,(O2232-MAR1!$C$12)/MAR1!$E$12)</f>
        <v/>
      </c>
      <c r="S2232" s="7">
        <f>IF($I2232=1,(P2232-MAR1!$B$13)/MAR1!$D$13,(P2232-MAR1!$C$13)/MAR1!$E$13)</f>
        <v/>
      </c>
    </row>
    <row r="2233">
      <c r="A2233" s="5" t="n">
        <v>2232</v>
      </c>
      <c r="B2233" s="5" t="n">
        <v>7</v>
      </c>
      <c r="C2233" s="5" t="n">
        <v>42</v>
      </c>
      <c r="D2233" s="5" t="n">
        <v>2</v>
      </c>
      <c r="E2233" s="5" t="n">
        <v>0</v>
      </c>
      <c r="F2233" s="5" t="n">
        <v>36.3</v>
      </c>
      <c r="G2233" s="5" t="n">
        <v>18.4</v>
      </c>
      <c r="H2233" s="5" t="n">
        <v>22.26</v>
      </c>
      <c r="I2233" s="6">
        <f>IF(E2233&gt;=Markov!$B$3,1,0)</f>
        <v/>
      </c>
      <c r="J2233" s="6">
        <f>I2232</f>
        <v/>
      </c>
      <c r="K2233" s="7">
        <f>MAR1!$B$5+MAR1!$C$5*COS(2*PI()*$C2233/365)+MAR1!$D$5*SIN(2*PI()*$C2233/365)</f>
        <v/>
      </c>
      <c r="L2233" s="7">
        <f>MAR1!$B$6+MAR1!$C$6*COS(2*PI()*$C2233/365)+MAR1!$D$6*SIN(2*PI()*$C2233/365)</f>
        <v/>
      </c>
      <c r="M2233" s="7">
        <f>MAR1!$B$7+MAR1!$C$7*COS(2*PI()*$C2233/365)+MAR1!$D$7*SIN(2*PI()*$C2233/365)</f>
        <v/>
      </c>
      <c r="N2233" s="7">
        <f>F2233-K2233</f>
        <v/>
      </c>
      <c r="O2233" s="7">
        <f>G2233-L2233</f>
        <v/>
      </c>
      <c r="P2233" s="7">
        <f>H2233-M2233</f>
        <v/>
      </c>
      <c r="Q2233" s="7">
        <f>IF($I2233=1,(N2233-MAR1!$B$11)/MAR1!$D$11,(N2233-MAR1!$C$11)/MAR1!$E$11)</f>
        <v/>
      </c>
      <c r="R2233" s="7">
        <f>IF($I2233=1,(O2233-MAR1!$B$12)/MAR1!$D$12,(O2233-MAR1!$C$12)/MAR1!$E$12)</f>
        <v/>
      </c>
      <c r="S2233" s="7">
        <f>IF($I2233=1,(P2233-MAR1!$B$13)/MAR1!$D$13,(P2233-MAR1!$C$13)/MAR1!$E$13)</f>
        <v/>
      </c>
    </row>
    <row r="2234">
      <c r="A2234" s="5" t="n">
        <v>2233</v>
      </c>
      <c r="B2234" s="5" t="n">
        <v>7</v>
      </c>
      <c r="C2234" s="5" t="n">
        <v>43</v>
      </c>
      <c r="D2234" s="5" t="n">
        <v>2</v>
      </c>
      <c r="E2234" s="5" t="n">
        <v>0</v>
      </c>
      <c r="F2234" s="5" t="n">
        <v>33.7</v>
      </c>
      <c r="G2234" s="5" t="n">
        <v>17.6</v>
      </c>
      <c r="H2234" s="5" t="n">
        <v>16.88</v>
      </c>
      <c r="I2234" s="6">
        <f>IF(E2234&gt;=Markov!$B$3,1,0)</f>
        <v/>
      </c>
      <c r="J2234" s="6">
        <f>I2233</f>
        <v/>
      </c>
      <c r="K2234" s="7">
        <f>MAR1!$B$5+MAR1!$C$5*COS(2*PI()*$C2234/365)+MAR1!$D$5*SIN(2*PI()*$C2234/365)</f>
        <v/>
      </c>
      <c r="L2234" s="7">
        <f>MAR1!$B$6+MAR1!$C$6*COS(2*PI()*$C2234/365)+MAR1!$D$6*SIN(2*PI()*$C2234/365)</f>
        <v/>
      </c>
      <c r="M2234" s="7">
        <f>MAR1!$B$7+MAR1!$C$7*COS(2*PI()*$C2234/365)+MAR1!$D$7*SIN(2*PI()*$C2234/365)</f>
        <v/>
      </c>
      <c r="N2234" s="7">
        <f>F2234-K2234</f>
        <v/>
      </c>
      <c r="O2234" s="7">
        <f>G2234-L2234</f>
        <v/>
      </c>
      <c r="P2234" s="7">
        <f>H2234-M2234</f>
        <v/>
      </c>
      <c r="Q2234" s="7">
        <f>IF($I2234=1,(N2234-MAR1!$B$11)/MAR1!$D$11,(N2234-MAR1!$C$11)/MAR1!$E$11)</f>
        <v/>
      </c>
      <c r="R2234" s="7">
        <f>IF($I2234=1,(O2234-MAR1!$B$12)/MAR1!$D$12,(O2234-MAR1!$C$12)/MAR1!$E$12)</f>
        <v/>
      </c>
      <c r="S2234" s="7">
        <f>IF($I2234=1,(P2234-MAR1!$B$13)/MAR1!$D$13,(P2234-MAR1!$C$13)/MAR1!$E$13)</f>
        <v/>
      </c>
    </row>
    <row r="2235">
      <c r="A2235" s="5" t="n">
        <v>2234</v>
      </c>
      <c r="B2235" s="5" t="n">
        <v>7</v>
      </c>
      <c r="C2235" s="5" t="n">
        <v>44</v>
      </c>
      <c r="D2235" s="5" t="n">
        <v>2</v>
      </c>
      <c r="E2235" s="5" t="n">
        <v>0</v>
      </c>
      <c r="F2235" s="5" t="n">
        <v>30.9</v>
      </c>
      <c r="G2235" s="5" t="n">
        <v>18.2</v>
      </c>
      <c r="H2235" s="5" t="n">
        <v>15.17</v>
      </c>
      <c r="I2235" s="6">
        <f>IF(E2235&gt;=Markov!$B$3,1,0)</f>
        <v/>
      </c>
      <c r="J2235" s="6">
        <f>I2234</f>
        <v/>
      </c>
      <c r="K2235" s="7">
        <f>MAR1!$B$5+MAR1!$C$5*COS(2*PI()*$C2235/365)+MAR1!$D$5*SIN(2*PI()*$C2235/365)</f>
        <v/>
      </c>
      <c r="L2235" s="7">
        <f>MAR1!$B$6+MAR1!$C$6*COS(2*PI()*$C2235/365)+MAR1!$D$6*SIN(2*PI()*$C2235/365)</f>
        <v/>
      </c>
      <c r="M2235" s="7">
        <f>MAR1!$B$7+MAR1!$C$7*COS(2*PI()*$C2235/365)+MAR1!$D$7*SIN(2*PI()*$C2235/365)</f>
        <v/>
      </c>
      <c r="N2235" s="7">
        <f>F2235-K2235</f>
        <v/>
      </c>
      <c r="O2235" s="7">
        <f>G2235-L2235</f>
        <v/>
      </c>
      <c r="P2235" s="7">
        <f>H2235-M2235</f>
        <v/>
      </c>
      <c r="Q2235" s="7">
        <f>IF($I2235=1,(N2235-MAR1!$B$11)/MAR1!$D$11,(N2235-MAR1!$C$11)/MAR1!$E$11)</f>
        <v/>
      </c>
      <c r="R2235" s="7">
        <f>IF($I2235=1,(O2235-MAR1!$B$12)/MAR1!$D$12,(O2235-MAR1!$C$12)/MAR1!$E$12)</f>
        <v/>
      </c>
      <c r="S2235" s="7">
        <f>IF($I2235=1,(P2235-MAR1!$B$13)/MAR1!$D$13,(P2235-MAR1!$C$13)/MAR1!$E$13)</f>
        <v/>
      </c>
    </row>
    <row r="2236">
      <c r="A2236" s="5" t="n">
        <v>2235</v>
      </c>
      <c r="B2236" s="5" t="n">
        <v>7</v>
      </c>
      <c r="C2236" s="5" t="n">
        <v>45</v>
      </c>
      <c r="D2236" s="5" t="n">
        <v>2</v>
      </c>
      <c r="E2236" s="5" t="n">
        <v>0</v>
      </c>
      <c r="F2236" s="5" t="n">
        <v>33.7</v>
      </c>
      <c r="G2236" s="5" t="n">
        <v>17.7</v>
      </c>
      <c r="H2236" s="5" t="n">
        <v>15.41</v>
      </c>
      <c r="I2236" s="6">
        <f>IF(E2236&gt;=Markov!$B$3,1,0)</f>
        <v/>
      </c>
      <c r="J2236" s="6">
        <f>I2235</f>
        <v/>
      </c>
      <c r="K2236" s="7">
        <f>MAR1!$B$5+MAR1!$C$5*COS(2*PI()*$C2236/365)+MAR1!$D$5*SIN(2*PI()*$C2236/365)</f>
        <v/>
      </c>
      <c r="L2236" s="7">
        <f>MAR1!$B$6+MAR1!$C$6*COS(2*PI()*$C2236/365)+MAR1!$D$6*SIN(2*PI()*$C2236/365)</f>
        <v/>
      </c>
      <c r="M2236" s="7">
        <f>MAR1!$B$7+MAR1!$C$7*COS(2*PI()*$C2236/365)+MAR1!$D$7*SIN(2*PI()*$C2236/365)</f>
        <v/>
      </c>
      <c r="N2236" s="7">
        <f>F2236-K2236</f>
        <v/>
      </c>
      <c r="O2236" s="7">
        <f>G2236-L2236</f>
        <v/>
      </c>
      <c r="P2236" s="7">
        <f>H2236-M2236</f>
        <v/>
      </c>
      <c r="Q2236" s="7">
        <f>IF($I2236=1,(N2236-MAR1!$B$11)/MAR1!$D$11,(N2236-MAR1!$C$11)/MAR1!$E$11)</f>
        <v/>
      </c>
      <c r="R2236" s="7">
        <f>IF($I2236=1,(O2236-MAR1!$B$12)/MAR1!$D$12,(O2236-MAR1!$C$12)/MAR1!$E$12)</f>
        <v/>
      </c>
      <c r="S2236" s="7">
        <f>IF($I2236=1,(P2236-MAR1!$B$13)/MAR1!$D$13,(P2236-MAR1!$C$13)/MAR1!$E$13)</f>
        <v/>
      </c>
    </row>
    <row r="2237">
      <c r="A2237" s="5" t="n">
        <v>2236</v>
      </c>
      <c r="B2237" s="5" t="n">
        <v>7</v>
      </c>
      <c r="C2237" s="5" t="n">
        <v>46</v>
      </c>
      <c r="D2237" s="5" t="n">
        <v>2</v>
      </c>
      <c r="E2237" s="5" t="n">
        <v>0</v>
      </c>
      <c r="F2237" s="5" t="n">
        <v>35</v>
      </c>
      <c r="G2237" s="5" t="n">
        <v>17.3</v>
      </c>
      <c r="H2237" s="5" t="n">
        <v>25.9</v>
      </c>
      <c r="I2237" s="6">
        <f>IF(E2237&gt;=Markov!$B$3,1,0)</f>
        <v/>
      </c>
      <c r="J2237" s="6">
        <f>I2236</f>
        <v/>
      </c>
      <c r="K2237" s="7">
        <f>MAR1!$B$5+MAR1!$C$5*COS(2*PI()*$C2237/365)+MAR1!$D$5*SIN(2*PI()*$C2237/365)</f>
        <v/>
      </c>
      <c r="L2237" s="7">
        <f>MAR1!$B$6+MAR1!$C$6*COS(2*PI()*$C2237/365)+MAR1!$D$6*SIN(2*PI()*$C2237/365)</f>
        <v/>
      </c>
      <c r="M2237" s="7">
        <f>MAR1!$B$7+MAR1!$C$7*COS(2*PI()*$C2237/365)+MAR1!$D$7*SIN(2*PI()*$C2237/365)</f>
        <v/>
      </c>
      <c r="N2237" s="7">
        <f>F2237-K2237</f>
        <v/>
      </c>
      <c r="O2237" s="7">
        <f>G2237-L2237</f>
        <v/>
      </c>
      <c r="P2237" s="7">
        <f>H2237-M2237</f>
        <v/>
      </c>
      <c r="Q2237" s="7">
        <f>IF($I2237=1,(N2237-MAR1!$B$11)/MAR1!$D$11,(N2237-MAR1!$C$11)/MAR1!$E$11)</f>
        <v/>
      </c>
      <c r="R2237" s="7">
        <f>IF($I2237=1,(O2237-MAR1!$B$12)/MAR1!$D$12,(O2237-MAR1!$C$12)/MAR1!$E$12)</f>
        <v/>
      </c>
      <c r="S2237" s="7">
        <f>IF($I2237=1,(P2237-MAR1!$B$13)/MAR1!$D$13,(P2237-MAR1!$C$13)/MAR1!$E$13)</f>
        <v/>
      </c>
    </row>
    <row r="2238">
      <c r="A2238" s="5" t="n">
        <v>2237</v>
      </c>
      <c r="B2238" s="5" t="n">
        <v>7</v>
      </c>
      <c r="C2238" s="5" t="n">
        <v>47</v>
      </c>
      <c r="D2238" s="5" t="n">
        <v>2</v>
      </c>
      <c r="E2238" s="5" t="n">
        <v>0</v>
      </c>
      <c r="F2238" s="5" t="n">
        <v>36.9</v>
      </c>
      <c r="G2238" s="5" t="n">
        <v>16.7</v>
      </c>
      <c r="H2238" s="5" t="n">
        <v>22.82</v>
      </c>
      <c r="I2238" s="6">
        <f>IF(E2238&gt;=Markov!$B$3,1,0)</f>
        <v/>
      </c>
      <c r="J2238" s="6">
        <f>I2237</f>
        <v/>
      </c>
      <c r="K2238" s="7">
        <f>MAR1!$B$5+MAR1!$C$5*COS(2*PI()*$C2238/365)+MAR1!$D$5*SIN(2*PI()*$C2238/365)</f>
        <v/>
      </c>
      <c r="L2238" s="7">
        <f>MAR1!$B$6+MAR1!$C$6*COS(2*PI()*$C2238/365)+MAR1!$D$6*SIN(2*PI()*$C2238/365)</f>
        <v/>
      </c>
      <c r="M2238" s="7">
        <f>MAR1!$B$7+MAR1!$C$7*COS(2*PI()*$C2238/365)+MAR1!$D$7*SIN(2*PI()*$C2238/365)</f>
        <v/>
      </c>
      <c r="N2238" s="7">
        <f>F2238-K2238</f>
        <v/>
      </c>
      <c r="O2238" s="7">
        <f>G2238-L2238</f>
        <v/>
      </c>
      <c r="P2238" s="7">
        <f>H2238-M2238</f>
        <v/>
      </c>
      <c r="Q2238" s="7">
        <f>IF($I2238=1,(N2238-MAR1!$B$11)/MAR1!$D$11,(N2238-MAR1!$C$11)/MAR1!$E$11)</f>
        <v/>
      </c>
      <c r="R2238" s="7">
        <f>IF($I2238=1,(O2238-MAR1!$B$12)/MAR1!$D$12,(O2238-MAR1!$C$12)/MAR1!$E$12)</f>
        <v/>
      </c>
      <c r="S2238" s="7">
        <f>IF($I2238=1,(P2238-MAR1!$B$13)/MAR1!$D$13,(P2238-MAR1!$C$13)/MAR1!$E$13)</f>
        <v/>
      </c>
    </row>
    <row r="2239">
      <c r="A2239" s="5" t="n">
        <v>2238</v>
      </c>
      <c r="B2239" s="5" t="n">
        <v>7</v>
      </c>
      <c r="C2239" s="5" t="n">
        <v>48</v>
      </c>
      <c r="D2239" s="5" t="n">
        <v>2</v>
      </c>
      <c r="E2239" s="5" t="n">
        <v>0</v>
      </c>
      <c r="F2239" s="5" t="n">
        <v>33.2</v>
      </c>
      <c r="G2239" s="5" t="n">
        <v>17.7</v>
      </c>
      <c r="H2239" s="5" t="n">
        <v>18.61</v>
      </c>
      <c r="I2239" s="6">
        <f>IF(E2239&gt;=Markov!$B$3,1,0)</f>
        <v/>
      </c>
      <c r="J2239" s="6">
        <f>I2238</f>
        <v/>
      </c>
      <c r="K2239" s="7">
        <f>MAR1!$B$5+MAR1!$C$5*COS(2*PI()*$C2239/365)+MAR1!$D$5*SIN(2*PI()*$C2239/365)</f>
        <v/>
      </c>
      <c r="L2239" s="7">
        <f>MAR1!$B$6+MAR1!$C$6*COS(2*PI()*$C2239/365)+MAR1!$D$6*SIN(2*PI()*$C2239/365)</f>
        <v/>
      </c>
      <c r="M2239" s="7">
        <f>MAR1!$B$7+MAR1!$C$7*COS(2*PI()*$C2239/365)+MAR1!$D$7*SIN(2*PI()*$C2239/365)</f>
        <v/>
      </c>
      <c r="N2239" s="7">
        <f>F2239-K2239</f>
        <v/>
      </c>
      <c r="O2239" s="7">
        <f>G2239-L2239</f>
        <v/>
      </c>
      <c r="P2239" s="7">
        <f>H2239-M2239</f>
        <v/>
      </c>
      <c r="Q2239" s="7">
        <f>IF($I2239=1,(N2239-MAR1!$B$11)/MAR1!$D$11,(N2239-MAR1!$C$11)/MAR1!$E$11)</f>
        <v/>
      </c>
      <c r="R2239" s="7">
        <f>IF($I2239=1,(O2239-MAR1!$B$12)/MAR1!$D$12,(O2239-MAR1!$C$12)/MAR1!$E$12)</f>
        <v/>
      </c>
      <c r="S2239" s="7">
        <f>IF($I2239=1,(P2239-MAR1!$B$13)/MAR1!$D$13,(P2239-MAR1!$C$13)/MAR1!$E$13)</f>
        <v/>
      </c>
    </row>
    <row r="2240">
      <c r="A2240" s="5" t="n">
        <v>2239</v>
      </c>
      <c r="B2240" s="5" t="n">
        <v>7</v>
      </c>
      <c r="C2240" s="5" t="n">
        <v>49</v>
      </c>
      <c r="D2240" s="5" t="n">
        <v>2</v>
      </c>
      <c r="E2240" s="5" t="n">
        <v>0.3</v>
      </c>
      <c r="F2240" s="5" t="n">
        <v>29.7</v>
      </c>
      <c r="G2240" s="5" t="n">
        <v>15.9</v>
      </c>
      <c r="H2240" s="5" t="n">
        <v>9.789999999999999</v>
      </c>
      <c r="I2240" s="6">
        <f>IF(E2240&gt;=Markov!$B$3,1,0)</f>
        <v/>
      </c>
      <c r="J2240" s="6">
        <f>I2239</f>
        <v/>
      </c>
      <c r="K2240" s="7">
        <f>MAR1!$B$5+MAR1!$C$5*COS(2*PI()*$C2240/365)+MAR1!$D$5*SIN(2*PI()*$C2240/365)</f>
        <v/>
      </c>
      <c r="L2240" s="7">
        <f>MAR1!$B$6+MAR1!$C$6*COS(2*PI()*$C2240/365)+MAR1!$D$6*SIN(2*PI()*$C2240/365)</f>
        <v/>
      </c>
      <c r="M2240" s="7">
        <f>MAR1!$B$7+MAR1!$C$7*COS(2*PI()*$C2240/365)+MAR1!$D$7*SIN(2*PI()*$C2240/365)</f>
        <v/>
      </c>
      <c r="N2240" s="7">
        <f>F2240-K2240</f>
        <v/>
      </c>
      <c r="O2240" s="7">
        <f>G2240-L2240</f>
        <v/>
      </c>
      <c r="P2240" s="7">
        <f>H2240-M2240</f>
        <v/>
      </c>
      <c r="Q2240" s="7">
        <f>IF($I2240=1,(N2240-MAR1!$B$11)/MAR1!$D$11,(N2240-MAR1!$C$11)/MAR1!$E$11)</f>
        <v/>
      </c>
      <c r="R2240" s="7">
        <f>IF($I2240=1,(O2240-MAR1!$B$12)/MAR1!$D$12,(O2240-MAR1!$C$12)/MAR1!$E$12)</f>
        <v/>
      </c>
      <c r="S2240" s="7">
        <f>IF($I2240=1,(P2240-MAR1!$B$13)/MAR1!$D$13,(P2240-MAR1!$C$13)/MAR1!$E$13)</f>
        <v/>
      </c>
    </row>
    <row r="2241">
      <c r="A2241" s="5" t="n">
        <v>2240</v>
      </c>
      <c r="B2241" s="5" t="n">
        <v>7</v>
      </c>
      <c r="C2241" s="5" t="n">
        <v>50</v>
      </c>
      <c r="D2241" s="5" t="n">
        <v>2</v>
      </c>
      <c r="E2241" s="5" t="n">
        <v>0</v>
      </c>
      <c r="F2241" s="5" t="n">
        <v>30.8</v>
      </c>
      <c r="G2241" s="5" t="n">
        <v>16.5</v>
      </c>
      <c r="H2241" s="5" t="n">
        <v>15.83</v>
      </c>
      <c r="I2241" s="6">
        <f>IF(E2241&gt;=Markov!$B$3,1,0)</f>
        <v/>
      </c>
      <c r="J2241" s="6">
        <f>I2240</f>
        <v/>
      </c>
      <c r="K2241" s="7">
        <f>MAR1!$B$5+MAR1!$C$5*COS(2*PI()*$C2241/365)+MAR1!$D$5*SIN(2*PI()*$C2241/365)</f>
        <v/>
      </c>
      <c r="L2241" s="7">
        <f>MAR1!$B$6+MAR1!$C$6*COS(2*PI()*$C2241/365)+MAR1!$D$6*SIN(2*PI()*$C2241/365)</f>
        <v/>
      </c>
      <c r="M2241" s="7">
        <f>MAR1!$B$7+MAR1!$C$7*COS(2*PI()*$C2241/365)+MAR1!$D$7*SIN(2*PI()*$C2241/365)</f>
        <v/>
      </c>
      <c r="N2241" s="7">
        <f>F2241-K2241</f>
        <v/>
      </c>
      <c r="O2241" s="7">
        <f>G2241-L2241</f>
        <v/>
      </c>
      <c r="P2241" s="7">
        <f>H2241-M2241</f>
        <v/>
      </c>
      <c r="Q2241" s="7">
        <f>IF($I2241=1,(N2241-MAR1!$B$11)/MAR1!$D$11,(N2241-MAR1!$C$11)/MAR1!$E$11)</f>
        <v/>
      </c>
      <c r="R2241" s="7">
        <f>IF($I2241=1,(O2241-MAR1!$B$12)/MAR1!$D$12,(O2241-MAR1!$C$12)/MAR1!$E$12)</f>
        <v/>
      </c>
      <c r="S2241" s="7">
        <f>IF($I2241=1,(P2241-MAR1!$B$13)/MAR1!$D$13,(P2241-MAR1!$C$13)/MAR1!$E$13)</f>
        <v/>
      </c>
    </row>
    <row r="2242">
      <c r="A2242" s="5" t="n">
        <v>2241</v>
      </c>
      <c r="B2242" s="5" t="n">
        <v>7</v>
      </c>
      <c r="C2242" s="5" t="n">
        <v>51</v>
      </c>
      <c r="D2242" s="5" t="n">
        <v>2</v>
      </c>
      <c r="E2242" s="5" t="n">
        <v>0</v>
      </c>
      <c r="F2242" s="5" t="n">
        <v>31.2</v>
      </c>
      <c r="G2242" s="5" t="n">
        <v>16.4</v>
      </c>
      <c r="H2242" s="5" t="n">
        <v>21.1</v>
      </c>
      <c r="I2242" s="6">
        <f>IF(E2242&gt;=Markov!$B$3,1,0)</f>
        <v/>
      </c>
      <c r="J2242" s="6">
        <f>I2241</f>
        <v/>
      </c>
      <c r="K2242" s="7">
        <f>MAR1!$B$5+MAR1!$C$5*COS(2*PI()*$C2242/365)+MAR1!$D$5*SIN(2*PI()*$C2242/365)</f>
        <v/>
      </c>
      <c r="L2242" s="7">
        <f>MAR1!$B$6+MAR1!$C$6*COS(2*PI()*$C2242/365)+MAR1!$D$6*SIN(2*PI()*$C2242/365)</f>
        <v/>
      </c>
      <c r="M2242" s="7">
        <f>MAR1!$B$7+MAR1!$C$7*COS(2*PI()*$C2242/365)+MAR1!$D$7*SIN(2*PI()*$C2242/365)</f>
        <v/>
      </c>
      <c r="N2242" s="7">
        <f>F2242-K2242</f>
        <v/>
      </c>
      <c r="O2242" s="7">
        <f>G2242-L2242</f>
        <v/>
      </c>
      <c r="P2242" s="7">
        <f>H2242-M2242</f>
        <v/>
      </c>
      <c r="Q2242" s="7">
        <f>IF($I2242=1,(N2242-MAR1!$B$11)/MAR1!$D$11,(N2242-MAR1!$C$11)/MAR1!$E$11)</f>
        <v/>
      </c>
      <c r="R2242" s="7">
        <f>IF($I2242=1,(O2242-MAR1!$B$12)/MAR1!$D$12,(O2242-MAR1!$C$12)/MAR1!$E$12)</f>
        <v/>
      </c>
      <c r="S2242" s="7">
        <f>IF($I2242=1,(P2242-MAR1!$B$13)/MAR1!$D$13,(P2242-MAR1!$C$13)/MAR1!$E$13)</f>
        <v/>
      </c>
    </row>
    <row r="2243">
      <c r="A2243" s="5" t="n">
        <v>2242</v>
      </c>
      <c r="B2243" s="5" t="n">
        <v>7</v>
      </c>
      <c r="C2243" s="5" t="n">
        <v>52</v>
      </c>
      <c r="D2243" s="5" t="n">
        <v>2</v>
      </c>
      <c r="E2243" s="5" t="n">
        <v>0</v>
      </c>
      <c r="F2243" s="5" t="n">
        <v>36.2</v>
      </c>
      <c r="G2243" s="5" t="n">
        <v>18.6</v>
      </c>
      <c r="H2243" s="5" t="n">
        <v>21.59</v>
      </c>
      <c r="I2243" s="6">
        <f>IF(E2243&gt;=Markov!$B$3,1,0)</f>
        <v/>
      </c>
      <c r="J2243" s="6">
        <f>I2242</f>
        <v/>
      </c>
      <c r="K2243" s="7">
        <f>MAR1!$B$5+MAR1!$C$5*COS(2*PI()*$C2243/365)+MAR1!$D$5*SIN(2*PI()*$C2243/365)</f>
        <v/>
      </c>
      <c r="L2243" s="7">
        <f>MAR1!$B$6+MAR1!$C$6*COS(2*PI()*$C2243/365)+MAR1!$D$6*SIN(2*PI()*$C2243/365)</f>
        <v/>
      </c>
      <c r="M2243" s="7">
        <f>MAR1!$B$7+MAR1!$C$7*COS(2*PI()*$C2243/365)+MAR1!$D$7*SIN(2*PI()*$C2243/365)</f>
        <v/>
      </c>
      <c r="N2243" s="7">
        <f>F2243-K2243</f>
        <v/>
      </c>
      <c r="O2243" s="7">
        <f>G2243-L2243</f>
        <v/>
      </c>
      <c r="P2243" s="7">
        <f>H2243-M2243</f>
        <v/>
      </c>
      <c r="Q2243" s="7">
        <f>IF($I2243=1,(N2243-MAR1!$B$11)/MAR1!$D$11,(N2243-MAR1!$C$11)/MAR1!$E$11)</f>
        <v/>
      </c>
      <c r="R2243" s="7">
        <f>IF($I2243=1,(O2243-MAR1!$B$12)/MAR1!$D$12,(O2243-MAR1!$C$12)/MAR1!$E$12)</f>
        <v/>
      </c>
      <c r="S2243" s="7">
        <f>IF($I2243=1,(P2243-MAR1!$B$13)/MAR1!$D$13,(P2243-MAR1!$C$13)/MAR1!$E$13)</f>
        <v/>
      </c>
    </row>
    <row r="2244">
      <c r="A2244" s="5" t="n">
        <v>2243</v>
      </c>
      <c r="B2244" s="5" t="n">
        <v>7</v>
      </c>
      <c r="C2244" s="5" t="n">
        <v>53</v>
      </c>
      <c r="D2244" s="5" t="n">
        <v>2</v>
      </c>
      <c r="E2244" s="5" t="n">
        <v>0</v>
      </c>
      <c r="F2244" s="5" t="n">
        <v>38.1</v>
      </c>
      <c r="G2244" s="5" t="n">
        <v>18.8</v>
      </c>
      <c r="H2244" s="5" t="n">
        <v>22.94</v>
      </c>
      <c r="I2244" s="6">
        <f>IF(E2244&gt;=Markov!$B$3,1,0)</f>
        <v/>
      </c>
      <c r="J2244" s="6">
        <f>I2243</f>
        <v/>
      </c>
      <c r="K2244" s="7">
        <f>MAR1!$B$5+MAR1!$C$5*COS(2*PI()*$C2244/365)+MAR1!$D$5*SIN(2*PI()*$C2244/365)</f>
        <v/>
      </c>
      <c r="L2244" s="7">
        <f>MAR1!$B$6+MAR1!$C$6*COS(2*PI()*$C2244/365)+MAR1!$D$6*SIN(2*PI()*$C2244/365)</f>
        <v/>
      </c>
      <c r="M2244" s="7">
        <f>MAR1!$B$7+MAR1!$C$7*COS(2*PI()*$C2244/365)+MAR1!$D$7*SIN(2*PI()*$C2244/365)</f>
        <v/>
      </c>
      <c r="N2244" s="7">
        <f>F2244-K2244</f>
        <v/>
      </c>
      <c r="O2244" s="7">
        <f>G2244-L2244</f>
        <v/>
      </c>
      <c r="P2244" s="7">
        <f>H2244-M2244</f>
        <v/>
      </c>
      <c r="Q2244" s="7">
        <f>IF($I2244=1,(N2244-MAR1!$B$11)/MAR1!$D$11,(N2244-MAR1!$C$11)/MAR1!$E$11)</f>
        <v/>
      </c>
      <c r="R2244" s="7">
        <f>IF($I2244=1,(O2244-MAR1!$B$12)/MAR1!$D$12,(O2244-MAR1!$C$12)/MAR1!$E$12)</f>
        <v/>
      </c>
      <c r="S2244" s="7">
        <f>IF($I2244=1,(P2244-MAR1!$B$13)/MAR1!$D$13,(P2244-MAR1!$C$13)/MAR1!$E$13)</f>
        <v/>
      </c>
    </row>
    <row r="2245">
      <c r="A2245" s="5" t="n">
        <v>2244</v>
      </c>
      <c r="B2245" s="5" t="n">
        <v>7</v>
      </c>
      <c r="C2245" s="5" t="n">
        <v>54</v>
      </c>
      <c r="D2245" s="5" t="n">
        <v>2</v>
      </c>
      <c r="E2245" s="5" t="n">
        <v>0</v>
      </c>
      <c r="F2245" s="5" t="n">
        <v>38.6</v>
      </c>
      <c r="G2245" s="5" t="n">
        <v>20.1</v>
      </c>
      <c r="H2245" s="5" t="n">
        <v>19.05</v>
      </c>
      <c r="I2245" s="6">
        <f>IF(E2245&gt;=Markov!$B$3,1,0)</f>
        <v/>
      </c>
      <c r="J2245" s="6">
        <f>I2244</f>
        <v/>
      </c>
      <c r="K2245" s="7">
        <f>MAR1!$B$5+MAR1!$C$5*COS(2*PI()*$C2245/365)+MAR1!$D$5*SIN(2*PI()*$C2245/365)</f>
        <v/>
      </c>
      <c r="L2245" s="7">
        <f>MAR1!$B$6+MAR1!$C$6*COS(2*PI()*$C2245/365)+MAR1!$D$6*SIN(2*PI()*$C2245/365)</f>
        <v/>
      </c>
      <c r="M2245" s="7">
        <f>MAR1!$B$7+MAR1!$C$7*COS(2*PI()*$C2245/365)+MAR1!$D$7*SIN(2*PI()*$C2245/365)</f>
        <v/>
      </c>
      <c r="N2245" s="7">
        <f>F2245-K2245</f>
        <v/>
      </c>
      <c r="O2245" s="7">
        <f>G2245-L2245</f>
        <v/>
      </c>
      <c r="P2245" s="7">
        <f>H2245-M2245</f>
        <v/>
      </c>
      <c r="Q2245" s="7">
        <f>IF($I2245=1,(N2245-MAR1!$B$11)/MAR1!$D$11,(N2245-MAR1!$C$11)/MAR1!$E$11)</f>
        <v/>
      </c>
      <c r="R2245" s="7">
        <f>IF($I2245=1,(O2245-MAR1!$B$12)/MAR1!$D$12,(O2245-MAR1!$C$12)/MAR1!$E$12)</f>
        <v/>
      </c>
      <c r="S2245" s="7">
        <f>IF($I2245=1,(P2245-MAR1!$B$13)/MAR1!$D$13,(P2245-MAR1!$C$13)/MAR1!$E$13)</f>
        <v/>
      </c>
    </row>
    <row r="2246">
      <c r="A2246" s="5" t="n">
        <v>2245</v>
      </c>
      <c r="B2246" s="5" t="n">
        <v>7</v>
      </c>
      <c r="C2246" s="5" t="n">
        <v>55</v>
      </c>
      <c r="D2246" s="5" t="n">
        <v>2</v>
      </c>
      <c r="E2246" s="5" t="n">
        <v>0.2</v>
      </c>
      <c r="F2246" s="5" t="n">
        <v>32.9</v>
      </c>
      <c r="G2246" s="5" t="n">
        <v>19.3</v>
      </c>
      <c r="H2246" s="5" t="n">
        <v>13.02</v>
      </c>
      <c r="I2246" s="6">
        <f>IF(E2246&gt;=Markov!$B$3,1,0)</f>
        <v/>
      </c>
      <c r="J2246" s="6">
        <f>I2245</f>
        <v/>
      </c>
      <c r="K2246" s="7">
        <f>MAR1!$B$5+MAR1!$C$5*COS(2*PI()*$C2246/365)+MAR1!$D$5*SIN(2*PI()*$C2246/365)</f>
        <v/>
      </c>
      <c r="L2246" s="7">
        <f>MAR1!$B$6+MAR1!$C$6*COS(2*PI()*$C2246/365)+MAR1!$D$6*SIN(2*PI()*$C2246/365)</f>
        <v/>
      </c>
      <c r="M2246" s="7">
        <f>MAR1!$B$7+MAR1!$C$7*COS(2*PI()*$C2246/365)+MAR1!$D$7*SIN(2*PI()*$C2246/365)</f>
        <v/>
      </c>
      <c r="N2246" s="7">
        <f>F2246-K2246</f>
        <v/>
      </c>
      <c r="O2246" s="7">
        <f>G2246-L2246</f>
        <v/>
      </c>
      <c r="P2246" s="7">
        <f>H2246-M2246</f>
        <v/>
      </c>
      <c r="Q2246" s="7">
        <f>IF($I2246=1,(N2246-MAR1!$B$11)/MAR1!$D$11,(N2246-MAR1!$C$11)/MAR1!$E$11)</f>
        <v/>
      </c>
      <c r="R2246" s="7">
        <f>IF($I2246=1,(O2246-MAR1!$B$12)/MAR1!$D$12,(O2246-MAR1!$C$12)/MAR1!$E$12)</f>
        <v/>
      </c>
      <c r="S2246" s="7">
        <f>IF($I2246=1,(P2246-MAR1!$B$13)/MAR1!$D$13,(P2246-MAR1!$C$13)/MAR1!$E$13)</f>
        <v/>
      </c>
    </row>
    <row r="2247">
      <c r="A2247" s="5" t="n">
        <v>2246</v>
      </c>
      <c r="B2247" s="5" t="n">
        <v>7</v>
      </c>
      <c r="C2247" s="5" t="n">
        <v>56</v>
      </c>
      <c r="D2247" s="5" t="n">
        <v>2</v>
      </c>
      <c r="E2247" s="5" t="n">
        <v>0</v>
      </c>
      <c r="F2247" s="5" t="n">
        <v>36.2</v>
      </c>
      <c r="G2247" s="5" t="n">
        <v>19.3</v>
      </c>
      <c r="H2247" s="5" t="n">
        <v>19.69</v>
      </c>
      <c r="I2247" s="6">
        <f>IF(E2247&gt;=Markov!$B$3,1,0)</f>
        <v/>
      </c>
      <c r="J2247" s="6">
        <f>I2246</f>
        <v/>
      </c>
      <c r="K2247" s="7">
        <f>MAR1!$B$5+MAR1!$C$5*COS(2*PI()*$C2247/365)+MAR1!$D$5*SIN(2*PI()*$C2247/365)</f>
        <v/>
      </c>
      <c r="L2247" s="7">
        <f>MAR1!$B$6+MAR1!$C$6*COS(2*PI()*$C2247/365)+MAR1!$D$6*SIN(2*PI()*$C2247/365)</f>
        <v/>
      </c>
      <c r="M2247" s="7">
        <f>MAR1!$B$7+MAR1!$C$7*COS(2*PI()*$C2247/365)+MAR1!$D$7*SIN(2*PI()*$C2247/365)</f>
        <v/>
      </c>
      <c r="N2247" s="7">
        <f>F2247-K2247</f>
        <v/>
      </c>
      <c r="O2247" s="7">
        <f>G2247-L2247</f>
        <v/>
      </c>
      <c r="P2247" s="7">
        <f>H2247-M2247</f>
        <v/>
      </c>
      <c r="Q2247" s="7">
        <f>IF($I2247=1,(N2247-MAR1!$B$11)/MAR1!$D$11,(N2247-MAR1!$C$11)/MAR1!$E$11)</f>
        <v/>
      </c>
      <c r="R2247" s="7">
        <f>IF($I2247=1,(O2247-MAR1!$B$12)/MAR1!$D$12,(O2247-MAR1!$C$12)/MAR1!$E$12)</f>
        <v/>
      </c>
      <c r="S2247" s="7">
        <f>IF($I2247=1,(P2247-MAR1!$B$13)/MAR1!$D$13,(P2247-MAR1!$C$13)/MAR1!$E$13)</f>
        <v/>
      </c>
    </row>
    <row r="2248">
      <c r="A2248" s="5" t="n">
        <v>2247</v>
      </c>
      <c r="B2248" s="5" t="n">
        <v>7</v>
      </c>
      <c r="C2248" s="5" t="n">
        <v>57</v>
      </c>
      <c r="D2248" s="5" t="n">
        <v>2</v>
      </c>
      <c r="E2248" s="5" t="n">
        <v>0</v>
      </c>
      <c r="F2248" s="5" t="n">
        <v>33.9</v>
      </c>
      <c r="G2248" s="5" t="n">
        <v>18.1</v>
      </c>
      <c r="H2248" s="5" t="n">
        <v>21.19</v>
      </c>
      <c r="I2248" s="6">
        <f>IF(E2248&gt;=Markov!$B$3,1,0)</f>
        <v/>
      </c>
      <c r="J2248" s="6">
        <f>I2247</f>
        <v/>
      </c>
      <c r="K2248" s="7">
        <f>MAR1!$B$5+MAR1!$C$5*COS(2*PI()*$C2248/365)+MAR1!$D$5*SIN(2*PI()*$C2248/365)</f>
        <v/>
      </c>
      <c r="L2248" s="7">
        <f>MAR1!$B$6+MAR1!$C$6*COS(2*PI()*$C2248/365)+MAR1!$D$6*SIN(2*PI()*$C2248/365)</f>
        <v/>
      </c>
      <c r="M2248" s="7">
        <f>MAR1!$B$7+MAR1!$C$7*COS(2*PI()*$C2248/365)+MAR1!$D$7*SIN(2*PI()*$C2248/365)</f>
        <v/>
      </c>
      <c r="N2248" s="7">
        <f>F2248-K2248</f>
        <v/>
      </c>
      <c r="O2248" s="7">
        <f>G2248-L2248</f>
        <v/>
      </c>
      <c r="P2248" s="7">
        <f>H2248-M2248</f>
        <v/>
      </c>
      <c r="Q2248" s="7">
        <f>IF($I2248=1,(N2248-MAR1!$B$11)/MAR1!$D$11,(N2248-MAR1!$C$11)/MAR1!$E$11)</f>
        <v/>
      </c>
      <c r="R2248" s="7">
        <f>IF($I2248=1,(O2248-MAR1!$B$12)/MAR1!$D$12,(O2248-MAR1!$C$12)/MAR1!$E$12)</f>
        <v/>
      </c>
      <c r="S2248" s="7">
        <f>IF($I2248=1,(P2248-MAR1!$B$13)/MAR1!$D$13,(P2248-MAR1!$C$13)/MAR1!$E$13)</f>
        <v/>
      </c>
    </row>
    <row r="2249">
      <c r="A2249" s="5" t="n">
        <v>2248</v>
      </c>
      <c r="B2249" s="5" t="n">
        <v>7</v>
      </c>
      <c r="C2249" s="5" t="n">
        <v>58</v>
      </c>
      <c r="D2249" s="5" t="n">
        <v>2</v>
      </c>
      <c r="E2249" s="5" t="n">
        <v>0</v>
      </c>
      <c r="F2249" s="5" t="n">
        <v>32.9</v>
      </c>
      <c r="G2249" s="5" t="n">
        <v>19.5</v>
      </c>
      <c r="H2249" s="5" t="n">
        <v>19.85</v>
      </c>
      <c r="I2249" s="6">
        <f>IF(E2249&gt;=Markov!$B$3,1,0)</f>
        <v/>
      </c>
      <c r="J2249" s="6">
        <f>I2248</f>
        <v/>
      </c>
      <c r="K2249" s="7">
        <f>MAR1!$B$5+MAR1!$C$5*COS(2*PI()*$C2249/365)+MAR1!$D$5*SIN(2*PI()*$C2249/365)</f>
        <v/>
      </c>
      <c r="L2249" s="7">
        <f>MAR1!$B$6+MAR1!$C$6*COS(2*PI()*$C2249/365)+MAR1!$D$6*SIN(2*PI()*$C2249/365)</f>
        <v/>
      </c>
      <c r="M2249" s="7">
        <f>MAR1!$B$7+MAR1!$C$7*COS(2*PI()*$C2249/365)+MAR1!$D$7*SIN(2*PI()*$C2249/365)</f>
        <v/>
      </c>
      <c r="N2249" s="7">
        <f>F2249-K2249</f>
        <v/>
      </c>
      <c r="O2249" s="7">
        <f>G2249-L2249</f>
        <v/>
      </c>
      <c r="P2249" s="7">
        <f>H2249-M2249</f>
        <v/>
      </c>
      <c r="Q2249" s="7">
        <f>IF($I2249=1,(N2249-MAR1!$B$11)/MAR1!$D$11,(N2249-MAR1!$C$11)/MAR1!$E$11)</f>
        <v/>
      </c>
      <c r="R2249" s="7">
        <f>IF($I2249=1,(O2249-MAR1!$B$12)/MAR1!$D$12,(O2249-MAR1!$C$12)/MAR1!$E$12)</f>
        <v/>
      </c>
      <c r="S2249" s="7">
        <f>IF($I2249=1,(P2249-MAR1!$B$13)/MAR1!$D$13,(P2249-MAR1!$C$13)/MAR1!$E$13)</f>
        <v/>
      </c>
    </row>
    <row r="2250">
      <c r="A2250" s="5" t="n">
        <v>2249</v>
      </c>
      <c r="B2250" s="5" t="n">
        <v>7</v>
      </c>
      <c r="C2250" s="5" t="n">
        <v>59</v>
      </c>
      <c r="D2250" s="5" t="n">
        <v>2</v>
      </c>
      <c r="E2250" s="5" t="n">
        <v>0</v>
      </c>
      <c r="F2250" s="5" t="n">
        <v>31.2</v>
      </c>
      <c r="G2250" s="5" t="n">
        <v>19.5</v>
      </c>
      <c r="H2250" s="5" t="n">
        <v>18.05</v>
      </c>
      <c r="I2250" s="6">
        <f>IF(E2250&gt;=Markov!$B$3,1,0)</f>
        <v/>
      </c>
      <c r="J2250" s="6">
        <f>I2249</f>
        <v/>
      </c>
      <c r="K2250" s="7">
        <f>MAR1!$B$5+MAR1!$C$5*COS(2*PI()*$C2250/365)+MAR1!$D$5*SIN(2*PI()*$C2250/365)</f>
        <v/>
      </c>
      <c r="L2250" s="7">
        <f>MAR1!$B$6+MAR1!$C$6*COS(2*PI()*$C2250/365)+MAR1!$D$6*SIN(2*PI()*$C2250/365)</f>
        <v/>
      </c>
      <c r="M2250" s="7">
        <f>MAR1!$B$7+MAR1!$C$7*COS(2*PI()*$C2250/365)+MAR1!$D$7*SIN(2*PI()*$C2250/365)</f>
        <v/>
      </c>
      <c r="N2250" s="7">
        <f>F2250-K2250</f>
        <v/>
      </c>
      <c r="O2250" s="7">
        <f>G2250-L2250</f>
        <v/>
      </c>
      <c r="P2250" s="7">
        <f>H2250-M2250</f>
        <v/>
      </c>
      <c r="Q2250" s="7">
        <f>IF($I2250=1,(N2250-MAR1!$B$11)/MAR1!$D$11,(N2250-MAR1!$C$11)/MAR1!$E$11)</f>
        <v/>
      </c>
      <c r="R2250" s="7">
        <f>IF($I2250=1,(O2250-MAR1!$B$12)/MAR1!$D$12,(O2250-MAR1!$C$12)/MAR1!$E$12)</f>
        <v/>
      </c>
      <c r="S2250" s="7">
        <f>IF($I2250=1,(P2250-MAR1!$B$13)/MAR1!$D$13,(P2250-MAR1!$C$13)/MAR1!$E$13)</f>
        <v/>
      </c>
    </row>
    <row r="2251">
      <c r="A2251" s="5" t="n">
        <v>2250</v>
      </c>
      <c r="B2251" s="5" t="n">
        <v>7</v>
      </c>
      <c r="C2251" s="5" t="n">
        <v>60</v>
      </c>
      <c r="D2251" s="5" t="n">
        <v>3</v>
      </c>
      <c r="E2251" s="5" t="n">
        <v>0</v>
      </c>
      <c r="F2251" s="5" t="n">
        <v>35.1</v>
      </c>
      <c r="G2251" s="5" t="n">
        <v>21.6</v>
      </c>
      <c r="H2251" s="5" t="n">
        <v>19.17</v>
      </c>
      <c r="I2251" s="6">
        <f>IF(E2251&gt;=Markov!$B$3,1,0)</f>
        <v/>
      </c>
      <c r="J2251" s="6">
        <f>I2250</f>
        <v/>
      </c>
      <c r="K2251" s="7">
        <f>MAR1!$B$5+MAR1!$C$5*COS(2*PI()*$C2251/365)+MAR1!$D$5*SIN(2*PI()*$C2251/365)</f>
        <v/>
      </c>
      <c r="L2251" s="7">
        <f>MAR1!$B$6+MAR1!$C$6*COS(2*PI()*$C2251/365)+MAR1!$D$6*SIN(2*PI()*$C2251/365)</f>
        <v/>
      </c>
      <c r="M2251" s="7">
        <f>MAR1!$B$7+MAR1!$C$7*COS(2*PI()*$C2251/365)+MAR1!$D$7*SIN(2*PI()*$C2251/365)</f>
        <v/>
      </c>
      <c r="N2251" s="7">
        <f>F2251-K2251</f>
        <v/>
      </c>
      <c r="O2251" s="7">
        <f>G2251-L2251</f>
        <v/>
      </c>
      <c r="P2251" s="7">
        <f>H2251-M2251</f>
        <v/>
      </c>
      <c r="Q2251" s="7">
        <f>IF($I2251=1,(N2251-MAR1!$B$11)/MAR1!$D$11,(N2251-MAR1!$C$11)/MAR1!$E$11)</f>
        <v/>
      </c>
      <c r="R2251" s="7">
        <f>IF($I2251=1,(O2251-MAR1!$B$12)/MAR1!$D$12,(O2251-MAR1!$C$12)/MAR1!$E$12)</f>
        <v/>
      </c>
      <c r="S2251" s="7">
        <f>IF($I2251=1,(P2251-MAR1!$B$13)/MAR1!$D$13,(P2251-MAR1!$C$13)/MAR1!$E$13)</f>
        <v/>
      </c>
    </row>
    <row r="2252">
      <c r="A2252" s="5" t="n">
        <v>2251</v>
      </c>
      <c r="B2252" s="5" t="n">
        <v>7</v>
      </c>
      <c r="C2252" s="5" t="n">
        <v>61</v>
      </c>
      <c r="D2252" s="5" t="n">
        <v>3</v>
      </c>
      <c r="E2252" s="5" t="n">
        <v>0</v>
      </c>
      <c r="F2252" s="5" t="n">
        <v>33.5</v>
      </c>
      <c r="G2252" s="5" t="n">
        <v>18.7</v>
      </c>
      <c r="H2252" s="5" t="n">
        <v>22.13</v>
      </c>
      <c r="I2252" s="6">
        <f>IF(E2252&gt;=Markov!$B$3,1,0)</f>
        <v/>
      </c>
      <c r="J2252" s="6">
        <f>I2251</f>
        <v/>
      </c>
      <c r="K2252" s="7">
        <f>MAR1!$B$5+MAR1!$C$5*COS(2*PI()*$C2252/365)+MAR1!$D$5*SIN(2*PI()*$C2252/365)</f>
        <v/>
      </c>
      <c r="L2252" s="7">
        <f>MAR1!$B$6+MAR1!$C$6*COS(2*PI()*$C2252/365)+MAR1!$D$6*SIN(2*PI()*$C2252/365)</f>
        <v/>
      </c>
      <c r="M2252" s="7">
        <f>MAR1!$B$7+MAR1!$C$7*COS(2*PI()*$C2252/365)+MAR1!$D$7*SIN(2*PI()*$C2252/365)</f>
        <v/>
      </c>
      <c r="N2252" s="7">
        <f>F2252-K2252</f>
        <v/>
      </c>
      <c r="O2252" s="7">
        <f>G2252-L2252</f>
        <v/>
      </c>
      <c r="P2252" s="7">
        <f>H2252-M2252</f>
        <v/>
      </c>
      <c r="Q2252" s="7">
        <f>IF($I2252=1,(N2252-MAR1!$B$11)/MAR1!$D$11,(N2252-MAR1!$C$11)/MAR1!$E$11)</f>
        <v/>
      </c>
      <c r="R2252" s="7">
        <f>IF($I2252=1,(O2252-MAR1!$B$12)/MAR1!$D$12,(O2252-MAR1!$C$12)/MAR1!$E$12)</f>
        <v/>
      </c>
      <c r="S2252" s="7">
        <f>IF($I2252=1,(P2252-MAR1!$B$13)/MAR1!$D$13,(P2252-MAR1!$C$13)/MAR1!$E$13)</f>
        <v/>
      </c>
    </row>
    <row r="2253">
      <c r="A2253" s="5" t="n">
        <v>2252</v>
      </c>
      <c r="B2253" s="5" t="n">
        <v>7</v>
      </c>
      <c r="C2253" s="5" t="n">
        <v>62</v>
      </c>
      <c r="D2253" s="5" t="n">
        <v>3</v>
      </c>
      <c r="E2253" s="5" t="n">
        <v>6</v>
      </c>
      <c r="F2253" s="5" t="n">
        <v>33.2</v>
      </c>
      <c r="G2253" s="5" t="n">
        <v>18.7</v>
      </c>
      <c r="H2253" s="5" t="n">
        <v>12.58</v>
      </c>
      <c r="I2253" s="6">
        <f>IF(E2253&gt;=Markov!$B$3,1,0)</f>
        <v/>
      </c>
      <c r="J2253" s="6">
        <f>I2252</f>
        <v/>
      </c>
      <c r="K2253" s="7">
        <f>MAR1!$B$5+MAR1!$C$5*COS(2*PI()*$C2253/365)+MAR1!$D$5*SIN(2*PI()*$C2253/365)</f>
        <v/>
      </c>
      <c r="L2253" s="7">
        <f>MAR1!$B$6+MAR1!$C$6*COS(2*PI()*$C2253/365)+MAR1!$D$6*SIN(2*PI()*$C2253/365)</f>
        <v/>
      </c>
      <c r="M2253" s="7">
        <f>MAR1!$B$7+MAR1!$C$7*COS(2*PI()*$C2253/365)+MAR1!$D$7*SIN(2*PI()*$C2253/365)</f>
        <v/>
      </c>
      <c r="N2253" s="7">
        <f>F2253-K2253</f>
        <v/>
      </c>
      <c r="O2253" s="7">
        <f>G2253-L2253</f>
        <v/>
      </c>
      <c r="P2253" s="7">
        <f>H2253-M2253</f>
        <v/>
      </c>
      <c r="Q2253" s="7">
        <f>IF($I2253=1,(N2253-MAR1!$B$11)/MAR1!$D$11,(N2253-MAR1!$C$11)/MAR1!$E$11)</f>
        <v/>
      </c>
      <c r="R2253" s="7">
        <f>IF($I2253=1,(O2253-MAR1!$B$12)/MAR1!$D$12,(O2253-MAR1!$C$12)/MAR1!$E$12)</f>
        <v/>
      </c>
      <c r="S2253" s="7">
        <f>IF($I2253=1,(P2253-MAR1!$B$13)/MAR1!$D$13,(P2253-MAR1!$C$13)/MAR1!$E$13)</f>
        <v/>
      </c>
    </row>
    <row r="2254">
      <c r="A2254" s="5" t="n">
        <v>2253</v>
      </c>
      <c r="B2254" s="5" t="n">
        <v>7</v>
      </c>
      <c r="C2254" s="5" t="n">
        <v>63</v>
      </c>
      <c r="D2254" s="5" t="n">
        <v>3</v>
      </c>
      <c r="E2254" s="5" t="n">
        <v>0</v>
      </c>
      <c r="F2254" s="5" t="n">
        <v>37</v>
      </c>
      <c r="G2254" s="5" t="n">
        <v>20.9</v>
      </c>
      <c r="H2254" s="5" t="n">
        <v>20.74</v>
      </c>
      <c r="I2254" s="6">
        <f>IF(E2254&gt;=Markov!$B$3,1,0)</f>
        <v/>
      </c>
      <c r="J2254" s="6">
        <f>I2253</f>
        <v/>
      </c>
      <c r="K2254" s="7">
        <f>MAR1!$B$5+MAR1!$C$5*COS(2*PI()*$C2254/365)+MAR1!$D$5*SIN(2*PI()*$C2254/365)</f>
        <v/>
      </c>
      <c r="L2254" s="7">
        <f>MAR1!$B$6+MAR1!$C$6*COS(2*PI()*$C2254/365)+MAR1!$D$6*SIN(2*PI()*$C2254/365)</f>
        <v/>
      </c>
      <c r="M2254" s="7">
        <f>MAR1!$B$7+MAR1!$C$7*COS(2*PI()*$C2254/365)+MAR1!$D$7*SIN(2*PI()*$C2254/365)</f>
        <v/>
      </c>
      <c r="N2254" s="7">
        <f>F2254-K2254</f>
        <v/>
      </c>
      <c r="O2254" s="7">
        <f>G2254-L2254</f>
        <v/>
      </c>
      <c r="P2254" s="7">
        <f>H2254-M2254</f>
        <v/>
      </c>
      <c r="Q2254" s="7">
        <f>IF($I2254=1,(N2254-MAR1!$B$11)/MAR1!$D$11,(N2254-MAR1!$C$11)/MAR1!$E$11)</f>
        <v/>
      </c>
      <c r="R2254" s="7">
        <f>IF($I2254=1,(O2254-MAR1!$B$12)/MAR1!$D$12,(O2254-MAR1!$C$12)/MAR1!$E$12)</f>
        <v/>
      </c>
      <c r="S2254" s="7">
        <f>IF($I2254=1,(P2254-MAR1!$B$13)/MAR1!$D$13,(P2254-MAR1!$C$13)/MAR1!$E$13)</f>
        <v/>
      </c>
    </row>
    <row r="2255">
      <c r="A2255" s="5" t="n">
        <v>2254</v>
      </c>
      <c r="B2255" s="5" t="n">
        <v>7</v>
      </c>
      <c r="C2255" s="5" t="n">
        <v>64</v>
      </c>
      <c r="D2255" s="5" t="n">
        <v>3</v>
      </c>
      <c r="E2255" s="5" t="n">
        <v>0</v>
      </c>
      <c r="F2255" s="5" t="n">
        <v>35</v>
      </c>
      <c r="G2255" s="5" t="n">
        <v>19.3</v>
      </c>
      <c r="H2255" s="5" t="n">
        <v>20.25</v>
      </c>
      <c r="I2255" s="6">
        <f>IF(E2255&gt;=Markov!$B$3,1,0)</f>
        <v/>
      </c>
      <c r="J2255" s="6">
        <f>I2254</f>
        <v/>
      </c>
      <c r="K2255" s="7">
        <f>MAR1!$B$5+MAR1!$C$5*COS(2*PI()*$C2255/365)+MAR1!$D$5*SIN(2*PI()*$C2255/365)</f>
        <v/>
      </c>
      <c r="L2255" s="7">
        <f>MAR1!$B$6+MAR1!$C$6*COS(2*PI()*$C2255/365)+MAR1!$D$6*SIN(2*PI()*$C2255/365)</f>
        <v/>
      </c>
      <c r="M2255" s="7">
        <f>MAR1!$B$7+MAR1!$C$7*COS(2*PI()*$C2255/365)+MAR1!$D$7*SIN(2*PI()*$C2255/365)</f>
        <v/>
      </c>
      <c r="N2255" s="7">
        <f>F2255-K2255</f>
        <v/>
      </c>
      <c r="O2255" s="7">
        <f>G2255-L2255</f>
        <v/>
      </c>
      <c r="P2255" s="7">
        <f>H2255-M2255</f>
        <v/>
      </c>
      <c r="Q2255" s="7">
        <f>IF($I2255=1,(N2255-MAR1!$B$11)/MAR1!$D$11,(N2255-MAR1!$C$11)/MAR1!$E$11)</f>
        <v/>
      </c>
      <c r="R2255" s="7">
        <f>IF($I2255=1,(O2255-MAR1!$B$12)/MAR1!$D$12,(O2255-MAR1!$C$12)/MAR1!$E$12)</f>
        <v/>
      </c>
      <c r="S2255" s="7">
        <f>IF($I2255=1,(P2255-MAR1!$B$13)/MAR1!$D$13,(P2255-MAR1!$C$13)/MAR1!$E$13)</f>
        <v/>
      </c>
    </row>
    <row r="2256">
      <c r="A2256" s="5" t="n">
        <v>2255</v>
      </c>
      <c r="B2256" s="5" t="n">
        <v>7</v>
      </c>
      <c r="C2256" s="5" t="n">
        <v>65</v>
      </c>
      <c r="D2256" s="5" t="n">
        <v>3</v>
      </c>
      <c r="E2256" s="5" t="n">
        <v>0</v>
      </c>
      <c r="F2256" s="5" t="n">
        <v>36.4</v>
      </c>
      <c r="G2256" s="5" t="n">
        <v>18</v>
      </c>
      <c r="H2256" s="5" t="n">
        <v>23.83</v>
      </c>
      <c r="I2256" s="6">
        <f>IF(E2256&gt;=Markov!$B$3,1,0)</f>
        <v/>
      </c>
      <c r="J2256" s="6">
        <f>I2255</f>
        <v/>
      </c>
      <c r="K2256" s="7">
        <f>MAR1!$B$5+MAR1!$C$5*COS(2*PI()*$C2256/365)+MAR1!$D$5*SIN(2*PI()*$C2256/365)</f>
        <v/>
      </c>
      <c r="L2256" s="7">
        <f>MAR1!$B$6+MAR1!$C$6*COS(2*PI()*$C2256/365)+MAR1!$D$6*SIN(2*PI()*$C2256/365)</f>
        <v/>
      </c>
      <c r="M2256" s="7">
        <f>MAR1!$B$7+MAR1!$C$7*COS(2*PI()*$C2256/365)+MAR1!$D$7*SIN(2*PI()*$C2256/365)</f>
        <v/>
      </c>
      <c r="N2256" s="7">
        <f>F2256-K2256</f>
        <v/>
      </c>
      <c r="O2256" s="7">
        <f>G2256-L2256</f>
        <v/>
      </c>
      <c r="P2256" s="7">
        <f>H2256-M2256</f>
        <v/>
      </c>
      <c r="Q2256" s="7">
        <f>IF($I2256=1,(N2256-MAR1!$B$11)/MAR1!$D$11,(N2256-MAR1!$C$11)/MAR1!$E$11)</f>
        <v/>
      </c>
      <c r="R2256" s="7">
        <f>IF($I2256=1,(O2256-MAR1!$B$12)/MAR1!$D$12,(O2256-MAR1!$C$12)/MAR1!$E$12)</f>
        <v/>
      </c>
      <c r="S2256" s="7">
        <f>IF($I2256=1,(P2256-MAR1!$B$13)/MAR1!$D$13,(P2256-MAR1!$C$13)/MAR1!$E$13)</f>
        <v/>
      </c>
    </row>
    <row r="2257">
      <c r="A2257" s="5" t="n">
        <v>2256</v>
      </c>
      <c r="B2257" s="5" t="n">
        <v>7</v>
      </c>
      <c r="C2257" s="5" t="n">
        <v>66</v>
      </c>
      <c r="D2257" s="5" t="n">
        <v>3</v>
      </c>
      <c r="E2257" s="5" t="n">
        <v>0</v>
      </c>
      <c r="F2257" s="5" t="n">
        <v>33.9</v>
      </c>
      <c r="G2257" s="5" t="n">
        <v>17.2</v>
      </c>
      <c r="H2257" s="5" t="n">
        <v>22.83</v>
      </c>
      <c r="I2257" s="6">
        <f>IF(E2257&gt;=Markov!$B$3,1,0)</f>
        <v/>
      </c>
      <c r="J2257" s="6">
        <f>I2256</f>
        <v/>
      </c>
      <c r="K2257" s="7">
        <f>MAR1!$B$5+MAR1!$C$5*COS(2*PI()*$C2257/365)+MAR1!$D$5*SIN(2*PI()*$C2257/365)</f>
        <v/>
      </c>
      <c r="L2257" s="7">
        <f>MAR1!$B$6+MAR1!$C$6*COS(2*PI()*$C2257/365)+MAR1!$D$6*SIN(2*PI()*$C2257/365)</f>
        <v/>
      </c>
      <c r="M2257" s="7">
        <f>MAR1!$B$7+MAR1!$C$7*COS(2*PI()*$C2257/365)+MAR1!$D$7*SIN(2*PI()*$C2257/365)</f>
        <v/>
      </c>
      <c r="N2257" s="7">
        <f>F2257-K2257</f>
        <v/>
      </c>
      <c r="O2257" s="7">
        <f>G2257-L2257</f>
        <v/>
      </c>
      <c r="P2257" s="7">
        <f>H2257-M2257</f>
        <v/>
      </c>
      <c r="Q2257" s="7">
        <f>IF($I2257=1,(N2257-MAR1!$B$11)/MAR1!$D$11,(N2257-MAR1!$C$11)/MAR1!$E$11)</f>
        <v/>
      </c>
      <c r="R2257" s="7">
        <f>IF($I2257=1,(O2257-MAR1!$B$12)/MAR1!$D$12,(O2257-MAR1!$C$12)/MAR1!$E$12)</f>
        <v/>
      </c>
      <c r="S2257" s="7">
        <f>IF($I2257=1,(P2257-MAR1!$B$13)/MAR1!$D$13,(P2257-MAR1!$C$13)/MAR1!$E$13)</f>
        <v/>
      </c>
    </row>
    <row r="2258">
      <c r="A2258" s="5" t="n">
        <v>2257</v>
      </c>
      <c r="B2258" s="5" t="n">
        <v>7</v>
      </c>
      <c r="C2258" s="5" t="n">
        <v>67</v>
      </c>
      <c r="D2258" s="5" t="n">
        <v>3</v>
      </c>
      <c r="E2258" s="5" t="n">
        <v>0</v>
      </c>
      <c r="F2258" s="5" t="n">
        <v>34.1</v>
      </c>
      <c r="G2258" s="5" t="n">
        <v>17.5</v>
      </c>
      <c r="H2258" s="5" t="n">
        <v>17.22</v>
      </c>
      <c r="I2258" s="6">
        <f>IF(E2258&gt;=Markov!$B$3,1,0)</f>
        <v/>
      </c>
      <c r="J2258" s="6">
        <f>I2257</f>
        <v/>
      </c>
      <c r="K2258" s="7">
        <f>MAR1!$B$5+MAR1!$C$5*COS(2*PI()*$C2258/365)+MAR1!$D$5*SIN(2*PI()*$C2258/365)</f>
        <v/>
      </c>
      <c r="L2258" s="7">
        <f>MAR1!$B$6+MAR1!$C$6*COS(2*PI()*$C2258/365)+MAR1!$D$6*SIN(2*PI()*$C2258/365)</f>
        <v/>
      </c>
      <c r="M2258" s="7">
        <f>MAR1!$B$7+MAR1!$C$7*COS(2*PI()*$C2258/365)+MAR1!$D$7*SIN(2*PI()*$C2258/365)</f>
        <v/>
      </c>
      <c r="N2258" s="7">
        <f>F2258-K2258</f>
        <v/>
      </c>
      <c r="O2258" s="7">
        <f>G2258-L2258</f>
        <v/>
      </c>
      <c r="P2258" s="7">
        <f>H2258-M2258</f>
        <v/>
      </c>
      <c r="Q2258" s="7">
        <f>IF($I2258=1,(N2258-MAR1!$B$11)/MAR1!$D$11,(N2258-MAR1!$C$11)/MAR1!$E$11)</f>
        <v/>
      </c>
      <c r="R2258" s="7">
        <f>IF($I2258=1,(O2258-MAR1!$B$12)/MAR1!$D$12,(O2258-MAR1!$C$12)/MAR1!$E$12)</f>
        <v/>
      </c>
      <c r="S2258" s="7">
        <f>IF($I2258=1,(P2258-MAR1!$B$13)/MAR1!$D$13,(P2258-MAR1!$C$13)/MAR1!$E$13)</f>
        <v/>
      </c>
    </row>
    <row r="2259">
      <c r="A2259" s="5" t="n">
        <v>2258</v>
      </c>
      <c r="B2259" s="5" t="n">
        <v>7</v>
      </c>
      <c r="C2259" s="5" t="n">
        <v>68</v>
      </c>
      <c r="D2259" s="5" t="n">
        <v>3</v>
      </c>
      <c r="E2259" s="5" t="n">
        <v>0</v>
      </c>
      <c r="F2259" s="5" t="n">
        <v>35.4</v>
      </c>
      <c r="G2259" s="5" t="n">
        <v>17.7</v>
      </c>
      <c r="H2259" s="5" t="n">
        <v>26.4</v>
      </c>
      <c r="I2259" s="6">
        <f>IF(E2259&gt;=Markov!$B$3,1,0)</f>
        <v/>
      </c>
      <c r="J2259" s="6">
        <f>I2258</f>
        <v/>
      </c>
      <c r="K2259" s="7">
        <f>MAR1!$B$5+MAR1!$C$5*COS(2*PI()*$C2259/365)+MAR1!$D$5*SIN(2*PI()*$C2259/365)</f>
        <v/>
      </c>
      <c r="L2259" s="7">
        <f>MAR1!$B$6+MAR1!$C$6*COS(2*PI()*$C2259/365)+MAR1!$D$6*SIN(2*PI()*$C2259/365)</f>
        <v/>
      </c>
      <c r="M2259" s="7">
        <f>MAR1!$B$7+MAR1!$C$7*COS(2*PI()*$C2259/365)+MAR1!$D$7*SIN(2*PI()*$C2259/365)</f>
        <v/>
      </c>
      <c r="N2259" s="7">
        <f>F2259-K2259</f>
        <v/>
      </c>
      <c r="O2259" s="7">
        <f>G2259-L2259</f>
        <v/>
      </c>
      <c r="P2259" s="7">
        <f>H2259-M2259</f>
        <v/>
      </c>
      <c r="Q2259" s="7">
        <f>IF($I2259=1,(N2259-MAR1!$B$11)/MAR1!$D$11,(N2259-MAR1!$C$11)/MAR1!$E$11)</f>
        <v/>
      </c>
      <c r="R2259" s="7">
        <f>IF($I2259=1,(O2259-MAR1!$B$12)/MAR1!$D$12,(O2259-MAR1!$C$12)/MAR1!$E$12)</f>
        <v/>
      </c>
      <c r="S2259" s="7">
        <f>IF($I2259=1,(P2259-MAR1!$B$13)/MAR1!$D$13,(P2259-MAR1!$C$13)/MAR1!$E$13)</f>
        <v/>
      </c>
    </row>
    <row r="2260">
      <c r="A2260" s="5" t="n">
        <v>2259</v>
      </c>
      <c r="B2260" s="5" t="n">
        <v>7</v>
      </c>
      <c r="C2260" s="5" t="n">
        <v>69</v>
      </c>
      <c r="D2260" s="5" t="n">
        <v>3</v>
      </c>
      <c r="E2260" s="5" t="n">
        <v>0</v>
      </c>
      <c r="F2260" s="5" t="n">
        <v>33.6</v>
      </c>
      <c r="G2260" s="5" t="n">
        <v>17.1</v>
      </c>
      <c r="H2260" s="5" t="n">
        <v>22.8</v>
      </c>
      <c r="I2260" s="6">
        <f>IF(E2260&gt;=Markov!$B$3,1,0)</f>
        <v/>
      </c>
      <c r="J2260" s="6">
        <f>I2259</f>
        <v/>
      </c>
      <c r="K2260" s="7">
        <f>MAR1!$B$5+MAR1!$C$5*COS(2*PI()*$C2260/365)+MAR1!$D$5*SIN(2*PI()*$C2260/365)</f>
        <v/>
      </c>
      <c r="L2260" s="7">
        <f>MAR1!$B$6+MAR1!$C$6*COS(2*PI()*$C2260/365)+MAR1!$D$6*SIN(2*PI()*$C2260/365)</f>
        <v/>
      </c>
      <c r="M2260" s="7">
        <f>MAR1!$B$7+MAR1!$C$7*COS(2*PI()*$C2260/365)+MAR1!$D$7*SIN(2*PI()*$C2260/365)</f>
        <v/>
      </c>
      <c r="N2260" s="7">
        <f>F2260-K2260</f>
        <v/>
      </c>
      <c r="O2260" s="7">
        <f>G2260-L2260</f>
        <v/>
      </c>
      <c r="P2260" s="7">
        <f>H2260-M2260</f>
        <v/>
      </c>
      <c r="Q2260" s="7">
        <f>IF($I2260=1,(N2260-MAR1!$B$11)/MAR1!$D$11,(N2260-MAR1!$C$11)/MAR1!$E$11)</f>
        <v/>
      </c>
      <c r="R2260" s="7">
        <f>IF($I2260=1,(O2260-MAR1!$B$12)/MAR1!$D$12,(O2260-MAR1!$C$12)/MAR1!$E$12)</f>
        <v/>
      </c>
      <c r="S2260" s="7">
        <f>IF($I2260=1,(P2260-MAR1!$B$13)/MAR1!$D$13,(P2260-MAR1!$C$13)/MAR1!$E$13)</f>
        <v/>
      </c>
    </row>
    <row r="2261">
      <c r="A2261" s="5" t="n">
        <v>2260</v>
      </c>
      <c r="B2261" s="5" t="n">
        <v>7</v>
      </c>
      <c r="C2261" s="5" t="n">
        <v>70</v>
      </c>
      <c r="D2261" s="5" t="n">
        <v>3</v>
      </c>
      <c r="E2261" s="5" t="n">
        <v>0</v>
      </c>
      <c r="F2261" s="5" t="n">
        <v>32.8</v>
      </c>
      <c r="G2261" s="5" t="n">
        <v>20.3</v>
      </c>
      <c r="H2261" s="5" t="n">
        <v>23.25</v>
      </c>
      <c r="I2261" s="6">
        <f>IF(E2261&gt;=Markov!$B$3,1,0)</f>
        <v/>
      </c>
      <c r="J2261" s="6">
        <f>I2260</f>
        <v/>
      </c>
      <c r="K2261" s="7">
        <f>MAR1!$B$5+MAR1!$C$5*COS(2*PI()*$C2261/365)+MAR1!$D$5*SIN(2*PI()*$C2261/365)</f>
        <v/>
      </c>
      <c r="L2261" s="7">
        <f>MAR1!$B$6+MAR1!$C$6*COS(2*PI()*$C2261/365)+MAR1!$D$6*SIN(2*PI()*$C2261/365)</f>
        <v/>
      </c>
      <c r="M2261" s="7">
        <f>MAR1!$B$7+MAR1!$C$7*COS(2*PI()*$C2261/365)+MAR1!$D$7*SIN(2*PI()*$C2261/365)</f>
        <v/>
      </c>
      <c r="N2261" s="7">
        <f>F2261-K2261</f>
        <v/>
      </c>
      <c r="O2261" s="7">
        <f>G2261-L2261</f>
        <v/>
      </c>
      <c r="P2261" s="7">
        <f>H2261-M2261</f>
        <v/>
      </c>
      <c r="Q2261" s="7">
        <f>IF($I2261=1,(N2261-MAR1!$B$11)/MAR1!$D$11,(N2261-MAR1!$C$11)/MAR1!$E$11)</f>
        <v/>
      </c>
      <c r="R2261" s="7">
        <f>IF($I2261=1,(O2261-MAR1!$B$12)/MAR1!$D$12,(O2261-MAR1!$C$12)/MAR1!$E$12)</f>
        <v/>
      </c>
      <c r="S2261" s="7">
        <f>IF($I2261=1,(P2261-MAR1!$B$13)/MAR1!$D$13,(P2261-MAR1!$C$13)/MAR1!$E$13)</f>
        <v/>
      </c>
    </row>
    <row r="2262">
      <c r="A2262" s="5" t="n">
        <v>2261</v>
      </c>
      <c r="B2262" s="5" t="n">
        <v>7</v>
      </c>
      <c r="C2262" s="5" t="n">
        <v>71</v>
      </c>
      <c r="D2262" s="5" t="n">
        <v>3</v>
      </c>
      <c r="E2262" s="5" t="n">
        <v>0</v>
      </c>
      <c r="F2262" s="5" t="n">
        <v>32.2</v>
      </c>
      <c r="G2262" s="5" t="n">
        <v>17.4</v>
      </c>
      <c r="H2262" s="5" t="n">
        <v>24.18</v>
      </c>
      <c r="I2262" s="6">
        <f>IF(E2262&gt;=Markov!$B$3,1,0)</f>
        <v/>
      </c>
      <c r="J2262" s="6">
        <f>I2261</f>
        <v/>
      </c>
      <c r="K2262" s="7">
        <f>MAR1!$B$5+MAR1!$C$5*COS(2*PI()*$C2262/365)+MAR1!$D$5*SIN(2*PI()*$C2262/365)</f>
        <v/>
      </c>
      <c r="L2262" s="7">
        <f>MAR1!$B$6+MAR1!$C$6*COS(2*PI()*$C2262/365)+MAR1!$D$6*SIN(2*PI()*$C2262/365)</f>
        <v/>
      </c>
      <c r="M2262" s="7">
        <f>MAR1!$B$7+MAR1!$C$7*COS(2*PI()*$C2262/365)+MAR1!$D$7*SIN(2*PI()*$C2262/365)</f>
        <v/>
      </c>
      <c r="N2262" s="7">
        <f>F2262-K2262</f>
        <v/>
      </c>
      <c r="O2262" s="7">
        <f>G2262-L2262</f>
        <v/>
      </c>
      <c r="P2262" s="7">
        <f>H2262-M2262</f>
        <v/>
      </c>
      <c r="Q2262" s="7">
        <f>IF($I2262=1,(N2262-MAR1!$B$11)/MAR1!$D$11,(N2262-MAR1!$C$11)/MAR1!$E$11)</f>
        <v/>
      </c>
      <c r="R2262" s="7">
        <f>IF($I2262=1,(O2262-MAR1!$B$12)/MAR1!$D$12,(O2262-MAR1!$C$12)/MAR1!$E$12)</f>
        <v/>
      </c>
      <c r="S2262" s="7">
        <f>IF($I2262=1,(P2262-MAR1!$B$13)/MAR1!$D$13,(P2262-MAR1!$C$13)/MAR1!$E$13)</f>
        <v/>
      </c>
    </row>
    <row r="2263">
      <c r="A2263" s="5" t="n">
        <v>2262</v>
      </c>
      <c r="B2263" s="5" t="n">
        <v>7</v>
      </c>
      <c r="C2263" s="5" t="n">
        <v>72</v>
      </c>
      <c r="D2263" s="5" t="n">
        <v>3</v>
      </c>
      <c r="E2263" s="5" t="n">
        <v>0</v>
      </c>
      <c r="F2263" s="5" t="n">
        <v>33.9</v>
      </c>
      <c r="G2263" s="5" t="n">
        <v>18.7</v>
      </c>
      <c r="H2263" s="5" t="n">
        <v>26.05</v>
      </c>
      <c r="I2263" s="6">
        <f>IF(E2263&gt;=Markov!$B$3,1,0)</f>
        <v/>
      </c>
      <c r="J2263" s="6">
        <f>I2262</f>
        <v/>
      </c>
      <c r="K2263" s="7">
        <f>MAR1!$B$5+MAR1!$C$5*COS(2*PI()*$C2263/365)+MAR1!$D$5*SIN(2*PI()*$C2263/365)</f>
        <v/>
      </c>
      <c r="L2263" s="7">
        <f>MAR1!$B$6+MAR1!$C$6*COS(2*PI()*$C2263/365)+MAR1!$D$6*SIN(2*PI()*$C2263/365)</f>
        <v/>
      </c>
      <c r="M2263" s="7">
        <f>MAR1!$B$7+MAR1!$C$7*COS(2*PI()*$C2263/365)+MAR1!$D$7*SIN(2*PI()*$C2263/365)</f>
        <v/>
      </c>
      <c r="N2263" s="7">
        <f>F2263-K2263</f>
        <v/>
      </c>
      <c r="O2263" s="7">
        <f>G2263-L2263</f>
        <v/>
      </c>
      <c r="P2263" s="7">
        <f>H2263-M2263</f>
        <v/>
      </c>
      <c r="Q2263" s="7">
        <f>IF($I2263=1,(N2263-MAR1!$B$11)/MAR1!$D$11,(N2263-MAR1!$C$11)/MAR1!$E$11)</f>
        <v/>
      </c>
      <c r="R2263" s="7">
        <f>IF($I2263=1,(O2263-MAR1!$B$12)/MAR1!$D$12,(O2263-MAR1!$C$12)/MAR1!$E$12)</f>
        <v/>
      </c>
      <c r="S2263" s="7">
        <f>IF($I2263=1,(P2263-MAR1!$B$13)/MAR1!$D$13,(P2263-MAR1!$C$13)/MAR1!$E$13)</f>
        <v/>
      </c>
    </row>
    <row r="2264">
      <c r="A2264" s="5" t="n">
        <v>2263</v>
      </c>
      <c r="B2264" s="5" t="n">
        <v>7</v>
      </c>
      <c r="C2264" s="5" t="n">
        <v>73</v>
      </c>
      <c r="D2264" s="5" t="n">
        <v>3</v>
      </c>
      <c r="E2264" s="5" t="n">
        <v>0</v>
      </c>
      <c r="F2264" s="5" t="n">
        <v>37.4</v>
      </c>
      <c r="G2264" s="5" t="n">
        <v>21</v>
      </c>
      <c r="H2264" s="5" t="n">
        <v>20.26</v>
      </c>
      <c r="I2264" s="6">
        <f>IF(E2264&gt;=Markov!$B$3,1,0)</f>
        <v/>
      </c>
      <c r="J2264" s="6">
        <f>I2263</f>
        <v/>
      </c>
      <c r="K2264" s="7">
        <f>MAR1!$B$5+MAR1!$C$5*COS(2*PI()*$C2264/365)+MAR1!$D$5*SIN(2*PI()*$C2264/365)</f>
        <v/>
      </c>
      <c r="L2264" s="7">
        <f>MAR1!$B$6+MAR1!$C$6*COS(2*PI()*$C2264/365)+MAR1!$D$6*SIN(2*PI()*$C2264/365)</f>
        <v/>
      </c>
      <c r="M2264" s="7">
        <f>MAR1!$B$7+MAR1!$C$7*COS(2*PI()*$C2264/365)+MAR1!$D$7*SIN(2*PI()*$C2264/365)</f>
        <v/>
      </c>
      <c r="N2264" s="7">
        <f>F2264-K2264</f>
        <v/>
      </c>
      <c r="O2264" s="7">
        <f>G2264-L2264</f>
        <v/>
      </c>
      <c r="P2264" s="7">
        <f>H2264-M2264</f>
        <v/>
      </c>
      <c r="Q2264" s="7">
        <f>IF($I2264=1,(N2264-MAR1!$B$11)/MAR1!$D$11,(N2264-MAR1!$C$11)/MAR1!$E$11)</f>
        <v/>
      </c>
      <c r="R2264" s="7">
        <f>IF($I2264=1,(O2264-MAR1!$B$12)/MAR1!$D$12,(O2264-MAR1!$C$12)/MAR1!$E$12)</f>
        <v/>
      </c>
      <c r="S2264" s="7">
        <f>IF($I2264=1,(P2264-MAR1!$B$13)/MAR1!$D$13,(P2264-MAR1!$C$13)/MAR1!$E$13)</f>
        <v/>
      </c>
    </row>
    <row r="2265">
      <c r="A2265" s="5" t="n">
        <v>2264</v>
      </c>
      <c r="B2265" s="5" t="n">
        <v>7</v>
      </c>
      <c r="C2265" s="5" t="n">
        <v>74</v>
      </c>
      <c r="D2265" s="5" t="n">
        <v>3</v>
      </c>
      <c r="E2265" s="5" t="n">
        <v>0</v>
      </c>
      <c r="F2265" s="5" t="n">
        <v>35.6</v>
      </c>
      <c r="G2265" s="5" t="n">
        <v>20.4</v>
      </c>
      <c r="H2265" s="5" t="n">
        <v>16.67</v>
      </c>
      <c r="I2265" s="6">
        <f>IF(E2265&gt;=Markov!$B$3,1,0)</f>
        <v/>
      </c>
      <c r="J2265" s="6">
        <f>I2264</f>
        <v/>
      </c>
      <c r="K2265" s="7">
        <f>MAR1!$B$5+MAR1!$C$5*COS(2*PI()*$C2265/365)+MAR1!$D$5*SIN(2*PI()*$C2265/365)</f>
        <v/>
      </c>
      <c r="L2265" s="7">
        <f>MAR1!$B$6+MAR1!$C$6*COS(2*PI()*$C2265/365)+MAR1!$D$6*SIN(2*PI()*$C2265/365)</f>
        <v/>
      </c>
      <c r="M2265" s="7">
        <f>MAR1!$B$7+MAR1!$C$7*COS(2*PI()*$C2265/365)+MAR1!$D$7*SIN(2*PI()*$C2265/365)</f>
        <v/>
      </c>
      <c r="N2265" s="7">
        <f>F2265-K2265</f>
        <v/>
      </c>
      <c r="O2265" s="7">
        <f>G2265-L2265</f>
        <v/>
      </c>
      <c r="P2265" s="7">
        <f>H2265-M2265</f>
        <v/>
      </c>
      <c r="Q2265" s="7">
        <f>IF($I2265=1,(N2265-MAR1!$B$11)/MAR1!$D$11,(N2265-MAR1!$C$11)/MAR1!$E$11)</f>
        <v/>
      </c>
      <c r="R2265" s="7">
        <f>IF($I2265=1,(O2265-MAR1!$B$12)/MAR1!$D$12,(O2265-MAR1!$C$12)/MAR1!$E$12)</f>
        <v/>
      </c>
      <c r="S2265" s="7">
        <f>IF($I2265=1,(P2265-MAR1!$B$13)/MAR1!$D$13,(P2265-MAR1!$C$13)/MAR1!$E$13)</f>
        <v/>
      </c>
    </row>
    <row r="2266">
      <c r="A2266" s="5" t="n">
        <v>2265</v>
      </c>
      <c r="B2266" s="5" t="n">
        <v>7</v>
      </c>
      <c r="C2266" s="5" t="n">
        <v>75</v>
      </c>
      <c r="D2266" s="5" t="n">
        <v>3</v>
      </c>
      <c r="E2266" s="5" t="n">
        <v>0</v>
      </c>
      <c r="F2266" s="5" t="n">
        <v>36</v>
      </c>
      <c r="G2266" s="5" t="n">
        <v>19.6</v>
      </c>
      <c r="H2266" s="5" t="n">
        <v>19.32</v>
      </c>
      <c r="I2266" s="6">
        <f>IF(E2266&gt;=Markov!$B$3,1,0)</f>
        <v/>
      </c>
      <c r="J2266" s="6">
        <f>I2265</f>
        <v/>
      </c>
      <c r="K2266" s="7">
        <f>MAR1!$B$5+MAR1!$C$5*COS(2*PI()*$C2266/365)+MAR1!$D$5*SIN(2*PI()*$C2266/365)</f>
        <v/>
      </c>
      <c r="L2266" s="7">
        <f>MAR1!$B$6+MAR1!$C$6*COS(2*PI()*$C2266/365)+MAR1!$D$6*SIN(2*PI()*$C2266/365)</f>
        <v/>
      </c>
      <c r="M2266" s="7">
        <f>MAR1!$B$7+MAR1!$C$7*COS(2*PI()*$C2266/365)+MAR1!$D$7*SIN(2*PI()*$C2266/365)</f>
        <v/>
      </c>
      <c r="N2266" s="7">
        <f>F2266-K2266</f>
        <v/>
      </c>
      <c r="O2266" s="7">
        <f>G2266-L2266</f>
        <v/>
      </c>
      <c r="P2266" s="7">
        <f>H2266-M2266</f>
        <v/>
      </c>
      <c r="Q2266" s="7">
        <f>IF($I2266=1,(N2266-MAR1!$B$11)/MAR1!$D$11,(N2266-MAR1!$C$11)/MAR1!$E$11)</f>
        <v/>
      </c>
      <c r="R2266" s="7">
        <f>IF($I2266=1,(O2266-MAR1!$B$12)/MAR1!$D$12,(O2266-MAR1!$C$12)/MAR1!$E$12)</f>
        <v/>
      </c>
      <c r="S2266" s="7">
        <f>IF($I2266=1,(P2266-MAR1!$B$13)/MAR1!$D$13,(P2266-MAR1!$C$13)/MAR1!$E$13)</f>
        <v/>
      </c>
    </row>
    <row r="2267">
      <c r="A2267" s="5" t="n">
        <v>2266</v>
      </c>
      <c r="B2267" s="5" t="n">
        <v>7</v>
      </c>
      <c r="C2267" s="5" t="n">
        <v>76</v>
      </c>
      <c r="D2267" s="5" t="n">
        <v>3</v>
      </c>
      <c r="E2267" s="5" t="n">
        <v>0</v>
      </c>
      <c r="F2267" s="5" t="n">
        <v>35.1</v>
      </c>
      <c r="G2267" s="5" t="n">
        <v>18.5</v>
      </c>
      <c r="H2267" s="5" t="n">
        <v>21.69</v>
      </c>
      <c r="I2267" s="6">
        <f>IF(E2267&gt;=Markov!$B$3,1,0)</f>
        <v/>
      </c>
      <c r="J2267" s="6">
        <f>I2266</f>
        <v/>
      </c>
      <c r="K2267" s="7">
        <f>MAR1!$B$5+MAR1!$C$5*COS(2*PI()*$C2267/365)+MAR1!$D$5*SIN(2*PI()*$C2267/365)</f>
        <v/>
      </c>
      <c r="L2267" s="7">
        <f>MAR1!$B$6+MAR1!$C$6*COS(2*PI()*$C2267/365)+MAR1!$D$6*SIN(2*PI()*$C2267/365)</f>
        <v/>
      </c>
      <c r="M2267" s="7">
        <f>MAR1!$B$7+MAR1!$C$7*COS(2*PI()*$C2267/365)+MAR1!$D$7*SIN(2*PI()*$C2267/365)</f>
        <v/>
      </c>
      <c r="N2267" s="7">
        <f>F2267-K2267</f>
        <v/>
      </c>
      <c r="O2267" s="7">
        <f>G2267-L2267</f>
        <v/>
      </c>
      <c r="P2267" s="7">
        <f>H2267-M2267</f>
        <v/>
      </c>
      <c r="Q2267" s="7">
        <f>IF($I2267=1,(N2267-MAR1!$B$11)/MAR1!$D$11,(N2267-MAR1!$C$11)/MAR1!$E$11)</f>
        <v/>
      </c>
      <c r="R2267" s="7">
        <f>IF($I2267=1,(O2267-MAR1!$B$12)/MAR1!$D$12,(O2267-MAR1!$C$12)/MAR1!$E$12)</f>
        <v/>
      </c>
      <c r="S2267" s="7">
        <f>IF($I2267=1,(P2267-MAR1!$B$13)/MAR1!$D$13,(P2267-MAR1!$C$13)/MAR1!$E$13)</f>
        <v/>
      </c>
    </row>
    <row r="2268">
      <c r="A2268" s="5" t="n">
        <v>2267</v>
      </c>
      <c r="B2268" s="5" t="n">
        <v>7</v>
      </c>
      <c r="C2268" s="5" t="n">
        <v>77</v>
      </c>
      <c r="D2268" s="5" t="n">
        <v>3</v>
      </c>
      <c r="E2268" s="5" t="n">
        <v>0.4</v>
      </c>
      <c r="F2268" s="5" t="n">
        <v>31.6</v>
      </c>
      <c r="G2268" s="5" t="n">
        <v>18.9</v>
      </c>
      <c r="H2268" s="5" t="n">
        <v>13.51</v>
      </c>
      <c r="I2268" s="6">
        <f>IF(E2268&gt;=Markov!$B$3,1,0)</f>
        <v/>
      </c>
      <c r="J2268" s="6">
        <f>I2267</f>
        <v/>
      </c>
      <c r="K2268" s="7">
        <f>MAR1!$B$5+MAR1!$C$5*COS(2*PI()*$C2268/365)+MAR1!$D$5*SIN(2*PI()*$C2268/365)</f>
        <v/>
      </c>
      <c r="L2268" s="7">
        <f>MAR1!$B$6+MAR1!$C$6*COS(2*PI()*$C2268/365)+MAR1!$D$6*SIN(2*PI()*$C2268/365)</f>
        <v/>
      </c>
      <c r="M2268" s="7">
        <f>MAR1!$B$7+MAR1!$C$7*COS(2*PI()*$C2268/365)+MAR1!$D$7*SIN(2*PI()*$C2268/365)</f>
        <v/>
      </c>
      <c r="N2268" s="7">
        <f>F2268-K2268</f>
        <v/>
      </c>
      <c r="O2268" s="7">
        <f>G2268-L2268</f>
        <v/>
      </c>
      <c r="P2268" s="7">
        <f>H2268-M2268</f>
        <v/>
      </c>
      <c r="Q2268" s="7">
        <f>IF($I2268=1,(N2268-MAR1!$B$11)/MAR1!$D$11,(N2268-MAR1!$C$11)/MAR1!$E$11)</f>
        <v/>
      </c>
      <c r="R2268" s="7">
        <f>IF($I2268=1,(O2268-MAR1!$B$12)/MAR1!$D$12,(O2268-MAR1!$C$12)/MAR1!$E$12)</f>
        <v/>
      </c>
      <c r="S2268" s="7">
        <f>IF($I2268=1,(P2268-MAR1!$B$13)/MAR1!$D$13,(P2268-MAR1!$C$13)/MAR1!$E$13)</f>
        <v/>
      </c>
    </row>
    <row r="2269">
      <c r="A2269" s="5" t="n">
        <v>2268</v>
      </c>
      <c r="B2269" s="5" t="n">
        <v>7</v>
      </c>
      <c r="C2269" s="5" t="n">
        <v>78</v>
      </c>
      <c r="D2269" s="5" t="n">
        <v>3</v>
      </c>
      <c r="E2269" s="5" t="n">
        <v>0</v>
      </c>
      <c r="F2269" s="5" t="n">
        <v>35.4</v>
      </c>
      <c r="G2269" s="5" t="n">
        <v>22.1</v>
      </c>
      <c r="H2269" s="5" t="n">
        <v>20.1</v>
      </c>
      <c r="I2269" s="6">
        <f>IF(E2269&gt;=Markov!$B$3,1,0)</f>
        <v/>
      </c>
      <c r="J2269" s="6">
        <f>I2268</f>
        <v/>
      </c>
      <c r="K2269" s="7">
        <f>MAR1!$B$5+MAR1!$C$5*COS(2*PI()*$C2269/365)+MAR1!$D$5*SIN(2*PI()*$C2269/365)</f>
        <v/>
      </c>
      <c r="L2269" s="7">
        <f>MAR1!$B$6+MAR1!$C$6*COS(2*PI()*$C2269/365)+MAR1!$D$6*SIN(2*PI()*$C2269/365)</f>
        <v/>
      </c>
      <c r="M2269" s="7">
        <f>MAR1!$B$7+MAR1!$C$7*COS(2*PI()*$C2269/365)+MAR1!$D$7*SIN(2*PI()*$C2269/365)</f>
        <v/>
      </c>
      <c r="N2269" s="7">
        <f>F2269-K2269</f>
        <v/>
      </c>
      <c r="O2269" s="7">
        <f>G2269-L2269</f>
        <v/>
      </c>
      <c r="P2269" s="7">
        <f>H2269-M2269</f>
        <v/>
      </c>
      <c r="Q2269" s="7">
        <f>IF($I2269=1,(N2269-MAR1!$B$11)/MAR1!$D$11,(N2269-MAR1!$C$11)/MAR1!$E$11)</f>
        <v/>
      </c>
      <c r="R2269" s="7">
        <f>IF($I2269=1,(O2269-MAR1!$B$12)/MAR1!$D$12,(O2269-MAR1!$C$12)/MAR1!$E$12)</f>
        <v/>
      </c>
      <c r="S2269" s="7">
        <f>IF($I2269=1,(P2269-MAR1!$B$13)/MAR1!$D$13,(P2269-MAR1!$C$13)/MAR1!$E$13)</f>
        <v/>
      </c>
    </row>
    <row r="2270">
      <c r="A2270" s="5" t="n">
        <v>2269</v>
      </c>
      <c r="B2270" s="5" t="n">
        <v>7</v>
      </c>
      <c r="C2270" s="5" t="n">
        <v>79</v>
      </c>
      <c r="D2270" s="5" t="n">
        <v>3</v>
      </c>
      <c r="E2270" s="5" t="n">
        <v>0</v>
      </c>
      <c r="F2270" s="5" t="n">
        <v>36.7</v>
      </c>
      <c r="G2270" s="5" t="n">
        <v>21.5</v>
      </c>
      <c r="H2270" s="5" t="n">
        <v>19.8</v>
      </c>
      <c r="I2270" s="6">
        <f>IF(E2270&gt;=Markov!$B$3,1,0)</f>
        <v/>
      </c>
      <c r="J2270" s="6">
        <f>I2269</f>
        <v/>
      </c>
      <c r="K2270" s="7">
        <f>MAR1!$B$5+MAR1!$C$5*COS(2*PI()*$C2270/365)+MAR1!$D$5*SIN(2*PI()*$C2270/365)</f>
        <v/>
      </c>
      <c r="L2270" s="7">
        <f>MAR1!$B$6+MAR1!$C$6*COS(2*PI()*$C2270/365)+MAR1!$D$6*SIN(2*PI()*$C2270/365)</f>
        <v/>
      </c>
      <c r="M2270" s="7">
        <f>MAR1!$B$7+MAR1!$C$7*COS(2*PI()*$C2270/365)+MAR1!$D$7*SIN(2*PI()*$C2270/365)</f>
        <v/>
      </c>
      <c r="N2270" s="7">
        <f>F2270-K2270</f>
        <v/>
      </c>
      <c r="O2270" s="7">
        <f>G2270-L2270</f>
        <v/>
      </c>
      <c r="P2270" s="7">
        <f>H2270-M2270</f>
        <v/>
      </c>
      <c r="Q2270" s="7">
        <f>IF($I2270=1,(N2270-MAR1!$B$11)/MAR1!$D$11,(N2270-MAR1!$C$11)/MAR1!$E$11)</f>
        <v/>
      </c>
      <c r="R2270" s="7">
        <f>IF($I2270=1,(O2270-MAR1!$B$12)/MAR1!$D$12,(O2270-MAR1!$C$12)/MAR1!$E$12)</f>
        <v/>
      </c>
      <c r="S2270" s="7">
        <f>IF($I2270=1,(P2270-MAR1!$B$13)/MAR1!$D$13,(P2270-MAR1!$C$13)/MAR1!$E$13)</f>
        <v/>
      </c>
    </row>
    <row r="2271">
      <c r="A2271" s="5" t="n">
        <v>2270</v>
      </c>
      <c r="B2271" s="5" t="n">
        <v>7</v>
      </c>
      <c r="C2271" s="5" t="n">
        <v>80</v>
      </c>
      <c r="D2271" s="5" t="n">
        <v>3</v>
      </c>
      <c r="E2271" s="5" t="n">
        <v>0</v>
      </c>
      <c r="F2271" s="5" t="n">
        <v>36.2</v>
      </c>
      <c r="G2271" s="5" t="n">
        <v>20.8</v>
      </c>
      <c r="H2271" s="5" t="n">
        <v>23.33</v>
      </c>
      <c r="I2271" s="6">
        <f>IF(E2271&gt;=Markov!$B$3,1,0)</f>
        <v/>
      </c>
      <c r="J2271" s="6">
        <f>I2270</f>
        <v/>
      </c>
      <c r="K2271" s="7">
        <f>MAR1!$B$5+MAR1!$C$5*COS(2*PI()*$C2271/365)+MAR1!$D$5*SIN(2*PI()*$C2271/365)</f>
        <v/>
      </c>
      <c r="L2271" s="7">
        <f>MAR1!$B$6+MAR1!$C$6*COS(2*PI()*$C2271/365)+MAR1!$D$6*SIN(2*PI()*$C2271/365)</f>
        <v/>
      </c>
      <c r="M2271" s="7">
        <f>MAR1!$B$7+MAR1!$C$7*COS(2*PI()*$C2271/365)+MAR1!$D$7*SIN(2*PI()*$C2271/365)</f>
        <v/>
      </c>
      <c r="N2271" s="7">
        <f>F2271-K2271</f>
        <v/>
      </c>
      <c r="O2271" s="7">
        <f>G2271-L2271</f>
        <v/>
      </c>
      <c r="P2271" s="7">
        <f>H2271-M2271</f>
        <v/>
      </c>
      <c r="Q2271" s="7">
        <f>IF($I2271=1,(N2271-MAR1!$B$11)/MAR1!$D$11,(N2271-MAR1!$C$11)/MAR1!$E$11)</f>
        <v/>
      </c>
      <c r="R2271" s="7">
        <f>IF($I2271=1,(O2271-MAR1!$B$12)/MAR1!$D$12,(O2271-MAR1!$C$12)/MAR1!$E$12)</f>
        <v/>
      </c>
      <c r="S2271" s="7">
        <f>IF($I2271=1,(P2271-MAR1!$B$13)/MAR1!$D$13,(P2271-MAR1!$C$13)/MAR1!$E$13)</f>
        <v/>
      </c>
    </row>
    <row r="2272">
      <c r="A2272" s="5" t="n">
        <v>2271</v>
      </c>
      <c r="B2272" s="5" t="n">
        <v>7</v>
      </c>
      <c r="C2272" s="5" t="n">
        <v>81</v>
      </c>
      <c r="D2272" s="5" t="n">
        <v>3</v>
      </c>
      <c r="E2272" s="5" t="n">
        <v>0</v>
      </c>
      <c r="F2272" s="5" t="n">
        <v>37.1</v>
      </c>
      <c r="G2272" s="5" t="n">
        <v>19.2</v>
      </c>
      <c r="H2272" s="5" t="n">
        <v>20.34</v>
      </c>
      <c r="I2272" s="6">
        <f>IF(E2272&gt;=Markov!$B$3,1,0)</f>
        <v/>
      </c>
      <c r="J2272" s="6">
        <f>I2271</f>
        <v/>
      </c>
      <c r="K2272" s="7">
        <f>MAR1!$B$5+MAR1!$C$5*COS(2*PI()*$C2272/365)+MAR1!$D$5*SIN(2*PI()*$C2272/365)</f>
        <v/>
      </c>
      <c r="L2272" s="7">
        <f>MAR1!$B$6+MAR1!$C$6*COS(2*PI()*$C2272/365)+MAR1!$D$6*SIN(2*PI()*$C2272/365)</f>
        <v/>
      </c>
      <c r="M2272" s="7">
        <f>MAR1!$B$7+MAR1!$C$7*COS(2*PI()*$C2272/365)+MAR1!$D$7*SIN(2*PI()*$C2272/365)</f>
        <v/>
      </c>
      <c r="N2272" s="7">
        <f>F2272-K2272</f>
        <v/>
      </c>
      <c r="O2272" s="7">
        <f>G2272-L2272</f>
        <v/>
      </c>
      <c r="P2272" s="7">
        <f>H2272-M2272</f>
        <v/>
      </c>
      <c r="Q2272" s="7">
        <f>IF($I2272=1,(N2272-MAR1!$B$11)/MAR1!$D$11,(N2272-MAR1!$C$11)/MAR1!$E$11)</f>
        <v/>
      </c>
      <c r="R2272" s="7">
        <f>IF($I2272=1,(O2272-MAR1!$B$12)/MAR1!$D$12,(O2272-MAR1!$C$12)/MAR1!$E$12)</f>
        <v/>
      </c>
      <c r="S2272" s="7">
        <f>IF($I2272=1,(P2272-MAR1!$B$13)/MAR1!$D$13,(P2272-MAR1!$C$13)/MAR1!$E$13)</f>
        <v/>
      </c>
    </row>
    <row r="2273">
      <c r="A2273" s="5" t="n">
        <v>2272</v>
      </c>
      <c r="B2273" s="5" t="n">
        <v>7</v>
      </c>
      <c r="C2273" s="5" t="n">
        <v>82</v>
      </c>
      <c r="D2273" s="5" t="n">
        <v>3</v>
      </c>
      <c r="E2273" s="5" t="n">
        <v>0</v>
      </c>
      <c r="F2273" s="5" t="n">
        <v>33.6</v>
      </c>
      <c r="G2273" s="5" t="n">
        <v>19.7</v>
      </c>
      <c r="H2273" s="5" t="n">
        <v>22.37</v>
      </c>
      <c r="I2273" s="6">
        <f>IF(E2273&gt;=Markov!$B$3,1,0)</f>
        <v/>
      </c>
      <c r="J2273" s="6">
        <f>I2272</f>
        <v/>
      </c>
      <c r="K2273" s="7">
        <f>MAR1!$B$5+MAR1!$C$5*COS(2*PI()*$C2273/365)+MAR1!$D$5*SIN(2*PI()*$C2273/365)</f>
        <v/>
      </c>
      <c r="L2273" s="7">
        <f>MAR1!$B$6+MAR1!$C$6*COS(2*PI()*$C2273/365)+MAR1!$D$6*SIN(2*PI()*$C2273/365)</f>
        <v/>
      </c>
      <c r="M2273" s="7">
        <f>MAR1!$B$7+MAR1!$C$7*COS(2*PI()*$C2273/365)+MAR1!$D$7*SIN(2*PI()*$C2273/365)</f>
        <v/>
      </c>
      <c r="N2273" s="7">
        <f>F2273-K2273</f>
        <v/>
      </c>
      <c r="O2273" s="7">
        <f>G2273-L2273</f>
        <v/>
      </c>
      <c r="P2273" s="7">
        <f>H2273-M2273</f>
        <v/>
      </c>
      <c r="Q2273" s="7">
        <f>IF($I2273=1,(N2273-MAR1!$B$11)/MAR1!$D$11,(N2273-MAR1!$C$11)/MAR1!$E$11)</f>
        <v/>
      </c>
      <c r="R2273" s="7">
        <f>IF($I2273=1,(O2273-MAR1!$B$12)/MAR1!$D$12,(O2273-MAR1!$C$12)/MAR1!$E$12)</f>
        <v/>
      </c>
      <c r="S2273" s="7">
        <f>IF($I2273=1,(P2273-MAR1!$B$13)/MAR1!$D$13,(P2273-MAR1!$C$13)/MAR1!$E$13)</f>
        <v/>
      </c>
    </row>
    <row r="2274">
      <c r="A2274" s="5" t="n">
        <v>2273</v>
      </c>
      <c r="B2274" s="5" t="n">
        <v>7</v>
      </c>
      <c r="C2274" s="5" t="n">
        <v>83</v>
      </c>
      <c r="D2274" s="5" t="n">
        <v>3</v>
      </c>
      <c r="E2274" s="5" t="n">
        <v>0</v>
      </c>
      <c r="F2274" s="5" t="n">
        <v>36.6</v>
      </c>
      <c r="G2274" s="5" t="n">
        <v>23.2</v>
      </c>
      <c r="H2274" s="5" t="n">
        <v>23.49</v>
      </c>
      <c r="I2274" s="6">
        <f>IF(E2274&gt;=Markov!$B$3,1,0)</f>
        <v/>
      </c>
      <c r="J2274" s="6">
        <f>I2273</f>
        <v/>
      </c>
      <c r="K2274" s="7">
        <f>MAR1!$B$5+MAR1!$C$5*COS(2*PI()*$C2274/365)+MAR1!$D$5*SIN(2*PI()*$C2274/365)</f>
        <v/>
      </c>
      <c r="L2274" s="7">
        <f>MAR1!$B$6+MAR1!$C$6*COS(2*PI()*$C2274/365)+MAR1!$D$6*SIN(2*PI()*$C2274/365)</f>
        <v/>
      </c>
      <c r="M2274" s="7">
        <f>MAR1!$B$7+MAR1!$C$7*COS(2*PI()*$C2274/365)+MAR1!$D$7*SIN(2*PI()*$C2274/365)</f>
        <v/>
      </c>
      <c r="N2274" s="7">
        <f>F2274-K2274</f>
        <v/>
      </c>
      <c r="O2274" s="7">
        <f>G2274-L2274</f>
        <v/>
      </c>
      <c r="P2274" s="7">
        <f>H2274-M2274</f>
        <v/>
      </c>
      <c r="Q2274" s="7">
        <f>IF($I2274=1,(N2274-MAR1!$B$11)/MAR1!$D$11,(N2274-MAR1!$C$11)/MAR1!$E$11)</f>
        <v/>
      </c>
      <c r="R2274" s="7">
        <f>IF($I2274=1,(O2274-MAR1!$B$12)/MAR1!$D$12,(O2274-MAR1!$C$12)/MAR1!$E$12)</f>
        <v/>
      </c>
      <c r="S2274" s="7">
        <f>IF($I2274=1,(P2274-MAR1!$B$13)/MAR1!$D$13,(P2274-MAR1!$C$13)/MAR1!$E$13)</f>
        <v/>
      </c>
    </row>
    <row r="2275">
      <c r="A2275" s="5" t="n">
        <v>2274</v>
      </c>
      <c r="B2275" s="5" t="n">
        <v>7</v>
      </c>
      <c r="C2275" s="5" t="n">
        <v>84</v>
      </c>
      <c r="D2275" s="5" t="n">
        <v>3</v>
      </c>
      <c r="E2275" s="5" t="n">
        <v>0</v>
      </c>
      <c r="F2275" s="5" t="n">
        <v>37.3</v>
      </c>
      <c r="G2275" s="5" t="n">
        <v>22.3</v>
      </c>
      <c r="H2275" s="5" t="n">
        <v>18.9</v>
      </c>
      <c r="I2275" s="6">
        <f>IF(E2275&gt;=Markov!$B$3,1,0)</f>
        <v/>
      </c>
      <c r="J2275" s="6">
        <f>I2274</f>
        <v/>
      </c>
      <c r="K2275" s="7">
        <f>MAR1!$B$5+MAR1!$C$5*COS(2*PI()*$C2275/365)+MAR1!$D$5*SIN(2*PI()*$C2275/365)</f>
        <v/>
      </c>
      <c r="L2275" s="7">
        <f>MAR1!$B$6+MAR1!$C$6*COS(2*PI()*$C2275/365)+MAR1!$D$6*SIN(2*PI()*$C2275/365)</f>
        <v/>
      </c>
      <c r="M2275" s="7">
        <f>MAR1!$B$7+MAR1!$C$7*COS(2*PI()*$C2275/365)+MAR1!$D$7*SIN(2*PI()*$C2275/365)</f>
        <v/>
      </c>
      <c r="N2275" s="7">
        <f>F2275-K2275</f>
        <v/>
      </c>
      <c r="O2275" s="7">
        <f>G2275-L2275</f>
        <v/>
      </c>
      <c r="P2275" s="7">
        <f>H2275-M2275</f>
        <v/>
      </c>
      <c r="Q2275" s="7">
        <f>IF($I2275=1,(N2275-MAR1!$B$11)/MAR1!$D$11,(N2275-MAR1!$C$11)/MAR1!$E$11)</f>
        <v/>
      </c>
      <c r="R2275" s="7">
        <f>IF($I2275=1,(O2275-MAR1!$B$12)/MAR1!$D$12,(O2275-MAR1!$C$12)/MAR1!$E$12)</f>
        <v/>
      </c>
      <c r="S2275" s="7">
        <f>IF($I2275=1,(P2275-MAR1!$B$13)/MAR1!$D$13,(P2275-MAR1!$C$13)/MAR1!$E$13)</f>
        <v/>
      </c>
    </row>
    <row r="2276">
      <c r="A2276" s="5" t="n">
        <v>2275</v>
      </c>
      <c r="B2276" s="5" t="n">
        <v>7</v>
      </c>
      <c r="C2276" s="5" t="n">
        <v>85</v>
      </c>
      <c r="D2276" s="5" t="n">
        <v>3</v>
      </c>
      <c r="E2276" s="5" t="n">
        <v>0</v>
      </c>
      <c r="F2276" s="5" t="n">
        <v>36.4</v>
      </c>
      <c r="G2276" s="5" t="n">
        <v>23.1</v>
      </c>
      <c r="H2276" s="5" t="n">
        <v>19.05</v>
      </c>
      <c r="I2276" s="6">
        <f>IF(E2276&gt;=Markov!$B$3,1,0)</f>
        <v/>
      </c>
      <c r="J2276" s="6">
        <f>I2275</f>
        <v/>
      </c>
      <c r="K2276" s="7">
        <f>MAR1!$B$5+MAR1!$C$5*COS(2*PI()*$C2276/365)+MAR1!$D$5*SIN(2*PI()*$C2276/365)</f>
        <v/>
      </c>
      <c r="L2276" s="7">
        <f>MAR1!$B$6+MAR1!$C$6*COS(2*PI()*$C2276/365)+MAR1!$D$6*SIN(2*PI()*$C2276/365)</f>
        <v/>
      </c>
      <c r="M2276" s="7">
        <f>MAR1!$B$7+MAR1!$C$7*COS(2*PI()*$C2276/365)+MAR1!$D$7*SIN(2*PI()*$C2276/365)</f>
        <v/>
      </c>
      <c r="N2276" s="7">
        <f>F2276-K2276</f>
        <v/>
      </c>
      <c r="O2276" s="7">
        <f>G2276-L2276</f>
        <v/>
      </c>
      <c r="P2276" s="7">
        <f>H2276-M2276</f>
        <v/>
      </c>
      <c r="Q2276" s="7">
        <f>IF($I2276=1,(N2276-MAR1!$B$11)/MAR1!$D$11,(N2276-MAR1!$C$11)/MAR1!$E$11)</f>
        <v/>
      </c>
      <c r="R2276" s="7">
        <f>IF($I2276=1,(O2276-MAR1!$B$12)/MAR1!$D$12,(O2276-MAR1!$C$12)/MAR1!$E$12)</f>
        <v/>
      </c>
      <c r="S2276" s="7">
        <f>IF($I2276=1,(P2276-MAR1!$B$13)/MAR1!$D$13,(P2276-MAR1!$C$13)/MAR1!$E$13)</f>
        <v/>
      </c>
    </row>
    <row r="2277">
      <c r="A2277" s="5" t="n">
        <v>2276</v>
      </c>
      <c r="B2277" s="5" t="n">
        <v>7</v>
      </c>
      <c r="C2277" s="5" t="n">
        <v>86</v>
      </c>
      <c r="D2277" s="5" t="n">
        <v>3</v>
      </c>
      <c r="E2277" s="5" t="n">
        <v>0</v>
      </c>
      <c r="F2277" s="5" t="n">
        <v>34.5</v>
      </c>
      <c r="G2277" s="5" t="n">
        <v>20.5</v>
      </c>
      <c r="H2277" s="5" t="n">
        <v>19.19</v>
      </c>
      <c r="I2277" s="6">
        <f>IF(E2277&gt;=Markov!$B$3,1,0)</f>
        <v/>
      </c>
      <c r="J2277" s="6">
        <f>I2276</f>
        <v/>
      </c>
      <c r="K2277" s="7">
        <f>MAR1!$B$5+MAR1!$C$5*COS(2*PI()*$C2277/365)+MAR1!$D$5*SIN(2*PI()*$C2277/365)</f>
        <v/>
      </c>
      <c r="L2277" s="7">
        <f>MAR1!$B$6+MAR1!$C$6*COS(2*PI()*$C2277/365)+MAR1!$D$6*SIN(2*PI()*$C2277/365)</f>
        <v/>
      </c>
      <c r="M2277" s="7">
        <f>MAR1!$B$7+MAR1!$C$7*COS(2*PI()*$C2277/365)+MAR1!$D$7*SIN(2*PI()*$C2277/365)</f>
        <v/>
      </c>
      <c r="N2277" s="7">
        <f>F2277-K2277</f>
        <v/>
      </c>
      <c r="O2277" s="7">
        <f>G2277-L2277</f>
        <v/>
      </c>
      <c r="P2277" s="7">
        <f>H2277-M2277</f>
        <v/>
      </c>
      <c r="Q2277" s="7">
        <f>IF($I2277=1,(N2277-MAR1!$B$11)/MAR1!$D$11,(N2277-MAR1!$C$11)/MAR1!$E$11)</f>
        <v/>
      </c>
      <c r="R2277" s="7">
        <f>IF($I2277=1,(O2277-MAR1!$B$12)/MAR1!$D$12,(O2277-MAR1!$C$12)/MAR1!$E$12)</f>
        <v/>
      </c>
      <c r="S2277" s="7">
        <f>IF($I2277=1,(P2277-MAR1!$B$13)/MAR1!$D$13,(P2277-MAR1!$C$13)/MAR1!$E$13)</f>
        <v/>
      </c>
    </row>
    <row r="2278">
      <c r="A2278" s="5" t="n">
        <v>2277</v>
      </c>
      <c r="B2278" s="5" t="n">
        <v>7</v>
      </c>
      <c r="C2278" s="5" t="n">
        <v>87</v>
      </c>
      <c r="D2278" s="5" t="n">
        <v>3</v>
      </c>
      <c r="E2278" s="5" t="n">
        <v>0</v>
      </c>
      <c r="F2278" s="5" t="n">
        <v>35.8</v>
      </c>
      <c r="G2278" s="5" t="n">
        <v>22.2</v>
      </c>
      <c r="H2278" s="5" t="n">
        <v>20.8</v>
      </c>
      <c r="I2278" s="6">
        <f>IF(E2278&gt;=Markov!$B$3,1,0)</f>
        <v/>
      </c>
      <c r="J2278" s="6">
        <f>I2277</f>
        <v/>
      </c>
      <c r="K2278" s="7">
        <f>MAR1!$B$5+MAR1!$C$5*COS(2*PI()*$C2278/365)+MAR1!$D$5*SIN(2*PI()*$C2278/365)</f>
        <v/>
      </c>
      <c r="L2278" s="7">
        <f>MAR1!$B$6+MAR1!$C$6*COS(2*PI()*$C2278/365)+MAR1!$D$6*SIN(2*PI()*$C2278/365)</f>
        <v/>
      </c>
      <c r="M2278" s="7">
        <f>MAR1!$B$7+MAR1!$C$7*COS(2*PI()*$C2278/365)+MAR1!$D$7*SIN(2*PI()*$C2278/365)</f>
        <v/>
      </c>
      <c r="N2278" s="7">
        <f>F2278-K2278</f>
        <v/>
      </c>
      <c r="O2278" s="7">
        <f>G2278-L2278</f>
        <v/>
      </c>
      <c r="P2278" s="7">
        <f>H2278-M2278</f>
        <v/>
      </c>
      <c r="Q2278" s="7">
        <f>IF($I2278=1,(N2278-MAR1!$B$11)/MAR1!$D$11,(N2278-MAR1!$C$11)/MAR1!$E$11)</f>
        <v/>
      </c>
      <c r="R2278" s="7">
        <f>IF($I2278=1,(O2278-MAR1!$B$12)/MAR1!$D$12,(O2278-MAR1!$C$12)/MAR1!$E$12)</f>
        <v/>
      </c>
      <c r="S2278" s="7">
        <f>IF($I2278=1,(P2278-MAR1!$B$13)/MAR1!$D$13,(P2278-MAR1!$C$13)/MAR1!$E$13)</f>
        <v/>
      </c>
    </row>
    <row r="2279">
      <c r="A2279" s="5" t="n">
        <v>2278</v>
      </c>
      <c r="B2279" s="5" t="n">
        <v>7</v>
      </c>
      <c r="C2279" s="5" t="n">
        <v>88</v>
      </c>
      <c r="D2279" s="5" t="n">
        <v>3</v>
      </c>
      <c r="E2279" s="5" t="n">
        <v>0</v>
      </c>
      <c r="F2279" s="5" t="n">
        <v>37.2</v>
      </c>
      <c r="G2279" s="5" t="n">
        <v>23</v>
      </c>
      <c r="H2279" s="5" t="n">
        <v>27.18</v>
      </c>
      <c r="I2279" s="6">
        <f>IF(E2279&gt;=Markov!$B$3,1,0)</f>
        <v/>
      </c>
      <c r="J2279" s="6">
        <f>I2278</f>
        <v/>
      </c>
      <c r="K2279" s="7">
        <f>MAR1!$B$5+MAR1!$C$5*COS(2*PI()*$C2279/365)+MAR1!$D$5*SIN(2*PI()*$C2279/365)</f>
        <v/>
      </c>
      <c r="L2279" s="7">
        <f>MAR1!$B$6+MAR1!$C$6*COS(2*PI()*$C2279/365)+MAR1!$D$6*SIN(2*PI()*$C2279/365)</f>
        <v/>
      </c>
      <c r="M2279" s="7">
        <f>MAR1!$B$7+MAR1!$C$7*COS(2*PI()*$C2279/365)+MAR1!$D$7*SIN(2*PI()*$C2279/365)</f>
        <v/>
      </c>
      <c r="N2279" s="7">
        <f>F2279-K2279</f>
        <v/>
      </c>
      <c r="O2279" s="7">
        <f>G2279-L2279</f>
        <v/>
      </c>
      <c r="P2279" s="7">
        <f>H2279-M2279</f>
        <v/>
      </c>
      <c r="Q2279" s="7">
        <f>IF($I2279=1,(N2279-MAR1!$B$11)/MAR1!$D$11,(N2279-MAR1!$C$11)/MAR1!$E$11)</f>
        <v/>
      </c>
      <c r="R2279" s="7">
        <f>IF($I2279=1,(O2279-MAR1!$B$12)/MAR1!$D$12,(O2279-MAR1!$C$12)/MAR1!$E$12)</f>
        <v/>
      </c>
      <c r="S2279" s="7">
        <f>IF($I2279=1,(P2279-MAR1!$B$13)/MAR1!$D$13,(P2279-MAR1!$C$13)/MAR1!$E$13)</f>
        <v/>
      </c>
    </row>
    <row r="2280">
      <c r="A2280" s="5" t="n">
        <v>2279</v>
      </c>
      <c r="B2280" s="5" t="n">
        <v>7</v>
      </c>
      <c r="C2280" s="5" t="n">
        <v>89</v>
      </c>
      <c r="D2280" s="5" t="n">
        <v>3</v>
      </c>
      <c r="E2280" s="5" t="n">
        <v>0</v>
      </c>
      <c r="F2280" s="5" t="n">
        <v>37.5</v>
      </c>
      <c r="G2280" s="5" t="n">
        <v>23.3</v>
      </c>
      <c r="H2280" s="5" t="n">
        <v>25.28</v>
      </c>
      <c r="I2280" s="6">
        <f>IF(E2280&gt;=Markov!$B$3,1,0)</f>
        <v/>
      </c>
      <c r="J2280" s="6">
        <f>I2279</f>
        <v/>
      </c>
      <c r="K2280" s="7">
        <f>MAR1!$B$5+MAR1!$C$5*COS(2*PI()*$C2280/365)+MAR1!$D$5*SIN(2*PI()*$C2280/365)</f>
        <v/>
      </c>
      <c r="L2280" s="7">
        <f>MAR1!$B$6+MAR1!$C$6*COS(2*PI()*$C2280/365)+MAR1!$D$6*SIN(2*PI()*$C2280/365)</f>
        <v/>
      </c>
      <c r="M2280" s="7">
        <f>MAR1!$B$7+MAR1!$C$7*COS(2*PI()*$C2280/365)+MAR1!$D$7*SIN(2*PI()*$C2280/365)</f>
        <v/>
      </c>
      <c r="N2280" s="7">
        <f>F2280-K2280</f>
        <v/>
      </c>
      <c r="O2280" s="7">
        <f>G2280-L2280</f>
        <v/>
      </c>
      <c r="P2280" s="7">
        <f>H2280-M2280</f>
        <v/>
      </c>
      <c r="Q2280" s="7">
        <f>IF($I2280=1,(N2280-MAR1!$B$11)/MAR1!$D$11,(N2280-MAR1!$C$11)/MAR1!$E$11)</f>
        <v/>
      </c>
      <c r="R2280" s="7">
        <f>IF($I2280=1,(O2280-MAR1!$B$12)/MAR1!$D$12,(O2280-MAR1!$C$12)/MAR1!$E$12)</f>
        <v/>
      </c>
      <c r="S2280" s="7">
        <f>IF($I2280=1,(P2280-MAR1!$B$13)/MAR1!$D$13,(P2280-MAR1!$C$13)/MAR1!$E$13)</f>
        <v/>
      </c>
    </row>
    <row r="2281">
      <c r="A2281" s="5" t="n">
        <v>2280</v>
      </c>
      <c r="B2281" s="5" t="n">
        <v>7</v>
      </c>
      <c r="C2281" s="5" t="n">
        <v>90</v>
      </c>
      <c r="D2281" s="5" t="n">
        <v>3</v>
      </c>
      <c r="E2281" s="5" t="n">
        <v>0</v>
      </c>
      <c r="F2281" s="5" t="n">
        <v>40.5</v>
      </c>
      <c r="G2281" s="5" t="n">
        <v>22.8</v>
      </c>
      <c r="H2281" s="5" t="n">
        <v>30.84</v>
      </c>
      <c r="I2281" s="6">
        <f>IF(E2281&gt;=Markov!$B$3,1,0)</f>
        <v/>
      </c>
      <c r="J2281" s="6">
        <f>I2280</f>
        <v/>
      </c>
      <c r="K2281" s="7">
        <f>MAR1!$B$5+MAR1!$C$5*COS(2*PI()*$C2281/365)+MAR1!$D$5*SIN(2*PI()*$C2281/365)</f>
        <v/>
      </c>
      <c r="L2281" s="7">
        <f>MAR1!$B$6+MAR1!$C$6*COS(2*PI()*$C2281/365)+MAR1!$D$6*SIN(2*PI()*$C2281/365)</f>
        <v/>
      </c>
      <c r="M2281" s="7">
        <f>MAR1!$B$7+MAR1!$C$7*COS(2*PI()*$C2281/365)+MAR1!$D$7*SIN(2*PI()*$C2281/365)</f>
        <v/>
      </c>
      <c r="N2281" s="7">
        <f>F2281-K2281</f>
        <v/>
      </c>
      <c r="O2281" s="7">
        <f>G2281-L2281</f>
        <v/>
      </c>
      <c r="P2281" s="7">
        <f>H2281-M2281</f>
        <v/>
      </c>
      <c r="Q2281" s="7">
        <f>IF($I2281=1,(N2281-MAR1!$B$11)/MAR1!$D$11,(N2281-MAR1!$C$11)/MAR1!$E$11)</f>
        <v/>
      </c>
      <c r="R2281" s="7">
        <f>IF($I2281=1,(O2281-MAR1!$B$12)/MAR1!$D$12,(O2281-MAR1!$C$12)/MAR1!$E$12)</f>
        <v/>
      </c>
      <c r="S2281" s="7">
        <f>IF($I2281=1,(P2281-MAR1!$B$13)/MAR1!$D$13,(P2281-MAR1!$C$13)/MAR1!$E$13)</f>
        <v/>
      </c>
    </row>
    <row r="2282">
      <c r="A2282" s="5" t="n">
        <v>2281</v>
      </c>
      <c r="B2282" s="5" t="n">
        <v>7</v>
      </c>
      <c r="C2282" s="5" t="n">
        <v>91</v>
      </c>
      <c r="D2282" s="5" t="n">
        <v>4</v>
      </c>
      <c r="E2282" s="5" t="n">
        <v>0</v>
      </c>
      <c r="F2282" s="5" t="n">
        <v>35.5</v>
      </c>
      <c r="G2282" s="5" t="n">
        <v>19.4</v>
      </c>
      <c r="H2282" s="5" t="n">
        <v>21.91</v>
      </c>
      <c r="I2282" s="6">
        <f>IF(E2282&gt;=Markov!$B$3,1,0)</f>
        <v/>
      </c>
      <c r="J2282" s="6">
        <f>I2281</f>
        <v/>
      </c>
      <c r="K2282" s="7">
        <f>MAR1!$B$5+MAR1!$C$5*COS(2*PI()*$C2282/365)+MAR1!$D$5*SIN(2*PI()*$C2282/365)</f>
        <v/>
      </c>
      <c r="L2282" s="7">
        <f>MAR1!$B$6+MAR1!$C$6*COS(2*PI()*$C2282/365)+MAR1!$D$6*SIN(2*PI()*$C2282/365)</f>
        <v/>
      </c>
      <c r="M2282" s="7">
        <f>MAR1!$B$7+MAR1!$C$7*COS(2*PI()*$C2282/365)+MAR1!$D$7*SIN(2*PI()*$C2282/365)</f>
        <v/>
      </c>
      <c r="N2282" s="7">
        <f>F2282-K2282</f>
        <v/>
      </c>
      <c r="O2282" s="7">
        <f>G2282-L2282</f>
        <v/>
      </c>
      <c r="P2282" s="7">
        <f>H2282-M2282</f>
        <v/>
      </c>
      <c r="Q2282" s="7">
        <f>IF($I2282=1,(N2282-MAR1!$B$11)/MAR1!$D$11,(N2282-MAR1!$C$11)/MAR1!$E$11)</f>
        <v/>
      </c>
      <c r="R2282" s="7">
        <f>IF($I2282=1,(O2282-MAR1!$B$12)/MAR1!$D$12,(O2282-MAR1!$C$12)/MAR1!$E$12)</f>
        <v/>
      </c>
      <c r="S2282" s="7">
        <f>IF($I2282=1,(P2282-MAR1!$B$13)/MAR1!$D$13,(P2282-MAR1!$C$13)/MAR1!$E$13)</f>
        <v/>
      </c>
    </row>
    <row r="2283">
      <c r="A2283" s="5" t="n">
        <v>2282</v>
      </c>
      <c r="B2283" s="5" t="n">
        <v>7</v>
      </c>
      <c r="C2283" s="5" t="n">
        <v>92</v>
      </c>
      <c r="D2283" s="5" t="n">
        <v>4</v>
      </c>
      <c r="E2283" s="5" t="n">
        <v>0</v>
      </c>
      <c r="F2283" s="5" t="n">
        <v>37.1</v>
      </c>
      <c r="G2283" s="5" t="n">
        <v>22.1</v>
      </c>
      <c r="H2283" s="5" t="n">
        <v>16.98</v>
      </c>
      <c r="I2283" s="6">
        <f>IF(E2283&gt;=Markov!$B$3,1,0)</f>
        <v/>
      </c>
      <c r="J2283" s="6">
        <f>I2282</f>
        <v/>
      </c>
      <c r="K2283" s="7">
        <f>MAR1!$B$5+MAR1!$C$5*COS(2*PI()*$C2283/365)+MAR1!$D$5*SIN(2*PI()*$C2283/365)</f>
        <v/>
      </c>
      <c r="L2283" s="7">
        <f>MAR1!$B$6+MAR1!$C$6*COS(2*PI()*$C2283/365)+MAR1!$D$6*SIN(2*PI()*$C2283/365)</f>
        <v/>
      </c>
      <c r="M2283" s="7">
        <f>MAR1!$B$7+MAR1!$C$7*COS(2*PI()*$C2283/365)+MAR1!$D$7*SIN(2*PI()*$C2283/365)</f>
        <v/>
      </c>
      <c r="N2283" s="7">
        <f>F2283-K2283</f>
        <v/>
      </c>
      <c r="O2283" s="7">
        <f>G2283-L2283</f>
        <v/>
      </c>
      <c r="P2283" s="7">
        <f>H2283-M2283</f>
        <v/>
      </c>
      <c r="Q2283" s="7">
        <f>IF($I2283=1,(N2283-MAR1!$B$11)/MAR1!$D$11,(N2283-MAR1!$C$11)/MAR1!$E$11)</f>
        <v/>
      </c>
      <c r="R2283" s="7">
        <f>IF($I2283=1,(O2283-MAR1!$B$12)/MAR1!$D$12,(O2283-MAR1!$C$12)/MAR1!$E$12)</f>
        <v/>
      </c>
      <c r="S2283" s="7">
        <f>IF($I2283=1,(P2283-MAR1!$B$13)/MAR1!$D$13,(P2283-MAR1!$C$13)/MAR1!$E$13)</f>
        <v/>
      </c>
    </row>
    <row r="2284">
      <c r="A2284" s="5" t="n">
        <v>2283</v>
      </c>
      <c r="B2284" s="5" t="n">
        <v>7</v>
      </c>
      <c r="C2284" s="5" t="n">
        <v>93</v>
      </c>
      <c r="D2284" s="5" t="n">
        <v>4</v>
      </c>
      <c r="E2284" s="5" t="n">
        <v>0</v>
      </c>
      <c r="F2284" s="5" t="n">
        <v>37.8</v>
      </c>
      <c r="G2284" s="5" t="n">
        <v>20.6</v>
      </c>
      <c r="H2284" s="5" t="n">
        <v>15.38</v>
      </c>
      <c r="I2284" s="6">
        <f>IF(E2284&gt;=Markov!$B$3,1,0)</f>
        <v/>
      </c>
      <c r="J2284" s="6">
        <f>I2283</f>
        <v/>
      </c>
      <c r="K2284" s="7">
        <f>MAR1!$B$5+MAR1!$C$5*COS(2*PI()*$C2284/365)+MAR1!$D$5*SIN(2*PI()*$C2284/365)</f>
        <v/>
      </c>
      <c r="L2284" s="7">
        <f>MAR1!$B$6+MAR1!$C$6*COS(2*PI()*$C2284/365)+MAR1!$D$6*SIN(2*PI()*$C2284/365)</f>
        <v/>
      </c>
      <c r="M2284" s="7">
        <f>MAR1!$B$7+MAR1!$C$7*COS(2*PI()*$C2284/365)+MAR1!$D$7*SIN(2*PI()*$C2284/365)</f>
        <v/>
      </c>
      <c r="N2284" s="7">
        <f>F2284-K2284</f>
        <v/>
      </c>
      <c r="O2284" s="7">
        <f>G2284-L2284</f>
        <v/>
      </c>
      <c r="P2284" s="7">
        <f>H2284-M2284</f>
        <v/>
      </c>
      <c r="Q2284" s="7">
        <f>IF($I2284=1,(N2284-MAR1!$B$11)/MAR1!$D$11,(N2284-MAR1!$C$11)/MAR1!$E$11)</f>
        <v/>
      </c>
      <c r="R2284" s="7">
        <f>IF($I2284=1,(O2284-MAR1!$B$12)/MAR1!$D$12,(O2284-MAR1!$C$12)/MAR1!$E$12)</f>
        <v/>
      </c>
      <c r="S2284" s="7">
        <f>IF($I2284=1,(P2284-MAR1!$B$13)/MAR1!$D$13,(P2284-MAR1!$C$13)/MAR1!$E$13)</f>
        <v/>
      </c>
    </row>
    <row r="2285">
      <c r="A2285" s="5" t="n">
        <v>2284</v>
      </c>
      <c r="B2285" s="5" t="n">
        <v>7</v>
      </c>
      <c r="C2285" s="5" t="n">
        <v>94</v>
      </c>
      <c r="D2285" s="5" t="n">
        <v>4</v>
      </c>
      <c r="E2285" s="5" t="n">
        <v>0</v>
      </c>
      <c r="F2285" s="5" t="n">
        <v>38.5</v>
      </c>
      <c r="G2285" s="5" t="n">
        <v>23.8</v>
      </c>
      <c r="H2285" s="5" t="n">
        <v>22.29</v>
      </c>
      <c r="I2285" s="6">
        <f>IF(E2285&gt;=Markov!$B$3,1,0)</f>
        <v/>
      </c>
      <c r="J2285" s="6">
        <f>I2284</f>
        <v/>
      </c>
      <c r="K2285" s="7">
        <f>MAR1!$B$5+MAR1!$C$5*COS(2*PI()*$C2285/365)+MAR1!$D$5*SIN(2*PI()*$C2285/365)</f>
        <v/>
      </c>
      <c r="L2285" s="7">
        <f>MAR1!$B$6+MAR1!$C$6*COS(2*PI()*$C2285/365)+MAR1!$D$6*SIN(2*PI()*$C2285/365)</f>
        <v/>
      </c>
      <c r="M2285" s="7">
        <f>MAR1!$B$7+MAR1!$C$7*COS(2*PI()*$C2285/365)+MAR1!$D$7*SIN(2*PI()*$C2285/365)</f>
        <v/>
      </c>
      <c r="N2285" s="7">
        <f>F2285-K2285</f>
        <v/>
      </c>
      <c r="O2285" s="7">
        <f>G2285-L2285</f>
        <v/>
      </c>
      <c r="P2285" s="7">
        <f>H2285-M2285</f>
        <v/>
      </c>
      <c r="Q2285" s="7">
        <f>IF($I2285=1,(N2285-MAR1!$B$11)/MAR1!$D$11,(N2285-MAR1!$C$11)/MAR1!$E$11)</f>
        <v/>
      </c>
      <c r="R2285" s="7">
        <f>IF($I2285=1,(O2285-MAR1!$B$12)/MAR1!$D$12,(O2285-MAR1!$C$12)/MAR1!$E$12)</f>
        <v/>
      </c>
      <c r="S2285" s="7">
        <f>IF($I2285=1,(P2285-MAR1!$B$13)/MAR1!$D$13,(P2285-MAR1!$C$13)/MAR1!$E$13)</f>
        <v/>
      </c>
    </row>
    <row r="2286">
      <c r="A2286" s="5" t="n">
        <v>2285</v>
      </c>
      <c r="B2286" s="5" t="n">
        <v>7</v>
      </c>
      <c r="C2286" s="5" t="n">
        <v>95</v>
      </c>
      <c r="D2286" s="5" t="n">
        <v>4</v>
      </c>
      <c r="E2286" s="5" t="n">
        <v>0</v>
      </c>
      <c r="F2286" s="5" t="n">
        <v>38.4</v>
      </c>
      <c r="G2286" s="5" t="n">
        <v>25</v>
      </c>
      <c r="H2286" s="5" t="n">
        <v>18.41</v>
      </c>
      <c r="I2286" s="6">
        <f>IF(E2286&gt;=Markov!$B$3,1,0)</f>
        <v/>
      </c>
      <c r="J2286" s="6">
        <f>I2285</f>
        <v/>
      </c>
      <c r="K2286" s="7">
        <f>MAR1!$B$5+MAR1!$C$5*COS(2*PI()*$C2286/365)+MAR1!$D$5*SIN(2*PI()*$C2286/365)</f>
        <v/>
      </c>
      <c r="L2286" s="7">
        <f>MAR1!$B$6+MAR1!$C$6*COS(2*PI()*$C2286/365)+MAR1!$D$6*SIN(2*PI()*$C2286/365)</f>
        <v/>
      </c>
      <c r="M2286" s="7">
        <f>MAR1!$B$7+MAR1!$C$7*COS(2*PI()*$C2286/365)+MAR1!$D$7*SIN(2*PI()*$C2286/365)</f>
        <v/>
      </c>
      <c r="N2286" s="7">
        <f>F2286-K2286</f>
        <v/>
      </c>
      <c r="O2286" s="7">
        <f>G2286-L2286</f>
        <v/>
      </c>
      <c r="P2286" s="7">
        <f>H2286-M2286</f>
        <v/>
      </c>
      <c r="Q2286" s="7">
        <f>IF($I2286=1,(N2286-MAR1!$B$11)/MAR1!$D$11,(N2286-MAR1!$C$11)/MAR1!$E$11)</f>
        <v/>
      </c>
      <c r="R2286" s="7">
        <f>IF($I2286=1,(O2286-MAR1!$B$12)/MAR1!$D$12,(O2286-MAR1!$C$12)/MAR1!$E$12)</f>
        <v/>
      </c>
      <c r="S2286" s="7">
        <f>IF($I2286=1,(P2286-MAR1!$B$13)/MAR1!$D$13,(P2286-MAR1!$C$13)/MAR1!$E$13)</f>
        <v/>
      </c>
    </row>
    <row r="2287">
      <c r="A2287" s="5" t="n">
        <v>2286</v>
      </c>
      <c r="B2287" s="5" t="n">
        <v>7</v>
      </c>
      <c r="C2287" s="5" t="n">
        <v>96</v>
      </c>
      <c r="D2287" s="5" t="n">
        <v>4</v>
      </c>
      <c r="E2287" s="5" t="n">
        <v>0</v>
      </c>
      <c r="F2287" s="5" t="n">
        <v>36.9</v>
      </c>
      <c r="G2287" s="5" t="n">
        <v>23.1</v>
      </c>
      <c r="H2287" s="5" t="n">
        <v>18.99</v>
      </c>
      <c r="I2287" s="6">
        <f>IF(E2287&gt;=Markov!$B$3,1,0)</f>
        <v/>
      </c>
      <c r="J2287" s="6">
        <f>I2286</f>
        <v/>
      </c>
      <c r="K2287" s="7">
        <f>MAR1!$B$5+MAR1!$C$5*COS(2*PI()*$C2287/365)+MAR1!$D$5*SIN(2*PI()*$C2287/365)</f>
        <v/>
      </c>
      <c r="L2287" s="7">
        <f>MAR1!$B$6+MAR1!$C$6*COS(2*PI()*$C2287/365)+MAR1!$D$6*SIN(2*PI()*$C2287/365)</f>
        <v/>
      </c>
      <c r="M2287" s="7">
        <f>MAR1!$B$7+MAR1!$C$7*COS(2*PI()*$C2287/365)+MAR1!$D$7*SIN(2*PI()*$C2287/365)</f>
        <v/>
      </c>
      <c r="N2287" s="7">
        <f>F2287-K2287</f>
        <v/>
      </c>
      <c r="O2287" s="7">
        <f>G2287-L2287</f>
        <v/>
      </c>
      <c r="P2287" s="7">
        <f>H2287-M2287</f>
        <v/>
      </c>
      <c r="Q2287" s="7">
        <f>IF($I2287=1,(N2287-MAR1!$B$11)/MAR1!$D$11,(N2287-MAR1!$C$11)/MAR1!$E$11)</f>
        <v/>
      </c>
      <c r="R2287" s="7">
        <f>IF($I2287=1,(O2287-MAR1!$B$12)/MAR1!$D$12,(O2287-MAR1!$C$12)/MAR1!$E$12)</f>
        <v/>
      </c>
      <c r="S2287" s="7">
        <f>IF($I2287=1,(P2287-MAR1!$B$13)/MAR1!$D$13,(P2287-MAR1!$C$13)/MAR1!$E$13)</f>
        <v/>
      </c>
    </row>
    <row r="2288">
      <c r="A2288" s="5" t="n">
        <v>2287</v>
      </c>
      <c r="B2288" s="5" t="n">
        <v>7</v>
      </c>
      <c r="C2288" s="5" t="n">
        <v>97</v>
      </c>
      <c r="D2288" s="5" t="n">
        <v>4</v>
      </c>
      <c r="E2288" s="5" t="n">
        <v>0</v>
      </c>
      <c r="F2288" s="5" t="n">
        <v>36.8</v>
      </c>
      <c r="G2288" s="5" t="n">
        <v>22.8</v>
      </c>
      <c r="H2288" s="5" t="n">
        <v>23.9</v>
      </c>
      <c r="I2288" s="6">
        <f>IF(E2288&gt;=Markov!$B$3,1,0)</f>
        <v/>
      </c>
      <c r="J2288" s="6">
        <f>I2287</f>
        <v/>
      </c>
      <c r="K2288" s="7">
        <f>MAR1!$B$5+MAR1!$C$5*COS(2*PI()*$C2288/365)+MAR1!$D$5*SIN(2*PI()*$C2288/365)</f>
        <v/>
      </c>
      <c r="L2288" s="7">
        <f>MAR1!$B$6+MAR1!$C$6*COS(2*PI()*$C2288/365)+MAR1!$D$6*SIN(2*PI()*$C2288/365)</f>
        <v/>
      </c>
      <c r="M2288" s="7">
        <f>MAR1!$B$7+MAR1!$C$7*COS(2*PI()*$C2288/365)+MAR1!$D$7*SIN(2*PI()*$C2288/365)</f>
        <v/>
      </c>
      <c r="N2288" s="7">
        <f>F2288-K2288</f>
        <v/>
      </c>
      <c r="O2288" s="7">
        <f>G2288-L2288</f>
        <v/>
      </c>
      <c r="P2288" s="7">
        <f>H2288-M2288</f>
        <v/>
      </c>
      <c r="Q2288" s="7">
        <f>IF($I2288=1,(N2288-MAR1!$B$11)/MAR1!$D$11,(N2288-MAR1!$C$11)/MAR1!$E$11)</f>
        <v/>
      </c>
      <c r="R2288" s="7">
        <f>IF($I2288=1,(O2288-MAR1!$B$12)/MAR1!$D$12,(O2288-MAR1!$C$12)/MAR1!$E$12)</f>
        <v/>
      </c>
      <c r="S2288" s="7">
        <f>IF($I2288=1,(P2288-MAR1!$B$13)/MAR1!$D$13,(P2288-MAR1!$C$13)/MAR1!$E$13)</f>
        <v/>
      </c>
    </row>
    <row r="2289">
      <c r="A2289" s="5" t="n">
        <v>2288</v>
      </c>
      <c r="B2289" s="5" t="n">
        <v>7</v>
      </c>
      <c r="C2289" s="5" t="n">
        <v>98</v>
      </c>
      <c r="D2289" s="5" t="n">
        <v>4</v>
      </c>
      <c r="E2289" s="5" t="n">
        <v>0</v>
      </c>
      <c r="F2289" s="5" t="n">
        <v>40</v>
      </c>
      <c r="G2289" s="5" t="n">
        <v>23.3</v>
      </c>
      <c r="H2289" s="5" t="n">
        <v>22.85</v>
      </c>
      <c r="I2289" s="6">
        <f>IF(E2289&gt;=Markov!$B$3,1,0)</f>
        <v/>
      </c>
      <c r="J2289" s="6">
        <f>I2288</f>
        <v/>
      </c>
      <c r="K2289" s="7">
        <f>MAR1!$B$5+MAR1!$C$5*COS(2*PI()*$C2289/365)+MAR1!$D$5*SIN(2*PI()*$C2289/365)</f>
        <v/>
      </c>
      <c r="L2289" s="7">
        <f>MAR1!$B$6+MAR1!$C$6*COS(2*PI()*$C2289/365)+MAR1!$D$6*SIN(2*PI()*$C2289/365)</f>
        <v/>
      </c>
      <c r="M2289" s="7">
        <f>MAR1!$B$7+MAR1!$C$7*COS(2*PI()*$C2289/365)+MAR1!$D$7*SIN(2*PI()*$C2289/365)</f>
        <v/>
      </c>
      <c r="N2289" s="7">
        <f>F2289-K2289</f>
        <v/>
      </c>
      <c r="O2289" s="7">
        <f>G2289-L2289</f>
        <v/>
      </c>
      <c r="P2289" s="7">
        <f>H2289-M2289</f>
        <v/>
      </c>
      <c r="Q2289" s="7">
        <f>IF($I2289=1,(N2289-MAR1!$B$11)/MAR1!$D$11,(N2289-MAR1!$C$11)/MAR1!$E$11)</f>
        <v/>
      </c>
      <c r="R2289" s="7">
        <f>IF($I2289=1,(O2289-MAR1!$B$12)/MAR1!$D$12,(O2289-MAR1!$C$12)/MAR1!$E$12)</f>
        <v/>
      </c>
      <c r="S2289" s="7">
        <f>IF($I2289=1,(P2289-MAR1!$B$13)/MAR1!$D$13,(P2289-MAR1!$C$13)/MAR1!$E$13)</f>
        <v/>
      </c>
    </row>
    <row r="2290">
      <c r="A2290" s="5" t="n">
        <v>2289</v>
      </c>
      <c r="B2290" s="5" t="n">
        <v>7</v>
      </c>
      <c r="C2290" s="5" t="n">
        <v>99</v>
      </c>
      <c r="D2290" s="5" t="n">
        <v>4</v>
      </c>
      <c r="E2290" s="5" t="n">
        <v>0</v>
      </c>
      <c r="F2290" s="5" t="n">
        <v>39.3</v>
      </c>
      <c r="G2290" s="5" t="n">
        <v>24.4</v>
      </c>
      <c r="H2290" s="5" t="n">
        <v>23.72</v>
      </c>
      <c r="I2290" s="6">
        <f>IF(E2290&gt;=Markov!$B$3,1,0)</f>
        <v/>
      </c>
      <c r="J2290" s="6">
        <f>I2289</f>
        <v/>
      </c>
      <c r="K2290" s="7">
        <f>MAR1!$B$5+MAR1!$C$5*COS(2*PI()*$C2290/365)+MAR1!$D$5*SIN(2*PI()*$C2290/365)</f>
        <v/>
      </c>
      <c r="L2290" s="7">
        <f>MAR1!$B$6+MAR1!$C$6*COS(2*PI()*$C2290/365)+MAR1!$D$6*SIN(2*PI()*$C2290/365)</f>
        <v/>
      </c>
      <c r="M2290" s="7">
        <f>MAR1!$B$7+MAR1!$C$7*COS(2*PI()*$C2290/365)+MAR1!$D$7*SIN(2*PI()*$C2290/365)</f>
        <v/>
      </c>
      <c r="N2290" s="7">
        <f>F2290-K2290</f>
        <v/>
      </c>
      <c r="O2290" s="7">
        <f>G2290-L2290</f>
        <v/>
      </c>
      <c r="P2290" s="7">
        <f>H2290-M2290</f>
        <v/>
      </c>
      <c r="Q2290" s="7">
        <f>IF($I2290=1,(N2290-MAR1!$B$11)/MAR1!$D$11,(N2290-MAR1!$C$11)/MAR1!$E$11)</f>
        <v/>
      </c>
      <c r="R2290" s="7">
        <f>IF($I2290=1,(O2290-MAR1!$B$12)/MAR1!$D$12,(O2290-MAR1!$C$12)/MAR1!$E$12)</f>
        <v/>
      </c>
      <c r="S2290" s="7">
        <f>IF($I2290=1,(P2290-MAR1!$B$13)/MAR1!$D$13,(P2290-MAR1!$C$13)/MAR1!$E$13)</f>
        <v/>
      </c>
    </row>
    <row r="2291">
      <c r="A2291" s="5" t="n">
        <v>2290</v>
      </c>
      <c r="B2291" s="5" t="n">
        <v>7</v>
      </c>
      <c r="C2291" s="5" t="n">
        <v>100</v>
      </c>
      <c r="D2291" s="5" t="n">
        <v>4</v>
      </c>
      <c r="E2291" s="5" t="n">
        <v>0</v>
      </c>
      <c r="F2291" s="5" t="n">
        <v>37.3</v>
      </c>
      <c r="G2291" s="5" t="n">
        <v>23.7</v>
      </c>
      <c r="H2291" s="5" t="n">
        <v>26.01</v>
      </c>
      <c r="I2291" s="6">
        <f>IF(E2291&gt;=Markov!$B$3,1,0)</f>
        <v/>
      </c>
      <c r="J2291" s="6">
        <f>I2290</f>
        <v/>
      </c>
      <c r="K2291" s="7">
        <f>MAR1!$B$5+MAR1!$C$5*COS(2*PI()*$C2291/365)+MAR1!$D$5*SIN(2*PI()*$C2291/365)</f>
        <v/>
      </c>
      <c r="L2291" s="7">
        <f>MAR1!$B$6+MAR1!$C$6*COS(2*PI()*$C2291/365)+MAR1!$D$6*SIN(2*PI()*$C2291/365)</f>
        <v/>
      </c>
      <c r="M2291" s="7">
        <f>MAR1!$B$7+MAR1!$C$7*COS(2*PI()*$C2291/365)+MAR1!$D$7*SIN(2*PI()*$C2291/365)</f>
        <v/>
      </c>
      <c r="N2291" s="7">
        <f>F2291-K2291</f>
        <v/>
      </c>
      <c r="O2291" s="7">
        <f>G2291-L2291</f>
        <v/>
      </c>
      <c r="P2291" s="7">
        <f>H2291-M2291</f>
        <v/>
      </c>
      <c r="Q2291" s="7">
        <f>IF($I2291=1,(N2291-MAR1!$B$11)/MAR1!$D$11,(N2291-MAR1!$C$11)/MAR1!$E$11)</f>
        <v/>
      </c>
      <c r="R2291" s="7">
        <f>IF($I2291=1,(O2291-MAR1!$B$12)/MAR1!$D$12,(O2291-MAR1!$C$12)/MAR1!$E$12)</f>
        <v/>
      </c>
      <c r="S2291" s="7">
        <f>IF($I2291=1,(P2291-MAR1!$B$13)/MAR1!$D$13,(P2291-MAR1!$C$13)/MAR1!$E$13)</f>
        <v/>
      </c>
    </row>
    <row r="2292">
      <c r="A2292" s="5" t="n">
        <v>2291</v>
      </c>
      <c r="B2292" s="5" t="n">
        <v>7</v>
      </c>
      <c r="C2292" s="5" t="n">
        <v>101</v>
      </c>
      <c r="D2292" s="5" t="n">
        <v>4</v>
      </c>
      <c r="E2292" s="5" t="n">
        <v>0</v>
      </c>
      <c r="F2292" s="5" t="n">
        <v>39.3</v>
      </c>
      <c r="G2292" s="5" t="n">
        <v>24.9</v>
      </c>
      <c r="H2292" s="5" t="n">
        <v>27.8</v>
      </c>
      <c r="I2292" s="6">
        <f>IF(E2292&gt;=Markov!$B$3,1,0)</f>
        <v/>
      </c>
      <c r="J2292" s="6">
        <f>I2291</f>
        <v/>
      </c>
      <c r="K2292" s="7">
        <f>MAR1!$B$5+MAR1!$C$5*COS(2*PI()*$C2292/365)+MAR1!$D$5*SIN(2*PI()*$C2292/365)</f>
        <v/>
      </c>
      <c r="L2292" s="7">
        <f>MAR1!$B$6+MAR1!$C$6*COS(2*PI()*$C2292/365)+MAR1!$D$6*SIN(2*PI()*$C2292/365)</f>
        <v/>
      </c>
      <c r="M2292" s="7">
        <f>MAR1!$B$7+MAR1!$C$7*COS(2*PI()*$C2292/365)+MAR1!$D$7*SIN(2*PI()*$C2292/365)</f>
        <v/>
      </c>
      <c r="N2292" s="7">
        <f>F2292-K2292</f>
        <v/>
      </c>
      <c r="O2292" s="7">
        <f>G2292-L2292</f>
        <v/>
      </c>
      <c r="P2292" s="7">
        <f>H2292-M2292</f>
        <v/>
      </c>
      <c r="Q2292" s="7">
        <f>IF($I2292=1,(N2292-MAR1!$B$11)/MAR1!$D$11,(N2292-MAR1!$C$11)/MAR1!$E$11)</f>
        <v/>
      </c>
      <c r="R2292" s="7">
        <f>IF($I2292=1,(O2292-MAR1!$B$12)/MAR1!$D$12,(O2292-MAR1!$C$12)/MAR1!$E$12)</f>
        <v/>
      </c>
      <c r="S2292" s="7">
        <f>IF($I2292=1,(P2292-MAR1!$B$13)/MAR1!$D$13,(P2292-MAR1!$C$13)/MAR1!$E$13)</f>
        <v/>
      </c>
    </row>
    <row r="2293">
      <c r="A2293" s="5" t="n">
        <v>2292</v>
      </c>
      <c r="B2293" s="5" t="n">
        <v>7</v>
      </c>
      <c r="C2293" s="5" t="n">
        <v>102</v>
      </c>
      <c r="D2293" s="5" t="n">
        <v>4</v>
      </c>
      <c r="E2293" s="5" t="n">
        <v>0</v>
      </c>
      <c r="F2293" s="5" t="n">
        <v>37</v>
      </c>
      <c r="G2293" s="5" t="n">
        <v>23.6</v>
      </c>
      <c r="H2293" s="5" t="n">
        <v>24.01</v>
      </c>
      <c r="I2293" s="6">
        <f>IF(E2293&gt;=Markov!$B$3,1,0)</f>
        <v/>
      </c>
      <c r="J2293" s="6">
        <f>I2292</f>
        <v/>
      </c>
      <c r="K2293" s="7">
        <f>MAR1!$B$5+MAR1!$C$5*COS(2*PI()*$C2293/365)+MAR1!$D$5*SIN(2*PI()*$C2293/365)</f>
        <v/>
      </c>
      <c r="L2293" s="7">
        <f>MAR1!$B$6+MAR1!$C$6*COS(2*PI()*$C2293/365)+MAR1!$D$6*SIN(2*PI()*$C2293/365)</f>
        <v/>
      </c>
      <c r="M2293" s="7">
        <f>MAR1!$B$7+MAR1!$C$7*COS(2*PI()*$C2293/365)+MAR1!$D$7*SIN(2*PI()*$C2293/365)</f>
        <v/>
      </c>
      <c r="N2293" s="7">
        <f>F2293-K2293</f>
        <v/>
      </c>
      <c r="O2293" s="7">
        <f>G2293-L2293</f>
        <v/>
      </c>
      <c r="P2293" s="7">
        <f>H2293-M2293</f>
        <v/>
      </c>
      <c r="Q2293" s="7">
        <f>IF($I2293=1,(N2293-MAR1!$B$11)/MAR1!$D$11,(N2293-MAR1!$C$11)/MAR1!$E$11)</f>
        <v/>
      </c>
      <c r="R2293" s="7">
        <f>IF($I2293=1,(O2293-MAR1!$B$12)/MAR1!$D$12,(O2293-MAR1!$C$12)/MAR1!$E$12)</f>
        <v/>
      </c>
      <c r="S2293" s="7">
        <f>IF($I2293=1,(P2293-MAR1!$B$13)/MAR1!$D$13,(P2293-MAR1!$C$13)/MAR1!$E$13)</f>
        <v/>
      </c>
    </row>
    <row r="2294">
      <c r="A2294" s="5" t="n">
        <v>2293</v>
      </c>
      <c r="B2294" s="5" t="n">
        <v>7</v>
      </c>
      <c r="C2294" s="5" t="n">
        <v>103</v>
      </c>
      <c r="D2294" s="5" t="n">
        <v>4</v>
      </c>
      <c r="E2294" s="5" t="n">
        <v>0</v>
      </c>
      <c r="F2294" s="5" t="n">
        <v>38.2</v>
      </c>
      <c r="G2294" s="5" t="n">
        <v>24.5</v>
      </c>
      <c r="H2294" s="5" t="n">
        <v>18.01</v>
      </c>
      <c r="I2294" s="6">
        <f>IF(E2294&gt;=Markov!$B$3,1,0)</f>
        <v/>
      </c>
      <c r="J2294" s="6">
        <f>I2293</f>
        <v/>
      </c>
      <c r="K2294" s="7">
        <f>MAR1!$B$5+MAR1!$C$5*COS(2*PI()*$C2294/365)+MAR1!$D$5*SIN(2*PI()*$C2294/365)</f>
        <v/>
      </c>
      <c r="L2294" s="7">
        <f>MAR1!$B$6+MAR1!$C$6*COS(2*PI()*$C2294/365)+MAR1!$D$6*SIN(2*PI()*$C2294/365)</f>
        <v/>
      </c>
      <c r="M2294" s="7">
        <f>MAR1!$B$7+MAR1!$C$7*COS(2*PI()*$C2294/365)+MAR1!$D$7*SIN(2*PI()*$C2294/365)</f>
        <v/>
      </c>
      <c r="N2294" s="7">
        <f>F2294-K2294</f>
        <v/>
      </c>
      <c r="O2294" s="7">
        <f>G2294-L2294</f>
        <v/>
      </c>
      <c r="P2294" s="7">
        <f>H2294-M2294</f>
        <v/>
      </c>
      <c r="Q2294" s="7">
        <f>IF($I2294=1,(N2294-MAR1!$B$11)/MAR1!$D$11,(N2294-MAR1!$C$11)/MAR1!$E$11)</f>
        <v/>
      </c>
      <c r="R2294" s="7">
        <f>IF($I2294=1,(O2294-MAR1!$B$12)/MAR1!$D$12,(O2294-MAR1!$C$12)/MAR1!$E$12)</f>
        <v/>
      </c>
      <c r="S2294" s="7">
        <f>IF($I2294=1,(P2294-MAR1!$B$13)/MAR1!$D$13,(P2294-MAR1!$C$13)/MAR1!$E$13)</f>
        <v/>
      </c>
    </row>
    <row r="2295">
      <c r="A2295" s="5" t="n">
        <v>2294</v>
      </c>
      <c r="B2295" s="5" t="n">
        <v>7</v>
      </c>
      <c r="C2295" s="5" t="n">
        <v>104</v>
      </c>
      <c r="D2295" s="5" t="n">
        <v>4</v>
      </c>
      <c r="E2295" s="5" t="n">
        <v>0</v>
      </c>
      <c r="F2295" s="5" t="n">
        <v>37.5</v>
      </c>
      <c r="G2295" s="5" t="n">
        <v>25.1</v>
      </c>
      <c r="H2295" s="5" t="n">
        <v>20.38</v>
      </c>
      <c r="I2295" s="6">
        <f>IF(E2295&gt;=Markov!$B$3,1,0)</f>
        <v/>
      </c>
      <c r="J2295" s="6">
        <f>I2294</f>
        <v/>
      </c>
      <c r="K2295" s="7">
        <f>MAR1!$B$5+MAR1!$C$5*COS(2*PI()*$C2295/365)+MAR1!$D$5*SIN(2*PI()*$C2295/365)</f>
        <v/>
      </c>
      <c r="L2295" s="7">
        <f>MAR1!$B$6+MAR1!$C$6*COS(2*PI()*$C2295/365)+MAR1!$D$6*SIN(2*PI()*$C2295/365)</f>
        <v/>
      </c>
      <c r="M2295" s="7">
        <f>MAR1!$B$7+MAR1!$C$7*COS(2*PI()*$C2295/365)+MAR1!$D$7*SIN(2*PI()*$C2295/365)</f>
        <v/>
      </c>
      <c r="N2295" s="7">
        <f>F2295-K2295</f>
        <v/>
      </c>
      <c r="O2295" s="7">
        <f>G2295-L2295</f>
        <v/>
      </c>
      <c r="P2295" s="7">
        <f>H2295-M2295</f>
        <v/>
      </c>
      <c r="Q2295" s="7">
        <f>IF($I2295=1,(N2295-MAR1!$B$11)/MAR1!$D$11,(N2295-MAR1!$C$11)/MAR1!$E$11)</f>
        <v/>
      </c>
      <c r="R2295" s="7">
        <f>IF($I2295=1,(O2295-MAR1!$B$12)/MAR1!$D$12,(O2295-MAR1!$C$12)/MAR1!$E$12)</f>
        <v/>
      </c>
      <c r="S2295" s="7">
        <f>IF($I2295=1,(P2295-MAR1!$B$13)/MAR1!$D$13,(P2295-MAR1!$C$13)/MAR1!$E$13)</f>
        <v/>
      </c>
    </row>
    <row r="2296">
      <c r="A2296" s="5" t="n">
        <v>2295</v>
      </c>
      <c r="B2296" s="5" t="n">
        <v>7</v>
      </c>
      <c r="C2296" s="5" t="n">
        <v>105</v>
      </c>
      <c r="D2296" s="5" t="n">
        <v>4</v>
      </c>
      <c r="E2296" s="5" t="n">
        <v>18.4</v>
      </c>
      <c r="F2296" s="5" t="n">
        <v>35.2</v>
      </c>
      <c r="G2296" s="5" t="n">
        <v>24</v>
      </c>
      <c r="H2296" s="5" t="n">
        <v>18.53</v>
      </c>
      <c r="I2296" s="6">
        <f>IF(E2296&gt;=Markov!$B$3,1,0)</f>
        <v/>
      </c>
      <c r="J2296" s="6">
        <f>I2295</f>
        <v/>
      </c>
      <c r="K2296" s="7">
        <f>MAR1!$B$5+MAR1!$C$5*COS(2*PI()*$C2296/365)+MAR1!$D$5*SIN(2*PI()*$C2296/365)</f>
        <v/>
      </c>
      <c r="L2296" s="7">
        <f>MAR1!$B$6+MAR1!$C$6*COS(2*PI()*$C2296/365)+MAR1!$D$6*SIN(2*PI()*$C2296/365)</f>
        <v/>
      </c>
      <c r="M2296" s="7">
        <f>MAR1!$B$7+MAR1!$C$7*COS(2*PI()*$C2296/365)+MAR1!$D$7*SIN(2*PI()*$C2296/365)</f>
        <v/>
      </c>
      <c r="N2296" s="7">
        <f>F2296-K2296</f>
        <v/>
      </c>
      <c r="O2296" s="7">
        <f>G2296-L2296</f>
        <v/>
      </c>
      <c r="P2296" s="7">
        <f>H2296-M2296</f>
        <v/>
      </c>
      <c r="Q2296" s="7">
        <f>IF($I2296=1,(N2296-MAR1!$B$11)/MAR1!$D$11,(N2296-MAR1!$C$11)/MAR1!$E$11)</f>
        <v/>
      </c>
      <c r="R2296" s="7">
        <f>IF($I2296=1,(O2296-MAR1!$B$12)/MAR1!$D$12,(O2296-MAR1!$C$12)/MAR1!$E$12)</f>
        <v/>
      </c>
      <c r="S2296" s="7">
        <f>IF($I2296=1,(P2296-MAR1!$B$13)/MAR1!$D$13,(P2296-MAR1!$C$13)/MAR1!$E$13)</f>
        <v/>
      </c>
    </row>
    <row r="2297">
      <c r="A2297" s="5" t="n">
        <v>2296</v>
      </c>
      <c r="B2297" s="5" t="n">
        <v>7</v>
      </c>
      <c r="C2297" s="5" t="n">
        <v>106</v>
      </c>
      <c r="D2297" s="5" t="n">
        <v>4</v>
      </c>
      <c r="E2297" s="5" t="n">
        <v>0</v>
      </c>
      <c r="F2297" s="5" t="n">
        <v>41.7</v>
      </c>
      <c r="G2297" s="5" t="n">
        <v>26.9</v>
      </c>
      <c r="H2297" s="5" t="n">
        <v>21.04</v>
      </c>
      <c r="I2297" s="6">
        <f>IF(E2297&gt;=Markov!$B$3,1,0)</f>
        <v/>
      </c>
      <c r="J2297" s="6">
        <f>I2296</f>
        <v/>
      </c>
      <c r="K2297" s="7">
        <f>MAR1!$B$5+MAR1!$C$5*COS(2*PI()*$C2297/365)+MAR1!$D$5*SIN(2*PI()*$C2297/365)</f>
        <v/>
      </c>
      <c r="L2297" s="7">
        <f>MAR1!$B$6+MAR1!$C$6*COS(2*PI()*$C2297/365)+MAR1!$D$6*SIN(2*PI()*$C2297/365)</f>
        <v/>
      </c>
      <c r="M2297" s="7">
        <f>MAR1!$B$7+MAR1!$C$7*COS(2*PI()*$C2297/365)+MAR1!$D$7*SIN(2*PI()*$C2297/365)</f>
        <v/>
      </c>
      <c r="N2297" s="7">
        <f>F2297-K2297</f>
        <v/>
      </c>
      <c r="O2297" s="7">
        <f>G2297-L2297</f>
        <v/>
      </c>
      <c r="P2297" s="7">
        <f>H2297-M2297</f>
        <v/>
      </c>
      <c r="Q2297" s="7">
        <f>IF($I2297=1,(N2297-MAR1!$B$11)/MAR1!$D$11,(N2297-MAR1!$C$11)/MAR1!$E$11)</f>
        <v/>
      </c>
      <c r="R2297" s="7">
        <f>IF($I2297=1,(O2297-MAR1!$B$12)/MAR1!$D$12,(O2297-MAR1!$C$12)/MAR1!$E$12)</f>
        <v/>
      </c>
      <c r="S2297" s="7">
        <f>IF($I2297=1,(P2297-MAR1!$B$13)/MAR1!$D$13,(P2297-MAR1!$C$13)/MAR1!$E$13)</f>
        <v/>
      </c>
    </row>
    <row r="2298">
      <c r="A2298" s="5" t="n">
        <v>2297</v>
      </c>
      <c r="B2298" s="5" t="n">
        <v>7</v>
      </c>
      <c r="C2298" s="5" t="n">
        <v>107</v>
      </c>
      <c r="D2298" s="5" t="n">
        <v>4</v>
      </c>
      <c r="E2298" s="5" t="n">
        <v>0</v>
      </c>
      <c r="F2298" s="5" t="n">
        <v>41.1</v>
      </c>
      <c r="G2298" s="5" t="n">
        <v>26.1</v>
      </c>
      <c r="H2298" s="5" t="n">
        <v>14.97</v>
      </c>
      <c r="I2298" s="6">
        <f>IF(E2298&gt;=Markov!$B$3,1,0)</f>
        <v/>
      </c>
      <c r="J2298" s="6">
        <f>I2297</f>
        <v/>
      </c>
      <c r="K2298" s="7">
        <f>MAR1!$B$5+MAR1!$C$5*COS(2*PI()*$C2298/365)+MAR1!$D$5*SIN(2*PI()*$C2298/365)</f>
        <v/>
      </c>
      <c r="L2298" s="7">
        <f>MAR1!$B$6+MAR1!$C$6*COS(2*PI()*$C2298/365)+MAR1!$D$6*SIN(2*PI()*$C2298/365)</f>
        <v/>
      </c>
      <c r="M2298" s="7">
        <f>MAR1!$B$7+MAR1!$C$7*COS(2*PI()*$C2298/365)+MAR1!$D$7*SIN(2*PI()*$C2298/365)</f>
        <v/>
      </c>
      <c r="N2298" s="7">
        <f>F2298-K2298</f>
        <v/>
      </c>
      <c r="O2298" s="7">
        <f>G2298-L2298</f>
        <v/>
      </c>
      <c r="P2298" s="7">
        <f>H2298-M2298</f>
        <v/>
      </c>
      <c r="Q2298" s="7">
        <f>IF($I2298=1,(N2298-MAR1!$B$11)/MAR1!$D$11,(N2298-MAR1!$C$11)/MAR1!$E$11)</f>
        <v/>
      </c>
      <c r="R2298" s="7">
        <f>IF($I2298=1,(O2298-MAR1!$B$12)/MAR1!$D$12,(O2298-MAR1!$C$12)/MAR1!$E$12)</f>
        <v/>
      </c>
      <c r="S2298" s="7">
        <f>IF($I2298=1,(P2298-MAR1!$B$13)/MAR1!$D$13,(P2298-MAR1!$C$13)/MAR1!$E$13)</f>
        <v/>
      </c>
    </row>
    <row r="2299">
      <c r="A2299" s="5" t="n">
        <v>2298</v>
      </c>
      <c r="B2299" s="5" t="n">
        <v>7</v>
      </c>
      <c r="C2299" s="5" t="n">
        <v>108</v>
      </c>
      <c r="D2299" s="5" t="n">
        <v>4</v>
      </c>
      <c r="E2299" s="5" t="n">
        <v>0.2</v>
      </c>
      <c r="F2299" s="5" t="n">
        <v>37.9</v>
      </c>
      <c r="G2299" s="5" t="n">
        <v>25.3</v>
      </c>
      <c r="H2299" s="5" t="n">
        <v>25.02</v>
      </c>
      <c r="I2299" s="6">
        <f>IF(E2299&gt;=Markov!$B$3,1,0)</f>
        <v/>
      </c>
      <c r="J2299" s="6">
        <f>I2298</f>
        <v/>
      </c>
      <c r="K2299" s="7">
        <f>MAR1!$B$5+MAR1!$C$5*COS(2*PI()*$C2299/365)+MAR1!$D$5*SIN(2*PI()*$C2299/365)</f>
        <v/>
      </c>
      <c r="L2299" s="7">
        <f>MAR1!$B$6+MAR1!$C$6*COS(2*PI()*$C2299/365)+MAR1!$D$6*SIN(2*PI()*$C2299/365)</f>
        <v/>
      </c>
      <c r="M2299" s="7">
        <f>MAR1!$B$7+MAR1!$C$7*COS(2*PI()*$C2299/365)+MAR1!$D$7*SIN(2*PI()*$C2299/365)</f>
        <v/>
      </c>
      <c r="N2299" s="7">
        <f>F2299-K2299</f>
        <v/>
      </c>
      <c r="O2299" s="7">
        <f>G2299-L2299</f>
        <v/>
      </c>
      <c r="P2299" s="7">
        <f>H2299-M2299</f>
        <v/>
      </c>
      <c r="Q2299" s="7">
        <f>IF($I2299=1,(N2299-MAR1!$B$11)/MAR1!$D$11,(N2299-MAR1!$C$11)/MAR1!$E$11)</f>
        <v/>
      </c>
      <c r="R2299" s="7">
        <f>IF($I2299=1,(O2299-MAR1!$B$12)/MAR1!$D$12,(O2299-MAR1!$C$12)/MAR1!$E$12)</f>
        <v/>
      </c>
      <c r="S2299" s="7">
        <f>IF($I2299=1,(P2299-MAR1!$B$13)/MAR1!$D$13,(P2299-MAR1!$C$13)/MAR1!$E$13)</f>
        <v/>
      </c>
    </row>
    <row r="2300">
      <c r="A2300" s="5" t="n">
        <v>2299</v>
      </c>
      <c r="B2300" s="5" t="n">
        <v>7</v>
      </c>
      <c r="C2300" s="5" t="n">
        <v>109</v>
      </c>
      <c r="D2300" s="5" t="n">
        <v>4</v>
      </c>
      <c r="E2300" s="5" t="n">
        <v>0</v>
      </c>
      <c r="F2300" s="5" t="n">
        <v>39.9</v>
      </c>
      <c r="G2300" s="5" t="n">
        <v>27.4</v>
      </c>
      <c r="H2300" s="5" t="n">
        <v>26.7</v>
      </c>
      <c r="I2300" s="6">
        <f>IF(E2300&gt;=Markov!$B$3,1,0)</f>
        <v/>
      </c>
      <c r="J2300" s="6">
        <f>I2299</f>
        <v/>
      </c>
      <c r="K2300" s="7">
        <f>MAR1!$B$5+MAR1!$C$5*COS(2*PI()*$C2300/365)+MAR1!$D$5*SIN(2*PI()*$C2300/365)</f>
        <v/>
      </c>
      <c r="L2300" s="7">
        <f>MAR1!$B$6+MAR1!$C$6*COS(2*PI()*$C2300/365)+MAR1!$D$6*SIN(2*PI()*$C2300/365)</f>
        <v/>
      </c>
      <c r="M2300" s="7">
        <f>MAR1!$B$7+MAR1!$C$7*COS(2*PI()*$C2300/365)+MAR1!$D$7*SIN(2*PI()*$C2300/365)</f>
        <v/>
      </c>
      <c r="N2300" s="7">
        <f>F2300-K2300</f>
        <v/>
      </c>
      <c r="O2300" s="7">
        <f>G2300-L2300</f>
        <v/>
      </c>
      <c r="P2300" s="7">
        <f>H2300-M2300</f>
        <v/>
      </c>
      <c r="Q2300" s="7">
        <f>IF($I2300=1,(N2300-MAR1!$B$11)/MAR1!$D$11,(N2300-MAR1!$C$11)/MAR1!$E$11)</f>
        <v/>
      </c>
      <c r="R2300" s="7">
        <f>IF($I2300=1,(O2300-MAR1!$B$12)/MAR1!$D$12,(O2300-MAR1!$C$12)/MAR1!$E$12)</f>
        <v/>
      </c>
      <c r="S2300" s="7">
        <f>IF($I2300=1,(P2300-MAR1!$B$13)/MAR1!$D$13,(P2300-MAR1!$C$13)/MAR1!$E$13)</f>
        <v/>
      </c>
    </row>
    <row r="2301">
      <c r="A2301" s="5" t="n">
        <v>2300</v>
      </c>
      <c r="B2301" s="5" t="n">
        <v>7</v>
      </c>
      <c r="C2301" s="5" t="n">
        <v>110</v>
      </c>
      <c r="D2301" s="5" t="n">
        <v>4</v>
      </c>
      <c r="E2301" s="5" t="n">
        <v>0</v>
      </c>
      <c r="F2301" s="5" t="n">
        <v>40.8</v>
      </c>
      <c r="G2301" s="5" t="n">
        <v>28.6</v>
      </c>
      <c r="H2301" s="5" t="n">
        <v>25.46</v>
      </c>
      <c r="I2301" s="6">
        <f>IF(E2301&gt;=Markov!$B$3,1,0)</f>
        <v/>
      </c>
      <c r="J2301" s="6">
        <f>I2300</f>
        <v/>
      </c>
      <c r="K2301" s="7">
        <f>MAR1!$B$5+MAR1!$C$5*COS(2*PI()*$C2301/365)+MAR1!$D$5*SIN(2*PI()*$C2301/365)</f>
        <v/>
      </c>
      <c r="L2301" s="7">
        <f>MAR1!$B$6+MAR1!$C$6*COS(2*PI()*$C2301/365)+MAR1!$D$6*SIN(2*PI()*$C2301/365)</f>
        <v/>
      </c>
      <c r="M2301" s="7">
        <f>MAR1!$B$7+MAR1!$C$7*COS(2*PI()*$C2301/365)+MAR1!$D$7*SIN(2*PI()*$C2301/365)</f>
        <v/>
      </c>
      <c r="N2301" s="7">
        <f>F2301-K2301</f>
        <v/>
      </c>
      <c r="O2301" s="7">
        <f>G2301-L2301</f>
        <v/>
      </c>
      <c r="P2301" s="7">
        <f>H2301-M2301</f>
        <v/>
      </c>
      <c r="Q2301" s="7">
        <f>IF($I2301=1,(N2301-MAR1!$B$11)/MAR1!$D$11,(N2301-MAR1!$C$11)/MAR1!$E$11)</f>
        <v/>
      </c>
      <c r="R2301" s="7">
        <f>IF($I2301=1,(O2301-MAR1!$B$12)/MAR1!$D$12,(O2301-MAR1!$C$12)/MAR1!$E$12)</f>
        <v/>
      </c>
      <c r="S2301" s="7">
        <f>IF($I2301=1,(P2301-MAR1!$B$13)/MAR1!$D$13,(P2301-MAR1!$C$13)/MAR1!$E$13)</f>
        <v/>
      </c>
    </row>
    <row r="2302">
      <c r="A2302" s="5" t="n">
        <v>2301</v>
      </c>
      <c r="B2302" s="5" t="n">
        <v>7</v>
      </c>
      <c r="C2302" s="5" t="n">
        <v>111</v>
      </c>
      <c r="D2302" s="5" t="n">
        <v>4</v>
      </c>
      <c r="E2302" s="5" t="n">
        <v>0</v>
      </c>
      <c r="F2302" s="5" t="n">
        <v>38.9</v>
      </c>
      <c r="G2302" s="5" t="n">
        <v>29.7</v>
      </c>
      <c r="H2302" s="5" t="n">
        <v>19.28</v>
      </c>
      <c r="I2302" s="6">
        <f>IF(E2302&gt;=Markov!$B$3,1,0)</f>
        <v/>
      </c>
      <c r="J2302" s="6">
        <f>I2301</f>
        <v/>
      </c>
      <c r="K2302" s="7">
        <f>MAR1!$B$5+MAR1!$C$5*COS(2*PI()*$C2302/365)+MAR1!$D$5*SIN(2*PI()*$C2302/365)</f>
        <v/>
      </c>
      <c r="L2302" s="7">
        <f>MAR1!$B$6+MAR1!$C$6*COS(2*PI()*$C2302/365)+MAR1!$D$6*SIN(2*PI()*$C2302/365)</f>
        <v/>
      </c>
      <c r="M2302" s="7">
        <f>MAR1!$B$7+MAR1!$C$7*COS(2*PI()*$C2302/365)+MAR1!$D$7*SIN(2*PI()*$C2302/365)</f>
        <v/>
      </c>
      <c r="N2302" s="7">
        <f>F2302-K2302</f>
        <v/>
      </c>
      <c r="O2302" s="7">
        <f>G2302-L2302</f>
        <v/>
      </c>
      <c r="P2302" s="7">
        <f>H2302-M2302</f>
        <v/>
      </c>
      <c r="Q2302" s="7">
        <f>IF($I2302=1,(N2302-MAR1!$B$11)/MAR1!$D$11,(N2302-MAR1!$C$11)/MAR1!$E$11)</f>
        <v/>
      </c>
      <c r="R2302" s="7">
        <f>IF($I2302=1,(O2302-MAR1!$B$12)/MAR1!$D$12,(O2302-MAR1!$C$12)/MAR1!$E$12)</f>
        <v/>
      </c>
      <c r="S2302" s="7">
        <f>IF($I2302=1,(P2302-MAR1!$B$13)/MAR1!$D$13,(P2302-MAR1!$C$13)/MAR1!$E$13)</f>
        <v/>
      </c>
    </row>
    <row r="2303">
      <c r="A2303" s="5" t="n">
        <v>2302</v>
      </c>
      <c r="B2303" s="5" t="n">
        <v>7</v>
      </c>
      <c r="C2303" s="5" t="n">
        <v>112</v>
      </c>
      <c r="D2303" s="5" t="n">
        <v>4</v>
      </c>
      <c r="E2303" s="5" t="n">
        <v>0</v>
      </c>
      <c r="F2303" s="5" t="n">
        <v>41.5</v>
      </c>
      <c r="G2303" s="5" t="n">
        <v>27.5</v>
      </c>
      <c r="H2303" s="5" t="n">
        <v>26.82</v>
      </c>
      <c r="I2303" s="6">
        <f>IF(E2303&gt;=Markov!$B$3,1,0)</f>
        <v/>
      </c>
      <c r="J2303" s="6">
        <f>I2302</f>
        <v/>
      </c>
      <c r="K2303" s="7">
        <f>MAR1!$B$5+MAR1!$C$5*COS(2*PI()*$C2303/365)+MAR1!$D$5*SIN(2*PI()*$C2303/365)</f>
        <v/>
      </c>
      <c r="L2303" s="7">
        <f>MAR1!$B$6+MAR1!$C$6*COS(2*PI()*$C2303/365)+MAR1!$D$6*SIN(2*PI()*$C2303/365)</f>
        <v/>
      </c>
      <c r="M2303" s="7">
        <f>MAR1!$B$7+MAR1!$C$7*COS(2*PI()*$C2303/365)+MAR1!$D$7*SIN(2*PI()*$C2303/365)</f>
        <v/>
      </c>
      <c r="N2303" s="7">
        <f>F2303-K2303</f>
        <v/>
      </c>
      <c r="O2303" s="7">
        <f>G2303-L2303</f>
        <v/>
      </c>
      <c r="P2303" s="7">
        <f>H2303-M2303</f>
        <v/>
      </c>
      <c r="Q2303" s="7">
        <f>IF($I2303=1,(N2303-MAR1!$B$11)/MAR1!$D$11,(N2303-MAR1!$C$11)/MAR1!$E$11)</f>
        <v/>
      </c>
      <c r="R2303" s="7">
        <f>IF($I2303=1,(O2303-MAR1!$B$12)/MAR1!$D$12,(O2303-MAR1!$C$12)/MAR1!$E$12)</f>
        <v/>
      </c>
      <c r="S2303" s="7">
        <f>IF($I2303=1,(P2303-MAR1!$B$13)/MAR1!$D$13,(P2303-MAR1!$C$13)/MAR1!$E$13)</f>
        <v/>
      </c>
    </row>
    <row r="2304">
      <c r="A2304" s="5" t="n">
        <v>2303</v>
      </c>
      <c r="B2304" s="5" t="n">
        <v>7</v>
      </c>
      <c r="C2304" s="5" t="n">
        <v>113</v>
      </c>
      <c r="D2304" s="5" t="n">
        <v>4</v>
      </c>
      <c r="E2304" s="5" t="n">
        <v>0</v>
      </c>
      <c r="F2304" s="5" t="n">
        <v>40.7</v>
      </c>
      <c r="G2304" s="5" t="n">
        <v>25.6</v>
      </c>
      <c r="H2304" s="5" t="n">
        <v>18.01</v>
      </c>
      <c r="I2304" s="6">
        <f>IF(E2304&gt;=Markov!$B$3,1,0)</f>
        <v/>
      </c>
      <c r="J2304" s="6">
        <f>I2303</f>
        <v/>
      </c>
      <c r="K2304" s="7">
        <f>MAR1!$B$5+MAR1!$C$5*COS(2*PI()*$C2304/365)+MAR1!$D$5*SIN(2*PI()*$C2304/365)</f>
        <v/>
      </c>
      <c r="L2304" s="7">
        <f>MAR1!$B$6+MAR1!$C$6*COS(2*PI()*$C2304/365)+MAR1!$D$6*SIN(2*PI()*$C2304/365)</f>
        <v/>
      </c>
      <c r="M2304" s="7">
        <f>MAR1!$B$7+MAR1!$C$7*COS(2*PI()*$C2304/365)+MAR1!$D$7*SIN(2*PI()*$C2304/365)</f>
        <v/>
      </c>
      <c r="N2304" s="7">
        <f>F2304-K2304</f>
        <v/>
      </c>
      <c r="O2304" s="7">
        <f>G2304-L2304</f>
        <v/>
      </c>
      <c r="P2304" s="7">
        <f>H2304-M2304</f>
        <v/>
      </c>
      <c r="Q2304" s="7">
        <f>IF($I2304=1,(N2304-MAR1!$B$11)/MAR1!$D$11,(N2304-MAR1!$C$11)/MAR1!$E$11)</f>
        <v/>
      </c>
      <c r="R2304" s="7">
        <f>IF($I2304=1,(O2304-MAR1!$B$12)/MAR1!$D$12,(O2304-MAR1!$C$12)/MAR1!$E$12)</f>
        <v/>
      </c>
      <c r="S2304" s="7">
        <f>IF($I2304=1,(P2304-MAR1!$B$13)/MAR1!$D$13,(P2304-MAR1!$C$13)/MAR1!$E$13)</f>
        <v/>
      </c>
    </row>
    <row r="2305">
      <c r="A2305" s="5" t="n">
        <v>2304</v>
      </c>
      <c r="B2305" s="5" t="n">
        <v>7</v>
      </c>
      <c r="C2305" s="5" t="n">
        <v>114</v>
      </c>
      <c r="D2305" s="5" t="n">
        <v>4</v>
      </c>
      <c r="E2305" s="5" t="n">
        <v>0</v>
      </c>
      <c r="F2305" s="5" t="n">
        <v>38.4</v>
      </c>
      <c r="G2305" s="5" t="n">
        <v>23.7</v>
      </c>
      <c r="H2305" s="5" t="n">
        <v>21.2</v>
      </c>
      <c r="I2305" s="6">
        <f>IF(E2305&gt;=Markov!$B$3,1,0)</f>
        <v/>
      </c>
      <c r="J2305" s="6">
        <f>I2304</f>
        <v/>
      </c>
      <c r="K2305" s="7">
        <f>MAR1!$B$5+MAR1!$C$5*COS(2*PI()*$C2305/365)+MAR1!$D$5*SIN(2*PI()*$C2305/365)</f>
        <v/>
      </c>
      <c r="L2305" s="7">
        <f>MAR1!$B$6+MAR1!$C$6*COS(2*PI()*$C2305/365)+MAR1!$D$6*SIN(2*PI()*$C2305/365)</f>
        <v/>
      </c>
      <c r="M2305" s="7">
        <f>MAR1!$B$7+MAR1!$C$7*COS(2*PI()*$C2305/365)+MAR1!$D$7*SIN(2*PI()*$C2305/365)</f>
        <v/>
      </c>
      <c r="N2305" s="7">
        <f>F2305-K2305</f>
        <v/>
      </c>
      <c r="O2305" s="7">
        <f>G2305-L2305</f>
        <v/>
      </c>
      <c r="P2305" s="7">
        <f>H2305-M2305</f>
        <v/>
      </c>
      <c r="Q2305" s="7">
        <f>IF($I2305=1,(N2305-MAR1!$B$11)/MAR1!$D$11,(N2305-MAR1!$C$11)/MAR1!$E$11)</f>
        <v/>
      </c>
      <c r="R2305" s="7">
        <f>IF($I2305=1,(O2305-MAR1!$B$12)/MAR1!$D$12,(O2305-MAR1!$C$12)/MAR1!$E$12)</f>
        <v/>
      </c>
      <c r="S2305" s="7">
        <f>IF($I2305=1,(P2305-MAR1!$B$13)/MAR1!$D$13,(P2305-MAR1!$C$13)/MAR1!$E$13)</f>
        <v/>
      </c>
    </row>
    <row r="2306">
      <c r="A2306" s="5" t="n">
        <v>2305</v>
      </c>
      <c r="B2306" s="5" t="n">
        <v>7</v>
      </c>
      <c r="C2306" s="5" t="n">
        <v>115</v>
      </c>
      <c r="D2306" s="5" t="n">
        <v>4</v>
      </c>
      <c r="E2306" s="5" t="n">
        <v>0</v>
      </c>
      <c r="F2306" s="5" t="n">
        <v>40.5</v>
      </c>
      <c r="G2306" s="5" t="n">
        <v>26.1</v>
      </c>
      <c r="H2306" s="5" t="n">
        <v>20.71</v>
      </c>
      <c r="I2306" s="6">
        <f>IF(E2306&gt;=Markov!$B$3,1,0)</f>
        <v/>
      </c>
      <c r="J2306" s="6">
        <f>I2305</f>
        <v/>
      </c>
      <c r="K2306" s="7">
        <f>MAR1!$B$5+MAR1!$C$5*COS(2*PI()*$C2306/365)+MAR1!$D$5*SIN(2*PI()*$C2306/365)</f>
        <v/>
      </c>
      <c r="L2306" s="7">
        <f>MAR1!$B$6+MAR1!$C$6*COS(2*PI()*$C2306/365)+MAR1!$D$6*SIN(2*PI()*$C2306/365)</f>
        <v/>
      </c>
      <c r="M2306" s="7">
        <f>MAR1!$B$7+MAR1!$C$7*COS(2*PI()*$C2306/365)+MAR1!$D$7*SIN(2*PI()*$C2306/365)</f>
        <v/>
      </c>
      <c r="N2306" s="7">
        <f>F2306-K2306</f>
        <v/>
      </c>
      <c r="O2306" s="7">
        <f>G2306-L2306</f>
        <v/>
      </c>
      <c r="P2306" s="7">
        <f>H2306-M2306</f>
        <v/>
      </c>
      <c r="Q2306" s="7">
        <f>IF($I2306=1,(N2306-MAR1!$B$11)/MAR1!$D$11,(N2306-MAR1!$C$11)/MAR1!$E$11)</f>
        <v/>
      </c>
      <c r="R2306" s="7">
        <f>IF($I2306=1,(O2306-MAR1!$B$12)/MAR1!$D$12,(O2306-MAR1!$C$12)/MAR1!$E$12)</f>
        <v/>
      </c>
      <c r="S2306" s="7">
        <f>IF($I2306=1,(P2306-MAR1!$B$13)/MAR1!$D$13,(P2306-MAR1!$C$13)/MAR1!$E$13)</f>
        <v/>
      </c>
    </row>
    <row r="2307">
      <c r="A2307" s="5" t="n">
        <v>2306</v>
      </c>
      <c r="B2307" s="5" t="n">
        <v>7</v>
      </c>
      <c r="C2307" s="5" t="n">
        <v>116</v>
      </c>
      <c r="D2307" s="5" t="n">
        <v>4</v>
      </c>
      <c r="E2307" s="5" t="n">
        <v>0</v>
      </c>
      <c r="F2307" s="5" t="n">
        <v>40.7</v>
      </c>
      <c r="G2307" s="5" t="n">
        <v>26</v>
      </c>
      <c r="H2307" s="5" t="n">
        <v>22.85</v>
      </c>
      <c r="I2307" s="6">
        <f>IF(E2307&gt;=Markov!$B$3,1,0)</f>
        <v/>
      </c>
      <c r="J2307" s="6">
        <f>I2306</f>
        <v/>
      </c>
      <c r="K2307" s="7">
        <f>MAR1!$B$5+MAR1!$C$5*COS(2*PI()*$C2307/365)+MAR1!$D$5*SIN(2*PI()*$C2307/365)</f>
        <v/>
      </c>
      <c r="L2307" s="7">
        <f>MAR1!$B$6+MAR1!$C$6*COS(2*PI()*$C2307/365)+MAR1!$D$6*SIN(2*PI()*$C2307/365)</f>
        <v/>
      </c>
      <c r="M2307" s="7">
        <f>MAR1!$B$7+MAR1!$C$7*COS(2*PI()*$C2307/365)+MAR1!$D$7*SIN(2*PI()*$C2307/365)</f>
        <v/>
      </c>
      <c r="N2307" s="7">
        <f>F2307-K2307</f>
        <v/>
      </c>
      <c r="O2307" s="7">
        <f>G2307-L2307</f>
        <v/>
      </c>
      <c r="P2307" s="7">
        <f>H2307-M2307</f>
        <v/>
      </c>
      <c r="Q2307" s="7">
        <f>IF($I2307=1,(N2307-MAR1!$B$11)/MAR1!$D$11,(N2307-MAR1!$C$11)/MAR1!$E$11)</f>
        <v/>
      </c>
      <c r="R2307" s="7">
        <f>IF($I2307=1,(O2307-MAR1!$B$12)/MAR1!$D$12,(O2307-MAR1!$C$12)/MAR1!$E$12)</f>
        <v/>
      </c>
      <c r="S2307" s="7">
        <f>IF($I2307=1,(P2307-MAR1!$B$13)/MAR1!$D$13,(P2307-MAR1!$C$13)/MAR1!$E$13)</f>
        <v/>
      </c>
    </row>
    <row r="2308">
      <c r="A2308" s="5" t="n">
        <v>2307</v>
      </c>
      <c r="B2308" s="5" t="n">
        <v>7</v>
      </c>
      <c r="C2308" s="5" t="n">
        <v>117</v>
      </c>
      <c r="D2308" s="5" t="n">
        <v>4</v>
      </c>
      <c r="E2308" s="5" t="n">
        <v>0</v>
      </c>
      <c r="F2308" s="5" t="n">
        <v>35.7</v>
      </c>
      <c r="G2308" s="5" t="n">
        <v>22.9</v>
      </c>
      <c r="H2308" s="5" t="n">
        <v>23.63</v>
      </c>
      <c r="I2308" s="6">
        <f>IF(E2308&gt;=Markov!$B$3,1,0)</f>
        <v/>
      </c>
      <c r="J2308" s="6">
        <f>I2307</f>
        <v/>
      </c>
      <c r="K2308" s="7">
        <f>MAR1!$B$5+MAR1!$C$5*COS(2*PI()*$C2308/365)+MAR1!$D$5*SIN(2*PI()*$C2308/365)</f>
        <v/>
      </c>
      <c r="L2308" s="7">
        <f>MAR1!$B$6+MAR1!$C$6*COS(2*PI()*$C2308/365)+MAR1!$D$6*SIN(2*PI()*$C2308/365)</f>
        <v/>
      </c>
      <c r="M2308" s="7">
        <f>MAR1!$B$7+MAR1!$C$7*COS(2*PI()*$C2308/365)+MAR1!$D$7*SIN(2*PI()*$C2308/365)</f>
        <v/>
      </c>
      <c r="N2308" s="7">
        <f>F2308-K2308</f>
        <v/>
      </c>
      <c r="O2308" s="7">
        <f>G2308-L2308</f>
        <v/>
      </c>
      <c r="P2308" s="7">
        <f>H2308-M2308</f>
        <v/>
      </c>
      <c r="Q2308" s="7">
        <f>IF($I2308=1,(N2308-MAR1!$B$11)/MAR1!$D$11,(N2308-MAR1!$C$11)/MAR1!$E$11)</f>
        <v/>
      </c>
      <c r="R2308" s="7">
        <f>IF($I2308=1,(O2308-MAR1!$B$12)/MAR1!$D$12,(O2308-MAR1!$C$12)/MAR1!$E$12)</f>
        <v/>
      </c>
      <c r="S2308" s="7">
        <f>IF($I2308=1,(P2308-MAR1!$B$13)/MAR1!$D$13,(P2308-MAR1!$C$13)/MAR1!$E$13)</f>
        <v/>
      </c>
    </row>
    <row r="2309">
      <c r="A2309" s="5" t="n">
        <v>2308</v>
      </c>
      <c r="B2309" s="5" t="n">
        <v>7</v>
      </c>
      <c r="C2309" s="5" t="n">
        <v>118</v>
      </c>
      <c r="D2309" s="5" t="n">
        <v>4</v>
      </c>
      <c r="E2309" s="5" t="n">
        <v>0</v>
      </c>
      <c r="F2309" s="5" t="n">
        <v>38.4</v>
      </c>
      <c r="G2309" s="5" t="n">
        <v>24.1</v>
      </c>
      <c r="H2309" s="5" t="n">
        <v>24.45</v>
      </c>
      <c r="I2309" s="6">
        <f>IF(E2309&gt;=Markov!$B$3,1,0)</f>
        <v/>
      </c>
      <c r="J2309" s="6">
        <f>I2308</f>
        <v/>
      </c>
      <c r="K2309" s="7">
        <f>MAR1!$B$5+MAR1!$C$5*COS(2*PI()*$C2309/365)+MAR1!$D$5*SIN(2*PI()*$C2309/365)</f>
        <v/>
      </c>
      <c r="L2309" s="7">
        <f>MAR1!$B$6+MAR1!$C$6*COS(2*PI()*$C2309/365)+MAR1!$D$6*SIN(2*PI()*$C2309/365)</f>
        <v/>
      </c>
      <c r="M2309" s="7">
        <f>MAR1!$B$7+MAR1!$C$7*COS(2*PI()*$C2309/365)+MAR1!$D$7*SIN(2*PI()*$C2309/365)</f>
        <v/>
      </c>
      <c r="N2309" s="7">
        <f>F2309-K2309</f>
        <v/>
      </c>
      <c r="O2309" s="7">
        <f>G2309-L2309</f>
        <v/>
      </c>
      <c r="P2309" s="7">
        <f>H2309-M2309</f>
        <v/>
      </c>
      <c r="Q2309" s="7">
        <f>IF($I2309=1,(N2309-MAR1!$B$11)/MAR1!$D$11,(N2309-MAR1!$C$11)/MAR1!$E$11)</f>
        <v/>
      </c>
      <c r="R2309" s="7">
        <f>IF($I2309=1,(O2309-MAR1!$B$12)/MAR1!$D$12,(O2309-MAR1!$C$12)/MAR1!$E$12)</f>
        <v/>
      </c>
      <c r="S2309" s="7">
        <f>IF($I2309=1,(P2309-MAR1!$B$13)/MAR1!$D$13,(P2309-MAR1!$C$13)/MAR1!$E$13)</f>
        <v/>
      </c>
    </row>
    <row r="2310">
      <c r="A2310" s="5" t="n">
        <v>2309</v>
      </c>
      <c r="B2310" s="5" t="n">
        <v>7</v>
      </c>
      <c r="C2310" s="5" t="n">
        <v>119</v>
      </c>
      <c r="D2310" s="5" t="n">
        <v>4</v>
      </c>
      <c r="E2310" s="5" t="n">
        <v>0</v>
      </c>
      <c r="F2310" s="5" t="n">
        <v>37.7</v>
      </c>
      <c r="G2310" s="5" t="n">
        <v>25.5</v>
      </c>
      <c r="H2310" s="5" t="n">
        <v>19.95</v>
      </c>
      <c r="I2310" s="6">
        <f>IF(E2310&gt;=Markov!$B$3,1,0)</f>
        <v/>
      </c>
      <c r="J2310" s="6">
        <f>I2309</f>
        <v/>
      </c>
      <c r="K2310" s="7">
        <f>MAR1!$B$5+MAR1!$C$5*COS(2*PI()*$C2310/365)+MAR1!$D$5*SIN(2*PI()*$C2310/365)</f>
        <v/>
      </c>
      <c r="L2310" s="7">
        <f>MAR1!$B$6+MAR1!$C$6*COS(2*PI()*$C2310/365)+MAR1!$D$6*SIN(2*PI()*$C2310/365)</f>
        <v/>
      </c>
      <c r="M2310" s="7">
        <f>MAR1!$B$7+MAR1!$C$7*COS(2*PI()*$C2310/365)+MAR1!$D$7*SIN(2*PI()*$C2310/365)</f>
        <v/>
      </c>
      <c r="N2310" s="7">
        <f>F2310-K2310</f>
        <v/>
      </c>
      <c r="O2310" s="7">
        <f>G2310-L2310</f>
        <v/>
      </c>
      <c r="P2310" s="7">
        <f>H2310-M2310</f>
        <v/>
      </c>
      <c r="Q2310" s="7">
        <f>IF($I2310=1,(N2310-MAR1!$B$11)/MAR1!$D$11,(N2310-MAR1!$C$11)/MAR1!$E$11)</f>
        <v/>
      </c>
      <c r="R2310" s="7">
        <f>IF($I2310=1,(O2310-MAR1!$B$12)/MAR1!$D$12,(O2310-MAR1!$C$12)/MAR1!$E$12)</f>
        <v/>
      </c>
      <c r="S2310" s="7">
        <f>IF($I2310=1,(P2310-MAR1!$B$13)/MAR1!$D$13,(P2310-MAR1!$C$13)/MAR1!$E$13)</f>
        <v/>
      </c>
    </row>
    <row r="2311">
      <c r="A2311" s="5" t="n">
        <v>2310</v>
      </c>
      <c r="B2311" s="5" t="n">
        <v>7</v>
      </c>
      <c r="C2311" s="5" t="n">
        <v>120</v>
      </c>
      <c r="D2311" s="5" t="n">
        <v>4</v>
      </c>
      <c r="E2311" s="5" t="n">
        <v>0</v>
      </c>
      <c r="F2311" s="5" t="n">
        <v>35.2</v>
      </c>
      <c r="G2311" s="5" t="n">
        <v>25.1</v>
      </c>
      <c r="H2311" s="5" t="n">
        <v>17.54</v>
      </c>
      <c r="I2311" s="6">
        <f>IF(E2311&gt;=Markov!$B$3,1,0)</f>
        <v/>
      </c>
      <c r="J2311" s="6">
        <f>I2310</f>
        <v/>
      </c>
      <c r="K2311" s="7">
        <f>MAR1!$B$5+MAR1!$C$5*COS(2*PI()*$C2311/365)+MAR1!$D$5*SIN(2*PI()*$C2311/365)</f>
        <v/>
      </c>
      <c r="L2311" s="7">
        <f>MAR1!$B$6+MAR1!$C$6*COS(2*PI()*$C2311/365)+MAR1!$D$6*SIN(2*PI()*$C2311/365)</f>
        <v/>
      </c>
      <c r="M2311" s="7">
        <f>MAR1!$B$7+MAR1!$C$7*COS(2*PI()*$C2311/365)+MAR1!$D$7*SIN(2*PI()*$C2311/365)</f>
        <v/>
      </c>
      <c r="N2311" s="7">
        <f>F2311-K2311</f>
        <v/>
      </c>
      <c r="O2311" s="7">
        <f>G2311-L2311</f>
        <v/>
      </c>
      <c r="P2311" s="7">
        <f>H2311-M2311</f>
        <v/>
      </c>
      <c r="Q2311" s="7">
        <f>IF($I2311=1,(N2311-MAR1!$B$11)/MAR1!$D$11,(N2311-MAR1!$C$11)/MAR1!$E$11)</f>
        <v/>
      </c>
      <c r="R2311" s="7">
        <f>IF($I2311=1,(O2311-MAR1!$B$12)/MAR1!$D$12,(O2311-MAR1!$C$12)/MAR1!$E$12)</f>
        <v/>
      </c>
      <c r="S2311" s="7">
        <f>IF($I2311=1,(P2311-MAR1!$B$13)/MAR1!$D$13,(P2311-MAR1!$C$13)/MAR1!$E$13)</f>
        <v/>
      </c>
    </row>
    <row r="2312">
      <c r="A2312" s="5" t="n">
        <v>2311</v>
      </c>
      <c r="B2312" s="5" t="n">
        <v>7</v>
      </c>
      <c r="C2312" s="5" t="n">
        <v>121</v>
      </c>
      <c r="D2312" s="5" t="n">
        <v>5</v>
      </c>
      <c r="E2312" s="5" t="n">
        <v>0</v>
      </c>
      <c r="F2312" s="5" t="n">
        <v>36.4</v>
      </c>
      <c r="G2312" s="5" t="n">
        <v>24.3</v>
      </c>
      <c r="H2312" s="5" t="n">
        <v>19.5</v>
      </c>
      <c r="I2312" s="6">
        <f>IF(E2312&gt;=Markov!$B$3,1,0)</f>
        <v/>
      </c>
      <c r="J2312" s="6">
        <f>I2311</f>
        <v/>
      </c>
      <c r="K2312" s="7">
        <f>MAR1!$B$5+MAR1!$C$5*COS(2*PI()*$C2312/365)+MAR1!$D$5*SIN(2*PI()*$C2312/365)</f>
        <v/>
      </c>
      <c r="L2312" s="7">
        <f>MAR1!$B$6+MAR1!$C$6*COS(2*PI()*$C2312/365)+MAR1!$D$6*SIN(2*PI()*$C2312/365)</f>
        <v/>
      </c>
      <c r="M2312" s="7">
        <f>MAR1!$B$7+MAR1!$C$7*COS(2*PI()*$C2312/365)+MAR1!$D$7*SIN(2*PI()*$C2312/365)</f>
        <v/>
      </c>
      <c r="N2312" s="7">
        <f>F2312-K2312</f>
        <v/>
      </c>
      <c r="O2312" s="7">
        <f>G2312-L2312</f>
        <v/>
      </c>
      <c r="P2312" s="7">
        <f>H2312-M2312</f>
        <v/>
      </c>
      <c r="Q2312" s="7">
        <f>IF($I2312=1,(N2312-MAR1!$B$11)/MAR1!$D$11,(N2312-MAR1!$C$11)/MAR1!$E$11)</f>
        <v/>
      </c>
      <c r="R2312" s="7">
        <f>IF($I2312=1,(O2312-MAR1!$B$12)/MAR1!$D$12,(O2312-MAR1!$C$12)/MAR1!$E$12)</f>
        <v/>
      </c>
      <c r="S2312" s="7">
        <f>IF($I2312=1,(P2312-MAR1!$B$13)/MAR1!$D$13,(P2312-MAR1!$C$13)/MAR1!$E$13)</f>
        <v/>
      </c>
    </row>
    <row r="2313">
      <c r="A2313" s="5" t="n">
        <v>2312</v>
      </c>
      <c r="B2313" s="5" t="n">
        <v>7</v>
      </c>
      <c r="C2313" s="5" t="n">
        <v>122</v>
      </c>
      <c r="D2313" s="5" t="n">
        <v>5</v>
      </c>
      <c r="E2313" s="5" t="n">
        <v>0</v>
      </c>
      <c r="F2313" s="5" t="n">
        <v>36.5</v>
      </c>
      <c r="G2313" s="5" t="n">
        <v>23.2</v>
      </c>
      <c r="H2313" s="5" t="n">
        <v>25.13</v>
      </c>
      <c r="I2313" s="6">
        <f>IF(E2313&gt;=Markov!$B$3,1,0)</f>
        <v/>
      </c>
      <c r="J2313" s="6">
        <f>I2312</f>
        <v/>
      </c>
      <c r="K2313" s="7">
        <f>MAR1!$B$5+MAR1!$C$5*COS(2*PI()*$C2313/365)+MAR1!$D$5*SIN(2*PI()*$C2313/365)</f>
        <v/>
      </c>
      <c r="L2313" s="7">
        <f>MAR1!$B$6+MAR1!$C$6*COS(2*PI()*$C2313/365)+MAR1!$D$6*SIN(2*PI()*$C2313/365)</f>
        <v/>
      </c>
      <c r="M2313" s="7">
        <f>MAR1!$B$7+MAR1!$C$7*COS(2*PI()*$C2313/365)+MAR1!$D$7*SIN(2*PI()*$C2313/365)</f>
        <v/>
      </c>
      <c r="N2313" s="7">
        <f>F2313-K2313</f>
        <v/>
      </c>
      <c r="O2313" s="7">
        <f>G2313-L2313</f>
        <v/>
      </c>
      <c r="P2313" s="7">
        <f>H2313-M2313</f>
        <v/>
      </c>
      <c r="Q2313" s="7">
        <f>IF($I2313=1,(N2313-MAR1!$B$11)/MAR1!$D$11,(N2313-MAR1!$C$11)/MAR1!$E$11)</f>
        <v/>
      </c>
      <c r="R2313" s="7">
        <f>IF($I2313=1,(O2313-MAR1!$B$12)/MAR1!$D$12,(O2313-MAR1!$C$12)/MAR1!$E$12)</f>
        <v/>
      </c>
      <c r="S2313" s="7">
        <f>IF($I2313=1,(P2313-MAR1!$B$13)/MAR1!$D$13,(P2313-MAR1!$C$13)/MAR1!$E$13)</f>
        <v/>
      </c>
    </row>
    <row r="2314">
      <c r="A2314" s="5" t="n">
        <v>2313</v>
      </c>
      <c r="B2314" s="5" t="n">
        <v>7</v>
      </c>
      <c r="C2314" s="5" t="n">
        <v>123</v>
      </c>
      <c r="D2314" s="5" t="n">
        <v>5</v>
      </c>
      <c r="E2314" s="5" t="n">
        <v>0</v>
      </c>
      <c r="F2314" s="5" t="n">
        <v>36.3</v>
      </c>
      <c r="G2314" s="5" t="n">
        <v>23.5</v>
      </c>
      <c r="H2314" s="5" t="n">
        <v>25.82</v>
      </c>
      <c r="I2314" s="6">
        <f>IF(E2314&gt;=Markov!$B$3,1,0)</f>
        <v/>
      </c>
      <c r="J2314" s="6">
        <f>I2313</f>
        <v/>
      </c>
      <c r="K2314" s="7">
        <f>MAR1!$B$5+MAR1!$C$5*COS(2*PI()*$C2314/365)+MAR1!$D$5*SIN(2*PI()*$C2314/365)</f>
        <v/>
      </c>
      <c r="L2314" s="7">
        <f>MAR1!$B$6+MAR1!$C$6*COS(2*PI()*$C2314/365)+MAR1!$D$6*SIN(2*PI()*$C2314/365)</f>
        <v/>
      </c>
      <c r="M2314" s="7">
        <f>MAR1!$B$7+MAR1!$C$7*COS(2*PI()*$C2314/365)+MAR1!$D$7*SIN(2*PI()*$C2314/365)</f>
        <v/>
      </c>
      <c r="N2314" s="7">
        <f>F2314-K2314</f>
        <v/>
      </c>
      <c r="O2314" s="7">
        <f>G2314-L2314</f>
        <v/>
      </c>
      <c r="P2314" s="7">
        <f>H2314-M2314</f>
        <v/>
      </c>
      <c r="Q2314" s="7">
        <f>IF($I2314=1,(N2314-MAR1!$B$11)/MAR1!$D$11,(N2314-MAR1!$C$11)/MAR1!$E$11)</f>
        <v/>
      </c>
      <c r="R2314" s="7">
        <f>IF($I2314=1,(O2314-MAR1!$B$12)/MAR1!$D$12,(O2314-MAR1!$C$12)/MAR1!$E$12)</f>
        <v/>
      </c>
      <c r="S2314" s="7">
        <f>IF($I2314=1,(P2314-MAR1!$B$13)/MAR1!$D$13,(P2314-MAR1!$C$13)/MAR1!$E$13)</f>
        <v/>
      </c>
    </row>
    <row r="2315">
      <c r="A2315" s="5" t="n">
        <v>2314</v>
      </c>
      <c r="B2315" s="5" t="n">
        <v>7</v>
      </c>
      <c r="C2315" s="5" t="n">
        <v>124</v>
      </c>
      <c r="D2315" s="5" t="n">
        <v>5</v>
      </c>
      <c r="E2315" s="5" t="n">
        <v>0</v>
      </c>
      <c r="F2315" s="5" t="n">
        <v>36</v>
      </c>
      <c r="G2315" s="5" t="n">
        <v>22.9</v>
      </c>
      <c r="H2315" s="5" t="n">
        <v>24.11</v>
      </c>
      <c r="I2315" s="6">
        <f>IF(E2315&gt;=Markov!$B$3,1,0)</f>
        <v/>
      </c>
      <c r="J2315" s="6">
        <f>I2314</f>
        <v/>
      </c>
      <c r="K2315" s="7">
        <f>MAR1!$B$5+MAR1!$C$5*COS(2*PI()*$C2315/365)+MAR1!$D$5*SIN(2*PI()*$C2315/365)</f>
        <v/>
      </c>
      <c r="L2315" s="7">
        <f>MAR1!$B$6+MAR1!$C$6*COS(2*PI()*$C2315/365)+MAR1!$D$6*SIN(2*PI()*$C2315/365)</f>
        <v/>
      </c>
      <c r="M2315" s="7">
        <f>MAR1!$B$7+MAR1!$C$7*COS(2*PI()*$C2315/365)+MAR1!$D$7*SIN(2*PI()*$C2315/365)</f>
        <v/>
      </c>
      <c r="N2315" s="7">
        <f>F2315-K2315</f>
        <v/>
      </c>
      <c r="O2315" s="7">
        <f>G2315-L2315</f>
        <v/>
      </c>
      <c r="P2315" s="7">
        <f>H2315-M2315</f>
        <v/>
      </c>
      <c r="Q2315" s="7">
        <f>IF($I2315=1,(N2315-MAR1!$B$11)/MAR1!$D$11,(N2315-MAR1!$C$11)/MAR1!$E$11)</f>
        <v/>
      </c>
      <c r="R2315" s="7">
        <f>IF($I2315=1,(O2315-MAR1!$B$12)/MAR1!$D$12,(O2315-MAR1!$C$12)/MAR1!$E$12)</f>
        <v/>
      </c>
      <c r="S2315" s="7">
        <f>IF($I2315=1,(P2315-MAR1!$B$13)/MAR1!$D$13,(P2315-MAR1!$C$13)/MAR1!$E$13)</f>
        <v/>
      </c>
    </row>
    <row r="2316">
      <c r="A2316" s="5" t="n">
        <v>2315</v>
      </c>
      <c r="B2316" s="5" t="n">
        <v>7</v>
      </c>
      <c r="C2316" s="5" t="n">
        <v>125</v>
      </c>
      <c r="D2316" s="5" t="n">
        <v>5</v>
      </c>
      <c r="E2316" s="5" t="n">
        <v>0.2</v>
      </c>
      <c r="F2316" s="5" t="n">
        <v>36.3</v>
      </c>
      <c r="G2316" s="5" t="n">
        <v>24.2</v>
      </c>
      <c r="H2316" s="5" t="n">
        <v>15.47</v>
      </c>
      <c r="I2316" s="6">
        <f>IF(E2316&gt;=Markov!$B$3,1,0)</f>
        <v/>
      </c>
      <c r="J2316" s="6">
        <f>I2315</f>
        <v/>
      </c>
      <c r="K2316" s="7">
        <f>MAR1!$B$5+MAR1!$C$5*COS(2*PI()*$C2316/365)+MAR1!$D$5*SIN(2*PI()*$C2316/365)</f>
        <v/>
      </c>
      <c r="L2316" s="7">
        <f>MAR1!$B$6+MAR1!$C$6*COS(2*PI()*$C2316/365)+MAR1!$D$6*SIN(2*PI()*$C2316/365)</f>
        <v/>
      </c>
      <c r="M2316" s="7">
        <f>MAR1!$B$7+MAR1!$C$7*COS(2*PI()*$C2316/365)+MAR1!$D$7*SIN(2*PI()*$C2316/365)</f>
        <v/>
      </c>
      <c r="N2316" s="7">
        <f>F2316-K2316</f>
        <v/>
      </c>
      <c r="O2316" s="7">
        <f>G2316-L2316</f>
        <v/>
      </c>
      <c r="P2316" s="7">
        <f>H2316-M2316</f>
        <v/>
      </c>
      <c r="Q2316" s="7">
        <f>IF($I2316=1,(N2316-MAR1!$B$11)/MAR1!$D$11,(N2316-MAR1!$C$11)/MAR1!$E$11)</f>
        <v/>
      </c>
      <c r="R2316" s="7">
        <f>IF($I2316=1,(O2316-MAR1!$B$12)/MAR1!$D$12,(O2316-MAR1!$C$12)/MAR1!$E$12)</f>
        <v/>
      </c>
      <c r="S2316" s="7">
        <f>IF($I2316=1,(P2316-MAR1!$B$13)/MAR1!$D$13,(P2316-MAR1!$C$13)/MAR1!$E$13)</f>
        <v/>
      </c>
    </row>
    <row r="2317">
      <c r="A2317" s="5" t="n">
        <v>2316</v>
      </c>
      <c r="B2317" s="5" t="n">
        <v>7</v>
      </c>
      <c r="C2317" s="5" t="n">
        <v>126</v>
      </c>
      <c r="D2317" s="5" t="n">
        <v>5</v>
      </c>
      <c r="E2317" s="5" t="n">
        <v>2.6</v>
      </c>
      <c r="F2317" s="5" t="n">
        <v>35</v>
      </c>
      <c r="G2317" s="5" t="n">
        <v>25.2</v>
      </c>
      <c r="H2317" s="5" t="n">
        <v>16.08</v>
      </c>
      <c r="I2317" s="6">
        <f>IF(E2317&gt;=Markov!$B$3,1,0)</f>
        <v/>
      </c>
      <c r="J2317" s="6">
        <f>I2316</f>
        <v/>
      </c>
      <c r="K2317" s="7">
        <f>MAR1!$B$5+MAR1!$C$5*COS(2*PI()*$C2317/365)+MAR1!$D$5*SIN(2*PI()*$C2317/365)</f>
        <v/>
      </c>
      <c r="L2317" s="7">
        <f>MAR1!$B$6+MAR1!$C$6*COS(2*PI()*$C2317/365)+MAR1!$D$6*SIN(2*PI()*$C2317/365)</f>
        <v/>
      </c>
      <c r="M2317" s="7">
        <f>MAR1!$B$7+MAR1!$C$7*COS(2*PI()*$C2317/365)+MAR1!$D$7*SIN(2*PI()*$C2317/365)</f>
        <v/>
      </c>
      <c r="N2317" s="7">
        <f>F2317-K2317</f>
        <v/>
      </c>
      <c r="O2317" s="7">
        <f>G2317-L2317</f>
        <v/>
      </c>
      <c r="P2317" s="7">
        <f>H2317-M2317</f>
        <v/>
      </c>
      <c r="Q2317" s="7">
        <f>IF($I2317=1,(N2317-MAR1!$B$11)/MAR1!$D$11,(N2317-MAR1!$C$11)/MAR1!$E$11)</f>
        <v/>
      </c>
      <c r="R2317" s="7">
        <f>IF($I2317=1,(O2317-MAR1!$B$12)/MAR1!$D$12,(O2317-MAR1!$C$12)/MAR1!$E$12)</f>
        <v/>
      </c>
      <c r="S2317" s="7">
        <f>IF($I2317=1,(P2317-MAR1!$B$13)/MAR1!$D$13,(P2317-MAR1!$C$13)/MAR1!$E$13)</f>
        <v/>
      </c>
    </row>
    <row r="2318">
      <c r="A2318" s="5" t="n">
        <v>2317</v>
      </c>
      <c r="B2318" s="5" t="n">
        <v>7</v>
      </c>
      <c r="C2318" s="5" t="n">
        <v>127</v>
      </c>
      <c r="D2318" s="5" t="n">
        <v>5</v>
      </c>
      <c r="E2318" s="5" t="n">
        <v>0</v>
      </c>
      <c r="F2318" s="5" t="n">
        <v>39.7</v>
      </c>
      <c r="G2318" s="5" t="n">
        <v>26.8</v>
      </c>
      <c r="H2318" s="5" t="n">
        <v>25.58</v>
      </c>
      <c r="I2318" s="6">
        <f>IF(E2318&gt;=Markov!$B$3,1,0)</f>
        <v/>
      </c>
      <c r="J2318" s="6">
        <f>I2317</f>
        <v/>
      </c>
      <c r="K2318" s="7">
        <f>MAR1!$B$5+MAR1!$C$5*COS(2*PI()*$C2318/365)+MAR1!$D$5*SIN(2*PI()*$C2318/365)</f>
        <v/>
      </c>
      <c r="L2318" s="7">
        <f>MAR1!$B$6+MAR1!$C$6*COS(2*PI()*$C2318/365)+MAR1!$D$6*SIN(2*PI()*$C2318/365)</f>
        <v/>
      </c>
      <c r="M2318" s="7">
        <f>MAR1!$B$7+MAR1!$C$7*COS(2*PI()*$C2318/365)+MAR1!$D$7*SIN(2*PI()*$C2318/365)</f>
        <v/>
      </c>
      <c r="N2318" s="7">
        <f>F2318-K2318</f>
        <v/>
      </c>
      <c r="O2318" s="7">
        <f>G2318-L2318</f>
        <v/>
      </c>
      <c r="P2318" s="7">
        <f>H2318-M2318</f>
        <v/>
      </c>
      <c r="Q2318" s="7">
        <f>IF($I2318=1,(N2318-MAR1!$B$11)/MAR1!$D$11,(N2318-MAR1!$C$11)/MAR1!$E$11)</f>
        <v/>
      </c>
      <c r="R2318" s="7">
        <f>IF($I2318=1,(O2318-MAR1!$B$12)/MAR1!$D$12,(O2318-MAR1!$C$12)/MAR1!$E$12)</f>
        <v/>
      </c>
      <c r="S2318" s="7">
        <f>IF($I2318=1,(P2318-MAR1!$B$13)/MAR1!$D$13,(P2318-MAR1!$C$13)/MAR1!$E$13)</f>
        <v/>
      </c>
    </row>
    <row r="2319">
      <c r="A2319" s="5" t="n">
        <v>2318</v>
      </c>
      <c r="B2319" s="5" t="n">
        <v>7</v>
      </c>
      <c r="C2319" s="5" t="n">
        <v>128</v>
      </c>
      <c r="D2319" s="5" t="n">
        <v>5</v>
      </c>
      <c r="E2319" s="5" t="n">
        <v>0</v>
      </c>
      <c r="F2319" s="5" t="n">
        <v>41.1</v>
      </c>
      <c r="G2319" s="5" t="n">
        <v>25.3</v>
      </c>
      <c r="H2319" s="5" t="n">
        <v>21.58</v>
      </c>
      <c r="I2319" s="6">
        <f>IF(E2319&gt;=Markov!$B$3,1,0)</f>
        <v/>
      </c>
      <c r="J2319" s="6">
        <f>I2318</f>
        <v/>
      </c>
      <c r="K2319" s="7">
        <f>MAR1!$B$5+MAR1!$C$5*COS(2*PI()*$C2319/365)+MAR1!$D$5*SIN(2*PI()*$C2319/365)</f>
        <v/>
      </c>
      <c r="L2319" s="7">
        <f>MAR1!$B$6+MAR1!$C$6*COS(2*PI()*$C2319/365)+MAR1!$D$6*SIN(2*PI()*$C2319/365)</f>
        <v/>
      </c>
      <c r="M2319" s="7">
        <f>MAR1!$B$7+MAR1!$C$7*COS(2*PI()*$C2319/365)+MAR1!$D$7*SIN(2*PI()*$C2319/365)</f>
        <v/>
      </c>
      <c r="N2319" s="7">
        <f>F2319-K2319</f>
        <v/>
      </c>
      <c r="O2319" s="7">
        <f>G2319-L2319</f>
        <v/>
      </c>
      <c r="P2319" s="7">
        <f>H2319-M2319</f>
        <v/>
      </c>
      <c r="Q2319" s="7">
        <f>IF($I2319=1,(N2319-MAR1!$B$11)/MAR1!$D$11,(N2319-MAR1!$C$11)/MAR1!$E$11)</f>
        <v/>
      </c>
      <c r="R2319" s="7">
        <f>IF($I2319=1,(O2319-MAR1!$B$12)/MAR1!$D$12,(O2319-MAR1!$C$12)/MAR1!$E$12)</f>
        <v/>
      </c>
      <c r="S2319" s="7">
        <f>IF($I2319=1,(P2319-MAR1!$B$13)/MAR1!$D$13,(P2319-MAR1!$C$13)/MAR1!$E$13)</f>
        <v/>
      </c>
    </row>
    <row r="2320">
      <c r="A2320" s="5" t="n">
        <v>2319</v>
      </c>
      <c r="B2320" s="5" t="n">
        <v>7</v>
      </c>
      <c r="C2320" s="5" t="n">
        <v>129</v>
      </c>
      <c r="D2320" s="5" t="n">
        <v>5</v>
      </c>
      <c r="E2320" s="5" t="n">
        <v>0</v>
      </c>
      <c r="F2320" s="5" t="n">
        <v>36.2</v>
      </c>
      <c r="G2320" s="5" t="n">
        <v>24.7</v>
      </c>
      <c r="H2320" s="5" t="n">
        <v>22.2</v>
      </c>
      <c r="I2320" s="6">
        <f>IF(E2320&gt;=Markov!$B$3,1,0)</f>
        <v/>
      </c>
      <c r="J2320" s="6">
        <f>I2319</f>
        <v/>
      </c>
      <c r="K2320" s="7">
        <f>MAR1!$B$5+MAR1!$C$5*COS(2*PI()*$C2320/365)+MAR1!$D$5*SIN(2*PI()*$C2320/365)</f>
        <v/>
      </c>
      <c r="L2320" s="7">
        <f>MAR1!$B$6+MAR1!$C$6*COS(2*PI()*$C2320/365)+MAR1!$D$6*SIN(2*PI()*$C2320/365)</f>
        <v/>
      </c>
      <c r="M2320" s="7">
        <f>MAR1!$B$7+MAR1!$C$7*COS(2*PI()*$C2320/365)+MAR1!$D$7*SIN(2*PI()*$C2320/365)</f>
        <v/>
      </c>
      <c r="N2320" s="7">
        <f>F2320-K2320</f>
        <v/>
      </c>
      <c r="O2320" s="7">
        <f>G2320-L2320</f>
        <v/>
      </c>
      <c r="P2320" s="7">
        <f>H2320-M2320</f>
        <v/>
      </c>
      <c r="Q2320" s="7">
        <f>IF($I2320=1,(N2320-MAR1!$B$11)/MAR1!$D$11,(N2320-MAR1!$C$11)/MAR1!$E$11)</f>
        <v/>
      </c>
      <c r="R2320" s="7">
        <f>IF($I2320=1,(O2320-MAR1!$B$12)/MAR1!$D$12,(O2320-MAR1!$C$12)/MAR1!$E$12)</f>
        <v/>
      </c>
      <c r="S2320" s="7">
        <f>IF($I2320=1,(P2320-MAR1!$B$13)/MAR1!$D$13,(P2320-MAR1!$C$13)/MAR1!$E$13)</f>
        <v/>
      </c>
    </row>
    <row r="2321">
      <c r="A2321" s="5" t="n">
        <v>2320</v>
      </c>
      <c r="B2321" s="5" t="n">
        <v>7</v>
      </c>
      <c r="C2321" s="5" t="n">
        <v>130</v>
      </c>
      <c r="D2321" s="5" t="n">
        <v>5</v>
      </c>
      <c r="E2321" s="5" t="n">
        <v>0</v>
      </c>
      <c r="F2321" s="5" t="n">
        <v>36.2</v>
      </c>
      <c r="G2321" s="5" t="n">
        <v>25.6</v>
      </c>
      <c r="H2321" s="5" t="n">
        <v>23.65</v>
      </c>
      <c r="I2321" s="6">
        <f>IF(E2321&gt;=Markov!$B$3,1,0)</f>
        <v/>
      </c>
      <c r="J2321" s="6">
        <f>I2320</f>
        <v/>
      </c>
      <c r="K2321" s="7">
        <f>MAR1!$B$5+MAR1!$C$5*COS(2*PI()*$C2321/365)+MAR1!$D$5*SIN(2*PI()*$C2321/365)</f>
        <v/>
      </c>
      <c r="L2321" s="7">
        <f>MAR1!$B$6+MAR1!$C$6*COS(2*PI()*$C2321/365)+MAR1!$D$6*SIN(2*PI()*$C2321/365)</f>
        <v/>
      </c>
      <c r="M2321" s="7">
        <f>MAR1!$B$7+MAR1!$C$7*COS(2*PI()*$C2321/365)+MAR1!$D$7*SIN(2*PI()*$C2321/365)</f>
        <v/>
      </c>
      <c r="N2321" s="7">
        <f>F2321-K2321</f>
        <v/>
      </c>
      <c r="O2321" s="7">
        <f>G2321-L2321</f>
        <v/>
      </c>
      <c r="P2321" s="7">
        <f>H2321-M2321</f>
        <v/>
      </c>
      <c r="Q2321" s="7">
        <f>IF($I2321=1,(N2321-MAR1!$B$11)/MAR1!$D$11,(N2321-MAR1!$C$11)/MAR1!$E$11)</f>
        <v/>
      </c>
      <c r="R2321" s="7">
        <f>IF($I2321=1,(O2321-MAR1!$B$12)/MAR1!$D$12,(O2321-MAR1!$C$12)/MAR1!$E$12)</f>
        <v/>
      </c>
      <c r="S2321" s="7">
        <f>IF($I2321=1,(P2321-MAR1!$B$13)/MAR1!$D$13,(P2321-MAR1!$C$13)/MAR1!$E$13)</f>
        <v/>
      </c>
    </row>
    <row r="2322">
      <c r="A2322" s="5" t="n">
        <v>2321</v>
      </c>
      <c r="B2322" s="5" t="n">
        <v>7</v>
      </c>
      <c r="C2322" s="5" t="n">
        <v>131</v>
      </c>
      <c r="D2322" s="5" t="n">
        <v>5</v>
      </c>
      <c r="E2322" s="5" t="n">
        <v>0</v>
      </c>
      <c r="F2322" s="5" t="n">
        <v>38.2</v>
      </c>
      <c r="G2322" s="5" t="n">
        <v>26</v>
      </c>
      <c r="H2322" s="5" t="n">
        <v>28.34</v>
      </c>
      <c r="I2322" s="6">
        <f>IF(E2322&gt;=Markov!$B$3,1,0)</f>
        <v/>
      </c>
      <c r="J2322" s="6">
        <f>I2321</f>
        <v/>
      </c>
      <c r="K2322" s="7">
        <f>MAR1!$B$5+MAR1!$C$5*COS(2*PI()*$C2322/365)+MAR1!$D$5*SIN(2*PI()*$C2322/365)</f>
        <v/>
      </c>
      <c r="L2322" s="7">
        <f>MAR1!$B$6+MAR1!$C$6*COS(2*PI()*$C2322/365)+MAR1!$D$6*SIN(2*PI()*$C2322/365)</f>
        <v/>
      </c>
      <c r="M2322" s="7">
        <f>MAR1!$B$7+MAR1!$C$7*COS(2*PI()*$C2322/365)+MAR1!$D$7*SIN(2*PI()*$C2322/365)</f>
        <v/>
      </c>
      <c r="N2322" s="7">
        <f>F2322-K2322</f>
        <v/>
      </c>
      <c r="O2322" s="7">
        <f>G2322-L2322</f>
        <v/>
      </c>
      <c r="P2322" s="7">
        <f>H2322-M2322</f>
        <v/>
      </c>
      <c r="Q2322" s="7">
        <f>IF($I2322=1,(N2322-MAR1!$B$11)/MAR1!$D$11,(N2322-MAR1!$C$11)/MAR1!$E$11)</f>
        <v/>
      </c>
      <c r="R2322" s="7">
        <f>IF($I2322=1,(O2322-MAR1!$B$12)/MAR1!$D$12,(O2322-MAR1!$C$12)/MAR1!$E$12)</f>
        <v/>
      </c>
      <c r="S2322" s="7">
        <f>IF($I2322=1,(P2322-MAR1!$B$13)/MAR1!$D$13,(P2322-MAR1!$C$13)/MAR1!$E$13)</f>
        <v/>
      </c>
    </row>
    <row r="2323">
      <c r="A2323" s="5" t="n">
        <v>2322</v>
      </c>
      <c r="B2323" s="5" t="n">
        <v>7</v>
      </c>
      <c r="C2323" s="5" t="n">
        <v>132</v>
      </c>
      <c r="D2323" s="5" t="n">
        <v>5</v>
      </c>
      <c r="E2323" s="5" t="n">
        <v>0</v>
      </c>
      <c r="F2323" s="5" t="n">
        <v>39.6</v>
      </c>
      <c r="G2323" s="5" t="n">
        <v>25.6</v>
      </c>
      <c r="H2323" s="5" t="n">
        <v>22.55</v>
      </c>
      <c r="I2323" s="6">
        <f>IF(E2323&gt;=Markov!$B$3,1,0)</f>
        <v/>
      </c>
      <c r="J2323" s="6">
        <f>I2322</f>
        <v/>
      </c>
      <c r="K2323" s="7">
        <f>MAR1!$B$5+MAR1!$C$5*COS(2*PI()*$C2323/365)+MAR1!$D$5*SIN(2*PI()*$C2323/365)</f>
        <v/>
      </c>
      <c r="L2323" s="7">
        <f>MAR1!$B$6+MAR1!$C$6*COS(2*PI()*$C2323/365)+MAR1!$D$6*SIN(2*PI()*$C2323/365)</f>
        <v/>
      </c>
      <c r="M2323" s="7">
        <f>MAR1!$B$7+MAR1!$C$7*COS(2*PI()*$C2323/365)+MAR1!$D$7*SIN(2*PI()*$C2323/365)</f>
        <v/>
      </c>
      <c r="N2323" s="7">
        <f>F2323-K2323</f>
        <v/>
      </c>
      <c r="O2323" s="7">
        <f>G2323-L2323</f>
        <v/>
      </c>
      <c r="P2323" s="7">
        <f>H2323-M2323</f>
        <v/>
      </c>
      <c r="Q2323" s="7">
        <f>IF($I2323=1,(N2323-MAR1!$B$11)/MAR1!$D$11,(N2323-MAR1!$C$11)/MAR1!$E$11)</f>
        <v/>
      </c>
      <c r="R2323" s="7">
        <f>IF($I2323=1,(O2323-MAR1!$B$12)/MAR1!$D$12,(O2323-MAR1!$C$12)/MAR1!$E$12)</f>
        <v/>
      </c>
      <c r="S2323" s="7">
        <f>IF($I2323=1,(P2323-MAR1!$B$13)/MAR1!$D$13,(P2323-MAR1!$C$13)/MAR1!$E$13)</f>
        <v/>
      </c>
    </row>
    <row r="2324">
      <c r="A2324" s="5" t="n">
        <v>2323</v>
      </c>
      <c r="B2324" s="5" t="n">
        <v>7</v>
      </c>
      <c r="C2324" s="5" t="n">
        <v>133</v>
      </c>
      <c r="D2324" s="5" t="n">
        <v>5</v>
      </c>
      <c r="E2324" s="5" t="n">
        <v>0</v>
      </c>
      <c r="F2324" s="5" t="n">
        <v>40.7</v>
      </c>
      <c r="G2324" s="5" t="n">
        <v>27.6</v>
      </c>
      <c r="H2324" s="5" t="n">
        <v>28.9</v>
      </c>
      <c r="I2324" s="6">
        <f>IF(E2324&gt;=Markov!$B$3,1,0)</f>
        <v/>
      </c>
      <c r="J2324" s="6">
        <f>I2323</f>
        <v/>
      </c>
      <c r="K2324" s="7">
        <f>MAR1!$B$5+MAR1!$C$5*COS(2*PI()*$C2324/365)+MAR1!$D$5*SIN(2*PI()*$C2324/365)</f>
        <v/>
      </c>
      <c r="L2324" s="7">
        <f>MAR1!$B$6+MAR1!$C$6*COS(2*PI()*$C2324/365)+MAR1!$D$6*SIN(2*PI()*$C2324/365)</f>
        <v/>
      </c>
      <c r="M2324" s="7">
        <f>MAR1!$B$7+MAR1!$C$7*COS(2*PI()*$C2324/365)+MAR1!$D$7*SIN(2*PI()*$C2324/365)</f>
        <v/>
      </c>
      <c r="N2324" s="7">
        <f>F2324-K2324</f>
        <v/>
      </c>
      <c r="O2324" s="7">
        <f>G2324-L2324</f>
        <v/>
      </c>
      <c r="P2324" s="7">
        <f>H2324-M2324</f>
        <v/>
      </c>
      <c r="Q2324" s="7">
        <f>IF($I2324=1,(N2324-MAR1!$B$11)/MAR1!$D$11,(N2324-MAR1!$C$11)/MAR1!$E$11)</f>
        <v/>
      </c>
      <c r="R2324" s="7">
        <f>IF($I2324=1,(O2324-MAR1!$B$12)/MAR1!$D$12,(O2324-MAR1!$C$12)/MAR1!$E$12)</f>
        <v/>
      </c>
      <c r="S2324" s="7">
        <f>IF($I2324=1,(P2324-MAR1!$B$13)/MAR1!$D$13,(P2324-MAR1!$C$13)/MAR1!$E$13)</f>
        <v/>
      </c>
    </row>
    <row r="2325">
      <c r="A2325" s="5" t="n">
        <v>2324</v>
      </c>
      <c r="B2325" s="5" t="n">
        <v>7</v>
      </c>
      <c r="C2325" s="5" t="n">
        <v>134</v>
      </c>
      <c r="D2325" s="5" t="n">
        <v>5</v>
      </c>
      <c r="E2325" s="5" t="n">
        <v>0</v>
      </c>
      <c r="F2325" s="5" t="n">
        <v>38.1</v>
      </c>
      <c r="G2325" s="5" t="n">
        <v>26.1</v>
      </c>
      <c r="H2325" s="5" t="n">
        <v>23.9</v>
      </c>
      <c r="I2325" s="6">
        <f>IF(E2325&gt;=Markov!$B$3,1,0)</f>
        <v/>
      </c>
      <c r="J2325" s="6">
        <f>I2324</f>
        <v/>
      </c>
      <c r="K2325" s="7">
        <f>MAR1!$B$5+MAR1!$C$5*COS(2*PI()*$C2325/365)+MAR1!$D$5*SIN(2*PI()*$C2325/365)</f>
        <v/>
      </c>
      <c r="L2325" s="7">
        <f>MAR1!$B$6+MAR1!$C$6*COS(2*PI()*$C2325/365)+MAR1!$D$6*SIN(2*PI()*$C2325/365)</f>
        <v/>
      </c>
      <c r="M2325" s="7">
        <f>MAR1!$B$7+MAR1!$C$7*COS(2*PI()*$C2325/365)+MAR1!$D$7*SIN(2*PI()*$C2325/365)</f>
        <v/>
      </c>
      <c r="N2325" s="7">
        <f>F2325-K2325</f>
        <v/>
      </c>
      <c r="O2325" s="7">
        <f>G2325-L2325</f>
        <v/>
      </c>
      <c r="P2325" s="7">
        <f>H2325-M2325</f>
        <v/>
      </c>
      <c r="Q2325" s="7">
        <f>IF($I2325=1,(N2325-MAR1!$B$11)/MAR1!$D$11,(N2325-MAR1!$C$11)/MAR1!$E$11)</f>
        <v/>
      </c>
      <c r="R2325" s="7">
        <f>IF($I2325=1,(O2325-MAR1!$B$12)/MAR1!$D$12,(O2325-MAR1!$C$12)/MAR1!$E$12)</f>
        <v/>
      </c>
      <c r="S2325" s="7">
        <f>IF($I2325=1,(P2325-MAR1!$B$13)/MAR1!$D$13,(P2325-MAR1!$C$13)/MAR1!$E$13)</f>
        <v/>
      </c>
    </row>
    <row r="2326">
      <c r="A2326" s="5" t="n">
        <v>2325</v>
      </c>
      <c r="B2326" s="5" t="n">
        <v>7</v>
      </c>
      <c r="C2326" s="5" t="n">
        <v>135</v>
      </c>
      <c r="D2326" s="5" t="n">
        <v>5</v>
      </c>
      <c r="E2326" s="5" t="n">
        <v>0</v>
      </c>
      <c r="F2326" s="5" t="n">
        <v>39.1</v>
      </c>
      <c r="G2326" s="5" t="n">
        <v>26.8</v>
      </c>
      <c r="H2326" s="5" t="n">
        <v>23.76</v>
      </c>
      <c r="I2326" s="6">
        <f>IF(E2326&gt;=Markov!$B$3,1,0)</f>
        <v/>
      </c>
      <c r="J2326" s="6">
        <f>I2325</f>
        <v/>
      </c>
      <c r="K2326" s="7">
        <f>MAR1!$B$5+MAR1!$C$5*COS(2*PI()*$C2326/365)+MAR1!$D$5*SIN(2*PI()*$C2326/365)</f>
        <v/>
      </c>
      <c r="L2326" s="7">
        <f>MAR1!$B$6+MAR1!$C$6*COS(2*PI()*$C2326/365)+MAR1!$D$6*SIN(2*PI()*$C2326/365)</f>
        <v/>
      </c>
      <c r="M2326" s="7">
        <f>MAR1!$B$7+MAR1!$C$7*COS(2*PI()*$C2326/365)+MAR1!$D$7*SIN(2*PI()*$C2326/365)</f>
        <v/>
      </c>
      <c r="N2326" s="7">
        <f>F2326-K2326</f>
        <v/>
      </c>
      <c r="O2326" s="7">
        <f>G2326-L2326</f>
        <v/>
      </c>
      <c r="P2326" s="7">
        <f>H2326-M2326</f>
        <v/>
      </c>
      <c r="Q2326" s="7">
        <f>IF($I2326=1,(N2326-MAR1!$B$11)/MAR1!$D$11,(N2326-MAR1!$C$11)/MAR1!$E$11)</f>
        <v/>
      </c>
      <c r="R2326" s="7">
        <f>IF($I2326=1,(O2326-MAR1!$B$12)/MAR1!$D$12,(O2326-MAR1!$C$12)/MAR1!$E$12)</f>
        <v/>
      </c>
      <c r="S2326" s="7">
        <f>IF($I2326=1,(P2326-MAR1!$B$13)/MAR1!$D$13,(P2326-MAR1!$C$13)/MAR1!$E$13)</f>
        <v/>
      </c>
    </row>
    <row r="2327">
      <c r="A2327" s="5" t="n">
        <v>2326</v>
      </c>
      <c r="B2327" s="5" t="n">
        <v>7</v>
      </c>
      <c r="C2327" s="5" t="n">
        <v>136</v>
      </c>
      <c r="D2327" s="5" t="n">
        <v>5</v>
      </c>
      <c r="E2327" s="5" t="n">
        <v>0</v>
      </c>
      <c r="F2327" s="5" t="n">
        <v>38.2</v>
      </c>
      <c r="G2327" s="5" t="n">
        <v>28.2</v>
      </c>
      <c r="H2327" s="5" t="n">
        <v>21.38</v>
      </c>
      <c r="I2327" s="6">
        <f>IF(E2327&gt;=Markov!$B$3,1,0)</f>
        <v/>
      </c>
      <c r="J2327" s="6">
        <f>I2326</f>
        <v/>
      </c>
      <c r="K2327" s="7">
        <f>MAR1!$B$5+MAR1!$C$5*COS(2*PI()*$C2327/365)+MAR1!$D$5*SIN(2*PI()*$C2327/365)</f>
        <v/>
      </c>
      <c r="L2327" s="7">
        <f>MAR1!$B$6+MAR1!$C$6*COS(2*PI()*$C2327/365)+MAR1!$D$6*SIN(2*PI()*$C2327/365)</f>
        <v/>
      </c>
      <c r="M2327" s="7">
        <f>MAR1!$B$7+MAR1!$C$7*COS(2*PI()*$C2327/365)+MAR1!$D$7*SIN(2*PI()*$C2327/365)</f>
        <v/>
      </c>
      <c r="N2327" s="7">
        <f>F2327-K2327</f>
        <v/>
      </c>
      <c r="O2327" s="7">
        <f>G2327-L2327</f>
        <v/>
      </c>
      <c r="P2327" s="7">
        <f>H2327-M2327</f>
        <v/>
      </c>
      <c r="Q2327" s="7">
        <f>IF($I2327=1,(N2327-MAR1!$B$11)/MAR1!$D$11,(N2327-MAR1!$C$11)/MAR1!$E$11)</f>
        <v/>
      </c>
      <c r="R2327" s="7">
        <f>IF($I2327=1,(O2327-MAR1!$B$12)/MAR1!$D$12,(O2327-MAR1!$C$12)/MAR1!$E$12)</f>
        <v/>
      </c>
      <c r="S2327" s="7">
        <f>IF($I2327=1,(P2327-MAR1!$B$13)/MAR1!$D$13,(P2327-MAR1!$C$13)/MAR1!$E$13)</f>
        <v/>
      </c>
    </row>
    <row r="2328">
      <c r="A2328" s="5" t="n">
        <v>2327</v>
      </c>
      <c r="B2328" s="5" t="n">
        <v>7</v>
      </c>
      <c r="C2328" s="5" t="n">
        <v>137</v>
      </c>
      <c r="D2328" s="5" t="n">
        <v>5</v>
      </c>
      <c r="E2328" s="5" t="n">
        <v>0</v>
      </c>
      <c r="F2328" s="5" t="n">
        <v>41</v>
      </c>
      <c r="G2328" s="5" t="n">
        <v>30.1</v>
      </c>
      <c r="H2328" s="5" t="n">
        <v>22.06</v>
      </c>
      <c r="I2328" s="6">
        <f>IF(E2328&gt;=Markov!$B$3,1,0)</f>
        <v/>
      </c>
      <c r="J2328" s="6">
        <f>I2327</f>
        <v/>
      </c>
      <c r="K2328" s="7">
        <f>MAR1!$B$5+MAR1!$C$5*COS(2*PI()*$C2328/365)+MAR1!$D$5*SIN(2*PI()*$C2328/365)</f>
        <v/>
      </c>
      <c r="L2328" s="7">
        <f>MAR1!$B$6+MAR1!$C$6*COS(2*PI()*$C2328/365)+MAR1!$D$6*SIN(2*PI()*$C2328/365)</f>
        <v/>
      </c>
      <c r="M2328" s="7">
        <f>MAR1!$B$7+MAR1!$C$7*COS(2*PI()*$C2328/365)+MAR1!$D$7*SIN(2*PI()*$C2328/365)</f>
        <v/>
      </c>
      <c r="N2328" s="7">
        <f>F2328-K2328</f>
        <v/>
      </c>
      <c r="O2328" s="7">
        <f>G2328-L2328</f>
        <v/>
      </c>
      <c r="P2328" s="7">
        <f>H2328-M2328</f>
        <v/>
      </c>
      <c r="Q2328" s="7">
        <f>IF($I2328=1,(N2328-MAR1!$B$11)/MAR1!$D$11,(N2328-MAR1!$C$11)/MAR1!$E$11)</f>
        <v/>
      </c>
      <c r="R2328" s="7">
        <f>IF($I2328=1,(O2328-MAR1!$B$12)/MAR1!$D$12,(O2328-MAR1!$C$12)/MAR1!$E$12)</f>
        <v/>
      </c>
      <c r="S2328" s="7">
        <f>IF($I2328=1,(P2328-MAR1!$B$13)/MAR1!$D$13,(P2328-MAR1!$C$13)/MAR1!$E$13)</f>
        <v/>
      </c>
    </row>
    <row r="2329">
      <c r="A2329" s="5" t="n">
        <v>2328</v>
      </c>
      <c r="B2329" s="5" t="n">
        <v>7</v>
      </c>
      <c r="C2329" s="5" t="n">
        <v>138</v>
      </c>
      <c r="D2329" s="5" t="n">
        <v>5</v>
      </c>
      <c r="E2329" s="5" t="n">
        <v>0</v>
      </c>
      <c r="F2329" s="5" t="n">
        <v>41.3</v>
      </c>
      <c r="G2329" s="5" t="n">
        <v>29.6</v>
      </c>
      <c r="H2329" s="5" t="n">
        <v>20.88</v>
      </c>
      <c r="I2329" s="6">
        <f>IF(E2329&gt;=Markov!$B$3,1,0)</f>
        <v/>
      </c>
      <c r="J2329" s="6">
        <f>I2328</f>
        <v/>
      </c>
      <c r="K2329" s="7">
        <f>MAR1!$B$5+MAR1!$C$5*COS(2*PI()*$C2329/365)+MAR1!$D$5*SIN(2*PI()*$C2329/365)</f>
        <v/>
      </c>
      <c r="L2329" s="7">
        <f>MAR1!$B$6+MAR1!$C$6*COS(2*PI()*$C2329/365)+MAR1!$D$6*SIN(2*PI()*$C2329/365)</f>
        <v/>
      </c>
      <c r="M2329" s="7">
        <f>MAR1!$B$7+MAR1!$C$7*COS(2*PI()*$C2329/365)+MAR1!$D$7*SIN(2*PI()*$C2329/365)</f>
        <v/>
      </c>
      <c r="N2329" s="7">
        <f>F2329-K2329</f>
        <v/>
      </c>
      <c r="O2329" s="7">
        <f>G2329-L2329</f>
        <v/>
      </c>
      <c r="P2329" s="7">
        <f>H2329-M2329</f>
        <v/>
      </c>
      <c r="Q2329" s="7">
        <f>IF($I2329=1,(N2329-MAR1!$B$11)/MAR1!$D$11,(N2329-MAR1!$C$11)/MAR1!$E$11)</f>
        <v/>
      </c>
      <c r="R2329" s="7">
        <f>IF($I2329=1,(O2329-MAR1!$B$12)/MAR1!$D$12,(O2329-MAR1!$C$12)/MAR1!$E$12)</f>
        <v/>
      </c>
      <c r="S2329" s="7">
        <f>IF($I2329=1,(P2329-MAR1!$B$13)/MAR1!$D$13,(P2329-MAR1!$C$13)/MAR1!$E$13)</f>
        <v/>
      </c>
    </row>
    <row r="2330">
      <c r="A2330" s="5" t="n">
        <v>2329</v>
      </c>
      <c r="B2330" s="5" t="n">
        <v>7</v>
      </c>
      <c r="C2330" s="5" t="n">
        <v>139</v>
      </c>
      <c r="D2330" s="5" t="n">
        <v>5</v>
      </c>
      <c r="E2330" s="5" t="n">
        <v>10.9</v>
      </c>
      <c r="F2330" s="5" t="n">
        <v>35.4</v>
      </c>
      <c r="G2330" s="5" t="n">
        <v>25.8</v>
      </c>
      <c r="H2330" s="5" t="n">
        <v>17.4</v>
      </c>
      <c r="I2330" s="6">
        <f>IF(E2330&gt;=Markov!$B$3,1,0)</f>
        <v/>
      </c>
      <c r="J2330" s="6">
        <f>I2329</f>
        <v/>
      </c>
      <c r="K2330" s="7">
        <f>MAR1!$B$5+MAR1!$C$5*COS(2*PI()*$C2330/365)+MAR1!$D$5*SIN(2*PI()*$C2330/365)</f>
        <v/>
      </c>
      <c r="L2330" s="7">
        <f>MAR1!$B$6+MAR1!$C$6*COS(2*PI()*$C2330/365)+MAR1!$D$6*SIN(2*PI()*$C2330/365)</f>
        <v/>
      </c>
      <c r="M2330" s="7">
        <f>MAR1!$B$7+MAR1!$C$7*COS(2*PI()*$C2330/365)+MAR1!$D$7*SIN(2*PI()*$C2330/365)</f>
        <v/>
      </c>
      <c r="N2330" s="7">
        <f>F2330-K2330</f>
        <v/>
      </c>
      <c r="O2330" s="7">
        <f>G2330-L2330</f>
        <v/>
      </c>
      <c r="P2330" s="7">
        <f>H2330-M2330</f>
        <v/>
      </c>
      <c r="Q2330" s="7">
        <f>IF($I2330=1,(N2330-MAR1!$B$11)/MAR1!$D$11,(N2330-MAR1!$C$11)/MAR1!$E$11)</f>
        <v/>
      </c>
      <c r="R2330" s="7">
        <f>IF($I2330=1,(O2330-MAR1!$B$12)/MAR1!$D$12,(O2330-MAR1!$C$12)/MAR1!$E$12)</f>
        <v/>
      </c>
      <c r="S2330" s="7">
        <f>IF($I2330=1,(P2330-MAR1!$B$13)/MAR1!$D$13,(P2330-MAR1!$C$13)/MAR1!$E$13)</f>
        <v/>
      </c>
    </row>
    <row r="2331">
      <c r="A2331" s="5" t="n">
        <v>2330</v>
      </c>
      <c r="B2331" s="5" t="n">
        <v>7</v>
      </c>
      <c r="C2331" s="5" t="n">
        <v>140</v>
      </c>
      <c r="D2331" s="5" t="n">
        <v>5</v>
      </c>
      <c r="E2331" s="5" t="n">
        <v>0</v>
      </c>
      <c r="F2331" s="5" t="n">
        <v>38.4</v>
      </c>
      <c r="G2331" s="5" t="n">
        <v>26.7</v>
      </c>
      <c r="H2331" s="5" t="n">
        <v>23.45</v>
      </c>
      <c r="I2331" s="6">
        <f>IF(E2331&gt;=Markov!$B$3,1,0)</f>
        <v/>
      </c>
      <c r="J2331" s="6">
        <f>I2330</f>
        <v/>
      </c>
      <c r="K2331" s="7">
        <f>MAR1!$B$5+MAR1!$C$5*COS(2*PI()*$C2331/365)+MAR1!$D$5*SIN(2*PI()*$C2331/365)</f>
        <v/>
      </c>
      <c r="L2331" s="7">
        <f>MAR1!$B$6+MAR1!$C$6*COS(2*PI()*$C2331/365)+MAR1!$D$6*SIN(2*PI()*$C2331/365)</f>
        <v/>
      </c>
      <c r="M2331" s="7">
        <f>MAR1!$B$7+MAR1!$C$7*COS(2*PI()*$C2331/365)+MAR1!$D$7*SIN(2*PI()*$C2331/365)</f>
        <v/>
      </c>
      <c r="N2331" s="7">
        <f>F2331-K2331</f>
        <v/>
      </c>
      <c r="O2331" s="7">
        <f>G2331-L2331</f>
        <v/>
      </c>
      <c r="P2331" s="7">
        <f>H2331-M2331</f>
        <v/>
      </c>
      <c r="Q2331" s="7">
        <f>IF($I2331=1,(N2331-MAR1!$B$11)/MAR1!$D$11,(N2331-MAR1!$C$11)/MAR1!$E$11)</f>
        <v/>
      </c>
      <c r="R2331" s="7">
        <f>IF($I2331=1,(O2331-MAR1!$B$12)/MAR1!$D$12,(O2331-MAR1!$C$12)/MAR1!$E$12)</f>
        <v/>
      </c>
      <c r="S2331" s="7">
        <f>IF($I2331=1,(P2331-MAR1!$B$13)/MAR1!$D$13,(P2331-MAR1!$C$13)/MAR1!$E$13)</f>
        <v/>
      </c>
    </row>
    <row r="2332">
      <c r="A2332" s="5" t="n">
        <v>2331</v>
      </c>
      <c r="B2332" s="5" t="n">
        <v>7</v>
      </c>
      <c r="C2332" s="5" t="n">
        <v>141</v>
      </c>
      <c r="D2332" s="5" t="n">
        <v>5</v>
      </c>
      <c r="E2332" s="5" t="n">
        <v>3.8</v>
      </c>
      <c r="F2332" s="5" t="n">
        <v>33.9</v>
      </c>
      <c r="G2332" s="5" t="n">
        <v>24.4</v>
      </c>
      <c r="H2332" s="5" t="n">
        <v>16.79</v>
      </c>
      <c r="I2332" s="6">
        <f>IF(E2332&gt;=Markov!$B$3,1,0)</f>
        <v/>
      </c>
      <c r="J2332" s="6">
        <f>I2331</f>
        <v/>
      </c>
      <c r="K2332" s="7">
        <f>MAR1!$B$5+MAR1!$C$5*COS(2*PI()*$C2332/365)+MAR1!$D$5*SIN(2*PI()*$C2332/365)</f>
        <v/>
      </c>
      <c r="L2332" s="7">
        <f>MAR1!$B$6+MAR1!$C$6*COS(2*PI()*$C2332/365)+MAR1!$D$6*SIN(2*PI()*$C2332/365)</f>
        <v/>
      </c>
      <c r="M2332" s="7">
        <f>MAR1!$B$7+MAR1!$C$7*COS(2*PI()*$C2332/365)+MAR1!$D$7*SIN(2*PI()*$C2332/365)</f>
        <v/>
      </c>
      <c r="N2332" s="7">
        <f>F2332-K2332</f>
        <v/>
      </c>
      <c r="O2332" s="7">
        <f>G2332-L2332</f>
        <v/>
      </c>
      <c r="P2332" s="7">
        <f>H2332-M2332</f>
        <v/>
      </c>
      <c r="Q2332" s="7">
        <f>IF($I2332=1,(N2332-MAR1!$B$11)/MAR1!$D$11,(N2332-MAR1!$C$11)/MAR1!$E$11)</f>
        <v/>
      </c>
      <c r="R2332" s="7">
        <f>IF($I2332=1,(O2332-MAR1!$B$12)/MAR1!$D$12,(O2332-MAR1!$C$12)/MAR1!$E$12)</f>
        <v/>
      </c>
      <c r="S2332" s="7">
        <f>IF($I2332=1,(P2332-MAR1!$B$13)/MAR1!$D$13,(P2332-MAR1!$C$13)/MAR1!$E$13)</f>
        <v/>
      </c>
    </row>
    <row r="2333">
      <c r="A2333" s="5" t="n">
        <v>2332</v>
      </c>
      <c r="B2333" s="5" t="n">
        <v>7</v>
      </c>
      <c r="C2333" s="5" t="n">
        <v>142</v>
      </c>
      <c r="D2333" s="5" t="n">
        <v>5</v>
      </c>
      <c r="E2333" s="5" t="n">
        <v>9.800000000000001</v>
      </c>
      <c r="F2333" s="5" t="n">
        <v>33.7</v>
      </c>
      <c r="G2333" s="5" t="n">
        <v>25.3</v>
      </c>
      <c r="H2333" s="5" t="n">
        <v>18.73</v>
      </c>
      <c r="I2333" s="6">
        <f>IF(E2333&gt;=Markov!$B$3,1,0)</f>
        <v/>
      </c>
      <c r="J2333" s="6">
        <f>I2332</f>
        <v/>
      </c>
      <c r="K2333" s="7">
        <f>MAR1!$B$5+MAR1!$C$5*COS(2*PI()*$C2333/365)+MAR1!$D$5*SIN(2*PI()*$C2333/365)</f>
        <v/>
      </c>
      <c r="L2333" s="7">
        <f>MAR1!$B$6+MAR1!$C$6*COS(2*PI()*$C2333/365)+MAR1!$D$6*SIN(2*PI()*$C2333/365)</f>
        <v/>
      </c>
      <c r="M2333" s="7">
        <f>MAR1!$B$7+MAR1!$C$7*COS(2*PI()*$C2333/365)+MAR1!$D$7*SIN(2*PI()*$C2333/365)</f>
        <v/>
      </c>
      <c r="N2333" s="7">
        <f>F2333-K2333</f>
        <v/>
      </c>
      <c r="O2333" s="7">
        <f>G2333-L2333</f>
        <v/>
      </c>
      <c r="P2333" s="7">
        <f>H2333-M2333</f>
        <v/>
      </c>
      <c r="Q2333" s="7">
        <f>IF($I2333=1,(N2333-MAR1!$B$11)/MAR1!$D$11,(N2333-MAR1!$C$11)/MAR1!$E$11)</f>
        <v/>
      </c>
      <c r="R2333" s="7">
        <f>IF($I2333=1,(O2333-MAR1!$B$12)/MAR1!$D$12,(O2333-MAR1!$C$12)/MAR1!$E$12)</f>
        <v/>
      </c>
      <c r="S2333" s="7">
        <f>IF($I2333=1,(P2333-MAR1!$B$13)/MAR1!$D$13,(P2333-MAR1!$C$13)/MAR1!$E$13)</f>
        <v/>
      </c>
    </row>
    <row r="2334">
      <c r="A2334" s="5" t="n">
        <v>2333</v>
      </c>
      <c r="B2334" s="5" t="n">
        <v>7</v>
      </c>
      <c r="C2334" s="5" t="n">
        <v>143</v>
      </c>
      <c r="D2334" s="5" t="n">
        <v>5</v>
      </c>
      <c r="E2334" s="5" t="n">
        <v>0.8</v>
      </c>
      <c r="F2334" s="5" t="n">
        <v>34</v>
      </c>
      <c r="G2334" s="5" t="n">
        <v>24.2</v>
      </c>
      <c r="H2334" s="5" t="n">
        <v>13.78</v>
      </c>
      <c r="I2334" s="6">
        <f>IF(E2334&gt;=Markov!$B$3,1,0)</f>
        <v/>
      </c>
      <c r="J2334" s="6">
        <f>I2333</f>
        <v/>
      </c>
      <c r="K2334" s="7">
        <f>MAR1!$B$5+MAR1!$C$5*COS(2*PI()*$C2334/365)+MAR1!$D$5*SIN(2*PI()*$C2334/365)</f>
        <v/>
      </c>
      <c r="L2334" s="7">
        <f>MAR1!$B$6+MAR1!$C$6*COS(2*PI()*$C2334/365)+MAR1!$D$6*SIN(2*PI()*$C2334/365)</f>
        <v/>
      </c>
      <c r="M2334" s="7">
        <f>MAR1!$B$7+MAR1!$C$7*COS(2*PI()*$C2334/365)+MAR1!$D$7*SIN(2*PI()*$C2334/365)</f>
        <v/>
      </c>
      <c r="N2334" s="7">
        <f>F2334-K2334</f>
        <v/>
      </c>
      <c r="O2334" s="7">
        <f>G2334-L2334</f>
        <v/>
      </c>
      <c r="P2334" s="7">
        <f>H2334-M2334</f>
        <v/>
      </c>
      <c r="Q2334" s="7">
        <f>IF($I2334=1,(N2334-MAR1!$B$11)/MAR1!$D$11,(N2334-MAR1!$C$11)/MAR1!$E$11)</f>
        <v/>
      </c>
      <c r="R2334" s="7">
        <f>IF($I2334=1,(O2334-MAR1!$B$12)/MAR1!$D$12,(O2334-MAR1!$C$12)/MAR1!$E$12)</f>
        <v/>
      </c>
      <c r="S2334" s="7">
        <f>IF($I2334=1,(P2334-MAR1!$B$13)/MAR1!$D$13,(P2334-MAR1!$C$13)/MAR1!$E$13)</f>
        <v/>
      </c>
    </row>
    <row r="2335">
      <c r="A2335" s="5" t="n">
        <v>2334</v>
      </c>
      <c r="B2335" s="5" t="n">
        <v>7</v>
      </c>
      <c r="C2335" s="5" t="n">
        <v>144</v>
      </c>
      <c r="D2335" s="5" t="n">
        <v>5</v>
      </c>
      <c r="E2335" s="5" t="n">
        <v>44.7</v>
      </c>
      <c r="F2335" s="5" t="n">
        <v>36.3</v>
      </c>
      <c r="G2335" s="5" t="n">
        <v>26.4</v>
      </c>
      <c r="H2335" s="5" t="n">
        <v>14.53</v>
      </c>
      <c r="I2335" s="6">
        <f>IF(E2335&gt;=Markov!$B$3,1,0)</f>
        <v/>
      </c>
      <c r="J2335" s="6">
        <f>I2334</f>
        <v/>
      </c>
      <c r="K2335" s="7">
        <f>MAR1!$B$5+MAR1!$C$5*COS(2*PI()*$C2335/365)+MAR1!$D$5*SIN(2*PI()*$C2335/365)</f>
        <v/>
      </c>
      <c r="L2335" s="7">
        <f>MAR1!$B$6+MAR1!$C$6*COS(2*PI()*$C2335/365)+MAR1!$D$6*SIN(2*PI()*$C2335/365)</f>
        <v/>
      </c>
      <c r="M2335" s="7">
        <f>MAR1!$B$7+MAR1!$C$7*COS(2*PI()*$C2335/365)+MAR1!$D$7*SIN(2*PI()*$C2335/365)</f>
        <v/>
      </c>
      <c r="N2335" s="7">
        <f>F2335-K2335</f>
        <v/>
      </c>
      <c r="O2335" s="7">
        <f>G2335-L2335</f>
        <v/>
      </c>
      <c r="P2335" s="7">
        <f>H2335-M2335</f>
        <v/>
      </c>
      <c r="Q2335" s="7">
        <f>IF($I2335=1,(N2335-MAR1!$B$11)/MAR1!$D$11,(N2335-MAR1!$C$11)/MAR1!$E$11)</f>
        <v/>
      </c>
      <c r="R2335" s="7">
        <f>IF($I2335=1,(O2335-MAR1!$B$12)/MAR1!$D$12,(O2335-MAR1!$C$12)/MAR1!$E$12)</f>
        <v/>
      </c>
      <c r="S2335" s="7">
        <f>IF($I2335=1,(P2335-MAR1!$B$13)/MAR1!$D$13,(P2335-MAR1!$C$13)/MAR1!$E$13)</f>
        <v/>
      </c>
    </row>
    <row r="2336">
      <c r="A2336" s="5" t="n">
        <v>2335</v>
      </c>
      <c r="B2336" s="5" t="n">
        <v>7</v>
      </c>
      <c r="C2336" s="5" t="n">
        <v>145</v>
      </c>
      <c r="D2336" s="5" t="n">
        <v>5</v>
      </c>
      <c r="E2336" s="5" t="n">
        <v>0</v>
      </c>
      <c r="F2336" s="5" t="n">
        <v>40.7</v>
      </c>
      <c r="G2336" s="5" t="n">
        <v>28.3</v>
      </c>
      <c r="H2336" s="5" t="n">
        <v>14.54</v>
      </c>
      <c r="I2336" s="6">
        <f>IF(E2336&gt;=Markov!$B$3,1,0)</f>
        <v/>
      </c>
      <c r="J2336" s="6">
        <f>I2335</f>
        <v/>
      </c>
      <c r="K2336" s="7">
        <f>MAR1!$B$5+MAR1!$C$5*COS(2*PI()*$C2336/365)+MAR1!$D$5*SIN(2*PI()*$C2336/365)</f>
        <v/>
      </c>
      <c r="L2336" s="7">
        <f>MAR1!$B$6+MAR1!$C$6*COS(2*PI()*$C2336/365)+MAR1!$D$6*SIN(2*PI()*$C2336/365)</f>
        <v/>
      </c>
      <c r="M2336" s="7">
        <f>MAR1!$B$7+MAR1!$C$7*COS(2*PI()*$C2336/365)+MAR1!$D$7*SIN(2*PI()*$C2336/365)</f>
        <v/>
      </c>
      <c r="N2336" s="7">
        <f>F2336-K2336</f>
        <v/>
      </c>
      <c r="O2336" s="7">
        <f>G2336-L2336</f>
        <v/>
      </c>
      <c r="P2336" s="7">
        <f>H2336-M2336</f>
        <v/>
      </c>
      <c r="Q2336" s="7">
        <f>IF($I2336=1,(N2336-MAR1!$B$11)/MAR1!$D$11,(N2336-MAR1!$C$11)/MAR1!$E$11)</f>
        <v/>
      </c>
      <c r="R2336" s="7">
        <f>IF($I2336=1,(O2336-MAR1!$B$12)/MAR1!$D$12,(O2336-MAR1!$C$12)/MAR1!$E$12)</f>
        <v/>
      </c>
      <c r="S2336" s="7">
        <f>IF($I2336=1,(P2336-MAR1!$B$13)/MAR1!$D$13,(P2336-MAR1!$C$13)/MAR1!$E$13)</f>
        <v/>
      </c>
    </row>
    <row r="2337">
      <c r="A2337" s="5" t="n">
        <v>2336</v>
      </c>
      <c r="B2337" s="5" t="n">
        <v>7</v>
      </c>
      <c r="C2337" s="5" t="n">
        <v>146</v>
      </c>
      <c r="D2337" s="5" t="n">
        <v>5</v>
      </c>
      <c r="E2337" s="5" t="n">
        <v>0</v>
      </c>
      <c r="F2337" s="5" t="n">
        <v>42.2</v>
      </c>
      <c r="G2337" s="5" t="n">
        <v>30.6</v>
      </c>
      <c r="H2337" s="5" t="n">
        <v>17.28</v>
      </c>
      <c r="I2337" s="6">
        <f>IF(E2337&gt;=Markov!$B$3,1,0)</f>
        <v/>
      </c>
      <c r="J2337" s="6">
        <f>I2336</f>
        <v/>
      </c>
      <c r="K2337" s="7">
        <f>MAR1!$B$5+MAR1!$C$5*COS(2*PI()*$C2337/365)+MAR1!$D$5*SIN(2*PI()*$C2337/365)</f>
        <v/>
      </c>
      <c r="L2337" s="7">
        <f>MAR1!$B$6+MAR1!$C$6*COS(2*PI()*$C2337/365)+MAR1!$D$6*SIN(2*PI()*$C2337/365)</f>
        <v/>
      </c>
      <c r="M2337" s="7">
        <f>MAR1!$B$7+MAR1!$C$7*COS(2*PI()*$C2337/365)+MAR1!$D$7*SIN(2*PI()*$C2337/365)</f>
        <v/>
      </c>
      <c r="N2337" s="7">
        <f>F2337-K2337</f>
        <v/>
      </c>
      <c r="O2337" s="7">
        <f>G2337-L2337</f>
        <v/>
      </c>
      <c r="P2337" s="7">
        <f>H2337-M2337</f>
        <v/>
      </c>
      <c r="Q2337" s="7">
        <f>IF($I2337=1,(N2337-MAR1!$B$11)/MAR1!$D$11,(N2337-MAR1!$C$11)/MAR1!$E$11)</f>
        <v/>
      </c>
      <c r="R2337" s="7">
        <f>IF($I2337=1,(O2337-MAR1!$B$12)/MAR1!$D$12,(O2337-MAR1!$C$12)/MAR1!$E$12)</f>
        <v/>
      </c>
      <c r="S2337" s="7">
        <f>IF($I2337=1,(P2337-MAR1!$B$13)/MAR1!$D$13,(P2337-MAR1!$C$13)/MAR1!$E$13)</f>
        <v/>
      </c>
    </row>
    <row r="2338">
      <c r="A2338" s="5" t="n">
        <v>2337</v>
      </c>
      <c r="B2338" s="5" t="n">
        <v>7</v>
      </c>
      <c r="C2338" s="5" t="n">
        <v>147</v>
      </c>
      <c r="D2338" s="5" t="n">
        <v>5</v>
      </c>
      <c r="E2338" s="5" t="n">
        <v>0</v>
      </c>
      <c r="F2338" s="5" t="n">
        <v>41.4</v>
      </c>
      <c r="G2338" s="5" t="n">
        <v>28.2</v>
      </c>
      <c r="H2338" s="5" t="n">
        <v>18.19</v>
      </c>
      <c r="I2338" s="6">
        <f>IF(E2338&gt;=Markov!$B$3,1,0)</f>
        <v/>
      </c>
      <c r="J2338" s="6">
        <f>I2337</f>
        <v/>
      </c>
      <c r="K2338" s="7">
        <f>MAR1!$B$5+MAR1!$C$5*COS(2*PI()*$C2338/365)+MAR1!$D$5*SIN(2*PI()*$C2338/365)</f>
        <v/>
      </c>
      <c r="L2338" s="7">
        <f>MAR1!$B$6+MAR1!$C$6*COS(2*PI()*$C2338/365)+MAR1!$D$6*SIN(2*PI()*$C2338/365)</f>
        <v/>
      </c>
      <c r="M2338" s="7">
        <f>MAR1!$B$7+MAR1!$C$7*COS(2*PI()*$C2338/365)+MAR1!$D$7*SIN(2*PI()*$C2338/365)</f>
        <v/>
      </c>
      <c r="N2338" s="7">
        <f>F2338-K2338</f>
        <v/>
      </c>
      <c r="O2338" s="7">
        <f>G2338-L2338</f>
        <v/>
      </c>
      <c r="P2338" s="7">
        <f>H2338-M2338</f>
        <v/>
      </c>
      <c r="Q2338" s="7">
        <f>IF($I2338=1,(N2338-MAR1!$B$11)/MAR1!$D$11,(N2338-MAR1!$C$11)/MAR1!$E$11)</f>
        <v/>
      </c>
      <c r="R2338" s="7">
        <f>IF($I2338=1,(O2338-MAR1!$B$12)/MAR1!$D$12,(O2338-MAR1!$C$12)/MAR1!$E$12)</f>
        <v/>
      </c>
      <c r="S2338" s="7">
        <f>IF($I2338=1,(P2338-MAR1!$B$13)/MAR1!$D$13,(P2338-MAR1!$C$13)/MAR1!$E$13)</f>
        <v/>
      </c>
    </row>
    <row r="2339">
      <c r="A2339" s="5" t="n">
        <v>2338</v>
      </c>
      <c r="B2339" s="5" t="n">
        <v>7</v>
      </c>
      <c r="C2339" s="5" t="n">
        <v>148</v>
      </c>
      <c r="D2339" s="5" t="n">
        <v>5</v>
      </c>
      <c r="E2339" s="5" t="n">
        <v>0</v>
      </c>
      <c r="F2339" s="5" t="n">
        <v>38.2</v>
      </c>
      <c r="G2339" s="5" t="n">
        <v>27.5</v>
      </c>
      <c r="H2339" s="5" t="n">
        <v>16.4</v>
      </c>
      <c r="I2339" s="6">
        <f>IF(E2339&gt;=Markov!$B$3,1,0)</f>
        <v/>
      </c>
      <c r="J2339" s="6">
        <f>I2338</f>
        <v/>
      </c>
      <c r="K2339" s="7">
        <f>MAR1!$B$5+MAR1!$C$5*COS(2*PI()*$C2339/365)+MAR1!$D$5*SIN(2*PI()*$C2339/365)</f>
        <v/>
      </c>
      <c r="L2339" s="7">
        <f>MAR1!$B$6+MAR1!$C$6*COS(2*PI()*$C2339/365)+MAR1!$D$6*SIN(2*PI()*$C2339/365)</f>
        <v/>
      </c>
      <c r="M2339" s="7">
        <f>MAR1!$B$7+MAR1!$C$7*COS(2*PI()*$C2339/365)+MAR1!$D$7*SIN(2*PI()*$C2339/365)</f>
        <v/>
      </c>
      <c r="N2339" s="7">
        <f>F2339-K2339</f>
        <v/>
      </c>
      <c r="O2339" s="7">
        <f>G2339-L2339</f>
        <v/>
      </c>
      <c r="P2339" s="7">
        <f>H2339-M2339</f>
        <v/>
      </c>
      <c r="Q2339" s="7">
        <f>IF($I2339=1,(N2339-MAR1!$B$11)/MAR1!$D$11,(N2339-MAR1!$C$11)/MAR1!$E$11)</f>
        <v/>
      </c>
      <c r="R2339" s="7">
        <f>IF($I2339=1,(O2339-MAR1!$B$12)/MAR1!$D$12,(O2339-MAR1!$C$12)/MAR1!$E$12)</f>
        <v/>
      </c>
      <c r="S2339" s="7">
        <f>IF($I2339=1,(P2339-MAR1!$B$13)/MAR1!$D$13,(P2339-MAR1!$C$13)/MAR1!$E$13)</f>
        <v/>
      </c>
    </row>
    <row r="2340">
      <c r="A2340" s="5" t="n">
        <v>2339</v>
      </c>
      <c r="B2340" s="5" t="n">
        <v>7</v>
      </c>
      <c r="C2340" s="5" t="n">
        <v>149</v>
      </c>
      <c r="D2340" s="5" t="n">
        <v>5</v>
      </c>
      <c r="E2340" s="5" t="n">
        <v>0</v>
      </c>
      <c r="F2340" s="5" t="n">
        <v>38.4</v>
      </c>
      <c r="G2340" s="5" t="n">
        <v>27.7</v>
      </c>
      <c r="H2340" s="5" t="n">
        <v>21.83</v>
      </c>
      <c r="I2340" s="6">
        <f>IF(E2340&gt;=Markov!$B$3,1,0)</f>
        <v/>
      </c>
      <c r="J2340" s="6">
        <f>I2339</f>
        <v/>
      </c>
      <c r="K2340" s="7">
        <f>MAR1!$B$5+MAR1!$C$5*COS(2*PI()*$C2340/365)+MAR1!$D$5*SIN(2*PI()*$C2340/365)</f>
        <v/>
      </c>
      <c r="L2340" s="7">
        <f>MAR1!$B$6+MAR1!$C$6*COS(2*PI()*$C2340/365)+MAR1!$D$6*SIN(2*PI()*$C2340/365)</f>
        <v/>
      </c>
      <c r="M2340" s="7">
        <f>MAR1!$B$7+MAR1!$C$7*COS(2*PI()*$C2340/365)+MAR1!$D$7*SIN(2*PI()*$C2340/365)</f>
        <v/>
      </c>
      <c r="N2340" s="7">
        <f>F2340-K2340</f>
        <v/>
      </c>
      <c r="O2340" s="7">
        <f>G2340-L2340</f>
        <v/>
      </c>
      <c r="P2340" s="7">
        <f>H2340-M2340</f>
        <v/>
      </c>
      <c r="Q2340" s="7">
        <f>IF($I2340=1,(N2340-MAR1!$B$11)/MAR1!$D$11,(N2340-MAR1!$C$11)/MAR1!$E$11)</f>
        <v/>
      </c>
      <c r="R2340" s="7">
        <f>IF($I2340=1,(O2340-MAR1!$B$12)/MAR1!$D$12,(O2340-MAR1!$C$12)/MAR1!$E$12)</f>
        <v/>
      </c>
      <c r="S2340" s="7">
        <f>IF($I2340=1,(P2340-MAR1!$B$13)/MAR1!$D$13,(P2340-MAR1!$C$13)/MAR1!$E$13)</f>
        <v/>
      </c>
    </row>
    <row r="2341">
      <c r="A2341" s="5" t="n">
        <v>2340</v>
      </c>
      <c r="B2341" s="5" t="n">
        <v>7</v>
      </c>
      <c r="C2341" s="5" t="n">
        <v>150</v>
      </c>
      <c r="D2341" s="5" t="n">
        <v>5</v>
      </c>
      <c r="E2341" s="5" t="n">
        <v>0</v>
      </c>
      <c r="F2341" s="5" t="n">
        <v>39.7</v>
      </c>
      <c r="G2341" s="5" t="n">
        <v>28.7</v>
      </c>
      <c r="H2341" s="5" t="n">
        <v>19.58</v>
      </c>
      <c r="I2341" s="6">
        <f>IF(E2341&gt;=Markov!$B$3,1,0)</f>
        <v/>
      </c>
      <c r="J2341" s="6">
        <f>I2340</f>
        <v/>
      </c>
      <c r="K2341" s="7">
        <f>MAR1!$B$5+MAR1!$C$5*COS(2*PI()*$C2341/365)+MAR1!$D$5*SIN(2*PI()*$C2341/365)</f>
        <v/>
      </c>
      <c r="L2341" s="7">
        <f>MAR1!$B$6+MAR1!$C$6*COS(2*PI()*$C2341/365)+MAR1!$D$6*SIN(2*PI()*$C2341/365)</f>
        <v/>
      </c>
      <c r="M2341" s="7">
        <f>MAR1!$B$7+MAR1!$C$7*COS(2*PI()*$C2341/365)+MAR1!$D$7*SIN(2*PI()*$C2341/365)</f>
        <v/>
      </c>
      <c r="N2341" s="7">
        <f>F2341-K2341</f>
        <v/>
      </c>
      <c r="O2341" s="7">
        <f>G2341-L2341</f>
        <v/>
      </c>
      <c r="P2341" s="7">
        <f>H2341-M2341</f>
        <v/>
      </c>
      <c r="Q2341" s="7">
        <f>IF($I2341=1,(N2341-MAR1!$B$11)/MAR1!$D$11,(N2341-MAR1!$C$11)/MAR1!$E$11)</f>
        <v/>
      </c>
      <c r="R2341" s="7">
        <f>IF($I2341=1,(O2341-MAR1!$B$12)/MAR1!$D$12,(O2341-MAR1!$C$12)/MAR1!$E$12)</f>
        <v/>
      </c>
      <c r="S2341" s="7">
        <f>IF($I2341=1,(P2341-MAR1!$B$13)/MAR1!$D$13,(P2341-MAR1!$C$13)/MAR1!$E$13)</f>
        <v/>
      </c>
    </row>
    <row r="2342">
      <c r="A2342" s="5" t="n">
        <v>2341</v>
      </c>
      <c r="B2342" s="5" t="n">
        <v>7</v>
      </c>
      <c r="C2342" s="5" t="n">
        <v>151</v>
      </c>
      <c r="D2342" s="5" t="n">
        <v>5</v>
      </c>
      <c r="E2342" s="5" t="n">
        <v>0</v>
      </c>
      <c r="F2342" s="5" t="n">
        <v>37.8</v>
      </c>
      <c r="G2342" s="5" t="n">
        <v>29.2</v>
      </c>
      <c r="H2342" s="5" t="n">
        <v>25.28</v>
      </c>
      <c r="I2342" s="6">
        <f>IF(E2342&gt;=Markov!$B$3,1,0)</f>
        <v/>
      </c>
      <c r="J2342" s="6">
        <f>I2341</f>
        <v/>
      </c>
      <c r="K2342" s="7">
        <f>MAR1!$B$5+MAR1!$C$5*COS(2*PI()*$C2342/365)+MAR1!$D$5*SIN(2*PI()*$C2342/365)</f>
        <v/>
      </c>
      <c r="L2342" s="7">
        <f>MAR1!$B$6+MAR1!$C$6*COS(2*PI()*$C2342/365)+MAR1!$D$6*SIN(2*PI()*$C2342/365)</f>
        <v/>
      </c>
      <c r="M2342" s="7">
        <f>MAR1!$B$7+MAR1!$C$7*COS(2*PI()*$C2342/365)+MAR1!$D$7*SIN(2*PI()*$C2342/365)</f>
        <v/>
      </c>
      <c r="N2342" s="7">
        <f>F2342-K2342</f>
        <v/>
      </c>
      <c r="O2342" s="7">
        <f>G2342-L2342</f>
        <v/>
      </c>
      <c r="P2342" s="7">
        <f>H2342-M2342</f>
        <v/>
      </c>
      <c r="Q2342" s="7">
        <f>IF($I2342=1,(N2342-MAR1!$B$11)/MAR1!$D$11,(N2342-MAR1!$C$11)/MAR1!$E$11)</f>
        <v/>
      </c>
      <c r="R2342" s="7">
        <f>IF($I2342=1,(O2342-MAR1!$B$12)/MAR1!$D$12,(O2342-MAR1!$C$12)/MAR1!$E$12)</f>
        <v/>
      </c>
      <c r="S2342" s="7">
        <f>IF($I2342=1,(P2342-MAR1!$B$13)/MAR1!$D$13,(P2342-MAR1!$C$13)/MAR1!$E$13)</f>
        <v/>
      </c>
    </row>
    <row r="2343">
      <c r="A2343" s="5" t="n">
        <v>2342</v>
      </c>
      <c r="B2343" s="5" t="n">
        <v>7</v>
      </c>
      <c r="C2343" s="5" t="n">
        <v>152</v>
      </c>
      <c r="D2343" s="5" t="n">
        <v>6</v>
      </c>
      <c r="E2343" s="5" t="n">
        <v>21.2</v>
      </c>
      <c r="F2343" s="5" t="n">
        <v>35.5</v>
      </c>
      <c r="G2343" s="5" t="n">
        <v>27.6</v>
      </c>
      <c r="H2343" s="5" t="n">
        <v>21.17</v>
      </c>
      <c r="I2343" s="6">
        <f>IF(E2343&gt;=Markov!$B$3,1,0)</f>
        <v/>
      </c>
      <c r="J2343" s="6">
        <f>I2342</f>
        <v/>
      </c>
      <c r="K2343" s="7">
        <f>MAR1!$B$5+MAR1!$C$5*COS(2*PI()*$C2343/365)+MAR1!$D$5*SIN(2*PI()*$C2343/365)</f>
        <v/>
      </c>
      <c r="L2343" s="7">
        <f>MAR1!$B$6+MAR1!$C$6*COS(2*PI()*$C2343/365)+MAR1!$D$6*SIN(2*PI()*$C2343/365)</f>
        <v/>
      </c>
      <c r="M2343" s="7">
        <f>MAR1!$B$7+MAR1!$C$7*COS(2*PI()*$C2343/365)+MAR1!$D$7*SIN(2*PI()*$C2343/365)</f>
        <v/>
      </c>
      <c r="N2343" s="7">
        <f>F2343-K2343</f>
        <v/>
      </c>
      <c r="O2343" s="7">
        <f>G2343-L2343</f>
        <v/>
      </c>
      <c r="P2343" s="7">
        <f>H2343-M2343</f>
        <v/>
      </c>
      <c r="Q2343" s="7">
        <f>IF($I2343=1,(N2343-MAR1!$B$11)/MAR1!$D$11,(N2343-MAR1!$C$11)/MAR1!$E$11)</f>
        <v/>
      </c>
      <c r="R2343" s="7">
        <f>IF($I2343=1,(O2343-MAR1!$B$12)/MAR1!$D$12,(O2343-MAR1!$C$12)/MAR1!$E$12)</f>
        <v/>
      </c>
      <c r="S2343" s="7">
        <f>IF($I2343=1,(P2343-MAR1!$B$13)/MAR1!$D$13,(P2343-MAR1!$C$13)/MAR1!$E$13)</f>
        <v/>
      </c>
    </row>
    <row r="2344">
      <c r="A2344" s="5" t="n">
        <v>2343</v>
      </c>
      <c r="B2344" s="5" t="n">
        <v>7</v>
      </c>
      <c r="C2344" s="5" t="n">
        <v>153</v>
      </c>
      <c r="D2344" s="5" t="n">
        <v>6</v>
      </c>
      <c r="E2344" s="5" t="n">
        <v>0.4</v>
      </c>
      <c r="F2344" s="5" t="n">
        <v>37.1</v>
      </c>
      <c r="G2344" s="5" t="n">
        <v>28.1</v>
      </c>
      <c r="H2344" s="5" t="n">
        <v>23.36</v>
      </c>
      <c r="I2344" s="6">
        <f>IF(E2344&gt;=Markov!$B$3,1,0)</f>
        <v/>
      </c>
      <c r="J2344" s="6">
        <f>I2343</f>
        <v/>
      </c>
      <c r="K2344" s="7">
        <f>MAR1!$B$5+MAR1!$C$5*COS(2*PI()*$C2344/365)+MAR1!$D$5*SIN(2*PI()*$C2344/365)</f>
        <v/>
      </c>
      <c r="L2344" s="7">
        <f>MAR1!$B$6+MAR1!$C$6*COS(2*PI()*$C2344/365)+MAR1!$D$6*SIN(2*PI()*$C2344/365)</f>
        <v/>
      </c>
      <c r="M2344" s="7">
        <f>MAR1!$B$7+MAR1!$C$7*COS(2*PI()*$C2344/365)+MAR1!$D$7*SIN(2*PI()*$C2344/365)</f>
        <v/>
      </c>
      <c r="N2344" s="7">
        <f>F2344-K2344</f>
        <v/>
      </c>
      <c r="O2344" s="7">
        <f>G2344-L2344</f>
        <v/>
      </c>
      <c r="P2344" s="7">
        <f>H2344-M2344</f>
        <v/>
      </c>
      <c r="Q2344" s="7">
        <f>IF($I2344=1,(N2344-MAR1!$B$11)/MAR1!$D$11,(N2344-MAR1!$C$11)/MAR1!$E$11)</f>
        <v/>
      </c>
      <c r="R2344" s="7">
        <f>IF($I2344=1,(O2344-MAR1!$B$12)/MAR1!$D$12,(O2344-MAR1!$C$12)/MAR1!$E$12)</f>
        <v/>
      </c>
      <c r="S2344" s="7">
        <f>IF($I2344=1,(P2344-MAR1!$B$13)/MAR1!$D$13,(P2344-MAR1!$C$13)/MAR1!$E$13)</f>
        <v/>
      </c>
    </row>
    <row r="2345">
      <c r="A2345" s="5" t="n">
        <v>2344</v>
      </c>
      <c r="B2345" s="5" t="n">
        <v>7</v>
      </c>
      <c r="C2345" s="5" t="n">
        <v>154</v>
      </c>
      <c r="D2345" s="5" t="n">
        <v>6</v>
      </c>
      <c r="E2345" s="5" t="n">
        <v>0</v>
      </c>
      <c r="F2345" s="5" t="n">
        <v>35.4</v>
      </c>
      <c r="G2345" s="5" t="n">
        <v>27.3</v>
      </c>
      <c r="H2345" s="5" t="n">
        <v>18.92</v>
      </c>
      <c r="I2345" s="6">
        <f>IF(E2345&gt;=Markov!$B$3,1,0)</f>
        <v/>
      </c>
      <c r="J2345" s="6">
        <f>I2344</f>
        <v/>
      </c>
      <c r="K2345" s="7">
        <f>MAR1!$B$5+MAR1!$C$5*COS(2*PI()*$C2345/365)+MAR1!$D$5*SIN(2*PI()*$C2345/365)</f>
        <v/>
      </c>
      <c r="L2345" s="7">
        <f>MAR1!$B$6+MAR1!$C$6*COS(2*PI()*$C2345/365)+MAR1!$D$6*SIN(2*PI()*$C2345/365)</f>
        <v/>
      </c>
      <c r="M2345" s="7">
        <f>MAR1!$B$7+MAR1!$C$7*COS(2*PI()*$C2345/365)+MAR1!$D$7*SIN(2*PI()*$C2345/365)</f>
        <v/>
      </c>
      <c r="N2345" s="7">
        <f>F2345-K2345</f>
        <v/>
      </c>
      <c r="O2345" s="7">
        <f>G2345-L2345</f>
        <v/>
      </c>
      <c r="P2345" s="7">
        <f>H2345-M2345</f>
        <v/>
      </c>
      <c r="Q2345" s="7">
        <f>IF($I2345=1,(N2345-MAR1!$B$11)/MAR1!$D$11,(N2345-MAR1!$C$11)/MAR1!$E$11)</f>
        <v/>
      </c>
      <c r="R2345" s="7">
        <f>IF($I2345=1,(O2345-MAR1!$B$12)/MAR1!$D$12,(O2345-MAR1!$C$12)/MAR1!$E$12)</f>
        <v/>
      </c>
      <c r="S2345" s="7">
        <f>IF($I2345=1,(P2345-MAR1!$B$13)/MAR1!$D$13,(P2345-MAR1!$C$13)/MAR1!$E$13)</f>
        <v/>
      </c>
    </row>
    <row r="2346">
      <c r="A2346" s="5" t="n">
        <v>2345</v>
      </c>
      <c r="B2346" s="5" t="n">
        <v>7</v>
      </c>
      <c r="C2346" s="5" t="n">
        <v>155</v>
      </c>
      <c r="D2346" s="5" t="n">
        <v>6</v>
      </c>
      <c r="E2346" s="5" t="n">
        <v>0</v>
      </c>
      <c r="F2346" s="5" t="n">
        <v>36</v>
      </c>
      <c r="G2346" s="5" t="n">
        <v>25.9</v>
      </c>
      <c r="H2346" s="5" t="n">
        <v>18.35</v>
      </c>
      <c r="I2346" s="6">
        <f>IF(E2346&gt;=Markov!$B$3,1,0)</f>
        <v/>
      </c>
      <c r="J2346" s="6">
        <f>I2345</f>
        <v/>
      </c>
      <c r="K2346" s="7">
        <f>MAR1!$B$5+MAR1!$C$5*COS(2*PI()*$C2346/365)+MAR1!$D$5*SIN(2*PI()*$C2346/365)</f>
        <v/>
      </c>
      <c r="L2346" s="7">
        <f>MAR1!$B$6+MAR1!$C$6*COS(2*PI()*$C2346/365)+MAR1!$D$6*SIN(2*PI()*$C2346/365)</f>
        <v/>
      </c>
      <c r="M2346" s="7">
        <f>MAR1!$B$7+MAR1!$C$7*COS(2*PI()*$C2346/365)+MAR1!$D$7*SIN(2*PI()*$C2346/365)</f>
        <v/>
      </c>
      <c r="N2346" s="7">
        <f>F2346-K2346</f>
        <v/>
      </c>
      <c r="O2346" s="7">
        <f>G2346-L2346</f>
        <v/>
      </c>
      <c r="P2346" s="7">
        <f>H2346-M2346</f>
        <v/>
      </c>
      <c r="Q2346" s="7">
        <f>IF($I2346=1,(N2346-MAR1!$B$11)/MAR1!$D$11,(N2346-MAR1!$C$11)/MAR1!$E$11)</f>
        <v/>
      </c>
      <c r="R2346" s="7">
        <f>IF($I2346=1,(O2346-MAR1!$B$12)/MAR1!$D$12,(O2346-MAR1!$C$12)/MAR1!$E$12)</f>
        <v/>
      </c>
      <c r="S2346" s="7">
        <f>IF($I2346=1,(P2346-MAR1!$B$13)/MAR1!$D$13,(P2346-MAR1!$C$13)/MAR1!$E$13)</f>
        <v/>
      </c>
    </row>
    <row r="2347">
      <c r="A2347" s="5" t="n">
        <v>2346</v>
      </c>
      <c r="B2347" s="5" t="n">
        <v>7</v>
      </c>
      <c r="C2347" s="5" t="n">
        <v>156</v>
      </c>
      <c r="D2347" s="5" t="n">
        <v>6</v>
      </c>
      <c r="E2347" s="5" t="n">
        <v>0</v>
      </c>
      <c r="F2347" s="5" t="n">
        <v>36.8</v>
      </c>
      <c r="G2347" s="5" t="n">
        <v>26.9</v>
      </c>
      <c r="H2347" s="5" t="n">
        <v>26</v>
      </c>
      <c r="I2347" s="6">
        <f>IF(E2347&gt;=Markov!$B$3,1,0)</f>
        <v/>
      </c>
      <c r="J2347" s="6">
        <f>I2346</f>
        <v/>
      </c>
      <c r="K2347" s="7">
        <f>MAR1!$B$5+MAR1!$C$5*COS(2*PI()*$C2347/365)+MAR1!$D$5*SIN(2*PI()*$C2347/365)</f>
        <v/>
      </c>
      <c r="L2347" s="7">
        <f>MAR1!$B$6+MAR1!$C$6*COS(2*PI()*$C2347/365)+MAR1!$D$6*SIN(2*PI()*$C2347/365)</f>
        <v/>
      </c>
      <c r="M2347" s="7">
        <f>MAR1!$B$7+MAR1!$C$7*COS(2*PI()*$C2347/365)+MAR1!$D$7*SIN(2*PI()*$C2347/365)</f>
        <v/>
      </c>
      <c r="N2347" s="7">
        <f>F2347-K2347</f>
        <v/>
      </c>
      <c r="O2347" s="7">
        <f>G2347-L2347</f>
        <v/>
      </c>
      <c r="P2347" s="7">
        <f>H2347-M2347</f>
        <v/>
      </c>
      <c r="Q2347" s="7">
        <f>IF($I2347=1,(N2347-MAR1!$B$11)/MAR1!$D$11,(N2347-MAR1!$C$11)/MAR1!$E$11)</f>
        <v/>
      </c>
      <c r="R2347" s="7">
        <f>IF($I2347=1,(O2347-MAR1!$B$12)/MAR1!$D$12,(O2347-MAR1!$C$12)/MAR1!$E$12)</f>
        <v/>
      </c>
      <c r="S2347" s="7">
        <f>IF($I2347=1,(P2347-MAR1!$B$13)/MAR1!$D$13,(P2347-MAR1!$C$13)/MAR1!$E$13)</f>
        <v/>
      </c>
    </row>
    <row r="2348">
      <c r="A2348" s="5" t="n">
        <v>2347</v>
      </c>
      <c r="B2348" s="5" t="n">
        <v>7</v>
      </c>
      <c r="C2348" s="5" t="n">
        <v>157</v>
      </c>
      <c r="D2348" s="5" t="n">
        <v>6</v>
      </c>
      <c r="E2348" s="5" t="n">
        <v>0</v>
      </c>
      <c r="F2348" s="5" t="n">
        <v>35.9</v>
      </c>
      <c r="G2348" s="5" t="n">
        <v>26.2</v>
      </c>
      <c r="H2348" s="5" t="n">
        <v>24.84</v>
      </c>
      <c r="I2348" s="6">
        <f>IF(E2348&gt;=Markov!$B$3,1,0)</f>
        <v/>
      </c>
      <c r="J2348" s="6">
        <f>I2347</f>
        <v/>
      </c>
      <c r="K2348" s="7">
        <f>MAR1!$B$5+MAR1!$C$5*COS(2*PI()*$C2348/365)+MAR1!$D$5*SIN(2*PI()*$C2348/365)</f>
        <v/>
      </c>
      <c r="L2348" s="7">
        <f>MAR1!$B$6+MAR1!$C$6*COS(2*PI()*$C2348/365)+MAR1!$D$6*SIN(2*PI()*$C2348/365)</f>
        <v/>
      </c>
      <c r="M2348" s="7">
        <f>MAR1!$B$7+MAR1!$C$7*COS(2*PI()*$C2348/365)+MAR1!$D$7*SIN(2*PI()*$C2348/365)</f>
        <v/>
      </c>
      <c r="N2348" s="7">
        <f>F2348-K2348</f>
        <v/>
      </c>
      <c r="O2348" s="7">
        <f>G2348-L2348</f>
        <v/>
      </c>
      <c r="P2348" s="7">
        <f>H2348-M2348</f>
        <v/>
      </c>
      <c r="Q2348" s="7">
        <f>IF($I2348=1,(N2348-MAR1!$B$11)/MAR1!$D$11,(N2348-MAR1!$C$11)/MAR1!$E$11)</f>
        <v/>
      </c>
      <c r="R2348" s="7">
        <f>IF($I2348=1,(O2348-MAR1!$B$12)/MAR1!$D$12,(O2348-MAR1!$C$12)/MAR1!$E$12)</f>
        <v/>
      </c>
      <c r="S2348" s="7">
        <f>IF($I2348=1,(P2348-MAR1!$B$13)/MAR1!$D$13,(P2348-MAR1!$C$13)/MAR1!$E$13)</f>
        <v/>
      </c>
    </row>
    <row r="2349">
      <c r="A2349" s="5" t="n">
        <v>2348</v>
      </c>
      <c r="B2349" s="5" t="n">
        <v>7</v>
      </c>
      <c r="C2349" s="5" t="n">
        <v>158</v>
      </c>
      <c r="D2349" s="5" t="n">
        <v>6</v>
      </c>
      <c r="E2349" s="5" t="n">
        <v>0</v>
      </c>
      <c r="F2349" s="5" t="n">
        <v>33.3</v>
      </c>
      <c r="G2349" s="5" t="n">
        <v>25.3</v>
      </c>
      <c r="H2349" s="5" t="n">
        <v>20.16</v>
      </c>
      <c r="I2349" s="6">
        <f>IF(E2349&gt;=Markov!$B$3,1,0)</f>
        <v/>
      </c>
      <c r="J2349" s="6">
        <f>I2348</f>
        <v/>
      </c>
      <c r="K2349" s="7">
        <f>MAR1!$B$5+MAR1!$C$5*COS(2*PI()*$C2349/365)+MAR1!$D$5*SIN(2*PI()*$C2349/365)</f>
        <v/>
      </c>
      <c r="L2349" s="7">
        <f>MAR1!$B$6+MAR1!$C$6*COS(2*PI()*$C2349/365)+MAR1!$D$6*SIN(2*PI()*$C2349/365)</f>
        <v/>
      </c>
      <c r="M2349" s="7">
        <f>MAR1!$B$7+MAR1!$C$7*COS(2*PI()*$C2349/365)+MAR1!$D$7*SIN(2*PI()*$C2349/365)</f>
        <v/>
      </c>
      <c r="N2349" s="7">
        <f>F2349-K2349</f>
        <v/>
      </c>
      <c r="O2349" s="7">
        <f>G2349-L2349</f>
        <v/>
      </c>
      <c r="P2349" s="7">
        <f>H2349-M2349</f>
        <v/>
      </c>
      <c r="Q2349" s="7">
        <f>IF($I2349=1,(N2349-MAR1!$B$11)/MAR1!$D$11,(N2349-MAR1!$C$11)/MAR1!$E$11)</f>
        <v/>
      </c>
      <c r="R2349" s="7">
        <f>IF($I2349=1,(O2349-MAR1!$B$12)/MAR1!$D$12,(O2349-MAR1!$C$12)/MAR1!$E$12)</f>
        <v/>
      </c>
      <c r="S2349" s="7">
        <f>IF($I2349=1,(P2349-MAR1!$B$13)/MAR1!$D$13,(P2349-MAR1!$C$13)/MAR1!$E$13)</f>
        <v/>
      </c>
    </row>
    <row r="2350">
      <c r="A2350" s="5" t="n">
        <v>2349</v>
      </c>
      <c r="B2350" s="5" t="n">
        <v>7</v>
      </c>
      <c r="C2350" s="5" t="n">
        <v>159</v>
      </c>
      <c r="D2350" s="5" t="n">
        <v>6</v>
      </c>
      <c r="E2350" s="5" t="n">
        <v>0</v>
      </c>
      <c r="F2350" s="5" t="n">
        <v>35.7</v>
      </c>
      <c r="G2350" s="5" t="n">
        <v>27</v>
      </c>
      <c r="H2350" s="5" t="n">
        <v>13.17</v>
      </c>
      <c r="I2350" s="6">
        <f>IF(E2350&gt;=Markov!$B$3,1,0)</f>
        <v/>
      </c>
      <c r="J2350" s="6">
        <f>I2349</f>
        <v/>
      </c>
      <c r="K2350" s="7">
        <f>MAR1!$B$5+MAR1!$C$5*COS(2*PI()*$C2350/365)+MAR1!$D$5*SIN(2*PI()*$C2350/365)</f>
        <v/>
      </c>
      <c r="L2350" s="7">
        <f>MAR1!$B$6+MAR1!$C$6*COS(2*PI()*$C2350/365)+MAR1!$D$6*SIN(2*PI()*$C2350/365)</f>
        <v/>
      </c>
      <c r="M2350" s="7">
        <f>MAR1!$B$7+MAR1!$C$7*COS(2*PI()*$C2350/365)+MAR1!$D$7*SIN(2*PI()*$C2350/365)</f>
        <v/>
      </c>
      <c r="N2350" s="7">
        <f>F2350-K2350</f>
        <v/>
      </c>
      <c r="O2350" s="7">
        <f>G2350-L2350</f>
        <v/>
      </c>
      <c r="P2350" s="7">
        <f>H2350-M2350</f>
        <v/>
      </c>
      <c r="Q2350" s="7">
        <f>IF($I2350=1,(N2350-MAR1!$B$11)/MAR1!$D$11,(N2350-MAR1!$C$11)/MAR1!$E$11)</f>
        <v/>
      </c>
      <c r="R2350" s="7">
        <f>IF($I2350=1,(O2350-MAR1!$B$12)/MAR1!$D$12,(O2350-MAR1!$C$12)/MAR1!$E$12)</f>
        <v/>
      </c>
      <c r="S2350" s="7">
        <f>IF($I2350=1,(P2350-MAR1!$B$13)/MAR1!$D$13,(P2350-MAR1!$C$13)/MAR1!$E$13)</f>
        <v/>
      </c>
    </row>
    <row r="2351">
      <c r="A2351" s="5" t="n">
        <v>2350</v>
      </c>
      <c r="B2351" s="5" t="n">
        <v>7</v>
      </c>
      <c r="C2351" s="5" t="n">
        <v>160</v>
      </c>
      <c r="D2351" s="5" t="n">
        <v>6</v>
      </c>
      <c r="E2351" s="5" t="n">
        <v>0</v>
      </c>
      <c r="F2351" s="5" t="n">
        <v>33.5</v>
      </c>
      <c r="G2351" s="5" t="n">
        <v>26.1</v>
      </c>
      <c r="H2351" s="5" t="n">
        <v>17.38</v>
      </c>
      <c r="I2351" s="6">
        <f>IF(E2351&gt;=Markov!$B$3,1,0)</f>
        <v/>
      </c>
      <c r="J2351" s="6">
        <f>I2350</f>
        <v/>
      </c>
      <c r="K2351" s="7">
        <f>MAR1!$B$5+MAR1!$C$5*COS(2*PI()*$C2351/365)+MAR1!$D$5*SIN(2*PI()*$C2351/365)</f>
        <v/>
      </c>
      <c r="L2351" s="7">
        <f>MAR1!$B$6+MAR1!$C$6*COS(2*PI()*$C2351/365)+MAR1!$D$6*SIN(2*PI()*$C2351/365)</f>
        <v/>
      </c>
      <c r="M2351" s="7">
        <f>MAR1!$B$7+MAR1!$C$7*COS(2*PI()*$C2351/365)+MAR1!$D$7*SIN(2*PI()*$C2351/365)</f>
        <v/>
      </c>
      <c r="N2351" s="7">
        <f>F2351-K2351</f>
        <v/>
      </c>
      <c r="O2351" s="7">
        <f>G2351-L2351</f>
        <v/>
      </c>
      <c r="P2351" s="7">
        <f>H2351-M2351</f>
        <v/>
      </c>
      <c r="Q2351" s="7">
        <f>IF($I2351=1,(N2351-MAR1!$B$11)/MAR1!$D$11,(N2351-MAR1!$C$11)/MAR1!$E$11)</f>
        <v/>
      </c>
      <c r="R2351" s="7">
        <f>IF($I2351=1,(O2351-MAR1!$B$12)/MAR1!$D$12,(O2351-MAR1!$C$12)/MAR1!$E$12)</f>
        <v/>
      </c>
      <c r="S2351" s="7">
        <f>IF($I2351=1,(P2351-MAR1!$B$13)/MAR1!$D$13,(P2351-MAR1!$C$13)/MAR1!$E$13)</f>
        <v/>
      </c>
    </row>
    <row r="2352">
      <c r="A2352" s="5" t="n">
        <v>2351</v>
      </c>
      <c r="B2352" s="5" t="n">
        <v>7</v>
      </c>
      <c r="C2352" s="5" t="n">
        <v>161</v>
      </c>
      <c r="D2352" s="5" t="n">
        <v>6</v>
      </c>
      <c r="E2352" s="5" t="n">
        <v>0</v>
      </c>
      <c r="F2352" s="5" t="n">
        <v>33.2</v>
      </c>
      <c r="G2352" s="5" t="n">
        <v>25.4</v>
      </c>
      <c r="H2352" s="5" t="n">
        <v>23.21</v>
      </c>
      <c r="I2352" s="6">
        <f>IF(E2352&gt;=Markov!$B$3,1,0)</f>
        <v/>
      </c>
      <c r="J2352" s="6">
        <f>I2351</f>
        <v/>
      </c>
      <c r="K2352" s="7">
        <f>MAR1!$B$5+MAR1!$C$5*COS(2*PI()*$C2352/365)+MAR1!$D$5*SIN(2*PI()*$C2352/365)</f>
        <v/>
      </c>
      <c r="L2352" s="7">
        <f>MAR1!$B$6+MAR1!$C$6*COS(2*PI()*$C2352/365)+MAR1!$D$6*SIN(2*PI()*$C2352/365)</f>
        <v/>
      </c>
      <c r="M2352" s="7">
        <f>MAR1!$B$7+MAR1!$C$7*COS(2*PI()*$C2352/365)+MAR1!$D$7*SIN(2*PI()*$C2352/365)</f>
        <v/>
      </c>
      <c r="N2352" s="7">
        <f>F2352-K2352</f>
        <v/>
      </c>
      <c r="O2352" s="7">
        <f>G2352-L2352</f>
        <v/>
      </c>
      <c r="P2352" s="7">
        <f>H2352-M2352</f>
        <v/>
      </c>
      <c r="Q2352" s="7">
        <f>IF($I2352=1,(N2352-MAR1!$B$11)/MAR1!$D$11,(N2352-MAR1!$C$11)/MAR1!$E$11)</f>
        <v/>
      </c>
      <c r="R2352" s="7">
        <f>IF($I2352=1,(O2352-MAR1!$B$12)/MAR1!$D$12,(O2352-MAR1!$C$12)/MAR1!$E$12)</f>
        <v/>
      </c>
      <c r="S2352" s="7">
        <f>IF($I2352=1,(P2352-MAR1!$B$13)/MAR1!$D$13,(P2352-MAR1!$C$13)/MAR1!$E$13)</f>
        <v/>
      </c>
    </row>
    <row r="2353">
      <c r="A2353" s="5" t="n">
        <v>2352</v>
      </c>
      <c r="B2353" s="5" t="n">
        <v>7</v>
      </c>
      <c r="C2353" s="5" t="n">
        <v>162</v>
      </c>
      <c r="D2353" s="5" t="n">
        <v>6</v>
      </c>
      <c r="E2353" s="5" t="n">
        <v>17.3</v>
      </c>
      <c r="F2353" s="5" t="n">
        <v>31.9</v>
      </c>
      <c r="G2353" s="5" t="n">
        <v>26</v>
      </c>
      <c r="H2353" s="5" t="n">
        <v>16.45</v>
      </c>
      <c r="I2353" s="6">
        <f>IF(E2353&gt;=Markov!$B$3,1,0)</f>
        <v/>
      </c>
      <c r="J2353" s="6">
        <f>I2352</f>
        <v/>
      </c>
      <c r="K2353" s="7">
        <f>MAR1!$B$5+MAR1!$C$5*COS(2*PI()*$C2353/365)+MAR1!$D$5*SIN(2*PI()*$C2353/365)</f>
        <v/>
      </c>
      <c r="L2353" s="7">
        <f>MAR1!$B$6+MAR1!$C$6*COS(2*PI()*$C2353/365)+MAR1!$D$6*SIN(2*PI()*$C2353/365)</f>
        <v/>
      </c>
      <c r="M2353" s="7">
        <f>MAR1!$B$7+MAR1!$C$7*COS(2*PI()*$C2353/365)+MAR1!$D$7*SIN(2*PI()*$C2353/365)</f>
        <v/>
      </c>
      <c r="N2353" s="7">
        <f>F2353-K2353</f>
        <v/>
      </c>
      <c r="O2353" s="7">
        <f>G2353-L2353</f>
        <v/>
      </c>
      <c r="P2353" s="7">
        <f>H2353-M2353</f>
        <v/>
      </c>
      <c r="Q2353" s="7">
        <f>IF($I2353=1,(N2353-MAR1!$B$11)/MAR1!$D$11,(N2353-MAR1!$C$11)/MAR1!$E$11)</f>
        <v/>
      </c>
      <c r="R2353" s="7">
        <f>IF($I2353=1,(O2353-MAR1!$B$12)/MAR1!$D$12,(O2353-MAR1!$C$12)/MAR1!$E$12)</f>
        <v/>
      </c>
      <c r="S2353" s="7">
        <f>IF($I2353=1,(P2353-MAR1!$B$13)/MAR1!$D$13,(P2353-MAR1!$C$13)/MAR1!$E$13)</f>
        <v/>
      </c>
    </row>
    <row r="2354">
      <c r="A2354" s="5" t="n">
        <v>2353</v>
      </c>
      <c r="B2354" s="5" t="n">
        <v>7</v>
      </c>
      <c r="C2354" s="5" t="n">
        <v>163</v>
      </c>
      <c r="D2354" s="5" t="n">
        <v>6</v>
      </c>
      <c r="E2354" s="5" t="n">
        <v>7.2</v>
      </c>
      <c r="F2354" s="5" t="n">
        <v>33</v>
      </c>
      <c r="G2354" s="5" t="n">
        <v>26.3</v>
      </c>
      <c r="H2354" s="5" t="n">
        <v>17.33</v>
      </c>
      <c r="I2354" s="6">
        <f>IF(E2354&gt;=Markov!$B$3,1,0)</f>
        <v/>
      </c>
      <c r="J2354" s="6">
        <f>I2353</f>
        <v/>
      </c>
      <c r="K2354" s="7">
        <f>MAR1!$B$5+MAR1!$C$5*COS(2*PI()*$C2354/365)+MAR1!$D$5*SIN(2*PI()*$C2354/365)</f>
        <v/>
      </c>
      <c r="L2354" s="7">
        <f>MAR1!$B$6+MAR1!$C$6*COS(2*PI()*$C2354/365)+MAR1!$D$6*SIN(2*PI()*$C2354/365)</f>
        <v/>
      </c>
      <c r="M2354" s="7">
        <f>MAR1!$B$7+MAR1!$C$7*COS(2*PI()*$C2354/365)+MAR1!$D$7*SIN(2*PI()*$C2354/365)</f>
        <v/>
      </c>
      <c r="N2354" s="7">
        <f>F2354-K2354</f>
        <v/>
      </c>
      <c r="O2354" s="7">
        <f>G2354-L2354</f>
        <v/>
      </c>
      <c r="P2354" s="7">
        <f>H2354-M2354</f>
        <v/>
      </c>
      <c r="Q2354" s="7">
        <f>IF($I2354=1,(N2354-MAR1!$B$11)/MAR1!$D$11,(N2354-MAR1!$C$11)/MAR1!$E$11)</f>
        <v/>
      </c>
      <c r="R2354" s="7">
        <f>IF($I2354=1,(O2354-MAR1!$B$12)/MAR1!$D$12,(O2354-MAR1!$C$12)/MAR1!$E$12)</f>
        <v/>
      </c>
      <c r="S2354" s="7">
        <f>IF($I2354=1,(P2354-MAR1!$B$13)/MAR1!$D$13,(P2354-MAR1!$C$13)/MAR1!$E$13)</f>
        <v/>
      </c>
    </row>
    <row r="2355">
      <c r="A2355" s="5" t="n">
        <v>2354</v>
      </c>
      <c r="B2355" s="5" t="n">
        <v>7</v>
      </c>
      <c r="C2355" s="5" t="n">
        <v>164</v>
      </c>
      <c r="D2355" s="5" t="n">
        <v>6</v>
      </c>
      <c r="E2355" s="5" t="n">
        <v>0</v>
      </c>
      <c r="F2355" s="5" t="n">
        <v>36.3</v>
      </c>
      <c r="G2355" s="5" t="n">
        <v>28.6</v>
      </c>
      <c r="H2355" s="5" t="n">
        <v>20.06</v>
      </c>
      <c r="I2355" s="6">
        <f>IF(E2355&gt;=Markov!$B$3,1,0)</f>
        <v/>
      </c>
      <c r="J2355" s="6">
        <f>I2354</f>
        <v/>
      </c>
      <c r="K2355" s="7">
        <f>MAR1!$B$5+MAR1!$C$5*COS(2*PI()*$C2355/365)+MAR1!$D$5*SIN(2*PI()*$C2355/365)</f>
        <v/>
      </c>
      <c r="L2355" s="7">
        <f>MAR1!$B$6+MAR1!$C$6*COS(2*PI()*$C2355/365)+MAR1!$D$6*SIN(2*PI()*$C2355/365)</f>
        <v/>
      </c>
      <c r="M2355" s="7">
        <f>MAR1!$B$7+MAR1!$C$7*COS(2*PI()*$C2355/365)+MAR1!$D$7*SIN(2*PI()*$C2355/365)</f>
        <v/>
      </c>
      <c r="N2355" s="7">
        <f>F2355-K2355</f>
        <v/>
      </c>
      <c r="O2355" s="7">
        <f>G2355-L2355</f>
        <v/>
      </c>
      <c r="P2355" s="7">
        <f>H2355-M2355</f>
        <v/>
      </c>
      <c r="Q2355" s="7">
        <f>IF($I2355=1,(N2355-MAR1!$B$11)/MAR1!$D$11,(N2355-MAR1!$C$11)/MAR1!$E$11)</f>
        <v/>
      </c>
      <c r="R2355" s="7">
        <f>IF($I2355=1,(O2355-MAR1!$B$12)/MAR1!$D$12,(O2355-MAR1!$C$12)/MAR1!$E$12)</f>
        <v/>
      </c>
      <c r="S2355" s="7">
        <f>IF($I2355=1,(P2355-MAR1!$B$13)/MAR1!$D$13,(P2355-MAR1!$C$13)/MAR1!$E$13)</f>
        <v/>
      </c>
    </row>
    <row r="2356">
      <c r="A2356" s="5" t="n">
        <v>2355</v>
      </c>
      <c r="B2356" s="5" t="n">
        <v>7</v>
      </c>
      <c r="C2356" s="5" t="n">
        <v>165</v>
      </c>
      <c r="D2356" s="5" t="n">
        <v>6</v>
      </c>
      <c r="E2356" s="5" t="n">
        <v>7.5</v>
      </c>
      <c r="F2356" s="5" t="n">
        <v>36</v>
      </c>
      <c r="G2356" s="5" t="n">
        <v>27.1</v>
      </c>
      <c r="H2356" s="5" t="n">
        <v>18</v>
      </c>
      <c r="I2356" s="6">
        <f>IF(E2356&gt;=Markov!$B$3,1,0)</f>
        <v/>
      </c>
      <c r="J2356" s="6">
        <f>I2355</f>
        <v/>
      </c>
      <c r="K2356" s="7">
        <f>MAR1!$B$5+MAR1!$C$5*COS(2*PI()*$C2356/365)+MAR1!$D$5*SIN(2*PI()*$C2356/365)</f>
        <v/>
      </c>
      <c r="L2356" s="7">
        <f>MAR1!$B$6+MAR1!$C$6*COS(2*PI()*$C2356/365)+MAR1!$D$6*SIN(2*PI()*$C2356/365)</f>
        <v/>
      </c>
      <c r="M2356" s="7">
        <f>MAR1!$B$7+MAR1!$C$7*COS(2*PI()*$C2356/365)+MAR1!$D$7*SIN(2*PI()*$C2356/365)</f>
        <v/>
      </c>
      <c r="N2356" s="7">
        <f>F2356-K2356</f>
        <v/>
      </c>
      <c r="O2356" s="7">
        <f>G2356-L2356</f>
        <v/>
      </c>
      <c r="P2356" s="7">
        <f>H2356-M2356</f>
        <v/>
      </c>
      <c r="Q2356" s="7">
        <f>IF($I2356=1,(N2356-MAR1!$B$11)/MAR1!$D$11,(N2356-MAR1!$C$11)/MAR1!$E$11)</f>
        <v/>
      </c>
      <c r="R2356" s="7">
        <f>IF($I2356=1,(O2356-MAR1!$B$12)/MAR1!$D$12,(O2356-MAR1!$C$12)/MAR1!$E$12)</f>
        <v/>
      </c>
      <c r="S2356" s="7">
        <f>IF($I2356=1,(P2356-MAR1!$B$13)/MAR1!$D$13,(P2356-MAR1!$C$13)/MAR1!$E$13)</f>
        <v/>
      </c>
    </row>
    <row r="2357">
      <c r="A2357" s="5" t="n">
        <v>2356</v>
      </c>
      <c r="B2357" s="5" t="n">
        <v>7</v>
      </c>
      <c r="C2357" s="5" t="n">
        <v>166</v>
      </c>
      <c r="D2357" s="5" t="n">
        <v>6</v>
      </c>
      <c r="E2357" s="5" t="n">
        <v>0</v>
      </c>
      <c r="F2357" s="5" t="n">
        <v>40.1</v>
      </c>
      <c r="G2357" s="5" t="n">
        <v>28.8</v>
      </c>
      <c r="H2357" s="5" t="n">
        <v>17.57</v>
      </c>
      <c r="I2357" s="6">
        <f>IF(E2357&gt;=Markov!$B$3,1,0)</f>
        <v/>
      </c>
      <c r="J2357" s="6">
        <f>I2356</f>
        <v/>
      </c>
      <c r="K2357" s="7">
        <f>MAR1!$B$5+MAR1!$C$5*COS(2*PI()*$C2357/365)+MAR1!$D$5*SIN(2*PI()*$C2357/365)</f>
        <v/>
      </c>
      <c r="L2357" s="7">
        <f>MAR1!$B$6+MAR1!$C$6*COS(2*PI()*$C2357/365)+MAR1!$D$6*SIN(2*PI()*$C2357/365)</f>
        <v/>
      </c>
      <c r="M2357" s="7">
        <f>MAR1!$B$7+MAR1!$C$7*COS(2*PI()*$C2357/365)+MAR1!$D$7*SIN(2*PI()*$C2357/365)</f>
        <v/>
      </c>
      <c r="N2357" s="7">
        <f>F2357-K2357</f>
        <v/>
      </c>
      <c r="O2357" s="7">
        <f>G2357-L2357</f>
        <v/>
      </c>
      <c r="P2357" s="7">
        <f>H2357-M2357</f>
        <v/>
      </c>
      <c r="Q2357" s="7">
        <f>IF($I2357=1,(N2357-MAR1!$B$11)/MAR1!$D$11,(N2357-MAR1!$C$11)/MAR1!$E$11)</f>
        <v/>
      </c>
      <c r="R2357" s="7">
        <f>IF($I2357=1,(O2357-MAR1!$B$12)/MAR1!$D$12,(O2357-MAR1!$C$12)/MAR1!$E$12)</f>
        <v/>
      </c>
      <c r="S2357" s="7">
        <f>IF($I2357=1,(P2357-MAR1!$B$13)/MAR1!$D$13,(P2357-MAR1!$C$13)/MAR1!$E$13)</f>
        <v/>
      </c>
    </row>
    <row r="2358">
      <c r="A2358" s="5" t="n">
        <v>2357</v>
      </c>
      <c r="B2358" s="5" t="n">
        <v>7</v>
      </c>
      <c r="C2358" s="5" t="n">
        <v>167</v>
      </c>
      <c r="D2358" s="5" t="n">
        <v>6</v>
      </c>
      <c r="E2358" s="5" t="n">
        <v>9.5</v>
      </c>
      <c r="F2358" s="5" t="n">
        <v>35.1</v>
      </c>
      <c r="G2358" s="5" t="n">
        <v>26</v>
      </c>
      <c r="H2358" s="5" t="n">
        <v>13.55</v>
      </c>
      <c r="I2358" s="6">
        <f>IF(E2358&gt;=Markov!$B$3,1,0)</f>
        <v/>
      </c>
      <c r="J2358" s="6">
        <f>I2357</f>
        <v/>
      </c>
      <c r="K2358" s="7">
        <f>MAR1!$B$5+MAR1!$C$5*COS(2*PI()*$C2358/365)+MAR1!$D$5*SIN(2*PI()*$C2358/365)</f>
        <v/>
      </c>
      <c r="L2358" s="7">
        <f>MAR1!$B$6+MAR1!$C$6*COS(2*PI()*$C2358/365)+MAR1!$D$6*SIN(2*PI()*$C2358/365)</f>
        <v/>
      </c>
      <c r="M2358" s="7">
        <f>MAR1!$B$7+MAR1!$C$7*COS(2*PI()*$C2358/365)+MAR1!$D$7*SIN(2*PI()*$C2358/365)</f>
        <v/>
      </c>
      <c r="N2358" s="7">
        <f>F2358-K2358</f>
        <v/>
      </c>
      <c r="O2358" s="7">
        <f>G2358-L2358</f>
        <v/>
      </c>
      <c r="P2358" s="7">
        <f>H2358-M2358</f>
        <v/>
      </c>
      <c r="Q2358" s="7">
        <f>IF($I2358=1,(N2358-MAR1!$B$11)/MAR1!$D$11,(N2358-MAR1!$C$11)/MAR1!$E$11)</f>
        <v/>
      </c>
      <c r="R2358" s="7">
        <f>IF($I2358=1,(O2358-MAR1!$B$12)/MAR1!$D$12,(O2358-MAR1!$C$12)/MAR1!$E$12)</f>
        <v/>
      </c>
      <c r="S2358" s="7">
        <f>IF($I2358=1,(P2358-MAR1!$B$13)/MAR1!$D$13,(P2358-MAR1!$C$13)/MAR1!$E$13)</f>
        <v/>
      </c>
    </row>
    <row r="2359">
      <c r="A2359" s="5" t="n">
        <v>2358</v>
      </c>
      <c r="B2359" s="5" t="n">
        <v>7</v>
      </c>
      <c r="C2359" s="5" t="n">
        <v>168</v>
      </c>
      <c r="D2359" s="5" t="n">
        <v>6</v>
      </c>
      <c r="E2359" s="5" t="n">
        <v>15</v>
      </c>
      <c r="F2359" s="5" t="n">
        <v>33.2</v>
      </c>
      <c r="G2359" s="5" t="n">
        <v>26.4</v>
      </c>
      <c r="H2359" s="5" t="n">
        <v>13.42</v>
      </c>
      <c r="I2359" s="6">
        <f>IF(E2359&gt;=Markov!$B$3,1,0)</f>
        <v/>
      </c>
      <c r="J2359" s="6">
        <f>I2358</f>
        <v/>
      </c>
      <c r="K2359" s="7">
        <f>MAR1!$B$5+MAR1!$C$5*COS(2*PI()*$C2359/365)+MAR1!$D$5*SIN(2*PI()*$C2359/365)</f>
        <v/>
      </c>
      <c r="L2359" s="7">
        <f>MAR1!$B$6+MAR1!$C$6*COS(2*PI()*$C2359/365)+MAR1!$D$6*SIN(2*PI()*$C2359/365)</f>
        <v/>
      </c>
      <c r="M2359" s="7">
        <f>MAR1!$B$7+MAR1!$C$7*COS(2*PI()*$C2359/365)+MAR1!$D$7*SIN(2*PI()*$C2359/365)</f>
        <v/>
      </c>
      <c r="N2359" s="7">
        <f>F2359-K2359</f>
        <v/>
      </c>
      <c r="O2359" s="7">
        <f>G2359-L2359</f>
        <v/>
      </c>
      <c r="P2359" s="7">
        <f>H2359-M2359</f>
        <v/>
      </c>
      <c r="Q2359" s="7">
        <f>IF($I2359=1,(N2359-MAR1!$B$11)/MAR1!$D$11,(N2359-MAR1!$C$11)/MAR1!$E$11)</f>
        <v/>
      </c>
      <c r="R2359" s="7">
        <f>IF($I2359=1,(O2359-MAR1!$B$12)/MAR1!$D$12,(O2359-MAR1!$C$12)/MAR1!$E$12)</f>
        <v/>
      </c>
      <c r="S2359" s="7">
        <f>IF($I2359=1,(P2359-MAR1!$B$13)/MAR1!$D$13,(P2359-MAR1!$C$13)/MAR1!$E$13)</f>
        <v/>
      </c>
    </row>
    <row r="2360">
      <c r="A2360" s="5" t="n">
        <v>2359</v>
      </c>
      <c r="B2360" s="5" t="n">
        <v>7</v>
      </c>
      <c r="C2360" s="5" t="n">
        <v>169</v>
      </c>
      <c r="D2360" s="5" t="n">
        <v>6</v>
      </c>
      <c r="E2360" s="5" t="n">
        <v>0</v>
      </c>
      <c r="F2360" s="5" t="n">
        <v>36.9</v>
      </c>
      <c r="G2360" s="5" t="n">
        <v>26.1</v>
      </c>
      <c r="H2360" s="5" t="n">
        <v>23.23</v>
      </c>
      <c r="I2360" s="6">
        <f>IF(E2360&gt;=Markov!$B$3,1,0)</f>
        <v/>
      </c>
      <c r="J2360" s="6">
        <f>I2359</f>
        <v/>
      </c>
      <c r="K2360" s="7">
        <f>MAR1!$B$5+MAR1!$C$5*COS(2*PI()*$C2360/365)+MAR1!$D$5*SIN(2*PI()*$C2360/365)</f>
        <v/>
      </c>
      <c r="L2360" s="7">
        <f>MAR1!$B$6+MAR1!$C$6*COS(2*PI()*$C2360/365)+MAR1!$D$6*SIN(2*PI()*$C2360/365)</f>
        <v/>
      </c>
      <c r="M2360" s="7">
        <f>MAR1!$B$7+MAR1!$C$7*COS(2*PI()*$C2360/365)+MAR1!$D$7*SIN(2*PI()*$C2360/365)</f>
        <v/>
      </c>
      <c r="N2360" s="7">
        <f>F2360-K2360</f>
        <v/>
      </c>
      <c r="O2360" s="7">
        <f>G2360-L2360</f>
        <v/>
      </c>
      <c r="P2360" s="7">
        <f>H2360-M2360</f>
        <v/>
      </c>
      <c r="Q2360" s="7">
        <f>IF($I2360=1,(N2360-MAR1!$B$11)/MAR1!$D$11,(N2360-MAR1!$C$11)/MAR1!$E$11)</f>
        <v/>
      </c>
      <c r="R2360" s="7">
        <f>IF($I2360=1,(O2360-MAR1!$B$12)/MAR1!$D$12,(O2360-MAR1!$C$12)/MAR1!$E$12)</f>
        <v/>
      </c>
      <c r="S2360" s="7">
        <f>IF($I2360=1,(P2360-MAR1!$B$13)/MAR1!$D$13,(P2360-MAR1!$C$13)/MAR1!$E$13)</f>
        <v/>
      </c>
    </row>
    <row r="2361">
      <c r="A2361" s="5" t="n">
        <v>2360</v>
      </c>
      <c r="B2361" s="5" t="n">
        <v>7</v>
      </c>
      <c r="C2361" s="5" t="n">
        <v>170</v>
      </c>
      <c r="D2361" s="5" t="n">
        <v>6</v>
      </c>
      <c r="E2361" s="5" t="n">
        <v>0</v>
      </c>
      <c r="F2361" s="5" t="n">
        <v>35.1</v>
      </c>
      <c r="G2361" s="5" t="n">
        <v>26.7</v>
      </c>
      <c r="H2361" s="5" t="n">
        <v>24.29</v>
      </c>
      <c r="I2361" s="6">
        <f>IF(E2361&gt;=Markov!$B$3,1,0)</f>
        <v/>
      </c>
      <c r="J2361" s="6">
        <f>I2360</f>
        <v/>
      </c>
      <c r="K2361" s="7">
        <f>MAR1!$B$5+MAR1!$C$5*COS(2*PI()*$C2361/365)+MAR1!$D$5*SIN(2*PI()*$C2361/365)</f>
        <v/>
      </c>
      <c r="L2361" s="7">
        <f>MAR1!$B$6+MAR1!$C$6*COS(2*PI()*$C2361/365)+MAR1!$D$6*SIN(2*PI()*$C2361/365)</f>
        <v/>
      </c>
      <c r="M2361" s="7">
        <f>MAR1!$B$7+MAR1!$C$7*COS(2*PI()*$C2361/365)+MAR1!$D$7*SIN(2*PI()*$C2361/365)</f>
        <v/>
      </c>
      <c r="N2361" s="7">
        <f>F2361-K2361</f>
        <v/>
      </c>
      <c r="O2361" s="7">
        <f>G2361-L2361</f>
        <v/>
      </c>
      <c r="P2361" s="7">
        <f>H2361-M2361</f>
        <v/>
      </c>
      <c r="Q2361" s="7">
        <f>IF($I2361=1,(N2361-MAR1!$B$11)/MAR1!$D$11,(N2361-MAR1!$C$11)/MAR1!$E$11)</f>
        <v/>
      </c>
      <c r="R2361" s="7">
        <f>IF($I2361=1,(O2361-MAR1!$B$12)/MAR1!$D$12,(O2361-MAR1!$C$12)/MAR1!$E$12)</f>
        <v/>
      </c>
      <c r="S2361" s="7">
        <f>IF($I2361=1,(P2361-MAR1!$B$13)/MAR1!$D$13,(P2361-MAR1!$C$13)/MAR1!$E$13)</f>
        <v/>
      </c>
    </row>
    <row r="2362">
      <c r="A2362" s="5" t="n">
        <v>2361</v>
      </c>
      <c r="B2362" s="5" t="n">
        <v>7</v>
      </c>
      <c r="C2362" s="5" t="n">
        <v>171</v>
      </c>
      <c r="D2362" s="5" t="n">
        <v>6</v>
      </c>
      <c r="E2362" s="5" t="n">
        <v>0.8</v>
      </c>
      <c r="F2362" s="5" t="n">
        <v>33</v>
      </c>
      <c r="G2362" s="5" t="n">
        <v>26.7</v>
      </c>
      <c r="H2362" s="5" t="n">
        <v>16.88</v>
      </c>
      <c r="I2362" s="6">
        <f>IF(E2362&gt;=Markov!$B$3,1,0)</f>
        <v/>
      </c>
      <c r="J2362" s="6">
        <f>I2361</f>
        <v/>
      </c>
      <c r="K2362" s="7">
        <f>MAR1!$B$5+MAR1!$C$5*COS(2*PI()*$C2362/365)+MAR1!$D$5*SIN(2*PI()*$C2362/365)</f>
        <v/>
      </c>
      <c r="L2362" s="7">
        <f>MAR1!$B$6+MAR1!$C$6*COS(2*PI()*$C2362/365)+MAR1!$D$6*SIN(2*PI()*$C2362/365)</f>
        <v/>
      </c>
      <c r="M2362" s="7">
        <f>MAR1!$B$7+MAR1!$C$7*COS(2*PI()*$C2362/365)+MAR1!$D$7*SIN(2*PI()*$C2362/365)</f>
        <v/>
      </c>
      <c r="N2362" s="7">
        <f>F2362-K2362</f>
        <v/>
      </c>
      <c r="O2362" s="7">
        <f>G2362-L2362</f>
        <v/>
      </c>
      <c r="P2362" s="7">
        <f>H2362-M2362</f>
        <v/>
      </c>
      <c r="Q2362" s="7">
        <f>IF($I2362=1,(N2362-MAR1!$B$11)/MAR1!$D$11,(N2362-MAR1!$C$11)/MAR1!$E$11)</f>
        <v/>
      </c>
      <c r="R2362" s="7">
        <f>IF($I2362=1,(O2362-MAR1!$B$12)/MAR1!$D$12,(O2362-MAR1!$C$12)/MAR1!$E$12)</f>
        <v/>
      </c>
      <c r="S2362" s="7">
        <f>IF($I2362=1,(P2362-MAR1!$B$13)/MAR1!$D$13,(P2362-MAR1!$C$13)/MAR1!$E$13)</f>
        <v/>
      </c>
    </row>
    <row r="2363">
      <c r="A2363" s="5" t="n">
        <v>2362</v>
      </c>
      <c r="B2363" s="5" t="n">
        <v>7</v>
      </c>
      <c r="C2363" s="5" t="n">
        <v>172</v>
      </c>
      <c r="D2363" s="5" t="n">
        <v>6</v>
      </c>
      <c r="E2363" s="5" t="n">
        <v>9.5</v>
      </c>
      <c r="F2363" s="5" t="n">
        <v>32.9</v>
      </c>
      <c r="G2363" s="5" t="n">
        <v>27.4</v>
      </c>
      <c r="H2363" s="5" t="n">
        <v>13.7</v>
      </c>
      <c r="I2363" s="6">
        <f>IF(E2363&gt;=Markov!$B$3,1,0)</f>
        <v/>
      </c>
      <c r="J2363" s="6">
        <f>I2362</f>
        <v/>
      </c>
      <c r="K2363" s="7">
        <f>MAR1!$B$5+MAR1!$C$5*COS(2*PI()*$C2363/365)+MAR1!$D$5*SIN(2*PI()*$C2363/365)</f>
        <v/>
      </c>
      <c r="L2363" s="7">
        <f>MAR1!$B$6+MAR1!$C$6*COS(2*PI()*$C2363/365)+MAR1!$D$6*SIN(2*PI()*$C2363/365)</f>
        <v/>
      </c>
      <c r="M2363" s="7">
        <f>MAR1!$B$7+MAR1!$C$7*COS(2*PI()*$C2363/365)+MAR1!$D$7*SIN(2*PI()*$C2363/365)</f>
        <v/>
      </c>
      <c r="N2363" s="7">
        <f>F2363-K2363</f>
        <v/>
      </c>
      <c r="O2363" s="7">
        <f>G2363-L2363</f>
        <v/>
      </c>
      <c r="P2363" s="7">
        <f>H2363-M2363</f>
        <v/>
      </c>
      <c r="Q2363" s="7">
        <f>IF($I2363=1,(N2363-MAR1!$B$11)/MAR1!$D$11,(N2363-MAR1!$C$11)/MAR1!$E$11)</f>
        <v/>
      </c>
      <c r="R2363" s="7">
        <f>IF($I2363=1,(O2363-MAR1!$B$12)/MAR1!$D$12,(O2363-MAR1!$C$12)/MAR1!$E$12)</f>
        <v/>
      </c>
      <c r="S2363" s="7">
        <f>IF($I2363=1,(P2363-MAR1!$B$13)/MAR1!$D$13,(P2363-MAR1!$C$13)/MAR1!$E$13)</f>
        <v/>
      </c>
    </row>
    <row r="2364">
      <c r="A2364" s="5" t="n">
        <v>2363</v>
      </c>
      <c r="B2364" s="5" t="n">
        <v>7</v>
      </c>
      <c r="C2364" s="5" t="n">
        <v>173</v>
      </c>
      <c r="D2364" s="5" t="n">
        <v>6</v>
      </c>
      <c r="E2364" s="5" t="n">
        <v>0.9</v>
      </c>
      <c r="F2364" s="5" t="n">
        <v>34.4</v>
      </c>
      <c r="G2364" s="5" t="n">
        <v>27.8</v>
      </c>
      <c r="H2364" s="5" t="n">
        <v>11.3</v>
      </c>
      <c r="I2364" s="6">
        <f>IF(E2364&gt;=Markov!$B$3,1,0)</f>
        <v/>
      </c>
      <c r="J2364" s="6">
        <f>I2363</f>
        <v/>
      </c>
      <c r="K2364" s="7">
        <f>MAR1!$B$5+MAR1!$C$5*COS(2*PI()*$C2364/365)+MAR1!$D$5*SIN(2*PI()*$C2364/365)</f>
        <v/>
      </c>
      <c r="L2364" s="7">
        <f>MAR1!$B$6+MAR1!$C$6*COS(2*PI()*$C2364/365)+MAR1!$D$6*SIN(2*PI()*$C2364/365)</f>
        <v/>
      </c>
      <c r="M2364" s="7">
        <f>MAR1!$B$7+MAR1!$C$7*COS(2*PI()*$C2364/365)+MAR1!$D$7*SIN(2*PI()*$C2364/365)</f>
        <v/>
      </c>
      <c r="N2364" s="7">
        <f>F2364-K2364</f>
        <v/>
      </c>
      <c r="O2364" s="7">
        <f>G2364-L2364</f>
        <v/>
      </c>
      <c r="P2364" s="7">
        <f>H2364-M2364</f>
        <v/>
      </c>
      <c r="Q2364" s="7">
        <f>IF($I2364=1,(N2364-MAR1!$B$11)/MAR1!$D$11,(N2364-MAR1!$C$11)/MAR1!$E$11)</f>
        <v/>
      </c>
      <c r="R2364" s="7">
        <f>IF($I2364=1,(O2364-MAR1!$B$12)/MAR1!$D$12,(O2364-MAR1!$C$12)/MAR1!$E$12)</f>
        <v/>
      </c>
      <c r="S2364" s="7">
        <f>IF($I2364=1,(P2364-MAR1!$B$13)/MAR1!$D$13,(P2364-MAR1!$C$13)/MAR1!$E$13)</f>
        <v/>
      </c>
    </row>
    <row r="2365">
      <c r="A2365" s="5" t="n">
        <v>2364</v>
      </c>
      <c r="B2365" s="5" t="n">
        <v>7</v>
      </c>
      <c r="C2365" s="5" t="n">
        <v>174</v>
      </c>
      <c r="D2365" s="5" t="n">
        <v>6</v>
      </c>
      <c r="E2365" s="5" t="n">
        <v>13.9</v>
      </c>
      <c r="F2365" s="5" t="n">
        <v>32.1</v>
      </c>
      <c r="G2365" s="5" t="n">
        <v>27.3</v>
      </c>
      <c r="H2365" s="5" t="n">
        <v>15.22</v>
      </c>
      <c r="I2365" s="6">
        <f>IF(E2365&gt;=Markov!$B$3,1,0)</f>
        <v/>
      </c>
      <c r="J2365" s="6">
        <f>I2364</f>
        <v/>
      </c>
      <c r="K2365" s="7">
        <f>MAR1!$B$5+MAR1!$C$5*COS(2*PI()*$C2365/365)+MAR1!$D$5*SIN(2*PI()*$C2365/365)</f>
        <v/>
      </c>
      <c r="L2365" s="7">
        <f>MAR1!$B$6+MAR1!$C$6*COS(2*PI()*$C2365/365)+MAR1!$D$6*SIN(2*PI()*$C2365/365)</f>
        <v/>
      </c>
      <c r="M2365" s="7">
        <f>MAR1!$B$7+MAR1!$C$7*COS(2*PI()*$C2365/365)+MAR1!$D$7*SIN(2*PI()*$C2365/365)</f>
        <v/>
      </c>
      <c r="N2365" s="7">
        <f>F2365-K2365</f>
        <v/>
      </c>
      <c r="O2365" s="7">
        <f>G2365-L2365</f>
        <v/>
      </c>
      <c r="P2365" s="7">
        <f>H2365-M2365</f>
        <v/>
      </c>
      <c r="Q2365" s="7">
        <f>IF($I2365=1,(N2365-MAR1!$B$11)/MAR1!$D$11,(N2365-MAR1!$C$11)/MAR1!$E$11)</f>
        <v/>
      </c>
      <c r="R2365" s="7">
        <f>IF($I2365=1,(O2365-MAR1!$B$12)/MAR1!$D$12,(O2365-MAR1!$C$12)/MAR1!$E$12)</f>
        <v/>
      </c>
      <c r="S2365" s="7">
        <f>IF($I2365=1,(P2365-MAR1!$B$13)/MAR1!$D$13,(P2365-MAR1!$C$13)/MAR1!$E$13)</f>
        <v/>
      </c>
    </row>
    <row r="2366">
      <c r="A2366" s="5" t="n">
        <v>2365</v>
      </c>
      <c r="B2366" s="5" t="n">
        <v>7</v>
      </c>
      <c r="C2366" s="5" t="n">
        <v>175</v>
      </c>
      <c r="D2366" s="5" t="n">
        <v>6</v>
      </c>
      <c r="E2366" s="5" t="n">
        <v>0.6</v>
      </c>
      <c r="F2366" s="5" t="n">
        <v>32.8</v>
      </c>
      <c r="G2366" s="5" t="n">
        <v>25.9</v>
      </c>
      <c r="H2366" s="5" t="n">
        <v>13.99</v>
      </c>
      <c r="I2366" s="6">
        <f>IF(E2366&gt;=Markov!$B$3,1,0)</f>
        <v/>
      </c>
      <c r="J2366" s="6">
        <f>I2365</f>
        <v/>
      </c>
      <c r="K2366" s="7">
        <f>MAR1!$B$5+MAR1!$C$5*COS(2*PI()*$C2366/365)+MAR1!$D$5*SIN(2*PI()*$C2366/365)</f>
        <v/>
      </c>
      <c r="L2366" s="7">
        <f>MAR1!$B$6+MAR1!$C$6*COS(2*PI()*$C2366/365)+MAR1!$D$6*SIN(2*PI()*$C2366/365)</f>
        <v/>
      </c>
      <c r="M2366" s="7">
        <f>MAR1!$B$7+MAR1!$C$7*COS(2*PI()*$C2366/365)+MAR1!$D$7*SIN(2*PI()*$C2366/365)</f>
        <v/>
      </c>
      <c r="N2366" s="7">
        <f>F2366-K2366</f>
        <v/>
      </c>
      <c r="O2366" s="7">
        <f>G2366-L2366</f>
        <v/>
      </c>
      <c r="P2366" s="7">
        <f>H2366-M2366</f>
        <v/>
      </c>
      <c r="Q2366" s="7">
        <f>IF($I2366=1,(N2366-MAR1!$B$11)/MAR1!$D$11,(N2366-MAR1!$C$11)/MAR1!$E$11)</f>
        <v/>
      </c>
      <c r="R2366" s="7">
        <f>IF($I2366=1,(O2366-MAR1!$B$12)/MAR1!$D$12,(O2366-MAR1!$C$12)/MAR1!$E$12)</f>
        <v/>
      </c>
      <c r="S2366" s="7">
        <f>IF($I2366=1,(P2366-MAR1!$B$13)/MAR1!$D$13,(P2366-MAR1!$C$13)/MAR1!$E$13)</f>
        <v/>
      </c>
    </row>
    <row r="2367">
      <c r="A2367" s="5" t="n">
        <v>2366</v>
      </c>
      <c r="B2367" s="5" t="n">
        <v>7</v>
      </c>
      <c r="C2367" s="5" t="n">
        <v>176</v>
      </c>
      <c r="D2367" s="5" t="n">
        <v>6</v>
      </c>
      <c r="E2367" s="5" t="n">
        <v>0</v>
      </c>
      <c r="F2367" s="5" t="n">
        <v>34.6</v>
      </c>
      <c r="G2367" s="5" t="n">
        <v>26</v>
      </c>
      <c r="H2367" s="5" t="n">
        <v>16.95</v>
      </c>
      <c r="I2367" s="6">
        <f>IF(E2367&gt;=Markov!$B$3,1,0)</f>
        <v/>
      </c>
      <c r="J2367" s="6">
        <f>I2366</f>
        <v/>
      </c>
      <c r="K2367" s="7">
        <f>MAR1!$B$5+MAR1!$C$5*COS(2*PI()*$C2367/365)+MAR1!$D$5*SIN(2*PI()*$C2367/365)</f>
        <v/>
      </c>
      <c r="L2367" s="7">
        <f>MAR1!$B$6+MAR1!$C$6*COS(2*PI()*$C2367/365)+MAR1!$D$6*SIN(2*PI()*$C2367/365)</f>
        <v/>
      </c>
      <c r="M2367" s="7">
        <f>MAR1!$B$7+MAR1!$C$7*COS(2*PI()*$C2367/365)+MAR1!$D$7*SIN(2*PI()*$C2367/365)</f>
        <v/>
      </c>
      <c r="N2367" s="7">
        <f>F2367-K2367</f>
        <v/>
      </c>
      <c r="O2367" s="7">
        <f>G2367-L2367</f>
        <v/>
      </c>
      <c r="P2367" s="7">
        <f>H2367-M2367</f>
        <v/>
      </c>
      <c r="Q2367" s="7">
        <f>IF($I2367=1,(N2367-MAR1!$B$11)/MAR1!$D$11,(N2367-MAR1!$C$11)/MAR1!$E$11)</f>
        <v/>
      </c>
      <c r="R2367" s="7">
        <f>IF($I2367=1,(O2367-MAR1!$B$12)/MAR1!$D$12,(O2367-MAR1!$C$12)/MAR1!$E$12)</f>
        <v/>
      </c>
      <c r="S2367" s="7">
        <f>IF($I2367=1,(P2367-MAR1!$B$13)/MAR1!$D$13,(P2367-MAR1!$C$13)/MAR1!$E$13)</f>
        <v/>
      </c>
    </row>
    <row r="2368">
      <c r="A2368" s="5" t="n">
        <v>2367</v>
      </c>
      <c r="B2368" s="5" t="n">
        <v>7</v>
      </c>
      <c r="C2368" s="5" t="n">
        <v>177</v>
      </c>
      <c r="D2368" s="5" t="n">
        <v>6</v>
      </c>
      <c r="E2368" s="5" t="n">
        <v>33.9</v>
      </c>
      <c r="F2368" s="5" t="n">
        <v>32.2</v>
      </c>
      <c r="G2368" s="5" t="n">
        <v>25.5</v>
      </c>
      <c r="H2368" s="5" t="n">
        <v>12.6</v>
      </c>
      <c r="I2368" s="6">
        <f>IF(E2368&gt;=Markov!$B$3,1,0)</f>
        <v/>
      </c>
      <c r="J2368" s="6">
        <f>I2367</f>
        <v/>
      </c>
      <c r="K2368" s="7">
        <f>MAR1!$B$5+MAR1!$C$5*COS(2*PI()*$C2368/365)+MAR1!$D$5*SIN(2*PI()*$C2368/365)</f>
        <v/>
      </c>
      <c r="L2368" s="7">
        <f>MAR1!$B$6+MAR1!$C$6*COS(2*PI()*$C2368/365)+MAR1!$D$6*SIN(2*PI()*$C2368/365)</f>
        <v/>
      </c>
      <c r="M2368" s="7">
        <f>MAR1!$B$7+MAR1!$C$7*COS(2*PI()*$C2368/365)+MAR1!$D$7*SIN(2*PI()*$C2368/365)</f>
        <v/>
      </c>
      <c r="N2368" s="7">
        <f>F2368-K2368</f>
        <v/>
      </c>
      <c r="O2368" s="7">
        <f>G2368-L2368</f>
        <v/>
      </c>
      <c r="P2368" s="7">
        <f>H2368-M2368</f>
        <v/>
      </c>
      <c r="Q2368" s="7">
        <f>IF($I2368=1,(N2368-MAR1!$B$11)/MAR1!$D$11,(N2368-MAR1!$C$11)/MAR1!$E$11)</f>
        <v/>
      </c>
      <c r="R2368" s="7">
        <f>IF($I2368=1,(O2368-MAR1!$B$12)/MAR1!$D$12,(O2368-MAR1!$C$12)/MAR1!$E$12)</f>
        <v/>
      </c>
      <c r="S2368" s="7">
        <f>IF($I2368=1,(P2368-MAR1!$B$13)/MAR1!$D$13,(P2368-MAR1!$C$13)/MAR1!$E$13)</f>
        <v/>
      </c>
    </row>
    <row r="2369">
      <c r="A2369" s="5" t="n">
        <v>2368</v>
      </c>
      <c r="B2369" s="5" t="n">
        <v>7</v>
      </c>
      <c r="C2369" s="5" t="n">
        <v>178</v>
      </c>
      <c r="D2369" s="5" t="n">
        <v>6</v>
      </c>
      <c r="E2369" s="5" t="n">
        <v>0</v>
      </c>
      <c r="F2369" s="5" t="n">
        <v>35.4</v>
      </c>
      <c r="G2369" s="5" t="n">
        <v>26.5</v>
      </c>
      <c r="H2369" s="5" t="n">
        <v>20.46</v>
      </c>
      <c r="I2369" s="6">
        <f>IF(E2369&gt;=Markov!$B$3,1,0)</f>
        <v/>
      </c>
      <c r="J2369" s="6">
        <f>I2368</f>
        <v/>
      </c>
      <c r="K2369" s="7">
        <f>MAR1!$B$5+MAR1!$C$5*COS(2*PI()*$C2369/365)+MAR1!$D$5*SIN(2*PI()*$C2369/365)</f>
        <v/>
      </c>
      <c r="L2369" s="7">
        <f>MAR1!$B$6+MAR1!$C$6*COS(2*PI()*$C2369/365)+MAR1!$D$6*SIN(2*PI()*$C2369/365)</f>
        <v/>
      </c>
      <c r="M2369" s="7">
        <f>MAR1!$B$7+MAR1!$C$7*COS(2*PI()*$C2369/365)+MAR1!$D$7*SIN(2*PI()*$C2369/365)</f>
        <v/>
      </c>
      <c r="N2369" s="7">
        <f>F2369-K2369</f>
        <v/>
      </c>
      <c r="O2369" s="7">
        <f>G2369-L2369</f>
        <v/>
      </c>
      <c r="P2369" s="7">
        <f>H2369-M2369</f>
        <v/>
      </c>
      <c r="Q2369" s="7">
        <f>IF($I2369=1,(N2369-MAR1!$B$11)/MAR1!$D$11,(N2369-MAR1!$C$11)/MAR1!$E$11)</f>
        <v/>
      </c>
      <c r="R2369" s="7">
        <f>IF($I2369=1,(O2369-MAR1!$B$12)/MAR1!$D$12,(O2369-MAR1!$C$12)/MAR1!$E$12)</f>
        <v/>
      </c>
      <c r="S2369" s="7">
        <f>IF($I2369=1,(P2369-MAR1!$B$13)/MAR1!$D$13,(P2369-MAR1!$C$13)/MAR1!$E$13)</f>
        <v/>
      </c>
    </row>
    <row r="2370">
      <c r="A2370" s="5" t="n">
        <v>2369</v>
      </c>
      <c r="B2370" s="5" t="n">
        <v>7</v>
      </c>
      <c r="C2370" s="5" t="n">
        <v>179</v>
      </c>
      <c r="D2370" s="5" t="n">
        <v>6</v>
      </c>
      <c r="E2370" s="5" t="n">
        <v>0</v>
      </c>
      <c r="F2370" s="5" t="n">
        <v>35.1</v>
      </c>
      <c r="G2370" s="5" t="n">
        <v>28.3</v>
      </c>
      <c r="H2370" s="5" t="n">
        <v>20.57</v>
      </c>
      <c r="I2370" s="6">
        <f>IF(E2370&gt;=Markov!$B$3,1,0)</f>
        <v/>
      </c>
      <c r="J2370" s="6">
        <f>I2369</f>
        <v/>
      </c>
      <c r="K2370" s="7">
        <f>MAR1!$B$5+MAR1!$C$5*COS(2*PI()*$C2370/365)+MAR1!$D$5*SIN(2*PI()*$C2370/365)</f>
        <v/>
      </c>
      <c r="L2370" s="7">
        <f>MAR1!$B$6+MAR1!$C$6*COS(2*PI()*$C2370/365)+MAR1!$D$6*SIN(2*PI()*$C2370/365)</f>
        <v/>
      </c>
      <c r="M2370" s="7">
        <f>MAR1!$B$7+MAR1!$C$7*COS(2*PI()*$C2370/365)+MAR1!$D$7*SIN(2*PI()*$C2370/365)</f>
        <v/>
      </c>
      <c r="N2370" s="7">
        <f>F2370-K2370</f>
        <v/>
      </c>
      <c r="O2370" s="7">
        <f>G2370-L2370</f>
        <v/>
      </c>
      <c r="P2370" s="7">
        <f>H2370-M2370</f>
        <v/>
      </c>
      <c r="Q2370" s="7">
        <f>IF($I2370=1,(N2370-MAR1!$B$11)/MAR1!$D$11,(N2370-MAR1!$C$11)/MAR1!$E$11)</f>
        <v/>
      </c>
      <c r="R2370" s="7">
        <f>IF($I2370=1,(O2370-MAR1!$B$12)/MAR1!$D$12,(O2370-MAR1!$C$12)/MAR1!$E$12)</f>
        <v/>
      </c>
      <c r="S2370" s="7">
        <f>IF($I2370=1,(P2370-MAR1!$B$13)/MAR1!$D$13,(P2370-MAR1!$C$13)/MAR1!$E$13)</f>
        <v/>
      </c>
    </row>
    <row r="2371">
      <c r="A2371" s="5" t="n">
        <v>2370</v>
      </c>
      <c r="B2371" s="5" t="n">
        <v>7</v>
      </c>
      <c r="C2371" s="5" t="n">
        <v>180</v>
      </c>
      <c r="D2371" s="5" t="n">
        <v>6</v>
      </c>
      <c r="E2371" s="5" t="n">
        <v>0</v>
      </c>
      <c r="F2371" s="5" t="n">
        <v>34.6</v>
      </c>
      <c r="G2371" s="5" t="n">
        <v>29.7</v>
      </c>
      <c r="H2371" s="5" t="n">
        <v>19.45</v>
      </c>
      <c r="I2371" s="6">
        <f>IF(E2371&gt;=Markov!$B$3,1,0)</f>
        <v/>
      </c>
      <c r="J2371" s="6">
        <f>I2370</f>
        <v/>
      </c>
      <c r="K2371" s="7">
        <f>MAR1!$B$5+MAR1!$C$5*COS(2*PI()*$C2371/365)+MAR1!$D$5*SIN(2*PI()*$C2371/365)</f>
        <v/>
      </c>
      <c r="L2371" s="7">
        <f>MAR1!$B$6+MAR1!$C$6*COS(2*PI()*$C2371/365)+MAR1!$D$6*SIN(2*PI()*$C2371/365)</f>
        <v/>
      </c>
      <c r="M2371" s="7">
        <f>MAR1!$B$7+MAR1!$C$7*COS(2*PI()*$C2371/365)+MAR1!$D$7*SIN(2*PI()*$C2371/365)</f>
        <v/>
      </c>
      <c r="N2371" s="7">
        <f>F2371-K2371</f>
        <v/>
      </c>
      <c r="O2371" s="7">
        <f>G2371-L2371</f>
        <v/>
      </c>
      <c r="P2371" s="7">
        <f>H2371-M2371</f>
        <v/>
      </c>
      <c r="Q2371" s="7">
        <f>IF($I2371=1,(N2371-MAR1!$B$11)/MAR1!$D$11,(N2371-MAR1!$C$11)/MAR1!$E$11)</f>
        <v/>
      </c>
      <c r="R2371" s="7">
        <f>IF($I2371=1,(O2371-MAR1!$B$12)/MAR1!$D$12,(O2371-MAR1!$C$12)/MAR1!$E$12)</f>
        <v/>
      </c>
      <c r="S2371" s="7">
        <f>IF($I2371=1,(P2371-MAR1!$B$13)/MAR1!$D$13,(P2371-MAR1!$C$13)/MAR1!$E$13)</f>
        <v/>
      </c>
    </row>
    <row r="2372">
      <c r="A2372" s="5" t="n">
        <v>2371</v>
      </c>
      <c r="B2372" s="5" t="n">
        <v>7</v>
      </c>
      <c r="C2372" s="5" t="n">
        <v>181</v>
      </c>
      <c r="D2372" s="5" t="n">
        <v>6</v>
      </c>
      <c r="E2372" s="5" t="n">
        <v>0</v>
      </c>
      <c r="F2372" s="5" t="n">
        <v>35.8</v>
      </c>
      <c r="G2372" s="5" t="n">
        <v>27.4</v>
      </c>
      <c r="H2372" s="5" t="n">
        <v>14.64</v>
      </c>
      <c r="I2372" s="6">
        <f>IF(E2372&gt;=Markov!$B$3,1,0)</f>
        <v/>
      </c>
      <c r="J2372" s="6">
        <f>I2371</f>
        <v/>
      </c>
      <c r="K2372" s="7">
        <f>MAR1!$B$5+MAR1!$C$5*COS(2*PI()*$C2372/365)+MAR1!$D$5*SIN(2*PI()*$C2372/365)</f>
        <v/>
      </c>
      <c r="L2372" s="7">
        <f>MAR1!$B$6+MAR1!$C$6*COS(2*PI()*$C2372/365)+MAR1!$D$6*SIN(2*PI()*$C2372/365)</f>
        <v/>
      </c>
      <c r="M2372" s="7">
        <f>MAR1!$B$7+MAR1!$C$7*COS(2*PI()*$C2372/365)+MAR1!$D$7*SIN(2*PI()*$C2372/365)</f>
        <v/>
      </c>
      <c r="N2372" s="7">
        <f>F2372-K2372</f>
        <v/>
      </c>
      <c r="O2372" s="7">
        <f>G2372-L2372</f>
        <v/>
      </c>
      <c r="P2372" s="7">
        <f>H2372-M2372</f>
        <v/>
      </c>
      <c r="Q2372" s="7">
        <f>IF($I2372=1,(N2372-MAR1!$B$11)/MAR1!$D$11,(N2372-MAR1!$C$11)/MAR1!$E$11)</f>
        <v/>
      </c>
      <c r="R2372" s="7">
        <f>IF($I2372=1,(O2372-MAR1!$B$12)/MAR1!$D$12,(O2372-MAR1!$C$12)/MAR1!$E$12)</f>
        <v/>
      </c>
      <c r="S2372" s="7">
        <f>IF($I2372=1,(P2372-MAR1!$B$13)/MAR1!$D$13,(P2372-MAR1!$C$13)/MAR1!$E$13)</f>
        <v/>
      </c>
    </row>
    <row r="2373">
      <c r="A2373" s="5" t="n">
        <v>2372</v>
      </c>
      <c r="B2373" s="5" t="n">
        <v>7</v>
      </c>
      <c r="C2373" s="5" t="n">
        <v>182</v>
      </c>
      <c r="D2373" s="5" t="n">
        <v>7</v>
      </c>
      <c r="E2373" s="5" t="n">
        <v>0</v>
      </c>
      <c r="F2373" s="5" t="n">
        <v>35.7</v>
      </c>
      <c r="G2373" s="5" t="n">
        <v>27.5</v>
      </c>
      <c r="H2373" s="5" t="n">
        <v>12.06</v>
      </c>
      <c r="I2373" s="6">
        <f>IF(E2373&gt;=Markov!$B$3,1,0)</f>
        <v/>
      </c>
      <c r="J2373" s="6">
        <f>I2372</f>
        <v/>
      </c>
      <c r="K2373" s="7">
        <f>MAR1!$B$5+MAR1!$C$5*COS(2*PI()*$C2373/365)+MAR1!$D$5*SIN(2*PI()*$C2373/365)</f>
        <v/>
      </c>
      <c r="L2373" s="7">
        <f>MAR1!$B$6+MAR1!$C$6*COS(2*PI()*$C2373/365)+MAR1!$D$6*SIN(2*PI()*$C2373/365)</f>
        <v/>
      </c>
      <c r="M2373" s="7">
        <f>MAR1!$B$7+MAR1!$C$7*COS(2*PI()*$C2373/365)+MAR1!$D$7*SIN(2*PI()*$C2373/365)</f>
        <v/>
      </c>
      <c r="N2373" s="7">
        <f>F2373-K2373</f>
        <v/>
      </c>
      <c r="O2373" s="7">
        <f>G2373-L2373</f>
        <v/>
      </c>
      <c r="P2373" s="7">
        <f>H2373-M2373</f>
        <v/>
      </c>
      <c r="Q2373" s="7">
        <f>IF($I2373=1,(N2373-MAR1!$B$11)/MAR1!$D$11,(N2373-MAR1!$C$11)/MAR1!$E$11)</f>
        <v/>
      </c>
      <c r="R2373" s="7">
        <f>IF($I2373=1,(O2373-MAR1!$B$12)/MAR1!$D$12,(O2373-MAR1!$C$12)/MAR1!$E$12)</f>
        <v/>
      </c>
      <c r="S2373" s="7">
        <f>IF($I2373=1,(P2373-MAR1!$B$13)/MAR1!$D$13,(P2373-MAR1!$C$13)/MAR1!$E$13)</f>
        <v/>
      </c>
    </row>
    <row r="2374">
      <c r="A2374" s="5" t="n">
        <v>2373</v>
      </c>
      <c r="B2374" s="5" t="n">
        <v>7</v>
      </c>
      <c r="C2374" s="5" t="n">
        <v>183</v>
      </c>
      <c r="D2374" s="5" t="n">
        <v>7</v>
      </c>
      <c r="E2374" s="5" t="n">
        <v>4.6</v>
      </c>
      <c r="F2374" s="5" t="n">
        <v>32.1</v>
      </c>
      <c r="G2374" s="5" t="n">
        <v>28.5</v>
      </c>
      <c r="H2374" s="5" t="n">
        <v>9</v>
      </c>
      <c r="I2374" s="6">
        <f>IF(E2374&gt;=Markov!$B$3,1,0)</f>
        <v/>
      </c>
      <c r="J2374" s="6">
        <f>I2373</f>
        <v/>
      </c>
      <c r="K2374" s="7">
        <f>MAR1!$B$5+MAR1!$C$5*COS(2*PI()*$C2374/365)+MAR1!$D$5*SIN(2*PI()*$C2374/365)</f>
        <v/>
      </c>
      <c r="L2374" s="7">
        <f>MAR1!$B$6+MAR1!$C$6*COS(2*PI()*$C2374/365)+MAR1!$D$6*SIN(2*PI()*$C2374/365)</f>
        <v/>
      </c>
      <c r="M2374" s="7">
        <f>MAR1!$B$7+MAR1!$C$7*COS(2*PI()*$C2374/365)+MAR1!$D$7*SIN(2*PI()*$C2374/365)</f>
        <v/>
      </c>
      <c r="N2374" s="7">
        <f>F2374-K2374</f>
        <v/>
      </c>
      <c r="O2374" s="7">
        <f>G2374-L2374</f>
        <v/>
      </c>
      <c r="P2374" s="7">
        <f>H2374-M2374</f>
        <v/>
      </c>
      <c r="Q2374" s="7">
        <f>IF($I2374=1,(N2374-MAR1!$B$11)/MAR1!$D$11,(N2374-MAR1!$C$11)/MAR1!$E$11)</f>
        <v/>
      </c>
      <c r="R2374" s="7">
        <f>IF($I2374=1,(O2374-MAR1!$B$12)/MAR1!$D$12,(O2374-MAR1!$C$12)/MAR1!$E$12)</f>
        <v/>
      </c>
      <c r="S2374" s="7">
        <f>IF($I2374=1,(P2374-MAR1!$B$13)/MAR1!$D$13,(P2374-MAR1!$C$13)/MAR1!$E$13)</f>
        <v/>
      </c>
    </row>
    <row r="2375">
      <c r="A2375" s="5" t="n">
        <v>2374</v>
      </c>
      <c r="B2375" s="5" t="n">
        <v>7</v>
      </c>
      <c r="C2375" s="5" t="n">
        <v>184</v>
      </c>
      <c r="D2375" s="5" t="n">
        <v>7</v>
      </c>
      <c r="E2375" s="5" t="n">
        <v>0</v>
      </c>
      <c r="F2375" s="5" t="n">
        <v>36.3</v>
      </c>
      <c r="G2375" s="5" t="n">
        <v>29.3</v>
      </c>
      <c r="H2375" s="5" t="n">
        <v>17.3</v>
      </c>
      <c r="I2375" s="6">
        <f>IF(E2375&gt;=Markov!$B$3,1,0)</f>
        <v/>
      </c>
      <c r="J2375" s="6">
        <f>I2374</f>
        <v/>
      </c>
      <c r="K2375" s="7">
        <f>MAR1!$B$5+MAR1!$C$5*COS(2*PI()*$C2375/365)+MAR1!$D$5*SIN(2*PI()*$C2375/365)</f>
        <v/>
      </c>
      <c r="L2375" s="7">
        <f>MAR1!$B$6+MAR1!$C$6*COS(2*PI()*$C2375/365)+MAR1!$D$6*SIN(2*PI()*$C2375/365)</f>
        <v/>
      </c>
      <c r="M2375" s="7">
        <f>MAR1!$B$7+MAR1!$C$7*COS(2*PI()*$C2375/365)+MAR1!$D$7*SIN(2*PI()*$C2375/365)</f>
        <v/>
      </c>
      <c r="N2375" s="7">
        <f>F2375-K2375</f>
        <v/>
      </c>
      <c r="O2375" s="7">
        <f>G2375-L2375</f>
        <v/>
      </c>
      <c r="P2375" s="7">
        <f>H2375-M2375</f>
        <v/>
      </c>
      <c r="Q2375" s="7">
        <f>IF($I2375=1,(N2375-MAR1!$B$11)/MAR1!$D$11,(N2375-MAR1!$C$11)/MAR1!$E$11)</f>
        <v/>
      </c>
      <c r="R2375" s="7">
        <f>IF($I2375=1,(O2375-MAR1!$B$12)/MAR1!$D$12,(O2375-MAR1!$C$12)/MAR1!$E$12)</f>
        <v/>
      </c>
      <c r="S2375" s="7">
        <f>IF($I2375=1,(P2375-MAR1!$B$13)/MAR1!$D$13,(P2375-MAR1!$C$13)/MAR1!$E$13)</f>
        <v/>
      </c>
    </row>
    <row r="2376">
      <c r="A2376" s="5" t="n">
        <v>2375</v>
      </c>
      <c r="B2376" s="5" t="n">
        <v>7</v>
      </c>
      <c r="C2376" s="5" t="n">
        <v>185</v>
      </c>
      <c r="D2376" s="5" t="n">
        <v>7</v>
      </c>
      <c r="E2376" s="5" t="n">
        <v>8.9</v>
      </c>
      <c r="F2376" s="5" t="n">
        <v>34.4</v>
      </c>
      <c r="G2376" s="5" t="n">
        <v>28</v>
      </c>
      <c r="H2376" s="5" t="n">
        <v>17.41</v>
      </c>
      <c r="I2376" s="6">
        <f>IF(E2376&gt;=Markov!$B$3,1,0)</f>
        <v/>
      </c>
      <c r="J2376" s="6">
        <f>I2375</f>
        <v/>
      </c>
      <c r="K2376" s="7">
        <f>MAR1!$B$5+MAR1!$C$5*COS(2*PI()*$C2376/365)+MAR1!$D$5*SIN(2*PI()*$C2376/365)</f>
        <v/>
      </c>
      <c r="L2376" s="7">
        <f>MAR1!$B$6+MAR1!$C$6*COS(2*PI()*$C2376/365)+MAR1!$D$6*SIN(2*PI()*$C2376/365)</f>
        <v/>
      </c>
      <c r="M2376" s="7">
        <f>MAR1!$B$7+MAR1!$C$7*COS(2*PI()*$C2376/365)+MAR1!$D$7*SIN(2*PI()*$C2376/365)</f>
        <v/>
      </c>
      <c r="N2376" s="7">
        <f>F2376-K2376</f>
        <v/>
      </c>
      <c r="O2376" s="7">
        <f>G2376-L2376</f>
        <v/>
      </c>
      <c r="P2376" s="7">
        <f>H2376-M2376</f>
        <v/>
      </c>
      <c r="Q2376" s="7">
        <f>IF($I2376=1,(N2376-MAR1!$B$11)/MAR1!$D$11,(N2376-MAR1!$C$11)/MAR1!$E$11)</f>
        <v/>
      </c>
      <c r="R2376" s="7">
        <f>IF($I2376=1,(O2376-MAR1!$B$12)/MAR1!$D$12,(O2376-MAR1!$C$12)/MAR1!$E$12)</f>
        <v/>
      </c>
      <c r="S2376" s="7">
        <f>IF($I2376=1,(P2376-MAR1!$B$13)/MAR1!$D$13,(P2376-MAR1!$C$13)/MAR1!$E$13)</f>
        <v/>
      </c>
    </row>
    <row r="2377">
      <c r="A2377" s="5" t="n">
        <v>2376</v>
      </c>
      <c r="B2377" s="5" t="n">
        <v>7</v>
      </c>
      <c r="C2377" s="5" t="n">
        <v>186</v>
      </c>
      <c r="D2377" s="5" t="n">
        <v>7</v>
      </c>
      <c r="E2377" s="5" t="n">
        <v>0</v>
      </c>
      <c r="F2377" s="5" t="n">
        <v>37.3</v>
      </c>
      <c r="G2377" s="5" t="n">
        <v>29.1</v>
      </c>
      <c r="H2377" s="5" t="n">
        <v>22.91</v>
      </c>
      <c r="I2377" s="6">
        <f>IF(E2377&gt;=Markov!$B$3,1,0)</f>
        <v/>
      </c>
      <c r="J2377" s="6">
        <f>I2376</f>
        <v/>
      </c>
      <c r="K2377" s="7">
        <f>MAR1!$B$5+MAR1!$C$5*COS(2*PI()*$C2377/365)+MAR1!$D$5*SIN(2*PI()*$C2377/365)</f>
        <v/>
      </c>
      <c r="L2377" s="7">
        <f>MAR1!$B$6+MAR1!$C$6*COS(2*PI()*$C2377/365)+MAR1!$D$6*SIN(2*PI()*$C2377/365)</f>
        <v/>
      </c>
      <c r="M2377" s="7">
        <f>MAR1!$B$7+MAR1!$C$7*COS(2*PI()*$C2377/365)+MAR1!$D$7*SIN(2*PI()*$C2377/365)</f>
        <v/>
      </c>
      <c r="N2377" s="7">
        <f>F2377-K2377</f>
        <v/>
      </c>
      <c r="O2377" s="7">
        <f>G2377-L2377</f>
        <v/>
      </c>
      <c r="P2377" s="7">
        <f>H2377-M2377</f>
        <v/>
      </c>
      <c r="Q2377" s="7">
        <f>IF($I2377=1,(N2377-MAR1!$B$11)/MAR1!$D$11,(N2377-MAR1!$C$11)/MAR1!$E$11)</f>
        <v/>
      </c>
      <c r="R2377" s="7">
        <f>IF($I2377=1,(O2377-MAR1!$B$12)/MAR1!$D$12,(O2377-MAR1!$C$12)/MAR1!$E$12)</f>
        <v/>
      </c>
      <c r="S2377" s="7">
        <f>IF($I2377=1,(P2377-MAR1!$B$13)/MAR1!$D$13,(P2377-MAR1!$C$13)/MAR1!$E$13)</f>
        <v/>
      </c>
    </row>
    <row r="2378">
      <c r="A2378" s="5" t="n">
        <v>2377</v>
      </c>
      <c r="B2378" s="5" t="n">
        <v>7</v>
      </c>
      <c r="C2378" s="5" t="n">
        <v>187</v>
      </c>
      <c r="D2378" s="5" t="n">
        <v>7</v>
      </c>
      <c r="E2378" s="5" t="n">
        <v>0</v>
      </c>
      <c r="F2378" s="5" t="n">
        <v>37</v>
      </c>
      <c r="G2378" s="5" t="n">
        <v>26.9</v>
      </c>
      <c r="H2378" s="5" t="n">
        <v>15.52</v>
      </c>
      <c r="I2378" s="6">
        <f>IF(E2378&gt;=Markov!$B$3,1,0)</f>
        <v/>
      </c>
      <c r="J2378" s="6">
        <f>I2377</f>
        <v/>
      </c>
      <c r="K2378" s="7">
        <f>MAR1!$B$5+MAR1!$C$5*COS(2*PI()*$C2378/365)+MAR1!$D$5*SIN(2*PI()*$C2378/365)</f>
        <v/>
      </c>
      <c r="L2378" s="7">
        <f>MAR1!$B$6+MAR1!$C$6*COS(2*PI()*$C2378/365)+MAR1!$D$6*SIN(2*PI()*$C2378/365)</f>
        <v/>
      </c>
      <c r="M2378" s="7">
        <f>MAR1!$B$7+MAR1!$C$7*COS(2*PI()*$C2378/365)+MAR1!$D$7*SIN(2*PI()*$C2378/365)</f>
        <v/>
      </c>
      <c r="N2378" s="7">
        <f>F2378-K2378</f>
        <v/>
      </c>
      <c r="O2378" s="7">
        <f>G2378-L2378</f>
        <v/>
      </c>
      <c r="P2378" s="7">
        <f>H2378-M2378</f>
        <v/>
      </c>
      <c r="Q2378" s="7">
        <f>IF($I2378=1,(N2378-MAR1!$B$11)/MAR1!$D$11,(N2378-MAR1!$C$11)/MAR1!$E$11)</f>
        <v/>
      </c>
      <c r="R2378" s="7">
        <f>IF($I2378=1,(O2378-MAR1!$B$12)/MAR1!$D$12,(O2378-MAR1!$C$12)/MAR1!$E$12)</f>
        <v/>
      </c>
      <c r="S2378" s="7">
        <f>IF($I2378=1,(P2378-MAR1!$B$13)/MAR1!$D$13,(P2378-MAR1!$C$13)/MAR1!$E$13)</f>
        <v/>
      </c>
    </row>
    <row r="2379">
      <c r="A2379" s="5" t="n">
        <v>2378</v>
      </c>
      <c r="B2379" s="5" t="n">
        <v>7</v>
      </c>
      <c r="C2379" s="5" t="n">
        <v>188</v>
      </c>
      <c r="D2379" s="5" t="n">
        <v>7</v>
      </c>
      <c r="E2379" s="5" t="n">
        <v>0</v>
      </c>
      <c r="F2379" s="5" t="n">
        <v>33.8</v>
      </c>
      <c r="G2379" s="5" t="n">
        <v>26.8</v>
      </c>
      <c r="H2379" s="5" t="n">
        <v>18.5</v>
      </c>
      <c r="I2379" s="6">
        <f>IF(E2379&gt;=Markov!$B$3,1,0)</f>
        <v/>
      </c>
      <c r="J2379" s="6">
        <f>I2378</f>
        <v/>
      </c>
      <c r="K2379" s="7">
        <f>MAR1!$B$5+MAR1!$C$5*COS(2*PI()*$C2379/365)+MAR1!$D$5*SIN(2*PI()*$C2379/365)</f>
        <v/>
      </c>
      <c r="L2379" s="7">
        <f>MAR1!$B$6+MAR1!$C$6*COS(2*PI()*$C2379/365)+MAR1!$D$6*SIN(2*PI()*$C2379/365)</f>
        <v/>
      </c>
      <c r="M2379" s="7">
        <f>MAR1!$B$7+MAR1!$C$7*COS(2*PI()*$C2379/365)+MAR1!$D$7*SIN(2*PI()*$C2379/365)</f>
        <v/>
      </c>
      <c r="N2379" s="7">
        <f>F2379-K2379</f>
        <v/>
      </c>
      <c r="O2379" s="7">
        <f>G2379-L2379</f>
        <v/>
      </c>
      <c r="P2379" s="7">
        <f>H2379-M2379</f>
        <v/>
      </c>
      <c r="Q2379" s="7">
        <f>IF($I2379=1,(N2379-MAR1!$B$11)/MAR1!$D$11,(N2379-MAR1!$C$11)/MAR1!$E$11)</f>
        <v/>
      </c>
      <c r="R2379" s="7">
        <f>IF($I2379=1,(O2379-MAR1!$B$12)/MAR1!$D$12,(O2379-MAR1!$C$12)/MAR1!$E$12)</f>
        <v/>
      </c>
      <c r="S2379" s="7">
        <f>IF($I2379=1,(P2379-MAR1!$B$13)/MAR1!$D$13,(P2379-MAR1!$C$13)/MAR1!$E$13)</f>
        <v/>
      </c>
    </row>
    <row r="2380">
      <c r="A2380" s="5" t="n">
        <v>2379</v>
      </c>
      <c r="B2380" s="5" t="n">
        <v>7</v>
      </c>
      <c r="C2380" s="5" t="n">
        <v>189</v>
      </c>
      <c r="D2380" s="5" t="n">
        <v>7</v>
      </c>
      <c r="E2380" s="5" t="n">
        <v>0</v>
      </c>
      <c r="F2380" s="5" t="n">
        <v>32.5</v>
      </c>
      <c r="G2380" s="5" t="n">
        <v>26.5</v>
      </c>
      <c r="H2380" s="5" t="n">
        <v>15.28</v>
      </c>
      <c r="I2380" s="6">
        <f>IF(E2380&gt;=Markov!$B$3,1,0)</f>
        <v/>
      </c>
      <c r="J2380" s="6">
        <f>I2379</f>
        <v/>
      </c>
      <c r="K2380" s="7">
        <f>MAR1!$B$5+MAR1!$C$5*COS(2*PI()*$C2380/365)+MAR1!$D$5*SIN(2*PI()*$C2380/365)</f>
        <v/>
      </c>
      <c r="L2380" s="7">
        <f>MAR1!$B$6+MAR1!$C$6*COS(2*PI()*$C2380/365)+MAR1!$D$6*SIN(2*PI()*$C2380/365)</f>
        <v/>
      </c>
      <c r="M2380" s="7">
        <f>MAR1!$B$7+MAR1!$C$7*COS(2*PI()*$C2380/365)+MAR1!$D$7*SIN(2*PI()*$C2380/365)</f>
        <v/>
      </c>
      <c r="N2380" s="7">
        <f>F2380-K2380</f>
        <v/>
      </c>
      <c r="O2380" s="7">
        <f>G2380-L2380</f>
        <v/>
      </c>
      <c r="P2380" s="7">
        <f>H2380-M2380</f>
        <v/>
      </c>
      <c r="Q2380" s="7">
        <f>IF($I2380=1,(N2380-MAR1!$B$11)/MAR1!$D$11,(N2380-MAR1!$C$11)/MAR1!$E$11)</f>
        <v/>
      </c>
      <c r="R2380" s="7">
        <f>IF($I2380=1,(O2380-MAR1!$B$12)/MAR1!$D$12,(O2380-MAR1!$C$12)/MAR1!$E$12)</f>
        <v/>
      </c>
      <c r="S2380" s="7">
        <f>IF($I2380=1,(P2380-MAR1!$B$13)/MAR1!$D$13,(P2380-MAR1!$C$13)/MAR1!$E$13)</f>
        <v/>
      </c>
    </row>
    <row r="2381">
      <c r="A2381" s="5" t="n">
        <v>2380</v>
      </c>
      <c r="B2381" s="5" t="n">
        <v>7</v>
      </c>
      <c r="C2381" s="5" t="n">
        <v>190</v>
      </c>
      <c r="D2381" s="5" t="n">
        <v>7</v>
      </c>
      <c r="E2381" s="5" t="n">
        <v>0</v>
      </c>
      <c r="F2381" s="5" t="n">
        <v>33.4</v>
      </c>
      <c r="G2381" s="5" t="n">
        <v>27.3</v>
      </c>
      <c r="H2381" s="5" t="n">
        <v>17.17</v>
      </c>
      <c r="I2381" s="6">
        <f>IF(E2381&gt;=Markov!$B$3,1,0)</f>
        <v/>
      </c>
      <c r="J2381" s="6">
        <f>I2380</f>
        <v/>
      </c>
      <c r="K2381" s="7">
        <f>MAR1!$B$5+MAR1!$C$5*COS(2*PI()*$C2381/365)+MAR1!$D$5*SIN(2*PI()*$C2381/365)</f>
        <v/>
      </c>
      <c r="L2381" s="7">
        <f>MAR1!$B$6+MAR1!$C$6*COS(2*PI()*$C2381/365)+MAR1!$D$6*SIN(2*PI()*$C2381/365)</f>
        <v/>
      </c>
      <c r="M2381" s="7">
        <f>MAR1!$B$7+MAR1!$C$7*COS(2*PI()*$C2381/365)+MAR1!$D$7*SIN(2*PI()*$C2381/365)</f>
        <v/>
      </c>
      <c r="N2381" s="7">
        <f>F2381-K2381</f>
        <v/>
      </c>
      <c r="O2381" s="7">
        <f>G2381-L2381</f>
        <v/>
      </c>
      <c r="P2381" s="7">
        <f>H2381-M2381</f>
        <v/>
      </c>
      <c r="Q2381" s="7">
        <f>IF($I2381=1,(N2381-MAR1!$B$11)/MAR1!$D$11,(N2381-MAR1!$C$11)/MAR1!$E$11)</f>
        <v/>
      </c>
      <c r="R2381" s="7">
        <f>IF($I2381=1,(O2381-MAR1!$B$12)/MAR1!$D$12,(O2381-MAR1!$C$12)/MAR1!$E$12)</f>
        <v/>
      </c>
      <c r="S2381" s="7">
        <f>IF($I2381=1,(P2381-MAR1!$B$13)/MAR1!$D$13,(P2381-MAR1!$C$13)/MAR1!$E$13)</f>
        <v/>
      </c>
    </row>
    <row r="2382">
      <c r="A2382" s="5" t="n">
        <v>2381</v>
      </c>
      <c r="B2382" s="5" t="n">
        <v>7</v>
      </c>
      <c r="C2382" s="5" t="n">
        <v>191</v>
      </c>
      <c r="D2382" s="5" t="n">
        <v>7</v>
      </c>
      <c r="E2382" s="5" t="n">
        <v>0</v>
      </c>
      <c r="F2382" s="5" t="n">
        <v>33.3</v>
      </c>
      <c r="G2382" s="5" t="n">
        <v>26.4</v>
      </c>
      <c r="H2382" s="5" t="n">
        <v>15.97</v>
      </c>
      <c r="I2382" s="6">
        <f>IF(E2382&gt;=Markov!$B$3,1,0)</f>
        <v/>
      </c>
      <c r="J2382" s="6">
        <f>I2381</f>
        <v/>
      </c>
      <c r="K2382" s="7">
        <f>MAR1!$B$5+MAR1!$C$5*COS(2*PI()*$C2382/365)+MAR1!$D$5*SIN(2*PI()*$C2382/365)</f>
        <v/>
      </c>
      <c r="L2382" s="7">
        <f>MAR1!$B$6+MAR1!$C$6*COS(2*PI()*$C2382/365)+MAR1!$D$6*SIN(2*PI()*$C2382/365)</f>
        <v/>
      </c>
      <c r="M2382" s="7">
        <f>MAR1!$B$7+MAR1!$C$7*COS(2*PI()*$C2382/365)+MAR1!$D$7*SIN(2*PI()*$C2382/365)</f>
        <v/>
      </c>
      <c r="N2382" s="7">
        <f>F2382-K2382</f>
        <v/>
      </c>
      <c r="O2382" s="7">
        <f>G2382-L2382</f>
        <v/>
      </c>
      <c r="P2382" s="7">
        <f>H2382-M2382</f>
        <v/>
      </c>
      <c r="Q2382" s="7">
        <f>IF($I2382=1,(N2382-MAR1!$B$11)/MAR1!$D$11,(N2382-MAR1!$C$11)/MAR1!$E$11)</f>
        <v/>
      </c>
      <c r="R2382" s="7">
        <f>IF($I2382=1,(O2382-MAR1!$B$12)/MAR1!$D$12,(O2382-MAR1!$C$12)/MAR1!$E$12)</f>
        <v/>
      </c>
      <c r="S2382" s="7">
        <f>IF($I2382=1,(P2382-MAR1!$B$13)/MAR1!$D$13,(P2382-MAR1!$C$13)/MAR1!$E$13)</f>
        <v/>
      </c>
    </row>
    <row r="2383">
      <c r="A2383" s="5" t="n">
        <v>2382</v>
      </c>
      <c r="B2383" s="5" t="n">
        <v>7</v>
      </c>
      <c r="C2383" s="5" t="n">
        <v>192</v>
      </c>
      <c r="D2383" s="5" t="n">
        <v>7</v>
      </c>
      <c r="E2383" s="5" t="n">
        <v>0</v>
      </c>
      <c r="F2383" s="5" t="n">
        <v>34.6</v>
      </c>
      <c r="G2383" s="5" t="n">
        <v>26.9</v>
      </c>
      <c r="H2383" s="5" t="n">
        <v>19.24</v>
      </c>
      <c r="I2383" s="6">
        <f>IF(E2383&gt;=Markov!$B$3,1,0)</f>
        <v/>
      </c>
      <c r="J2383" s="6">
        <f>I2382</f>
        <v/>
      </c>
      <c r="K2383" s="7">
        <f>MAR1!$B$5+MAR1!$C$5*COS(2*PI()*$C2383/365)+MAR1!$D$5*SIN(2*PI()*$C2383/365)</f>
        <v/>
      </c>
      <c r="L2383" s="7">
        <f>MAR1!$B$6+MAR1!$C$6*COS(2*PI()*$C2383/365)+MAR1!$D$6*SIN(2*PI()*$C2383/365)</f>
        <v/>
      </c>
      <c r="M2383" s="7">
        <f>MAR1!$B$7+MAR1!$C$7*COS(2*PI()*$C2383/365)+MAR1!$D$7*SIN(2*PI()*$C2383/365)</f>
        <v/>
      </c>
      <c r="N2383" s="7">
        <f>F2383-K2383</f>
        <v/>
      </c>
      <c r="O2383" s="7">
        <f>G2383-L2383</f>
        <v/>
      </c>
      <c r="P2383" s="7">
        <f>H2383-M2383</f>
        <v/>
      </c>
      <c r="Q2383" s="7">
        <f>IF($I2383=1,(N2383-MAR1!$B$11)/MAR1!$D$11,(N2383-MAR1!$C$11)/MAR1!$E$11)</f>
        <v/>
      </c>
      <c r="R2383" s="7">
        <f>IF($I2383=1,(O2383-MAR1!$B$12)/MAR1!$D$12,(O2383-MAR1!$C$12)/MAR1!$E$12)</f>
        <v/>
      </c>
      <c r="S2383" s="7">
        <f>IF($I2383=1,(P2383-MAR1!$B$13)/MAR1!$D$13,(P2383-MAR1!$C$13)/MAR1!$E$13)</f>
        <v/>
      </c>
    </row>
    <row r="2384">
      <c r="A2384" s="5" t="n">
        <v>2383</v>
      </c>
      <c r="B2384" s="5" t="n">
        <v>7</v>
      </c>
      <c r="C2384" s="5" t="n">
        <v>193</v>
      </c>
      <c r="D2384" s="5" t="n">
        <v>7</v>
      </c>
      <c r="E2384" s="5" t="n">
        <v>0</v>
      </c>
      <c r="F2384" s="5" t="n">
        <v>35.2</v>
      </c>
      <c r="G2384" s="5" t="n">
        <v>27.5</v>
      </c>
      <c r="H2384" s="5" t="n">
        <v>21.99</v>
      </c>
      <c r="I2384" s="6">
        <f>IF(E2384&gt;=Markov!$B$3,1,0)</f>
        <v/>
      </c>
      <c r="J2384" s="6">
        <f>I2383</f>
        <v/>
      </c>
      <c r="K2384" s="7">
        <f>MAR1!$B$5+MAR1!$C$5*COS(2*PI()*$C2384/365)+MAR1!$D$5*SIN(2*PI()*$C2384/365)</f>
        <v/>
      </c>
      <c r="L2384" s="7">
        <f>MAR1!$B$6+MAR1!$C$6*COS(2*PI()*$C2384/365)+MAR1!$D$6*SIN(2*PI()*$C2384/365)</f>
        <v/>
      </c>
      <c r="M2384" s="7">
        <f>MAR1!$B$7+MAR1!$C$7*COS(2*PI()*$C2384/365)+MAR1!$D$7*SIN(2*PI()*$C2384/365)</f>
        <v/>
      </c>
      <c r="N2384" s="7">
        <f>F2384-K2384</f>
        <v/>
      </c>
      <c r="O2384" s="7">
        <f>G2384-L2384</f>
        <v/>
      </c>
      <c r="P2384" s="7">
        <f>H2384-M2384</f>
        <v/>
      </c>
      <c r="Q2384" s="7">
        <f>IF($I2384=1,(N2384-MAR1!$B$11)/MAR1!$D$11,(N2384-MAR1!$C$11)/MAR1!$E$11)</f>
        <v/>
      </c>
      <c r="R2384" s="7">
        <f>IF($I2384=1,(O2384-MAR1!$B$12)/MAR1!$D$12,(O2384-MAR1!$C$12)/MAR1!$E$12)</f>
        <v/>
      </c>
      <c r="S2384" s="7">
        <f>IF($I2384=1,(P2384-MAR1!$B$13)/MAR1!$D$13,(P2384-MAR1!$C$13)/MAR1!$E$13)</f>
        <v/>
      </c>
    </row>
    <row r="2385">
      <c r="A2385" s="5" t="n">
        <v>2384</v>
      </c>
      <c r="B2385" s="5" t="n">
        <v>7</v>
      </c>
      <c r="C2385" s="5" t="n">
        <v>194</v>
      </c>
      <c r="D2385" s="5" t="n">
        <v>7</v>
      </c>
      <c r="E2385" s="5" t="n">
        <v>32.5</v>
      </c>
      <c r="F2385" s="5" t="n">
        <v>32.1</v>
      </c>
      <c r="G2385" s="5" t="n">
        <v>25.7</v>
      </c>
      <c r="H2385" s="5" t="n">
        <v>9.82</v>
      </c>
      <c r="I2385" s="6">
        <f>IF(E2385&gt;=Markov!$B$3,1,0)</f>
        <v/>
      </c>
      <c r="J2385" s="6">
        <f>I2384</f>
        <v/>
      </c>
      <c r="K2385" s="7">
        <f>MAR1!$B$5+MAR1!$C$5*COS(2*PI()*$C2385/365)+MAR1!$D$5*SIN(2*PI()*$C2385/365)</f>
        <v/>
      </c>
      <c r="L2385" s="7">
        <f>MAR1!$B$6+MAR1!$C$6*COS(2*PI()*$C2385/365)+MAR1!$D$6*SIN(2*PI()*$C2385/365)</f>
        <v/>
      </c>
      <c r="M2385" s="7">
        <f>MAR1!$B$7+MAR1!$C$7*COS(2*PI()*$C2385/365)+MAR1!$D$7*SIN(2*PI()*$C2385/365)</f>
        <v/>
      </c>
      <c r="N2385" s="7">
        <f>F2385-K2385</f>
        <v/>
      </c>
      <c r="O2385" s="7">
        <f>G2385-L2385</f>
        <v/>
      </c>
      <c r="P2385" s="7">
        <f>H2385-M2385</f>
        <v/>
      </c>
      <c r="Q2385" s="7">
        <f>IF($I2385=1,(N2385-MAR1!$B$11)/MAR1!$D$11,(N2385-MAR1!$C$11)/MAR1!$E$11)</f>
        <v/>
      </c>
      <c r="R2385" s="7">
        <f>IF($I2385=1,(O2385-MAR1!$B$12)/MAR1!$D$12,(O2385-MAR1!$C$12)/MAR1!$E$12)</f>
        <v/>
      </c>
      <c r="S2385" s="7">
        <f>IF($I2385=1,(P2385-MAR1!$B$13)/MAR1!$D$13,(P2385-MAR1!$C$13)/MAR1!$E$13)</f>
        <v/>
      </c>
    </row>
    <row r="2386">
      <c r="A2386" s="5" t="n">
        <v>2385</v>
      </c>
      <c r="B2386" s="5" t="n">
        <v>7</v>
      </c>
      <c r="C2386" s="5" t="n">
        <v>195</v>
      </c>
      <c r="D2386" s="5" t="n">
        <v>7</v>
      </c>
      <c r="E2386" s="5" t="n">
        <v>0.5</v>
      </c>
      <c r="F2386" s="5" t="n">
        <v>30.3</v>
      </c>
      <c r="G2386" s="5" t="n">
        <v>23.9</v>
      </c>
      <c r="H2386" s="5" t="n">
        <v>12.99</v>
      </c>
      <c r="I2386" s="6">
        <f>IF(E2386&gt;=Markov!$B$3,1,0)</f>
        <v/>
      </c>
      <c r="J2386" s="6">
        <f>I2385</f>
        <v/>
      </c>
      <c r="K2386" s="7">
        <f>MAR1!$B$5+MAR1!$C$5*COS(2*PI()*$C2386/365)+MAR1!$D$5*SIN(2*PI()*$C2386/365)</f>
        <v/>
      </c>
      <c r="L2386" s="7">
        <f>MAR1!$B$6+MAR1!$C$6*COS(2*PI()*$C2386/365)+MAR1!$D$6*SIN(2*PI()*$C2386/365)</f>
        <v/>
      </c>
      <c r="M2386" s="7">
        <f>MAR1!$B$7+MAR1!$C$7*COS(2*PI()*$C2386/365)+MAR1!$D$7*SIN(2*PI()*$C2386/365)</f>
        <v/>
      </c>
      <c r="N2386" s="7">
        <f>F2386-K2386</f>
        <v/>
      </c>
      <c r="O2386" s="7">
        <f>G2386-L2386</f>
        <v/>
      </c>
      <c r="P2386" s="7">
        <f>H2386-M2386</f>
        <v/>
      </c>
      <c r="Q2386" s="7">
        <f>IF($I2386=1,(N2386-MAR1!$B$11)/MAR1!$D$11,(N2386-MAR1!$C$11)/MAR1!$E$11)</f>
        <v/>
      </c>
      <c r="R2386" s="7">
        <f>IF($I2386=1,(O2386-MAR1!$B$12)/MAR1!$D$12,(O2386-MAR1!$C$12)/MAR1!$E$12)</f>
        <v/>
      </c>
      <c r="S2386" s="7">
        <f>IF($I2386=1,(P2386-MAR1!$B$13)/MAR1!$D$13,(P2386-MAR1!$C$13)/MAR1!$E$13)</f>
        <v/>
      </c>
    </row>
    <row r="2387">
      <c r="A2387" s="5" t="n">
        <v>2386</v>
      </c>
      <c r="B2387" s="5" t="n">
        <v>7</v>
      </c>
      <c r="C2387" s="5" t="n">
        <v>196</v>
      </c>
      <c r="D2387" s="5" t="n">
        <v>7</v>
      </c>
      <c r="E2387" s="5" t="n">
        <v>3.1</v>
      </c>
      <c r="F2387" s="5" t="n">
        <v>30.2</v>
      </c>
      <c r="G2387" s="5" t="n">
        <v>24.2</v>
      </c>
      <c r="H2387" s="5" t="n">
        <v>9.390000000000001</v>
      </c>
      <c r="I2387" s="6">
        <f>IF(E2387&gt;=Markov!$B$3,1,0)</f>
        <v/>
      </c>
      <c r="J2387" s="6">
        <f>I2386</f>
        <v/>
      </c>
      <c r="K2387" s="7">
        <f>MAR1!$B$5+MAR1!$C$5*COS(2*PI()*$C2387/365)+MAR1!$D$5*SIN(2*PI()*$C2387/365)</f>
        <v/>
      </c>
      <c r="L2387" s="7">
        <f>MAR1!$B$6+MAR1!$C$6*COS(2*PI()*$C2387/365)+MAR1!$D$6*SIN(2*PI()*$C2387/365)</f>
        <v/>
      </c>
      <c r="M2387" s="7">
        <f>MAR1!$B$7+MAR1!$C$7*COS(2*PI()*$C2387/365)+MAR1!$D$7*SIN(2*PI()*$C2387/365)</f>
        <v/>
      </c>
      <c r="N2387" s="7">
        <f>F2387-K2387</f>
        <v/>
      </c>
      <c r="O2387" s="7">
        <f>G2387-L2387</f>
        <v/>
      </c>
      <c r="P2387" s="7">
        <f>H2387-M2387</f>
        <v/>
      </c>
      <c r="Q2387" s="7">
        <f>IF($I2387=1,(N2387-MAR1!$B$11)/MAR1!$D$11,(N2387-MAR1!$C$11)/MAR1!$E$11)</f>
        <v/>
      </c>
      <c r="R2387" s="7">
        <f>IF($I2387=1,(O2387-MAR1!$B$12)/MAR1!$D$12,(O2387-MAR1!$C$12)/MAR1!$E$12)</f>
        <v/>
      </c>
      <c r="S2387" s="7">
        <f>IF($I2387=1,(P2387-MAR1!$B$13)/MAR1!$D$13,(P2387-MAR1!$C$13)/MAR1!$E$13)</f>
        <v/>
      </c>
    </row>
    <row r="2388">
      <c r="A2388" s="5" t="n">
        <v>2387</v>
      </c>
      <c r="B2388" s="5" t="n">
        <v>7</v>
      </c>
      <c r="C2388" s="5" t="n">
        <v>197</v>
      </c>
      <c r="D2388" s="5" t="n">
        <v>7</v>
      </c>
      <c r="E2388" s="5" t="n">
        <v>5.2</v>
      </c>
      <c r="F2388" s="5" t="n">
        <v>29.1</v>
      </c>
      <c r="G2388" s="5" t="n">
        <v>26.3</v>
      </c>
      <c r="H2388" s="5" t="n">
        <v>8.630000000000001</v>
      </c>
      <c r="I2388" s="6">
        <f>IF(E2388&gt;=Markov!$B$3,1,0)</f>
        <v/>
      </c>
      <c r="J2388" s="6">
        <f>I2387</f>
        <v/>
      </c>
      <c r="K2388" s="7">
        <f>MAR1!$B$5+MAR1!$C$5*COS(2*PI()*$C2388/365)+MAR1!$D$5*SIN(2*PI()*$C2388/365)</f>
        <v/>
      </c>
      <c r="L2388" s="7">
        <f>MAR1!$B$6+MAR1!$C$6*COS(2*PI()*$C2388/365)+MAR1!$D$6*SIN(2*PI()*$C2388/365)</f>
        <v/>
      </c>
      <c r="M2388" s="7">
        <f>MAR1!$B$7+MAR1!$C$7*COS(2*PI()*$C2388/365)+MAR1!$D$7*SIN(2*PI()*$C2388/365)</f>
        <v/>
      </c>
      <c r="N2388" s="7">
        <f>F2388-K2388</f>
        <v/>
      </c>
      <c r="O2388" s="7">
        <f>G2388-L2388</f>
        <v/>
      </c>
      <c r="P2388" s="7">
        <f>H2388-M2388</f>
        <v/>
      </c>
      <c r="Q2388" s="7">
        <f>IF($I2388=1,(N2388-MAR1!$B$11)/MAR1!$D$11,(N2388-MAR1!$C$11)/MAR1!$E$11)</f>
        <v/>
      </c>
      <c r="R2388" s="7">
        <f>IF($I2388=1,(O2388-MAR1!$B$12)/MAR1!$D$12,(O2388-MAR1!$C$12)/MAR1!$E$12)</f>
        <v/>
      </c>
      <c r="S2388" s="7">
        <f>IF($I2388=1,(P2388-MAR1!$B$13)/MAR1!$D$13,(P2388-MAR1!$C$13)/MAR1!$E$13)</f>
        <v/>
      </c>
    </row>
    <row r="2389">
      <c r="A2389" s="5" t="n">
        <v>2388</v>
      </c>
      <c r="B2389" s="5" t="n">
        <v>7</v>
      </c>
      <c r="C2389" s="5" t="n">
        <v>198</v>
      </c>
      <c r="D2389" s="5" t="n">
        <v>7</v>
      </c>
      <c r="E2389" s="5" t="n">
        <v>24.9</v>
      </c>
      <c r="F2389" s="5" t="n">
        <v>28.9</v>
      </c>
      <c r="G2389" s="5" t="n">
        <v>25.7</v>
      </c>
      <c r="H2389" s="5" t="n">
        <v>8.31</v>
      </c>
      <c r="I2389" s="6">
        <f>IF(E2389&gt;=Markov!$B$3,1,0)</f>
        <v/>
      </c>
      <c r="J2389" s="6">
        <f>I2388</f>
        <v/>
      </c>
      <c r="K2389" s="7">
        <f>MAR1!$B$5+MAR1!$C$5*COS(2*PI()*$C2389/365)+MAR1!$D$5*SIN(2*PI()*$C2389/365)</f>
        <v/>
      </c>
      <c r="L2389" s="7">
        <f>MAR1!$B$6+MAR1!$C$6*COS(2*PI()*$C2389/365)+MAR1!$D$6*SIN(2*PI()*$C2389/365)</f>
        <v/>
      </c>
      <c r="M2389" s="7">
        <f>MAR1!$B$7+MAR1!$C$7*COS(2*PI()*$C2389/365)+MAR1!$D$7*SIN(2*PI()*$C2389/365)</f>
        <v/>
      </c>
      <c r="N2389" s="7">
        <f>F2389-K2389</f>
        <v/>
      </c>
      <c r="O2389" s="7">
        <f>G2389-L2389</f>
        <v/>
      </c>
      <c r="P2389" s="7">
        <f>H2389-M2389</f>
        <v/>
      </c>
      <c r="Q2389" s="7">
        <f>IF($I2389=1,(N2389-MAR1!$B$11)/MAR1!$D$11,(N2389-MAR1!$C$11)/MAR1!$E$11)</f>
        <v/>
      </c>
      <c r="R2389" s="7">
        <f>IF($I2389=1,(O2389-MAR1!$B$12)/MAR1!$D$12,(O2389-MAR1!$C$12)/MAR1!$E$12)</f>
        <v/>
      </c>
      <c r="S2389" s="7">
        <f>IF($I2389=1,(P2389-MAR1!$B$13)/MAR1!$D$13,(P2389-MAR1!$C$13)/MAR1!$E$13)</f>
        <v/>
      </c>
    </row>
    <row r="2390">
      <c r="A2390" s="5" t="n">
        <v>2389</v>
      </c>
      <c r="B2390" s="5" t="n">
        <v>7</v>
      </c>
      <c r="C2390" s="5" t="n">
        <v>199</v>
      </c>
      <c r="D2390" s="5" t="n">
        <v>7</v>
      </c>
      <c r="E2390" s="5" t="n">
        <v>11.9</v>
      </c>
      <c r="F2390" s="5" t="n">
        <v>30.2</v>
      </c>
      <c r="G2390" s="5" t="n">
        <v>24.4</v>
      </c>
      <c r="H2390" s="5" t="n">
        <v>15.42</v>
      </c>
      <c r="I2390" s="6">
        <f>IF(E2390&gt;=Markov!$B$3,1,0)</f>
        <v/>
      </c>
      <c r="J2390" s="6">
        <f>I2389</f>
        <v/>
      </c>
      <c r="K2390" s="7">
        <f>MAR1!$B$5+MAR1!$C$5*COS(2*PI()*$C2390/365)+MAR1!$D$5*SIN(2*PI()*$C2390/365)</f>
        <v/>
      </c>
      <c r="L2390" s="7">
        <f>MAR1!$B$6+MAR1!$C$6*COS(2*PI()*$C2390/365)+MAR1!$D$6*SIN(2*PI()*$C2390/365)</f>
        <v/>
      </c>
      <c r="M2390" s="7">
        <f>MAR1!$B$7+MAR1!$C$7*COS(2*PI()*$C2390/365)+MAR1!$D$7*SIN(2*PI()*$C2390/365)</f>
        <v/>
      </c>
      <c r="N2390" s="7">
        <f>F2390-K2390</f>
        <v/>
      </c>
      <c r="O2390" s="7">
        <f>G2390-L2390</f>
        <v/>
      </c>
      <c r="P2390" s="7">
        <f>H2390-M2390</f>
        <v/>
      </c>
      <c r="Q2390" s="7">
        <f>IF($I2390=1,(N2390-MAR1!$B$11)/MAR1!$D$11,(N2390-MAR1!$C$11)/MAR1!$E$11)</f>
        <v/>
      </c>
      <c r="R2390" s="7">
        <f>IF($I2390=1,(O2390-MAR1!$B$12)/MAR1!$D$12,(O2390-MAR1!$C$12)/MAR1!$E$12)</f>
        <v/>
      </c>
      <c r="S2390" s="7">
        <f>IF($I2390=1,(P2390-MAR1!$B$13)/MAR1!$D$13,(P2390-MAR1!$C$13)/MAR1!$E$13)</f>
        <v/>
      </c>
    </row>
    <row r="2391">
      <c r="A2391" s="5" t="n">
        <v>2390</v>
      </c>
      <c r="B2391" s="5" t="n">
        <v>7</v>
      </c>
      <c r="C2391" s="5" t="n">
        <v>200</v>
      </c>
      <c r="D2391" s="5" t="n">
        <v>7</v>
      </c>
      <c r="E2391" s="5" t="n">
        <v>0.8</v>
      </c>
      <c r="F2391" s="5" t="n">
        <v>30.1</v>
      </c>
      <c r="G2391" s="5" t="n">
        <v>24.8</v>
      </c>
      <c r="H2391" s="5" t="n">
        <v>14.6</v>
      </c>
      <c r="I2391" s="6">
        <f>IF(E2391&gt;=Markov!$B$3,1,0)</f>
        <v/>
      </c>
      <c r="J2391" s="6">
        <f>I2390</f>
        <v/>
      </c>
      <c r="K2391" s="7">
        <f>MAR1!$B$5+MAR1!$C$5*COS(2*PI()*$C2391/365)+MAR1!$D$5*SIN(2*PI()*$C2391/365)</f>
        <v/>
      </c>
      <c r="L2391" s="7">
        <f>MAR1!$B$6+MAR1!$C$6*COS(2*PI()*$C2391/365)+MAR1!$D$6*SIN(2*PI()*$C2391/365)</f>
        <v/>
      </c>
      <c r="M2391" s="7">
        <f>MAR1!$B$7+MAR1!$C$7*COS(2*PI()*$C2391/365)+MAR1!$D$7*SIN(2*PI()*$C2391/365)</f>
        <v/>
      </c>
      <c r="N2391" s="7">
        <f>F2391-K2391</f>
        <v/>
      </c>
      <c r="O2391" s="7">
        <f>G2391-L2391</f>
        <v/>
      </c>
      <c r="P2391" s="7">
        <f>H2391-M2391</f>
        <v/>
      </c>
      <c r="Q2391" s="7">
        <f>IF($I2391=1,(N2391-MAR1!$B$11)/MAR1!$D$11,(N2391-MAR1!$C$11)/MAR1!$E$11)</f>
        <v/>
      </c>
      <c r="R2391" s="7">
        <f>IF($I2391=1,(O2391-MAR1!$B$12)/MAR1!$D$12,(O2391-MAR1!$C$12)/MAR1!$E$12)</f>
        <v/>
      </c>
      <c r="S2391" s="7">
        <f>IF($I2391=1,(P2391-MAR1!$B$13)/MAR1!$D$13,(P2391-MAR1!$C$13)/MAR1!$E$13)</f>
        <v/>
      </c>
    </row>
    <row r="2392">
      <c r="A2392" s="5" t="n">
        <v>2391</v>
      </c>
      <c r="B2392" s="5" t="n">
        <v>7</v>
      </c>
      <c r="C2392" s="5" t="n">
        <v>201</v>
      </c>
      <c r="D2392" s="5" t="n">
        <v>7</v>
      </c>
      <c r="E2392" s="5" t="n">
        <v>4.9</v>
      </c>
      <c r="F2392" s="5" t="n">
        <v>30.5</v>
      </c>
      <c r="G2392" s="5" t="n">
        <v>23.7</v>
      </c>
      <c r="H2392" s="5" t="n">
        <v>17.2</v>
      </c>
      <c r="I2392" s="6">
        <f>IF(E2392&gt;=Markov!$B$3,1,0)</f>
        <v/>
      </c>
      <c r="J2392" s="6">
        <f>I2391</f>
        <v/>
      </c>
      <c r="K2392" s="7">
        <f>MAR1!$B$5+MAR1!$C$5*COS(2*PI()*$C2392/365)+MAR1!$D$5*SIN(2*PI()*$C2392/365)</f>
        <v/>
      </c>
      <c r="L2392" s="7">
        <f>MAR1!$B$6+MAR1!$C$6*COS(2*PI()*$C2392/365)+MAR1!$D$6*SIN(2*PI()*$C2392/365)</f>
        <v/>
      </c>
      <c r="M2392" s="7">
        <f>MAR1!$B$7+MAR1!$C$7*COS(2*PI()*$C2392/365)+MAR1!$D$7*SIN(2*PI()*$C2392/365)</f>
        <v/>
      </c>
      <c r="N2392" s="7">
        <f>F2392-K2392</f>
        <v/>
      </c>
      <c r="O2392" s="7">
        <f>G2392-L2392</f>
        <v/>
      </c>
      <c r="P2392" s="7">
        <f>H2392-M2392</f>
        <v/>
      </c>
      <c r="Q2392" s="7">
        <f>IF($I2392=1,(N2392-MAR1!$B$11)/MAR1!$D$11,(N2392-MAR1!$C$11)/MAR1!$E$11)</f>
        <v/>
      </c>
      <c r="R2392" s="7">
        <f>IF($I2392=1,(O2392-MAR1!$B$12)/MAR1!$D$12,(O2392-MAR1!$C$12)/MAR1!$E$12)</f>
        <v/>
      </c>
      <c r="S2392" s="7">
        <f>IF($I2392=1,(P2392-MAR1!$B$13)/MAR1!$D$13,(P2392-MAR1!$C$13)/MAR1!$E$13)</f>
        <v/>
      </c>
    </row>
    <row r="2393">
      <c r="A2393" s="5" t="n">
        <v>2392</v>
      </c>
      <c r="B2393" s="5" t="n">
        <v>7</v>
      </c>
      <c r="C2393" s="5" t="n">
        <v>202</v>
      </c>
      <c r="D2393" s="5" t="n">
        <v>7</v>
      </c>
      <c r="E2393" s="5" t="n">
        <v>15.3</v>
      </c>
      <c r="F2393" s="5" t="n">
        <v>29.6</v>
      </c>
      <c r="G2393" s="5" t="n">
        <v>24.2</v>
      </c>
      <c r="H2393" s="5" t="n">
        <v>15.3</v>
      </c>
      <c r="I2393" s="6">
        <f>IF(E2393&gt;=Markov!$B$3,1,0)</f>
        <v/>
      </c>
      <c r="J2393" s="6">
        <f>I2392</f>
        <v/>
      </c>
      <c r="K2393" s="7">
        <f>MAR1!$B$5+MAR1!$C$5*COS(2*PI()*$C2393/365)+MAR1!$D$5*SIN(2*PI()*$C2393/365)</f>
        <v/>
      </c>
      <c r="L2393" s="7">
        <f>MAR1!$B$6+MAR1!$C$6*COS(2*PI()*$C2393/365)+MAR1!$D$6*SIN(2*PI()*$C2393/365)</f>
        <v/>
      </c>
      <c r="M2393" s="7">
        <f>MAR1!$B$7+MAR1!$C$7*COS(2*PI()*$C2393/365)+MAR1!$D$7*SIN(2*PI()*$C2393/365)</f>
        <v/>
      </c>
      <c r="N2393" s="7">
        <f>F2393-K2393</f>
        <v/>
      </c>
      <c r="O2393" s="7">
        <f>G2393-L2393</f>
        <v/>
      </c>
      <c r="P2393" s="7">
        <f>H2393-M2393</f>
        <v/>
      </c>
      <c r="Q2393" s="7">
        <f>IF($I2393=1,(N2393-MAR1!$B$11)/MAR1!$D$11,(N2393-MAR1!$C$11)/MAR1!$E$11)</f>
        <v/>
      </c>
      <c r="R2393" s="7">
        <f>IF($I2393=1,(O2393-MAR1!$B$12)/MAR1!$D$12,(O2393-MAR1!$C$12)/MAR1!$E$12)</f>
        <v/>
      </c>
      <c r="S2393" s="7">
        <f>IF($I2393=1,(P2393-MAR1!$B$13)/MAR1!$D$13,(P2393-MAR1!$C$13)/MAR1!$E$13)</f>
        <v/>
      </c>
    </row>
    <row r="2394">
      <c r="A2394" s="5" t="n">
        <v>2393</v>
      </c>
      <c r="B2394" s="5" t="n">
        <v>7</v>
      </c>
      <c r="C2394" s="5" t="n">
        <v>203</v>
      </c>
      <c r="D2394" s="5" t="n">
        <v>7</v>
      </c>
      <c r="E2394" s="5" t="n">
        <v>14.9</v>
      </c>
      <c r="F2394" s="5" t="n">
        <v>27.9</v>
      </c>
      <c r="G2394" s="5" t="n">
        <v>23.8</v>
      </c>
      <c r="H2394" s="5" t="n">
        <v>9.699999999999999</v>
      </c>
      <c r="I2394" s="6">
        <f>IF(E2394&gt;=Markov!$B$3,1,0)</f>
        <v/>
      </c>
      <c r="J2394" s="6">
        <f>I2393</f>
        <v/>
      </c>
      <c r="K2394" s="7">
        <f>MAR1!$B$5+MAR1!$C$5*COS(2*PI()*$C2394/365)+MAR1!$D$5*SIN(2*PI()*$C2394/365)</f>
        <v/>
      </c>
      <c r="L2394" s="7">
        <f>MAR1!$B$6+MAR1!$C$6*COS(2*PI()*$C2394/365)+MAR1!$D$6*SIN(2*PI()*$C2394/365)</f>
        <v/>
      </c>
      <c r="M2394" s="7">
        <f>MAR1!$B$7+MAR1!$C$7*COS(2*PI()*$C2394/365)+MAR1!$D$7*SIN(2*PI()*$C2394/365)</f>
        <v/>
      </c>
      <c r="N2394" s="7">
        <f>F2394-K2394</f>
        <v/>
      </c>
      <c r="O2394" s="7">
        <f>G2394-L2394</f>
        <v/>
      </c>
      <c r="P2394" s="7">
        <f>H2394-M2394</f>
        <v/>
      </c>
      <c r="Q2394" s="7">
        <f>IF($I2394=1,(N2394-MAR1!$B$11)/MAR1!$D$11,(N2394-MAR1!$C$11)/MAR1!$E$11)</f>
        <v/>
      </c>
      <c r="R2394" s="7">
        <f>IF($I2394=1,(O2394-MAR1!$B$12)/MAR1!$D$12,(O2394-MAR1!$C$12)/MAR1!$E$12)</f>
        <v/>
      </c>
      <c r="S2394" s="7">
        <f>IF($I2394=1,(P2394-MAR1!$B$13)/MAR1!$D$13,(P2394-MAR1!$C$13)/MAR1!$E$13)</f>
        <v/>
      </c>
    </row>
    <row r="2395">
      <c r="A2395" s="5" t="n">
        <v>2394</v>
      </c>
      <c r="B2395" s="5" t="n">
        <v>7</v>
      </c>
      <c r="C2395" s="5" t="n">
        <v>204</v>
      </c>
      <c r="D2395" s="5" t="n">
        <v>7</v>
      </c>
      <c r="E2395" s="5" t="n">
        <v>2.2</v>
      </c>
      <c r="F2395" s="5" t="n">
        <v>27.4</v>
      </c>
      <c r="G2395" s="5" t="n">
        <v>25.8</v>
      </c>
      <c r="H2395" s="5" t="n">
        <v>5.12</v>
      </c>
      <c r="I2395" s="6">
        <f>IF(E2395&gt;=Markov!$B$3,1,0)</f>
        <v/>
      </c>
      <c r="J2395" s="6">
        <f>I2394</f>
        <v/>
      </c>
      <c r="K2395" s="7">
        <f>MAR1!$B$5+MAR1!$C$5*COS(2*PI()*$C2395/365)+MAR1!$D$5*SIN(2*PI()*$C2395/365)</f>
        <v/>
      </c>
      <c r="L2395" s="7">
        <f>MAR1!$B$6+MAR1!$C$6*COS(2*PI()*$C2395/365)+MAR1!$D$6*SIN(2*PI()*$C2395/365)</f>
        <v/>
      </c>
      <c r="M2395" s="7">
        <f>MAR1!$B$7+MAR1!$C$7*COS(2*PI()*$C2395/365)+MAR1!$D$7*SIN(2*PI()*$C2395/365)</f>
        <v/>
      </c>
      <c r="N2395" s="7">
        <f>F2395-K2395</f>
        <v/>
      </c>
      <c r="O2395" s="7">
        <f>G2395-L2395</f>
        <v/>
      </c>
      <c r="P2395" s="7">
        <f>H2395-M2395</f>
        <v/>
      </c>
      <c r="Q2395" s="7">
        <f>IF($I2395=1,(N2395-MAR1!$B$11)/MAR1!$D$11,(N2395-MAR1!$C$11)/MAR1!$E$11)</f>
        <v/>
      </c>
      <c r="R2395" s="7">
        <f>IF($I2395=1,(O2395-MAR1!$B$12)/MAR1!$D$12,(O2395-MAR1!$C$12)/MAR1!$E$12)</f>
        <v/>
      </c>
      <c r="S2395" s="7">
        <f>IF($I2395=1,(P2395-MAR1!$B$13)/MAR1!$D$13,(P2395-MAR1!$C$13)/MAR1!$E$13)</f>
        <v/>
      </c>
    </row>
    <row r="2396">
      <c r="A2396" s="5" t="n">
        <v>2395</v>
      </c>
      <c r="B2396" s="5" t="n">
        <v>7</v>
      </c>
      <c r="C2396" s="5" t="n">
        <v>205</v>
      </c>
      <c r="D2396" s="5" t="n">
        <v>7</v>
      </c>
      <c r="E2396" s="5" t="n">
        <v>5</v>
      </c>
      <c r="F2396" s="5" t="n">
        <v>28.3</v>
      </c>
      <c r="G2396" s="5" t="n">
        <v>24.7</v>
      </c>
      <c r="H2396" s="5" t="n">
        <v>2.69</v>
      </c>
      <c r="I2396" s="6">
        <f>IF(E2396&gt;=Markov!$B$3,1,0)</f>
        <v/>
      </c>
      <c r="J2396" s="6">
        <f>I2395</f>
        <v/>
      </c>
      <c r="K2396" s="7">
        <f>MAR1!$B$5+MAR1!$C$5*COS(2*PI()*$C2396/365)+MAR1!$D$5*SIN(2*PI()*$C2396/365)</f>
        <v/>
      </c>
      <c r="L2396" s="7">
        <f>MAR1!$B$6+MAR1!$C$6*COS(2*PI()*$C2396/365)+MAR1!$D$6*SIN(2*PI()*$C2396/365)</f>
        <v/>
      </c>
      <c r="M2396" s="7">
        <f>MAR1!$B$7+MAR1!$C$7*COS(2*PI()*$C2396/365)+MAR1!$D$7*SIN(2*PI()*$C2396/365)</f>
        <v/>
      </c>
      <c r="N2396" s="7">
        <f>F2396-K2396</f>
        <v/>
      </c>
      <c r="O2396" s="7">
        <f>G2396-L2396</f>
        <v/>
      </c>
      <c r="P2396" s="7">
        <f>H2396-M2396</f>
        <v/>
      </c>
      <c r="Q2396" s="7">
        <f>IF($I2396=1,(N2396-MAR1!$B$11)/MAR1!$D$11,(N2396-MAR1!$C$11)/MAR1!$E$11)</f>
        <v/>
      </c>
      <c r="R2396" s="7">
        <f>IF($I2396=1,(O2396-MAR1!$B$12)/MAR1!$D$12,(O2396-MAR1!$C$12)/MAR1!$E$12)</f>
        <v/>
      </c>
      <c r="S2396" s="7">
        <f>IF($I2396=1,(P2396-MAR1!$B$13)/MAR1!$D$13,(P2396-MAR1!$C$13)/MAR1!$E$13)</f>
        <v/>
      </c>
    </row>
    <row r="2397">
      <c r="A2397" s="5" t="n">
        <v>2396</v>
      </c>
      <c r="B2397" s="5" t="n">
        <v>7</v>
      </c>
      <c r="C2397" s="5" t="n">
        <v>206</v>
      </c>
      <c r="D2397" s="5" t="n">
        <v>7</v>
      </c>
      <c r="E2397" s="5" t="n">
        <v>0</v>
      </c>
      <c r="F2397" s="5" t="n">
        <v>31.4</v>
      </c>
      <c r="G2397" s="5" t="n">
        <v>25.5</v>
      </c>
      <c r="H2397" s="5" t="n">
        <v>14.69</v>
      </c>
      <c r="I2397" s="6">
        <f>IF(E2397&gt;=Markov!$B$3,1,0)</f>
        <v/>
      </c>
      <c r="J2397" s="6">
        <f>I2396</f>
        <v/>
      </c>
      <c r="K2397" s="7">
        <f>MAR1!$B$5+MAR1!$C$5*COS(2*PI()*$C2397/365)+MAR1!$D$5*SIN(2*PI()*$C2397/365)</f>
        <v/>
      </c>
      <c r="L2397" s="7">
        <f>MAR1!$B$6+MAR1!$C$6*COS(2*PI()*$C2397/365)+MAR1!$D$6*SIN(2*PI()*$C2397/365)</f>
        <v/>
      </c>
      <c r="M2397" s="7">
        <f>MAR1!$B$7+MAR1!$C$7*COS(2*PI()*$C2397/365)+MAR1!$D$7*SIN(2*PI()*$C2397/365)</f>
        <v/>
      </c>
      <c r="N2397" s="7">
        <f>F2397-K2397</f>
        <v/>
      </c>
      <c r="O2397" s="7">
        <f>G2397-L2397</f>
        <v/>
      </c>
      <c r="P2397" s="7">
        <f>H2397-M2397</f>
        <v/>
      </c>
      <c r="Q2397" s="7">
        <f>IF($I2397=1,(N2397-MAR1!$B$11)/MAR1!$D$11,(N2397-MAR1!$C$11)/MAR1!$E$11)</f>
        <v/>
      </c>
      <c r="R2397" s="7">
        <f>IF($I2397=1,(O2397-MAR1!$B$12)/MAR1!$D$12,(O2397-MAR1!$C$12)/MAR1!$E$12)</f>
        <v/>
      </c>
      <c r="S2397" s="7">
        <f>IF($I2397=1,(P2397-MAR1!$B$13)/MAR1!$D$13,(P2397-MAR1!$C$13)/MAR1!$E$13)</f>
        <v/>
      </c>
    </row>
    <row r="2398">
      <c r="A2398" s="5" t="n">
        <v>2397</v>
      </c>
      <c r="B2398" s="5" t="n">
        <v>7</v>
      </c>
      <c r="C2398" s="5" t="n">
        <v>207</v>
      </c>
      <c r="D2398" s="5" t="n">
        <v>7</v>
      </c>
      <c r="E2398" s="5" t="n">
        <v>0</v>
      </c>
      <c r="F2398" s="5" t="n">
        <v>31.4</v>
      </c>
      <c r="G2398" s="5" t="n">
        <v>23.3</v>
      </c>
      <c r="H2398" s="5" t="n">
        <v>13</v>
      </c>
      <c r="I2398" s="6">
        <f>IF(E2398&gt;=Markov!$B$3,1,0)</f>
        <v/>
      </c>
      <c r="J2398" s="6">
        <f>I2397</f>
        <v/>
      </c>
      <c r="K2398" s="7">
        <f>MAR1!$B$5+MAR1!$C$5*COS(2*PI()*$C2398/365)+MAR1!$D$5*SIN(2*PI()*$C2398/365)</f>
        <v/>
      </c>
      <c r="L2398" s="7">
        <f>MAR1!$B$6+MAR1!$C$6*COS(2*PI()*$C2398/365)+MAR1!$D$6*SIN(2*PI()*$C2398/365)</f>
        <v/>
      </c>
      <c r="M2398" s="7">
        <f>MAR1!$B$7+MAR1!$C$7*COS(2*PI()*$C2398/365)+MAR1!$D$7*SIN(2*PI()*$C2398/365)</f>
        <v/>
      </c>
      <c r="N2398" s="7">
        <f>F2398-K2398</f>
        <v/>
      </c>
      <c r="O2398" s="7">
        <f>G2398-L2398</f>
        <v/>
      </c>
      <c r="P2398" s="7">
        <f>H2398-M2398</f>
        <v/>
      </c>
      <c r="Q2398" s="7">
        <f>IF($I2398=1,(N2398-MAR1!$B$11)/MAR1!$D$11,(N2398-MAR1!$C$11)/MAR1!$E$11)</f>
        <v/>
      </c>
      <c r="R2398" s="7">
        <f>IF($I2398=1,(O2398-MAR1!$B$12)/MAR1!$D$12,(O2398-MAR1!$C$12)/MAR1!$E$12)</f>
        <v/>
      </c>
      <c r="S2398" s="7">
        <f>IF($I2398=1,(P2398-MAR1!$B$13)/MAR1!$D$13,(P2398-MAR1!$C$13)/MAR1!$E$13)</f>
        <v/>
      </c>
    </row>
    <row r="2399">
      <c r="A2399" s="5" t="n">
        <v>2398</v>
      </c>
      <c r="B2399" s="5" t="n">
        <v>7</v>
      </c>
      <c r="C2399" s="5" t="n">
        <v>208</v>
      </c>
      <c r="D2399" s="5" t="n">
        <v>7</v>
      </c>
      <c r="E2399" s="5" t="n">
        <v>14.8</v>
      </c>
      <c r="F2399" s="5" t="n">
        <v>29.8</v>
      </c>
      <c r="G2399" s="5" t="n">
        <v>24.3</v>
      </c>
      <c r="H2399" s="5" t="n">
        <v>8.26</v>
      </c>
      <c r="I2399" s="6">
        <f>IF(E2399&gt;=Markov!$B$3,1,0)</f>
        <v/>
      </c>
      <c r="J2399" s="6">
        <f>I2398</f>
        <v/>
      </c>
      <c r="K2399" s="7">
        <f>MAR1!$B$5+MAR1!$C$5*COS(2*PI()*$C2399/365)+MAR1!$D$5*SIN(2*PI()*$C2399/365)</f>
        <v/>
      </c>
      <c r="L2399" s="7">
        <f>MAR1!$B$6+MAR1!$C$6*COS(2*PI()*$C2399/365)+MAR1!$D$6*SIN(2*PI()*$C2399/365)</f>
        <v/>
      </c>
      <c r="M2399" s="7">
        <f>MAR1!$B$7+MAR1!$C$7*COS(2*PI()*$C2399/365)+MAR1!$D$7*SIN(2*PI()*$C2399/365)</f>
        <v/>
      </c>
      <c r="N2399" s="7">
        <f>F2399-K2399</f>
        <v/>
      </c>
      <c r="O2399" s="7">
        <f>G2399-L2399</f>
        <v/>
      </c>
      <c r="P2399" s="7">
        <f>H2399-M2399</f>
        <v/>
      </c>
      <c r="Q2399" s="7">
        <f>IF($I2399=1,(N2399-MAR1!$B$11)/MAR1!$D$11,(N2399-MAR1!$C$11)/MAR1!$E$11)</f>
        <v/>
      </c>
      <c r="R2399" s="7">
        <f>IF($I2399=1,(O2399-MAR1!$B$12)/MAR1!$D$12,(O2399-MAR1!$C$12)/MAR1!$E$12)</f>
        <v/>
      </c>
      <c r="S2399" s="7">
        <f>IF($I2399=1,(P2399-MAR1!$B$13)/MAR1!$D$13,(P2399-MAR1!$C$13)/MAR1!$E$13)</f>
        <v/>
      </c>
    </row>
    <row r="2400">
      <c r="A2400" s="5" t="n">
        <v>2399</v>
      </c>
      <c r="B2400" s="5" t="n">
        <v>7</v>
      </c>
      <c r="C2400" s="5" t="n">
        <v>209</v>
      </c>
      <c r="D2400" s="5" t="n">
        <v>7</v>
      </c>
      <c r="E2400" s="5" t="n">
        <v>26.4</v>
      </c>
      <c r="F2400" s="5" t="n">
        <v>30.1</v>
      </c>
      <c r="G2400" s="5" t="n">
        <v>23.6</v>
      </c>
      <c r="H2400" s="5" t="n">
        <v>11.64</v>
      </c>
      <c r="I2400" s="6">
        <f>IF(E2400&gt;=Markov!$B$3,1,0)</f>
        <v/>
      </c>
      <c r="J2400" s="6">
        <f>I2399</f>
        <v/>
      </c>
      <c r="K2400" s="7">
        <f>MAR1!$B$5+MAR1!$C$5*COS(2*PI()*$C2400/365)+MAR1!$D$5*SIN(2*PI()*$C2400/365)</f>
        <v/>
      </c>
      <c r="L2400" s="7">
        <f>MAR1!$B$6+MAR1!$C$6*COS(2*PI()*$C2400/365)+MAR1!$D$6*SIN(2*PI()*$C2400/365)</f>
        <v/>
      </c>
      <c r="M2400" s="7">
        <f>MAR1!$B$7+MAR1!$C$7*COS(2*PI()*$C2400/365)+MAR1!$D$7*SIN(2*PI()*$C2400/365)</f>
        <v/>
      </c>
      <c r="N2400" s="7">
        <f>F2400-K2400</f>
        <v/>
      </c>
      <c r="O2400" s="7">
        <f>G2400-L2400</f>
        <v/>
      </c>
      <c r="P2400" s="7">
        <f>H2400-M2400</f>
        <v/>
      </c>
      <c r="Q2400" s="7">
        <f>IF($I2400=1,(N2400-MAR1!$B$11)/MAR1!$D$11,(N2400-MAR1!$C$11)/MAR1!$E$11)</f>
        <v/>
      </c>
      <c r="R2400" s="7">
        <f>IF($I2400=1,(O2400-MAR1!$B$12)/MAR1!$D$12,(O2400-MAR1!$C$12)/MAR1!$E$12)</f>
        <v/>
      </c>
      <c r="S2400" s="7">
        <f>IF($I2400=1,(P2400-MAR1!$B$13)/MAR1!$D$13,(P2400-MAR1!$C$13)/MAR1!$E$13)</f>
        <v/>
      </c>
    </row>
    <row r="2401">
      <c r="A2401" s="5" t="n">
        <v>2400</v>
      </c>
      <c r="B2401" s="5" t="n">
        <v>7</v>
      </c>
      <c r="C2401" s="5" t="n">
        <v>210</v>
      </c>
      <c r="D2401" s="5" t="n">
        <v>7</v>
      </c>
      <c r="E2401" s="5" t="n">
        <v>16.2</v>
      </c>
      <c r="F2401" s="5" t="n">
        <v>29.3</v>
      </c>
      <c r="G2401" s="5" t="n">
        <v>23.6</v>
      </c>
      <c r="H2401" s="5" t="n">
        <v>13.59</v>
      </c>
      <c r="I2401" s="6">
        <f>IF(E2401&gt;=Markov!$B$3,1,0)</f>
        <v/>
      </c>
      <c r="J2401" s="6">
        <f>I2400</f>
        <v/>
      </c>
      <c r="K2401" s="7">
        <f>MAR1!$B$5+MAR1!$C$5*COS(2*PI()*$C2401/365)+MAR1!$D$5*SIN(2*PI()*$C2401/365)</f>
        <v/>
      </c>
      <c r="L2401" s="7">
        <f>MAR1!$B$6+MAR1!$C$6*COS(2*PI()*$C2401/365)+MAR1!$D$6*SIN(2*PI()*$C2401/365)</f>
        <v/>
      </c>
      <c r="M2401" s="7">
        <f>MAR1!$B$7+MAR1!$C$7*COS(2*PI()*$C2401/365)+MAR1!$D$7*SIN(2*PI()*$C2401/365)</f>
        <v/>
      </c>
      <c r="N2401" s="7">
        <f>F2401-K2401</f>
        <v/>
      </c>
      <c r="O2401" s="7">
        <f>G2401-L2401</f>
        <v/>
      </c>
      <c r="P2401" s="7">
        <f>H2401-M2401</f>
        <v/>
      </c>
      <c r="Q2401" s="7">
        <f>IF($I2401=1,(N2401-MAR1!$B$11)/MAR1!$D$11,(N2401-MAR1!$C$11)/MAR1!$E$11)</f>
        <v/>
      </c>
      <c r="R2401" s="7">
        <f>IF($I2401=1,(O2401-MAR1!$B$12)/MAR1!$D$12,(O2401-MAR1!$C$12)/MAR1!$E$12)</f>
        <v/>
      </c>
      <c r="S2401" s="7">
        <f>IF($I2401=1,(P2401-MAR1!$B$13)/MAR1!$D$13,(P2401-MAR1!$C$13)/MAR1!$E$13)</f>
        <v/>
      </c>
    </row>
    <row r="2402">
      <c r="A2402" s="5" t="n">
        <v>2401</v>
      </c>
      <c r="B2402" s="5" t="n">
        <v>7</v>
      </c>
      <c r="C2402" s="5" t="n">
        <v>211</v>
      </c>
      <c r="D2402" s="5" t="n">
        <v>7</v>
      </c>
      <c r="E2402" s="5" t="n">
        <v>8</v>
      </c>
      <c r="F2402" s="5" t="n">
        <v>29.8</v>
      </c>
      <c r="G2402" s="5" t="n">
        <v>25</v>
      </c>
      <c r="H2402" s="5" t="n">
        <v>9.630000000000001</v>
      </c>
      <c r="I2402" s="6">
        <f>IF(E2402&gt;=Markov!$B$3,1,0)</f>
        <v/>
      </c>
      <c r="J2402" s="6">
        <f>I2401</f>
        <v/>
      </c>
      <c r="K2402" s="7">
        <f>MAR1!$B$5+MAR1!$C$5*COS(2*PI()*$C2402/365)+MAR1!$D$5*SIN(2*PI()*$C2402/365)</f>
        <v/>
      </c>
      <c r="L2402" s="7">
        <f>MAR1!$B$6+MAR1!$C$6*COS(2*PI()*$C2402/365)+MAR1!$D$6*SIN(2*PI()*$C2402/365)</f>
        <v/>
      </c>
      <c r="M2402" s="7">
        <f>MAR1!$B$7+MAR1!$C$7*COS(2*PI()*$C2402/365)+MAR1!$D$7*SIN(2*PI()*$C2402/365)</f>
        <v/>
      </c>
      <c r="N2402" s="7">
        <f>F2402-K2402</f>
        <v/>
      </c>
      <c r="O2402" s="7">
        <f>G2402-L2402</f>
        <v/>
      </c>
      <c r="P2402" s="7">
        <f>H2402-M2402</f>
        <v/>
      </c>
      <c r="Q2402" s="7">
        <f>IF($I2402=1,(N2402-MAR1!$B$11)/MAR1!$D$11,(N2402-MAR1!$C$11)/MAR1!$E$11)</f>
        <v/>
      </c>
      <c r="R2402" s="7">
        <f>IF($I2402=1,(O2402-MAR1!$B$12)/MAR1!$D$12,(O2402-MAR1!$C$12)/MAR1!$E$12)</f>
        <v/>
      </c>
      <c r="S2402" s="7">
        <f>IF($I2402=1,(P2402-MAR1!$B$13)/MAR1!$D$13,(P2402-MAR1!$C$13)/MAR1!$E$13)</f>
        <v/>
      </c>
    </row>
    <row r="2403">
      <c r="A2403" s="5" t="n">
        <v>2402</v>
      </c>
      <c r="B2403" s="5" t="n">
        <v>7</v>
      </c>
      <c r="C2403" s="5" t="n">
        <v>212</v>
      </c>
      <c r="D2403" s="5" t="n">
        <v>7</v>
      </c>
      <c r="E2403" s="5" t="n">
        <v>9.5</v>
      </c>
      <c r="F2403" s="5" t="n">
        <v>31.4</v>
      </c>
      <c r="G2403" s="5" t="n">
        <v>25.4</v>
      </c>
      <c r="H2403" s="5" t="n">
        <v>17.52</v>
      </c>
      <c r="I2403" s="6">
        <f>IF(E2403&gt;=Markov!$B$3,1,0)</f>
        <v/>
      </c>
      <c r="J2403" s="6">
        <f>I2402</f>
        <v/>
      </c>
      <c r="K2403" s="7">
        <f>MAR1!$B$5+MAR1!$C$5*COS(2*PI()*$C2403/365)+MAR1!$D$5*SIN(2*PI()*$C2403/365)</f>
        <v/>
      </c>
      <c r="L2403" s="7">
        <f>MAR1!$B$6+MAR1!$C$6*COS(2*PI()*$C2403/365)+MAR1!$D$6*SIN(2*PI()*$C2403/365)</f>
        <v/>
      </c>
      <c r="M2403" s="7">
        <f>MAR1!$B$7+MAR1!$C$7*COS(2*PI()*$C2403/365)+MAR1!$D$7*SIN(2*PI()*$C2403/365)</f>
        <v/>
      </c>
      <c r="N2403" s="7">
        <f>F2403-K2403</f>
        <v/>
      </c>
      <c r="O2403" s="7">
        <f>G2403-L2403</f>
        <v/>
      </c>
      <c r="P2403" s="7">
        <f>H2403-M2403</f>
        <v/>
      </c>
      <c r="Q2403" s="7">
        <f>IF($I2403=1,(N2403-MAR1!$B$11)/MAR1!$D$11,(N2403-MAR1!$C$11)/MAR1!$E$11)</f>
        <v/>
      </c>
      <c r="R2403" s="7">
        <f>IF($I2403=1,(O2403-MAR1!$B$12)/MAR1!$D$12,(O2403-MAR1!$C$12)/MAR1!$E$12)</f>
        <v/>
      </c>
      <c r="S2403" s="7">
        <f>IF($I2403=1,(P2403-MAR1!$B$13)/MAR1!$D$13,(P2403-MAR1!$C$13)/MAR1!$E$13)</f>
        <v/>
      </c>
    </row>
    <row r="2404">
      <c r="A2404" s="5" t="n">
        <v>2403</v>
      </c>
      <c r="B2404" s="5" t="n">
        <v>7</v>
      </c>
      <c r="C2404" s="5" t="n">
        <v>213</v>
      </c>
      <c r="D2404" s="5" t="n">
        <v>8</v>
      </c>
      <c r="E2404" s="5" t="n">
        <v>1.9</v>
      </c>
      <c r="F2404" s="5" t="n">
        <v>30</v>
      </c>
      <c r="G2404" s="5" t="n">
        <v>26.8</v>
      </c>
      <c r="H2404" s="5" t="n">
        <v>10.63</v>
      </c>
      <c r="I2404" s="6">
        <f>IF(E2404&gt;=Markov!$B$3,1,0)</f>
        <v/>
      </c>
      <c r="J2404" s="6">
        <f>I2403</f>
        <v/>
      </c>
      <c r="K2404" s="7">
        <f>MAR1!$B$5+MAR1!$C$5*COS(2*PI()*$C2404/365)+MAR1!$D$5*SIN(2*PI()*$C2404/365)</f>
        <v/>
      </c>
      <c r="L2404" s="7">
        <f>MAR1!$B$6+MAR1!$C$6*COS(2*PI()*$C2404/365)+MAR1!$D$6*SIN(2*PI()*$C2404/365)</f>
        <v/>
      </c>
      <c r="M2404" s="7">
        <f>MAR1!$B$7+MAR1!$C$7*COS(2*PI()*$C2404/365)+MAR1!$D$7*SIN(2*PI()*$C2404/365)</f>
        <v/>
      </c>
      <c r="N2404" s="7">
        <f>F2404-K2404</f>
        <v/>
      </c>
      <c r="O2404" s="7">
        <f>G2404-L2404</f>
        <v/>
      </c>
      <c r="P2404" s="7">
        <f>H2404-M2404</f>
        <v/>
      </c>
      <c r="Q2404" s="7">
        <f>IF($I2404=1,(N2404-MAR1!$B$11)/MAR1!$D$11,(N2404-MAR1!$C$11)/MAR1!$E$11)</f>
        <v/>
      </c>
      <c r="R2404" s="7">
        <f>IF($I2404=1,(O2404-MAR1!$B$12)/MAR1!$D$12,(O2404-MAR1!$C$12)/MAR1!$E$12)</f>
        <v/>
      </c>
      <c r="S2404" s="7">
        <f>IF($I2404=1,(P2404-MAR1!$B$13)/MAR1!$D$13,(P2404-MAR1!$C$13)/MAR1!$E$13)</f>
        <v/>
      </c>
    </row>
    <row r="2405">
      <c r="A2405" s="5" t="n">
        <v>2404</v>
      </c>
      <c r="B2405" s="5" t="n">
        <v>7</v>
      </c>
      <c r="C2405" s="5" t="n">
        <v>214</v>
      </c>
      <c r="D2405" s="5" t="n">
        <v>8</v>
      </c>
      <c r="E2405" s="5" t="n">
        <v>0</v>
      </c>
      <c r="F2405" s="5" t="n">
        <v>32.3</v>
      </c>
      <c r="G2405" s="5" t="n">
        <v>27.7</v>
      </c>
      <c r="H2405" s="5" t="n">
        <v>13.06</v>
      </c>
      <c r="I2405" s="6">
        <f>IF(E2405&gt;=Markov!$B$3,1,0)</f>
        <v/>
      </c>
      <c r="J2405" s="6">
        <f>I2404</f>
        <v/>
      </c>
      <c r="K2405" s="7">
        <f>MAR1!$B$5+MAR1!$C$5*COS(2*PI()*$C2405/365)+MAR1!$D$5*SIN(2*PI()*$C2405/365)</f>
        <v/>
      </c>
      <c r="L2405" s="7">
        <f>MAR1!$B$6+MAR1!$C$6*COS(2*PI()*$C2405/365)+MAR1!$D$6*SIN(2*PI()*$C2405/365)</f>
        <v/>
      </c>
      <c r="M2405" s="7">
        <f>MAR1!$B$7+MAR1!$C$7*COS(2*PI()*$C2405/365)+MAR1!$D$7*SIN(2*PI()*$C2405/365)</f>
        <v/>
      </c>
      <c r="N2405" s="7">
        <f>F2405-K2405</f>
        <v/>
      </c>
      <c r="O2405" s="7">
        <f>G2405-L2405</f>
        <v/>
      </c>
      <c r="P2405" s="7">
        <f>H2405-M2405</f>
        <v/>
      </c>
      <c r="Q2405" s="7">
        <f>IF($I2405=1,(N2405-MAR1!$B$11)/MAR1!$D$11,(N2405-MAR1!$C$11)/MAR1!$E$11)</f>
        <v/>
      </c>
      <c r="R2405" s="7">
        <f>IF($I2405=1,(O2405-MAR1!$B$12)/MAR1!$D$12,(O2405-MAR1!$C$12)/MAR1!$E$12)</f>
        <v/>
      </c>
      <c r="S2405" s="7">
        <f>IF($I2405=1,(P2405-MAR1!$B$13)/MAR1!$D$13,(P2405-MAR1!$C$13)/MAR1!$E$13)</f>
        <v/>
      </c>
    </row>
    <row r="2406">
      <c r="A2406" s="5" t="n">
        <v>2405</v>
      </c>
      <c r="B2406" s="5" t="n">
        <v>7</v>
      </c>
      <c r="C2406" s="5" t="n">
        <v>215</v>
      </c>
      <c r="D2406" s="5" t="n">
        <v>8</v>
      </c>
      <c r="E2406" s="5" t="n">
        <v>0</v>
      </c>
      <c r="F2406" s="5" t="n">
        <v>31.4</v>
      </c>
      <c r="G2406" s="5" t="n">
        <v>25.1</v>
      </c>
      <c r="H2406" s="5" t="n">
        <v>14.26</v>
      </c>
      <c r="I2406" s="6">
        <f>IF(E2406&gt;=Markov!$B$3,1,0)</f>
        <v/>
      </c>
      <c r="J2406" s="6">
        <f>I2405</f>
        <v/>
      </c>
      <c r="K2406" s="7">
        <f>MAR1!$B$5+MAR1!$C$5*COS(2*PI()*$C2406/365)+MAR1!$D$5*SIN(2*PI()*$C2406/365)</f>
        <v/>
      </c>
      <c r="L2406" s="7">
        <f>MAR1!$B$6+MAR1!$C$6*COS(2*PI()*$C2406/365)+MAR1!$D$6*SIN(2*PI()*$C2406/365)</f>
        <v/>
      </c>
      <c r="M2406" s="7">
        <f>MAR1!$B$7+MAR1!$C$7*COS(2*PI()*$C2406/365)+MAR1!$D$7*SIN(2*PI()*$C2406/365)</f>
        <v/>
      </c>
      <c r="N2406" s="7">
        <f>F2406-K2406</f>
        <v/>
      </c>
      <c r="O2406" s="7">
        <f>G2406-L2406</f>
        <v/>
      </c>
      <c r="P2406" s="7">
        <f>H2406-M2406</f>
        <v/>
      </c>
      <c r="Q2406" s="7">
        <f>IF($I2406=1,(N2406-MAR1!$B$11)/MAR1!$D$11,(N2406-MAR1!$C$11)/MAR1!$E$11)</f>
        <v/>
      </c>
      <c r="R2406" s="7">
        <f>IF($I2406=1,(O2406-MAR1!$B$12)/MAR1!$D$12,(O2406-MAR1!$C$12)/MAR1!$E$12)</f>
        <v/>
      </c>
      <c r="S2406" s="7">
        <f>IF($I2406=1,(P2406-MAR1!$B$13)/MAR1!$D$13,(P2406-MAR1!$C$13)/MAR1!$E$13)</f>
        <v/>
      </c>
    </row>
    <row r="2407">
      <c r="A2407" s="5" t="n">
        <v>2406</v>
      </c>
      <c r="B2407" s="5" t="n">
        <v>7</v>
      </c>
      <c r="C2407" s="5" t="n">
        <v>216</v>
      </c>
      <c r="D2407" s="5" t="n">
        <v>8</v>
      </c>
      <c r="E2407" s="5" t="n">
        <v>0</v>
      </c>
      <c r="F2407" s="5" t="n">
        <v>32</v>
      </c>
      <c r="G2407" s="5" t="n">
        <v>25.6</v>
      </c>
      <c r="H2407" s="5" t="n">
        <v>13.52</v>
      </c>
      <c r="I2407" s="6">
        <f>IF(E2407&gt;=Markov!$B$3,1,0)</f>
        <v/>
      </c>
      <c r="J2407" s="6">
        <f>I2406</f>
        <v/>
      </c>
      <c r="K2407" s="7">
        <f>MAR1!$B$5+MAR1!$C$5*COS(2*PI()*$C2407/365)+MAR1!$D$5*SIN(2*PI()*$C2407/365)</f>
        <v/>
      </c>
      <c r="L2407" s="7">
        <f>MAR1!$B$6+MAR1!$C$6*COS(2*PI()*$C2407/365)+MAR1!$D$6*SIN(2*PI()*$C2407/365)</f>
        <v/>
      </c>
      <c r="M2407" s="7">
        <f>MAR1!$B$7+MAR1!$C$7*COS(2*PI()*$C2407/365)+MAR1!$D$7*SIN(2*PI()*$C2407/365)</f>
        <v/>
      </c>
      <c r="N2407" s="7">
        <f>F2407-K2407</f>
        <v/>
      </c>
      <c r="O2407" s="7">
        <f>G2407-L2407</f>
        <v/>
      </c>
      <c r="P2407" s="7">
        <f>H2407-M2407</f>
        <v/>
      </c>
      <c r="Q2407" s="7">
        <f>IF($I2407=1,(N2407-MAR1!$B$11)/MAR1!$D$11,(N2407-MAR1!$C$11)/MAR1!$E$11)</f>
        <v/>
      </c>
      <c r="R2407" s="7">
        <f>IF($I2407=1,(O2407-MAR1!$B$12)/MAR1!$D$12,(O2407-MAR1!$C$12)/MAR1!$E$12)</f>
        <v/>
      </c>
      <c r="S2407" s="7">
        <f>IF($I2407=1,(P2407-MAR1!$B$13)/MAR1!$D$13,(P2407-MAR1!$C$13)/MAR1!$E$13)</f>
        <v/>
      </c>
    </row>
    <row r="2408">
      <c r="A2408" s="5" t="n">
        <v>2407</v>
      </c>
      <c r="B2408" s="5" t="n">
        <v>7</v>
      </c>
      <c r="C2408" s="5" t="n">
        <v>217</v>
      </c>
      <c r="D2408" s="5" t="n">
        <v>8</v>
      </c>
      <c r="E2408" s="5" t="n">
        <v>0</v>
      </c>
      <c r="F2408" s="5" t="n">
        <v>32.4</v>
      </c>
      <c r="G2408" s="5" t="n">
        <v>25.1</v>
      </c>
      <c r="H2408" s="5" t="n">
        <v>11.82</v>
      </c>
      <c r="I2408" s="6">
        <f>IF(E2408&gt;=Markov!$B$3,1,0)</f>
        <v/>
      </c>
      <c r="J2408" s="6">
        <f>I2407</f>
        <v/>
      </c>
      <c r="K2408" s="7">
        <f>MAR1!$B$5+MAR1!$C$5*COS(2*PI()*$C2408/365)+MAR1!$D$5*SIN(2*PI()*$C2408/365)</f>
        <v/>
      </c>
      <c r="L2408" s="7">
        <f>MAR1!$B$6+MAR1!$C$6*COS(2*PI()*$C2408/365)+MAR1!$D$6*SIN(2*PI()*$C2408/365)</f>
        <v/>
      </c>
      <c r="M2408" s="7">
        <f>MAR1!$B$7+MAR1!$C$7*COS(2*PI()*$C2408/365)+MAR1!$D$7*SIN(2*PI()*$C2408/365)</f>
        <v/>
      </c>
      <c r="N2408" s="7">
        <f>F2408-K2408</f>
        <v/>
      </c>
      <c r="O2408" s="7">
        <f>G2408-L2408</f>
        <v/>
      </c>
      <c r="P2408" s="7">
        <f>H2408-M2408</f>
        <v/>
      </c>
      <c r="Q2408" s="7">
        <f>IF($I2408=1,(N2408-MAR1!$B$11)/MAR1!$D$11,(N2408-MAR1!$C$11)/MAR1!$E$11)</f>
        <v/>
      </c>
      <c r="R2408" s="7">
        <f>IF($I2408=1,(O2408-MAR1!$B$12)/MAR1!$D$12,(O2408-MAR1!$C$12)/MAR1!$E$12)</f>
        <v/>
      </c>
      <c r="S2408" s="7">
        <f>IF($I2408=1,(P2408-MAR1!$B$13)/MAR1!$D$13,(P2408-MAR1!$C$13)/MAR1!$E$13)</f>
        <v/>
      </c>
    </row>
    <row r="2409">
      <c r="A2409" s="5" t="n">
        <v>2408</v>
      </c>
      <c r="B2409" s="5" t="n">
        <v>7</v>
      </c>
      <c r="C2409" s="5" t="n">
        <v>218</v>
      </c>
      <c r="D2409" s="5" t="n">
        <v>8</v>
      </c>
      <c r="E2409" s="5" t="n">
        <v>0</v>
      </c>
      <c r="F2409" s="5" t="n">
        <v>32.6</v>
      </c>
      <c r="G2409" s="5" t="n">
        <v>25.3</v>
      </c>
      <c r="H2409" s="5" t="n">
        <v>16.77</v>
      </c>
      <c r="I2409" s="6">
        <f>IF(E2409&gt;=Markov!$B$3,1,0)</f>
        <v/>
      </c>
      <c r="J2409" s="6">
        <f>I2408</f>
        <v/>
      </c>
      <c r="K2409" s="7">
        <f>MAR1!$B$5+MAR1!$C$5*COS(2*PI()*$C2409/365)+MAR1!$D$5*SIN(2*PI()*$C2409/365)</f>
        <v/>
      </c>
      <c r="L2409" s="7">
        <f>MAR1!$B$6+MAR1!$C$6*COS(2*PI()*$C2409/365)+MAR1!$D$6*SIN(2*PI()*$C2409/365)</f>
        <v/>
      </c>
      <c r="M2409" s="7">
        <f>MAR1!$B$7+MAR1!$C$7*COS(2*PI()*$C2409/365)+MAR1!$D$7*SIN(2*PI()*$C2409/365)</f>
        <v/>
      </c>
      <c r="N2409" s="7">
        <f>F2409-K2409</f>
        <v/>
      </c>
      <c r="O2409" s="7">
        <f>G2409-L2409</f>
        <v/>
      </c>
      <c r="P2409" s="7">
        <f>H2409-M2409</f>
        <v/>
      </c>
      <c r="Q2409" s="7">
        <f>IF($I2409=1,(N2409-MAR1!$B$11)/MAR1!$D$11,(N2409-MAR1!$C$11)/MAR1!$E$11)</f>
        <v/>
      </c>
      <c r="R2409" s="7">
        <f>IF($I2409=1,(O2409-MAR1!$B$12)/MAR1!$D$12,(O2409-MAR1!$C$12)/MAR1!$E$12)</f>
        <v/>
      </c>
      <c r="S2409" s="7">
        <f>IF($I2409=1,(P2409-MAR1!$B$13)/MAR1!$D$13,(P2409-MAR1!$C$13)/MAR1!$E$13)</f>
        <v/>
      </c>
    </row>
    <row r="2410">
      <c r="A2410" s="5" t="n">
        <v>2409</v>
      </c>
      <c r="B2410" s="5" t="n">
        <v>7</v>
      </c>
      <c r="C2410" s="5" t="n">
        <v>219</v>
      </c>
      <c r="D2410" s="5" t="n">
        <v>8</v>
      </c>
      <c r="E2410" s="5" t="n">
        <v>7.5</v>
      </c>
      <c r="F2410" s="5" t="n">
        <v>29.5</v>
      </c>
      <c r="G2410" s="5" t="n">
        <v>22.3</v>
      </c>
      <c r="H2410" s="5" t="n">
        <v>9.779999999999999</v>
      </c>
      <c r="I2410" s="6">
        <f>IF(E2410&gt;=Markov!$B$3,1,0)</f>
        <v/>
      </c>
      <c r="J2410" s="6">
        <f>I2409</f>
        <v/>
      </c>
      <c r="K2410" s="7">
        <f>MAR1!$B$5+MAR1!$C$5*COS(2*PI()*$C2410/365)+MAR1!$D$5*SIN(2*PI()*$C2410/365)</f>
        <v/>
      </c>
      <c r="L2410" s="7">
        <f>MAR1!$B$6+MAR1!$C$6*COS(2*PI()*$C2410/365)+MAR1!$D$6*SIN(2*PI()*$C2410/365)</f>
        <v/>
      </c>
      <c r="M2410" s="7">
        <f>MAR1!$B$7+MAR1!$C$7*COS(2*PI()*$C2410/365)+MAR1!$D$7*SIN(2*PI()*$C2410/365)</f>
        <v/>
      </c>
      <c r="N2410" s="7">
        <f>F2410-K2410</f>
        <v/>
      </c>
      <c r="O2410" s="7">
        <f>G2410-L2410</f>
        <v/>
      </c>
      <c r="P2410" s="7">
        <f>H2410-M2410</f>
        <v/>
      </c>
      <c r="Q2410" s="7">
        <f>IF($I2410=1,(N2410-MAR1!$B$11)/MAR1!$D$11,(N2410-MAR1!$C$11)/MAR1!$E$11)</f>
        <v/>
      </c>
      <c r="R2410" s="7">
        <f>IF($I2410=1,(O2410-MAR1!$B$12)/MAR1!$D$12,(O2410-MAR1!$C$12)/MAR1!$E$12)</f>
        <v/>
      </c>
      <c r="S2410" s="7">
        <f>IF($I2410=1,(P2410-MAR1!$B$13)/MAR1!$D$13,(P2410-MAR1!$C$13)/MAR1!$E$13)</f>
        <v/>
      </c>
    </row>
    <row r="2411">
      <c r="A2411" s="5" t="n">
        <v>2410</v>
      </c>
      <c r="B2411" s="5" t="n">
        <v>7</v>
      </c>
      <c r="C2411" s="5" t="n">
        <v>220</v>
      </c>
      <c r="D2411" s="5" t="n">
        <v>8</v>
      </c>
      <c r="E2411" s="5" t="n">
        <v>2.4</v>
      </c>
      <c r="F2411" s="5" t="n">
        <v>29.9</v>
      </c>
      <c r="G2411" s="5" t="n">
        <v>23.6</v>
      </c>
      <c r="H2411" s="5" t="n">
        <v>12.08</v>
      </c>
      <c r="I2411" s="6">
        <f>IF(E2411&gt;=Markov!$B$3,1,0)</f>
        <v/>
      </c>
      <c r="J2411" s="6">
        <f>I2410</f>
        <v/>
      </c>
      <c r="K2411" s="7">
        <f>MAR1!$B$5+MAR1!$C$5*COS(2*PI()*$C2411/365)+MAR1!$D$5*SIN(2*PI()*$C2411/365)</f>
        <v/>
      </c>
      <c r="L2411" s="7">
        <f>MAR1!$B$6+MAR1!$C$6*COS(2*PI()*$C2411/365)+MAR1!$D$6*SIN(2*PI()*$C2411/365)</f>
        <v/>
      </c>
      <c r="M2411" s="7">
        <f>MAR1!$B$7+MAR1!$C$7*COS(2*PI()*$C2411/365)+MAR1!$D$7*SIN(2*PI()*$C2411/365)</f>
        <v/>
      </c>
      <c r="N2411" s="7">
        <f>F2411-K2411</f>
        <v/>
      </c>
      <c r="O2411" s="7">
        <f>G2411-L2411</f>
        <v/>
      </c>
      <c r="P2411" s="7">
        <f>H2411-M2411</f>
        <v/>
      </c>
      <c r="Q2411" s="7">
        <f>IF($I2411=1,(N2411-MAR1!$B$11)/MAR1!$D$11,(N2411-MAR1!$C$11)/MAR1!$E$11)</f>
        <v/>
      </c>
      <c r="R2411" s="7">
        <f>IF($I2411=1,(O2411-MAR1!$B$12)/MAR1!$D$12,(O2411-MAR1!$C$12)/MAR1!$E$12)</f>
        <v/>
      </c>
      <c r="S2411" s="7">
        <f>IF($I2411=1,(P2411-MAR1!$B$13)/MAR1!$D$13,(P2411-MAR1!$C$13)/MAR1!$E$13)</f>
        <v/>
      </c>
    </row>
    <row r="2412">
      <c r="A2412" s="5" t="n">
        <v>2411</v>
      </c>
      <c r="B2412" s="5" t="n">
        <v>7</v>
      </c>
      <c r="C2412" s="5" t="n">
        <v>221</v>
      </c>
      <c r="D2412" s="5" t="n">
        <v>8</v>
      </c>
      <c r="E2412" s="5" t="n">
        <v>1.1</v>
      </c>
      <c r="F2412" s="5" t="n">
        <v>29.1</v>
      </c>
      <c r="G2412" s="5" t="n">
        <v>24.5</v>
      </c>
      <c r="H2412" s="5" t="n">
        <v>8.130000000000001</v>
      </c>
      <c r="I2412" s="6">
        <f>IF(E2412&gt;=Markov!$B$3,1,0)</f>
        <v/>
      </c>
      <c r="J2412" s="6">
        <f>I2411</f>
        <v/>
      </c>
      <c r="K2412" s="7">
        <f>MAR1!$B$5+MAR1!$C$5*COS(2*PI()*$C2412/365)+MAR1!$D$5*SIN(2*PI()*$C2412/365)</f>
        <v/>
      </c>
      <c r="L2412" s="7">
        <f>MAR1!$B$6+MAR1!$C$6*COS(2*PI()*$C2412/365)+MAR1!$D$6*SIN(2*PI()*$C2412/365)</f>
        <v/>
      </c>
      <c r="M2412" s="7">
        <f>MAR1!$B$7+MAR1!$C$7*COS(2*PI()*$C2412/365)+MAR1!$D$7*SIN(2*PI()*$C2412/365)</f>
        <v/>
      </c>
      <c r="N2412" s="7">
        <f>F2412-K2412</f>
        <v/>
      </c>
      <c r="O2412" s="7">
        <f>G2412-L2412</f>
        <v/>
      </c>
      <c r="P2412" s="7">
        <f>H2412-M2412</f>
        <v/>
      </c>
      <c r="Q2412" s="7">
        <f>IF($I2412=1,(N2412-MAR1!$B$11)/MAR1!$D$11,(N2412-MAR1!$C$11)/MAR1!$E$11)</f>
        <v/>
      </c>
      <c r="R2412" s="7">
        <f>IF($I2412=1,(O2412-MAR1!$B$12)/MAR1!$D$12,(O2412-MAR1!$C$12)/MAR1!$E$12)</f>
        <v/>
      </c>
      <c r="S2412" s="7">
        <f>IF($I2412=1,(P2412-MAR1!$B$13)/MAR1!$D$13,(P2412-MAR1!$C$13)/MAR1!$E$13)</f>
        <v/>
      </c>
    </row>
    <row r="2413">
      <c r="A2413" s="5" t="n">
        <v>2412</v>
      </c>
      <c r="B2413" s="5" t="n">
        <v>7</v>
      </c>
      <c r="C2413" s="5" t="n">
        <v>222</v>
      </c>
      <c r="D2413" s="5" t="n">
        <v>8</v>
      </c>
      <c r="E2413" s="5" t="n">
        <v>0.8</v>
      </c>
      <c r="F2413" s="5" t="n">
        <v>29.6</v>
      </c>
      <c r="G2413" s="5" t="n">
        <v>24</v>
      </c>
      <c r="H2413" s="5" t="n">
        <v>15.27</v>
      </c>
      <c r="I2413" s="6">
        <f>IF(E2413&gt;=Markov!$B$3,1,0)</f>
        <v/>
      </c>
      <c r="J2413" s="6">
        <f>I2412</f>
        <v/>
      </c>
      <c r="K2413" s="7">
        <f>MAR1!$B$5+MAR1!$C$5*COS(2*PI()*$C2413/365)+MAR1!$D$5*SIN(2*PI()*$C2413/365)</f>
        <v/>
      </c>
      <c r="L2413" s="7">
        <f>MAR1!$B$6+MAR1!$C$6*COS(2*PI()*$C2413/365)+MAR1!$D$6*SIN(2*PI()*$C2413/365)</f>
        <v/>
      </c>
      <c r="M2413" s="7">
        <f>MAR1!$B$7+MAR1!$C$7*COS(2*PI()*$C2413/365)+MAR1!$D$7*SIN(2*PI()*$C2413/365)</f>
        <v/>
      </c>
      <c r="N2413" s="7">
        <f>F2413-K2413</f>
        <v/>
      </c>
      <c r="O2413" s="7">
        <f>G2413-L2413</f>
        <v/>
      </c>
      <c r="P2413" s="7">
        <f>H2413-M2413</f>
        <v/>
      </c>
      <c r="Q2413" s="7">
        <f>IF($I2413=1,(N2413-MAR1!$B$11)/MAR1!$D$11,(N2413-MAR1!$C$11)/MAR1!$E$11)</f>
        <v/>
      </c>
      <c r="R2413" s="7">
        <f>IF($I2413=1,(O2413-MAR1!$B$12)/MAR1!$D$12,(O2413-MAR1!$C$12)/MAR1!$E$12)</f>
        <v/>
      </c>
      <c r="S2413" s="7">
        <f>IF($I2413=1,(P2413-MAR1!$B$13)/MAR1!$D$13,(P2413-MAR1!$C$13)/MAR1!$E$13)</f>
        <v/>
      </c>
    </row>
    <row r="2414">
      <c r="A2414" s="5" t="n">
        <v>2413</v>
      </c>
      <c r="B2414" s="5" t="n">
        <v>7</v>
      </c>
      <c r="C2414" s="5" t="n">
        <v>223</v>
      </c>
      <c r="D2414" s="5" t="n">
        <v>8</v>
      </c>
      <c r="E2414" s="5" t="n">
        <v>4.6</v>
      </c>
      <c r="F2414" s="5" t="n">
        <v>29.8</v>
      </c>
      <c r="G2414" s="5" t="n">
        <v>23.9</v>
      </c>
      <c r="H2414" s="5" t="n">
        <v>10.54</v>
      </c>
      <c r="I2414" s="6">
        <f>IF(E2414&gt;=Markov!$B$3,1,0)</f>
        <v/>
      </c>
      <c r="J2414" s="6">
        <f>I2413</f>
        <v/>
      </c>
      <c r="K2414" s="7">
        <f>MAR1!$B$5+MAR1!$C$5*COS(2*PI()*$C2414/365)+MAR1!$D$5*SIN(2*PI()*$C2414/365)</f>
        <v/>
      </c>
      <c r="L2414" s="7">
        <f>MAR1!$B$6+MAR1!$C$6*COS(2*PI()*$C2414/365)+MAR1!$D$6*SIN(2*PI()*$C2414/365)</f>
        <v/>
      </c>
      <c r="M2414" s="7">
        <f>MAR1!$B$7+MAR1!$C$7*COS(2*PI()*$C2414/365)+MAR1!$D$7*SIN(2*PI()*$C2414/365)</f>
        <v/>
      </c>
      <c r="N2414" s="7">
        <f>F2414-K2414</f>
        <v/>
      </c>
      <c r="O2414" s="7">
        <f>G2414-L2414</f>
        <v/>
      </c>
      <c r="P2414" s="7">
        <f>H2414-M2414</f>
        <v/>
      </c>
      <c r="Q2414" s="7">
        <f>IF($I2414=1,(N2414-MAR1!$B$11)/MAR1!$D$11,(N2414-MAR1!$C$11)/MAR1!$E$11)</f>
        <v/>
      </c>
      <c r="R2414" s="7">
        <f>IF($I2414=1,(O2414-MAR1!$B$12)/MAR1!$D$12,(O2414-MAR1!$C$12)/MAR1!$E$12)</f>
        <v/>
      </c>
      <c r="S2414" s="7">
        <f>IF($I2414=1,(P2414-MAR1!$B$13)/MAR1!$D$13,(P2414-MAR1!$C$13)/MAR1!$E$13)</f>
        <v/>
      </c>
    </row>
    <row r="2415">
      <c r="A2415" s="5" t="n">
        <v>2414</v>
      </c>
      <c r="B2415" s="5" t="n">
        <v>7</v>
      </c>
      <c r="C2415" s="5" t="n">
        <v>224</v>
      </c>
      <c r="D2415" s="5" t="n">
        <v>8</v>
      </c>
      <c r="E2415" s="5" t="n">
        <v>5.7</v>
      </c>
      <c r="F2415" s="5" t="n">
        <v>29.4</v>
      </c>
      <c r="G2415" s="5" t="n">
        <v>23.7</v>
      </c>
      <c r="H2415" s="5" t="n">
        <v>15.04</v>
      </c>
      <c r="I2415" s="6">
        <f>IF(E2415&gt;=Markov!$B$3,1,0)</f>
        <v/>
      </c>
      <c r="J2415" s="6">
        <f>I2414</f>
        <v/>
      </c>
      <c r="K2415" s="7">
        <f>MAR1!$B$5+MAR1!$C$5*COS(2*PI()*$C2415/365)+MAR1!$D$5*SIN(2*PI()*$C2415/365)</f>
        <v/>
      </c>
      <c r="L2415" s="7">
        <f>MAR1!$B$6+MAR1!$C$6*COS(2*PI()*$C2415/365)+MAR1!$D$6*SIN(2*PI()*$C2415/365)</f>
        <v/>
      </c>
      <c r="M2415" s="7">
        <f>MAR1!$B$7+MAR1!$C$7*COS(2*PI()*$C2415/365)+MAR1!$D$7*SIN(2*PI()*$C2415/365)</f>
        <v/>
      </c>
      <c r="N2415" s="7">
        <f>F2415-K2415</f>
        <v/>
      </c>
      <c r="O2415" s="7">
        <f>G2415-L2415</f>
        <v/>
      </c>
      <c r="P2415" s="7">
        <f>H2415-M2415</f>
        <v/>
      </c>
      <c r="Q2415" s="7">
        <f>IF($I2415=1,(N2415-MAR1!$B$11)/MAR1!$D$11,(N2415-MAR1!$C$11)/MAR1!$E$11)</f>
        <v/>
      </c>
      <c r="R2415" s="7">
        <f>IF($I2415=1,(O2415-MAR1!$B$12)/MAR1!$D$12,(O2415-MAR1!$C$12)/MAR1!$E$12)</f>
        <v/>
      </c>
      <c r="S2415" s="7">
        <f>IF($I2415=1,(P2415-MAR1!$B$13)/MAR1!$D$13,(P2415-MAR1!$C$13)/MAR1!$E$13)</f>
        <v/>
      </c>
    </row>
    <row r="2416">
      <c r="A2416" s="5" t="n">
        <v>2415</v>
      </c>
      <c r="B2416" s="5" t="n">
        <v>7</v>
      </c>
      <c r="C2416" s="5" t="n">
        <v>225</v>
      </c>
      <c r="D2416" s="5" t="n">
        <v>8</v>
      </c>
      <c r="E2416" s="5" t="n">
        <v>0</v>
      </c>
      <c r="F2416" s="5" t="n">
        <v>32.4</v>
      </c>
      <c r="G2416" s="5" t="n">
        <v>24.6</v>
      </c>
      <c r="H2416" s="5" t="n">
        <v>13.91</v>
      </c>
      <c r="I2416" s="6">
        <f>IF(E2416&gt;=Markov!$B$3,1,0)</f>
        <v/>
      </c>
      <c r="J2416" s="6">
        <f>I2415</f>
        <v/>
      </c>
      <c r="K2416" s="7">
        <f>MAR1!$B$5+MAR1!$C$5*COS(2*PI()*$C2416/365)+MAR1!$D$5*SIN(2*PI()*$C2416/365)</f>
        <v/>
      </c>
      <c r="L2416" s="7">
        <f>MAR1!$B$6+MAR1!$C$6*COS(2*PI()*$C2416/365)+MAR1!$D$6*SIN(2*PI()*$C2416/365)</f>
        <v/>
      </c>
      <c r="M2416" s="7">
        <f>MAR1!$B$7+MAR1!$C$7*COS(2*PI()*$C2416/365)+MAR1!$D$7*SIN(2*PI()*$C2416/365)</f>
        <v/>
      </c>
      <c r="N2416" s="7">
        <f>F2416-K2416</f>
        <v/>
      </c>
      <c r="O2416" s="7">
        <f>G2416-L2416</f>
        <v/>
      </c>
      <c r="P2416" s="7">
        <f>H2416-M2416</f>
        <v/>
      </c>
      <c r="Q2416" s="7">
        <f>IF($I2416=1,(N2416-MAR1!$B$11)/MAR1!$D$11,(N2416-MAR1!$C$11)/MAR1!$E$11)</f>
        <v/>
      </c>
      <c r="R2416" s="7">
        <f>IF($I2416=1,(O2416-MAR1!$B$12)/MAR1!$D$12,(O2416-MAR1!$C$12)/MAR1!$E$12)</f>
        <v/>
      </c>
      <c r="S2416" s="7">
        <f>IF($I2416=1,(P2416-MAR1!$B$13)/MAR1!$D$13,(P2416-MAR1!$C$13)/MAR1!$E$13)</f>
        <v/>
      </c>
    </row>
    <row r="2417">
      <c r="A2417" s="5" t="n">
        <v>2416</v>
      </c>
      <c r="B2417" s="5" t="n">
        <v>7</v>
      </c>
      <c r="C2417" s="5" t="n">
        <v>226</v>
      </c>
      <c r="D2417" s="5" t="n">
        <v>8</v>
      </c>
      <c r="E2417" s="5" t="n">
        <v>2.5</v>
      </c>
      <c r="F2417" s="5" t="n">
        <v>31.7</v>
      </c>
      <c r="G2417" s="5" t="n">
        <v>24.1</v>
      </c>
      <c r="H2417" s="5" t="n">
        <v>13.57</v>
      </c>
      <c r="I2417" s="6">
        <f>IF(E2417&gt;=Markov!$B$3,1,0)</f>
        <v/>
      </c>
      <c r="J2417" s="6">
        <f>I2416</f>
        <v/>
      </c>
      <c r="K2417" s="7">
        <f>MAR1!$B$5+MAR1!$C$5*COS(2*PI()*$C2417/365)+MAR1!$D$5*SIN(2*PI()*$C2417/365)</f>
        <v/>
      </c>
      <c r="L2417" s="7">
        <f>MAR1!$B$6+MAR1!$C$6*COS(2*PI()*$C2417/365)+MAR1!$D$6*SIN(2*PI()*$C2417/365)</f>
        <v/>
      </c>
      <c r="M2417" s="7">
        <f>MAR1!$B$7+MAR1!$C$7*COS(2*PI()*$C2417/365)+MAR1!$D$7*SIN(2*PI()*$C2417/365)</f>
        <v/>
      </c>
      <c r="N2417" s="7">
        <f>F2417-K2417</f>
        <v/>
      </c>
      <c r="O2417" s="7">
        <f>G2417-L2417</f>
        <v/>
      </c>
      <c r="P2417" s="7">
        <f>H2417-M2417</f>
        <v/>
      </c>
      <c r="Q2417" s="7">
        <f>IF($I2417=1,(N2417-MAR1!$B$11)/MAR1!$D$11,(N2417-MAR1!$C$11)/MAR1!$E$11)</f>
        <v/>
      </c>
      <c r="R2417" s="7">
        <f>IF($I2417=1,(O2417-MAR1!$B$12)/MAR1!$D$12,(O2417-MAR1!$C$12)/MAR1!$E$12)</f>
        <v/>
      </c>
      <c r="S2417" s="7">
        <f>IF($I2417=1,(P2417-MAR1!$B$13)/MAR1!$D$13,(P2417-MAR1!$C$13)/MAR1!$E$13)</f>
        <v/>
      </c>
    </row>
    <row r="2418">
      <c r="A2418" s="5" t="n">
        <v>2417</v>
      </c>
      <c r="B2418" s="5" t="n">
        <v>7</v>
      </c>
      <c r="C2418" s="5" t="n">
        <v>227</v>
      </c>
      <c r="D2418" s="5" t="n">
        <v>8</v>
      </c>
      <c r="E2418" s="5" t="n">
        <v>0</v>
      </c>
      <c r="F2418" s="5" t="n">
        <v>29.6</v>
      </c>
      <c r="G2418" s="5" t="n">
        <v>25.2</v>
      </c>
      <c r="H2418" s="5" t="n">
        <v>16.58</v>
      </c>
      <c r="I2418" s="6">
        <f>IF(E2418&gt;=Markov!$B$3,1,0)</f>
        <v/>
      </c>
      <c r="J2418" s="6">
        <f>I2417</f>
        <v/>
      </c>
      <c r="K2418" s="7">
        <f>MAR1!$B$5+MAR1!$C$5*COS(2*PI()*$C2418/365)+MAR1!$D$5*SIN(2*PI()*$C2418/365)</f>
        <v/>
      </c>
      <c r="L2418" s="7">
        <f>MAR1!$B$6+MAR1!$C$6*COS(2*PI()*$C2418/365)+MAR1!$D$6*SIN(2*PI()*$C2418/365)</f>
        <v/>
      </c>
      <c r="M2418" s="7">
        <f>MAR1!$B$7+MAR1!$C$7*COS(2*PI()*$C2418/365)+MAR1!$D$7*SIN(2*PI()*$C2418/365)</f>
        <v/>
      </c>
      <c r="N2418" s="7">
        <f>F2418-K2418</f>
        <v/>
      </c>
      <c r="O2418" s="7">
        <f>G2418-L2418</f>
        <v/>
      </c>
      <c r="P2418" s="7">
        <f>H2418-M2418</f>
        <v/>
      </c>
      <c r="Q2418" s="7">
        <f>IF($I2418=1,(N2418-MAR1!$B$11)/MAR1!$D$11,(N2418-MAR1!$C$11)/MAR1!$E$11)</f>
        <v/>
      </c>
      <c r="R2418" s="7">
        <f>IF($I2418=1,(O2418-MAR1!$B$12)/MAR1!$D$12,(O2418-MAR1!$C$12)/MAR1!$E$12)</f>
        <v/>
      </c>
      <c r="S2418" s="7">
        <f>IF($I2418=1,(P2418-MAR1!$B$13)/MAR1!$D$13,(P2418-MAR1!$C$13)/MAR1!$E$13)</f>
        <v/>
      </c>
    </row>
    <row r="2419">
      <c r="A2419" s="5" t="n">
        <v>2418</v>
      </c>
      <c r="B2419" s="5" t="n">
        <v>7</v>
      </c>
      <c r="C2419" s="5" t="n">
        <v>228</v>
      </c>
      <c r="D2419" s="5" t="n">
        <v>8</v>
      </c>
      <c r="E2419" s="5" t="n">
        <v>0</v>
      </c>
      <c r="F2419" s="5" t="n">
        <v>29.1</v>
      </c>
      <c r="G2419" s="5" t="n">
        <v>25.1</v>
      </c>
      <c r="H2419" s="5" t="n">
        <v>20.05</v>
      </c>
      <c r="I2419" s="6">
        <f>IF(E2419&gt;=Markov!$B$3,1,0)</f>
        <v/>
      </c>
      <c r="J2419" s="6">
        <f>I2418</f>
        <v/>
      </c>
      <c r="K2419" s="7">
        <f>MAR1!$B$5+MAR1!$C$5*COS(2*PI()*$C2419/365)+MAR1!$D$5*SIN(2*PI()*$C2419/365)</f>
        <v/>
      </c>
      <c r="L2419" s="7">
        <f>MAR1!$B$6+MAR1!$C$6*COS(2*PI()*$C2419/365)+MAR1!$D$6*SIN(2*PI()*$C2419/365)</f>
        <v/>
      </c>
      <c r="M2419" s="7">
        <f>MAR1!$B$7+MAR1!$C$7*COS(2*PI()*$C2419/365)+MAR1!$D$7*SIN(2*PI()*$C2419/365)</f>
        <v/>
      </c>
      <c r="N2419" s="7">
        <f>F2419-K2419</f>
        <v/>
      </c>
      <c r="O2419" s="7">
        <f>G2419-L2419</f>
        <v/>
      </c>
      <c r="P2419" s="7">
        <f>H2419-M2419</f>
        <v/>
      </c>
      <c r="Q2419" s="7">
        <f>IF($I2419=1,(N2419-MAR1!$B$11)/MAR1!$D$11,(N2419-MAR1!$C$11)/MAR1!$E$11)</f>
        <v/>
      </c>
      <c r="R2419" s="7">
        <f>IF($I2419=1,(O2419-MAR1!$B$12)/MAR1!$D$12,(O2419-MAR1!$C$12)/MAR1!$E$12)</f>
        <v/>
      </c>
      <c r="S2419" s="7">
        <f>IF($I2419=1,(P2419-MAR1!$B$13)/MAR1!$D$13,(P2419-MAR1!$C$13)/MAR1!$E$13)</f>
        <v/>
      </c>
    </row>
    <row r="2420">
      <c r="A2420" s="5" t="n">
        <v>2419</v>
      </c>
      <c r="B2420" s="5" t="n">
        <v>7</v>
      </c>
      <c r="C2420" s="5" t="n">
        <v>229</v>
      </c>
      <c r="D2420" s="5" t="n">
        <v>8</v>
      </c>
      <c r="E2420" s="5" t="n">
        <v>0</v>
      </c>
      <c r="F2420" s="5" t="n">
        <v>29.3</v>
      </c>
      <c r="G2420" s="5" t="n">
        <v>22.9</v>
      </c>
      <c r="H2420" s="5" t="n">
        <v>16.92</v>
      </c>
      <c r="I2420" s="6">
        <f>IF(E2420&gt;=Markov!$B$3,1,0)</f>
        <v/>
      </c>
      <c r="J2420" s="6">
        <f>I2419</f>
        <v/>
      </c>
      <c r="K2420" s="7">
        <f>MAR1!$B$5+MAR1!$C$5*COS(2*PI()*$C2420/365)+MAR1!$D$5*SIN(2*PI()*$C2420/365)</f>
        <v/>
      </c>
      <c r="L2420" s="7">
        <f>MAR1!$B$6+MAR1!$C$6*COS(2*PI()*$C2420/365)+MAR1!$D$6*SIN(2*PI()*$C2420/365)</f>
        <v/>
      </c>
      <c r="M2420" s="7">
        <f>MAR1!$B$7+MAR1!$C$7*COS(2*PI()*$C2420/365)+MAR1!$D$7*SIN(2*PI()*$C2420/365)</f>
        <v/>
      </c>
      <c r="N2420" s="7">
        <f>F2420-K2420</f>
        <v/>
      </c>
      <c r="O2420" s="7">
        <f>G2420-L2420</f>
        <v/>
      </c>
      <c r="P2420" s="7">
        <f>H2420-M2420</f>
        <v/>
      </c>
      <c r="Q2420" s="7">
        <f>IF($I2420=1,(N2420-MAR1!$B$11)/MAR1!$D$11,(N2420-MAR1!$C$11)/MAR1!$E$11)</f>
        <v/>
      </c>
      <c r="R2420" s="7">
        <f>IF($I2420=1,(O2420-MAR1!$B$12)/MAR1!$D$12,(O2420-MAR1!$C$12)/MAR1!$E$12)</f>
        <v/>
      </c>
      <c r="S2420" s="7">
        <f>IF($I2420=1,(P2420-MAR1!$B$13)/MAR1!$D$13,(P2420-MAR1!$C$13)/MAR1!$E$13)</f>
        <v/>
      </c>
    </row>
    <row r="2421">
      <c r="A2421" s="5" t="n">
        <v>2420</v>
      </c>
      <c r="B2421" s="5" t="n">
        <v>7</v>
      </c>
      <c r="C2421" s="5" t="n">
        <v>230</v>
      </c>
      <c r="D2421" s="5" t="n">
        <v>8</v>
      </c>
      <c r="E2421" s="5" t="n">
        <v>5.8</v>
      </c>
      <c r="F2421" s="5" t="n">
        <v>30.1</v>
      </c>
      <c r="G2421" s="5" t="n">
        <v>24.5</v>
      </c>
      <c r="H2421" s="5" t="n">
        <v>13.22</v>
      </c>
      <c r="I2421" s="6">
        <f>IF(E2421&gt;=Markov!$B$3,1,0)</f>
        <v/>
      </c>
      <c r="J2421" s="6">
        <f>I2420</f>
        <v/>
      </c>
      <c r="K2421" s="7">
        <f>MAR1!$B$5+MAR1!$C$5*COS(2*PI()*$C2421/365)+MAR1!$D$5*SIN(2*PI()*$C2421/365)</f>
        <v/>
      </c>
      <c r="L2421" s="7">
        <f>MAR1!$B$6+MAR1!$C$6*COS(2*PI()*$C2421/365)+MAR1!$D$6*SIN(2*PI()*$C2421/365)</f>
        <v/>
      </c>
      <c r="M2421" s="7">
        <f>MAR1!$B$7+MAR1!$C$7*COS(2*PI()*$C2421/365)+MAR1!$D$7*SIN(2*PI()*$C2421/365)</f>
        <v/>
      </c>
      <c r="N2421" s="7">
        <f>F2421-K2421</f>
        <v/>
      </c>
      <c r="O2421" s="7">
        <f>G2421-L2421</f>
        <v/>
      </c>
      <c r="P2421" s="7">
        <f>H2421-M2421</f>
        <v/>
      </c>
      <c r="Q2421" s="7">
        <f>IF($I2421=1,(N2421-MAR1!$B$11)/MAR1!$D$11,(N2421-MAR1!$C$11)/MAR1!$E$11)</f>
        <v/>
      </c>
      <c r="R2421" s="7">
        <f>IF($I2421=1,(O2421-MAR1!$B$12)/MAR1!$D$12,(O2421-MAR1!$C$12)/MAR1!$E$12)</f>
        <v/>
      </c>
      <c r="S2421" s="7">
        <f>IF($I2421=1,(P2421-MAR1!$B$13)/MAR1!$D$13,(P2421-MAR1!$C$13)/MAR1!$E$13)</f>
        <v/>
      </c>
    </row>
    <row r="2422">
      <c r="A2422" s="5" t="n">
        <v>2421</v>
      </c>
      <c r="B2422" s="5" t="n">
        <v>7</v>
      </c>
      <c r="C2422" s="5" t="n">
        <v>231</v>
      </c>
      <c r="D2422" s="5" t="n">
        <v>8</v>
      </c>
      <c r="E2422" s="5" t="n">
        <v>0</v>
      </c>
      <c r="F2422" s="5" t="n">
        <v>30.2</v>
      </c>
      <c r="G2422" s="5" t="n">
        <v>24.2</v>
      </c>
      <c r="H2422" s="5" t="n">
        <v>9.859999999999999</v>
      </c>
      <c r="I2422" s="6">
        <f>IF(E2422&gt;=Markov!$B$3,1,0)</f>
        <v/>
      </c>
      <c r="J2422" s="6">
        <f>I2421</f>
        <v/>
      </c>
      <c r="K2422" s="7">
        <f>MAR1!$B$5+MAR1!$C$5*COS(2*PI()*$C2422/365)+MAR1!$D$5*SIN(2*PI()*$C2422/365)</f>
        <v/>
      </c>
      <c r="L2422" s="7">
        <f>MAR1!$B$6+MAR1!$C$6*COS(2*PI()*$C2422/365)+MAR1!$D$6*SIN(2*PI()*$C2422/365)</f>
        <v/>
      </c>
      <c r="M2422" s="7">
        <f>MAR1!$B$7+MAR1!$C$7*COS(2*PI()*$C2422/365)+MAR1!$D$7*SIN(2*PI()*$C2422/365)</f>
        <v/>
      </c>
      <c r="N2422" s="7">
        <f>F2422-K2422</f>
        <v/>
      </c>
      <c r="O2422" s="7">
        <f>G2422-L2422</f>
        <v/>
      </c>
      <c r="P2422" s="7">
        <f>H2422-M2422</f>
        <v/>
      </c>
      <c r="Q2422" s="7">
        <f>IF($I2422=1,(N2422-MAR1!$B$11)/MAR1!$D$11,(N2422-MAR1!$C$11)/MAR1!$E$11)</f>
        <v/>
      </c>
      <c r="R2422" s="7">
        <f>IF($I2422=1,(O2422-MAR1!$B$12)/MAR1!$D$12,(O2422-MAR1!$C$12)/MAR1!$E$12)</f>
        <v/>
      </c>
      <c r="S2422" s="7">
        <f>IF($I2422=1,(P2422-MAR1!$B$13)/MAR1!$D$13,(P2422-MAR1!$C$13)/MAR1!$E$13)</f>
        <v/>
      </c>
    </row>
    <row r="2423">
      <c r="A2423" s="5" t="n">
        <v>2422</v>
      </c>
      <c r="B2423" s="5" t="n">
        <v>7</v>
      </c>
      <c r="C2423" s="5" t="n">
        <v>232</v>
      </c>
      <c r="D2423" s="5" t="n">
        <v>8</v>
      </c>
      <c r="E2423" s="5" t="n">
        <v>1.5</v>
      </c>
      <c r="F2423" s="5" t="n">
        <v>26.7</v>
      </c>
      <c r="G2423" s="5" t="n">
        <v>22.3</v>
      </c>
      <c r="H2423" s="5" t="n">
        <v>7.08</v>
      </c>
      <c r="I2423" s="6">
        <f>IF(E2423&gt;=Markov!$B$3,1,0)</f>
        <v/>
      </c>
      <c r="J2423" s="6">
        <f>I2422</f>
        <v/>
      </c>
      <c r="K2423" s="7">
        <f>MAR1!$B$5+MAR1!$C$5*COS(2*PI()*$C2423/365)+MAR1!$D$5*SIN(2*PI()*$C2423/365)</f>
        <v/>
      </c>
      <c r="L2423" s="7">
        <f>MAR1!$B$6+MAR1!$C$6*COS(2*PI()*$C2423/365)+MAR1!$D$6*SIN(2*PI()*$C2423/365)</f>
        <v/>
      </c>
      <c r="M2423" s="7">
        <f>MAR1!$B$7+MAR1!$C$7*COS(2*PI()*$C2423/365)+MAR1!$D$7*SIN(2*PI()*$C2423/365)</f>
        <v/>
      </c>
      <c r="N2423" s="7">
        <f>F2423-K2423</f>
        <v/>
      </c>
      <c r="O2423" s="7">
        <f>G2423-L2423</f>
        <v/>
      </c>
      <c r="P2423" s="7">
        <f>H2423-M2423</f>
        <v/>
      </c>
      <c r="Q2423" s="7">
        <f>IF($I2423=1,(N2423-MAR1!$B$11)/MAR1!$D$11,(N2423-MAR1!$C$11)/MAR1!$E$11)</f>
        <v/>
      </c>
      <c r="R2423" s="7">
        <f>IF($I2423=1,(O2423-MAR1!$B$12)/MAR1!$D$12,(O2423-MAR1!$C$12)/MAR1!$E$12)</f>
        <v/>
      </c>
      <c r="S2423" s="7">
        <f>IF($I2423=1,(P2423-MAR1!$B$13)/MAR1!$D$13,(P2423-MAR1!$C$13)/MAR1!$E$13)</f>
        <v/>
      </c>
    </row>
    <row r="2424">
      <c r="A2424" s="5" t="n">
        <v>2423</v>
      </c>
      <c r="B2424" s="5" t="n">
        <v>7</v>
      </c>
      <c r="C2424" s="5" t="n">
        <v>233</v>
      </c>
      <c r="D2424" s="5" t="n">
        <v>8</v>
      </c>
      <c r="E2424" s="5" t="n">
        <v>35.5</v>
      </c>
      <c r="F2424" s="5" t="n">
        <v>29</v>
      </c>
      <c r="G2424" s="5" t="n">
        <v>24</v>
      </c>
      <c r="H2424" s="5" t="n">
        <v>10.6</v>
      </c>
      <c r="I2424" s="6">
        <f>IF(E2424&gt;=Markov!$B$3,1,0)</f>
        <v/>
      </c>
      <c r="J2424" s="6">
        <f>I2423</f>
        <v/>
      </c>
      <c r="K2424" s="7">
        <f>MAR1!$B$5+MAR1!$C$5*COS(2*PI()*$C2424/365)+MAR1!$D$5*SIN(2*PI()*$C2424/365)</f>
        <v/>
      </c>
      <c r="L2424" s="7">
        <f>MAR1!$B$6+MAR1!$C$6*COS(2*PI()*$C2424/365)+MAR1!$D$6*SIN(2*PI()*$C2424/365)</f>
        <v/>
      </c>
      <c r="M2424" s="7">
        <f>MAR1!$B$7+MAR1!$C$7*COS(2*PI()*$C2424/365)+MAR1!$D$7*SIN(2*PI()*$C2424/365)</f>
        <v/>
      </c>
      <c r="N2424" s="7">
        <f>F2424-K2424</f>
        <v/>
      </c>
      <c r="O2424" s="7">
        <f>G2424-L2424</f>
        <v/>
      </c>
      <c r="P2424" s="7">
        <f>H2424-M2424</f>
        <v/>
      </c>
      <c r="Q2424" s="7">
        <f>IF($I2424=1,(N2424-MAR1!$B$11)/MAR1!$D$11,(N2424-MAR1!$C$11)/MAR1!$E$11)</f>
        <v/>
      </c>
      <c r="R2424" s="7">
        <f>IF($I2424=1,(O2424-MAR1!$B$12)/MAR1!$D$12,(O2424-MAR1!$C$12)/MAR1!$E$12)</f>
        <v/>
      </c>
      <c r="S2424" s="7">
        <f>IF($I2424=1,(P2424-MAR1!$B$13)/MAR1!$D$13,(P2424-MAR1!$C$13)/MAR1!$E$13)</f>
        <v/>
      </c>
    </row>
    <row r="2425">
      <c r="A2425" s="5" t="n">
        <v>2424</v>
      </c>
      <c r="B2425" s="5" t="n">
        <v>7</v>
      </c>
      <c r="C2425" s="5" t="n">
        <v>234</v>
      </c>
      <c r="D2425" s="5" t="n">
        <v>8</v>
      </c>
      <c r="E2425" s="5" t="n">
        <v>31.7</v>
      </c>
      <c r="F2425" s="5" t="n">
        <v>29.4</v>
      </c>
      <c r="G2425" s="5" t="n">
        <v>23.3</v>
      </c>
      <c r="H2425" s="5" t="n">
        <v>12.21</v>
      </c>
      <c r="I2425" s="6">
        <f>IF(E2425&gt;=Markov!$B$3,1,0)</f>
        <v/>
      </c>
      <c r="J2425" s="6">
        <f>I2424</f>
        <v/>
      </c>
      <c r="K2425" s="7">
        <f>MAR1!$B$5+MAR1!$C$5*COS(2*PI()*$C2425/365)+MAR1!$D$5*SIN(2*PI()*$C2425/365)</f>
        <v/>
      </c>
      <c r="L2425" s="7">
        <f>MAR1!$B$6+MAR1!$C$6*COS(2*PI()*$C2425/365)+MAR1!$D$6*SIN(2*PI()*$C2425/365)</f>
        <v/>
      </c>
      <c r="M2425" s="7">
        <f>MAR1!$B$7+MAR1!$C$7*COS(2*PI()*$C2425/365)+MAR1!$D$7*SIN(2*PI()*$C2425/365)</f>
        <v/>
      </c>
      <c r="N2425" s="7">
        <f>F2425-K2425</f>
        <v/>
      </c>
      <c r="O2425" s="7">
        <f>G2425-L2425</f>
        <v/>
      </c>
      <c r="P2425" s="7">
        <f>H2425-M2425</f>
        <v/>
      </c>
      <c r="Q2425" s="7">
        <f>IF($I2425=1,(N2425-MAR1!$B$11)/MAR1!$D$11,(N2425-MAR1!$C$11)/MAR1!$E$11)</f>
        <v/>
      </c>
      <c r="R2425" s="7">
        <f>IF($I2425=1,(O2425-MAR1!$B$12)/MAR1!$D$12,(O2425-MAR1!$C$12)/MAR1!$E$12)</f>
        <v/>
      </c>
      <c r="S2425" s="7">
        <f>IF($I2425=1,(P2425-MAR1!$B$13)/MAR1!$D$13,(P2425-MAR1!$C$13)/MAR1!$E$13)</f>
        <v/>
      </c>
    </row>
    <row r="2426">
      <c r="A2426" s="5" t="n">
        <v>2425</v>
      </c>
      <c r="B2426" s="5" t="n">
        <v>7</v>
      </c>
      <c r="C2426" s="5" t="n">
        <v>235</v>
      </c>
      <c r="D2426" s="5" t="n">
        <v>8</v>
      </c>
      <c r="E2426" s="5" t="n">
        <v>0</v>
      </c>
      <c r="F2426" s="5" t="n">
        <v>34.4</v>
      </c>
      <c r="G2426" s="5" t="n">
        <v>24.9</v>
      </c>
      <c r="H2426" s="5" t="n">
        <v>18.84</v>
      </c>
      <c r="I2426" s="6">
        <f>IF(E2426&gt;=Markov!$B$3,1,0)</f>
        <v/>
      </c>
      <c r="J2426" s="6">
        <f>I2425</f>
        <v/>
      </c>
      <c r="K2426" s="7">
        <f>MAR1!$B$5+MAR1!$C$5*COS(2*PI()*$C2426/365)+MAR1!$D$5*SIN(2*PI()*$C2426/365)</f>
        <v/>
      </c>
      <c r="L2426" s="7">
        <f>MAR1!$B$6+MAR1!$C$6*COS(2*PI()*$C2426/365)+MAR1!$D$6*SIN(2*PI()*$C2426/365)</f>
        <v/>
      </c>
      <c r="M2426" s="7">
        <f>MAR1!$B$7+MAR1!$C$7*COS(2*PI()*$C2426/365)+MAR1!$D$7*SIN(2*PI()*$C2426/365)</f>
        <v/>
      </c>
      <c r="N2426" s="7">
        <f>F2426-K2426</f>
        <v/>
      </c>
      <c r="O2426" s="7">
        <f>G2426-L2426</f>
        <v/>
      </c>
      <c r="P2426" s="7">
        <f>H2426-M2426</f>
        <v/>
      </c>
      <c r="Q2426" s="7">
        <f>IF($I2426=1,(N2426-MAR1!$B$11)/MAR1!$D$11,(N2426-MAR1!$C$11)/MAR1!$E$11)</f>
        <v/>
      </c>
      <c r="R2426" s="7">
        <f>IF($I2426=1,(O2426-MAR1!$B$12)/MAR1!$D$12,(O2426-MAR1!$C$12)/MAR1!$E$12)</f>
        <v/>
      </c>
      <c r="S2426" s="7">
        <f>IF($I2426=1,(P2426-MAR1!$B$13)/MAR1!$D$13,(P2426-MAR1!$C$13)/MAR1!$E$13)</f>
        <v/>
      </c>
    </row>
    <row r="2427">
      <c r="A2427" s="5" t="n">
        <v>2426</v>
      </c>
      <c r="B2427" s="5" t="n">
        <v>7</v>
      </c>
      <c r="C2427" s="5" t="n">
        <v>236</v>
      </c>
      <c r="D2427" s="5" t="n">
        <v>8</v>
      </c>
      <c r="E2427" s="5" t="n">
        <v>9.699999999999999</v>
      </c>
      <c r="F2427" s="5" t="n">
        <v>29.5</v>
      </c>
      <c r="G2427" s="5" t="n">
        <v>25.4</v>
      </c>
      <c r="H2427" s="5" t="n">
        <v>9.76</v>
      </c>
      <c r="I2427" s="6">
        <f>IF(E2427&gt;=Markov!$B$3,1,0)</f>
        <v/>
      </c>
      <c r="J2427" s="6">
        <f>I2426</f>
        <v/>
      </c>
      <c r="K2427" s="7">
        <f>MAR1!$B$5+MAR1!$C$5*COS(2*PI()*$C2427/365)+MAR1!$D$5*SIN(2*PI()*$C2427/365)</f>
        <v/>
      </c>
      <c r="L2427" s="7">
        <f>MAR1!$B$6+MAR1!$C$6*COS(2*PI()*$C2427/365)+MAR1!$D$6*SIN(2*PI()*$C2427/365)</f>
        <v/>
      </c>
      <c r="M2427" s="7">
        <f>MAR1!$B$7+MAR1!$C$7*COS(2*PI()*$C2427/365)+MAR1!$D$7*SIN(2*PI()*$C2427/365)</f>
        <v/>
      </c>
      <c r="N2427" s="7">
        <f>F2427-K2427</f>
        <v/>
      </c>
      <c r="O2427" s="7">
        <f>G2427-L2427</f>
        <v/>
      </c>
      <c r="P2427" s="7">
        <f>H2427-M2427</f>
        <v/>
      </c>
      <c r="Q2427" s="7">
        <f>IF($I2427=1,(N2427-MAR1!$B$11)/MAR1!$D$11,(N2427-MAR1!$C$11)/MAR1!$E$11)</f>
        <v/>
      </c>
      <c r="R2427" s="7">
        <f>IF($I2427=1,(O2427-MAR1!$B$12)/MAR1!$D$12,(O2427-MAR1!$C$12)/MAR1!$E$12)</f>
        <v/>
      </c>
      <c r="S2427" s="7">
        <f>IF($I2427=1,(P2427-MAR1!$B$13)/MAR1!$D$13,(P2427-MAR1!$C$13)/MAR1!$E$13)</f>
        <v/>
      </c>
    </row>
    <row r="2428">
      <c r="A2428" s="5" t="n">
        <v>2427</v>
      </c>
      <c r="B2428" s="5" t="n">
        <v>7</v>
      </c>
      <c r="C2428" s="5" t="n">
        <v>237</v>
      </c>
      <c r="D2428" s="5" t="n">
        <v>8</v>
      </c>
      <c r="E2428" s="5" t="n">
        <v>2.5</v>
      </c>
      <c r="F2428" s="5" t="n">
        <v>28.1</v>
      </c>
      <c r="G2428" s="5" t="n">
        <v>23.1</v>
      </c>
      <c r="H2428" s="5" t="n">
        <v>5.59</v>
      </c>
      <c r="I2428" s="6">
        <f>IF(E2428&gt;=Markov!$B$3,1,0)</f>
        <v/>
      </c>
      <c r="J2428" s="6">
        <f>I2427</f>
        <v/>
      </c>
      <c r="K2428" s="7">
        <f>MAR1!$B$5+MAR1!$C$5*COS(2*PI()*$C2428/365)+MAR1!$D$5*SIN(2*PI()*$C2428/365)</f>
        <v/>
      </c>
      <c r="L2428" s="7">
        <f>MAR1!$B$6+MAR1!$C$6*COS(2*PI()*$C2428/365)+MAR1!$D$6*SIN(2*PI()*$C2428/365)</f>
        <v/>
      </c>
      <c r="M2428" s="7">
        <f>MAR1!$B$7+MAR1!$C$7*COS(2*PI()*$C2428/365)+MAR1!$D$7*SIN(2*PI()*$C2428/365)</f>
        <v/>
      </c>
      <c r="N2428" s="7">
        <f>F2428-K2428</f>
        <v/>
      </c>
      <c r="O2428" s="7">
        <f>G2428-L2428</f>
        <v/>
      </c>
      <c r="P2428" s="7">
        <f>H2428-M2428</f>
        <v/>
      </c>
      <c r="Q2428" s="7">
        <f>IF($I2428=1,(N2428-MAR1!$B$11)/MAR1!$D$11,(N2428-MAR1!$C$11)/MAR1!$E$11)</f>
        <v/>
      </c>
      <c r="R2428" s="7">
        <f>IF($I2428=1,(O2428-MAR1!$B$12)/MAR1!$D$12,(O2428-MAR1!$C$12)/MAR1!$E$12)</f>
        <v/>
      </c>
      <c r="S2428" s="7">
        <f>IF($I2428=1,(P2428-MAR1!$B$13)/MAR1!$D$13,(P2428-MAR1!$C$13)/MAR1!$E$13)</f>
        <v/>
      </c>
    </row>
    <row r="2429">
      <c r="A2429" s="5" t="n">
        <v>2428</v>
      </c>
      <c r="B2429" s="5" t="n">
        <v>7</v>
      </c>
      <c r="C2429" s="5" t="n">
        <v>238</v>
      </c>
      <c r="D2429" s="5" t="n">
        <v>8</v>
      </c>
      <c r="E2429" s="5" t="n">
        <v>0.7</v>
      </c>
      <c r="F2429" s="5" t="n">
        <v>23.5</v>
      </c>
      <c r="G2429" s="5" t="n">
        <v>20.7</v>
      </c>
      <c r="H2429" s="5" t="n">
        <v>8.6</v>
      </c>
      <c r="I2429" s="6">
        <f>IF(E2429&gt;=Markov!$B$3,1,0)</f>
        <v/>
      </c>
      <c r="J2429" s="6">
        <f>I2428</f>
        <v/>
      </c>
      <c r="K2429" s="7">
        <f>MAR1!$B$5+MAR1!$C$5*COS(2*PI()*$C2429/365)+MAR1!$D$5*SIN(2*PI()*$C2429/365)</f>
        <v/>
      </c>
      <c r="L2429" s="7">
        <f>MAR1!$B$6+MAR1!$C$6*COS(2*PI()*$C2429/365)+MAR1!$D$6*SIN(2*PI()*$C2429/365)</f>
        <v/>
      </c>
      <c r="M2429" s="7">
        <f>MAR1!$B$7+MAR1!$C$7*COS(2*PI()*$C2429/365)+MAR1!$D$7*SIN(2*PI()*$C2429/365)</f>
        <v/>
      </c>
      <c r="N2429" s="7">
        <f>F2429-K2429</f>
        <v/>
      </c>
      <c r="O2429" s="7">
        <f>G2429-L2429</f>
        <v/>
      </c>
      <c r="P2429" s="7">
        <f>H2429-M2429</f>
        <v/>
      </c>
      <c r="Q2429" s="7">
        <f>IF($I2429=1,(N2429-MAR1!$B$11)/MAR1!$D$11,(N2429-MAR1!$C$11)/MAR1!$E$11)</f>
        <v/>
      </c>
      <c r="R2429" s="7">
        <f>IF($I2429=1,(O2429-MAR1!$B$12)/MAR1!$D$12,(O2429-MAR1!$C$12)/MAR1!$E$12)</f>
        <v/>
      </c>
      <c r="S2429" s="7">
        <f>IF($I2429=1,(P2429-MAR1!$B$13)/MAR1!$D$13,(P2429-MAR1!$C$13)/MAR1!$E$13)</f>
        <v/>
      </c>
    </row>
    <row r="2430">
      <c r="A2430" s="5" t="n">
        <v>2429</v>
      </c>
      <c r="B2430" s="5" t="n">
        <v>7</v>
      </c>
      <c r="C2430" s="5" t="n">
        <v>239</v>
      </c>
      <c r="D2430" s="5" t="n">
        <v>8</v>
      </c>
      <c r="E2430" s="5" t="n">
        <v>30.6</v>
      </c>
      <c r="F2430" s="5" t="n">
        <v>24.9</v>
      </c>
      <c r="G2430" s="5" t="n">
        <v>21.1</v>
      </c>
      <c r="H2430" s="5" t="n">
        <v>8.35</v>
      </c>
      <c r="I2430" s="6">
        <f>IF(E2430&gt;=Markov!$B$3,1,0)</f>
        <v/>
      </c>
      <c r="J2430" s="6">
        <f>I2429</f>
        <v/>
      </c>
      <c r="K2430" s="7">
        <f>MAR1!$B$5+MAR1!$C$5*COS(2*PI()*$C2430/365)+MAR1!$D$5*SIN(2*PI()*$C2430/365)</f>
        <v/>
      </c>
      <c r="L2430" s="7">
        <f>MAR1!$B$6+MAR1!$C$6*COS(2*PI()*$C2430/365)+MAR1!$D$6*SIN(2*PI()*$C2430/365)</f>
        <v/>
      </c>
      <c r="M2430" s="7">
        <f>MAR1!$B$7+MAR1!$C$7*COS(2*PI()*$C2430/365)+MAR1!$D$7*SIN(2*PI()*$C2430/365)</f>
        <v/>
      </c>
      <c r="N2430" s="7">
        <f>F2430-K2430</f>
        <v/>
      </c>
      <c r="O2430" s="7">
        <f>G2430-L2430</f>
        <v/>
      </c>
      <c r="P2430" s="7">
        <f>H2430-M2430</f>
        <v/>
      </c>
      <c r="Q2430" s="7">
        <f>IF($I2430=1,(N2430-MAR1!$B$11)/MAR1!$D$11,(N2430-MAR1!$C$11)/MAR1!$E$11)</f>
        <v/>
      </c>
      <c r="R2430" s="7">
        <f>IF($I2430=1,(O2430-MAR1!$B$12)/MAR1!$D$12,(O2430-MAR1!$C$12)/MAR1!$E$12)</f>
        <v/>
      </c>
      <c r="S2430" s="7">
        <f>IF($I2430=1,(P2430-MAR1!$B$13)/MAR1!$D$13,(P2430-MAR1!$C$13)/MAR1!$E$13)</f>
        <v/>
      </c>
    </row>
    <row r="2431">
      <c r="A2431" s="5" t="n">
        <v>2430</v>
      </c>
      <c r="B2431" s="5" t="n">
        <v>7</v>
      </c>
      <c r="C2431" s="5" t="n">
        <v>240</v>
      </c>
      <c r="D2431" s="5" t="n">
        <v>8</v>
      </c>
      <c r="E2431" s="5" t="n">
        <v>15.4</v>
      </c>
      <c r="F2431" s="5" t="n">
        <v>26.2</v>
      </c>
      <c r="G2431" s="5" t="n">
        <v>21.8</v>
      </c>
      <c r="H2431" s="5" t="n">
        <v>8.07</v>
      </c>
      <c r="I2431" s="6">
        <f>IF(E2431&gt;=Markov!$B$3,1,0)</f>
        <v/>
      </c>
      <c r="J2431" s="6">
        <f>I2430</f>
        <v/>
      </c>
      <c r="K2431" s="7">
        <f>MAR1!$B$5+MAR1!$C$5*COS(2*PI()*$C2431/365)+MAR1!$D$5*SIN(2*PI()*$C2431/365)</f>
        <v/>
      </c>
      <c r="L2431" s="7">
        <f>MAR1!$B$6+MAR1!$C$6*COS(2*PI()*$C2431/365)+MAR1!$D$6*SIN(2*PI()*$C2431/365)</f>
        <v/>
      </c>
      <c r="M2431" s="7">
        <f>MAR1!$B$7+MAR1!$C$7*COS(2*PI()*$C2431/365)+MAR1!$D$7*SIN(2*PI()*$C2431/365)</f>
        <v/>
      </c>
      <c r="N2431" s="7">
        <f>F2431-K2431</f>
        <v/>
      </c>
      <c r="O2431" s="7">
        <f>G2431-L2431</f>
        <v/>
      </c>
      <c r="P2431" s="7">
        <f>H2431-M2431</f>
        <v/>
      </c>
      <c r="Q2431" s="7">
        <f>IF($I2431=1,(N2431-MAR1!$B$11)/MAR1!$D$11,(N2431-MAR1!$C$11)/MAR1!$E$11)</f>
        <v/>
      </c>
      <c r="R2431" s="7">
        <f>IF($I2431=1,(O2431-MAR1!$B$12)/MAR1!$D$12,(O2431-MAR1!$C$12)/MAR1!$E$12)</f>
        <v/>
      </c>
      <c r="S2431" s="7">
        <f>IF($I2431=1,(P2431-MAR1!$B$13)/MAR1!$D$13,(P2431-MAR1!$C$13)/MAR1!$E$13)</f>
        <v/>
      </c>
    </row>
    <row r="2432">
      <c r="A2432" s="5" t="n">
        <v>2431</v>
      </c>
      <c r="B2432" s="5" t="n">
        <v>7</v>
      </c>
      <c r="C2432" s="5" t="n">
        <v>241</v>
      </c>
      <c r="D2432" s="5" t="n">
        <v>8</v>
      </c>
      <c r="E2432" s="5" t="n">
        <v>20.8</v>
      </c>
      <c r="F2432" s="5" t="n">
        <v>27.7</v>
      </c>
      <c r="G2432" s="5" t="n">
        <v>22.6</v>
      </c>
      <c r="H2432" s="5" t="n">
        <v>11.87</v>
      </c>
      <c r="I2432" s="6">
        <f>IF(E2432&gt;=Markov!$B$3,1,0)</f>
        <v/>
      </c>
      <c r="J2432" s="6">
        <f>I2431</f>
        <v/>
      </c>
      <c r="K2432" s="7">
        <f>MAR1!$B$5+MAR1!$C$5*COS(2*PI()*$C2432/365)+MAR1!$D$5*SIN(2*PI()*$C2432/365)</f>
        <v/>
      </c>
      <c r="L2432" s="7">
        <f>MAR1!$B$6+MAR1!$C$6*COS(2*PI()*$C2432/365)+MAR1!$D$6*SIN(2*PI()*$C2432/365)</f>
        <v/>
      </c>
      <c r="M2432" s="7">
        <f>MAR1!$B$7+MAR1!$C$7*COS(2*PI()*$C2432/365)+MAR1!$D$7*SIN(2*PI()*$C2432/365)</f>
        <v/>
      </c>
      <c r="N2432" s="7">
        <f>F2432-K2432</f>
        <v/>
      </c>
      <c r="O2432" s="7">
        <f>G2432-L2432</f>
        <v/>
      </c>
      <c r="P2432" s="7">
        <f>H2432-M2432</f>
        <v/>
      </c>
      <c r="Q2432" s="7">
        <f>IF($I2432=1,(N2432-MAR1!$B$11)/MAR1!$D$11,(N2432-MAR1!$C$11)/MAR1!$E$11)</f>
        <v/>
      </c>
      <c r="R2432" s="7">
        <f>IF($I2432=1,(O2432-MAR1!$B$12)/MAR1!$D$12,(O2432-MAR1!$C$12)/MAR1!$E$12)</f>
        <v/>
      </c>
      <c r="S2432" s="7">
        <f>IF($I2432=1,(P2432-MAR1!$B$13)/MAR1!$D$13,(P2432-MAR1!$C$13)/MAR1!$E$13)</f>
        <v/>
      </c>
    </row>
    <row r="2433">
      <c r="A2433" s="5" t="n">
        <v>2432</v>
      </c>
      <c r="B2433" s="5" t="n">
        <v>7</v>
      </c>
      <c r="C2433" s="5" t="n">
        <v>242</v>
      </c>
      <c r="D2433" s="5" t="n">
        <v>8</v>
      </c>
      <c r="E2433" s="5" t="n">
        <v>18.5</v>
      </c>
      <c r="F2433" s="5" t="n">
        <v>27.5</v>
      </c>
      <c r="G2433" s="5" t="n">
        <v>21.4</v>
      </c>
      <c r="H2433" s="5" t="n">
        <v>7.27</v>
      </c>
      <c r="I2433" s="6">
        <f>IF(E2433&gt;=Markov!$B$3,1,0)</f>
        <v/>
      </c>
      <c r="J2433" s="6">
        <f>I2432</f>
        <v/>
      </c>
      <c r="K2433" s="7">
        <f>MAR1!$B$5+MAR1!$C$5*COS(2*PI()*$C2433/365)+MAR1!$D$5*SIN(2*PI()*$C2433/365)</f>
        <v/>
      </c>
      <c r="L2433" s="7">
        <f>MAR1!$B$6+MAR1!$C$6*COS(2*PI()*$C2433/365)+MAR1!$D$6*SIN(2*PI()*$C2433/365)</f>
        <v/>
      </c>
      <c r="M2433" s="7">
        <f>MAR1!$B$7+MAR1!$C$7*COS(2*PI()*$C2433/365)+MAR1!$D$7*SIN(2*PI()*$C2433/365)</f>
        <v/>
      </c>
      <c r="N2433" s="7">
        <f>F2433-K2433</f>
        <v/>
      </c>
      <c r="O2433" s="7">
        <f>G2433-L2433</f>
        <v/>
      </c>
      <c r="P2433" s="7">
        <f>H2433-M2433</f>
        <v/>
      </c>
      <c r="Q2433" s="7">
        <f>IF($I2433=1,(N2433-MAR1!$B$11)/MAR1!$D$11,(N2433-MAR1!$C$11)/MAR1!$E$11)</f>
        <v/>
      </c>
      <c r="R2433" s="7">
        <f>IF($I2433=1,(O2433-MAR1!$B$12)/MAR1!$D$12,(O2433-MAR1!$C$12)/MAR1!$E$12)</f>
        <v/>
      </c>
      <c r="S2433" s="7">
        <f>IF($I2433=1,(P2433-MAR1!$B$13)/MAR1!$D$13,(P2433-MAR1!$C$13)/MAR1!$E$13)</f>
        <v/>
      </c>
    </row>
    <row r="2434">
      <c r="A2434" s="5" t="n">
        <v>2433</v>
      </c>
      <c r="B2434" s="5" t="n">
        <v>7</v>
      </c>
      <c r="C2434" s="5" t="n">
        <v>243</v>
      </c>
      <c r="D2434" s="5" t="n">
        <v>8</v>
      </c>
      <c r="E2434" s="5" t="n">
        <v>14.9</v>
      </c>
      <c r="F2434" s="5" t="n">
        <v>27.7</v>
      </c>
      <c r="G2434" s="5" t="n">
        <v>22.5</v>
      </c>
      <c r="H2434" s="5" t="n">
        <v>8.51</v>
      </c>
      <c r="I2434" s="6">
        <f>IF(E2434&gt;=Markov!$B$3,1,0)</f>
        <v/>
      </c>
      <c r="J2434" s="6">
        <f>I2433</f>
        <v/>
      </c>
      <c r="K2434" s="7">
        <f>MAR1!$B$5+MAR1!$C$5*COS(2*PI()*$C2434/365)+MAR1!$D$5*SIN(2*PI()*$C2434/365)</f>
        <v/>
      </c>
      <c r="L2434" s="7">
        <f>MAR1!$B$6+MAR1!$C$6*COS(2*PI()*$C2434/365)+MAR1!$D$6*SIN(2*PI()*$C2434/365)</f>
        <v/>
      </c>
      <c r="M2434" s="7">
        <f>MAR1!$B$7+MAR1!$C$7*COS(2*PI()*$C2434/365)+MAR1!$D$7*SIN(2*PI()*$C2434/365)</f>
        <v/>
      </c>
      <c r="N2434" s="7">
        <f>F2434-K2434</f>
        <v/>
      </c>
      <c r="O2434" s="7">
        <f>G2434-L2434</f>
        <v/>
      </c>
      <c r="P2434" s="7">
        <f>H2434-M2434</f>
        <v/>
      </c>
      <c r="Q2434" s="7">
        <f>IF($I2434=1,(N2434-MAR1!$B$11)/MAR1!$D$11,(N2434-MAR1!$C$11)/MAR1!$E$11)</f>
        <v/>
      </c>
      <c r="R2434" s="7">
        <f>IF($I2434=1,(O2434-MAR1!$B$12)/MAR1!$D$12,(O2434-MAR1!$C$12)/MAR1!$E$12)</f>
        <v/>
      </c>
      <c r="S2434" s="7">
        <f>IF($I2434=1,(P2434-MAR1!$B$13)/MAR1!$D$13,(P2434-MAR1!$C$13)/MAR1!$E$13)</f>
        <v/>
      </c>
    </row>
    <row r="2435">
      <c r="A2435" s="5" t="n">
        <v>2434</v>
      </c>
      <c r="B2435" s="5" t="n">
        <v>7</v>
      </c>
      <c r="C2435" s="5" t="n">
        <v>244</v>
      </c>
      <c r="D2435" s="5" t="n">
        <v>9</v>
      </c>
      <c r="E2435" s="5" t="n">
        <v>4.7</v>
      </c>
      <c r="F2435" s="5" t="n">
        <v>26.9</v>
      </c>
      <c r="G2435" s="5" t="n">
        <v>20</v>
      </c>
      <c r="H2435" s="5" t="n">
        <v>11.17</v>
      </c>
      <c r="I2435" s="6">
        <f>IF(E2435&gt;=Markov!$B$3,1,0)</f>
        <v/>
      </c>
      <c r="J2435" s="6">
        <f>I2434</f>
        <v/>
      </c>
      <c r="K2435" s="7">
        <f>MAR1!$B$5+MAR1!$C$5*COS(2*PI()*$C2435/365)+MAR1!$D$5*SIN(2*PI()*$C2435/365)</f>
        <v/>
      </c>
      <c r="L2435" s="7">
        <f>MAR1!$B$6+MAR1!$C$6*COS(2*PI()*$C2435/365)+MAR1!$D$6*SIN(2*PI()*$C2435/365)</f>
        <v/>
      </c>
      <c r="M2435" s="7">
        <f>MAR1!$B$7+MAR1!$C$7*COS(2*PI()*$C2435/365)+MAR1!$D$7*SIN(2*PI()*$C2435/365)</f>
        <v/>
      </c>
      <c r="N2435" s="7">
        <f>F2435-K2435</f>
        <v/>
      </c>
      <c r="O2435" s="7">
        <f>G2435-L2435</f>
        <v/>
      </c>
      <c r="P2435" s="7">
        <f>H2435-M2435</f>
        <v/>
      </c>
      <c r="Q2435" s="7">
        <f>IF($I2435=1,(N2435-MAR1!$B$11)/MAR1!$D$11,(N2435-MAR1!$C$11)/MAR1!$E$11)</f>
        <v/>
      </c>
      <c r="R2435" s="7">
        <f>IF($I2435=1,(O2435-MAR1!$B$12)/MAR1!$D$12,(O2435-MAR1!$C$12)/MAR1!$E$12)</f>
        <v/>
      </c>
      <c r="S2435" s="7">
        <f>IF($I2435=1,(P2435-MAR1!$B$13)/MAR1!$D$13,(P2435-MAR1!$C$13)/MAR1!$E$13)</f>
        <v/>
      </c>
    </row>
    <row r="2436">
      <c r="A2436" s="5" t="n">
        <v>2435</v>
      </c>
      <c r="B2436" s="5" t="n">
        <v>7</v>
      </c>
      <c r="C2436" s="5" t="n">
        <v>245</v>
      </c>
      <c r="D2436" s="5" t="n">
        <v>9</v>
      </c>
      <c r="E2436" s="5" t="n">
        <v>3.3</v>
      </c>
      <c r="F2436" s="5" t="n">
        <v>26.7</v>
      </c>
      <c r="G2436" s="5" t="n">
        <v>19.9</v>
      </c>
      <c r="H2436" s="5" t="n">
        <v>10.94</v>
      </c>
      <c r="I2436" s="6">
        <f>IF(E2436&gt;=Markov!$B$3,1,0)</f>
        <v/>
      </c>
      <c r="J2436" s="6">
        <f>I2435</f>
        <v/>
      </c>
      <c r="K2436" s="7">
        <f>MAR1!$B$5+MAR1!$C$5*COS(2*PI()*$C2436/365)+MAR1!$D$5*SIN(2*PI()*$C2436/365)</f>
        <v/>
      </c>
      <c r="L2436" s="7">
        <f>MAR1!$B$6+MAR1!$C$6*COS(2*PI()*$C2436/365)+MAR1!$D$6*SIN(2*PI()*$C2436/365)</f>
        <v/>
      </c>
      <c r="M2436" s="7">
        <f>MAR1!$B$7+MAR1!$C$7*COS(2*PI()*$C2436/365)+MAR1!$D$7*SIN(2*PI()*$C2436/365)</f>
        <v/>
      </c>
      <c r="N2436" s="7">
        <f>F2436-K2436</f>
        <v/>
      </c>
      <c r="O2436" s="7">
        <f>G2436-L2436</f>
        <v/>
      </c>
      <c r="P2436" s="7">
        <f>H2436-M2436</f>
        <v/>
      </c>
      <c r="Q2436" s="7">
        <f>IF($I2436=1,(N2436-MAR1!$B$11)/MAR1!$D$11,(N2436-MAR1!$C$11)/MAR1!$E$11)</f>
        <v/>
      </c>
      <c r="R2436" s="7">
        <f>IF($I2436=1,(O2436-MAR1!$B$12)/MAR1!$D$12,(O2436-MAR1!$C$12)/MAR1!$E$12)</f>
        <v/>
      </c>
      <c r="S2436" s="7">
        <f>IF($I2436=1,(P2436-MAR1!$B$13)/MAR1!$D$13,(P2436-MAR1!$C$13)/MAR1!$E$13)</f>
        <v/>
      </c>
    </row>
    <row r="2437">
      <c r="A2437" s="5" t="n">
        <v>2436</v>
      </c>
      <c r="B2437" s="5" t="n">
        <v>7</v>
      </c>
      <c r="C2437" s="5" t="n">
        <v>246</v>
      </c>
      <c r="D2437" s="5" t="n">
        <v>9</v>
      </c>
      <c r="E2437" s="5" t="n">
        <v>0</v>
      </c>
      <c r="F2437" s="5" t="n">
        <v>28.3</v>
      </c>
      <c r="G2437" s="5" t="n">
        <v>18.6</v>
      </c>
      <c r="H2437" s="5" t="n">
        <v>12.23</v>
      </c>
      <c r="I2437" s="6">
        <f>IF(E2437&gt;=Markov!$B$3,1,0)</f>
        <v/>
      </c>
      <c r="J2437" s="6">
        <f>I2436</f>
        <v/>
      </c>
      <c r="K2437" s="7">
        <f>MAR1!$B$5+MAR1!$C$5*COS(2*PI()*$C2437/365)+MAR1!$D$5*SIN(2*PI()*$C2437/365)</f>
        <v/>
      </c>
      <c r="L2437" s="7">
        <f>MAR1!$B$6+MAR1!$C$6*COS(2*PI()*$C2437/365)+MAR1!$D$6*SIN(2*PI()*$C2437/365)</f>
        <v/>
      </c>
      <c r="M2437" s="7">
        <f>MAR1!$B$7+MAR1!$C$7*COS(2*PI()*$C2437/365)+MAR1!$D$7*SIN(2*PI()*$C2437/365)</f>
        <v/>
      </c>
      <c r="N2437" s="7">
        <f>F2437-K2437</f>
        <v/>
      </c>
      <c r="O2437" s="7">
        <f>G2437-L2437</f>
        <v/>
      </c>
      <c r="P2437" s="7">
        <f>H2437-M2437</f>
        <v/>
      </c>
      <c r="Q2437" s="7">
        <f>IF($I2437=1,(N2437-MAR1!$B$11)/MAR1!$D$11,(N2437-MAR1!$C$11)/MAR1!$E$11)</f>
        <v/>
      </c>
      <c r="R2437" s="7">
        <f>IF($I2437=1,(O2437-MAR1!$B$12)/MAR1!$D$12,(O2437-MAR1!$C$12)/MAR1!$E$12)</f>
        <v/>
      </c>
      <c r="S2437" s="7">
        <f>IF($I2437=1,(P2437-MAR1!$B$13)/MAR1!$D$13,(P2437-MAR1!$C$13)/MAR1!$E$13)</f>
        <v/>
      </c>
    </row>
    <row r="2438">
      <c r="A2438" s="5" t="n">
        <v>2437</v>
      </c>
      <c r="B2438" s="5" t="n">
        <v>7</v>
      </c>
      <c r="C2438" s="5" t="n">
        <v>247</v>
      </c>
      <c r="D2438" s="5" t="n">
        <v>9</v>
      </c>
      <c r="E2438" s="5" t="n">
        <v>0</v>
      </c>
      <c r="F2438" s="5" t="n">
        <v>27.9</v>
      </c>
      <c r="G2438" s="5" t="n">
        <v>19.6</v>
      </c>
      <c r="H2438" s="5" t="n">
        <v>6.88</v>
      </c>
      <c r="I2438" s="6">
        <f>IF(E2438&gt;=Markov!$B$3,1,0)</f>
        <v/>
      </c>
      <c r="J2438" s="6">
        <f>I2437</f>
        <v/>
      </c>
      <c r="K2438" s="7">
        <f>MAR1!$B$5+MAR1!$C$5*COS(2*PI()*$C2438/365)+MAR1!$D$5*SIN(2*PI()*$C2438/365)</f>
        <v/>
      </c>
      <c r="L2438" s="7">
        <f>MAR1!$B$6+MAR1!$C$6*COS(2*PI()*$C2438/365)+MAR1!$D$6*SIN(2*PI()*$C2438/365)</f>
        <v/>
      </c>
      <c r="M2438" s="7">
        <f>MAR1!$B$7+MAR1!$C$7*COS(2*PI()*$C2438/365)+MAR1!$D$7*SIN(2*PI()*$C2438/365)</f>
        <v/>
      </c>
      <c r="N2438" s="7">
        <f>F2438-K2438</f>
        <v/>
      </c>
      <c r="O2438" s="7">
        <f>G2438-L2438</f>
        <v/>
      </c>
      <c r="P2438" s="7">
        <f>H2438-M2438</f>
        <v/>
      </c>
      <c r="Q2438" s="7">
        <f>IF($I2438=1,(N2438-MAR1!$B$11)/MAR1!$D$11,(N2438-MAR1!$C$11)/MAR1!$E$11)</f>
        <v/>
      </c>
      <c r="R2438" s="7">
        <f>IF($I2438=1,(O2438-MAR1!$B$12)/MAR1!$D$12,(O2438-MAR1!$C$12)/MAR1!$E$12)</f>
        <v/>
      </c>
      <c r="S2438" s="7">
        <f>IF($I2438=1,(P2438-MAR1!$B$13)/MAR1!$D$13,(P2438-MAR1!$C$13)/MAR1!$E$13)</f>
        <v/>
      </c>
    </row>
    <row r="2439">
      <c r="A2439" s="5" t="n">
        <v>2438</v>
      </c>
      <c r="B2439" s="5" t="n">
        <v>7</v>
      </c>
      <c r="C2439" s="5" t="n">
        <v>248</v>
      </c>
      <c r="D2439" s="5" t="n">
        <v>9</v>
      </c>
      <c r="E2439" s="5" t="n">
        <v>5.6</v>
      </c>
      <c r="F2439" s="5" t="n">
        <v>25.5</v>
      </c>
      <c r="G2439" s="5" t="n">
        <v>21</v>
      </c>
      <c r="H2439" s="5" t="n">
        <v>4.56</v>
      </c>
      <c r="I2439" s="6">
        <f>IF(E2439&gt;=Markov!$B$3,1,0)</f>
        <v/>
      </c>
      <c r="J2439" s="6">
        <f>I2438</f>
        <v/>
      </c>
      <c r="K2439" s="7">
        <f>MAR1!$B$5+MAR1!$C$5*COS(2*PI()*$C2439/365)+MAR1!$D$5*SIN(2*PI()*$C2439/365)</f>
        <v/>
      </c>
      <c r="L2439" s="7">
        <f>MAR1!$B$6+MAR1!$C$6*COS(2*PI()*$C2439/365)+MAR1!$D$6*SIN(2*PI()*$C2439/365)</f>
        <v/>
      </c>
      <c r="M2439" s="7">
        <f>MAR1!$B$7+MAR1!$C$7*COS(2*PI()*$C2439/365)+MAR1!$D$7*SIN(2*PI()*$C2439/365)</f>
        <v/>
      </c>
      <c r="N2439" s="7">
        <f>F2439-K2439</f>
        <v/>
      </c>
      <c r="O2439" s="7">
        <f>G2439-L2439</f>
        <v/>
      </c>
      <c r="P2439" s="7">
        <f>H2439-M2439</f>
        <v/>
      </c>
      <c r="Q2439" s="7">
        <f>IF($I2439=1,(N2439-MAR1!$B$11)/MAR1!$D$11,(N2439-MAR1!$C$11)/MAR1!$E$11)</f>
        <v/>
      </c>
      <c r="R2439" s="7">
        <f>IF($I2439=1,(O2439-MAR1!$B$12)/MAR1!$D$12,(O2439-MAR1!$C$12)/MAR1!$E$12)</f>
        <v/>
      </c>
      <c r="S2439" s="7">
        <f>IF($I2439=1,(P2439-MAR1!$B$13)/MAR1!$D$13,(P2439-MAR1!$C$13)/MAR1!$E$13)</f>
        <v/>
      </c>
    </row>
    <row r="2440">
      <c r="A2440" s="5" t="n">
        <v>2439</v>
      </c>
      <c r="B2440" s="5" t="n">
        <v>7</v>
      </c>
      <c r="C2440" s="5" t="n">
        <v>249</v>
      </c>
      <c r="D2440" s="5" t="n">
        <v>9</v>
      </c>
      <c r="E2440" s="5" t="n">
        <v>9.300000000000001</v>
      </c>
      <c r="F2440" s="5" t="n">
        <v>26.2</v>
      </c>
      <c r="G2440" s="5" t="n">
        <v>20.1</v>
      </c>
      <c r="H2440" s="5" t="n">
        <v>9.18</v>
      </c>
      <c r="I2440" s="6">
        <f>IF(E2440&gt;=Markov!$B$3,1,0)</f>
        <v/>
      </c>
      <c r="J2440" s="6">
        <f>I2439</f>
        <v/>
      </c>
      <c r="K2440" s="7">
        <f>MAR1!$B$5+MAR1!$C$5*COS(2*PI()*$C2440/365)+MAR1!$D$5*SIN(2*PI()*$C2440/365)</f>
        <v/>
      </c>
      <c r="L2440" s="7">
        <f>MAR1!$B$6+MAR1!$C$6*COS(2*PI()*$C2440/365)+MAR1!$D$6*SIN(2*PI()*$C2440/365)</f>
        <v/>
      </c>
      <c r="M2440" s="7">
        <f>MAR1!$B$7+MAR1!$C$7*COS(2*PI()*$C2440/365)+MAR1!$D$7*SIN(2*PI()*$C2440/365)</f>
        <v/>
      </c>
      <c r="N2440" s="7">
        <f>F2440-K2440</f>
        <v/>
      </c>
      <c r="O2440" s="7">
        <f>G2440-L2440</f>
        <v/>
      </c>
      <c r="P2440" s="7">
        <f>H2440-M2440</f>
        <v/>
      </c>
      <c r="Q2440" s="7">
        <f>IF($I2440=1,(N2440-MAR1!$B$11)/MAR1!$D$11,(N2440-MAR1!$C$11)/MAR1!$E$11)</f>
        <v/>
      </c>
      <c r="R2440" s="7">
        <f>IF($I2440=1,(O2440-MAR1!$B$12)/MAR1!$D$12,(O2440-MAR1!$C$12)/MAR1!$E$12)</f>
        <v/>
      </c>
      <c r="S2440" s="7">
        <f>IF($I2440=1,(P2440-MAR1!$B$13)/MAR1!$D$13,(P2440-MAR1!$C$13)/MAR1!$E$13)</f>
        <v/>
      </c>
    </row>
    <row r="2441">
      <c r="A2441" s="5" t="n">
        <v>2440</v>
      </c>
      <c r="B2441" s="5" t="n">
        <v>7</v>
      </c>
      <c r="C2441" s="5" t="n">
        <v>250</v>
      </c>
      <c r="D2441" s="5" t="n">
        <v>9</v>
      </c>
      <c r="E2441" s="5" t="n">
        <v>27.3</v>
      </c>
      <c r="F2441" s="5" t="n">
        <v>27.4</v>
      </c>
      <c r="G2441" s="5" t="n">
        <v>20.4</v>
      </c>
      <c r="H2441" s="5" t="n">
        <v>8.99</v>
      </c>
      <c r="I2441" s="6">
        <f>IF(E2441&gt;=Markov!$B$3,1,0)</f>
        <v/>
      </c>
      <c r="J2441" s="6">
        <f>I2440</f>
        <v/>
      </c>
      <c r="K2441" s="7">
        <f>MAR1!$B$5+MAR1!$C$5*COS(2*PI()*$C2441/365)+MAR1!$D$5*SIN(2*PI()*$C2441/365)</f>
        <v/>
      </c>
      <c r="L2441" s="7">
        <f>MAR1!$B$6+MAR1!$C$6*COS(2*PI()*$C2441/365)+MAR1!$D$6*SIN(2*PI()*$C2441/365)</f>
        <v/>
      </c>
      <c r="M2441" s="7">
        <f>MAR1!$B$7+MAR1!$C$7*COS(2*PI()*$C2441/365)+MAR1!$D$7*SIN(2*PI()*$C2441/365)</f>
        <v/>
      </c>
      <c r="N2441" s="7">
        <f>F2441-K2441</f>
        <v/>
      </c>
      <c r="O2441" s="7">
        <f>G2441-L2441</f>
        <v/>
      </c>
      <c r="P2441" s="7">
        <f>H2441-M2441</f>
        <v/>
      </c>
      <c r="Q2441" s="7">
        <f>IF($I2441=1,(N2441-MAR1!$B$11)/MAR1!$D$11,(N2441-MAR1!$C$11)/MAR1!$E$11)</f>
        <v/>
      </c>
      <c r="R2441" s="7">
        <f>IF($I2441=1,(O2441-MAR1!$B$12)/MAR1!$D$12,(O2441-MAR1!$C$12)/MAR1!$E$12)</f>
        <v/>
      </c>
      <c r="S2441" s="7">
        <f>IF($I2441=1,(P2441-MAR1!$B$13)/MAR1!$D$13,(P2441-MAR1!$C$13)/MAR1!$E$13)</f>
        <v/>
      </c>
    </row>
    <row r="2442">
      <c r="A2442" s="5" t="n">
        <v>2441</v>
      </c>
      <c r="B2442" s="5" t="n">
        <v>7</v>
      </c>
      <c r="C2442" s="5" t="n">
        <v>251</v>
      </c>
      <c r="D2442" s="5" t="n">
        <v>9</v>
      </c>
      <c r="E2442" s="5" t="n">
        <v>24.2</v>
      </c>
      <c r="F2442" s="5" t="n">
        <v>26.7</v>
      </c>
      <c r="G2442" s="5" t="n">
        <v>21.6</v>
      </c>
      <c r="H2442" s="5" t="n">
        <v>12.73</v>
      </c>
      <c r="I2442" s="6">
        <f>IF(E2442&gt;=Markov!$B$3,1,0)</f>
        <v/>
      </c>
      <c r="J2442" s="6">
        <f>I2441</f>
        <v/>
      </c>
      <c r="K2442" s="7">
        <f>MAR1!$B$5+MAR1!$C$5*COS(2*PI()*$C2442/365)+MAR1!$D$5*SIN(2*PI()*$C2442/365)</f>
        <v/>
      </c>
      <c r="L2442" s="7">
        <f>MAR1!$B$6+MAR1!$C$6*COS(2*PI()*$C2442/365)+MAR1!$D$6*SIN(2*PI()*$C2442/365)</f>
        <v/>
      </c>
      <c r="M2442" s="7">
        <f>MAR1!$B$7+MAR1!$C$7*COS(2*PI()*$C2442/365)+MAR1!$D$7*SIN(2*PI()*$C2442/365)</f>
        <v/>
      </c>
      <c r="N2442" s="7">
        <f>F2442-K2442</f>
        <v/>
      </c>
      <c r="O2442" s="7">
        <f>G2442-L2442</f>
        <v/>
      </c>
      <c r="P2442" s="7">
        <f>H2442-M2442</f>
        <v/>
      </c>
      <c r="Q2442" s="7">
        <f>IF($I2442=1,(N2442-MAR1!$B$11)/MAR1!$D$11,(N2442-MAR1!$C$11)/MAR1!$E$11)</f>
        <v/>
      </c>
      <c r="R2442" s="7">
        <f>IF($I2442=1,(O2442-MAR1!$B$12)/MAR1!$D$12,(O2442-MAR1!$C$12)/MAR1!$E$12)</f>
        <v/>
      </c>
      <c r="S2442" s="7">
        <f>IF($I2442=1,(P2442-MAR1!$B$13)/MAR1!$D$13,(P2442-MAR1!$C$13)/MAR1!$E$13)</f>
        <v/>
      </c>
    </row>
    <row r="2443">
      <c r="A2443" s="5" t="n">
        <v>2442</v>
      </c>
      <c r="B2443" s="5" t="n">
        <v>7</v>
      </c>
      <c r="C2443" s="5" t="n">
        <v>252</v>
      </c>
      <c r="D2443" s="5" t="n">
        <v>9</v>
      </c>
      <c r="E2443" s="5" t="n">
        <v>0</v>
      </c>
      <c r="F2443" s="5" t="n">
        <v>29.7</v>
      </c>
      <c r="G2443" s="5" t="n">
        <v>20.7</v>
      </c>
      <c r="H2443" s="5" t="n">
        <v>13.75</v>
      </c>
      <c r="I2443" s="6">
        <f>IF(E2443&gt;=Markov!$B$3,1,0)</f>
        <v/>
      </c>
      <c r="J2443" s="6">
        <f>I2442</f>
        <v/>
      </c>
      <c r="K2443" s="7">
        <f>MAR1!$B$5+MAR1!$C$5*COS(2*PI()*$C2443/365)+MAR1!$D$5*SIN(2*PI()*$C2443/365)</f>
        <v/>
      </c>
      <c r="L2443" s="7">
        <f>MAR1!$B$6+MAR1!$C$6*COS(2*PI()*$C2443/365)+MAR1!$D$6*SIN(2*PI()*$C2443/365)</f>
        <v/>
      </c>
      <c r="M2443" s="7">
        <f>MAR1!$B$7+MAR1!$C$7*COS(2*PI()*$C2443/365)+MAR1!$D$7*SIN(2*PI()*$C2443/365)</f>
        <v/>
      </c>
      <c r="N2443" s="7">
        <f>F2443-K2443</f>
        <v/>
      </c>
      <c r="O2443" s="7">
        <f>G2443-L2443</f>
        <v/>
      </c>
      <c r="P2443" s="7">
        <f>H2443-M2443</f>
        <v/>
      </c>
      <c r="Q2443" s="7">
        <f>IF($I2443=1,(N2443-MAR1!$B$11)/MAR1!$D$11,(N2443-MAR1!$C$11)/MAR1!$E$11)</f>
        <v/>
      </c>
      <c r="R2443" s="7">
        <f>IF($I2443=1,(O2443-MAR1!$B$12)/MAR1!$D$12,(O2443-MAR1!$C$12)/MAR1!$E$12)</f>
        <v/>
      </c>
      <c r="S2443" s="7">
        <f>IF($I2443=1,(P2443-MAR1!$B$13)/MAR1!$D$13,(P2443-MAR1!$C$13)/MAR1!$E$13)</f>
        <v/>
      </c>
    </row>
    <row r="2444">
      <c r="A2444" s="5" t="n">
        <v>2443</v>
      </c>
      <c r="B2444" s="5" t="n">
        <v>7</v>
      </c>
      <c r="C2444" s="5" t="n">
        <v>253</v>
      </c>
      <c r="D2444" s="5" t="n">
        <v>9</v>
      </c>
      <c r="E2444" s="5" t="n">
        <v>0</v>
      </c>
      <c r="F2444" s="5" t="n">
        <v>29.1</v>
      </c>
      <c r="G2444" s="5" t="n">
        <v>18</v>
      </c>
      <c r="H2444" s="5" t="n">
        <v>14.2</v>
      </c>
      <c r="I2444" s="6">
        <f>IF(E2444&gt;=Markov!$B$3,1,0)</f>
        <v/>
      </c>
      <c r="J2444" s="6">
        <f>I2443</f>
        <v/>
      </c>
      <c r="K2444" s="7">
        <f>MAR1!$B$5+MAR1!$C$5*COS(2*PI()*$C2444/365)+MAR1!$D$5*SIN(2*PI()*$C2444/365)</f>
        <v/>
      </c>
      <c r="L2444" s="7">
        <f>MAR1!$B$6+MAR1!$C$6*COS(2*PI()*$C2444/365)+MAR1!$D$6*SIN(2*PI()*$C2444/365)</f>
        <v/>
      </c>
      <c r="M2444" s="7">
        <f>MAR1!$B$7+MAR1!$C$7*COS(2*PI()*$C2444/365)+MAR1!$D$7*SIN(2*PI()*$C2444/365)</f>
        <v/>
      </c>
      <c r="N2444" s="7">
        <f>F2444-K2444</f>
        <v/>
      </c>
      <c r="O2444" s="7">
        <f>G2444-L2444</f>
        <v/>
      </c>
      <c r="P2444" s="7">
        <f>H2444-M2444</f>
        <v/>
      </c>
      <c r="Q2444" s="7">
        <f>IF($I2444=1,(N2444-MAR1!$B$11)/MAR1!$D$11,(N2444-MAR1!$C$11)/MAR1!$E$11)</f>
        <v/>
      </c>
      <c r="R2444" s="7">
        <f>IF($I2444=1,(O2444-MAR1!$B$12)/MAR1!$D$12,(O2444-MAR1!$C$12)/MAR1!$E$12)</f>
        <v/>
      </c>
      <c r="S2444" s="7">
        <f>IF($I2444=1,(P2444-MAR1!$B$13)/MAR1!$D$13,(P2444-MAR1!$C$13)/MAR1!$E$13)</f>
        <v/>
      </c>
    </row>
    <row r="2445">
      <c r="A2445" s="5" t="n">
        <v>2444</v>
      </c>
      <c r="B2445" s="5" t="n">
        <v>7</v>
      </c>
      <c r="C2445" s="5" t="n">
        <v>254</v>
      </c>
      <c r="D2445" s="5" t="n">
        <v>9</v>
      </c>
      <c r="E2445" s="5" t="n">
        <v>2</v>
      </c>
      <c r="F2445" s="5" t="n">
        <v>25.6</v>
      </c>
      <c r="G2445" s="5" t="n">
        <v>19</v>
      </c>
      <c r="H2445" s="5" t="n">
        <v>5.83</v>
      </c>
      <c r="I2445" s="6">
        <f>IF(E2445&gt;=Markov!$B$3,1,0)</f>
        <v/>
      </c>
      <c r="J2445" s="6">
        <f>I2444</f>
        <v/>
      </c>
      <c r="K2445" s="7">
        <f>MAR1!$B$5+MAR1!$C$5*COS(2*PI()*$C2445/365)+MAR1!$D$5*SIN(2*PI()*$C2445/365)</f>
        <v/>
      </c>
      <c r="L2445" s="7">
        <f>MAR1!$B$6+MAR1!$C$6*COS(2*PI()*$C2445/365)+MAR1!$D$6*SIN(2*PI()*$C2445/365)</f>
        <v/>
      </c>
      <c r="M2445" s="7">
        <f>MAR1!$B$7+MAR1!$C$7*COS(2*PI()*$C2445/365)+MAR1!$D$7*SIN(2*PI()*$C2445/365)</f>
        <v/>
      </c>
      <c r="N2445" s="7">
        <f>F2445-K2445</f>
        <v/>
      </c>
      <c r="O2445" s="7">
        <f>G2445-L2445</f>
        <v/>
      </c>
      <c r="P2445" s="7">
        <f>H2445-M2445</f>
        <v/>
      </c>
      <c r="Q2445" s="7">
        <f>IF($I2445=1,(N2445-MAR1!$B$11)/MAR1!$D$11,(N2445-MAR1!$C$11)/MAR1!$E$11)</f>
        <v/>
      </c>
      <c r="R2445" s="7">
        <f>IF($I2445=1,(O2445-MAR1!$B$12)/MAR1!$D$12,(O2445-MAR1!$C$12)/MAR1!$E$12)</f>
        <v/>
      </c>
      <c r="S2445" s="7">
        <f>IF($I2445=1,(P2445-MAR1!$B$13)/MAR1!$D$13,(P2445-MAR1!$C$13)/MAR1!$E$13)</f>
        <v/>
      </c>
    </row>
    <row r="2446">
      <c r="A2446" s="5" t="n">
        <v>2445</v>
      </c>
      <c r="B2446" s="5" t="n">
        <v>7</v>
      </c>
      <c r="C2446" s="5" t="n">
        <v>255</v>
      </c>
      <c r="D2446" s="5" t="n">
        <v>9</v>
      </c>
      <c r="E2446" s="5" t="n">
        <v>0</v>
      </c>
      <c r="F2446" s="5" t="n">
        <v>27.9</v>
      </c>
      <c r="G2446" s="5" t="n">
        <v>19.7</v>
      </c>
      <c r="H2446" s="5" t="n">
        <v>12.04</v>
      </c>
      <c r="I2446" s="6">
        <f>IF(E2446&gt;=Markov!$B$3,1,0)</f>
        <v/>
      </c>
      <c r="J2446" s="6">
        <f>I2445</f>
        <v/>
      </c>
      <c r="K2446" s="7">
        <f>MAR1!$B$5+MAR1!$C$5*COS(2*PI()*$C2446/365)+MAR1!$D$5*SIN(2*PI()*$C2446/365)</f>
        <v/>
      </c>
      <c r="L2446" s="7">
        <f>MAR1!$B$6+MAR1!$C$6*COS(2*PI()*$C2446/365)+MAR1!$D$6*SIN(2*PI()*$C2446/365)</f>
        <v/>
      </c>
      <c r="M2446" s="7">
        <f>MAR1!$B$7+MAR1!$C$7*COS(2*PI()*$C2446/365)+MAR1!$D$7*SIN(2*PI()*$C2446/365)</f>
        <v/>
      </c>
      <c r="N2446" s="7">
        <f>F2446-K2446</f>
        <v/>
      </c>
      <c r="O2446" s="7">
        <f>G2446-L2446</f>
        <v/>
      </c>
      <c r="P2446" s="7">
        <f>H2446-M2446</f>
        <v/>
      </c>
      <c r="Q2446" s="7">
        <f>IF($I2446=1,(N2446-MAR1!$B$11)/MAR1!$D$11,(N2446-MAR1!$C$11)/MAR1!$E$11)</f>
        <v/>
      </c>
      <c r="R2446" s="7">
        <f>IF($I2446=1,(O2446-MAR1!$B$12)/MAR1!$D$12,(O2446-MAR1!$C$12)/MAR1!$E$12)</f>
        <v/>
      </c>
      <c r="S2446" s="7">
        <f>IF($I2446=1,(P2446-MAR1!$B$13)/MAR1!$D$13,(P2446-MAR1!$C$13)/MAR1!$E$13)</f>
        <v/>
      </c>
    </row>
    <row r="2447">
      <c r="A2447" s="5" t="n">
        <v>2446</v>
      </c>
      <c r="B2447" s="5" t="n">
        <v>7</v>
      </c>
      <c r="C2447" s="5" t="n">
        <v>256</v>
      </c>
      <c r="D2447" s="5" t="n">
        <v>9</v>
      </c>
      <c r="E2447" s="5" t="n">
        <v>0</v>
      </c>
      <c r="F2447" s="5" t="n">
        <v>27.5</v>
      </c>
      <c r="G2447" s="5" t="n">
        <v>20</v>
      </c>
      <c r="H2447" s="5" t="n">
        <v>10.74</v>
      </c>
      <c r="I2447" s="6">
        <f>IF(E2447&gt;=Markov!$B$3,1,0)</f>
        <v/>
      </c>
      <c r="J2447" s="6">
        <f>I2446</f>
        <v/>
      </c>
      <c r="K2447" s="7">
        <f>MAR1!$B$5+MAR1!$C$5*COS(2*PI()*$C2447/365)+MAR1!$D$5*SIN(2*PI()*$C2447/365)</f>
        <v/>
      </c>
      <c r="L2447" s="7">
        <f>MAR1!$B$6+MAR1!$C$6*COS(2*PI()*$C2447/365)+MAR1!$D$6*SIN(2*PI()*$C2447/365)</f>
        <v/>
      </c>
      <c r="M2447" s="7">
        <f>MAR1!$B$7+MAR1!$C$7*COS(2*PI()*$C2447/365)+MAR1!$D$7*SIN(2*PI()*$C2447/365)</f>
        <v/>
      </c>
      <c r="N2447" s="7">
        <f>F2447-K2447</f>
        <v/>
      </c>
      <c r="O2447" s="7">
        <f>G2447-L2447</f>
        <v/>
      </c>
      <c r="P2447" s="7">
        <f>H2447-M2447</f>
        <v/>
      </c>
      <c r="Q2447" s="7">
        <f>IF($I2447=1,(N2447-MAR1!$B$11)/MAR1!$D$11,(N2447-MAR1!$C$11)/MAR1!$E$11)</f>
        <v/>
      </c>
      <c r="R2447" s="7">
        <f>IF($I2447=1,(O2447-MAR1!$B$12)/MAR1!$D$12,(O2447-MAR1!$C$12)/MAR1!$E$12)</f>
        <v/>
      </c>
      <c r="S2447" s="7">
        <f>IF($I2447=1,(P2447-MAR1!$B$13)/MAR1!$D$13,(P2447-MAR1!$C$13)/MAR1!$E$13)</f>
        <v/>
      </c>
    </row>
    <row r="2448">
      <c r="A2448" s="5" t="n">
        <v>2447</v>
      </c>
      <c r="B2448" s="5" t="n">
        <v>7</v>
      </c>
      <c r="C2448" s="5" t="n">
        <v>257</v>
      </c>
      <c r="D2448" s="5" t="n">
        <v>9</v>
      </c>
      <c r="E2448" s="5" t="n">
        <v>0</v>
      </c>
      <c r="F2448" s="5" t="n">
        <v>28.4</v>
      </c>
      <c r="G2448" s="5" t="n">
        <v>19.6</v>
      </c>
      <c r="H2448" s="5" t="n">
        <v>6.94</v>
      </c>
      <c r="I2448" s="6">
        <f>IF(E2448&gt;=Markov!$B$3,1,0)</f>
        <v/>
      </c>
      <c r="J2448" s="6">
        <f>I2447</f>
        <v/>
      </c>
      <c r="K2448" s="7">
        <f>MAR1!$B$5+MAR1!$C$5*COS(2*PI()*$C2448/365)+MAR1!$D$5*SIN(2*PI()*$C2448/365)</f>
        <v/>
      </c>
      <c r="L2448" s="7">
        <f>MAR1!$B$6+MAR1!$C$6*COS(2*PI()*$C2448/365)+MAR1!$D$6*SIN(2*PI()*$C2448/365)</f>
        <v/>
      </c>
      <c r="M2448" s="7">
        <f>MAR1!$B$7+MAR1!$C$7*COS(2*PI()*$C2448/365)+MAR1!$D$7*SIN(2*PI()*$C2448/365)</f>
        <v/>
      </c>
      <c r="N2448" s="7">
        <f>F2448-K2448</f>
        <v/>
      </c>
      <c r="O2448" s="7">
        <f>G2448-L2448</f>
        <v/>
      </c>
      <c r="P2448" s="7">
        <f>H2448-M2448</f>
        <v/>
      </c>
      <c r="Q2448" s="7">
        <f>IF($I2448=1,(N2448-MAR1!$B$11)/MAR1!$D$11,(N2448-MAR1!$C$11)/MAR1!$E$11)</f>
        <v/>
      </c>
      <c r="R2448" s="7">
        <f>IF($I2448=1,(O2448-MAR1!$B$12)/MAR1!$D$12,(O2448-MAR1!$C$12)/MAR1!$E$12)</f>
        <v/>
      </c>
      <c r="S2448" s="7">
        <f>IF($I2448=1,(P2448-MAR1!$B$13)/MAR1!$D$13,(P2448-MAR1!$C$13)/MAR1!$E$13)</f>
        <v/>
      </c>
    </row>
    <row r="2449">
      <c r="A2449" s="5" t="n">
        <v>2448</v>
      </c>
      <c r="B2449" s="5" t="n">
        <v>7</v>
      </c>
      <c r="C2449" s="5" t="n">
        <v>258</v>
      </c>
      <c r="D2449" s="5" t="n">
        <v>9</v>
      </c>
      <c r="E2449" s="5" t="n">
        <v>36.8</v>
      </c>
      <c r="F2449" s="5" t="n">
        <v>26.1</v>
      </c>
      <c r="G2449" s="5" t="n">
        <v>21.9</v>
      </c>
      <c r="H2449" s="5" t="n">
        <v>4.42</v>
      </c>
      <c r="I2449" s="6">
        <f>IF(E2449&gt;=Markov!$B$3,1,0)</f>
        <v/>
      </c>
      <c r="J2449" s="6">
        <f>I2448</f>
        <v/>
      </c>
      <c r="K2449" s="7">
        <f>MAR1!$B$5+MAR1!$C$5*COS(2*PI()*$C2449/365)+MAR1!$D$5*SIN(2*PI()*$C2449/365)</f>
        <v/>
      </c>
      <c r="L2449" s="7">
        <f>MAR1!$B$6+MAR1!$C$6*COS(2*PI()*$C2449/365)+MAR1!$D$6*SIN(2*PI()*$C2449/365)</f>
        <v/>
      </c>
      <c r="M2449" s="7">
        <f>MAR1!$B$7+MAR1!$C$7*COS(2*PI()*$C2449/365)+MAR1!$D$7*SIN(2*PI()*$C2449/365)</f>
        <v/>
      </c>
      <c r="N2449" s="7">
        <f>F2449-K2449</f>
        <v/>
      </c>
      <c r="O2449" s="7">
        <f>G2449-L2449</f>
        <v/>
      </c>
      <c r="P2449" s="7">
        <f>H2449-M2449</f>
        <v/>
      </c>
      <c r="Q2449" s="7">
        <f>IF($I2449=1,(N2449-MAR1!$B$11)/MAR1!$D$11,(N2449-MAR1!$C$11)/MAR1!$E$11)</f>
        <v/>
      </c>
      <c r="R2449" s="7">
        <f>IF($I2449=1,(O2449-MAR1!$B$12)/MAR1!$D$12,(O2449-MAR1!$C$12)/MAR1!$E$12)</f>
        <v/>
      </c>
      <c r="S2449" s="7">
        <f>IF($I2449=1,(P2449-MAR1!$B$13)/MAR1!$D$13,(P2449-MAR1!$C$13)/MAR1!$E$13)</f>
        <v/>
      </c>
    </row>
    <row r="2450">
      <c r="A2450" s="5" t="n">
        <v>2449</v>
      </c>
      <c r="B2450" s="5" t="n">
        <v>7</v>
      </c>
      <c r="C2450" s="5" t="n">
        <v>259</v>
      </c>
      <c r="D2450" s="5" t="n">
        <v>9</v>
      </c>
      <c r="E2450" s="5" t="n">
        <v>19.3</v>
      </c>
      <c r="F2450" s="5" t="n">
        <v>26.5</v>
      </c>
      <c r="G2450" s="5" t="n">
        <v>20.2</v>
      </c>
      <c r="H2450" s="5" t="n">
        <v>10.37</v>
      </c>
      <c r="I2450" s="6">
        <f>IF(E2450&gt;=Markov!$B$3,1,0)</f>
        <v/>
      </c>
      <c r="J2450" s="6">
        <f>I2449</f>
        <v/>
      </c>
      <c r="K2450" s="7">
        <f>MAR1!$B$5+MAR1!$C$5*COS(2*PI()*$C2450/365)+MAR1!$D$5*SIN(2*PI()*$C2450/365)</f>
        <v/>
      </c>
      <c r="L2450" s="7">
        <f>MAR1!$B$6+MAR1!$C$6*COS(2*PI()*$C2450/365)+MAR1!$D$6*SIN(2*PI()*$C2450/365)</f>
        <v/>
      </c>
      <c r="M2450" s="7">
        <f>MAR1!$B$7+MAR1!$C$7*COS(2*PI()*$C2450/365)+MAR1!$D$7*SIN(2*PI()*$C2450/365)</f>
        <v/>
      </c>
      <c r="N2450" s="7">
        <f>F2450-K2450</f>
        <v/>
      </c>
      <c r="O2450" s="7">
        <f>G2450-L2450</f>
        <v/>
      </c>
      <c r="P2450" s="7">
        <f>H2450-M2450</f>
        <v/>
      </c>
      <c r="Q2450" s="7">
        <f>IF($I2450=1,(N2450-MAR1!$B$11)/MAR1!$D$11,(N2450-MAR1!$C$11)/MAR1!$E$11)</f>
        <v/>
      </c>
      <c r="R2450" s="7">
        <f>IF($I2450=1,(O2450-MAR1!$B$12)/MAR1!$D$12,(O2450-MAR1!$C$12)/MAR1!$E$12)</f>
        <v/>
      </c>
      <c r="S2450" s="7">
        <f>IF($I2450=1,(P2450-MAR1!$B$13)/MAR1!$D$13,(P2450-MAR1!$C$13)/MAR1!$E$13)</f>
        <v/>
      </c>
    </row>
    <row r="2451">
      <c r="A2451" s="5" t="n">
        <v>2450</v>
      </c>
      <c r="B2451" s="5" t="n">
        <v>7</v>
      </c>
      <c r="C2451" s="5" t="n">
        <v>260</v>
      </c>
      <c r="D2451" s="5" t="n">
        <v>9</v>
      </c>
      <c r="E2451" s="5" t="n">
        <v>1.1</v>
      </c>
      <c r="F2451" s="5" t="n">
        <v>24.9</v>
      </c>
      <c r="G2451" s="5" t="n">
        <v>19.5</v>
      </c>
      <c r="H2451" s="5" t="n">
        <v>9.34</v>
      </c>
      <c r="I2451" s="6">
        <f>IF(E2451&gt;=Markov!$B$3,1,0)</f>
        <v/>
      </c>
      <c r="J2451" s="6">
        <f>I2450</f>
        <v/>
      </c>
      <c r="K2451" s="7">
        <f>MAR1!$B$5+MAR1!$C$5*COS(2*PI()*$C2451/365)+MAR1!$D$5*SIN(2*PI()*$C2451/365)</f>
        <v/>
      </c>
      <c r="L2451" s="7">
        <f>MAR1!$B$6+MAR1!$C$6*COS(2*PI()*$C2451/365)+MAR1!$D$6*SIN(2*PI()*$C2451/365)</f>
        <v/>
      </c>
      <c r="M2451" s="7">
        <f>MAR1!$B$7+MAR1!$C$7*COS(2*PI()*$C2451/365)+MAR1!$D$7*SIN(2*PI()*$C2451/365)</f>
        <v/>
      </c>
      <c r="N2451" s="7">
        <f>F2451-K2451</f>
        <v/>
      </c>
      <c r="O2451" s="7">
        <f>G2451-L2451</f>
        <v/>
      </c>
      <c r="P2451" s="7">
        <f>H2451-M2451</f>
        <v/>
      </c>
      <c r="Q2451" s="7">
        <f>IF($I2451=1,(N2451-MAR1!$B$11)/MAR1!$D$11,(N2451-MAR1!$C$11)/MAR1!$E$11)</f>
        <v/>
      </c>
      <c r="R2451" s="7">
        <f>IF($I2451=1,(O2451-MAR1!$B$12)/MAR1!$D$12,(O2451-MAR1!$C$12)/MAR1!$E$12)</f>
        <v/>
      </c>
      <c r="S2451" s="7">
        <f>IF($I2451=1,(P2451-MAR1!$B$13)/MAR1!$D$13,(P2451-MAR1!$C$13)/MAR1!$E$13)</f>
        <v/>
      </c>
    </row>
    <row r="2452">
      <c r="A2452" s="5" t="n">
        <v>2451</v>
      </c>
      <c r="B2452" s="5" t="n">
        <v>7</v>
      </c>
      <c r="C2452" s="5" t="n">
        <v>261</v>
      </c>
      <c r="D2452" s="5" t="n">
        <v>9</v>
      </c>
      <c r="E2452" s="5" t="n">
        <v>0.8</v>
      </c>
      <c r="F2452" s="5" t="n">
        <v>25.2</v>
      </c>
      <c r="G2452" s="5" t="n">
        <v>20.5</v>
      </c>
      <c r="H2452" s="5" t="n">
        <v>11.07</v>
      </c>
      <c r="I2452" s="6">
        <f>IF(E2452&gt;=Markov!$B$3,1,0)</f>
        <v/>
      </c>
      <c r="J2452" s="6">
        <f>I2451</f>
        <v/>
      </c>
      <c r="K2452" s="7">
        <f>MAR1!$B$5+MAR1!$C$5*COS(2*PI()*$C2452/365)+MAR1!$D$5*SIN(2*PI()*$C2452/365)</f>
        <v/>
      </c>
      <c r="L2452" s="7">
        <f>MAR1!$B$6+MAR1!$C$6*COS(2*PI()*$C2452/365)+MAR1!$D$6*SIN(2*PI()*$C2452/365)</f>
        <v/>
      </c>
      <c r="M2452" s="7">
        <f>MAR1!$B$7+MAR1!$C$7*COS(2*PI()*$C2452/365)+MAR1!$D$7*SIN(2*PI()*$C2452/365)</f>
        <v/>
      </c>
      <c r="N2452" s="7">
        <f>F2452-K2452</f>
        <v/>
      </c>
      <c r="O2452" s="7">
        <f>G2452-L2452</f>
        <v/>
      </c>
      <c r="P2452" s="7">
        <f>H2452-M2452</f>
        <v/>
      </c>
      <c r="Q2452" s="7">
        <f>IF($I2452=1,(N2452-MAR1!$B$11)/MAR1!$D$11,(N2452-MAR1!$C$11)/MAR1!$E$11)</f>
        <v/>
      </c>
      <c r="R2452" s="7">
        <f>IF($I2452=1,(O2452-MAR1!$B$12)/MAR1!$D$12,(O2452-MAR1!$C$12)/MAR1!$E$12)</f>
        <v/>
      </c>
      <c r="S2452" s="7">
        <f>IF($I2452=1,(P2452-MAR1!$B$13)/MAR1!$D$13,(P2452-MAR1!$C$13)/MAR1!$E$13)</f>
        <v/>
      </c>
    </row>
    <row r="2453">
      <c r="A2453" s="5" t="n">
        <v>2452</v>
      </c>
      <c r="B2453" s="5" t="n">
        <v>7</v>
      </c>
      <c r="C2453" s="5" t="n">
        <v>262</v>
      </c>
      <c r="D2453" s="5" t="n">
        <v>9</v>
      </c>
      <c r="E2453" s="5" t="n">
        <v>0</v>
      </c>
      <c r="F2453" s="5" t="n">
        <v>27.7</v>
      </c>
      <c r="G2453" s="5" t="n">
        <v>19.9</v>
      </c>
      <c r="H2453" s="5" t="n">
        <v>17.68</v>
      </c>
      <c r="I2453" s="6">
        <f>IF(E2453&gt;=Markov!$B$3,1,0)</f>
        <v/>
      </c>
      <c r="J2453" s="6">
        <f>I2452</f>
        <v/>
      </c>
      <c r="K2453" s="7">
        <f>MAR1!$B$5+MAR1!$C$5*COS(2*PI()*$C2453/365)+MAR1!$D$5*SIN(2*PI()*$C2453/365)</f>
        <v/>
      </c>
      <c r="L2453" s="7">
        <f>MAR1!$B$6+MAR1!$C$6*COS(2*PI()*$C2453/365)+MAR1!$D$6*SIN(2*PI()*$C2453/365)</f>
        <v/>
      </c>
      <c r="M2453" s="7">
        <f>MAR1!$B$7+MAR1!$C$7*COS(2*PI()*$C2453/365)+MAR1!$D$7*SIN(2*PI()*$C2453/365)</f>
        <v/>
      </c>
      <c r="N2453" s="7">
        <f>F2453-K2453</f>
        <v/>
      </c>
      <c r="O2453" s="7">
        <f>G2453-L2453</f>
        <v/>
      </c>
      <c r="P2453" s="7">
        <f>H2453-M2453</f>
        <v/>
      </c>
      <c r="Q2453" s="7">
        <f>IF($I2453=1,(N2453-MAR1!$B$11)/MAR1!$D$11,(N2453-MAR1!$C$11)/MAR1!$E$11)</f>
        <v/>
      </c>
      <c r="R2453" s="7">
        <f>IF($I2453=1,(O2453-MAR1!$B$12)/MAR1!$D$12,(O2453-MAR1!$C$12)/MAR1!$E$12)</f>
        <v/>
      </c>
      <c r="S2453" s="7">
        <f>IF($I2453=1,(P2453-MAR1!$B$13)/MAR1!$D$13,(P2453-MAR1!$C$13)/MAR1!$E$13)</f>
        <v/>
      </c>
    </row>
    <row r="2454">
      <c r="A2454" s="5" t="n">
        <v>2453</v>
      </c>
      <c r="B2454" s="5" t="n">
        <v>7</v>
      </c>
      <c r="C2454" s="5" t="n">
        <v>263</v>
      </c>
      <c r="D2454" s="5" t="n">
        <v>9</v>
      </c>
      <c r="E2454" s="5" t="n">
        <v>7.4</v>
      </c>
      <c r="F2454" s="5" t="n">
        <v>27.5</v>
      </c>
      <c r="G2454" s="5" t="n">
        <v>21</v>
      </c>
      <c r="H2454" s="5" t="n">
        <v>10.2</v>
      </c>
      <c r="I2454" s="6">
        <f>IF(E2454&gt;=Markov!$B$3,1,0)</f>
        <v/>
      </c>
      <c r="J2454" s="6">
        <f>I2453</f>
        <v/>
      </c>
      <c r="K2454" s="7">
        <f>MAR1!$B$5+MAR1!$C$5*COS(2*PI()*$C2454/365)+MAR1!$D$5*SIN(2*PI()*$C2454/365)</f>
        <v/>
      </c>
      <c r="L2454" s="7">
        <f>MAR1!$B$6+MAR1!$C$6*COS(2*PI()*$C2454/365)+MAR1!$D$6*SIN(2*PI()*$C2454/365)</f>
        <v/>
      </c>
      <c r="M2454" s="7">
        <f>MAR1!$B$7+MAR1!$C$7*COS(2*PI()*$C2454/365)+MAR1!$D$7*SIN(2*PI()*$C2454/365)</f>
        <v/>
      </c>
      <c r="N2454" s="7">
        <f>F2454-K2454</f>
        <v/>
      </c>
      <c r="O2454" s="7">
        <f>G2454-L2454</f>
        <v/>
      </c>
      <c r="P2454" s="7">
        <f>H2454-M2454</f>
        <v/>
      </c>
      <c r="Q2454" s="7">
        <f>IF($I2454=1,(N2454-MAR1!$B$11)/MAR1!$D$11,(N2454-MAR1!$C$11)/MAR1!$E$11)</f>
        <v/>
      </c>
      <c r="R2454" s="7">
        <f>IF($I2454=1,(O2454-MAR1!$B$12)/MAR1!$D$12,(O2454-MAR1!$C$12)/MAR1!$E$12)</f>
        <v/>
      </c>
      <c r="S2454" s="7">
        <f>IF($I2454=1,(P2454-MAR1!$B$13)/MAR1!$D$13,(P2454-MAR1!$C$13)/MAR1!$E$13)</f>
        <v/>
      </c>
    </row>
    <row r="2455">
      <c r="A2455" s="5" t="n">
        <v>2454</v>
      </c>
      <c r="B2455" s="5" t="n">
        <v>7</v>
      </c>
      <c r="C2455" s="5" t="n">
        <v>264</v>
      </c>
      <c r="D2455" s="5" t="n">
        <v>9</v>
      </c>
      <c r="E2455" s="5" t="n">
        <v>0</v>
      </c>
      <c r="F2455" s="5" t="n">
        <v>31.6</v>
      </c>
      <c r="G2455" s="5" t="n">
        <v>20.2</v>
      </c>
      <c r="H2455" s="5" t="n">
        <v>15.86</v>
      </c>
      <c r="I2455" s="6">
        <f>IF(E2455&gt;=Markov!$B$3,1,0)</f>
        <v/>
      </c>
      <c r="J2455" s="6">
        <f>I2454</f>
        <v/>
      </c>
      <c r="K2455" s="7">
        <f>MAR1!$B$5+MAR1!$C$5*COS(2*PI()*$C2455/365)+MAR1!$D$5*SIN(2*PI()*$C2455/365)</f>
        <v/>
      </c>
      <c r="L2455" s="7">
        <f>MAR1!$B$6+MAR1!$C$6*COS(2*PI()*$C2455/365)+MAR1!$D$6*SIN(2*PI()*$C2455/365)</f>
        <v/>
      </c>
      <c r="M2455" s="7">
        <f>MAR1!$B$7+MAR1!$C$7*COS(2*PI()*$C2455/365)+MAR1!$D$7*SIN(2*PI()*$C2455/365)</f>
        <v/>
      </c>
      <c r="N2455" s="7">
        <f>F2455-K2455</f>
        <v/>
      </c>
      <c r="O2455" s="7">
        <f>G2455-L2455</f>
        <v/>
      </c>
      <c r="P2455" s="7">
        <f>H2455-M2455</f>
        <v/>
      </c>
      <c r="Q2455" s="7">
        <f>IF($I2455=1,(N2455-MAR1!$B$11)/MAR1!$D$11,(N2455-MAR1!$C$11)/MAR1!$E$11)</f>
        <v/>
      </c>
      <c r="R2455" s="7">
        <f>IF($I2455=1,(O2455-MAR1!$B$12)/MAR1!$D$12,(O2455-MAR1!$C$12)/MAR1!$E$12)</f>
        <v/>
      </c>
      <c r="S2455" s="7">
        <f>IF($I2455=1,(P2455-MAR1!$B$13)/MAR1!$D$13,(P2455-MAR1!$C$13)/MAR1!$E$13)</f>
        <v/>
      </c>
    </row>
    <row r="2456">
      <c r="A2456" s="5" t="n">
        <v>2455</v>
      </c>
      <c r="B2456" s="5" t="n">
        <v>7</v>
      </c>
      <c r="C2456" s="5" t="n">
        <v>265</v>
      </c>
      <c r="D2456" s="5" t="n">
        <v>9</v>
      </c>
      <c r="E2456" s="5" t="n">
        <v>0</v>
      </c>
      <c r="F2456" s="5" t="n">
        <v>28.8</v>
      </c>
      <c r="G2456" s="5" t="n">
        <v>19.9</v>
      </c>
      <c r="H2456" s="5" t="n">
        <v>18.1</v>
      </c>
      <c r="I2456" s="6">
        <f>IF(E2456&gt;=Markov!$B$3,1,0)</f>
        <v/>
      </c>
      <c r="J2456" s="6">
        <f>I2455</f>
        <v/>
      </c>
      <c r="K2456" s="7">
        <f>MAR1!$B$5+MAR1!$C$5*COS(2*PI()*$C2456/365)+MAR1!$D$5*SIN(2*PI()*$C2456/365)</f>
        <v/>
      </c>
      <c r="L2456" s="7">
        <f>MAR1!$B$6+MAR1!$C$6*COS(2*PI()*$C2456/365)+MAR1!$D$6*SIN(2*PI()*$C2456/365)</f>
        <v/>
      </c>
      <c r="M2456" s="7">
        <f>MAR1!$B$7+MAR1!$C$7*COS(2*PI()*$C2456/365)+MAR1!$D$7*SIN(2*PI()*$C2456/365)</f>
        <v/>
      </c>
      <c r="N2456" s="7">
        <f>F2456-K2456</f>
        <v/>
      </c>
      <c r="O2456" s="7">
        <f>G2456-L2456</f>
        <v/>
      </c>
      <c r="P2456" s="7">
        <f>H2456-M2456</f>
        <v/>
      </c>
      <c r="Q2456" s="7">
        <f>IF($I2456=1,(N2456-MAR1!$B$11)/MAR1!$D$11,(N2456-MAR1!$C$11)/MAR1!$E$11)</f>
        <v/>
      </c>
      <c r="R2456" s="7">
        <f>IF($I2456=1,(O2456-MAR1!$B$12)/MAR1!$D$12,(O2456-MAR1!$C$12)/MAR1!$E$12)</f>
        <v/>
      </c>
      <c r="S2456" s="7">
        <f>IF($I2456=1,(P2456-MAR1!$B$13)/MAR1!$D$13,(P2456-MAR1!$C$13)/MAR1!$E$13)</f>
        <v/>
      </c>
    </row>
    <row r="2457">
      <c r="A2457" s="5" t="n">
        <v>2456</v>
      </c>
      <c r="B2457" s="5" t="n">
        <v>7</v>
      </c>
      <c r="C2457" s="5" t="n">
        <v>266</v>
      </c>
      <c r="D2457" s="5" t="n">
        <v>9</v>
      </c>
      <c r="E2457" s="5" t="n">
        <v>38</v>
      </c>
      <c r="F2457" s="5" t="n">
        <v>26.9</v>
      </c>
      <c r="G2457" s="5" t="n">
        <v>20</v>
      </c>
      <c r="H2457" s="5" t="n">
        <v>6.89</v>
      </c>
      <c r="I2457" s="6">
        <f>IF(E2457&gt;=Markov!$B$3,1,0)</f>
        <v/>
      </c>
      <c r="J2457" s="6">
        <f>I2456</f>
        <v/>
      </c>
      <c r="K2457" s="7">
        <f>MAR1!$B$5+MAR1!$C$5*COS(2*PI()*$C2457/365)+MAR1!$D$5*SIN(2*PI()*$C2457/365)</f>
        <v/>
      </c>
      <c r="L2457" s="7">
        <f>MAR1!$B$6+MAR1!$C$6*COS(2*PI()*$C2457/365)+MAR1!$D$6*SIN(2*PI()*$C2457/365)</f>
        <v/>
      </c>
      <c r="M2457" s="7">
        <f>MAR1!$B$7+MAR1!$C$7*COS(2*PI()*$C2457/365)+MAR1!$D$7*SIN(2*PI()*$C2457/365)</f>
        <v/>
      </c>
      <c r="N2457" s="7">
        <f>F2457-K2457</f>
        <v/>
      </c>
      <c r="O2457" s="7">
        <f>G2457-L2457</f>
        <v/>
      </c>
      <c r="P2457" s="7">
        <f>H2457-M2457</f>
        <v/>
      </c>
      <c r="Q2457" s="7">
        <f>IF($I2457=1,(N2457-MAR1!$B$11)/MAR1!$D$11,(N2457-MAR1!$C$11)/MAR1!$E$11)</f>
        <v/>
      </c>
      <c r="R2457" s="7">
        <f>IF($I2457=1,(O2457-MAR1!$B$12)/MAR1!$D$12,(O2457-MAR1!$C$12)/MAR1!$E$12)</f>
        <v/>
      </c>
      <c r="S2457" s="7">
        <f>IF($I2457=1,(P2457-MAR1!$B$13)/MAR1!$D$13,(P2457-MAR1!$C$13)/MAR1!$E$13)</f>
        <v/>
      </c>
    </row>
    <row r="2458">
      <c r="A2458" s="5" t="n">
        <v>2457</v>
      </c>
      <c r="B2458" s="5" t="n">
        <v>7</v>
      </c>
      <c r="C2458" s="5" t="n">
        <v>267</v>
      </c>
      <c r="D2458" s="5" t="n">
        <v>9</v>
      </c>
      <c r="E2458" s="5" t="n">
        <v>0</v>
      </c>
      <c r="F2458" s="5" t="n">
        <v>28.6</v>
      </c>
      <c r="G2458" s="5" t="n">
        <v>19</v>
      </c>
      <c r="H2458" s="5" t="n">
        <v>11.9</v>
      </c>
      <c r="I2458" s="6">
        <f>IF(E2458&gt;=Markov!$B$3,1,0)</f>
        <v/>
      </c>
      <c r="J2458" s="6">
        <f>I2457</f>
        <v/>
      </c>
      <c r="K2458" s="7">
        <f>MAR1!$B$5+MAR1!$C$5*COS(2*PI()*$C2458/365)+MAR1!$D$5*SIN(2*PI()*$C2458/365)</f>
        <v/>
      </c>
      <c r="L2458" s="7">
        <f>MAR1!$B$6+MAR1!$C$6*COS(2*PI()*$C2458/365)+MAR1!$D$6*SIN(2*PI()*$C2458/365)</f>
        <v/>
      </c>
      <c r="M2458" s="7">
        <f>MAR1!$B$7+MAR1!$C$7*COS(2*PI()*$C2458/365)+MAR1!$D$7*SIN(2*PI()*$C2458/365)</f>
        <v/>
      </c>
      <c r="N2458" s="7">
        <f>F2458-K2458</f>
        <v/>
      </c>
      <c r="O2458" s="7">
        <f>G2458-L2458</f>
        <v/>
      </c>
      <c r="P2458" s="7">
        <f>H2458-M2458</f>
        <v/>
      </c>
      <c r="Q2458" s="7">
        <f>IF($I2458=1,(N2458-MAR1!$B$11)/MAR1!$D$11,(N2458-MAR1!$C$11)/MAR1!$E$11)</f>
        <v/>
      </c>
      <c r="R2458" s="7">
        <f>IF($I2458=1,(O2458-MAR1!$B$12)/MAR1!$D$12,(O2458-MAR1!$C$12)/MAR1!$E$12)</f>
        <v/>
      </c>
      <c r="S2458" s="7">
        <f>IF($I2458=1,(P2458-MAR1!$B$13)/MAR1!$D$13,(P2458-MAR1!$C$13)/MAR1!$E$13)</f>
        <v/>
      </c>
    </row>
    <row r="2459">
      <c r="A2459" s="5" t="n">
        <v>2458</v>
      </c>
      <c r="B2459" s="5" t="n">
        <v>7</v>
      </c>
      <c r="C2459" s="5" t="n">
        <v>268</v>
      </c>
      <c r="D2459" s="5" t="n">
        <v>9</v>
      </c>
      <c r="E2459" s="5" t="n">
        <v>18.6</v>
      </c>
      <c r="F2459" s="5" t="n">
        <v>25.9</v>
      </c>
      <c r="G2459" s="5" t="n">
        <v>16.8</v>
      </c>
      <c r="H2459" s="5" t="n">
        <v>7.72</v>
      </c>
      <c r="I2459" s="6">
        <f>IF(E2459&gt;=Markov!$B$3,1,0)</f>
        <v/>
      </c>
      <c r="J2459" s="6">
        <f>I2458</f>
        <v/>
      </c>
      <c r="K2459" s="7">
        <f>MAR1!$B$5+MAR1!$C$5*COS(2*PI()*$C2459/365)+MAR1!$D$5*SIN(2*PI()*$C2459/365)</f>
        <v/>
      </c>
      <c r="L2459" s="7">
        <f>MAR1!$B$6+MAR1!$C$6*COS(2*PI()*$C2459/365)+MAR1!$D$6*SIN(2*PI()*$C2459/365)</f>
        <v/>
      </c>
      <c r="M2459" s="7">
        <f>MAR1!$B$7+MAR1!$C$7*COS(2*PI()*$C2459/365)+MAR1!$D$7*SIN(2*PI()*$C2459/365)</f>
        <v/>
      </c>
      <c r="N2459" s="7">
        <f>F2459-K2459</f>
        <v/>
      </c>
      <c r="O2459" s="7">
        <f>G2459-L2459</f>
        <v/>
      </c>
      <c r="P2459" s="7">
        <f>H2459-M2459</f>
        <v/>
      </c>
      <c r="Q2459" s="7">
        <f>IF($I2459=1,(N2459-MAR1!$B$11)/MAR1!$D$11,(N2459-MAR1!$C$11)/MAR1!$E$11)</f>
        <v/>
      </c>
      <c r="R2459" s="7">
        <f>IF($I2459=1,(O2459-MAR1!$B$12)/MAR1!$D$12,(O2459-MAR1!$C$12)/MAR1!$E$12)</f>
        <v/>
      </c>
      <c r="S2459" s="7">
        <f>IF($I2459=1,(P2459-MAR1!$B$13)/MAR1!$D$13,(P2459-MAR1!$C$13)/MAR1!$E$13)</f>
        <v/>
      </c>
    </row>
    <row r="2460">
      <c r="A2460" s="5" t="n">
        <v>2459</v>
      </c>
      <c r="B2460" s="5" t="n">
        <v>7</v>
      </c>
      <c r="C2460" s="5" t="n">
        <v>269</v>
      </c>
      <c r="D2460" s="5" t="n">
        <v>9</v>
      </c>
      <c r="E2460" s="5" t="n">
        <v>9.699999999999999</v>
      </c>
      <c r="F2460" s="5" t="n">
        <v>25.1</v>
      </c>
      <c r="G2460" s="5" t="n">
        <v>17.3</v>
      </c>
      <c r="H2460" s="5" t="n">
        <v>6.08</v>
      </c>
      <c r="I2460" s="6">
        <f>IF(E2460&gt;=Markov!$B$3,1,0)</f>
        <v/>
      </c>
      <c r="J2460" s="6">
        <f>I2459</f>
        <v/>
      </c>
      <c r="K2460" s="7">
        <f>MAR1!$B$5+MAR1!$C$5*COS(2*PI()*$C2460/365)+MAR1!$D$5*SIN(2*PI()*$C2460/365)</f>
        <v/>
      </c>
      <c r="L2460" s="7">
        <f>MAR1!$B$6+MAR1!$C$6*COS(2*PI()*$C2460/365)+MAR1!$D$6*SIN(2*PI()*$C2460/365)</f>
        <v/>
      </c>
      <c r="M2460" s="7">
        <f>MAR1!$B$7+MAR1!$C$7*COS(2*PI()*$C2460/365)+MAR1!$D$7*SIN(2*PI()*$C2460/365)</f>
        <v/>
      </c>
      <c r="N2460" s="7">
        <f>F2460-K2460</f>
        <v/>
      </c>
      <c r="O2460" s="7">
        <f>G2460-L2460</f>
        <v/>
      </c>
      <c r="P2460" s="7">
        <f>H2460-M2460</f>
        <v/>
      </c>
      <c r="Q2460" s="7">
        <f>IF($I2460=1,(N2460-MAR1!$B$11)/MAR1!$D$11,(N2460-MAR1!$C$11)/MAR1!$E$11)</f>
        <v/>
      </c>
      <c r="R2460" s="7">
        <f>IF($I2460=1,(O2460-MAR1!$B$12)/MAR1!$D$12,(O2460-MAR1!$C$12)/MAR1!$E$12)</f>
        <v/>
      </c>
      <c r="S2460" s="7">
        <f>IF($I2460=1,(P2460-MAR1!$B$13)/MAR1!$D$13,(P2460-MAR1!$C$13)/MAR1!$E$13)</f>
        <v/>
      </c>
    </row>
    <row r="2461">
      <c r="A2461" s="5" t="n">
        <v>2460</v>
      </c>
      <c r="B2461" s="5" t="n">
        <v>7</v>
      </c>
      <c r="C2461" s="5" t="n">
        <v>270</v>
      </c>
      <c r="D2461" s="5" t="n">
        <v>9</v>
      </c>
      <c r="E2461" s="5" t="n">
        <v>27.6</v>
      </c>
      <c r="F2461" s="5" t="n">
        <v>26</v>
      </c>
      <c r="G2461" s="5" t="n">
        <v>19.4</v>
      </c>
      <c r="H2461" s="5" t="n">
        <v>12.45</v>
      </c>
      <c r="I2461" s="6">
        <f>IF(E2461&gt;=Markov!$B$3,1,0)</f>
        <v/>
      </c>
      <c r="J2461" s="6">
        <f>I2460</f>
        <v/>
      </c>
      <c r="K2461" s="7">
        <f>MAR1!$B$5+MAR1!$C$5*COS(2*PI()*$C2461/365)+MAR1!$D$5*SIN(2*PI()*$C2461/365)</f>
        <v/>
      </c>
      <c r="L2461" s="7">
        <f>MAR1!$B$6+MAR1!$C$6*COS(2*PI()*$C2461/365)+MAR1!$D$6*SIN(2*PI()*$C2461/365)</f>
        <v/>
      </c>
      <c r="M2461" s="7">
        <f>MAR1!$B$7+MAR1!$C$7*COS(2*PI()*$C2461/365)+MAR1!$D$7*SIN(2*PI()*$C2461/365)</f>
        <v/>
      </c>
      <c r="N2461" s="7">
        <f>F2461-K2461</f>
        <v/>
      </c>
      <c r="O2461" s="7">
        <f>G2461-L2461</f>
        <v/>
      </c>
      <c r="P2461" s="7">
        <f>H2461-M2461</f>
        <v/>
      </c>
      <c r="Q2461" s="7">
        <f>IF($I2461=1,(N2461-MAR1!$B$11)/MAR1!$D$11,(N2461-MAR1!$C$11)/MAR1!$E$11)</f>
        <v/>
      </c>
      <c r="R2461" s="7">
        <f>IF($I2461=1,(O2461-MAR1!$B$12)/MAR1!$D$12,(O2461-MAR1!$C$12)/MAR1!$E$12)</f>
        <v/>
      </c>
      <c r="S2461" s="7">
        <f>IF($I2461=1,(P2461-MAR1!$B$13)/MAR1!$D$13,(P2461-MAR1!$C$13)/MAR1!$E$13)</f>
        <v/>
      </c>
    </row>
    <row r="2462">
      <c r="A2462" s="5" t="n">
        <v>2461</v>
      </c>
      <c r="B2462" s="5" t="n">
        <v>7</v>
      </c>
      <c r="C2462" s="5" t="n">
        <v>271</v>
      </c>
      <c r="D2462" s="5" t="n">
        <v>9</v>
      </c>
      <c r="E2462" s="5" t="n">
        <v>0</v>
      </c>
      <c r="F2462" s="5" t="n">
        <v>28.9</v>
      </c>
      <c r="G2462" s="5" t="n">
        <v>19.2</v>
      </c>
      <c r="H2462" s="5" t="n">
        <v>17.99</v>
      </c>
      <c r="I2462" s="6">
        <f>IF(E2462&gt;=Markov!$B$3,1,0)</f>
        <v/>
      </c>
      <c r="J2462" s="6">
        <f>I2461</f>
        <v/>
      </c>
      <c r="K2462" s="7">
        <f>MAR1!$B$5+MAR1!$C$5*COS(2*PI()*$C2462/365)+MAR1!$D$5*SIN(2*PI()*$C2462/365)</f>
        <v/>
      </c>
      <c r="L2462" s="7">
        <f>MAR1!$B$6+MAR1!$C$6*COS(2*PI()*$C2462/365)+MAR1!$D$6*SIN(2*PI()*$C2462/365)</f>
        <v/>
      </c>
      <c r="M2462" s="7">
        <f>MAR1!$B$7+MAR1!$C$7*COS(2*PI()*$C2462/365)+MAR1!$D$7*SIN(2*PI()*$C2462/365)</f>
        <v/>
      </c>
      <c r="N2462" s="7">
        <f>F2462-K2462</f>
        <v/>
      </c>
      <c r="O2462" s="7">
        <f>G2462-L2462</f>
        <v/>
      </c>
      <c r="P2462" s="7">
        <f>H2462-M2462</f>
        <v/>
      </c>
      <c r="Q2462" s="7">
        <f>IF($I2462=1,(N2462-MAR1!$B$11)/MAR1!$D$11,(N2462-MAR1!$C$11)/MAR1!$E$11)</f>
        <v/>
      </c>
      <c r="R2462" s="7">
        <f>IF($I2462=1,(O2462-MAR1!$B$12)/MAR1!$D$12,(O2462-MAR1!$C$12)/MAR1!$E$12)</f>
        <v/>
      </c>
      <c r="S2462" s="7">
        <f>IF($I2462=1,(P2462-MAR1!$B$13)/MAR1!$D$13,(P2462-MAR1!$C$13)/MAR1!$E$13)</f>
        <v/>
      </c>
    </row>
    <row r="2463">
      <c r="A2463" s="5" t="n">
        <v>2462</v>
      </c>
      <c r="B2463" s="5" t="n">
        <v>7</v>
      </c>
      <c r="C2463" s="5" t="n">
        <v>272</v>
      </c>
      <c r="D2463" s="5" t="n">
        <v>9</v>
      </c>
      <c r="E2463" s="5" t="n">
        <v>0</v>
      </c>
      <c r="F2463" s="5" t="n">
        <v>25.4</v>
      </c>
      <c r="G2463" s="5" t="n">
        <v>16.7</v>
      </c>
      <c r="H2463" s="5" t="n">
        <v>9.720000000000001</v>
      </c>
      <c r="I2463" s="6">
        <f>IF(E2463&gt;=Markov!$B$3,1,0)</f>
        <v/>
      </c>
      <c r="J2463" s="6">
        <f>I2462</f>
        <v/>
      </c>
      <c r="K2463" s="7">
        <f>MAR1!$B$5+MAR1!$C$5*COS(2*PI()*$C2463/365)+MAR1!$D$5*SIN(2*PI()*$C2463/365)</f>
        <v/>
      </c>
      <c r="L2463" s="7">
        <f>MAR1!$B$6+MAR1!$C$6*COS(2*PI()*$C2463/365)+MAR1!$D$6*SIN(2*PI()*$C2463/365)</f>
        <v/>
      </c>
      <c r="M2463" s="7">
        <f>MAR1!$B$7+MAR1!$C$7*COS(2*PI()*$C2463/365)+MAR1!$D$7*SIN(2*PI()*$C2463/365)</f>
        <v/>
      </c>
      <c r="N2463" s="7">
        <f>F2463-K2463</f>
        <v/>
      </c>
      <c r="O2463" s="7">
        <f>G2463-L2463</f>
        <v/>
      </c>
      <c r="P2463" s="7">
        <f>H2463-M2463</f>
        <v/>
      </c>
      <c r="Q2463" s="7">
        <f>IF($I2463=1,(N2463-MAR1!$B$11)/MAR1!$D$11,(N2463-MAR1!$C$11)/MAR1!$E$11)</f>
        <v/>
      </c>
      <c r="R2463" s="7">
        <f>IF($I2463=1,(O2463-MAR1!$B$12)/MAR1!$D$12,(O2463-MAR1!$C$12)/MAR1!$E$12)</f>
        <v/>
      </c>
      <c r="S2463" s="7">
        <f>IF($I2463=1,(P2463-MAR1!$B$13)/MAR1!$D$13,(P2463-MAR1!$C$13)/MAR1!$E$13)</f>
        <v/>
      </c>
    </row>
    <row r="2464">
      <c r="A2464" s="5" t="n">
        <v>2463</v>
      </c>
      <c r="B2464" s="5" t="n">
        <v>7</v>
      </c>
      <c r="C2464" s="5" t="n">
        <v>273</v>
      </c>
      <c r="D2464" s="5" t="n">
        <v>9</v>
      </c>
      <c r="E2464" s="5" t="n">
        <v>0</v>
      </c>
      <c r="F2464" s="5" t="n">
        <v>28.3</v>
      </c>
      <c r="G2464" s="5" t="n">
        <v>17.1</v>
      </c>
      <c r="H2464" s="5" t="n">
        <v>12.58</v>
      </c>
      <c r="I2464" s="6">
        <f>IF(E2464&gt;=Markov!$B$3,1,0)</f>
        <v/>
      </c>
      <c r="J2464" s="6">
        <f>I2463</f>
        <v/>
      </c>
      <c r="K2464" s="7">
        <f>MAR1!$B$5+MAR1!$C$5*COS(2*PI()*$C2464/365)+MAR1!$D$5*SIN(2*PI()*$C2464/365)</f>
        <v/>
      </c>
      <c r="L2464" s="7">
        <f>MAR1!$B$6+MAR1!$C$6*COS(2*PI()*$C2464/365)+MAR1!$D$6*SIN(2*PI()*$C2464/365)</f>
        <v/>
      </c>
      <c r="M2464" s="7">
        <f>MAR1!$B$7+MAR1!$C$7*COS(2*PI()*$C2464/365)+MAR1!$D$7*SIN(2*PI()*$C2464/365)</f>
        <v/>
      </c>
      <c r="N2464" s="7">
        <f>F2464-K2464</f>
        <v/>
      </c>
      <c r="O2464" s="7">
        <f>G2464-L2464</f>
        <v/>
      </c>
      <c r="P2464" s="7">
        <f>H2464-M2464</f>
        <v/>
      </c>
      <c r="Q2464" s="7">
        <f>IF($I2464=1,(N2464-MAR1!$B$11)/MAR1!$D$11,(N2464-MAR1!$C$11)/MAR1!$E$11)</f>
        <v/>
      </c>
      <c r="R2464" s="7">
        <f>IF($I2464=1,(O2464-MAR1!$B$12)/MAR1!$D$12,(O2464-MAR1!$C$12)/MAR1!$E$12)</f>
        <v/>
      </c>
      <c r="S2464" s="7">
        <f>IF($I2464=1,(P2464-MAR1!$B$13)/MAR1!$D$13,(P2464-MAR1!$C$13)/MAR1!$E$13)</f>
        <v/>
      </c>
    </row>
    <row r="2465">
      <c r="A2465" s="5" t="n">
        <v>2464</v>
      </c>
      <c r="B2465" s="5" t="n">
        <v>7</v>
      </c>
      <c r="C2465" s="5" t="n">
        <v>274</v>
      </c>
      <c r="D2465" s="5" t="n">
        <v>10</v>
      </c>
      <c r="E2465" s="5" t="n">
        <v>0</v>
      </c>
      <c r="F2465" s="5" t="n">
        <v>24.5</v>
      </c>
      <c r="G2465" s="5" t="n">
        <v>16.3</v>
      </c>
      <c r="H2465" s="5" t="n">
        <v>11.07</v>
      </c>
      <c r="I2465" s="6">
        <f>IF(E2465&gt;=Markov!$B$3,1,0)</f>
        <v/>
      </c>
      <c r="J2465" s="6">
        <f>I2464</f>
        <v/>
      </c>
      <c r="K2465" s="7">
        <f>MAR1!$B$5+MAR1!$C$5*COS(2*PI()*$C2465/365)+MAR1!$D$5*SIN(2*PI()*$C2465/365)</f>
        <v/>
      </c>
      <c r="L2465" s="7">
        <f>MAR1!$B$6+MAR1!$C$6*COS(2*PI()*$C2465/365)+MAR1!$D$6*SIN(2*PI()*$C2465/365)</f>
        <v/>
      </c>
      <c r="M2465" s="7">
        <f>MAR1!$B$7+MAR1!$C$7*COS(2*PI()*$C2465/365)+MAR1!$D$7*SIN(2*PI()*$C2465/365)</f>
        <v/>
      </c>
      <c r="N2465" s="7">
        <f>F2465-K2465</f>
        <v/>
      </c>
      <c r="O2465" s="7">
        <f>G2465-L2465</f>
        <v/>
      </c>
      <c r="P2465" s="7">
        <f>H2465-M2465</f>
        <v/>
      </c>
      <c r="Q2465" s="7">
        <f>IF($I2465=1,(N2465-MAR1!$B$11)/MAR1!$D$11,(N2465-MAR1!$C$11)/MAR1!$E$11)</f>
        <v/>
      </c>
      <c r="R2465" s="7">
        <f>IF($I2465=1,(O2465-MAR1!$B$12)/MAR1!$D$12,(O2465-MAR1!$C$12)/MAR1!$E$12)</f>
        <v/>
      </c>
      <c r="S2465" s="7">
        <f>IF($I2465=1,(P2465-MAR1!$B$13)/MAR1!$D$13,(P2465-MAR1!$C$13)/MAR1!$E$13)</f>
        <v/>
      </c>
    </row>
    <row r="2466">
      <c r="A2466" s="5" t="n">
        <v>2465</v>
      </c>
      <c r="B2466" s="5" t="n">
        <v>7</v>
      </c>
      <c r="C2466" s="5" t="n">
        <v>275</v>
      </c>
      <c r="D2466" s="5" t="n">
        <v>10</v>
      </c>
      <c r="E2466" s="5" t="n">
        <v>6.1</v>
      </c>
      <c r="F2466" s="5" t="n">
        <v>23.7</v>
      </c>
      <c r="G2466" s="5" t="n">
        <v>16.1</v>
      </c>
      <c r="H2466" s="5" t="n">
        <v>5.61</v>
      </c>
      <c r="I2466" s="6">
        <f>IF(E2466&gt;=Markov!$B$3,1,0)</f>
        <v/>
      </c>
      <c r="J2466" s="6">
        <f>I2465</f>
        <v/>
      </c>
      <c r="K2466" s="7">
        <f>MAR1!$B$5+MAR1!$C$5*COS(2*PI()*$C2466/365)+MAR1!$D$5*SIN(2*PI()*$C2466/365)</f>
        <v/>
      </c>
      <c r="L2466" s="7">
        <f>MAR1!$B$6+MAR1!$C$6*COS(2*PI()*$C2466/365)+MAR1!$D$6*SIN(2*PI()*$C2466/365)</f>
        <v/>
      </c>
      <c r="M2466" s="7">
        <f>MAR1!$B$7+MAR1!$C$7*COS(2*PI()*$C2466/365)+MAR1!$D$7*SIN(2*PI()*$C2466/365)</f>
        <v/>
      </c>
      <c r="N2466" s="7">
        <f>F2466-K2466</f>
        <v/>
      </c>
      <c r="O2466" s="7">
        <f>G2466-L2466</f>
        <v/>
      </c>
      <c r="P2466" s="7">
        <f>H2466-M2466</f>
        <v/>
      </c>
      <c r="Q2466" s="7">
        <f>IF($I2466=1,(N2466-MAR1!$B$11)/MAR1!$D$11,(N2466-MAR1!$C$11)/MAR1!$E$11)</f>
        <v/>
      </c>
      <c r="R2466" s="7">
        <f>IF($I2466=1,(O2466-MAR1!$B$12)/MAR1!$D$12,(O2466-MAR1!$C$12)/MAR1!$E$12)</f>
        <v/>
      </c>
      <c r="S2466" s="7">
        <f>IF($I2466=1,(P2466-MAR1!$B$13)/MAR1!$D$13,(P2466-MAR1!$C$13)/MAR1!$E$13)</f>
        <v/>
      </c>
    </row>
    <row r="2467">
      <c r="A2467" s="5" t="n">
        <v>2466</v>
      </c>
      <c r="B2467" s="5" t="n">
        <v>7</v>
      </c>
      <c r="C2467" s="5" t="n">
        <v>276</v>
      </c>
      <c r="D2467" s="5" t="n">
        <v>10</v>
      </c>
      <c r="E2467" s="5" t="n">
        <v>7.3</v>
      </c>
      <c r="F2467" s="5" t="n">
        <v>21.5</v>
      </c>
      <c r="G2467" s="5" t="n">
        <v>15.7</v>
      </c>
      <c r="H2467" s="5" t="n">
        <v>3.77</v>
      </c>
      <c r="I2467" s="6">
        <f>IF(E2467&gt;=Markov!$B$3,1,0)</f>
        <v/>
      </c>
      <c r="J2467" s="6">
        <f>I2466</f>
        <v/>
      </c>
      <c r="K2467" s="7">
        <f>MAR1!$B$5+MAR1!$C$5*COS(2*PI()*$C2467/365)+MAR1!$D$5*SIN(2*PI()*$C2467/365)</f>
        <v/>
      </c>
      <c r="L2467" s="7">
        <f>MAR1!$B$6+MAR1!$C$6*COS(2*PI()*$C2467/365)+MAR1!$D$6*SIN(2*PI()*$C2467/365)</f>
        <v/>
      </c>
      <c r="M2467" s="7">
        <f>MAR1!$B$7+MAR1!$C$7*COS(2*PI()*$C2467/365)+MAR1!$D$7*SIN(2*PI()*$C2467/365)</f>
        <v/>
      </c>
      <c r="N2467" s="7">
        <f>F2467-K2467</f>
        <v/>
      </c>
      <c r="O2467" s="7">
        <f>G2467-L2467</f>
        <v/>
      </c>
      <c r="P2467" s="7">
        <f>H2467-M2467</f>
        <v/>
      </c>
      <c r="Q2467" s="7">
        <f>IF($I2467=1,(N2467-MAR1!$B$11)/MAR1!$D$11,(N2467-MAR1!$C$11)/MAR1!$E$11)</f>
        <v/>
      </c>
      <c r="R2467" s="7">
        <f>IF($I2467=1,(O2467-MAR1!$B$12)/MAR1!$D$12,(O2467-MAR1!$C$12)/MAR1!$E$12)</f>
        <v/>
      </c>
      <c r="S2467" s="7">
        <f>IF($I2467=1,(P2467-MAR1!$B$13)/MAR1!$D$13,(P2467-MAR1!$C$13)/MAR1!$E$13)</f>
        <v/>
      </c>
    </row>
    <row r="2468">
      <c r="A2468" s="5" t="n">
        <v>2467</v>
      </c>
      <c r="B2468" s="5" t="n">
        <v>7</v>
      </c>
      <c r="C2468" s="5" t="n">
        <v>277</v>
      </c>
      <c r="D2468" s="5" t="n">
        <v>10</v>
      </c>
      <c r="E2468" s="5" t="n">
        <v>0</v>
      </c>
      <c r="F2468" s="5" t="n">
        <v>24.2</v>
      </c>
      <c r="G2468" s="5" t="n">
        <v>19.7</v>
      </c>
      <c r="H2468" s="5" t="n">
        <v>9.9</v>
      </c>
      <c r="I2468" s="6">
        <f>IF(E2468&gt;=Markov!$B$3,1,0)</f>
        <v/>
      </c>
      <c r="J2468" s="6">
        <f>I2467</f>
        <v/>
      </c>
      <c r="K2468" s="7">
        <f>MAR1!$B$5+MAR1!$C$5*COS(2*PI()*$C2468/365)+MAR1!$D$5*SIN(2*PI()*$C2468/365)</f>
        <v/>
      </c>
      <c r="L2468" s="7">
        <f>MAR1!$B$6+MAR1!$C$6*COS(2*PI()*$C2468/365)+MAR1!$D$6*SIN(2*PI()*$C2468/365)</f>
        <v/>
      </c>
      <c r="M2468" s="7">
        <f>MAR1!$B$7+MAR1!$C$7*COS(2*PI()*$C2468/365)+MAR1!$D$7*SIN(2*PI()*$C2468/365)</f>
        <v/>
      </c>
      <c r="N2468" s="7">
        <f>F2468-K2468</f>
        <v/>
      </c>
      <c r="O2468" s="7">
        <f>G2468-L2468</f>
        <v/>
      </c>
      <c r="P2468" s="7">
        <f>H2468-M2468</f>
        <v/>
      </c>
      <c r="Q2468" s="7">
        <f>IF($I2468=1,(N2468-MAR1!$B$11)/MAR1!$D$11,(N2468-MAR1!$C$11)/MAR1!$E$11)</f>
        <v/>
      </c>
      <c r="R2468" s="7">
        <f>IF($I2468=1,(O2468-MAR1!$B$12)/MAR1!$D$12,(O2468-MAR1!$C$12)/MAR1!$E$12)</f>
        <v/>
      </c>
      <c r="S2468" s="7">
        <f>IF($I2468=1,(P2468-MAR1!$B$13)/MAR1!$D$13,(P2468-MAR1!$C$13)/MAR1!$E$13)</f>
        <v/>
      </c>
    </row>
    <row r="2469">
      <c r="A2469" s="5" t="n">
        <v>2468</v>
      </c>
      <c r="B2469" s="5" t="n">
        <v>7</v>
      </c>
      <c r="C2469" s="5" t="n">
        <v>278</v>
      </c>
      <c r="D2469" s="5" t="n">
        <v>10</v>
      </c>
      <c r="E2469" s="5" t="n">
        <v>0</v>
      </c>
      <c r="F2469" s="5" t="n">
        <v>26.4</v>
      </c>
      <c r="G2469" s="5" t="n">
        <v>19</v>
      </c>
      <c r="H2469" s="5" t="n">
        <v>14.2</v>
      </c>
      <c r="I2469" s="6">
        <f>IF(E2469&gt;=Markov!$B$3,1,0)</f>
        <v/>
      </c>
      <c r="J2469" s="6">
        <f>I2468</f>
        <v/>
      </c>
      <c r="K2469" s="7">
        <f>MAR1!$B$5+MAR1!$C$5*COS(2*PI()*$C2469/365)+MAR1!$D$5*SIN(2*PI()*$C2469/365)</f>
        <v/>
      </c>
      <c r="L2469" s="7">
        <f>MAR1!$B$6+MAR1!$C$6*COS(2*PI()*$C2469/365)+MAR1!$D$6*SIN(2*PI()*$C2469/365)</f>
        <v/>
      </c>
      <c r="M2469" s="7">
        <f>MAR1!$B$7+MAR1!$C$7*COS(2*PI()*$C2469/365)+MAR1!$D$7*SIN(2*PI()*$C2469/365)</f>
        <v/>
      </c>
      <c r="N2469" s="7">
        <f>F2469-K2469</f>
        <v/>
      </c>
      <c r="O2469" s="7">
        <f>G2469-L2469</f>
        <v/>
      </c>
      <c r="P2469" s="7">
        <f>H2469-M2469</f>
        <v/>
      </c>
      <c r="Q2469" s="7">
        <f>IF($I2469=1,(N2469-MAR1!$B$11)/MAR1!$D$11,(N2469-MAR1!$C$11)/MAR1!$E$11)</f>
        <v/>
      </c>
      <c r="R2469" s="7">
        <f>IF($I2469=1,(O2469-MAR1!$B$12)/MAR1!$D$12,(O2469-MAR1!$C$12)/MAR1!$E$12)</f>
        <v/>
      </c>
      <c r="S2469" s="7">
        <f>IF($I2469=1,(P2469-MAR1!$B$13)/MAR1!$D$13,(P2469-MAR1!$C$13)/MAR1!$E$13)</f>
        <v/>
      </c>
    </row>
    <row r="2470">
      <c r="A2470" s="5" t="n">
        <v>2469</v>
      </c>
      <c r="B2470" s="5" t="n">
        <v>7</v>
      </c>
      <c r="C2470" s="5" t="n">
        <v>279</v>
      </c>
      <c r="D2470" s="5" t="n">
        <v>10</v>
      </c>
      <c r="E2470" s="5" t="n">
        <v>2</v>
      </c>
      <c r="F2470" s="5" t="n">
        <v>23.9</v>
      </c>
      <c r="G2470" s="5" t="n">
        <v>19.6</v>
      </c>
      <c r="H2470" s="5" t="n">
        <v>7.28</v>
      </c>
      <c r="I2470" s="6">
        <f>IF(E2470&gt;=Markov!$B$3,1,0)</f>
        <v/>
      </c>
      <c r="J2470" s="6">
        <f>I2469</f>
        <v/>
      </c>
      <c r="K2470" s="7">
        <f>MAR1!$B$5+MAR1!$C$5*COS(2*PI()*$C2470/365)+MAR1!$D$5*SIN(2*PI()*$C2470/365)</f>
        <v/>
      </c>
      <c r="L2470" s="7">
        <f>MAR1!$B$6+MAR1!$C$6*COS(2*PI()*$C2470/365)+MAR1!$D$6*SIN(2*PI()*$C2470/365)</f>
        <v/>
      </c>
      <c r="M2470" s="7">
        <f>MAR1!$B$7+MAR1!$C$7*COS(2*PI()*$C2470/365)+MAR1!$D$7*SIN(2*PI()*$C2470/365)</f>
        <v/>
      </c>
      <c r="N2470" s="7">
        <f>F2470-K2470</f>
        <v/>
      </c>
      <c r="O2470" s="7">
        <f>G2470-L2470</f>
        <v/>
      </c>
      <c r="P2470" s="7">
        <f>H2470-M2470</f>
        <v/>
      </c>
      <c r="Q2470" s="7">
        <f>IF($I2470=1,(N2470-MAR1!$B$11)/MAR1!$D$11,(N2470-MAR1!$C$11)/MAR1!$E$11)</f>
        <v/>
      </c>
      <c r="R2470" s="7">
        <f>IF($I2470=1,(O2470-MAR1!$B$12)/MAR1!$D$12,(O2470-MAR1!$C$12)/MAR1!$E$12)</f>
        <v/>
      </c>
      <c r="S2470" s="7">
        <f>IF($I2470=1,(P2470-MAR1!$B$13)/MAR1!$D$13,(P2470-MAR1!$C$13)/MAR1!$E$13)</f>
        <v/>
      </c>
    </row>
    <row r="2471">
      <c r="A2471" s="5" t="n">
        <v>2470</v>
      </c>
      <c r="B2471" s="5" t="n">
        <v>7</v>
      </c>
      <c r="C2471" s="5" t="n">
        <v>280</v>
      </c>
      <c r="D2471" s="5" t="n">
        <v>10</v>
      </c>
      <c r="E2471" s="5" t="n">
        <v>0</v>
      </c>
      <c r="F2471" s="5" t="n">
        <v>28.1</v>
      </c>
      <c r="G2471" s="5" t="n">
        <v>20.1</v>
      </c>
      <c r="H2471" s="5" t="n">
        <v>14.35</v>
      </c>
      <c r="I2471" s="6">
        <f>IF(E2471&gt;=Markov!$B$3,1,0)</f>
        <v/>
      </c>
      <c r="J2471" s="6">
        <f>I2470</f>
        <v/>
      </c>
      <c r="K2471" s="7">
        <f>MAR1!$B$5+MAR1!$C$5*COS(2*PI()*$C2471/365)+MAR1!$D$5*SIN(2*PI()*$C2471/365)</f>
        <v/>
      </c>
      <c r="L2471" s="7">
        <f>MAR1!$B$6+MAR1!$C$6*COS(2*PI()*$C2471/365)+MAR1!$D$6*SIN(2*PI()*$C2471/365)</f>
        <v/>
      </c>
      <c r="M2471" s="7">
        <f>MAR1!$B$7+MAR1!$C$7*COS(2*PI()*$C2471/365)+MAR1!$D$7*SIN(2*PI()*$C2471/365)</f>
        <v/>
      </c>
      <c r="N2471" s="7">
        <f>F2471-K2471</f>
        <v/>
      </c>
      <c r="O2471" s="7">
        <f>G2471-L2471</f>
        <v/>
      </c>
      <c r="P2471" s="7">
        <f>H2471-M2471</f>
        <v/>
      </c>
      <c r="Q2471" s="7">
        <f>IF($I2471=1,(N2471-MAR1!$B$11)/MAR1!$D$11,(N2471-MAR1!$C$11)/MAR1!$E$11)</f>
        <v/>
      </c>
      <c r="R2471" s="7">
        <f>IF($I2471=1,(O2471-MAR1!$B$12)/MAR1!$D$12,(O2471-MAR1!$C$12)/MAR1!$E$12)</f>
        <v/>
      </c>
      <c r="S2471" s="7">
        <f>IF($I2471=1,(P2471-MAR1!$B$13)/MAR1!$D$13,(P2471-MAR1!$C$13)/MAR1!$E$13)</f>
        <v/>
      </c>
    </row>
    <row r="2472">
      <c r="A2472" s="5" t="n">
        <v>2471</v>
      </c>
      <c r="B2472" s="5" t="n">
        <v>7</v>
      </c>
      <c r="C2472" s="5" t="n">
        <v>281</v>
      </c>
      <c r="D2472" s="5" t="n">
        <v>10</v>
      </c>
      <c r="E2472" s="5" t="n">
        <v>0</v>
      </c>
      <c r="F2472" s="5" t="n">
        <v>28.8</v>
      </c>
      <c r="G2472" s="5" t="n">
        <v>20.9</v>
      </c>
      <c r="H2472" s="5" t="n">
        <v>11.87</v>
      </c>
      <c r="I2472" s="6">
        <f>IF(E2472&gt;=Markov!$B$3,1,0)</f>
        <v/>
      </c>
      <c r="J2472" s="6">
        <f>I2471</f>
        <v/>
      </c>
      <c r="K2472" s="7">
        <f>MAR1!$B$5+MAR1!$C$5*COS(2*PI()*$C2472/365)+MAR1!$D$5*SIN(2*PI()*$C2472/365)</f>
        <v/>
      </c>
      <c r="L2472" s="7">
        <f>MAR1!$B$6+MAR1!$C$6*COS(2*PI()*$C2472/365)+MAR1!$D$6*SIN(2*PI()*$C2472/365)</f>
        <v/>
      </c>
      <c r="M2472" s="7">
        <f>MAR1!$B$7+MAR1!$C$7*COS(2*PI()*$C2472/365)+MAR1!$D$7*SIN(2*PI()*$C2472/365)</f>
        <v/>
      </c>
      <c r="N2472" s="7">
        <f>F2472-K2472</f>
        <v/>
      </c>
      <c r="O2472" s="7">
        <f>G2472-L2472</f>
        <v/>
      </c>
      <c r="P2472" s="7">
        <f>H2472-M2472</f>
        <v/>
      </c>
      <c r="Q2472" s="7">
        <f>IF($I2472=1,(N2472-MAR1!$B$11)/MAR1!$D$11,(N2472-MAR1!$C$11)/MAR1!$E$11)</f>
        <v/>
      </c>
      <c r="R2472" s="7">
        <f>IF($I2472=1,(O2472-MAR1!$B$12)/MAR1!$D$12,(O2472-MAR1!$C$12)/MAR1!$E$12)</f>
        <v/>
      </c>
      <c r="S2472" s="7">
        <f>IF($I2472=1,(P2472-MAR1!$B$13)/MAR1!$D$13,(P2472-MAR1!$C$13)/MAR1!$E$13)</f>
        <v/>
      </c>
    </row>
    <row r="2473">
      <c r="A2473" s="5" t="n">
        <v>2472</v>
      </c>
      <c r="B2473" s="5" t="n">
        <v>7</v>
      </c>
      <c r="C2473" s="5" t="n">
        <v>282</v>
      </c>
      <c r="D2473" s="5" t="n">
        <v>10</v>
      </c>
      <c r="E2473" s="5" t="n">
        <v>0</v>
      </c>
      <c r="F2473" s="5" t="n">
        <v>27.5</v>
      </c>
      <c r="G2473" s="5" t="n">
        <v>21.5</v>
      </c>
      <c r="H2473" s="5" t="n">
        <v>12.81</v>
      </c>
      <c r="I2473" s="6">
        <f>IF(E2473&gt;=Markov!$B$3,1,0)</f>
        <v/>
      </c>
      <c r="J2473" s="6">
        <f>I2472</f>
        <v/>
      </c>
      <c r="K2473" s="7">
        <f>MAR1!$B$5+MAR1!$C$5*COS(2*PI()*$C2473/365)+MAR1!$D$5*SIN(2*PI()*$C2473/365)</f>
        <v/>
      </c>
      <c r="L2473" s="7">
        <f>MAR1!$B$6+MAR1!$C$6*COS(2*PI()*$C2473/365)+MAR1!$D$6*SIN(2*PI()*$C2473/365)</f>
        <v/>
      </c>
      <c r="M2473" s="7">
        <f>MAR1!$B$7+MAR1!$C$7*COS(2*PI()*$C2473/365)+MAR1!$D$7*SIN(2*PI()*$C2473/365)</f>
        <v/>
      </c>
      <c r="N2473" s="7">
        <f>F2473-K2473</f>
        <v/>
      </c>
      <c r="O2473" s="7">
        <f>G2473-L2473</f>
        <v/>
      </c>
      <c r="P2473" s="7">
        <f>H2473-M2473</f>
        <v/>
      </c>
      <c r="Q2473" s="7">
        <f>IF($I2473=1,(N2473-MAR1!$B$11)/MAR1!$D$11,(N2473-MAR1!$C$11)/MAR1!$E$11)</f>
        <v/>
      </c>
      <c r="R2473" s="7">
        <f>IF($I2473=1,(O2473-MAR1!$B$12)/MAR1!$D$12,(O2473-MAR1!$C$12)/MAR1!$E$12)</f>
        <v/>
      </c>
      <c r="S2473" s="7">
        <f>IF($I2473=1,(P2473-MAR1!$B$13)/MAR1!$D$13,(P2473-MAR1!$C$13)/MAR1!$E$13)</f>
        <v/>
      </c>
    </row>
    <row r="2474">
      <c r="A2474" s="5" t="n">
        <v>2473</v>
      </c>
      <c r="B2474" s="5" t="n">
        <v>7</v>
      </c>
      <c r="C2474" s="5" t="n">
        <v>283</v>
      </c>
      <c r="D2474" s="5" t="n">
        <v>10</v>
      </c>
      <c r="E2474" s="5" t="n">
        <v>0</v>
      </c>
      <c r="F2474" s="5" t="n">
        <v>26.5</v>
      </c>
      <c r="G2474" s="5" t="n">
        <v>20.6</v>
      </c>
      <c r="H2474" s="5" t="n">
        <v>11.56</v>
      </c>
      <c r="I2474" s="6">
        <f>IF(E2474&gt;=Markov!$B$3,1,0)</f>
        <v/>
      </c>
      <c r="J2474" s="6">
        <f>I2473</f>
        <v/>
      </c>
      <c r="K2474" s="7">
        <f>MAR1!$B$5+MAR1!$C$5*COS(2*PI()*$C2474/365)+MAR1!$D$5*SIN(2*PI()*$C2474/365)</f>
        <v/>
      </c>
      <c r="L2474" s="7">
        <f>MAR1!$B$6+MAR1!$C$6*COS(2*PI()*$C2474/365)+MAR1!$D$6*SIN(2*PI()*$C2474/365)</f>
        <v/>
      </c>
      <c r="M2474" s="7">
        <f>MAR1!$B$7+MAR1!$C$7*COS(2*PI()*$C2474/365)+MAR1!$D$7*SIN(2*PI()*$C2474/365)</f>
        <v/>
      </c>
      <c r="N2474" s="7">
        <f>F2474-K2474</f>
        <v/>
      </c>
      <c r="O2474" s="7">
        <f>G2474-L2474</f>
        <v/>
      </c>
      <c r="P2474" s="7">
        <f>H2474-M2474</f>
        <v/>
      </c>
      <c r="Q2474" s="7">
        <f>IF($I2474=1,(N2474-MAR1!$B$11)/MAR1!$D$11,(N2474-MAR1!$C$11)/MAR1!$E$11)</f>
        <v/>
      </c>
      <c r="R2474" s="7">
        <f>IF($I2474=1,(O2474-MAR1!$B$12)/MAR1!$D$12,(O2474-MAR1!$C$12)/MAR1!$E$12)</f>
        <v/>
      </c>
      <c r="S2474" s="7">
        <f>IF($I2474=1,(P2474-MAR1!$B$13)/MAR1!$D$13,(P2474-MAR1!$C$13)/MAR1!$E$13)</f>
        <v/>
      </c>
    </row>
    <row r="2475">
      <c r="A2475" s="5" t="n">
        <v>2474</v>
      </c>
      <c r="B2475" s="5" t="n">
        <v>7</v>
      </c>
      <c r="C2475" s="5" t="n">
        <v>284</v>
      </c>
      <c r="D2475" s="5" t="n">
        <v>10</v>
      </c>
      <c r="E2475" s="5" t="n">
        <v>0</v>
      </c>
      <c r="F2475" s="5" t="n">
        <v>30.7</v>
      </c>
      <c r="G2475" s="5" t="n">
        <v>22</v>
      </c>
      <c r="H2475" s="5" t="n">
        <v>8.710000000000001</v>
      </c>
      <c r="I2475" s="6">
        <f>IF(E2475&gt;=Markov!$B$3,1,0)</f>
        <v/>
      </c>
      <c r="J2475" s="6">
        <f>I2474</f>
        <v/>
      </c>
      <c r="K2475" s="7">
        <f>MAR1!$B$5+MAR1!$C$5*COS(2*PI()*$C2475/365)+MAR1!$D$5*SIN(2*PI()*$C2475/365)</f>
        <v/>
      </c>
      <c r="L2475" s="7">
        <f>MAR1!$B$6+MAR1!$C$6*COS(2*PI()*$C2475/365)+MAR1!$D$6*SIN(2*PI()*$C2475/365)</f>
        <v/>
      </c>
      <c r="M2475" s="7">
        <f>MAR1!$B$7+MAR1!$C$7*COS(2*PI()*$C2475/365)+MAR1!$D$7*SIN(2*PI()*$C2475/365)</f>
        <v/>
      </c>
      <c r="N2475" s="7">
        <f>F2475-K2475</f>
        <v/>
      </c>
      <c r="O2475" s="7">
        <f>G2475-L2475</f>
        <v/>
      </c>
      <c r="P2475" s="7">
        <f>H2475-M2475</f>
        <v/>
      </c>
      <c r="Q2475" s="7">
        <f>IF($I2475=1,(N2475-MAR1!$B$11)/MAR1!$D$11,(N2475-MAR1!$C$11)/MAR1!$E$11)</f>
        <v/>
      </c>
      <c r="R2475" s="7">
        <f>IF($I2475=1,(O2475-MAR1!$B$12)/MAR1!$D$12,(O2475-MAR1!$C$12)/MAR1!$E$12)</f>
        <v/>
      </c>
      <c r="S2475" s="7">
        <f>IF($I2475=1,(P2475-MAR1!$B$13)/MAR1!$D$13,(P2475-MAR1!$C$13)/MAR1!$E$13)</f>
        <v/>
      </c>
    </row>
    <row r="2476">
      <c r="A2476" s="5" t="n">
        <v>2475</v>
      </c>
      <c r="B2476" s="5" t="n">
        <v>7</v>
      </c>
      <c r="C2476" s="5" t="n">
        <v>285</v>
      </c>
      <c r="D2476" s="5" t="n">
        <v>10</v>
      </c>
      <c r="E2476" s="5" t="n">
        <v>0</v>
      </c>
      <c r="F2476" s="5" t="n">
        <v>30</v>
      </c>
      <c r="G2476" s="5" t="n">
        <v>20</v>
      </c>
      <c r="H2476" s="5" t="n">
        <v>11.68</v>
      </c>
      <c r="I2476" s="6">
        <f>IF(E2476&gt;=Markov!$B$3,1,0)</f>
        <v/>
      </c>
      <c r="J2476" s="6">
        <f>I2475</f>
        <v/>
      </c>
      <c r="K2476" s="7">
        <f>MAR1!$B$5+MAR1!$C$5*COS(2*PI()*$C2476/365)+MAR1!$D$5*SIN(2*PI()*$C2476/365)</f>
        <v/>
      </c>
      <c r="L2476" s="7">
        <f>MAR1!$B$6+MAR1!$C$6*COS(2*PI()*$C2476/365)+MAR1!$D$6*SIN(2*PI()*$C2476/365)</f>
        <v/>
      </c>
      <c r="M2476" s="7">
        <f>MAR1!$B$7+MAR1!$C$7*COS(2*PI()*$C2476/365)+MAR1!$D$7*SIN(2*PI()*$C2476/365)</f>
        <v/>
      </c>
      <c r="N2476" s="7">
        <f>F2476-K2476</f>
        <v/>
      </c>
      <c r="O2476" s="7">
        <f>G2476-L2476</f>
        <v/>
      </c>
      <c r="P2476" s="7">
        <f>H2476-M2476</f>
        <v/>
      </c>
      <c r="Q2476" s="7">
        <f>IF($I2476=1,(N2476-MAR1!$B$11)/MAR1!$D$11,(N2476-MAR1!$C$11)/MAR1!$E$11)</f>
        <v/>
      </c>
      <c r="R2476" s="7">
        <f>IF($I2476=1,(O2476-MAR1!$B$12)/MAR1!$D$12,(O2476-MAR1!$C$12)/MAR1!$E$12)</f>
        <v/>
      </c>
      <c r="S2476" s="7">
        <f>IF($I2476=1,(P2476-MAR1!$B$13)/MAR1!$D$13,(P2476-MAR1!$C$13)/MAR1!$E$13)</f>
        <v/>
      </c>
    </row>
    <row r="2477">
      <c r="A2477" s="5" t="n">
        <v>2476</v>
      </c>
      <c r="B2477" s="5" t="n">
        <v>7</v>
      </c>
      <c r="C2477" s="5" t="n">
        <v>286</v>
      </c>
      <c r="D2477" s="5" t="n">
        <v>10</v>
      </c>
      <c r="E2477" s="5" t="n">
        <v>0</v>
      </c>
      <c r="F2477" s="5" t="n">
        <v>31.4</v>
      </c>
      <c r="G2477" s="5" t="n">
        <v>19.4</v>
      </c>
      <c r="H2477" s="5" t="n">
        <v>12.03</v>
      </c>
      <c r="I2477" s="6">
        <f>IF(E2477&gt;=Markov!$B$3,1,0)</f>
        <v/>
      </c>
      <c r="J2477" s="6">
        <f>I2476</f>
        <v/>
      </c>
      <c r="K2477" s="7">
        <f>MAR1!$B$5+MAR1!$C$5*COS(2*PI()*$C2477/365)+MAR1!$D$5*SIN(2*PI()*$C2477/365)</f>
        <v/>
      </c>
      <c r="L2477" s="7">
        <f>MAR1!$B$6+MAR1!$C$6*COS(2*PI()*$C2477/365)+MAR1!$D$6*SIN(2*PI()*$C2477/365)</f>
        <v/>
      </c>
      <c r="M2477" s="7">
        <f>MAR1!$B$7+MAR1!$C$7*COS(2*PI()*$C2477/365)+MAR1!$D$7*SIN(2*PI()*$C2477/365)</f>
        <v/>
      </c>
      <c r="N2477" s="7">
        <f>F2477-K2477</f>
        <v/>
      </c>
      <c r="O2477" s="7">
        <f>G2477-L2477</f>
        <v/>
      </c>
      <c r="P2477" s="7">
        <f>H2477-M2477</f>
        <v/>
      </c>
      <c r="Q2477" s="7">
        <f>IF($I2477=1,(N2477-MAR1!$B$11)/MAR1!$D$11,(N2477-MAR1!$C$11)/MAR1!$E$11)</f>
        <v/>
      </c>
      <c r="R2477" s="7">
        <f>IF($I2477=1,(O2477-MAR1!$B$12)/MAR1!$D$12,(O2477-MAR1!$C$12)/MAR1!$E$12)</f>
        <v/>
      </c>
      <c r="S2477" s="7">
        <f>IF($I2477=1,(P2477-MAR1!$B$13)/MAR1!$D$13,(P2477-MAR1!$C$13)/MAR1!$E$13)</f>
        <v/>
      </c>
    </row>
    <row r="2478">
      <c r="A2478" s="5" t="n">
        <v>2477</v>
      </c>
      <c r="B2478" s="5" t="n">
        <v>7</v>
      </c>
      <c r="C2478" s="5" t="n">
        <v>287</v>
      </c>
      <c r="D2478" s="5" t="n">
        <v>10</v>
      </c>
      <c r="E2478" s="5" t="n">
        <v>0</v>
      </c>
      <c r="F2478" s="5" t="n">
        <v>27.5</v>
      </c>
      <c r="G2478" s="5" t="n">
        <v>18.2</v>
      </c>
      <c r="H2478" s="5" t="n">
        <v>10.83</v>
      </c>
      <c r="I2478" s="6">
        <f>IF(E2478&gt;=Markov!$B$3,1,0)</f>
        <v/>
      </c>
      <c r="J2478" s="6">
        <f>I2477</f>
        <v/>
      </c>
      <c r="K2478" s="7">
        <f>MAR1!$B$5+MAR1!$C$5*COS(2*PI()*$C2478/365)+MAR1!$D$5*SIN(2*PI()*$C2478/365)</f>
        <v/>
      </c>
      <c r="L2478" s="7">
        <f>MAR1!$B$6+MAR1!$C$6*COS(2*PI()*$C2478/365)+MAR1!$D$6*SIN(2*PI()*$C2478/365)</f>
        <v/>
      </c>
      <c r="M2478" s="7">
        <f>MAR1!$B$7+MAR1!$C$7*COS(2*PI()*$C2478/365)+MAR1!$D$7*SIN(2*PI()*$C2478/365)</f>
        <v/>
      </c>
      <c r="N2478" s="7">
        <f>F2478-K2478</f>
        <v/>
      </c>
      <c r="O2478" s="7">
        <f>G2478-L2478</f>
        <v/>
      </c>
      <c r="P2478" s="7">
        <f>H2478-M2478</f>
        <v/>
      </c>
      <c r="Q2478" s="7">
        <f>IF($I2478=1,(N2478-MAR1!$B$11)/MAR1!$D$11,(N2478-MAR1!$C$11)/MAR1!$E$11)</f>
        <v/>
      </c>
      <c r="R2478" s="7">
        <f>IF($I2478=1,(O2478-MAR1!$B$12)/MAR1!$D$12,(O2478-MAR1!$C$12)/MAR1!$E$12)</f>
        <v/>
      </c>
      <c r="S2478" s="7">
        <f>IF($I2478=1,(P2478-MAR1!$B$13)/MAR1!$D$13,(P2478-MAR1!$C$13)/MAR1!$E$13)</f>
        <v/>
      </c>
    </row>
    <row r="2479">
      <c r="A2479" s="5" t="n">
        <v>2478</v>
      </c>
      <c r="B2479" s="5" t="n">
        <v>7</v>
      </c>
      <c r="C2479" s="5" t="n">
        <v>288</v>
      </c>
      <c r="D2479" s="5" t="n">
        <v>10</v>
      </c>
      <c r="E2479" s="5" t="n">
        <v>0</v>
      </c>
      <c r="F2479" s="5" t="n">
        <v>28.3</v>
      </c>
      <c r="G2479" s="5" t="n">
        <v>18.9</v>
      </c>
      <c r="H2479" s="5" t="n">
        <v>12.34</v>
      </c>
      <c r="I2479" s="6">
        <f>IF(E2479&gt;=Markov!$B$3,1,0)</f>
        <v/>
      </c>
      <c r="J2479" s="6">
        <f>I2478</f>
        <v/>
      </c>
      <c r="K2479" s="7">
        <f>MAR1!$B$5+MAR1!$C$5*COS(2*PI()*$C2479/365)+MAR1!$D$5*SIN(2*PI()*$C2479/365)</f>
        <v/>
      </c>
      <c r="L2479" s="7">
        <f>MAR1!$B$6+MAR1!$C$6*COS(2*PI()*$C2479/365)+MAR1!$D$6*SIN(2*PI()*$C2479/365)</f>
        <v/>
      </c>
      <c r="M2479" s="7">
        <f>MAR1!$B$7+MAR1!$C$7*COS(2*PI()*$C2479/365)+MAR1!$D$7*SIN(2*PI()*$C2479/365)</f>
        <v/>
      </c>
      <c r="N2479" s="7">
        <f>F2479-K2479</f>
        <v/>
      </c>
      <c r="O2479" s="7">
        <f>G2479-L2479</f>
        <v/>
      </c>
      <c r="P2479" s="7">
        <f>H2479-M2479</f>
        <v/>
      </c>
      <c r="Q2479" s="7">
        <f>IF($I2479=1,(N2479-MAR1!$B$11)/MAR1!$D$11,(N2479-MAR1!$C$11)/MAR1!$E$11)</f>
        <v/>
      </c>
      <c r="R2479" s="7">
        <f>IF($I2479=1,(O2479-MAR1!$B$12)/MAR1!$D$12,(O2479-MAR1!$C$12)/MAR1!$E$12)</f>
        <v/>
      </c>
      <c r="S2479" s="7">
        <f>IF($I2479=1,(P2479-MAR1!$B$13)/MAR1!$D$13,(P2479-MAR1!$C$13)/MAR1!$E$13)</f>
        <v/>
      </c>
    </row>
    <row r="2480">
      <c r="A2480" s="5" t="n">
        <v>2479</v>
      </c>
      <c r="B2480" s="5" t="n">
        <v>7</v>
      </c>
      <c r="C2480" s="5" t="n">
        <v>289</v>
      </c>
      <c r="D2480" s="5" t="n">
        <v>10</v>
      </c>
      <c r="E2480" s="5" t="n">
        <v>0</v>
      </c>
      <c r="F2480" s="5" t="n">
        <v>29.1</v>
      </c>
      <c r="G2480" s="5" t="n">
        <v>19.1</v>
      </c>
      <c r="H2480" s="5" t="n">
        <v>18.79</v>
      </c>
      <c r="I2480" s="6">
        <f>IF(E2480&gt;=Markov!$B$3,1,0)</f>
        <v/>
      </c>
      <c r="J2480" s="6">
        <f>I2479</f>
        <v/>
      </c>
      <c r="K2480" s="7">
        <f>MAR1!$B$5+MAR1!$C$5*COS(2*PI()*$C2480/365)+MAR1!$D$5*SIN(2*PI()*$C2480/365)</f>
        <v/>
      </c>
      <c r="L2480" s="7">
        <f>MAR1!$B$6+MAR1!$C$6*COS(2*PI()*$C2480/365)+MAR1!$D$6*SIN(2*PI()*$C2480/365)</f>
        <v/>
      </c>
      <c r="M2480" s="7">
        <f>MAR1!$B$7+MAR1!$C$7*COS(2*PI()*$C2480/365)+MAR1!$D$7*SIN(2*PI()*$C2480/365)</f>
        <v/>
      </c>
      <c r="N2480" s="7">
        <f>F2480-K2480</f>
        <v/>
      </c>
      <c r="O2480" s="7">
        <f>G2480-L2480</f>
        <v/>
      </c>
      <c r="P2480" s="7">
        <f>H2480-M2480</f>
        <v/>
      </c>
      <c r="Q2480" s="7">
        <f>IF($I2480=1,(N2480-MAR1!$B$11)/MAR1!$D$11,(N2480-MAR1!$C$11)/MAR1!$E$11)</f>
        <v/>
      </c>
      <c r="R2480" s="7">
        <f>IF($I2480=1,(O2480-MAR1!$B$12)/MAR1!$D$12,(O2480-MAR1!$C$12)/MAR1!$E$12)</f>
        <v/>
      </c>
      <c r="S2480" s="7">
        <f>IF($I2480=1,(P2480-MAR1!$B$13)/MAR1!$D$13,(P2480-MAR1!$C$13)/MAR1!$E$13)</f>
        <v/>
      </c>
    </row>
    <row r="2481">
      <c r="A2481" s="5" t="n">
        <v>2480</v>
      </c>
      <c r="B2481" s="5" t="n">
        <v>7</v>
      </c>
      <c r="C2481" s="5" t="n">
        <v>290</v>
      </c>
      <c r="D2481" s="5" t="n">
        <v>10</v>
      </c>
      <c r="E2481" s="5" t="n">
        <v>0</v>
      </c>
      <c r="F2481" s="5" t="n">
        <v>26.7</v>
      </c>
      <c r="G2481" s="5" t="n">
        <v>17.9</v>
      </c>
      <c r="H2481" s="5" t="n">
        <v>11.24</v>
      </c>
      <c r="I2481" s="6">
        <f>IF(E2481&gt;=Markov!$B$3,1,0)</f>
        <v/>
      </c>
      <c r="J2481" s="6">
        <f>I2480</f>
        <v/>
      </c>
      <c r="K2481" s="7">
        <f>MAR1!$B$5+MAR1!$C$5*COS(2*PI()*$C2481/365)+MAR1!$D$5*SIN(2*PI()*$C2481/365)</f>
        <v/>
      </c>
      <c r="L2481" s="7">
        <f>MAR1!$B$6+MAR1!$C$6*COS(2*PI()*$C2481/365)+MAR1!$D$6*SIN(2*PI()*$C2481/365)</f>
        <v/>
      </c>
      <c r="M2481" s="7">
        <f>MAR1!$B$7+MAR1!$C$7*COS(2*PI()*$C2481/365)+MAR1!$D$7*SIN(2*PI()*$C2481/365)</f>
        <v/>
      </c>
      <c r="N2481" s="7">
        <f>F2481-K2481</f>
        <v/>
      </c>
      <c r="O2481" s="7">
        <f>G2481-L2481</f>
        <v/>
      </c>
      <c r="P2481" s="7">
        <f>H2481-M2481</f>
        <v/>
      </c>
      <c r="Q2481" s="7">
        <f>IF($I2481=1,(N2481-MAR1!$B$11)/MAR1!$D$11,(N2481-MAR1!$C$11)/MAR1!$E$11)</f>
        <v/>
      </c>
      <c r="R2481" s="7">
        <f>IF($I2481=1,(O2481-MAR1!$B$12)/MAR1!$D$12,(O2481-MAR1!$C$12)/MAR1!$E$12)</f>
        <v/>
      </c>
      <c r="S2481" s="7">
        <f>IF($I2481=1,(P2481-MAR1!$B$13)/MAR1!$D$13,(P2481-MAR1!$C$13)/MAR1!$E$13)</f>
        <v/>
      </c>
    </row>
    <row r="2482">
      <c r="A2482" s="5" t="n">
        <v>2481</v>
      </c>
      <c r="B2482" s="5" t="n">
        <v>7</v>
      </c>
      <c r="C2482" s="5" t="n">
        <v>291</v>
      </c>
      <c r="D2482" s="5" t="n">
        <v>10</v>
      </c>
      <c r="E2482" s="5" t="n">
        <v>0</v>
      </c>
      <c r="F2482" s="5" t="n">
        <v>27.8</v>
      </c>
      <c r="G2482" s="5" t="n">
        <v>17.7</v>
      </c>
      <c r="H2482" s="5" t="n">
        <v>8.33</v>
      </c>
      <c r="I2482" s="6">
        <f>IF(E2482&gt;=Markov!$B$3,1,0)</f>
        <v/>
      </c>
      <c r="J2482" s="6">
        <f>I2481</f>
        <v/>
      </c>
      <c r="K2482" s="7">
        <f>MAR1!$B$5+MAR1!$C$5*COS(2*PI()*$C2482/365)+MAR1!$D$5*SIN(2*PI()*$C2482/365)</f>
        <v/>
      </c>
      <c r="L2482" s="7">
        <f>MAR1!$B$6+MAR1!$C$6*COS(2*PI()*$C2482/365)+MAR1!$D$6*SIN(2*PI()*$C2482/365)</f>
        <v/>
      </c>
      <c r="M2482" s="7">
        <f>MAR1!$B$7+MAR1!$C$7*COS(2*PI()*$C2482/365)+MAR1!$D$7*SIN(2*PI()*$C2482/365)</f>
        <v/>
      </c>
      <c r="N2482" s="7">
        <f>F2482-K2482</f>
        <v/>
      </c>
      <c r="O2482" s="7">
        <f>G2482-L2482</f>
        <v/>
      </c>
      <c r="P2482" s="7">
        <f>H2482-M2482</f>
        <v/>
      </c>
      <c r="Q2482" s="7">
        <f>IF($I2482=1,(N2482-MAR1!$B$11)/MAR1!$D$11,(N2482-MAR1!$C$11)/MAR1!$E$11)</f>
        <v/>
      </c>
      <c r="R2482" s="7">
        <f>IF($I2482=1,(O2482-MAR1!$B$12)/MAR1!$D$12,(O2482-MAR1!$C$12)/MAR1!$E$12)</f>
        <v/>
      </c>
      <c r="S2482" s="7">
        <f>IF($I2482=1,(P2482-MAR1!$B$13)/MAR1!$D$13,(P2482-MAR1!$C$13)/MAR1!$E$13)</f>
        <v/>
      </c>
    </row>
    <row r="2483">
      <c r="A2483" s="5" t="n">
        <v>2482</v>
      </c>
      <c r="B2483" s="5" t="n">
        <v>7</v>
      </c>
      <c r="C2483" s="5" t="n">
        <v>292</v>
      </c>
      <c r="D2483" s="5" t="n">
        <v>10</v>
      </c>
      <c r="E2483" s="5" t="n">
        <v>0</v>
      </c>
      <c r="F2483" s="5" t="n">
        <v>29.2</v>
      </c>
      <c r="G2483" s="5" t="n">
        <v>19.5</v>
      </c>
      <c r="H2483" s="5" t="n">
        <v>14.01</v>
      </c>
      <c r="I2483" s="6">
        <f>IF(E2483&gt;=Markov!$B$3,1,0)</f>
        <v/>
      </c>
      <c r="J2483" s="6">
        <f>I2482</f>
        <v/>
      </c>
      <c r="K2483" s="7">
        <f>MAR1!$B$5+MAR1!$C$5*COS(2*PI()*$C2483/365)+MAR1!$D$5*SIN(2*PI()*$C2483/365)</f>
        <v/>
      </c>
      <c r="L2483" s="7">
        <f>MAR1!$B$6+MAR1!$C$6*COS(2*PI()*$C2483/365)+MAR1!$D$6*SIN(2*PI()*$C2483/365)</f>
        <v/>
      </c>
      <c r="M2483" s="7">
        <f>MAR1!$B$7+MAR1!$C$7*COS(2*PI()*$C2483/365)+MAR1!$D$7*SIN(2*PI()*$C2483/365)</f>
        <v/>
      </c>
      <c r="N2483" s="7">
        <f>F2483-K2483</f>
        <v/>
      </c>
      <c r="O2483" s="7">
        <f>G2483-L2483</f>
        <v/>
      </c>
      <c r="P2483" s="7">
        <f>H2483-M2483</f>
        <v/>
      </c>
      <c r="Q2483" s="7">
        <f>IF($I2483=1,(N2483-MAR1!$B$11)/MAR1!$D$11,(N2483-MAR1!$C$11)/MAR1!$E$11)</f>
        <v/>
      </c>
      <c r="R2483" s="7">
        <f>IF($I2483=1,(O2483-MAR1!$B$12)/MAR1!$D$12,(O2483-MAR1!$C$12)/MAR1!$E$12)</f>
        <v/>
      </c>
      <c r="S2483" s="7">
        <f>IF($I2483=1,(P2483-MAR1!$B$13)/MAR1!$D$13,(P2483-MAR1!$C$13)/MAR1!$E$13)</f>
        <v/>
      </c>
    </row>
    <row r="2484">
      <c r="A2484" s="5" t="n">
        <v>2483</v>
      </c>
      <c r="B2484" s="5" t="n">
        <v>7</v>
      </c>
      <c r="C2484" s="5" t="n">
        <v>293</v>
      </c>
      <c r="D2484" s="5" t="n">
        <v>10</v>
      </c>
      <c r="E2484" s="5" t="n">
        <v>0</v>
      </c>
      <c r="F2484" s="5" t="n">
        <v>28.3</v>
      </c>
      <c r="G2484" s="5" t="n">
        <v>17.9</v>
      </c>
      <c r="H2484" s="5" t="n">
        <v>12.52</v>
      </c>
      <c r="I2484" s="6">
        <f>IF(E2484&gt;=Markov!$B$3,1,0)</f>
        <v/>
      </c>
      <c r="J2484" s="6">
        <f>I2483</f>
        <v/>
      </c>
      <c r="K2484" s="7">
        <f>MAR1!$B$5+MAR1!$C$5*COS(2*PI()*$C2484/365)+MAR1!$D$5*SIN(2*PI()*$C2484/365)</f>
        <v/>
      </c>
      <c r="L2484" s="7">
        <f>MAR1!$B$6+MAR1!$C$6*COS(2*PI()*$C2484/365)+MAR1!$D$6*SIN(2*PI()*$C2484/365)</f>
        <v/>
      </c>
      <c r="M2484" s="7">
        <f>MAR1!$B$7+MAR1!$C$7*COS(2*PI()*$C2484/365)+MAR1!$D$7*SIN(2*PI()*$C2484/365)</f>
        <v/>
      </c>
      <c r="N2484" s="7">
        <f>F2484-K2484</f>
        <v/>
      </c>
      <c r="O2484" s="7">
        <f>G2484-L2484</f>
        <v/>
      </c>
      <c r="P2484" s="7">
        <f>H2484-M2484</f>
        <v/>
      </c>
      <c r="Q2484" s="7">
        <f>IF($I2484=1,(N2484-MAR1!$B$11)/MAR1!$D$11,(N2484-MAR1!$C$11)/MAR1!$E$11)</f>
        <v/>
      </c>
      <c r="R2484" s="7">
        <f>IF($I2484=1,(O2484-MAR1!$B$12)/MAR1!$D$12,(O2484-MAR1!$C$12)/MAR1!$E$12)</f>
        <v/>
      </c>
      <c r="S2484" s="7">
        <f>IF($I2484=1,(P2484-MAR1!$B$13)/MAR1!$D$13,(P2484-MAR1!$C$13)/MAR1!$E$13)</f>
        <v/>
      </c>
    </row>
    <row r="2485">
      <c r="A2485" s="5" t="n">
        <v>2484</v>
      </c>
      <c r="B2485" s="5" t="n">
        <v>7</v>
      </c>
      <c r="C2485" s="5" t="n">
        <v>294</v>
      </c>
      <c r="D2485" s="5" t="n">
        <v>10</v>
      </c>
      <c r="E2485" s="5" t="n">
        <v>0</v>
      </c>
      <c r="F2485" s="5" t="n">
        <v>28.3</v>
      </c>
      <c r="G2485" s="5" t="n">
        <v>17.5</v>
      </c>
      <c r="H2485" s="5" t="n">
        <v>10.33</v>
      </c>
      <c r="I2485" s="6">
        <f>IF(E2485&gt;=Markov!$B$3,1,0)</f>
        <v/>
      </c>
      <c r="J2485" s="6">
        <f>I2484</f>
        <v/>
      </c>
      <c r="K2485" s="7">
        <f>MAR1!$B$5+MAR1!$C$5*COS(2*PI()*$C2485/365)+MAR1!$D$5*SIN(2*PI()*$C2485/365)</f>
        <v/>
      </c>
      <c r="L2485" s="7">
        <f>MAR1!$B$6+MAR1!$C$6*COS(2*PI()*$C2485/365)+MAR1!$D$6*SIN(2*PI()*$C2485/365)</f>
        <v/>
      </c>
      <c r="M2485" s="7">
        <f>MAR1!$B$7+MAR1!$C$7*COS(2*PI()*$C2485/365)+MAR1!$D$7*SIN(2*PI()*$C2485/365)</f>
        <v/>
      </c>
      <c r="N2485" s="7">
        <f>F2485-K2485</f>
        <v/>
      </c>
      <c r="O2485" s="7">
        <f>G2485-L2485</f>
        <v/>
      </c>
      <c r="P2485" s="7">
        <f>H2485-M2485</f>
        <v/>
      </c>
      <c r="Q2485" s="7">
        <f>IF($I2485=1,(N2485-MAR1!$B$11)/MAR1!$D$11,(N2485-MAR1!$C$11)/MAR1!$E$11)</f>
        <v/>
      </c>
      <c r="R2485" s="7">
        <f>IF($I2485=1,(O2485-MAR1!$B$12)/MAR1!$D$12,(O2485-MAR1!$C$12)/MAR1!$E$12)</f>
        <v/>
      </c>
      <c r="S2485" s="7">
        <f>IF($I2485=1,(P2485-MAR1!$B$13)/MAR1!$D$13,(P2485-MAR1!$C$13)/MAR1!$E$13)</f>
        <v/>
      </c>
    </row>
    <row r="2486">
      <c r="A2486" s="5" t="n">
        <v>2485</v>
      </c>
      <c r="B2486" s="5" t="n">
        <v>7</v>
      </c>
      <c r="C2486" s="5" t="n">
        <v>295</v>
      </c>
      <c r="D2486" s="5" t="n">
        <v>10</v>
      </c>
      <c r="E2486" s="5" t="n">
        <v>0</v>
      </c>
      <c r="F2486" s="5" t="n">
        <v>29.5</v>
      </c>
      <c r="G2486" s="5" t="n">
        <v>17.8</v>
      </c>
      <c r="H2486" s="5" t="n">
        <v>11.8</v>
      </c>
      <c r="I2486" s="6">
        <f>IF(E2486&gt;=Markov!$B$3,1,0)</f>
        <v/>
      </c>
      <c r="J2486" s="6">
        <f>I2485</f>
        <v/>
      </c>
      <c r="K2486" s="7">
        <f>MAR1!$B$5+MAR1!$C$5*COS(2*PI()*$C2486/365)+MAR1!$D$5*SIN(2*PI()*$C2486/365)</f>
        <v/>
      </c>
      <c r="L2486" s="7">
        <f>MAR1!$B$6+MAR1!$C$6*COS(2*PI()*$C2486/365)+MAR1!$D$6*SIN(2*PI()*$C2486/365)</f>
        <v/>
      </c>
      <c r="M2486" s="7">
        <f>MAR1!$B$7+MAR1!$C$7*COS(2*PI()*$C2486/365)+MAR1!$D$7*SIN(2*PI()*$C2486/365)</f>
        <v/>
      </c>
      <c r="N2486" s="7">
        <f>F2486-K2486</f>
        <v/>
      </c>
      <c r="O2486" s="7">
        <f>G2486-L2486</f>
        <v/>
      </c>
      <c r="P2486" s="7">
        <f>H2486-M2486</f>
        <v/>
      </c>
      <c r="Q2486" s="7">
        <f>IF($I2486=1,(N2486-MAR1!$B$11)/MAR1!$D$11,(N2486-MAR1!$C$11)/MAR1!$E$11)</f>
        <v/>
      </c>
      <c r="R2486" s="7">
        <f>IF($I2486=1,(O2486-MAR1!$B$12)/MAR1!$D$12,(O2486-MAR1!$C$12)/MAR1!$E$12)</f>
        <v/>
      </c>
      <c r="S2486" s="7">
        <f>IF($I2486=1,(P2486-MAR1!$B$13)/MAR1!$D$13,(P2486-MAR1!$C$13)/MAR1!$E$13)</f>
        <v/>
      </c>
    </row>
    <row r="2487">
      <c r="A2487" s="5" t="n">
        <v>2486</v>
      </c>
      <c r="B2487" s="5" t="n">
        <v>7</v>
      </c>
      <c r="C2487" s="5" t="n">
        <v>296</v>
      </c>
      <c r="D2487" s="5" t="n">
        <v>10</v>
      </c>
      <c r="E2487" s="5" t="n">
        <v>0</v>
      </c>
      <c r="F2487" s="5" t="n">
        <v>29.8</v>
      </c>
      <c r="G2487" s="5" t="n">
        <v>17.2</v>
      </c>
      <c r="H2487" s="5" t="n">
        <v>16.96</v>
      </c>
      <c r="I2487" s="6">
        <f>IF(E2487&gt;=Markov!$B$3,1,0)</f>
        <v/>
      </c>
      <c r="J2487" s="6">
        <f>I2486</f>
        <v/>
      </c>
      <c r="K2487" s="7">
        <f>MAR1!$B$5+MAR1!$C$5*COS(2*PI()*$C2487/365)+MAR1!$D$5*SIN(2*PI()*$C2487/365)</f>
        <v/>
      </c>
      <c r="L2487" s="7">
        <f>MAR1!$B$6+MAR1!$C$6*COS(2*PI()*$C2487/365)+MAR1!$D$6*SIN(2*PI()*$C2487/365)</f>
        <v/>
      </c>
      <c r="M2487" s="7">
        <f>MAR1!$B$7+MAR1!$C$7*COS(2*PI()*$C2487/365)+MAR1!$D$7*SIN(2*PI()*$C2487/365)</f>
        <v/>
      </c>
      <c r="N2487" s="7">
        <f>F2487-K2487</f>
        <v/>
      </c>
      <c r="O2487" s="7">
        <f>G2487-L2487</f>
        <v/>
      </c>
      <c r="P2487" s="7">
        <f>H2487-M2487</f>
        <v/>
      </c>
      <c r="Q2487" s="7">
        <f>IF($I2487=1,(N2487-MAR1!$B$11)/MAR1!$D$11,(N2487-MAR1!$C$11)/MAR1!$E$11)</f>
        <v/>
      </c>
      <c r="R2487" s="7">
        <f>IF($I2487=1,(O2487-MAR1!$B$12)/MAR1!$D$12,(O2487-MAR1!$C$12)/MAR1!$E$12)</f>
        <v/>
      </c>
      <c r="S2487" s="7">
        <f>IF($I2487=1,(P2487-MAR1!$B$13)/MAR1!$D$13,(P2487-MAR1!$C$13)/MAR1!$E$13)</f>
        <v/>
      </c>
    </row>
    <row r="2488">
      <c r="A2488" s="5" t="n">
        <v>2487</v>
      </c>
      <c r="B2488" s="5" t="n">
        <v>7</v>
      </c>
      <c r="C2488" s="5" t="n">
        <v>297</v>
      </c>
      <c r="D2488" s="5" t="n">
        <v>10</v>
      </c>
      <c r="E2488" s="5" t="n">
        <v>0</v>
      </c>
      <c r="F2488" s="5" t="n">
        <v>28.5</v>
      </c>
      <c r="G2488" s="5" t="n">
        <v>18</v>
      </c>
      <c r="H2488" s="5" t="n">
        <v>15.99</v>
      </c>
      <c r="I2488" s="6">
        <f>IF(E2488&gt;=Markov!$B$3,1,0)</f>
        <v/>
      </c>
      <c r="J2488" s="6">
        <f>I2487</f>
        <v/>
      </c>
      <c r="K2488" s="7">
        <f>MAR1!$B$5+MAR1!$C$5*COS(2*PI()*$C2488/365)+MAR1!$D$5*SIN(2*PI()*$C2488/365)</f>
        <v/>
      </c>
      <c r="L2488" s="7">
        <f>MAR1!$B$6+MAR1!$C$6*COS(2*PI()*$C2488/365)+MAR1!$D$6*SIN(2*PI()*$C2488/365)</f>
        <v/>
      </c>
      <c r="M2488" s="7">
        <f>MAR1!$B$7+MAR1!$C$7*COS(2*PI()*$C2488/365)+MAR1!$D$7*SIN(2*PI()*$C2488/365)</f>
        <v/>
      </c>
      <c r="N2488" s="7">
        <f>F2488-K2488</f>
        <v/>
      </c>
      <c r="O2488" s="7">
        <f>G2488-L2488</f>
        <v/>
      </c>
      <c r="P2488" s="7">
        <f>H2488-M2488</f>
        <v/>
      </c>
      <c r="Q2488" s="7">
        <f>IF($I2488=1,(N2488-MAR1!$B$11)/MAR1!$D$11,(N2488-MAR1!$C$11)/MAR1!$E$11)</f>
        <v/>
      </c>
      <c r="R2488" s="7">
        <f>IF($I2488=1,(O2488-MAR1!$B$12)/MAR1!$D$12,(O2488-MAR1!$C$12)/MAR1!$E$12)</f>
        <v/>
      </c>
      <c r="S2488" s="7">
        <f>IF($I2488=1,(P2488-MAR1!$B$13)/MAR1!$D$13,(P2488-MAR1!$C$13)/MAR1!$E$13)</f>
        <v/>
      </c>
    </row>
    <row r="2489">
      <c r="A2489" s="5" t="n">
        <v>2488</v>
      </c>
      <c r="B2489" s="5" t="n">
        <v>7</v>
      </c>
      <c r="C2489" s="5" t="n">
        <v>298</v>
      </c>
      <c r="D2489" s="5" t="n">
        <v>10</v>
      </c>
      <c r="E2489" s="5" t="n">
        <v>0</v>
      </c>
      <c r="F2489" s="5" t="n">
        <v>27.3</v>
      </c>
      <c r="G2489" s="5" t="n">
        <v>17.8</v>
      </c>
      <c r="H2489" s="5" t="n">
        <v>17.08</v>
      </c>
      <c r="I2489" s="6">
        <f>IF(E2489&gt;=Markov!$B$3,1,0)</f>
        <v/>
      </c>
      <c r="J2489" s="6">
        <f>I2488</f>
        <v/>
      </c>
      <c r="K2489" s="7">
        <f>MAR1!$B$5+MAR1!$C$5*COS(2*PI()*$C2489/365)+MAR1!$D$5*SIN(2*PI()*$C2489/365)</f>
        <v/>
      </c>
      <c r="L2489" s="7">
        <f>MAR1!$B$6+MAR1!$C$6*COS(2*PI()*$C2489/365)+MAR1!$D$6*SIN(2*PI()*$C2489/365)</f>
        <v/>
      </c>
      <c r="M2489" s="7">
        <f>MAR1!$B$7+MAR1!$C$7*COS(2*PI()*$C2489/365)+MAR1!$D$7*SIN(2*PI()*$C2489/365)</f>
        <v/>
      </c>
      <c r="N2489" s="7">
        <f>F2489-K2489</f>
        <v/>
      </c>
      <c r="O2489" s="7">
        <f>G2489-L2489</f>
        <v/>
      </c>
      <c r="P2489" s="7">
        <f>H2489-M2489</f>
        <v/>
      </c>
      <c r="Q2489" s="7">
        <f>IF($I2489=1,(N2489-MAR1!$B$11)/MAR1!$D$11,(N2489-MAR1!$C$11)/MAR1!$E$11)</f>
        <v/>
      </c>
      <c r="R2489" s="7">
        <f>IF($I2489=1,(O2489-MAR1!$B$12)/MAR1!$D$12,(O2489-MAR1!$C$12)/MAR1!$E$12)</f>
        <v/>
      </c>
      <c r="S2489" s="7">
        <f>IF($I2489=1,(P2489-MAR1!$B$13)/MAR1!$D$13,(P2489-MAR1!$C$13)/MAR1!$E$13)</f>
        <v/>
      </c>
    </row>
    <row r="2490">
      <c r="A2490" s="5" t="n">
        <v>2489</v>
      </c>
      <c r="B2490" s="5" t="n">
        <v>7</v>
      </c>
      <c r="C2490" s="5" t="n">
        <v>299</v>
      </c>
      <c r="D2490" s="5" t="n">
        <v>10</v>
      </c>
      <c r="E2490" s="5" t="n">
        <v>0</v>
      </c>
      <c r="F2490" s="5" t="n">
        <v>29.3</v>
      </c>
      <c r="G2490" s="5" t="n">
        <v>18.9</v>
      </c>
      <c r="H2490" s="5" t="n">
        <v>19.66</v>
      </c>
      <c r="I2490" s="6">
        <f>IF(E2490&gt;=Markov!$B$3,1,0)</f>
        <v/>
      </c>
      <c r="J2490" s="6">
        <f>I2489</f>
        <v/>
      </c>
      <c r="K2490" s="7">
        <f>MAR1!$B$5+MAR1!$C$5*COS(2*PI()*$C2490/365)+MAR1!$D$5*SIN(2*PI()*$C2490/365)</f>
        <v/>
      </c>
      <c r="L2490" s="7">
        <f>MAR1!$B$6+MAR1!$C$6*COS(2*PI()*$C2490/365)+MAR1!$D$6*SIN(2*PI()*$C2490/365)</f>
        <v/>
      </c>
      <c r="M2490" s="7">
        <f>MAR1!$B$7+MAR1!$C$7*COS(2*PI()*$C2490/365)+MAR1!$D$7*SIN(2*PI()*$C2490/365)</f>
        <v/>
      </c>
      <c r="N2490" s="7">
        <f>F2490-K2490</f>
        <v/>
      </c>
      <c r="O2490" s="7">
        <f>G2490-L2490</f>
        <v/>
      </c>
      <c r="P2490" s="7">
        <f>H2490-M2490</f>
        <v/>
      </c>
      <c r="Q2490" s="7">
        <f>IF($I2490=1,(N2490-MAR1!$B$11)/MAR1!$D$11,(N2490-MAR1!$C$11)/MAR1!$E$11)</f>
        <v/>
      </c>
      <c r="R2490" s="7">
        <f>IF($I2490=1,(O2490-MAR1!$B$12)/MAR1!$D$12,(O2490-MAR1!$C$12)/MAR1!$E$12)</f>
        <v/>
      </c>
      <c r="S2490" s="7">
        <f>IF($I2490=1,(P2490-MAR1!$B$13)/MAR1!$D$13,(P2490-MAR1!$C$13)/MAR1!$E$13)</f>
        <v/>
      </c>
    </row>
    <row r="2491">
      <c r="A2491" s="5" t="n">
        <v>2490</v>
      </c>
      <c r="B2491" s="5" t="n">
        <v>7</v>
      </c>
      <c r="C2491" s="5" t="n">
        <v>300</v>
      </c>
      <c r="D2491" s="5" t="n">
        <v>10</v>
      </c>
      <c r="E2491" s="5" t="n">
        <v>0</v>
      </c>
      <c r="F2491" s="5" t="n">
        <v>26.7</v>
      </c>
      <c r="G2491" s="5" t="n">
        <v>17.7</v>
      </c>
      <c r="H2491" s="5" t="n">
        <v>18.17</v>
      </c>
      <c r="I2491" s="6">
        <f>IF(E2491&gt;=Markov!$B$3,1,0)</f>
        <v/>
      </c>
      <c r="J2491" s="6">
        <f>I2490</f>
        <v/>
      </c>
      <c r="K2491" s="7">
        <f>MAR1!$B$5+MAR1!$C$5*COS(2*PI()*$C2491/365)+MAR1!$D$5*SIN(2*PI()*$C2491/365)</f>
        <v/>
      </c>
      <c r="L2491" s="7">
        <f>MAR1!$B$6+MAR1!$C$6*COS(2*PI()*$C2491/365)+MAR1!$D$6*SIN(2*PI()*$C2491/365)</f>
        <v/>
      </c>
      <c r="M2491" s="7">
        <f>MAR1!$B$7+MAR1!$C$7*COS(2*PI()*$C2491/365)+MAR1!$D$7*SIN(2*PI()*$C2491/365)</f>
        <v/>
      </c>
      <c r="N2491" s="7">
        <f>F2491-K2491</f>
        <v/>
      </c>
      <c r="O2491" s="7">
        <f>G2491-L2491</f>
        <v/>
      </c>
      <c r="P2491" s="7">
        <f>H2491-M2491</f>
        <v/>
      </c>
      <c r="Q2491" s="7">
        <f>IF($I2491=1,(N2491-MAR1!$B$11)/MAR1!$D$11,(N2491-MAR1!$C$11)/MAR1!$E$11)</f>
        <v/>
      </c>
      <c r="R2491" s="7">
        <f>IF($I2491=1,(O2491-MAR1!$B$12)/MAR1!$D$12,(O2491-MAR1!$C$12)/MAR1!$E$12)</f>
        <v/>
      </c>
      <c r="S2491" s="7">
        <f>IF($I2491=1,(P2491-MAR1!$B$13)/MAR1!$D$13,(P2491-MAR1!$C$13)/MAR1!$E$13)</f>
        <v/>
      </c>
    </row>
    <row r="2492">
      <c r="A2492" s="5" t="n">
        <v>2491</v>
      </c>
      <c r="B2492" s="5" t="n">
        <v>7</v>
      </c>
      <c r="C2492" s="5" t="n">
        <v>301</v>
      </c>
      <c r="D2492" s="5" t="n">
        <v>10</v>
      </c>
      <c r="E2492" s="5" t="n">
        <v>0</v>
      </c>
      <c r="F2492" s="5" t="n">
        <v>27.5</v>
      </c>
      <c r="G2492" s="5" t="n">
        <v>18.8</v>
      </c>
      <c r="H2492" s="5" t="n">
        <v>16.73</v>
      </c>
      <c r="I2492" s="6">
        <f>IF(E2492&gt;=Markov!$B$3,1,0)</f>
        <v/>
      </c>
      <c r="J2492" s="6">
        <f>I2491</f>
        <v/>
      </c>
      <c r="K2492" s="7">
        <f>MAR1!$B$5+MAR1!$C$5*COS(2*PI()*$C2492/365)+MAR1!$D$5*SIN(2*PI()*$C2492/365)</f>
        <v/>
      </c>
      <c r="L2492" s="7">
        <f>MAR1!$B$6+MAR1!$C$6*COS(2*PI()*$C2492/365)+MAR1!$D$6*SIN(2*PI()*$C2492/365)</f>
        <v/>
      </c>
      <c r="M2492" s="7">
        <f>MAR1!$B$7+MAR1!$C$7*COS(2*PI()*$C2492/365)+MAR1!$D$7*SIN(2*PI()*$C2492/365)</f>
        <v/>
      </c>
      <c r="N2492" s="7">
        <f>F2492-K2492</f>
        <v/>
      </c>
      <c r="O2492" s="7">
        <f>G2492-L2492</f>
        <v/>
      </c>
      <c r="P2492" s="7">
        <f>H2492-M2492</f>
        <v/>
      </c>
      <c r="Q2492" s="7">
        <f>IF($I2492=1,(N2492-MAR1!$B$11)/MAR1!$D$11,(N2492-MAR1!$C$11)/MAR1!$E$11)</f>
        <v/>
      </c>
      <c r="R2492" s="7">
        <f>IF($I2492=1,(O2492-MAR1!$B$12)/MAR1!$D$12,(O2492-MAR1!$C$12)/MAR1!$E$12)</f>
        <v/>
      </c>
      <c r="S2492" s="7">
        <f>IF($I2492=1,(P2492-MAR1!$B$13)/MAR1!$D$13,(P2492-MAR1!$C$13)/MAR1!$E$13)</f>
        <v/>
      </c>
    </row>
    <row r="2493">
      <c r="A2493" s="5" t="n">
        <v>2492</v>
      </c>
      <c r="B2493" s="5" t="n">
        <v>7</v>
      </c>
      <c r="C2493" s="5" t="n">
        <v>302</v>
      </c>
      <c r="D2493" s="5" t="n">
        <v>10</v>
      </c>
      <c r="E2493" s="5" t="n">
        <v>0</v>
      </c>
      <c r="F2493" s="5" t="n">
        <v>26.5</v>
      </c>
      <c r="G2493" s="5" t="n">
        <v>16.7</v>
      </c>
      <c r="H2493" s="5" t="n">
        <v>10.61</v>
      </c>
      <c r="I2493" s="6">
        <f>IF(E2493&gt;=Markov!$B$3,1,0)</f>
        <v/>
      </c>
      <c r="J2493" s="6">
        <f>I2492</f>
        <v/>
      </c>
      <c r="K2493" s="7">
        <f>MAR1!$B$5+MAR1!$C$5*COS(2*PI()*$C2493/365)+MAR1!$D$5*SIN(2*PI()*$C2493/365)</f>
        <v/>
      </c>
      <c r="L2493" s="7">
        <f>MAR1!$B$6+MAR1!$C$6*COS(2*PI()*$C2493/365)+MAR1!$D$6*SIN(2*PI()*$C2493/365)</f>
        <v/>
      </c>
      <c r="M2493" s="7">
        <f>MAR1!$B$7+MAR1!$C$7*COS(2*PI()*$C2493/365)+MAR1!$D$7*SIN(2*PI()*$C2493/365)</f>
        <v/>
      </c>
      <c r="N2493" s="7">
        <f>F2493-K2493</f>
        <v/>
      </c>
      <c r="O2493" s="7">
        <f>G2493-L2493</f>
        <v/>
      </c>
      <c r="P2493" s="7">
        <f>H2493-M2493</f>
        <v/>
      </c>
      <c r="Q2493" s="7">
        <f>IF($I2493=1,(N2493-MAR1!$B$11)/MAR1!$D$11,(N2493-MAR1!$C$11)/MAR1!$E$11)</f>
        <v/>
      </c>
      <c r="R2493" s="7">
        <f>IF($I2493=1,(O2493-MAR1!$B$12)/MAR1!$D$12,(O2493-MAR1!$C$12)/MAR1!$E$12)</f>
        <v/>
      </c>
      <c r="S2493" s="7">
        <f>IF($I2493=1,(P2493-MAR1!$B$13)/MAR1!$D$13,(P2493-MAR1!$C$13)/MAR1!$E$13)</f>
        <v/>
      </c>
    </row>
    <row r="2494">
      <c r="A2494" s="5" t="n">
        <v>2493</v>
      </c>
      <c r="B2494" s="5" t="n">
        <v>7</v>
      </c>
      <c r="C2494" s="5" t="n">
        <v>303</v>
      </c>
      <c r="D2494" s="5" t="n">
        <v>10</v>
      </c>
      <c r="E2494" s="5" t="n">
        <v>0</v>
      </c>
      <c r="F2494" s="5" t="n">
        <v>25.2</v>
      </c>
      <c r="G2494" s="5" t="n">
        <v>17.2</v>
      </c>
      <c r="H2494" s="5" t="n">
        <v>15.08</v>
      </c>
      <c r="I2494" s="6">
        <f>IF(E2494&gt;=Markov!$B$3,1,0)</f>
        <v/>
      </c>
      <c r="J2494" s="6">
        <f>I2493</f>
        <v/>
      </c>
      <c r="K2494" s="7">
        <f>MAR1!$B$5+MAR1!$C$5*COS(2*PI()*$C2494/365)+MAR1!$D$5*SIN(2*PI()*$C2494/365)</f>
        <v/>
      </c>
      <c r="L2494" s="7">
        <f>MAR1!$B$6+MAR1!$C$6*COS(2*PI()*$C2494/365)+MAR1!$D$6*SIN(2*PI()*$C2494/365)</f>
        <v/>
      </c>
      <c r="M2494" s="7">
        <f>MAR1!$B$7+MAR1!$C$7*COS(2*PI()*$C2494/365)+MAR1!$D$7*SIN(2*PI()*$C2494/365)</f>
        <v/>
      </c>
      <c r="N2494" s="7">
        <f>F2494-K2494</f>
        <v/>
      </c>
      <c r="O2494" s="7">
        <f>G2494-L2494</f>
        <v/>
      </c>
      <c r="P2494" s="7">
        <f>H2494-M2494</f>
        <v/>
      </c>
      <c r="Q2494" s="7">
        <f>IF($I2494=1,(N2494-MAR1!$B$11)/MAR1!$D$11,(N2494-MAR1!$C$11)/MAR1!$E$11)</f>
        <v/>
      </c>
      <c r="R2494" s="7">
        <f>IF($I2494=1,(O2494-MAR1!$B$12)/MAR1!$D$12,(O2494-MAR1!$C$12)/MAR1!$E$12)</f>
        <v/>
      </c>
      <c r="S2494" s="7">
        <f>IF($I2494=1,(P2494-MAR1!$B$13)/MAR1!$D$13,(P2494-MAR1!$C$13)/MAR1!$E$13)</f>
        <v/>
      </c>
    </row>
    <row r="2495">
      <c r="A2495" s="5" t="n">
        <v>2494</v>
      </c>
      <c r="B2495" s="5" t="n">
        <v>7</v>
      </c>
      <c r="C2495" s="5" t="n">
        <v>304</v>
      </c>
      <c r="D2495" s="5" t="n">
        <v>10</v>
      </c>
      <c r="E2495" s="5" t="n">
        <v>0</v>
      </c>
      <c r="F2495" s="5" t="n">
        <v>26.1</v>
      </c>
      <c r="G2495" s="5" t="n">
        <v>16.6</v>
      </c>
      <c r="H2495" s="5" t="n">
        <v>9.039999999999999</v>
      </c>
      <c r="I2495" s="6">
        <f>IF(E2495&gt;=Markov!$B$3,1,0)</f>
        <v/>
      </c>
      <c r="J2495" s="6">
        <f>I2494</f>
        <v/>
      </c>
      <c r="K2495" s="7">
        <f>MAR1!$B$5+MAR1!$C$5*COS(2*PI()*$C2495/365)+MAR1!$D$5*SIN(2*PI()*$C2495/365)</f>
        <v/>
      </c>
      <c r="L2495" s="7">
        <f>MAR1!$B$6+MAR1!$C$6*COS(2*PI()*$C2495/365)+MAR1!$D$6*SIN(2*PI()*$C2495/365)</f>
        <v/>
      </c>
      <c r="M2495" s="7">
        <f>MAR1!$B$7+MAR1!$C$7*COS(2*PI()*$C2495/365)+MAR1!$D$7*SIN(2*PI()*$C2495/365)</f>
        <v/>
      </c>
      <c r="N2495" s="7">
        <f>F2495-K2495</f>
        <v/>
      </c>
      <c r="O2495" s="7">
        <f>G2495-L2495</f>
        <v/>
      </c>
      <c r="P2495" s="7">
        <f>H2495-M2495</f>
        <v/>
      </c>
      <c r="Q2495" s="7">
        <f>IF($I2495=1,(N2495-MAR1!$B$11)/MAR1!$D$11,(N2495-MAR1!$C$11)/MAR1!$E$11)</f>
        <v/>
      </c>
      <c r="R2495" s="7">
        <f>IF($I2495=1,(O2495-MAR1!$B$12)/MAR1!$D$12,(O2495-MAR1!$C$12)/MAR1!$E$12)</f>
        <v/>
      </c>
      <c r="S2495" s="7">
        <f>IF($I2495=1,(P2495-MAR1!$B$13)/MAR1!$D$13,(P2495-MAR1!$C$13)/MAR1!$E$13)</f>
        <v/>
      </c>
    </row>
    <row r="2496">
      <c r="A2496" s="5" t="n">
        <v>2495</v>
      </c>
      <c r="B2496" s="5" t="n">
        <v>7</v>
      </c>
      <c r="C2496" s="5" t="n">
        <v>305</v>
      </c>
      <c r="D2496" s="5" t="n">
        <v>11</v>
      </c>
      <c r="E2496" s="5" t="n">
        <v>0</v>
      </c>
      <c r="F2496" s="5" t="n">
        <v>25.2</v>
      </c>
      <c r="G2496" s="5" t="n">
        <v>15</v>
      </c>
      <c r="H2496" s="5" t="n">
        <v>8.619999999999999</v>
      </c>
      <c r="I2496" s="6">
        <f>IF(E2496&gt;=Markov!$B$3,1,0)</f>
        <v/>
      </c>
      <c r="J2496" s="6">
        <f>I2495</f>
        <v/>
      </c>
      <c r="K2496" s="7">
        <f>MAR1!$B$5+MAR1!$C$5*COS(2*PI()*$C2496/365)+MAR1!$D$5*SIN(2*PI()*$C2496/365)</f>
        <v/>
      </c>
      <c r="L2496" s="7">
        <f>MAR1!$B$6+MAR1!$C$6*COS(2*PI()*$C2496/365)+MAR1!$D$6*SIN(2*PI()*$C2496/365)</f>
        <v/>
      </c>
      <c r="M2496" s="7">
        <f>MAR1!$B$7+MAR1!$C$7*COS(2*PI()*$C2496/365)+MAR1!$D$7*SIN(2*PI()*$C2496/365)</f>
        <v/>
      </c>
      <c r="N2496" s="7">
        <f>F2496-K2496</f>
        <v/>
      </c>
      <c r="O2496" s="7">
        <f>G2496-L2496</f>
        <v/>
      </c>
      <c r="P2496" s="7">
        <f>H2496-M2496</f>
        <v/>
      </c>
      <c r="Q2496" s="7">
        <f>IF($I2496=1,(N2496-MAR1!$B$11)/MAR1!$D$11,(N2496-MAR1!$C$11)/MAR1!$E$11)</f>
        <v/>
      </c>
      <c r="R2496" s="7">
        <f>IF($I2496=1,(O2496-MAR1!$B$12)/MAR1!$D$12,(O2496-MAR1!$C$12)/MAR1!$E$12)</f>
        <v/>
      </c>
      <c r="S2496" s="7">
        <f>IF($I2496=1,(P2496-MAR1!$B$13)/MAR1!$D$13,(P2496-MAR1!$C$13)/MAR1!$E$13)</f>
        <v/>
      </c>
    </row>
    <row r="2497">
      <c r="A2497" s="5" t="n">
        <v>2496</v>
      </c>
      <c r="B2497" s="5" t="n">
        <v>7</v>
      </c>
      <c r="C2497" s="5" t="n">
        <v>306</v>
      </c>
      <c r="D2497" s="5" t="n">
        <v>11</v>
      </c>
      <c r="E2497" s="5" t="n">
        <v>0</v>
      </c>
      <c r="F2497" s="5" t="n">
        <v>24.9</v>
      </c>
      <c r="G2497" s="5" t="n">
        <v>13.8</v>
      </c>
      <c r="H2497" s="5" t="n">
        <v>11.58</v>
      </c>
      <c r="I2497" s="6">
        <f>IF(E2497&gt;=Markov!$B$3,1,0)</f>
        <v/>
      </c>
      <c r="J2497" s="6">
        <f>I2496</f>
        <v/>
      </c>
      <c r="K2497" s="7">
        <f>MAR1!$B$5+MAR1!$C$5*COS(2*PI()*$C2497/365)+MAR1!$D$5*SIN(2*PI()*$C2497/365)</f>
        <v/>
      </c>
      <c r="L2497" s="7">
        <f>MAR1!$B$6+MAR1!$C$6*COS(2*PI()*$C2497/365)+MAR1!$D$6*SIN(2*PI()*$C2497/365)</f>
        <v/>
      </c>
      <c r="M2497" s="7">
        <f>MAR1!$B$7+MAR1!$C$7*COS(2*PI()*$C2497/365)+MAR1!$D$7*SIN(2*PI()*$C2497/365)</f>
        <v/>
      </c>
      <c r="N2497" s="7">
        <f>F2497-K2497</f>
        <v/>
      </c>
      <c r="O2497" s="7">
        <f>G2497-L2497</f>
        <v/>
      </c>
      <c r="P2497" s="7">
        <f>H2497-M2497</f>
        <v/>
      </c>
      <c r="Q2497" s="7">
        <f>IF($I2497=1,(N2497-MAR1!$B$11)/MAR1!$D$11,(N2497-MAR1!$C$11)/MAR1!$E$11)</f>
        <v/>
      </c>
      <c r="R2497" s="7">
        <f>IF($I2497=1,(O2497-MAR1!$B$12)/MAR1!$D$12,(O2497-MAR1!$C$12)/MAR1!$E$12)</f>
        <v/>
      </c>
      <c r="S2497" s="7">
        <f>IF($I2497=1,(P2497-MAR1!$B$13)/MAR1!$D$13,(P2497-MAR1!$C$13)/MAR1!$E$13)</f>
        <v/>
      </c>
    </row>
    <row r="2498">
      <c r="A2498" s="5" t="n">
        <v>2497</v>
      </c>
      <c r="B2498" s="5" t="n">
        <v>7</v>
      </c>
      <c r="C2498" s="5" t="n">
        <v>307</v>
      </c>
      <c r="D2498" s="5" t="n">
        <v>11</v>
      </c>
      <c r="E2498" s="5" t="n">
        <v>0</v>
      </c>
      <c r="F2498" s="5" t="n">
        <v>27.5</v>
      </c>
      <c r="G2498" s="5" t="n">
        <v>15.9</v>
      </c>
      <c r="H2498" s="5" t="n">
        <v>17.88</v>
      </c>
      <c r="I2498" s="6">
        <f>IF(E2498&gt;=Markov!$B$3,1,0)</f>
        <v/>
      </c>
      <c r="J2498" s="6">
        <f>I2497</f>
        <v/>
      </c>
      <c r="K2498" s="7">
        <f>MAR1!$B$5+MAR1!$C$5*COS(2*PI()*$C2498/365)+MAR1!$D$5*SIN(2*PI()*$C2498/365)</f>
        <v/>
      </c>
      <c r="L2498" s="7">
        <f>MAR1!$B$6+MAR1!$C$6*COS(2*PI()*$C2498/365)+MAR1!$D$6*SIN(2*PI()*$C2498/365)</f>
        <v/>
      </c>
      <c r="M2498" s="7">
        <f>MAR1!$B$7+MAR1!$C$7*COS(2*PI()*$C2498/365)+MAR1!$D$7*SIN(2*PI()*$C2498/365)</f>
        <v/>
      </c>
      <c r="N2498" s="7">
        <f>F2498-K2498</f>
        <v/>
      </c>
      <c r="O2498" s="7">
        <f>G2498-L2498</f>
        <v/>
      </c>
      <c r="P2498" s="7">
        <f>H2498-M2498</f>
        <v/>
      </c>
      <c r="Q2498" s="7">
        <f>IF($I2498=1,(N2498-MAR1!$B$11)/MAR1!$D$11,(N2498-MAR1!$C$11)/MAR1!$E$11)</f>
        <v/>
      </c>
      <c r="R2498" s="7">
        <f>IF($I2498=1,(O2498-MAR1!$B$12)/MAR1!$D$12,(O2498-MAR1!$C$12)/MAR1!$E$12)</f>
        <v/>
      </c>
      <c r="S2498" s="7">
        <f>IF($I2498=1,(P2498-MAR1!$B$13)/MAR1!$D$13,(P2498-MAR1!$C$13)/MAR1!$E$13)</f>
        <v/>
      </c>
    </row>
    <row r="2499">
      <c r="A2499" s="5" t="n">
        <v>2498</v>
      </c>
      <c r="B2499" s="5" t="n">
        <v>7</v>
      </c>
      <c r="C2499" s="5" t="n">
        <v>308</v>
      </c>
      <c r="D2499" s="5" t="n">
        <v>11</v>
      </c>
      <c r="E2499" s="5" t="n">
        <v>4.1</v>
      </c>
      <c r="F2499" s="5" t="n">
        <v>24.8</v>
      </c>
      <c r="G2499" s="5" t="n">
        <v>15.6</v>
      </c>
      <c r="H2499" s="5" t="n">
        <v>8.529999999999999</v>
      </c>
      <c r="I2499" s="6">
        <f>IF(E2499&gt;=Markov!$B$3,1,0)</f>
        <v/>
      </c>
      <c r="J2499" s="6">
        <f>I2498</f>
        <v/>
      </c>
      <c r="K2499" s="7">
        <f>MAR1!$B$5+MAR1!$C$5*COS(2*PI()*$C2499/365)+MAR1!$D$5*SIN(2*PI()*$C2499/365)</f>
        <v/>
      </c>
      <c r="L2499" s="7">
        <f>MAR1!$B$6+MAR1!$C$6*COS(2*PI()*$C2499/365)+MAR1!$D$6*SIN(2*PI()*$C2499/365)</f>
        <v/>
      </c>
      <c r="M2499" s="7">
        <f>MAR1!$B$7+MAR1!$C$7*COS(2*PI()*$C2499/365)+MAR1!$D$7*SIN(2*PI()*$C2499/365)</f>
        <v/>
      </c>
      <c r="N2499" s="7">
        <f>F2499-K2499</f>
        <v/>
      </c>
      <c r="O2499" s="7">
        <f>G2499-L2499</f>
        <v/>
      </c>
      <c r="P2499" s="7">
        <f>H2499-M2499</f>
        <v/>
      </c>
      <c r="Q2499" s="7">
        <f>IF($I2499=1,(N2499-MAR1!$B$11)/MAR1!$D$11,(N2499-MAR1!$C$11)/MAR1!$E$11)</f>
        <v/>
      </c>
      <c r="R2499" s="7">
        <f>IF($I2499=1,(O2499-MAR1!$B$12)/MAR1!$D$12,(O2499-MAR1!$C$12)/MAR1!$E$12)</f>
        <v/>
      </c>
      <c r="S2499" s="7">
        <f>IF($I2499=1,(P2499-MAR1!$B$13)/MAR1!$D$13,(P2499-MAR1!$C$13)/MAR1!$E$13)</f>
        <v/>
      </c>
    </row>
    <row r="2500">
      <c r="A2500" s="5" t="n">
        <v>2499</v>
      </c>
      <c r="B2500" s="5" t="n">
        <v>7</v>
      </c>
      <c r="C2500" s="5" t="n">
        <v>309</v>
      </c>
      <c r="D2500" s="5" t="n">
        <v>11</v>
      </c>
      <c r="E2500" s="5" t="n">
        <v>0</v>
      </c>
      <c r="F2500" s="5" t="n">
        <v>31.7</v>
      </c>
      <c r="G2500" s="5" t="n">
        <v>17.8</v>
      </c>
      <c r="H2500" s="5" t="n">
        <v>17.89</v>
      </c>
      <c r="I2500" s="6">
        <f>IF(E2500&gt;=Markov!$B$3,1,0)</f>
        <v/>
      </c>
      <c r="J2500" s="6">
        <f>I2499</f>
        <v/>
      </c>
      <c r="K2500" s="7">
        <f>MAR1!$B$5+MAR1!$C$5*COS(2*PI()*$C2500/365)+MAR1!$D$5*SIN(2*PI()*$C2500/365)</f>
        <v/>
      </c>
      <c r="L2500" s="7">
        <f>MAR1!$B$6+MAR1!$C$6*COS(2*PI()*$C2500/365)+MAR1!$D$6*SIN(2*PI()*$C2500/365)</f>
        <v/>
      </c>
      <c r="M2500" s="7">
        <f>MAR1!$B$7+MAR1!$C$7*COS(2*PI()*$C2500/365)+MAR1!$D$7*SIN(2*PI()*$C2500/365)</f>
        <v/>
      </c>
      <c r="N2500" s="7">
        <f>F2500-K2500</f>
        <v/>
      </c>
      <c r="O2500" s="7">
        <f>G2500-L2500</f>
        <v/>
      </c>
      <c r="P2500" s="7">
        <f>H2500-M2500</f>
        <v/>
      </c>
      <c r="Q2500" s="7">
        <f>IF($I2500=1,(N2500-MAR1!$B$11)/MAR1!$D$11,(N2500-MAR1!$C$11)/MAR1!$E$11)</f>
        <v/>
      </c>
      <c r="R2500" s="7">
        <f>IF($I2500=1,(O2500-MAR1!$B$12)/MAR1!$D$12,(O2500-MAR1!$C$12)/MAR1!$E$12)</f>
        <v/>
      </c>
      <c r="S2500" s="7">
        <f>IF($I2500=1,(P2500-MAR1!$B$13)/MAR1!$D$13,(P2500-MAR1!$C$13)/MAR1!$E$13)</f>
        <v/>
      </c>
    </row>
    <row r="2501">
      <c r="A2501" s="5" t="n">
        <v>2500</v>
      </c>
      <c r="B2501" s="5" t="n">
        <v>7</v>
      </c>
      <c r="C2501" s="5" t="n">
        <v>310</v>
      </c>
      <c r="D2501" s="5" t="n">
        <v>11</v>
      </c>
      <c r="E2501" s="5" t="n">
        <v>23.7</v>
      </c>
      <c r="F2501" s="5" t="n">
        <v>29.7</v>
      </c>
      <c r="G2501" s="5" t="n">
        <v>17.7</v>
      </c>
      <c r="H2501" s="5" t="n">
        <v>13.76</v>
      </c>
      <c r="I2501" s="6">
        <f>IF(E2501&gt;=Markov!$B$3,1,0)</f>
        <v/>
      </c>
      <c r="J2501" s="6">
        <f>I2500</f>
        <v/>
      </c>
      <c r="K2501" s="7">
        <f>MAR1!$B$5+MAR1!$C$5*COS(2*PI()*$C2501/365)+MAR1!$D$5*SIN(2*PI()*$C2501/365)</f>
        <v/>
      </c>
      <c r="L2501" s="7">
        <f>MAR1!$B$6+MAR1!$C$6*COS(2*PI()*$C2501/365)+MAR1!$D$6*SIN(2*PI()*$C2501/365)</f>
        <v/>
      </c>
      <c r="M2501" s="7">
        <f>MAR1!$B$7+MAR1!$C$7*COS(2*PI()*$C2501/365)+MAR1!$D$7*SIN(2*PI()*$C2501/365)</f>
        <v/>
      </c>
      <c r="N2501" s="7">
        <f>F2501-K2501</f>
        <v/>
      </c>
      <c r="O2501" s="7">
        <f>G2501-L2501</f>
        <v/>
      </c>
      <c r="P2501" s="7">
        <f>H2501-M2501</f>
        <v/>
      </c>
      <c r="Q2501" s="7">
        <f>IF($I2501=1,(N2501-MAR1!$B$11)/MAR1!$D$11,(N2501-MAR1!$C$11)/MAR1!$E$11)</f>
        <v/>
      </c>
      <c r="R2501" s="7">
        <f>IF($I2501=1,(O2501-MAR1!$B$12)/MAR1!$D$12,(O2501-MAR1!$C$12)/MAR1!$E$12)</f>
        <v/>
      </c>
      <c r="S2501" s="7">
        <f>IF($I2501=1,(P2501-MAR1!$B$13)/MAR1!$D$13,(P2501-MAR1!$C$13)/MAR1!$E$13)</f>
        <v/>
      </c>
    </row>
    <row r="2502">
      <c r="A2502" s="5" t="n">
        <v>2501</v>
      </c>
      <c r="B2502" s="5" t="n">
        <v>7</v>
      </c>
      <c r="C2502" s="5" t="n">
        <v>311</v>
      </c>
      <c r="D2502" s="5" t="n">
        <v>11</v>
      </c>
      <c r="E2502" s="5" t="n">
        <v>0</v>
      </c>
      <c r="F2502" s="5" t="n">
        <v>30.2</v>
      </c>
      <c r="G2502" s="5" t="n">
        <v>17.9</v>
      </c>
      <c r="H2502" s="5" t="n">
        <v>13.97</v>
      </c>
      <c r="I2502" s="6">
        <f>IF(E2502&gt;=Markov!$B$3,1,0)</f>
        <v/>
      </c>
      <c r="J2502" s="6">
        <f>I2501</f>
        <v/>
      </c>
      <c r="K2502" s="7">
        <f>MAR1!$B$5+MAR1!$C$5*COS(2*PI()*$C2502/365)+MAR1!$D$5*SIN(2*PI()*$C2502/365)</f>
        <v/>
      </c>
      <c r="L2502" s="7">
        <f>MAR1!$B$6+MAR1!$C$6*COS(2*PI()*$C2502/365)+MAR1!$D$6*SIN(2*PI()*$C2502/365)</f>
        <v/>
      </c>
      <c r="M2502" s="7">
        <f>MAR1!$B$7+MAR1!$C$7*COS(2*PI()*$C2502/365)+MAR1!$D$7*SIN(2*PI()*$C2502/365)</f>
        <v/>
      </c>
      <c r="N2502" s="7">
        <f>F2502-K2502</f>
        <v/>
      </c>
      <c r="O2502" s="7">
        <f>G2502-L2502</f>
        <v/>
      </c>
      <c r="P2502" s="7">
        <f>H2502-M2502</f>
        <v/>
      </c>
      <c r="Q2502" s="7">
        <f>IF($I2502=1,(N2502-MAR1!$B$11)/MAR1!$D$11,(N2502-MAR1!$C$11)/MAR1!$E$11)</f>
        <v/>
      </c>
      <c r="R2502" s="7">
        <f>IF($I2502=1,(O2502-MAR1!$B$12)/MAR1!$D$12,(O2502-MAR1!$C$12)/MAR1!$E$12)</f>
        <v/>
      </c>
      <c r="S2502" s="7">
        <f>IF($I2502=1,(P2502-MAR1!$B$13)/MAR1!$D$13,(P2502-MAR1!$C$13)/MAR1!$E$13)</f>
        <v/>
      </c>
    </row>
    <row r="2503">
      <c r="A2503" s="5" t="n">
        <v>2502</v>
      </c>
      <c r="B2503" s="5" t="n">
        <v>7</v>
      </c>
      <c r="C2503" s="5" t="n">
        <v>312</v>
      </c>
      <c r="D2503" s="5" t="n">
        <v>11</v>
      </c>
      <c r="E2503" s="5" t="n">
        <v>0</v>
      </c>
      <c r="F2503" s="5" t="n">
        <v>30</v>
      </c>
      <c r="G2503" s="5" t="n">
        <v>16.1</v>
      </c>
      <c r="H2503" s="5" t="n">
        <v>14.37</v>
      </c>
      <c r="I2503" s="6">
        <f>IF(E2503&gt;=Markov!$B$3,1,0)</f>
        <v/>
      </c>
      <c r="J2503" s="6">
        <f>I2502</f>
        <v/>
      </c>
      <c r="K2503" s="7">
        <f>MAR1!$B$5+MAR1!$C$5*COS(2*PI()*$C2503/365)+MAR1!$D$5*SIN(2*PI()*$C2503/365)</f>
        <v/>
      </c>
      <c r="L2503" s="7">
        <f>MAR1!$B$6+MAR1!$C$6*COS(2*PI()*$C2503/365)+MAR1!$D$6*SIN(2*PI()*$C2503/365)</f>
        <v/>
      </c>
      <c r="M2503" s="7">
        <f>MAR1!$B$7+MAR1!$C$7*COS(2*PI()*$C2503/365)+MAR1!$D$7*SIN(2*PI()*$C2503/365)</f>
        <v/>
      </c>
      <c r="N2503" s="7">
        <f>F2503-K2503</f>
        <v/>
      </c>
      <c r="O2503" s="7">
        <f>G2503-L2503</f>
        <v/>
      </c>
      <c r="P2503" s="7">
        <f>H2503-M2503</f>
        <v/>
      </c>
      <c r="Q2503" s="7">
        <f>IF($I2503=1,(N2503-MAR1!$B$11)/MAR1!$D$11,(N2503-MAR1!$C$11)/MAR1!$E$11)</f>
        <v/>
      </c>
      <c r="R2503" s="7">
        <f>IF($I2503=1,(O2503-MAR1!$B$12)/MAR1!$D$12,(O2503-MAR1!$C$12)/MAR1!$E$12)</f>
        <v/>
      </c>
      <c r="S2503" s="7">
        <f>IF($I2503=1,(P2503-MAR1!$B$13)/MAR1!$D$13,(P2503-MAR1!$C$13)/MAR1!$E$13)</f>
        <v/>
      </c>
    </row>
    <row r="2504">
      <c r="A2504" s="5" t="n">
        <v>2503</v>
      </c>
      <c r="B2504" s="5" t="n">
        <v>7</v>
      </c>
      <c r="C2504" s="5" t="n">
        <v>313</v>
      </c>
      <c r="D2504" s="5" t="n">
        <v>11</v>
      </c>
      <c r="E2504" s="5" t="n">
        <v>0</v>
      </c>
      <c r="F2504" s="5" t="n">
        <v>31.1</v>
      </c>
      <c r="G2504" s="5" t="n">
        <v>14.7</v>
      </c>
      <c r="H2504" s="5" t="n">
        <v>10.83</v>
      </c>
      <c r="I2504" s="6">
        <f>IF(E2504&gt;=Markov!$B$3,1,0)</f>
        <v/>
      </c>
      <c r="J2504" s="6">
        <f>I2503</f>
        <v/>
      </c>
      <c r="K2504" s="7">
        <f>MAR1!$B$5+MAR1!$C$5*COS(2*PI()*$C2504/365)+MAR1!$D$5*SIN(2*PI()*$C2504/365)</f>
        <v/>
      </c>
      <c r="L2504" s="7">
        <f>MAR1!$B$6+MAR1!$C$6*COS(2*PI()*$C2504/365)+MAR1!$D$6*SIN(2*PI()*$C2504/365)</f>
        <v/>
      </c>
      <c r="M2504" s="7">
        <f>MAR1!$B$7+MAR1!$C$7*COS(2*PI()*$C2504/365)+MAR1!$D$7*SIN(2*PI()*$C2504/365)</f>
        <v/>
      </c>
      <c r="N2504" s="7">
        <f>F2504-K2504</f>
        <v/>
      </c>
      <c r="O2504" s="7">
        <f>G2504-L2504</f>
        <v/>
      </c>
      <c r="P2504" s="7">
        <f>H2504-M2504</f>
        <v/>
      </c>
      <c r="Q2504" s="7">
        <f>IF($I2504=1,(N2504-MAR1!$B$11)/MAR1!$D$11,(N2504-MAR1!$C$11)/MAR1!$E$11)</f>
        <v/>
      </c>
      <c r="R2504" s="7">
        <f>IF($I2504=1,(O2504-MAR1!$B$12)/MAR1!$D$12,(O2504-MAR1!$C$12)/MAR1!$E$12)</f>
        <v/>
      </c>
      <c r="S2504" s="7">
        <f>IF($I2504=1,(P2504-MAR1!$B$13)/MAR1!$D$13,(P2504-MAR1!$C$13)/MAR1!$E$13)</f>
        <v/>
      </c>
    </row>
    <row r="2505">
      <c r="A2505" s="5" t="n">
        <v>2504</v>
      </c>
      <c r="B2505" s="5" t="n">
        <v>7</v>
      </c>
      <c r="C2505" s="5" t="n">
        <v>314</v>
      </c>
      <c r="D2505" s="5" t="n">
        <v>11</v>
      </c>
      <c r="E2505" s="5" t="n">
        <v>0</v>
      </c>
      <c r="F2505" s="5" t="n">
        <v>28.8</v>
      </c>
      <c r="G2505" s="5" t="n">
        <v>15.2</v>
      </c>
      <c r="H2505" s="5" t="n">
        <v>7.78</v>
      </c>
      <c r="I2505" s="6">
        <f>IF(E2505&gt;=Markov!$B$3,1,0)</f>
        <v/>
      </c>
      <c r="J2505" s="6">
        <f>I2504</f>
        <v/>
      </c>
      <c r="K2505" s="7">
        <f>MAR1!$B$5+MAR1!$C$5*COS(2*PI()*$C2505/365)+MAR1!$D$5*SIN(2*PI()*$C2505/365)</f>
        <v/>
      </c>
      <c r="L2505" s="7">
        <f>MAR1!$B$6+MAR1!$C$6*COS(2*PI()*$C2505/365)+MAR1!$D$6*SIN(2*PI()*$C2505/365)</f>
        <v/>
      </c>
      <c r="M2505" s="7">
        <f>MAR1!$B$7+MAR1!$C$7*COS(2*PI()*$C2505/365)+MAR1!$D$7*SIN(2*PI()*$C2505/365)</f>
        <v/>
      </c>
      <c r="N2505" s="7">
        <f>F2505-K2505</f>
        <v/>
      </c>
      <c r="O2505" s="7">
        <f>G2505-L2505</f>
        <v/>
      </c>
      <c r="P2505" s="7">
        <f>H2505-M2505</f>
        <v/>
      </c>
      <c r="Q2505" s="7">
        <f>IF($I2505=1,(N2505-MAR1!$B$11)/MAR1!$D$11,(N2505-MAR1!$C$11)/MAR1!$E$11)</f>
        <v/>
      </c>
      <c r="R2505" s="7">
        <f>IF($I2505=1,(O2505-MAR1!$B$12)/MAR1!$D$12,(O2505-MAR1!$C$12)/MAR1!$E$12)</f>
        <v/>
      </c>
      <c r="S2505" s="7">
        <f>IF($I2505=1,(P2505-MAR1!$B$13)/MAR1!$D$13,(P2505-MAR1!$C$13)/MAR1!$E$13)</f>
        <v/>
      </c>
    </row>
    <row r="2506">
      <c r="A2506" s="5" t="n">
        <v>2505</v>
      </c>
      <c r="B2506" s="5" t="n">
        <v>7</v>
      </c>
      <c r="C2506" s="5" t="n">
        <v>315</v>
      </c>
      <c r="D2506" s="5" t="n">
        <v>11</v>
      </c>
      <c r="E2506" s="5" t="n">
        <v>0</v>
      </c>
      <c r="F2506" s="5" t="n">
        <v>26</v>
      </c>
      <c r="G2506" s="5" t="n">
        <v>14.1</v>
      </c>
      <c r="H2506" s="5" t="n">
        <v>12.44</v>
      </c>
      <c r="I2506" s="6">
        <f>IF(E2506&gt;=Markov!$B$3,1,0)</f>
        <v/>
      </c>
      <c r="J2506" s="6">
        <f>I2505</f>
        <v/>
      </c>
      <c r="K2506" s="7">
        <f>MAR1!$B$5+MAR1!$C$5*COS(2*PI()*$C2506/365)+MAR1!$D$5*SIN(2*PI()*$C2506/365)</f>
        <v/>
      </c>
      <c r="L2506" s="7">
        <f>MAR1!$B$6+MAR1!$C$6*COS(2*PI()*$C2506/365)+MAR1!$D$6*SIN(2*PI()*$C2506/365)</f>
        <v/>
      </c>
      <c r="M2506" s="7">
        <f>MAR1!$B$7+MAR1!$C$7*COS(2*PI()*$C2506/365)+MAR1!$D$7*SIN(2*PI()*$C2506/365)</f>
        <v/>
      </c>
      <c r="N2506" s="7">
        <f>F2506-K2506</f>
        <v/>
      </c>
      <c r="O2506" s="7">
        <f>G2506-L2506</f>
        <v/>
      </c>
      <c r="P2506" s="7">
        <f>H2506-M2506</f>
        <v/>
      </c>
      <c r="Q2506" s="7">
        <f>IF($I2506=1,(N2506-MAR1!$B$11)/MAR1!$D$11,(N2506-MAR1!$C$11)/MAR1!$E$11)</f>
        <v/>
      </c>
      <c r="R2506" s="7">
        <f>IF($I2506=1,(O2506-MAR1!$B$12)/MAR1!$D$12,(O2506-MAR1!$C$12)/MAR1!$E$12)</f>
        <v/>
      </c>
      <c r="S2506" s="7">
        <f>IF($I2506=1,(P2506-MAR1!$B$13)/MAR1!$D$13,(P2506-MAR1!$C$13)/MAR1!$E$13)</f>
        <v/>
      </c>
    </row>
    <row r="2507">
      <c r="A2507" s="5" t="n">
        <v>2506</v>
      </c>
      <c r="B2507" s="5" t="n">
        <v>7</v>
      </c>
      <c r="C2507" s="5" t="n">
        <v>316</v>
      </c>
      <c r="D2507" s="5" t="n">
        <v>11</v>
      </c>
      <c r="E2507" s="5" t="n">
        <v>0</v>
      </c>
      <c r="F2507" s="5" t="n">
        <v>27.9</v>
      </c>
      <c r="G2507" s="5" t="n">
        <v>14</v>
      </c>
      <c r="H2507" s="5" t="n">
        <v>16.04</v>
      </c>
      <c r="I2507" s="6">
        <f>IF(E2507&gt;=Markov!$B$3,1,0)</f>
        <v/>
      </c>
      <c r="J2507" s="6">
        <f>I2506</f>
        <v/>
      </c>
      <c r="K2507" s="7">
        <f>MAR1!$B$5+MAR1!$C$5*COS(2*PI()*$C2507/365)+MAR1!$D$5*SIN(2*PI()*$C2507/365)</f>
        <v/>
      </c>
      <c r="L2507" s="7">
        <f>MAR1!$B$6+MAR1!$C$6*COS(2*PI()*$C2507/365)+MAR1!$D$6*SIN(2*PI()*$C2507/365)</f>
        <v/>
      </c>
      <c r="M2507" s="7">
        <f>MAR1!$B$7+MAR1!$C$7*COS(2*PI()*$C2507/365)+MAR1!$D$7*SIN(2*PI()*$C2507/365)</f>
        <v/>
      </c>
      <c r="N2507" s="7">
        <f>F2507-K2507</f>
        <v/>
      </c>
      <c r="O2507" s="7">
        <f>G2507-L2507</f>
        <v/>
      </c>
      <c r="P2507" s="7">
        <f>H2507-M2507</f>
        <v/>
      </c>
      <c r="Q2507" s="7">
        <f>IF($I2507=1,(N2507-MAR1!$B$11)/MAR1!$D$11,(N2507-MAR1!$C$11)/MAR1!$E$11)</f>
        <v/>
      </c>
      <c r="R2507" s="7">
        <f>IF($I2507=1,(O2507-MAR1!$B$12)/MAR1!$D$12,(O2507-MAR1!$C$12)/MAR1!$E$12)</f>
        <v/>
      </c>
      <c r="S2507" s="7">
        <f>IF($I2507=1,(P2507-MAR1!$B$13)/MAR1!$D$13,(P2507-MAR1!$C$13)/MAR1!$E$13)</f>
        <v/>
      </c>
    </row>
    <row r="2508">
      <c r="A2508" s="5" t="n">
        <v>2507</v>
      </c>
      <c r="B2508" s="5" t="n">
        <v>7</v>
      </c>
      <c r="C2508" s="5" t="n">
        <v>317</v>
      </c>
      <c r="D2508" s="5" t="n">
        <v>11</v>
      </c>
      <c r="E2508" s="5" t="n">
        <v>0</v>
      </c>
      <c r="F2508" s="5" t="n">
        <v>26.1</v>
      </c>
      <c r="G2508" s="5" t="n">
        <v>14.5</v>
      </c>
      <c r="H2508" s="5" t="n">
        <v>18.5</v>
      </c>
      <c r="I2508" s="6">
        <f>IF(E2508&gt;=Markov!$B$3,1,0)</f>
        <v/>
      </c>
      <c r="J2508" s="6">
        <f>I2507</f>
        <v/>
      </c>
      <c r="K2508" s="7">
        <f>MAR1!$B$5+MAR1!$C$5*COS(2*PI()*$C2508/365)+MAR1!$D$5*SIN(2*PI()*$C2508/365)</f>
        <v/>
      </c>
      <c r="L2508" s="7">
        <f>MAR1!$B$6+MAR1!$C$6*COS(2*PI()*$C2508/365)+MAR1!$D$6*SIN(2*PI()*$C2508/365)</f>
        <v/>
      </c>
      <c r="M2508" s="7">
        <f>MAR1!$B$7+MAR1!$C$7*COS(2*PI()*$C2508/365)+MAR1!$D$7*SIN(2*PI()*$C2508/365)</f>
        <v/>
      </c>
      <c r="N2508" s="7">
        <f>F2508-K2508</f>
        <v/>
      </c>
      <c r="O2508" s="7">
        <f>G2508-L2508</f>
        <v/>
      </c>
      <c r="P2508" s="7">
        <f>H2508-M2508</f>
        <v/>
      </c>
      <c r="Q2508" s="7">
        <f>IF($I2508=1,(N2508-MAR1!$B$11)/MAR1!$D$11,(N2508-MAR1!$C$11)/MAR1!$E$11)</f>
        <v/>
      </c>
      <c r="R2508" s="7">
        <f>IF($I2508=1,(O2508-MAR1!$B$12)/MAR1!$D$12,(O2508-MAR1!$C$12)/MAR1!$E$12)</f>
        <v/>
      </c>
      <c r="S2508" s="7">
        <f>IF($I2508=1,(P2508-MAR1!$B$13)/MAR1!$D$13,(P2508-MAR1!$C$13)/MAR1!$E$13)</f>
        <v/>
      </c>
    </row>
    <row r="2509">
      <c r="A2509" s="5" t="n">
        <v>2508</v>
      </c>
      <c r="B2509" s="5" t="n">
        <v>7</v>
      </c>
      <c r="C2509" s="5" t="n">
        <v>318</v>
      </c>
      <c r="D2509" s="5" t="n">
        <v>11</v>
      </c>
      <c r="E2509" s="5" t="n">
        <v>0</v>
      </c>
      <c r="F2509" s="5" t="n">
        <v>27.5</v>
      </c>
      <c r="G2509" s="5" t="n">
        <v>15.3</v>
      </c>
      <c r="H2509" s="5" t="n">
        <v>13.2</v>
      </c>
      <c r="I2509" s="6">
        <f>IF(E2509&gt;=Markov!$B$3,1,0)</f>
        <v/>
      </c>
      <c r="J2509" s="6">
        <f>I2508</f>
        <v/>
      </c>
      <c r="K2509" s="7">
        <f>MAR1!$B$5+MAR1!$C$5*COS(2*PI()*$C2509/365)+MAR1!$D$5*SIN(2*PI()*$C2509/365)</f>
        <v/>
      </c>
      <c r="L2509" s="7">
        <f>MAR1!$B$6+MAR1!$C$6*COS(2*PI()*$C2509/365)+MAR1!$D$6*SIN(2*PI()*$C2509/365)</f>
        <v/>
      </c>
      <c r="M2509" s="7">
        <f>MAR1!$B$7+MAR1!$C$7*COS(2*PI()*$C2509/365)+MAR1!$D$7*SIN(2*PI()*$C2509/365)</f>
        <v/>
      </c>
      <c r="N2509" s="7">
        <f>F2509-K2509</f>
        <v/>
      </c>
      <c r="O2509" s="7">
        <f>G2509-L2509</f>
        <v/>
      </c>
      <c r="P2509" s="7">
        <f>H2509-M2509</f>
        <v/>
      </c>
      <c r="Q2509" s="7">
        <f>IF($I2509=1,(N2509-MAR1!$B$11)/MAR1!$D$11,(N2509-MAR1!$C$11)/MAR1!$E$11)</f>
        <v/>
      </c>
      <c r="R2509" s="7">
        <f>IF($I2509=1,(O2509-MAR1!$B$12)/MAR1!$D$12,(O2509-MAR1!$C$12)/MAR1!$E$12)</f>
        <v/>
      </c>
      <c r="S2509" s="7">
        <f>IF($I2509=1,(P2509-MAR1!$B$13)/MAR1!$D$13,(P2509-MAR1!$C$13)/MAR1!$E$13)</f>
        <v/>
      </c>
    </row>
    <row r="2510">
      <c r="A2510" s="5" t="n">
        <v>2509</v>
      </c>
      <c r="B2510" s="5" t="n">
        <v>7</v>
      </c>
      <c r="C2510" s="5" t="n">
        <v>319</v>
      </c>
      <c r="D2510" s="5" t="n">
        <v>11</v>
      </c>
      <c r="E2510" s="5" t="n">
        <v>0.8</v>
      </c>
      <c r="F2510" s="5" t="n">
        <v>23.4</v>
      </c>
      <c r="G2510" s="5" t="n">
        <v>13</v>
      </c>
      <c r="H2510" s="5" t="n">
        <v>7.32</v>
      </c>
      <c r="I2510" s="6">
        <f>IF(E2510&gt;=Markov!$B$3,1,0)</f>
        <v/>
      </c>
      <c r="J2510" s="6">
        <f>I2509</f>
        <v/>
      </c>
      <c r="K2510" s="7">
        <f>MAR1!$B$5+MAR1!$C$5*COS(2*PI()*$C2510/365)+MAR1!$D$5*SIN(2*PI()*$C2510/365)</f>
        <v/>
      </c>
      <c r="L2510" s="7">
        <f>MAR1!$B$6+MAR1!$C$6*COS(2*PI()*$C2510/365)+MAR1!$D$6*SIN(2*PI()*$C2510/365)</f>
        <v/>
      </c>
      <c r="M2510" s="7">
        <f>MAR1!$B$7+MAR1!$C$7*COS(2*PI()*$C2510/365)+MAR1!$D$7*SIN(2*PI()*$C2510/365)</f>
        <v/>
      </c>
      <c r="N2510" s="7">
        <f>F2510-K2510</f>
        <v/>
      </c>
      <c r="O2510" s="7">
        <f>G2510-L2510</f>
        <v/>
      </c>
      <c r="P2510" s="7">
        <f>H2510-M2510</f>
        <v/>
      </c>
      <c r="Q2510" s="7">
        <f>IF($I2510=1,(N2510-MAR1!$B$11)/MAR1!$D$11,(N2510-MAR1!$C$11)/MAR1!$E$11)</f>
        <v/>
      </c>
      <c r="R2510" s="7">
        <f>IF($I2510=1,(O2510-MAR1!$B$12)/MAR1!$D$12,(O2510-MAR1!$C$12)/MAR1!$E$12)</f>
        <v/>
      </c>
      <c r="S2510" s="7">
        <f>IF($I2510=1,(P2510-MAR1!$B$13)/MAR1!$D$13,(P2510-MAR1!$C$13)/MAR1!$E$13)</f>
        <v/>
      </c>
    </row>
    <row r="2511">
      <c r="A2511" s="5" t="n">
        <v>2510</v>
      </c>
      <c r="B2511" s="5" t="n">
        <v>7</v>
      </c>
      <c r="C2511" s="5" t="n">
        <v>320</v>
      </c>
      <c r="D2511" s="5" t="n">
        <v>11</v>
      </c>
      <c r="E2511" s="5" t="n">
        <v>0</v>
      </c>
      <c r="F2511" s="5" t="n">
        <v>26.1</v>
      </c>
      <c r="G2511" s="5" t="n">
        <v>13.9</v>
      </c>
      <c r="H2511" s="5" t="n">
        <v>15.97</v>
      </c>
      <c r="I2511" s="6">
        <f>IF(E2511&gt;=Markov!$B$3,1,0)</f>
        <v/>
      </c>
      <c r="J2511" s="6">
        <f>I2510</f>
        <v/>
      </c>
      <c r="K2511" s="7">
        <f>MAR1!$B$5+MAR1!$C$5*COS(2*PI()*$C2511/365)+MAR1!$D$5*SIN(2*PI()*$C2511/365)</f>
        <v/>
      </c>
      <c r="L2511" s="7">
        <f>MAR1!$B$6+MAR1!$C$6*COS(2*PI()*$C2511/365)+MAR1!$D$6*SIN(2*PI()*$C2511/365)</f>
        <v/>
      </c>
      <c r="M2511" s="7">
        <f>MAR1!$B$7+MAR1!$C$7*COS(2*PI()*$C2511/365)+MAR1!$D$7*SIN(2*PI()*$C2511/365)</f>
        <v/>
      </c>
      <c r="N2511" s="7">
        <f>F2511-K2511</f>
        <v/>
      </c>
      <c r="O2511" s="7">
        <f>G2511-L2511</f>
        <v/>
      </c>
      <c r="P2511" s="7">
        <f>H2511-M2511</f>
        <v/>
      </c>
      <c r="Q2511" s="7">
        <f>IF($I2511=1,(N2511-MAR1!$B$11)/MAR1!$D$11,(N2511-MAR1!$C$11)/MAR1!$E$11)</f>
        <v/>
      </c>
      <c r="R2511" s="7">
        <f>IF($I2511=1,(O2511-MAR1!$B$12)/MAR1!$D$12,(O2511-MAR1!$C$12)/MAR1!$E$12)</f>
        <v/>
      </c>
      <c r="S2511" s="7">
        <f>IF($I2511=1,(P2511-MAR1!$B$13)/MAR1!$D$13,(P2511-MAR1!$C$13)/MAR1!$E$13)</f>
        <v/>
      </c>
    </row>
    <row r="2512">
      <c r="A2512" s="5" t="n">
        <v>2511</v>
      </c>
      <c r="B2512" s="5" t="n">
        <v>7</v>
      </c>
      <c r="C2512" s="5" t="n">
        <v>321</v>
      </c>
      <c r="D2512" s="5" t="n">
        <v>11</v>
      </c>
      <c r="E2512" s="5" t="n">
        <v>0</v>
      </c>
      <c r="F2512" s="5" t="n">
        <v>27.2</v>
      </c>
      <c r="G2512" s="5" t="n">
        <v>16.8</v>
      </c>
      <c r="H2512" s="5" t="n">
        <v>13.54</v>
      </c>
      <c r="I2512" s="6">
        <f>IF(E2512&gt;=Markov!$B$3,1,0)</f>
        <v/>
      </c>
      <c r="J2512" s="6">
        <f>I2511</f>
        <v/>
      </c>
      <c r="K2512" s="7">
        <f>MAR1!$B$5+MAR1!$C$5*COS(2*PI()*$C2512/365)+MAR1!$D$5*SIN(2*PI()*$C2512/365)</f>
        <v/>
      </c>
      <c r="L2512" s="7">
        <f>MAR1!$B$6+MAR1!$C$6*COS(2*PI()*$C2512/365)+MAR1!$D$6*SIN(2*PI()*$C2512/365)</f>
        <v/>
      </c>
      <c r="M2512" s="7">
        <f>MAR1!$B$7+MAR1!$C$7*COS(2*PI()*$C2512/365)+MAR1!$D$7*SIN(2*PI()*$C2512/365)</f>
        <v/>
      </c>
      <c r="N2512" s="7">
        <f>F2512-K2512</f>
        <v/>
      </c>
      <c r="O2512" s="7">
        <f>G2512-L2512</f>
        <v/>
      </c>
      <c r="P2512" s="7">
        <f>H2512-M2512</f>
        <v/>
      </c>
      <c r="Q2512" s="7">
        <f>IF($I2512=1,(N2512-MAR1!$B$11)/MAR1!$D$11,(N2512-MAR1!$C$11)/MAR1!$E$11)</f>
        <v/>
      </c>
      <c r="R2512" s="7">
        <f>IF($I2512=1,(O2512-MAR1!$B$12)/MAR1!$D$12,(O2512-MAR1!$C$12)/MAR1!$E$12)</f>
        <v/>
      </c>
      <c r="S2512" s="7">
        <f>IF($I2512=1,(P2512-MAR1!$B$13)/MAR1!$D$13,(P2512-MAR1!$C$13)/MAR1!$E$13)</f>
        <v/>
      </c>
    </row>
    <row r="2513">
      <c r="A2513" s="5" t="n">
        <v>2512</v>
      </c>
      <c r="B2513" s="5" t="n">
        <v>7</v>
      </c>
      <c r="C2513" s="5" t="n">
        <v>322</v>
      </c>
      <c r="D2513" s="5" t="n">
        <v>11</v>
      </c>
      <c r="E2513" s="5" t="n">
        <v>0</v>
      </c>
      <c r="F2513" s="5" t="n">
        <v>28.6</v>
      </c>
      <c r="G2513" s="5" t="n">
        <v>15.3</v>
      </c>
      <c r="H2513" s="5" t="n">
        <v>14.98</v>
      </c>
      <c r="I2513" s="6">
        <f>IF(E2513&gt;=Markov!$B$3,1,0)</f>
        <v/>
      </c>
      <c r="J2513" s="6">
        <f>I2512</f>
        <v/>
      </c>
      <c r="K2513" s="7">
        <f>MAR1!$B$5+MAR1!$C$5*COS(2*PI()*$C2513/365)+MAR1!$D$5*SIN(2*PI()*$C2513/365)</f>
        <v/>
      </c>
      <c r="L2513" s="7">
        <f>MAR1!$B$6+MAR1!$C$6*COS(2*PI()*$C2513/365)+MAR1!$D$6*SIN(2*PI()*$C2513/365)</f>
        <v/>
      </c>
      <c r="M2513" s="7">
        <f>MAR1!$B$7+MAR1!$C$7*COS(2*PI()*$C2513/365)+MAR1!$D$7*SIN(2*PI()*$C2513/365)</f>
        <v/>
      </c>
      <c r="N2513" s="7">
        <f>F2513-K2513</f>
        <v/>
      </c>
      <c r="O2513" s="7">
        <f>G2513-L2513</f>
        <v/>
      </c>
      <c r="P2513" s="7">
        <f>H2513-M2513</f>
        <v/>
      </c>
      <c r="Q2513" s="7">
        <f>IF($I2513=1,(N2513-MAR1!$B$11)/MAR1!$D$11,(N2513-MAR1!$C$11)/MAR1!$E$11)</f>
        <v/>
      </c>
      <c r="R2513" s="7">
        <f>IF($I2513=1,(O2513-MAR1!$B$12)/MAR1!$D$12,(O2513-MAR1!$C$12)/MAR1!$E$12)</f>
        <v/>
      </c>
      <c r="S2513" s="7">
        <f>IF($I2513=1,(P2513-MAR1!$B$13)/MAR1!$D$13,(P2513-MAR1!$C$13)/MAR1!$E$13)</f>
        <v/>
      </c>
    </row>
    <row r="2514">
      <c r="A2514" s="5" t="n">
        <v>2513</v>
      </c>
      <c r="B2514" s="5" t="n">
        <v>7</v>
      </c>
      <c r="C2514" s="5" t="n">
        <v>323</v>
      </c>
      <c r="D2514" s="5" t="n">
        <v>11</v>
      </c>
      <c r="E2514" s="5" t="n">
        <v>0</v>
      </c>
      <c r="F2514" s="5" t="n">
        <v>28.9</v>
      </c>
      <c r="G2514" s="5" t="n">
        <v>17</v>
      </c>
      <c r="H2514" s="5" t="n">
        <v>12.5</v>
      </c>
      <c r="I2514" s="6">
        <f>IF(E2514&gt;=Markov!$B$3,1,0)</f>
        <v/>
      </c>
      <c r="J2514" s="6">
        <f>I2513</f>
        <v/>
      </c>
      <c r="K2514" s="7">
        <f>MAR1!$B$5+MAR1!$C$5*COS(2*PI()*$C2514/365)+MAR1!$D$5*SIN(2*PI()*$C2514/365)</f>
        <v/>
      </c>
      <c r="L2514" s="7">
        <f>MAR1!$B$6+MAR1!$C$6*COS(2*PI()*$C2514/365)+MAR1!$D$6*SIN(2*PI()*$C2514/365)</f>
        <v/>
      </c>
      <c r="M2514" s="7">
        <f>MAR1!$B$7+MAR1!$C$7*COS(2*PI()*$C2514/365)+MAR1!$D$7*SIN(2*PI()*$C2514/365)</f>
        <v/>
      </c>
      <c r="N2514" s="7">
        <f>F2514-K2514</f>
        <v/>
      </c>
      <c r="O2514" s="7">
        <f>G2514-L2514</f>
        <v/>
      </c>
      <c r="P2514" s="7">
        <f>H2514-M2514</f>
        <v/>
      </c>
      <c r="Q2514" s="7">
        <f>IF($I2514=1,(N2514-MAR1!$B$11)/MAR1!$D$11,(N2514-MAR1!$C$11)/MAR1!$E$11)</f>
        <v/>
      </c>
      <c r="R2514" s="7">
        <f>IF($I2514=1,(O2514-MAR1!$B$12)/MAR1!$D$12,(O2514-MAR1!$C$12)/MAR1!$E$12)</f>
        <v/>
      </c>
      <c r="S2514" s="7">
        <f>IF($I2514=1,(P2514-MAR1!$B$13)/MAR1!$D$13,(P2514-MAR1!$C$13)/MAR1!$E$13)</f>
        <v/>
      </c>
    </row>
    <row r="2515">
      <c r="A2515" s="5" t="n">
        <v>2514</v>
      </c>
      <c r="B2515" s="5" t="n">
        <v>7</v>
      </c>
      <c r="C2515" s="5" t="n">
        <v>324</v>
      </c>
      <c r="D2515" s="5" t="n">
        <v>11</v>
      </c>
      <c r="E2515" s="5" t="n">
        <v>0</v>
      </c>
      <c r="F2515" s="5" t="n">
        <v>27</v>
      </c>
      <c r="G2515" s="5" t="n">
        <v>14.8</v>
      </c>
      <c r="H2515" s="5" t="n">
        <v>10.63</v>
      </c>
      <c r="I2515" s="6">
        <f>IF(E2515&gt;=Markov!$B$3,1,0)</f>
        <v/>
      </c>
      <c r="J2515" s="6">
        <f>I2514</f>
        <v/>
      </c>
      <c r="K2515" s="7">
        <f>MAR1!$B$5+MAR1!$C$5*COS(2*PI()*$C2515/365)+MAR1!$D$5*SIN(2*PI()*$C2515/365)</f>
        <v/>
      </c>
      <c r="L2515" s="7">
        <f>MAR1!$B$6+MAR1!$C$6*COS(2*PI()*$C2515/365)+MAR1!$D$6*SIN(2*PI()*$C2515/365)</f>
        <v/>
      </c>
      <c r="M2515" s="7">
        <f>MAR1!$B$7+MAR1!$C$7*COS(2*PI()*$C2515/365)+MAR1!$D$7*SIN(2*PI()*$C2515/365)</f>
        <v/>
      </c>
      <c r="N2515" s="7">
        <f>F2515-K2515</f>
        <v/>
      </c>
      <c r="O2515" s="7">
        <f>G2515-L2515</f>
        <v/>
      </c>
      <c r="P2515" s="7">
        <f>H2515-M2515</f>
        <v/>
      </c>
      <c r="Q2515" s="7">
        <f>IF($I2515=1,(N2515-MAR1!$B$11)/MAR1!$D$11,(N2515-MAR1!$C$11)/MAR1!$E$11)</f>
        <v/>
      </c>
      <c r="R2515" s="7">
        <f>IF($I2515=1,(O2515-MAR1!$B$12)/MAR1!$D$12,(O2515-MAR1!$C$12)/MAR1!$E$12)</f>
        <v/>
      </c>
      <c r="S2515" s="7">
        <f>IF($I2515=1,(P2515-MAR1!$B$13)/MAR1!$D$13,(P2515-MAR1!$C$13)/MAR1!$E$13)</f>
        <v/>
      </c>
    </row>
    <row r="2516">
      <c r="A2516" s="5" t="n">
        <v>2515</v>
      </c>
      <c r="B2516" s="5" t="n">
        <v>7</v>
      </c>
      <c r="C2516" s="5" t="n">
        <v>325</v>
      </c>
      <c r="D2516" s="5" t="n">
        <v>11</v>
      </c>
      <c r="E2516" s="5" t="n">
        <v>0</v>
      </c>
      <c r="F2516" s="5" t="n">
        <v>26.2</v>
      </c>
      <c r="G2516" s="5" t="n">
        <v>14.5</v>
      </c>
      <c r="H2516" s="5" t="n">
        <v>8.52</v>
      </c>
      <c r="I2516" s="6">
        <f>IF(E2516&gt;=Markov!$B$3,1,0)</f>
        <v/>
      </c>
      <c r="J2516" s="6">
        <f>I2515</f>
        <v/>
      </c>
      <c r="K2516" s="7">
        <f>MAR1!$B$5+MAR1!$C$5*COS(2*PI()*$C2516/365)+MAR1!$D$5*SIN(2*PI()*$C2516/365)</f>
        <v/>
      </c>
      <c r="L2516" s="7">
        <f>MAR1!$B$6+MAR1!$C$6*COS(2*PI()*$C2516/365)+MAR1!$D$6*SIN(2*PI()*$C2516/365)</f>
        <v/>
      </c>
      <c r="M2516" s="7">
        <f>MAR1!$B$7+MAR1!$C$7*COS(2*PI()*$C2516/365)+MAR1!$D$7*SIN(2*PI()*$C2516/365)</f>
        <v/>
      </c>
      <c r="N2516" s="7">
        <f>F2516-K2516</f>
        <v/>
      </c>
      <c r="O2516" s="7">
        <f>G2516-L2516</f>
        <v/>
      </c>
      <c r="P2516" s="7">
        <f>H2516-M2516</f>
        <v/>
      </c>
      <c r="Q2516" s="7">
        <f>IF($I2516=1,(N2516-MAR1!$B$11)/MAR1!$D$11,(N2516-MAR1!$C$11)/MAR1!$E$11)</f>
        <v/>
      </c>
      <c r="R2516" s="7">
        <f>IF($I2516=1,(O2516-MAR1!$B$12)/MAR1!$D$12,(O2516-MAR1!$C$12)/MAR1!$E$12)</f>
        <v/>
      </c>
      <c r="S2516" s="7">
        <f>IF($I2516=1,(P2516-MAR1!$B$13)/MAR1!$D$13,(P2516-MAR1!$C$13)/MAR1!$E$13)</f>
        <v/>
      </c>
    </row>
    <row r="2517">
      <c r="A2517" s="5" t="n">
        <v>2516</v>
      </c>
      <c r="B2517" s="5" t="n">
        <v>7</v>
      </c>
      <c r="C2517" s="5" t="n">
        <v>326</v>
      </c>
      <c r="D2517" s="5" t="n">
        <v>11</v>
      </c>
      <c r="E2517" s="5" t="n">
        <v>0</v>
      </c>
      <c r="F2517" s="5" t="n">
        <v>28</v>
      </c>
      <c r="G2517" s="5" t="n">
        <v>17</v>
      </c>
      <c r="H2517" s="5" t="n">
        <v>8.58</v>
      </c>
      <c r="I2517" s="6">
        <f>IF(E2517&gt;=Markov!$B$3,1,0)</f>
        <v/>
      </c>
      <c r="J2517" s="6">
        <f>I2516</f>
        <v/>
      </c>
      <c r="K2517" s="7">
        <f>MAR1!$B$5+MAR1!$C$5*COS(2*PI()*$C2517/365)+MAR1!$D$5*SIN(2*PI()*$C2517/365)</f>
        <v/>
      </c>
      <c r="L2517" s="7">
        <f>MAR1!$B$6+MAR1!$C$6*COS(2*PI()*$C2517/365)+MAR1!$D$6*SIN(2*PI()*$C2517/365)</f>
        <v/>
      </c>
      <c r="M2517" s="7">
        <f>MAR1!$B$7+MAR1!$C$7*COS(2*PI()*$C2517/365)+MAR1!$D$7*SIN(2*PI()*$C2517/365)</f>
        <v/>
      </c>
      <c r="N2517" s="7">
        <f>F2517-K2517</f>
        <v/>
      </c>
      <c r="O2517" s="7">
        <f>G2517-L2517</f>
        <v/>
      </c>
      <c r="P2517" s="7">
        <f>H2517-M2517</f>
        <v/>
      </c>
      <c r="Q2517" s="7">
        <f>IF($I2517=1,(N2517-MAR1!$B$11)/MAR1!$D$11,(N2517-MAR1!$C$11)/MAR1!$E$11)</f>
        <v/>
      </c>
      <c r="R2517" s="7">
        <f>IF($I2517=1,(O2517-MAR1!$B$12)/MAR1!$D$12,(O2517-MAR1!$C$12)/MAR1!$E$12)</f>
        <v/>
      </c>
      <c r="S2517" s="7">
        <f>IF($I2517=1,(P2517-MAR1!$B$13)/MAR1!$D$13,(P2517-MAR1!$C$13)/MAR1!$E$13)</f>
        <v/>
      </c>
    </row>
    <row r="2518">
      <c r="A2518" s="5" t="n">
        <v>2517</v>
      </c>
      <c r="B2518" s="5" t="n">
        <v>7</v>
      </c>
      <c r="C2518" s="5" t="n">
        <v>327</v>
      </c>
      <c r="D2518" s="5" t="n">
        <v>11</v>
      </c>
      <c r="E2518" s="5" t="n">
        <v>0</v>
      </c>
      <c r="F2518" s="5" t="n">
        <v>28.5</v>
      </c>
      <c r="G2518" s="5" t="n">
        <v>17</v>
      </c>
      <c r="H2518" s="5" t="n">
        <v>12.33</v>
      </c>
      <c r="I2518" s="6">
        <f>IF(E2518&gt;=Markov!$B$3,1,0)</f>
        <v/>
      </c>
      <c r="J2518" s="6">
        <f>I2517</f>
        <v/>
      </c>
      <c r="K2518" s="7">
        <f>MAR1!$B$5+MAR1!$C$5*COS(2*PI()*$C2518/365)+MAR1!$D$5*SIN(2*PI()*$C2518/365)</f>
        <v/>
      </c>
      <c r="L2518" s="7">
        <f>MAR1!$B$6+MAR1!$C$6*COS(2*PI()*$C2518/365)+MAR1!$D$6*SIN(2*PI()*$C2518/365)</f>
        <v/>
      </c>
      <c r="M2518" s="7">
        <f>MAR1!$B$7+MAR1!$C$7*COS(2*PI()*$C2518/365)+MAR1!$D$7*SIN(2*PI()*$C2518/365)</f>
        <v/>
      </c>
      <c r="N2518" s="7">
        <f>F2518-K2518</f>
        <v/>
      </c>
      <c r="O2518" s="7">
        <f>G2518-L2518</f>
        <v/>
      </c>
      <c r="P2518" s="7">
        <f>H2518-M2518</f>
        <v/>
      </c>
      <c r="Q2518" s="7">
        <f>IF($I2518=1,(N2518-MAR1!$B$11)/MAR1!$D$11,(N2518-MAR1!$C$11)/MAR1!$E$11)</f>
        <v/>
      </c>
      <c r="R2518" s="7">
        <f>IF($I2518=1,(O2518-MAR1!$B$12)/MAR1!$D$12,(O2518-MAR1!$C$12)/MAR1!$E$12)</f>
        <v/>
      </c>
      <c r="S2518" s="7">
        <f>IF($I2518=1,(P2518-MAR1!$B$13)/MAR1!$D$13,(P2518-MAR1!$C$13)/MAR1!$E$13)</f>
        <v/>
      </c>
    </row>
    <row r="2519">
      <c r="A2519" s="5" t="n">
        <v>2518</v>
      </c>
      <c r="B2519" s="5" t="n">
        <v>7</v>
      </c>
      <c r="C2519" s="5" t="n">
        <v>328</v>
      </c>
      <c r="D2519" s="5" t="n">
        <v>11</v>
      </c>
      <c r="E2519" s="5" t="n">
        <v>0.3</v>
      </c>
      <c r="F2519" s="5" t="n">
        <v>25.1</v>
      </c>
      <c r="G2519" s="5" t="n">
        <v>14.8</v>
      </c>
      <c r="H2519" s="5" t="n">
        <v>3.81</v>
      </c>
      <c r="I2519" s="6">
        <f>IF(E2519&gt;=Markov!$B$3,1,0)</f>
        <v/>
      </c>
      <c r="J2519" s="6">
        <f>I2518</f>
        <v/>
      </c>
      <c r="K2519" s="7">
        <f>MAR1!$B$5+MAR1!$C$5*COS(2*PI()*$C2519/365)+MAR1!$D$5*SIN(2*PI()*$C2519/365)</f>
        <v/>
      </c>
      <c r="L2519" s="7">
        <f>MAR1!$B$6+MAR1!$C$6*COS(2*PI()*$C2519/365)+MAR1!$D$6*SIN(2*PI()*$C2519/365)</f>
        <v/>
      </c>
      <c r="M2519" s="7">
        <f>MAR1!$B$7+MAR1!$C$7*COS(2*PI()*$C2519/365)+MAR1!$D$7*SIN(2*PI()*$C2519/365)</f>
        <v/>
      </c>
      <c r="N2519" s="7">
        <f>F2519-K2519</f>
        <v/>
      </c>
      <c r="O2519" s="7">
        <f>G2519-L2519</f>
        <v/>
      </c>
      <c r="P2519" s="7">
        <f>H2519-M2519</f>
        <v/>
      </c>
      <c r="Q2519" s="7">
        <f>IF($I2519=1,(N2519-MAR1!$B$11)/MAR1!$D$11,(N2519-MAR1!$C$11)/MAR1!$E$11)</f>
        <v/>
      </c>
      <c r="R2519" s="7">
        <f>IF($I2519=1,(O2519-MAR1!$B$12)/MAR1!$D$12,(O2519-MAR1!$C$12)/MAR1!$E$12)</f>
        <v/>
      </c>
      <c r="S2519" s="7">
        <f>IF($I2519=1,(P2519-MAR1!$B$13)/MAR1!$D$13,(P2519-MAR1!$C$13)/MAR1!$E$13)</f>
        <v/>
      </c>
    </row>
    <row r="2520">
      <c r="A2520" s="5" t="n">
        <v>2519</v>
      </c>
      <c r="B2520" s="5" t="n">
        <v>7</v>
      </c>
      <c r="C2520" s="5" t="n">
        <v>329</v>
      </c>
      <c r="D2520" s="5" t="n">
        <v>11</v>
      </c>
      <c r="E2520" s="5" t="n">
        <v>0</v>
      </c>
      <c r="F2520" s="5" t="n">
        <v>29.3</v>
      </c>
      <c r="G2520" s="5" t="n">
        <v>15.6</v>
      </c>
      <c r="H2520" s="5" t="n">
        <v>12.47</v>
      </c>
      <c r="I2520" s="6">
        <f>IF(E2520&gt;=Markov!$B$3,1,0)</f>
        <v/>
      </c>
      <c r="J2520" s="6">
        <f>I2519</f>
        <v/>
      </c>
      <c r="K2520" s="7">
        <f>MAR1!$B$5+MAR1!$C$5*COS(2*PI()*$C2520/365)+MAR1!$D$5*SIN(2*PI()*$C2520/365)</f>
        <v/>
      </c>
      <c r="L2520" s="7">
        <f>MAR1!$B$6+MAR1!$C$6*COS(2*PI()*$C2520/365)+MAR1!$D$6*SIN(2*PI()*$C2520/365)</f>
        <v/>
      </c>
      <c r="M2520" s="7">
        <f>MAR1!$B$7+MAR1!$C$7*COS(2*PI()*$C2520/365)+MAR1!$D$7*SIN(2*PI()*$C2520/365)</f>
        <v/>
      </c>
      <c r="N2520" s="7">
        <f>F2520-K2520</f>
        <v/>
      </c>
      <c r="O2520" s="7">
        <f>G2520-L2520</f>
        <v/>
      </c>
      <c r="P2520" s="7">
        <f>H2520-M2520</f>
        <v/>
      </c>
      <c r="Q2520" s="7">
        <f>IF($I2520=1,(N2520-MAR1!$B$11)/MAR1!$D$11,(N2520-MAR1!$C$11)/MAR1!$E$11)</f>
        <v/>
      </c>
      <c r="R2520" s="7">
        <f>IF($I2520=1,(O2520-MAR1!$B$12)/MAR1!$D$12,(O2520-MAR1!$C$12)/MAR1!$E$12)</f>
        <v/>
      </c>
      <c r="S2520" s="7">
        <f>IF($I2520=1,(P2520-MAR1!$B$13)/MAR1!$D$13,(P2520-MAR1!$C$13)/MAR1!$E$13)</f>
        <v/>
      </c>
    </row>
    <row r="2521">
      <c r="A2521" s="5" t="n">
        <v>2520</v>
      </c>
      <c r="B2521" s="5" t="n">
        <v>7</v>
      </c>
      <c r="C2521" s="5" t="n">
        <v>330</v>
      </c>
      <c r="D2521" s="5" t="n">
        <v>11</v>
      </c>
      <c r="E2521" s="5" t="n">
        <v>0</v>
      </c>
      <c r="F2521" s="5" t="n">
        <v>34</v>
      </c>
      <c r="G2521" s="5" t="n">
        <v>16.1</v>
      </c>
      <c r="H2521" s="5" t="n">
        <v>12.05</v>
      </c>
      <c r="I2521" s="6">
        <f>IF(E2521&gt;=Markov!$B$3,1,0)</f>
        <v/>
      </c>
      <c r="J2521" s="6">
        <f>I2520</f>
        <v/>
      </c>
      <c r="K2521" s="7">
        <f>MAR1!$B$5+MAR1!$C$5*COS(2*PI()*$C2521/365)+MAR1!$D$5*SIN(2*PI()*$C2521/365)</f>
        <v/>
      </c>
      <c r="L2521" s="7">
        <f>MAR1!$B$6+MAR1!$C$6*COS(2*PI()*$C2521/365)+MAR1!$D$6*SIN(2*PI()*$C2521/365)</f>
        <v/>
      </c>
      <c r="M2521" s="7">
        <f>MAR1!$B$7+MAR1!$C$7*COS(2*PI()*$C2521/365)+MAR1!$D$7*SIN(2*PI()*$C2521/365)</f>
        <v/>
      </c>
      <c r="N2521" s="7">
        <f>F2521-K2521</f>
        <v/>
      </c>
      <c r="O2521" s="7">
        <f>G2521-L2521</f>
        <v/>
      </c>
      <c r="P2521" s="7">
        <f>H2521-M2521</f>
        <v/>
      </c>
      <c r="Q2521" s="7">
        <f>IF($I2521=1,(N2521-MAR1!$B$11)/MAR1!$D$11,(N2521-MAR1!$C$11)/MAR1!$E$11)</f>
        <v/>
      </c>
      <c r="R2521" s="7">
        <f>IF($I2521=1,(O2521-MAR1!$B$12)/MAR1!$D$12,(O2521-MAR1!$C$12)/MAR1!$E$12)</f>
        <v/>
      </c>
      <c r="S2521" s="7">
        <f>IF($I2521=1,(P2521-MAR1!$B$13)/MAR1!$D$13,(P2521-MAR1!$C$13)/MAR1!$E$13)</f>
        <v/>
      </c>
    </row>
    <row r="2522">
      <c r="A2522" s="5" t="n">
        <v>2521</v>
      </c>
      <c r="B2522" s="5" t="n">
        <v>7</v>
      </c>
      <c r="C2522" s="5" t="n">
        <v>331</v>
      </c>
      <c r="D2522" s="5" t="n">
        <v>11</v>
      </c>
      <c r="E2522" s="5" t="n">
        <v>0</v>
      </c>
      <c r="F2522" s="5" t="n">
        <v>34.4</v>
      </c>
      <c r="G2522" s="5" t="n">
        <v>17.8</v>
      </c>
      <c r="H2522" s="5" t="n">
        <v>18.33</v>
      </c>
      <c r="I2522" s="6">
        <f>IF(E2522&gt;=Markov!$B$3,1,0)</f>
        <v/>
      </c>
      <c r="J2522" s="6">
        <f>I2521</f>
        <v/>
      </c>
      <c r="K2522" s="7">
        <f>MAR1!$B$5+MAR1!$C$5*COS(2*PI()*$C2522/365)+MAR1!$D$5*SIN(2*PI()*$C2522/365)</f>
        <v/>
      </c>
      <c r="L2522" s="7">
        <f>MAR1!$B$6+MAR1!$C$6*COS(2*PI()*$C2522/365)+MAR1!$D$6*SIN(2*PI()*$C2522/365)</f>
        <v/>
      </c>
      <c r="M2522" s="7">
        <f>MAR1!$B$7+MAR1!$C$7*COS(2*PI()*$C2522/365)+MAR1!$D$7*SIN(2*PI()*$C2522/365)</f>
        <v/>
      </c>
      <c r="N2522" s="7">
        <f>F2522-K2522</f>
        <v/>
      </c>
      <c r="O2522" s="7">
        <f>G2522-L2522</f>
        <v/>
      </c>
      <c r="P2522" s="7">
        <f>H2522-M2522</f>
        <v/>
      </c>
      <c r="Q2522" s="7">
        <f>IF($I2522=1,(N2522-MAR1!$B$11)/MAR1!$D$11,(N2522-MAR1!$C$11)/MAR1!$E$11)</f>
        <v/>
      </c>
      <c r="R2522" s="7">
        <f>IF($I2522=1,(O2522-MAR1!$B$12)/MAR1!$D$12,(O2522-MAR1!$C$12)/MAR1!$E$12)</f>
        <v/>
      </c>
      <c r="S2522" s="7">
        <f>IF($I2522=1,(P2522-MAR1!$B$13)/MAR1!$D$13,(P2522-MAR1!$C$13)/MAR1!$E$13)</f>
        <v/>
      </c>
    </row>
    <row r="2523">
      <c r="A2523" s="5" t="n">
        <v>2522</v>
      </c>
      <c r="B2523" s="5" t="n">
        <v>7</v>
      </c>
      <c r="C2523" s="5" t="n">
        <v>332</v>
      </c>
      <c r="D2523" s="5" t="n">
        <v>11</v>
      </c>
      <c r="E2523" s="5" t="n">
        <v>0</v>
      </c>
      <c r="F2523" s="5" t="n">
        <v>29.4</v>
      </c>
      <c r="G2523" s="5" t="n">
        <v>17.7</v>
      </c>
      <c r="H2523" s="5" t="n">
        <v>12.52</v>
      </c>
      <c r="I2523" s="6">
        <f>IF(E2523&gt;=Markov!$B$3,1,0)</f>
        <v/>
      </c>
      <c r="J2523" s="6">
        <f>I2522</f>
        <v/>
      </c>
      <c r="K2523" s="7">
        <f>MAR1!$B$5+MAR1!$C$5*COS(2*PI()*$C2523/365)+MAR1!$D$5*SIN(2*PI()*$C2523/365)</f>
        <v/>
      </c>
      <c r="L2523" s="7">
        <f>MAR1!$B$6+MAR1!$C$6*COS(2*PI()*$C2523/365)+MAR1!$D$6*SIN(2*PI()*$C2523/365)</f>
        <v/>
      </c>
      <c r="M2523" s="7">
        <f>MAR1!$B$7+MAR1!$C$7*COS(2*PI()*$C2523/365)+MAR1!$D$7*SIN(2*PI()*$C2523/365)</f>
        <v/>
      </c>
      <c r="N2523" s="7">
        <f>F2523-K2523</f>
        <v/>
      </c>
      <c r="O2523" s="7">
        <f>G2523-L2523</f>
        <v/>
      </c>
      <c r="P2523" s="7">
        <f>H2523-M2523</f>
        <v/>
      </c>
      <c r="Q2523" s="7">
        <f>IF($I2523=1,(N2523-MAR1!$B$11)/MAR1!$D$11,(N2523-MAR1!$C$11)/MAR1!$E$11)</f>
        <v/>
      </c>
      <c r="R2523" s="7">
        <f>IF($I2523=1,(O2523-MAR1!$B$12)/MAR1!$D$12,(O2523-MAR1!$C$12)/MAR1!$E$12)</f>
        <v/>
      </c>
      <c r="S2523" s="7">
        <f>IF($I2523=1,(P2523-MAR1!$B$13)/MAR1!$D$13,(P2523-MAR1!$C$13)/MAR1!$E$13)</f>
        <v/>
      </c>
    </row>
    <row r="2524">
      <c r="A2524" s="5" t="n">
        <v>2523</v>
      </c>
      <c r="B2524" s="5" t="n">
        <v>7</v>
      </c>
      <c r="C2524" s="5" t="n">
        <v>333</v>
      </c>
      <c r="D2524" s="5" t="n">
        <v>11</v>
      </c>
      <c r="E2524" s="5" t="n">
        <v>0</v>
      </c>
      <c r="F2524" s="5" t="n">
        <v>28.8</v>
      </c>
      <c r="G2524" s="5" t="n">
        <v>18.5</v>
      </c>
      <c r="H2524" s="5" t="n">
        <v>14.76</v>
      </c>
      <c r="I2524" s="6">
        <f>IF(E2524&gt;=Markov!$B$3,1,0)</f>
        <v/>
      </c>
      <c r="J2524" s="6">
        <f>I2523</f>
        <v/>
      </c>
      <c r="K2524" s="7">
        <f>MAR1!$B$5+MAR1!$C$5*COS(2*PI()*$C2524/365)+MAR1!$D$5*SIN(2*PI()*$C2524/365)</f>
        <v/>
      </c>
      <c r="L2524" s="7">
        <f>MAR1!$B$6+MAR1!$C$6*COS(2*PI()*$C2524/365)+MAR1!$D$6*SIN(2*PI()*$C2524/365)</f>
        <v/>
      </c>
      <c r="M2524" s="7">
        <f>MAR1!$B$7+MAR1!$C$7*COS(2*PI()*$C2524/365)+MAR1!$D$7*SIN(2*PI()*$C2524/365)</f>
        <v/>
      </c>
      <c r="N2524" s="7">
        <f>F2524-K2524</f>
        <v/>
      </c>
      <c r="O2524" s="7">
        <f>G2524-L2524</f>
        <v/>
      </c>
      <c r="P2524" s="7">
        <f>H2524-M2524</f>
        <v/>
      </c>
      <c r="Q2524" s="7">
        <f>IF($I2524=1,(N2524-MAR1!$B$11)/MAR1!$D$11,(N2524-MAR1!$C$11)/MAR1!$E$11)</f>
        <v/>
      </c>
      <c r="R2524" s="7">
        <f>IF($I2524=1,(O2524-MAR1!$B$12)/MAR1!$D$12,(O2524-MAR1!$C$12)/MAR1!$E$12)</f>
        <v/>
      </c>
      <c r="S2524" s="7">
        <f>IF($I2524=1,(P2524-MAR1!$B$13)/MAR1!$D$13,(P2524-MAR1!$C$13)/MAR1!$E$13)</f>
        <v/>
      </c>
    </row>
    <row r="2525">
      <c r="A2525" s="5" t="n">
        <v>2524</v>
      </c>
      <c r="B2525" s="5" t="n">
        <v>7</v>
      </c>
      <c r="C2525" s="5" t="n">
        <v>334</v>
      </c>
      <c r="D2525" s="5" t="n">
        <v>11</v>
      </c>
      <c r="E2525" s="5" t="n">
        <v>0</v>
      </c>
      <c r="F2525" s="5" t="n">
        <v>28.6</v>
      </c>
      <c r="G2525" s="5" t="n">
        <v>18.6</v>
      </c>
      <c r="H2525" s="5" t="n">
        <v>14.77</v>
      </c>
      <c r="I2525" s="6">
        <f>IF(E2525&gt;=Markov!$B$3,1,0)</f>
        <v/>
      </c>
      <c r="J2525" s="6">
        <f>I2524</f>
        <v/>
      </c>
      <c r="K2525" s="7">
        <f>MAR1!$B$5+MAR1!$C$5*COS(2*PI()*$C2525/365)+MAR1!$D$5*SIN(2*PI()*$C2525/365)</f>
        <v/>
      </c>
      <c r="L2525" s="7">
        <f>MAR1!$B$6+MAR1!$C$6*COS(2*PI()*$C2525/365)+MAR1!$D$6*SIN(2*PI()*$C2525/365)</f>
        <v/>
      </c>
      <c r="M2525" s="7">
        <f>MAR1!$B$7+MAR1!$C$7*COS(2*PI()*$C2525/365)+MAR1!$D$7*SIN(2*PI()*$C2525/365)</f>
        <v/>
      </c>
      <c r="N2525" s="7">
        <f>F2525-K2525</f>
        <v/>
      </c>
      <c r="O2525" s="7">
        <f>G2525-L2525</f>
        <v/>
      </c>
      <c r="P2525" s="7">
        <f>H2525-M2525</f>
        <v/>
      </c>
      <c r="Q2525" s="7">
        <f>IF($I2525=1,(N2525-MAR1!$B$11)/MAR1!$D$11,(N2525-MAR1!$C$11)/MAR1!$E$11)</f>
        <v/>
      </c>
      <c r="R2525" s="7">
        <f>IF($I2525=1,(O2525-MAR1!$B$12)/MAR1!$D$12,(O2525-MAR1!$C$12)/MAR1!$E$12)</f>
        <v/>
      </c>
      <c r="S2525" s="7">
        <f>IF($I2525=1,(P2525-MAR1!$B$13)/MAR1!$D$13,(P2525-MAR1!$C$13)/MAR1!$E$13)</f>
        <v/>
      </c>
    </row>
    <row r="2526">
      <c r="A2526" s="5" t="n">
        <v>2525</v>
      </c>
      <c r="B2526" s="5" t="n">
        <v>7</v>
      </c>
      <c r="C2526" s="5" t="n">
        <v>335</v>
      </c>
      <c r="D2526" s="5" t="n">
        <v>12</v>
      </c>
      <c r="E2526" s="5" t="n">
        <v>0</v>
      </c>
      <c r="F2526" s="5" t="n">
        <v>30.9</v>
      </c>
      <c r="G2526" s="5" t="n">
        <v>16</v>
      </c>
      <c r="H2526" s="5" t="n">
        <v>15.44</v>
      </c>
      <c r="I2526" s="6">
        <f>IF(E2526&gt;=Markov!$B$3,1,0)</f>
        <v/>
      </c>
      <c r="J2526" s="6">
        <f>I2525</f>
        <v/>
      </c>
      <c r="K2526" s="7">
        <f>MAR1!$B$5+MAR1!$C$5*COS(2*PI()*$C2526/365)+MAR1!$D$5*SIN(2*PI()*$C2526/365)</f>
        <v/>
      </c>
      <c r="L2526" s="7">
        <f>MAR1!$B$6+MAR1!$C$6*COS(2*PI()*$C2526/365)+MAR1!$D$6*SIN(2*PI()*$C2526/365)</f>
        <v/>
      </c>
      <c r="M2526" s="7">
        <f>MAR1!$B$7+MAR1!$C$7*COS(2*PI()*$C2526/365)+MAR1!$D$7*SIN(2*PI()*$C2526/365)</f>
        <v/>
      </c>
      <c r="N2526" s="7">
        <f>F2526-K2526</f>
        <v/>
      </c>
      <c r="O2526" s="7">
        <f>G2526-L2526</f>
        <v/>
      </c>
      <c r="P2526" s="7">
        <f>H2526-M2526</f>
        <v/>
      </c>
      <c r="Q2526" s="7">
        <f>IF($I2526=1,(N2526-MAR1!$B$11)/MAR1!$D$11,(N2526-MAR1!$C$11)/MAR1!$E$11)</f>
        <v/>
      </c>
      <c r="R2526" s="7">
        <f>IF($I2526=1,(O2526-MAR1!$B$12)/MAR1!$D$12,(O2526-MAR1!$C$12)/MAR1!$E$12)</f>
        <v/>
      </c>
      <c r="S2526" s="7">
        <f>IF($I2526=1,(P2526-MAR1!$B$13)/MAR1!$D$13,(P2526-MAR1!$C$13)/MAR1!$E$13)</f>
        <v/>
      </c>
    </row>
    <row r="2527">
      <c r="A2527" s="5" t="n">
        <v>2526</v>
      </c>
      <c r="B2527" s="5" t="n">
        <v>7</v>
      </c>
      <c r="C2527" s="5" t="n">
        <v>336</v>
      </c>
      <c r="D2527" s="5" t="n">
        <v>12</v>
      </c>
      <c r="E2527" s="5" t="n">
        <v>0</v>
      </c>
      <c r="F2527" s="5" t="n">
        <v>30.8</v>
      </c>
      <c r="G2527" s="5" t="n">
        <v>16.5</v>
      </c>
      <c r="H2527" s="5" t="n">
        <v>18.96</v>
      </c>
      <c r="I2527" s="6">
        <f>IF(E2527&gt;=Markov!$B$3,1,0)</f>
        <v/>
      </c>
      <c r="J2527" s="6">
        <f>I2526</f>
        <v/>
      </c>
      <c r="K2527" s="7">
        <f>MAR1!$B$5+MAR1!$C$5*COS(2*PI()*$C2527/365)+MAR1!$D$5*SIN(2*PI()*$C2527/365)</f>
        <v/>
      </c>
      <c r="L2527" s="7">
        <f>MAR1!$B$6+MAR1!$C$6*COS(2*PI()*$C2527/365)+MAR1!$D$6*SIN(2*PI()*$C2527/365)</f>
        <v/>
      </c>
      <c r="M2527" s="7">
        <f>MAR1!$B$7+MAR1!$C$7*COS(2*PI()*$C2527/365)+MAR1!$D$7*SIN(2*PI()*$C2527/365)</f>
        <v/>
      </c>
      <c r="N2527" s="7">
        <f>F2527-K2527</f>
        <v/>
      </c>
      <c r="O2527" s="7">
        <f>G2527-L2527</f>
        <v/>
      </c>
      <c r="P2527" s="7">
        <f>H2527-M2527</f>
        <v/>
      </c>
      <c r="Q2527" s="7">
        <f>IF($I2527=1,(N2527-MAR1!$B$11)/MAR1!$D$11,(N2527-MAR1!$C$11)/MAR1!$E$11)</f>
        <v/>
      </c>
      <c r="R2527" s="7">
        <f>IF($I2527=1,(O2527-MAR1!$B$12)/MAR1!$D$12,(O2527-MAR1!$C$12)/MAR1!$E$12)</f>
        <v/>
      </c>
      <c r="S2527" s="7">
        <f>IF($I2527=1,(P2527-MAR1!$B$13)/MAR1!$D$13,(P2527-MAR1!$C$13)/MAR1!$E$13)</f>
        <v/>
      </c>
    </row>
    <row r="2528">
      <c r="A2528" s="5" t="n">
        <v>2527</v>
      </c>
      <c r="B2528" s="5" t="n">
        <v>7</v>
      </c>
      <c r="C2528" s="5" t="n">
        <v>337</v>
      </c>
      <c r="D2528" s="5" t="n">
        <v>12</v>
      </c>
      <c r="E2528" s="5" t="n">
        <v>0</v>
      </c>
      <c r="F2528" s="5" t="n">
        <v>29.6</v>
      </c>
      <c r="G2528" s="5" t="n">
        <v>16.2</v>
      </c>
      <c r="H2528" s="5" t="n">
        <v>14.84</v>
      </c>
      <c r="I2528" s="6">
        <f>IF(E2528&gt;=Markov!$B$3,1,0)</f>
        <v/>
      </c>
      <c r="J2528" s="6">
        <f>I2527</f>
        <v/>
      </c>
      <c r="K2528" s="7">
        <f>MAR1!$B$5+MAR1!$C$5*COS(2*PI()*$C2528/365)+MAR1!$D$5*SIN(2*PI()*$C2528/365)</f>
        <v/>
      </c>
      <c r="L2528" s="7">
        <f>MAR1!$B$6+MAR1!$C$6*COS(2*PI()*$C2528/365)+MAR1!$D$6*SIN(2*PI()*$C2528/365)</f>
        <v/>
      </c>
      <c r="M2528" s="7">
        <f>MAR1!$B$7+MAR1!$C$7*COS(2*PI()*$C2528/365)+MAR1!$D$7*SIN(2*PI()*$C2528/365)</f>
        <v/>
      </c>
      <c r="N2528" s="7">
        <f>F2528-K2528</f>
        <v/>
      </c>
      <c r="O2528" s="7">
        <f>G2528-L2528</f>
        <v/>
      </c>
      <c r="P2528" s="7">
        <f>H2528-M2528</f>
        <v/>
      </c>
      <c r="Q2528" s="7">
        <f>IF($I2528=1,(N2528-MAR1!$B$11)/MAR1!$D$11,(N2528-MAR1!$C$11)/MAR1!$E$11)</f>
        <v/>
      </c>
      <c r="R2528" s="7">
        <f>IF($I2528=1,(O2528-MAR1!$B$12)/MAR1!$D$12,(O2528-MAR1!$C$12)/MAR1!$E$12)</f>
        <v/>
      </c>
      <c r="S2528" s="7">
        <f>IF($I2528=1,(P2528-MAR1!$B$13)/MAR1!$D$13,(P2528-MAR1!$C$13)/MAR1!$E$13)</f>
        <v/>
      </c>
    </row>
    <row r="2529">
      <c r="A2529" s="5" t="n">
        <v>2528</v>
      </c>
      <c r="B2529" s="5" t="n">
        <v>7</v>
      </c>
      <c r="C2529" s="5" t="n">
        <v>338</v>
      </c>
      <c r="D2529" s="5" t="n">
        <v>12</v>
      </c>
      <c r="E2529" s="5" t="n">
        <v>0</v>
      </c>
      <c r="F2529" s="5" t="n">
        <v>26.7</v>
      </c>
      <c r="G2529" s="5" t="n">
        <v>14.8</v>
      </c>
      <c r="H2529" s="5" t="n">
        <v>13.78</v>
      </c>
      <c r="I2529" s="6">
        <f>IF(E2529&gt;=Markov!$B$3,1,0)</f>
        <v/>
      </c>
      <c r="J2529" s="6">
        <f>I2528</f>
        <v/>
      </c>
      <c r="K2529" s="7">
        <f>MAR1!$B$5+MAR1!$C$5*COS(2*PI()*$C2529/365)+MAR1!$D$5*SIN(2*PI()*$C2529/365)</f>
        <v/>
      </c>
      <c r="L2529" s="7">
        <f>MAR1!$B$6+MAR1!$C$6*COS(2*PI()*$C2529/365)+MAR1!$D$6*SIN(2*PI()*$C2529/365)</f>
        <v/>
      </c>
      <c r="M2529" s="7">
        <f>MAR1!$B$7+MAR1!$C$7*COS(2*PI()*$C2529/365)+MAR1!$D$7*SIN(2*PI()*$C2529/365)</f>
        <v/>
      </c>
      <c r="N2529" s="7">
        <f>F2529-K2529</f>
        <v/>
      </c>
      <c r="O2529" s="7">
        <f>G2529-L2529</f>
        <v/>
      </c>
      <c r="P2529" s="7">
        <f>H2529-M2529</f>
        <v/>
      </c>
      <c r="Q2529" s="7">
        <f>IF($I2529=1,(N2529-MAR1!$B$11)/MAR1!$D$11,(N2529-MAR1!$C$11)/MAR1!$E$11)</f>
        <v/>
      </c>
      <c r="R2529" s="7">
        <f>IF($I2529=1,(O2529-MAR1!$B$12)/MAR1!$D$12,(O2529-MAR1!$C$12)/MAR1!$E$12)</f>
        <v/>
      </c>
      <c r="S2529" s="7">
        <f>IF($I2529=1,(P2529-MAR1!$B$13)/MAR1!$D$13,(P2529-MAR1!$C$13)/MAR1!$E$13)</f>
        <v/>
      </c>
    </row>
    <row r="2530">
      <c r="A2530" s="5" t="n">
        <v>2529</v>
      </c>
      <c r="B2530" s="5" t="n">
        <v>7</v>
      </c>
      <c r="C2530" s="5" t="n">
        <v>339</v>
      </c>
      <c r="D2530" s="5" t="n">
        <v>12</v>
      </c>
      <c r="E2530" s="5" t="n">
        <v>0</v>
      </c>
      <c r="F2530" s="5" t="n">
        <v>26.7</v>
      </c>
      <c r="G2530" s="5" t="n">
        <v>12.1</v>
      </c>
      <c r="H2530" s="5" t="n">
        <v>15.75</v>
      </c>
      <c r="I2530" s="6">
        <f>IF(E2530&gt;=Markov!$B$3,1,0)</f>
        <v/>
      </c>
      <c r="J2530" s="6">
        <f>I2529</f>
        <v/>
      </c>
      <c r="K2530" s="7">
        <f>MAR1!$B$5+MAR1!$C$5*COS(2*PI()*$C2530/365)+MAR1!$D$5*SIN(2*PI()*$C2530/365)</f>
        <v/>
      </c>
      <c r="L2530" s="7">
        <f>MAR1!$B$6+MAR1!$C$6*COS(2*PI()*$C2530/365)+MAR1!$D$6*SIN(2*PI()*$C2530/365)</f>
        <v/>
      </c>
      <c r="M2530" s="7">
        <f>MAR1!$B$7+MAR1!$C$7*COS(2*PI()*$C2530/365)+MAR1!$D$7*SIN(2*PI()*$C2530/365)</f>
        <v/>
      </c>
      <c r="N2530" s="7">
        <f>F2530-K2530</f>
        <v/>
      </c>
      <c r="O2530" s="7">
        <f>G2530-L2530</f>
        <v/>
      </c>
      <c r="P2530" s="7">
        <f>H2530-M2530</f>
        <v/>
      </c>
      <c r="Q2530" s="7">
        <f>IF($I2530=1,(N2530-MAR1!$B$11)/MAR1!$D$11,(N2530-MAR1!$C$11)/MAR1!$E$11)</f>
        <v/>
      </c>
      <c r="R2530" s="7">
        <f>IF($I2530=1,(O2530-MAR1!$B$12)/MAR1!$D$12,(O2530-MAR1!$C$12)/MAR1!$E$12)</f>
        <v/>
      </c>
      <c r="S2530" s="7">
        <f>IF($I2530=1,(P2530-MAR1!$B$13)/MAR1!$D$13,(P2530-MAR1!$C$13)/MAR1!$E$13)</f>
        <v/>
      </c>
    </row>
    <row r="2531">
      <c r="A2531" s="5" t="n">
        <v>2530</v>
      </c>
      <c r="B2531" s="5" t="n">
        <v>7</v>
      </c>
      <c r="C2531" s="5" t="n">
        <v>340</v>
      </c>
      <c r="D2531" s="5" t="n">
        <v>12</v>
      </c>
      <c r="E2531" s="5" t="n">
        <v>0</v>
      </c>
      <c r="F2531" s="5" t="n">
        <v>26.7</v>
      </c>
      <c r="G2531" s="5" t="n">
        <v>12.3</v>
      </c>
      <c r="H2531" s="5" t="n">
        <v>9.210000000000001</v>
      </c>
      <c r="I2531" s="6">
        <f>IF(E2531&gt;=Markov!$B$3,1,0)</f>
        <v/>
      </c>
      <c r="J2531" s="6">
        <f>I2530</f>
        <v/>
      </c>
      <c r="K2531" s="7">
        <f>MAR1!$B$5+MAR1!$C$5*COS(2*PI()*$C2531/365)+MAR1!$D$5*SIN(2*PI()*$C2531/365)</f>
        <v/>
      </c>
      <c r="L2531" s="7">
        <f>MAR1!$B$6+MAR1!$C$6*COS(2*PI()*$C2531/365)+MAR1!$D$6*SIN(2*PI()*$C2531/365)</f>
        <v/>
      </c>
      <c r="M2531" s="7">
        <f>MAR1!$B$7+MAR1!$C$7*COS(2*PI()*$C2531/365)+MAR1!$D$7*SIN(2*PI()*$C2531/365)</f>
        <v/>
      </c>
      <c r="N2531" s="7">
        <f>F2531-K2531</f>
        <v/>
      </c>
      <c r="O2531" s="7">
        <f>G2531-L2531</f>
        <v/>
      </c>
      <c r="P2531" s="7">
        <f>H2531-M2531</f>
        <v/>
      </c>
      <c r="Q2531" s="7">
        <f>IF($I2531=1,(N2531-MAR1!$B$11)/MAR1!$D$11,(N2531-MAR1!$C$11)/MAR1!$E$11)</f>
        <v/>
      </c>
      <c r="R2531" s="7">
        <f>IF($I2531=1,(O2531-MAR1!$B$12)/MAR1!$D$12,(O2531-MAR1!$C$12)/MAR1!$E$12)</f>
        <v/>
      </c>
      <c r="S2531" s="7">
        <f>IF($I2531=1,(P2531-MAR1!$B$13)/MAR1!$D$13,(P2531-MAR1!$C$13)/MAR1!$E$13)</f>
        <v/>
      </c>
    </row>
    <row r="2532">
      <c r="A2532" s="5" t="n">
        <v>2531</v>
      </c>
      <c r="B2532" s="5" t="n">
        <v>7</v>
      </c>
      <c r="C2532" s="5" t="n">
        <v>341</v>
      </c>
      <c r="D2532" s="5" t="n">
        <v>12</v>
      </c>
      <c r="E2532" s="5" t="n">
        <v>0</v>
      </c>
      <c r="F2532" s="5" t="n">
        <v>26.2</v>
      </c>
      <c r="G2532" s="5" t="n">
        <v>14.5</v>
      </c>
      <c r="H2532" s="5" t="n">
        <v>9.18</v>
      </c>
      <c r="I2532" s="6">
        <f>IF(E2532&gt;=Markov!$B$3,1,0)</f>
        <v/>
      </c>
      <c r="J2532" s="6">
        <f>I2531</f>
        <v/>
      </c>
      <c r="K2532" s="7">
        <f>MAR1!$B$5+MAR1!$C$5*COS(2*PI()*$C2532/365)+MAR1!$D$5*SIN(2*PI()*$C2532/365)</f>
        <v/>
      </c>
      <c r="L2532" s="7">
        <f>MAR1!$B$6+MAR1!$C$6*COS(2*PI()*$C2532/365)+MAR1!$D$6*SIN(2*PI()*$C2532/365)</f>
        <v/>
      </c>
      <c r="M2532" s="7">
        <f>MAR1!$B$7+MAR1!$C$7*COS(2*PI()*$C2532/365)+MAR1!$D$7*SIN(2*PI()*$C2532/365)</f>
        <v/>
      </c>
      <c r="N2532" s="7">
        <f>F2532-K2532</f>
        <v/>
      </c>
      <c r="O2532" s="7">
        <f>G2532-L2532</f>
        <v/>
      </c>
      <c r="P2532" s="7">
        <f>H2532-M2532</f>
        <v/>
      </c>
      <c r="Q2532" s="7">
        <f>IF($I2532=1,(N2532-MAR1!$B$11)/MAR1!$D$11,(N2532-MAR1!$C$11)/MAR1!$E$11)</f>
        <v/>
      </c>
      <c r="R2532" s="7">
        <f>IF($I2532=1,(O2532-MAR1!$B$12)/MAR1!$D$12,(O2532-MAR1!$C$12)/MAR1!$E$12)</f>
        <v/>
      </c>
      <c r="S2532" s="7">
        <f>IF($I2532=1,(P2532-MAR1!$B$13)/MAR1!$D$13,(P2532-MAR1!$C$13)/MAR1!$E$13)</f>
        <v/>
      </c>
    </row>
    <row r="2533">
      <c r="A2533" s="5" t="n">
        <v>2532</v>
      </c>
      <c r="B2533" s="5" t="n">
        <v>7</v>
      </c>
      <c r="C2533" s="5" t="n">
        <v>342</v>
      </c>
      <c r="D2533" s="5" t="n">
        <v>12</v>
      </c>
      <c r="E2533" s="5" t="n">
        <v>0</v>
      </c>
      <c r="F2533" s="5" t="n">
        <v>25</v>
      </c>
      <c r="G2533" s="5" t="n">
        <v>14.4</v>
      </c>
      <c r="H2533" s="5" t="n">
        <v>14.64</v>
      </c>
      <c r="I2533" s="6">
        <f>IF(E2533&gt;=Markov!$B$3,1,0)</f>
        <v/>
      </c>
      <c r="J2533" s="6">
        <f>I2532</f>
        <v/>
      </c>
      <c r="K2533" s="7">
        <f>MAR1!$B$5+MAR1!$C$5*COS(2*PI()*$C2533/365)+MAR1!$D$5*SIN(2*PI()*$C2533/365)</f>
        <v/>
      </c>
      <c r="L2533" s="7">
        <f>MAR1!$B$6+MAR1!$C$6*COS(2*PI()*$C2533/365)+MAR1!$D$6*SIN(2*PI()*$C2533/365)</f>
        <v/>
      </c>
      <c r="M2533" s="7">
        <f>MAR1!$B$7+MAR1!$C$7*COS(2*PI()*$C2533/365)+MAR1!$D$7*SIN(2*PI()*$C2533/365)</f>
        <v/>
      </c>
      <c r="N2533" s="7">
        <f>F2533-K2533</f>
        <v/>
      </c>
      <c r="O2533" s="7">
        <f>G2533-L2533</f>
        <v/>
      </c>
      <c r="P2533" s="7">
        <f>H2533-M2533</f>
        <v/>
      </c>
      <c r="Q2533" s="7">
        <f>IF($I2533=1,(N2533-MAR1!$B$11)/MAR1!$D$11,(N2533-MAR1!$C$11)/MAR1!$E$11)</f>
        <v/>
      </c>
      <c r="R2533" s="7">
        <f>IF($I2533=1,(O2533-MAR1!$B$12)/MAR1!$D$12,(O2533-MAR1!$C$12)/MAR1!$E$12)</f>
        <v/>
      </c>
      <c r="S2533" s="7">
        <f>IF($I2533=1,(P2533-MAR1!$B$13)/MAR1!$D$13,(P2533-MAR1!$C$13)/MAR1!$E$13)</f>
        <v/>
      </c>
    </row>
    <row r="2534">
      <c r="A2534" s="5" t="n">
        <v>2533</v>
      </c>
      <c r="B2534" s="5" t="n">
        <v>7</v>
      </c>
      <c r="C2534" s="5" t="n">
        <v>343</v>
      </c>
      <c r="D2534" s="5" t="n">
        <v>12</v>
      </c>
      <c r="E2534" s="5" t="n">
        <v>6.2</v>
      </c>
      <c r="F2534" s="5" t="n">
        <v>26.9</v>
      </c>
      <c r="G2534" s="5" t="n">
        <v>14.6</v>
      </c>
      <c r="H2534" s="5" t="n">
        <v>14.71</v>
      </c>
      <c r="I2534" s="6">
        <f>IF(E2534&gt;=Markov!$B$3,1,0)</f>
        <v/>
      </c>
      <c r="J2534" s="6">
        <f>I2533</f>
        <v/>
      </c>
      <c r="K2534" s="7">
        <f>MAR1!$B$5+MAR1!$C$5*COS(2*PI()*$C2534/365)+MAR1!$D$5*SIN(2*PI()*$C2534/365)</f>
        <v/>
      </c>
      <c r="L2534" s="7">
        <f>MAR1!$B$6+MAR1!$C$6*COS(2*PI()*$C2534/365)+MAR1!$D$6*SIN(2*PI()*$C2534/365)</f>
        <v/>
      </c>
      <c r="M2534" s="7">
        <f>MAR1!$B$7+MAR1!$C$7*COS(2*PI()*$C2534/365)+MAR1!$D$7*SIN(2*PI()*$C2534/365)</f>
        <v/>
      </c>
      <c r="N2534" s="7">
        <f>F2534-K2534</f>
        <v/>
      </c>
      <c r="O2534" s="7">
        <f>G2534-L2534</f>
        <v/>
      </c>
      <c r="P2534" s="7">
        <f>H2534-M2534</f>
        <v/>
      </c>
      <c r="Q2534" s="7">
        <f>IF($I2534=1,(N2534-MAR1!$B$11)/MAR1!$D$11,(N2534-MAR1!$C$11)/MAR1!$E$11)</f>
        <v/>
      </c>
      <c r="R2534" s="7">
        <f>IF($I2534=1,(O2534-MAR1!$B$12)/MAR1!$D$12,(O2534-MAR1!$C$12)/MAR1!$E$12)</f>
        <v/>
      </c>
      <c r="S2534" s="7">
        <f>IF($I2534=1,(P2534-MAR1!$B$13)/MAR1!$D$13,(P2534-MAR1!$C$13)/MAR1!$E$13)</f>
        <v/>
      </c>
    </row>
    <row r="2535">
      <c r="A2535" s="5" t="n">
        <v>2534</v>
      </c>
      <c r="B2535" s="5" t="n">
        <v>7</v>
      </c>
      <c r="C2535" s="5" t="n">
        <v>344</v>
      </c>
      <c r="D2535" s="5" t="n">
        <v>12</v>
      </c>
      <c r="E2535" s="5" t="n">
        <v>0</v>
      </c>
      <c r="F2535" s="5" t="n">
        <v>31.6</v>
      </c>
      <c r="G2535" s="5" t="n">
        <v>15.6</v>
      </c>
      <c r="H2535" s="5" t="n">
        <v>10.47</v>
      </c>
      <c r="I2535" s="6">
        <f>IF(E2535&gt;=Markov!$B$3,1,0)</f>
        <v/>
      </c>
      <c r="J2535" s="6">
        <f>I2534</f>
        <v/>
      </c>
      <c r="K2535" s="7">
        <f>MAR1!$B$5+MAR1!$C$5*COS(2*PI()*$C2535/365)+MAR1!$D$5*SIN(2*PI()*$C2535/365)</f>
        <v/>
      </c>
      <c r="L2535" s="7">
        <f>MAR1!$B$6+MAR1!$C$6*COS(2*PI()*$C2535/365)+MAR1!$D$6*SIN(2*PI()*$C2535/365)</f>
        <v/>
      </c>
      <c r="M2535" s="7">
        <f>MAR1!$B$7+MAR1!$C$7*COS(2*PI()*$C2535/365)+MAR1!$D$7*SIN(2*PI()*$C2535/365)</f>
        <v/>
      </c>
      <c r="N2535" s="7">
        <f>F2535-K2535</f>
        <v/>
      </c>
      <c r="O2535" s="7">
        <f>G2535-L2535</f>
        <v/>
      </c>
      <c r="P2535" s="7">
        <f>H2535-M2535</f>
        <v/>
      </c>
      <c r="Q2535" s="7">
        <f>IF($I2535=1,(N2535-MAR1!$B$11)/MAR1!$D$11,(N2535-MAR1!$C$11)/MAR1!$E$11)</f>
        <v/>
      </c>
      <c r="R2535" s="7">
        <f>IF($I2535=1,(O2535-MAR1!$B$12)/MAR1!$D$12,(O2535-MAR1!$C$12)/MAR1!$E$12)</f>
        <v/>
      </c>
      <c r="S2535" s="7">
        <f>IF($I2535=1,(P2535-MAR1!$B$13)/MAR1!$D$13,(P2535-MAR1!$C$13)/MAR1!$E$13)</f>
        <v/>
      </c>
    </row>
    <row r="2536">
      <c r="A2536" s="5" t="n">
        <v>2535</v>
      </c>
      <c r="B2536" s="5" t="n">
        <v>7</v>
      </c>
      <c r="C2536" s="5" t="n">
        <v>345</v>
      </c>
      <c r="D2536" s="5" t="n">
        <v>12</v>
      </c>
      <c r="E2536" s="5" t="n">
        <v>0</v>
      </c>
      <c r="F2536" s="5" t="n">
        <v>30.7</v>
      </c>
      <c r="G2536" s="5" t="n">
        <v>15</v>
      </c>
      <c r="H2536" s="5" t="n">
        <v>9.859999999999999</v>
      </c>
      <c r="I2536" s="6">
        <f>IF(E2536&gt;=Markov!$B$3,1,0)</f>
        <v/>
      </c>
      <c r="J2536" s="6">
        <f>I2535</f>
        <v/>
      </c>
      <c r="K2536" s="7">
        <f>MAR1!$B$5+MAR1!$C$5*COS(2*PI()*$C2536/365)+MAR1!$D$5*SIN(2*PI()*$C2536/365)</f>
        <v/>
      </c>
      <c r="L2536" s="7">
        <f>MAR1!$B$6+MAR1!$C$6*COS(2*PI()*$C2536/365)+MAR1!$D$6*SIN(2*PI()*$C2536/365)</f>
        <v/>
      </c>
      <c r="M2536" s="7">
        <f>MAR1!$B$7+MAR1!$C$7*COS(2*PI()*$C2536/365)+MAR1!$D$7*SIN(2*PI()*$C2536/365)</f>
        <v/>
      </c>
      <c r="N2536" s="7">
        <f>F2536-K2536</f>
        <v/>
      </c>
      <c r="O2536" s="7">
        <f>G2536-L2536</f>
        <v/>
      </c>
      <c r="P2536" s="7">
        <f>H2536-M2536</f>
        <v/>
      </c>
      <c r="Q2536" s="7">
        <f>IF($I2536=1,(N2536-MAR1!$B$11)/MAR1!$D$11,(N2536-MAR1!$C$11)/MAR1!$E$11)</f>
        <v/>
      </c>
      <c r="R2536" s="7">
        <f>IF($I2536=1,(O2536-MAR1!$B$12)/MAR1!$D$12,(O2536-MAR1!$C$12)/MAR1!$E$12)</f>
        <v/>
      </c>
      <c r="S2536" s="7">
        <f>IF($I2536=1,(P2536-MAR1!$B$13)/MAR1!$D$13,(P2536-MAR1!$C$13)/MAR1!$E$13)</f>
        <v/>
      </c>
    </row>
    <row r="2537">
      <c r="A2537" s="5" t="n">
        <v>2536</v>
      </c>
      <c r="B2537" s="5" t="n">
        <v>7</v>
      </c>
      <c r="C2537" s="5" t="n">
        <v>346</v>
      </c>
      <c r="D2537" s="5" t="n">
        <v>12</v>
      </c>
      <c r="E2537" s="5" t="n">
        <v>0</v>
      </c>
      <c r="F2537" s="5" t="n">
        <v>29.4</v>
      </c>
      <c r="G2537" s="5" t="n">
        <v>14.1</v>
      </c>
      <c r="H2537" s="5" t="n">
        <v>11.35</v>
      </c>
      <c r="I2537" s="6">
        <f>IF(E2537&gt;=Markov!$B$3,1,0)</f>
        <v/>
      </c>
      <c r="J2537" s="6">
        <f>I2536</f>
        <v/>
      </c>
      <c r="K2537" s="7">
        <f>MAR1!$B$5+MAR1!$C$5*COS(2*PI()*$C2537/365)+MAR1!$D$5*SIN(2*PI()*$C2537/365)</f>
        <v/>
      </c>
      <c r="L2537" s="7">
        <f>MAR1!$B$6+MAR1!$C$6*COS(2*PI()*$C2537/365)+MAR1!$D$6*SIN(2*PI()*$C2537/365)</f>
        <v/>
      </c>
      <c r="M2537" s="7">
        <f>MAR1!$B$7+MAR1!$C$7*COS(2*PI()*$C2537/365)+MAR1!$D$7*SIN(2*PI()*$C2537/365)</f>
        <v/>
      </c>
      <c r="N2537" s="7">
        <f>F2537-K2537</f>
        <v/>
      </c>
      <c r="O2537" s="7">
        <f>G2537-L2537</f>
        <v/>
      </c>
      <c r="P2537" s="7">
        <f>H2537-M2537</f>
        <v/>
      </c>
      <c r="Q2537" s="7">
        <f>IF($I2537=1,(N2537-MAR1!$B$11)/MAR1!$D$11,(N2537-MAR1!$C$11)/MAR1!$E$11)</f>
        <v/>
      </c>
      <c r="R2537" s="7">
        <f>IF($I2537=1,(O2537-MAR1!$B$12)/MAR1!$D$12,(O2537-MAR1!$C$12)/MAR1!$E$12)</f>
        <v/>
      </c>
      <c r="S2537" s="7">
        <f>IF($I2537=1,(P2537-MAR1!$B$13)/MAR1!$D$13,(P2537-MAR1!$C$13)/MAR1!$E$13)</f>
        <v/>
      </c>
    </row>
    <row r="2538">
      <c r="A2538" s="5" t="n">
        <v>2537</v>
      </c>
      <c r="B2538" s="5" t="n">
        <v>7</v>
      </c>
      <c r="C2538" s="5" t="n">
        <v>347</v>
      </c>
      <c r="D2538" s="5" t="n">
        <v>12</v>
      </c>
      <c r="E2538" s="5" t="n">
        <v>0</v>
      </c>
      <c r="F2538" s="5" t="n">
        <v>26.3</v>
      </c>
      <c r="G2538" s="5" t="n">
        <v>13.4</v>
      </c>
      <c r="H2538" s="5" t="n">
        <v>14.3</v>
      </c>
      <c r="I2538" s="6">
        <f>IF(E2538&gt;=Markov!$B$3,1,0)</f>
        <v/>
      </c>
      <c r="J2538" s="6">
        <f>I2537</f>
        <v/>
      </c>
      <c r="K2538" s="7">
        <f>MAR1!$B$5+MAR1!$C$5*COS(2*PI()*$C2538/365)+MAR1!$D$5*SIN(2*PI()*$C2538/365)</f>
        <v/>
      </c>
      <c r="L2538" s="7">
        <f>MAR1!$B$6+MAR1!$C$6*COS(2*PI()*$C2538/365)+MAR1!$D$6*SIN(2*PI()*$C2538/365)</f>
        <v/>
      </c>
      <c r="M2538" s="7">
        <f>MAR1!$B$7+MAR1!$C$7*COS(2*PI()*$C2538/365)+MAR1!$D$7*SIN(2*PI()*$C2538/365)</f>
        <v/>
      </c>
      <c r="N2538" s="7">
        <f>F2538-K2538</f>
        <v/>
      </c>
      <c r="O2538" s="7">
        <f>G2538-L2538</f>
        <v/>
      </c>
      <c r="P2538" s="7">
        <f>H2538-M2538</f>
        <v/>
      </c>
      <c r="Q2538" s="7">
        <f>IF($I2538=1,(N2538-MAR1!$B$11)/MAR1!$D$11,(N2538-MAR1!$C$11)/MAR1!$E$11)</f>
        <v/>
      </c>
      <c r="R2538" s="7">
        <f>IF($I2538=1,(O2538-MAR1!$B$12)/MAR1!$D$12,(O2538-MAR1!$C$12)/MAR1!$E$12)</f>
        <v/>
      </c>
      <c r="S2538" s="7">
        <f>IF($I2538=1,(P2538-MAR1!$B$13)/MAR1!$D$13,(P2538-MAR1!$C$13)/MAR1!$E$13)</f>
        <v/>
      </c>
    </row>
    <row r="2539">
      <c r="A2539" s="5" t="n">
        <v>2538</v>
      </c>
      <c r="B2539" s="5" t="n">
        <v>7</v>
      </c>
      <c r="C2539" s="5" t="n">
        <v>348</v>
      </c>
      <c r="D2539" s="5" t="n">
        <v>12</v>
      </c>
      <c r="E2539" s="5" t="n">
        <v>0</v>
      </c>
      <c r="F2539" s="5" t="n">
        <v>27.2</v>
      </c>
      <c r="G2539" s="5" t="n">
        <v>14.7</v>
      </c>
      <c r="H2539" s="5" t="n">
        <v>13.15</v>
      </c>
      <c r="I2539" s="6">
        <f>IF(E2539&gt;=Markov!$B$3,1,0)</f>
        <v/>
      </c>
      <c r="J2539" s="6">
        <f>I2538</f>
        <v/>
      </c>
      <c r="K2539" s="7">
        <f>MAR1!$B$5+MAR1!$C$5*COS(2*PI()*$C2539/365)+MAR1!$D$5*SIN(2*PI()*$C2539/365)</f>
        <v/>
      </c>
      <c r="L2539" s="7">
        <f>MAR1!$B$6+MAR1!$C$6*COS(2*PI()*$C2539/365)+MAR1!$D$6*SIN(2*PI()*$C2539/365)</f>
        <v/>
      </c>
      <c r="M2539" s="7">
        <f>MAR1!$B$7+MAR1!$C$7*COS(2*PI()*$C2539/365)+MAR1!$D$7*SIN(2*PI()*$C2539/365)</f>
        <v/>
      </c>
      <c r="N2539" s="7">
        <f>F2539-K2539</f>
        <v/>
      </c>
      <c r="O2539" s="7">
        <f>G2539-L2539</f>
        <v/>
      </c>
      <c r="P2539" s="7">
        <f>H2539-M2539</f>
        <v/>
      </c>
      <c r="Q2539" s="7">
        <f>IF($I2539=1,(N2539-MAR1!$B$11)/MAR1!$D$11,(N2539-MAR1!$C$11)/MAR1!$E$11)</f>
        <v/>
      </c>
      <c r="R2539" s="7">
        <f>IF($I2539=1,(O2539-MAR1!$B$12)/MAR1!$D$12,(O2539-MAR1!$C$12)/MAR1!$E$12)</f>
        <v/>
      </c>
      <c r="S2539" s="7">
        <f>IF($I2539=1,(P2539-MAR1!$B$13)/MAR1!$D$13,(P2539-MAR1!$C$13)/MAR1!$E$13)</f>
        <v/>
      </c>
    </row>
    <row r="2540">
      <c r="A2540" s="5" t="n">
        <v>2539</v>
      </c>
      <c r="B2540" s="5" t="n">
        <v>7</v>
      </c>
      <c r="C2540" s="5" t="n">
        <v>349</v>
      </c>
      <c r="D2540" s="5" t="n">
        <v>12</v>
      </c>
      <c r="E2540" s="5" t="n">
        <v>0</v>
      </c>
      <c r="F2540" s="5" t="n">
        <v>29.8</v>
      </c>
      <c r="G2540" s="5" t="n">
        <v>16.9</v>
      </c>
      <c r="H2540" s="5" t="n">
        <v>17.55</v>
      </c>
      <c r="I2540" s="6">
        <f>IF(E2540&gt;=Markov!$B$3,1,0)</f>
        <v/>
      </c>
      <c r="J2540" s="6">
        <f>I2539</f>
        <v/>
      </c>
      <c r="K2540" s="7">
        <f>MAR1!$B$5+MAR1!$C$5*COS(2*PI()*$C2540/365)+MAR1!$D$5*SIN(2*PI()*$C2540/365)</f>
        <v/>
      </c>
      <c r="L2540" s="7">
        <f>MAR1!$B$6+MAR1!$C$6*COS(2*PI()*$C2540/365)+MAR1!$D$6*SIN(2*PI()*$C2540/365)</f>
        <v/>
      </c>
      <c r="M2540" s="7">
        <f>MAR1!$B$7+MAR1!$C$7*COS(2*PI()*$C2540/365)+MAR1!$D$7*SIN(2*PI()*$C2540/365)</f>
        <v/>
      </c>
      <c r="N2540" s="7">
        <f>F2540-K2540</f>
        <v/>
      </c>
      <c r="O2540" s="7">
        <f>G2540-L2540</f>
        <v/>
      </c>
      <c r="P2540" s="7">
        <f>H2540-M2540</f>
        <v/>
      </c>
      <c r="Q2540" s="7">
        <f>IF($I2540=1,(N2540-MAR1!$B$11)/MAR1!$D$11,(N2540-MAR1!$C$11)/MAR1!$E$11)</f>
        <v/>
      </c>
      <c r="R2540" s="7">
        <f>IF($I2540=1,(O2540-MAR1!$B$12)/MAR1!$D$12,(O2540-MAR1!$C$12)/MAR1!$E$12)</f>
        <v/>
      </c>
      <c r="S2540" s="7">
        <f>IF($I2540=1,(P2540-MAR1!$B$13)/MAR1!$D$13,(P2540-MAR1!$C$13)/MAR1!$E$13)</f>
        <v/>
      </c>
    </row>
    <row r="2541">
      <c r="A2541" s="5" t="n">
        <v>2540</v>
      </c>
      <c r="B2541" s="5" t="n">
        <v>7</v>
      </c>
      <c r="C2541" s="5" t="n">
        <v>350</v>
      </c>
      <c r="D2541" s="5" t="n">
        <v>12</v>
      </c>
      <c r="E2541" s="5" t="n">
        <v>0</v>
      </c>
      <c r="F2541" s="5" t="n">
        <v>29.9</v>
      </c>
      <c r="G2541" s="5" t="n">
        <v>14.4</v>
      </c>
      <c r="H2541" s="5" t="n">
        <v>12.6</v>
      </c>
      <c r="I2541" s="6">
        <f>IF(E2541&gt;=Markov!$B$3,1,0)</f>
        <v/>
      </c>
      <c r="J2541" s="6">
        <f>I2540</f>
        <v/>
      </c>
      <c r="K2541" s="7">
        <f>MAR1!$B$5+MAR1!$C$5*COS(2*PI()*$C2541/365)+MAR1!$D$5*SIN(2*PI()*$C2541/365)</f>
        <v/>
      </c>
      <c r="L2541" s="7">
        <f>MAR1!$B$6+MAR1!$C$6*COS(2*PI()*$C2541/365)+MAR1!$D$6*SIN(2*PI()*$C2541/365)</f>
        <v/>
      </c>
      <c r="M2541" s="7">
        <f>MAR1!$B$7+MAR1!$C$7*COS(2*PI()*$C2541/365)+MAR1!$D$7*SIN(2*PI()*$C2541/365)</f>
        <v/>
      </c>
      <c r="N2541" s="7">
        <f>F2541-K2541</f>
        <v/>
      </c>
      <c r="O2541" s="7">
        <f>G2541-L2541</f>
        <v/>
      </c>
      <c r="P2541" s="7">
        <f>H2541-M2541</f>
        <v/>
      </c>
      <c r="Q2541" s="7">
        <f>IF($I2541=1,(N2541-MAR1!$B$11)/MAR1!$D$11,(N2541-MAR1!$C$11)/MAR1!$E$11)</f>
        <v/>
      </c>
      <c r="R2541" s="7">
        <f>IF($I2541=1,(O2541-MAR1!$B$12)/MAR1!$D$12,(O2541-MAR1!$C$12)/MAR1!$E$12)</f>
        <v/>
      </c>
      <c r="S2541" s="7">
        <f>IF($I2541=1,(P2541-MAR1!$B$13)/MAR1!$D$13,(P2541-MAR1!$C$13)/MAR1!$E$13)</f>
        <v/>
      </c>
    </row>
    <row r="2542">
      <c r="A2542" s="5" t="n">
        <v>2541</v>
      </c>
      <c r="B2542" s="5" t="n">
        <v>7</v>
      </c>
      <c r="C2542" s="5" t="n">
        <v>351</v>
      </c>
      <c r="D2542" s="5" t="n">
        <v>12</v>
      </c>
      <c r="E2542" s="5" t="n">
        <v>0</v>
      </c>
      <c r="F2542" s="5" t="n">
        <v>29.7</v>
      </c>
      <c r="G2542" s="5" t="n">
        <v>13.1</v>
      </c>
      <c r="H2542" s="5" t="n">
        <v>14.25</v>
      </c>
      <c r="I2542" s="6">
        <f>IF(E2542&gt;=Markov!$B$3,1,0)</f>
        <v/>
      </c>
      <c r="J2542" s="6">
        <f>I2541</f>
        <v/>
      </c>
      <c r="K2542" s="7">
        <f>MAR1!$B$5+MAR1!$C$5*COS(2*PI()*$C2542/365)+MAR1!$D$5*SIN(2*PI()*$C2542/365)</f>
        <v/>
      </c>
      <c r="L2542" s="7">
        <f>MAR1!$B$6+MAR1!$C$6*COS(2*PI()*$C2542/365)+MAR1!$D$6*SIN(2*PI()*$C2542/365)</f>
        <v/>
      </c>
      <c r="M2542" s="7">
        <f>MAR1!$B$7+MAR1!$C$7*COS(2*PI()*$C2542/365)+MAR1!$D$7*SIN(2*PI()*$C2542/365)</f>
        <v/>
      </c>
      <c r="N2542" s="7">
        <f>F2542-K2542</f>
        <v/>
      </c>
      <c r="O2542" s="7">
        <f>G2542-L2542</f>
        <v/>
      </c>
      <c r="P2542" s="7">
        <f>H2542-M2542</f>
        <v/>
      </c>
      <c r="Q2542" s="7">
        <f>IF($I2542=1,(N2542-MAR1!$B$11)/MAR1!$D$11,(N2542-MAR1!$C$11)/MAR1!$E$11)</f>
        <v/>
      </c>
      <c r="R2542" s="7">
        <f>IF($I2542=1,(O2542-MAR1!$B$12)/MAR1!$D$12,(O2542-MAR1!$C$12)/MAR1!$E$12)</f>
        <v/>
      </c>
      <c r="S2542" s="7">
        <f>IF($I2542=1,(P2542-MAR1!$B$13)/MAR1!$D$13,(P2542-MAR1!$C$13)/MAR1!$E$13)</f>
        <v/>
      </c>
    </row>
    <row r="2543">
      <c r="A2543" s="5" t="n">
        <v>2542</v>
      </c>
      <c r="B2543" s="5" t="n">
        <v>7</v>
      </c>
      <c r="C2543" s="5" t="n">
        <v>352</v>
      </c>
      <c r="D2543" s="5" t="n">
        <v>12</v>
      </c>
      <c r="E2543" s="5" t="n">
        <v>0</v>
      </c>
      <c r="F2543" s="5" t="n">
        <v>29.7</v>
      </c>
      <c r="G2543" s="5" t="n">
        <v>14.6</v>
      </c>
      <c r="H2543" s="5" t="n">
        <v>13.52</v>
      </c>
      <c r="I2543" s="6">
        <f>IF(E2543&gt;=Markov!$B$3,1,0)</f>
        <v/>
      </c>
      <c r="J2543" s="6">
        <f>I2542</f>
        <v/>
      </c>
      <c r="K2543" s="7">
        <f>MAR1!$B$5+MAR1!$C$5*COS(2*PI()*$C2543/365)+MAR1!$D$5*SIN(2*PI()*$C2543/365)</f>
        <v/>
      </c>
      <c r="L2543" s="7">
        <f>MAR1!$B$6+MAR1!$C$6*COS(2*PI()*$C2543/365)+MAR1!$D$6*SIN(2*PI()*$C2543/365)</f>
        <v/>
      </c>
      <c r="M2543" s="7">
        <f>MAR1!$B$7+MAR1!$C$7*COS(2*PI()*$C2543/365)+MAR1!$D$7*SIN(2*PI()*$C2543/365)</f>
        <v/>
      </c>
      <c r="N2543" s="7">
        <f>F2543-K2543</f>
        <v/>
      </c>
      <c r="O2543" s="7">
        <f>G2543-L2543</f>
        <v/>
      </c>
      <c r="P2543" s="7">
        <f>H2543-M2543</f>
        <v/>
      </c>
      <c r="Q2543" s="7">
        <f>IF($I2543=1,(N2543-MAR1!$B$11)/MAR1!$D$11,(N2543-MAR1!$C$11)/MAR1!$E$11)</f>
        <v/>
      </c>
      <c r="R2543" s="7">
        <f>IF($I2543=1,(O2543-MAR1!$B$12)/MAR1!$D$12,(O2543-MAR1!$C$12)/MAR1!$E$12)</f>
        <v/>
      </c>
      <c r="S2543" s="7">
        <f>IF($I2543=1,(P2543-MAR1!$B$13)/MAR1!$D$13,(P2543-MAR1!$C$13)/MAR1!$E$13)</f>
        <v/>
      </c>
    </row>
    <row r="2544">
      <c r="A2544" s="5" t="n">
        <v>2543</v>
      </c>
      <c r="B2544" s="5" t="n">
        <v>7</v>
      </c>
      <c r="C2544" s="5" t="n">
        <v>353</v>
      </c>
      <c r="D2544" s="5" t="n">
        <v>12</v>
      </c>
      <c r="E2544" s="5" t="n">
        <v>0</v>
      </c>
      <c r="F2544" s="5" t="n">
        <v>29.6</v>
      </c>
      <c r="G2544" s="5" t="n">
        <v>13.9</v>
      </c>
      <c r="H2544" s="5" t="n">
        <v>11.86</v>
      </c>
      <c r="I2544" s="6">
        <f>IF(E2544&gt;=Markov!$B$3,1,0)</f>
        <v/>
      </c>
      <c r="J2544" s="6">
        <f>I2543</f>
        <v/>
      </c>
      <c r="K2544" s="7">
        <f>MAR1!$B$5+MAR1!$C$5*COS(2*PI()*$C2544/365)+MAR1!$D$5*SIN(2*PI()*$C2544/365)</f>
        <v/>
      </c>
      <c r="L2544" s="7">
        <f>MAR1!$B$6+MAR1!$C$6*COS(2*PI()*$C2544/365)+MAR1!$D$6*SIN(2*PI()*$C2544/365)</f>
        <v/>
      </c>
      <c r="M2544" s="7">
        <f>MAR1!$B$7+MAR1!$C$7*COS(2*PI()*$C2544/365)+MAR1!$D$7*SIN(2*PI()*$C2544/365)</f>
        <v/>
      </c>
      <c r="N2544" s="7">
        <f>F2544-K2544</f>
        <v/>
      </c>
      <c r="O2544" s="7">
        <f>G2544-L2544</f>
        <v/>
      </c>
      <c r="P2544" s="7">
        <f>H2544-M2544</f>
        <v/>
      </c>
      <c r="Q2544" s="7">
        <f>IF($I2544=1,(N2544-MAR1!$B$11)/MAR1!$D$11,(N2544-MAR1!$C$11)/MAR1!$E$11)</f>
        <v/>
      </c>
      <c r="R2544" s="7">
        <f>IF($I2544=1,(O2544-MAR1!$B$12)/MAR1!$D$12,(O2544-MAR1!$C$12)/MAR1!$E$12)</f>
        <v/>
      </c>
      <c r="S2544" s="7">
        <f>IF($I2544=1,(P2544-MAR1!$B$13)/MAR1!$D$13,(P2544-MAR1!$C$13)/MAR1!$E$13)</f>
        <v/>
      </c>
    </row>
    <row r="2545">
      <c r="A2545" s="5" t="n">
        <v>2544</v>
      </c>
      <c r="B2545" s="5" t="n">
        <v>7</v>
      </c>
      <c r="C2545" s="5" t="n">
        <v>354</v>
      </c>
      <c r="D2545" s="5" t="n">
        <v>12</v>
      </c>
      <c r="E2545" s="5" t="n">
        <v>0</v>
      </c>
      <c r="F2545" s="5" t="n">
        <v>29.2</v>
      </c>
      <c r="G2545" s="5" t="n">
        <v>14.4</v>
      </c>
      <c r="H2545" s="5" t="n">
        <v>12.14</v>
      </c>
      <c r="I2545" s="6">
        <f>IF(E2545&gt;=Markov!$B$3,1,0)</f>
        <v/>
      </c>
      <c r="J2545" s="6">
        <f>I2544</f>
        <v/>
      </c>
      <c r="K2545" s="7">
        <f>MAR1!$B$5+MAR1!$C$5*COS(2*PI()*$C2545/365)+MAR1!$D$5*SIN(2*PI()*$C2545/365)</f>
        <v/>
      </c>
      <c r="L2545" s="7">
        <f>MAR1!$B$6+MAR1!$C$6*COS(2*PI()*$C2545/365)+MAR1!$D$6*SIN(2*PI()*$C2545/365)</f>
        <v/>
      </c>
      <c r="M2545" s="7">
        <f>MAR1!$B$7+MAR1!$C$7*COS(2*PI()*$C2545/365)+MAR1!$D$7*SIN(2*PI()*$C2545/365)</f>
        <v/>
      </c>
      <c r="N2545" s="7">
        <f>F2545-K2545</f>
        <v/>
      </c>
      <c r="O2545" s="7">
        <f>G2545-L2545</f>
        <v/>
      </c>
      <c r="P2545" s="7">
        <f>H2545-M2545</f>
        <v/>
      </c>
      <c r="Q2545" s="7">
        <f>IF($I2545=1,(N2545-MAR1!$B$11)/MAR1!$D$11,(N2545-MAR1!$C$11)/MAR1!$E$11)</f>
        <v/>
      </c>
      <c r="R2545" s="7">
        <f>IF($I2545=1,(O2545-MAR1!$B$12)/MAR1!$D$12,(O2545-MAR1!$C$12)/MAR1!$E$12)</f>
        <v/>
      </c>
      <c r="S2545" s="7">
        <f>IF($I2545=1,(P2545-MAR1!$B$13)/MAR1!$D$13,(P2545-MAR1!$C$13)/MAR1!$E$13)</f>
        <v/>
      </c>
    </row>
    <row r="2546">
      <c r="A2546" s="5" t="n">
        <v>2545</v>
      </c>
      <c r="B2546" s="5" t="n">
        <v>7</v>
      </c>
      <c r="C2546" s="5" t="n">
        <v>355</v>
      </c>
      <c r="D2546" s="5" t="n">
        <v>12</v>
      </c>
      <c r="E2546" s="5" t="n">
        <v>0</v>
      </c>
      <c r="F2546" s="5" t="n">
        <v>28.6</v>
      </c>
      <c r="G2546" s="5" t="n">
        <v>14.3</v>
      </c>
      <c r="H2546" s="5" t="n">
        <v>8.93</v>
      </c>
      <c r="I2546" s="6">
        <f>IF(E2546&gt;=Markov!$B$3,1,0)</f>
        <v/>
      </c>
      <c r="J2546" s="6">
        <f>I2545</f>
        <v/>
      </c>
      <c r="K2546" s="7">
        <f>MAR1!$B$5+MAR1!$C$5*COS(2*PI()*$C2546/365)+MAR1!$D$5*SIN(2*PI()*$C2546/365)</f>
        <v/>
      </c>
      <c r="L2546" s="7">
        <f>MAR1!$B$6+MAR1!$C$6*COS(2*PI()*$C2546/365)+MAR1!$D$6*SIN(2*PI()*$C2546/365)</f>
        <v/>
      </c>
      <c r="M2546" s="7">
        <f>MAR1!$B$7+MAR1!$C$7*COS(2*PI()*$C2546/365)+MAR1!$D$7*SIN(2*PI()*$C2546/365)</f>
        <v/>
      </c>
      <c r="N2546" s="7">
        <f>F2546-K2546</f>
        <v/>
      </c>
      <c r="O2546" s="7">
        <f>G2546-L2546</f>
        <v/>
      </c>
      <c r="P2546" s="7">
        <f>H2546-M2546</f>
        <v/>
      </c>
      <c r="Q2546" s="7">
        <f>IF($I2546=1,(N2546-MAR1!$B$11)/MAR1!$D$11,(N2546-MAR1!$C$11)/MAR1!$E$11)</f>
        <v/>
      </c>
      <c r="R2546" s="7">
        <f>IF($I2546=1,(O2546-MAR1!$B$12)/MAR1!$D$12,(O2546-MAR1!$C$12)/MAR1!$E$12)</f>
        <v/>
      </c>
      <c r="S2546" s="7">
        <f>IF($I2546=1,(P2546-MAR1!$B$13)/MAR1!$D$13,(P2546-MAR1!$C$13)/MAR1!$E$13)</f>
        <v/>
      </c>
    </row>
    <row r="2547">
      <c r="A2547" s="5" t="n">
        <v>2546</v>
      </c>
      <c r="B2547" s="5" t="n">
        <v>7</v>
      </c>
      <c r="C2547" s="5" t="n">
        <v>356</v>
      </c>
      <c r="D2547" s="5" t="n">
        <v>12</v>
      </c>
      <c r="E2547" s="5" t="n">
        <v>0</v>
      </c>
      <c r="F2547" s="5" t="n">
        <v>30.3</v>
      </c>
      <c r="G2547" s="5" t="n">
        <v>12.8</v>
      </c>
      <c r="H2547" s="5" t="n">
        <v>16.29</v>
      </c>
      <c r="I2547" s="6">
        <f>IF(E2547&gt;=Markov!$B$3,1,0)</f>
        <v/>
      </c>
      <c r="J2547" s="6">
        <f>I2546</f>
        <v/>
      </c>
      <c r="K2547" s="7">
        <f>MAR1!$B$5+MAR1!$C$5*COS(2*PI()*$C2547/365)+MAR1!$D$5*SIN(2*PI()*$C2547/365)</f>
        <v/>
      </c>
      <c r="L2547" s="7">
        <f>MAR1!$B$6+MAR1!$C$6*COS(2*PI()*$C2547/365)+MAR1!$D$6*SIN(2*PI()*$C2547/365)</f>
        <v/>
      </c>
      <c r="M2547" s="7">
        <f>MAR1!$B$7+MAR1!$C$7*COS(2*PI()*$C2547/365)+MAR1!$D$7*SIN(2*PI()*$C2547/365)</f>
        <v/>
      </c>
      <c r="N2547" s="7">
        <f>F2547-K2547</f>
        <v/>
      </c>
      <c r="O2547" s="7">
        <f>G2547-L2547</f>
        <v/>
      </c>
      <c r="P2547" s="7">
        <f>H2547-M2547</f>
        <v/>
      </c>
      <c r="Q2547" s="7">
        <f>IF($I2547=1,(N2547-MAR1!$B$11)/MAR1!$D$11,(N2547-MAR1!$C$11)/MAR1!$E$11)</f>
        <v/>
      </c>
      <c r="R2547" s="7">
        <f>IF($I2547=1,(O2547-MAR1!$B$12)/MAR1!$D$12,(O2547-MAR1!$C$12)/MAR1!$E$12)</f>
        <v/>
      </c>
      <c r="S2547" s="7">
        <f>IF($I2547=1,(P2547-MAR1!$B$13)/MAR1!$D$13,(P2547-MAR1!$C$13)/MAR1!$E$13)</f>
        <v/>
      </c>
    </row>
    <row r="2548">
      <c r="A2548" s="5" t="n">
        <v>2547</v>
      </c>
      <c r="B2548" s="5" t="n">
        <v>7</v>
      </c>
      <c r="C2548" s="5" t="n">
        <v>357</v>
      </c>
      <c r="D2548" s="5" t="n">
        <v>12</v>
      </c>
      <c r="E2548" s="5" t="n">
        <v>0</v>
      </c>
      <c r="F2548" s="5" t="n">
        <v>27.4</v>
      </c>
      <c r="G2548" s="5" t="n">
        <v>12.4</v>
      </c>
      <c r="H2548" s="5" t="n">
        <v>12.77</v>
      </c>
      <c r="I2548" s="6">
        <f>IF(E2548&gt;=Markov!$B$3,1,0)</f>
        <v/>
      </c>
      <c r="J2548" s="6">
        <f>I2547</f>
        <v/>
      </c>
      <c r="K2548" s="7">
        <f>MAR1!$B$5+MAR1!$C$5*COS(2*PI()*$C2548/365)+MAR1!$D$5*SIN(2*PI()*$C2548/365)</f>
        <v/>
      </c>
      <c r="L2548" s="7">
        <f>MAR1!$B$6+MAR1!$C$6*COS(2*PI()*$C2548/365)+MAR1!$D$6*SIN(2*PI()*$C2548/365)</f>
        <v/>
      </c>
      <c r="M2548" s="7">
        <f>MAR1!$B$7+MAR1!$C$7*COS(2*PI()*$C2548/365)+MAR1!$D$7*SIN(2*PI()*$C2548/365)</f>
        <v/>
      </c>
      <c r="N2548" s="7">
        <f>F2548-K2548</f>
        <v/>
      </c>
      <c r="O2548" s="7">
        <f>G2548-L2548</f>
        <v/>
      </c>
      <c r="P2548" s="7">
        <f>H2548-M2548</f>
        <v/>
      </c>
      <c r="Q2548" s="7">
        <f>IF($I2548=1,(N2548-MAR1!$B$11)/MAR1!$D$11,(N2548-MAR1!$C$11)/MAR1!$E$11)</f>
        <v/>
      </c>
      <c r="R2548" s="7">
        <f>IF($I2548=1,(O2548-MAR1!$B$12)/MAR1!$D$12,(O2548-MAR1!$C$12)/MAR1!$E$12)</f>
        <v/>
      </c>
      <c r="S2548" s="7">
        <f>IF($I2548=1,(P2548-MAR1!$B$13)/MAR1!$D$13,(P2548-MAR1!$C$13)/MAR1!$E$13)</f>
        <v/>
      </c>
    </row>
    <row r="2549">
      <c r="A2549" s="5" t="n">
        <v>2548</v>
      </c>
      <c r="B2549" s="5" t="n">
        <v>7</v>
      </c>
      <c r="C2549" s="5" t="n">
        <v>358</v>
      </c>
      <c r="D2549" s="5" t="n">
        <v>12</v>
      </c>
      <c r="E2549" s="5" t="n">
        <v>0</v>
      </c>
      <c r="F2549" s="5" t="n">
        <v>28.2</v>
      </c>
      <c r="G2549" s="5" t="n">
        <v>15.4</v>
      </c>
      <c r="H2549" s="5" t="n">
        <v>13.92</v>
      </c>
      <c r="I2549" s="6">
        <f>IF(E2549&gt;=Markov!$B$3,1,0)</f>
        <v/>
      </c>
      <c r="J2549" s="6">
        <f>I2548</f>
        <v/>
      </c>
      <c r="K2549" s="7">
        <f>MAR1!$B$5+MAR1!$C$5*COS(2*PI()*$C2549/365)+MAR1!$D$5*SIN(2*PI()*$C2549/365)</f>
        <v/>
      </c>
      <c r="L2549" s="7">
        <f>MAR1!$B$6+MAR1!$C$6*COS(2*PI()*$C2549/365)+MAR1!$D$6*SIN(2*PI()*$C2549/365)</f>
        <v/>
      </c>
      <c r="M2549" s="7">
        <f>MAR1!$B$7+MAR1!$C$7*COS(2*PI()*$C2549/365)+MAR1!$D$7*SIN(2*PI()*$C2549/365)</f>
        <v/>
      </c>
      <c r="N2549" s="7">
        <f>F2549-K2549</f>
        <v/>
      </c>
      <c r="O2549" s="7">
        <f>G2549-L2549</f>
        <v/>
      </c>
      <c r="P2549" s="7">
        <f>H2549-M2549</f>
        <v/>
      </c>
      <c r="Q2549" s="7">
        <f>IF($I2549=1,(N2549-MAR1!$B$11)/MAR1!$D$11,(N2549-MAR1!$C$11)/MAR1!$E$11)</f>
        <v/>
      </c>
      <c r="R2549" s="7">
        <f>IF($I2549=1,(O2549-MAR1!$B$12)/MAR1!$D$12,(O2549-MAR1!$C$12)/MAR1!$E$12)</f>
        <v/>
      </c>
      <c r="S2549" s="7">
        <f>IF($I2549=1,(P2549-MAR1!$B$13)/MAR1!$D$13,(P2549-MAR1!$C$13)/MAR1!$E$13)</f>
        <v/>
      </c>
    </row>
    <row r="2550">
      <c r="A2550" s="5" t="n">
        <v>2549</v>
      </c>
      <c r="B2550" s="5" t="n">
        <v>7</v>
      </c>
      <c r="C2550" s="5" t="n">
        <v>359</v>
      </c>
      <c r="D2550" s="5" t="n">
        <v>12</v>
      </c>
      <c r="E2550" s="5" t="n">
        <v>0</v>
      </c>
      <c r="F2550" s="5" t="n">
        <v>29.9</v>
      </c>
      <c r="G2550" s="5" t="n">
        <v>16.2</v>
      </c>
      <c r="H2550" s="5" t="n">
        <v>17.81</v>
      </c>
      <c r="I2550" s="6">
        <f>IF(E2550&gt;=Markov!$B$3,1,0)</f>
        <v/>
      </c>
      <c r="J2550" s="6">
        <f>I2549</f>
        <v/>
      </c>
      <c r="K2550" s="7">
        <f>MAR1!$B$5+MAR1!$C$5*COS(2*PI()*$C2550/365)+MAR1!$D$5*SIN(2*PI()*$C2550/365)</f>
        <v/>
      </c>
      <c r="L2550" s="7">
        <f>MAR1!$B$6+MAR1!$C$6*COS(2*PI()*$C2550/365)+MAR1!$D$6*SIN(2*PI()*$C2550/365)</f>
        <v/>
      </c>
      <c r="M2550" s="7">
        <f>MAR1!$B$7+MAR1!$C$7*COS(2*PI()*$C2550/365)+MAR1!$D$7*SIN(2*PI()*$C2550/365)</f>
        <v/>
      </c>
      <c r="N2550" s="7">
        <f>F2550-K2550</f>
        <v/>
      </c>
      <c r="O2550" s="7">
        <f>G2550-L2550</f>
        <v/>
      </c>
      <c r="P2550" s="7">
        <f>H2550-M2550</f>
        <v/>
      </c>
      <c r="Q2550" s="7">
        <f>IF($I2550=1,(N2550-MAR1!$B$11)/MAR1!$D$11,(N2550-MAR1!$C$11)/MAR1!$E$11)</f>
        <v/>
      </c>
      <c r="R2550" s="7">
        <f>IF($I2550=1,(O2550-MAR1!$B$12)/MAR1!$D$12,(O2550-MAR1!$C$12)/MAR1!$E$12)</f>
        <v/>
      </c>
      <c r="S2550" s="7">
        <f>IF($I2550=1,(P2550-MAR1!$B$13)/MAR1!$D$13,(P2550-MAR1!$C$13)/MAR1!$E$13)</f>
        <v/>
      </c>
    </row>
    <row r="2551">
      <c r="A2551" s="5" t="n">
        <v>2550</v>
      </c>
      <c r="B2551" s="5" t="n">
        <v>7</v>
      </c>
      <c r="C2551" s="5" t="n">
        <v>360</v>
      </c>
      <c r="D2551" s="5" t="n">
        <v>12</v>
      </c>
      <c r="E2551" s="5" t="n">
        <v>0</v>
      </c>
      <c r="F2551" s="5" t="n">
        <v>29.3</v>
      </c>
      <c r="G2551" s="5" t="n">
        <v>15</v>
      </c>
      <c r="H2551" s="5" t="n">
        <v>17.54</v>
      </c>
      <c r="I2551" s="6">
        <f>IF(E2551&gt;=Markov!$B$3,1,0)</f>
        <v/>
      </c>
      <c r="J2551" s="6">
        <f>I2550</f>
        <v/>
      </c>
      <c r="K2551" s="7">
        <f>MAR1!$B$5+MAR1!$C$5*COS(2*PI()*$C2551/365)+MAR1!$D$5*SIN(2*PI()*$C2551/365)</f>
        <v/>
      </c>
      <c r="L2551" s="7">
        <f>MAR1!$B$6+MAR1!$C$6*COS(2*PI()*$C2551/365)+MAR1!$D$6*SIN(2*PI()*$C2551/365)</f>
        <v/>
      </c>
      <c r="M2551" s="7">
        <f>MAR1!$B$7+MAR1!$C$7*COS(2*PI()*$C2551/365)+MAR1!$D$7*SIN(2*PI()*$C2551/365)</f>
        <v/>
      </c>
      <c r="N2551" s="7">
        <f>F2551-K2551</f>
        <v/>
      </c>
      <c r="O2551" s="7">
        <f>G2551-L2551</f>
        <v/>
      </c>
      <c r="P2551" s="7">
        <f>H2551-M2551</f>
        <v/>
      </c>
      <c r="Q2551" s="7">
        <f>IF($I2551=1,(N2551-MAR1!$B$11)/MAR1!$D$11,(N2551-MAR1!$C$11)/MAR1!$E$11)</f>
        <v/>
      </c>
      <c r="R2551" s="7">
        <f>IF($I2551=1,(O2551-MAR1!$B$12)/MAR1!$D$12,(O2551-MAR1!$C$12)/MAR1!$E$12)</f>
        <v/>
      </c>
      <c r="S2551" s="7">
        <f>IF($I2551=1,(P2551-MAR1!$B$13)/MAR1!$D$13,(P2551-MAR1!$C$13)/MAR1!$E$13)</f>
        <v/>
      </c>
    </row>
    <row r="2552">
      <c r="A2552" s="5" t="n">
        <v>2551</v>
      </c>
      <c r="B2552" s="5" t="n">
        <v>7</v>
      </c>
      <c r="C2552" s="5" t="n">
        <v>361</v>
      </c>
      <c r="D2552" s="5" t="n">
        <v>12</v>
      </c>
      <c r="E2552" s="5" t="n">
        <v>0</v>
      </c>
      <c r="F2552" s="5" t="n">
        <v>28.2</v>
      </c>
      <c r="G2552" s="5" t="n">
        <v>13</v>
      </c>
      <c r="H2552" s="5" t="n">
        <v>14.75</v>
      </c>
      <c r="I2552" s="6">
        <f>IF(E2552&gt;=Markov!$B$3,1,0)</f>
        <v/>
      </c>
      <c r="J2552" s="6">
        <f>I2551</f>
        <v/>
      </c>
      <c r="K2552" s="7">
        <f>MAR1!$B$5+MAR1!$C$5*COS(2*PI()*$C2552/365)+MAR1!$D$5*SIN(2*PI()*$C2552/365)</f>
        <v/>
      </c>
      <c r="L2552" s="7">
        <f>MAR1!$B$6+MAR1!$C$6*COS(2*PI()*$C2552/365)+MAR1!$D$6*SIN(2*PI()*$C2552/365)</f>
        <v/>
      </c>
      <c r="M2552" s="7">
        <f>MAR1!$B$7+MAR1!$C$7*COS(2*PI()*$C2552/365)+MAR1!$D$7*SIN(2*PI()*$C2552/365)</f>
        <v/>
      </c>
      <c r="N2552" s="7">
        <f>F2552-K2552</f>
        <v/>
      </c>
      <c r="O2552" s="7">
        <f>G2552-L2552</f>
        <v/>
      </c>
      <c r="P2552" s="7">
        <f>H2552-M2552</f>
        <v/>
      </c>
      <c r="Q2552" s="7">
        <f>IF($I2552=1,(N2552-MAR1!$B$11)/MAR1!$D$11,(N2552-MAR1!$C$11)/MAR1!$E$11)</f>
        <v/>
      </c>
      <c r="R2552" s="7">
        <f>IF($I2552=1,(O2552-MAR1!$B$12)/MAR1!$D$12,(O2552-MAR1!$C$12)/MAR1!$E$12)</f>
        <v/>
      </c>
      <c r="S2552" s="7">
        <f>IF($I2552=1,(P2552-MAR1!$B$13)/MAR1!$D$13,(P2552-MAR1!$C$13)/MAR1!$E$13)</f>
        <v/>
      </c>
    </row>
    <row r="2553">
      <c r="A2553" s="5" t="n">
        <v>2552</v>
      </c>
      <c r="B2553" s="5" t="n">
        <v>7</v>
      </c>
      <c r="C2553" s="5" t="n">
        <v>362</v>
      </c>
      <c r="D2553" s="5" t="n">
        <v>12</v>
      </c>
      <c r="E2553" s="5" t="n">
        <v>0</v>
      </c>
      <c r="F2553" s="5" t="n">
        <v>27.7</v>
      </c>
      <c r="G2553" s="5" t="n">
        <v>14</v>
      </c>
      <c r="H2553" s="5" t="n">
        <v>16.1</v>
      </c>
      <c r="I2553" s="6">
        <f>IF(E2553&gt;=Markov!$B$3,1,0)</f>
        <v/>
      </c>
      <c r="J2553" s="6">
        <f>I2552</f>
        <v/>
      </c>
      <c r="K2553" s="7">
        <f>MAR1!$B$5+MAR1!$C$5*COS(2*PI()*$C2553/365)+MAR1!$D$5*SIN(2*PI()*$C2553/365)</f>
        <v/>
      </c>
      <c r="L2553" s="7">
        <f>MAR1!$B$6+MAR1!$C$6*COS(2*PI()*$C2553/365)+MAR1!$D$6*SIN(2*PI()*$C2553/365)</f>
        <v/>
      </c>
      <c r="M2553" s="7">
        <f>MAR1!$B$7+MAR1!$C$7*COS(2*PI()*$C2553/365)+MAR1!$D$7*SIN(2*PI()*$C2553/365)</f>
        <v/>
      </c>
      <c r="N2553" s="7">
        <f>F2553-K2553</f>
        <v/>
      </c>
      <c r="O2553" s="7">
        <f>G2553-L2553</f>
        <v/>
      </c>
      <c r="P2553" s="7">
        <f>H2553-M2553</f>
        <v/>
      </c>
      <c r="Q2553" s="7">
        <f>IF($I2553=1,(N2553-MAR1!$B$11)/MAR1!$D$11,(N2553-MAR1!$C$11)/MAR1!$E$11)</f>
        <v/>
      </c>
      <c r="R2553" s="7">
        <f>IF($I2553=1,(O2553-MAR1!$B$12)/MAR1!$D$12,(O2553-MAR1!$C$12)/MAR1!$E$12)</f>
        <v/>
      </c>
      <c r="S2553" s="7">
        <f>IF($I2553=1,(P2553-MAR1!$B$13)/MAR1!$D$13,(P2553-MAR1!$C$13)/MAR1!$E$13)</f>
        <v/>
      </c>
    </row>
    <row r="2554">
      <c r="A2554" s="5" t="n">
        <v>2553</v>
      </c>
      <c r="B2554" s="5" t="n">
        <v>7</v>
      </c>
      <c r="C2554" s="5" t="n">
        <v>363</v>
      </c>
      <c r="D2554" s="5" t="n">
        <v>12</v>
      </c>
      <c r="E2554" s="5" t="n">
        <v>0</v>
      </c>
      <c r="F2554" s="5" t="n">
        <v>29.2</v>
      </c>
      <c r="G2554" s="5" t="n">
        <v>13.9</v>
      </c>
      <c r="H2554" s="5" t="n">
        <v>17.03</v>
      </c>
      <c r="I2554" s="6">
        <f>IF(E2554&gt;=Markov!$B$3,1,0)</f>
        <v/>
      </c>
      <c r="J2554" s="6">
        <f>I2553</f>
        <v/>
      </c>
      <c r="K2554" s="7">
        <f>MAR1!$B$5+MAR1!$C$5*COS(2*PI()*$C2554/365)+MAR1!$D$5*SIN(2*PI()*$C2554/365)</f>
        <v/>
      </c>
      <c r="L2554" s="7">
        <f>MAR1!$B$6+MAR1!$C$6*COS(2*PI()*$C2554/365)+MAR1!$D$6*SIN(2*PI()*$C2554/365)</f>
        <v/>
      </c>
      <c r="M2554" s="7">
        <f>MAR1!$B$7+MAR1!$C$7*COS(2*PI()*$C2554/365)+MAR1!$D$7*SIN(2*PI()*$C2554/365)</f>
        <v/>
      </c>
      <c r="N2554" s="7">
        <f>F2554-K2554</f>
        <v/>
      </c>
      <c r="O2554" s="7">
        <f>G2554-L2554</f>
        <v/>
      </c>
      <c r="P2554" s="7">
        <f>H2554-M2554</f>
        <v/>
      </c>
      <c r="Q2554" s="7">
        <f>IF($I2554=1,(N2554-MAR1!$B$11)/MAR1!$D$11,(N2554-MAR1!$C$11)/MAR1!$E$11)</f>
        <v/>
      </c>
      <c r="R2554" s="7">
        <f>IF($I2554=1,(O2554-MAR1!$B$12)/MAR1!$D$12,(O2554-MAR1!$C$12)/MAR1!$E$12)</f>
        <v/>
      </c>
      <c r="S2554" s="7">
        <f>IF($I2554=1,(P2554-MAR1!$B$13)/MAR1!$D$13,(P2554-MAR1!$C$13)/MAR1!$E$13)</f>
        <v/>
      </c>
    </row>
    <row r="2555">
      <c r="A2555" s="5" t="n">
        <v>2554</v>
      </c>
      <c r="B2555" s="5" t="n">
        <v>7</v>
      </c>
      <c r="C2555" s="5" t="n">
        <v>364</v>
      </c>
      <c r="D2555" s="5" t="n">
        <v>12</v>
      </c>
      <c r="E2555" s="5" t="n">
        <v>0</v>
      </c>
      <c r="F2555" s="5" t="n">
        <v>32</v>
      </c>
      <c r="G2555" s="5" t="n">
        <v>15</v>
      </c>
      <c r="H2555" s="5" t="n">
        <v>22.51</v>
      </c>
      <c r="I2555" s="6">
        <f>IF(E2555&gt;=Markov!$B$3,1,0)</f>
        <v/>
      </c>
      <c r="J2555" s="6">
        <f>I2554</f>
        <v/>
      </c>
      <c r="K2555" s="7">
        <f>MAR1!$B$5+MAR1!$C$5*COS(2*PI()*$C2555/365)+MAR1!$D$5*SIN(2*PI()*$C2555/365)</f>
        <v/>
      </c>
      <c r="L2555" s="7">
        <f>MAR1!$B$6+MAR1!$C$6*COS(2*PI()*$C2555/365)+MAR1!$D$6*SIN(2*PI()*$C2555/365)</f>
        <v/>
      </c>
      <c r="M2555" s="7">
        <f>MAR1!$B$7+MAR1!$C$7*COS(2*PI()*$C2555/365)+MAR1!$D$7*SIN(2*PI()*$C2555/365)</f>
        <v/>
      </c>
      <c r="N2555" s="7">
        <f>F2555-K2555</f>
        <v/>
      </c>
      <c r="O2555" s="7">
        <f>G2555-L2555</f>
        <v/>
      </c>
      <c r="P2555" s="7">
        <f>H2555-M2555</f>
        <v/>
      </c>
      <c r="Q2555" s="7">
        <f>IF($I2555=1,(N2555-MAR1!$B$11)/MAR1!$D$11,(N2555-MAR1!$C$11)/MAR1!$E$11)</f>
        <v/>
      </c>
      <c r="R2555" s="7">
        <f>IF($I2555=1,(O2555-MAR1!$B$12)/MAR1!$D$12,(O2555-MAR1!$C$12)/MAR1!$E$12)</f>
        <v/>
      </c>
      <c r="S2555" s="7">
        <f>IF($I2555=1,(P2555-MAR1!$B$13)/MAR1!$D$13,(P2555-MAR1!$C$13)/MAR1!$E$13)</f>
        <v/>
      </c>
    </row>
    <row r="2556">
      <c r="A2556" s="5" t="n">
        <v>2555</v>
      </c>
      <c r="B2556" s="5" t="n">
        <v>7</v>
      </c>
      <c r="C2556" s="5" t="n">
        <v>365</v>
      </c>
      <c r="D2556" s="5" t="n">
        <v>12</v>
      </c>
      <c r="E2556" s="5" t="n">
        <v>0</v>
      </c>
      <c r="F2556" s="5" t="n">
        <v>28.6</v>
      </c>
      <c r="G2556" s="5" t="n">
        <v>14.9</v>
      </c>
      <c r="H2556" s="5" t="n">
        <v>13.4</v>
      </c>
      <c r="I2556" s="6">
        <f>IF(E2556&gt;=Markov!$B$3,1,0)</f>
        <v/>
      </c>
      <c r="J2556" s="6">
        <f>I2555</f>
        <v/>
      </c>
      <c r="K2556" s="7">
        <f>MAR1!$B$5+MAR1!$C$5*COS(2*PI()*$C2556/365)+MAR1!$D$5*SIN(2*PI()*$C2556/365)</f>
        <v/>
      </c>
      <c r="L2556" s="7">
        <f>MAR1!$B$6+MAR1!$C$6*COS(2*PI()*$C2556/365)+MAR1!$D$6*SIN(2*PI()*$C2556/365)</f>
        <v/>
      </c>
      <c r="M2556" s="7">
        <f>MAR1!$B$7+MAR1!$C$7*COS(2*PI()*$C2556/365)+MAR1!$D$7*SIN(2*PI()*$C2556/365)</f>
        <v/>
      </c>
      <c r="N2556" s="7">
        <f>F2556-K2556</f>
        <v/>
      </c>
      <c r="O2556" s="7">
        <f>G2556-L2556</f>
        <v/>
      </c>
      <c r="P2556" s="7">
        <f>H2556-M2556</f>
        <v/>
      </c>
      <c r="Q2556" s="7">
        <f>IF($I2556=1,(N2556-MAR1!$B$11)/MAR1!$D$11,(N2556-MAR1!$C$11)/MAR1!$E$11)</f>
        <v/>
      </c>
      <c r="R2556" s="7">
        <f>IF($I2556=1,(O2556-MAR1!$B$12)/MAR1!$D$12,(O2556-MAR1!$C$12)/MAR1!$E$12)</f>
        <v/>
      </c>
      <c r="S2556" s="7">
        <f>IF($I2556=1,(P2556-MAR1!$B$13)/MAR1!$D$13,(P2556-MAR1!$C$13)/MAR1!$E$13)</f>
        <v/>
      </c>
    </row>
    <row r="2557">
      <c r="A2557" s="5" t="n">
        <v>2556</v>
      </c>
      <c r="B2557" s="5" t="n">
        <v>8</v>
      </c>
      <c r="C2557" s="5" t="n">
        <v>1</v>
      </c>
      <c r="D2557" s="5" t="n">
        <v>1</v>
      </c>
      <c r="E2557" s="5" t="n">
        <v>0</v>
      </c>
      <c r="F2557" s="5" t="n">
        <v>29.8</v>
      </c>
      <c r="G2557" s="5" t="n">
        <v>13.7</v>
      </c>
      <c r="H2557" s="5" t="n">
        <v>12.26</v>
      </c>
      <c r="I2557" s="6">
        <f>IF(E2557&gt;=Markov!$B$3,1,0)</f>
        <v/>
      </c>
      <c r="J2557" s="6">
        <f>I2556</f>
        <v/>
      </c>
      <c r="K2557" s="7">
        <f>MAR1!$B$5+MAR1!$C$5*COS(2*PI()*$C2557/365)+MAR1!$D$5*SIN(2*PI()*$C2557/365)</f>
        <v/>
      </c>
      <c r="L2557" s="7">
        <f>MAR1!$B$6+MAR1!$C$6*COS(2*PI()*$C2557/365)+MAR1!$D$6*SIN(2*PI()*$C2557/365)</f>
        <v/>
      </c>
      <c r="M2557" s="7">
        <f>MAR1!$B$7+MAR1!$C$7*COS(2*PI()*$C2557/365)+MAR1!$D$7*SIN(2*PI()*$C2557/365)</f>
        <v/>
      </c>
      <c r="N2557" s="7">
        <f>F2557-K2557</f>
        <v/>
      </c>
      <c r="O2557" s="7">
        <f>G2557-L2557</f>
        <v/>
      </c>
      <c r="P2557" s="7">
        <f>H2557-M2557</f>
        <v/>
      </c>
      <c r="Q2557" s="7">
        <f>IF($I2557=1,(N2557-MAR1!$B$11)/MAR1!$D$11,(N2557-MAR1!$C$11)/MAR1!$E$11)</f>
        <v/>
      </c>
      <c r="R2557" s="7">
        <f>IF($I2557=1,(O2557-MAR1!$B$12)/MAR1!$D$12,(O2557-MAR1!$C$12)/MAR1!$E$12)</f>
        <v/>
      </c>
      <c r="S2557" s="7">
        <f>IF($I2557=1,(P2557-MAR1!$B$13)/MAR1!$D$13,(P2557-MAR1!$C$13)/MAR1!$E$13)</f>
        <v/>
      </c>
    </row>
    <row r="2558">
      <c r="A2558" s="5" t="n">
        <v>2557</v>
      </c>
      <c r="B2558" s="5" t="n">
        <v>8</v>
      </c>
      <c r="C2558" s="5" t="n">
        <v>2</v>
      </c>
      <c r="D2558" s="5" t="n">
        <v>1</v>
      </c>
      <c r="E2558" s="5" t="n">
        <v>1.3</v>
      </c>
      <c r="F2558" s="5" t="n">
        <v>28.2</v>
      </c>
      <c r="G2558" s="5" t="n">
        <v>13.8</v>
      </c>
      <c r="H2558" s="5" t="n">
        <v>12.84</v>
      </c>
      <c r="I2558" s="6">
        <f>IF(E2558&gt;=Markov!$B$3,1,0)</f>
        <v/>
      </c>
      <c r="J2558" s="6">
        <f>I2557</f>
        <v/>
      </c>
      <c r="K2558" s="7">
        <f>MAR1!$B$5+MAR1!$C$5*COS(2*PI()*$C2558/365)+MAR1!$D$5*SIN(2*PI()*$C2558/365)</f>
        <v/>
      </c>
      <c r="L2558" s="7">
        <f>MAR1!$B$6+MAR1!$C$6*COS(2*PI()*$C2558/365)+MAR1!$D$6*SIN(2*PI()*$C2558/365)</f>
        <v/>
      </c>
      <c r="M2558" s="7">
        <f>MAR1!$B$7+MAR1!$C$7*COS(2*PI()*$C2558/365)+MAR1!$D$7*SIN(2*PI()*$C2558/365)</f>
        <v/>
      </c>
      <c r="N2558" s="7">
        <f>F2558-K2558</f>
        <v/>
      </c>
      <c r="O2558" s="7">
        <f>G2558-L2558</f>
        <v/>
      </c>
      <c r="P2558" s="7">
        <f>H2558-M2558</f>
        <v/>
      </c>
      <c r="Q2558" s="7">
        <f>IF($I2558=1,(N2558-MAR1!$B$11)/MAR1!$D$11,(N2558-MAR1!$C$11)/MAR1!$E$11)</f>
        <v/>
      </c>
      <c r="R2558" s="7">
        <f>IF($I2558=1,(O2558-MAR1!$B$12)/MAR1!$D$12,(O2558-MAR1!$C$12)/MAR1!$E$12)</f>
        <v/>
      </c>
      <c r="S2558" s="7">
        <f>IF($I2558=1,(P2558-MAR1!$B$13)/MAR1!$D$13,(P2558-MAR1!$C$13)/MAR1!$E$13)</f>
        <v/>
      </c>
    </row>
    <row r="2559">
      <c r="A2559" s="5" t="n">
        <v>2558</v>
      </c>
      <c r="B2559" s="5" t="n">
        <v>8</v>
      </c>
      <c r="C2559" s="5" t="n">
        <v>3</v>
      </c>
      <c r="D2559" s="5" t="n">
        <v>1</v>
      </c>
      <c r="E2559" s="5" t="n">
        <v>0</v>
      </c>
      <c r="F2559" s="5" t="n">
        <v>29.4</v>
      </c>
      <c r="G2559" s="5" t="n">
        <v>12.4</v>
      </c>
      <c r="H2559" s="5" t="n">
        <v>16.41</v>
      </c>
      <c r="I2559" s="6">
        <f>IF(E2559&gt;=Markov!$B$3,1,0)</f>
        <v/>
      </c>
      <c r="J2559" s="6">
        <f>I2558</f>
        <v/>
      </c>
      <c r="K2559" s="7">
        <f>MAR1!$B$5+MAR1!$C$5*COS(2*PI()*$C2559/365)+MAR1!$D$5*SIN(2*PI()*$C2559/365)</f>
        <v/>
      </c>
      <c r="L2559" s="7">
        <f>MAR1!$B$6+MAR1!$C$6*COS(2*PI()*$C2559/365)+MAR1!$D$6*SIN(2*PI()*$C2559/365)</f>
        <v/>
      </c>
      <c r="M2559" s="7">
        <f>MAR1!$B$7+MAR1!$C$7*COS(2*PI()*$C2559/365)+MAR1!$D$7*SIN(2*PI()*$C2559/365)</f>
        <v/>
      </c>
      <c r="N2559" s="7">
        <f>F2559-K2559</f>
        <v/>
      </c>
      <c r="O2559" s="7">
        <f>G2559-L2559</f>
        <v/>
      </c>
      <c r="P2559" s="7">
        <f>H2559-M2559</f>
        <v/>
      </c>
      <c r="Q2559" s="7">
        <f>IF($I2559=1,(N2559-MAR1!$B$11)/MAR1!$D$11,(N2559-MAR1!$C$11)/MAR1!$E$11)</f>
        <v/>
      </c>
      <c r="R2559" s="7">
        <f>IF($I2559=1,(O2559-MAR1!$B$12)/MAR1!$D$12,(O2559-MAR1!$C$12)/MAR1!$E$12)</f>
        <v/>
      </c>
      <c r="S2559" s="7">
        <f>IF($I2559=1,(P2559-MAR1!$B$13)/MAR1!$D$13,(P2559-MAR1!$C$13)/MAR1!$E$13)</f>
        <v/>
      </c>
    </row>
    <row r="2560">
      <c r="A2560" s="5" t="n">
        <v>2559</v>
      </c>
      <c r="B2560" s="5" t="n">
        <v>8</v>
      </c>
      <c r="C2560" s="5" t="n">
        <v>4</v>
      </c>
      <c r="D2560" s="5" t="n">
        <v>1</v>
      </c>
      <c r="E2560" s="5" t="n">
        <v>0</v>
      </c>
      <c r="F2560" s="5" t="n">
        <v>28.7</v>
      </c>
      <c r="G2560" s="5" t="n">
        <v>13.2</v>
      </c>
      <c r="H2560" s="5" t="n">
        <v>13.3</v>
      </c>
      <c r="I2560" s="6">
        <f>IF(E2560&gt;=Markov!$B$3,1,0)</f>
        <v/>
      </c>
      <c r="J2560" s="6">
        <f>I2559</f>
        <v/>
      </c>
      <c r="K2560" s="7">
        <f>MAR1!$B$5+MAR1!$C$5*COS(2*PI()*$C2560/365)+MAR1!$D$5*SIN(2*PI()*$C2560/365)</f>
        <v/>
      </c>
      <c r="L2560" s="7">
        <f>MAR1!$B$6+MAR1!$C$6*COS(2*PI()*$C2560/365)+MAR1!$D$6*SIN(2*PI()*$C2560/365)</f>
        <v/>
      </c>
      <c r="M2560" s="7">
        <f>MAR1!$B$7+MAR1!$C$7*COS(2*PI()*$C2560/365)+MAR1!$D$7*SIN(2*PI()*$C2560/365)</f>
        <v/>
      </c>
      <c r="N2560" s="7">
        <f>F2560-K2560</f>
        <v/>
      </c>
      <c r="O2560" s="7">
        <f>G2560-L2560</f>
        <v/>
      </c>
      <c r="P2560" s="7">
        <f>H2560-M2560</f>
        <v/>
      </c>
      <c r="Q2560" s="7">
        <f>IF($I2560=1,(N2560-MAR1!$B$11)/MAR1!$D$11,(N2560-MAR1!$C$11)/MAR1!$E$11)</f>
        <v/>
      </c>
      <c r="R2560" s="7">
        <f>IF($I2560=1,(O2560-MAR1!$B$12)/MAR1!$D$12,(O2560-MAR1!$C$12)/MAR1!$E$12)</f>
        <v/>
      </c>
      <c r="S2560" s="7">
        <f>IF($I2560=1,(P2560-MAR1!$B$13)/MAR1!$D$13,(P2560-MAR1!$C$13)/MAR1!$E$13)</f>
        <v/>
      </c>
    </row>
    <row r="2561">
      <c r="A2561" s="5" t="n">
        <v>2560</v>
      </c>
      <c r="B2561" s="5" t="n">
        <v>8</v>
      </c>
      <c r="C2561" s="5" t="n">
        <v>5</v>
      </c>
      <c r="D2561" s="5" t="n">
        <v>1</v>
      </c>
      <c r="E2561" s="5" t="n">
        <v>0</v>
      </c>
      <c r="F2561" s="5" t="n">
        <v>25</v>
      </c>
      <c r="G2561" s="5" t="n">
        <v>13.1</v>
      </c>
      <c r="H2561" s="5" t="n">
        <v>14.81</v>
      </c>
      <c r="I2561" s="6">
        <f>IF(E2561&gt;=Markov!$B$3,1,0)</f>
        <v/>
      </c>
      <c r="J2561" s="6">
        <f>I2560</f>
        <v/>
      </c>
      <c r="K2561" s="7">
        <f>MAR1!$B$5+MAR1!$C$5*COS(2*PI()*$C2561/365)+MAR1!$D$5*SIN(2*PI()*$C2561/365)</f>
        <v/>
      </c>
      <c r="L2561" s="7">
        <f>MAR1!$B$6+MAR1!$C$6*COS(2*PI()*$C2561/365)+MAR1!$D$6*SIN(2*PI()*$C2561/365)</f>
        <v/>
      </c>
      <c r="M2561" s="7">
        <f>MAR1!$B$7+MAR1!$C$7*COS(2*PI()*$C2561/365)+MAR1!$D$7*SIN(2*PI()*$C2561/365)</f>
        <v/>
      </c>
      <c r="N2561" s="7">
        <f>F2561-K2561</f>
        <v/>
      </c>
      <c r="O2561" s="7">
        <f>G2561-L2561</f>
        <v/>
      </c>
      <c r="P2561" s="7">
        <f>H2561-M2561</f>
        <v/>
      </c>
      <c r="Q2561" s="7">
        <f>IF($I2561=1,(N2561-MAR1!$B$11)/MAR1!$D$11,(N2561-MAR1!$C$11)/MAR1!$E$11)</f>
        <v/>
      </c>
      <c r="R2561" s="7">
        <f>IF($I2561=1,(O2561-MAR1!$B$12)/MAR1!$D$12,(O2561-MAR1!$C$12)/MAR1!$E$12)</f>
        <v/>
      </c>
      <c r="S2561" s="7">
        <f>IF($I2561=1,(P2561-MAR1!$B$13)/MAR1!$D$13,(P2561-MAR1!$C$13)/MAR1!$E$13)</f>
        <v/>
      </c>
    </row>
    <row r="2562">
      <c r="A2562" s="5" t="n">
        <v>2561</v>
      </c>
      <c r="B2562" s="5" t="n">
        <v>8</v>
      </c>
      <c r="C2562" s="5" t="n">
        <v>6</v>
      </c>
      <c r="D2562" s="5" t="n">
        <v>1</v>
      </c>
      <c r="E2562" s="5" t="n">
        <v>0</v>
      </c>
      <c r="F2562" s="5" t="n">
        <v>27.3</v>
      </c>
      <c r="G2562" s="5" t="n">
        <v>12.8</v>
      </c>
      <c r="H2562" s="5" t="n">
        <v>12.2</v>
      </c>
      <c r="I2562" s="6">
        <f>IF(E2562&gt;=Markov!$B$3,1,0)</f>
        <v/>
      </c>
      <c r="J2562" s="6">
        <f>I2561</f>
        <v/>
      </c>
      <c r="K2562" s="7">
        <f>MAR1!$B$5+MAR1!$C$5*COS(2*PI()*$C2562/365)+MAR1!$D$5*SIN(2*PI()*$C2562/365)</f>
        <v/>
      </c>
      <c r="L2562" s="7">
        <f>MAR1!$B$6+MAR1!$C$6*COS(2*PI()*$C2562/365)+MAR1!$D$6*SIN(2*PI()*$C2562/365)</f>
        <v/>
      </c>
      <c r="M2562" s="7">
        <f>MAR1!$B$7+MAR1!$C$7*COS(2*PI()*$C2562/365)+MAR1!$D$7*SIN(2*PI()*$C2562/365)</f>
        <v/>
      </c>
      <c r="N2562" s="7">
        <f>F2562-K2562</f>
        <v/>
      </c>
      <c r="O2562" s="7">
        <f>G2562-L2562</f>
        <v/>
      </c>
      <c r="P2562" s="7">
        <f>H2562-M2562</f>
        <v/>
      </c>
      <c r="Q2562" s="7">
        <f>IF($I2562=1,(N2562-MAR1!$B$11)/MAR1!$D$11,(N2562-MAR1!$C$11)/MAR1!$E$11)</f>
        <v/>
      </c>
      <c r="R2562" s="7">
        <f>IF($I2562=1,(O2562-MAR1!$B$12)/MAR1!$D$12,(O2562-MAR1!$C$12)/MAR1!$E$12)</f>
        <v/>
      </c>
      <c r="S2562" s="7">
        <f>IF($I2562=1,(P2562-MAR1!$B$13)/MAR1!$D$13,(P2562-MAR1!$C$13)/MAR1!$E$13)</f>
        <v/>
      </c>
    </row>
    <row r="2563">
      <c r="A2563" s="5" t="n">
        <v>2562</v>
      </c>
      <c r="B2563" s="5" t="n">
        <v>8</v>
      </c>
      <c r="C2563" s="5" t="n">
        <v>7</v>
      </c>
      <c r="D2563" s="5" t="n">
        <v>1</v>
      </c>
      <c r="E2563" s="5" t="n">
        <v>0</v>
      </c>
      <c r="F2563" s="5" t="n">
        <v>29</v>
      </c>
      <c r="G2563" s="5" t="n">
        <v>13.6</v>
      </c>
      <c r="H2563" s="5" t="n">
        <v>19.83</v>
      </c>
      <c r="I2563" s="6">
        <f>IF(E2563&gt;=Markov!$B$3,1,0)</f>
        <v/>
      </c>
      <c r="J2563" s="6">
        <f>I2562</f>
        <v/>
      </c>
      <c r="K2563" s="7">
        <f>MAR1!$B$5+MAR1!$C$5*COS(2*PI()*$C2563/365)+MAR1!$D$5*SIN(2*PI()*$C2563/365)</f>
        <v/>
      </c>
      <c r="L2563" s="7">
        <f>MAR1!$B$6+MAR1!$C$6*COS(2*PI()*$C2563/365)+MAR1!$D$6*SIN(2*PI()*$C2563/365)</f>
        <v/>
      </c>
      <c r="M2563" s="7">
        <f>MAR1!$B$7+MAR1!$C$7*COS(2*PI()*$C2563/365)+MAR1!$D$7*SIN(2*PI()*$C2563/365)</f>
        <v/>
      </c>
      <c r="N2563" s="7">
        <f>F2563-K2563</f>
        <v/>
      </c>
      <c r="O2563" s="7">
        <f>G2563-L2563</f>
        <v/>
      </c>
      <c r="P2563" s="7">
        <f>H2563-M2563</f>
        <v/>
      </c>
      <c r="Q2563" s="7">
        <f>IF($I2563=1,(N2563-MAR1!$B$11)/MAR1!$D$11,(N2563-MAR1!$C$11)/MAR1!$E$11)</f>
        <v/>
      </c>
      <c r="R2563" s="7">
        <f>IF($I2563=1,(O2563-MAR1!$B$12)/MAR1!$D$12,(O2563-MAR1!$C$12)/MAR1!$E$12)</f>
        <v/>
      </c>
      <c r="S2563" s="7">
        <f>IF($I2563=1,(P2563-MAR1!$B$13)/MAR1!$D$13,(P2563-MAR1!$C$13)/MAR1!$E$13)</f>
        <v/>
      </c>
    </row>
    <row r="2564">
      <c r="A2564" s="5" t="n">
        <v>2563</v>
      </c>
      <c r="B2564" s="5" t="n">
        <v>8</v>
      </c>
      <c r="C2564" s="5" t="n">
        <v>8</v>
      </c>
      <c r="D2564" s="5" t="n">
        <v>1</v>
      </c>
      <c r="E2564" s="5" t="n">
        <v>0</v>
      </c>
      <c r="F2564" s="5" t="n">
        <v>30.4</v>
      </c>
      <c r="G2564" s="5" t="n">
        <v>15</v>
      </c>
      <c r="H2564" s="5" t="n">
        <v>17.07</v>
      </c>
      <c r="I2564" s="6">
        <f>IF(E2564&gt;=Markov!$B$3,1,0)</f>
        <v/>
      </c>
      <c r="J2564" s="6">
        <f>I2563</f>
        <v/>
      </c>
      <c r="K2564" s="7">
        <f>MAR1!$B$5+MAR1!$C$5*COS(2*PI()*$C2564/365)+MAR1!$D$5*SIN(2*PI()*$C2564/365)</f>
        <v/>
      </c>
      <c r="L2564" s="7">
        <f>MAR1!$B$6+MAR1!$C$6*COS(2*PI()*$C2564/365)+MAR1!$D$6*SIN(2*PI()*$C2564/365)</f>
        <v/>
      </c>
      <c r="M2564" s="7">
        <f>MAR1!$B$7+MAR1!$C$7*COS(2*PI()*$C2564/365)+MAR1!$D$7*SIN(2*PI()*$C2564/365)</f>
        <v/>
      </c>
      <c r="N2564" s="7">
        <f>F2564-K2564</f>
        <v/>
      </c>
      <c r="O2564" s="7">
        <f>G2564-L2564</f>
        <v/>
      </c>
      <c r="P2564" s="7">
        <f>H2564-M2564</f>
        <v/>
      </c>
      <c r="Q2564" s="7">
        <f>IF($I2564=1,(N2564-MAR1!$B$11)/MAR1!$D$11,(N2564-MAR1!$C$11)/MAR1!$E$11)</f>
        <v/>
      </c>
      <c r="R2564" s="7">
        <f>IF($I2564=1,(O2564-MAR1!$B$12)/MAR1!$D$12,(O2564-MAR1!$C$12)/MAR1!$E$12)</f>
        <v/>
      </c>
      <c r="S2564" s="7">
        <f>IF($I2564=1,(P2564-MAR1!$B$13)/MAR1!$D$13,(P2564-MAR1!$C$13)/MAR1!$E$13)</f>
        <v/>
      </c>
    </row>
    <row r="2565">
      <c r="A2565" s="5" t="n">
        <v>2564</v>
      </c>
      <c r="B2565" s="5" t="n">
        <v>8</v>
      </c>
      <c r="C2565" s="5" t="n">
        <v>9</v>
      </c>
      <c r="D2565" s="5" t="n">
        <v>1</v>
      </c>
      <c r="E2565" s="5" t="n">
        <v>0</v>
      </c>
      <c r="F2565" s="5" t="n">
        <v>31.6</v>
      </c>
      <c r="G2565" s="5" t="n">
        <v>13.7</v>
      </c>
      <c r="H2565" s="5" t="n">
        <v>16.41</v>
      </c>
      <c r="I2565" s="6">
        <f>IF(E2565&gt;=Markov!$B$3,1,0)</f>
        <v/>
      </c>
      <c r="J2565" s="6">
        <f>I2564</f>
        <v/>
      </c>
      <c r="K2565" s="7">
        <f>MAR1!$B$5+MAR1!$C$5*COS(2*PI()*$C2565/365)+MAR1!$D$5*SIN(2*PI()*$C2565/365)</f>
        <v/>
      </c>
      <c r="L2565" s="7">
        <f>MAR1!$B$6+MAR1!$C$6*COS(2*PI()*$C2565/365)+MAR1!$D$6*SIN(2*PI()*$C2565/365)</f>
        <v/>
      </c>
      <c r="M2565" s="7">
        <f>MAR1!$B$7+MAR1!$C$7*COS(2*PI()*$C2565/365)+MAR1!$D$7*SIN(2*PI()*$C2565/365)</f>
        <v/>
      </c>
      <c r="N2565" s="7">
        <f>F2565-K2565</f>
        <v/>
      </c>
      <c r="O2565" s="7">
        <f>G2565-L2565</f>
        <v/>
      </c>
      <c r="P2565" s="7">
        <f>H2565-M2565</f>
        <v/>
      </c>
      <c r="Q2565" s="7">
        <f>IF($I2565=1,(N2565-MAR1!$B$11)/MAR1!$D$11,(N2565-MAR1!$C$11)/MAR1!$E$11)</f>
        <v/>
      </c>
      <c r="R2565" s="7">
        <f>IF($I2565=1,(O2565-MAR1!$B$12)/MAR1!$D$12,(O2565-MAR1!$C$12)/MAR1!$E$12)</f>
        <v/>
      </c>
      <c r="S2565" s="7">
        <f>IF($I2565=1,(P2565-MAR1!$B$13)/MAR1!$D$13,(P2565-MAR1!$C$13)/MAR1!$E$13)</f>
        <v/>
      </c>
    </row>
    <row r="2566">
      <c r="A2566" s="5" t="n">
        <v>2565</v>
      </c>
      <c r="B2566" s="5" t="n">
        <v>8</v>
      </c>
      <c r="C2566" s="5" t="n">
        <v>10</v>
      </c>
      <c r="D2566" s="5" t="n">
        <v>1</v>
      </c>
      <c r="E2566" s="5" t="n">
        <v>0</v>
      </c>
      <c r="F2566" s="5" t="n">
        <v>31</v>
      </c>
      <c r="G2566" s="5" t="n">
        <v>13.3</v>
      </c>
      <c r="H2566" s="5" t="n">
        <v>20.06</v>
      </c>
      <c r="I2566" s="6">
        <f>IF(E2566&gt;=Markov!$B$3,1,0)</f>
        <v/>
      </c>
      <c r="J2566" s="6">
        <f>I2565</f>
        <v/>
      </c>
      <c r="K2566" s="7">
        <f>MAR1!$B$5+MAR1!$C$5*COS(2*PI()*$C2566/365)+MAR1!$D$5*SIN(2*PI()*$C2566/365)</f>
        <v/>
      </c>
      <c r="L2566" s="7">
        <f>MAR1!$B$6+MAR1!$C$6*COS(2*PI()*$C2566/365)+MAR1!$D$6*SIN(2*PI()*$C2566/365)</f>
        <v/>
      </c>
      <c r="M2566" s="7">
        <f>MAR1!$B$7+MAR1!$C$7*COS(2*PI()*$C2566/365)+MAR1!$D$7*SIN(2*PI()*$C2566/365)</f>
        <v/>
      </c>
      <c r="N2566" s="7">
        <f>F2566-K2566</f>
        <v/>
      </c>
      <c r="O2566" s="7">
        <f>G2566-L2566</f>
        <v/>
      </c>
      <c r="P2566" s="7">
        <f>H2566-M2566</f>
        <v/>
      </c>
      <c r="Q2566" s="7">
        <f>IF($I2566=1,(N2566-MAR1!$B$11)/MAR1!$D$11,(N2566-MAR1!$C$11)/MAR1!$E$11)</f>
        <v/>
      </c>
      <c r="R2566" s="7">
        <f>IF($I2566=1,(O2566-MAR1!$B$12)/MAR1!$D$12,(O2566-MAR1!$C$12)/MAR1!$E$12)</f>
        <v/>
      </c>
      <c r="S2566" s="7">
        <f>IF($I2566=1,(P2566-MAR1!$B$13)/MAR1!$D$13,(P2566-MAR1!$C$13)/MAR1!$E$13)</f>
        <v/>
      </c>
    </row>
    <row r="2567">
      <c r="A2567" s="5" t="n">
        <v>2566</v>
      </c>
      <c r="B2567" s="5" t="n">
        <v>8</v>
      </c>
      <c r="C2567" s="5" t="n">
        <v>11</v>
      </c>
      <c r="D2567" s="5" t="n">
        <v>1</v>
      </c>
      <c r="E2567" s="5" t="n">
        <v>0</v>
      </c>
      <c r="F2567" s="5" t="n">
        <v>29.3</v>
      </c>
      <c r="G2567" s="5" t="n">
        <v>13.4</v>
      </c>
      <c r="H2567" s="5" t="n">
        <v>17.48</v>
      </c>
      <c r="I2567" s="6">
        <f>IF(E2567&gt;=Markov!$B$3,1,0)</f>
        <v/>
      </c>
      <c r="J2567" s="6">
        <f>I2566</f>
        <v/>
      </c>
      <c r="K2567" s="7">
        <f>MAR1!$B$5+MAR1!$C$5*COS(2*PI()*$C2567/365)+MAR1!$D$5*SIN(2*PI()*$C2567/365)</f>
        <v/>
      </c>
      <c r="L2567" s="7">
        <f>MAR1!$B$6+MAR1!$C$6*COS(2*PI()*$C2567/365)+MAR1!$D$6*SIN(2*PI()*$C2567/365)</f>
        <v/>
      </c>
      <c r="M2567" s="7">
        <f>MAR1!$B$7+MAR1!$C$7*COS(2*PI()*$C2567/365)+MAR1!$D$7*SIN(2*PI()*$C2567/365)</f>
        <v/>
      </c>
      <c r="N2567" s="7">
        <f>F2567-K2567</f>
        <v/>
      </c>
      <c r="O2567" s="7">
        <f>G2567-L2567</f>
        <v/>
      </c>
      <c r="P2567" s="7">
        <f>H2567-M2567</f>
        <v/>
      </c>
      <c r="Q2567" s="7">
        <f>IF($I2567=1,(N2567-MAR1!$B$11)/MAR1!$D$11,(N2567-MAR1!$C$11)/MAR1!$E$11)</f>
        <v/>
      </c>
      <c r="R2567" s="7">
        <f>IF($I2567=1,(O2567-MAR1!$B$12)/MAR1!$D$12,(O2567-MAR1!$C$12)/MAR1!$E$12)</f>
        <v/>
      </c>
      <c r="S2567" s="7">
        <f>IF($I2567=1,(P2567-MAR1!$B$13)/MAR1!$D$13,(P2567-MAR1!$C$13)/MAR1!$E$13)</f>
        <v/>
      </c>
    </row>
    <row r="2568">
      <c r="A2568" s="5" t="n">
        <v>2567</v>
      </c>
      <c r="B2568" s="5" t="n">
        <v>8</v>
      </c>
      <c r="C2568" s="5" t="n">
        <v>12</v>
      </c>
      <c r="D2568" s="5" t="n">
        <v>1</v>
      </c>
      <c r="E2568" s="5" t="n">
        <v>0</v>
      </c>
      <c r="F2568" s="5" t="n">
        <v>29.7</v>
      </c>
      <c r="G2568" s="5" t="n">
        <v>14.4</v>
      </c>
      <c r="H2568" s="5" t="n">
        <v>12.88</v>
      </c>
      <c r="I2568" s="6">
        <f>IF(E2568&gt;=Markov!$B$3,1,0)</f>
        <v/>
      </c>
      <c r="J2568" s="6">
        <f>I2567</f>
        <v/>
      </c>
      <c r="K2568" s="7">
        <f>MAR1!$B$5+MAR1!$C$5*COS(2*PI()*$C2568/365)+MAR1!$D$5*SIN(2*PI()*$C2568/365)</f>
        <v/>
      </c>
      <c r="L2568" s="7">
        <f>MAR1!$B$6+MAR1!$C$6*COS(2*PI()*$C2568/365)+MAR1!$D$6*SIN(2*PI()*$C2568/365)</f>
        <v/>
      </c>
      <c r="M2568" s="7">
        <f>MAR1!$B$7+MAR1!$C$7*COS(2*PI()*$C2568/365)+MAR1!$D$7*SIN(2*PI()*$C2568/365)</f>
        <v/>
      </c>
      <c r="N2568" s="7">
        <f>F2568-K2568</f>
        <v/>
      </c>
      <c r="O2568" s="7">
        <f>G2568-L2568</f>
        <v/>
      </c>
      <c r="P2568" s="7">
        <f>H2568-M2568</f>
        <v/>
      </c>
      <c r="Q2568" s="7">
        <f>IF($I2568=1,(N2568-MAR1!$B$11)/MAR1!$D$11,(N2568-MAR1!$C$11)/MAR1!$E$11)</f>
        <v/>
      </c>
      <c r="R2568" s="7">
        <f>IF($I2568=1,(O2568-MAR1!$B$12)/MAR1!$D$12,(O2568-MAR1!$C$12)/MAR1!$E$12)</f>
        <v/>
      </c>
      <c r="S2568" s="7">
        <f>IF($I2568=1,(P2568-MAR1!$B$13)/MAR1!$D$13,(P2568-MAR1!$C$13)/MAR1!$E$13)</f>
        <v/>
      </c>
    </row>
    <row r="2569">
      <c r="A2569" s="5" t="n">
        <v>2568</v>
      </c>
      <c r="B2569" s="5" t="n">
        <v>8</v>
      </c>
      <c r="C2569" s="5" t="n">
        <v>13</v>
      </c>
      <c r="D2569" s="5" t="n">
        <v>1</v>
      </c>
      <c r="E2569" s="5" t="n">
        <v>0</v>
      </c>
      <c r="F2569" s="5" t="n">
        <v>29</v>
      </c>
      <c r="G2569" s="5" t="n">
        <v>12.1</v>
      </c>
      <c r="H2569" s="5" t="n">
        <v>14.45</v>
      </c>
      <c r="I2569" s="6">
        <f>IF(E2569&gt;=Markov!$B$3,1,0)</f>
        <v/>
      </c>
      <c r="J2569" s="6">
        <f>I2568</f>
        <v/>
      </c>
      <c r="K2569" s="7">
        <f>MAR1!$B$5+MAR1!$C$5*COS(2*PI()*$C2569/365)+MAR1!$D$5*SIN(2*PI()*$C2569/365)</f>
        <v/>
      </c>
      <c r="L2569" s="7">
        <f>MAR1!$B$6+MAR1!$C$6*COS(2*PI()*$C2569/365)+MAR1!$D$6*SIN(2*PI()*$C2569/365)</f>
        <v/>
      </c>
      <c r="M2569" s="7">
        <f>MAR1!$B$7+MAR1!$C$7*COS(2*PI()*$C2569/365)+MAR1!$D$7*SIN(2*PI()*$C2569/365)</f>
        <v/>
      </c>
      <c r="N2569" s="7">
        <f>F2569-K2569</f>
        <v/>
      </c>
      <c r="O2569" s="7">
        <f>G2569-L2569</f>
        <v/>
      </c>
      <c r="P2569" s="7">
        <f>H2569-M2569</f>
        <v/>
      </c>
      <c r="Q2569" s="7">
        <f>IF($I2569=1,(N2569-MAR1!$B$11)/MAR1!$D$11,(N2569-MAR1!$C$11)/MAR1!$E$11)</f>
        <v/>
      </c>
      <c r="R2569" s="7">
        <f>IF($I2569=1,(O2569-MAR1!$B$12)/MAR1!$D$12,(O2569-MAR1!$C$12)/MAR1!$E$12)</f>
        <v/>
      </c>
      <c r="S2569" s="7">
        <f>IF($I2569=1,(P2569-MAR1!$B$13)/MAR1!$D$13,(P2569-MAR1!$C$13)/MAR1!$E$13)</f>
        <v/>
      </c>
    </row>
    <row r="2570">
      <c r="A2570" s="5" t="n">
        <v>2569</v>
      </c>
      <c r="B2570" s="5" t="n">
        <v>8</v>
      </c>
      <c r="C2570" s="5" t="n">
        <v>14</v>
      </c>
      <c r="D2570" s="5" t="n">
        <v>1</v>
      </c>
      <c r="E2570" s="5" t="n">
        <v>0</v>
      </c>
      <c r="F2570" s="5" t="n">
        <v>28.9</v>
      </c>
      <c r="G2570" s="5" t="n">
        <v>14.6</v>
      </c>
      <c r="H2570" s="5" t="n">
        <v>11.56</v>
      </c>
      <c r="I2570" s="6">
        <f>IF(E2570&gt;=Markov!$B$3,1,0)</f>
        <v/>
      </c>
      <c r="J2570" s="6">
        <f>I2569</f>
        <v/>
      </c>
      <c r="K2570" s="7">
        <f>MAR1!$B$5+MAR1!$C$5*COS(2*PI()*$C2570/365)+MAR1!$D$5*SIN(2*PI()*$C2570/365)</f>
        <v/>
      </c>
      <c r="L2570" s="7">
        <f>MAR1!$B$6+MAR1!$C$6*COS(2*PI()*$C2570/365)+MAR1!$D$6*SIN(2*PI()*$C2570/365)</f>
        <v/>
      </c>
      <c r="M2570" s="7">
        <f>MAR1!$B$7+MAR1!$C$7*COS(2*PI()*$C2570/365)+MAR1!$D$7*SIN(2*PI()*$C2570/365)</f>
        <v/>
      </c>
      <c r="N2570" s="7">
        <f>F2570-K2570</f>
        <v/>
      </c>
      <c r="O2570" s="7">
        <f>G2570-L2570</f>
        <v/>
      </c>
      <c r="P2570" s="7">
        <f>H2570-M2570</f>
        <v/>
      </c>
      <c r="Q2570" s="7">
        <f>IF($I2570=1,(N2570-MAR1!$B$11)/MAR1!$D$11,(N2570-MAR1!$C$11)/MAR1!$E$11)</f>
        <v/>
      </c>
      <c r="R2570" s="7">
        <f>IF($I2570=1,(O2570-MAR1!$B$12)/MAR1!$D$12,(O2570-MAR1!$C$12)/MAR1!$E$12)</f>
        <v/>
      </c>
      <c r="S2570" s="7">
        <f>IF($I2570=1,(P2570-MAR1!$B$13)/MAR1!$D$13,(P2570-MAR1!$C$13)/MAR1!$E$13)</f>
        <v/>
      </c>
    </row>
    <row r="2571">
      <c r="A2571" s="5" t="n">
        <v>2570</v>
      </c>
      <c r="B2571" s="5" t="n">
        <v>8</v>
      </c>
      <c r="C2571" s="5" t="n">
        <v>15</v>
      </c>
      <c r="D2571" s="5" t="n">
        <v>1</v>
      </c>
      <c r="E2571" s="5" t="n">
        <v>0</v>
      </c>
      <c r="F2571" s="5" t="n">
        <v>28.8</v>
      </c>
      <c r="G2571" s="5" t="n">
        <v>15</v>
      </c>
      <c r="H2571" s="5" t="n">
        <v>18.1</v>
      </c>
      <c r="I2571" s="6">
        <f>IF(E2571&gt;=Markov!$B$3,1,0)</f>
        <v/>
      </c>
      <c r="J2571" s="6">
        <f>I2570</f>
        <v/>
      </c>
      <c r="K2571" s="7">
        <f>MAR1!$B$5+MAR1!$C$5*COS(2*PI()*$C2571/365)+MAR1!$D$5*SIN(2*PI()*$C2571/365)</f>
        <v/>
      </c>
      <c r="L2571" s="7">
        <f>MAR1!$B$6+MAR1!$C$6*COS(2*PI()*$C2571/365)+MAR1!$D$6*SIN(2*PI()*$C2571/365)</f>
        <v/>
      </c>
      <c r="M2571" s="7">
        <f>MAR1!$B$7+MAR1!$C$7*COS(2*PI()*$C2571/365)+MAR1!$D$7*SIN(2*PI()*$C2571/365)</f>
        <v/>
      </c>
      <c r="N2571" s="7">
        <f>F2571-K2571</f>
        <v/>
      </c>
      <c r="O2571" s="7">
        <f>G2571-L2571</f>
        <v/>
      </c>
      <c r="P2571" s="7">
        <f>H2571-M2571</f>
        <v/>
      </c>
      <c r="Q2571" s="7">
        <f>IF($I2571=1,(N2571-MAR1!$B$11)/MAR1!$D$11,(N2571-MAR1!$C$11)/MAR1!$E$11)</f>
        <v/>
      </c>
      <c r="R2571" s="7">
        <f>IF($I2571=1,(O2571-MAR1!$B$12)/MAR1!$D$12,(O2571-MAR1!$C$12)/MAR1!$E$12)</f>
        <v/>
      </c>
      <c r="S2571" s="7">
        <f>IF($I2571=1,(P2571-MAR1!$B$13)/MAR1!$D$13,(P2571-MAR1!$C$13)/MAR1!$E$13)</f>
        <v/>
      </c>
    </row>
    <row r="2572">
      <c r="A2572" s="5" t="n">
        <v>2571</v>
      </c>
      <c r="B2572" s="5" t="n">
        <v>8</v>
      </c>
      <c r="C2572" s="5" t="n">
        <v>16</v>
      </c>
      <c r="D2572" s="5" t="n">
        <v>1</v>
      </c>
      <c r="E2572" s="5" t="n">
        <v>0</v>
      </c>
      <c r="F2572" s="5" t="n">
        <v>30.3</v>
      </c>
      <c r="G2572" s="5" t="n">
        <v>15.4</v>
      </c>
      <c r="H2572" s="5" t="n">
        <v>18.9</v>
      </c>
      <c r="I2572" s="6">
        <f>IF(E2572&gt;=Markov!$B$3,1,0)</f>
        <v/>
      </c>
      <c r="J2572" s="6">
        <f>I2571</f>
        <v/>
      </c>
      <c r="K2572" s="7">
        <f>MAR1!$B$5+MAR1!$C$5*COS(2*PI()*$C2572/365)+MAR1!$D$5*SIN(2*PI()*$C2572/365)</f>
        <v/>
      </c>
      <c r="L2572" s="7">
        <f>MAR1!$B$6+MAR1!$C$6*COS(2*PI()*$C2572/365)+MAR1!$D$6*SIN(2*PI()*$C2572/365)</f>
        <v/>
      </c>
      <c r="M2572" s="7">
        <f>MAR1!$B$7+MAR1!$C$7*COS(2*PI()*$C2572/365)+MAR1!$D$7*SIN(2*PI()*$C2572/365)</f>
        <v/>
      </c>
      <c r="N2572" s="7">
        <f>F2572-K2572</f>
        <v/>
      </c>
      <c r="O2572" s="7">
        <f>G2572-L2572</f>
        <v/>
      </c>
      <c r="P2572" s="7">
        <f>H2572-M2572</f>
        <v/>
      </c>
      <c r="Q2572" s="7">
        <f>IF($I2572=1,(N2572-MAR1!$B$11)/MAR1!$D$11,(N2572-MAR1!$C$11)/MAR1!$E$11)</f>
        <v/>
      </c>
      <c r="R2572" s="7">
        <f>IF($I2572=1,(O2572-MAR1!$B$12)/MAR1!$D$12,(O2572-MAR1!$C$12)/MAR1!$E$12)</f>
        <v/>
      </c>
      <c r="S2572" s="7">
        <f>IF($I2572=1,(P2572-MAR1!$B$13)/MAR1!$D$13,(P2572-MAR1!$C$13)/MAR1!$E$13)</f>
        <v/>
      </c>
    </row>
    <row r="2573">
      <c r="A2573" s="5" t="n">
        <v>2572</v>
      </c>
      <c r="B2573" s="5" t="n">
        <v>8</v>
      </c>
      <c r="C2573" s="5" t="n">
        <v>17</v>
      </c>
      <c r="D2573" s="5" t="n">
        <v>1</v>
      </c>
      <c r="E2573" s="5" t="n">
        <v>0</v>
      </c>
      <c r="F2573" s="5" t="n">
        <v>30.1</v>
      </c>
      <c r="G2573" s="5" t="n">
        <v>14.6</v>
      </c>
      <c r="H2573" s="5" t="n">
        <v>18.08</v>
      </c>
      <c r="I2573" s="6">
        <f>IF(E2573&gt;=Markov!$B$3,1,0)</f>
        <v/>
      </c>
      <c r="J2573" s="6">
        <f>I2572</f>
        <v/>
      </c>
      <c r="K2573" s="7">
        <f>MAR1!$B$5+MAR1!$C$5*COS(2*PI()*$C2573/365)+MAR1!$D$5*SIN(2*PI()*$C2573/365)</f>
        <v/>
      </c>
      <c r="L2573" s="7">
        <f>MAR1!$B$6+MAR1!$C$6*COS(2*PI()*$C2573/365)+MAR1!$D$6*SIN(2*PI()*$C2573/365)</f>
        <v/>
      </c>
      <c r="M2573" s="7">
        <f>MAR1!$B$7+MAR1!$C$7*COS(2*PI()*$C2573/365)+MAR1!$D$7*SIN(2*PI()*$C2573/365)</f>
        <v/>
      </c>
      <c r="N2573" s="7">
        <f>F2573-K2573</f>
        <v/>
      </c>
      <c r="O2573" s="7">
        <f>G2573-L2573</f>
        <v/>
      </c>
      <c r="P2573" s="7">
        <f>H2573-M2573</f>
        <v/>
      </c>
      <c r="Q2573" s="7">
        <f>IF($I2573=1,(N2573-MAR1!$B$11)/MAR1!$D$11,(N2573-MAR1!$C$11)/MAR1!$E$11)</f>
        <v/>
      </c>
      <c r="R2573" s="7">
        <f>IF($I2573=1,(O2573-MAR1!$B$12)/MAR1!$D$12,(O2573-MAR1!$C$12)/MAR1!$E$12)</f>
        <v/>
      </c>
      <c r="S2573" s="7">
        <f>IF($I2573=1,(P2573-MAR1!$B$13)/MAR1!$D$13,(P2573-MAR1!$C$13)/MAR1!$E$13)</f>
        <v/>
      </c>
    </row>
    <row r="2574">
      <c r="A2574" s="5" t="n">
        <v>2573</v>
      </c>
      <c r="B2574" s="5" t="n">
        <v>8</v>
      </c>
      <c r="C2574" s="5" t="n">
        <v>18</v>
      </c>
      <c r="D2574" s="5" t="n">
        <v>1</v>
      </c>
      <c r="E2574" s="5" t="n">
        <v>0</v>
      </c>
      <c r="F2574" s="5" t="n">
        <v>30.6</v>
      </c>
      <c r="G2574" s="5" t="n">
        <v>13.7</v>
      </c>
      <c r="H2574" s="5" t="n">
        <v>19.67</v>
      </c>
      <c r="I2574" s="6">
        <f>IF(E2574&gt;=Markov!$B$3,1,0)</f>
        <v/>
      </c>
      <c r="J2574" s="6">
        <f>I2573</f>
        <v/>
      </c>
      <c r="K2574" s="7">
        <f>MAR1!$B$5+MAR1!$C$5*COS(2*PI()*$C2574/365)+MAR1!$D$5*SIN(2*PI()*$C2574/365)</f>
        <v/>
      </c>
      <c r="L2574" s="7">
        <f>MAR1!$B$6+MAR1!$C$6*COS(2*PI()*$C2574/365)+MAR1!$D$6*SIN(2*PI()*$C2574/365)</f>
        <v/>
      </c>
      <c r="M2574" s="7">
        <f>MAR1!$B$7+MAR1!$C$7*COS(2*PI()*$C2574/365)+MAR1!$D$7*SIN(2*PI()*$C2574/365)</f>
        <v/>
      </c>
      <c r="N2574" s="7">
        <f>F2574-K2574</f>
        <v/>
      </c>
      <c r="O2574" s="7">
        <f>G2574-L2574</f>
        <v/>
      </c>
      <c r="P2574" s="7">
        <f>H2574-M2574</f>
        <v/>
      </c>
      <c r="Q2574" s="7">
        <f>IF($I2574=1,(N2574-MAR1!$B$11)/MAR1!$D$11,(N2574-MAR1!$C$11)/MAR1!$E$11)</f>
        <v/>
      </c>
      <c r="R2574" s="7">
        <f>IF($I2574=1,(O2574-MAR1!$B$12)/MAR1!$D$12,(O2574-MAR1!$C$12)/MAR1!$E$12)</f>
        <v/>
      </c>
      <c r="S2574" s="7">
        <f>IF($I2574=1,(P2574-MAR1!$B$13)/MAR1!$D$13,(P2574-MAR1!$C$13)/MAR1!$E$13)</f>
        <v/>
      </c>
    </row>
    <row r="2575">
      <c r="A2575" s="5" t="n">
        <v>2574</v>
      </c>
      <c r="B2575" s="5" t="n">
        <v>8</v>
      </c>
      <c r="C2575" s="5" t="n">
        <v>19</v>
      </c>
      <c r="D2575" s="5" t="n">
        <v>1</v>
      </c>
      <c r="E2575" s="5" t="n">
        <v>0.1</v>
      </c>
      <c r="F2575" s="5" t="n">
        <v>28.1</v>
      </c>
      <c r="G2575" s="5" t="n">
        <v>13.3</v>
      </c>
      <c r="H2575" s="5" t="n">
        <v>14.42</v>
      </c>
      <c r="I2575" s="6">
        <f>IF(E2575&gt;=Markov!$B$3,1,0)</f>
        <v/>
      </c>
      <c r="J2575" s="6">
        <f>I2574</f>
        <v/>
      </c>
      <c r="K2575" s="7">
        <f>MAR1!$B$5+MAR1!$C$5*COS(2*PI()*$C2575/365)+MAR1!$D$5*SIN(2*PI()*$C2575/365)</f>
        <v/>
      </c>
      <c r="L2575" s="7">
        <f>MAR1!$B$6+MAR1!$C$6*COS(2*PI()*$C2575/365)+MAR1!$D$6*SIN(2*PI()*$C2575/365)</f>
        <v/>
      </c>
      <c r="M2575" s="7">
        <f>MAR1!$B$7+MAR1!$C$7*COS(2*PI()*$C2575/365)+MAR1!$D$7*SIN(2*PI()*$C2575/365)</f>
        <v/>
      </c>
      <c r="N2575" s="7">
        <f>F2575-K2575</f>
        <v/>
      </c>
      <c r="O2575" s="7">
        <f>G2575-L2575</f>
        <v/>
      </c>
      <c r="P2575" s="7">
        <f>H2575-M2575</f>
        <v/>
      </c>
      <c r="Q2575" s="7">
        <f>IF($I2575=1,(N2575-MAR1!$B$11)/MAR1!$D$11,(N2575-MAR1!$C$11)/MAR1!$E$11)</f>
        <v/>
      </c>
      <c r="R2575" s="7">
        <f>IF($I2575=1,(O2575-MAR1!$B$12)/MAR1!$D$12,(O2575-MAR1!$C$12)/MAR1!$E$12)</f>
        <v/>
      </c>
      <c r="S2575" s="7">
        <f>IF($I2575=1,(P2575-MAR1!$B$13)/MAR1!$D$13,(P2575-MAR1!$C$13)/MAR1!$E$13)</f>
        <v/>
      </c>
    </row>
    <row r="2576">
      <c r="A2576" s="5" t="n">
        <v>2575</v>
      </c>
      <c r="B2576" s="5" t="n">
        <v>8</v>
      </c>
      <c r="C2576" s="5" t="n">
        <v>20</v>
      </c>
      <c r="D2576" s="5" t="n">
        <v>1</v>
      </c>
      <c r="E2576" s="5" t="n">
        <v>9.800000000000001</v>
      </c>
      <c r="F2576" s="5" t="n">
        <v>29.6</v>
      </c>
      <c r="G2576" s="5" t="n">
        <v>14.5</v>
      </c>
      <c r="H2576" s="5" t="n">
        <v>10.06</v>
      </c>
      <c r="I2576" s="6">
        <f>IF(E2576&gt;=Markov!$B$3,1,0)</f>
        <v/>
      </c>
      <c r="J2576" s="6">
        <f>I2575</f>
        <v/>
      </c>
      <c r="K2576" s="7">
        <f>MAR1!$B$5+MAR1!$C$5*COS(2*PI()*$C2576/365)+MAR1!$D$5*SIN(2*PI()*$C2576/365)</f>
        <v/>
      </c>
      <c r="L2576" s="7">
        <f>MAR1!$B$6+MAR1!$C$6*COS(2*PI()*$C2576/365)+MAR1!$D$6*SIN(2*PI()*$C2576/365)</f>
        <v/>
      </c>
      <c r="M2576" s="7">
        <f>MAR1!$B$7+MAR1!$C$7*COS(2*PI()*$C2576/365)+MAR1!$D$7*SIN(2*PI()*$C2576/365)</f>
        <v/>
      </c>
      <c r="N2576" s="7">
        <f>F2576-K2576</f>
        <v/>
      </c>
      <c r="O2576" s="7">
        <f>G2576-L2576</f>
        <v/>
      </c>
      <c r="P2576" s="7">
        <f>H2576-M2576</f>
        <v/>
      </c>
      <c r="Q2576" s="7">
        <f>IF($I2576=1,(N2576-MAR1!$B$11)/MAR1!$D$11,(N2576-MAR1!$C$11)/MAR1!$E$11)</f>
        <v/>
      </c>
      <c r="R2576" s="7">
        <f>IF($I2576=1,(O2576-MAR1!$B$12)/MAR1!$D$12,(O2576-MAR1!$C$12)/MAR1!$E$12)</f>
        <v/>
      </c>
      <c r="S2576" s="7">
        <f>IF($I2576=1,(P2576-MAR1!$B$13)/MAR1!$D$13,(P2576-MAR1!$C$13)/MAR1!$E$13)</f>
        <v/>
      </c>
    </row>
    <row r="2577">
      <c r="A2577" s="5" t="n">
        <v>2576</v>
      </c>
      <c r="B2577" s="5" t="n">
        <v>8</v>
      </c>
      <c r="C2577" s="5" t="n">
        <v>21</v>
      </c>
      <c r="D2577" s="5" t="n">
        <v>1</v>
      </c>
      <c r="E2577" s="5" t="n">
        <v>0</v>
      </c>
      <c r="F2577" s="5" t="n">
        <v>35.5</v>
      </c>
      <c r="G2577" s="5" t="n">
        <v>17.2</v>
      </c>
      <c r="H2577" s="5" t="n">
        <v>16.95</v>
      </c>
      <c r="I2577" s="6">
        <f>IF(E2577&gt;=Markov!$B$3,1,0)</f>
        <v/>
      </c>
      <c r="J2577" s="6">
        <f>I2576</f>
        <v/>
      </c>
      <c r="K2577" s="7">
        <f>MAR1!$B$5+MAR1!$C$5*COS(2*PI()*$C2577/365)+MAR1!$D$5*SIN(2*PI()*$C2577/365)</f>
        <v/>
      </c>
      <c r="L2577" s="7">
        <f>MAR1!$B$6+MAR1!$C$6*COS(2*PI()*$C2577/365)+MAR1!$D$6*SIN(2*PI()*$C2577/365)</f>
        <v/>
      </c>
      <c r="M2577" s="7">
        <f>MAR1!$B$7+MAR1!$C$7*COS(2*PI()*$C2577/365)+MAR1!$D$7*SIN(2*PI()*$C2577/365)</f>
        <v/>
      </c>
      <c r="N2577" s="7">
        <f>F2577-K2577</f>
        <v/>
      </c>
      <c r="O2577" s="7">
        <f>G2577-L2577</f>
        <v/>
      </c>
      <c r="P2577" s="7">
        <f>H2577-M2577</f>
        <v/>
      </c>
      <c r="Q2577" s="7">
        <f>IF($I2577=1,(N2577-MAR1!$B$11)/MAR1!$D$11,(N2577-MAR1!$C$11)/MAR1!$E$11)</f>
        <v/>
      </c>
      <c r="R2577" s="7">
        <f>IF($I2577=1,(O2577-MAR1!$B$12)/MAR1!$D$12,(O2577-MAR1!$C$12)/MAR1!$E$12)</f>
        <v/>
      </c>
      <c r="S2577" s="7">
        <f>IF($I2577=1,(P2577-MAR1!$B$13)/MAR1!$D$13,(P2577-MAR1!$C$13)/MAR1!$E$13)</f>
        <v/>
      </c>
    </row>
    <row r="2578">
      <c r="A2578" s="5" t="n">
        <v>2577</v>
      </c>
      <c r="B2578" s="5" t="n">
        <v>8</v>
      </c>
      <c r="C2578" s="5" t="n">
        <v>22</v>
      </c>
      <c r="D2578" s="5" t="n">
        <v>1</v>
      </c>
      <c r="E2578" s="5" t="n">
        <v>0</v>
      </c>
      <c r="F2578" s="5" t="n">
        <v>34.4</v>
      </c>
      <c r="G2578" s="5" t="n">
        <v>14.8</v>
      </c>
      <c r="H2578" s="5" t="n">
        <v>15.35</v>
      </c>
      <c r="I2578" s="6">
        <f>IF(E2578&gt;=Markov!$B$3,1,0)</f>
        <v/>
      </c>
      <c r="J2578" s="6">
        <f>I2577</f>
        <v/>
      </c>
      <c r="K2578" s="7">
        <f>MAR1!$B$5+MAR1!$C$5*COS(2*PI()*$C2578/365)+MAR1!$D$5*SIN(2*PI()*$C2578/365)</f>
        <v/>
      </c>
      <c r="L2578" s="7">
        <f>MAR1!$B$6+MAR1!$C$6*COS(2*PI()*$C2578/365)+MAR1!$D$6*SIN(2*PI()*$C2578/365)</f>
        <v/>
      </c>
      <c r="M2578" s="7">
        <f>MAR1!$B$7+MAR1!$C$7*COS(2*PI()*$C2578/365)+MAR1!$D$7*SIN(2*PI()*$C2578/365)</f>
        <v/>
      </c>
      <c r="N2578" s="7">
        <f>F2578-K2578</f>
        <v/>
      </c>
      <c r="O2578" s="7">
        <f>G2578-L2578</f>
        <v/>
      </c>
      <c r="P2578" s="7">
        <f>H2578-M2578</f>
        <v/>
      </c>
      <c r="Q2578" s="7">
        <f>IF($I2578=1,(N2578-MAR1!$B$11)/MAR1!$D$11,(N2578-MAR1!$C$11)/MAR1!$E$11)</f>
        <v/>
      </c>
      <c r="R2578" s="7">
        <f>IF($I2578=1,(O2578-MAR1!$B$12)/MAR1!$D$12,(O2578-MAR1!$C$12)/MAR1!$E$12)</f>
        <v/>
      </c>
      <c r="S2578" s="7">
        <f>IF($I2578=1,(P2578-MAR1!$B$13)/MAR1!$D$13,(P2578-MAR1!$C$13)/MAR1!$E$13)</f>
        <v/>
      </c>
    </row>
    <row r="2579">
      <c r="A2579" s="5" t="n">
        <v>2578</v>
      </c>
      <c r="B2579" s="5" t="n">
        <v>8</v>
      </c>
      <c r="C2579" s="5" t="n">
        <v>23</v>
      </c>
      <c r="D2579" s="5" t="n">
        <v>1</v>
      </c>
      <c r="E2579" s="5" t="n">
        <v>0</v>
      </c>
      <c r="F2579" s="5" t="n">
        <v>33.3</v>
      </c>
      <c r="G2579" s="5" t="n">
        <v>15.5</v>
      </c>
      <c r="H2579" s="5" t="n">
        <v>17.04</v>
      </c>
      <c r="I2579" s="6">
        <f>IF(E2579&gt;=Markov!$B$3,1,0)</f>
        <v/>
      </c>
      <c r="J2579" s="6">
        <f>I2578</f>
        <v/>
      </c>
      <c r="K2579" s="7">
        <f>MAR1!$B$5+MAR1!$C$5*COS(2*PI()*$C2579/365)+MAR1!$D$5*SIN(2*PI()*$C2579/365)</f>
        <v/>
      </c>
      <c r="L2579" s="7">
        <f>MAR1!$B$6+MAR1!$C$6*COS(2*PI()*$C2579/365)+MAR1!$D$6*SIN(2*PI()*$C2579/365)</f>
        <v/>
      </c>
      <c r="M2579" s="7">
        <f>MAR1!$B$7+MAR1!$C$7*COS(2*PI()*$C2579/365)+MAR1!$D$7*SIN(2*PI()*$C2579/365)</f>
        <v/>
      </c>
      <c r="N2579" s="7">
        <f>F2579-K2579</f>
        <v/>
      </c>
      <c r="O2579" s="7">
        <f>G2579-L2579</f>
        <v/>
      </c>
      <c r="P2579" s="7">
        <f>H2579-M2579</f>
        <v/>
      </c>
      <c r="Q2579" s="7">
        <f>IF($I2579=1,(N2579-MAR1!$B$11)/MAR1!$D$11,(N2579-MAR1!$C$11)/MAR1!$E$11)</f>
        <v/>
      </c>
      <c r="R2579" s="7">
        <f>IF($I2579=1,(O2579-MAR1!$B$12)/MAR1!$D$12,(O2579-MAR1!$C$12)/MAR1!$E$12)</f>
        <v/>
      </c>
      <c r="S2579" s="7">
        <f>IF($I2579=1,(P2579-MAR1!$B$13)/MAR1!$D$13,(P2579-MAR1!$C$13)/MAR1!$E$13)</f>
        <v/>
      </c>
    </row>
    <row r="2580">
      <c r="A2580" s="5" t="n">
        <v>2579</v>
      </c>
      <c r="B2580" s="5" t="n">
        <v>8</v>
      </c>
      <c r="C2580" s="5" t="n">
        <v>24</v>
      </c>
      <c r="D2580" s="5" t="n">
        <v>1</v>
      </c>
      <c r="E2580" s="5" t="n">
        <v>0</v>
      </c>
      <c r="F2580" s="5" t="n">
        <v>28.9</v>
      </c>
      <c r="G2580" s="5" t="n">
        <v>12.8</v>
      </c>
      <c r="H2580" s="5" t="n">
        <v>17.44</v>
      </c>
      <c r="I2580" s="6">
        <f>IF(E2580&gt;=Markov!$B$3,1,0)</f>
        <v/>
      </c>
      <c r="J2580" s="6">
        <f>I2579</f>
        <v/>
      </c>
      <c r="K2580" s="7">
        <f>MAR1!$B$5+MAR1!$C$5*COS(2*PI()*$C2580/365)+MAR1!$D$5*SIN(2*PI()*$C2580/365)</f>
        <v/>
      </c>
      <c r="L2580" s="7">
        <f>MAR1!$B$6+MAR1!$C$6*COS(2*PI()*$C2580/365)+MAR1!$D$6*SIN(2*PI()*$C2580/365)</f>
        <v/>
      </c>
      <c r="M2580" s="7">
        <f>MAR1!$B$7+MAR1!$C$7*COS(2*PI()*$C2580/365)+MAR1!$D$7*SIN(2*PI()*$C2580/365)</f>
        <v/>
      </c>
      <c r="N2580" s="7">
        <f>F2580-K2580</f>
        <v/>
      </c>
      <c r="O2580" s="7">
        <f>G2580-L2580</f>
        <v/>
      </c>
      <c r="P2580" s="7">
        <f>H2580-M2580</f>
        <v/>
      </c>
      <c r="Q2580" s="7">
        <f>IF($I2580=1,(N2580-MAR1!$B$11)/MAR1!$D$11,(N2580-MAR1!$C$11)/MAR1!$E$11)</f>
        <v/>
      </c>
      <c r="R2580" s="7">
        <f>IF($I2580=1,(O2580-MAR1!$B$12)/MAR1!$D$12,(O2580-MAR1!$C$12)/MAR1!$E$12)</f>
        <v/>
      </c>
      <c r="S2580" s="7">
        <f>IF($I2580=1,(P2580-MAR1!$B$13)/MAR1!$D$13,(P2580-MAR1!$C$13)/MAR1!$E$13)</f>
        <v/>
      </c>
    </row>
    <row r="2581">
      <c r="A2581" s="5" t="n">
        <v>2580</v>
      </c>
      <c r="B2581" s="5" t="n">
        <v>8</v>
      </c>
      <c r="C2581" s="5" t="n">
        <v>25</v>
      </c>
      <c r="D2581" s="5" t="n">
        <v>1</v>
      </c>
      <c r="E2581" s="5" t="n">
        <v>0</v>
      </c>
      <c r="F2581" s="5" t="n">
        <v>30.4</v>
      </c>
      <c r="G2581" s="5" t="n">
        <v>16.9</v>
      </c>
      <c r="H2581" s="5" t="n">
        <v>22.03</v>
      </c>
      <c r="I2581" s="6">
        <f>IF(E2581&gt;=Markov!$B$3,1,0)</f>
        <v/>
      </c>
      <c r="J2581" s="6">
        <f>I2580</f>
        <v/>
      </c>
      <c r="K2581" s="7">
        <f>MAR1!$B$5+MAR1!$C$5*COS(2*PI()*$C2581/365)+MAR1!$D$5*SIN(2*PI()*$C2581/365)</f>
        <v/>
      </c>
      <c r="L2581" s="7">
        <f>MAR1!$B$6+MAR1!$C$6*COS(2*PI()*$C2581/365)+MAR1!$D$6*SIN(2*PI()*$C2581/365)</f>
        <v/>
      </c>
      <c r="M2581" s="7">
        <f>MAR1!$B$7+MAR1!$C$7*COS(2*PI()*$C2581/365)+MAR1!$D$7*SIN(2*PI()*$C2581/365)</f>
        <v/>
      </c>
      <c r="N2581" s="7">
        <f>F2581-K2581</f>
        <v/>
      </c>
      <c r="O2581" s="7">
        <f>G2581-L2581</f>
        <v/>
      </c>
      <c r="P2581" s="7">
        <f>H2581-M2581</f>
        <v/>
      </c>
      <c r="Q2581" s="7">
        <f>IF($I2581=1,(N2581-MAR1!$B$11)/MAR1!$D$11,(N2581-MAR1!$C$11)/MAR1!$E$11)</f>
        <v/>
      </c>
      <c r="R2581" s="7">
        <f>IF($I2581=1,(O2581-MAR1!$B$12)/MAR1!$D$12,(O2581-MAR1!$C$12)/MAR1!$E$12)</f>
        <v/>
      </c>
      <c r="S2581" s="7">
        <f>IF($I2581=1,(P2581-MAR1!$B$13)/MAR1!$D$13,(P2581-MAR1!$C$13)/MAR1!$E$13)</f>
        <v/>
      </c>
    </row>
    <row r="2582">
      <c r="A2582" s="5" t="n">
        <v>2581</v>
      </c>
      <c r="B2582" s="5" t="n">
        <v>8</v>
      </c>
      <c r="C2582" s="5" t="n">
        <v>26</v>
      </c>
      <c r="D2582" s="5" t="n">
        <v>1</v>
      </c>
      <c r="E2582" s="5" t="n">
        <v>0</v>
      </c>
      <c r="F2582" s="5" t="n">
        <v>31.7</v>
      </c>
      <c r="G2582" s="5" t="n">
        <v>16.3</v>
      </c>
      <c r="H2582" s="5" t="n">
        <v>19.05</v>
      </c>
      <c r="I2582" s="6">
        <f>IF(E2582&gt;=Markov!$B$3,1,0)</f>
        <v/>
      </c>
      <c r="J2582" s="6">
        <f>I2581</f>
        <v/>
      </c>
      <c r="K2582" s="7">
        <f>MAR1!$B$5+MAR1!$C$5*COS(2*PI()*$C2582/365)+MAR1!$D$5*SIN(2*PI()*$C2582/365)</f>
        <v/>
      </c>
      <c r="L2582" s="7">
        <f>MAR1!$B$6+MAR1!$C$6*COS(2*PI()*$C2582/365)+MAR1!$D$6*SIN(2*PI()*$C2582/365)</f>
        <v/>
      </c>
      <c r="M2582" s="7">
        <f>MAR1!$B$7+MAR1!$C$7*COS(2*PI()*$C2582/365)+MAR1!$D$7*SIN(2*PI()*$C2582/365)</f>
        <v/>
      </c>
      <c r="N2582" s="7">
        <f>F2582-K2582</f>
        <v/>
      </c>
      <c r="O2582" s="7">
        <f>G2582-L2582</f>
        <v/>
      </c>
      <c r="P2582" s="7">
        <f>H2582-M2582</f>
        <v/>
      </c>
      <c r="Q2582" s="7">
        <f>IF($I2582=1,(N2582-MAR1!$B$11)/MAR1!$D$11,(N2582-MAR1!$C$11)/MAR1!$E$11)</f>
        <v/>
      </c>
      <c r="R2582" s="7">
        <f>IF($I2582=1,(O2582-MAR1!$B$12)/MAR1!$D$12,(O2582-MAR1!$C$12)/MAR1!$E$12)</f>
        <v/>
      </c>
      <c r="S2582" s="7">
        <f>IF($I2582=1,(P2582-MAR1!$B$13)/MAR1!$D$13,(P2582-MAR1!$C$13)/MAR1!$E$13)</f>
        <v/>
      </c>
    </row>
    <row r="2583">
      <c r="A2583" s="5" t="n">
        <v>2582</v>
      </c>
      <c r="B2583" s="5" t="n">
        <v>8</v>
      </c>
      <c r="C2583" s="5" t="n">
        <v>27</v>
      </c>
      <c r="D2583" s="5" t="n">
        <v>1</v>
      </c>
      <c r="E2583" s="5" t="n">
        <v>0</v>
      </c>
      <c r="F2583" s="5" t="n">
        <v>32.2</v>
      </c>
      <c r="G2583" s="5" t="n">
        <v>17.4</v>
      </c>
      <c r="H2583" s="5" t="n">
        <v>16.22</v>
      </c>
      <c r="I2583" s="6">
        <f>IF(E2583&gt;=Markov!$B$3,1,0)</f>
        <v/>
      </c>
      <c r="J2583" s="6">
        <f>I2582</f>
        <v/>
      </c>
      <c r="K2583" s="7">
        <f>MAR1!$B$5+MAR1!$C$5*COS(2*PI()*$C2583/365)+MAR1!$D$5*SIN(2*PI()*$C2583/365)</f>
        <v/>
      </c>
      <c r="L2583" s="7">
        <f>MAR1!$B$6+MAR1!$C$6*COS(2*PI()*$C2583/365)+MAR1!$D$6*SIN(2*PI()*$C2583/365)</f>
        <v/>
      </c>
      <c r="M2583" s="7">
        <f>MAR1!$B$7+MAR1!$C$7*COS(2*PI()*$C2583/365)+MAR1!$D$7*SIN(2*PI()*$C2583/365)</f>
        <v/>
      </c>
      <c r="N2583" s="7">
        <f>F2583-K2583</f>
        <v/>
      </c>
      <c r="O2583" s="7">
        <f>G2583-L2583</f>
        <v/>
      </c>
      <c r="P2583" s="7">
        <f>H2583-M2583</f>
        <v/>
      </c>
      <c r="Q2583" s="7">
        <f>IF($I2583=1,(N2583-MAR1!$B$11)/MAR1!$D$11,(N2583-MAR1!$C$11)/MAR1!$E$11)</f>
        <v/>
      </c>
      <c r="R2583" s="7">
        <f>IF($I2583=1,(O2583-MAR1!$B$12)/MAR1!$D$12,(O2583-MAR1!$C$12)/MAR1!$E$12)</f>
        <v/>
      </c>
      <c r="S2583" s="7">
        <f>IF($I2583=1,(P2583-MAR1!$B$13)/MAR1!$D$13,(P2583-MAR1!$C$13)/MAR1!$E$13)</f>
        <v/>
      </c>
    </row>
    <row r="2584">
      <c r="A2584" s="5" t="n">
        <v>2583</v>
      </c>
      <c r="B2584" s="5" t="n">
        <v>8</v>
      </c>
      <c r="C2584" s="5" t="n">
        <v>28</v>
      </c>
      <c r="D2584" s="5" t="n">
        <v>1</v>
      </c>
      <c r="E2584" s="5" t="n">
        <v>0</v>
      </c>
      <c r="F2584" s="5" t="n">
        <v>30.3</v>
      </c>
      <c r="G2584" s="5" t="n">
        <v>16.5</v>
      </c>
      <c r="H2584" s="5" t="n">
        <v>17.94</v>
      </c>
      <c r="I2584" s="6">
        <f>IF(E2584&gt;=Markov!$B$3,1,0)</f>
        <v/>
      </c>
      <c r="J2584" s="6">
        <f>I2583</f>
        <v/>
      </c>
      <c r="K2584" s="7">
        <f>MAR1!$B$5+MAR1!$C$5*COS(2*PI()*$C2584/365)+MAR1!$D$5*SIN(2*PI()*$C2584/365)</f>
        <v/>
      </c>
      <c r="L2584" s="7">
        <f>MAR1!$B$6+MAR1!$C$6*COS(2*PI()*$C2584/365)+MAR1!$D$6*SIN(2*PI()*$C2584/365)</f>
        <v/>
      </c>
      <c r="M2584" s="7">
        <f>MAR1!$B$7+MAR1!$C$7*COS(2*PI()*$C2584/365)+MAR1!$D$7*SIN(2*PI()*$C2584/365)</f>
        <v/>
      </c>
      <c r="N2584" s="7">
        <f>F2584-K2584</f>
        <v/>
      </c>
      <c r="O2584" s="7">
        <f>G2584-L2584</f>
        <v/>
      </c>
      <c r="P2584" s="7">
        <f>H2584-M2584</f>
        <v/>
      </c>
      <c r="Q2584" s="7">
        <f>IF($I2584=1,(N2584-MAR1!$B$11)/MAR1!$D$11,(N2584-MAR1!$C$11)/MAR1!$E$11)</f>
        <v/>
      </c>
      <c r="R2584" s="7">
        <f>IF($I2584=1,(O2584-MAR1!$B$12)/MAR1!$D$12,(O2584-MAR1!$C$12)/MAR1!$E$12)</f>
        <v/>
      </c>
      <c r="S2584" s="7">
        <f>IF($I2584=1,(P2584-MAR1!$B$13)/MAR1!$D$13,(P2584-MAR1!$C$13)/MAR1!$E$13)</f>
        <v/>
      </c>
    </row>
    <row r="2585">
      <c r="A2585" s="5" t="n">
        <v>2584</v>
      </c>
      <c r="B2585" s="5" t="n">
        <v>8</v>
      </c>
      <c r="C2585" s="5" t="n">
        <v>29</v>
      </c>
      <c r="D2585" s="5" t="n">
        <v>1</v>
      </c>
      <c r="E2585" s="5" t="n">
        <v>0</v>
      </c>
      <c r="F2585" s="5" t="n">
        <v>33.3</v>
      </c>
      <c r="G2585" s="5" t="n">
        <v>15.4</v>
      </c>
      <c r="H2585" s="5" t="n">
        <v>18.52</v>
      </c>
      <c r="I2585" s="6">
        <f>IF(E2585&gt;=Markov!$B$3,1,0)</f>
        <v/>
      </c>
      <c r="J2585" s="6">
        <f>I2584</f>
        <v/>
      </c>
      <c r="K2585" s="7">
        <f>MAR1!$B$5+MAR1!$C$5*COS(2*PI()*$C2585/365)+MAR1!$D$5*SIN(2*PI()*$C2585/365)</f>
        <v/>
      </c>
      <c r="L2585" s="7">
        <f>MAR1!$B$6+MAR1!$C$6*COS(2*PI()*$C2585/365)+MAR1!$D$6*SIN(2*PI()*$C2585/365)</f>
        <v/>
      </c>
      <c r="M2585" s="7">
        <f>MAR1!$B$7+MAR1!$C$7*COS(2*PI()*$C2585/365)+MAR1!$D$7*SIN(2*PI()*$C2585/365)</f>
        <v/>
      </c>
      <c r="N2585" s="7">
        <f>F2585-K2585</f>
        <v/>
      </c>
      <c r="O2585" s="7">
        <f>G2585-L2585</f>
        <v/>
      </c>
      <c r="P2585" s="7">
        <f>H2585-M2585</f>
        <v/>
      </c>
      <c r="Q2585" s="7">
        <f>IF($I2585=1,(N2585-MAR1!$B$11)/MAR1!$D$11,(N2585-MAR1!$C$11)/MAR1!$E$11)</f>
        <v/>
      </c>
      <c r="R2585" s="7">
        <f>IF($I2585=1,(O2585-MAR1!$B$12)/MAR1!$D$12,(O2585-MAR1!$C$12)/MAR1!$E$12)</f>
        <v/>
      </c>
      <c r="S2585" s="7">
        <f>IF($I2585=1,(P2585-MAR1!$B$13)/MAR1!$D$13,(P2585-MAR1!$C$13)/MAR1!$E$13)</f>
        <v/>
      </c>
    </row>
    <row r="2586">
      <c r="A2586" s="5" t="n">
        <v>2585</v>
      </c>
      <c r="B2586" s="5" t="n">
        <v>8</v>
      </c>
      <c r="C2586" s="5" t="n">
        <v>30</v>
      </c>
      <c r="D2586" s="5" t="n">
        <v>1</v>
      </c>
      <c r="E2586" s="5" t="n">
        <v>0</v>
      </c>
      <c r="F2586" s="5" t="n">
        <v>32.5</v>
      </c>
      <c r="G2586" s="5" t="n">
        <v>17.2</v>
      </c>
      <c r="H2586" s="5" t="n">
        <v>16.08</v>
      </c>
      <c r="I2586" s="6">
        <f>IF(E2586&gt;=Markov!$B$3,1,0)</f>
        <v/>
      </c>
      <c r="J2586" s="6">
        <f>I2585</f>
        <v/>
      </c>
      <c r="K2586" s="7">
        <f>MAR1!$B$5+MAR1!$C$5*COS(2*PI()*$C2586/365)+MAR1!$D$5*SIN(2*PI()*$C2586/365)</f>
        <v/>
      </c>
      <c r="L2586" s="7">
        <f>MAR1!$B$6+MAR1!$C$6*COS(2*PI()*$C2586/365)+MAR1!$D$6*SIN(2*PI()*$C2586/365)</f>
        <v/>
      </c>
      <c r="M2586" s="7">
        <f>MAR1!$B$7+MAR1!$C$7*COS(2*PI()*$C2586/365)+MAR1!$D$7*SIN(2*PI()*$C2586/365)</f>
        <v/>
      </c>
      <c r="N2586" s="7">
        <f>F2586-K2586</f>
        <v/>
      </c>
      <c r="O2586" s="7">
        <f>G2586-L2586</f>
        <v/>
      </c>
      <c r="P2586" s="7">
        <f>H2586-M2586</f>
        <v/>
      </c>
      <c r="Q2586" s="7">
        <f>IF($I2586=1,(N2586-MAR1!$B$11)/MAR1!$D$11,(N2586-MAR1!$C$11)/MAR1!$E$11)</f>
        <v/>
      </c>
      <c r="R2586" s="7">
        <f>IF($I2586=1,(O2586-MAR1!$B$12)/MAR1!$D$12,(O2586-MAR1!$C$12)/MAR1!$E$12)</f>
        <v/>
      </c>
      <c r="S2586" s="7">
        <f>IF($I2586=1,(P2586-MAR1!$B$13)/MAR1!$D$13,(P2586-MAR1!$C$13)/MAR1!$E$13)</f>
        <v/>
      </c>
    </row>
    <row r="2587">
      <c r="A2587" s="5" t="n">
        <v>2586</v>
      </c>
      <c r="B2587" s="5" t="n">
        <v>8</v>
      </c>
      <c r="C2587" s="5" t="n">
        <v>31</v>
      </c>
      <c r="D2587" s="5" t="n">
        <v>1</v>
      </c>
      <c r="E2587" s="5" t="n">
        <v>0</v>
      </c>
      <c r="F2587" s="5" t="n">
        <v>33.2</v>
      </c>
      <c r="G2587" s="5" t="n">
        <v>17.2</v>
      </c>
      <c r="H2587" s="5" t="n">
        <v>18.87</v>
      </c>
      <c r="I2587" s="6">
        <f>IF(E2587&gt;=Markov!$B$3,1,0)</f>
        <v/>
      </c>
      <c r="J2587" s="6">
        <f>I2586</f>
        <v/>
      </c>
      <c r="K2587" s="7">
        <f>MAR1!$B$5+MAR1!$C$5*COS(2*PI()*$C2587/365)+MAR1!$D$5*SIN(2*PI()*$C2587/365)</f>
        <v/>
      </c>
      <c r="L2587" s="7">
        <f>MAR1!$B$6+MAR1!$C$6*COS(2*PI()*$C2587/365)+MAR1!$D$6*SIN(2*PI()*$C2587/365)</f>
        <v/>
      </c>
      <c r="M2587" s="7">
        <f>MAR1!$B$7+MAR1!$C$7*COS(2*PI()*$C2587/365)+MAR1!$D$7*SIN(2*PI()*$C2587/365)</f>
        <v/>
      </c>
      <c r="N2587" s="7">
        <f>F2587-K2587</f>
        <v/>
      </c>
      <c r="O2587" s="7">
        <f>G2587-L2587</f>
        <v/>
      </c>
      <c r="P2587" s="7">
        <f>H2587-M2587</f>
        <v/>
      </c>
      <c r="Q2587" s="7">
        <f>IF($I2587=1,(N2587-MAR1!$B$11)/MAR1!$D$11,(N2587-MAR1!$C$11)/MAR1!$E$11)</f>
        <v/>
      </c>
      <c r="R2587" s="7">
        <f>IF($I2587=1,(O2587-MAR1!$B$12)/MAR1!$D$12,(O2587-MAR1!$C$12)/MAR1!$E$12)</f>
        <v/>
      </c>
      <c r="S2587" s="7">
        <f>IF($I2587=1,(P2587-MAR1!$B$13)/MAR1!$D$13,(P2587-MAR1!$C$13)/MAR1!$E$13)</f>
        <v/>
      </c>
    </row>
    <row r="2588">
      <c r="A2588" s="5" t="n">
        <v>2587</v>
      </c>
      <c r="B2588" s="5" t="n">
        <v>8</v>
      </c>
      <c r="C2588" s="5" t="n">
        <v>32</v>
      </c>
      <c r="D2588" s="5" t="n">
        <v>2</v>
      </c>
      <c r="E2588" s="5" t="n">
        <v>0</v>
      </c>
      <c r="F2588" s="5" t="n">
        <v>33.6</v>
      </c>
      <c r="G2588" s="5" t="n">
        <v>16.1</v>
      </c>
      <c r="H2588" s="5" t="n">
        <v>17.18</v>
      </c>
      <c r="I2588" s="6">
        <f>IF(E2588&gt;=Markov!$B$3,1,0)</f>
        <v/>
      </c>
      <c r="J2588" s="6">
        <f>I2587</f>
        <v/>
      </c>
      <c r="K2588" s="7">
        <f>MAR1!$B$5+MAR1!$C$5*COS(2*PI()*$C2588/365)+MAR1!$D$5*SIN(2*PI()*$C2588/365)</f>
        <v/>
      </c>
      <c r="L2588" s="7">
        <f>MAR1!$B$6+MAR1!$C$6*COS(2*PI()*$C2588/365)+MAR1!$D$6*SIN(2*PI()*$C2588/365)</f>
        <v/>
      </c>
      <c r="M2588" s="7">
        <f>MAR1!$B$7+MAR1!$C$7*COS(2*PI()*$C2588/365)+MAR1!$D$7*SIN(2*PI()*$C2588/365)</f>
        <v/>
      </c>
      <c r="N2588" s="7">
        <f>F2588-K2588</f>
        <v/>
      </c>
      <c r="O2588" s="7">
        <f>G2588-L2588</f>
        <v/>
      </c>
      <c r="P2588" s="7">
        <f>H2588-M2588</f>
        <v/>
      </c>
      <c r="Q2588" s="7">
        <f>IF($I2588=1,(N2588-MAR1!$B$11)/MAR1!$D$11,(N2588-MAR1!$C$11)/MAR1!$E$11)</f>
        <v/>
      </c>
      <c r="R2588" s="7">
        <f>IF($I2588=1,(O2588-MAR1!$B$12)/MAR1!$D$12,(O2588-MAR1!$C$12)/MAR1!$E$12)</f>
        <v/>
      </c>
      <c r="S2588" s="7">
        <f>IF($I2588=1,(P2588-MAR1!$B$13)/MAR1!$D$13,(P2588-MAR1!$C$13)/MAR1!$E$13)</f>
        <v/>
      </c>
    </row>
    <row r="2589">
      <c r="A2589" s="5" t="n">
        <v>2588</v>
      </c>
      <c r="B2589" s="5" t="n">
        <v>8</v>
      </c>
      <c r="C2589" s="5" t="n">
        <v>33</v>
      </c>
      <c r="D2589" s="5" t="n">
        <v>2</v>
      </c>
      <c r="E2589" s="5" t="n">
        <v>0</v>
      </c>
      <c r="F2589" s="5" t="n">
        <v>36.1</v>
      </c>
      <c r="G2589" s="5" t="n">
        <v>15.2</v>
      </c>
      <c r="H2589" s="5" t="n">
        <v>14.29</v>
      </c>
      <c r="I2589" s="6">
        <f>IF(E2589&gt;=Markov!$B$3,1,0)</f>
        <v/>
      </c>
      <c r="J2589" s="6">
        <f>I2588</f>
        <v/>
      </c>
      <c r="K2589" s="7">
        <f>MAR1!$B$5+MAR1!$C$5*COS(2*PI()*$C2589/365)+MAR1!$D$5*SIN(2*PI()*$C2589/365)</f>
        <v/>
      </c>
      <c r="L2589" s="7">
        <f>MAR1!$B$6+MAR1!$C$6*COS(2*PI()*$C2589/365)+MAR1!$D$6*SIN(2*PI()*$C2589/365)</f>
        <v/>
      </c>
      <c r="M2589" s="7">
        <f>MAR1!$B$7+MAR1!$C$7*COS(2*PI()*$C2589/365)+MAR1!$D$7*SIN(2*PI()*$C2589/365)</f>
        <v/>
      </c>
      <c r="N2589" s="7">
        <f>F2589-K2589</f>
        <v/>
      </c>
      <c r="O2589" s="7">
        <f>G2589-L2589</f>
        <v/>
      </c>
      <c r="P2589" s="7">
        <f>H2589-M2589</f>
        <v/>
      </c>
      <c r="Q2589" s="7">
        <f>IF($I2589=1,(N2589-MAR1!$B$11)/MAR1!$D$11,(N2589-MAR1!$C$11)/MAR1!$E$11)</f>
        <v/>
      </c>
      <c r="R2589" s="7">
        <f>IF($I2589=1,(O2589-MAR1!$B$12)/MAR1!$D$12,(O2589-MAR1!$C$12)/MAR1!$E$12)</f>
        <v/>
      </c>
      <c r="S2589" s="7">
        <f>IF($I2589=1,(P2589-MAR1!$B$13)/MAR1!$D$13,(P2589-MAR1!$C$13)/MAR1!$E$13)</f>
        <v/>
      </c>
    </row>
    <row r="2590">
      <c r="A2590" s="5" t="n">
        <v>2589</v>
      </c>
      <c r="B2590" s="5" t="n">
        <v>8</v>
      </c>
      <c r="C2590" s="5" t="n">
        <v>34</v>
      </c>
      <c r="D2590" s="5" t="n">
        <v>2</v>
      </c>
      <c r="E2590" s="5" t="n">
        <v>0</v>
      </c>
      <c r="F2590" s="5" t="n">
        <v>33.6</v>
      </c>
      <c r="G2590" s="5" t="n">
        <v>19.1</v>
      </c>
      <c r="H2590" s="5" t="n">
        <v>18.05</v>
      </c>
      <c r="I2590" s="6">
        <f>IF(E2590&gt;=Markov!$B$3,1,0)</f>
        <v/>
      </c>
      <c r="J2590" s="6">
        <f>I2589</f>
        <v/>
      </c>
      <c r="K2590" s="7">
        <f>MAR1!$B$5+MAR1!$C$5*COS(2*PI()*$C2590/365)+MAR1!$D$5*SIN(2*PI()*$C2590/365)</f>
        <v/>
      </c>
      <c r="L2590" s="7">
        <f>MAR1!$B$6+MAR1!$C$6*COS(2*PI()*$C2590/365)+MAR1!$D$6*SIN(2*PI()*$C2590/365)</f>
        <v/>
      </c>
      <c r="M2590" s="7">
        <f>MAR1!$B$7+MAR1!$C$7*COS(2*PI()*$C2590/365)+MAR1!$D$7*SIN(2*PI()*$C2590/365)</f>
        <v/>
      </c>
      <c r="N2590" s="7">
        <f>F2590-K2590</f>
        <v/>
      </c>
      <c r="O2590" s="7">
        <f>G2590-L2590</f>
        <v/>
      </c>
      <c r="P2590" s="7">
        <f>H2590-M2590</f>
        <v/>
      </c>
      <c r="Q2590" s="7">
        <f>IF($I2590=1,(N2590-MAR1!$B$11)/MAR1!$D$11,(N2590-MAR1!$C$11)/MAR1!$E$11)</f>
        <v/>
      </c>
      <c r="R2590" s="7">
        <f>IF($I2590=1,(O2590-MAR1!$B$12)/MAR1!$D$12,(O2590-MAR1!$C$12)/MAR1!$E$12)</f>
        <v/>
      </c>
      <c r="S2590" s="7">
        <f>IF($I2590=1,(P2590-MAR1!$B$13)/MAR1!$D$13,(P2590-MAR1!$C$13)/MAR1!$E$13)</f>
        <v/>
      </c>
    </row>
    <row r="2591">
      <c r="A2591" s="5" t="n">
        <v>2590</v>
      </c>
      <c r="B2591" s="5" t="n">
        <v>8</v>
      </c>
      <c r="C2591" s="5" t="n">
        <v>35</v>
      </c>
      <c r="D2591" s="5" t="n">
        <v>2</v>
      </c>
      <c r="E2591" s="5" t="n">
        <v>4.6</v>
      </c>
      <c r="F2591" s="5" t="n">
        <v>31.5</v>
      </c>
      <c r="G2591" s="5" t="n">
        <v>17.4</v>
      </c>
      <c r="H2591" s="5" t="n">
        <v>9.710000000000001</v>
      </c>
      <c r="I2591" s="6">
        <f>IF(E2591&gt;=Markov!$B$3,1,0)</f>
        <v/>
      </c>
      <c r="J2591" s="6">
        <f>I2590</f>
        <v/>
      </c>
      <c r="K2591" s="7">
        <f>MAR1!$B$5+MAR1!$C$5*COS(2*PI()*$C2591/365)+MAR1!$D$5*SIN(2*PI()*$C2591/365)</f>
        <v/>
      </c>
      <c r="L2591" s="7">
        <f>MAR1!$B$6+MAR1!$C$6*COS(2*PI()*$C2591/365)+MAR1!$D$6*SIN(2*PI()*$C2591/365)</f>
        <v/>
      </c>
      <c r="M2591" s="7">
        <f>MAR1!$B$7+MAR1!$C$7*COS(2*PI()*$C2591/365)+MAR1!$D$7*SIN(2*PI()*$C2591/365)</f>
        <v/>
      </c>
      <c r="N2591" s="7">
        <f>F2591-K2591</f>
        <v/>
      </c>
      <c r="O2591" s="7">
        <f>G2591-L2591</f>
        <v/>
      </c>
      <c r="P2591" s="7">
        <f>H2591-M2591</f>
        <v/>
      </c>
      <c r="Q2591" s="7">
        <f>IF($I2591=1,(N2591-MAR1!$B$11)/MAR1!$D$11,(N2591-MAR1!$C$11)/MAR1!$E$11)</f>
        <v/>
      </c>
      <c r="R2591" s="7">
        <f>IF($I2591=1,(O2591-MAR1!$B$12)/MAR1!$D$12,(O2591-MAR1!$C$12)/MAR1!$E$12)</f>
        <v/>
      </c>
      <c r="S2591" s="7">
        <f>IF($I2591=1,(P2591-MAR1!$B$13)/MAR1!$D$13,(P2591-MAR1!$C$13)/MAR1!$E$13)</f>
        <v/>
      </c>
    </row>
    <row r="2592">
      <c r="A2592" s="5" t="n">
        <v>2591</v>
      </c>
      <c r="B2592" s="5" t="n">
        <v>8</v>
      </c>
      <c r="C2592" s="5" t="n">
        <v>36</v>
      </c>
      <c r="D2592" s="5" t="n">
        <v>2</v>
      </c>
      <c r="E2592" s="5" t="n">
        <v>0</v>
      </c>
      <c r="F2592" s="5" t="n">
        <v>34</v>
      </c>
      <c r="G2592" s="5" t="n">
        <v>18.6</v>
      </c>
      <c r="H2592" s="5" t="n">
        <v>14.32</v>
      </c>
      <c r="I2592" s="6">
        <f>IF(E2592&gt;=Markov!$B$3,1,0)</f>
        <v/>
      </c>
      <c r="J2592" s="6">
        <f>I2591</f>
        <v/>
      </c>
      <c r="K2592" s="7">
        <f>MAR1!$B$5+MAR1!$C$5*COS(2*PI()*$C2592/365)+MAR1!$D$5*SIN(2*PI()*$C2592/365)</f>
        <v/>
      </c>
      <c r="L2592" s="7">
        <f>MAR1!$B$6+MAR1!$C$6*COS(2*PI()*$C2592/365)+MAR1!$D$6*SIN(2*PI()*$C2592/365)</f>
        <v/>
      </c>
      <c r="M2592" s="7">
        <f>MAR1!$B$7+MAR1!$C$7*COS(2*PI()*$C2592/365)+MAR1!$D$7*SIN(2*PI()*$C2592/365)</f>
        <v/>
      </c>
      <c r="N2592" s="7">
        <f>F2592-K2592</f>
        <v/>
      </c>
      <c r="O2592" s="7">
        <f>G2592-L2592</f>
        <v/>
      </c>
      <c r="P2592" s="7">
        <f>H2592-M2592</f>
        <v/>
      </c>
      <c r="Q2592" s="7">
        <f>IF($I2592=1,(N2592-MAR1!$B$11)/MAR1!$D$11,(N2592-MAR1!$C$11)/MAR1!$E$11)</f>
        <v/>
      </c>
      <c r="R2592" s="7">
        <f>IF($I2592=1,(O2592-MAR1!$B$12)/MAR1!$D$12,(O2592-MAR1!$C$12)/MAR1!$E$12)</f>
        <v/>
      </c>
      <c r="S2592" s="7">
        <f>IF($I2592=1,(P2592-MAR1!$B$13)/MAR1!$D$13,(P2592-MAR1!$C$13)/MAR1!$E$13)</f>
        <v/>
      </c>
    </row>
    <row r="2593">
      <c r="A2593" s="5" t="n">
        <v>2592</v>
      </c>
      <c r="B2593" s="5" t="n">
        <v>8</v>
      </c>
      <c r="C2593" s="5" t="n">
        <v>37</v>
      </c>
      <c r="D2593" s="5" t="n">
        <v>2</v>
      </c>
      <c r="E2593" s="5" t="n">
        <v>0</v>
      </c>
      <c r="F2593" s="5" t="n">
        <v>35.5</v>
      </c>
      <c r="G2593" s="5" t="n">
        <v>17.8</v>
      </c>
      <c r="H2593" s="5" t="n">
        <v>18.92</v>
      </c>
      <c r="I2593" s="6">
        <f>IF(E2593&gt;=Markov!$B$3,1,0)</f>
        <v/>
      </c>
      <c r="J2593" s="6">
        <f>I2592</f>
        <v/>
      </c>
      <c r="K2593" s="7">
        <f>MAR1!$B$5+MAR1!$C$5*COS(2*PI()*$C2593/365)+MAR1!$D$5*SIN(2*PI()*$C2593/365)</f>
        <v/>
      </c>
      <c r="L2593" s="7">
        <f>MAR1!$B$6+MAR1!$C$6*COS(2*PI()*$C2593/365)+MAR1!$D$6*SIN(2*PI()*$C2593/365)</f>
        <v/>
      </c>
      <c r="M2593" s="7">
        <f>MAR1!$B$7+MAR1!$C$7*COS(2*PI()*$C2593/365)+MAR1!$D$7*SIN(2*PI()*$C2593/365)</f>
        <v/>
      </c>
      <c r="N2593" s="7">
        <f>F2593-K2593</f>
        <v/>
      </c>
      <c r="O2593" s="7">
        <f>G2593-L2593</f>
        <v/>
      </c>
      <c r="P2593" s="7">
        <f>H2593-M2593</f>
        <v/>
      </c>
      <c r="Q2593" s="7">
        <f>IF($I2593=1,(N2593-MAR1!$B$11)/MAR1!$D$11,(N2593-MAR1!$C$11)/MAR1!$E$11)</f>
        <v/>
      </c>
      <c r="R2593" s="7">
        <f>IF($I2593=1,(O2593-MAR1!$B$12)/MAR1!$D$12,(O2593-MAR1!$C$12)/MAR1!$E$12)</f>
        <v/>
      </c>
      <c r="S2593" s="7">
        <f>IF($I2593=1,(P2593-MAR1!$B$13)/MAR1!$D$13,(P2593-MAR1!$C$13)/MAR1!$E$13)</f>
        <v/>
      </c>
    </row>
    <row r="2594">
      <c r="A2594" s="5" t="n">
        <v>2593</v>
      </c>
      <c r="B2594" s="5" t="n">
        <v>8</v>
      </c>
      <c r="C2594" s="5" t="n">
        <v>38</v>
      </c>
      <c r="D2594" s="5" t="n">
        <v>2</v>
      </c>
      <c r="E2594" s="5" t="n">
        <v>0</v>
      </c>
      <c r="F2594" s="5" t="n">
        <v>37</v>
      </c>
      <c r="G2594" s="5" t="n">
        <v>19.4</v>
      </c>
      <c r="H2594" s="5" t="n">
        <v>20.81</v>
      </c>
      <c r="I2594" s="6">
        <f>IF(E2594&gt;=Markov!$B$3,1,0)</f>
        <v/>
      </c>
      <c r="J2594" s="6">
        <f>I2593</f>
        <v/>
      </c>
      <c r="K2594" s="7">
        <f>MAR1!$B$5+MAR1!$C$5*COS(2*PI()*$C2594/365)+MAR1!$D$5*SIN(2*PI()*$C2594/365)</f>
        <v/>
      </c>
      <c r="L2594" s="7">
        <f>MAR1!$B$6+MAR1!$C$6*COS(2*PI()*$C2594/365)+MAR1!$D$6*SIN(2*PI()*$C2594/365)</f>
        <v/>
      </c>
      <c r="M2594" s="7">
        <f>MAR1!$B$7+MAR1!$C$7*COS(2*PI()*$C2594/365)+MAR1!$D$7*SIN(2*PI()*$C2594/365)</f>
        <v/>
      </c>
      <c r="N2594" s="7">
        <f>F2594-K2594</f>
        <v/>
      </c>
      <c r="O2594" s="7">
        <f>G2594-L2594</f>
        <v/>
      </c>
      <c r="P2594" s="7">
        <f>H2594-M2594</f>
        <v/>
      </c>
      <c r="Q2594" s="7">
        <f>IF($I2594=1,(N2594-MAR1!$B$11)/MAR1!$D$11,(N2594-MAR1!$C$11)/MAR1!$E$11)</f>
        <v/>
      </c>
      <c r="R2594" s="7">
        <f>IF($I2594=1,(O2594-MAR1!$B$12)/MAR1!$D$12,(O2594-MAR1!$C$12)/MAR1!$E$12)</f>
        <v/>
      </c>
      <c r="S2594" s="7">
        <f>IF($I2594=1,(P2594-MAR1!$B$13)/MAR1!$D$13,(P2594-MAR1!$C$13)/MAR1!$E$13)</f>
        <v/>
      </c>
    </row>
    <row r="2595">
      <c r="A2595" s="5" t="n">
        <v>2594</v>
      </c>
      <c r="B2595" s="5" t="n">
        <v>8</v>
      </c>
      <c r="C2595" s="5" t="n">
        <v>39</v>
      </c>
      <c r="D2595" s="5" t="n">
        <v>2</v>
      </c>
      <c r="E2595" s="5" t="n">
        <v>0</v>
      </c>
      <c r="F2595" s="5" t="n">
        <v>34.4</v>
      </c>
      <c r="G2595" s="5" t="n">
        <v>17.2</v>
      </c>
      <c r="H2595" s="5" t="n">
        <v>21.26</v>
      </c>
      <c r="I2595" s="6">
        <f>IF(E2595&gt;=Markov!$B$3,1,0)</f>
        <v/>
      </c>
      <c r="J2595" s="6">
        <f>I2594</f>
        <v/>
      </c>
      <c r="K2595" s="7">
        <f>MAR1!$B$5+MAR1!$C$5*COS(2*PI()*$C2595/365)+MAR1!$D$5*SIN(2*PI()*$C2595/365)</f>
        <v/>
      </c>
      <c r="L2595" s="7">
        <f>MAR1!$B$6+MAR1!$C$6*COS(2*PI()*$C2595/365)+MAR1!$D$6*SIN(2*PI()*$C2595/365)</f>
        <v/>
      </c>
      <c r="M2595" s="7">
        <f>MAR1!$B$7+MAR1!$C$7*COS(2*PI()*$C2595/365)+MAR1!$D$7*SIN(2*PI()*$C2595/365)</f>
        <v/>
      </c>
      <c r="N2595" s="7">
        <f>F2595-K2595</f>
        <v/>
      </c>
      <c r="O2595" s="7">
        <f>G2595-L2595</f>
        <v/>
      </c>
      <c r="P2595" s="7">
        <f>H2595-M2595</f>
        <v/>
      </c>
      <c r="Q2595" s="7">
        <f>IF($I2595=1,(N2595-MAR1!$B$11)/MAR1!$D$11,(N2595-MAR1!$C$11)/MAR1!$E$11)</f>
        <v/>
      </c>
      <c r="R2595" s="7">
        <f>IF($I2595=1,(O2595-MAR1!$B$12)/MAR1!$D$12,(O2595-MAR1!$C$12)/MAR1!$E$12)</f>
        <v/>
      </c>
      <c r="S2595" s="7">
        <f>IF($I2595=1,(P2595-MAR1!$B$13)/MAR1!$D$13,(P2595-MAR1!$C$13)/MAR1!$E$13)</f>
        <v/>
      </c>
    </row>
    <row r="2596">
      <c r="A2596" s="5" t="n">
        <v>2595</v>
      </c>
      <c r="B2596" s="5" t="n">
        <v>8</v>
      </c>
      <c r="C2596" s="5" t="n">
        <v>40</v>
      </c>
      <c r="D2596" s="5" t="n">
        <v>2</v>
      </c>
      <c r="E2596" s="5" t="n">
        <v>0</v>
      </c>
      <c r="F2596" s="5" t="n">
        <v>34</v>
      </c>
      <c r="G2596" s="5" t="n">
        <v>16.8</v>
      </c>
      <c r="H2596" s="5" t="n">
        <v>21.9</v>
      </c>
      <c r="I2596" s="6">
        <f>IF(E2596&gt;=Markov!$B$3,1,0)</f>
        <v/>
      </c>
      <c r="J2596" s="6">
        <f>I2595</f>
        <v/>
      </c>
      <c r="K2596" s="7">
        <f>MAR1!$B$5+MAR1!$C$5*COS(2*PI()*$C2596/365)+MAR1!$D$5*SIN(2*PI()*$C2596/365)</f>
        <v/>
      </c>
      <c r="L2596" s="7">
        <f>MAR1!$B$6+MAR1!$C$6*COS(2*PI()*$C2596/365)+MAR1!$D$6*SIN(2*PI()*$C2596/365)</f>
        <v/>
      </c>
      <c r="M2596" s="7">
        <f>MAR1!$B$7+MAR1!$C$7*COS(2*PI()*$C2596/365)+MAR1!$D$7*SIN(2*PI()*$C2596/365)</f>
        <v/>
      </c>
      <c r="N2596" s="7">
        <f>F2596-K2596</f>
        <v/>
      </c>
      <c r="O2596" s="7">
        <f>G2596-L2596</f>
        <v/>
      </c>
      <c r="P2596" s="7">
        <f>H2596-M2596</f>
        <v/>
      </c>
      <c r="Q2596" s="7">
        <f>IF($I2596=1,(N2596-MAR1!$B$11)/MAR1!$D$11,(N2596-MAR1!$C$11)/MAR1!$E$11)</f>
        <v/>
      </c>
      <c r="R2596" s="7">
        <f>IF($I2596=1,(O2596-MAR1!$B$12)/MAR1!$D$12,(O2596-MAR1!$C$12)/MAR1!$E$12)</f>
        <v/>
      </c>
      <c r="S2596" s="7">
        <f>IF($I2596=1,(P2596-MAR1!$B$13)/MAR1!$D$13,(P2596-MAR1!$C$13)/MAR1!$E$13)</f>
        <v/>
      </c>
    </row>
    <row r="2597">
      <c r="A2597" s="5" t="n">
        <v>2596</v>
      </c>
      <c r="B2597" s="5" t="n">
        <v>8</v>
      </c>
      <c r="C2597" s="5" t="n">
        <v>41</v>
      </c>
      <c r="D2597" s="5" t="n">
        <v>2</v>
      </c>
      <c r="E2597" s="5" t="n">
        <v>0</v>
      </c>
      <c r="F2597" s="5" t="n">
        <v>30.1</v>
      </c>
      <c r="G2597" s="5" t="n">
        <v>16.1</v>
      </c>
      <c r="H2597" s="5" t="n">
        <v>23.13</v>
      </c>
      <c r="I2597" s="6">
        <f>IF(E2597&gt;=Markov!$B$3,1,0)</f>
        <v/>
      </c>
      <c r="J2597" s="6">
        <f>I2596</f>
        <v/>
      </c>
      <c r="K2597" s="7">
        <f>MAR1!$B$5+MAR1!$C$5*COS(2*PI()*$C2597/365)+MAR1!$D$5*SIN(2*PI()*$C2597/365)</f>
        <v/>
      </c>
      <c r="L2597" s="7">
        <f>MAR1!$B$6+MAR1!$C$6*COS(2*PI()*$C2597/365)+MAR1!$D$6*SIN(2*PI()*$C2597/365)</f>
        <v/>
      </c>
      <c r="M2597" s="7">
        <f>MAR1!$B$7+MAR1!$C$7*COS(2*PI()*$C2597/365)+MAR1!$D$7*SIN(2*PI()*$C2597/365)</f>
        <v/>
      </c>
      <c r="N2597" s="7">
        <f>F2597-K2597</f>
        <v/>
      </c>
      <c r="O2597" s="7">
        <f>G2597-L2597</f>
        <v/>
      </c>
      <c r="P2597" s="7">
        <f>H2597-M2597</f>
        <v/>
      </c>
      <c r="Q2597" s="7">
        <f>IF($I2597=1,(N2597-MAR1!$B$11)/MAR1!$D$11,(N2597-MAR1!$C$11)/MAR1!$E$11)</f>
        <v/>
      </c>
      <c r="R2597" s="7">
        <f>IF($I2597=1,(O2597-MAR1!$B$12)/MAR1!$D$12,(O2597-MAR1!$C$12)/MAR1!$E$12)</f>
        <v/>
      </c>
      <c r="S2597" s="7">
        <f>IF($I2597=1,(P2597-MAR1!$B$13)/MAR1!$D$13,(P2597-MAR1!$C$13)/MAR1!$E$13)</f>
        <v/>
      </c>
    </row>
    <row r="2598">
      <c r="A2598" s="5" t="n">
        <v>2597</v>
      </c>
      <c r="B2598" s="5" t="n">
        <v>8</v>
      </c>
      <c r="C2598" s="5" t="n">
        <v>42</v>
      </c>
      <c r="D2598" s="5" t="n">
        <v>2</v>
      </c>
      <c r="E2598" s="5" t="n">
        <v>0</v>
      </c>
      <c r="F2598" s="5" t="n">
        <v>30.7</v>
      </c>
      <c r="G2598" s="5" t="n">
        <v>16.2</v>
      </c>
      <c r="H2598" s="5" t="n">
        <v>19.65</v>
      </c>
      <c r="I2598" s="6">
        <f>IF(E2598&gt;=Markov!$B$3,1,0)</f>
        <v/>
      </c>
      <c r="J2598" s="6">
        <f>I2597</f>
        <v/>
      </c>
      <c r="K2598" s="7">
        <f>MAR1!$B$5+MAR1!$C$5*COS(2*PI()*$C2598/365)+MAR1!$D$5*SIN(2*PI()*$C2598/365)</f>
        <v/>
      </c>
      <c r="L2598" s="7">
        <f>MAR1!$B$6+MAR1!$C$6*COS(2*PI()*$C2598/365)+MAR1!$D$6*SIN(2*PI()*$C2598/365)</f>
        <v/>
      </c>
      <c r="M2598" s="7">
        <f>MAR1!$B$7+MAR1!$C$7*COS(2*PI()*$C2598/365)+MAR1!$D$7*SIN(2*PI()*$C2598/365)</f>
        <v/>
      </c>
      <c r="N2598" s="7">
        <f>F2598-K2598</f>
        <v/>
      </c>
      <c r="O2598" s="7">
        <f>G2598-L2598</f>
        <v/>
      </c>
      <c r="P2598" s="7">
        <f>H2598-M2598</f>
        <v/>
      </c>
      <c r="Q2598" s="7">
        <f>IF($I2598=1,(N2598-MAR1!$B$11)/MAR1!$D$11,(N2598-MAR1!$C$11)/MAR1!$E$11)</f>
        <v/>
      </c>
      <c r="R2598" s="7">
        <f>IF($I2598=1,(O2598-MAR1!$B$12)/MAR1!$D$12,(O2598-MAR1!$C$12)/MAR1!$E$12)</f>
        <v/>
      </c>
      <c r="S2598" s="7">
        <f>IF($I2598=1,(P2598-MAR1!$B$13)/MAR1!$D$13,(P2598-MAR1!$C$13)/MAR1!$E$13)</f>
        <v/>
      </c>
    </row>
    <row r="2599">
      <c r="A2599" s="5" t="n">
        <v>2598</v>
      </c>
      <c r="B2599" s="5" t="n">
        <v>8</v>
      </c>
      <c r="C2599" s="5" t="n">
        <v>43</v>
      </c>
      <c r="D2599" s="5" t="n">
        <v>2</v>
      </c>
      <c r="E2599" s="5" t="n">
        <v>0</v>
      </c>
      <c r="F2599" s="5" t="n">
        <v>34.9</v>
      </c>
      <c r="G2599" s="5" t="n">
        <v>16.2</v>
      </c>
      <c r="H2599" s="5" t="n">
        <v>21.16</v>
      </c>
      <c r="I2599" s="6">
        <f>IF(E2599&gt;=Markov!$B$3,1,0)</f>
        <v/>
      </c>
      <c r="J2599" s="6">
        <f>I2598</f>
        <v/>
      </c>
      <c r="K2599" s="7">
        <f>MAR1!$B$5+MAR1!$C$5*COS(2*PI()*$C2599/365)+MAR1!$D$5*SIN(2*PI()*$C2599/365)</f>
        <v/>
      </c>
      <c r="L2599" s="7">
        <f>MAR1!$B$6+MAR1!$C$6*COS(2*PI()*$C2599/365)+MAR1!$D$6*SIN(2*PI()*$C2599/365)</f>
        <v/>
      </c>
      <c r="M2599" s="7">
        <f>MAR1!$B$7+MAR1!$C$7*COS(2*PI()*$C2599/365)+MAR1!$D$7*SIN(2*PI()*$C2599/365)</f>
        <v/>
      </c>
      <c r="N2599" s="7">
        <f>F2599-K2599</f>
        <v/>
      </c>
      <c r="O2599" s="7">
        <f>G2599-L2599</f>
        <v/>
      </c>
      <c r="P2599" s="7">
        <f>H2599-M2599</f>
        <v/>
      </c>
      <c r="Q2599" s="7">
        <f>IF($I2599=1,(N2599-MAR1!$B$11)/MAR1!$D$11,(N2599-MAR1!$C$11)/MAR1!$E$11)</f>
        <v/>
      </c>
      <c r="R2599" s="7">
        <f>IF($I2599=1,(O2599-MAR1!$B$12)/MAR1!$D$12,(O2599-MAR1!$C$12)/MAR1!$E$12)</f>
        <v/>
      </c>
      <c r="S2599" s="7">
        <f>IF($I2599=1,(P2599-MAR1!$B$13)/MAR1!$D$13,(P2599-MAR1!$C$13)/MAR1!$E$13)</f>
        <v/>
      </c>
    </row>
    <row r="2600">
      <c r="A2600" s="5" t="n">
        <v>2599</v>
      </c>
      <c r="B2600" s="5" t="n">
        <v>8</v>
      </c>
      <c r="C2600" s="5" t="n">
        <v>44</v>
      </c>
      <c r="D2600" s="5" t="n">
        <v>2</v>
      </c>
      <c r="E2600" s="5" t="n">
        <v>0</v>
      </c>
      <c r="F2600" s="5" t="n">
        <v>36.4</v>
      </c>
      <c r="G2600" s="5" t="n">
        <v>17.3</v>
      </c>
      <c r="H2600" s="5" t="n">
        <v>20.86</v>
      </c>
      <c r="I2600" s="6">
        <f>IF(E2600&gt;=Markov!$B$3,1,0)</f>
        <v/>
      </c>
      <c r="J2600" s="6">
        <f>I2599</f>
        <v/>
      </c>
      <c r="K2600" s="7">
        <f>MAR1!$B$5+MAR1!$C$5*COS(2*PI()*$C2600/365)+MAR1!$D$5*SIN(2*PI()*$C2600/365)</f>
        <v/>
      </c>
      <c r="L2600" s="7">
        <f>MAR1!$B$6+MAR1!$C$6*COS(2*PI()*$C2600/365)+MAR1!$D$6*SIN(2*PI()*$C2600/365)</f>
        <v/>
      </c>
      <c r="M2600" s="7">
        <f>MAR1!$B$7+MAR1!$C$7*COS(2*PI()*$C2600/365)+MAR1!$D$7*SIN(2*PI()*$C2600/365)</f>
        <v/>
      </c>
      <c r="N2600" s="7">
        <f>F2600-K2600</f>
        <v/>
      </c>
      <c r="O2600" s="7">
        <f>G2600-L2600</f>
        <v/>
      </c>
      <c r="P2600" s="7">
        <f>H2600-M2600</f>
        <v/>
      </c>
      <c r="Q2600" s="7">
        <f>IF($I2600=1,(N2600-MAR1!$B$11)/MAR1!$D$11,(N2600-MAR1!$C$11)/MAR1!$E$11)</f>
        <v/>
      </c>
      <c r="R2600" s="7">
        <f>IF($I2600=1,(O2600-MAR1!$B$12)/MAR1!$D$12,(O2600-MAR1!$C$12)/MAR1!$E$12)</f>
        <v/>
      </c>
      <c r="S2600" s="7">
        <f>IF($I2600=1,(P2600-MAR1!$B$13)/MAR1!$D$13,(P2600-MAR1!$C$13)/MAR1!$E$13)</f>
        <v/>
      </c>
    </row>
    <row r="2601">
      <c r="A2601" s="5" t="n">
        <v>2600</v>
      </c>
      <c r="B2601" s="5" t="n">
        <v>8</v>
      </c>
      <c r="C2601" s="5" t="n">
        <v>45</v>
      </c>
      <c r="D2601" s="5" t="n">
        <v>2</v>
      </c>
      <c r="E2601" s="5" t="n">
        <v>0</v>
      </c>
      <c r="F2601" s="5" t="n">
        <v>36.6</v>
      </c>
      <c r="G2601" s="5" t="n">
        <v>17.4</v>
      </c>
      <c r="H2601" s="5" t="n">
        <v>23.47</v>
      </c>
      <c r="I2601" s="6">
        <f>IF(E2601&gt;=Markov!$B$3,1,0)</f>
        <v/>
      </c>
      <c r="J2601" s="6">
        <f>I2600</f>
        <v/>
      </c>
      <c r="K2601" s="7">
        <f>MAR1!$B$5+MAR1!$C$5*COS(2*PI()*$C2601/365)+MAR1!$D$5*SIN(2*PI()*$C2601/365)</f>
        <v/>
      </c>
      <c r="L2601" s="7">
        <f>MAR1!$B$6+MAR1!$C$6*COS(2*PI()*$C2601/365)+MAR1!$D$6*SIN(2*PI()*$C2601/365)</f>
        <v/>
      </c>
      <c r="M2601" s="7">
        <f>MAR1!$B$7+MAR1!$C$7*COS(2*PI()*$C2601/365)+MAR1!$D$7*SIN(2*PI()*$C2601/365)</f>
        <v/>
      </c>
      <c r="N2601" s="7">
        <f>F2601-K2601</f>
        <v/>
      </c>
      <c r="O2601" s="7">
        <f>G2601-L2601</f>
        <v/>
      </c>
      <c r="P2601" s="7">
        <f>H2601-M2601</f>
        <v/>
      </c>
      <c r="Q2601" s="7">
        <f>IF($I2601=1,(N2601-MAR1!$B$11)/MAR1!$D$11,(N2601-MAR1!$C$11)/MAR1!$E$11)</f>
        <v/>
      </c>
      <c r="R2601" s="7">
        <f>IF($I2601=1,(O2601-MAR1!$B$12)/MAR1!$D$12,(O2601-MAR1!$C$12)/MAR1!$E$12)</f>
        <v/>
      </c>
      <c r="S2601" s="7">
        <f>IF($I2601=1,(P2601-MAR1!$B$13)/MAR1!$D$13,(P2601-MAR1!$C$13)/MAR1!$E$13)</f>
        <v/>
      </c>
    </row>
    <row r="2602">
      <c r="A2602" s="5" t="n">
        <v>2601</v>
      </c>
      <c r="B2602" s="5" t="n">
        <v>8</v>
      </c>
      <c r="C2602" s="5" t="n">
        <v>46</v>
      </c>
      <c r="D2602" s="5" t="n">
        <v>2</v>
      </c>
      <c r="E2602" s="5" t="n">
        <v>0</v>
      </c>
      <c r="F2602" s="5" t="n">
        <v>33.5</v>
      </c>
      <c r="G2602" s="5" t="n">
        <v>17.1</v>
      </c>
      <c r="H2602" s="5" t="n">
        <v>22.12</v>
      </c>
      <c r="I2602" s="6">
        <f>IF(E2602&gt;=Markov!$B$3,1,0)</f>
        <v/>
      </c>
      <c r="J2602" s="6">
        <f>I2601</f>
        <v/>
      </c>
      <c r="K2602" s="7">
        <f>MAR1!$B$5+MAR1!$C$5*COS(2*PI()*$C2602/365)+MAR1!$D$5*SIN(2*PI()*$C2602/365)</f>
        <v/>
      </c>
      <c r="L2602" s="7">
        <f>MAR1!$B$6+MAR1!$C$6*COS(2*PI()*$C2602/365)+MAR1!$D$6*SIN(2*PI()*$C2602/365)</f>
        <v/>
      </c>
      <c r="M2602" s="7">
        <f>MAR1!$B$7+MAR1!$C$7*COS(2*PI()*$C2602/365)+MAR1!$D$7*SIN(2*PI()*$C2602/365)</f>
        <v/>
      </c>
      <c r="N2602" s="7">
        <f>F2602-K2602</f>
        <v/>
      </c>
      <c r="O2602" s="7">
        <f>G2602-L2602</f>
        <v/>
      </c>
      <c r="P2602" s="7">
        <f>H2602-M2602</f>
        <v/>
      </c>
      <c r="Q2602" s="7">
        <f>IF($I2602=1,(N2602-MAR1!$B$11)/MAR1!$D$11,(N2602-MAR1!$C$11)/MAR1!$E$11)</f>
        <v/>
      </c>
      <c r="R2602" s="7">
        <f>IF($I2602=1,(O2602-MAR1!$B$12)/MAR1!$D$12,(O2602-MAR1!$C$12)/MAR1!$E$12)</f>
        <v/>
      </c>
      <c r="S2602" s="7">
        <f>IF($I2602=1,(P2602-MAR1!$B$13)/MAR1!$D$13,(P2602-MAR1!$C$13)/MAR1!$E$13)</f>
        <v/>
      </c>
    </row>
    <row r="2603">
      <c r="A2603" s="5" t="n">
        <v>2602</v>
      </c>
      <c r="B2603" s="5" t="n">
        <v>8</v>
      </c>
      <c r="C2603" s="5" t="n">
        <v>47</v>
      </c>
      <c r="D2603" s="5" t="n">
        <v>2</v>
      </c>
      <c r="E2603" s="5" t="n">
        <v>0</v>
      </c>
      <c r="F2603" s="5" t="n">
        <v>33.9</v>
      </c>
      <c r="G2603" s="5" t="n">
        <v>16.3</v>
      </c>
      <c r="H2603" s="5" t="n">
        <v>22.45</v>
      </c>
      <c r="I2603" s="6">
        <f>IF(E2603&gt;=Markov!$B$3,1,0)</f>
        <v/>
      </c>
      <c r="J2603" s="6">
        <f>I2602</f>
        <v/>
      </c>
      <c r="K2603" s="7">
        <f>MAR1!$B$5+MAR1!$C$5*COS(2*PI()*$C2603/365)+MAR1!$D$5*SIN(2*PI()*$C2603/365)</f>
        <v/>
      </c>
      <c r="L2603" s="7">
        <f>MAR1!$B$6+MAR1!$C$6*COS(2*PI()*$C2603/365)+MAR1!$D$6*SIN(2*PI()*$C2603/365)</f>
        <v/>
      </c>
      <c r="M2603" s="7">
        <f>MAR1!$B$7+MAR1!$C$7*COS(2*PI()*$C2603/365)+MAR1!$D$7*SIN(2*PI()*$C2603/365)</f>
        <v/>
      </c>
      <c r="N2603" s="7">
        <f>F2603-K2603</f>
        <v/>
      </c>
      <c r="O2603" s="7">
        <f>G2603-L2603</f>
        <v/>
      </c>
      <c r="P2603" s="7">
        <f>H2603-M2603</f>
        <v/>
      </c>
      <c r="Q2603" s="7">
        <f>IF($I2603=1,(N2603-MAR1!$B$11)/MAR1!$D$11,(N2603-MAR1!$C$11)/MAR1!$E$11)</f>
        <v/>
      </c>
      <c r="R2603" s="7">
        <f>IF($I2603=1,(O2603-MAR1!$B$12)/MAR1!$D$12,(O2603-MAR1!$C$12)/MAR1!$E$12)</f>
        <v/>
      </c>
      <c r="S2603" s="7">
        <f>IF($I2603=1,(P2603-MAR1!$B$13)/MAR1!$D$13,(P2603-MAR1!$C$13)/MAR1!$E$13)</f>
        <v/>
      </c>
    </row>
    <row r="2604">
      <c r="A2604" s="5" t="n">
        <v>2603</v>
      </c>
      <c r="B2604" s="5" t="n">
        <v>8</v>
      </c>
      <c r="C2604" s="5" t="n">
        <v>48</v>
      </c>
      <c r="D2604" s="5" t="n">
        <v>2</v>
      </c>
      <c r="E2604" s="5" t="n">
        <v>0</v>
      </c>
      <c r="F2604" s="5" t="n">
        <v>36.2</v>
      </c>
      <c r="G2604" s="5" t="n">
        <v>18.7</v>
      </c>
      <c r="H2604" s="5" t="n">
        <v>19.56</v>
      </c>
      <c r="I2604" s="6">
        <f>IF(E2604&gt;=Markov!$B$3,1,0)</f>
        <v/>
      </c>
      <c r="J2604" s="6">
        <f>I2603</f>
        <v/>
      </c>
      <c r="K2604" s="7">
        <f>MAR1!$B$5+MAR1!$C$5*COS(2*PI()*$C2604/365)+MAR1!$D$5*SIN(2*PI()*$C2604/365)</f>
        <v/>
      </c>
      <c r="L2604" s="7">
        <f>MAR1!$B$6+MAR1!$C$6*COS(2*PI()*$C2604/365)+MAR1!$D$6*SIN(2*PI()*$C2604/365)</f>
        <v/>
      </c>
      <c r="M2604" s="7">
        <f>MAR1!$B$7+MAR1!$C$7*COS(2*PI()*$C2604/365)+MAR1!$D$7*SIN(2*PI()*$C2604/365)</f>
        <v/>
      </c>
      <c r="N2604" s="7">
        <f>F2604-K2604</f>
        <v/>
      </c>
      <c r="O2604" s="7">
        <f>G2604-L2604</f>
        <v/>
      </c>
      <c r="P2604" s="7">
        <f>H2604-M2604</f>
        <v/>
      </c>
      <c r="Q2604" s="7">
        <f>IF($I2604=1,(N2604-MAR1!$B$11)/MAR1!$D$11,(N2604-MAR1!$C$11)/MAR1!$E$11)</f>
        <v/>
      </c>
      <c r="R2604" s="7">
        <f>IF($I2604=1,(O2604-MAR1!$B$12)/MAR1!$D$12,(O2604-MAR1!$C$12)/MAR1!$E$12)</f>
        <v/>
      </c>
      <c r="S2604" s="7">
        <f>IF($I2604=1,(P2604-MAR1!$B$13)/MAR1!$D$13,(P2604-MAR1!$C$13)/MAR1!$E$13)</f>
        <v/>
      </c>
    </row>
    <row r="2605">
      <c r="A2605" s="5" t="n">
        <v>2604</v>
      </c>
      <c r="B2605" s="5" t="n">
        <v>8</v>
      </c>
      <c r="C2605" s="5" t="n">
        <v>49</v>
      </c>
      <c r="D2605" s="5" t="n">
        <v>2</v>
      </c>
      <c r="E2605" s="5" t="n">
        <v>0</v>
      </c>
      <c r="F2605" s="5" t="n">
        <v>33.1</v>
      </c>
      <c r="G2605" s="5" t="n">
        <v>18.1</v>
      </c>
      <c r="H2605" s="5" t="n">
        <v>21.58</v>
      </c>
      <c r="I2605" s="6">
        <f>IF(E2605&gt;=Markov!$B$3,1,0)</f>
        <v/>
      </c>
      <c r="J2605" s="6">
        <f>I2604</f>
        <v/>
      </c>
      <c r="K2605" s="7">
        <f>MAR1!$B$5+MAR1!$C$5*COS(2*PI()*$C2605/365)+MAR1!$D$5*SIN(2*PI()*$C2605/365)</f>
        <v/>
      </c>
      <c r="L2605" s="7">
        <f>MAR1!$B$6+MAR1!$C$6*COS(2*PI()*$C2605/365)+MAR1!$D$6*SIN(2*PI()*$C2605/365)</f>
        <v/>
      </c>
      <c r="M2605" s="7">
        <f>MAR1!$B$7+MAR1!$C$7*COS(2*PI()*$C2605/365)+MAR1!$D$7*SIN(2*PI()*$C2605/365)</f>
        <v/>
      </c>
      <c r="N2605" s="7">
        <f>F2605-K2605</f>
        <v/>
      </c>
      <c r="O2605" s="7">
        <f>G2605-L2605</f>
        <v/>
      </c>
      <c r="P2605" s="7">
        <f>H2605-M2605</f>
        <v/>
      </c>
      <c r="Q2605" s="7">
        <f>IF($I2605=1,(N2605-MAR1!$B$11)/MAR1!$D$11,(N2605-MAR1!$C$11)/MAR1!$E$11)</f>
        <v/>
      </c>
      <c r="R2605" s="7">
        <f>IF($I2605=1,(O2605-MAR1!$B$12)/MAR1!$D$12,(O2605-MAR1!$C$12)/MAR1!$E$12)</f>
        <v/>
      </c>
      <c r="S2605" s="7">
        <f>IF($I2605=1,(P2605-MAR1!$B$13)/MAR1!$D$13,(P2605-MAR1!$C$13)/MAR1!$E$13)</f>
        <v/>
      </c>
    </row>
    <row r="2606">
      <c r="A2606" s="5" t="n">
        <v>2605</v>
      </c>
      <c r="B2606" s="5" t="n">
        <v>8</v>
      </c>
      <c r="C2606" s="5" t="n">
        <v>50</v>
      </c>
      <c r="D2606" s="5" t="n">
        <v>2</v>
      </c>
      <c r="E2606" s="5" t="n">
        <v>0</v>
      </c>
      <c r="F2606" s="5" t="n">
        <v>36.3</v>
      </c>
      <c r="G2606" s="5" t="n">
        <v>18.8</v>
      </c>
      <c r="H2606" s="5" t="n">
        <v>22.53</v>
      </c>
      <c r="I2606" s="6">
        <f>IF(E2606&gt;=Markov!$B$3,1,0)</f>
        <v/>
      </c>
      <c r="J2606" s="6">
        <f>I2605</f>
        <v/>
      </c>
      <c r="K2606" s="7">
        <f>MAR1!$B$5+MAR1!$C$5*COS(2*PI()*$C2606/365)+MAR1!$D$5*SIN(2*PI()*$C2606/365)</f>
        <v/>
      </c>
      <c r="L2606" s="7">
        <f>MAR1!$B$6+MAR1!$C$6*COS(2*PI()*$C2606/365)+MAR1!$D$6*SIN(2*PI()*$C2606/365)</f>
        <v/>
      </c>
      <c r="M2606" s="7">
        <f>MAR1!$B$7+MAR1!$C$7*COS(2*PI()*$C2606/365)+MAR1!$D$7*SIN(2*PI()*$C2606/365)</f>
        <v/>
      </c>
      <c r="N2606" s="7">
        <f>F2606-K2606</f>
        <v/>
      </c>
      <c r="O2606" s="7">
        <f>G2606-L2606</f>
        <v/>
      </c>
      <c r="P2606" s="7">
        <f>H2606-M2606</f>
        <v/>
      </c>
      <c r="Q2606" s="7">
        <f>IF($I2606=1,(N2606-MAR1!$B$11)/MAR1!$D$11,(N2606-MAR1!$C$11)/MAR1!$E$11)</f>
        <v/>
      </c>
      <c r="R2606" s="7">
        <f>IF($I2606=1,(O2606-MAR1!$B$12)/MAR1!$D$12,(O2606-MAR1!$C$12)/MAR1!$E$12)</f>
        <v/>
      </c>
      <c r="S2606" s="7">
        <f>IF($I2606=1,(P2606-MAR1!$B$13)/MAR1!$D$13,(P2606-MAR1!$C$13)/MAR1!$E$13)</f>
        <v/>
      </c>
    </row>
    <row r="2607">
      <c r="A2607" s="5" t="n">
        <v>2606</v>
      </c>
      <c r="B2607" s="5" t="n">
        <v>8</v>
      </c>
      <c r="C2607" s="5" t="n">
        <v>51</v>
      </c>
      <c r="D2607" s="5" t="n">
        <v>2</v>
      </c>
      <c r="E2607" s="5" t="n">
        <v>0</v>
      </c>
      <c r="F2607" s="5" t="n">
        <v>38.6</v>
      </c>
      <c r="G2607" s="5" t="n">
        <v>19.5</v>
      </c>
      <c r="H2607" s="5" t="n">
        <v>25.18</v>
      </c>
      <c r="I2607" s="6">
        <f>IF(E2607&gt;=Markov!$B$3,1,0)</f>
        <v/>
      </c>
      <c r="J2607" s="6">
        <f>I2606</f>
        <v/>
      </c>
      <c r="K2607" s="7">
        <f>MAR1!$B$5+MAR1!$C$5*COS(2*PI()*$C2607/365)+MAR1!$D$5*SIN(2*PI()*$C2607/365)</f>
        <v/>
      </c>
      <c r="L2607" s="7">
        <f>MAR1!$B$6+MAR1!$C$6*COS(2*PI()*$C2607/365)+MAR1!$D$6*SIN(2*PI()*$C2607/365)</f>
        <v/>
      </c>
      <c r="M2607" s="7">
        <f>MAR1!$B$7+MAR1!$C$7*COS(2*PI()*$C2607/365)+MAR1!$D$7*SIN(2*PI()*$C2607/365)</f>
        <v/>
      </c>
      <c r="N2607" s="7">
        <f>F2607-K2607</f>
        <v/>
      </c>
      <c r="O2607" s="7">
        <f>G2607-L2607</f>
        <v/>
      </c>
      <c r="P2607" s="7">
        <f>H2607-M2607</f>
        <v/>
      </c>
      <c r="Q2607" s="7">
        <f>IF($I2607=1,(N2607-MAR1!$B$11)/MAR1!$D$11,(N2607-MAR1!$C$11)/MAR1!$E$11)</f>
        <v/>
      </c>
      <c r="R2607" s="7">
        <f>IF($I2607=1,(O2607-MAR1!$B$12)/MAR1!$D$12,(O2607-MAR1!$C$12)/MAR1!$E$12)</f>
        <v/>
      </c>
      <c r="S2607" s="7">
        <f>IF($I2607=1,(P2607-MAR1!$B$13)/MAR1!$D$13,(P2607-MAR1!$C$13)/MAR1!$E$13)</f>
        <v/>
      </c>
    </row>
    <row r="2608">
      <c r="A2608" s="5" t="n">
        <v>2607</v>
      </c>
      <c r="B2608" s="5" t="n">
        <v>8</v>
      </c>
      <c r="C2608" s="5" t="n">
        <v>52</v>
      </c>
      <c r="D2608" s="5" t="n">
        <v>2</v>
      </c>
      <c r="E2608" s="5" t="n">
        <v>0</v>
      </c>
      <c r="F2608" s="5" t="n">
        <v>34</v>
      </c>
      <c r="G2608" s="5" t="n">
        <v>19.3</v>
      </c>
      <c r="H2608" s="5" t="n">
        <v>23.48</v>
      </c>
      <c r="I2608" s="6">
        <f>IF(E2608&gt;=Markov!$B$3,1,0)</f>
        <v/>
      </c>
      <c r="J2608" s="6">
        <f>I2607</f>
        <v/>
      </c>
      <c r="K2608" s="7">
        <f>MAR1!$B$5+MAR1!$C$5*COS(2*PI()*$C2608/365)+MAR1!$D$5*SIN(2*PI()*$C2608/365)</f>
        <v/>
      </c>
      <c r="L2608" s="7">
        <f>MAR1!$B$6+MAR1!$C$6*COS(2*PI()*$C2608/365)+MAR1!$D$6*SIN(2*PI()*$C2608/365)</f>
        <v/>
      </c>
      <c r="M2608" s="7">
        <f>MAR1!$B$7+MAR1!$C$7*COS(2*PI()*$C2608/365)+MAR1!$D$7*SIN(2*PI()*$C2608/365)</f>
        <v/>
      </c>
      <c r="N2608" s="7">
        <f>F2608-K2608</f>
        <v/>
      </c>
      <c r="O2608" s="7">
        <f>G2608-L2608</f>
        <v/>
      </c>
      <c r="P2608" s="7">
        <f>H2608-M2608</f>
        <v/>
      </c>
      <c r="Q2608" s="7">
        <f>IF($I2608=1,(N2608-MAR1!$B$11)/MAR1!$D$11,(N2608-MAR1!$C$11)/MAR1!$E$11)</f>
        <v/>
      </c>
      <c r="R2608" s="7">
        <f>IF($I2608=1,(O2608-MAR1!$B$12)/MAR1!$D$12,(O2608-MAR1!$C$12)/MAR1!$E$12)</f>
        <v/>
      </c>
      <c r="S2608" s="7">
        <f>IF($I2608=1,(P2608-MAR1!$B$13)/MAR1!$D$13,(P2608-MAR1!$C$13)/MAR1!$E$13)</f>
        <v/>
      </c>
    </row>
    <row r="2609">
      <c r="A2609" s="5" t="n">
        <v>2608</v>
      </c>
      <c r="B2609" s="5" t="n">
        <v>8</v>
      </c>
      <c r="C2609" s="5" t="n">
        <v>53</v>
      </c>
      <c r="D2609" s="5" t="n">
        <v>2</v>
      </c>
      <c r="E2609" s="5" t="n">
        <v>0</v>
      </c>
      <c r="F2609" s="5" t="n">
        <v>36.6</v>
      </c>
      <c r="G2609" s="5" t="n">
        <v>21.6</v>
      </c>
      <c r="H2609" s="5" t="n">
        <v>22.93</v>
      </c>
      <c r="I2609" s="6">
        <f>IF(E2609&gt;=Markov!$B$3,1,0)</f>
        <v/>
      </c>
      <c r="J2609" s="6">
        <f>I2608</f>
        <v/>
      </c>
      <c r="K2609" s="7">
        <f>MAR1!$B$5+MAR1!$C$5*COS(2*PI()*$C2609/365)+MAR1!$D$5*SIN(2*PI()*$C2609/365)</f>
        <v/>
      </c>
      <c r="L2609" s="7">
        <f>MAR1!$B$6+MAR1!$C$6*COS(2*PI()*$C2609/365)+MAR1!$D$6*SIN(2*PI()*$C2609/365)</f>
        <v/>
      </c>
      <c r="M2609" s="7">
        <f>MAR1!$B$7+MAR1!$C$7*COS(2*PI()*$C2609/365)+MAR1!$D$7*SIN(2*PI()*$C2609/365)</f>
        <v/>
      </c>
      <c r="N2609" s="7">
        <f>F2609-K2609</f>
        <v/>
      </c>
      <c r="O2609" s="7">
        <f>G2609-L2609</f>
        <v/>
      </c>
      <c r="P2609" s="7">
        <f>H2609-M2609</f>
        <v/>
      </c>
      <c r="Q2609" s="7">
        <f>IF($I2609=1,(N2609-MAR1!$B$11)/MAR1!$D$11,(N2609-MAR1!$C$11)/MAR1!$E$11)</f>
        <v/>
      </c>
      <c r="R2609" s="7">
        <f>IF($I2609=1,(O2609-MAR1!$B$12)/MAR1!$D$12,(O2609-MAR1!$C$12)/MAR1!$E$12)</f>
        <v/>
      </c>
      <c r="S2609" s="7">
        <f>IF($I2609=1,(P2609-MAR1!$B$13)/MAR1!$D$13,(P2609-MAR1!$C$13)/MAR1!$E$13)</f>
        <v/>
      </c>
    </row>
    <row r="2610">
      <c r="A2610" s="5" t="n">
        <v>2609</v>
      </c>
      <c r="B2610" s="5" t="n">
        <v>8</v>
      </c>
      <c r="C2610" s="5" t="n">
        <v>54</v>
      </c>
      <c r="D2610" s="5" t="n">
        <v>2</v>
      </c>
      <c r="E2610" s="5" t="n">
        <v>0</v>
      </c>
      <c r="F2610" s="5" t="n">
        <v>38.2</v>
      </c>
      <c r="G2610" s="5" t="n">
        <v>21.7</v>
      </c>
      <c r="H2610" s="5" t="n">
        <v>17.47</v>
      </c>
      <c r="I2610" s="6">
        <f>IF(E2610&gt;=Markov!$B$3,1,0)</f>
        <v/>
      </c>
      <c r="J2610" s="6">
        <f>I2609</f>
        <v/>
      </c>
      <c r="K2610" s="7">
        <f>MAR1!$B$5+MAR1!$C$5*COS(2*PI()*$C2610/365)+MAR1!$D$5*SIN(2*PI()*$C2610/365)</f>
        <v/>
      </c>
      <c r="L2610" s="7">
        <f>MAR1!$B$6+MAR1!$C$6*COS(2*PI()*$C2610/365)+MAR1!$D$6*SIN(2*PI()*$C2610/365)</f>
        <v/>
      </c>
      <c r="M2610" s="7">
        <f>MAR1!$B$7+MAR1!$C$7*COS(2*PI()*$C2610/365)+MAR1!$D$7*SIN(2*PI()*$C2610/365)</f>
        <v/>
      </c>
      <c r="N2610" s="7">
        <f>F2610-K2610</f>
        <v/>
      </c>
      <c r="O2610" s="7">
        <f>G2610-L2610</f>
        <v/>
      </c>
      <c r="P2610" s="7">
        <f>H2610-M2610</f>
        <v/>
      </c>
      <c r="Q2610" s="7">
        <f>IF($I2610=1,(N2610-MAR1!$B$11)/MAR1!$D$11,(N2610-MAR1!$C$11)/MAR1!$E$11)</f>
        <v/>
      </c>
      <c r="R2610" s="7">
        <f>IF($I2610=1,(O2610-MAR1!$B$12)/MAR1!$D$12,(O2610-MAR1!$C$12)/MAR1!$E$12)</f>
        <v/>
      </c>
      <c r="S2610" s="7">
        <f>IF($I2610=1,(P2610-MAR1!$B$13)/MAR1!$D$13,(P2610-MAR1!$C$13)/MAR1!$E$13)</f>
        <v/>
      </c>
    </row>
    <row r="2611">
      <c r="A2611" s="5" t="n">
        <v>2610</v>
      </c>
      <c r="B2611" s="5" t="n">
        <v>8</v>
      </c>
      <c r="C2611" s="5" t="n">
        <v>55</v>
      </c>
      <c r="D2611" s="5" t="n">
        <v>2</v>
      </c>
      <c r="E2611" s="5" t="n">
        <v>0</v>
      </c>
      <c r="F2611" s="5" t="n">
        <v>34.7</v>
      </c>
      <c r="G2611" s="5" t="n">
        <v>18.6</v>
      </c>
      <c r="H2611" s="5" t="n">
        <v>20.32</v>
      </c>
      <c r="I2611" s="6">
        <f>IF(E2611&gt;=Markov!$B$3,1,0)</f>
        <v/>
      </c>
      <c r="J2611" s="6">
        <f>I2610</f>
        <v/>
      </c>
      <c r="K2611" s="7">
        <f>MAR1!$B$5+MAR1!$C$5*COS(2*PI()*$C2611/365)+MAR1!$D$5*SIN(2*PI()*$C2611/365)</f>
        <v/>
      </c>
      <c r="L2611" s="7">
        <f>MAR1!$B$6+MAR1!$C$6*COS(2*PI()*$C2611/365)+MAR1!$D$6*SIN(2*PI()*$C2611/365)</f>
        <v/>
      </c>
      <c r="M2611" s="7">
        <f>MAR1!$B$7+MAR1!$C$7*COS(2*PI()*$C2611/365)+MAR1!$D$7*SIN(2*PI()*$C2611/365)</f>
        <v/>
      </c>
      <c r="N2611" s="7">
        <f>F2611-K2611</f>
        <v/>
      </c>
      <c r="O2611" s="7">
        <f>G2611-L2611</f>
        <v/>
      </c>
      <c r="P2611" s="7">
        <f>H2611-M2611</f>
        <v/>
      </c>
      <c r="Q2611" s="7">
        <f>IF($I2611=1,(N2611-MAR1!$B$11)/MAR1!$D$11,(N2611-MAR1!$C$11)/MAR1!$E$11)</f>
        <v/>
      </c>
      <c r="R2611" s="7">
        <f>IF($I2611=1,(O2611-MAR1!$B$12)/MAR1!$D$12,(O2611-MAR1!$C$12)/MAR1!$E$12)</f>
        <v/>
      </c>
      <c r="S2611" s="7">
        <f>IF($I2611=1,(P2611-MAR1!$B$13)/MAR1!$D$13,(P2611-MAR1!$C$13)/MAR1!$E$13)</f>
        <v/>
      </c>
    </row>
    <row r="2612">
      <c r="A2612" s="5" t="n">
        <v>2611</v>
      </c>
      <c r="B2612" s="5" t="n">
        <v>8</v>
      </c>
      <c r="C2612" s="5" t="n">
        <v>56</v>
      </c>
      <c r="D2612" s="5" t="n">
        <v>2</v>
      </c>
      <c r="E2612" s="5" t="n">
        <v>0</v>
      </c>
      <c r="F2612" s="5" t="n">
        <v>35.6</v>
      </c>
      <c r="G2612" s="5" t="n">
        <v>18.8</v>
      </c>
      <c r="H2612" s="5" t="n">
        <v>20.2</v>
      </c>
      <c r="I2612" s="6">
        <f>IF(E2612&gt;=Markov!$B$3,1,0)</f>
        <v/>
      </c>
      <c r="J2612" s="6">
        <f>I2611</f>
        <v/>
      </c>
      <c r="K2612" s="7">
        <f>MAR1!$B$5+MAR1!$C$5*COS(2*PI()*$C2612/365)+MAR1!$D$5*SIN(2*PI()*$C2612/365)</f>
        <v/>
      </c>
      <c r="L2612" s="7">
        <f>MAR1!$B$6+MAR1!$C$6*COS(2*PI()*$C2612/365)+MAR1!$D$6*SIN(2*PI()*$C2612/365)</f>
        <v/>
      </c>
      <c r="M2612" s="7">
        <f>MAR1!$B$7+MAR1!$C$7*COS(2*PI()*$C2612/365)+MAR1!$D$7*SIN(2*PI()*$C2612/365)</f>
        <v/>
      </c>
      <c r="N2612" s="7">
        <f>F2612-K2612</f>
        <v/>
      </c>
      <c r="O2612" s="7">
        <f>G2612-L2612</f>
        <v/>
      </c>
      <c r="P2612" s="7">
        <f>H2612-M2612</f>
        <v/>
      </c>
      <c r="Q2612" s="7">
        <f>IF($I2612=1,(N2612-MAR1!$B$11)/MAR1!$D$11,(N2612-MAR1!$C$11)/MAR1!$E$11)</f>
        <v/>
      </c>
      <c r="R2612" s="7">
        <f>IF($I2612=1,(O2612-MAR1!$B$12)/MAR1!$D$12,(O2612-MAR1!$C$12)/MAR1!$E$12)</f>
        <v/>
      </c>
      <c r="S2612" s="7">
        <f>IF($I2612=1,(P2612-MAR1!$B$13)/MAR1!$D$13,(P2612-MAR1!$C$13)/MAR1!$E$13)</f>
        <v/>
      </c>
    </row>
    <row r="2613">
      <c r="A2613" s="5" t="n">
        <v>2612</v>
      </c>
      <c r="B2613" s="5" t="n">
        <v>8</v>
      </c>
      <c r="C2613" s="5" t="n">
        <v>57</v>
      </c>
      <c r="D2613" s="5" t="n">
        <v>2</v>
      </c>
      <c r="E2613" s="5" t="n">
        <v>0</v>
      </c>
      <c r="F2613" s="5" t="n">
        <v>32</v>
      </c>
      <c r="G2613" s="5" t="n">
        <v>18.4</v>
      </c>
      <c r="H2613" s="5" t="n">
        <v>22.54</v>
      </c>
      <c r="I2613" s="6">
        <f>IF(E2613&gt;=Markov!$B$3,1,0)</f>
        <v/>
      </c>
      <c r="J2613" s="6">
        <f>I2612</f>
        <v/>
      </c>
      <c r="K2613" s="7">
        <f>MAR1!$B$5+MAR1!$C$5*COS(2*PI()*$C2613/365)+MAR1!$D$5*SIN(2*PI()*$C2613/365)</f>
        <v/>
      </c>
      <c r="L2613" s="7">
        <f>MAR1!$B$6+MAR1!$C$6*COS(2*PI()*$C2613/365)+MAR1!$D$6*SIN(2*PI()*$C2613/365)</f>
        <v/>
      </c>
      <c r="M2613" s="7">
        <f>MAR1!$B$7+MAR1!$C$7*COS(2*PI()*$C2613/365)+MAR1!$D$7*SIN(2*PI()*$C2613/365)</f>
        <v/>
      </c>
      <c r="N2613" s="7">
        <f>F2613-K2613</f>
        <v/>
      </c>
      <c r="O2613" s="7">
        <f>G2613-L2613</f>
        <v/>
      </c>
      <c r="P2613" s="7">
        <f>H2613-M2613</f>
        <v/>
      </c>
      <c r="Q2613" s="7">
        <f>IF($I2613=1,(N2613-MAR1!$B$11)/MAR1!$D$11,(N2613-MAR1!$C$11)/MAR1!$E$11)</f>
        <v/>
      </c>
      <c r="R2613" s="7">
        <f>IF($I2613=1,(O2613-MAR1!$B$12)/MAR1!$D$12,(O2613-MAR1!$C$12)/MAR1!$E$12)</f>
        <v/>
      </c>
      <c r="S2613" s="7">
        <f>IF($I2613=1,(P2613-MAR1!$B$13)/MAR1!$D$13,(P2613-MAR1!$C$13)/MAR1!$E$13)</f>
        <v/>
      </c>
    </row>
    <row r="2614">
      <c r="A2614" s="5" t="n">
        <v>2613</v>
      </c>
      <c r="B2614" s="5" t="n">
        <v>8</v>
      </c>
      <c r="C2614" s="5" t="n">
        <v>58</v>
      </c>
      <c r="D2614" s="5" t="n">
        <v>2</v>
      </c>
      <c r="E2614" s="5" t="n">
        <v>0</v>
      </c>
      <c r="F2614" s="5" t="n">
        <v>35</v>
      </c>
      <c r="G2614" s="5" t="n">
        <v>18.9</v>
      </c>
      <c r="H2614" s="5" t="n">
        <v>24.81</v>
      </c>
      <c r="I2614" s="6">
        <f>IF(E2614&gt;=Markov!$B$3,1,0)</f>
        <v/>
      </c>
      <c r="J2614" s="6">
        <f>I2613</f>
        <v/>
      </c>
      <c r="K2614" s="7">
        <f>MAR1!$B$5+MAR1!$C$5*COS(2*PI()*$C2614/365)+MAR1!$D$5*SIN(2*PI()*$C2614/365)</f>
        <v/>
      </c>
      <c r="L2614" s="7">
        <f>MAR1!$B$6+MAR1!$C$6*COS(2*PI()*$C2614/365)+MAR1!$D$6*SIN(2*PI()*$C2614/365)</f>
        <v/>
      </c>
      <c r="M2614" s="7">
        <f>MAR1!$B$7+MAR1!$C$7*COS(2*PI()*$C2614/365)+MAR1!$D$7*SIN(2*PI()*$C2614/365)</f>
        <v/>
      </c>
      <c r="N2614" s="7">
        <f>F2614-K2614</f>
        <v/>
      </c>
      <c r="O2614" s="7">
        <f>G2614-L2614</f>
        <v/>
      </c>
      <c r="P2614" s="7">
        <f>H2614-M2614</f>
        <v/>
      </c>
      <c r="Q2614" s="7">
        <f>IF($I2614=1,(N2614-MAR1!$B$11)/MAR1!$D$11,(N2614-MAR1!$C$11)/MAR1!$E$11)</f>
        <v/>
      </c>
      <c r="R2614" s="7">
        <f>IF($I2614=1,(O2614-MAR1!$B$12)/MAR1!$D$12,(O2614-MAR1!$C$12)/MAR1!$E$12)</f>
        <v/>
      </c>
      <c r="S2614" s="7">
        <f>IF($I2614=1,(P2614-MAR1!$B$13)/MAR1!$D$13,(P2614-MAR1!$C$13)/MAR1!$E$13)</f>
        <v/>
      </c>
    </row>
    <row r="2615">
      <c r="A2615" s="5" t="n">
        <v>2614</v>
      </c>
      <c r="B2615" s="5" t="n">
        <v>8</v>
      </c>
      <c r="C2615" s="5" t="n">
        <v>59</v>
      </c>
      <c r="D2615" s="5" t="n">
        <v>2</v>
      </c>
      <c r="E2615" s="5" t="n">
        <v>7.6</v>
      </c>
      <c r="F2615" s="5" t="n">
        <v>31.8</v>
      </c>
      <c r="G2615" s="5" t="n">
        <v>17.6</v>
      </c>
      <c r="H2615" s="5" t="n">
        <v>12.64</v>
      </c>
      <c r="I2615" s="6">
        <f>IF(E2615&gt;=Markov!$B$3,1,0)</f>
        <v/>
      </c>
      <c r="J2615" s="6">
        <f>I2614</f>
        <v/>
      </c>
      <c r="K2615" s="7">
        <f>MAR1!$B$5+MAR1!$C$5*COS(2*PI()*$C2615/365)+MAR1!$D$5*SIN(2*PI()*$C2615/365)</f>
        <v/>
      </c>
      <c r="L2615" s="7">
        <f>MAR1!$B$6+MAR1!$C$6*COS(2*PI()*$C2615/365)+MAR1!$D$6*SIN(2*PI()*$C2615/365)</f>
        <v/>
      </c>
      <c r="M2615" s="7">
        <f>MAR1!$B$7+MAR1!$C$7*COS(2*PI()*$C2615/365)+MAR1!$D$7*SIN(2*PI()*$C2615/365)</f>
        <v/>
      </c>
      <c r="N2615" s="7">
        <f>F2615-K2615</f>
        <v/>
      </c>
      <c r="O2615" s="7">
        <f>G2615-L2615</f>
        <v/>
      </c>
      <c r="P2615" s="7">
        <f>H2615-M2615</f>
        <v/>
      </c>
      <c r="Q2615" s="7">
        <f>IF($I2615=1,(N2615-MAR1!$B$11)/MAR1!$D$11,(N2615-MAR1!$C$11)/MAR1!$E$11)</f>
        <v/>
      </c>
      <c r="R2615" s="7">
        <f>IF($I2615=1,(O2615-MAR1!$B$12)/MAR1!$D$12,(O2615-MAR1!$C$12)/MAR1!$E$12)</f>
        <v/>
      </c>
      <c r="S2615" s="7">
        <f>IF($I2615=1,(P2615-MAR1!$B$13)/MAR1!$D$13,(P2615-MAR1!$C$13)/MAR1!$E$13)</f>
        <v/>
      </c>
    </row>
    <row r="2616">
      <c r="A2616" s="5" t="n">
        <v>2615</v>
      </c>
      <c r="B2616" s="5" t="n">
        <v>8</v>
      </c>
      <c r="C2616" s="5" t="n">
        <v>60</v>
      </c>
      <c r="D2616" s="5" t="n">
        <v>3</v>
      </c>
      <c r="E2616" s="5" t="n">
        <v>0.6</v>
      </c>
      <c r="F2616" s="5" t="n">
        <v>30.3</v>
      </c>
      <c r="G2616" s="5" t="n">
        <v>15.6</v>
      </c>
      <c r="H2616" s="5" t="n">
        <v>13</v>
      </c>
      <c r="I2616" s="6">
        <f>IF(E2616&gt;=Markov!$B$3,1,0)</f>
        <v/>
      </c>
      <c r="J2616" s="6">
        <f>I2615</f>
        <v/>
      </c>
      <c r="K2616" s="7">
        <f>MAR1!$B$5+MAR1!$C$5*COS(2*PI()*$C2616/365)+MAR1!$D$5*SIN(2*PI()*$C2616/365)</f>
        <v/>
      </c>
      <c r="L2616" s="7">
        <f>MAR1!$B$6+MAR1!$C$6*COS(2*PI()*$C2616/365)+MAR1!$D$6*SIN(2*PI()*$C2616/365)</f>
        <v/>
      </c>
      <c r="M2616" s="7">
        <f>MAR1!$B$7+MAR1!$C$7*COS(2*PI()*$C2616/365)+MAR1!$D$7*SIN(2*PI()*$C2616/365)</f>
        <v/>
      </c>
      <c r="N2616" s="7">
        <f>F2616-K2616</f>
        <v/>
      </c>
      <c r="O2616" s="7">
        <f>G2616-L2616</f>
        <v/>
      </c>
      <c r="P2616" s="7">
        <f>H2616-M2616</f>
        <v/>
      </c>
      <c r="Q2616" s="7">
        <f>IF($I2616=1,(N2616-MAR1!$B$11)/MAR1!$D$11,(N2616-MAR1!$C$11)/MAR1!$E$11)</f>
        <v/>
      </c>
      <c r="R2616" s="7">
        <f>IF($I2616=1,(O2616-MAR1!$B$12)/MAR1!$D$12,(O2616-MAR1!$C$12)/MAR1!$E$12)</f>
        <v/>
      </c>
      <c r="S2616" s="7">
        <f>IF($I2616=1,(P2616-MAR1!$B$13)/MAR1!$D$13,(P2616-MAR1!$C$13)/MAR1!$E$13)</f>
        <v/>
      </c>
    </row>
    <row r="2617">
      <c r="A2617" s="5" t="n">
        <v>2616</v>
      </c>
      <c r="B2617" s="5" t="n">
        <v>8</v>
      </c>
      <c r="C2617" s="5" t="n">
        <v>61</v>
      </c>
      <c r="D2617" s="5" t="n">
        <v>3</v>
      </c>
      <c r="E2617" s="5" t="n">
        <v>0</v>
      </c>
      <c r="F2617" s="5" t="n">
        <v>31.4</v>
      </c>
      <c r="G2617" s="5" t="n">
        <v>18</v>
      </c>
      <c r="H2617" s="5" t="n">
        <v>20.07</v>
      </c>
      <c r="I2617" s="6">
        <f>IF(E2617&gt;=Markov!$B$3,1,0)</f>
        <v/>
      </c>
      <c r="J2617" s="6">
        <f>I2616</f>
        <v/>
      </c>
      <c r="K2617" s="7">
        <f>MAR1!$B$5+MAR1!$C$5*COS(2*PI()*$C2617/365)+MAR1!$D$5*SIN(2*PI()*$C2617/365)</f>
        <v/>
      </c>
      <c r="L2617" s="7">
        <f>MAR1!$B$6+MAR1!$C$6*COS(2*PI()*$C2617/365)+MAR1!$D$6*SIN(2*PI()*$C2617/365)</f>
        <v/>
      </c>
      <c r="M2617" s="7">
        <f>MAR1!$B$7+MAR1!$C$7*COS(2*PI()*$C2617/365)+MAR1!$D$7*SIN(2*PI()*$C2617/365)</f>
        <v/>
      </c>
      <c r="N2617" s="7">
        <f>F2617-K2617</f>
        <v/>
      </c>
      <c r="O2617" s="7">
        <f>G2617-L2617</f>
        <v/>
      </c>
      <c r="P2617" s="7">
        <f>H2617-M2617</f>
        <v/>
      </c>
      <c r="Q2617" s="7">
        <f>IF($I2617=1,(N2617-MAR1!$B$11)/MAR1!$D$11,(N2617-MAR1!$C$11)/MAR1!$E$11)</f>
        <v/>
      </c>
      <c r="R2617" s="7">
        <f>IF($I2617=1,(O2617-MAR1!$B$12)/MAR1!$D$12,(O2617-MAR1!$C$12)/MAR1!$E$12)</f>
        <v/>
      </c>
      <c r="S2617" s="7">
        <f>IF($I2617=1,(P2617-MAR1!$B$13)/MAR1!$D$13,(P2617-MAR1!$C$13)/MAR1!$E$13)</f>
        <v/>
      </c>
    </row>
    <row r="2618">
      <c r="A2618" s="5" t="n">
        <v>2617</v>
      </c>
      <c r="B2618" s="5" t="n">
        <v>8</v>
      </c>
      <c r="C2618" s="5" t="n">
        <v>62</v>
      </c>
      <c r="D2618" s="5" t="n">
        <v>3</v>
      </c>
      <c r="E2618" s="5" t="n">
        <v>0</v>
      </c>
      <c r="F2618" s="5" t="n">
        <v>34.7</v>
      </c>
      <c r="G2618" s="5" t="n">
        <v>18.4</v>
      </c>
      <c r="H2618" s="5" t="n">
        <v>16.79</v>
      </c>
      <c r="I2618" s="6">
        <f>IF(E2618&gt;=Markov!$B$3,1,0)</f>
        <v/>
      </c>
      <c r="J2618" s="6">
        <f>I2617</f>
        <v/>
      </c>
      <c r="K2618" s="7">
        <f>MAR1!$B$5+MAR1!$C$5*COS(2*PI()*$C2618/365)+MAR1!$D$5*SIN(2*PI()*$C2618/365)</f>
        <v/>
      </c>
      <c r="L2618" s="7">
        <f>MAR1!$B$6+MAR1!$C$6*COS(2*PI()*$C2618/365)+MAR1!$D$6*SIN(2*PI()*$C2618/365)</f>
        <v/>
      </c>
      <c r="M2618" s="7">
        <f>MAR1!$B$7+MAR1!$C$7*COS(2*PI()*$C2618/365)+MAR1!$D$7*SIN(2*PI()*$C2618/365)</f>
        <v/>
      </c>
      <c r="N2618" s="7">
        <f>F2618-K2618</f>
        <v/>
      </c>
      <c r="O2618" s="7">
        <f>G2618-L2618</f>
        <v/>
      </c>
      <c r="P2618" s="7">
        <f>H2618-M2618</f>
        <v/>
      </c>
      <c r="Q2618" s="7">
        <f>IF($I2618=1,(N2618-MAR1!$B$11)/MAR1!$D$11,(N2618-MAR1!$C$11)/MAR1!$E$11)</f>
        <v/>
      </c>
      <c r="R2618" s="7">
        <f>IF($I2618=1,(O2618-MAR1!$B$12)/MAR1!$D$12,(O2618-MAR1!$C$12)/MAR1!$E$12)</f>
        <v/>
      </c>
      <c r="S2618" s="7">
        <f>IF($I2618=1,(P2618-MAR1!$B$13)/MAR1!$D$13,(P2618-MAR1!$C$13)/MAR1!$E$13)</f>
        <v/>
      </c>
    </row>
    <row r="2619">
      <c r="A2619" s="5" t="n">
        <v>2618</v>
      </c>
      <c r="B2619" s="5" t="n">
        <v>8</v>
      </c>
      <c r="C2619" s="5" t="n">
        <v>63</v>
      </c>
      <c r="D2619" s="5" t="n">
        <v>3</v>
      </c>
      <c r="E2619" s="5" t="n">
        <v>0</v>
      </c>
      <c r="F2619" s="5" t="n">
        <v>36.6</v>
      </c>
      <c r="G2619" s="5" t="n">
        <v>18.6</v>
      </c>
      <c r="H2619" s="5" t="n">
        <v>25.51</v>
      </c>
      <c r="I2619" s="6">
        <f>IF(E2619&gt;=Markov!$B$3,1,0)</f>
        <v/>
      </c>
      <c r="J2619" s="6">
        <f>I2618</f>
        <v/>
      </c>
      <c r="K2619" s="7">
        <f>MAR1!$B$5+MAR1!$C$5*COS(2*PI()*$C2619/365)+MAR1!$D$5*SIN(2*PI()*$C2619/365)</f>
        <v/>
      </c>
      <c r="L2619" s="7">
        <f>MAR1!$B$6+MAR1!$C$6*COS(2*PI()*$C2619/365)+MAR1!$D$6*SIN(2*PI()*$C2619/365)</f>
        <v/>
      </c>
      <c r="M2619" s="7">
        <f>MAR1!$B$7+MAR1!$C$7*COS(2*PI()*$C2619/365)+MAR1!$D$7*SIN(2*PI()*$C2619/365)</f>
        <v/>
      </c>
      <c r="N2619" s="7">
        <f>F2619-K2619</f>
        <v/>
      </c>
      <c r="O2619" s="7">
        <f>G2619-L2619</f>
        <v/>
      </c>
      <c r="P2619" s="7">
        <f>H2619-M2619</f>
        <v/>
      </c>
      <c r="Q2619" s="7">
        <f>IF($I2619=1,(N2619-MAR1!$B$11)/MAR1!$D$11,(N2619-MAR1!$C$11)/MAR1!$E$11)</f>
        <v/>
      </c>
      <c r="R2619" s="7">
        <f>IF($I2619=1,(O2619-MAR1!$B$12)/MAR1!$D$12,(O2619-MAR1!$C$12)/MAR1!$E$12)</f>
        <v/>
      </c>
      <c r="S2619" s="7">
        <f>IF($I2619=1,(P2619-MAR1!$B$13)/MAR1!$D$13,(P2619-MAR1!$C$13)/MAR1!$E$13)</f>
        <v/>
      </c>
    </row>
    <row r="2620">
      <c r="A2620" s="5" t="n">
        <v>2619</v>
      </c>
      <c r="B2620" s="5" t="n">
        <v>8</v>
      </c>
      <c r="C2620" s="5" t="n">
        <v>64</v>
      </c>
      <c r="D2620" s="5" t="n">
        <v>3</v>
      </c>
      <c r="E2620" s="5" t="n">
        <v>0</v>
      </c>
      <c r="F2620" s="5" t="n">
        <v>38.3</v>
      </c>
      <c r="G2620" s="5" t="n">
        <v>22.3</v>
      </c>
      <c r="H2620" s="5" t="n">
        <v>23.39</v>
      </c>
      <c r="I2620" s="6">
        <f>IF(E2620&gt;=Markov!$B$3,1,0)</f>
        <v/>
      </c>
      <c r="J2620" s="6">
        <f>I2619</f>
        <v/>
      </c>
      <c r="K2620" s="7">
        <f>MAR1!$B$5+MAR1!$C$5*COS(2*PI()*$C2620/365)+MAR1!$D$5*SIN(2*PI()*$C2620/365)</f>
        <v/>
      </c>
      <c r="L2620" s="7">
        <f>MAR1!$B$6+MAR1!$C$6*COS(2*PI()*$C2620/365)+MAR1!$D$6*SIN(2*PI()*$C2620/365)</f>
        <v/>
      </c>
      <c r="M2620" s="7">
        <f>MAR1!$B$7+MAR1!$C$7*COS(2*PI()*$C2620/365)+MAR1!$D$7*SIN(2*PI()*$C2620/365)</f>
        <v/>
      </c>
      <c r="N2620" s="7">
        <f>F2620-K2620</f>
        <v/>
      </c>
      <c r="O2620" s="7">
        <f>G2620-L2620</f>
        <v/>
      </c>
      <c r="P2620" s="7">
        <f>H2620-M2620</f>
        <v/>
      </c>
      <c r="Q2620" s="7">
        <f>IF($I2620=1,(N2620-MAR1!$B$11)/MAR1!$D$11,(N2620-MAR1!$C$11)/MAR1!$E$11)</f>
        <v/>
      </c>
      <c r="R2620" s="7">
        <f>IF($I2620=1,(O2620-MAR1!$B$12)/MAR1!$D$12,(O2620-MAR1!$C$12)/MAR1!$E$12)</f>
        <v/>
      </c>
      <c r="S2620" s="7">
        <f>IF($I2620=1,(P2620-MAR1!$B$13)/MAR1!$D$13,(P2620-MAR1!$C$13)/MAR1!$E$13)</f>
        <v/>
      </c>
    </row>
    <row r="2621">
      <c r="A2621" s="5" t="n">
        <v>2620</v>
      </c>
      <c r="B2621" s="5" t="n">
        <v>8</v>
      </c>
      <c r="C2621" s="5" t="n">
        <v>65</v>
      </c>
      <c r="D2621" s="5" t="n">
        <v>3</v>
      </c>
      <c r="E2621" s="5" t="n">
        <v>0</v>
      </c>
      <c r="F2621" s="5" t="n">
        <v>38.6</v>
      </c>
      <c r="G2621" s="5" t="n">
        <v>21.6</v>
      </c>
      <c r="H2621" s="5" t="n">
        <v>20.28</v>
      </c>
      <c r="I2621" s="6">
        <f>IF(E2621&gt;=Markov!$B$3,1,0)</f>
        <v/>
      </c>
      <c r="J2621" s="6">
        <f>I2620</f>
        <v/>
      </c>
      <c r="K2621" s="7">
        <f>MAR1!$B$5+MAR1!$C$5*COS(2*PI()*$C2621/365)+MAR1!$D$5*SIN(2*PI()*$C2621/365)</f>
        <v/>
      </c>
      <c r="L2621" s="7">
        <f>MAR1!$B$6+MAR1!$C$6*COS(2*PI()*$C2621/365)+MAR1!$D$6*SIN(2*PI()*$C2621/365)</f>
        <v/>
      </c>
      <c r="M2621" s="7">
        <f>MAR1!$B$7+MAR1!$C$7*COS(2*PI()*$C2621/365)+MAR1!$D$7*SIN(2*PI()*$C2621/365)</f>
        <v/>
      </c>
      <c r="N2621" s="7">
        <f>F2621-K2621</f>
        <v/>
      </c>
      <c r="O2621" s="7">
        <f>G2621-L2621</f>
        <v/>
      </c>
      <c r="P2621" s="7">
        <f>H2621-M2621</f>
        <v/>
      </c>
      <c r="Q2621" s="7">
        <f>IF($I2621=1,(N2621-MAR1!$B$11)/MAR1!$D$11,(N2621-MAR1!$C$11)/MAR1!$E$11)</f>
        <v/>
      </c>
      <c r="R2621" s="7">
        <f>IF($I2621=1,(O2621-MAR1!$B$12)/MAR1!$D$12,(O2621-MAR1!$C$12)/MAR1!$E$12)</f>
        <v/>
      </c>
      <c r="S2621" s="7">
        <f>IF($I2621=1,(P2621-MAR1!$B$13)/MAR1!$D$13,(P2621-MAR1!$C$13)/MAR1!$E$13)</f>
        <v/>
      </c>
    </row>
    <row r="2622">
      <c r="A2622" s="5" t="n">
        <v>2621</v>
      </c>
      <c r="B2622" s="5" t="n">
        <v>8</v>
      </c>
      <c r="C2622" s="5" t="n">
        <v>66</v>
      </c>
      <c r="D2622" s="5" t="n">
        <v>3</v>
      </c>
      <c r="E2622" s="5" t="n">
        <v>0</v>
      </c>
      <c r="F2622" s="5" t="n">
        <v>36.2</v>
      </c>
      <c r="G2622" s="5" t="n">
        <v>20.2</v>
      </c>
      <c r="H2622" s="5" t="n">
        <v>17.88</v>
      </c>
      <c r="I2622" s="6">
        <f>IF(E2622&gt;=Markov!$B$3,1,0)</f>
        <v/>
      </c>
      <c r="J2622" s="6">
        <f>I2621</f>
        <v/>
      </c>
      <c r="K2622" s="7">
        <f>MAR1!$B$5+MAR1!$C$5*COS(2*PI()*$C2622/365)+MAR1!$D$5*SIN(2*PI()*$C2622/365)</f>
        <v/>
      </c>
      <c r="L2622" s="7">
        <f>MAR1!$B$6+MAR1!$C$6*COS(2*PI()*$C2622/365)+MAR1!$D$6*SIN(2*PI()*$C2622/365)</f>
        <v/>
      </c>
      <c r="M2622" s="7">
        <f>MAR1!$B$7+MAR1!$C$7*COS(2*PI()*$C2622/365)+MAR1!$D$7*SIN(2*PI()*$C2622/365)</f>
        <v/>
      </c>
      <c r="N2622" s="7">
        <f>F2622-K2622</f>
        <v/>
      </c>
      <c r="O2622" s="7">
        <f>G2622-L2622</f>
        <v/>
      </c>
      <c r="P2622" s="7">
        <f>H2622-M2622</f>
        <v/>
      </c>
      <c r="Q2622" s="7">
        <f>IF($I2622=1,(N2622-MAR1!$B$11)/MAR1!$D$11,(N2622-MAR1!$C$11)/MAR1!$E$11)</f>
        <v/>
      </c>
      <c r="R2622" s="7">
        <f>IF($I2622=1,(O2622-MAR1!$B$12)/MAR1!$D$12,(O2622-MAR1!$C$12)/MAR1!$E$12)</f>
        <v/>
      </c>
      <c r="S2622" s="7">
        <f>IF($I2622=1,(P2622-MAR1!$B$13)/MAR1!$D$13,(P2622-MAR1!$C$13)/MAR1!$E$13)</f>
        <v/>
      </c>
    </row>
    <row r="2623">
      <c r="A2623" s="5" t="n">
        <v>2622</v>
      </c>
      <c r="B2623" s="5" t="n">
        <v>8</v>
      </c>
      <c r="C2623" s="5" t="n">
        <v>67</v>
      </c>
      <c r="D2623" s="5" t="n">
        <v>3</v>
      </c>
      <c r="E2623" s="5" t="n">
        <v>0</v>
      </c>
      <c r="F2623" s="5" t="n">
        <v>36.1</v>
      </c>
      <c r="G2623" s="5" t="n">
        <v>20.6</v>
      </c>
      <c r="H2623" s="5" t="n">
        <v>22.46</v>
      </c>
      <c r="I2623" s="6">
        <f>IF(E2623&gt;=Markov!$B$3,1,0)</f>
        <v/>
      </c>
      <c r="J2623" s="6">
        <f>I2622</f>
        <v/>
      </c>
      <c r="K2623" s="7">
        <f>MAR1!$B$5+MAR1!$C$5*COS(2*PI()*$C2623/365)+MAR1!$D$5*SIN(2*PI()*$C2623/365)</f>
        <v/>
      </c>
      <c r="L2623" s="7">
        <f>MAR1!$B$6+MAR1!$C$6*COS(2*PI()*$C2623/365)+MAR1!$D$6*SIN(2*PI()*$C2623/365)</f>
        <v/>
      </c>
      <c r="M2623" s="7">
        <f>MAR1!$B$7+MAR1!$C$7*COS(2*PI()*$C2623/365)+MAR1!$D$7*SIN(2*PI()*$C2623/365)</f>
        <v/>
      </c>
      <c r="N2623" s="7">
        <f>F2623-K2623</f>
        <v/>
      </c>
      <c r="O2623" s="7">
        <f>G2623-L2623</f>
        <v/>
      </c>
      <c r="P2623" s="7">
        <f>H2623-M2623</f>
        <v/>
      </c>
      <c r="Q2623" s="7">
        <f>IF($I2623=1,(N2623-MAR1!$B$11)/MAR1!$D$11,(N2623-MAR1!$C$11)/MAR1!$E$11)</f>
        <v/>
      </c>
      <c r="R2623" s="7">
        <f>IF($I2623=1,(O2623-MAR1!$B$12)/MAR1!$D$12,(O2623-MAR1!$C$12)/MAR1!$E$12)</f>
        <v/>
      </c>
      <c r="S2623" s="7">
        <f>IF($I2623=1,(P2623-MAR1!$B$13)/MAR1!$D$13,(P2623-MAR1!$C$13)/MAR1!$E$13)</f>
        <v/>
      </c>
    </row>
    <row r="2624">
      <c r="A2624" s="5" t="n">
        <v>2623</v>
      </c>
      <c r="B2624" s="5" t="n">
        <v>8</v>
      </c>
      <c r="C2624" s="5" t="n">
        <v>68</v>
      </c>
      <c r="D2624" s="5" t="n">
        <v>3</v>
      </c>
      <c r="E2624" s="5" t="n">
        <v>0</v>
      </c>
      <c r="F2624" s="5" t="n">
        <v>36</v>
      </c>
      <c r="G2624" s="5" t="n">
        <v>20.8</v>
      </c>
      <c r="H2624" s="5" t="n">
        <v>21.78</v>
      </c>
      <c r="I2624" s="6">
        <f>IF(E2624&gt;=Markov!$B$3,1,0)</f>
        <v/>
      </c>
      <c r="J2624" s="6">
        <f>I2623</f>
        <v/>
      </c>
      <c r="K2624" s="7">
        <f>MAR1!$B$5+MAR1!$C$5*COS(2*PI()*$C2624/365)+MAR1!$D$5*SIN(2*PI()*$C2624/365)</f>
        <v/>
      </c>
      <c r="L2624" s="7">
        <f>MAR1!$B$6+MAR1!$C$6*COS(2*PI()*$C2624/365)+MAR1!$D$6*SIN(2*PI()*$C2624/365)</f>
        <v/>
      </c>
      <c r="M2624" s="7">
        <f>MAR1!$B$7+MAR1!$C$7*COS(2*PI()*$C2624/365)+MAR1!$D$7*SIN(2*PI()*$C2624/365)</f>
        <v/>
      </c>
      <c r="N2624" s="7">
        <f>F2624-K2624</f>
        <v/>
      </c>
      <c r="O2624" s="7">
        <f>G2624-L2624</f>
        <v/>
      </c>
      <c r="P2624" s="7">
        <f>H2624-M2624</f>
        <v/>
      </c>
      <c r="Q2624" s="7">
        <f>IF($I2624=1,(N2624-MAR1!$B$11)/MAR1!$D$11,(N2624-MAR1!$C$11)/MAR1!$E$11)</f>
        <v/>
      </c>
      <c r="R2624" s="7">
        <f>IF($I2624=1,(O2624-MAR1!$B$12)/MAR1!$D$12,(O2624-MAR1!$C$12)/MAR1!$E$12)</f>
        <v/>
      </c>
      <c r="S2624" s="7">
        <f>IF($I2624=1,(P2624-MAR1!$B$13)/MAR1!$D$13,(P2624-MAR1!$C$13)/MAR1!$E$13)</f>
        <v/>
      </c>
    </row>
    <row r="2625">
      <c r="A2625" s="5" t="n">
        <v>2624</v>
      </c>
      <c r="B2625" s="5" t="n">
        <v>8</v>
      </c>
      <c r="C2625" s="5" t="n">
        <v>69</v>
      </c>
      <c r="D2625" s="5" t="n">
        <v>3</v>
      </c>
      <c r="E2625" s="5" t="n">
        <v>0</v>
      </c>
      <c r="F2625" s="5" t="n">
        <v>37.2</v>
      </c>
      <c r="G2625" s="5" t="n">
        <v>21.4</v>
      </c>
      <c r="H2625" s="5" t="n">
        <v>19.34</v>
      </c>
      <c r="I2625" s="6">
        <f>IF(E2625&gt;=Markov!$B$3,1,0)</f>
        <v/>
      </c>
      <c r="J2625" s="6">
        <f>I2624</f>
        <v/>
      </c>
      <c r="K2625" s="7">
        <f>MAR1!$B$5+MAR1!$C$5*COS(2*PI()*$C2625/365)+MAR1!$D$5*SIN(2*PI()*$C2625/365)</f>
        <v/>
      </c>
      <c r="L2625" s="7">
        <f>MAR1!$B$6+MAR1!$C$6*COS(2*PI()*$C2625/365)+MAR1!$D$6*SIN(2*PI()*$C2625/365)</f>
        <v/>
      </c>
      <c r="M2625" s="7">
        <f>MAR1!$B$7+MAR1!$C$7*COS(2*PI()*$C2625/365)+MAR1!$D$7*SIN(2*PI()*$C2625/365)</f>
        <v/>
      </c>
      <c r="N2625" s="7">
        <f>F2625-K2625</f>
        <v/>
      </c>
      <c r="O2625" s="7">
        <f>G2625-L2625</f>
        <v/>
      </c>
      <c r="P2625" s="7">
        <f>H2625-M2625</f>
        <v/>
      </c>
      <c r="Q2625" s="7">
        <f>IF($I2625=1,(N2625-MAR1!$B$11)/MAR1!$D$11,(N2625-MAR1!$C$11)/MAR1!$E$11)</f>
        <v/>
      </c>
      <c r="R2625" s="7">
        <f>IF($I2625=1,(O2625-MAR1!$B$12)/MAR1!$D$12,(O2625-MAR1!$C$12)/MAR1!$E$12)</f>
        <v/>
      </c>
      <c r="S2625" s="7">
        <f>IF($I2625=1,(P2625-MAR1!$B$13)/MAR1!$D$13,(P2625-MAR1!$C$13)/MAR1!$E$13)</f>
        <v/>
      </c>
    </row>
    <row r="2626">
      <c r="A2626" s="5" t="n">
        <v>2625</v>
      </c>
      <c r="B2626" s="5" t="n">
        <v>8</v>
      </c>
      <c r="C2626" s="5" t="n">
        <v>70</v>
      </c>
      <c r="D2626" s="5" t="n">
        <v>3</v>
      </c>
      <c r="E2626" s="5" t="n">
        <v>0</v>
      </c>
      <c r="F2626" s="5" t="n">
        <v>39.4</v>
      </c>
      <c r="G2626" s="5" t="n">
        <v>22.8</v>
      </c>
      <c r="H2626" s="5" t="n">
        <v>17.58</v>
      </c>
      <c r="I2626" s="6">
        <f>IF(E2626&gt;=Markov!$B$3,1,0)</f>
        <v/>
      </c>
      <c r="J2626" s="6">
        <f>I2625</f>
        <v/>
      </c>
      <c r="K2626" s="7">
        <f>MAR1!$B$5+MAR1!$C$5*COS(2*PI()*$C2626/365)+MAR1!$D$5*SIN(2*PI()*$C2626/365)</f>
        <v/>
      </c>
      <c r="L2626" s="7">
        <f>MAR1!$B$6+MAR1!$C$6*COS(2*PI()*$C2626/365)+MAR1!$D$6*SIN(2*PI()*$C2626/365)</f>
        <v/>
      </c>
      <c r="M2626" s="7">
        <f>MAR1!$B$7+MAR1!$C$7*COS(2*PI()*$C2626/365)+MAR1!$D$7*SIN(2*PI()*$C2626/365)</f>
        <v/>
      </c>
      <c r="N2626" s="7">
        <f>F2626-K2626</f>
        <v/>
      </c>
      <c r="O2626" s="7">
        <f>G2626-L2626</f>
        <v/>
      </c>
      <c r="P2626" s="7">
        <f>H2626-M2626</f>
        <v/>
      </c>
      <c r="Q2626" s="7">
        <f>IF($I2626=1,(N2626-MAR1!$B$11)/MAR1!$D$11,(N2626-MAR1!$C$11)/MAR1!$E$11)</f>
        <v/>
      </c>
      <c r="R2626" s="7">
        <f>IF($I2626=1,(O2626-MAR1!$B$12)/MAR1!$D$12,(O2626-MAR1!$C$12)/MAR1!$E$12)</f>
        <v/>
      </c>
      <c r="S2626" s="7">
        <f>IF($I2626=1,(P2626-MAR1!$B$13)/MAR1!$D$13,(P2626-MAR1!$C$13)/MAR1!$E$13)</f>
        <v/>
      </c>
    </row>
    <row r="2627">
      <c r="A2627" s="5" t="n">
        <v>2626</v>
      </c>
      <c r="B2627" s="5" t="n">
        <v>8</v>
      </c>
      <c r="C2627" s="5" t="n">
        <v>71</v>
      </c>
      <c r="D2627" s="5" t="n">
        <v>3</v>
      </c>
      <c r="E2627" s="5" t="n">
        <v>0</v>
      </c>
      <c r="F2627" s="5" t="n">
        <v>38</v>
      </c>
      <c r="G2627" s="5" t="n">
        <v>23.7</v>
      </c>
      <c r="H2627" s="5" t="n">
        <v>18.16</v>
      </c>
      <c r="I2627" s="6">
        <f>IF(E2627&gt;=Markov!$B$3,1,0)</f>
        <v/>
      </c>
      <c r="J2627" s="6">
        <f>I2626</f>
        <v/>
      </c>
      <c r="K2627" s="7">
        <f>MAR1!$B$5+MAR1!$C$5*COS(2*PI()*$C2627/365)+MAR1!$D$5*SIN(2*PI()*$C2627/365)</f>
        <v/>
      </c>
      <c r="L2627" s="7">
        <f>MAR1!$B$6+MAR1!$C$6*COS(2*PI()*$C2627/365)+MAR1!$D$6*SIN(2*PI()*$C2627/365)</f>
        <v/>
      </c>
      <c r="M2627" s="7">
        <f>MAR1!$B$7+MAR1!$C$7*COS(2*PI()*$C2627/365)+MAR1!$D$7*SIN(2*PI()*$C2627/365)</f>
        <v/>
      </c>
      <c r="N2627" s="7">
        <f>F2627-K2627</f>
        <v/>
      </c>
      <c r="O2627" s="7">
        <f>G2627-L2627</f>
        <v/>
      </c>
      <c r="P2627" s="7">
        <f>H2627-M2627</f>
        <v/>
      </c>
      <c r="Q2627" s="7">
        <f>IF($I2627=1,(N2627-MAR1!$B$11)/MAR1!$D$11,(N2627-MAR1!$C$11)/MAR1!$E$11)</f>
        <v/>
      </c>
      <c r="R2627" s="7">
        <f>IF($I2627=1,(O2627-MAR1!$B$12)/MAR1!$D$12,(O2627-MAR1!$C$12)/MAR1!$E$12)</f>
        <v/>
      </c>
      <c r="S2627" s="7">
        <f>IF($I2627=1,(P2627-MAR1!$B$13)/MAR1!$D$13,(P2627-MAR1!$C$13)/MAR1!$E$13)</f>
        <v/>
      </c>
    </row>
    <row r="2628">
      <c r="A2628" s="5" t="n">
        <v>2627</v>
      </c>
      <c r="B2628" s="5" t="n">
        <v>8</v>
      </c>
      <c r="C2628" s="5" t="n">
        <v>72</v>
      </c>
      <c r="D2628" s="5" t="n">
        <v>3</v>
      </c>
      <c r="E2628" s="5" t="n">
        <v>0</v>
      </c>
      <c r="F2628" s="5" t="n">
        <v>37.8</v>
      </c>
      <c r="G2628" s="5" t="n">
        <v>23.9</v>
      </c>
      <c r="H2628" s="5" t="n">
        <v>20.36</v>
      </c>
      <c r="I2628" s="6">
        <f>IF(E2628&gt;=Markov!$B$3,1,0)</f>
        <v/>
      </c>
      <c r="J2628" s="6">
        <f>I2627</f>
        <v/>
      </c>
      <c r="K2628" s="7">
        <f>MAR1!$B$5+MAR1!$C$5*COS(2*PI()*$C2628/365)+MAR1!$D$5*SIN(2*PI()*$C2628/365)</f>
        <v/>
      </c>
      <c r="L2628" s="7">
        <f>MAR1!$B$6+MAR1!$C$6*COS(2*PI()*$C2628/365)+MAR1!$D$6*SIN(2*PI()*$C2628/365)</f>
        <v/>
      </c>
      <c r="M2628" s="7">
        <f>MAR1!$B$7+MAR1!$C$7*COS(2*PI()*$C2628/365)+MAR1!$D$7*SIN(2*PI()*$C2628/365)</f>
        <v/>
      </c>
      <c r="N2628" s="7">
        <f>F2628-K2628</f>
        <v/>
      </c>
      <c r="O2628" s="7">
        <f>G2628-L2628</f>
        <v/>
      </c>
      <c r="P2628" s="7">
        <f>H2628-M2628</f>
        <v/>
      </c>
      <c r="Q2628" s="7">
        <f>IF($I2628=1,(N2628-MAR1!$B$11)/MAR1!$D$11,(N2628-MAR1!$C$11)/MAR1!$E$11)</f>
        <v/>
      </c>
      <c r="R2628" s="7">
        <f>IF($I2628=1,(O2628-MAR1!$B$12)/MAR1!$D$12,(O2628-MAR1!$C$12)/MAR1!$E$12)</f>
        <v/>
      </c>
      <c r="S2628" s="7">
        <f>IF($I2628=1,(P2628-MAR1!$B$13)/MAR1!$D$13,(P2628-MAR1!$C$13)/MAR1!$E$13)</f>
        <v/>
      </c>
    </row>
    <row r="2629">
      <c r="A2629" s="5" t="n">
        <v>2628</v>
      </c>
      <c r="B2629" s="5" t="n">
        <v>8</v>
      </c>
      <c r="C2629" s="5" t="n">
        <v>73</v>
      </c>
      <c r="D2629" s="5" t="n">
        <v>3</v>
      </c>
      <c r="E2629" s="5" t="n">
        <v>0</v>
      </c>
      <c r="F2629" s="5" t="n">
        <v>39</v>
      </c>
      <c r="G2629" s="5" t="n">
        <v>24</v>
      </c>
      <c r="H2629" s="5" t="n">
        <v>19.57</v>
      </c>
      <c r="I2629" s="6">
        <f>IF(E2629&gt;=Markov!$B$3,1,0)</f>
        <v/>
      </c>
      <c r="J2629" s="6">
        <f>I2628</f>
        <v/>
      </c>
      <c r="K2629" s="7">
        <f>MAR1!$B$5+MAR1!$C$5*COS(2*PI()*$C2629/365)+MAR1!$D$5*SIN(2*PI()*$C2629/365)</f>
        <v/>
      </c>
      <c r="L2629" s="7">
        <f>MAR1!$B$6+MAR1!$C$6*COS(2*PI()*$C2629/365)+MAR1!$D$6*SIN(2*PI()*$C2629/365)</f>
        <v/>
      </c>
      <c r="M2629" s="7">
        <f>MAR1!$B$7+MAR1!$C$7*COS(2*PI()*$C2629/365)+MAR1!$D$7*SIN(2*PI()*$C2629/365)</f>
        <v/>
      </c>
      <c r="N2629" s="7">
        <f>F2629-K2629</f>
        <v/>
      </c>
      <c r="O2629" s="7">
        <f>G2629-L2629</f>
        <v/>
      </c>
      <c r="P2629" s="7">
        <f>H2629-M2629</f>
        <v/>
      </c>
      <c r="Q2629" s="7">
        <f>IF($I2629=1,(N2629-MAR1!$B$11)/MAR1!$D$11,(N2629-MAR1!$C$11)/MAR1!$E$11)</f>
        <v/>
      </c>
      <c r="R2629" s="7">
        <f>IF($I2629=1,(O2629-MAR1!$B$12)/MAR1!$D$12,(O2629-MAR1!$C$12)/MAR1!$E$12)</f>
        <v/>
      </c>
      <c r="S2629" s="7">
        <f>IF($I2629=1,(P2629-MAR1!$B$13)/MAR1!$D$13,(P2629-MAR1!$C$13)/MAR1!$E$13)</f>
        <v/>
      </c>
    </row>
    <row r="2630">
      <c r="A2630" s="5" t="n">
        <v>2629</v>
      </c>
      <c r="B2630" s="5" t="n">
        <v>8</v>
      </c>
      <c r="C2630" s="5" t="n">
        <v>74</v>
      </c>
      <c r="D2630" s="5" t="n">
        <v>3</v>
      </c>
      <c r="E2630" s="5" t="n">
        <v>0</v>
      </c>
      <c r="F2630" s="5" t="n">
        <v>39</v>
      </c>
      <c r="G2630" s="5" t="n">
        <v>22.1</v>
      </c>
      <c r="H2630" s="5" t="n">
        <v>18.44</v>
      </c>
      <c r="I2630" s="6">
        <f>IF(E2630&gt;=Markov!$B$3,1,0)</f>
        <v/>
      </c>
      <c r="J2630" s="6">
        <f>I2629</f>
        <v/>
      </c>
      <c r="K2630" s="7">
        <f>MAR1!$B$5+MAR1!$C$5*COS(2*PI()*$C2630/365)+MAR1!$D$5*SIN(2*PI()*$C2630/365)</f>
        <v/>
      </c>
      <c r="L2630" s="7">
        <f>MAR1!$B$6+MAR1!$C$6*COS(2*PI()*$C2630/365)+MAR1!$D$6*SIN(2*PI()*$C2630/365)</f>
        <v/>
      </c>
      <c r="M2630" s="7">
        <f>MAR1!$B$7+MAR1!$C$7*COS(2*PI()*$C2630/365)+MAR1!$D$7*SIN(2*PI()*$C2630/365)</f>
        <v/>
      </c>
      <c r="N2630" s="7">
        <f>F2630-K2630</f>
        <v/>
      </c>
      <c r="O2630" s="7">
        <f>G2630-L2630</f>
        <v/>
      </c>
      <c r="P2630" s="7">
        <f>H2630-M2630</f>
        <v/>
      </c>
      <c r="Q2630" s="7">
        <f>IF($I2630=1,(N2630-MAR1!$B$11)/MAR1!$D$11,(N2630-MAR1!$C$11)/MAR1!$E$11)</f>
        <v/>
      </c>
      <c r="R2630" s="7">
        <f>IF($I2630=1,(O2630-MAR1!$B$12)/MAR1!$D$12,(O2630-MAR1!$C$12)/MAR1!$E$12)</f>
        <v/>
      </c>
      <c r="S2630" s="7">
        <f>IF($I2630=1,(P2630-MAR1!$B$13)/MAR1!$D$13,(P2630-MAR1!$C$13)/MAR1!$E$13)</f>
        <v/>
      </c>
    </row>
    <row r="2631">
      <c r="A2631" s="5" t="n">
        <v>2630</v>
      </c>
      <c r="B2631" s="5" t="n">
        <v>8</v>
      </c>
      <c r="C2631" s="5" t="n">
        <v>75</v>
      </c>
      <c r="D2631" s="5" t="n">
        <v>3</v>
      </c>
      <c r="E2631" s="5" t="n">
        <v>0</v>
      </c>
      <c r="F2631" s="5" t="n">
        <v>39.3</v>
      </c>
      <c r="G2631" s="5" t="n">
        <v>24.5</v>
      </c>
      <c r="H2631" s="5" t="n">
        <v>24.21</v>
      </c>
      <c r="I2631" s="6">
        <f>IF(E2631&gt;=Markov!$B$3,1,0)</f>
        <v/>
      </c>
      <c r="J2631" s="6">
        <f>I2630</f>
        <v/>
      </c>
      <c r="K2631" s="7">
        <f>MAR1!$B$5+MAR1!$C$5*COS(2*PI()*$C2631/365)+MAR1!$D$5*SIN(2*PI()*$C2631/365)</f>
        <v/>
      </c>
      <c r="L2631" s="7">
        <f>MAR1!$B$6+MAR1!$C$6*COS(2*PI()*$C2631/365)+MAR1!$D$6*SIN(2*PI()*$C2631/365)</f>
        <v/>
      </c>
      <c r="M2631" s="7">
        <f>MAR1!$B$7+MAR1!$C$7*COS(2*PI()*$C2631/365)+MAR1!$D$7*SIN(2*PI()*$C2631/365)</f>
        <v/>
      </c>
      <c r="N2631" s="7">
        <f>F2631-K2631</f>
        <v/>
      </c>
      <c r="O2631" s="7">
        <f>G2631-L2631</f>
        <v/>
      </c>
      <c r="P2631" s="7">
        <f>H2631-M2631</f>
        <v/>
      </c>
      <c r="Q2631" s="7">
        <f>IF($I2631=1,(N2631-MAR1!$B$11)/MAR1!$D$11,(N2631-MAR1!$C$11)/MAR1!$E$11)</f>
        <v/>
      </c>
      <c r="R2631" s="7">
        <f>IF($I2631=1,(O2631-MAR1!$B$12)/MAR1!$D$12,(O2631-MAR1!$C$12)/MAR1!$E$12)</f>
        <v/>
      </c>
      <c r="S2631" s="7">
        <f>IF($I2631=1,(P2631-MAR1!$B$13)/MAR1!$D$13,(P2631-MAR1!$C$13)/MAR1!$E$13)</f>
        <v/>
      </c>
    </row>
    <row r="2632">
      <c r="A2632" s="5" t="n">
        <v>2631</v>
      </c>
      <c r="B2632" s="5" t="n">
        <v>8</v>
      </c>
      <c r="C2632" s="5" t="n">
        <v>76</v>
      </c>
      <c r="D2632" s="5" t="n">
        <v>3</v>
      </c>
      <c r="E2632" s="5" t="n">
        <v>0</v>
      </c>
      <c r="F2632" s="5" t="n">
        <v>39.2</v>
      </c>
      <c r="G2632" s="5" t="n">
        <v>21.9</v>
      </c>
      <c r="H2632" s="5" t="n">
        <v>33.35</v>
      </c>
      <c r="I2632" s="6">
        <f>IF(E2632&gt;=Markov!$B$3,1,0)</f>
        <v/>
      </c>
      <c r="J2632" s="6">
        <f>I2631</f>
        <v/>
      </c>
      <c r="K2632" s="7">
        <f>MAR1!$B$5+MAR1!$C$5*COS(2*PI()*$C2632/365)+MAR1!$D$5*SIN(2*PI()*$C2632/365)</f>
        <v/>
      </c>
      <c r="L2632" s="7">
        <f>MAR1!$B$6+MAR1!$C$6*COS(2*PI()*$C2632/365)+MAR1!$D$6*SIN(2*PI()*$C2632/365)</f>
        <v/>
      </c>
      <c r="M2632" s="7">
        <f>MAR1!$B$7+MAR1!$C$7*COS(2*PI()*$C2632/365)+MAR1!$D$7*SIN(2*PI()*$C2632/365)</f>
        <v/>
      </c>
      <c r="N2632" s="7">
        <f>F2632-K2632</f>
        <v/>
      </c>
      <c r="O2632" s="7">
        <f>G2632-L2632</f>
        <v/>
      </c>
      <c r="P2632" s="7">
        <f>H2632-M2632</f>
        <v/>
      </c>
      <c r="Q2632" s="7">
        <f>IF($I2632=1,(N2632-MAR1!$B$11)/MAR1!$D$11,(N2632-MAR1!$C$11)/MAR1!$E$11)</f>
        <v/>
      </c>
      <c r="R2632" s="7">
        <f>IF($I2632=1,(O2632-MAR1!$B$12)/MAR1!$D$12,(O2632-MAR1!$C$12)/MAR1!$E$12)</f>
        <v/>
      </c>
      <c r="S2632" s="7">
        <f>IF($I2632=1,(P2632-MAR1!$B$13)/MAR1!$D$13,(P2632-MAR1!$C$13)/MAR1!$E$13)</f>
        <v/>
      </c>
    </row>
    <row r="2633">
      <c r="A2633" s="5" t="n">
        <v>2632</v>
      </c>
      <c r="B2633" s="5" t="n">
        <v>8</v>
      </c>
      <c r="C2633" s="5" t="n">
        <v>77</v>
      </c>
      <c r="D2633" s="5" t="n">
        <v>3</v>
      </c>
      <c r="E2633" s="5" t="n">
        <v>0</v>
      </c>
      <c r="F2633" s="5" t="n">
        <v>38.7</v>
      </c>
      <c r="G2633" s="5" t="n">
        <v>22.3</v>
      </c>
      <c r="H2633" s="5" t="n">
        <v>22.49</v>
      </c>
      <c r="I2633" s="6">
        <f>IF(E2633&gt;=Markov!$B$3,1,0)</f>
        <v/>
      </c>
      <c r="J2633" s="6">
        <f>I2632</f>
        <v/>
      </c>
      <c r="K2633" s="7">
        <f>MAR1!$B$5+MAR1!$C$5*COS(2*PI()*$C2633/365)+MAR1!$D$5*SIN(2*PI()*$C2633/365)</f>
        <v/>
      </c>
      <c r="L2633" s="7">
        <f>MAR1!$B$6+MAR1!$C$6*COS(2*PI()*$C2633/365)+MAR1!$D$6*SIN(2*PI()*$C2633/365)</f>
        <v/>
      </c>
      <c r="M2633" s="7">
        <f>MAR1!$B$7+MAR1!$C$7*COS(2*PI()*$C2633/365)+MAR1!$D$7*SIN(2*PI()*$C2633/365)</f>
        <v/>
      </c>
      <c r="N2633" s="7">
        <f>F2633-K2633</f>
        <v/>
      </c>
      <c r="O2633" s="7">
        <f>G2633-L2633</f>
        <v/>
      </c>
      <c r="P2633" s="7">
        <f>H2633-M2633</f>
        <v/>
      </c>
      <c r="Q2633" s="7">
        <f>IF($I2633=1,(N2633-MAR1!$B$11)/MAR1!$D$11,(N2633-MAR1!$C$11)/MAR1!$E$11)</f>
        <v/>
      </c>
      <c r="R2633" s="7">
        <f>IF($I2633=1,(O2633-MAR1!$B$12)/MAR1!$D$12,(O2633-MAR1!$C$12)/MAR1!$E$12)</f>
        <v/>
      </c>
      <c r="S2633" s="7">
        <f>IF($I2633=1,(P2633-MAR1!$B$13)/MAR1!$D$13,(P2633-MAR1!$C$13)/MAR1!$E$13)</f>
        <v/>
      </c>
    </row>
    <row r="2634">
      <c r="A2634" s="5" t="n">
        <v>2633</v>
      </c>
      <c r="B2634" s="5" t="n">
        <v>8</v>
      </c>
      <c r="C2634" s="5" t="n">
        <v>78</v>
      </c>
      <c r="D2634" s="5" t="n">
        <v>3</v>
      </c>
      <c r="E2634" s="5" t="n">
        <v>0</v>
      </c>
      <c r="F2634" s="5" t="n">
        <v>35.7</v>
      </c>
      <c r="G2634" s="5" t="n">
        <v>21</v>
      </c>
      <c r="H2634" s="5" t="n">
        <v>20.97</v>
      </c>
      <c r="I2634" s="6">
        <f>IF(E2634&gt;=Markov!$B$3,1,0)</f>
        <v/>
      </c>
      <c r="J2634" s="6">
        <f>I2633</f>
        <v/>
      </c>
      <c r="K2634" s="7">
        <f>MAR1!$B$5+MAR1!$C$5*COS(2*PI()*$C2634/365)+MAR1!$D$5*SIN(2*PI()*$C2634/365)</f>
        <v/>
      </c>
      <c r="L2634" s="7">
        <f>MAR1!$B$6+MAR1!$C$6*COS(2*PI()*$C2634/365)+MAR1!$D$6*SIN(2*PI()*$C2634/365)</f>
        <v/>
      </c>
      <c r="M2634" s="7">
        <f>MAR1!$B$7+MAR1!$C$7*COS(2*PI()*$C2634/365)+MAR1!$D$7*SIN(2*PI()*$C2634/365)</f>
        <v/>
      </c>
      <c r="N2634" s="7">
        <f>F2634-K2634</f>
        <v/>
      </c>
      <c r="O2634" s="7">
        <f>G2634-L2634</f>
        <v/>
      </c>
      <c r="P2634" s="7">
        <f>H2634-M2634</f>
        <v/>
      </c>
      <c r="Q2634" s="7">
        <f>IF($I2634=1,(N2634-MAR1!$B$11)/MAR1!$D$11,(N2634-MAR1!$C$11)/MAR1!$E$11)</f>
        <v/>
      </c>
      <c r="R2634" s="7">
        <f>IF($I2634=1,(O2634-MAR1!$B$12)/MAR1!$D$12,(O2634-MAR1!$C$12)/MAR1!$E$12)</f>
        <v/>
      </c>
      <c r="S2634" s="7">
        <f>IF($I2634=1,(P2634-MAR1!$B$13)/MAR1!$D$13,(P2634-MAR1!$C$13)/MAR1!$E$13)</f>
        <v/>
      </c>
    </row>
    <row r="2635">
      <c r="A2635" s="5" t="n">
        <v>2634</v>
      </c>
      <c r="B2635" s="5" t="n">
        <v>8</v>
      </c>
      <c r="C2635" s="5" t="n">
        <v>79</v>
      </c>
      <c r="D2635" s="5" t="n">
        <v>3</v>
      </c>
      <c r="E2635" s="5" t="n">
        <v>0</v>
      </c>
      <c r="F2635" s="5" t="n">
        <v>34.6</v>
      </c>
      <c r="G2635" s="5" t="n">
        <v>19.4</v>
      </c>
      <c r="H2635" s="5" t="n">
        <v>16.28</v>
      </c>
      <c r="I2635" s="6">
        <f>IF(E2635&gt;=Markov!$B$3,1,0)</f>
        <v/>
      </c>
      <c r="J2635" s="6">
        <f>I2634</f>
        <v/>
      </c>
      <c r="K2635" s="7">
        <f>MAR1!$B$5+MAR1!$C$5*COS(2*PI()*$C2635/365)+MAR1!$D$5*SIN(2*PI()*$C2635/365)</f>
        <v/>
      </c>
      <c r="L2635" s="7">
        <f>MAR1!$B$6+MAR1!$C$6*COS(2*PI()*$C2635/365)+MAR1!$D$6*SIN(2*PI()*$C2635/365)</f>
        <v/>
      </c>
      <c r="M2635" s="7">
        <f>MAR1!$B$7+MAR1!$C$7*COS(2*PI()*$C2635/365)+MAR1!$D$7*SIN(2*PI()*$C2635/365)</f>
        <v/>
      </c>
      <c r="N2635" s="7">
        <f>F2635-K2635</f>
        <v/>
      </c>
      <c r="O2635" s="7">
        <f>G2635-L2635</f>
        <v/>
      </c>
      <c r="P2635" s="7">
        <f>H2635-M2635</f>
        <v/>
      </c>
      <c r="Q2635" s="7">
        <f>IF($I2635=1,(N2635-MAR1!$B$11)/MAR1!$D$11,(N2635-MAR1!$C$11)/MAR1!$E$11)</f>
        <v/>
      </c>
      <c r="R2635" s="7">
        <f>IF($I2635=1,(O2635-MAR1!$B$12)/MAR1!$D$12,(O2635-MAR1!$C$12)/MAR1!$E$12)</f>
        <v/>
      </c>
      <c r="S2635" s="7">
        <f>IF($I2635=1,(P2635-MAR1!$B$13)/MAR1!$D$13,(P2635-MAR1!$C$13)/MAR1!$E$13)</f>
        <v/>
      </c>
    </row>
    <row r="2636">
      <c r="A2636" s="5" t="n">
        <v>2635</v>
      </c>
      <c r="B2636" s="5" t="n">
        <v>8</v>
      </c>
      <c r="C2636" s="5" t="n">
        <v>80</v>
      </c>
      <c r="D2636" s="5" t="n">
        <v>3</v>
      </c>
      <c r="E2636" s="5" t="n">
        <v>0</v>
      </c>
      <c r="F2636" s="5" t="n">
        <v>36.4</v>
      </c>
      <c r="G2636" s="5" t="n">
        <v>21.3</v>
      </c>
      <c r="H2636" s="5" t="n">
        <v>19.27</v>
      </c>
      <c r="I2636" s="6">
        <f>IF(E2636&gt;=Markov!$B$3,1,0)</f>
        <v/>
      </c>
      <c r="J2636" s="6">
        <f>I2635</f>
        <v/>
      </c>
      <c r="K2636" s="7">
        <f>MAR1!$B$5+MAR1!$C$5*COS(2*PI()*$C2636/365)+MAR1!$D$5*SIN(2*PI()*$C2636/365)</f>
        <v/>
      </c>
      <c r="L2636" s="7">
        <f>MAR1!$B$6+MAR1!$C$6*COS(2*PI()*$C2636/365)+MAR1!$D$6*SIN(2*PI()*$C2636/365)</f>
        <v/>
      </c>
      <c r="M2636" s="7">
        <f>MAR1!$B$7+MAR1!$C$7*COS(2*PI()*$C2636/365)+MAR1!$D$7*SIN(2*PI()*$C2636/365)</f>
        <v/>
      </c>
      <c r="N2636" s="7">
        <f>F2636-K2636</f>
        <v/>
      </c>
      <c r="O2636" s="7">
        <f>G2636-L2636</f>
        <v/>
      </c>
      <c r="P2636" s="7">
        <f>H2636-M2636</f>
        <v/>
      </c>
      <c r="Q2636" s="7">
        <f>IF($I2636=1,(N2636-MAR1!$B$11)/MAR1!$D$11,(N2636-MAR1!$C$11)/MAR1!$E$11)</f>
        <v/>
      </c>
      <c r="R2636" s="7">
        <f>IF($I2636=1,(O2636-MAR1!$B$12)/MAR1!$D$12,(O2636-MAR1!$C$12)/MAR1!$E$12)</f>
        <v/>
      </c>
      <c r="S2636" s="7">
        <f>IF($I2636=1,(P2636-MAR1!$B$13)/MAR1!$D$13,(P2636-MAR1!$C$13)/MAR1!$E$13)</f>
        <v/>
      </c>
    </row>
    <row r="2637">
      <c r="A2637" s="5" t="n">
        <v>2636</v>
      </c>
      <c r="B2637" s="5" t="n">
        <v>8</v>
      </c>
      <c r="C2637" s="5" t="n">
        <v>81</v>
      </c>
      <c r="D2637" s="5" t="n">
        <v>3</v>
      </c>
      <c r="E2637" s="5" t="n">
        <v>0</v>
      </c>
      <c r="F2637" s="5" t="n">
        <v>37.1</v>
      </c>
      <c r="G2637" s="5" t="n">
        <v>22.7</v>
      </c>
      <c r="H2637" s="5" t="n">
        <v>22.57</v>
      </c>
      <c r="I2637" s="6">
        <f>IF(E2637&gt;=Markov!$B$3,1,0)</f>
        <v/>
      </c>
      <c r="J2637" s="6">
        <f>I2636</f>
        <v/>
      </c>
      <c r="K2637" s="7">
        <f>MAR1!$B$5+MAR1!$C$5*COS(2*PI()*$C2637/365)+MAR1!$D$5*SIN(2*PI()*$C2637/365)</f>
        <v/>
      </c>
      <c r="L2637" s="7">
        <f>MAR1!$B$6+MAR1!$C$6*COS(2*PI()*$C2637/365)+MAR1!$D$6*SIN(2*PI()*$C2637/365)</f>
        <v/>
      </c>
      <c r="M2637" s="7">
        <f>MAR1!$B$7+MAR1!$C$7*COS(2*PI()*$C2637/365)+MAR1!$D$7*SIN(2*PI()*$C2637/365)</f>
        <v/>
      </c>
      <c r="N2637" s="7">
        <f>F2637-K2637</f>
        <v/>
      </c>
      <c r="O2637" s="7">
        <f>G2637-L2637</f>
        <v/>
      </c>
      <c r="P2637" s="7">
        <f>H2637-M2637</f>
        <v/>
      </c>
      <c r="Q2637" s="7">
        <f>IF($I2637=1,(N2637-MAR1!$B$11)/MAR1!$D$11,(N2637-MAR1!$C$11)/MAR1!$E$11)</f>
        <v/>
      </c>
      <c r="R2637" s="7">
        <f>IF($I2637=1,(O2637-MAR1!$B$12)/MAR1!$D$12,(O2637-MAR1!$C$12)/MAR1!$E$12)</f>
        <v/>
      </c>
      <c r="S2637" s="7">
        <f>IF($I2637=1,(P2637-MAR1!$B$13)/MAR1!$D$13,(P2637-MAR1!$C$13)/MAR1!$E$13)</f>
        <v/>
      </c>
    </row>
    <row r="2638">
      <c r="A2638" s="5" t="n">
        <v>2637</v>
      </c>
      <c r="B2638" s="5" t="n">
        <v>8</v>
      </c>
      <c r="C2638" s="5" t="n">
        <v>82</v>
      </c>
      <c r="D2638" s="5" t="n">
        <v>3</v>
      </c>
      <c r="E2638" s="5" t="n">
        <v>0</v>
      </c>
      <c r="F2638" s="5" t="n">
        <v>37.1</v>
      </c>
      <c r="G2638" s="5" t="n">
        <v>21.6</v>
      </c>
      <c r="H2638" s="5" t="n">
        <v>25.21</v>
      </c>
      <c r="I2638" s="6">
        <f>IF(E2638&gt;=Markov!$B$3,1,0)</f>
        <v/>
      </c>
      <c r="J2638" s="6">
        <f>I2637</f>
        <v/>
      </c>
      <c r="K2638" s="7">
        <f>MAR1!$B$5+MAR1!$C$5*COS(2*PI()*$C2638/365)+MAR1!$D$5*SIN(2*PI()*$C2638/365)</f>
        <v/>
      </c>
      <c r="L2638" s="7">
        <f>MAR1!$B$6+MAR1!$C$6*COS(2*PI()*$C2638/365)+MAR1!$D$6*SIN(2*PI()*$C2638/365)</f>
        <v/>
      </c>
      <c r="M2638" s="7">
        <f>MAR1!$B$7+MAR1!$C$7*COS(2*PI()*$C2638/365)+MAR1!$D$7*SIN(2*PI()*$C2638/365)</f>
        <v/>
      </c>
      <c r="N2638" s="7">
        <f>F2638-K2638</f>
        <v/>
      </c>
      <c r="O2638" s="7">
        <f>G2638-L2638</f>
        <v/>
      </c>
      <c r="P2638" s="7">
        <f>H2638-M2638</f>
        <v/>
      </c>
      <c r="Q2638" s="7">
        <f>IF($I2638=1,(N2638-MAR1!$B$11)/MAR1!$D$11,(N2638-MAR1!$C$11)/MAR1!$E$11)</f>
        <v/>
      </c>
      <c r="R2638" s="7">
        <f>IF($I2638=1,(O2638-MAR1!$B$12)/MAR1!$D$12,(O2638-MAR1!$C$12)/MAR1!$E$12)</f>
        <v/>
      </c>
      <c r="S2638" s="7">
        <f>IF($I2638=1,(P2638-MAR1!$B$13)/MAR1!$D$13,(P2638-MAR1!$C$13)/MAR1!$E$13)</f>
        <v/>
      </c>
    </row>
    <row r="2639">
      <c r="A2639" s="5" t="n">
        <v>2638</v>
      </c>
      <c r="B2639" s="5" t="n">
        <v>8</v>
      </c>
      <c r="C2639" s="5" t="n">
        <v>83</v>
      </c>
      <c r="D2639" s="5" t="n">
        <v>3</v>
      </c>
      <c r="E2639" s="5" t="n">
        <v>0</v>
      </c>
      <c r="F2639" s="5" t="n">
        <v>36.6</v>
      </c>
      <c r="G2639" s="5" t="n">
        <v>21.9</v>
      </c>
      <c r="H2639" s="5" t="n">
        <v>18.05</v>
      </c>
      <c r="I2639" s="6">
        <f>IF(E2639&gt;=Markov!$B$3,1,0)</f>
        <v/>
      </c>
      <c r="J2639" s="6">
        <f>I2638</f>
        <v/>
      </c>
      <c r="K2639" s="7">
        <f>MAR1!$B$5+MAR1!$C$5*COS(2*PI()*$C2639/365)+MAR1!$D$5*SIN(2*PI()*$C2639/365)</f>
        <v/>
      </c>
      <c r="L2639" s="7">
        <f>MAR1!$B$6+MAR1!$C$6*COS(2*PI()*$C2639/365)+MAR1!$D$6*SIN(2*PI()*$C2639/365)</f>
        <v/>
      </c>
      <c r="M2639" s="7">
        <f>MAR1!$B$7+MAR1!$C$7*COS(2*PI()*$C2639/365)+MAR1!$D$7*SIN(2*PI()*$C2639/365)</f>
        <v/>
      </c>
      <c r="N2639" s="7">
        <f>F2639-K2639</f>
        <v/>
      </c>
      <c r="O2639" s="7">
        <f>G2639-L2639</f>
        <v/>
      </c>
      <c r="P2639" s="7">
        <f>H2639-M2639</f>
        <v/>
      </c>
      <c r="Q2639" s="7">
        <f>IF($I2639=1,(N2639-MAR1!$B$11)/MAR1!$D$11,(N2639-MAR1!$C$11)/MAR1!$E$11)</f>
        <v/>
      </c>
      <c r="R2639" s="7">
        <f>IF($I2639=1,(O2639-MAR1!$B$12)/MAR1!$D$12,(O2639-MAR1!$C$12)/MAR1!$E$12)</f>
        <v/>
      </c>
      <c r="S2639" s="7">
        <f>IF($I2639=1,(P2639-MAR1!$B$13)/MAR1!$D$13,(P2639-MAR1!$C$13)/MAR1!$E$13)</f>
        <v/>
      </c>
    </row>
    <row r="2640">
      <c r="A2640" s="5" t="n">
        <v>2639</v>
      </c>
      <c r="B2640" s="5" t="n">
        <v>8</v>
      </c>
      <c r="C2640" s="5" t="n">
        <v>84</v>
      </c>
      <c r="D2640" s="5" t="n">
        <v>3</v>
      </c>
      <c r="E2640" s="5" t="n">
        <v>0</v>
      </c>
      <c r="F2640" s="5" t="n">
        <v>35.8</v>
      </c>
      <c r="G2640" s="5" t="n">
        <v>19.8</v>
      </c>
      <c r="H2640" s="5" t="n">
        <v>19.24</v>
      </c>
      <c r="I2640" s="6">
        <f>IF(E2640&gt;=Markov!$B$3,1,0)</f>
        <v/>
      </c>
      <c r="J2640" s="6">
        <f>I2639</f>
        <v/>
      </c>
      <c r="K2640" s="7">
        <f>MAR1!$B$5+MAR1!$C$5*COS(2*PI()*$C2640/365)+MAR1!$D$5*SIN(2*PI()*$C2640/365)</f>
        <v/>
      </c>
      <c r="L2640" s="7">
        <f>MAR1!$B$6+MAR1!$C$6*COS(2*PI()*$C2640/365)+MAR1!$D$6*SIN(2*PI()*$C2640/365)</f>
        <v/>
      </c>
      <c r="M2640" s="7">
        <f>MAR1!$B$7+MAR1!$C$7*COS(2*PI()*$C2640/365)+MAR1!$D$7*SIN(2*PI()*$C2640/365)</f>
        <v/>
      </c>
      <c r="N2640" s="7">
        <f>F2640-K2640</f>
        <v/>
      </c>
      <c r="O2640" s="7">
        <f>G2640-L2640</f>
        <v/>
      </c>
      <c r="P2640" s="7">
        <f>H2640-M2640</f>
        <v/>
      </c>
      <c r="Q2640" s="7">
        <f>IF($I2640=1,(N2640-MAR1!$B$11)/MAR1!$D$11,(N2640-MAR1!$C$11)/MAR1!$E$11)</f>
        <v/>
      </c>
      <c r="R2640" s="7">
        <f>IF($I2640=1,(O2640-MAR1!$B$12)/MAR1!$D$12,(O2640-MAR1!$C$12)/MAR1!$E$12)</f>
        <v/>
      </c>
      <c r="S2640" s="7">
        <f>IF($I2640=1,(P2640-MAR1!$B$13)/MAR1!$D$13,(P2640-MAR1!$C$13)/MAR1!$E$13)</f>
        <v/>
      </c>
    </row>
    <row r="2641">
      <c r="A2641" s="5" t="n">
        <v>2640</v>
      </c>
      <c r="B2641" s="5" t="n">
        <v>8</v>
      </c>
      <c r="C2641" s="5" t="n">
        <v>85</v>
      </c>
      <c r="D2641" s="5" t="n">
        <v>3</v>
      </c>
      <c r="E2641" s="5" t="n">
        <v>0</v>
      </c>
      <c r="F2641" s="5" t="n">
        <v>39</v>
      </c>
      <c r="G2641" s="5" t="n">
        <v>21.1</v>
      </c>
      <c r="H2641" s="5" t="n">
        <v>25.61</v>
      </c>
      <c r="I2641" s="6">
        <f>IF(E2641&gt;=Markov!$B$3,1,0)</f>
        <v/>
      </c>
      <c r="J2641" s="6">
        <f>I2640</f>
        <v/>
      </c>
      <c r="K2641" s="7">
        <f>MAR1!$B$5+MAR1!$C$5*COS(2*PI()*$C2641/365)+MAR1!$D$5*SIN(2*PI()*$C2641/365)</f>
        <v/>
      </c>
      <c r="L2641" s="7">
        <f>MAR1!$B$6+MAR1!$C$6*COS(2*PI()*$C2641/365)+MAR1!$D$6*SIN(2*PI()*$C2641/365)</f>
        <v/>
      </c>
      <c r="M2641" s="7">
        <f>MAR1!$B$7+MAR1!$C$7*COS(2*PI()*$C2641/365)+MAR1!$D$7*SIN(2*PI()*$C2641/365)</f>
        <v/>
      </c>
      <c r="N2641" s="7">
        <f>F2641-K2641</f>
        <v/>
      </c>
      <c r="O2641" s="7">
        <f>G2641-L2641</f>
        <v/>
      </c>
      <c r="P2641" s="7">
        <f>H2641-M2641</f>
        <v/>
      </c>
      <c r="Q2641" s="7">
        <f>IF($I2641=1,(N2641-MAR1!$B$11)/MAR1!$D$11,(N2641-MAR1!$C$11)/MAR1!$E$11)</f>
        <v/>
      </c>
      <c r="R2641" s="7">
        <f>IF($I2641=1,(O2641-MAR1!$B$12)/MAR1!$D$12,(O2641-MAR1!$C$12)/MAR1!$E$12)</f>
        <v/>
      </c>
      <c r="S2641" s="7">
        <f>IF($I2641=1,(P2641-MAR1!$B$13)/MAR1!$D$13,(P2641-MAR1!$C$13)/MAR1!$E$13)</f>
        <v/>
      </c>
    </row>
    <row r="2642">
      <c r="A2642" s="5" t="n">
        <v>2641</v>
      </c>
      <c r="B2642" s="5" t="n">
        <v>8</v>
      </c>
      <c r="C2642" s="5" t="n">
        <v>86</v>
      </c>
      <c r="D2642" s="5" t="n">
        <v>3</v>
      </c>
      <c r="E2642" s="5" t="n">
        <v>0</v>
      </c>
      <c r="F2642" s="5" t="n">
        <v>39.2</v>
      </c>
      <c r="G2642" s="5" t="n">
        <v>22.5</v>
      </c>
      <c r="H2642" s="5" t="n">
        <v>24.63</v>
      </c>
      <c r="I2642" s="6">
        <f>IF(E2642&gt;=Markov!$B$3,1,0)</f>
        <v/>
      </c>
      <c r="J2642" s="6">
        <f>I2641</f>
        <v/>
      </c>
      <c r="K2642" s="7">
        <f>MAR1!$B$5+MAR1!$C$5*COS(2*PI()*$C2642/365)+MAR1!$D$5*SIN(2*PI()*$C2642/365)</f>
        <v/>
      </c>
      <c r="L2642" s="7">
        <f>MAR1!$B$6+MAR1!$C$6*COS(2*PI()*$C2642/365)+MAR1!$D$6*SIN(2*PI()*$C2642/365)</f>
        <v/>
      </c>
      <c r="M2642" s="7">
        <f>MAR1!$B$7+MAR1!$C$7*COS(2*PI()*$C2642/365)+MAR1!$D$7*SIN(2*PI()*$C2642/365)</f>
        <v/>
      </c>
      <c r="N2642" s="7">
        <f>F2642-K2642</f>
        <v/>
      </c>
      <c r="O2642" s="7">
        <f>G2642-L2642</f>
        <v/>
      </c>
      <c r="P2642" s="7">
        <f>H2642-M2642</f>
        <v/>
      </c>
      <c r="Q2642" s="7">
        <f>IF($I2642=1,(N2642-MAR1!$B$11)/MAR1!$D$11,(N2642-MAR1!$C$11)/MAR1!$E$11)</f>
        <v/>
      </c>
      <c r="R2642" s="7">
        <f>IF($I2642=1,(O2642-MAR1!$B$12)/MAR1!$D$12,(O2642-MAR1!$C$12)/MAR1!$E$12)</f>
        <v/>
      </c>
      <c r="S2642" s="7">
        <f>IF($I2642=1,(P2642-MAR1!$B$13)/MAR1!$D$13,(P2642-MAR1!$C$13)/MAR1!$E$13)</f>
        <v/>
      </c>
    </row>
    <row r="2643">
      <c r="A2643" s="5" t="n">
        <v>2642</v>
      </c>
      <c r="B2643" s="5" t="n">
        <v>8</v>
      </c>
      <c r="C2643" s="5" t="n">
        <v>87</v>
      </c>
      <c r="D2643" s="5" t="n">
        <v>3</v>
      </c>
      <c r="E2643" s="5" t="n">
        <v>0</v>
      </c>
      <c r="F2643" s="5" t="n">
        <v>38.5</v>
      </c>
      <c r="G2643" s="5" t="n">
        <v>23.1</v>
      </c>
      <c r="H2643" s="5" t="n">
        <v>24.42</v>
      </c>
      <c r="I2643" s="6">
        <f>IF(E2643&gt;=Markov!$B$3,1,0)</f>
        <v/>
      </c>
      <c r="J2643" s="6">
        <f>I2642</f>
        <v/>
      </c>
      <c r="K2643" s="7">
        <f>MAR1!$B$5+MAR1!$C$5*COS(2*PI()*$C2643/365)+MAR1!$D$5*SIN(2*PI()*$C2643/365)</f>
        <v/>
      </c>
      <c r="L2643" s="7">
        <f>MAR1!$B$6+MAR1!$C$6*COS(2*PI()*$C2643/365)+MAR1!$D$6*SIN(2*PI()*$C2643/365)</f>
        <v/>
      </c>
      <c r="M2643" s="7">
        <f>MAR1!$B$7+MAR1!$C$7*COS(2*PI()*$C2643/365)+MAR1!$D$7*SIN(2*PI()*$C2643/365)</f>
        <v/>
      </c>
      <c r="N2643" s="7">
        <f>F2643-K2643</f>
        <v/>
      </c>
      <c r="O2643" s="7">
        <f>G2643-L2643</f>
        <v/>
      </c>
      <c r="P2643" s="7">
        <f>H2643-M2643</f>
        <v/>
      </c>
      <c r="Q2643" s="7">
        <f>IF($I2643=1,(N2643-MAR1!$B$11)/MAR1!$D$11,(N2643-MAR1!$C$11)/MAR1!$E$11)</f>
        <v/>
      </c>
      <c r="R2643" s="7">
        <f>IF($I2643=1,(O2643-MAR1!$B$12)/MAR1!$D$12,(O2643-MAR1!$C$12)/MAR1!$E$12)</f>
        <v/>
      </c>
      <c r="S2643" s="7">
        <f>IF($I2643=1,(P2643-MAR1!$B$13)/MAR1!$D$13,(P2643-MAR1!$C$13)/MAR1!$E$13)</f>
        <v/>
      </c>
    </row>
    <row r="2644">
      <c r="A2644" s="5" t="n">
        <v>2643</v>
      </c>
      <c r="B2644" s="5" t="n">
        <v>8</v>
      </c>
      <c r="C2644" s="5" t="n">
        <v>88</v>
      </c>
      <c r="D2644" s="5" t="n">
        <v>3</v>
      </c>
      <c r="E2644" s="5" t="n">
        <v>0</v>
      </c>
      <c r="F2644" s="5" t="n">
        <v>37.1</v>
      </c>
      <c r="G2644" s="5" t="n">
        <v>22.1</v>
      </c>
      <c r="H2644" s="5" t="n">
        <v>18.81</v>
      </c>
      <c r="I2644" s="6">
        <f>IF(E2644&gt;=Markov!$B$3,1,0)</f>
        <v/>
      </c>
      <c r="J2644" s="6">
        <f>I2643</f>
        <v/>
      </c>
      <c r="K2644" s="7">
        <f>MAR1!$B$5+MAR1!$C$5*COS(2*PI()*$C2644/365)+MAR1!$D$5*SIN(2*PI()*$C2644/365)</f>
        <v/>
      </c>
      <c r="L2644" s="7">
        <f>MAR1!$B$6+MAR1!$C$6*COS(2*PI()*$C2644/365)+MAR1!$D$6*SIN(2*PI()*$C2644/365)</f>
        <v/>
      </c>
      <c r="M2644" s="7">
        <f>MAR1!$B$7+MAR1!$C$7*COS(2*PI()*$C2644/365)+MAR1!$D$7*SIN(2*PI()*$C2644/365)</f>
        <v/>
      </c>
      <c r="N2644" s="7">
        <f>F2644-K2644</f>
        <v/>
      </c>
      <c r="O2644" s="7">
        <f>G2644-L2644</f>
        <v/>
      </c>
      <c r="P2644" s="7">
        <f>H2644-M2644</f>
        <v/>
      </c>
      <c r="Q2644" s="7">
        <f>IF($I2644=1,(N2644-MAR1!$B$11)/MAR1!$D$11,(N2644-MAR1!$C$11)/MAR1!$E$11)</f>
        <v/>
      </c>
      <c r="R2644" s="7">
        <f>IF($I2644=1,(O2644-MAR1!$B$12)/MAR1!$D$12,(O2644-MAR1!$C$12)/MAR1!$E$12)</f>
        <v/>
      </c>
      <c r="S2644" s="7">
        <f>IF($I2644=1,(P2644-MAR1!$B$13)/MAR1!$D$13,(P2644-MAR1!$C$13)/MAR1!$E$13)</f>
        <v/>
      </c>
    </row>
    <row r="2645">
      <c r="A2645" s="5" t="n">
        <v>2644</v>
      </c>
      <c r="B2645" s="5" t="n">
        <v>8</v>
      </c>
      <c r="C2645" s="5" t="n">
        <v>89</v>
      </c>
      <c r="D2645" s="5" t="n">
        <v>3</v>
      </c>
      <c r="E2645" s="5" t="n">
        <v>0</v>
      </c>
      <c r="F2645" s="5" t="n">
        <v>37.1</v>
      </c>
      <c r="G2645" s="5" t="n">
        <v>20.2</v>
      </c>
      <c r="H2645" s="5" t="n">
        <v>28.17</v>
      </c>
      <c r="I2645" s="6">
        <f>IF(E2645&gt;=Markov!$B$3,1,0)</f>
        <v/>
      </c>
      <c r="J2645" s="6">
        <f>I2644</f>
        <v/>
      </c>
      <c r="K2645" s="7">
        <f>MAR1!$B$5+MAR1!$C$5*COS(2*PI()*$C2645/365)+MAR1!$D$5*SIN(2*PI()*$C2645/365)</f>
        <v/>
      </c>
      <c r="L2645" s="7">
        <f>MAR1!$B$6+MAR1!$C$6*COS(2*PI()*$C2645/365)+MAR1!$D$6*SIN(2*PI()*$C2645/365)</f>
        <v/>
      </c>
      <c r="M2645" s="7">
        <f>MAR1!$B$7+MAR1!$C$7*COS(2*PI()*$C2645/365)+MAR1!$D$7*SIN(2*PI()*$C2645/365)</f>
        <v/>
      </c>
      <c r="N2645" s="7">
        <f>F2645-K2645</f>
        <v/>
      </c>
      <c r="O2645" s="7">
        <f>G2645-L2645</f>
        <v/>
      </c>
      <c r="P2645" s="7">
        <f>H2645-M2645</f>
        <v/>
      </c>
      <c r="Q2645" s="7">
        <f>IF($I2645=1,(N2645-MAR1!$B$11)/MAR1!$D$11,(N2645-MAR1!$C$11)/MAR1!$E$11)</f>
        <v/>
      </c>
      <c r="R2645" s="7">
        <f>IF($I2645=1,(O2645-MAR1!$B$12)/MAR1!$D$12,(O2645-MAR1!$C$12)/MAR1!$E$12)</f>
        <v/>
      </c>
      <c r="S2645" s="7">
        <f>IF($I2645=1,(P2645-MAR1!$B$13)/MAR1!$D$13,(P2645-MAR1!$C$13)/MAR1!$E$13)</f>
        <v/>
      </c>
    </row>
    <row r="2646">
      <c r="A2646" s="5" t="n">
        <v>2645</v>
      </c>
      <c r="B2646" s="5" t="n">
        <v>8</v>
      </c>
      <c r="C2646" s="5" t="n">
        <v>90</v>
      </c>
      <c r="D2646" s="5" t="n">
        <v>3</v>
      </c>
      <c r="E2646" s="5" t="n">
        <v>0</v>
      </c>
      <c r="F2646" s="5" t="n">
        <v>38.1</v>
      </c>
      <c r="G2646" s="5" t="n">
        <v>22.4</v>
      </c>
      <c r="H2646" s="5" t="n">
        <v>27.79</v>
      </c>
      <c r="I2646" s="6">
        <f>IF(E2646&gt;=Markov!$B$3,1,0)</f>
        <v/>
      </c>
      <c r="J2646" s="6">
        <f>I2645</f>
        <v/>
      </c>
      <c r="K2646" s="7">
        <f>MAR1!$B$5+MAR1!$C$5*COS(2*PI()*$C2646/365)+MAR1!$D$5*SIN(2*PI()*$C2646/365)</f>
        <v/>
      </c>
      <c r="L2646" s="7">
        <f>MAR1!$B$6+MAR1!$C$6*COS(2*PI()*$C2646/365)+MAR1!$D$6*SIN(2*PI()*$C2646/365)</f>
        <v/>
      </c>
      <c r="M2646" s="7">
        <f>MAR1!$B$7+MAR1!$C$7*COS(2*PI()*$C2646/365)+MAR1!$D$7*SIN(2*PI()*$C2646/365)</f>
        <v/>
      </c>
      <c r="N2646" s="7">
        <f>F2646-K2646</f>
        <v/>
      </c>
      <c r="O2646" s="7">
        <f>G2646-L2646</f>
        <v/>
      </c>
      <c r="P2646" s="7">
        <f>H2646-M2646</f>
        <v/>
      </c>
      <c r="Q2646" s="7">
        <f>IF($I2646=1,(N2646-MAR1!$B$11)/MAR1!$D$11,(N2646-MAR1!$C$11)/MAR1!$E$11)</f>
        <v/>
      </c>
      <c r="R2646" s="7">
        <f>IF($I2646=1,(O2646-MAR1!$B$12)/MAR1!$D$12,(O2646-MAR1!$C$12)/MAR1!$E$12)</f>
        <v/>
      </c>
      <c r="S2646" s="7">
        <f>IF($I2646=1,(P2646-MAR1!$B$13)/MAR1!$D$13,(P2646-MAR1!$C$13)/MAR1!$E$13)</f>
        <v/>
      </c>
    </row>
    <row r="2647">
      <c r="A2647" s="5" t="n">
        <v>2646</v>
      </c>
      <c r="B2647" s="5" t="n">
        <v>8</v>
      </c>
      <c r="C2647" s="5" t="n">
        <v>91</v>
      </c>
      <c r="D2647" s="5" t="n">
        <v>4</v>
      </c>
      <c r="E2647" s="5" t="n">
        <v>0</v>
      </c>
      <c r="F2647" s="5" t="n">
        <v>40.1</v>
      </c>
      <c r="G2647" s="5" t="n">
        <v>23.9</v>
      </c>
      <c r="H2647" s="5" t="n">
        <v>21.98</v>
      </c>
      <c r="I2647" s="6">
        <f>IF(E2647&gt;=Markov!$B$3,1,0)</f>
        <v/>
      </c>
      <c r="J2647" s="6">
        <f>I2646</f>
        <v/>
      </c>
      <c r="K2647" s="7">
        <f>MAR1!$B$5+MAR1!$C$5*COS(2*PI()*$C2647/365)+MAR1!$D$5*SIN(2*PI()*$C2647/365)</f>
        <v/>
      </c>
      <c r="L2647" s="7">
        <f>MAR1!$B$6+MAR1!$C$6*COS(2*PI()*$C2647/365)+MAR1!$D$6*SIN(2*PI()*$C2647/365)</f>
        <v/>
      </c>
      <c r="M2647" s="7">
        <f>MAR1!$B$7+MAR1!$C$7*COS(2*PI()*$C2647/365)+MAR1!$D$7*SIN(2*PI()*$C2647/365)</f>
        <v/>
      </c>
      <c r="N2647" s="7">
        <f>F2647-K2647</f>
        <v/>
      </c>
      <c r="O2647" s="7">
        <f>G2647-L2647</f>
        <v/>
      </c>
      <c r="P2647" s="7">
        <f>H2647-M2647</f>
        <v/>
      </c>
      <c r="Q2647" s="7">
        <f>IF($I2647=1,(N2647-MAR1!$B$11)/MAR1!$D$11,(N2647-MAR1!$C$11)/MAR1!$E$11)</f>
        <v/>
      </c>
      <c r="R2647" s="7">
        <f>IF($I2647=1,(O2647-MAR1!$B$12)/MAR1!$D$12,(O2647-MAR1!$C$12)/MAR1!$E$12)</f>
        <v/>
      </c>
      <c r="S2647" s="7">
        <f>IF($I2647=1,(P2647-MAR1!$B$13)/MAR1!$D$13,(P2647-MAR1!$C$13)/MAR1!$E$13)</f>
        <v/>
      </c>
    </row>
    <row r="2648">
      <c r="A2648" s="5" t="n">
        <v>2647</v>
      </c>
      <c r="B2648" s="5" t="n">
        <v>8</v>
      </c>
      <c r="C2648" s="5" t="n">
        <v>92</v>
      </c>
      <c r="D2648" s="5" t="n">
        <v>4</v>
      </c>
      <c r="E2648" s="5" t="n">
        <v>0</v>
      </c>
      <c r="F2648" s="5" t="n">
        <v>39.1</v>
      </c>
      <c r="G2648" s="5" t="n">
        <v>23.9</v>
      </c>
      <c r="H2648" s="5" t="n">
        <v>21.36</v>
      </c>
      <c r="I2648" s="6">
        <f>IF(E2648&gt;=Markov!$B$3,1,0)</f>
        <v/>
      </c>
      <c r="J2648" s="6">
        <f>I2647</f>
        <v/>
      </c>
      <c r="K2648" s="7">
        <f>MAR1!$B$5+MAR1!$C$5*COS(2*PI()*$C2648/365)+MAR1!$D$5*SIN(2*PI()*$C2648/365)</f>
        <v/>
      </c>
      <c r="L2648" s="7">
        <f>MAR1!$B$6+MAR1!$C$6*COS(2*PI()*$C2648/365)+MAR1!$D$6*SIN(2*PI()*$C2648/365)</f>
        <v/>
      </c>
      <c r="M2648" s="7">
        <f>MAR1!$B$7+MAR1!$C$7*COS(2*PI()*$C2648/365)+MAR1!$D$7*SIN(2*PI()*$C2648/365)</f>
        <v/>
      </c>
      <c r="N2648" s="7">
        <f>F2648-K2648</f>
        <v/>
      </c>
      <c r="O2648" s="7">
        <f>G2648-L2648</f>
        <v/>
      </c>
      <c r="P2648" s="7">
        <f>H2648-M2648</f>
        <v/>
      </c>
      <c r="Q2648" s="7">
        <f>IF($I2648=1,(N2648-MAR1!$B$11)/MAR1!$D$11,(N2648-MAR1!$C$11)/MAR1!$E$11)</f>
        <v/>
      </c>
      <c r="R2648" s="7">
        <f>IF($I2648=1,(O2648-MAR1!$B$12)/MAR1!$D$12,(O2648-MAR1!$C$12)/MAR1!$E$12)</f>
        <v/>
      </c>
      <c r="S2648" s="7">
        <f>IF($I2648=1,(P2648-MAR1!$B$13)/MAR1!$D$13,(P2648-MAR1!$C$13)/MAR1!$E$13)</f>
        <v/>
      </c>
    </row>
    <row r="2649">
      <c r="A2649" s="5" t="n">
        <v>2648</v>
      </c>
      <c r="B2649" s="5" t="n">
        <v>8</v>
      </c>
      <c r="C2649" s="5" t="n">
        <v>93</v>
      </c>
      <c r="D2649" s="5" t="n">
        <v>4</v>
      </c>
      <c r="E2649" s="5" t="n">
        <v>0</v>
      </c>
      <c r="F2649" s="5" t="n">
        <v>40.2</v>
      </c>
      <c r="G2649" s="5" t="n">
        <v>23.7</v>
      </c>
      <c r="H2649" s="5" t="n">
        <v>17.94</v>
      </c>
      <c r="I2649" s="6">
        <f>IF(E2649&gt;=Markov!$B$3,1,0)</f>
        <v/>
      </c>
      <c r="J2649" s="6">
        <f>I2648</f>
        <v/>
      </c>
      <c r="K2649" s="7">
        <f>MAR1!$B$5+MAR1!$C$5*COS(2*PI()*$C2649/365)+MAR1!$D$5*SIN(2*PI()*$C2649/365)</f>
        <v/>
      </c>
      <c r="L2649" s="7">
        <f>MAR1!$B$6+MAR1!$C$6*COS(2*PI()*$C2649/365)+MAR1!$D$6*SIN(2*PI()*$C2649/365)</f>
        <v/>
      </c>
      <c r="M2649" s="7">
        <f>MAR1!$B$7+MAR1!$C$7*COS(2*PI()*$C2649/365)+MAR1!$D$7*SIN(2*PI()*$C2649/365)</f>
        <v/>
      </c>
      <c r="N2649" s="7">
        <f>F2649-K2649</f>
        <v/>
      </c>
      <c r="O2649" s="7">
        <f>G2649-L2649</f>
        <v/>
      </c>
      <c r="P2649" s="7">
        <f>H2649-M2649</f>
        <v/>
      </c>
      <c r="Q2649" s="7">
        <f>IF($I2649=1,(N2649-MAR1!$B$11)/MAR1!$D$11,(N2649-MAR1!$C$11)/MAR1!$E$11)</f>
        <v/>
      </c>
      <c r="R2649" s="7">
        <f>IF($I2649=1,(O2649-MAR1!$B$12)/MAR1!$D$12,(O2649-MAR1!$C$12)/MAR1!$E$12)</f>
        <v/>
      </c>
      <c r="S2649" s="7">
        <f>IF($I2649=1,(P2649-MAR1!$B$13)/MAR1!$D$13,(P2649-MAR1!$C$13)/MAR1!$E$13)</f>
        <v/>
      </c>
    </row>
    <row r="2650">
      <c r="A2650" s="5" t="n">
        <v>2649</v>
      </c>
      <c r="B2650" s="5" t="n">
        <v>8</v>
      </c>
      <c r="C2650" s="5" t="n">
        <v>94</v>
      </c>
      <c r="D2650" s="5" t="n">
        <v>4</v>
      </c>
      <c r="E2650" s="5" t="n">
        <v>0</v>
      </c>
      <c r="F2650" s="5" t="n">
        <v>39.6</v>
      </c>
      <c r="G2650" s="5" t="n">
        <v>24.6</v>
      </c>
      <c r="H2650" s="5" t="n">
        <v>22.38</v>
      </c>
      <c r="I2650" s="6">
        <f>IF(E2650&gt;=Markov!$B$3,1,0)</f>
        <v/>
      </c>
      <c r="J2650" s="6">
        <f>I2649</f>
        <v/>
      </c>
      <c r="K2650" s="7">
        <f>MAR1!$B$5+MAR1!$C$5*COS(2*PI()*$C2650/365)+MAR1!$D$5*SIN(2*PI()*$C2650/365)</f>
        <v/>
      </c>
      <c r="L2650" s="7">
        <f>MAR1!$B$6+MAR1!$C$6*COS(2*PI()*$C2650/365)+MAR1!$D$6*SIN(2*PI()*$C2650/365)</f>
        <v/>
      </c>
      <c r="M2650" s="7">
        <f>MAR1!$B$7+MAR1!$C$7*COS(2*PI()*$C2650/365)+MAR1!$D$7*SIN(2*PI()*$C2650/365)</f>
        <v/>
      </c>
      <c r="N2650" s="7">
        <f>F2650-K2650</f>
        <v/>
      </c>
      <c r="O2650" s="7">
        <f>G2650-L2650</f>
        <v/>
      </c>
      <c r="P2650" s="7">
        <f>H2650-M2650</f>
        <v/>
      </c>
      <c r="Q2650" s="7">
        <f>IF($I2650=1,(N2650-MAR1!$B$11)/MAR1!$D$11,(N2650-MAR1!$C$11)/MAR1!$E$11)</f>
        <v/>
      </c>
      <c r="R2650" s="7">
        <f>IF($I2650=1,(O2650-MAR1!$B$12)/MAR1!$D$12,(O2650-MAR1!$C$12)/MAR1!$E$12)</f>
        <v/>
      </c>
      <c r="S2650" s="7">
        <f>IF($I2650=1,(P2650-MAR1!$B$13)/MAR1!$D$13,(P2650-MAR1!$C$13)/MAR1!$E$13)</f>
        <v/>
      </c>
    </row>
    <row r="2651">
      <c r="A2651" s="5" t="n">
        <v>2650</v>
      </c>
      <c r="B2651" s="5" t="n">
        <v>8</v>
      </c>
      <c r="C2651" s="5" t="n">
        <v>95</v>
      </c>
      <c r="D2651" s="5" t="n">
        <v>4</v>
      </c>
      <c r="E2651" s="5" t="n">
        <v>4.1</v>
      </c>
      <c r="F2651" s="5" t="n">
        <v>34.7</v>
      </c>
      <c r="G2651" s="5" t="n">
        <v>22.2</v>
      </c>
      <c r="H2651" s="5" t="n">
        <v>11.58</v>
      </c>
      <c r="I2651" s="6">
        <f>IF(E2651&gt;=Markov!$B$3,1,0)</f>
        <v/>
      </c>
      <c r="J2651" s="6">
        <f>I2650</f>
        <v/>
      </c>
      <c r="K2651" s="7">
        <f>MAR1!$B$5+MAR1!$C$5*COS(2*PI()*$C2651/365)+MAR1!$D$5*SIN(2*PI()*$C2651/365)</f>
        <v/>
      </c>
      <c r="L2651" s="7">
        <f>MAR1!$B$6+MAR1!$C$6*COS(2*PI()*$C2651/365)+MAR1!$D$6*SIN(2*PI()*$C2651/365)</f>
        <v/>
      </c>
      <c r="M2651" s="7">
        <f>MAR1!$B$7+MAR1!$C$7*COS(2*PI()*$C2651/365)+MAR1!$D$7*SIN(2*PI()*$C2651/365)</f>
        <v/>
      </c>
      <c r="N2651" s="7">
        <f>F2651-K2651</f>
        <v/>
      </c>
      <c r="O2651" s="7">
        <f>G2651-L2651</f>
        <v/>
      </c>
      <c r="P2651" s="7">
        <f>H2651-M2651</f>
        <v/>
      </c>
      <c r="Q2651" s="7">
        <f>IF($I2651=1,(N2651-MAR1!$B$11)/MAR1!$D$11,(N2651-MAR1!$C$11)/MAR1!$E$11)</f>
        <v/>
      </c>
      <c r="R2651" s="7">
        <f>IF($I2651=1,(O2651-MAR1!$B$12)/MAR1!$D$12,(O2651-MAR1!$C$12)/MAR1!$E$12)</f>
        <v/>
      </c>
      <c r="S2651" s="7">
        <f>IF($I2651=1,(P2651-MAR1!$B$13)/MAR1!$D$13,(P2651-MAR1!$C$13)/MAR1!$E$13)</f>
        <v/>
      </c>
    </row>
    <row r="2652">
      <c r="A2652" s="5" t="n">
        <v>2651</v>
      </c>
      <c r="B2652" s="5" t="n">
        <v>8</v>
      </c>
      <c r="C2652" s="5" t="n">
        <v>96</v>
      </c>
      <c r="D2652" s="5" t="n">
        <v>4</v>
      </c>
      <c r="E2652" s="5" t="n">
        <v>7.4</v>
      </c>
      <c r="F2652" s="5" t="n">
        <v>33.2</v>
      </c>
      <c r="G2652" s="5" t="n">
        <v>21.2</v>
      </c>
      <c r="H2652" s="5" t="n">
        <v>15.52</v>
      </c>
      <c r="I2652" s="6">
        <f>IF(E2652&gt;=Markov!$B$3,1,0)</f>
        <v/>
      </c>
      <c r="J2652" s="6">
        <f>I2651</f>
        <v/>
      </c>
      <c r="K2652" s="7">
        <f>MAR1!$B$5+MAR1!$C$5*COS(2*PI()*$C2652/365)+MAR1!$D$5*SIN(2*PI()*$C2652/365)</f>
        <v/>
      </c>
      <c r="L2652" s="7">
        <f>MAR1!$B$6+MAR1!$C$6*COS(2*PI()*$C2652/365)+MAR1!$D$6*SIN(2*PI()*$C2652/365)</f>
        <v/>
      </c>
      <c r="M2652" s="7">
        <f>MAR1!$B$7+MAR1!$C$7*COS(2*PI()*$C2652/365)+MAR1!$D$7*SIN(2*PI()*$C2652/365)</f>
        <v/>
      </c>
      <c r="N2652" s="7">
        <f>F2652-K2652</f>
        <v/>
      </c>
      <c r="O2652" s="7">
        <f>G2652-L2652</f>
        <v/>
      </c>
      <c r="P2652" s="7">
        <f>H2652-M2652</f>
        <v/>
      </c>
      <c r="Q2652" s="7">
        <f>IF($I2652=1,(N2652-MAR1!$B$11)/MAR1!$D$11,(N2652-MAR1!$C$11)/MAR1!$E$11)</f>
        <v/>
      </c>
      <c r="R2652" s="7">
        <f>IF($I2652=1,(O2652-MAR1!$B$12)/MAR1!$D$12,(O2652-MAR1!$C$12)/MAR1!$E$12)</f>
        <v/>
      </c>
      <c r="S2652" s="7">
        <f>IF($I2652=1,(P2652-MAR1!$B$13)/MAR1!$D$13,(P2652-MAR1!$C$13)/MAR1!$E$13)</f>
        <v/>
      </c>
    </row>
    <row r="2653">
      <c r="A2653" s="5" t="n">
        <v>2652</v>
      </c>
      <c r="B2653" s="5" t="n">
        <v>8</v>
      </c>
      <c r="C2653" s="5" t="n">
        <v>97</v>
      </c>
      <c r="D2653" s="5" t="n">
        <v>4</v>
      </c>
      <c r="E2653" s="5" t="n">
        <v>0</v>
      </c>
      <c r="F2653" s="5" t="n">
        <v>35.6</v>
      </c>
      <c r="G2653" s="5" t="n">
        <v>22.1</v>
      </c>
      <c r="H2653" s="5" t="n">
        <v>23.69</v>
      </c>
      <c r="I2653" s="6">
        <f>IF(E2653&gt;=Markov!$B$3,1,0)</f>
        <v/>
      </c>
      <c r="J2653" s="6">
        <f>I2652</f>
        <v/>
      </c>
      <c r="K2653" s="7">
        <f>MAR1!$B$5+MAR1!$C$5*COS(2*PI()*$C2653/365)+MAR1!$D$5*SIN(2*PI()*$C2653/365)</f>
        <v/>
      </c>
      <c r="L2653" s="7">
        <f>MAR1!$B$6+MAR1!$C$6*COS(2*PI()*$C2653/365)+MAR1!$D$6*SIN(2*PI()*$C2653/365)</f>
        <v/>
      </c>
      <c r="M2653" s="7">
        <f>MAR1!$B$7+MAR1!$C$7*COS(2*PI()*$C2653/365)+MAR1!$D$7*SIN(2*PI()*$C2653/365)</f>
        <v/>
      </c>
      <c r="N2653" s="7">
        <f>F2653-K2653</f>
        <v/>
      </c>
      <c r="O2653" s="7">
        <f>G2653-L2653</f>
        <v/>
      </c>
      <c r="P2653" s="7">
        <f>H2653-M2653</f>
        <v/>
      </c>
      <c r="Q2653" s="7">
        <f>IF($I2653=1,(N2653-MAR1!$B$11)/MAR1!$D$11,(N2653-MAR1!$C$11)/MAR1!$E$11)</f>
        <v/>
      </c>
      <c r="R2653" s="7">
        <f>IF($I2653=1,(O2653-MAR1!$B$12)/MAR1!$D$12,(O2653-MAR1!$C$12)/MAR1!$E$12)</f>
        <v/>
      </c>
      <c r="S2653" s="7">
        <f>IF($I2653=1,(P2653-MAR1!$B$13)/MAR1!$D$13,(P2653-MAR1!$C$13)/MAR1!$E$13)</f>
        <v/>
      </c>
    </row>
    <row r="2654">
      <c r="A2654" s="5" t="n">
        <v>2653</v>
      </c>
      <c r="B2654" s="5" t="n">
        <v>8</v>
      </c>
      <c r="C2654" s="5" t="n">
        <v>98</v>
      </c>
      <c r="D2654" s="5" t="n">
        <v>4</v>
      </c>
      <c r="E2654" s="5" t="n">
        <v>0</v>
      </c>
      <c r="F2654" s="5" t="n">
        <v>34.1</v>
      </c>
      <c r="G2654" s="5" t="n">
        <v>19.8</v>
      </c>
      <c r="H2654" s="5" t="n">
        <v>23.46</v>
      </c>
      <c r="I2654" s="6">
        <f>IF(E2654&gt;=Markov!$B$3,1,0)</f>
        <v/>
      </c>
      <c r="J2654" s="6">
        <f>I2653</f>
        <v/>
      </c>
      <c r="K2654" s="7">
        <f>MAR1!$B$5+MAR1!$C$5*COS(2*PI()*$C2654/365)+MAR1!$D$5*SIN(2*PI()*$C2654/365)</f>
        <v/>
      </c>
      <c r="L2654" s="7">
        <f>MAR1!$B$6+MAR1!$C$6*COS(2*PI()*$C2654/365)+MAR1!$D$6*SIN(2*PI()*$C2654/365)</f>
        <v/>
      </c>
      <c r="M2654" s="7">
        <f>MAR1!$B$7+MAR1!$C$7*COS(2*PI()*$C2654/365)+MAR1!$D$7*SIN(2*PI()*$C2654/365)</f>
        <v/>
      </c>
      <c r="N2654" s="7">
        <f>F2654-K2654</f>
        <v/>
      </c>
      <c r="O2654" s="7">
        <f>G2654-L2654</f>
        <v/>
      </c>
      <c r="P2654" s="7">
        <f>H2654-M2654</f>
        <v/>
      </c>
      <c r="Q2654" s="7">
        <f>IF($I2654=1,(N2654-MAR1!$B$11)/MAR1!$D$11,(N2654-MAR1!$C$11)/MAR1!$E$11)</f>
        <v/>
      </c>
      <c r="R2654" s="7">
        <f>IF($I2654=1,(O2654-MAR1!$B$12)/MAR1!$D$12,(O2654-MAR1!$C$12)/MAR1!$E$12)</f>
        <v/>
      </c>
      <c r="S2654" s="7">
        <f>IF($I2654=1,(P2654-MAR1!$B$13)/MAR1!$D$13,(P2654-MAR1!$C$13)/MAR1!$E$13)</f>
        <v/>
      </c>
    </row>
    <row r="2655">
      <c r="A2655" s="5" t="n">
        <v>2654</v>
      </c>
      <c r="B2655" s="5" t="n">
        <v>8</v>
      </c>
      <c r="C2655" s="5" t="n">
        <v>99</v>
      </c>
      <c r="D2655" s="5" t="n">
        <v>4</v>
      </c>
      <c r="E2655" s="5" t="n">
        <v>0</v>
      </c>
      <c r="F2655" s="5" t="n">
        <v>33.4</v>
      </c>
      <c r="G2655" s="5" t="n">
        <v>21.4</v>
      </c>
      <c r="H2655" s="5" t="n">
        <v>24.61</v>
      </c>
      <c r="I2655" s="6">
        <f>IF(E2655&gt;=Markov!$B$3,1,0)</f>
        <v/>
      </c>
      <c r="J2655" s="6">
        <f>I2654</f>
        <v/>
      </c>
      <c r="K2655" s="7">
        <f>MAR1!$B$5+MAR1!$C$5*COS(2*PI()*$C2655/365)+MAR1!$D$5*SIN(2*PI()*$C2655/365)</f>
        <v/>
      </c>
      <c r="L2655" s="7">
        <f>MAR1!$B$6+MAR1!$C$6*COS(2*PI()*$C2655/365)+MAR1!$D$6*SIN(2*PI()*$C2655/365)</f>
        <v/>
      </c>
      <c r="M2655" s="7">
        <f>MAR1!$B$7+MAR1!$C$7*COS(2*PI()*$C2655/365)+MAR1!$D$7*SIN(2*PI()*$C2655/365)</f>
        <v/>
      </c>
      <c r="N2655" s="7">
        <f>F2655-K2655</f>
        <v/>
      </c>
      <c r="O2655" s="7">
        <f>G2655-L2655</f>
        <v/>
      </c>
      <c r="P2655" s="7">
        <f>H2655-M2655</f>
        <v/>
      </c>
      <c r="Q2655" s="7">
        <f>IF($I2655=1,(N2655-MAR1!$B$11)/MAR1!$D$11,(N2655-MAR1!$C$11)/MAR1!$E$11)</f>
        <v/>
      </c>
      <c r="R2655" s="7">
        <f>IF($I2655=1,(O2655-MAR1!$B$12)/MAR1!$D$12,(O2655-MAR1!$C$12)/MAR1!$E$12)</f>
        <v/>
      </c>
      <c r="S2655" s="7">
        <f>IF($I2655=1,(P2655-MAR1!$B$13)/MAR1!$D$13,(P2655-MAR1!$C$13)/MAR1!$E$13)</f>
        <v/>
      </c>
    </row>
    <row r="2656">
      <c r="A2656" s="5" t="n">
        <v>2655</v>
      </c>
      <c r="B2656" s="5" t="n">
        <v>8</v>
      </c>
      <c r="C2656" s="5" t="n">
        <v>100</v>
      </c>
      <c r="D2656" s="5" t="n">
        <v>4</v>
      </c>
      <c r="E2656" s="5" t="n">
        <v>0</v>
      </c>
      <c r="F2656" s="5" t="n">
        <v>37.5</v>
      </c>
      <c r="G2656" s="5" t="n">
        <v>22.6</v>
      </c>
      <c r="H2656" s="5" t="n">
        <v>22.26</v>
      </c>
      <c r="I2656" s="6">
        <f>IF(E2656&gt;=Markov!$B$3,1,0)</f>
        <v/>
      </c>
      <c r="J2656" s="6">
        <f>I2655</f>
        <v/>
      </c>
      <c r="K2656" s="7">
        <f>MAR1!$B$5+MAR1!$C$5*COS(2*PI()*$C2656/365)+MAR1!$D$5*SIN(2*PI()*$C2656/365)</f>
        <v/>
      </c>
      <c r="L2656" s="7">
        <f>MAR1!$B$6+MAR1!$C$6*COS(2*PI()*$C2656/365)+MAR1!$D$6*SIN(2*PI()*$C2656/365)</f>
        <v/>
      </c>
      <c r="M2656" s="7">
        <f>MAR1!$B$7+MAR1!$C$7*COS(2*PI()*$C2656/365)+MAR1!$D$7*SIN(2*PI()*$C2656/365)</f>
        <v/>
      </c>
      <c r="N2656" s="7">
        <f>F2656-K2656</f>
        <v/>
      </c>
      <c r="O2656" s="7">
        <f>G2656-L2656</f>
        <v/>
      </c>
      <c r="P2656" s="7">
        <f>H2656-M2656</f>
        <v/>
      </c>
      <c r="Q2656" s="7">
        <f>IF($I2656=1,(N2656-MAR1!$B$11)/MAR1!$D$11,(N2656-MAR1!$C$11)/MAR1!$E$11)</f>
        <v/>
      </c>
      <c r="R2656" s="7">
        <f>IF($I2656=1,(O2656-MAR1!$B$12)/MAR1!$D$12,(O2656-MAR1!$C$12)/MAR1!$E$12)</f>
        <v/>
      </c>
      <c r="S2656" s="7">
        <f>IF($I2656=1,(P2656-MAR1!$B$13)/MAR1!$D$13,(P2656-MAR1!$C$13)/MAR1!$E$13)</f>
        <v/>
      </c>
    </row>
    <row r="2657">
      <c r="A2657" s="5" t="n">
        <v>2656</v>
      </c>
      <c r="B2657" s="5" t="n">
        <v>8</v>
      </c>
      <c r="C2657" s="5" t="n">
        <v>101</v>
      </c>
      <c r="D2657" s="5" t="n">
        <v>4</v>
      </c>
      <c r="E2657" s="5" t="n">
        <v>0</v>
      </c>
      <c r="F2657" s="5" t="n">
        <v>37.5</v>
      </c>
      <c r="G2657" s="5" t="n">
        <v>24.9</v>
      </c>
      <c r="H2657" s="5" t="n">
        <v>18.18</v>
      </c>
      <c r="I2657" s="6">
        <f>IF(E2657&gt;=Markov!$B$3,1,0)</f>
        <v/>
      </c>
      <c r="J2657" s="6">
        <f>I2656</f>
        <v/>
      </c>
      <c r="K2657" s="7">
        <f>MAR1!$B$5+MAR1!$C$5*COS(2*PI()*$C2657/365)+MAR1!$D$5*SIN(2*PI()*$C2657/365)</f>
        <v/>
      </c>
      <c r="L2657" s="7">
        <f>MAR1!$B$6+MAR1!$C$6*COS(2*PI()*$C2657/365)+MAR1!$D$6*SIN(2*PI()*$C2657/365)</f>
        <v/>
      </c>
      <c r="M2657" s="7">
        <f>MAR1!$B$7+MAR1!$C$7*COS(2*PI()*$C2657/365)+MAR1!$D$7*SIN(2*PI()*$C2657/365)</f>
        <v/>
      </c>
      <c r="N2657" s="7">
        <f>F2657-K2657</f>
        <v/>
      </c>
      <c r="O2657" s="7">
        <f>G2657-L2657</f>
        <v/>
      </c>
      <c r="P2657" s="7">
        <f>H2657-M2657</f>
        <v/>
      </c>
      <c r="Q2657" s="7">
        <f>IF($I2657=1,(N2657-MAR1!$B$11)/MAR1!$D$11,(N2657-MAR1!$C$11)/MAR1!$E$11)</f>
        <v/>
      </c>
      <c r="R2657" s="7">
        <f>IF($I2657=1,(O2657-MAR1!$B$12)/MAR1!$D$12,(O2657-MAR1!$C$12)/MAR1!$E$12)</f>
        <v/>
      </c>
      <c r="S2657" s="7">
        <f>IF($I2657=1,(P2657-MAR1!$B$13)/MAR1!$D$13,(P2657-MAR1!$C$13)/MAR1!$E$13)</f>
        <v/>
      </c>
    </row>
    <row r="2658">
      <c r="A2658" s="5" t="n">
        <v>2657</v>
      </c>
      <c r="B2658" s="5" t="n">
        <v>8</v>
      </c>
      <c r="C2658" s="5" t="n">
        <v>102</v>
      </c>
      <c r="D2658" s="5" t="n">
        <v>4</v>
      </c>
      <c r="E2658" s="5" t="n">
        <v>0</v>
      </c>
      <c r="F2658" s="5" t="n">
        <v>36.3</v>
      </c>
      <c r="G2658" s="5" t="n">
        <v>24.8</v>
      </c>
      <c r="H2658" s="5" t="n">
        <v>21.57</v>
      </c>
      <c r="I2658" s="6">
        <f>IF(E2658&gt;=Markov!$B$3,1,0)</f>
        <v/>
      </c>
      <c r="J2658" s="6">
        <f>I2657</f>
        <v/>
      </c>
      <c r="K2658" s="7">
        <f>MAR1!$B$5+MAR1!$C$5*COS(2*PI()*$C2658/365)+MAR1!$D$5*SIN(2*PI()*$C2658/365)</f>
        <v/>
      </c>
      <c r="L2658" s="7">
        <f>MAR1!$B$6+MAR1!$C$6*COS(2*PI()*$C2658/365)+MAR1!$D$6*SIN(2*PI()*$C2658/365)</f>
        <v/>
      </c>
      <c r="M2658" s="7">
        <f>MAR1!$B$7+MAR1!$C$7*COS(2*PI()*$C2658/365)+MAR1!$D$7*SIN(2*PI()*$C2658/365)</f>
        <v/>
      </c>
      <c r="N2658" s="7">
        <f>F2658-K2658</f>
        <v/>
      </c>
      <c r="O2658" s="7">
        <f>G2658-L2658</f>
        <v/>
      </c>
      <c r="P2658" s="7">
        <f>H2658-M2658</f>
        <v/>
      </c>
      <c r="Q2658" s="7">
        <f>IF($I2658=1,(N2658-MAR1!$B$11)/MAR1!$D$11,(N2658-MAR1!$C$11)/MAR1!$E$11)</f>
        <v/>
      </c>
      <c r="R2658" s="7">
        <f>IF($I2658=1,(O2658-MAR1!$B$12)/MAR1!$D$12,(O2658-MAR1!$C$12)/MAR1!$E$12)</f>
        <v/>
      </c>
      <c r="S2658" s="7">
        <f>IF($I2658=1,(P2658-MAR1!$B$13)/MAR1!$D$13,(P2658-MAR1!$C$13)/MAR1!$E$13)</f>
        <v/>
      </c>
    </row>
    <row r="2659">
      <c r="A2659" s="5" t="n">
        <v>2658</v>
      </c>
      <c r="B2659" s="5" t="n">
        <v>8</v>
      </c>
      <c r="C2659" s="5" t="n">
        <v>103</v>
      </c>
      <c r="D2659" s="5" t="n">
        <v>4</v>
      </c>
      <c r="E2659" s="5" t="n">
        <v>0</v>
      </c>
      <c r="F2659" s="5" t="n">
        <v>36.2</v>
      </c>
      <c r="G2659" s="5" t="n">
        <v>22.4</v>
      </c>
      <c r="H2659" s="5" t="n">
        <v>21.64</v>
      </c>
      <c r="I2659" s="6">
        <f>IF(E2659&gt;=Markov!$B$3,1,0)</f>
        <v/>
      </c>
      <c r="J2659" s="6">
        <f>I2658</f>
        <v/>
      </c>
      <c r="K2659" s="7">
        <f>MAR1!$B$5+MAR1!$C$5*COS(2*PI()*$C2659/365)+MAR1!$D$5*SIN(2*PI()*$C2659/365)</f>
        <v/>
      </c>
      <c r="L2659" s="7">
        <f>MAR1!$B$6+MAR1!$C$6*COS(2*PI()*$C2659/365)+MAR1!$D$6*SIN(2*PI()*$C2659/365)</f>
        <v/>
      </c>
      <c r="M2659" s="7">
        <f>MAR1!$B$7+MAR1!$C$7*COS(2*PI()*$C2659/365)+MAR1!$D$7*SIN(2*PI()*$C2659/365)</f>
        <v/>
      </c>
      <c r="N2659" s="7">
        <f>F2659-K2659</f>
        <v/>
      </c>
      <c r="O2659" s="7">
        <f>G2659-L2659</f>
        <v/>
      </c>
      <c r="P2659" s="7">
        <f>H2659-M2659</f>
        <v/>
      </c>
      <c r="Q2659" s="7">
        <f>IF($I2659=1,(N2659-MAR1!$B$11)/MAR1!$D$11,(N2659-MAR1!$C$11)/MAR1!$E$11)</f>
        <v/>
      </c>
      <c r="R2659" s="7">
        <f>IF($I2659=1,(O2659-MAR1!$B$12)/MAR1!$D$12,(O2659-MAR1!$C$12)/MAR1!$E$12)</f>
        <v/>
      </c>
      <c r="S2659" s="7">
        <f>IF($I2659=1,(P2659-MAR1!$B$13)/MAR1!$D$13,(P2659-MAR1!$C$13)/MAR1!$E$13)</f>
        <v/>
      </c>
    </row>
    <row r="2660">
      <c r="A2660" s="5" t="n">
        <v>2659</v>
      </c>
      <c r="B2660" s="5" t="n">
        <v>8</v>
      </c>
      <c r="C2660" s="5" t="n">
        <v>104</v>
      </c>
      <c r="D2660" s="5" t="n">
        <v>4</v>
      </c>
      <c r="E2660" s="5" t="n">
        <v>0</v>
      </c>
      <c r="F2660" s="5" t="n">
        <v>38.4</v>
      </c>
      <c r="G2660" s="5" t="n">
        <v>23.2</v>
      </c>
      <c r="H2660" s="5" t="n">
        <v>22.79</v>
      </c>
      <c r="I2660" s="6">
        <f>IF(E2660&gt;=Markov!$B$3,1,0)</f>
        <v/>
      </c>
      <c r="J2660" s="6">
        <f>I2659</f>
        <v/>
      </c>
      <c r="K2660" s="7">
        <f>MAR1!$B$5+MAR1!$C$5*COS(2*PI()*$C2660/365)+MAR1!$D$5*SIN(2*PI()*$C2660/365)</f>
        <v/>
      </c>
      <c r="L2660" s="7">
        <f>MAR1!$B$6+MAR1!$C$6*COS(2*PI()*$C2660/365)+MAR1!$D$6*SIN(2*PI()*$C2660/365)</f>
        <v/>
      </c>
      <c r="M2660" s="7">
        <f>MAR1!$B$7+MAR1!$C$7*COS(2*PI()*$C2660/365)+MAR1!$D$7*SIN(2*PI()*$C2660/365)</f>
        <v/>
      </c>
      <c r="N2660" s="7">
        <f>F2660-K2660</f>
        <v/>
      </c>
      <c r="O2660" s="7">
        <f>G2660-L2660</f>
        <v/>
      </c>
      <c r="P2660" s="7">
        <f>H2660-M2660</f>
        <v/>
      </c>
      <c r="Q2660" s="7">
        <f>IF($I2660=1,(N2660-MAR1!$B$11)/MAR1!$D$11,(N2660-MAR1!$C$11)/MAR1!$E$11)</f>
        <v/>
      </c>
      <c r="R2660" s="7">
        <f>IF($I2660=1,(O2660-MAR1!$B$12)/MAR1!$D$12,(O2660-MAR1!$C$12)/MAR1!$E$12)</f>
        <v/>
      </c>
      <c r="S2660" s="7">
        <f>IF($I2660=1,(P2660-MAR1!$B$13)/MAR1!$D$13,(P2660-MAR1!$C$13)/MAR1!$E$13)</f>
        <v/>
      </c>
    </row>
    <row r="2661">
      <c r="A2661" s="5" t="n">
        <v>2660</v>
      </c>
      <c r="B2661" s="5" t="n">
        <v>8</v>
      </c>
      <c r="C2661" s="5" t="n">
        <v>105</v>
      </c>
      <c r="D2661" s="5" t="n">
        <v>4</v>
      </c>
      <c r="E2661" s="5" t="n">
        <v>0</v>
      </c>
      <c r="F2661" s="5" t="n">
        <v>35.6</v>
      </c>
      <c r="G2661" s="5" t="n">
        <v>23.5</v>
      </c>
      <c r="H2661" s="5" t="n">
        <v>19.19</v>
      </c>
      <c r="I2661" s="6">
        <f>IF(E2661&gt;=Markov!$B$3,1,0)</f>
        <v/>
      </c>
      <c r="J2661" s="6">
        <f>I2660</f>
        <v/>
      </c>
      <c r="K2661" s="7">
        <f>MAR1!$B$5+MAR1!$C$5*COS(2*PI()*$C2661/365)+MAR1!$D$5*SIN(2*PI()*$C2661/365)</f>
        <v/>
      </c>
      <c r="L2661" s="7">
        <f>MAR1!$B$6+MAR1!$C$6*COS(2*PI()*$C2661/365)+MAR1!$D$6*SIN(2*PI()*$C2661/365)</f>
        <v/>
      </c>
      <c r="M2661" s="7">
        <f>MAR1!$B$7+MAR1!$C$7*COS(2*PI()*$C2661/365)+MAR1!$D$7*SIN(2*PI()*$C2661/365)</f>
        <v/>
      </c>
      <c r="N2661" s="7">
        <f>F2661-K2661</f>
        <v/>
      </c>
      <c r="O2661" s="7">
        <f>G2661-L2661</f>
        <v/>
      </c>
      <c r="P2661" s="7">
        <f>H2661-M2661</f>
        <v/>
      </c>
      <c r="Q2661" s="7">
        <f>IF($I2661=1,(N2661-MAR1!$B$11)/MAR1!$D$11,(N2661-MAR1!$C$11)/MAR1!$E$11)</f>
        <v/>
      </c>
      <c r="R2661" s="7">
        <f>IF($I2661=1,(O2661-MAR1!$B$12)/MAR1!$D$12,(O2661-MAR1!$C$12)/MAR1!$E$12)</f>
        <v/>
      </c>
      <c r="S2661" s="7">
        <f>IF($I2661=1,(P2661-MAR1!$B$13)/MAR1!$D$13,(P2661-MAR1!$C$13)/MAR1!$E$13)</f>
        <v/>
      </c>
    </row>
    <row r="2662">
      <c r="A2662" s="5" t="n">
        <v>2661</v>
      </c>
      <c r="B2662" s="5" t="n">
        <v>8</v>
      </c>
      <c r="C2662" s="5" t="n">
        <v>106</v>
      </c>
      <c r="D2662" s="5" t="n">
        <v>4</v>
      </c>
      <c r="E2662" s="5" t="n">
        <v>0</v>
      </c>
      <c r="F2662" s="5" t="n">
        <v>34.2</v>
      </c>
      <c r="G2662" s="5" t="n">
        <v>22.2</v>
      </c>
      <c r="H2662" s="5" t="n">
        <v>16.08</v>
      </c>
      <c r="I2662" s="6">
        <f>IF(E2662&gt;=Markov!$B$3,1,0)</f>
        <v/>
      </c>
      <c r="J2662" s="6">
        <f>I2661</f>
        <v/>
      </c>
      <c r="K2662" s="7">
        <f>MAR1!$B$5+MAR1!$C$5*COS(2*PI()*$C2662/365)+MAR1!$D$5*SIN(2*PI()*$C2662/365)</f>
        <v/>
      </c>
      <c r="L2662" s="7">
        <f>MAR1!$B$6+MAR1!$C$6*COS(2*PI()*$C2662/365)+MAR1!$D$6*SIN(2*PI()*$C2662/365)</f>
        <v/>
      </c>
      <c r="M2662" s="7">
        <f>MAR1!$B$7+MAR1!$C$7*COS(2*PI()*$C2662/365)+MAR1!$D$7*SIN(2*PI()*$C2662/365)</f>
        <v/>
      </c>
      <c r="N2662" s="7">
        <f>F2662-K2662</f>
        <v/>
      </c>
      <c r="O2662" s="7">
        <f>G2662-L2662</f>
        <v/>
      </c>
      <c r="P2662" s="7">
        <f>H2662-M2662</f>
        <v/>
      </c>
      <c r="Q2662" s="7">
        <f>IF($I2662=1,(N2662-MAR1!$B$11)/MAR1!$D$11,(N2662-MAR1!$C$11)/MAR1!$E$11)</f>
        <v/>
      </c>
      <c r="R2662" s="7">
        <f>IF($I2662=1,(O2662-MAR1!$B$12)/MAR1!$D$12,(O2662-MAR1!$C$12)/MAR1!$E$12)</f>
        <v/>
      </c>
      <c r="S2662" s="7">
        <f>IF($I2662=1,(P2662-MAR1!$B$13)/MAR1!$D$13,(P2662-MAR1!$C$13)/MAR1!$E$13)</f>
        <v/>
      </c>
    </row>
    <row r="2663">
      <c r="A2663" s="5" t="n">
        <v>2662</v>
      </c>
      <c r="B2663" s="5" t="n">
        <v>8</v>
      </c>
      <c r="C2663" s="5" t="n">
        <v>107</v>
      </c>
      <c r="D2663" s="5" t="n">
        <v>4</v>
      </c>
      <c r="E2663" s="5" t="n">
        <v>0</v>
      </c>
      <c r="F2663" s="5" t="n">
        <v>37.8</v>
      </c>
      <c r="G2663" s="5" t="n">
        <v>23.8</v>
      </c>
      <c r="H2663" s="5" t="n">
        <v>21.75</v>
      </c>
      <c r="I2663" s="6">
        <f>IF(E2663&gt;=Markov!$B$3,1,0)</f>
        <v/>
      </c>
      <c r="J2663" s="6">
        <f>I2662</f>
        <v/>
      </c>
      <c r="K2663" s="7">
        <f>MAR1!$B$5+MAR1!$C$5*COS(2*PI()*$C2663/365)+MAR1!$D$5*SIN(2*PI()*$C2663/365)</f>
        <v/>
      </c>
      <c r="L2663" s="7">
        <f>MAR1!$B$6+MAR1!$C$6*COS(2*PI()*$C2663/365)+MAR1!$D$6*SIN(2*PI()*$C2663/365)</f>
        <v/>
      </c>
      <c r="M2663" s="7">
        <f>MAR1!$B$7+MAR1!$C$7*COS(2*PI()*$C2663/365)+MAR1!$D$7*SIN(2*PI()*$C2663/365)</f>
        <v/>
      </c>
      <c r="N2663" s="7">
        <f>F2663-K2663</f>
        <v/>
      </c>
      <c r="O2663" s="7">
        <f>G2663-L2663</f>
        <v/>
      </c>
      <c r="P2663" s="7">
        <f>H2663-M2663</f>
        <v/>
      </c>
      <c r="Q2663" s="7">
        <f>IF($I2663=1,(N2663-MAR1!$B$11)/MAR1!$D$11,(N2663-MAR1!$C$11)/MAR1!$E$11)</f>
        <v/>
      </c>
      <c r="R2663" s="7">
        <f>IF($I2663=1,(O2663-MAR1!$B$12)/MAR1!$D$12,(O2663-MAR1!$C$12)/MAR1!$E$12)</f>
        <v/>
      </c>
      <c r="S2663" s="7">
        <f>IF($I2663=1,(P2663-MAR1!$B$13)/MAR1!$D$13,(P2663-MAR1!$C$13)/MAR1!$E$13)</f>
        <v/>
      </c>
    </row>
    <row r="2664">
      <c r="A2664" s="5" t="n">
        <v>2663</v>
      </c>
      <c r="B2664" s="5" t="n">
        <v>8</v>
      </c>
      <c r="C2664" s="5" t="n">
        <v>108</v>
      </c>
      <c r="D2664" s="5" t="n">
        <v>4</v>
      </c>
      <c r="E2664" s="5" t="n">
        <v>0</v>
      </c>
      <c r="F2664" s="5" t="n">
        <v>39.8</v>
      </c>
      <c r="G2664" s="5" t="n">
        <v>23.8</v>
      </c>
      <c r="H2664" s="5" t="n">
        <v>22.34</v>
      </c>
      <c r="I2664" s="6">
        <f>IF(E2664&gt;=Markov!$B$3,1,0)</f>
        <v/>
      </c>
      <c r="J2664" s="6">
        <f>I2663</f>
        <v/>
      </c>
      <c r="K2664" s="7">
        <f>MAR1!$B$5+MAR1!$C$5*COS(2*PI()*$C2664/365)+MAR1!$D$5*SIN(2*PI()*$C2664/365)</f>
        <v/>
      </c>
      <c r="L2664" s="7">
        <f>MAR1!$B$6+MAR1!$C$6*COS(2*PI()*$C2664/365)+MAR1!$D$6*SIN(2*PI()*$C2664/365)</f>
        <v/>
      </c>
      <c r="M2664" s="7">
        <f>MAR1!$B$7+MAR1!$C$7*COS(2*PI()*$C2664/365)+MAR1!$D$7*SIN(2*PI()*$C2664/365)</f>
        <v/>
      </c>
      <c r="N2664" s="7">
        <f>F2664-K2664</f>
        <v/>
      </c>
      <c r="O2664" s="7">
        <f>G2664-L2664</f>
        <v/>
      </c>
      <c r="P2664" s="7">
        <f>H2664-M2664</f>
        <v/>
      </c>
      <c r="Q2664" s="7">
        <f>IF($I2664=1,(N2664-MAR1!$B$11)/MAR1!$D$11,(N2664-MAR1!$C$11)/MAR1!$E$11)</f>
        <v/>
      </c>
      <c r="R2664" s="7">
        <f>IF($I2664=1,(O2664-MAR1!$B$12)/MAR1!$D$12,(O2664-MAR1!$C$12)/MAR1!$E$12)</f>
        <v/>
      </c>
      <c r="S2664" s="7">
        <f>IF($I2664=1,(P2664-MAR1!$B$13)/MAR1!$D$13,(P2664-MAR1!$C$13)/MAR1!$E$13)</f>
        <v/>
      </c>
    </row>
    <row r="2665">
      <c r="A2665" s="5" t="n">
        <v>2664</v>
      </c>
      <c r="B2665" s="5" t="n">
        <v>8</v>
      </c>
      <c r="C2665" s="5" t="n">
        <v>109</v>
      </c>
      <c r="D2665" s="5" t="n">
        <v>4</v>
      </c>
      <c r="E2665" s="5" t="n">
        <v>0</v>
      </c>
      <c r="F2665" s="5" t="n">
        <v>39.9</v>
      </c>
      <c r="G2665" s="5" t="n">
        <v>24.5</v>
      </c>
      <c r="H2665" s="5" t="n">
        <v>24.54</v>
      </c>
      <c r="I2665" s="6">
        <f>IF(E2665&gt;=Markov!$B$3,1,0)</f>
        <v/>
      </c>
      <c r="J2665" s="6">
        <f>I2664</f>
        <v/>
      </c>
      <c r="K2665" s="7">
        <f>MAR1!$B$5+MAR1!$C$5*COS(2*PI()*$C2665/365)+MAR1!$D$5*SIN(2*PI()*$C2665/365)</f>
        <v/>
      </c>
      <c r="L2665" s="7">
        <f>MAR1!$B$6+MAR1!$C$6*COS(2*PI()*$C2665/365)+MAR1!$D$6*SIN(2*PI()*$C2665/365)</f>
        <v/>
      </c>
      <c r="M2665" s="7">
        <f>MAR1!$B$7+MAR1!$C$7*COS(2*PI()*$C2665/365)+MAR1!$D$7*SIN(2*PI()*$C2665/365)</f>
        <v/>
      </c>
      <c r="N2665" s="7">
        <f>F2665-K2665</f>
        <v/>
      </c>
      <c r="O2665" s="7">
        <f>G2665-L2665</f>
        <v/>
      </c>
      <c r="P2665" s="7">
        <f>H2665-M2665</f>
        <v/>
      </c>
      <c r="Q2665" s="7">
        <f>IF($I2665=1,(N2665-MAR1!$B$11)/MAR1!$D$11,(N2665-MAR1!$C$11)/MAR1!$E$11)</f>
        <v/>
      </c>
      <c r="R2665" s="7">
        <f>IF($I2665=1,(O2665-MAR1!$B$12)/MAR1!$D$12,(O2665-MAR1!$C$12)/MAR1!$E$12)</f>
        <v/>
      </c>
      <c r="S2665" s="7">
        <f>IF($I2665=1,(P2665-MAR1!$B$13)/MAR1!$D$13,(P2665-MAR1!$C$13)/MAR1!$E$13)</f>
        <v/>
      </c>
    </row>
    <row r="2666">
      <c r="A2666" s="5" t="n">
        <v>2665</v>
      </c>
      <c r="B2666" s="5" t="n">
        <v>8</v>
      </c>
      <c r="C2666" s="5" t="n">
        <v>110</v>
      </c>
      <c r="D2666" s="5" t="n">
        <v>4</v>
      </c>
      <c r="E2666" s="5" t="n">
        <v>0</v>
      </c>
      <c r="F2666" s="5" t="n">
        <v>40</v>
      </c>
      <c r="G2666" s="5" t="n">
        <v>22.2</v>
      </c>
      <c r="H2666" s="5" t="n">
        <v>20.56</v>
      </c>
      <c r="I2666" s="6">
        <f>IF(E2666&gt;=Markov!$B$3,1,0)</f>
        <v/>
      </c>
      <c r="J2666" s="6">
        <f>I2665</f>
        <v/>
      </c>
      <c r="K2666" s="7">
        <f>MAR1!$B$5+MAR1!$C$5*COS(2*PI()*$C2666/365)+MAR1!$D$5*SIN(2*PI()*$C2666/365)</f>
        <v/>
      </c>
      <c r="L2666" s="7">
        <f>MAR1!$B$6+MAR1!$C$6*COS(2*PI()*$C2666/365)+MAR1!$D$6*SIN(2*PI()*$C2666/365)</f>
        <v/>
      </c>
      <c r="M2666" s="7">
        <f>MAR1!$B$7+MAR1!$C$7*COS(2*PI()*$C2666/365)+MAR1!$D$7*SIN(2*PI()*$C2666/365)</f>
        <v/>
      </c>
      <c r="N2666" s="7">
        <f>F2666-K2666</f>
        <v/>
      </c>
      <c r="O2666" s="7">
        <f>G2666-L2666</f>
        <v/>
      </c>
      <c r="P2666" s="7">
        <f>H2666-M2666</f>
        <v/>
      </c>
      <c r="Q2666" s="7">
        <f>IF($I2666=1,(N2666-MAR1!$B$11)/MAR1!$D$11,(N2666-MAR1!$C$11)/MAR1!$E$11)</f>
        <v/>
      </c>
      <c r="R2666" s="7">
        <f>IF($I2666=1,(O2666-MAR1!$B$12)/MAR1!$D$12,(O2666-MAR1!$C$12)/MAR1!$E$12)</f>
        <v/>
      </c>
      <c r="S2666" s="7">
        <f>IF($I2666=1,(P2666-MAR1!$B$13)/MAR1!$D$13,(P2666-MAR1!$C$13)/MAR1!$E$13)</f>
        <v/>
      </c>
    </row>
    <row r="2667">
      <c r="A2667" s="5" t="n">
        <v>2666</v>
      </c>
      <c r="B2667" s="5" t="n">
        <v>8</v>
      </c>
      <c r="C2667" s="5" t="n">
        <v>111</v>
      </c>
      <c r="D2667" s="5" t="n">
        <v>4</v>
      </c>
      <c r="E2667" s="5" t="n">
        <v>5.1</v>
      </c>
      <c r="F2667" s="5" t="n">
        <v>36.4</v>
      </c>
      <c r="G2667" s="5" t="n">
        <v>23.9</v>
      </c>
      <c r="H2667" s="5" t="n">
        <v>17.38</v>
      </c>
      <c r="I2667" s="6">
        <f>IF(E2667&gt;=Markov!$B$3,1,0)</f>
        <v/>
      </c>
      <c r="J2667" s="6">
        <f>I2666</f>
        <v/>
      </c>
      <c r="K2667" s="7">
        <f>MAR1!$B$5+MAR1!$C$5*COS(2*PI()*$C2667/365)+MAR1!$D$5*SIN(2*PI()*$C2667/365)</f>
        <v/>
      </c>
      <c r="L2667" s="7">
        <f>MAR1!$B$6+MAR1!$C$6*COS(2*PI()*$C2667/365)+MAR1!$D$6*SIN(2*PI()*$C2667/365)</f>
        <v/>
      </c>
      <c r="M2667" s="7">
        <f>MAR1!$B$7+MAR1!$C$7*COS(2*PI()*$C2667/365)+MAR1!$D$7*SIN(2*PI()*$C2667/365)</f>
        <v/>
      </c>
      <c r="N2667" s="7">
        <f>F2667-K2667</f>
        <v/>
      </c>
      <c r="O2667" s="7">
        <f>G2667-L2667</f>
        <v/>
      </c>
      <c r="P2667" s="7">
        <f>H2667-M2667</f>
        <v/>
      </c>
      <c r="Q2667" s="7">
        <f>IF($I2667=1,(N2667-MAR1!$B$11)/MAR1!$D$11,(N2667-MAR1!$C$11)/MAR1!$E$11)</f>
        <v/>
      </c>
      <c r="R2667" s="7">
        <f>IF($I2667=1,(O2667-MAR1!$B$12)/MAR1!$D$12,(O2667-MAR1!$C$12)/MAR1!$E$12)</f>
        <v/>
      </c>
      <c r="S2667" s="7">
        <f>IF($I2667=1,(P2667-MAR1!$B$13)/MAR1!$D$13,(P2667-MAR1!$C$13)/MAR1!$E$13)</f>
        <v/>
      </c>
    </row>
    <row r="2668">
      <c r="A2668" s="5" t="n">
        <v>2667</v>
      </c>
      <c r="B2668" s="5" t="n">
        <v>8</v>
      </c>
      <c r="C2668" s="5" t="n">
        <v>112</v>
      </c>
      <c r="D2668" s="5" t="n">
        <v>4</v>
      </c>
      <c r="E2668" s="5" t="n">
        <v>0</v>
      </c>
      <c r="F2668" s="5" t="n">
        <v>41</v>
      </c>
      <c r="G2668" s="5" t="n">
        <v>27</v>
      </c>
      <c r="H2668" s="5" t="n">
        <v>23.11</v>
      </c>
      <c r="I2668" s="6">
        <f>IF(E2668&gt;=Markov!$B$3,1,0)</f>
        <v/>
      </c>
      <c r="J2668" s="6">
        <f>I2667</f>
        <v/>
      </c>
      <c r="K2668" s="7">
        <f>MAR1!$B$5+MAR1!$C$5*COS(2*PI()*$C2668/365)+MAR1!$D$5*SIN(2*PI()*$C2668/365)</f>
        <v/>
      </c>
      <c r="L2668" s="7">
        <f>MAR1!$B$6+MAR1!$C$6*COS(2*PI()*$C2668/365)+MAR1!$D$6*SIN(2*PI()*$C2668/365)</f>
        <v/>
      </c>
      <c r="M2668" s="7">
        <f>MAR1!$B$7+MAR1!$C$7*COS(2*PI()*$C2668/365)+MAR1!$D$7*SIN(2*PI()*$C2668/365)</f>
        <v/>
      </c>
      <c r="N2668" s="7">
        <f>F2668-K2668</f>
        <v/>
      </c>
      <c r="O2668" s="7">
        <f>G2668-L2668</f>
        <v/>
      </c>
      <c r="P2668" s="7">
        <f>H2668-M2668</f>
        <v/>
      </c>
      <c r="Q2668" s="7">
        <f>IF($I2668=1,(N2668-MAR1!$B$11)/MAR1!$D$11,(N2668-MAR1!$C$11)/MAR1!$E$11)</f>
        <v/>
      </c>
      <c r="R2668" s="7">
        <f>IF($I2668=1,(O2668-MAR1!$B$12)/MAR1!$D$12,(O2668-MAR1!$C$12)/MAR1!$E$12)</f>
        <v/>
      </c>
      <c r="S2668" s="7">
        <f>IF($I2668=1,(P2668-MAR1!$B$13)/MAR1!$D$13,(P2668-MAR1!$C$13)/MAR1!$E$13)</f>
        <v/>
      </c>
    </row>
    <row r="2669">
      <c r="A2669" s="5" t="n">
        <v>2668</v>
      </c>
      <c r="B2669" s="5" t="n">
        <v>8</v>
      </c>
      <c r="C2669" s="5" t="n">
        <v>113</v>
      </c>
      <c r="D2669" s="5" t="n">
        <v>4</v>
      </c>
      <c r="E2669" s="5" t="n">
        <v>0</v>
      </c>
      <c r="F2669" s="5" t="n">
        <v>40.1</v>
      </c>
      <c r="G2669" s="5" t="n">
        <v>24.7</v>
      </c>
      <c r="H2669" s="5" t="n">
        <v>23.96</v>
      </c>
      <c r="I2669" s="6">
        <f>IF(E2669&gt;=Markov!$B$3,1,0)</f>
        <v/>
      </c>
      <c r="J2669" s="6">
        <f>I2668</f>
        <v/>
      </c>
      <c r="K2669" s="7">
        <f>MAR1!$B$5+MAR1!$C$5*COS(2*PI()*$C2669/365)+MAR1!$D$5*SIN(2*PI()*$C2669/365)</f>
        <v/>
      </c>
      <c r="L2669" s="7">
        <f>MAR1!$B$6+MAR1!$C$6*COS(2*PI()*$C2669/365)+MAR1!$D$6*SIN(2*PI()*$C2669/365)</f>
        <v/>
      </c>
      <c r="M2669" s="7">
        <f>MAR1!$B$7+MAR1!$C$7*COS(2*PI()*$C2669/365)+MAR1!$D$7*SIN(2*PI()*$C2669/365)</f>
        <v/>
      </c>
      <c r="N2669" s="7">
        <f>F2669-K2669</f>
        <v/>
      </c>
      <c r="O2669" s="7">
        <f>G2669-L2669</f>
        <v/>
      </c>
      <c r="P2669" s="7">
        <f>H2669-M2669</f>
        <v/>
      </c>
      <c r="Q2669" s="7">
        <f>IF($I2669=1,(N2669-MAR1!$B$11)/MAR1!$D$11,(N2669-MAR1!$C$11)/MAR1!$E$11)</f>
        <v/>
      </c>
      <c r="R2669" s="7">
        <f>IF($I2669=1,(O2669-MAR1!$B$12)/MAR1!$D$12,(O2669-MAR1!$C$12)/MAR1!$E$12)</f>
        <v/>
      </c>
      <c r="S2669" s="7">
        <f>IF($I2669=1,(P2669-MAR1!$B$13)/MAR1!$D$13,(P2669-MAR1!$C$13)/MAR1!$E$13)</f>
        <v/>
      </c>
    </row>
    <row r="2670">
      <c r="A2670" s="5" t="n">
        <v>2669</v>
      </c>
      <c r="B2670" s="5" t="n">
        <v>8</v>
      </c>
      <c r="C2670" s="5" t="n">
        <v>114</v>
      </c>
      <c r="D2670" s="5" t="n">
        <v>4</v>
      </c>
      <c r="E2670" s="5" t="n">
        <v>0</v>
      </c>
      <c r="F2670" s="5" t="n">
        <v>40.4</v>
      </c>
      <c r="G2670" s="5" t="n">
        <v>23.9</v>
      </c>
      <c r="H2670" s="5" t="n">
        <v>23.82</v>
      </c>
      <c r="I2670" s="6">
        <f>IF(E2670&gt;=Markov!$B$3,1,0)</f>
        <v/>
      </c>
      <c r="J2670" s="6">
        <f>I2669</f>
        <v/>
      </c>
      <c r="K2670" s="7">
        <f>MAR1!$B$5+MAR1!$C$5*COS(2*PI()*$C2670/365)+MAR1!$D$5*SIN(2*PI()*$C2670/365)</f>
        <v/>
      </c>
      <c r="L2670" s="7">
        <f>MAR1!$B$6+MAR1!$C$6*COS(2*PI()*$C2670/365)+MAR1!$D$6*SIN(2*PI()*$C2670/365)</f>
        <v/>
      </c>
      <c r="M2670" s="7">
        <f>MAR1!$B$7+MAR1!$C$7*COS(2*PI()*$C2670/365)+MAR1!$D$7*SIN(2*PI()*$C2670/365)</f>
        <v/>
      </c>
      <c r="N2670" s="7">
        <f>F2670-K2670</f>
        <v/>
      </c>
      <c r="O2670" s="7">
        <f>G2670-L2670</f>
        <v/>
      </c>
      <c r="P2670" s="7">
        <f>H2670-M2670</f>
        <v/>
      </c>
      <c r="Q2670" s="7">
        <f>IF($I2670=1,(N2670-MAR1!$B$11)/MAR1!$D$11,(N2670-MAR1!$C$11)/MAR1!$E$11)</f>
        <v/>
      </c>
      <c r="R2670" s="7">
        <f>IF($I2670=1,(O2670-MAR1!$B$12)/MAR1!$D$12,(O2670-MAR1!$C$12)/MAR1!$E$12)</f>
        <v/>
      </c>
      <c r="S2670" s="7">
        <f>IF($I2670=1,(P2670-MAR1!$B$13)/MAR1!$D$13,(P2670-MAR1!$C$13)/MAR1!$E$13)</f>
        <v/>
      </c>
    </row>
    <row r="2671">
      <c r="A2671" s="5" t="n">
        <v>2670</v>
      </c>
      <c r="B2671" s="5" t="n">
        <v>8</v>
      </c>
      <c r="C2671" s="5" t="n">
        <v>115</v>
      </c>
      <c r="D2671" s="5" t="n">
        <v>4</v>
      </c>
      <c r="E2671" s="5" t="n">
        <v>5.9</v>
      </c>
      <c r="F2671" s="5" t="n">
        <v>35.1</v>
      </c>
      <c r="G2671" s="5" t="n">
        <v>24</v>
      </c>
      <c r="H2671" s="5" t="n">
        <v>16.12</v>
      </c>
      <c r="I2671" s="6">
        <f>IF(E2671&gt;=Markov!$B$3,1,0)</f>
        <v/>
      </c>
      <c r="J2671" s="6">
        <f>I2670</f>
        <v/>
      </c>
      <c r="K2671" s="7">
        <f>MAR1!$B$5+MAR1!$C$5*COS(2*PI()*$C2671/365)+MAR1!$D$5*SIN(2*PI()*$C2671/365)</f>
        <v/>
      </c>
      <c r="L2671" s="7">
        <f>MAR1!$B$6+MAR1!$C$6*COS(2*PI()*$C2671/365)+MAR1!$D$6*SIN(2*PI()*$C2671/365)</f>
        <v/>
      </c>
      <c r="M2671" s="7">
        <f>MAR1!$B$7+MAR1!$C$7*COS(2*PI()*$C2671/365)+MAR1!$D$7*SIN(2*PI()*$C2671/365)</f>
        <v/>
      </c>
      <c r="N2671" s="7">
        <f>F2671-K2671</f>
        <v/>
      </c>
      <c r="O2671" s="7">
        <f>G2671-L2671</f>
        <v/>
      </c>
      <c r="P2671" s="7">
        <f>H2671-M2671</f>
        <v/>
      </c>
      <c r="Q2671" s="7">
        <f>IF($I2671=1,(N2671-MAR1!$B$11)/MAR1!$D$11,(N2671-MAR1!$C$11)/MAR1!$E$11)</f>
        <v/>
      </c>
      <c r="R2671" s="7">
        <f>IF($I2671=1,(O2671-MAR1!$B$12)/MAR1!$D$12,(O2671-MAR1!$C$12)/MAR1!$E$12)</f>
        <v/>
      </c>
      <c r="S2671" s="7">
        <f>IF($I2671=1,(P2671-MAR1!$B$13)/MAR1!$D$13,(P2671-MAR1!$C$13)/MAR1!$E$13)</f>
        <v/>
      </c>
    </row>
    <row r="2672">
      <c r="A2672" s="5" t="n">
        <v>2671</v>
      </c>
      <c r="B2672" s="5" t="n">
        <v>8</v>
      </c>
      <c r="C2672" s="5" t="n">
        <v>116</v>
      </c>
      <c r="D2672" s="5" t="n">
        <v>4</v>
      </c>
      <c r="E2672" s="5" t="n">
        <v>0</v>
      </c>
      <c r="F2672" s="5" t="n">
        <v>36.5</v>
      </c>
      <c r="G2672" s="5" t="n">
        <v>25.2</v>
      </c>
      <c r="H2672" s="5" t="n">
        <v>25.11</v>
      </c>
      <c r="I2672" s="6">
        <f>IF(E2672&gt;=Markov!$B$3,1,0)</f>
        <v/>
      </c>
      <c r="J2672" s="6">
        <f>I2671</f>
        <v/>
      </c>
      <c r="K2672" s="7">
        <f>MAR1!$B$5+MAR1!$C$5*COS(2*PI()*$C2672/365)+MAR1!$D$5*SIN(2*PI()*$C2672/365)</f>
        <v/>
      </c>
      <c r="L2672" s="7">
        <f>MAR1!$B$6+MAR1!$C$6*COS(2*PI()*$C2672/365)+MAR1!$D$6*SIN(2*PI()*$C2672/365)</f>
        <v/>
      </c>
      <c r="M2672" s="7">
        <f>MAR1!$B$7+MAR1!$C$7*COS(2*PI()*$C2672/365)+MAR1!$D$7*SIN(2*PI()*$C2672/365)</f>
        <v/>
      </c>
      <c r="N2672" s="7">
        <f>F2672-K2672</f>
        <v/>
      </c>
      <c r="O2672" s="7">
        <f>G2672-L2672</f>
        <v/>
      </c>
      <c r="P2672" s="7">
        <f>H2672-M2672</f>
        <v/>
      </c>
      <c r="Q2672" s="7">
        <f>IF($I2672=1,(N2672-MAR1!$B$11)/MAR1!$D$11,(N2672-MAR1!$C$11)/MAR1!$E$11)</f>
        <v/>
      </c>
      <c r="R2672" s="7">
        <f>IF($I2672=1,(O2672-MAR1!$B$12)/MAR1!$D$12,(O2672-MAR1!$C$12)/MAR1!$E$12)</f>
        <v/>
      </c>
      <c r="S2672" s="7">
        <f>IF($I2672=1,(P2672-MAR1!$B$13)/MAR1!$D$13,(P2672-MAR1!$C$13)/MAR1!$E$13)</f>
        <v/>
      </c>
    </row>
    <row r="2673">
      <c r="A2673" s="5" t="n">
        <v>2672</v>
      </c>
      <c r="B2673" s="5" t="n">
        <v>8</v>
      </c>
      <c r="C2673" s="5" t="n">
        <v>117</v>
      </c>
      <c r="D2673" s="5" t="n">
        <v>4</v>
      </c>
      <c r="E2673" s="5" t="n">
        <v>0</v>
      </c>
      <c r="F2673" s="5" t="n">
        <v>37.2</v>
      </c>
      <c r="G2673" s="5" t="n">
        <v>25.9</v>
      </c>
      <c r="H2673" s="5" t="n">
        <v>23.05</v>
      </c>
      <c r="I2673" s="6">
        <f>IF(E2673&gt;=Markov!$B$3,1,0)</f>
        <v/>
      </c>
      <c r="J2673" s="6">
        <f>I2672</f>
        <v/>
      </c>
      <c r="K2673" s="7">
        <f>MAR1!$B$5+MAR1!$C$5*COS(2*PI()*$C2673/365)+MAR1!$D$5*SIN(2*PI()*$C2673/365)</f>
        <v/>
      </c>
      <c r="L2673" s="7">
        <f>MAR1!$B$6+MAR1!$C$6*COS(2*PI()*$C2673/365)+MAR1!$D$6*SIN(2*PI()*$C2673/365)</f>
        <v/>
      </c>
      <c r="M2673" s="7">
        <f>MAR1!$B$7+MAR1!$C$7*COS(2*PI()*$C2673/365)+MAR1!$D$7*SIN(2*PI()*$C2673/365)</f>
        <v/>
      </c>
      <c r="N2673" s="7">
        <f>F2673-K2673</f>
        <v/>
      </c>
      <c r="O2673" s="7">
        <f>G2673-L2673</f>
        <v/>
      </c>
      <c r="P2673" s="7">
        <f>H2673-M2673</f>
        <v/>
      </c>
      <c r="Q2673" s="7">
        <f>IF($I2673=1,(N2673-MAR1!$B$11)/MAR1!$D$11,(N2673-MAR1!$C$11)/MAR1!$E$11)</f>
        <v/>
      </c>
      <c r="R2673" s="7">
        <f>IF($I2673=1,(O2673-MAR1!$B$12)/MAR1!$D$12,(O2673-MAR1!$C$12)/MAR1!$E$12)</f>
        <v/>
      </c>
      <c r="S2673" s="7">
        <f>IF($I2673=1,(P2673-MAR1!$B$13)/MAR1!$D$13,(P2673-MAR1!$C$13)/MAR1!$E$13)</f>
        <v/>
      </c>
    </row>
    <row r="2674">
      <c r="A2674" s="5" t="n">
        <v>2673</v>
      </c>
      <c r="B2674" s="5" t="n">
        <v>8</v>
      </c>
      <c r="C2674" s="5" t="n">
        <v>118</v>
      </c>
      <c r="D2674" s="5" t="n">
        <v>4</v>
      </c>
      <c r="E2674" s="5" t="n">
        <v>0</v>
      </c>
      <c r="F2674" s="5" t="n">
        <v>35.6</v>
      </c>
      <c r="G2674" s="5" t="n">
        <v>26.7</v>
      </c>
      <c r="H2674" s="5" t="n">
        <v>23.3</v>
      </c>
      <c r="I2674" s="6">
        <f>IF(E2674&gt;=Markov!$B$3,1,0)</f>
        <v/>
      </c>
      <c r="J2674" s="6">
        <f>I2673</f>
        <v/>
      </c>
      <c r="K2674" s="7">
        <f>MAR1!$B$5+MAR1!$C$5*COS(2*PI()*$C2674/365)+MAR1!$D$5*SIN(2*PI()*$C2674/365)</f>
        <v/>
      </c>
      <c r="L2674" s="7">
        <f>MAR1!$B$6+MAR1!$C$6*COS(2*PI()*$C2674/365)+MAR1!$D$6*SIN(2*PI()*$C2674/365)</f>
        <v/>
      </c>
      <c r="M2674" s="7">
        <f>MAR1!$B$7+MAR1!$C$7*COS(2*PI()*$C2674/365)+MAR1!$D$7*SIN(2*PI()*$C2674/365)</f>
        <v/>
      </c>
      <c r="N2674" s="7">
        <f>F2674-K2674</f>
        <v/>
      </c>
      <c r="O2674" s="7">
        <f>G2674-L2674</f>
        <v/>
      </c>
      <c r="P2674" s="7">
        <f>H2674-M2674</f>
        <v/>
      </c>
      <c r="Q2674" s="7">
        <f>IF($I2674=1,(N2674-MAR1!$B$11)/MAR1!$D$11,(N2674-MAR1!$C$11)/MAR1!$E$11)</f>
        <v/>
      </c>
      <c r="R2674" s="7">
        <f>IF($I2674=1,(O2674-MAR1!$B$12)/MAR1!$D$12,(O2674-MAR1!$C$12)/MAR1!$E$12)</f>
        <v/>
      </c>
      <c r="S2674" s="7">
        <f>IF($I2674=1,(P2674-MAR1!$B$13)/MAR1!$D$13,(P2674-MAR1!$C$13)/MAR1!$E$13)</f>
        <v/>
      </c>
    </row>
    <row r="2675">
      <c r="A2675" s="5" t="n">
        <v>2674</v>
      </c>
      <c r="B2675" s="5" t="n">
        <v>8</v>
      </c>
      <c r="C2675" s="5" t="n">
        <v>119</v>
      </c>
      <c r="D2675" s="5" t="n">
        <v>4</v>
      </c>
      <c r="E2675" s="5" t="n">
        <v>0</v>
      </c>
      <c r="F2675" s="5" t="n">
        <v>38.4</v>
      </c>
      <c r="G2675" s="5" t="n">
        <v>27.6</v>
      </c>
      <c r="H2675" s="5" t="n">
        <v>24.56</v>
      </c>
      <c r="I2675" s="6">
        <f>IF(E2675&gt;=Markov!$B$3,1,0)</f>
        <v/>
      </c>
      <c r="J2675" s="6">
        <f>I2674</f>
        <v/>
      </c>
      <c r="K2675" s="7">
        <f>MAR1!$B$5+MAR1!$C$5*COS(2*PI()*$C2675/365)+MAR1!$D$5*SIN(2*PI()*$C2675/365)</f>
        <v/>
      </c>
      <c r="L2675" s="7">
        <f>MAR1!$B$6+MAR1!$C$6*COS(2*PI()*$C2675/365)+MAR1!$D$6*SIN(2*PI()*$C2675/365)</f>
        <v/>
      </c>
      <c r="M2675" s="7">
        <f>MAR1!$B$7+MAR1!$C$7*COS(2*PI()*$C2675/365)+MAR1!$D$7*SIN(2*PI()*$C2675/365)</f>
        <v/>
      </c>
      <c r="N2675" s="7">
        <f>F2675-K2675</f>
        <v/>
      </c>
      <c r="O2675" s="7">
        <f>G2675-L2675</f>
        <v/>
      </c>
      <c r="P2675" s="7">
        <f>H2675-M2675</f>
        <v/>
      </c>
      <c r="Q2675" s="7">
        <f>IF($I2675=1,(N2675-MAR1!$B$11)/MAR1!$D$11,(N2675-MAR1!$C$11)/MAR1!$E$11)</f>
        <v/>
      </c>
      <c r="R2675" s="7">
        <f>IF($I2675=1,(O2675-MAR1!$B$12)/MAR1!$D$12,(O2675-MAR1!$C$12)/MAR1!$E$12)</f>
        <v/>
      </c>
      <c r="S2675" s="7">
        <f>IF($I2675=1,(P2675-MAR1!$B$13)/MAR1!$D$13,(P2675-MAR1!$C$13)/MAR1!$E$13)</f>
        <v/>
      </c>
    </row>
    <row r="2676">
      <c r="A2676" s="5" t="n">
        <v>2675</v>
      </c>
      <c r="B2676" s="5" t="n">
        <v>8</v>
      </c>
      <c r="C2676" s="5" t="n">
        <v>120</v>
      </c>
      <c r="D2676" s="5" t="n">
        <v>4</v>
      </c>
      <c r="E2676" s="5" t="n">
        <v>0</v>
      </c>
      <c r="F2676" s="5" t="n">
        <v>35.8</v>
      </c>
      <c r="G2676" s="5" t="n">
        <v>25.9</v>
      </c>
      <c r="H2676" s="5" t="n">
        <v>23.82</v>
      </c>
      <c r="I2676" s="6">
        <f>IF(E2676&gt;=Markov!$B$3,1,0)</f>
        <v/>
      </c>
      <c r="J2676" s="6">
        <f>I2675</f>
        <v/>
      </c>
      <c r="K2676" s="7">
        <f>MAR1!$B$5+MAR1!$C$5*COS(2*PI()*$C2676/365)+MAR1!$D$5*SIN(2*PI()*$C2676/365)</f>
        <v/>
      </c>
      <c r="L2676" s="7">
        <f>MAR1!$B$6+MAR1!$C$6*COS(2*PI()*$C2676/365)+MAR1!$D$6*SIN(2*PI()*$C2676/365)</f>
        <v/>
      </c>
      <c r="M2676" s="7">
        <f>MAR1!$B$7+MAR1!$C$7*COS(2*PI()*$C2676/365)+MAR1!$D$7*SIN(2*PI()*$C2676/365)</f>
        <v/>
      </c>
      <c r="N2676" s="7">
        <f>F2676-K2676</f>
        <v/>
      </c>
      <c r="O2676" s="7">
        <f>G2676-L2676</f>
        <v/>
      </c>
      <c r="P2676" s="7">
        <f>H2676-M2676</f>
        <v/>
      </c>
      <c r="Q2676" s="7">
        <f>IF($I2676=1,(N2676-MAR1!$B$11)/MAR1!$D$11,(N2676-MAR1!$C$11)/MAR1!$E$11)</f>
        <v/>
      </c>
      <c r="R2676" s="7">
        <f>IF($I2676=1,(O2676-MAR1!$B$12)/MAR1!$D$12,(O2676-MAR1!$C$12)/MAR1!$E$12)</f>
        <v/>
      </c>
      <c r="S2676" s="7">
        <f>IF($I2676=1,(P2676-MAR1!$B$13)/MAR1!$D$13,(P2676-MAR1!$C$13)/MAR1!$E$13)</f>
        <v/>
      </c>
    </row>
    <row r="2677">
      <c r="A2677" s="5" t="n">
        <v>2676</v>
      </c>
      <c r="B2677" s="5" t="n">
        <v>8</v>
      </c>
      <c r="C2677" s="5" t="n">
        <v>121</v>
      </c>
      <c r="D2677" s="5" t="n">
        <v>5</v>
      </c>
      <c r="E2677" s="5" t="n">
        <v>0</v>
      </c>
      <c r="F2677" s="5" t="n">
        <v>40.9</v>
      </c>
      <c r="G2677" s="5" t="n">
        <v>27.7</v>
      </c>
      <c r="H2677" s="5" t="n">
        <v>24.03</v>
      </c>
      <c r="I2677" s="6">
        <f>IF(E2677&gt;=Markov!$B$3,1,0)</f>
        <v/>
      </c>
      <c r="J2677" s="6">
        <f>I2676</f>
        <v/>
      </c>
      <c r="K2677" s="7">
        <f>MAR1!$B$5+MAR1!$C$5*COS(2*PI()*$C2677/365)+MAR1!$D$5*SIN(2*PI()*$C2677/365)</f>
        <v/>
      </c>
      <c r="L2677" s="7">
        <f>MAR1!$B$6+MAR1!$C$6*COS(2*PI()*$C2677/365)+MAR1!$D$6*SIN(2*PI()*$C2677/365)</f>
        <v/>
      </c>
      <c r="M2677" s="7">
        <f>MAR1!$B$7+MAR1!$C$7*COS(2*PI()*$C2677/365)+MAR1!$D$7*SIN(2*PI()*$C2677/365)</f>
        <v/>
      </c>
      <c r="N2677" s="7">
        <f>F2677-K2677</f>
        <v/>
      </c>
      <c r="O2677" s="7">
        <f>G2677-L2677</f>
        <v/>
      </c>
      <c r="P2677" s="7">
        <f>H2677-M2677</f>
        <v/>
      </c>
      <c r="Q2677" s="7">
        <f>IF($I2677=1,(N2677-MAR1!$B$11)/MAR1!$D$11,(N2677-MAR1!$C$11)/MAR1!$E$11)</f>
        <v/>
      </c>
      <c r="R2677" s="7">
        <f>IF($I2677=1,(O2677-MAR1!$B$12)/MAR1!$D$12,(O2677-MAR1!$C$12)/MAR1!$E$12)</f>
        <v/>
      </c>
      <c r="S2677" s="7">
        <f>IF($I2677=1,(P2677-MAR1!$B$13)/MAR1!$D$13,(P2677-MAR1!$C$13)/MAR1!$E$13)</f>
        <v/>
      </c>
    </row>
    <row r="2678">
      <c r="A2678" s="5" t="n">
        <v>2677</v>
      </c>
      <c r="B2678" s="5" t="n">
        <v>8</v>
      </c>
      <c r="C2678" s="5" t="n">
        <v>122</v>
      </c>
      <c r="D2678" s="5" t="n">
        <v>5</v>
      </c>
      <c r="E2678" s="5" t="n">
        <v>0</v>
      </c>
      <c r="F2678" s="5" t="n">
        <v>37.5</v>
      </c>
      <c r="G2678" s="5" t="n">
        <v>25.4</v>
      </c>
      <c r="H2678" s="5" t="n">
        <v>21.46</v>
      </c>
      <c r="I2678" s="6">
        <f>IF(E2678&gt;=Markov!$B$3,1,0)</f>
        <v/>
      </c>
      <c r="J2678" s="6">
        <f>I2677</f>
        <v/>
      </c>
      <c r="K2678" s="7">
        <f>MAR1!$B$5+MAR1!$C$5*COS(2*PI()*$C2678/365)+MAR1!$D$5*SIN(2*PI()*$C2678/365)</f>
        <v/>
      </c>
      <c r="L2678" s="7">
        <f>MAR1!$B$6+MAR1!$C$6*COS(2*PI()*$C2678/365)+MAR1!$D$6*SIN(2*PI()*$C2678/365)</f>
        <v/>
      </c>
      <c r="M2678" s="7">
        <f>MAR1!$B$7+MAR1!$C$7*COS(2*PI()*$C2678/365)+MAR1!$D$7*SIN(2*PI()*$C2678/365)</f>
        <v/>
      </c>
      <c r="N2678" s="7">
        <f>F2678-K2678</f>
        <v/>
      </c>
      <c r="O2678" s="7">
        <f>G2678-L2678</f>
        <v/>
      </c>
      <c r="P2678" s="7">
        <f>H2678-M2678</f>
        <v/>
      </c>
      <c r="Q2678" s="7">
        <f>IF($I2678=1,(N2678-MAR1!$B$11)/MAR1!$D$11,(N2678-MAR1!$C$11)/MAR1!$E$11)</f>
        <v/>
      </c>
      <c r="R2678" s="7">
        <f>IF($I2678=1,(O2678-MAR1!$B$12)/MAR1!$D$12,(O2678-MAR1!$C$12)/MAR1!$E$12)</f>
        <v/>
      </c>
      <c r="S2678" s="7">
        <f>IF($I2678=1,(P2678-MAR1!$B$13)/MAR1!$D$13,(P2678-MAR1!$C$13)/MAR1!$E$13)</f>
        <v/>
      </c>
    </row>
    <row r="2679">
      <c r="A2679" s="5" t="n">
        <v>2678</v>
      </c>
      <c r="B2679" s="5" t="n">
        <v>8</v>
      </c>
      <c r="C2679" s="5" t="n">
        <v>123</v>
      </c>
      <c r="D2679" s="5" t="n">
        <v>5</v>
      </c>
      <c r="E2679" s="5" t="n">
        <v>2.6</v>
      </c>
      <c r="F2679" s="5" t="n">
        <v>37.1</v>
      </c>
      <c r="G2679" s="5" t="n">
        <v>24.4</v>
      </c>
      <c r="H2679" s="5" t="n">
        <v>14.44</v>
      </c>
      <c r="I2679" s="6">
        <f>IF(E2679&gt;=Markov!$B$3,1,0)</f>
        <v/>
      </c>
      <c r="J2679" s="6">
        <f>I2678</f>
        <v/>
      </c>
      <c r="K2679" s="7">
        <f>MAR1!$B$5+MAR1!$C$5*COS(2*PI()*$C2679/365)+MAR1!$D$5*SIN(2*PI()*$C2679/365)</f>
        <v/>
      </c>
      <c r="L2679" s="7">
        <f>MAR1!$B$6+MAR1!$C$6*COS(2*PI()*$C2679/365)+MAR1!$D$6*SIN(2*PI()*$C2679/365)</f>
        <v/>
      </c>
      <c r="M2679" s="7">
        <f>MAR1!$B$7+MAR1!$C$7*COS(2*PI()*$C2679/365)+MAR1!$D$7*SIN(2*PI()*$C2679/365)</f>
        <v/>
      </c>
      <c r="N2679" s="7">
        <f>F2679-K2679</f>
        <v/>
      </c>
      <c r="O2679" s="7">
        <f>G2679-L2679</f>
        <v/>
      </c>
      <c r="P2679" s="7">
        <f>H2679-M2679</f>
        <v/>
      </c>
      <c r="Q2679" s="7">
        <f>IF($I2679=1,(N2679-MAR1!$B$11)/MAR1!$D$11,(N2679-MAR1!$C$11)/MAR1!$E$11)</f>
        <v/>
      </c>
      <c r="R2679" s="7">
        <f>IF($I2679=1,(O2679-MAR1!$B$12)/MAR1!$D$12,(O2679-MAR1!$C$12)/MAR1!$E$12)</f>
        <v/>
      </c>
      <c r="S2679" s="7">
        <f>IF($I2679=1,(P2679-MAR1!$B$13)/MAR1!$D$13,(P2679-MAR1!$C$13)/MAR1!$E$13)</f>
        <v/>
      </c>
    </row>
    <row r="2680">
      <c r="A2680" s="5" t="n">
        <v>2679</v>
      </c>
      <c r="B2680" s="5" t="n">
        <v>8</v>
      </c>
      <c r="C2680" s="5" t="n">
        <v>124</v>
      </c>
      <c r="D2680" s="5" t="n">
        <v>5</v>
      </c>
      <c r="E2680" s="5" t="n">
        <v>0</v>
      </c>
      <c r="F2680" s="5" t="n">
        <v>39.1</v>
      </c>
      <c r="G2680" s="5" t="n">
        <v>25.5</v>
      </c>
      <c r="H2680" s="5" t="n">
        <v>21.64</v>
      </c>
      <c r="I2680" s="6">
        <f>IF(E2680&gt;=Markov!$B$3,1,0)</f>
        <v/>
      </c>
      <c r="J2680" s="6">
        <f>I2679</f>
        <v/>
      </c>
      <c r="K2680" s="7">
        <f>MAR1!$B$5+MAR1!$C$5*COS(2*PI()*$C2680/365)+MAR1!$D$5*SIN(2*PI()*$C2680/365)</f>
        <v/>
      </c>
      <c r="L2680" s="7">
        <f>MAR1!$B$6+MAR1!$C$6*COS(2*PI()*$C2680/365)+MAR1!$D$6*SIN(2*PI()*$C2680/365)</f>
        <v/>
      </c>
      <c r="M2680" s="7">
        <f>MAR1!$B$7+MAR1!$C$7*COS(2*PI()*$C2680/365)+MAR1!$D$7*SIN(2*PI()*$C2680/365)</f>
        <v/>
      </c>
      <c r="N2680" s="7">
        <f>F2680-K2680</f>
        <v/>
      </c>
      <c r="O2680" s="7">
        <f>G2680-L2680</f>
        <v/>
      </c>
      <c r="P2680" s="7">
        <f>H2680-M2680</f>
        <v/>
      </c>
      <c r="Q2680" s="7">
        <f>IF($I2680=1,(N2680-MAR1!$B$11)/MAR1!$D$11,(N2680-MAR1!$C$11)/MAR1!$E$11)</f>
        <v/>
      </c>
      <c r="R2680" s="7">
        <f>IF($I2680=1,(O2680-MAR1!$B$12)/MAR1!$D$12,(O2680-MAR1!$C$12)/MAR1!$E$12)</f>
        <v/>
      </c>
      <c r="S2680" s="7">
        <f>IF($I2680=1,(P2680-MAR1!$B$13)/MAR1!$D$13,(P2680-MAR1!$C$13)/MAR1!$E$13)</f>
        <v/>
      </c>
    </row>
    <row r="2681">
      <c r="A2681" s="5" t="n">
        <v>2680</v>
      </c>
      <c r="B2681" s="5" t="n">
        <v>8</v>
      </c>
      <c r="C2681" s="5" t="n">
        <v>125</v>
      </c>
      <c r="D2681" s="5" t="n">
        <v>5</v>
      </c>
      <c r="E2681" s="5" t="n">
        <v>0</v>
      </c>
      <c r="F2681" s="5" t="n">
        <v>38</v>
      </c>
      <c r="G2681" s="5" t="n">
        <v>25.5</v>
      </c>
      <c r="H2681" s="5" t="n">
        <v>16.62</v>
      </c>
      <c r="I2681" s="6">
        <f>IF(E2681&gt;=Markov!$B$3,1,0)</f>
        <v/>
      </c>
      <c r="J2681" s="6">
        <f>I2680</f>
        <v/>
      </c>
      <c r="K2681" s="7">
        <f>MAR1!$B$5+MAR1!$C$5*COS(2*PI()*$C2681/365)+MAR1!$D$5*SIN(2*PI()*$C2681/365)</f>
        <v/>
      </c>
      <c r="L2681" s="7">
        <f>MAR1!$B$6+MAR1!$C$6*COS(2*PI()*$C2681/365)+MAR1!$D$6*SIN(2*PI()*$C2681/365)</f>
        <v/>
      </c>
      <c r="M2681" s="7">
        <f>MAR1!$B$7+MAR1!$C$7*COS(2*PI()*$C2681/365)+MAR1!$D$7*SIN(2*PI()*$C2681/365)</f>
        <v/>
      </c>
      <c r="N2681" s="7">
        <f>F2681-K2681</f>
        <v/>
      </c>
      <c r="O2681" s="7">
        <f>G2681-L2681</f>
        <v/>
      </c>
      <c r="P2681" s="7">
        <f>H2681-M2681</f>
        <v/>
      </c>
      <c r="Q2681" s="7">
        <f>IF($I2681=1,(N2681-MAR1!$B$11)/MAR1!$D$11,(N2681-MAR1!$C$11)/MAR1!$E$11)</f>
        <v/>
      </c>
      <c r="R2681" s="7">
        <f>IF($I2681=1,(O2681-MAR1!$B$12)/MAR1!$D$12,(O2681-MAR1!$C$12)/MAR1!$E$12)</f>
        <v/>
      </c>
      <c r="S2681" s="7">
        <f>IF($I2681=1,(P2681-MAR1!$B$13)/MAR1!$D$13,(P2681-MAR1!$C$13)/MAR1!$E$13)</f>
        <v/>
      </c>
    </row>
    <row r="2682">
      <c r="A2682" s="5" t="n">
        <v>2681</v>
      </c>
      <c r="B2682" s="5" t="n">
        <v>8</v>
      </c>
      <c r="C2682" s="5" t="n">
        <v>126</v>
      </c>
      <c r="D2682" s="5" t="n">
        <v>5</v>
      </c>
      <c r="E2682" s="5" t="n">
        <v>0</v>
      </c>
      <c r="F2682" s="5" t="n">
        <v>39.2</v>
      </c>
      <c r="G2682" s="5" t="n">
        <v>27.1</v>
      </c>
      <c r="H2682" s="5" t="n">
        <v>20.01</v>
      </c>
      <c r="I2682" s="6">
        <f>IF(E2682&gt;=Markov!$B$3,1,0)</f>
        <v/>
      </c>
      <c r="J2682" s="6">
        <f>I2681</f>
        <v/>
      </c>
      <c r="K2682" s="7">
        <f>MAR1!$B$5+MAR1!$C$5*COS(2*PI()*$C2682/365)+MAR1!$D$5*SIN(2*PI()*$C2682/365)</f>
        <v/>
      </c>
      <c r="L2682" s="7">
        <f>MAR1!$B$6+MAR1!$C$6*COS(2*PI()*$C2682/365)+MAR1!$D$6*SIN(2*PI()*$C2682/365)</f>
        <v/>
      </c>
      <c r="M2682" s="7">
        <f>MAR1!$B$7+MAR1!$C$7*COS(2*PI()*$C2682/365)+MAR1!$D$7*SIN(2*PI()*$C2682/365)</f>
        <v/>
      </c>
      <c r="N2682" s="7">
        <f>F2682-K2682</f>
        <v/>
      </c>
      <c r="O2682" s="7">
        <f>G2682-L2682</f>
        <v/>
      </c>
      <c r="P2682" s="7">
        <f>H2682-M2682</f>
        <v/>
      </c>
      <c r="Q2682" s="7">
        <f>IF($I2682=1,(N2682-MAR1!$B$11)/MAR1!$D$11,(N2682-MAR1!$C$11)/MAR1!$E$11)</f>
        <v/>
      </c>
      <c r="R2682" s="7">
        <f>IF($I2682=1,(O2682-MAR1!$B$12)/MAR1!$D$12,(O2682-MAR1!$C$12)/MAR1!$E$12)</f>
        <v/>
      </c>
      <c r="S2682" s="7">
        <f>IF($I2682=1,(P2682-MAR1!$B$13)/MAR1!$D$13,(P2682-MAR1!$C$13)/MAR1!$E$13)</f>
        <v/>
      </c>
    </row>
    <row r="2683">
      <c r="A2683" s="5" t="n">
        <v>2682</v>
      </c>
      <c r="B2683" s="5" t="n">
        <v>8</v>
      </c>
      <c r="C2683" s="5" t="n">
        <v>127</v>
      </c>
      <c r="D2683" s="5" t="n">
        <v>5</v>
      </c>
      <c r="E2683" s="5" t="n">
        <v>17.4</v>
      </c>
      <c r="F2683" s="5" t="n">
        <v>36.9</v>
      </c>
      <c r="G2683" s="5" t="n">
        <v>28.1</v>
      </c>
      <c r="H2683" s="5" t="n">
        <v>19.88</v>
      </c>
      <c r="I2683" s="6">
        <f>IF(E2683&gt;=Markov!$B$3,1,0)</f>
        <v/>
      </c>
      <c r="J2683" s="6">
        <f>I2682</f>
        <v/>
      </c>
      <c r="K2683" s="7">
        <f>MAR1!$B$5+MAR1!$C$5*COS(2*PI()*$C2683/365)+MAR1!$D$5*SIN(2*PI()*$C2683/365)</f>
        <v/>
      </c>
      <c r="L2683" s="7">
        <f>MAR1!$B$6+MAR1!$C$6*COS(2*PI()*$C2683/365)+MAR1!$D$6*SIN(2*PI()*$C2683/365)</f>
        <v/>
      </c>
      <c r="M2683" s="7">
        <f>MAR1!$B$7+MAR1!$C$7*COS(2*PI()*$C2683/365)+MAR1!$D$7*SIN(2*PI()*$C2683/365)</f>
        <v/>
      </c>
      <c r="N2683" s="7">
        <f>F2683-K2683</f>
        <v/>
      </c>
      <c r="O2683" s="7">
        <f>G2683-L2683</f>
        <v/>
      </c>
      <c r="P2683" s="7">
        <f>H2683-M2683</f>
        <v/>
      </c>
      <c r="Q2683" s="7">
        <f>IF($I2683=1,(N2683-MAR1!$B$11)/MAR1!$D$11,(N2683-MAR1!$C$11)/MAR1!$E$11)</f>
        <v/>
      </c>
      <c r="R2683" s="7">
        <f>IF($I2683=1,(O2683-MAR1!$B$12)/MAR1!$D$12,(O2683-MAR1!$C$12)/MAR1!$E$12)</f>
        <v/>
      </c>
      <c r="S2683" s="7">
        <f>IF($I2683=1,(P2683-MAR1!$B$13)/MAR1!$D$13,(P2683-MAR1!$C$13)/MAR1!$E$13)</f>
        <v/>
      </c>
    </row>
    <row r="2684">
      <c r="A2684" s="5" t="n">
        <v>2683</v>
      </c>
      <c r="B2684" s="5" t="n">
        <v>8</v>
      </c>
      <c r="C2684" s="5" t="n">
        <v>128</v>
      </c>
      <c r="D2684" s="5" t="n">
        <v>5</v>
      </c>
      <c r="E2684" s="5" t="n">
        <v>0</v>
      </c>
      <c r="F2684" s="5" t="n">
        <v>37.3</v>
      </c>
      <c r="G2684" s="5" t="n">
        <v>27.6</v>
      </c>
      <c r="H2684" s="5" t="n">
        <v>19.2</v>
      </c>
      <c r="I2684" s="6">
        <f>IF(E2684&gt;=Markov!$B$3,1,0)</f>
        <v/>
      </c>
      <c r="J2684" s="6">
        <f>I2683</f>
        <v/>
      </c>
      <c r="K2684" s="7">
        <f>MAR1!$B$5+MAR1!$C$5*COS(2*PI()*$C2684/365)+MAR1!$D$5*SIN(2*PI()*$C2684/365)</f>
        <v/>
      </c>
      <c r="L2684" s="7">
        <f>MAR1!$B$6+MAR1!$C$6*COS(2*PI()*$C2684/365)+MAR1!$D$6*SIN(2*PI()*$C2684/365)</f>
        <v/>
      </c>
      <c r="M2684" s="7">
        <f>MAR1!$B$7+MAR1!$C$7*COS(2*PI()*$C2684/365)+MAR1!$D$7*SIN(2*PI()*$C2684/365)</f>
        <v/>
      </c>
      <c r="N2684" s="7">
        <f>F2684-K2684</f>
        <v/>
      </c>
      <c r="O2684" s="7">
        <f>G2684-L2684</f>
        <v/>
      </c>
      <c r="P2684" s="7">
        <f>H2684-M2684</f>
        <v/>
      </c>
      <c r="Q2684" s="7">
        <f>IF($I2684=1,(N2684-MAR1!$B$11)/MAR1!$D$11,(N2684-MAR1!$C$11)/MAR1!$E$11)</f>
        <v/>
      </c>
      <c r="R2684" s="7">
        <f>IF($I2684=1,(O2684-MAR1!$B$12)/MAR1!$D$12,(O2684-MAR1!$C$12)/MAR1!$E$12)</f>
        <v/>
      </c>
      <c r="S2684" s="7">
        <f>IF($I2684=1,(P2684-MAR1!$B$13)/MAR1!$D$13,(P2684-MAR1!$C$13)/MAR1!$E$13)</f>
        <v/>
      </c>
    </row>
    <row r="2685">
      <c r="A2685" s="5" t="n">
        <v>2684</v>
      </c>
      <c r="B2685" s="5" t="n">
        <v>8</v>
      </c>
      <c r="C2685" s="5" t="n">
        <v>129</v>
      </c>
      <c r="D2685" s="5" t="n">
        <v>5</v>
      </c>
      <c r="E2685" s="5" t="n">
        <v>0</v>
      </c>
      <c r="F2685" s="5" t="n">
        <v>39</v>
      </c>
      <c r="G2685" s="5" t="n">
        <v>25.3</v>
      </c>
      <c r="H2685" s="5" t="n">
        <v>24.47</v>
      </c>
      <c r="I2685" s="6">
        <f>IF(E2685&gt;=Markov!$B$3,1,0)</f>
        <v/>
      </c>
      <c r="J2685" s="6">
        <f>I2684</f>
        <v/>
      </c>
      <c r="K2685" s="7">
        <f>MAR1!$B$5+MAR1!$C$5*COS(2*PI()*$C2685/365)+MAR1!$D$5*SIN(2*PI()*$C2685/365)</f>
        <v/>
      </c>
      <c r="L2685" s="7">
        <f>MAR1!$B$6+MAR1!$C$6*COS(2*PI()*$C2685/365)+MAR1!$D$6*SIN(2*PI()*$C2685/365)</f>
        <v/>
      </c>
      <c r="M2685" s="7">
        <f>MAR1!$B$7+MAR1!$C$7*COS(2*PI()*$C2685/365)+MAR1!$D$7*SIN(2*PI()*$C2685/365)</f>
        <v/>
      </c>
      <c r="N2685" s="7">
        <f>F2685-K2685</f>
        <v/>
      </c>
      <c r="O2685" s="7">
        <f>G2685-L2685</f>
        <v/>
      </c>
      <c r="P2685" s="7">
        <f>H2685-M2685</f>
        <v/>
      </c>
      <c r="Q2685" s="7">
        <f>IF($I2685=1,(N2685-MAR1!$B$11)/MAR1!$D$11,(N2685-MAR1!$C$11)/MAR1!$E$11)</f>
        <v/>
      </c>
      <c r="R2685" s="7">
        <f>IF($I2685=1,(O2685-MAR1!$B$12)/MAR1!$D$12,(O2685-MAR1!$C$12)/MAR1!$E$12)</f>
        <v/>
      </c>
      <c r="S2685" s="7">
        <f>IF($I2685=1,(P2685-MAR1!$B$13)/MAR1!$D$13,(P2685-MAR1!$C$13)/MAR1!$E$13)</f>
        <v/>
      </c>
    </row>
    <row r="2686">
      <c r="A2686" s="5" t="n">
        <v>2685</v>
      </c>
      <c r="B2686" s="5" t="n">
        <v>8</v>
      </c>
      <c r="C2686" s="5" t="n">
        <v>130</v>
      </c>
      <c r="D2686" s="5" t="n">
        <v>5</v>
      </c>
      <c r="E2686" s="5" t="n">
        <v>0</v>
      </c>
      <c r="F2686" s="5" t="n">
        <v>38.3</v>
      </c>
      <c r="G2686" s="5" t="n">
        <v>25.6</v>
      </c>
      <c r="H2686" s="5" t="n">
        <v>22.07</v>
      </c>
      <c r="I2686" s="6">
        <f>IF(E2686&gt;=Markov!$B$3,1,0)</f>
        <v/>
      </c>
      <c r="J2686" s="6">
        <f>I2685</f>
        <v/>
      </c>
      <c r="K2686" s="7">
        <f>MAR1!$B$5+MAR1!$C$5*COS(2*PI()*$C2686/365)+MAR1!$D$5*SIN(2*PI()*$C2686/365)</f>
        <v/>
      </c>
      <c r="L2686" s="7">
        <f>MAR1!$B$6+MAR1!$C$6*COS(2*PI()*$C2686/365)+MAR1!$D$6*SIN(2*PI()*$C2686/365)</f>
        <v/>
      </c>
      <c r="M2686" s="7">
        <f>MAR1!$B$7+MAR1!$C$7*COS(2*PI()*$C2686/365)+MAR1!$D$7*SIN(2*PI()*$C2686/365)</f>
        <v/>
      </c>
      <c r="N2686" s="7">
        <f>F2686-K2686</f>
        <v/>
      </c>
      <c r="O2686" s="7">
        <f>G2686-L2686</f>
        <v/>
      </c>
      <c r="P2686" s="7">
        <f>H2686-M2686</f>
        <v/>
      </c>
      <c r="Q2686" s="7">
        <f>IF($I2686=1,(N2686-MAR1!$B$11)/MAR1!$D$11,(N2686-MAR1!$C$11)/MAR1!$E$11)</f>
        <v/>
      </c>
      <c r="R2686" s="7">
        <f>IF($I2686=1,(O2686-MAR1!$B$12)/MAR1!$D$12,(O2686-MAR1!$C$12)/MAR1!$E$12)</f>
        <v/>
      </c>
      <c r="S2686" s="7">
        <f>IF($I2686=1,(P2686-MAR1!$B$13)/MAR1!$D$13,(P2686-MAR1!$C$13)/MAR1!$E$13)</f>
        <v/>
      </c>
    </row>
    <row r="2687">
      <c r="A2687" s="5" t="n">
        <v>2686</v>
      </c>
      <c r="B2687" s="5" t="n">
        <v>8</v>
      </c>
      <c r="C2687" s="5" t="n">
        <v>131</v>
      </c>
      <c r="D2687" s="5" t="n">
        <v>5</v>
      </c>
      <c r="E2687" s="5" t="n">
        <v>0</v>
      </c>
      <c r="F2687" s="5" t="n">
        <v>38</v>
      </c>
      <c r="G2687" s="5" t="n">
        <v>26.7</v>
      </c>
      <c r="H2687" s="5" t="n">
        <v>20.41</v>
      </c>
      <c r="I2687" s="6">
        <f>IF(E2687&gt;=Markov!$B$3,1,0)</f>
        <v/>
      </c>
      <c r="J2687" s="6">
        <f>I2686</f>
        <v/>
      </c>
      <c r="K2687" s="7">
        <f>MAR1!$B$5+MAR1!$C$5*COS(2*PI()*$C2687/365)+MAR1!$D$5*SIN(2*PI()*$C2687/365)</f>
        <v/>
      </c>
      <c r="L2687" s="7">
        <f>MAR1!$B$6+MAR1!$C$6*COS(2*PI()*$C2687/365)+MAR1!$D$6*SIN(2*PI()*$C2687/365)</f>
        <v/>
      </c>
      <c r="M2687" s="7">
        <f>MAR1!$B$7+MAR1!$C$7*COS(2*PI()*$C2687/365)+MAR1!$D$7*SIN(2*PI()*$C2687/365)</f>
        <v/>
      </c>
      <c r="N2687" s="7">
        <f>F2687-K2687</f>
        <v/>
      </c>
      <c r="O2687" s="7">
        <f>G2687-L2687</f>
        <v/>
      </c>
      <c r="P2687" s="7">
        <f>H2687-M2687</f>
        <v/>
      </c>
      <c r="Q2687" s="7">
        <f>IF($I2687=1,(N2687-MAR1!$B$11)/MAR1!$D$11,(N2687-MAR1!$C$11)/MAR1!$E$11)</f>
        <v/>
      </c>
      <c r="R2687" s="7">
        <f>IF($I2687=1,(O2687-MAR1!$B$12)/MAR1!$D$12,(O2687-MAR1!$C$12)/MAR1!$E$12)</f>
        <v/>
      </c>
      <c r="S2687" s="7">
        <f>IF($I2687=1,(P2687-MAR1!$B$13)/MAR1!$D$13,(P2687-MAR1!$C$13)/MAR1!$E$13)</f>
        <v/>
      </c>
    </row>
    <row r="2688">
      <c r="A2688" s="5" t="n">
        <v>2687</v>
      </c>
      <c r="B2688" s="5" t="n">
        <v>8</v>
      </c>
      <c r="C2688" s="5" t="n">
        <v>132</v>
      </c>
      <c r="D2688" s="5" t="n">
        <v>5</v>
      </c>
      <c r="E2688" s="5" t="n">
        <v>0</v>
      </c>
      <c r="F2688" s="5" t="n">
        <v>39.5</v>
      </c>
      <c r="G2688" s="5" t="n">
        <v>28.2</v>
      </c>
      <c r="H2688" s="5" t="n">
        <v>19.93</v>
      </c>
      <c r="I2688" s="6">
        <f>IF(E2688&gt;=Markov!$B$3,1,0)</f>
        <v/>
      </c>
      <c r="J2688" s="6">
        <f>I2687</f>
        <v/>
      </c>
      <c r="K2688" s="7">
        <f>MAR1!$B$5+MAR1!$C$5*COS(2*PI()*$C2688/365)+MAR1!$D$5*SIN(2*PI()*$C2688/365)</f>
        <v/>
      </c>
      <c r="L2688" s="7">
        <f>MAR1!$B$6+MAR1!$C$6*COS(2*PI()*$C2688/365)+MAR1!$D$6*SIN(2*PI()*$C2688/365)</f>
        <v/>
      </c>
      <c r="M2688" s="7">
        <f>MAR1!$B$7+MAR1!$C$7*COS(2*PI()*$C2688/365)+MAR1!$D$7*SIN(2*PI()*$C2688/365)</f>
        <v/>
      </c>
      <c r="N2688" s="7">
        <f>F2688-K2688</f>
        <v/>
      </c>
      <c r="O2688" s="7">
        <f>G2688-L2688</f>
        <v/>
      </c>
      <c r="P2688" s="7">
        <f>H2688-M2688</f>
        <v/>
      </c>
      <c r="Q2688" s="7">
        <f>IF($I2688=1,(N2688-MAR1!$B$11)/MAR1!$D$11,(N2688-MAR1!$C$11)/MAR1!$E$11)</f>
        <v/>
      </c>
      <c r="R2688" s="7">
        <f>IF($I2688=1,(O2688-MAR1!$B$12)/MAR1!$D$12,(O2688-MAR1!$C$12)/MAR1!$E$12)</f>
        <v/>
      </c>
      <c r="S2688" s="7">
        <f>IF($I2688=1,(P2688-MAR1!$B$13)/MAR1!$D$13,(P2688-MAR1!$C$13)/MAR1!$E$13)</f>
        <v/>
      </c>
    </row>
    <row r="2689">
      <c r="A2689" s="5" t="n">
        <v>2688</v>
      </c>
      <c r="B2689" s="5" t="n">
        <v>8</v>
      </c>
      <c r="C2689" s="5" t="n">
        <v>133</v>
      </c>
      <c r="D2689" s="5" t="n">
        <v>5</v>
      </c>
      <c r="E2689" s="5" t="n">
        <v>2.6</v>
      </c>
      <c r="F2689" s="5" t="n">
        <v>35.3</v>
      </c>
      <c r="G2689" s="5" t="n">
        <v>25.3</v>
      </c>
      <c r="H2689" s="5" t="n">
        <v>16.06</v>
      </c>
      <c r="I2689" s="6">
        <f>IF(E2689&gt;=Markov!$B$3,1,0)</f>
        <v/>
      </c>
      <c r="J2689" s="6">
        <f>I2688</f>
        <v/>
      </c>
      <c r="K2689" s="7">
        <f>MAR1!$B$5+MAR1!$C$5*COS(2*PI()*$C2689/365)+MAR1!$D$5*SIN(2*PI()*$C2689/365)</f>
        <v/>
      </c>
      <c r="L2689" s="7">
        <f>MAR1!$B$6+MAR1!$C$6*COS(2*PI()*$C2689/365)+MAR1!$D$6*SIN(2*PI()*$C2689/365)</f>
        <v/>
      </c>
      <c r="M2689" s="7">
        <f>MAR1!$B$7+MAR1!$C$7*COS(2*PI()*$C2689/365)+MAR1!$D$7*SIN(2*PI()*$C2689/365)</f>
        <v/>
      </c>
      <c r="N2689" s="7">
        <f>F2689-K2689</f>
        <v/>
      </c>
      <c r="O2689" s="7">
        <f>G2689-L2689</f>
        <v/>
      </c>
      <c r="P2689" s="7">
        <f>H2689-M2689</f>
        <v/>
      </c>
      <c r="Q2689" s="7">
        <f>IF($I2689=1,(N2689-MAR1!$B$11)/MAR1!$D$11,(N2689-MAR1!$C$11)/MAR1!$E$11)</f>
        <v/>
      </c>
      <c r="R2689" s="7">
        <f>IF($I2689=1,(O2689-MAR1!$B$12)/MAR1!$D$12,(O2689-MAR1!$C$12)/MAR1!$E$12)</f>
        <v/>
      </c>
      <c r="S2689" s="7">
        <f>IF($I2689=1,(P2689-MAR1!$B$13)/MAR1!$D$13,(P2689-MAR1!$C$13)/MAR1!$E$13)</f>
        <v/>
      </c>
    </row>
    <row r="2690">
      <c r="A2690" s="5" t="n">
        <v>2689</v>
      </c>
      <c r="B2690" s="5" t="n">
        <v>8</v>
      </c>
      <c r="C2690" s="5" t="n">
        <v>134</v>
      </c>
      <c r="D2690" s="5" t="n">
        <v>5</v>
      </c>
      <c r="E2690" s="5" t="n">
        <v>0</v>
      </c>
      <c r="F2690" s="5" t="n">
        <v>36.1</v>
      </c>
      <c r="G2690" s="5" t="n">
        <v>25</v>
      </c>
      <c r="H2690" s="5" t="n">
        <v>20.45</v>
      </c>
      <c r="I2690" s="6">
        <f>IF(E2690&gt;=Markov!$B$3,1,0)</f>
        <v/>
      </c>
      <c r="J2690" s="6">
        <f>I2689</f>
        <v/>
      </c>
      <c r="K2690" s="7">
        <f>MAR1!$B$5+MAR1!$C$5*COS(2*PI()*$C2690/365)+MAR1!$D$5*SIN(2*PI()*$C2690/365)</f>
        <v/>
      </c>
      <c r="L2690" s="7">
        <f>MAR1!$B$6+MAR1!$C$6*COS(2*PI()*$C2690/365)+MAR1!$D$6*SIN(2*PI()*$C2690/365)</f>
        <v/>
      </c>
      <c r="M2690" s="7">
        <f>MAR1!$B$7+MAR1!$C$7*COS(2*PI()*$C2690/365)+MAR1!$D$7*SIN(2*PI()*$C2690/365)</f>
        <v/>
      </c>
      <c r="N2690" s="7">
        <f>F2690-K2690</f>
        <v/>
      </c>
      <c r="O2690" s="7">
        <f>G2690-L2690</f>
        <v/>
      </c>
      <c r="P2690" s="7">
        <f>H2690-M2690</f>
        <v/>
      </c>
      <c r="Q2690" s="7">
        <f>IF($I2690=1,(N2690-MAR1!$B$11)/MAR1!$D$11,(N2690-MAR1!$C$11)/MAR1!$E$11)</f>
        <v/>
      </c>
      <c r="R2690" s="7">
        <f>IF($I2690=1,(O2690-MAR1!$B$12)/MAR1!$D$12,(O2690-MAR1!$C$12)/MAR1!$E$12)</f>
        <v/>
      </c>
      <c r="S2690" s="7">
        <f>IF($I2690=1,(P2690-MAR1!$B$13)/MAR1!$D$13,(P2690-MAR1!$C$13)/MAR1!$E$13)</f>
        <v/>
      </c>
    </row>
    <row r="2691">
      <c r="A2691" s="5" t="n">
        <v>2690</v>
      </c>
      <c r="B2691" s="5" t="n">
        <v>8</v>
      </c>
      <c r="C2691" s="5" t="n">
        <v>135</v>
      </c>
      <c r="D2691" s="5" t="n">
        <v>5</v>
      </c>
      <c r="E2691" s="5" t="n">
        <v>0</v>
      </c>
      <c r="F2691" s="5" t="n">
        <v>37.3</v>
      </c>
      <c r="G2691" s="5" t="n">
        <v>25.3</v>
      </c>
      <c r="H2691" s="5" t="n">
        <v>25.68</v>
      </c>
      <c r="I2691" s="6">
        <f>IF(E2691&gt;=Markov!$B$3,1,0)</f>
        <v/>
      </c>
      <c r="J2691" s="6">
        <f>I2690</f>
        <v/>
      </c>
      <c r="K2691" s="7">
        <f>MAR1!$B$5+MAR1!$C$5*COS(2*PI()*$C2691/365)+MAR1!$D$5*SIN(2*PI()*$C2691/365)</f>
        <v/>
      </c>
      <c r="L2691" s="7">
        <f>MAR1!$B$6+MAR1!$C$6*COS(2*PI()*$C2691/365)+MAR1!$D$6*SIN(2*PI()*$C2691/365)</f>
        <v/>
      </c>
      <c r="M2691" s="7">
        <f>MAR1!$B$7+MAR1!$C$7*COS(2*PI()*$C2691/365)+MAR1!$D$7*SIN(2*PI()*$C2691/365)</f>
        <v/>
      </c>
      <c r="N2691" s="7">
        <f>F2691-K2691</f>
        <v/>
      </c>
      <c r="O2691" s="7">
        <f>G2691-L2691</f>
        <v/>
      </c>
      <c r="P2691" s="7">
        <f>H2691-M2691</f>
        <v/>
      </c>
      <c r="Q2691" s="7">
        <f>IF($I2691=1,(N2691-MAR1!$B$11)/MAR1!$D$11,(N2691-MAR1!$C$11)/MAR1!$E$11)</f>
        <v/>
      </c>
      <c r="R2691" s="7">
        <f>IF($I2691=1,(O2691-MAR1!$B$12)/MAR1!$D$12,(O2691-MAR1!$C$12)/MAR1!$E$12)</f>
        <v/>
      </c>
      <c r="S2691" s="7">
        <f>IF($I2691=1,(P2691-MAR1!$B$13)/MAR1!$D$13,(P2691-MAR1!$C$13)/MAR1!$E$13)</f>
        <v/>
      </c>
    </row>
    <row r="2692">
      <c r="A2692" s="5" t="n">
        <v>2691</v>
      </c>
      <c r="B2692" s="5" t="n">
        <v>8</v>
      </c>
      <c r="C2692" s="5" t="n">
        <v>136</v>
      </c>
      <c r="D2692" s="5" t="n">
        <v>5</v>
      </c>
      <c r="E2692" s="5" t="n">
        <v>0</v>
      </c>
      <c r="F2692" s="5" t="n">
        <v>35.1</v>
      </c>
      <c r="G2692" s="5" t="n">
        <v>25</v>
      </c>
      <c r="H2692" s="5" t="n">
        <v>21.37</v>
      </c>
      <c r="I2692" s="6">
        <f>IF(E2692&gt;=Markov!$B$3,1,0)</f>
        <v/>
      </c>
      <c r="J2692" s="6">
        <f>I2691</f>
        <v/>
      </c>
      <c r="K2692" s="7">
        <f>MAR1!$B$5+MAR1!$C$5*COS(2*PI()*$C2692/365)+MAR1!$D$5*SIN(2*PI()*$C2692/365)</f>
        <v/>
      </c>
      <c r="L2692" s="7">
        <f>MAR1!$B$6+MAR1!$C$6*COS(2*PI()*$C2692/365)+MAR1!$D$6*SIN(2*PI()*$C2692/365)</f>
        <v/>
      </c>
      <c r="M2692" s="7">
        <f>MAR1!$B$7+MAR1!$C$7*COS(2*PI()*$C2692/365)+MAR1!$D$7*SIN(2*PI()*$C2692/365)</f>
        <v/>
      </c>
      <c r="N2692" s="7">
        <f>F2692-K2692</f>
        <v/>
      </c>
      <c r="O2692" s="7">
        <f>G2692-L2692</f>
        <v/>
      </c>
      <c r="P2692" s="7">
        <f>H2692-M2692</f>
        <v/>
      </c>
      <c r="Q2692" s="7">
        <f>IF($I2692=1,(N2692-MAR1!$B$11)/MAR1!$D$11,(N2692-MAR1!$C$11)/MAR1!$E$11)</f>
        <v/>
      </c>
      <c r="R2692" s="7">
        <f>IF($I2692=1,(O2692-MAR1!$B$12)/MAR1!$D$12,(O2692-MAR1!$C$12)/MAR1!$E$12)</f>
        <v/>
      </c>
      <c r="S2692" s="7">
        <f>IF($I2692=1,(P2692-MAR1!$B$13)/MAR1!$D$13,(P2692-MAR1!$C$13)/MAR1!$E$13)</f>
        <v/>
      </c>
    </row>
    <row r="2693">
      <c r="A2693" s="5" t="n">
        <v>2692</v>
      </c>
      <c r="B2693" s="5" t="n">
        <v>8</v>
      </c>
      <c r="C2693" s="5" t="n">
        <v>137</v>
      </c>
      <c r="D2693" s="5" t="n">
        <v>5</v>
      </c>
      <c r="E2693" s="5" t="n">
        <v>0</v>
      </c>
      <c r="F2693" s="5" t="n">
        <v>33.8</v>
      </c>
      <c r="G2693" s="5" t="n">
        <v>25.7</v>
      </c>
      <c r="H2693" s="5" t="n">
        <v>25.7</v>
      </c>
      <c r="I2693" s="6">
        <f>IF(E2693&gt;=Markov!$B$3,1,0)</f>
        <v/>
      </c>
      <c r="J2693" s="6">
        <f>I2692</f>
        <v/>
      </c>
      <c r="K2693" s="7">
        <f>MAR1!$B$5+MAR1!$C$5*COS(2*PI()*$C2693/365)+MAR1!$D$5*SIN(2*PI()*$C2693/365)</f>
        <v/>
      </c>
      <c r="L2693" s="7">
        <f>MAR1!$B$6+MAR1!$C$6*COS(2*PI()*$C2693/365)+MAR1!$D$6*SIN(2*PI()*$C2693/365)</f>
        <v/>
      </c>
      <c r="M2693" s="7">
        <f>MAR1!$B$7+MAR1!$C$7*COS(2*PI()*$C2693/365)+MAR1!$D$7*SIN(2*PI()*$C2693/365)</f>
        <v/>
      </c>
      <c r="N2693" s="7">
        <f>F2693-K2693</f>
        <v/>
      </c>
      <c r="O2693" s="7">
        <f>G2693-L2693</f>
        <v/>
      </c>
      <c r="P2693" s="7">
        <f>H2693-M2693</f>
        <v/>
      </c>
      <c r="Q2693" s="7">
        <f>IF($I2693=1,(N2693-MAR1!$B$11)/MAR1!$D$11,(N2693-MAR1!$C$11)/MAR1!$E$11)</f>
        <v/>
      </c>
      <c r="R2693" s="7">
        <f>IF($I2693=1,(O2693-MAR1!$B$12)/MAR1!$D$12,(O2693-MAR1!$C$12)/MAR1!$E$12)</f>
        <v/>
      </c>
      <c r="S2693" s="7">
        <f>IF($I2693=1,(P2693-MAR1!$B$13)/MAR1!$D$13,(P2693-MAR1!$C$13)/MAR1!$E$13)</f>
        <v/>
      </c>
    </row>
    <row r="2694">
      <c r="A2694" s="5" t="n">
        <v>2693</v>
      </c>
      <c r="B2694" s="5" t="n">
        <v>8</v>
      </c>
      <c r="C2694" s="5" t="n">
        <v>138</v>
      </c>
      <c r="D2694" s="5" t="n">
        <v>5</v>
      </c>
      <c r="E2694" s="5" t="n">
        <v>0</v>
      </c>
      <c r="F2694" s="5" t="n">
        <v>37.1</v>
      </c>
      <c r="G2694" s="5" t="n">
        <v>26.7</v>
      </c>
      <c r="H2694" s="5" t="n">
        <v>27.95</v>
      </c>
      <c r="I2694" s="6">
        <f>IF(E2694&gt;=Markov!$B$3,1,0)</f>
        <v/>
      </c>
      <c r="J2694" s="6">
        <f>I2693</f>
        <v/>
      </c>
      <c r="K2694" s="7">
        <f>MAR1!$B$5+MAR1!$C$5*COS(2*PI()*$C2694/365)+MAR1!$D$5*SIN(2*PI()*$C2694/365)</f>
        <v/>
      </c>
      <c r="L2694" s="7">
        <f>MAR1!$B$6+MAR1!$C$6*COS(2*PI()*$C2694/365)+MAR1!$D$6*SIN(2*PI()*$C2694/365)</f>
        <v/>
      </c>
      <c r="M2694" s="7">
        <f>MAR1!$B$7+MAR1!$C$7*COS(2*PI()*$C2694/365)+MAR1!$D$7*SIN(2*PI()*$C2694/365)</f>
        <v/>
      </c>
      <c r="N2694" s="7">
        <f>F2694-K2694</f>
        <v/>
      </c>
      <c r="O2694" s="7">
        <f>G2694-L2694</f>
        <v/>
      </c>
      <c r="P2694" s="7">
        <f>H2694-M2694</f>
        <v/>
      </c>
      <c r="Q2694" s="7">
        <f>IF($I2694=1,(N2694-MAR1!$B$11)/MAR1!$D$11,(N2694-MAR1!$C$11)/MAR1!$E$11)</f>
        <v/>
      </c>
      <c r="R2694" s="7">
        <f>IF($I2694=1,(O2694-MAR1!$B$12)/MAR1!$D$12,(O2694-MAR1!$C$12)/MAR1!$E$12)</f>
        <v/>
      </c>
      <c r="S2694" s="7">
        <f>IF($I2694=1,(P2694-MAR1!$B$13)/MAR1!$D$13,(P2694-MAR1!$C$13)/MAR1!$E$13)</f>
        <v/>
      </c>
    </row>
    <row r="2695">
      <c r="A2695" s="5" t="n">
        <v>2694</v>
      </c>
      <c r="B2695" s="5" t="n">
        <v>8</v>
      </c>
      <c r="C2695" s="5" t="n">
        <v>139</v>
      </c>
      <c r="D2695" s="5" t="n">
        <v>5</v>
      </c>
      <c r="E2695" s="5" t="n">
        <v>0</v>
      </c>
      <c r="F2695" s="5" t="n">
        <v>39.5</v>
      </c>
      <c r="G2695" s="5" t="n">
        <v>29.1</v>
      </c>
      <c r="H2695" s="5" t="n">
        <v>23.04</v>
      </c>
      <c r="I2695" s="6">
        <f>IF(E2695&gt;=Markov!$B$3,1,0)</f>
        <v/>
      </c>
      <c r="J2695" s="6">
        <f>I2694</f>
        <v/>
      </c>
      <c r="K2695" s="7">
        <f>MAR1!$B$5+MAR1!$C$5*COS(2*PI()*$C2695/365)+MAR1!$D$5*SIN(2*PI()*$C2695/365)</f>
        <v/>
      </c>
      <c r="L2695" s="7">
        <f>MAR1!$B$6+MAR1!$C$6*COS(2*PI()*$C2695/365)+MAR1!$D$6*SIN(2*PI()*$C2695/365)</f>
        <v/>
      </c>
      <c r="M2695" s="7">
        <f>MAR1!$B$7+MAR1!$C$7*COS(2*PI()*$C2695/365)+MAR1!$D$7*SIN(2*PI()*$C2695/365)</f>
        <v/>
      </c>
      <c r="N2695" s="7">
        <f>F2695-K2695</f>
        <v/>
      </c>
      <c r="O2695" s="7">
        <f>G2695-L2695</f>
        <v/>
      </c>
      <c r="P2695" s="7">
        <f>H2695-M2695</f>
        <v/>
      </c>
      <c r="Q2695" s="7">
        <f>IF($I2695=1,(N2695-MAR1!$B$11)/MAR1!$D$11,(N2695-MAR1!$C$11)/MAR1!$E$11)</f>
        <v/>
      </c>
      <c r="R2695" s="7">
        <f>IF($I2695=1,(O2695-MAR1!$B$12)/MAR1!$D$12,(O2695-MAR1!$C$12)/MAR1!$E$12)</f>
        <v/>
      </c>
      <c r="S2695" s="7">
        <f>IF($I2695=1,(P2695-MAR1!$B$13)/MAR1!$D$13,(P2695-MAR1!$C$13)/MAR1!$E$13)</f>
        <v/>
      </c>
    </row>
    <row r="2696">
      <c r="A2696" s="5" t="n">
        <v>2695</v>
      </c>
      <c r="B2696" s="5" t="n">
        <v>8</v>
      </c>
      <c r="C2696" s="5" t="n">
        <v>140</v>
      </c>
      <c r="D2696" s="5" t="n">
        <v>5</v>
      </c>
      <c r="E2696" s="5" t="n">
        <v>0</v>
      </c>
      <c r="F2696" s="5" t="n">
        <v>39.2</v>
      </c>
      <c r="G2696" s="5" t="n">
        <v>26.4</v>
      </c>
      <c r="H2696" s="5" t="n">
        <v>20.09</v>
      </c>
      <c r="I2696" s="6">
        <f>IF(E2696&gt;=Markov!$B$3,1,0)</f>
        <v/>
      </c>
      <c r="J2696" s="6">
        <f>I2695</f>
        <v/>
      </c>
      <c r="K2696" s="7">
        <f>MAR1!$B$5+MAR1!$C$5*COS(2*PI()*$C2696/365)+MAR1!$D$5*SIN(2*PI()*$C2696/365)</f>
        <v/>
      </c>
      <c r="L2696" s="7">
        <f>MAR1!$B$6+MAR1!$C$6*COS(2*PI()*$C2696/365)+MAR1!$D$6*SIN(2*PI()*$C2696/365)</f>
        <v/>
      </c>
      <c r="M2696" s="7">
        <f>MAR1!$B$7+MAR1!$C$7*COS(2*PI()*$C2696/365)+MAR1!$D$7*SIN(2*PI()*$C2696/365)</f>
        <v/>
      </c>
      <c r="N2696" s="7">
        <f>F2696-K2696</f>
        <v/>
      </c>
      <c r="O2696" s="7">
        <f>G2696-L2696</f>
        <v/>
      </c>
      <c r="P2696" s="7">
        <f>H2696-M2696</f>
        <v/>
      </c>
      <c r="Q2696" s="7">
        <f>IF($I2696=1,(N2696-MAR1!$B$11)/MAR1!$D$11,(N2696-MAR1!$C$11)/MAR1!$E$11)</f>
        <v/>
      </c>
      <c r="R2696" s="7">
        <f>IF($I2696=1,(O2696-MAR1!$B$12)/MAR1!$D$12,(O2696-MAR1!$C$12)/MAR1!$E$12)</f>
        <v/>
      </c>
      <c r="S2696" s="7">
        <f>IF($I2696=1,(P2696-MAR1!$B$13)/MAR1!$D$13,(P2696-MAR1!$C$13)/MAR1!$E$13)</f>
        <v/>
      </c>
    </row>
    <row r="2697">
      <c r="A2697" s="5" t="n">
        <v>2696</v>
      </c>
      <c r="B2697" s="5" t="n">
        <v>8</v>
      </c>
      <c r="C2697" s="5" t="n">
        <v>141</v>
      </c>
      <c r="D2697" s="5" t="n">
        <v>5</v>
      </c>
      <c r="E2697" s="5" t="n">
        <v>0</v>
      </c>
      <c r="F2697" s="5" t="n">
        <v>37.8</v>
      </c>
      <c r="G2697" s="5" t="n">
        <v>28.8</v>
      </c>
      <c r="H2697" s="5" t="n">
        <v>18.55</v>
      </c>
      <c r="I2697" s="6">
        <f>IF(E2697&gt;=Markov!$B$3,1,0)</f>
        <v/>
      </c>
      <c r="J2697" s="6">
        <f>I2696</f>
        <v/>
      </c>
      <c r="K2697" s="7">
        <f>MAR1!$B$5+MAR1!$C$5*COS(2*PI()*$C2697/365)+MAR1!$D$5*SIN(2*PI()*$C2697/365)</f>
        <v/>
      </c>
      <c r="L2697" s="7">
        <f>MAR1!$B$6+MAR1!$C$6*COS(2*PI()*$C2697/365)+MAR1!$D$6*SIN(2*PI()*$C2697/365)</f>
        <v/>
      </c>
      <c r="M2697" s="7">
        <f>MAR1!$B$7+MAR1!$C$7*COS(2*PI()*$C2697/365)+MAR1!$D$7*SIN(2*PI()*$C2697/365)</f>
        <v/>
      </c>
      <c r="N2697" s="7">
        <f>F2697-K2697</f>
        <v/>
      </c>
      <c r="O2697" s="7">
        <f>G2697-L2697</f>
        <v/>
      </c>
      <c r="P2697" s="7">
        <f>H2697-M2697</f>
        <v/>
      </c>
      <c r="Q2697" s="7">
        <f>IF($I2697=1,(N2697-MAR1!$B$11)/MAR1!$D$11,(N2697-MAR1!$C$11)/MAR1!$E$11)</f>
        <v/>
      </c>
      <c r="R2697" s="7">
        <f>IF($I2697=1,(O2697-MAR1!$B$12)/MAR1!$D$12,(O2697-MAR1!$C$12)/MAR1!$E$12)</f>
        <v/>
      </c>
      <c r="S2697" s="7">
        <f>IF($I2697=1,(P2697-MAR1!$B$13)/MAR1!$D$13,(P2697-MAR1!$C$13)/MAR1!$E$13)</f>
        <v/>
      </c>
    </row>
    <row r="2698">
      <c r="A2698" s="5" t="n">
        <v>2697</v>
      </c>
      <c r="B2698" s="5" t="n">
        <v>8</v>
      </c>
      <c r="C2698" s="5" t="n">
        <v>142</v>
      </c>
      <c r="D2698" s="5" t="n">
        <v>5</v>
      </c>
      <c r="E2698" s="5" t="n">
        <v>0</v>
      </c>
      <c r="F2698" s="5" t="n">
        <v>38.3</v>
      </c>
      <c r="G2698" s="5" t="n">
        <v>29.2</v>
      </c>
      <c r="H2698" s="5" t="n">
        <v>24.75</v>
      </c>
      <c r="I2698" s="6">
        <f>IF(E2698&gt;=Markov!$B$3,1,0)</f>
        <v/>
      </c>
      <c r="J2698" s="6">
        <f>I2697</f>
        <v/>
      </c>
      <c r="K2698" s="7">
        <f>MAR1!$B$5+MAR1!$C$5*COS(2*PI()*$C2698/365)+MAR1!$D$5*SIN(2*PI()*$C2698/365)</f>
        <v/>
      </c>
      <c r="L2698" s="7">
        <f>MAR1!$B$6+MAR1!$C$6*COS(2*PI()*$C2698/365)+MAR1!$D$6*SIN(2*PI()*$C2698/365)</f>
        <v/>
      </c>
      <c r="M2698" s="7">
        <f>MAR1!$B$7+MAR1!$C$7*COS(2*PI()*$C2698/365)+MAR1!$D$7*SIN(2*PI()*$C2698/365)</f>
        <v/>
      </c>
      <c r="N2698" s="7">
        <f>F2698-K2698</f>
        <v/>
      </c>
      <c r="O2698" s="7">
        <f>G2698-L2698</f>
        <v/>
      </c>
      <c r="P2698" s="7">
        <f>H2698-M2698</f>
        <v/>
      </c>
      <c r="Q2698" s="7">
        <f>IF($I2698=1,(N2698-MAR1!$B$11)/MAR1!$D$11,(N2698-MAR1!$C$11)/MAR1!$E$11)</f>
        <v/>
      </c>
      <c r="R2698" s="7">
        <f>IF($I2698=1,(O2698-MAR1!$B$12)/MAR1!$D$12,(O2698-MAR1!$C$12)/MAR1!$E$12)</f>
        <v/>
      </c>
      <c r="S2698" s="7">
        <f>IF($I2698=1,(P2698-MAR1!$B$13)/MAR1!$D$13,(P2698-MAR1!$C$13)/MAR1!$E$13)</f>
        <v/>
      </c>
    </row>
    <row r="2699">
      <c r="A2699" s="5" t="n">
        <v>2698</v>
      </c>
      <c r="B2699" s="5" t="n">
        <v>8</v>
      </c>
      <c r="C2699" s="5" t="n">
        <v>143</v>
      </c>
      <c r="D2699" s="5" t="n">
        <v>5</v>
      </c>
      <c r="E2699" s="5" t="n">
        <v>0</v>
      </c>
      <c r="F2699" s="5" t="n">
        <v>37.1</v>
      </c>
      <c r="G2699" s="5" t="n">
        <v>26.4</v>
      </c>
      <c r="H2699" s="5" t="n">
        <v>24.67</v>
      </c>
      <c r="I2699" s="6">
        <f>IF(E2699&gt;=Markov!$B$3,1,0)</f>
        <v/>
      </c>
      <c r="J2699" s="6">
        <f>I2698</f>
        <v/>
      </c>
      <c r="K2699" s="7">
        <f>MAR1!$B$5+MAR1!$C$5*COS(2*PI()*$C2699/365)+MAR1!$D$5*SIN(2*PI()*$C2699/365)</f>
        <v/>
      </c>
      <c r="L2699" s="7">
        <f>MAR1!$B$6+MAR1!$C$6*COS(2*PI()*$C2699/365)+MAR1!$D$6*SIN(2*PI()*$C2699/365)</f>
        <v/>
      </c>
      <c r="M2699" s="7">
        <f>MAR1!$B$7+MAR1!$C$7*COS(2*PI()*$C2699/365)+MAR1!$D$7*SIN(2*PI()*$C2699/365)</f>
        <v/>
      </c>
      <c r="N2699" s="7">
        <f>F2699-K2699</f>
        <v/>
      </c>
      <c r="O2699" s="7">
        <f>G2699-L2699</f>
        <v/>
      </c>
      <c r="P2699" s="7">
        <f>H2699-M2699</f>
        <v/>
      </c>
      <c r="Q2699" s="7">
        <f>IF($I2699=1,(N2699-MAR1!$B$11)/MAR1!$D$11,(N2699-MAR1!$C$11)/MAR1!$E$11)</f>
        <v/>
      </c>
      <c r="R2699" s="7">
        <f>IF($I2699=1,(O2699-MAR1!$B$12)/MAR1!$D$12,(O2699-MAR1!$C$12)/MAR1!$E$12)</f>
        <v/>
      </c>
      <c r="S2699" s="7">
        <f>IF($I2699=1,(P2699-MAR1!$B$13)/MAR1!$D$13,(P2699-MAR1!$C$13)/MAR1!$E$13)</f>
        <v/>
      </c>
    </row>
    <row r="2700">
      <c r="A2700" s="5" t="n">
        <v>2699</v>
      </c>
      <c r="B2700" s="5" t="n">
        <v>8</v>
      </c>
      <c r="C2700" s="5" t="n">
        <v>144</v>
      </c>
      <c r="D2700" s="5" t="n">
        <v>5</v>
      </c>
      <c r="E2700" s="5" t="n">
        <v>0</v>
      </c>
      <c r="F2700" s="5" t="n">
        <v>38.9</v>
      </c>
      <c r="G2700" s="5" t="n">
        <v>26.4</v>
      </c>
      <c r="H2700" s="5" t="n">
        <v>23.2</v>
      </c>
      <c r="I2700" s="6">
        <f>IF(E2700&gt;=Markov!$B$3,1,0)</f>
        <v/>
      </c>
      <c r="J2700" s="6">
        <f>I2699</f>
        <v/>
      </c>
      <c r="K2700" s="7">
        <f>MAR1!$B$5+MAR1!$C$5*COS(2*PI()*$C2700/365)+MAR1!$D$5*SIN(2*PI()*$C2700/365)</f>
        <v/>
      </c>
      <c r="L2700" s="7">
        <f>MAR1!$B$6+MAR1!$C$6*COS(2*PI()*$C2700/365)+MAR1!$D$6*SIN(2*PI()*$C2700/365)</f>
        <v/>
      </c>
      <c r="M2700" s="7">
        <f>MAR1!$B$7+MAR1!$C$7*COS(2*PI()*$C2700/365)+MAR1!$D$7*SIN(2*PI()*$C2700/365)</f>
        <v/>
      </c>
      <c r="N2700" s="7">
        <f>F2700-K2700</f>
        <v/>
      </c>
      <c r="O2700" s="7">
        <f>G2700-L2700</f>
        <v/>
      </c>
      <c r="P2700" s="7">
        <f>H2700-M2700</f>
        <v/>
      </c>
      <c r="Q2700" s="7">
        <f>IF($I2700=1,(N2700-MAR1!$B$11)/MAR1!$D$11,(N2700-MAR1!$C$11)/MAR1!$E$11)</f>
        <v/>
      </c>
      <c r="R2700" s="7">
        <f>IF($I2700=1,(O2700-MAR1!$B$12)/MAR1!$D$12,(O2700-MAR1!$C$12)/MAR1!$E$12)</f>
        <v/>
      </c>
      <c r="S2700" s="7">
        <f>IF($I2700=1,(P2700-MAR1!$B$13)/MAR1!$D$13,(P2700-MAR1!$C$13)/MAR1!$E$13)</f>
        <v/>
      </c>
    </row>
    <row r="2701">
      <c r="A2701" s="5" t="n">
        <v>2700</v>
      </c>
      <c r="B2701" s="5" t="n">
        <v>8</v>
      </c>
      <c r="C2701" s="5" t="n">
        <v>145</v>
      </c>
      <c r="D2701" s="5" t="n">
        <v>5</v>
      </c>
      <c r="E2701" s="5" t="n">
        <v>0</v>
      </c>
      <c r="F2701" s="5" t="n">
        <v>37.9</v>
      </c>
      <c r="G2701" s="5" t="n">
        <v>27.2</v>
      </c>
      <c r="H2701" s="5" t="n">
        <v>29.15</v>
      </c>
      <c r="I2701" s="6">
        <f>IF(E2701&gt;=Markov!$B$3,1,0)</f>
        <v/>
      </c>
      <c r="J2701" s="6">
        <f>I2700</f>
        <v/>
      </c>
      <c r="K2701" s="7">
        <f>MAR1!$B$5+MAR1!$C$5*COS(2*PI()*$C2701/365)+MAR1!$D$5*SIN(2*PI()*$C2701/365)</f>
        <v/>
      </c>
      <c r="L2701" s="7">
        <f>MAR1!$B$6+MAR1!$C$6*COS(2*PI()*$C2701/365)+MAR1!$D$6*SIN(2*PI()*$C2701/365)</f>
        <v/>
      </c>
      <c r="M2701" s="7">
        <f>MAR1!$B$7+MAR1!$C$7*COS(2*PI()*$C2701/365)+MAR1!$D$7*SIN(2*PI()*$C2701/365)</f>
        <v/>
      </c>
      <c r="N2701" s="7">
        <f>F2701-K2701</f>
        <v/>
      </c>
      <c r="O2701" s="7">
        <f>G2701-L2701</f>
        <v/>
      </c>
      <c r="P2701" s="7">
        <f>H2701-M2701</f>
        <v/>
      </c>
      <c r="Q2701" s="7">
        <f>IF($I2701=1,(N2701-MAR1!$B$11)/MAR1!$D$11,(N2701-MAR1!$C$11)/MAR1!$E$11)</f>
        <v/>
      </c>
      <c r="R2701" s="7">
        <f>IF($I2701=1,(O2701-MAR1!$B$12)/MAR1!$D$12,(O2701-MAR1!$C$12)/MAR1!$E$12)</f>
        <v/>
      </c>
      <c r="S2701" s="7">
        <f>IF($I2701=1,(P2701-MAR1!$B$13)/MAR1!$D$13,(P2701-MAR1!$C$13)/MAR1!$E$13)</f>
        <v/>
      </c>
    </row>
    <row r="2702">
      <c r="A2702" s="5" t="n">
        <v>2701</v>
      </c>
      <c r="B2702" s="5" t="n">
        <v>8</v>
      </c>
      <c r="C2702" s="5" t="n">
        <v>146</v>
      </c>
      <c r="D2702" s="5" t="n">
        <v>5</v>
      </c>
      <c r="E2702" s="5" t="n">
        <v>0</v>
      </c>
      <c r="F2702" s="5" t="n">
        <v>42.2</v>
      </c>
      <c r="G2702" s="5" t="n">
        <v>28.7</v>
      </c>
      <c r="H2702" s="5" t="n">
        <v>26.2</v>
      </c>
      <c r="I2702" s="6">
        <f>IF(E2702&gt;=Markov!$B$3,1,0)</f>
        <v/>
      </c>
      <c r="J2702" s="6">
        <f>I2701</f>
        <v/>
      </c>
      <c r="K2702" s="7">
        <f>MAR1!$B$5+MAR1!$C$5*COS(2*PI()*$C2702/365)+MAR1!$D$5*SIN(2*PI()*$C2702/365)</f>
        <v/>
      </c>
      <c r="L2702" s="7">
        <f>MAR1!$B$6+MAR1!$C$6*COS(2*PI()*$C2702/365)+MAR1!$D$6*SIN(2*PI()*$C2702/365)</f>
        <v/>
      </c>
      <c r="M2702" s="7">
        <f>MAR1!$B$7+MAR1!$C$7*COS(2*PI()*$C2702/365)+MAR1!$D$7*SIN(2*PI()*$C2702/365)</f>
        <v/>
      </c>
      <c r="N2702" s="7">
        <f>F2702-K2702</f>
        <v/>
      </c>
      <c r="O2702" s="7">
        <f>G2702-L2702</f>
        <v/>
      </c>
      <c r="P2702" s="7">
        <f>H2702-M2702</f>
        <v/>
      </c>
      <c r="Q2702" s="7">
        <f>IF($I2702=1,(N2702-MAR1!$B$11)/MAR1!$D$11,(N2702-MAR1!$C$11)/MAR1!$E$11)</f>
        <v/>
      </c>
      <c r="R2702" s="7">
        <f>IF($I2702=1,(O2702-MAR1!$B$12)/MAR1!$D$12,(O2702-MAR1!$C$12)/MAR1!$E$12)</f>
        <v/>
      </c>
      <c r="S2702" s="7">
        <f>IF($I2702=1,(P2702-MAR1!$B$13)/MAR1!$D$13,(P2702-MAR1!$C$13)/MAR1!$E$13)</f>
        <v/>
      </c>
    </row>
    <row r="2703">
      <c r="A2703" s="5" t="n">
        <v>2702</v>
      </c>
      <c r="B2703" s="5" t="n">
        <v>8</v>
      </c>
      <c r="C2703" s="5" t="n">
        <v>147</v>
      </c>
      <c r="D2703" s="5" t="n">
        <v>5</v>
      </c>
      <c r="E2703" s="5" t="n">
        <v>0</v>
      </c>
      <c r="F2703" s="5" t="n">
        <v>40.9</v>
      </c>
      <c r="G2703" s="5" t="n">
        <v>29.3</v>
      </c>
      <c r="H2703" s="5" t="n">
        <v>20.84</v>
      </c>
      <c r="I2703" s="6">
        <f>IF(E2703&gt;=Markov!$B$3,1,0)</f>
        <v/>
      </c>
      <c r="J2703" s="6">
        <f>I2702</f>
        <v/>
      </c>
      <c r="K2703" s="7">
        <f>MAR1!$B$5+MAR1!$C$5*COS(2*PI()*$C2703/365)+MAR1!$D$5*SIN(2*PI()*$C2703/365)</f>
        <v/>
      </c>
      <c r="L2703" s="7">
        <f>MAR1!$B$6+MAR1!$C$6*COS(2*PI()*$C2703/365)+MAR1!$D$6*SIN(2*PI()*$C2703/365)</f>
        <v/>
      </c>
      <c r="M2703" s="7">
        <f>MAR1!$B$7+MAR1!$C$7*COS(2*PI()*$C2703/365)+MAR1!$D$7*SIN(2*PI()*$C2703/365)</f>
        <v/>
      </c>
      <c r="N2703" s="7">
        <f>F2703-K2703</f>
        <v/>
      </c>
      <c r="O2703" s="7">
        <f>G2703-L2703</f>
        <v/>
      </c>
      <c r="P2703" s="7">
        <f>H2703-M2703</f>
        <v/>
      </c>
      <c r="Q2703" s="7">
        <f>IF($I2703=1,(N2703-MAR1!$B$11)/MAR1!$D$11,(N2703-MAR1!$C$11)/MAR1!$E$11)</f>
        <v/>
      </c>
      <c r="R2703" s="7">
        <f>IF($I2703=1,(O2703-MAR1!$B$12)/MAR1!$D$12,(O2703-MAR1!$C$12)/MAR1!$E$12)</f>
        <v/>
      </c>
      <c r="S2703" s="7">
        <f>IF($I2703=1,(P2703-MAR1!$B$13)/MAR1!$D$13,(P2703-MAR1!$C$13)/MAR1!$E$13)</f>
        <v/>
      </c>
    </row>
    <row r="2704">
      <c r="A2704" s="5" t="n">
        <v>2703</v>
      </c>
      <c r="B2704" s="5" t="n">
        <v>8</v>
      </c>
      <c r="C2704" s="5" t="n">
        <v>148</v>
      </c>
      <c r="D2704" s="5" t="n">
        <v>5</v>
      </c>
      <c r="E2704" s="5" t="n">
        <v>0</v>
      </c>
      <c r="F2704" s="5" t="n">
        <v>38.7</v>
      </c>
      <c r="G2704" s="5" t="n">
        <v>29</v>
      </c>
      <c r="H2704" s="5" t="n">
        <v>24.04</v>
      </c>
      <c r="I2704" s="6">
        <f>IF(E2704&gt;=Markov!$B$3,1,0)</f>
        <v/>
      </c>
      <c r="J2704" s="6">
        <f>I2703</f>
        <v/>
      </c>
      <c r="K2704" s="7">
        <f>MAR1!$B$5+MAR1!$C$5*COS(2*PI()*$C2704/365)+MAR1!$D$5*SIN(2*PI()*$C2704/365)</f>
        <v/>
      </c>
      <c r="L2704" s="7">
        <f>MAR1!$B$6+MAR1!$C$6*COS(2*PI()*$C2704/365)+MAR1!$D$6*SIN(2*PI()*$C2704/365)</f>
        <v/>
      </c>
      <c r="M2704" s="7">
        <f>MAR1!$B$7+MAR1!$C$7*COS(2*PI()*$C2704/365)+MAR1!$D$7*SIN(2*PI()*$C2704/365)</f>
        <v/>
      </c>
      <c r="N2704" s="7">
        <f>F2704-K2704</f>
        <v/>
      </c>
      <c r="O2704" s="7">
        <f>G2704-L2704</f>
        <v/>
      </c>
      <c r="P2704" s="7">
        <f>H2704-M2704</f>
        <v/>
      </c>
      <c r="Q2704" s="7">
        <f>IF($I2704=1,(N2704-MAR1!$B$11)/MAR1!$D$11,(N2704-MAR1!$C$11)/MAR1!$E$11)</f>
        <v/>
      </c>
      <c r="R2704" s="7">
        <f>IF($I2704=1,(O2704-MAR1!$B$12)/MAR1!$D$12,(O2704-MAR1!$C$12)/MAR1!$E$12)</f>
        <v/>
      </c>
      <c r="S2704" s="7">
        <f>IF($I2704=1,(P2704-MAR1!$B$13)/MAR1!$D$13,(P2704-MAR1!$C$13)/MAR1!$E$13)</f>
        <v/>
      </c>
    </row>
    <row r="2705">
      <c r="A2705" s="5" t="n">
        <v>2704</v>
      </c>
      <c r="B2705" s="5" t="n">
        <v>8</v>
      </c>
      <c r="C2705" s="5" t="n">
        <v>149</v>
      </c>
      <c r="D2705" s="5" t="n">
        <v>5</v>
      </c>
      <c r="E2705" s="5" t="n">
        <v>0</v>
      </c>
      <c r="F2705" s="5" t="n">
        <v>37.8</v>
      </c>
      <c r="G2705" s="5" t="n">
        <v>28.5</v>
      </c>
      <c r="H2705" s="5" t="n">
        <v>25.44</v>
      </c>
      <c r="I2705" s="6">
        <f>IF(E2705&gt;=Markov!$B$3,1,0)</f>
        <v/>
      </c>
      <c r="J2705" s="6">
        <f>I2704</f>
        <v/>
      </c>
      <c r="K2705" s="7">
        <f>MAR1!$B$5+MAR1!$C$5*COS(2*PI()*$C2705/365)+MAR1!$D$5*SIN(2*PI()*$C2705/365)</f>
        <v/>
      </c>
      <c r="L2705" s="7">
        <f>MAR1!$B$6+MAR1!$C$6*COS(2*PI()*$C2705/365)+MAR1!$D$6*SIN(2*PI()*$C2705/365)</f>
        <v/>
      </c>
      <c r="M2705" s="7">
        <f>MAR1!$B$7+MAR1!$C$7*COS(2*PI()*$C2705/365)+MAR1!$D$7*SIN(2*PI()*$C2705/365)</f>
        <v/>
      </c>
      <c r="N2705" s="7">
        <f>F2705-K2705</f>
        <v/>
      </c>
      <c r="O2705" s="7">
        <f>G2705-L2705</f>
        <v/>
      </c>
      <c r="P2705" s="7">
        <f>H2705-M2705</f>
        <v/>
      </c>
      <c r="Q2705" s="7">
        <f>IF($I2705=1,(N2705-MAR1!$B$11)/MAR1!$D$11,(N2705-MAR1!$C$11)/MAR1!$E$11)</f>
        <v/>
      </c>
      <c r="R2705" s="7">
        <f>IF($I2705=1,(O2705-MAR1!$B$12)/MAR1!$D$12,(O2705-MAR1!$C$12)/MAR1!$E$12)</f>
        <v/>
      </c>
      <c r="S2705" s="7">
        <f>IF($I2705=1,(P2705-MAR1!$B$13)/MAR1!$D$13,(P2705-MAR1!$C$13)/MAR1!$E$13)</f>
        <v/>
      </c>
    </row>
    <row r="2706">
      <c r="A2706" s="5" t="n">
        <v>2705</v>
      </c>
      <c r="B2706" s="5" t="n">
        <v>8</v>
      </c>
      <c r="C2706" s="5" t="n">
        <v>150</v>
      </c>
      <c r="D2706" s="5" t="n">
        <v>5</v>
      </c>
      <c r="E2706" s="5" t="n">
        <v>0</v>
      </c>
      <c r="F2706" s="5" t="n">
        <v>35.8</v>
      </c>
      <c r="G2706" s="5" t="n">
        <v>26.2</v>
      </c>
      <c r="H2706" s="5" t="n">
        <v>21.66</v>
      </c>
      <c r="I2706" s="6">
        <f>IF(E2706&gt;=Markov!$B$3,1,0)</f>
        <v/>
      </c>
      <c r="J2706" s="6">
        <f>I2705</f>
        <v/>
      </c>
      <c r="K2706" s="7">
        <f>MAR1!$B$5+MAR1!$C$5*COS(2*PI()*$C2706/365)+MAR1!$D$5*SIN(2*PI()*$C2706/365)</f>
        <v/>
      </c>
      <c r="L2706" s="7">
        <f>MAR1!$B$6+MAR1!$C$6*COS(2*PI()*$C2706/365)+MAR1!$D$6*SIN(2*PI()*$C2706/365)</f>
        <v/>
      </c>
      <c r="M2706" s="7">
        <f>MAR1!$B$7+MAR1!$C$7*COS(2*PI()*$C2706/365)+MAR1!$D$7*SIN(2*PI()*$C2706/365)</f>
        <v/>
      </c>
      <c r="N2706" s="7">
        <f>F2706-K2706</f>
        <v/>
      </c>
      <c r="O2706" s="7">
        <f>G2706-L2706</f>
        <v/>
      </c>
      <c r="P2706" s="7">
        <f>H2706-M2706</f>
        <v/>
      </c>
      <c r="Q2706" s="7">
        <f>IF($I2706=1,(N2706-MAR1!$B$11)/MAR1!$D$11,(N2706-MAR1!$C$11)/MAR1!$E$11)</f>
        <v/>
      </c>
      <c r="R2706" s="7">
        <f>IF($I2706=1,(O2706-MAR1!$B$12)/MAR1!$D$12,(O2706-MAR1!$C$12)/MAR1!$E$12)</f>
        <v/>
      </c>
      <c r="S2706" s="7">
        <f>IF($I2706=1,(P2706-MAR1!$B$13)/MAR1!$D$13,(P2706-MAR1!$C$13)/MAR1!$E$13)</f>
        <v/>
      </c>
    </row>
    <row r="2707">
      <c r="A2707" s="5" t="n">
        <v>2706</v>
      </c>
      <c r="B2707" s="5" t="n">
        <v>8</v>
      </c>
      <c r="C2707" s="5" t="n">
        <v>151</v>
      </c>
      <c r="D2707" s="5" t="n">
        <v>5</v>
      </c>
      <c r="E2707" s="5" t="n">
        <v>0</v>
      </c>
      <c r="F2707" s="5" t="n">
        <v>37.3</v>
      </c>
      <c r="G2707" s="5" t="n">
        <v>27.3</v>
      </c>
      <c r="H2707" s="5" t="n">
        <v>20.95</v>
      </c>
      <c r="I2707" s="6">
        <f>IF(E2707&gt;=Markov!$B$3,1,0)</f>
        <v/>
      </c>
      <c r="J2707" s="6">
        <f>I2706</f>
        <v/>
      </c>
      <c r="K2707" s="7">
        <f>MAR1!$B$5+MAR1!$C$5*COS(2*PI()*$C2707/365)+MAR1!$D$5*SIN(2*PI()*$C2707/365)</f>
        <v/>
      </c>
      <c r="L2707" s="7">
        <f>MAR1!$B$6+MAR1!$C$6*COS(2*PI()*$C2707/365)+MAR1!$D$6*SIN(2*PI()*$C2707/365)</f>
        <v/>
      </c>
      <c r="M2707" s="7">
        <f>MAR1!$B$7+MAR1!$C$7*COS(2*PI()*$C2707/365)+MAR1!$D$7*SIN(2*PI()*$C2707/365)</f>
        <v/>
      </c>
      <c r="N2707" s="7">
        <f>F2707-K2707</f>
        <v/>
      </c>
      <c r="O2707" s="7">
        <f>G2707-L2707</f>
        <v/>
      </c>
      <c r="P2707" s="7">
        <f>H2707-M2707</f>
        <v/>
      </c>
      <c r="Q2707" s="7">
        <f>IF($I2707=1,(N2707-MAR1!$B$11)/MAR1!$D$11,(N2707-MAR1!$C$11)/MAR1!$E$11)</f>
        <v/>
      </c>
      <c r="R2707" s="7">
        <f>IF($I2707=1,(O2707-MAR1!$B$12)/MAR1!$D$12,(O2707-MAR1!$C$12)/MAR1!$E$12)</f>
        <v/>
      </c>
      <c r="S2707" s="7">
        <f>IF($I2707=1,(P2707-MAR1!$B$13)/MAR1!$D$13,(P2707-MAR1!$C$13)/MAR1!$E$13)</f>
        <v/>
      </c>
    </row>
    <row r="2708">
      <c r="A2708" s="5" t="n">
        <v>2707</v>
      </c>
      <c r="B2708" s="5" t="n">
        <v>8</v>
      </c>
      <c r="C2708" s="5" t="n">
        <v>152</v>
      </c>
      <c r="D2708" s="5" t="n">
        <v>6</v>
      </c>
      <c r="E2708" s="5" t="n">
        <v>0</v>
      </c>
      <c r="F2708" s="5" t="n">
        <v>36</v>
      </c>
      <c r="G2708" s="5" t="n">
        <v>27.9</v>
      </c>
      <c r="H2708" s="5" t="n">
        <v>21.48</v>
      </c>
      <c r="I2708" s="6">
        <f>IF(E2708&gt;=Markov!$B$3,1,0)</f>
        <v/>
      </c>
      <c r="J2708" s="6">
        <f>I2707</f>
        <v/>
      </c>
      <c r="K2708" s="7">
        <f>MAR1!$B$5+MAR1!$C$5*COS(2*PI()*$C2708/365)+MAR1!$D$5*SIN(2*PI()*$C2708/365)</f>
        <v/>
      </c>
      <c r="L2708" s="7">
        <f>MAR1!$B$6+MAR1!$C$6*COS(2*PI()*$C2708/365)+MAR1!$D$6*SIN(2*PI()*$C2708/365)</f>
        <v/>
      </c>
      <c r="M2708" s="7">
        <f>MAR1!$B$7+MAR1!$C$7*COS(2*PI()*$C2708/365)+MAR1!$D$7*SIN(2*PI()*$C2708/365)</f>
        <v/>
      </c>
      <c r="N2708" s="7">
        <f>F2708-K2708</f>
        <v/>
      </c>
      <c r="O2708" s="7">
        <f>G2708-L2708</f>
        <v/>
      </c>
      <c r="P2708" s="7">
        <f>H2708-M2708</f>
        <v/>
      </c>
      <c r="Q2708" s="7">
        <f>IF($I2708=1,(N2708-MAR1!$B$11)/MAR1!$D$11,(N2708-MAR1!$C$11)/MAR1!$E$11)</f>
        <v/>
      </c>
      <c r="R2708" s="7">
        <f>IF($I2708=1,(O2708-MAR1!$B$12)/MAR1!$D$12,(O2708-MAR1!$C$12)/MAR1!$E$12)</f>
        <v/>
      </c>
      <c r="S2708" s="7">
        <f>IF($I2708=1,(P2708-MAR1!$B$13)/MAR1!$D$13,(P2708-MAR1!$C$13)/MAR1!$E$13)</f>
        <v/>
      </c>
    </row>
    <row r="2709">
      <c r="A2709" s="5" t="n">
        <v>2708</v>
      </c>
      <c r="B2709" s="5" t="n">
        <v>8</v>
      </c>
      <c r="C2709" s="5" t="n">
        <v>153</v>
      </c>
      <c r="D2709" s="5" t="n">
        <v>6</v>
      </c>
      <c r="E2709" s="5" t="n">
        <v>6.1</v>
      </c>
      <c r="F2709" s="5" t="n">
        <v>35</v>
      </c>
      <c r="G2709" s="5" t="n">
        <v>25.1</v>
      </c>
      <c r="H2709" s="5" t="n">
        <v>20.07</v>
      </c>
      <c r="I2709" s="6">
        <f>IF(E2709&gt;=Markov!$B$3,1,0)</f>
        <v/>
      </c>
      <c r="J2709" s="6">
        <f>I2708</f>
        <v/>
      </c>
      <c r="K2709" s="7">
        <f>MAR1!$B$5+MAR1!$C$5*COS(2*PI()*$C2709/365)+MAR1!$D$5*SIN(2*PI()*$C2709/365)</f>
        <v/>
      </c>
      <c r="L2709" s="7">
        <f>MAR1!$B$6+MAR1!$C$6*COS(2*PI()*$C2709/365)+MAR1!$D$6*SIN(2*PI()*$C2709/365)</f>
        <v/>
      </c>
      <c r="M2709" s="7">
        <f>MAR1!$B$7+MAR1!$C$7*COS(2*PI()*$C2709/365)+MAR1!$D$7*SIN(2*PI()*$C2709/365)</f>
        <v/>
      </c>
      <c r="N2709" s="7">
        <f>F2709-K2709</f>
        <v/>
      </c>
      <c r="O2709" s="7">
        <f>G2709-L2709</f>
        <v/>
      </c>
      <c r="P2709" s="7">
        <f>H2709-M2709</f>
        <v/>
      </c>
      <c r="Q2709" s="7">
        <f>IF($I2709=1,(N2709-MAR1!$B$11)/MAR1!$D$11,(N2709-MAR1!$C$11)/MAR1!$E$11)</f>
        <v/>
      </c>
      <c r="R2709" s="7">
        <f>IF($I2709=1,(O2709-MAR1!$B$12)/MAR1!$D$12,(O2709-MAR1!$C$12)/MAR1!$E$12)</f>
        <v/>
      </c>
      <c r="S2709" s="7">
        <f>IF($I2709=1,(P2709-MAR1!$B$13)/MAR1!$D$13,(P2709-MAR1!$C$13)/MAR1!$E$13)</f>
        <v/>
      </c>
    </row>
    <row r="2710">
      <c r="A2710" s="5" t="n">
        <v>2709</v>
      </c>
      <c r="B2710" s="5" t="n">
        <v>8</v>
      </c>
      <c r="C2710" s="5" t="n">
        <v>154</v>
      </c>
      <c r="D2710" s="5" t="n">
        <v>6</v>
      </c>
      <c r="E2710" s="5" t="n">
        <v>0.9</v>
      </c>
      <c r="F2710" s="5" t="n">
        <v>34.7</v>
      </c>
      <c r="G2710" s="5" t="n">
        <v>24.6</v>
      </c>
      <c r="H2710" s="5" t="n">
        <v>17.42</v>
      </c>
      <c r="I2710" s="6">
        <f>IF(E2710&gt;=Markov!$B$3,1,0)</f>
        <v/>
      </c>
      <c r="J2710" s="6">
        <f>I2709</f>
        <v/>
      </c>
      <c r="K2710" s="7">
        <f>MAR1!$B$5+MAR1!$C$5*COS(2*PI()*$C2710/365)+MAR1!$D$5*SIN(2*PI()*$C2710/365)</f>
        <v/>
      </c>
      <c r="L2710" s="7">
        <f>MAR1!$B$6+MAR1!$C$6*COS(2*PI()*$C2710/365)+MAR1!$D$6*SIN(2*PI()*$C2710/365)</f>
        <v/>
      </c>
      <c r="M2710" s="7">
        <f>MAR1!$B$7+MAR1!$C$7*COS(2*PI()*$C2710/365)+MAR1!$D$7*SIN(2*PI()*$C2710/365)</f>
        <v/>
      </c>
      <c r="N2710" s="7">
        <f>F2710-K2710</f>
        <v/>
      </c>
      <c r="O2710" s="7">
        <f>G2710-L2710</f>
        <v/>
      </c>
      <c r="P2710" s="7">
        <f>H2710-M2710</f>
        <v/>
      </c>
      <c r="Q2710" s="7">
        <f>IF($I2710=1,(N2710-MAR1!$B$11)/MAR1!$D$11,(N2710-MAR1!$C$11)/MAR1!$E$11)</f>
        <v/>
      </c>
      <c r="R2710" s="7">
        <f>IF($I2710=1,(O2710-MAR1!$B$12)/MAR1!$D$12,(O2710-MAR1!$C$12)/MAR1!$E$12)</f>
        <v/>
      </c>
      <c r="S2710" s="7">
        <f>IF($I2710=1,(P2710-MAR1!$B$13)/MAR1!$D$13,(P2710-MAR1!$C$13)/MAR1!$E$13)</f>
        <v/>
      </c>
    </row>
    <row r="2711">
      <c r="A2711" s="5" t="n">
        <v>2710</v>
      </c>
      <c r="B2711" s="5" t="n">
        <v>8</v>
      </c>
      <c r="C2711" s="5" t="n">
        <v>155</v>
      </c>
      <c r="D2711" s="5" t="n">
        <v>6</v>
      </c>
      <c r="E2711" s="5" t="n">
        <v>0</v>
      </c>
      <c r="F2711" s="5" t="n">
        <v>38.3</v>
      </c>
      <c r="G2711" s="5" t="n">
        <v>27.4</v>
      </c>
      <c r="H2711" s="5" t="n">
        <v>27.43</v>
      </c>
      <c r="I2711" s="6">
        <f>IF(E2711&gt;=Markov!$B$3,1,0)</f>
        <v/>
      </c>
      <c r="J2711" s="6">
        <f>I2710</f>
        <v/>
      </c>
      <c r="K2711" s="7">
        <f>MAR1!$B$5+MAR1!$C$5*COS(2*PI()*$C2711/365)+MAR1!$D$5*SIN(2*PI()*$C2711/365)</f>
        <v/>
      </c>
      <c r="L2711" s="7">
        <f>MAR1!$B$6+MAR1!$C$6*COS(2*PI()*$C2711/365)+MAR1!$D$6*SIN(2*PI()*$C2711/365)</f>
        <v/>
      </c>
      <c r="M2711" s="7">
        <f>MAR1!$B$7+MAR1!$C$7*COS(2*PI()*$C2711/365)+MAR1!$D$7*SIN(2*PI()*$C2711/365)</f>
        <v/>
      </c>
      <c r="N2711" s="7">
        <f>F2711-K2711</f>
        <v/>
      </c>
      <c r="O2711" s="7">
        <f>G2711-L2711</f>
        <v/>
      </c>
      <c r="P2711" s="7">
        <f>H2711-M2711</f>
        <v/>
      </c>
      <c r="Q2711" s="7">
        <f>IF($I2711=1,(N2711-MAR1!$B$11)/MAR1!$D$11,(N2711-MAR1!$C$11)/MAR1!$E$11)</f>
        <v/>
      </c>
      <c r="R2711" s="7">
        <f>IF($I2711=1,(O2711-MAR1!$B$12)/MAR1!$D$12,(O2711-MAR1!$C$12)/MAR1!$E$12)</f>
        <v/>
      </c>
      <c r="S2711" s="7">
        <f>IF($I2711=1,(P2711-MAR1!$B$13)/MAR1!$D$13,(P2711-MAR1!$C$13)/MAR1!$E$13)</f>
        <v/>
      </c>
    </row>
    <row r="2712">
      <c r="A2712" s="5" t="n">
        <v>2711</v>
      </c>
      <c r="B2712" s="5" t="n">
        <v>8</v>
      </c>
      <c r="C2712" s="5" t="n">
        <v>156</v>
      </c>
      <c r="D2712" s="5" t="n">
        <v>6</v>
      </c>
      <c r="E2712" s="5" t="n">
        <v>49.5</v>
      </c>
      <c r="F2712" s="5" t="n">
        <v>36.4</v>
      </c>
      <c r="G2712" s="5" t="n">
        <v>27.1</v>
      </c>
      <c r="H2712" s="5" t="n">
        <v>10.12</v>
      </c>
      <c r="I2712" s="6">
        <f>IF(E2712&gt;=Markov!$B$3,1,0)</f>
        <v/>
      </c>
      <c r="J2712" s="6">
        <f>I2711</f>
        <v/>
      </c>
      <c r="K2712" s="7">
        <f>MAR1!$B$5+MAR1!$C$5*COS(2*PI()*$C2712/365)+MAR1!$D$5*SIN(2*PI()*$C2712/365)</f>
        <v/>
      </c>
      <c r="L2712" s="7">
        <f>MAR1!$B$6+MAR1!$C$6*COS(2*PI()*$C2712/365)+MAR1!$D$6*SIN(2*PI()*$C2712/365)</f>
        <v/>
      </c>
      <c r="M2712" s="7">
        <f>MAR1!$B$7+MAR1!$C$7*COS(2*PI()*$C2712/365)+MAR1!$D$7*SIN(2*PI()*$C2712/365)</f>
        <v/>
      </c>
      <c r="N2712" s="7">
        <f>F2712-K2712</f>
        <v/>
      </c>
      <c r="O2712" s="7">
        <f>G2712-L2712</f>
        <v/>
      </c>
      <c r="P2712" s="7">
        <f>H2712-M2712</f>
        <v/>
      </c>
      <c r="Q2712" s="7">
        <f>IF($I2712=1,(N2712-MAR1!$B$11)/MAR1!$D$11,(N2712-MAR1!$C$11)/MAR1!$E$11)</f>
        <v/>
      </c>
      <c r="R2712" s="7">
        <f>IF($I2712=1,(O2712-MAR1!$B$12)/MAR1!$D$12,(O2712-MAR1!$C$12)/MAR1!$E$12)</f>
        <v/>
      </c>
      <c r="S2712" s="7">
        <f>IF($I2712=1,(P2712-MAR1!$B$13)/MAR1!$D$13,(P2712-MAR1!$C$13)/MAR1!$E$13)</f>
        <v/>
      </c>
    </row>
    <row r="2713">
      <c r="A2713" s="5" t="n">
        <v>2712</v>
      </c>
      <c r="B2713" s="5" t="n">
        <v>8</v>
      </c>
      <c r="C2713" s="5" t="n">
        <v>157</v>
      </c>
      <c r="D2713" s="5" t="n">
        <v>6</v>
      </c>
      <c r="E2713" s="5" t="n">
        <v>10.5</v>
      </c>
      <c r="F2713" s="5" t="n">
        <v>33.7</v>
      </c>
      <c r="G2713" s="5" t="n">
        <v>27.2</v>
      </c>
      <c r="H2713" s="5" t="n">
        <v>11.84</v>
      </c>
      <c r="I2713" s="6">
        <f>IF(E2713&gt;=Markov!$B$3,1,0)</f>
        <v/>
      </c>
      <c r="J2713" s="6">
        <f>I2712</f>
        <v/>
      </c>
      <c r="K2713" s="7">
        <f>MAR1!$B$5+MAR1!$C$5*COS(2*PI()*$C2713/365)+MAR1!$D$5*SIN(2*PI()*$C2713/365)</f>
        <v/>
      </c>
      <c r="L2713" s="7">
        <f>MAR1!$B$6+MAR1!$C$6*COS(2*PI()*$C2713/365)+MAR1!$D$6*SIN(2*PI()*$C2713/365)</f>
        <v/>
      </c>
      <c r="M2713" s="7">
        <f>MAR1!$B$7+MAR1!$C$7*COS(2*PI()*$C2713/365)+MAR1!$D$7*SIN(2*PI()*$C2713/365)</f>
        <v/>
      </c>
      <c r="N2713" s="7">
        <f>F2713-K2713</f>
        <v/>
      </c>
      <c r="O2713" s="7">
        <f>G2713-L2713</f>
        <v/>
      </c>
      <c r="P2713" s="7">
        <f>H2713-M2713</f>
        <v/>
      </c>
      <c r="Q2713" s="7">
        <f>IF($I2713=1,(N2713-MAR1!$B$11)/MAR1!$D$11,(N2713-MAR1!$C$11)/MAR1!$E$11)</f>
        <v/>
      </c>
      <c r="R2713" s="7">
        <f>IF($I2713=1,(O2713-MAR1!$B$12)/MAR1!$D$12,(O2713-MAR1!$C$12)/MAR1!$E$12)</f>
        <v/>
      </c>
      <c r="S2713" s="7">
        <f>IF($I2713=1,(P2713-MAR1!$B$13)/MAR1!$D$13,(P2713-MAR1!$C$13)/MAR1!$E$13)</f>
        <v/>
      </c>
    </row>
    <row r="2714">
      <c r="A2714" s="5" t="n">
        <v>2713</v>
      </c>
      <c r="B2714" s="5" t="n">
        <v>8</v>
      </c>
      <c r="C2714" s="5" t="n">
        <v>158</v>
      </c>
      <c r="D2714" s="5" t="n">
        <v>6</v>
      </c>
      <c r="E2714" s="5" t="n">
        <v>3.7</v>
      </c>
      <c r="F2714" s="5" t="n">
        <v>36.9</v>
      </c>
      <c r="G2714" s="5" t="n">
        <v>28.7</v>
      </c>
      <c r="H2714" s="5" t="n">
        <v>17.78</v>
      </c>
      <c r="I2714" s="6">
        <f>IF(E2714&gt;=Markov!$B$3,1,0)</f>
        <v/>
      </c>
      <c r="J2714" s="6">
        <f>I2713</f>
        <v/>
      </c>
      <c r="K2714" s="7">
        <f>MAR1!$B$5+MAR1!$C$5*COS(2*PI()*$C2714/365)+MAR1!$D$5*SIN(2*PI()*$C2714/365)</f>
        <v/>
      </c>
      <c r="L2714" s="7">
        <f>MAR1!$B$6+MAR1!$C$6*COS(2*PI()*$C2714/365)+MAR1!$D$6*SIN(2*PI()*$C2714/365)</f>
        <v/>
      </c>
      <c r="M2714" s="7">
        <f>MAR1!$B$7+MAR1!$C$7*COS(2*PI()*$C2714/365)+MAR1!$D$7*SIN(2*PI()*$C2714/365)</f>
        <v/>
      </c>
      <c r="N2714" s="7">
        <f>F2714-K2714</f>
        <v/>
      </c>
      <c r="O2714" s="7">
        <f>G2714-L2714</f>
        <v/>
      </c>
      <c r="P2714" s="7">
        <f>H2714-M2714</f>
        <v/>
      </c>
      <c r="Q2714" s="7">
        <f>IF($I2714=1,(N2714-MAR1!$B$11)/MAR1!$D$11,(N2714-MAR1!$C$11)/MAR1!$E$11)</f>
        <v/>
      </c>
      <c r="R2714" s="7">
        <f>IF($I2714=1,(O2714-MAR1!$B$12)/MAR1!$D$12,(O2714-MAR1!$C$12)/MAR1!$E$12)</f>
        <v/>
      </c>
      <c r="S2714" s="7">
        <f>IF($I2714=1,(P2714-MAR1!$B$13)/MAR1!$D$13,(P2714-MAR1!$C$13)/MAR1!$E$13)</f>
        <v/>
      </c>
    </row>
    <row r="2715">
      <c r="A2715" s="5" t="n">
        <v>2714</v>
      </c>
      <c r="B2715" s="5" t="n">
        <v>8</v>
      </c>
      <c r="C2715" s="5" t="n">
        <v>159</v>
      </c>
      <c r="D2715" s="5" t="n">
        <v>6</v>
      </c>
      <c r="E2715" s="5" t="n">
        <v>13.4</v>
      </c>
      <c r="F2715" s="5" t="n">
        <v>37.4</v>
      </c>
      <c r="G2715" s="5" t="n">
        <v>27.7</v>
      </c>
      <c r="H2715" s="5" t="n">
        <v>19.12</v>
      </c>
      <c r="I2715" s="6">
        <f>IF(E2715&gt;=Markov!$B$3,1,0)</f>
        <v/>
      </c>
      <c r="J2715" s="6">
        <f>I2714</f>
        <v/>
      </c>
      <c r="K2715" s="7">
        <f>MAR1!$B$5+MAR1!$C$5*COS(2*PI()*$C2715/365)+MAR1!$D$5*SIN(2*PI()*$C2715/365)</f>
        <v/>
      </c>
      <c r="L2715" s="7">
        <f>MAR1!$B$6+MAR1!$C$6*COS(2*PI()*$C2715/365)+MAR1!$D$6*SIN(2*PI()*$C2715/365)</f>
        <v/>
      </c>
      <c r="M2715" s="7">
        <f>MAR1!$B$7+MAR1!$C$7*COS(2*PI()*$C2715/365)+MAR1!$D$7*SIN(2*PI()*$C2715/365)</f>
        <v/>
      </c>
      <c r="N2715" s="7">
        <f>F2715-K2715</f>
        <v/>
      </c>
      <c r="O2715" s="7">
        <f>G2715-L2715</f>
        <v/>
      </c>
      <c r="P2715" s="7">
        <f>H2715-M2715</f>
        <v/>
      </c>
      <c r="Q2715" s="7">
        <f>IF($I2715=1,(N2715-MAR1!$B$11)/MAR1!$D$11,(N2715-MAR1!$C$11)/MAR1!$E$11)</f>
        <v/>
      </c>
      <c r="R2715" s="7">
        <f>IF($I2715=1,(O2715-MAR1!$B$12)/MAR1!$D$12,(O2715-MAR1!$C$12)/MAR1!$E$12)</f>
        <v/>
      </c>
      <c r="S2715" s="7">
        <f>IF($I2715=1,(P2715-MAR1!$B$13)/MAR1!$D$13,(P2715-MAR1!$C$13)/MAR1!$E$13)</f>
        <v/>
      </c>
    </row>
    <row r="2716">
      <c r="A2716" s="5" t="n">
        <v>2715</v>
      </c>
      <c r="B2716" s="5" t="n">
        <v>8</v>
      </c>
      <c r="C2716" s="5" t="n">
        <v>160</v>
      </c>
      <c r="D2716" s="5" t="n">
        <v>6</v>
      </c>
      <c r="E2716" s="5" t="n">
        <v>0</v>
      </c>
      <c r="F2716" s="5" t="n">
        <v>38.6</v>
      </c>
      <c r="G2716" s="5" t="n">
        <v>26.6</v>
      </c>
      <c r="H2716" s="5" t="n">
        <v>20.61</v>
      </c>
      <c r="I2716" s="6">
        <f>IF(E2716&gt;=Markov!$B$3,1,0)</f>
        <v/>
      </c>
      <c r="J2716" s="6">
        <f>I2715</f>
        <v/>
      </c>
      <c r="K2716" s="7">
        <f>MAR1!$B$5+MAR1!$C$5*COS(2*PI()*$C2716/365)+MAR1!$D$5*SIN(2*PI()*$C2716/365)</f>
        <v/>
      </c>
      <c r="L2716" s="7">
        <f>MAR1!$B$6+MAR1!$C$6*COS(2*PI()*$C2716/365)+MAR1!$D$6*SIN(2*PI()*$C2716/365)</f>
        <v/>
      </c>
      <c r="M2716" s="7">
        <f>MAR1!$B$7+MAR1!$C$7*COS(2*PI()*$C2716/365)+MAR1!$D$7*SIN(2*PI()*$C2716/365)</f>
        <v/>
      </c>
      <c r="N2716" s="7">
        <f>F2716-K2716</f>
        <v/>
      </c>
      <c r="O2716" s="7">
        <f>G2716-L2716</f>
        <v/>
      </c>
      <c r="P2716" s="7">
        <f>H2716-M2716</f>
        <v/>
      </c>
      <c r="Q2716" s="7">
        <f>IF($I2716=1,(N2716-MAR1!$B$11)/MAR1!$D$11,(N2716-MAR1!$C$11)/MAR1!$E$11)</f>
        <v/>
      </c>
      <c r="R2716" s="7">
        <f>IF($I2716=1,(O2716-MAR1!$B$12)/MAR1!$D$12,(O2716-MAR1!$C$12)/MAR1!$E$12)</f>
        <v/>
      </c>
      <c r="S2716" s="7">
        <f>IF($I2716=1,(P2716-MAR1!$B$13)/MAR1!$D$13,(P2716-MAR1!$C$13)/MAR1!$E$13)</f>
        <v/>
      </c>
    </row>
    <row r="2717">
      <c r="A2717" s="5" t="n">
        <v>2716</v>
      </c>
      <c r="B2717" s="5" t="n">
        <v>8</v>
      </c>
      <c r="C2717" s="5" t="n">
        <v>161</v>
      </c>
      <c r="D2717" s="5" t="n">
        <v>6</v>
      </c>
      <c r="E2717" s="5" t="n">
        <v>0</v>
      </c>
      <c r="F2717" s="5" t="n">
        <v>37</v>
      </c>
      <c r="G2717" s="5" t="n">
        <v>26.5</v>
      </c>
      <c r="H2717" s="5" t="n">
        <v>20.8</v>
      </c>
      <c r="I2717" s="6">
        <f>IF(E2717&gt;=Markov!$B$3,1,0)</f>
        <v/>
      </c>
      <c r="J2717" s="6">
        <f>I2716</f>
        <v/>
      </c>
      <c r="K2717" s="7">
        <f>MAR1!$B$5+MAR1!$C$5*COS(2*PI()*$C2717/365)+MAR1!$D$5*SIN(2*PI()*$C2717/365)</f>
        <v/>
      </c>
      <c r="L2717" s="7">
        <f>MAR1!$B$6+MAR1!$C$6*COS(2*PI()*$C2717/365)+MAR1!$D$6*SIN(2*PI()*$C2717/365)</f>
        <v/>
      </c>
      <c r="M2717" s="7">
        <f>MAR1!$B$7+MAR1!$C$7*COS(2*PI()*$C2717/365)+MAR1!$D$7*SIN(2*PI()*$C2717/365)</f>
        <v/>
      </c>
      <c r="N2717" s="7">
        <f>F2717-K2717</f>
        <v/>
      </c>
      <c r="O2717" s="7">
        <f>G2717-L2717</f>
        <v/>
      </c>
      <c r="P2717" s="7">
        <f>H2717-M2717</f>
        <v/>
      </c>
      <c r="Q2717" s="7">
        <f>IF($I2717=1,(N2717-MAR1!$B$11)/MAR1!$D$11,(N2717-MAR1!$C$11)/MAR1!$E$11)</f>
        <v/>
      </c>
      <c r="R2717" s="7">
        <f>IF($I2717=1,(O2717-MAR1!$B$12)/MAR1!$D$12,(O2717-MAR1!$C$12)/MAR1!$E$12)</f>
        <v/>
      </c>
      <c r="S2717" s="7">
        <f>IF($I2717=1,(P2717-MAR1!$B$13)/MAR1!$D$13,(P2717-MAR1!$C$13)/MAR1!$E$13)</f>
        <v/>
      </c>
    </row>
    <row r="2718">
      <c r="A2718" s="5" t="n">
        <v>2717</v>
      </c>
      <c r="B2718" s="5" t="n">
        <v>8</v>
      </c>
      <c r="C2718" s="5" t="n">
        <v>162</v>
      </c>
      <c r="D2718" s="5" t="n">
        <v>6</v>
      </c>
      <c r="E2718" s="5" t="n">
        <v>0</v>
      </c>
      <c r="F2718" s="5" t="n">
        <v>37.3</v>
      </c>
      <c r="G2718" s="5" t="n">
        <v>28.7</v>
      </c>
      <c r="H2718" s="5" t="n">
        <v>17.82</v>
      </c>
      <c r="I2718" s="6">
        <f>IF(E2718&gt;=Markov!$B$3,1,0)</f>
        <v/>
      </c>
      <c r="J2718" s="6">
        <f>I2717</f>
        <v/>
      </c>
      <c r="K2718" s="7">
        <f>MAR1!$B$5+MAR1!$C$5*COS(2*PI()*$C2718/365)+MAR1!$D$5*SIN(2*PI()*$C2718/365)</f>
        <v/>
      </c>
      <c r="L2718" s="7">
        <f>MAR1!$B$6+MAR1!$C$6*COS(2*PI()*$C2718/365)+MAR1!$D$6*SIN(2*PI()*$C2718/365)</f>
        <v/>
      </c>
      <c r="M2718" s="7">
        <f>MAR1!$B$7+MAR1!$C$7*COS(2*PI()*$C2718/365)+MAR1!$D$7*SIN(2*PI()*$C2718/365)</f>
        <v/>
      </c>
      <c r="N2718" s="7">
        <f>F2718-K2718</f>
        <v/>
      </c>
      <c r="O2718" s="7">
        <f>G2718-L2718</f>
        <v/>
      </c>
      <c r="P2718" s="7">
        <f>H2718-M2718</f>
        <v/>
      </c>
      <c r="Q2718" s="7">
        <f>IF($I2718=1,(N2718-MAR1!$B$11)/MAR1!$D$11,(N2718-MAR1!$C$11)/MAR1!$E$11)</f>
        <v/>
      </c>
      <c r="R2718" s="7">
        <f>IF($I2718=1,(O2718-MAR1!$B$12)/MAR1!$D$12,(O2718-MAR1!$C$12)/MAR1!$E$12)</f>
        <v/>
      </c>
      <c r="S2718" s="7">
        <f>IF($I2718=1,(P2718-MAR1!$B$13)/MAR1!$D$13,(P2718-MAR1!$C$13)/MAR1!$E$13)</f>
        <v/>
      </c>
    </row>
    <row r="2719">
      <c r="A2719" s="5" t="n">
        <v>2718</v>
      </c>
      <c r="B2719" s="5" t="n">
        <v>8</v>
      </c>
      <c r="C2719" s="5" t="n">
        <v>163</v>
      </c>
      <c r="D2719" s="5" t="n">
        <v>6</v>
      </c>
      <c r="E2719" s="5" t="n">
        <v>5.8</v>
      </c>
      <c r="F2719" s="5" t="n">
        <v>35.9</v>
      </c>
      <c r="G2719" s="5" t="n">
        <v>28.1</v>
      </c>
      <c r="H2719" s="5" t="n">
        <v>16.38</v>
      </c>
      <c r="I2719" s="6">
        <f>IF(E2719&gt;=Markov!$B$3,1,0)</f>
        <v/>
      </c>
      <c r="J2719" s="6">
        <f>I2718</f>
        <v/>
      </c>
      <c r="K2719" s="7">
        <f>MAR1!$B$5+MAR1!$C$5*COS(2*PI()*$C2719/365)+MAR1!$D$5*SIN(2*PI()*$C2719/365)</f>
        <v/>
      </c>
      <c r="L2719" s="7">
        <f>MAR1!$B$6+MAR1!$C$6*COS(2*PI()*$C2719/365)+MAR1!$D$6*SIN(2*PI()*$C2719/365)</f>
        <v/>
      </c>
      <c r="M2719" s="7">
        <f>MAR1!$B$7+MAR1!$C$7*COS(2*PI()*$C2719/365)+MAR1!$D$7*SIN(2*PI()*$C2719/365)</f>
        <v/>
      </c>
      <c r="N2719" s="7">
        <f>F2719-K2719</f>
        <v/>
      </c>
      <c r="O2719" s="7">
        <f>G2719-L2719</f>
        <v/>
      </c>
      <c r="P2719" s="7">
        <f>H2719-M2719</f>
        <v/>
      </c>
      <c r="Q2719" s="7">
        <f>IF($I2719=1,(N2719-MAR1!$B$11)/MAR1!$D$11,(N2719-MAR1!$C$11)/MAR1!$E$11)</f>
        <v/>
      </c>
      <c r="R2719" s="7">
        <f>IF($I2719=1,(O2719-MAR1!$B$12)/MAR1!$D$12,(O2719-MAR1!$C$12)/MAR1!$E$12)</f>
        <v/>
      </c>
      <c r="S2719" s="7">
        <f>IF($I2719=1,(P2719-MAR1!$B$13)/MAR1!$D$13,(P2719-MAR1!$C$13)/MAR1!$E$13)</f>
        <v/>
      </c>
    </row>
    <row r="2720">
      <c r="A2720" s="5" t="n">
        <v>2719</v>
      </c>
      <c r="B2720" s="5" t="n">
        <v>8</v>
      </c>
      <c r="C2720" s="5" t="n">
        <v>164</v>
      </c>
      <c r="D2720" s="5" t="n">
        <v>6</v>
      </c>
      <c r="E2720" s="5" t="n">
        <v>40.2</v>
      </c>
      <c r="F2720" s="5" t="n">
        <v>35.7</v>
      </c>
      <c r="G2720" s="5" t="n">
        <v>28.5</v>
      </c>
      <c r="H2720" s="5" t="n">
        <v>23.57</v>
      </c>
      <c r="I2720" s="6">
        <f>IF(E2720&gt;=Markov!$B$3,1,0)</f>
        <v/>
      </c>
      <c r="J2720" s="6">
        <f>I2719</f>
        <v/>
      </c>
      <c r="K2720" s="7">
        <f>MAR1!$B$5+MAR1!$C$5*COS(2*PI()*$C2720/365)+MAR1!$D$5*SIN(2*PI()*$C2720/365)</f>
        <v/>
      </c>
      <c r="L2720" s="7">
        <f>MAR1!$B$6+MAR1!$C$6*COS(2*PI()*$C2720/365)+MAR1!$D$6*SIN(2*PI()*$C2720/365)</f>
        <v/>
      </c>
      <c r="M2720" s="7">
        <f>MAR1!$B$7+MAR1!$C$7*COS(2*PI()*$C2720/365)+MAR1!$D$7*SIN(2*PI()*$C2720/365)</f>
        <v/>
      </c>
      <c r="N2720" s="7">
        <f>F2720-K2720</f>
        <v/>
      </c>
      <c r="O2720" s="7">
        <f>G2720-L2720</f>
        <v/>
      </c>
      <c r="P2720" s="7">
        <f>H2720-M2720</f>
        <v/>
      </c>
      <c r="Q2720" s="7">
        <f>IF($I2720=1,(N2720-MAR1!$B$11)/MAR1!$D$11,(N2720-MAR1!$C$11)/MAR1!$E$11)</f>
        <v/>
      </c>
      <c r="R2720" s="7">
        <f>IF($I2720=1,(O2720-MAR1!$B$12)/MAR1!$D$12,(O2720-MAR1!$C$12)/MAR1!$E$12)</f>
        <v/>
      </c>
      <c r="S2720" s="7">
        <f>IF($I2720=1,(P2720-MAR1!$B$13)/MAR1!$D$13,(P2720-MAR1!$C$13)/MAR1!$E$13)</f>
        <v/>
      </c>
    </row>
    <row r="2721">
      <c r="A2721" s="5" t="n">
        <v>2720</v>
      </c>
      <c r="B2721" s="5" t="n">
        <v>8</v>
      </c>
      <c r="C2721" s="5" t="n">
        <v>165</v>
      </c>
      <c r="D2721" s="5" t="n">
        <v>6</v>
      </c>
      <c r="E2721" s="5" t="n">
        <v>0</v>
      </c>
      <c r="F2721" s="5" t="n">
        <v>37.6</v>
      </c>
      <c r="G2721" s="5" t="n">
        <v>28.3</v>
      </c>
      <c r="H2721" s="5" t="n">
        <v>28.89</v>
      </c>
      <c r="I2721" s="6">
        <f>IF(E2721&gt;=Markov!$B$3,1,0)</f>
        <v/>
      </c>
      <c r="J2721" s="6">
        <f>I2720</f>
        <v/>
      </c>
      <c r="K2721" s="7">
        <f>MAR1!$B$5+MAR1!$C$5*COS(2*PI()*$C2721/365)+MAR1!$D$5*SIN(2*PI()*$C2721/365)</f>
        <v/>
      </c>
      <c r="L2721" s="7">
        <f>MAR1!$B$6+MAR1!$C$6*COS(2*PI()*$C2721/365)+MAR1!$D$6*SIN(2*PI()*$C2721/365)</f>
        <v/>
      </c>
      <c r="M2721" s="7">
        <f>MAR1!$B$7+MAR1!$C$7*COS(2*PI()*$C2721/365)+MAR1!$D$7*SIN(2*PI()*$C2721/365)</f>
        <v/>
      </c>
      <c r="N2721" s="7">
        <f>F2721-K2721</f>
        <v/>
      </c>
      <c r="O2721" s="7">
        <f>G2721-L2721</f>
        <v/>
      </c>
      <c r="P2721" s="7">
        <f>H2721-M2721</f>
        <v/>
      </c>
      <c r="Q2721" s="7">
        <f>IF($I2721=1,(N2721-MAR1!$B$11)/MAR1!$D$11,(N2721-MAR1!$C$11)/MAR1!$E$11)</f>
        <v/>
      </c>
      <c r="R2721" s="7">
        <f>IF($I2721=1,(O2721-MAR1!$B$12)/MAR1!$D$12,(O2721-MAR1!$C$12)/MAR1!$E$12)</f>
        <v/>
      </c>
      <c r="S2721" s="7">
        <f>IF($I2721=1,(P2721-MAR1!$B$13)/MAR1!$D$13,(P2721-MAR1!$C$13)/MAR1!$E$13)</f>
        <v/>
      </c>
    </row>
    <row r="2722">
      <c r="A2722" s="5" t="n">
        <v>2721</v>
      </c>
      <c r="B2722" s="5" t="n">
        <v>8</v>
      </c>
      <c r="C2722" s="5" t="n">
        <v>166</v>
      </c>
      <c r="D2722" s="5" t="n">
        <v>6</v>
      </c>
      <c r="E2722" s="5" t="n">
        <v>0</v>
      </c>
      <c r="F2722" s="5" t="n">
        <v>39.3</v>
      </c>
      <c r="G2722" s="5" t="n">
        <v>28.3</v>
      </c>
      <c r="H2722" s="5" t="n">
        <v>25.17</v>
      </c>
      <c r="I2722" s="6">
        <f>IF(E2722&gt;=Markov!$B$3,1,0)</f>
        <v/>
      </c>
      <c r="J2722" s="6">
        <f>I2721</f>
        <v/>
      </c>
      <c r="K2722" s="7">
        <f>MAR1!$B$5+MAR1!$C$5*COS(2*PI()*$C2722/365)+MAR1!$D$5*SIN(2*PI()*$C2722/365)</f>
        <v/>
      </c>
      <c r="L2722" s="7">
        <f>MAR1!$B$6+MAR1!$C$6*COS(2*PI()*$C2722/365)+MAR1!$D$6*SIN(2*PI()*$C2722/365)</f>
        <v/>
      </c>
      <c r="M2722" s="7">
        <f>MAR1!$B$7+MAR1!$C$7*COS(2*PI()*$C2722/365)+MAR1!$D$7*SIN(2*PI()*$C2722/365)</f>
        <v/>
      </c>
      <c r="N2722" s="7">
        <f>F2722-K2722</f>
        <v/>
      </c>
      <c r="O2722" s="7">
        <f>G2722-L2722</f>
        <v/>
      </c>
      <c r="P2722" s="7">
        <f>H2722-M2722</f>
        <v/>
      </c>
      <c r="Q2722" s="7">
        <f>IF($I2722=1,(N2722-MAR1!$B$11)/MAR1!$D$11,(N2722-MAR1!$C$11)/MAR1!$E$11)</f>
        <v/>
      </c>
      <c r="R2722" s="7">
        <f>IF($I2722=1,(O2722-MAR1!$B$12)/MAR1!$D$12,(O2722-MAR1!$C$12)/MAR1!$E$12)</f>
        <v/>
      </c>
      <c r="S2722" s="7">
        <f>IF($I2722=1,(P2722-MAR1!$B$13)/MAR1!$D$13,(P2722-MAR1!$C$13)/MAR1!$E$13)</f>
        <v/>
      </c>
    </row>
    <row r="2723">
      <c r="A2723" s="5" t="n">
        <v>2722</v>
      </c>
      <c r="B2723" s="5" t="n">
        <v>8</v>
      </c>
      <c r="C2723" s="5" t="n">
        <v>167</v>
      </c>
      <c r="D2723" s="5" t="n">
        <v>6</v>
      </c>
      <c r="E2723" s="5" t="n">
        <v>0</v>
      </c>
      <c r="F2723" s="5" t="n">
        <v>35.3</v>
      </c>
      <c r="G2723" s="5" t="n">
        <v>26.1</v>
      </c>
      <c r="H2723" s="5" t="n">
        <v>21.45</v>
      </c>
      <c r="I2723" s="6">
        <f>IF(E2723&gt;=Markov!$B$3,1,0)</f>
        <v/>
      </c>
      <c r="J2723" s="6">
        <f>I2722</f>
        <v/>
      </c>
      <c r="K2723" s="7">
        <f>MAR1!$B$5+MAR1!$C$5*COS(2*PI()*$C2723/365)+MAR1!$D$5*SIN(2*PI()*$C2723/365)</f>
        <v/>
      </c>
      <c r="L2723" s="7">
        <f>MAR1!$B$6+MAR1!$C$6*COS(2*PI()*$C2723/365)+MAR1!$D$6*SIN(2*PI()*$C2723/365)</f>
        <v/>
      </c>
      <c r="M2723" s="7">
        <f>MAR1!$B$7+MAR1!$C$7*COS(2*PI()*$C2723/365)+MAR1!$D$7*SIN(2*PI()*$C2723/365)</f>
        <v/>
      </c>
      <c r="N2723" s="7">
        <f>F2723-K2723</f>
        <v/>
      </c>
      <c r="O2723" s="7">
        <f>G2723-L2723</f>
        <v/>
      </c>
      <c r="P2723" s="7">
        <f>H2723-M2723</f>
        <v/>
      </c>
      <c r="Q2723" s="7">
        <f>IF($I2723=1,(N2723-MAR1!$B$11)/MAR1!$D$11,(N2723-MAR1!$C$11)/MAR1!$E$11)</f>
        <v/>
      </c>
      <c r="R2723" s="7">
        <f>IF($I2723=1,(O2723-MAR1!$B$12)/MAR1!$D$12,(O2723-MAR1!$C$12)/MAR1!$E$12)</f>
        <v/>
      </c>
      <c r="S2723" s="7">
        <f>IF($I2723=1,(P2723-MAR1!$B$13)/MAR1!$D$13,(P2723-MAR1!$C$13)/MAR1!$E$13)</f>
        <v/>
      </c>
    </row>
    <row r="2724">
      <c r="A2724" s="5" t="n">
        <v>2723</v>
      </c>
      <c r="B2724" s="5" t="n">
        <v>8</v>
      </c>
      <c r="C2724" s="5" t="n">
        <v>168</v>
      </c>
      <c r="D2724" s="5" t="n">
        <v>6</v>
      </c>
      <c r="E2724" s="5" t="n">
        <v>0</v>
      </c>
      <c r="F2724" s="5" t="n">
        <v>37.9</v>
      </c>
      <c r="G2724" s="5" t="n">
        <v>27.5</v>
      </c>
      <c r="H2724" s="5" t="n">
        <v>23.4</v>
      </c>
      <c r="I2724" s="6">
        <f>IF(E2724&gt;=Markov!$B$3,1,0)</f>
        <v/>
      </c>
      <c r="J2724" s="6">
        <f>I2723</f>
        <v/>
      </c>
      <c r="K2724" s="7">
        <f>MAR1!$B$5+MAR1!$C$5*COS(2*PI()*$C2724/365)+MAR1!$D$5*SIN(2*PI()*$C2724/365)</f>
        <v/>
      </c>
      <c r="L2724" s="7">
        <f>MAR1!$B$6+MAR1!$C$6*COS(2*PI()*$C2724/365)+MAR1!$D$6*SIN(2*PI()*$C2724/365)</f>
        <v/>
      </c>
      <c r="M2724" s="7">
        <f>MAR1!$B$7+MAR1!$C$7*COS(2*PI()*$C2724/365)+MAR1!$D$7*SIN(2*PI()*$C2724/365)</f>
        <v/>
      </c>
      <c r="N2724" s="7">
        <f>F2724-K2724</f>
        <v/>
      </c>
      <c r="O2724" s="7">
        <f>G2724-L2724</f>
        <v/>
      </c>
      <c r="P2724" s="7">
        <f>H2724-M2724</f>
        <v/>
      </c>
      <c r="Q2724" s="7">
        <f>IF($I2724=1,(N2724-MAR1!$B$11)/MAR1!$D$11,(N2724-MAR1!$C$11)/MAR1!$E$11)</f>
        <v/>
      </c>
      <c r="R2724" s="7">
        <f>IF($I2724=1,(O2724-MAR1!$B$12)/MAR1!$D$12,(O2724-MAR1!$C$12)/MAR1!$E$12)</f>
        <v/>
      </c>
      <c r="S2724" s="7">
        <f>IF($I2724=1,(P2724-MAR1!$B$13)/MAR1!$D$13,(P2724-MAR1!$C$13)/MAR1!$E$13)</f>
        <v/>
      </c>
    </row>
    <row r="2725">
      <c r="A2725" s="5" t="n">
        <v>2724</v>
      </c>
      <c r="B2725" s="5" t="n">
        <v>8</v>
      </c>
      <c r="C2725" s="5" t="n">
        <v>169</v>
      </c>
      <c r="D2725" s="5" t="n">
        <v>6</v>
      </c>
      <c r="E2725" s="5" t="n">
        <v>0.6</v>
      </c>
      <c r="F2725" s="5" t="n">
        <v>34.8</v>
      </c>
      <c r="G2725" s="5" t="n">
        <v>27.1</v>
      </c>
      <c r="H2725" s="5" t="n">
        <v>17.27</v>
      </c>
      <c r="I2725" s="6">
        <f>IF(E2725&gt;=Markov!$B$3,1,0)</f>
        <v/>
      </c>
      <c r="J2725" s="6">
        <f>I2724</f>
        <v/>
      </c>
      <c r="K2725" s="7">
        <f>MAR1!$B$5+MAR1!$C$5*COS(2*PI()*$C2725/365)+MAR1!$D$5*SIN(2*PI()*$C2725/365)</f>
        <v/>
      </c>
      <c r="L2725" s="7">
        <f>MAR1!$B$6+MAR1!$C$6*COS(2*PI()*$C2725/365)+MAR1!$D$6*SIN(2*PI()*$C2725/365)</f>
        <v/>
      </c>
      <c r="M2725" s="7">
        <f>MAR1!$B$7+MAR1!$C$7*COS(2*PI()*$C2725/365)+MAR1!$D$7*SIN(2*PI()*$C2725/365)</f>
        <v/>
      </c>
      <c r="N2725" s="7">
        <f>F2725-K2725</f>
        <v/>
      </c>
      <c r="O2725" s="7">
        <f>G2725-L2725</f>
        <v/>
      </c>
      <c r="P2725" s="7">
        <f>H2725-M2725</f>
        <v/>
      </c>
      <c r="Q2725" s="7">
        <f>IF($I2725=1,(N2725-MAR1!$B$11)/MAR1!$D$11,(N2725-MAR1!$C$11)/MAR1!$E$11)</f>
        <v/>
      </c>
      <c r="R2725" s="7">
        <f>IF($I2725=1,(O2725-MAR1!$B$12)/MAR1!$D$12,(O2725-MAR1!$C$12)/MAR1!$E$12)</f>
        <v/>
      </c>
      <c r="S2725" s="7">
        <f>IF($I2725=1,(P2725-MAR1!$B$13)/MAR1!$D$13,(P2725-MAR1!$C$13)/MAR1!$E$13)</f>
        <v/>
      </c>
    </row>
    <row r="2726">
      <c r="A2726" s="5" t="n">
        <v>2725</v>
      </c>
      <c r="B2726" s="5" t="n">
        <v>8</v>
      </c>
      <c r="C2726" s="5" t="n">
        <v>170</v>
      </c>
      <c r="D2726" s="5" t="n">
        <v>6</v>
      </c>
      <c r="E2726" s="5" t="n">
        <v>0.2</v>
      </c>
      <c r="F2726" s="5" t="n">
        <v>34.9</v>
      </c>
      <c r="G2726" s="5" t="n">
        <v>27</v>
      </c>
      <c r="H2726" s="5" t="n">
        <v>19.04</v>
      </c>
      <c r="I2726" s="6">
        <f>IF(E2726&gt;=Markov!$B$3,1,0)</f>
        <v/>
      </c>
      <c r="J2726" s="6">
        <f>I2725</f>
        <v/>
      </c>
      <c r="K2726" s="7">
        <f>MAR1!$B$5+MAR1!$C$5*COS(2*PI()*$C2726/365)+MAR1!$D$5*SIN(2*PI()*$C2726/365)</f>
        <v/>
      </c>
      <c r="L2726" s="7">
        <f>MAR1!$B$6+MAR1!$C$6*COS(2*PI()*$C2726/365)+MAR1!$D$6*SIN(2*PI()*$C2726/365)</f>
        <v/>
      </c>
      <c r="M2726" s="7">
        <f>MAR1!$B$7+MAR1!$C$7*COS(2*PI()*$C2726/365)+MAR1!$D$7*SIN(2*PI()*$C2726/365)</f>
        <v/>
      </c>
      <c r="N2726" s="7">
        <f>F2726-K2726</f>
        <v/>
      </c>
      <c r="O2726" s="7">
        <f>G2726-L2726</f>
        <v/>
      </c>
      <c r="P2726" s="7">
        <f>H2726-M2726</f>
        <v/>
      </c>
      <c r="Q2726" s="7">
        <f>IF($I2726=1,(N2726-MAR1!$B$11)/MAR1!$D$11,(N2726-MAR1!$C$11)/MAR1!$E$11)</f>
        <v/>
      </c>
      <c r="R2726" s="7">
        <f>IF($I2726=1,(O2726-MAR1!$B$12)/MAR1!$D$12,(O2726-MAR1!$C$12)/MAR1!$E$12)</f>
        <v/>
      </c>
      <c r="S2726" s="7">
        <f>IF($I2726=1,(P2726-MAR1!$B$13)/MAR1!$D$13,(P2726-MAR1!$C$13)/MAR1!$E$13)</f>
        <v/>
      </c>
    </row>
    <row r="2727">
      <c r="A2727" s="5" t="n">
        <v>2726</v>
      </c>
      <c r="B2727" s="5" t="n">
        <v>8</v>
      </c>
      <c r="C2727" s="5" t="n">
        <v>171</v>
      </c>
      <c r="D2727" s="5" t="n">
        <v>6</v>
      </c>
      <c r="E2727" s="5" t="n">
        <v>7.3</v>
      </c>
      <c r="F2727" s="5" t="n">
        <v>34.6</v>
      </c>
      <c r="G2727" s="5" t="n">
        <v>27.2</v>
      </c>
      <c r="H2727" s="5" t="n">
        <v>16.9</v>
      </c>
      <c r="I2727" s="6">
        <f>IF(E2727&gt;=Markov!$B$3,1,0)</f>
        <v/>
      </c>
      <c r="J2727" s="6">
        <f>I2726</f>
        <v/>
      </c>
      <c r="K2727" s="7">
        <f>MAR1!$B$5+MAR1!$C$5*COS(2*PI()*$C2727/365)+MAR1!$D$5*SIN(2*PI()*$C2727/365)</f>
        <v/>
      </c>
      <c r="L2727" s="7">
        <f>MAR1!$B$6+MAR1!$C$6*COS(2*PI()*$C2727/365)+MAR1!$D$6*SIN(2*PI()*$C2727/365)</f>
        <v/>
      </c>
      <c r="M2727" s="7">
        <f>MAR1!$B$7+MAR1!$C$7*COS(2*PI()*$C2727/365)+MAR1!$D$7*SIN(2*PI()*$C2727/365)</f>
        <v/>
      </c>
      <c r="N2727" s="7">
        <f>F2727-K2727</f>
        <v/>
      </c>
      <c r="O2727" s="7">
        <f>G2727-L2727</f>
        <v/>
      </c>
      <c r="P2727" s="7">
        <f>H2727-M2727</f>
        <v/>
      </c>
      <c r="Q2727" s="7">
        <f>IF($I2727=1,(N2727-MAR1!$B$11)/MAR1!$D$11,(N2727-MAR1!$C$11)/MAR1!$E$11)</f>
        <v/>
      </c>
      <c r="R2727" s="7">
        <f>IF($I2727=1,(O2727-MAR1!$B$12)/MAR1!$D$12,(O2727-MAR1!$C$12)/MAR1!$E$12)</f>
        <v/>
      </c>
      <c r="S2727" s="7">
        <f>IF($I2727=1,(P2727-MAR1!$B$13)/MAR1!$D$13,(P2727-MAR1!$C$13)/MAR1!$E$13)</f>
        <v/>
      </c>
    </row>
    <row r="2728">
      <c r="A2728" s="5" t="n">
        <v>2727</v>
      </c>
      <c r="B2728" s="5" t="n">
        <v>8</v>
      </c>
      <c r="C2728" s="5" t="n">
        <v>172</v>
      </c>
      <c r="D2728" s="5" t="n">
        <v>6</v>
      </c>
      <c r="E2728" s="5" t="n">
        <v>15.9</v>
      </c>
      <c r="F2728" s="5" t="n">
        <v>33</v>
      </c>
      <c r="G2728" s="5" t="n">
        <v>28.8</v>
      </c>
      <c r="H2728" s="5" t="n">
        <v>12.18</v>
      </c>
      <c r="I2728" s="6">
        <f>IF(E2728&gt;=Markov!$B$3,1,0)</f>
        <v/>
      </c>
      <c r="J2728" s="6">
        <f>I2727</f>
        <v/>
      </c>
      <c r="K2728" s="7">
        <f>MAR1!$B$5+MAR1!$C$5*COS(2*PI()*$C2728/365)+MAR1!$D$5*SIN(2*PI()*$C2728/365)</f>
        <v/>
      </c>
      <c r="L2728" s="7">
        <f>MAR1!$B$6+MAR1!$C$6*COS(2*PI()*$C2728/365)+MAR1!$D$6*SIN(2*PI()*$C2728/365)</f>
        <v/>
      </c>
      <c r="M2728" s="7">
        <f>MAR1!$B$7+MAR1!$C$7*COS(2*PI()*$C2728/365)+MAR1!$D$7*SIN(2*PI()*$C2728/365)</f>
        <v/>
      </c>
      <c r="N2728" s="7">
        <f>F2728-K2728</f>
        <v/>
      </c>
      <c r="O2728" s="7">
        <f>G2728-L2728</f>
        <v/>
      </c>
      <c r="P2728" s="7">
        <f>H2728-M2728</f>
        <v/>
      </c>
      <c r="Q2728" s="7">
        <f>IF($I2728=1,(N2728-MAR1!$B$11)/MAR1!$D$11,(N2728-MAR1!$C$11)/MAR1!$E$11)</f>
        <v/>
      </c>
      <c r="R2728" s="7">
        <f>IF($I2728=1,(O2728-MAR1!$B$12)/MAR1!$D$12,(O2728-MAR1!$C$12)/MAR1!$E$12)</f>
        <v/>
      </c>
      <c r="S2728" s="7">
        <f>IF($I2728=1,(P2728-MAR1!$B$13)/MAR1!$D$13,(P2728-MAR1!$C$13)/MAR1!$E$13)</f>
        <v/>
      </c>
    </row>
    <row r="2729">
      <c r="A2729" s="5" t="n">
        <v>2728</v>
      </c>
      <c r="B2729" s="5" t="n">
        <v>8</v>
      </c>
      <c r="C2729" s="5" t="n">
        <v>173</v>
      </c>
      <c r="D2729" s="5" t="n">
        <v>6</v>
      </c>
      <c r="E2729" s="5" t="n">
        <v>0.6</v>
      </c>
      <c r="F2729" s="5" t="n">
        <v>33.8</v>
      </c>
      <c r="G2729" s="5" t="n">
        <v>28.4</v>
      </c>
      <c r="H2729" s="5" t="n">
        <v>18.89</v>
      </c>
      <c r="I2729" s="6">
        <f>IF(E2729&gt;=Markov!$B$3,1,0)</f>
        <v/>
      </c>
      <c r="J2729" s="6">
        <f>I2728</f>
        <v/>
      </c>
      <c r="K2729" s="7">
        <f>MAR1!$B$5+MAR1!$C$5*COS(2*PI()*$C2729/365)+MAR1!$D$5*SIN(2*PI()*$C2729/365)</f>
        <v/>
      </c>
      <c r="L2729" s="7">
        <f>MAR1!$B$6+MAR1!$C$6*COS(2*PI()*$C2729/365)+MAR1!$D$6*SIN(2*PI()*$C2729/365)</f>
        <v/>
      </c>
      <c r="M2729" s="7">
        <f>MAR1!$B$7+MAR1!$C$7*COS(2*PI()*$C2729/365)+MAR1!$D$7*SIN(2*PI()*$C2729/365)</f>
        <v/>
      </c>
      <c r="N2729" s="7">
        <f>F2729-K2729</f>
        <v/>
      </c>
      <c r="O2729" s="7">
        <f>G2729-L2729</f>
        <v/>
      </c>
      <c r="P2729" s="7">
        <f>H2729-M2729</f>
        <v/>
      </c>
      <c r="Q2729" s="7">
        <f>IF($I2729=1,(N2729-MAR1!$B$11)/MAR1!$D$11,(N2729-MAR1!$C$11)/MAR1!$E$11)</f>
        <v/>
      </c>
      <c r="R2729" s="7">
        <f>IF($I2729=1,(O2729-MAR1!$B$12)/MAR1!$D$12,(O2729-MAR1!$C$12)/MAR1!$E$12)</f>
        <v/>
      </c>
      <c r="S2729" s="7">
        <f>IF($I2729=1,(P2729-MAR1!$B$13)/MAR1!$D$13,(P2729-MAR1!$C$13)/MAR1!$E$13)</f>
        <v/>
      </c>
    </row>
    <row r="2730">
      <c r="A2730" s="5" t="n">
        <v>2729</v>
      </c>
      <c r="B2730" s="5" t="n">
        <v>8</v>
      </c>
      <c r="C2730" s="5" t="n">
        <v>174</v>
      </c>
      <c r="D2730" s="5" t="n">
        <v>6</v>
      </c>
      <c r="E2730" s="5" t="n">
        <v>0</v>
      </c>
      <c r="F2730" s="5" t="n">
        <v>35.9</v>
      </c>
      <c r="G2730" s="5" t="n">
        <v>27.3</v>
      </c>
      <c r="H2730" s="5" t="n">
        <v>19.84</v>
      </c>
      <c r="I2730" s="6">
        <f>IF(E2730&gt;=Markov!$B$3,1,0)</f>
        <v/>
      </c>
      <c r="J2730" s="6">
        <f>I2729</f>
        <v/>
      </c>
      <c r="K2730" s="7">
        <f>MAR1!$B$5+MAR1!$C$5*COS(2*PI()*$C2730/365)+MAR1!$D$5*SIN(2*PI()*$C2730/365)</f>
        <v/>
      </c>
      <c r="L2730" s="7">
        <f>MAR1!$B$6+MAR1!$C$6*COS(2*PI()*$C2730/365)+MAR1!$D$6*SIN(2*PI()*$C2730/365)</f>
        <v/>
      </c>
      <c r="M2730" s="7">
        <f>MAR1!$B$7+MAR1!$C$7*COS(2*PI()*$C2730/365)+MAR1!$D$7*SIN(2*PI()*$C2730/365)</f>
        <v/>
      </c>
      <c r="N2730" s="7">
        <f>F2730-K2730</f>
        <v/>
      </c>
      <c r="O2730" s="7">
        <f>G2730-L2730</f>
        <v/>
      </c>
      <c r="P2730" s="7">
        <f>H2730-M2730</f>
        <v/>
      </c>
      <c r="Q2730" s="7">
        <f>IF($I2730=1,(N2730-MAR1!$B$11)/MAR1!$D$11,(N2730-MAR1!$C$11)/MAR1!$E$11)</f>
        <v/>
      </c>
      <c r="R2730" s="7">
        <f>IF($I2730=1,(O2730-MAR1!$B$12)/MAR1!$D$12,(O2730-MAR1!$C$12)/MAR1!$E$12)</f>
        <v/>
      </c>
      <c r="S2730" s="7">
        <f>IF($I2730=1,(P2730-MAR1!$B$13)/MAR1!$D$13,(P2730-MAR1!$C$13)/MAR1!$E$13)</f>
        <v/>
      </c>
    </row>
    <row r="2731">
      <c r="A2731" s="5" t="n">
        <v>2730</v>
      </c>
      <c r="B2731" s="5" t="n">
        <v>8</v>
      </c>
      <c r="C2731" s="5" t="n">
        <v>175</v>
      </c>
      <c r="D2731" s="5" t="n">
        <v>6</v>
      </c>
      <c r="E2731" s="5" t="n">
        <v>0</v>
      </c>
      <c r="F2731" s="5" t="n">
        <v>36.6</v>
      </c>
      <c r="G2731" s="5" t="n">
        <v>28.4</v>
      </c>
      <c r="H2731" s="5" t="n">
        <v>17.14</v>
      </c>
      <c r="I2731" s="6">
        <f>IF(E2731&gt;=Markov!$B$3,1,0)</f>
        <v/>
      </c>
      <c r="J2731" s="6">
        <f>I2730</f>
        <v/>
      </c>
      <c r="K2731" s="7">
        <f>MAR1!$B$5+MAR1!$C$5*COS(2*PI()*$C2731/365)+MAR1!$D$5*SIN(2*PI()*$C2731/365)</f>
        <v/>
      </c>
      <c r="L2731" s="7">
        <f>MAR1!$B$6+MAR1!$C$6*COS(2*PI()*$C2731/365)+MAR1!$D$6*SIN(2*PI()*$C2731/365)</f>
        <v/>
      </c>
      <c r="M2731" s="7">
        <f>MAR1!$B$7+MAR1!$C$7*COS(2*PI()*$C2731/365)+MAR1!$D$7*SIN(2*PI()*$C2731/365)</f>
        <v/>
      </c>
      <c r="N2731" s="7">
        <f>F2731-K2731</f>
        <v/>
      </c>
      <c r="O2731" s="7">
        <f>G2731-L2731</f>
        <v/>
      </c>
      <c r="P2731" s="7">
        <f>H2731-M2731</f>
        <v/>
      </c>
      <c r="Q2731" s="7">
        <f>IF($I2731=1,(N2731-MAR1!$B$11)/MAR1!$D$11,(N2731-MAR1!$C$11)/MAR1!$E$11)</f>
        <v/>
      </c>
      <c r="R2731" s="7">
        <f>IF($I2731=1,(O2731-MAR1!$B$12)/MAR1!$D$12,(O2731-MAR1!$C$12)/MAR1!$E$12)</f>
        <v/>
      </c>
      <c r="S2731" s="7">
        <f>IF($I2731=1,(P2731-MAR1!$B$13)/MAR1!$D$13,(P2731-MAR1!$C$13)/MAR1!$E$13)</f>
        <v/>
      </c>
    </row>
    <row r="2732">
      <c r="A2732" s="5" t="n">
        <v>2731</v>
      </c>
      <c r="B2732" s="5" t="n">
        <v>8</v>
      </c>
      <c r="C2732" s="5" t="n">
        <v>176</v>
      </c>
      <c r="D2732" s="5" t="n">
        <v>6</v>
      </c>
      <c r="E2732" s="5" t="n">
        <v>0</v>
      </c>
      <c r="F2732" s="5" t="n">
        <v>34.2</v>
      </c>
      <c r="G2732" s="5" t="n">
        <v>27.3</v>
      </c>
      <c r="H2732" s="5" t="n">
        <v>22.55</v>
      </c>
      <c r="I2732" s="6">
        <f>IF(E2732&gt;=Markov!$B$3,1,0)</f>
        <v/>
      </c>
      <c r="J2732" s="6">
        <f>I2731</f>
        <v/>
      </c>
      <c r="K2732" s="7">
        <f>MAR1!$B$5+MAR1!$C$5*COS(2*PI()*$C2732/365)+MAR1!$D$5*SIN(2*PI()*$C2732/365)</f>
        <v/>
      </c>
      <c r="L2732" s="7">
        <f>MAR1!$B$6+MAR1!$C$6*COS(2*PI()*$C2732/365)+MAR1!$D$6*SIN(2*PI()*$C2732/365)</f>
        <v/>
      </c>
      <c r="M2732" s="7">
        <f>MAR1!$B$7+MAR1!$C$7*COS(2*PI()*$C2732/365)+MAR1!$D$7*SIN(2*PI()*$C2732/365)</f>
        <v/>
      </c>
      <c r="N2732" s="7">
        <f>F2732-K2732</f>
        <v/>
      </c>
      <c r="O2732" s="7">
        <f>G2732-L2732</f>
        <v/>
      </c>
      <c r="P2732" s="7">
        <f>H2732-M2732</f>
        <v/>
      </c>
      <c r="Q2732" s="7">
        <f>IF($I2732=1,(N2732-MAR1!$B$11)/MAR1!$D$11,(N2732-MAR1!$C$11)/MAR1!$E$11)</f>
        <v/>
      </c>
      <c r="R2732" s="7">
        <f>IF($I2732=1,(O2732-MAR1!$B$12)/MAR1!$D$12,(O2732-MAR1!$C$12)/MAR1!$E$12)</f>
        <v/>
      </c>
      <c r="S2732" s="7">
        <f>IF($I2732=1,(P2732-MAR1!$B$13)/MAR1!$D$13,(P2732-MAR1!$C$13)/MAR1!$E$13)</f>
        <v/>
      </c>
    </row>
    <row r="2733">
      <c r="A2733" s="5" t="n">
        <v>2732</v>
      </c>
      <c r="B2733" s="5" t="n">
        <v>8</v>
      </c>
      <c r="C2733" s="5" t="n">
        <v>177</v>
      </c>
      <c r="D2733" s="5" t="n">
        <v>6</v>
      </c>
      <c r="E2733" s="5" t="n">
        <v>0</v>
      </c>
      <c r="F2733" s="5" t="n">
        <v>34.2</v>
      </c>
      <c r="G2733" s="5" t="n">
        <v>27.2</v>
      </c>
      <c r="H2733" s="5" t="n">
        <v>21</v>
      </c>
      <c r="I2733" s="6">
        <f>IF(E2733&gt;=Markov!$B$3,1,0)</f>
        <v/>
      </c>
      <c r="J2733" s="6">
        <f>I2732</f>
        <v/>
      </c>
      <c r="K2733" s="7">
        <f>MAR1!$B$5+MAR1!$C$5*COS(2*PI()*$C2733/365)+MAR1!$D$5*SIN(2*PI()*$C2733/365)</f>
        <v/>
      </c>
      <c r="L2733" s="7">
        <f>MAR1!$B$6+MAR1!$C$6*COS(2*PI()*$C2733/365)+MAR1!$D$6*SIN(2*PI()*$C2733/365)</f>
        <v/>
      </c>
      <c r="M2733" s="7">
        <f>MAR1!$B$7+MAR1!$C$7*COS(2*PI()*$C2733/365)+MAR1!$D$7*SIN(2*PI()*$C2733/365)</f>
        <v/>
      </c>
      <c r="N2733" s="7">
        <f>F2733-K2733</f>
        <v/>
      </c>
      <c r="O2733" s="7">
        <f>G2733-L2733</f>
        <v/>
      </c>
      <c r="P2733" s="7">
        <f>H2733-M2733</f>
        <v/>
      </c>
      <c r="Q2733" s="7">
        <f>IF($I2733=1,(N2733-MAR1!$B$11)/MAR1!$D$11,(N2733-MAR1!$C$11)/MAR1!$E$11)</f>
        <v/>
      </c>
      <c r="R2733" s="7">
        <f>IF($I2733=1,(O2733-MAR1!$B$12)/MAR1!$D$12,(O2733-MAR1!$C$12)/MAR1!$E$12)</f>
        <v/>
      </c>
      <c r="S2733" s="7">
        <f>IF($I2733=1,(P2733-MAR1!$B$13)/MAR1!$D$13,(P2733-MAR1!$C$13)/MAR1!$E$13)</f>
        <v/>
      </c>
    </row>
    <row r="2734">
      <c r="A2734" s="5" t="n">
        <v>2733</v>
      </c>
      <c r="B2734" s="5" t="n">
        <v>8</v>
      </c>
      <c r="C2734" s="5" t="n">
        <v>178</v>
      </c>
      <c r="D2734" s="5" t="n">
        <v>6</v>
      </c>
      <c r="E2734" s="5" t="n">
        <v>0</v>
      </c>
      <c r="F2734" s="5" t="n">
        <v>36.5</v>
      </c>
      <c r="G2734" s="5" t="n">
        <v>27.6</v>
      </c>
      <c r="H2734" s="5" t="n">
        <v>21.61</v>
      </c>
      <c r="I2734" s="6">
        <f>IF(E2734&gt;=Markov!$B$3,1,0)</f>
        <v/>
      </c>
      <c r="J2734" s="6">
        <f>I2733</f>
        <v/>
      </c>
      <c r="K2734" s="7">
        <f>MAR1!$B$5+MAR1!$C$5*COS(2*PI()*$C2734/365)+MAR1!$D$5*SIN(2*PI()*$C2734/365)</f>
        <v/>
      </c>
      <c r="L2734" s="7">
        <f>MAR1!$B$6+MAR1!$C$6*COS(2*PI()*$C2734/365)+MAR1!$D$6*SIN(2*PI()*$C2734/365)</f>
        <v/>
      </c>
      <c r="M2734" s="7">
        <f>MAR1!$B$7+MAR1!$C$7*COS(2*PI()*$C2734/365)+MAR1!$D$7*SIN(2*PI()*$C2734/365)</f>
        <v/>
      </c>
      <c r="N2734" s="7">
        <f>F2734-K2734</f>
        <v/>
      </c>
      <c r="O2734" s="7">
        <f>G2734-L2734</f>
        <v/>
      </c>
      <c r="P2734" s="7">
        <f>H2734-M2734</f>
        <v/>
      </c>
      <c r="Q2734" s="7">
        <f>IF($I2734=1,(N2734-MAR1!$B$11)/MAR1!$D$11,(N2734-MAR1!$C$11)/MAR1!$E$11)</f>
        <v/>
      </c>
      <c r="R2734" s="7">
        <f>IF($I2734=1,(O2734-MAR1!$B$12)/MAR1!$D$12,(O2734-MAR1!$C$12)/MAR1!$E$12)</f>
        <v/>
      </c>
      <c r="S2734" s="7">
        <f>IF($I2734=1,(P2734-MAR1!$B$13)/MAR1!$D$13,(P2734-MAR1!$C$13)/MAR1!$E$13)</f>
        <v/>
      </c>
    </row>
    <row r="2735">
      <c r="A2735" s="5" t="n">
        <v>2734</v>
      </c>
      <c r="B2735" s="5" t="n">
        <v>8</v>
      </c>
      <c r="C2735" s="5" t="n">
        <v>179</v>
      </c>
      <c r="D2735" s="5" t="n">
        <v>6</v>
      </c>
      <c r="E2735" s="5" t="n">
        <v>31.5</v>
      </c>
      <c r="F2735" s="5" t="n">
        <v>32.1</v>
      </c>
      <c r="G2735" s="5" t="n">
        <v>25.5</v>
      </c>
      <c r="H2735" s="5" t="n">
        <v>13.77</v>
      </c>
      <c r="I2735" s="6">
        <f>IF(E2735&gt;=Markov!$B$3,1,0)</f>
        <v/>
      </c>
      <c r="J2735" s="6">
        <f>I2734</f>
        <v/>
      </c>
      <c r="K2735" s="7">
        <f>MAR1!$B$5+MAR1!$C$5*COS(2*PI()*$C2735/365)+MAR1!$D$5*SIN(2*PI()*$C2735/365)</f>
        <v/>
      </c>
      <c r="L2735" s="7">
        <f>MAR1!$B$6+MAR1!$C$6*COS(2*PI()*$C2735/365)+MAR1!$D$6*SIN(2*PI()*$C2735/365)</f>
        <v/>
      </c>
      <c r="M2735" s="7">
        <f>MAR1!$B$7+MAR1!$C$7*COS(2*PI()*$C2735/365)+MAR1!$D$7*SIN(2*PI()*$C2735/365)</f>
        <v/>
      </c>
      <c r="N2735" s="7">
        <f>F2735-K2735</f>
        <v/>
      </c>
      <c r="O2735" s="7">
        <f>G2735-L2735</f>
        <v/>
      </c>
      <c r="P2735" s="7">
        <f>H2735-M2735</f>
        <v/>
      </c>
      <c r="Q2735" s="7">
        <f>IF($I2735=1,(N2735-MAR1!$B$11)/MAR1!$D$11,(N2735-MAR1!$C$11)/MAR1!$E$11)</f>
        <v/>
      </c>
      <c r="R2735" s="7">
        <f>IF($I2735=1,(O2735-MAR1!$B$12)/MAR1!$D$12,(O2735-MAR1!$C$12)/MAR1!$E$12)</f>
        <v/>
      </c>
      <c r="S2735" s="7">
        <f>IF($I2735=1,(P2735-MAR1!$B$13)/MAR1!$D$13,(P2735-MAR1!$C$13)/MAR1!$E$13)</f>
        <v/>
      </c>
    </row>
    <row r="2736">
      <c r="A2736" s="5" t="n">
        <v>2735</v>
      </c>
      <c r="B2736" s="5" t="n">
        <v>8</v>
      </c>
      <c r="C2736" s="5" t="n">
        <v>180</v>
      </c>
      <c r="D2736" s="5" t="n">
        <v>6</v>
      </c>
      <c r="E2736" s="5" t="n">
        <v>10.9</v>
      </c>
      <c r="F2736" s="5" t="n">
        <v>31</v>
      </c>
      <c r="G2736" s="5" t="n">
        <v>25.9</v>
      </c>
      <c r="H2736" s="5" t="n">
        <v>12.81</v>
      </c>
      <c r="I2736" s="6">
        <f>IF(E2736&gt;=Markov!$B$3,1,0)</f>
        <v/>
      </c>
      <c r="J2736" s="6">
        <f>I2735</f>
        <v/>
      </c>
      <c r="K2736" s="7">
        <f>MAR1!$B$5+MAR1!$C$5*COS(2*PI()*$C2736/365)+MAR1!$D$5*SIN(2*PI()*$C2736/365)</f>
        <v/>
      </c>
      <c r="L2736" s="7">
        <f>MAR1!$B$6+MAR1!$C$6*COS(2*PI()*$C2736/365)+MAR1!$D$6*SIN(2*PI()*$C2736/365)</f>
        <v/>
      </c>
      <c r="M2736" s="7">
        <f>MAR1!$B$7+MAR1!$C$7*COS(2*PI()*$C2736/365)+MAR1!$D$7*SIN(2*PI()*$C2736/365)</f>
        <v/>
      </c>
      <c r="N2736" s="7">
        <f>F2736-K2736</f>
        <v/>
      </c>
      <c r="O2736" s="7">
        <f>G2736-L2736</f>
        <v/>
      </c>
      <c r="P2736" s="7">
        <f>H2736-M2736</f>
        <v/>
      </c>
      <c r="Q2736" s="7">
        <f>IF($I2736=1,(N2736-MAR1!$B$11)/MAR1!$D$11,(N2736-MAR1!$C$11)/MAR1!$E$11)</f>
        <v/>
      </c>
      <c r="R2736" s="7">
        <f>IF($I2736=1,(O2736-MAR1!$B$12)/MAR1!$D$12,(O2736-MAR1!$C$12)/MAR1!$E$12)</f>
        <v/>
      </c>
      <c r="S2736" s="7">
        <f>IF($I2736=1,(P2736-MAR1!$B$13)/MAR1!$D$13,(P2736-MAR1!$C$13)/MAR1!$E$13)</f>
        <v/>
      </c>
    </row>
    <row r="2737">
      <c r="A2737" s="5" t="n">
        <v>2736</v>
      </c>
      <c r="B2737" s="5" t="n">
        <v>8</v>
      </c>
      <c r="C2737" s="5" t="n">
        <v>181</v>
      </c>
      <c r="D2737" s="5" t="n">
        <v>6</v>
      </c>
      <c r="E2737" s="5" t="n">
        <v>0</v>
      </c>
      <c r="F2737" s="5" t="n">
        <v>32.9</v>
      </c>
      <c r="G2737" s="5" t="n">
        <v>26.1</v>
      </c>
      <c r="H2737" s="5" t="n">
        <v>18.12</v>
      </c>
      <c r="I2737" s="6">
        <f>IF(E2737&gt;=Markov!$B$3,1,0)</f>
        <v/>
      </c>
      <c r="J2737" s="6">
        <f>I2736</f>
        <v/>
      </c>
      <c r="K2737" s="7">
        <f>MAR1!$B$5+MAR1!$C$5*COS(2*PI()*$C2737/365)+MAR1!$D$5*SIN(2*PI()*$C2737/365)</f>
        <v/>
      </c>
      <c r="L2737" s="7">
        <f>MAR1!$B$6+MAR1!$C$6*COS(2*PI()*$C2737/365)+MAR1!$D$6*SIN(2*PI()*$C2737/365)</f>
        <v/>
      </c>
      <c r="M2737" s="7">
        <f>MAR1!$B$7+MAR1!$C$7*COS(2*PI()*$C2737/365)+MAR1!$D$7*SIN(2*PI()*$C2737/365)</f>
        <v/>
      </c>
      <c r="N2737" s="7">
        <f>F2737-K2737</f>
        <v/>
      </c>
      <c r="O2737" s="7">
        <f>G2737-L2737</f>
        <v/>
      </c>
      <c r="P2737" s="7">
        <f>H2737-M2737</f>
        <v/>
      </c>
      <c r="Q2737" s="7">
        <f>IF($I2737=1,(N2737-MAR1!$B$11)/MAR1!$D$11,(N2737-MAR1!$C$11)/MAR1!$E$11)</f>
        <v/>
      </c>
      <c r="R2737" s="7">
        <f>IF($I2737=1,(O2737-MAR1!$B$12)/MAR1!$D$12,(O2737-MAR1!$C$12)/MAR1!$E$12)</f>
        <v/>
      </c>
      <c r="S2737" s="7">
        <f>IF($I2737=1,(P2737-MAR1!$B$13)/MAR1!$D$13,(P2737-MAR1!$C$13)/MAR1!$E$13)</f>
        <v/>
      </c>
    </row>
    <row r="2738">
      <c r="A2738" s="5" t="n">
        <v>2737</v>
      </c>
      <c r="B2738" s="5" t="n">
        <v>8</v>
      </c>
      <c r="C2738" s="5" t="n">
        <v>182</v>
      </c>
      <c r="D2738" s="5" t="n">
        <v>7</v>
      </c>
      <c r="E2738" s="5" t="n">
        <v>0</v>
      </c>
      <c r="F2738" s="5" t="n">
        <v>32.4</v>
      </c>
      <c r="G2738" s="5" t="n">
        <v>25.5</v>
      </c>
      <c r="H2738" s="5" t="n">
        <v>17.11</v>
      </c>
      <c r="I2738" s="6">
        <f>IF(E2738&gt;=Markov!$B$3,1,0)</f>
        <v/>
      </c>
      <c r="J2738" s="6">
        <f>I2737</f>
        <v/>
      </c>
      <c r="K2738" s="7">
        <f>MAR1!$B$5+MAR1!$C$5*COS(2*PI()*$C2738/365)+MAR1!$D$5*SIN(2*PI()*$C2738/365)</f>
        <v/>
      </c>
      <c r="L2738" s="7">
        <f>MAR1!$B$6+MAR1!$C$6*COS(2*PI()*$C2738/365)+MAR1!$D$6*SIN(2*PI()*$C2738/365)</f>
        <v/>
      </c>
      <c r="M2738" s="7">
        <f>MAR1!$B$7+MAR1!$C$7*COS(2*PI()*$C2738/365)+MAR1!$D$7*SIN(2*PI()*$C2738/365)</f>
        <v/>
      </c>
      <c r="N2738" s="7">
        <f>F2738-K2738</f>
        <v/>
      </c>
      <c r="O2738" s="7">
        <f>G2738-L2738</f>
        <v/>
      </c>
      <c r="P2738" s="7">
        <f>H2738-M2738</f>
        <v/>
      </c>
      <c r="Q2738" s="7">
        <f>IF($I2738=1,(N2738-MAR1!$B$11)/MAR1!$D$11,(N2738-MAR1!$C$11)/MAR1!$E$11)</f>
        <v/>
      </c>
      <c r="R2738" s="7">
        <f>IF($I2738=1,(O2738-MAR1!$B$12)/MAR1!$D$12,(O2738-MAR1!$C$12)/MAR1!$E$12)</f>
        <v/>
      </c>
      <c r="S2738" s="7">
        <f>IF($I2738=1,(P2738-MAR1!$B$13)/MAR1!$D$13,(P2738-MAR1!$C$13)/MAR1!$E$13)</f>
        <v/>
      </c>
    </row>
    <row r="2739">
      <c r="A2739" s="5" t="n">
        <v>2738</v>
      </c>
      <c r="B2739" s="5" t="n">
        <v>8</v>
      </c>
      <c r="C2739" s="5" t="n">
        <v>183</v>
      </c>
      <c r="D2739" s="5" t="n">
        <v>7</v>
      </c>
      <c r="E2739" s="5" t="n">
        <v>0</v>
      </c>
      <c r="F2739" s="5" t="n">
        <v>31.9</v>
      </c>
      <c r="G2739" s="5" t="n">
        <v>25.1</v>
      </c>
      <c r="H2739" s="5" t="n">
        <v>21.68</v>
      </c>
      <c r="I2739" s="6">
        <f>IF(E2739&gt;=Markov!$B$3,1,0)</f>
        <v/>
      </c>
      <c r="J2739" s="6">
        <f>I2738</f>
        <v/>
      </c>
      <c r="K2739" s="7">
        <f>MAR1!$B$5+MAR1!$C$5*COS(2*PI()*$C2739/365)+MAR1!$D$5*SIN(2*PI()*$C2739/365)</f>
        <v/>
      </c>
      <c r="L2739" s="7">
        <f>MAR1!$B$6+MAR1!$C$6*COS(2*PI()*$C2739/365)+MAR1!$D$6*SIN(2*PI()*$C2739/365)</f>
        <v/>
      </c>
      <c r="M2739" s="7">
        <f>MAR1!$B$7+MAR1!$C$7*COS(2*PI()*$C2739/365)+MAR1!$D$7*SIN(2*PI()*$C2739/365)</f>
        <v/>
      </c>
      <c r="N2739" s="7">
        <f>F2739-K2739</f>
        <v/>
      </c>
      <c r="O2739" s="7">
        <f>G2739-L2739</f>
        <v/>
      </c>
      <c r="P2739" s="7">
        <f>H2739-M2739</f>
        <v/>
      </c>
      <c r="Q2739" s="7">
        <f>IF($I2739=1,(N2739-MAR1!$B$11)/MAR1!$D$11,(N2739-MAR1!$C$11)/MAR1!$E$11)</f>
        <v/>
      </c>
      <c r="R2739" s="7">
        <f>IF($I2739=1,(O2739-MAR1!$B$12)/MAR1!$D$12,(O2739-MAR1!$C$12)/MAR1!$E$12)</f>
        <v/>
      </c>
      <c r="S2739" s="7">
        <f>IF($I2739=1,(P2739-MAR1!$B$13)/MAR1!$D$13,(P2739-MAR1!$C$13)/MAR1!$E$13)</f>
        <v/>
      </c>
    </row>
    <row r="2740">
      <c r="A2740" s="5" t="n">
        <v>2739</v>
      </c>
      <c r="B2740" s="5" t="n">
        <v>8</v>
      </c>
      <c r="C2740" s="5" t="n">
        <v>184</v>
      </c>
      <c r="D2740" s="5" t="n">
        <v>7</v>
      </c>
      <c r="E2740" s="5" t="n">
        <v>0</v>
      </c>
      <c r="F2740" s="5" t="n">
        <v>35.1</v>
      </c>
      <c r="G2740" s="5" t="n">
        <v>28.3</v>
      </c>
      <c r="H2740" s="5" t="n">
        <v>16.89</v>
      </c>
      <c r="I2740" s="6">
        <f>IF(E2740&gt;=Markov!$B$3,1,0)</f>
        <v/>
      </c>
      <c r="J2740" s="6">
        <f>I2739</f>
        <v/>
      </c>
      <c r="K2740" s="7">
        <f>MAR1!$B$5+MAR1!$C$5*COS(2*PI()*$C2740/365)+MAR1!$D$5*SIN(2*PI()*$C2740/365)</f>
        <v/>
      </c>
      <c r="L2740" s="7">
        <f>MAR1!$B$6+MAR1!$C$6*COS(2*PI()*$C2740/365)+MAR1!$D$6*SIN(2*PI()*$C2740/365)</f>
        <v/>
      </c>
      <c r="M2740" s="7">
        <f>MAR1!$B$7+MAR1!$C$7*COS(2*PI()*$C2740/365)+MAR1!$D$7*SIN(2*PI()*$C2740/365)</f>
        <v/>
      </c>
      <c r="N2740" s="7">
        <f>F2740-K2740</f>
        <v/>
      </c>
      <c r="O2740" s="7">
        <f>G2740-L2740</f>
        <v/>
      </c>
      <c r="P2740" s="7">
        <f>H2740-M2740</f>
        <v/>
      </c>
      <c r="Q2740" s="7">
        <f>IF($I2740=1,(N2740-MAR1!$B$11)/MAR1!$D$11,(N2740-MAR1!$C$11)/MAR1!$E$11)</f>
        <v/>
      </c>
      <c r="R2740" s="7">
        <f>IF($I2740=1,(O2740-MAR1!$B$12)/MAR1!$D$12,(O2740-MAR1!$C$12)/MAR1!$E$12)</f>
        <v/>
      </c>
      <c r="S2740" s="7">
        <f>IF($I2740=1,(P2740-MAR1!$B$13)/MAR1!$D$13,(P2740-MAR1!$C$13)/MAR1!$E$13)</f>
        <v/>
      </c>
    </row>
    <row r="2741">
      <c r="A2741" s="5" t="n">
        <v>2740</v>
      </c>
      <c r="B2741" s="5" t="n">
        <v>8</v>
      </c>
      <c r="C2741" s="5" t="n">
        <v>185</v>
      </c>
      <c r="D2741" s="5" t="n">
        <v>7</v>
      </c>
      <c r="E2741" s="5" t="n">
        <v>0</v>
      </c>
      <c r="F2741" s="5" t="n">
        <v>35.4</v>
      </c>
      <c r="G2741" s="5" t="n">
        <v>28.3</v>
      </c>
      <c r="H2741" s="5" t="n">
        <v>16.6</v>
      </c>
      <c r="I2741" s="6">
        <f>IF(E2741&gt;=Markov!$B$3,1,0)</f>
        <v/>
      </c>
      <c r="J2741" s="6">
        <f>I2740</f>
        <v/>
      </c>
      <c r="K2741" s="7">
        <f>MAR1!$B$5+MAR1!$C$5*COS(2*PI()*$C2741/365)+MAR1!$D$5*SIN(2*PI()*$C2741/365)</f>
        <v/>
      </c>
      <c r="L2741" s="7">
        <f>MAR1!$B$6+MAR1!$C$6*COS(2*PI()*$C2741/365)+MAR1!$D$6*SIN(2*PI()*$C2741/365)</f>
        <v/>
      </c>
      <c r="M2741" s="7">
        <f>MAR1!$B$7+MAR1!$C$7*COS(2*PI()*$C2741/365)+MAR1!$D$7*SIN(2*PI()*$C2741/365)</f>
        <v/>
      </c>
      <c r="N2741" s="7">
        <f>F2741-K2741</f>
        <v/>
      </c>
      <c r="O2741" s="7">
        <f>G2741-L2741</f>
        <v/>
      </c>
      <c r="P2741" s="7">
        <f>H2741-M2741</f>
        <v/>
      </c>
      <c r="Q2741" s="7">
        <f>IF($I2741=1,(N2741-MAR1!$B$11)/MAR1!$D$11,(N2741-MAR1!$C$11)/MAR1!$E$11)</f>
        <v/>
      </c>
      <c r="R2741" s="7">
        <f>IF($I2741=1,(O2741-MAR1!$B$12)/MAR1!$D$12,(O2741-MAR1!$C$12)/MAR1!$E$12)</f>
        <v/>
      </c>
      <c r="S2741" s="7">
        <f>IF($I2741=1,(P2741-MAR1!$B$13)/MAR1!$D$13,(P2741-MAR1!$C$13)/MAR1!$E$13)</f>
        <v/>
      </c>
    </row>
    <row r="2742">
      <c r="A2742" s="5" t="n">
        <v>2741</v>
      </c>
      <c r="B2742" s="5" t="n">
        <v>8</v>
      </c>
      <c r="C2742" s="5" t="n">
        <v>186</v>
      </c>
      <c r="D2742" s="5" t="n">
        <v>7</v>
      </c>
      <c r="E2742" s="5" t="n">
        <v>0</v>
      </c>
      <c r="F2742" s="5" t="n">
        <v>35.8</v>
      </c>
      <c r="G2742" s="5" t="n">
        <v>27.8</v>
      </c>
      <c r="H2742" s="5" t="n">
        <v>11.61</v>
      </c>
      <c r="I2742" s="6">
        <f>IF(E2742&gt;=Markov!$B$3,1,0)</f>
        <v/>
      </c>
      <c r="J2742" s="6">
        <f>I2741</f>
        <v/>
      </c>
      <c r="K2742" s="7">
        <f>MAR1!$B$5+MAR1!$C$5*COS(2*PI()*$C2742/365)+MAR1!$D$5*SIN(2*PI()*$C2742/365)</f>
        <v/>
      </c>
      <c r="L2742" s="7">
        <f>MAR1!$B$6+MAR1!$C$6*COS(2*PI()*$C2742/365)+MAR1!$D$6*SIN(2*PI()*$C2742/365)</f>
        <v/>
      </c>
      <c r="M2742" s="7">
        <f>MAR1!$B$7+MAR1!$C$7*COS(2*PI()*$C2742/365)+MAR1!$D$7*SIN(2*PI()*$C2742/365)</f>
        <v/>
      </c>
      <c r="N2742" s="7">
        <f>F2742-K2742</f>
        <v/>
      </c>
      <c r="O2742" s="7">
        <f>G2742-L2742</f>
        <v/>
      </c>
      <c r="P2742" s="7">
        <f>H2742-M2742</f>
        <v/>
      </c>
      <c r="Q2742" s="7">
        <f>IF($I2742=1,(N2742-MAR1!$B$11)/MAR1!$D$11,(N2742-MAR1!$C$11)/MAR1!$E$11)</f>
        <v/>
      </c>
      <c r="R2742" s="7">
        <f>IF($I2742=1,(O2742-MAR1!$B$12)/MAR1!$D$12,(O2742-MAR1!$C$12)/MAR1!$E$12)</f>
        <v/>
      </c>
      <c r="S2742" s="7">
        <f>IF($I2742=1,(P2742-MAR1!$B$13)/MAR1!$D$13,(P2742-MAR1!$C$13)/MAR1!$E$13)</f>
        <v/>
      </c>
    </row>
    <row r="2743">
      <c r="A2743" s="5" t="n">
        <v>2742</v>
      </c>
      <c r="B2743" s="5" t="n">
        <v>8</v>
      </c>
      <c r="C2743" s="5" t="n">
        <v>187</v>
      </c>
      <c r="D2743" s="5" t="n">
        <v>7</v>
      </c>
      <c r="E2743" s="5" t="n">
        <v>8.300000000000001</v>
      </c>
      <c r="F2743" s="5" t="n">
        <v>31.4</v>
      </c>
      <c r="G2743" s="5" t="n">
        <v>25.1</v>
      </c>
      <c r="H2743" s="5" t="n">
        <v>11.42</v>
      </c>
      <c r="I2743" s="6">
        <f>IF(E2743&gt;=Markov!$B$3,1,0)</f>
        <v/>
      </c>
      <c r="J2743" s="6">
        <f>I2742</f>
        <v/>
      </c>
      <c r="K2743" s="7">
        <f>MAR1!$B$5+MAR1!$C$5*COS(2*PI()*$C2743/365)+MAR1!$D$5*SIN(2*PI()*$C2743/365)</f>
        <v/>
      </c>
      <c r="L2743" s="7">
        <f>MAR1!$B$6+MAR1!$C$6*COS(2*PI()*$C2743/365)+MAR1!$D$6*SIN(2*PI()*$C2743/365)</f>
        <v/>
      </c>
      <c r="M2743" s="7">
        <f>MAR1!$B$7+MAR1!$C$7*COS(2*PI()*$C2743/365)+MAR1!$D$7*SIN(2*PI()*$C2743/365)</f>
        <v/>
      </c>
      <c r="N2743" s="7">
        <f>F2743-K2743</f>
        <v/>
      </c>
      <c r="O2743" s="7">
        <f>G2743-L2743</f>
        <v/>
      </c>
      <c r="P2743" s="7">
        <f>H2743-M2743</f>
        <v/>
      </c>
      <c r="Q2743" s="7">
        <f>IF($I2743=1,(N2743-MAR1!$B$11)/MAR1!$D$11,(N2743-MAR1!$C$11)/MAR1!$E$11)</f>
        <v/>
      </c>
      <c r="R2743" s="7">
        <f>IF($I2743=1,(O2743-MAR1!$B$12)/MAR1!$D$12,(O2743-MAR1!$C$12)/MAR1!$E$12)</f>
        <v/>
      </c>
      <c r="S2743" s="7">
        <f>IF($I2743=1,(P2743-MAR1!$B$13)/MAR1!$D$13,(P2743-MAR1!$C$13)/MAR1!$E$13)</f>
        <v/>
      </c>
    </row>
    <row r="2744">
      <c r="A2744" s="5" t="n">
        <v>2743</v>
      </c>
      <c r="B2744" s="5" t="n">
        <v>8</v>
      </c>
      <c r="C2744" s="5" t="n">
        <v>188</v>
      </c>
      <c r="D2744" s="5" t="n">
        <v>7</v>
      </c>
      <c r="E2744" s="5" t="n">
        <v>0.6</v>
      </c>
      <c r="F2744" s="5" t="n">
        <v>31.3</v>
      </c>
      <c r="G2744" s="5" t="n">
        <v>25.6</v>
      </c>
      <c r="H2744" s="5" t="n">
        <v>12.71</v>
      </c>
      <c r="I2744" s="6">
        <f>IF(E2744&gt;=Markov!$B$3,1,0)</f>
        <v/>
      </c>
      <c r="J2744" s="6">
        <f>I2743</f>
        <v/>
      </c>
      <c r="K2744" s="7">
        <f>MAR1!$B$5+MAR1!$C$5*COS(2*PI()*$C2744/365)+MAR1!$D$5*SIN(2*PI()*$C2744/365)</f>
        <v/>
      </c>
      <c r="L2744" s="7">
        <f>MAR1!$B$6+MAR1!$C$6*COS(2*PI()*$C2744/365)+MAR1!$D$6*SIN(2*PI()*$C2744/365)</f>
        <v/>
      </c>
      <c r="M2744" s="7">
        <f>MAR1!$B$7+MAR1!$C$7*COS(2*PI()*$C2744/365)+MAR1!$D$7*SIN(2*PI()*$C2744/365)</f>
        <v/>
      </c>
      <c r="N2744" s="7">
        <f>F2744-K2744</f>
        <v/>
      </c>
      <c r="O2744" s="7">
        <f>G2744-L2744</f>
        <v/>
      </c>
      <c r="P2744" s="7">
        <f>H2744-M2744</f>
        <v/>
      </c>
      <c r="Q2744" s="7">
        <f>IF($I2744=1,(N2744-MAR1!$B$11)/MAR1!$D$11,(N2744-MAR1!$C$11)/MAR1!$E$11)</f>
        <v/>
      </c>
      <c r="R2744" s="7">
        <f>IF($I2744=1,(O2744-MAR1!$B$12)/MAR1!$D$12,(O2744-MAR1!$C$12)/MAR1!$E$12)</f>
        <v/>
      </c>
      <c r="S2744" s="7">
        <f>IF($I2744=1,(P2744-MAR1!$B$13)/MAR1!$D$13,(P2744-MAR1!$C$13)/MAR1!$E$13)</f>
        <v/>
      </c>
    </row>
    <row r="2745">
      <c r="A2745" s="5" t="n">
        <v>2744</v>
      </c>
      <c r="B2745" s="5" t="n">
        <v>8</v>
      </c>
      <c r="C2745" s="5" t="n">
        <v>189</v>
      </c>
      <c r="D2745" s="5" t="n">
        <v>7</v>
      </c>
      <c r="E2745" s="5" t="n">
        <v>18.6</v>
      </c>
      <c r="F2745" s="5" t="n">
        <v>30</v>
      </c>
      <c r="G2745" s="5" t="n">
        <v>24.2</v>
      </c>
      <c r="H2745" s="5" t="n">
        <v>15.58</v>
      </c>
      <c r="I2745" s="6">
        <f>IF(E2745&gt;=Markov!$B$3,1,0)</f>
        <v/>
      </c>
      <c r="J2745" s="6">
        <f>I2744</f>
        <v/>
      </c>
      <c r="K2745" s="7">
        <f>MAR1!$B$5+MAR1!$C$5*COS(2*PI()*$C2745/365)+MAR1!$D$5*SIN(2*PI()*$C2745/365)</f>
        <v/>
      </c>
      <c r="L2745" s="7">
        <f>MAR1!$B$6+MAR1!$C$6*COS(2*PI()*$C2745/365)+MAR1!$D$6*SIN(2*PI()*$C2745/365)</f>
        <v/>
      </c>
      <c r="M2745" s="7">
        <f>MAR1!$B$7+MAR1!$C$7*COS(2*PI()*$C2745/365)+MAR1!$D$7*SIN(2*PI()*$C2745/365)</f>
        <v/>
      </c>
      <c r="N2745" s="7">
        <f>F2745-K2745</f>
        <v/>
      </c>
      <c r="O2745" s="7">
        <f>G2745-L2745</f>
        <v/>
      </c>
      <c r="P2745" s="7">
        <f>H2745-M2745</f>
        <v/>
      </c>
      <c r="Q2745" s="7">
        <f>IF($I2745=1,(N2745-MAR1!$B$11)/MAR1!$D$11,(N2745-MAR1!$C$11)/MAR1!$E$11)</f>
        <v/>
      </c>
      <c r="R2745" s="7">
        <f>IF($I2745=1,(O2745-MAR1!$B$12)/MAR1!$D$12,(O2745-MAR1!$C$12)/MAR1!$E$12)</f>
        <v/>
      </c>
      <c r="S2745" s="7">
        <f>IF($I2745=1,(P2745-MAR1!$B$13)/MAR1!$D$13,(P2745-MAR1!$C$13)/MAR1!$E$13)</f>
        <v/>
      </c>
    </row>
    <row r="2746">
      <c r="A2746" s="5" t="n">
        <v>2745</v>
      </c>
      <c r="B2746" s="5" t="n">
        <v>8</v>
      </c>
      <c r="C2746" s="5" t="n">
        <v>190</v>
      </c>
      <c r="D2746" s="5" t="n">
        <v>7</v>
      </c>
      <c r="E2746" s="5" t="n">
        <v>0</v>
      </c>
      <c r="F2746" s="5" t="n">
        <v>35.1</v>
      </c>
      <c r="G2746" s="5" t="n">
        <v>27.5</v>
      </c>
      <c r="H2746" s="5" t="n">
        <v>26.55</v>
      </c>
      <c r="I2746" s="6">
        <f>IF(E2746&gt;=Markov!$B$3,1,0)</f>
        <v/>
      </c>
      <c r="J2746" s="6">
        <f>I2745</f>
        <v/>
      </c>
      <c r="K2746" s="7">
        <f>MAR1!$B$5+MAR1!$C$5*COS(2*PI()*$C2746/365)+MAR1!$D$5*SIN(2*PI()*$C2746/365)</f>
        <v/>
      </c>
      <c r="L2746" s="7">
        <f>MAR1!$B$6+MAR1!$C$6*COS(2*PI()*$C2746/365)+MAR1!$D$6*SIN(2*PI()*$C2746/365)</f>
        <v/>
      </c>
      <c r="M2746" s="7">
        <f>MAR1!$B$7+MAR1!$C$7*COS(2*PI()*$C2746/365)+MAR1!$D$7*SIN(2*PI()*$C2746/365)</f>
        <v/>
      </c>
      <c r="N2746" s="7">
        <f>F2746-K2746</f>
        <v/>
      </c>
      <c r="O2746" s="7">
        <f>G2746-L2746</f>
        <v/>
      </c>
      <c r="P2746" s="7">
        <f>H2746-M2746</f>
        <v/>
      </c>
      <c r="Q2746" s="7">
        <f>IF($I2746=1,(N2746-MAR1!$B$11)/MAR1!$D$11,(N2746-MAR1!$C$11)/MAR1!$E$11)</f>
        <v/>
      </c>
      <c r="R2746" s="7">
        <f>IF($I2746=1,(O2746-MAR1!$B$12)/MAR1!$D$12,(O2746-MAR1!$C$12)/MAR1!$E$12)</f>
        <v/>
      </c>
      <c r="S2746" s="7">
        <f>IF($I2746=1,(P2746-MAR1!$B$13)/MAR1!$D$13,(P2746-MAR1!$C$13)/MAR1!$E$13)</f>
        <v/>
      </c>
    </row>
    <row r="2747">
      <c r="A2747" s="5" t="n">
        <v>2746</v>
      </c>
      <c r="B2747" s="5" t="n">
        <v>8</v>
      </c>
      <c r="C2747" s="5" t="n">
        <v>191</v>
      </c>
      <c r="D2747" s="5" t="n">
        <v>7</v>
      </c>
      <c r="E2747" s="5" t="n">
        <v>0</v>
      </c>
      <c r="F2747" s="5" t="n">
        <v>36.5</v>
      </c>
      <c r="G2747" s="5" t="n">
        <v>27.5</v>
      </c>
      <c r="H2747" s="5" t="n">
        <v>19.64</v>
      </c>
      <c r="I2747" s="6">
        <f>IF(E2747&gt;=Markov!$B$3,1,0)</f>
        <v/>
      </c>
      <c r="J2747" s="6">
        <f>I2746</f>
        <v/>
      </c>
      <c r="K2747" s="7">
        <f>MAR1!$B$5+MAR1!$C$5*COS(2*PI()*$C2747/365)+MAR1!$D$5*SIN(2*PI()*$C2747/365)</f>
        <v/>
      </c>
      <c r="L2747" s="7">
        <f>MAR1!$B$6+MAR1!$C$6*COS(2*PI()*$C2747/365)+MAR1!$D$6*SIN(2*PI()*$C2747/365)</f>
        <v/>
      </c>
      <c r="M2747" s="7">
        <f>MAR1!$B$7+MAR1!$C$7*COS(2*PI()*$C2747/365)+MAR1!$D$7*SIN(2*PI()*$C2747/365)</f>
        <v/>
      </c>
      <c r="N2747" s="7">
        <f>F2747-K2747</f>
        <v/>
      </c>
      <c r="O2747" s="7">
        <f>G2747-L2747</f>
        <v/>
      </c>
      <c r="P2747" s="7">
        <f>H2747-M2747</f>
        <v/>
      </c>
      <c r="Q2747" s="7">
        <f>IF($I2747=1,(N2747-MAR1!$B$11)/MAR1!$D$11,(N2747-MAR1!$C$11)/MAR1!$E$11)</f>
        <v/>
      </c>
      <c r="R2747" s="7">
        <f>IF($I2747=1,(O2747-MAR1!$B$12)/MAR1!$D$12,(O2747-MAR1!$C$12)/MAR1!$E$12)</f>
        <v/>
      </c>
      <c r="S2747" s="7">
        <f>IF($I2747=1,(P2747-MAR1!$B$13)/MAR1!$D$13,(P2747-MAR1!$C$13)/MAR1!$E$13)</f>
        <v/>
      </c>
    </row>
    <row r="2748">
      <c r="A2748" s="5" t="n">
        <v>2747</v>
      </c>
      <c r="B2748" s="5" t="n">
        <v>8</v>
      </c>
      <c r="C2748" s="5" t="n">
        <v>192</v>
      </c>
      <c r="D2748" s="5" t="n">
        <v>7</v>
      </c>
      <c r="E2748" s="5" t="n">
        <v>0</v>
      </c>
      <c r="F2748" s="5" t="n">
        <v>34.5</v>
      </c>
      <c r="G2748" s="5" t="n">
        <v>27.7</v>
      </c>
      <c r="H2748" s="5" t="n">
        <v>18.69</v>
      </c>
      <c r="I2748" s="6">
        <f>IF(E2748&gt;=Markov!$B$3,1,0)</f>
        <v/>
      </c>
      <c r="J2748" s="6">
        <f>I2747</f>
        <v/>
      </c>
      <c r="K2748" s="7">
        <f>MAR1!$B$5+MAR1!$C$5*COS(2*PI()*$C2748/365)+MAR1!$D$5*SIN(2*PI()*$C2748/365)</f>
        <v/>
      </c>
      <c r="L2748" s="7">
        <f>MAR1!$B$6+MAR1!$C$6*COS(2*PI()*$C2748/365)+MAR1!$D$6*SIN(2*PI()*$C2748/365)</f>
        <v/>
      </c>
      <c r="M2748" s="7">
        <f>MAR1!$B$7+MAR1!$C$7*COS(2*PI()*$C2748/365)+MAR1!$D$7*SIN(2*PI()*$C2748/365)</f>
        <v/>
      </c>
      <c r="N2748" s="7">
        <f>F2748-K2748</f>
        <v/>
      </c>
      <c r="O2748" s="7">
        <f>G2748-L2748</f>
        <v/>
      </c>
      <c r="P2748" s="7">
        <f>H2748-M2748</f>
        <v/>
      </c>
      <c r="Q2748" s="7">
        <f>IF($I2748=1,(N2748-MAR1!$B$11)/MAR1!$D$11,(N2748-MAR1!$C$11)/MAR1!$E$11)</f>
        <v/>
      </c>
      <c r="R2748" s="7">
        <f>IF($I2748=1,(O2748-MAR1!$B$12)/MAR1!$D$12,(O2748-MAR1!$C$12)/MAR1!$E$12)</f>
        <v/>
      </c>
      <c r="S2748" s="7">
        <f>IF($I2748=1,(P2748-MAR1!$B$13)/MAR1!$D$13,(P2748-MAR1!$C$13)/MAR1!$E$13)</f>
        <v/>
      </c>
    </row>
    <row r="2749">
      <c r="A2749" s="5" t="n">
        <v>2748</v>
      </c>
      <c r="B2749" s="5" t="n">
        <v>8</v>
      </c>
      <c r="C2749" s="5" t="n">
        <v>193</v>
      </c>
      <c r="D2749" s="5" t="n">
        <v>7</v>
      </c>
      <c r="E2749" s="5" t="n">
        <v>0</v>
      </c>
      <c r="F2749" s="5" t="n">
        <v>32.8</v>
      </c>
      <c r="G2749" s="5" t="n">
        <v>27.2</v>
      </c>
      <c r="H2749" s="5" t="n">
        <v>16.03</v>
      </c>
      <c r="I2749" s="6">
        <f>IF(E2749&gt;=Markov!$B$3,1,0)</f>
        <v/>
      </c>
      <c r="J2749" s="6">
        <f>I2748</f>
        <v/>
      </c>
      <c r="K2749" s="7">
        <f>MAR1!$B$5+MAR1!$C$5*COS(2*PI()*$C2749/365)+MAR1!$D$5*SIN(2*PI()*$C2749/365)</f>
        <v/>
      </c>
      <c r="L2749" s="7">
        <f>MAR1!$B$6+MAR1!$C$6*COS(2*PI()*$C2749/365)+MAR1!$D$6*SIN(2*PI()*$C2749/365)</f>
        <v/>
      </c>
      <c r="M2749" s="7">
        <f>MAR1!$B$7+MAR1!$C$7*COS(2*PI()*$C2749/365)+MAR1!$D$7*SIN(2*PI()*$C2749/365)</f>
        <v/>
      </c>
      <c r="N2749" s="7">
        <f>F2749-K2749</f>
        <v/>
      </c>
      <c r="O2749" s="7">
        <f>G2749-L2749</f>
        <v/>
      </c>
      <c r="P2749" s="7">
        <f>H2749-M2749</f>
        <v/>
      </c>
      <c r="Q2749" s="7">
        <f>IF($I2749=1,(N2749-MAR1!$B$11)/MAR1!$D$11,(N2749-MAR1!$C$11)/MAR1!$E$11)</f>
        <v/>
      </c>
      <c r="R2749" s="7">
        <f>IF($I2749=1,(O2749-MAR1!$B$12)/MAR1!$D$12,(O2749-MAR1!$C$12)/MAR1!$E$12)</f>
        <v/>
      </c>
      <c r="S2749" s="7">
        <f>IF($I2749=1,(P2749-MAR1!$B$13)/MAR1!$D$13,(P2749-MAR1!$C$13)/MAR1!$E$13)</f>
        <v/>
      </c>
    </row>
    <row r="2750">
      <c r="A2750" s="5" t="n">
        <v>2749</v>
      </c>
      <c r="B2750" s="5" t="n">
        <v>8</v>
      </c>
      <c r="C2750" s="5" t="n">
        <v>194</v>
      </c>
      <c r="D2750" s="5" t="n">
        <v>7</v>
      </c>
      <c r="E2750" s="5" t="n">
        <v>0</v>
      </c>
      <c r="F2750" s="5" t="n">
        <v>36.6</v>
      </c>
      <c r="G2750" s="5" t="n">
        <v>29</v>
      </c>
      <c r="H2750" s="5" t="n">
        <v>13.41</v>
      </c>
      <c r="I2750" s="6">
        <f>IF(E2750&gt;=Markov!$B$3,1,0)</f>
        <v/>
      </c>
      <c r="J2750" s="6">
        <f>I2749</f>
        <v/>
      </c>
      <c r="K2750" s="7">
        <f>MAR1!$B$5+MAR1!$C$5*COS(2*PI()*$C2750/365)+MAR1!$D$5*SIN(2*PI()*$C2750/365)</f>
        <v/>
      </c>
      <c r="L2750" s="7">
        <f>MAR1!$B$6+MAR1!$C$6*COS(2*PI()*$C2750/365)+MAR1!$D$6*SIN(2*PI()*$C2750/365)</f>
        <v/>
      </c>
      <c r="M2750" s="7">
        <f>MAR1!$B$7+MAR1!$C$7*COS(2*PI()*$C2750/365)+MAR1!$D$7*SIN(2*PI()*$C2750/365)</f>
        <v/>
      </c>
      <c r="N2750" s="7">
        <f>F2750-K2750</f>
        <v/>
      </c>
      <c r="O2750" s="7">
        <f>G2750-L2750</f>
        <v/>
      </c>
      <c r="P2750" s="7">
        <f>H2750-M2750</f>
        <v/>
      </c>
      <c r="Q2750" s="7">
        <f>IF($I2750=1,(N2750-MAR1!$B$11)/MAR1!$D$11,(N2750-MAR1!$C$11)/MAR1!$E$11)</f>
        <v/>
      </c>
      <c r="R2750" s="7">
        <f>IF($I2750=1,(O2750-MAR1!$B$12)/MAR1!$D$12,(O2750-MAR1!$C$12)/MAR1!$E$12)</f>
        <v/>
      </c>
      <c r="S2750" s="7">
        <f>IF($I2750=1,(P2750-MAR1!$B$13)/MAR1!$D$13,(P2750-MAR1!$C$13)/MAR1!$E$13)</f>
        <v/>
      </c>
    </row>
    <row r="2751">
      <c r="A2751" s="5" t="n">
        <v>2750</v>
      </c>
      <c r="B2751" s="5" t="n">
        <v>8</v>
      </c>
      <c r="C2751" s="5" t="n">
        <v>195</v>
      </c>
      <c r="D2751" s="5" t="n">
        <v>7</v>
      </c>
      <c r="E2751" s="5" t="n">
        <v>0</v>
      </c>
      <c r="F2751" s="5" t="n">
        <v>38.6</v>
      </c>
      <c r="G2751" s="5" t="n">
        <v>28.4</v>
      </c>
      <c r="H2751" s="5" t="n">
        <v>11.36</v>
      </c>
      <c r="I2751" s="6">
        <f>IF(E2751&gt;=Markov!$B$3,1,0)</f>
        <v/>
      </c>
      <c r="J2751" s="6">
        <f>I2750</f>
        <v/>
      </c>
      <c r="K2751" s="7">
        <f>MAR1!$B$5+MAR1!$C$5*COS(2*PI()*$C2751/365)+MAR1!$D$5*SIN(2*PI()*$C2751/365)</f>
        <v/>
      </c>
      <c r="L2751" s="7">
        <f>MAR1!$B$6+MAR1!$C$6*COS(2*PI()*$C2751/365)+MAR1!$D$6*SIN(2*PI()*$C2751/365)</f>
        <v/>
      </c>
      <c r="M2751" s="7">
        <f>MAR1!$B$7+MAR1!$C$7*COS(2*PI()*$C2751/365)+MAR1!$D$7*SIN(2*PI()*$C2751/365)</f>
        <v/>
      </c>
      <c r="N2751" s="7">
        <f>F2751-K2751</f>
        <v/>
      </c>
      <c r="O2751" s="7">
        <f>G2751-L2751</f>
        <v/>
      </c>
      <c r="P2751" s="7">
        <f>H2751-M2751</f>
        <v/>
      </c>
      <c r="Q2751" s="7">
        <f>IF($I2751=1,(N2751-MAR1!$B$11)/MAR1!$D$11,(N2751-MAR1!$C$11)/MAR1!$E$11)</f>
        <v/>
      </c>
      <c r="R2751" s="7">
        <f>IF($I2751=1,(O2751-MAR1!$B$12)/MAR1!$D$12,(O2751-MAR1!$C$12)/MAR1!$E$12)</f>
        <v/>
      </c>
      <c r="S2751" s="7">
        <f>IF($I2751=1,(P2751-MAR1!$B$13)/MAR1!$D$13,(P2751-MAR1!$C$13)/MAR1!$E$13)</f>
        <v/>
      </c>
    </row>
    <row r="2752">
      <c r="A2752" s="5" t="n">
        <v>2751</v>
      </c>
      <c r="B2752" s="5" t="n">
        <v>8</v>
      </c>
      <c r="C2752" s="5" t="n">
        <v>196</v>
      </c>
      <c r="D2752" s="5" t="n">
        <v>7</v>
      </c>
      <c r="E2752" s="5" t="n">
        <v>0</v>
      </c>
      <c r="F2752" s="5" t="n">
        <v>37.2</v>
      </c>
      <c r="G2752" s="5" t="n">
        <v>27.6</v>
      </c>
      <c r="H2752" s="5" t="n">
        <v>12.95</v>
      </c>
      <c r="I2752" s="6">
        <f>IF(E2752&gt;=Markov!$B$3,1,0)</f>
        <v/>
      </c>
      <c r="J2752" s="6">
        <f>I2751</f>
        <v/>
      </c>
      <c r="K2752" s="7">
        <f>MAR1!$B$5+MAR1!$C$5*COS(2*PI()*$C2752/365)+MAR1!$D$5*SIN(2*PI()*$C2752/365)</f>
        <v/>
      </c>
      <c r="L2752" s="7">
        <f>MAR1!$B$6+MAR1!$C$6*COS(2*PI()*$C2752/365)+MAR1!$D$6*SIN(2*PI()*$C2752/365)</f>
        <v/>
      </c>
      <c r="M2752" s="7">
        <f>MAR1!$B$7+MAR1!$C$7*COS(2*PI()*$C2752/365)+MAR1!$D$7*SIN(2*PI()*$C2752/365)</f>
        <v/>
      </c>
      <c r="N2752" s="7">
        <f>F2752-K2752</f>
        <v/>
      </c>
      <c r="O2752" s="7">
        <f>G2752-L2752</f>
        <v/>
      </c>
      <c r="P2752" s="7">
        <f>H2752-M2752</f>
        <v/>
      </c>
      <c r="Q2752" s="7">
        <f>IF($I2752=1,(N2752-MAR1!$B$11)/MAR1!$D$11,(N2752-MAR1!$C$11)/MAR1!$E$11)</f>
        <v/>
      </c>
      <c r="R2752" s="7">
        <f>IF($I2752=1,(O2752-MAR1!$B$12)/MAR1!$D$12,(O2752-MAR1!$C$12)/MAR1!$E$12)</f>
        <v/>
      </c>
      <c r="S2752" s="7">
        <f>IF($I2752=1,(P2752-MAR1!$B$13)/MAR1!$D$13,(P2752-MAR1!$C$13)/MAR1!$E$13)</f>
        <v/>
      </c>
    </row>
    <row r="2753">
      <c r="A2753" s="5" t="n">
        <v>2752</v>
      </c>
      <c r="B2753" s="5" t="n">
        <v>8</v>
      </c>
      <c r="C2753" s="5" t="n">
        <v>197</v>
      </c>
      <c r="D2753" s="5" t="n">
        <v>7</v>
      </c>
      <c r="E2753" s="5" t="n">
        <v>0</v>
      </c>
      <c r="F2753" s="5" t="n">
        <v>34.6</v>
      </c>
      <c r="G2753" s="5" t="n">
        <v>28.7</v>
      </c>
      <c r="H2753" s="5" t="n">
        <v>16.77</v>
      </c>
      <c r="I2753" s="6">
        <f>IF(E2753&gt;=Markov!$B$3,1,0)</f>
        <v/>
      </c>
      <c r="J2753" s="6">
        <f>I2752</f>
        <v/>
      </c>
      <c r="K2753" s="7">
        <f>MAR1!$B$5+MAR1!$C$5*COS(2*PI()*$C2753/365)+MAR1!$D$5*SIN(2*PI()*$C2753/365)</f>
        <v/>
      </c>
      <c r="L2753" s="7">
        <f>MAR1!$B$6+MAR1!$C$6*COS(2*PI()*$C2753/365)+MAR1!$D$6*SIN(2*PI()*$C2753/365)</f>
        <v/>
      </c>
      <c r="M2753" s="7">
        <f>MAR1!$B$7+MAR1!$C$7*COS(2*PI()*$C2753/365)+MAR1!$D$7*SIN(2*PI()*$C2753/365)</f>
        <v/>
      </c>
      <c r="N2753" s="7">
        <f>F2753-K2753</f>
        <v/>
      </c>
      <c r="O2753" s="7">
        <f>G2753-L2753</f>
        <v/>
      </c>
      <c r="P2753" s="7">
        <f>H2753-M2753</f>
        <v/>
      </c>
      <c r="Q2753" s="7">
        <f>IF($I2753=1,(N2753-MAR1!$B$11)/MAR1!$D$11,(N2753-MAR1!$C$11)/MAR1!$E$11)</f>
        <v/>
      </c>
      <c r="R2753" s="7">
        <f>IF($I2753=1,(O2753-MAR1!$B$12)/MAR1!$D$12,(O2753-MAR1!$C$12)/MAR1!$E$12)</f>
        <v/>
      </c>
      <c r="S2753" s="7">
        <f>IF($I2753=1,(P2753-MAR1!$B$13)/MAR1!$D$13,(P2753-MAR1!$C$13)/MAR1!$E$13)</f>
        <v/>
      </c>
    </row>
    <row r="2754">
      <c r="A2754" s="5" t="n">
        <v>2753</v>
      </c>
      <c r="B2754" s="5" t="n">
        <v>8</v>
      </c>
      <c r="C2754" s="5" t="n">
        <v>198</v>
      </c>
      <c r="D2754" s="5" t="n">
        <v>7</v>
      </c>
      <c r="E2754" s="5" t="n">
        <v>45.2</v>
      </c>
      <c r="F2754" s="5" t="n">
        <v>32.3</v>
      </c>
      <c r="G2754" s="5" t="n">
        <v>27.5</v>
      </c>
      <c r="H2754" s="5" t="n">
        <v>12.36</v>
      </c>
      <c r="I2754" s="6">
        <f>IF(E2754&gt;=Markov!$B$3,1,0)</f>
        <v/>
      </c>
      <c r="J2754" s="6">
        <f>I2753</f>
        <v/>
      </c>
      <c r="K2754" s="7">
        <f>MAR1!$B$5+MAR1!$C$5*COS(2*PI()*$C2754/365)+MAR1!$D$5*SIN(2*PI()*$C2754/365)</f>
        <v/>
      </c>
      <c r="L2754" s="7">
        <f>MAR1!$B$6+MAR1!$C$6*COS(2*PI()*$C2754/365)+MAR1!$D$6*SIN(2*PI()*$C2754/365)</f>
        <v/>
      </c>
      <c r="M2754" s="7">
        <f>MAR1!$B$7+MAR1!$C$7*COS(2*PI()*$C2754/365)+MAR1!$D$7*SIN(2*PI()*$C2754/365)</f>
        <v/>
      </c>
      <c r="N2754" s="7">
        <f>F2754-K2754</f>
        <v/>
      </c>
      <c r="O2754" s="7">
        <f>G2754-L2754</f>
        <v/>
      </c>
      <c r="P2754" s="7">
        <f>H2754-M2754</f>
        <v/>
      </c>
      <c r="Q2754" s="7">
        <f>IF($I2754=1,(N2754-MAR1!$B$11)/MAR1!$D$11,(N2754-MAR1!$C$11)/MAR1!$E$11)</f>
        <v/>
      </c>
      <c r="R2754" s="7">
        <f>IF($I2754=1,(O2754-MAR1!$B$12)/MAR1!$D$12,(O2754-MAR1!$C$12)/MAR1!$E$12)</f>
        <v/>
      </c>
      <c r="S2754" s="7">
        <f>IF($I2754=1,(P2754-MAR1!$B$13)/MAR1!$D$13,(P2754-MAR1!$C$13)/MAR1!$E$13)</f>
        <v/>
      </c>
    </row>
    <row r="2755">
      <c r="A2755" s="5" t="n">
        <v>2754</v>
      </c>
      <c r="B2755" s="5" t="n">
        <v>8</v>
      </c>
      <c r="C2755" s="5" t="n">
        <v>199</v>
      </c>
      <c r="D2755" s="5" t="n">
        <v>7</v>
      </c>
      <c r="E2755" s="5" t="n">
        <v>3.3</v>
      </c>
      <c r="F2755" s="5" t="n">
        <v>34.5</v>
      </c>
      <c r="G2755" s="5" t="n">
        <v>27.1</v>
      </c>
      <c r="H2755" s="5" t="n">
        <v>16.09</v>
      </c>
      <c r="I2755" s="6">
        <f>IF(E2755&gt;=Markov!$B$3,1,0)</f>
        <v/>
      </c>
      <c r="J2755" s="6">
        <f>I2754</f>
        <v/>
      </c>
      <c r="K2755" s="7">
        <f>MAR1!$B$5+MAR1!$C$5*COS(2*PI()*$C2755/365)+MAR1!$D$5*SIN(2*PI()*$C2755/365)</f>
        <v/>
      </c>
      <c r="L2755" s="7">
        <f>MAR1!$B$6+MAR1!$C$6*COS(2*PI()*$C2755/365)+MAR1!$D$6*SIN(2*PI()*$C2755/365)</f>
        <v/>
      </c>
      <c r="M2755" s="7">
        <f>MAR1!$B$7+MAR1!$C$7*COS(2*PI()*$C2755/365)+MAR1!$D$7*SIN(2*PI()*$C2755/365)</f>
        <v/>
      </c>
      <c r="N2755" s="7">
        <f>F2755-K2755</f>
        <v/>
      </c>
      <c r="O2755" s="7">
        <f>G2755-L2755</f>
        <v/>
      </c>
      <c r="P2755" s="7">
        <f>H2755-M2755</f>
        <v/>
      </c>
      <c r="Q2755" s="7">
        <f>IF($I2755=1,(N2755-MAR1!$B$11)/MAR1!$D$11,(N2755-MAR1!$C$11)/MAR1!$E$11)</f>
        <v/>
      </c>
      <c r="R2755" s="7">
        <f>IF($I2755=1,(O2755-MAR1!$B$12)/MAR1!$D$12,(O2755-MAR1!$C$12)/MAR1!$E$12)</f>
        <v/>
      </c>
      <c r="S2755" s="7">
        <f>IF($I2755=1,(P2755-MAR1!$B$13)/MAR1!$D$13,(P2755-MAR1!$C$13)/MAR1!$E$13)</f>
        <v/>
      </c>
    </row>
    <row r="2756">
      <c r="A2756" s="5" t="n">
        <v>2755</v>
      </c>
      <c r="B2756" s="5" t="n">
        <v>8</v>
      </c>
      <c r="C2756" s="5" t="n">
        <v>200</v>
      </c>
      <c r="D2756" s="5" t="n">
        <v>7</v>
      </c>
      <c r="E2756" s="5" t="n">
        <v>0</v>
      </c>
      <c r="F2756" s="5" t="n">
        <v>38.3</v>
      </c>
      <c r="G2756" s="5" t="n">
        <v>27.1</v>
      </c>
      <c r="H2756" s="5" t="n">
        <v>20.69</v>
      </c>
      <c r="I2756" s="6">
        <f>IF(E2756&gt;=Markov!$B$3,1,0)</f>
        <v/>
      </c>
      <c r="J2756" s="6">
        <f>I2755</f>
        <v/>
      </c>
      <c r="K2756" s="7">
        <f>MAR1!$B$5+MAR1!$C$5*COS(2*PI()*$C2756/365)+MAR1!$D$5*SIN(2*PI()*$C2756/365)</f>
        <v/>
      </c>
      <c r="L2756" s="7">
        <f>MAR1!$B$6+MAR1!$C$6*COS(2*PI()*$C2756/365)+MAR1!$D$6*SIN(2*PI()*$C2756/365)</f>
        <v/>
      </c>
      <c r="M2756" s="7">
        <f>MAR1!$B$7+MAR1!$C$7*COS(2*PI()*$C2756/365)+MAR1!$D$7*SIN(2*PI()*$C2756/365)</f>
        <v/>
      </c>
      <c r="N2756" s="7">
        <f>F2756-K2756</f>
        <v/>
      </c>
      <c r="O2756" s="7">
        <f>G2756-L2756</f>
        <v/>
      </c>
      <c r="P2756" s="7">
        <f>H2756-M2756</f>
        <v/>
      </c>
      <c r="Q2756" s="7">
        <f>IF($I2756=1,(N2756-MAR1!$B$11)/MAR1!$D$11,(N2756-MAR1!$C$11)/MAR1!$E$11)</f>
        <v/>
      </c>
      <c r="R2756" s="7">
        <f>IF($I2756=1,(O2756-MAR1!$B$12)/MAR1!$D$12,(O2756-MAR1!$C$12)/MAR1!$E$12)</f>
        <v/>
      </c>
      <c r="S2756" s="7">
        <f>IF($I2756=1,(P2756-MAR1!$B$13)/MAR1!$D$13,(P2756-MAR1!$C$13)/MAR1!$E$13)</f>
        <v/>
      </c>
    </row>
    <row r="2757">
      <c r="A2757" s="5" t="n">
        <v>2756</v>
      </c>
      <c r="B2757" s="5" t="n">
        <v>8</v>
      </c>
      <c r="C2757" s="5" t="n">
        <v>201</v>
      </c>
      <c r="D2757" s="5" t="n">
        <v>7</v>
      </c>
      <c r="E2757" s="5" t="n">
        <v>5.3</v>
      </c>
      <c r="F2757" s="5" t="n">
        <v>34</v>
      </c>
      <c r="G2757" s="5" t="n">
        <v>25.5</v>
      </c>
      <c r="H2757" s="5" t="n">
        <v>9.880000000000001</v>
      </c>
      <c r="I2757" s="6">
        <f>IF(E2757&gt;=Markov!$B$3,1,0)</f>
        <v/>
      </c>
      <c r="J2757" s="6">
        <f>I2756</f>
        <v/>
      </c>
      <c r="K2757" s="7">
        <f>MAR1!$B$5+MAR1!$C$5*COS(2*PI()*$C2757/365)+MAR1!$D$5*SIN(2*PI()*$C2757/365)</f>
        <v/>
      </c>
      <c r="L2757" s="7">
        <f>MAR1!$B$6+MAR1!$C$6*COS(2*PI()*$C2757/365)+MAR1!$D$6*SIN(2*PI()*$C2757/365)</f>
        <v/>
      </c>
      <c r="M2757" s="7">
        <f>MAR1!$B$7+MAR1!$C$7*COS(2*PI()*$C2757/365)+MAR1!$D$7*SIN(2*PI()*$C2757/365)</f>
        <v/>
      </c>
      <c r="N2757" s="7">
        <f>F2757-K2757</f>
        <v/>
      </c>
      <c r="O2757" s="7">
        <f>G2757-L2757</f>
        <v/>
      </c>
      <c r="P2757" s="7">
        <f>H2757-M2757</f>
        <v/>
      </c>
      <c r="Q2757" s="7">
        <f>IF($I2757=1,(N2757-MAR1!$B$11)/MAR1!$D$11,(N2757-MAR1!$C$11)/MAR1!$E$11)</f>
        <v/>
      </c>
      <c r="R2757" s="7">
        <f>IF($I2757=1,(O2757-MAR1!$B$12)/MAR1!$D$12,(O2757-MAR1!$C$12)/MAR1!$E$12)</f>
        <v/>
      </c>
      <c r="S2757" s="7">
        <f>IF($I2757=1,(P2757-MAR1!$B$13)/MAR1!$D$13,(P2757-MAR1!$C$13)/MAR1!$E$13)</f>
        <v/>
      </c>
    </row>
    <row r="2758">
      <c r="A2758" s="5" t="n">
        <v>2757</v>
      </c>
      <c r="B2758" s="5" t="n">
        <v>8</v>
      </c>
      <c r="C2758" s="5" t="n">
        <v>202</v>
      </c>
      <c r="D2758" s="5" t="n">
        <v>7</v>
      </c>
      <c r="E2758" s="5" t="n">
        <v>7.1</v>
      </c>
      <c r="F2758" s="5" t="n">
        <v>33.1</v>
      </c>
      <c r="G2758" s="5" t="n">
        <v>26.7</v>
      </c>
      <c r="H2758" s="5" t="n">
        <v>16.02</v>
      </c>
      <c r="I2758" s="6">
        <f>IF(E2758&gt;=Markov!$B$3,1,0)</f>
        <v/>
      </c>
      <c r="J2758" s="6">
        <f>I2757</f>
        <v/>
      </c>
      <c r="K2758" s="7">
        <f>MAR1!$B$5+MAR1!$C$5*COS(2*PI()*$C2758/365)+MAR1!$D$5*SIN(2*PI()*$C2758/365)</f>
        <v/>
      </c>
      <c r="L2758" s="7">
        <f>MAR1!$B$6+MAR1!$C$6*COS(2*PI()*$C2758/365)+MAR1!$D$6*SIN(2*PI()*$C2758/365)</f>
        <v/>
      </c>
      <c r="M2758" s="7">
        <f>MAR1!$B$7+MAR1!$C$7*COS(2*PI()*$C2758/365)+MAR1!$D$7*SIN(2*PI()*$C2758/365)</f>
        <v/>
      </c>
      <c r="N2758" s="7">
        <f>F2758-K2758</f>
        <v/>
      </c>
      <c r="O2758" s="7">
        <f>G2758-L2758</f>
        <v/>
      </c>
      <c r="P2758" s="7">
        <f>H2758-M2758</f>
        <v/>
      </c>
      <c r="Q2758" s="7">
        <f>IF($I2758=1,(N2758-MAR1!$B$11)/MAR1!$D$11,(N2758-MAR1!$C$11)/MAR1!$E$11)</f>
        <v/>
      </c>
      <c r="R2758" s="7">
        <f>IF($I2758=1,(O2758-MAR1!$B$12)/MAR1!$D$12,(O2758-MAR1!$C$12)/MAR1!$E$12)</f>
        <v/>
      </c>
      <c r="S2758" s="7">
        <f>IF($I2758=1,(P2758-MAR1!$B$13)/MAR1!$D$13,(P2758-MAR1!$C$13)/MAR1!$E$13)</f>
        <v/>
      </c>
    </row>
    <row r="2759">
      <c r="A2759" s="5" t="n">
        <v>2758</v>
      </c>
      <c r="B2759" s="5" t="n">
        <v>8</v>
      </c>
      <c r="C2759" s="5" t="n">
        <v>203</v>
      </c>
      <c r="D2759" s="5" t="n">
        <v>7</v>
      </c>
      <c r="E2759" s="5" t="n">
        <v>0</v>
      </c>
      <c r="F2759" s="5" t="n">
        <v>35.9</v>
      </c>
      <c r="G2759" s="5" t="n">
        <v>28.2</v>
      </c>
      <c r="H2759" s="5" t="n">
        <v>20.28</v>
      </c>
      <c r="I2759" s="6">
        <f>IF(E2759&gt;=Markov!$B$3,1,0)</f>
        <v/>
      </c>
      <c r="J2759" s="6">
        <f>I2758</f>
        <v/>
      </c>
      <c r="K2759" s="7">
        <f>MAR1!$B$5+MAR1!$C$5*COS(2*PI()*$C2759/365)+MAR1!$D$5*SIN(2*PI()*$C2759/365)</f>
        <v/>
      </c>
      <c r="L2759" s="7">
        <f>MAR1!$B$6+MAR1!$C$6*COS(2*PI()*$C2759/365)+MAR1!$D$6*SIN(2*PI()*$C2759/365)</f>
        <v/>
      </c>
      <c r="M2759" s="7">
        <f>MAR1!$B$7+MAR1!$C$7*COS(2*PI()*$C2759/365)+MAR1!$D$7*SIN(2*PI()*$C2759/365)</f>
        <v/>
      </c>
      <c r="N2759" s="7">
        <f>F2759-K2759</f>
        <v/>
      </c>
      <c r="O2759" s="7">
        <f>G2759-L2759</f>
        <v/>
      </c>
      <c r="P2759" s="7">
        <f>H2759-M2759</f>
        <v/>
      </c>
      <c r="Q2759" s="7">
        <f>IF($I2759=1,(N2759-MAR1!$B$11)/MAR1!$D$11,(N2759-MAR1!$C$11)/MAR1!$E$11)</f>
        <v/>
      </c>
      <c r="R2759" s="7">
        <f>IF($I2759=1,(O2759-MAR1!$B$12)/MAR1!$D$12,(O2759-MAR1!$C$12)/MAR1!$E$12)</f>
        <v/>
      </c>
      <c r="S2759" s="7">
        <f>IF($I2759=1,(P2759-MAR1!$B$13)/MAR1!$D$13,(P2759-MAR1!$C$13)/MAR1!$E$13)</f>
        <v/>
      </c>
    </row>
    <row r="2760">
      <c r="A2760" s="5" t="n">
        <v>2759</v>
      </c>
      <c r="B2760" s="5" t="n">
        <v>8</v>
      </c>
      <c r="C2760" s="5" t="n">
        <v>204</v>
      </c>
      <c r="D2760" s="5" t="n">
        <v>7</v>
      </c>
      <c r="E2760" s="5" t="n">
        <v>0</v>
      </c>
      <c r="F2760" s="5" t="n">
        <v>36.5</v>
      </c>
      <c r="G2760" s="5" t="n">
        <v>31</v>
      </c>
      <c r="H2760" s="5" t="n">
        <v>28.17</v>
      </c>
      <c r="I2760" s="6">
        <f>IF(E2760&gt;=Markov!$B$3,1,0)</f>
        <v/>
      </c>
      <c r="J2760" s="6">
        <f>I2759</f>
        <v/>
      </c>
      <c r="K2760" s="7">
        <f>MAR1!$B$5+MAR1!$C$5*COS(2*PI()*$C2760/365)+MAR1!$D$5*SIN(2*PI()*$C2760/365)</f>
        <v/>
      </c>
      <c r="L2760" s="7">
        <f>MAR1!$B$6+MAR1!$C$6*COS(2*PI()*$C2760/365)+MAR1!$D$6*SIN(2*PI()*$C2760/365)</f>
        <v/>
      </c>
      <c r="M2760" s="7">
        <f>MAR1!$B$7+MAR1!$C$7*COS(2*PI()*$C2760/365)+MAR1!$D$7*SIN(2*PI()*$C2760/365)</f>
        <v/>
      </c>
      <c r="N2760" s="7">
        <f>F2760-K2760</f>
        <v/>
      </c>
      <c r="O2760" s="7">
        <f>G2760-L2760</f>
        <v/>
      </c>
      <c r="P2760" s="7">
        <f>H2760-M2760</f>
        <v/>
      </c>
      <c r="Q2760" s="7">
        <f>IF($I2760=1,(N2760-MAR1!$B$11)/MAR1!$D$11,(N2760-MAR1!$C$11)/MAR1!$E$11)</f>
        <v/>
      </c>
      <c r="R2760" s="7">
        <f>IF($I2760=1,(O2760-MAR1!$B$12)/MAR1!$D$12,(O2760-MAR1!$C$12)/MAR1!$E$12)</f>
        <v/>
      </c>
      <c r="S2760" s="7">
        <f>IF($I2760=1,(P2760-MAR1!$B$13)/MAR1!$D$13,(P2760-MAR1!$C$13)/MAR1!$E$13)</f>
        <v/>
      </c>
    </row>
    <row r="2761">
      <c r="A2761" s="5" t="n">
        <v>2760</v>
      </c>
      <c r="B2761" s="5" t="n">
        <v>8</v>
      </c>
      <c r="C2761" s="5" t="n">
        <v>205</v>
      </c>
      <c r="D2761" s="5" t="n">
        <v>7</v>
      </c>
      <c r="E2761" s="5" t="n">
        <v>44.9</v>
      </c>
      <c r="F2761" s="5" t="n">
        <v>31.6</v>
      </c>
      <c r="G2761" s="5" t="n">
        <v>26.4</v>
      </c>
      <c r="H2761" s="5" t="n">
        <v>15.96</v>
      </c>
      <c r="I2761" s="6">
        <f>IF(E2761&gt;=Markov!$B$3,1,0)</f>
        <v/>
      </c>
      <c r="J2761" s="6">
        <f>I2760</f>
        <v/>
      </c>
      <c r="K2761" s="7">
        <f>MAR1!$B$5+MAR1!$C$5*COS(2*PI()*$C2761/365)+MAR1!$D$5*SIN(2*PI()*$C2761/365)</f>
        <v/>
      </c>
      <c r="L2761" s="7">
        <f>MAR1!$B$6+MAR1!$C$6*COS(2*PI()*$C2761/365)+MAR1!$D$6*SIN(2*PI()*$C2761/365)</f>
        <v/>
      </c>
      <c r="M2761" s="7">
        <f>MAR1!$B$7+MAR1!$C$7*COS(2*PI()*$C2761/365)+MAR1!$D$7*SIN(2*PI()*$C2761/365)</f>
        <v/>
      </c>
      <c r="N2761" s="7">
        <f>F2761-K2761</f>
        <v/>
      </c>
      <c r="O2761" s="7">
        <f>G2761-L2761</f>
        <v/>
      </c>
      <c r="P2761" s="7">
        <f>H2761-M2761</f>
        <v/>
      </c>
      <c r="Q2761" s="7">
        <f>IF($I2761=1,(N2761-MAR1!$B$11)/MAR1!$D$11,(N2761-MAR1!$C$11)/MAR1!$E$11)</f>
        <v/>
      </c>
      <c r="R2761" s="7">
        <f>IF($I2761=1,(O2761-MAR1!$B$12)/MAR1!$D$12,(O2761-MAR1!$C$12)/MAR1!$E$12)</f>
        <v/>
      </c>
      <c r="S2761" s="7">
        <f>IF($I2761=1,(P2761-MAR1!$B$13)/MAR1!$D$13,(P2761-MAR1!$C$13)/MAR1!$E$13)</f>
        <v/>
      </c>
    </row>
    <row r="2762">
      <c r="A2762" s="5" t="n">
        <v>2761</v>
      </c>
      <c r="B2762" s="5" t="n">
        <v>8</v>
      </c>
      <c r="C2762" s="5" t="n">
        <v>206</v>
      </c>
      <c r="D2762" s="5" t="n">
        <v>7</v>
      </c>
      <c r="E2762" s="5" t="n">
        <v>8.699999999999999</v>
      </c>
      <c r="F2762" s="5" t="n">
        <v>31.2</v>
      </c>
      <c r="G2762" s="5" t="n">
        <v>25.5</v>
      </c>
      <c r="H2762" s="5" t="n">
        <v>11.64</v>
      </c>
      <c r="I2762" s="6">
        <f>IF(E2762&gt;=Markov!$B$3,1,0)</f>
        <v/>
      </c>
      <c r="J2762" s="6">
        <f>I2761</f>
        <v/>
      </c>
      <c r="K2762" s="7">
        <f>MAR1!$B$5+MAR1!$C$5*COS(2*PI()*$C2762/365)+MAR1!$D$5*SIN(2*PI()*$C2762/365)</f>
        <v/>
      </c>
      <c r="L2762" s="7">
        <f>MAR1!$B$6+MAR1!$C$6*COS(2*PI()*$C2762/365)+MAR1!$D$6*SIN(2*PI()*$C2762/365)</f>
        <v/>
      </c>
      <c r="M2762" s="7">
        <f>MAR1!$B$7+MAR1!$C$7*COS(2*PI()*$C2762/365)+MAR1!$D$7*SIN(2*PI()*$C2762/365)</f>
        <v/>
      </c>
      <c r="N2762" s="7">
        <f>F2762-K2762</f>
        <v/>
      </c>
      <c r="O2762" s="7">
        <f>G2762-L2762</f>
        <v/>
      </c>
      <c r="P2762" s="7">
        <f>H2762-M2762</f>
        <v/>
      </c>
      <c r="Q2762" s="7">
        <f>IF($I2762=1,(N2762-MAR1!$B$11)/MAR1!$D$11,(N2762-MAR1!$C$11)/MAR1!$E$11)</f>
        <v/>
      </c>
      <c r="R2762" s="7">
        <f>IF($I2762=1,(O2762-MAR1!$B$12)/MAR1!$D$12,(O2762-MAR1!$C$12)/MAR1!$E$12)</f>
        <v/>
      </c>
      <c r="S2762" s="7">
        <f>IF($I2762=1,(P2762-MAR1!$B$13)/MAR1!$D$13,(P2762-MAR1!$C$13)/MAR1!$E$13)</f>
        <v/>
      </c>
    </row>
    <row r="2763">
      <c r="A2763" s="5" t="n">
        <v>2762</v>
      </c>
      <c r="B2763" s="5" t="n">
        <v>8</v>
      </c>
      <c r="C2763" s="5" t="n">
        <v>207</v>
      </c>
      <c r="D2763" s="5" t="n">
        <v>7</v>
      </c>
      <c r="E2763" s="5" t="n">
        <v>12.7</v>
      </c>
      <c r="F2763" s="5" t="n">
        <v>32.1</v>
      </c>
      <c r="G2763" s="5" t="n">
        <v>25.4</v>
      </c>
      <c r="H2763" s="5" t="n">
        <v>13.39</v>
      </c>
      <c r="I2763" s="6">
        <f>IF(E2763&gt;=Markov!$B$3,1,0)</f>
        <v/>
      </c>
      <c r="J2763" s="6">
        <f>I2762</f>
        <v/>
      </c>
      <c r="K2763" s="7">
        <f>MAR1!$B$5+MAR1!$C$5*COS(2*PI()*$C2763/365)+MAR1!$D$5*SIN(2*PI()*$C2763/365)</f>
        <v/>
      </c>
      <c r="L2763" s="7">
        <f>MAR1!$B$6+MAR1!$C$6*COS(2*PI()*$C2763/365)+MAR1!$D$6*SIN(2*PI()*$C2763/365)</f>
        <v/>
      </c>
      <c r="M2763" s="7">
        <f>MAR1!$B$7+MAR1!$C$7*COS(2*PI()*$C2763/365)+MAR1!$D$7*SIN(2*PI()*$C2763/365)</f>
        <v/>
      </c>
      <c r="N2763" s="7">
        <f>F2763-K2763</f>
        <v/>
      </c>
      <c r="O2763" s="7">
        <f>G2763-L2763</f>
        <v/>
      </c>
      <c r="P2763" s="7">
        <f>H2763-M2763</f>
        <v/>
      </c>
      <c r="Q2763" s="7">
        <f>IF($I2763=1,(N2763-MAR1!$B$11)/MAR1!$D$11,(N2763-MAR1!$C$11)/MAR1!$E$11)</f>
        <v/>
      </c>
      <c r="R2763" s="7">
        <f>IF($I2763=1,(O2763-MAR1!$B$12)/MAR1!$D$12,(O2763-MAR1!$C$12)/MAR1!$E$12)</f>
        <v/>
      </c>
      <c r="S2763" s="7">
        <f>IF($I2763=1,(P2763-MAR1!$B$13)/MAR1!$D$13,(P2763-MAR1!$C$13)/MAR1!$E$13)</f>
        <v/>
      </c>
    </row>
    <row r="2764">
      <c r="A2764" s="5" t="n">
        <v>2763</v>
      </c>
      <c r="B2764" s="5" t="n">
        <v>8</v>
      </c>
      <c r="C2764" s="5" t="n">
        <v>208</v>
      </c>
      <c r="D2764" s="5" t="n">
        <v>7</v>
      </c>
      <c r="E2764" s="5" t="n">
        <v>25.3</v>
      </c>
      <c r="F2764" s="5" t="n">
        <v>30.4</v>
      </c>
      <c r="G2764" s="5" t="n">
        <v>23.6</v>
      </c>
      <c r="H2764" s="5" t="n">
        <v>14.99</v>
      </c>
      <c r="I2764" s="6">
        <f>IF(E2764&gt;=Markov!$B$3,1,0)</f>
        <v/>
      </c>
      <c r="J2764" s="6">
        <f>I2763</f>
        <v/>
      </c>
      <c r="K2764" s="7">
        <f>MAR1!$B$5+MAR1!$C$5*COS(2*PI()*$C2764/365)+MAR1!$D$5*SIN(2*PI()*$C2764/365)</f>
        <v/>
      </c>
      <c r="L2764" s="7">
        <f>MAR1!$B$6+MAR1!$C$6*COS(2*PI()*$C2764/365)+MAR1!$D$6*SIN(2*PI()*$C2764/365)</f>
        <v/>
      </c>
      <c r="M2764" s="7">
        <f>MAR1!$B$7+MAR1!$C$7*COS(2*PI()*$C2764/365)+MAR1!$D$7*SIN(2*PI()*$C2764/365)</f>
        <v/>
      </c>
      <c r="N2764" s="7">
        <f>F2764-K2764</f>
        <v/>
      </c>
      <c r="O2764" s="7">
        <f>G2764-L2764</f>
        <v/>
      </c>
      <c r="P2764" s="7">
        <f>H2764-M2764</f>
        <v/>
      </c>
      <c r="Q2764" s="7">
        <f>IF($I2764=1,(N2764-MAR1!$B$11)/MAR1!$D$11,(N2764-MAR1!$C$11)/MAR1!$E$11)</f>
        <v/>
      </c>
      <c r="R2764" s="7">
        <f>IF($I2764=1,(O2764-MAR1!$B$12)/MAR1!$D$12,(O2764-MAR1!$C$12)/MAR1!$E$12)</f>
        <v/>
      </c>
      <c r="S2764" s="7">
        <f>IF($I2764=1,(P2764-MAR1!$B$13)/MAR1!$D$13,(P2764-MAR1!$C$13)/MAR1!$E$13)</f>
        <v/>
      </c>
    </row>
    <row r="2765">
      <c r="A2765" s="5" t="n">
        <v>2764</v>
      </c>
      <c r="B2765" s="5" t="n">
        <v>8</v>
      </c>
      <c r="C2765" s="5" t="n">
        <v>209</v>
      </c>
      <c r="D2765" s="5" t="n">
        <v>7</v>
      </c>
      <c r="E2765" s="5" t="n">
        <v>26.6</v>
      </c>
      <c r="F2765" s="5" t="n">
        <v>29.4</v>
      </c>
      <c r="G2765" s="5" t="n">
        <v>23.7</v>
      </c>
      <c r="H2765" s="5" t="n">
        <v>9.41</v>
      </c>
      <c r="I2765" s="6">
        <f>IF(E2765&gt;=Markov!$B$3,1,0)</f>
        <v/>
      </c>
      <c r="J2765" s="6">
        <f>I2764</f>
        <v/>
      </c>
      <c r="K2765" s="7">
        <f>MAR1!$B$5+MAR1!$C$5*COS(2*PI()*$C2765/365)+MAR1!$D$5*SIN(2*PI()*$C2765/365)</f>
        <v/>
      </c>
      <c r="L2765" s="7">
        <f>MAR1!$B$6+MAR1!$C$6*COS(2*PI()*$C2765/365)+MAR1!$D$6*SIN(2*PI()*$C2765/365)</f>
        <v/>
      </c>
      <c r="M2765" s="7">
        <f>MAR1!$B$7+MAR1!$C$7*COS(2*PI()*$C2765/365)+MAR1!$D$7*SIN(2*PI()*$C2765/365)</f>
        <v/>
      </c>
      <c r="N2765" s="7">
        <f>F2765-K2765</f>
        <v/>
      </c>
      <c r="O2765" s="7">
        <f>G2765-L2765</f>
        <v/>
      </c>
      <c r="P2765" s="7">
        <f>H2765-M2765</f>
        <v/>
      </c>
      <c r="Q2765" s="7">
        <f>IF($I2765=1,(N2765-MAR1!$B$11)/MAR1!$D$11,(N2765-MAR1!$C$11)/MAR1!$E$11)</f>
        <v/>
      </c>
      <c r="R2765" s="7">
        <f>IF($I2765=1,(O2765-MAR1!$B$12)/MAR1!$D$12,(O2765-MAR1!$C$12)/MAR1!$E$12)</f>
        <v/>
      </c>
      <c r="S2765" s="7">
        <f>IF($I2765=1,(P2765-MAR1!$B$13)/MAR1!$D$13,(P2765-MAR1!$C$13)/MAR1!$E$13)</f>
        <v/>
      </c>
    </row>
    <row r="2766">
      <c r="A2766" s="5" t="n">
        <v>2765</v>
      </c>
      <c r="B2766" s="5" t="n">
        <v>8</v>
      </c>
      <c r="C2766" s="5" t="n">
        <v>210</v>
      </c>
      <c r="D2766" s="5" t="n">
        <v>7</v>
      </c>
      <c r="E2766" s="5" t="n">
        <v>1.1</v>
      </c>
      <c r="F2766" s="5" t="n">
        <v>31.3</v>
      </c>
      <c r="G2766" s="5" t="n">
        <v>24.3</v>
      </c>
      <c r="H2766" s="5" t="n">
        <v>15.92</v>
      </c>
      <c r="I2766" s="6">
        <f>IF(E2766&gt;=Markov!$B$3,1,0)</f>
        <v/>
      </c>
      <c r="J2766" s="6">
        <f>I2765</f>
        <v/>
      </c>
      <c r="K2766" s="7">
        <f>MAR1!$B$5+MAR1!$C$5*COS(2*PI()*$C2766/365)+MAR1!$D$5*SIN(2*PI()*$C2766/365)</f>
        <v/>
      </c>
      <c r="L2766" s="7">
        <f>MAR1!$B$6+MAR1!$C$6*COS(2*PI()*$C2766/365)+MAR1!$D$6*SIN(2*PI()*$C2766/365)</f>
        <v/>
      </c>
      <c r="M2766" s="7">
        <f>MAR1!$B$7+MAR1!$C$7*COS(2*PI()*$C2766/365)+MAR1!$D$7*SIN(2*PI()*$C2766/365)</f>
        <v/>
      </c>
      <c r="N2766" s="7">
        <f>F2766-K2766</f>
        <v/>
      </c>
      <c r="O2766" s="7">
        <f>G2766-L2766</f>
        <v/>
      </c>
      <c r="P2766" s="7">
        <f>H2766-M2766</f>
        <v/>
      </c>
      <c r="Q2766" s="7">
        <f>IF($I2766=1,(N2766-MAR1!$B$11)/MAR1!$D$11,(N2766-MAR1!$C$11)/MAR1!$E$11)</f>
        <v/>
      </c>
      <c r="R2766" s="7">
        <f>IF($I2766=1,(O2766-MAR1!$B$12)/MAR1!$D$12,(O2766-MAR1!$C$12)/MAR1!$E$12)</f>
        <v/>
      </c>
      <c r="S2766" s="7">
        <f>IF($I2766=1,(P2766-MAR1!$B$13)/MAR1!$D$13,(P2766-MAR1!$C$13)/MAR1!$E$13)</f>
        <v/>
      </c>
    </row>
    <row r="2767">
      <c r="A2767" s="5" t="n">
        <v>2766</v>
      </c>
      <c r="B2767" s="5" t="n">
        <v>8</v>
      </c>
      <c r="C2767" s="5" t="n">
        <v>211</v>
      </c>
      <c r="D2767" s="5" t="n">
        <v>7</v>
      </c>
      <c r="E2767" s="5" t="n">
        <v>31.9</v>
      </c>
      <c r="F2767" s="5" t="n">
        <v>32.1</v>
      </c>
      <c r="G2767" s="5" t="n">
        <v>27</v>
      </c>
      <c r="H2767" s="5" t="n">
        <v>8.56</v>
      </c>
      <c r="I2767" s="6">
        <f>IF(E2767&gt;=Markov!$B$3,1,0)</f>
        <v/>
      </c>
      <c r="J2767" s="6">
        <f>I2766</f>
        <v/>
      </c>
      <c r="K2767" s="7">
        <f>MAR1!$B$5+MAR1!$C$5*COS(2*PI()*$C2767/365)+MAR1!$D$5*SIN(2*PI()*$C2767/365)</f>
        <v/>
      </c>
      <c r="L2767" s="7">
        <f>MAR1!$B$6+MAR1!$C$6*COS(2*PI()*$C2767/365)+MAR1!$D$6*SIN(2*PI()*$C2767/365)</f>
        <v/>
      </c>
      <c r="M2767" s="7">
        <f>MAR1!$B$7+MAR1!$C$7*COS(2*PI()*$C2767/365)+MAR1!$D$7*SIN(2*PI()*$C2767/365)</f>
        <v/>
      </c>
      <c r="N2767" s="7">
        <f>F2767-K2767</f>
        <v/>
      </c>
      <c r="O2767" s="7">
        <f>G2767-L2767</f>
        <v/>
      </c>
      <c r="P2767" s="7">
        <f>H2767-M2767</f>
        <v/>
      </c>
      <c r="Q2767" s="7">
        <f>IF($I2767=1,(N2767-MAR1!$B$11)/MAR1!$D$11,(N2767-MAR1!$C$11)/MAR1!$E$11)</f>
        <v/>
      </c>
      <c r="R2767" s="7">
        <f>IF($I2767=1,(O2767-MAR1!$B$12)/MAR1!$D$12,(O2767-MAR1!$C$12)/MAR1!$E$12)</f>
        <v/>
      </c>
      <c r="S2767" s="7">
        <f>IF($I2767=1,(P2767-MAR1!$B$13)/MAR1!$D$13,(P2767-MAR1!$C$13)/MAR1!$E$13)</f>
        <v/>
      </c>
    </row>
    <row r="2768">
      <c r="A2768" s="5" t="n">
        <v>2767</v>
      </c>
      <c r="B2768" s="5" t="n">
        <v>8</v>
      </c>
      <c r="C2768" s="5" t="n">
        <v>212</v>
      </c>
      <c r="D2768" s="5" t="n">
        <v>7</v>
      </c>
      <c r="E2768" s="5" t="n">
        <v>0</v>
      </c>
      <c r="F2768" s="5" t="n">
        <v>36.2</v>
      </c>
      <c r="G2768" s="5" t="n">
        <v>28.1</v>
      </c>
      <c r="H2768" s="5" t="n">
        <v>19.73</v>
      </c>
      <c r="I2768" s="6">
        <f>IF(E2768&gt;=Markov!$B$3,1,0)</f>
        <v/>
      </c>
      <c r="J2768" s="6">
        <f>I2767</f>
        <v/>
      </c>
      <c r="K2768" s="7">
        <f>MAR1!$B$5+MAR1!$C$5*COS(2*PI()*$C2768/365)+MAR1!$D$5*SIN(2*PI()*$C2768/365)</f>
        <v/>
      </c>
      <c r="L2768" s="7">
        <f>MAR1!$B$6+MAR1!$C$6*COS(2*PI()*$C2768/365)+MAR1!$D$6*SIN(2*PI()*$C2768/365)</f>
        <v/>
      </c>
      <c r="M2768" s="7">
        <f>MAR1!$B$7+MAR1!$C$7*COS(2*PI()*$C2768/365)+MAR1!$D$7*SIN(2*PI()*$C2768/365)</f>
        <v/>
      </c>
      <c r="N2768" s="7">
        <f>F2768-K2768</f>
        <v/>
      </c>
      <c r="O2768" s="7">
        <f>G2768-L2768</f>
        <v/>
      </c>
      <c r="P2768" s="7">
        <f>H2768-M2768</f>
        <v/>
      </c>
      <c r="Q2768" s="7">
        <f>IF($I2768=1,(N2768-MAR1!$B$11)/MAR1!$D$11,(N2768-MAR1!$C$11)/MAR1!$E$11)</f>
        <v/>
      </c>
      <c r="R2768" s="7">
        <f>IF($I2768=1,(O2768-MAR1!$B$12)/MAR1!$D$12,(O2768-MAR1!$C$12)/MAR1!$E$12)</f>
        <v/>
      </c>
      <c r="S2768" s="7">
        <f>IF($I2768=1,(P2768-MAR1!$B$13)/MAR1!$D$13,(P2768-MAR1!$C$13)/MAR1!$E$13)</f>
        <v/>
      </c>
    </row>
    <row r="2769">
      <c r="A2769" s="5" t="n">
        <v>2768</v>
      </c>
      <c r="B2769" s="5" t="n">
        <v>8</v>
      </c>
      <c r="C2769" s="5" t="n">
        <v>213</v>
      </c>
      <c r="D2769" s="5" t="n">
        <v>8</v>
      </c>
      <c r="E2769" s="5" t="n">
        <v>0</v>
      </c>
      <c r="F2769" s="5" t="n">
        <v>37</v>
      </c>
      <c r="G2769" s="5" t="n">
        <v>28.1</v>
      </c>
      <c r="H2769" s="5" t="n">
        <v>18.51</v>
      </c>
      <c r="I2769" s="6">
        <f>IF(E2769&gt;=Markov!$B$3,1,0)</f>
        <v/>
      </c>
      <c r="J2769" s="6">
        <f>I2768</f>
        <v/>
      </c>
      <c r="K2769" s="7">
        <f>MAR1!$B$5+MAR1!$C$5*COS(2*PI()*$C2769/365)+MAR1!$D$5*SIN(2*PI()*$C2769/365)</f>
        <v/>
      </c>
      <c r="L2769" s="7">
        <f>MAR1!$B$6+MAR1!$C$6*COS(2*PI()*$C2769/365)+MAR1!$D$6*SIN(2*PI()*$C2769/365)</f>
        <v/>
      </c>
      <c r="M2769" s="7">
        <f>MAR1!$B$7+MAR1!$C$7*COS(2*PI()*$C2769/365)+MAR1!$D$7*SIN(2*PI()*$C2769/365)</f>
        <v/>
      </c>
      <c r="N2769" s="7">
        <f>F2769-K2769</f>
        <v/>
      </c>
      <c r="O2769" s="7">
        <f>G2769-L2769</f>
        <v/>
      </c>
      <c r="P2769" s="7">
        <f>H2769-M2769</f>
        <v/>
      </c>
      <c r="Q2769" s="7">
        <f>IF($I2769=1,(N2769-MAR1!$B$11)/MAR1!$D$11,(N2769-MAR1!$C$11)/MAR1!$E$11)</f>
        <v/>
      </c>
      <c r="R2769" s="7">
        <f>IF($I2769=1,(O2769-MAR1!$B$12)/MAR1!$D$12,(O2769-MAR1!$C$12)/MAR1!$E$12)</f>
        <v/>
      </c>
      <c r="S2769" s="7">
        <f>IF($I2769=1,(P2769-MAR1!$B$13)/MAR1!$D$13,(P2769-MAR1!$C$13)/MAR1!$E$13)</f>
        <v/>
      </c>
    </row>
    <row r="2770">
      <c r="A2770" s="5" t="n">
        <v>2769</v>
      </c>
      <c r="B2770" s="5" t="n">
        <v>8</v>
      </c>
      <c r="C2770" s="5" t="n">
        <v>214</v>
      </c>
      <c r="D2770" s="5" t="n">
        <v>8</v>
      </c>
      <c r="E2770" s="5" t="n">
        <v>1.7</v>
      </c>
      <c r="F2770" s="5" t="n">
        <v>28</v>
      </c>
      <c r="G2770" s="5" t="n">
        <v>25.1</v>
      </c>
      <c r="H2770" s="5" t="n">
        <v>12.64</v>
      </c>
      <c r="I2770" s="6">
        <f>IF(E2770&gt;=Markov!$B$3,1,0)</f>
        <v/>
      </c>
      <c r="J2770" s="6">
        <f>I2769</f>
        <v/>
      </c>
      <c r="K2770" s="7">
        <f>MAR1!$B$5+MAR1!$C$5*COS(2*PI()*$C2770/365)+MAR1!$D$5*SIN(2*PI()*$C2770/365)</f>
        <v/>
      </c>
      <c r="L2770" s="7">
        <f>MAR1!$B$6+MAR1!$C$6*COS(2*PI()*$C2770/365)+MAR1!$D$6*SIN(2*PI()*$C2770/365)</f>
        <v/>
      </c>
      <c r="M2770" s="7">
        <f>MAR1!$B$7+MAR1!$C$7*COS(2*PI()*$C2770/365)+MAR1!$D$7*SIN(2*PI()*$C2770/365)</f>
        <v/>
      </c>
      <c r="N2770" s="7">
        <f>F2770-K2770</f>
        <v/>
      </c>
      <c r="O2770" s="7">
        <f>G2770-L2770</f>
        <v/>
      </c>
      <c r="P2770" s="7">
        <f>H2770-M2770</f>
        <v/>
      </c>
      <c r="Q2770" s="7">
        <f>IF($I2770=1,(N2770-MAR1!$B$11)/MAR1!$D$11,(N2770-MAR1!$C$11)/MAR1!$E$11)</f>
        <v/>
      </c>
      <c r="R2770" s="7">
        <f>IF($I2770=1,(O2770-MAR1!$B$12)/MAR1!$D$12,(O2770-MAR1!$C$12)/MAR1!$E$12)</f>
        <v/>
      </c>
      <c r="S2770" s="7">
        <f>IF($I2770=1,(P2770-MAR1!$B$13)/MAR1!$D$13,(P2770-MAR1!$C$13)/MAR1!$E$13)</f>
        <v/>
      </c>
    </row>
    <row r="2771">
      <c r="A2771" s="5" t="n">
        <v>2770</v>
      </c>
      <c r="B2771" s="5" t="n">
        <v>8</v>
      </c>
      <c r="C2771" s="5" t="n">
        <v>215</v>
      </c>
      <c r="D2771" s="5" t="n">
        <v>8</v>
      </c>
      <c r="E2771" s="5" t="n">
        <v>11.6</v>
      </c>
      <c r="F2771" s="5" t="n">
        <v>29</v>
      </c>
      <c r="G2771" s="5" t="n">
        <v>24.2</v>
      </c>
      <c r="H2771" s="5" t="n">
        <v>16.03</v>
      </c>
      <c r="I2771" s="6">
        <f>IF(E2771&gt;=Markov!$B$3,1,0)</f>
        <v/>
      </c>
      <c r="J2771" s="6">
        <f>I2770</f>
        <v/>
      </c>
      <c r="K2771" s="7">
        <f>MAR1!$B$5+MAR1!$C$5*COS(2*PI()*$C2771/365)+MAR1!$D$5*SIN(2*PI()*$C2771/365)</f>
        <v/>
      </c>
      <c r="L2771" s="7">
        <f>MAR1!$B$6+MAR1!$C$6*COS(2*PI()*$C2771/365)+MAR1!$D$6*SIN(2*PI()*$C2771/365)</f>
        <v/>
      </c>
      <c r="M2771" s="7">
        <f>MAR1!$B$7+MAR1!$C$7*COS(2*PI()*$C2771/365)+MAR1!$D$7*SIN(2*PI()*$C2771/365)</f>
        <v/>
      </c>
      <c r="N2771" s="7">
        <f>F2771-K2771</f>
        <v/>
      </c>
      <c r="O2771" s="7">
        <f>G2771-L2771</f>
        <v/>
      </c>
      <c r="P2771" s="7">
        <f>H2771-M2771</f>
        <v/>
      </c>
      <c r="Q2771" s="7">
        <f>IF($I2771=1,(N2771-MAR1!$B$11)/MAR1!$D$11,(N2771-MAR1!$C$11)/MAR1!$E$11)</f>
        <v/>
      </c>
      <c r="R2771" s="7">
        <f>IF($I2771=1,(O2771-MAR1!$B$12)/MAR1!$D$12,(O2771-MAR1!$C$12)/MAR1!$E$12)</f>
        <v/>
      </c>
      <c r="S2771" s="7">
        <f>IF($I2771=1,(P2771-MAR1!$B$13)/MAR1!$D$13,(P2771-MAR1!$C$13)/MAR1!$E$13)</f>
        <v/>
      </c>
    </row>
    <row r="2772">
      <c r="A2772" s="5" t="n">
        <v>2771</v>
      </c>
      <c r="B2772" s="5" t="n">
        <v>8</v>
      </c>
      <c r="C2772" s="5" t="n">
        <v>216</v>
      </c>
      <c r="D2772" s="5" t="n">
        <v>8</v>
      </c>
      <c r="E2772" s="5" t="n">
        <v>0</v>
      </c>
      <c r="F2772" s="5" t="n">
        <v>30.3</v>
      </c>
      <c r="G2772" s="5" t="n">
        <v>25.2</v>
      </c>
      <c r="H2772" s="5" t="n">
        <v>16.28</v>
      </c>
      <c r="I2772" s="6">
        <f>IF(E2772&gt;=Markov!$B$3,1,0)</f>
        <v/>
      </c>
      <c r="J2772" s="6">
        <f>I2771</f>
        <v/>
      </c>
      <c r="K2772" s="7">
        <f>MAR1!$B$5+MAR1!$C$5*COS(2*PI()*$C2772/365)+MAR1!$D$5*SIN(2*PI()*$C2772/365)</f>
        <v/>
      </c>
      <c r="L2772" s="7">
        <f>MAR1!$B$6+MAR1!$C$6*COS(2*PI()*$C2772/365)+MAR1!$D$6*SIN(2*PI()*$C2772/365)</f>
        <v/>
      </c>
      <c r="M2772" s="7">
        <f>MAR1!$B$7+MAR1!$C$7*COS(2*PI()*$C2772/365)+MAR1!$D$7*SIN(2*PI()*$C2772/365)</f>
        <v/>
      </c>
      <c r="N2772" s="7">
        <f>F2772-K2772</f>
        <v/>
      </c>
      <c r="O2772" s="7">
        <f>G2772-L2772</f>
        <v/>
      </c>
      <c r="P2772" s="7">
        <f>H2772-M2772</f>
        <v/>
      </c>
      <c r="Q2772" s="7">
        <f>IF($I2772=1,(N2772-MAR1!$B$11)/MAR1!$D$11,(N2772-MAR1!$C$11)/MAR1!$E$11)</f>
        <v/>
      </c>
      <c r="R2772" s="7">
        <f>IF($I2772=1,(O2772-MAR1!$B$12)/MAR1!$D$12,(O2772-MAR1!$C$12)/MAR1!$E$12)</f>
        <v/>
      </c>
      <c r="S2772" s="7">
        <f>IF($I2772=1,(P2772-MAR1!$B$13)/MAR1!$D$13,(P2772-MAR1!$C$13)/MAR1!$E$13)</f>
        <v/>
      </c>
    </row>
    <row r="2773">
      <c r="A2773" s="5" t="n">
        <v>2772</v>
      </c>
      <c r="B2773" s="5" t="n">
        <v>8</v>
      </c>
      <c r="C2773" s="5" t="n">
        <v>217</v>
      </c>
      <c r="D2773" s="5" t="n">
        <v>8</v>
      </c>
      <c r="E2773" s="5" t="n">
        <v>0</v>
      </c>
      <c r="F2773" s="5" t="n">
        <v>32</v>
      </c>
      <c r="G2773" s="5" t="n">
        <v>24</v>
      </c>
      <c r="H2773" s="5" t="n">
        <v>15.49</v>
      </c>
      <c r="I2773" s="6">
        <f>IF(E2773&gt;=Markov!$B$3,1,0)</f>
        <v/>
      </c>
      <c r="J2773" s="6">
        <f>I2772</f>
        <v/>
      </c>
      <c r="K2773" s="7">
        <f>MAR1!$B$5+MAR1!$C$5*COS(2*PI()*$C2773/365)+MAR1!$D$5*SIN(2*PI()*$C2773/365)</f>
        <v/>
      </c>
      <c r="L2773" s="7">
        <f>MAR1!$B$6+MAR1!$C$6*COS(2*PI()*$C2773/365)+MAR1!$D$6*SIN(2*PI()*$C2773/365)</f>
        <v/>
      </c>
      <c r="M2773" s="7">
        <f>MAR1!$B$7+MAR1!$C$7*COS(2*PI()*$C2773/365)+MAR1!$D$7*SIN(2*PI()*$C2773/365)</f>
        <v/>
      </c>
      <c r="N2773" s="7">
        <f>F2773-K2773</f>
        <v/>
      </c>
      <c r="O2773" s="7">
        <f>G2773-L2773</f>
        <v/>
      </c>
      <c r="P2773" s="7">
        <f>H2773-M2773</f>
        <v/>
      </c>
      <c r="Q2773" s="7">
        <f>IF($I2773=1,(N2773-MAR1!$B$11)/MAR1!$D$11,(N2773-MAR1!$C$11)/MAR1!$E$11)</f>
        <v/>
      </c>
      <c r="R2773" s="7">
        <f>IF($I2773=1,(O2773-MAR1!$B$12)/MAR1!$D$12,(O2773-MAR1!$C$12)/MAR1!$E$12)</f>
        <v/>
      </c>
      <c r="S2773" s="7">
        <f>IF($I2773=1,(P2773-MAR1!$B$13)/MAR1!$D$13,(P2773-MAR1!$C$13)/MAR1!$E$13)</f>
        <v/>
      </c>
    </row>
    <row r="2774">
      <c r="A2774" s="5" t="n">
        <v>2773</v>
      </c>
      <c r="B2774" s="5" t="n">
        <v>8</v>
      </c>
      <c r="C2774" s="5" t="n">
        <v>218</v>
      </c>
      <c r="D2774" s="5" t="n">
        <v>8</v>
      </c>
      <c r="E2774" s="5" t="n">
        <v>0</v>
      </c>
      <c r="F2774" s="5" t="n">
        <v>34.5</v>
      </c>
      <c r="G2774" s="5" t="n">
        <v>25.7</v>
      </c>
      <c r="H2774" s="5" t="n">
        <v>17.96</v>
      </c>
      <c r="I2774" s="6">
        <f>IF(E2774&gt;=Markov!$B$3,1,0)</f>
        <v/>
      </c>
      <c r="J2774" s="6">
        <f>I2773</f>
        <v/>
      </c>
      <c r="K2774" s="7">
        <f>MAR1!$B$5+MAR1!$C$5*COS(2*PI()*$C2774/365)+MAR1!$D$5*SIN(2*PI()*$C2774/365)</f>
        <v/>
      </c>
      <c r="L2774" s="7">
        <f>MAR1!$B$6+MAR1!$C$6*COS(2*PI()*$C2774/365)+MAR1!$D$6*SIN(2*PI()*$C2774/365)</f>
        <v/>
      </c>
      <c r="M2774" s="7">
        <f>MAR1!$B$7+MAR1!$C$7*COS(2*PI()*$C2774/365)+MAR1!$D$7*SIN(2*PI()*$C2774/365)</f>
        <v/>
      </c>
      <c r="N2774" s="7">
        <f>F2774-K2774</f>
        <v/>
      </c>
      <c r="O2774" s="7">
        <f>G2774-L2774</f>
        <v/>
      </c>
      <c r="P2774" s="7">
        <f>H2774-M2774</f>
        <v/>
      </c>
      <c r="Q2774" s="7">
        <f>IF($I2774=1,(N2774-MAR1!$B$11)/MAR1!$D$11,(N2774-MAR1!$C$11)/MAR1!$E$11)</f>
        <v/>
      </c>
      <c r="R2774" s="7">
        <f>IF($I2774=1,(O2774-MAR1!$B$12)/MAR1!$D$12,(O2774-MAR1!$C$12)/MAR1!$E$12)</f>
        <v/>
      </c>
      <c r="S2774" s="7">
        <f>IF($I2774=1,(P2774-MAR1!$B$13)/MAR1!$D$13,(P2774-MAR1!$C$13)/MAR1!$E$13)</f>
        <v/>
      </c>
    </row>
    <row r="2775">
      <c r="A2775" s="5" t="n">
        <v>2774</v>
      </c>
      <c r="B2775" s="5" t="n">
        <v>8</v>
      </c>
      <c r="C2775" s="5" t="n">
        <v>219</v>
      </c>
      <c r="D2775" s="5" t="n">
        <v>8</v>
      </c>
      <c r="E2775" s="5" t="n">
        <v>44.6</v>
      </c>
      <c r="F2775" s="5" t="n">
        <v>31.6</v>
      </c>
      <c r="G2775" s="5" t="n">
        <v>26.5</v>
      </c>
      <c r="H2775" s="5" t="n">
        <v>10.76</v>
      </c>
      <c r="I2775" s="6">
        <f>IF(E2775&gt;=Markov!$B$3,1,0)</f>
        <v/>
      </c>
      <c r="J2775" s="6">
        <f>I2774</f>
        <v/>
      </c>
      <c r="K2775" s="7">
        <f>MAR1!$B$5+MAR1!$C$5*COS(2*PI()*$C2775/365)+MAR1!$D$5*SIN(2*PI()*$C2775/365)</f>
        <v/>
      </c>
      <c r="L2775" s="7">
        <f>MAR1!$B$6+MAR1!$C$6*COS(2*PI()*$C2775/365)+MAR1!$D$6*SIN(2*PI()*$C2775/365)</f>
        <v/>
      </c>
      <c r="M2775" s="7">
        <f>MAR1!$B$7+MAR1!$C$7*COS(2*PI()*$C2775/365)+MAR1!$D$7*SIN(2*PI()*$C2775/365)</f>
        <v/>
      </c>
      <c r="N2775" s="7">
        <f>F2775-K2775</f>
        <v/>
      </c>
      <c r="O2775" s="7">
        <f>G2775-L2775</f>
        <v/>
      </c>
      <c r="P2775" s="7">
        <f>H2775-M2775</f>
        <v/>
      </c>
      <c r="Q2775" s="7">
        <f>IF($I2775=1,(N2775-MAR1!$B$11)/MAR1!$D$11,(N2775-MAR1!$C$11)/MAR1!$E$11)</f>
        <v/>
      </c>
      <c r="R2775" s="7">
        <f>IF($I2775=1,(O2775-MAR1!$B$12)/MAR1!$D$12,(O2775-MAR1!$C$12)/MAR1!$E$12)</f>
        <v/>
      </c>
      <c r="S2775" s="7">
        <f>IF($I2775=1,(P2775-MAR1!$B$13)/MAR1!$D$13,(P2775-MAR1!$C$13)/MAR1!$E$13)</f>
        <v/>
      </c>
    </row>
    <row r="2776">
      <c r="A2776" s="5" t="n">
        <v>2775</v>
      </c>
      <c r="B2776" s="5" t="n">
        <v>8</v>
      </c>
      <c r="C2776" s="5" t="n">
        <v>220</v>
      </c>
      <c r="D2776" s="5" t="n">
        <v>8</v>
      </c>
      <c r="E2776" s="5" t="n">
        <v>2.6</v>
      </c>
      <c r="F2776" s="5" t="n">
        <v>30.9</v>
      </c>
      <c r="G2776" s="5" t="n">
        <v>25.1</v>
      </c>
      <c r="H2776" s="5" t="n">
        <v>9.720000000000001</v>
      </c>
      <c r="I2776" s="6">
        <f>IF(E2776&gt;=Markov!$B$3,1,0)</f>
        <v/>
      </c>
      <c r="J2776" s="6">
        <f>I2775</f>
        <v/>
      </c>
      <c r="K2776" s="7">
        <f>MAR1!$B$5+MAR1!$C$5*COS(2*PI()*$C2776/365)+MAR1!$D$5*SIN(2*PI()*$C2776/365)</f>
        <v/>
      </c>
      <c r="L2776" s="7">
        <f>MAR1!$B$6+MAR1!$C$6*COS(2*PI()*$C2776/365)+MAR1!$D$6*SIN(2*PI()*$C2776/365)</f>
        <v/>
      </c>
      <c r="M2776" s="7">
        <f>MAR1!$B$7+MAR1!$C$7*COS(2*PI()*$C2776/365)+MAR1!$D$7*SIN(2*PI()*$C2776/365)</f>
        <v/>
      </c>
      <c r="N2776" s="7">
        <f>F2776-K2776</f>
        <v/>
      </c>
      <c r="O2776" s="7">
        <f>G2776-L2776</f>
        <v/>
      </c>
      <c r="P2776" s="7">
        <f>H2776-M2776</f>
        <v/>
      </c>
      <c r="Q2776" s="7">
        <f>IF($I2776=1,(N2776-MAR1!$B$11)/MAR1!$D$11,(N2776-MAR1!$C$11)/MAR1!$E$11)</f>
        <v/>
      </c>
      <c r="R2776" s="7">
        <f>IF($I2776=1,(O2776-MAR1!$B$12)/MAR1!$D$12,(O2776-MAR1!$C$12)/MAR1!$E$12)</f>
        <v/>
      </c>
      <c r="S2776" s="7">
        <f>IF($I2776=1,(P2776-MAR1!$B$13)/MAR1!$D$13,(P2776-MAR1!$C$13)/MAR1!$E$13)</f>
        <v/>
      </c>
    </row>
    <row r="2777">
      <c r="A2777" s="5" t="n">
        <v>2776</v>
      </c>
      <c r="B2777" s="5" t="n">
        <v>8</v>
      </c>
      <c r="C2777" s="5" t="n">
        <v>221</v>
      </c>
      <c r="D2777" s="5" t="n">
        <v>8</v>
      </c>
      <c r="E2777" s="5" t="n">
        <v>11.5</v>
      </c>
      <c r="F2777" s="5" t="n">
        <v>29.4</v>
      </c>
      <c r="G2777" s="5" t="n">
        <v>24.8</v>
      </c>
      <c r="H2777" s="5" t="n">
        <v>10.73</v>
      </c>
      <c r="I2777" s="6">
        <f>IF(E2777&gt;=Markov!$B$3,1,0)</f>
        <v/>
      </c>
      <c r="J2777" s="6">
        <f>I2776</f>
        <v/>
      </c>
      <c r="K2777" s="7">
        <f>MAR1!$B$5+MAR1!$C$5*COS(2*PI()*$C2777/365)+MAR1!$D$5*SIN(2*PI()*$C2777/365)</f>
        <v/>
      </c>
      <c r="L2777" s="7">
        <f>MAR1!$B$6+MAR1!$C$6*COS(2*PI()*$C2777/365)+MAR1!$D$6*SIN(2*PI()*$C2777/365)</f>
        <v/>
      </c>
      <c r="M2777" s="7">
        <f>MAR1!$B$7+MAR1!$C$7*COS(2*PI()*$C2777/365)+MAR1!$D$7*SIN(2*PI()*$C2777/365)</f>
        <v/>
      </c>
      <c r="N2777" s="7">
        <f>F2777-K2777</f>
        <v/>
      </c>
      <c r="O2777" s="7">
        <f>G2777-L2777</f>
        <v/>
      </c>
      <c r="P2777" s="7">
        <f>H2777-M2777</f>
        <v/>
      </c>
      <c r="Q2777" s="7">
        <f>IF($I2777=1,(N2777-MAR1!$B$11)/MAR1!$D$11,(N2777-MAR1!$C$11)/MAR1!$E$11)</f>
        <v/>
      </c>
      <c r="R2777" s="7">
        <f>IF($I2777=1,(O2777-MAR1!$B$12)/MAR1!$D$12,(O2777-MAR1!$C$12)/MAR1!$E$12)</f>
        <v/>
      </c>
      <c r="S2777" s="7">
        <f>IF($I2777=1,(P2777-MAR1!$B$13)/MAR1!$D$13,(P2777-MAR1!$C$13)/MAR1!$E$13)</f>
        <v/>
      </c>
    </row>
    <row r="2778">
      <c r="A2778" s="5" t="n">
        <v>2777</v>
      </c>
      <c r="B2778" s="5" t="n">
        <v>8</v>
      </c>
      <c r="C2778" s="5" t="n">
        <v>222</v>
      </c>
      <c r="D2778" s="5" t="n">
        <v>8</v>
      </c>
      <c r="E2778" s="5" t="n">
        <v>1.3</v>
      </c>
      <c r="F2778" s="5" t="n">
        <v>29.8</v>
      </c>
      <c r="G2778" s="5" t="n">
        <v>24.7</v>
      </c>
      <c r="H2778" s="5" t="n">
        <v>3.7</v>
      </c>
      <c r="I2778" s="6">
        <f>IF(E2778&gt;=Markov!$B$3,1,0)</f>
        <v/>
      </c>
      <c r="J2778" s="6">
        <f>I2777</f>
        <v/>
      </c>
      <c r="K2778" s="7">
        <f>MAR1!$B$5+MAR1!$C$5*COS(2*PI()*$C2778/365)+MAR1!$D$5*SIN(2*PI()*$C2778/365)</f>
        <v/>
      </c>
      <c r="L2778" s="7">
        <f>MAR1!$B$6+MAR1!$C$6*COS(2*PI()*$C2778/365)+MAR1!$D$6*SIN(2*PI()*$C2778/365)</f>
        <v/>
      </c>
      <c r="M2778" s="7">
        <f>MAR1!$B$7+MAR1!$C$7*COS(2*PI()*$C2778/365)+MAR1!$D$7*SIN(2*PI()*$C2778/365)</f>
        <v/>
      </c>
      <c r="N2778" s="7">
        <f>F2778-K2778</f>
        <v/>
      </c>
      <c r="O2778" s="7">
        <f>G2778-L2778</f>
        <v/>
      </c>
      <c r="P2778" s="7">
        <f>H2778-M2778</f>
        <v/>
      </c>
      <c r="Q2778" s="7">
        <f>IF($I2778=1,(N2778-MAR1!$B$11)/MAR1!$D$11,(N2778-MAR1!$C$11)/MAR1!$E$11)</f>
        <v/>
      </c>
      <c r="R2778" s="7">
        <f>IF($I2778=1,(O2778-MAR1!$B$12)/MAR1!$D$12,(O2778-MAR1!$C$12)/MAR1!$E$12)</f>
        <v/>
      </c>
      <c r="S2778" s="7">
        <f>IF($I2778=1,(P2778-MAR1!$B$13)/MAR1!$D$13,(P2778-MAR1!$C$13)/MAR1!$E$13)</f>
        <v/>
      </c>
    </row>
    <row r="2779">
      <c r="A2779" s="5" t="n">
        <v>2778</v>
      </c>
      <c r="B2779" s="5" t="n">
        <v>8</v>
      </c>
      <c r="C2779" s="5" t="n">
        <v>223</v>
      </c>
      <c r="D2779" s="5" t="n">
        <v>8</v>
      </c>
      <c r="E2779" s="5" t="n">
        <v>13.9</v>
      </c>
      <c r="F2779" s="5" t="n">
        <v>29.7</v>
      </c>
      <c r="G2779" s="5" t="n">
        <v>23.7</v>
      </c>
      <c r="H2779" s="5" t="n">
        <v>10.88</v>
      </c>
      <c r="I2779" s="6">
        <f>IF(E2779&gt;=Markov!$B$3,1,0)</f>
        <v/>
      </c>
      <c r="J2779" s="6">
        <f>I2778</f>
        <v/>
      </c>
      <c r="K2779" s="7">
        <f>MAR1!$B$5+MAR1!$C$5*COS(2*PI()*$C2779/365)+MAR1!$D$5*SIN(2*PI()*$C2779/365)</f>
        <v/>
      </c>
      <c r="L2779" s="7">
        <f>MAR1!$B$6+MAR1!$C$6*COS(2*PI()*$C2779/365)+MAR1!$D$6*SIN(2*PI()*$C2779/365)</f>
        <v/>
      </c>
      <c r="M2779" s="7">
        <f>MAR1!$B$7+MAR1!$C$7*COS(2*PI()*$C2779/365)+MAR1!$D$7*SIN(2*PI()*$C2779/365)</f>
        <v/>
      </c>
      <c r="N2779" s="7">
        <f>F2779-K2779</f>
        <v/>
      </c>
      <c r="O2779" s="7">
        <f>G2779-L2779</f>
        <v/>
      </c>
      <c r="P2779" s="7">
        <f>H2779-M2779</f>
        <v/>
      </c>
      <c r="Q2779" s="7">
        <f>IF($I2779=1,(N2779-MAR1!$B$11)/MAR1!$D$11,(N2779-MAR1!$C$11)/MAR1!$E$11)</f>
        <v/>
      </c>
      <c r="R2779" s="7">
        <f>IF($I2779=1,(O2779-MAR1!$B$12)/MAR1!$D$12,(O2779-MAR1!$C$12)/MAR1!$E$12)</f>
        <v/>
      </c>
      <c r="S2779" s="7">
        <f>IF($I2779=1,(P2779-MAR1!$B$13)/MAR1!$D$13,(P2779-MAR1!$C$13)/MAR1!$E$13)</f>
        <v/>
      </c>
    </row>
    <row r="2780">
      <c r="A2780" s="5" t="n">
        <v>2779</v>
      </c>
      <c r="B2780" s="5" t="n">
        <v>8</v>
      </c>
      <c r="C2780" s="5" t="n">
        <v>224</v>
      </c>
      <c r="D2780" s="5" t="n">
        <v>8</v>
      </c>
      <c r="E2780" s="5" t="n">
        <v>0</v>
      </c>
      <c r="F2780" s="5" t="n">
        <v>28.8</v>
      </c>
      <c r="G2780" s="5" t="n">
        <v>23.4</v>
      </c>
      <c r="H2780" s="5" t="n">
        <v>13.01</v>
      </c>
      <c r="I2780" s="6">
        <f>IF(E2780&gt;=Markov!$B$3,1,0)</f>
        <v/>
      </c>
      <c r="J2780" s="6">
        <f>I2779</f>
        <v/>
      </c>
      <c r="K2780" s="7">
        <f>MAR1!$B$5+MAR1!$C$5*COS(2*PI()*$C2780/365)+MAR1!$D$5*SIN(2*PI()*$C2780/365)</f>
        <v/>
      </c>
      <c r="L2780" s="7">
        <f>MAR1!$B$6+MAR1!$C$6*COS(2*PI()*$C2780/365)+MAR1!$D$6*SIN(2*PI()*$C2780/365)</f>
        <v/>
      </c>
      <c r="M2780" s="7">
        <f>MAR1!$B$7+MAR1!$C$7*COS(2*PI()*$C2780/365)+MAR1!$D$7*SIN(2*PI()*$C2780/365)</f>
        <v/>
      </c>
      <c r="N2780" s="7">
        <f>F2780-K2780</f>
        <v/>
      </c>
      <c r="O2780" s="7">
        <f>G2780-L2780</f>
        <v/>
      </c>
      <c r="P2780" s="7">
        <f>H2780-M2780</f>
        <v/>
      </c>
      <c r="Q2780" s="7">
        <f>IF($I2780=1,(N2780-MAR1!$B$11)/MAR1!$D$11,(N2780-MAR1!$C$11)/MAR1!$E$11)</f>
        <v/>
      </c>
      <c r="R2780" s="7">
        <f>IF($I2780=1,(O2780-MAR1!$B$12)/MAR1!$D$12,(O2780-MAR1!$C$12)/MAR1!$E$12)</f>
        <v/>
      </c>
      <c r="S2780" s="7">
        <f>IF($I2780=1,(P2780-MAR1!$B$13)/MAR1!$D$13,(P2780-MAR1!$C$13)/MAR1!$E$13)</f>
        <v/>
      </c>
    </row>
    <row r="2781">
      <c r="A2781" s="5" t="n">
        <v>2780</v>
      </c>
      <c r="B2781" s="5" t="n">
        <v>8</v>
      </c>
      <c r="C2781" s="5" t="n">
        <v>225</v>
      </c>
      <c r="D2781" s="5" t="n">
        <v>8</v>
      </c>
      <c r="E2781" s="5" t="n">
        <v>25.5</v>
      </c>
      <c r="F2781" s="5" t="n">
        <v>29.4</v>
      </c>
      <c r="G2781" s="5" t="n">
        <v>24.3</v>
      </c>
      <c r="H2781" s="5" t="n">
        <v>10.44</v>
      </c>
      <c r="I2781" s="6">
        <f>IF(E2781&gt;=Markov!$B$3,1,0)</f>
        <v/>
      </c>
      <c r="J2781" s="6">
        <f>I2780</f>
        <v/>
      </c>
      <c r="K2781" s="7">
        <f>MAR1!$B$5+MAR1!$C$5*COS(2*PI()*$C2781/365)+MAR1!$D$5*SIN(2*PI()*$C2781/365)</f>
        <v/>
      </c>
      <c r="L2781" s="7">
        <f>MAR1!$B$6+MAR1!$C$6*COS(2*PI()*$C2781/365)+MAR1!$D$6*SIN(2*PI()*$C2781/365)</f>
        <v/>
      </c>
      <c r="M2781" s="7">
        <f>MAR1!$B$7+MAR1!$C$7*COS(2*PI()*$C2781/365)+MAR1!$D$7*SIN(2*PI()*$C2781/365)</f>
        <v/>
      </c>
      <c r="N2781" s="7">
        <f>F2781-K2781</f>
        <v/>
      </c>
      <c r="O2781" s="7">
        <f>G2781-L2781</f>
        <v/>
      </c>
      <c r="P2781" s="7">
        <f>H2781-M2781</f>
        <v/>
      </c>
      <c r="Q2781" s="7">
        <f>IF($I2781=1,(N2781-MAR1!$B$11)/MAR1!$D$11,(N2781-MAR1!$C$11)/MAR1!$E$11)</f>
        <v/>
      </c>
      <c r="R2781" s="7">
        <f>IF($I2781=1,(O2781-MAR1!$B$12)/MAR1!$D$12,(O2781-MAR1!$C$12)/MAR1!$E$12)</f>
        <v/>
      </c>
      <c r="S2781" s="7">
        <f>IF($I2781=1,(P2781-MAR1!$B$13)/MAR1!$D$13,(P2781-MAR1!$C$13)/MAR1!$E$13)</f>
        <v/>
      </c>
    </row>
    <row r="2782">
      <c r="A2782" s="5" t="n">
        <v>2781</v>
      </c>
      <c r="B2782" s="5" t="n">
        <v>8</v>
      </c>
      <c r="C2782" s="5" t="n">
        <v>226</v>
      </c>
      <c r="D2782" s="5" t="n">
        <v>8</v>
      </c>
      <c r="E2782" s="5" t="n">
        <v>7.8</v>
      </c>
      <c r="F2782" s="5" t="n">
        <v>27.8</v>
      </c>
      <c r="G2782" s="5" t="n">
        <v>24.3</v>
      </c>
      <c r="H2782" s="5" t="n">
        <v>3.86</v>
      </c>
      <c r="I2782" s="6">
        <f>IF(E2782&gt;=Markov!$B$3,1,0)</f>
        <v/>
      </c>
      <c r="J2782" s="6">
        <f>I2781</f>
        <v/>
      </c>
      <c r="K2782" s="7">
        <f>MAR1!$B$5+MAR1!$C$5*COS(2*PI()*$C2782/365)+MAR1!$D$5*SIN(2*PI()*$C2782/365)</f>
        <v/>
      </c>
      <c r="L2782" s="7">
        <f>MAR1!$B$6+MAR1!$C$6*COS(2*PI()*$C2782/365)+MAR1!$D$6*SIN(2*PI()*$C2782/365)</f>
        <v/>
      </c>
      <c r="M2782" s="7">
        <f>MAR1!$B$7+MAR1!$C$7*COS(2*PI()*$C2782/365)+MAR1!$D$7*SIN(2*PI()*$C2782/365)</f>
        <v/>
      </c>
      <c r="N2782" s="7">
        <f>F2782-K2782</f>
        <v/>
      </c>
      <c r="O2782" s="7">
        <f>G2782-L2782</f>
        <v/>
      </c>
      <c r="P2782" s="7">
        <f>H2782-M2782</f>
        <v/>
      </c>
      <c r="Q2782" s="7">
        <f>IF($I2782=1,(N2782-MAR1!$B$11)/MAR1!$D$11,(N2782-MAR1!$C$11)/MAR1!$E$11)</f>
        <v/>
      </c>
      <c r="R2782" s="7">
        <f>IF($I2782=1,(O2782-MAR1!$B$12)/MAR1!$D$12,(O2782-MAR1!$C$12)/MAR1!$E$12)</f>
        <v/>
      </c>
      <c r="S2782" s="7">
        <f>IF($I2782=1,(P2782-MAR1!$B$13)/MAR1!$D$13,(P2782-MAR1!$C$13)/MAR1!$E$13)</f>
        <v/>
      </c>
    </row>
    <row r="2783">
      <c r="A2783" s="5" t="n">
        <v>2782</v>
      </c>
      <c r="B2783" s="5" t="n">
        <v>8</v>
      </c>
      <c r="C2783" s="5" t="n">
        <v>227</v>
      </c>
      <c r="D2783" s="5" t="n">
        <v>8</v>
      </c>
      <c r="E2783" s="5" t="n">
        <v>0.7</v>
      </c>
      <c r="F2783" s="5" t="n">
        <v>28.5</v>
      </c>
      <c r="G2783" s="5" t="n">
        <v>24.4</v>
      </c>
      <c r="H2783" s="5" t="n">
        <v>11.82</v>
      </c>
      <c r="I2783" s="6">
        <f>IF(E2783&gt;=Markov!$B$3,1,0)</f>
        <v/>
      </c>
      <c r="J2783" s="6">
        <f>I2782</f>
        <v/>
      </c>
      <c r="K2783" s="7">
        <f>MAR1!$B$5+MAR1!$C$5*COS(2*PI()*$C2783/365)+MAR1!$D$5*SIN(2*PI()*$C2783/365)</f>
        <v/>
      </c>
      <c r="L2783" s="7">
        <f>MAR1!$B$6+MAR1!$C$6*COS(2*PI()*$C2783/365)+MAR1!$D$6*SIN(2*PI()*$C2783/365)</f>
        <v/>
      </c>
      <c r="M2783" s="7">
        <f>MAR1!$B$7+MAR1!$C$7*COS(2*PI()*$C2783/365)+MAR1!$D$7*SIN(2*PI()*$C2783/365)</f>
        <v/>
      </c>
      <c r="N2783" s="7">
        <f>F2783-K2783</f>
        <v/>
      </c>
      <c r="O2783" s="7">
        <f>G2783-L2783</f>
        <v/>
      </c>
      <c r="P2783" s="7">
        <f>H2783-M2783</f>
        <v/>
      </c>
      <c r="Q2783" s="7">
        <f>IF($I2783=1,(N2783-MAR1!$B$11)/MAR1!$D$11,(N2783-MAR1!$C$11)/MAR1!$E$11)</f>
        <v/>
      </c>
      <c r="R2783" s="7">
        <f>IF($I2783=1,(O2783-MAR1!$B$12)/MAR1!$D$12,(O2783-MAR1!$C$12)/MAR1!$E$12)</f>
        <v/>
      </c>
      <c r="S2783" s="7">
        <f>IF($I2783=1,(P2783-MAR1!$B$13)/MAR1!$D$13,(P2783-MAR1!$C$13)/MAR1!$E$13)</f>
        <v/>
      </c>
    </row>
    <row r="2784">
      <c r="A2784" s="5" t="n">
        <v>2783</v>
      </c>
      <c r="B2784" s="5" t="n">
        <v>8</v>
      </c>
      <c r="C2784" s="5" t="n">
        <v>228</v>
      </c>
      <c r="D2784" s="5" t="n">
        <v>8</v>
      </c>
      <c r="E2784" s="5" t="n">
        <v>0.2</v>
      </c>
      <c r="F2784" s="5" t="n">
        <v>30.8</v>
      </c>
      <c r="G2784" s="5" t="n">
        <v>23.1</v>
      </c>
      <c r="H2784" s="5" t="n">
        <v>11.83</v>
      </c>
      <c r="I2784" s="6">
        <f>IF(E2784&gt;=Markov!$B$3,1,0)</f>
        <v/>
      </c>
      <c r="J2784" s="6">
        <f>I2783</f>
        <v/>
      </c>
      <c r="K2784" s="7">
        <f>MAR1!$B$5+MAR1!$C$5*COS(2*PI()*$C2784/365)+MAR1!$D$5*SIN(2*PI()*$C2784/365)</f>
        <v/>
      </c>
      <c r="L2784" s="7">
        <f>MAR1!$B$6+MAR1!$C$6*COS(2*PI()*$C2784/365)+MAR1!$D$6*SIN(2*PI()*$C2784/365)</f>
        <v/>
      </c>
      <c r="M2784" s="7">
        <f>MAR1!$B$7+MAR1!$C$7*COS(2*PI()*$C2784/365)+MAR1!$D$7*SIN(2*PI()*$C2784/365)</f>
        <v/>
      </c>
      <c r="N2784" s="7">
        <f>F2784-K2784</f>
        <v/>
      </c>
      <c r="O2784" s="7">
        <f>G2784-L2784</f>
        <v/>
      </c>
      <c r="P2784" s="7">
        <f>H2784-M2784</f>
        <v/>
      </c>
      <c r="Q2784" s="7">
        <f>IF($I2784=1,(N2784-MAR1!$B$11)/MAR1!$D$11,(N2784-MAR1!$C$11)/MAR1!$E$11)</f>
        <v/>
      </c>
      <c r="R2784" s="7">
        <f>IF($I2784=1,(O2784-MAR1!$B$12)/MAR1!$D$12,(O2784-MAR1!$C$12)/MAR1!$E$12)</f>
        <v/>
      </c>
      <c r="S2784" s="7">
        <f>IF($I2784=1,(P2784-MAR1!$B$13)/MAR1!$D$13,(P2784-MAR1!$C$13)/MAR1!$E$13)</f>
        <v/>
      </c>
    </row>
    <row r="2785">
      <c r="A2785" s="5" t="n">
        <v>2784</v>
      </c>
      <c r="B2785" s="5" t="n">
        <v>8</v>
      </c>
      <c r="C2785" s="5" t="n">
        <v>229</v>
      </c>
      <c r="D2785" s="5" t="n">
        <v>8</v>
      </c>
      <c r="E2785" s="5" t="n">
        <v>27</v>
      </c>
      <c r="F2785" s="5" t="n">
        <v>28.4</v>
      </c>
      <c r="G2785" s="5" t="n">
        <v>23</v>
      </c>
      <c r="H2785" s="5" t="n">
        <v>11.76</v>
      </c>
      <c r="I2785" s="6">
        <f>IF(E2785&gt;=Markov!$B$3,1,0)</f>
        <v/>
      </c>
      <c r="J2785" s="6">
        <f>I2784</f>
        <v/>
      </c>
      <c r="K2785" s="7">
        <f>MAR1!$B$5+MAR1!$C$5*COS(2*PI()*$C2785/365)+MAR1!$D$5*SIN(2*PI()*$C2785/365)</f>
        <v/>
      </c>
      <c r="L2785" s="7">
        <f>MAR1!$B$6+MAR1!$C$6*COS(2*PI()*$C2785/365)+MAR1!$D$6*SIN(2*PI()*$C2785/365)</f>
        <v/>
      </c>
      <c r="M2785" s="7">
        <f>MAR1!$B$7+MAR1!$C$7*COS(2*PI()*$C2785/365)+MAR1!$D$7*SIN(2*PI()*$C2785/365)</f>
        <v/>
      </c>
      <c r="N2785" s="7">
        <f>F2785-K2785</f>
        <v/>
      </c>
      <c r="O2785" s="7">
        <f>G2785-L2785</f>
        <v/>
      </c>
      <c r="P2785" s="7">
        <f>H2785-M2785</f>
        <v/>
      </c>
      <c r="Q2785" s="7">
        <f>IF($I2785=1,(N2785-MAR1!$B$11)/MAR1!$D$11,(N2785-MAR1!$C$11)/MAR1!$E$11)</f>
        <v/>
      </c>
      <c r="R2785" s="7">
        <f>IF($I2785=1,(O2785-MAR1!$B$12)/MAR1!$D$12,(O2785-MAR1!$C$12)/MAR1!$E$12)</f>
        <v/>
      </c>
      <c r="S2785" s="7">
        <f>IF($I2785=1,(P2785-MAR1!$B$13)/MAR1!$D$13,(P2785-MAR1!$C$13)/MAR1!$E$13)</f>
        <v/>
      </c>
    </row>
    <row r="2786">
      <c r="A2786" s="5" t="n">
        <v>2785</v>
      </c>
      <c r="B2786" s="5" t="n">
        <v>8</v>
      </c>
      <c r="C2786" s="5" t="n">
        <v>230</v>
      </c>
      <c r="D2786" s="5" t="n">
        <v>8</v>
      </c>
      <c r="E2786" s="5" t="n">
        <v>8.6</v>
      </c>
      <c r="F2786" s="5" t="n">
        <v>28.7</v>
      </c>
      <c r="G2786" s="5" t="n">
        <v>22.7</v>
      </c>
      <c r="H2786" s="5" t="n">
        <v>16.91</v>
      </c>
      <c r="I2786" s="6">
        <f>IF(E2786&gt;=Markov!$B$3,1,0)</f>
        <v/>
      </c>
      <c r="J2786" s="6">
        <f>I2785</f>
        <v/>
      </c>
      <c r="K2786" s="7">
        <f>MAR1!$B$5+MAR1!$C$5*COS(2*PI()*$C2786/365)+MAR1!$D$5*SIN(2*PI()*$C2786/365)</f>
        <v/>
      </c>
      <c r="L2786" s="7">
        <f>MAR1!$B$6+MAR1!$C$6*COS(2*PI()*$C2786/365)+MAR1!$D$6*SIN(2*PI()*$C2786/365)</f>
        <v/>
      </c>
      <c r="M2786" s="7">
        <f>MAR1!$B$7+MAR1!$C$7*COS(2*PI()*$C2786/365)+MAR1!$D$7*SIN(2*PI()*$C2786/365)</f>
        <v/>
      </c>
      <c r="N2786" s="7">
        <f>F2786-K2786</f>
        <v/>
      </c>
      <c r="O2786" s="7">
        <f>G2786-L2786</f>
        <v/>
      </c>
      <c r="P2786" s="7">
        <f>H2786-M2786</f>
        <v/>
      </c>
      <c r="Q2786" s="7">
        <f>IF($I2786=1,(N2786-MAR1!$B$11)/MAR1!$D$11,(N2786-MAR1!$C$11)/MAR1!$E$11)</f>
        <v/>
      </c>
      <c r="R2786" s="7">
        <f>IF($I2786=1,(O2786-MAR1!$B$12)/MAR1!$D$12,(O2786-MAR1!$C$12)/MAR1!$E$12)</f>
        <v/>
      </c>
      <c r="S2786" s="7">
        <f>IF($I2786=1,(P2786-MAR1!$B$13)/MAR1!$D$13,(P2786-MAR1!$C$13)/MAR1!$E$13)</f>
        <v/>
      </c>
    </row>
    <row r="2787">
      <c r="A2787" s="5" t="n">
        <v>2786</v>
      </c>
      <c r="B2787" s="5" t="n">
        <v>8</v>
      </c>
      <c r="C2787" s="5" t="n">
        <v>231</v>
      </c>
      <c r="D2787" s="5" t="n">
        <v>8</v>
      </c>
      <c r="E2787" s="5" t="n">
        <v>13.9</v>
      </c>
      <c r="F2787" s="5" t="n">
        <v>28.9</v>
      </c>
      <c r="G2787" s="5" t="n">
        <v>22.7</v>
      </c>
      <c r="H2787" s="5" t="n">
        <v>13.59</v>
      </c>
      <c r="I2787" s="6">
        <f>IF(E2787&gt;=Markov!$B$3,1,0)</f>
        <v/>
      </c>
      <c r="J2787" s="6">
        <f>I2786</f>
        <v/>
      </c>
      <c r="K2787" s="7">
        <f>MAR1!$B$5+MAR1!$C$5*COS(2*PI()*$C2787/365)+MAR1!$D$5*SIN(2*PI()*$C2787/365)</f>
        <v/>
      </c>
      <c r="L2787" s="7">
        <f>MAR1!$B$6+MAR1!$C$6*COS(2*PI()*$C2787/365)+MAR1!$D$6*SIN(2*PI()*$C2787/365)</f>
        <v/>
      </c>
      <c r="M2787" s="7">
        <f>MAR1!$B$7+MAR1!$C$7*COS(2*PI()*$C2787/365)+MAR1!$D$7*SIN(2*PI()*$C2787/365)</f>
        <v/>
      </c>
      <c r="N2787" s="7">
        <f>F2787-K2787</f>
        <v/>
      </c>
      <c r="O2787" s="7">
        <f>G2787-L2787</f>
        <v/>
      </c>
      <c r="P2787" s="7">
        <f>H2787-M2787</f>
        <v/>
      </c>
      <c r="Q2787" s="7">
        <f>IF($I2787=1,(N2787-MAR1!$B$11)/MAR1!$D$11,(N2787-MAR1!$C$11)/MAR1!$E$11)</f>
        <v/>
      </c>
      <c r="R2787" s="7">
        <f>IF($I2787=1,(O2787-MAR1!$B$12)/MAR1!$D$12,(O2787-MAR1!$C$12)/MAR1!$E$12)</f>
        <v/>
      </c>
      <c r="S2787" s="7">
        <f>IF($I2787=1,(P2787-MAR1!$B$13)/MAR1!$D$13,(P2787-MAR1!$C$13)/MAR1!$E$13)</f>
        <v/>
      </c>
    </row>
    <row r="2788">
      <c r="A2788" s="5" t="n">
        <v>2787</v>
      </c>
      <c r="B2788" s="5" t="n">
        <v>8</v>
      </c>
      <c r="C2788" s="5" t="n">
        <v>232</v>
      </c>
      <c r="D2788" s="5" t="n">
        <v>8</v>
      </c>
      <c r="E2788" s="5" t="n">
        <v>0.8</v>
      </c>
      <c r="F2788" s="5" t="n">
        <v>28.6</v>
      </c>
      <c r="G2788" s="5" t="n">
        <v>23.5</v>
      </c>
      <c r="H2788" s="5" t="n">
        <v>8.93</v>
      </c>
      <c r="I2788" s="6">
        <f>IF(E2788&gt;=Markov!$B$3,1,0)</f>
        <v/>
      </c>
      <c r="J2788" s="6">
        <f>I2787</f>
        <v/>
      </c>
      <c r="K2788" s="7">
        <f>MAR1!$B$5+MAR1!$C$5*COS(2*PI()*$C2788/365)+MAR1!$D$5*SIN(2*PI()*$C2788/365)</f>
        <v/>
      </c>
      <c r="L2788" s="7">
        <f>MAR1!$B$6+MAR1!$C$6*COS(2*PI()*$C2788/365)+MAR1!$D$6*SIN(2*PI()*$C2788/365)</f>
        <v/>
      </c>
      <c r="M2788" s="7">
        <f>MAR1!$B$7+MAR1!$C$7*COS(2*PI()*$C2788/365)+MAR1!$D$7*SIN(2*PI()*$C2788/365)</f>
        <v/>
      </c>
      <c r="N2788" s="7">
        <f>F2788-K2788</f>
        <v/>
      </c>
      <c r="O2788" s="7">
        <f>G2788-L2788</f>
        <v/>
      </c>
      <c r="P2788" s="7">
        <f>H2788-M2788</f>
        <v/>
      </c>
      <c r="Q2788" s="7">
        <f>IF($I2788=1,(N2788-MAR1!$B$11)/MAR1!$D$11,(N2788-MAR1!$C$11)/MAR1!$E$11)</f>
        <v/>
      </c>
      <c r="R2788" s="7">
        <f>IF($I2788=1,(O2788-MAR1!$B$12)/MAR1!$D$12,(O2788-MAR1!$C$12)/MAR1!$E$12)</f>
        <v/>
      </c>
      <c r="S2788" s="7">
        <f>IF($I2788=1,(P2788-MAR1!$B$13)/MAR1!$D$13,(P2788-MAR1!$C$13)/MAR1!$E$13)</f>
        <v/>
      </c>
    </row>
    <row r="2789">
      <c r="A2789" s="5" t="n">
        <v>2788</v>
      </c>
      <c r="B2789" s="5" t="n">
        <v>8</v>
      </c>
      <c r="C2789" s="5" t="n">
        <v>233</v>
      </c>
      <c r="D2789" s="5" t="n">
        <v>8</v>
      </c>
      <c r="E2789" s="5" t="n">
        <v>11.3</v>
      </c>
      <c r="F2789" s="5" t="n">
        <v>29.7</v>
      </c>
      <c r="G2789" s="5" t="n">
        <v>23.9</v>
      </c>
      <c r="H2789" s="5" t="n">
        <v>5.61</v>
      </c>
      <c r="I2789" s="6">
        <f>IF(E2789&gt;=Markov!$B$3,1,0)</f>
        <v/>
      </c>
      <c r="J2789" s="6">
        <f>I2788</f>
        <v/>
      </c>
      <c r="K2789" s="7">
        <f>MAR1!$B$5+MAR1!$C$5*COS(2*PI()*$C2789/365)+MAR1!$D$5*SIN(2*PI()*$C2789/365)</f>
        <v/>
      </c>
      <c r="L2789" s="7">
        <f>MAR1!$B$6+MAR1!$C$6*COS(2*PI()*$C2789/365)+MAR1!$D$6*SIN(2*PI()*$C2789/365)</f>
        <v/>
      </c>
      <c r="M2789" s="7">
        <f>MAR1!$B$7+MAR1!$C$7*COS(2*PI()*$C2789/365)+MAR1!$D$7*SIN(2*PI()*$C2789/365)</f>
        <v/>
      </c>
      <c r="N2789" s="7">
        <f>F2789-K2789</f>
        <v/>
      </c>
      <c r="O2789" s="7">
        <f>G2789-L2789</f>
        <v/>
      </c>
      <c r="P2789" s="7">
        <f>H2789-M2789</f>
        <v/>
      </c>
      <c r="Q2789" s="7">
        <f>IF($I2789=1,(N2789-MAR1!$B$11)/MAR1!$D$11,(N2789-MAR1!$C$11)/MAR1!$E$11)</f>
        <v/>
      </c>
      <c r="R2789" s="7">
        <f>IF($I2789=1,(O2789-MAR1!$B$12)/MAR1!$D$12,(O2789-MAR1!$C$12)/MAR1!$E$12)</f>
        <v/>
      </c>
      <c r="S2789" s="7">
        <f>IF($I2789=1,(P2789-MAR1!$B$13)/MAR1!$D$13,(P2789-MAR1!$C$13)/MAR1!$E$13)</f>
        <v/>
      </c>
    </row>
    <row r="2790">
      <c r="A2790" s="5" t="n">
        <v>2789</v>
      </c>
      <c r="B2790" s="5" t="n">
        <v>8</v>
      </c>
      <c r="C2790" s="5" t="n">
        <v>234</v>
      </c>
      <c r="D2790" s="5" t="n">
        <v>8</v>
      </c>
      <c r="E2790" s="5" t="n">
        <v>13.1</v>
      </c>
      <c r="F2790" s="5" t="n">
        <v>28.6</v>
      </c>
      <c r="G2790" s="5" t="n">
        <v>24.3</v>
      </c>
      <c r="H2790" s="5" t="n">
        <v>15.6</v>
      </c>
      <c r="I2790" s="6">
        <f>IF(E2790&gt;=Markov!$B$3,1,0)</f>
        <v/>
      </c>
      <c r="J2790" s="6">
        <f>I2789</f>
        <v/>
      </c>
      <c r="K2790" s="7">
        <f>MAR1!$B$5+MAR1!$C$5*COS(2*PI()*$C2790/365)+MAR1!$D$5*SIN(2*PI()*$C2790/365)</f>
        <v/>
      </c>
      <c r="L2790" s="7">
        <f>MAR1!$B$6+MAR1!$C$6*COS(2*PI()*$C2790/365)+MAR1!$D$6*SIN(2*PI()*$C2790/365)</f>
        <v/>
      </c>
      <c r="M2790" s="7">
        <f>MAR1!$B$7+MAR1!$C$7*COS(2*PI()*$C2790/365)+MAR1!$D$7*SIN(2*PI()*$C2790/365)</f>
        <v/>
      </c>
      <c r="N2790" s="7">
        <f>F2790-K2790</f>
        <v/>
      </c>
      <c r="O2790" s="7">
        <f>G2790-L2790</f>
        <v/>
      </c>
      <c r="P2790" s="7">
        <f>H2790-M2790</f>
        <v/>
      </c>
      <c r="Q2790" s="7">
        <f>IF($I2790=1,(N2790-MAR1!$B$11)/MAR1!$D$11,(N2790-MAR1!$C$11)/MAR1!$E$11)</f>
        <v/>
      </c>
      <c r="R2790" s="7">
        <f>IF($I2790=1,(O2790-MAR1!$B$12)/MAR1!$D$12,(O2790-MAR1!$C$12)/MAR1!$E$12)</f>
        <v/>
      </c>
      <c r="S2790" s="7">
        <f>IF($I2790=1,(P2790-MAR1!$B$13)/MAR1!$D$13,(P2790-MAR1!$C$13)/MAR1!$E$13)</f>
        <v/>
      </c>
    </row>
    <row r="2791">
      <c r="A2791" s="5" t="n">
        <v>2790</v>
      </c>
      <c r="B2791" s="5" t="n">
        <v>8</v>
      </c>
      <c r="C2791" s="5" t="n">
        <v>235</v>
      </c>
      <c r="D2791" s="5" t="n">
        <v>8</v>
      </c>
      <c r="E2791" s="5" t="n">
        <v>22.5</v>
      </c>
      <c r="F2791" s="5" t="n">
        <v>27.6</v>
      </c>
      <c r="G2791" s="5" t="n">
        <v>22.2</v>
      </c>
      <c r="H2791" s="5" t="n">
        <v>11.98</v>
      </c>
      <c r="I2791" s="6">
        <f>IF(E2791&gt;=Markov!$B$3,1,0)</f>
        <v/>
      </c>
      <c r="J2791" s="6">
        <f>I2790</f>
        <v/>
      </c>
      <c r="K2791" s="7">
        <f>MAR1!$B$5+MAR1!$C$5*COS(2*PI()*$C2791/365)+MAR1!$D$5*SIN(2*PI()*$C2791/365)</f>
        <v/>
      </c>
      <c r="L2791" s="7">
        <f>MAR1!$B$6+MAR1!$C$6*COS(2*PI()*$C2791/365)+MAR1!$D$6*SIN(2*PI()*$C2791/365)</f>
        <v/>
      </c>
      <c r="M2791" s="7">
        <f>MAR1!$B$7+MAR1!$C$7*COS(2*PI()*$C2791/365)+MAR1!$D$7*SIN(2*PI()*$C2791/365)</f>
        <v/>
      </c>
      <c r="N2791" s="7">
        <f>F2791-K2791</f>
        <v/>
      </c>
      <c r="O2791" s="7">
        <f>G2791-L2791</f>
        <v/>
      </c>
      <c r="P2791" s="7">
        <f>H2791-M2791</f>
        <v/>
      </c>
      <c r="Q2791" s="7">
        <f>IF($I2791=1,(N2791-MAR1!$B$11)/MAR1!$D$11,(N2791-MAR1!$C$11)/MAR1!$E$11)</f>
        <v/>
      </c>
      <c r="R2791" s="7">
        <f>IF($I2791=1,(O2791-MAR1!$B$12)/MAR1!$D$12,(O2791-MAR1!$C$12)/MAR1!$E$12)</f>
        <v/>
      </c>
      <c r="S2791" s="7">
        <f>IF($I2791=1,(P2791-MAR1!$B$13)/MAR1!$D$13,(P2791-MAR1!$C$13)/MAR1!$E$13)</f>
        <v/>
      </c>
    </row>
    <row r="2792">
      <c r="A2792" s="5" t="n">
        <v>2791</v>
      </c>
      <c r="B2792" s="5" t="n">
        <v>8</v>
      </c>
      <c r="C2792" s="5" t="n">
        <v>236</v>
      </c>
      <c r="D2792" s="5" t="n">
        <v>8</v>
      </c>
      <c r="E2792" s="5" t="n">
        <v>0.2</v>
      </c>
      <c r="F2792" s="5" t="n">
        <v>28.8</v>
      </c>
      <c r="G2792" s="5" t="n">
        <v>23.4</v>
      </c>
      <c r="H2792" s="5" t="n">
        <v>14.72</v>
      </c>
      <c r="I2792" s="6">
        <f>IF(E2792&gt;=Markov!$B$3,1,0)</f>
        <v/>
      </c>
      <c r="J2792" s="6">
        <f>I2791</f>
        <v/>
      </c>
      <c r="K2792" s="7">
        <f>MAR1!$B$5+MAR1!$C$5*COS(2*PI()*$C2792/365)+MAR1!$D$5*SIN(2*PI()*$C2792/365)</f>
        <v/>
      </c>
      <c r="L2792" s="7">
        <f>MAR1!$B$6+MAR1!$C$6*COS(2*PI()*$C2792/365)+MAR1!$D$6*SIN(2*PI()*$C2792/365)</f>
        <v/>
      </c>
      <c r="M2792" s="7">
        <f>MAR1!$B$7+MAR1!$C$7*COS(2*PI()*$C2792/365)+MAR1!$D$7*SIN(2*PI()*$C2792/365)</f>
        <v/>
      </c>
      <c r="N2792" s="7">
        <f>F2792-K2792</f>
        <v/>
      </c>
      <c r="O2792" s="7">
        <f>G2792-L2792</f>
        <v/>
      </c>
      <c r="P2792" s="7">
        <f>H2792-M2792</f>
        <v/>
      </c>
      <c r="Q2792" s="7">
        <f>IF($I2792=1,(N2792-MAR1!$B$11)/MAR1!$D$11,(N2792-MAR1!$C$11)/MAR1!$E$11)</f>
        <v/>
      </c>
      <c r="R2792" s="7">
        <f>IF($I2792=1,(O2792-MAR1!$B$12)/MAR1!$D$12,(O2792-MAR1!$C$12)/MAR1!$E$12)</f>
        <v/>
      </c>
      <c r="S2792" s="7">
        <f>IF($I2792=1,(P2792-MAR1!$B$13)/MAR1!$D$13,(P2792-MAR1!$C$13)/MAR1!$E$13)</f>
        <v/>
      </c>
    </row>
    <row r="2793">
      <c r="A2793" s="5" t="n">
        <v>2792</v>
      </c>
      <c r="B2793" s="5" t="n">
        <v>8</v>
      </c>
      <c r="C2793" s="5" t="n">
        <v>237</v>
      </c>
      <c r="D2793" s="5" t="n">
        <v>8</v>
      </c>
      <c r="E2793" s="5" t="n">
        <v>7.3</v>
      </c>
      <c r="F2793" s="5" t="n">
        <v>31.4</v>
      </c>
      <c r="G2793" s="5" t="n">
        <v>21.5</v>
      </c>
      <c r="H2793" s="5" t="n">
        <v>12.25</v>
      </c>
      <c r="I2793" s="6">
        <f>IF(E2793&gt;=Markov!$B$3,1,0)</f>
        <v/>
      </c>
      <c r="J2793" s="6">
        <f>I2792</f>
        <v/>
      </c>
      <c r="K2793" s="7">
        <f>MAR1!$B$5+MAR1!$C$5*COS(2*PI()*$C2793/365)+MAR1!$D$5*SIN(2*PI()*$C2793/365)</f>
        <v/>
      </c>
      <c r="L2793" s="7">
        <f>MAR1!$B$6+MAR1!$C$6*COS(2*PI()*$C2793/365)+MAR1!$D$6*SIN(2*PI()*$C2793/365)</f>
        <v/>
      </c>
      <c r="M2793" s="7">
        <f>MAR1!$B$7+MAR1!$C$7*COS(2*PI()*$C2793/365)+MAR1!$D$7*SIN(2*PI()*$C2793/365)</f>
        <v/>
      </c>
      <c r="N2793" s="7">
        <f>F2793-K2793</f>
        <v/>
      </c>
      <c r="O2793" s="7">
        <f>G2793-L2793</f>
        <v/>
      </c>
      <c r="P2793" s="7">
        <f>H2793-M2793</f>
        <v/>
      </c>
      <c r="Q2793" s="7">
        <f>IF($I2793=1,(N2793-MAR1!$B$11)/MAR1!$D$11,(N2793-MAR1!$C$11)/MAR1!$E$11)</f>
        <v/>
      </c>
      <c r="R2793" s="7">
        <f>IF($I2793=1,(O2793-MAR1!$B$12)/MAR1!$D$12,(O2793-MAR1!$C$12)/MAR1!$E$12)</f>
        <v/>
      </c>
      <c r="S2793" s="7">
        <f>IF($I2793=1,(P2793-MAR1!$B$13)/MAR1!$D$13,(P2793-MAR1!$C$13)/MAR1!$E$13)</f>
        <v/>
      </c>
    </row>
    <row r="2794">
      <c r="A2794" s="5" t="n">
        <v>2793</v>
      </c>
      <c r="B2794" s="5" t="n">
        <v>8</v>
      </c>
      <c r="C2794" s="5" t="n">
        <v>238</v>
      </c>
      <c r="D2794" s="5" t="n">
        <v>8</v>
      </c>
      <c r="E2794" s="5" t="n">
        <v>3.3</v>
      </c>
      <c r="F2794" s="5" t="n">
        <v>29.9</v>
      </c>
      <c r="G2794" s="5" t="n">
        <v>22.9</v>
      </c>
      <c r="H2794" s="5" t="n">
        <v>12.73</v>
      </c>
      <c r="I2794" s="6">
        <f>IF(E2794&gt;=Markov!$B$3,1,0)</f>
        <v/>
      </c>
      <c r="J2794" s="6">
        <f>I2793</f>
        <v/>
      </c>
      <c r="K2794" s="7">
        <f>MAR1!$B$5+MAR1!$C$5*COS(2*PI()*$C2794/365)+MAR1!$D$5*SIN(2*PI()*$C2794/365)</f>
        <v/>
      </c>
      <c r="L2794" s="7">
        <f>MAR1!$B$6+MAR1!$C$6*COS(2*PI()*$C2794/365)+MAR1!$D$6*SIN(2*PI()*$C2794/365)</f>
        <v/>
      </c>
      <c r="M2794" s="7">
        <f>MAR1!$B$7+MAR1!$C$7*COS(2*PI()*$C2794/365)+MAR1!$D$7*SIN(2*PI()*$C2794/365)</f>
        <v/>
      </c>
      <c r="N2794" s="7">
        <f>F2794-K2794</f>
        <v/>
      </c>
      <c r="O2794" s="7">
        <f>G2794-L2794</f>
        <v/>
      </c>
      <c r="P2794" s="7">
        <f>H2794-M2794</f>
        <v/>
      </c>
      <c r="Q2794" s="7">
        <f>IF($I2794=1,(N2794-MAR1!$B$11)/MAR1!$D$11,(N2794-MAR1!$C$11)/MAR1!$E$11)</f>
        <v/>
      </c>
      <c r="R2794" s="7">
        <f>IF($I2794=1,(O2794-MAR1!$B$12)/MAR1!$D$12,(O2794-MAR1!$C$12)/MAR1!$E$12)</f>
        <v/>
      </c>
      <c r="S2794" s="7">
        <f>IF($I2794=1,(P2794-MAR1!$B$13)/MAR1!$D$13,(P2794-MAR1!$C$13)/MAR1!$E$13)</f>
        <v/>
      </c>
    </row>
    <row r="2795">
      <c r="A2795" s="5" t="n">
        <v>2794</v>
      </c>
      <c r="B2795" s="5" t="n">
        <v>8</v>
      </c>
      <c r="C2795" s="5" t="n">
        <v>239</v>
      </c>
      <c r="D2795" s="5" t="n">
        <v>8</v>
      </c>
      <c r="E2795" s="5" t="n">
        <v>24.2</v>
      </c>
      <c r="F2795" s="5" t="n">
        <v>27.4</v>
      </c>
      <c r="G2795" s="5" t="n">
        <v>23</v>
      </c>
      <c r="H2795" s="5" t="n">
        <v>13.2</v>
      </c>
      <c r="I2795" s="6">
        <f>IF(E2795&gt;=Markov!$B$3,1,0)</f>
        <v/>
      </c>
      <c r="J2795" s="6">
        <f>I2794</f>
        <v/>
      </c>
      <c r="K2795" s="7">
        <f>MAR1!$B$5+MAR1!$C$5*COS(2*PI()*$C2795/365)+MAR1!$D$5*SIN(2*PI()*$C2795/365)</f>
        <v/>
      </c>
      <c r="L2795" s="7">
        <f>MAR1!$B$6+MAR1!$C$6*COS(2*PI()*$C2795/365)+MAR1!$D$6*SIN(2*PI()*$C2795/365)</f>
        <v/>
      </c>
      <c r="M2795" s="7">
        <f>MAR1!$B$7+MAR1!$C$7*COS(2*PI()*$C2795/365)+MAR1!$D$7*SIN(2*PI()*$C2795/365)</f>
        <v/>
      </c>
      <c r="N2795" s="7">
        <f>F2795-K2795</f>
        <v/>
      </c>
      <c r="O2795" s="7">
        <f>G2795-L2795</f>
        <v/>
      </c>
      <c r="P2795" s="7">
        <f>H2795-M2795</f>
        <v/>
      </c>
      <c r="Q2795" s="7">
        <f>IF($I2795=1,(N2795-MAR1!$B$11)/MAR1!$D$11,(N2795-MAR1!$C$11)/MAR1!$E$11)</f>
        <v/>
      </c>
      <c r="R2795" s="7">
        <f>IF($I2795=1,(O2795-MAR1!$B$12)/MAR1!$D$12,(O2795-MAR1!$C$12)/MAR1!$E$12)</f>
        <v/>
      </c>
      <c r="S2795" s="7">
        <f>IF($I2795=1,(P2795-MAR1!$B$13)/MAR1!$D$13,(P2795-MAR1!$C$13)/MAR1!$E$13)</f>
        <v/>
      </c>
    </row>
    <row r="2796">
      <c r="A2796" s="5" t="n">
        <v>2795</v>
      </c>
      <c r="B2796" s="5" t="n">
        <v>8</v>
      </c>
      <c r="C2796" s="5" t="n">
        <v>240</v>
      </c>
      <c r="D2796" s="5" t="n">
        <v>8</v>
      </c>
      <c r="E2796" s="5" t="n">
        <v>50.6</v>
      </c>
      <c r="F2796" s="5" t="n">
        <v>28.7</v>
      </c>
      <c r="G2796" s="5" t="n">
        <v>24.1</v>
      </c>
      <c r="H2796" s="5" t="n">
        <v>8.42</v>
      </c>
      <c r="I2796" s="6">
        <f>IF(E2796&gt;=Markov!$B$3,1,0)</f>
        <v/>
      </c>
      <c r="J2796" s="6">
        <f>I2795</f>
        <v/>
      </c>
      <c r="K2796" s="7">
        <f>MAR1!$B$5+MAR1!$C$5*COS(2*PI()*$C2796/365)+MAR1!$D$5*SIN(2*PI()*$C2796/365)</f>
        <v/>
      </c>
      <c r="L2796" s="7">
        <f>MAR1!$B$6+MAR1!$C$6*COS(2*PI()*$C2796/365)+MAR1!$D$6*SIN(2*PI()*$C2796/365)</f>
        <v/>
      </c>
      <c r="M2796" s="7">
        <f>MAR1!$B$7+MAR1!$C$7*COS(2*PI()*$C2796/365)+MAR1!$D$7*SIN(2*PI()*$C2796/365)</f>
        <v/>
      </c>
      <c r="N2796" s="7">
        <f>F2796-K2796</f>
        <v/>
      </c>
      <c r="O2796" s="7">
        <f>G2796-L2796</f>
        <v/>
      </c>
      <c r="P2796" s="7">
        <f>H2796-M2796</f>
        <v/>
      </c>
      <c r="Q2796" s="7">
        <f>IF($I2796=1,(N2796-MAR1!$B$11)/MAR1!$D$11,(N2796-MAR1!$C$11)/MAR1!$E$11)</f>
        <v/>
      </c>
      <c r="R2796" s="7">
        <f>IF($I2796=1,(O2796-MAR1!$B$12)/MAR1!$D$12,(O2796-MAR1!$C$12)/MAR1!$E$12)</f>
        <v/>
      </c>
      <c r="S2796" s="7">
        <f>IF($I2796=1,(P2796-MAR1!$B$13)/MAR1!$D$13,(P2796-MAR1!$C$13)/MAR1!$E$13)</f>
        <v/>
      </c>
    </row>
    <row r="2797">
      <c r="A2797" s="5" t="n">
        <v>2796</v>
      </c>
      <c r="B2797" s="5" t="n">
        <v>8</v>
      </c>
      <c r="C2797" s="5" t="n">
        <v>241</v>
      </c>
      <c r="D2797" s="5" t="n">
        <v>8</v>
      </c>
      <c r="E2797" s="5" t="n">
        <v>1.6</v>
      </c>
      <c r="F2797" s="5" t="n">
        <v>30.1</v>
      </c>
      <c r="G2797" s="5" t="n">
        <v>22.5</v>
      </c>
      <c r="H2797" s="5" t="n">
        <v>11.7</v>
      </c>
      <c r="I2797" s="6">
        <f>IF(E2797&gt;=Markov!$B$3,1,0)</f>
        <v/>
      </c>
      <c r="J2797" s="6">
        <f>I2796</f>
        <v/>
      </c>
      <c r="K2797" s="7">
        <f>MAR1!$B$5+MAR1!$C$5*COS(2*PI()*$C2797/365)+MAR1!$D$5*SIN(2*PI()*$C2797/365)</f>
        <v/>
      </c>
      <c r="L2797" s="7">
        <f>MAR1!$B$6+MAR1!$C$6*COS(2*PI()*$C2797/365)+MAR1!$D$6*SIN(2*PI()*$C2797/365)</f>
        <v/>
      </c>
      <c r="M2797" s="7">
        <f>MAR1!$B$7+MAR1!$C$7*COS(2*PI()*$C2797/365)+MAR1!$D$7*SIN(2*PI()*$C2797/365)</f>
        <v/>
      </c>
      <c r="N2797" s="7">
        <f>F2797-K2797</f>
        <v/>
      </c>
      <c r="O2797" s="7">
        <f>G2797-L2797</f>
        <v/>
      </c>
      <c r="P2797" s="7">
        <f>H2797-M2797</f>
        <v/>
      </c>
      <c r="Q2797" s="7">
        <f>IF($I2797=1,(N2797-MAR1!$B$11)/MAR1!$D$11,(N2797-MAR1!$C$11)/MAR1!$E$11)</f>
        <v/>
      </c>
      <c r="R2797" s="7">
        <f>IF($I2797=1,(O2797-MAR1!$B$12)/MAR1!$D$12,(O2797-MAR1!$C$12)/MAR1!$E$12)</f>
        <v/>
      </c>
      <c r="S2797" s="7">
        <f>IF($I2797=1,(P2797-MAR1!$B$13)/MAR1!$D$13,(P2797-MAR1!$C$13)/MAR1!$E$13)</f>
        <v/>
      </c>
    </row>
    <row r="2798">
      <c r="A2798" s="5" t="n">
        <v>2797</v>
      </c>
      <c r="B2798" s="5" t="n">
        <v>8</v>
      </c>
      <c r="C2798" s="5" t="n">
        <v>242</v>
      </c>
      <c r="D2798" s="5" t="n">
        <v>8</v>
      </c>
      <c r="E2798" s="5" t="n">
        <v>5.8</v>
      </c>
      <c r="F2798" s="5" t="n">
        <v>32</v>
      </c>
      <c r="G2798" s="5" t="n">
        <v>21.6</v>
      </c>
      <c r="H2798" s="5" t="n">
        <v>16.58</v>
      </c>
      <c r="I2798" s="6">
        <f>IF(E2798&gt;=Markov!$B$3,1,0)</f>
        <v/>
      </c>
      <c r="J2798" s="6">
        <f>I2797</f>
        <v/>
      </c>
      <c r="K2798" s="7">
        <f>MAR1!$B$5+MAR1!$C$5*COS(2*PI()*$C2798/365)+MAR1!$D$5*SIN(2*PI()*$C2798/365)</f>
        <v/>
      </c>
      <c r="L2798" s="7">
        <f>MAR1!$B$6+MAR1!$C$6*COS(2*PI()*$C2798/365)+MAR1!$D$6*SIN(2*PI()*$C2798/365)</f>
        <v/>
      </c>
      <c r="M2798" s="7">
        <f>MAR1!$B$7+MAR1!$C$7*COS(2*PI()*$C2798/365)+MAR1!$D$7*SIN(2*PI()*$C2798/365)</f>
        <v/>
      </c>
      <c r="N2798" s="7">
        <f>F2798-K2798</f>
        <v/>
      </c>
      <c r="O2798" s="7">
        <f>G2798-L2798</f>
        <v/>
      </c>
      <c r="P2798" s="7">
        <f>H2798-M2798</f>
        <v/>
      </c>
      <c r="Q2798" s="7">
        <f>IF($I2798=1,(N2798-MAR1!$B$11)/MAR1!$D$11,(N2798-MAR1!$C$11)/MAR1!$E$11)</f>
        <v/>
      </c>
      <c r="R2798" s="7">
        <f>IF($I2798=1,(O2798-MAR1!$B$12)/MAR1!$D$12,(O2798-MAR1!$C$12)/MAR1!$E$12)</f>
        <v/>
      </c>
      <c r="S2798" s="7">
        <f>IF($I2798=1,(P2798-MAR1!$B$13)/MAR1!$D$13,(P2798-MAR1!$C$13)/MAR1!$E$13)</f>
        <v/>
      </c>
    </row>
    <row r="2799">
      <c r="A2799" s="5" t="n">
        <v>2798</v>
      </c>
      <c r="B2799" s="5" t="n">
        <v>8</v>
      </c>
      <c r="C2799" s="5" t="n">
        <v>243</v>
      </c>
      <c r="D2799" s="5" t="n">
        <v>8</v>
      </c>
      <c r="E2799" s="5" t="n">
        <v>0</v>
      </c>
      <c r="F2799" s="5" t="n">
        <v>32.6</v>
      </c>
      <c r="G2799" s="5" t="n">
        <v>21.5</v>
      </c>
      <c r="H2799" s="5" t="n">
        <v>16.71</v>
      </c>
      <c r="I2799" s="6">
        <f>IF(E2799&gt;=Markov!$B$3,1,0)</f>
        <v/>
      </c>
      <c r="J2799" s="6">
        <f>I2798</f>
        <v/>
      </c>
      <c r="K2799" s="7">
        <f>MAR1!$B$5+MAR1!$C$5*COS(2*PI()*$C2799/365)+MAR1!$D$5*SIN(2*PI()*$C2799/365)</f>
        <v/>
      </c>
      <c r="L2799" s="7">
        <f>MAR1!$B$6+MAR1!$C$6*COS(2*PI()*$C2799/365)+MAR1!$D$6*SIN(2*PI()*$C2799/365)</f>
        <v/>
      </c>
      <c r="M2799" s="7">
        <f>MAR1!$B$7+MAR1!$C$7*COS(2*PI()*$C2799/365)+MAR1!$D$7*SIN(2*PI()*$C2799/365)</f>
        <v/>
      </c>
      <c r="N2799" s="7">
        <f>F2799-K2799</f>
        <v/>
      </c>
      <c r="O2799" s="7">
        <f>G2799-L2799</f>
        <v/>
      </c>
      <c r="P2799" s="7">
        <f>H2799-M2799</f>
        <v/>
      </c>
      <c r="Q2799" s="7">
        <f>IF($I2799=1,(N2799-MAR1!$B$11)/MAR1!$D$11,(N2799-MAR1!$C$11)/MAR1!$E$11)</f>
        <v/>
      </c>
      <c r="R2799" s="7">
        <f>IF($I2799=1,(O2799-MAR1!$B$12)/MAR1!$D$12,(O2799-MAR1!$C$12)/MAR1!$E$12)</f>
        <v/>
      </c>
      <c r="S2799" s="7">
        <f>IF($I2799=1,(P2799-MAR1!$B$13)/MAR1!$D$13,(P2799-MAR1!$C$13)/MAR1!$E$13)</f>
        <v/>
      </c>
    </row>
    <row r="2800">
      <c r="A2800" s="5" t="n">
        <v>2799</v>
      </c>
      <c r="B2800" s="5" t="n">
        <v>8</v>
      </c>
      <c r="C2800" s="5" t="n">
        <v>244</v>
      </c>
      <c r="D2800" s="5" t="n">
        <v>9</v>
      </c>
      <c r="E2800" s="5" t="n">
        <v>0</v>
      </c>
      <c r="F2800" s="5" t="n">
        <v>30.3</v>
      </c>
      <c r="G2800" s="5" t="n">
        <v>22.4</v>
      </c>
      <c r="H2800" s="5" t="n">
        <v>19.06</v>
      </c>
      <c r="I2800" s="6">
        <f>IF(E2800&gt;=Markov!$B$3,1,0)</f>
        <v/>
      </c>
      <c r="J2800" s="6">
        <f>I2799</f>
        <v/>
      </c>
      <c r="K2800" s="7">
        <f>MAR1!$B$5+MAR1!$C$5*COS(2*PI()*$C2800/365)+MAR1!$D$5*SIN(2*PI()*$C2800/365)</f>
        <v/>
      </c>
      <c r="L2800" s="7">
        <f>MAR1!$B$6+MAR1!$C$6*COS(2*PI()*$C2800/365)+MAR1!$D$6*SIN(2*PI()*$C2800/365)</f>
        <v/>
      </c>
      <c r="M2800" s="7">
        <f>MAR1!$B$7+MAR1!$C$7*COS(2*PI()*$C2800/365)+MAR1!$D$7*SIN(2*PI()*$C2800/365)</f>
        <v/>
      </c>
      <c r="N2800" s="7">
        <f>F2800-K2800</f>
        <v/>
      </c>
      <c r="O2800" s="7">
        <f>G2800-L2800</f>
        <v/>
      </c>
      <c r="P2800" s="7">
        <f>H2800-M2800</f>
        <v/>
      </c>
      <c r="Q2800" s="7">
        <f>IF($I2800=1,(N2800-MAR1!$B$11)/MAR1!$D$11,(N2800-MAR1!$C$11)/MAR1!$E$11)</f>
        <v/>
      </c>
      <c r="R2800" s="7">
        <f>IF($I2800=1,(O2800-MAR1!$B$12)/MAR1!$D$12,(O2800-MAR1!$C$12)/MAR1!$E$12)</f>
        <v/>
      </c>
      <c r="S2800" s="7">
        <f>IF($I2800=1,(P2800-MAR1!$B$13)/MAR1!$D$13,(P2800-MAR1!$C$13)/MAR1!$E$13)</f>
        <v/>
      </c>
    </row>
    <row r="2801">
      <c r="A2801" s="5" t="n">
        <v>2800</v>
      </c>
      <c r="B2801" s="5" t="n">
        <v>8</v>
      </c>
      <c r="C2801" s="5" t="n">
        <v>245</v>
      </c>
      <c r="D2801" s="5" t="n">
        <v>9</v>
      </c>
      <c r="E2801" s="5" t="n">
        <v>0</v>
      </c>
      <c r="F2801" s="5" t="n">
        <v>30</v>
      </c>
      <c r="G2801" s="5" t="n">
        <v>22.6</v>
      </c>
      <c r="H2801" s="5" t="n">
        <v>20.07</v>
      </c>
      <c r="I2801" s="6">
        <f>IF(E2801&gt;=Markov!$B$3,1,0)</f>
        <v/>
      </c>
      <c r="J2801" s="6">
        <f>I2800</f>
        <v/>
      </c>
      <c r="K2801" s="7">
        <f>MAR1!$B$5+MAR1!$C$5*COS(2*PI()*$C2801/365)+MAR1!$D$5*SIN(2*PI()*$C2801/365)</f>
        <v/>
      </c>
      <c r="L2801" s="7">
        <f>MAR1!$B$6+MAR1!$C$6*COS(2*PI()*$C2801/365)+MAR1!$D$6*SIN(2*PI()*$C2801/365)</f>
        <v/>
      </c>
      <c r="M2801" s="7">
        <f>MAR1!$B$7+MAR1!$C$7*COS(2*PI()*$C2801/365)+MAR1!$D$7*SIN(2*PI()*$C2801/365)</f>
        <v/>
      </c>
      <c r="N2801" s="7">
        <f>F2801-K2801</f>
        <v/>
      </c>
      <c r="O2801" s="7">
        <f>G2801-L2801</f>
        <v/>
      </c>
      <c r="P2801" s="7">
        <f>H2801-M2801</f>
        <v/>
      </c>
      <c r="Q2801" s="7">
        <f>IF($I2801=1,(N2801-MAR1!$B$11)/MAR1!$D$11,(N2801-MAR1!$C$11)/MAR1!$E$11)</f>
        <v/>
      </c>
      <c r="R2801" s="7">
        <f>IF($I2801=1,(O2801-MAR1!$B$12)/MAR1!$D$12,(O2801-MAR1!$C$12)/MAR1!$E$12)</f>
        <v/>
      </c>
      <c r="S2801" s="7">
        <f>IF($I2801=1,(P2801-MAR1!$B$13)/MAR1!$D$13,(P2801-MAR1!$C$13)/MAR1!$E$13)</f>
        <v/>
      </c>
    </row>
    <row r="2802">
      <c r="A2802" s="5" t="n">
        <v>2801</v>
      </c>
      <c r="B2802" s="5" t="n">
        <v>8</v>
      </c>
      <c r="C2802" s="5" t="n">
        <v>246</v>
      </c>
      <c r="D2802" s="5" t="n">
        <v>9</v>
      </c>
      <c r="E2802" s="5" t="n">
        <v>0</v>
      </c>
      <c r="F2802" s="5" t="n">
        <v>33.2</v>
      </c>
      <c r="G2802" s="5" t="n">
        <v>22.5</v>
      </c>
      <c r="H2802" s="5" t="n">
        <v>17.23</v>
      </c>
      <c r="I2802" s="6">
        <f>IF(E2802&gt;=Markov!$B$3,1,0)</f>
        <v/>
      </c>
      <c r="J2802" s="6">
        <f>I2801</f>
        <v/>
      </c>
      <c r="K2802" s="7">
        <f>MAR1!$B$5+MAR1!$C$5*COS(2*PI()*$C2802/365)+MAR1!$D$5*SIN(2*PI()*$C2802/365)</f>
        <v/>
      </c>
      <c r="L2802" s="7">
        <f>MAR1!$B$6+MAR1!$C$6*COS(2*PI()*$C2802/365)+MAR1!$D$6*SIN(2*PI()*$C2802/365)</f>
        <v/>
      </c>
      <c r="M2802" s="7">
        <f>MAR1!$B$7+MAR1!$C$7*COS(2*PI()*$C2802/365)+MAR1!$D$7*SIN(2*PI()*$C2802/365)</f>
        <v/>
      </c>
      <c r="N2802" s="7">
        <f>F2802-K2802</f>
        <v/>
      </c>
      <c r="O2802" s="7">
        <f>G2802-L2802</f>
        <v/>
      </c>
      <c r="P2802" s="7">
        <f>H2802-M2802</f>
        <v/>
      </c>
      <c r="Q2802" s="7">
        <f>IF($I2802=1,(N2802-MAR1!$B$11)/MAR1!$D$11,(N2802-MAR1!$C$11)/MAR1!$E$11)</f>
        <v/>
      </c>
      <c r="R2802" s="7">
        <f>IF($I2802=1,(O2802-MAR1!$B$12)/MAR1!$D$12,(O2802-MAR1!$C$12)/MAR1!$E$12)</f>
        <v/>
      </c>
      <c r="S2802" s="7">
        <f>IF($I2802=1,(P2802-MAR1!$B$13)/MAR1!$D$13,(P2802-MAR1!$C$13)/MAR1!$E$13)</f>
        <v/>
      </c>
    </row>
    <row r="2803">
      <c r="A2803" s="5" t="n">
        <v>2802</v>
      </c>
      <c r="B2803" s="5" t="n">
        <v>8</v>
      </c>
      <c r="C2803" s="5" t="n">
        <v>247</v>
      </c>
      <c r="D2803" s="5" t="n">
        <v>9</v>
      </c>
      <c r="E2803" s="5" t="n">
        <v>51.1</v>
      </c>
      <c r="F2803" s="5" t="n">
        <v>25.6</v>
      </c>
      <c r="G2803" s="5" t="n">
        <v>19.7</v>
      </c>
      <c r="H2803" s="5" t="n">
        <v>7.26</v>
      </c>
      <c r="I2803" s="6">
        <f>IF(E2803&gt;=Markov!$B$3,1,0)</f>
        <v/>
      </c>
      <c r="J2803" s="6">
        <f>I2802</f>
        <v/>
      </c>
      <c r="K2803" s="7">
        <f>MAR1!$B$5+MAR1!$C$5*COS(2*PI()*$C2803/365)+MAR1!$D$5*SIN(2*PI()*$C2803/365)</f>
        <v/>
      </c>
      <c r="L2803" s="7">
        <f>MAR1!$B$6+MAR1!$C$6*COS(2*PI()*$C2803/365)+MAR1!$D$6*SIN(2*PI()*$C2803/365)</f>
        <v/>
      </c>
      <c r="M2803" s="7">
        <f>MAR1!$B$7+MAR1!$C$7*COS(2*PI()*$C2803/365)+MAR1!$D$7*SIN(2*PI()*$C2803/365)</f>
        <v/>
      </c>
      <c r="N2803" s="7">
        <f>F2803-K2803</f>
        <v/>
      </c>
      <c r="O2803" s="7">
        <f>G2803-L2803</f>
        <v/>
      </c>
      <c r="P2803" s="7">
        <f>H2803-M2803</f>
        <v/>
      </c>
      <c r="Q2803" s="7">
        <f>IF($I2803=1,(N2803-MAR1!$B$11)/MAR1!$D$11,(N2803-MAR1!$C$11)/MAR1!$E$11)</f>
        <v/>
      </c>
      <c r="R2803" s="7">
        <f>IF($I2803=1,(O2803-MAR1!$B$12)/MAR1!$D$12,(O2803-MAR1!$C$12)/MAR1!$E$12)</f>
        <v/>
      </c>
      <c r="S2803" s="7">
        <f>IF($I2803=1,(P2803-MAR1!$B$13)/MAR1!$D$13,(P2803-MAR1!$C$13)/MAR1!$E$13)</f>
        <v/>
      </c>
    </row>
    <row r="2804">
      <c r="A2804" s="5" t="n">
        <v>2803</v>
      </c>
      <c r="B2804" s="5" t="n">
        <v>8</v>
      </c>
      <c r="C2804" s="5" t="n">
        <v>248</v>
      </c>
      <c r="D2804" s="5" t="n">
        <v>9</v>
      </c>
      <c r="E2804" s="5" t="n">
        <v>0</v>
      </c>
      <c r="F2804" s="5" t="n">
        <v>27.6</v>
      </c>
      <c r="G2804" s="5" t="n">
        <v>20.7</v>
      </c>
      <c r="H2804" s="5" t="n">
        <v>13.45</v>
      </c>
      <c r="I2804" s="6">
        <f>IF(E2804&gt;=Markov!$B$3,1,0)</f>
        <v/>
      </c>
      <c r="J2804" s="6">
        <f>I2803</f>
        <v/>
      </c>
      <c r="K2804" s="7">
        <f>MAR1!$B$5+MAR1!$C$5*COS(2*PI()*$C2804/365)+MAR1!$D$5*SIN(2*PI()*$C2804/365)</f>
        <v/>
      </c>
      <c r="L2804" s="7">
        <f>MAR1!$B$6+MAR1!$C$6*COS(2*PI()*$C2804/365)+MAR1!$D$6*SIN(2*PI()*$C2804/365)</f>
        <v/>
      </c>
      <c r="M2804" s="7">
        <f>MAR1!$B$7+MAR1!$C$7*COS(2*PI()*$C2804/365)+MAR1!$D$7*SIN(2*PI()*$C2804/365)</f>
        <v/>
      </c>
      <c r="N2804" s="7">
        <f>F2804-K2804</f>
        <v/>
      </c>
      <c r="O2804" s="7">
        <f>G2804-L2804</f>
        <v/>
      </c>
      <c r="P2804" s="7">
        <f>H2804-M2804</f>
        <v/>
      </c>
      <c r="Q2804" s="7">
        <f>IF($I2804=1,(N2804-MAR1!$B$11)/MAR1!$D$11,(N2804-MAR1!$C$11)/MAR1!$E$11)</f>
        <v/>
      </c>
      <c r="R2804" s="7">
        <f>IF($I2804=1,(O2804-MAR1!$B$12)/MAR1!$D$12,(O2804-MAR1!$C$12)/MAR1!$E$12)</f>
        <v/>
      </c>
      <c r="S2804" s="7">
        <f>IF($I2804=1,(P2804-MAR1!$B$13)/MAR1!$D$13,(P2804-MAR1!$C$13)/MAR1!$E$13)</f>
        <v/>
      </c>
    </row>
    <row r="2805">
      <c r="A2805" s="5" t="n">
        <v>2804</v>
      </c>
      <c r="B2805" s="5" t="n">
        <v>8</v>
      </c>
      <c r="C2805" s="5" t="n">
        <v>249</v>
      </c>
      <c r="D2805" s="5" t="n">
        <v>9</v>
      </c>
      <c r="E2805" s="5" t="n">
        <v>0</v>
      </c>
      <c r="F2805" s="5" t="n">
        <v>28.2</v>
      </c>
      <c r="G2805" s="5" t="n">
        <v>21</v>
      </c>
      <c r="H2805" s="5" t="n">
        <v>12.63</v>
      </c>
      <c r="I2805" s="6">
        <f>IF(E2805&gt;=Markov!$B$3,1,0)</f>
        <v/>
      </c>
      <c r="J2805" s="6">
        <f>I2804</f>
        <v/>
      </c>
      <c r="K2805" s="7">
        <f>MAR1!$B$5+MAR1!$C$5*COS(2*PI()*$C2805/365)+MAR1!$D$5*SIN(2*PI()*$C2805/365)</f>
        <v/>
      </c>
      <c r="L2805" s="7">
        <f>MAR1!$B$6+MAR1!$C$6*COS(2*PI()*$C2805/365)+MAR1!$D$6*SIN(2*PI()*$C2805/365)</f>
        <v/>
      </c>
      <c r="M2805" s="7">
        <f>MAR1!$B$7+MAR1!$C$7*COS(2*PI()*$C2805/365)+MAR1!$D$7*SIN(2*PI()*$C2805/365)</f>
        <v/>
      </c>
      <c r="N2805" s="7">
        <f>F2805-K2805</f>
        <v/>
      </c>
      <c r="O2805" s="7">
        <f>G2805-L2805</f>
        <v/>
      </c>
      <c r="P2805" s="7">
        <f>H2805-M2805</f>
        <v/>
      </c>
      <c r="Q2805" s="7">
        <f>IF($I2805=1,(N2805-MAR1!$B$11)/MAR1!$D$11,(N2805-MAR1!$C$11)/MAR1!$E$11)</f>
        <v/>
      </c>
      <c r="R2805" s="7">
        <f>IF($I2805=1,(O2805-MAR1!$B$12)/MAR1!$D$12,(O2805-MAR1!$C$12)/MAR1!$E$12)</f>
        <v/>
      </c>
      <c r="S2805" s="7">
        <f>IF($I2805=1,(P2805-MAR1!$B$13)/MAR1!$D$13,(P2805-MAR1!$C$13)/MAR1!$E$13)</f>
        <v/>
      </c>
    </row>
    <row r="2806">
      <c r="A2806" s="5" t="n">
        <v>2805</v>
      </c>
      <c r="B2806" s="5" t="n">
        <v>8</v>
      </c>
      <c r="C2806" s="5" t="n">
        <v>250</v>
      </c>
      <c r="D2806" s="5" t="n">
        <v>9</v>
      </c>
      <c r="E2806" s="5" t="n">
        <v>8.1</v>
      </c>
      <c r="F2806" s="5" t="n">
        <v>25.4</v>
      </c>
      <c r="G2806" s="5" t="n">
        <v>19.7</v>
      </c>
      <c r="H2806" s="5" t="n">
        <v>3.16</v>
      </c>
      <c r="I2806" s="6">
        <f>IF(E2806&gt;=Markov!$B$3,1,0)</f>
        <v/>
      </c>
      <c r="J2806" s="6">
        <f>I2805</f>
        <v/>
      </c>
      <c r="K2806" s="7">
        <f>MAR1!$B$5+MAR1!$C$5*COS(2*PI()*$C2806/365)+MAR1!$D$5*SIN(2*PI()*$C2806/365)</f>
        <v/>
      </c>
      <c r="L2806" s="7">
        <f>MAR1!$B$6+MAR1!$C$6*COS(2*PI()*$C2806/365)+MAR1!$D$6*SIN(2*PI()*$C2806/365)</f>
        <v/>
      </c>
      <c r="M2806" s="7">
        <f>MAR1!$B$7+MAR1!$C$7*COS(2*PI()*$C2806/365)+MAR1!$D$7*SIN(2*PI()*$C2806/365)</f>
        <v/>
      </c>
      <c r="N2806" s="7">
        <f>F2806-K2806</f>
        <v/>
      </c>
      <c r="O2806" s="7">
        <f>G2806-L2806</f>
        <v/>
      </c>
      <c r="P2806" s="7">
        <f>H2806-M2806</f>
        <v/>
      </c>
      <c r="Q2806" s="7">
        <f>IF($I2806=1,(N2806-MAR1!$B$11)/MAR1!$D$11,(N2806-MAR1!$C$11)/MAR1!$E$11)</f>
        <v/>
      </c>
      <c r="R2806" s="7">
        <f>IF($I2806=1,(O2806-MAR1!$B$12)/MAR1!$D$12,(O2806-MAR1!$C$12)/MAR1!$E$12)</f>
        <v/>
      </c>
      <c r="S2806" s="7">
        <f>IF($I2806=1,(P2806-MAR1!$B$13)/MAR1!$D$13,(P2806-MAR1!$C$13)/MAR1!$E$13)</f>
        <v/>
      </c>
    </row>
    <row r="2807">
      <c r="A2807" s="5" t="n">
        <v>2806</v>
      </c>
      <c r="B2807" s="5" t="n">
        <v>8</v>
      </c>
      <c r="C2807" s="5" t="n">
        <v>251</v>
      </c>
      <c r="D2807" s="5" t="n">
        <v>9</v>
      </c>
      <c r="E2807" s="5" t="n">
        <v>13.7</v>
      </c>
      <c r="F2807" s="5" t="n">
        <v>26.3</v>
      </c>
      <c r="G2807" s="5" t="n">
        <v>19.9</v>
      </c>
      <c r="H2807" s="5" t="n">
        <v>7.1</v>
      </c>
      <c r="I2807" s="6">
        <f>IF(E2807&gt;=Markov!$B$3,1,0)</f>
        <v/>
      </c>
      <c r="J2807" s="6">
        <f>I2806</f>
        <v/>
      </c>
      <c r="K2807" s="7">
        <f>MAR1!$B$5+MAR1!$C$5*COS(2*PI()*$C2807/365)+MAR1!$D$5*SIN(2*PI()*$C2807/365)</f>
        <v/>
      </c>
      <c r="L2807" s="7">
        <f>MAR1!$B$6+MAR1!$C$6*COS(2*PI()*$C2807/365)+MAR1!$D$6*SIN(2*PI()*$C2807/365)</f>
        <v/>
      </c>
      <c r="M2807" s="7">
        <f>MAR1!$B$7+MAR1!$C$7*COS(2*PI()*$C2807/365)+MAR1!$D$7*SIN(2*PI()*$C2807/365)</f>
        <v/>
      </c>
      <c r="N2807" s="7">
        <f>F2807-K2807</f>
        <v/>
      </c>
      <c r="O2807" s="7">
        <f>G2807-L2807</f>
        <v/>
      </c>
      <c r="P2807" s="7">
        <f>H2807-M2807</f>
        <v/>
      </c>
      <c r="Q2807" s="7">
        <f>IF($I2807=1,(N2807-MAR1!$B$11)/MAR1!$D$11,(N2807-MAR1!$C$11)/MAR1!$E$11)</f>
        <v/>
      </c>
      <c r="R2807" s="7">
        <f>IF($I2807=1,(O2807-MAR1!$B$12)/MAR1!$D$12,(O2807-MAR1!$C$12)/MAR1!$E$12)</f>
        <v/>
      </c>
      <c r="S2807" s="7">
        <f>IF($I2807=1,(P2807-MAR1!$B$13)/MAR1!$D$13,(P2807-MAR1!$C$13)/MAR1!$E$13)</f>
        <v/>
      </c>
    </row>
    <row r="2808">
      <c r="A2808" s="5" t="n">
        <v>2807</v>
      </c>
      <c r="B2808" s="5" t="n">
        <v>8</v>
      </c>
      <c r="C2808" s="5" t="n">
        <v>252</v>
      </c>
      <c r="D2808" s="5" t="n">
        <v>9</v>
      </c>
      <c r="E2808" s="5" t="n">
        <v>0.5</v>
      </c>
      <c r="F2808" s="5" t="n">
        <v>28.1</v>
      </c>
      <c r="G2808" s="5" t="n">
        <v>22.2</v>
      </c>
      <c r="H2808" s="5" t="n">
        <v>6.36</v>
      </c>
      <c r="I2808" s="6">
        <f>IF(E2808&gt;=Markov!$B$3,1,0)</f>
        <v/>
      </c>
      <c r="J2808" s="6">
        <f>I2807</f>
        <v/>
      </c>
      <c r="K2808" s="7">
        <f>MAR1!$B$5+MAR1!$C$5*COS(2*PI()*$C2808/365)+MAR1!$D$5*SIN(2*PI()*$C2808/365)</f>
        <v/>
      </c>
      <c r="L2808" s="7">
        <f>MAR1!$B$6+MAR1!$C$6*COS(2*PI()*$C2808/365)+MAR1!$D$6*SIN(2*PI()*$C2808/365)</f>
        <v/>
      </c>
      <c r="M2808" s="7">
        <f>MAR1!$B$7+MAR1!$C$7*COS(2*PI()*$C2808/365)+MAR1!$D$7*SIN(2*PI()*$C2808/365)</f>
        <v/>
      </c>
      <c r="N2808" s="7">
        <f>F2808-K2808</f>
        <v/>
      </c>
      <c r="O2808" s="7">
        <f>G2808-L2808</f>
        <v/>
      </c>
      <c r="P2808" s="7">
        <f>H2808-M2808</f>
        <v/>
      </c>
      <c r="Q2808" s="7">
        <f>IF($I2808=1,(N2808-MAR1!$B$11)/MAR1!$D$11,(N2808-MAR1!$C$11)/MAR1!$E$11)</f>
        <v/>
      </c>
      <c r="R2808" s="7">
        <f>IF($I2808=1,(O2808-MAR1!$B$12)/MAR1!$D$12,(O2808-MAR1!$C$12)/MAR1!$E$12)</f>
        <v/>
      </c>
      <c r="S2808" s="7">
        <f>IF($I2808=1,(P2808-MAR1!$B$13)/MAR1!$D$13,(P2808-MAR1!$C$13)/MAR1!$E$13)</f>
        <v/>
      </c>
    </row>
    <row r="2809">
      <c r="A2809" s="5" t="n">
        <v>2808</v>
      </c>
      <c r="B2809" s="5" t="n">
        <v>8</v>
      </c>
      <c r="C2809" s="5" t="n">
        <v>253</v>
      </c>
      <c r="D2809" s="5" t="n">
        <v>9</v>
      </c>
      <c r="E2809" s="5" t="n">
        <v>34.5</v>
      </c>
      <c r="F2809" s="5" t="n">
        <v>28.7</v>
      </c>
      <c r="G2809" s="5" t="n">
        <v>22.6</v>
      </c>
      <c r="H2809" s="5" t="n">
        <v>7.28</v>
      </c>
      <c r="I2809" s="6">
        <f>IF(E2809&gt;=Markov!$B$3,1,0)</f>
        <v/>
      </c>
      <c r="J2809" s="6">
        <f>I2808</f>
        <v/>
      </c>
      <c r="K2809" s="7">
        <f>MAR1!$B$5+MAR1!$C$5*COS(2*PI()*$C2809/365)+MAR1!$D$5*SIN(2*PI()*$C2809/365)</f>
        <v/>
      </c>
      <c r="L2809" s="7">
        <f>MAR1!$B$6+MAR1!$C$6*COS(2*PI()*$C2809/365)+MAR1!$D$6*SIN(2*PI()*$C2809/365)</f>
        <v/>
      </c>
      <c r="M2809" s="7">
        <f>MAR1!$B$7+MAR1!$C$7*COS(2*PI()*$C2809/365)+MAR1!$D$7*SIN(2*PI()*$C2809/365)</f>
        <v/>
      </c>
      <c r="N2809" s="7">
        <f>F2809-K2809</f>
        <v/>
      </c>
      <c r="O2809" s="7">
        <f>G2809-L2809</f>
        <v/>
      </c>
      <c r="P2809" s="7">
        <f>H2809-M2809</f>
        <v/>
      </c>
      <c r="Q2809" s="7">
        <f>IF($I2809=1,(N2809-MAR1!$B$11)/MAR1!$D$11,(N2809-MAR1!$C$11)/MAR1!$E$11)</f>
        <v/>
      </c>
      <c r="R2809" s="7">
        <f>IF($I2809=1,(O2809-MAR1!$B$12)/MAR1!$D$12,(O2809-MAR1!$C$12)/MAR1!$E$12)</f>
        <v/>
      </c>
      <c r="S2809" s="7">
        <f>IF($I2809=1,(P2809-MAR1!$B$13)/MAR1!$D$13,(P2809-MAR1!$C$13)/MAR1!$E$13)</f>
        <v/>
      </c>
    </row>
    <row r="2810">
      <c r="A2810" s="5" t="n">
        <v>2809</v>
      </c>
      <c r="B2810" s="5" t="n">
        <v>8</v>
      </c>
      <c r="C2810" s="5" t="n">
        <v>254</v>
      </c>
      <c r="D2810" s="5" t="n">
        <v>9</v>
      </c>
      <c r="E2810" s="5" t="n">
        <v>11.8</v>
      </c>
      <c r="F2810" s="5" t="n">
        <v>28.3</v>
      </c>
      <c r="G2810" s="5" t="n">
        <v>23.9</v>
      </c>
      <c r="H2810" s="5" t="n">
        <v>4.18</v>
      </c>
      <c r="I2810" s="6">
        <f>IF(E2810&gt;=Markov!$B$3,1,0)</f>
        <v/>
      </c>
      <c r="J2810" s="6">
        <f>I2809</f>
        <v/>
      </c>
      <c r="K2810" s="7">
        <f>MAR1!$B$5+MAR1!$C$5*COS(2*PI()*$C2810/365)+MAR1!$D$5*SIN(2*PI()*$C2810/365)</f>
        <v/>
      </c>
      <c r="L2810" s="7">
        <f>MAR1!$B$6+MAR1!$C$6*COS(2*PI()*$C2810/365)+MAR1!$D$6*SIN(2*PI()*$C2810/365)</f>
        <v/>
      </c>
      <c r="M2810" s="7">
        <f>MAR1!$B$7+MAR1!$C$7*COS(2*PI()*$C2810/365)+MAR1!$D$7*SIN(2*PI()*$C2810/365)</f>
        <v/>
      </c>
      <c r="N2810" s="7">
        <f>F2810-K2810</f>
        <v/>
      </c>
      <c r="O2810" s="7">
        <f>G2810-L2810</f>
        <v/>
      </c>
      <c r="P2810" s="7">
        <f>H2810-M2810</f>
        <v/>
      </c>
      <c r="Q2810" s="7">
        <f>IF($I2810=1,(N2810-MAR1!$B$11)/MAR1!$D$11,(N2810-MAR1!$C$11)/MAR1!$E$11)</f>
        <v/>
      </c>
      <c r="R2810" s="7">
        <f>IF($I2810=1,(O2810-MAR1!$B$12)/MAR1!$D$12,(O2810-MAR1!$C$12)/MAR1!$E$12)</f>
        <v/>
      </c>
      <c r="S2810" s="7">
        <f>IF($I2810=1,(P2810-MAR1!$B$13)/MAR1!$D$13,(P2810-MAR1!$C$13)/MAR1!$E$13)</f>
        <v/>
      </c>
    </row>
    <row r="2811">
      <c r="A2811" s="5" t="n">
        <v>2810</v>
      </c>
      <c r="B2811" s="5" t="n">
        <v>8</v>
      </c>
      <c r="C2811" s="5" t="n">
        <v>255</v>
      </c>
      <c r="D2811" s="5" t="n">
        <v>9</v>
      </c>
      <c r="E2811" s="5" t="n">
        <v>14.9</v>
      </c>
      <c r="F2811" s="5" t="n">
        <v>27.7</v>
      </c>
      <c r="G2811" s="5" t="n">
        <v>22.7</v>
      </c>
      <c r="H2811" s="5" t="n">
        <v>5.23</v>
      </c>
      <c r="I2811" s="6">
        <f>IF(E2811&gt;=Markov!$B$3,1,0)</f>
        <v/>
      </c>
      <c r="J2811" s="6">
        <f>I2810</f>
        <v/>
      </c>
      <c r="K2811" s="7">
        <f>MAR1!$B$5+MAR1!$C$5*COS(2*PI()*$C2811/365)+MAR1!$D$5*SIN(2*PI()*$C2811/365)</f>
        <v/>
      </c>
      <c r="L2811" s="7">
        <f>MAR1!$B$6+MAR1!$C$6*COS(2*PI()*$C2811/365)+MAR1!$D$6*SIN(2*PI()*$C2811/365)</f>
        <v/>
      </c>
      <c r="M2811" s="7">
        <f>MAR1!$B$7+MAR1!$C$7*COS(2*PI()*$C2811/365)+MAR1!$D$7*SIN(2*PI()*$C2811/365)</f>
        <v/>
      </c>
      <c r="N2811" s="7">
        <f>F2811-K2811</f>
        <v/>
      </c>
      <c r="O2811" s="7">
        <f>G2811-L2811</f>
        <v/>
      </c>
      <c r="P2811" s="7">
        <f>H2811-M2811</f>
        <v/>
      </c>
      <c r="Q2811" s="7">
        <f>IF($I2811=1,(N2811-MAR1!$B$11)/MAR1!$D$11,(N2811-MAR1!$C$11)/MAR1!$E$11)</f>
        <v/>
      </c>
      <c r="R2811" s="7">
        <f>IF($I2811=1,(O2811-MAR1!$B$12)/MAR1!$D$12,(O2811-MAR1!$C$12)/MAR1!$E$12)</f>
        <v/>
      </c>
      <c r="S2811" s="7">
        <f>IF($I2811=1,(P2811-MAR1!$B$13)/MAR1!$D$13,(P2811-MAR1!$C$13)/MAR1!$E$13)</f>
        <v/>
      </c>
    </row>
    <row r="2812">
      <c r="A2812" s="5" t="n">
        <v>2811</v>
      </c>
      <c r="B2812" s="5" t="n">
        <v>8</v>
      </c>
      <c r="C2812" s="5" t="n">
        <v>256</v>
      </c>
      <c r="D2812" s="5" t="n">
        <v>9</v>
      </c>
      <c r="E2812" s="5" t="n">
        <v>7.9</v>
      </c>
      <c r="F2812" s="5" t="n">
        <v>26.8</v>
      </c>
      <c r="G2812" s="5" t="n">
        <v>21.7</v>
      </c>
      <c r="H2812" s="5" t="n">
        <v>10.17</v>
      </c>
      <c r="I2812" s="6">
        <f>IF(E2812&gt;=Markov!$B$3,1,0)</f>
        <v/>
      </c>
      <c r="J2812" s="6">
        <f>I2811</f>
        <v/>
      </c>
      <c r="K2812" s="7">
        <f>MAR1!$B$5+MAR1!$C$5*COS(2*PI()*$C2812/365)+MAR1!$D$5*SIN(2*PI()*$C2812/365)</f>
        <v/>
      </c>
      <c r="L2812" s="7">
        <f>MAR1!$B$6+MAR1!$C$6*COS(2*PI()*$C2812/365)+MAR1!$D$6*SIN(2*PI()*$C2812/365)</f>
        <v/>
      </c>
      <c r="M2812" s="7">
        <f>MAR1!$B$7+MAR1!$C$7*COS(2*PI()*$C2812/365)+MAR1!$D$7*SIN(2*PI()*$C2812/365)</f>
        <v/>
      </c>
      <c r="N2812" s="7">
        <f>F2812-K2812</f>
        <v/>
      </c>
      <c r="O2812" s="7">
        <f>G2812-L2812</f>
        <v/>
      </c>
      <c r="P2812" s="7">
        <f>H2812-M2812</f>
        <v/>
      </c>
      <c r="Q2812" s="7">
        <f>IF($I2812=1,(N2812-MAR1!$B$11)/MAR1!$D$11,(N2812-MAR1!$C$11)/MAR1!$E$11)</f>
        <v/>
      </c>
      <c r="R2812" s="7">
        <f>IF($I2812=1,(O2812-MAR1!$B$12)/MAR1!$D$12,(O2812-MAR1!$C$12)/MAR1!$E$12)</f>
        <v/>
      </c>
      <c r="S2812" s="7">
        <f>IF($I2812=1,(P2812-MAR1!$B$13)/MAR1!$D$13,(P2812-MAR1!$C$13)/MAR1!$E$13)</f>
        <v/>
      </c>
    </row>
    <row r="2813">
      <c r="A2813" s="5" t="n">
        <v>2812</v>
      </c>
      <c r="B2813" s="5" t="n">
        <v>8</v>
      </c>
      <c r="C2813" s="5" t="n">
        <v>257</v>
      </c>
      <c r="D2813" s="5" t="n">
        <v>9</v>
      </c>
      <c r="E2813" s="5" t="n">
        <v>0</v>
      </c>
      <c r="F2813" s="5" t="n">
        <v>31.2</v>
      </c>
      <c r="G2813" s="5" t="n">
        <v>23.3</v>
      </c>
      <c r="H2813" s="5" t="n">
        <v>9.550000000000001</v>
      </c>
      <c r="I2813" s="6">
        <f>IF(E2813&gt;=Markov!$B$3,1,0)</f>
        <v/>
      </c>
      <c r="J2813" s="6">
        <f>I2812</f>
        <v/>
      </c>
      <c r="K2813" s="7">
        <f>MAR1!$B$5+MAR1!$C$5*COS(2*PI()*$C2813/365)+MAR1!$D$5*SIN(2*PI()*$C2813/365)</f>
        <v/>
      </c>
      <c r="L2813" s="7">
        <f>MAR1!$B$6+MAR1!$C$6*COS(2*PI()*$C2813/365)+MAR1!$D$6*SIN(2*PI()*$C2813/365)</f>
        <v/>
      </c>
      <c r="M2813" s="7">
        <f>MAR1!$B$7+MAR1!$C$7*COS(2*PI()*$C2813/365)+MAR1!$D$7*SIN(2*PI()*$C2813/365)</f>
        <v/>
      </c>
      <c r="N2813" s="7">
        <f>F2813-K2813</f>
        <v/>
      </c>
      <c r="O2813" s="7">
        <f>G2813-L2813</f>
        <v/>
      </c>
      <c r="P2813" s="7">
        <f>H2813-M2813</f>
        <v/>
      </c>
      <c r="Q2813" s="7">
        <f>IF($I2813=1,(N2813-MAR1!$B$11)/MAR1!$D$11,(N2813-MAR1!$C$11)/MAR1!$E$11)</f>
        <v/>
      </c>
      <c r="R2813" s="7">
        <f>IF($I2813=1,(O2813-MAR1!$B$12)/MAR1!$D$12,(O2813-MAR1!$C$12)/MAR1!$E$12)</f>
        <v/>
      </c>
      <c r="S2813" s="7">
        <f>IF($I2813=1,(P2813-MAR1!$B$13)/MAR1!$D$13,(P2813-MAR1!$C$13)/MAR1!$E$13)</f>
        <v/>
      </c>
    </row>
    <row r="2814">
      <c r="A2814" s="5" t="n">
        <v>2813</v>
      </c>
      <c r="B2814" s="5" t="n">
        <v>8</v>
      </c>
      <c r="C2814" s="5" t="n">
        <v>258</v>
      </c>
      <c r="D2814" s="5" t="n">
        <v>9</v>
      </c>
      <c r="E2814" s="5" t="n">
        <v>0</v>
      </c>
      <c r="F2814" s="5" t="n">
        <v>28.9</v>
      </c>
      <c r="G2814" s="5" t="n">
        <v>21.4</v>
      </c>
      <c r="H2814" s="5" t="n">
        <v>6.62</v>
      </c>
      <c r="I2814" s="6">
        <f>IF(E2814&gt;=Markov!$B$3,1,0)</f>
        <v/>
      </c>
      <c r="J2814" s="6">
        <f>I2813</f>
        <v/>
      </c>
      <c r="K2814" s="7">
        <f>MAR1!$B$5+MAR1!$C$5*COS(2*PI()*$C2814/365)+MAR1!$D$5*SIN(2*PI()*$C2814/365)</f>
        <v/>
      </c>
      <c r="L2814" s="7">
        <f>MAR1!$B$6+MAR1!$C$6*COS(2*PI()*$C2814/365)+MAR1!$D$6*SIN(2*PI()*$C2814/365)</f>
        <v/>
      </c>
      <c r="M2814" s="7">
        <f>MAR1!$B$7+MAR1!$C$7*COS(2*PI()*$C2814/365)+MAR1!$D$7*SIN(2*PI()*$C2814/365)</f>
        <v/>
      </c>
      <c r="N2814" s="7">
        <f>F2814-K2814</f>
        <v/>
      </c>
      <c r="O2814" s="7">
        <f>G2814-L2814</f>
        <v/>
      </c>
      <c r="P2814" s="7">
        <f>H2814-M2814</f>
        <v/>
      </c>
      <c r="Q2814" s="7">
        <f>IF($I2814=1,(N2814-MAR1!$B$11)/MAR1!$D$11,(N2814-MAR1!$C$11)/MAR1!$E$11)</f>
        <v/>
      </c>
      <c r="R2814" s="7">
        <f>IF($I2814=1,(O2814-MAR1!$B$12)/MAR1!$D$12,(O2814-MAR1!$C$12)/MAR1!$E$12)</f>
        <v/>
      </c>
      <c r="S2814" s="7">
        <f>IF($I2814=1,(P2814-MAR1!$B$13)/MAR1!$D$13,(P2814-MAR1!$C$13)/MAR1!$E$13)</f>
        <v/>
      </c>
    </row>
    <row r="2815">
      <c r="A2815" s="5" t="n">
        <v>2814</v>
      </c>
      <c r="B2815" s="5" t="n">
        <v>8</v>
      </c>
      <c r="C2815" s="5" t="n">
        <v>259</v>
      </c>
      <c r="D2815" s="5" t="n">
        <v>9</v>
      </c>
      <c r="E2815" s="5" t="n">
        <v>4.3</v>
      </c>
      <c r="F2815" s="5" t="n">
        <v>26</v>
      </c>
      <c r="G2815" s="5" t="n">
        <v>20.9</v>
      </c>
      <c r="H2815" s="5" t="n">
        <v>4.33</v>
      </c>
      <c r="I2815" s="6">
        <f>IF(E2815&gt;=Markov!$B$3,1,0)</f>
        <v/>
      </c>
      <c r="J2815" s="6">
        <f>I2814</f>
        <v/>
      </c>
      <c r="K2815" s="7">
        <f>MAR1!$B$5+MAR1!$C$5*COS(2*PI()*$C2815/365)+MAR1!$D$5*SIN(2*PI()*$C2815/365)</f>
        <v/>
      </c>
      <c r="L2815" s="7">
        <f>MAR1!$B$6+MAR1!$C$6*COS(2*PI()*$C2815/365)+MAR1!$D$6*SIN(2*PI()*$C2815/365)</f>
        <v/>
      </c>
      <c r="M2815" s="7">
        <f>MAR1!$B$7+MAR1!$C$7*COS(2*PI()*$C2815/365)+MAR1!$D$7*SIN(2*PI()*$C2815/365)</f>
        <v/>
      </c>
      <c r="N2815" s="7">
        <f>F2815-K2815</f>
        <v/>
      </c>
      <c r="O2815" s="7">
        <f>G2815-L2815</f>
        <v/>
      </c>
      <c r="P2815" s="7">
        <f>H2815-M2815</f>
        <v/>
      </c>
      <c r="Q2815" s="7">
        <f>IF($I2815=1,(N2815-MAR1!$B$11)/MAR1!$D$11,(N2815-MAR1!$C$11)/MAR1!$E$11)</f>
        <v/>
      </c>
      <c r="R2815" s="7">
        <f>IF($I2815=1,(O2815-MAR1!$B$12)/MAR1!$D$12,(O2815-MAR1!$C$12)/MAR1!$E$12)</f>
        <v/>
      </c>
      <c r="S2815" s="7">
        <f>IF($I2815=1,(P2815-MAR1!$B$13)/MAR1!$D$13,(P2815-MAR1!$C$13)/MAR1!$E$13)</f>
        <v/>
      </c>
    </row>
    <row r="2816">
      <c r="A2816" s="5" t="n">
        <v>2815</v>
      </c>
      <c r="B2816" s="5" t="n">
        <v>8</v>
      </c>
      <c r="C2816" s="5" t="n">
        <v>260</v>
      </c>
      <c r="D2816" s="5" t="n">
        <v>9</v>
      </c>
      <c r="E2816" s="5" t="n">
        <v>0</v>
      </c>
      <c r="F2816" s="5" t="n">
        <v>29.6</v>
      </c>
      <c r="G2816" s="5" t="n">
        <v>21.5</v>
      </c>
      <c r="H2816" s="5" t="n">
        <v>10.22</v>
      </c>
      <c r="I2816" s="6">
        <f>IF(E2816&gt;=Markov!$B$3,1,0)</f>
        <v/>
      </c>
      <c r="J2816" s="6">
        <f>I2815</f>
        <v/>
      </c>
      <c r="K2816" s="7">
        <f>MAR1!$B$5+MAR1!$C$5*COS(2*PI()*$C2816/365)+MAR1!$D$5*SIN(2*PI()*$C2816/365)</f>
        <v/>
      </c>
      <c r="L2816" s="7">
        <f>MAR1!$B$6+MAR1!$C$6*COS(2*PI()*$C2816/365)+MAR1!$D$6*SIN(2*PI()*$C2816/365)</f>
        <v/>
      </c>
      <c r="M2816" s="7">
        <f>MAR1!$B$7+MAR1!$C$7*COS(2*PI()*$C2816/365)+MAR1!$D$7*SIN(2*PI()*$C2816/365)</f>
        <v/>
      </c>
      <c r="N2816" s="7">
        <f>F2816-K2816</f>
        <v/>
      </c>
      <c r="O2816" s="7">
        <f>G2816-L2816</f>
        <v/>
      </c>
      <c r="P2816" s="7">
        <f>H2816-M2816</f>
        <v/>
      </c>
      <c r="Q2816" s="7">
        <f>IF($I2816=1,(N2816-MAR1!$B$11)/MAR1!$D$11,(N2816-MAR1!$C$11)/MAR1!$E$11)</f>
        <v/>
      </c>
      <c r="R2816" s="7">
        <f>IF($I2816=1,(O2816-MAR1!$B$12)/MAR1!$D$12,(O2816-MAR1!$C$12)/MAR1!$E$12)</f>
        <v/>
      </c>
      <c r="S2816" s="7">
        <f>IF($I2816=1,(P2816-MAR1!$B$13)/MAR1!$D$13,(P2816-MAR1!$C$13)/MAR1!$E$13)</f>
        <v/>
      </c>
    </row>
    <row r="2817">
      <c r="A2817" s="5" t="n">
        <v>2816</v>
      </c>
      <c r="B2817" s="5" t="n">
        <v>8</v>
      </c>
      <c r="C2817" s="5" t="n">
        <v>261</v>
      </c>
      <c r="D2817" s="5" t="n">
        <v>9</v>
      </c>
      <c r="E2817" s="5" t="n">
        <v>7</v>
      </c>
      <c r="F2817" s="5" t="n">
        <v>26.8</v>
      </c>
      <c r="G2817" s="5" t="n">
        <v>22.4</v>
      </c>
      <c r="H2817" s="5" t="n">
        <v>4.39</v>
      </c>
      <c r="I2817" s="6">
        <f>IF(E2817&gt;=Markov!$B$3,1,0)</f>
        <v/>
      </c>
      <c r="J2817" s="6">
        <f>I2816</f>
        <v/>
      </c>
      <c r="K2817" s="7">
        <f>MAR1!$B$5+MAR1!$C$5*COS(2*PI()*$C2817/365)+MAR1!$D$5*SIN(2*PI()*$C2817/365)</f>
        <v/>
      </c>
      <c r="L2817" s="7">
        <f>MAR1!$B$6+MAR1!$C$6*COS(2*PI()*$C2817/365)+MAR1!$D$6*SIN(2*PI()*$C2817/365)</f>
        <v/>
      </c>
      <c r="M2817" s="7">
        <f>MAR1!$B$7+MAR1!$C$7*COS(2*PI()*$C2817/365)+MAR1!$D$7*SIN(2*PI()*$C2817/365)</f>
        <v/>
      </c>
      <c r="N2817" s="7">
        <f>F2817-K2817</f>
        <v/>
      </c>
      <c r="O2817" s="7">
        <f>G2817-L2817</f>
        <v/>
      </c>
      <c r="P2817" s="7">
        <f>H2817-M2817</f>
        <v/>
      </c>
      <c r="Q2817" s="7">
        <f>IF($I2817=1,(N2817-MAR1!$B$11)/MAR1!$D$11,(N2817-MAR1!$C$11)/MAR1!$E$11)</f>
        <v/>
      </c>
      <c r="R2817" s="7">
        <f>IF($I2817=1,(O2817-MAR1!$B$12)/MAR1!$D$12,(O2817-MAR1!$C$12)/MAR1!$E$12)</f>
        <v/>
      </c>
      <c r="S2817" s="7">
        <f>IF($I2817=1,(P2817-MAR1!$B$13)/MAR1!$D$13,(P2817-MAR1!$C$13)/MAR1!$E$13)</f>
        <v/>
      </c>
    </row>
    <row r="2818">
      <c r="A2818" s="5" t="n">
        <v>2817</v>
      </c>
      <c r="B2818" s="5" t="n">
        <v>8</v>
      </c>
      <c r="C2818" s="5" t="n">
        <v>262</v>
      </c>
      <c r="D2818" s="5" t="n">
        <v>9</v>
      </c>
      <c r="E2818" s="5" t="n">
        <v>0.1</v>
      </c>
      <c r="F2818" s="5" t="n">
        <v>27.3</v>
      </c>
      <c r="G2818" s="5" t="n">
        <v>22.4</v>
      </c>
      <c r="H2818" s="5" t="n">
        <v>10.85</v>
      </c>
      <c r="I2818" s="6">
        <f>IF(E2818&gt;=Markov!$B$3,1,0)</f>
        <v/>
      </c>
      <c r="J2818" s="6">
        <f>I2817</f>
        <v/>
      </c>
      <c r="K2818" s="7">
        <f>MAR1!$B$5+MAR1!$C$5*COS(2*PI()*$C2818/365)+MAR1!$D$5*SIN(2*PI()*$C2818/365)</f>
        <v/>
      </c>
      <c r="L2818" s="7">
        <f>MAR1!$B$6+MAR1!$C$6*COS(2*PI()*$C2818/365)+MAR1!$D$6*SIN(2*PI()*$C2818/365)</f>
        <v/>
      </c>
      <c r="M2818" s="7">
        <f>MAR1!$B$7+MAR1!$C$7*COS(2*PI()*$C2818/365)+MAR1!$D$7*SIN(2*PI()*$C2818/365)</f>
        <v/>
      </c>
      <c r="N2818" s="7">
        <f>F2818-K2818</f>
        <v/>
      </c>
      <c r="O2818" s="7">
        <f>G2818-L2818</f>
        <v/>
      </c>
      <c r="P2818" s="7">
        <f>H2818-M2818</f>
        <v/>
      </c>
      <c r="Q2818" s="7">
        <f>IF($I2818=1,(N2818-MAR1!$B$11)/MAR1!$D$11,(N2818-MAR1!$C$11)/MAR1!$E$11)</f>
        <v/>
      </c>
      <c r="R2818" s="7">
        <f>IF($I2818=1,(O2818-MAR1!$B$12)/MAR1!$D$12,(O2818-MAR1!$C$12)/MAR1!$E$12)</f>
        <v/>
      </c>
      <c r="S2818" s="7">
        <f>IF($I2818=1,(P2818-MAR1!$B$13)/MAR1!$D$13,(P2818-MAR1!$C$13)/MAR1!$E$13)</f>
        <v/>
      </c>
    </row>
    <row r="2819">
      <c r="A2819" s="5" t="n">
        <v>2818</v>
      </c>
      <c r="B2819" s="5" t="n">
        <v>8</v>
      </c>
      <c r="C2819" s="5" t="n">
        <v>263</v>
      </c>
      <c r="D2819" s="5" t="n">
        <v>9</v>
      </c>
      <c r="E2819" s="5" t="n">
        <v>26.8</v>
      </c>
      <c r="F2819" s="5" t="n">
        <v>28</v>
      </c>
      <c r="G2819" s="5" t="n">
        <v>21.3</v>
      </c>
      <c r="H2819" s="5" t="n">
        <v>14.61</v>
      </c>
      <c r="I2819" s="6">
        <f>IF(E2819&gt;=Markov!$B$3,1,0)</f>
        <v/>
      </c>
      <c r="J2819" s="6">
        <f>I2818</f>
        <v/>
      </c>
      <c r="K2819" s="7">
        <f>MAR1!$B$5+MAR1!$C$5*COS(2*PI()*$C2819/365)+MAR1!$D$5*SIN(2*PI()*$C2819/365)</f>
        <v/>
      </c>
      <c r="L2819" s="7">
        <f>MAR1!$B$6+MAR1!$C$6*COS(2*PI()*$C2819/365)+MAR1!$D$6*SIN(2*PI()*$C2819/365)</f>
        <v/>
      </c>
      <c r="M2819" s="7">
        <f>MAR1!$B$7+MAR1!$C$7*COS(2*PI()*$C2819/365)+MAR1!$D$7*SIN(2*PI()*$C2819/365)</f>
        <v/>
      </c>
      <c r="N2819" s="7">
        <f>F2819-K2819</f>
        <v/>
      </c>
      <c r="O2819" s="7">
        <f>G2819-L2819</f>
        <v/>
      </c>
      <c r="P2819" s="7">
        <f>H2819-M2819</f>
        <v/>
      </c>
      <c r="Q2819" s="7">
        <f>IF($I2819=1,(N2819-MAR1!$B$11)/MAR1!$D$11,(N2819-MAR1!$C$11)/MAR1!$E$11)</f>
        <v/>
      </c>
      <c r="R2819" s="7">
        <f>IF($I2819=1,(O2819-MAR1!$B$12)/MAR1!$D$12,(O2819-MAR1!$C$12)/MAR1!$E$12)</f>
        <v/>
      </c>
      <c r="S2819" s="7">
        <f>IF($I2819=1,(P2819-MAR1!$B$13)/MAR1!$D$13,(P2819-MAR1!$C$13)/MAR1!$E$13)</f>
        <v/>
      </c>
    </row>
    <row r="2820">
      <c r="A2820" s="5" t="n">
        <v>2819</v>
      </c>
      <c r="B2820" s="5" t="n">
        <v>8</v>
      </c>
      <c r="C2820" s="5" t="n">
        <v>264</v>
      </c>
      <c r="D2820" s="5" t="n">
        <v>9</v>
      </c>
      <c r="E2820" s="5" t="n">
        <v>0</v>
      </c>
      <c r="F2820" s="5" t="n">
        <v>31.9</v>
      </c>
      <c r="G2820" s="5" t="n">
        <v>23.5</v>
      </c>
      <c r="H2820" s="5" t="n">
        <v>14.8</v>
      </c>
      <c r="I2820" s="6">
        <f>IF(E2820&gt;=Markov!$B$3,1,0)</f>
        <v/>
      </c>
      <c r="J2820" s="6">
        <f>I2819</f>
        <v/>
      </c>
      <c r="K2820" s="7">
        <f>MAR1!$B$5+MAR1!$C$5*COS(2*PI()*$C2820/365)+MAR1!$D$5*SIN(2*PI()*$C2820/365)</f>
        <v/>
      </c>
      <c r="L2820" s="7">
        <f>MAR1!$B$6+MAR1!$C$6*COS(2*PI()*$C2820/365)+MAR1!$D$6*SIN(2*PI()*$C2820/365)</f>
        <v/>
      </c>
      <c r="M2820" s="7">
        <f>MAR1!$B$7+MAR1!$C$7*COS(2*PI()*$C2820/365)+MAR1!$D$7*SIN(2*PI()*$C2820/365)</f>
        <v/>
      </c>
      <c r="N2820" s="7">
        <f>F2820-K2820</f>
        <v/>
      </c>
      <c r="O2820" s="7">
        <f>G2820-L2820</f>
        <v/>
      </c>
      <c r="P2820" s="7">
        <f>H2820-M2820</f>
        <v/>
      </c>
      <c r="Q2820" s="7">
        <f>IF($I2820=1,(N2820-MAR1!$B$11)/MAR1!$D$11,(N2820-MAR1!$C$11)/MAR1!$E$11)</f>
        <v/>
      </c>
      <c r="R2820" s="7">
        <f>IF($I2820=1,(O2820-MAR1!$B$12)/MAR1!$D$12,(O2820-MAR1!$C$12)/MAR1!$E$12)</f>
        <v/>
      </c>
      <c r="S2820" s="7">
        <f>IF($I2820=1,(P2820-MAR1!$B$13)/MAR1!$D$13,(P2820-MAR1!$C$13)/MAR1!$E$13)</f>
        <v/>
      </c>
    </row>
    <row r="2821">
      <c r="A2821" s="5" t="n">
        <v>2820</v>
      </c>
      <c r="B2821" s="5" t="n">
        <v>8</v>
      </c>
      <c r="C2821" s="5" t="n">
        <v>265</v>
      </c>
      <c r="D2821" s="5" t="n">
        <v>9</v>
      </c>
      <c r="E2821" s="5" t="n">
        <v>0</v>
      </c>
      <c r="F2821" s="5" t="n">
        <v>31.3</v>
      </c>
      <c r="G2821" s="5" t="n">
        <v>22.4</v>
      </c>
      <c r="H2821" s="5" t="n">
        <v>11.37</v>
      </c>
      <c r="I2821" s="6">
        <f>IF(E2821&gt;=Markov!$B$3,1,0)</f>
        <v/>
      </c>
      <c r="J2821" s="6">
        <f>I2820</f>
        <v/>
      </c>
      <c r="K2821" s="7">
        <f>MAR1!$B$5+MAR1!$C$5*COS(2*PI()*$C2821/365)+MAR1!$D$5*SIN(2*PI()*$C2821/365)</f>
        <v/>
      </c>
      <c r="L2821" s="7">
        <f>MAR1!$B$6+MAR1!$C$6*COS(2*PI()*$C2821/365)+MAR1!$D$6*SIN(2*PI()*$C2821/365)</f>
        <v/>
      </c>
      <c r="M2821" s="7">
        <f>MAR1!$B$7+MAR1!$C$7*COS(2*PI()*$C2821/365)+MAR1!$D$7*SIN(2*PI()*$C2821/365)</f>
        <v/>
      </c>
      <c r="N2821" s="7">
        <f>F2821-K2821</f>
        <v/>
      </c>
      <c r="O2821" s="7">
        <f>G2821-L2821</f>
        <v/>
      </c>
      <c r="P2821" s="7">
        <f>H2821-M2821</f>
        <v/>
      </c>
      <c r="Q2821" s="7">
        <f>IF($I2821=1,(N2821-MAR1!$B$11)/MAR1!$D$11,(N2821-MAR1!$C$11)/MAR1!$E$11)</f>
        <v/>
      </c>
      <c r="R2821" s="7">
        <f>IF($I2821=1,(O2821-MAR1!$B$12)/MAR1!$D$12,(O2821-MAR1!$C$12)/MAR1!$E$12)</f>
        <v/>
      </c>
      <c r="S2821" s="7">
        <f>IF($I2821=1,(P2821-MAR1!$B$13)/MAR1!$D$13,(P2821-MAR1!$C$13)/MAR1!$E$13)</f>
        <v/>
      </c>
    </row>
    <row r="2822">
      <c r="A2822" s="5" t="n">
        <v>2821</v>
      </c>
      <c r="B2822" s="5" t="n">
        <v>8</v>
      </c>
      <c r="C2822" s="5" t="n">
        <v>266</v>
      </c>
      <c r="D2822" s="5" t="n">
        <v>9</v>
      </c>
      <c r="E2822" s="5" t="n">
        <v>0</v>
      </c>
      <c r="F2822" s="5" t="n">
        <v>29.3</v>
      </c>
      <c r="G2822" s="5" t="n">
        <v>23.5</v>
      </c>
      <c r="H2822" s="5" t="n">
        <v>17</v>
      </c>
      <c r="I2822" s="6">
        <f>IF(E2822&gt;=Markov!$B$3,1,0)</f>
        <v/>
      </c>
      <c r="J2822" s="6">
        <f>I2821</f>
        <v/>
      </c>
      <c r="K2822" s="7">
        <f>MAR1!$B$5+MAR1!$C$5*COS(2*PI()*$C2822/365)+MAR1!$D$5*SIN(2*PI()*$C2822/365)</f>
        <v/>
      </c>
      <c r="L2822" s="7">
        <f>MAR1!$B$6+MAR1!$C$6*COS(2*PI()*$C2822/365)+MAR1!$D$6*SIN(2*PI()*$C2822/365)</f>
        <v/>
      </c>
      <c r="M2822" s="7">
        <f>MAR1!$B$7+MAR1!$C$7*COS(2*PI()*$C2822/365)+MAR1!$D$7*SIN(2*PI()*$C2822/365)</f>
        <v/>
      </c>
      <c r="N2822" s="7">
        <f>F2822-K2822</f>
        <v/>
      </c>
      <c r="O2822" s="7">
        <f>G2822-L2822</f>
        <v/>
      </c>
      <c r="P2822" s="7">
        <f>H2822-M2822</f>
        <v/>
      </c>
      <c r="Q2822" s="7">
        <f>IF($I2822=1,(N2822-MAR1!$B$11)/MAR1!$D$11,(N2822-MAR1!$C$11)/MAR1!$E$11)</f>
        <v/>
      </c>
      <c r="R2822" s="7">
        <f>IF($I2822=1,(O2822-MAR1!$B$12)/MAR1!$D$12,(O2822-MAR1!$C$12)/MAR1!$E$12)</f>
        <v/>
      </c>
      <c r="S2822" s="7">
        <f>IF($I2822=1,(P2822-MAR1!$B$13)/MAR1!$D$13,(P2822-MAR1!$C$13)/MAR1!$E$13)</f>
        <v/>
      </c>
    </row>
    <row r="2823">
      <c r="A2823" s="5" t="n">
        <v>2822</v>
      </c>
      <c r="B2823" s="5" t="n">
        <v>8</v>
      </c>
      <c r="C2823" s="5" t="n">
        <v>267</v>
      </c>
      <c r="D2823" s="5" t="n">
        <v>9</v>
      </c>
      <c r="E2823" s="5" t="n">
        <v>0</v>
      </c>
      <c r="F2823" s="5" t="n">
        <v>29.1</v>
      </c>
      <c r="G2823" s="5" t="n">
        <v>20</v>
      </c>
      <c r="H2823" s="5" t="n">
        <v>15.34</v>
      </c>
      <c r="I2823" s="6">
        <f>IF(E2823&gt;=Markov!$B$3,1,0)</f>
        <v/>
      </c>
      <c r="J2823" s="6">
        <f>I2822</f>
        <v/>
      </c>
      <c r="K2823" s="7">
        <f>MAR1!$B$5+MAR1!$C$5*COS(2*PI()*$C2823/365)+MAR1!$D$5*SIN(2*PI()*$C2823/365)</f>
        <v/>
      </c>
      <c r="L2823" s="7">
        <f>MAR1!$B$6+MAR1!$C$6*COS(2*PI()*$C2823/365)+MAR1!$D$6*SIN(2*PI()*$C2823/365)</f>
        <v/>
      </c>
      <c r="M2823" s="7">
        <f>MAR1!$B$7+MAR1!$C$7*COS(2*PI()*$C2823/365)+MAR1!$D$7*SIN(2*PI()*$C2823/365)</f>
        <v/>
      </c>
      <c r="N2823" s="7">
        <f>F2823-K2823</f>
        <v/>
      </c>
      <c r="O2823" s="7">
        <f>G2823-L2823</f>
        <v/>
      </c>
      <c r="P2823" s="7">
        <f>H2823-M2823</f>
        <v/>
      </c>
      <c r="Q2823" s="7">
        <f>IF($I2823=1,(N2823-MAR1!$B$11)/MAR1!$D$11,(N2823-MAR1!$C$11)/MAR1!$E$11)</f>
        <v/>
      </c>
      <c r="R2823" s="7">
        <f>IF($I2823=1,(O2823-MAR1!$B$12)/MAR1!$D$12,(O2823-MAR1!$C$12)/MAR1!$E$12)</f>
        <v/>
      </c>
      <c r="S2823" s="7">
        <f>IF($I2823=1,(P2823-MAR1!$B$13)/MAR1!$D$13,(P2823-MAR1!$C$13)/MAR1!$E$13)</f>
        <v/>
      </c>
    </row>
    <row r="2824">
      <c r="A2824" s="5" t="n">
        <v>2823</v>
      </c>
      <c r="B2824" s="5" t="n">
        <v>8</v>
      </c>
      <c r="C2824" s="5" t="n">
        <v>268</v>
      </c>
      <c r="D2824" s="5" t="n">
        <v>9</v>
      </c>
      <c r="E2824" s="5" t="n">
        <v>0</v>
      </c>
      <c r="F2824" s="5" t="n">
        <v>32.6</v>
      </c>
      <c r="G2824" s="5" t="n">
        <v>19.9</v>
      </c>
      <c r="H2824" s="5" t="n">
        <v>15.31</v>
      </c>
      <c r="I2824" s="6">
        <f>IF(E2824&gt;=Markov!$B$3,1,0)</f>
        <v/>
      </c>
      <c r="J2824" s="6">
        <f>I2823</f>
        <v/>
      </c>
      <c r="K2824" s="7">
        <f>MAR1!$B$5+MAR1!$C$5*COS(2*PI()*$C2824/365)+MAR1!$D$5*SIN(2*PI()*$C2824/365)</f>
        <v/>
      </c>
      <c r="L2824" s="7">
        <f>MAR1!$B$6+MAR1!$C$6*COS(2*PI()*$C2824/365)+MAR1!$D$6*SIN(2*PI()*$C2824/365)</f>
        <v/>
      </c>
      <c r="M2824" s="7">
        <f>MAR1!$B$7+MAR1!$C$7*COS(2*PI()*$C2824/365)+MAR1!$D$7*SIN(2*PI()*$C2824/365)</f>
        <v/>
      </c>
      <c r="N2824" s="7">
        <f>F2824-K2824</f>
        <v/>
      </c>
      <c r="O2824" s="7">
        <f>G2824-L2824</f>
        <v/>
      </c>
      <c r="P2824" s="7">
        <f>H2824-M2824</f>
        <v/>
      </c>
      <c r="Q2824" s="7">
        <f>IF($I2824=1,(N2824-MAR1!$B$11)/MAR1!$D$11,(N2824-MAR1!$C$11)/MAR1!$E$11)</f>
        <v/>
      </c>
      <c r="R2824" s="7">
        <f>IF($I2824=1,(O2824-MAR1!$B$12)/MAR1!$D$12,(O2824-MAR1!$C$12)/MAR1!$E$12)</f>
        <v/>
      </c>
      <c r="S2824" s="7">
        <f>IF($I2824=1,(P2824-MAR1!$B$13)/MAR1!$D$13,(P2824-MAR1!$C$13)/MAR1!$E$13)</f>
        <v/>
      </c>
    </row>
    <row r="2825">
      <c r="A2825" s="5" t="n">
        <v>2824</v>
      </c>
      <c r="B2825" s="5" t="n">
        <v>8</v>
      </c>
      <c r="C2825" s="5" t="n">
        <v>269</v>
      </c>
      <c r="D2825" s="5" t="n">
        <v>9</v>
      </c>
      <c r="E2825" s="5" t="n">
        <v>0</v>
      </c>
      <c r="F2825" s="5" t="n">
        <v>31.8</v>
      </c>
      <c r="G2825" s="5" t="n">
        <v>20.8</v>
      </c>
      <c r="H2825" s="5" t="n">
        <v>11.94</v>
      </c>
      <c r="I2825" s="6">
        <f>IF(E2825&gt;=Markov!$B$3,1,0)</f>
        <v/>
      </c>
      <c r="J2825" s="6">
        <f>I2824</f>
        <v/>
      </c>
      <c r="K2825" s="7">
        <f>MAR1!$B$5+MAR1!$C$5*COS(2*PI()*$C2825/365)+MAR1!$D$5*SIN(2*PI()*$C2825/365)</f>
        <v/>
      </c>
      <c r="L2825" s="7">
        <f>MAR1!$B$6+MAR1!$C$6*COS(2*PI()*$C2825/365)+MAR1!$D$6*SIN(2*PI()*$C2825/365)</f>
        <v/>
      </c>
      <c r="M2825" s="7">
        <f>MAR1!$B$7+MAR1!$C$7*COS(2*PI()*$C2825/365)+MAR1!$D$7*SIN(2*PI()*$C2825/365)</f>
        <v/>
      </c>
      <c r="N2825" s="7">
        <f>F2825-K2825</f>
        <v/>
      </c>
      <c r="O2825" s="7">
        <f>G2825-L2825</f>
        <v/>
      </c>
      <c r="P2825" s="7">
        <f>H2825-M2825</f>
        <v/>
      </c>
      <c r="Q2825" s="7">
        <f>IF($I2825=1,(N2825-MAR1!$B$11)/MAR1!$D$11,(N2825-MAR1!$C$11)/MAR1!$E$11)</f>
        <v/>
      </c>
      <c r="R2825" s="7">
        <f>IF($I2825=1,(O2825-MAR1!$B$12)/MAR1!$D$12,(O2825-MAR1!$C$12)/MAR1!$E$12)</f>
        <v/>
      </c>
      <c r="S2825" s="7">
        <f>IF($I2825=1,(P2825-MAR1!$B$13)/MAR1!$D$13,(P2825-MAR1!$C$13)/MAR1!$E$13)</f>
        <v/>
      </c>
    </row>
    <row r="2826">
      <c r="A2826" s="5" t="n">
        <v>2825</v>
      </c>
      <c r="B2826" s="5" t="n">
        <v>8</v>
      </c>
      <c r="C2826" s="5" t="n">
        <v>270</v>
      </c>
      <c r="D2826" s="5" t="n">
        <v>9</v>
      </c>
      <c r="E2826" s="5" t="n">
        <v>0</v>
      </c>
      <c r="F2826" s="5" t="n">
        <v>27.8</v>
      </c>
      <c r="G2826" s="5" t="n">
        <v>18.2</v>
      </c>
      <c r="H2826" s="5" t="n">
        <v>11.09</v>
      </c>
      <c r="I2826" s="6">
        <f>IF(E2826&gt;=Markov!$B$3,1,0)</f>
        <v/>
      </c>
      <c r="J2826" s="6">
        <f>I2825</f>
        <v/>
      </c>
      <c r="K2826" s="7">
        <f>MAR1!$B$5+MAR1!$C$5*COS(2*PI()*$C2826/365)+MAR1!$D$5*SIN(2*PI()*$C2826/365)</f>
        <v/>
      </c>
      <c r="L2826" s="7">
        <f>MAR1!$B$6+MAR1!$C$6*COS(2*PI()*$C2826/365)+MAR1!$D$6*SIN(2*PI()*$C2826/365)</f>
        <v/>
      </c>
      <c r="M2826" s="7">
        <f>MAR1!$B$7+MAR1!$C$7*COS(2*PI()*$C2826/365)+MAR1!$D$7*SIN(2*PI()*$C2826/365)</f>
        <v/>
      </c>
      <c r="N2826" s="7">
        <f>F2826-K2826</f>
        <v/>
      </c>
      <c r="O2826" s="7">
        <f>G2826-L2826</f>
        <v/>
      </c>
      <c r="P2826" s="7">
        <f>H2826-M2826</f>
        <v/>
      </c>
      <c r="Q2826" s="7">
        <f>IF($I2826=1,(N2826-MAR1!$B$11)/MAR1!$D$11,(N2826-MAR1!$C$11)/MAR1!$E$11)</f>
        <v/>
      </c>
      <c r="R2826" s="7">
        <f>IF($I2826=1,(O2826-MAR1!$B$12)/MAR1!$D$12,(O2826-MAR1!$C$12)/MAR1!$E$12)</f>
        <v/>
      </c>
      <c r="S2826" s="7">
        <f>IF($I2826=1,(P2826-MAR1!$B$13)/MAR1!$D$13,(P2826-MAR1!$C$13)/MAR1!$E$13)</f>
        <v/>
      </c>
    </row>
    <row r="2827">
      <c r="A2827" s="5" t="n">
        <v>2826</v>
      </c>
      <c r="B2827" s="5" t="n">
        <v>8</v>
      </c>
      <c r="C2827" s="5" t="n">
        <v>271</v>
      </c>
      <c r="D2827" s="5" t="n">
        <v>9</v>
      </c>
      <c r="E2827" s="5" t="n">
        <v>0</v>
      </c>
      <c r="F2827" s="5" t="n">
        <v>28.6</v>
      </c>
      <c r="G2827" s="5" t="n">
        <v>17.1</v>
      </c>
      <c r="H2827" s="5" t="n">
        <v>16.65</v>
      </c>
      <c r="I2827" s="6">
        <f>IF(E2827&gt;=Markov!$B$3,1,0)</f>
        <v/>
      </c>
      <c r="J2827" s="6">
        <f>I2826</f>
        <v/>
      </c>
      <c r="K2827" s="7">
        <f>MAR1!$B$5+MAR1!$C$5*COS(2*PI()*$C2827/365)+MAR1!$D$5*SIN(2*PI()*$C2827/365)</f>
        <v/>
      </c>
      <c r="L2827" s="7">
        <f>MAR1!$B$6+MAR1!$C$6*COS(2*PI()*$C2827/365)+MAR1!$D$6*SIN(2*PI()*$C2827/365)</f>
        <v/>
      </c>
      <c r="M2827" s="7">
        <f>MAR1!$B$7+MAR1!$C$7*COS(2*PI()*$C2827/365)+MAR1!$D$7*SIN(2*PI()*$C2827/365)</f>
        <v/>
      </c>
      <c r="N2827" s="7">
        <f>F2827-K2827</f>
        <v/>
      </c>
      <c r="O2827" s="7">
        <f>G2827-L2827</f>
        <v/>
      </c>
      <c r="P2827" s="7">
        <f>H2827-M2827</f>
        <v/>
      </c>
      <c r="Q2827" s="7">
        <f>IF($I2827=1,(N2827-MAR1!$B$11)/MAR1!$D$11,(N2827-MAR1!$C$11)/MAR1!$E$11)</f>
        <v/>
      </c>
      <c r="R2827" s="7">
        <f>IF($I2827=1,(O2827-MAR1!$B$12)/MAR1!$D$12,(O2827-MAR1!$C$12)/MAR1!$E$12)</f>
        <v/>
      </c>
      <c r="S2827" s="7">
        <f>IF($I2827=1,(P2827-MAR1!$B$13)/MAR1!$D$13,(P2827-MAR1!$C$13)/MAR1!$E$13)</f>
        <v/>
      </c>
    </row>
    <row r="2828">
      <c r="A2828" s="5" t="n">
        <v>2827</v>
      </c>
      <c r="B2828" s="5" t="n">
        <v>8</v>
      </c>
      <c r="C2828" s="5" t="n">
        <v>272</v>
      </c>
      <c r="D2828" s="5" t="n">
        <v>9</v>
      </c>
      <c r="E2828" s="5" t="n">
        <v>0</v>
      </c>
      <c r="F2828" s="5" t="n">
        <v>28.7</v>
      </c>
      <c r="G2828" s="5" t="n">
        <v>20</v>
      </c>
      <c r="H2828" s="5" t="n">
        <v>13.24</v>
      </c>
      <c r="I2828" s="6">
        <f>IF(E2828&gt;=Markov!$B$3,1,0)</f>
        <v/>
      </c>
      <c r="J2828" s="6">
        <f>I2827</f>
        <v/>
      </c>
      <c r="K2828" s="7">
        <f>MAR1!$B$5+MAR1!$C$5*COS(2*PI()*$C2828/365)+MAR1!$D$5*SIN(2*PI()*$C2828/365)</f>
        <v/>
      </c>
      <c r="L2828" s="7">
        <f>MAR1!$B$6+MAR1!$C$6*COS(2*PI()*$C2828/365)+MAR1!$D$6*SIN(2*PI()*$C2828/365)</f>
        <v/>
      </c>
      <c r="M2828" s="7">
        <f>MAR1!$B$7+MAR1!$C$7*COS(2*PI()*$C2828/365)+MAR1!$D$7*SIN(2*PI()*$C2828/365)</f>
        <v/>
      </c>
      <c r="N2828" s="7">
        <f>F2828-K2828</f>
        <v/>
      </c>
      <c r="O2828" s="7">
        <f>G2828-L2828</f>
        <v/>
      </c>
      <c r="P2828" s="7">
        <f>H2828-M2828</f>
        <v/>
      </c>
      <c r="Q2828" s="7">
        <f>IF($I2828=1,(N2828-MAR1!$B$11)/MAR1!$D$11,(N2828-MAR1!$C$11)/MAR1!$E$11)</f>
        <v/>
      </c>
      <c r="R2828" s="7">
        <f>IF($I2828=1,(O2828-MAR1!$B$12)/MAR1!$D$12,(O2828-MAR1!$C$12)/MAR1!$E$12)</f>
        <v/>
      </c>
      <c r="S2828" s="7">
        <f>IF($I2828=1,(P2828-MAR1!$B$13)/MAR1!$D$13,(P2828-MAR1!$C$13)/MAR1!$E$13)</f>
        <v/>
      </c>
    </row>
    <row r="2829">
      <c r="A2829" s="5" t="n">
        <v>2828</v>
      </c>
      <c r="B2829" s="5" t="n">
        <v>8</v>
      </c>
      <c r="C2829" s="5" t="n">
        <v>273</v>
      </c>
      <c r="D2829" s="5" t="n">
        <v>9</v>
      </c>
      <c r="E2829" s="5" t="n">
        <v>0</v>
      </c>
      <c r="F2829" s="5" t="n">
        <v>30</v>
      </c>
      <c r="G2829" s="5" t="n">
        <v>21.8</v>
      </c>
      <c r="H2829" s="5" t="n">
        <v>14.59</v>
      </c>
      <c r="I2829" s="6">
        <f>IF(E2829&gt;=Markov!$B$3,1,0)</f>
        <v/>
      </c>
      <c r="J2829" s="6">
        <f>I2828</f>
        <v/>
      </c>
      <c r="K2829" s="7">
        <f>MAR1!$B$5+MAR1!$C$5*COS(2*PI()*$C2829/365)+MAR1!$D$5*SIN(2*PI()*$C2829/365)</f>
        <v/>
      </c>
      <c r="L2829" s="7">
        <f>MAR1!$B$6+MAR1!$C$6*COS(2*PI()*$C2829/365)+MAR1!$D$6*SIN(2*PI()*$C2829/365)</f>
        <v/>
      </c>
      <c r="M2829" s="7">
        <f>MAR1!$B$7+MAR1!$C$7*COS(2*PI()*$C2829/365)+MAR1!$D$7*SIN(2*PI()*$C2829/365)</f>
        <v/>
      </c>
      <c r="N2829" s="7">
        <f>F2829-K2829</f>
        <v/>
      </c>
      <c r="O2829" s="7">
        <f>G2829-L2829</f>
        <v/>
      </c>
      <c r="P2829" s="7">
        <f>H2829-M2829</f>
        <v/>
      </c>
      <c r="Q2829" s="7">
        <f>IF($I2829=1,(N2829-MAR1!$B$11)/MAR1!$D$11,(N2829-MAR1!$C$11)/MAR1!$E$11)</f>
        <v/>
      </c>
      <c r="R2829" s="7">
        <f>IF($I2829=1,(O2829-MAR1!$B$12)/MAR1!$D$12,(O2829-MAR1!$C$12)/MAR1!$E$12)</f>
        <v/>
      </c>
      <c r="S2829" s="7">
        <f>IF($I2829=1,(P2829-MAR1!$B$13)/MAR1!$D$13,(P2829-MAR1!$C$13)/MAR1!$E$13)</f>
        <v/>
      </c>
    </row>
    <row r="2830">
      <c r="A2830" s="5" t="n">
        <v>2829</v>
      </c>
      <c r="B2830" s="5" t="n">
        <v>8</v>
      </c>
      <c r="C2830" s="5" t="n">
        <v>274</v>
      </c>
      <c r="D2830" s="5" t="n">
        <v>10</v>
      </c>
      <c r="E2830" s="5" t="n">
        <v>0</v>
      </c>
      <c r="F2830" s="5" t="n">
        <v>31.2</v>
      </c>
      <c r="G2830" s="5" t="n">
        <v>21.5</v>
      </c>
      <c r="H2830" s="5" t="n">
        <v>11.3</v>
      </c>
      <c r="I2830" s="6">
        <f>IF(E2830&gt;=Markov!$B$3,1,0)</f>
        <v/>
      </c>
      <c r="J2830" s="6">
        <f>I2829</f>
        <v/>
      </c>
      <c r="K2830" s="7">
        <f>MAR1!$B$5+MAR1!$C$5*COS(2*PI()*$C2830/365)+MAR1!$D$5*SIN(2*PI()*$C2830/365)</f>
        <v/>
      </c>
      <c r="L2830" s="7">
        <f>MAR1!$B$6+MAR1!$C$6*COS(2*PI()*$C2830/365)+MAR1!$D$6*SIN(2*PI()*$C2830/365)</f>
        <v/>
      </c>
      <c r="M2830" s="7">
        <f>MAR1!$B$7+MAR1!$C$7*COS(2*PI()*$C2830/365)+MAR1!$D$7*SIN(2*PI()*$C2830/365)</f>
        <v/>
      </c>
      <c r="N2830" s="7">
        <f>F2830-K2830</f>
        <v/>
      </c>
      <c r="O2830" s="7">
        <f>G2830-L2830</f>
        <v/>
      </c>
      <c r="P2830" s="7">
        <f>H2830-M2830</f>
        <v/>
      </c>
      <c r="Q2830" s="7">
        <f>IF($I2830=1,(N2830-MAR1!$B$11)/MAR1!$D$11,(N2830-MAR1!$C$11)/MAR1!$E$11)</f>
        <v/>
      </c>
      <c r="R2830" s="7">
        <f>IF($I2830=1,(O2830-MAR1!$B$12)/MAR1!$D$12,(O2830-MAR1!$C$12)/MAR1!$E$12)</f>
        <v/>
      </c>
      <c r="S2830" s="7">
        <f>IF($I2830=1,(P2830-MAR1!$B$13)/MAR1!$D$13,(P2830-MAR1!$C$13)/MAR1!$E$13)</f>
        <v/>
      </c>
    </row>
    <row r="2831">
      <c r="A2831" s="5" t="n">
        <v>2830</v>
      </c>
      <c r="B2831" s="5" t="n">
        <v>8</v>
      </c>
      <c r="C2831" s="5" t="n">
        <v>275</v>
      </c>
      <c r="D2831" s="5" t="n">
        <v>10</v>
      </c>
      <c r="E2831" s="5" t="n">
        <v>0.4</v>
      </c>
      <c r="F2831" s="5" t="n">
        <v>27.1</v>
      </c>
      <c r="G2831" s="5" t="n">
        <v>20.4</v>
      </c>
      <c r="H2831" s="5" t="n">
        <v>8.82</v>
      </c>
      <c r="I2831" s="6">
        <f>IF(E2831&gt;=Markov!$B$3,1,0)</f>
        <v/>
      </c>
      <c r="J2831" s="6">
        <f>I2830</f>
        <v/>
      </c>
      <c r="K2831" s="7">
        <f>MAR1!$B$5+MAR1!$C$5*COS(2*PI()*$C2831/365)+MAR1!$D$5*SIN(2*PI()*$C2831/365)</f>
        <v/>
      </c>
      <c r="L2831" s="7">
        <f>MAR1!$B$6+MAR1!$C$6*COS(2*PI()*$C2831/365)+MAR1!$D$6*SIN(2*PI()*$C2831/365)</f>
        <v/>
      </c>
      <c r="M2831" s="7">
        <f>MAR1!$B$7+MAR1!$C$7*COS(2*PI()*$C2831/365)+MAR1!$D$7*SIN(2*PI()*$C2831/365)</f>
        <v/>
      </c>
      <c r="N2831" s="7">
        <f>F2831-K2831</f>
        <v/>
      </c>
      <c r="O2831" s="7">
        <f>G2831-L2831</f>
        <v/>
      </c>
      <c r="P2831" s="7">
        <f>H2831-M2831</f>
        <v/>
      </c>
      <c r="Q2831" s="7">
        <f>IF($I2831=1,(N2831-MAR1!$B$11)/MAR1!$D$11,(N2831-MAR1!$C$11)/MAR1!$E$11)</f>
        <v/>
      </c>
      <c r="R2831" s="7">
        <f>IF($I2831=1,(O2831-MAR1!$B$12)/MAR1!$D$12,(O2831-MAR1!$C$12)/MAR1!$E$12)</f>
        <v/>
      </c>
      <c r="S2831" s="7">
        <f>IF($I2831=1,(P2831-MAR1!$B$13)/MAR1!$D$13,(P2831-MAR1!$C$13)/MAR1!$E$13)</f>
        <v/>
      </c>
    </row>
    <row r="2832">
      <c r="A2832" s="5" t="n">
        <v>2831</v>
      </c>
      <c r="B2832" s="5" t="n">
        <v>8</v>
      </c>
      <c r="C2832" s="5" t="n">
        <v>276</v>
      </c>
      <c r="D2832" s="5" t="n">
        <v>10</v>
      </c>
      <c r="E2832" s="5" t="n">
        <v>8.699999999999999</v>
      </c>
      <c r="F2832" s="5" t="n">
        <v>28</v>
      </c>
      <c r="G2832" s="5" t="n">
        <v>20.3</v>
      </c>
      <c r="H2832" s="5" t="n">
        <v>13.84</v>
      </c>
      <c r="I2832" s="6">
        <f>IF(E2832&gt;=Markov!$B$3,1,0)</f>
        <v/>
      </c>
      <c r="J2832" s="6">
        <f>I2831</f>
        <v/>
      </c>
      <c r="K2832" s="7">
        <f>MAR1!$B$5+MAR1!$C$5*COS(2*PI()*$C2832/365)+MAR1!$D$5*SIN(2*PI()*$C2832/365)</f>
        <v/>
      </c>
      <c r="L2832" s="7">
        <f>MAR1!$B$6+MAR1!$C$6*COS(2*PI()*$C2832/365)+MAR1!$D$6*SIN(2*PI()*$C2832/365)</f>
        <v/>
      </c>
      <c r="M2832" s="7">
        <f>MAR1!$B$7+MAR1!$C$7*COS(2*PI()*$C2832/365)+MAR1!$D$7*SIN(2*PI()*$C2832/365)</f>
        <v/>
      </c>
      <c r="N2832" s="7">
        <f>F2832-K2832</f>
        <v/>
      </c>
      <c r="O2832" s="7">
        <f>G2832-L2832</f>
        <v/>
      </c>
      <c r="P2832" s="7">
        <f>H2832-M2832</f>
        <v/>
      </c>
      <c r="Q2832" s="7">
        <f>IF($I2832=1,(N2832-MAR1!$B$11)/MAR1!$D$11,(N2832-MAR1!$C$11)/MAR1!$E$11)</f>
        <v/>
      </c>
      <c r="R2832" s="7">
        <f>IF($I2832=1,(O2832-MAR1!$B$12)/MAR1!$D$12,(O2832-MAR1!$C$12)/MAR1!$E$12)</f>
        <v/>
      </c>
      <c r="S2832" s="7">
        <f>IF($I2832=1,(P2832-MAR1!$B$13)/MAR1!$D$13,(P2832-MAR1!$C$13)/MAR1!$E$13)</f>
        <v/>
      </c>
    </row>
    <row r="2833">
      <c r="A2833" s="5" t="n">
        <v>2832</v>
      </c>
      <c r="B2833" s="5" t="n">
        <v>8</v>
      </c>
      <c r="C2833" s="5" t="n">
        <v>277</v>
      </c>
      <c r="D2833" s="5" t="n">
        <v>10</v>
      </c>
      <c r="E2833" s="5" t="n">
        <v>6.4</v>
      </c>
      <c r="F2833" s="5" t="n">
        <v>27.5</v>
      </c>
      <c r="G2833" s="5" t="n">
        <v>18.9</v>
      </c>
      <c r="H2833" s="5" t="n">
        <v>13.52</v>
      </c>
      <c r="I2833" s="6">
        <f>IF(E2833&gt;=Markov!$B$3,1,0)</f>
        <v/>
      </c>
      <c r="J2833" s="6">
        <f>I2832</f>
        <v/>
      </c>
      <c r="K2833" s="7">
        <f>MAR1!$B$5+MAR1!$C$5*COS(2*PI()*$C2833/365)+MAR1!$D$5*SIN(2*PI()*$C2833/365)</f>
        <v/>
      </c>
      <c r="L2833" s="7">
        <f>MAR1!$B$6+MAR1!$C$6*COS(2*PI()*$C2833/365)+MAR1!$D$6*SIN(2*PI()*$C2833/365)</f>
        <v/>
      </c>
      <c r="M2833" s="7">
        <f>MAR1!$B$7+MAR1!$C$7*COS(2*PI()*$C2833/365)+MAR1!$D$7*SIN(2*PI()*$C2833/365)</f>
        <v/>
      </c>
      <c r="N2833" s="7">
        <f>F2833-K2833</f>
        <v/>
      </c>
      <c r="O2833" s="7">
        <f>G2833-L2833</f>
        <v/>
      </c>
      <c r="P2833" s="7">
        <f>H2833-M2833</f>
        <v/>
      </c>
      <c r="Q2833" s="7">
        <f>IF($I2833=1,(N2833-MAR1!$B$11)/MAR1!$D$11,(N2833-MAR1!$C$11)/MAR1!$E$11)</f>
        <v/>
      </c>
      <c r="R2833" s="7">
        <f>IF($I2833=1,(O2833-MAR1!$B$12)/MAR1!$D$12,(O2833-MAR1!$C$12)/MAR1!$E$12)</f>
        <v/>
      </c>
      <c r="S2833" s="7">
        <f>IF($I2833=1,(P2833-MAR1!$B$13)/MAR1!$D$13,(P2833-MAR1!$C$13)/MAR1!$E$13)</f>
        <v/>
      </c>
    </row>
    <row r="2834">
      <c r="A2834" s="5" t="n">
        <v>2833</v>
      </c>
      <c r="B2834" s="5" t="n">
        <v>8</v>
      </c>
      <c r="C2834" s="5" t="n">
        <v>278</v>
      </c>
      <c r="D2834" s="5" t="n">
        <v>10</v>
      </c>
      <c r="E2834" s="5" t="n">
        <v>0</v>
      </c>
      <c r="F2834" s="5" t="n">
        <v>31.3</v>
      </c>
      <c r="G2834" s="5" t="n">
        <v>17.3</v>
      </c>
      <c r="H2834" s="5" t="n">
        <v>18.46</v>
      </c>
      <c r="I2834" s="6">
        <f>IF(E2834&gt;=Markov!$B$3,1,0)</f>
        <v/>
      </c>
      <c r="J2834" s="6">
        <f>I2833</f>
        <v/>
      </c>
      <c r="K2834" s="7">
        <f>MAR1!$B$5+MAR1!$C$5*COS(2*PI()*$C2834/365)+MAR1!$D$5*SIN(2*PI()*$C2834/365)</f>
        <v/>
      </c>
      <c r="L2834" s="7">
        <f>MAR1!$B$6+MAR1!$C$6*COS(2*PI()*$C2834/365)+MAR1!$D$6*SIN(2*PI()*$C2834/365)</f>
        <v/>
      </c>
      <c r="M2834" s="7">
        <f>MAR1!$B$7+MAR1!$C$7*COS(2*PI()*$C2834/365)+MAR1!$D$7*SIN(2*PI()*$C2834/365)</f>
        <v/>
      </c>
      <c r="N2834" s="7">
        <f>F2834-K2834</f>
        <v/>
      </c>
      <c r="O2834" s="7">
        <f>G2834-L2834</f>
        <v/>
      </c>
      <c r="P2834" s="7">
        <f>H2834-M2834</f>
        <v/>
      </c>
      <c r="Q2834" s="7">
        <f>IF($I2834=1,(N2834-MAR1!$B$11)/MAR1!$D$11,(N2834-MAR1!$C$11)/MAR1!$E$11)</f>
        <v/>
      </c>
      <c r="R2834" s="7">
        <f>IF($I2834=1,(O2834-MAR1!$B$12)/MAR1!$D$12,(O2834-MAR1!$C$12)/MAR1!$E$12)</f>
        <v/>
      </c>
      <c r="S2834" s="7">
        <f>IF($I2834=1,(P2834-MAR1!$B$13)/MAR1!$D$13,(P2834-MAR1!$C$13)/MAR1!$E$13)</f>
        <v/>
      </c>
    </row>
    <row r="2835">
      <c r="A2835" s="5" t="n">
        <v>2834</v>
      </c>
      <c r="B2835" s="5" t="n">
        <v>8</v>
      </c>
      <c r="C2835" s="5" t="n">
        <v>279</v>
      </c>
      <c r="D2835" s="5" t="n">
        <v>10</v>
      </c>
      <c r="E2835" s="5" t="n">
        <v>0</v>
      </c>
      <c r="F2835" s="5" t="n">
        <v>29.7</v>
      </c>
      <c r="G2835" s="5" t="n">
        <v>17.4</v>
      </c>
      <c r="H2835" s="5" t="n">
        <v>17.65</v>
      </c>
      <c r="I2835" s="6">
        <f>IF(E2835&gt;=Markov!$B$3,1,0)</f>
        <v/>
      </c>
      <c r="J2835" s="6">
        <f>I2834</f>
        <v/>
      </c>
      <c r="K2835" s="7">
        <f>MAR1!$B$5+MAR1!$C$5*COS(2*PI()*$C2835/365)+MAR1!$D$5*SIN(2*PI()*$C2835/365)</f>
        <v/>
      </c>
      <c r="L2835" s="7">
        <f>MAR1!$B$6+MAR1!$C$6*COS(2*PI()*$C2835/365)+MAR1!$D$6*SIN(2*PI()*$C2835/365)</f>
        <v/>
      </c>
      <c r="M2835" s="7">
        <f>MAR1!$B$7+MAR1!$C$7*COS(2*PI()*$C2835/365)+MAR1!$D$7*SIN(2*PI()*$C2835/365)</f>
        <v/>
      </c>
      <c r="N2835" s="7">
        <f>F2835-K2835</f>
        <v/>
      </c>
      <c r="O2835" s="7">
        <f>G2835-L2835</f>
        <v/>
      </c>
      <c r="P2835" s="7">
        <f>H2835-M2835</f>
        <v/>
      </c>
      <c r="Q2835" s="7">
        <f>IF($I2835=1,(N2835-MAR1!$B$11)/MAR1!$D$11,(N2835-MAR1!$C$11)/MAR1!$E$11)</f>
        <v/>
      </c>
      <c r="R2835" s="7">
        <f>IF($I2835=1,(O2835-MAR1!$B$12)/MAR1!$D$12,(O2835-MAR1!$C$12)/MAR1!$E$12)</f>
        <v/>
      </c>
      <c r="S2835" s="7">
        <f>IF($I2835=1,(P2835-MAR1!$B$13)/MAR1!$D$13,(P2835-MAR1!$C$13)/MAR1!$E$13)</f>
        <v/>
      </c>
    </row>
    <row r="2836">
      <c r="A2836" s="5" t="n">
        <v>2835</v>
      </c>
      <c r="B2836" s="5" t="n">
        <v>8</v>
      </c>
      <c r="C2836" s="5" t="n">
        <v>280</v>
      </c>
      <c r="D2836" s="5" t="n">
        <v>10</v>
      </c>
      <c r="E2836" s="5" t="n">
        <v>0</v>
      </c>
      <c r="F2836" s="5" t="n">
        <v>27.9</v>
      </c>
      <c r="G2836" s="5" t="n">
        <v>20</v>
      </c>
      <c r="H2836" s="5" t="n">
        <v>13.63</v>
      </c>
      <c r="I2836" s="6">
        <f>IF(E2836&gt;=Markov!$B$3,1,0)</f>
        <v/>
      </c>
      <c r="J2836" s="6">
        <f>I2835</f>
        <v/>
      </c>
      <c r="K2836" s="7">
        <f>MAR1!$B$5+MAR1!$C$5*COS(2*PI()*$C2836/365)+MAR1!$D$5*SIN(2*PI()*$C2836/365)</f>
        <v/>
      </c>
      <c r="L2836" s="7">
        <f>MAR1!$B$6+MAR1!$C$6*COS(2*PI()*$C2836/365)+MAR1!$D$6*SIN(2*PI()*$C2836/365)</f>
        <v/>
      </c>
      <c r="M2836" s="7">
        <f>MAR1!$B$7+MAR1!$C$7*COS(2*PI()*$C2836/365)+MAR1!$D$7*SIN(2*PI()*$C2836/365)</f>
        <v/>
      </c>
      <c r="N2836" s="7">
        <f>F2836-K2836</f>
        <v/>
      </c>
      <c r="O2836" s="7">
        <f>G2836-L2836</f>
        <v/>
      </c>
      <c r="P2836" s="7">
        <f>H2836-M2836</f>
        <v/>
      </c>
      <c r="Q2836" s="7">
        <f>IF($I2836=1,(N2836-MAR1!$B$11)/MAR1!$D$11,(N2836-MAR1!$C$11)/MAR1!$E$11)</f>
        <v/>
      </c>
      <c r="R2836" s="7">
        <f>IF($I2836=1,(O2836-MAR1!$B$12)/MAR1!$D$12,(O2836-MAR1!$C$12)/MAR1!$E$12)</f>
        <v/>
      </c>
      <c r="S2836" s="7">
        <f>IF($I2836=1,(P2836-MAR1!$B$13)/MAR1!$D$13,(P2836-MAR1!$C$13)/MAR1!$E$13)</f>
        <v/>
      </c>
    </row>
    <row r="2837">
      <c r="A2837" s="5" t="n">
        <v>2836</v>
      </c>
      <c r="B2837" s="5" t="n">
        <v>8</v>
      </c>
      <c r="C2837" s="5" t="n">
        <v>281</v>
      </c>
      <c r="D2837" s="5" t="n">
        <v>10</v>
      </c>
      <c r="E2837" s="5" t="n">
        <v>0</v>
      </c>
      <c r="F2837" s="5" t="n">
        <v>29.9</v>
      </c>
      <c r="G2837" s="5" t="n">
        <v>19.2</v>
      </c>
      <c r="H2837" s="5" t="n">
        <v>12.21</v>
      </c>
      <c r="I2837" s="6">
        <f>IF(E2837&gt;=Markov!$B$3,1,0)</f>
        <v/>
      </c>
      <c r="J2837" s="6">
        <f>I2836</f>
        <v/>
      </c>
      <c r="K2837" s="7">
        <f>MAR1!$B$5+MAR1!$C$5*COS(2*PI()*$C2837/365)+MAR1!$D$5*SIN(2*PI()*$C2837/365)</f>
        <v/>
      </c>
      <c r="L2837" s="7">
        <f>MAR1!$B$6+MAR1!$C$6*COS(2*PI()*$C2837/365)+MAR1!$D$6*SIN(2*PI()*$C2837/365)</f>
        <v/>
      </c>
      <c r="M2837" s="7">
        <f>MAR1!$B$7+MAR1!$C$7*COS(2*PI()*$C2837/365)+MAR1!$D$7*SIN(2*PI()*$C2837/365)</f>
        <v/>
      </c>
      <c r="N2837" s="7">
        <f>F2837-K2837</f>
        <v/>
      </c>
      <c r="O2837" s="7">
        <f>G2837-L2837</f>
        <v/>
      </c>
      <c r="P2837" s="7">
        <f>H2837-M2837</f>
        <v/>
      </c>
      <c r="Q2837" s="7">
        <f>IF($I2837=1,(N2837-MAR1!$B$11)/MAR1!$D$11,(N2837-MAR1!$C$11)/MAR1!$E$11)</f>
        <v/>
      </c>
      <c r="R2837" s="7">
        <f>IF($I2837=1,(O2837-MAR1!$B$12)/MAR1!$D$12,(O2837-MAR1!$C$12)/MAR1!$E$12)</f>
        <v/>
      </c>
      <c r="S2837" s="7">
        <f>IF($I2837=1,(P2837-MAR1!$B$13)/MAR1!$D$13,(P2837-MAR1!$C$13)/MAR1!$E$13)</f>
        <v/>
      </c>
    </row>
    <row r="2838">
      <c r="A2838" s="5" t="n">
        <v>2837</v>
      </c>
      <c r="B2838" s="5" t="n">
        <v>8</v>
      </c>
      <c r="C2838" s="5" t="n">
        <v>282</v>
      </c>
      <c r="D2838" s="5" t="n">
        <v>10</v>
      </c>
      <c r="E2838" s="5" t="n">
        <v>0</v>
      </c>
      <c r="F2838" s="5" t="n">
        <v>31.5</v>
      </c>
      <c r="G2838" s="5" t="n">
        <v>19.8</v>
      </c>
      <c r="H2838" s="5" t="n">
        <v>14.46</v>
      </c>
      <c r="I2838" s="6">
        <f>IF(E2838&gt;=Markov!$B$3,1,0)</f>
        <v/>
      </c>
      <c r="J2838" s="6">
        <f>I2837</f>
        <v/>
      </c>
      <c r="K2838" s="7">
        <f>MAR1!$B$5+MAR1!$C$5*COS(2*PI()*$C2838/365)+MAR1!$D$5*SIN(2*PI()*$C2838/365)</f>
        <v/>
      </c>
      <c r="L2838" s="7">
        <f>MAR1!$B$6+MAR1!$C$6*COS(2*PI()*$C2838/365)+MAR1!$D$6*SIN(2*PI()*$C2838/365)</f>
        <v/>
      </c>
      <c r="M2838" s="7">
        <f>MAR1!$B$7+MAR1!$C$7*COS(2*PI()*$C2838/365)+MAR1!$D$7*SIN(2*PI()*$C2838/365)</f>
        <v/>
      </c>
      <c r="N2838" s="7">
        <f>F2838-K2838</f>
        <v/>
      </c>
      <c r="O2838" s="7">
        <f>G2838-L2838</f>
        <v/>
      </c>
      <c r="P2838" s="7">
        <f>H2838-M2838</f>
        <v/>
      </c>
      <c r="Q2838" s="7">
        <f>IF($I2838=1,(N2838-MAR1!$B$11)/MAR1!$D$11,(N2838-MAR1!$C$11)/MAR1!$E$11)</f>
        <v/>
      </c>
      <c r="R2838" s="7">
        <f>IF($I2838=1,(O2838-MAR1!$B$12)/MAR1!$D$12,(O2838-MAR1!$C$12)/MAR1!$E$12)</f>
        <v/>
      </c>
      <c r="S2838" s="7">
        <f>IF($I2838=1,(P2838-MAR1!$B$13)/MAR1!$D$13,(P2838-MAR1!$C$13)/MAR1!$E$13)</f>
        <v/>
      </c>
    </row>
    <row r="2839">
      <c r="A2839" s="5" t="n">
        <v>2838</v>
      </c>
      <c r="B2839" s="5" t="n">
        <v>8</v>
      </c>
      <c r="C2839" s="5" t="n">
        <v>283</v>
      </c>
      <c r="D2839" s="5" t="n">
        <v>10</v>
      </c>
      <c r="E2839" s="5" t="n">
        <v>0</v>
      </c>
      <c r="F2839" s="5" t="n">
        <v>28.7</v>
      </c>
      <c r="G2839" s="5" t="n">
        <v>20.2</v>
      </c>
      <c r="H2839" s="5" t="n">
        <v>14.74</v>
      </c>
      <c r="I2839" s="6">
        <f>IF(E2839&gt;=Markov!$B$3,1,0)</f>
        <v/>
      </c>
      <c r="J2839" s="6">
        <f>I2838</f>
        <v/>
      </c>
      <c r="K2839" s="7">
        <f>MAR1!$B$5+MAR1!$C$5*COS(2*PI()*$C2839/365)+MAR1!$D$5*SIN(2*PI()*$C2839/365)</f>
        <v/>
      </c>
      <c r="L2839" s="7">
        <f>MAR1!$B$6+MAR1!$C$6*COS(2*PI()*$C2839/365)+MAR1!$D$6*SIN(2*PI()*$C2839/365)</f>
        <v/>
      </c>
      <c r="M2839" s="7">
        <f>MAR1!$B$7+MAR1!$C$7*COS(2*PI()*$C2839/365)+MAR1!$D$7*SIN(2*PI()*$C2839/365)</f>
        <v/>
      </c>
      <c r="N2839" s="7">
        <f>F2839-K2839</f>
        <v/>
      </c>
      <c r="O2839" s="7">
        <f>G2839-L2839</f>
        <v/>
      </c>
      <c r="P2839" s="7">
        <f>H2839-M2839</f>
        <v/>
      </c>
      <c r="Q2839" s="7">
        <f>IF($I2839=1,(N2839-MAR1!$B$11)/MAR1!$D$11,(N2839-MAR1!$C$11)/MAR1!$E$11)</f>
        <v/>
      </c>
      <c r="R2839" s="7">
        <f>IF($I2839=1,(O2839-MAR1!$B$12)/MAR1!$D$12,(O2839-MAR1!$C$12)/MAR1!$E$12)</f>
        <v/>
      </c>
      <c r="S2839" s="7">
        <f>IF($I2839=1,(P2839-MAR1!$B$13)/MAR1!$D$13,(P2839-MAR1!$C$13)/MAR1!$E$13)</f>
        <v/>
      </c>
    </row>
    <row r="2840">
      <c r="A2840" s="5" t="n">
        <v>2839</v>
      </c>
      <c r="B2840" s="5" t="n">
        <v>8</v>
      </c>
      <c r="C2840" s="5" t="n">
        <v>284</v>
      </c>
      <c r="D2840" s="5" t="n">
        <v>10</v>
      </c>
      <c r="E2840" s="5" t="n">
        <v>0</v>
      </c>
      <c r="F2840" s="5" t="n">
        <v>28</v>
      </c>
      <c r="G2840" s="5" t="n">
        <v>20.3</v>
      </c>
      <c r="H2840" s="5" t="n">
        <v>14.83</v>
      </c>
      <c r="I2840" s="6">
        <f>IF(E2840&gt;=Markov!$B$3,1,0)</f>
        <v/>
      </c>
      <c r="J2840" s="6">
        <f>I2839</f>
        <v/>
      </c>
      <c r="K2840" s="7">
        <f>MAR1!$B$5+MAR1!$C$5*COS(2*PI()*$C2840/365)+MAR1!$D$5*SIN(2*PI()*$C2840/365)</f>
        <v/>
      </c>
      <c r="L2840" s="7">
        <f>MAR1!$B$6+MAR1!$C$6*COS(2*PI()*$C2840/365)+MAR1!$D$6*SIN(2*PI()*$C2840/365)</f>
        <v/>
      </c>
      <c r="M2840" s="7">
        <f>MAR1!$B$7+MAR1!$C$7*COS(2*PI()*$C2840/365)+MAR1!$D$7*SIN(2*PI()*$C2840/365)</f>
        <v/>
      </c>
      <c r="N2840" s="7">
        <f>F2840-K2840</f>
        <v/>
      </c>
      <c r="O2840" s="7">
        <f>G2840-L2840</f>
        <v/>
      </c>
      <c r="P2840" s="7">
        <f>H2840-M2840</f>
        <v/>
      </c>
      <c r="Q2840" s="7">
        <f>IF($I2840=1,(N2840-MAR1!$B$11)/MAR1!$D$11,(N2840-MAR1!$C$11)/MAR1!$E$11)</f>
        <v/>
      </c>
      <c r="R2840" s="7">
        <f>IF($I2840=1,(O2840-MAR1!$B$12)/MAR1!$D$12,(O2840-MAR1!$C$12)/MAR1!$E$12)</f>
        <v/>
      </c>
      <c r="S2840" s="7">
        <f>IF($I2840=1,(P2840-MAR1!$B$13)/MAR1!$D$13,(P2840-MAR1!$C$13)/MAR1!$E$13)</f>
        <v/>
      </c>
    </row>
    <row r="2841">
      <c r="A2841" s="5" t="n">
        <v>2840</v>
      </c>
      <c r="B2841" s="5" t="n">
        <v>8</v>
      </c>
      <c r="C2841" s="5" t="n">
        <v>285</v>
      </c>
      <c r="D2841" s="5" t="n">
        <v>10</v>
      </c>
      <c r="E2841" s="5" t="n">
        <v>0</v>
      </c>
      <c r="F2841" s="5" t="n">
        <v>29.9</v>
      </c>
      <c r="G2841" s="5" t="n">
        <v>21.1</v>
      </c>
      <c r="H2841" s="5" t="n">
        <v>16.94</v>
      </c>
      <c r="I2841" s="6">
        <f>IF(E2841&gt;=Markov!$B$3,1,0)</f>
        <v/>
      </c>
      <c r="J2841" s="6">
        <f>I2840</f>
        <v/>
      </c>
      <c r="K2841" s="7">
        <f>MAR1!$B$5+MAR1!$C$5*COS(2*PI()*$C2841/365)+MAR1!$D$5*SIN(2*PI()*$C2841/365)</f>
        <v/>
      </c>
      <c r="L2841" s="7">
        <f>MAR1!$B$6+MAR1!$C$6*COS(2*PI()*$C2841/365)+MAR1!$D$6*SIN(2*PI()*$C2841/365)</f>
        <v/>
      </c>
      <c r="M2841" s="7">
        <f>MAR1!$B$7+MAR1!$C$7*COS(2*PI()*$C2841/365)+MAR1!$D$7*SIN(2*PI()*$C2841/365)</f>
        <v/>
      </c>
      <c r="N2841" s="7">
        <f>F2841-K2841</f>
        <v/>
      </c>
      <c r="O2841" s="7">
        <f>G2841-L2841</f>
        <v/>
      </c>
      <c r="P2841" s="7">
        <f>H2841-M2841</f>
        <v/>
      </c>
      <c r="Q2841" s="7">
        <f>IF($I2841=1,(N2841-MAR1!$B$11)/MAR1!$D$11,(N2841-MAR1!$C$11)/MAR1!$E$11)</f>
        <v/>
      </c>
      <c r="R2841" s="7">
        <f>IF($I2841=1,(O2841-MAR1!$B$12)/MAR1!$D$12,(O2841-MAR1!$C$12)/MAR1!$E$12)</f>
        <v/>
      </c>
      <c r="S2841" s="7">
        <f>IF($I2841=1,(P2841-MAR1!$B$13)/MAR1!$D$13,(P2841-MAR1!$C$13)/MAR1!$E$13)</f>
        <v/>
      </c>
    </row>
    <row r="2842">
      <c r="A2842" s="5" t="n">
        <v>2841</v>
      </c>
      <c r="B2842" s="5" t="n">
        <v>8</v>
      </c>
      <c r="C2842" s="5" t="n">
        <v>286</v>
      </c>
      <c r="D2842" s="5" t="n">
        <v>10</v>
      </c>
      <c r="E2842" s="5" t="n">
        <v>0</v>
      </c>
      <c r="F2842" s="5" t="n">
        <v>31</v>
      </c>
      <c r="G2842" s="5" t="n">
        <v>21.7</v>
      </c>
      <c r="H2842" s="5" t="n">
        <v>14.07</v>
      </c>
      <c r="I2842" s="6">
        <f>IF(E2842&gt;=Markov!$B$3,1,0)</f>
        <v/>
      </c>
      <c r="J2842" s="6">
        <f>I2841</f>
        <v/>
      </c>
      <c r="K2842" s="7">
        <f>MAR1!$B$5+MAR1!$C$5*COS(2*PI()*$C2842/365)+MAR1!$D$5*SIN(2*PI()*$C2842/365)</f>
        <v/>
      </c>
      <c r="L2842" s="7">
        <f>MAR1!$B$6+MAR1!$C$6*COS(2*PI()*$C2842/365)+MAR1!$D$6*SIN(2*PI()*$C2842/365)</f>
        <v/>
      </c>
      <c r="M2842" s="7">
        <f>MAR1!$B$7+MAR1!$C$7*COS(2*PI()*$C2842/365)+MAR1!$D$7*SIN(2*PI()*$C2842/365)</f>
        <v/>
      </c>
      <c r="N2842" s="7">
        <f>F2842-K2842</f>
        <v/>
      </c>
      <c r="O2842" s="7">
        <f>G2842-L2842</f>
        <v/>
      </c>
      <c r="P2842" s="7">
        <f>H2842-M2842</f>
        <v/>
      </c>
      <c r="Q2842" s="7">
        <f>IF($I2842=1,(N2842-MAR1!$B$11)/MAR1!$D$11,(N2842-MAR1!$C$11)/MAR1!$E$11)</f>
        <v/>
      </c>
      <c r="R2842" s="7">
        <f>IF($I2842=1,(O2842-MAR1!$B$12)/MAR1!$D$12,(O2842-MAR1!$C$12)/MAR1!$E$12)</f>
        <v/>
      </c>
      <c r="S2842" s="7">
        <f>IF($I2842=1,(P2842-MAR1!$B$13)/MAR1!$D$13,(P2842-MAR1!$C$13)/MAR1!$E$13)</f>
        <v/>
      </c>
    </row>
    <row r="2843">
      <c r="A2843" s="5" t="n">
        <v>2842</v>
      </c>
      <c r="B2843" s="5" t="n">
        <v>8</v>
      </c>
      <c r="C2843" s="5" t="n">
        <v>287</v>
      </c>
      <c r="D2843" s="5" t="n">
        <v>10</v>
      </c>
      <c r="E2843" s="5" t="n">
        <v>0</v>
      </c>
      <c r="F2843" s="5" t="n">
        <v>31.5</v>
      </c>
      <c r="G2843" s="5" t="n">
        <v>20.8</v>
      </c>
      <c r="H2843" s="5" t="n">
        <v>15.86</v>
      </c>
      <c r="I2843" s="6">
        <f>IF(E2843&gt;=Markov!$B$3,1,0)</f>
        <v/>
      </c>
      <c r="J2843" s="6">
        <f>I2842</f>
        <v/>
      </c>
      <c r="K2843" s="7">
        <f>MAR1!$B$5+MAR1!$C$5*COS(2*PI()*$C2843/365)+MAR1!$D$5*SIN(2*PI()*$C2843/365)</f>
        <v/>
      </c>
      <c r="L2843" s="7">
        <f>MAR1!$B$6+MAR1!$C$6*COS(2*PI()*$C2843/365)+MAR1!$D$6*SIN(2*PI()*$C2843/365)</f>
        <v/>
      </c>
      <c r="M2843" s="7">
        <f>MAR1!$B$7+MAR1!$C$7*COS(2*PI()*$C2843/365)+MAR1!$D$7*SIN(2*PI()*$C2843/365)</f>
        <v/>
      </c>
      <c r="N2843" s="7">
        <f>F2843-K2843</f>
        <v/>
      </c>
      <c r="O2843" s="7">
        <f>G2843-L2843</f>
        <v/>
      </c>
      <c r="P2843" s="7">
        <f>H2843-M2843</f>
        <v/>
      </c>
      <c r="Q2843" s="7">
        <f>IF($I2843=1,(N2843-MAR1!$B$11)/MAR1!$D$11,(N2843-MAR1!$C$11)/MAR1!$E$11)</f>
        <v/>
      </c>
      <c r="R2843" s="7">
        <f>IF($I2843=1,(O2843-MAR1!$B$12)/MAR1!$D$12,(O2843-MAR1!$C$12)/MAR1!$E$12)</f>
        <v/>
      </c>
      <c r="S2843" s="7">
        <f>IF($I2843=1,(P2843-MAR1!$B$13)/MAR1!$D$13,(P2843-MAR1!$C$13)/MAR1!$E$13)</f>
        <v/>
      </c>
    </row>
    <row r="2844">
      <c r="A2844" s="5" t="n">
        <v>2843</v>
      </c>
      <c r="B2844" s="5" t="n">
        <v>8</v>
      </c>
      <c r="C2844" s="5" t="n">
        <v>288</v>
      </c>
      <c r="D2844" s="5" t="n">
        <v>10</v>
      </c>
      <c r="E2844" s="5" t="n">
        <v>0</v>
      </c>
      <c r="F2844" s="5" t="n">
        <v>31.8</v>
      </c>
      <c r="G2844" s="5" t="n">
        <v>18.8</v>
      </c>
      <c r="H2844" s="5" t="n">
        <v>14.32</v>
      </c>
      <c r="I2844" s="6">
        <f>IF(E2844&gt;=Markov!$B$3,1,0)</f>
        <v/>
      </c>
      <c r="J2844" s="6">
        <f>I2843</f>
        <v/>
      </c>
      <c r="K2844" s="7">
        <f>MAR1!$B$5+MAR1!$C$5*COS(2*PI()*$C2844/365)+MAR1!$D$5*SIN(2*PI()*$C2844/365)</f>
        <v/>
      </c>
      <c r="L2844" s="7">
        <f>MAR1!$B$6+MAR1!$C$6*COS(2*PI()*$C2844/365)+MAR1!$D$6*SIN(2*PI()*$C2844/365)</f>
        <v/>
      </c>
      <c r="M2844" s="7">
        <f>MAR1!$B$7+MAR1!$C$7*COS(2*PI()*$C2844/365)+MAR1!$D$7*SIN(2*PI()*$C2844/365)</f>
        <v/>
      </c>
      <c r="N2844" s="7">
        <f>F2844-K2844</f>
        <v/>
      </c>
      <c r="O2844" s="7">
        <f>G2844-L2844</f>
        <v/>
      </c>
      <c r="P2844" s="7">
        <f>H2844-M2844</f>
        <v/>
      </c>
      <c r="Q2844" s="7">
        <f>IF($I2844=1,(N2844-MAR1!$B$11)/MAR1!$D$11,(N2844-MAR1!$C$11)/MAR1!$E$11)</f>
        <v/>
      </c>
      <c r="R2844" s="7">
        <f>IF($I2844=1,(O2844-MAR1!$B$12)/MAR1!$D$12,(O2844-MAR1!$C$12)/MAR1!$E$12)</f>
        <v/>
      </c>
      <c r="S2844" s="7">
        <f>IF($I2844=1,(P2844-MAR1!$B$13)/MAR1!$D$13,(P2844-MAR1!$C$13)/MAR1!$E$13)</f>
        <v/>
      </c>
    </row>
    <row r="2845">
      <c r="A2845" s="5" t="n">
        <v>2844</v>
      </c>
      <c r="B2845" s="5" t="n">
        <v>8</v>
      </c>
      <c r="C2845" s="5" t="n">
        <v>289</v>
      </c>
      <c r="D2845" s="5" t="n">
        <v>10</v>
      </c>
      <c r="E2845" s="5" t="n">
        <v>5.5</v>
      </c>
      <c r="F2845" s="5" t="n">
        <v>24.8</v>
      </c>
      <c r="G2845" s="5" t="n">
        <v>18.1</v>
      </c>
      <c r="H2845" s="5" t="n">
        <v>8.08</v>
      </c>
      <c r="I2845" s="6">
        <f>IF(E2845&gt;=Markov!$B$3,1,0)</f>
        <v/>
      </c>
      <c r="J2845" s="6">
        <f>I2844</f>
        <v/>
      </c>
      <c r="K2845" s="7">
        <f>MAR1!$B$5+MAR1!$C$5*COS(2*PI()*$C2845/365)+MAR1!$D$5*SIN(2*PI()*$C2845/365)</f>
        <v/>
      </c>
      <c r="L2845" s="7">
        <f>MAR1!$B$6+MAR1!$C$6*COS(2*PI()*$C2845/365)+MAR1!$D$6*SIN(2*PI()*$C2845/365)</f>
        <v/>
      </c>
      <c r="M2845" s="7">
        <f>MAR1!$B$7+MAR1!$C$7*COS(2*PI()*$C2845/365)+MAR1!$D$7*SIN(2*PI()*$C2845/365)</f>
        <v/>
      </c>
      <c r="N2845" s="7">
        <f>F2845-K2845</f>
        <v/>
      </c>
      <c r="O2845" s="7">
        <f>G2845-L2845</f>
        <v/>
      </c>
      <c r="P2845" s="7">
        <f>H2845-M2845</f>
        <v/>
      </c>
      <c r="Q2845" s="7">
        <f>IF($I2845=1,(N2845-MAR1!$B$11)/MAR1!$D$11,(N2845-MAR1!$C$11)/MAR1!$E$11)</f>
        <v/>
      </c>
      <c r="R2845" s="7">
        <f>IF($I2845=1,(O2845-MAR1!$B$12)/MAR1!$D$12,(O2845-MAR1!$C$12)/MAR1!$E$12)</f>
        <v/>
      </c>
      <c r="S2845" s="7">
        <f>IF($I2845=1,(P2845-MAR1!$B$13)/MAR1!$D$13,(P2845-MAR1!$C$13)/MAR1!$E$13)</f>
        <v/>
      </c>
    </row>
    <row r="2846">
      <c r="A2846" s="5" t="n">
        <v>2845</v>
      </c>
      <c r="B2846" s="5" t="n">
        <v>8</v>
      </c>
      <c r="C2846" s="5" t="n">
        <v>290</v>
      </c>
      <c r="D2846" s="5" t="n">
        <v>10</v>
      </c>
      <c r="E2846" s="5" t="n">
        <v>2.5</v>
      </c>
      <c r="F2846" s="5" t="n">
        <v>26.7</v>
      </c>
      <c r="G2846" s="5" t="n">
        <v>18</v>
      </c>
      <c r="H2846" s="5" t="n">
        <v>9.779999999999999</v>
      </c>
      <c r="I2846" s="6">
        <f>IF(E2846&gt;=Markov!$B$3,1,0)</f>
        <v/>
      </c>
      <c r="J2846" s="6">
        <f>I2845</f>
        <v/>
      </c>
      <c r="K2846" s="7">
        <f>MAR1!$B$5+MAR1!$C$5*COS(2*PI()*$C2846/365)+MAR1!$D$5*SIN(2*PI()*$C2846/365)</f>
        <v/>
      </c>
      <c r="L2846" s="7">
        <f>MAR1!$B$6+MAR1!$C$6*COS(2*PI()*$C2846/365)+MAR1!$D$6*SIN(2*PI()*$C2846/365)</f>
        <v/>
      </c>
      <c r="M2846" s="7">
        <f>MAR1!$B$7+MAR1!$C$7*COS(2*PI()*$C2846/365)+MAR1!$D$7*SIN(2*PI()*$C2846/365)</f>
        <v/>
      </c>
      <c r="N2846" s="7">
        <f>F2846-K2846</f>
        <v/>
      </c>
      <c r="O2846" s="7">
        <f>G2846-L2846</f>
        <v/>
      </c>
      <c r="P2846" s="7">
        <f>H2846-M2846</f>
        <v/>
      </c>
      <c r="Q2846" s="7">
        <f>IF($I2846=1,(N2846-MAR1!$B$11)/MAR1!$D$11,(N2846-MAR1!$C$11)/MAR1!$E$11)</f>
        <v/>
      </c>
      <c r="R2846" s="7">
        <f>IF($I2846=1,(O2846-MAR1!$B$12)/MAR1!$D$12,(O2846-MAR1!$C$12)/MAR1!$E$12)</f>
        <v/>
      </c>
      <c r="S2846" s="7">
        <f>IF($I2846=1,(P2846-MAR1!$B$13)/MAR1!$D$13,(P2846-MAR1!$C$13)/MAR1!$E$13)</f>
        <v/>
      </c>
    </row>
    <row r="2847">
      <c r="A2847" s="5" t="n">
        <v>2846</v>
      </c>
      <c r="B2847" s="5" t="n">
        <v>8</v>
      </c>
      <c r="C2847" s="5" t="n">
        <v>291</v>
      </c>
      <c r="D2847" s="5" t="n">
        <v>10</v>
      </c>
      <c r="E2847" s="5" t="n">
        <v>0</v>
      </c>
      <c r="F2847" s="5" t="n">
        <v>30.8</v>
      </c>
      <c r="G2847" s="5" t="n">
        <v>18</v>
      </c>
      <c r="H2847" s="5" t="n">
        <v>17.13</v>
      </c>
      <c r="I2847" s="6">
        <f>IF(E2847&gt;=Markov!$B$3,1,0)</f>
        <v/>
      </c>
      <c r="J2847" s="6">
        <f>I2846</f>
        <v/>
      </c>
      <c r="K2847" s="7">
        <f>MAR1!$B$5+MAR1!$C$5*COS(2*PI()*$C2847/365)+MAR1!$D$5*SIN(2*PI()*$C2847/365)</f>
        <v/>
      </c>
      <c r="L2847" s="7">
        <f>MAR1!$B$6+MAR1!$C$6*COS(2*PI()*$C2847/365)+MAR1!$D$6*SIN(2*PI()*$C2847/365)</f>
        <v/>
      </c>
      <c r="M2847" s="7">
        <f>MAR1!$B$7+MAR1!$C$7*COS(2*PI()*$C2847/365)+MAR1!$D$7*SIN(2*PI()*$C2847/365)</f>
        <v/>
      </c>
      <c r="N2847" s="7">
        <f>F2847-K2847</f>
        <v/>
      </c>
      <c r="O2847" s="7">
        <f>G2847-L2847</f>
        <v/>
      </c>
      <c r="P2847" s="7">
        <f>H2847-M2847</f>
        <v/>
      </c>
      <c r="Q2847" s="7">
        <f>IF($I2847=1,(N2847-MAR1!$B$11)/MAR1!$D$11,(N2847-MAR1!$C$11)/MAR1!$E$11)</f>
        <v/>
      </c>
      <c r="R2847" s="7">
        <f>IF($I2847=1,(O2847-MAR1!$B$12)/MAR1!$D$12,(O2847-MAR1!$C$12)/MAR1!$E$12)</f>
        <v/>
      </c>
      <c r="S2847" s="7">
        <f>IF($I2847=1,(P2847-MAR1!$B$13)/MAR1!$D$13,(P2847-MAR1!$C$13)/MAR1!$E$13)</f>
        <v/>
      </c>
    </row>
    <row r="2848">
      <c r="A2848" s="5" t="n">
        <v>2847</v>
      </c>
      <c r="B2848" s="5" t="n">
        <v>8</v>
      </c>
      <c r="C2848" s="5" t="n">
        <v>292</v>
      </c>
      <c r="D2848" s="5" t="n">
        <v>10</v>
      </c>
      <c r="E2848" s="5" t="n">
        <v>0</v>
      </c>
      <c r="F2848" s="5" t="n">
        <v>27.8</v>
      </c>
      <c r="G2848" s="5" t="n">
        <v>18.1</v>
      </c>
      <c r="H2848" s="5" t="n">
        <v>12.17</v>
      </c>
      <c r="I2848" s="6">
        <f>IF(E2848&gt;=Markov!$B$3,1,0)</f>
        <v/>
      </c>
      <c r="J2848" s="6">
        <f>I2847</f>
        <v/>
      </c>
      <c r="K2848" s="7">
        <f>MAR1!$B$5+MAR1!$C$5*COS(2*PI()*$C2848/365)+MAR1!$D$5*SIN(2*PI()*$C2848/365)</f>
        <v/>
      </c>
      <c r="L2848" s="7">
        <f>MAR1!$B$6+MAR1!$C$6*COS(2*PI()*$C2848/365)+MAR1!$D$6*SIN(2*PI()*$C2848/365)</f>
        <v/>
      </c>
      <c r="M2848" s="7">
        <f>MAR1!$B$7+MAR1!$C$7*COS(2*PI()*$C2848/365)+MAR1!$D$7*SIN(2*PI()*$C2848/365)</f>
        <v/>
      </c>
      <c r="N2848" s="7">
        <f>F2848-K2848</f>
        <v/>
      </c>
      <c r="O2848" s="7">
        <f>G2848-L2848</f>
        <v/>
      </c>
      <c r="P2848" s="7">
        <f>H2848-M2848</f>
        <v/>
      </c>
      <c r="Q2848" s="7">
        <f>IF($I2848=1,(N2848-MAR1!$B$11)/MAR1!$D$11,(N2848-MAR1!$C$11)/MAR1!$E$11)</f>
        <v/>
      </c>
      <c r="R2848" s="7">
        <f>IF($I2848=1,(O2848-MAR1!$B$12)/MAR1!$D$12,(O2848-MAR1!$C$12)/MAR1!$E$12)</f>
        <v/>
      </c>
      <c r="S2848" s="7">
        <f>IF($I2848=1,(P2848-MAR1!$B$13)/MAR1!$D$13,(P2848-MAR1!$C$13)/MAR1!$E$13)</f>
        <v/>
      </c>
    </row>
    <row r="2849">
      <c r="A2849" s="5" t="n">
        <v>2848</v>
      </c>
      <c r="B2849" s="5" t="n">
        <v>8</v>
      </c>
      <c r="C2849" s="5" t="n">
        <v>293</v>
      </c>
      <c r="D2849" s="5" t="n">
        <v>10</v>
      </c>
      <c r="E2849" s="5" t="n">
        <v>0</v>
      </c>
      <c r="F2849" s="5" t="n">
        <v>25.8</v>
      </c>
      <c r="G2849" s="5" t="n">
        <v>17.3</v>
      </c>
      <c r="H2849" s="5" t="n">
        <v>13.25</v>
      </c>
      <c r="I2849" s="6">
        <f>IF(E2849&gt;=Markov!$B$3,1,0)</f>
        <v/>
      </c>
      <c r="J2849" s="6">
        <f>I2848</f>
        <v/>
      </c>
      <c r="K2849" s="7">
        <f>MAR1!$B$5+MAR1!$C$5*COS(2*PI()*$C2849/365)+MAR1!$D$5*SIN(2*PI()*$C2849/365)</f>
        <v/>
      </c>
      <c r="L2849" s="7">
        <f>MAR1!$B$6+MAR1!$C$6*COS(2*PI()*$C2849/365)+MAR1!$D$6*SIN(2*PI()*$C2849/365)</f>
        <v/>
      </c>
      <c r="M2849" s="7">
        <f>MAR1!$B$7+MAR1!$C$7*COS(2*PI()*$C2849/365)+MAR1!$D$7*SIN(2*PI()*$C2849/365)</f>
        <v/>
      </c>
      <c r="N2849" s="7">
        <f>F2849-K2849</f>
        <v/>
      </c>
      <c r="O2849" s="7">
        <f>G2849-L2849</f>
        <v/>
      </c>
      <c r="P2849" s="7">
        <f>H2849-M2849</f>
        <v/>
      </c>
      <c r="Q2849" s="7">
        <f>IF($I2849=1,(N2849-MAR1!$B$11)/MAR1!$D$11,(N2849-MAR1!$C$11)/MAR1!$E$11)</f>
        <v/>
      </c>
      <c r="R2849" s="7">
        <f>IF($I2849=1,(O2849-MAR1!$B$12)/MAR1!$D$12,(O2849-MAR1!$C$12)/MAR1!$E$12)</f>
        <v/>
      </c>
      <c r="S2849" s="7">
        <f>IF($I2849=1,(P2849-MAR1!$B$13)/MAR1!$D$13,(P2849-MAR1!$C$13)/MAR1!$E$13)</f>
        <v/>
      </c>
    </row>
    <row r="2850">
      <c r="A2850" s="5" t="n">
        <v>2849</v>
      </c>
      <c r="B2850" s="5" t="n">
        <v>8</v>
      </c>
      <c r="C2850" s="5" t="n">
        <v>294</v>
      </c>
      <c r="D2850" s="5" t="n">
        <v>10</v>
      </c>
      <c r="E2850" s="5" t="n">
        <v>0</v>
      </c>
      <c r="F2850" s="5" t="n">
        <v>24.7</v>
      </c>
      <c r="G2850" s="5" t="n">
        <v>15.6</v>
      </c>
      <c r="H2850" s="5" t="n">
        <v>13.96</v>
      </c>
      <c r="I2850" s="6">
        <f>IF(E2850&gt;=Markov!$B$3,1,0)</f>
        <v/>
      </c>
      <c r="J2850" s="6">
        <f>I2849</f>
        <v/>
      </c>
      <c r="K2850" s="7">
        <f>MAR1!$B$5+MAR1!$C$5*COS(2*PI()*$C2850/365)+MAR1!$D$5*SIN(2*PI()*$C2850/365)</f>
        <v/>
      </c>
      <c r="L2850" s="7">
        <f>MAR1!$B$6+MAR1!$C$6*COS(2*PI()*$C2850/365)+MAR1!$D$6*SIN(2*PI()*$C2850/365)</f>
        <v/>
      </c>
      <c r="M2850" s="7">
        <f>MAR1!$B$7+MAR1!$C$7*COS(2*PI()*$C2850/365)+MAR1!$D$7*SIN(2*PI()*$C2850/365)</f>
        <v/>
      </c>
      <c r="N2850" s="7">
        <f>F2850-K2850</f>
        <v/>
      </c>
      <c r="O2850" s="7">
        <f>G2850-L2850</f>
        <v/>
      </c>
      <c r="P2850" s="7">
        <f>H2850-M2850</f>
        <v/>
      </c>
      <c r="Q2850" s="7">
        <f>IF($I2850=1,(N2850-MAR1!$B$11)/MAR1!$D$11,(N2850-MAR1!$C$11)/MAR1!$E$11)</f>
        <v/>
      </c>
      <c r="R2850" s="7">
        <f>IF($I2850=1,(O2850-MAR1!$B$12)/MAR1!$D$12,(O2850-MAR1!$C$12)/MAR1!$E$12)</f>
        <v/>
      </c>
      <c r="S2850" s="7">
        <f>IF($I2850=1,(P2850-MAR1!$B$13)/MAR1!$D$13,(P2850-MAR1!$C$13)/MAR1!$E$13)</f>
        <v/>
      </c>
    </row>
    <row r="2851">
      <c r="A2851" s="5" t="n">
        <v>2850</v>
      </c>
      <c r="B2851" s="5" t="n">
        <v>8</v>
      </c>
      <c r="C2851" s="5" t="n">
        <v>295</v>
      </c>
      <c r="D2851" s="5" t="n">
        <v>10</v>
      </c>
      <c r="E2851" s="5" t="n">
        <v>0</v>
      </c>
      <c r="F2851" s="5" t="n">
        <v>25</v>
      </c>
      <c r="G2851" s="5" t="n">
        <v>16.3</v>
      </c>
      <c r="H2851" s="5" t="n">
        <v>14.34</v>
      </c>
      <c r="I2851" s="6">
        <f>IF(E2851&gt;=Markov!$B$3,1,0)</f>
        <v/>
      </c>
      <c r="J2851" s="6">
        <f>I2850</f>
        <v/>
      </c>
      <c r="K2851" s="7">
        <f>MAR1!$B$5+MAR1!$C$5*COS(2*PI()*$C2851/365)+MAR1!$D$5*SIN(2*PI()*$C2851/365)</f>
        <v/>
      </c>
      <c r="L2851" s="7">
        <f>MAR1!$B$6+MAR1!$C$6*COS(2*PI()*$C2851/365)+MAR1!$D$6*SIN(2*PI()*$C2851/365)</f>
        <v/>
      </c>
      <c r="M2851" s="7">
        <f>MAR1!$B$7+MAR1!$C$7*COS(2*PI()*$C2851/365)+MAR1!$D$7*SIN(2*PI()*$C2851/365)</f>
        <v/>
      </c>
      <c r="N2851" s="7">
        <f>F2851-K2851</f>
        <v/>
      </c>
      <c r="O2851" s="7">
        <f>G2851-L2851</f>
        <v/>
      </c>
      <c r="P2851" s="7">
        <f>H2851-M2851</f>
        <v/>
      </c>
      <c r="Q2851" s="7">
        <f>IF($I2851=1,(N2851-MAR1!$B$11)/MAR1!$D$11,(N2851-MAR1!$C$11)/MAR1!$E$11)</f>
        <v/>
      </c>
      <c r="R2851" s="7">
        <f>IF($I2851=1,(O2851-MAR1!$B$12)/MAR1!$D$12,(O2851-MAR1!$C$12)/MAR1!$E$12)</f>
        <v/>
      </c>
      <c r="S2851" s="7">
        <f>IF($I2851=1,(P2851-MAR1!$B$13)/MAR1!$D$13,(P2851-MAR1!$C$13)/MAR1!$E$13)</f>
        <v/>
      </c>
    </row>
    <row r="2852">
      <c r="A2852" s="5" t="n">
        <v>2851</v>
      </c>
      <c r="B2852" s="5" t="n">
        <v>8</v>
      </c>
      <c r="C2852" s="5" t="n">
        <v>296</v>
      </c>
      <c r="D2852" s="5" t="n">
        <v>10</v>
      </c>
      <c r="E2852" s="5" t="n">
        <v>0</v>
      </c>
      <c r="F2852" s="5" t="n">
        <v>27</v>
      </c>
      <c r="G2852" s="5" t="n">
        <v>17.7</v>
      </c>
      <c r="H2852" s="5" t="n">
        <v>12.29</v>
      </c>
      <c r="I2852" s="6">
        <f>IF(E2852&gt;=Markov!$B$3,1,0)</f>
        <v/>
      </c>
      <c r="J2852" s="6">
        <f>I2851</f>
        <v/>
      </c>
      <c r="K2852" s="7">
        <f>MAR1!$B$5+MAR1!$C$5*COS(2*PI()*$C2852/365)+MAR1!$D$5*SIN(2*PI()*$C2852/365)</f>
        <v/>
      </c>
      <c r="L2852" s="7">
        <f>MAR1!$B$6+MAR1!$C$6*COS(2*PI()*$C2852/365)+MAR1!$D$6*SIN(2*PI()*$C2852/365)</f>
        <v/>
      </c>
      <c r="M2852" s="7">
        <f>MAR1!$B$7+MAR1!$C$7*COS(2*PI()*$C2852/365)+MAR1!$D$7*SIN(2*PI()*$C2852/365)</f>
        <v/>
      </c>
      <c r="N2852" s="7">
        <f>F2852-K2852</f>
        <v/>
      </c>
      <c r="O2852" s="7">
        <f>G2852-L2852</f>
        <v/>
      </c>
      <c r="P2852" s="7">
        <f>H2852-M2852</f>
        <v/>
      </c>
      <c r="Q2852" s="7">
        <f>IF($I2852=1,(N2852-MAR1!$B$11)/MAR1!$D$11,(N2852-MAR1!$C$11)/MAR1!$E$11)</f>
        <v/>
      </c>
      <c r="R2852" s="7">
        <f>IF($I2852=1,(O2852-MAR1!$B$12)/MAR1!$D$12,(O2852-MAR1!$C$12)/MAR1!$E$12)</f>
        <v/>
      </c>
      <c r="S2852" s="7">
        <f>IF($I2852=1,(P2852-MAR1!$B$13)/MAR1!$D$13,(P2852-MAR1!$C$13)/MAR1!$E$13)</f>
        <v/>
      </c>
    </row>
    <row r="2853">
      <c r="A2853" s="5" t="n">
        <v>2852</v>
      </c>
      <c r="B2853" s="5" t="n">
        <v>8</v>
      </c>
      <c r="C2853" s="5" t="n">
        <v>297</v>
      </c>
      <c r="D2853" s="5" t="n">
        <v>10</v>
      </c>
      <c r="E2853" s="5" t="n">
        <v>0</v>
      </c>
      <c r="F2853" s="5" t="n">
        <v>28.1</v>
      </c>
      <c r="G2853" s="5" t="n">
        <v>17.2</v>
      </c>
      <c r="H2853" s="5" t="n">
        <v>11.14</v>
      </c>
      <c r="I2853" s="6">
        <f>IF(E2853&gt;=Markov!$B$3,1,0)</f>
        <v/>
      </c>
      <c r="J2853" s="6">
        <f>I2852</f>
        <v/>
      </c>
      <c r="K2853" s="7">
        <f>MAR1!$B$5+MAR1!$C$5*COS(2*PI()*$C2853/365)+MAR1!$D$5*SIN(2*PI()*$C2853/365)</f>
        <v/>
      </c>
      <c r="L2853" s="7">
        <f>MAR1!$B$6+MAR1!$C$6*COS(2*PI()*$C2853/365)+MAR1!$D$6*SIN(2*PI()*$C2853/365)</f>
        <v/>
      </c>
      <c r="M2853" s="7">
        <f>MAR1!$B$7+MAR1!$C$7*COS(2*PI()*$C2853/365)+MAR1!$D$7*SIN(2*PI()*$C2853/365)</f>
        <v/>
      </c>
      <c r="N2853" s="7">
        <f>F2853-K2853</f>
        <v/>
      </c>
      <c r="O2853" s="7">
        <f>G2853-L2853</f>
        <v/>
      </c>
      <c r="P2853" s="7">
        <f>H2853-M2853</f>
        <v/>
      </c>
      <c r="Q2853" s="7">
        <f>IF($I2853=1,(N2853-MAR1!$B$11)/MAR1!$D$11,(N2853-MAR1!$C$11)/MAR1!$E$11)</f>
        <v/>
      </c>
      <c r="R2853" s="7">
        <f>IF($I2853=1,(O2853-MAR1!$B$12)/MAR1!$D$12,(O2853-MAR1!$C$12)/MAR1!$E$12)</f>
        <v/>
      </c>
      <c r="S2853" s="7">
        <f>IF($I2853=1,(P2853-MAR1!$B$13)/MAR1!$D$13,(P2853-MAR1!$C$13)/MAR1!$E$13)</f>
        <v/>
      </c>
    </row>
    <row r="2854">
      <c r="A2854" s="5" t="n">
        <v>2853</v>
      </c>
      <c r="B2854" s="5" t="n">
        <v>8</v>
      </c>
      <c r="C2854" s="5" t="n">
        <v>298</v>
      </c>
      <c r="D2854" s="5" t="n">
        <v>10</v>
      </c>
      <c r="E2854" s="5" t="n">
        <v>0</v>
      </c>
      <c r="F2854" s="5" t="n">
        <v>28</v>
      </c>
      <c r="G2854" s="5" t="n">
        <v>17.9</v>
      </c>
      <c r="H2854" s="5" t="n">
        <v>7.74</v>
      </c>
      <c r="I2854" s="6">
        <f>IF(E2854&gt;=Markov!$B$3,1,0)</f>
        <v/>
      </c>
      <c r="J2854" s="6">
        <f>I2853</f>
        <v/>
      </c>
      <c r="K2854" s="7">
        <f>MAR1!$B$5+MAR1!$C$5*COS(2*PI()*$C2854/365)+MAR1!$D$5*SIN(2*PI()*$C2854/365)</f>
        <v/>
      </c>
      <c r="L2854" s="7">
        <f>MAR1!$B$6+MAR1!$C$6*COS(2*PI()*$C2854/365)+MAR1!$D$6*SIN(2*PI()*$C2854/365)</f>
        <v/>
      </c>
      <c r="M2854" s="7">
        <f>MAR1!$B$7+MAR1!$C$7*COS(2*PI()*$C2854/365)+MAR1!$D$7*SIN(2*PI()*$C2854/365)</f>
        <v/>
      </c>
      <c r="N2854" s="7">
        <f>F2854-K2854</f>
        <v/>
      </c>
      <c r="O2854" s="7">
        <f>G2854-L2854</f>
        <v/>
      </c>
      <c r="P2854" s="7">
        <f>H2854-M2854</f>
        <v/>
      </c>
      <c r="Q2854" s="7">
        <f>IF($I2854=1,(N2854-MAR1!$B$11)/MAR1!$D$11,(N2854-MAR1!$C$11)/MAR1!$E$11)</f>
        <v/>
      </c>
      <c r="R2854" s="7">
        <f>IF($I2854=1,(O2854-MAR1!$B$12)/MAR1!$D$12,(O2854-MAR1!$C$12)/MAR1!$E$12)</f>
        <v/>
      </c>
      <c r="S2854" s="7">
        <f>IF($I2854=1,(P2854-MAR1!$B$13)/MAR1!$D$13,(P2854-MAR1!$C$13)/MAR1!$E$13)</f>
        <v/>
      </c>
    </row>
    <row r="2855">
      <c r="A2855" s="5" t="n">
        <v>2854</v>
      </c>
      <c r="B2855" s="5" t="n">
        <v>8</v>
      </c>
      <c r="C2855" s="5" t="n">
        <v>299</v>
      </c>
      <c r="D2855" s="5" t="n">
        <v>10</v>
      </c>
      <c r="E2855" s="5" t="n">
        <v>0</v>
      </c>
      <c r="F2855" s="5" t="n">
        <v>29</v>
      </c>
      <c r="G2855" s="5" t="n">
        <v>16.9</v>
      </c>
      <c r="H2855" s="5" t="n">
        <v>12.8</v>
      </c>
      <c r="I2855" s="6">
        <f>IF(E2855&gt;=Markov!$B$3,1,0)</f>
        <v/>
      </c>
      <c r="J2855" s="6">
        <f>I2854</f>
        <v/>
      </c>
      <c r="K2855" s="7">
        <f>MAR1!$B$5+MAR1!$C$5*COS(2*PI()*$C2855/365)+MAR1!$D$5*SIN(2*PI()*$C2855/365)</f>
        <v/>
      </c>
      <c r="L2855" s="7">
        <f>MAR1!$B$6+MAR1!$C$6*COS(2*PI()*$C2855/365)+MAR1!$D$6*SIN(2*PI()*$C2855/365)</f>
        <v/>
      </c>
      <c r="M2855" s="7">
        <f>MAR1!$B$7+MAR1!$C$7*COS(2*PI()*$C2855/365)+MAR1!$D$7*SIN(2*PI()*$C2855/365)</f>
        <v/>
      </c>
      <c r="N2855" s="7">
        <f>F2855-K2855</f>
        <v/>
      </c>
      <c r="O2855" s="7">
        <f>G2855-L2855</f>
        <v/>
      </c>
      <c r="P2855" s="7">
        <f>H2855-M2855</f>
        <v/>
      </c>
      <c r="Q2855" s="7">
        <f>IF($I2855=1,(N2855-MAR1!$B$11)/MAR1!$D$11,(N2855-MAR1!$C$11)/MAR1!$E$11)</f>
        <v/>
      </c>
      <c r="R2855" s="7">
        <f>IF($I2855=1,(O2855-MAR1!$B$12)/MAR1!$D$12,(O2855-MAR1!$C$12)/MAR1!$E$12)</f>
        <v/>
      </c>
      <c r="S2855" s="7">
        <f>IF($I2855=1,(P2855-MAR1!$B$13)/MAR1!$D$13,(P2855-MAR1!$C$13)/MAR1!$E$13)</f>
        <v/>
      </c>
    </row>
    <row r="2856">
      <c r="A2856" s="5" t="n">
        <v>2855</v>
      </c>
      <c r="B2856" s="5" t="n">
        <v>8</v>
      </c>
      <c r="C2856" s="5" t="n">
        <v>300</v>
      </c>
      <c r="D2856" s="5" t="n">
        <v>10</v>
      </c>
      <c r="E2856" s="5" t="n">
        <v>0</v>
      </c>
      <c r="F2856" s="5" t="n">
        <v>27.4</v>
      </c>
      <c r="G2856" s="5" t="n">
        <v>16.1</v>
      </c>
      <c r="H2856" s="5" t="n">
        <v>9.67</v>
      </c>
      <c r="I2856" s="6">
        <f>IF(E2856&gt;=Markov!$B$3,1,0)</f>
        <v/>
      </c>
      <c r="J2856" s="6">
        <f>I2855</f>
        <v/>
      </c>
      <c r="K2856" s="7">
        <f>MAR1!$B$5+MAR1!$C$5*COS(2*PI()*$C2856/365)+MAR1!$D$5*SIN(2*PI()*$C2856/365)</f>
        <v/>
      </c>
      <c r="L2856" s="7">
        <f>MAR1!$B$6+MAR1!$C$6*COS(2*PI()*$C2856/365)+MAR1!$D$6*SIN(2*PI()*$C2856/365)</f>
        <v/>
      </c>
      <c r="M2856" s="7">
        <f>MAR1!$B$7+MAR1!$C$7*COS(2*PI()*$C2856/365)+MAR1!$D$7*SIN(2*PI()*$C2856/365)</f>
        <v/>
      </c>
      <c r="N2856" s="7">
        <f>F2856-K2856</f>
        <v/>
      </c>
      <c r="O2856" s="7">
        <f>G2856-L2856</f>
        <v/>
      </c>
      <c r="P2856" s="7">
        <f>H2856-M2856</f>
        <v/>
      </c>
      <c r="Q2856" s="7">
        <f>IF($I2856=1,(N2856-MAR1!$B$11)/MAR1!$D$11,(N2856-MAR1!$C$11)/MAR1!$E$11)</f>
        <v/>
      </c>
      <c r="R2856" s="7">
        <f>IF($I2856=1,(O2856-MAR1!$B$12)/MAR1!$D$12,(O2856-MAR1!$C$12)/MAR1!$E$12)</f>
        <v/>
      </c>
      <c r="S2856" s="7">
        <f>IF($I2856=1,(P2856-MAR1!$B$13)/MAR1!$D$13,(P2856-MAR1!$C$13)/MAR1!$E$13)</f>
        <v/>
      </c>
    </row>
    <row r="2857">
      <c r="A2857" s="5" t="n">
        <v>2856</v>
      </c>
      <c r="B2857" s="5" t="n">
        <v>8</v>
      </c>
      <c r="C2857" s="5" t="n">
        <v>301</v>
      </c>
      <c r="D2857" s="5" t="n">
        <v>10</v>
      </c>
      <c r="E2857" s="5" t="n">
        <v>0</v>
      </c>
      <c r="F2857" s="5" t="n">
        <v>28.9</v>
      </c>
      <c r="G2857" s="5" t="n">
        <v>16.9</v>
      </c>
      <c r="H2857" s="5" t="n">
        <v>11.44</v>
      </c>
      <c r="I2857" s="6">
        <f>IF(E2857&gt;=Markov!$B$3,1,0)</f>
        <v/>
      </c>
      <c r="J2857" s="6">
        <f>I2856</f>
        <v/>
      </c>
      <c r="K2857" s="7">
        <f>MAR1!$B$5+MAR1!$C$5*COS(2*PI()*$C2857/365)+MAR1!$D$5*SIN(2*PI()*$C2857/365)</f>
        <v/>
      </c>
      <c r="L2857" s="7">
        <f>MAR1!$B$6+MAR1!$C$6*COS(2*PI()*$C2857/365)+MAR1!$D$6*SIN(2*PI()*$C2857/365)</f>
        <v/>
      </c>
      <c r="M2857" s="7">
        <f>MAR1!$B$7+MAR1!$C$7*COS(2*PI()*$C2857/365)+MAR1!$D$7*SIN(2*PI()*$C2857/365)</f>
        <v/>
      </c>
      <c r="N2857" s="7">
        <f>F2857-K2857</f>
        <v/>
      </c>
      <c r="O2857" s="7">
        <f>G2857-L2857</f>
        <v/>
      </c>
      <c r="P2857" s="7">
        <f>H2857-M2857</f>
        <v/>
      </c>
      <c r="Q2857" s="7">
        <f>IF($I2857=1,(N2857-MAR1!$B$11)/MAR1!$D$11,(N2857-MAR1!$C$11)/MAR1!$E$11)</f>
        <v/>
      </c>
      <c r="R2857" s="7">
        <f>IF($I2857=1,(O2857-MAR1!$B$12)/MAR1!$D$12,(O2857-MAR1!$C$12)/MAR1!$E$12)</f>
        <v/>
      </c>
      <c r="S2857" s="7">
        <f>IF($I2857=1,(P2857-MAR1!$B$13)/MAR1!$D$13,(P2857-MAR1!$C$13)/MAR1!$E$13)</f>
        <v/>
      </c>
    </row>
    <row r="2858">
      <c r="A2858" s="5" t="n">
        <v>2857</v>
      </c>
      <c r="B2858" s="5" t="n">
        <v>8</v>
      </c>
      <c r="C2858" s="5" t="n">
        <v>302</v>
      </c>
      <c r="D2858" s="5" t="n">
        <v>10</v>
      </c>
      <c r="E2858" s="5" t="n">
        <v>0</v>
      </c>
      <c r="F2858" s="5" t="n">
        <v>28</v>
      </c>
      <c r="G2858" s="5" t="n">
        <v>16</v>
      </c>
      <c r="H2858" s="5" t="n">
        <v>19.15</v>
      </c>
      <c r="I2858" s="6">
        <f>IF(E2858&gt;=Markov!$B$3,1,0)</f>
        <v/>
      </c>
      <c r="J2858" s="6">
        <f>I2857</f>
        <v/>
      </c>
      <c r="K2858" s="7">
        <f>MAR1!$B$5+MAR1!$C$5*COS(2*PI()*$C2858/365)+MAR1!$D$5*SIN(2*PI()*$C2858/365)</f>
        <v/>
      </c>
      <c r="L2858" s="7">
        <f>MAR1!$B$6+MAR1!$C$6*COS(2*PI()*$C2858/365)+MAR1!$D$6*SIN(2*PI()*$C2858/365)</f>
        <v/>
      </c>
      <c r="M2858" s="7">
        <f>MAR1!$B$7+MAR1!$C$7*COS(2*PI()*$C2858/365)+MAR1!$D$7*SIN(2*PI()*$C2858/365)</f>
        <v/>
      </c>
      <c r="N2858" s="7">
        <f>F2858-K2858</f>
        <v/>
      </c>
      <c r="O2858" s="7">
        <f>G2858-L2858</f>
        <v/>
      </c>
      <c r="P2858" s="7">
        <f>H2858-M2858</f>
        <v/>
      </c>
      <c r="Q2858" s="7">
        <f>IF($I2858=1,(N2858-MAR1!$B$11)/MAR1!$D$11,(N2858-MAR1!$C$11)/MAR1!$E$11)</f>
        <v/>
      </c>
      <c r="R2858" s="7">
        <f>IF($I2858=1,(O2858-MAR1!$B$12)/MAR1!$D$12,(O2858-MAR1!$C$12)/MAR1!$E$12)</f>
        <v/>
      </c>
      <c r="S2858" s="7">
        <f>IF($I2858=1,(P2858-MAR1!$B$13)/MAR1!$D$13,(P2858-MAR1!$C$13)/MAR1!$E$13)</f>
        <v/>
      </c>
    </row>
    <row r="2859">
      <c r="A2859" s="5" t="n">
        <v>2858</v>
      </c>
      <c r="B2859" s="5" t="n">
        <v>8</v>
      </c>
      <c r="C2859" s="5" t="n">
        <v>303</v>
      </c>
      <c r="D2859" s="5" t="n">
        <v>10</v>
      </c>
      <c r="E2859" s="5" t="n">
        <v>0</v>
      </c>
      <c r="F2859" s="5" t="n">
        <v>28.6</v>
      </c>
      <c r="G2859" s="5" t="n">
        <v>17.3</v>
      </c>
      <c r="H2859" s="5" t="n">
        <v>14.46</v>
      </c>
      <c r="I2859" s="6">
        <f>IF(E2859&gt;=Markov!$B$3,1,0)</f>
        <v/>
      </c>
      <c r="J2859" s="6">
        <f>I2858</f>
        <v/>
      </c>
      <c r="K2859" s="7">
        <f>MAR1!$B$5+MAR1!$C$5*COS(2*PI()*$C2859/365)+MAR1!$D$5*SIN(2*PI()*$C2859/365)</f>
        <v/>
      </c>
      <c r="L2859" s="7">
        <f>MAR1!$B$6+MAR1!$C$6*COS(2*PI()*$C2859/365)+MAR1!$D$6*SIN(2*PI()*$C2859/365)</f>
        <v/>
      </c>
      <c r="M2859" s="7">
        <f>MAR1!$B$7+MAR1!$C$7*COS(2*PI()*$C2859/365)+MAR1!$D$7*SIN(2*PI()*$C2859/365)</f>
        <v/>
      </c>
      <c r="N2859" s="7">
        <f>F2859-K2859</f>
        <v/>
      </c>
      <c r="O2859" s="7">
        <f>G2859-L2859</f>
        <v/>
      </c>
      <c r="P2859" s="7">
        <f>H2859-M2859</f>
        <v/>
      </c>
      <c r="Q2859" s="7">
        <f>IF($I2859=1,(N2859-MAR1!$B$11)/MAR1!$D$11,(N2859-MAR1!$C$11)/MAR1!$E$11)</f>
        <v/>
      </c>
      <c r="R2859" s="7">
        <f>IF($I2859=1,(O2859-MAR1!$B$12)/MAR1!$D$12,(O2859-MAR1!$C$12)/MAR1!$E$12)</f>
        <v/>
      </c>
      <c r="S2859" s="7">
        <f>IF($I2859=1,(P2859-MAR1!$B$13)/MAR1!$D$13,(P2859-MAR1!$C$13)/MAR1!$E$13)</f>
        <v/>
      </c>
    </row>
    <row r="2860">
      <c r="A2860" s="5" t="n">
        <v>2859</v>
      </c>
      <c r="B2860" s="5" t="n">
        <v>8</v>
      </c>
      <c r="C2860" s="5" t="n">
        <v>304</v>
      </c>
      <c r="D2860" s="5" t="n">
        <v>10</v>
      </c>
      <c r="E2860" s="5" t="n">
        <v>0</v>
      </c>
      <c r="F2860" s="5" t="n">
        <v>28.8</v>
      </c>
      <c r="G2860" s="5" t="n">
        <v>17.3</v>
      </c>
      <c r="H2860" s="5" t="n">
        <v>12.65</v>
      </c>
      <c r="I2860" s="6">
        <f>IF(E2860&gt;=Markov!$B$3,1,0)</f>
        <v/>
      </c>
      <c r="J2860" s="6">
        <f>I2859</f>
        <v/>
      </c>
      <c r="K2860" s="7">
        <f>MAR1!$B$5+MAR1!$C$5*COS(2*PI()*$C2860/365)+MAR1!$D$5*SIN(2*PI()*$C2860/365)</f>
        <v/>
      </c>
      <c r="L2860" s="7">
        <f>MAR1!$B$6+MAR1!$C$6*COS(2*PI()*$C2860/365)+MAR1!$D$6*SIN(2*PI()*$C2860/365)</f>
        <v/>
      </c>
      <c r="M2860" s="7">
        <f>MAR1!$B$7+MAR1!$C$7*COS(2*PI()*$C2860/365)+MAR1!$D$7*SIN(2*PI()*$C2860/365)</f>
        <v/>
      </c>
      <c r="N2860" s="7">
        <f>F2860-K2860</f>
        <v/>
      </c>
      <c r="O2860" s="7">
        <f>G2860-L2860</f>
        <v/>
      </c>
      <c r="P2860" s="7">
        <f>H2860-M2860</f>
        <v/>
      </c>
      <c r="Q2860" s="7">
        <f>IF($I2860=1,(N2860-MAR1!$B$11)/MAR1!$D$11,(N2860-MAR1!$C$11)/MAR1!$E$11)</f>
        <v/>
      </c>
      <c r="R2860" s="7">
        <f>IF($I2860=1,(O2860-MAR1!$B$12)/MAR1!$D$12,(O2860-MAR1!$C$12)/MAR1!$E$12)</f>
        <v/>
      </c>
      <c r="S2860" s="7">
        <f>IF($I2860=1,(P2860-MAR1!$B$13)/MAR1!$D$13,(P2860-MAR1!$C$13)/MAR1!$E$13)</f>
        <v/>
      </c>
    </row>
    <row r="2861">
      <c r="A2861" s="5" t="n">
        <v>2860</v>
      </c>
      <c r="B2861" s="5" t="n">
        <v>8</v>
      </c>
      <c r="C2861" s="5" t="n">
        <v>305</v>
      </c>
      <c r="D2861" s="5" t="n">
        <v>11</v>
      </c>
      <c r="E2861" s="5" t="n">
        <v>0</v>
      </c>
      <c r="F2861" s="5" t="n">
        <v>27.8</v>
      </c>
      <c r="G2861" s="5" t="n">
        <v>15.6</v>
      </c>
      <c r="H2861" s="5" t="n">
        <v>16.87</v>
      </c>
      <c r="I2861" s="6">
        <f>IF(E2861&gt;=Markov!$B$3,1,0)</f>
        <v/>
      </c>
      <c r="J2861" s="6">
        <f>I2860</f>
        <v/>
      </c>
      <c r="K2861" s="7">
        <f>MAR1!$B$5+MAR1!$C$5*COS(2*PI()*$C2861/365)+MAR1!$D$5*SIN(2*PI()*$C2861/365)</f>
        <v/>
      </c>
      <c r="L2861" s="7">
        <f>MAR1!$B$6+MAR1!$C$6*COS(2*PI()*$C2861/365)+MAR1!$D$6*SIN(2*PI()*$C2861/365)</f>
        <v/>
      </c>
      <c r="M2861" s="7">
        <f>MAR1!$B$7+MAR1!$C$7*COS(2*PI()*$C2861/365)+MAR1!$D$7*SIN(2*PI()*$C2861/365)</f>
        <v/>
      </c>
      <c r="N2861" s="7">
        <f>F2861-K2861</f>
        <v/>
      </c>
      <c r="O2861" s="7">
        <f>G2861-L2861</f>
        <v/>
      </c>
      <c r="P2861" s="7">
        <f>H2861-M2861</f>
        <v/>
      </c>
      <c r="Q2861" s="7">
        <f>IF($I2861=1,(N2861-MAR1!$B$11)/MAR1!$D$11,(N2861-MAR1!$C$11)/MAR1!$E$11)</f>
        <v/>
      </c>
      <c r="R2861" s="7">
        <f>IF($I2861=1,(O2861-MAR1!$B$12)/MAR1!$D$12,(O2861-MAR1!$C$12)/MAR1!$E$12)</f>
        <v/>
      </c>
      <c r="S2861" s="7">
        <f>IF($I2861=1,(P2861-MAR1!$B$13)/MAR1!$D$13,(P2861-MAR1!$C$13)/MAR1!$E$13)</f>
        <v/>
      </c>
    </row>
    <row r="2862">
      <c r="A2862" s="5" t="n">
        <v>2861</v>
      </c>
      <c r="B2862" s="5" t="n">
        <v>8</v>
      </c>
      <c r="C2862" s="5" t="n">
        <v>306</v>
      </c>
      <c r="D2862" s="5" t="n">
        <v>11</v>
      </c>
      <c r="E2862" s="5" t="n">
        <v>0</v>
      </c>
      <c r="F2862" s="5" t="n">
        <v>27.2</v>
      </c>
      <c r="G2862" s="5" t="n">
        <v>14.9</v>
      </c>
      <c r="H2862" s="5" t="n">
        <v>12.01</v>
      </c>
      <c r="I2862" s="6">
        <f>IF(E2862&gt;=Markov!$B$3,1,0)</f>
        <v/>
      </c>
      <c r="J2862" s="6">
        <f>I2861</f>
        <v/>
      </c>
      <c r="K2862" s="7">
        <f>MAR1!$B$5+MAR1!$C$5*COS(2*PI()*$C2862/365)+MAR1!$D$5*SIN(2*PI()*$C2862/365)</f>
        <v/>
      </c>
      <c r="L2862" s="7">
        <f>MAR1!$B$6+MAR1!$C$6*COS(2*PI()*$C2862/365)+MAR1!$D$6*SIN(2*PI()*$C2862/365)</f>
        <v/>
      </c>
      <c r="M2862" s="7">
        <f>MAR1!$B$7+MAR1!$C$7*COS(2*PI()*$C2862/365)+MAR1!$D$7*SIN(2*PI()*$C2862/365)</f>
        <v/>
      </c>
      <c r="N2862" s="7">
        <f>F2862-K2862</f>
        <v/>
      </c>
      <c r="O2862" s="7">
        <f>G2862-L2862</f>
        <v/>
      </c>
      <c r="P2862" s="7">
        <f>H2862-M2862</f>
        <v/>
      </c>
      <c r="Q2862" s="7">
        <f>IF($I2862=1,(N2862-MAR1!$B$11)/MAR1!$D$11,(N2862-MAR1!$C$11)/MAR1!$E$11)</f>
        <v/>
      </c>
      <c r="R2862" s="7">
        <f>IF($I2862=1,(O2862-MAR1!$B$12)/MAR1!$D$12,(O2862-MAR1!$C$12)/MAR1!$E$12)</f>
        <v/>
      </c>
      <c r="S2862" s="7">
        <f>IF($I2862=1,(P2862-MAR1!$B$13)/MAR1!$D$13,(P2862-MAR1!$C$13)/MAR1!$E$13)</f>
        <v/>
      </c>
    </row>
    <row r="2863">
      <c r="A2863" s="5" t="n">
        <v>2862</v>
      </c>
      <c r="B2863" s="5" t="n">
        <v>8</v>
      </c>
      <c r="C2863" s="5" t="n">
        <v>307</v>
      </c>
      <c r="D2863" s="5" t="n">
        <v>11</v>
      </c>
      <c r="E2863" s="5" t="n">
        <v>15.2</v>
      </c>
      <c r="F2863" s="5" t="n">
        <v>23.6</v>
      </c>
      <c r="G2863" s="5" t="n">
        <v>15.2</v>
      </c>
      <c r="H2863" s="5" t="n">
        <v>2.92</v>
      </c>
      <c r="I2863" s="6">
        <f>IF(E2863&gt;=Markov!$B$3,1,0)</f>
        <v/>
      </c>
      <c r="J2863" s="6">
        <f>I2862</f>
        <v/>
      </c>
      <c r="K2863" s="7">
        <f>MAR1!$B$5+MAR1!$C$5*COS(2*PI()*$C2863/365)+MAR1!$D$5*SIN(2*PI()*$C2863/365)</f>
        <v/>
      </c>
      <c r="L2863" s="7">
        <f>MAR1!$B$6+MAR1!$C$6*COS(2*PI()*$C2863/365)+MAR1!$D$6*SIN(2*PI()*$C2863/365)</f>
        <v/>
      </c>
      <c r="M2863" s="7">
        <f>MAR1!$B$7+MAR1!$C$7*COS(2*PI()*$C2863/365)+MAR1!$D$7*SIN(2*PI()*$C2863/365)</f>
        <v/>
      </c>
      <c r="N2863" s="7">
        <f>F2863-K2863</f>
        <v/>
      </c>
      <c r="O2863" s="7">
        <f>G2863-L2863</f>
        <v/>
      </c>
      <c r="P2863" s="7">
        <f>H2863-M2863</f>
        <v/>
      </c>
      <c r="Q2863" s="7">
        <f>IF($I2863=1,(N2863-MAR1!$B$11)/MAR1!$D$11,(N2863-MAR1!$C$11)/MAR1!$E$11)</f>
        <v/>
      </c>
      <c r="R2863" s="7">
        <f>IF($I2863=1,(O2863-MAR1!$B$12)/MAR1!$D$12,(O2863-MAR1!$C$12)/MAR1!$E$12)</f>
        <v/>
      </c>
      <c r="S2863" s="7">
        <f>IF($I2863=1,(P2863-MAR1!$B$13)/MAR1!$D$13,(P2863-MAR1!$C$13)/MAR1!$E$13)</f>
        <v/>
      </c>
    </row>
    <row r="2864">
      <c r="A2864" s="5" t="n">
        <v>2863</v>
      </c>
      <c r="B2864" s="5" t="n">
        <v>8</v>
      </c>
      <c r="C2864" s="5" t="n">
        <v>308</v>
      </c>
      <c r="D2864" s="5" t="n">
        <v>11</v>
      </c>
      <c r="E2864" s="5" t="n">
        <v>0</v>
      </c>
      <c r="F2864" s="5" t="n">
        <v>28.3</v>
      </c>
      <c r="G2864" s="5" t="n">
        <v>17.8</v>
      </c>
      <c r="H2864" s="5" t="n">
        <v>4.37</v>
      </c>
      <c r="I2864" s="6">
        <f>IF(E2864&gt;=Markov!$B$3,1,0)</f>
        <v/>
      </c>
      <c r="J2864" s="6">
        <f>I2863</f>
        <v/>
      </c>
      <c r="K2864" s="7">
        <f>MAR1!$B$5+MAR1!$C$5*COS(2*PI()*$C2864/365)+MAR1!$D$5*SIN(2*PI()*$C2864/365)</f>
        <v/>
      </c>
      <c r="L2864" s="7">
        <f>MAR1!$B$6+MAR1!$C$6*COS(2*PI()*$C2864/365)+MAR1!$D$6*SIN(2*PI()*$C2864/365)</f>
        <v/>
      </c>
      <c r="M2864" s="7">
        <f>MAR1!$B$7+MAR1!$C$7*COS(2*PI()*$C2864/365)+MAR1!$D$7*SIN(2*PI()*$C2864/365)</f>
        <v/>
      </c>
      <c r="N2864" s="7">
        <f>F2864-K2864</f>
        <v/>
      </c>
      <c r="O2864" s="7">
        <f>G2864-L2864</f>
        <v/>
      </c>
      <c r="P2864" s="7">
        <f>H2864-M2864</f>
        <v/>
      </c>
      <c r="Q2864" s="7">
        <f>IF($I2864=1,(N2864-MAR1!$B$11)/MAR1!$D$11,(N2864-MAR1!$C$11)/MAR1!$E$11)</f>
        <v/>
      </c>
      <c r="R2864" s="7">
        <f>IF($I2864=1,(O2864-MAR1!$B$12)/MAR1!$D$12,(O2864-MAR1!$C$12)/MAR1!$E$12)</f>
        <v/>
      </c>
      <c r="S2864" s="7">
        <f>IF($I2864=1,(P2864-MAR1!$B$13)/MAR1!$D$13,(P2864-MAR1!$C$13)/MAR1!$E$13)</f>
        <v/>
      </c>
    </row>
    <row r="2865">
      <c r="A2865" s="5" t="n">
        <v>2864</v>
      </c>
      <c r="B2865" s="5" t="n">
        <v>8</v>
      </c>
      <c r="C2865" s="5" t="n">
        <v>309</v>
      </c>
      <c r="D2865" s="5" t="n">
        <v>11</v>
      </c>
      <c r="E2865" s="5" t="n">
        <v>0</v>
      </c>
      <c r="F2865" s="5" t="n">
        <v>30.2</v>
      </c>
      <c r="G2865" s="5" t="n">
        <v>17.5</v>
      </c>
      <c r="H2865" s="5" t="n">
        <v>8.57</v>
      </c>
      <c r="I2865" s="6">
        <f>IF(E2865&gt;=Markov!$B$3,1,0)</f>
        <v/>
      </c>
      <c r="J2865" s="6">
        <f>I2864</f>
        <v/>
      </c>
      <c r="K2865" s="7">
        <f>MAR1!$B$5+MAR1!$C$5*COS(2*PI()*$C2865/365)+MAR1!$D$5*SIN(2*PI()*$C2865/365)</f>
        <v/>
      </c>
      <c r="L2865" s="7">
        <f>MAR1!$B$6+MAR1!$C$6*COS(2*PI()*$C2865/365)+MAR1!$D$6*SIN(2*PI()*$C2865/365)</f>
        <v/>
      </c>
      <c r="M2865" s="7">
        <f>MAR1!$B$7+MAR1!$C$7*COS(2*PI()*$C2865/365)+MAR1!$D$7*SIN(2*PI()*$C2865/365)</f>
        <v/>
      </c>
      <c r="N2865" s="7">
        <f>F2865-K2865</f>
        <v/>
      </c>
      <c r="O2865" s="7">
        <f>G2865-L2865</f>
        <v/>
      </c>
      <c r="P2865" s="7">
        <f>H2865-M2865</f>
        <v/>
      </c>
      <c r="Q2865" s="7">
        <f>IF($I2865=1,(N2865-MAR1!$B$11)/MAR1!$D$11,(N2865-MAR1!$C$11)/MAR1!$E$11)</f>
        <v/>
      </c>
      <c r="R2865" s="7">
        <f>IF($I2865=1,(O2865-MAR1!$B$12)/MAR1!$D$12,(O2865-MAR1!$C$12)/MAR1!$E$12)</f>
        <v/>
      </c>
      <c r="S2865" s="7">
        <f>IF($I2865=1,(P2865-MAR1!$B$13)/MAR1!$D$13,(P2865-MAR1!$C$13)/MAR1!$E$13)</f>
        <v/>
      </c>
    </row>
    <row r="2866">
      <c r="A2866" s="5" t="n">
        <v>2865</v>
      </c>
      <c r="B2866" s="5" t="n">
        <v>8</v>
      </c>
      <c r="C2866" s="5" t="n">
        <v>310</v>
      </c>
      <c r="D2866" s="5" t="n">
        <v>11</v>
      </c>
      <c r="E2866" s="5" t="n">
        <v>0</v>
      </c>
      <c r="F2866" s="5" t="n">
        <v>29.1</v>
      </c>
      <c r="G2866" s="5" t="n">
        <v>15.8</v>
      </c>
      <c r="H2866" s="5" t="n">
        <v>11.5</v>
      </c>
      <c r="I2866" s="6">
        <f>IF(E2866&gt;=Markov!$B$3,1,0)</f>
        <v/>
      </c>
      <c r="J2866" s="6">
        <f>I2865</f>
        <v/>
      </c>
      <c r="K2866" s="7">
        <f>MAR1!$B$5+MAR1!$C$5*COS(2*PI()*$C2866/365)+MAR1!$D$5*SIN(2*PI()*$C2866/365)</f>
        <v/>
      </c>
      <c r="L2866" s="7">
        <f>MAR1!$B$6+MAR1!$C$6*COS(2*PI()*$C2866/365)+MAR1!$D$6*SIN(2*PI()*$C2866/365)</f>
        <v/>
      </c>
      <c r="M2866" s="7">
        <f>MAR1!$B$7+MAR1!$C$7*COS(2*PI()*$C2866/365)+MAR1!$D$7*SIN(2*PI()*$C2866/365)</f>
        <v/>
      </c>
      <c r="N2866" s="7">
        <f>F2866-K2866</f>
        <v/>
      </c>
      <c r="O2866" s="7">
        <f>G2866-L2866</f>
        <v/>
      </c>
      <c r="P2866" s="7">
        <f>H2866-M2866</f>
        <v/>
      </c>
      <c r="Q2866" s="7">
        <f>IF($I2866=1,(N2866-MAR1!$B$11)/MAR1!$D$11,(N2866-MAR1!$C$11)/MAR1!$E$11)</f>
        <v/>
      </c>
      <c r="R2866" s="7">
        <f>IF($I2866=1,(O2866-MAR1!$B$12)/MAR1!$D$12,(O2866-MAR1!$C$12)/MAR1!$E$12)</f>
        <v/>
      </c>
      <c r="S2866" s="7">
        <f>IF($I2866=1,(P2866-MAR1!$B$13)/MAR1!$D$13,(P2866-MAR1!$C$13)/MAR1!$E$13)</f>
        <v/>
      </c>
    </row>
    <row r="2867">
      <c r="A2867" s="5" t="n">
        <v>2866</v>
      </c>
      <c r="B2867" s="5" t="n">
        <v>8</v>
      </c>
      <c r="C2867" s="5" t="n">
        <v>311</v>
      </c>
      <c r="D2867" s="5" t="n">
        <v>11</v>
      </c>
      <c r="E2867" s="5" t="n">
        <v>0</v>
      </c>
      <c r="F2867" s="5" t="n">
        <v>28.3</v>
      </c>
      <c r="G2867" s="5" t="n">
        <v>14.6</v>
      </c>
      <c r="H2867" s="5" t="n">
        <v>13.16</v>
      </c>
      <c r="I2867" s="6">
        <f>IF(E2867&gt;=Markov!$B$3,1,0)</f>
        <v/>
      </c>
      <c r="J2867" s="6">
        <f>I2866</f>
        <v/>
      </c>
      <c r="K2867" s="7">
        <f>MAR1!$B$5+MAR1!$C$5*COS(2*PI()*$C2867/365)+MAR1!$D$5*SIN(2*PI()*$C2867/365)</f>
        <v/>
      </c>
      <c r="L2867" s="7">
        <f>MAR1!$B$6+MAR1!$C$6*COS(2*PI()*$C2867/365)+MAR1!$D$6*SIN(2*PI()*$C2867/365)</f>
        <v/>
      </c>
      <c r="M2867" s="7">
        <f>MAR1!$B$7+MAR1!$C$7*COS(2*PI()*$C2867/365)+MAR1!$D$7*SIN(2*PI()*$C2867/365)</f>
        <v/>
      </c>
      <c r="N2867" s="7">
        <f>F2867-K2867</f>
        <v/>
      </c>
      <c r="O2867" s="7">
        <f>G2867-L2867</f>
        <v/>
      </c>
      <c r="P2867" s="7">
        <f>H2867-M2867</f>
        <v/>
      </c>
      <c r="Q2867" s="7">
        <f>IF($I2867=1,(N2867-MAR1!$B$11)/MAR1!$D$11,(N2867-MAR1!$C$11)/MAR1!$E$11)</f>
        <v/>
      </c>
      <c r="R2867" s="7">
        <f>IF($I2867=1,(O2867-MAR1!$B$12)/MAR1!$D$12,(O2867-MAR1!$C$12)/MAR1!$E$12)</f>
        <v/>
      </c>
      <c r="S2867" s="7">
        <f>IF($I2867=1,(P2867-MAR1!$B$13)/MAR1!$D$13,(P2867-MAR1!$C$13)/MAR1!$E$13)</f>
        <v/>
      </c>
    </row>
    <row r="2868">
      <c r="A2868" s="5" t="n">
        <v>2867</v>
      </c>
      <c r="B2868" s="5" t="n">
        <v>8</v>
      </c>
      <c r="C2868" s="5" t="n">
        <v>312</v>
      </c>
      <c r="D2868" s="5" t="n">
        <v>11</v>
      </c>
      <c r="E2868" s="5" t="n">
        <v>0</v>
      </c>
      <c r="F2868" s="5" t="n">
        <v>27.7</v>
      </c>
      <c r="G2868" s="5" t="n">
        <v>15.2</v>
      </c>
      <c r="H2868" s="5" t="n">
        <v>15.77</v>
      </c>
      <c r="I2868" s="6">
        <f>IF(E2868&gt;=Markov!$B$3,1,0)</f>
        <v/>
      </c>
      <c r="J2868" s="6">
        <f>I2867</f>
        <v/>
      </c>
      <c r="K2868" s="7">
        <f>MAR1!$B$5+MAR1!$C$5*COS(2*PI()*$C2868/365)+MAR1!$D$5*SIN(2*PI()*$C2868/365)</f>
        <v/>
      </c>
      <c r="L2868" s="7">
        <f>MAR1!$B$6+MAR1!$C$6*COS(2*PI()*$C2868/365)+MAR1!$D$6*SIN(2*PI()*$C2868/365)</f>
        <v/>
      </c>
      <c r="M2868" s="7">
        <f>MAR1!$B$7+MAR1!$C$7*COS(2*PI()*$C2868/365)+MAR1!$D$7*SIN(2*PI()*$C2868/365)</f>
        <v/>
      </c>
      <c r="N2868" s="7">
        <f>F2868-K2868</f>
        <v/>
      </c>
      <c r="O2868" s="7">
        <f>G2868-L2868</f>
        <v/>
      </c>
      <c r="P2868" s="7">
        <f>H2868-M2868</f>
        <v/>
      </c>
      <c r="Q2868" s="7">
        <f>IF($I2868=1,(N2868-MAR1!$B$11)/MAR1!$D$11,(N2868-MAR1!$C$11)/MAR1!$E$11)</f>
        <v/>
      </c>
      <c r="R2868" s="7">
        <f>IF($I2868=1,(O2868-MAR1!$B$12)/MAR1!$D$12,(O2868-MAR1!$C$12)/MAR1!$E$12)</f>
        <v/>
      </c>
      <c r="S2868" s="7">
        <f>IF($I2868=1,(P2868-MAR1!$B$13)/MAR1!$D$13,(P2868-MAR1!$C$13)/MAR1!$E$13)</f>
        <v/>
      </c>
    </row>
    <row r="2869">
      <c r="A2869" s="5" t="n">
        <v>2868</v>
      </c>
      <c r="B2869" s="5" t="n">
        <v>8</v>
      </c>
      <c r="C2869" s="5" t="n">
        <v>313</v>
      </c>
      <c r="D2869" s="5" t="n">
        <v>11</v>
      </c>
      <c r="E2869" s="5" t="n">
        <v>0</v>
      </c>
      <c r="F2869" s="5" t="n">
        <v>26.7</v>
      </c>
      <c r="G2869" s="5" t="n">
        <v>16.1</v>
      </c>
      <c r="H2869" s="5" t="n">
        <v>13.83</v>
      </c>
      <c r="I2869" s="6">
        <f>IF(E2869&gt;=Markov!$B$3,1,0)</f>
        <v/>
      </c>
      <c r="J2869" s="6">
        <f>I2868</f>
        <v/>
      </c>
      <c r="K2869" s="7">
        <f>MAR1!$B$5+MAR1!$C$5*COS(2*PI()*$C2869/365)+MAR1!$D$5*SIN(2*PI()*$C2869/365)</f>
        <v/>
      </c>
      <c r="L2869" s="7">
        <f>MAR1!$B$6+MAR1!$C$6*COS(2*PI()*$C2869/365)+MAR1!$D$6*SIN(2*PI()*$C2869/365)</f>
        <v/>
      </c>
      <c r="M2869" s="7">
        <f>MAR1!$B$7+MAR1!$C$7*COS(2*PI()*$C2869/365)+MAR1!$D$7*SIN(2*PI()*$C2869/365)</f>
        <v/>
      </c>
      <c r="N2869" s="7">
        <f>F2869-K2869</f>
        <v/>
      </c>
      <c r="O2869" s="7">
        <f>G2869-L2869</f>
        <v/>
      </c>
      <c r="P2869" s="7">
        <f>H2869-M2869</f>
        <v/>
      </c>
      <c r="Q2869" s="7">
        <f>IF($I2869=1,(N2869-MAR1!$B$11)/MAR1!$D$11,(N2869-MAR1!$C$11)/MAR1!$E$11)</f>
        <v/>
      </c>
      <c r="R2869" s="7">
        <f>IF($I2869=1,(O2869-MAR1!$B$12)/MAR1!$D$12,(O2869-MAR1!$C$12)/MAR1!$E$12)</f>
        <v/>
      </c>
      <c r="S2869" s="7">
        <f>IF($I2869=1,(P2869-MAR1!$B$13)/MAR1!$D$13,(P2869-MAR1!$C$13)/MAR1!$E$13)</f>
        <v/>
      </c>
    </row>
    <row r="2870">
      <c r="A2870" s="5" t="n">
        <v>2869</v>
      </c>
      <c r="B2870" s="5" t="n">
        <v>8</v>
      </c>
      <c r="C2870" s="5" t="n">
        <v>314</v>
      </c>
      <c r="D2870" s="5" t="n">
        <v>11</v>
      </c>
      <c r="E2870" s="5" t="n">
        <v>0</v>
      </c>
      <c r="F2870" s="5" t="n">
        <v>27.4</v>
      </c>
      <c r="G2870" s="5" t="n">
        <v>15.9</v>
      </c>
      <c r="H2870" s="5" t="n">
        <v>15.43</v>
      </c>
      <c r="I2870" s="6">
        <f>IF(E2870&gt;=Markov!$B$3,1,0)</f>
        <v/>
      </c>
      <c r="J2870" s="6">
        <f>I2869</f>
        <v/>
      </c>
      <c r="K2870" s="7">
        <f>MAR1!$B$5+MAR1!$C$5*COS(2*PI()*$C2870/365)+MAR1!$D$5*SIN(2*PI()*$C2870/365)</f>
        <v/>
      </c>
      <c r="L2870" s="7">
        <f>MAR1!$B$6+MAR1!$C$6*COS(2*PI()*$C2870/365)+MAR1!$D$6*SIN(2*PI()*$C2870/365)</f>
        <v/>
      </c>
      <c r="M2870" s="7">
        <f>MAR1!$B$7+MAR1!$C$7*COS(2*PI()*$C2870/365)+MAR1!$D$7*SIN(2*PI()*$C2870/365)</f>
        <v/>
      </c>
      <c r="N2870" s="7">
        <f>F2870-K2870</f>
        <v/>
      </c>
      <c r="O2870" s="7">
        <f>G2870-L2870</f>
        <v/>
      </c>
      <c r="P2870" s="7">
        <f>H2870-M2870</f>
        <v/>
      </c>
      <c r="Q2870" s="7">
        <f>IF($I2870=1,(N2870-MAR1!$B$11)/MAR1!$D$11,(N2870-MAR1!$C$11)/MAR1!$E$11)</f>
        <v/>
      </c>
      <c r="R2870" s="7">
        <f>IF($I2870=1,(O2870-MAR1!$B$12)/MAR1!$D$12,(O2870-MAR1!$C$12)/MAR1!$E$12)</f>
        <v/>
      </c>
      <c r="S2870" s="7">
        <f>IF($I2870=1,(P2870-MAR1!$B$13)/MAR1!$D$13,(P2870-MAR1!$C$13)/MAR1!$E$13)</f>
        <v/>
      </c>
    </row>
    <row r="2871">
      <c r="A2871" s="5" t="n">
        <v>2870</v>
      </c>
      <c r="B2871" s="5" t="n">
        <v>8</v>
      </c>
      <c r="C2871" s="5" t="n">
        <v>315</v>
      </c>
      <c r="D2871" s="5" t="n">
        <v>11</v>
      </c>
      <c r="E2871" s="5" t="n">
        <v>0</v>
      </c>
      <c r="F2871" s="5" t="n">
        <v>30.3</v>
      </c>
      <c r="G2871" s="5" t="n">
        <v>17.1</v>
      </c>
      <c r="H2871" s="5" t="n">
        <v>11.27</v>
      </c>
      <c r="I2871" s="6">
        <f>IF(E2871&gt;=Markov!$B$3,1,0)</f>
        <v/>
      </c>
      <c r="J2871" s="6">
        <f>I2870</f>
        <v/>
      </c>
      <c r="K2871" s="7">
        <f>MAR1!$B$5+MAR1!$C$5*COS(2*PI()*$C2871/365)+MAR1!$D$5*SIN(2*PI()*$C2871/365)</f>
        <v/>
      </c>
      <c r="L2871" s="7">
        <f>MAR1!$B$6+MAR1!$C$6*COS(2*PI()*$C2871/365)+MAR1!$D$6*SIN(2*PI()*$C2871/365)</f>
        <v/>
      </c>
      <c r="M2871" s="7">
        <f>MAR1!$B$7+MAR1!$C$7*COS(2*PI()*$C2871/365)+MAR1!$D$7*SIN(2*PI()*$C2871/365)</f>
        <v/>
      </c>
      <c r="N2871" s="7">
        <f>F2871-K2871</f>
        <v/>
      </c>
      <c r="O2871" s="7">
        <f>G2871-L2871</f>
        <v/>
      </c>
      <c r="P2871" s="7">
        <f>H2871-M2871</f>
        <v/>
      </c>
      <c r="Q2871" s="7">
        <f>IF($I2871=1,(N2871-MAR1!$B$11)/MAR1!$D$11,(N2871-MAR1!$C$11)/MAR1!$E$11)</f>
        <v/>
      </c>
      <c r="R2871" s="7">
        <f>IF($I2871=1,(O2871-MAR1!$B$12)/MAR1!$D$12,(O2871-MAR1!$C$12)/MAR1!$E$12)</f>
        <v/>
      </c>
      <c r="S2871" s="7">
        <f>IF($I2871=1,(P2871-MAR1!$B$13)/MAR1!$D$13,(P2871-MAR1!$C$13)/MAR1!$E$13)</f>
        <v/>
      </c>
    </row>
    <row r="2872">
      <c r="A2872" s="5" t="n">
        <v>2871</v>
      </c>
      <c r="B2872" s="5" t="n">
        <v>8</v>
      </c>
      <c r="C2872" s="5" t="n">
        <v>316</v>
      </c>
      <c r="D2872" s="5" t="n">
        <v>11</v>
      </c>
      <c r="E2872" s="5" t="n">
        <v>0</v>
      </c>
      <c r="F2872" s="5" t="n">
        <v>31.4</v>
      </c>
      <c r="G2872" s="5" t="n">
        <v>16.9</v>
      </c>
      <c r="H2872" s="5" t="n">
        <v>11.67</v>
      </c>
      <c r="I2872" s="6">
        <f>IF(E2872&gt;=Markov!$B$3,1,0)</f>
        <v/>
      </c>
      <c r="J2872" s="6">
        <f>I2871</f>
        <v/>
      </c>
      <c r="K2872" s="7">
        <f>MAR1!$B$5+MAR1!$C$5*COS(2*PI()*$C2872/365)+MAR1!$D$5*SIN(2*PI()*$C2872/365)</f>
        <v/>
      </c>
      <c r="L2872" s="7">
        <f>MAR1!$B$6+MAR1!$C$6*COS(2*PI()*$C2872/365)+MAR1!$D$6*SIN(2*PI()*$C2872/365)</f>
        <v/>
      </c>
      <c r="M2872" s="7">
        <f>MAR1!$B$7+MAR1!$C$7*COS(2*PI()*$C2872/365)+MAR1!$D$7*SIN(2*PI()*$C2872/365)</f>
        <v/>
      </c>
      <c r="N2872" s="7">
        <f>F2872-K2872</f>
        <v/>
      </c>
      <c r="O2872" s="7">
        <f>G2872-L2872</f>
        <v/>
      </c>
      <c r="P2872" s="7">
        <f>H2872-M2872</f>
        <v/>
      </c>
      <c r="Q2872" s="7">
        <f>IF($I2872=1,(N2872-MAR1!$B$11)/MAR1!$D$11,(N2872-MAR1!$C$11)/MAR1!$E$11)</f>
        <v/>
      </c>
      <c r="R2872" s="7">
        <f>IF($I2872=1,(O2872-MAR1!$B$12)/MAR1!$D$12,(O2872-MAR1!$C$12)/MAR1!$E$12)</f>
        <v/>
      </c>
      <c r="S2872" s="7">
        <f>IF($I2872=1,(P2872-MAR1!$B$13)/MAR1!$D$13,(P2872-MAR1!$C$13)/MAR1!$E$13)</f>
        <v/>
      </c>
    </row>
    <row r="2873">
      <c r="A2873" s="5" t="n">
        <v>2872</v>
      </c>
      <c r="B2873" s="5" t="n">
        <v>8</v>
      </c>
      <c r="C2873" s="5" t="n">
        <v>317</v>
      </c>
      <c r="D2873" s="5" t="n">
        <v>11</v>
      </c>
      <c r="E2873" s="5" t="n">
        <v>0</v>
      </c>
      <c r="F2873" s="5" t="n">
        <v>31.5</v>
      </c>
      <c r="G2873" s="5" t="n">
        <v>17.2</v>
      </c>
      <c r="H2873" s="5" t="n">
        <v>16.51</v>
      </c>
      <c r="I2873" s="6">
        <f>IF(E2873&gt;=Markov!$B$3,1,0)</f>
        <v/>
      </c>
      <c r="J2873" s="6">
        <f>I2872</f>
        <v/>
      </c>
      <c r="K2873" s="7">
        <f>MAR1!$B$5+MAR1!$C$5*COS(2*PI()*$C2873/365)+MAR1!$D$5*SIN(2*PI()*$C2873/365)</f>
        <v/>
      </c>
      <c r="L2873" s="7">
        <f>MAR1!$B$6+MAR1!$C$6*COS(2*PI()*$C2873/365)+MAR1!$D$6*SIN(2*PI()*$C2873/365)</f>
        <v/>
      </c>
      <c r="M2873" s="7">
        <f>MAR1!$B$7+MAR1!$C$7*COS(2*PI()*$C2873/365)+MAR1!$D$7*SIN(2*PI()*$C2873/365)</f>
        <v/>
      </c>
      <c r="N2873" s="7">
        <f>F2873-K2873</f>
        <v/>
      </c>
      <c r="O2873" s="7">
        <f>G2873-L2873</f>
        <v/>
      </c>
      <c r="P2873" s="7">
        <f>H2873-M2873</f>
        <v/>
      </c>
      <c r="Q2873" s="7">
        <f>IF($I2873=1,(N2873-MAR1!$B$11)/MAR1!$D$11,(N2873-MAR1!$C$11)/MAR1!$E$11)</f>
        <v/>
      </c>
      <c r="R2873" s="7">
        <f>IF($I2873=1,(O2873-MAR1!$B$12)/MAR1!$D$12,(O2873-MAR1!$C$12)/MAR1!$E$12)</f>
        <v/>
      </c>
      <c r="S2873" s="7">
        <f>IF($I2873=1,(P2873-MAR1!$B$13)/MAR1!$D$13,(P2873-MAR1!$C$13)/MAR1!$E$13)</f>
        <v/>
      </c>
    </row>
    <row r="2874">
      <c r="A2874" s="5" t="n">
        <v>2873</v>
      </c>
      <c r="B2874" s="5" t="n">
        <v>8</v>
      </c>
      <c r="C2874" s="5" t="n">
        <v>318</v>
      </c>
      <c r="D2874" s="5" t="n">
        <v>11</v>
      </c>
      <c r="E2874" s="5" t="n">
        <v>0</v>
      </c>
      <c r="F2874" s="5" t="n">
        <v>29.2</v>
      </c>
      <c r="G2874" s="5" t="n">
        <v>14.9</v>
      </c>
      <c r="H2874" s="5" t="n">
        <v>13.99</v>
      </c>
      <c r="I2874" s="6">
        <f>IF(E2874&gt;=Markov!$B$3,1,0)</f>
        <v/>
      </c>
      <c r="J2874" s="6">
        <f>I2873</f>
        <v/>
      </c>
      <c r="K2874" s="7">
        <f>MAR1!$B$5+MAR1!$C$5*COS(2*PI()*$C2874/365)+MAR1!$D$5*SIN(2*PI()*$C2874/365)</f>
        <v/>
      </c>
      <c r="L2874" s="7">
        <f>MAR1!$B$6+MAR1!$C$6*COS(2*PI()*$C2874/365)+MAR1!$D$6*SIN(2*PI()*$C2874/365)</f>
        <v/>
      </c>
      <c r="M2874" s="7">
        <f>MAR1!$B$7+MAR1!$C$7*COS(2*PI()*$C2874/365)+MAR1!$D$7*SIN(2*PI()*$C2874/365)</f>
        <v/>
      </c>
      <c r="N2874" s="7">
        <f>F2874-K2874</f>
        <v/>
      </c>
      <c r="O2874" s="7">
        <f>G2874-L2874</f>
        <v/>
      </c>
      <c r="P2874" s="7">
        <f>H2874-M2874</f>
        <v/>
      </c>
      <c r="Q2874" s="7">
        <f>IF($I2874=1,(N2874-MAR1!$B$11)/MAR1!$D$11,(N2874-MAR1!$C$11)/MAR1!$E$11)</f>
        <v/>
      </c>
      <c r="R2874" s="7">
        <f>IF($I2874=1,(O2874-MAR1!$B$12)/MAR1!$D$12,(O2874-MAR1!$C$12)/MAR1!$E$12)</f>
        <v/>
      </c>
      <c r="S2874" s="7">
        <f>IF($I2874=1,(P2874-MAR1!$B$13)/MAR1!$D$13,(P2874-MAR1!$C$13)/MAR1!$E$13)</f>
        <v/>
      </c>
    </row>
    <row r="2875">
      <c r="A2875" s="5" t="n">
        <v>2874</v>
      </c>
      <c r="B2875" s="5" t="n">
        <v>8</v>
      </c>
      <c r="C2875" s="5" t="n">
        <v>319</v>
      </c>
      <c r="D2875" s="5" t="n">
        <v>11</v>
      </c>
      <c r="E2875" s="5" t="n">
        <v>0</v>
      </c>
      <c r="F2875" s="5" t="n">
        <v>29.2</v>
      </c>
      <c r="G2875" s="5" t="n">
        <v>15.8</v>
      </c>
      <c r="H2875" s="5" t="n">
        <v>10.09</v>
      </c>
      <c r="I2875" s="6">
        <f>IF(E2875&gt;=Markov!$B$3,1,0)</f>
        <v/>
      </c>
      <c r="J2875" s="6">
        <f>I2874</f>
        <v/>
      </c>
      <c r="K2875" s="7">
        <f>MAR1!$B$5+MAR1!$C$5*COS(2*PI()*$C2875/365)+MAR1!$D$5*SIN(2*PI()*$C2875/365)</f>
        <v/>
      </c>
      <c r="L2875" s="7">
        <f>MAR1!$B$6+MAR1!$C$6*COS(2*PI()*$C2875/365)+MAR1!$D$6*SIN(2*PI()*$C2875/365)</f>
        <v/>
      </c>
      <c r="M2875" s="7">
        <f>MAR1!$B$7+MAR1!$C$7*COS(2*PI()*$C2875/365)+MAR1!$D$7*SIN(2*PI()*$C2875/365)</f>
        <v/>
      </c>
      <c r="N2875" s="7">
        <f>F2875-K2875</f>
        <v/>
      </c>
      <c r="O2875" s="7">
        <f>G2875-L2875</f>
        <v/>
      </c>
      <c r="P2875" s="7">
        <f>H2875-M2875</f>
        <v/>
      </c>
      <c r="Q2875" s="7">
        <f>IF($I2875=1,(N2875-MAR1!$B$11)/MAR1!$D$11,(N2875-MAR1!$C$11)/MAR1!$E$11)</f>
        <v/>
      </c>
      <c r="R2875" s="7">
        <f>IF($I2875=1,(O2875-MAR1!$B$12)/MAR1!$D$12,(O2875-MAR1!$C$12)/MAR1!$E$12)</f>
        <v/>
      </c>
      <c r="S2875" s="7">
        <f>IF($I2875=1,(P2875-MAR1!$B$13)/MAR1!$D$13,(P2875-MAR1!$C$13)/MAR1!$E$13)</f>
        <v/>
      </c>
    </row>
    <row r="2876">
      <c r="A2876" s="5" t="n">
        <v>2875</v>
      </c>
      <c r="B2876" s="5" t="n">
        <v>8</v>
      </c>
      <c r="C2876" s="5" t="n">
        <v>320</v>
      </c>
      <c r="D2876" s="5" t="n">
        <v>11</v>
      </c>
      <c r="E2876" s="5" t="n">
        <v>0</v>
      </c>
      <c r="F2876" s="5" t="n">
        <v>28.9</v>
      </c>
      <c r="G2876" s="5" t="n">
        <v>15.5</v>
      </c>
      <c r="H2876" s="5" t="n">
        <v>11.22</v>
      </c>
      <c r="I2876" s="6">
        <f>IF(E2876&gt;=Markov!$B$3,1,0)</f>
        <v/>
      </c>
      <c r="J2876" s="6">
        <f>I2875</f>
        <v/>
      </c>
      <c r="K2876" s="7">
        <f>MAR1!$B$5+MAR1!$C$5*COS(2*PI()*$C2876/365)+MAR1!$D$5*SIN(2*PI()*$C2876/365)</f>
        <v/>
      </c>
      <c r="L2876" s="7">
        <f>MAR1!$B$6+MAR1!$C$6*COS(2*PI()*$C2876/365)+MAR1!$D$6*SIN(2*PI()*$C2876/365)</f>
        <v/>
      </c>
      <c r="M2876" s="7">
        <f>MAR1!$B$7+MAR1!$C$7*COS(2*PI()*$C2876/365)+MAR1!$D$7*SIN(2*PI()*$C2876/365)</f>
        <v/>
      </c>
      <c r="N2876" s="7">
        <f>F2876-K2876</f>
        <v/>
      </c>
      <c r="O2876" s="7">
        <f>G2876-L2876</f>
        <v/>
      </c>
      <c r="P2876" s="7">
        <f>H2876-M2876</f>
        <v/>
      </c>
      <c r="Q2876" s="7">
        <f>IF($I2876=1,(N2876-MAR1!$B$11)/MAR1!$D$11,(N2876-MAR1!$C$11)/MAR1!$E$11)</f>
        <v/>
      </c>
      <c r="R2876" s="7">
        <f>IF($I2876=1,(O2876-MAR1!$B$12)/MAR1!$D$12,(O2876-MAR1!$C$12)/MAR1!$E$12)</f>
        <v/>
      </c>
      <c r="S2876" s="7">
        <f>IF($I2876=1,(P2876-MAR1!$B$13)/MAR1!$D$13,(P2876-MAR1!$C$13)/MAR1!$E$13)</f>
        <v/>
      </c>
    </row>
    <row r="2877">
      <c r="A2877" s="5" t="n">
        <v>2876</v>
      </c>
      <c r="B2877" s="5" t="n">
        <v>8</v>
      </c>
      <c r="C2877" s="5" t="n">
        <v>321</v>
      </c>
      <c r="D2877" s="5" t="n">
        <v>11</v>
      </c>
      <c r="E2877" s="5" t="n">
        <v>8</v>
      </c>
      <c r="F2877" s="5" t="n">
        <v>24.8</v>
      </c>
      <c r="G2877" s="5" t="n">
        <v>14.2</v>
      </c>
      <c r="H2877" s="5" t="n">
        <v>1.9</v>
      </c>
      <c r="I2877" s="6">
        <f>IF(E2877&gt;=Markov!$B$3,1,0)</f>
        <v/>
      </c>
      <c r="J2877" s="6">
        <f>I2876</f>
        <v/>
      </c>
      <c r="K2877" s="7">
        <f>MAR1!$B$5+MAR1!$C$5*COS(2*PI()*$C2877/365)+MAR1!$D$5*SIN(2*PI()*$C2877/365)</f>
        <v/>
      </c>
      <c r="L2877" s="7">
        <f>MAR1!$B$6+MAR1!$C$6*COS(2*PI()*$C2877/365)+MAR1!$D$6*SIN(2*PI()*$C2877/365)</f>
        <v/>
      </c>
      <c r="M2877" s="7">
        <f>MAR1!$B$7+MAR1!$C$7*COS(2*PI()*$C2877/365)+MAR1!$D$7*SIN(2*PI()*$C2877/365)</f>
        <v/>
      </c>
      <c r="N2877" s="7">
        <f>F2877-K2877</f>
        <v/>
      </c>
      <c r="O2877" s="7">
        <f>G2877-L2877</f>
        <v/>
      </c>
      <c r="P2877" s="7">
        <f>H2877-M2877</f>
        <v/>
      </c>
      <c r="Q2877" s="7">
        <f>IF($I2877=1,(N2877-MAR1!$B$11)/MAR1!$D$11,(N2877-MAR1!$C$11)/MAR1!$E$11)</f>
        <v/>
      </c>
      <c r="R2877" s="7">
        <f>IF($I2877=1,(O2877-MAR1!$B$12)/MAR1!$D$12,(O2877-MAR1!$C$12)/MAR1!$E$12)</f>
        <v/>
      </c>
      <c r="S2877" s="7">
        <f>IF($I2877=1,(P2877-MAR1!$B$13)/MAR1!$D$13,(P2877-MAR1!$C$13)/MAR1!$E$13)</f>
        <v/>
      </c>
    </row>
    <row r="2878">
      <c r="A2878" s="5" t="n">
        <v>2877</v>
      </c>
      <c r="B2878" s="5" t="n">
        <v>8</v>
      </c>
      <c r="C2878" s="5" t="n">
        <v>322</v>
      </c>
      <c r="D2878" s="5" t="n">
        <v>11</v>
      </c>
      <c r="E2878" s="5" t="n">
        <v>0</v>
      </c>
      <c r="F2878" s="5" t="n">
        <v>27.3</v>
      </c>
      <c r="G2878" s="5" t="n">
        <v>14.8</v>
      </c>
      <c r="H2878" s="5" t="n">
        <v>9.15</v>
      </c>
      <c r="I2878" s="6">
        <f>IF(E2878&gt;=Markov!$B$3,1,0)</f>
        <v/>
      </c>
      <c r="J2878" s="6">
        <f>I2877</f>
        <v/>
      </c>
      <c r="K2878" s="7">
        <f>MAR1!$B$5+MAR1!$C$5*COS(2*PI()*$C2878/365)+MAR1!$D$5*SIN(2*PI()*$C2878/365)</f>
        <v/>
      </c>
      <c r="L2878" s="7">
        <f>MAR1!$B$6+MAR1!$C$6*COS(2*PI()*$C2878/365)+MAR1!$D$6*SIN(2*PI()*$C2878/365)</f>
        <v/>
      </c>
      <c r="M2878" s="7">
        <f>MAR1!$B$7+MAR1!$C$7*COS(2*PI()*$C2878/365)+MAR1!$D$7*SIN(2*PI()*$C2878/365)</f>
        <v/>
      </c>
      <c r="N2878" s="7">
        <f>F2878-K2878</f>
        <v/>
      </c>
      <c r="O2878" s="7">
        <f>G2878-L2878</f>
        <v/>
      </c>
      <c r="P2878" s="7">
        <f>H2878-M2878</f>
        <v/>
      </c>
      <c r="Q2878" s="7">
        <f>IF($I2878=1,(N2878-MAR1!$B$11)/MAR1!$D$11,(N2878-MAR1!$C$11)/MAR1!$E$11)</f>
        <v/>
      </c>
      <c r="R2878" s="7">
        <f>IF($I2878=1,(O2878-MAR1!$B$12)/MAR1!$D$12,(O2878-MAR1!$C$12)/MAR1!$E$12)</f>
        <v/>
      </c>
      <c r="S2878" s="7">
        <f>IF($I2878=1,(P2878-MAR1!$B$13)/MAR1!$D$13,(P2878-MAR1!$C$13)/MAR1!$E$13)</f>
        <v/>
      </c>
    </row>
    <row r="2879">
      <c r="A2879" s="5" t="n">
        <v>2878</v>
      </c>
      <c r="B2879" s="5" t="n">
        <v>8</v>
      </c>
      <c r="C2879" s="5" t="n">
        <v>323</v>
      </c>
      <c r="D2879" s="5" t="n">
        <v>11</v>
      </c>
      <c r="E2879" s="5" t="n">
        <v>0</v>
      </c>
      <c r="F2879" s="5" t="n">
        <v>25.1</v>
      </c>
      <c r="G2879" s="5" t="n">
        <v>14.4</v>
      </c>
      <c r="H2879" s="5" t="n">
        <v>11.32</v>
      </c>
      <c r="I2879" s="6">
        <f>IF(E2879&gt;=Markov!$B$3,1,0)</f>
        <v/>
      </c>
      <c r="J2879" s="6">
        <f>I2878</f>
        <v/>
      </c>
      <c r="K2879" s="7">
        <f>MAR1!$B$5+MAR1!$C$5*COS(2*PI()*$C2879/365)+MAR1!$D$5*SIN(2*PI()*$C2879/365)</f>
        <v/>
      </c>
      <c r="L2879" s="7">
        <f>MAR1!$B$6+MAR1!$C$6*COS(2*PI()*$C2879/365)+MAR1!$D$6*SIN(2*PI()*$C2879/365)</f>
        <v/>
      </c>
      <c r="M2879" s="7">
        <f>MAR1!$B$7+MAR1!$C$7*COS(2*PI()*$C2879/365)+MAR1!$D$7*SIN(2*PI()*$C2879/365)</f>
        <v/>
      </c>
      <c r="N2879" s="7">
        <f>F2879-K2879</f>
        <v/>
      </c>
      <c r="O2879" s="7">
        <f>G2879-L2879</f>
        <v/>
      </c>
      <c r="P2879" s="7">
        <f>H2879-M2879</f>
        <v/>
      </c>
      <c r="Q2879" s="7">
        <f>IF($I2879=1,(N2879-MAR1!$B$11)/MAR1!$D$11,(N2879-MAR1!$C$11)/MAR1!$E$11)</f>
        <v/>
      </c>
      <c r="R2879" s="7">
        <f>IF($I2879=1,(O2879-MAR1!$B$12)/MAR1!$D$12,(O2879-MAR1!$C$12)/MAR1!$E$12)</f>
        <v/>
      </c>
      <c r="S2879" s="7">
        <f>IF($I2879=1,(P2879-MAR1!$B$13)/MAR1!$D$13,(P2879-MAR1!$C$13)/MAR1!$E$13)</f>
        <v/>
      </c>
    </row>
    <row r="2880">
      <c r="A2880" s="5" t="n">
        <v>2879</v>
      </c>
      <c r="B2880" s="5" t="n">
        <v>8</v>
      </c>
      <c r="C2880" s="5" t="n">
        <v>324</v>
      </c>
      <c r="D2880" s="5" t="n">
        <v>11</v>
      </c>
      <c r="E2880" s="5" t="n">
        <v>0.2</v>
      </c>
      <c r="F2880" s="5" t="n">
        <v>23.9</v>
      </c>
      <c r="G2880" s="5" t="n">
        <v>13.2</v>
      </c>
      <c r="H2880" s="5" t="n">
        <v>8.73</v>
      </c>
      <c r="I2880" s="6">
        <f>IF(E2880&gt;=Markov!$B$3,1,0)</f>
        <v/>
      </c>
      <c r="J2880" s="6">
        <f>I2879</f>
        <v/>
      </c>
      <c r="K2880" s="7">
        <f>MAR1!$B$5+MAR1!$C$5*COS(2*PI()*$C2880/365)+MAR1!$D$5*SIN(2*PI()*$C2880/365)</f>
        <v/>
      </c>
      <c r="L2880" s="7">
        <f>MAR1!$B$6+MAR1!$C$6*COS(2*PI()*$C2880/365)+MAR1!$D$6*SIN(2*PI()*$C2880/365)</f>
        <v/>
      </c>
      <c r="M2880" s="7">
        <f>MAR1!$B$7+MAR1!$C$7*COS(2*PI()*$C2880/365)+MAR1!$D$7*SIN(2*PI()*$C2880/365)</f>
        <v/>
      </c>
      <c r="N2880" s="7">
        <f>F2880-K2880</f>
        <v/>
      </c>
      <c r="O2880" s="7">
        <f>G2880-L2880</f>
        <v/>
      </c>
      <c r="P2880" s="7">
        <f>H2880-M2880</f>
        <v/>
      </c>
      <c r="Q2880" s="7">
        <f>IF($I2880=1,(N2880-MAR1!$B$11)/MAR1!$D$11,(N2880-MAR1!$C$11)/MAR1!$E$11)</f>
        <v/>
      </c>
      <c r="R2880" s="7">
        <f>IF($I2880=1,(O2880-MAR1!$B$12)/MAR1!$D$12,(O2880-MAR1!$C$12)/MAR1!$E$12)</f>
        <v/>
      </c>
      <c r="S2880" s="7">
        <f>IF($I2880=1,(P2880-MAR1!$B$13)/MAR1!$D$13,(P2880-MAR1!$C$13)/MAR1!$E$13)</f>
        <v/>
      </c>
    </row>
    <row r="2881">
      <c r="A2881" s="5" t="n">
        <v>2880</v>
      </c>
      <c r="B2881" s="5" t="n">
        <v>8</v>
      </c>
      <c r="C2881" s="5" t="n">
        <v>325</v>
      </c>
      <c r="D2881" s="5" t="n">
        <v>11</v>
      </c>
      <c r="E2881" s="5" t="n">
        <v>9.5</v>
      </c>
      <c r="F2881" s="5" t="n">
        <v>26.5</v>
      </c>
      <c r="G2881" s="5" t="n">
        <v>14.7</v>
      </c>
      <c r="H2881" s="5" t="n">
        <v>9.16</v>
      </c>
      <c r="I2881" s="6">
        <f>IF(E2881&gt;=Markov!$B$3,1,0)</f>
        <v/>
      </c>
      <c r="J2881" s="6">
        <f>I2880</f>
        <v/>
      </c>
      <c r="K2881" s="7">
        <f>MAR1!$B$5+MAR1!$C$5*COS(2*PI()*$C2881/365)+MAR1!$D$5*SIN(2*PI()*$C2881/365)</f>
        <v/>
      </c>
      <c r="L2881" s="7">
        <f>MAR1!$B$6+MAR1!$C$6*COS(2*PI()*$C2881/365)+MAR1!$D$6*SIN(2*PI()*$C2881/365)</f>
        <v/>
      </c>
      <c r="M2881" s="7">
        <f>MAR1!$B$7+MAR1!$C$7*COS(2*PI()*$C2881/365)+MAR1!$D$7*SIN(2*PI()*$C2881/365)</f>
        <v/>
      </c>
      <c r="N2881" s="7">
        <f>F2881-K2881</f>
        <v/>
      </c>
      <c r="O2881" s="7">
        <f>G2881-L2881</f>
        <v/>
      </c>
      <c r="P2881" s="7">
        <f>H2881-M2881</f>
        <v/>
      </c>
      <c r="Q2881" s="7">
        <f>IF($I2881=1,(N2881-MAR1!$B$11)/MAR1!$D$11,(N2881-MAR1!$C$11)/MAR1!$E$11)</f>
        <v/>
      </c>
      <c r="R2881" s="7">
        <f>IF($I2881=1,(O2881-MAR1!$B$12)/MAR1!$D$12,(O2881-MAR1!$C$12)/MAR1!$E$12)</f>
        <v/>
      </c>
      <c r="S2881" s="7">
        <f>IF($I2881=1,(P2881-MAR1!$B$13)/MAR1!$D$13,(P2881-MAR1!$C$13)/MAR1!$E$13)</f>
        <v/>
      </c>
    </row>
    <row r="2882">
      <c r="A2882" s="5" t="n">
        <v>2881</v>
      </c>
      <c r="B2882" s="5" t="n">
        <v>8</v>
      </c>
      <c r="C2882" s="5" t="n">
        <v>326</v>
      </c>
      <c r="D2882" s="5" t="n">
        <v>11</v>
      </c>
      <c r="E2882" s="5" t="n">
        <v>0</v>
      </c>
      <c r="F2882" s="5" t="n">
        <v>27.9</v>
      </c>
      <c r="G2882" s="5" t="n">
        <v>14.4</v>
      </c>
      <c r="H2882" s="5" t="n">
        <v>18.67</v>
      </c>
      <c r="I2882" s="6">
        <f>IF(E2882&gt;=Markov!$B$3,1,0)</f>
        <v/>
      </c>
      <c r="J2882" s="6">
        <f>I2881</f>
        <v/>
      </c>
      <c r="K2882" s="7">
        <f>MAR1!$B$5+MAR1!$C$5*COS(2*PI()*$C2882/365)+MAR1!$D$5*SIN(2*PI()*$C2882/365)</f>
        <v/>
      </c>
      <c r="L2882" s="7">
        <f>MAR1!$B$6+MAR1!$C$6*COS(2*PI()*$C2882/365)+MAR1!$D$6*SIN(2*PI()*$C2882/365)</f>
        <v/>
      </c>
      <c r="M2882" s="7">
        <f>MAR1!$B$7+MAR1!$C$7*COS(2*PI()*$C2882/365)+MAR1!$D$7*SIN(2*PI()*$C2882/365)</f>
        <v/>
      </c>
      <c r="N2882" s="7">
        <f>F2882-K2882</f>
        <v/>
      </c>
      <c r="O2882" s="7">
        <f>G2882-L2882</f>
        <v/>
      </c>
      <c r="P2882" s="7">
        <f>H2882-M2882</f>
        <v/>
      </c>
      <c r="Q2882" s="7">
        <f>IF($I2882=1,(N2882-MAR1!$B$11)/MAR1!$D$11,(N2882-MAR1!$C$11)/MAR1!$E$11)</f>
        <v/>
      </c>
      <c r="R2882" s="7">
        <f>IF($I2882=1,(O2882-MAR1!$B$12)/MAR1!$D$12,(O2882-MAR1!$C$12)/MAR1!$E$12)</f>
        <v/>
      </c>
      <c r="S2882" s="7">
        <f>IF($I2882=1,(P2882-MAR1!$B$13)/MAR1!$D$13,(P2882-MAR1!$C$13)/MAR1!$E$13)</f>
        <v/>
      </c>
    </row>
    <row r="2883">
      <c r="A2883" s="5" t="n">
        <v>2882</v>
      </c>
      <c r="B2883" s="5" t="n">
        <v>8</v>
      </c>
      <c r="C2883" s="5" t="n">
        <v>327</v>
      </c>
      <c r="D2883" s="5" t="n">
        <v>11</v>
      </c>
      <c r="E2883" s="5" t="n">
        <v>0</v>
      </c>
      <c r="F2883" s="5" t="n">
        <v>26.7</v>
      </c>
      <c r="G2883" s="5" t="n">
        <v>14</v>
      </c>
      <c r="H2883" s="5" t="n">
        <v>12.04</v>
      </c>
      <c r="I2883" s="6">
        <f>IF(E2883&gt;=Markov!$B$3,1,0)</f>
        <v/>
      </c>
      <c r="J2883" s="6">
        <f>I2882</f>
        <v/>
      </c>
      <c r="K2883" s="7">
        <f>MAR1!$B$5+MAR1!$C$5*COS(2*PI()*$C2883/365)+MAR1!$D$5*SIN(2*PI()*$C2883/365)</f>
        <v/>
      </c>
      <c r="L2883" s="7">
        <f>MAR1!$B$6+MAR1!$C$6*COS(2*PI()*$C2883/365)+MAR1!$D$6*SIN(2*PI()*$C2883/365)</f>
        <v/>
      </c>
      <c r="M2883" s="7">
        <f>MAR1!$B$7+MAR1!$C$7*COS(2*PI()*$C2883/365)+MAR1!$D$7*SIN(2*PI()*$C2883/365)</f>
        <v/>
      </c>
      <c r="N2883" s="7">
        <f>F2883-K2883</f>
        <v/>
      </c>
      <c r="O2883" s="7">
        <f>G2883-L2883</f>
        <v/>
      </c>
      <c r="P2883" s="7">
        <f>H2883-M2883</f>
        <v/>
      </c>
      <c r="Q2883" s="7">
        <f>IF($I2883=1,(N2883-MAR1!$B$11)/MAR1!$D$11,(N2883-MAR1!$C$11)/MAR1!$E$11)</f>
        <v/>
      </c>
      <c r="R2883" s="7">
        <f>IF($I2883=1,(O2883-MAR1!$B$12)/MAR1!$D$12,(O2883-MAR1!$C$12)/MAR1!$E$12)</f>
        <v/>
      </c>
      <c r="S2883" s="7">
        <f>IF($I2883=1,(P2883-MAR1!$B$13)/MAR1!$D$13,(P2883-MAR1!$C$13)/MAR1!$E$13)</f>
        <v/>
      </c>
    </row>
    <row r="2884">
      <c r="A2884" s="5" t="n">
        <v>2883</v>
      </c>
      <c r="B2884" s="5" t="n">
        <v>8</v>
      </c>
      <c r="C2884" s="5" t="n">
        <v>328</v>
      </c>
      <c r="D2884" s="5" t="n">
        <v>11</v>
      </c>
      <c r="E2884" s="5" t="n">
        <v>0</v>
      </c>
      <c r="F2884" s="5" t="n">
        <v>26.4</v>
      </c>
      <c r="G2884" s="5" t="n">
        <v>15.1</v>
      </c>
      <c r="H2884" s="5" t="n">
        <v>6.5</v>
      </c>
      <c r="I2884" s="6">
        <f>IF(E2884&gt;=Markov!$B$3,1,0)</f>
        <v/>
      </c>
      <c r="J2884" s="6">
        <f>I2883</f>
        <v/>
      </c>
      <c r="K2884" s="7">
        <f>MAR1!$B$5+MAR1!$C$5*COS(2*PI()*$C2884/365)+MAR1!$D$5*SIN(2*PI()*$C2884/365)</f>
        <v/>
      </c>
      <c r="L2884" s="7">
        <f>MAR1!$B$6+MAR1!$C$6*COS(2*PI()*$C2884/365)+MAR1!$D$6*SIN(2*PI()*$C2884/365)</f>
        <v/>
      </c>
      <c r="M2884" s="7">
        <f>MAR1!$B$7+MAR1!$C$7*COS(2*PI()*$C2884/365)+MAR1!$D$7*SIN(2*PI()*$C2884/365)</f>
        <v/>
      </c>
      <c r="N2884" s="7">
        <f>F2884-K2884</f>
        <v/>
      </c>
      <c r="O2884" s="7">
        <f>G2884-L2884</f>
        <v/>
      </c>
      <c r="P2884" s="7">
        <f>H2884-M2884</f>
        <v/>
      </c>
      <c r="Q2884" s="7">
        <f>IF($I2884=1,(N2884-MAR1!$B$11)/MAR1!$D$11,(N2884-MAR1!$C$11)/MAR1!$E$11)</f>
        <v/>
      </c>
      <c r="R2884" s="7">
        <f>IF($I2884=1,(O2884-MAR1!$B$12)/MAR1!$D$12,(O2884-MAR1!$C$12)/MAR1!$E$12)</f>
        <v/>
      </c>
      <c r="S2884" s="7">
        <f>IF($I2884=1,(P2884-MAR1!$B$13)/MAR1!$D$13,(P2884-MAR1!$C$13)/MAR1!$E$13)</f>
        <v/>
      </c>
    </row>
    <row r="2885">
      <c r="A2885" s="5" t="n">
        <v>2884</v>
      </c>
      <c r="B2885" s="5" t="n">
        <v>8</v>
      </c>
      <c r="C2885" s="5" t="n">
        <v>329</v>
      </c>
      <c r="D2885" s="5" t="n">
        <v>11</v>
      </c>
      <c r="E2885" s="5" t="n">
        <v>0</v>
      </c>
      <c r="F2885" s="5" t="n">
        <v>27.2</v>
      </c>
      <c r="G2885" s="5" t="n">
        <v>13.2</v>
      </c>
      <c r="H2885" s="5" t="n">
        <v>12.01</v>
      </c>
      <c r="I2885" s="6">
        <f>IF(E2885&gt;=Markov!$B$3,1,0)</f>
        <v/>
      </c>
      <c r="J2885" s="6">
        <f>I2884</f>
        <v/>
      </c>
      <c r="K2885" s="7">
        <f>MAR1!$B$5+MAR1!$C$5*COS(2*PI()*$C2885/365)+MAR1!$D$5*SIN(2*PI()*$C2885/365)</f>
        <v/>
      </c>
      <c r="L2885" s="7">
        <f>MAR1!$B$6+MAR1!$C$6*COS(2*PI()*$C2885/365)+MAR1!$D$6*SIN(2*PI()*$C2885/365)</f>
        <v/>
      </c>
      <c r="M2885" s="7">
        <f>MAR1!$B$7+MAR1!$C$7*COS(2*PI()*$C2885/365)+MAR1!$D$7*SIN(2*PI()*$C2885/365)</f>
        <v/>
      </c>
      <c r="N2885" s="7">
        <f>F2885-K2885</f>
        <v/>
      </c>
      <c r="O2885" s="7">
        <f>G2885-L2885</f>
        <v/>
      </c>
      <c r="P2885" s="7">
        <f>H2885-M2885</f>
        <v/>
      </c>
      <c r="Q2885" s="7">
        <f>IF($I2885=1,(N2885-MAR1!$B$11)/MAR1!$D$11,(N2885-MAR1!$C$11)/MAR1!$E$11)</f>
        <v/>
      </c>
      <c r="R2885" s="7">
        <f>IF($I2885=1,(O2885-MAR1!$B$12)/MAR1!$D$12,(O2885-MAR1!$C$12)/MAR1!$E$12)</f>
        <v/>
      </c>
      <c r="S2885" s="7">
        <f>IF($I2885=1,(P2885-MAR1!$B$13)/MAR1!$D$13,(P2885-MAR1!$C$13)/MAR1!$E$13)</f>
        <v/>
      </c>
    </row>
    <row r="2886">
      <c r="A2886" s="5" t="n">
        <v>2885</v>
      </c>
      <c r="B2886" s="5" t="n">
        <v>8</v>
      </c>
      <c r="C2886" s="5" t="n">
        <v>330</v>
      </c>
      <c r="D2886" s="5" t="n">
        <v>11</v>
      </c>
      <c r="E2886" s="5" t="n">
        <v>0</v>
      </c>
      <c r="F2886" s="5" t="n">
        <v>25.7</v>
      </c>
      <c r="G2886" s="5" t="n">
        <v>12</v>
      </c>
      <c r="H2886" s="5" t="n">
        <v>10.37</v>
      </c>
      <c r="I2886" s="6">
        <f>IF(E2886&gt;=Markov!$B$3,1,0)</f>
        <v/>
      </c>
      <c r="J2886" s="6">
        <f>I2885</f>
        <v/>
      </c>
      <c r="K2886" s="7">
        <f>MAR1!$B$5+MAR1!$C$5*COS(2*PI()*$C2886/365)+MAR1!$D$5*SIN(2*PI()*$C2886/365)</f>
        <v/>
      </c>
      <c r="L2886" s="7">
        <f>MAR1!$B$6+MAR1!$C$6*COS(2*PI()*$C2886/365)+MAR1!$D$6*SIN(2*PI()*$C2886/365)</f>
        <v/>
      </c>
      <c r="M2886" s="7">
        <f>MAR1!$B$7+MAR1!$C$7*COS(2*PI()*$C2886/365)+MAR1!$D$7*SIN(2*PI()*$C2886/365)</f>
        <v/>
      </c>
      <c r="N2886" s="7">
        <f>F2886-K2886</f>
        <v/>
      </c>
      <c r="O2886" s="7">
        <f>G2886-L2886</f>
        <v/>
      </c>
      <c r="P2886" s="7">
        <f>H2886-M2886</f>
        <v/>
      </c>
      <c r="Q2886" s="7">
        <f>IF($I2886=1,(N2886-MAR1!$B$11)/MAR1!$D$11,(N2886-MAR1!$C$11)/MAR1!$E$11)</f>
        <v/>
      </c>
      <c r="R2886" s="7">
        <f>IF($I2886=1,(O2886-MAR1!$B$12)/MAR1!$D$12,(O2886-MAR1!$C$12)/MAR1!$E$12)</f>
        <v/>
      </c>
      <c r="S2886" s="7">
        <f>IF($I2886=1,(P2886-MAR1!$B$13)/MAR1!$D$13,(P2886-MAR1!$C$13)/MAR1!$E$13)</f>
        <v/>
      </c>
    </row>
    <row r="2887">
      <c r="A2887" s="5" t="n">
        <v>2886</v>
      </c>
      <c r="B2887" s="5" t="n">
        <v>8</v>
      </c>
      <c r="C2887" s="5" t="n">
        <v>331</v>
      </c>
      <c r="D2887" s="5" t="n">
        <v>11</v>
      </c>
      <c r="E2887" s="5" t="n">
        <v>0</v>
      </c>
      <c r="F2887" s="5" t="n">
        <v>24.4</v>
      </c>
      <c r="G2887" s="5" t="n">
        <v>12.6</v>
      </c>
      <c r="H2887" s="5" t="n">
        <v>14.99</v>
      </c>
      <c r="I2887" s="6">
        <f>IF(E2887&gt;=Markov!$B$3,1,0)</f>
        <v/>
      </c>
      <c r="J2887" s="6">
        <f>I2886</f>
        <v/>
      </c>
      <c r="K2887" s="7">
        <f>MAR1!$B$5+MAR1!$C$5*COS(2*PI()*$C2887/365)+MAR1!$D$5*SIN(2*PI()*$C2887/365)</f>
        <v/>
      </c>
      <c r="L2887" s="7">
        <f>MAR1!$B$6+MAR1!$C$6*COS(2*PI()*$C2887/365)+MAR1!$D$6*SIN(2*PI()*$C2887/365)</f>
        <v/>
      </c>
      <c r="M2887" s="7">
        <f>MAR1!$B$7+MAR1!$C$7*COS(2*PI()*$C2887/365)+MAR1!$D$7*SIN(2*PI()*$C2887/365)</f>
        <v/>
      </c>
      <c r="N2887" s="7">
        <f>F2887-K2887</f>
        <v/>
      </c>
      <c r="O2887" s="7">
        <f>G2887-L2887</f>
        <v/>
      </c>
      <c r="P2887" s="7">
        <f>H2887-M2887</f>
        <v/>
      </c>
      <c r="Q2887" s="7">
        <f>IF($I2887=1,(N2887-MAR1!$B$11)/MAR1!$D$11,(N2887-MAR1!$C$11)/MAR1!$E$11)</f>
        <v/>
      </c>
      <c r="R2887" s="7">
        <f>IF($I2887=1,(O2887-MAR1!$B$12)/MAR1!$D$12,(O2887-MAR1!$C$12)/MAR1!$E$12)</f>
        <v/>
      </c>
      <c r="S2887" s="7">
        <f>IF($I2887=1,(P2887-MAR1!$B$13)/MAR1!$D$13,(P2887-MAR1!$C$13)/MAR1!$E$13)</f>
        <v/>
      </c>
    </row>
    <row r="2888">
      <c r="A2888" s="5" t="n">
        <v>2887</v>
      </c>
      <c r="B2888" s="5" t="n">
        <v>8</v>
      </c>
      <c r="C2888" s="5" t="n">
        <v>332</v>
      </c>
      <c r="D2888" s="5" t="n">
        <v>11</v>
      </c>
      <c r="E2888" s="5" t="n">
        <v>0</v>
      </c>
      <c r="F2888" s="5" t="n">
        <v>25.4</v>
      </c>
      <c r="G2888" s="5" t="n">
        <v>12.4</v>
      </c>
      <c r="H2888" s="5" t="n">
        <v>13.48</v>
      </c>
      <c r="I2888" s="6">
        <f>IF(E2888&gt;=Markov!$B$3,1,0)</f>
        <v/>
      </c>
      <c r="J2888" s="6">
        <f>I2887</f>
        <v/>
      </c>
      <c r="K2888" s="7">
        <f>MAR1!$B$5+MAR1!$C$5*COS(2*PI()*$C2888/365)+MAR1!$D$5*SIN(2*PI()*$C2888/365)</f>
        <v/>
      </c>
      <c r="L2888" s="7">
        <f>MAR1!$B$6+MAR1!$C$6*COS(2*PI()*$C2888/365)+MAR1!$D$6*SIN(2*PI()*$C2888/365)</f>
        <v/>
      </c>
      <c r="M2888" s="7">
        <f>MAR1!$B$7+MAR1!$C$7*COS(2*PI()*$C2888/365)+MAR1!$D$7*SIN(2*PI()*$C2888/365)</f>
        <v/>
      </c>
      <c r="N2888" s="7">
        <f>F2888-K2888</f>
        <v/>
      </c>
      <c r="O2888" s="7">
        <f>G2888-L2888</f>
        <v/>
      </c>
      <c r="P2888" s="7">
        <f>H2888-M2888</f>
        <v/>
      </c>
      <c r="Q2888" s="7">
        <f>IF($I2888=1,(N2888-MAR1!$B$11)/MAR1!$D$11,(N2888-MAR1!$C$11)/MAR1!$E$11)</f>
        <v/>
      </c>
      <c r="R2888" s="7">
        <f>IF($I2888=1,(O2888-MAR1!$B$12)/MAR1!$D$12,(O2888-MAR1!$C$12)/MAR1!$E$12)</f>
        <v/>
      </c>
      <c r="S2888" s="7">
        <f>IF($I2888=1,(P2888-MAR1!$B$13)/MAR1!$D$13,(P2888-MAR1!$C$13)/MAR1!$E$13)</f>
        <v/>
      </c>
    </row>
    <row r="2889">
      <c r="A2889" s="5" t="n">
        <v>2888</v>
      </c>
      <c r="B2889" s="5" t="n">
        <v>8</v>
      </c>
      <c r="C2889" s="5" t="n">
        <v>333</v>
      </c>
      <c r="D2889" s="5" t="n">
        <v>11</v>
      </c>
      <c r="E2889" s="5" t="n">
        <v>0</v>
      </c>
      <c r="F2889" s="5" t="n">
        <v>27.8</v>
      </c>
      <c r="G2889" s="5" t="n">
        <v>10.6</v>
      </c>
      <c r="H2889" s="5" t="n">
        <v>5.47</v>
      </c>
      <c r="I2889" s="6">
        <f>IF(E2889&gt;=Markov!$B$3,1,0)</f>
        <v/>
      </c>
      <c r="J2889" s="6">
        <f>I2888</f>
        <v/>
      </c>
      <c r="K2889" s="7">
        <f>MAR1!$B$5+MAR1!$C$5*COS(2*PI()*$C2889/365)+MAR1!$D$5*SIN(2*PI()*$C2889/365)</f>
        <v/>
      </c>
      <c r="L2889" s="7">
        <f>MAR1!$B$6+MAR1!$C$6*COS(2*PI()*$C2889/365)+MAR1!$D$6*SIN(2*PI()*$C2889/365)</f>
        <v/>
      </c>
      <c r="M2889" s="7">
        <f>MAR1!$B$7+MAR1!$C$7*COS(2*PI()*$C2889/365)+MAR1!$D$7*SIN(2*PI()*$C2889/365)</f>
        <v/>
      </c>
      <c r="N2889" s="7">
        <f>F2889-K2889</f>
        <v/>
      </c>
      <c r="O2889" s="7">
        <f>G2889-L2889</f>
        <v/>
      </c>
      <c r="P2889" s="7">
        <f>H2889-M2889</f>
        <v/>
      </c>
      <c r="Q2889" s="7">
        <f>IF($I2889=1,(N2889-MAR1!$B$11)/MAR1!$D$11,(N2889-MAR1!$C$11)/MAR1!$E$11)</f>
        <v/>
      </c>
      <c r="R2889" s="7">
        <f>IF($I2889=1,(O2889-MAR1!$B$12)/MAR1!$D$12,(O2889-MAR1!$C$12)/MAR1!$E$12)</f>
        <v/>
      </c>
      <c r="S2889" s="7">
        <f>IF($I2889=1,(P2889-MAR1!$B$13)/MAR1!$D$13,(P2889-MAR1!$C$13)/MAR1!$E$13)</f>
        <v/>
      </c>
    </row>
    <row r="2890">
      <c r="A2890" s="5" t="n">
        <v>2889</v>
      </c>
      <c r="B2890" s="5" t="n">
        <v>8</v>
      </c>
      <c r="C2890" s="5" t="n">
        <v>334</v>
      </c>
      <c r="D2890" s="5" t="n">
        <v>11</v>
      </c>
      <c r="E2890" s="5" t="n">
        <v>0</v>
      </c>
      <c r="F2890" s="5" t="n">
        <v>28.4</v>
      </c>
      <c r="G2890" s="5" t="n">
        <v>14.5</v>
      </c>
      <c r="H2890" s="5" t="n">
        <v>9.76</v>
      </c>
      <c r="I2890" s="6">
        <f>IF(E2890&gt;=Markov!$B$3,1,0)</f>
        <v/>
      </c>
      <c r="J2890" s="6">
        <f>I2889</f>
        <v/>
      </c>
      <c r="K2890" s="7">
        <f>MAR1!$B$5+MAR1!$C$5*COS(2*PI()*$C2890/365)+MAR1!$D$5*SIN(2*PI()*$C2890/365)</f>
        <v/>
      </c>
      <c r="L2890" s="7">
        <f>MAR1!$B$6+MAR1!$C$6*COS(2*PI()*$C2890/365)+MAR1!$D$6*SIN(2*PI()*$C2890/365)</f>
        <v/>
      </c>
      <c r="M2890" s="7">
        <f>MAR1!$B$7+MAR1!$C$7*COS(2*PI()*$C2890/365)+MAR1!$D$7*SIN(2*PI()*$C2890/365)</f>
        <v/>
      </c>
      <c r="N2890" s="7">
        <f>F2890-K2890</f>
        <v/>
      </c>
      <c r="O2890" s="7">
        <f>G2890-L2890</f>
        <v/>
      </c>
      <c r="P2890" s="7">
        <f>H2890-M2890</f>
        <v/>
      </c>
      <c r="Q2890" s="7">
        <f>IF($I2890=1,(N2890-MAR1!$B$11)/MAR1!$D$11,(N2890-MAR1!$C$11)/MAR1!$E$11)</f>
        <v/>
      </c>
      <c r="R2890" s="7">
        <f>IF($I2890=1,(O2890-MAR1!$B$12)/MAR1!$D$12,(O2890-MAR1!$C$12)/MAR1!$E$12)</f>
        <v/>
      </c>
      <c r="S2890" s="7">
        <f>IF($I2890=1,(P2890-MAR1!$B$13)/MAR1!$D$13,(P2890-MAR1!$C$13)/MAR1!$E$13)</f>
        <v/>
      </c>
    </row>
    <row r="2891">
      <c r="A2891" s="5" t="n">
        <v>2890</v>
      </c>
      <c r="B2891" s="5" t="n">
        <v>8</v>
      </c>
      <c r="C2891" s="5" t="n">
        <v>335</v>
      </c>
      <c r="D2891" s="5" t="n">
        <v>12</v>
      </c>
      <c r="E2891" s="5" t="n">
        <v>0</v>
      </c>
      <c r="F2891" s="5" t="n">
        <v>27.2</v>
      </c>
      <c r="G2891" s="5" t="n">
        <v>16.8</v>
      </c>
      <c r="H2891" s="5" t="n">
        <v>10.35</v>
      </c>
      <c r="I2891" s="6">
        <f>IF(E2891&gt;=Markov!$B$3,1,0)</f>
        <v/>
      </c>
      <c r="J2891" s="6">
        <f>I2890</f>
        <v/>
      </c>
      <c r="K2891" s="7">
        <f>MAR1!$B$5+MAR1!$C$5*COS(2*PI()*$C2891/365)+MAR1!$D$5*SIN(2*PI()*$C2891/365)</f>
        <v/>
      </c>
      <c r="L2891" s="7">
        <f>MAR1!$B$6+MAR1!$C$6*COS(2*PI()*$C2891/365)+MAR1!$D$6*SIN(2*PI()*$C2891/365)</f>
        <v/>
      </c>
      <c r="M2891" s="7">
        <f>MAR1!$B$7+MAR1!$C$7*COS(2*PI()*$C2891/365)+MAR1!$D$7*SIN(2*PI()*$C2891/365)</f>
        <v/>
      </c>
      <c r="N2891" s="7">
        <f>F2891-K2891</f>
        <v/>
      </c>
      <c r="O2891" s="7">
        <f>G2891-L2891</f>
        <v/>
      </c>
      <c r="P2891" s="7">
        <f>H2891-M2891</f>
        <v/>
      </c>
      <c r="Q2891" s="7">
        <f>IF($I2891=1,(N2891-MAR1!$B$11)/MAR1!$D$11,(N2891-MAR1!$C$11)/MAR1!$E$11)</f>
        <v/>
      </c>
      <c r="R2891" s="7">
        <f>IF($I2891=1,(O2891-MAR1!$B$12)/MAR1!$D$12,(O2891-MAR1!$C$12)/MAR1!$E$12)</f>
        <v/>
      </c>
      <c r="S2891" s="7">
        <f>IF($I2891=1,(P2891-MAR1!$B$13)/MAR1!$D$13,(P2891-MAR1!$C$13)/MAR1!$E$13)</f>
        <v/>
      </c>
    </row>
    <row r="2892">
      <c r="A2892" s="5" t="n">
        <v>2891</v>
      </c>
      <c r="B2892" s="5" t="n">
        <v>8</v>
      </c>
      <c r="C2892" s="5" t="n">
        <v>336</v>
      </c>
      <c r="D2892" s="5" t="n">
        <v>12</v>
      </c>
      <c r="E2892" s="5" t="n">
        <v>0</v>
      </c>
      <c r="F2892" s="5" t="n">
        <v>29.1</v>
      </c>
      <c r="G2892" s="5" t="n">
        <v>17.4</v>
      </c>
      <c r="H2892" s="5" t="n">
        <v>11.6</v>
      </c>
      <c r="I2892" s="6">
        <f>IF(E2892&gt;=Markov!$B$3,1,0)</f>
        <v/>
      </c>
      <c r="J2892" s="6">
        <f>I2891</f>
        <v/>
      </c>
      <c r="K2892" s="7">
        <f>MAR1!$B$5+MAR1!$C$5*COS(2*PI()*$C2892/365)+MAR1!$D$5*SIN(2*PI()*$C2892/365)</f>
        <v/>
      </c>
      <c r="L2892" s="7">
        <f>MAR1!$B$6+MAR1!$C$6*COS(2*PI()*$C2892/365)+MAR1!$D$6*SIN(2*PI()*$C2892/365)</f>
        <v/>
      </c>
      <c r="M2892" s="7">
        <f>MAR1!$B$7+MAR1!$C$7*COS(2*PI()*$C2892/365)+MAR1!$D$7*SIN(2*PI()*$C2892/365)</f>
        <v/>
      </c>
      <c r="N2892" s="7">
        <f>F2892-K2892</f>
        <v/>
      </c>
      <c r="O2892" s="7">
        <f>G2892-L2892</f>
        <v/>
      </c>
      <c r="P2892" s="7">
        <f>H2892-M2892</f>
        <v/>
      </c>
      <c r="Q2892" s="7">
        <f>IF($I2892=1,(N2892-MAR1!$B$11)/MAR1!$D$11,(N2892-MAR1!$C$11)/MAR1!$E$11)</f>
        <v/>
      </c>
      <c r="R2892" s="7">
        <f>IF($I2892=1,(O2892-MAR1!$B$12)/MAR1!$D$12,(O2892-MAR1!$C$12)/MAR1!$E$12)</f>
        <v/>
      </c>
      <c r="S2892" s="7">
        <f>IF($I2892=1,(P2892-MAR1!$B$13)/MAR1!$D$13,(P2892-MAR1!$C$13)/MAR1!$E$13)</f>
        <v/>
      </c>
    </row>
    <row r="2893">
      <c r="A2893" s="5" t="n">
        <v>2892</v>
      </c>
      <c r="B2893" s="5" t="n">
        <v>8</v>
      </c>
      <c r="C2893" s="5" t="n">
        <v>337</v>
      </c>
      <c r="D2893" s="5" t="n">
        <v>12</v>
      </c>
      <c r="E2893" s="5" t="n">
        <v>0</v>
      </c>
      <c r="F2893" s="5" t="n">
        <v>27.8</v>
      </c>
      <c r="G2893" s="5" t="n">
        <v>16.3</v>
      </c>
      <c r="H2893" s="5" t="n">
        <v>12.4</v>
      </c>
      <c r="I2893" s="6">
        <f>IF(E2893&gt;=Markov!$B$3,1,0)</f>
        <v/>
      </c>
      <c r="J2893" s="6">
        <f>I2892</f>
        <v/>
      </c>
      <c r="K2893" s="7">
        <f>MAR1!$B$5+MAR1!$C$5*COS(2*PI()*$C2893/365)+MAR1!$D$5*SIN(2*PI()*$C2893/365)</f>
        <v/>
      </c>
      <c r="L2893" s="7">
        <f>MAR1!$B$6+MAR1!$C$6*COS(2*PI()*$C2893/365)+MAR1!$D$6*SIN(2*PI()*$C2893/365)</f>
        <v/>
      </c>
      <c r="M2893" s="7">
        <f>MAR1!$B$7+MAR1!$C$7*COS(2*PI()*$C2893/365)+MAR1!$D$7*SIN(2*PI()*$C2893/365)</f>
        <v/>
      </c>
      <c r="N2893" s="7">
        <f>F2893-K2893</f>
        <v/>
      </c>
      <c r="O2893" s="7">
        <f>G2893-L2893</f>
        <v/>
      </c>
      <c r="P2893" s="7">
        <f>H2893-M2893</f>
        <v/>
      </c>
      <c r="Q2893" s="7">
        <f>IF($I2893=1,(N2893-MAR1!$B$11)/MAR1!$D$11,(N2893-MAR1!$C$11)/MAR1!$E$11)</f>
        <v/>
      </c>
      <c r="R2893" s="7">
        <f>IF($I2893=1,(O2893-MAR1!$B$12)/MAR1!$D$12,(O2893-MAR1!$C$12)/MAR1!$E$12)</f>
        <v/>
      </c>
      <c r="S2893" s="7">
        <f>IF($I2893=1,(P2893-MAR1!$B$13)/MAR1!$D$13,(P2893-MAR1!$C$13)/MAR1!$E$13)</f>
        <v/>
      </c>
    </row>
    <row r="2894">
      <c r="A2894" s="5" t="n">
        <v>2893</v>
      </c>
      <c r="B2894" s="5" t="n">
        <v>8</v>
      </c>
      <c r="C2894" s="5" t="n">
        <v>338</v>
      </c>
      <c r="D2894" s="5" t="n">
        <v>12</v>
      </c>
      <c r="E2894" s="5" t="n">
        <v>0</v>
      </c>
      <c r="F2894" s="5" t="n">
        <v>28.6</v>
      </c>
      <c r="G2894" s="5" t="n">
        <v>15.5</v>
      </c>
      <c r="H2894" s="5" t="n">
        <v>13.7</v>
      </c>
      <c r="I2894" s="6">
        <f>IF(E2894&gt;=Markov!$B$3,1,0)</f>
        <v/>
      </c>
      <c r="J2894" s="6">
        <f>I2893</f>
        <v/>
      </c>
      <c r="K2894" s="7">
        <f>MAR1!$B$5+MAR1!$C$5*COS(2*PI()*$C2894/365)+MAR1!$D$5*SIN(2*PI()*$C2894/365)</f>
        <v/>
      </c>
      <c r="L2894" s="7">
        <f>MAR1!$B$6+MAR1!$C$6*COS(2*PI()*$C2894/365)+MAR1!$D$6*SIN(2*PI()*$C2894/365)</f>
        <v/>
      </c>
      <c r="M2894" s="7">
        <f>MAR1!$B$7+MAR1!$C$7*COS(2*PI()*$C2894/365)+MAR1!$D$7*SIN(2*PI()*$C2894/365)</f>
        <v/>
      </c>
      <c r="N2894" s="7">
        <f>F2894-K2894</f>
        <v/>
      </c>
      <c r="O2894" s="7">
        <f>G2894-L2894</f>
        <v/>
      </c>
      <c r="P2894" s="7">
        <f>H2894-M2894</f>
        <v/>
      </c>
      <c r="Q2894" s="7">
        <f>IF($I2894=1,(N2894-MAR1!$B$11)/MAR1!$D$11,(N2894-MAR1!$C$11)/MAR1!$E$11)</f>
        <v/>
      </c>
      <c r="R2894" s="7">
        <f>IF($I2894=1,(O2894-MAR1!$B$12)/MAR1!$D$12,(O2894-MAR1!$C$12)/MAR1!$E$12)</f>
        <v/>
      </c>
      <c r="S2894" s="7">
        <f>IF($I2894=1,(P2894-MAR1!$B$13)/MAR1!$D$13,(P2894-MAR1!$C$13)/MAR1!$E$13)</f>
        <v/>
      </c>
    </row>
    <row r="2895">
      <c r="A2895" s="5" t="n">
        <v>2894</v>
      </c>
      <c r="B2895" s="5" t="n">
        <v>8</v>
      </c>
      <c r="C2895" s="5" t="n">
        <v>339</v>
      </c>
      <c r="D2895" s="5" t="n">
        <v>12</v>
      </c>
      <c r="E2895" s="5" t="n">
        <v>0</v>
      </c>
      <c r="F2895" s="5" t="n">
        <v>30.5</v>
      </c>
      <c r="G2895" s="5" t="n">
        <v>15.3</v>
      </c>
      <c r="H2895" s="5" t="n">
        <v>18.05</v>
      </c>
      <c r="I2895" s="6">
        <f>IF(E2895&gt;=Markov!$B$3,1,0)</f>
        <v/>
      </c>
      <c r="J2895" s="6">
        <f>I2894</f>
        <v/>
      </c>
      <c r="K2895" s="7">
        <f>MAR1!$B$5+MAR1!$C$5*COS(2*PI()*$C2895/365)+MAR1!$D$5*SIN(2*PI()*$C2895/365)</f>
        <v/>
      </c>
      <c r="L2895" s="7">
        <f>MAR1!$B$6+MAR1!$C$6*COS(2*PI()*$C2895/365)+MAR1!$D$6*SIN(2*PI()*$C2895/365)</f>
        <v/>
      </c>
      <c r="M2895" s="7">
        <f>MAR1!$B$7+MAR1!$C$7*COS(2*PI()*$C2895/365)+MAR1!$D$7*SIN(2*PI()*$C2895/365)</f>
        <v/>
      </c>
      <c r="N2895" s="7">
        <f>F2895-K2895</f>
        <v/>
      </c>
      <c r="O2895" s="7">
        <f>G2895-L2895</f>
        <v/>
      </c>
      <c r="P2895" s="7">
        <f>H2895-M2895</f>
        <v/>
      </c>
      <c r="Q2895" s="7">
        <f>IF($I2895=1,(N2895-MAR1!$B$11)/MAR1!$D$11,(N2895-MAR1!$C$11)/MAR1!$E$11)</f>
        <v/>
      </c>
      <c r="R2895" s="7">
        <f>IF($I2895=1,(O2895-MAR1!$B$12)/MAR1!$D$12,(O2895-MAR1!$C$12)/MAR1!$E$12)</f>
        <v/>
      </c>
      <c r="S2895" s="7">
        <f>IF($I2895=1,(P2895-MAR1!$B$13)/MAR1!$D$13,(P2895-MAR1!$C$13)/MAR1!$E$13)</f>
        <v/>
      </c>
    </row>
    <row r="2896">
      <c r="A2896" s="5" t="n">
        <v>2895</v>
      </c>
      <c r="B2896" s="5" t="n">
        <v>8</v>
      </c>
      <c r="C2896" s="5" t="n">
        <v>340</v>
      </c>
      <c r="D2896" s="5" t="n">
        <v>12</v>
      </c>
      <c r="E2896" s="5" t="n">
        <v>0</v>
      </c>
      <c r="F2896" s="5" t="n">
        <v>32.6</v>
      </c>
      <c r="G2896" s="5" t="n">
        <v>15.2</v>
      </c>
      <c r="H2896" s="5" t="n">
        <v>20.19</v>
      </c>
      <c r="I2896" s="6">
        <f>IF(E2896&gt;=Markov!$B$3,1,0)</f>
        <v/>
      </c>
      <c r="J2896" s="6">
        <f>I2895</f>
        <v/>
      </c>
      <c r="K2896" s="7">
        <f>MAR1!$B$5+MAR1!$C$5*COS(2*PI()*$C2896/365)+MAR1!$D$5*SIN(2*PI()*$C2896/365)</f>
        <v/>
      </c>
      <c r="L2896" s="7">
        <f>MAR1!$B$6+MAR1!$C$6*COS(2*PI()*$C2896/365)+MAR1!$D$6*SIN(2*PI()*$C2896/365)</f>
        <v/>
      </c>
      <c r="M2896" s="7">
        <f>MAR1!$B$7+MAR1!$C$7*COS(2*PI()*$C2896/365)+MAR1!$D$7*SIN(2*PI()*$C2896/365)</f>
        <v/>
      </c>
      <c r="N2896" s="7">
        <f>F2896-K2896</f>
        <v/>
      </c>
      <c r="O2896" s="7">
        <f>G2896-L2896</f>
        <v/>
      </c>
      <c r="P2896" s="7">
        <f>H2896-M2896</f>
        <v/>
      </c>
      <c r="Q2896" s="7">
        <f>IF($I2896=1,(N2896-MAR1!$B$11)/MAR1!$D$11,(N2896-MAR1!$C$11)/MAR1!$E$11)</f>
        <v/>
      </c>
      <c r="R2896" s="7">
        <f>IF($I2896=1,(O2896-MAR1!$B$12)/MAR1!$D$12,(O2896-MAR1!$C$12)/MAR1!$E$12)</f>
        <v/>
      </c>
      <c r="S2896" s="7">
        <f>IF($I2896=1,(P2896-MAR1!$B$13)/MAR1!$D$13,(P2896-MAR1!$C$13)/MAR1!$E$13)</f>
        <v/>
      </c>
    </row>
    <row r="2897">
      <c r="A2897" s="5" t="n">
        <v>2896</v>
      </c>
      <c r="B2897" s="5" t="n">
        <v>8</v>
      </c>
      <c r="C2897" s="5" t="n">
        <v>341</v>
      </c>
      <c r="D2897" s="5" t="n">
        <v>12</v>
      </c>
      <c r="E2897" s="5" t="n">
        <v>0</v>
      </c>
      <c r="F2897" s="5" t="n">
        <v>31.8</v>
      </c>
      <c r="G2897" s="5" t="n">
        <v>14.6</v>
      </c>
      <c r="H2897" s="5" t="n">
        <v>18.44</v>
      </c>
      <c r="I2897" s="6">
        <f>IF(E2897&gt;=Markov!$B$3,1,0)</f>
        <v/>
      </c>
      <c r="J2897" s="6">
        <f>I2896</f>
        <v/>
      </c>
      <c r="K2897" s="7">
        <f>MAR1!$B$5+MAR1!$C$5*COS(2*PI()*$C2897/365)+MAR1!$D$5*SIN(2*PI()*$C2897/365)</f>
        <v/>
      </c>
      <c r="L2897" s="7">
        <f>MAR1!$B$6+MAR1!$C$6*COS(2*PI()*$C2897/365)+MAR1!$D$6*SIN(2*PI()*$C2897/365)</f>
        <v/>
      </c>
      <c r="M2897" s="7">
        <f>MAR1!$B$7+MAR1!$C$7*COS(2*PI()*$C2897/365)+MAR1!$D$7*SIN(2*PI()*$C2897/365)</f>
        <v/>
      </c>
      <c r="N2897" s="7">
        <f>F2897-K2897</f>
        <v/>
      </c>
      <c r="O2897" s="7">
        <f>G2897-L2897</f>
        <v/>
      </c>
      <c r="P2897" s="7">
        <f>H2897-M2897</f>
        <v/>
      </c>
      <c r="Q2897" s="7">
        <f>IF($I2897=1,(N2897-MAR1!$B$11)/MAR1!$D$11,(N2897-MAR1!$C$11)/MAR1!$E$11)</f>
        <v/>
      </c>
      <c r="R2897" s="7">
        <f>IF($I2897=1,(O2897-MAR1!$B$12)/MAR1!$D$12,(O2897-MAR1!$C$12)/MAR1!$E$12)</f>
        <v/>
      </c>
      <c r="S2897" s="7">
        <f>IF($I2897=1,(P2897-MAR1!$B$13)/MAR1!$D$13,(P2897-MAR1!$C$13)/MAR1!$E$13)</f>
        <v/>
      </c>
    </row>
    <row r="2898">
      <c r="A2898" s="5" t="n">
        <v>2897</v>
      </c>
      <c r="B2898" s="5" t="n">
        <v>8</v>
      </c>
      <c r="C2898" s="5" t="n">
        <v>342</v>
      </c>
      <c r="D2898" s="5" t="n">
        <v>12</v>
      </c>
      <c r="E2898" s="5" t="n">
        <v>0</v>
      </c>
      <c r="F2898" s="5" t="n">
        <v>29.1</v>
      </c>
      <c r="G2898" s="5" t="n">
        <v>14.1</v>
      </c>
      <c r="H2898" s="5" t="n">
        <v>14.31</v>
      </c>
      <c r="I2898" s="6">
        <f>IF(E2898&gt;=Markov!$B$3,1,0)</f>
        <v/>
      </c>
      <c r="J2898" s="6">
        <f>I2897</f>
        <v/>
      </c>
      <c r="K2898" s="7">
        <f>MAR1!$B$5+MAR1!$C$5*COS(2*PI()*$C2898/365)+MAR1!$D$5*SIN(2*PI()*$C2898/365)</f>
        <v/>
      </c>
      <c r="L2898" s="7">
        <f>MAR1!$B$6+MAR1!$C$6*COS(2*PI()*$C2898/365)+MAR1!$D$6*SIN(2*PI()*$C2898/365)</f>
        <v/>
      </c>
      <c r="M2898" s="7">
        <f>MAR1!$B$7+MAR1!$C$7*COS(2*PI()*$C2898/365)+MAR1!$D$7*SIN(2*PI()*$C2898/365)</f>
        <v/>
      </c>
      <c r="N2898" s="7">
        <f>F2898-K2898</f>
        <v/>
      </c>
      <c r="O2898" s="7">
        <f>G2898-L2898</f>
        <v/>
      </c>
      <c r="P2898" s="7">
        <f>H2898-M2898</f>
        <v/>
      </c>
      <c r="Q2898" s="7">
        <f>IF($I2898=1,(N2898-MAR1!$B$11)/MAR1!$D$11,(N2898-MAR1!$C$11)/MAR1!$E$11)</f>
        <v/>
      </c>
      <c r="R2898" s="7">
        <f>IF($I2898=1,(O2898-MAR1!$B$12)/MAR1!$D$12,(O2898-MAR1!$C$12)/MAR1!$E$12)</f>
        <v/>
      </c>
      <c r="S2898" s="7">
        <f>IF($I2898=1,(P2898-MAR1!$B$13)/MAR1!$D$13,(P2898-MAR1!$C$13)/MAR1!$E$13)</f>
        <v/>
      </c>
    </row>
    <row r="2899">
      <c r="A2899" s="5" t="n">
        <v>2898</v>
      </c>
      <c r="B2899" s="5" t="n">
        <v>8</v>
      </c>
      <c r="C2899" s="5" t="n">
        <v>343</v>
      </c>
      <c r="D2899" s="5" t="n">
        <v>12</v>
      </c>
      <c r="E2899" s="5" t="n">
        <v>0</v>
      </c>
      <c r="F2899" s="5" t="n">
        <v>27.7</v>
      </c>
      <c r="G2899" s="5" t="n">
        <v>15</v>
      </c>
      <c r="H2899" s="5" t="n">
        <v>15.76</v>
      </c>
      <c r="I2899" s="6">
        <f>IF(E2899&gt;=Markov!$B$3,1,0)</f>
        <v/>
      </c>
      <c r="J2899" s="6">
        <f>I2898</f>
        <v/>
      </c>
      <c r="K2899" s="7">
        <f>MAR1!$B$5+MAR1!$C$5*COS(2*PI()*$C2899/365)+MAR1!$D$5*SIN(2*PI()*$C2899/365)</f>
        <v/>
      </c>
      <c r="L2899" s="7">
        <f>MAR1!$B$6+MAR1!$C$6*COS(2*PI()*$C2899/365)+MAR1!$D$6*SIN(2*PI()*$C2899/365)</f>
        <v/>
      </c>
      <c r="M2899" s="7">
        <f>MAR1!$B$7+MAR1!$C$7*COS(2*PI()*$C2899/365)+MAR1!$D$7*SIN(2*PI()*$C2899/365)</f>
        <v/>
      </c>
      <c r="N2899" s="7">
        <f>F2899-K2899</f>
        <v/>
      </c>
      <c r="O2899" s="7">
        <f>G2899-L2899</f>
        <v/>
      </c>
      <c r="P2899" s="7">
        <f>H2899-M2899</f>
        <v/>
      </c>
      <c r="Q2899" s="7">
        <f>IF($I2899=1,(N2899-MAR1!$B$11)/MAR1!$D$11,(N2899-MAR1!$C$11)/MAR1!$E$11)</f>
        <v/>
      </c>
      <c r="R2899" s="7">
        <f>IF($I2899=1,(O2899-MAR1!$B$12)/MAR1!$D$12,(O2899-MAR1!$C$12)/MAR1!$E$12)</f>
        <v/>
      </c>
      <c r="S2899" s="7">
        <f>IF($I2899=1,(P2899-MAR1!$B$13)/MAR1!$D$13,(P2899-MAR1!$C$13)/MAR1!$E$13)</f>
        <v/>
      </c>
    </row>
    <row r="2900">
      <c r="A2900" s="5" t="n">
        <v>2899</v>
      </c>
      <c r="B2900" s="5" t="n">
        <v>8</v>
      </c>
      <c r="C2900" s="5" t="n">
        <v>344</v>
      </c>
      <c r="D2900" s="5" t="n">
        <v>12</v>
      </c>
      <c r="E2900" s="5" t="n">
        <v>0</v>
      </c>
      <c r="F2900" s="5" t="n">
        <v>31.7</v>
      </c>
      <c r="G2900" s="5" t="n">
        <v>16.2</v>
      </c>
      <c r="H2900" s="5" t="n">
        <v>15.61</v>
      </c>
      <c r="I2900" s="6">
        <f>IF(E2900&gt;=Markov!$B$3,1,0)</f>
        <v/>
      </c>
      <c r="J2900" s="6">
        <f>I2899</f>
        <v/>
      </c>
      <c r="K2900" s="7">
        <f>MAR1!$B$5+MAR1!$C$5*COS(2*PI()*$C2900/365)+MAR1!$D$5*SIN(2*PI()*$C2900/365)</f>
        <v/>
      </c>
      <c r="L2900" s="7">
        <f>MAR1!$B$6+MAR1!$C$6*COS(2*PI()*$C2900/365)+MAR1!$D$6*SIN(2*PI()*$C2900/365)</f>
        <v/>
      </c>
      <c r="M2900" s="7">
        <f>MAR1!$B$7+MAR1!$C$7*COS(2*PI()*$C2900/365)+MAR1!$D$7*SIN(2*PI()*$C2900/365)</f>
        <v/>
      </c>
      <c r="N2900" s="7">
        <f>F2900-K2900</f>
        <v/>
      </c>
      <c r="O2900" s="7">
        <f>G2900-L2900</f>
        <v/>
      </c>
      <c r="P2900" s="7">
        <f>H2900-M2900</f>
        <v/>
      </c>
      <c r="Q2900" s="7">
        <f>IF($I2900=1,(N2900-MAR1!$B$11)/MAR1!$D$11,(N2900-MAR1!$C$11)/MAR1!$E$11)</f>
        <v/>
      </c>
      <c r="R2900" s="7">
        <f>IF($I2900=1,(O2900-MAR1!$B$12)/MAR1!$D$12,(O2900-MAR1!$C$12)/MAR1!$E$12)</f>
        <v/>
      </c>
      <c r="S2900" s="7">
        <f>IF($I2900=1,(P2900-MAR1!$B$13)/MAR1!$D$13,(P2900-MAR1!$C$13)/MAR1!$E$13)</f>
        <v/>
      </c>
    </row>
    <row r="2901">
      <c r="A2901" s="5" t="n">
        <v>2900</v>
      </c>
      <c r="B2901" s="5" t="n">
        <v>8</v>
      </c>
      <c r="C2901" s="5" t="n">
        <v>345</v>
      </c>
      <c r="D2901" s="5" t="n">
        <v>12</v>
      </c>
      <c r="E2901" s="5" t="n">
        <v>0</v>
      </c>
      <c r="F2901" s="5" t="n">
        <v>29.7</v>
      </c>
      <c r="G2901" s="5" t="n">
        <v>14.9</v>
      </c>
      <c r="H2901" s="5" t="n">
        <v>12</v>
      </c>
      <c r="I2901" s="6">
        <f>IF(E2901&gt;=Markov!$B$3,1,0)</f>
        <v/>
      </c>
      <c r="J2901" s="6">
        <f>I2900</f>
        <v/>
      </c>
      <c r="K2901" s="7">
        <f>MAR1!$B$5+MAR1!$C$5*COS(2*PI()*$C2901/365)+MAR1!$D$5*SIN(2*PI()*$C2901/365)</f>
        <v/>
      </c>
      <c r="L2901" s="7">
        <f>MAR1!$B$6+MAR1!$C$6*COS(2*PI()*$C2901/365)+MAR1!$D$6*SIN(2*PI()*$C2901/365)</f>
        <v/>
      </c>
      <c r="M2901" s="7">
        <f>MAR1!$B$7+MAR1!$C$7*COS(2*PI()*$C2901/365)+MAR1!$D$7*SIN(2*PI()*$C2901/365)</f>
        <v/>
      </c>
      <c r="N2901" s="7">
        <f>F2901-K2901</f>
        <v/>
      </c>
      <c r="O2901" s="7">
        <f>G2901-L2901</f>
        <v/>
      </c>
      <c r="P2901" s="7">
        <f>H2901-M2901</f>
        <v/>
      </c>
      <c r="Q2901" s="7">
        <f>IF($I2901=1,(N2901-MAR1!$B$11)/MAR1!$D$11,(N2901-MAR1!$C$11)/MAR1!$E$11)</f>
        <v/>
      </c>
      <c r="R2901" s="7">
        <f>IF($I2901=1,(O2901-MAR1!$B$12)/MAR1!$D$12,(O2901-MAR1!$C$12)/MAR1!$E$12)</f>
        <v/>
      </c>
      <c r="S2901" s="7">
        <f>IF($I2901=1,(P2901-MAR1!$B$13)/MAR1!$D$13,(P2901-MAR1!$C$13)/MAR1!$E$13)</f>
        <v/>
      </c>
    </row>
    <row r="2902">
      <c r="A2902" s="5" t="n">
        <v>2901</v>
      </c>
      <c r="B2902" s="5" t="n">
        <v>8</v>
      </c>
      <c r="C2902" s="5" t="n">
        <v>346</v>
      </c>
      <c r="D2902" s="5" t="n">
        <v>12</v>
      </c>
      <c r="E2902" s="5" t="n">
        <v>0</v>
      </c>
      <c r="F2902" s="5" t="n">
        <v>30.8</v>
      </c>
      <c r="G2902" s="5" t="n">
        <v>16.6</v>
      </c>
      <c r="H2902" s="5" t="n">
        <v>11.63</v>
      </c>
      <c r="I2902" s="6">
        <f>IF(E2902&gt;=Markov!$B$3,1,0)</f>
        <v/>
      </c>
      <c r="J2902" s="6">
        <f>I2901</f>
        <v/>
      </c>
      <c r="K2902" s="7">
        <f>MAR1!$B$5+MAR1!$C$5*COS(2*PI()*$C2902/365)+MAR1!$D$5*SIN(2*PI()*$C2902/365)</f>
        <v/>
      </c>
      <c r="L2902" s="7">
        <f>MAR1!$B$6+MAR1!$C$6*COS(2*PI()*$C2902/365)+MAR1!$D$6*SIN(2*PI()*$C2902/365)</f>
        <v/>
      </c>
      <c r="M2902" s="7">
        <f>MAR1!$B$7+MAR1!$C$7*COS(2*PI()*$C2902/365)+MAR1!$D$7*SIN(2*PI()*$C2902/365)</f>
        <v/>
      </c>
      <c r="N2902" s="7">
        <f>F2902-K2902</f>
        <v/>
      </c>
      <c r="O2902" s="7">
        <f>G2902-L2902</f>
        <v/>
      </c>
      <c r="P2902" s="7">
        <f>H2902-M2902</f>
        <v/>
      </c>
      <c r="Q2902" s="7">
        <f>IF($I2902=1,(N2902-MAR1!$B$11)/MAR1!$D$11,(N2902-MAR1!$C$11)/MAR1!$E$11)</f>
        <v/>
      </c>
      <c r="R2902" s="7">
        <f>IF($I2902=1,(O2902-MAR1!$B$12)/MAR1!$D$12,(O2902-MAR1!$C$12)/MAR1!$E$12)</f>
        <v/>
      </c>
      <c r="S2902" s="7">
        <f>IF($I2902=1,(P2902-MAR1!$B$13)/MAR1!$D$13,(P2902-MAR1!$C$13)/MAR1!$E$13)</f>
        <v/>
      </c>
    </row>
    <row r="2903">
      <c r="A2903" s="5" t="n">
        <v>2902</v>
      </c>
      <c r="B2903" s="5" t="n">
        <v>8</v>
      </c>
      <c r="C2903" s="5" t="n">
        <v>347</v>
      </c>
      <c r="D2903" s="5" t="n">
        <v>12</v>
      </c>
      <c r="E2903" s="5" t="n">
        <v>0</v>
      </c>
      <c r="F2903" s="5" t="n">
        <v>28</v>
      </c>
      <c r="G2903" s="5" t="n">
        <v>14.5</v>
      </c>
      <c r="H2903" s="5" t="n">
        <v>13.4</v>
      </c>
      <c r="I2903" s="6">
        <f>IF(E2903&gt;=Markov!$B$3,1,0)</f>
        <v/>
      </c>
      <c r="J2903" s="6">
        <f>I2902</f>
        <v/>
      </c>
      <c r="K2903" s="7">
        <f>MAR1!$B$5+MAR1!$C$5*COS(2*PI()*$C2903/365)+MAR1!$D$5*SIN(2*PI()*$C2903/365)</f>
        <v/>
      </c>
      <c r="L2903" s="7">
        <f>MAR1!$B$6+MAR1!$C$6*COS(2*PI()*$C2903/365)+MAR1!$D$6*SIN(2*PI()*$C2903/365)</f>
        <v/>
      </c>
      <c r="M2903" s="7">
        <f>MAR1!$B$7+MAR1!$C$7*COS(2*PI()*$C2903/365)+MAR1!$D$7*SIN(2*PI()*$C2903/365)</f>
        <v/>
      </c>
      <c r="N2903" s="7">
        <f>F2903-K2903</f>
        <v/>
      </c>
      <c r="O2903" s="7">
        <f>G2903-L2903</f>
        <v/>
      </c>
      <c r="P2903" s="7">
        <f>H2903-M2903</f>
        <v/>
      </c>
      <c r="Q2903" s="7">
        <f>IF($I2903=1,(N2903-MAR1!$B$11)/MAR1!$D$11,(N2903-MAR1!$C$11)/MAR1!$E$11)</f>
        <v/>
      </c>
      <c r="R2903" s="7">
        <f>IF($I2903=1,(O2903-MAR1!$B$12)/MAR1!$D$12,(O2903-MAR1!$C$12)/MAR1!$E$12)</f>
        <v/>
      </c>
      <c r="S2903" s="7">
        <f>IF($I2903=1,(P2903-MAR1!$B$13)/MAR1!$D$13,(P2903-MAR1!$C$13)/MAR1!$E$13)</f>
        <v/>
      </c>
    </row>
    <row r="2904">
      <c r="A2904" s="5" t="n">
        <v>2903</v>
      </c>
      <c r="B2904" s="5" t="n">
        <v>8</v>
      </c>
      <c r="C2904" s="5" t="n">
        <v>348</v>
      </c>
      <c r="D2904" s="5" t="n">
        <v>12</v>
      </c>
      <c r="E2904" s="5" t="n">
        <v>0</v>
      </c>
      <c r="F2904" s="5" t="n">
        <v>27.3</v>
      </c>
      <c r="G2904" s="5" t="n">
        <v>15</v>
      </c>
      <c r="H2904" s="5" t="n">
        <v>12.69</v>
      </c>
      <c r="I2904" s="6">
        <f>IF(E2904&gt;=Markov!$B$3,1,0)</f>
        <v/>
      </c>
      <c r="J2904" s="6">
        <f>I2903</f>
        <v/>
      </c>
      <c r="K2904" s="7">
        <f>MAR1!$B$5+MAR1!$C$5*COS(2*PI()*$C2904/365)+MAR1!$D$5*SIN(2*PI()*$C2904/365)</f>
        <v/>
      </c>
      <c r="L2904" s="7">
        <f>MAR1!$B$6+MAR1!$C$6*COS(2*PI()*$C2904/365)+MAR1!$D$6*SIN(2*PI()*$C2904/365)</f>
        <v/>
      </c>
      <c r="M2904" s="7">
        <f>MAR1!$B$7+MAR1!$C$7*COS(2*PI()*$C2904/365)+MAR1!$D$7*SIN(2*PI()*$C2904/365)</f>
        <v/>
      </c>
      <c r="N2904" s="7">
        <f>F2904-K2904</f>
        <v/>
      </c>
      <c r="O2904" s="7">
        <f>G2904-L2904</f>
        <v/>
      </c>
      <c r="P2904" s="7">
        <f>H2904-M2904</f>
        <v/>
      </c>
      <c r="Q2904" s="7">
        <f>IF($I2904=1,(N2904-MAR1!$B$11)/MAR1!$D$11,(N2904-MAR1!$C$11)/MAR1!$E$11)</f>
        <v/>
      </c>
      <c r="R2904" s="7">
        <f>IF($I2904=1,(O2904-MAR1!$B$12)/MAR1!$D$12,(O2904-MAR1!$C$12)/MAR1!$E$12)</f>
        <v/>
      </c>
      <c r="S2904" s="7">
        <f>IF($I2904=1,(P2904-MAR1!$B$13)/MAR1!$D$13,(P2904-MAR1!$C$13)/MAR1!$E$13)</f>
        <v/>
      </c>
    </row>
    <row r="2905">
      <c r="A2905" s="5" t="n">
        <v>2904</v>
      </c>
      <c r="B2905" s="5" t="n">
        <v>8</v>
      </c>
      <c r="C2905" s="5" t="n">
        <v>349</v>
      </c>
      <c r="D2905" s="5" t="n">
        <v>12</v>
      </c>
      <c r="E2905" s="5" t="n">
        <v>0</v>
      </c>
      <c r="F2905" s="5" t="n">
        <v>26.9</v>
      </c>
      <c r="G2905" s="5" t="n">
        <v>14.3</v>
      </c>
      <c r="H2905" s="5" t="n">
        <v>10.36</v>
      </c>
      <c r="I2905" s="6">
        <f>IF(E2905&gt;=Markov!$B$3,1,0)</f>
        <v/>
      </c>
      <c r="J2905" s="6">
        <f>I2904</f>
        <v/>
      </c>
      <c r="K2905" s="7">
        <f>MAR1!$B$5+MAR1!$C$5*COS(2*PI()*$C2905/365)+MAR1!$D$5*SIN(2*PI()*$C2905/365)</f>
        <v/>
      </c>
      <c r="L2905" s="7">
        <f>MAR1!$B$6+MAR1!$C$6*COS(2*PI()*$C2905/365)+MAR1!$D$6*SIN(2*PI()*$C2905/365)</f>
        <v/>
      </c>
      <c r="M2905" s="7">
        <f>MAR1!$B$7+MAR1!$C$7*COS(2*PI()*$C2905/365)+MAR1!$D$7*SIN(2*PI()*$C2905/365)</f>
        <v/>
      </c>
      <c r="N2905" s="7">
        <f>F2905-K2905</f>
        <v/>
      </c>
      <c r="O2905" s="7">
        <f>G2905-L2905</f>
        <v/>
      </c>
      <c r="P2905" s="7">
        <f>H2905-M2905</f>
        <v/>
      </c>
      <c r="Q2905" s="7">
        <f>IF($I2905=1,(N2905-MAR1!$B$11)/MAR1!$D$11,(N2905-MAR1!$C$11)/MAR1!$E$11)</f>
        <v/>
      </c>
      <c r="R2905" s="7">
        <f>IF($I2905=1,(O2905-MAR1!$B$12)/MAR1!$D$12,(O2905-MAR1!$C$12)/MAR1!$E$12)</f>
        <v/>
      </c>
      <c r="S2905" s="7">
        <f>IF($I2905=1,(P2905-MAR1!$B$13)/MAR1!$D$13,(P2905-MAR1!$C$13)/MAR1!$E$13)</f>
        <v/>
      </c>
    </row>
    <row r="2906">
      <c r="A2906" s="5" t="n">
        <v>2905</v>
      </c>
      <c r="B2906" s="5" t="n">
        <v>8</v>
      </c>
      <c r="C2906" s="5" t="n">
        <v>350</v>
      </c>
      <c r="D2906" s="5" t="n">
        <v>12</v>
      </c>
      <c r="E2906" s="5" t="n">
        <v>0</v>
      </c>
      <c r="F2906" s="5" t="n">
        <v>25.7</v>
      </c>
      <c r="G2906" s="5" t="n">
        <v>13.3</v>
      </c>
      <c r="H2906" s="5" t="n">
        <v>11.55</v>
      </c>
      <c r="I2906" s="6">
        <f>IF(E2906&gt;=Markov!$B$3,1,0)</f>
        <v/>
      </c>
      <c r="J2906" s="6">
        <f>I2905</f>
        <v/>
      </c>
      <c r="K2906" s="7">
        <f>MAR1!$B$5+MAR1!$C$5*COS(2*PI()*$C2906/365)+MAR1!$D$5*SIN(2*PI()*$C2906/365)</f>
        <v/>
      </c>
      <c r="L2906" s="7">
        <f>MAR1!$B$6+MAR1!$C$6*COS(2*PI()*$C2906/365)+MAR1!$D$6*SIN(2*PI()*$C2906/365)</f>
        <v/>
      </c>
      <c r="M2906" s="7">
        <f>MAR1!$B$7+MAR1!$C$7*COS(2*PI()*$C2906/365)+MAR1!$D$7*SIN(2*PI()*$C2906/365)</f>
        <v/>
      </c>
      <c r="N2906" s="7">
        <f>F2906-K2906</f>
        <v/>
      </c>
      <c r="O2906" s="7">
        <f>G2906-L2906</f>
        <v/>
      </c>
      <c r="P2906" s="7">
        <f>H2906-M2906</f>
        <v/>
      </c>
      <c r="Q2906" s="7">
        <f>IF($I2906=1,(N2906-MAR1!$B$11)/MAR1!$D$11,(N2906-MAR1!$C$11)/MAR1!$E$11)</f>
        <v/>
      </c>
      <c r="R2906" s="7">
        <f>IF($I2906=1,(O2906-MAR1!$B$12)/MAR1!$D$12,(O2906-MAR1!$C$12)/MAR1!$E$12)</f>
        <v/>
      </c>
      <c r="S2906" s="7">
        <f>IF($I2906=1,(P2906-MAR1!$B$13)/MAR1!$D$13,(P2906-MAR1!$C$13)/MAR1!$E$13)</f>
        <v/>
      </c>
    </row>
    <row r="2907">
      <c r="A2907" s="5" t="n">
        <v>2906</v>
      </c>
      <c r="B2907" s="5" t="n">
        <v>8</v>
      </c>
      <c r="C2907" s="5" t="n">
        <v>351</v>
      </c>
      <c r="D2907" s="5" t="n">
        <v>12</v>
      </c>
      <c r="E2907" s="5" t="n">
        <v>0</v>
      </c>
      <c r="F2907" s="5" t="n">
        <v>27.1</v>
      </c>
      <c r="G2907" s="5" t="n">
        <v>14.7</v>
      </c>
      <c r="H2907" s="5" t="n">
        <v>15.26</v>
      </c>
      <c r="I2907" s="6">
        <f>IF(E2907&gt;=Markov!$B$3,1,0)</f>
        <v/>
      </c>
      <c r="J2907" s="6">
        <f>I2906</f>
        <v/>
      </c>
      <c r="K2907" s="7">
        <f>MAR1!$B$5+MAR1!$C$5*COS(2*PI()*$C2907/365)+MAR1!$D$5*SIN(2*PI()*$C2907/365)</f>
        <v/>
      </c>
      <c r="L2907" s="7">
        <f>MAR1!$B$6+MAR1!$C$6*COS(2*PI()*$C2907/365)+MAR1!$D$6*SIN(2*PI()*$C2907/365)</f>
        <v/>
      </c>
      <c r="M2907" s="7">
        <f>MAR1!$B$7+MAR1!$C$7*COS(2*PI()*$C2907/365)+MAR1!$D$7*SIN(2*PI()*$C2907/365)</f>
        <v/>
      </c>
      <c r="N2907" s="7">
        <f>F2907-K2907</f>
        <v/>
      </c>
      <c r="O2907" s="7">
        <f>G2907-L2907</f>
        <v/>
      </c>
      <c r="P2907" s="7">
        <f>H2907-M2907</f>
        <v/>
      </c>
      <c r="Q2907" s="7">
        <f>IF($I2907=1,(N2907-MAR1!$B$11)/MAR1!$D$11,(N2907-MAR1!$C$11)/MAR1!$E$11)</f>
        <v/>
      </c>
      <c r="R2907" s="7">
        <f>IF($I2907=1,(O2907-MAR1!$B$12)/MAR1!$D$12,(O2907-MAR1!$C$12)/MAR1!$E$12)</f>
        <v/>
      </c>
      <c r="S2907" s="7">
        <f>IF($I2907=1,(P2907-MAR1!$B$13)/MAR1!$D$13,(P2907-MAR1!$C$13)/MAR1!$E$13)</f>
        <v/>
      </c>
    </row>
    <row r="2908">
      <c r="A2908" s="5" t="n">
        <v>2907</v>
      </c>
      <c r="B2908" s="5" t="n">
        <v>8</v>
      </c>
      <c r="C2908" s="5" t="n">
        <v>352</v>
      </c>
      <c r="D2908" s="5" t="n">
        <v>12</v>
      </c>
      <c r="E2908" s="5" t="n">
        <v>0</v>
      </c>
      <c r="F2908" s="5" t="n">
        <v>25.9</v>
      </c>
      <c r="G2908" s="5" t="n">
        <v>12.1</v>
      </c>
      <c r="H2908" s="5" t="n">
        <v>14.95</v>
      </c>
      <c r="I2908" s="6">
        <f>IF(E2908&gt;=Markov!$B$3,1,0)</f>
        <v/>
      </c>
      <c r="J2908" s="6">
        <f>I2907</f>
        <v/>
      </c>
      <c r="K2908" s="7">
        <f>MAR1!$B$5+MAR1!$C$5*COS(2*PI()*$C2908/365)+MAR1!$D$5*SIN(2*PI()*$C2908/365)</f>
        <v/>
      </c>
      <c r="L2908" s="7">
        <f>MAR1!$B$6+MAR1!$C$6*COS(2*PI()*$C2908/365)+MAR1!$D$6*SIN(2*PI()*$C2908/365)</f>
        <v/>
      </c>
      <c r="M2908" s="7">
        <f>MAR1!$B$7+MAR1!$C$7*COS(2*PI()*$C2908/365)+MAR1!$D$7*SIN(2*PI()*$C2908/365)</f>
        <v/>
      </c>
      <c r="N2908" s="7">
        <f>F2908-K2908</f>
        <v/>
      </c>
      <c r="O2908" s="7">
        <f>G2908-L2908</f>
        <v/>
      </c>
      <c r="P2908" s="7">
        <f>H2908-M2908</f>
        <v/>
      </c>
      <c r="Q2908" s="7">
        <f>IF($I2908=1,(N2908-MAR1!$B$11)/MAR1!$D$11,(N2908-MAR1!$C$11)/MAR1!$E$11)</f>
        <v/>
      </c>
      <c r="R2908" s="7">
        <f>IF($I2908=1,(O2908-MAR1!$B$12)/MAR1!$D$12,(O2908-MAR1!$C$12)/MAR1!$E$12)</f>
        <v/>
      </c>
      <c r="S2908" s="7">
        <f>IF($I2908=1,(P2908-MAR1!$B$13)/MAR1!$D$13,(P2908-MAR1!$C$13)/MAR1!$E$13)</f>
        <v/>
      </c>
    </row>
    <row r="2909">
      <c r="A2909" s="5" t="n">
        <v>2908</v>
      </c>
      <c r="B2909" s="5" t="n">
        <v>8</v>
      </c>
      <c r="C2909" s="5" t="n">
        <v>353</v>
      </c>
      <c r="D2909" s="5" t="n">
        <v>12</v>
      </c>
      <c r="E2909" s="5" t="n">
        <v>0</v>
      </c>
      <c r="F2909" s="5" t="n">
        <v>26.4</v>
      </c>
      <c r="G2909" s="5" t="n">
        <v>12</v>
      </c>
      <c r="H2909" s="5" t="n">
        <v>12.8</v>
      </c>
      <c r="I2909" s="6">
        <f>IF(E2909&gt;=Markov!$B$3,1,0)</f>
        <v/>
      </c>
      <c r="J2909" s="6">
        <f>I2908</f>
        <v/>
      </c>
      <c r="K2909" s="7">
        <f>MAR1!$B$5+MAR1!$C$5*COS(2*PI()*$C2909/365)+MAR1!$D$5*SIN(2*PI()*$C2909/365)</f>
        <v/>
      </c>
      <c r="L2909" s="7">
        <f>MAR1!$B$6+MAR1!$C$6*COS(2*PI()*$C2909/365)+MAR1!$D$6*SIN(2*PI()*$C2909/365)</f>
        <v/>
      </c>
      <c r="M2909" s="7">
        <f>MAR1!$B$7+MAR1!$C$7*COS(2*PI()*$C2909/365)+MAR1!$D$7*SIN(2*PI()*$C2909/365)</f>
        <v/>
      </c>
      <c r="N2909" s="7">
        <f>F2909-K2909</f>
        <v/>
      </c>
      <c r="O2909" s="7">
        <f>G2909-L2909</f>
        <v/>
      </c>
      <c r="P2909" s="7">
        <f>H2909-M2909</f>
        <v/>
      </c>
      <c r="Q2909" s="7">
        <f>IF($I2909=1,(N2909-MAR1!$B$11)/MAR1!$D$11,(N2909-MAR1!$C$11)/MAR1!$E$11)</f>
        <v/>
      </c>
      <c r="R2909" s="7">
        <f>IF($I2909=1,(O2909-MAR1!$B$12)/MAR1!$D$12,(O2909-MAR1!$C$12)/MAR1!$E$12)</f>
        <v/>
      </c>
      <c r="S2909" s="7">
        <f>IF($I2909=1,(P2909-MAR1!$B$13)/MAR1!$D$13,(P2909-MAR1!$C$13)/MAR1!$E$13)</f>
        <v/>
      </c>
    </row>
    <row r="2910">
      <c r="A2910" s="5" t="n">
        <v>2909</v>
      </c>
      <c r="B2910" s="5" t="n">
        <v>8</v>
      </c>
      <c r="C2910" s="5" t="n">
        <v>354</v>
      </c>
      <c r="D2910" s="5" t="n">
        <v>12</v>
      </c>
      <c r="E2910" s="5" t="n">
        <v>0</v>
      </c>
      <c r="F2910" s="5" t="n">
        <v>27.7</v>
      </c>
      <c r="G2910" s="5" t="n">
        <v>13.4</v>
      </c>
      <c r="H2910" s="5" t="n">
        <v>16.32</v>
      </c>
      <c r="I2910" s="6">
        <f>IF(E2910&gt;=Markov!$B$3,1,0)</f>
        <v/>
      </c>
      <c r="J2910" s="6">
        <f>I2909</f>
        <v/>
      </c>
      <c r="K2910" s="7">
        <f>MAR1!$B$5+MAR1!$C$5*COS(2*PI()*$C2910/365)+MAR1!$D$5*SIN(2*PI()*$C2910/365)</f>
        <v/>
      </c>
      <c r="L2910" s="7">
        <f>MAR1!$B$6+MAR1!$C$6*COS(2*PI()*$C2910/365)+MAR1!$D$6*SIN(2*PI()*$C2910/365)</f>
        <v/>
      </c>
      <c r="M2910" s="7">
        <f>MAR1!$B$7+MAR1!$C$7*COS(2*PI()*$C2910/365)+MAR1!$D$7*SIN(2*PI()*$C2910/365)</f>
        <v/>
      </c>
      <c r="N2910" s="7">
        <f>F2910-K2910</f>
        <v/>
      </c>
      <c r="O2910" s="7">
        <f>G2910-L2910</f>
        <v/>
      </c>
      <c r="P2910" s="7">
        <f>H2910-M2910</f>
        <v/>
      </c>
      <c r="Q2910" s="7">
        <f>IF($I2910=1,(N2910-MAR1!$B$11)/MAR1!$D$11,(N2910-MAR1!$C$11)/MAR1!$E$11)</f>
        <v/>
      </c>
      <c r="R2910" s="7">
        <f>IF($I2910=1,(O2910-MAR1!$B$12)/MAR1!$D$12,(O2910-MAR1!$C$12)/MAR1!$E$12)</f>
        <v/>
      </c>
      <c r="S2910" s="7">
        <f>IF($I2910=1,(P2910-MAR1!$B$13)/MAR1!$D$13,(P2910-MAR1!$C$13)/MAR1!$E$13)</f>
        <v/>
      </c>
    </row>
    <row r="2911">
      <c r="A2911" s="5" t="n">
        <v>2910</v>
      </c>
      <c r="B2911" s="5" t="n">
        <v>8</v>
      </c>
      <c r="C2911" s="5" t="n">
        <v>355</v>
      </c>
      <c r="D2911" s="5" t="n">
        <v>12</v>
      </c>
      <c r="E2911" s="5" t="n">
        <v>0</v>
      </c>
      <c r="F2911" s="5" t="n">
        <v>27.8</v>
      </c>
      <c r="G2911" s="5" t="n">
        <v>13.6</v>
      </c>
      <c r="H2911" s="5" t="n">
        <v>15.55</v>
      </c>
      <c r="I2911" s="6">
        <f>IF(E2911&gt;=Markov!$B$3,1,0)</f>
        <v/>
      </c>
      <c r="J2911" s="6">
        <f>I2910</f>
        <v/>
      </c>
      <c r="K2911" s="7">
        <f>MAR1!$B$5+MAR1!$C$5*COS(2*PI()*$C2911/365)+MAR1!$D$5*SIN(2*PI()*$C2911/365)</f>
        <v/>
      </c>
      <c r="L2911" s="7">
        <f>MAR1!$B$6+MAR1!$C$6*COS(2*PI()*$C2911/365)+MAR1!$D$6*SIN(2*PI()*$C2911/365)</f>
        <v/>
      </c>
      <c r="M2911" s="7">
        <f>MAR1!$B$7+MAR1!$C$7*COS(2*PI()*$C2911/365)+MAR1!$D$7*SIN(2*PI()*$C2911/365)</f>
        <v/>
      </c>
      <c r="N2911" s="7">
        <f>F2911-K2911</f>
        <v/>
      </c>
      <c r="O2911" s="7">
        <f>G2911-L2911</f>
        <v/>
      </c>
      <c r="P2911" s="7">
        <f>H2911-M2911</f>
        <v/>
      </c>
      <c r="Q2911" s="7">
        <f>IF($I2911=1,(N2911-MAR1!$B$11)/MAR1!$D$11,(N2911-MAR1!$C$11)/MAR1!$E$11)</f>
        <v/>
      </c>
      <c r="R2911" s="7">
        <f>IF($I2911=1,(O2911-MAR1!$B$12)/MAR1!$D$12,(O2911-MAR1!$C$12)/MAR1!$E$12)</f>
        <v/>
      </c>
      <c r="S2911" s="7">
        <f>IF($I2911=1,(P2911-MAR1!$B$13)/MAR1!$D$13,(P2911-MAR1!$C$13)/MAR1!$E$13)</f>
        <v/>
      </c>
    </row>
    <row r="2912">
      <c r="A2912" s="5" t="n">
        <v>2911</v>
      </c>
      <c r="B2912" s="5" t="n">
        <v>8</v>
      </c>
      <c r="C2912" s="5" t="n">
        <v>356</v>
      </c>
      <c r="D2912" s="5" t="n">
        <v>12</v>
      </c>
      <c r="E2912" s="5" t="n">
        <v>0</v>
      </c>
      <c r="F2912" s="5" t="n">
        <v>27.8</v>
      </c>
      <c r="G2912" s="5" t="n">
        <v>13.8</v>
      </c>
      <c r="H2912" s="5" t="n">
        <v>8.369999999999999</v>
      </c>
      <c r="I2912" s="6">
        <f>IF(E2912&gt;=Markov!$B$3,1,0)</f>
        <v/>
      </c>
      <c r="J2912" s="6">
        <f>I2911</f>
        <v/>
      </c>
      <c r="K2912" s="7">
        <f>MAR1!$B$5+MAR1!$C$5*COS(2*PI()*$C2912/365)+MAR1!$D$5*SIN(2*PI()*$C2912/365)</f>
        <v/>
      </c>
      <c r="L2912" s="7">
        <f>MAR1!$B$6+MAR1!$C$6*COS(2*PI()*$C2912/365)+MAR1!$D$6*SIN(2*PI()*$C2912/365)</f>
        <v/>
      </c>
      <c r="M2912" s="7">
        <f>MAR1!$B$7+MAR1!$C$7*COS(2*PI()*$C2912/365)+MAR1!$D$7*SIN(2*PI()*$C2912/365)</f>
        <v/>
      </c>
      <c r="N2912" s="7">
        <f>F2912-K2912</f>
        <v/>
      </c>
      <c r="O2912" s="7">
        <f>G2912-L2912</f>
        <v/>
      </c>
      <c r="P2912" s="7">
        <f>H2912-M2912</f>
        <v/>
      </c>
      <c r="Q2912" s="7">
        <f>IF($I2912=1,(N2912-MAR1!$B$11)/MAR1!$D$11,(N2912-MAR1!$C$11)/MAR1!$E$11)</f>
        <v/>
      </c>
      <c r="R2912" s="7">
        <f>IF($I2912=1,(O2912-MAR1!$B$12)/MAR1!$D$12,(O2912-MAR1!$C$12)/MAR1!$E$12)</f>
        <v/>
      </c>
      <c r="S2912" s="7">
        <f>IF($I2912=1,(P2912-MAR1!$B$13)/MAR1!$D$13,(P2912-MAR1!$C$13)/MAR1!$E$13)</f>
        <v/>
      </c>
    </row>
    <row r="2913">
      <c r="A2913" s="5" t="n">
        <v>2912</v>
      </c>
      <c r="B2913" s="5" t="n">
        <v>8</v>
      </c>
      <c r="C2913" s="5" t="n">
        <v>357</v>
      </c>
      <c r="D2913" s="5" t="n">
        <v>12</v>
      </c>
      <c r="E2913" s="5" t="n">
        <v>0</v>
      </c>
      <c r="F2913" s="5" t="n">
        <v>26.5</v>
      </c>
      <c r="G2913" s="5" t="n">
        <v>12.7</v>
      </c>
      <c r="H2913" s="5" t="n">
        <v>10.22</v>
      </c>
      <c r="I2913" s="6">
        <f>IF(E2913&gt;=Markov!$B$3,1,0)</f>
        <v/>
      </c>
      <c r="J2913" s="6">
        <f>I2912</f>
        <v/>
      </c>
      <c r="K2913" s="7">
        <f>MAR1!$B$5+MAR1!$C$5*COS(2*PI()*$C2913/365)+MAR1!$D$5*SIN(2*PI()*$C2913/365)</f>
        <v/>
      </c>
      <c r="L2913" s="7">
        <f>MAR1!$B$6+MAR1!$C$6*COS(2*PI()*$C2913/365)+MAR1!$D$6*SIN(2*PI()*$C2913/365)</f>
        <v/>
      </c>
      <c r="M2913" s="7">
        <f>MAR1!$B$7+MAR1!$C$7*COS(2*PI()*$C2913/365)+MAR1!$D$7*SIN(2*PI()*$C2913/365)</f>
        <v/>
      </c>
      <c r="N2913" s="7">
        <f>F2913-K2913</f>
        <v/>
      </c>
      <c r="O2913" s="7">
        <f>G2913-L2913</f>
        <v/>
      </c>
      <c r="P2913" s="7">
        <f>H2913-M2913</f>
        <v/>
      </c>
      <c r="Q2913" s="7">
        <f>IF($I2913=1,(N2913-MAR1!$B$11)/MAR1!$D$11,(N2913-MAR1!$C$11)/MAR1!$E$11)</f>
        <v/>
      </c>
      <c r="R2913" s="7">
        <f>IF($I2913=1,(O2913-MAR1!$B$12)/MAR1!$D$12,(O2913-MAR1!$C$12)/MAR1!$E$12)</f>
        <v/>
      </c>
      <c r="S2913" s="7">
        <f>IF($I2913=1,(P2913-MAR1!$B$13)/MAR1!$D$13,(P2913-MAR1!$C$13)/MAR1!$E$13)</f>
        <v/>
      </c>
    </row>
    <row r="2914">
      <c r="A2914" s="5" t="n">
        <v>2913</v>
      </c>
      <c r="B2914" s="5" t="n">
        <v>8</v>
      </c>
      <c r="C2914" s="5" t="n">
        <v>358</v>
      </c>
      <c r="D2914" s="5" t="n">
        <v>12</v>
      </c>
      <c r="E2914" s="5" t="n">
        <v>0</v>
      </c>
      <c r="F2914" s="5" t="n">
        <v>26.7</v>
      </c>
      <c r="G2914" s="5" t="n">
        <v>10.3</v>
      </c>
      <c r="H2914" s="5" t="n">
        <v>16.96</v>
      </c>
      <c r="I2914" s="6">
        <f>IF(E2914&gt;=Markov!$B$3,1,0)</f>
        <v/>
      </c>
      <c r="J2914" s="6">
        <f>I2913</f>
        <v/>
      </c>
      <c r="K2914" s="7">
        <f>MAR1!$B$5+MAR1!$C$5*COS(2*PI()*$C2914/365)+MAR1!$D$5*SIN(2*PI()*$C2914/365)</f>
        <v/>
      </c>
      <c r="L2914" s="7">
        <f>MAR1!$B$6+MAR1!$C$6*COS(2*PI()*$C2914/365)+MAR1!$D$6*SIN(2*PI()*$C2914/365)</f>
        <v/>
      </c>
      <c r="M2914" s="7">
        <f>MAR1!$B$7+MAR1!$C$7*COS(2*PI()*$C2914/365)+MAR1!$D$7*SIN(2*PI()*$C2914/365)</f>
        <v/>
      </c>
      <c r="N2914" s="7">
        <f>F2914-K2914</f>
        <v/>
      </c>
      <c r="O2914" s="7">
        <f>G2914-L2914</f>
        <v/>
      </c>
      <c r="P2914" s="7">
        <f>H2914-M2914</f>
        <v/>
      </c>
      <c r="Q2914" s="7">
        <f>IF($I2914=1,(N2914-MAR1!$B$11)/MAR1!$D$11,(N2914-MAR1!$C$11)/MAR1!$E$11)</f>
        <v/>
      </c>
      <c r="R2914" s="7">
        <f>IF($I2914=1,(O2914-MAR1!$B$12)/MAR1!$D$12,(O2914-MAR1!$C$12)/MAR1!$E$12)</f>
        <v/>
      </c>
      <c r="S2914" s="7">
        <f>IF($I2914=1,(P2914-MAR1!$B$13)/MAR1!$D$13,(P2914-MAR1!$C$13)/MAR1!$E$13)</f>
        <v/>
      </c>
    </row>
    <row r="2915">
      <c r="A2915" s="5" t="n">
        <v>2914</v>
      </c>
      <c r="B2915" s="5" t="n">
        <v>8</v>
      </c>
      <c r="C2915" s="5" t="n">
        <v>359</v>
      </c>
      <c r="D2915" s="5" t="n">
        <v>12</v>
      </c>
      <c r="E2915" s="5" t="n">
        <v>0</v>
      </c>
      <c r="F2915" s="5" t="n">
        <v>29</v>
      </c>
      <c r="G2915" s="5" t="n">
        <v>13.6</v>
      </c>
      <c r="H2915" s="5" t="n">
        <v>16.06</v>
      </c>
      <c r="I2915" s="6">
        <f>IF(E2915&gt;=Markov!$B$3,1,0)</f>
        <v/>
      </c>
      <c r="J2915" s="6">
        <f>I2914</f>
        <v/>
      </c>
      <c r="K2915" s="7">
        <f>MAR1!$B$5+MAR1!$C$5*COS(2*PI()*$C2915/365)+MAR1!$D$5*SIN(2*PI()*$C2915/365)</f>
        <v/>
      </c>
      <c r="L2915" s="7">
        <f>MAR1!$B$6+MAR1!$C$6*COS(2*PI()*$C2915/365)+MAR1!$D$6*SIN(2*PI()*$C2915/365)</f>
        <v/>
      </c>
      <c r="M2915" s="7">
        <f>MAR1!$B$7+MAR1!$C$7*COS(2*PI()*$C2915/365)+MAR1!$D$7*SIN(2*PI()*$C2915/365)</f>
        <v/>
      </c>
      <c r="N2915" s="7">
        <f>F2915-K2915</f>
        <v/>
      </c>
      <c r="O2915" s="7">
        <f>G2915-L2915</f>
        <v/>
      </c>
      <c r="P2915" s="7">
        <f>H2915-M2915</f>
        <v/>
      </c>
      <c r="Q2915" s="7">
        <f>IF($I2915=1,(N2915-MAR1!$B$11)/MAR1!$D$11,(N2915-MAR1!$C$11)/MAR1!$E$11)</f>
        <v/>
      </c>
      <c r="R2915" s="7">
        <f>IF($I2915=1,(O2915-MAR1!$B$12)/MAR1!$D$12,(O2915-MAR1!$C$12)/MAR1!$E$12)</f>
        <v/>
      </c>
      <c r="S2915" s="7">
        <f>IF($I2915=1,(P2915-MAR1!$B$13)/MAR1!$D$13,(P2915-MAR1!$C$13)/MAR1!$E$13)</f>
        <v/>
      </c>
    </row>
    <row r="2916">
      <c r="A2916" s="5" t="n">
        <v>2915</v>
      </c>
      <c r="B2916" s="5" t="n">
        <v>8</v>
      </c>
      <c r="C2916" s="5" t="n">
        <v>360</v>
      </c>
      <c r="D2916" s="5" t="n">
        <v>12</v>
      </c>
      <c r="E2916" s="5" t="n">
        <v>0</v>
      </c>
      <c r="F2916" s="5" t="n">
        <v>30.1</v>
      </c>
      <c r="G2916" s="5" t="n">
        <v>15</v>
      </c>
      <c r="H2916" s="5" t="n">
        <v>19.81</v>
      </c>
      <c r="I2916" s="6">
        <f>IF(E2916&gt;=Markov!$B$3,1,0)</f>
        <v/>
      </c>
      <c r="J2916" s="6">
        <f>I2915</f>
        <v/>
      </c>
      <c r="K2916" s="7">
        <f>MAR1!$B$5+MAR1!$C$5*COS(2*PI()*$C2916/365)+MAR1!$D$5*SIN(2*PI()*$C2916/365)</f>
        <v/>
      </c>
      <c r="L2916" s="7">
        <f>MAR1!$B$6+MAR1!$C$6*COS(2*PI()*$C2916/365)+MAR1!$D$6*SIN(2*PI()*$C2916/365)</f>
        <v/>
      </c>
      <c r="M2916" s="7">
        <f>MAR1!$B$7+MAR1!$C$7*COS(2*PI()*$C2916/365)+MAR1!$D$7*SIN(2*PI()*$C2916/365)</f>
        <v/>
      </c>
      <c r="N2916" s="7">
        <f>F2916-K2916</f>
        <v/>
      </c>
      <c r="O2916" s="7">
        <f>G2916-L2916</f>
        <v/>
      </c>
      <c r="P2916" s="7">
        <f>H2916-M2916</f>
        <v/>
      </c>
      <c r="Q2916" s="7">
        <f>IF($I2916=1,(N2916-MAR1!$B$11)/MAR1!$D$11,(N2916-MAR1!$C$11)/MAR1!$E$11)</f>
        <v/>
      </c>
      <c r="R2916" s="7">
        <f>IF($I2916=1,(O2916-MAR1!$B$12)/MAR1!$D$12,(O2916-MAR1!$C$12)/MAR1!$E$12)</f>
        <v/>
      </c>
      <c r="S2916" s="7">
        <f>IF($I2916=1,(P2916-MAR1!$B$13)/MAR1!$D$13,(P2916-MAR1!$C$13)/MAR1!$E$13)</f>
        <v/>
      </c>
    </row>
    <row r="2917">
      <c r="A2917" s="5" t="n">
        <v>2916</v>
      </c>
      <c r="B2917" s="5" t="n">
        <v>8</v>
      </c>
      <c r="C2917" s="5" t="n">
        <v>361</v>
      </c>
      <c r="D2917" s="5" t="n">
        <v>12</v>
      </c>
      <c r="E2917" s="5" t="n">
        <v>0</v>
      </c>
      <c r="F2917" s="5" t="n">
        <v>31</v>
      </c>
      <c r="G2917" s="5" t="n">
        <v>13.7</v>
      </c>
      <c r="H2917" s="5" t="n">
        <v>18.85</v>
      </c>
      <c r="I2917" s="6">
        <f>IF(E2917&gt;=Markov!$B$3,1,0)</f>
        <v/>
      </c>
      <c r="J2917" s="6">
        <f>I2916</f>
        <v/>
      </c>
      <c r="K2917" s="7">
        <f>MAR1!$B$5+MAR1!$C$5*COS(2*PI()*$C2917/365)+MAR1!$D$5*SIN(2*PI()*$C2917/365)</f>
        <v/>
      </c>
      <c r="L2917" s="7">
        <f>MAR1!$B$6+MAR1!$C$6*COS(2*PI()*$C2917/365)+MAR1!$D$6*SIN(2*PI()*$C2917/365)</f>
        <v/>
      </c>
      <c r="M2917" s="7">
        <f>MAR1!$B$7+MAR1!$C$7*COS(2*PI()*$C2917/365)+MAR1!$D$7*SIN(2*PI()*$C2917/365)</f>
        <v/>
      </c>
      <c r="N2917" s="7">
        <f>F2917-K2917</f>
        <v/>
      </c>
      <c r="O2917" s="7">
        <f>G2917-L2917</f>
        <v/>
      </c>
      <c r="P2917" s="7">
        <f>H2917-M2917</f>
        <v/>
      </c>
      <c r="Q2917" s="7">
        <f>IF($I2917=1,(N2917-MAR1!$B$11)/MAR1!$D$11,(N2917-MAR1!$C$11)/MAR1!$E$11)</f>
        <v/>
      </c>
      <c r="R2917" s="7">
        <f>IF($I2917=1,(O2917-MAR1!$B$12)/MAR1!$D$12,(O2917-MAR1!$C$12)/MAR1!$E$12)</f>
        <v/>
      </c>
      <c r="S2917" s="7">
        <f>IF($I2917=1,(P2917-MAR1!$B$13)/MAR1!$D$13,(P2917-MAR1!$C$13)/MAR1!$E$13)</f>
        <v/>
      </c>
    </row>
    <row r="2918">
      <c r="A2918" s="5" t="n">
        <v>2917</v>
      </c>
      <c r="B2918" s="5" t="n">
        <v>8</v>
      </c>
      <c r="C2918" s="5" t="n">
        <v>362</v>
      </c>
      <c r="D2918" s="5" t="n">
        <v>12</v>
      </c>
      <c r="E2918" s="5" t="n">
        <v>0</v>
      </c>
      <c r="F2918" s="5" t="n">
        <v>27</v>
      </c>
      <c r="G2918" s="5" t="n">
        <v>10.8</v>
      </c>
      <c r="H2918" s="5" t="n">
        <v>16.39</v>
      </c>
      <c r="I2918" s="6">
        <f>IF(E2918&gt;=Markov!$B$3,1,0)</f>
        <v/>
      </c>
      <c r="J2918" s="6">
        <f>I2917</f>
        <v/>
      </c>
      <c r="K2918" s="7">
        <f>MAR1!$B$5+MAR1!$C$5*COS(2*PI()*$C2918/365)+MAR1!$D$5*SIN(2*PI()*$C2918/365)</f>
        <v/>
      </c>
      <c r="L2918" s="7">
        <f>MAR1!$B$6+MAR1!$C$6*COS(2*PI()*$C2918/365)+MAR1!$D$6*SIN(2*PI()*$C2918/365)</f>
        <v/>
      </c>
      <c r="M2918" s="7">
        <f>MAR1!$B$7+MAR1!$C$7*COS(2*PI()*$C2918/365)+MAR1!$D$7*SIN(2*PI()*$C2918/365)</f>
        <v/>
      </c>
      <c r="N2918" s="7">
        <f>F2918-K2918</f>
        <v/>
      </c>
      <c r="O2918" s="7">
        <f>G2918-L2918</f>
        <v/>
      </c>
      <c r="P2918" s="7">
        <f>H2918-M2918</f>
        <v/>
      </c>
      <c r="Q2918" s="7">
        <f>IF($I2918=1,(N2918-MAR1!$B$11)/MAR1!$D$11,(N2918-MAR1!$C$11)/MAR1!$E$11)</f>
        <v/>
      </c>
      <c r="R2918" s="7">
        <f>IF($I2918=1,(O2918-MAR1!$B$12)/MAR1!$D$12,(O2918-MAR1!$C$12)/MAR1!$E$12)</f>
        <v/>
      </c>
      <c r="S2918" s="7">
        <f>IF($I2918=1,(P2918-MAR1!$B$13)/MAR1!$D$13,(P2918-MAR1!$C$13)/MAR1!$E$13)</f>
        <v/>
      </c>
    </row>
    <row r="2919">
      <c r="A2919" s="5" t="n">
        <v>2918</v>
      </c>
      <c r="B2919" s="5" t="n">
        <v>8</v>
      </c>
      <c r="C2919" s="5" t="n">
        <v>363</v>
      </c>
      <c r="D2919" s="5" t="n">
        <v>12</v>
      </c>
      <c r="E2919" s="5" t="n">
        <v>0</v>
      </c>
      <c r="F2919" s="5" t="n">
        <v>29.3</v>
      </c>
      <c r="G2919" s="5" t="n">
        <v>12</v>
      </c>
      <c r="H2919" s="5" t="n">
        <v>11.96</v>
      </c>
      <c r="I2919" s="6">
        <f>IF(E2919&gt;=Markov!$B$3,1,0)</f>
        <v/>
      </c>
      <c r="J2919" s="6">
        <f>I2918</f>
        <v/>
      </c>
      <c r="K2919" s="7">
        <f>MAR1!$B$5+MAR1!$C$5*COS(2*PI()*$C2919/365)+MAR1!$D$5*SIN(2*PI()*$C2919/365)</f>
        <v/>
      </c>
      <c r="L2919" s="7">
        <f>MAR1!$B$6+MAR1!$C$6*COS(2*PI()*$C2919/365)+MAR1!$D$6*SIN(2*PI()*$C2919/365)</f>
        <v/>
      </c>
      <c r="M2919" s="7">
        <f>MAR1!$B$7+MAR1!$C$7*COS(2*PI()*$C2919/365)+MAR1!$D$7*SIN(2*PI()*$C2919/365)</f>
        <v/>
      </c>
      <c r="N2919" s="7">
        <f>F2919-K2919</f>
        <v/>
      </c>
      <c r="O2919" s="7">
        <f>G2919-L2919</f>
        <v/>
      </c>
      <c r="P2919" s="7">
        <f>H2919-M2919</f>
        <v/>
      </c>
      <c r="Q2919" s="7">
        <f>IF($I2919=1,(N2919-MAR1!$B$11)/MAR1!$D$11,(N2919-MAR1!$C$11)/MAR1!$E$11)</f>
        <v/>
      </c>
      <c r="R2919" s="7">
        <f>IF($I2919=1,(O2919-MAR1!$B$12)/MAR1!$D$12,(O2919-MAR1!$C$12)/MAR1!$E$12)</f>
        <v/>
      </c>
      <c r="S2919" s="7">
        <f>IF($I2919=1,(P2919-MAR1!$B$13)/MAR1!$D$13,(P2919-MAR1!$C$13)/MAR1!$E$13)</f>
        <v/>
      </c>
    </row>
    <row r="2920">
      <c r="A2920" s="5" t="n">
        <v>2919</v>
      </c>
      <c r="B2920" s="5" t="n">
        <v>8</v>
      </c>
      <c r="C2920" s="5" t="n">
        <v>364</v>
      </c>
      <c r="D2920" s="5" t="n">
        <v>12</v>
      </c>
      <c r="E2920" s="5" t="n">
        <v>0</v>
      </c>
      <c r="F2920" s="5" t="n">
        <v>28</v>
      </c>
      <c r="G2920" s="5" t="n">
        <v>13.2</v>
      </c>
      <c r="H2920" s="5" t="n">
        <v>12.71</v>
      </c>
      <c r="I2920" s="6">
        <f>IF(E2920&gt;=Markov!$B$3,1,0)</f>
        <v/>
      </c>
      <c r="J2920" s="6">
        <f>I2919</f>
        <v/>
      </c>
      <c r="K2920" s="7">
        <f>MAR1!$B$5+MAR1!$C$5*COS(2*PI()*$C2920/365)+MAR1!$D$5*SIN(2*PI()*$C2920/365)</f>
        <v/>
      </c>
      <c r="L2920" s="7">
        <f>MAR1!$B$6+MAR1!$C$6*COS(2*PI()*$C2920/365)+MAR1!$D$6*SIN(2*PI()*$C2920/365)</f>
        <v/>
      </c>
      <c r="M2920" s="7">
        <f>MAR1!$B$7+MAR1!$C$7*COS(2*PI()*$C2920/365)+MAR1!$D$7*SIN(2*PI()*$C2920/365)</f>
        <v/>
      </c>
      <c r="N2920" s="7">
        <f>F2920-K2920</f>
        <v/>
      </c>
      <c r="O2920" s="7">
        <f>G2920-L2920</f>
        <v/>
      </c>
      <c r="P2920" s="7">
        <f>H2920-M2920</f>
        <v/>
      </c>
      <c r="Q2920" s="7">
        <f>IF($I2920=1,(N2920-MAR1!$B$11)/MAR1!$D$11,(N2920-MAR1!$C$11)/MAR1!$E$11)</f>
        <v/>
      </c>
      <c r="R2920" s="7">
        <f>IF($I2920=1,(O2920-MAR1!$B$12)/MAR1!$D$12,(O2920-MAR1!$C$12)/MAR1!$E$12)</f>
        <v/>
      </c>
      <c r="S2920" s="7">
        <f>IF($I2920=1,(P2920-MAR1!$B$13)/MAR1!$D$13,(P2920-MAR1!$C$13)/MAR1!$E$13)</f>
        <v/>
      </c>
    </row>
    <row r="2921">
      <c r="A2921" s="5" t="n">
        <v>2920</v>
      </c>
      <c r="B2921" s="5" t="n">
        <v>8</v>
      </c>
      <c r="C2921" s="5" t="n">
        <v>365</v>
      </c>
      <c r="D2921" s="5" t="n">
        <v>12</v>
      </c>
      <c r="E2921" s="5" t="n">
        <v>0</v>
      </c>
      <c r="F2921" s="5" t="n">
        <v>30.5</v>
      </c>
      <c r="G2921" s="5" t="n">
        <v>14.4</v>
      </c>
      <c r="H2921" s="5" t="n">
        <v>18.03</v>
      </c>
      <c r="I2921" s="6">
        <f>IF(E2921&gt;=Markov!$B$3,1,0)</f>
        <v/>
      </c>
      <c r="J2921" s="6">
        <f>I2920</f>
        <v/>
      </c>
      <c r="K2921" s="7">
        <f>MAR1!$B$5+MAR1!$C$5*COS(2*PI()*$C2921/365)+MAR1!$D$5*SIN(2*PI()*$C2921/365)</f>
        <v/>
      </c>
      <c r="L2921" s="7">
        <f>MAR1!$B$6+MAR1!$C$6*COS(2*PI()*$C2921/365)+MAR1!$D$6*SIN(2*PI()*$C2921/365)</f>
        <v/>
      </c>
      <c r="M2921" s="7">
        <f>MAR1!$B$7+MAR1!$C$7*COS(2*PI()*$C2921/365)+MAR1!$D$7*SIN(2*PI()*$C2921/365)</f>
        <v/>
      </c>
      <c r="N2921" s="7">
        <f>F2921-K2921</f>
        <v/>
      </c>
      <c r="O2921" s="7">
        <f>G2921-L2921</f>
        <v/>
      </c>
      <c r="P2921" s="7">
        <f>H2921-M2921</f>
        <v/>
      </c>
      <c r="Q2921" s="7">
        <f>IF($I2921=1,(N2921-MAR1!$B$11)/MAR1!$D$11,(N2921-MAR1!$C$11)/MAR1!$E$11)</f>
        <v/>
      </c>
      <c r="R2921" s="7">
        <f>IF($I2921=1,(O2921-MAR1!$B$12)/MAR1!$D$12,(O2921-MAR1!$C$12)/MAR1!$E$12)</f>
        <v/>
      </c>
      <c r="S2921" s="7">
        <f>IF($I2921=1,(P2921-MAR1!$B$13)/MAR1!$D$13,(P2921-MAR1!$C$13)/MAR1!$E$13)</f>
        <v/>
      </c>
    </row>
    <row r="2922">
      <c r="A2922" s="5" t="n">
        <v>2921</v>
      </c>
      <c r="B2922" s="5" t="n">
        <v>9</v>
      </c>
      <c r="C2922" s="5" t="n">
        <v>1</v>
      </c>
      <c r="D2922" s="5" t="n">
        <v>1</v>
      </c>
      <c r="E2922" s="5" t="n">
        <v>0</v>
      </c>
      <c r="F2922" s="5" t="n">
        <v>29.7</v>
      </c>
      <c r="G2922" s="5" t="n">
        <v>15.6</v>
      </c>
      <c r="H2922" s="5" t="n">
        <v>18.1</v>
      </c>
      <c r="I2922" s="6">
        <f>IF(E2922&gt;=Markov!$B$3,1,0)</f>
        <v/>
      </c>
      <c r="J2922" s="6">
        <f>I2921</f>
        <v/>
      </c>
      <c r="K2922" s="7">
        <f>MAR1!$B$5+MAR1!$C$5*COS(2*PI()*$C2922/365)+MAR1!$D$5*SIN(2*PI()*$C2922/365)</f>
        <v/>
      </c>
      <c r="L2922" s="7">
        <f>MAR1!$B$6+MAR1!$C$6*COS(2*PI()*$C2922/365)+MAR1!$D$6*SIN(2*PI()*$C2922/365)</f>
        <v/>
      </c>
      <c r="M2922" s="7">
        <f>MAR1!$B$7+MAR1!$C$7*COS(2*PI()*$C2922/365)+MAR1!$D$7*SIN(2*PI()*$C2922/365)</f>
        <v/>
      </c>
      <c r="N2922" s="7">
        <f>F2922-K2922</f>
        <v/>
      </c>
      <c r="O2922" s="7">
        <f>G2922-L2922</f>
        <v/>
      </c>
      <c r="P2922" s="7">
        <f>H2922-M2922</f>
        <v/>
      </c>
      <c r="Q2922" s="7">
        <f>IF($I2922=1,(N2922-MAR1!$B$11)/MAR1!$D$11,(N2922-MAR1!$C$11)/MAR1!$E$11)</f>
        <v/>
      </c>
      <c r="R2922" s="7">
        <f>IF($I2922=1,(O2922-MAR1!$B$12)/MAR1!$D$12,(O2922-MAR1!$C$12)/MAR1!$E$12)</f>
        <v/>
      </c>
      <c r="S2922" s="7">
        <f>IF($I2922=1,(P2922-MAR1!$B$13)/MAR1!$D$13,(P2922-MAR1!$C$13)/MAR1!$E$13)</f>
        <v/>
      </c>
    </row>
    <row r="2923">
      <c r="A2923" s="5" t="n">
        <v>2922</v>
      </c>
      <c r="B2923" s="5" t="n">
        <v>9</v>
      </c>
      <c r="C2923" s="5" t="n">
        <v>2</v>
      </c>
      <c r="D2923" s="5" t="n">
        <v>1</v>
      </c>
      <c r="E2923" s="5" t="n">
        <v>0</v>
      </c>
      <c r="F2923" s="5" t="n">
        <v>30.8</v>
      </c>
      <c r="G2923" s="5" t="n">
        <v>14.7</v>
      </c>
      <c r="H2923" s="5" t="n">
        <v>19.37</v>
      </c>
      <c r="I2923" s="6">
        <f>IF(E2923&gt;=Markov!$B$3,1,0)</f>
        <v/>
      </c>
      <c r="J2923" s="6">
        <f>I2922</f>
        <v/>
      </c>
      <c r="K2923" s="7">
        <f>MAR1!$B$5+MAR1!$C$5*COS(2*PI()*$C2923/365)+MAR1!$D$5*SIN(2*PI()*$C2923/365)</f>
        <v/>
      </c>
      <c r="L2923" s="7">
        <f>MAR1!$B$6+MAR1!$C$6*COS(2*PI()*$C2923/365)+MAR1!$D$6*SIN(2*PI()*$C2923/365)</f>
        <v/>
      </c>
      <c r="M2923" s="7">
        <f>MAR1!$B$7+MAR1!$C$7*COS(2*PI()*$C2923/365)+MAR1!$D$7*SIN(2*PI()*$C2923/365)</f>
        <v/>
      </c>
      <c r="N2923" s="7">
        <f>F2923-K2923</f>
        <v/>
      </c>
      <c r="O2923" s="7">
        <f>G2923-L2923</f>
        <v/>
      </c>
      <c r="P2923" s="7">
        <f>H2923-M2923</f>
        <v/>
      </c>
      <c r="Q2923" s="7">
        <f>IF($I2923=1,(N2923-MAR1!$B$11)/MAR1!$D$11,(N2923-MAR1!$C$11)/MAR1!$E$11)</f>
        <v/>
      </c>
      <c r="R2923" s="7">
        <f>IF($I2923=1,(O2923-MAR1!$B$12)/MAR1!$D$12,(O2923-MAR1!$C$12)/MAR1!$E$12)</f>
        <v/>
      </c>
      <c r="S2923" s="7">
        <f>IF($I2923=1,(P2923-MAR1!$B$13)/MAR1!$D$13,(P2923-MAR1!$C$13)/MAR1!$E$13)</f>
        <v/>
      </c>
    </row>
    <row r="2924">
      <c r="A2924" s="5" t="n">
        <v>2923</v>
      </c>
      <c r="B2924" s="5" t="n">
        <v>9</v>
      </c>
      <c r="C2924" s="5" t="n">
        <v>3</v>
      </c>
      <c r="D2924" s="5" t="n">
        <v>1</v>
      </c>
      <c r="E2924" s="5" t="n">
        <v>0</v>
      </c>
      <c r="F2924" s="5" t="n">
        <v>30.3</v>
      </c>
      <c r="G2924" s="5" t="n">
        <v>14.7</v>
      </c>
      <c r="H2924" s="5" t="n">
        <v>18.37</v>
      </c>
      <c r="I2924" s="6">
        <f>IF(E2924&gt;=Markov!$B$3,1,0)</f>
        <v/>
      </c>
      <c r="J2924" s="6">
        <f>I2923</f>
        <v/>
      </c>
      <c r="K2924" s="7">
        <f>MAR1!$B$5+MAR1!$C$5*COS(2*PI()*$C2924/365)+MAR1!$D$5*SIN(2*PI()*$C2924/365)</f>
        <v/>
      </c>
      <c r="L2924" s="7">
        <f>MAR1!$B$6+MAR1!$C$6*COS(2*PI()*$C2924/365)+MAR1!$D$6*SIN(2*PI()*$C2924/365)</f>
        <v/>
      </c>
      <c r="M2924" s="7">
        <f>MAR1!$B$7+MAR1!$C$7*COS(2*PI()*$C2924/365)+MAR1!$D$7*SIN(2*PI()*$C2924/365)</f>
        <v/>
      </c>
      <c r="N2924" s="7">
        <f>F2924-K2924</f>
        <v/>
      </c>
      <c r="O2924" s="7">
        <f>G2924-L2924</f>
        <v/>
      </c>
      <c r="P2924" s="7">
        <f>H2924-M2924</f>
        <v/>
      </c>
      <c r="Q2924" s="7">
        <f>IF($I2924=1,(N2924-MAR1!$B$11)/MAR1!$D$11,(N2924-MAR1!$C$11)/MAR1!$E$11)</f>
        <v/>
      </c>
      <c r="R2924" s="7">
        <f>IF($I2924=1,(O2924-MAR1!$B$12)/MAR1!$D$12,(O2924-MAR1!$C$12)/MAR1!$E$12)</f>
        <v/>
      </c>
      <c r="S2924" s="7">
        <f>IF($I2924=1,(P2924-MAR1!$B$13)/MAR1!$D$13,(P2924-MAR1!$C$13)/MAR1!$E$13)</f>
        <v/>
      </c>
    </row>
    <row r="2925">
      <c r="A2925" s="5" t="n">
        <v>2924</v>
      </c>
      <c r="B2925" s="5" t="n">
        <v>9</v>
      </c>
      <c r="C2925" s="5" t="n">
        <v>4</v>
      </c>
      <c r="D2925" s="5" t="n">
        <v>1</v>
      </c>
      <c r="E2925" s="5" t="n">
        <v>0</v>
      </c>
      <c r="F2925" s="5" t="n">
        <v>31.9</v>
      </c>
      <c r="G2925" s="5" t="n">
        <v>16.2</v>
      </c>
      <c r="H2925" s="5" t="n">
        <v>20.12</v>
      </c>
      <c r="I2925" s="6">
        <f>IF(E2925&gt;=Markov!$B$3,1,0)</f>
        <v/>
      </c>
      <c r="J2925" s="6">
        <f>I2924</f>
        <v/>
      </c>
      <c r="K2925" s="7">
        <f>MAR1!$B$5+MAR1!$C$5*COS(2*PI()*$C2925/365)+MAR1!$D$5*SIN(2*PI()*$C2925/365)</f>
        <v/>
      </c>
      <c r="L2925" s="7">
        <f>MAR1!$B$6+MAR1!$C$6*COS(2*PI()*$C2925/365)+MAR1!$D$6*SIN(2*PI()*$C2925/365)</f>
        <v/>
      </c>
      <c r="M2925" s="7">
        <f>MAR1!$B$7+MAR1!$C$7*COS(2*PI()*$C2925/365)+MAR1!$D$7*SIN(2*PI()*$C2925/365)</f>
        <v/>
      </c>
      <c r="N2925" s="7">
        <f>F2925-K2925</f>
        <v/>
      </c>
      <c r="O2925" s="7">
        <f>G2925-L2925</f>
        <v/>
      </c>
      <c r="P2925" s="7">
        <f>H2925-M2925</f>
        <v/>
      </c>
      <c r="Q2925" s="7">
        <f>IF($I2925=1,(N2925-MAR1!$B$11)/MAR1!$D$11,(N2925-MAR1!$C$11)/MAR1!$E$11)</f>
        <v/>
      </c>
      <c r="R2925" s="7">
        <f>IF($I2925=1,(O2925-MAR1!$B$12)/MAR1!$D$12,(O2925-MAR1!$C$12)/MAR1!$E$12)</f>
        <v/>
      </c>
      <c r="S2925" s="7">
        <f>IF($I2925=1,(P2925-MAR1!$B$13)/MAR1!$D$13,(P2925-MAR1!$C$13)/MAR1!$E$13)</f>
        <v/>
      </c>
    </row>
    <row r="2926">
      <c r="A2926" s="5" t="n">
        <v>2925</v>
      </c>
      <c r="B2926" s="5" t="n">
        <v>9</v>
      </c>
      <c r="C2926" s="5" t="n">
        <v>5</v>
      </c>
      <c r="D2926" s="5" t="n">
        <v>1</v>
      </c>
      <c r="E2926" s="5" t="n">
        <v>0</v>
      </c>
      <c r="F2926" s="5" t="n">
        <v>33.3</v>
      </c>
      <c r="G2926" s="5" t="n">
        <v>17</v>
      </c>
      <c r="H2926" s="5" t="n">
        <v>20.86</v>
      </c>
      <c r="I2926" s="6">
        <f>IF(E2926&gt;=Markov!$B$3,1,0)</f>
        <v/>
      </c>
      <c r="J2926" s="6">
        <f>I2925</f>
        <v/>
      </c>
      <c r="K2926" s="7">
        <f>MAR1!$B$5+MAR1!$C$5*COS(2*PI()*$C2926/365)+MAR1!$D$5*SIN(2*PI()*$C2926/365)</f>
        <v/>
      </c>
      <c r="L2926" s="7">
        <f>MAR1!$B$6+MAR1!$C$6*COS(2*PI()*$C2926/365)+MAR1!$D$6*SIN(2*PI()*$C2926/365)</f>
        <v/>
      </c>
      <c r="M2926" s="7">
        <f>MAR1!$B$7+MAR1!$C$7*COS(2*PI()*$C2926/365)+MAR1!$D$7*SIN(2*PI()*$C2926/365)</f>
        <v/>
      </c>
      <c r="N2926" s="7">
        <f>F2926-K2926</f>
        <v/>
      </c>
      <c r="O2926" s="7">
        <f>G2926-L2926</f>
        <v/>
      </c>
      <c r="P2926" s="7">
        <f>H2926-M2926</f>
        <v/>
      </c>
      <c r="Q2926" s="7">
        <f>IF($I2926=1,(N2926-MAR1!$B$11)/MAR1!$D$11,(N2926-MAR1!$C$11)/MAR1!$E$11)</f>
        <v/>
      </c>
      <c r="R2926" s="7">
        <f>IF($I2926=1,(O2926-MAR1!$B$12)/MAR1!$D$12,(O2926-MAR1!$C$12)/MAR1!$E$12)</f>
        <v/>
      </c>
      <c r="S2926" s="7">
        <f>IF($I2926=1,(P2926-MAR1!$B$13)/MAR1!$D$13,(P2926-MAR1!$C$13)/MAR1!$E$13)</f>
        <v/>
      </c>
    </row>
    <row r="2927">
      <c r="A2927" s="5" t="n">
        <v>2926</v>
      </c>
      <c r="B2927" s="5" t="n">
        <v>9</v>
      </c>
      <c r="C2927" s="5" t="n">
        <v>6</v>
      </c>
      <c r="D2927" s="5" t="n">
        <v>1</v>
      </c>
      <c r="E2927" s="5" t="n">
        <v>0</v>
      </c>
      <c r="F2927" s="5" t="n">
        <v>35.1</v>
      </c>
      <c r="G2927" s="5" t="n">
        <v>17.9</v>
      </c>
      <c r="H2927" s="5" t="n">
        <v>27.82</v>
      </c>
      <c r="I2927" s="6">
        <f>IF(E2927&gt;=Markov!$B$3,1,0)</f>
        <v/>
      </c>
      <c r="J2927" s="6">
        <f>I2926</f>
        <v/>
      </c>
      <c r="K2927" s="7">
        <f>MAR1!$B$5+MAR1!$C$5*COS(2*PI()*$C2927/365)+MAR1!$D$5*SIN(2*PI()*$C2927/365)</f>
        <v/>
      </c>
      <c r="L2927" s="7">
        <f>MAR1!$B$6+MAR1!$C$6*COS(2*PI()*$C2927/365)+MAR1!$D$6*SIN(2*PI()*$C2927/365)</f>
        <v/>
      </c>
      <c r="M2927" s="7">
        <f>MAR1!$B$7+MAR1!$C$7*COS(2*PI()*$C2927/365)+MAR1!$D$7*SIN(2*PI()*$C2927/365)</f>
        <v/>
      </c>
      <c r="N2927" s="7">
        <f>F2927-K2927</f>
        <v/>
      </c>
      <c r="O2927" s="7">
        <f>G2927-L2927</f>
        <v/>
      </c>
      <c r="P2927" s="7">
        <f>H2927-M2927</f>
        <v/>
      </c>
      <c r="Q2927" s="7">
        <f>IF($I2927=1,(N2927-MAR1!$B$11)/MAR1!$D$11,(N2927-MAR1!$C$11)/MAR1!$E$11)</f>
        <v/>
      </c>
      <c r="R2927" s="7">
        <f>IF($I2927=1,(O2927-MAR1!$B$12)/MAR1!$D$12,(O2927-MAR1!$C$12)/MAR1!$E$12)</f>
        <v/>
      </c>
      <c r="S2927" s="7">
        <f>IF($I2927=1,(P2927-MAR1!$B$13)/MAR1!$D$13,(P2927-MAR1!$C$13)/MAR1!$E$13)</f>
        <v/>
      </c>
    </row>
    <row r="2928">
      <c r="A2928" s="5" t="n">
        <v>2927</v>
      </c>
      <c r="B2928" s="5" t="n">
        <v>9</v>
      </c>
      <c r="C2928" s="5" t="n">
        <v>7</v>
      </c>
      <c r="D2928" s="5" t="n">
        <v>1</v>
      </c>
      <c r="E2928" s="5" t="n">
        <v>0</v>
      </c>
      <c r="F2928" s="5" t="n">
        <v>34.5</v>
      </c>
      <c r="G2928" s="5" t="n">
        <v>16.8</v>
      </c>
      <c r="H2928" s="5" t="n">
        <v>21.5</v>
      </c>
      <c r="I2928" s="6">
        <f>IF(E2928&gt;=Markov!$B$3,1,0)</f>
        <v/>
      </c>
      <c r="J2928" s="6">
        <f>I2927</f>
        <v/>
      </c>
      <c r="K2928" s="7">
        <f>MAR1!$B$5+MAR1!$C$5*COS(2*PI()*$C2928/365)+MAR1!$D$5*SIN(2*PI()*$C2928/365)</f>
        <v/>
      </c>
      <c r="L2928" s="7">
        <f>MAR1!$B$6+MAR1!$C$6*COS(2*PI()*$C2928/365)+MAR1!$D$6*SIN(2*PI()*$C2928/365)</f>
        <v/>
      </c>
      <c r="M2928" s="7">
        <f>MAR1!$B$7+MAR1!$C$7*COS(2*PI()*$C2928/365)+MAR1!$D$7*SIN(2*PI()*$C2928/365)</f>
        <v/>
      </c>
      <c r="N2928" s="7">
        <f>F2928-K2928</f>
        <v/>
      </c>
      <c r="O2928" s="7">
        <f>G2928-L2928</f>
        <v/>
      </c>
      <c r="P2928" s="7">
        <f>H2928-M2928</f>
        <v/>
      </c>
      <c r="Q2928" s="7">
        <f>IF($I2928=1,(N2928-MAR1!$B$11)/MAR1!$D$11,(N2928-MAR1!$C$11)/MAR1!$E$11)</f>
        <v/>
      </c>
      <c r="R2928" s="7">
        <f>IF($I2928=1,(O2928-MAR1!$B$12)/MAR1!$D$12,(O2928-MAR1!$C$12)/MAR1!$E$12)</f>
        <v/>
      </c>
      <c r="S2928" s="7">
        <f>IF($I2928=1,(P2928-MAR1!$B$13)/MAR1!$D$13,(P2928-MAR1!$C$13)/MAR1!$E$13)</f>
        <v/>
      </c>
    </row>
    <row r="2929">
      <c r="A2929" s="5" t="n">
        <v>2928</v>
      </c>
      <c r="B2929" s="5" t="n">
        <v>9</v>
      </c>
      <c r="C2929" s="5" t="n">
        <v>8</v>
      </c>
      <c r="D2929" s="5" t="n">
        <v>1</v>
      </c>
      <c r="E2929" s="5" t="n">
        <v>0</v>
      </c>
      <c r="F2929" s="5" t="n">
        <v>33.1</v>
      </c>
      <c r="G2929" s="5" t="n">
        <v>17</v>
      </c>
      <c r="H2929" s="5" t="n">
        <v>17.08</v>
      </c>
      <c r="I2929" s="6">
        <f>IF(E2929&gt;=Markov!$B$3,1,0)</f>
        <v/>
      </c>
      <c r="J2929" s="6">
        <f>I2928</f>
        <v/>
      </c>
      <c r="K2929" s="7">
        <f>MAR1!$B$5+MAR1!$C$5*COS(2*PI()*$C2929/365)+MAR1!$D$5*SIN(2*PI()*$C2929/365)</f>
        <v/>
      </c>
      <c r="L2929" s="7">
        <f>MAR1!$B$6+MAR1!$C$6*COS(2*PI()*$C2929/365)+MAR1!$D$6*SIN(2*PI()*$C2929/365)</f>
        <v/>
      </c>
      <c r="M2929" s="7">
        <f>MAR1!$B$7+MAR1!$C$7*COS(2*PI()*$C2929/365)+MAR1!$D$7*SIN(2*PI()*$C2929/365)</f>
        <v/>
      </c>
      <c r="N2929" s="7">
        <f>F2929-K2929</f>
        <v/>
      </c>
      <c r="O2929" s="7">
        <f>G2929-L2929</f>
        <v/>
      </c>
      <c r="P2929" s="7">
        <f>H2929-M2929</f>
        <v/>
      </c>
      <c r="Q2929" s="7">
        <f>IF($I2929=1,(N2929-MAR1!$B$11)/MAR1!$D$11,(N2929-MAR1!$C$11)/MAR1!$E$11)</f>
        <v/>
      </c>
      <c r="R2929" s="7">
        <f>IF($I2929=1,(O2929-MAR1!$B$12)/MAR1!$D$12,(O2929-MAR1!$C$12)/MAR1!$E$12)</f>
        <v/>
      </c>
      <c r="S2929" s="7">
        <f>IF($I2929=1,(P2929-MAR1!$B$13)/MAR1!$D$13,(P2929-MAR1!$C$13)/MAR1!$E$13)</f>
        <v/>
      </c>
    </row>
    <row r="2930">
      <c r="A2930" s="5" t="n">
        <v>2929</v>
      </c>
      <c r="B2930" s="5" t="n">
        <v>9</v>
      </c>
      <c r="C2930" s="5" t="n">
        <v>9</v>
      </c>
      <c r="D2930" s="5" t="n">
        <v>1</v>
      </c>
      <c r="E2930" s="5" t="n">
        <v>0</v>
      </c>
      <c r="F2930" s="5" t="n">
        <v>32.9</v>
      </c>
      <c r="G2930" s="5" t="n">
        <v>17.6</v>
      </c>
      <c r="H2930" s="5" t="n">
        <v>13.98</v>
      </c>
      <c r="I2930" s="6">
        <f>IF(E2930&gt;=Markov!$B$3,1,0)</f>
        <v/>
      </c>
      <c r="J2930" s="6">
        <f>I2929</f>
        <v/>
      </c>
      <c r="K2930" s="7">
        <f>MAR1!$B$5+MAR1!$C$5*COS(2*PI()*$C2930/365)+MAR1!$D$5*SIN(2*PI()*$C2930/365)</f>
        <v/>
      </c>
      <c r="L2930" s="7">
        <f>MAR1!$B$6+MAR1!$C$6*COS(2*PI()*$C2930/365)+MAR1!$D$6*SIN(2*PI()*$C2930/365)</f>
        <v/>
      </c>
      <c r="M2930" s="7">
        <f>MAR1!$B$7+MAR1!$C$7*COS(2*PI()*$C2930/365)+MAR1!$D$7*SIN(2*PI()*$C2930/365)</f>
        <v/>
      </c>
      <c r="N2930" s="7">
        <f>F2930-K2930</f>
        <v/>
      </c>
      <c r="O2930" s="7">
        <f>G2930-L2930</f>
        <v/>
      </c>
      <c r="P2930" s="7">
        <f>H2930-M2930</f>
        <v/>
      </c>
      <c r="Q2930" s="7">
        <f>IF($I2930=1,(N2930-MAR1!$B$11)/MAR1!$D$11,(N2930-MAR1!$C$11)/MAR1!$E$11)</f>
        <v/>
      </c>
      <c r="R2930" s="7">
        <f>IF($I2930=1,(O2930-MAR1!$B$12)/MAR1!$D$12,(O2930-MAR1!$C$12)/MAR1!$E$12)</f>
        <v/>
      </c>
      <c r="S2930" s="7">
        <f>IF($I2930=1,(P2930-MAR1!$B$13)/MAR1!$D$13,(P2930-MAR1!$C$13)/MAR1!$E$13)</f>
        <v/>
      </c>
    </row>
    <row r="2931">
      <c r="A2931" s="5" t="n">
        <v>2930</v>
      </c>
      <c r="B2931" s="5" t="n">
        <v>9</v>
      </c>
      <c r="C2931" s="5" t="n">
        <v>10</v>
      </c>
      <c r="D2931" s="5" t="n">
        <v>1</v>
      </c>
      <c r="E2931" s="5" t="n">
        <v>0</v>
      </c>
      <c r="F2931" s="5" t="n">
        <v>30.8</v>
      </c>
      <c r="G2931" s="5" t="n">
        <v>16.1</v>
      </c>
      <c r="H2931" s="5" t="n">
        <v>16.61</v>
      </c>
      <c r="I2931" s="6">
        <f>IF(E2931&gt;=Markov!$B$3,1,0)</f>
        <v/>
      </c>
      <c r="J2931" s="6">
        <f>I2930</f>
        <v/>
      </c>
      <c r="K2931" s="7">
        <f>MAR1!$B$5+MAR1!$C$5*COS(2*PI()*$C2931/365)+MAR1!$D$5*SIN(2*PI()*$C2931/365)</f>
        <v/>
      </c>
      <c r="L2931" s="7">
        <f>MAR1!$B$6+MAR1!$C$6*COS(2*PI()*$C2931/365)+MAR1!$D$6*SIN(2*PI()*$C2931/365)</f>
        <v/>
      </c>
      <c r="M2931" s="7">
        <f>MAR1!$B$7+MAR1!$C$7*COS(2*PI()*$C2931/365)+MAR1!$D$7*SIN(2*PI()*$C2931/365)</f>
        <v/>
      </c>
      <c r="N2931" s="7">
        <f>F2931-K2931</f>
        <v/>
      </c>
      <c r="O2931" s="7">
        <f>G2931-L2931</f>
        <v/>
      </c>
      <c r="P2931" s="7">
        <f>H2931-M2931</f>
        <v/>
      </c>
      <c r="Q2931" s="7">
        <f>IF($I2931=1,(N2931-MAR1!$B$11)/MAR1!$D$11,(N2931-MAR1!$C$11)/MAR1!$E$11)</f>
        <v/>
      </c>
      <c r="R2931" s="7">
        <f>IF($I2931=1,(O2931-MAR1!$B$12)/MAR1!$D$12,(O2931-MAR1!$C$12)/MAR1!$E$12)</f>
        <v/>
      </c>
      <c r="S2931" s="7">
        <f>IF($I2931=1,(P2931-MAR1!$B$13)/MAR1!$D$13,(P2931-MAR1!$C$13)/MAR1!$E$13)</f>
        <v/>
      </c>
    </row>
    <row r="2932">
      <c r="A2932" s="5" t="n">
        <v>2931</v>
      </c>
      <c r="B2932" s="5" t="n">
        <v>9</v>
      </c>
      <c r="C2932" s="5" t="n">
        <v>11</v>
      </c>
      <c r="D2932" s="5" t="n">
        <v>1</v>
      </c>
      <c r="E2932" s="5" t="n">
        <v>0</v>
      </c>
      <c r="F2932" s="5" t="n">
        <v>30.4</v>
      </c>
      <c r="G2932" s="5" t="n">
        <v>15</v>
      </c>
      <c r="H2932" s="5" t="n">
        <v>13.83</v>
      </c>
      <c r="I2932" s="6">
        <f>IF(E2932&gt;=Markov!$B$3,1,0)</f>
        <v/>
      </c>
      <c r="J2932" s="6">
        <f>I2931</f>
        <v/>
      </c>
      <c r="K2932" s="7">
        <f>MAR1!$B$5+MAR1!$C$5*COS(2*PI()*$C2932/365)+MAR1!$D$5*SIN(2*PI()*$C2932/365)</f>
        <v/>
      </c>
      <c r="L2932" s="7">
        <f>MAR1!$B$6+MAR1!$C$6*COS(2*PI()*$C2932/365)+MAR1!$D$6*SIN(2*PI()*$C2932/365)</f>
        <v/>
      </c>
      <c r="M2932" s="7">
        <f>MAR1!$B$7+MAR1!$C$7*COS(2*PI()*$C2932/365)+MAR1!$D$7*SIN(2*PI()*$C2932/365)</f>
        <v/>
      </c>
      <c r="N2932" s="7">
        <f>F2932-K2932</f>
        <v/>
      </c>
      <c r="O2932" s="7">
        <f>G2932-L2932</f>
        <v/>
      </c>
      <c r="P2932" s="7">
        <f>H2932-M2932</f>
        <v/>
      </c>
      <c r="Q2932" s="7">
        <f>IF($I2932=1,(N2932-MAR1!$B$11)/MAR1!$D$11,(N2932-MAR1!$C$11)/MAR1!$E$11)</f>
        <v/>
      </c>
      <c r="R2932" s="7">
        <f>IF($I2932=1,(O2932-MAR1!$B$12)/MAR1!$D$12,(O2932-MAR1!$C$12)/MAR1!$E$12)</f>
        <v/>
      </c>
      <c r="S2932" s="7">
        <f>IF($I2932=1,(P2932-MAR1!$B$13)/MAR1!$D$13,(P2932-MAR1!$C$13)/MAR1!$E$13)</f>
        <v/>
      </c>
    </row>
    <row r="2933">
      <c r="A2933" s="5" t="n">
        <v>2932</v>
      </c>
      <c r="B2933" s="5" t="n">
        <v>9</v>
      </c>
      <c r="C2933" s="5" t="n">
        <v>12</v>
      </c>
      <c r="D2933" s="5" t="n">
        <v>1</v>
      </c>
      <c r="E2933" s="5" t="n">
        <v>0</v>
      </c>
      <c r="F2933" s="5" t="n">
        <v>31.5</v>
      </c>
      <c r="G2933" s="5" t="n">
        <v>16</v>
      </c>
      <c r="H2933" s="5" t="n">
        <v>16.05</v>
      </c>
      <c r="I2933" s="6">
        <f>IF(E2933&gt;=Markov!$B$3,1,0)</f>
        <v/>
      </c>
      <c r="J2933" s="6">
        <f>I2932</f>
        <v/>
      </c>
      <c r="K2933" s="7">
        <f>MAR1!$B$5+MAR1!$C$5*COS(2*PI()*$C2933/365)+MAR1!$D$5*SIN(2*PI()*$C2933/365)</f>
        <v/>
      </c>
      <c r="L2933" s="7">
        <f>MAR1!$B$6+MAR1!$C$6*COS(2*PI()*$C2933/365)+MAR1!$D$6*SIN(2*PI()*$C2933/365)</f>
        <v/>
      </c>
      <c r="M2933" s="7">
        <f>MAR1!$B$7+MAR1!$C$7*COS(2*PI()*$C2933/365)+MAR1!$D$7*SIN(2*PI()*$C2933/365)</f>
        <v/>
      </c>
      <c r="N2933" s="7">
        <f>F2933-K2933</f>
        <v/>
      </c>
      <c r="O2933" s="7">
        <f>G2933-L2933</f>
        <v/>
      </c>
      <c r="P2933" s="7">
        <f>H2933-M2933</f>
        <v/>
      </c>
      <c r="Q2933" s="7">
        <f>IF($I2933=1,(N2933-MAR1!$B$11)/MAR1!$D$11,(N2933-MAR1!$C$11)/MAR1!$E$11)</f>
        <v/>
      </c>
      <c r="R2933" s="7">
        <f>IF($I2933=1,(O2933-MAR1!$B$12)/MAR1!$D$12,(O2933-MAR1!$C$12)/MAR1!$E$12)</f>
        <v/>
      </c>
      <c r="S2933" s="7">
        <f>IF($I2933=1,(P2933-MAR1!$B$13)/MAR1!$D$13,(P2933-MAR1!$C$13)/MAR1!$E$13)</f>
        <v/>
      </c>
    </row>
    <row r="2934">
      <c r="A2934" s="5" t="n">
        <v>2933</v>
      </c>
      <c r="B2934" s="5" t="n">
        <v>9</v>
      </c>
      <c r="C2934" s="5" t="n">
        <v>13</v>
      </c>
      <c r="D2934" s="5" t="n">
        <v>1</v>
      </c>
      <c r="E2934" s="5" t="n">
        <v>0</v>
      </c>
      <c r="F2934" s="5" t="n">
        <v>31.2</v>
      </c>
      <c r="G2934" s="5" t="n">
        <v>15.5</v>
      </c>
      <c r="H2934" s="5" t="n">
        <v>17.73</v>
      </c>
      <c r="I2934" s="6">
        <f>IF(E2934&gt;=Markov!$B$3,1,0)</f>
        <v/>
      </c>
      <c r="J2934" s="6">
        <f>I2933</f>
        <v/>
      </c>
      <c r="K2934" s="7">
        <f>MAR1!$B$5+MAR1!$C$5*COS(2*PI()*$C2934/365)+MAR1!$D$5*SIN(2*PI()*$C2934/365)</f>
        <v/>
      </c>
      <c r="L2934" s="7">
        <f>MAR1!$B$6+MAR1!$C$6*COS(2*PI()*$C2934/365)+MAR1!$D$6*SIN(2*PI()*$C2934/365)</f>
        <v/>
      </c>
      <c r="M2934" s="7">
        <f>MAR1!$B$7+MAR1!$C$7*COS(2*PI()*$C2934/365)+MAR1!$D$7*SIN(2*PI()*$C2934/365)</f>
        <v/>
      </c>
      <c r="N2934" s="7">
        <f>F2934-K2934</f>
        <v/>
      </c>
      <c r="O2934" s="7">
        <f>G2934-L2934</f>
        <v/>
      </c>
      <c r="P2934" s="7">
        <f>H2934-M2934</f>
        <v/>
      </c>
      <c r="Q2934" s="7">
        <f>IF($I2934=1,(N2934-MAR1!$B$11)/MAR1!$D$11,(N2934-MAR1!$C$11)/MAR1!$E$11)</f>
        <v/>
      </c>
      <c r="R2934" s="7">
        <f>IF($I2934=1,(O2934-MAR1!$B$12)/MAR1!$D$12,(O2934-MAR1!$C$12)/MAR1!$E$12)</f>
        <v/>
      </c>
      <c r="S2934" s="7">
        <f>IF($I2934=1,(P2934-MAR1!$B$13)/MAR1!$D$13,(P2934-MAR1!$C$13)/MAR1!$E$13)</f>
        <v/>
      </c>
    </row>
    <row r="2935">
      <c r="A2935" s="5" t="n">
        <v>2934</v>
      </c>
      <c r="B2935" s="5" t="n">
        <v>9</v>
      </c>
      <c r="C2935" s="5" t="n">
        <v>14</v>
      </c>
      <c r="D2935" s="5" t="n">
        <v>1</v>
      </c>
      <c r="E2935" s="5" t="n">
        <v>0</v>
      </c>
      <c r="F2935" s="5" t="n">
        <v>28.2</v>
      </c>
      <c r="G2935" s="5" t="n">
        <v>13.6</v>
      </c>
      <c r="H2935" s="5" t="n">
        <v>16.67</v>
      </c>
      <c r="I2935" s="6">
        <f>IF(E2935&gt;=Markov!$B$3,1,0)</f>
        <v/>
      </c>
      <c r="J2935" s="6">
        <f>I2934</f>
        <v/>
      </c>
      <c r="K2935" s="7">
        <f>MAR1!$B$5+MAR1!$C$5*COS(2*PI()*$C2935/365)+MAR1!$D$5*SIN(2*PI()*$C2935/365)</f>
        <v/>
      </c>
      <c r="L2935" s="7">
        <f>MAR1!$B$6+MAR1!$C$6*COS(2*PI()*$C2935/365)+MAR1!$D$6*SIN(2*PI()*$C2935/365)</f>
        <v/>
      </c>
      <c r="M2935" s="7">
        <f>MAR1!$B$7+MAR1!$C$7*COS(2*PI()*$C2935/365)+MAR1!$D$7*SIN(2*PI()*$C2935/365)</f>
        <v/>
      </c>
      <c r="N2935" s="7">
        <f>F2935-K2935</f>
        <v/>
      </c>
      <c r="O2935" s="7">
        <f>G2935-L2935</f>
        <v/>
      </c>
      <c r="P2935" s="7">
        <f>H2935-M2935</f>
        <v/>
      </c>
      <c r="Q2935" s="7">
        <f>IF($I2935=1,(N2935-MAR1!$B$11)/MAR1!$D$11,(N2935-MAR1!$C$11)/MAR1!$E$11)</f>
        <v/>
      </c>
      <c r="R2935" s="7">
        <f>IF($I2935=1,(O2935-MAR1!$B$12)/MAR1!$D$12,(O2935-MAR1!$C$12)/MAR1!$E$12)</f>
        <v/>
      </c>
      <c r="S2935" s="7">
        <f>IF($I2935=1,(P2935-MAR1!$B$13)/MAR1!$D$13,(P2935-MAR1!$C$13)/MAR1!$E$13)</f>
        <v/>
      </c>
    </row>
    <row r="2936">
      <c r="A2936" s="5" t="n">
        <v>2935</v>
      </c>
      <c r="B2936" s="5" t="n">
        <v>9</v>
      </c>
      <c r="C2936" s="5" t="n">
        <v>15</v>
      </c>
      <c r="D2936" s="5" t="n">
        <v>1</v>
      </c>
      <c r="E2936" s="5" t="n">
        <v>0</v>
      </c>
      <c r="F2936" s="5" t="n">
        <v>31.2</v>
      </c>
      <c r="G2936" s="5" t="n">
        <v>16.2</v>
      </c>
      <c r="H2936" s="5" t="n">
        <v>16.51</v>
      </c>
      <c r="I2936" s="6">
        <f>IF(E2936&gt;=Markov!$B$3,1,0)</f>
        <v/>
      </c>
      <c r="J2936" s="6">
        <f>I2935</f>
        <v/>
      </c>
      <c r="K2936" s="7">
        <f>MAR1!$B$5+MAR1!$C$5*COS(2*PI()*$C2936/365)+MAR1!$D$5*SIN(2*PI()*$C2936/365)</f>
        <v/>
      </c>
      <c r="L2936" s="7">
        <f>MAR1!$B$6+MAR1!$C$6*COS(2*PI()*$C2936/365)+MAR1!$D$6*SIN(2*PI()*$C2936/365)</f>
        <v/>
      </c>
      <c r="M2936" s="7">
        <f>MAR1!$B$7+MAR1!$C$7*COS(2*PI()*$C2936/365)+MAR1!$D$7*SIN(2*PI()*$C2936/365)</f>
        <v/>
      </c>
      <c r="N2936" s="7">
        <f>F2936-K2936</f>
        <v/>
      </c>
      <c r="O2936" s="7">
        <f>G2936-L2936</f>
        <v/>
      </c>
      <c r="P2936" s="7">
        <f>H2936-M2936</f>
        <v/>
      </c>
      <c r="Q2936" s="7">
        <f>IF($I2936=1,(N2936-MAR1!$B$11)/MAR1!$D$11,(N2936-MAR1!$C$11)/MAR1!$E$11)</f>
        <v/>
      </c>
      <c r="R2936" s="7">
        <f>IF($I2936=1,(O2936-MAR1!$B$12)/MAR1!$D$12,(O2936-MAR1!$C$12)/MAR1!$E$12)</f>
        <v/>
      </c>
      <c r="S2936" s="7">
        <f>IF($I2936=1,(P2936-MAR1!$B$13)/MAR1!$D$13,(P2936-MAR1!$C$13)/MAR1!$E$13)</f>
        <v/>
      </c>
    </row>
    <row r="2937">
      <c r="A2937" s="5" t="n">
        <v>2936</v>
      </c>
      <c r="B2937" s="5" t="n">
        <v>9</v>
      </c>
      <c r="C2937" s="5" t="n">
        <v>16</v>
      </c>
      <c r="D2937" s="5" t="n">
        <v>1</v>
      </c>
      <c r="E2937" s="5" t="n">
        <v>0</v>
      </c>
      <c r="F2937" s="5" t="n">
        <v>34.6</v>
      </c>
      <c r="G2937" s="5" t="n">
        <v>17</v>
      </c>
      <c r="H2937" s="5" t="n">
        <v>20.38</v>
      </c>
      <c r="I2937" s="6">
        <f>IF(E2937&gt;=Markov!$B$3,1,0)</f>
        <v/>
      </c>
      <c r="J2937" s="6">
        <f>I2936</f>
        <v/>
      </c>
      <c r="K2937" s="7">
        <f>MAR1!$B$5+MAR1!$C$5*COS(2*PI()*$C2937/365)+MAR1!$D$5*SIN(2*PI()*$C2937/365)</f>
        <v/>
      </c>
      <c r="L2937" s="7">
        <f>MAR1!$B$6+MAR1!$C$6*COS(2*PI()*$C2937/365)+MAR1!$D$6*SIN(2*PI()*$C2937/365)</f>
        <v/>
      </c>
      <c r="M2937" s="7">
        <f>MAR1!$B$7+MAR1!$C$7*COS(2*PI()*$C2937/365)+MAR1!$D$7*SIN(2*PI()*$C2937/365)</f>
        <v/>
      </c>
      <c r="N2937" s="7">
        <f>F2937-K2937</f>
        <v/>
      </c>
      <c r="O2937" s="7">
        <f>G2937-L2937</f>
        <v/>
      </c>
      <c r="P2937" s="7">
        <f>H2937-M2937</f>
        <v/>
      </c>
      <c r="Q2937" s="7">
        <f>IF($I2937=1,(N2937-MAR1!$B$11)/MAR1!$D$11,(N2937-MAR1!$C$11)/MAR1!$E$11)</f>
        <v/>
      </c>
      <c r="R2937" s="7">
        <f>IF($I2937=1,(O2937-MAR1!$B$12)/MAR1!$D$12,(O2937-MAR1!$C$12)/MAR1!$E$12)</f>
        <v/>
      </c>
      <c r="S2937" s="7">
        <f>IF($I2937=1,(P2937-MAR1!$B$13)/MAR1!$D$13,(P2937-MAR1!$C$13)/MAR1!$E$13)</f>
        <v/>
      </c>
    </row>
    <row r="2938">
      <c r="A2938" s="5" t="n">
        <v>2937</v>
      </c>
      <c r="B2938" s="5" t="n">
        <v>9</v>
      </c>
      <c r="C2938" s="5" t="n">
        <v>17</v>
      </c>
      <c r="D2938" s="5" t="n">
        <v>1</v>
      </c>
      <c r="E2938" s="5" t="n">
        <v>0</v>
      </c>
      <c r="F2938" s="5" t="n">
        <v>32.7</v>
      </c>
      <c r="G2938" s="5" t="n">
        <v>14.8</v>
      </c>
      <c r="H2938" s="5" t="n">
        <v>20.79</v>
      </c>
      <c r="I2938" s="6">
        <f>IF(E2938&gt;=Markov!$B$3,1,0)</f>
        <v/>
      </c>
      <c r="J2938" s="6">
        <f>I2937</f>
        <v/>
      </c>
      <c r="K2938" s="7">
        <f>MAR1!$B$5+MAR1!$C$5*COS(2*PI()*$C2938/365)+MAR1!$D$5*SIN(2*PI()*$C2938/365)</f>
        <v/>
      </c>
      <c r="L2938" s="7">
        <f>MAR1!$B$6+MAR1!$C$6*COS(2*PI()*$C2938/365)+MAR1!$D$6*SIN(2*PI()*$C2938/365)</f>
        <v/>
      </c>
      <c r="M2938" s="7">
        <f>MAR1!$B$7+MAR1!$C$7*COS(2*PI()*$C2938/365)+MAR1!$D$7*SIN(2*PI()*$C2938/365)</f>
        <v/>
      </c>
      <c r="N2938" s="7">
        <f>F2938-K2938</f>
        <v/>
      </c>
      <c r="O2938" s="7">
        <f>G2938-L2938</f>
        <v/>
      </c>
      <c r="P2938" s="7">
        <f>H2938-M2938</f>
        <v/>
      </c>
      <c r="Q2938" s="7">
        <f>IF($I2938=1,(N2938-MAR1!$B$11)/MAR1!$D$11,(N2938-MAR1!$C$11)/MAR1!$E$11)</f>
        <v/>
      </c>
      <c r="R2938" s="7">
        <f>IF($I2938=1,(O2938-MAR1!$B$12)/MAR1!$D$12,(O2938-MAR1!$C$12)/MAR1!$E$12)</f>
        <v/>
      </c>
      <c r="S2938" s="7">
        <f>IF($I2938=1,(P2938-MAR1!$B$13)/MAR1!$D$13,(P2938-MAR1!$C$13)/MAR1!$E$13)</f>
        <v/>
      </c>
    </row>
    <row r="2939">
      <c r="A2939" s="5" t="n">
        <v>2938</v>
      </c>
      <c r="B2939" s="5" t="n">
        <v>9</v>
      </c>
      <c r="C2939" s="5" t="n">
        <v>18</v>
      </c>
      <c r="D2939" s="5" t="n">
        <v>1</v>
      </c>
      <c r="E2939" s="5" t="n">
        <v>0</v>
      </c>
      <c r="F2939" s="5" t="n">
        <v>32.3</v>
      </c>
      <c r="G2939" s="5" t="n">
        <v>14.1</v>
      </c>
      <c r="H2939" s="5" t="n">
        <v>20.66</v>
      </c>
      <c r="I2939" s="6">
        <f>IF(E2939&gt;=Markov!$B$3,1,0)</f>
        <v/>
      </c>
      <c r="J2939" s="6">
        <f>I2938</f>
        <v/>
      </c>
      <c r="K2939" s="7">
        <f>MAR1!$B$5+MAR1!$C$5*COS(2*PI()*$C2939/365)+MAR1!$D$5*SIN(2*PI()*$C2939/365)</f>
        <v/>
      </c>
      <c r="L2939" s="7">
        <f>MAR1!$B$6+MAR1!$C$6*COS(2*PI()*$C2939/365)+MAR1!$D$6*SIN(2*PI()*$C2939/365)</f>
        <v/>
      </c>
      <c r="M2939" s="7">
        <f>MAR1!$B$7+MAR1!$C$7*COS(2*PI()*$C2939/365)+MAR1!$D$7*SIN(2*PI()*$C2939/365)</f>
        <v/>
      </c>
      <c r="N2939" s="7">
        <f>F2939-K2939</f>
        <v/>
      </c>
      <c r="O2939" s="7">
        <f>G2939-L2939</f>
        <v/>
      </c>
      <c r="P2939" s="7">
        <f>H2939-M2939</f>
        <v/>
      </c>
      <c r="Q2939" s="7">
        <f>IF($I2939=1,(N2939-MAR1!$B$11)/MAR1!$D$11,(N2939-MAR1!$C$11)/MAR1!$E$11)</f>
        <v/>
      </c>
      <c r="R2939" s="7">
        <f>IF($I2939=1,(O2939-MAR1!$B$12)/MAR1!$D$12,(O2939-MAR1!$C$12)/MAR1!$E$12)</f>
        <v/>
      </c>
      <c r="S2939" s="7">
        <f>IF($I2939=1,(P2939-MAR1!$B$13)/MAR1!$D$13,(P2939-MAR1!$C$13)/MAR1!$E$13)</f>
        <v/>
      </c>
    </row>
    <row r="2940">
      <c r="A2940" s="5" t="n">
        <v>2939</v>
      </c>
      <c r="B2940" s="5" t="n">
        <v>9</v>
      </c>
      <c r="C2940" s="5" t="n">
        <v>19</v>
      </c>
      <c r="D2940" s="5" t="n">
        <v>1</v>
      </c>
      <c r="E2940" s="5" t="n">
        <v>0</v>
      </c>
      <c r="F2940" s="5" t="n">
        <v>32.3</v>
      </c>
      <c r="G2940" s="5" t="n">
        <v>15.5</v>
      </c>
      <c r="H2940" s="5" t="n">
        <v>22.98</v>
      </c>
      <c r="I2940" s="6">
        <f>IF(E2940&gt;=Markov!$B$3,1,0)</f>
        <v/>
      </c>
      <c r="J2940" s="6">
        <f>I2939</f>
        <v/>
      </c>
      <c r="K2940" s="7">
        <f>MAR1!$B$5+MAR1!$C$5*COS(2*PI()*$C2940/365)+MAR1!$D$5*SIN(2*PI()*$C2940/365)</f>
        <v/>
      </c>
      <c r="L2940" s="7">
        <f>MAR1!$B$6+MAR1!$C$6*COS(2*PI()*$C2940/365)+MAR1!$D$6*SIN(2*PI()*$C2940/365)</f>
        <v/>
      </c>
      <c r="M2940" s="7">
        <f>MAR1!$B$7+MAR1!$C$7*COS(2*PI()*$C2940/365)+MAR1!$D$7*SIN(2*PI()*$C2940/365)</f>
        <v/>
      </c>
      <c r="N2940" s="7">
        <f>F2940-K2940</f>
        <v/>
      </c>
      <c r="O2940" s="7">
        <f>G2940-L2940</f>
        <v/>
      </c>
      <c r="P2940" s="7">
        <f>H2940-M2940</f>
        <v/>
      </c>
      <c r="Q2940" s="7">
        <f>IF($I2940=1,(N2940-MAR1!$B$11)/MAR1!$D$11,(N2940-MAR1!$C$11)/MAR1!$E$11)</f>
        <v/>
      </c>
      <c r="R2940" s="7">
        <f>IF($I2940=1,(O2940-MAR1!$B$12)/MAR1!$D$12,(O2940-MAR1!$C$12)/MAR1!$E$12)</f>
        <v/>
      </c>
      <c r="S2940" s="7">
        <f>IF($I2940=1,(P2940-MAR1!$B$13)/MAR1!$D$13,(P2940-MAR1!$C$13)/MAR1!$E$13)</f>
        <v/>
      </c>
    </row>
    <row r="2941">
      <c r="A2941" s="5" t="n">
        <v>2940</v>
      </c>
      <c r="B2941" s="5" t="n">
        <v>9</v>
      </c>
      <c r="C2941" s="5" t="n">
        <v>20</v>
      </c>
      <c r="D2941" s="5" t="n">
        <v>1</v>
      </c>
      <c r="E2941" s="5" t="n">
        <v>0</v>
      </c>
      <c r="F2941" s="5" t="n">
        <v>29.8</v>
      </c>
      <c r="G2941" s="5" t="n">
        <v>14.5</v>
      </c>
      <c r="H2941" s="5" t="n">
        <v>20.2</v>
      </c>
      <c r="I2941" s="6">
        <f>IF(E2941&gt;=Markov!$B$3,1,0)</f>
        <v/>
      </c>
      <c r="J2941" s="6">
        <f>I2940</f>
        <v/>
      </c>
      <c r="K2941" s="7">
        <f>MAR1!$B$5+MAR1!$C$5*COS(2*PI()*$C2941/365)+MAR1!$D$5*SIN(2*PI()*$C2941/365)</f>
        <v/>
      </c>
      <c r="L2941" s="7">
        <f>MAR1!$B$6+MAR1!$C$6*COS(2*PI()*$C2941/365)+MAR1!$D$6*SIN(2*PI()*$C2941/365)</f>
        <v/>
      </c>
      <c r="M2941" s="7">
        <f>MAR1!$B$7+MAR1!$C$7*COS(2*PI()*$C2941/365)+MAR1!$D$7*SIN(2*PI()*$C2941/365)</f>
        <v/>
      </c>
      <c r="N2941" s="7">
        <f>F2941-K2941</f>
        <v/>
      </c>
      <c r="O2941" s="7">
        <f>G2941-L2941</f>
        <v/>
      </c>
      <c r="P2941" s="7">
        <f>H2941-M2941</f>
        <v/>
      </c>
      <c r="Q2941" s="7">
        <f>IF($I2941=1,(N2941-MAR1!$B$11)/MAR1!$D$11,(N2941-MAR1!$C$11)/MAR1!$E$11)</f>
        <v/>
      </c>
      <c r="R2941" s="7">
        <f>IF($I2941=1,(O2941-MAR1!$B$12)/MAR1!$D$12,(O2941-MAR1!$C$12)/MAR1!$E$12)</f>
        <v/>
      </c>
      <c r="S2941" s="7">
        <f>IF($I2941=1,(P2941-MAR1!$B$13)/MAR1!$D$13,(P2941-MAR1!$C$13)/MAR1!$E$13)</f>
        <v/>
      </c>
    </row>
    <row r="2942">
      <c r="A2942" s="5" t="n">
        <v>2941</v>
      </c>
      <c r="B2942" s="5" t="n">
        <v>9</v>
      </c>
      <c r="C2942" s="5" t="n">
        <v>21</v>
      </c>
      <c r="D2942" s="5" t="n">
        <v>1</v>
      </c>
      <c r="E2942" s="5" t="n">
        <v>0</v>
      </c>
      <c r="F2942" s="5" t="n">
        <v>33.8</v>
      </c>
      <c r="G2942" s="5" t="n">
        <v>16.7</v>
      </c>
      <c r="H2942" s="5" t="n">
        <v>19.13</v>
      </c>
      <c r="I2942" s="6">
        <f>IF(E2942&gt;=Markov!$B$3,1,0)</f>
        <v/>
      </c>
      <c r="J2942" s="6">
        <f>I2941</f>
        <v/>
      </c>
      <c r="K2942" s="7">
        <f>MAR1!$B$5+MAR1!$C$5*COS(2*PI()*$C2942/365)+MAR1!$D$5*SIN(2*PI()*$C2942/365)</f>
        <v/>
      </c>
      <c r="L2942" s="7">
        <f>MAR1!$B$6+MAR1!$C$6*COS(2*PI()*$C2942/365)+MAR1!$D$6*SIN(2*PI()*$C2942/365)</f>
        <v/>
      </c>
      <c r="M2942" s="7">
        <f>MAR1!$B$7+MAR1!$C$7*COS(2*PI()*$C2942/365)+MAR1!$D$7*SIN(2*PI()*$C2942/365)</f>
        <v/>
      </c>
      <c r="N2942" s="7">
        <f>F2942-K2942</f>
        <v/>
      </c>
      <c r="O2942" s="7">
        <f>G2942-L2942</f>
        <v/>
      </c>
      <c r="P2942" s="7">
        <f>H2942-M2942</f>
        <v/>
      </c>
      <c r="Q2942" s="7">
        <f>IF($I2942=1,(N2942-MAR1!$B$11)/MAR1!$D$11,(N2942-MAR1!$C$11)/MAR1!$E$11)</f>
        <v/>
      </c>
      <c r="R2942" s="7">
        <f>IF($I2942=1,(O2942-MAR1!$B$12)/MAR1!$D$12,(O2942-MAR1!$C$12)/MAR1!$E$12)</f>
        <v/>
      </c>
      <c r="S2942" s="7">
        <f>IF($I2942=1,(P2942-MAR1!$B$13)/MAR1!$D$13,(P2942-MAR1!$C$13)/MAR1!$E$13)</f>
        <v/>
      </c>
    </row>
    <row r="2943">
      <c r="A2943" s="5" t="n">
        <v>2942</v>
      </c>
      <c r="B2943" s="5" t="n">
        <v>9</v>
      </c>
      <c r="C2943" s="5" t="n">
        <v>22</v>
      </c>
      <c r="D2943" s="5" t="n">
        <v>1</v>
      </c>
      <c r="E2943" s="5" t="n">
        <v>0</v>
      </c>
      <c r="F2943" s="5" t="n">
        <v>33.2</v>
      </c>
      <c r="G2943" s="5" t="n">
        <v>15.1</v>
      </c>
      <c r="H2943" s="5" t="n">
        <v>16.94</v>
      </c>
      <c r="I2943" s="6">
        <f>IF(E2943&gt;=Markov!$B$3,1,0)</f>
        <v/>
      </c>
      <c r="J2943" s="6">
        <f>I2942</f>
        <v/>
      </c>
      <c r="K2943" s="7">
        <f>MAR1!$B$5+MAR1!$C$5*COS(2*PI()*$C2943/365)+MAR1!$D$5*SIN(2*PI()*$C2943/365)</f>
        <v/>
      </c>
      <c r="L2943" s="7">
        <f>MAR1!$B$6+MAR1!$C$6*COS(2*PI()*$C2943/365)+MAR1!$D$6*SIN(2*PI()*$C2943/365)</f>
        <v/>
      </c>
      <c r="M2943" s="7">
        <f>MAR1!$B$7+MAR1!$C$7*COS(2*PI()*$C2943/365)+MAR1!$D$7*SIN(2*PI()*$C2943/365)</f>
        <v/>
      </c>
      <c r="N2943" s="7">
        <f>F2943-K2943</f>
        <v/>
      </c>
      <c r="O2943" s="7">
        <f>G2943-L2943</f>
        <v/>
      </c>
      <c r="P2943" s="7">
        <f>H2943-M2943</f>
        <v/>
      </c>
      <c r="Q2943" s="7">
        <f>IF($I2943=1,(N2943-MAR1!$B$11)/MAR1!$D$11,(N2943-MAR1!$C$11)/MAR1!$E$11)</f>
        <v/>
      </c>
      <c r="R2943" s="7">
        <f>IF($I2943=1,(O2943-MAR1!$B$12)/MAR1!$D$12,(O2943-MAR1!$C$12)/MAR1!$E$12)</f>
        <v/>
      </c>
      <c r="S2943" s="7">
        <f>IF($I2943=1,(P2943-MAR1!$B$13)/MAR1!$D$13,(P2943-MAR1!$C$13)/MAR1!$E$13)</f>
        <v/>
      </c>
    </row>
    <row r="2944">
      <c r="A2944" s="5" t="n">
        <v>2943</v>
      </c>
      <c r="B2944" s="5" t="n">
        <v>9</v>
      </c>
      <c r="C2944" s="5" t="n">
        <v>23</v>
      </c>
      <c r="D2944" s="5" t="n">
        <v>1</v>
      </c>
      <c r="E2944" s="5" t="n">
        <v>0</v>
      </c>
      <c r="F2944" s="5" t="n">
        <v>33.9</v>
      </c>
      <c r="G2944" s="5" t="n">
        <v>16.3</v>
      </c>
      <c r="H2944" s="5" t="n">
        <v>19.57</v>
      </c>
      <c r="I2944" s="6">
        <f>IF(E2944&gt;=Markov!$B$3,1,0)</f>
        <v/>
      </c>
      <c r="J2944" s="6">
        <f>I2943</f>
        <v/>
      </c>
      <c r="K2944" s="7">
        <f>MAR1!$B$5+MAR1!$C$5*COS(2*PI()*$C2944/365)+MAR1!$D$5*SIN(2*PI()*$C2944/365)</f>
        <v/>
      </c>
      <c r="L2944" s="7">
        <f>MAR1!$B$6+MAR1!$C$6*COS(2*PI()*$C2944/365)+MAR1!$D$6*SIN(2*PI()*$C2944/365)</f>
        <v/>
      </c>
      <c r="M2944" s="7">
        <f>MAR1!$B$7+MAR1!$C$7*COS(2*PI()*$C2944/365)+MAR1!$D$7*SIN(2*PI()*$C2944/365)</f>
        <v/>
      </c>
      <c r="N2944" s="7">
        <f>F2944-K2944</f>
        <v/>
      </c>
      <c r="O2944" s="7">
        <f>G2944-L2944</f>
        <v/>
      </c>
      <c r="P2944" s="7">
        <f>H2944-M2944</f>
        <v/>
      </c>
      <c r="Q2944" s="7">
        <f>IF($I2944=1,(N2944-MAR1!$B$11)/MAR1!$D$11,(N2944-MAR1!$C$11)/MAR1!$E$11)</f>
        <v/>
      </c>
      <c r="R2944" s="7">
        <f>IF($I2944=1,(O2944-MAR1!$B$12)/MAR1!$D$12,(O2944-MAR1!$C$12)/MAR1!$E$12)</f>
        <v/>
      </c>
      <c r="S2944" s="7">
        <f>IF($I2944=1,(P2944-MAR1!$B$13)/MAR1!$D$13,(P2944-MAR1!$C$13)/MAR1!$E$13)</f>
        <v/>
      </c>
    </row>
    <row r="2945">
      <c r="A2945" s="5" t="n">
        <v>2944</v>
      </c>
      <c r="B2945" s="5" t="n">
        <v>9</v>
      </c>
      <c r="C2945" s="5" t="n">
        <v>24</v>
      </c>
      <c r="D2945" s="5" t="n">
        <v>1</v>
      </c>
      <c r="E2945" s="5" t="n">
        <v>0</v>
      </c>
      <c r="F2945" s="5" t="n">
        <v>33.9</v>
      </c>
      <c r="G2945" s="5" t="n">
        <v>17.3</v>
      </c>
      <c r="H2945" s="5" t="n">
        <v>18.44</v>
      </c>
      <c r="I2945" s="6">
        <f>IF(E2945&gt;=Markov!$B$3,1,0)</f>
        <v/>
      </c>
      <c r="J2945" s="6">
        <f>I2944</f>
        <v/>
      </c>
      <c r="K2945" s="7">
        <f>MAR1!$B$5+MAR1!$C$5*COS(2*PI()*$C2945/365)+MAR1!$D$5*SIN(2*PI()*$C2945/365)</f>
        <v/>
      </c>
      <c r="L2945" s="7">
        <f>MAR1!$B$6+MAR1!$C$6*COS(2*PI()*$C2945/365)+MAR1!$D$6*SIN(2*PI()*$C2945/365)</f>
        <v/>
      </c>
      <c r="M2945" s="7">
        <f>MAR1!$B$7+MAR1!$C$7*COS(2*PI()*$C2945/365)+MAR1!$D$7*SIN(2*PI()*$C2945/365)</f>
        <v/>
      </c>
      <c r="N2945" s="7">
        <f>F2945-K2945</f>
        <v/>
      </c>
      <c r="O2945" s="7">
        <f>G2945-L2945</f>
        <v/>
      </c>
      <c r="P2945" s="7">
        <f>H2945-M2945</f>
        <v/>
      </c>
      <c r="Q2945" s="7">
        <f>IF($I2945=1,(N2945-MAR1!$B$11)/MAR1!$D$11,(N2945-MAR1!$C$11)/MAR1!$E$11)</f>
        <v/>
      </c>
      <c r="R2945" s="7">
        <f>IF($I2945=1,(O2945-MAR1!$B$12)/MAR1!$D$12,(O2945-MAR1!$C$12)/MAR1!$E$12)</f>
        <v/>
      </c>
      <c r="S2945" s="7">
        <f>IF($I2945=1,(P2945-MAR1!$B$13)/MAR1!$D$13,(P2945-MAR1!$C$13)/MAR1!$E$13)</f>
        <v/>
      </c>
    </row>
    <row r="2946">
      <c r="A2946" s="5" t="n">
        <v>2945</v>
      </c>
      <c r="B2946" s="5" t="n">
        <v>9</v>
      </c>
      <c r="C2946" s="5" t="n">
        <v>25</v>
      </c>
      <c r="D2946" s="5" t="n">
        <v>1</v>
      </c>
      <c r="E2946" s="5" t="n">
        <v>0</v>
      </c>
      <c r="F2946" s="5" t="n">
        <v>29.3</v>
      </c>
      <c r="G2946" s="5" t="n">
        <v>14</v>
      </c>
      <c r="H2946" s="5" t="n">
        <v>13.43</v>
      </c>
      <c r="I2946" s="6">
        <f>IF(E2946&gt;=Markov!$B$3,1,0)</f>
        <v/>
      </c>
      <c r="J2946" s="6">
        <f>I2945</f>
        <v/>
      </c>
      <c r="K2946" s="7">
        <f>MAR1!$B$5+MAR1!$C$5*COS(2*PI()*$C2946/365)+MAR1!$D$5*SIN(2*PI()*$C2946/365)</f>
        <v/>
      </c>
      <c r="L2946" s="7">
        <f>MAR1!$B$6+MAR1!$C$6*COS(2*PI()*$C2946/365)+MAR1!$D$6*SIN(2*PI()*$C2946/365)</f>
        <v/>
      </c>
      <c r="M2946" s="7">
        <f>MAR1!$B$7+MAR1!$C$7*COS(2*PI()*$C2946/365)+MAR1!$D$7*SIN(2*PI()*$C2946/365)</f>
        <v/>
      </c>
      <c r="N2946" s="7">
        <f>F2946-K2946</f>
        <v/>
      </c>
      <c r="O2946" s="7">
        <f>G2946-L2946</f>
        <v/>
      </c>
      <c r="P2946" s="7">
        <f>H2946-M2946</f>
        <v/>
      </c>
      <c r="Q2946" s="7">
        <f>IF($I2946=1,(N2946-MAR1!$B$11)/MAR1!$D$11,(N2946-MAR1!$C$11)/MAR1!$E$11)</f>
        <v/>
      </c>
      <c r="R2946" s="7">
        <f>IF($I2946=1,(O2946-MAR1!$B$12)/MAR1!$D$12,(O2946-MAR1!$C$12)/MAR1!$E$12)</f>
        <v/>
      </c>
      <c r="S2946" s="7">
        <f>IF($I2946=1,(P2946-MAR1!$B$13)/MAR1!$D$13,(P2946-MAR1!$C$13)/MAR1!$E$13)</f>
        <v/>
      </c>
    </row>
    <row r="2947">
      <c r="A2947" s="5" t="n">
        <v>2946</v>
      </c>
      <c r="B2947" s="5" t="n">
        <v>9</v>
      </c>
      <c r="C2947" s="5" t="n">
        <v>26</v>
      </c>
      <c r="D2947" s="5" t="n">
        <v>1</v>
      </c>
      <c r="E2947" s="5" t="n">
        <v>0</v>
      </c>
      <c r="F2947" s="5" t="n">
        <v>31.6</v>
      </c>
      <c r="G2947" s="5" t="n">
        <v>16.7</v>
      </c>
      <c r="H2947" s="5" t="n">
        <v>15.92</v>
      </c>
      <c r="I2947" s="6">
        <f>IF(E2947&gt;=Markov!$B$3,1,0)</f>
        <v/>
      </c>
      <c r="J2947" s="6">
        <f>I2946</f>
        <v/>
      </c>
      <c r="K2947" s="7">
        <f>MAR1!$B$5+MAR1!$C$5*COS(2*PI()*$C2947/365)+MAR1!$D$5*SIN(2*PI()*$C2947/365)</f>
        <v/>
      </c>
      <c r="L2947" s="7">
        <f>MAR1!$B$6+MAR1!$C$6*COS(2*PI()*$C2947/365)+MAR1!$D$6*SIN(2*PI()*$C2947/365)</f>
        <v/>
      </c>
      <c r="M2947" s="7">
        <f>MAR1!$B$7+MAR1!$C$7*COS(2*PI()*$C2947/365)+MAR1!$D$7*SIN(2*PI()*$C2947/365)</f>
        <v/>
      </c>
      <c r="N2947" s="7">
        <f>F2947-K2947</f>
        <v/>
      </c>
      <c r="O2947" s="7">
        <f>G2947-L2947</f>
        <v/>
      </c>
      <c r="P2947" s="7">
        <f>H2947-M2947</f>
        <v/>
      </c>
      <c r="Q2947" s="7">
        <f>IF($I2947=1,(N2947-MAR1!$B$11)/MAR1!$D$11,(N2947-MAR1!$C$11)/MAR1!$E$11)</f>
        <v/>
      </c>
      <c r="R2947" s="7">
        <f>IF($I2947=1,(O2947-MAR1!$B$12)/MAR1!$D$12,(O2947-MAR1!$C$12)/MAR1!$E$12)</f>
        <v/>
      </c>
      <c r="S2947" s="7">
        <f>IF($I2947=1,(P2947-MAR1!$B$13)/MAR1!$D$13,(P2947-MAR1!$C$13)/MAR1!$E$13)</f>
        <v/>
      </c>
    </row>
    <row r="2948">
      <c r="A2948" s="5" t="n">
        <v>2947</v>
      </c>
      <c r="B2948" s="5" t="n">
        <v>9</v>
      </c>
      <c r="C2948" s="5" t="n">
        <v>27</v>
      </c>
      <c r="D2948" s="5" t="n">
        <v>1</v>
      </c>
      <c r="E2948" s="5" t="n">
        <v>0</v>
      </c>
      <c r="F2948" s="5" t="n">
        <v>30.3</v>
      </c>
      <c r="G2948" s="5" t="n">
        <v>16.4</v>
      </c>
      <c r="H2948" s="5" t="n">
        <v>15.05</v>
      </c>
      <c r="I2948" s="6">
        <f>IF(E2948&gt;=Markov!$B$3,1,0)</f>
        <v/>
      </c>
      <c r="J2948" s="6">
        <f>I2947</f>
        <v/>
      </c>
      <c r="K2948" s="7">
        <f>MAR1!$B$5+MAR1!$C$5*COS(2*PI()*$C2948/365)+MAR1!$D$5*SIN(2*PI()*$C2948/365)</f>
        <v/>
      </c>
      <c r="L2948" s="7">
        <f>MAR1!$B$6+MAR1!$C$6*COS(2*PI()*$C2948/365)+MAR1!$D$6*SIN(2*PI()*$C2948/365)</f>
        <v/>
      </c>
      <c r="M2948" s="7">
        <f>MAR1!$B$7+MAR1!$C$7*COS(2*PI()*$C2948/365)+MAR1!$D$7*SIN(2*PI()*$C2948/365)</f>
        <v/>
      </c>
      <c r="N2948" s="7">
        <f>F2948-K2948</f>
        <v/>
      </c>
      <c r="O2948" s="7">
        <f>G2948-L2948</f>
        <v/>
      </c>
      <c r="P2948" s="7">
        <f>H2948-M2948</f>
        <v/>
      </c>
      <c r="Q2948" s="7">
        <f>IF($I2948=1,(N2948-MAR1!$B$11)/MAR1!$D$11,(N2948-MAR1!$C$11)/MAR1!$E$11)</f>
        <v/>
      </c>
      <c r="R2948" s="7">
        <f>IF($I2948=1,(O2948-MAR1!$B$12)/MAR1!$D$12,(O2948-MAR1!$C$12)/MAR1!$E$12)</f>
        <v/>
      </c>
      <c r="S2948" s="7">
        <f>IF($I2948=1,(P2948-MAR1!$B$13)/MAR1!$D$13,(P2948-MAR1!$C$13)/MAR1!$E$13)</f>
        <v/>
      </c>
    </row>
    <row r="2949">
      <c r="A2949" s="5" t="n">
        <v>2948</v>
      </c>
      <c r="B2949" s="5" t="n">
        <v>9</v>
      </c>
      <c r="C2949" s="5" t="n">
        <v>28</v>
      </c>
      <c r="D2949" s="5" t="n">
        <v>1</v>
      </c>
      <c r="E2949" s="5" t="n">
        <v>0</v>
      </c>
      <c r="F2949" s="5" t="n">
        <v>32.9</v>
      </c>
      <c r="G2949" s="5" t="n">
        <v>18.2</v>
      </c>
      <c r="H2949" s="5" t="n">
        <v>18.62</v>
      </c>
      <c r="I2949" s="6">
        <f>IF(E2949&gt;=Markov!$B$3,1,0)</f>
        <v/>
      </c>
      <c r="J2949" s="6">
        <f>I2948</f>
        <v/>
      </c>
      <c r="K2949" s="7">
        <f>MAR1!$B$5+MAR1!$C$5*COS(2*PI()*$C2949/365)+MAR1!$D$5*SIN(2*PI()*$C2949/365)</f>
        <v/>
      </c>
      <c r="L2949" s="7">
        <f>MAR1!$B$6+MAR1!$C$6*COS(2*PI()*$C2949/365)+MAR1!$D$6*SIN(2*PI()*$C2949/365)</f>
        <v/>
      </c>
      <c r="M2949" s="7">
        <f>MAR1!$B$7+MAR1!$C$7*COS(2*PI()*$C2949/365)+MAR1!$D$7*SIN(2*PI()*$C2949/365)</f>
        <v/>
      </c>
      <c r="N2949" s="7">
        <f>F2949-K2949</f>
        <v/>
      </c>
      <c r="O2949" s="7">
        <f>G2949-L2949</f>
        <v/>
      </c>
      <c r="P2949" s="7">
        <f>H2949-M2949</f>
        <v/>
      </c>
      <c r="Q2949" s="7">
        <f>IF($I2949=1,(N2949-MAR1!$B$11)/MAR1!$D$11,(N2949-MAR1!$C$11)/MAR1!$E$11)</f>
        <v/>
      </c>
      <c r="R2949" s="7">
        <f>IF($I2949=1,(O2949-MAR1!$B$12)/MAR1!$D$12,(O2949-MAR1!$C$12)/MAR1!$E$12)</f>
        <v/>
      </c>
      <c r="S2949" s="7">
        <f>IF($I2949=1,(P2949-MAR1!$B$13)/MAR1!$D$13,(P2949-MAR1!$C$13)/MAR1!$E$13)</f>
        <v/>
      </c>
    </row>
    <row r="2950">
      <c r="A2950" s="5" t="n">
        <v>2949</v>
      </c>
      <c r="B2950" s="5" t="n">
        <v>9</v>
      </c>
      <c r="C2950" s="5" t="n">
        <v>29</v>
      </c>
      <c r="D2950" s="5" t="n">
        <v>1</v>
      </c>
      <c r="E2950" s="5" t="n">
        <v>0</v>
      </c>
      <c r="F2950" s="5" t="n">
        <v>34.2</v>
      </c>
      <c r="G2950" s="5" t="n">
        <v>16.7</v>
      </c>
      <c r="H2950" s="5" t="n">
        <v>19.33</v>
      </c>
      <c r="I2950" s="6">
        <f>IF(E2950&gt;=Markov!$B$3,1,0)</f>
        <v/>
      </c>
      <c r="J2950" s="6">
        <f>I2949</f>
        <v/>
      </c>
      <c r="K2950" s="7">
        <f>MAR1!$B$5+MAR1!$C$5*COS(2*PI()*$C2950/365)+MAR1!$D$5*SIN(2*PI()*$C2950/365)</f>
        <v/>
      </c>
      <c r="L2950" s="7">
        <f>MAR1!$B$6+MAR1!$C$6*COS(2*PI()*$C2950/365)+MAR1!$D$6*SIN(2*PI()*$C2950/365)</f>
        <v/>
      </c>
      <c r="M2950" s="7">
        <f>MAR1!$B$7+MAR1!$C$7*COS(2*PI()*$C2950/365)+MAR1!$D$7*SIN(2*PI()*$C2950/365)</f>
        <v/>
      </c>
      <c r="N2950" s="7">
        <f>F2950-K2950</f>
        <v/>
      </c>
      <c r="O2950" s="7">
        <f>G2950-L2950</f>
        <v/>
      </c>
      <c r="P2950" s="7">
        <f>H2950-M2950</f>
        <v/>
      </c>
      <c r="Q2950" s="7">
        <f>IF($I2950=1,(N2950-MAR1!$B$11)/MAR1!$D$11,(N2950-MAR1!$C$11)/MAR1!$E$11)</f>
        <v/>
      </c>
      <c r="R2950" s="7">
        <f>IF($I2950=1,(O2950-MAR1!$B$12)/MAR1!$D$12,(O2950-MAR1!$C$12)/MAR1!$E$12)</f>
        <v/>
      </c>
      <c r="S2950" s="7">
        <f>IF($I2950=1,(P2950-MAR1!$B$13)/MAR1!$D$13,(P2950-MAR1!$C$13)/MAR1!$E$13)</f>
        <v/>
      </c>
    </row>
    <row r="2951">
      <c r="A2951" s="5" t="n">
        <v>2950</v>
      </c>
      <c r="B2951" s="5" t="n">
        <v>9</v>
      </c>
      <c r="C2951" s="5" t="n">
        <v>30</v>
      </c>
      <c r="D2951" s="5" t="n">
        <v>1</v>
      </c>
      <c r="E2951" s="5" t="n">
        <v>0</v>
      </c>
      <c r="F2951" s="5" t="n">
        <v>31.9</v>
      </c>
      <c r="G2951" s="5" t="n">
        <v>16.7</v>
      </c>
      <c r="H2951" s="5" t="n">
        <v>21.51</v>
      </c>
      <c r="I2951" s="6">
        <f>IF(E2951&gt;=Markov!$B$3,1,0)</f>
        <v/>
      </c>
      <c r="J2951" s="6">
        <f>I2950</f>
        <v/>
      </c>
      <c r="K2951" s="7">
        <f>MAR1!$B$5+MAR1!$C$5*COS(2*PI()*$C2951/365)+MAR1!$D$5*SIN(2*PI()*$C2951/365)</f>
        <v/>
      </c>
      <c r="L2951" s="7">
        <f>MAR1!$B$6+MAR1!$C$6*COS(2*PI()*$C2951/365)+MAR1!$D$6*SIN(2*PI()*$C2951/365)</f>
        <v/>
      </c>
      <c r="M2951" s="7">
        <f>MAR1!$B$7+MAR1!$C$7*COS(2*PI()*$C2951/365)+MAR1!$D$7*SIN(2*PI()*$C2951/365)</f>
        <v/>
      </c>
      <c r="N2951" s="7">
        <f>F2951-K2951</f>
        <v/>
      </c>
      <c r="O2951" s="7">
        <f>G2951-L2951</f>
        <v/>
      </c>
      <c r="P2951" s="7">
        <f>H2951-M2951</f>
        <v/>
      </c>
      <c r="Q2951" s="7">
        <f>IF($I2951=1,(N2951-MAR1!$B$11)/MAR1!$D$11,(N2951-MAR1!$C$11)/MAR1!$E$11)</f>
        <v/>
      </c>
      <c r="R2951" s="7">
        <f>IF($I2951=1,(O2951-MAR1!$B$12)/MAR1!$D$12,(O2951-MAR1!$C$12)/MAR1!$E$12)</f>
        <v/>
      </c>
      <c r="S2951" s="7">
        <f>IF($I2951=1,(P2951-MAR1!$B$13)/MAR1!$D$13,(P2951-MAR1!$C$13)/MAR1!$E$13)</f>
        <v/>
      </c>
    </row>
    <row r="2952">
      <c r="A2952" s="5" t="n">
        <v>2951</v>
      </c>
      <c r="B2952" s="5" t="n">
        <v>9</v>
      </c>
      <c r="C2952" s="5" t="n">
        <v>31</v>
      </c>
      <c r="D2952" s="5" t="n">
        <v>1</v>
      </c>
      <c r="E2952" s="5" t="n">
        <v>0</v>
      </c>
      <c r="F2952" s="5" t="n">
        <v>35.2</v>
      </c>
      <c r="G2952" s="5" t="n">
        <v>17.2</v>
      </c>
      <c r="H2952" s="5" t="n">
        <v>24.71</v>
      </c>
      <c r="I2952" s="6">
        <f>IF(E2952&gt;=Markov!$B$3,1,0)</f>
        <v/>
      </c>
      <c r="J2952" s="6">
        <f>I2951</f>
        <v/>
      </c>
      <c r="K2952" s="7">
        <f>MAR1!$B$5+MAR1!$C$5*COS(2*PI()*$C2952/365)+MAR1!$D$5*SIN(2*PI()*$C2952/365)</f>
        <v/>
      </c>
      <c r="L2952" s="7">
        <f>MAR1!$B$6+MAR1!$C$6*COS(2*PI()*$C2952/365)+MAR1!$D$6*SIN(2*PI()*$C2952/365)</f>
        <v/>
      </c>
      <c r="M2952" s="7">
        <f>MAR1!$B$7+MAR1!$C$7*COS(2*PI()*$C2952/365)+MAR1!$D$7*SIN(2*PI()*$C2952/365)</f>
        <v/>
      </c>
      <c r="N2952" s="7">
        <f>F2952-K2952</f>
        <v/>
      </c>
      <c r="O2952" s="7">
        <f>G2952-L2952</f>
        <v/>
      </c>
      <c r="P2952" s="7">
        <f>H2952-M2952</f>
        <v/>
      </c>
      <c r="Q2952" s="7">
        <f>IF($I2952=1,(N2952-MAR1!$B$11)/MAR1!$D$11,(N2952-MAR1!$C$11)/MAR1!$E$11)</f>
        <v/>
      </c>
      <c r="R2952" s="7">
        <f>IF($I2952=1,(O2952-MAR1!$B$12)/MAR1!$D$12,(O2952-MAR1!$C$12)/MAR1!$E$12)</f>
        <v/>
      </c>
      <c r="S2952" s="7">
        <f>IF($I2952=1,(P2952-MAR1!$B$13)/MAR1!$D$13,(P2952-MAR1!$C$13)/MAR1!$E$13)</f>
        <v/>
      </c>
    </row>
    <row r="2953">
      <c r="A2953" s="5" t="n">
        <v>2952</v>
      </c>
      <c r="B2953" s="5" t="n">
        <v>9</v>
      </c>
      <c r="C2953" s="5" t="n">
        <v>32</v>
      </c>
      <c r="D2953" s="5" t="n">
        <v>2</v>
      </c>
      <c r="E2953" s="5" t="n">
        <v>0</v>
      </c>
      <c r="F2953" s="5" t="n">
        <v>35.5</v>
      </c>
      <c r="G2953" s="5" t="n">
        <v>19</v>
      </c>
      <c r="H2953" s="5" t="n">
        <v>21.56</v>
      </c>
      <c r="I2953" s="6">
        <f>IF(E2953&gt;=Markov!$B$3,1,0)</f>
        <v/>
      </c>
      <c r="J2953" s="6">
        <f>I2952</f>
        <v/>
      </c>
      <c r="K2953" s="7">
        <f>MAR1!$B$5+MAR1!$C$5*COS(2*PI()*$C2953/365)+MAR1!$D$5*SIN(2*PI()*$C2953/365)</f>
        <v/>
      </c>
      <c r="L2953" s="7">
        <f>MAR1!$B$6+MAR1!$C$6*COS(2*PI()*$C2953/365)+MAR1!$D$6*SIN(2*PI()*$C2953/365)</f>
        <v/>
      </c>
      <c r="M2953" s="7">
        <f>MAR1!$B$7+MAR1!$C$7*COS(2*PI()*$C2953/365)+MAR1!$D$7*SIN(2*PI()*$C2953/365)</f>
        <v/>
      </c>
      <c r="N2953" s="7">
        <f>F2953-K2953</f>
        <v/>
      </c>
      <c r="O2953" s="7">
        <f>G2953-L2953</f>
        <v/>
      </c>
      <c r="P2953" s="7">
        <f>H2953-M2953</f>
        <v/>
      </c>
      <c r="Q2953" s="7">
        <f>IF($I2953=1,(N2953-MAR1!$B$11)/MAR1!$D$11,(N2953-MAR1!$C$11)/MAR1!$E$11)</f>
        <v/>
      </c>
      <c r="R2953" s="7">
        <f>IF($I2953=1,(O2953-MAR1!$B$12)/MAR1!$D$12,(O2953-MAR1!$C$12)/MAR1!$E$12)</f>
        <v/>
      </c>
      <c r="S2953" s="7">
        <f>IF($I2953=1,(P2953-MAR1!$B$13)/MAR1!$D$13,(P2953-MAR1!$C$13)/MAR1!$E$13)</f>
        <v/>
      </c>
    </row>
    <row r="2954">
      <c r="A2954" s="5" t="n">
        <v>2953</v>
      </c>
      <c r="B2954" s="5" t="n">
        <v>9</v>
      </c>
      <c r="C2954" s="5" t="n">
        <v>33</v>
      </c>
      <c r="D2954" s="5" t="n">
        <v>2</v>
      </c>
      <c r="E2954" s="5" t="n">
        <v>0</v>
      </c>
      <c r="F2954" s="5" t="n">
        <v>35.7</v>
      </c>
      <c r="G2954" s="5" t="n">
        <v>19</v>
      </c>
      <c r="H2954" s="5" t="n">
        <v>15.96</v>
      </c>
      <c r="I2954" s="6">
        <f>IF(E2954&gt;=Markov!$B$3,1,0)</f>
        <v/>
      </c>
      <c r="J2954" s="6">
        <f>I2953</f>
        <v/>
      </c>
      <c r="K2954" s="7">
        <f>MAR1!$B$5+MAR1!$C$5*COS(2*PI()*$C2954/365)+MAR1!$D$5*SIN(2*PI()*$C2954/365)</f>
        <v/>
      </c>
      <c r="L2954" s="7">
        <f>MAR1!$B$6+MAR1!$C$6*COS(2*PI()*$C2954/365)+MAR1!$D$6*SIN(2*PI()*$C2954/365)</f>
        <v/>
      </c>
      <c r="M2954" s="7">
        <f>MAR1!$B$7+MAR1!$C$7*COS(2*PI()*$C2954/365)+MAR1!$D$7*SIN(2*PI()*$C2954/365)</f>
        <v/>
      </c>
      <c r="N2954" s="7">
        <f>F2954-K2954</f>
        <v/>
      </c>
      <c r="O2954" s="7">
        <f>G2954-L2954</f>
        <v/>
      </c>
      <c r="P2954" s="7">
        <f>H2954-M2954</f>
        <v/>
      </c>
      <c r="Q2954" s="7">
        <f>IF($I2954=1,(N2954-MAR1!$B$11)/MAR1!$D$11,(N2954-MAR1!$C$11)/MAR1!$E$11)</f>
        <v/>
      </c>
      <c r="R2954" s="7">
        <f>IF($I2954=1,(O2954-MAR1!$B$12)/MAR1!$D$12,(O2954-MAR1!$C$12)/MAR1!$E$12)</f>
        <v/>
      </c>
      <c r="S2954" s="7">
        <f>IF($I2954=1,(P2954-MAR1!$B$13)/MAR1!$D$13,(P2954-MAR1!$C$13)/MAR1!$E$13)</f>
        <v/>
      </c>
    </row>
    <row r="2955">
      <c r="A2955" s="5" t="n">
        <v>2954</v>
      </c>
      <c r="B2955" s="5" t="n">
        <v>9</v>
      </c>
      <c r="C2955" s="5" t="n">
        <v>34</v>
      </c>
      <c r="D2955" s="5" t="n">
        <v>2</v>
      </c>
      <c r="E2955" s="5" t="n">
        <v>0</v>
      </c>
      <c r="F2955" s="5" t="n">
        <v>33.7</v>
      </c>
      <c r="G2955" s="5" t="n">
        <v>16.2</v>
      </c>
      <c r="H2955" s="5" t="n">
        <v>17.39</v>
      </c>
      <c r="I2955" s="6">
        <f>IF(E2955&gt;=Markov!$B$3,1,0)</f>
        <v/>
      </c>
      <c r="J2955" s="6">
        <f>I2954</f>
        <v/>
      </c>
      <c r="K2955" s="7">
        <f>MAR1!$B$5+MAR1!$C$5*COS(2*PI()*$C2955/365)+MAR1!$D$5*SIN(2*PI()*$C2955/365)</f>
        <v/>
      </c>
      <c r="L2955" s="7">
        <f>MAR1!$B$6+MAR1!$C$6*COS(2*PI()*$C2955/365)+MAR1!$D$6*SIN(2*PI()*$C2955/365)</f>
        <v/>
      </c>
      <c r="M2955" s="7">
        <f>MAR1!$B$7+MAR1!$C$7*COS(2*PI()*$C2955/365)+MAR1!$D$7*SIN(2*PI()*$C2955/365)</f>
        <v/>
      </c>
      <c r="N2955" s="7">
        <f>F2955-K2955</f>
        <v/>
      </c>
      <c r="O2955" s="7">
        <f>G2955-L2955</f>
        <v/>
      </c>
      <c r="P2955" s="7">
        <f>H2955-M2955</f>
        <v/>
      </c>
      <c r="Q2955" s="7">
        <f>IF($I2955=1,(N2955-MAR1!$B$11)/MAR1!$D$11,(N2955-MAR1!$C$11)/MAR1!$E$11)</f>
        <v/>
      </c>
      <c r="R2955" s="7">
        <f>IF($I2955=1,(O2955-MAR1!$B$12)/MAR1!$D$12,(O2955-MAR1!$C$12)/MAR1!$E$12)</f>
        <v/>
      </c>
      <c r="S2955" s="7">
        <f>IF($I2955=1,(P2955-MAR1!$B$13)/MAR1!$D$13,(P2955-MAR1!$C$13)/MAR1!$E$13)</f>
        <v/>
      </c>
    </row>
    <row r="2956">
      <c r="A2956" s="5" t="n">
        <v>2955</v>
      </c>
      <c r="B2956" s="5" t="n">
        <v>9</v>
      </c>
      <c r="C2956" s="5" t="n">
        <v>35</v>
      </c>
      <c r="D2956" s="5" t="n">
        <v>2</v>
      </c>
      <c r="E2956" s="5" t="n">
        <v>0</v>
      </c>
      <c r="F2956" s="5" t="n">
        <v>32.3</v>
      </c>
      <c r="G2956" s="5" t="n">
        <v>15.2</v>
      </c>
      <c r="H2956" s="5" t="n">
        <v>16.68</v>
      </c>
      <c r="I2956" s="6">
        <f>IF(E2956&gt;=Markov!$B$3,1,0)</f>
        <v/>
      </c>
      <c r="J2956" s="6">
        <f>I2955</f>
        <v/>
      </c>
      <c r="K2956" s="7">
        <f>MAR1!$B$5+MAR1!$C$5*COS(2*PI()*$C2956/365)+MAR1!$D$5*SIN(2*PI()*$C2956/365)</f>
        <v/>
      </c>
      <c r="L2956" s="7">
        <f>MAR1!$B$6+MAR1!$C$6*COS(2*PI()*$C2956/365)+MAR1!$D$6*SIN(2*PI()*$C2956/365)</f>
        <v/>
      </c>
      <c r="M2956" s="7">
        <f>MAR1!$B$7+MAR1!$C$7*COS(2*PI()*$C2956/365)+MAR1!$D$7*SIN(2*PI()*$C2956/365)</f>
        <v/>
      </c>
      <c r="N2956" s="7">
        <f>F2956-K2956</f>
        <v/>
      </c>
      <c r="O2956" s="7">
        <f>G2956-L2956</f>
        <v/>
      </c>
      <c r="P2956" s="7">
        <f>H2956-M2956</f>
        <v/>
      </c>
      <c r="Q2956" s="7">
        <f>IF($I2956=1,(N2956-MAR1!$B$11)/MAR1!$D$11,(N2956-MAR1!$C$11)/MAR1!$E$11)</f>
        <v/>
      </c>
      <c r="R2956" s="7">
        <f>IF($I2956=1,(O2956-MAR1!$B$12)/MAR1!$D$12,(O2956-MAR1!$C$12)/MAR1!$E$12)</f>
        <v/>
      </c>
      <c r="S2956" s="7">
        <f>IF($I2956=1,(P2956-MAR1!$B$13)/MAR1!$D$13,(P2956-MAR1!$C$13)/MAR1!$E$13)</f>
        <v/>
      </c>
    </row>
    <row r="2957">
      <c r="A2957" s="5" t="n">
        <v>2956</v>
      </c>
      <c r="B2957" s="5" t="n">
        <v>9</v>
      </c>
      <c r="C2957" s="5" t="n">
        <v>36</v>
      </c>
      <c r="D2957" s="5" t="n">
        <v>2</v>
      </c>
      <c r="E2957" s="5" t="n">
        <v>0</v>
      </c>
      <c r="F2957" s="5" t="n">
        <v>30.9</v>
      </c>
      <c r="G2957" s="5" t="n">
        <v>15.9</v>
      </c>
      <c r="H2957" s="5" t="n">
        <v>12.81</v>
      </c>
      <c r="I2957" s="6">
        <f>IF(E2957&gt;=Markov!$B$3,1,0)</f>
        <v/>
      </c>
      <c r="J2957" s="6">
        <f>I2956</f>
        <v/>
      </c>
      <c r="K2957" s="7">
        <f>MAR1!$B$5+MAR1!$C$5*COS(2*PI()*$C2957/365)+MAR1!$D$5*SIN(2*PI()*$C2957/365)</f>
        <v/>
      </c>
      <c r="L2957" s="7">
        <f>MAR1!$B$6+MAR1!$C$6*COS(2*PI()*$C2957/365)+MAR1!$D$6*SIN(2*PI()*$C2957/365)</f>
        <v/>
      </c>
      <c r="M2957" s="7">
        <f>MAR1!$B$7+MAR1!$C$7*COS(2*PI()*$C2957/365)+MAR1!$D$7*SIN(2*PI()*$C2957/365)</f>
        <v/>
      </c>
      <c r="N2957" s="7">
        <f>F2957-K2957</f>
        <v/>
      </c>
      <c r="O2957" s="7">
        <f>G2957-L2957</f>
        <v/>
      </c>
      <c r="P2957" s="7">
        <f>H2957-M2957</f>
        <v/>
      </c>
      <c r="Q2957" s="7">
        <f>IF($I2957=1,(N2957-MAR1!$B$11)/MAR1!$D$11,(N2957-MAR1!$C$11)/MAR1!$E$11)</f>
        <v/>
      </c>
      <c r="R2957" s="7">
        <f>IF($I2957=1,(O2957-MAR1!$B$12)/MAR1!$D$12,(O2957-MAR1!$C$12)/MAR1!$E$12)</f>
        <v/>
      </c>
      <c r="S2957" s="7">
        <f>IF($I2957=1,(P2957-MAR1!$B$13)/MAR1!$D$13,(P2957-MAR1!$C$13)/MAR1!$E$13)</f>
        <v/>
      </c>
    </row>
    <row r="2958">
      <c r="A2958" s="5" t="n">
        <v>2957</v>
      </c>
      <c r="B2958" s="5" t="n">
        <v>9</v>
      </c>
      <c r="C2958" s="5" t="n">
        <v>37</v>
      </c>
      <c r="D2958" s="5" t="n">
        <v>2</v>
      </c>
      <c r="E2958" s="5" t="n">
        <v>0</v>
      </c>
      <c r="F2958" s="5" t="n">
        <v>30.6</v>
      </c>
      <c r="G2958" s="5" t="n">
        <v>16.2</v>
      </c>
      <c r="H2958" s="5" t="n">
        <v>8.84</v>
      </c>
      <c r="I2958" s="6">
        <f>IF(E2958&gt;=Markov!$B$3,1,0)</f>
        <v/>
      </c>
      <c r="J2958" s="6">
        <f>I2957</f>
        <v/>
      </c>
      <c r="K2958" s="7">
        <f>MAR1!$B$5+MAR1!$C$5*COS(2*PI()*$C2958/365)+MAR1!$D$5*SIN(2*PI()*$C2958/365)</f>
        <v/>
      </c>
      <c r="L2958" s="7">
        <f>MAR1!$B$6+MAR1!$C$6*COS(2*PI()*$C2958/365)+MAR1!$D$6*SIN(2*PI()*$C2958/365)</f>
        <v/>
      </c>
      <c r="M2958" s="7">
        <f>MAR1!$B$7+MAR1!$C$7*COS(2*PI()*$C2958/365)+MAR1!$D$7*SIN(2*PI()*$C2958/365)</f>
        <v/>
      </c>
      <c r="N2958" s="7">
        <f>F2958-K2958</f>
        <v/>
      </c>
      <c r="O2958" s="7">
        <f>G2958-L2958</f>
        <v/>
      </c>
      <c r="P2958" s="7">
        <f>H2958-M2958</f>
        <v/>
      </c>
      <c r="Q2958" s="7">
        <f>IF($I2958=1,(N2958-MAR1!$B$11)/MAR1!$D$11,(N2958-MAR1!$C$11)/MAR1!$E$11)</f>
        <v/>
      </c>
      <c r="R2958" s="7">
        <f>IF($I2958=1,(O2958-MAR1!$B$12)/MAR1!$D$12,(O2958-MAR1!$C$12)/MAR1!$E$12)</f>
        <v/>
      </c>
      <c r="S2958" s="7">
        <f>IF($I2958=1,(P2958-MAR1!$B$13)/MAR1!$D$13,(P2958-MAR1!$C$13)/MAR1!$E$13)</f>
        <v/>
      </c>
    </row>
    <row r="2959">
      <c r="A2959" s="5" t="n">
        <v>2958</v>
      </c>
      <c r="B2959" s="5" t="n">
        <v>9</v>
      </c>
      <c r="C2959" s="5" t="n">
        <v>38</v>
      </c>
      <c r="D2959" s="5" t="n">
        <v>2</v>
      </c>
      <c r="E2959" s="5" t="n">
        <v>0.4</v>
      </c>
      <c r="F2959" s="5" t="n">
        <v>26.3</v>
      </c>
      <c r="G2959" s="5" t="n">
        <v>15.2</v>
      </c>
      <c r="H2959" s="5" t="n">
        <v>4.7</v>
      </c>
      <c r="I2959" s="6">
        <f>IF(E2959&gt;=Markov!$B$3,1,0)</f>
        <v/>
      </c>
      <c r="J2959" s="6">
        <f>I2958</f>
        <v/>
      </c>
      <c r="K2959" s="7">
        <f>MAR1!$B$5+MAR1!$C$5*COS(2*PI()*$C2959/365)+MAR1!$D$5*SIN(2*PI()*$C2959/365)</f>
        <v/>
      </c>
      <c r="L2959" s="7">
        <f>MAR1!$B$6+MAR1!$C$6*COS(2*PI()*$C2959/365)+MAR1!$D$6*SIN(2*PI()*$C2959/365)</f>
        <v/>
      </c>
      <c r="M2959" s="7">
        <f>MAR1!$B$7+MAR1!$C$7*COS(2*PI()*$C2959/365)+MAR1!$D$7*SIN(2*PI()*$C2959/365)</f>
        <v/>
      </c>
      <c r="N2959" s="7">
        <f>F2959-K2959</f>
        <v/>
      </c>
      <c r="O2959" s="7">
        <f>G2959-L2959</f>
        <v/>
      </c>
      <c r="P2959" s="7">
        <f>H2959-M2959</f>
        <v/>
      </c>
      <c r="Q2959" s="7">
        <f>IF($I2959=1,(N2959-MAR1!$B$11)/MAR1!$D$11,(N2959-MAR1!$C$11)/MAR1!$E$11)</f>
        <v/>
      </c>
      <c r="R2959" s="7">
        <f>IF($I2959=1,(O2959-MAR1!$B$12)/MAR1!$D$12,(O2959-MAR1!$C$12)/MAR1!$E$12)</f>
        <v/>
      </c>
      <c r="S2959" s="7">
        <f>IF($I2959=1,(P2959-MAR1!$B$13)/MAR1!$D$13,(P2959-MAR1!$C$13)/MAR1!$E$13)</f>
        <v/>
      </c>
    </row>
    <row r="2960">
      <c r="A2960" s="5" t="n">
        <v>2959</v>
      </c>
      <c r="B2960" s="5" t="n">
        <v>9</v>
      </c>
      <c r="C2960" s="5" t="n">
        <v>39</v>
      </c>
      <c r="D2960" s="5" t="n">
        <v>2</v>
      </c>
      <c r="E2960" s="5" t="n">
        <v>0</v>
      </c>
      <c r="F2960" s="5" t="n">
        <v>29.2</v>
      </c>
      <c r="G2960" s="5" t="n">
        <v>17.4</v>
      </c>
      <c r="H2960" s="5" t="n">
        <v>12.93</v>
      </c>
      <c r="I2960" s="6">
        <f>IF(E2960&gt;=Markov!$B$3,1,0)</f>
        <v/>
      </c>
      <c r="J2960" s="6">
        <f>I2959</f>
        <v/>
      </c>
      <c r="K2960" s="7">
        <f>MAR1!$B$5+MAR1!$C$5*COS(2*PI()*$C2960/365)+MAR1!$D$5*SIN(2*PI()*$C2960/365)</f>
        <v/>
      </c>
      <c r="L2960" s="7">
        <f>MAR1!$B$6+MAR1!$C$6*COS(2*PI()*$C2960/365)+MAR1!$D$6*SIN(2*PI()*$C2960/365)</f>
        <v/>
      </c>
      <c r="M2960" s="7">
        <f>MAR1!$B$7+MAR1!$C$7*COS(2*PI()*$C2960/365)+MAR1!$D$7*SIN(2*PI()*$C2960/365)</f>
        <v/>
      </c>
      <c r="N2960" s="7">
        <f>F2960-K2960</f>
        <v/>
      </c>
      <c r="O2960" s="7">
        <f>G2960-L2960</f>
        <v/>
      </c>
      <c r="P2960" s="7">
        <f>H2960-M2960</f>
        <v/>
      </c>
      <c r="Q2960" s="7">
        <f>IF($I2960=1,(N2960-MAR1!$B$11)/MAR1!$D$11,(N2960-MAR1!$C$11)/MAR1!$E$11)</f>
        <v/>
      </c>
      <c r="R2960" s="7">
        <f>IF($I2960=1,(O2960-MAR1!$B$12)/MAR1!$D$12,(O2960-MAR1!$C$12)/MAR1!$E$12)</f>
        <v/>
      </c>
      <c r="S2960" s="7">
        <f>IF($I2960=1,(P2960-MAR1!$B$13)/MAR1!$D$13,(P2960-MAR1!$C$13)/MAR1!$E$13)</f>
        <v/>
      </c>
    </row>
    <row r="2961">
      <c r="A2961" s="5" t="n">
        <v>2960</v>
      </c>
      <c r="B2961" s="5" t="n">
        <v>9</v>
      </c>
      <c r="C2961" s="5" t="n">
        <v>40</v>
      </c>
      <c r="D2961" s="5" t="n">
        <v>2</v>
      </c>
      <c r="E2961" s="5" t="n">
        <v>0</v>
      </c>
      <c r="F2961" s="5" t="n">
        <v>34.1</v>
      </c>
      <c r="G2961" s="5" t="n">
        <v>17.6</v>
      </c>
      <c r="H2961" s="5" t="n">
        <v>10.43</v>
      </c>
      <c r="I2961" s="6">
        <f>IF(E2961&gt;=Markov!$B$3,1,0)</f>
        <v/>
      </c>
      <c r="J2961" s="6">
        <f>I2960</f>
        <v/>
      </c>
      <c r="K2961" s="7">
        <f>MAR1!$B$5+MAR1!$C$5*COS(2*PI()*$C2961/365)+MAR1!$D$5*SIN(2*PI()*$C2961/365)</f>
        <v/>
      </c>
      <c r="L2961" s="7">
        <f>MAR1!$B$6+MAR1!$C$6*COS(2*PI()*$C2961/365)+MAR1!$D$6*SIN(2*PI()*$C2961/365)</f>
        <v/>
      </c>
      <c r="M2961" s="7">
        <f>MAR1!$B$7+MAR1!$C$7*COS(2*PI()*$C2961/365)+MAR1!$D$7*SIN(2*PI()*$C2961/365)</f>
        <v/>
      </c>
      <c r="N2961" s="7">
        <f>F2961-K2961</f>
        <v/>
      </c>
      <c r="O2961" s="7">
        <f>G2961-L2961</f>
        <v/>
      </c>
      <c r="P2961" s="7">
        <f>H2961-M2961</f>
        <v/>
      </c>
      <c r="Q2961" s="7">
        <f>IF($I2961=1,(N2961-MAR1!$B$11)/MAR1!$D$11,(N2961-MAR1!$C$11)/MAR1!$E$11)</f>
        <v/>
      </c>
      <c r="R2961" s="7">
        <f>IF($I2961=1,(O2961-MAR1!$B$12)/MAR1!$D$12,(O2961-MAR1!$C$12)/MAR1!$E$12)</f>
        <v/>
      </c>
      <c r="S2961" s="7">
        <f>IF($I2961=1,(P2961-MAR1!$B$13)/MAR1!$D$13,(P2961-MAR1!$C$13)/MAR1!$E$13)</f>
        <v/>
      </c>
    </row>
    <row r="2962">
      <c r="A2962" s="5" t="n">
        <v>2961</v>
      </c>
      <c r="B2962" s="5" t="n">
        <v>9</v>
      </c>
      <c r="C2962" s="5" t="n">
        <v>41</v>
      </c>
      <c r="D2962" s="5" t="n">
        <v>2</v>
      </c>
      <c r="E2962" s="5" t="n">
        <v>0</v>
      </c>
      <c r="F2962" s="5" t="n">
        <v>35.6</v>
      </c>
      <c r="G2962" s="5" t="n">
        <v>16</v>
      </c>
      <c r="H2962" s="5" t="n">
        <v>17.86</v>
      </c>
      <c r="I2962" s="6">
        <f>IF(E2962&gt;=Markov!$B$3,1,0)</f>
        <v/>
      </c>
      <c r="J2962" s="6">
        <f>I2961</f>
        <v/>
      </c>
      <c r="K2962" s="7">
        <f>MAR1!$B$5+MAR1!$C$5*COS(2*PI()*$C2962/365)+MAR1!$D$5*SIN(2*PI()*$C2962/365)</f>
        <v/>
      </c>
      <c r="L2962" s="7">
        <f>MAR1!$B$6+MAR1!$C$6*COS(2*PI()*$C2962/365)+MAR1!$D$6*SIN(2*PI()*$C2962/365)</f>
        <v/>
      </c>
      <c r="M2962" s="7">
        <f>MAR1!$B$7+MAR1!$C$7*COS(2*PI()*$C2962/365)+MAR1!$D$7*SIN(2*PI()*$C2962/365)</f>
        <v/>
      </c>
      <c r="N2962" s="7">
        <f>F2962-K2962</f>
        <v/>
      </c>
      <c r="O2962" s="7">
        <f>G2962-L2962</f>
        <v/>
      </c>
      <c r="P2962" s="7">
        <f>H2962-M2962</f>
        <v/>
      </c>
      <c r="Q2962" s="7">
        <f>IF($I2962=1,(N2962-MAR1!$B$11)/MAR1!$D$11,(N2962-MAR1!$C$11)/MAR1!$E$11)</f>
        <v/>
      </c>
      <c r="R2962" s="7">
        <f>IF($I2962=1,(O2962-MAR1!$B$12)/MAR1!$D$12,(O2962-MAR1!$C$12)/MAR1!$E$12)</f>
        <v/>
      </c>
      <c r="S2962" s="7">
        <f>IF($I2962=1,(P2962-MAR1!$B$13)/MAR1!$D$13,(P2962-MAR1!$C$13)/MAR1!$E$13)</f>
        <v/>
      </c>
    </row>
    <row r="2963">
      <c r="A2963" s="5" t="n">
        <v>2962</v>
      </c>
      <c r="B2963" s="5" t="n">
        <v>9</v>
      </c>
      <c r="C2963" s="5" t="n">
        <v>42</v>
      </c>
      <c r="D2963" s="5" t="n">
        <v>2</v>
      </c>
      <c r="E2963" s="5" t="n">
        <v>0</v>
      </c>
      <c r="F2963" s="5" t="n">
        <v>34.8</v>
      </c>
      <c r="G2963" s="5" t="n">
        <v>16.8</v>
      </c>
      <c r="H2963" s="5" t="n">
        <v>16.8</v>
      </c>
      <c r="I2963" s="6">
        <f>IF(E2963&gt;=Markov!$B$3,1,0)</f>
        <v/>
      </c>
      <c r="J2963" s="6">
        <f>I2962</f>
        <v/>
      </c>
      <c r="K2963" s="7">
        <f>MAR1!$B$5+MAR1!$C$5*COS(2*PI()*$C2963/365)+MAR1!$D$5*SIN(2*PI()*$C2963/365)</f>
        <v/>
      </c>
      <c r="L2963" s="7">
        <f>MAR1!$B$6+MAR1!$C$6*COS(2*PI()*$C2963/365)+MAR1!$D$6*SIN(2*PI()*$C2963/365)</f>
        <v/>
      </c>
      <c r="M2963" s="7">
        <f>MAR1!$B$7+MAR1!$C$7*COS(2*PI()*$C2963/365)+MAR1!$D$7*SIN(2*PI()*$C2963/365)</f>
        <v/>
      </c>
      <c r="N2963" s="7">
        <f>F2963-K2963</f>
        <v/>
      </c>
      <c r="O2963" s="7">
        <f>G2963-L2963</f>
        <v/>
      </c>
      <c r="P2963" s="7">
        <f>H2963-M2963</f>
        <v/>
      </c>
      <c r="Q2963" s="7">
        <f>IF($I2963=1,(N2963-MAR1!$B$11)/MAR1!$D$11,(N2963-MAR1!$C$11)/MAR1!$E$11)</f>
        <v/>
      </c>
      <c r="R2963" s="7">
        <f>IF($I2963=1,(O2963-MAR1!$B$12)/MAR1!$D$12,(O2963-MAR1!$C$12)/MAR1!$E$12)</f>
        <v/>
      </c>
      <c r="S2963" s="7">
        <f>IF($I2963=1,(P2963-MAR1!$B$13)/MAR1!$D$13,(P2963-MAR1!$C$13)/MAR1!$E$13)</f>
        <v/>
      </c>
    </row>
    <row r="2964">
      <c r="A2964" s="5" t="n">
        <v>2963</v>
      </c>
      <c r="B2964" s="5" t="n">
        <v>9</v>
      </c>
      <c r="C2964" s="5" t="n">
        <v>43</v>
      </c>
      <c r="D2964" s="5" t="n">
        <v>2</v>
      </c>
      <c r="E2964" s="5" t="n">
        <v>0</v>
      </c>
      <c r="F2964" s="5" t="n">
        <v>32</v>
      </c>
      <c r="G2964" s="5" t="n">
        <v>17</v>
      </c>
      <c r="H2964" s="5" t="n">
        <v>13.46</v>
      </c>
      <c r="I2964" s="6">
        <f>IF(E2964&gt;=Markov!$B$3,1,0)</f>
        <v/>
      </c>
      <c r="J2964" s="6">
        <f>I2963</f>
        <v/>
      </c>
      <c r="K2964" s="7">
        <f>MAR1!$B$5+MAR1!$C$5*COS(2*PI()*$C2964/365)+MAR1!$D$5*SIN(2*PI()*$C2964/365)</f>
        <v/>
      </c>
      <c r="L2964" s="7">
        <f>MAR1!$B$6+MAR1!$C$6*COS(2*PI()*$C2964/365)+MAR1!$D$6*SIN(2*PI()*$C2964/365)</f>
        <v/>
      </c>
      <c r="M2964" s="7">
        <f>MAR1!$B$7+MAR1!$C$7*COS(2*PI()*$C2964/365)+MAR1!$D$7*SIN(2*PI()*$C2964/365)</f>
        <v/>
      </c>
      <c r="N2964" s="7">
        <f>F2964-K2964</f>
        <v/>
      </c>
      <c r="O2964" s="7">
        <f>G2964-L2964</f>
        <v/>
      </c>
      <c r="P2964" s="7">
        <f>H2964-M2964</f>
        <v/>
      </c>
      <c r="Q2964" s="7">
        <f>IF($I2964=1,(N2964-MAR1!$B$11)/MAR1!$D$11,(N2964-MAR1!$C$11)/MAR1!$E$11)</f>
        <v/>
      </c>
      <c r="R2964" s="7">
        <f>IF($I2964=1,(O2964-MAR1!$B$12)/MAR1!$D$12,(O2964-MAR1!$C$12)/MAR1!$E$12)</f>
        <v/>
      </c>
      <c r="S2964" s="7">
        <f>IF($I2964=1,(P2964-MAR1!$B$13)/MAR1!$D$13,(P2964-MAR1!$C$13)/MAR1!$E$13)</f>
        <v/>
      </c>
    </row>
    <row r="2965">
      <c r="A2965" s="5" t="n">
        <v>2964</v>
      </c>
      <c r="B2965" s="5" t="n">
        <v>9</v>
      </c>
      <c r="C2965" s="5" t="n">
        <v>44</v>
      </c>
      <c r="D2965" s="5" t="n">
        <v>2</v>
      </c>
      <c r="E2965" s="5" t="n">
        <v>0</v>
      </c>
      <c r="F2965" s="5" t="n">
        <v>31.6</v>
      </c>
      <c r="G2965" s="5" t="n">
        <v>15.2</v>
      </c>
      <c r="H2965" s="5" t="n">
        <v>11.62</v>
      </c>
      <c r="I2965" s="6">
        <f>IF(E2965&gt;=Markov!$B$3,1,0)</f>
        <v/>
      </c>
      <c r="J2965" s="6">
        <f>I2964</f>
        <v/>
      </c>
      <c r="K2965" s="7">
        <f>MAR1!$B$5+MAR1!$C$5*COS(2*PI()*$C2965/365)+MAR1!$D$5*SIN(2*PI()*$C2965/365)</f>
        <v/>
      </c>
      <c r="L2965" s="7">
        <f>MAR1!$B$6+MAR1!$C$6*COS(2*PI()*$C2965/365)+MAR1!$D$6*SIN(2*PI()*$C2965/365)</f>
        <v/>
      </c>
      <c r="M2965" s="7">
        <f>MAR1!$B$7+MAR1!$C$7*COS(2*PI()*$C2965/365)+MAR1!$D$7*SIN(2*PI()*$C2965/365)</f>
        <v/>
      </c>
      <c r="N2965" s="7">
        <f>F2965-K2965</f>
        <v/>
      </c>
      <c r="O2965" s="7">
        <f>G2965-L2965</f>
        <v/>
      </c>
      <c r="P2965" s="7">
        <f>H2965-M2965</f>
        <v/>
      </c>
      <c r="Q2965" s="7">
        <f>IF($I2965=1,(N2965-MAR1!$B$11)/MAR1!$D$11,(N2965-MAR1!$C$11)/MAR1!$E$11)</f>
        <v/>
      </c>
      <c r="R2965" s="7">
        <f>IF($I2965=1,(O2965-MAR1!$B$12)/MAR1!$D$12,(O2965-MAR1!$C$12)/MAR1!$E$12)</f>
        <v/>
      </c>
      <c r="S2965" s="7">
        <f>IF($I2965=1,(P2965-MAR1!$B$13)/MAR1!$D$13,(P2965-MAR1!$C$13)/MAR1!$E$13)</f>
        <v/>
      </c>
    </row>
    <row r="2966">
      <c r="A2966" s="5" t="n">
        <v>2965</v>
      </c>
      <c r="B2966" s="5" t="n">
        <v>9</v>
      </c>
      <c r="C2966" s="5" t="n">
        <v>45</v>
      </c>
      <c r="D2966" s="5" t="n">
        <v>2</v>
      </c>
      <c r="E2966" s="5" t="n">
        <v>0</v>
      </c>
      <c r="F2966" s="5" t="n">
        <v>32.4</v>
      </c>
      <c r="G2966" s="5" t="n">
        <v>15.9</v>
      </c>
      <c r="H2966" s="5" t="n">
        <v>17.97</v>
      </c>
      <c r="I2966" s="6">
        <f>IF(E2966&gt;=Markov!$B$3,1,0)</f>
        <v/>
      </c>
      <c r="J2966" s="6">
        <f>I2965</f>
        <v/>
      </c>
      <c r="K2966" s="7">
        <f>MAR1!$B$5+MAR1!$C$5*COS(2*PI()*$C2966/365)+MAR1!$D$5*SIN(2*PI()*$C2966/365)</f>
        <v/>
      </c>
      <c r="L2966" s="7">
        <f>MAR1!$B$6+MAR1!$C$6*COS(2*PI()*$C2966/365)+MAR1!$D$6*SIN(2*PI()*$C2966/365)</f>
        <v/>
      </c>
      <c r="M2966" s="7">
        <f>MAR1!$B$7+MAR1!$C$7*COS(2*PI()*$C2966/365)+MAR1!$D$7*SIN(2*PI()*$C2966/365)</f>
        <v/>
      </c>
      <c r="N2966" s="7">
        <f>F2966-K2966</f>
        <v/>
      </c>
      <c r="O2966" s="7">
        <f>G2966-L2966</f>
        <v/>
      </c>
      <c r="P2966" s="7">
        <f>H2966-M2966</f>
        <v/>
      </c>
      <c r="Q2966" s="7">
        <f>IF($I2966=1,(N2966-MAR1!$B$11)/MAR1!$D$11,(N2966-MAR1!$C$11)/MAR1!$E$11)</f>
        <v/>
      </c>
      <c r="R2966" s="7">
        <f>IF($I2966=1,(O2966-MAR1!$B$12)/MAR1!$D$12,(O2966-MAR1!$C$12)/MAR1!$E$12)</f>
        <v/>
      </c>
      <c r="S2966" s="7">
        <f>IF($I2966=1,(P2966-MAR1!$B$13)/MAR1!$D$13,(P2966-MAR1!$C$13)/MAR1!$E$13)</f>
        <v/>
      </c>
    </row>
    <row r="2967">
      <c r="A2967" s="5" t="n">
        <v>2966</v>
      </c>
      <c r="B2967" s="5" t="n">
        <v>9</v>
      </c>
      <c r="C2967" s="5" t="n">
        <v>46</v>
      </c>
      <c r="D2967" s="5" t="n">
        <v>2</v>
      </c>
      <c r="E2967" s="5" t="n">
        <v>0</v>
      </c>
      <c r="F2967" s="5" t="n">
        <v>33.6</v>
      </c>
      <c r="G2967" s="5" t="n">
        <v>16.7</v>
      </c>
      <c r="H2967" s="5" t="n">
        <v>14.24</v>
      </c>
      <c r="I2967" s="6">
        <f>IF(E2967&gt;=Markov!$B$3,1,0)</f>
        <v/>
      </c>
      <c r="J2967" s="6">
        <f>I2966</f>
        <v/>
      </c>
      <c r="K2967" s="7">
        <f>MAR1!$B$5+MAR1!$C$5*COS(2*PI()*$C2967/365)+MAR1!$D$5*SIN(2*PI()*$C2967/365)</f>
        <v/>
      </c>
      <c r="L2967" s="7">
        <f>MAR1!$B$6+MAR1!$C$6*COS(2*PI()*$C2967/365)+MAR1!$D$6*SIN(2*PI()*$C2967/365)</f>
        <v/>
      </c>
      <c r="M2967" s="7">
        <f>MAR1!$B$7+MAR1!$C$7*COS(2*PI()*$C2967/365)+MAR1!$D$7*SIN(2*PI()*$C2967/365)</f>
        <v/>
      </c>
      <c r="N2967" s="7">
        <f>F2967-K2967</f>
        <v/>
      </c>
      <c r="O2967" s="7">
        <f>G2967-L2967</f>
        <v/>
      </c>
      <c r="P2967" s="7">
        <f>H2967-M2967</f>
        <v/>
      </c>
      <c r="Q2967" s="7">
        <f>IF($I2967=1,(N2967-MAR1!$B$11)/MAR1!$D$11,(N2967-MAR1!$C$11)/MAR1!$E$11)</f>
        <v/>
      </c>
      <c r="R2967" s="7">
        <f>IF($I2967=1,(O2967-MAR1!$B$12)/MAR1!$D$12,(O2967-MAR1!$C$12)/MAR1!$E$12)</f>
        <v/>
      </c>
      <c r="S2967" s="7">
        <f>IF($I2967=1,(P2967-MAR1!$B$13)/MAR1!$D$13,(P2967-MAR1!$C$13)/MAR1!$E$13)</f>
        <v/>
      </c>
    </row>
    <row r="2968">
      <c r="A2968" s="5" t="n">
        <v>2967</v>
      </c>
      <c r="B2968" s="5" t="n">
        <v>9</v>
      </c>
      <c r="C2968" s="5" t="n">
        <v>47</v>
      </c>
      <c r="D2968" s="5" t="n">
        <v>2</v>
      </c>
      <c r="E2968" s="5" t="n">
        <v>0</v>
      </c>
      <c r="F2968" s="5" t="n">
        <v>35.7</v>
      </c>
      <c r="G2968" s="5" t="n">
        <v>18.4</v>
      </c>
      <c r="H2968" s="5" t="n">
        <v>15.75</v>
      </c>
      <c r="I2968" s="6">
        <f>IF(E2968&gt;=Markov!$B$3,1,0)</f>
        <v/>
      </c>
      <c r="J2968" s="6">
        <f>I2967</f>
        <v/>
      </c>
      <c r="K2968" s="7">
        <f>MAR1!$B$5+MAR1!$C$5*COS(2*PI()*$C2968/365)+MAR1!$D$5*SIN(2*PI()*$C2968/365)</f>
        <v/>
      </c>
      <c r="L2968" s="7">
        <f>MAR1!$B$6+MAR1!$C$6*COS(2*PI()*$C2968/365)+MAR1!$D$6*SIN(2*PI()*$C2968/365)</f>
        <v/>
      </c>
      <c r="M2968" s="7">
        <f>MAR1!$B$7+MAR1!$C$7*COS(2*PI()*$C2968/365)+MAR1!$D$7*SIN(2*PI()*$C2968/365)</f>
        <v/>
      </c>
      <c r="N2968" s="7">
        <f>F2968-K2968</f>
        <v/>
      </c>
      <c r="O2968" s="7">
        <f>G2968-L2968</f>
        <v/>
      </c>
      <c r="P2968" s="7">
        <f>H2968-M2968</f>
        <v/>
      </c>
      <c r="Q2968" s="7">
        <f>IF($I2968=1,(N2968-MAR1!$B$11)/MAR1!$D$11,(N2968-MAR1!$C$11)/MAR1!$E$11)</f>
        <v/>
      </c>
      <c r="R2968" s="7">
        <f>IF($I2968=1,(O2968-MAR1!$B$12)/MAR1!$D$12,(O2968-MAR1!$C$12)/MAR1!$E$12)</f>
        <v/>
      </c>
      <c r="S2968" s="7">
        <f>IF($I2968=1,(P2968-MAR1!$B$13)/MAR1!$D$13,(P2968-MAR1!$C$13)/MAR1!$E$13)</f>
        <v/>
      </c>
    </row>
    <row r="2969">
      <c r="A2969" s="5" t="n">
        <v>2968</v>
      </c>
      <c r="B2969" s="5" t="n">
        <v>9</v>
      </c>
      <c r="C2969" s="5" t="n">
        <v>48</v>
      </c>
      <c r="D2969" s="5" t="n">
        <v>2</v>
      </c>
      <c r="E2969" s="5" t="n">
        <v>0</v>
      </c>
      <c r="F2969" s="5" t="n">
        <v>34.2</v>
      </c>
      <c r="G2969" s="5" t="n">
        <v>18.9</v>
      </c>
      <c r="H2969" s="5" t="n">
        <v>15.71</v>
      </c>
      <c r="I2969" s="6">
        <f>IF(E2969&gt;=Markov!$B$3,1,0)</f>
        <v/>
      </c>
      <c r="J2969" s="6">
        <f>I2968</f>
        <v/>
      </c>
      <c r="K2969" s="7">
        <f>MAR1!$B$5+MAR1!$C$5*COS(2*PI()*$C2969/365)+MAR1!$D$5*SIN(2*PI()*$C2969/365)</f>
        <v/>
      </c>
      <c r="L2969" s="7">
        <f>MAR1!$B$6+MAR1!$C$6*COS(2*PI()*$C2969/365)+MAR1!$D$6*SIN(2*PI()*$C2969/365)</f>
        <v/>
      </c>
      <c r="M2969" s="7">
        <f>MAR1!$B$7+MAR1!$C$7*COS(2*PI()*$C2969/365)+MAR1!$D$7*SIN(2*PI()*$C2969/365)</f>
        <v/>
      </c>
      <c r="N2969" s="7">
        <f>F2969-K2969</f>
        <v/>
      </c>
      <c r="O2969" s="7">
        <f>G2969-L2969</f>
        <v/>
      </c>
      <c r="P2969" s="7">
        <f>H2969-M2969</f>
        <v/>
      </c>
      <c r="Q2969" s="7">
        <f>IF($I2969=1,(N2969-MAR1!$B$11)/MAR1!$D$11,(N2969-MAR1!$C$11)/MAR1!$E$11)</f>
        <v/>
      </c>
      <c r="R2969" s="7">
        <f>IF($I2969=1,(O2969-MAR1!$B$12)/MAR1!$D$12,(O2969-MAR1!$C$12)/MAR1!$E$12)</f>
        <v/>
      </c>
      <c r="S2969" s="7">
        <f>IF($I2969=1,(P2969-MAR1!$B$13)/MAR1!$D$13,(P2969-MAR1!$C$13)/MAR1!$E$13)</f>
        <v/>
      </c>
    </row>
    <row r="2970">
      <c r="A2970" s="5" t="n">
        <v>2969</v>
      </c>
      <c r="B2970" s="5" t="n">
        <v>9</v>
      </c>
      <c r="C2970" s="5" t="n">
        <v>49</v>
      </c>
      <c r="D2970" s="5" t="n">
        <v>2</v>
      </c>
      <c r="E2970" s="5" t="n">
        <v>0</v>
      </c>
      <c r="F2970" s="5" t="n">
        <v>32.6</v>
      </c>
      <c r="G2970" s="5" t="n">
        <v>16.9</v>
      </c>
      <c r="H2970" s="5" t="n">
        <v>12.03</v>
      </c>
      <c r="I2970" s="6">
        <f>IF(E2970&gt;=Markov!$B$3,1,0)</f>
        <v/>
      </c>
      <c r="J2970" s="6">
        <f>I2969</f>
        <v/>
      </c>
      <c r="K2970" s="7">
        <f>MAR1!$B$5+MAR1!$C$5*COS(2*PI()*$C2970/365)+MAR1!$D$5*SIN(2*PI()*$C2970/365)</f>
        <v/>
      </c>
      <c r="L2970" s="7">
        <f>MAR1!$B$6+MAR1!$C$6*COS(2*PI()*$C2970/365)+MAR1!$D$6*SIN(2*PI()*$C2970/365)</f>
        <v/>
      </c>
      <c r="M2970" s="7">
        <f>MAR1!$B$7+MAR1!$C$7*COS(2*PI()*$C2970/365)+MAR1!$D$7*SIN(2*PI()*$C2970/365)</f>
        <v/>
      </c>
      <c r="N2970" s="7">
        <f>F2970-K2970</f>
        <v/>
      </c>
      <c r="O2970" s="7">
        <f>G2970-L2970</f>
        <v/>
      </c>
      <c r="P2970" s="7">
        <f>H2970-M2970</f>
        <v/>
      </c>
      <c r="Q2970" s="7">
        <f>IF($I2970=1,(N2970-MAR1!$B$11)/MAR1!$D$11,(N2970-MAR1!$C$11)/MAR1!$E$11)</f>
        <v/>
      </c>
      <c r="R2970" s="7">
        <f>IF($I2970=1,(O2970-MAR1!$B$12)/MAR1!$D$12,(O2970-MAR1!$C$12)/MAR1!$E$12)</f>
        <v/>
      </c>
      <c r="S2970" s="7">
        <f>IF($I2970=1,(P2970-MAR1!$B$13)/MAR1!$D$13,(P2970-MAR1!$C$13)/MAR1!$E$13)</f>
        <v/>
      </c>
    </row>
    <row r="2971">
      <c r="A2971" s="5" t="n">
        <v>2970</v>
      </c>
      <c r="B2971" s="5" t="n">
        <v>9</v>
      </c>
      <c r="C2971" s="5" t="n">
        <v>50</v>
      </c>
      <c r="D2971" s="5" t="n">
        <v>2</v>
      </c>
      <c r="E2971" s="5" t="n">
        <v>0</v>
      </c>
      <c r="F2971" s="5" t="n">
        <v>33.1</v>
      </c>
      <c r="G2971" s="5" t="n">
        <v>18.3</v>
      </c>
      <c r="H2971" s="5" t="n">
        <v>13.31</v>
      </c>
      <c r="I2971" s="6">
        <f>IF(E2971&gt;=Markov!$B$3,1,0)</f>
        <v/>
      </c>
      <c r="J2971" s="6">
        <f>I2970</f>
        <v/>
      </c>
      <c r="K2971" s="7">
        <f>MAR1!$B$5+MAR1!$C$5*COS(2*PI()*$C2971/365)+MAR1!$D$5*SIN(2*PI()*$C2971/365)</f>
        <v/>
      </c>
      <c r="L2971" s="7">
        <f>MAR1!$B$6+MAR1!$C$6*COS(2*PI()*$C2971/365)+MAR1!$D$6*SIN(2*PI()*$C2971/365)</f>
        <v/>
      </c>
      <c r="M2971" s="7">
        <f>MAR1!$B$7+MAR1!$C$7*COS(2*PI()*$C2971/365)+MAR1!$D$7*SIN(2*PI()*$C2971/365)</f>
        <v/>
      </c>
      <c r="N2971" s="7">
        <f>F2971-K2971</f>
        <v/>
      </c>
      <c r="O2971" s="7">
        <f>G2971-L2971</f>
        <v/>
      </c>
      <c r="P2971" s="7">
        <f>H2971-M2971</f>
        <v/>
      </c>
      <c r="Q2971" s="7">
        <f>IF($I2971=1,(N2971-MAR1!$B$11)/MAR1!$D$11,(N2971-MAR1!$C$11)/MAR1!$E$11)</f>
        <v/>
      </c>
      <c r="R2971" s="7">
        <f>IF($I2971=1,(O2971-MAR1!$B$12)/MAR1!$D$12,(O2971-MAR1!$C$12)/MAR1!$E$12)</f>
        <v/>
      </c>
      <c r="S2971" s="7">
        <f>IF($I2971=1,(P2971-MAR1!$B$13)/MAR1!$D$13,(P2971-MAR1!$C$13)/MAR1!$E$13)</f>
        <v/>
      </c>
    </row>
    <row r="2972">
      <c r="A2972" s="5" t="n">
        <v>2971</v>
      </c>
      <c r="B2972" s="5" t="n">
        <v>9</v>
      </c>
      <c r="C2972" s="5" t="n">
        <v>51</v>
      </c>
      <c r="D2972" s="5" t="n">
        <v>2</v>
      </c>
      <c r="E2972" s="5" t="n">
        <v>0</v>
      </c>
      <c r="F2972" s="5" t="n">
        <v>32.8</v>
      </c>
      <c r="G2972" s="5" t="n">
        <v>15.6</v>
      </c>
      <c r="H2972" s="5" t="n">
        <v>19.54</v>
      </c>
      <c r="I2972" s="6">
        <f>IF(E2972&gt;=Markov!$B$3,1,0)</f>
        <v/>
      </c>
      <c r="J2972" s="6">
        <f>I2971</f>
        <v/>
      </c>
      <c r="K2972" s="7">
        <f>MAR1!$B$5+MAR1!$C$5*COS(2*PI()*$C2972/365)+MAR1!$D$5*SIN(2*PI()*$C2972/365)</f>
        <v/>
      </c>
      <c r="L2972" s="7">
        <f>MAR1!$B$6+MAR1!$C$6*COS(2*PI()*$C2972/365)+MAR1!$D$6*SIN(2*PI()*$C2972/365)</f>
        <v/>
      </c>
      <c r="M2972" s="7">
        <f>MAR1!$B$7+MAR1!$C$7*COS(2*PI()*$C2972/365)+MAR1!$D$7*SIN(2*PI()*$C2972/365)</f>
        <v/>
      </c>
      <c r="N2972" s="7">
        <f>F2972-K2972</f>
        <v/>
      </c>
      <c r="O2972" s="7">
        <f>G2972-L2972</f>
        <v/>
      </c>
      <c r="P2972" s="7">
        <f>H2972-M2972</f>
        <v/>
      </c>
      <c r="Q2972" s="7">
        <f>IF($I2972=1,(N2972-MAR1!$B$11)/MAR1!$D$11,(N2972-MAR1!$C$11)/MAR1!$E$11)</f>
        <v/>
      </c>
      <c r="R2972" s="7">
        <f>IF($I2972=1,(O2972-MAR1!$B$12)/MAR1!$D$12,(O2972-MAR1!$C$12)/MAR1!$E$12)</f>
        <v/>
      </c>
      <c r="S2972" s="7">
        <f>IF($I2972=1,(P2972-MAR1!$B$13)/MAR1!$D$13,(P2972-MAR1!$C$13)/MAR1!$E$13)</f>
        <v/>
      </c>
    </row>
    <row r="2973">
      <c r="A2973" s="5" t="n">
        <v>2972</v>
      </c>
      <c r="B2973" s="5" t="n">
        <v>9</v>
      </c>
      <c r="C2973" s="5" t="n">
        <v>52</v>
      </c>
      <c r="D2973" s="5" t="n">
        <v>2</v>
      </c>
      <c r="E2973" s="5" t="n">
        <v>0</v>
      </c>
      <c r="F2973" s="5" t="n">
        <v>33.3</v>
      </c>
      <c r="G2973" s="5" t="n">
        <v>17</v>
      </c>
      <c r="H2973" s="5" t="n">
        <v>15.71</v>
      </c>
      <c r="I2973" s="6">
        <f>IF(E2973&gt;=Markov!$B$3,1,0)</f>
        <v/>
      </c>
      <c r="J2973" s="6">
        <f>I2972</f>
        <v/>
      </c>
      <c r="K2973" s="7">
        <f>MAR1!$B$5+MAR1!$C$5*COS(2*PI()*$C2973/365)+MAR1!$D$5*SIN(2*PI()*$C2973/365)</f>
        <v/>
      </c>
      <c r="L2973" s="7">
        <f>MAR1!$B$6+MAR1!$C$6*COS(2*PI()*$C2973/365)+MAR1!$D$6*SIN(2*PI()*$C2973/365)</f>
        <v/>
      </c>
      <c r="M2973" s="7">
        <f>MAR1!$B$7+MAR1!$C$7*COS(2*PI()*$C2973/365)+MAR1!$D$7*SIN(2*PI()*$C2973/365)</f>
        <v/>
      </c>
      <c r="N2973" s="7">
        <f>F2973-K2973</f>
        <v/>
      </c>
      <c r="O2973" s="7">
        <f>G2973-L2973</f>
        <v/>
      </c>
      <c r="P2973" s="7">
        <f>H2973-M2973</f>
        <v/>
      </c>
      <c r="Q2973" s="7">
        <f>IF($I2973=1,(N2973-MAR1!$B$11)/MAR1!$D$11,(N2973-MAR1!$C$11)/MAR1!$E$11)</f>
        <v/>
      </c>
      <c r="R2973" s="7">
        <f>IF($I2973=1,(O2973-MAR1!$B$12)/MAR1!$D$12,(O2973-MAR1!$C$12)/MAR1!$E$12)</f>
        <v/>
      </c>
      <c r="S2973" s="7">
        <f>IF($I2973=1,(P2973-MAR1!$B$13)/MAR1!$D$13,(P2973-MAR1!$C$13)/MAR1!$E$13)</f>
        <v/>
      </c>
    </row>
    <row r="2974">
      <c r="A2974" s="5" t="n">
        <v>2973</v>
      </c>
      <c r="B2974" s="5" t="n">
        <v>9</v>
      </c>
      <c r="C2974" s="5" t="n">
        <v>53</v>
      </c>
      <c r="D2974" s="5" t="n">
        <v>2</v>
      </c>
      <c r="E2974" s="5" t="n">
        <v>0</v>
      </c>
      <c r="F2974" s="5" t="n">
        <v>31.9</v>
      </c>
      <c r="G2974" s="5" t="n">
        <v>16.9</v>
      </c>
      <c r="H2974" s="5" t="n">
        <v>20.57</v>
      </c>
      <c r="I2974" s="6">
        <f>IF(E2974&gt;=Markov!$B$3,1,0)</f>
        <v/>
      </c>
      <c r="J2974" s="6">
        <f>I2973</f>
        <v/>
      </c>
      <c r="K2974" s="7">
        <f>MAR1!$B$5+MAR1!$C$5*COS(2*PI()*$C2974/365)+MAR1!$D$5*SIN(2*PI()*$C2974/365)</f>
        <v/>
      </c>
      <c r="L2974" s="7">
        <f>MAR1!$B$6+MAR1!$C$6*COS(2*PI()*$C2974/365)+MAR1!$D$6*SIN(2*PI()*$C2974/365)</f>
        <v/>
      </c>
      <c r="M2974" s="7">
        <f>MAR1!$B$7+MAR1!$C$7*COS(2*PI()*$C2974/365)+MAR1!$D$7*SIN(2*PI()*$C2974/365)</f>
        <v/>
      </c>
      <c r="N2974" s="7">
        <f>F2974-K2974</f>
        <v/>
      </c>
      <c r="O2974" s="7">
        <f>G2974-L2974</f>
        <v/>
      </c>
      <c r="P2974" s="7">
        <f>H2974-M2974</f>
        <v/>
      </c>
      <c r="Q2974" s="7">
        <f>IF($I2974=1,(N2974-MAR1!$B$11)/MAR1!$D$11,(N2974-MAR1!$C$11)/MAR1!$E$11)</f>
        <v/>
      </c>
      <c r="R2974" s="7">
        <f>IF($I2974=1,(O2974-MAR1!$B$12)/MAR1!$D$12,(O2974-MAR1!$C$12)/MAR1!$E$12)</f>
        <v/>
      </c>
      <c r="S2974" s="7">
        <f>IF($I2974=1,(P2974-MAR1!$B$13)/MAR1!$D$13,(P2974-MAR1!$C$13)/MAR1!$E$13)</f>
        <v/>
      </c>
    </row>
    <row r="2975">
      <c r="A2975" s="5" t="n">
        <v>2974</v>
      </c>
      <c r="B2975" s="5" t="n">
        <v>9</v>
      </c>
      <c r="C2975" s="5" t="n">
        <v>54</v>
      </c>
      <c r="D2975" s="5" t="n">
        <v>2</v>
      </c>
      <c r="E2975" s="5" t="n">
        <v>0</v>
      </c>
      <c r="F2975" s="5" t="n">
        <v>31.7</v>
      </c>
      <c r="G2975" s="5" t="n">
        <v>15.7</v>
      </c>
      <c r="H2975" s="5" t="n">
        <v>21.75</v>
      </c>
      <c r="I2975" s="6">
        <f>IF(E2975&gt;=Markov!$B$3,1,0)</f>
        <v/>
      </c>
      <c r="J2975" s="6">
        <f>I2974</f>
        <v/>
      </c>
      <c r="K2975" s="7">
        <f>MAR1!$B$5+MAR1!$C$5*COS(2*PI()*$C2975/365)+MAR1!$D$5*SIN(2*PI()*$C2975/365)</f>
        <v/>
      </c>
      <c r="L2975" s="7">
        <f>MAR1!$B$6+MAR1!$C$6*COS(2*PI()*$C2975/365)+MAR1!$D$6*SIN(2*PI()*$C2975/365)</f>
        <v/>
      </c>
      <c r="M2975" s="7">
        <f>MAR1!$B$7+MAR1!$C$7*COS(2*PI()*$C2975/365)+MAR1!$D$7*SIN(2*PI()*$C2975/365)</f>
        <v/>
      </c>
      <c r="N2975" s="7">
        <f>F2975-K2975</f>
        <v/>
      </c>
      <c r="O2975" s="7">
        <f>G2975-L2975</f>
        <v/>
      </c>
      <c r="P2975" s="7">
        <f>H2975-M2975</f>
        <v/>
      </c>
      <c r="Q2975" s="7">
        <f>IF($I2975=1,(N2975-MAR1!$B$11)/MAR1!$D$11,(N2975-MAR1!$C$11)/MAR1!$E$11)</f>
        <v/>
      </c>
      <c r="R2975" s="7">
        <f>IF($I2975=1,(O2975-MAR1!$B$12)/MAR1!$D$12,(O2975-MAR1!$C$12)/MAR1!$E$12)</f>
        <v/>
      </c>
      <c r="S2975" s="7">
        <f>IF($I2975=1,(P2975-MAR1!$B$13)/MAR1!$D$13,(P2975-MAR1!$C$13)/MAR1!$E$13)</f>
        <v/>
      </c>
    </row>
    <row r="2976">
      <c r="A2976" s="5" t="n">
        <v>2975</v>
      </c>
      <c r="B2976" s="5" t="n">
        <v>9</v>
      </c>
      <c r="C2976" s="5" t="n">
        <v>55</v>
      </c>
      <c r="D2976" s="5" t="n">
        <v>2</v>
      </c>
      <c r="E2976" s="5" t="n">
        <v>2.7</v>
      </c>
      <c r="F2976" s="5" t="n">
        <v>28.6</v>
      </c>
      <c r="G2976" s="5" t="n">
        <v>15.6</v>
      </c>
      <c r="H2976" s="5" t="n">
        <v>12.02</v>
      </c>
      <c r="I2976" s="6">
        <f>IF(E2976&gt;=Markov!$B$3,1,0)</f>
        <v/>
      </c>
      <c r="J2976" s="6">
        <f>I2975</f>
        <v/>
      </c>
      <c r="K2976" s="7">
        <f>MAR1!$B$5+MAR1!$C$5*COS(2*PI()*$C2976/365)+MAR1!$D$5*SIN(2*PI()*$C2976/365)</f>
        <v/>
      </c>
      <c r="L2976" s="7">
        <f>MAR1!$B$6+MAR1!$C$6*COS(2*PI()*$C2976/365)+MAR1!$D$6*SIN(2*PI()*$C2976/365)</f>
        <v/>
      </c>
      <c r="M2976" s="7">
        <f>MAR1!$B$7+MAR1!$C$7*COS(2*PI()*$C2976/365)+MAR1!$D$7*SIN(2*PI()*$C2976/365)</f>
        <v/>
      </c>
      <c r="N2976" s="7">
        <f>F2976-K2976</f>
        <v/>
      </c>
      <c r="O2976" s="7">
        <f>G2976-L2976</f>
        <v/>
      </c>
      <c r="P2976" s="7">
        <f>H2976-M2976</f>
        <v/>
      </c>
      <c r="Q2976" s="7">
        <f>IF($I2976=1,(N2976-MAR1!$B$11)/MAR1!$D$11,(N2976-MAR1!$C$11)/MAR1!$E$11)</f>
        <v/>
      </c>
      <c r="R2976" s="7">
        <f>IF($I2976=1,(O2976-MAR1!$B$12)/MAR1!$D$12,(O2976-MAR1!$C$12)/MAR1!$E$12)</f>
        <v/>
      </c>
      <c r="S2976" s="7">
        <f>IF($I2976=1,(P2976-MAR1!$B$13)/MAR1!$D$13,(P2976-MAR1!$C$13)/MAR1!$E$13)</f>
        <v/>
      </c>
    </row>
    <row r="2977">
      <c r="A2977" s="5" t="n">
        <v>2976</v>
      </c>
      <c r="B2977" s="5" t="n">
        <v>9</v>
      </c>
      <c r="C2977" s="5" t="n">
        <v>56</v>
      </c>
      <c r="D2977" s="5" t="n">
        <v>2</v>
      </c>
      <c r="E2977" s="5" t="n">
        <v>0</v>
      </c>
      <c r="F2977" s="5" t="n">
        <v>35.7</v>
      </c>
      <c r="G2977" s="5" t="n">
        <v>17.9</v>
      </c>
      <c r="H2977" s="5" t="n">
        <v>19.83</v>
      </c>
      <c r="I2977" s="6">
        <f>IF(E2977&gt;=Markov!$B$3,1,0)</f>
        <v/>
      </c>
      <c r="J2977" s="6">
        <f>I2976</f>
        <v/>
      </c>
      <c r="K2977" s="7">
        <f>MAR1!$B$5+MAR1!$C$5*COS(2*PI()*$C2977/365)+MAR1!$D$5*SIN(2*PI()*$C2977/365)</f>
        <v/>
      </c>
      <c r="L2977" s="7">
        <f>MAR1!$B$6+MAR1!$C$6*COS(2*PI()*$C2977/365)+MAR1!$D$6*SIN(2*PI()*$C2977/365)</f>
        <v/>
      </c>
      <c r="M2977" s="7">
        <f>MAR1!$B$7+MAR1!$C$7*COS(2*PI()*$C2977/365)+MAR1!$D$7*SIN(2*PI()*$C2977/365)</f>
        <v/>
      </c>
      <c r="N2977" s="7">
        <f>F2977-K2977</f>
        <v/>
      </c>
      <c r="O2977" s="7">
        <f>G2977-L2977</f>
        <v/>
      </c>
      <c r="P2977" s="7">
        <f>H2977-M2977</f>
        <v/>
      </c>
      <c r="Q2977" s="7">
        <f>IF($I2977=1,(N2977-MAR1!$B$11)/MAR1!$D$11,(N2977-MAR1!$C$11)/MAR1!$E$11)</f>
        <v/>
      </c>
      <c r="R2977" s="7">
        <f>IF($I2977=1,(O2977-MAR1!$B$12)/MAR1!$D$12,(O2977-MAR1!$C$12)/MAR1!$E$12)</f>
        <v/>
      </c>
      <c r="S2977" s="7">
        <f>IF($I2977=1,(P2977-MAR1!$B$13)/MAR1!$D$13,(P2977-MAR1!$C$13)/MAR1!$E$13)</f>
        <v/>
      </c>
    </row>
    <row r="2978">
      <c r="A2978" s="5" t="n">
        <v>2977</v>
      </c>
      <c r="B2978" s="5" t="n">
        <v>9</v>
      </c>
      <c r="C2978" s="5" t="n">
        <v>57</v>
      </c>
      <c r="D2978" s="5" t="n">
        <v>2</v>
      </c>
      <c r="E2978" s="5" t="n">
        <v>0</v>
      </c>
      <c r="F2978" s="5" t="n">
        <v>37.3</v>
      </c>
      <c r="G2978" s="5" t="n">
        <v>19.4</v>
      </c>
      <c r="H2978" s="5" t="n">
        <v>16.87</v>
      </c>
      <c r="I2978" s="6">
        <f>IF(E2978&gt;=Markov!$B$3,1,0)</f>
        <v/>
      </c>
      <c r="J2978" s="6">
        <f>I2977</f>
        <v/>
      </c>
      <c r="K2978" s="7">
        <f>MAR1!$B$5+MAR1!$C$5*COS(2*PI()*$C2978/365)+MAR1!$D$5*SIN(2*PI()*$C2978/365)</f>
        <v/>
      </c>
      <c r="L2978" s="7">
        <f>MAR1!$B$6+MAR1!$C$6*COS(2*PI()*$C2978/365)+MAR1!$D$6*SIN(2*PI()*$C2978/365)</f>
        <v/>
      </c>
      <c r="M2978" s="7">
        <f>MAR1!$B$7+MAR1!$C$7*COS(2*PI()*$C2978/365)+MAR1!$D$7*SIN(2*PI()*$C2978/365)</f>
        <v/>
      </c>
      <c r="N2978" s="7">
        <f>F2978-K2978</f>
        <v/>
      </c>
      <c r="O2978" s="7">
        <f>G2978-L2978</f>
        <v/>
      </c>
      <c r="P2978" s="7">
        <f>H2978-M2978</f>
        <v/>
      </c>
      <c r="Q2978" s="7">
        <f>IF($I2978=1,(N2978-MAR1!$B$11)/MAR1!$D$11,(N2978-MAR1!$C$11)/MAR1!$E$11)</f>
        <v/>
      </c>
      <c r="R2978" s="7">
        <f>IF($I2978=1,(O2978-MAR1!$B$12)/MAR1!$D$12,(O2978-MAR1!$C$12)/MAR1!$E$12)</f>
        <v/>
      </c>
      <c r="S2978" s="7">
        <f>IF($I2978=1,(P2978-MAR1!$B$13)/MAR1!$D$13,(P2978-MAR1!$C$13)/MAR1!$E$13)</f>
        <v/>
      </c>
    </row>
    <row r="2979">
      <c r="A2979" s="5" t="n">
        <v>2978</v>
      </c>
      <c r="B2979" s="5" t="n">
        <v>9</v>
      </c>
      <c r="C2979" s="5" t="n">
        <v>58</v>
      </c>
      <c r="D2979" s="5" t="n">
        <v>2</v>
      </c>
      <c r="E2979" s="5" t="n">
        <v>0</v>
      </c>
      <c r="F2979" s="5" t="n">
        <v>35.3</v>
      </c>
      <c r="G2979" s="5" t="n">
        <v>20.6</v>
      </c>
      <c r="H2979" s="5" t="n">
        <v>19.67</v>
      </c>
      <c r="I2979" s="6">
        <f>IF(E2979&gt;=Markov!$B$3,1,0)</f>
        <v/>
      </c>
      <c r="J2979" s="6">
        <f>I2978</f>
        <v/>
      </c>
      <c r="K2979" s="7">
        <f>MAR1!$B$5+MAR1!$C$5*COS(2*PI()*$C2979/365)+MAR1!$D$5*SIN(2*PI()*$C2979/365)</f>
        <v/>
      </c>
      <c r="L2979" s="7">
        <f>MAR1!$B$6+MAR1!$C$6*COS(2*PI()*$C2979/365)+MAR1!$D$6*SIN(2*PI()*$C2979/365)</f>
        <v/>
      </c>
      <c r="M2979" s="7">
        <f>MAR1!$B$7+MAR1!$C$7*COS(2*PI()*$C2979/365)+MAR1!$D$7*SIN(2*PI()*$C2979/365)</f>
        <v/>
      </c>
      <c r="N2979" s="7">
        <f>F2979-K2979</f>
        <v/>
      </c>
      <c r="O2979" s="7">
        <f>G2979-L2979</f>
        <v/>
      </c>
      <c r="P2979" s="7">
        <f>H2979-M2979</f>
        <v/>
      </c>
      <c r="Q2979" s="7">
        <f>IF($I2979=1,(N2979-MAR1!$B$11)/MAR1!$D$11,(N2979-MAR1!$C$11)/MAR1!$E$11)</f>
        <v/>
      </c>
      <c r="R2979" s="7">
        <f>IF($I2979=1,(O2979-MAR1!$B$12)/MAR1!$D$12,(O2979-MAR1!$C$12)/MAR1!$E$12)</f>
        <v/>
      </c>
      <c r="S2979" s="7">
        <f>IF($I2979=1,(P2979-MAR1!$B$13)/MAR1!$D$13,(P2979-MAR1!$C$13)/MAR1!$E$13)</f>
        <v/>
      </c>
    </row>
    <row r="2980">
      <c r="A2980" s="5" t="n">
        <v>2979</v>
      </c>
      <c r="B2980" s="5" t="n">
        <v>9</v>
      </c>
      <c r="C2980" s="5" t="n">
        <v>59</v>
      </c>
      <c r="D2980" s="5" t="n">
        <v>2</v>
      </c>
      <c r="E2980" s="5" t="n">
        <v>0</v>
      </c>
      <c r="F2980" s="5" t="n">
        <v>35.1</v>
      </c>
      <c r="G2980" s="5" t="n">
        <v>19.8</v>
      </c>
      <c r="H2980" s="5" t="n">
        <v>17.83</v>
      </c>
      <c r="I2980" s="6">
        <f>IF(E2980&gt;=Markov!$B$3,1,0)</f>
        <v/>
      </c>
      <c r="J2980" s="6">
        <f>I2979</f>
        <v/>
      </c>
      <c r="K2980" s="7">
        <f>MAR1!$B$5+MAR1!$C$5*COS(2*PI()*$C2980/365)+MAR1!$D$5*SIN(2*PI()*$C2980/365)</f>
        <v/>
      </c>
      <c r="L2980" s="7">
        <f>MAR1!$B$6+MAR1!$C$6*COS(2*PI()*$C2980/365)+MAR1!$D$6*SIN(2*PI()*$C2980/365)</f>
        <v/>
      </c>
      <c r="M2980" s="7">
        <f>MAR1!$B$7+MAR1!$C$7*COS(2*PI()*$C2980/365)+MAR1!$D$7*SIN(2*PI()*$C2980/365)</f>
        <v/>
      </c>
      <c r="N2980" s="7">
        <f>F2980-K2980</f>
        <v/>
      </c>
      <c r="O2980" s="7">
        <f>G2980-L2980</f>
        <v/>
      </c>
      <c r="P2980" s="7">
        <f>H2980-M2980</f>
        <v/>
      </c>
      <c r="Q2980" s="7">
        <f>IF($I2980=1,(N2980-MAR1!$B$11)/MAR1!$D$11,(N2980-MAR1!$C$11)/MAR1!$E$11)</f>
        <v/>
      </c>
      <c r="R2980" s="7">
        <f>IF($I2980=1,(O2980-MAR1!$B$12)/MAR1!$D$12,(O2980-MAR1!$C$12)/MAR1!$E$12)</f>
        <v/>
      </c>
      <c r="S2980" s="7">
        <f>IF($I2980=1,(P2980-MAR1!$B$13)/MAR1!$D$13,(P2980-MAR1!$C$13)/MAR1!$E$13)</f>
        <v/>
      </c>
    </row>
    <row r="2981">
      <c r="A2981" s="5" t="n">
        <v>2980</v>
      </c>
      <c r="B2981" s="5" t="n">
        <v>9</v>
      </c>
      <c r="C2981" s="5" t="n">
        <v>60</v>
      </c>
      <c r="D2981" s="5" t="n">
        <v>3</v>
      </c>
      <c r="E2981" s="5" t="n">
        <v>0</v>
      </c>
      <c r="F2981" s="5" t="n">
        <v>35.3</v>
      </c>
      <c r="G2981" s="5" t="n">
        <v>18.9</v>
      </c>
      <c r="H2981" s="5" t="n">
        <v>20.24</v>
      </c>
      <c r="I2981" s="6">
        <f>IF(E2981&gt;=Markov!$B$3,1,0)</f>
        <v/>
      </c>
      <c r="J2981" s="6">
        <f>I2980</f>
        <v/>
      </c>
      <c r="K2981" s="7">
        <f>MAR1!$B$5+MAR1!$C$5*COS(2*PI()*$C2981/365)+MAR1!$D$5*SIN(2*PI()*$C2981/365)</f>
        <v/>
      </c>
      <c r="L2981" s="7">
        <f>MAR1!$B$6+MAR1!$C$6*COS(2*PI()*$C2981/365)+MAR1!$D$6*SIN(2*PI()*$C2981/365)</f>
        <v/>
      </c>
      <c r="M2981" s="7">
        <f>MAR1!$B$7+MAR1!$C$7*COS(2*PI()*$C2981/365)+MAR1!$D$7*SIN(2*PI()*$C2981/365)</f>
        <v/>
      </c>
      <c r="N2981" s="7">
        <f>F2981-K2981</f>
        <v/>
      </c>
      <c r="O2981" s="7">
        <f>G2981-L2981</f>
        <v/>
      </c>
      <c r="P2981" s="7">
        <f>H2981-M2981</f>
        <v/>
      </c>
      <c r="Q2981" s="7">
        <f>IF($I2981=1,(N2981-MAR1!$B$11)/MAR1!$D$11,(N2981-MAR1!$C$11)/MAR1!$E$11)</f>
        <v/>
      </c>
      <c r="R2981" s="7">
        <f>IF($I2981=1,(O2981-MAR1!$B$12)/MAR1!$D$12,(O2981-MAR1!$C$12)/MAR1!$E$12)</f>
        <v/>
      </c>
      <c r="S2981" s="7">
        <f>IF($I2981=1,(P2981-MAR1!$B$13)/MAR1!$D$13,(P2981-MAR1!$C$13)/MAR1!$E$13)</f>
        <v/>
      </c>
    </row>
    <row r="2982">
      <c r="A2982" s="5" t="n">
        <v>2981</v>
      </c>
      <c r="B2982" s="5" t="n">
        <v>9</v>
      </c>
      <c r="C2982" s="5" t="n">
        <v>61</v>
      </c>
      <c r="D2982" s="5" t="n">
        <v>3</v>
      </c>
      <c r="E2982" s="5" t="n">
        <v>0</v>
      </c>
      <c r="F2982" s="5" t="n">
        <v>35.1</v>
      </c>
      <c r="G2982" s="5" t="n">
        <v>20.2</v>
      </c>
      <c r="H2982" s="5" t="n">
        <v>26.61</v>
      </c>
      <c r="I2982" s="6">
        <f>IF(E2982&gt;=Markov!$B$3,1,0)</f>
        <v/>
      </c>
      <c r="J2982" s="6">
        <f>I2981</f>
        <v/>
      </c>
      <c r="K2982" s="7">
        <f>MAR1!$B$5+MAR1!$C$5*COS(2*PI()*$C2982/365)+MAR1!$D$5*SIN(2*PI()*$C2982/365)</f>
        <v/>
      </c>
      <c r="L2982" s="7">
        <f>MAR1!$B$6+MAR1!$C$6*COS(2*PI()*$C2982/365)+MAR1!$D$6*SIN(2*PI()*$C2982/365)</f>
        <v/>
      </c>
      <c r="M2982" s="7">
        <f>MAR1!$B$7+MAR1!$C$7*COS(2*PI()*$C2982/365)+MAR1!$D$7*SIN(2*PI()*$C2982/365)</f>
        <v/>
      </c>
      <c r="N2982" s="7">
        <f>F2982-K2982</f>
        <v/>
      </c>
      <c r="O2982" s="7">
        <f>G2982-L2982</f>
        <v/>
      </c>
      <c r="P2982" s="7">
        <f>H2982-M2982</f>
        <v/>
      </c>
      <c r="Q2982" s="7">
        <f>IF($I2982=1,(N2982-MAR1!$B$11)/MAR1!$D$11,(N2982-MAR1!$C$11)/MAR1!$E$11)</f>
        <v/>
      </c>
      <c r="R2982" s="7">
        <f>IF($I2982=1,(O2982-MAR1!$B$12)/MAR1!$D$12,(O2982-MAR1!$C$12)/MAR1!$E$12)</f>
        <v/>
      </c>
      <c r="S2982" s="7">
        <f>IF($I2982=1,(P2982-MAR1!$B$13)/MAR1!$D$13,(P2982-MAR1!$C$13)/MAR1!$E$13)</f>
        <v/>
      </c>
    </row>
    <row r="2983">
      <c r="A2983" s="5" t="n">
        <v>2982</v>
      </c>
      <c r="B2983" s="5" t="n">
        <v>9</v>
      </c>
      <c r="C2983" s="5" t="n">
        <v>62</v>
      </c>
      <c r="D2983" s="5" t="n">
        <v>3</v>
      </c>
      <c r="E2983" s="5" t="n">
        <v>0</v>
      </c>
      <c r="F2983" s="5" t="n">
        <v>31.6</v>
      </c>
      <c r="G2983" s="5" t="n">
        <v>17.9</v>
      </c>
      <c r="H2983" s="5" t="n">
        <v>22.41</v>
      </c>
      <c r="I2983" s="6">
        <f>IF(E2983&gt;=Markov!$B$3,1,0)</f>
        <v/>
      </c>
      <c r="J2983" s="6">
        <f>I2982</f>
        <v/>
      </c>
      <c r="K2983" s="7">
        <f>MAR1!$B$5+MAR1!$C$5*COS(2*PI()*$C2983/365)+MAR1!$D$5*SIN(2*PI()*$C2983/365)</f>
        <v/>
      </c>
      <c r="L2983" s="7">
        <f>MAR1!$B$6+MAR1!$C$6*COS(2*PI()*$C2983/365)+MAR1!$D$6*SIN(2*PI()*$C2983/365)</f>
        <v/>
      </c>
      <c r="M2983" s="7">
        <f>MAR1!$B$7+MAR1!$C$7*COS(2*PI()*$C2983/365)+MAR1!$D$7*SIN(2*PI()*$C2983/365)</f>
        <v/>
      </c>
      <c r="N2983" s="7">
        <f>F2983-K2983</f>
        <v/>
      </c>
      <c r="O2983" s="7">
        <f>G2983-L2983</f>
        <v/>
      </c>
      <c r="P2983" s="7">
        <f>H2983-M2983</f>
        <v/>
      </c>
      <c r="Q2983" s="7">
        <f>IF($I2983=1,(N2983-MAR1!$B$11)/MAR1!$D$11,(N2983-MAR1!$C$11)/MAR1!$E$11)</f>
        <v/>
      </c>
      <c r="R2983" s="7">
        <f>IF($I2983=1,(O2983-MAR1!$B$12)/MAR1!$D$12,(O2983-MAR1!$C$12)/MAR1!$E$12)</f>
        <v/>
      </c>
      <c r="S2983" s="7">
        <f>IF($I2983=1,(P2983-MAR1!$B$13)/MAR1!$D$13,(P2983-MAR1!$C$13)/MAR1!$E$13)</f>
        <v/>
      </c>
    </row>
    <row r="2984">
      <c r="A2984" s="5" t="n">
        <v>2983</v>
      </c>
      <c r="B2984" s="5" t="n">
        <v>9</v>
      </c>
      <c r="C2984" s="5" t="n">
        <v>63</v>
      </c>
      <c r="D2984" s="5" t="n">
        <v>3</v>
      </c>
      <c r="E2984" s="5" t="n">
        <v>0</v>
      </c>
      <c r="F2984" s="5" t="n">
        <v>31.9</v>
      </c>
      <c r="G2984" s="5" t="n">
        <v>19.6</v>
      </c>
      <c r="H2984" s="5" t="n">
        <v>22.98</v>
      </c>
      <c r="I2984" s="6">
        <f>IF(E2984&gt;=Markov!$B$3,1,0)</f>
        <v/>
      </c>
      <c r="J2984" s="6">
        <f>I2983</f>
        <v/>
      </c>
      <c r="K2984" s="7">
        <f>MAR1!$B$5+MAR1!$C$5*COS(2*PI()*$C2984/365)+MAR1!$D$5*SIN(2*PI()*$C2984/365)</f>
        <v/>
      </c>
      <c r="L2984" s="7">
        <f>MAR1!$B$6+MAR1!$C$6*COS(2*PI()*$C2984/365)+MAR1!$D$6*SIN(2*PI()*$C2984/365)</f>
        <v/>
      </c>
      <c r="M2984" s="7">
        <f>MAR1!$B$7+MAR1!$C$7*COS(2*PI()*$C2984/365)+MAR1!$D$7*SIN(2*PI()*$C2984/365)</f>
        <v/>
      </c>
      <c r="N2984" s="7">
        <f>F2984-K2984</f>
        <v/>
      </c>
      <c r="O2984" s="7">
        <f>G2984-L2984</f>
        <v/>
      </c>
      <c r="P2984" s="7">
        <f>H2984-M2984</f>
        <v/>
      </c>
      <c r="Q2984" s="7">
        <f>IF($I2984=1,(N2984-MAR1!$B$11)/MAR1!$D$11,(N2984-MAR1!$C$11)/MAR1!$E$11)</f>
        <v/>
      </c>
      <c r="R2984" s="7">
        <f>IF($I2984=1,(O2984-MAR1!$B$12)/MAR1!$D$12,(O2984-MAR1!$C$12)/MAR1!$E$12)</f>
        <v/>
      </c>
      <c r="S2984" s="7">
        <f>IF($I2984=1,(P2984-MAR1!$B$13)/MAR1!$D$13,(P2984-MAR1!$C$13)/MAR1!$E$13)</f>
        <v/>
      </c>
    </row>
    <row r="2985">
      <c r="A2985" s="5" t="n">
        <v>2984</v>
      </c>
      <c r="B2985" s="5" t="n">
        <v>9</v>
      </c>
      <c r="C2985" s="5" t="n">
        <v>64</v>
      </c>
      <c r="D2985" s="5" t="n">
        <v>3</v>
      </c>
      <c r="E2985" s="5" t="n">
        <v>0</v>
      </c>
      <c r="F2985" s="5" t="n">
        <v>35.7</v>
      </c>
      <c r="G2985" s="5" t="n">
        <v>20.3</v>
      </c>
      <c r="H2985" s="5" t="n">
        <v>16.82</v>
      </c>
      <c r="I2985" s="6">
        <f>IF(E2985&gt;=Markov!$B$3,1,0)</f>
        <v/>
      </c>
      <c r="J2985" s="6">
        <f>I2984</f>
        <v/>
      </c>
      <c r="K2985" s="7">
        <f>MAR1!$B$5+MAR1!$C$5*COS(2*PI()*$C2985/365)+MAR1!$D$5*SIN(2*PI()*$C2985/365)</f>
        <v/>
      </c>
      <c r="L2985" s="7">
        <f>MAR1!$B$6+MAR1!$C$6*COS(2*PI()*$C2985/365)+MAR1!$D$6*SIN(2*PI()*$C2985/365)</f>
        <v/>
      </c>
      <c r="M2985" s="7">
        <f>MAR1!$B$7+MAR1!$C$7*COS(2*PI()*$C2985/365)+MAR1!$D$7*SIN(2*PI()*$C2985/365)</f>
        <v/>
      </c>
      <c r="N2985" s="7">
        <f>F2985-K2985</f>
        <v/>
      </c>
      <c r="O2985" s="7">
        <f>G2985-L2985</f>
        <v/>
      </c>
      <c r="P2985" s="7">
        <f>H2985-M2985</f>
        <v/>
      </c>
      <c r="Q2985" s="7">
        <f>IF($I2985=1,(N2985-MAR1!$B$11)/MAR1!$D$11,(N2985-MAR1!$C$11)/MAR1!$E$11)</f>
        <v/>
      </c>
      <c r="R2985" s="7">
        <f>IF($I2985=1,(O2985-MAR1!$B$12)/MAR1!$D$12,(O2985-MAR1!$C$12)/MAR1!$E$12)</f>
        <v/>
      </c>
      <c r="S2985" s="7">
        <f>IF($I2985=1,(P2985-MAR1!$B$13)/MAR1!$D$13,(P2985-MAR1!$C$13)/MAR1!$E$13)</f>
        <v/>
      </c>
    </row>
    <row r="2986">
      <c r="A2986" s="5" t="n">
        <v>2985</v>
      </c>
      <c r="B2986" s="5" t="n">
        <v>9</v>
      </c>
      <c r="C2986" s="5" t="n">
        <v>65</v>
      </c>
      <c r="D2986" s="5" t="n">
        <v>3</v>
      </c>
      <c r="E2986" s="5" t="n">
        <v>0</v>
      </c>
      <c r="F2986" s="5" t="n">
        <v>36.7</v>
      </c>
      <c r="G2986" s="5" t="n">
        <v>20.6</v>
      </c>
      <c r="H2986" s="5" t="n">
        <v>19.08</v>
      </c>
      <c r="I2986" s="6">
        <f>IF(E2986&gt;=Markov!$B$3,1,0)</f>
        <v/>
      </c>
      <c r="J2986" s="6">
        <f>I2985</f>
        <v/>
      </c>
      <c r="K2986" s="7">
        <f>MAR1!$B$5+MAR1!$C$5*COS(2*PI()*$C2986/365)+MAR1!$D$5*SIN(2*PI()*$C2986/365)</f>
        <v/>
      </c>
      <c r="L2986" s="7">
        <f>MAR1!$B$6+MAR1!$C$6*COS(2*PI()*$C2986/365)+MAR1!$D$6*SIN(2*PI()*$C2986/365)</f>
        <v/>
      </c>
      <c r="M2986" s="7">
        <f>MAR1!$B$7+MAR1!$C$7*COS(2*PI()*$C2986/365)+MAR1!$D$7*SIN(2*PI()*$C2986/365)</f>
        <v/>
      </c>
      <c r="N2986" s="7">
        <f>F2986-K2986</f>
        <v/>
      </c>
      <c r="O2986" s="7">
        <f>G2986-L2986</f>
        <v/>
      </c>
      <c r="P2986" s="7">
        <f>H2986-M2986</f>
        <v/>
      </c>
      <c r="Q2986" s="7">
        <f>IF($I2986=1,(N2986-MAR1!$B$11)/MAR1!$D$11,(N2986-MAR1!$C$11)/MAR1!$E$11)</f>
        <v/>
      </c>
      <c r="R2986" s="7">
        <f>IF($I2986=1,(O2986-MAR1!$B$12)/MAR1!$D$12,(O2986-MAR1!$C$12)/MAR1!$E$12)</f>
        <v/>
      </c>
      <c r="S2986" s="7">
        <f>IF($I2986=1,(P2986-MAR1!$B$13)/MAR1!$D$13,(P2986-MAR1!$C$13)/MAR1!$E$13)</f>
        <v/>
      </c>
    </row>
    <row r="2987">
      <c r="A2987" s="5" t="n">
        <v>2986</v>
      </c>
      <c r="B2987" s="5" t="n">
        <v>9</v>
      </c>
      <c r="C2987" s="5" t="n">
        <v>66</v>
      </c>
      <c r="D2987" s="5" t="n">
        <v>3</v>
      </c>
      <c r="E2987" s="5" t="n">
        <v>0</v>
      </c>
      <c r="F2987" s="5" t="n">
        <v>32.8</v>
      </c>
      <c r="G2987" s="5" t="n">
        <v>18.2</v>
      </c>
      <c r="H2987" s="5" t="n">
        <v>14.4</v>
      </c>
      <c r="I2987" s="6">
        <f>IF(E2987&gt;=Markov!$B$3,1,0)</f>
        <v/>
      </c>
      <c r="J2987" s="6">
        <f>I2986</f>
        <v/>
      </c>
      <c r="K2987" s="7">
        <f>MAR1!$B$5+MAR1!$C$5*COS(2*PI()*$C2987/365)+MAR1!$D$5*SIN(2*PI()*$C2987/365)</f>
        <v/>
      </c>
      <c r="L2987" s="7">
        <f>MAR1!$B$6+MAR1!$C$6*COS(2*PI()*$C2987/365)+MAR1!$D$6*SIN(2*PI()*$C2987/365)</f>
        <v/>
      </c>
      <c r="M2987" s="7">
        <f>MAR1!$B$7+MAR1!$C$7*COS(2*PI()*$C2987/365)+MAR1!$D$7*SIN(2*PI()*$C2987/365)</f>
        <v/>
      </c>
      <c r="N2987" s="7">
        <f>F2987-K2987</f>
        <v/>
      </c>
      <c r="O2987" s="7">
        <f>G2987-L2987</f>
        <v/>
      </c>
      <c r="P2987" s="7">
        <f>H2987-M2987</f>
        <v/>
      </c>
      <c r="Q2987" s="7">
        <f>IF($I2987=1,(N2987-MAR1!$B$11)/MAR1!$D$11,(N2987-MAR1!$C$11)/MAR1!$E$11)</f>
        <v/>
      </c>
      <c r="R2987" s="7">
        <f>IF($I2987=1,(O2987-MAR1!$B$12)/MAR1!$D$12,(O2987-MAR1!$C$12)/MAR1!$E$12)</f>
        <v/>
      </c>
      <c r="S2987" s="7">
        <f>IF($I2987=1,(P2987-MAR1!$B$13)/MAR1!$D$13,(P2987-MAR1!$C$13)/MAR1!$E$13)</f>
        <v/>
      </c>
    </row>
    <row r="2988">
      <c r="A2988" s="5" t="n">
        <v>2987</v>
      </c>
      <c r="B2988" s="5" t="n">
        <v>9</v>
      </c>
      <c r="C2988" s="5" t="n">
        <v>67</v>
      </c>
      <c r="D2988" s="5" t="n">
        <v>3</v>
      </c>
      <c r="E2988" s="5" t="n">
        <v>0</v>
      </c>
      <c r="F2988" s="5" t="n">
        <v>36.2</v>
      </c>
      <c r="G2988" s="5" t="n">
        <v>21.4</v>
      </c>
      <c r="H2988" s="5" t="n">
        <v>24.38</v>
      </c>
      <c r="I2988" s="6">
        <f>IF(E2988&gt;=Markov!$B$3,1,0)</f>
        <v/>
      </c>
      <c r="J2988" s="6">
        <f>I2987</f>
        <v/>
      </c>
      <c r="K2988" s="7">
        <f>MAR1!$B$5+MAR1!$C$5*COS(2*PI()*$C2988/365)+MAR1!$D$5*SIN(2*PI()*$C2988/365)</f>
        <v/>
      </c>
      <c r="L2988" s="7">
        <f>MAR1!$B$6+MAR1!$C$6*COS(2*PI()*$C2988/365)+MAR1!$D$6*SIN(2*PI()*$C2988/365)</f>
        <v/>
      </c>
      <c r="M2988" s="7">
        <f>MAR1!$B$7+MAR1!$C$7*COS(2*PI()*$C2988/365)+MAR1!$D$7*SIN(2*PI()*$C2988/365)</f>
        <v/>
      </c>
      <c r="N2988" s="7">
        <f>F2988-K2988</f>
        <v/>
      </c>
      <c r="O2988" s="7">
        <f>G2988-L2988</f>
        <v/>
      </c>
      <c r="P2988" s="7">
        <f>H2988-M2988</f>
        <v/>
      </c>
      <c r="Q2988" s="7">
        <f>IF($I2988=1,(N2988-MAR1!$B$11)/MAR1!$D$11,(N2988-MAR1!$C$11)/MAR1!$E$11)</f>
        <v/>
      </c>
      <c r="R2988" s="7">
        <f>IF($I2988=1,(O2988-MAR1!$B$12)/MAR1!$D$12,(O2988-MAR1!$C$12)/MAR1!$E$12)</f>
        <v/>
      </c>
      <c r="S2988" s="7">
        <f>IF($I2988=1,(P2988-MAR1!$B$13)/MAR1!$D$13,(P2988-MAR1!$C$13)/MAR1!$E$13)</f>
        <v/>
      </c>
    </row>
    <row r="2989">
      <c r="A2989" s="5" t="n">
        <v>2988</v>
      </c>
      <c r="B2989" s="5" t="n">
        <v>9</v>
      </c>
      <c r="C2989" s="5" t="n">
        <v>68</v>
      </c>
      <c r="D2989" s="5" t="n">
        <v>3</v>
      </c>
      <c r="E2989" s="5" t="n">
        <v>0</v>
      </c>
      <c r="F2989" s="5" t="n">
        <v>35.5</v>
      </c>
      <c r="G2989" s="5" t="n">
        <v>21.4</v>
      </c>
      <c r="H2989" s="5" t="n">
        <v>25.05</v>
      </c>
      <c r="I2989" s="6">
        <f>IF(E2989&gt;=Markov!$B$3,1,0)</f>
        <v/>
      </c>
      <c r="J2989" s="6">
        <f>I2988</f>
        <v/>
      </c>
      <c r="K2989" s="7">
        <f>MAR1!$B$5+MAR1!$C$5*COS(2*PI()*$C2989/365)+MAR1!$D$5*SIN(2*PI()*$C2989/365)</f>
        <v/>
      </c>
      <c r="L2989" s="7">
        <f>MAR1!$B$6+MAR1!$C$6*COS(2*PI()*$C2989/365)+MAR1!$D$6*SIN(2*PI()*$C2989/365)</f>
        <v/>
      </c>
      <c r="M2989" s="7">
        <f>MAR1!$B$7+MAR1!$C$7*COS(2*PI()*$C2989/365)+MAR1!$D$7*SIN(2*PI()*$C2989/365)</f>
        <v/>
      </c>
      <c r="N2989" s="7">
        <f>F2989-K2989</f>
        <v/>
      </c>
      <c r="O2989" s="7">
        <f>G2989-L2989</f>
        <v/>
      </c>
      <c r="P2989" s="7">
        <f>H2989-M2989</f>
        <v/>
      </c>
      <c r="Q2989" s="7">
        <f>IF($I2989=1,(N2989-MAR1!$B$11)/MAR1!$D$11,(N2989-MAR1!$C$11)/MAR1!$E$11)</f>
        <v/>
      </c>
      <c r="R2989" s="7">
        <f>IF($I2989=1,(O2989-MAR1!$B$12)/MAR1!$D$12,(O2989-MAR1!$C$12)/MAR1!$E$12)</f>
        <v/>
      </c>
      <c r="S2989" s="7">
        <f>IF($I2989=1,(P2989-MAR1!$B$13)/MAR1!$D$13,(P2989-MAR1!$C$13)/MAR1!$E$13)</f>
        <v/>
      </c>
    </row>
    <row r="2990">
      <c r="A2990" s="5" t="n">
        <v>2989</v>
      </c>
      <c r="B2990" s="5" t="n">
        <v>9</v>
      </c>
      <c r="C2990" s="5" t="n">
        <v>69</v>
      </c>
      <c r="D2990" s="5" t="n">
        <v>3</v>
      </c>
      <c r="E2990" s="5" t="n">
        <v>0</v>
      </c>
      <c r="F2990" s="5" t="n">
        <v>35.4</v>
      </c>
      <c r="G2990" s="5" t="n">
        <v>20.9</v>
      </c>
      <c r="H2990" s="5" t="n">
        <v>16.83</v>
      </c>
      <c r="I2990" s="6">
        <f>IF(E2990&gt;=Markov!$B$3,1,0)</f>
        <v/>
      </c>
      <c r="J2990" s="6">
        <f>I2989</f>
        <v/>
      </c>
      <c r="K2990" s="7">
        <f>MAR1!$B$5+MAR1!$C$5*COS(2*PI()*$C2990/365)+MAR1!$D$5*SIN(2*PI()*$C2990/365)</f>
        <v/>
      </c>
      <c r="L2990" s="7">
        <f>MAR1!$B$6+MAR1!$C$6*COS(2*PI()*$C2990/365)+MAR1!$D$6*SIN(2*PI()*$C2990/365)</f>
        <v/>
      </c>
      <c r="M2990" s="7">
        <f>MAR1!$B$7+MAR1!$C$7*COS(2*PI()*$C2990/365)+MAR1!$D$7*SIN(2*PI()*$C2990/365)</f>
        <v/>
      </c>
      <c r="N2990" s="7">
        <f>F2990-K2990</f>
        <v/>
      </c>
      <c r="O2990" s="7">
        <f>G2990-L2990</f>
        <v/>
      </c>
      <c r="P2990" s="7">
        <f>H2990-M2990</f>
        <v/>
      </c>
      <c r="Q2990" s="7">
        <f>IF($I2990=1,(N2990-MAR1!$B$11)/MAR1!$D$11,(N2990-MAR1!$C$11)/MAR1!$E$11)</f>
        <v/>
      </c>
      <c r="R2990" s="7">
        <f>IF($I2990=1,(O2990-MAR1!$B$12)/MAR1!$D$12,(O2990-MAR1!$C$12)/MAR1!$E$12)</f>
        <v/>
      </c>
      <c r="S2990" s="7">
        <f>IF($I2990=1,(P2990-MAR1!$B$13)/MAR1!$D$13,(P2990-MAR1!$C$13)/MAR1!$E$13)</f>
        <v/>
      </c>
    </row>
    <row r="2991">
      <c r="A2991" s="5" t="n">
        <v>2990</v>
      </c>
      <c r="B2991" s="5" t="n">
        <v>9</v>
      </c>
      <c r="C2991" s="5" t="n">
        <v>70</v>
      </c>
      <c r="D2991" s="5" t="n">
        <v>3</v>
      </c>
      <c r="E2991" s="5" t="n">
        <v>0</v>
      </c>
      <c r="F2991" s="5" t="n">
        <v>36.3</v>
      </c>
      <c r="G2991" s="5" t="n">
        <v>20.3</v>
      </c>
      <c r="H2991" s="5" t="n">
        <v>19.56</v>
      </c>
      <c r="I2991" s="6">
        <f>IF(E2991&gt;=Markov!$B$3,1,0)</f>
        <v/>
      </c>
      <c r="J2991" s="6">
        <f>I2990</f>
        <v/>
      </c>
      <c r="K2991" s="7">
        <f>MAR1!$B$5+MAR1!$C$5*COS(2*PI()*$C2991/365)+MAR1!$D$5*SIN(2*PI()*$C2991/365)</f>
        <v/>
      </c>
      <c r="L2991" s="7">
        <f>MAR1!$B$6+MAR1!$C$6*COS(2*PI()*$C2991/365)+MAR1!$D$6*SIN(2*PI()*$C2991/365)</f>
        <v/>
      </c>
      <c r="M2991" s="7">
        <f>MAR1!$B$7+MAR1!$C$7*COS(2*PI()*$C2991/365)+MAR1!$D$7*SIN(2*PI()*$C2991/365)</f>
        <v/>
      </c>
      <c r="N2991" s="7">
        <f>F2991-K2991</f>
        <v/>
      </c>
      <c r="O2991" s="7">
        <f>G2991-L2991</f>
        <v/>
      </c>
      <c r="P2991" s="7">
        <f>H2991-M2991</f>
        <v/>
      </c>
      <c r="Q2991" s="7">
        <f>IF($I2991=1,(N2991-MAR1!$B$11)/MAR1!$D$11,(N2991-MAR1!$C$11)/MAR1!$E$11)</f>
        <v/>
      </c>
      <c r="R2991" s="7">
        <f>IF($I2991=1,(O2991-MAR1!$B$12)/MAR1!$D$12,(O2991-MAR1!$C$12)/MAR1!$E$12)</f>
        <v/>
      </c>
      <c r="S2991" s="7">
        <f>IF($I2991=1,(P2991-MAR1!$B$13)/MAR1!$D$13,(P2991-MAR1!$C$13)/MAR1!$E$13)</f>
        <v/>
      </c>
    </row>
    <row r="2992">
      <c r="A2992" s="5" t="n">
        <v>2991</v>
      </c>
      <c r="B2992" s="5" t="n">
        <v>9</v>
      </c>
      <c r="C2992" s="5" t="n">
        <v>71</v>
      </c>
      <c r="D2992" s="5" t="n">
        <v>3</v>
      </c>
      <c r="E2992" s="5" t="n">
        <v>0</v>
      </c>
      <c r="F2992" s="5" t="n">
        <v>37.4</v>
      </c>
      <c r="G2992" s="5" t="n">
        <v>22</v>
      </c>
      <c r="H2992" s="5" t="n">
        <v>19.61</v>
      </c>
      <c r="I2992" s="6">
        <f>IF(E2992&gt;=Markov!$B$3,1,0)</f>
        <v/>
      </c>
      <c r="J2992" s="6">
        <f>I2991</f>
        <v/>
      </c>
      <c r="K2992" s="7">
        <f>MAR1!$B$5+MAR1!$C$5*COS(2*PI()*$C2992/365)+MAR1!$D$5*SIN(2*PI()*$C2992/365)</f>
        <v/>
      </c>
      <c r="L2992" s="7">
        <f>MAR1!$B$6+MAR1!$C$6*COS(2*PI()*$C2992/365)+MAR1!$D$6*SIN(2*PI()*$C2992/365)</f>
        <v/>
      </c>
      <c r="M2992" s="7">
        <f>MAR1!$B$7+MAR1!$C$7*COS(2*PI()*$C2992/365)+MAR1!$D$7*SIN(2*PI()*$C2992/365)</f>
        <v/>
      </c>
      <c r="N2992" s="7">
        <f>F2992-K2992</f>
        <v/>
      </c>
      <c r="O2992" s="7">
        <f>G2992-L2992</f>
        <v/>
      </c>
      <c r="P2992" s="7">
        <f>H2992-M2992</f>
        <v/>
      </c>
      <c r="Q2992" s="7">
        <f>IF($I2992=1,(N2992-MAR1!$B$11)/MAR1!$D$11,(N2992-MAR1!$C$11)/MAR1!$E$11)</f>
        <v/>
      </c>
      <c r="R2992" s="7">
        <f>IF($I2992=1,(O2992-MAR1!$B$12)/MAR1!$D$12,(O2992-MAR1!$C$12)/MAR1!$E$12)</f>
        <v/>
      </c>
      <c r="S2992" s="7">
        <f>IF($I2992=1,(P2992-MAR1!$B$13)/MAR1!$D$13,(P2992-MAR1!$C$13)/MAR1!$E$13)</f>
        <v/>
      </c>
    </row>
    <row r="2993">
      <c r="A2993" s="5" t="n">
        <v>2992</v>
      </c>
      <c r="B2993" s="5" t="n">
        <v>9</v>
      </c>
      <c r="C2993" s="5" t="n">
        <v>72</v>
      </c>
      <c r="D2993" s="5" t="n">
        <v>3</v>
      </c>
      <c r="E2993" s="5" t="n">
        <v>0</v>
      </c>
      <c r="F2993" s="5" t="n">
        <v>37.7</v>
      </c>
      <c r="G2993" s="5" t="n">
        <v>20.1</v>
      </c>
      <c r="H2993" s="5" t="n">
        <v>20.92</v>
      </c>
      <c r="I2993" s="6">
        <f>IF(E2993&gt;=Markov!$B$3,1,0)</f>
        <v/>
      </c>
      <c r="J2993" s="6">
        <f>I2992</f>
        <v/>
      </c>
      <c r="K2993" s="7">
        <f>MAR1!$B$5+MAR1!$C$5*COS(2*PI()*$C2993/365)+MAR1!$D$5*SIN(2*PI()*$C2993/365)</f>
        <v/>
      </c>
      <c r="L2993" s="7">
        <f>MAR1!$B$6+MAR1!$C$6*COS(2*PI()*$C2993/365)+MAR1!$D$6*SIN(2*PI()*$C2993/365)</f>
        <v/>
      </c>
      <c r="M2993" s="7">
        <f>MAR1!$B$7+MAR1!$C$7*COS(2*PI()*$C2993/365)+MAR1!$D$7*SIN(2*PI()*$C2993/365)</f>
        <v/>
      </c>
      <c r="N2993" s="7">
        <f>F2993-K2993</f>
        <v/>
      </c>
      <c r="O2993" s="7">
        <f>G2993-L2993</f>
        <v/>
      </c>
      <c r="P2993" s="7">
        <f>H2993-M2993</f>
        <v/>
      </c>
      <c r="Q2993" s="7">
        <f>IF($I2993=1,(N2993-MAR1!$B$11)/MAR1!$D$11,(N2993-MAR1!$C$11)/MAR1!$E$11)</f>
        <v/>
      </c>
      <c r="R2993" s="7">
        <f>IF($I2993=1,(O2993-MAR1!$B$12)/MAR1!$D$12,(O2993-MAR1!$C$12)/MAR1!$E$12)</f>
        <v/>
      </c>
      <c r="S2993" s="7">
        <f>IF($I2993=1,(P2993-MAR1!$B$13)/MAR1!$D$13,(P2993-MAR1!$C$13)/MAR1!$E$13)</f>
        <v/>
      </c>
    </row>
    <row r="2994">
      <c r="A2994" s="5" t="n">
        <v>2993</v>
      </c>
      <c r="B2994" s="5" t="n">
        <v>9</v>
      </c>
      <c r="C2994" s="5" t="n">
        <v>73</v>
      </c>
      <c r="D2994" s="5" t="n">
        <v>3</v>
      </c>
      <c r="E2994" s="5" t="n">
        <v>0</v>
      </c>
      <c r="F2994" s="5" t="n">
        <v>38.8</v>
      </c>
      <c r="G2994" s="5" t="n">
        <v>18.5</v>
      </c>
      <c r="H2994" s="5" t="n">
        <v>19.5</v>
      </c>
      <c r="I2994" s="6">
        <f>IF(E2994&gt;=Markov!$B$3,1,0)</f>
        <v/>
      </c>
      <c r="J2994" s="6">
        <f>I2993</f>
        <v/>
      </c>
      <c r="K2994" s="7">
        <f>MAR1!$B$5+MAR1!$C$5*COS(2*PI()*$C2994/365)+MAR1!$D$5*SIN(2*PI()*$C2994/365)</f>
        <v/>
      </c>
      <c r="L2994" s="7">
        <f>MAR1!$B$6+MAR1!$C$6*COS(2*PI()*$C2994/365)+MAR1!$D$6*SIN(2*PI()*$C2994/365)</f>
        <v/>
      </c>
      <c r="M2994" s="7">
        <f>MAR1!$B$7+MAR1!$C$7*COS(2*PI()*$C2994/365)+MAR1!$D$7*SIN(2*PI()*$C2994/365)</f>
        <v/>
      </c>
      <c r="N2994" s="7">
        <f>F2994-K2994</f>
        <v/>
      </c>
      <c r="O2994" s="7">
        <f>G2994-L2994</f>
        <v/>
      </c>
      <c r="P2994" s="7">
        <f>H2994-M2994</f>
        <v/>
      </c>
      <c r="Q2994" s="7">
        <f>IF($I2994=1,(N2994-MAR1!$B$11)/MAR1!$D$11,(N2994-MAR1!$C$11)/MAR1!$E$11)</f>
        <v/>
      </c>
      <c r="R2994" s="7">
        <f>IF($I2994=1,(O2994-MAR1!$B$12)/MAR1!$D$12,(O2994-MAR1!$C$12)/MAR1!$E$12)</f>
        <v/>
      </c>
      <c r="S2994" s="7">
        <f>IF($I2994=1,(P2994-MAR1!$B$13)/MAR1!$D$13,(P2994-MAR1!$C$13)/MAR1!$E$13)</f>
        <v/>
      </c>
    </row>
    <row r="2995">
      <c r="A2995" s="5" t="n">
        <v>2994</v>
      </c>
      <c r="B2995" s="5" t="n">
        <v>9</v>
      </c>
      <c r="C2995" s="5" t="n">
        <v>74</v>
      </c>
      <c r="D2995" s="5" t="n">
        <v>3</v>
      </c>
      <c r="E2995" s="5" t="n">
        <v>0</v>
      </c>
      <c r="F2995" s="5" t="n">
        <v>38.2</v>
      </c>
      <c r="G2995" s="5" t="n">
        <v>19.8</v>
      </c>
      <c r="H2995" s="5" t="n">
        <v>19.87</v>
      </c>
      <c r="I2995" s="6">
        <f>IF(E2995&gt;=Markov!$B$3,1,0)</f>
        <v/>
      </c>
      <c r="J2995" s="6">
        <f>I2994</f>
        <v/>
      </c>
      <c r="K2995" s="7">
        <f>MAR1!$B$5+MAR1!$C$5*COS(2*PI()*$C2995/365)+MAR1!$D$5*SIN(2*PI()*$C2995/365)</f>
        <v/>
      </c>
      <c r="L2995" s="7">
        <f>MAR1!$B$6+MAR1!$C$6*COS(2*PI()*$C2995/365)+MAR1!$D$6*SIN(2*PI()*$C2995/365)</f>
        <v/>
      </c>
      <c r="M2995" s="7">
        <f>MAR1!$B$7+MAR1!$C$7*COS(2*PI()*$C2995/365)+MAR1!$D$7*SIN(2*PI()*$C2995/365)</f>
        <v/>
      </c>
      <c r="N2995" s="7">
        <f>F2995-K2995</f>
        <v/>
      </c>
      <c r="O2995" s="7">
        <f>G2995-L2995</f>
        <v/>
      </c>
      <c r="P2995" s="7">
        <f>H2995-M2995</f>
        <v/>
      </c>
      <c r="Q2995" s="7">
        <f>IF($I2995=1,(N2995-MAR1!$B$11)/MAR1!$D$11,(N2995-MAR1!$C$11)/MAR1!$E$11)</f>
        <v/>
      </c>
      <c r="R2995" s="7">
        <f>IF($I2995=1,(O2995-MAR1!$B$12)/MAR1!$D$12,(O2995-MAR1!$C$12)/MAR1!$E$12)</f>
        <v/>
      </c>
      <c r="S2995" s="7">
        <f>IF($I2995=1,(P2995-MAR1!$B$13)/MAR1!$D$13,(P2995-MAR1!$C$13)/MAR1!$E$13)</f>
        <v/>
      </c>
    </row>
    <row r="2996">
      <c r="A2996" s="5" t="n">
        <v>2995</v>
      </c>
      <c r="B2996" s="5" t="n">
        <v>9</v>
      </c>
      <c r="C2996" s="5" t="n">
        <v>75</v>
      </c>
      <c r="D2996" s="5" t="n">
        <v>3</v>
      </c>
      <c r="E2996" s="5" t="n">
        <v>0</v>
      </c>
      <c r="F2996" s="5" t="n">
        <v>35.3</v>
      </c>
      <c r="G2996" s="5" t="n">
        <v>20.8</v>
      </c>
      <c r="H2996" s="5" t="n">
        <v>21.27</v>
      </c>
      <c r="I2996" s="6">
        <f>IF(E2996&gt;=Markov!$B$3,1,0)</f>
        <v/>
      </c>
      <c r="J2996" s="6">
        <f>I2995</f>
        <v/>
      </c>
      <c r="K2996" s="7">
        <f>MAR1!$B$5+MAR1!$C$5*COS(2*PI()*$C2996/365)+MAR1!$D$5*SIN(2*PI()*$C2996/365)</f>
        <v/>
      </c>
      <c r="L2996" s="7">
        <f>MAR1!$B$6+MAR1!$C$6*COS(2*PI()*$C2996/365)+MAR1!$D$6*SIN(2*PI()*$C2996/365)</f>
        <v/>
      </c>
      <c r="M2996" s="7">
        <f>MAR1!$B$7+MAR1!$C$7*COS(2*PI()*$C2996/365)+MAR1!$D$7*SIN(2*PI()*$C2996/365)</f>
        <v/>
      </c>
      <c r="N2996" s="7">
        <f>F2996-K2996</f>
        <v/>
      </c>
      <c r="O2996" s="7">
        <f>G2996-L2996</f>
        <v/>
      </c>
      <c r="P2996" s="7">
        <f>H2996-M2996</f>
        <v/>
      </c>
      <c r="Q2996" s="7">
        <f>IF($I2996=1,(N2996-MAR1!$B$11)/MAR1!$D$11,(N2996-MAR1!$C$11)/MAR1!$E$11)</f>
        <v/>
      </c>
      <c r="R2996" s="7">
        <f>IF($I2996=1,(O2996-MAR1!$B$12)/MAR1!$D$12,(O2996-MAR1!$C$12)/MAR1!$E$12)</f>
        <v/>
      </c>
      <c r="S2996" s="7">
        <f>IF($I2996=1,(P2996-MAR1!$B$13)/MAR1!$D$13,(P2996-MAR1!$C$13)/MAR1!$E$13)</f>
        <v/>
      </c>
    </row>
    <row r="2997">
      <c r="A2997" s="5" t="n">
        <v>2996</v>
      </c>
      <c r="B2997" s="5" t="n">
        <v>9</v>
      </c>
      <c r="C2997" s="5" t="n">
        <v>76</v>
      </c>
      <c r="D2997" s="5" t="n">
        <v>3</v>
      </c>
      <c r="E2997" s="5" t="n">
        <v>0</v>
      </c>
      <c r="F2997" s="5" t="n">
        <v>38</v>
      </c>
      <c r="G2997" s="5" t="n">
        <v>20.6</v>
      </c>
      <c r="H2997" s="5" t="n">
        <v>26.54</v>
      </c>
      <c r="I2997" s="6">
        <f>IF(E2997&gt;=Markov!$B$3,1,0)</f>
        <v/>
      </c>
      <c r="J2997" s="6">
        <f>I2996</f>
        <v/>
      </c>
      <c r="K2997" s="7">
        <f>MAR1!$B$5+MAR1!$C$5*COS(2*PI()*$C2997/365)+MAR1!$D$5*SIN(2*PI()*$C2997/365)</f>
        <v/>
      </c>
      <c r="L2997" s="7">
        <f>MAR1!$B$6+MAR1!$C$6*COS(2*PI()*$C2997/365)+MAR1!$D$6*SIN(2*PI()*$C2997/365)</f>
        <v/>
      </c>
      <c r="M2997" s="7">
        <f>MAR1!$B$7+MAR1!$C$7*COS(2*PI()*$C2997/365)+MAR1!$D$7*SIN(2*PI()*$C2997/365)</f>
        <v/>
      </c>
      <c r="N2997" s="7">
        <f>F2997-K2997</f>
        <v/>
      </c>
      <c r="O2997" s="7">
        <f>G2997-L2997</f>
        <v/>
      </c>
      <c r="P2997" s="7">
        <f>H2997-M2997</f>
        <v/>
      </c>
      <c r="Q2997" s="7">
        <f>IF($I2997=1,(N2997-MAR1!$B$11)/MAR1!$D$11,(N2997-MAR1!$C$11)/MAR1!$E$11)</f>
        <v/>
      </c>
      <c r="R2997" s="7">
        <f>IF($I2997=1,(O2997-MAR1!$B$12)/MAR1!$D$12,(O2997-MAR1!$C$12)/MAR1!$E$12)</f>
        <v/>
      </c>
      <c r="S2997" s="7">
        <f>IF($I2997=1,(P2997-MAR1!$B$13)/MAR1!$D$13,(P2997-MAR1!$C$13)/MAR1!$E$13)</f>
        <v/>
      </c>
    </row>
    <row r="2998">
      <c r="A2998" s="5" t="n">
        <v>2997</v>
      </c>
      <c r="B2998" s="5" t="n">
        <v>9</v>
      </c>
      <c r="C2998" s="5" t="n">
        <v>77</v>
      </c>
      <c r="D2998" s="5" t="n">
        <v>3</v>
      </c>
      <c r="E2998" s="5" t="n">
        <v>0</v>
      </c>
      <c r="F2998" s="5" t="n">
        <v>38.1</v>
      </c>
      <c r="G2998" s="5" t="n">
        <v>19.1</v>
      </c>
      <c r="H2998" s="5" t="n">
        <v>14.09</v>
      </c>
      <c r="I2998" s="6">
        <f>IF(E2998&gt;=Markov!$B$3,1,0)</f>
        <v/>
      </c>
      <c r="J2998" s="6">
        <f>I2997</f>
        <v/>
      </c>
      <c r="K2998" s="7">
        <f>MAR1!$B$5+MAR1!$C$5*COS(2*PI()*$C2998/365)+MAR1!$D$5*SIN(2*PI()*$C2998/365)</f>
        <v/>
      </c>
      <c r="L2998" s="7">
        <f>MAR1!$B$6+MAR1!$C$6*COS(2*PI()*$C2998/365)+MAR1!$D$6*SIN(2*PI()*$C2998/365)</f>
        <v/>
      </c>
      <c r="M2998" s="7">
        <f>MAR1!$B$7+MAR1!$C$7*COS(2*PI()*$C2998/365)+MAR1!$D$7*SIN(2*PI()*$C2998/365)</f>
        <v/>
      </c>
      <c r="N2998" s="7">
        <f>F2998-K2998</f>
        <v/>
      </c>
      <c r="O2998" s="7">
        <f>G2998-L2998</f>
        <v/>
      </c>
      <c r="P2998" s="7">
        <f>H2998-M2998</f>
        <v/>
      </c>
      <c r="Q2998" s="7">
        <f>IF($I2998=1,(N2998-MAR1!$B$11)/MAR1!$D$11,(N2998-MAR1!$C$11)/MAR1!$E$11)</f>
        <v/>
      </c>
      <c r="R2998" s="7">
        <f>IF($I2998=1,(O2998-MAR1!$B$12)/MAR1!$D$12,(O2998-MAR1!$C$12)/MAR1!$E$12)</f>
        <v/>
      </c>
      <c r="S2998" s="7">
        <f>IF($I2998=1,(P2998-MAR1!$B$13)/MAR1!$D$13,(P2998-MAR1!$C$13)/MAR1!$E$13)</f>
        <v/>
      </c>
    </row>
    <row r="2999">
      <c r="A2999" s="5" t="n">
        <v>2998</v>
      </c>
      <c r="B2999" s="5" t="n">
        <v>9</v>
      </c>
      <c r="C2999" s="5" t="n">
        <v>78</v>
      </c>
      <c r="D2999" s="5" t="n">
        <v>3</v>
      </c>
      <c r="E2999" s="5" t="n">
        <v>0</v>
      </c>
      <c r="F2999" s="5" t="n">
        <v>36.2</v>
      </c>
      <c r="G2999" s="5" t="n">
        <v>20</v>
      </c>
      <c r="H2999" s="5" t="n">
        <v>15.29</v>
      </c>
      <c r="I2999" s="6">
        <f>IF(E2999&gt;=Markov!$B$3,1,0)</f>
        <v/>
      </c>
      <c r="J2999" s="6">
        <f>I2998</f>
        <v/>
      </c>
      <c r="K2999" s="7">
        <f>MAR1!$B$5+MAR1!$C$5*COS(2*PI()*$C2999/365)+MAR1!$D$5*SIN(2*PI()*$C2999/365)</f>
        <v/>
      </c>
      <c r="L2999" s="7">
        <f>MAR1!$B$6+MAR1!$C$6*COS(2*PI()*$C2999/365)+MAR1!$D$6*SIN(2*PI()*$C2999/365)</f>
        <v/>
      </c>
      <c r="M2999" s="7">
        <f>MAR1!$B$7+MAR1!$C$7*COS(2*PI()*$C2999/365)+MAR1!$D$7*SIN(2*PI()*$C2999/365)</f>
        <v/>
      </c>
      <c r="N2999" s="7">
        <f>F2999-K2999</f>
        <v/>
      </c>
      <c r="O2999" s="7">
        <f>G2999-L2999</f>
        <v/>
      </c>
      <c r="P2999" s="7">
        <f>H2999-M2999</f>
        <v/>
      </c>
      <c r="Q2999" s="7">
        <f>IF($I2999=1,(N2999-MAR1!$B$11)/MAR1!$D$11,(N2999-MAR1!$C$11)/MAR1!$E$11)</f>
        <v/>
      </c>
      <c r="R2999" s="7">
        <f>IF($I2999=1,(O2999-MAR1!$B$12)/MAR1!$D$12,(O2999-MAR1!$C$12)/MAR1!$E$12)</f>
        <v/>
      </c>
      <c r="S2999" s="7">
        <f>IF($I2999=1,(P2999-MAR1!$B$13)/MAR1!$D$13,(P2999-MAR1!$C$13)/MAR1!$E$13)</f>
        <v/>
      </c>
    </row>
    <row r="3000">
      <c r="A3000" s="5" t="n">
        <v>2999</v>
      </c>
      <c r="B3000" s="5" t="n">
        <v>9</v>
      </c>
      <c r="C3000" s="5" t="n">
        <v>79</v>
      </c>
      <c r="D3000" s="5" t="n">
        <v>3</v>
      </c>
      <c r="E3000" s="5" t="n">
        <v>0</v>
      </c>
      <c r="F3000" s="5" t="n">
        <v>34.1</v>
      </c>
      <c r="G3000" s="5" t="n">
        <v>18.5</v>
      </c>
      <c r="H3000" s="5" t="n">
        <v>11.57</v>
      </c>
      <c r="I3000" s="6">
        <f>IF(E3000&gt;=Markov!$B$3,1,0)</f>
        <v/>
      </c>
      <c r="J3000" s="6">
        <f>I2999</f>
        <v/>
      </c>
      <c r="K3000" s="7">
        <f>MAR1!$B$5+MAR1!$C$5*COS(2*PI()*$C3000/365)+MAR1!$D$5*SIN(2*PI()*$C3000/365)</f>
        <v/>
      </c>
      <c r="L3000" s="7">
        <f>MAR1!$B$6+MAR1!$C$6*COS(2*PI()*$C3000/365)+MAR1!$D$6*SIN(2*PI()*$C3000/365)</f>
        <v/>
      </c>
      <c r="M3000" s="7">
        <f>MAR1!$B$7+MAR1!$C$7*COS(2*PI()*$C3000/365)+MAR1!$D$7*SIN(2*PI()*$C3000/365)</f>
        <v/>
      </c>
      <c r="N3000" s="7">
        <f>F3000-K3000</f>
        <v/>
      </c>
      <c r="O3000" s="7">
        <f>G3000-L3000</f>
        <v/>
      </c>
      <c r="P3000" s="7">
        <f>H3000-M3000</f>
        <v/>
      </c>
      <c r="Q3000" s="7">
        <f>IF($I3000=1,(N3000-MAR1!$B$11)/MAR1!$D$11,(N3000-MAR1!$C$11)/MAR1!$E$11)</f>
        <v/>
      </c>
      <c r="R3000" s="7">
        <f>IF($I3000=1,(O3000-MAR1!$B$12)/MAR1!$D$12,(O3000-MAR1!$C$12)/MAR1!$E$12)</f>
        <v/>
      </c>
      <c r="S3000" s="7">
        <f>IF($I3000=1,(P3000-MAR1!$B$13)/MAR1!$D$13,(P3000-MAR1!$C$13)/MAR1!$E$13)</f>
        <v/>
      </c>
    </row>
    <row r="3001">
      <c r="A3001" s="5" t="n">
        <v>3000</v>
      </c>
      <c r="B3001" s="5" t="n">
        <v>9</v>
      </c>
      <c r="C3001" s="5" t="n">
        <v>80</v>
      </c>
      <c r="D3001" s="5" t="n">
        <v>3</v>
      </c>
      <c r="E3001" s="5" t="n">
        <v>0</v>
      </c>
      <c r="F3001" s="5" t="n">
        <v>32.6</v>
      </c>
      <c r="G3001" s="5" t="n">
        <v>20.7</v>
      </c>
      <c r="H3001" s="5" t="n">
        <v>17.41</v>
      </c>
      <c r="I3001" s="6">
        <f>IF(E3001&gt;=Markov!$B$3,1,0)</f>
        <v/>
      </c>
      <c r="J3001" s="6">
        <f>I3000</f>
        <v/>
      </c>
      <c r="K3001" s="7">
        <f>MAR1!$B$5+MAR1!$C$5*COS(2*PI()*$C3001/365)+MAR1!$D$5*SIN(2*PI()*$C3001/365)</f>
        <v/>
      </c>
      <c r="L3001" s="7">
        <f>MAR1!$B$6+MAR1!$C$6*COS(2*PI()*$C3001/365)+MAR1!$D$6*SIN(2*PI()*$C3001/365)</f>
        <v/>
      </c>
      <c r="M3001" s="7">
        <f>MAR1!$B$7+MAR1!$C$7*COS(2*PI()*$C3001/365)+MAR1!$D$7*SIN(2*PI()*$C3001/365)</f>
        <v/>
      </c>
      <c r="N3001" s="7">
        <f>F3001-K3001</f>
        <v/>
      </c>
      <c r="O3001" s="7">
        <f>G3001-L3001</f>
        <v/>
      </c>
      <c r="P3001" s="7">
        <f>H3001-M3001</f>
        <v/>
      </c>
      <c r="Q3001" s="7">
        <f>IF($I3001=1,(N3001-MAR1!$B$11)/MAR1!$D$11,(N3001-MAR1!$C$11)/MAR1!$E$11)</f>
        <v/>
      </c>
      <c r="R3001" s="7">
        <f>IF($I3001=1,(O3001-MAR1!$B$12)/MAR1!$D$12,(O3001-MAR1!$C$12)/MAR1!$E$12)</f>
        <v/>
      </c>
      <c r="S3001" s="7">
        <f>IF($I3001=1,(P3001-MAR1!$B$13)/MAR1!$D$13,(P3001-MAR1!$C$13)/MAR1!$E$13)</f>
        <v/>
      </c>
    </row>
    <row r="3002">
      <c r="A3002" s="5" t="n">
        <v>3001</v>
      </c>
      <c r="B3002" s="5" t="n">
        <v>9</v>
      </c>
      <c r="C3002" s="5" t="n">
        <v>81</v>
      </c>
      <c r="D3002" s="5" t="n">
        <v>3</v>
      </c>
      <c r="E3002" s="5" t="n">
        <v>0</v>
      </c>
      <c r="F3002" s="5" t="n">
        <v>35.4</v>
      </c>
      <c r="G3002" s="5" t="n">
        <v>19.6</v>
      </c>
      <c r="H3002" s="5" t="n">
        <v>20.8</v>
      </c>
      <c r="I3002" s="6">
        <f>IF(E3002&gt;=Markov!$B$3,1,0)</f>
        <v/>
      </c>
      <c r="J3002" s="6">
        <f>I3001</f>
        <v/>
      </c>
      <c r="K3002" s="7">
        <f>MAR1!$B$5+MAR1!$C$5*COS(2*PI()*$C3002/365)+MAR1!$D$5*SIN(2*PI()*$C3002/365)</f>
        <v/>
      </c>
      <c r="L3002" s="7">
        <f>MAR1!$B$6+MAR1!$C$6*COS(2*PI()*$C3002/365)+MAR1!$D$6*SIN(2*PI()*$C3002/365)</f>
        <v/>
      </c>
      <c r="M3002" s="7">
        <f>MAR1!$B$7+MAR1!$C$7*COS(2*PI()*$C3002/365)+MAR1!$D$7*SIN(2*PI()*$C3002/365)</f>
        <v/>
      </c>
      <c r="N3002" s="7">
        <f>F3002-K3002</f>
        <v/>
      </c>
      <c r="O3002" s="7">
        <f>G3002-L3002</f>
        <v/>
      </c>
      <c r="P3002" s="7">
        <f>H3002-M3002</f>
        <v/>
      </c>
      <c r="Q3002" s="7">
        <f>IF($I3002=1,(N3002-MAR1!$B$11)/MAR1!$D$11,(N3002-MAR1!$C$11)/MAR1!$E$11)</f>
        <v/>
      </c>
      <c r="R3002" s="7">
        <f>IF($I3002=1,(O3002-MAR1!$B$12)/MAR1!$D$12,(O3002-MAR1!$C$12)/MAR1!$E$12)</f>
        <v/>
      </c>
      <c r="S3002" s="7">
        <f>IF($I3002=1,(P3002-MAR1!$B$13)/MAR1!$D$13,(P3002-MAR1!$C$13)/MAR1!$E$13)</f>
        <v/>
      </c>
    </row>
    <row r="3003">
      <c r="A3003" s="5" t="n">
        <v>3002</v>
      </c>
      <c r="B3003" s="5" t="n">
        <v>9</v>
      </c>
      <c r="C3003" s="5" t="n">
        <v>82</v>
      </c>
      <c r="D3003" s="5" t="n">
        <v>3</v>
      </c>
      <c r="E3003" s="5" t="n">
        <v>0</v>
      </c>
      <c r="F3003" s="5" t="n">
        <v>38.8</v>
      </c>
      <c r="G3003" s="5" t="n">
        <v>22.2</v>
      </c>
      <c r="H3003" s="5" t="n">
        <v>20.08</v>
      </c>
      <c r="I3003" s="6">
        <f>IF(E3003&gt;=Markov!$B$3,1,0)</f>
        <v/>
      </c>
      <c r="J3003" s="6">
        <f>I3002</f>
        <v/>
      </c>
      <c r="K3003" s="7">
        <f>MAR1!$B$5+MAR1!$C$5*COS(2*PI()*$C3003/365)+MAR1!$D$5*SIN(2*PI()*$C3003/365)</f>
        <v/>
      </c>
      <c r="L3003" s="7">
        <f>MAR1!$B$6+MAR1!$C$6*COS(2*PI()*$C3003/365)+MAR1!$D$6*SIN(2*PI()*$C3003/365)</f>
        <v/>
      </c>
      <c r="M3003" s="7">
        <f>MAR1!$B$7+MAR1!$C$7*COS(2*PI()*$C3003/365)+MAR1!$D$7*SIN(2*PI()*$C3003/365)</f>
        <v/>
      </c>
      <c r="N3003" s="7">
        <f>F3003-K3003</f>
        <v/>
      </c>
      <c r="O3003" s="7">
        <f>G3003-L3003</f>
        <v/>
      </c>
      <c r="P3003" s="7">
        <f>H3003-M3003</f>
        <v/>
      </c>
      <c r="Q3003" s="7">
        <f>IF($I3003=1,(N3003-MAR1!$B$11)/MAR1!$D$11,(N3003-MAR1!$C$11)/MAR1!$E$11)</f>
        <v/>
      </c>
      <c r="R3003" s="7">
        <f>IF($I3003=1,(O3003-MAR1!$B$12)/MAR1!$D$12,(O3003-MAR1!$C$12)/MAR1!$E$12)</f>
        <v/>
      </c>
      <c r="S3003" s="7">
        <f>IF($I3003=1,(P3003-MAR1!$B$13)/MAR1!$D$13,(P3003-MAR1!$C$13)/MAR1!$E$13)</f>
        <v/>
      </c>
    </row>
    <row r="3004">
      <c r="A3004" s="5" t="n">
        <v>3003</v>
      </c>
      <c r="B3004" s="5" t="n">
        <v>9</v>
      </c>
      <c r="C3004" s="5" t="n">
        <v>83</v>
      </c>
      <c r="D3004" s="5" t="n">
        <v>3</v>
      </c>
      <c r="E3004" s="5" t="n">
        <v>0</v>
      </c>
      <c r="F3004" s="5" t="n">
        <v>38.6</v>
      </c>
      <c r="G3004" s="5" t="n">
        <v>21.6</v>
      </c>
      <c r="H3004" s="5" t="n">
        <v>22.91</v>
      </c>
      <c r="I3004" s="6">
        <f>IF(E3004&gt;=Markov!$B$3,1,0)</f>
        <v/>
      </c>
      <c r="J3004" s="6">
        <f>I3003</f>
        <v/>
      </c>
      <c r="K3004" s="7">
        <f>MAR1!$B$5+MAR1!$C$5*COS(2*PI()*$C3004/365)+MAR1!$D$5*SIN(2*PI()*$C3004/365)</f>
        <v/>
      </c>
      <c r="L3004" s="7">
        <f>MAR1!$B$6+MAR1!$C$6*COS(2*PI()*$C3004/365)+MAR1!$D$6*SIN(2*PI()*$C3004/365)</f>
        <v/>
      </c>
      <c r="M3004" s="7">
        <f>MAR1!$B$7+MAR1!$C$7*COS(2*PI()*$C3004/365)+MAR1!$D$7*SIN(2*PI()*$C3004/365)</f>
        <v/>
      </c>
      <c r="N3004" s="7">
        <f>F3004-K3004</f>
        <v/>
      </c>
      <c r="O3004" s="7">
        <f>G3004-L3004</f>
        <v/>
      </c>
      <c r="P3004" s="7">
        <f>H3004-M3004</f>
        <v/>
      </c>
      <c r="Q3004" s="7">
        <f>IF($I3004=1,(N3004-MAR1!$B$11)/MAR1!$D$11,(N3004-MAR1!$C$11)/MAR1!$E$11)</f>
        <v/>
      </c>
      <c r="R3004" s="7">
        <f>IF($I3004=1,(O3004-MAR1!$B$12)/MAR1!$D$12,(O3004-MAR1!$C$12)/MAR1!$E$12)</f>
        <v/>
      </c>
      <c r="S3004" s="7">
        <f>IF($I3004=1,(P3004-MAR1!$B$13)/MAR1!$D$13,(P3004-MAR1!$C$13)/MAR1!$E$13)</f>
        <v/>
      </c>
    </row>
    <row r="3005">
      <c r="A3005" s="5" t="n">
        <v>3004</v>
      </c>
      <c r="B3005" s="5" t="n">
        <v>9</v>
      </c>
      <c r="C3005" s="5" t="n">
        <v>84</v>
      </c>
      <c r="D3005" s="5" t="n">
        <v>3</v>
      </c>
      <c r="E3005" s="5" t="n">
        <v>0</v>
      </c>
      <c r="F3005" s="5" t="n">
        <v>39.7</v>
      </c>
      <c r="G3005" s="5" t="n">
        <v>24</v>
      </c>
      <c r="H3005" s="5" t="n">
        <v>23.28</v>
      </c>
      <c r="I3005" s="6">
        <f>IF(E3005&gt;=Markov!$B$3,1,0)</f>
        <v/>
      </c>
      <c r="J3005" s="6">
        <f>I3004</f>
        <v/>
      </c>
      <c r="K3005" s="7">
        <f>MAR1!$B$5+MAR1!$C$5*COS(2*PI()*$C3005/365)+MAR1!$D$5*SIN(2*PI()*$C3005/365)</f>
        <v/>
      </c>
      <c r="L3005" s="7">
        <f>MAR1!$B$6+MAR1!$C$6*COS(2*PI()*$C3005/365)+MAR1!$D$6*SIN(2*PI()*$C3005/365)</f>
        <v/>
      </c>
      <c r="M3005" s="7">
        <f>MAR1!$B$7+MAR1!$C$7*COS(2*PI()*$C3005/365)+MAR1!$D$7*SIN(2*PI()*$C3005/365)</f>
        <v/>
      </c>
      <c r="N3005" s="7">
        <f>F3005-K3005</f>
        <v/>
      </c>
      <c r="O3005" s="7">
        <f>G3005-L3005</f>
        <v/>
      </c>
      <c r="P3005" s="7">
        <f>H3005-M3005</f>
        <v/>
      </c>
      <c r="Q3005" s="7">
        <f>IF($I3005=1,(N3005-MAR1!$B$11)/MAR1!$D$11,(N3005-MAR1!$C$11)/MAR1!$E$11)</f>
        <v/>
      </c>
      <c r="R3005" s="7">
        <f>IF($I3005=1,(O3005-MAR1!$B$12)/MAR1!$D$12,(O3005-MAR1!$C$12)/MAR1!$E$12)</f>
        <v/>
      </c>
      <c r="S3005" s="7">
        <f>IF($I3005=1,(P3005-MAR1!$B$13)/MAR1!$D$13,(P3005-MAR1!$C$13)/MAR1!$E$13)</f>
        <v/>
      </c>
    </row>
    <row r="3006">
      <c r="A3006" s="5" t="n">
        <v>3005</v>
      </c>
      <c r="B3006" s="5" t="n">
        <v>9</v>
      </c>
      <c r="C3006" s="5" t="n">
        <v>85</v>
      </c>
      <c r="D3006" s="5" t="n">
        <v>3</v>
      </c>
      <c r="E3006" s="5" t="n">
        <v>0</v>
      </c>
      <c r="F3006" s="5" t="n">
        <v>38.3</v>
      </c>
      <c r="G3006" s="5" t="n">
        <v>23.6</v>
      </c>
      <c r="H3006" s="5" t="n">
        <v>18.49</v>
      </c>
      <c r="I3006" s="6">
        <f>IF(E3006&gt;=Markov!$B$3,1,0)</f>
        <v/>
      </c>
      <c r="J3006" s="6">
        <f>I3005</f>
        <v/>
      </c>
      <c r="K3006" s="7">
        <f>MAR1!$B$5+MAR1!$C$5*COS(2*PI()*$C3006/365)+MAR1!$D$5*SIN(2*PI()*$C3006/365)</f>
        <v/>
      </c>
      <c r="L3006" s="7">
        <f>MAR1!$B$6+MAR1!$C$6*COS(2*PI()*$C3006/365)+MAR1!$D$6*SIN(2*PI()*$C3006/365)</f>
        <v/>
      </c>
      <c r="M3006" s="7">
        <f>MAR1!$B$7+MAR1!$C$7*COS(2*PI()*$C3006/365)+MAR1!$D$7*SIN(2*PI()*$C3006/365)</f>
        <v/>
      </c>
      <c r="N3006" s="7">
        <f>F3006-K3006</f>
        <v/>
      </c>
      <c r="O3006" s="7">
        <f>G3006-L3006</f>
        <v/>
      </c>
      <c r="P3006" s="7">
        <f>H3006-M3006</f>
        <v/>
      </c>
      <c r="Q3006" s="7">
        <f>IF($I3006=1,(N3006-MAR1!$B$11)/MAR1!$D$11,(N3006-MAR1!$C$11)/MAR1!$E$11)</f>
        <v/>
      </c>
      <c r="R3006" s="7">
        <f>IF($I3006=1,(O3006-MAR1!$B$12)/MAR1!$D$12,(O3006-MAR1!$C$12)/MAR1!$E$12)</f>
        <v/>
      </c>
      <c r="S3006" s="7">
        <f>IF($I3006=1,(P3006-MAR1!$B$13)/MAR1!$D$13,(P3006-MAR1!$C$13)/MAR1!$E$13)</f>
        <v/>
      </c>
    </row>
    <row r="3007">
      <c r="A3007" s="5" t="n">
        <v>3006</v>
      </c>
      <c r="B3007" s="5" t="n">
        <v>9</v>
      </c>
      <c r="C3007" s="5" t="n">
        <v>86</v>
      </c>
      <c r="D3007" s="5" t="n">
        <v>3</v>
      </c>
      <c r="E3007" s="5" t="n">
        <v>0</v>
      </c>
      <c r="F3007" s="5" t="n">
        <v>33.5</v>
      </c>
      <c r="G3007" s="5" t="n">
        <v>21</v>
      </c>
      <c r="H3007" s="5" t="n">
        <v>21.52</v>
      </c>
      <c r="I3007" s="6">
        <f>IF(E3007&gt;=Markov!$B$3,1,0)</f>
        <v/>
      </c>
      <c r="J3007" s="6">
        <f>I3006</f>
        <v/>
      </c>
      <c r="K3007" s="7">
        <f>MAR1!$B$5+MAR1!$C$5*COS(2*PI()*$C3007/365)+MAR1!$D$5*SIN(2*PI()*$C3007/365)</f>
        <v/>
      </c>
      <c r="L3007" s="7">
        <f>MAR1!$B$6+MAR1!$C$6*COS(2*PI()*$C3007/365)+MAR1!$D$6*SIN(2*PI()*$C3007/365)</f>
        <v/>
      </c>
      <c r="M3007" s="7">
        <f>MAR1!$B$7+MAR1!$C$7*COS(2*PI()*$C3007/365)+MAR1!$D$7*SIN(2*PI()*$C3007/365)</f>
        <v/>
      </c>
      <c r="N3007" s="7">
        <f>F3007-K3007</f>
        <v/>
      </c>
      <c r="O3007" s="7">
        <f>G3007-L3007</f>
        <v/>
      </c>
      <c r="P3007" s="7">
        <f>H3007-M3007</f>
        <v/>
      </c>
      <c r="Q3007" s="7">
        <f>IF($I3007=1,(N3007-MAR1!$B$11)/MAR1!$D$11,(N3007-MAR1!$C$11)/MAR1!$E$11)</f>
        <v/>
      </c>
      <c r="R3007" s="7">
        <f>IF($I3007=1,(O3007-MAR1!$B$12)/MAR1!$D$12,(O3007-MAR1!$C$12)/MAR1!$E$12)</f>
        <v/>
      </c>
      <c r="S3007" s="7">
        <f>IF($I3007=1,(P3007-MAR1!$B$13)/MAR1!$D$13,(P3007-MAR1!$C$13)/MAR1!$E$13)</f>
        <v/>
      </c>
    </row>
    <row r="3008">
      <c r="A3008" s="5" t="n">
        <v>3007</v>
      </c>
      <c r="B3008" s="5" t="n">
        <v>9</v>
      </c>
      <c r="C3008" s="5" t="n">
        <v>87</v>
      </c>
      <c r="D3008" s="5" t="n">
        <v>3</v>
      </c>
      <c r="E3008" s="5" t="n">
        <v>0</v>
      </c>
      <c r="F3008" s="5" t="n">
        <v>36.7</v>
      </c>
      <c r="G3008" s="5" t="n">
        <v>21.6</v>
      </c>
      <c r="H3008" s="5" t="n">
        <v>17.15</v>
      </c>
      <c r="I3008" s="6">
        <f>IF(E3008&gt;=Markov!$B$3,1,0)</f>
        <v/>
      </c>
      <c r="J3008" s="6">
        <f>I3007</f>
        <v/>
      </c>
      <c r="K3008" s="7">
        <f>MAR1!$B$5+MAR1!$C$5*COS(2*PI()*$C3008/365)+MAR1!$D$5*SIN(2*PI()*$C3008/365)</f>
        <v/>
      </c>
      <c r="L3008" s="7">
        <f>MAR1!$B$6+MAR1!$C$6*COS(2*PI()*$C3008/365)+MAR1!$D$6*SIN(2*PI()*$C3008/365)</f>
        <v/>
      </c>
      <c r="M3008" s="7">
        <f>MAR1!$B$7+MAR1!$C$7*COS(2*PI()*$C3008/365)+MAR1!$D$7*SIN(2*PI()*$C3008/365)</f>
        <v/>
      </c>
      <c r="N3008" s="7">
        <f>F3008-K3008</f>
        <v/>
      </c>
      <c r="O3008" s="7">
        <f>G3008-L3008</f>
        <v/>
      </c>
      <c r="P3008" s="7">
        <f>H3008-M3008</f>
        <v/>
      </c>
      <c r="Q3008" s="7">
        <f>IF($I3008=1,(N3008-MAR1!$B$11)/MAR1!$D$11,(N3008-MAR1!$C$11)/MAR1!$E$11)</f>
        <v/>
      </c>
      <c r="R3008" s="7">
        <f>IF($I3008=1,(O3008-MAR1!$B$12)/MAR1!$D$12,(O3008-MAR1!$C$12)/MAR1!$E$12)</f>
        <v/>
      </c>
      <c r="S3008" s="7">
        <f>IF($I3008=1,(P3008-MAR1!$B$13)/MAR1!$D$13,(P3008-MAR1!$C$13)/MAR1!$E$13)</f>
        <v/>
      </c>
    </row>
    <row r="3009">
      <c r="A3009" s="5" t="n">
        <v>3008</v>
      </c>
      <c r="B3009" s="5" t="n">
        <v>9</v>
      </c>
      <c r="C3009" s="5" t="n">
        <v>88</v>
      </c>
      <c r="D3009" s="5" t="n">
        <v>3</v>
      </c>
      <c r="E3009" s="5" t="n">
        <v>0</v>
      </c>
      <c r="F3009" s="5" t="n">
        <v>37.9</v>
      </c>
      <c r="G3009" s="5" t="n">
        <v>21.6</v>
      </c>
      <c r="H3009" s="5" t="n">
        <v>24.41</v>
      </c>
      <c r="I3009" s="6">
        <f>IF(E3009&gt;=Markov!$B$3,1,0)</f>
        <v/>
      </c>
      <c r="J3009" s="6">
        <f>I3008</f>
        <v/>
      </c>
      <c r="K3009" s="7">
        <f>MAR1!$B$5+MAR1!$C$5*COS(2*PI()*$C3009/365)+MAR1!$D$5*SIN(2*PI()*$C3009/365)</f>
        <v/>
      </c>
      <c r="L3009" s="7">
        <f>MAR1!$B$6+MAR1!$C$6*COS(2*PI()*$C3009/365)+MAR1!$D$6*SIN(2*PI()*$C3009/365)</f>
        <v/>
      </c>
      <c r="M3009" s="7">
        <f>MAR1!$B$7+MAR1!$C$7*COS(2*PI()*$C3009/365)+MAR1!$D$7*SIN(2*PI()*$C3009/365)</f>
        <v/>
      </c>
      <c r="N3009" s="7">
        <f>F3009-K3009</f>
        <v/>
      </c>
      <c r="O3009" s="7">
        <f>G3009-L3009</f>
        <v/>
      </c>
      <c r="P3009" s="7">
        <f>H3009-M3009</f>
        <v/>
      </c>
      <c r="Q3009" s="7">
        <f>IF($I3009=1,(N3009-MAR1!$B$11)/MAR1!$D$11,(N3009-MAR1!$C$11)/MAR1!$E$11)</f>
        <v/>
      </c>
      <c r="R3009" s="7">
        <f>IF($I3009=1,(O3009-MAR1!$B$12)/MAR1!$D$12,(O3009-MAR1!$C$12)/MAR1!$E$12)</f>
        <v/>
      </c>
      <c r="S3009" s="7">
        <f>IF($I3009=1,(P3009-MAR1!$B$13)/MAR1!$D$13,(P3009-MAR1!$C$13)/MAR1!$E$13)</f>
        <v/>
      </c>
    </row>
    <row r="3010">
      <c r="A3010" s="5" t="n">
        <v>3009</v>
      </c>
      <c r="B3010" s="5" t="n">
        <v>9</v>
      </c>
      <c r="C3010" s="5" t="n">
        <v>89</v>
      </c>
      <c r="D3010" s="5" t="n">
        <v>3</v>
      </c>
      <c r="E3010" s="5" t="n">
        <v>0</v>
      </c>
      <c r="F3010" s="5" t="n">
        <v>38.2</v>
      </c>
      <c r="G3010" s="5" t="n">
        <v>24.3</v>
      </c>
      <c r="H3010" s="5" t="n">
        <v>26.79</v>
      </c>
      <c r="I3010" s="6">
        <f>IF(E3010&gt;=Markov!$B$3,1,0)</f>
        <v/>
      </c>
      <c r="J3010" s="6">
        <f>I3009</f>
        <v/>
      </c>
      <c r="K3010" s="7">
        <f>MAR1!$B$5+MAR1!$C$5*COS(2*PI()*$C3010/365)+MAR1!$D$5*SIN(2*PI()*$C3010/365)</f>
        <v/>
      </c>
      <c r="L3010" s="7">
        <f>MAR1!$B$6+MAR1!$C$6*COS(2*PI()*$C3010/365)+MAR1!$D$6*SIN(2*PI()*$C3010/365)</f>
        <v/>
      </c>
      <c r="M3010" s="7">
        <f>MAR1!$B$7+MAR1!$C$7*COS(2*PI()*$C3010/365)+MAR1!$D$7*SIN(2*PI()*$C3010/365)</f>
        <v/>
      </c>
      <c r="N3010" s="7">
        <f>F3010-K3010</f>
        <v/>
      </c>
      <c r="O3010" s="7">
        <f>G3010-L3010</f>
        <v/>
      </c>
      <c r="P3010" s="7">
        <f>H3010-M3010</f>
        <v/>
      </c>
      <c r="Q3010" s="7">
        <f>IF($I3010=1,(N3010-MAR1!$B$11)/MAR1!$D$11,(N3010-MAR1!$C$11)/MAR1!$E$11)</f>
        <v/>
      </c>
      <c r="R3010" s="7">
        <f>IF($I3010=1,(O3010-MAR1!$B$12)/MAR1!$D$12,(O3010-MAR1!$C$12)/MAR1!$E$12)</f>
        <v/>
      </c>
      <c r="S3010" s="7">
        <f>IF($I3010=1,(P3010-MAR1!$B$13)/MAR1!$D$13,(P3010-MAR1!$C$13)/MAR1!$E$13)</f>
        <v/>
      </c>
    </row>
    <row r="3011">
      <c r="A3011" s="5" t="n">
        <v>3010</v>
      </c>
      <c r="B3011" s="5" t="n">
        <v>9</v>
      </c>
      <c r="C3011" s="5" t="n">
        <v>90</v>
      </c>
      <c r="D3011" s="5" t="n">
        <v>3</v>
      </c>
      <c r="E3011" s="5" t="n">
        <v>0</v>
      </c>
      <c r="F3011" s="5" t="n">
        <v>39.3</v>
      </c>
      <c r="G3011" s="5" t="n">
        <v>24.4</v>
      </c>
      <c r="H3011" s="5" t="n">
        <v>21.57</v>
      </c>
      <c r="I3011" s="6">
        <f>IF(E3011&gt;=Markov!$B$3,1,0)</f>
        <v/>
      </c>
      <c r="J3011" s="6">
        <f>I3010</f>
        <v/>
      </c>
      <c r="K3011" s="7">
        <f>MAR1!$B$5+MAR1!$C$5*COS(2*PI()*$C3011/365)+MAR1!$D$5*SIN(2*PI()*$C3011/365)</f>
        <v/>
      </c>
      <c r="L3011" s="7">
        <f>MAR1!$B$6+MAR1!$C$6*COS(2*PI()*$C3011/365)+MAR1!$D$6*SIN(2*PI()*$C3011/365)</f>
        <v/>
      </c>
      <c r="M3011" s="7">
        <f>MAR1!$B$7+MAR1!$C$7*COS(2*PI()*$C3011/365)+MAR1!$D$7*SIN(2*PI()*$C3011/365)</f>
        <v/>
      </c>
      <c r="N3011" s="7">
        <f>F3011-K3011</f>
        <v/>
      </c>
      <c r="O3011" s="7">
        <f>G3011-L3011</f>
        <v/>
      </c>
      <c r="P3011" s="7">
        <f>H3011-M3011</f>
        <v/>
      </c>
      <c r="Q3011" s="7">
        <f>IF($I3011=1,(N3011-MAR1!$B$11)/MAR1!$D$11,(N3011-MAR1!$C$11)/MAR1!$E$11)</f>
        <v/>
      </c>
      <c r="R3011" s="7">
        <f>IF($I3011=1,(O3011-MAR1!$B$12)/MAR1!$D$12,(O3011-MAR1!$C$12)/MAR1!$E$12)</f>
        <v/>
      </c>
      <c r="S3011" s="7">
        <f>IF($I3011=1,(P3011-MAR1!$B$13)/MAR1!$D$13,(P3011-MAR1!$C$13)/MAR1!$E$13)</f>
        <v/>
      </c>
    </row>
    <row r="3012">
      <c r="A3012" s="5" t="n">
        <v>3011</v>
      </c>
      <c r="B3012" s="5" t="n">
        <v>9</v>
      </c>
      <c r="C3012" s="5" t="n">
        <v>91</v>
      </c>
      <c r="D3012" s="5" t="n">
        <v>4</v>
      </c>
      <c r="E3012" s="5" t="n">
        <v>0</v>
      </c>
      <c r="F3012" s="5" t="n">
        <v>39.1</v>
      </c>
      <c r="G3012" s="5" t="n">
        <v>22.9</v>
      </c>
      <c r="H3012" s="5" t="n">
        <v>29.19</v>
      </c>
      <c r="I3012" s="6">
        <f>IF(E3012&gt;=Markov!$B$3,1,0)</f>
        <v/>
      </c>
      <c r="J3012" s="6">
        <f>I3011</f>
        <v/>
      </c>
      <c r="K3012" s="7">
        <f>MAR1!$B$5+MAR1!$C$5*COS(2*PI()*$C3012/365)+MAR1!$D$5*SIN(2*PI()*$C3012/365)</f>
        <v/>
      </c>
      <c r="L3012" s="7">
        <f>MAR1!$B$6+MAR1!$C$6*COS(2*PI()*$C3012/365)+MAR1!$D$6*SIN(2*PI()*$C3012/365)</f>
        <v/>
      </c>
      <c r="M3012" s="7">
        <f>MAR1!$B$7+MAR1!$C$7*COS(2*PI()*$C3012/365)+MAR1!$D$7*SIN(2*PI()*$C3012/365)</f>
        <v/>
      </c>
      <c r="N3012" s="7">
        <f>F3012-K3012</f>
        <v/>
      </c>
      <c r="O3012" s="7">
        <f>G3012-L3012</f>
        <v/>
      </c>
      <c r="P3012" s="7">
        <f>H3012-M3012</f>
        <v/>
      </c>
      <c r="Q3012" s="7">
        <f>IF($I3012=1,(N3012-MAR1!$B$11)/MAR1!$D$11,(N3012-MAR1!$C$11)/MAR1!$E$11)</f>
        <v/>
      </c>
      <c r="R3012" s="7">
        <f>IF($I3012=1,(O3012-MAR1!$B$12)/MAR1!$D$12,(O3012-MAR1!$C$12)/MAR1!$E$12)</f>
        <v/>
      </c>
      <c r="S3012" s="7">
        <f>IF($I3012=1,(P3012-MAR1!$B$13)/MAR1!$D$13,(P3012-MAR1!$C$13)/MAR1!$E$13)</f>
        <v/>
      </c>
    </row>
    <row r="3013">
      <c r="A3013" s="5" t="n">
        <v>3012</v>
      </c>
      <c r="B3013" s="5" t="n">
        <v>9</v>
      </c>
      <c r="C3013" s="5" t="n">
        <v>92</v>
      </c>
      <c r="D3013" s="5" t="n">
        <v>4</v>
      </c>
      <c r="E3013" s="5" t="n">
        <v>0</v>
      </c>
      <c r="F3013" s="5" t="n">
        <v>39.6</v>
      </c>
      <c r="G3013" s="5" t="n">
        <v>23</v>
      </c>
      <c r="H3013" s="5" t="n">
        <v>26.98</v>
      </c>
      <c r="I3013" s="6">
        <f>IF(E3013&gt;=Markov!$B$3,1,0)</f>
        <v/>
      </c>
      <c r="J3013" s="6">
        <f>I3012</f>
        <v/>
      </c>
      <c r="K3013" s="7">
        <f>MAR1!$B$5+MAR1!$C$5*COS(2*PI()*$C3013/365)+MAR1!$D$5*SIN(2*PI()*$C3013/365)</f>
        <v/>
      </c>
      <c r="L3013" s="7">
        <f>MAR1!$B$6+MAR1!$C$6*COS(2*PI()*$C3013/365)+MAR1!$D$6*SIN(2*PI()*$C3013/365)</f>
        <v/>
      </c>
      <c r="M3013" s="7">
        <f>MAR1!$B$7+MAR1!$C$7*COS(2*PI()*$C3013/365)+MAR1!$D$7*SIN(2*PI()*$C3013/365)</f>
        <v/>
      </c>
      <c r="N3013" s="7">
        <f>F3013-K3013</f>
        <v/>
      </c>
      <c r="O3013" s="7">
        <f>G3013-L3013</f>
        <v/>
      </c>
      <c r="P3013" s="7">
        <f>H3013-M3013</f>
        <v/>
      </c>
      <c r="Q3013" s="7">
        <f>IF($I3013=1,(N3013-MAR1!$B$11)/MAR1!$D$11,(N3013-MAR1!$C$11)/MAR1!$E$11)</f>
        <v/>
      </c>
      <c r="R3013" s="7">
        <f>IF($I3013=1,(O3013-MAR1!$B$12)/MAR1!$D$12,(O3013-MAR1!$C$12)/MAR1!$E$12)</f>
        <v/>
      </c>
      <c r="S3013" s="7">
        <f>IF($I3013=1,(P3013-MAR1!$B$13)/MAR1!$D$13,(P3013-MAR1!$C$13)/MAR1!$E$13)</f>
        <v/>
      </c>
    </row>
    <row r="3014">
      <c r="A3014" s="5" t="n">
        <v>3013</v>
      </c>
      <c r="B3014" s="5" t="n">
        <v>9</v>
      </c>
      <c r="C3014" s="5" t="n">
        <v>93</v>
      </c>
      <c r="D3014" s="5" t="n">
        <v>4</v>
      </c>
      <c r="E3014" s="5" t="n">
        <v>0</v>
      </c>
      <c r="F3014" s="5" t="n">
        <v>40.5</v>
      </c>
      <c r="G3014" s="5" t="n">
        <v>22.3</v>
      </c>
      <c r="H3014" s="5" t="n">
        <v>21.38</v>
      </c>
      <c r="I3014" s="6">
        <f>IF(E3014&gt;=Markov!$B$3,1,0)</f>
        <v/>
      </c>
      <c r="J3014" s="6">
        <f>I3013</f>
        <v/>
      </c>
      <c r="K3014" s="7">
        <f>MAR1!$B$5+MAR1!$C$5*COS(2*PI()*$C3014/365)+MAR1!$D$5*SIN(2*PI()*$C3014/365)</f>
        <v/>
      </c>
      <c r="L3014" s="7">
        <f>MAR1!$B$6+MAR1!$C$6*COS(2*PI()*$C3014/365)+MAR1!$D$6*SIN(2*PI()*$C3014/365)</f>
        <v/>
      </c>
      <c r="M3014" s="7">
        <f>MAR1!$B$7+MAR1!$C$7*COS(2*PI()*$C3014/365)+MAR1!$D$7*SIN(2*PI()*$C3014/365)</f>
        <v/>
      </c>
      <c r="N3014" s="7">
        <f>F3014-K3014</f>
        <v/>
      </c>
      <c r="O3014" s="7">
        <f>G3014-L3014</f>
        <v/>
      </c>
      <c r="P3014" s="7">
        <f>H3014-M3014</f>
        <v/>
      </c>
      <c r="Q3014" s="7">
        <f>IF($I3014=1,(N3014-MAR1!$B$11)/MAR1!$D$11,(N3014-MAR1!$C$11)/MAR1!$E$11)</f>
        <v/>
      </c>
      <c r="R3014" s="7">
        <f>IF($I3014=1,(O3014-MAR1!$B$12)/MAR1!$D$12,(O3014-MAR1!$C$12)/MAR1!$E$12)</f>
        <v/>
      </c>
      <c r="S3014" s="7">
        <f>IF($I3014=1,(P3014-MAR1!$B$13)/MAR1!$D$13,(P3014-MAR1!$C$13)/MAR1!$E$13)</f>
        <v/>
      </c>
    </row>
    <row r="3015">
      <c r="A3015" s="5" t="n">
        <v>3014</v>
      </c>
      <c r="B3015" s="5" t="n">
        <v>9</v>
      </c>
      <c r="C3015" s="5" t="n">
        <v>94</v>
      </c>
      <c r="D3015" s="5" t="n">
        <v>4</v>
      </c>
      <c r="E3015" s="5" t="n">
        <v>0</v>
      </c>
      <c r="F3015" s="5" t="n">
        <v>41.3</v>
      </c>
      <c r="G3015" s="5" t="n">
        <v>24</v>
      </c>
      <c r="H3015" s="5" t="n">
        <v>20.62</v>
      </c>
      <c r="I3015" s="6">
        <f>IF(E3015&gt;=Markov!$B$3,1,0)</f>
        <v/>
      </c>
      <c r="J3015" s="6">
        <f>I3014</f>
        <v/>
      </c>
      <c r="K3015" s="7">
        <f>MAR1!$B$5+MAR1!$C$5*COS(2*PI()*$C3015/365)+MAR1!$D$5*SIN(2*PI()*$C3015/365)</f>
        <v/>
      </c>
      <c r="L3015" s="7">
        <f>MAR1!$B$6+MAR1!$C$6*COS(2*PI()*$C3015/365)+MAR1!$D$6*SIN(2*PI()*$C3015/365)</f>
        <v/>
      </c>
      <c r="M3015" s="7">
        <f>MAR1!$B$7+MAR1!$C$7*COS(2*PI()*$C3015/365)+MAR1!$D$7*SIN(2*PI()*$C3015/365)</f>
        <v/>
      </c>
      <c r="N3015" s="7">
        <f>F3015-K3015</f>
        <v/>
      </c>
      <c r="O3015" s="7">
        <f>G3015-L3015</f>
        <v/>
      </c>
      <c r="P3015" s="7">
        <f>H3015-M3015</f>
        <v/>
      </c>
      <c r="Q3015" s="7">
        <f>IF($I3015=1,(N3015-MAR1!$B$11)/MAR1!$D$11,(N3015-MAR1!$C$11)/MAR1!$E$11)</f>
        <v/>
      </c>
      <c r="R3015" s="7">
        <f>IF($I3015=1,(O3015-MAR1!$B$12)/MAR1!$D$12,(O3015-MAR1!$C$12)/MAR1!$E$12)</f>
        <v/>
      </c>
      <c r="S3015" s="7">
        <f>IF($I3015=1,(P3015-MAR1!$B$13)/MAR1!$D$13,(P3015-MAR1!$C$13)/MAR1!$E$13)</f>
        <v/>
      </c>
    </row>
    <row r="3016">
      <c r="A3016" s="5" t="n">
        <v>3015</v>
      </c>
      <c r="B3016" s="5" t="n">
        <v>9</v>
      </c>
      <c r="C3016" s="5" t="n">
        <v>95</v>
      </c>
      <c r="D3016" s="5" t="n">
        <v>4</v>
      </c>
      <c r="E3016" s="5" t="n">
        <v>0</v>
      </c>
      <c r="F3016" s="5" t="n">
        <v>39</v>
      </c>
      <c r="G3016" s="5" t="n">
        <v>23.9</v>
      </c>
      <c r="H3016" s="5" t="n">
        <v>22.76</v>
      </c>
      <c r="I3016" s="6">
        <f>IF(E3016&gt;=Markov!$B$3,1,0)</f>
        <v/>
      </c>
      <c r="J3016" s="6">
        <f>I3015</f>
        <v/>
      </c>
      <c r="K3016" s="7">
        <f>MAR1!$B$5+MAR1!$C$5*COS(2*PI()*$C3016/365)+MAR1!$D$5*SIN(2*PI()*$C3016/365)</f>
        <v/>
      </c>
      <c r="L3016" s="7">
        <f>MAR1!$B$6+MAR1!$C$6*COS(2*PI()*$C3016/365)+MAR1!$D$6*SIN(2*PI()*$C3016/365)</f>
        <v/>
      </c>
      <c r="M3016" s="7">
        <f>MAR1!$B$7+MAR1!$C$7*COS(2*PI()*$C3016/365)+MAR1!$D$7*SIN(2*PI()*$C3016/365)</f>
        <v/>
      </c>
      <c r="N3016" s="7">
        <f>F3016-K3016</f>
        <v/>
      </c>
      <c r="O3016" s="7">
        <f>G3016-L3016</f>
        <v/>
      </c>
      <c r="P3016" s="7">
        <f>H3016-M3016</f>
        <v/>
      </c>
      <c r="Q3016" s="7">
        <f>IF($I3016=1,(N3016-MAR1!$B$11)/MAR1!$D$11,(N3016-MAR1!$C$11)/MAR1!$E$11)</f>
        <v/>
      </c>
      <c r="R3016" s="7">
        <f>IF($I3016=1,(O3016-MAR1!$B$12)/MAR1!$D$12,(O3016-MAR1!$C$12)/MAR1!$E$12)</f>
        <v/>
      </c>
      <c r="S3016" s="7">
        <f>IF($I3016=1,(P3016-MAR1!$B$13)/MAR1!$D$13,(P3016-MAR1!$C$13)/MAR1!$E$13)</f>
        <v/>
      </c>
    </row>
    <row r="3017">
      <c r="A3017" s="5" t="n">
        <v>3016</v>
      </c>
      <c r="B3017" s="5" t="n">
        <v>9</v>
      </c>
      <c r="C3017" s="5" t="n">
        <v>96</v>
      </c>
      <c r="D3017" s="5" t="n">
        <v>4</v>
      </c>
      <c r="E3017" s="5" t="n">
        <v>0</v>
      </c>
      <c r="F3017" s="5" t="n">
        <v>40.7</v>
      </c>
      <c r="G3017" s="5" t="n">
        <v>24.2</v>
      </c>
      <c r="H3017" s="5" t="n">
        <v>24.31</v>
      </c>
      <c r="I3017" s="6">
        <f>IF(E3017&gt;=Markov!$B$3,1,0)</f>
        <v/>
      </c>
      <c r="J3017" s="6">
        <f>I3016</f>
        <v/>
      </c>
      <c r="K3017" s="7">
        <f>MAR1!$B$5+MAR1!$C$5*COS(2*PI()*$C3017/365)+MAR1!$D$5*SIN(2*PI()*$C3017/365)</f>
        <v/>
      </c>
      <c r="L3017" s="7">
        <f>MAR1!$B$6+MAR1!$C$6*COS(2*PI()*$C3017/365)+MAR1!$D$6*SIN(2*PI()*$C3017/365)</f>
        <v/>
      </c>
      <c r="M3017" s="7">
        <f>MAR1!$B$7+MAR1!$C$7*COS(2*PI()*$C3017/365)+MAR1!$D$7*SIN(2*PI()*$C3017/365)</f>
        <v/>
      </c>
      <c r="N3017" s="7">
        <f>F3017-K3017</f>
        <v/>
      </c>
      <c r="O3017" s="7">
        <f>G3017-L3017</f>
        <v/>
      </c>
      <c r="P3017" s="7">
        <f>H3017-M3017</f>
        <v/>
      </c>
      <c r="Q3017" s="7">
        <f>IF($I3017=1,(N3017-MAR1!$B$11)/MAR1!$D$11,(N3017-MAR1!$C$11)/MAR1!$E$11)</f>
        <v/>
      </c>
      <c r="R3017" s="7">
        <f>IF($I3017=1,(O3017-MAR1!$B$12)/MAR1!$D$12,(O3017-MAR1!$C$12)/MAR1!$E$12)</f>
        <v/>
      </c>
      <c r="S3017" s="7">
        <f>IF($I3017=1,(P3017-MAR1!$B$13)/MAR1!$D$13,(P3017-MAR1!$C$13)/MAR1!$E$13)</f>
        <v/>
      </c>
    </row>
    <row r="3018">
      <c r="A3018" s="5" t="n">
        <v>3017</v>
      </c>
      <c r="B3018" s="5" t="n">
        <v>9</v>
      </c>
      <c r="C3018" s="5" t="n">
        <v>97</v>
      </c>
      <c r="D3018" s="5" t="n">
        <v>4</v>
      </c>
      <c r="E3018" s="5" t="n">
        <v>0</v>
      </c>
      <c r="F3018" s="5" t="n">
        <v>37.6</v>
      </c>
      <c r="G3018" s="5" t="n">
        <v>23.1</v>
      </c>
      <c r="H3018" s="5" t="n">
        <v>28.29</v>
      </c>
      <c r="I3018" s="6">
        <f>IF(E3018&gt;=Markov!$B$3,1,0)</f>
        <v/>
      </c>
      <c r="J3018" s="6">
        <f>I3017</f>
        <v/>
      </c>
      <c r="K3018" s="7">
        <f>MAR1!$B$5+MAR1!$C$5*COS(2*PI()*$C3018/365)+MAR1!$D$5*SIN(2*PI()*$C3018/365)</f>
        <v/>
      </c>
      <c r="L3018" s="7">
        <f>MAR1!$B$6+MAR1!$C$6*COS(2*PI()*$C3018/365)+MAR1!$D$6*SIN(2*PI()*$C3018/365)</f>
        <v/>
      </c>
      <c r="M3018" s="7">
        <f>MAR1!$B$7+MAR1!$C$7*COS(2*PI()*$C3018/365)+MAR1!$D$7*SIN(2*PI()*$C3018/365)</f>
        <v/>
      </c>
      <c r="N3018" s="7">
        <f>F3018-K3018</f>
        <v/>
      </c>
      <c r="O3018" s="7">
        <f>G3018-L3018</f>
        <v/>
      </c>
      <c r="P3018" s="7">
        <f>H3018-M3018</f>
        <v/>
      </c>
      <c r="Q3018" s="7">
        <f>IF($I3018=1,(N3018-MAR1!$B$11)/MAR1!$D$11,(N3018-MAR1!$C$11)/MAR1!$E$11)</f>
        <v/>
      </c>
      <c r="R3018" s="7">
        <f>IF($I3018=1,(O3018-MAR1!$B$12)/MAR1!$D$12,(O3018-MAR1!$C$12)/MAR1!$E$12)</f>
        <v/>
      </c>
      <c r="S3018" s="7">
        <f>IF($I3018=1,(P3018-MAR1!$B$13)/MAR1!$D$13,(P3018-MAR1!$C$13)/MAR1!$E$13)</f>
        <v/>
      </c>
    </row>
    <row r="3019">
      <c r="A3019" s="5" t="n">
        <v>3018</v>
      </c>
      <c r="B3019" s="5" t="n">
        <v>9</v>
      </c>
      <c r="C3019" s="5" t="n">
        <v>98</v>
      </c>
      <c r="D3019" s="5" t="n">
        <v>4</v>
      </c>
      <c r="E3019" s="5" t="n">
        <v>0.1</v>
      </c>
      <c r="F3019" s="5" t="n">
        <v>30.7</v>
      </c>
      <c r="G3019" s="5" t="n">
        <v>21.1</v>
      </c>
      <c r="H3019" s="5" t="n">
        <v>19.5</v>
      </c>
      <c r="I3019" s="6">
        <f>IF(E3019&gt;=Markov!$B$3,1,0)</f>
        <v/>
      </c>
      <c r="J3019" s="6">
        <f>I3018</f>
        <v/>
      </c>
      <c r="K3019" s="7">
        <f>MAR1!$B$5+MAR1!$C$5*COS(2*PI()*$C3019/365)+MAR1!$D$5*SIN(2*PI()*$C3019/365)</f>
        <v/>
      </c>
      <c r="L3019" s="7">
        <f>MAR1!$B$6+MAR1!$C$6*COS(2*PI()*$C3019/365)+MAR1!$D$6*SIN(2*PI()*$C3019/365)</f>
        <v/>
      </c>
      <c r="M3019" s="7">
        <f>MAR1!$B$7+MAR1!$C$7*COS(2*PI()*$C3019/365)+MAR1!$D$7*SIN(2*PI()*$C3019/365)</f>
        <v/>
      </c>
      <c r="N3019" s="7">
        <f>F3019-K3019</f>
        <v/>
      </c>
      <c r="O3019" s="7">
        <f>G3019-L3019</f>
        <v/>
      </c>
      <c r="P3019" s="7">
        <f>H3019-M3019</f>
        <v/>
      </c>
      <c r="Q3019" s="7">
        <f>IF($I3019=1,(N3019-MAR1!$B$11)/MAR1!$D$11,(N3019-MAR1!$C$11)/MAR1!$E$11)</f>
        <v/>
      </c>
      <c r="R3019" s="7">
        <f>IF($I3019=1,(O3019-MAR1!$B$12)/MAR1!$D$12,(O3019-MAR1!$C$12)/MAR1!$E$12)</f>
        <v/>
      </c>
      <c r="S3019" s="7">
        <f>IF($I3019=1,(P3019-MAR1!$B$13)/MAR1!$D$13,(P3019-MAR1!$C$13)/MAR1!$E$13)</f>
        <v/>
      </c>
    </row>
    <row r="3020">
      <c r="A3020" s="5" t="n">
        <v>3019</v>
      </c>
      <c r="B3020" s="5" t="n">
        <v>9</v>
      </c>
      <c r="C3020" s="5" t="n">
        <v>99</v>
      </c>
      <c r="D3020" s="5" t="n">
        <v>4</v>
      </c>
      <c r="E3020" s="5" t="n">
        <v>0</v>
      </c>
      <c r="F3020" s="5" t="n">
        <v>34.7</v>
      </c>
      <c r="G3020" s="5" t="n">
        <v>21</v>
      </c>
      <c r="H3020" s="5" t="n">
        <v>19.36</v>
      </c>
      <c r="I3020" s="6">
        <f>IF(E3020&gt;=Markov!$B$3,1,0)</f>
        <v/>
      </c>
      <c r="J3020" s="6">
        <f>I3019</f>
        <v/>
      </c>
      <c r="K3020" s="7">
        <f>MAR1!$B$5+MAR1!$C$5*COS(2*PI()*$C3020/365)+MAR1!$D$5*SIN(2*PI()*$C3020/365)</f>
        <v/>
      </c>
      <c r="L3020" s="7">
        <f>MAR1!$B$6+MAR1!$C$6*COS(2*PI()*$C3020/365)+MAR1!$D$6*SIN(2*PI()*$C3020/365)</f>
        <v/>
      </c>
      <c r="M3020" s="7">
        <f>MAR1!$B$7+MAR1!$C$7*COS(2*PI()*$C3020/365)+MAR1!$D$7*SIN(2*PI()*$C3020/365)</f>
        <v/>
      </c>
      <c r="N3020" s="7">
        <f>F3020-K3020</f>
        <v/>
      </c>
      <c r="O3020" s="7">
        <f>G3020-L3020</f>
        <v/>
      </c>
      <c r="P3020" s="7">
        <f>H3020-M3020</f>
        <v/>
      </c>
      <c r="Q3020" s="7">
        <f>IF($I3020=1,(N3020-MAR1!$B$11)/MAR1!$D$11,(N3020-MAR1!$C$11)/MAR1!$E$11)</f>
        <v/>
      </c>
      <c r="R3020" s="7">
        <f>IF($I3020=1,(O3020-MAR1!$B$12)/MAR1!$D$12,(O3020-MAR1!$C$12)/MAR1!$E$12)</f>
        <v/>
      </c>
      <c r="S3020" s="7">
        <f>IF($I3020=1,(P3020-MAR1!$B$13)/MAR1!$D$13,(P3020-MAR1!$C$13)/MAR1!$E$13)</f>
        <v/>
      </c>
    </row>
    <row r="3021">
      <c r="A3021" s="5" t="n">
        <v>3020</v>
      </c>
      <c r="B3021" s="5" t="n">
        <v>9</v>
      </c>
      <c r="C3021" s="5" t="n">
        <v>100</v>
      </c>
      <c r="D3021" s="5" t="n">
        <v>4</v>
      </c>
      <c r="E3021" s="5" t="n">
        <v>0</v>
      </c>
      <c r="F3021" s="5" t="n">
        <v>35.3</v>
      </c>
      <c r="G3021" s="5" t="n">
        <v>22.5</v>
      </c>
      <c r="H3021" s="5" t="n">
        <v>23.01</v>
      </c>
      <c r="I3021" s="6">
        <f>IF(E3021&gt;=Markov!$B$3,1,0)</f>
        <v/>
      </c>
      <c r="J3021" s="6">
        <f>I3020</f>
        <v/>
      </c>
      <c r="K3021" s="7">
        <f>MAR1!$B$5+MAR1!$C$5*COS(2*PI()*$C3021/365)+MAR1!$D$5*SIN(2*PI()*$C3021/365)</f>
        <v/>
      </c>
      <c r="L3021" s="7">
        <f>MAR1!$B$6+MAR1!$C$6*COS(2*PI()*$C3021/365)+MAR1!$D$6*SIN(2*PI()*$C3021/365)</f>
        <v/>
      </c>
      <c r="M3021" s="7">
        <f>MAR1!$B$7+MAR1!$C$7*COS(2*PI()*$C3021/365)+MAR1!$D$7*SIN(2*PI()*$C3021/365)</f>
        <v/>
      </c>
      <c r="N3021" s="7">
        <f>F3021-K3021</f>
        <v/>
      </c>
      <c r="O3021" s="7">
        <f>G3021-L3021</f>
        <v/>
      </c>
      <c r="P3021" s="7">
        <f>H3021-M3021</f>
        <v/>
      </c>
      <c r="Q3021" s="7">
        <f>IF($I3021=1,(N3021-MAR1!$B$11)/MAR1!$D$11,(N3021-MAR1!$C$11)/MAR1!$E$11)</f>
        <v/>
      </c>
      <c r="R3021" s="7">
        <f>IF($I3021=1,(O3021-MAR1!$B$12)/MAR1!$D$12,(O3021-MAR1!$C$12)/MAR1!$E$12)</f>
        <v/>
      </c>
      <c r="S3021" s="7">
        <f>IF($I3021=1,(P3021-MAR1!$B$13)/MAR1!$D$13,(P3021-MAR1!$C$13)/MAR1!$E$13)</f>
        <v/>
      </c>
    </row>
    <row r="3022">
      <c r="A3022" s="5" t="n">
        <v>3021</v>
      </c>
      <c r="B3022" s="5" t="n">
        <v>9</v>
      </c>
      <c r="C3022" s="5" t="n">
        <v>101</v>
      </c>
      <c r="D3022" s="5" t="n">
        <v>4</v>
      </c>
      <c r="E3022" s="5" t="n">
        <v>0</v>
      </c>
      <c r="F3022" s="5" t="n">
        <v>35.4</v>
      </c>
      <c r="G3022" s="5" t="n">
        <v>22.1</v>
      </c>
      <c r="H3022" s="5" t="n">
        <v>23.54</v>
      </c>
      <c r="I3022" s="6">
        <f>IF(E3022&gt;=Markov!$B$3,1,0)</f>
        <v/>
      </c>
      <c r="J3022" s="6">
        <f>I3021</f>
        <v/>
      </c>
      <c r="K3022" s="7">
        <f>MAR1!$B$5+MAR1!$C$5*COS(2*PI()*$C3022/365)+MAR1!$D$5*SIN(2*PI()*$C3022/365)</f>
        <v/>
      </c>
      <c r="L3022" s="7">
        <f>MAR1!$B$6+MAR1!$C$6*COS(2*PI()*$C3022/365)+MAR1!$D$6*SIN(2*PI()*$C3022/365)</f>
        <v/>
      </c>
      <c r="M3022" s="7">
        <f>MAR1!$B$7+MAR1!$C$7*COS(2*PI()*$C3022/365)+MAR1!$D$7*SIN(2*PI()*$C3022/365)</f>
        <v/>
      </c>
      <c r="N3022" s="7">
        <f>F3022-K3022</f>
        <v/>
      </c>
      <c r="O3022" s="7">
        <f>G3022-L3022</f>
        <v/>
      </c>
      <c r="P3022" s="7">
        <f>H3022-M3022</f>
        <v/>
      </c>
      <c r="Q3022" s="7">
        <f>IF($I3022=1,(N3022-MAR1!$B$11)/MAR1!$D$11,(N3022-MAR1!$C$11)/MAR1!$E$11)</f>
        <v/>
      </c>
      <c r="R3022" s="7">
        <f>IF($I3022=1,(O3022-MAR1!$B$12)/MAR1!$D$12,(O3022-MAR1!$C$12)/MAR1!$E$12)</f>
        <v/>
      </c>
      <c r="S3022" s="7">
        <f>IF($I3022=1,(P3022-MAR1!$B$13)/MAR1!$D$13,(P3022-MAR1!$C$13)/MAR1!$E$13)</f>
        <v/>
      </c>
    </row>
    <row r="3023">
      <c r="A3023" s="5" t="n">
        <v>3022</v>
      </c>
      <c r="B3023" s="5" t="n">
        <v>9</v>
      </c>
      <c r="C3023" s="5" t="n">
        <v>102</v>
      </c>
      <c r="D3023" s="5" t="n">
        <v>4</v>
      </c>
      <c r="E3023" s="5" t="n">
        <v>0</v>
      </c>
      <c r="F3023" s="5" t="n">
        <v>36.2</v>
      </c>
      <c r="G3023" s="5" t="n">
        <v>22.4</v>
      </c>
      <c r="H3023" s="5" t="n">
        <v>27.05</v>
      </c>
      <c r="I3023" s="6">
        <f>IF(E3023&gt;=Markov!$B$3,1,0)</f>
        <v/>
      </c>
      <c r="J3023" s="6">
        <f>I3022</f>
        <v/>
      </c>
      <c r="K3023" s="7">
        <f>MAR1!$B$5+MAR1!$C$5*COS(2*PI()*$C3023/365)+MAR1!$D$5*SIN(2*PI()*$C3023/365)</f>
        <v/>
      </c>
      <c r="L3023" s="7">
        <f>MAR1!$B$6+MAR1!$C$6*COS(2*PI()*$C3023/365)+MAR1!$D$6*SIN(2*PI()*$C3023/365)</f>
        <v/>
      </c>
      <c r="M3023" s="7">
        <f>MAR1!$B$7+MAR1!$C$7*COS(2*PI()*$C3023/365)+MAR1!$D$7*SIN(2*PI()*$C3023/365)</f>
        <v/>
      </c>
      <c r="N3023" s="7">
        <f>F3023-K3023</f>
        <v/>
      </c>
      <c r="O3023" s="7">
        <f>G3023-L3023</f>
        <v/>
      </c>
      <c r="P3023" s="7">
        <f>H3023-M3023</f>
        <v/>
      </c>
      <c r="Q3023" s="7">
        <f>IF($I3023=1,(N3023-MAR1!$B$11)/MAR1!$D$11,(N3023-MAR1!$C$11)/MAR1!$E$11)</f>
        <v/>
      </c>
      <c r="R3023" s="7">
        <f>IF($I3023=1,(O3023-MAR1!$B$12)/MAR1!$D$12,(O3023-MAR1!$C$12)/MAR1!$E$12)</f>
        <v/>
      </c>
      <c r="S3023" s="7">
        <f>IF($I3023=1,(P3023-MAR1!$B$13)/MAR1!$D$13,(P3023-MAR1!$C$13)/MAR1!$E$13)</f>
        <v/>
      </c>
    </row>
    <row r="3024">
      <c r="A3024" s="5" t="n">
        <v>3023</v>
      </c>
      <c r="B3024" s="5" t="n">
        <v>9</v>
      </c>
      <c r="C3024" s="5" t="n">
        <v>103</v>
      </c>
      <c r="D3024" s="5" t="n">
        <v>4</v>
      </c>
      <c r="E3024" s="5" t="n">
        <v>0</v>
      </c>
      <c r="F3024" s="5" t="n">
        <v>34.6</v>
      </c>
      <c r="G3024" s="5" t="n">
        <v>21.9</v>
      </c>
      <c r="H3024" s="5" t="n">
        <v>26.99</v>
      </c>
      <c r="I3024" s="6">
        <f>IF(E3024&gt;=Markov!$B$3,1,0)</f>
        <v/>
      </c>
      <c r="J3024" s="6">
        <f>I3023</f>
        <v/>
      </c>
      <c r="K3024" s="7">
        <f>MAR1!$B$5+MAR1!$C$5*COS(2*PI()*$C3024/365)+MAR1!$D$5*SIN(2*PI()*$C3024/365)</f>
        <v/>
      </c>
      <c r="L3024" s="7">
        <f>MAR1!$B$6+MAR1!$C$6*COS(2*PI()*$C3024/365)+MAR1!$D$6*SIN(2*PI()*$C3024/365)</f>
        <v/>
      </c>
      <c r="M3024" s="7">
        <f>MAR1!$B$7+MAR1!$C$7*COS(2*PI()*$C3024/365)+MAR1!$D$7*SIN(2*PI()*$C3024/365)</f>
        <v/>
      </c>
      <c r="N3024" s="7">
        <f>F3024-K3024</f>
        <v/>
      </c>
      <c r="O3024" s="7">
        <f>G3024-L3024</f>
        <v/>
      </c>
      <c r="P3024" s="7">
        <f>H3024-M3024</f>
        <v/>
      </c>
      <c r="Q3024" s="7">
        <f>IF($I3024=1,(N3024-MAR1!$B$11)/MAR1!$D$11,(N3024-MAR1!$C$11)/MAR1!$E$11)</f>
        <v/>
      </c>
      <c r="R3024" s="7">
        <f>IF($I3024=1,(O3024-MAR1!$B$12)/MAR1!$D$12,(O3024-MAR1!$C$12)/MAR1!$E$12)</f>
        <v/>
      </c>
      <c r="S3024" s="7">
        <f>IF($I3024=1,(P3024-MAR1!$B$13)/MAR1!$D$13,(P3024-MAR1!$C$13)/MAR1!$E$13)</f>
        <v/>
      </c>
    </row>
    <row r="3025">
      <c r="A3025" s="5" t="n">
        <v>3024</v>
      </c>
      <c r="B3025" s="5" t="n">
        <v>9</v>
      </c>
      <c r="C3025" s="5" t="n">
        <v>104</v>
      </c>
      <c r="D3025" s="5" t="n">
        <v>4</v>
      </c>
      <c r="E3025" s="5" t="n">
        <v>0</v>
      </c>
      <c r="F3025" s="5" t="n">
        <v>37.1</v>
      </c>
      <c r="G3025" s="5" t="n">
        <v>23.4</v>
      </c>
      <c r="H3025" s="5" t="n">
        <v>15.99</v>
      </c>
      <c r="I3025" s="6">
        <f>IF(E3025&gt;=Markov!$B$3,1,0)</f>
        <v/>
      </c>
      <c r="J3025" s="6">
        <f>I3024</f>
        <v/>
      </c>
      <c r="K3025" s="7">
        <f>MAR1!$B$5+MAR1!$C$5*COS(2*PI()*$C3025/365)+MAR1!$D$5*SIN(2*PI()*$C3025/365)</f>
        <v/>
      </c>
      <c r="L3025" s="7">
        <f>MAR1!$B$6+MAR1!$C$6*COS(2*PI()*$C3025/365)+MAR1!$D$6*SIN(2*PI()*$C3025/365)</f>
        <v/>
      </c>
      <c r="M3025" s="7">
        <f>MAR1!$B$7+MAR1!$C$7*COS(2*PI()*$C3025/365)+MAR1!$D$7*SIN(2*PI()*$C3025/365)</f>
        <v/>
      </c>
      <c r="N3025" s="7">
        <f>F3025-K3025</f>
        <v/>
      </c>
      <c r="O3025" s="7">
        <f>G3025-L3025</f>
        <v/>
      </c>
      <c r="P3025" s="7">
        <f>H3025-M3025</f>
        <v/>
      </c>
      <c r="Q3025" s="7">
        <f>IF($I3025=1,(N3025-MAR1!$B$11)/MAR1!$D$11,(N3025-MAR1!$C$11)/MAR1!$E$11)</f>
        <v/>
      </c>
      <c r="R3025" s="7">
        <f>IF($I3025=1,(O3025-MAR1!$B$12)/MAR1!$D$12,(O3025-MAR1!$C$12)/MAR1!$E$12)</f>
        <v/>
      </c>
      <c r="S3025" s="7">
        <f>IF($I3025=1,(P3025-MAR1!$B$13)/MAR1!$D$13,(P3025-MAR1!$C$13)/MAR1!$E$13)</f>
        <v/>
      </c>
    </row>
    <row r="3026">
      <c r="A3026" s="5" t="n">
        <v>3025</v>
      </c>
      <c r="B3026" s="5" t="n">
        <v>9</v>
      </c>
      <c r="C3026" s="5" t="n">
        <v>105</v>
      </c>
      <c r="D3026" s="5" t="n">
        <v>4</v>
      </c>
      <c r="E3026" s="5" t="n">
        <v>0</v>
      </c>
      <c r="F3026" s="5" t="n">
        <v>40.3</v>
      </c>
      <c r="G3026" s="5" t="n">
        <v>24.2</v>
      </c>
      <c r="H3026" s="5" t="n">
        <v>24.67</v>
      </c>
      <c r="I3026" s="6">
        <f>IF(E3026&gt;=Markov!$B$3,1,0)</f>
        <v/>
      </c>
      <c r="J3026" s="6">
        <f>I3025</f>
        <v/>
      </c>
      <c r="K3026" s="7">
        <f>MAR1!$B$5+MAR1!$C$5*COS(2*PI()*$C3026/365)+MAR1!$D$5*SIN(2*PI()*$C3026/365)</f>
        <v/>
      </c>
      <c r="L3026" s="7">
        <f>MAR1!$B$6+MAR1!$C$6*COS(2*PI()*$C3026/365)+MAR1!$D$6*SIN(2*PI()*$C3026/365)</f>
        <v/>
      </c>
      <c r="M3026" s="7">
        <f>MAR1!$B$7+MAR1!$C$7*COS(2*PI()*$C3026/365)+MAR1!$D$7*SIN(2*PI()*$C3026/365)</f>
        <v/>
      </c>
      <c r="N3026" s="7">
        <f>F3026-K3026</f>
        <v/>
      </c>
      <c r="O3026" s="7">
        <f>G3026-L3026</f>
        <v/>
      </c>
      <c r="P3026" s="7">
        <f>H3026-M3026</f>
        <v/>
      </c>
      <c r="Q3026" s="7">
        <f>IF($I3026=1,(N3026-MAR1!$B$11)/MAR1!$D$11,(N3026-MAR1!$C$11)/MAR1!$E$11)</f>
        <v/>
      </c>
      <c r="R3026" s="7">
        <f>IF($I3026=1,(O3026-MAR1!$B$12)/MAR1!$D$12,(O3026-MAR1!$C$12)/MAR1!$E$12)</f>
        <v/>
      </c>
      <c r="S3026" s="7">
        <f>IF($I3026=1,(P3026-MAR1!$B$13)/MAR1!$D$13,(P3026-MAR1!$C$13)/MAR1!$E$13)</f>
        <v/>
      </c>
    </row>
    <row r="3027">
      <c r="A3027" s="5" t="n">
        <v>3026</v>
      </c>
      <c r="B3027" s="5" t="n">
        <v>9</v>
      </c>
      <c r="C3027" s="5" t="n">
        <v>106</v>
      </c>
      <c r="D3027" s="5" t="n">
        <v>4</v>
      </c>
      <c r="E3027" s="5" t="n">
        <v>0</v>
      </c>
      <c r="F3027" s="5" t="n">
        <v>41.3</v>
      </c>
      <c r="G3027" s="5" t="n">
        <v>24.8</v>
      </c>
      <c r="H3027" s="5" t="n">
        <v>22.66</v>
      </c>
      <c r="I3027" s="6">
        <f>IF(E3027&gt;=Markov!$B$3,1,0)</f>
        <v/>
      </c>
      <c r="J3027" s="6">
        <f>I3026</f>
        <v/>
      </c>
      <c r="K3027" s="7">
        <f>MAR1!$B$5+MAR1!$C$5*COS(2*PI()*$C3027/365)+MAR1!$D$5*SIN(2*PI()*$C3027/365)</f>
        <v/>
      </c>
      <c r="L3027" s="7">
        <f>MAR1!$B$6+MAR1!$C$6*COS(2*PI()*$C3027/365)+MAR1!$D$6*SIN(2*PI()*$C3027/365)</f>
        <v/>
      </c>
      <c r="M3027" s="7">
        <f>MAR1!$B$7+MAR1!$C$7*COS(2*PI()*$C3027/365)+MAR1!$D$7*SIN(2*PI()*$C3027/365)</f>
        <v/>
      </c>
      <c r="N3027" s="7">
        <f>F3027-K3027</f>
        <v/>
      </c>
      <c r="O3027" s="7">
        <f>G3027-L3027</f>
        <v/>
      </c>
      <c r="P3027" s="7">
        <f>H3027-M3027</f>
        <v/>
      </c>
      <c r="Q3027" s="7">
        <f>IF($I3027=1,(N3027-MAR1!$B$11)/MAR1!$D$11,(N3027-MAR1!$C$11)/MAR1!$E$11)</f>
        <v/>
      </c>
      <c r="R3027" s="7">
        <f>IF($I3027=1,(O3027-MAR1!$B$12)/MAR1!$D$12,(O3027-MAR1!$C$12)/MAR1!$E$12)</f>
        <v/>
      </c>
      <c r="S3027" s="7">
        <f>IF($I3027=1,(P3027-MAR1!$B$13)/MAR1!$D$13,(P3027-MAR1!$C$13)/MAR1!$E$13)</f>
        <v/>
      </c>
    </row>
    <row r="3028">
      <c r="A3028" s="5" t="n">
        <v>3027</v>
      </c>
      <c r="B3028" s="5" t="n">
        <v>9</v>
      </c>
      <c r="C3028" s="5" t="n">
        <v>107</v>
      </c>
      <c r="D3028" s="5" t="n">
        <v>4</v>
      </c>
      <c r="E3028" s="5" t="n">
        <v>0</v>
      </c>
      <c r="F3028" s="5" t="n">
        <v>39.9</v>
      </c>
      <c r="G3028" s="5" t="n">
        <v>25.3</v>
      </c>
      <c r="H3028" s="5" t="n">
        <v>22.68</v>
      </c>
      <c r="I3028" s="6">
        <f>IF(E3028&gt;=Markov!$B$3,1,0)</f>
        <v/>
      </c>
      <c r="J3028" s="6">
        <f>I3027</f>
        <v/>
      </c>
      <c r="K3028" s="7">
        <f>MAR1!$B$5+MAR1!$C$5*COS(2*PI()*$C3028/365)+MAR1!$D$5*SIN(2*PI()*$C3028/365)</f>
        <v/>
      </c>
      <c r="L3028" s="7">
        <f>MAR1!$B$6+MAR1!$C$6*COS(2*PI()*$C3028/365)+MAR1!$D$6*SIN(2*PI()*$C3028/365)</f>
        <v/>
      </c>
      <c r="M3028" s="7">
        <f>MAR1!$B$7+MAR1!$C$7*COS(2*PI()*$C3028/365)+MAR1!$D$7*SIN(2*PI()*$C3028/365)</f>
        <v/>
      </c>
      <c r="N3028" s="7">
        <f>F3028-K3028</f>
        <v/>
      </c>
      <c r="O3028" s="7">
        <f>G3028-L3028</f>
        <v/>
      </c>
      <c r="P3028" s="7">
        <f>H3028-M3028</f>
        <v/>
      </c>
      <c r="Q3028" s="7">
        <f>IF($I3028=1,(N3028-MAR1!$B$11)/MAR1!$D$11,(N3028-MAR1!$C$11)/MAR1!$E$11)</f>
        <v/>
      </c>
      <c r="R3028" s="7">
        <f>IF($I3028=1,(O3028-MAR1!$B$12)/MAR1!$D$12,(O3028-MAR1!$C$12)/MAR1!$E$12)</f>
        <v/>
      </c>
      <c r="S3028" s="7">
        <f>IF($I3028=1,(P3028-MAR1!$B$13)/MAR1!$D$13,(P3028-MAR1!$C$13)/MAR1!$E$13)</f>
        <v/>
      </c>
    </row>
    <row r="3029">
      <c r="A3029" s="5" t="n">
        <v>3028</v>
      </c>
      <c r="B3029" s="5" t="n">
        <v>9</v>
      </c>
      <c r="C3029" s="5" t="n">
        <v>108</v>
      </c>
      <c r="D3029" s="5" t="n">
        <v>4</v>
      </c>
      <c r="E3029" s="5" t="n">
        <v>0</v>
      </c>
      <c r="F3029" s="5" t="n">
        <v>35.9</v>
      </c>
      <c r="G3029" s="5" t="n">
        <v>22.8</v>
      </c>
      <c r="H3029" s="5" t="n">
        <v>19.26</v>
      </c>
      <c r="I3029" s="6">
        <f>IF(E3029&gt;=Markov!$B$3,1,0)</f>
        <v/>
      </c>
      <c r="J3029" s="6">
        <f>I3028</f>
        <v/>
      </c>
      <c r="K3029" s="7">
        <f>MAR1!$B$5+MAR1!$C$5*COS(2*PI()*$C3029/365)+MAR1!$D$5*SIN(2*PI()*$C3029/365)</f>
        <v/>
      </c>
      <c r="L3029" s="7">
        <f>MAR1!$B$6+MAR1!$C$6*COS(2*PI()*$C3029/365)+MAR1!$D$6*SIN(2*PI()*$C3029/365)</f>
        <v/>
      </c>
      <c r="M3029" s="7">
        <f>MAR1!$B$7+MAR1!$C$7*COS(2*PI()*$C3029/365)+MAR1!$D$7*SIN(2*PI()*$C3029/365)</f>
        <v/>
      </c>
      <c r="N3029" s="7">
        <f>F3029-K3029</f>
        <v/>
      </c>
      <c r="O3029" s="7">
        <f>G3029-L3029</f>
        <v/>
      </c>
      <c r="P3029" s="7">
        <f>H3029-M3029</f>
        <v/>
      </c>
      <c r="Q3029" s="7">
        <f>IF($I3029=1,(N3029-MAR1!$B$11)/MAR1!$D$11,(N3029-MAR1!$C$11)/MAR1!$E$11)</f>
        <v/>
      </c>
      <c r="R3029" s="7">
        <f>IF($I3029=1,(O3029-MAR1!$B$12)/MAR1!$D$12,(O3029-MAR1!$C$12)/MAR1!$E$12)</f>
        <v/>
      </c>
      <c r="S3029" s="7">
        <f>IF($I3029=1,(P3029-MAR1!$B$13)/MAR1!$D$13,(P3029-MAR1!$C$13)/MAR1!$E$13)</f>
        <v/>
      </c>
    </row>
    <row r="3030">
      <c r="A3030" s="5" t="n">
        <v>3029</v>
      </c>
      <c r="B3030" s="5" t="n">
        <v>9</v>
      </c>
      <c r="C3030" s="5" t="n">
        <v>109</v>
      </c>
      <c r="D3030" s="5" t="n">
        <v>4</v>
      </c>
      <c r="E3030" s="5" t="n">
        <v>0</v>
      </c>
      <c r="F3030" s="5" t="n">
        <v>36.1</v>
      </c>
      <c r="G3030" s="5" t="n">
        <v>22.4</v>
      </c>
      <c r="H3030" s="5" t="n">
        <v>17.47</v>
      </c>
      <c r="I3030" s="6">
        <f>IF(E3030&gt;=Markov!$B$3,1,0)</f>
        <v/>
      </c>
      <c r="J3030" s="6">
        <f>I3029</f>
        <v/>
      </c>
      <c r="K3030" s="7">
        <f>MAR1!$B$5+MAR1!$C$5*COS(2*PI()*$C3030/365)+MAR1!$D$5*SIN(2*PI()*$C3030/365)</f>
        <v/>
      </c>
      <c r="L3030" s="7">
        <f>MAR1!$B$6+MAR1!$C$6*COS(2*PI()*$C3030/365)+MAR1!$D$6*SIN(2*PI()*$C3030/365)</f>
        <v/>
      </c>
      <c r="M3030" s="7">
        <f>MAR1!$B$7+MAR1!$C$7*COS(2*PI()*$C3030/365)+MAR1!$D$7*SIN(2*PI()*$C3030/365)</f>
        <v/>
      </c>
      <c r="N3030" s="7">
        <f>F3030-K3030</f>
        <v/>
      </c>
      <c r="O3030" s="7">
        <f>G3030-L3030</f>
        <v/>
      </c>
      <c r="P3030" s="7">
        <f>H3030-M3030</f>
        <v/>
      </c>
      <c r="Q3030" s="7">
        <f>IF($I3030=1,(N3030-MAR1!$B$11)/MAR1!$D$11,(N3030-MAR1!$C$11)/MAR1!$E$11)</f>
        <v/>
      </c>
      <c r="R3030" s="7">
        <f>IF($I3030=1,(O3030-MAR1!$B$12)/MAR1!$D$12,(O3030-MAR1!$C$12)/MAR1!$E$12)</f>
        <v/>
      </c>
      <c r="S3030" s="7">
        <f>IF($I3030=1,(P3030-MAR1!$B$13)/MAR1!$D$13,(P3030-MAR1!$C$13)/MAR1!$E$13)</f>
        <v/>
      </c>
    </row>
    <row r="3031">
      <c r="A3031" s="5" t="n">
        <v>3030</v>
      </c>
      <c r="B3031" s="5" t="n">
        <v>9</v>
      </c>
      <c r="C3031" s="5" t="n">
        <v>110</v>
      </c>
      <c r="D3031" s="5" t="n">
        <v>4</v>
      </c>
      <c r="E3031" s="5" t="n">
        <v>0</v>
      </c>
      <c r="F3031" s="5" t="n">
        <v>36</v>
      </c>
      <c r="G3031" s="5" t="n">
        <v>23.6</v>
      </c>
      <c r="H3031" s="5" t="n">
        <v>15.92</v>
      </c>
      <c r="I3031" s="6">
        <f>IF(E3031&gt;=Markov!$B$3,1,0)</f>
        <v/>
      </c>
      <c r="J3031" s="6">
        <f>I3030</f>
        <v/>
      </c>
      <c r="K3031" s="7">
        <f>MAR1!$B$5+MAR1!$C$5*COS(2*PI()*$C3031/365)+MAR1!$D$5*SIN(2*PI()*$C3031/365)</f>
        <v/>
      </c>
      <c r="L3031" s="7">
        <f>MAR1!$B$6+MAR1!$C$6*COS(2*PI()*$C3031/365)+MAR1!$D$6*SIN(2*PI()*$C3031/365)</f>
        <v/>
      </c>
      <c r="M3031" s="7">
        <f>MAR1!$B$7+MAR1!$C$7*COS(2*PI()*$C3031/365)+MAR1!$D$7*SIN(2*PI()*$C3031/365)</f>
        <v/>
      </c>
      <c r="N3031" s="7">
        <f>F3031-K3031</f>
        <v/>
      </c>
      <c r="O3031" s="7">
        <f>G3031-L3031</f>
        <v/>
      </c>
      <c r="P3031" s="7">
        <f>H3031-M3031</f>
        <v/>
      </c>
      <c r="Q3031" s="7">
        <f>IF($I3031=1,(N3031-MAR1!$B$11)/MAR1!$D$11,(N3031-MAR1!$C$11)/MAR1!$E$11)</f>
        <v/>
      </c>
      <c r="R3031" s="7">
        <f>IF($I3031=1,(O3031-MAR1!$B$12)/MAR1!$D$12,(O3031-MAR1!$C$12)/MAR1!$E$12)</f>
        <v/>
      </c>
      <c r="S3031" s="7">
        <f>IF($I3031=1,(P3031-MAR1!$B$13)/MAR1!$D$13,(P3031-MAR1!$C$13)/MAR1!$E$13)</f>
        <v/>
      </c>
    </row>
    <row r="3032">
      <c r="A3032" s="5" t="n">
        <v>3031</v>
      </c>
      <c r="B3032" s="5" t="n">
        <v>9</v>
      </c>
      <c r="C3032" s="5" t="n">
        <v>111</v>
      </c>
      <c r="D3032" s="5" t="n">
        <v>4</v>
      </c>
      <c r="E3032" s="5" t="n">
        <v>0</v>
      </c>
      <c r="F3032" s="5" t="n">
        <v>37.2</v>
      </c>
      <c r="G3032" s="5" t="n">
        <v>23.5</v>
      </c>
      <c r="H3032" s="5" t="n">
        <v>17.25</v>
      </c>
      <c r="I3032" s="6">
        <f>IF(E3032&gt;=Markov!$B$3,1,0)</f>
        <v/>
      </c>
      <c r="J3032" s="6">
        <f>I3031</f>
        <v/>
      </c>
      <c r="K3032" s="7">
        <f>MAR1!$B$5+MAR1!$C$5*COS(2*PI()*$C3032/365)+MAR1!$D$5*SIN(2*PI()*$C3032/365)</f>
        <v/>
      </c>
      <c r="L3032" s="7">
        <f>MAR1!$B$6+MAR1!$C$6*COS(2*PI()*$C3032/365)+MAR1!$D$6*SIN(2*PI()*$C3032/365)</f>
        <v/>
      </c>
      <c r="M3032" s="7">
        <f>MAR1!$B$7+MAR1!$C$7*COS(2*PI()*$C3032/365)+MAR1!$D$7*SIN(2*PI()*$C3032/365)</f>
        <v/>
      </c>
      <c r="N3032" s="7">
        <f>F3032-K3032</f>
        <v/>
      </c>
      <c r="O3032" s="7">
        <f>G3032-L3032</f>
        <v/>
      </c>
      <c r="P3032" s="7">
        <f>H3032-M3032</f>
        <v/>
      </c>
      <c r="Q3032" s="7">
        <f>IF($I3032=1,(N3032-MAR1!$B$11)/MAR1!$D$11,(N3032-MAR1!$C$11)/MAR1!$E$11)</f>
        <v/>
      </c>
      <c r="R3032" s="7">
        <f>IF($I3032=1,(O3032-MAR1!$B$12)/MAR1!$D$12,(O3032-MAR1!$C$12)/MAR1!$E$12)</f>
        <v/>
      </c>
      <c r="S3032" s="7">
        <f>IF($I3032=1,(P3032-MAR1!$B$13)/MAR1!$D$13,(P3032-MAR1!$C$13)/MAR1!$E$13)</f>
        <v/>
      </c>
    </row>
    <row r="3033">
      <c r="A3033" s="5" t="n">
        <v>3032</v>
      </c>
      <c r="B3033" s="5" t="n">
        <v>9</v>
      </c>
      <c r="C3033" s="5" t="n">
        <v>112</v>
      </c>
      <c r="D3033" s="5" t="n">
        <v>4</v>
      </c>
      <c r="E3033" s="5" t="n">
        <v>0</v>
      </c>
      <c r="F3033" s="5" t="n">
        <v>36.8</v>
      </c>
      <c r="G3033" s="5" t="n">
        <v>24.4</v>
      </c>
      <c r="H3033" s="5" t="n">
        <v>19.42</v>
      </c>
      <c r="I3033" s="6">
        <f>IF(E3033&gt;=Markov!$B$3,1,0)</f>
        <v/>
      </c>
      <c r="J3033" s="6">
        <f>I3032</f>
        <v/>
      </c>
      <c r="K3033" s="7">
        <f>MAR1!$B$5+MAR1!$C$5*COS(2*PI()*$C3033/365)+MAR1!$D$5*SIN(2*PI()*$C3033/365)</f>
        <v/>
      </c>
      <c r="L3033" s="7">
        <f>MAR1!$B$6+MAR1!$C$6*COS(2*PI()*$C3033/365)+MAR1!$D$6*SIN(2*PI()*$C3033/365)</f>
        <v/>
      </c>
      <c r="M3033" s="7">
        <f>MAR1!$B$7+MAR1!$C$7*COS(2*PI()*$C3033/365)+MAR1!$D$7*SIN(2*PI()*$C3033/365)</f>
        <v/>
      </c>
      <c r="N3033" s="7">
        <f>F3033-K3033</f>
        <v/>
      </c>
      <c r="O3033" s="7">
        <f>G3033-L3033</f>
        <v/>
      </c>
      <c r="P3033" s="7">
        <f>H3033-M3033</f>
        <v/>
      </c>
      <c r="Q3033" s="7">
        <f>IF($I3033=1,(N3033-MAR1!$B$11)/MAR1!$D$11,(N3033-MAR1!$C$11)/MAR1!$E$11)</f>
        <v/>
      </c>
      <c r="R3033" s="7">
        <f>IF($I3033=1,(O3033-MAR1!$B$12)/MAR1!$D$12,(O3033-MAR1!$C$12)/MAR1!$E$12)</f>
        <v/>
      </c>
      <c r="S3033" s="7">
        <f>IF($I3033=1,(P3033-MAR1!$B$13)/MAR1!$D$13,(P3033-MAR1!$C$13)/MAR1!$E$13)</f>
        <v/>
      </c>
    </row>
    <row r="3034">
      <c r="A3034" s="5" t="n">
        <v>3033</v>
      </c>
      <c r="B3034" s="5" t="n">
        <v>9</v>
      </c>
      <c r="C3034" s="5" t="n">
        <v>113</v>
      </c>
      <c r="D3034" s="5" t="n">
        <v>4</v>
      </c>
      <c r="E3034" s="5" t="n">
        <v>0</v>
      </c>
      <c r="F3034" s="5" t="n">
        <v>37.1</v>
      </c>
      <c r="G3034" s="5" t="n">
        <v>23.1</v>
      </c>
      <c r="H3034" s="5" t="n">
        <v>24.3</v>
      </c>
      <c r="I3034" s="6">
        <f>IF(E3034&gt;=Markov!$B$3,1,0)</f>
        <v/>
      </c>
      <c r="J3034" s="6">
        <f>I3033</f>
        <v/>
      </c>
      <c r="K3034" s="7">
        <f>MAR1!$B$5+MAR1!$C$5*COS(2*PI()*$C3034/365)+MAR1!$D$5*SIN(2*PI()*$C3034/365)</f>
        <v/>
      </c>
      <c r="L3034" s="7">
        <f>MAR1!$B$6+MAR1!$C$6*COS(2*PI()*$C3034/365)+MAR1!$D$6*SIN(2*PI()*$C3034/365)</f>
        <v/>
      </c>
      <c r="M3034" s="7">
        <f>MAR1!$B$7+MAR1!$C$7*COS(2*PI()*$C3034/365)+MAR1!$D$7*SIN(2*PI()*$C3034/365)</f>
        <v/>
      </c>
      <c r="N3034" s="7">
        <f>F3034-K3034</f>
        <v/>
      </c>
      <c r="O3034" s="7">
        <f>G3034-L3034</f>
        <v/>
      </c>
      <c r="P3034" s="7">
        <f>H3034-M3034</f>
        <v/>
      </c>
      <c r="Q3034" s="7">
        <f>IF($I3034=1,(N3034-MAR1!$B$11)/MAR1!$D$11,(N3034-MAR1!$C$11)/MAR1!$E$11)</f>
        <v/>
      </c>
      <c r="R3034" s="7">
        <f>IF($I3034=1,(O3034-MAR1!$B$12)/MAR1!$D$12,(O3034-MAR1!$C$12)/MAR1!$E$12)</f>
        <v/>
      </c>
      <c r="S3034" s="7">
        <f>IF($I3034=1,(P3034-MAR1!$B$13)/MAR1!$D$13,(P3034-MAR1!$C$13)/MAR1!$E$13)</f>
        <v/>
      </c>
    </row>
    <row r="3035">
      <c r="A3035" s="5" t="n">
        <v>3034</v>
      </c>
      <c r="B3035" s="5" t="n">
        <v>9</v>
      </c>
      <c r="C3035" s="5" t="n">
        <v>114</v>
      </c>
      <c r="D3035" s="5" t="n">
        <v>4</v>
      </c>
      <c r="E3035" s="5" t="n">
        <v>0</v>
      </c>
      <c r="F3035" s="5" t="n">
        <v>38.4</v>
      </c>
      <c r="G3035" s="5" t="n">
        <v>24.5</v>
      </c>
      <c r="H3035" s="5" t="n">
        <v>26.65</v>
      </c>
      <c r="I3035" s="6">
        <f>IF(E3035&gt;=Markov!$B$3,1,0)</f>
        <v/>
      </c>
      <c r="J3035" s="6">
        <f>I3034</f>
        <v/>
      </c>
      <c r="K3035" s="7">
        <f>MAR1!$B$5+MAR1!$C$5*COS(2*PI()*$C3035/365)+MAR1!$D$5*SIN(2*PI()*$C3035/365)</f>
        <v/>
      </c>
      <c r="L3035" s="7">
        <f>MAR1!$B$6+MAR1!$C$6*COS(2*PI()*$C3035/365)+MAR1!$D$6*SIN(2*PI()*$C3035/365)</f>
        <v/>
      </c>
      <c r="M3035" s="7">
        <f>MAR1!$B$7+MAR1!$C$7*COS(2*PI()*$C3035/365)+MAR1!$D$7*SIN(2*PI()*$C3035/365)</f>
        <v/>
      </c>
      <c r="N3035" s="7">
        <f>F3035-K3035</f>
        <v/>
      </c>
      <c r="O3035" s="7">
        <f>G3035-L3035</f>
        <v/>
      </c>
      <c r="P3035" s="7">
        <f>H3035-M3035</f>
        <v/>
      </c>
      <c r="Q3035" s="7">
        <f>IF($I3035=1,(N3035-MAR1!$B$11)/MAR1!$D$11,(N3035-MAR1!$C$11)/MAR1!$E$11)</f>
        <v/>
      </c>
      <c r="R3035" s="7">
        <f>IF($I3035=1,(O3035-MAR1!$B$12)/MAR1!$D$12,(O3035-MAR1!$C$12)/MAR1!$E$12)</f>
        <v/>
      </c>
      <c r="S3035" s="7">
        <f>IF($I3035=1,(P3035-MAR1!$B$13)/MAR1!$D$13,(P3035-MAR1!$C$13)/MAR1!$E$13)</f>
        <v/>
      </c>
    </row>
    <row r="3036">
      <c r="A3036" s="5" t="n">
        <v>3035</v>
      </c>
      <c r="B3036" s="5" t="n">
        <v>9</v>
      </c>
      <c r="C3036" s="5" t="n">
        <v>115</v>
      </c>
      <c r="D3036" s="5" t="n">
        <v>4</v>
      </c>
      <c r="E3036" s="5" t="n">
        <v>0</v>
      </c>
      <c r="F3036" s="5" t="n">
        <v>37.1</v>
      </c>
      <c r="G3036" s="5" t="n">
        <v>22.4</v>
      </c>
      <c r="H3036" s="5" t="n">
        <v>19.58</v>
      </c>
      <c r="I3036" s="6">
        <f>IF(E3036&gt;=Markov!$B$3,1,0)</f>
        <v/>
      </c>
      <c r="J3036" s="6">
        <f>I3035</f>
        <v/>
      </c>
      <c r="K3036" s="7">
        <f>MAR1!$B$5+MAR1!$C$5*COS(2*PI()*$C3036/365)+MAR1!$D$5*SIN(2*PI()*$C3036/365)</f>
        <v/>
      </c>
      <c r="L3036" s="7">
        <f>MAR1!$B$6+MAR1!$C$6*COS(2*PI()*$C3036/365)+MAR1!$D$6*SIN(2*PI()*$C3036/365)</f>
        <v/>
      </c>
      <c r="M3036" s="7">
        <f>MAR1!$B$7+MAR1!$C$7*COS(2*PI()*$C3036/365)+MAR1!$D$7*SIN(2*PI()*$C3036/365)</f>
        <v/>
      </c>
      <c r="N3036" s="7">
        <f>F3036-K3036</f>
        <v/>
      </c>
      <c r="O3036" s="7">
        <f>G3036-L3036</f>
        <v/>
      </c>
      <c r="P3036" s="7">
        <f>H3036-M3036</f>
        <v/>
      </c>
      <c r="Q3036" s="7">
        <f>IF($I3036=1,(N3036-MAR1!$B$11)/MAR1!$D$11,(N3036-MAR1!$C$11)/MAR1!$E$11)</f>
        <v/>
      </c>
      <c r="R3036" s="7">
        <f>IF($I3036=1,(O3036-MAR1!$B$12)/MAR1!$D$12,(O3036-MAR1!$C$12)/MAR1!$E$12)</f>
        <v/>
      </c>
      <c r="S3036" s="7">
        <f>IF($I3036=1,(P3036-MAR1!$B$13)/MAR1!$D$13,(P3036-MAR1!$C$13)/MAR1!$E$13)</f>
        <v/>
      </c>
    </row>
    <row r="3037">
      <c r="A3037" s="5" t="n">
        <v>3036</v>
      </c>
      <c r="B3037" s="5" t="n">
        <v>9</v>
      </c>
      <c r="C3037" s="5" t="n">
        <v>116</v>
      </c>
      <c r="D3037" s="5" t="n">
        <v>4</v>
      </c>
      <c r="E3037" s="5" t="n">
        <v>0</v>
      </c>
      <c r="F3037" s="5" t="n">
        <v>35.6</v>
      </c>
      <c r="G3037" s="5" t="n">
        <v>22.9</v>
      </c>
      <c r="H3037" s="5" t="n">
        <v>22.65</v>
      </c>
      <c r="I3037" s="6">
        <f>IF(E3037&gt;=Markov!$B$3,1,0)</f>
        <v/>
      </c>
      <c r="J3037" s="6">
        <f>I3036</f>
        <v/>
      </c>
      <c r="K3037" s="7">
        <f>MAR1!$B$5+MAR1!$C$5*COS(2*PI()*$C3037/365)+MAR1!$D$5*SIN(2*PI()*$C3037/365)</f>
        <v/>
      </c>
      <c r="L3037" s="7">
        <f>MAR1!$B$6+MAR1!$C$6*COS(2*PI()*$C3037/365)+MAR1!$D$6*SIN(2*PI()*$C3037/365)</f>
        <v/>
      </c>
      <c r="M3037" s="7">
        <f>MAR1!$B$7+MAR1!$C$7*COS(2*PI()*$C3037/365)+MAR1!$D$7*SIN(2*PI()*$C3037/365)</f>
        <v/>
      </c>
      <c r="N3037" s="7">
        <f>F3037-K3037</f>
        <v/>
      </c>
      <c r="O3037" s="7">
        <f>G3037-L3037</f>
        <v/>
      </c>
      <c r="P3037" s="7">
        <f>H3037-M3037</f>
        <v/>
      </c>
      <c r="Q3037" s="7">
        <f>IF($I3037=1,(N3037-MAR1!$B$11)/MAR1!$D$11,(N3037-MAR1!$C$11)/MAR1!$E$11)</f>
        <v/>
      </c>
      <c r="R3037" s="7">
        <f>IF($I3037=1,(O3037-MAR1!$B$12)/MAR1!$D$12,(O3037-MAR1!$C$12)/MAR1!$E$12)</f>
        <v/>
      </c>
      <c r="S3037" s="7">
        <f>IF($I3037=1,(P3037-MAR1!$B$13)/MAR1!$D$13,(P3037-MAR1!$C$13)/MAR1!$E$13)</f>
        <v/>
      </c>
    </row>
    <row r="3038">
      <c r="A3038" s="5" t="n">
        <v>3037</v>
      </c>
      <c r="B3038" s="5" t="n">
        <v>9</v>
      </c>
      <c r="C3038" s="5" t="n">
        <v>117</v>
      </c>
      <c r="D3038" s="5" t="n">
        <v>4</v>
      </c>
      <c r="E3038" s="5" t="n">
        <v>0</v>
      </c>
      <c r="F3038" s="5" t="n">
        <v>36.2</v>
      </c>
      <c r="G3038" s="5" t="n">
        <v>22.8</v>
      </c>
      <c r="H3038" s="5" t="n">
        <v>24.38</v>
      </c>
      <c r="I3038" s="6">
        <f>IF(E3038&gt;=Markov!$B$3,1,0)</f>
        <v/>
      </c>
      <c r="J3038" s="6">
        <f>I3037</f>
        <v/>
      </c>
      <c r="K3038" s="7">
        <f>MAR1!$B$5+MAR1!$C$5*COS(2*PI()*$C3038/365)+MAR1!$D$5*SIN(2*PI()*$C3038/365)</f>
        <v/>
      </c>
      <c r="L3038" s="7">
        <f>MAR1!$B$6+MAR1!$C$6*COS(2*PI()*$C3038/365)+MAR1!$D$6*SIN(2*PI()*$C3038/365)</f>
        <v/>
      </c>
      <c r="M3038" s="7">
        <f>MAR1!$B$7+MAR1!$C$7*COS(2*PI()*$C3038/365)+MAR1!$D$7*SIN(2*PI()*$C3038/365)</f>
        <v/>
      </c>
      <c r="N3038" s="7">
        <f>F3038-K3038</f>
        <v/>
      </c>
      <c r="O3038" s="7">
        <f>G3038-L3038</f>
        <v/>
      </c>
      <c r="P3038" s="7">
        <f>H3038-M3038</f>
        <v/>
      </c>
      <c r="Q3038" s="7">
        <f>IF($I3038=1,(N3038-MAR1!$B$11)/MAR1!$D$11,(N3038-MAR1!$C$11)/MAR1!$E$11)</f>
        <v/>
      </c>
      <c r="R3038" s="7">
        <f>IF($I3038=1,(O3038-MAR1!$B$12)/MAR1!$D$12,(O3038-MAR1!$C$12)/MAR1!$E$12)</f>
        <v/>
      </c>
      <c r="S3038" s="7">
        <f>IF($I3038=1,(P3038-MAR1!$B$13)/MAR1!$D$13,(P3038-MAR1!$C$13)/MAR1!$E$13)</f>
        <v/>
      </c>
    </row>
    <row r="3039">
      <c r="A3039" s="5" t="n">
        <v>3038</v>
      </c>
      <c r="B3039" s="5" t="n">
        <v>9</v>
      </c>
      <c r="C3039" s="5" t="n">
        <v>118</v>
      </c>
      <c r="D3039" s="5" t="n">
        <v>4</v>
      </c>
      <c r="E3039" s="5" t="n">
        <v>0</v>
      </c>
      <c r="F3039" s="5" t="n">
        <v>35.6</v>
      </c>
      <c r="G3039" s="5" t="n">
        <v>24.3</v>
      </c>
      <c r="H3039" s="5" t="n">
        <v>25.85</v>
      </c>
      <c r="I3039" s="6">
        <f>IF(E3039&gt;=Markov!$B$3,1,0)</f>
        <v/>
      </c>
      <c r="J3039" s="6">
        <f>I3038</f>
        <v/>
      </c>
      <c r="K3039" s="7">
        <f>MAR1!$B$5+MAR1!$C$5*COS(2*PI()*$C3039/365)+MAR1!$D$5*SIN(2*PI()*$C3039/365)</f>
        <v/>
      </c>
      <c r="L3039" s="7">
        <f>MAR1!$B$6+MAR1!$C$6*COS(2*PI()*$C3039/365)+MAR1!$D$6*SIN(2*PI()*$C3039/365)</f>
        <v/>
      </c>
      <c r="M3039" s="7">
        <f>MAR1!$B$7+MAR1!$C$7*COS(2*PI()*$C3039/365)+MAR1!$D$7*SIN(2*PI()*$C3039/365)</f>
        <v/>
      </c>
      <c r="N3039" s="7">
        <f>F3039-K3039</f>
        <v/>
      </c>
      <c r="O3039" s="7">
        <f>G3039-L3039</f>
        <v/>
      </c>
      <c r="P3039" s="7">
        <f>H3039-M3039</f>
        <v/>
      </c>
      <c r="Q3039" s="7">
        <f>IF($I3039=1,(N3039-MAR1!$B$11)/MAR1!$D$11,(N3039-MAR1!$C$11)/MAR1!$E$11)</f>
        <v/>
      </c>
      <c r="R3039" s="7">
        <f>IF($I3039=1,(O3039-MAR1!$B$12)/MAR1!$D$12,(O3039-MAR1!$C$12)/MAR1!$E$12)</f>
        <v/>
      </c>
      <c r="S3039" s="7">
        <f>IF($I3039=1,(P3039-MAR1!$B$13)/MAR1!$D$13,(P3039-MAR1!$C$13)/MAR1!$E$13)</f>
        <v/>
      </c>
    </row>
    <row r="3040">
      <c r="A3040" s="5" t="n">
        <v>3039</v>
      </c>
      <c r="B3040" s="5" t="n">
        <v>9</v>
      </c>
      <c r="C3040" s="5" t="n">
        <v>119</v>
      </c>
      <c r="D3040" s="5" t="n">
        <v>4</v>
      </c>
      <c r="E3040" s="5" t="n">
        <v>0</v>
      </c>
      <c r="F3040" s="5" t="n">
        <v>37.5</v>
      </c>
      <c r="G3040" s="5" t="n">
        <v>27.9</v>
      </c>
      <c r="H3040" s="5" t="n">
        <v>22.07</v>
      </c>
      <c r="I3040" s="6">
        <f>IF(E3040&gt;=Markov!$B$3,1,0)</f>
        <v/>
      </c>
      <c r="J3040" s="6">
        <f>I3039</f>
        <v/>
      </c>
      <c r="K3040" s="7">
        <f>MAR1!$B$5+MAR1!$C$5*COS(2*PI()*$C3040/365)+MAR1!$D$5*SIN(2*PI()*$C3040/365)</f>
        <v/>
      </c>
      <c r="L3040" s="7">
        <f>MAR1!$B$6+MAR1!$C$6*COS(2*PI()*$C3040/365)+MAR1!$D$6*SIN(2*PI()*$C3040/365)</f>
        <v/>
      </c>
      <c r="M3040" s="7">
        <f>MAR1!$B$7+MAR1!$C$7*COS(2*PI()*$C3040/365)+MAR1!$D$7*SIN(2*PI()*$C3040/365)</f>
        <v/>
      </c>
      <c r="N3040" s="7">
        <f>F3040-K3040</f>
        <v/>
      </c>
      <c r="O3040" s="7">
        <f>G3040-L3040</f>
        <v/>
      </c>
      <c r="P3040" s="7">
        <f>H3040-M3040</f>
        <v/>
      </c>
      <c r="Q3040" s="7">
        <f>IF($I3040=1,(N3040-MAR1!$B$11)/MAR1!$D$11,(N3040-MAR1!$C$11)/MAR1!$E$11)</f>
        <v/>
      </c>
      <c r="R3040" s="7">
        <f>IF($I3040=1,(O3040-MAR1!$B$12)/MAR1!$D$12,(O3040-MAR1!$C$12)/MAR1!$E$12)</f>
        <v/>
      </c>
      <c r="S3040" s="7">
        <f>IF($I3040=1,(P3040-MAR1!$B$13)/MAR1!$D$13,(P3040-MAR1!$C$13)/MAR1!$E$13)</f>
        <v/>
      </c>
    </row>
    <row r="3041">
      <c r="A3041" s="5" t="n">
        <v>3040</v>
      </c>
      <c r="B3041" s="5" t="n">
        <v>9</v>
      </c>
      <c r="C3041" s="5" t="n">
        <v>120</v>
      </c>
      <c r="D3041" s="5" t="n">
        <v>4</v>
      </c>
      <c r="E3041" s="5" t="n">
        <v>0</v>
      </c>
      <c r="F3041" s="5" t="n">
        <v>38.8</v>
      </c>
      <c r="G3041" s="5" t="n">
        <v>27.4</v>
      </c>
      <c r="H3041" s="5" t="n">
        <v>19.62</v>
      </c>
      <c r="I3041" s="6">
        <f>IF(E3041&gt;=Markov!$B$3,1,0)</f>
        <v/>
      </c>
      <c r="J3041" s="6">
        <f>I3040</f>
        <v/>
      </c>
      <c r="K3041" s="7">
        <f>MAR1!$B$5+MAR1!$C$5*COS(2*PI()*$C3041/365)+MAR1!$D$5*SIN(2*PI()*$C3041/365)</f>
        <v/>
      </c>
      <c r="L3041" s="7">
        <f>MAR1!$B$6+MAR1!$C$6*COS(2*PI()*$C3041/365)+MAR1!$D$6*SIN(2*PI()*$C3041/365)</f>
        <v/>
      </c>
      <c r="M3041" s="7">
        <f>MAR1!$B$7+MAR1!$C$7*COS(2*PI()*$C3041/365)+MAR1!$D$7*SIN(2*PI()*$C3041/365)</f>
        <v/>
      </c>
      <c r="N3041" s="7">
        <f>F3041-K3041</f>
        <v/>
      </c>
      <c r="O3041" s="7">
        <f>G3041-L3041</f>
        <v/>
      </c>
      <c r="P3041" s="7">
        <f>H3041-M3041</f>
        <v/>
      </c>
      <c r="Q3041" s="7">
        <f>IF($I3041=1,(N3041-MAR1!$B$11)/MAR1!$D$11,(N3041-MAR1!$C$11)/MAR1!$E$11)</f>
        <v/>
      </c>
      <c r="R3041" s="7">
        <f>IF($I3041=1,(O3041-MAR1!$B$12)/MAR1!$D$12,(O3041-MAR1!$C$12)/MAR1!$E$12)</f>
        <v/>
      </c>
      <c r="S3041" s="7">
        <f>IF($I3041=1,(P3041-MAR1!$B$13)/MAR1!$D$13,(P3041-MAR1!$C$13)/MAR1!$E$13)</f>
        <v/>
      </c>
    </row>
    <row r="3042">
      <c r="A3042" s="5" t="n">
        <v>3041</v>
      </c>
      <c r="B3042" s="5" t="n">
        <v>9</v>
      </c>
      <c r="C3042" s="5" t="n">
        <v>121</v>
      </c>
      <c r="D3042" s="5" t="n">
        <v>5</v>
      </c>
      <c r="E3042" s="5" t="n">
        <v>0</v>
      </c>
      <c r="F3042" s="5" t="n">
        <v>39.6</v>
      </c>
      <c r="G3042" s="5" t="n">
        <v>24.5</v>
      </c>
      <c r="H3042" s="5" t="n">
        <v>23.07</v>
      </c>
      <c r="I3042" s="6">
        <f>IF(E3042&gt;=Markov!$B$3,1,0)</f>
        <v/>
      </c>
      <c r="J3042" s="6">
        <f>I3041</f>
        <v/>
      </c>
      <c r="K3042" s="7">
        <f>MAR1!$B$5+MAR1!$C$5*COS(2*PI()*$C3042/365)+MAR1!$D$5*SIN(2*PI()*$C3042/365)</f>
        <v/>
      </c>
      <c r="L3042" s="7">
        <f>MAR1!$B$6+MAR1!$C$6*COS(2*PI()*$C3042/365)+MAR1!$D$6*SIN(2*PI()*$C3042/365)</f>
        <v/>
      </c>
      <c r="M3042" s="7">
        <f>MAR1!$B$7+MAR1!$C$7*COS(2*PI()*$C3042/365)+MAR1!$D$7*SIN(2*PI()*$C3042/365)</f>
        <v/>
      </c>
      <c r="N3042" s="7">
        <f>F3042-K3042</f>
        <v/>
      </c>
      <c r="O3042" s="7">
        <f>G3042-L3042</f>
        <v/>
      </c>
      <c r="P3042" s="7">
        <f>H3042-M3042</f>
        <v/>
      </c>
      <c r="Q3042" s="7">
        <f>IF($I3042=1,(N3042-MAR1!$B$11)/MAR1!$D$11,(N3042-MAR1!$C$11)/MAR1!$E$11)</f>
        <v/>
      </c>
      <c r="R3042" s="7">
        <f>IF($I3042=1,(O3042-MAR1!$B$12)/MAR1!$D$12,(O3042-MAR1!$C$12)/MAR1!$E$12)</f>
        <v/>
      </c>
      <c r="S3042" s="7">
        <f>IF($I3042=1,(P3042-MAR1!$B$13)/MAR1!$D$13,(P3042-MAR1!$C$13)/MAR1!$E$13)</f>
        <v/>
      </c>
    </row>
    <row r="3043">
      <c r="A3043" s="5" t="n">
        <v>3042</v>
      </c>
      <c r="B3043" s="5" t="n">
        <v>9</v>
      </c>
      <c r="C3043" s="5" t="n">
        <v>122</v>
      </c>
      <c r="D3043" s="5" t="n">
        <v>5</v>
      </c>
      <c r="E3043" s="5" t="n">
        <v>0</v>
      </c>
      <c r="F3043" s="5" t="n">
        <v>35.5</v>
      </c>
      <c r="G3043" s="5" t="n">
        <v>23.1</v>
      </c>
      <c r="H3043" s="5" t="n">
        <v>14.46</v>
      </c>
      <c r="I3043" s="6">
        <f>IF(E3043&gt;=Markov!$B$3,1,0)</f>
        <v/>
      </c>
      <c r="J3043" s="6">
        <f>I3042</f>
        <v/>
      </c>
      <c r="K3043" s="7">
        <f>MAR1!$B$5+MAR1!$C$5*COS(2*PI()*$C3043/365)+MAR1!$D$5*SIN(2*PI()*$C3043/365)</f>
        <v/>
      </c>
      <c r="L3043" s="7">
        <f>MAR1!$B$6+MAR1!$C$6*COS(2*PI()*$C3043/365)+MAR1!$D$6*SIN(2*PI()*$C3043/365)</f>
        <v/>
      </c>
      <c r="M3043" s="7">
        <f>MAR1!$B$7+MAR1!$C$7*COS(2*PI()*$C3043/365)+MAR1!$D$7*SIN(2*PI()*$C3043/365)</f>
        <v/>
      </c>
      <c r="N3043" s="7">
        <f>F3043-K3043</f>
        <v/>
      </c>
      <c r="O3043" s="7">
        <f>G3043-L3043</f>
        <v/>
      </c>
      <c r="P3043" s="7">
        <f>H3043-M3043</f>
        <v/>
      </c>
      <c r="Q3043" s="7">
        <f>IF($I3043=1,(N3043-MAR1!$B$11)/MAR1!$D$11,(N3043-MAR1!$C$11)/MAR1!$E$11)</f>
        <v/>
      </c>
      <c r="R3043" s="7">
        <f>IF($I3043=1,(O3043-MAR1!$B$12)/MAR1!$D$12,(O3043-MAR1!$C$12)/MAR1!$E$12)</f>
        <v/>
      </c>
      <c r="S3043" s="7">
        <f>IF($I3043=1,(P3043-MAR1!$B$13)/MAR1!$D$13,(P3043-MAR1!$C$13)/MAR1!$E$13)</f>
        <v/>
      </c>
    </row>
    <row r="3044">
      <c r="A3044" s="5" t="n">
        <v>3043</v>
      </c>
      <c r="B3044" s="5" t="n">
        <v>9</v>
      </c>
      <c r="C3044" s="5" t="n">
        <v>123</v>
      </c>
      <c r="D3044" s="5" t="n">
        <v>5</v>
      </c>
      <c r="E3044" s="5" t="n">
        <v>0</v>
      </c>
      <c r="F3044" s="5" t="n">
        <v>38</v>
      </c>
      <c r="G3044" s="5" t="n">
        <v>23.8</v>
      </c>
      <c r="H3044" s="5" t="n">
        <v>19.72</v>
      </c>
      <c r="I3044" s="6">
        <f>IF(E3044&gt;=Markov!$B$3,1,0)</f>
        <v/>
      </c>
      <c r="J3044" s="6">
        <f>I3043</f>
        <v/>
      </c>
      <c r="K3044" s="7">
        <f>MAR1!$B$5+MAR1!$C$5*COS(2*PI()*$C3044/365)+MAR1!$D$5*SIN(2*PI()*$C3044/365)</f>
        <v/>
      </c>
      <c r="L3044" s="7">
        <f>MAR1!$B$6+MAR1!$C$6*COS(2*PI()*$C3044/365)+MAR1!$D$6*SIN(2*PI()*$C3044/365)</f>
        <v/>
      </c>
      <c r="M3044" s="7">
        <f>MAR1!$B$7+MAR1!$C$7*COS(2*PI()*$C3044/365)+MAR1!$D$7*SIN(2*PI()*$C3044/365)</f>
        <v/>
      </c>
      <c r="N3044" s="7">
        <f>F3044-K3044</f>
        <v/>
      </c>
      <c r="O3044" s="7">
        <f>G3044-L3044</f>
        <v/>
      </c>
      <c r="P3044" s="7">
        <f>H3044-M3044</f>
        <v/>
      </c>
      <c r="Q3044" s="7">
        <f>IF($I3044=1,(N3044-MAR1!$B$11)/MAR1!$D$11,(N3044-MAR1!$C$11)/MAR1!$E$11)</f>
        <v/>
      </c>
      <c r="R3044" s="7">
        <f>IF($I3044=1,(O3044-MAR1!$B$12)/MAR1!$D$12,(O3044-MAR1!$C$12)/MAR1!$E$12)</f>
        <v/>
      </c>
      <c r="S3044" s="7">
        <f>IF($I3044=1,(P3044-MAR1!$B$13)/MAR1!$D$13,(P3044-MAR1!$C$13)/MAR1!$E$13)</f>
        <v/>
      </c>
    </row>
    <row r="3045">
      <c r="A3045" s="5" t="n">
        <v>3044</v>
      </c>
      <c r="B3045" s="5" t="n">
        <v>9</v>
      </c>
      <c r="C3045" s="5" t="n">
        <v>124</v>
      </c>
      <c r="D3045" s="5" t="n">
        <v>5</v>
      </c>
      <c r="E3045" s="5" t="n">
        <v>0</v>
      </c>
      <c r="F3045" s="5" t="n">
        <v>41.2</v>
      </c>
      <c r="G3045" s="5" t="n">
        <v>26.5</v>
      </c>
      <c r="H3045" s="5" t="n">
        <v>22.78</v>
      </c>
      <c r="I3045" s="6">
        <f>IF(E3045&gt;=Markov!$B$3,1,0)</f>
        <v/>
      </c>
      <c r="J3045" s="6">
        <f>I3044</f>
        <v/>
      </c>
      <c r="K3045" s="7">
        <f>MAR1!$B$5+MAR1!$C$5*COS(2*PI()*$C3045/365)+MAR1!$D$5*SIN(2*PI()*$C3045/365)</f>
        <v/>
      </c>
      <c r="L3045" s="7">
        <f>MAR1!$B$6+MAR1!$C$6*COS(2*PI()*$C3045/365)+MAR1!$D$6*SIN(2*PI()*$C3045/365)</f>
        <v/>
      </c>
      <c r="M3045" s="7">
        <f>MAR1!$B$7+MAR1!$C$7*COS(2*PI()*$C3045/365)+MAR1!$D$7*SIN(2*PI()*$C3045/365)</f>
        <v/>
      </c>
      <c r="N3045" s="7">
        <f>F3045-K3045</f>
        <v/>
      </c>
      <c r="O3045" s="7">
        <f>G3045-L3045</f>
        <v/>
      </c>
      <c r="P3045" s="7">
        <f>H3045-M3045</f>
        <v/>
      </c>
      <c r="Q3045" s="7">
        <f>IF($I3045=1,(N3045-MAR1!$B$11)/MAR1!$D$11,(N3045-MAR1!$C$11)/MAR1!$E$11)</f>
        <v/>
      </c>
      <c r="R3045" s="7">
        <f>IF($I3045=1,(O3045-MAR1!$B$12)/MAR1!$D$12,(O3045-MAR1!$C$12)/MAR1!$E$12)</f>
        <v/>
      </c>
      <c r="S3045" s="7">
        <f>IF($I3045=1,(P3045-MAR1!$B$13)/MAR1!$D$13,(P3045-MAR1!$C$13)/MAR1!$E$13)</f>
        <v/>
      </c>
    </row>
    <row r="3046">
      <c r="A3046" s="5" t="n">
        <v>3045</v>
      </c>
      <c r="B3046" s="5" t="n">
        <v>9</v>
      </c>
      <c r="C3046" s="5" t="n">
        <v>125</v>
      </c>
      <c r="D3046" s="5" t="n">
        <v>5</v>
      </c>
      <c r="E3046" s="5" t="n">
        <v>0</v>
      </c>
      <c r="F3046" s="5" t="n">
        <v>40.9</v>
      </c>
      <c r="G3046" s="5" t="n">
        <v>30.1</v>
      </c>
      <c r="H3046" s="5" t="n">
        <v>23.26</v>
      </c>
      <c r="I3046" s="6">
        <f>IF(E3046&gt;=Markov!$B$3,1,0)</f>
        <v/>
      </c>
      <c r="J3046" s="6">
        <f>I3045</f>
        <v/>
      </c>
      <c r="K3046" s="7">
        <f>MAR1!$B$5+MAR1!$C$5*COS(2*PI()*$C3046/365)+MAR1!$D$5*SIN(2*PI()*$C3046/365)</f>
        <v/>
      </c>
      <c r="L3046" s="7">
        <f>MAR1!$B$6+MAR1!$C$6*COS(2*PI()*$C3046/365)+MAR1!$D$6*SIN(2*PI()*$C3046/365)</f>
        <v/>
      </c>
      <c r="M3046" s="7">
        <f>MAR1!$B$7+MAR1!$C$7*COS(2*PI()*$C3046/365)+MAR1!$D$7*SIN(2*PI()*$C3046/365)</f>
        <v/>
      </c>
      <c r="N3046" s="7">
        <f>F3046-K3046</f>
        <v/>
      </c>
      <c r="O3046" s="7">
        <f>G3046-L3046</f>
        <v/>
      </c>
      <c r="P3046" s="7">
        <f>H3046-M3046</f>
        <v/>
      </c>
      <c r="Q3046" s="7">
        <f>IF($I3046=1,(N3046-MAR1!$B$11)/MAR1!$D$11,(N3046-MAR1!$C$11)/MAR1!$E$11)</f>
        <v/>
      </c>
      <c r="R3046" s="7">
        <f>IF($I3046=1,(O3046-MAR1!$B$12)/MAR1!$D$12,(O3046-MAR1!$C$12)/MAR1!$E$12)</f>
        <v/>
      </c>
      <c r="S3046" s="7">
        <f>IF($I3046=1,(P3046-MAR1!$B$13)/MAR1!$D$13,(P3046-MAR1!$C$13)/MAR1!$E$13)</f>
        <v/>
      </c>
    </row>
    <row r="3047">
      <c r="A3047" s="5" t="n">
        <v>3046</v>
      </c>
      <c r="B3047" s="5" t="n">
        <v>9</v>
      </c>
      <c r="C3047" s="5" t="n">
        <v>126</v>
      </c>
      <c r="D3047" s="5" t="n">
        <v>5</v>
      </c>
      <c r="E3047" s="5" t="n">
        <v>0</v>
      </c>
      <c r="F3047" s="5" t="n">
        <v>38.7</v>
      </c>
      <c r="G3047" s="5" t="n">
        <v>29.3</v>
      </c>
      <c r="H3047" s="5" t="n">
        <v>22.56</v>
      </c>
      <c r="I3047" s="6">
        <f>IF(E3047&gt;=Markov!$B$3,1,0)</f>
        <v/>
      </c>
      <c r="J3047" s="6">
        <f>I3046</f>
        <v/>
      </c>
      <c r="K3047" s="7">
        <f>MAR1!$B$5+MAR1!$C$5*COS(2*PI()*$C3047/365)+MAR1!$D$5*SIN(2*PI()*$C3047/365)</f>
        <v/>
      </c>
      <c r="L3047" s="7">
        <f>MAR1!$B$6+MAR1!$C$6*COS(2*PI()*$C3047/365)+MAR1!$D$6*SIN(2*PI()*$C3047/365)</f>
        <v/>
      </c>
      <c r="M3047" s="7">
        <f>MAR1!$B$7+MAR1!$C$7*COS(2*PI()*$C3047/365)+MAR1!$D$7*SIN(2*PI()*$C3047/365)</f>
        <v/>
      </c>
      <c r="N3047" s="7">
        <f>F3047-K3047</f>
        <v/>
      </c>
      <c r="O3047" s="7">
        <f>G3047-L3047</f>
        <v/>
      </c>
      <c r="P3047" s="7">
        <f>H3047-M3047</f>
        <v/>
      </c>
      <c r="Q3047" s="7">
        <f>IF($I3047=1,(N3047-MAR1!$B$11)/MAR1!$D$11,(N3047-MAR1!$C$11)/MAR1!$E$11)</f>
        <v/>
      </c>
      <c r="R3047" s="7">
        <f>IF($I3047=1,(O3047-MAR1!$B$12)/MAR1!$D$12,(O3047-MAR1!$C$12)/MAR1!$E$12)</f>
        <v/>
      </c>
      <c r="S3047" s="7">
        <f>IF($I3047=1,(P3047-MAR1!$B$13)/MAR1!$D$13,(P3047-MAR1!$C$13)/MAR1!$E$13)</f>
        <v/>
      </c>
    </row>
    <row r="3048">
      <c r="A3048" s="5" t="n">
        <v>3047</v>
      </c>
      <c r="B3048" s="5" t="n">
        <v>9</v>
      </c>
      <c r="C3048" s="5" t="n">
        <v>127</v>
      </c>
      <c r="D3048" s="5" t="n">
        <v>5</v>
      </c>
      <c r="E3048" s="5" t="n">
        <v>0</v>
      </c>
      <c r="F3048" s="5" t="n">
        <v>39.1</v>
      </c>
      <c r="G3048" s="5" t="n">
        <v>26.3</v>
      </c>
      <c r="H3048" s="5" t="n">
        <v>21.18</v>
      </c>
      <c r="I3048" s="6">
        <f>IF(E3048&gt;=Markov!$B$3,1,0)</f>
        <v/>
      </c>
      <c r="J3048" s="6">
        <f>I3047</f>
        <v/>
      </c>
      <c r="K3048" s="7">
        <f>MAR1!$B$5+MAR1!$C$5*COS(2*PI()*$C3048/365)+MAR1!$D$5*SIN(2*PI()*$C3048/365)</f>
        <v/>
      </c>
      <c r="L3048" s="7">
        <f>MAR1!$B$6+MAR1!$C$6*COS(2*PI()*$C3048/365)+MAR1!$D$6*SIN(2*PI()*$C3048/365)</f>
        <v/>
      </c>
      <c r="M3048" s="7">
        <f>MAR1!$B$7+MAR1!$C$7*COS(2*PI()*$C3048/365)+MAR1!$D$7*SIN(2*PI()*$C3048/365)</f>
        <v/>
      </c>
      <c r="N3048" s="7">
        <f>F3048-K3048</f>
        <v/>
      </c>
      <c r="O3048" s="7">
        <f>G3048-L3048</f>
        <v/>
      </c>
      <c r="P3048" s="7">
        <f>H3048-M3048</f>
        <v/>
      </c>
      <c r="Q3048" s="7">
        <f>IF($I3048=1,(N3048-MAR1!$B$11)/MAR1!$D$11,(N3048-MAR1!$C$11)/MAR1!$E$11)</f>
        <v/>
      </c>
      <c r="R3048" s="7">
        <f>IF($I3048=1,(O3048-MAR1!$B$12)/MAR1!$D$12,(O3048-MAR1!$C$12)/MAR1!$E$12)</f>
        <v/>
      </c>
      <c r="S3048" s="7">
        <f>IF($I3048=1,(P3048-MAR1!$B$13)/MAR1!$D$13,(P3048-MAR1!$C$13)/MAR1!$E$13)</f>
        <v/>
      </c>
    </row>
    <row r="3049">
      <c r="A3049" s="5" t="n">
        <v>3048</v>
      </c>
      <c r="B3049" s="5" t="n">
        <v>9</v>
      </c>
      <c r="C3049" s="5" t="n">
        <v>128</v>
      </c>
      <c r="D3049" s="5" t="n">
        <v>5</v>
      </c>
      <c r="E3049" s="5" t="n">
        <v>0</v>
      </c>
      <c r="F3049" s="5" t="n">
        <v>40.1</v>
      </c>
      <c r="G3049" s="5" t="n">
        <v>25.2</v>
      </c>
      <c r="H3049" s="5" t="n">
        <v>20.63</v>
      </c>
      <c r="I3049" s="6">
        <f>IF(E3049&gt;=Markov!$B$3,1,0)</f>
        <v/>
      </c>
      <c r="J3049" s="6">
        <f>I3048</f>
        <v/>
      </c>
      <c r="K3049" s="7">
        <f>MAR1!$B$5+MAR1!$C$5*COS(2*PI()*$C3049/365)+MAR1!$D$5*SIN(2*PI()*$C3049/365)</f>
        <v/>
      </c>
      <c r="L3049" s="7">
        <f>MAR1!$B$6+MAR1!$C$6*COS(2*PI()*$C3049/365)+MAR1!$D$6*SIN(2*PI()*$C3049/365)</f>
        <v/>
      </c>
      <c r="M3049" s="7">
        <f>MAR1!$B$7+MAR1!$C$7*COS(2*PI()*$C3049/365)+MAR1!$D$7*SIN(2*PI()*$C3049/365)</f>
        <v/>
      </c>
      <c r="N3049" s="7">
        <f>F3049-K3049</f>
        <v/>
      </c>
      <c r="O3049" s="7">
        <f>G3049-L3049</f>
        <v/>
      </c>
      <c r="P3049" s="7">
        <f>H3049-M3049</f>
        <v/>
      </c>
      <c r="Q3049" s="7">
        <f>IF($I3049=1,(N3049-MAR1!$B$11)/MAR1!$D$11,(N3049-MAR1!$C$11)/MAR1!$E$11)</f>
        <v/>
      </c>
      <c r="R3049" s="7">
        <f>IF($I3049=1,(O3049-MAR1!$B$12)/MAR1!$D$12,(O3049-MAR1!$C$12)/MAR1!$E$12)</f>
        <v/>
      </c>
      <c r="S3049" s="7">
        <f>IF($I3049=1,(P3049-MAR1!$B$13)/MAR1!$D$13,(P3049-MAR1!$C$13)/MAR1!$E$13)</f>
        <v/>
      </c>
    </row>
    <row r="3050">
      <c r="A3050" s="5" t="n">
        <v>3049</v>
      </c>
      <c r="B3050" s="5" t="n">
        <v>9</v>
      </c>
      <c r="C3050" s="5" t="n">
        <v>129</v>
      </c>
      <c r="D3050" s="5" t="n">
        <v>5</v>
      </c>
      <c r="E3050" s="5" t="n">
        <v>0</v>
      </c>
      <c r="F3050" s="5" t="n">
        <v>39.1</v>
      </c>
      <c r="G3050" s="5" t="n">
        <v>28</v>
      </c>
      <c r="H3050" s="5" t="n">
        <v>22.11</v>
      </c>
      <c r="I3050" s="6">
        <f>IF(E3050&gt;=Markov!$B$3,1,0)</f>
        <v/>
      </c>
      <c r="J3050" s="6">
        <f>I3049</f>
        <v/>
      </c>
      <c r="K3050" s="7">
        <f>MAR1!$B$5+MAR1!$C$5*COS(2*PI()*$C3050/365)+MAR1!$D$5*SIN(2*PI()*$C3050/365)</f>
        <v/>
      </c>
      <c r="L3050" s="7">
        <f>MAR1!$B$6+MAR1!$C$6*COS(2*PI()*$C3050/365)+MAR1!$D$6*SIN(2*PI()*$C3050/365)</f>
        <v/>
      </c>
      <c r="M3050" s="7">
        <f>MAR1!$B$7+MAR1!$C$7*COS(2*PI()*$C3050/365)+MAR1!$D$7*SIN(2*PI()*$C3050/365)</f>
        <v/>
      </c>
      <c r="N3050" s="7">
        <f>F3050-K3050</f>
        <v/>
      </c>
      <c r="O3050" s="7">
        <f>G3050-L3050</f>
        <v/>
      </c>
      <c r="P3050" s="7">
        <f>H3050-M3050</f>
        <v/>
      </c>
      <c r="Q3050" s="7">
        <f>IF($I3050=1,(N3050-MAR1!$B$11)/MAR1!$D$11,(N3050-MAR1!$C$11)/MAR1!$E$11)</f>
        <v/>
      </c>
      <c r="R3050" s="7">
        <f>IF($I3050=1,(O3050-MAR1!$B$12)/MAR1!$D$12,(O3050-MAR1!$C$12)/MAR1!$E$12)</f>
        <v/>
      </c>
      <c r="S3050" s="7">
        <f>IF($I3050=1,(P3050-MAR1!$B$13)/MAR1!$D$13,(P3050-MAR1!$C$13)/MAR1!$E$13)</f>
        <v/>
      </c>
    </row>
    <row r="3051">
      <c r="A3051" s="5" t="n">
        <v>3050</v>
      </c>
      <c r="B3051" s="5" t="n">
        <v>9</v>
      </c>
      <c r="C3051" s="5" t="n">
        <v>130</v>
      </c>
      <c r="D3051" s="5" t="n">
        <v>5</v>
      </c>
      <c r="E3051" s="5" t="n">
        <v>0</v>
      </c>
      <c r="F3051" s="5" t="n">
        <v>39.7</v>
      </c>
      <c r="G3051" s="5" t="n">
        <v>29</v>
      </c>
      <c r="H3051" s="5" t="n">
        <v>19.76</v>
      </c>
      <c r="I3051" s="6">
        <f>IF(E3051&gt;=Markov!$B$3,1,0)</f>
        <v/>
      </c>
      <c r="J3051" s="6">
        <f>I3050</f>
        <v/>
      </c>
      <c r="K3051" s="7">
        <f>MAR1!$B$5+MAR1!$C$5*COS(2*PI()*$C3051/365)+MAR1!$D$5*SIN(2*PI()*$C3051/365)</f>
        <v/>
      </c>
      <c r="L3051" s="7">
        <f>MAR1!$B$6+MAR1!$C$6*COS(2*PI()*$C3051/365)+MAR1!$D$6*SIN(2*PI()*$C3051/365)</f>
        <v/>
      </c>
      <c r="M3051" s="7">
        <f>MAR1!$B$7+MAR1!$C$7*COS(2*PI()*$C3051/365)+MAR1!$D$7*SIN(2*PI()*$C3051/365)</f>
        <v/>
      </c>
      <c r="N3051" s="7">
        <f>F3051-K3051</f>
        <v/>
      </c>
      <c r="O3051" s="7">
        <f>G3051-L3051</f>
        <v/>
      </c>
      <c r="P3051" s="7">
        <f>H3051-M3051</f>
        <v/>
      </c>
      <c r="Q3051" s="7">
        <f>IF($I3051=1,(N3051-MAR1!$B$11)/MAR1!$D$11,(N3051-MAR1!$C$11)/MAR1!$E$11)</f>
        <v/>
      </c>
      <c r="R3051" s="7">
        <f>IF($I3051=1,(O3051-MAR1!$B$12)/MAR1!$D$12,(O3051-MAR1!$C$12)/MAR1!$E$12)</f>
        <v/>
      </c>
      <c r="S3051" s="7">
        <f>IF($I3051=1,(P3051-MAR1!$B$13)/MAR1!$D$13,(P3051-MAR1!$C$13)/MAR1!$E$13)</f>
        <v/>
      </c>
    </row>
    <row r="3052">
      <c r="A3052" s="5" t="n">
        <v>3051</v>
      </c>
      <c r="B3052" s="5" t="n">
        <v>9</v>
      </c>
      <c r="C3052" s="5" t="n">
        <v>131</v>
      </c>
      <c r="D3052" s="5" t="n">
        <v>5</v>
      </c>
      <c r="E3052" s="5" t="n">
        <v>0</v>
      </c>
      <c r="F3052" s="5" t="n">
        <v>38.7</v>
      </c>
      <c r="G3052" s="5" t="n">
        <v>27.2</v>
      </c>
      <c r="H3052" s="5" t="n">
        <v>18.05</v>
      </c>
      <c r="I3052" s="6">
        <f>IF(E3052&gt;=Markov!$B$3,1,0)</f>
        <v/>
      </c>
      <c r="J3052" s="6">
        <f>I3051</f>
        <v/>
      </c>
      <c r="K3052" s="7">
        <f>MAR1!$B$5+MAR1!$C$5*COS(2*PI()*$C3052/365)+MAR1!$D$5*SIN(2*PI()*$C3052/365)</f>
        <v/>
      </c>
      <c r="L3052" s="7">
        <f>MAR1!$B$6+MAR1!$C$6*COS(2*PI()*$C3052/365)+MAR1!$D$6*SIN(2*PI()*$C3052/365)</f>
        <v/>
      </c>
      <c r="M3052" s="7">
        <f>MAR1!$B$7+MAR1!$C$7*COS(2*PI()*$C3052/365)+MAR1!$D$7*SIN(2*PI()*$C3052/365)</f>
        <v/>
      </c>
      <c r="N3052" s="7">
        <f>F3052-K3052</f>
        <v/>
      </c>
      <c r="O3052" s="7">
        <f>G3052-L3052</f>
        <v/>
      </c>
      <c r="P3052" s="7">
        <f>H3052-M3052</f>
        <v/>
      </c>
      <c r="Q3052" s="7">
        <f>IF($I3052=1,(N3052-MAR1!$B$11)/MAR1!$D$11,(N3052-MAR1!$C$11)/MAR1!$E$11)</f>
        <v/>
      </c>
      <c r="R3052" s="7">
        <f>IF($I3052=1,(O3052-MAR1!$B$12)/MAR1!$D$12,(O3052-MAR1!$C$12)/MAR1!$E$12)</f>
        <v/>
      </c>
      <c r="S3052" s="7">
        <f>IF($I3052=1,(P3052-MAR1!$B$13)/MAR1!$D$13,(P3052-MAR1!$C$13)/MAR1!$E$13)</f>
        <v/>
      </c>
    </row>
    <row r="3053">
      <c r="A3053" s="5" t="n">
        <v>3052</v>
      </c>
      <c r="B3053" s="5" t="n">
        <v>9</v>
      </c>
      <c r="C3053" s="5" t="n">
        <v>132</v>
      </c>
      <c r="D3053" s="5" t="n">
        <v>5</v>
      </c>
      <c r="E3053" s="5" t="n">
        <v>0</v>
      </c>
      <c r="F3053" s="5" t="n">
        <v>37.1</v>
      </c>
      <c r="G3053" s="5" t="n">
        <v>26.6</v>
      </c>
      <c r="H3053" s="5" t="n">
        <v>20.68</v>
      </c>
      <c r="I3053" s="6">
        <f>IF(E3053&gt;=Markov!$B$3,1,0)</f>
        <v/>
      </c>
      <c r="J3053" s="6">
        <f>I3052</f>
        <v/>
      </c>
      <c r="K3053" s="7">
        <f>MAR1!$B$5+MAR1!$C$5*COS(2*PI()*$C3053/365)+MAR1!$D$5*SIN(2*PI()*$C3053/365)</f>
        <v/>
      </c>
      <c r="L3053" s="7">
        <f>MAR1!$B$6+MAR1!$C$6*COS(2*PI()*$C3053/365)+MAR1!$D$6*SIN(2*PI()*$C3053/365)</f>
        <v/>
      </c>
      <c r="M3053" s="7">
        <f>MAR1!$B$7+MAR1!$C$7*COS(2*PI()*$C3053/365)+MAR1!$D$7*SIN(2*PI()*$C3053/365)</f>
        <v/>
      </c>
      <c r="N3053" s="7">
        <f>F3053-K3053</f>
        <v/>
      </c>
      <c r="O3053" s="7">
        <f>G3053-L3053</f>
        <v/>
      </c>
      <c r="P3053" s="7">
        <f>H3053-M3053</f>
        <v/>
      </c>
      <c r="Q3053" s="7">
        <f>IF($I3053=1,(N3053-MAR1!$B$11)/MAR1!$D$11,(N3053-MAR1!$C$11)/MAR1!$E$11)</f>
        <v/>
      </c>
      <c r="R3053" s="7">
        <f>IF($I3053=1,(O3053-MAR1!$B$12)/MAR1!$D$12,(O3053-MAR1!$C$12)/MAR1!$E$12)</f>
        <v/>
      </c>
      <c r="S3053" s="7">
        <f>IF($I3053=1,(P3053-MAR1!$B$13)/MAR1!$D$13,(P3053-MAR1!$C$13)/MAR1!$E$13)</f>
        <v/>
      </c>
    </row>
    <row r="3054">
      <c r="A3054" s="5" t="n">
        <v>3053</v>
      </c>
      <c r="B3054" s="5" t="n">
        <v>9</v>
      </c>
      <c r="C3054" s="5" t="n">
        <v>133</v>
      </c>
      <c r="D3054" s="5" t="n">
        <v>5</v>
      </c>
      <c r="E3054" s="5" t="n">
        <v>0</v>
      </c>
      <c r="F3054" s="5" t="n">
        <v>37.2</v>
      </c>
      <c r="G3054" s="5" t="n">
        <v>26.6</v>
      </c>
      <c r="H3054" s="5" t="n">
        <v>24.84</v>
      </c>
      <c r="I3054" s="6">
        <f>IF(E3054&gt;=Markov!$B$3,1,0)</f>
        <v/>
      </c>
      <c r="J3054" s="6">
        <f>I3053</f>
        <v/>
      </c>
      <c r="K3054" s="7">
        <f>MAR1!$B$5+MAR1!$C$5*COS(2*PI()*$C3054/365)+MAR1!$D$5*SIN(2*PI()*$C3054/365)</f>
        <v/>
      </c>
      <c r="L3054" s="7">
        <f>MAR1!$B$6+MAR1!$C$6*COS(2*PI()*$C3054/365)+MAR1!$D$6*SIN(2*PI()*$C3054/365)</f>
        <v/>
      </c>
      <c r="M3054" s="7">
        <f>MAR1!$B$7+MAR1!$C$7*COS(2*PI()*$C3054/365)+MAR1!$D$7*SIN(2*PI()*$C3054/365)</f>
        <v/>
      </c>
      <c r="N3054" s="7">
        <f>F3054-K3054</f>
        <v/>
      </c>
      <c r="O3054" s="7">
        <f>G3054-L3054</f>
        <v/>
      </c>
      <c r="P3054" s="7">
        <f>H3054-M3054</f>
        <v/>
      </c>
      <c r="Q3054" s="7">
        <f>IF($I3054=1,(N3054-MAR1!$B$11)/MAR1!$D$11,(N3054-MAR1!$C$11)/MAR1!$E$11)</f>
        <v/>
      </c>
      <c r="R3054" s="7">
        <f>IF($I3054=1,(O3054-MAR1!$B$12)/MAR1!$D$12,(O3054-MAR1!$C$12)/MAR1!$E$12)</f>
        <v/>
      </c>
      <c r="S3054" s="7">
        <f>IF($I3054=1,(P3054-MAR1!$B$13)/MAR1!$D$13,(P3054-MAR1!$C$13)/MAR1!$E$13)</f>
        <v/>
      </c>
    </row>
    <row r="3055">
      <c r="A3055" s="5" t="n">
        <v>3054</v>
      </c>
      <c r="B3055" s="5" t="n">
        <v>9</v>
      </c>
      <c r="C3055" s="5" t="n">
        <v>134</v>
      </c>
      <c r="D3055" s="5" t="n">
        <v>5</v>
      </c>
      <c r="E3055" s="5" t="n">
        <v>0</v>
      </c>
      <c r="F3055" s="5" t="n">
        <v>39.3</v>
      </c>
      <c r="G3055" s="5" t="n">
        <v>25.7</v>
      </c>
      <c r="H3055" s="5" t="n">
        <v>31.05</v>
      </c>
      <c r="I3055" s="6">
        <f>IF(E3055&gt;=Markov!$B$3,1,0)</f>
        <v/>
      </c>
      <c r="J3055" s="6">
        <f>I3054</f>
        <v/>
      </c>
      <c r="K3055" s="7">
        <f>MAR1!$B$5+MAR1!$C$5*COS(2*PI()*$C3055/365)+MAR1!$D$5*SIN(2*PI()*$C3055/365)</f>
        <v/>
      </c>
      <c r="L3055" s="7">
        <f>MAR1!$B$6+MAR1!$C$6*COS(2*PI()*$C3055/365)+MAR1!$D$6*SIN(2*PI()*$C3055/365)</f>
        <v/>
      </c>
      <c r="M3055" s="7">
        <f>MAR1!$B$7+MAR1!$C$7*COS(2*PI()*$C3055/365)+MAR1!$D$7*SIN(2*PI()*$C3055/365)</f>
        <v/>
      </c>
      <c r="N3055" s="7">
        <f>F3055-K3055</f>
        <v/>
      </c>
      <c r="O3055" s="7">
        <f>G3055-L3055</f>
        <v/>
      </c>
      <c r="P3055" s="7">
        <f>H3055-M3055</f>
        <v/>
      </c>
      <c r="Q3055" s="7">
        <f>IF($I3055=1,(N3055-MAR1!$B$11)/MAR1!$D$11,(N3055-MAR1!$C$11)/MAR1!$E$11)</f>
        <v/>
      </c>
      <c r="R3055" s="7">
        <f>IF($I3055=1,(O3055-MAR1!$B$12)/MAR1!$D$12,(O3055-MAR1!$C$12)/MAR1!$E$12)</f>
        <v/>
      </c>
      <c r="S3055" s="7">
        <f>IF($I3055=1,(P3055-MAR1!$B$13)/MAR1!$D$13,(P3055-MAR1!$C$13)/MAR1!$E$13)</f>
        <v/>
      </c>
    </row>
    <row r="3056">
      <c r="A3056" s="5" t="n">
        <v>3055</v>
      </c>
      <c r="B3056" s="5" t="n">
        <v>9</v>
      </c>
      <c r="C3056" s="5" t="n">
        <v>135</v>
      </c>
      <c r="D3056" s="5" t="n">
        <v>5</v>
      </c>
      <c r="E3056" s="5" t="n">
        <v>0</v>
      </c>
      <c r="F3056" s="5" t="n">
        <v>41</v>
      </c>
      <c r="G3056" s="5" t="n">
        <v>28</v>
      </c>
      <c r="H3056" s="5" t="n">
        <v>26.43</v>
      </c>
      <c r="I3056" s="6">
        <f>IF(E3056&gt;=Markov!$B$3,1,0)</f>
        <v/>
      </c>
      <c r="J3056" s="6">
        <f>I3055</f>
        <v/>
      </c>
      <c r="K3056" s="7">
        <f>MAR1!$B$5+MAR1!$C$5*COS(2*PI()*$C3056/365)+MAR1!$D$5*SIN(2*PI()*$C3056/365)</f>
        <v/>
      </c>
      <c r="L3056" s="7">
        <f>MAR1!$B$6+MAR1!$C$6*COS(2*PI()*$C3056/365)+MAR1!$D$6*SIN(2*PI()*$C3056/365)</f>
        <v/>
      </c>
      <c r="M3056" s="7">
        <f>MAR1!$B$7+MAR1!$C$7*COS(2*PI()*$C3056/365)+MAR1!$D$7*SIN(2*PI()*$C3056/365)</f>
        <v/>
      </c>
      <c r="N3056" s="7">
        <f>F3056-K3056</f>
        <v/>
      </c>
      <c r="O3056" s="7">
        <f>G3056-L3056</f>
        <v/>
      </c>
      <c r="P3056" s="7">
        <f>H3056-M3056</f>
        <v/>
      </c>
      <c r="Q3056" s="7">
        <f>IF($I3056=1,(N3056-MAR1!$B$11)/MAR1!$D$11,(N3056-MAR1!$C$11)/MAR1!$E$11)</f>
        <v/>
      </c>
      <c r="R3056" s="7">
        <f>IF($I3056=1,(O3056-MAR1!$B$12)/MAR1!$D$12,(O3056-MAR1!$C$12)/MAR1!$E$12)</f>
        <v/>
      </c>
      <c r="S3056" s="7">
        <f>IF($I3056=1,(P3056-MAR1!$B$13)/MAR1!$D$13,(P3056-MAR1!$C$13)/MAR1!$E$13)</f>
        <v/>
      </c>
    </row>
    <row r="3057">
      <c r="A3057" s="5" t="n">
        <v>3056</v>
      </c>
      <c r="B3057" s="5" t="n">
        <v>9</v>
      </c>
      <c r="C3057" s="5" t="n">
        <v>136</v>
      </c>
      <c r="D3057" s="5" t="n">
        <v>5</v>
      </c>
      <c r="E3057" s="5" t="n">
        <v>2.2</v>
      </c>
      <c r="F3057" s="5" t="n">
        <v>36.2</v>
      </c>
      <c r="G3057" s="5" t="n">
        <v>25.8</v>
      </c>
      <c r="H3057" s="5" t="n">
        <v>18.32</v>
      </c>
      <c r="I3057" s="6">
        <f>IF(E3057&gt;=Markov!$B$3,1,0)</f>
        <v/>
      </c>
      <c r="J3057" s="6">
        <f>I3056</f>
        <v/>
      </c>
      <c r="K3057" s="7">
        <f>MAR1!$B$5+MAR1!$C$5*COS(2*PI()*$C3057/365)+MAR1!$D$5*SIN(2*PI()*$C3057/365)</f>
        <v/>
      </c>
      <c r="L3057" s="7">
        <f>MAR1!$B$6+MAR1!$C$6*COS(2*PI()*$C3057/365)+MAR1!$D$6*SIN(2*PI()*$C3057/365)</f>
        <v/>
      </c>
      <c r="M3057" s="7">
        <f>MAR1!$B$7+MAR1!$C$7*COS(2*PI()*$C3057/365)+MAR1!$D$7*SIN(2*PI()*$C3057/365)</f>
        <v/>
      </c>
      <c r="N3057" s="7">
        <f>F3057-K3057</f>
        <v/>
      </c>
      <c r="O3057" s="7">
        <f>G3057-L3057</f>
        <v/>
      </c>
      <c r="P3057" s="7">
        <f>H3057-M3057</f>
        <v/>
      </c>
      <c r="Q3057" s="7">
        <f>IF($I3057=1,(N3057-MAR1!$B$11)/MAR1!$D$11,(N3057-MAR1!$C$11)/MAR1!$E$11)</f>
        <v/>
      </c>
      <c r="R3057" s="7">
        <f>IF($I3057=1,(O3057-MAR1!$B$12)/MAR1!$D$12,(O3057-MAR1!$C$12)/MAR1!$E$12)</f>
        <v/>
      </c>
      <c r="S3057" s="7">
        <f>IF($I3057=1,(P3057-MAR1!$B$13)/MAR1!$D$13,(P3057-MAR1!$C$13)/MAR1!$E$13)</f>
        <v/>
      </c>
    </row>
    <row r="3058">
      <c r="A3058" s="5" t="n">
        <v>3057</v>
      </c>
      <c r="B3058" s="5" t="n">
        <v>9</v>
      </c>
      <c r="C3058" s="5" t="n">
        <v>137</v>
      </c>
      <c r="D3058" s="5" t="n">
        <v>5</v>
      </c>
      <c r="E3058" s="5" t="n">
        <v>3.2</v>
      </c>
      <c r="F3058" s="5" t="n">
        <v>36.7</v>
      </c>
      <c r="G3058" s="5" t="n">
        <v>26</v>
      </c>
      <c r="H3058" s="5" t="n">
        <v>19.6</v>
      </c>
      <c r="I3058" s="6">
        <f>IF(E3058&gt;=Markov!$B$3,1,0)</f>
        <v/>
      </c>
      <c r="J3058" s="6">
        <f>I3057</f>
        <v/>
      </c>
      <c r="K3058" s="7">
        <f>MAR1!$B$5+MAR1!$C$5*COS(2*PI()*$C3058/365)+MAR1!$D$5*SIN(2*PI()*$C3058/365)</f>
        <v/>
      </c>
      <c r="L3058" s="7">
        <f>MAR1!$B$6+MAR1!$C$6*COS(2*PI()*$C3058/365)+MAR1!$D$6*SIN(2*PI()*$C3058/365)</f>
        <v/>
      </c>
      <c r="M3058" s="7">
        <f>MAR1!$B$7+MAR1!$C$7*COS(2*PI()*$C3058/365)+MAR1!$D$7*SIN(2*PI()*$C3058/365)</f>
        <v/>
      </c>
      <c r="N3058" s="7">
        <f>F3058-K3058</f>
        <v/>
      </c>
      <c r="O3058" s="7">
        <f>G3058-L3058</f>
        <v/>
      </c>
      <c r="P3058" s="7">
        <f>H3058-M3058</f>
        <v/>
      </c>
      <c r="Q3058" s="7">
        <f>IF($I3058=1,(N3058-MAR1!$B$11)/MAR1!$D$11,(N3058-MAR1!$C$11)/MAR1!$E$11)</f>
        <v/>
      </c>
      <c r="R3058" s="7">
        <f>IF($I3058=1,(O3058-MAR1!$B$12)/MAR1!$D$12,(O3058-MAR1!$C$12)/MAR1!$E$12)</f>
        <v/>
      </c>
      <c r="S3058" s="7">
        <f>IF($I3058=1,(P3058-MAR1!$B$13)/MAR1!$D$13,(P3058-MAR1!$C$13)/MAR1!$E$13)</f>
        <v/>
      </c>
    </row>
    <row r="3059">
      <c r="A3059" s="5" t="n">
        <v>3058</v>
      </c>
      <c r="B3059" s="5" t="n">
        <v>9</v>
      </c>
      <c r="C3059" s="5" t="n">
        <v>138</v>
      </c>
      <c r="D3059" s="5" t="n">
        <v>5</v>
      </c>
      <c r="E3059" s="5" t="n">
        <v>6.4</v>
      </c>
      <c r="F3059" s="5" t="n">
        <v>35.2</v>
      </c>
      <c r="G3059" s="5" t="n">
        <v>26.3</v>
      </c>
      <c r="H3059" s="5" t="n">
        <v>19.67</v>
      </c>
      <c r="I3059" s="6">
        <f>IF(E3059&gt;=Markov!$B$3,1,0)</f>
        <v/>
      </c>
      <c r="J3059" s="6">
        <f>I3058</f>
        <v/>
      </c>
      <c r="K3059" s="7">
        <f>MAR1!$B$5+MAR1!$C$5*COS(2*PI()*$C3059/365)+MAR1!$D$5*SIN(2*PI()*$C3059/365)</f>
        <v/>
      </c>
      <c r="L3059" s="7">
        <f>MAR1!$B$6+MAR1!$C$6*COS(2*PI()*$C3059/365)+MAR1!$D$6*SIN(2*PI()*$C3059/365)</f>
        <v/>
      </c>
      <c r="M3059" s="7">
        <f>MAR1!$B$7+MAR1!$C$7*COS(2*PI()*$C3059/365)+MAR1!$D$7*SIN(2*PI()*$C3059/365)</f>
        <v/>
      </c>
      <c r="N3059" s="7">
        <f>F3059-K3059</f>
        <v/>
      </c>
      <c r="O3059" s="7">
        <f>G3059-L3059</f>
        <v/>
      </c>
      <c r="P3059" s="7">
        <f>H3059-M3059</f>
        <v/>
      </c>
      <c r="Q3059" s="7">
        <f>IF($I3059=1,(N3059-MAR1!$B$11)/MAR1!$D$11,(N3059-MAR1!$C$11)/MAR1!$E$11)</f>
        <v/>
      </c>
      <c r="R3059" s="7">
        <f>IF($I3059=1,(O3059-MAR1!$B$12)/MAR1!$D$12,(O3059-MAR1!$C$12)/MAR1!$E$12)</f>
        <v/>
      </c>
      <c r="S3059" s="7">
        <f>IF($I3059=1,(P3059-MAR1!$B$13)/MAR1!$D$13,(P3059-MAR1!$C$13)/MAR1!$E$13)</f>
        <v/>
      </c>
    </row>
    <row r="3060">
      <c r="A3060" s="5" t="n">
        <v>3059</v>
      </c>
      <c r="B3060" s="5" t="n">
        <v>9</v>
      </c>
      <c r="C3060" s="5" t="n">
        <v>139</v>
      </c>
      <c r="D3060" s="5" t="n">
        <v>5</v>
      </c>
      <c r="E3060" s="5" t="n">
        <v>0</v>
      </c>
      <c r="F3060" s="5" t="n">
        <v>38.3</v>
      </c>
      <c r="G3060" s="5" t="n">
        <v>27.3</v>
      </c>
      <c r="H3060" s="5" t="n">
        <v>23.36</v>
      </c>
      <c r="I3060" s="6">
        <f>IF(E3060&gt;=Markov!$B$3,1,0)</f>
        <v/>
      </c>
      <c r="J3060" s="6">
        <f>I3059</f>
        <v/>
      </c>
      <c r="K3060" s="7">
        <f>MAR1!$B$5+MAR1!$C$5*COS(2*PI()*$C3060/365)+MAR1!$D$5*SIN(2*PI()*$C3060/365)</f>
        <v/>
      </c>
      <c r="L3060" s="7">
        <f>MAR1!$B$6+MAR1!$C$6*COS(2*PI()*$C3060/365)+MAR1!$D$6*SIN(2*PI()*$C3060/365)</f>
        <v/>
      </c>
      <c r="M3060" s="7">
        <f>MAR1!$B$7+MAR1!$C$7*COS(2*PI()*$C3060/365)+MAR1!$D$7*SIN(2*PI()*$C3060/365)</f>
        <v/>
      </c>
      <c r="N3060" s="7">
        <f>F3060-K3060</f>
        <v/>
      </c>
      <c r="O3060" s="7">
        <f>G3060-L3060</f>
        <v/>
      </c>
      <c r="P3060" s="7">
        <f>H3060-M3060</f>
        <v/>
      </c>
      <c r="Q3060" s="7">
        <f>IF($I3060=1,(N3060-MAR1!$B$11)/MAR1!$D$11,(N3060-MAR1!$C$11)/MAR1!$E$11)</f>
        <v/>
      </c>
      <c r="R3060" s="7">
        <f>IF($I3060=1,(O3060-MAR1!$B$12)/MAR1!$D$12,(O3060-MAR1!$C$12)/MAR1!$E$12)</f>
        <v/>
      </c>
      <c r="S3060" s="7">
        <f>IF($I3060=1,(P3060-MAR1!$B$13)/MAR1!$D$13,(P3060-MAR1!$C$13)/MAR1!$E$13)</f>
        <v/>
      </c>
    </row>
    <row r="3061">
      <c r="A3061" s="5" t="n">
        <v>3060</v>
      </c>
      <c r="B3061" s="5" t="n">
        <v>9</v>
      </c>
      <c r="C3061" s="5" t="n">
        <v>140</v>
      </c>
      <c r="D3061" s="5" t="n">
        <v>5</v>
      </c>
      <c r="E3061" s="5" t="n">
        <v>36.7</v>
      </c>
      <c r="F3061" s="5" t="n">
        <v>35.4</v>
      </c>
      <c r="G3061" s="5" t="n">
        <v>25.5</v>
      </c>
      <c r="H3061" s="5" t="n">
        <v>16.98</v>
      </c>
      <c r="I3061" s="6">
        <f>IF(E3061&gt;=Markov!$B$3,1,0)</f>
        <v/>
      </c>
      <c r="J3061" s="6">
        <f>I3060</f>
        <v/>
      </c>
      <c r="K3061" s="7">
        <f>MAR1!$B$5+MAR1!$C$5*COS(2*PI()*$C3061/365)+MAR1!$D$5*SIN(2*PI()*$C3061/365)</f>
        <v/>
      </c>
      <c r="L3061" s="7">
        <f>MAR1!$B$6+MAR1!$C$6*COS(2*PI()*$C3061/365)+MAR1!$D$6*SIN(2*PI()*$C3061/365)</f>
        <v/>
      </c>
      <c r="M3061" s="7">
        <f>MAR1!$B$7+MAR1!$C$7*COS(2*PI()*$C3061/365)+MAR1!$D$7*SIN(2*PI()*$C3061/365)</f>
        <v/>
      </c>
      <c r="N3061" s="7">
        <f>F3061-K3061</f>
        <v/>
      </c>
      <c r="O3061" s="7">
        <f>G3061-L3061</f>
        <v/>
      </c>
      <c r="P3061" s="7">
        <f>H3061-M3061</f>
        <v/>
      </c>
      <c r="Q3061" s="7">
        <f>IF($I3061=1,(N3061-MAR1!$B$11)/MAR1!$D$11,(N3061-MAR1!$C$11)/MAR1!$E$11)</f>
        <v/>
      </c>
      <c r="R3061" s="7">
        <f>IF($I3061=1,(O3061-MAR1!$B$12)/MAR1!$D$12,(O3061-MAR1!$C$12)/MAR1!$E$12)</f>
        <v/>
      </c>
      <c r="S3061" s="7">
        <f>IF($I3061=1,(P3061-MAR1!$B$13)/MAR1!$D$13,(P3061-MAR1!$C$13)/MAR1!$E$13)</f>
        <v/>
      </c>
    </row>
    <row r="3062">
      <c r="A3062" s="5" t="n">
        <v>3061</v>
      </c>
      <c r="B3062" s="5" t="n">
        <v>9</v>
      </c>
      <c r="C3062" s="5" t="n">
        <v>141</v>
      </c>
      <c r="D3062" s="5" t="n">
        <v>5</v>
      </c>
      <c r="E3062" s="5" t="n">
        <v>0.3</v>
      </c>
      <c r="F3062" s="5" t="n">
        <v>32.2</v>
      </c>
      <c r="G3062" s="5" t="n">
        <v>25.5</v>
      </c>
      <c r="H3062" s="5" t="n">
        <v>14.35</v>
      </c>
      <c r="I3062" s="6">
        <f>IF(E3062&gt;=Markov!$B$3,1,0)</f>
        <v/>
      </c>
      <c r="J3062" s="6">
        <f>I3061</f>
        <v/>
      </c>
      <c r="K3062" s="7">
        <f>MAR1!$B$5+MAR1!$C$5*COS(2*PI()*$C3062/365)+MAR1!$D$5*SIN(2*PI()*$C3062/365)</f>
        <v/>
      </c>
      <c r="L3062" s="7">
        <f>MAR1!$B$6+MAR1!$C$6*COS(2*PI()*$C3062/365)+MAR1!$D$6*SIN(2*PI()*$C3062/365)</f>
        <v/>
      </c>
      <c r="M3062" s="7">
        <f>MAR1!$B$7+MAR1!$C$7*COS(2*PI()*$C3062/365)+MAR1!$D$7*SIN(2*PI()*$C3062/365)</f>
        <v/>
      </c>
      <c r="N3062" s="7">
        <f>F3062-K3062</f>
        <v/>
      </c>
      <c r="O3062" s="7">
        <f>G3062-L3062</f>
        <v/>
      </c>
      <c r="P3062" s="7">
        <f>H3062-M3062</f>
        <v/>
      </c>
      <c r="Q3062" s="7">
        <f>IF($I3062=1,(N3062-MAR1!$B$11)/MAR1!$D$11,(N3062-MAR1!$C$11)/MAR1!$E$11)</f>
        <v/>
      </c>
      <c r="R3062" s="7">
        <f>IF($I3062=1,(O3062-MAR1!$B$12)/MAR1!$D$12,(O3062-MAR1!$C$12)/MAR1!$E$12)</f>
        <v/>
      </c>
      <c r="S3062" s="7">
        <f>IF($I3062=1,(P3062-MAR1!$B$13)/MAR1!$D$13,(P3062-MAR1!$C$13)/MAR1!$E$13)</f>
        <v/>
      </c>
    </row>
    <row r="3063">
      <c r="A3063" s="5" t="n">
        <v>3062</v>
      </c>
      <c r="B3063" s="5" t="n">
        <v>9</v>
      </c>
      <c r="C3063" s="5" t="n">
        <v>142</v>
      </c>
      <c r="D3063" s="5" t="n">
        <v>5</v>
      </c>
      <c r="E3063" s="5" t="n">
        <v>0</v>
      </c>
      <c r="F3063" s="5" t="n">
        <v>38.4</v>
      </c>
      <c r="G3063" s="5" t="n">
        <v>26.9</v>
      </c>
      <c r="H3063" s="5" t="n">
        <v>23.98</v>
      </c>
      <c r="I3063" s="6">
        <f>IF(E3063&gt;=Markov!$B$3,1,0)</f>
        <v/>
      </c>
      <c r="J3063" s="6">
        <f>I3062</f>
        <v/>
      </c>
      <c r="K3063" s="7">
        <f>MAR1!$B$5+MAR1!$C$5*COS(2*PI()*$C3063/365)+MAR1!$D$5*SIN(2*PI()*$C3063/365)</f>
        <v/>
      </c>
      <c r="L3063" s="7">
        <f>MAR1!$B$6+MAR1!$C$6*COS(2*PI()*$C3063/365)+MAR1!$D$6*SIN(2*PI()*$C3063/365)</f>
        <v/>
      </c>
      <c r="M3063" s="7">
        <f>MAR1!$B$7+MAR1!$C$7*COS(2*PI()*$C3063/365)+MAR1!$D$7*SIN(2*PI()*$C3063/365)</f>
        <v/>
      </c>
      <c r="N3063" s="7">
        <f>F3063-K3063</f>
        <v/>
      </c>
      <c r="O3063" s="7">
        <f>G3063-L3063</f>
        <v/>
      </c>
      <c r="P3063" s="7">
        <f>H3063-M3063</f>
        <v/>
      </c>
      <c r="Q3063" s="7">
        <f>IF($I3063=1,(N3063-MAR1!$B$11)/MAR1!$D$11,(N3063-MAR1!$C$11)/MAR1!$E$11)</f>
        <v/>
      </c>
      <c r="R3063" s="7">
        <f>IF($I3063=1,(O3063-MAR1!$B$12)/MAR1!$D$12,(O3063-MAR1!$C$12)/MAR1!$E$12)</f>
        <v/>
      </c>
      <c r="S3063" s="7">
        <f>IF($I3063=1,(P3063-MAR1!$B$13)/MAR1!$D$13,(P3063-MAR1!$C$13)/MAR1!$E$13)</f>
        <v/>
      </c>
    </row>
    <row r="3064">
      <c r="A3064" s="5" t="n">
        <v>3063</v>
      </c>
      <c r="B3064" s="5" t="n">
        <v>9</v>
      </c>
      <c r="C3064" s="5" t="n">
        <v>143</v>
      </c>
      <c r="D3064" s="5" t="n">
        <v>5</v>
      </c>
      <c r="E3064" s="5" t="n">
        <v>0</v>
      </c>
      <c r="F3064" s="5" t="n">
        <v>38.7</v>
      </c>
      <c r="G3064" s="5" t="n">
        <v>28.2</v>
      </c>
      <c r="H3064" s="5" t="n">
        <v>25.8</v>
      </c>
      <c r="I3064" s="6">
        <f>IF(E3064&gt;=Markov!$B$3,1,0)</f>
        <v/>
      </c>
      <c r="J3064" s="6">
        <f>I3063</f>
        <v/>
      </c>
      <c r="K3064" s="7">
        <f>MAR1!$B$5+MAR1!$C$5*COS(2*PI()*$C3064/365)+MAR1!$D$5*SIN(2*PI()*$C3064/365)</f>
        <v/>
      </c>
      <c r="L3064" s="7">
        <f>MAR1!$B$6+MAR1!$C$6*COS(2*PI()*$C3064/365)+MAR1!$D$6*SIN(2*PI()*$C3064/365)</f>
        <v/>
      </c>
      <c r="M3064" s="7">
        <f>MAR1!$B$7+MAR1!$C$7*COS(2*PI()*$C3064/365)+MAR1!$D$7*SIN(2*PI()*$C3064/365)</f>
        <v/>
      </c>
      <c r="N3064" s="7">
        <f>F3064-K3064</f>
        <v/>
      </c>
      <c r="O3064" s="7">
        <f>G3064-L3064</f>
        <v/>
      </c>
      <c r="P3064" s="7">
        <f>H3064-M3064</f>
        <v/>
      </c>
      <c r="Q3064" s="7">
        <f>IF($I3064=1,(N3064-MAR1!$B$11)/MAR1!$D$11,(N3064-MAR1!$C$11)/MAR1!$E$11)</f>
        <v/>
      </c>
      <c r="R3064" s="7">
        <f>IF($I3064=1,(O3064-MAR1!$B$12)/MAR1!$D$12,(O3064-MAR1!$C$12)/MAR1!$E$12)</f>
        <v/>
      </c>
      <c r="S3064" s="7">
        <f>IF($I3064=1,(P3064-MAR1!$B$13)/MAR1!$D$13,(P3064-MAR1!$C$13)/MAR1!$E$13)</f>
        <v/>
      </c>
    </row>
    <row r="3065">
      <c r="A3065" s="5" t="n">
        <v>3064</v>
      </c>
      <c r="B3065" s="5" t="n">
        <v>9</v>
      </c>
      <c r="C3065" s="5" t="n">
        <v>144</v>
      </c>
      <c r="D3065" s="5" t="n">
        <v>5</v>
      </c>
      <c r="E3065" s="5" t="n">
        <v>0</v>
      </c>
      <c r="F3065" s="5" t="n">
        <v>38.3</v>
      </c>
      <c r="G3065" s="5" t="n">
        <v>25.1</v>
      </c>
      <c r="H3065" s="5" t="n">
        <v>25.92</v>
      </c>
      <c r="I3065" s="6">
        <f>IF(E3065&gt;=Markov!$B$3,1,0)</f>
        <v/>
      </c>
      <c r="J3065" s="6">
        <f>I3064</f>
        <v/>
      </c>
      <c r="K3065" s="7">
        <f>MAR1!$B$5+MAR1!$C$5*COS(2*PI()*$C3065/365)+MAR1!$D$5*SIN(2*PI()*$C3065/365)</f>
        <v/>
      </c>
      <c r="L3065" s="7">
        <f>MAR1!$B$6+MAR1!$C$6*COS(2*PI()*$C3065/365)+MAR1!$D$6*SIN(2*PI()*$C3065/365)</f>
        <v/>
      </c>
      <c r="M3065" s="7">
        <f>MAR1!$B$7+MAR1!$C$7*COS(2*PI()*$C3065/365)+MAR1!$D$7*SIN(2*PI()*$C3065/365)</f>
        <v/>
      </c>
      <c r="N3065" s="7">
        <f>F3065-K3065</f>
        <v/>
      </c>
      <c r="O3065" s="7">
        <f>G3065-L3065</f>
        <v/>
      </c>
      <c r="P3065" s="7">
        <f>H3065-M3065</f>
        <v/>
      </c>
      <c r="Q3065" s="7">
        <f>IF($I3065=1,(N3065-MAR1!$B$11)/MAR1!$D$11,(N3065-MAR1!$C$11)/MAR1!$E$11)</f>
        <v/>
      </c>
      <c r="R3065" s="7">
        <f>IF($I3065=1,(O3065-MAR1!$B$12)/MAR1!$D$12,(O3065-MAR1!$C$12)/MAR1!$E$12)</f>
        <v/>
      </c>
      <c r="S3065" s="7">
        <f>IF($I3065=1,(P3065-MAR1!$B$13)/MAR1!$D$13,(P3065-MAR1!$C$13)/MAR1!$E$13)</f>
        <v/>
      </c>
    </row>
    <row r="3066">
      <c r="A3066" s="5" t="n">
        <v>3065</v>
      </c>
      <c r="B3066" s="5" t="n">
        <v>9</v>
      </c>
      <c r="C3066" s="5" t="n">
        <v>145</v>
      </c>
      <c r="D3066" s="5" t="n">
        <v>5</v>
      </c>
      <c r="E3066" s="5" t="n">
        <v>0</v>
      </c>
      <c r="F3066" s="5" t="n">
        <v>40.2</v>
      </c>
      <c r="G3066" s="5" t="n">
        <v>26.3</v>
      </c>
      <c r="H3066" s="5" t="n">
        <v>24.75</v>
      </c>
      <c r="I3066" s="6">
        <f>IF(E3066&gt;=Markov!$B$3,1,0)</f>
        <v/>
      </c>
      <c r="J3066" s="6">
        <f>I3065</f>
        <v/>
      </c>
      <c r="K3066" s="7">
        <f>MAR1!$B$5+MAR1!$C$5*COS(2*PI()*$C3066/365)+MAR1!$D$5*SIN(2*PI()*$C3066/365)</f>
        <v/>
      </c>
      <c r="L3066" s="7">
        <f>MAR1!$B$6+MAR1!$C$6*COS(2*PI()*$C3066/365)+MAR1!$D$6*SIN(2*PI()*$C3066/365)</f>
        <v/>
      </c>
      <c r="M3066" s="7">
        <f>MAR1!$B$7+MAR1!$C$7*COS(2*PI()*$C3066/365)+MAR1!$D$7*SIN(2*PI()*$C3066/365)</f>
        <v/>
      </c>
      <c r="N3066" s="7">
        <f>F3066-K3066</f>
        <v/>
      </c>
      <c r="O3066" s="7">
        <f>G3066-L3066</f>
        <v/>
      </c>
      <c r="P3066" s="7">
        <f>H3066-M3066</f>
        <v/>
      </c>
      <c r="Q3066" s="7">
        <f>IF($I3066=1,(N3066-MAR1!$B$11)/MAR1!$D$11,(N3066-MAR1!$C$11)/MAR1!$E$11)</f>
        <v/>
      </c>
      <c r="R3066" s="7">
        <f>IF($I3066=1,(O3066-MAR1!$B$12)/MAR1!$D$12,(O3066-MAR1!$C$12)/MAR1!$E$12)</f>
        <v/>
      </c>
      <c r="S3066" s="7">
        <f>IF($I3066=1,(P3066-MAR1!$B$13)/MAR1!$D$13,(P3066-MAR1!$C$13)/MAR1!$E$13)</f>
        <v/>
      </c>
    </row>
    <row r="3067">
      <c r="A3067" s="5" t="n">
        <v>3066</v>
      </c>
      <c r="B3067" s="5" t="n">
        <v>9</v>
      </c>
      <c r="C3067" s="5" t="n">
        <v>146</v>
      </c>
      <c r="D3067" s="5" t="n">
        <v>5</v>
      </c>
      <c r="E3067" s="5" t="n">
        <v>0</v>
      </c>
      <c r="F3067" s="5" t="n">
        <v>40.2</v>
      </c>
      <c r="G3067" s="5" t="n">
        <v>27.3</v>
      </c>
      <c r="H3067" s="5" t="n">
        <v>24.25</v>
      </c>
      <c r="I3067" s="6">
        <f>IF(E3067&gt;=Markov!$B$3,1,0)</f>
        <v/>
      </c>
      <c r="J3067" s="6">
        <f>I3066</f>
        <v/>
      </c>
      <c r="K3067" s="7">
        <f>MAR1!$B$5+MAR1!$C$5*COS(2*PI()*$C3067/365)+MAR1!$D$5*SIN(2*PI()*$C3067/365)</f>
        <v/>
      </c>
      <c r="L3067" s="7">
        <f>MAR1!$B$6+MAR1!$C$6*COS(2*PI()*$C3067/365)+MAR1!$D$6*SIN(2*PI()*$C3067/365)</f>
        <v/>
      </c>
      <c r="M3067" s="7">
        <f>MAR1!$B$7+MAR1!$C$7*COS(2*PI()*$C3067/365)+MAR1!$D$7*SIN(2*PI()*$C3067/365)</f>
        <v/>
      </c>
      <c r="N3067" s="7">
        <f>F3067-K3067</f>
        <v/>
      </c>
      <c r="O3067" s="7">
        <f>G3067-L3067</f>
        <v/>
      </c>
      <c r="P3067" s="7">
        <f>H3067-M3067</f>
        <v/>
      </c>
      <c r="Q3067" s="7">
        <f>IF($I3067=1,(N3067-MAR1!$B$11)/MAR1!$D$11,(N3067-MAR1!$C$11)/MAR1!$E$11)</f>
        <v/>
      </c>
      <c r="R3067" s="7">
        <f>IF($I3067=1,(O3067-MAR1!$B$12)/MAR1!$D$12,(O3067-MAR1!$C$12)/MAR1!$E$12)</f>
        <v/>
      </c>
      <c r="S3067" s="7">
        <f>IF($I3067=1,(P3067-MAR1!$B$13)/MAR1!$D$13,(P3067-MAR1!$C$13)/MAR1!$E$13)</f>
        <v/>
      </c>
    </row>
    <row r="3068">
      <c r="A3068" s="5" t="n">
        <v>3067</v>
      </c>
      <c r="B3068" s="5" t="n">
        <v>9</v>
      </c>
      <c r="C3068" s="5" t="n">
        <v>147</v>
      </c>
      <c r="D3068" s="5" t="n">
        <v>5</v>
      </c>
      <c r="E3068" s="5" t="n">
        <v>0</v>
      </c>
      <c r="F3068" s="5" t="n">
        <v>40.1</v>
      </c>
      <c r="G3068" s="5" t="n">
        <v>28.6</v>
      </c>
      <c r="H3068" s="5" t="n">
        <v>24.76</v>
      </c>
      <c r="I3068" s="6">
        <f>IF(E3068&gt;=Markov!$B$3,1,0)</f>
        <v/>
      </c>
      <c r="J3068" s="6">
        <f>I3067</f>
        <v/>
      </c>
      <c r="K3068" s="7">
        <f>MAR1!$B$5+MAR1!$C$5*COS(2*PI()*$C3068/365)+MAR1!$D$5*SIN(2*PI()*$C3068/365)</f>
        <v/>
      </c>
      <c r="L3068" s="7">
        <f>MAR1!$B$6+MAR1!$C$6*COS(2*PI()*$C3068/365)+MAR1!$D$6*SIN(2*PI()*$C3068/365)</f>
        <v/>
      </c>
      <c r="M3068" s="7">
        <f>MAR1!$B$7+MAR1!$C$7*COS(2*PI()*$C3068/365)+MAR1!$D$7*SIN(2*PI()*$C3068/365)</f>
        <v/>
      </c>
      <c r="N3068" s="7">
        <f>F3068-K3068</f>
        <v/>
      </c>
      <c r="O3068" s="7">
        <f>G3068-L3068</f>
        <v/>
      </c>
      <c r="P3068" s="7">
        <f>H3068-M3068</f>
        <v/>
      </c>
      <c r="Q3068" s="7">
        <f>IF($I3068=1,(N3068-MAR1!$B$11)/MAR1!$D$11,(N3068-MAR1!$C$11)/MAR1!$E$11)</f>
        <v/>
      </c>
      <c r="R3068" s="7">
        <f>IF($I3068=1,(O3068-MAR1!$B$12)/MAR1!$D$12,(O3068-MAR1!$C$12)/MAR1!$E$12)</f>
        <v/>
      </c>
      <c r="S3068" s="7">
        <f>IF($I3068=1,(P3068-MAR1!$B$13)/MAR1!$D$13,(P3068-MAR1!$C$13)/MAR1!$E$13)</f>
        <v/>
      </c>
    </row>
    <row r="3069">
      <c r="A3069" s="5" t="n">
        <v>3068</v>
      </c>
      <c r="B3069" s="5" t="n">
        <v>9</v>
      </c>
      <c r="C3069" s="5" t="n">
        <v>148</v>
      </c>
      <c r="D3069" s="5" t="n">
        <v>5</v>
      </c>
      <c r="E3069" s="5" t="n">
        <v>0</v>
      </c>
      <c r="F3069" s="5" t="n">
        <v>38.4</v>
      </c>
      <c r="G3069" s="5" t="n">
        <v>26.1</v>
      </c>
      <c r="H3069" s="5" t="n">
        <v>22.56</v>
      </c>
      <c r="I3069" s="6">
        <f>IF(E3069&gt;=Markov!$B$3,1,0)</f>
        <v/>
      </c>
      <c r="J3069" s="6">
        <f>I3068</f>
        <v/>
      </c>
      <c r="K3069" s="7">
        <f>MAR1!$B$5+MAR1!$C$5*COS(2*PI()*$C3069/365)+MAR1!$D$5*SIN(2*PI()*$C3069/365)</f>
        <v/>
      </c>
      <c r="L3069" s="7">
        <f>MAR1!$B$6+MAR1!$C$6*COS(2*PI()*$C3069/365)+MAR1!$D$6*SIN(2*PI()*$C3069/365)</f>
        <v/>
      </c>
      <c r="M3069" s="7">
        <f>MAR1!$B$7+MAR1!$C$7*COS(2*PI()*$C3069/365)+MAR1!$D$7*SIN(2*PI()*$C3069/365)</f>
        <v/>
      </c>
      <c r="N3069" s="7">
        <f>F3069-K3069</f>
        <v/>
      </c>
      <c r="O3069" s="7">
        <f>G3069-L3069</f>
        <v/>
      </c>
      <c r="P3069" s="7">
        <f>H3069-M3069</f>
        <v/>
      </c>
      <c r="Q3069" s="7">
        <f>IF($I3069=1,(N3069-MAR1!$B$11)/MAR1!$D$11,(N3069-MAR1!$C$11)/MAR1!$E$11)</f>
        <v/>
      </c>
      <c r="R3069" s="7">
        <f>IF($I3069=1,(O3069-MAR1!$B$12)/MAR1!$D$12,(O3069-MAR1!$C$12)/MAR1!$E$12)</f>
        <v/>
      </c>
      <c r="S3069" s="7">
        <f>IF($I3069=1,(P3069-MAR1!$B$13)/MAR1!$D$13,(P3069-MAR1!$C$13)/MAR1!$E$13)</f>
        <v/>
      </c>
    </row>
    <row r="3070">
      <c r="A3070" s="5" t="n">
        <v>3069</v>
      </c>
      <c r="B3070" s="5" t="n">
        <v>9</v>
      </c>
      <c r="C3070" s="5" t="n">
        <v>149</v>
      </c>
      <c r="D3070" s="5" t="n">
        <v>5</v>
      </c>
      <c r="E3070" s="5" t="n">
        <v>0</v>
      </c>
      <c r="F3070" s="5" t="n">
        <v>36.4</v>
      </c>
      <c r="G3070" s="5" t="n">
        <v>25</v>
      </c>
      <c r="H3070" s="5" t="n">
        <v>18.03</v>
      </c>
      <c r="I3070" s="6">
        <f>IF(E3070&gt;=Markov!$B$3,1,0)</f>
        <v/>
      </c>
      <c r="J3070" s="6">
        <f>I3069</f>
        <v/>
      </c>
      <c r="K3070" s="7">
        <f>MAR1!$B$5+MAR1!$C$5*COS(2*PI()*$C3070/365)+MAR1!$D$5*SIN(2*PI()*$C3070/365)</f>
        <v/>
      </c>
      <c r="L3070" s="7">
        <f>MAR1!$B$6+MAR1!$C$6*COS(2*PI()*$C3070/365)+MAR1!$D$6*SIN(2*PI()*$C3070/365)</f>
        <v/>
      </c>
      <c r="M3070" s="7">
        <f>MAR1!$B$7+MAR1!$C$7*COS(2*PI()*$C3070/365)+MAR1!$D$7*SIN(2*PI()*$C3070/365)</f>
        <v/>
      </c>
      <c r="N3070" s="7">
        <f>F3070-K3070</f>
        <v/>
      </c>
      <c r="O3070" s="7">
        <f>G3070-L3070</f>
        <v/>
      </c>
      <c r="P3070" s="7">
        <f>H3070-M3070</f>
        <v/>
      </c>
      <c r="Q3070" s="7">
        <f>IF($I3070=1,(N3070-MAR1!$B$11)/MAR1!$D$11,(N3070-MAR1!$C$11)/MAR1!$E$11)</f>
        <v/>
      </c>
      <c r="R3070" s="7">
        <f>IF($I3070=1,(O3070-MAR1!$B$12)/MAR1!$D$12,(O3070-MAR1!$C$12)/MAR1!$E$12)</f>
        <v/>
      </c>
      <c r="S3070" s="7">
        <f>IF($I3070=1,(P3070-MAR1!$B$13)/MAR1!$D$13,(P3070-MAR1!$C$13)/MAR1!$E$13)</f>
        <v/>
      </c>
    </row>
    <row r="3071">
      <c r="A3071" s="5" t="n">
        <v>3070</v>
      </c>
      <c r="B3071" s="5" t="n">
        <v>9</v>
      </c>
      <c r="C3071" s="5" t="n">
        <v>150</v>
      </c>
      <c r="D3071" s="5" t="n">
        <v>5</v>
      </c>
      <c r="E3071" s="5" t="n">
        <v>0</v>
      </c>
      <c r="F3071" s="5" t="n">
        <v>38.3</v>
      </c>
      <c r="G3071" s="5" t="n">
        <v>26.1</v>
      </c>
      <c r="H3071" s="5" t="n">
        <v>20.91</v>
      </c>
      <c r="I3071" s="6">
        <f>IF(E3071&gt;=Markov!$B$3,1,0)</f>
        <v/>
      </c>
      <c r="J3071" s="6">
        <f>I3070</f>
        <v/>
      </c>
      <c r="K3071" s="7">
        <f>MAR1!$B$5+MAR1!$C$5*COS(2*PI()*$C3071/365)+MAR1!$D$5*SIN(2*PI()*$C3071/365)</f>
        <v/>
      </c>
      <c r="L3071" s="7">
        <f>MAR1!$B$6+MAR1!$C$6*COS(2*PI()*$C3071/365)+MAR1!$D$6*SIN(2*PI()*$C3071/365)</f>
        <v/>
      </c>
      <c r="M3071" s="7">
        <f>MAR1!$B$7+MAR1!$C$7*COS(2*PI()*$C3071/365)+MAR1!$D$7*SIN(2*PI()*$C3071/365)</f>
        <v/>
      </c>
      <c r="N3071" s="7">
        <f>F3071-K3071</f>
        <v/>
      </c>
      <c r="O3071" s="7">
        <f>G3071-L3071</f>
        <v/>
      </c>
      <c r="P3071" s="7">
        <f>H3071-M3071</f>
        <v/>
      </c>
      <c r="Q3071" s="7">
        <f>IF($I3071=1,(N3071-MAR1!$B$11)/MAR1!$D$11,(N3071-MAR1!$C$11)/MAR1!$E$11)</f>
        <v/>
      </c>
      <c r="R3071" s="7">
        <f>IF($I3071=1,(O3071-MAR1!$B$12)/MAR1!$D$12,(O3071-MAR1!$C$12)/MAR1!$E$12)</f>
        <v/>
      </c>
      <c r="S3071" s="7">
        <f>IF($I3071=1,(P3071-MAR1!$B$13)/MAR1!$D$13,(P3071-MAR1!$C$13)/MAR1!$E$13)</f>
        <v/>
      </c>
    </row>
    <row r="3072">
      <c r="A3072" s="5" t="n">
        <v>3071</v>
      </c>
      <c r="B3072" s="5" t="n">
        <v>9</v>
      </c>
      <c r="C3072" s="5" t="n">
        <v>151</v>
      </c>
      <c r="D3072" s="5" t="n">
        <v>5</v>
      </c>
      <c r="E3072" s="5" t="n">
        <v>0</v>
      </c>
      <c r="F3072" s="5" t="n">
        <v>38.9</v>
      </c>
      <c r="G3072" s="5" t="n">
        <v>28.7</v>
      </c>
      <c r="H3072" s="5" t="n">
        <v>23.27</v>
      </c>
      <c r="I3072" s="6">
        <f>IF(E3072&gt;=Markov!$B$3,1,0)</f>
        <v/>
      </c>
      <c r="J3072" s="6">
        <f>I3071</f>
        <v/>
      </c>
      <c r="K3072" s="7">
        <f>MAR1!$B$5+MAR1!$C$5*COS(2*PI()*$C3072/365)+MAR1!$D$5*SIN(2*PI()*$C3072/365)</f>
        <v/>
      </c>
      <c r="L3072" s="7">
        <f>MAR1!$B$6+MAR1!$C$6*COS(2*PI()*$C3072/365)+MAR1!$D$6*SIN(2*PI()*$C3072/365)</f>
        <v/>
      </c>
      <c r="M3072" s="7">
        <f>MAR1!$B$7+MAR1!$C$7*COS(2*PI()*$C3072/365)+MAR1!$D$7*SIN(2*PI()*$C3072/365)</f>
        <v/>
      </c>
      <c r="N3072" s="7">
        <f>F3072-K3072</f>
        <v/>
      </c>
      <c r="O3072" s="7">
        <f>G3072-L3072</f>
        <v/>
      </c>
      <c r="P3072" s="7">
        <f>H3072-M3072</f>
        <v/>
      </c>
      <c r="Q3072" s="7">
        <f>IF($I3072=1,(N3072-MAR1!$B$11)/MAR1!$D$11,(N3072-MAR1!$C$11)/MAR1!$E$11)</f>
        <v/>
      </c>
      <c r="R3072" s="7">
        <f>IF($I3072=1,(O3072-MAR1!$B$12)/MAR1!$D$12,(O3072-MAR1!$C$12)/MAR1!$E$12)</f>
        <v/>
      </c>
      <c r="S3072" s="7">
        <f>IF($I3072=1,(P3072-MAR1!$B$13)/MAR1!$D$13,(P3072-MAR1!$C$13)/MAR1!$E$13)</f>
        <v/>
      </c>
    </row>
    <row r="3073">
      <c r="A3073" s="5" t="n">
        <v>3072</v>
      </c>
      <c r="B3073" s="5" t="n">
        <v>9</v>
      </c>
      <c r="C3073" s="5" t="n">
        <v>152</v>
      </c>
      <c r="D3073" s="5" t="n">
        <v>6</v>
      </c>
      <c r="E3073" s="5" t="n">
        <v>0</v>
      </c>
      <c r="F3073" s="5" t="n">
        <v>37.7</v>
      </c>
      <c r="G3073" s="5" t="n">
        <v>28.5</v>
      </c>
      <c r="H3073" s="5" t="n">
        <v>25.01</v>
      </c>
      <c r="I3073" s="6">
        <f>IF(E3073&gt;=Markov!$B$3,1,0)</f>
        <v/>
      </c>
      <c r="J3073" s="6">
        <f>I3072</f>
        <v/>
      </c>
      <c r="K3073" s="7">
        <f>MAR1!$B$5+MAR1!$C$5*COS(2*PI()*$C3073/365)+MAR1!$D$5*SIN(2*PI()*$C3073/365)</f>
        <v/>
      </c>
      <c r="L3073" s="7">
        <f>MAR1!$B$6+MAR1!$C$6*COS(2*PI()*$C3073/365)+MAR1!$D$6*SIN(2*PI()*$C3073/365)</f>
        <v/>
      </c>
      <c r="M3073" s="7">
        <f>MAR1!$B$7+MAR1!$C$7*COS(2*PI()*$C3073/365)+MAR1!$D$7*SIN(2*PI()*$C3073/365)</f>
        <v/>
      </c>
      <c r="N3073" s="7">
        <f>F3073-K3073</f>
        <v/>
      </c>
      <c r="O3073" s="7">
        <f>G3073-L3073</f>
        <v/>
      </c>
      <c r="P3073" s="7">
        <f>H3073-M3073</f>
        <v/>
      </c>
      <c r="Q3073" s="7">
        <f>IF($I3073=1,(N3073-MAR1!$B$11)/MAR1!$D$11,(N3073-MAR1!$C$11)/MAR1!$E$11)</f>
        <v/>
      </c>
      <c r="R3073" s="7">
        <f>IF($I3073=1,(O3073-MAR1!$B$12)/MAR1!$D$12,(O3073-MAR1!$C$12)/MAR1!$E$12)</f>
        <v/>
      </c>
      <c r="S3073" s="7">
        <f>IF($I3073=1,(P3073-MAR1!$B$13)/MAR1!$D$13,(P3073-MAR1!$C$13)/MAR1!$E$13)</f>
        <v/>
      </c>
    </row>
    <row r="3074">
      <c r="A3074" s="5" t="n">
        <v>3073</v>
      </c>
      <c r="B3074" s="5" t="n">
        <v>9</v>
      </c>
      <c r="C3074" s="5" t="n">
        <v>153</v>
      </c>
      <c r="D3074" s="5" t="n">
        <v>6</v>
      </c>
      <c r="E3074" s="5" t="n">
        <v>0</v>
      </c>
      <c r="F3074" s="5" t="n">
        <v>38</v>
      </c>
      <c r="G3074" s="5" t="n">
        <v>30.1</v>
      </c>
      <c r="H3074" s="5" t="n">
        <v>19.5</v>
      </c>
      <c r="I3074" s="6">
        <f>IF(E3074&gt;=Markov!$B$3,1,0)</f>
        <v/>
      </c>
      <c r="J3074" s="6">
        <f>I3073</f>
        <v/>
      </c>
      <c r="K3074" s="7">
        <f>MAR1!$B$5+MAR1!$C$5*COS(2*PI()*$C3074/365)+MAR1!$D$5*SIN(2*PI()*$C3074/365)</f>
        <v/>
      </c>
      <c r="L3074" s="7">
        <f>MAR1!$B$6+MAR1!$C$6*COS(2*PI()*$C3074/365)+MAR1!$D$6*SIN(2*PI()*$C3074/365)</f>
        <v/>
      </c>
      <c r="M3074" s="7">
        <f>MAR1!$B$7+MAR1!$C$7*COS(2*PI()*$C3074/365)+MAR1!$D$7*SIN(2*PI()*$C3074/365)</f>
        <v/>
      </c>
      <c r="N3074" s="7">
        <f>F3074-K3074</f>
        <v/>
      </c>
      <c r="O3074" s="7">
        <f>G3074-L3074</f>
        <v/>
      </c>
      <c r="P3074" s="7">
        <f>H3074-M3074</f>
        <v/>
      </c>
      <c r="Q3074" s="7">
        <f>IF($I3074=1,(N3074-MAR1!$B$11)/MAR1!$D$11,(N3074-MAR1!$C$11)/MAR1!$E$11)</f>
        <v/>
      </c>
      <c r="R3074" s="7">
        <f>IF($I3074=1,(O3074-MAR1!$B$12)/MAR1!$D$12,(O3074-MAR1!$C$12)/MAR1!$E$12)</f>
        <v/>
      </c>
      <c r="S3074" s="7">
        <f>IF($I3074=1,(P3074-MAR1!$B$13)/MAR1!$D$13,(P3074-MAR1!$C$13)/MAR1!$E$13)</f>
        <v/>
      </c>
    </row>
    <row r="3075">
      <c r="A3075" s="5" t="n">
        <v>3074</v>
      </c>
      <c r="B3075" s="5" t="n">
        <v>9</v>
      </c>
      <c r="C3075" s="5" t="n">
        <v>154</v>
      </c>
      <c r="D3075" s="5" t="n">
        <v>6</v>
      </c>
      <c r="E3075" s="5" t="n">
        <v>0</v>
      </c>
      <c r="F3075" s="5" t="n">
        <v>37.8</v>
      </c>
      <c r="G3075" s="5" t="n">
        <v>27.9</v>
      </c>
      <c r="H3075" s="5" t="n">
        <v>16.68</v>
      </c>
      <c r="I3075" s="6">
        <f>IF(E3075&gt;=Markov!$B$3,1,0)</f>
        <v/>
      </c>
      <c r="J3075" s="6">
        <f>I3074</f>
        <v/>
      </c>
      <c r="K3075" s="7">
        <f>MAR1!$B$5+MAR1!$C$5*COS(2*PI()*$C3075/365)+MAR1!$D$5*SIN(2*PI()*$C3075/365)</f>
        <v/>
      </c>
      <c r="L3075" s="7">
        <f>MAR1!$B$6+MAR1!$C$6*COS(2*PI()*$C3075/365)+MAR1!$D$6*SIN(2*PI()*$C3075/365)</f>
        <v/>
      </c>
      <c r="M3075" s="7">
        <f>MAR1!$B$7+MAR1!$C$7*COS(2*PI()*$C3075/365)+MAR1!$D$7*SIN(2*PI()*$C3075/365)</f>
        <v/>
      </c>
      <c r="N3075" s="7">
        <f>F3075-K3075</f>
        <v/>
      </c>
      <c r="O3075" s="7">
        <f>G3075-L3075</f>
        <v/>
      </c>
      <c r="P3075" s="7">
        <f>H3075-M3075</f>
        <v/>
      </c>
      <c r="Q3075" s="7">
        <f>IF($I3075=1,(N3075-MAR1!$B$11)/MAR1!$D$11,(N3075-MAR1!$C$11)/MAR1!$E$11)</f>
        <v/>
      </c>
      <c r="R3075" s="7">
        <f>IF($I3075=1,(O3075-MAR1!$B$12)/MAR1!$D$12,(O3075-MAR1!$C$12)/MAR1!$E$12)</f>
        <v/>
      </c>
      <c r="S3075" s="7">
        <f>IF($I3075=1,(P3075-MAR1!$B$13)/MAR1!$D$13,(P3075-MAR1!$C$13)/MAR1!$E$13)</f>
        <v/>
      </c>
    </row>
    <row r="3076">
      <c r="A3076" s="5" t="n">
        <v>3075</v>
      </c>
      <c r="B3076" s="5" t="n">
        <v>9</v>
      </c>
      <c r="C3076" s="5" t="n">
        <v>155</v>
      </c>
      <c r="D3076" s="5" t="n">
        <v>6</v>
      </c>
      <c r="E3076" s="5" t="n">
        <v>2.3</v>
      </c>
      <c r="F3076" s="5" t="n">
        <v>34.8</v>
      </c>
      <c r="G3076" s="5" t="n">
        <v>27.6</v>
      </c>
      <c r="H3076" s="5" t="n">
        <v>12.4</v>
      </c>
      <c r="I3076" s="6">
        <f>IF(E3076&gt;=Markov!$B$3,1,0)</f>
        <v/>
      </c>
      <c r="J3076" s="6">
        <f>I3075</f>
        <v/>
      </c>
      <c r="K3076" s="7">
        <f>MAR1!$B$5+MAR1!$C$5*COS(2*PI()*$C3076/365)+MAR1!$D$5*SIN(2*PI()*$C3076/365)</f>
        <v/>
      </c>
      <c r="L3076" s="7">
        <f>MAR1!$B$6+MAR1!$C$6*COS(2*PI()*$C3076/365)+MAR1!$D$6*SIN(2*PI()*$C3076/365)</f>
        <v/>
      </c>
      <c r="M3076" s="7">
        <f>MAR1!$B$7+MAR1!$C$7*COS(2*PI()*$C3076/365)+MAR1!$D$7*SIN(2*PI()*$C3076/365)</f>
        <v/>
      </c>
      <c r="N3076" s="7">
        <f>F3076-K3076</f>
        <v/>
      </c>
      <c r="O3076" s="7">
        <f>G3076-L3076</f>
        <v/>
      </c>
      <c r="P3076" s="7">
        <f>H3076-M3076</f>
        <v/>
      </c>
      <c r="Q3076" s="7">
        <f>IF($I3076=1,(N3076-MAR1!$B$11)/MAR1!$D$11,(N3076-MAR1!$C$11)/MAR1!$E$11)</f>
        <v/>
      </c>
      <c r="R3076" s="7">
        <f>IF($I3076=1,(O3076-MAR1!$B$12)/MAR1!$D$12,(O3076-MAR1!$C$12)/MAR1!$E$12)</f>
        <v/>
      </c>
      <c r="S3076" s="7">
        <f>IF($I3076=1,(P3076-MAR1!$B$13)/MAR1!$D$13,(P3076-MAR1!$C$13)/MAR1!$E$13)</f>
        <v/>
      </c>
    </row>
    <row r="3077">
      <c r="A3077" s="5" t="n">
        <v>3076</v>
      </c>
      <c r="B3077" s="5" t="n">
        <v>9</v>
      </c>
      <c r="C3077" s="5" t="n">
        <v>156</v>
      </c>
      <c r="D3077" s="5" t="n">
        <v>6</v>
      </c>
      <c r="E3077" s="5" t="n">
        <v>3.7</v>
      </c>
      <c r="F3077" s="5" t="n">
        <v>33.7</v>
      </c>
      <c r="G3077" s="5" t="n">
        <v>27.1</v>
      </c>
      <c r="H3077" s="5" t="n">
        <v>16.84</v>
      </c>
      <c r="I3077" s="6">
        <f>IF(E3077&gt;=Markov!$B$3,1,0)</f>
        <v/>
      </c>
      <c r="J3077" s="6">
        <f>I3076</f>
        <v/>
      </c>
      <c r="K3077" s="7">
        <f>MAR1!$B$5+MAR1!$C$5*COS(2*PI()*$C3077/365)+MAR1!$D$5*SIN(2*PI()*$C3077/365)</f>
        <v/>
      </c>
      <c r="L3077" s="7">
        <f>MAR1!$B$6+MAR1!$C$6*COS(2*PI()*$C3077/365)+MAR1!$D$6*SIN(2*PI()*$C3077/365)</f>
        <v/>
      </c>
      <c r="M3077" s="7">
        <f>MAR1!$B$7+MAR1!$C$7*COS(2*PI()*$C3077/365)+MAR1!$D$7*SIN(2*PI()*$C3077/365)</f>
        <v/>
      </c>
      <c r="N3077" s="7">
        <f>F3077-K3077</f>
        <v/>
      </c>
      <c r="O3077" s="7">
        <f>G3077-L3077</f>
        <v/>
      </c>
      <c r="P3077" s="7">
        <f>H3077-M3077</f>
        <v/>
      </c>
      <c r="Q3077" s="7">
        <f>IF($I3077=1,(N3077-MAR1!$B$11)/MAR1!$D$11,(N3077-MAR1!$C$11)/MAR1!$E$11)</f>
        <v/>
      </c>
      <c r="R3077" s="7">
        <f>IF($I3077=1,(O3077-MAR1!$B$12)/MAR1!$D$12,(O3077-MAR1!$C$12)/MAR1!$E$12)</f>
        <v/>
      </c>
      <c r="S3077" s="7">
        <f>IF($I3077=1,(P3077-MAR1!$B$13)/MAR1!$D$13,(P3077-MAR1!$C$13)/MAR1!$E$13)</f>
        <v/>
      </c>
    </row>
    <row r="3078">
      <c r="A3078" s="5" t="n">
        <v>3077</v>
      </c>
      <c r="B3078" s="5" t="n">
        <v>9</v>
      </c>
      <c r="C3078" s="5" t="n">
        <v>157</v>
      </c>
      <c r="D3078" s="5" t="n">
        <v>6</v>
      </c>
      <c r="E3078" s="5" t="n">
        <v>1.3</v>
      </c>
      <c r="F3078" s="5" t="n">
        <v>31.6</v>
      </c>
      <c r="G3078" s="5" t="n">
        <v>26.1</v>
      </c>
      <c r="H3078" s="5" t="n">
        <v>13.04</v>
      </c>
      <c r="I3078" s="6">
        <f>IF(E3078&gt;=Markov!$B$3,1,0)</f>
        <v/>
      </c>
      <c r="J3078" s="6">
        <f>I3077</f>
        <v/>
      </c>
      <c r="K3078" s="7">
        <f>MAR1!$B$5+MAR1!$C$5*COS(2*PI()*$C3078/365)+MAR1!$D$5*SIN(2*PI()*$C3078/365)</f>
        <v/>
      </c>
      <c r="L3078" s="7">
        <f>MAR1!$B$6+MAR1!$C$6*COS(2*PI()*$C3078/365)+MAR1!$D$6*SIN(2*PI()*$C3078/365)</f>
        <v/>
      </c>
      <c r="M3078" s="7">
        <f>MAR1!$B$7+MAR1!$C$7*COS(2*PI()*$C3078/365)+MAR1!$D$7*SIN(2*PI()*$C3078/365)</f>
        <v/>
      </c>
      <c r="N3078" s="7">
        <f>F3078-K3078</f>
        <v/>
      </c>
      <c r="O3078" s="7">
        <f>G3078-L3078</f>
        <v/>
      </c>
      <c r="P3078" s="7">
        <f>H3078-M3078</f>
        <v/>
      </c>
      <c r="Q3078" s="7">
        <f>IF($I3078=1,(N3078-MAR1!$B$11)/MAR1!$D$11,(N3078-MAR1!$C$11)/MAR1!$E$11)</f>
        <v/>
      </c>
      <c r="R3078" s="7">
        <f>IF($I3078=1,(O3078-MAR1!$B$12)/MAR1!$D$12,(O3078-MAR1!$C$12)/MAR1!$E$12)</f>
        <v/>
      </c>
      <c r="S3078" s="7">
        <f>IF($I3078=1,(P3078-MAR1!$B$13)/MAR1!$D$13,(P3078-MAR1!$C$13)/MAR1!$E$13)</f>
        <v/>
      </c>
    </row>
    <row r="3079">
      <c r="A3079" s="5" t="n">
        <v>3078</v>
      </c>
      <c r="B3079" s="5" t="n">
        <v>9</v>
      </c>
      <c r="C3079" s="5" t="n">
        <v>158</v>
      </c>
      <c r="D3079" s="5" t="n">
        <v>6</v>
      </c>
      <c r="E3079" s="5" t="n">
        <v>0</v>
      </c>
      <c r="F3079" s="5" t="n">
        <v>34.7</v>
      </c>
      <c r="G3079" s="5" t="n">
        <v>27.3</v>
      </c>
      <c r="H3079" s="5" t="n">
        <v>13.56</v>
      </c>
      <c r="I3079" s="6">
        <f>IF(E3079&gt;=Markov!$B$3,1,0)</f>
        <v/>
      </c>
      <c r="J3079" s="6">
        <f>I3078</f>
        <v/>
      </c>
      <c r="K3079" s="7">
        <f>MAR1!$B$5+MAR1!$C$5*COS(2*PI()*$C3079/365)+MAR1!$D$5*SIN(2*PI()*$C3079/365)</f>
        <v/>
      </c>
      <c r="L3079" s="7">
        <f>MAR1!$B$6+MAR1!$C$6*COS(2*PI()*$C3079/365)+MAR1!$D$6*SIN(2*PI()*$C3079/365)</f>
        <v/>
      </c>
      <c r="M3079" s="7">
        <f>MAR1!$B$7+MAR1!$C$7*COS(2*PI()*$C3079/365)+MAR1!$D$7*SIN(2*PI()*$C3079/365)</f>
        <v/>
      </c>
      <c r="N3079" s="7">
        <f>F3079-K3079</f>
        <v/>
      </c>
      <c r="O3079" s="7">
        <f>G3079-L3079</f>
        <v/>
      </c>
      <c r="P3079" s="7">
        <f>H3079-M3079</f>
        <v/>
      </c>
      <c r="Q3079" s="7">
        <f>IF($I3079=1,(N3079-MAR1!$B$11)/MAR1!$D$11,(N3079-MAR1!$C$11)/MAR1!$E$11)</f>
        <v/>
      </c>
      <c r="R3079" s="7">
        <f>IF($I3079=1,(O3079-MAR1!$B$12)/MAR1!$D$12,(O3079-MAR1!$C$12)/MAR1!$E$12)</f>
        <v/>
      </c>
      <c r="S3079" s="7">
        <f>IF($I3079=1,(P3079-MAR1!$B$13)/MAR1!$D$13,(P3079-MAR1!$C$13)/MAR1!$E$13)</f>
        <v/>
      </c>
    </row>
    <row r="3080">
      <c r="A3080" s="5" t="n">
        <v>3079</v>
      </c>
      <c r="B3080" s="5" t="n">
        <v>9</v>
      </c>
      <c r="C3080" s="5" t="n">
        <v>159</v>
      </c>
      <c r="D3080" s="5" t="n">
        <v>6</v>
      </c>
      <c r="E3080" s="5" t="n">
        <v>0</v>
      </c>
      <c r="F3080" s="5" t="n">
        <v>35.8</v>
      </c>
      <c r="G3080" s="5" t="n">
        <v>25.8</v>
      </c>
      <c r="H3080" s="5" t="n">
        <v>12.04</v>
      </c>
      <c r="I3080" s="6">
        <f>IF(E3080&gt;=Markov!$B$3,1,0)</f>
        <v/>
      </c>
      <c r="J3080" s="6">
        <f>I3079</f>
        <v/>
      </c>
      <c r="K3080" s="7">
        <f>MAR1!$B$5+MAR1!$C$5*COS(2*PI()*$C3080/365)+MAR1!$D$5*SIN(2*PI()*$C3080/365)</f>
        <v/>
      </c>
      <c r="L3080" s="7">
        <f>MAR1!$B$6+MAR1!$C$6*COS(2*PI()*$C3080/365)+MAR1!$D$6*SIN(2*PI()*$C3080/365)</f>
        <v/>
      </c>
      <c r="M3080" s="7">
        <f>MAR1!$B$7+MAR1!$C$7*COS(2*PI()*$C3080/365)+MAR1!$D$7*SIN(2*PI()*$C3080/365)</f>
        <v/>
      </c>
      <c r="N3080" s="7">
        <f>F3080-K3080</f>
        <v/>
      </c>
      <c r="O3080" s="7">
        <f>G3080-L3080</f>
        <v/>
      </c>
      <c r="P3080" s="7">
        <f>H3080-M3080</f>
        <v/>
      </c>
      <c r="Q3080" s="7">
        <f>IF($I3080=1,(N3080-MAR1!$B$11)/MAR1!$D$11,(N3080-MAR1!$C$11)/MAR1!$E$11)</f>
        <v/>
      </c>
      <c r="R3080" s="7">
        <f>IF($I3080=1,(O3080-MAR1!$B$12)/MAR1!$D$12,(O3080-MAR1!$C$12)/MAR1!$E$12)</f>
        <v/>
      </c>
      <c r="S3080" s="7">
        <f>IF($I3080=1,(P3080-MAR1!$B$13)/MAR1!$D$13,(P3080-MAR1!$C$13)/MAR1!$E$13)</f>
        <v/>
      </c>
    </row>
    <row r="3081">
      <c r="A3081" s="5" t="n">
        <v>3080</v>
      </c>
      <c r="B3081" s="5" t="n">
        <v>9</v>
      </c>
      <c r="C3081" s="5" t="n">
        <v>160</v>
      </c>
      <c r="D3081" s="5" t="n">
        <v>6</v>
      </c>
      <c r="E3081" s="5" t="n">
        <v>4.4</v>
      </c>
      <c r="F3081" s="5" t="n">
        <v>31.9</v>
      </c>
      <c r="G3081" s="5" t="n">
        <v>25</v>
      </c>
      <c r="H3081" s="5" t="n">
        <v>10.8</v>
      </c>
      <c r="I3081" s="6">
        <f>IF(E3081&gt;=Markov!$B$3,1,0)</f>
        <v/>
      </c>
      <c r="J3081" s="6">
        <f>I3080</f>
        <v/>
      </c>
      <c r="K3081" s="7">
        <f>MAR1!$B$5+MAR1!$C$5*COS(2*PI()*$C3081/365)+MAR1!$D$5*SIN(2*PI()*$C3081/365)</f>
        <v/>
      </c>
      <c r="L3081" s="7">
        <f>MAR1!$B$6+MAR1!$C$6*COS(2*PI()*$C3081/365)+MAR1!$D$6*SIN(2*PI()*$C3081/365)</f>
        <v/>
      </c>
      <c r="M3081" s="7">
        <f>MAR1!$B$7+MAR1!$C$7*COS(2*PI()*$C3081/365)+MAR1!$D$7*SIN(2*PI()*$C3081/365)</f>
        <v/>
      </c>
      <c r="N3081" s="7">
        <f>F3081-K3081</f>
        <v/>
      </c>
      <c r="O3081" s="7">
        <f>G3081-L3081</f>
        <v/>
      </c>
      <c r="P3081" s="7">
        <f>H3081-M3081</f>
        <v/>
      </c>
      <c r="Q3081" s="7">
        <f>IF($I3081=1,(N3081-MAR1!$B$11)/MAR1!$D$11,(N3081-MAR1!$C$11)/MAR1!$E$11)</f>
        <v/>
      </c>
      <c r="R3081" s="7">
        <f>IF($I3081=1,(O3081-MAR1!$B$12)/MAR1!$D$12,(O3081-MAR1!$C$12)/MAR1!$E$12)</f>
        <v/>
      </c>
      <c r="S3081" s="7">
        <f>IF($I3081=1,(P3081-MAR1!$B$13)/MAR1!$D$13,(P3081-MAR1!$C$13)/MAR1!$E$13)</f>
        <v/>
      </c>
    </row>
    <row r="3082">
      <c r="A3082" s="5" t="n">
        <v>3081</v>
      </c>
      <c r="B3082" s="5" t="n">
        <v>9</v>
      </c>
      <c r="C3082" s="5" t="n">
        <v>161</v>
      </c>
      <c r="D3082" s="5" t="n">
        <v>6</v>
      </c>
      <c r="E3082" s="5" t="n">
        <v>0</v>
      </c>
      <c r="F3082" s="5" t="n">
        <v>35.2</v>
      </c>
      <c r="G3082" s="5" t="n">
        <v>26.1</v>
      </c>
      <c r="H3082" s="5" t="n">
        <v>13.33</v>
      </c>
      <c r="I3082" s="6">
        <f>IF(E3082&gt;=Markov!$B$3,1,0)</f>
        <v/>
      </c>
      <c r="J3082" s="6">
        <f>I3081</f>
        <v/>
      </c>
      <c r="K3082" s="7">
        <f>MAR1!$B$5+MAR1!$C$5*COS(2*PI()*$C3082/365)+MAR1!$D$5*SIN(2*PI()*$C3082/365)</f>
        <v/>
      </c>
      <c r="L3082" s="7">
        <f>MAR1!$B$6+MAR1!$C$6*COS(2*PI()*$C3082/365)+MAR1!$D$6*SIN(2*PI()*$C3082/365)</f>
        <v/>
      </c>
      <c r="M3082" s="7">
        <f>MAR1!$B$7+MAR1!$C$7*COS(2*PI()*$C3082/365)+MAR1!$D$7*SIN(2*PI()*$C3082/365)</f>
        <v/>
      </c>
      <c r="N3082" s="7">
        <f>F3082-K3082</f>
        <v/>
      </c>
      <c r="O3082" s="7">
        <f>G3082-L3082</f>
        <v/>
      </c>
      <c r="P3082" s="7">
        <f>H3082-M3082</f>
        <v/>
      </c>
      <c r="Q3082" s="7">
        <f>IF($I3082=1,(N3082-MAR1!$B$11)/MAR1!$D$11,(N3082-MAR1!$C$11)/MAR1!$E$11)</f>
        <v/>
      </c>
      <c r="R3082" s="7">
        <f>IF($I3082=1,(O3082-MAR1!$B$12)/MAR1!$D$12,(O3082-MAR1!$C$12)/MAR1!$E$12)</f>
        <v/>
      </c>
      <c r="S3082" s="7">
        <f>IF($I3082=1,(P3082-MAR1!$B$13)/MAR1!$D$13,(P3082-MAR1!$C$13)/MAR1!$E$13)</f>
        <v/>
      </c>
    </row>
    <row r="3083">
      <c r="A3083" s="5" t="n">
        <v>3082</v>
      </c>
      <c r="B3083" s="5" t="n">
        <v>9</v>
      </c>
      <c r="C3083" s="5" t="n">
        <v>162</v>
      </c>
      <c r="D3083" s="5" t="n">
        <v>6</v>
      </c>
      <c r="E3083" s="5" t="n">
        <v>0</v>
      </c>
      <c r="F3083" s="5" t="n">
        <v>37.2</v>
      </c>
      <c r="G3083" s="5" t="n">
        <v>27.8</v>
      </c>
      <c r="H3083" s="5" t="n">
        <v>22.87</v>
      </c>
      <c r="I3083" s="6">
        <f>IF(E3083&gt;=Markov!$B$3,1,0)</f>
        <v/>
      </c>
      <c r="J3083" s="6">
        <f>I3082</f>
        <v/>
      </c>
      <c r="K3083" s="7">
        <f>MAR1!$B$5+MAR1!$C$5*COS(2*PI()*$C3083/365)+MAR1!$D$5*SIN(2*PI()*$C3083/365)</f>
        <v/>
      </c>
      <c r="L3083" s="7">
        <f>MAR1!$B$6+MAR1!$C$6*COS(2*PI()*$C3083/365)+MAR1!$D$6*SIN(2*PI()*$C3083/365)</f>
        <v/>
      </c>
      <c r="M3083" s="7">
        <f>MAR1!$B$7+MAR1!$C$7*COS(2*PI()*$C3083/365)+MAR1!$D$7*SIN(2*PI()*$C3083/365)</f>
        <v/>
      </c>
      <c r="N3083" s="7">
        <f>F3083-K3083</f>
        <v/>
      </c>
      <c r="O3083" s="7">
        <f>G3083-L3083</f>
        <v/>
      </c>
      <c r="P3083" s="7">
        <f>H3083-M3083</f>
        <v/>
      </c>
      <c r="Q3083" s="7">
        <f>IF($I3083=1,(N3083-MAR1!$B$11)/MAR1!$D$11,(N3083-MAR1!$C$11)/MAR1!$E$11)</f>
        <v/>
      </c>
      <c r="R3083" s="7">
        <f>IF($I3083=1,(O3083-MAR1!$B$12)/MAR1!$D$12,(O3083-MAR1!$C$12)/MAR1!$E$12)</f>
        <v/>
      </c>
      <c r="S3083" s="7">
        <f>IF($I3083=1,(P3083-MAR1!$B$13)/MAR1!$D$13,(P3083-MAR1!$C$13)/MAR1!$E$13)</f>
        <v/>
      </c>
    </row>
    <row r="3084">
      <c r="A3084" s="5" t="n">
        <v>3083</v>
      </c>
      <c r="B3084" s="5" t="n">
        <v>9</v>
      </c>
      <c r="C3084" s="5" t="n">
        <v>163</v>
      </c>
      <c r="D3084" s="5" t="n">
        <v>6</v>
      </c>
      <c r="E3084" s="5" t="n">
        <v>0</v>
      </c>
      <c r="F3084" s="5" t="n">
        <v>39.4</v>
      </c>
      <c r="G3084" s="5" t="n">
        <v>28.5</v>
      </c>
      <c r="H3084" s="5" t="n">
        <v>24.8</v>
      </c>
      <c r="I3084" s="6">
        <f>IF(E3084&gt;=Markov!$B$3,1,0)</f>
        <v/>
      </c>
      <c r="J3084" s="6">
        <f>I3083</f>
        <v/>
      </c>
      <c r="K3084" s="7">
        <f>MAR1!$B$5+MAR1!$C$5*COS(2*PI()*$C3084/365)+MAR1!$D$5*SIN(2*PI()*$C3084/365)</f>
        <v/>
      </c>
      <c r="L3084" s="7">
        <f>MAR1!$B$6+MAR1!$C$6*COS(2*PI()*$C3084/365)+MAR1!$D$6*SIN(2*PI()*$C3084/365)</f>
        <v/>
      </c>
      <c r="M3084" s="7">
        <f>MAR1!$B$7+MAR1!$C$7*COS(2*PI()*$C3084/365)+MAR1!$D$7*SIN(2*PI()*$C3084/365)</f>
        <v/>
      </c>
      <c r="N3084" s="7">
        <f>F3084-K3084</f>
        <v/>
      </c>
      <c r="O3084" s="7">
        <f>G3084-L3084</f>
        <v/>
      </c>
      <c r="P3084" s="7">
        <f>H3084-M3084</f>
        <v/>
      </c>
      <c r="Q3084" s="7">
        <f>IF($I3084=1,(N3084-MAR1!$B$11)/MAR1!$D$11,(N3084-MAR1!$C$11)/MAR1!$E$11)</f>
        <v/>
      </c>
      <c r="R3084" s="7">
        <f>IF($I3084=1,(O3084-MAR1!$B$12)/MAR1!$D$12,(O3084-MAR1!$C$12)/MAR1!$E$12)</f>
        <v/>
      </c>
      <c r="S3084" s="7">
        <f>IF($I3084=1,(P3084-MAR1!$B$13)/MAR1!$D$13,(P3084-MAR1!$C$13)/MAR1!$E$13)</f>
        <v/>
      </c>
    </row>
    <row r="3085">
      <c r="A3085" s="5" t="n">
        <v>3084</v>
      </c>
      <c r="B3085" s="5" t="n">
        <v>9</v>
      </c>
      <c r="C3085" s="5" t="n">
        <v>164</v>
      </c>
      <c r="D3085" s="5" t="n">
        <v>6</v>
      </c>
      <c r="E3085" s="5" t="n">
        <v>0</v>
      </c>
      <c r="F3085" s="5" t="n">
        <v>39.3</v>
      </c>
      <c r="G3085" s="5" t="n">
        <v>28.6</v>
      </c>
      <c r="H3085" s="5" t="n">
        <v>22.59</v>
      </c>
      <c r="I3085" s="6">
        <f>IF(E3085&gt;=Markov!$B$3,1,0)</f>
        <v/>
      </c>
      <c r="J3085" s="6">
        <f>I3084</f>
        <v/>
      </c>
      <c r="K3085" s="7">
        <f>MAR1!$B$5+MAR1!$C$5*COS(2*PI()*$C3085/365)+MAR1!$D$5*SIN(2*PI()*$C3085/365)</f>
        <v/>
      </c>
      <c r="L3085" s="7">
        <f>MAR1!$B$6+MAR1!$C$6*COS(2*PI()*$C3085/365)+MAR1!$D$6*SIN(2*PI()*$C3085/365)</f>
        <v/>
      </c>
      <c r="M3085" s="7">
        <f>MAR1!$B$7+MAR1!$C$7*COS(2*PI()*$C3085/365)+MAR1!$D$7*SIN(2*PI()*$C3085/365)</f>
        <v/>
      </c>
      <c r="N3085" s="7">
        <f>F3085-K3085</f>
        <v/>
      </c>
      <c r="O3085" s="7">
        <f>G3085-L3085</f>
        <v/>
      </c>
      <c r="P3085" s="7">
        <f>H3085-M3085</f>
        <v/>
      </c>
      <c r="Q3085" s="7">
        <f>IF($I3085=1,(N3085-MAR1!$B$11)/MAR1!$D$11,(N3085-MAR1!$C$11)/MAR1!$E$11)</f>
        <v/>
      </c>
      <c r="R3085" s="7">
        <f>IF($I3085=1,(O3085-MAR1!$B$12)/MAR1!$D$12,(O3085-MAR1!$C$12)/MAR1!$E$12)</f>
        <v/>
      </c>
      <c r="S3085" s="7">
        <f>IF($I3085=1,(P3085-MAR1!$B$13)/MAR1!$D$13,(P3085-MAR1!$C$13)/MAR1!$E$13)</f>
        <v/>
      </c>
    </row>
    <row r="3086">
      <c r="A3086" s="5" t="n">
        <v>3085</v>
      </c>
      <c r="B3086" s="5" t="n">
        <v>9</v>
      </c>
      <c r="C3086" s="5" t="n">
        <v>165</v>
      </c>
      <c r="D3086" s="5" t="n">
        <v>6</v>
      </c>
      <c r="E3086" s="5" t="n">
        <v>0</v>
      </c>
      <c r="F3086" s="5" t="n">
        <v>37.8</v>
      </c>
      <c r="G3086" s="5" t="n">
        <v>26.5</v>
      </c>
      <c r="H3086" s="5" t="n">
        <v>21.13</v>
      </c>
      <c r="I3086" s="6">
        <f>IF(E3086&gt;=Markov!$B$3,1,0)</f>
        <v/>
      </c>
      <c r="J3086" s="6">
        <f>I3085</f>
        <v/>
      </c>
      <c r="K3086" s="7">
        <f>MAR1!$B$5+MAR1!$C$5*COS(2*PI()*$C3086/365)+MAR1!$D$5*SIN(2*PI()*$C3086/365)</f>
        <v/>
      </c>
      <c r="L3086" s="7">
        <f>MAR1!$B$6+MAR1!$C$6*COS(2*PI()*$C3086/365)+MAR1!$D$6*SIN(2*PI()*$C3086/365)</f>
        <v/>
      </c>
      <c r="M3086" s="7">
        <f>MAR1!$B$7+MAR1!$C$7*COS(2*PI()*$C3086/365)+MAR1!$D$7*SIN(2*PI()*$C3086/365)</f>
        <v/>
      </c>
      <c r="N3086" s="7">
        <f>F3086-K3086</f>
        <v/>
      </c>
      <c r="O3086" s="7">
        <f>G3086-L3086</f>
        <v/>
      </c>
      <c r="P3086" s="7">
        <f>H3086-M3086</f>
        <v/>
      </c>
      <c r="Q3086" s="7">
        <f>IF($I3086=1,(N3086-MAR1!$B$11)/MAR1!$D$11,(N3086-MAR1!$C$11)/MAR1!$E$11)</f>
        <v/>
      </c>
      <c r="R3086" s="7">
        <f>IF($I3086=1,(O3086-MAR1!$B$12)/MAR1!$D$12,(O3086-MAR1!$C$12)/MAR1!$E$12)</f>
        <v/>
      </c>
      <c r="S3086" s="7">
        <f>IF($I3086=1,(P3086-MAR1!$B$13)/MAR1!$D$13,(P3086-MAR1!$C$13)/MAR1!$E$13)</f>
        <v/>
      </c>
    </row>
    <row r="3087">
      <c r="A3087" s="5" t="n">
        <v>3086</v>
      </c>
      <c r="B3087" s="5" t="n">
        <v>9</v>
      </c>
      <c r="C3087" s="5" t="n">
        <v>166</v>
      </c>
      <c r="D3087" s="5" t="n">
        <v>6</v>
      </c>
      <c r="E3087" s="5" t="n">
        <v>0</v>
      </c>
      <c r="F3087" s="5" t="n">
        <v>36.8</v>
      </c>
      <c r="G3087" s="5" t="n">
        <v>26.8</v>
      </c>
      <c r="H3087" s="5" t="n">
        <v>18.18</v>
      </c>
      <c r="I3087" s="6">
        <f>IF(E3087&gt;=Markov!$B$3,1,0)</f>
        <v/>
      </c>
      <c r="J3087" s="6">
        <f>I3086</f>
        <v/>
      </c>
      <c r="K3087" s="7">
        <f>MAR1!$B$5+MAR1!$C$5*COS(2*PI()*$C3087/365)+MAR1!$D$5*SIN(2*PI()*$C3087/365)</f>
        <v/>
      </c>
      <c r="L3087" s="7">
        <f>MAR1!$B$6+MAR1!$C$6*COS(2*PI()*$C3087/365)+MAR1!$D$6*SIN(2*PI()*$C3087/365)</f>
        <v/>
      </c>
      <c r="M3087" s="7">
        <f>MAR1!$B$7+MAR1!$C$7*COS(2*PI()*$C3087/365)+MAR1!$D$7*SIN(2*PI()*$C3087/365)</f>
        <v/>
      </c>
      <c r="N3087" s="7">
        <f>F3087-K3087</f>
        <v/>
      </c>
      <c r="O3087" s="7">
        <f>G3087-L3087</f>
        <v/>
      </c>
      <c r="P3087" s="7">
        <f>H3087-M3087</f>
        <v/>
      </c>
      <c r="Q3087" s="7">
        <f>IF($I3087=1,(N3087-MAR1!$B$11)/MAR1!$D$11,(N3087-MAR1!$C$11)/MAR1!$E$11)</f>
        <v/>
      </c>
      <c r="R3087" s="7">
        <f>IF($I3087=1,(O3087-MAR1!$B$12)/MAR1!$D$12,(O3087-MAR1!$C$12)/MAR1!$E$12)</f>
        <v/>
      </c>
      <c r="S3087" s="7">
        <f>IF($I3087=1,(P3087-MAR1!$B$13)/MAR1!$D$13,(P3087-MAR1!$C$13)/MAR1!$E$13)</f>
        <v/>
      </c>
    </row>
    <row r="3088">
      <c r="A3088" s="5" t="n">
        <v>3087</v>
      </c>
      <c r="B3088" s="5" t="n">
        <v>9</v>
      </c>
      <c r="C3088" s="5" t="n">
        <v>167</v>
      </c>
      <c r="D3088" s="5" t="n">
        <v>6</v>
      </c>
      <c r="E3088" s="5" t="n">
        <v>8.1</v>
      </c>
      <c r="F3088" s="5" t="n">
        <v>32.5</v>
      </c>
      <c r="G3088" s="5" t="n">
        <v>25.1</v>
      </c>
      <c r="H3088" s="5" t="n">
        <v>9.52</v>
      </c>
      <c r="I3088" s="6">
        <f>IF(E3088&gt;=Markov!$B$3,1,0)</f>
        <v/>
      </c>
      <c r="J3088" s="6">
        <f>I3087</f>
        <v/>
      </c>
      <c r="K3088" s="7">
        <f>MAR1!$B$5+MAR1!$C$5*COS(2*PI()*$C3088/365)+MAR1!$D$5*SIN(2*PI()*$C3088/365)</f>
        <v/>
      </c>
      <c r="L3088" s="7">
        <f>MAR1!$B$6+MAR1!$C$6*COS(2*PI()*$C3088/365)+MAR1!$D$6*SIN(2*PI()*$C3088/365)</f>
        <v/>
      </c>
      <c r="M3088" s="7">
        <f>MAR1!$B$7+MAR1!$C$7*COS(2*PI()*$C3088/365)+MAR1!$D$7*SIN(2*PI()*$C3088/365)</f>
        <v/>
      </c>
      <c r="N3088" s="7">
        <f>F3088-K3088</f>
        <v/>
      </c>
      <c r="O3088" s="7">
        <f>G3088-L3088</f>
        <v/>
      </c>
      <c r="P3088" s="7">
        <f>H3088-M3088</f>
        <v/>
      </c>
      <c r="Q3088" s="7">
        <f>IF($I3088=1,(N3088-MAR1!$B$11)/MAR1!$D$11,(N3088-MAR1!$C$11)/MAR1!$E$11)</f>
        <v/>
      </c>
      <c r="R3088" s="7">
        <f>IF($I3088=1,(O3088-MAR1!$B$12)/MAR1!$D$12,(O3088-MAR1!$C$12)/MAR1!$E$12)</f>
        <v/>
      </c>
      <c r="S3088" s="7">
        <f>IF($I3088=1,(P3088-MAR1!$B$13)/MAR1!$D$13,(P3088-MAR1!$C$13)/MAR1!$E$13)</f>
        <v/>
      </c>
    </row>
    <row r="3089">
      <c r="A3089" s="5" t="n">
        <v>3088</v>
      </c>
      <c r="B3089" s="5" t="n">
        <v>9</v>
      </c>
      <c r="C3089" s="5" t="n">
        <v>168</v>
      </c>
      <c r="D3089" s="5" t="n">
        <v>6</v>
      </c>
      <c r="E3089" s="5" t="n">
        <v>28.7</v>
      </c>
      <c r="F3089" s="5" t="n">
        <v>32.1</v>
      </c>
      <c r="G3089" s="5" t="n">
        <v>24.7</v>
      </c>
      <c r="H3089" s="5" t="n">
        <v>11.84</v>
      </c>
      <c r="I3089" s="6">
        <f>IF(E3089&gt;=Markov!$B$3,1,0)</f>
        <v/>
      </c>
      <c r="J3089" s="6">
        <f>I3088</f>
        <v/>
      </c>
      <c r="K3089" s="7">
        <f>MAR1!$B$5+MAR1!$C$5*COS(2*PI()*$C3089/365)+MAR1!$D$5*SIN(2*PI()*$C3089/365)</f>
        <v/>
      </c>
      <c r="L3089" s="7">
        <f>MAR1!$B$6+MAR1!$C$6*COS(2*PI()*$C3089/365)+MAR1!$D$6*SIN(2*PI()*$C3089/365)</f>
        <v/>
      </c>
      <c r="M3089" s="7">
        <f>MAR1!$B$7+MAR1!$C$7*COS(2*PI()*$C3089/365)+MAR1!$D$7*SIN(2*PI()*$C3089/365)</f>
        <v/>
      </c>
      <c r="N3089" s="7">
        <f>F3089-K3089</f>
        <v/>
      </c>
      <c r="O3089" s="7">
        <f>G3089-L3089</f>
        <v/>
      </c>
      <c r="P3089" s="7">
        <f>H3089-M3089</f>
        <v/>
      </c>
      <c r="Q3089" s="7">
        <f>IF($I3089=1,(N3089-MAR1!$B$11)/MAR1!$D$11,(N3089-MAR1!$C$11)/MAR1!$E$11)</f>
        <v/>
      </c>
      <c r="R3089" s="7">
        <f>IF($I3089=1,(O3089-MAR1!$B$12)/MAR1!$D$12,(O3089-MAR1!$C$12)/MAR1!$E$12)</f>
        <v/>
      </c>
      <c r="S3089" s="7">
        <f>IF($I3089=1,(P3089-MAR1!$B$13)/MAR1!$D$13,(P3089-MAR1!$C$13)/MAR1!$E$13)</f>
        <v/>
      </c>
    </row>
    <row r="3090">
      <c r="A3090" s="5" t="n">
        <v>3089</v>
      </c>
      <c r="B3090" s="5" t="n">
        <v>9</v>
      </c>
      <c r="C3090" s="5" t="n">
        <v>169</v>
      </c>
      <c r="D3090" s="5" t="n">
        <v>6</v>
      </c>
      <c r="E3090" s="5" t="n">
        <v>24</v>
      </c>
      <c r="F3090" s="5" t="n">
        <v>32.1</v>
      </c>
      <c r="G3090" s="5" t="n">
        <v>26.1</v>
      </c>
      <c r="H3090" s="5" t="n">
        <v>16.14</v>
      </c>
      <c r="I3090" s="6">
        <f>IF(E3090&gt;=Markov!$B$3,1,0)</f>
        <v/>
      </c>
      <c r="J3090" s="6">
        <f>I3089</f>
        <v/>
      </c>
      <c r="K3090" s="7">
        <f>MAR1!$B$5+MAR1!$C$5*COS(2*PI()*$C3090/365)+MAR1!$D$5*SIN(2*PI()*$C3090/365)</f>
        <v/>
      </c>
      <c r="L3090" s="7">
        <f>MAR1!$B$6+MAR1!$C$6*COS(2*PI()*$C3090/365)+MAR1!$D$6*SIN(2*PI()*$C3090/365)</f>
        <v/>
      </c>
      <c r="M3090" s="7">
        <f>MAR1!$B$7+MAR1!$C$7*COS(2*PI()*$C3090/365)+MAR1!$D$7*SIN(2*PI()*$C3090/365)</f>
        <v/>
      </c>
      <c r="N3090" s="7">
        <f>F3090-K3090</f>
        <v/>
      </c>
      <c r="O3090" s="7">
        <f>G3090-L3090</f>
        <v/>
      </c>
      <c r="P3090" s="7">
        <f>H3090-M3090</f>
        <v/>
      </c>
      <c r="Q3090" s="7">
        <f>IF($I3090=1,(N3090-MAR1!$B$11)/MAR1!$D$11,(N3090-MAR1!$C$11)/MAR1!$E$11)</f>
        <v/>
      </c>
      <c r="R3090" s="7">
        <f>IF($I3090=1,(O3090-MAR1!$B$12)/MAR1!$D$12,(O3090-MAR1!$C$12)/MAR1!$E$12)</f>
        <v/>
      </c>
      <c r="S3090" s="7">
        <f>IF($I3090=1,(P3090-MAR1!$B$13)/MAR1!$D$13,(P3090-MAR1!$C$13)/MAR1!$E$13)</f>
        <v/>
      </c>
    </row>
    <row r="3091">
      <c r="A3091" s="5" t="n">
        <v>3090</v>
      </c>
      <c r="B3091" s="5" t="n">
        <v>9</v>
      </c>
      <c r="C3091" s="5" t="n">
        <v>170</v>
      </c>
      <c r="D3091" s="5" t="n">
        <v>6</v>
      </c>
      <c r="E3091" s="5" t="n">
        <v>0</v>
      </c>
      <c r="F3091" s="5" t="n">
        <v>36.7</v>
      </c>
      <c r="G3091" s="5" t="n">
        <v>26.4</v>
      </c>
      <c r="H3091" s="5" t="n">
        <v>20.7</v>
      </c>
      <c r="I3091" s="6">
        <f>IF(E3091&gt;=Markov!$B$3,1,0)</f>
        <v/>
      </c>
      <c r="J3091" s="6">
        <f>I3090</f>
        <v/>
      </c>
      <c r="K3091" s="7">
        <f>MAR1!$B$5+MAR1!$C$5*COS(2*PI()*$C3091/365)+MAR1!$D$5*SIN(2*PI()*$C3091/365)</f>
        <v/>
      </c>
      <c r="L3091" s="7">
        <f>MAR1!$B$6+MAR1!$C$6*COS(2*PI()*$C3091/365)+MAR1!$D$6*SIN(2*PI()*$C3091/365)</f>
        <v/>
      </c>
      <c r="M3091" s="7">
        <f>MAR1!$B$7+MAR1!$C$7*COS(2*PI()*$C3091/365)+MAR1!$D$7*SIN(2*PI()*$C3091/365)</f>
        <v/>
      </c>
      <c r="N3091" s="7">
        <f>F3091-K3091</f>
        <v/>
      </c>
      <c r="O3091" s="7">
        <f>G3091-L3091</f>
        <v/>
      </c>
      <c r="P3091" s="7">
        <f>H3091-M3091</f>
        <v/>
      </c>
      <c r="Q3091" s="7">
        <f>IF($I3091=1,(N3091-MAR1!$B$11)/MAR1!$D$11,(N3091-MAR1!$C$11)/MAR1!$E$11)</f>
        <v/>
      </c>
      <c r="R3091" s="7">
        <f>IF($I3091=1,(O3091-MAR1!$B$12)/MAR1!$D$12,(O3091-MAR1!$C$12)/MAR1!$E$12)</f>
        <v/>
      </c>
      <c r="S3091" s="7">
        <f>IF($I3091=1,(P3091-MAR1!$B$13)/MAR1!$D$13,(P3091-MAR1!$C$13)/MAR1!$E$13)</f>
        <v/>
      </c>
    </row>
    <row r="3092">
      <c r="A3092" s="5" t="n">
        <v>3091</v>
      </c>
      <c r="B3092" s="5" t="n">
        <v>9</v>
      </c>
      <c r="C3092" s="5" t="n">
        <v>171</v>
      </c>
      <c r="D3092" s="5" t="n">
        <v>6</v>
      </c>
      <c r="E3092" s="5" t="n">
        <v>0</v>
      </c>
      <c r="F3092" s="5" t="n">
        <v>36.1</v>
      </c>
      <c r="G3092" s="5" t="n">
        <v>27.4</v>
      </c>
      <c r="H3092" s="5" t="n">
        <v>23.14</v>
      </c>
      <c r="I3092" s="6">
        <f>IF(E3092&gt;=Markov!$B$3,1,0)</f>
        <v/>
      </c>
      <c r="J3092" s="6">
        <f>I3091</f>
        <v/>
      </c>
      <c r="K3092" s="7">
        <f>MAR1!$B$5+MAR1!$C$5*COS(2*PI()*$C3092/365)+MAR1!$D$5*SIN(2*PI()*$C3092/365)</f>
        <v/>
      </c>
      <c r="L3092" s="7">
        <f>MAR1!$B$6+MAR1!$C$6*COS(2*PI()*$C3092/365)+MAR1!$D$6*SIN(2*PI()*$C3092/365)</f>
        <v/>
      </c>
      <c r="M3092" s="7">
        <f>MAR1!$B$7+MAR1!$C$7*COS(2*PI()*$C3092/365)+MAR1!$D$7*SIN(2*PI()*$C3092/365)</f>
        <v/>
      </c>
      <c r="N3092" s="7">
        <f>F3092-K3092</f>
        <v/>
      </c>
      <c r="O3092" s="7">
        <f>G3092-L3092</f>
        <v/>
      </c>
      <c r="P3092" s="7">
        <f>H3092-M3092</f>
        <v/>
      </c>
      <c r="Q3092" s="7">
        <f>IF($I3092=1,(N3092-MAR1!$B$11)/MAR1!$D$11,(N3092-MAR1!$C$11)/MAR1!$E$11)</f>
        <v/>
      </c>
      <c r="R3092" s="7">
        <f>IF($I3092=1,(O3092-MAR1!$B$12)/MAR1!$D$12,(O3092-MAR1!$C$12)/MAR1!$E$12)</f>
        <v/>
      </c>
      <c r="S3092" s="7">
        <f>IF($I3092=1,(P3092-MAR1!$B$13)/MAR1!$D$13,(P3092-MAR1!$C$13)/MAR1!$E$13)</f>
        <v/>
      </c>
    </row>
    <row r="3093">
      <c r="A3093" s="5" t="n">
        <v>3092</v>
      </c>
      <c r="B3093" s="5" t="n">
        <v>9</v>
      </c>
      <c r="C3093" s="5" t="n">
        <v>172</v>
      </c>
      <c r="D3093" s="5" t="n">
        <v>6</v>
      </c>
      <c r="E3093" s="5" t="n">
        <v>32.3</v>
      </c>
      <c r="F3093" s="5" t="n">
        <v>35.5</v>
      </c>
      <c r="G3093" s="5" t="n">
        <v>26.6</v>
      </c>
      <c r="H3093" s="5" t="n">
        <v>19.6</v>
      </c>
      <c r="I3093" s="6">
        <f>IF(E3093&gt;=Markov!$B$3,1,0)</f>
        <v/>
      </c>
      <c r="J3093" s="6">
        <f>I3092</f>
        <v/>
      </c>
      <c r="K3093" s="7">
        <f>MAR1!$B$5+MAR1!$C$5*COS(2*PI()*$C3093/365)+MAR1!$D$5*SIN(2*PI()*$C3093/365)</f>
        <v/>
      </c>
      <c r="L3093" s="7">
        <f>MAR1!$B$6+MAR1!$C$6*COS(2*PI()*$C3093/365)+MAR1!$D$6*SIN(2*PI()*$C3093/365)</f>
        <v/>
      </c>
      <c r="M3093" s="7">
        <f>MAR1!$B$7+MAR1!$C$7*COS(2*PI()*$C3093/365)+MAR1!$D$7*SIN(2*PI()*$C3093/365)</f>
        <v/>
      </c>
      <c r="N3093" s="7">
        <f>F3093-K3093</f>
        <v/>
      </c>
      <c r="O3093" s="7">
        <f>G3093-L3093</f>
        <v/>
      </c>
      <c r="P3093" s="7">
        <f>H3093-M3093</f>
        <v/>
      </c>
      <c r="Q3093" s="7">
        <f>IF($I3093=1,(N3093-MAR1!$B$11)/MAR1!$D$11,(N3093-MAR1!$C$11)/MAR1!$E$11)</f>
        <v/>
      </c>
      <c r="R3093" s="7">
        <f>IF($I3093=1,(O3093-MAR1!$B$12)/MAR1!$D$12,(O3093-MAR1!$C$12)/MAR1!$E$12)</f>
        <v/>
      </c>
      <c r="S3093" s="7">
        <f>IF($I3093=1,(P3093-MAR1!$B$13)/MAR1!$D$13,(P3093-MAR1!$C$13)/MAR1!$E$13)</f>
        <v/>
      </c>
    </row>
    <row r="3094">
      <c r="A3094" s="5" t="n">
        <v>3093</v>
      </c>
      <c r="B3094" s="5" t="n">
        <v>9</v>
      </c>
      <c r="C3094" s="5" t="n">
        <v>173</v>
      </c>
      <c r="D3094" s="5" t="n">
        <v>6</v>
      </c>
      <c r="E3094" s="5" t="n">
        <v>0</v>
      </c>
      <c r="F3094" s="5" t="n">
        <v>37.9</v>
      </c>
      <c r="G3094" s="5" t="n">
        <v>26.6</v>
      </c>
      <c r="H3094" s="5" t="n">
        <v>21.88</v>
      </c>
      <c r="I3094" s="6">
        <f>IF(E3094&gt;=Markov!$B$3,1,0)</f>
        <v/>
      </c>
      <c r="J3094" s="6">
        <f>I3093</f>
        <v/>
      </c>
      <c r="K3094" s="7">
        <f>MAR1!$B$5+MAR1!$C$5*COS(2*PI()*$C3094/365)+MAR1!$D$5*SIN(2*PI()*$C3094/365)</f>
        <v/>
      </c>
      <c r="L3094" s="7">
        <f>MAR1!$B$6+MAR1!$C$6*COS(2*PI()*$C3094/365)+MAR1!$D$6*SIN(2*PI()*$C3094/365)</f>
        <v/>
      </c>
      <c r="M3094" s="7">
        <f>MAR1!$B$7+MAR1!$C$7*COS(2*PI()*$C3094/365)+MAR1!$D$7*SIN(2*PI()*$C3094/365)</f>
        <v/>
      </c>
      <c r="N3094" s="7">
        <f>F3094-K3094</f>
        <v/>
      </c>
      <c r="O3094" s="7">
        <f>G3094-L3094</f>
        <v/>
      </c>
      <c r="P3094" s="7">
        <f>H3094-M3094</f>
        <v/>
      </c>
      <c r="Q3094" s="7">
        <f>IF($I3094=1,(N3094-MAR1!$B$11)/MAR1!$D$11,(N3094-MAR1!$C$11)/MAR1!$E$11)</f>
        <v/>
      </c>
      <c r="R3094" s="7">
        <f>IF($I3094=1,(O3094-MAR1!$B$12)/MAR1!$D$12,(O3094-MAR1!$C$12)/MAR1!$E$12)</f>
        <v/>
      </c>
      <c r="S3094" s="7">
        <f>IF($I3094=1,(P3094-MAR1!$B$13)/MAR1!$D$13,(P3094-MAR1!$C$13)/MAR1!$E$13)</f>
        <v/>
      </c>
    </row>
    <row r="3095">
      <c r="A3095" s="5" t="n">
        <v>3094</v>
      </c>
      <c r="B3095" s="5" t="n">
        <v>9</v>
      </c>
      <c r="C3095" s="5" t="n">
        <v>174</v>
      </c>
      <c r="D3095" s="5" t="n">
        <v>6</v>
      </c>
      <c r="E3095" s="5" t="n">
        <v>0</v>
      </c>
      <c r="F3095" s="5" t="n">
        <v>36</v>
      </c>
      <c r="G3095" s="5" t="n">
        <v>28.4</v>
      </c>
      <c r="H3095" s="5" t="n">
        <v>24.09</v>
      </c>
      <c r="I3095" s="6">
        <f>IF(E3095&gt;=Markov!$B$3,1,0)</f>
        <v/>
      </c>
      <c r="J3095" s="6">
        <f>I3094</f>
        <v/>
      </c>
      <c r="K3095" s="7">
        <f>MAR1!$B$5+MAR1!$C$5*COS(2*PI()*$C3095/365)+MAR1!$D$5*SIN(2*PI()*$C3095/365)</f>
        <v/>
      </c>
      <c r="L3095" s="7">
        <f>MAR1!$B$6+MAR1!$C$6*COS(2*PI()*$C3095/365)+MAR1!$D$6*SIN(2*PI()*$C3095/365)</f>
        <v/>
      </c>
      <c r="M3095" s="7">
        <f>MAR1!$B$7+MAR1!$C$7*COS(2*PI()*$C3095/365)+MAR1!$D$7*SIN(2*PI()*$C3095/365)</f>
        <v/>
      </c>
      <c r="N3095" s="7">
        <f>F3095-K3095</f>
        <v/>
      </c>
      <c r="O3095" s="7">
        <f>G3095-L3095</f>
        <v/>
      </c>
      <c r="P3095" s="7">
        <f>H3095-M3095</f>
        <v/>
      </c>
      <c r="Q3095" s="7">
        <f>IF($I3095=1,(N3095-MAR1!$B$11)/MAR1!$D$11,(N3095-MAR1!$C$11)/MAR1!$E$11)</f>
        <v/>
      </c>
      <c r="R3095" s="7">
        <f>IF($I3095=1,(O3095-MAR1!$B$12)/MAR1!$D$12,(O3095-MAR1!$C$12)/MAR1!$E$12)</f>
        <v/>
      </c>
      <c r="S3095" s="7">
        <f>IF($I3095=1,(P3095-MAR1!$B$13)/MAR1!$D$13,(P3095-MAR1!$C$13)/MAR1!$E$13)</f>
        <v/>
      </c>
    </row>
    <row r="3096">
      <c r="A3096" s="5" t="n">
        <v>3095</v>
      </c>
      <c r="B3096" s="5" t="n">
        <v>9</v>
      </c>
      <c r="C3096" s="5" t="n">
        <v>175</v>
      </c>
      <c r="D3096" s="5" t="n">
        <v>6</v>
      </c>
      <c r="E3096" s="5" t="n">
        <v>0</v>
      </c>
      <c r="F3096" s="5" t="n">
        <v>37.3</v>
      </c>
      <c r="G3096" s="5" t="n">
        <v>27.8</v>
      </c>
      <c r="H3096" s="5" t="n">
        <v>22.25</v>
      </c>
      <c r="I3096" s="6">
        <f>IF(E3096&gt;=Markov!$B$3,1,0)</f>
        <v/>
      </c>
      <c r="J3096" s="6">
        <f>I3095</f>
        <v/>
      </c>
      <c r="K3096" s="7">
        <f>MAR1!$B$5+MAR1!$C$5*COS(2*PI()*$C3096/365)+MAR1!$D$5*SIN(2*PI()*$C3096/365)</f>
        <v/>
      </c>
      <c r="L3096" s="7">
        <f>MAR1!$B$6+MAR1!$C$6*COS(2*PI()*$C3096/365)+MAR1!$D$6*SIN(2*PI()*$C3096/365)</f>
        <v/>
      </c>
      <c r="M3096" s="7">
        <f>MAR1!$B$7+MAR1!$C$7*COS(2*PI()*$C3096/365)+MAR1!$D$7*SIN(2*PI()*$C3096/365)</f>
        <v/>
      </c>
      <c r="N3096" s="7">
        <f>F3096-K3096</f>
        <v/>
      </c>
      <c r="O3096" s="7">
        <f>G3096-L3096</f>
        <v/>
      </c>
      <c r="P3096" s="7">
        <f>H3096-M3096</f>
        <v/>
      </c>
      <c r="Q3096" s="7">
        <f>IF($I3096=1,(N3096-MAR1!$B$11)/MAR1!$D$11,(N3096-MAR1!$C$11)/MAR1!$E$11)</f>
        <v/>
      </c>
      <c r="R3096" s="7">
        <f>IF($I3096=1,(O3096-MAR1!$B$12)/MAR1!$D$12,(O3096-MAR1!$C$12)/MAR1!$E$12)</f>
        <v/>
      </c>
      <c r="S3096" s="7">
        <f>IF($I3096=1,(P3096-MAR1!$B$13)/MAR1!$D$13,(P3096-MAR1!$C$13)/MAR1!$E$13)</f>
        <v/>
      </c>
    </row>
    <row r="3097">
      <c r="A3097" s="5" t="n">
        <v>3096</v>
      </c>
      <c r="B3097" s="5" t="n">
        <v>9</v>
      </c>
      <c r="C3097" s="5" t="n">
        <v>176</v>
      </c>
      <c r="D3097" s="5" t="n">
        <v>6</v>
      </c>
      <c r="E3097" s="5" t="n">
        <v>0</v>
      </c>
      <c r="F3097" s="5" t="n">
        <v>38.1</v>
      </c>
      <c r="G3097" s="5" t="n">
        <v>29.8</v>
      </c>
      <c r="H3097" s="5" t="n">
        <v>24.9</v>
      </c>
      <c r="I3097" s="6">
        <f>IF(E3097&gt;=Markov!$B$3,1,0)</f>
        <v/>
      </c>
      <c r="J3097" s="6">
        <f>I3096</f>
        <v/>
      </c>
      <c r="K3097" s="7">
        <f>MAR1!$B$5+MAR1!$C$5*COS(2*PI()*$C3097/365)+MAR1!$D$5*SIN(2*PI()*$C3097/365)</f>
        <v/>
      </c>
      <c r="L3097" s="7">
        <f>MAR1!$B$6+MAR1!$C$6*COS(2*PI()*$C3097/365)+MAR1!$D$6*SIN(2*PI()*$C3097/365)</f>
        <v/>
      </c>
      <c r="M3097" s="7">
        <f>MAR1!$B$7+MAR1!$C$7*COS(2*PI()*$C3097/365)+MAR1!$D$7*SIN(2*PI()*$C3097/365)</f>
        <v/>
      </c>
      <c r="N3097" s="7">
        <f>F3097-K3097</f>
        <v/>
      </c>
      <c r="O3097" s="7">
        <f>G3097-L3097</f>
        <v/>
      </c>
      <c r="P3097" s="7">
        <f>H3097-M3097</f>
        <v/>
      </c>
      <c r="Q3097" s="7">
        <f>IF($I3097=1,(N3097-MAR1!$B$11)/MAR1!$D$11,(N3097-MAR1!$C$11)/MAR1!$E$11)</f>
        <v/>
      </c>
      <c r="R3097" s="7">
        <f>IF($I3097=1,(O3097-MAR1!$B$12)/MAR1!$D$12,(O3097-MAR1!$C$12)/MAR1!$E$12)</f>
        <v/>
      </c>
      <c r="S3097" s="7">
        <f>IF($I3097=1,(P3097-MAR1!$B$13)/MAR1!$D$13,(P3097-MAR1!$C$13)/MAR1!$E$13)</f>
        <v/>
      </c>
    </row>
    <row r="3098">
      <c r="A3098" s="5" t="n">
        <v>3097</v>
      </c>
      <c r="B3098" s="5" t="n">
        <v>9</v>
      </c>
      <c r="C3098" s="5" t="n">
        <v>177</v>
      </c>
      <c r="D3098" s="5" t="n">
        <v>6</v>
      </c>
      <c r="E3098" s="5" t="n">
        <v>0</v>
      </c>
      <c r="F3098" s="5" t="n">
        <v>39</v>
      </c>
      <c r="G3098" s="5" t="n">
        <v>30.2</v>
      </c>
      <c r="H3098" s="5" t="n">
        <v>20.88</v>
      </c>
      <c r="I3098" s="6">
        <f>IF(E3098&gt;=Markov!$B$3,1,0)</f>
        <v/>
      </c>
      <c r="J3098" s="6">
        <f>I3097</f>
        <v/>
      </c>
      <c r="K3098" s="7">
        <f>MAR1!$B$5+MAR1!$C$5*COS(2*PI()*$C3098/365)+MAR1!$D$5*SIN(2*PI()*$C3098/365)</f>
        <v/>
      </c>
      <c r="L3098" s="7">
        <f>MAR1!$B$6+MAR1!$C$6*COS(2*PI()*$C3098/365)+MAR1!$D$6*SIN(2*PI()*$C3098/365)</f>
        <v/>
      </c>
      <c r="M3098" s="7">
        <f>MAR1!$B$7+MAR1!$C$7*COS(2*PI()*$C3098/365)+MAR1!$D$7*SIN(2*PI()*$C3098/365)</f>
        <v/>
      </c>
      <c r="N3098" s="7">
        <f>F3098-K3098</f>
        <v/>
      </c>
      <c r="O3098" s="7">
        <f>G3098-L3098</f>
        <v/>
      </c>
      <c r="P3098" s="7">
        <f>H3098-M3098</f>
        <v/>
      </c>
      <c r="Q3098" s="7">
        <f>IF($I3098=1,(N3098-MAR1!$B$11)/MAR1!$D$11,(N3098-MAR1!$C$11)/MAR1!$E$11)</f>
        <v/>
      </c>
      <c r="R3098" s="7">
        <f>IF($I3098=1,(O3098-MAR1!$B$12)/MAR1!$D$12,(O3098-MAR1!$C$12)/MAR1!$E$12)</f>
        <v/>
      </c>
      <c r="S3098" s="7">
        <f>IF($I3098=1,(P3098-MAR1!$B$13)/MAR1!$D$13,(P3098-MAR1!$C$13)/MAR1!$E$13)</f>
        <v/>
      </c>
    </row>
    <row r="3099">
      <c r="A3099" s="5" t="n">
        <v>3098</v>
      </c>
      <c r="B3099" s="5" t="n">
        <v>9</v>
      </c>
      <c r="C3099" s="5" t="n">
        <v>178</v>
      </c>
      <c r="D3099" s="5" t="n">
        <v>6</v>
      </c>
      <c r="E3099" s="5" t="n">
        <v>0</v>
      </c>
      <c r="F3099" s="5" t="n">
        <v>36.5</v>
      </c>
      <c r="G3099" s="5" t="n">
        <v>28.7</v>
      </c>
      <c r="H3099" s="5" t="n">
        <v>16.66</v>
      </c>
      <c r="I3099" s="6">
        <f>IF(E3099&gt;=Markov!$B$3,1,0)</f>
        <v/>
      </c>
      <c r="J3099" s="6">
        <f>I3098</f>
        <v/>
      </c>
      <c r="K3099" s="7">
        <f>MAR1!$B$5+MAR1!$C$5*COS(2*PI()*$C3099/365)+MAR1!$D$5*SIN(2*PI()*$C3099/365)</f>
        <v/>
      </c>
      <c r="L3099" s="7">
        <f>MAR1!$B$6+MAR1!$C$6*COS(2*PI()*$C3099/365)+MAR1!$D$6*SIN(2*PI()*$C3099/365)</f>
        <v/>
      </c>
      <c r="M3099" s="7">
        <f>MAR1!$B$7+MAR1!$C$7*COS(2*PI()*$C3099/365)+MAR1!$D$7*SIN(2*PI()*$C3099/365)</f>
        <v/>
      </c>
      <c r="N3099" s="7">
        <f>F3099-K3099</f>
        <v/>
      </c>
      <c r="O3099" s="7">
        <f>G3099-L3099</f>
        <v/>
      </c>
      <c r="P3099" s="7">
        <f>H3099-M3099</f>
        <v/>
      </c>
      <c r="Q3099" s="7">
        <f>IF($I3099=1,(N3099-MAR1!$B$11)/MAR1!$D$11,(N3099-MAR1!$C$11)/MAR1!$E$11)</f>
        <v/>
      </c>
      <c r="R3099" s="7">
        <f>IF($I3099=1,(O3099-MAR1!$B$12)/MAR1!$D$12,(O3099-MAR1!$C$12)/MAR1!$E$12)</f>
        <v/>
      </c>
      <c r="S3099" s="7">
        <f>IF($I3099=1,(P3099-MAR1!$B$13)/MAR1!$D$13,(P3099-MAR1!$C$13)/MAR1!$E$13)</f>
        <v/>
      </c>
    </row>
    <row r="3100">
      <c r="A3100" s="5" t="n">
        <v>3099</v>
      </c>
      <c r="B3100" s="5" t="n">
        <v>9</v>
      </c>
      <c r="C3100" s="5" t="n">
        <v>179</v>
      </c>
      <c r="D3100" s="5" t="n">
        <v>6</v>
      </c>
      <c r="E3100" s="5" t="n">
        <v>0</v>
      </c>
      <c r="F3100" s="5" t="n">
        <v>36.4</v>
      </c>
      <c r="G3100" s="5" t="n">
        <v>27.7</v>
      </c>
      <c r="H3100" s="5" t="n">
        <v>19.84</v>
      </c>
      <c r="I3100" s="6">
        <f>IF(E3100&gt;=Markov!$B$3,1,0)</f>
        <v/>
      </c>
      <c r="J3100" s="6">
        <f>I3099</f>
        <v/>
      </c>
      <c r="K3100" s="7">
        <f>MAR1!$B$5+MAR1!$C$5*COS(2*PI()*$C3100/365)+MAR1!$D$5*SIN(2*PI()*$C3100/365)</f>
        <v/>
      </c>
      <c r="L3100" s="7">
        <f>MAR1!$B$6+MAR1!$C$6*COS(2*PI()*$C3100/365)+MAR1!$D$6*SIN(2*PI()*$C3100/365)</f>
        <v/>
      </c>
      <c r="M3100" s="7">
        <f>MAR1!$B$7+MAR1!$C$7*COS(2*PI()*$C3100/365)+MAR1!$D$7*SIN(2*PI()*$C3100/365)</f>
        <v/>
      </c>
      <c r="N3100" s="7">
        <f>F3100-K3100</f>
        <v/>
      </c>
      <c r="O3100" s="7">
        <f>G3100-L3100</f>
        <v/>
      </c>
      <c r="P3100" s="7">
        <f>H3100-M3100</f>
        <v/>
      </c>
      <c r="Q3100" s="7">
        <f>IF($I3100=1,(N3100-MAR1!$B$11)/MAR1!$D$11,(N3100-MAR1!$C$11)/MAR1!$E$11)</f>
        <v/>
      </c>
      <c r="R3100" s="7">
        <f>IF($I3100=1,(O3100-MAR1!$B$12)/MAR1!$D$12,(O3100-MAR1!$C$12)/MAR1!$E$12)</f>
        <v/>
      </c>
      <c r="S3100" s="7">
        <f>IF($I3100=1,(P3100-MAR1!$B$13)/MAR1!$D$13,(P3100-MAR1!$C$13)/MAR1!$E$13)</f>
        <v/>
      </c>
    </row>
    <row r="3101">
      <c r="A3101" s="5" t="n">
        <v>3100</v>
      </c>
      <c r="B3101" s="5" t="n">
        <v>9</v>
      </c>
      <c r="C3101" s="5" t="n">
        <v>180</v>
      </c>
      <c r="D3101" s="5" t="n">
        <v>6</v>
      </c>
      <c r="E3101" s="5" t="n">
        <v>0</v>
      </c>
      <c r="F3101" s="5" t="n">
        <v>35.5</v>
      </c>
      <c r="G3101" s="5" t="n">
        <v>26.3</v>
      </c>
      <c r="H3101" s="5" t="n">
        <v>21.87</v>
      </c>
      <c r="I3101" s="6">
        <f>IF(E3101&gt;=Markov!$B$3,1,0)</f>
        <v/>
      </c>
      <c r="J3101" s="6">
        <f>I3100</f>
        <v/>
      </c>
      <c r="K3101" s="7">
        <f>MAR1!$B$5+MAR1!$C$5*COS(2*PI()*$C3101/365)+MAR1!$D$5*SIN(2*PI()*$C3101/365)</f>
        <v/>
      </c>
      <c r="L3101" s="7">
        <f>MAR1!$B$6+MAR1!$C$6*COS(2*PI()*$C3101/365)+MAR1!$D$6*SIN(2*PI()*$C3101/365)</f>
        <v/>
      </c>
      <c r="M3101" s="7">
        <f>MAR1!$B$7+MAR1!$C$7*COS(2*PI()*$C3101/365)+MAR1!$D$7*SIN(2*PI()*$C3101/365)</f>
        <v/>
      </c>
      <c r="N3101" s="7">
        <f>F3101-K3101</f>
        <v/>
      </c>
      <c r="O3101" s="7">
        <f>G3101-L3101</f>
        <v/>
      </c>
      <c r="P3101" s="7">
        <f>H3101-M3101</f>
        <v/>
      </c>
      <c r="Q3101" s="7">
        <f>IF($I3101=1,(N3101-MAR1!$B$11)/MAR1!$D$11,(N3101-MAR1!$C$11)/MAR1!$E$11)</f>
        <v/>
      </c>
      <c r="R3101" s="7">
        <f>IF($I3101=1,(O3101-MAR1!$B$12)/MAR1!$D$12,(O3101-MAR1!$C$12)/MAR1!$E$12)</f>
        <v/>
      </c>
      <c r="S3101" s="7">
        <f>IF($I3101=1,(P3101-MAR1!$B$13)/MAR1!$D$13,(P3101-MAR1!$C$13)/MAR1!$E$13)</f>
        <v/>
      </c>
    </row>
    <row r="3102">
      <c r="A3102" s="5" t="n">
        <v>3101</v>
      </c>
      <c r="B3102" s="5" t="n">
        <v>9</v>
      </c>
      <c r="C3102" s="5" t="n">
        <v>181</v>
      </c>
      <c r="D3102" s="5" t="n">
        <v>6</v>
      </c>
      <c r="E3102" s="5" t="n">
        <v>0</v>
      </c>
      <c r="F3102" s="5" t="n">
        <v>36.3</v>
      </c>
      <c r="G3102" s="5" t="n">
        <v>27.1</v>
      </c>
      <c r="H3102" s="5" t="n">
        <v>21.55</v>
      </c>
      <c r="I3102" s="6">
        <f>IF(E3102&gt;=Markov!$B$3,1,0)</f>
        <v/>
      </c>
      <c r="J3102" s="6">
        <f>I3101</f>
        <v/>
      </c>
      <c r="K3102" s="7">
        <f>MAR1!$B$5+MAR1!$C$5*COS(2*PI()*$C3102/365)+MAR1!$D$5*SIN(2*PI()*$C3102/365)</f>
        <v/>
      </c>
      <c r="L3102" s="7">
        <f>MAR1!$B$6+MAR1!$C$6*COS(2*PI()*$C3102/365)+MAR1!$D$6*SIN(2*PI()*$C3102/365)</f>
        <v/>
      </c>
      <c r="M3102" s="7">
        <f>MAR1!$B$7+MAR1!$C$7*COS(2*PI()*$C3102/365)+MAR1!$D$7*SIN(2*PI()*$C3102/365)</f>
        <v/>
      </c>
      <c r="N3102" s="7">
        <f>F3102-K3102</f>
        <v/>
      </c>
      <c r="O3102" s="7">
        <f>G3102-L3102</f>
        <v/>
      </c>
      <c r="P3102" s="7">
        <f>H3102-M3102</f>
        <v/>
      </c>
      <c r="Q3102" s="7">
        <f>IF($I3102=1,(N3102-MAR1!$B$11)/MAR1!$D$11,(N3102-MAR1!$C$11)/MAR1!$E$11)</f>
        <v/>
      </c>
      <c r="R3102" s="7">
        <f>IF($I3102=1,(O3102-MAR1!$B$12)/MAR1!$D$12,(O3102-MAR1!$C$12)/MAR1!$E$12)</f>
        <v/>
      </c>
      <c r="S3102" s="7">
        <f>IF($I3102=1,(P3102-MAR1!$B$13)/MAR1!$D$13,(P3102-MAR1!$C$13)/MAR1!$E$13)</f>
        <v/>
      </c>
    </row>
    <row r="3103">
      <c r="A3103" s="5" t="n">
        <v>3102</v>
      </c>
      <c r="B3103" s="5" t="n">
        <v>9</v>
      </c>
      <c r="C3103" s="5" t="n">
        <v>182</v>
      </c>
      <c r="D3103" s="5" t="n">
        <v>7</v>
      </c>
      <c r="E3103" s="5" t="n">
        <v>0</v>
      </c>
      <c r="F3103" s="5" t="n">
        <v>38.8</v>
      </c>
      <c r="G3103" s="5" t="n">
        <v>28.3</v>
      </c>
      <c r="H3103" s="5" t="n">
        <v>21.12</v>
      </c>
      <c r="I3103" s="6">
        <f>IF(E3103&gt;=Markov!$B$3,1,0)</f>
        <v/>
      </c>
      <c r="J3103" s="6">
        <f>I3102</f>
        <v/>
      </c>
      <c r="K3103" s="7">
        <f>MAR1!$B$5+MAR1!$C$5*COS(2*PI()*$C3103/365)+MAR1!$D$5*SIN(2*PI()*$C3103/365)</f>
        <v/>
      </c>
      <c r="L3103" s="7">
        <f>MAR1!$B$6+MAR1!$C$6*COS(2*PI()*$C3103/365)+MAR1!$D$6*SIN(2*PI()*$C3103/365)</f>
        <v/>
      </c>
      <c r="M3103" s="7">
        <f>MAR1!$B$7+MAR1!$C$7*COS(2*PI()*$C3103/365)+MAR1!$D$7*SIN(2*PI()*$C3103/365)</f>
        <v/>
      </c>
      <c r="N3103" s="7">
        <f>F3103-K3103</f>
        <v/>
      </c>
      <c r="O3103" s="7">
        <f>G3103-L3103</f>
        <v/>
      </c>
      <c r="P3103" s="7">
        <f>H3103-M3103</f>
        <v/>
      </c>
      <c r="Q3103" s="7">
        <f>IF($I3103=1,(N3103-MAR1!$B$11)/MAR1!$D$11,(N3103-MAR1!$C$11)/MAR1!$E$11)</f>
        <v/>
      </c>
      <c r="R3103" s="7">
        <f>IF($I3103=1,(O3103-MAR1!$B$12)/MAR1!$D$12,(O3103-MAR1!$C$12)/MAR1!$E$12)</f>
        <v/>
      </c>
      <c r="S3103" s="7">
        <f>IF($I3103=1,(P3103-MAR1!$B$13)/MAR1!$D$13,(P3103-MAR1!$C$13)/MAR1!$E$13)</f>
        <v/>
      </c>
    </row>
    <row r="3104">
      <c r="A3104" s="5" t="n">
        <v>3103</v>
      </c>
      <c r="B3104" s="5" t="n">
        <v>9</v>
      </c>
      <c r="C3104" s="5" t="n">
        <v>183</v>
      </c>
      <c r="D3104" s="5" t="n">
        <v>7</v>
      </c>
      <c r="E3104" s="5" t="n">
        <v>3.3</v>
      </c>
      <c r="F3104" s="5" t="n">
        <v>34.1</v>
      </c>
      <c r="G3104" s="5" t="n">
        <v>27.5</v>
      </c>
      <c r="H3104" s="5" t="n">
        <v>17.8</v>
      </c>
      <c r="I3104" s="6">
        <f>IF(E3104&gt;=Markov!$B$3,1,0)</f>
        <v/>
      </c>
      <c r="J3104" s="6">
        <f>I3103</f>
        <v/>
      </c>
      <c r="K3104" s="7">
        <f>MAR1!$B$5+MAR1!$C$5*COS(2*PI()*$C3104/365)+MAR1!$D$5*SIN(2*PI()*$C3104/365)</f>
        <v/>
      </c>
      <c r="L3104" s="7">
        <f>MAR1!$B$6+MAR1!$C$6*COS(2*PI()*$C3104/365)+MAR1!$D$6*SIN(2*PI()*$C3104/365)</f>
        <v/>
      </c>
      <c r="M3104" s="7">
        <f>MAR1!$B$7+MAR1!$C$7*COS(2*PI()*$C3104/365)+MAR1!$D$7*SIN(2*PI()*$C3104/365)</f>
        <v/>
      </c>
      <c r="N3104" s="7">
        <f>F3104-K3104</f>
        <v/>
      </c>
      <c r="O3104" s="7">
        <f>G3104-L3104</f>
        <v/>
      </c>
      <c r="P3104" s="7">
        <f>H3104-M3104</f>
        <v/>
      </c>
      <c r="Q3104" s="7">
        <f>IF($I3104=1,(N3104-MAR1!$B$11)/MAR1!$D$11,(N3104-MAR1!$C$11)/MAR1!$E$11)</f>
        <v/>
      </c>
      <c r="R3104" s="7">
        <f>IF($I3104=1,(O3104-MAR1!$B$12)/MAR1!$D$12,(O3104-MAR1!$C$12)/MAR1!$E$12)</f>
        <v/>
      </c>
      <c r="S3104" s="7">
        <f>IF($I3104=1,(P3104-MAR1!$B$13)/MAR1!$D$13,(P3104-MAR1!$C$13)/MAR1!$E$13)</f>
        <v/>
      </c>
    </row>
    <row r="3105">
      <c r="A3105" s="5" t="n">
        <v>3104</v>
      </c>
      <c r="B3105" s="5" t="n">
        <v>9</v>
      </c>
      <c r="C3105" s="5" t="n">
        <v>184</v>
      </c>
      <c r="D3105" s="5" t="n">
        <v>7</v>
      </c>
      <c r="E3105" s="5" t="n">
        <v>66.09999999999999</v>
      </c>
      <c r="F3105" s="5" t="n">
        <v>32.7</v>
      </c>
      <c r="G3105" s="5" t="n">
        <v>26.4</v>
      </c>
      <c r="H3105" s="5" t="n">
        <v>13.21</v>
      </c>
      <c r="I3105" s="6">
        <f>IF(E3105&gt;=Markov!$B$3,1,0)</f>
        <v/>
      </c>
      <c r="J3105" s="6">
        <f>I3104</f>
        <v/>
      </c>
      <c r="K3105" s="7">
        <f>MAR1!$B$5+MAR1!$C$5*COS(2*PI()*$C3105/365)+MAR1!$D$5*SIN(2*PI()*$C3105/365)</f>
        <v/>
      </c>
      <c r="L3105" s="7">
        <f>MAR1!$B$6+MAR1!$C$6*COS(2*PI()*$C3105/365)+MAR1!$D$6*SIN(2*PI()*$C3105/365)</f>
        <v/>
      </c>
      <c r="M3105" s="7">
        <f>MAR1!$B$7+MAR1!$C$7*COS(2*PI()*$C3105/365)+MAR1!$D$7*SIN(2*PI()*$C3105/365)</f>
        <v/>
      </c>
      <c r="N3105" s="7">
        <f>F3105-K3105</f>
        <v/>
      </c>
      <c r="O3105" s="7">
        <f>G3105-L3105</f>
        <v/>
      </c>
      <c r="P3105" s="7">
        <f>H3105-M3105</f>
        <v/>
      </c>
      <c r="Q3105" s="7">
        <f>IF($I3105=1,(N3105-MAR1!$B$11)/MAR1!$D$11,(N3105-MAR1!$C$11)/MAR1!$E$11)</f>
        <v/>
      </c>
      <c r="R3105" s="7">
        <f>IF($I3105=1,(O3105-MAR1!$B$12)/MAR1!$D$12,(O3105-MAR1!$C$12)/MAR1!$E$12)</f>
        <v/>
      </c>
      <c r="S3105" s="7">
        <f>IF($I3105=1,(P3105-MAR1!$B$13)/MAR1!$D$13,(P3105-MAR1!$C$13)/MAR1!$E$13)</f>
        <v/>
      </c>
    </row>
    <row r="3106">
      <c r="A3106" s="5" t="n">
        <v>3105</v>
      </c>
      <c r="B3106" s="5" t="n">
        <v>9</v>
      </c>
      <c r="C3106" s="5" t="n">
        <v>185</v>
      </c>
      <c r="D3106" s="5" t="n">
        <v>7</v>
      </c>
      <c r="E3106" s="5" t="n">
        <v>0</v>
      </c>
      <c r="F3106" s="5" t="n">
        <v>36.3</v>
      </c>
      <c r="G3106" s="5" t="n">
        <v>28.2</v>
      </c>
      <c r="H3106" s="5" t="n">
        <v>21.84</v>
      </c>
      <c r="I3106" s="6">
        <f>IF(E3106&gt;=Markov!$B$3,1,0)</f>
        <v/>
      </c>
      <c r="J3106" s="6">
        <f>I3105</f>
        <v/>
      </c>
      <c r="K3106" s="7">
        <f>MAR1!$B$5+MAR1!$C$5*COS(2*PI()*$C3106/365)+MAR1!$D$5*SIN(2*PI()*$C3106/365)</f>
        <v/>
      </c>
      <c r="L3106" s="7">
        <f>MAR1!$B$6+MAR1!$C$6*COS(2*PI()*$C3106/365)+MAR1!$D$6*SIN(2*PI()*$C3106/365)</f>
        <v/>
      </c>
      <c r="M3106" s="7">
        <f>MAR1!$B$7+MAR1!$C$7*COS(2*PI()*$C3106/365)+MAR1!$D$7*SIN(2*PI()*$C3106/365)</f>
        <v/>
      </c>
      <c r="N3106" s="7">
        <f>F3106-K3106</f>
        <v/>
      </c>
      <c r="O3106" s="7">
        <f>G3106-L3106</f>
        <v/>
      </c>
      <c r="P3106" s="7">
        <f>H3106-M3106</f>
        <v/>
      </c>
      <c r="Q3106" s="7">
        <f>IF($I3106=1,(N3106-MAR1!$B$11)/MAR1!$D$11,(N3106-MAR1!$C$11)/MAR1!$E$11)</f>
        <v/>
      </c>
      <c r="R3106" s="7">
        <f>IF($I3106=1,(O3106-MAR1!$B$12)/MAR1!$D$12,(O3106-MAR1!$C$12)/MAR1!$E$12)</f>
        <v/>
      </c>
      <c r="S3106" s="7">
        <f>IF($I3106=1,(P3106-MAR1!$B$13)/MAR1!$D$13,(P3106-MAR1!$C$13)/MAR1!$E$13)</f>
        <v/>
      </c>
    </row>
    <row r="3107">
      <c r="A3107" s="5" t="n">
        <v>3106</v>
      </c>
      <c r="B3107" s="5" t="n">
        <v>9</v>
      </c>
      <c r="C3107" s="5" t="n">
        <v>186</v>
      </c>
      <c r="D3107" s="5" t="n">
        <v>7</v>
      </c>
      <c r="E3107" s="5" t="n">
        <v>0</v>
      </c>
      <c r="F3107" s="5" t="n">
        <v>37.4</v>
      </c>
      <c r="G3107" s="5" t="n">
        <v>28.7</v>
      </c>
      <c r="H3107" s="5" t="n">
        <v>19.24</v>
      </c>
      <c r="I3107" s="6">
        <f>IF(E3107&gt;=Markov!$B$3,1,0)</f>
        <v/>
      </c>
      <c r="J3107" s="6">
        <f>I3106</f>
        <v/>
      </c>
      <c r="K3107" s="7">
        <f>MAR1!$B$5+MAR1!$C$5*COS(2*PI()*$C3107/365)+MAR1!$D$5*SIN(2*PI()*$C3107/365)</f>
        <v/>
      </c>
      <c r="L3107" s="7">
        <f>MAR1!$B$6+MAR1!$C$6*COS(2*PI()*$C3107/365)+MAR1!$D$6*SIN(2*PI()*$C3107/365)</f>
        <v/>
      </c>
      <c r="M3107" s="7">
        <f>MAR1!$B$7+MAR1!$C$7*COS(2*PI()*$C3107/365)+MAR1!$D$7*SIN(2*PI()*$C3107/365)</f>
        <v/>
      </c>
      <c r="N3107" s="7">
        <f>F3107-K3107</f>
        <v/>
      </c>
      <c r="O3107" s="7">
        <f>G3107-L3107</f>
        <v/>
      </c>
      <c r="P3107" s="7">
        <f>H3107-M3107</f>
        <v/>
      </c>
      <c r="Q3107" s="7">
        <f>IF($I3107=1,(N3107-MAR1!$B$11)/MAR1!$D$11,(N3107-MAR1!$C$11)/MAR1!$E$11)</f>
        <v/>
      </c>
      <c r="R3107" s="7">
        <f>IF($I3107=1,(O3107-MAR1!$B$12)/MAR1!$D$12,(O3107-MAR1!$C$12)/MAR1!$E$12)</f>
        <v/>
      </c>
      <c r="S3107" s="7">
        <f>IF($I3107=1,(P3107-MAR1!$B$13)/MAR1!$D$13,(P3107-MAR1!$C$13)/MAR1!$E$13)</f>
        <v/>
      </c>
    </row>
    <row r="3108">
      <c r="A3108" s="5" t="n">
        <v>3107</v>
      </c>
      <c r="B3108" s="5" t="n">
        <v>9</v>
      </c>
      <c r="C3108" s="5" t="n">
        <v>187</v>
      </c>
      <c r="D3108" s="5" t="n">
        <v>7</v>
      </c>
      <c r="E3108" s="5" t="n">
        <v>10.7</v>
      </c>
      <c r="F3108" s="5" t="n">
        <v>34.6</v>
      </c>
      <c r="G3108" s="5" t="n">
        <v>27.3</v>
      </c>
      <c r="H3108" s="5" t="n">
        <v>15.86</v>
      </c>
      <c r="I3108" s="6">
        <f>IF(E3108&gt;=Markov!$B$3,1,0)</f>
        <v/>
      </c>
      <c r="J3108" s="6">
        <f>I3107</f>
        <v/>
      </c>
      <c r="K3108" s="7">
        <f>MAR1!$B$5+MAR1!$C$5*COS(2*PI()*$C3108/365)+MAR1!$D$5*SIN(2*PI()*$C3108/365)</f>
        <v/>
      </c>
      <c r="L3108" s="7">
        <f>MAR1!$B$6+MAR1!$C$6*COS(2*PI()*$C3108/365)+MAR1!$D$6*SIN(2*PI()*$C3108/365)</f>
        <v/>
      </c>
      <c r="M3108" s="7">
        <f>MAR1!$B$7+MAR1!$C$7*COS(2*PI()*$C3108/365)+MAR1!$D$7*SIN(2*PI()*$C3108/365)</f>
        <v/>
      </c>
      <c r="N3108" s="7">
        <f>F3108-K3108</f>
        <v/>
      </c>
      <c r="O3108" s="7">
        <f>G3108-L3108</f>
        <v/>
      </c>
      <c r="P3108" s="7">
        <f>H3108-M3108</f>
        <v/>
      </c>
      <c r="Q3108" s="7">
        <f>IF($I3108=1,(N3108-MAR1!$B$11)/MAR1!$D$11,(N3108-MAR1!$C$11)/MAR1!$E$11)</f>
        <v/>
      </c>
      <c r="R3108" s="7">
        <f>IF($I3108=1,(O3108-MAR1!$B$12)/MAR1!$D$12,(O3108-MAR1!$C$12)/MAR1!$E$12)</f>
        <v/>
      </c>
      <c r="S3108" s="7">
        <f>IF($I3108=1,(P3108-MAR1!$B$13)/MAR1!$D$13,(P3108-MAR1!$C$13)/MAR1!$E$13)</f>
        <v/>
      </c>
    </row>
    <row r="3109">
      <c r="A3109" s="5" t="n">
        <v>3108</v>
      </c>
      <c r="B3109" s="5" t="n">
        <v>9</v>
      </c>
      <c r="C3109" s="5" t="n">
        <v>188</v>
      </c>
      <c r="D3109" s="5" t="n">
        <v>7</v>
      </c>
      <c r="E3109" s="5" t="n">
        <v>11</v>
      </c>
      <c r="F3109" s="5" t="n">
        <v>34.2</v>
      </c>
      <c r="G3109" s="5" t="n">
        <v>27.5</v>
      </c>
      <c r="H3109" s="5" t="n">
        <v>15.09</v>
      </c>
      <c r="I3109" s="6">
        <f>IF(E3109&gt;=Markov!$B$3,1,0)</f>
        <v/>
      </c>
      <c r="J3109" s="6">
        <f>I3108</f>
        <v/>
      </c>
      <c r="K3109" s="7">
        <f>MAR1!$B$5+MAR1!$C$5*COS(2*PI()*$C3109/365)+MAR1!$D$5*SIN(2*PI()*$C3109/365)</f>
        <v/>
      </c>
      <c r="L3109" s="7">
        <f>MAR1!$B$6+MAR1!$C$6*COS(2*PI()*$C3109/365)+MAR1!$D$6*SIN(2*PI()*$C3109/365)</f>
        <v/>
      </c>
      <c r="M3109" s="7">
        <f>MAR1!$B$7+MAR1!$C$7*COS(2*PI()*$C3109/365)+MAR1!$D$7*SIN(2*PI()*$C3109/365)</f>
        <v/>
      </c>
      <c r="N3109" s="7">
        <f>F3109-K3109</f>
        <v/>
      </c>
      <c r="O3109" s="7">
        <f>G3109-L3109</f>
        <v/>
      </c>
      <c r="P3109" s="7">
        <f>H3109-M3109</f>
        <v/>
      </c>
      <c r="Q3109" s="7">
        <f>IF($I3109=1,(N3109-MAR1!$B$11)/MAR1!$D$11,(N3109-MAR1!$C$11)/MAR1!$E$11)</f>
        <v/>
      </c>
      <c r="R3109" s="7">
        <f>IF($I3109=1,(O3109-MAR1!$B$12)/MAR1!$D$12,(O3109-MAR1!$C$12)/MAR1!$E$12)</f>
        <v/>
      </c>
      <c r="S3109" s="7">
        <f>IF($I3109=1,(P3109-MAR1!$B$13)/MAR1!$D$13,(P3109-MAR1!$C$13)/MAR1!$E$13)</f>
        <v/>
      </c>
    </row>
    <row r="3110">
      <c r="A3110" s="5" t="n">
        <v>3109</v>
      </c>
      <c r="B3110" s="5" t="n">
        <v>9</v>
      </c>
      <c r="C3110" s="5" t="n">
        <v>189</v>
      </c>
      <c r="D3110" s="5" t="n">
        <v>7</v>
      </c>
      <c r="E3110" s="5" t="n">
        <v>0.1</v>
      </c>
      <c r="F3110" s="5" t="n">
        <v>33</v>
      </c>
      <c r="G3110" s="5" t="n">
        <v>26.6</v>
      </c>
      <c r="H3110" s="5" t="n">
        <v>21.37</v>
      </c>
      <c r="I3110" s="6">
        <f>IF(E3110&gt;=Markov!$B$3,1,0)</f>
        <v/>
      </c>
      <c r="J3110" s="6">
        <f>I3109</f>
        <v/>
      </c>
      <c r="K3110" s="7">
        <f>MAR1!$B$5+MAR1!$C$5*COS(2*PI()*$C3110/365)+MAR1!$D$5*SIN(2*PI()*$C3110/365)</f>
        <v/>
      </c>
      <c r="L3110" s="7">
        <f>MAR1!$B$6+MAR1!$C$6*COS(2*PI()*$C3110/365)+MAR1!$D$6*SIN(2*PI()*$C3110/365)</f>
        <v/>
      </c>
      <c r="M3110" s="7">
        <f>MAR1!$B$7+MAR1!$C$7*COS(2*PI()*$C3110/365)+MAR1!$D$7*SIN(2*PI()*$C3110/365)</f>
        <v/>
      </c>
      <c r="N3110" s="7">
        <f>F3110-K3110</f>
        <v/>
      </c>
      <c r="O3110" s="7">
        <f>G3110-L3110</f>
        <v/>
      </c>
      <c r="P3110" s="7">
        <f>H3110-M3110</f>
        <v/>
      </c>
      <c r="Q3110" s="7">
        <f>IF($I3110=1,(N3110-MAR1!$B$11)/MAR1!$D$11,(N3110-MAR1!$C$11)/MAR1!$E$11)</f>
        <v/>
      </c>
      <c r="R3110" s="7">
        <f>IF($I3110=1,(O3110-MAR1!$B$12)/MAR1!$D$12,(O3110-MAR1!$C$12)/MAR1!$E$12)</f>
        <v/>
      </c>
      <c r="S3110" s="7">
        <f>IF($I3110=1,(P3110-MAR1!$B$13)/MAR1!$D$13,(P3110-MAR1!$C$13)/MAR1!$E$13)</f>
        <v/>
      </c>
    </row>
    <row r="3111">
      <c r="A3111" s="5" t="n">
        <v>3110</v>
      </c>
      <c r="B3111" s="5" t="n">
        <v>9</v>
      </c>
      <c r="C3111" s="5" t="n">
        <v>190</v>
      </c>
      <c r="D3111" s="5" t="n">
        <v>7</v>
      </c>
      <c r="E3111" s="5" t="n">
        <v>6.8</v>
      </c>
      <c r="F3111" s="5" t="n">
        <v>33.7</v>
      </c>
      <c r="G3111" s="5" t="n">
        <v>26.8</v>
      </c>
      <c r="H3111" s="5" t="n">
        <v>18.96</v>
      </c>
      <c r="I3111" s="6">
        <f>IF(E3111&gt;=Markov!$B$3,1,0)</f>
        <v/>
      </c>
      <c r="J3111" s="6">
        <f>I3110</f>
        <v/>
      </c>
      <c r="K3111" s="7">
        <f>MAR1!$B$5+MAR1!$C$5*COS(2*PI()*$C3111/365)+MAR1!$D$5*SIN(2*PI()*$C3111/365)</f>
        <v/>
      </c>
      <c r="L3111" s="7">
        <f>MAR1!$B$6+MAR1!$C$6*COS(2*PI()*$C3111/365)+MAR1!$D$6*SIN(2*PI()*$C3111/365)</f>
        <v/>
      </c>
      <c r="M3111" s="7">
        <f>MAR1!$B$7+MAR1!$C$7*COS(2*PI()*$C3111/365)+MAR1!$D$7*SIN(2*PI()*$C3111/365)</f>
        <v/>
      </c>
      <c r="N3111" s="7">
        <f>F3111-K3111</f>
        <v/>
      </c>
      <c r="O3111" s="7">
        <f>G3111-L3111</f>
        <v/>
      </c>
      <c r="P3111" s="7">
        <f>H3111-M3111</f>
        <v/>
      </c>
      <c r="Q3111" s="7">
        <f>IF($I3111=1,(N3111-MAR1!$B$11)/MAR1!$D$11,(N3111-MAR1!$C$11)/MAR1!$E$11)</f>
        <v/>
      </c>
      <c r="R3111" s="7">
        <f>IF($I3111=1,(O3111-MAR1!$B$12)/MAR1!$D$12,(O3111-MAR1!$C$12)/MAR1!$E$12)</f>
        <v/>
      </c>
      <c r="S3111" s="7">
        <f>IF($I3111=1,(P3111-MAR1!$B$13)/MAR1!$D$13,(P3111-MAR1!$C$13)/MAR1!$E$13)</f>
        <v/>
      </c>
    </row>
    <row r="3112">
      <c r="A3112" s="5" t="n">
        <v>3111</v>
      </c>
      <c r="B3112" s="5" t="n">
        <v>9</v>
      </c>
      <c r="C3112" s="5" t="n">
        <v>191</v>
      </c>
      <c r="D3112" s="5" t="n">
        <v>7</v>
      </c>
      <c r="E3112" s="5" t="n">
        <v>30.4</v>
      </c>
      <c r="F3112" s="5" t="n">
        <v>33</v>
      </c>
      <c r="G3112" s="5" t="n">
        <v>27.8</v>
      </c>
      <c r="H3112" s="5" t="n">
        <v>18.64</v>
      </c>
      <c r="I3112" s="6">
        <f>IF(E3112&gt;=Markov!$B$3,1,0)</f>
        <v/>
      </c>
      <c r="J3112" s="6">
        <f>I3111</f>
        <v/>
      </c>
      <c r="K3112" s="7">
        <f>MAR1!$B$5+MAR1!$C$5*COS(2*PI()*$C3112/365)+MAR1!$D$5*SIN(2*PI()*$C3112/365)</f>
        <v/>
      </c>
      <c r="L3112" s="7">
        <f>MAR1!$B$6+MAR1!$C$6*COS(2*PI()*$C3112/365)+MAR1!$D$6*SIN(2*PI()*$C3112/365)</f>
        <v/>
      </c>
      <c r="M3112" s="7">
        <f>MAR1!$B$7+MAR1!$C$7*COS(2*PI()*$C3112/365)+MAR1!$D$7*SIN(2*PI()*$C3112/365)</f>
        <v/>
      </c>
      <c r="N3112" s="7">
        <f>F3112-K3112</f>
        <v/>
      </c>
      <c r="O3112" s="7">
        <f>G3112-L3112</f>
        <v/>
      </c>
      <c r="P3112" s="7">
        <f>H3112-M3112</f>
        <v/>
      </c>
      <c r="Q3112" s="7">
        <f>IF($I3112=1,(N3112-MAR1!$B$11)/MAR1!$D$11,(N3112-MAR1!$C$11)/MAR1!$E$11)</f>
        <v/>
      </c>
      <c r="R3112" s="7">
        <f>IF($I3112=1,(O3112-MAR1!$B$12)/MAR1!$D$12,(O3112-MAR1!$C$12)/MAR1!$E$12)</f>
        <v/>
      </c>
      <c r="S3112" s="7">
        <f>IF($I3112=1,(P3112-MAR1!$B$13)/MAR1!$D$13,(P3112-MAR1!$C$13)/MAR1!$E$13)</f>
        <v/>
      </c>
    </row>
    <row r="3113">
      <c r="A3113" s="5" t="n">
        <v>3112</v>
      </c>
      <c r="B3113" s="5" t="n">
        <v>9</v>
      </c>
      <c r="C3113" s="5" t="n">
        <v>192</v>
      </c>
      <c r="D3113" s="5" t="n">
        <v>7</v>
      </c>
      <c r="E3113" s="5" t="n">
        <v>0</v>
      </c>
      <c r="F3113" s="5" t="n">
        <v>38.1</v>
      </c>
      <c r="G3113" s="5" t="n">
        <v>29.2</v>
      </c>
      <c r="H3113" s="5" t="n">
        <v>26.51</v>
      </c>
      <c r="I3113" s="6">
        <f>IF(E3113&gt;=Markov!$B$3,1,0)</f>
        <v/>
      </c>
      <c r="J3113" s="6">
        <f>I3112</f>
        <v/>
      </c>
      <c r="K3113" s="7">
        <f>MAR1!$B$5+MAR1!$C$5*COS(2*PI()*$C3113/365)+MAR1!$D$5*SIN(2*PI()*$C3113/365)</f>
        <v/>
      </c>
      <c r="L3113" s="7">
        <f>MAR1!$B$6+MAR1!$C$6*COS(2*PI()*$C3113/365)+MAR1!$D$6*SIN(2*PI()*$C3113/365)</f>
        <v/>
      </c>
      <c r="M3113" s="7">
        <f>MAR1!$B$7+MAR1!$C$7*COS(2*PI()*$C3113/365)+MAR1!$D$7*SIN(2*PI()*$C3113/365)</f>
        <v/>
      </c>
      <c r="N3113" s="7">
        <f>F3113-K3113</f>
        <v/>
      </c>
      <c r="O3113" s="7">
        <f>G3113-L3113</f>
        <v/>
      </c>
      <c r="P3113" s="7">
        <f>H3113-M3113</f>
        <v/>
      </c>
      <c r="Q3113" s="7">
        <f>IF($I3113=1,(N3113-MAR1!$B$11)/MAR1!$D$11,(N3113-MAR1!$C$11)/MAR1!$E$11)</f>
        <v/>
      </c>
      <c r="R3113" s="7">
        <f>IF($I3113=1,(O3113-MAR1!$B$12)/MAR1!$D$12,(O3113-MAR1!$C$12)/MAR1!$E$12)</f>
        <v/>
      </c>
      <c r="S3113" s="7">
        <f>IF($I3113=1,(P3113-MAR1!$B$13)/MAR1!$D$13,(P3113-MAR1!$C$13)/MAR1!$E$13)</f>
        <v/>
      </c>
    </row>
    <row r="3114">
      <c r="A3114" s="5" t="n">
        <v>3113</v>
      </c>
      <c r="B3114" s="5" t="n">
        <v>9</v>
      </c>
      <c r="C3114" s="5" t="n">
        <v>193</v>
      </c>
      <c r="D3114" s="5" t="n">
        <v>7</v>
      </c>
      <c r="E3114" s="5" t="n">
        <v>0</v>
      </c>
      <c r="F3114" s="5" t="n">
        <v>39.1</v>
      </c>
      <c r="G3114" s="5" t="n">
        <v>27.1</v>
      </c>
      <c r="H3114" s="5" t="n">
        <v>22.49</v>
      </c>
      <c r="I3114" s="6">
        <f>IF(E3114&gt;=Markov!$B$3,1,0)</f>
        <v/>
      </c>
      <c r="J3114" s="6">
        <f>I3113</f>
        <v/>
      </c>
      <c r="K3114" s="7">
        <f>MAR1!$B$5+MAR1!$C$5*COS(2*PI()*$C3114/365)+MAR1!$D$5*SIN(2*PI()*$C3114/365)</f>
        <v/>
      </c>
      <c r="L3114" s="7">
        <f>MAR1!$B$6+MAR1!$C$6*COS(2*PI()*$C3114/365)+MAR1!$D$6*SIN(2*PI()*$C3114/365)</f>
        <v/>
      </c>
      <c r="M3114" s="7">
        <f>MAR1!$B$7+MAR1!$C$7*COS(2*PI()*$C3114/365)+MAR1!$D$7*SIN(2*PI()*$C3114/365)</f>
        <v/>
      </c>
      <c r="N3114" s="7">
        <f>F3114-K3114</f>
        <v/>
      </c>
      <c r="O3114" s="7">
        <f>G3114-L3114</f>
        <v/>
      </c>
      <c r="P3114" s="7">
        <f>H3114-M3114</f>
        <v/>
      </c>
      <c r="Q3114" s="7">
        <f>IF($I3114=1,(N3114-MAR1!$B$11)/MAR1!$D$11,(N3114-MAR1!$C$11)/MAR1!$E$11)</f>
        <v/>
      </c>
      <c r="R3114" s="7">
        <f>IF($I3114=1,(O3114-MAR1!$B$12)/MAR1!$D$12,(O3114-MAR1!$C$12)/MAR1!$E$12)</f>
        <v/>
      </c>
      <c r="S3114" s="7">
        <f>IF($I3114=1,(P3114-MAR1!$B$13)/MAR1!$D$13,(P3114-MAR1!$C$13)/MAR1!$E$13)</f>
        <v/>
      </c>
    </row>
    <row r="3115">
      <c r="A3115" s="5" t="n">
        <v>3114</v>
      </c>
      <c r="B3115" s="5" t="n">
        <v>9</v>
      </c>
      <c r="C3115" s="5" t="n">
        <v>194</v>
      </c>
      <c r="D3115" s="5" t="n">
        <v>7</v>
      </c>
      <c r="E3115" s="5" t="n">
        <v>0</v>
      </c>
      <c r="F3115" s="5" t="n">
        <v>38.1</v>
      </c>
      <c r="G3115" s="5" t="n">
        <v>27.3</v>
      </c>
      <c r="H3115" s="5" t="n">
        <v>19.92</v>
      </c>
      <c r="I3115" s="6">
        <f>IF(E3115&gt;=Markov!$B$3,1,0)</f>
        <v/>
      </c>
      <c r="J3115" s="6">
        <f>I3114</f>
        <v/>
      </c>
      <c r="K3115" s="7">
        <f>MAR1!$B$5+MAR1!$C$5*COS(2*PI()*$C3115/365)+MAR1!$D$5*SIN(2*PI()*$C3115/365)</f>
        <v/>
      </c>
      <c r="L3115" s="7">
        <f>MAR1!$B$6+MAR1!$C$6*COS(2*PI()*$C3115/365)+MAR1!$D$6*SIN(2*PI()*$C3115/365)</f>
        <v/>
      </c>
      <c r="M3115" s="7">
        <f>MAR1!$B$7+MAR1!$C$7*COS(2*PI()*$C3115/365)+MAR1!$D$7*SIN(2*PI()*$C3115/365)</f>
        <v/>
      </c>
      <c r="N3115" s="7">
        <f>F3115-K3115</f>
        <v/>
      </c>
      <c r="O3115" s="7">
        <f>G3115-L3115</f>
        <v/>
      </c>
      <c r="P3115" s="7">
        <f>H3115-M3115</f>
        <v/>
      </c>
      <c r="Q3115" s="7">
        <f>IF($I3115=1,(N3115-MAR1!$B$11)/MAR1!$D$11,(N3115-MAR1!$C$11)/MAR1!$E$11)</f>
        <v/>
      </c>
      <c r="R3115" s="7">
        <f>IF($I3115=1,(O3115-MAR1!$B$12)/MAR1!$D$12,(O3115-MAR1!$C$12)/MAR1!$E$12)</f>
        <v/>
      </c>
      <c r="S3115" s="7">
        <f>IF($I3115=1,(P3115-MAR1!$B$13)/MAR1!$D$13,(P3115-MAR1!$C$13)/MAR1!$E$13)</f>
        <v/>
      </c>
    </row>
    <row r="3116">
      <c r="A3116" s="5" t="n">
        <v>3115</v>
      </c>
      <c r="B3116" s="5" t="n">
        <v>9</v>
      </c>
      <c r="C3116" s="5" t="n">
        <v>195</v>
      </c>
      <c r="D3116" s="5" t="n">
        <v>7</v>
      </c>
      <c r="E3116" s="5" t="n">
        <v>6.2</v>
      </c>
      <c r="F3116" s="5" t="n">
        <v>30.8</v>
      </c>
      <c r="G3116" s="5" t="n">
        <v>24.7</v>
      </c>
      <c r="H3116" s="5" t="n">
        <v>8.35</v>
      </c>
      <c r="I3116" s="6">
        <f>IF(E3116&gt;=Markov!$B$3,1,0)</f>
        <v/>
      </c>
      <c r="J3116" s="6">
        <f>I3115</f>
        <v/>
      </c>
      <c r="K3116" s="7">
        <f>MAR1!$B$5+MAR1!$C$5*COS(2*PI()*$C3116/365)+MAR1!$D$5*SIN(2*PI()*$C3116/365)</f>
        <v/>
      </c>
      <c r="L3116" s="7">
        <f>MAR1!$B$6+MAR1!$C$6*COS(2*PI()*$C3116/365)+MAR1!$D$6*SIN(2*PI()*$C3116/365)</f>
        <v/>
      </c>
      <c r="M3116" s="7">
        <f>MAR1!$B$7+MAR1!$C$7*COS(2*PI()*$C3116/365)+MAR1!$D$7*SIN(2*PI()*$C3116/365)</f>
        <v/>
      </c>
      <c r="N3116" s="7">
        <f>F3116-K3116</f>
        <v/>
      </c>
      <c r="O3116" s="7">
        <f>G3116-L3116</f>
        <v/>
      </c>
      <c r="P3116" s="7">
        <f>H3116-M3116</f>
        <v/>
      </c>
      <c r="Q3116" s="7">
        <f>IF($I3116=1,(N3116-MAR1!$B$11)/MAR1!$D$11,(N3116-MAR1!$C$11)/MAR1!$E$11)</f>
        <v/>
      </c>
      <c r="R3116" s="7">
        <f>IF($I3116=1,(O3116-MAR1!$B$12)/MAR1!$D$12,(O3116-MAR1!$C$12)/MAR1!$E$12)</f>
        <v/>
      </c>
      <c r="S3116" s="7">
        <f>IF($I3116=1,(P3116-MAR1!$B$13)/MAR1!$D$13,(P3116-MAR1!$C$13)/MAR1!$E$13)</f>
        <v/>
      </c>
    </row>
    <row r="3117">
      <c r="A3117" s="5" t="n">
        <v>3116</v>
      </c>
      <c r="B3117" s="5" t="n">
        <v>9</v>
      </c>
      <c r="C3117" s="5" t="n">
        <v>196</v>
      </c>
      <c r="D3117" s="5" t="n">
        <v>7</v>
      </c>
      <c r="E3117" s="5" t="n">
        <v>19.2</v>
      </c>
      <c r="F3117" s="5" t="n">
        <v>31</v>
      </c>
      <c r="G3117" s="5" t="n">
        <v>25.5</v>
      </c>
      <c r="H3117" s="5" t="n">
        <v>11.65</v>
      </c>
      <c r="I3117" s="6">
        <f>IF(E3117&gt;=Markov!$B$3,1,0)</f>
        <v/>
      </c>
      <c r="J3117" s="6">
        <f>I3116</f>
        <v/>
      </c>
      <c r="K3117" s="7">
        <f>MAR1!$B$5+MAR1!$C$5*COS(2*PI()*$C3117/365)+MAR1!$D$5*SIN(2*PI()*$C3117/365)</f>
        <v/>
      </c>
      <c r="L3117" s="7">
        <f>MAR1!$B$6+MAR1!$C$6*COS(2*PI()*$C3117/365)+MAR1!$D$6*SIN(2*PI()*$C3117/365)</f>
        <v/>
      </c>
      <c r="M3117" s="7">
        <f>MAR1!$B$7+MAR1!$C$7*COS(2*PI()*$C3117/365)+MAR1!$D$7*SIN(2*PI()*$C3117/365)</f>
        <v/>
      </c>
      <c r="N3117" s="7">
        <f>F3117-K3117</f>
        <v/>
      </c>
      <c r="O3117" s="7">
        <f>G3117-L3117</f>
        <v/>
      </c>
      <c r="P3117" s="7">
        <f>H3117-M3117</f>
        <v/>
      </c>
      <c r="Q3117" s="7">
        <f>IF($I3117=1,(N3117-MAR1!$B$11)/MAR1!$D$11,(N3117-MAR1!$C$11)/MAR1!$E$11)</f>
        <v/>
      </c>
      <c r="R3117" s="7">
        <f>IF($I3117=1,(O3117-MAR1!$B$12)/MAR1!$D$12,(O3117-MAR1!$C$12)/MAR1!$E$12)</f>
        <v/>
      </c>
      <c r="S3117" s="7">
        <f>IF($I3117=1,(P3117-MAR1!$B$13)/MAR1!$D$13,(P3117-MAR1!$C$13)/MAR1!$E$13)</f>
        <v/>
      </c>
    </row>
    <row r="3118">
      <c r="A3118" s="5" t="n">
        <v>3117</v>
      </c>
      <c r="B3118" s="5" t="n">
        <v>9</v>
      </c>
      <c r="C3118" s="5" t="n">
        <v>197</v>
      </c>
      <c r="D3118" s="5" t="n">
        <v>7</v>
      </c>
      <c r="E3118" s="5" t="n">
        <v>119.2</v>
      </c>
      <c r="F3118" s="5" t="n">
        <v>30.4</v>
      </c>
      <c r="G3118" s="5" t="n">
        <v>25.3</v>
      </c>
      <c r="H3118" s="5" t="n">
        <v>12.41</v>
      </c>
      <c r="I3118" s="6">
        <f>IF(E3118&gt;=Markov!$B$3,1,0)</f>
        <v/>
      </c>
      <c r="J3118" s="6">
        <f>I3117</f>
        <v/>
      </c>
      <c r="K3118" s="7">
        <f>MAR1!$B$5+MAR1!$C$5*COS(2*PI()*$C3118/365)+MAR1!$D$5*SIN(2*PI()*$C3118/365)</f>
        <v/>
      </c>
      <c r="L3118" s="7">
        <f>MAR1!$B$6+MAR1!$C$6*COS(2*PI()*$C3118/365)+MAR1!$D$6*SIN(2*PI()*$C3118/365)</f>
        <v/>
      </c>
      <c r="M3118" s="7">
        <f>MAR1!$B$7+MAR1!$C$7*COS(2*PI()*$C3118/365)+MAR1!$D$7*SIN(2*PI()*$C3118/365)</f>
        <v/>
      </c>
      <c r="N3118" s="7">
        <f>F3118-K3118</f>
        <v/>
      </c>
      <c r="O3118" s="7">
        <f>G3118-L3118</f>
        <v/>
      </c>
      <c r="P3118" s="7">
        <f>H3118-M3118</f>
        <v/>
      </c>
      <c r="Q3118" s="7">
        <f>IF($I3118=1,(N3118-MAR1!$B$11)/MAR1!$D$11,(N3118-MAR1!$C$11)/MAR1!$E$11)</f>
        <v/>
      </c>
      <c r="R3118" s="7">
        <f>IF($I3118=1,(O3118-MAR1!$B$12)/MAR1!$D$12,(O3118-MAR1!$C$12)/MAR1!$E$12)</f>
        <v/>
      </c>
      <c r="S3118" s="7">
        <f>IF($I3118=1,(P3118-MAR1!$B$13)/MAR1!$D$13,(P3118-MAR1!$C$13)/MAR1!$E$13)</f>
        <v/>
      </c>
    </row>
    <row r="3119">
      <c r="A3119" s="5" t="n">
        <v>3118</v>
      </c>
      <c r="B3119" s="5" t="n">
        <v>9</v>
      </c>
      <c r="C3119" s="5" t="n">
        <v>198</v>
      </c>
      <c r="D3119" s="5" t="n">
        <v>7</v>
      </c>
      <c r="E3119" s="5" t="n">
        <v>0</v>
      </c>
      <c r="F3119" s="5" t="n">
        <v>32.2</v>
      </c>
      <c r="G3119" s="5" t="n">
        <v>28.8</v>
      </c>
      <c r="H3119" s="5" t="n">
        <v>14.96</v>
      </c>
      <c r="I3119" s="6">
        <f>IF(E3119&gt;=Markov!$B$3,1,0)</f>
        <v/>
      </c>
      <c r="J3119" s="6">
        <f>I3118</f>
        <v/>
      </c>
      <c r="K3119" s="7">
        <f>MAR1!$B$5+MAR1!$C$5*COS(2*PI()*$C3119/365)+MAR1!$D$5*SIN(2*PI()*$C3119/365)</f>
        <v/>
      </c>
      <c r="L3119" s="7">
        <f>MAR1!$B$6+MAR1!$C$6*COS(2*PI()*$C3119/365)+MAR1!$D$6*SIN(2*PI()*$C3119/365)</f>
        <v/>
      </c>
      <c r="M3119" s="7">
        <f>MAR1!$B$7+MAR1!$C$7*COS(2*PI()*$C3119/365)+MAR1!$D$7*SIN(2*PI()*$C3119/365)</f>
        <v/>
      </c>
      <c r="N3119" s="7">
        <f>F3119-K3119</f>
        <v/>
      </c>
      <c r="O3119" s="7">
        <f>G3119-L3119</f>
        <v/>
      </c>
      <c r="P3119" s="7">
        <f>H3119-M3119</f>
        <v/>
      </c>
      <c r="Q3119" s="7">
        <f>IF($I3119=1,(N3119-MAR1!$B$11)/MAR1!$D$11,(N3119-MAR1!$C$11)/MAR1!$E$11)</f>
        <v/>
      </c>
      <c r="R3119" s="7">
        <f>IF($I3119=1,(O3119-MAR1!$B$12)/MAR1!$D$12,(O3119-MAR1!$C$12)/MAR1!$E$12)</f>
        <v/>
      </c>
      <c r="S3119" s="7">
        <f>IF($I3119=1,(P3119-MAR1!$B$13)/MAR1!$D$13,(P3119-MAR1!$C$13)/MAR1!$E$13)</f>
        <v/>
      </c>
    </row>
    <row r="3120">
      <c r="A3120" s="5" t="n">
        <v>3119</v>
      </c>
      <c r="B3120" s="5" t="n">
        <v>9</v>
      </c>
      <c r="C3120" s="5" t="n">
        <v>199</v>
      </c>
      <c r="D3120" s="5" t="n">
        <v>7</v>
      </c>
      <c r="E3120" s="5" t="n">
        <v>25.2</v>
      </c>
      <c r="F3120" s="5" t="n">
        <v>30.2</v>
      </c>
      <c r="G3120" s="5" t="n">
        <v>27.3</v>
      </c>
      <c r="H3120" s="5" t="n">
        <v>15.47</v>
      </c>
      <c r="I3120" s="6">
        <f>IF(E3120&gt;=Markov!$B$3,1,0)</f>
        <v/>
      </c>
      <c r="J3120" s="6">
        <f>I3119</f>
        <v/>
      </c>
      <c r="K3120" s="7">
        <f>MAR1!$B$5+MAR1!$C$5*COS(2*PI()*$C3120/365)+MAR1!$D$5*SIN(2*PI()*$C3120/365)</f>
        <v/>
      </c>
      <c r="L3120" s="7">
        <f>MAR1!$B$6+MAR1!$C$6*COS(2*PI()*$C3120/365)+MAR1!$D$6*SIN(2*PI()*$C3120/365)</f>
        <v/>
      </c>
      <c r="M3120" s="7">
        <f>MAR1!$B$7+MAR1!$C$7*COS(2*PI()*$C3120/365)+MAR1!$D$7*SIN(2*PI()*$C3120/365)</f>
        <v/>
      </c>
      <c r="N3120" s="7">
        <f>F3120-K3120</f>
        <v/>
      </c>
      <c r="O3120" s="7">
        <f>G3120-L3120</f>
        <v/>
      </c>
      <c r="P3120" s="7">
        <f>H3120-M3120</f>
        <v/>
      </c>
      <c r="Q3120" s="7">
        <f>IF($I3120=1,(N3120-MAR1!$B$11)/MAR1!$D$11,(N3120-MAR1!$C$11)/MAR1!$E$11)</f>
        <v/>
      </c>
      <c r="R3120" s="7">
        <f>IF($I3120=1,(O3120-MAR1!$B$12)/MAR1!$D$12,(O3120-MAR1!$C$12)/MAR1!$E$12)</f>
        <v/>
      </c>
      <c r="S3120" s="7">
        <f>IF($I3120=1,(P3120-MAR1!$B$13)/MAR1!$D$13,(P3120-MAR1!$C$13)/MAR1!$E$13)</f>
        <v/>
      </c>
    </row>
    <row r="3121">
      <c r="A3121" s="5" t="n">
        <v>3120</v>
      </c>
      <c r="B3121" s="5" t="n">
        <v>9</v>
      </c>
      <c r="C3121" s="5" t="n">
        <v>200</v>
      </c>
      <c r="D3121" s="5" t="n">
        <v>7</v>
      </c>
      <c r="E3121" s="5" t="n">
        <v>25</v>
      </c>
      <c r="F3121" s="5" t="n">
        <v>33.4</v>
      </c>
      <c r="G3121" s="5" t="n">
        <v>28.4</v>
      </c>
      <c r="H3121" s="5" t="n">
        <v>16.02</v>
      </c>
      <c r="I3121" s="6">
        <f>IF(E3121&gt;=Markov!$B$3,1,0)</f>
        <v/>
      </c>
      <c r="J3121" s="6">
        <f>I3120</f>
        <v/>
      </c>
      <c r="K3121" s="7">
        <f>MAR1!$B$5+MAR1!$C$5*COS(2*PI()*$C3121/365)+MAR1!$D$5*SIN(2*PI()*$C3121/365)</f>
        <v/>
      </c>
      <c r="L3121" s="7">
        <f>MAR1!$B$6+MAR1!$C$6*COS(2*PI()*$C3121/365)+MAR1!$D$6*SIN(2*PI()*$C3121/365)</f>
        <v/>
      </c>
      <c r="M3121" s="7">
        <f>MAR1!$B$7+MAR1!$C$7*COS(2*PI()*$C3121/365)+MAR1!$D$7*SIN(2*PI()*$C3121/365)</f>
        <v/>
      </c>
      <c r="N3121" s="7">
        <f>F3121-K3121</f>
        <v/>
      </c>
      <c r="O3121" s="7">
        <f>G3121-L3121</f>
        <v/>
      </c>
      <c r="P3121" s="7">
        <f>H3121-M3121</f>
        <v/>
      </c>
      <c r="Q3121" s="7">
        <f>IF($I3121=1,(N3121-MAR1!$B$11)/MAR1!$D$11,(N3121-MAR1!$C$11)/MAR1!$E$11)</f>
        <v/>
      </c>
      <c r="R3121" s="7">
        <f>IF($I3121=1,(O3121-MAR1!$B$12)/MAR1!$D$12,(O3121-MAR1!$C$12)/MAR1!$E$12)</f>
        <v/>
      </c>
      <c r="S3121" s="7">
        <f>IF($I3121=1,(P3121-MAR1!$B$13)/MAR1!$D$13,(P3121-MAR1!$C$13)/MAR1!$E$13)</f>
        <v/>
      </c>
    </row>
    <row r="3122">
      <c r="A3122" s="5" t="n">
        <v>3121</v>
      </c>
      <c r="B3122" s="5" t="n">
        <v>9</v>
      </c>
      <c r="C3122" s="5" t="n">
        <v>201</v>
      </c>
      <c r="D3122" s="5" t="n">
        <v>7</v>
      </c>
      <c r="E3122" s="5" t="n">
        <v>4.5</v>
      </c>
      <c r="F3122" s="5" t="n">
        <v>32.6</v>
      </c>
      <c r="G3122" s="5" t="n">
        <v>26.8</v>
      </c>
      <c r="H3122" s="5" t="n">
        <v>13.92</v>
      </c>
      <c r="I3122" s="6">
        <f>IF(E3122&gt;=Markov!$B$3,1,0)</f>
        <v/>
      </c>
      <c r="J3122" s="6">
        <f>I3121</f>
        <v/>
      </c>
      <c r="K3122" s="7">
        <f>MAR1!$B$5+MAR1!$C$5*COS(2*PI()*$C3122/365)+MAR1!$D$5*SIN(2*PI()*$C3122/365)</f>
        <v/>
      </c>
      <c r="L3122" s="7">
        <f>MAR1!$B$6+MAR1!$C$6*COS(2*PI()*$C3122/365)+MAR1!$D$6*SIN(2*PI()*$C3122/365)</f>
        <v/>
      </c>
      <c r="M3122" s="7">
        <f>MAR1!$B$7+MAR1!$C$7*COS(2*PI()*$C3122/365)+MAR1!$D$7*SIN(2*PI()*$C3122/365)</f>
        <v/>
      </c>
      <c r="N3122" s="7">
        <f>F3122-K3122</f>
        <v/>
      </c>
      <c r="O3122" s="7">
        <f>G3122-L3122</f>
        <v/>
      </c>
      <c r="P3122" s="7">
        <f>H3122-M3122</f>
        <v/>
      </c>
      <c r="Q3122" s="7">
        <f>IF($I3122=1,(N3122-MAR1!$B$11)/MAR1!$D$11,(N3122-MAR1!$C$11)/MAR1!$E$11)</f>
        <v/>
      </c>
      <c r="R3122" s="7">
        <f>IF($I3122=1,(O3122-MAR1!$B$12)/MAR1!$D$12,(O3122-MAR1!$C$12)/MAR1!$E$12)</f>
        <v/>
      </c>
      <c r="S3122" s="7">
        <f>IF($I3122=1,(P3122-MAR1!$B$13)/MAR1!$D$13,(P3122-MAR1!$C$13)/MAR1!$E$13)</f>
        <v/>
      </c>
    </row>
    <row r="3123">
      <c r="A3123" s="5" t="n">
        <v>3122</v>
      </c>
      <c r="B3123" s="5" t="n">
        <v>9</v>
      </c>
      <c r="C3123" s="5" t="n">
        <v>202</v>
      </c>
      <c r="D3123" s="5" t="n">
        <v>7</v>
      </c>
      <c r="E3123" s="5" t="n">
        <v>8.9</v>
      </c>
      <c r="F3123" s="5" t="n">
        <v>33.2</v>
      </c>
      <c r="G3123" s="5" t="n">
        <v>28</v>
      </c>
      <c r="H3123" s="5" t="n">
        <v>13.54</v>
      </c>
      <c r="I3123" s="6">
        <f>IF(E3123&gt;=Markov!$B$3,1,0)</f>
        <v/>
      </c>
      <c r="J3123" s="6">
        <f>I3122</f>
        <v/>
      </c>
      <c r="K3123" s="7">
        <f>MAR1!$B$5+MAR1!$C$5*COS(2*PI()*$C3123/365)+MAR1!$D$5*SIN(2*PI()*$C3123/365)</f>
        <v/>
      </c>
      <c r="L3123" s="7">
        <f>MAR1!$B$6+MAR1!$C$6*COS(2*PI()*$C3123/365)+MAR1!$D$6*SIN(2*PI()*$C3123/365)</f>
        <v/>
      </c>
      <c r="M3123" s="7">
        <f>MAR1!$B$7+MAR1!$C$7*COS(2*PI()*$C3123/365)+MAR1!$D$7*SIN(2*PI()*$C3123/365)</f>
        <v/>
      </c>
      <c r="N3123" s="7">
        <f>F3123-K3123</f>
        <v/>
      </c>
      <c r="O3123" s="7">
        <f>G3123-L3123</f>
        <v/>
      </c>
      <c r="P3123" s="7">
        <f>H3123-M3123</f>
        <v/>
      </c>
      <c r="Q3123" s="7">
        <f>IF($I3123=1,(N3123-MAR1!$B$11)/MAR1!$D$11,(N3123-MAR1!$C$11)/MAR1!$E$11)</f>
        <v/>
      </c>
      <c r="R3123" s="7">
        <f>IF($I3123=1,(O3123-MAR1!$B$12)/MAR1!$D$12,(O3123-MAR1!$C$12)/MAR1!$E$12)</f>
        <v/>
      </c>
      <c r="S3123" s="7">
        <f>IF($I3123=1,(P3123-MAR1!$B$13)/MAR1!$D$13,(P3123-MAR1!$C$13)/MAR1!$E$13)</f>
        <v/>
      </c>
    </row>
    <row r="3124">
      <c r="A3124" s="5" t="n">
        <v>3123</v>
      </c>
      <c r="B3124" s="5" t="n">
        <v>9</v>
      </c>
      <c r="C3124" s="5" t="n">
        <v>203</v>
      </c>
      <c r="D3124" s="5" t="n">
        <v>7</v>
      </c>
      <c r="E3124" s="5" t="n">
        <v>0</v>
      </c>
      <c r="F3124" s="5" t="n">
        <v>37.4</v>
      </c>
      <c r="G3124" s="5" t="n">
        <v>28.2</v>
      </c>
      <c r="H3124" s="5" t="n">
        <v>16.7</v>
      </c>
      <c r="I3124" s="6">
        <f>IF(E3124&gt;=Markov!$B$3,1,0)</f>
        <v/>
      </c>
      <c r="J3124" s="6">
        <f>I3123</f>
        <v/>
      </c>
      <c r="K3124" s="7">
        <f>MAR1!$B$5+MAR1!$C$5*COS(2*PI()*$C3124/365)+MAR1!$D$5*SIN(2*PI()*$C3124/365)</f>
        <v/>
      </c>
      <c r="L3124" s="7">
        <f>MAR1!$B$6+MAR1!$C$6*COS(2*PI()*$C3124/365)+MAR1!$D$6*SIN(2*PI()*$C3124/365)</f>
        <v/>
      </c>
      <c r="M3124" s="7">
        <f>MAR1!$B$7+MAR1!$C$7*COS(2*PI()*$C3124/365)+MAR1!$D$7*SIN(2*PI()*$C3124/365)</f>
        <v/>
      </c>
      <c r="N3124" s="7">
        <f>F3124-K3124</f>
        <v/>
      </c>
      <c r="O3124" s="7">
        <f>G3124-L3124</f>
        <v/>
      </c>
      <c r="P3124" s="7">
        <f>H3124-M3124</f>
        <v/>
      </c>
      <c r="Q3124" s="7">
        <f>IF($I3124=1,(N3124-MAR1!$B$11)/MAR1!$D$11,(N3124-MAR1!$C$11)/MAR1!$E$11)</f>
        <v/>
      </c>
      <c r="R3124" s="7">
        <f>IF($I3124=1,(O3124-MAR1!$B$12)/MAR1!$D$12,(O3124-MAR1!$C$12)/MAR1!$E$12)</f>
        <v/>
      </c>
      <c r="S3124" s="7">
        <f>IF($I3124=1,(P3124-MAR1!$B$13)/MAR1!$D$13,(P3124-MAR1!$C$13)/MAR1!$E$13)</f>
        <v/>
      </c>
    </row>
    <row r="3125">
      <c r="A3125" s="5" t="n">
        <v>3124</v>
      </c>
      <c r="B3125" s="5" t="n">
        <v>9</v>
      </c>
      <c r="C3125" s="5" t="n">
        <v>204</v>
      </c>
      <c r="D3125" s="5" t="n">
        <v>7</v>
      </c>
      <c r="E3125" s="5" t="n">
        <v>0</v>
      </c>
      <c r="F3125" s="5" t="n">
        <v>36.1</v>
      </c>
      <c r="G3125" s="5" t="n">
        <v>28.9</v>
      </c>
      <c r="H3125" s="5" t="n">
        <v>16.53</v>
      </c>
      <c r="I3125" s="6">
        <f>IF(E3125&gt;=Markov!$B$3,1,0)</f>
        <v/>
      </c>
      <c r="J3125" s="6">
        <f>I3124</f>
        <v/>
      </c>
      <c r="K3125" s="7">
        <f>MAR1!$B$5+MAR1!$C$5*COS(2*PI()*$C3125/365)+MAR1!$D$5*SIN(2*PI()*$C3125/365)</f>
        <v/>
      </c>
      <c r="L3125" s="7">
        <f>MAR1!$B$6+MAR1!$C$6*COS(2*PI()*$C3125/365)+MAR1!$D$6*SIN(2*PI()*$C3125/365)</f>
        <v/>
      </c>
      <c r="M3125" s="7">
        <f>MAR1!$B$7+MAR1!$C$7*COS(2*PI()*$C3125/365)+MAR1!$D$7*SIN(2*PI()*$C3125/365)</f>
        <v/>
      </c>
      <c r="N3125" s="7">
        <f>F3125-K3125</f>
        <v/>
      </c>
      <c r="O3125" s="7">
        <f>G3125-L3125</f>
        <v/>
      </c>
      <c r="P3125" s="7">
        <f>H3125-M3125</f>
        <v/>
      </c>
      <c r="Q3125" s="7">
        <f>IF($I3125=1,(N3125-MAR1!$B$11)/MAR1!$D$11,(N3125-MAR1!$C$11)/MAR1!$E$11)</f>
        <v/>
      </c>
      <c r="R3125" s="7">
        <f>IF($I3125=1,(O3125-MAR1!$B$12)/MAR1!$D$12,(O3125-MAR1!$C$12)/MAR1!$E$12)</f>
        <v/>
      </c>
      <c r="S3125" s="7">
        <f>IF($I3125=1,(P3125-MAR1!$B$13)/MAR1!$D$13,(P3125-MAR1!$C$13)/MAR1!$E$13)</f>
        <v/>
      </c>
    </row>
    <row r="3126">
      <c r="A3126" s="5" t="n">
        <v>3125</v>
      </c>
      <c r="B3126" s="5" t="n">
        <v>9</v>
      </c>
      <c r="C3126" s="5" t="n">
        <v>205</v>
      </c>
      <c r="D3126" s="5" t="n">
        <v>7</v>
      </c>
      <c r="E3126" s="5" t="n">
        <v>0</v>
      </c>
      <c r="F3126" s="5" t="n">
        <v>35.5</v>
      </c>
      <c r="G3126" s="5" t="n">
        <v>26.9</v>
      </c>
      <c r="H3126" s="5" t="n">
        <v>18.73</v>
      </c>
      <c r="I3126" s="6">
        <f>IF(E3126&gt;=Markov!$B$3,1,0)</f>
        <v/>
      </c>
      <c r="J3126" s="6">
        <f>I3125</f>
        <v/>
      </c>
      <c r="K3126" s="7">
        <f>MAR1!$B$5+MAR1!$C$5*COS(2*PI()*$C3126/365)+MAR1!$D$5*SIN(2*PI()*$C3126/365)</f>
        <v/>
      </c>
      <c r="L3126" s="7">
        <f>MAR1!$B$6+MAR1!$C$6*COS(2*PI()*$C3126/365)+MAR1!$D$6*SIN(2*PI()*$C3126/365)</f>
        <v/>
      </c>
      <c r="M3126" s="7">
        <f>MAR1!$B$7+MAR1!$C$7*COS(2*PI()*$C3126/365)+MAR1!$D$7*SIN(2*PI()*$C3126/365)</f>
        <v/>
      </c>
      <c r="N3126" s="7">
        <f>F3126-K3126</f>
        <v/>
      </c>
      <c r="O3126" s="7">
        <f>G3126-L3126</f>
        <v/>
      </c>
      <c r="P3126" s="7">
        <f>H3126-M3126</f>
        <v/>
      </c>
      <c r="Q3126" s="7">
        <f>IF($I3126=1,(N3126-MAR1!$B$11)/MAR1!$D$11,(N3126-MAR1!$C$11)/MAR1!$E$11)</f>
        <v/>
      </c>
      <c r="R3126" s="7">
        <f>IF($I3126=1,(O3126-MAR1!$B$12)/MAR1!$D$12,(O3126-MAR1!$C$12)/MAR1!$E$12)</f>
        <v/>
      </c>
      <c r="S3126" s="7">
        <f>IF($I3126=1,(P3126-MAR1!$B$13)/MAR1!$D$13,(P3126-MAR1!$C$13)/MAR1!$E$13)</f>
        <v/>
      </c>
    </row>
    <row r="3127">
      <c r="A3127" s="5" t="n">
        <v>3126</v>
      </c>
      <c r="B3127" s="5" t="n">
        <v>9</v>
      </c>
      <c r="C3127" s="5" t="n">
        <v>206</v>
      </c>
      <c r="D3127" s="5" t="n">
        <v>7</v>
      </c>
      <c r="E3127" s="5" t="n">
        <v>0</v>
      </c>
      <c r="F3127" s="5" t="n">
        <v>35.1</v>
      </c>
      <c r="G3127" s="5" t="n">
        <v>27.9</v>
      </c>
      <c r="H3127" s="5" t="n">
        <v>17.36</v>
      </c>
      <c r="I3127" s="6">
        <f>IF(E3127&gt;=Markov!$B$3,1,0)</f>
        <v/>
      </c>
      <c r="J3127" s="6">
        <f>I3126</f>
        <v/>
      </c>
      <c r="K3127" s="7">
        <f>MAR1!$B$5+MAR1!$C$5*COS(2*PI()*$C3127/365)+MAR1!$D$5*SIN(2*PI()*$C3127/365)</f>
        <v/>
      </c>
      <c r="L3127" s="7">
        <f>MAR1!$B$6+MAR1!$C$6*COS(2*PI()*$C3127/365)+MAR1!$D$6*SIN(2*PI()*$C3127/365)</f>
        <v/>
      </c>
      <c r="M3127" s="7">
        <f>MAR1!$B$7+MAR1!$C$7*COS(2*PI()*$C3127/365)+MAR1!$D$7*SIN(2*PI()*$C3127/365)</f>
        <v/>
      </c>
      <c r="N3127" s="7">
        <f>F3127-K3127</f>
        <v/>
      </c>
      <c r="O3127" s="7">
        <f>G3127-L3127</f>
        <v/>
      </c>
      <c r="P3127" s="7">
        <f>H3127-M3127</f>
        <v/>
      </c>
      <c r="Q3127" s="7">
        <f>IF($I3127=1,(N3127-MAR1!$B$11)/MAR1!$D$11,(N3127-MAR1!$C$11)/MAR1!$E$11)</f>
        <v/>
      </c>
      <c r="R3127" s="7">
        <f>IF($I3127=1,(O3127-MAR1!$B$12)/MAR1!$D$12,(O3127-MAR1!$C$12)/MAR1!$E$12)</f>
        <v/>
      </c>
      <c r="S3127" s="7">
        <f>IF($I3127=1,(P3127-MAR1!$B$13)/MAR1!$D$13,(P3127-MAR1!$C$13)/MAR1!$E$13)</f>
        <v/>
      </c>
    </row>
    <row r="3128">
      <c r="A3128" s="5" t="n">
        <v>3127</v>
      </c>
      <c r="B3128" s="5" t="n">
        <v>9</v>
      </c>
      <c r="C3128" s="5" t="n">
        <v>207</v>
      </c>
      <c r="D3128" s="5" t="n">
        <v>7</v>
      </c>
      <c r="E3128" s="5" t="n">
        <v>0</v>
      </c>
      <c r="F3128" s="5" t="n">
        <v>38</v>
      </c>
      <c r="G3128" s="5" t="n">
        <v>26.5</v>
      </c>
      <c r="H3128" s="5" t="n">
        <v>21.03</v>
      </c>
      <c r="I3128" s="6">
        <f>IF(E3128&gt;=Markov!$B$3,1,0)</f>
        <v/>
      </c>
      <c r="J3128" s="6">
        <f>I3127</f>
        <v/>
      </c>
      <c r="K3128" s="7">
        <f>MAR1!$B$5+MAR1!$C$5*COS(2*PI()*$C3128/365)+MAR1!$D$5*SIN(2*PI()*$C3128/365)</f>
        <v/>
      </c>
      <c r="L3128" s="7">
        <f>MAR1!$B$6+MAR1!$C$6*COS(2*PI()*$C3128/365)+MAR1!$D$6*SIN(2*PI()*$C3128/365)</f>
        <v/>
      </c>
      <c r="M3128" s="7">
        <f>MAR1!$B$7+MAR1!$C$7*COS(2*PI()*$C3128/365)+MAR1!$D$7*SIN(2*PI()*$C3128/365)</f>
        <v/>
      </c>
      <c r="N3128" s="7">
        <f>F3128-K3128</f>
        <v/>
      </c>
      <c r="O3128" s="7">
        <f>G3128-L3128</f>
        <v/>
      </c>
      <c r="P3128" s="7">
        <f>H3128-M3128</f>
        <v/>
      </c>
      <c r="Q3128" s="7">
        <f>IF($I3128=1,(N3128-MAR1!$B$11)/MAR1!$D$11,(N3128-MAR1!$C$11)/MAR1!$E$11)</f>
        <v/>
      </c>
      <c r="R3128" s="7">
        <f>IF($I3128=1,(O3128-MAR1!$B$12)/MAR1!$D$12,(O3128-MAR1!$C$12)/MAR1!$E$12)</f>
        <v/>
      </c>
      <c r="S3128" s="7">
        <f>IF($I3128=1,(P3128-MAR1!$B$13)/MAR1!$D$13,(P3128-MAR1!$C$13)/MAR1!$E$13)</f>
        <v/>
      </c>
    </row>
    <row r="3129">
      <c r="A3129" s="5" t="n">
        <v>3128</v>
      </c>
      <c r="B3129" s="5" t="n">
        <v>9</v>
      </c>
      <c r="C3129" s="5" t="n">
        <v>208</v>
      </c>
      <c r="D3129" s="5" t="n">
        <v>7</v>
      </c>
      <c r="E3129" s="5" t="n">
        <v>0</v>
      </c>
      <c r="F3129" s="5" t="n">
        <v>38.5</v>
      </c>
      <c r="G3129" s="5" t="n">
        <v>28.6</v>
      </c>
      <c r="H3129" s="5" t="n">
        <v>19.28</v>
      </c>
      <c r="I3129" s="6">
        <f>IF(E3129&gt;=Markov!$B$3,1,0)</f>
        <v/>
      </c>
      <c r="J3129" s="6">
        <f>I3128</f>
        <v/>
      </c>
      <c r="K3129" s="7">
        <f>MAR1!$B$5+MAR1!$C$5*COS(2*PI()*$C3129/365)+MAR1!$D$5*SIN(2*PI()*$C3129/365)</f>
        <v/>
      </c>
      <c r="L3129" s="7">
        <f>MAR1!$B$6+MAR1!$C$6*COS(2*PI()*$C3129/365)+MAR1!$D$6*SIN(2*PI()*$C3129/365)</f>
        <v/>
      </c>
      <c r="M3129" s="7">
        <f>MAR1!$B$7+MAR1!$C$7*COS(2*PI()*$C3129/365)+MAR1!$D$7*SIN(2*PI()*$C3129/365)</f>
        <v/>
      </c>
      <c r="N3129" s="7">
        <f>F3129-K3129</f>
        <v/>
      </c>
      <c r="O3129" s="7">
        <f>G3129-L3129</f>
        <v/>
      </c>
      <c r="P3129" s="7">
        <f>H3129-M3129</f>
        <v/>
      </c>
      <c r="Q3129" s="7">
        <f>IF($I3129=1,(N3129-MAR1!$B$11)/MAR1!$D$11,(N3129-MAR1!$C$11)/MAR1!$E$11)</f>
        <v/>
      </c>
      <c r="R3129" s="7">
        <f>IF($I3129=1,(O3129-MAR1!$B$12)/MAR1!$D$12,(O3129-MAR1!$C$12)/MAR1!$E$12)</f>
        <v/>
      </c>
      <c r="S3129" s="7">
        <f>IF($I3129=1,(P3129-MAR1!$B$13)/MAR1!$D$13,(P3129-MAR1!$C$13)/MAR1!$E$13)</f>
        <v/>
      </c>
    </row>
    <row r="3130">
      <c r="A3130" s="5" t="n">
        <v>3129</v>
      </c>
      <c r="B3130" s="5" t="n">
        <v>9</v>
      </c>
      <c r="C3130" s="5" t="n">
        <v>209</v>
      </c>
      <c r="D3130" s="5" t="n">
        <v>7</v>
      </c>
      <c r="E3130" s="5" t="n">
        <v>0</v>
      </c>
      <c r="F3130" s="5" t="n">
        <v>37</v>
      </c>
      <c r="G3130" s="5" t="n">
        <v>27.5</v>
      </c>
      <c r="H3130" s="5" t="n">
        <v>21.36</v>
      </c>
      <c r="I3130" s="6">
        <f>IF(E3130&gt;=Markov!$B$3,1,0)</f>
        <v/>
      </c>
      <c r="J3130" s="6">
        <f>I3129</f>
        <v/>
      </c>
      <c r="K3130" s="7">
        <f>MAR1!$B$5+MAR1!$C$5*COS(2*PI()*$C3130/365)+MAR1!$D$5*SIN(2*PI()*$C3130/365)</f>
        <v/>
      </c>
      <c r="L3130" s="7">
        <f>MAR1!$B$6+MAR1!$C$6*COS(2*PI()*$C3130/365)+MAR1!$D$6*SIN(2*PI()*$C3130/365)</f>
        <v/>
      </c>
      <c r="M3130" s="7">
        <f>MAR1!$B$7+MAR1!$C$7*COS(2*PI()*$C3130/365)+MAR1!$D$7*SIN(2*PI()*$C3130/365)</f>
        <v/>
      </c>
      <c r="N3130" s="7">
        <f>F3130-K3130</f>
        <v/>
      </c>
      <c r="O3130" s="7">
        <f>G3130-L3130</f>
        <v/>
      </c>
      <c r="P3130" s="7">
        <f>H3130-M3130</f>
        <v/>
      </c>
      <c r="Q3130" s="7">
        <f>IF($I3130=1,(N3130-MAR1!$B$11)/MAR1!$D$11,(N3130-MAR1!$C$11)/MAR1!$E$11)</f>
        <v/>
      </c>
      <c r="R3130" s="7">
        <f>IF($I3130=1,(O3130-MAR1!$B$12)/MAR1!$D$12,(O3130-MAR1!$C$12)/MAR1!$E$12)</f>
        <v/>
      </c>
      <c r="S3130" s="7">
        <f>IF($I3130=1,(P3130-MAR1!$B$13)/MAR1!$D$13,(P3130-MAR1!$C$13)/MAR1!$E$13)</f>
        <v/>
      </c>
    </row>
    <row r="3131">
      <c r="A3131" s="5" t="n">
        <v>3130</v>
      </c>
      <c r="B3131" s="5" t="n">
        <v>9</v>
      </c>
      <c r="C3131" s="5" t="n">
        <v>210</v>
      </c>
      <c r="D3131" s="5" t="n">
        <v>7</v>
      </c>
      <c r="E3131" s="5" t="n">
        <v>0</v>
      </c>
      <c r="F3131" s="5" t="n">
        <v>33.4</v>
      </c>
      <c r="G3131" s="5" t="n">
        <v>28.2</v>
      </c>
      <c r="H3131" s="5" t="n">
        <v>15.56</v>
      </c>
      <c r="I3131" s="6">
        <f>IF(E3131&gt;=Markov!$B$3,1,0)</f>
        <v/>
      </c>
      <c r="J3131" s="6">
        <f>I3130</f>
        <v/>
      </c>
      <c r="K3131" s="7">
        <f>MAR1!$B$5+MAR1!$C$5*COS(2*PI()*$C3131/365)+MAR1!$D$5*SIN(2*PI()*$C3131/365)</f>
        <v/>
      </c>
      <c r="L3131" s="7">
        <f>MAR1!$B$6+MAR1!$C$6*COS(2*PI()*$C3131/365)+MAR1!$D$6*SIN(2*PI()*$C3131/365)</f>
        <v/>
      </c>
      <c r="M3131" s="7">
        <f>MAR1!$B$7+MAR1!$C$7*COS(2*PI()*$C3131/365)+MAR1!$D$7*SIN(2*PI()*$C3131/365)</f>
        <v/>
      </c>
      <c r="N3131" s="7">
        <f>F3131-K3131</f>
        <v/>
      </c>
      <c r="O3131" s="7">
        <f>G3131-L3131</f>
        <v/>
      </c>
      <c r="P3131" s="7">
        <f>H3131-M3131</f>
        <v/>
      </c>
      <c r="Q3131" s="7">
        <f>IF($I3131=1,(N3131-MAR1!$B$11)/MAR1!$D$11,(N3131-MAR1!$C$11)/MAR1!$E$11)</f>
        <v/>
      </c>
      <c r="R3131" s="7">
        <f>IF($I3131=1,(O3131-MAR1!$B$12)/MAR1!$D$12,(O3131-MAR1!$C$12)/MAR1!$E$12)</f>
        <v/>
      </c>
      <c r="S3131" s="7">
        <f>IF($I3131=1,(P3131-MAR1!$B$13)/MAR1!$D$13,(P3131-MAR1!$C$13)/MAR1!$E$13)</f>
        <v/>
      </c>
    </row>
    <row r="3132">
      <c r="A3132" s="5" t="n">
        <v>3131</v>
      </c>
      <c r="B3132" s="5" t="n">
        <v>9</v>
      </c>
      <c r="C3132" s="5" t="n">
        <v>211</v>
      </c>
      <c r="D3132" s="5" t="n">
        <v>7</v>
      </c>
      <c r="E3132" s="5" t="n">
        <v>0</v>
      </c>
      <c r="F3132" s="5" t="n">
        <v>34.7</v>
      </c>
      <c r="G3132" s="5" t="n">
        <v>27.8</v>
      </c>
      <c r="H3132" s="5" t="n">
        <v>20.27</v>
      </c>
      <c r="I3132" s="6">
        <f>IF(E3132&gt;=Markov!$B$3,1,0)</f>
        <v/>
      </c>
      <c r="J3132" s="6">
        <f>I3131</f>
        <v/>
      </c>
      <c r="K3132" s="7">
        <f>MAR1!$B$5+MAR1!$C$5*COS(2*PI()*$C3132/365)+MAR1!$D$5*SIN(2*PI()*$C3132/365)</f>
        <v/>
      </c>
      <c r="L3132" s="7">
        <f>MAR1!$B$6+MAR1!$C$6*COS(2*PI()*$C3132/365)+MAR1!$D$6*SIN(2*PI()*$C3132/365)</f>
        <v/>
      </c>
      <c r="M3132" s="7">
        <f>MAR1!$B$7+MAR1!$C$7*COS(2*PI()*$C3132/365)+MAR1!$D$7*SIN(2*PI()*$C3132/365)</f>
        <v/>
      </c>
      <c r="N3132" s="7">
        <f>F3132-K3132</f>
        <v/>
      </c>
      <c r="O3132" s="7">
        <f>G3132-L3132</f>
        <v/>
      </c>
      <c r="P3132" s="7">
        <f>H3132-M3132</f>
        <v/>
      </c>
      <c r="Q3132" s="7">
        <f>IF($I3132=1,(N3132-MAR1!$B$11)/MAR1!$D$11,(N3132-MAR1!$C$11)/MAR1!$E$11)</f>
        <v/>
      </c>
      <c r="R3132" s="7">
        <f>IF($I3132=1,(O3132-MAR1!$B$12)/MAR1!$D$12,(O3132-MAR1!$C$12)/MAR1!$E$12)</f>
        <v/>
      </c>
      <c r="S3132" s="7">
        <f>IF($I3132=1,(P3132-MAR1!$B$13)/MAR1!$D$13,(P3132-MAR1!$C$13)/MAR1!$E$13)</f>
        <v/>
      </c>
    </row>
    <row r="3133">
      <c r="A3133" s="5" t="n">
        <v>3132</v>
      </c>
      <c r="B3133" s="5" t="n">
        <v>9</v>
      </c>
      <c r="C3133" s="5" t="n">
        <v>212</v>
      </c>
      <c r="D3133" s="5" t="n">
        <v>7</v>
      </c>
      <c r="E3133" s="5" t="n">
        <v>17.3</v>
      </c>
      <c r="F3133" s="5" t="n">
        <v>28.7</v>
      </c>
      <c r="G3133" s="5" t="n">
        <v>25</v>
      </c>
      <c r="H3133" s="5" t="n">
        <v>14.3</v>
      </c>
      <c r="I3133" s="6">
        <f>IF(E3133&gt;=Markov!$B$3,1,0)</f>
        <v/>
      </c>
      <c r="J3133" s="6">
        <f>I3132</f>
        <v/>
      </c>
      <c r="K3133" s="7">
        <f>MAR1!$B$5+MAR1!$C$5*COS(2*PI()*$C3133/365)+MAR1!$D$5*SIN(2*PI()*$C3133/365)</f>
        <v/>
      </c>
      <c r="L3133" s="7">
        <f>MAR1!$B$6+MAR1!$C$6*COS(2*PI()*$C3133/365)+MAR1!$D$6*SIN(2*PI()*$C3133/365)</f>
        <v/>
      </c>
      <c r="M3133" s="7">
        <f>MAR1!$B$7+MAR1!$C$7*COS(2*PI()*$C3133/365)+MAR1!$D$7*SIN(2*PI()*$C3133/365)</f>
        <v/>
      </c>
      <c r="N3133" s="7">
        <f>F3133-K3133</f>
        <v/>
      </c>
      <c r="O3133" s="7">
        <f>G3133-L3133</f>
        <v/>
      </c>
      <c r="P3133" s="7">
        <f>H3133-M3133</f>
        <v/>
      </c>
      <c r="Q3133" s="7">
        <f>IF($I3133=1,(N3133-MAR1!$B$11)/MAR1!$D$11,(N3133-MAR1!$C$11)/MAR1!$E$11)</f>
        <v/>
      </c>
      <c r="R3133" s="7">
        <f>IF($I3133=1,(O3133-MAR1!$B$12)/MAR1!$D$12,(O3133-MAR1!$C$12)/MAR1!$E$12)</f>
        <v/>
      </c>
      <c r="S3133" s="7">
        <f>IF($I3133=1,(P3133-MAR1!$B$13)/MAR1!$D$13,(P3133-MAR1!$C$13)/MAR1!$E$13)</f>
        <v/>
      </c>
    </row>
    <row r="3134">
      <c r="A3134" s="5" t="n">
        <v>3133</v>
      </c>
      <c r="B3134" s="5" t="n">
        <v>9</v>
      </c>
      <c r="C3134" s="5" t="n">
        <v>213</v>
      </c>
      <c r="D3134" s="5" t="n">
        <v>8</v>
      </c>
      <c r="E3134" s="5" t="n">
        <v>5.7</v>
      </c>
      <c r="F3134" s="5" t="n">
        <v>30.1</v>
      </c>
      <c r="G3134" s="5" t="n">
        <v>25.8</v>
      </c>
      <c r="H3134" s="5" t="n">
        <v>5.45</v>
      </c>
      <c r="I3134" s="6">
        <f>IF(E3134&gt;=Markov!$B$3,1,0)</f>
        <v/>
      </c>
      <c r="J3134" s="6">
        <f>I3133</f>
        <v/>
      </c>
      <c r="K3134" s="7">
        <f>MAR1!$B$5+MAR1!$C$5*COS(2*PI()*$C3134/365)+MAR1!$D$5*SIN(2*PI()*$C3134/365)</f>
        <v/>
      </c>
      <c r="L3134" s="7">
        <f>MAR1!$B$6+MAR1!$C$6*COS(2*PI()*$C3134/365)+MAR1!$D$6*SIN(2*PI()*$C3134/365)</f>
        <v/>
      </c>
      <c r="M3134" s="7">
        <f>MAR1!$B$7+MAR1!$C$7*COS(2*PI()*$C3134/365)+MAR1!$D$7*SIN(2*PI()*$C3134/365)</f>
        <v/>
      </c>
      <c r="N3134" s="7">
        <f>F3134-K3134</f>
        <v/>
      </c>
      <c r="O3134" s="7">
        <f>G3134-L3134</f>
        <v/>
      </c>
      <c r="P3134" s="7">
        <f>H3134-M3134</f>
        <v/>
      </c>
      <c r="Q3134" s="7">
        <f>IF($I3134=1,(N3134-MAR1!$B$11)/MAR1!$D$11,(N3134-MAR1!$C$11)/MAR1!$E$11)</f>
        <v/>
      </c>
      <c r="R3134" s="7">
        <f>IF($I3134=1,(O3134-MAR1!$B$12)/MAR1!$D$12,(O3134-MAR1!$C$12)/MAR1!$E$12)</f>
        <v/>
      </c>
      <c r="S3134" s="7">
        <f>IF($I3134=1,(P3134-MAR1!$B$13)/MAR1!$D$13,(P3134-MAR1!$C$13)/MAR1!$E$13)</f>
        <v/>
      </c>
    </row>
    <row r="3135">
      <c r="A3135" s="5" t="n">
        <v>3134</v>
      </c>
      <c r="B3135" s="5" t="n">
        <v>9</v>
      </c>
      <c r="C3135" s="5" t="n">
        <v>214</v>
      </c>
      <c r="D3135" s="5" t="n">
        <v>8</v>
      </c>
      <c r="E3135" s="5" t="n">
        <v>27.7</v>
      </c>
      <c r="F3135" s="5" t="n">
        <v>30.8</v>
      </c>
      <c r="G3135" s="5" t="n">
        <v>25.8</v>
      </c>
      <c r="H3135" s="5" t="n">
        <v>15.66</v>
      </c>
      <c r="I3135" s="6">
        <f>IF(E3135&gt;=Markov!$B$3,1,0)</f>
        <v/>
      </c>
      <c r="J3135" s="6">
        <f>I3134</f>
        <v/>
      </c>
      <c r="K3135" s="7">
        <f>MAR1!$B$5+MAR1!$C$5*COS(2*PI()*$C3135/365)+MAR1!$D$5*SIN(2*PI()*$C3135/365)</f>
        <v/>
      </c>
      <c r="L3135" s="7">
        <f>MAR1!$B$6+MAR1!$C$6*COS(2*PI()*$C3135/365)+MAR1!$D$6*SIN(2*PI()*$C3135/365)</f>
        <v/>
      </c>
      <c r="M3135" s="7">
        <f>MAR1!$B$7+MAR1!$C$7*COS(2*PI()*$C3135/365)+MAR1!$D$7*SIN(2*PI()*$C3135/365)</f>
        <v/>
      </c>
      <c r="N3135" s="7">
        <f>F3135-K3135</f>
        <v/>
      </c>
      <c r="O3135" s="7">
        <f>G3135-L3135</f>
        <v/>
      </c>
      <c r="P3135" s="7">
        <f>H3135-M3135</f>
        <v/>
      </c>
      <c r="Q3135" s="7">
        <f>IF($I3135=1,(N3135-MAR1!$B$11)/MAR1!$D$11,(N3135-MAR1!$C$11)/MAR1!$E$11)</f>
        <v/>
      </c>
      <c r="R3135" s="7">
        <f>IF($I3135=1,(O3135-MAR1!$B$12)/MAR1!$D$12,(O3135-MAR1!$C$12)/MAR1!$E$12)</f>
        <v/>
      </c>
      <c r="S3135" s="7">
        <f>IF($I3135=1,(P3135-MAR1!$B$13)/MAR1!$D$13,(P3135-MAR1!$C$13)/MAR1!$E$13)</f>
        <v/>
      </c>
    </row>
    <row r="3136">
      <c r="A3136" s="5" t="n">
        <v>3135</v>
      </c>
      <c r="B3136" s="5" t="n">
        <v>9</v>
      </c>
      <c r="C3136" s="5" t="n">
        <v>215</v>
      </c>
      <c r="D3136" s="5" t="n">
        <v>8</v>
      </c>
      <c r="E3136" s="5" t="n">
        <v>11.9</v>
      </c>
      <c r="F3136" s="5" t="n">
        <v>29.2</v>
      </c>
      <c r="G3136" s="5" t="n">
        <v>24.6</v>
      </c>
      <c r="H3136" s="5" t="n">
        <v>17.53</v>
      </c>
      <c r="I3136" s="6">
        <f>IF(E3136&gt;=Markov!$B$3,1,0)</f>
        <v/>
      </c>
      <c r="J3136" s="6">
        <f>I3135</f>
        <v/>
      </c>
      <c r="K3136" s="7">
        <f>MAR1!$B$5+MAR1!$C$5*COS(2*PI()*$C3136/365)+MAR1!$D$5*SIN(2*PI()*$C3136/365)</f>
        <v/>
      </c>
      <c r="L3136" s="7">
        <f>MAR1!$B$6+MAR1!$C$6*COS(2*PI()*$C3136/365)+MAR1!$D$6*SIN(2*PI()*$C3136/365)</f>
        <v/>
      </c>
      <c r="M3136" s="7">
        <f>MAR1!$B$7+MAR1!$C$7*COS(2*PI()*$C3136/365)+MAR1!$D$7*SIN(2*PI()*$C3136/365)</f>
        <v/>
      </c>
      <c r="N3136" s="7">
        <f>F3136-K3136</f>
        <v/>
      </c>
      <c r="O3136" s="7">
        <f>G3136-L3136</f>
        <v/>
      </c>
      <c r="P3136" s="7">
        <f>H3136-M3136</f>
        <v/>
      </c>
      <c r="Q3136" s="7">
        <f>IF($I3136=1,(N3136-MAR1!$B$11)/MAR1!$D$11,(N3136-MAR1!$C$11)/MAR1!$E$11)</f>
        <v/>
      </c>
      <c r="R3136" s="7">
        <f>IF($I3136=1,(O3136-MAR1!$B$12)/MAR1!$D$12,(O3136-MAR1!$C$12)/MAR1!$E$12)</f>
        <v/>
      </c>
      <c r="S3136" s="7">
        <f>IF($I3136=1,(P3136-MAR1!$B$13)/MAR1!$D$13,(P3136-MAR1!$C$13)/MAR1!$E$13)</f>
        <v/>
      </c>
    </row>
    <row r="3137">
      <c r="A3137" s="5" t="n">
        <v>3136</v>
      </c>
      <c r="B3137" s="5" t="n">
        <v>9</v>
      </c>
      <c r="C3137" s="5" t="n">
        <v>216</v>
      </c>
      <c r="D3137" s="5" t="n">
        <v>8</v>
      </c>
      <c r="E3137" s="5" t="n">
        <v>21.2</v>
      </c>
      <c r="F3137" s="5" t="n">
        <v>29.3</v>
      </c>
      <c r="G3137" s="5" t="n">
        <v>22.7</v>
      </c>
      <c r="H3137" s="5" t="n">
        <v>12.74</v>
      </c>
      <c r="I3137" s="6">
        <f>IF(E3137&gt;=Markov!$B$3,1,0)</f>
        <v/>
      </c>
      <c r="J3137" s="6">
        <f>I3136</f>
        <v/>
      </c>
      <c r="K3137" s="7">
        <f>MAR1!$B$5+MAR1!$C$5*COS(2*PI()*$C3137/365)+MAR1!$D$5*SIN(2*PI()*$C3137/365)</f>
        <v/>
      </c>
      <c r="L3137" s="7">
        <f>MAR1!$B$6+MAR1!$C$6*COS(2*PI()*$C3137/365)+MAR1!$D$6*SIN(2*PI()*$C3137/365)</f>
        <v/>
      </c>
      <c r="M3137" s="7">
        <f>MAR1!$B$7+MAR1!$C$7*COS(2*PI()*$C3137/365)+MAR1!$D$7*SIN(2*PI()*$C3137/365)</f>
        <v/>
      </c>
      <c r="N3137" s="7">
        <f>F3137-K3137</f>
        <v/>
      </c>
      <c r="O3137" s="7">
        <f>G3137-L3137</f>
        <v/>
      </c>
      <c r="P3137" s="7">
        <f>H3137-M3137</f>
        <v/>
      </c>
      <c r="Q3137" s="7">
        <f>IF($I3137=1,(N3137-MAR1!$B$11)/MAR1!$D$11,(N3137-MAR1!$C$11)/MAR1!$E$11)</f>
        <v/>
      </c>
      <c r="R3137" s="7">
        <f>IF($I3137=1,(O3137-MAR1!$B$12)/MAR1!$D$12,(O3137-MAR1!$C$12)/MAR1!$E$12)</f>
        <v/>
      </c>
      <c r="S3137" s="7">
        <f>IF($I3137=1,(P3137-MAR1!$B$13)/MAR1!$D$13,(P3137-MAR1!$C$13)/MAR1!$E$13)</f>
        <v/>
      </c>
    </row>
    <row r="3138">
      <c r="A3138" s="5" t="n">
        <v>3137</v>
      </c>
      <c r="B3138" s="5" t="n">
        <v>9</v>
      </c>
      <c r="C3138" s="5" t="n">
        <v>217</v>
      </c>
      <c r="D3138" s="5" t="n">
        <v>8</v>
      </c>
      <c r="E3138" s="5" t="n">
        <v>0</v>
      </c>
      <c r="F3138" s="5" t="n">
        <v>32.8</v>
      </c>
      <c r="G3138" s="5" t="n">
        <v>23.4</v>
      </c>
      <c r="H3138" s="5" t="n">
        <v>17.97</v>
      </c>
      <c r="I3138" s="6">
        <f>IF(E3138&gt;=Markov!$B$3,1,0)</f>
        <v/>
      </c>
      <c r="J3138" s="6">
        <f>I3137</f>
        <v/>
      </c>
      <c r="K3138" s="7">
        <f>MAR1!$B$5+MAR1!$C$5*COS(2*PI()*$C3138/365)+MAR1!$D$5*SIN(2*PI()*$C3138/365)</f>
        <v/>
      </c>
      <c r="L3138" s="7">
        <f>MAR1!$B$6+MAR1!$C$6*COS(2*PI()*$C3138/365)+MAR1!$D$6*SIN(2*PI()*$C3138/365)</f>
        <v/>
      </c>
      <c r="M3138" s="7">
        <f>MAR1!$B$7+MAR1!$C$7*COS(2*PI()*$C3138/365)+MAR1!$D$7*SIN(2*PI()*$C3138/365)</f>
        <v/>
      </c>
      <c r="N3138" s="7">
        <f>F3138-K3138</f>
        <v/>
      </c>
      <c r="O3138" s="7">
        <f>G3138-L3138</f>
        <v/>
      </c>
      <c r="P3138" s="7">
        <f>H3138-M3138</f>
        <v/>
      </c>
      <c r="Q3138" s="7">
        <f>IF($I3138=1,(N3138-MAR1!$B$11)/MAR1!$D$11,(N3138-MAR1!$C$11)/MAR1!$E$11)</f>
        <v/>
      </c>
      <c r="R3138" s="7">
        <f>IF($I3138=1,(O3138-MAR1!$B$12)/MAR1!$D$12,(O3138-MAR1!$C$12)/MAR1!$E$12)</f>
        <v/>
      </c>
      <c r="S3138" s="7">
        <f>IF($I3138=1,(P3138-MAR1!$B$13)/MAR1!$D$13,(P3138-MAR1!$C$13)/MAR1!$E$13)</f>
        <v/>
      </c>
    </row>
    <row r="3139">
      <c r="A3139" s="5" t="n">
        <v>3138</v>
      </c>
      <c r="B3139" s="5" t="n">
        <v>9</v>
      </c>
      <c r="C3139" s="5" t="n">
        <v>218</v>
      </c>
      <c r="D3139" s="5" t="n">
        <v>8</v>
      </c>
      <c r="E3139" s="5" t="n">
        <v>6.6</v>
      </c>
      <c r="F3139" s="5" t="n">
        <v>28.7</v>
      </c>
      <c r="G3139" s="5" t="n">
        <v>23</v>
      </c>
      <c r="H3139" s="5" t="n">
        <v>10.19</v>
      </c>
      <c r="I3139" s="6">
        <f>IF(E3139&gt;=Markov!$B$3,1,0)</f>
        <v/>
      </c>
      <c r="J3139" s="6">
        <f>I3138</f>
        <v/>
      </c>
      <c r="K3139" s="7">
        <f>MAR1!$B$5+MAR1!$C$5*COS(2*PI()*$C3139/365)+MAR1!$D$5*SIN(2*PI()*$C3139/365)</f>
        <v/>
      </c>
      <c r="L3139" s="7">
        <f>MAR1!$B$6+MAR1!$C$6*COS(2*PI()*$C3139/365)+MAR1!$D$6*SIN(2*PI()*$C3139/365)</f>
        <v/>
      </c>
      <c r="M3139" s="7">
        <f>MAR1!$B$7+MAR1!$C$7*COS(2*PI()*$C3139/365)+MAR1!$D$7*SIN(2*PI()*$C3139/365)</f>
        <v/>
      </c>
      <c r="N3139" s="7">
        <f>F3139-K3139</f>
        <v/>
      </c>
      <c r="O3139" s="7">
        <f>G3139-L3139</f>
        <v/>
      </c>
      <c r="P3139" s="7">
        <f>H3139-M3139</f>
        <v/>
      </c>
      <c r="Q3139" s="7">
        <f>IF($I3139=1,(N3139-MAR1!$B$11)/MAR1!$D$11,(N3139-MAR1!$C$11)/MAR1!$E$11)</f>
        <v/>
      </c>
      <c r="R3139" s="7">
        <f>IF($I3139=1,(O3139-MAR1!$B$12)/MAR1!$D$12,(O3139-MAR1!$C$12)/MAR1!$E$12)</f>
        <v/>
      </c>
      <c r="S3139" s="7">
        <f>IF($I3139=1,(P3139-MAR1!$B$13)/MAR1!$D$13,(P3139-MAR1!$C$13)/MAR1!$E$13)</f>
        <v/>
      </c>
    </row>
    <row r="3140">
      <c r="A3140" s="5" t="n">
        <v>3139</v>
      </c>
      <c r="B3140" s="5" t="n">
        <v>9</v>
      </c>
      <c r="C3140" s="5" t="n">
        <v>219</v>
      </c>
      <c r="D3140" s="5" t="n">
        <v>8</v>
      </c>
      <c r="E3140" s="5" t="n">
        <v>0.4</v>
      </c>
      <c r="F3140" s="5" t="n">
        <v>27.8</v>
      </c>
      <c r="G3140" s="5" t="n">
        <v>22.9</v>
      </c>
      <c r="H3140" s="5" t="n">
        <v>12.96</v>
      </c>
      <c r="I3140" s="6">
        <f>IF(E3140&gt;=Markov!$B$3,1,0)</f>
        <v/>
      </c>
      <c r="J3140" s="6">
        <f>I3139</f>
        <v/>
      </c>
      <c r="K3140" s="7">
        <f>MAR1!$B$5+MAR1!$C$5*COS(2*PI()*$C3140/365)+MAR1!$D$5*SIN(2*PI()*$C3140/365)</f>
        <v/>
      </c>
      <c r="L3140" s="7">
        <f>MAR1!$B$6+MAR1!$C$6*COS(2*PI()*$C3140/365)+MAR1!$D$6*SIN(2*PI()*$C3140/365)</f>
        <v/>
      </c>
      <c r="M3140" s="7">
        <f>MAR1!$B$7+MAR1!$C$7*COS(2*PI()*$C3140/365)+MAR1!$D$7*SIN(2*PI()*$C3140/365)</f>
        <v/>
      </c>
      <c r="N3140" s="7">
        <f>F3140-K3140</f>
        <v/>
      </c>
      <c r="O3140" s="7">
        <f>G3140-L3140</f>
        <v/>
      </c>
      <c r="P3140" s="7">
        <f>H3140-M3140</f>
        <v/>
      </c>
      <c r="Q3140" s="7">
        <f>IF($I3140=1,(N3140-MAR1!$B$11)/MAR1!$D$11,(N3140-MAR1!$C$11)/MAR1!$E$11)</f>
        <v/>
      </c>
      <c r="R3140" s="7">
        <f>IF($I3140=1,(O3140-MAR1!$B$12)/MAR1!$D$12,(O3140-MAR1!$C$12)/MAR1!$E$12)</f>
        <v/>
      </c>
      <c r="S3140" s="7">
        <f>IF($I3140=1,(P3140-MAR1!$B$13)/MAR1!$D$13,(P3140-MAR1!$C$13)/MAR1!$E$13)</f>
        <v/>
      </c>
    </row>
    <row r="3141">
      <c r="A3141" s="5" t="n">
        <v>3140</v>
      </c>
      <c r="B3141" s="5" t="n">
        <v>9</v>
      </c>
      <c r="C3141" s="5" t="n">
        <v>220</v>
      </c>
      <c r="D3141" s="5" t="n">
        <v>8</v>
      </c>
      <c r="E3141" s="5" t="n">
        <v>0</v>
      </c>
      <c r="F3141" s="5" t="n">
        <v>30.4</v>
      </c>
      <c r="G3141" s="5" t="n">
        <v>25.7</v>
      </c>
      <c r="H3141" s="5" t="n">
        <v>22.57</v>
      </c>
      <c r="I3141" s="6">
        <f>IF(E3141&gt;=Markov!$B$3,1,0)</f>
        <v/>
      </c>
      <c r="J3141" s="6">
        <f>I3140</f>
        <v/>
      </c>
      <c r="K3141" s="7">
        <f>MAR1!$B$5+MAR1!$C$5*COS(2*PI()*$C3141/365)+MAR1!$D$5*SIN(2*PI()*$C3141/365)</f>
        <v/>
      </c>
      <c r="L3141" s="7">
        <f>MAR1!$B$6+MAR1!$C$6*COS(2*PI()*$C3141/365)+MAR1!$D$6*SIN(2*PI()*$C3141/365)</f>
        <v/>
      </c>
      <c r="M3141" s="7">
        <f>MAR1!$B$7+MAR1!$C$7*COS(2*PI()*$C3141/365)+MAR1!$D$7*SIN(2*PI()*$C3141/365)</f>
        <v/>
      </c>
      <c r="N3141" s="7">
        <f>F3141-K3141</f>
        <v/>
      </c>
      <c r="O3141" s="7">
        <f>G3141-L3141</f>
        <v/>
      </c>
      <c r="P3141" s="7">
        <f>H3141-M3141</f>
        <v/>
      </c>
      <c r="Q3141" s="7">
        <f>IF($I3141=1,(N3141-MAR1!$B$11)/MAR1!$D$11,(N3141-MAR1!$C$11)/MAR1!$E$11)</f>
        <v/>
      </c>
      <c r="R3141" s="7">
        <f>IF($I3141=1,(O3141-MAR1!$B$12)/MAR1!$D$12,(O3141-MAR1!$C$12)/MAR1!$E$12)</f>
        <v/>
      </c>
      <c r="S3141" s="7">
        <f>IF($I3141=1,(P3141-MAR1!$B$13)/MAR1!$D$13,(P3141-MAR1!$C$13)/MAR1!$E$13)</f>
        <v/>
      </c>
    </row>
    <row r="3142">
      <c r="A3142" s="5" t="n">
        <v>3141</v>
      </c>
      <c r="B3142" s="5" t="n">
        <v>9</v>
      </c>
      <c r="C3142" s="5" t="n">
        <v>221</v>
      </c>
      <c r="D3142" s="5" t="n">
        <v>8</v>
      </c>
      <c r="E3142" s="5" t="n">
        <v>0</v>
      </c>
      <c r="F3142" s="5" t="n">
        <v>29.8</v>
      </c>
      <c r="G3142" s="5" t="n">
        <v>23.4</v>
      </c>
      <c r="H3142" s="5" t="n">
        <v>14.97</v>
      </c>
      <c r="I3142" s="6">
        <f>IF(E3142&gt;=Markov!$B$3,1,0)</f>
        <v/>
      </c>
      <c r="J3142" s="6">
        <f>I3141</f>
        <v/>
      </c>
      <c r="K3142" s="7">
        <f>MAR1!$B$5+MAR1!$C$5*COS(2*PI()*$C3142/365)+MAR1!$D$5*SIN(2*PI()*$C3142/365)</f>
        <v/>
      </c>
      <c r="L3142" s="7">
        <f>MAR1!$B$6+MAR1!$C$6*COS(2*PI()*$C3142/365)+MAR1!$D$6*SIN(2*PI()*$C3142/365)</f>
        <v/>
      </c>
      <c r="M3142" s="7">
        <f>MAR1!$B$7+MAR1!$C$7*COS(2*PI()*$C3142/365)+MAR1!$D$7*SIN(2*PI()*$C3142/365)</f>
        <v/>
      </c>
      <c r="N3142" s="7">
        <f>F3142-K3142</f>
        <v/>
      </c>
      <c r="O3142" s="7">
        <f>G3142-L3142</f>
        <v/>
      </c>
      <c r="P3142" s="7">
        <f>H3142-M3142</f>
        <v/>
      </c>
      <c r="Q3142" s="7">
        <f>IF($I3142=1,(N3142-MAR1!$B$11)/MAR1!$D$11,(N3142-MAR1!$C$11)/MAR1!$E$11)</f>
        <v/>
      </c>
      <c r="R3142" s="7">
        <f>IF($I3142=1,(O3142-MAR1!$B$12)/MAR1!$D$12,(O3142-MAR1!$C$12)/MAR1!$E$12)</f>
        <v/>
      </c>
      <c r="S3142" s="7">
        <f>IF($I3142=1,(P3142-MAR1!$B$13)/MAR1!$D$13,(P3142-MAR1!$C$13)/MAR1!$E$13)</f>
        <v/>
      </c>
    </row>
    <row r="3143">
      <c r="A3143" s="5" t="n">
        <v>3142</v>
      </c>
      <c r="B3143" s="5" t="n">
        <v>9</v>
      </c>
      <c r="C3143" s="5" t="n">
        <v>222</v>
      </c>
      <c r="D3143" s="5" t="n">
        <v>8</v>
      </c>
      <c r="E3143" s="5" t="n">
        <v>0</v>
      </c>
      <c r="F3143" s="5" t="n">
        <v>31.1</v>
      </c>
      <c r="G3143" s="5" t="n">
        <v>23.1</v>
      </c>
      <c r="H3143" s="5" t="n">
        <v>21.52</v>
      </c>
      <c r="I3143" s="6">
        <f>IF(E3143&gt;=Markov!$B$3,1,0)</f>
        <v/>
      </c>
      <c r="J3143" s="6">
        <f>I3142</f>
        <v/>
      </c>
      <c r="K3143" s="7">
        <f>MAR1!$B$5+MAR1!$C$5*COS(2*PI()*$C3143/365)+MAR1!$D$5*SIN(2*PI()*$C3143/365)</f>
        <v/>
      </c>
      <c r="L3143" s="7">
        <f>MAR1!$B$6+MAR1!$C$6*COS(2*PI()*$C3143/365)+MAR1!$D$6*SIN(2*PI()*$C3143/365)</f>
        <v/>
      </c>
      <c r="M3143" s="7">
        <f>MAR1!$B$7+MAR1!$C$7*COS(2*PI()*$C3143/365)+MAR1!$D$7*SIN(2*PI()*$C3143/365)</f>
        <v/>
      </c>
      <c r="N3143" s="7">
        <f>F3143-K3143</f>
        <v/>
      </c>
      <c r="O3143" s="7">
        <f>G3143-L3143</f>
        <v/>
      </c>
      <c r="P3143" s="7">
        <f>H3143-M3143</f>
        <v/>
      </c>
      <c r="Q3143" s="7">
        <f>IF($I3143=1,(N3143-MAR1!$B$11)/MAR1!$D$11,(N3143-MAR1!$C$11)/MAR1!$E$11)</f>
        <v/>
      </c>
      <c r="R3143" s="7">
        <f>IF($I3143=1,(O3143-MAR1!$B$12)/MAR1!$D$12,(O3143-MAR1!$C$12)/MAR1!$E$12)</f>
        <v/>
      </c>
      <c r="S3143" s="7">
        <f>IF($I3143=1,(P3143-MAR1!$B$13)/MAR1!$D$13,(P3143-MAR1!$C$13)/MAR1!$E$13)</f>
        <v/>
      </c>
    </row>
    <row r="3144">
      <c r="A3144" s="5" t="n">
        <v>3143</v>
      </c>
      <c r="B3144" s="5" t="n">
        <v>9</v>
      </c>
      <c r="C3144" s="5" t="n">
        <v>223</v>
      </c>
      <c r="D3144" s="5" t="n">
        <v>8</v>
      </c>
      <c r="E3144" s="5" t="n">
        <v>2.4</v>
      </c>
      <c r="F3144" s="5" t="n">
        <v>29.1</v>
      </c>
      <c r="G3144" s="5" t="n">
        <v>23.8</v>
      </c>
      <c r="H3144" s="5" t="n">
        <v>14.99</v>
      </c>
      <c r="I3144" s="6">
        <f>IF(E3144&gt;=Markov!$B$3,1,0)</f>
        <v/>
      </c>
      <c r="J3144" s="6">
        <f>I3143</f>
        <v/>
      </c>
      <c r="K3144" s="7">
        <f>MAR1!$B$5+MAR1!$C$5*COS(2*PI()*$C3144/365)+MAR1!$D$5*SIN(2*PI()*$C3144/365)</f>
        <v/>
      </c>
      <c r="L3144" s="7">
        <f>MAR1!$B$6+MAR1!$C$6*COS(2*PI()*$C3144/365)+MAR1!$D$6*SIN(2*PI()*$C3144/365)</f>
        <v/>
      </c>
      <c r="M3144" s="7">
        <f>MAR1!$B$7+MAR1!$C$7*COS(2*PI()*$C3144/365)+MAR1!$D$7*SIN(2*PI()*$C3144/365)</f>
        <v/>
      </c>
      <c r="N3144" s="7">
        <f>F3144-K3144</f>
        <v/>
      </c>
      <c r="O3144" s="7">
        <f>G3144-L3144</f>
        <v/>
      </c>
      <c r="P3144" s="7">
        <f>H3144-M3144</f>
        <v/>
      </c>
      <c r="Q3144" s="7">
        <f>IF($I3144=1,(N3144-MAR1!$B$11)/MAR1!$D$11,(N3144-MAR1!$C$11)/MAR1!$E$11)</f>
        <v/>
      </c>
      <c r="R3144" s="7">
        <f>IF($I3144=1,(O3144-MAR1!$B$12)/MAR1!$D$12,(O3144-MAR1!$C$12)/MAR1!$E$12)</f>
        <v/>
      </c>
      <c r="S3144" s="7">
        <f>IF($I3144=1,(P3144-MAR1!$B$13)/MAR1!$D$13,(P3144-MAR1!$C$13)/MAR1!$E$13)</f>
        <v/>
      </c>
    </row>
    <row r="3145">
      <c r="A3145" s="5" t="n">
        <v>3144</v>
      </c>
      <c r="B3145" s="5" t="n">
        <v>9</v>
      </c>
      <c r="C3145" s="5" t="n">
        <v>224</v>
      </c>
      <c r="D3145" s="5" t="n">
        <v>8</v>
      </c>
      <c r="E3145" s="5" t="n">
        <v>11.1</v>
      </c>
      <c r="F3145" s="5" t="n">
        <v>29.8</v>
      </c>
      <c r="G3145" s="5" t="n">
        <v>22.1</v>
      </c>
      <c r="H3145" s="5" t="n">
        <v>13.07</v>
      </c>
      <c r="I3145" s="6">
        <f>IF(E3145&gt;=Markov!$B$3,1,0)</f>
        <v/>
      </c>
      <c r="J3145" s="6">
        <f>I3144</f>
        <v/>
      </c>
      <c r="K3145" s="7">
        <f>MAR1!$B$5+MAR1!$C$5*COS(2*PI()*$C3145/365)+MAR1!$D$5*SIN(2*PI()*$C3145/365)</f>
        <v/>
      </c>
      <c r="L3145" s="7">
        <f>MAR1!$B$6+MAR1!$C$6*COS(2*PI()*$C3145/365)+MAR1!$D$6*SIN(2*PI()*$C3145/365)</f>
        <v/>
      </c>
      <c r="M3145" s="7">
        <f>MAR1!$B$7+MAR1!$C$7*COS(2*PI()*$C3145/365)+MAR1!$D$7*SIN(2*PI()*$C3145/365)</f>
        <v/>
      </c>
      <c r="N3145" s="7">
        <f>F3145-K3145</f>
        <v/>
      </c>
      <c r="O3145" s="7">
        <f>G3145-L3145</f>
        <v/>
      </c>
      <c r="P3145" s="7">
        <f>H3145-M3145</f>
        <v/>
      </c>
      <c r="Q3145" s="7">
        <f>IF($I3145=1,(N3145-MAR1!$B$11)/MAR1!$D$11,(N3145-MAR1!$C$11)/MAR1!$E$11)</f>
        <v/>
      </c>
      <c r="R3145" s="7">
        <f>IF($I3145=1,(O3145-MAR1!$B$12)/MAR1!$D$12,(O3145-MAR1!$C$12)/MAR1!$E$12)</f>
        <v/>
      </c>
      <c r="S3145" s="7">
        <f>IF($I3145=1,(P3145-MAR1!$B$13)/MAR1!$D$13,(P3145-MAR1!$C$13)/MAR1!$E$13)</f>
        <v/>
      </c>
    </row>
    <row r="3146">
      <c r="A3146" s="5" t="n">
        <v>3145</v>
      </c>
      <c r="B3146" s="5" t="n">
        <v>9</v>
      </c>
      <c r="C3146" s="5" t="n">
        <v>225</v>
      </c>
      <c r="D3146" s="5" t="n">
        <v>8</v>
      </c>
      <c r="E3146" s="5" t="n">
        <v>5.1</v>
      </c>
      <c r="F3146" s="5" t="n">
        <v>30.4</v>
      </c>
      <c r="G3146" s="5" t="n">
        <v>22.7</v>
      </c>
      <c r="H3146" s="5" t="n">
        <v>15.62</v>
      </c>
      <c r="I3146" s="6">
        <f>IF(E3146&gt;=Markov!$B$3,1,0)</f>
        <v/>
      </c>
      <c r="J3146" s="6">
        <f>I3145</f>
        <v/>
      </c>
      <c r="K3146" s="7">
        <f>MAR1!$B$5+MAR1!$C$5*COS(2*PI()*$C3146/365)+MAR1!$D$5*SIN(2*PI()*$C3146/365)</f>
        <v/>
      </c>
      <c r="L3146" s="7">
        <f>MAR1!$B$6+MAR1!$C$6*COS(2*PI()*$C3146/365)+MAR1!$D$6*SIN(2*PI()*$C3146/365)</f>
        <v/>
      </c>
      <c r="M3146" s="7">
        <f>MAR1!$B$7+MAR1!$C$7*COS(2*PI()*$C3146/365)+MAR1!$D$7*SIN(2*PI()*$C3146/365)</f>
        <v/>
      </c>
      <c r="N3146" s="7">
        <f>F3146-K3146</f>
        <v/>
      </c>
      <c r="O3146" s="7">
        <f>G3146-L3146</f>
        <v/>
      </c>
      <c r="P3146" s="7">
        <f>H3146-M3146</f>
        <v/>
      </c>
      <c r="Q3146" s="7">
        <f>IF($I3146=1,(N3146-MAR1!$B$11)/MAR1!$D$11,(N3146-MAR1!$C$11)/MAR1!$E$11)</f>
        <v/>
      </c>
      <c r="R3146" s="7">
        <f>IF($I3146=1,(O3146-MAR1!$B$12)/MAR1!$D$12,(O3146-MAR1!$C$12)/MAR1!$E$12)</f>
        <v/>
      </c>
      <c r="S3146" s="7">
        <f>IF($I3146=1,(P3146-MAR1!$B$13)/MAR1!$D$13,(P3146-MAR1!$C$13)/MAR1!$E$13)</f>
        <v/>
      </c>
    </row>
    <row r="3147">
      <c r="A3147" s="5" t="n">
        <v>3146</v>
      </c>
      <c r="B3147" s="5" t="n">
        <v>9</v>
      </c>
      <c r="C3147" s="5" t="n">
        <v>226</v>
      </c>
      <c r="D3147" s="5" t="n">
        <v>8</v>
      </c>
      <c r="E3147" s="5" t="n">
        <v>8</v>
      </c>
      <c r="F3147" s="5" t="n">
        <v>30.4</v>
      </c>
      <c r="G3147" s="5" t="n">
        <v>22.5</v>
      </c>
      <c r="H3147" s="5" t="n">
        <v>12.93</v>
      </c>
      <c r="I3147" s="6">
        <f>IF(E3147&gt;=Markov!$B$3,1,0)</f>
        <v/>
      </c>
      <c r="J3147" s="6">
        <f>I3146</f>
        <v/>
      </c>
      <c r="K3147" s="7">
        <f>MAR1!$B$5+MAR1!$C$5*COS(2*PI()*$C3147/365)+MAR1!$D$5*SIN(2*PI()*$C3147/365)</f>
        <v/>
      </c>
      <c r="L3147" s="7">
        <f>MAR1!$B$6+MAR1!$C$6*COS(2*PI()*$C3147/365)+MAR1!$D$6*SIN(2*PI()*$C3147/365)</f>
        <v/>
      </c>
      <c r="M3147" s="7">
        <f>MAR1!$B$7+MAR1!$C$7*COS(2*PI()*$C3147/365)+MAR1!$D$7*SIN(2*PI()*$C3147/365)</f>
        <v/>
      </c>
      <c r="N3147" s="7">
        <f>F3147-K3147</f>
        <v/>
      </c>
      <c r="O3147" s="7">
        <f>G3147-L3147</f>
        <v/>
      </c>
      <c r="P3147" s="7">
        <f>H3147-M3147</f>
        <v/>
      </c>
      <c r="Q3147" s="7">
        <f>IF($I3147=1,(N3147-MAR1!$B$11)/MAR1!$D$11,(N3147-MAR1!$C$11)/MAR1!$E$11)</f>
        <v/>
      </c>
      <c r="R3147" s="7">
        <f>IF($I3147=1,(O3147-MAR1!$B$12)/MAR1!$D$12,(O3147-MAR1!$C$12)/MAR1!$E$12)</f>
        <v/>
      </c>
      <c r="S3147" s="7">
        <f>IF($I3147=1,(P3147-MAR1!$B$13)/MAR1!$D$13,(P3147-MAR1!$C$13)/MAR1!$E$13)</f>
        <v/>
      </c>
    </row>
    <row r="3148">
      <c r="A3148" s="5" t="n">
        <v>3147</v>
      </c>
      <c r="B3148" s="5" t="n">
        <v>9</v>
      </c>
      <c r="C3148" s="5" t="n">
        <v>227</v>
      </c>
      <c r="D3148" s="5" t="n">
        <v>8</v>
      </c>
      <c r="E3148" s="5" t="n">
        <v>2.5</v>
      </c>
      <c r="F3148" s="5" t="n">
        <v>29.4</v>
      </c>
      <c r="G3148" s="5" t="n">
        <v>24.6</v>
      </c>
      <c r="H3148" s="5" t="n">
        <v>16.55</v>
      </c>
      <c r="I3148" s="6">
        <f>IF(E3148&gt;=Markov!$B$3,1,0)</f>
        <v/>
      </c>
      <c r="J3148" s="6">
        <f>I3147</f>
        <v/>
      </c>
      <c r="K3148" s="7">
        <f>MAR1!$B$5+MAR1!$C$5*COS(2*PI()*$C3148/365)+MAR1!$D$5*SIN(2*PI()*$C3148/365)</f>
        <v/>
      </c>
      <c r="L3148" s="7">
        <f>MAR1!$B$6+MAR1!$C$6*COS(2*PI()*$C3148/365)+MAR1!$D$6*SIN(2*PI()*$C3148/365)</f>
        <v/>
      </c>
      <c r="M3148" s="7">
        <f>MAR1!$B$7+MAR1!$C$7*COS(2*PI()*$C3148/365)+MAR1!$D$7*SIN(2*PI()*$C3148/365)</f>
        <v/>
      </c>
      <c r="N3148" s="7">
        <f>F3148-K3148</f>
        <v/>
      </c>
      <c r="O3148" s="7">
        <f>G3148-L3148</f>
        <v/>
      </c>
      <c r="P3148" s="7">
        <f>H3148-M3148</f>
        <v/>
      </c>
      <c r="Q3148" s="7">
        <f>IF($I3148=1,(N3148-MAR1!$B$11)/MAR1!$D$11,(N3148-MAR1!$C$11)/MAR1!$E$11)</f>
        <v/>
      </c>
      <c r="R3148" s="7">
        <f>IF($I3148=1,(O3148-MAR1!$B$12)/MAR1!$D$12,(O3148-MAR1!$C$12)/MAR1!$E$12)</f>
        <v/>
      </c>
      <c r="S3148" s="7">
        <f>IF($I3148=1,(P3148-MAR1!$B$13)/MAR1!$D$13,(P3148-MAR1!$C$13)/MAR1!$E$13)</f>
        <v/>
      </c>
    </row>
    <row r="3149">
      <c r="A3149" s="5" t="n">
        <v>3148</v>
      </c>
      <c r="B3149" s="5" t="n">
        <v>9</v>
      </c>
      <c r="C3149" s="5" t="n">
        <v>228</v>
      </c>
      <c r="D3149" s="5" t="n">
        <v>8</v>
      </c>
      <c r="E3149" s="5" t="n">
        <v>0</v>
      </c>
      <c r="F3149" s="5" t="n">
        <v>32.3</v>
      </c>
      <c r="G3149" s="5" t="n">
        <v>25</v>
      </c>
      <c r="H3149" s="5" t="n">
        <v>20.07</v>
      </c>
      <c r="I3149" s="6">
        <f>IF(E3149&gt;=Markov!$B$3,1,0)</f>
        <v/>
      </c>
      <c r="J3149" s="6">
        <f>I3148</f>
        <v/>
      </c>
      <c r="K3149" s="7">
        <f>MAR1!$B$5+MAR1!$C$5*COS(2*PI()*$C3149/365)+MAR1!$D$5*SIN(2*PI()*$C3149/365)</f>
        <v/>
      </c>
      <c r="L3149" s="7">
        <f>MAR1!$B$6+MAR1!$C$6*COS(2*PI()*$C3149/365)+MAR1!$D$6*SIN(2*PI()*$C3149/365)</f>
        <v/>
      </c>
      <c r="M3149" s="7">
        <f>MAR1!$B$7+MAR1!$C$7*COS(2*PI()*$C3149/365)+MAR1!$D$7*SIN(2*PI()*$C3149/365)</f>
        <v/>
      </c>
      <c r="N3149" s="7">
        <f>F3149-K3149</f>
        <v/>
      </c>
      <c r="O3149" s="7">
        <f>G3149-L3149</f>
        <v/>
      </c>
      <c r="P3149" s="7">
        <f>H3149-M3149</f>
        <v/>
      </c>
      <c r="Q3149" s="7">
        <f>IF($I3149=1,(N3149-MAR1!$B$11)/MAR1!$D$11,(N3149-MAR1!$C$11)/MAR1!$E$11)</f>
        <v/>
      </c>
      <c r="R3149" s="7">
        <f>IF($I3149=1,(O3149-MAR1!$B$12)/MAR1!$D$12,(O3149-MAR1!$C$12)/MAR1!$E$12)</f>
        <v/>
      </c>
      <c r="S3149" s="7">
        <f>IF($I3149=1,(P3149-MAR1!$B$13)/MAR1!$D$13,(P3149-MAR1!$C$13)/MAR1!$E$13)</f>
        <v/>
      </c>
    </row>
    <row r="3150">
      <c r="A3150" s="5" t="n">
        <v>3149</v>
      </c>
      <c r="B3150" s="5" t="n">
        <v>9</v>
      </c>
      <c r="C3150" s="5" t="n">
        <v>229</v>
      </c>
      <c r="D3150" s="5" t="n">
        <v>8</v>
      </c>
      <c r="E3150" s="5" t="n">
        <v>0</v>
      </c>
      <c r="F3150" s="5" t="n">
        <v>28.8</v>
      </c>
      <c r="G3150" s="5" t="n">
        <v>25.5</v>
      </c>
      <c r="H3150" s="5" t="n">
        <v>12.84</v>
      </c>
      <c r="I3150" s="6">
        <f>IF(E3150&gt;=Markov!$B$3,1,0)</f>
        <v/>
      </c>
      <c r="J3150" s="6">
        <f>I3149</f>
        <v/>
      </c>
      <c r="K3150" s="7">
        <f>MAR1!$B$5+MAR1!$C$5*COS(2*PI()*$C3150/365)+MAR1!$D$5*SIN(2*PI()*$C3150/365)</f>
        <v/>
      </c>
      <c r="L3150" s="7">
        <f>MAR1!$B$6+MAR1!$C$6*COS(2*PI()*$C3150/365)+MAR1!$D$6*SIN(2*PI()*$C3150/365)</f>
        <v/>
      </c>
      <c r="M3150" s="7">
        <f>MAR1!$B$7+MAR1!$C$7*COS(2*PI()*$C3150/365)+MAR1!$D$7*SIN(2*PI()*$C3150/365)</f>
        <v/>
      </c>
      <c r="N3150" s="7">
        <f>F3150-K3150</f>
        <v/>
      </c>
      <c r="O3150" s="7">
        <f>G3150-L3150</f>
        <v/>
      </c>
      <c r="P3150" s="7">
        <f>H3150-M3150</f>
        <v/>
      </c>
      <c r="Q3150" s="7">
        <f>IF($I3150=1,(N3150-MAR1!$B$11)/MAR1!$D$11,(N3150-MAR1!$C$11)/MAR1!$E$11)</f>
        <v/>
      </c>
      <c r="R3150" s="7">
        <f>IF($I3150=1,(O3150-MAR1!$B$12)/MAR1!$D$12,(O3150-MAR1!$C$12)/MAR1!$E$12)</f>
        <v/>
      </c>
      <c r="S3150" s="7">
        <f>IF($I3150=1,(P3150-MAR1!$B$13)/MAR1!$D$13,(P3150-MAR1!$C$13)/MAR1!$E$13)</f>
        <v/>
      </c>
    </row>
    <row r="3151">
      <c r="A3151" s="5" t="n">
        <v>3150</v>
      </c>
      <c r="B3151" s="5" t="n">
        <v>9</v>
      </c>
      <c r="C3151" s="5" t="n">
        <v>230</v>
      </c>
      <c r="D3151" s="5" t="n">
        <v>8</v>
      </c>
      <c r="E3151" s="5" t="n">
        <v>0</v>
      </c>
      <c r="F3151" s="5" t="n">
        <v>27</v>
      </c>
      <c r="G3151" s="5" t="n">
        <v>24.5</v>
      </c>
      <c r="H3151" s="5" t="n">
        <v>13.53</v>
      </c>
      <c r="I3151" s="6">
        <f>IF(E3151&gt;=Markov!$B$3,1,0)</f>
        <v/>
      </c>
      <c r="J3151" s="6">
        <f>I3150</f>
        <v/>
      </c>
      <c r="K3151" s="7">
        <f>MAR1!$B$5+MAR1!$C$5*COS(2*PI()*$C3151/365)+MAR1!$D$5*SIN(2*PI()*$C3151/365)</f>
        <v/>
      </c>
      <c r="L3151" s="7">
        <f>MAR1!$B$6+MAR1!$C$6*COS(2*PI()*$C3151/365)+MAR1!$D$6*SIN(2*PI()*$C3151/365)</f>
        <v/>
      </c>
      <c r="M3151" s="7">
        <f>MAR1!$B$7+MAR1!$C$7*COS(2*PI()*$C3151/365)+MAR1!$D$7*SIN(2*PI()*$C3151/365)</f>
        <v/>
      </c>
      <c r="N3151" s="7">
        <f>F3151-K3151</f>
        <v/>
      </c>
      <c r="O3151" s="7">
        <f>G3151-L3151</f>
        <v/>
      </c>
      <c r="P3151" s="7">
        <f>H3151-M3151</f>
        <v/>
      </c>
      <c r="Q3151" s="7">
        <f>IF($I3151=1,(N3151-MAR1!$B$11)/MAR1!$D$11,(N3151-MAR1!$C$11)/MAR1!$E$11)</f>
        <v/>
      </c>
      <c r="R3151" s="7">
        <f>IF($I3151=1,(O3151-MAR1!$B$12)/MAR1!$D$12,(O3151-MAR1!$C$12)/MAR1!$E$12)</f>
        <v/>
      </c>
      <c r="S3151" s="7">
        <f>IF($I3151=1,(P3151-MAR1!$B$13)/MAR1!$D$13,(P3151-MAR1!$C$13)/MAR1!$E$13)</f>
        <v/>
      </c>
    </row>
    <row r="3152">
      <c r="A3152" s="5" t="n">
        <v>3151</v>
      </c>
      <c r="B3152" s="5" t="n">
        <v>9</v>
      </c>
      <c r="C3152" s="5" t="n">
        <v>231</v>
      </c>
      <c r="D3152" s="5" t="n">
        <v>8</v>
      </c>
      <c r="E3152" s="5" t="n">
        <v>0</v>
      </c>
      <c r="F3152" s="5" t="n">
        <v>29.1</v>
      </c>
      <c r="G3152" s="5" t="n">
        <v>24.3</v>
      </c>
      <c r="H3152" s="5" t="n">
        <v>13.87</v>
      </c>
      <c r="I3152" s="6">
        <f>IF(E3152&gt;=Markov!$B$3,1,0)</f>
        <v/>
      </c>
      <c r="J3152" s="6">
        <f>I3151</f>
        <v/>
      </c>
      <c r="K3152" s="7">
        <f>MAR1!$B$5+MAR1!$C$5*COS(2*PI()*$C3152/365)+MAR1!$D$5*SIN(2*PI()*$C3152/365)</f>
        <v/>
      </c>
      <c r="L3152" s="7">
        <f>MAR1!$B$6+MAR1!$C$6*COS(2*PI()*$C3152/365)+MAR1!$D$6*SIN(2*PI()*$C3152/365)</f>
        <v/>
      </c>
      <c r="M3152" s="7">
        <f>MAR1!$B$7+MAR1!$C$7*COS(2*PI()*$C3152/365)+MAR1!$D$7*SIN(2*PI()*$C3152/365)</f>
        <v/>
      </c>
      <c r="N3152" s="7">
        <f>F3152-K3152</f>
        <v/>
      </c>
      <c r="O3152" s="7">
        <f>G3152-L3152</f>
        <v/>
      </c>
      <c r="P3152" s="7">
        <f>H3152-M3152</f>
        <v/>
      </c>
      <c r="Q3152" s="7">
        <f>IF($I3152=1,(N3152-MAR1!$B$11)/MAR1!$D$11,(N3152-MAR1!$C$11)/MAR1!$E$11)</f>
        <v/>
      </c>
      <c r="R3152" s="7">
        <f>IF($I3152=1,(O3152-MAR1!$B$12)/MAR1!$D$12,(O3152-MAR1!$C$12)/MAR1!$E$12)</f>
        <v/>
      </c>
      <c r="S3152" s="7">
        <f>IF($I3152=1,(P3152-MAR1!$B$13)/MAR1!$D$13,(P3152-MAR1!$C$13)/MAR1!$E$13)</f>
        <v/>
      </c>
    </row>
    <row r="3153">
      <c r="A3153" s="5" t="n">
        <v>3152</v>
      </c>
      <c r="B3153" s="5" t="n">
        <v>9</v>
      </c>
      <c r="C3153" s="5" t="n">
        <v>232</v>
      </c>
      <c r="D3153" s="5" t="n">
        <v>8</v>
      </c>
      <c r="E3153" s="5" t="n">
        <v>0</v>
      </c>
      <c r="F3153" s="5" t="n">
        <v>30.9</v>
      </c>
      <c r="G3153" s="5" t="n">
        <v>25</v>
      </c>
      <c r="H3153" s="5" t="n">
        <v>11.97</v>
      </c>
      <c r="I3153" s="6">
        <f>IF(E3153&gt;=Markov!$B$3,1,0)</f>
        <v/>
      </c>
      <c r="J3153" s="6">
        <f>I3152</f>
        <v/>
      </c>
      <c r="K3153" s="7">
        <f>MAR1!$B$5+MAR1!$C$5*COS(2*PI()*$C3153/365)+MAR1!$D$5*SIN(2*PI()*$C3153/365)</f>
        <v/>
      </c>
      <c r="L3153" s="7">
        <f>MAR1!$B$6+MAR1!$C$6*COS(2*PI()*$C3153/365)+MAR1!$D$6*SIN(2*PI()*$C3153/365)</f>
        <v/>
      </c>
      <c r="M3153" s="7">
        <f>MAR1!$B$7+MAR1!$C$7*COS(2*PI()*$C3153/365)+MAR1!$D$7*SIN(2*PI()*$C3153/365)</f>
        <v/>
      </c>
      <c r="N3153" s="7">
        <f>F3153-K3153</f>
        <v/>
      </c>
      <c r="O3153" s="7">
        <f>G3153-L3153</f>
        <v/>
      </c>
      <c r="P3153" s="7">
        <f>H3153-M3153</f>
        <v/>
      </c>
      <c r="Q3153" s="7">
        <f>IF($I3153=1,(N3153-MAR1!$B$11)/MAR1!$D$11,(N3153-MAR1!$C$11)/MAR1!$E$11)</f>
        <v/>
      </c>
      <c r="R3153" s="7">
        <f>IF($I3153=1,(O3153-MAR1!$B$12)/MAR1!$D$12,(O3153-MAR1!$C$12)/MAR1!$E$12)</f>
        <v/>
      </c>
      <c r="S3153" s="7">
        <f>IF($I3153=1,(P3153-MAR1!$B$13)/MAR1!$D$13,(P3153-MAR1!$C$13)/MAR1!$E$13)</f>
        <v/>
      </c>
    </row>
    <row r="3154">
      <c r="A3154" s="5" t="n">
        <v>3153</v>
      </c>
      <c r="B3154" s="5" t="n">
        <v>9</v>
      </c>
      <c r="C3154" s="5" t="n">
        <v>233</v>
      </c>
      <c r="D3154" s="5" t="n">
        <v>8</v>
      </c>
      <c r="E3154" s="5" t="n">
        <v>7.1</v>
      </c>
      <c r="F3154" s="5" t="n">
        <v>27.5</v>
      </c>
      <c r="G3154" s="5" t="n">
        <v>23.1</v>
      </c>
      <c r="H3154" s="5" t="n">
        <v>5.56</v>
      </c>
      <c r="I3154" s="6">
        <f>IF(E3154&gt;=Markov!$B$3,1,0)</f>
        <v/>
      </c>
      <c r="J3154" s="6">
        <f>I3153</f>
        <v/>
      </c>
      <c r="K3154" s="7">
        <f>MAR1!$B$5+MAR1!$C$5*COS(2*PI()*$C3154/365)+MAR1!$D$5*SIN(2*PI()*$C3154/365)</f>
        <v/>
      </c>
      <c r="L3154" s="7">
        <f>MAR1!$B$6+MAR1!$C$6*COS(2*PI()*$C3154/365)+MAR1!$D$6*SIN(2*PI()*$C3154/365)</f>
        <v/>
      </c>
      <c r="M3154" s="7">
        <f>MAR1!$B$7+MAR1!$C$7*COS(2*PI()*$C3154/365)+MAR1!$D$7*SIN(2*PI()*$C3154/365)</f>
        <v/>
      </c>
      <c r="N3154" s="7">
        <f>F3154-K3154</f>
        <v/>
      </c>
      <c r="O3154" s="7">
        <f>G3154-L3154</f>
        <v/>
      </c>
      <c r="P3154" s="7">
        <f>H3154-M3154</f>
        <v/>
      </c>
      <c r="Q3154" s="7">
        <f>IF($I3154=1,(N3154-MAR1!$B$11)/MAR1!$D$11,(N3154-MAR1!$C$11)/MAR1!$E$11)</f>
        <v/>
      </c>
      <c r="R3154" s="7">
        <f>IF($I3154=1,(O3154-MAR1!$B$12)/MAR1!$D$12,(O3154-MAR1!$C$12)/MAR1!$E$12)</f>
        <v/>
      </c>
      <c r="S3154" s="7">
        <f>IF($I3154=1,(P3154-MAR1!$B$13)/MAR1!$D$13,(P3154-MAR1!$C$13)/MAR1!$E$13)</f>
        <v/>
      </c>
    </row>
    <row r="3155">
      <c r="A3155" s="5" t="n">
        <v>3154</v>
      </c>
      <c r="B3155" s="5" t="n">
        <v>9</v>
      </c>
      <c r="C3155" s="5" t="n">
        <v>234</v>
      </c>
      <c r="D3155" s="5" t="n">
        <v>8</v>
      </c>
      <c r="E3155" s="5" t="n">
        <v>23.2</v>
      </c>
      <c r="F3155" s="5" t="n">
        <v>26.8</v>
      </c>
      <c r="G3155" s="5" t="n">
        <v>23.1</v>
      </c>
      <c r="H3155" s="5" t="n">
        <v>5.09</v>
      </c>
      <c r="I3155" s="6">
        <f>IF(E3155&gt;=Markov!$B$3,1,0)</f>
        <v/>
      </c>
      <c r="J3155" s="6">
        <f>I3154</f>
        <v/>
      </c>
      <c r="K3155" s="7">
        <f>MAR1!$B$5+MAR1!$C$5*COS(2*PI()*$C3155/365)+MAR1!$D$5*SIN(2*PI()*$C3155/365)</f>
        <v/>
      </c>
      <c r="L3155" s="7">
        <f>MAR1!$B$6+MAR1!$C$6*COS(2*PI()*$C3155/365)+MAR1!$D$6*SIN(2*PI()*$C3155/365)</f>
        <v/>
      </c>
      <c r="M3155" s="7">
        <f>MAR1!$B$7+MAR1!$C$7*COS(2*PI()*$C3155/365)+MAR1!$D$7*SIN(2*PI()*$C3155/365)</f>
        <v/>
      </c>
      <c r="N3155" s="7">
        <f>F3155-K3155</f>
        <v/>
      </c>
      <c r="O3155" s="7">
        <f>G3155-L3155</f>
        <v/>
      </c>
      <c r="P3155" s="7">
        <f>H3155-M3155</f>
        <v/>
      </c>
      <c r="Q3155" s="7">
        <f>IF($I3155=1,(N3155-MAR1!$B$11)/MAR1!$D$11,(N3155-MAR1!$C$11)/MAR1!$E$11)</f>
        <v/>
      </c>
      <c r="R3155" s="7">
        <f>IF($I3155=1,(O3155-MAR1!$B$12)/MAR1!$D$12,(O3155-MAR1!$C$12)/MAR1!$E$12)</f>
        <v/>
      </c>
      <c r="S3155" s="7">
        <f>IF($I3155=1,(P3155-MAR1!$B$13)/MAR1!$D$13,(P3155-MAR1!$C$13)/MAR1!$E$13)</f>
        <v/>
      </c>
    </row>
    <row r="3156">
      <c r="A3156" s="5" t="n">
        <v>3155</v>
      </c>
      <c r="B3156" s="5" t="n">
        <v>9</v>
      </c>
      <c r="C3156" s="5" t="n">
        <v>235</v>
      </c>
      <c r="D3156" s="5" t="n">
        <v>8</v>
      </c>
      <c r="E3156" s="5" t="n">
        <v>34.3</v>
      </c>
      <c r="F3156" s="5" t="n">
        <v>26.7</v>
      </c>
      <c r="G3156" s="5" t="n">
        <v>22.3</v>
      </c>
      <c r="H3156" s="5" t="n">
        <v>6.93</v>
      </c>
      <c r="I3156" s="6">
        <f>IF(E3156&gt;=Markov!$B$3,1,0)</f>
        <v/>
      </c>
      <c r="J3156" s="6">
        <f>I3155</f>
        <v/>
      </c>
      <c r="K3156" s="7">
        <f>MAR1!$B$5+MAR1!$C$5*COS(2*PI()*$C3156/365)+MAR1!$D$5*SIN(2*PI()*$C3156/365)</f>
        <v/>
      </c>
      <c r="L3156" s="7">
        <f>MAR1!$B$6+MAR1!$C$6*COS(2*PI()*$C3156/365)+MAR1!$D$6*SIN(2*PI()*$C3156/365)</f>
        <v/>
      </c>
      <c r="M3156" s="7">
        <f>MAR1!$B$7+MAR1!$C$7*COS(2*PI()*$C3156/365)+MAR1!$D$7*SIN(2*PI()*$C3156/365)</f>
        <v/>
      </c>
      <c r="N3156" s="7">
        <f>F3156-K3156</f>
        <v/>
      </c>
      <c r="O3156" s="7">
        <f>G3156-L3156</f>
        <v/>
      </c>
      <c r="P3156" s="7">
        <f>H3156-M3156</f>
        <v/>
      </c>
      <c r="Q3156" s="7">
        <f>IF($I3156=1,(N3156-MAR1!$B$11)/MAR1!$D$11,(N3156-MAR1!$C$11)/MAR1!$E$11)</f>
        <v/>
      </c>
      <c r="R3156" s="7">
        <f>IF($I3156=1,(O3156-MAR1!$B$12)/MAR1!$D$12,(O3156-MAR1!$C$12)/MAR1!$E$12)</f>
        <v/>
      </c>
      <c r="S3156" s="7">
        <f>IF($I3156=1,(P3156-MAR1!$B$13)/MAR1!$D$13,(P3156-MAR1!$C$13)/MAR1!$E$13)</f>
        <v/>
      </c>
    </row>
    <row r="3157">
      <c r="A3157" s="5" t="n">
        <v>3156</v>
      </c>
      <c r="B3157" s="5" t="n">
        <v>9</v>
      </c>
      <c r="C3157" s="5" t="n">
        <v>236</v>
      </c>
      <c r="D3157" s="5" t="n">
        <v>8</v>
      </c>
      <c r="E3157" s="5" t="n">
        <v>0</v>
      </c>
      <c r="F3157" s="5" t="n">
        <v>31.3</v>
      </c>
      <c r="G3157" s="5" t="n">
        <v>22</v>
      </c>
      <c r="H3157" s="5" t="n">
        <v>7.57</v>
      </c>
      <c r="I3157" s="6">
        <f>IF(E3157&gt;=Markov!$B$3,1,0)</f>
        <v/>
      </c>
      <c r="J3157" s="6">
        <f>I3156</f>
        <v/>
      </c>
      <c r="K3157" s="7">
        <f>MAR1!$B$5+MAR1!$C$5*COS(2*PI()*$C3157/365)+MAR1!$D$5*SIN(2*PI()*$C3157/365)</f>
        <v/>
      </c>
      <c r="L3157" s="7">
        <f>MAR1!$B$6+MAR1!$C$6*COS(2*PI()*$C3157/365)+MAR1!$D$6*SIN(2*PI()*$C3157/365)</f>
        <v/>
      </c>
      <c r="M3157" s="7">
        <f>MAR1!$B$7+MAR1!$C$7*COS(2*PI()*$C3157/365)+MAR1!$D$7*SIN(2*PI()*$C3157/365)</f>
        <v/>
      </c>
      <c r="N3157" s="7">
        <f>F3157-K3157</f>
        <v/>
      </c>
      <c r="O3157" s="7">
        <f>G3157-L3157</f>
        <v/>
      </c>
      <c r="P3157" s="7">
        <f>H3157-M3157</f>
        <v/>
      </c>
      <c r="Q3157" s="7">
        <f>IF($I3157=1,(N3157-MAR1!$B$11)/MAR1!$D$11,(N3157-MAR1!$C$11)/MAR1!$E$11)</f>
        <v/>
      </c>
      <c r="R3157" s="7">
        <f>IF($I3157=1,(O3157-MAR1!$B$12)/MAR1!$D$12,(O3157-MAR1!$C$12)/MAR1!$E$12)</f>
        <v/>
      </c>
      <c r="S3157" s="7">
        <f>IF($I3157=1,(P3157-MAR1!$B$13)/MAR1!$D$13,(P3157-MAR1!$C$13)/MAR1!$E$13)</f>
        <v/>
      </c>
    </row>
    <row r="3158">
      <c r="A3158" s="5" t="n">
        <v>3157</v>
      </c>
      <c r="B3158" s="5" t="n">
        <v>9</v>
      </c>
      <c r="C3158" s="5" t="n">
        <v>237</v>
      </c>
      <c r="D3158" s="5" t="n">
        <v>8</v>
      </c>
      <c r="E3158" s="5" t="n">
        <v>5.3</v>
      </c>
      <c r="F3158" s="5" t="n">
        <v>29.7</v>
      </c>
      <c r="G3158" s="5" t="n">
        <v>23.5</v>
      </c>
      <c r="H3158" s="5" t="n">
        <v>9.77</v>
      </c>
      <c r="I3158" s="6">
        <f>IF(E3158&gt;=Markov!$B$3,1,0)</f>
        <v/>
      </c>
      <c r="J3158" s="6">
        <f>I3157</f>
        <v/>
      </c>
      <c r="K3158" s="7">
        <f>MAR1!$B$5+MAR1!$C$5*COS(2*PI()*$C3158/365)+MAR1!$D$5*SIN(2*PI()*$C3158/365)</f>
        <v/>
      </c>
      <c r="L3158" s="7">
        <f>MAR1!$B$6+MAR1!$C$6*COS(2*PI()*$C3158/365)+MAR1!$D$6*SIN(2*PI()*$C3158/365)</f>
        <v/>
      </c>
      <c r="M3158" s="7">
        <f>MAR1!$B$7+MAR1!$C$7*COS(2*PI()*$C3158/365)+MAR1!$D$7*SIN(2*PI()*$C3158/365)</f>
        <v/>
      </c>
      <c r="N3158" s="7">
        <f>F3158-K3158</f>
        <v/>
      </c>
      <c r="O3158" s="7">
        <f>G3158-L3158</f>
        <v/>
      </c>
      <c r="P3158" s="7">
        <f>H3158-M3158</f>
        <v/>
      </c>
      <c r="Q3158" s="7">
        <f>IF($I3158=1,(N3158-MAR1!$B$11)/MAR1!$D$11,(N3158-MAR1!$C$11)/MAR1!$E$11)</f>
        <v/>
      </c>
      <c r="R3158" s="7">
        <f>IF($I3158=1,(O3158-MAR1!$B$12)/MAR1!$D$12,(O3158-MAR1!$C$12)/MAR1!$E$12)</f>
        <v/>
      </c>
      <c r="S3158" s="7">
        <f>IF($I3158=1,(P3158-MAR1!$B$13)/MAR1!$D$13,(P3158-MAR1!$C$13)/MAR1!$E$13)</f>
        <v/>
      </c>
    </row>
    <row r="3159">
      <c r="A3159" s="5" t="n">
        <v>3158</v>
      </c>
      <c r="B3159" s="5" t="n">
        <v>9</v>
      </c>
      <c r="C3159" s="5" t="n">
        <v>238</v>
      </c>
      <c r="D3159" s="5" t="n">
        <v>8</v>
      </c>
      <c r="E3159" s="5" t="n">
        <v>11.1</v>
      </c>
      <c r="F3159" s="5" t="n">
        <v>28.9</v>
      </c>
      <c r="G3159" s="5" t="n">
        <v>22</v>
      </c>
      <c r="H3159" s="5" t="n">
        <v>10.6</v>
      </c>
      <c r="I3159" s="6">
        <f>IF(E3159&gt;=Markov!$B$3,1,0)</f>
        <v/>
      </c>
      <c r="J3159" s="6">
        <f>I3158</f>
        <v/>
      </c>
      <c r="K3159" s="7">
        <f>MAR1!$B$5+MAR1!$C$5*COS(2*PI()*$C3159/365)+MAR1!$D$5*SIN(2*PI()*$C3159/365)</f>
        <v/>
      </c>
      <c r="L3159" s="7">
        <f>MAR1!$B$6+MAR1!$C$6*COS(2*PI()*$C3159/365)+MAR1!$D$6*SIN(2*PI()*$C3159/365)</f>
        <v/>
      </c>
      <c r="M3159" s="7">
        <f>MAR1!$B$7+MAR1!$C$7*COS(2*PI()*$C3159/365)+MAR1!$D$7*SIN(2*PI()*$C3159/365)</f>
        <v/>
      </c>
      <c r="N3159" s="7">
        <f>F3159-K3159</f>
        <v/>
      </c>
      <c r="O3159" s="7">
        <f>G3159-L3159</f>
        <v/>
      </c>
      <c r="P3159" s="7">
        <f>H3159-M3159</f>
        <v/>
      </c>
      <c r="Q3159" s="7">
        <f>IF($I3159=1,(N3159-MAR1!$B$11)/MAR1!$D$11,(N3159-MAR1!$C$11)/MAR1!$E$11)</f>
        <v/>
      </c>
      <c r="R3159" s="7">
        <f>IF($I3159=1,(O3159-MAR1!$B$12)/MAR1!$D$12,(O3159-MAR1!$C$12)/MAR1!$E$12)</f>
        <v/>
      </c>
      <c r="S3159" s="7">
        <f>IF($I3159=1,(P3159-MAR1!$B$13)/MAR1!$D$13,(P3159-MAR1!$C$13)/MAR1!$E$13)</f>
        <v/>
      </c>
    </row>
    <row r="3160">
      <c r="A3160" s="5" t="n">
        <v>3159</v>
      </c>
      <c r="B3160" s="5" t="n">
        <v>9</v>
      </c>
      <c r="C3160" s="5" t="n">
        <v>239</v>
      </c>
      <c r="D3160" s="5" t="n">
        <v>8</v>
      </c>
      <c r="E3160" s="5" t="n">
        <v>0</v>
      </c>
      <c r="F3160" s="5" t="n">
        <v>29.1</v>
      </c>
      <c r="G3160" s="5" t="n">
        <v>24</v>
      </c>
      <c r="H3160" s="5" t="n">
        <v>15.26</v>
      </c>
      <c r="I3160" s="6">
        <f>IF(E3160&gt;=Markov!$B$3,1,0)</f>
        <v/>
      </c>
      <c r="J3160" s="6">
        <f>I3159</f>
        <v/>
      </c>
      <c r="K3160" s="7">
        <f>MAR1!$B$5+MAR1!$C$5*COS(2*PI()*$C3160/365)+MAR1!$D$5*SIN(2*PI()*$C3160/365)</f>
        <v/>
      </c>
      <c r="L3160" s="7">
        <f>MAR1!$B$6+MAR1!$C$6*COS(2*PI()*$C3160/365)+MAR1!$D$6*SIN(2*PI()*$C3160/365)</f>
        <v/>
      </c>
      <c r="M3160" s="7">
        <f>MAR1!$B$7+MAR1!$C$7*COS(2*PI()*$C3160/365)+MAR1!$D$7*SIN(2*PI()*$C3160/365)</f>
        <v/>
      </c>
      <c r="N3160" s="7">
        <f>F3160-K3160</f>
        <v/>
      </c>
      <c r="O3160" s="7">
        <f>G3160-L3160</f>
        <v/>
      </c>
      <c r="P3160" s="7">
        <f>H3160-M3160</f>
        <v/>
      </c>
      <c r="Q3160" s="7">
        <f>IF($I3160=1,(N3160-MAR1!$B$11)/MAR1!$D$11,(N3160-MAR1!$C$11)/MAR1!$E$11)</f>
        <v/>
      </c>
      <c r="R3160" s="7">
        <f>IF($I3160=1,(O3160-MAR1!$B$12)/MAR1!$D$12,(O3160-MAR1!$C$12)/MAR1!$E$12)</f>
        <v/>
      </c>
      <c r="S3160" s="7">
        <f>IF($I3160=1,(P3160-MAR1!$B$13)/MAR1!$D$13,(P3160-MAR1!$C$13)/MAR1!$E$13)</f>
        <v/>
      </c>
    </row>
    <row r="3161">
      <c r="A3161" s="5" t="n">
        <v>3160</v>
      </c>
      <c r="B3161" s="5" t="n">
        <v>9</v>
      </c>
      <c r="C3161" s="5" t="n">
        <v>240</v>
      </c>
      <c r="D3161" s="5" t="n">
        <v>8</v>
      </c>
      <c r="E3161" s="5" t="n">
        <v>0</v>
      </c>
      <c r="F3161" s="5" t="n">
        <v>29.3</v>
      </c>
      <c r="G3161" s="5" t="n">
        <v>21.8</v>
      </c>
      <c r="H3161" s="5" t="n">
        <v>11.98</v>
      </c>
      <c r="I3161" s="6">
        <f>IF(E3161&gt;=Markov!$B$3,1,0)</f>
        <v/>
      </c>
      <c r="J3161" s="6">
        <f>I3160</f>
        <v/>
      </c>
      <c r="K3161" s="7">
        <f>MAR1!$B$5+MAR1!$C$5*COS(2*PI()*$C3161/365)+MAR1!$D$5*SIN(2*PI()*$C3161/365)</f>
        <v/>
      </c>
      <c r="L3161" s="7">
        <f>MAR1!$B$6+MAR1!$C$6*COS(2*PI()*$C3161/365)+MAR1!$D$6*SIN(2*PI()*$C3161/365)</f>
        <v/>
      </c>
      <c r="M3161" s="7">
        <f>MAR1!$B$7+MAR1!$C$7*COS(2*PI()*$C3161/365)+MAR1!$D$7*SIN(2*PI()*$C3161/365)</f>
        <v/>
      </c>
      <c r="N3161" s="7">
        <f>F3161-K3161</f>
        <v/>
      </c>
      <c r="O3161" s="7">
        <f>G3161-L3161</f>
        <v/>
      </c>
      <c r="P3161" s="7">
        <f>H3161-M3161</f>
        <v/>
      </c>
      <c r="Q3161" s="7">
        <f>IF($I3161=1,(N3161-MAR1!$B$11)/MAR1!$D$11,(N3161-MAR1!$C$11)/MAR1!$E$11)</f>
        <v/>
      </c>
      <c r="R3161" s="7">
        <f>IF($I3161=1,(O3161-MAR1!$B$12)/MAR1!$D$12,(O3161-MAR1!$C$12)/MAR1!$E$12)</f>
        <v/>
      </c>
      <c r="S3161" s="7">
        <f>IF($I3161=1,(P3161-MAR1!$B$13)/MAR1!$D$13,(P3161-MAR1!$C$13)/MAR1!$E$13)</f>
        <v/>
      </c>
    </row>
    <row r="3162">
      <c r="A3162" s="5" t="n">
        <v>3161</v>
      </c>
      <c r="B3162" s="5" t="n">
        <v>9</v>
      </c>
      <c r="C3162" s="5" t="n">
        <v>241</v>
      </c>
      <c r="D3162" s="5" t="n">
        <v>8</v>
      </c>
      <c r="E3162" s="5" t="n">
        <v>0</v>
      </c>
      <c r="F3162" s="5" t="n">
        <v>33</v>
      </c>
      <c r="G3162" s="5" t="n">
        <v>24</v>
      </c>
      <c r="H3162" s="5" t="n">
        <v>17.78</v>
      </c>
      <c r="I3162" s="6">
        <f>IF(E3162&gt;=Markov!$B$3,1,0)</f>
        <v/>
      </c>
      <c r="J3162" s="6">
        <f>I3161</f>
        <v/>
      </c>
      <c r="K3162" s="7">
        <f>MAR1!$B$5+MAR1!$C$5*COS(2*PI()*$C3162/365)+MAR1!$D$5*SIN(2*PI()*$C3162/365)</f>
        <v/>
      </c>
      <c r="L3162" s="7">
        <f>MAR1!$B$6+MAR1!$C$6*COS(2*PI()*$C3162/365)+MAR1!$D$6*SIN(2*PI()*$C3162/365)</f>
        <v/>
      </c>
      <c r="M3162" s="7">
        <f>MAR1!$B$7+MAR1!$C$7*COS(2*PI()*$C3162/365)+MAR1!$D$7*SIN(2*PI()*$C3162/365)</f>
        <v/>
      </c>
      <c r="N3162" s="7">
        <f>F3162-K3162</f>
        <v/>
      </c>
      <c r="O3162" s="7">
        <f>G3162-L3162</f>
        <v/>
      </c>
      <c r="P3162" s="7">
        <f>H3162-M3162</f>
        <v/>
      </c>
      <c r="Q3162" s="7">
        <f>IF($I3162=1,(N3162-MAR1!$B$11)/MAR1!$D$11,(N3162-MAR1!$C$11)/MAR1!$E$11)</f>
        <v/>
      </c>
      <c r="R3162" s="7">
        <f>IF($I3162=1,(O3162-MAR1!$B$12)/MAR1!$D$12,(O3162-MAR1!$C$12)/MAR1!$E$12)</f>
        <v/>
      </c>
      <c r="S3162" s="7">
        <f>IF($I3162=1,(P3162-MAR1!$B$13)/MAR1!$D$13,(P3162-MAR1!$C$13)/MAR1!$E$13)</f>
        <v/>
      </c>
    </row>
    <row r="3163">
      <c r="A3163" s="5" t="n">
        <v>3162</v>
      </c>
      <c r="B3163" s="5" t="n">
        <v>9</v>
      </c>
      <c r="C3163" s="5" t="n">
        <v>242</v>
      </c>
      <c r="D3163" s="5" t="n">
        <v>8</v>
      </c>
      <c r="E3163" s="5" t="n">
        <v>0</v>
      </c>
      <c r="F3163" s="5" t="n">
        <v>32.1</v>
      </c>
      <c r="G3163" s="5" t="n">
        <v>23.9</v>
      </c>
      <c r="H3163" s="5" t="n">
        <v>13.67</v>
      </c>
      <c r="I3163" s="6">
        <f>IF(E3163&gt;=Markov!$B$3,1,0)</f>
        <v/>
      </c>
      <c r="J3163" s="6">
        <f>I3162</f>
        <v/>
      </c>
      <c r="K3163" s="7">
        <f>MAR1!$B$5+MAR1!$C$5*COS(2*PI()*$C3163/365)+MAR1!$D$5*SIN(2*PI()*$C3163/365)</f>
        <v/>
      </c>
      <c r="L3163" s="7">
        <f>MAR1!$B$6+MAR1!$C$6*COS(2*PI()*$C3163/365)+MAR1!$D$6*SIN(2*PI()*$C3163/365)</f>
        <v/>
      </c>
      <c r="M3163" s="7">
        <f>MAR1!$B$7+MAR1!$C$7*COS(2*PI()*$C3163/365)+MAR1!$D$7*SIN(2*PI()*$C3163/365)</f>
        <v/>
      </c>
      <c r="N3163" s="7">
        <f>F3163-K3163</f>
        <v/>
      </c>
      <c r="O3163" s="7">
        <f>G3163-L3163</f>
        <v/>
      </c>
      <c r="P3163" s="7">
        <f>H3163-M3163</f>
        <v/>
      </c>
      <c r="Q3163" s="7">
        <f>IF($I3163=1,(N3163-MAR1!$B$11)/MAR1!$D$11,(N3163-MAR1!$C$11)/MAR1!$E$11)</f>
        <v/>
      </c>
      <c r="R3163" s="7">
        <f>IF($I3163=1,(O3163-MAR1!$B$12)/MAR1!$D$12,(O3163-MAR1!$C$12)/MAR1!$E$12)</f>
        <v/>
      </c>
      <c r="S3163" s="7">
        <f>IF($I3163=1,(P3163-MAR1!$B$13)/MAR1!$D$13,(P3163-MAR1!$C$13)/MAR1!$E$13)</f>
        <v/>
      </c>
    </row>
    <row r="3164">
      <c r="A3164" s="5" t="n">
        <v>3163</v>
      </c>
      <c r="B3164" s="5" t="n">
        <v>9</v>
      </c>
      <c r="C3164" s="5" t="n">
        <v>243</v>
      </c>
      <c r="D3164" s="5" t="n">
        <v>8</v>
      </c>
      <c r="E3164" s="5" t="n">
        <v>1.2</v>
      </c>
      <c r="F3164" s="5" t="n">
        <v>29.4</v>
      </c>
      <c r="G3164" s="5" t="n">
        <v>22.4</v>
      </c>
      <c r="H3164" s="5" t="n">
        <v>10.47</v>
      </c>
      <c r="I3164" s="6">
        <f>IF(E3164&gt;=Markov!$B$3,1,0)</f>
        <v/>
      </c>
      <c r="J3164" s="6">
        <f>I3163</f>
        <v/>
      </c>
      <c r="K3164" s="7">
        <f>MAR1!$B$5+MAR1!$C$5*COS(2*PI()*$C3164/365)+MAR1!$D$5*SIN(2*PI()*$C3164/365)</f>
        <v/>
      </c>
      <c r="L3164" s="7">
        <f>MAR1!$B$6+MAR1!$C$6*COS(2*PI()*$C3164/365)+MAR1!$D$6*SIN(2*PI()*$C3164/365)</f>
        <v/>
      </c>
      <c r="M3164" s="7">
        <f>MAR1!$B$7+MAR1!$C$7*COS(2*PI()*$C3164/365)+MAR1!$D$7*SIN(2*PI()*$C3164/365)</f>
        <v/>
      </c>
      <c r="N3164" s="7">
        <f>F3164-K3164</f>
        <v/>
      </c>
      <c r="O3164" s="7">
        <f>G3164-L3164</f>
        <v/>
      </c>
      <c r="P3164" s="7">
        <f>H3164-M3164</f>
        <v/>
      </c>
      <c r="Q3164" s="7">
        <f>IF($I3164=1,(N3164-MAR1!$B$11)/MAR1!$D$11,(N3164-MAR1!$C$11)/MAR1!$E$11)</f>
        <v/>
      </c>
      <c r="R3164" s="7">
        <f>IF($I3164=1,(O3164-MAR1!$B$12)/MAR1!$D$12,(O3164-MAR1!$C$12)/MAR1!$E$12)</f>
        <v/>
      </c>
      <c r="S3164" s="7">
        <f>IF($I3164=1,(P3164-MAR1!$B$13)/MAR1!$D$13,(P3164-MAR1!$C$13)/MAR1!$E$13)</f>
        <v/>
      </c>
    </row>
    <row r="3165">
      <c r="A3165" s="5" t="n">
        <v>3164</v>
      </c>
      <c r="B3165" s="5" t="n">
        <v>9</v>
      </c>
      <c r="C3165" s="5" t="n">
        <v>244</v>
      </c>
      <c r="D3165" s="5" t="n">
        <v>9</v>
      </c>
      <c r="E3165" s="5" t="n">
        <v>0</v>
      </c>
      <c r="F3165" s="5" t="n">
        <v>32.3</v>
      </c>
      <c r="G3165" s="5" t="n">
        <v>24.2</v>
      </c>
      <c r="H3165" s="5" t="n">
        <v>16.9</v>
      </c>
      <c r="I3165" s="6">
        <f>IF(E3165&gt;=Markov!$B$3,1,0)</f>
        <v/>
      </c>
      <c r="J3165" s="6">
        <f>I3164</f>
        <v/>
      </c>
      <c r="K3165" s="7">
        <f>MAR1!$B$5+MAR1!$C$5*COS(2*PI()*$C3165/365)+MAR1!$D$5*SIN(2*PI()*$C3165/365)</f>
        <v/>
      </c>
      <c r="L3165" s="7">
        <f>MAR1!$B$6+MAR1!$C$6*COS(2*PI()*$C3165/365)+MAR1!$D$6*SIN(2*PI()*$C3165/365)</f>
        <v/>
      </c>
      <c r="M3165" s="7">
        <f>MAR1!$B$7+MAR1!$C$7*COS(2*PI()*$C3165/365)+MAR1!$D$7*SIN(2*PI()*$C3165/365)</f>
        <v/>
      </c>
      <c r="N3165" s="7">
        <f>F3165-K3165</f>
        <v/>
      </c>
      <c r="O3165" s="7">
        <f>G3165-L3165</f>
        <v/>
      </c>
      <c r="P3165" s="7">
        <f>H3165-M3165</f>
        <v/>
      </c>
      <c r="Q3165" s="7">
        <f>IF($I3165=1,(N3165-MAR1!$B$11)/MAR1!$D$11,(N3165-MAR1!$C$11)/MAR1!$E$11)</f>
        <v/>
      </c>
      <c r="R3165" s="7">
        <f>IF($I3165=1,(O3165-MAR1!$B$12)/MAR1!$D$12,(O3165-MAR1!$C$12)/MAR1!$E$12)</f>
        <v/>
      </c>
      <c r="S3165" s="7">
        <f>IF($I3165=1,(P3165-MAR1!$B$13)/MAR1!$D$13,(P3165-MAR1!$C$13)/MAR1!$E$13)</f>
        <v/>
      </c>
    </row>
    <row r="3166">
      <c r="A3166" s="5" t="n">
        <v>3165</v>
      </c>
      <c r="B3166" s="5" t="n">
        <v>9</v>
      </c>
      <c r="C3166" s="5" t="n">
        <v>245</v>
      </c>
      <c r="D3166" s="5" t="n">
        <v>9</v>
      </c>
      <c r="E3166" s="5" t="n">
        <v>0</v>
      </c>
      <c r="F3166" s="5" t="n">
        <v>30.4</v>
      </c>
      <c r="G3166" s="5" t="n">
        <v>22.5</v>
      </c>
      <c r="H3166" s="5" t="n">
        <v>14.51</v>
      </c>
      <c r="I3166" s="6">
        <f>IF(E3166&gt;=Markov!$B$3,1,0)</f>
        <v/>
      </c>
      <c r="J3166" s="6">
        <f>I3165</f>
        <v/>
      </c>
      <c r="K3166" s="7">
        <f>MAR1!$B$5+MAR1!$C$5*COS(2*PI()*$C3166/365)+MAR1!$D$5*SIN(2*PI()*$C3166/365)</f>
        <v/>
      </c>
      <c r="L3166" s="7">
        <f>MAR1!$B$6+MAR1!$C$6*COS(2*PI()*$C3166/365)+MAR1!$D$6*SIN(2*PI()*$C3166/365)</f>
        <v/>
      </c>
      <c r="M3166" s="7">
        <f>MAR1!$B$7+MAR1!$C$7*COS(2*PI()*$C3166/365)+MAR1!$D$7*SIN(2*PI()*$C3166/365)</f>
        <v/>
      </c>
      <c r="N3166" s="7">
        <f>F3166-K3166</f>
        <v/>
      </c>
      <c r="O3166" s="7">
        <f>G3166-L3166</f>
        <v/>
      </c>
      <c r="P3166" s="7">
        <f>H3166-M3166</f>
        <v/>
      </c>
      <c r="Q3166" s="7">
        <f>IF($I3166=1,(N3166-MAR1!$B$11)/MAR1!$D$11,(N3166-MAR1!$C$11)/MAR1!$E$11)</f>
        <v/>
      </c>
      <c r="R3166" s="7">
        <f>IF($I3166=1,(O3166-MAR1!$B$12)/MAR1!$D$12,(O3166-MAR1!$C$12)/MAR1!$E$12)</f>
        <v/>
      </c>
      <c r="S3166" s="7">
        <f>IF($I3166=1,(P3166-MAR1!$B$13)/MAR1!$D$13,(P3166-MAR1!$C$13)/MAR1!$E$13)</f>
        <v/>
      </c>
    </row>
    <row r="3167">
      <c r="A3167" s="5" t="n">
        <v>3166</v>
      </c>
      <c r="B3167" s="5" t="n">
        <v>9</v>
      </c>
      <c r="C3167" s="5" t="n">
        <v>246</v>
      </c>
      <c r="D3167" s="5" t="n">
        <v>9</v>
      </c>
      <c r="E3167" s="5" t="n">
        <v>0</v>
      </c>
      <c r="F3167" s="5" t="n">
        <v>29.9</v>
      </c>
      <c r="G3167" s="5" t="n">
        <v>22.4</v>
      </c>
      <c r="H3167" s="5" t="n">
        <v>14.1</v>
      </c>
      <c r="I3167" s="6">
        <f>IF(E3167&gt;=Markov!$B$3,1,0)</f>
        <v/>
      </c>
      <c r="J3167" s="6">
        <f>I3166</f>
        <v/>
      </c>
      <c r="K3167" s="7">
        <f>MAR1!$B$5+MAR1!$C$5*COS(2*PI()*$C3167/365)+MAR1!$D$5*SIN(2*PI()*$C3167/365)</f>
        <v/>
      </c>
      <c r="L3167" s="7">
        <f>MAR1!$B$6+MAR1!$C$6*COS(2*PI()*$C3167/365)+MAR1!$D$6*SIN(2*PI()*$C3167/365)</f>
        <v/>
      </c>
      <c r="M3167" s="7">
        <f>MAR1!$B$7+MAR1!$C$7*COS(2*PI()*$C3167/365)+MAR1!$D$7*SIN(2*PI()*$C3167/365)</f>
        <v/>
      </c>
      <c r="N3167" s="7">
        <f>F3167-K3167</f>
        <v/>
      </c>
      <c r="O3167" s="7">
        <f>G3167-L3167</f>
        <v/>
      </c>
      <c r="P3167" s="7">
        <f>H3167-M3167</f>
        <v/>
      </c>
      <c r="Q3167" s="7">
        <f>IF($I3167=1,(N3167-MAR1!$B$11)/MAR1!$D$11,(N3167-MAR1!$C$11)/MAR1!$E$11)</f>
        <v/>
      </c>
      <c r="R3167" s="7">
        <f>IF($I3167=1,(O3167-MAR1!$B$12)/MAR1!$D$12,(O3167-MAR1!$C$12)/MAR1!$E$12)</f>
        <v/>
      </c>
      <c r="S3167" s="7">
        <f>IF($I3167=1,(P3167-MAR1!$B$13)/MAR1!$D$13,(P3167-MAR1!$C$13)/MAR1!$E$13)</f>
        <v/>
      </c>
    </row>
    <row r="3168">
      <c r="A3168" s="5" t="n">
        <v>3167</v>
      </c>
      <c r="B3168" s="5" t="n">
        <v>9</v>
      </c>
      <c r="C3168" s="5" t="n">
        <v>247</v>
      </c>
      <c r="D3168" s="5" t="n">
        <v>9</v>
      </c>
      <c r="E3168" s="5" t="n">
        <v>0</v>
      </c>
      <c r="F3168" s="5" t="n">
        <v>30.4</v>
      </c>
      <c r="G3168" s="5" t="n">
        <v>24.3</v>
      </c>
      <c r="H3168" s="5" t="n">
        <v>18.78</v>
      </c>
      <c r="I3168" s="6">
        <f>IF(E3168&gt;=Markov!$B$3,1,0)</f>
        <v/>
      </c>
      <c r="J3168" s="6">
        <f>I3167</f>
        <v/>
      </c>
      <c r="K3168" s="7">
        <f>MAR1!$B$5+MAR1!$C$5*COS(2*PI()*$C3168/365)+MAR1!$D$5*SIN(2*PI()*$C3168/365)</f>
        <v/>
      </c>
      <c r="L3168" s="7">
        <f>MAR1!$B$6+MAR1!$C$6*COS(2*PI()*$C3168/365)+MAR1!$D$6*SIN(2*PI()*$C3168/365)</f>
        <v/>
      </c>
      <c r="M3168" s="7">
        <f>MAR1!$B$7+MAR1!$C$7*COS(2*PI()*$C3168/365)+MAR1!$D$7*SIN(2*PI()*$C3168/365)</f>
        <v/>
      </c>
      <c r="N3168" s="7">
        <f>F3168-K3168</f>
        <v/>
      </c>
      <c r="O3168" s="7">
        <f>G3168-L3168</f>
        <v/>
      </c>
      <c r="P3168" s="7">
        <f>H3168-M3168</f>
        <v/>
      </c>
      <c r="Q3168" s="7">
        <f>IF($I3168=1,(N3168-MAR1!$B$11)/MAR1!$D$11,(N3168-MAR1!$C$11)/MAR1!$E$11)</f>
        <v/>
      </c>
      <c r="R3168" s="7">
        <f>IF($I3168=1,(O3168-MAR1!$B$12)/MAR1!$D$12,(O3168-MAR1!$C$12)/MAR1!$E$12)</f>
        <v/>
      </c>
      <c r="S3168" s="7">
        <f>IF($I3168=1,(P3168-MAR1!$B$13)/MAR1!$D$13,(P3168-MAR1!$C$13)/MAR1!$E$13)</f>
        <v/>
      </c>
    </row>
    <row r="3169">
      <c r="A3169" s="5" t="n">
        <v>3168</v>
      </c>
      <c r="B3169" s="5" t="n">
        <v>9</v>
      </c>
      <c r="C3169" s="5" t="n">
        <v>248</v>
      </c>
      <c r="D3169" s="5" t="n">
        <v>9</v>
      </c>
      <c r="E3169" s="5" t="n">
        <v>0</v>
      </c>
      <c r="F3169" s="5" t="n">
        <v>32.2</v>
      </c>
      <c r="G3169" s="5" t="n">
        <v>23.5</v>
      </c>
      <c r="H3169" s="5" t="n">
        <v>17.49</v>
      </c>
      <c r="I3169" s="6">
        <f>IF(E3169&gt;=Markov!$B$3,1,0)</f>
        <v/>
      </c>
      <c r="J3169" s="6">
        <f>I3168</f>
        <v/>
      </c>
      <c r="K3169" s="7">
        <f>MAR1!$B$5+MAR1!$C$5*COS(2*PI()*$C3169/365)+MAR1!$D$5*SIN(2*PI()*$C3169/365)</f>
        <v/>
      </c>
      <c r="L3169" s="7">
        <f>MAR1!$B$6+MAR1!$C$6*COS(2*PI()*$C3169/365)+MAR1!$D$6*SIN(2*PI()*$C3169/365)</f>
        <v/>
      </c>
      <c r="M3169" s="7">
        <f>MAR1!$B$7+MAR1!$C$7*COS(2*PI()*$C3169/365)+MAR1!$D$7*SIN(2*PI()*$C3169/365)</f>
        <v/>
      </c>
      <c r="N3169" s="7">
        <f>F3169-K3169</f>
        <v/>
      </c>
      <c r="O3169" s="7">
        <f>G3169-L3169</f>
        <v/>
      </c>
      <c r="P3169" s="7">
        <f>H3169-M3169</f>
        <v/>
      </c>
      <c r="Q3169" s="7">
        <f>IF($I3169=1,(N3169-MAR1!$B$11)/MAR1!$D$11,(N3169-MAR1!$C$11)/MAR1!$E$11)</f>
        <v/>
      </c>
      <c r="R3169" s="7">
        <f>IF($I3169=1,(O3169-MAR1!$B$12)/MAR1!$D$12,(O3169-MAR1!$C$12)/MAR1!$E$12)</f>
        <v/>
      </c>
      <c r="S3169" s="7">
        <f>IF($I3169=1,(P3169-MAR1!$B$13)/MAR1!$D$13,(P3169-MAR1!$C$13)/MAR1!$E$13)</f>
        <v/>
      </c>
    </row>
    <row r="3170">
      <c r="A3170" s="5" t="n">
        <v>3169</v>
      </c>
      <c r="B3170" s="5" t="n">
        <v>9</v>
      </c>
      <c r="C3170" s="5" t="n">
        <v>249</v>
      </c>
      <c r="D3170" s="5" t="n">
        <v>9</v>
      </c>
      <c r="E3170" s="5" t="n">
        <v>0</v>
      </c>
      <c r="F3170" s="5" t="n">
        <v>33.9</v>
      </c>
      <c r="G3170" s="5" t="n">
        <v>24.1</v>
      </c>
      <c r="H3170" s="5" t="n">
        <v>20.88</v>
      </c>
      <c r="I3170" s="6">
        <f>IF(E3170&gt;=Markov!$B$3,1,0)</f>
        <v/>
      </c>
      <c r="J3170" s="6">
        <f>I3169</f>
        <v/>
      </c>
      <c r="K3170" s="7">
        <f>MAR1!$B$5+MAR1!$C$5*COS(2*PI()*$C3170/365)+MAR1!$D$5*SIN(2*PI()*$C3170/365)</f>
        <v/>
      </c>
      <c r="L3170" s="7">
        <f>MAR1!$B$6+MAR1!$C$6*COS(2*PI()*$C3170/365)+MAR1!$D$6*SIN(2*PI()*$C3170/365)</f>
        <v/>
      </c>
      <c r="M3170" s="7">
        <f>MAR1!$B$7+MAR1!$C$7*COS(2*PI()*$C3170/365)+MAR1!$D$7*SIN(2*PI()*$C3170/365)</f>
        <v/>
      </c>
      <c r="N3170" s="7">
        <f>F3170-K3170</f>
        <v/>
      </c>
      <c r="O3170" s="7">
        <f>G3170-L3170</f>
        <v/>
      </c>
      <c r="P3170" s="7">
        <f>H3170-M3170</f>
        <v/>
      </c>
      <c r="Q3170" s="7">
        <f>IF($I3170=1,(N3170-MAR1!$B$11)/MAR1!$D$11,(N3170-MAR1!$C$11)/MAR1!$E$11)</f>
        <v/>
      </c>
      <c r="R3170" s="7">
        <f>IF($I3170=1,(O3170-MAR1!$B$12)/MAR1!$D$12,(O3170-MAR1!$C$12)/MAR1!$E$12)</f>
        <v/>
      </c>
      <c r="S3170" s="7">
        <f>IF($I3170=1,(P3170-MAR1!$B$13)/MAR1!$D$13,(P3170-MAR1!$C$13)/MAR1!$E$13)</f>
        <v/>
      </c>
    </row>
    <row r="3171">
      <c r="A3171" s="5" t="n">
        <v>3170</v>
      </c>
      <c r="B3171" s="5" t="n">
        <v>9</v>
      </c>
      <c r="C3171" s="5" t="n">
        <v>250</v>
      </c>
      <c r="D3171" s="5" t="n">
        <v>9</v>
      </c>
      <c r="E3171" s="5" t="n">
        <v>24.5</v>
      </c>
      <c r="F3171" s="5" t="n">
        <v>28.6</v>
      </c>
      <c r="G3171" s="5" t="n">
        <v>22.4</v>
      </c>
      <c r="H3171" s="5" t="n">
        <v>11.8</v>
      </c>
      <c r="I3171" s="6">
        <f>IF(E3171&gt;=Markov!$B$3,1,0)</f>
        <v/>
      </c>
      <c r="J3171" s="6">
        <f>I3170</f>
        <v/>
      </c>
      <c r="K3171" s="7">
        <f>MAR1!$B$5+MAR1!$C$5*COS(2*PI()*$C3171/365)+MAR1!$D$5*SIN(2*PI()*$C3171/365)</f>
        <v/>
      </c>
      <c r="L3171" s="7">
        <f>MAR1!$B$6+MAR1!$C$6*COS(2*PI()*$C3171/365)+MAR1!$D$6*SIN(2*PI()*$C3171/365)</f>
        <v/>
      </c>
      <c r="M3171" s="7">
        <f>MAR1!$B$7+MAR1!$C$7*COS(2*PI()*$C3171/365)+MAR1!$D$7*SIN(2*PI()*$C3171/365)</f>
        <v/>
      </c>
      <c r="N3171" s="7">
        <f>F3171-K3171</f>
        <v/>
      </c>
      <c r="O3171" s="7">
        <f>G3171-L3171</f>
        <v/>
      </c>
      <c r="P3171" s="7">
        <f>H3171-M3171</f>
        <v/>
      </c>
      <c r="Q3171" s="7">
        <f>IF($I3171=1,(N3171-MAR1!$B$11)/MAR1!$D$11,(N3171-MAR1!$C$11)/MAR1!$E$11)</f>
        <v/>
      </c>
      <c r="R3171" s="7">
        <f>IF($I3171=1,(O3171-MAR1!$B$12)/MAR1!$D$12,(O3171-MAR1!$C$12)/MAR1!$E$12)</f>
        <v/>
      </c>
      <c r="S3171" s="7">
        <f>IF($I3171=1,(P3171-MAR1!$B$13)/MAR1!$D$13,(P3171-MAR1!$C$13)/MAR1!$E$13)</f>
        <v/>
      </c>
    </row>
    <row r="3172">
      <c r="A3172" s="5" t="n">
        <v>3171</v>
      </c>
      <c r="B3172" s="5" t="n">
        <v>9</v>
      </c>
      <c r="C3172" s="5" t="n">
        <v>251</v>
      </c>
      <c r="D3172" s="5" t="n">
        <v>9</v>
      </c>
      <c r="E3172" s="5" t="n">
        <v>0</v>
      </c>
      <c r="F3172" s="5" t="n">
        <v>29.8</v>
      </c>
      <c r="G3172" s="5" t="n">
        <v>21.8</v>
      </c>
      <c r="H3172" s="5" t="n">
        <v>14.41</v>
      </c>
      <c r="I3172" s="6">
        <f>IF(E3172&gt;=Markov!$B$3,1,0)</f>
        <v/>
      </c>
      <c r="J3172" s="6">
        <f>I3171</f>
        <v/>
      </c>
      <c r="K3172" s="7">
        <f>MAR1!$B$5+MAR1!$C$5*COS(2*PI()*$C3172/365)+MAR1!$D$5*SIN(2*PI()*$C3172/365)</f>
        <v/>
      </c>
      <c r="L3172" s="7">
        <f>MAR1!$B$6+MAR1!$C$6*COS(2*PI()*$C3172/365)+MAR1!$D$6*SIN(2*PI()*$C3172/365)</f>
        <v/>
      </c>
      <c r="M3172" s="7">
        <f>MAR1!$B$7+MAR1!$C$7*COS(2*PI()*$C3172/365)+MAR1!$D$7*SIN(2*PI()*$C3172/365)</f>
        <v/>
      </c>
      <c r="N3172" s="7">
        <f>F3172-K3172</f>
        <v/>
      </c>
      <c r="O3172" s="7">
        <f>G3172-L3172</f>
        <v/>
      </c>
      <c r="P3172" s="7">
        <f>H3172-M3172</f>
        <v/>
      </c>
      <c r="Q3172" s="7">
        <f>IF($I3172=1,(N3172-MAR1!$B$11)/MAR1!$D$11,(N3172-MAR1!$C$11)/MAR1!$E$11)</f>
        <v/>
      </c>
      <c r="R3172" s="7">
        <f>IF($I3172=1,(O3172-MAR1!$B$12)/MAR1!$D$12,(O3172-MAR1!$C$12)/MAR1!$E$12)</f>
        <v/>
      </c>
      <c r="S3172" s="7">
        <f>IF($I3172=1,(P3172-MAR1!$B$13)/MAR1!$D$13,(P3172-MAR1!$C$13)/MAR1!$E$13)</f>
        <v/>
      </c>
    </row>
    <row r="3173">
      <c r="A3173" s="5" t="n">
        <v>3172</v>
      </c>
      <c r="B3173" s="5" t="n">
        <v>9</v>
      </c>
      <c r="C3173" s="5" t="n">
        <v>252</v>
      </c>
      <c r="D3173" s="5" t="n">
        <v>9</v>
      </c>
      <c r="E3173" s="5" t="n">
        <v>0</v>
      </c>
      <c r="F3173" s="5" t="n">
        <v>29.5</v>
      </c>
      <c r="G3173" s="5" t="n">
        <v>23</v>
      </c>
      <c r="H3173" s="5" t="n">
        <v>16.83</v>
      </c>
      <c r="I3173" s="6">
        <f>IF(E3173&gt;=Markov!$B$3,1,0)</f>
        <v/>
      </c>
      <c r="J3173" s="6">
        <f>I3172</f>
        <v/>
      </c>
      <c r="K3173" s="7">
        <f>MAR1!$B$5+MAR1!$C$5*COS(2*PI()*$C3173/365)+MAR1!$D$5*SIN(2*PI()*$C3173/365)</f>
        <v/>
      </c>
      <c r="L3173" s="7">
        <f>MAR1!$B$6+MAR1!$C$6*COS(2*PI()*$C3173/365)+MAR1!$D$6*SIN(2*PI()*$C3173/365)</f>
        <v/>
      </c>
      <c r="M3173" s="7">
        <f>MAR1!$B$7+MAR1!$C$7*COS(2*PI()*$C3173/365)+MAR1!$D$7*SIN(2*PI()*$C3173/365)</f>
        <v/>
      </c>
      <c r="N3173" s="7">
        <f>F3173-K3173</f>
        <v/>
      </c>
      <c r="O3173" s="7">
        <f>G3173-L3173</f>
        <v/>
      </c>
      <c r="P3173" s="7">
        <f>H3173-M3173</f>
        <v/>
      </c>
      <c r="Q3173" s="7">
        <f>IF($I3173=1,(N3173-MAR1!$B$11)/MAR1!$D$11,(N3173-MAR1!$C$11)/MAR1!$E$11)</f>
        <v/>
      </c>
      <c r="R3173" s="7">
        <f>IF($I3173=1,(O3173-MAR1!$B$12)/MAR1!$D$12,(O3173-MAR1!$C$12)/MAR1!$E$12)</f>
        <v/>
      </c>
      <c r="S3173" s="7">
        <f>IF($I3173=1,(P3173-MAR1!$B$13)/MAR1!$D$13,(P3173-MAR1!$C$13)/MAR1!$E$13)</f>
        <v/>
      </c>
    </row>
    <row r="3174">
      <c r="A3174" s="5" t="n">
        <v>3173</v>
      </c>
      <c r="B3174" s="5" t="n">
        <v>9</v>
      </c>
      <c r="C3174" s="5" t="n">
        <v>253</v>
      </c>
      <c r="D3174" s="5" t="n">
        <v>9</v>
      </c>
      <c r="E3174" s="5" t="n">
        <v>0</v>
      </c>
      <c r="F3174" s="5" t="n">
        <v>30.6</v>
      </c>
      <c r="G3174" s="5" t="n">
        <v>21.9</v>
      </c>
      <c r="H3174" s="5" t="n">
        <v>15.74</v>
      </c>
      <c r="I3174" s="6">
        <f>IF(E3174&gt;=Markov!$B$3,1,0)</f>
        <v/>
      </c>
      <c r="J3174" s="6">
        <f>I3173</f>
        <v/>
      </c>
      <c r="K3174" s="7">
        <f>MAR1!$B$5+MAR1!$C$5*COS(2*PI()*$C3174/365)+MAR1!$D$5*SIN(2*PI()*$C3174/365)</f>
        <v/>
      </c>
      <c r="L3174" s="7">
        <f>MAR1!$B$6+MAR1!$C$6*COS(2*PI()*$C3174/365)+MAR1!$D$6*SIN(2*PI()*$C3174/365)</f>
        <v/>
      </c>
      <c r="M3174" s="7">
        <f>MAR1!$B$7+MAR1!$C$7*COS(2*PI()*$C3174/365)+MAR1!$D$7*SIN(2*PI()*$C3174/365)</f>
        <v/>
      </c>
      <c r="N3174" s="7">
        <f>F3174-K3174</f>
        <v/>
      </c>
      <c r="O3174" s="7">
        <f>G3174-L3174</f>
        <v/>
      </c>
      <c r="P3174" s="7">
        <f>H3174-M3174</f>
        <v/>
      </c>
      <c r="Q3174" s="7">
        <f>IF($I3174=1,(N3174-MAR1!$B$11)/MAR1!$D$11,(N3174-MAR1!$C$11)/MAR1!$E$11)</f>
        <v/>
      </c>
      <c r="R3174" s="7">
        <f>IF($I3174=1,(O3174-MAR1!$B$12)/MAR1!$D$12,(O3174-MAR1!$C$12)/MAR1!$E$12)</f>
        <v/>
      </c>
      <c r="S3174" s="7">
        <f>IF($I3174=1,(P3174-MAR1!$B$13)/MAR1!$D$13,(P3174-MAR1!$C$13)/MAR1!$E$13)</f>
        <v/>
      </c>
    </row>
    <row r="3175">
      <c r="A3175" s="5" t="n">
        <v>3174</v>
      </c>
      <c r="B3175" s="5" t="n">
        <v>9</v>
      </c>
      <c r="C3175" s="5" t="n">
        <v>254</v>
      </c>
      <c r="D3175" s="5" t="n">
        <v>9</v>
      </c>
      <c r="E3175" s="5" t="n">
        <v>0</v>
      </c>
      <c r="F3175" s="5" t="n">
        <v>29.3</v>
      </c>
      <c r="G3175" s="5" t="n">
        <v>21.7</v>
      </c>
      <c r="H3175" s="5" t="n">
        <v>14.38</v>
      </c>
      <c r="I3175" s="6">
        <f>IF(E3175&gt;=Markov!$B$3,1,0)</f>
        <v/>
      </c>
      <c r="J3175" s="6">
        <f>I3174</f>
        <v/>
      </c>
      <c r="K3175" s="7">
        <f>MAR1!$B$5+MAR1!$C$5*COS(2*PI()*$C3175/365)+MAR1!$D$5*SIN(2*PI()*$C3175/365)</f>
        <v/>
      </c>
      <c r="L3175" s="7">
        <f>MAR1!$B$6+MAR1!$C$6*COS(2*PI()*$C3175/365)+MAR1!$D$6*SIN(2*PI()*$C3175/365)</f>
        <v/>
      </c>
      <c r="M3175" s="7">
        <f>MAR1!$B$7+MAR1!$C$7*COS(2*PI()*$C3175/365)+MAR1!$D$7*SIN(2*PI()*$C3175/365)</f>
        <v/>
      </c>
      <c r="N3175" s="7">
        <f>F3175-K3175</f>
        <v/>
      </c>
      <c r="O3175" s="7">
        <f>G3175-L3175</f>
        <v/>
      </c>
      <c r="P3175" s="7">
        <f>H3175-M3175</f>
        <v/>
      </c>
      <c r="Q3175" s="7">
        <f>IF($I3175=1,(N3175-MAR1!$B$11)/MAR1!$D$11,(N3175-MAR1!$C$11)/MAR1!$E$11)</f>
        <v/>
      </c>
      <c r="R3175" s="7">
        <f>IF($I3175=1,(O3175-MAR1!$B$12)/MAR1!$D$12,(O3175-MAR1!$C$12)/MAR1!$E$12)</f>
        <v/>
      </c>
      <c r="S3175" s="7">
        <f>IF($I3175=1,(P3175-MAR1!$B$13)/MAR1!$D$13,(P3175-MAR1!$C$13)/MAR1!$E$13)</f>
        <v/>
      </c>
    </row>
    <row r="3176">
      <c r="A3176" s="5" t="n">
        <v>3175</v>
      </c>
      <c r="B3176" s="5" t="n">
        <v>9</v>
      </c>
      <c r="C3176" s="5" t="n">
        <v>255</v>
      </c>
      <c r="D3176" s="5" t="n">
        <v>9</v>
      </c>
      <c r="E3176" s="5" t="n">
        <v>0</v>
      </c>
      <c r="F3176" s="5" t="n">
        <v>30.2</v>
      </c>
      <c r="G3176" s="5" t="n">
        <v>23.3</v>
      </c>
      <c r="H3176" s="5" t="n">
        <v>14.1</v>
      </c>
      <c r="I3176" s="6">
        <f>IF(E3176&gt;=Markov!$B$3,1,0)</f>
        <v/>
      </c>
      <c r="J3176" s="6">
        <f>I3175</f>
        <v/>
      </c>
      <c r="K3176" s="7">
        <f>MAR1!$B$5+MAR1!$C$5*COS(2*PI()*$C3176/365)+MAR1!$D$5*SIN(2*PI()*$C3176/365)</f>
        <v/>
      </c>
      <c r="L3176" s="7">
        <f>MAR1!$B$6+MAR1!$C$6*COS(2*PI()*$C3176/365)+MAR1!$D$6*SIN(2*PI()*$C3176/365)</f>
        <v/>
      </c>
      <c r="M3176" s="7">
        <f>MAR1!$B$7+MAR1!$C$7*COS(2*PI()*$C3176/365)+MAR1!$D$7*SIN(2*PI()*$C3176/365)</f>
        <v/>
      </c>
      <c r="N3176" s="7">
        <f>F3176-K3176</f>
        <v/>
      </c>
      <c r="O3176" s="7">
        <f>G3176-L3176</f>
        <v/>
      </c>
      <c r="P3176" s="7">
        <f>H3176-M3176</f>
        <v/>
      </c>
      <c r="Q3176" s="7">
        <f>IF($I3176=1,(N3176-MAR1!$B$11)/MAR1!$D$11,(N3176-MAR1!$C$11)/MAR1!$E$11)</f>
        <v/>
      </c>
      <c r="R3176" s="7">
        <f>IF($I3176=1,(O3176-MAR1!$B$12)/MAR1!$D$12,(O3176-MAR1!$C$12)/MAR1!$E$12)</f>
        <v/>
      </c>
      <c r="S3176" s="7">
        <f>IF($I3176=1,(P3176-MAR1!$B$13)/MAR1!$D$13,(P3176-MAR1!$C$13)/MAR1!$E$13)</f>
        <v/>
      </c>
    </row>
    <row r="3177">
      <c r="A3177" s="5" t="n">
        <v>3176</v>
      </c>
      <c r="B3177" s="5" t="n">
        <v>9</v>
      </c>
      <c r="C3177" s="5" t="n">
        <v>256</v>
      </c>
      <c r="D3177" s="5" t="n">
        <v>9</v>
      </c>
      <c r="E3177" s="5" t="n">
        <v>0</v>
      </c>
      <c r="F3177" s="5" t="n">
        <v>29.1</v>
      </c>
      <c r="G3177" s="5" t="n">
        <v>22.7</v>
      </c>
      <c r="H3177" s="5" t="n">
        <v>12</v>
      </c>
      <c r="I3177" s="6">
        <f>IF(E3177&gt;=Markov!$B$3,1,0)</f>
        <v/>
      </c>
      <c r="J3177" s="6">
        <f>I3176</f>
        <v/>
      </c>
      <c r="K3177" s="7">
        <f>MAR1!$B$5+MAR1!$C$5*COS(2*PI()*$C3177/365)+MAR1!$D$5*SIN(2*PI()*$C3177/365)</f>
        <v/>
      </c>
      <c r="L3177" s="7">
        <f>MAR1!$B$6+MAR1!$C$6*COS(2*PI()*$C3177/365)+MAR1!$D$6*SIN(2*PI()*$C3177/365)</f>
        <v/>
      </c>
      <c r="M3177" s="7">
        <f>MAR1!$B$7+MAR1!$C$7*COS(2*PI()*$C3177/365)+MAR1!$D$7*SIN(2*PI()*$C3177/365)</f>
        <v/>
      </c>
      <c r="N3177" s="7">
        <f>F3177-K3177</f>
        <v/>
      </c>
      <c r="O3177" s="7">
        <f>G3177-L3177</f>
        <v/>
      </c>
      <c r="P3177" s="7">
        <f>H3177-M3177</f>
        <v/>
      </c>
      <c r="Q3177" s="7">
        <f>IF($I3177=1,(N3177-MAR1!$B$11)/MAR1!$D$11,(N3177-MAR1!$C$11)/MAR1!$E$11)</f>
        <v/>
      </c>
      <c r="R3177" s="7">
        <f>IF($I3177=1,(O3177-MAR1!$B$12)/MAR1!$D$12,(O3177-MAR1!$C$12)/MAR1!$E$12)</f>
        <v/>
      </c>
      <c r="S3177" s="7">
        <f>IF($I3177=1,(P3177-MAR1!$B$13)/MAR1!$D$13,(P3177-MAR1!$C$13)/MAR1!$E$13)</f>
        <v/>
      </c>
    </row>
    <row r="3178">
      <c r="A3178" s="5" t="n">
        <v>3177</v>
      </c>
      <c r="B3178" s="5" t="n">
        <v>9</v>
      </c>
      <c r="C3178" s="5" t="n">
        <v>257</v>
      </c>
      <c r="D3178" s="5" t="n">
        <v>9</v>
      </c>
      <c r="E3178" s="5" t="n">
        <v>0</v>
      </c>
      <c r="F3178" s="5" t="n">
        <v>28.9</v>
      </c>
      <c r="G3178" s="5" t="n">
        <v>22.2</v>
      </c>
      <c r="H3178" s="5" t="n">
        <v>15.87</v>
      </c>
      <c r="I3178" s="6">
        <f>IF(E3178&gt;=Markov!$B$3,1,0)</f>
        <v/>
      </c>
      <c r="J3178" s="6">
        <f>I3177</f>
        <v/>
      </c>
      <c r="K3178" s="7">
        <f>MAR1!$B$5+MAR1!$C$5*COS(2*PI()*$C3178/365)+MAR1!$D$5*SIN(2*PI()*$C3178/365)</f>
        <v/>
      </c>
      <c r="L3178" s="7">
        <f>MAR1!$B$6+MAR1!$C$6*COS(2*PI()*$C3178/365)+MAR1!$D$6*SIN(2*PI()*$C3178/365)</f>
        <v/>
      </c>
      <c r="M3178" s="7">
        <f>MAR1!$B$7+MAR1!$C$7*COS(2*PI()*$C3178/365)+MAR1!$D$7*SIN(2*PI()*$C3178/365)</f>
        <v/>
      </c>
      <c r="N3178" s="7">
        <f>F3178-K3178</f>
        <v/>
      </c>
      <c r="O3178" s="7">
        <f>G3178-L3178</f>
        <v/>
      </c>
      <c r="P3178" s="7">
        <f>H3178-M3178</f>
        <v/>
      </c>
      <c r="Q3178" s="7">
        <f>IF($I3178=1,(N3178-MAR1!$B$11)/MAR1!$D$11,(N3178-MAR1!$C$11)/MAR1!$E$11)</f>
        <v/>
      </c>
      <c r="R3178" s="7">
        <f>IF($I3178=1,(O3178-MAR1!$B$12)/MAR1!$D$12,(O3178-MAR1!$C$12)/MAR1!$E$12)</f>
        <v/>
      </c>
      <c r="S3178" s="7">
        <f>IF($I3178=1,(P3178-MAR1!$B$13)/MAR1!$D$13,(P3178-MAR1!$C$13)/MAR1!$E$13)</f>
        <v/>
      </c>
    </row>
    <row r="3179">
      <c r="A3179" s="5" t="n">
        <v>3178</v>
      </c>
      <c r="B3179" s="5" t="n">
        <v>9</v>
      </c>
      <c r="C3179" s="5" t="n">
        <v>258</v>
      </c>
      <c r="D3179" s="5" t="n">
        <v>9</v>
      </c>
      <c r="E3179" s="5" t="n">
        <v>0</v>
      </c>
      <c r="F3179" s="5" t="n">
        <v>27.7</v>
      </c>
      <c r="G3179" s="5" t="n">
        <v>23</v>
      </c>
      <c r="H3179" s="5" t="n">
        <v>12.97</v>
      </c>
      <c r="I3179" s="6">
        <f>IF(E3179&gt;=Markov!$B$3,1,0)</f>
        <v/>
      </c>
      <c r="J3179" s="6">
        <f>I3178</f>
        <v/>
      </c>
      <c r="K3179" s="7">
        <f>MAR1!$B$5+MAR1!$C$5*COS(2*PI()*$C3179/365)+MAR1!$D$5*SIN(2*PI()*$C3179/365)</f>
        <v/>
      </c>
      <c r="L3179" s="7">
        <f>MAR1!$B$6+MAR1!$C$6*COS(2*PI()*$C3179/365)+MAR1!$D$6*SIN(2*PI()*$C3179/365)</f>
        <v/>
      </c>
      <c r="M3179" s="7">
        <f>MAR1!$B$7+MAR1!$C$7*COS(2*PI()*$C3179/365)+MAR1!$D$7*SIN(2*PI()*$C3179/365)</f>
        <v/>
      </c>
      <c r="N3179" s="7">
        <f>F3179-K3179</f>
        <v/>
      </c>
      <c r="O3179" s="7">
        <f>G3179-L3179</f>
        <v/>
      </c>
      <c r="P3179" s="7">
        <f>H3179-M3179</f>
        <v/>
      </c>
      <c r="Q3179" s="7">
        <f>IF($I3179=1,(N3179-MAR1!$B$11)/MAR1!$D$11,(N3179-MAR1!$C$11)/MAR1!$E$11)</f>
        <v/>
      </c>
      <c r="R3179" s="7">
        <f>IF($I3179=1,(O3179-MAR1!$B$12)/MAR1!$D$12,(O3179-MAR1!$C$12)/MAR1!$E$12)</f>
        <v/>
      </c>
      <c r="S3179" s="7">
        <f>IF($I3179=1,(P3179-MAR1!$B$13)/MAR1!$D$13,(P3179-MAR1!$C$13)/MAR1!$E$13)</f>
        <v/>
      </c>
    </row>
    <row r="3180">
      <c r="A3180" s="5" t="n">
        <v>3179</v>
      </c>
      <c r="B3180" s="5" t="n">
        <v>9</v>
      </c>
      <c r="C3180" s="5" t="n">
        <v>259</v>
      </c>
      <c r="D3180" s="5" t="n">
        <v>9</v>
      </c>
      <c r="E3180" s="5" t="n">
        <v>0</v>
      </c>
      <c r="F3180" s="5" t="n">
        <v>25.8</v>
      </c>
      <c r="G3180" s="5" t="n">
        <v>20.1</v>
      </c>
      <c r="H3180" s="5" t="n">
        <v>11.82</v>
      </c>
      <c r="I3180" s="6">
        <f>IF(E3180&gt;=Markov!$B$3,1,0)</f>
        <v/>
      </c>
      <c r="J3180" s="6">
        <f>I3179</f>
        <v/>
      </c>
      <c r="K3180" s="7">
        <f>MAR1!$B$5+MAR1!$C$5*COS(2*PI()*$C3180/365)+MAR1!$D$5*SIN(2*PI()*$C3180/365)</f>
        <v/>
      </c>
      <c r="L3180" s="7">
        <f>MAR1!$B$6+MAR1!$C$6*COS(2*PI()*$C3180/365)+MAR1!$D$6*SIN(2*PI()*$C3180/365)</f>
        <v/>
      </c>
      <c r="M3180" s="7">
        <f>MAR1!$B$7+MAR1!$C$7*COS(2*PI()*$C3180/365)+MAR1!$D$7*SIN(2*PI()*$C3180/365)</f>
        <v/>
      </c>
      <c r="N3180" s="7">
        <f>F3180-K3180</f>
        <v/>
      </c>
      <c r="O3180" s="7">
        <f>G3180-L3180</f>
        <v/>
      </c>
      <c r="P3180" s="7">
        <f>H3180-M3180</f>
        <v/>
      </c>
      <c r="Q3180" s="7">
        <f>IF($I3180=1,(N3180-MAR1!$B$11)/MAR1!$D$11,(N3180-MAR1!$C$11)/MAR1!$E$11)</f>
        <v/>
      </c>
      <c r="R3180" s="7">
        <f>IF($I3180=1,(O3180-MAR1!$B$12)/MAR1!$D$12,(O3180-MAR1!$C$12)/MAR1!$E$12)</f>
        <v/>
      </c>
      <c r="S3180" s="7">
        <f>IF($I3180=1,(P3180-MAR1!$B$13)/MAR1!$D$13,(P3180-MAR1!$C$13)/MAR1!$E$13)</f>
        <v/>
      </c>
    </row>
    <row r="3181">
      <c r="A3181" s="5" t="n">
        <v>3180</v>
      </c>
      <c r="B3181" s="5" t="n">
        <v>9</v>
      </c>
      <c r="C3181" s="5" t="n">
        <v>260</v>
      </c>
      <c r="D3181" s="5" t="n">
        <v>9</v>
      </c>
      <c r="E3181" s="5" t="n">
        <v>0</v>
      </c>
      <c r="F3181" s="5" t="n">
        <v>28.2</v>
      </c>
      <c r="G3181" s="5" t="n">
        <v>21</v>
      </c>
      <c r="H3181" s="5" t="n">
        <v>16.39</v>
      </c>
      <c r="I3181" s="6">
        <f>IF(E3181&gt;=Markov!$B$3,1,0)</f>
        <v/>
      </c>
      <c r="J3181" s="6">
        <f>I3180</f>
        <v/>
      </c>
      <c r="K3181" s="7">
        <f>MAR1!$B$5+MAR1!$C$5*COS(2*PI()*$C3181/365)+MAR1!$D$5*SIN(2*PI()*$C3181/365)</f>
        <v/>
      </c>
      <c r="L3181" s="7">
        <f>MAR1!$B$6+MAR1!$C$6*COS(2*PI()*$C3181/365)+MAR1!$D$6*SIN(2*PI()*$C3181/365)</f>
        <v/>
      </c>
      <c r="M3181" s="7">
        <f>MAR1!$B$7+MAR1!$C$7*COS(2*PI()*$C3181/365)+MAR1!$D$7*SIN(2*PI()*$C3181/365)</f>
        <v/>
      </c>
      <c r="N3181" s="7">
        <f>F3181-K3181</f>
        <v/>
      </c>
      <c r="O3181" s="7">
        <f>G3181-L3181</f>
        <v/>
      </c>
      <c r="P3181" s="7">
        <f>H3181-M3181</f>
        <v/>
      </c>
      <c r="Q3181" s="7">
        <f>IF($I3181=1,(N3181-MAR1!$B$11)/MAR1!$D$11,(N3181-MAR1!$C$11)/MAR1!$E$11)</f>
        <v/>
      </c>
      <c r="R3181" s="7">
        <f>IF($I3181=1,(O3181-MAR1!$B$12)/MAR1!$D$12,(O3181-MAR1!$C$12)/MAR1!$E$12)</f>
        <v/>
      </c>
      <c r="S3181" s="7">
        <f>IF($I3181=1,(P3181-MAR1!$B$13)/MAR1!$D$13,(P3181-MAR1!$C$13)/MAR1!$E$13)</f>
        <v/>
      </c>
    </row>
    <row r="3182">
      <c r="A3182" s="5" t="n">
        <v>3181</v>
      </c>
      <c r="B3182" s="5" t="n">
        <v>9</v>
      </c>
      <c r="C3182" s="5" t="n">
        <v>261</v>
      </c>
      <c r="D3182" s="5" t="n">
        <v>9</v>
      </c>
      <c r="E3182" s="5" t="n">
        <v>0</v>
      </c>
      <c r="F3182" s="5" t="n">
        <v>26</v>
      </c>
      <c r="G3182" s="5" t="n">
        <v>19.5</v>
      </c>
      <c r="H3182" s="5" t="n">
        <v>8.789999999999999</v>
      </c>
      <c r="I3182" s="6">
        <f>IF(E3182&gt;=Markov!$B$3,1,0)</f>
        <v/>
      </c>
      <c r="J3182" s="6">
        <f>I3181</f>
        <v/>
      </c>
      <c r="K3182" s="7">
        <f>MAR1!$B$5+MAR1!$C$5*COS(2*PI()*$C3182/365)+MAR1!$D$5*SIN(2*PI()*$C3182/365)</f>
        <v/>
      </c>
      <c r="L3182" s="7">
        <f>MAR1!$B$6+MAR1!$C$6*COS(2*PI()*$C3182/365)+MAR1!$D$6*SIN(2*PI()*$C3182/365)</f>
        <v/>
      </c>
      <c r="M3182" s="7">
        <f>MAR1!$B$7+MAR1!$C$7*COS(2*PI()*$C3182/365)+MAR1!$D$7*SIN(2*PI()*$C3182/365)</f>
        <v/>
      </c>
      <c r="N3182" s="7">
        <f>F3182-K3182</f>
        <v/>
      </c>
      <c r="O3182" s="7">
        <f>G3182-L3182</f>
        <v/>
      </c>
      <c r="P3182" s="7">
        <f>H3182-M3182</f>
        <v/>
      </c>
      <c r="Q3182" s="7">
        <f>IF($I3182=1,(N3182-MAR1!$B$11)/MAR1!$D$11,(N3182-MAR1!$C$11)/MAR1!$E$11)</f>
        <v/>
      </c>
      <c r="R3182" s="7">
        <f>IF($I3182=1,(O3182-MAR1!$B$12)/MAR1!$D$12,(O3182-MAR1!$C$12)/MAR1!$E$12)</f>
        <v/>
      </c>
      <c r="S3182" s="7">
        <f>IF($I3182=1,(P3182-MAR1!$B$13)/MAR1!$D$13,(P3182-MAR1!$C$13)/MAR1!$E$13)</f>
        <v/>
      </c>
    </row>
    <row r="3183">
      <c r="A3183" s="5" t="n">
        <v>3182</v>
      </c>
      <c r="B3183" s="5" t="n">
        <v>9</v>
      </c>
      <c r="C3183" s="5" t="n">
        <v>262</v>
      </c>
      <c r="D3183" s="5" t="n">
        <v>9</v>
      </c>
      <c r="E3183" s="5" t="n">
        <v>0</v>
      </c>
      <c r="F3183" s="5" t="n">
        <v>29.1</v>
      </c>
      <c r="G3183" s="5" t="n">
        <v>21.6</v>
      </c>
      <c r="H3183" s="5" t="n">
        <v>12.83</v>
      </c>
      <c r="I3183" s="6">
        <f>IF(E3183&gt;=Markov!$B$3,1,0)</f>
        <v/>
      </c>
      <c r="J3183" s="6">
        <f>I3182</f>
        <v/>
      </c>
      <c r="K3183" s="7">
        <f>MAR1!$B$5+MAR1!$C$5*COS(2*PI()*$C3183/365)+MAR1!$D$5*SIN(2*PI()*$C3183/365)</f>
        <v/>
      </c>
      <c r="L3183" s="7">
        <f>MAR1!$B$6+MAR1!$C$6*COS(2*PI()*$C3183/365)+MAR1!$D$6*SIN(2*PI()*$C3183/365)</f>
        <v/>
      </c>
      <c r="M3183" s="7">
        <f>MAR1!$B$7+MAR1!$C$7*COS(2*PI()*$C3183/365)+MAR1!$D$7*SIN(2*PI()*$C3183/365)</f>
        <v/>
      </c>
      <c r="N3183" s="7">
        <f>F3183-K3183</f>
        <v/>
      </c>
      <c r="O3183" s="7">
        <f>G3183-L3183</f>
        <v/>
      </c>
      <c r="P3183" s="7">
        <f>H3183-M3183</f>
        <v/>
      </c>
      <c r="Q3183" s="7">
        <f>IF($I3183=1,(N3183-MAR1!$B$11)/MAR1!$D$11,(N3183-MAR1!$C$11)/MAR1!$E$11)</f>
        <v/>
      </c>
      <c r="R3183" s="7">
        <f>IF($I3183=1,(O3183-MAR1!$B$12)/MAR1!$D$12,(O3183-MAR1!$C$12)/MAR1!$E$12)</f>
        <v/>
      </c>
      <c r="S3183" s="7">
        <f>IF($I3183=1,(P3183-MAR1!$B$13)/MAR1!$D$13,(P3183-MAR1!$C$13)/MAR1!$E$13)</f>
        <v/>
      </c>
    </row>
    <row r="3184">
      <c r="A3184" s="5" t="n">
        <v>3183</v>
      </c>
      <c r="B3184" s="5" t="n">
        <v>9</v>
      </c>
      <c r="C3184" s="5" t="n">
        <v>263</v>
      </c>
      <c r="D3184" s="5" t="n">
        <v>9</v>
      </c>
      <c r="E3184" s="5" t="n">
        <v>0</v>
      </c>
      <c r="F3184" s="5" t="n">
        <v>28.3</v>
      </c>
      <c r="G3184" s="5" t="n">
        <v>22</v>
      </c>
      <c r="H3184" s="5" t="n">
        <v>17.01</v>
      </c>
      <c r="I3184" s="6">
        <f>IF(E3184&gt;=Markov!$B$3,1,0)</f>
        <v/>
      </c>
      <c r="J3184" s="6">
        <f>I3183</f>
        <v/>
      </c>
      <c r="K3184" s="7">
        <f>MAR1!$B$5+MAR1!$C$5*COS(2*PI()*$C3184/365)+MAR1!$D$5*SIN(2*PI()*$C3184/365)</f>
        <v/>
      </c>
      <c r="L3184" s="7">
        <f>MAR1!$B$6+MAR1!$C$6*COS(2*PI()*$C3184/365)+MAR1!$D$6*SIN(2*PI()*$C3184/365)</f>
        <v/>
      </c>
      <c r="M3184" s="7">
        <f>MAR1!$B$7+MAR1!$C$7*COS(2*PI()*$C3184/365)+MAR1!$D$7*SIN(2*PI()*$C3184/365)</f>
        <v/>
      </c>
      <c r="N3184" s="7">
        <f>F3184-K3184</f>
        <v/>
      </c>
      <c r="O3184" s="7">
        <f>G3184-L3184</f>
        <v/>
      </c>
      <c r="P3184" s="7">
        <f>H3184-M3184</f>
        <v/>
      </c>
      <c r="Q3184" s="7">
        <f>IF($I3184=1,(N3184-MAR1!$B$11)/MAR1!$D$11,(N3184-MAR1!$C$11)/MAR1!$E$11)</f>
        <v/>
      </c>
      <c r="R3184" s="7">
        <f>IF($I3184=1,(O3184-MAR1!$B$12)/MAR1!$D$12,(O3184-MAR1!$C$12)/MAR1!$E$12)</f>
        <v/>
      </c>
      <c r="S3184" s="7">
        <f>IF($I3184=1,(P3184-MAR1!$B$13)/MAR1!$D$13,(P3184-MAR1!$C$13)/MAR1!$E$13)</f>
        <v/>
      </c>
    </row>
    <row r="3185">
      <c r="A3185" s="5" t="n">
        <v>3184</v>
      </c>
      <c r="B3185" s="5" t="n">
        <v>9</v>
      </c>
      <c r="C3185" s="5" t="n">
        <v>264</v>
      </c>
      <c r="D3185" s="5" t="n">
        <v>9</v>
      </c>
      <c r="E3185" s="5" t="n">
        <v>0</v>
      </c>
      <c r="F3185" s="5" t="n">
        <v>29.2</v>
      </c>
      <c r="G3185" s="5" t="n">
        <v>17.8</v>
      </c>
      <c r="H3185" s="5" t="n">
        <v>19.03</v>
      </c>
      <c r="I3185" s="6">
        <f>IF(E3185&gt;=Markov!$B$3,1,0)</f>
        <v/>
      </c>
      <c r="J3185" s="6">
        <f>I3184</f>
        <v/>
      </c>
      <c r="K3185" s="7">
        <f>MAR1!$B$5+MAR1!$C$5*COS(2*PI()*$C3185/365)+MAR1!$D$5*SIN(2*PI()*$C3185/365)</f>
        <v/>
      </c>
      <c r="L3185" s="7">
        <f>MAR1!$B$6+MAR1!$C$6*COS(2*PI()*$C3185/365)+MAR1!$D$6*SIN(2*PI()*$C3185/365)</f>
        <v/>
      </c>
      <c r="M3185" s="7">
        <f>MAR1!$B$7+MAR1!$C$7*COS(2*PI()*$C3185/365)+MAR1!$D$7*SIN(2*PI()*$C3185/365)</f>
        <v/>
      </c>
      <c r="N3185" s="7">
        <f>F3185-K3185</f>
        <v/>
      </c>
      <c r="O3185" s="7">
        <f>G3185-L3185</f>
        <v/>
      </c>
      <c r="P3185" s="7">
        <f>H3185-M3185</f>
        <v/>
      </c>
      <c r="Q3185" s="7">
        <f>IF($I3185=1,(N3185-MAR1!$B$11)/MAR1!$D$11,(N3185-MAR1!$C$11)/MAR1!$E$11)</f>
        <v/>
      </c>
      <c r="R3185" s="7">
        <f>IF($I3185=1,(O3185-MAR1!$B$12)/MAR1!$D$12,(O3185-MAR1!$C$12)/MAR1!$E$12)</f>
        <v/>
      </c>
      <c r="S3185" s="7">
        <f>IF($I3185=1,(P3185-MAR1!$B$13)/MAR1!$D$13,(P3185-MAR1!$C$13)/MAR1!$E$13)</f>
        <v/>
      </c>
    </row>
    <row r="3186">
      <c r="A3186" s="5" t="n">
        <v>3185</v>
      </c>
      <c r="B3186" s="5" t="n">
        <v>9</v>
      </c>
      <c r="C3186" s="5" t="n">
        <v>265</v>
      </c>
      <c r="D3186" s="5" t="n">
        <v>9</v>
      </c>
      <c r="E3186" s="5" t="n">
        <v>0</v>
      </c>
      <c r="F3186" s="5" t="n">
        <v>30.8</v>
      </c>
      <c r="G3186" s="5" t="n">
        <v>21.5</v>
      </c>
      <c r="H3186" s="5" t="n">
        <v>16</v>
      </c>
      <c r="I3186" s="6">
        <f>IF(E3186&gt;=Markov!$B$3,1,0)</f>
        <v/>
      </c>
      <c r="J3186" s="6">
        <f>I3185</f>
        <v/>
      </c>
      <c r="K3186" s="7">
        <f>MAR1!$B$5+MAR1!$C$5*COS(2*PI()*$C3186/365)+MAR1!$D$5*SIN(2*PI()*$C3186/365)</f>
        <v/>
      </c>
      <c r="L3186" s="7">
        <f>MAR1!$B$6+MAR1!$C$6*COS(2*PI()*$C3186/365)+MAR1!$D$6*SIN(2*PI()*$C3186/365)</f>
        <v/>
      </c>
      <c r="M3186" s="7">
        <f>MAR1!$B$7+MAR1!$C$7*COS(2*PI()*$C3186/365)+MAR1!$D$7*SIN(2*PI()*$C3186/365)</f>
        <v/>
      </c>
      <c r="N3186" s="7">
        <f>F3186-K3186</f>
        <v/>
      </c>
      <c r="O3186" s="7">
        <f>G3186-L3186</f>
        <v/>
      </c>
      <c r="P3186" s="7">
        <f>H3186-M3186</f>
        <v/>
      </c>
      <c r="Q3186" s="7">
        <f>IF($I3186=1,(N3186-MAR1!$B$11)/MAR1!$D$11,(N3186-MAR1!$C$11)/MAR1!$E$11)</f>
        <v/>
      </c>
      <c r="R3186" s="7">
        <f>IF($I3186=1,(O3186-MAR1!$B$12)/MAR1!$D$12,(O3186-MAR1!$C$12)/MAR1!$E$12)</f>
        <v/>
      </c>
      <c r="S3186" s="7">
        <f>IF($I3186=1,(P3186-MAR1!$B$13)/MAR1!$D$13,(P3186-MAR1!$C$13)/MAR1!$E$13)</f>
        <v/>
      </c>
    </row>
    <row r="3187">
      <c r="A3187" s="5" t="n">
        <v>3186</v>
      </c>
      <c r="B3187" s="5" t="n">
        <v>9</v>
      </c>
      <c r="C3187" s="5" t="n">
        <v>266</v>
      </c>
      <c r="D3187" s="5" t="n">
        <v>9</v>
      </c>
      <c r="E3187" s="5" t="n">
        <v>1.3</v>
      </c>
      <c r="F3187" s="5" t="n">
        <v>27.9</v>
      </c>
      <c r="G3187" s="5" t="n">
        <v>20.7</v>
      </c>
      <c r="H3187" s="5" t="n">
        <v>6.52</v>
      </c>
      <c r="I3187" s="6">
        <f>IF(E3187&gt;=Markov!$B$3,1,0)</f>
        <v/>
      </c>
      <c r="J3187" s="6">
        <f>I3186</f>
        <v/>
      </c>
      <c r="K3187" s="7">
        <f>MAR1!$B$5+MAR1!$C$5*COS(2*PI()*$C3187/365)+MAR1!$D$5*SIN(2*PI()*$C3187/365)</f>
        <v/>
      </c>
      <c r="L3187" s="7">
        <f>MAR1!$B$6+MAR1!$C$6*COS(2*PI()*$C3187/365)+MAR1!$D$6*SIN(2*PI()*$C3187/365)</f>
        <v/>
      </c>
      <c r="M3187" s="7">
        <f>MAR1!$B$7+MAR1!$C$7*COS(2*PI()*$C3187/365)+MAR1!$D$7*SIN(2*PI()*$C3187/365)</f>
        <v/>
      </c>
      <c r="N3187" s="7">
        <f>F3187-K3187</f>
        <v/>
      </c>
      <c r="O3187" s="7">
        <f>G3187-L3187</f>
        <v/>
      </c>
      <c r="P3187" s="7">
        <f>H3187-M3187</f>
        <v/>
      </c>
      <c r="Q3187" s="7">
        <f>IF($I3187=1,(N3187-MAR1!$B$11)/MAR1!$D$11,(N3187-MAR1!$C$11)/MAR1!$E$11)</f>
        <v/>
      </c>
      <c r="R3187" s="7">
        <f>IF($I3187=1,(O3187-MAR1!$B$12)/MAR1!$D$12,(O3187-MAR1!$C$12)/MAR1!$E$12)</f>
        <v/>
      </c>
      <c r="S3187" s="7">
        <f>IF($I3187=1,(P3187-MAR1!$B$13)/MAR1!$D$13,(P3187-MAR1!$C$13)/MAR1!$E$13)</f>
        <v/>
      </c>
    </row>
    <row r="3188">
      <c r="A3188" s="5" t="n">
        <v>3187</v>
      </c>
      <c r="B3188" s="5" t="n">
        <v>9</v>
      </c>
      <c r="C3188" s="5" t="n">
        <v>267</v>
      </c>
      <c r="D3188" s="5" t="n">
        <v>9</v>
      </c>
      <c r="E3188" s="5" t="n">
        <v>8.699999999999999</v>
      </c>
      <c r="F3188" s="5" t="n">
        <v>28.2</v>
      </c>
      <c r="G3188" s="5" t="n">
        <v>19.3</v>
      </c>
      <c r="H3188" s="5" t="n">
        <v>7.42</v>
      </c>
      <c r="I3188" s="6">
        <f>IF(E3188&gt;=Markov!$B$3,1,0)</f>
        <v/>
      </c>
      <c r="J3188" s="6">
        <f>I3187</f>
        <v/>
      </c>
      <c r="K3188" s="7">
        <f>MAR1!$B$5+MAR1!$C$5*COS(2*PI()*$C3188/365)+MAR1!$D$5*SIN(2*PI()*$C3188/365)</f>
        <v/>
      </c>
      <c r="L3188" s="7">
        <f>MAR1!$B$6+MAR1!$C$6*COS(2*PI()*$C3188/365)+MAR1!$D$6*SIN(2*PI()*$C3188/365)</f>
        <v/>
      </c>
      <c r="M3188" s="7">
        <f>MAR1!$B$7+MAR1!$C$7*COS(2*PI()*$C3188/365)+MAR1!$D$7*SIN(2*PI()*$C3188/365)</f>
        <v/>
      </c>
      <c r="N3188" s="7">
        <f>F3188-K3188</f>
        <v/>
      </c>
      <c r="O3188" s="7">
        <f>G3188-L3188</f>
        <v/>
      </c>
      <c r="P3188" s="7">
        <f>H3188-M3188</f>
        <v/>
      </c>
      <c r="Q3188" s="7">
        <f>IF($I3188=1,(N3188-MAR1!$B$11)/MAR1!$D$11,(N3188-MAR1!$C$11)/MAR1!$E$11)</f>
        <v/>
      </c>
      <c r="R3188" s="7">
        <f>IF($I3188=1,(O3188-MAR1!$B$12)/MAR1!$D$12,(O3188-MAR1!$C$12)/MAR1!$E$12)</f>
        <v/>
      </c>
      <c r="S3188" s="7">
        <f>IF($I3188=1,(P3188-MAR1!$B$13)/MAR1!$D$13,(P3188-MAR1!$C$13)/MAR1!$E$13)</f>
        <v/>
      </c>
    </row>
    <row r="3189">
      <c r="A3189" s="5" t="n">
        <v>3188</v>
      </c>
      <c r="B3189" s="5" t="n">
        <v>9</v>
      </c>
      <c r="C3189" s="5" t="n">
        <v>268</v>
      </c>
      <c r="D3189" s="5" t="n">
        <v>9</v>
      </c>
      <c r="E3189" s="5" t="n">
        <v>0</v>
      </c>
      <c r="F3189" s="5" t="n">
        <v>31.2</v>
      </c>
      <c r="G3189" s="5" t="n">
        <v>19.7</v>
      </c>
      <c r="H3189" s="5" t="n">
        <v>14.07</v>
      </c>
      <c r="I3189" s="6">
        <f>IF(E3189&gt;=Markov!$B$3,1,0)</f>
        <v/>
      </c>
      <c r="J3189" s="6">
        <f>I3188</f>
        <v/>
      </c>
      <c r="K3189" s="7">
        <f>MAR1!$B$5+MAR1!$C$5*COS(2*PI()*$C3189/365)+MAR1!$D$5*SIN(2*PI()*$C3189/365)</f>
        <v/>
      </c>
      <c r="L3189" s="7">
        <f>MAR1!$B$6+MAR1!$C$6*COS(2*PI()*$C3189/365)+MAR1!$D$6*SIN(2*PI()*$C3189/365)</f>
        <v/>
      </c>
      <c r="M3189" s="7">
        <f>MAR1!$B$7+MAR1!$C$7*COS(2*PI()*$C3189/365)+MAR1!$D$7*SIN(2*PI()*$C3189/365)</f>
        <v/>
      </c>
      <c r="N3189" s="7">
        <f>F3189-K3189</f>
        <v/>
      </c>
      <c r="O3189" s="7">
        <f>G3189-L3189</f>
        <v/>
      </c>
      <c r="P3189" s="7">
        <f>H3189-M3189</f>
        <v/>
      </c>
      <c r="Q3189" s="7">
        <f>IF($I3189=1,(N3189-MAR1!$B$11)/MAR1!$D$11,(N3189-MAR1!$C$11)/MAR1!$E$11)</f>
        <v/>
      </c>
      <c r="R3189" s="7">
        <f>IF($I3189=1,(O3189-MAR1!$B$12)/MAR1!$D$12,(O3189-MAR1!$C$12)/MAR1!$E$12)</f>
        <v/>
      </c>
      <c r="S3189" s="7">
        <f>IF($I3189=1,(P3189-MAR1!$B$13)/MAR1!$D$13,(P3189-MAR1!$C$13)/MAR1!$E$13)</f>
        <v/>
      </c>
    </row>
    <row r="3190">
      <c r="A3190" s="5" t="n">
        <v>3189</v>
      </c>
      <c r="B3190" s="5" t="n">
        <v>9</v>
      </c>
      <c r="C3190" s="5" t="n">
        <v>269</v>
      </c>
      <c r="D3190" s="5" t="n">
        <v>9</v>
      </c>
      <c r="E3190" s="5" t="n">
        <v>0</v>
      </c>
      <c r="F3190" s="5" t="n">
        <v>31</v>
      </c>
      <c r="G3190" s="5" t="n">
        <v>21.4</v>
      </c>
      <c r="H3190" s="5" t="n">
        <v>15.15</v>
      </c>
      <c r="I3190" s="6">
        <f>IF(E3190&gt;=Markov!$B$3,1,0)</f>
        <v/>
      </c>
      <c r="J3190" s="6">
        <f>I3189</f>
        <v/>
      </c>
      <c r="K3190" s="7">
        <f>MAR1!$B$5+MAR1!$C$5*COS(2*PI()*$C3190/365)+MAR1!$D$5*SIN(2*PI()*$C3190/365)</f>
        <v/>
      </c>
      <c r="L3190" s="7">
        <f>MAR1!$B$6+MAR1!$C$6*COS(2*PI()*$C3190/365)+MAR1!$D$6*SIN(2*PI()*$C3190/365)</f>
        <v/>
      </c>
      <c r="M3190" s="7">
        <f>MAR1!$B$7+MAR1!$C$7*COS(2*PI()*$C3190/365)+MAR1!$D$7*SIN(2*PI()*$C3190/365)</f>
        <v/>
      </c>
      <c r="N3190" s="7">
        <f>F3190-K3190</f>
        <v/>
      </c>
      <c r="O3190" s="7">
        <f>G3190-L3190</f>
        <v/>
      </c>
      <c r="P3190" s="7">
        <f>H3190-M3190</f>
        <v/>
      </c>
      <c r="Q3190" s="7">
        <f>IF($I3190=1,(N3190-MAR1!$B$11)/MAR1!$D$11,(N3190-MAR1!$C$11)/MAR1!$E$11)</f>
        <v/>
      </c>
      <c r="R3190" s="7">
        <f>IF($I3190=1,(O3190-MAR1!$B$12)/MAR1!$D$12,(O3190-MAR1!$C$12)/MAR1!$E$12)</f>
        <v/>
      </c>
      <c r="S3190" s="7">
        <f>IF($I3190=1,(P3190-MAR1!$B$13)/MAR1!$D$13,(P3190-MAR1!$C$13)/MAR1!$E$13)</f>
        <v/>
      </c>
    </row>
    <row r="3191">
      <c r="A3191" s="5" t="n">
        <v>3190</v>
      </c>
      <c r="B3191" s="5" t="n">
        <v>9</v>
      </c>
      <c r="C3191" s="5" t="n">
        <v>270</v>
      </c>
      <c r="D3191" s="5" t="n">
        <v>9</v>
      </c>
      <c r="E3191" s="5" t="n">
        <v>0</v>
      </c>
      <c r="F3191" s="5" t="n">
        <v>31.6</v>
      </c>
      <c r="G3191" s="5" t="n">
        <v>22.1</v>
      </c>
      <c r="H3191" s="5" t="n">
        <v>15.85</v>
      </c>
      <c r="I3191" s="6">
        <f>IF(E3191&gt;=Markov!$B$3,1,0)</f>
        <v/>
      </c>
      <c r="J3191" s="6">
        <f>I3190</f>
        <v/>
      </c>
      <c r="K3191" s="7">
        <f>MAR1!$B$5+MAR1!$C$5*COS(2*PI()*$C3191/365)+MAR1!$D$5*SIN(2*PI()*$C3191/365)</f>
        <v/>
      </c>
      <c r="L3191" s="7">
        <f>MAR1!$B$6+MAR1!$C$6*COS(2*PI()*$C3191/365)+MAR1!$D$6*SIN(2*PI()*$C3191/365)</f>
        <v/>
      </c>
      <c r="M3191" s="7">
        <f>MAR1!$B$7+MAR1!$C$7*COS(2*PI()*$C3191/365)+MAR1!$D$7*SIN(2*PI()*$C3191/365)</f>
        <v/>
      </c>
      <c r="N3191" s="7">
        <f>F3191-K3191</f>
        <v/>
      </c>
      <c r="O3191" s="7">
        <f>G3191-L3191</f>
        <v/>
      </c>
      <c r="P3191" s="7">
        <f>H3191-M3191</f>
        <v/>
      </c>
      <c r="Q3191" s="7">
        <f>IF($I3191=1,(N3191-MAR1!$B$11)/MAR1!$D$11,(N3191-MAR1!$C$11)/MAR1!$E$11)</f>
        <v/>
      </c>
      <c r="R3191" s="7">
        <f>IF($I3191=1,(O3191-MAR1!$B$12)/MAR1!$D$12,(O3191-MAR1!$C$12)/MAR1!$E$12)</f>
        <v/>
      </c>
      <c r="S3191" s="7">
        <f>IF($I3191=1,(P3191-MAR1!$B$13)/MAR1!$D$13,(P3191-MAR1!$C$13)/MAR1!$E$13)</f>
        <v/>
      </c>
    </row>
    <row r="3192">
      <c r="A3192" s="5" t="n">
        <v>3191</v>
      </c>
      <c r="B3192" s="5" t="n">
        <v>9</v>
      </c>
      <c r="C3192" s="5" t="n">
        <v>271</v>
      </c>
      <c r="D3192" s="5" t="n">
        <v>9</v>
      </c>
      <c r="E3192" s="5" t="n">
        <v>8.800000000000001</v>
      </c>
      <c r="F3192" s="5" t="n">
        <v>28.7</v>
      </c>
      <c r="G3192" s="5" t="n">
        <v>19.2</v>
      </c>
      <c r="H3192" s="5" t="n">
        <v>11.68</v>
      </c>
      <c r="I3192" s="6">
        <f>IF(E3192&gt;=Markov!$B$3,1,0)</f>
        <v/>
      </c>
      <c r="J3192" s="6">
        <f>I3191</f>
        <v/>
      </c>
      <c r="K3192" s="7">
        <f>MAR1!$B$5+MAR1!$C$5*COS(2*PI()*$C3192/365)+MAR1!$D$5*SIN(2*PI()*$C3192/365)</f>
        <v/>
      </c>
      <c r="L3192" s="7">
        <f>MAR1!$B$6+MAR1!$C$6*COS(2*PI()*$C3192/365)+MAR1!$D$6*SIN(2*PI()*$C3192/365)</f>
        <v/>
      </c>
      <c r="M3192" s="7">
        <f>MAR1!$B$7+MAR1!$C$7*COS(2*PI()*$C3192/365)+MAR1!$D$7*SIN(2*PI()*$C3192/365)</f>
        <v/>
      </c>
      <c r="N3192" s="7">
        <f>F3192-K3192</f>
        <v/>
      </c>
      <c r="O3192" s="7">
        <f>G3192-L3192</f>
        <v/>
      </c>
      <c r="P3192" s="7">
        <f>H3192-M3192</f>
        <v/>
      </c>
      <c r="Q3192" s="7">
        <f>IF($I3192=1,(N3192-MAR1!$B$11)/MAR1!$D$11,(N3192-MAR1!$C$11)/MAR1!$E$11)</f>
        <v/>
      </c>
      <c r="R3192" s="7">
        <f>IF($I3192=1,(O3192-MAR1!$B$12)/MAR1!$D$12,(O3192-MAR1!$C$12)/MAR1!$E$12)</f>
        <v/>
      </c>
      <c r="S3192" s="7">
        <f>IF($I3192=1,(P3192-MAR1!$B$13)/MAR1!$D$13,(P3192-MAR1!$C$13)/MAR1!$E$13)</f>
        <v/>
      </c>
    </row>
    <row r="3193">
      <c r="A3193" s="5" t="n">
        <v>3192</v>
      </c>
      <c r="B3193" s="5" t="n">
        <v>9</v>
      </c>
      <c r="C3193" s="5" t="n">
        <v>272</v>
      </c>
      <c r="D3193" s="5" t="n">
        <v>9</v>
      </c>
      <c r="E3193" s="5" t="n">
        <v>8.1</v>
      </c>
      <c r="F3193" s="5" t="n">
        <v>28.4</v>
      </c>
      <c r="G3193" s="5" t="n">
        <v>21.7</v>
      </c>
      <c r="H3193" s="5" t="n">
        <v>11.77</v>
      </c>
      <c r="I3193" s="6">
        <f>IF(E3193&gt;=Markov!$B$3,1,0)</f>
        <v/>
      </c>
      <c r="J3193" s="6">
        <f>I3192</f>
        <v/>
      </c>
      <c r="K3193" s="7">
        <f>MAR1!$B$5+MAR1!$C$5*COS(2*PI()*$C3193/365)+MAR1!$D$5*SIN(2*PI()*$C3193/365)</f>
        <v/>
      </c>
      <c r="L3193" s="7">
        <f>MAR1!$B$6+MAR1!$C$6*COS(2*PI()*$C3193/365)+MAR1!$D$6*SIN(2*PI()*$C3193/365)</f>
        <v/>
      </c>
      <c r="M3193" s="7">
        <f>MAR1!$B$7+MAR1!$C$7*COS(2*PI()*$C3193/365)+MAR1!$D$7*SIN(2*PI()*$C3193/365)</f>
        <v/>
      </c>
      <c r="N3193" s="7">
        <f>F3193-K3193</f>
        <v/>
      </c>
      <c r="O3193" s="7">
        <f>G3193-L3193</f>
        <v/>
      </c>
      <c r="P3193" s="7">
        <f>H3193-M3193</f>
        <v/>
      </c>
      <c r="Q3193" s="7">
        <f>IF($I3193=1,(N3193-MAR1!$B$11)/MAR1!$D$11,(N3193-MAR1!$C$11)/MAR1!$E$11)</f>
        <v/>
      </c>
      <c r="R3193" s="7">
        <f>IF($I3193=1,(O3193-MAR1!$B$12)/MAR1!$D$12,(O3193-MAR1!$C$12)/MAR1!$E$12)</f>
        <v/>
      </c>
      <c r="S3193" s="7">
        <f>IF($I3193=1,(P3193-MAR1!$B$13)/MAR1!$D$13,(P3193-MAR1!$C$13)/MAR1!$E$13)</f>
        <v/>
      </c>
    </row>
    <row r="3194">
      <c r="A3194" s="5" t="n">
        <v>3193</v>
      </c>
      <c r="B3194" s="5" t="n">
        <v>9</v>
      </c>
      <c r="C3194" s="5" t="n">
        <v>273</v>
      </c>
      <c r="D3194" s="5" t="n">
        <v>9</v>
      </c>
      <c r="E3194" s="5" t="n">
        <v>3.3</v>
      </c>
      <c r="F3194" s="5" t="n">
        <v>27.8</v>
      </c>
      <c r="G3194" s="5" t="n">
        <v>21.1</v>
      </c>
      <c r="H3194" s="5" t="n">
        <v>8.390000000000001</v>
      </c>
      <c r="I3194" s="6">
        <f>IF(E3194&gt;=Markov!$B$3,1,0)</f>
        <v/>
      </c>
      <c r="J3194" s="6">
        <f>I3193</f>
        <v/>
      </c>
      <c r="K3194" s="7">
        <f>MAR1!$B$5+MAR1!$C$5*COS(2*PI()*$C3194/365)+MAR1!$D$5*SIN(2*PI()*$C3194/365)</f>
        <v/>
      </c>
      <c r="L3194" s="7">
        <f>MAR1!$B$6+MAR1!$C$6*COS(2*PI()*$C3194/365)+MAR1!$D$6*SIN(2*PI()*$C3194/365)</f>
        <v/>
      </c>
      <c r="M3194" s="7">
        <f>MAR1!$B$7+MAR1!$C$7*COS(2*PI()*$C3194/365)+MAR1!$D$7*SIN(2*PI()*$C3194/365)</f>
        <v/>
      </c>
      <c r="N3194" s="7">
        <f>F3194-K3194</f>
        <v/>
      </c>
      <c r="O3194" s="7">
        <f>G3194-L3194</f>
        <v/>
      </c>
      <c r="P3194" s="7">
        <f>H3194-M3194</f>
        <v/>
      </c>
      <c r="Q3194" s="7">
        <f>IF($I3194=1,(N3194-MAR1!$B$11)/MAR1!$D$11,(N3194-MAR1!$C$11)/MAR1!$E$11)</f>
        <v/>
      </c>
      <c r="R3194" s="7">
        <f>IF($I3194=1,(O3194-MAR1!$B$12)/MAR1!$D$12,(O3194-MAR1!$C$12)/MAR1!$E$12)</f>
        <v/>
      </c>
      <c r="S3194" s="7">
        <f>IF($I3194=1,(P3194-MAR1!$B$13)/MAR1!$D$13,(P3194-MAR1!$C$13)/MAR1!$E$13)</f>
        <v/>
      </c>
    </row>
    <row r="3195">
      <c r="A3195" s="5" t="n">
        <v>3194</v>
      </c>
      <c r="B3195" s="5" t="n">
        <v>9</v>
      </c>
      <c r="C3195" s="5" t="n">
        <v>274</v>
      </c>
      <c r="D3195" s="5" t="n">
        <v>10</v>
      </c>
      <c r="E3195" s="5" t="n">
        <v>0</v>
      </c>
      <c r="F3195" s="5" t="n">
        <v>31.8</v>
      </c>
      <c r="G3195" s="5" t="n">
        <v>22.3</v>
      </c>
      <c r="H3195" s="5" t="n">
        <v>14.69</v>
      </c>
      <c r="I3195" s="6">
        <f>IF(E3195&gt;=Markov!$B$3,1,0)</f>
        <v/>
      </c>
      <c r="J3195" s="6">
        <f>I3194</f>
        <v/>
      </c>
      <c r="K3195" s="7">
        <f>MAR1!$B$5+MAR1!$C$5*COS(2*PI()*$C3195/365)+MAR1!$D$5*SIN(2*PI()*$C3195/365)</f>
        <v/>
      </c>
      <c r="L3195" s="7">
        <f>MAR1!$B$6+MAR1!$C$6*COS(2*PI()*$C3195/365)+MAR1!$D$6*SIN(2*PI()*$C3195/365)</f>
        <v/>
      </c>
      <c r="M3195" s="7">
        <f>MAR1!$B$7+MAR1!$C$7*COS(2*PI()*$C3195/365)+MAR1!$D$7*SIN(2*PI()*$C3195/365)</f>
        <v/>
      </c>
      <c r="N3195" s="7">
        <f>F3195-K3195</f>
        <v/>
      </c>
      <c r="O3195" s="7">
        <f>G3195-L3195</f>
        <v/>
      </c>
      <c r="P3195" s="7">
        <f>H3195-M3195</f>
        <v/>
      </c>
      <c r="Q3195" s="7">
        <f>IF($I3195=1,(N3195-MAR1!$B$11)/MAR1!$D$11,(N3195-MAR1!$C$11)/MAR1!$E$11)</f>
        <v/>
      </c>
      <c r="R3195" s="7">
        <f>IF($I3195=1,(O3195-MAR1!$B$12)/MAR1!$D$12,(O3195-MAR1!$C$12)/MAR1!$E$12)</f>
        <v/>
      </c>
      <c r="S3195" s="7">
        <f>IF($I3195=1,(P3195-MAR1!$B$13)/MAR1!$D$13,(P3195-MAR1!$C$13)/MAR1!$E$13)</f>
        <v/>
      </c>
    </row>
    <row r="3196">
      <c r="A3196" s="5" t="n">
        <v>3195</v>
      </c>
      <c r="B3196" s="5" t="n">
        <v>9</v>
      </c>
      <c r="C3196" s="5" t="n">
        <v>275</v>
      </c>
      <c r="D3196" s="5" t="n">
        <v>10</v>
      </c>
      <c r="E3196" s="5" t="n">
        <v>0</v>
      </c>
      <c r="F3196" s="5" t="n">
        <v>29.5</v>
      </c>
      <c r="G3196" s="5" t="n">
        <v>20.5</v>
      </c>
      <c r="H3196" s="5" t="n">
        <v>14.6</v>
      </c>
      <c r="I3196" s="6">
        <f>IF(E3196&gt;=Markov!$B$3,1,0)</f>
        <v/>
      </c>
      <c r="J3196" s="6">
        <f>I3195</f>
        <v/>
      </c>
      <c r="K3196" s="7">
        <f>MAR1!$B$5+MAR1!$C$5*COS(2*PI()*$C3196/365)+MAR1!$D$5*SIN(2*PI()*$C3196/365)</f>
        <v/>
      </c>
      <c r="L3196" s="7">
        <f>MAR1!$B$6+MAR1!$C$6*COS(2*PI()*$C3196/365)+MAR1!$D$6*SIN(2*PI()*$C3196/365)</f>
        <v/>
      </c>
      <c r="M3196" s="7">
        <f>MAR1!$B$7+MAR1!$C$7*COS(2*PI()*$C3196/365)+MAR1!$D$7*SIN(2*PI()*$C3196/365)</f>
        <v/>
      </c>
      <c r="N3196" s="7">
        <f>F3196-K3196</f>
        <v/>
      </c>
      <c r="O3196" s="7">
        <f>G3196-L3196</f>
        <v/>
      </c>
      <c r="P3196" s="7">
        <f>H3196-M3196</f>
        <v/>
      </c>
      <c r="Q3196" s="7">
        <f>IF($I3196=1,(N3196-MAR1!$B$11)/MAR1!$D$11,(N3196-MAR1!$C$11)/MAR1!$E$11)</f>
        <v/>
      </c>
      <c r="R3196" s="7">
        <f>IF($I3196=1,(O3196-MAR1!$B$12)/MAR1!$D$12,(O3196-MAR1!$C$12)/MAR1!$E$12)</f>
        <v/>
      </c>
      <c r="S3196" s="7">
        <f>IF($I3196=1,(P3196-MAR1!$B$13)/MAR1!$D$13,(P3196-MAR1!$C$13)/MAR1!$E$13)</f>
        <v/>
      </c>
    </row>
    <row r="3197">
      <c r="A3197" s="5" t="n">
        <v>3196</v>
      </c>
      <c r="B3197" s="5" t="n">
        <v>9</v>
      </c>
      <c r="C3197" s="5" t="n">
        <v>276</v>
      </c>
      <c r="D3197" s="5" t="n">
        <v>10</v>
      </c>
      <c r="E3197" s="5" t="n">
        <v>0</v>
      </c>
      <c r="F3197" s="5" t="n">
        <v>29.5</v>
      </c>
      <c r="G3197" s="5" t="n">
        <v>18.4</v>
      </c>
      <c r="H3197" s="5" t="n">
        <v>13.97</v>
      </c>
      <c r="I3197" s="6">
        <f>IF(E3197&gt;=Markov!$B$3,1,0)</f>
        <v/>
      </c>
      <c r="J3197" s="6">
        <f>I3196</f>
        <v/>
      </c>
      <c r="K3197" s="7">
        <f>MAR1!$B$5+MAR1!$C$5*COS(2*PI()*$C3197/365)+MAR1!$D$5*SIN(2*PI()*$C3197/365)</f>
        <v/>
      </c>
      <c r="L3197" s="7">
        <f>MAR1!$B$6+MAR1!$C$6*COS(2*PI()*$C3197/365)+MAR1!$D$6*SIN(2*PI()*$C3197/365)</f>
        <v/>
      </c>
      <c r="M3197" s="7">
        <f>MAR1!$B$7+MAR1!$C$7*COS(2*PI()*$C3197/365)+MAR1!$D$7*SIN(2*PI()*$C3197/365)</f>
        <v/>
      </c>
      <c r="N3197" s="7">
        <f>F3197-K3197</f>
        <v/>
      </c>
      <c r="O3197" s="7">
        <f>G3197-L3197</f>
        <v/>
      </c>
      <c r="P3197" s="7">
        <f>H3197-M3197</f>
        <v/>
      </c>
      <c r="Q3197" s="7">
        <f>IF($I3197=1,(N3197-MAR1!$B$11)/MAR1!$D$11,(N3197-MAR1!$C$11)/MAR1!$E$11)</f>
        <v/>
      </c>
      <c r="R3197" s="7">
        <f>IF($I3197=1,(O3197-MAR1!$B$12)/MAR1!$D$12,(O3197-MAR1!$C$12)/MAR1!$E$12)</f>
        <v/>
      </c>
      <c r="S3197" s="7">
        <f>IF($I3197=1,(P3197-MAR1!$B$13)/MAR1!$D$13,(P3197-MAR1!$C$13)/MAR1!$E$13)</f>
        <v/>
      </c>
    </row>
    <row r="3198">
      <c r="A3198" s="5" t="n">
        <v>3197</v>
      </c>
      <c r="B3198" s="5" t="n">
        <v>9</v>
      </c>
      <c r="C3198" s="5" t="n">
        <v>277</v>
      </c>
      <c r="D3198" s="5" t="n">
        <v>10</v>
      </c>
      <c r="E3198" s="5" t="n">
        <v>0</v>
      </c>
      <c r="F3198" s="5" t="n">
        <v>23.9</v>
      </c>
      <c r="G3198" s="5" t="n">
        <v>14.5</v>
      </c>
      <c r="H3198" s="5" t="n">
        <v>12.77</v>
      </c>
      <c r="I3198" s="6">
        <f>IF(E3198&gt;=Markov!$B$3,1,0)</f>
        <v/>
      </c>
      <c r="J3198" s="6">
        <f>I3197</f>
        <v/>
      </c>
      <c r="K3198" s="7">
        <f>MAR1!$B$5+MAR1!$C$5*COS(2*PI()*$C3198/365)+MAR1!$D$5*SIN(2*PI()*$C3198/365)</f>
        <v/>
      </c>
      <c r="L3198" s="7">
        <f>MAR1!$B$6+MAR1!$C$6*COS(2*PI()*$C3198/365)+MAR1!$D$6*SIN(2*PI()*$C3198/365)</f>
        <v/>
      </c>
      <c r="M3198" s="7">
        <f>MAR1!$B$7+MAR1!$C$7*COS(2*PI()*$C3198/365)+MAR1!$D$7*SIN(2*PI()*$C3198/365)</f>
        <v/>
      </c>
      <c r="N3198" s="7">
        <f>F3198-K3198</f>
        <v/>
      </c>
      <c r="O3198" s="7">
        <f>G3198-L3198</f>
        <v/>
      </c>
      <c r="P3198" s="7">
        <f>H3198-M3198</f>
        <v/>
      </c>
      <c r="Q3198" s="7">
        <f>IF($I3198=1,(N3198-MAR1!$B$11)/MAR1!$D$11,(N3198-MAR1!$C$11)/MAR1!$E$11)</f>
        <v/>
      </c>
      <c r="R3198" s="7">
        <f>IF($I3198=1,(O3198-MAR1!$B$12)/MAR1!$D$12,(O3198-MAR1!$C$12)/MAR1!$E$12)</f>
        <v/>
      </c>
      <c r="S3198" s="7">
        <f>IF($I3198=1,(P3198-MAR1!$B$13)/MAR1!$D$13,(P3198-MAR1!$C$13)/MAR1!$E$13)</f>
        <v/>
      </c>
    </row>
    <row r="3199">
      <c r="A3199" s="5" t="n">
        <v>3198</v>
      </c>
      <c r="B3199" s="5" t="n">
        <v>9</v>
      </c>
      <c r="C3199" s="5" t="n">
        <v>278</v>
      </c>
      <c r="D3199" s="5" t="n">
        <v>10</v>
      </c>
      <c r="E3199" s="5" t="n">
        <v>0</v>
      </c>
      <c r="F3199" s="5" t="n">
        <v>23.7</v>
      </c>
      <c r="G3199" s="5" t="n">
        <v>14.1</v>
      </c>
      <c r="H3199" s="5" t="n">
        <v>12.06</v>
      </c>
      <c r="I3199" s="6">
        <f>IF(E3199&gt;=Markov!$B$3,1,0)</f>
        <v/>
      </c>
      <c r="J3199" s="6">
        <f>I3198</f>
        <v/>
      </c>
      <c r="K3199" s="7">
        <f>MAR1!$B$5+MAR1!$C$5*COS(2*PI()*$C3199/365)+MAR1!$D$5*SIN(2*PI()*$C3199/365)</f>
        <v/>
      </c>
      <c r="L3199" s="7">
        <f>MAR1!$B$6+MAR1!$C$6*COS(2*PI()*$C3199/365)+MAR1!$D$6*SIN(2*PI()*$C3199/365)</f>
        <v/>
      </c>
      <c r="M3199" s="7">
        <f>MAR1!$B$7+MAR1!$C$7*COS(2*PI()*$C3199/365)+MAR1!$D$7*SIN(2*PI()*$C3199/365)</f>
        <v/>
      </c>
      <c r="N3199" s="7">
        <f>F3199-K3199</f>
        <v/>
      </c>
      <c r="O3199" s="7">
        <f>G3199-L3199</f>
        <v/>
      </c>
      <c r="P3199" s="7">
        <f>H3199-M3199</f>
        <v/>
      </c>
      <c r="Q3199" s="7">
        <f>IF($I3199=1,(N3199-MAR1!$B$11)/MAR1!$D$11,(N3199-MAR1!$C$11)/MAR1!$E$11)</f>
        <v/>
      </c>
      <c r="R3199" s="7">
        <f>IF($I3199=1,(O3199-MAR1!$B$12)/MAR1!$D$12,(O3199-MAR1!$C$12)/MAR1!$E$12)</f>
        <v/>
      </c>
      <c r="S3199" s="7">
        <f>IF($I3199=1,(P3199-MAR1!$B$13)/MAR1!$D$13,(P3199-MAR1!$C$13)/MAR1!$E$13)</f>
        <v/>
      </c>
    </row>
    <row r="3200">
      <c r="A3200" s="5" t="n">
        <v>3199</v>
      </c>
      <c r="B3200" s="5" t="n">
        <v>9</v>
      </c>
      <c r="C3200" s="5" t="n">
        <v>279</v>
      </c>
      <c r="D3200" s="5" t="n">
        <v>10</v>
      </c>
      <c r="E3200" s="5" t="n">
        <v>0</v>
      </c>
      <c r="F3200" s="5" t="n">
        <v>21.2</v>
      </c>
      <c r="G3200" s="5" t="n">
        <v>14</v>
      </c>
      <c r="H3200" s="5" t="n">
        <v>10.28</v>
      </c>
      <c r="I3200" s="6">
        <f>IF(E3200&gt;=Markov!$B$3,1,0)</f>
        <v/>
      </c>
      <c r="J3200" s="6">
        <f>I3199</f>
        <v/>
      </c>
      <c r="K3200" s="7">
        <f>MAR1!$B$5+MAR1!$C$5*COS(2*PI()*$C3200/365)+MAR1!$D$5*SIN(2*PI()*$C3200/365)</f>
        <v/>
      </c>
      <c r="L3200" s="7">
        <f>MAR1!$B$6+MAR1!$C$6*COS(2*PI()*$C3200/365)+MAR1!$D$6*SIN(2*PI()*$C3200/365)</f>
        <v/>
      </c>
      <c r="M3200" s="7">
        <f>MAR1!$B$7+MAR1!$C$7*COS(2*PI()*$C3200/365)+MAR1!$D$7*SIN(2*PI()*$C3200/365)</f>
        <v/>
      </c>
      <c r="N3200" s="7">
        <f>F3200-K3200</f>
        <v/>
      </c>
      <c r="O3200" s="7">
        <f>G3200-L3200</f>
        <v/>
      </c>
      <c r="P3200" s="7">
        <f>H3200-M3200</f>
        <v/>
      </c>
      <c r="Q3200" s="7">
        <f>IF($I3200=1,(N3200-MAR1!$B$11)/MAR1!$D$11,(N3200-MAR1!$C$11)/MAR1!$E$11)</f>
        <v/>
      </c>
      <c r="R3200" s="7">
        <f>IF($I3200=1,(O3200-MAR1!$B$12)/MAR1!$D$12,(O3200-MAR1!$C$12)/MAR1!$E$12)</f>
        <v/>
      </c>
      <c r="S3200" s="7">
        <f>IF($I3200=1,(P3200-MAR1!$B$13)/MAR1!$D$13,(P3200-MAR1!$C$13)/MAR1!$E$13)</f>
        <v/>
      </c>
    </row>
    <row r="3201">
      <c r="A3201" s="5" t="n">
        <v>3200</v>
      </c>
      <c r="B3201" s="5" t="n">
        <v>9</v>
      </c>
      <c r="C3201" s="5" t="n">
        <v>280</v>
      </c>
      <c r="D3201" s="5" t="n">
        <v>10</v>
      </c>
      <c r="E3201" s="5" t="n">
        <v>0</v>
      </c>
      <c r="F3201" s="5" t="n">
        <v>23.2</v>
      </c>
      <c r="G3201" s="5" t="n">
        <v>15</v>
      </c>
      <c r="H3201" s="5" t="n">
        <v>14.07</v>
      </c>
      <c r="I3201" s="6">
        <f>IF(E3201&gt;=Markov!$B$3,1,0)</f>
        <v/>
      </c>
      <c r="J3201" s="6">
        <f>I3200</f>
        <v/>
      </c>
      <c r="K3201" s="7">
        <f>MAR1!$B$5+MAR1!$C$5*COS(2*PI()*$C3201/365)+MAR1!$D$5*SIN(2*PI()*$C3201/365)</f>
        <v/>
      </c>
      <c r="L3201" s="7">
        <f>MAR1!$B$6+MAR1!$C$6*COS(2*PI()*$C3201/365)+MAR1!$D$6*SIN(2*PI()*$C3201/365)</f>
        <v/>
      </c>
      <c r="M3201" s="7">
        <f>MAR1!$B$7+MAR1!$C$7*COS(2*PI()*$C3201/365)+MAR1!$D$7*SIN(2*PI()*$C3201/365)</f>
        <v/>
      </c>
      <c r="N3201" s="7">
        <f>F3201-K3201</f>
        <v/>
      </c>
      <c r="O3201" s="7">
        <f>G3201-L3201</f>
        <v/>
      </c>
      <c r="P3201" s="7">
        <f>H3201-M3201</f>
        <v/>
      </c>
      <c r="Q3201" s="7">
        <f>IF($I3201=1,(N3201-MAR1!$B$11)/MAR1!$D$11,(N3201-MAR1!$C$11)/MAR1!$E$11)</f>
        <v/>
      </c>
      <c r="R3201" s="7">
        <f>IF($I3201=1,(O3201-MAR1!$B$12)/MAR1!$D$12,(O3201-MAR1!$C$12)/MAR1!$E$12)</f>
        <v/>
      </c>
      <c r="S3201" s="7">
        <f>IF($I3201=1,(P3201-MAR1!$B$13)/MAR1!$D$13,(P3201-MAR1!$C$13)/MAR1!$E$13)</f>
        <v/>
      </c>
    </row>
    <row r="3202">
      <c r="A3202" s="5" t="n">
        <v>3201</v>
      </c>
      <c r="B3202" s="5" t="n">
        <v>9</v>
      </c>
      <c r="C3202" s="5" t="n">
        <v>281</v>
      </c>
      <c r="D3202" s="5" t="n">
        <v>10</v>
      </c>
      <c r="E3202" s="5" t="n">
        <v>0</v>
      </c>
      <c r="F3202" s="5" t="n">
        <v>25.2</v>
      </c>
      <c r="G3202" s="5" t="n">
        <v>15.2</v>
      </c>
      <c r="H3202" s="5" t="n">
        <v>15.17</v>
      </c>
      <c r="I3202" s="6">
        <f>IF(E3202&gt;=Markov!$B$3,1,0)</f>
        <v/>
      </c>
      <c r="J3202" s="6">
        <f>I3201</f>
        <v/>
      </c>
      <c r="K3202" s="7">
        <f>MAR1!$B$5+MAR1!$C$5*COS(2*PI()*$C3202/365)+MAR1!$D$5*SIN(2*PI()*$C3202/365)</f>
        <v/>
      </c>
      <c r="L3202" s="7">
        <f>MAR1!$B$6+MAR1!$C$6*COS(2*PI()*$C3202/365)+MAR1!$D$6*SIN(2*PI()*$C3202/365)</f>
        <v/>
      </c>
      <c r="M3202" s="7">
        <f>MAR1!$B$7+MAR1!$C$7*COS(2*PI()*$C3202/365)+MAR1!$D$7*SIN(2*PI()*$C3202/365)</f>
        <v/>
      </c>
      <c r="N3202" s="7">
        <f>F3202-K3202</f>
        <v/>
      </c>
      <c r="O3202" s="7">
        <f>G3202-L3202</f>
        <v/>
      </c>
      <c r="P3202" s="7">
        <f>H3202-M3202</f>
        <v/>
      </c>
      <c r="Q3202" s="7">
        <f>IF($I3202=1,(N3202-MAR1!$B$11)/MAR1!$D$11,(N3202-MAR1!$C$11)/MAR1!$E$11)</f>
        <v/>
      </c>
      <c r="R3202" s="7">
        <f>IF($I3202=1,(O3202-MAR1!$B$12)/MAR1!$D$12,(O3202-MAR1!$C$12)/MAR1!$E$12)</f>
        <v/>
      </c>
      <c r="S3202" s="7">
        <f>IF($I3202=1,(P3202-MAR1!$B$13)/MAR1!$D$13,(P3202-MAR1!$C$13)/MAR1!$E$13)</f>
        <v/>
      </c>
    </row>
    <row r="3203">
      <c r="A3203" s="5" t="n">
        <v>3202</v>
      </c>
      <c r="B3203" s="5" t="n">
        <v>9</v>
      </c>
      <c r="C3203" s="5" t="n">
        <v>282</v>
      </c>
      <c r="D3203" s="5" t="n">
        <v>10</v>
      </c>
      <c r="E3203" s="5" t="n">
        <v>0</v>
      </c>
      <c r="F3203" s="5" t="n">
        <v>25.9</v>
      </c>
      <c r="G3203" s="5" t="n">
        <v>14</v>
      </c>
      <c r="H3203" s="5" t="n">
        <v>10.24</v>
      </c>
      <c r="I3203" s="6">
        <f>IF(E3203&gt;=Markov!$B$3,1,0)</f>
        <v/>
      </c>
      <c r="J3203" s="6">
        <f>I3202</f>
        <v/>
      </c>
      <c r="K3203" s="7">
        <f>MAR1!$B$5+MAR1!$C$5*COS(2*PI()*$C3203/365)+MAR1!$D$5*SIN(2*PI()*$C3203/365)</f>
        <v/>
      </c>
      <c r="L3203" s="7">
        <f>MAR1!$B$6+MAR1!$C$6*COS(2*PI()*$C3203/365)+MAR1!$D$6*SIN(2*PI()*$C3203/365)</f>
        <v/>
      </c>
      <c r="M3203" s="7">
        <f>MAR1!$B$7+MAR1!$C$7*COS(2*PI()*$C3203/365)+MAR1!$D$7*SIN(2*PI()*$C3203/365)</f>
        <v/>
      </c>
      <c r="N3203" s="7">
        <f>F3203-K3203</f>
        <v/>
      </c>
      <c r="O3203" s="7">
        <f>G3203-L3203</f>
        <v/>
      </c>
      <c r="P3203" s="7">
        <f>H3203-M3203</f>
        <v/>
      </c>
      <c r="Q3203" s="7">
        <f>IF($I3203=1,(N3203-MAR1!$B$11)/MAR1!$D$11,(N3203-MAR1!$C$11)/MAR1!$E$11)</f>
        <v/>
      </c>
      <c r="R3203" s="7">
        <f>IF($I3203=1,(O3203-MAR1!$B$12)/MAR1!$D$12,(O3203-MAR1!$C$12)/MAR1!$E$12)</f>
        <v/>
      </c>
      <c r="S3203" s="7">
        <f>IF($I3203=1,(P3203-MAR1!$B$13)/MAR1!$D$13,(P3203-MAR1!$C$13)/MAR1!$E$13)</f>
        <v/>
      </c>
    </row>
    <row r="3204">
      <c r="A3204" s="5" t="n">
        <v>3203</v>
      </c>
      <c r="B3204" s="5" t="n">
        <v>9</v>
      </c>
      <c r="C3204" s="5" t="n">
        <v>283</v>
      </c>
      <c r="D3204" s="5" t="n">
        <v>10</v>
      </c>
      <c r="E3204" s="5" t="n">
        <v>0</v>
      </c>
      <c r="F3204" s="5" t="n">
        <v>28.9</v>
      </c>
      <c r="G3204" s="5" t="n">
        <v>16.7</v>
      </c>
      <c r="H3204" s="5" t="n">
        <v>13.47</v>
      </c>
      <c r="I3204" s="6">
        <f>IF(E3204&gt;=Markov!$B$3,1,0)</f>
        <v/>
      </c>
      <c r="J3204" s="6">
        <f>I3203</f>
        <v/>
      </c>
      <c r="K3204" s="7">
        <f>MAR1!$B$5+MAR1!$C$5*COS(2*PI()*$C3204/365)+MAR1!$D$5*SIN(2*PI()*$C3204/365)</f>
        <v/>
      </c>
      <c r="L3204" s="7">
        <f>MAR1!$B$6+MAR1!$C$6*COS(2*PI()*$C3204/365)+MAR1!$D$6*SIN(2*PI()*$C3204/365)</f>
        <v/>
      </c>
      <c r="M3204" s="7">
        <f>MAR1!$B$7+MAR1!$C$7*COS(2*PI()*$C3204/365)+MAR1!$D$7*SIN(2*PI()*$C3204/365)</f>
        <v/>
      </c>
      <c r="N3204" s="7">
        <f>F3204-K3204</f>
        <v/>
      </c>
      <c r="O3204" s="7">
        <f>G3204-L3204</f>
        <v/>
      </c>
      <c r="P3204" s="7">
        <f>H3204-M3204</f>
        <v/>
      </c>
      <c r="Q3204" s="7">
        <f>IF($I3204=1,(N3204-MAR1!$B$11)/MAR1!$D$11,(N3204-MAR1!$C$11)/MAR1!$E$11)</f>
        <v/>
      </c>
      <c r="R3204" s="7">
        <f>IF($I3204=1,(O3204-MAR1!$B$12)/MAR1!$D$12,(O3204-MAR1!$C$12)/MAR1!$E$12)</f>
        <v/>
      </c>
      <c r="S3204" s="7">
        <f>IF($I3204=1,(P3204-MAR1!$B$13)/MAR1!$D$13,(P3204-MAR1!$C$13)/MAR1!$E$13)</f>
        <v/>
      </c>
    </row>
    <row r="3205">
      <c r="A3205" s="5" t="n">
        <v>3204</v>
      </c>
      <c r="B3205" s="5" t="n">
        <v>9</v>
      </c>
      <c r="C3205" s="5" t="n">
        <v>284</v>
      </c>
      <c r="D3205" s="5" t="n">
        <v>10</v>
      </c>
      <c r="E3205" s="5" t="n">
        <v>0</v>
      </c>
      <c r="F3205" s="5" t="n">
        <v>29.7</v>
      </c>
      <c r="G3205" s="5" t="n">
        <v>17.1</v>
      </c>
      <c r="H3205" s="5" t="n">
        <v>21.25</v>
      </c>
      <c r="I3205" s="6">
        <f>IF(E3205&gt;=Markov!$B$3,1,0)</f>
        <v/>
      </c>
      <c r="J3205" s="6">
        <f>I3204</f>
        <v/>
      </c>
      <c r="K3205" s="7">
        <f>MAR1!$B$5+MAR1!$C$5*COS(2*PI()*$C3205/365)+MAR1!$D$5*SIN(2*PI()*$C3205/365)</f>
        <v/>
      </c>
      <c r="L3205" s="7">
        <f>MAR1!$B$6+MAR1!$C$6*COS(2*PI()*$C3205/365)+MAR1!$D$6*SIN(2*PI()*$C3205/365)</f>
        <v/>
      </c>
      <c r="M3205" s="7">
        <f>MAR1!$B$7+MAR1!$C$7*COS(2*PI()*$C3205/365)+MAR1!$D$7*SIN(2*PI()*$C3205/365)</f>
        <v/>
      </c>
      <c r="N3205" s="7">
        <f>F3205-K3205</f>
        <v/>
      </c>
      <c r="O3205" s="7">
        <f>G3205-L3205</f>
        <v/>
      </c>
      <c r="P3205" s="7">
        <f>H3205-M3205</f>
        <v/>
      </c>
      <c r="Q3205" s="7">
        <f>IF($I3205=1,(N3205-MAR1!$B$11)/MAR1!$D$11,(N3205-MAR1!$C$11)/MAR1!$E$11)</f>
        <v/>
      </c>
      <c r="R3205" s="7">
        <f>IF($I3205=1,(O3205-MAR1!$B$12)/MAR1!$D$12,(O3205-MAR1!$C$12)/MAR1!$E$12)</f>
        <v/>
      </c>
      <c r="S3205" s="7">
        <f>IF($I3205=1,(P3205-MAR1!$B$13)/MAR1!$D$13,(P3205-MAR1!$C$13)/MAR1!$E$13)</f>
        <v/>
      </c>
    </row>
    <row r="3206">
      <c r="A3206" s="5" t="n">
        <v>3205</v>
      </c>
      <c r="B3206" s="5" t="n">
        <v>9</v>
      </c>
      <c r="C3206" s="5" t="n">
        <v>285</v>
      </c>
      <c r="D3206" s="5" t="n">
        <v>10</v>
      </c>
      <c r="E3206" s="5" t="n">
        <v>0</v>
      </c>
      <c r="F3206" s="5" t="n">
        <v>28.3</v>
      </c>
      <c r="G3206" s="5" t="n">
        <v>18.6</v>
      </c>
      <c r="H3206" s="5" t="n">
        <v>17.49</v>
      </c>
      <c r="I3206" s="6">
        <f>IF(E3206&gt;=Markov!$B$3,1,0)</f>
        <v/>
      </c>
      <c r="J3206" s="6">
        <f>I3205</f>
        <v/>
      </c>
      <c r="K3206" s="7">
        <f>MAR1!$B$5+MAR1!$C$5*COS(2*PI()*$C3206/365)+MAR1!$D$5*SIN(2*PI()*$C3206/365)</f>
        <v/>
      </c>
      <c r="L3206" s="7">
        <f>MAR1!$B$6+MAR1!$C$6*COS(2*PI()*$C3206/365)+MAR1!$D$6*SIN(2*PI()*$C3206/365)</f>
        <v/>
      </c>
      <c r="M3206" s="7">
        <f>MAR1!$B$7+MAR1!$C$7*COS(2*PI()*$C3206/365)+MAR1!$D$7*SIN(2*PI()*$C3206/365)</f>
        <v/>
      </c>
      <c r="N3206" s="7">
        <f>F3206-K3206</f>
        <v/>
      </c>
      <c r="O3206" s="7">
        <f>G3206-L3206</f>
        <v/>
      </c>
      <c r="P3206" s="7">
        <f>H3206-M3206</f>
        <v/>
      </c>
      <c r="Q3206" s="7">
        <f>IF($I3206=1,(N3206-MAR1!$B$11)/MAR1!$D$11,(N3206-MAR1!$C$11)/MAR1!$E$11)</f>
        <v/>
      </c>
      <c r="R3206" s="7">
        <f>IF($I3206=1,(O3206-MAR1!$B$12)/MAR1!$D$12,(O3206-MAR1!$C$12)/MAR1!$E$12)</f>
        <v/>
      </c>
      <c r="S3206" s="7">
        <f>IF($I3206=1,(P3206-MAR1!$B$13)/MAR1!$D$13,(P3206-MAR1!$C$13)/MAR1!$E$13)</f>
        <v/>
      </c>
    </row>
    <row r="3207">
      <c r="A3207" s="5" t="n">
        <v>3206</v>
      </c>
      <c r="B3207" s="5" t="n">
        <v>9</v>
      </c>
      <c r="C3207" s="5" t="n">
        <v>286</v>
      </c>
      <c r="D3207" s="5" t="n">
        <v>10</v>
      </c>
      <c r="E3207" s="5" t="n">
        <v>0</v>
      </c>
      <c r="F3207" s="5" t="n">
        <v>29.1</v>
      </c>
      <c r="G3207" s="5" t="n">
        <v>17.4</v>
      </c>
      <c r="H3207" s="5" t="n">
        <v>17.82</v>
      </c>
      <c r="I3207" s="6">
        <f>IF(E3207&gt;=Markov!$B$3,1,0)</f>
        <v/>
      </c>
      <c r="J3207" s="6">
        <f>I3206</f>
        <v/>
      </c>
      <c r="K3207" s="7">
        <f>MAR1!$B$5+MAR1!$C$5*COS(2*PI()*$C3207/365)+MAR1!$D$5*SIN(2*PI()*$C3207/365)</f>
        <v/>
      </c>
      <c r="L3207" s="7">
        <f>MAR1!$B$6+MAR1!$C$6*COS(2*PI()*$C3207/365)+MAR1!$D$6*SIN(2*PI()*$C3207/365)</f>
        <v/>
      </c>
      <c r="M3207" s="7">
        <f>MAR1!$B$7+MAR1!$C$7*COS(2*PI()*$C3207/365)+MAR1!$D$7*SIN(2*PI()*$C3207/365)</f>
        <v/>
      </c>
      <c r="N3207" s="7">
        <f>F3207-K3207</f>
        <v/>
      </c>
      <c r="O3207" s="7">
        <f>G3207-L3207</f>
        <v/>
      </c>
      <c r="P3207" s="7">
        <f>H3207-M3207</f>
        <v/>
      </c>
      <c r="Q3207" s="7">
        <f>IF($I3207=1,(N3207-MAR1!$B$11)/MAR1!$D$11,(N3207-MAR1!$C$11)/MAR1!$E$11)</f>
        <v/>
      </c>
      <c r="R3207" s="7">
        <f>IF($I3207=1,(O3207-MAR1!$B$12)/MAR1!$D$12,(O3207-MAR1!$C$12)/MAR1!$E$12)</f>
        <v/>
      </c>
      <c r="S3207" s="7">
        <f>IF($I3207=1,(P3207-MAR1!$B$13)/MAR1!$D$13,(P3207-MAR1!$C$13)/MAR1!$E$13)</f>
        <v/>
      </c>
    </row>
    <row r="3208">
      <c r="A3208" s="5" t="n">
        <v>3207</v>
      </c>
      <c r="B3208" s="5" t="n">
        <v>9</v>
      </c>
      <c r="C3208" s="5" t="n">
        <v>287</v>
      </c>
      <c r="D3208" s="5" t="n">
        <v>10</v>
      </c>
      <c r="E3208" s="5" t="n">
        <v>0</v>
      </c>
      <c r="F3208" s="5" t="n">
        <v>28.3</v>
      </c>
      <c r="G3208" s="5" t="n">
        <v>18.8</v>
      </c>
      <c r="H3208" s="5" t="n">
        <v>19.53</v>
      </c>
      <c r="I3208" s="6">
        <f>IF(E3208&gt;=Markov!$B$3,1,0)</f>
        <v/>
      </c>
      <c r="J3208" s="6">
        <f>I3207</f>
        <v/>
      </c>
      <c r="K3208" s="7">
        <f>MAR1!$B$5+MAR1!$C$5*COS(2*PI()*$C3208/365)+MAR1!$D$5*SIN(2*PI()*$C3208/365)</f>
        <v/>
      </c>
      <c r="L3208" s="7">
        <f>MAR1!$B$6+MAR1!$C$6*COS(2*PI()*$C3208/365)+MAR1!$D$6*SIN(2*PI()*$C3208/365)</f>
        <v/>
      </c>
      <c r="M3208" s="7">
        <f>MAR1!$B$7+MAR1!$C$7*COS(2*PI()*$C3208/365)+MAR1!$D$7*SIN(2*PI()*$C3208/365)</f>
        <v/>
      </c>
      <c r="N3208" s="7">
        <f>F3208-K3208</f>
        <v/>
      </c>
      <c r="O3208" s="7">
        <f>G3208-L3208</f>
        <v/>
      </c>
      <c r="P3208" s="7">
        <f>H3208-M3208</f>
        <v/>
      </c>
      <c r="Q3208" s="7">
        <f>IF($I3208=1,(N3208-MAR1!$B$11)/MAR1!$D$11,(N3208-MAR1!$C$11)/MAR1!$E$11)</f>
        <v/>
      </c>
      <c r="R3208" s="7">
        <f>IF($I3208=1,(O3208-MAR1!$B$12)/MAR1!$D$12,(O3208-MAR1!$C$12)/MAR1!$E$12)</f>
        <v/>
      </c>
      <c r="S3208" s="7">
        <f>IF($I3208=1,(P3208-MAR1!$B$13)/MAR1!$D$13,(P3208-MAR1!$C$13)/MAR1!$E$13)</f>
        <v/>
      </c>
    </row>
    <row r="3209">
      <c r="A3209" s="5" t="n">
        <v>3208</v>
      </c>
      <c r="B3209" s="5" t="n">
        <v>9</v>
      </c>
      <c r="C3209" s="5" t="n">
        <v>288</v>
      </c>
      <c r="D3209" s="5" t="n">
        <v>10</v>
      </c>
      <c r="E3209" s="5" t="n">
        <v>0</v>
      </c>
      <c r="F3209" s="5" t="n">
        <v>29.1</v>
      </c>
      <c r="G3209" s="5" t="n">
        <v>18.4</v>
      </c>
      <c r="H3209" s="5" t="n">
        <v>20.36</v>
      </c>
      <c r="I3209" s="6">
        <f>IF(E3209&gt;=Markov!$B$3,1,0)</f>
        <v/>
      </c>
      <c r="J3209" s="6">
        <f>I3208</f>
        <v/>
      </c>
      <c r="K3209" s="7">
        <f>MAR1!$B$5+MAR1!$C$5*COS(2*PI()*$C3209/365)+MAR1!$D$5*SIN(2*PI()*$C3209/365)</f>
        <v/>
      </c>
      <c r="L3209" s="7">
        <f>MAR1!$B$6+MAR1!$C$6*COS(2*PI()*$C3209/365)+MAR1!$D$6*SIN(2*PI()*$C3209/365)</f>
        <v/>
      </c>
      <c r="M3209" s="7">
        <f>MAR1!$B$7+MAR1!$C$7*COS(2*PI()*$C3209/365)+MAR1!$D$7*SIN(2*PI()*$C3209/365)</f>
        <v/>
      </c>
      <c r="N3209" s="7">
        <f>F3209-K3209</f>
        <v/>
      </c>
      <c r="O3209" s="7">
        <f>G3209-L3209</f>
        <v/>
      </c>
      <c r="P3209" s="7">
        <f>H3209-M3209</f>
        <v/>
      </c>
      <c r="Q3209" s="7">
        <f>IF($I3209=1,(N3209-MAR1!$B$11)/MAR1!$D$11,(N3209-MAR1!$C$11)/MAR1!$E$11)</f>
        <v/>
      </c>
      <c r="R3209" s="7">
        <f>IF($I3209=1,(O3209-MAR1!$B$12)/MAR1!$D$12,(O3209-MAR1!$C$12)/MAR1!$E$12)</f>
        <v/>
      </c>
      <c r="S3209" s="7">
        <f>IF($I3209=1,(P3209-MAR1!$B$13)/MAR1!$D$13,(P3209-MAR1!$C$13)/MAR1!$E$13)</f>
        <v/>
      </c>
    </row>
    <row r="3210">
      <c r="A3210" s="5" t="n">
        <v>3209</v>
      </c>
      <c r="B3210" s="5" t="n">
        <v>9</v>
      </c>
      <c r="C3210" s="5" t="n">
        <v>289</v>
      </c>
      <c r="D3210" s="5" t="n">
        <v>10</v>
      </c>
      <c r="E3210" s="5" t="n">
        <v>20.1</v>
      </c>
      <c r="F3210" s="5" t="n">
        <v>27.4</v>
      </c>
      <c r="G3210" s="5" t="n">
        <v>17.3</v>
      </c>
      <c r="H3210" s="5" t="n">
        <v>14.17</v>
      </c>
      <c r="I3210" s="6">
        <f>IF(E3210&gt;=Markov!$B$3,1,0)</f>
        <v/>
      </c>
      <c r="J3210" s="6">
        <f>I3209</f>
        <v/>
      </c>
      <c r="K3210" s="7">
        <f>MAR1!$B$5+MAR1!$C$5*COS(2*PI()*$C3210/365)+MAR1!$D$5*SIN(2*PI()*$C3210/365)</f>
        <v/>
      </c>
      <c r="L3210" s="7">
        <f>MAR1!$B$6+MAR1!$C$6*COS(2*PI()*$C3210/365)+MAR1!$D$6*SIN(2*PI()*$C3210/365)</f>
        <v/>
      </c>
      <c r="M3210" s="7">
        <f>MAR1!$B$7+MAR1!$C$7*COS(2*PI()*$C3210/365)+MAR1!$D$7*SIN(2*PI()*$C3210/365)</f>
        <v/>
      </c>
      <c r="N3210" s="7">
        <f>F3210-K3210</f>
        <v/>
      </c>
      <c r="O3210" s="7">
        <f>G3210-L3210</f>
        <v/>
      </c>
      <c r="P3210" s="7">
        <f>H3210-M3210</f>
        <v/>
      </c>
      <c r="Q3210" s="7">
        <f>IF($I3210=1,(N3210-MAR1!$B$11)/MAR1!$D$11,(N3210-MAR1!$C$11)/MAR1!$E$11)</f>
        <v/>
      </c>
      <c r="R3210" s="7">
        <f>IF($I3210=1,(O3210-MAR1!$B$12)/MAR1!$D$12,(O3210-MAR1!$C$12)/MAR1!$E$12)</f>
        <v/>
      </c>
      <c r="S3210" s="7">
        <f>IF($I3210=1,(P3210-MAR1!$B$13)/MAR1!$D$13,(P3210-MAR1!$C$13)/MAR1!$E$13)</f>
        <v/>
      </c>
    </row>
    <row r="3211">
      <c r="A3211" s="5" t="n">
        <v>3210</v>
      </c>
      <c r="B3211" s="5" t="n">
        <v>9</v>
      </c>
      <c r="C3211" s="5" t="n">
        <v>290</v>
      </c>
      <c r="D3211" s="5" t="n">
        <v>10</v>
      </c>
      <c r="E3211" s="5" t="n">
        <v>0</v>
      </c>
      <c r="F3211" s="5" t="n">
        <v>31.8</v>
      </c>
      <c r="G3211" s="5" t="n">
        <v>20</v>
      </c>
      <c r="H3211" s="5" t="n">
        <v>19.23</v>
      </c>
      <c r="I3211" s="6">
        <f>IF(E3211&gt;=Markov!$B$3,1,0)</f>
        <v/>
      </c>
      <c r="J3211" s="6">
        <f>I3210</f>
        <v/>
      </c>
      <c r="K3211" s="7">
        <f>MAR1!$B$5+MAR1!$C$5*COS(2*PI()*$C3211/365)+MAR1!$D$5*SIN(2*PI()*$C3211/365)</f>
        <v/>
      </c>
      <c r="L3211" s="7">
        <f>MAR1!$B$6+MAR1!$C$6*COS(2*PI()*$C3211/365)+MAR1!$D$6*SIN(2*PI()*$C3211/365)</f>
        <v/>
      </c>
      <c r="M3211" s="7">
        <f>MAR1!$B$7+MAR1!$C$7*COS(2*PI()*$C3211/365)+MAR1!$D$7*SIN(2*PI()*$C3211/365)</f>
        <v/>
      </c>
      <c r="N3211" s="7">
        <f>F3211-K3211</f>
        <v/>
      </c>
      <c r="O3211" s="7">
        <f>G3211-L3211</f>
        <v/>
      </c>
      <c r="P3211" s="7">
        <f>H3211-M3211</f>
        <v/>
      </c>
      <c r="Q3211" s="7">
        <f>IF($I3211=1,(N3211-MAR1!$B$11)/MAR1!$D$11,(N3211-MAR1!$C$11)/MAR1!$E$11)</f>
        <v/>
      </c>
      <c r="R3211" s="7">
        <f>IF($I3211=1,(O3211-MAR1!$B$12)/MAR1!$D$12,(O3211-MAR1!$C$12)/MAR1!$E$12)</f>
        <v/>
      </c>
      <c r="S3211" s="7">
        <f>IF($I3211=1,(P3211-MAR1!$B$13)/MAR1!$D$13,(P3211-MAR1!$C$13)/MAR1!$E$13)</f>
        <v/>
      </c>
    </row>
    <row r="3212">
      <c r="A3212" s="5" t="n">
        <v>3211</v>
      </c>
      <c r="B3212" s="5" t="n">
        <v>9</v>
      </c>
      <c r="C3212" s="5" t="n">
        <v>291</v>
      </c>
      <c r="D3212" s="5" t="n">
        <v>10</v>
      </c>
      <c r="E3212" s="5" t="n">
        <v>0</v>
      </c>
      <c r="F3212" s="5" t="n">
        <v>32.7</v>
      </c>
      <c r="G3212" s="5" t="n">
        <v>19.5</v>
      </c>
      <c r="H3212" s="5" t="n">
        <v>19.83</v>
      </c>
      <c r="I3212" s="6">
        <f>IF(E3212&gt;=Markov!$B$3,1,0)</f>
        <v/>
      </c>
      <c r="J3212" s="6">
        <f>I3211</f>
        <v/>
      </c>
      <c r="K3212" s="7">
        <f>MAR1!$B$5+MAR1!$C$5*COS(2*PI()*$C3212/365)+MAR1!$D$5*SIN(2*PI()*$C3212/365)</f>
        <v/>
      </c>
      <c r="L3212" s="7">
        <f>MAR1!$B$6+MAR1!$C$6*COS(2*PI()*$C3212/365)+MAR1!$D$6*SIN(2*PI()*$C3212/365)</f>
        <v/>
      </c>
      <c r="M3212" s="7">
        <f>MAR1!$B$7+MAR1!$C$7*COS(2*PI()*$C3212/365)+MAR1!$D$7*SIN(2*PI()*$C3212/365)</f>
        <v/>
      </c>
      <c r="N3212" s="7">
        <f>F3212-K3212</f>
        <v/>
      </c>
      <c r="O3212" s="7">
        <f>G3212-L3212</f>
        <v/>
      </c>
      <c r="P3212" s="7">
        <f>H3212-M3212</f>
        <v/>
      </c>
      <c r="Q3212" s="7">
        <f>IF($I3212=1,(N3212-MAR1!$B$11)/MAR1!$D$11,(N3212-MAR1!$C$11)/MAR1!$E$11)</f>
        <v/>
      </c>
      <c r="R3212" s="7">
        <f>IF($I3212=1,(O3212-MAR1!$B$12)/MAR1!$D$12,(O3212-MAR1!$C$12)/MAR1!$E$12)</f>
        <v/>
      </c>
      <c r="S3212" s="7">
        <f>IF($I3212=1,(P3212-MAR1!$B$13)/MAR1!$D$13,(P3212-MAR1!$C$13)/MAR1!$E$13)</f>
        <v/>
      </c>
    </row>
    <row r="3213">
      <c r="A3213" s="5" t="n">
        <v>3212</v>
      </c>
      <c r="B3213" s="5" t="n">
        <v>9</v>
      </c>
      <c r="C3213" s="5" t="n">
        <v>292</v>
      </c>
      <c r="D3213" s="5" t="n">
        <v>10</v>
      </c>
      <c r="E3213" s="5" t="n">
        <v>0</v>
      </c>
      <c r="F3213" s="5" t="n">
        <v>30.4</v>
      </c>
      <c r="G3213" s="5" t="n">
        <v>18.1</v>
      </c>
      <c r="H3213" s="5" t="n">
        <v>10.8</v>
      </c>
      <c r="I3213" s="6">
        <f>IF(E3213&gt;=Markov!$B$3,1,0)</f>
        <v/>
      </c>
      <c r="J3213" s="6">
        <f>I3212</f>
        <v/>
      </c>
      <c r="K3213" s="7">
        <f>MAR1!$B$5+MAR1!$C$5*COS(2*PI()*$C3213/365)+MAR1!$D$5*SIN(2*PI()*$C3213/365)</f>
        <v/>
      </c>
      <c r="L3213" s="7">
        <f>MAR1!$B$6+MAR1!$C$6*COS(2*PI()*$C3213/365)+MAR1!$D$6*SIN(2*PI()*$C3213/365)</f>
        <v/>
      </c>
      <c r="M3213" s="7">
        <f>MAR1!$B$7+MAR1!$C$7*COS(2*PI()*$C3213/365)+MAR1!$D$7*SIN(2*PI()*$C3213/365)</f>
        <v/>
      </c>
      <c r="N3213" s="7">
        <f>F3213-K3213</f>
        <v/>
      </c>
      <c r="O3213" s="7">
        <f>G3213-L3213</f>
        <v/>
      </c>
      <c r="P3213" s="7">
        <f>H3213-M3213</f>
        <v/>
      </c>
      <c r="Q3213" s="7">
        <f>IF($I3213=1,(N3213-MAR1!$B$11)/MAR1!$D$11,(N3213-MAR1!$C$11)/MAR1!$E$11)</f>
        <v/>
      </c>
      <c r="R3213" s="7">
        <f>IF($I3213=1,(O3213-MAR1!$B$12)/MAR1!$D$12,(O3213-MAR1!$C$12)/MAR1!$E$12)</f>
        <v/>
      </c>
      <c r="S3213" s="7">
        <f>IF($I3213=1,(P3213-MAR1!$B$13)/MAR1!$D$13,(P3213-MAR1!$C$13)/MAR1!$E$13)</f>
        <v/>
      </c>
    </row>
    <row r="3214">
      <c r="A3214" s="5" t="n">
        <v>3213</v>
      </c>
      <c r="B3214" s="5" t="n">
        <v>9</v>
      </c>
      <c r="C3214" s="5" t="n">
        <v>293</v>
      </c>
      <c r="D3214" s="5" t="n">
        <v>10</v>
      </c>
      <c r="E3214" s="5" t="n">
        <v>0</v>
      </c>
      <c r="F3214" s="5" t="n">
        <v>27.5</v>
      </c>
      <c r="G3214" s="5" t="n">
        <v>17.6</v>
      </c>
      <c r="H3214" s="5" t="n">
        <v>13.8</v>
      </c>
      <c r="I3214" s="6">
        <f>IF(E3214&gt;=Markov!$B$3,1,0)</f>
        <v/>
      </c>
      <c r="J3214" s="6">
        <f>I3213</f>
        <v/>
      </c>
      <c r="K3214" s="7">
        <f>MAR1!$B$5+MAR1!$C$5*COS(2*PI()*$C3214/365)+MAR1!$D$5*SIN(2*PI()*$C3214/365)</f>
        <v/>
      </c>
      <c r="L3214" s="7">
        <f>MAR1!$B$6+MAR1!$C$6*COS(2*PI()*$C3214/365)+MAR1!$D$6*SIN(2*PI()*$C3214/365)</f>
        <v/>
      </c>
      <c r="M3214" s="7">
        <f>MAR1!$B$7+MAR1!$C$7*COS(2*PI()*$C3214/365)+MAR1!$D$7*SIN(2*PI()*$C3214/365)</f>
        <v/>
      </c>
      <c r="N3214" s="7">
        <f>F3214-K3214</f>
        <v/>
      </c>
      <c r="O3214" s="7">
        <f>G3214-L3214</f>
        <v/>
      </c>
      <c r="P3214" s="7">
        <f>H3214-M3214</f>
        <v/>
      </c>
      <c r="Q3214" s="7">
        <f>IF($I3214=1,(N3214-MAR1!$B$11)/MAR1!$D$11,(N3214-MAR1!$C$11)/MAR1!$E$11)</f>
        <v/>
      </c>
      <c r="R3214" s="7">
        <f>IF($I3214=1,(O3214-MAR1!$B$12)/MAR1!$D$12,(O3214-MAR1!$C$12)/MAR1!$E$12)</f>
        <v/>
      </c>
      <c r="S3214" s="7">
        <f>IF($I3214=1,(P3214-MAR1!$B$13)/MAR1!$D$13,(P3214-MAR1!$C$13)/MAR1!$E$13)</f>
        <v/>
      </c>
    </row>
    <row r="3215">
      <c r="A3215" s="5" t="n">
        <v>3214</v>
      </c>
      <c r="B3215" s="5" t="n">
        <v>9</v>
      </c>
      <c r="C3215" s="5" t="n">
        <v>294</v>
      </c>
      <c r="D3215" s="5" t="n">
        <v>10</v>
      </c>
      <c r="E3215" s="5" t="n">
        <v>0</v>
      </c>
      <c r="F3215" s="5" t="n">
        <v>25.7</v>
      </c>
      <c r="G3215" s="5" t="n">
        <v>17.3</v>
      </c>
      <c r="H3215" s="5" t="n">
        <v>16.86</v>
      </c>
      <c r="I3215" s="6">
        <f>IF(E3215&gt;=Markov!$B$3,1,0)</f>
        <v/>
      </c>
      <c r="J3215" s="6">
        <f>I3214</f>
        <v/>
      </c>
      <c r="K3215" s="7">
        <f>MAR1!$B$5+MAR1!$C$5*COS(2*PI()*$C3215/365)+MAR1!$D$5*SIN(2*PI()*$C3215/365)</f>
        <v/>
      </c>
      <c r="L3215" s="7">
        <f>MAR1!$B$6+MAR1!$C$6*COS(2*PI()*$C3215/365)+MAR1!$D$6*SIN(2*PI()*$C3215/365)</f>
        <v/>
      </c>
      <c r="M3215" s="7">
        <f>MAR1!$B$7+MAR1!$C$7*COS(2*PI()*$C3215/365)+MAR1!$D$7*SIN(2*PI()*$C3215/365)</f>
        <v/>
      </c>
      <c r="N3215" s="7">
        <f>F3215-K3215</f>
        <v/>
      </c>
      <c r="O3215" s="7">
        <f>G3215-L3215</f>
        <v/>
      </c>
      <c r="P3215" s="7">
        <f>H3215-M3215</f>
        <v/>
      </c>
      <c r="Q3215" s="7">
        <f>IF($I3215=1,(N3215-MAR1!$B$11)/MAR1!$D$11,(N3215-MAR1!$C$11)/MAR1!$E$11)</f>
        <v/>
      </c>
      <c r="R3215" s="7">
        <f>IF($I3215=1,(O3215-MAR1!$B$12)/MAR1!$D$12,(O3215-MAR1!$C$12)/MAR1!$E$12)</f>
        <v/>
      </c>
      <c r="S3215" s="7">
        <f>IF($I3215=1,(P3215-MAR1!$B$13)/MAR1!$D$13,(P3215-MAR1!$C$13)/MAR1!$E$13)</f>
        <v/>
      </c>
    </row>
    <row r="3216">
      <c r="A3216" s="5" t="n">
        <v>3215</v>
      </c>
      <c r="B3216" s="5" t="n">
        <v>9</v>
      </c>
      <c r="C3216" s="5" t="n">
        <v>295</v>
      </c>
      <c r="D3216" s="5" t="n">
        <v>10</v>
      </c>
      <c r="E3216" s="5" t="n">
        <v>0</v>
      </c>
      <c r="F3216" s="5" t="n">
        <v>29.6</v>
      </c>
      <c r="G3216" s="5" t="n">
        <v>18.9</v>
      </c>
      <c r="H3216" s="5" t="n">
        <v>16.86</v>
      </c>
      <c r="I3216" s="6">
        <f>IF(E3216&gt;=Markov!$B$3,1,0)</f>
        <v/>
      </c>
      <c r="J3216" s="6">
        <f>I3215</f>
        <v/>
      </c>
      <c r="K3216" s="7">
        <f>MAR1!$B$5+MAR1!$C$5*COS(2*PI()*$C3216/365)+MAR1!$D$5*SIN(2*PI()*$C3216/365)</f>
        <v/>
      </c>
      <c r="L3216" s="7">
        <f>MAR1!$B$6+MAR1!$C$6*COS(2*PI()*$C3216/365)+MAR1!$D$6*SIN(2*PI()*$C3216/365)</f>
        <v/>
      </c>
      <c r="M3216" s="7">
        <f>MAR1!$B$7+MAR1!$C$7*COS(2*PI()*$C3216/365)+MAR1!$D$7*SIN(2*PI()*$C3216/365)</f>
        <v/>
      </c>
      <c r="N3216" s="7">
        <f>F3216-K3216</f>
        <v/>
      </c>
      <c r="O3216" s="7">
        <f>G3216-L3216</f>
        <v/>
      </c>
      <c r="P3216" s="7">
        <f>H3216-M3216</f>
        <v/>
      </c>
      <c r="Q3216" s="7">
        <f>IF($I3216=1,(N3216-MAR1!$B$11)/MAR1!$D$11,(N3216-MAR1!$C$11)/MAR1!$E$11)</f>
        <v/>
      </c>
      <c r="R3216" s="7">
        <f>IF($I3216=1,(O3216-MAR1!$B$12)/MAR1!$D$12,(O3216-MAR1!$C$12)/MAR1!$E$12)</f>
        <v/>
      </c>
      <c r="S3216" s="7">
        <f>IF($I3216=1,(P3216-MAR1!$B$13)/MAR1!$D$13,(P3216-MAR1!$C$13)/MAR1!$E$13)</f>
        <v/>
      </c>
    </row>
    <row r="3217">
      <c r="A3217" s="5" t="n">
        <v>3216</v>
      </c>
      <c r="B3217" s="5" t="n">
        <v>9</v>
      </c>
      <c r="C3217" s="5" t="n">
        <v>296</v>
      </c>
      <c r="D3217" s="5" t="n">
        <v>10</v>
      </c>
      <c r="E3217" s="5" t="n">
        <v>0</v>
      </c>
      <c r="F3217" s="5" t="n">
        <v>30.1</v>
      </c>
      <c r="G3217" s="5" t="n">
        <v>18.4</v>
      </c>
      <c r="H3217" s="5" t="n">
        <v>12.05</v>
      </c>
      <c r="I3217" s="6">
        <f>IF(E3217&gt;=Markov!$B$3,1,0)</f>
        <v/>
      </c>
      <c r="J3217" s="6">
        <f>I3216</f>
        <v/>
      </c>
      <c r="K3217" s="7">
        <f>MAR1!$B$5+MAR1!$C$5*COS(2*PI()*$C3217/365)+MAR1!$D$5*SIN(2*PI()*$C3217/365)</f>
        <v/>
      </c>
      <c r="L3217" s="7">
        <f>MAR1!$B$6+MAR1!$C$6*COS(2*PI()*$C3217/365)+MAR1!$D$6*SIN(2*PI()*$C3217/365)</f>
        <v/>
      </c>
      <c r="M3217" s="7">
        <f>MAR1!$B$7+MAR1!$C$7*COS(2*PI()*$C3217/365)+MAR1!$D$7*SIN(2*PI()*$C3217/365)</f>
        <v/>
      </c>
      <c r="N3217" s="7">
        <f>F3217-K3217</f>
        <v/>
      </c>
      <c r="O3217" s="7">
        <f>G3217-L3217</f>
        <v/>
      </c>
      <c r="P3217" s="7">
        <f>H3217-M3217</f>
        <v/>
      </c>
      <c r="Q3217" s="7">
        <f>IF($I3217=1,(N3217-MAR1!$B$11)/MAR1!$D$11,(N3217-MAR1!$C$11)/MAR1!$E$11)</f>
        <v/>
      </c>
      <c r="R3217" s="7">
        <f>IF($I3217=1,(O3217-MAR1!$B$12)/MAR1!$D$12,(O3217-MAR1!$C$12)/MAR1!$E$12)</f>
        <v/>
      </c>
      <c r="S3217" s="7">
        <f>IF($I3217=1,(P3217-MAR1!$B$13)/MAR1!$D$13,(P3217-MAR1!$C$13)/MAR1!$E$13)</f>
        <v/>
      </c>
    </row>
    <row r="3218">
      <c r="A3218" s="5" t="n">
        <v>3217</v>
      </c>
      <c r="B3218" s="5" t="n">
        <v>9</v>
      </c>
      <c r="C3218" s="5" t="n">
        <v>297</v>
      </c>
      <c r="D3218" s="5" t="n">
        <v>10</v>
      </c>
      <c r="E3218" s="5" t="n">
        <v>0</v>
      </c>
      <c r="F3218" s="5" t="n">
        <v>31.1</v>
      </c>
      <c r="G3218" s="5" t="n">
        <v>18.8</v>
      </c>
      <c r="H3218" s="5" t="n">
        <v>16.42</v>
      </c>
      <c r="I3218" s="6">
        <f>IF(E3218&gt;=Markov!$B$3,1,0)</f>
        <v/>
      </c>
      <c r="J3218" s="6">
        <f>I3217</f>
        <v/>
      </c>
      <c r="K3218" s="7">
        <f>MAR1!$B$5+MAR1!$C$5*COS(2*PI()*$C3218/365)+MAR1!$D$5*SIN(2*PI()*$C3218/365)</f>
        <v/>
      </c>
      <c r="L3218" s="7">
        <f>MAR1!$B$6+MAR1!$C$6*COS(2*PI()*$C3218/365)+MAR1!$D$6*SIN(2*PI()*$C3218/365)</f>
        <v/>
      </c>
      <c r="M3218" s="7">
        <f>MAR1!$B$7+MAR1!$C$7*COS(2*PI()*$C3218/365)+MAR1!$D$7*SIN(2*PI()*$C3218/365)</f>
        <v/>
      </c>
      <c r="N3218" s="7">
        <f>F3218-K3218</f>
        <v/>
      </c>
      <c r="O3218" s="7">
        <f>G3218-L3218</f>
        <v/>
      </c>
      <c r="P3218" s="7">
        <f>H3218-M3218</f>
        <v/>
      </c>
      <c r="Q3218" s="7">
        <f>IF($I3218=1,(N3218-MAR1!$B$11)/MAR1!$D$11,(N3218-MAR1!$C$11)/MAR1!$E$11)</f>
        <v/>
      </c>
      <c r="R3218" s="7">
        <f>IF($I3218=1,(O3218-MAR1!$B$12)/MAR1!$D$12,(O3218-MAR1!$C$12)/MAR1!$E$12)</f>
        <v/>
      </c>
      <c r="S3218" s="7">
        <f>IF($I3218=1,(P3218-MAR1!$B$13)/MAR1!$D$13,(P3218-MAR1!$C$13)/MAR1!$E$13)</f>
        <v/>
      </c>
    </row>
    <row r="3219">
      <c r="A3219" s="5" t="n">
        <v>3218</v>
      </c>
      <c r="B3219" s="5" t="n">
        <v>9</v>
      </c>
      <c r="C3219" s="5" t="n">
        <v>298</v>
      </c>
      <c r="D3219" s="5" t="n">
        <v>10</v>
      </c>
      <c r="E3219" s="5" t="n">
        <v>0</v>
      </c>
      <c r="F3219" s="5" t="n">
        <v>31.6</v>
      </c>
      <c r="G3219" s="5" t="n">
        <v>19.5</v>
      </c>
      <c r="H3219" s="5" t="n">
        <v>11.58</v>
      </c>
      <c r="I3219" s="6">
        <f>IF(E3219&gt;=Markov!$B$3,1,0)</f>
        <v/>
      </c>
      <c r="J3219" s="6">
        <f>I3218</f>
        <v/>
      </c>
      <c r="K3219" s="7">
        <f>MAR1!$B$5+MAR1!$C$5*COS(2*PI()*$C3219/365)+MAR1!$D$5*SIN(2*PI()*$C3219/365)</f>
        <v/>
      </c>
      <c r="L3219" s="7">
        <f>MAR1!$B$6+MAR1!$C$6*COS(2*PI()*$C3219/365)+MAR1!$D$6*SIN(2*PI()*$C3219/365)</f>
        <v/>
      </c>
      <c r="M3219" s="7">
        <f>MAR1!$B$7+MAR1!$C$7*COS(2*PI()*$C3219/365)+MAR1!$D$7*SIN(2*PI()*$C3219/365)</f>
        <v/>
      </c>
      <c r="N3219" s="7">
        <f>F3219-K3219</f>
        <v/>
      </c>
      <c r="O3219" s="7">
        <f>G3219-L3219</f>
        <v/>
      </c>
      <c r="P3219" s="7">
        <f>H3219-M3219</f>
        <v/>
      </c>
      <c r="Q3219" s="7">
        <f>IF($I3219=1,(N3219-MAR1!$B$11)/MAR1!$D$11,(N3219-MAR1!$C$11)/MAR1!$E$11)</f>
        <v/>
      </c>
      <c r="R3219" s="7">
        <f>IF($I3219=1,(O3219-MAR1!$B$12)/MAR1!$D$12,(O3219-MAR1!$C$12)/MAR1!$E$12)</f>
        <v/>
      </c>
      <c r="S3219" s="7">
        <f>IF($I3219=1,(P3219-MAR1!$B$13)/MAR1!$D$13,(P3219-MAR1!$C$13)/MAR1!$E$13)</f>
        <v/>
      </c>
    </row>
    <row r="3220">
      <c r="A3220" s="5" t="n">
        <v>3219</v>
      </c>
      <c r="B3220" s="5" t="n">
        <v>9</v>
      </c>
      <c r="C3220" s="5" t="n">
        <v>299</v>
      </c>
      <c r="D3220" s="5" t="n">
        <v>10</v>
      </c>
      <c r="E3220" s="5" t="n">
        <v>0</v>
      </c>
      <c r="F3220" s="5" t="n">
        <v>31.1</v>
      </c>
      <c r="G3220" s="5" t="n">
        <v>18.3</v>
      </c>
      <c r="H3220" s="5" t="n">
        <v>11.55</v>
      </c>
      <c r="I3220" s="6">
        <f>IF(E3220&gt;=Markov!$B$3,1,0)</f>
        <v/>
      </c>
      <c r="J3220" s="6">
        <f>I3219</f>
        <v/>
      </c>
      <c r="K3220" s="7">
        <f>MAR1!$B$5+MAR1!$C$5*COS(2*PI()*$C3220/365)+MAR1!$D$5*SIN(2*PI()*$C3220/365)</f>
        <v/>
      </c>
      <c r="L3220" s="7">
        <f>MAR1!$B$6+MAR1!$C$6*COS(2*PI()*$C3220/365)+MAR1!$D$6*SIN(2*PI()*$C3220/365)</f>
        <v/>
      </c>
      <c r="M3220" s="7">
        <f>MAR1!$B$7+MAR1!$C$7*COS(2*PI()*$C3220/365)+MAR1!$D$7*SIN(2*PI()*$C3220/365)</f>
        <v/>
      </c>
      <c r="N3220" s="7">
        <f>F3220-K3220</f>
        <v/>
      </c>
      <c r="O3220" s="7">
        <f>G3220-L3220</f>
        <v/>
      </c>
      <c r="P3220" s="7">
        <f>H3220-M3220</f>
        <v/>
      </c>
      <c r="Q3220" s="7">
        <f>IF($I3220=1,(N3220-MAR1!$B$11)/MAR1!$D$11,(N3220-MAR1!$C$11)/MAR1!$E$11)</f>
        <v/>
      </c>
      <c r="R3220" s="7">
        <f>IF($I3220=1,(O3220-MAR1!$B$12)/MAR1!$D$12,(O3220-MAR1!$C$12)/MAR1!$E$12)</f>
        <v/>
      </c>
      <c r="S3220" s="7">
        <f>IF($I3220=1,(P3220-MAR1!$B$13)/MAR1!$D$13,(P3220-MAR1!$C$13)/MAR1!$E$13)</f>
        <v/>
      </c>
    </row>
    <row r="3221">
      <c r="A3221" s="5" t="n">
        <v>3220</v>
      </c>
      <c r="B3221" s="5" t="n">
        <v>9</v>
      </c>
      <c r="C3221" s="5" t="n">
        <v>300</v>
      </c>
      <c r="D3221" s="5" t="n">
        <v>10</v>
      </c>
      <c r="E3221" s="5" t="n">
        <v>0</v>
      </c>
      <c r="F3221" s="5" t="n">
        <v>27.5</v>
      </c>
      <c r="G3221" s="5" t="n">
        <v>17.1</v>
      </c>
      <c r="H3221" s="5" t="n">
        <v>13.58</v>
      </c>
      <c r="I3221" s="6">
        <f>IF(E3221&gt;=Markov!$B$3,1,0)</f>
        <v/>
      </c>
      <c r="J3221" s="6">
        <f>I3220</f>
        <v/>
      </c>
      <c r="K3221" s="7">
        <f>MAR1!$B$5+MAR1!$C$5*COS(2*PI()*$C3221/365)+MAR1!$D$5*SIN(2*PI()*$C3221/365)</f>
        <v/>
      </c>
      <c r="L3221" s="7">
        <f>MAR1!$B$6+MAR1!$C$6*COS(2*PI()*$C3221/365)+MAR1!$D$6*SIN(2*PI()*$C3221/365)</f>
        <v/>
      </c>
      <c r="M3221" s="7">
        <f>MAR1!$B$7+MAR1!$C$7*COS(2*PI()*$C3221/365)+MAR1!$D$7*SIN(2*PI()*$C3221/365)</f>
        <v/>
      </c>
      <c r="N3221" s="7">
        <f>F3221-K3221</f>
        <v/>
      </c>
      <c r="O3221" s="7">
        <f>G3221-L3221</f>
        <v/>
      </c>
      <c r="P3221" s="7">
        <f>H3221-M3221</f>
        <v/>
      </c>
      <c r="Q3221" s="7">
        <f>IF($I3221=1,(N3221-MAR1!$B$11)/MAR1!$D$11,(N3221-MAR1!$C$11)/MAR1!$E$11)</f>
        <v/>
      </c>
      <c r="R3221" s="7">
        <f>IF($I3221=1,(O3221-MAR1!$B$12)/MAR1!$D$12,(O3221-MAR1!$C$12)/MAR1!$E$12)</f>
        <v/>
      </c>
      <c r="S3221" s="7">
        <f>IF($I3221=1,(P3221-MAR1!$B$13)/MAR1!$D$13,(P3221-MAR1!$C$13)/MAR1!$E$13)</f>
        <v/>
      </c>
    </row>
    <row r="3222">
      <c r="A3222" s="5" t="n">
        <v>3221</v>
      </c>
      <c r="B3222" s="5" t="n">
        <v>9</v>
      </c>
      <c r="C3222" s="5" t="n">
        <v>301</v>
      </c>
      <c r="D3222" s="5" t="n">
        <v>10</v>
      </c>
      <c r="E3222" s="5" t="n">
        <v>0</v>
      </c>
      <c r="F3222" s="5" t="n">
        <v>27.3</v>
      </c>
      <c r="G3222" s="5" t="n">
        <v>18.7</v>
      </c>
      <c r="H3222" s="5" t="n">
        <v>17.59</v>
      </c>
      <c r="I3222" s="6">
        <f>IF(E3222&gt;=Markov!$B$3,1,0)</f>
        <v/>
      </c>
      <c r="J3222" s="6">
        <f>I3221</f>
        <v/>
      </c>
      <c r="K3222" s="7">
        <f>MAR1!$B$5+MAR1!$C$5*COS(2*PI()*$C3222/365)+MAR1!$D$5*SIN(2*PI()*$C3222/365)</f>
        <v/>
      </c>
      <c r="L3222" s="7">
        <f>MAR1!$B$6+MAR1!$C$6*COS(2*PI()*$C3222/365)+MAR1!$D$6*SIN(2*PI()*$C3222/365)</f>
        <v/>
      </c>
      <c r="M3222" s="7">
        <f>MAR1!$B$7+MAR1!$C$7*COS(2*PI()*$C3222/365)+MAR1!$D$7*SIN(2*PI()*$C3222/365)</f>
        <v/>
      </c>
      <c r="N3222" s="7">
        <f>F3222-K3222</f>
        <v/>
      </c>
      <c r="O3222" s="7">
        <f>G3222-L3222</f>
        <v/>
      </c>
      <c r="P3222" s="7">
        <f>H3222-M3222</f>
        <v/>
      </c>
      <c r="Q3222" s="7">
        <f>IF($I3222=1,(N3222-MAR1!$B$11)/MAR1!$D$11,(N3222-MAR1!$C$11)/MAR1!$E$11)</f>
        <v/>
      </c>
      <c r="R3222" s="7">
        <f>IF($I3222=1,(O3222-MAR1!$B$12)/MAR1!$D$12,(O3222-MAR1!$C$12)/MAR1!$E$12)</f>
        <v/>
      </c>
      <c r="S3222" s="7">
        <f>IF($I3222=1,(P3222-MAR1!$B$13)/MAR1!$D$13,(P3222-MAR1!$C$13)/MAR1!$E$13)</f>
        <v/>
      </c>
    </row>
    <row r="3223">
      <c r="A3223" s="5" t="n">
        <v>3222</v>
      </c>
      <c r="B3223" s="5" t="n">
        <v>9</v>
      </c>
      <c r="C3223" s="5" t="n">
        <v>302</v>
      </c>
      <c r="D3223" s="5" t="n">
        <v>10</v>
      </c>
      <c r="E3223" s="5" t="n">
        <v>0</v>
      </c>
      <c r="F3223" s="5" t="n">
        <v>28.3</v>
      </c>
      <c r="G3223" s="5" t="n">
        <v>19.1</v>
      </c>
      <c r="H3223" s="5" t="n">
        <v>13.26</v>
      </c>
      <c r="I3223" s="6">
        <f>IF(E3223&gt;=Markov!$B$3,1,0)</f>
        <v/>
      </c>
      <c r="J3223" s="6">
        <f>I3222</f>
        <v/>
      </c>
      <c r="K3223" s="7">
        <f>MAR1!$B$5+MAR1!$C$5*COS(2*PI()*$C3223/365)+MAR1!$D$5*SIN(2*PI()*$C3223/365)</f>
        <v/>
      </c>
      <c r="L3223" s="7">
        <f>MAR1!$B$6+MAR1!$C$6*COS(2*PI()*$C3223/365)+MAR1!$D$6*SIN(2*PI()*$C3223/365)</f>
        <v/>
      </c>
      <c r="M3223" s="7">
        <f>MAR1!$B$7+MAR1!$C$7*COS(2*PI()*$C3223/365)+MAR1!$D$7*SIN(2*PI()*$C3223/365)</f>
        <v/>
      </c>
      <c r="N3223" s="7">
        <f>F3223-K3223</f>
        <v/>
      </c>
      <c r="O3223" s="7">
        <f>G3223-L3223</f>
        <v/>
      </c>
      <c r="P3223" s="7">
        <f>H3223-M3223</f>
        <v/>
      </c>
      <c r="Q3223" s="7">
        <f>IF($I3223=1,(N3223-MAR1!$B$11)/MAR1!$D$11,(N3223-MAR1!$C$11)/MAR1!$E$11)</f>
        <v/>
      </c>
      <c r="R3223" s="7">
        <f>IF($I3223=1,(O3223-MAR1!$B$12)/MAR1!$D$12,(O3223-MAR1!$C$12)/MAR1!$E$12)</f>
        <v/>
      </c>
      <c r="S3223" s="7">
        <f>IF($I3223=1,(P3223-MAR1!$B$13)/MAR1!$D$13,(P3223-MAR1!$C$13)/MAR1!$E$13)</f>
        <v/>
      </c>
    </row>
    <row r="3224">
      <c r="A3224" s="5" t="n">
        <v>3223</v>
      </c>
      <c r="B3224" s="5" t="n">
        <v>9</v>
      </c>
      <c r="C3224" s="5" t="n">
        <v>303</v>
      </c>
      <c r="D3224" s="5" t="n">
        <v>10</v>
      </c>
      <c r="E3224" s="5" t="n">
        <v>0.5</v>
      </c>
      <c r="F3224" s="5" t="n">
        <v>23.7</v>
      </c>
      <c r="G3224" s="5" t="n">
        <v>15.5</v>
      </c>
      <c r="H3224" s="5" t="n">
        <v>8.69</v>
      </c>
      <c r="I3224" s="6">
        <f>IF(E3224&gt;=Markov!$B$3,1,0)</f>
        <v/>
      </c>
      <c r="J3224" s="6">
        <f>I3223</f>
        <v/>
      </c>
      <c r="K3224" s="7">
        <f>MAR1!$B$5+MAR1!$C$5*COS(2*PI()*$C3224/365)+MAR1!$D$5*SIN(2*PI()*$C3224/365)</f>
        <v/>
      </c>
      <c r="L3224" s="7">
        <f>MAR1!$B$6+MAR1!$C$6*COS(2*PI()*$C3224/365)+MAR1!$D$6*SIN(2*PI()*$C3224/365)</f>
        <v/>
      </c>
      <c r="M3224" s="7">
        <f>MAR1!$B$7+MAR1!$C$7*COS(2*PI()*$C3224/365)+MAR1!$D$7*SIN(2*PI()*$C3224/365)</f>
        <v/>
      </c>
      <c r="N3224" s="7">
        <f>F3224-K3224</f>
        <v/>
      </c>
      <c r="O3224" s="7">
        <f>G3224-L3224</f>
        <v/>
      </c>
      <c r="P3224" s="7">
        <f>H3224-M3224</f>
        <v/>
      </c>
      <c r="Q3224" s="7">
        <f>IF($I3224=1,(N3224-MAR1!$B$11)/MAR1!$D$11,(N3224-MAR1!$C$11)/MAR1!$E$11)</f>
        <v/>
      </c>
      <c r="R3224" s="7">
        <f>IF($I3224=1,(O3224-MAR1!$B$12)/MAR1!$D$12,(O3224-MAR1!$C$12)/MAR1!$E$12)</f>
        <v/>
      </c>
      <c r="S3224" s="7">
        <f>IF($I3224=1,(P3224-MAR1!$B$13)/MAR1!$D$13,(P3224-MAR1!$C$13)/MAR1!$E$13)</f>
        <v/>
      </c>
    </row>
    <row r="3225">
      <c r="A3225" s="5" t="n">
        <v>3224</v>
      </c>
      <c r="B3225" s="5" t="n">
        <v>9</v>
      </c>
      <c r="C3225" s="5" t="n">
        <v>304</v>
      </c>
      <c r="D3225" s="5" t="n">
        <v>10</v>
      </c>
      <c r="E3225" s="5" t="n">
        <v>9.6</v>
      </c>
      <c r="F3225" s="5" t="n">
        <v>25.2</v>
      </c>
      <c r="G3225" s="5" t="n">
        <v>14.9</v>
      </c>
      <c r="H3225" s="5" t="n">
        <v>12.86</v>
      </c>
      <c r="I3225" s="6">
        <f>IF(E3225&gt;=Markov!$B$3,1,0)</f>
        <v/>
      </c>
      <c r="J3225" s="6">
        <f>I3224</f>
        <v/>
      </c>
      <c r="K3225" s="7">
        <f>MAR1!$B$5+MAR1!$C$5*COS(2*PI()*$C3225/365)+MAR1!$D$5*SIN(2*PI()*$C3225/365)</f>
        <v/>
      </c>
      <c r="L3225" s="7">
        <f>MAR1!$B$6+MAR1!$C$6*COS(2*PI()*$C3225/365)+MAR1!$D$6*SIN(2*PI()*$C3225/365)</f>
        <v/>
      </c>
      <c r="M3225" s="7">
        <f>MAR1!$B$7+MAR1!$C$7*COS(2*PI()*$C3225/365)+MAR1!$D$7*SIN(2*PI()*$C3225/365)</f>
        <v/>
      </c>
      <c r="N3225" s="7">
        <f>F3225-K3225</f>
        <v/>
      </c>
      <c r="O3225" s="7">
        <f>G3225-L3225</f>
        <v/>
      </c>
      <c r="P3225" s="7">
        <f>H3225-M3225</f>
        <v/>
      </c>
      <c r="Q3225" s="7">
        <f>IF($I3225=1,(N3225-MAR1!$B$11)/MAR1!$D$11,(N3225-MAR1!$C$11)/MAR1!$E$11)</f>
        <v/>
      </c>
      <c r="R3225" s="7">
        <f>IF($I3225=1,(O3225-MAR1!$B$12)/MAR1!$D$12,(O3225-MAR1!$C$12)/MAR1!$E$12)</f>
        <v/>
      </c>
      <c r="S3225" s="7">
        <f>IF($I3225=1,(P3225-MAR1!$B$13)/MAR1!$D$13,(P3225-MAR1!$C$13)/MAR1!$E$13)</f>
        <v/>
      </c>
    </row>
    <row r="3226">
      <c r="A3226" s="5" t="n">
        <v>3225</v>
      </c>
      <c r="B3226" s="5" t="n">
        <v>9</v>
      </c>
      <c r="C3226" s="5" t="n">
        <v>305</v>
      </c>
      <c r="D3226" s="5" t="n">
        <v>11</v>
      </c>
      <c r="E3226" s="5" t="n">
        <v>0.3</v>
      </c>
      <c r="F3226" s="5" t="n">
        <v>26.3</v>
      </c>
      <c r="G3226" s="5" t="n">
        <v>16.5</v>
      </c>
      <c r="H3226" s="5" t="n">
        <v>10.27</v>
      </c>
      <c r="I3226" s="6">
        <f>IF(E3226&gt;=Markov!$B$3,1,0)</f>
        <v/>
      </c>
      <c r="J3226" s="6">
        <f>I3225</f>
        <v/>
      </c>
      <c r="K3226" s="7">
        <f>MAR1!$B$5+MAR1!$C$5*COS(2*PI()*$C3226/365)+MAR1!$D$5*SIN(2*PI()*$C3226/365)</f>
        <v/>
      </c>
      <c r="L3226" s="7">
        <f>MAR1!$B$6+MAR1!$C$6*COS(2*PI()*$C3226/365)+MAR1!$D$6*SIN(2*PI()*$C3226/365)</f>
        <v/>
      </c>
      <c r="M3226" s="7">
        <f>MAR1!$B$7+MAR1!$C$7*COS(2*PI()*$C3226/365)+MAR1!$D$7*SIN(2*PI()*$C3226/365)</f>
        <v/>
      </c>
      <c r="N3226" s="7">
        <f>F3226-K3226</f>
        <v/>
      </c>
      <c r="O3226" s="7">
        <f>G3226-L3226</f>
        <v/>
      </c>
      <c r="P3226" s="7">
        <f>H3226-M3226</f>
        <v/>
      </c>
      <c r="Q3226" s="7">
        <f>IF($I3226=1,(N3226-MAR1!$B$11)/MAR1!$D$11,(N3226-MAR1!$C$11)/MAR1!$E$11)</f>
        <v/>
      </c>
      <c r="R3226" s="7">
        <f>IF($I3226=1,(O3226-MAR1!$B$12)/MAR1!$D$12,(O3226-MAR1!$C$12)/MAR1!$E$12)</f>
        <v/>
      </c>
      <c r="S3226" s="7">
        <f>IF($I3226=1,(P3226-MAR1!$B$13)/MAR1!$D$13,(P3226-MAR1!$C$13)/MAR1!$E$13)</f>
        <v/>
      </c>
    </row>
    <row r="3227">
      <c r="A3227" s="5" t="n">
        <v>3226</v>
      </c>
      <c r="B3227" s="5" t="n">
        <v>9</v>
      </c>
      <c r="C3227" s="5" t="n">
        <v>306</v>
      </c>
      <c r="D3227" s="5" t="n">
        <v>11</v>
      </c>
      <c r="E3227" s="5" t="n">
        <v>0</v>
      </c>
      <c r="F3227" s="5" t="n">
        <v>27.7</v>
      </c>
      <c r="G3227" s="5" t="n">
        <v>16.7</v>
      </c>
      <c r="H3227" s="5" t="n">
        <v>15.07</v>
      </c>
      <c r="I3227" s="6">
        <f>IF(E3227&gt;=Markov!$B$3,1,0)</f>
        <v/>
      </c>
      <c r="J3227" s="6">
        <f>I3226</f>
        <v/>
      </c>
      <c r="K3227" s="7">
        <f>MAR1!$B$5+MAR1!$C$5*COS(2*PI()*$C3227/365)+MAR1!$D$5*SIN(2*PI()*$C3227/365)</f>
        <v/>
      </c>
      <c r="L3227" s="7">
        <f>MAR1!$B$6+MAR1!$C$6*COS(2*PI()*$C3227/365)+MAR1!$D$6*SIN(2*PI()*$C3227/365)</f>
        <v/>
      </c>
      <c r="M3227" s="7">
        <f>MAR1!$B$7+MAR1!$C$7*COS(2*PI()*$C3227/365)+MAR1!$D$7*SIN(2*PI()*$C3227/365)</f>
        <v/>
      </c>
      <c r="N3227" s="7">
        <f>F3227-K3227</f>
        <v/>
      </c>
      <c r="O3227" s="7">
        <f>G3227-L3227</f>
        <v/>
      </c>
      <c r="P3227" s="7">
        <f>H3227-M3227</f>
        <v/>
      </c>
      <c r="Q3227" s="7">
        <f>IF($I3227=1,(N3227-MAR1!$B$11)/MAR1!$D$11,(N3227-MAR1!$C$11)/MAR1!$E$11)</f>
        <v/>
      </c>
      <c r="R3227" s="7">
        <f>IF($I3227=1,(O3227-MAR1!$B$12)/MAR1!$D$12,(O3227-MAR1!$C$12)/MAR1!$E$12)</f>
        <v/>
      </c>
      <c r="S3227" s="7">
        <f>IF($I3227=1,(P3227-MAR1!$B$13)/MAR1!$D$13,(P3227-MAR1!$C$13)/MAR1!$E$13)</f>
        <v/>
      </c>
    </row>
    <row r="3228">
      <c r="A3228" s="5" t="n">
        <v>3227</v>
      </c>
      <c r="B3228" s="5" t="n">
        <v>9</v>
      </c>
      <c r="C3228" s="5" t="n">
        <v>307</v>
      </c>
      <c r="D3228" s="5" t="n">
        <v>11</v>
      </c>
      <c r="E3228" s="5" t="n">
        <v>0</v>
      </c>
      <c r="F3228" s="5" t="n">
        <v>29.6</v>
      </c>
      <c r="G3228" s="5" t="n">
        <v>17.5</v>
      </c>
      <c r="H3228" s="5" t="n">
        <v>21.63</v>
      </c>
      <c r="I3228" s="6">
        <f>IF(E3228&gt;=Markov!$B$3,1,0)</f>
        <v/>
      </c>
      <c r="J3228" s="6">
        <f>I3227</f>
        <v/>
      </c>
      <c r="K3228" s="7">
        <f>MAR1!$B$5+MAR1!$C$5*COS(2*PI()*$C3228/365)+MAR1!$D$5*SIN(2*PI()*$C3228/365)</f>
        <v/>
      </c>
      <c r="L3228" s="7">
        <f>MAR1!$B$6+MAR1!$C$6*COS(2*PI()*$C3228/365)+MAR1!$D$6*SIN(2*PI()*$C3228/365)</f>
        <v/>
      </c>
      <c r="M3228" s="7">
        <f>MAR1!$B$7+MAR1!$C$7*COS(2*PI()*$C3228/365)+MAR1!$D$7*SIN(2*PI()*$C3228/365)</f>
        <v/>
      </c>
      <c r="N3228" s="7">
        <f>F3228-K3228</f>
        <v/>
      </c>
      <c r="O3228" s="7">
        <f>G3228-L3228</f>
        <v/>
      </c>
      <c r="P3228" s="7">
        <f>H3228-M3228</f>
        <v/>
      </c>
      <c r="Q3228" s="7">
        <f>IF($I3228=1,(N3228-MAR1!$B$11)/MAR1!$D$11,(N3228-MAR1!$C$11)/MAR1!$E$11)</f>
        <v/>
      </c>
      <c r="R3228" s="7">
        <f>IF($I3228=1,(O3228-MAR1!$B$12)/MAR1!$D$12,(O3228-MAR1!$C$12)/MAR1!$E$12)</f>
        <v/>
      </c>
      <c r="S3228" s="7">
        <f>IF($I3228=1,(P3228-MAR1!$B$13)/MAR1!$D$13,(P3228-MAR1!$C$13)/MAR1!$E$13)</f>
        <v/>
      </c>
    </row>
    <row r="3229">
      <c r="A3229" s="5" t="n">
        <v>3228</v>
      </c>
      <c r="B3229" s="5" t="n">
        <v>9</v>
      </c>
      <c r="C3229" s="5" t="n">
        <v>308</v>
      </c>
      <c r="D3229" s="5" t="n">
        <v>11</v>
      </c>
      <c r="E3229" s="5" t="n">
        <v>0</v>
      </c>
      <c r="F3229" s="5" t="n">
        <v>28.7</v>
      </c>
      <c r="G3229" s="5" t="n">
        <v>15.6</v>
      </c>
      <c r="H3229" s="5" t="n">
        <v>21.61</v>
      </c>
      <c r="I3229" s="6">
        <f>IF(E3229&gt;=Markov!$B$3,1,0)</f>
        <v/>
      </c>
      <c r="J3229" s="6">
        <f>I3228</f>
        <v/>
      </c>
      <c r="K3229" s="7">
        <f>MAR1!$B$5+MAR1!$C$5*COS(2*PI()*$C3229/365)+MAR1!$D$5*SIN(2*PI()*$C3229/365)</f>
        <v/>
      </c>
      <c r="L3229" s="7">
        <f>MAR1!$B$6+MAR1!$C$6*COS(2*PI()*$C3229/365)+MAR1!$D$6*SIN(2*PI()*$C3229/365)</f>
        <v/>
      </c>
      <c r="M3229" s="7">
        <f>MAR1!$B$7+MAR1!$C$7*COS(2*PI()*$C3229/365)+MAR1!$D$7*SIN(2*PI()*$C3229/365)</f>
        <v/>
      </c>
      <c r="N3229" s="7">
        <f>F3229-K3229</f>
        <v/>
      </c>
      <c r="O3229" s="7">
        <f>G3229-L3229</f>
        <v/>
      </c>
      <c r="P3229" s="7">
        <f>H3229-M3229</f>
        <v/>
      </c>
      <c r="Q3229" s="7">
        <f>IF($I3229=1,(N3229-MAR1!$B$11)/MAR1!$D$11,(N3229-MAR1!$C$11)/MAR1!$E$11)</f>
        <v/>
      </c>
      <c r="R3229" s="7">
        <f>IF($I3229=1,(O3229-MAR1!$B$12)/MAR1!$D$12,(O3229-MAR1!$C$12)/MAR1!$E$12)</f>
        <v/>
      </c>
      <c r="S3229" s="7">
        <f>IF($I3229=1,(P3229-MAR1!$B$13)/MAR1!$D$13,(P3229-MAR1!$C$13)/MAR1!$E$13)</f>
        <v/>
      </c>
    </row>
    <row r="3230">
      <c r="A3230" s="5" t="n">
        <v>3229</v>
      </c>
      <c r="B3230" s="5" t="n">
        <v>9</v>
      </c>
      <c r="C3230" s="5" t="n">
        <v>309</v>
      </c>
      <c r="D3230" s="5" t="n">
        <v>11</v>
      </c>
      <c r="E3230" s="5" t="n">
        <v>0</v>
      </c>
      <c r="F3230" s="5" t="n">
        <v>26.7</v>
      </c>
      <c r="G3230" s="5" t="n">
        <v>16.4</v>
      </c>
      <c r="H3230" s="5" t="n">
        <v>13.51</v>
      </c>
      <c r="I3230" s="6">
        <f>IF(E3230&gt;=Markov!$B$3,1,0)</f>
        <v/>
      </c>
      <c r="J3230" s="6">
        <f>I3229</f>
        <v/>
      </c>
      <c r="K3230" s="7">
        <f>MAR1!$B$5+MAR1!$C$5*COS(2*PI()*$C3230/365)+MAR1!$D$5*SIN(2*PI()*$C3230/365)</f>
        <v/>
      </c>
      <c r="L3230" s="7">
        <f>MAR1!$B$6+MAR1!$C$6*COS(2*PI()*$C3230/365)+MAR1!$D$6*SIN(2*PI()*$C3230/365)</f>
        <v/>
      </c>
      <c r="M3230" s="7">
        <f>MAR1!$B$7+MAR1!$C$7*COS(2*PI()*$C3230/365)+MAR1!$D$7*SIN(2*PI()*$C3230/365)</f>
        <v/>
      </c>
      <c r="N3230" s="7">
        <f>F3230-K3230</f>
        <v/>
      </c>
      <c r="O3230" s="7">
        <f>G3230-L3230</f>
        <v/>
      </c>
      <c r="P3230" s="7">
        <f>H3230-M3230</f>
        <v/>
      </c>
      <c r="Q3230" s="7">
        <f>IF($I3230=1,(N3230-MAR1!$B$11)/MAR1!$D$11,(N3230-MAR1!$C$11)/MAR1!$E$11)</f>
        <v/>
      </c>
      <c r="R3230" s="7">
        <f>IF($I3230=1,(O3230-MAR1!$B$12)/MAR1!$D$12,(O3230-MAR1!$C$12)/MAR1!$E$12)</f>
        <v/>
      </c>
      <c r="S3230" s="7">
        <f>IF($I3230=1,(P3230-MAR1!$B$13)/MAR1!$D$13,(P3230-MAR1!$C$13)/MAR1!$E$13)</f>
        <v/>
      </c>
    </row>
    <row r="3231">
      <c r="A3231" s="5" t="n">
        <v>3230</v>
      </c>
      <c r="B3231" s="5" t="n">
        <v>9</v>
      </c>
      <c r="C3231" s="5" t="n">
        <v>310</v>
      </c>
      <c r="D3231" s="5" t="n">
        <v>11</v>
      </c>
      <c r="E3231" s="5" t="n">
        <v>0</v>
      </c>
      <c r="F3231" s="5" t="n">
        <v>28.7</v>
      </c>
      <c r="G3231" s="5" t="n">
        <v>17</v>
      </c>
      <c r="H3231" s="5" t="n">
        <v>14.35</v>
      </c>
      <c r="I3231" s="6">
        <f>IF(E3231&gt;=Markov!$B$3,1,0)</f>
        <v/>
      </c>
      <c r="J3231" s="6">
        <f>I3230</f>
        <v/>
      </c>
      <c r="K3231" s="7">
        <f>MAR1!$B$5+MAR1!$C$5*COS(2*PI()*$C3231/365)+MAR1!$D$5*SIN(2*PI()*$C3231/365)</f>
        <v/>
      </c>
      <c r="L3231" s="7">
        <f>MAR1!$B$6+MAR1!$C$6*COS(2*PI()*$C3231/365)+MAR1!$D$6*SIN(2*PI()*$C3231/365)</f>
        <v/>
      </c>
      <c r="M3231" s="7">
        <f>MAR1!$B$7+MAR1!$C$7*COS(2*PI()*$C3231/365)+MAR1!$D$7*SIN(2*PI()*$C3231/365)</f>
        <v/>
      </c>
      <c r="N3231" s="7">
        <f>F3231-K3231</f>
        <v/>
      </c>
      <c r="O3231" s="7">
        <f>G3231-L3231</f>
        <v/>
      </c>
      <c r="P3231" s="7">
        <f>H3231-M3231</f>
        <v/>
      </c>
      <c r="Q3231" s="7">
        <f>IF($I3231=1,(N3231-MAR1!$B$11)/MAR1!$D$11,(N3231-MAR1!$C$11)/MAR1!$E$11)</f>
        <v/>
      </c>
      <c r="R3231" s="7">
        <f>IF($I3231=1,(O3231-MAR1!$B$12)/MAR1!$D$12,(O3231-MAR1!$C$12)/MAR1!$E$12)</f>
        <v/>
      </c>
      <c r="S3231" s="7">
        <f>IF($I3231=1,(P3231-MAR1!$B$13)/MAR1!$D$13,(P3231-MAR1!$C$13)/MAR1!$E$13)</f>
        <v/>
      </c>
    </row>
    <row r="3232">
      <c r="A3232" s="5" t="n">
        <v>3231</v>
      </c>
      <c r="B3232" s="5" t="n">
        <v>9</v>
      </c>
      <c r="C3232" s="5" t="n">
        <v>311</v>
      </c>
      <c r="D3232" s="5" t="n">
        <v>11</v>
      </c>
      <c r="E3232" s="5" t="n">
        <v>0</v>
      </c>
      <c r="F3232" s="5" t="n">
        <v>28.2</v>
      </c>
      <c r="G3232" s="5" t="n">
        <v>16.8</v>
      </c>
      <c r="H3232" s="5" t="n">
        <v>13.43</v>
      </c>
      <c r="I3232" s="6">
        <f>IF(E3232&gt;=Markov!$B$3,1,0)</f>
        <v/>
      </c>
      <c r="J3232" s="6">
        <f>I3231</f>
        <v/>
      </c>
      <c r="K3232" s="7">
        <f>MAR1!$B$5+MAR1!$C$5*COS(2*PI()*$C3232/365)+MAR1!$D$5*SIN(2*PI()*$C3232/365)</f>
        <v/>
      </c>
      <c r="L3232" s="7">
        <f>MAR1!$B$6+MAR1!$C$6*COS(2*PI()*$C3232/365)+MAR1!$D$6*SIN(2*PI()*$C3232/365)</f>
        <v/>
      </c>
      <c r="M3232" s="7">
        <f>MAR1!$B$7+MAR1!$C$7*COS(2*PI()*$C3232/365)+MAR1!$D$7*SIN(2*PI()*$C3232/365)</f>
        <v/>
      </c>
      <c r="N3232" s="7">
        <f>F3232-K3232</f>
        <v/>
      </c>
      <c r="O3232" s="7">
        <f>G3232-L3232</f>
        <v/>
      </c>
      <c r="P3232" s="7">
        <f>H3232-M3232</f>
        <v/>
      </c>
      <c r="Q3232" s="7">
        <f>IF($I3232=1,(N3232-MAR1!$B$11)/MAR1!$D$11,(N3232-MAR1!$C$11)/MAR1!$E$11)</f>
        <v/>
      </c>
      <c r="R3232" s="7">
        <f>IF($I3232=1,(O3232-MAR1!$B$12)/MAR1!$D$12,(O3232-MAR1!$C$12)/MAR1!$E$12)</f>
        <v/>
      </c>
      <c r="S3232" s="7">
        <f>IF($I3232=1,(P3232-MAR1!$B$13)/MAR1!$D$13,(P3232-MAR1!$C$13)/MAR1!$E$13)</f>
        <v/>
      </c>
    </row>
    <row r="3233">
      <c r="A3233" s="5" t="n">
        <v>3232</v>
      </c>
      <c r="B3233" s="5" t="n">
        <v>9</v>
      </c>
      <c r="C3233" s="5" t="n">
        <v>312</v>
      </c>
      <c r="D3233" s="5" t="n">
        <v>11</v>
      </c>
      <c r="E3233" s="5" t="n">
        <v>0</v>
      </c>
      <c r="F3233" s="5" t="n">
        <v>29</v>
      </c>
      <c r="G3233" s="5" t="n">
        <v>16.9</v>
      </c>
      <c r="H3233" s="5" t="n">
        <v>12.11</v>
      </c>
      <c r="I3233" s="6">
        <f>IF(E3233&gt;=Markov!$B$3,1,0)</f>
        <v/>
      </c>
      <c r="J3233" s="6">
        <f>I3232</f>
        <v/>
      </c>
      <c r="K3233" s="7">
        <f>MAR1!$B$5+MAR1!$C$5*COS(2*PI()*$C3233/365)+MAR1!$D$5*SIN(2*PI()*$C3233/365)</f>
        <v/>
      </c>
      <c r="L3233" s="7">
        <f>MAR1!$B$6+MAR1!$C$6*COS(2*PI()*$C3233/365)+MAR1!$D$6*SIN(2*PI()*$C3233/365)</f>
        <v/>
      </c>
      <c r="M3233" s="7">
        <f>MAR1!$B$7+MAR1!$C$7*COS(2*PI()*$C3233/365)+MAR1!$D$7*SIN(2*PI()*$C3233/365)</f>
        <v/>
      </c>
      <c r="N3233" s="7">
        <f>F3233-K3233</f>
        <v/>
      </c>
      <c r="O3233" s="7">
        <f>G3233-L3233</f>
        <v/>
      </c>
      <c r="P3233" s="7">
        <f>H3233-M3233</f>
        <v/>
      </c>
      <c r="Q3233" s="7">
        <f>IF($I3233=1,(N3233-MAR1!$B$11)/MAR1!$D$11,(N3233-MAR1!$C$11)/MAR1!$E$11)</f>
        <v/>
      </c>
      <c r="R3233" s="7">
        <f>IF($I3233=1,(O3233-MAR1!$B$12)/MAR1!$D$12,(O3233-MAR1!$C$12)/MAR1!$E$12)</f>
        <v/>
      </c>
      <c r="S3233" s="7">
        <f>IF($I3233=1,(P3233-MAR1!$B$13)/MAR1!$D$13,(P3233-MAR1!$C$13)/MAR1!$E$13)</f>
        <v/>
      </c>
    </row>
    <row r="3234">
      <c r="A3234" s="5" t="n">
        <v>3233</v>
      </c>
      <c r="B3234" s="5" t="n">
        <v>9</v>
      </c>
      <c r="C3234" s="5" t="n">
        <v>313</v>
      </c>
      <c r="D3234" s="5" t="n">
        <v>11</v>
      </c>
      <c r="E3234" s="5" t="n">
        <v>0</v>
      </c>
      <c r="F3234" s="5" t="n">
        <v>29.2</v>
      </c>
      <c r="G3234" s="5" t="n">
        <v>15.7</v>
      </c>
      <c r="H3234" s="5" t="n">
        <v>16.85</v>
      </c>
      <c r="I3234" s="6">
        <f>IF(E3234&gt;=Markov!$B$3,1,0)</f>
        <v/>
      </c>
      <c r="J3234" s="6">
        <f>I3233</f>
        <v/>
      </c>
      <c r="K3234" s="7">
        <f>MAR1!$B$5+MAR1!$C$5*COS(2*PI()*$C3234/365)+MAR1!$D$5*SIN(2*PI()*$C3234/365)</f>
        <v/>
      </c>
      <c r="L3234" s="7">
        <f>MAR1!$B$6+MAR1!$C$6*COS(2*PI()*$C3234/365)+MAR1!$D$6*SIN(2*PI()*$C3234/365)</f>
        <v/>
      </c>
      <c r="M3234" s="7">
        <f>MAR1!$B$7+MAR1!$C$7*COS(2*PI()*$C3234/365)+MAR1!$D$7*SIN(2*PI()*$C3234/365)</f>
        <v/>
      </c>
      <c r="N3234" s="7">
        <f>F3234-K3234</f>
        <v/>
      </c>
      <c r="O3234" s="7">
        <f>G3234-L3234</f>
        <v/>
      </c>
      <c r="P3234" s="7">
        <f>H3234-M3234</f>
        <v/>
      </c>
      <c r="Q3234" s="7">
        <f>IF($I3234=1,(N3234-MAR1!$B$11)/MAR1!$D$11,(N3234-MAR1!$C$11)/MAR1!$E$11)</f>
        <v/>
      </c>
      <c r="R3234" s="7">
        <f>IF($I3234=1,(O3234-MAR1!$B$12)/MAR1!$D$12,(O3234-MAR1!$C$12)/MAR1!$E$12)</f>
        <v/>
      </c>
      <c r="S3234" s="7">
        <f>IF($I3234=1,(P3234-MAR1!$B$13)/MAR1!$D$13,(P3234-MAR1!$C$13)/MAR1!$E$13)</f>
        <v/>
      </c>
    </row>
    <row r="3235">
      <c r="A3235" s="5" t="n">
        <v>3234</v>
      </c>
      <c r="B3235" s="5" t="n">
        <v>9</v>
      </c>
      <c r="C3235" s="5" t="n">
        <v>314</v>
      </c>
      <c r="D3235" s="5" t="n">
        <v>11</v>
      </c>
      <c r="E3235" s="5" t="n">
        <v>0</v>
      </c>
      <c r="F3235" s="5" t="n">
        <v>28.7</v>
      </c>
      <c r="G3235" s="5" t="n">
        <v>16.7</v>
      </c>
      <c r="H3235" s="5" t="n">
        <v>13.05</v>
      </c>
      <c r="I3235" s="6">
        <f>IF(E3235&gt;=Markov!$B$3,1,0)</f>
        <v/>
      </c>
      <c r="J3235" s="6">
        <f>I3234</f>
        <v/>
      </c>
      <c r="K3235" s="7">
        <f>MAR1!$B$5+MAR1!$C$5*COS(2*PI()*$C3235/365)+MAR1!$D$5*SIN(2*PI()*$C3235/365)</f>
        <v/>
      </c>
      <c r="L3235" s="7">
        <f>MAR1!$B$6+MAR1!$C$6*COS(2*PI()*$C3235/365)+MAR1!$D$6*SIN(2*PI()*$C3235/365)</f>
        <v/>
      </c>
      <c r="M3235" s="7">
        <f>MAR1!$B$7+MAR1!$C$7*COS(2*PI()*$C3235/365)+MAR1!$D$7*SIN(2*PI()*$C3235/365)</f>
        <v/>
      </c>
      <c r="N3235" s="7">
        <f>F3235-K3235</f>
        <v/>
      </c>
      <c r="O3235" s="7">
        <f>G3235-L3235</f>
        <v/>
      </c>
      <c r="P3235" s="7">
        <f>H3235-M3235</f>
        <v/>
      </c>
      <c r="Q3235" s="7">
        <f>IF($I3235=1,(N3235-MAR1!$B$11)/MAR1!$D$11,(N3235-MAR1!$C$11)/MAR1!$E$11)</f>
        <v/>
      </c>
      <c r="R3235" s="7">
        <f>IF($I3235=1,(O3235-MAR1!$B$12)/MAR1!$D$12,(O3235-MAR1!$C$12)/MAR1!$E$12)</f>
        <v/>
      </c>
      <c r="S3235" s="7">
        <f>IF($I3235=1,(P3235-MAR1!$B$13)/MAR1!$D$13,(P3235-MAR1!$C$13)/MAR1!$E$13)</f>
        <v/>
      </c>
    </row>
    <row r="3236">
      <c r="A3236" s="5" t="n">
        <v>3235</v>
      </c>
      <c r="B3236" s="5" t="n">
        <v>9</v>
      </c>
      <c r="C3236" s="5" t="n">
        <v>315</v>
      </c>
      <c r="D3236" s="5" t="n">
        <v>11</v>
      </c>
      <c r="E3236" s="5" t="n">
        <v>0</v>
      </c>
      <c r="F3236" s="5" t="n">
        <v>28.3</v>
      </c>
      <c r="G3236" s="5" t="n">
        <v>16.7</v>
      </c>
      <c r="H3236" s="5" t="n">
        <v>10.95</v>
      </c>
      <c r="I3236" s="6">
        <f>IF(E3236&gt;=Markov!$B$3,1,0)</f>
        <v/>
      </c>
      <c r="J3236" s="6">
        <f>I3235</f>
        <v/>
      </c>
      <c r="K3236" s="7">
        <f>MAR1!$B$5+MAR1!$C$5*COS(2*PI()*$C3236/365)+MAR1!$D$5*SIN(2*PI()*$C3236/365)</f>
        <v/>
      </c>
      <c r="L3236" s="7">
        <f>MAR1!$B$6+MAR1!$C$6*COS(2*PI()*$C3236/365)+MAR1!$D$6*SIN(2*PI()*$C3236/365)</f>
        <v/>
      </c>
      <c r="M3236" s="7">
        <f>MAR1!$B$7+MAR1!$C$7*COS(2*PI()*$C3236/365)+MAR1!$D$7*SIN(2*PI()*$C3236/365)</f>
        <v/>
      </c>
      <c r="N3236" s="7">
        <f>F3236-K3236</f>
        <v/>
      </c>
      <c r="O3236" s="7">
        <f>G3236-L3236</f>
        <v/>
      </c>
      <c r="P3236" s="7">
        <f>H3236-M3236</f>
        <v/>
      </c>
      <c r="Q3236" s="7">
        <f>IF($I3236=1,(N3236-MAR1!$B$11)/MAR1!$D$11,(N3236-MAR1!$C$11)/MAR1!$E$11)</f>
        <v/>
      </c>
      <c r="R3236" s="7">
        <f>IF($I3236=1,(O3236-MAR1!$B$12)/MAR1!$D$12,(O3236-MAR1!$C$12)/MAR1!$E$12)</f>
        <v/>
      </c>
      <c r="S3236" s="7">
        <f>IF($I3236=1,(P3236-MAR1!$B$13)/MAR1!$D$13,(P3236-MAR1!$C$13)/MAR1!$E$13)</f>
        <v/>
      </c>
    </row>
    <row r="3237">
      <c r="A3237" s="5" t="n">
        <v>3236</v>
      </c>
      <c r="B3237" s="5" t="n">
        <v>9</v>
      </c>
      <c r="C3237" s="5" t="n">
        <v>316</v>
      </c>
      <c r="D3237" s="5" t="n">
        <v>11</v>
      </c>
      <c r="E3237" s="5" t="n">
        <v>0</v>
      </c>
      <c r="F3237" s="5" t="n">
        <v>25</v>
      </c>
      <c r="G3237" s="5" t="n">
        <v>15.2</v>
      </c>
      <c r="H3237" s="5" t="n">
        <v>14.67</v>
      </c>
      <c r="I3237" s="6">
        <f>IF(E3237&gt;=Markov!$B$3,1,0)</f>
        <v/>
      </c>
      <c r="J3237" s="6">
        <f>I3236</f>
        <v/>
      </c>
      <c r="K3237" s="7">
        <f>MAR1!$B$5+MAR1!$C$5*COS(2*PI()*$C3237/365)+MAR1!$D$5*SIN(2*PI()*$C3237/365)</f>
        <v/>
      </c>
      <c r="L3237" s="7">
        <f>MAR1!$B$6+MAR1!$C$6*COS(2*PI()*$C3237/365)+MAR1!$D$6*SIN(2*PI()*$C3237/365)</f>
        <v/>
      </c>
      <c r="M3237" s="7">
        <f>MAR1!$B$7+MAR1!$C$7*COS(2*PI()*$C3237/365)+MAR1!$D$7*SIN(2*PI()*$C3237/365)</f>
        <v/>
      </c>
      <c r="N3237" s="7">
        <f>F3237-K3237</f>
        <v/>
      </c>
      <c r="O3237" s="7">
        <f>G3237-L3237</f>
        <v/>
      </c>
      <c r="P3237" s="7">
        <f>H3237-M3237</f>
        <v/>
      </c>
      <c r="Q3237" s="7">
        <f>IF($I3237=1,(N3237-MAR1!$B$11)/MAR1!$D$11,(N3237-MAR1!$C$11)/MAR1!$E$11)</f>
        <v/>
      </c>
      <c r="R3237" s="7">
        <f>IF($I3237=1,(O3237-MAR1!$B$12)/MAR1!$D$12,(O3237-MAR1!$C$12)/MAR1!$E$12)</f>
        <v/>
      </c>
      <c r="S3237" s="7">
        <f>IF($I3237=1,(P3237-MAR1!$B$13)/MAR1!$D$13,(P3237-MAR1!$C$13)/MAR1!$E$13)</f>
        <v/>
      </c>
    </row>
    <row r="3238">
      <c r="A3238" s="5" t="n">
        <v>3237</v>
      </c>
      <c r="B3238" s="5" t="n">
        <v>9</v>
      </c>
      <c r="C3238" s="5" t="n">
        <v>317</v>
      </c>
      <c r="D3238" s="5" t="n">
        <v>11</v>
      </c>
      <c r="E3238" s="5" t="n">
        <v>0</v>
      </c>
      <c r="F3238" s="5" t="n">
        <v>26.1</v>
      </c>
      <c r="G3238" s="5" t="n">
        <v>14.3</v>
      </c>
      <c r="H3238" s="5" t="n">
        <v>15.08</v>
      </c>
      <c r="I3238" s="6">
        <f>IF(E3238&gt;=Markov!$B$3,1,0)</f>
        <v/>
      </c>
      <c r="J3238" s="6">
        <f>I3237</f>
        <v/>
      </c>
      <c r="K3238" s="7">
        <f>MAR1!$B$5+MAR1!$C$5*COS(2*PI()*$C3238/365)+MAR1!$D$5*SIN(2*PI()*$C3238/365)</f>
        <v/>
      </c>
      <c r="L3238" s="7">
        <f>MAR1!$B$6+MAR1!$C$6*COS(2*PI()*$C3238/365)+MAR1!$D$6*SIN(2*PI()*$C3238/365)</f>
        <v/>
      </c>
      <c r="M3238" s="7">
        <f>MAR1!$B$7+MAR1!$C$7*COS(2*PI()*$C3238/365)+MAR1!$D$7*SIN(2*PI()*$C3238/365)</f>
        <v/>
      </c>
      <c r="N3238" s="7">
        <f>F3238-K3238</f>
        <v/>
      </c>
      <c r="O3238" s="7">
        <f>G3238-L3238</f>
        <v/>
      </c>
      <c r="P3238" s="7">
        <f>H3238-M3238</f>
        <v/>
      </c>
      <c r="Q3238" s="7">
        <f>IF($I3238=1,(N3238-MAR1!$B$11)/MAR1!$D$11,(N3238-MAR1!$C$11)/MAR1!$E$11)</f>
        <v/>
      </c>
      <c r="R3238" s="7">
        <f>IF($I3238=1,(O3238-MAR1!$B$12)/MAR1!$D$12,(O3238-MAR1!$C$12)/MAR1!$E$12)</f>
        <v/>
      </c>
      <c r="S3238" s="7">
        <f>IF($I3238=1,(P3238-MAR1!$B$13)/MAR1!$D$13,(P3238-MAR1!$C$13)/MAR1!$E$13)</f>
        <v/>
      </c>
    </row>
    <row r="3239">
      <c r="A3239" s="5" t="n">
        <v>3238</v>
      </c>
      <c r="B3239" s="5" t="n">
        <v>9</v>
      </c>
      <c r="C3239" s="5" t="n">
        <v>318</v>
      </c>
      <c r="D3239" s="5" t="n">
        <v>11</v>
      </c>
      <c r="E3239" s="5" t="n">
        <v>0</v>
      </c>
      <c r="F3239" s="5" t="n">
        <v>29.3</v>
      </c>
      <c r="G3239" s="5" t="n">
        <v>16.3</v>
      </c>
      <c r="H3239" s="5" t="n">
        <v>13.67</v>
      </c>
      <c r="I3239" s="6">
        <f>IF(E3239&gt;=Markov!$B$3,1,0)</f>
        <v/>
      </c>
      <c r="J3239" s="6">
        <f>I3238</f>
        <v/>
      </c>
      <c r="K3239" s="7">
        <f>MAR1!$B$5+MAR1!$C$5*COS(2*PI()*$C3239/365)+MAR1!$D$5*SIN(2*PI()*$C3239/365)</f>
        <v/>
      </c>
      <c r="L3239" s="7">
        <f>MAR1!$B$6+MAR1!$C$6*COS(2*PI()*$C3239/365)+MAR1!$D$6*SIN(2*PI()*$C3239/365)</f>
        <v/>
      </c>
      <c r="M3239" s="7">
        <f>MAR1!$B$7+MAR1!$C$7*COS(2*PI()*$C3239/365)+MAR1!$D$7*SIN(2*PI()*$C3239/365)</f>
        <v/>
      </c>
      <c r="N3239" s="7">
        <f>F3239-K3239</f>
        <v/>
      </c>
      <c r="O3239" s="7">
        <f>G3239-L3239</f>
        <v/>
      </c>
      <c r="P3239" s="7">
        <f>H3239-M3239</f>
        <v/>
      </c>
      <c r="Q3239" s="7">
        <f>IF($I3239=1,(N3239-MAR1!$B$11)/MAR1!$D$11,(N3239-MAR1!$C$11)/MAR1!$E$11)</f>
        <v/>
      </c>
      <c r="R3239" s="7">
        <f>IF($I3239=1,(O3239-MAR1!$B$12)/MAR1!$D$12,(O3239-MAR1!$C$12)/MAR1!$E$12)</f>
        <v/>
      </c>
      <c r="S3239" s="7">
        <f>IF($I3239=1,(P3239-MAR1!$B$13)/MAR1!$D$13,(P3239-MAR1!$C$13)/MAR1!$E$13)</f>
        <v/>
      </c>
    </row>
    <row r="3240">
      <c r="A3240" s="5" t="n">
        <v>3239</v>
      </c>
      <c r="B3240" s="5" t="n">
        <v>9</v>
      </c>
      <c r="C3240" s="5" t="n">
        <v>319</v>
      </c>
      <c r="D3240" s="5" t="n">
        <v>11</v>
      </c>
      <c r="E3240" s="5" t="n">
        <v>0</v>
      </c>
      <c r="F3240" s="5" t="n">
        <v>32.4</v>
      </c>
      <c r="G3240" s="5" t="n">
        <v>16.7</v>
      </c>
      <c r="H3240" s="5" t="n">
        <v>9.640000000000001</v>
      </c>
      <c r="I3240" s="6">
        <f>IF(E3240&gt;=Markov!$B$3,1,0)</f>
        <v/>
      </c>
      <c r="J3240" s="6">
        <f>I3239</f>
        <v/>
      </c>
      <c r="K3240" s="7">
        <f>MAR1!$B$5+MAR1!$C$5*COS(2*PI()*$C3240/365)+MAR1!$D$5*SIN(2*PI()*$C3240/365)</f>
        <v/>
      </c>
      <c r="L3240" s="7">
        <f>MAR1!$B$6+MAR1!$C$6*COS(2*PI()*$C3240/365)+MAR1!$D$6*SIN(2*PI()*$C3240/365)</f>
        <v/>
      </c>
      <c r="M3240" s="7">
        <f>MAR1!$B$7+MAR1!$C$7*COS(2*PI()*$C3240/365)+MAR1!$D$7*SIN(2*PI()*$C3240/365)</f>
        <v/>
      </c>
      <c r="N3240" s="7">
        <f>F3240-K3240</f>
        <v/>
      </c>
      <c r="O3240" s="7">
        <f>G3240-L3240</f>
        <v/>
      </c>
      <c r="P3240" s="7">
        <f>H3240-M3240</f>
        <v/>
      </c>
      <c r="Q3240" s="7">
        <f>IF($I3240=1,(N3240-MAR1!$B$11)/MAR1!$D$11,(N3240-MAR1!$C$11)/MAR1!$E$11)</f>
        <v/>
      </c>
      <c r="R3240" s="7">
        <f>IF($I3240=1,(O3240-MAR1!$B$12)/MAR1!$D$12,(O3240-MAR1!$C$12)/MAR1!$E$12)</f>
        <v/>
      </c>
      <c r="S3240" s="7">
        <f>IF($I3240=1,(P3240-MAR1!$B$13)/MAR1!$D$13,(P3240-MAR1!$C$13)/MAR1!$E$13)</f>
        <v/>
      </c>
    </row>
    <row r="3241">
      <c r="A3241" s="5" t="n">
        <v>3240</v>
      </c>
      <c r="B3241" s="5" t="n">
        <v>9</v>
      </c>
      <c r="C3241" s="5" t="n">
        <v>320</v>
      </c>
      <c r="D3241" s="5" t="n">
        <v>11</v>
      </c>
      <c r="E3241" s="5" t="n">
        <v>0</v>
      </c>
      <c r="F3241" s="5" t="n">
        <v>33.4</v>
      </c>
      <c r="G3241" s="5" t="n">
        <v>18.4</v>
      </c>
      <c r="H3241" s="5" t="n">
        <v>13.63</v>
      </c>
      <c r="I3241" s="6">
        <f>IF(E3241&gt;=Markov!$B$3,1,0)</f>
        <v/>
      </c>
      <c r="J3241" s="6">
        <f>I3240</f>
        <v/>
      </c>
      <c r="K3241" s="7">
        <f>MAR1!$B$5+MAR1!$C$5*COS(2*PI()*$C3241/365)+MAR1!$D$5*SIN(2*PI()*$C3241/365)</f>
        <v/>
      </c>
      <c r="L3241" s="7">
        <f>MAR1!$B$6+MAR1!$C$6*COS(2*PI()*$C3241/365)+MAR1!$D$6*SIN(2*PI()*$C3241/365)</f>
        <v/>
      </c>
      <c r="M3241" s="7">
        <f>MAR1!$B$7+MAR1!$C$7*COS(2*PI()*$C3241/365)+MAR1!$D$7*SIN(2*PI()*$C3241/365)</f>
        <v/>
      </c>
      <c r="N3241" s="7">
        <f>F3241-K3241</f>
        <v/>
      </c>
      <c r="O3241" s="7">
        <f>G3241-L3241</f>
        <v/>
      </c>
      <c r="P3241" s="7">
        <f>H3241-M3241</f>
        <v/>
      </c>
      <c r="Q3241" s="7">
        <f>IF($I3241=1,(N3241-MAR1!$B$11)/MAR1!$D$11,(N3241-MAR1!$C$11)/MAR1!$E$11)</f>
        <v/>
      </c>
      <c r="R3241" s="7">
        <f>IF($I3241=1,(O3241-MAR1!$B$12)/MAR1!$D$12,(O3241-MAR1!$C$12)/MAR1!$E$12)</f>
        <v/>
      </c>
      <c r="S3241" s="7">
        <f>IF($I3241=1,(P3241-MAR1!$B$13)/MAR1!$D$13,(P3241-MAR1!$C$13)/MAR1!$E$13)</f>
        <v/>
      </c>
    </row>
    <row r="3242">
      <c r="A3242" s="5" t="n">
        <v>3241</v>
      </c>
      <c r="B3242" s="5" t="n">
        <v>9</v>
      </c>
      <c r="C3242" s="5" t="n">
        <v>321</v>
      </c>
      <c r="D3242" s="5" t="n">
        <v>11</v>
      </c>
      <c r="E3242" s="5" t="n">
        <v>0</v>
      </c>
      <c r="F3242" s="5" t="n">
        <v>31.8</v>
      </c>
      <c r="G3242" s="5" t="n">
        <v>18.3</v>
      </c>
      <c r="H3242" s="5" t="n">
        <v>17.08</v>
      </c>
      <c r="I3242" s="6">
        <f>IF(E3242&gt;=Markov!$B$3,1,0)</f>
        <v/>
      </c>
      <c r="J3242" s="6">
        <f>I3241</f>
        <v/>
      </c>
      <c r="K3242" s="7">
        <f>MAR1!$B$5+MAR1!$C$5*COS(2*PI()*$C3242/365)+MAR1!$D$5*SIN(2*PI()*$C3242/365)</f>
        <v/>
      </c>
      <c r="L3242" s="7">
        <f>MAR1!$B$6+MAR1!$C$6*COS(2*PI()*$C3242/365)+MAR1!$D$6*SIN(2*PI()*$C3242/365)</f>
        <v/>
      </c>
      <c r="M3242" s="7">
        <f>MAR1!$B$7+MAR1!$C$7*COS(2*PI()*$C3242/365)+MAR1!$D$7*SIN(2*PI()*$C3242/365)</f>
        <v/>
      </c>
      <c r="N3242" s="7">
        <f>F3242-K3242</f>
        <v/>
      </c>
      <c r="O3242" s="7">
        <f>G3242-L3242</f>
        <v/>
      </c>
      <c r="P3242" s="7">
        <f>H3242-M3242</f>
        <v/>
      </c>
      <c r="Q3242" s="7">
        <f>IF($I3242=1,(N3242-MAR1!$B$11)/MAR1!$D$11,(N3242-MAR1!$C$11)/MAR1!$E$11)</f>
        <v/>
      </c>
      <c r="R3242" s="7">
        <f>IF($I3242=1,(O3242-MAR1!$B$12)/MAR1!$D$12,(O3242-MAR1!$C$12)/MAR1!$E$12)</f>
        <v/>
      </c>
      <c r="S3242" s="7">
        <f>IF($I3242=1,(P3242-MAR1!$B$13)/MAR1!$D$13,(P3242-MAR1!$C$13)/MAR1!$E$13)</f>
        <v/>
      </c>
    </row>
    <row r="3243">
      <c r="A3243" s="5" t="n">
        <v>3242</v>
      </c>
      <c r="B3243" s="5" t="n">
        <v>9</v>
      </c>
      <c r="C3243" s="5" t="n">
        <v>322</v>
      </c>
      <c r="D3243" s="5" t="n">
        <v>11</v>
      </c>
      <c r="E3243" s="5" t="n">
        <v>0</v>
      </c>
      <c r="F3243" s="5" t="n">
        <v>30.9</v>
      </c>
      <c r="G3243" s="5" t="n">
        <v>16</v>
      </c>
      <c r="H3243" s="5" t="n">
        <v>17.08</v>
      </c>
      <c r="I3243" s="6">
        <f>IF(E3243&gt;=Markov!$B$3,1,0)</f>
        <v/>
      </c>
      <c r="J3243" s="6">
        <f>I3242</f>
        <v/>
      </c>
      <c r="K3243" s="7">
        <f>MAR1!$B$5+MAR1!$C$5*COS(2*PI()*$C3243/365)+MAR1!$D$5*SIN(2*PI()*$C3243/365)</f>
        <v/>
      </c>
      <c r="L3243" s="7">
        <f>MAR1!$B$6+MAR1!$C$6*COS(2*PI()*$C3243/365)+MAR1!$D$6*SIN(2*PI()*$C3243/365)</f>
        <v/>
      </c>
      <c r="M3243" s="7">
        <f>MAR1!$B$7+MAR1!$C$7*COS(2*PI()*$C3243/365)+MAR1!$D$7*SIN(2*PI()*$C3243/365)</f>
        <v/>
      </c>
      <c r="N3243" s="7">
        <f>F3243-K3243</f>
        <v/>
      </c>
      <c r="O3243" s="7">
        <f>G3243-L3243</f>
        <v/>
      </c>
      <c r="P3243" s="7">
        <f>H3243-M3243</f>
        <v/>
      </c>
      <c r="Q3243" s="7">
        <f>IF($I3243=1,(N3243-MAR1!$B$11)/MAR1!$D$11,(N3243-MAR1!$C$11)/MAR1!$E$11)</f>
        <v/>
      </c>
      <c r="R3243" s="7">
        <f>IF($I3243=1,(O3243-MAR1!$B$12)/MAR1!$D$12,(O3243-MAR1!$C$12)/MAR1!$E$12)</f>
        <v/>
      </c>
      <c r="S3243" s="7">
        <f>IF($I3243=1,(P3243-MAR1!$B$13)/MAR1!$D$13,(P3243-MAR1!$C$13)/MAR1!$E$13)</f>
        <v/>
      </c>
    </row>
    <row r="3244">
      <c r="A3244" s="5" t="n">
        <v>3243</v>
      </c>
      <c r="B3244" s="5" t="n">
        <v>9</v>
      </c>
      <c r="C3244" s="5" t="n">
        <v>323</v>
      </c>
      <c r="D3244" s="5" t="n">
        <v>11</v>
      </c>
      <c r="E3244" s="5" t="n">
        <v>0</v>
      </c>
      <c r="F3244" s="5" t="n">
        <v>29.7</v>
      </c>
      <c r="G3244" s="5" t="n">
        <v>16.8</v>
      </c>
      <c r="H3244" s="5" t="n">
        <v>14.77</v>
      </c>
      <c r="I3244" s="6">
        <f>IF(E3244&gt;=Markov!$B$3,1,0)</f>
        <v/>
      </c>
      <c r="J3244" s="6">
        <f>I3243</f>
        <v/>
      </c>
      <c r="K3244" s="7">
        <f>MAR1!$B$5+MAR1!$C$5*COS(2*PI()*$C3244/365)+MAR1!$D$5*SIN(2*PI()*$C3244/365)</f>
        <v/>
      </c>
      <c r="L3244" s="7">
        <f>MAR1!$B$6+MAR1!$C$6*COS(2*PI()*$C3244/365)+MAR1!$D$6*SIN(2*PI()*$C3244/365)</f>
        <v/>
      </c>
      <c r="M3244" s="7">
        <f>MAR1!$B$7+MAR1!$C$7*COS(2*PI()*$C3244/365)+MAR1!$D$7*SIN(2*PI()*$C3244/365)</f>
        <v/>
      </c>
      <c r="N3244" s="7">
        <f>F3244-K3244</f>
        <v/>
      </c>
      <c r="O3244" s="7">
        <f>G3244-L3244</f>
        <v/>
      </c>
      <c r="P3244" s="7">
        <f>H3244-M3244</f>
        <v/>
      </c>
      <c r="Q3244" s="7">
        <f>IF($I3244=1,(N3244-MAR1!$B$11)/MAR1!$D$11,(N3244-MAR1!$C$11)/MAR1!$E$11)</f>
        <v/>
      </c>
      <c r="R3244" s="7">
        <f>IF($I3244=1,(O3244-MAR1!$B$12)/MAR1!$D$12,(O3244-MAR1!$C$12)/MAR1!$E$12)</f>
        <v/>
      </c>
      <c r="S3244" s="7">
        <f>IF($I3244=1,(P3244-MAR1!$B$13)/MAR1!$D$13,(P3244-MAR1!$C$13)/MAR1!$E$13)</f>
        <v/>
      </c>
    </row>
    <row r="3245">
      <c r="A3245" s="5" t="n">
        <v>3244</v>
      </c>
      <c r="B3245" s="5" t="n">
        <v>9</v>
      </c>
      <c r="C3245" s="5" t="n">
        <v>324</v>
      </c>
      <c r="D3245" s="5" t="n">
        <v>11</v>
      </c>
      <c r="E3245" s="5" t="n">
        <v>0</v>
      </c>
      <c r="F3245" s="5" t="n">
        <v>27.7</v>
      </c>
      <c r="G3245" s="5" t="n">
        <v>15.9</v>
      </c>
      <c r="H3245" s="5" t="n">
        <v>19.84</v>
      </c>
      <c r="I3245" s="6">
        <f>IF(E3245&gt;=Markov!$B$3,1,0)</f>
        <v/>
      </c>
      <c r="J3245" s="6">
        <f>I3244</f>
        <v/>
      </c>
      <c r="K3245" s="7">
        <f>MAR1!$B$5+MAR1!$C$5*COS(2*PI()*$C3245/365)+MAR1!$D$5*SIN(2*PI()*$C3245/365)</f>
        <v/>
      </c>
      <c r="L3245" s="7">
        <f>MAR1!$B$6+MAR1!$C$6*COS(2*PI()*$C3245/365)+MAR1!$D$6*SIN(2*PI()*$C3245/365)</f>
        <v/>
      </c>
      <c r="M3245" s="7">
        <f>MAR1!$B$7+MAR1!$C$7*COS(2*PI()*$C3245/365)+MAR1!$D$7*SIN(2*PI()*$C3245/365)</f>
        <v/>
      </c>
      <c r="N3245" s="7">
        <f>F3245-K3245</f>
        <v/>
      </c>
      <c r="O3245" s="7">
        <f>G3245-L3245</f>
        <v/>
      </c>
      <c r="P3245" s="7">
        <f>H3245-M3245</f>
        <v/>
      </c>
      <c r="Q3245" s="7">
        <f>IF($I3245=1,(N3245-MAR1!$B$11)/MAR1!$D$11,(N3245-MAR1!$C$11)/MAR1!$E$11)</f>
        <v/>
      </c>
      <c r="R3245" s="7">
        <f>IF($I3245=1,(O3245-MAR1!$B$12)/MAR1!$D$12,(O3245-MAR1!$C$12)/MAR1!$E$12)</f>
        <v/>
      </c>
      <c r="S3245" s="7">
        <f>IF($I3245=1,(P3245-MAR1!$B$13)/MAR1!$D$13,(P3245-MAR1!$C$13)/MAR1!$E$13)</f>
        <v/>
      </c>
    </row>
    <row r="3246">
      <c r="A3246" s="5" t="n">
        <v>3245</v>
      </c>
      <c r="B3246" s="5" t="n">
        <v>9</v>
      </c>
      <c r="C3246" s="5" t="n">
        <v>325</v>
      </c>
      <c r="D3246" s="5" t="n">
        <v>11</v>
      </c>
      <c r="E3246" s="5" t="n">
        <v>0</v>
      </c>
      <c r="F3246" s="5" t="n">
        <v>27.4</v>
      </c>
      <c r="G3246" s="5" t="n">
        <v>15.4</v>
      </c>
      <c r="H3246" s="5" t="n">
        <v>13.9</v>
      </c>
      <c r="I3246" s="6">
        <f>IF(E3246&gt;=Markov!$B$3,1,0)</f>
        <v/>
      </c>
      <c r="J3246" s="6">
        <f>I3245</f>
        <v/>
      </c>
      <c r="K3246" s="7">
        <f>MAR1!$B$5+MAR1!$C$5*COS(2*PI()*$C3246/365)+MAR1!$D$5*SIN(2*PI()*$C3246/365)</f>
        <v/>
      </c>
      <c r="L3246" s="7">
        <f>MAR1!$B$6+MAR1!$C$6*COS(2*PI()*$C3246/365)+MAR1!$D$6*SIN(2*PI()*$C3246/365)</f>
        <v/>
      </c>
      <c r="M3246" s="7">
        <f>MAR1!$B$7+MAR1!$C$7*COS(2*PI()*$C3246/365)+MAR1!$D$7*SIN(2*PI()*$C3246/365)</f>
        <v/>
      </c>
      <c r="N3246" s="7">
        <f>F3246-K3246</f>
        <v/>
      </c>
      <c r="O3246" s="7">
        <f>G3246-L3246</f>
        <v/>
      </c>
      <c r="P3246" s="7">
        <f>H3246-M3246</f>
        <v/>
      </c>
      <c r="Q3246" s="7">
        <f>IF($I3246=1,(N3246-MAR1!$B$11)/MAR1!$D$11,(N3246-MAR1!$C$11)/MAR1!$E$11)</f>
        <v/>
      </c>
      <c r="R3246" s="7">
        <f>IF($I3246=1,(O3246-MAR1!$B$12)/MAR1!$D$12,(O3246-MAR1!$C$12)/MAR1!$E$12)</f>
        <v/>
      </c>
      <c r="S3246" s="7">
        <f>IF($I3246=1,(P3246-MAR1!$B$13)/MAR1!$D$13,(P3246-MAR1!$C$13)/MAR1!$E$13)</f>
        <v/>
      </c>
    </row>
    <row r="3247">
      <c r="A3247" s="5" t="n">
        <v>3246</v>
      </c>
      <c r="B3247" s="5" t="n">
        <v>9</v>
      </c>
      <c r="C3247" s="5" t="n">
        <v>326</v>
      </c>
      <c r="D3247" s="5" t="n">
        <v>11</v>
      </c>
      <c r="E3247" s="5" t="n">
        <v>0</v>
      </c>
      <c r="F3247" s="5" t="n">
        <v>24.4</v>
      </c>
      <c r="G3247" s="5" t="n">
        <v>13</v>
      </c>
      <c r="H3247" s="5" t="n">
        <v>17.8</v>
      </c>
      <c r="I3247" s="6">
        <f>IF(E3247&gt;=Markov!$B$3,1,0)</f>
        <v/>
      </c>
      <c r="J3247" s="6">
        <f>I3246</f>
        <v/>
      </c>
      <c r="K3247" s="7">
        <f>MAR1!$B$5+MAR1!$C$5*COS(2*PI()*$C3247/365)+MAR1!$D$5*SIN(2*PI()*$C3247/365)</f>
        <v/>
      </c>
      <c r="L3247" s="7">
        <f>MAR1!$B$6+MAR1!$C$6*COS(2*PI()*$C3247/365)+MAR1!$D$6*SIN(2*PI()*$C3247/365)</f>
        <v/>
      </c>
      <c r="M3247" s="7">
        <f>MAR1!$B$7+MAR1!$C$7*COS(2*PI()*$C3247/365)+MAR1!$D$7*SIN(2*PI()*$C3247/365)</f>
        <v/>
      </c>
      <c r="N3247" s="7">
        <f>F3247-K3247</f>
        <v/>
      </c>
      <c r="O3247" s="7">
        <f>G3247-L3247</f>
        <v/>
      </c>
      <c r="P3247" s="7">
        <f>H3247-M3247</f>
        <v/>
      </c>
      <c r="Q3247" s="7">
        <f>IF($I3247=1,(N3247-MAR1!$B$11)/MAR1!$D$11,(N3247-MAR1!$C$11)/MAR1!$E$11)</f>
        <v/>
      </c>
      <c r="R3247" s="7">
        <f>IF($I3247=1,(O3247-MAR1!$B$12)/MAR1!$D$12,(O3247-MAR1!$C$12)/MAR1!$E$12)</f>
        <v/>
      </c>
      <c r="S3247" s="7">
        <f>IF($I3247=1,(P3247-MAR1!$B$13)/MAR1!$D$13,(P3247-MAR1!$C$13)/MAR1!$E$13)</f>
        <v/>
      </c>
    </row>
    <row r="3248">
      <c r="A3248" s="5" t="n">
        <v>3247</v>
      </c>
      <c r="B3248" s="5" t="n">
        <v>9</v>
      </c>
      <c r="C3248" s="5" t="n">
        <v>327</v>
      </c>
      <c r="D3248" s="5" t="n">
        <v>11</v>
      </c>
      <c r="E3248" s="5" t="n">
        <v>0</v>
      </c>
      <c r="F3248" s="5" t="n">
        <v>25.6</v>
      </c>
      <c r="G3248" s="5" t="n">
        <v>13.3</v>
      </c>
      <c r="H3248" s="5" t="n">
        <v>17.34</v>
      </c>
      <c r="I3248" s="6">
        <f>IF(E3248&gt;=Markov!$B$3,1,0)</f>
        <v/>
      </c>
      <c r="J3248" s="6">
        <f>I3247</f>
        <v/>
      </c>
      <c r="K3248" s="7">
        <f>MAR1!$B$5+MAR1!$C$5*COS(2*PI()*$C3248/365)+MAR1!$D$5*SIN(2*PI()*$C3248/365)</f>
        <v/>
      </c>
      <c r="L3248" s="7">
        <f>MAR1!$B$6+MAR1!$C$6*COS(2*PI()*$C3248/365)+MAR1!$D$6*SIN(2*PI()*$C3248/365)</f>
        <v/>
      </c>
      <c r="M3248" s="7">
        <f>MAR1!$B$7+MAR1!$C$7*COS(2*PI()*$C3248/365)+MAR1!$D$7*SIN(2*PI()*$C3248/365)</f>
        <v/>
      </c>
      <c r="N3248" s="7">
        <f>F3248-K3248</f>
        <v/>
      </c>
      <c r="O3248" s="7">
        <f>G3248-L3248</f>
        <v/>
      </c>
      <c r="P3248" s="7">
        <f>H3248-M3248</f>
        <v/>
      </c>
      <c r="Q3248" s="7">
        <f>IF($I3248=1,(N3248-MAR1!$B$11)/MAR1!$D$11,(N3248-MAR1!$C$11)/MAR1!$E$11)</f>
        <v/>
      </c>
      <c r="R3248" s="7">
        <f>IF($I3248=1,(O3248-MAR1!$B$12)/MAR1!$D$12,(O3248-MAR1!$C$12)/MAR1!$E$12)</f>
        <v/>
      </c>
      <c r="S3248" s="7">
        <f>IF($I3248=1,(P3248-MAR1!$B$13)/MAR1!$D$13,(P3248-MAR1!$C$13)/MAR1!$E$13)</f>
        <v/>
      </c>
    </row>
    <row r="3249">
      <c r="A3249" s="5" t="n">
        <v>3248</v>
      </c>
      <c r="B3249" s="5" t="n">
        <v>9</v>
      </c>
      <c r="C3249" s="5" t="n">
        <v>328</v>
      </c>
      <c r="D3249" s="5" t="n">
        <v>11</v>
      </c>
      <c r="E3249" s="5" t="n">
        <v>0</v>
      </c>
      <c r="F3249" s="5" t="n">
        <v>27.7</v>
      </c>
      <c r="G3249" s="5" t="n">
        <v>15.6</v>
      </c>
      <c r="H3249" s="5" t="n">
        <v>16.06</v>
      </c>
      <c r="I3249" s="6">
        <f>IF(E3249&gt;=Markov!$B$3,1,0)</f>
        <v/>
      </c>
      <c r="J3249" s="6">
        <f>I3248</f>
        <v/>
      </c>
      <c r="K3249" s="7">
        <f>MAR1!$B$5+MAR1!$C$5*COS(2*PI()*$C3249/365)+MAR1!$D$5*SIN(2*PI()*$C3249/365)</f>
        <v/>
      </c>
      <c r="L3249" s="7">
        <f>MAR1!$B$6+MAR1!$C$6*COS(2*PI()*$C3249/365)+MAR1!$D$6*SIN(2*PI()*$C3249/365)</f>
        <v/>
      </c>
      <c r="M3249" s="7">
        <f>MAR1!$B$7+MAR1!$C$7*COS(2*PI()*$C3249/365)+MAR1!$D$7*SIN(2*PI()*$C3249/365)</f>
        <v/>
      </c>
      <c r="N3249" s="7">
        <f>F3249-K3249</f>
        <v/>
      </c>
      <c r="O3249" s="7">
        <f>G3249-L3249</f>
        <v/>
      </c>
      <c r="P3249" s="7">
        <f>H3249-M3249</f>
        <v/>
      </c>
      <c r="Q3249" s="7">
        <f>IF($I3249=1,(N3249-MAR1!$B$11)/MAR1!$D$11,(N3249-MAR1!$C$11)/MAR1!$E$11)</f>
        <v/>
      </c>
      <c r="R3249" s="7">
        <f>IF($I3249=1,(O3249-MAR1!$B$12)/MAR1!$D$12,(O3249-MAR1!$C$12)/MAR1!$E$12)</f>
        <v/>
      </c>
      <c r="S3249" s="7">
        <f>IF($I3249=1,(P3249-MAR1!$B$13)/MAR1!$D$13,(P3249-MAR1!$C$13)/MAR1!$E$13)</f>
        <v/>
      </c>
    </row>
    <row r="3250">
      <c r="A3250" s="5" t="n">
        <v>3249</v>
      </c>
      <c r="B3250" s="5" t="n">
        <v>9</v>
      </c>
      <c r="C3250" s="5" t="n">
        <v>329</v>
      </c>
      <c r="D3250" s="5" t="n">
        <v>11</v>
      </c>
      <c r="E3250" s="5" t="n">
        <v>0</v>
      </c>
      <c r="F3250" s="5" t="n">
        <v>27.8</v>
      </c>
      <c r="G3250" s="5" t="n">
        <v>14</v>
      </c>
      <c r="H3250" s="5" t="n">
        <v>11</v>
      </c>
      <c r="I3250" s="6">
        <f>IF(E3250&gt;=Markov!$B$3,1,0)</f>
        <v/>
      </c>
      <c r="J3250" s="6">
        <f>I3249</f>
        <v/>
      </c>
      <c r="K3250" s="7">
        <f>MAR1!$B$5+MAR1!$C$5*COS(2*PI()*$C3250/365)+MAR1!$D$5*SIN(2*PI()*$C3250/365)</f>
        <v/>
      </c>
      <c r="L3250" s="7">
        <f>MAR1!$B$6+MAR1!$C$6*COS(2*PI()*$C3250/365)+MAR1!$D$6*SIN(2*PI()*$C3250/365)</f>
        <v/>
      </c>
      <c r="M3250" s="7">
        <f>MAR1!$B$7+MAR1!$C$7*COS(2*PI()*$C3250/365)+MAR1!$D$7*SIN(2*PI()*$C3250/365)</f>
        <v/>
      </c>
      <c r="N3250" s="7">
        <f>F3250-K3250</f>
        <v/>
      </c>
      <c r="O3250" s="7">
        <f>G3250-L3250</f>
        <v/>
      </c>
      <c r="P3250" s="7">
        <f>H3250-M3250</f>
        <v/>
      </c>
      <c r="Q3250" s="7">
        <f>IF($I3250=1,(N3250-MAR1!$B$11)/MAR1!$D$11,(N3250-MAR1!$C$11)/MAR1!$E$11)</f>
        <v/>
      </c>
      <c r="R3250" s="7">
        <f>IF($I3250=1,(O3250-MAR1!$B$12)/MAR1!$D$12,(O3250-MAR1!$C$12)/MAR1!$E$12)</f>
        <v/>
      </c>
      <c r="S3250" s="7">
        <f>IF($I3250=1,(P3250-MAR1!$B$13)/MAR1!$D$13,(P3250-MAR1!$C$13)/MAR1!$E$13)</f>
        <v/>
      </c>
    </row>
    <row r="3251">
      <c r="A3251" s="5" t="n">
        <v>3250</v>
      </c>
      <c r="B3251" s="5" t="n">
        <v>9</v>
      </c>
      <c r="C3251" s="5" t="n">
        <v>330</v>
      </c>
      <c r="D3251" s="5" t="n">
        <v>11</v>
      </c>
      <c r="E3251" s="5" t="n">
        <v>0</v>
      </c>
      <c r="F3251" s="5" t="n">
        <v>27.1</v>
      </c>
      <c r="G3251" s="5" t="n">
        <v>14.8</v>
      </c>
      <c r="H3251" s="5" t="n">
        <v>14.41</v>
      </c>
      <c r="I3251" s="6">
        <f>IF(E3251&gt;=Markov!$B$3,1,0)</f>
        <v/>
      </c>
      <c r="J3251" s="6">
        <f>I3250</f>
        <v/>
      </c>
      <c r="K3251" s="7">
        <f>MAR1!$B$5+MAR1!$C$5*COS(2*PI()*$C3251/365)+MAR1!$D$5*SIN(2*PI()*$C3251/365)</f>
        <v/>
      </c>
      <c r="L3251" s="7">
        <f>MAR1!$B$6+MAR1!$C$6*COS(2*PI()*$C3251/365)+MAR1!$D$6*SIN(2*PI()*$C3251/365)</f>
        <v/>
      </c>
      <c r="M3251" s="7">
        <f>MAR1!$B$7+MAR1!$C$7*COS(2*PI()*$C3251/365)+MAR1!$D$7*SIN(2*PI()*$C3251/365)</f>
        <v/>
      </c>
      <c r="N3251" s="7">
        <f>F3251-K3251</f>
        <v/>
      </c>
      <c r="O3251" s="7">
        <f>G3251-L3251</f>
        <v/>
      </c>
      <c r="P3251" s="7">
        <f>H3251-M3251</f>
        <v/>
      </c>
      <c r="Q3251" s="7">
        <f>IF($I3251=1,(N3251-MAR1!$B$11)/MAR1!$D$11,(N3251-MAR1!$C$11)/MAR1!$E$11)</f>
        <v/>
      </c>
      <c r="R3251" s="7">
        <f>IF($I3251=1,(O3251-MAR1!$B$12)/MAR1!$D$12,(O3251-MAR1!$C$12)/MAR1!$E$12)</f>
        <v/>
      </c>
      <c r="S3251" s="7">
        <f>IF($I3251=1,(P3251-MAR1!$B$13)/MAR1!$D$13,(P3251-MAR1!$C$13)/MAR1!$E$13)</f>
        <v/>
      </c>
    </row>
    <row r="3252">
      <c r="A3252" s="5" t="n">
        <v>3251</v>
      </c>
      <c r="B3252" s="5" t="n">
        <v>9</v>
      </c>
      <c r="C3252" s="5" t="n">
        <v>331</v>
      </c>
      <c r="D3252" s="5" t="n">
        <v>11</v>
      </c>
      <c r="E3252" s="5" t="n">
        <v>0</v>
      </c>
      <c r="F3252" s="5" t="n">
        <v>26.7</v>
      </c>
      <c r="G3252" s="5" t="n">
        <v>15.2</v>
      </c>
      <c r="H3252" s="5" t="n">
        <v>13.42</v>
      </c>
      <c r="I3252" s="6">
        <f>IF(E3252&gt;=Markov!$B$3,1,0)</f>
        <v/>
      </c>
      <c r="J3252" s="6">
        <f>I3251</f>
        <v/>
      </c>
      <c r="K3252" s="7">
        <f>MAR1!$B$5+MAR1!$C$5*COS(2*PI()*$C3252/365)+MAR1!$D$5*SIN(2*PI()*$C3252/365)</f>
        <v/>
      </c>
      <c r="L3252" s="7">
        <f>MAR1!$B$6+MAR1!$C$6*COS(2*PI()*$C3252/365)+MAR1!$D$6*SIN(2*PI()*$C3252/365)</f>
        <v/>
      </c>
      <c r="M3252" s="7">
        <f>MAR1!$B$7+MAR1!$C$7*COS(2*PI()*$C3252/365)+MAR1!$D$7*SIN(2*PI()*$C3252/365)</f>
        <v/>
      </c>
      <c r="N3252" s="7">
        <f>F3252-K3252</f>
        <v/>
      </c>
      <c r="O3252" s="7">
        <f>G3252-L3252</f>
        <v/>
      </c>
      <c r="P3252" s="7">
        <f>H3252-M3252</f>
        <v/>
      </c>
      <c r="Q3252" s="7">
        <f>IF($I3252=1,(N3252-MAR1!$B$11)/MAR1!$D$11,(N3252-MAR1!$C$11)/MAR1!$E$11)</f>
        <v/>
      </c>
      <c r="R3252" s="7">
        <f>IF($I3252=1,(O3252-MAR1!$B$12)/MAR1!$D$12,(O3252-MAR1!$C$12)/MAR1!$E$12)</f>
        <v/>
      </c>
      <c r="S3252" s="7">
        <f>IF($I3252=1,(P3252-MAR1!$B$13)/MAR1!$D$13,(P3252-MAR1!$C$13)/MAR1!$E$13)</f>
        <v/>
      </c>
    </row>
    <row r="3253">
      <c r="A3253" s="5" t="n">
        <v>3252</v>
      </c>
      <c r="B3253" s="5" t="n">
        <v>9</v>
      </c>
      <c r="C3253" s="5" t="n">
        <v>332</v>
      </c>
      <c r="D3253" s="5" t="n">
        <v>11</v>
      </c>
      <c r="E3253" s="5" t="n">
        <v>0</v>
      </c>
      <c r="F3253" s="5" t="n">
        <v>28.1</v>
      </c>
      <c r="G3253" s="5" t="n">
        <v>14.4</v>
      </c>
      <c r="H3253" s="5" t="n">
        <v>12.1</v>
      </c>
      <c r="I3253" s="6">
        <f>IF(E3253&gt;=Markov!$B$3,1,0)</f>
        <v/>
      </c>
      <c r="J3253" s="6">
        <f>I3252</f>
        <v/>
      </c>
      <c r="K3253" s="7">
        <f>MAR1!$B$5+MAR1!$C$5*COS(2*PI()*$C3253/365)+MAR1!$D$5*SIN(2*PI()*$C3253/365)</f>
        <v/>
      </c>
      <c r="L3253" s="7">
        <f>MAR1!$B$6+MAR1!$C$6*COS(2*PI()*$C3253/365)+MAR1!$D$6*SIN(2*PI()*$C3253/365)</f>
        <v/>
      </c>
      <c r="M3253" s="7">
        <f>MAR1!$B$7+MAR1!$C$7*COS(2*PI()*$C3253/365)+MAR1!$D$7*SIN(2*PI()*$C3253/365)</f>
        <v/>
      </c>
      <c r="N3253" s="7">
        <f>F3253-K3253</f>
        <v/>
      </c>
      <c r="O3253" s="7">
        <f>G3253-L3253</f>
        <v/>
      </c>
      <c r="P3253" s="7">
        <f>H3253-M3253</f>
        <v/>
      </c>
      <c r="Q3253" s="7">
        <f>IF($I3253=1,(N3253-MAR1!$B$11)/MAR1!$D$11,(N3253-MAR1!$C$11)/MAR1!$E$11)</f>
        <v/>
      </c>
      <c r="R3253" s="7">
        <f>IF($I3253=1,(O3253-MAR1!$B$12)/MAR1!$D$12,(O3253-MAR1!$C$12)/MAR1!$E$12)</f>
        <v/>
      </c>
      <c r="S3253" s="7">
        <f>IF($I3253=1,(P3253-MAR1!$B$13)/MAR1!$D$13,(P3253-MAR1!$C$13)/MAR1!$E$13)</f>
        <v/>
      </c>
    </row>
    <row r="3254">
      <c r="A3254" s="5" t="n">
        <v>3253</v>
      </c>
      <c r="B3254" s="5" t="n">
        <v>9</v>
      </c>
      <c r="C3254" s="5" t="n">
        <v>333</v>
      </c>
      <c r="D3254" s="5" t="n">
        <v>11</v>
      </c>
      <c r="E3254" s="5" t="n">
        <v>0</v>
      </c>
      <c r="F3254" s="5" t="n">
        <v>26.5</v>
      </c>
      <c r="G3254" s="5" t="n">
        <v>13.9</v>
      </c>
      <c r="H3254" s="5" t="n">
        <v>10.98</v>
      </c>
      <c r="I3254" s="6">
        <f>IF(E3254&gt;=Markov!$B$3,1,0)</f>
        <v/>
      </c>
      <c r="J3254" s="6">
        <f>I3253</f>
        <v/>
      </c>
      <c r="K3254" s="7">
        <f>MAR1!$B$5+MAR1!$C$5*COS(2*PI()*$C3254/365)+MAR1!$D$5*SIN(2*PI()*$C3254/365)</f>
        <v/>
      </c>
      <c r="L3254" s="7">
        <f>MAR1!$B$6+MAR1!$C$6*COS(2*PI()*$C3254/365)+MAR1!$D$6*SIN(2*PI()*$C3254/365)</f>
        <v/>
      </c>
      <c r="M3254" s="7">
        <f>MAR1!$B$7+MAR1!$C$7*COS(2*PI()*$C3254/365)+MAR1!$D$7*SIN(2*PI()*$C3254/365)</f>
        <v/>
      </c>
      <c r="N3254" s="7">
        <f>F3254-K3254</f>
        <v/>
      </c>
      <c r="O3254" s="7">
        <f>G3254-L3254</f>
        <v/>
      </c>
      <c r="P3254" s="7">
        <f>H3254-M3254</f>
        <v/>
      </c>
      <c r="Q3254" s="7">
        <f>IF($I3254=1,(N3254-MAR1!$B$11)/MAR1!$D$11,(N3254-MAR1!$C$11)/MAR1!$E$11)</f>
        <v/>
      </c>
      <c r="R3254" s="7">
        <f>IF($I3254=1,(O3254-MAR1!$B$12)/MAR1!$D$12,(O3254-MAR1!$C$12)/MAR1!$E$12)</f>
        <v/>
      </c>
      <c r="S3254" s="7">
        <f>IF($I3254=1,(P3254-MAR1!$B$13)/MAR1!$D$13,(P3254-MAR1!$C$13)/MAR1!$E$13)</f>
        <v/>
      </c>
    </row>
    <row r="3255">
      <c r="A3255" s="5" t="n">
        <v>3254</v>
      </c>
      <c r="B3255" s="5" t="n">
        <v>9</v>
      </c>
      <c r="C3255" s="5" t="n">
        <v>334</v>
      </c>
      <c r="D3255" s="5" t="n">
        <v>11</v>
      </c>
      <c r="E3255" s="5" t="n">
        <v>0</v>
      </c>
      <c r="F3255" s="5" t="n">
        <v>27.2</v>
      </c>
      <c r="G3255" s="5" t="n">
        <v>15</v>
      </c>
      <c r="H3255" s="5" t="n">
        <v>6.89</v>
      </c>
      <c r="I3255" s="6">
        <f>IF(E3255&gt;=Markov!$B$3,1,0)</f>
        <v/>
      </c>
      <c r="J3255" s="6">
        <f>I3254</f>
        <v/>
      </c>
      <c r="K3255" s="7">
        <f>MAR1!$B$5+MAR1!$C$5*COS(2*PI()*$C3255/365)+MAR1!$D$5*SIN(2*PI()*$C3255/365)</f>
        <v/>
      </c>
      <c r="L3255" s="7">
        <f>MAR1!$B$6+MAR1!$C$6*COS(2*PI()*$C3255/365)+MAR1!$D$6*SIN(2*PI()*$C3255/365)</f>
        <v/>
      </c>
      <c r="M3255" s="7">
        <f>MAR1!$B$7+MAR1!$C$7*COS(2*PI()*$C3255/365)+MAR1!$D$7*SIN(2*PI()*$C3255/365)</f>
        <v/>
      </c>
      <c r="N3255" s="7">
        <f>F3255-K3255</f>
        <v/>
      </c>
      <c r="O3255" s="7">
        <f>G3255-L3255</f>
        <v/>
      </c>
      <c r="P3255" s="7">
        <f>H3255-M3255</f>
        <v/>
      </c>
      <c r="Q3255" s="7">
        <f>IF($I3255=1,(N3255-MAR1!$B$11)/MAR1!$D$11,(N3255-MAR1!$C$11)/MAR1!$E$11)</f>
        <v/>
      </c>
      <c r="R3255" s="7">
        <f>IF($I3255=1,(O3255-MAR1!$B$12)/MAR1!$D$12,(O3255-MAR1!$C$12)/MAR1!$E$12)</f>
        <v/>
      </c>
      <c r="S3255" s="7">
        <f>IF($I3255=1,(P3255-MAR1!$B$13)/MAR1!$D$13,(P3255-MAR1!$C$13)/MAR1!$E$13)</f>
        <v/>
      </c>
    </row>
    <row r="3256">
      <c r="A3256" s="5" t="n">
        <v>3255</v>
      </c>
      <c r="B3256" s="5" t="n">
        <v>9</v>
      </c>
      <c r="C3256" s="5" t="n">
        <v>335</v>
      </c>
      <c r="D3256" s="5" t="n">
        <v>12</v>
      </c>
      <c r="E3256" s="5" t="n">
        <v>0</v>
      </c>
      <c r="F3256" s="5" t="n">
        <v>29</v>
      </c>
      <c r="G3256" s="5" t="n">
        <v>16.2</v>
      </c>
      <c r="H3256" s="5" t="n">
        <v>11.45</v>
      </c>
      <c r="I3256" s="6">
        <f>IF(E3256&gt;=Markov!$B$3,1,0)</f>
        <v/>
      </c>
      <c r="J3256" s="6">
        <f>I3255</f>
        <v/>
      </c>
      <c r="K3256" s="7">
        <f>MAR1!$B$5+MAR1!$C$5*COS(2*PI()*$C3256/365)+MAR1!$D$5*SIN(2*PI()*$C3256/365)</f>
        <v/>
      </c>
      <c r="L3256" s="7">
        <f>MAR1!$B$6+MAR1!$C$6*COS(2*PI()*$C3256/365)+MAR1!$D$6*SIN(2*PI()*$C3256/365)</f>
        <v/>
      </c>
      <c r="M3256" s="7">
        <f>MAR1!$B$7+MAR1!$C$7*COS(2*PI()*$C3256/365)+MAR1!$D$7*SIN(2*PI()*$C3256/365)</f>
        <v/>
      </c>
      <c r="N3256" s="7">
        <f>F3256-K3256</f>
        <v/>
      </c>
      <c r="O3256" s="7">
        <f>G3256-L3256</f>
        <v/>
      </c>
      <c r="P3256" s="7">
        <f>H3256-M3256</f>
        <v/>
      </c>
      <c r="Q3256" s="7">
        <f>IF($I3256=1,(N3256-MAR1!$B$11)/MAR1!$D$11,(N3256-MAR1!$C$11)/MAR1!$E$11)</f>
        <v/>
      </c>
      <c r="R3256" s="7">
        <f>IF($I3256=1,(O3256-MAR1!$B$12)/MAR1!$D$12,(O3256-MAR1!$C$12)/MAR1!$E$12)</f>
        <v/>
      </c>
      <c r="S3256" s="7">
        <f>IF($I3256=1,(P3256-MAR1!$B$13)/MAR1!$D$13,(P3256-MAR1!$C$13)/MAR1!$E$13)</f>
        <v/>
      </c>
    </row>
    <row r="3257">
      <c r="A3257" s="5" t="n">
        <v>3256</v>
      </c>
      <c r="B3257" s="5" t="n">
        <v>9</v>
      </c>
      <c r="C3257" s="5" t="n">
        <v>336</v>
      </c>
      <c r="D3257" s="5" t="n">
        <v>12</v>
      </c>
      <c r="E3257" s="5" t="n">
        <v>0</v>
      </c>
      <c r="F3257" s="5" t="n">
        <v>25.9</v>
      </c>
      <c r="G3257" s="5" t="n">
        <v>13.4</v>
      </c>
      <c r="H3257" s="5" t="n">
        <v>16.46</v>
      </c>
      <c r="I3257" s="6">
        <f>IF(E3257&gt;=Markov!$B$3,1,0)</f>
        <v/>
      </c>
      <c r="J3257" s="6">
        <f>I3256</f>
        <v/>
      </c>
      <c r="K3257" s="7">
        <f>MAR1!$B$5+MAR1!$C$5*COS(2*PI()*$C3257/365)+MAR1!$D$5*SIN(2*PI()*$C3257/365)</f>
        <v/>
      </c>
      <c r="L3257" s="7">
        <f>MAR1!$B$6+MAR1!$C$6*COS(2*PI()*$C3257/365)+MAR1!$D$6*SIN(2*PI()*$C3257/365)</f>
        <v/>
      </c>
      <c r="M3257" s="7">
        <f>MAR1!$B$7+MAR1!$C$7*COS(2*PI()*$C3257/365)+MAR1!$D$7*SIN(2*PI()*$C3257/365)</f>
        <v/>
      </c>
      <c r="N3257" s="7">
        <f>F3257-K3257</f>
        <v/>
      </c>
      <c r="O3257" s="7">
        <f>G3257-L3257</f>
        <v/>
      </c>
      <c r="P3257" s="7">
        <f>H3257-M3257</f>
        <v/>
      </c>
      <c r="Q3257" s="7">
        <f>IF($I3257=1,(N3257-MAR1!$B$11)/MAR1!$D$11,(N3257-MAR1!$C$11)/MAR1!$E$11)</f>
        <v/>
      </c>
      <c r="R3257" s="7">
        <f>IF($I3257=1,(O3257-MAR1!$B$12)/MAR1!$D$12,(O3257-MAR1!$C$12)/MAR1!$E$12)</f>
        <v/>
      </c>
      <c r="S3257" s="7">
        <f>IF($I3257=1,(P3257-MAR1!$B$13)/MAR1!$D$13,(P3257-MAR1!$C$13)/MAR1!$E$13)</f>
        <v/>
      </c>
    </row>
    <row r="3258">
      <c r="A3258" s="5" t="n">
        <v>3257</v>
      </c>
      <c r="B3258" s="5" t="n">
        <v>9</v>
      </c>
      <c r="C3258" s="5" t="n">
        <v>337</v>
      </c>
      <c r="D3258" s="5" t="n">
        <v>12</v>
      </c>
      <c r="E3258" s="5" t="n">
        <v>0</v>
      </c>
      <c r="F3258" s="5" t="n">
        <v>27.5</v>
      </c>
      <c r="G3258" s="5" t="n">
        <v>13.7</v>
      </c>
      <c r="H3258" s="5" t="n">
        <v>12.08</v>
      </c>
      <c r="I3258" s="6">
        <f>IF(E3258&gt;=Markov!$B$3,1,0)</f>
        <v/>
      </c>
      <c r="J3258" s="6">
        <f>I3257</f>
        <v/>
      </c>
      <c r="K3258" s="7">
        <f>MAR1!$B$5+MAR1!$C$5*COS(2*PI()*$C3258/365)+MAR1!$D$5*SIN(2*PI()*$C3258/365)</f>
        <v/>
      </c>
      <c r="L3258" s="7">
        <f>MAR1!$B$6+MAR1!$C$6*COS(2*PI()*$C3258/365)+MAR1!$D$6*SIN(2*PI()*$C3258/365)</f>
        <v/>
      </c>
      <c r="M3258" s="7">
        <f>MAR1!$B$7+MAR1!$C$7*COS(2*PI()*$C3258/365)+MAR1!$D$7*SIN(2*PI()*$C3258/365)</f>
        <v/>
      </c>
      <c r="N3258" s="7">
        <f>F3258-K3258</f>
        <v/>
      </c>
      <c r="O3258" s="7">
        <f>G3258-L3258</f>
        <v/>
      </c>
      <c r="P3258" s="7">
        <f>H3258-M3258</f>
        <v/>
      </c>
      <c r="Q3258" s="7">
        <f>IF($I3258=1,(N3258-MAR1!$B$11)/MAR1!$D$11,(N3258-MAR1!$C$11)/MAR1!$E$11)</f>
        <v/>
      </c>
      <c r="R3258" s="7">
        <f>IF($I3258=1,(O3258-MAR1!$B$12)/MAR1!$D$12,(O3258-MAR1!$C$12)/MAR1!$E$12)</f>
        <v/>
      </c>
      <c r="S3258" s="7">
        <f>IF($I3258=1,(P3258-MAR1!$B$13)/MAR1!$D$13,(P3258-MAR1!$C$13)/MAR1!$E$13)</f>
        <v/>
      </c>
    </row>
    <row r="3259">
      <c r="A3259" s="5" t="n">
        <v>3258</v>
      </c>
      <c r="B3259" s="5" t="n">
        <v>9</v>
      </c>
      <c r="C3259" s="5" t="n">
        <v>338</v>
      </c>
      <c r="D3259" s="5" t="n">
        <v>12</v>
      </c>
      <c r="E3259" s="5" t="n">
        <v>0</v>
      </c>
      <c r="F3259" s="5" t="n">
        <v>29.3</v>
      </c>
      <c r="G3259" s="5" t="n">
        <v>14</v>
      </c>
      <c r="H3259" s="5" t="n">
        <v>9.550000000000001</v>
      </c>
      <c r="I3259" s="6">
        <f>IF(E3259&gt;=Markov!$B$3,1,0)</f>
        <v/>
      </c>
      <c r="J3259" s="6">
        <f>I3258</f>
        <v/>
      </c>
      <c r="K3259" s="7">
        <f>MAR1!$B$5+MAR1!$C$5*COS(2*PI()*$C3259/365)+MAR1!$D$5*SIN(2*PI()*$C3259/365)</f>
        <v/>
      </c>
      <c r="L3259" s="7">
        <f>MAR1!$B$6+MAR1!$C$6*COS(2*PI()*$C3259/365)+MAR1!$D$6*SIN(2*PI()*$C3259/365)</f>
        <v/>
      </c>
      <c r="M3259" s="7">
        <f>MAR1!$B$7+MAR1!$C$7*COS(2*PI()*$C3259/365)+MAR1!$D$7*SIN(2*PI()*$C3259/365)</f>
        <v/>
      </c>
      <c r="N3259" s="7">
        <f>F3259-K3259</f>
        <v/>
      </c>
      <c r="O3259" s="7">
        <f>G3259-L3259</f>
        <v/>
      </c>
      <c r="P3259" s="7">
        <f>H3259-M3259</f>
        <v/>
      </c>
      <c r="Q3259" s="7">
        <f>IF($I3259=1,(N3259-MAR1!$B$11)/MAR1!$D$11,(N3259-MAR1!$C$11)/MAR1!$E$11)</f>
        <v/>
      </c>
      <c r="R3259" s="7">
        <f>IF($I3259=1,(O3259-MAR1!$B$12)/MAR1!$D$12,(O3259-MAR1!$C$12)/MAR1!$E$12)</f>
        <v/>
      </c>
      <c r="S3259" s="7">
        <f>IF($I3259=1,(P3259-MAR1!$B$13)/MAR1!$D$13,(P3259-MAR1!$C$13)/MAR1!$E$13)</f>
        <v/>
      </c>
    </row>
    <row r="3260">
      <c r="A3260" s="5" t="n">
        <v>3259</v>
      </c>
      <c r="B3260" s="5" t="n">
        <v>9</v>
      </c>
      <c r="C3260" s="5" t="n">
        <v>339</v>
      </c>
      <c r="D3260" s="5" t="n">
        <v>12</v>
      </c>
      <c r="E3260" s="5" t="n">
        <v>0</v>
      </c>
      <c r="F3260" s="5" t="n">
        <v>27.6</v>
      </c>
      <c r="G3260" s="5" t="n">
        <v>13.7</v>
      </c>
      <c r="H3260" s="5" t="n">
        <v>8.07</v>
      </c>
      <c r="I3260" s="6">
        <f>IF(E3260&gt;=Markov!$B$3,1,0)</f>
        <v/>
      </c>
      <c r="J3260" s="6">
        <f>I3259</f>
        <v/>
      </c>
      <c r="K3260" s="7">
        <f>MAR1!$B$5+MAR1!$C$5*COS(2*PI()*$C3260/365)+MAR1!$D$5*SIN(2*PI()*$C3260/365)</f>
        <v/>
      </c>
      <c r="L3260" s="7">
        <f>MAR1!$B$6+MAR1!$C$6*COS(2*PI()*$C3260/365)+MAR1!$D$6*SIN(2*PI()*$C3260/365)</f>
        <v/>
      </c>
      <c r="M3260" s="7">
        <f>MAR1!$B$7+MAR1!$C$7*COS(2*PI()*$C3260/365)+MAR1!$D$7*SIN(2*PI()*$C3260/365)</f>
        <v/>
      </c>
      <c r="N3260" s="7">
        <f>F3260-K3260</f>
        <v/>
      </c>
      <c r="O3260" s="7">
        <f>G3260-L3260</f>
        <v/>
      </c>
      <c r="P3260" s="7">
        <f>H3260-M3260</f>
        <v/>
      </c>
      <c r="Q3260" s="7">
        <f>IF($I3260=1,(N3260-MAR1!$B$11)/MAR1!$D$11,(N3260-MAR1!$C$11)/MAR1!$E$11)</f>
        <v/>
      </c>
      <c r="R3260" s="7">
        <f>IF($I3260=1,(O3260-MAR1!$B$12)/MAR1!$D$12,(O3260-MAR1!$C$12)/MAR1!$E$12)</f>
        <v/>
      </c>
      <c r="S3260" s="7">
        <f>IF($I3260=1,(P3260-MAR1!$B$13)/MAR1!$D$13,(P3260-MAR1!$C$13)/MAR1!$E$13)</f>
        <v/>
      </c>
    </row>
    <row r="3261">
      <c r="A3261" s="5" t="n">
        <v>3260</v>
      </c>
      <c r="B3261" s="5" t="n">
        <v>9</v>
      </c>
      <c r="C3261" s="5" t="n">
        <v>340</v>
      </c>
      <c r="D3261" s="5" t="n">
        <v>12</v>
      </c>
      <c r="E3261" s="5" t="n">
        <v>0</v>
      </c>
      <c r="F3261" s="5" t="n">
        <v>26</v>
      </c>
      <c r="G3261" s="5" t="n">
        <v>14.1</v>
      </c>
      <c r="H3261" s="5" t="n">
        <v>10.56</v>
      </c>
      <c r="I3261" s="6">
        <f>IF(E3261&gt;=Markov!$B$3,1,0)</f>
        <v/>
      </c>
      <c r="J3261" s="6">
        <f>I3260</f>
        <v/>
      </c>
      <c r="K3261" s="7">
        <f>MAR1!$B$5+MAR1!$C$5*COS(2*PI()*$C3261/365)+MAR1!$D$5*SIN(2*PI()*$C3261/365)</f>
        <v/>
      </c>
      <c r="L3261" s="7">
        <f>MAR1!$B$6+MAR1!$C$6*COS(2*PI()*$C3261/365)+MAR1!$D$6*SIN(2*PI()*$C3261/365)</f>
        <v/>
      </c>
      <c r="M3261" s="7">
        <f>MAR1!$B$7+MAR1!$C$7*COS(2*PI()*$C3261/365)+MAR1!$D$7*SIN(2*PI()*$C3261/365)</f>
        <v/>
      </c>
      <c r="N3261" s="7">
        <f>F3261-K3261</f>
        <v/>
      </c>
      <c r="O3261" s="7">
        <f>G3261-L3261</f>
        <v/>
      </c>
      <c r="P3261" s="7">
        <f>H3261-M3261</f>
        <v/>
      </c>
      <c r="Q3261" s="7">
        <f>IF($I3261=1,(N3261-MAR1!$B$11)/MAR1!$D$11,(N3261-MAR1!$C$11)/MAR1!$E$11)</f>
        <v/>
      </c>
      <c r="R3261" s="7">
        <f>IF($I3261=1,(O3261-MAR1!$B$12)/MAR1!$D$12,(O3261-MAR1!$C$12)/MAR1!$E$12)</f>
        <v/>
      </c>
      <c r="S3261" s="7">
        <f>IF($I3261=1,(P3261-MAR1!$B$13)/MAR1!$D$13,(P3261-MAR1!$C$13)/MAR1!$E$13)</f>
        <v/>
      </c>
    </row>
    <row r="3262">
      <c r="A3262" s="5" t="n">
        <v>3261</v>
      </c>
      <c r="B3262" s="5" t="n">
        <v>9</v>
      </c>
      <c r="C3262" s="5" t="n">
        <v>341</v>
      </c>
      <c r="D3262" s="5" t="n">
        <v>12</v>
      </c>
      <c r="E3262" s="5" t="n">
        <v>0</v>
      </c>
      <c r="F3262" s="5" t="n">
        <v>27.7</v>
      </c>
      <c r="G3262" s="5" t="n">
        <v>15.2</v>
      </c>
      <c r="H3262" s="5" t="n">
        <v>9.699999999999999</v>
      </c>
      <c r="I3262" s="6">
        <f>IF(E3262&gt;=Markov!$B$3,1,0)</f>
        <v/>
      </c>
      <c r="J3262" s="6">
        <f>I3261</f>
        <v/>
      </c>
      <c r="K3262" s="7">
        <f>MAR1!$B$5+MAR1!$C$5*COS(2*PI()*$C3262/365)+MAR1!$D$5*SIN(2*PI()*$C3262/365)</f>
        <v/>
      </c>
      <c r="L3262" s="7">
        <f>MAR1!$B$6+MAR1!$C$6*COS(2*PI()*$C3262/365)+MAR1!$D$6*SIN(2*PI()*$C3262/365)</f>
        <v/>
      </c>
      <c r="M3262" s="7">
        <f>MAR1!$B$7+MAR1!$C$7*COS(2*PI()*$C3262/365)+MAR1!$D$7*SIN(2*PI()*$C3262/365)</f>
        <v/>
      </c>
      <c r="N3262" s="7">
        <f>F3262-K3262</f>
        <v/>
      </c>
      <c r="O3262" s="7">
        <f>G3262-L3262</f>
        <v/>
      </c>
      <c r="P3262" s="7">
        <f>H3262-M3262</f>
        <v/>
      </c>
      <c r="Q3262" s="7">
        <f>IF($I3262=1,(N3262-MAR1!$B$11)/MAR1!$D$11,(N3262-MAR1!$C$11)/MAR1!$E$11)</f>
        <v/>
      </c>
      <c r="R3262" s="7">
        <f>IF($I3262=1,(O3262-MAR1!$B$12)/MAR1!$D$12,(O3262-MAR1!$C$12)/MAR1!$E$12)</f>
        <v/>
      </c>
      <c r="S3262" s="7">
        <f>IF($I3262=1,(P3262-MAR1!$B$13)/MAR1!$D$13,(P3262-MAR1!$C$13)/MAR1!$E$13)</f>
        <v/>
      </c>
    </row>
    <row r="3263">
      <c r="A3263" s="5" t="n">
        <v>3262</v>
      </c>
      <c r="B3263" s="5" t="n">
        <v>9</v>
      </c>
      <c r="C3263" s="5" t="n">
        <v>342</v>
      </c>
      <c r="D3263" s="5" t="n">
        <v>12</v>
      </c>
      <c r="E3263" s="5" t="n">
        <v>0</v>
      </c>
      <c r="F3263" s="5" t="n">
        <v>27.7</v>
      </c>
      <c r="G3263" s="5" t="n">
        <v>14.7</v>
      </c>
      <c r="H3263" s="5" t="n">
        <v>11.35</v>
      </c>
      <c r="I3263" s="6">
        <f>IF(E3263&gt;=Markov!$B$3,1,0)</f>
        <v/>
      </c>
      <c r="J3263" s="6">
        <f>I3262</f>
        <v/>
      </c>
      <c r="K3263" s="7">
        <f>MAR1!$B$5+MAR1!$C$5*COS(2*PI()*$C3263/365)+MAR1!$D$5*SIN(2*PI()*$C3263/365)</f>
        <v/>
      </c>
      <c r="L3263" s="7">
        <f>MAR1!$B$6+MAR1!$C$6*COS(2*PI()*$C3263/365)+MAR1!$D$6*SIN(2*PI()*$C3263/365)</f>
        <v/>
      </c>
      <c r="M3263" s="7">
        <f>MAR1!$B$7+MAR1!$C$7*COS(2*PI()*$C3263/365)+MAR1!$D$7*SIN(2*PI()*$C3263/365)</f>
        <v/>
      </c>
      <c r="N3263" s="7">
        <f>F3263-K3263</f>
        <v/>
      </c>
      <c r="O3263" s="7">
        <f>G3263-L3263</f>
        <v/>
      </c>
      <c r="P3263" s="7">
        <f>H3263-M3263</f>
        <v/>
      </c>
      <c r="Q3263" s="7">
        <f>IF($I3263=1,(N3263-MAR1!$B$11)/MAR1!$D$11,(N3263-MAR1!$C$11)/MAR1!$E$11)</f>
        <v/>
      </c>
      <c r="R3263" s="7">
        <f>IF($I3263=1,(O3263-MAR1!$B$12)/MAR1!$D$12,(O3263-MAR1!$C$12)/MAR1!$E$12)</f>
        <v/>
      </c>
      <c r="S3263" s="7">
        <f>IF($I3263=1,(P3263-MAR1!$B$13)/MAR1!$D$13,(P3263-MAR1!$C$13)/MAR1!$E$13)</f>
        <v/>
      </c>
    </row>
    <row r="3264">
      <c r="A3264" s="5" t="n">
        <v>3263</v>
      </c>
      <c r="B3264" s="5" t="n">
        <v>9</v>
      </c>
      <c r="C3264" s="5" t="n">
        <v>343</v>
      </c>
      <c r="D3264" s="5" t="n">
        <v>12</v>
      </c>
      <c r="E3264" s="5" t="n">
        <v>0</v>
      </c>
      <c r="F3264" s="5" t="n">
        <v>31.2</v>
      </c>
      <c r="G3264" s="5" t="n">
        <v>14.9</v>
      </c>
      <c r="H3264" s="5" t="n">
        <v>10.64</v>
      </c>
      <c r="I3264" s="6">
        <f>IF(E3264&gt;=Markov!$B$3,1,0)</f>
        <v/>
      </c>
      <c r="J3264" s="6">
        <f>I3263</f>
        <v/>
      </c>
      <c r="K3264" s="7">
        <f>MAR1!$B$5+MAR1!$C$5*COS(2*PI()*$C3264/365)+MAR1!$D$5*SIN(2*PI()*$C3264/365)</f>
        <v/>
      </c>
      <c r="L3264" s="7">
        <f>MAR1!$B$6+MAR1!$C$6*COS(2*PI()*$C3264/365)+MAR1!$D$6*SIN(2*PI()*$C3264/365)</f>
        <v/>
      </c>
      <c r="M3264" s="7">
        <f>MAR1!$B$7+MAR1!$C$7*COS(2*PI()*$C3264/365)+MAR1!$D$7*SIN(2*PI()*$C3264/365)</f>
        <v/>
      </c>
      <c r="N3264" s="7">
        <f>F3264-K3264</f>
        <v/>
      </c>
      <c r="O3264" s="7">
        <f>G3264-L3264</f>
        <v/>
      </c>
      <c r="P3264" s="7">
        <f>H3264-M3264</f>
        <v/>
      </c>
      <c r="Q3264" s="7">
        <f>IF($I3264=1,(N3264-MAR1!$B$11)/MAR1!$D$11,(N3264-MAR1!$C$11)/MAR1!$E$11)</f>
        <v/>
      </c>
      <c r="R3264" s="7">
        <f>IF($I3264=1,(O3264-MAR1!$B$12)/MAR1!$D$12,(O3264-MAR1!$C$12)/MAR1!$E$12)</f>
        <v/>
      </c>
      <c r="S3264" s="7">
        <f>IF($I3264=1,(P3264-MAR1!$B$13)/MAR1!$D$13,(P3264-MAR1!$C$13)/MAR1!$E$13)</f>
        <v/>
      </c>
    </row>
    <row r="3265">
      <c r="A3265" s="5" t="n">
        <v>3264</v>
      </c>
      <c r="B3265" s="5" t="n">
        <v>9</v>
      </c>
      <c r="C3265" s="5" t="n">
        <v>344</v>
      </c>
      <c r="D3265" s="5" t="n">
        <v>12</v>
      </c>
      <c r="E3265" s="5" t="n">
        <v>0</v>
      </c>
      <c r="F3265" s="5" t="n">
        <v>29.4</v>
      </c>
      <c r="G3265" s="5" t="n">
        <v>14</v>
      </c>
      <c r="H3265" s="5" t="n">
        <v>13.48</v>
      </c>
      <c r="I3265" s="6">
        <f>IF(E3265&gt;=Markov!$B$3,1,0)</f>
        <v/>
      </c>
      <c r="J3265" s="6">
        <f>I3264</f>
        <v/>
      </c>
      <c r="K3265" s="7">
        <f>MAR1!$B$5+MAR1!$C$5*COS(2*PI()*$C3265/365)+MAR1!$D$5*SIN(2*PI()*$C3265/365)</f>
        <v/>
      </c>
      <c r="L3265" s="7">
        <f>MAR1!$B$6+MAR1!$C$6*COS(2*PI()*$C3265/365)+MAR1!$D$6*SIN(2*PI()*$C3265/365)</f>
        <v/>
      </c>
      <c r="M3265" s="7">
        <f>MAR1!$B$7+MAR1!$C$7*COS(2*PI()*$C3265/365)+MAR1!$D$7*SIN(2*PI()*$C3265/365)</f>
        <v/>
      </c>
      <c r="N3265" s="7">
        <f>F3265-K3265</f>
        <v/>
      </c>
      <c r="O3265" s="7">
        <f>G3265-L3265</f>
        <v/>
      </c>
      <c r="P3265" s="7">
        <f>H3265-M3265</f>
        <v/>
      </c>
      <c r="Q3265" s="7">
        <f>IF($I3265=1,(N3265-MAR1!$B$11)/MAR1!$D$11,(N3265-MAR1!$C$11)/MAR1!$E$11)</f>
        <v/>
      </c>
      <c r="R3265" s="7">
        <f>IF($I3265=1,(O3265-MAR1!$B$12)/MAR1!$D$12,(O3265-MAR1!$C$12)/MAR1!$E$12)</f>
        <v/>
      </c>
      <c r="S3265" s="7">
        <f>IF($I3265=1,(P3265-MAR1!$B$13)/MAR1!$D$13,(P3265-MAR1!$C$13)/MAR1!$E$13)</f>
        <v/>
      </c>
    </row>
    <row r="3266">
      <c r="A3266" s="5" t="n">
        <v>3265</v>
      </c>
      <c r="B3266" s="5" t="n">
        <v>9</v>
      </c>
      <c r="C3266" s="5" t="n">
        <v>345</v>
      </c>
      <c r="D3266" s="5" t="n">
        <v>12</v>
      </c>
      <c r="E3266" s="5" t="n">
        <v>0</v>
      </c>
      <c r="F3266" s="5" t="n">
        <v>26.9</v>
      </c>
      <c r="G3266" s="5" t="n">
        <v>14.9</v>
      </c>
      <c r="H3266" s="5" t="n">
        <v>14.75</v>
      </c>
      <c r="I3266" s="6">
        <f>IF(E3266&gt;=Markov!$B$3,1,0)</f>
        <v/>
      </c>
      <c r="J3266" s="6">
        <f>I3265</f>
        <v/>
      </c>
      <c r="K3266" s="7">
        <f>MAR1!$B$5+MAR1!$C$5*COS(2*PI()*$C3266/365)+MAR1!$D$5*SIN(2*PI()*$C3266/365)</f>
        <v/>
      </c>
      <c r="L3266" s="7">
        <f>MAR1!$B$6+MAR1!$C$6*COS(2*PI()*$C3266/365)+MAR1!$D$6*SIN(2*PI()*$C3266/365)</f>
        <v/>
      </c>
      <c r="M3266" s="7">
        <f>MAR1!$B$7+MAR1!$C$7*COS(2*PI()*$C3266/365)+MAR1!$D$7*SIN(2*PI()*$C3266/365)</f>
        <v/>
      </c>
      <c r="N3266" s="7">
        <f>F3266-K3266</f>
        <v/>
      </c>
      <c r="O3266" s="7">
        <f>G3266-L3266</f>
        <v/>
      </c>
      <c r="P3266" s="7">
        <f>H3266-M3266</f>
        <v/>
      </c>
      <c r="Q3266" s="7">
        <f>IF($I3266=1,(N3266-MAR1!$B$11)/MAR1!$D$11,(N3266-MAR1!$C$11)/MAR1!$E$11)</f>
        <v/>
      </c>
      <c r="R3266" s="7">
        <f>IF($I3266=1,(O3266-MAR1!$B$12)/MAR1!$D$12,(O3266-MAR1!$C$12)/MAR1!$E$12)</f>
        <v/>
      </c>
      <c r="S3266" s="7">
        <f>IF($I3266=1,(P3266-MAR1!$B$13)/MAR1!$D$13,(P3266-MAR1!$C$13)/MAR1!$E$13)</f>
        <v/>
      </c>
    </row>
    <row r="3267">
      <c r="A3267" s="5" t="n">
        <v>3266</v>
      </c>
      <c r="B3267" s="5" t="n">
        <v>9</v>
      </c>
      <c r="C3267" s="5" t="n">
        <v>346</v>
      </c>
      <c r="D3267" s="5" t="n">
        <v>12</v>
      </c>
      <c r="E3267" s="5" t="n">
        <v>0</v>
      </c>
      <c r="F3267" s="5" t="n">
        <v>27.3</v>
      </c>
      <c r="G3267" s="5" t="n">
        <v>13.1</v>
      </c>
      <c r="H3267" s="5" t="n">
        <v>8.869999999999999</v>
      </c>
      <c r="I3267" s="6">
        <f>IF(E3267&gt;=Markov!$B$3,1,0)</f>
        <v/>
      </c>
      <c r="J3267" s="6">
        <f>I3266</f>
        <v/>
      </c>
      <c r="K3267" s="7">
        <f>MAR1!$B$5+MAR1!$C$5*COS(2*PI()*$C3267/365)+MAR1!$D$5*SIN(2*PI()*$C3267/365)</f>
        <v/>
      </c>
      <c r="L3267" s="7">
        <f>MAR1!$B$6+MAR1!$C$6*COS(2*PI()*$C3267/365)+MAR1!$D$6*SIN(2*PI()*$C3267/365)</f>
        <v/>
      </c>
      <c r="M3267" s="7">
        <f>MAR1!$B$7+MAR1!$C$7*COS(2*PI()*$C3267/365)+MAR1!$D$7*SIN(2*PI()*$C3267/365)</f>
        <v/>
      </c>
      <c r="N3267" s="7">
        <f>F3267-K3267</f>
        <v/>
      </c>
      <c r="O3267" s="7">
        <f>G3267-L3267</f>
        <v/>
      </c>
      <c r="P3267" s="7">
        <f>H3267-M3267</f>
        <v/>
      </c>
      <c r="Q3267" s="7">
        <f>IF($I3267=1,(N3267-MAR1!$B$11)/MAR1!$D$11,(N3267-MAR1!$C$11)/MAR1!$E$11)</f>
        <v/>
      </c>
      <c r="R3267" s="7">
        <f>IF($I3267=1,(O3267-MAR1!$B$12)/MAR1!$D$12,(O3267-MAR1!$C$12)/MAR1!$E$12)</f>
        <v/>
      </c>
      <c r="S3267" s="7">
        <f>IF($I3267=1,(P3267-MAR1!$B$13)/MAR1!$D$13,(P3267-MAR1!$C$13)/MAR1!$E$13)</f>
        <v/>
      </c>
    </row>
    <row r="3268">
      <c r="A3268" s="5" t="n">
        <v>3267</v>
      </c>
      <c r="B3268" s="5" t="n">
        <v>9</v>
      </c>
      <c r="C3268" s="5" t="n">
        <v>347</v>
      </c>
      <c r="D3268" s="5" t="n">
        <v>12</v>
      </c>
      <c r="E3268" s="5" t="n">
        <v>0</v>
      </c>
      <c r="F3268" s="5" t="n">
        <v>28.1</v>
      </c>
      <c r="G3268" s="5" t="n">
        <v>16.1</v>
      </c>
      <c r="H3268" s="5" t="n">
        <v>13.33</v>
      </c>
      <c r="I3268" s="6">
        <f>IF(E3268&gt;=Markov!$B$3,1,0)</f>
        <v/>
      </c>
      <c r="J3268" s="6">
        <f>I3267</f>
        <v/>
      </c>
      <c r="K3268" s="7">
        <f>MAR1!$B$5+MAR1!$C$5*COS(2*PI()*$C3268/365)+MAR1!$D$5*SIN(2*PI()*$C3268/365)</f>
        <v/>
      </c>
      <c r="L3268" s="7">
        <f>MAR1!$B$6+MAR1!$C$6*COS(2*PI()*$C3268/365)+MAR1!$D$6*SIN(2*PI()*$C3268/365)</f>
        <v/>
      </c>
      <c r="M3268" s="7">
        <f>MAR1!$B$7+MAR1!$C$7*COS(2*PI()*$C3268/365)+MAR1!$D$7*SIN(2*PI()*$C3268/365)</f>
        <v/>
      </c>
      <c r="N3268" s="7">
        <f>F3268-K3268</f>
        <v/>
      </c>
      <c r="O3268" s="7">
        <f>G3268-L3268</f>
        <v/>
      </c>
      <c r="P3268" s="7">
        <f>H3268-M3268</f>
        <v/>
      </c>
      <c r="Q3268" s="7">
        <f>IF($I3268=1,(N3268-MAR1!$B$11)/MAR1!$D$11,(N3268-MAR1!$C$11)/MAR1!$E$11)</f>
        <v/>
      </c>
      <c r="R3268" s="7">
        <f>IF($I3268=1,(O3268-MAR1!$B$12)/MAR1!$D$12,(O3268-MAR1!$C$12)/MAR1!$E$12)</f>
        <v/>
      </c>
      <c r="S3268" s="7">
        <f>IF($I3268=1,(P3268-MAR1!$B$13)/MAR1!$D$13,(P3268-MAR1!$C$13)/MAR1!$E$13)</f>
        <v/>
      </c>
    </row>
    <row r="3269">
      <c r="A3269" s="5" t="n">
        <v>3268</v>
      </c>
      <c r="B3269" s="5" t="n">
        <v>9</v>
      </c>
      <c r="C3269" s="5" t="n">
        <v>348</v>
      </c>
      <c r="D3269" s="5" t="n">
        <v>12</v>
      </c>
      <c r="E3269" s="5" t="n">
        <v>0</v>
      </c>
      <c r="F3269" s="5" t="n">
        <v>27.9</v>
      </c>
      <c r="G3269" s="5" t="n">
        <v>12.6</v>
      </c>
      <c r="H3269" s="5" t="n">
        <v>16.6</v>
      </c>
      <c r="I3269" s="6">
        <f>IF(E3269&gt;=Markov!$B$3,1,0)</f>
        <v/>
      </c>
      <c r="J3269" s="6">
        <f>I3268</f>
        <v/>
      </c>
      <c r="K3269" s="7">
        <f>MAR1!$B$5+MAR1!$C$5*COS(2*PI()*$C3269/365)+MAR1!$D$5*SIN(2*PI()*$C3269/365)</f>
        <v/>
      </c>
      <c r="L3269" s="7">
        <f>MAR1!$B$6+MAR1!$C$6*COS(2*PI()*$C3269/365)+MAR1!$D$6*SIN(2*PI()*$C3269/365)</f>
        <v/>
      </c>
      <c r="M3269" s="7">
        <f>MAR1!$B$7+MAR1!$C$7*COS(2*PI()*$C3269/365)+MAR1!$D$7*SIN(2*PI()*$C3269/365)</f>
        <v/>
      </c>
      <c r="N3269" s="7">
        <f>F3269-K3269</f>
        <v/>
      </c>
      <c r="O3269" s="7">
        <f>G3269-L3269</f>
        <v/>
      </c>
      <c r="P3269" s="7">
        <f>H3269-M3269</f>
        <v/>
      </c>
      <c r="Q3269" s="7">
        <f>IF($I3269=1,(N3269-MAR1!$B$11)/MAR1!$D$11,(N3269-MAR1!$C$11)/MAR1!$E$11)</f>
        <v/>
      </c>
      <c r="R3269" s="7">
        <f>IF($I3269=1,(O3269-MAR1!$B$12)/MAR1!$D$12,(O3269-MAR1!$C$12)/MAR1!$E$12)</f>
        <v/>
      </c>
      <c r="S3269" s="7">
        <f>IF($I3269=1,(P3269-MAR1!$B$13)/MAR1!$D$13,(P3269-MAR1!$C$13)/MAR1!$E$13)</f>
        <v/>
      </c>
    </row>
    <row r="3270">
      <c r="A3270" s="5" t="n">
        <v>3269</v>
      </c>
      <c r="B3270" s="5" t="n">
        <v>9</v>
      </c>
      <c r="C3270" s="5" t="n">
        <v>349</v>
      </c>
      <c r="D3270" s="5" t="n">
        <v>12</v>
      </c>
      <c r="E3270" s="5" t="n">
        <v>0</v>
      </c>
      <c r="F3270" s="5" t="n">
        <v>26.7</v>
      </c>
      <c r="G3270" s="5" t="n">
        <v>13.1</v>
      </c>
      <c r="H3270" s="5" t="n">
        <v>18.05</v>
      </c>
      <c r="I3270" s="6">
        <f>IF(E3270&gt;=Markov!$B$3,1,0)</f>
        <v/>
      </c>
      <c r="J3270" s="6">
        <f>I3269</f>
        <v/>
      </c>
      <c r="K3270" s="7">
        <f>MAR1!$B$5+MAR1!$C$5*COS(2*PI()*$C3270/365)+MAR1!$D$5*SIN(2*PI()*$C3270/365)</f>
        <v/>
      </c>
      <c r="L3270" s="7">
        <f>MAR1!$B$6+MAR1!$C$6*COS(2*PI()*$C3270/365)+MAR1!$D$6*SIN(2*PI()*$C3270/365)</f>
        <v/>
      </c>
      <c r="M3270" s="7">
        <f>MAR1!$B$7+MAR1!$C$7*COS(2*PI()*$C3270/365)+MAR1!$D$7*SIN(2*PI()*$C3270/365)</f>
        <v/>
      </c>
      <c r="N3270" s="7">
        <f>F3270-K3270</f>
        <v/>
      </c>
      <c r="O3270" s="7">
        <f>G3270-L3270</f>
        <v/>
      </c>
      <c r="P3270" s="7">
        <f>H3270-M3270</f>
        <v/>
      </c>
      <c r="Q3270" s="7">
        <f>IF($I3270=1,(N3270-MAR1!$B$11)/MAR1!$D$11,(N3270-MAR1!$C$11)/MAR1!$E$11)</f>
        <v/>
      </c>
      <c r="R3270" s="7">
        <f>IF($I3270=1,(O3270-MAR1!$B$12)/MAR1!$D$12,(O3270-MAR1!$C$12)/MAR1!$E$12)</f>
        <v/>
      </c>
      <c r="S3270" s="7">
        <f>IF($I3270=1,(P3270-MAR1!$B$13)/MAR1!$D$13,(P3270-MAR1!$C$13)/MAR1!$E$13)</f>
        <v/>
      </c>
    </row>
    <row r="3271">
      <c r="A3271" s="5" t="n">
        <v>3270</v>
      </c>
      <c r="B3271" s="5" t="n">
        <v>9</v>
      </c>
      <c r="C3271" s="5" t="n">
        <v>350</v>
      </c>
      <c r="D3271" s="5" t="n">
        <v>12</v>
      </c>
      <c r="E3271" s="5" t="n">
        <v>0</v>
      </c>
      <c r="F3271" s="5" t="n">
        <v>29.7</v>
      </c>
      <c r="G3271" s="5" t="n">
        <v>14.5</v>
      </c>
      <c r="H3271" s="5" t="n">
        <v>17.67</v>
      </c>
      <c r="I3271" s="6">
        <f>IF(E3271&gt;=Markov!$B$3,1,0)</f>
        <v/>
      </c>
      <c r="J3271" s="6">
        <f>I3270</f>
        <v/>
      </c>
      <c r="K3271" s="7">
        <f>MAR1!$B$5+MAR1!$C$5*COS(2*PI()*$C3271/365)+MAR1!$D$5*SIN(2*PI()*$C3271/365)</f>
        <v/>
      </c>
      <c r="L3271" s="7">
        <f>MAR1!$B$6+MAR1!$C$6*COS(2*PI()*$C3271/365)+MAR1!$D$6*SIN(2*PI()*$C3271/365)</f>
        <v/>
      </c>
      <c r="M3271" s="7">
        <f>MAR1!$B$7+MAR1!$C$7*COS(2*PI()*$C3271/365)+MAR1!$D$7*SIN(2*PI()*$C3271/365)</f>
        <v/>
      </c>
      <c r="N3271" s="7">
        <f>F3271-K3271</f>
        <v/>
      </c>
      <c r="O3271" s="7">
        <f>G3271-L3271</f>
        <v/>
      </c>
      <c r="P3271" s="7">
        <f>H3271-M3271</f>
        <v/>
      </c>
      <c r="Q3271" s="7">
        <f>IF($I3271=1,(N3271-MAR1!$B$11)/MAR1!$D$11,(N3271-MAR1!$C$11)/MAR1!$E$11)</f>
        <v/>
      </c>
      <c r="R3271" s="7">
        <f>IF($I3271=1,(O3271-MAR1!$B$12)/MAR1!$D$12,(O3271-MAR1!$C$12)/MAR1!$E$12)</f>
        <v/>
      </c>
      <c r="S3271" s="7">
        <f>IF($I3271=1,(P3271-MAR1!$B$13)/MAR1!$D$13,(P3271-MAR1!$C$13)/MAR1!$E$13)</f>
        <v/>
      </c>
    </row>
    <row r="3272">
      <c r="A3272" s="5" t="n">
        <v>3271</v>
      </c>
      <c r="B3272" s="5" t="n">
        <v>9</v>
      </c>
      <c r="C3272" s="5" t="n">
        <v>351</v>
      </c>
      <c r="D3272" s="5" t="n">
        <v>12</v>
      </c>
      <c r="E3272" s="5" t="n">
        <v>0</v>
      </c>
      <c r="F3272" s="5" t="n">
        <v>30.9</v>
      </c>
      <c r="G3272" s="5" t="n">
        <v>13.6</v>
      </c>
      <c r="H3272" s="5" t="n">
        <v>24.05</v>
      </c>
      <c r="I3272" s="6">
        <f>IF(E3272&gt;=Markov!$B$3,1,0)</f>
        <v/>
      </c>
      <c r="J3272" s="6">
        <f>I3271</f>
        <v/>
      </c>
      <c r="K3272" s="7">
        <f>MAR1!$B$5+MAR1!$C$5*COS(2*PI()*$C3272/365)+MAR1!$D$5*SIN(2*PI()*$C3272/365)</f>
        <v/>
      </c>
      <c r="L3272" s="7">
        <f>MAR1!$B$6+MAR1!$C$6*COS(2*PI()*$C3272/365)+MAR1!$D$6*SIN(2*PI()*$C3272/365)</f>
        <v/>
      </c>
      <c r="M3272" s="7">
        <f>MAR1!$B$7+MAR1!$C$7*COS(2*PI()*$C3272/365)+MAR1!$D$7*SIN(2*PI()*$C3272/365)</f>
        <v/>
      </c>
      <c r="N3272" s="7">
        <f>F3272-K3272</f>
        <v/>
      </c>
      <c r="O3272" s="7">
        <f>G3272-L3272</f>
        <v/>
      </c>
      <c r="P3272" s="7">
        <f>H3272-M3272</f>
        <v/>
      </c>
      <c r="Q3272" s="7">
        <f>IF($I3272=1,(N3272-MAR1!$B$11)/MAR1!$D$11,(N3272-MAR1!$C$11)/MAR1!$E$11)</f>
        <v/>
      </c>
      <c r="R3272" s="7">
        <f>IF($I3272=1,(O3272-MAR1!$B$12)/MAR1!$D$12,(O3272-MAR1!$C$12)/MAR1!$E$12)</f>
        <v/>
      </c>
      <c r="S3272" s="7">
        <f>IF($I3272=1,(P3272-MAR1!$B$13)/MAR1!$D$13,(P3272-MAR1!$C$13)/MAR1!$E$13)</f>
        <v/>
      </c>
    </row>
    <row r="3273">
      <c r="A3273" s="5" t="n">
        <v>3272</v>
      </c>
      <c r="B3273" s="5" t="n">
        <v>9</v>
      </c>
      <c r="C3273" s="5" t="n">
        <v>352</v>
      </c>
      <c r="D3273" s="5" t="n">
        <v>12</v>
      </c>
      <c r="E3273" s="5" t="n">
        <v>0</v>
      </c>
      <c r="F3273" s="5" t="n">
        <v>31</v>
      </c>
      <c r="G3273" s="5" t="n">
        <v>14.5</v>
      </c>
      <c r="H3273" s="5" t="n">
        <v>13.88</v>
      </c>
      <c r="I3273" s="6">
        <f>IF(E3273&gt;=Markov!$B$3,1,0)</f>
        <v/>
      </c>
      <c r="J3273" s="6">
        <f>I3272</f>
        <v/>
      </c>
      <c r="K3273" s="7">
        <f>MAR1!$B$5+MAR1!$C$5*COS(2*PI()*$C3273/365)+MAR1!$D$5*SIN(2*PI()*$C3273/365)</f>
        <v/>
      </c>
      <c r="L3273" s="7">
        <f>MAR1!$B$6+MAR1!$C$6*COS(2*PI()*$C3273/365)+MAR1!$D$6*SIN(2*PI()*$C3273/365)</f>
        <v/>
      </c>
      <c r="M3273" s="7">
        <f>MAR1!$B$7+MAR1!$C$7*COS(2*PI()*$C3273/365)+MAR1!$D$7*SIN(2*PI()*$C3273/365)</f>
        <v/>
      </c>
      <c r="N3273" s="7">
        <f>F3273-K3273</f>
        <v/>
      </c>
      <c r="O3273" s="7">
        <f>G3273-L3273</f>
        <v/>
      </c>
      <c r="P3273" s="7">
        <f>H3273-M3273</f>
        <v/>
      </c>
      <c r="Q3273" s="7">
        <f>IF($I3273=1,(N3273-MAR1!$B$11)/MAR1!$D$11,(N3273-MAR1!$C$11)/MAR1!$E$11)</f>
        <v/>
      </c>
      <c r="R3273" s="7">
        <f>IF($I3273=1,(O3273-MAR1!$B$12)/MAR1!$D$12,(O3273-MAR1!$C$12)/MAR1!$E$12)</f>
        <v/>
      </c>
      <c r="S3273" s="7">
        <f>IF($I3273=1,(P3273-MAR1!$B$13)/MAR1!$D$13,(P3273-MAR1!$C$13)/MAR1!$E$13)</f>
        <v/>
      </c>
    </row>
    <row r="3274">
      <c r="A3274" s="5" t="n">
        <v>3273</v>
      </c>
      <c r="B3274" s="5" t="n">
        <v>9</v>
      </c>
      <c r="C3274" s="5" t="n">
        <v>353</v>
      </c>
      <c r="D3274" s="5" t="n">
        <v>12</v>
      </c>
      <c r="E3274" s="5" t="n">
        <v>0</v>
      </c>
      <c r="F3274" s="5" t="n">
        <v>31.1</v>
      </c>
      <c r="G3274" s="5" t="n">
        <v>15.2</v>
      </c>
      <c r="H3274" s="5" t="n">
        <v>13.38</v>
      </c>
      <c r="I3274" s="6">
        <f>IF(E3274&gt;=Markov!$B$3,1,0)</f>
        <v/>
      </c>
      <c r="J3274" s="6">
        <f>I3273</f>
        <v/>
      </c>
      <c r="K3274" s="7">
        <f>MAR1!$B$5+MAR1!$C$5*COS(2*PI()*$C3274/365)+MAR1!$D$5*SIN(2*PI()*$C3274/365)</f>
        <v/>
      </c>
      <c r="L3274" s="7">
        <f>MAR1!$B$6+MAR1!$C$6*COS(2*PI()*$C3274/365)+MAR1!$D$6*SIN(2*PI()*$C3274/365)</f>
        <v/>
      </c>
      <c r="M3274" s="7">
        <f>MAR1!$B$7+MAR1!$C$7*COS(2*PI()*$C3274/365)+MAR1!$D$7*SIN(2*PI()*$C3274/365)</f>
        <v/>
      </c>
      <c r="N3274" s="7">
        <f>F3274-K3274</f>
        <v/>
      </c>
      <c r="O3274" s="7">
        <f>G3274-L3274</f>
        <v/>
      </c>
      <c r="P3274" s="7">
        <f>H3274-M3274</f>
        <v/>
      </c>
      <c r="Q3274" s="7">
        <f>IF($I3274=1,(N3274-MAR1!$B$11)/MAR1!$D$11,(N3274-MAR1!$C$11)/MAR1!$E$11)</f>
        <v/>
      </c>
      <c r="R3274" s="7">
        <f>IF($I3274=1,(O3274-MAR1!$B$12)/MAR1!$D$12,(O3274-MAR1!$C$12)/MAR1!$E$12)</f>
        <v/>
      </c>
      <c r="S3274" s="7">
        <f>IF($I3274=1,(P3274-MAR1!$B$13)/MAR1!$D$13,(P3274-MAR1!$C$13)/MAR1!$E$13)</f>
        <v/>
      </c>
    </row>
    <row r="3275">
      <c r="A3275" s="5" t="n">
        <v>3274</v>
      </c>
      <c r="B3275" s="5" t="n">
        <v>9</v>
      </c>
      <c r="C3275" s="5" t="n">
        <v>354</v>
      </c>
      <c r="D3275" s="5" t="n">
        <v>12</v>
      </c>
      <c r="E3275" s="5" t="n">
        <v>0</v>
      </c>
      <c r="F3275" s="5" t="n">
        <v>32.6</v>
      </c>
      <c r="G3275" s="5" t="n">
        <v>16.4</v>
      </c>
      <c r="H3275" s="5" t="n">
        <v>11.8</v>
      </c>
      <c r="I3275" s="6">
        <f>IF(E3275&gt;=Markov!$B$3,1,0)</f>
        <v/>
      </c>
      <c r="J3275" s="6">
        <f>I3274</f>
        <v/>
      </c>
      <c r="K3275" s="7">
        <f>MAR1!$B$5+MAR1!$C$5*COS(2*PI()*$C3275/365)+MAR1!$D$5*SIN(2*PI()*$C3275/365)</f>
        <v/>
      </c>
      <c r="L3275" s="7">
        <f>MAR1!$B$6+MAR1!$C$6*COS(2*PI()*$C3275/365)+MAR1!$D$6*SIN(2*PI()*$C3275/365)</f>
        <v/>
      </c>
      <c r="M3275" s="7">
        <f>MAR1!$B$7+MAR1!$C$7*COS(2*PI()*$C3275/365)+MAR1!$D$7*SIN(2*PI()*$C3275/365)</f>
        <v/>
      </c>
      <c r="N3275" s="7">
        <f>F3275-K3275</f>
        <v/>
      </c>
      <c r="O3275" s="7">
        <f>G3275-L3275</f>
        <v/>
      </c>
      <c r="P3275" s="7">
        <f>H3275-M3275</f>
        <v/>
      </c>
      <c r="Q3275" s="7">
        <f>IF($I3275=1,(N3275-MAR1!$B$11)/MAR1!$D$11,(N3275-MAR1!$C$11)/MAR1!$E$11)</f>
        <v/>
      </c>
      <c r="R3275" s="7">
        <f>IF($I3275=1,(O3275-MAR1!$B$12)/MAR1!$D$12,(O3275-MAR1!$C$12)/MAR1!$E$12)</f>
        <v/>
      </c>
      <c r="S3275" s="7">
        <f>IF($I3275=1,(P3275-MAR1!$B$13)/MAR1!$D$13,(P3275-MAR1!$C$13)/MAR1!$E$13)</f>
        <v/>
      </c>
    </row>
    <row r="3276">
      <c r="A3276" s="5" t="n">
        <v>3275</v>
      </c>
      <c r="B3276" s="5" t="n">
        <v>9</v>
      </c>
      <c r="C3276" s="5" t="n">
        <v>355</v>
      </c>
      <c r="D3276" s="5" t="n">
        <v>12</v>
      </c>
      <c r="E3276" s="5" t="n">
        <v>0</v>
      </c>
      <c r="F3276" s="5" t="n">
        <v>32.9</v>
      </c>
      <c r="G3276" s="5" t="n">
        <v>17.6</v>
      </c>
      <c r="H3276" s="5" t="n">
        <v>12.14</v>
      </c>
      <c r="I3276" s="6">
        <f>IF(E3276&gt;=Markov!$B$3,1,0)</f>
        <v/>
      </c>
      <c r="J3276" s="6">
        <f>I3275</f>
        <v/>
      </c>
      <c r="K3276" s="7">
        <f>MAR1!$B$5+MAR1!$C$5*COS(2*PI()*$C3276/365)+MAR1!$D$5*SIN(2*PI()*$C3276/365)</f>
        <v/>
      </c>
      <c r="L3276" s="7">
        <f>MAR1!$B$6+MAR1!$C$6*COS(2*PI()*$C3276/365)+MAR1!$D$6*SIN(2*PI()*$C3276/365)</f>
        <v/>
      </c>
      <c r="M3276" s="7">
        <f>MAR1!$B$7+MAR1!$C$7*COS(2*PI()*$C3276/365)+MAR1!$D$7*SIN(2*PI()*$C3276/365)</f>
        <v/>
      </c>
      <c r="N3276" s="7">
        <f>F3276-K3276</f>
        <v/>
      </c>
      <c r="O3276" s="7">
        <f>G3276-L3276</f>
        <v/>
      </c>
      <c r="P3276" s="7">
        <f>H3276-M3276</f>
        <v/>
      </c>
      <c r="Q3276" s="7">
        <f>IF($I3276=1,(N3276-MAR1!$B$11)/MAR1!$D$11,(N3276-MAR1!$C$11)/MAR1!$E$11)</f>
        <v/>
      </c>
      <c r="R3276" s="7">
        <f>IF($I3276=1,(O3276-MAR1!$B$12)/MAR1!$D$12,(O3276-MAR1!$C$12)/MAR1!$E$12)</f>
        <v/>
      </c>
      <c r="S3276" s="7">
        <f>IF($I3276=1,(P3276-MAR1!$B$13)/MAR1!$D$13,(P3276-MAR1!$C$13)/MAR1!$E$13)</f>
        <v/>
      </c>
    </row>
    <row r="3277">
      <c r="A3277" s="5" t="n">
        <v>3276</v>
      </c>
      <c r="B3277" s="5" t="n">
        <v>9</v>
      </c>
      <c r="C3277" s="5" t="n">
        <v>356</v>
      </c>
      <c r="D3277" s="5" t="n">
        <v>12</v>
      </c>
      <c r="E3277" s="5" t="n">
        <v>0</v>
      </c>
      <c r="F3277" s="5" t="n">
        <v>32.8</v>
      </c>
      <c r="G3277" s="5" t="n">
        <v>15.8</v>
      </c>
      <c r="H3277" s="5" t="n">
        <v>15.02</v>
      </c>
      <c r="I3277" s="6">
        <f>IF(E3277&gt;=Markov!$B$3,1,0)</f>
        <v/>
      </c>
      <c r="J3277" s="6">
        <f>I3276</f>
        <v/>
      </c>
      <c r="K3277" s="7">
        <f>MAR1!$B$5+MAR1!$C$5*COS(2*PI()*$C3277/365)+MAR1!$D$5*SIN(2*PI()*$C3277/365)</f>
        <v/>
      </c>
      <c r="L3277" s="7">
        <f>MAR1!$B$6+MAR1!$C$6*COS(2*PI()*$C3277/365)+MAR1!$D$6*SIN(2*PI()*$C3277/365)</f>
        <v/>
      </c>
      <c r="M3277" s="7">
        <f>MAR1!$B$7+MAR1!$C$7*COS(2*PI()*$C3277/365)+MAR1!$D$7*SIN(2*PI()*$C3277/365)</f>
        <v/>
      </c>
      <c r="N3277" s="7">
        <f>F3277-K3277</f>
        <v/>
      </c>
      <c r="O3277" s="7">
        <f>G3277-L3277</f>
        <v/>
      </c>
      <c r="P3277" s="7">
        <f>H3277-M3277</f>
        <v/>
      </c>
      <c r="Q3277" s="7">
        <f>IF($I3277=1,(N3277-MAR1!$B$11)/MAR1!$D$11,(N3277-MAR1!$C$11)/MAR1!$E$11)</f>
        <v/>
      </c>
      <c r="R3277" s="7">
        <f>IF($I3277=1,(O3277-MAR1!$B$12)/MAR1!$D$12,(O3277-MAR1!$C$12)/MAR1!$E$12)</f>
        <v/>
      </c>
      <c r="S3277" s="7">
        <f>IF($I3277=1,(P3277-MAR1!$B$13)/MAR1!$D$13,(P3277-MAR1!$C$13)/MAR1!$E$13)</f>
        <v/>
      </c>
    </row>
    <row r="3278">
      <c r="A3278" s="5" t="n">
        <v>3277</v>
      </c>
      <c r="B3278" s="5" t="n">
        <v>9</v>
      </c>
      <c r="C3278" s="5" t="n">
        <v>357</v>
      </c>
      <c r="D3278" s="5" t="n">
        <v>12</v>
      </c>
      <c r="E3278" s="5" t="n">
        <v>0</v>
      </c>
      <c r="F3278" s="5" t="n">
        <v>32.8</v>
      </c>
      <c r="G3278" s="5" t="n">
        <v>14.9</v>
      </c>
      <c r="H3278" s="5" t="n">
        <v>14.18</v>
      </c>
      <c r="I3278" s="6">
        <f>IF(E3278&gt;=Markov!$B$3,1,0)</f>
        <v/>
      </c>
      <c r="J3278" s="6">
        <f>I3277</f>
        <v/>
      </c>
      <c r="K3278" s="7">
        <f>MAR1!$B$5+MAR1!$C$5*COS(2*PI()*$C3278/365)+MAR1!$D$5*SIN(2*PI()*$C3278/365)</f>
        <v/>
      </c>
      <c r="L3278" s="7">
        <f>MAR1!$B$6+MAR1!$C$6*COS(2*PI()*$C3278/365)+MAR1!$D$6*SIN(2*PI()*$C3278/365)</f>
        <v/>
      </c>
      <c r="M3278" s="7">
        <f>MAR1!$B$7+MAR1!$C$7*COS(2*PI()*$C3278/365)+MAR1!$D$7*SIN(2*PI()*$C3278/365)</f>
        <v/>
      </c>
      <c r="N3278" s="7">
        <f>F3278-K3278</f>
        <v/>
      </c>
      <c r="O3278" s="7">
        <f>G3278-L3278</f>
        <v/>
      </c>
      <c r="P3278" s="7">
        <f>H3278-M3278</f>
        <v/>
      </c>
      <c r="Q3278" s="7">
        <f>IF($I3278=1,(N3278-MAR1!$B$11)/MAR1!$D$11,(N3278-MAR1!$C$11)/MAR1!$E$11)</f>
        <v/>
      </c>
      <c r="R3278" s="7">
        <f>IF($I3278=1,(O3278-MAR1!$B$12)/MAR1!$D$12,(O3278-MAR1!$C$12)/MAR1!$E$12)</f>
        <v/>
      </c>
      <c r="S3278" s="7">
        <f>IF($I3278=1,(P3278-MAR1!$B$13)/MAR1!$D$13,(P3278-MAR1!$C$13)/MAR1!$E$13)</f>
        <v/>
      </c>
    </row>
    <row r="3279">
      <c r="A3279" s="5" t="n">
        <v>3278</v>
      </c>
      <c r="B3279" s="5" t="n">
        <v>9</v>
      </c>
      <c r="C3279" s="5" t="n">
        <v>358</v>
      </c>
      <c r="D3279" s="5" t="n">
        <v>12</v>
      </c>
      <c r="E3279" s="5" t="n">
        <v>0</v>
      </c>
      <c r="F3279" s="5" t="n">
        <v>34.5</v>
      </c>
      <c r="G3279" s="5" t="n">
        <v>14.7</v>
      </c>
      <c r="H3279" s="5" t="n">
        <v>18.01</v>
      </c>
      <c r="I3279" s="6">
        <f>IF(E3279&gt;=Markov!$B$3,1,0)</f>
        <v/>
      </c>
      <c r="J3279" s="6">
        <f>I3278</f>
        <v/>
      </c>
      <c r="K3279" s="7">
        <f>MAR1!$B$5+MAR1!$C$5*COS(2*PI()*$C3279/365)+MAR1!$D$5*SIN(2*PI()*$C3279/365)</f>
        <v/>
      </c>
      <c r="L3279" s="7">
        <f>MAR1!$B$6+MAR1!$C$6*COS(2*PI()*$C3279/365)+MAR1!$D$6*SIN(2*PI()*$C3279/365)</f>
        <v/>
      </c>
      <c r="M3279" s="7">
        <f>MAR1!$B$7+MAR1!$C$7*COS(2*PI()*$C3279/365)+MAR1!$D$7*SIN(2*PI()*$C3279/365)</f>
        <v/>
      </c>
      <c r="N3279" s="7">
        <f>F3279-K3279</f>
        <v/>
      </c>
      <c r="O3279" s="7">
        <f>G3279-L3279</f>
        <v/>
      </c>
      <c r="P3279" s="7">
        <f>H3279-M3279</f>
        <v/>
      </c>
      <c r="Q3279" s="7">
        <f>IF($I3279=1,(N3279-MAR1!$B$11)/MAR1!$D$11,(N3279-MAR1!$C$11)/MAR1!$E$11)</f>
        <v/>
      </c>
      <c r="R3279" s="7">
        <f>IF($I3279=1,(O3279-MAR1!$B$12)/MAR1!$D$12,(O3279-MAR1!$C$12)/MAR1!$E$12)</f>
        <v/>
      </c>
      <c r="S3279" s="7">
        <f>IF($I3279=1,(P3279-MAR1!$B$13)/MAR1!$D$13,(P3279-MAR1!$C$13)/MAR1!$E$13)</f>
        <v/>
      </c>
    </row>
    <row r="3280">
      <c r="A3280" s="5" t="n">
        <v>3279</v>
      </c>
      <c r="B3280" s="5" t="n">
        <v>9</v>
      </c>
      <c r="C3280" s="5" t="n">
        <v>359</v>
      </c>
      <c r="D3280" s="5" t="n">
        <v>12</v>
      </c>
      <c r="E3280" s="5" t="n">
        <v>0</v>
      </c>
      <c r="F3280" s="5" t="n">
        <v>33.2</v>
      </c>
      <c r="G3280" s="5" t="n">
        <v>15.1</v>
      </c>
      <c r="H3280" s="5" t="n">
        <v>16.32</v>
      </c>
      <c r="I3280" s="6">
        <f>IF(E3280&gt;=Markov!$B$3,1,0)</f>
        <v/>
      </c>
      <c r="J3280" s="6">
        <f>I3279</f>
        <v/>
      </c>
      <c r="K3280" s="7">
        <f>MAR1!$B$5+MAR1!$C$5*COS(2*PI()*$C3280/365)+MAR1!$D$5*SIN(2*PI()*$C3280/365)</f>
        <v/>
      </c>
      <c r="L3280" s="7">
        <f>MAR1!$B$6+MAR1!$C$6*COS(2*PI()*$C3280/365)+MAR1!$D$6*SIN(2*PI()*$C3280/365)</f>
        <v/>
      </c>
      <c r="M3280" s="7">
        <f>MAR1!$B$7+MAR1!$C$7*COS(2*PI()*$C3280/365)+MAR1!$D$7*SIN(2*PI()*$C3280/365)</f>
        <v/>
      </c>
      <c r="N3280" s="7">
        <f>F3280-K3280</f>
        <v/>
      </c>
      <c r="O3280" s="7">
        <f>G3280-L3280</f>
        <v/>
      </c>
      <c r="P3280" s="7">
        <f>H3280-M3280</f>
        <v/>
      </c>
      <c r="Q3280" s="7">
        <f>IF($I3280=1,(N3280-MAR1!$B$11)/MAR1!$D$11,(N3280-MAR1!$C$11)/MAR1!$E$11)</f>
        <v/>
      </c>
      <c r="R3280" s="7">
        <f>IF($I3280=1,(O3280-MAR1!$B$12)/MAR1!$D$12,(O3280-MAR1!$C$12)/MAR1!$E$12)</f>
        <v/>
      </c>
      <c r="S3280" s="7">
        <f>IF($I3280=1,(P3280-MAR1!$B$13)/MAR1!$D$13,(P3280-MAR1!$C$13)/MAR1!$E$13)</f>
        <v/>
      </c>
    </row>
    <row r="3281">
      <c r="A3281" s="5" t="n">
        <v>3280</v>
      </c>
      <c r="B3281" s="5" t="n">
        <v>9</v>
      </c>
      <c r="C3281" s="5" t="n">
        <v>360</v>
      </c>
      <c r="D3281" s="5" t="n">
        <v>12</v>
      </c>
      <c r="E3281" s="5" t="n">
        <v>0</v>
      </c>
      <c r="F3281" s="5" t="n">
        <v>30.7</v>
      </c>
      <c r="G3281" s="5" t="n">
        <v>15.9</v>
      </c>
      <c r="H3281" s="5" t="n">
        <v>14.83</v>
      </c>
      <c r="I3281" s="6">
        <f>IF(E3281&gt;=Markov!$B$3,1,0)</f>
        <v/>
      </c>
      <c r="J3281" s="6">
        <f>I3280</f>
        <v/>
      </c>
      <c r="K3281" s="7">
        <f>MAR1!$B$5+MAR1!$C$5*COS(2*PI()*$C3281/365)+MAR1!$D$5*SIN(2*PI()*$C3281/365)</f>
        <v/>
      </c>
      <c r="L3281" s="7">
        <f>MAR1!$B$6+MAR1!$C$6*COS(2*PI()*$C3281/365)+MAR1!$D$6*SIN(2*PI()*$C3281/365)</f>
        <v/>
      </c>
      <c r="M3281" s="7">
        <f>MAR1!$B$7+MAR1!$C$7*COS(2*PI()*$C3281/365)+MAR1!$D$7*SIN(2*PI()*$C3281/365)</f>
        <v/>
      </c>
      <c r="N3281" s="7">
        <f>F3281-K3281</f>
        <v/>
      </c>
      <c r="O3281" s="7">
        <f>G3281-L3281</f>
        <v/>
      </c>
      <c r="P3281" s="7">
        <f>H3281-M3281</f>
        <v/>
      </c>
      <c r="Q3281" s="7">
        <f>IF($I3281=1,(N3281-MAR1!$B$11)/MAR1!$D$11,(N3281-MAR1!$C$11)/MAR1!$E$11)</f>
        <v/>
      </c>
      <c r="R3281" s="7">
        <f>IF($I3281=1,(O3281-MAR1!$B$12)/MAR1!$D$12,(O3281-MAR1!$C$12)/MAR1!$E$12)</f>
        <v/>
      </c>
      <c r="S3281" s="7">
        <f>IF($I3281=1,(P3281-MAR1!$B$13)/MAR1!$D$13,(P3281-MAR1!$C$13)/MAR1!$E$13)</f>
        <v/>
      </c>
    </row>
    <row r="3282">
      <c r="A3282" s="5" t="n">
        <v>3281</v>
      </c>
      <c r="B3282" s="5" t="n">
        <v>9</v>
      </c>
      <c r="C3282" s="5" t="n">
        <v>361</v>
      </c>
      <c r="D3282" s="5" t="n">
        <v>12</v>
      </c>
      <c r="E3282" s="5" t="n">
        <v>0</v>
      </c>
      <c r="F3282" s="5" t="n">
        <v>29.5</v>
      </c>
      <c r="G3282" s="5" t="n">
        <v>16</v>
      </c>
      <c r="H3282" s="5" t="n">
        <v>16.85</v>
      </c>
      <c r="I3282" s="6">
        <f>IF(E3282&gt;=Markov!$B$3,1,0)</f>
        <v/>
      </c>
      <c r="J3282" s="6">
        <f>I3281</f>
        <v/>
      </c>
      <c r="K3282" s="7">
        <f>MAR1!$B$5+MAR1!$C$5*COS(2*PI()*$C3282/365)+MAR1!$D$5*SIN(2*PI()*$C3282/365)</f>
        <v/>
      </c>
      <c r="L3282" s="7">
        <f>MAR1!$B$6+MAR1!$C$6*COS(2*PI()*$C3282/365)+MAR1!$D$6*SIN(2*PI()*$C3282/365)</f>
        <v/>
      </c>
      <c r="M3282" s="7">
        <f>MAR1!$B$7+MAR1!$C$7*COS(2*PI()*$C3282/365)+MAR1!$D$7*SIN(2*PI()*$C3282/365)</f>
        <v/>
      </c>
      <c r="N3282" s="7">
        <f>F3282-K3282</f>
        <v/>
      </c>
      <c r="O3282" s="7">
        <f>G3282-L3282</f>
        <v/>
      </c>
      <c r="P3282" s="7">
        <f>H3282-M3282</f>
        <v/>
      </c>
      <c r="Q3282" s="7">
        <f>IF($I3282=1,(N3282-MAR1!$B$11)/MAR1!$D$11,(N3282-MAR1!$C$11)/MAR1!$E$11)</f>
        <v/>
      </c>
      <c r="R3282" s="7">
        <f>IF($I3282=1,(O3282-MAR1!$B$12)/MAR1!$D$12,(O3282-MAR1!$C$12)/MAR1!$E$12)</f>
        <v/>
      </c>
      <c r="S3282" s="7">
        <f>IF($I3282=1,(P3282-MAR1!$B$13)/MAR1!$D$13,(P3282-MAR1!$C$13)/MAR1!$E$13)</f>
        <v/>
      </c>
    </row>
    <row r="3283">
      <c r="A3283" s="5" t="n">
        <v>3282</v>
      </c>
      <c r="B3283" s="5" t="n">
        <v>9</v>
      </c>
      <c r="C3283" s="5" t="n">
        <v>362</v>
      </c>
      <c r="D3283" s="5" t="n">
        <v>12</v>
      </c>
      <c r="E3283" s="5" t="n">
        <v>0</v>
      </c>
      <c r="F3283" s="5" t="n">
        <v>30.6</v>
      </c>
      <c r="G3283" s="5" t="n">
        <v>15.4</v>
      </c>
      <c r="H3283" s="5" t="n">
        <v>14.32</v>
      </c>
      <c r="I3283" s="6">
        <f>IF(E3283&gt;=Markov!$B$3,1,0)</f>
        <v/>
      </c>
      <c r="J3283" s="6">
        <f>I3282</f>
        <v/>
      </c>
      <c r="K3283" s="7">
        <f>MAR1!$B$5+MAR1!$C$5*COS(2*PI()*$C3283/365)+MAR1!$D$5*SIN(2*PI()*$C3283/365)</f>
        <v/>
      </c>
      <c r="L3283" s="7">
        <f>MAR1!$B$6+MAR1!$C$6*COS(2*PI()*$C3283/365)+MAR1!$D$6*SIN(2*PI()*$C3283/365)</f>
        <v/>
      </c>
      <c r="M3283" s="7">
        <f>MAR1!$B$7+MAR1!$C$7*COS(2*PI()*$C3283/365)+MAR1!$D$7*SIN(2*PI()*$C3283/365)</f>
        <v/>
      </c>
      <c r="N3283" s="7">
        <f>F3283-K3283</f>
        <v/>
      </c>
      <c r="O3283" s="7">
        <f>G3283-L3283</f>
        <v/>
      </c>
      <c r="P3283" s="7">
        <f>H3283-M3283</f>
        <v/>
      </c>
      <c r="Q3283" s="7">
        <f>IF($I3283=1,(N3283-MAR1!$B$11)/MAR1!$D$11,(N3283-MAR1!$C$11)/MAR1!$E$11)</f>
        <v/>
      </c>
      <c r="R3283" s="7">
        <f>IF($I3283=1,(O3283-MAR1!$B$12)/MAR1!$D$12,(O3283-MAR1!$C$12)/MAR1!$E$12)</f>
        <v/>
      </c>
      <c r="S3283" s="7">
        <f>IF($I3283=1,(P3283-MAR1!$B$13)/MAR1!$D$13,(P3283-MAR1!$C$13)/MAR1!$E$13)</f>
        <v/>
      </c>
    </row>
    <row r="3284">
      <c r="A3284" s="5" t="n">
        <v>3283</v>
      </c>
      <c r="B3284" s="5" t="n">
        <v>9</v>
      </c>
      <c r="C3284" s="5" t="n">
        <v>363</v>
      </c>
      <c r="D3284" s="5" t="n">
        <v>12</v>
      </c>
      <c r="E3284" s="5" t="n">
        <v>0</v>
      </c>
      <c r="F3284" s="5" t="n">
        <v>30.1</v>
      </c>
      <c r="G3284" s="5" t="n">
        <v>15.3</v>
      </c>
      <c r="H3284" s="5" t="n">
        <v>24.56</v>
      </c>
      <c r="I3284" s="6">
        <f>IF(E3284&gt;=Markov!$B$3,1,0)</f>
        <v/>
      </c>
      <c r="J3284" s="6">
        <f>I3283</f>
        <v/>
      </c>
      <c r="K3284" s="7">
        <f>MAR1!$B$5+MAR1!$C$5*COS(2*PI()*$C3284/365)+MAR1!$D$5*SIN(2*PI()*$C3284/365)</f>
        <v/>
      </c>
      <c r="L3284" s="7">
        <f>MAR1!$B$6+MAR1!$C$6*COS(2*PI()*$C3284/365)+MAR1!$D$6*SIN(2*PI()*$C3284/365)</f>
        <v/>
      </c>
      <c r="M3284" s="7">
        <f>MAR1!$B$7+MAR1!$C$7*COS(2*PI()*$C3284/365)+MAR1!$D$7*SIN(2*PI()*$C3284/365)</f>
        <v/>
      </c>
      <c r="N3284" s="7">
        <f>F3284-K3284</f>
        <v/>
      </c>
      <c r="O3284" s="7">
        <f>G3284-L3284</f>
        <v/>
      </c>
      <c r="P3284" s="7">
        <f>H3284-M3284</f>
        <v/>
      </c>
      <c r="Q3284" s="7">
        <f>IF($I3284=1,(N3284-MAR1!$B$11)/MAR1!$D$11,(N3284-MAR1!$C$11)/MAR1!$E$11)</f>
        <v/>
      </c>
      <c r="R3284" s="7">
        <f>IF($I3284=1,(O3284-MAR1!$B$12)/MAR1!$D$12,(O3284-MAR1!$C$12)/MAR1!$E$12)</f>
        <v/>
      </c>
      <c r="S3284" s="7">
        <f>IF($I3284=1,(P3284-MAR1!$B$13)/MAR1!$D$13,(P3284-MAR1!$C$13)/MAR1!$E$13)</f>
        <v/>
      </c>
    </row>
    <row r="3285">
      <c r="A3285" s="5" t="n">
        <v>3284</v>
      </c>
      <c r="B3285" s="5" t="n">
        <v>9</v>
      </c>
      <c r="C3285" s="5" t="n">
        <v>364</v>
      </c>
      <c r="D3285" s="5" t="n">
        <v>12</v>
      </c>
      <c r="E3285" s="5" t="n">
        <v>0</v>
      </c>
      <c r="F3285" s="5" t="n">
        <v>30.9</v>
      </c>
      <c r="G3285" s="5" t="n">
        <v>15.4</v>
      </c>
      <c r="H3285" s="5" t="n">
        <v>25.55</v>
      </c>
      <c r="I3285" s="6">
        <f>IF(E3285&gt;=Markov!$B$3,1,0)</f>
        <v/>
      </c>
      <c r="J3285" s="6">
        <f>I3284</f>
        <v/>
      </c>
      <c r="K3285" s="7">
        <f>MAR1!$B$5+MAR1!$C$5*COS(2*PI()*$C3285/365)+MAR1!$D$5*SIN(2*PI()*$C3285/365)</f>
        <v/>
      </c>
      <c r="L3285" s="7">
        <f>MAR1!$B$6+MAR1!$C$6*COS(2*PI()*$C3285/365)+MAR1!$D$6*SIN(2*PI()*$C3285/365)</f>
        <v/>
      </c>
      <c r="M3285" s="7">
        <f>MAR1!$B$7+MAR1!$C$7*COS(2*PI()*$C3285/365)+MAR1!$D$7*SIN(2*PI()*$C3285/365)</f>
        <v/>
      </c>
      <c r="N3285" s="7">
        <f>F3285-K3285</f>
        <v/>
      </c>
      <c r="O3285" s="7">
        <f>G3285-L3285</f>
        <v/>
      </c>
      <c r="P3285" s="7">
        <f>H3285-M3285</f>
        <v/>
      </c>
      <c r="Q3285" s="7">
        <f>IF($I3285=1,(N3285-MAR1!$B$11)/MAR1!$D$11,(N3285-MAR1!$C$11)/MAR1!$E$11)</f>
        <v/>
      </c>
      <c r="R3285" s="7">
        <f>IF($I3285=1,(O3285-MAR1!$B$12)/MAR1!$D$12,(O3285-MAR1!$C$12)/MAR1!$E$12)</f>
        <v/>
      </c>
      <c r="S3285" s="7">
        <f>IF($I3285=1,(P3285-MAR1!$B$13)/MAR1!$D$13,(P3285-MAR1!$C$13)/MAR1!$E$13)</f>
        <v/>
      </c>
    </row>
    <row r="3286">
      <c r="A3286" s="5" t="n">
        <v>3285</v>
      </c>
      <c r="B3286" s="5" t="n">
        <v>9</v>
      </c>
      <c r="C3286" s="5" t="n">
        <v>365</v>
      </c>
      <c r="D3286" s="5" t="n">
        <v>12</v>
      </c>
      <c r="E3286" s="5" t="n">
        <v>0</v>
      </c>
      <c r="F3286" s="5" t="n">
        <v>31.5</v>
      </c>
      <c r="G3286" s="5" t="n">
        <v>15.2</v>
      </c>
      <c r="H3286" s="5" t="n">
        <v>18.64</v>
      </c>
      <c r="I3286" s="6">
        <f>IF(E3286&gt;=Markov!$B$3,1,0)</f>
        <v/>
      </c>
      <c r="J3286" s="6">
        <f>I3285</f>
        <v/>
      </c>
      <c r="K3286" s="7">
        <f>MAR1!$B$5+MAR1!$C$5*COS(2*PI()*$C3286/365)+MAR1!$D$5*SIN(2*PI()*$C3286/365)</f>
        <v/>
      </c>
      <c r="L3286" s="7">
        <f>MAR1!$B$6+MAR1!$C$6*COS(2*PI()*$C3286/365)+MAR1!$D$6*SIN(2*PI()*$C3286/365)</f>
        <v/>
      </c>
      <c r="M3286" s="7">
        <f>MAR1!$B$7+MAR1!$C$7*COS(2*PI()*$C3286/365)+MAR1!$D$7*SIN(2*PI()*$C3286/365)</f>
        <v/>
      </c>
      <c r="N3286" s="7">
        <f>F3286-K3286</f>
        <v/>
      </c>
      <c r="O3286" s="7">
        <f>G3286-L3286</f>
        <v/>
      </c>
      <c r="P3286" s="7">
        <f>H3286-M3286</f>
        <v/>
      </c>
      <c r="Q3286" s="7">
        <f>IF($I3286=1,(N3286-MAR1!$B$11)/MAR1!$D$11,(N3286-MAR1!$C$11)/MAR1!$E$11)</f>
        <v/>
      </c>
      <c r="R3286" s="7">
        <f>IF($I3286=1,(O3286-MAR1!$B$12)/MAR1!$D$12,(O3286-MAR1!$C$12)/MAR1!$E$12)</f>
        <v/>
      </c>
      <c r="S3286" s="7">
        <f>IF($I3286=1,(P3286-MAR1!$B$13)/MAR1!$D$13,(P3286-MAR1!$C$13)/MAR1!$E$13)</f>
        <v/>
      </c>
    </row>
    <row r="3287">
      <c r="A3287" s="5" t="n">
        <v>3286</v>
      </c>
      <c r="B3287" s="5" t="n">
        <v>10</v>
      </c>
      <c r="C3287" s="5" t="n">
        <v>1</v>
      </c>
      <c r="D3287" s="5" t="n">
        <v>1</v>
      </c>
      <c r="E3287" s="5" t="n">
        <v>0</v>
      </c>
      <c r="F3287" s="5" t="n">
        <v>32.9</v>
      </c>
      <c r="G3287" s="5" t="n">
        <v>15</v>
      </c>
      <c r="H3287" s="5" t="n">
        <v>14.6</v>
      </c>
      <c r="I3287" s="6">
        <f>IF(E3287&gt;=Markov!$B$3,1,0)</f>
        <v/>
      </c>
      <c r="J3287" s="6">
        <f>I3286</f>
        <v/>
      </c>
      <c r="K3287" s="7">
        <f>MAR1!$B$5+MAR1!$C$5*COS(2*PI()*$C3287/365)+MAR1!$D$5*SIN(2*PI()*$C3287/365)</f>
        <v/>
      </c>
      <c r="L3287" s="7">
        <f>MAR1!$B$6+MAR1!$C$6*COS(2*PI()*$C3287/365)+MAR1!$D$6*SIN(2*PI()*$C3287/365)</f>
        <v/>
      </c>
      <c r="M3287" s="7">
        <f>MAR1!$B$7+MAR1!$C$7*COS(2*PI()*$C3287/365)+MAR1!$D$7*SIN(2*PI()*$C3287/365)</f>
        <v/>
      </c>
      <c r="N3287" s="7">
        <f>F3287-K3287</f>
        <v/>
      </c>
      <c r="O3287" s="7">
        <f>G3287-L3287</f>
        <v/>
      </c>
      <c r="P3287" s="7">
        <f>H3287-M3287</f>
        <v/>
      </c>
      <c r="Q3287" s="7">
        <f>IF($I3287=1,(N3287-MAR1!$B$11)/MAR1!$D$11,(N3287-MAR1!$C$11)/MAR1!$E$11)</f>
        <v/>
      </c>
      <c r="R3287" s="7">
        <f>IF($I3287=1,(O3287-MAR1!$B$12)/MAR1!$D$12,(O3287-MAR1!$C$12)/MAR1!$E$12)</f>
        <v/>
      </c>
      <c r="S3287" s="7">
        <f>IF($I3287=1,(P3287-MAR1!$B$13)/MAR1!$D$13,(P3287-MAR1!$C$13)/MAR1!$E$13)</f>
        <v/>
      </c>
    </row>
    <row r="3288">
      <c r="A3288" s="5" t="n">
        <v>3287</v>
      </c>
      <c r="B3288" s="5" t="n">
        <v>10</v>
      </c>
      <c r="C3288" s="5" t="n">
        <v>2</v>
      </c>
      <c r="D3288" s="5" t="n">
        <v>1</v>
      </c>
      <c r="E3288" s="5" t="n">
        <v>3.2</v>
      </c>
      <c r="F3288" s="5" t="n">
        <v>30.2</v>
      </c>
      <c r="G3288" s="5" t="n">
        <v>14.6</v>
      </c>
      <c r="H3288" s="5" t="n">
        <v>13.77</v>
      </c>
      <c r="I3288" s="6">
        <f>IF(E3288&gt;=Markov!$B$3,1,0)</f>
        <v/>
      </c>
      <c r="J3288" s="6">
        <f>I3287</f>
        <v/>
      </c>
      <c r="K3288" s="7">
        <f>MAR1!$B$5+MAR1!$C$5*COS(2*PI()*$C3288/365)+MAR1!$D$5*SIN(2*PI()*$C3288/365)</f>
        <v/>
      </c>
      <c r="L3288" s="7">
        <f>MAR1!$B$6+MAR1!$C$6*COS(2*PI()*$C3288/365)+MAR1!$D$6*SIN(2*PI()*$C3288/365)</f>
        <v/>
      </c>
      <c r="M3288" s="7">
        <f>MAR1!$B$7+MAR1!$C$7*COS(2*PI()*$C3288/365)+MAR1!$D$7*SIN(2*PI()*$C3288/365)</f>
        <v/>
      </c>
      <c r="N3288" s="7">
        <f>F3288-K3288</f>
        <v/>
      </c>
      <c r="O3288" s="7">
        <f>G3288-L3288</f>
        <v/>
      </c>
      <c r="P3288" s="7">
        <f>H3288-M3288</f>
        <v/>
      </c>
      <c r="Q3288" s="7">
        <f>IF($I3288=1,(N3288-MAR1!$B$11)/MAR1!$D$11,(N3288-MAR1!$C$11)/MAR1!$E$11)</f>
        <v/>
      </c>
      <c r="R3288" s="7">
        <f>IF($I3288=1,(O3288-MAR1!$B$12)/MAR1!$D$12,(O3288-MAR1!$C$12)/MAR1!$E$12)</f>
        <v/>
      </c>
      <c r="S3288" s="7">
        <f>IF($I3288=1,(P3288-MAR1!$B$13)/MAR1!$D$13,(P3288-MAR1!$C$13)/MAR1!$E$13)</f>
        <v/>
      </c>
    </row>
    <row r="3289">
      <c r="A3289" s="5" t="n">
        <v>3288</v>
      </c>
      <c r="B3289" s="5" t="n">
        <v>10</v>
      </c>
      <c r="C3289" s="5" t="n">
        <v>3</v>
      </c>
      <c r="D3289" s="5" t="n">
        <v>1</v>
      </c>
      <c r="E3289" s="5" t="n">
        <v>0</v>
      </c>
      <c r="F3289" s="5" t="n">
        <v>33.9</v>
      </c>
      <c r="G3289" s="5" t="n">
        <v>16.5</v>
      </c>
      <c r="H3289" s="5" t="n">
        <v>19.57</v>
      </c>
      <c r="I3289" s="6">
        <f>IF(E3289&gt;=Markov!$B$3,1,0)</f>
        <v/>
      </c>
      <c r="J3289" s="6">
        <f>I3288</f>
        <v/>
      </c>
      <c r="K3289" s="7">
        <f>MAR1!$B$5+MAR1!$C$5*COS(2*PI()*$C3289/365)+MAR1!$D$5*SIN(2*PI()*$C3289/365)</f>
        <v/>
      </c>
      <c r="L3289" s="7">
        <f>MAR1!$B$6+MAR1!$C$6*COS(2*PI()*$C3289/365)+MAR1!$D$6*SIN(2*PI()*$C3289/365)</f>
        <v/>
      </c>
      <c r="M3289" s="7">
        <f>MAR1!$B$7+MAR1!$C$7*COS(2*PI()*$C3289/365)+MAR1!$D$7*SIN(2*PI()*$C3289/365)</f>
        <v/>
      </c>
      <c r="N3289" s="7">
        <f>F3289-K3289</f>
        <v/>
      </c>
      <c r="O3289" s="7">
        <f>G3289-L3289</f>
        <v/>
      </c>
      <c r="P3289" s="7">
        <f>H3289-M3289</f>
        <v/>
      </c>
      <c r="Q3289" s="7">
        <f>IF($I3289=1,(N3289-MAR1!$B$11)/MAR1!$D$11,(N3289-MAR1!$C$11)/MAR1!$E$11)</f>
        <v/>
      </c>
      <c r="R3289" s="7">
        <f>IF($I3289=1,(O3289-MAR1!$B$12)/MAR1!$D$12,(O3289-MAR1!$C$12)/MAR1!$E$12)</f>
        <v/>
      </c>
      <c r="S3289" s="7">
        <f>IF($I3289=1,(P3289-MAR1!$B$13)/MAR1!$D$13,(P3289-MAR1!$C$13)/MAR1!$E$13)</f>
        <v/>
      </c>
    </row>
    <row r="3290">
      <c r="A3290" s="5" t="n">
        <v>3289</v>
      </c>
      <c r="B3290" s="5" t="n">
        <v>10</v>
      </c>
      <c r="C3290" s="5" t="n">
        <v>4</v>
      </c>
      <c r="D3290" s="5" t="n">
        <v>1</v>
      </c>
      <c r="E3290" s="5" t="n">
        <v>0</v>
      </c>
      <c r="F3290" s="5" t="n">
        <v>33.3</v>
      </c>
      <c r="G3290" s="5" t="n">
        <v>15.6</v>
      </c>
      <c r="H3290" s="5" t="n">
        <v>20.6</v>
      </c>
      <c r="I3290" s="6">
        <f>IF(E3290&gt;=Markov!$B$3,1,0)</f>
        <v/>
      </c>
      <c r="J3290" s="6">
        <f>I3289</f>
        <v/>
      </c>
      <c r="K3290" s="7">
        <f>MAR1!$B$5+MAR1!$C$5*COS(2*PI()*$C3290/365)+MAR1!$D$5*SIN(2*PI()*$C3290/365)</f>
        <v/>
      </c>
      <c r="L3290" s="7">
        <f>MAR1!$B$6+MAR1!$C$6*COS(2*PI()*$C3290/365)+MAR1!$D$6*SIN(2*PI()*$C3290/365)</f>
        <v/>
      </c>
      <c r="M3290" s="7">
        <f>MAR1!$B$7+MAR1!$C$7*COS(2*PI()*$C3290/365)+MAR1!$D$7*SIN(2*PI()*$C3290/365)</f>
        <v/>
      </c>
      <c r="N3290" s="7">
        <f>F3290-K3290</f>
        <v/>
      </c>
      <c r="O3290" s="7">
        <f>G3290-L3290</f>
        <v/>
      </c>
      <c r="P3290" s="7">
        <f>H3290-M3290</f>
        <v/>
      </c>
      <c r="Q3290" s="7">
        <f>IF($I3290=1,(N3290-MAR1!$B$11)/MAR1!$D$11,(N3290-MAR1!$C$11)/MAR1!$E$11)</f>
        <v/>
      </c>
      <c r="R3290" s="7">
        <f>IF($I3290=1,(O3290-MAR1!$B$12)/MAR1!$D$12,(O3290-MAR1!$C$12)/MAR1!$E$12)</f>
        <v/>
      </c>
      <c r="S3290" s="7">
        <f>IF($I3290=1,(P3290-MAR1!$B$13)/MAR1!$D$13,(P3290-MAR1!$C$13)/MAR1!$E$13)</f>
        <v/>
      </c>
    </row>
    <row r="3291">
      <c r="A3291" s="5" t="n">
        <v>3290</v>
      </c>
      <c r="B3291" s="5" t="n">
        <v>10</v>
      </c>
      <c r="C3291" s="5" t="n">
        <v>5</v>
      </c>
      <c r="D3291" s="5" t="n">
        <v>1</v>
      </c>
      <c r="E3291" s="5" t="n">
        <v>0</v>
      </c>
      <c r="F3291" s="5" t="n">
        <v>32.3</v>
      </c>
      <c r="G3291" s="5" t="n">
        <v>15.5</v>
      </c>
      <c r="H3291" s="5" t="n">
        <v>21.77</v>
      </c>
      <c r="I3291" s="6">
        <f>IF(E3291&gt;=Markov!$B$3,1,0)</f>
        <v/>
      </c>
      <c r="J3291" s="6">
        <f>I3290</f>
        <v/>
      </c>
      <c r="K3291" s="7">
        <f>MAR1!$B$5+MAR1!$C$5*COS(2*PI()*$C3291/365)+MAR1!$D$5*SIN(2*PI()*$C3291/365)</f>
        <v/>
      </c>
      <c r="L3291" s="7">
        <f>MAR1!$B$6+MAR1!$C$6*COS(2*PI()*$C3291/365)+MAR1!$D$6*SIN(2*PI()*$C3291/365)</f>
        <v/>
      </c>
      <c r="M3291" s="7">
        <f>MAR1!$B$7+MAR1!$C$7*COS(2*PI()*$C3291/365)+MAR1!$D$7*SIN(2*PI()*$C3291/365)</f>
        <v/>
      </c>
      <c r="N3291" s="7">
        <f>F3291-K3291</f>
        <v/>
      </c>
      <c r="O3291" s="7">
        <f>G3291-L3291</f>
        <v/>
      </c>
      <c r="P3291" s="7">
        <f>H3291-M3291</f>
        <v/>
      </c>
      <c r="Q3291" s="7">
        <f>IF($I3291=1,(N3291-MAR1!$B$11)/MAR1!$D$11,(N3291-MAR1!$C$11)/MAR1!$E$11)</f>
        <v/>
      </c>
      <c r="R3291" s="7">
        <f>IF($I3291=1,(O3291-MAR1!$B$12)/MAR1!$D$12,(O3291-MAR1!$C$12)/MAR1!$E$12)</f>
        <v/>
      </c>
      <c r="S3291" s="7">
        <f>IF($I3291=1,(P3291-MAR1!$B$13)/MAR1!$D$13,(P3291-MAR1!$C$13)/MAR1!$E$13)</f>
        <v/>
      </c>
    </row>
    <row r="3292">
      <c r="A3292" s="5" t="n">
        <v>3291</v>
      </c>
      <c r="B3292" s="5" t="n">
        <v>10</v>
      </c>
      <c r="C3292" s="5" t="n">
        <v>6</v>
      </c>
      <c r="D3292" s="5" t="n">
        <v>1</v>
      </c>
      <c r="E3292" s="5" t="n">
        <v>0</v>
      </c>
      <c r="F3292" s="5" t="n">
        <v>30.7</v>
      </c>
      <c r="G3292" s="5" t="n">
        <v>15.3</v>
      </c>
      <c r="H3292" s="5" t="n">
        <v>26.77</v>
      </c>
      <c r="I3292" s="6">
        <f>IF(E3292&gt;=Markov!$B$3,1,0)</f>
        <v/>
      </c>
      <c r="J3292" s="6">
        <f>I3291</f>
        <v/>
      </c>
      <c r="K3292" s="7">
        <f>MAR1!$B$5+MAR1!$C$5*COS(2*PI()*$C3292/365)+MAR1!$D$5*SIN(2*PI()*$C3292/365)</f>
        <v/>
      </c>
      <c r="L3292" s="7">
        <f>MAR1!$B$6+MAR1!$C$6*COS(2*PI()*$C3292/365)+MAR1!$D$6*SIN(2*PI()*$C3292/365)</f>
        <v/>
      </c>
      <c r="M3292" s="7">
        <f>MAR1!$B$7+MAR1!$C$7*COS(2*PI()*$C3292/365)+MAR1!$D$7*SIN(2*PI()*$C3292/365)</f>
        <v/>
      </c>
      <c r="N3292" s="7">
        <f>F3292-K3292</f>
        <v/>
      </c>
      <c r="O3292" s="7">
        <f>G3292-L3292</f>
        <v/>
      </c>
      <c r="P3292" s="7">
        <f>H3292-M3292</f>
        <v/>
      </c>
      <c r="Q3292" s="7">
        <f>IF($I3292=1,(N3292-MAR1!$B$11)/MAR1!$D$11,(N3292-MAR1!$C$11)/MAR1!$E$11)</f>
        <v/>
      </c>
      <c r="R3292" s="7">
        <f>IF($I3292=1,(O3292-MAR1!$B$12)/MAR1!$D$12,(O3292-MAR1!$C$12)/MAR1!$E$12)</f>
        <v/>
      </c>
      <c r="S3292" s="7">
        <f>IF($I3292=1,(P3292-MAR1!$B$13)/MAR1!$D$13,(P3292-MAR1!$C$13)/MAR1!$E$13)</f>
        <v/>
      </c>
    </row>
    <row r="3293">
      <c r="A3293" s="5" t="n">
        <v>3292</v>
      </c>
      <c r="B3293" s="5" t="n">
        <v>10</v>
      </c>
      <c r="C3293" s="5" t="n">
        <v>7</v>
      </c>
      <c r="D3293" s="5" t="n">
        <v>1</v>
      </c>
      <c r="E3293" s="5" t="n">
        <v>0</v>
      </c>
      <c r="F3293" s="5" t="n">
        <v>30.6</v>
      </c>
      <c r="G3293" s="5" t="n">
        <v>16.8</v>
      </c>
      <c r="H3293" s="5" t="n">
        <v>21.29</v>
      </c>
      <c r="I3293" s="6">
        <f>IF(E3293&gt;=Markov!$B$3,1,0)</f>
        <v/>
      </c>
      <c r="J3293" s="6">
        <f>I3292</f>
        <v/>
      </c>
      <c r="K3293" s="7">
        <f>MAR1!$B$5+MAR1!$C$5*COS(2*PI()*$C3293/365)+MAR1!$D$5*SIN(2*PI()*$C3293/365)</f>
        <v/>
      </c>
      <c r="L3293" s="7">
        <f>MAR1!$B$6+MAR1!$C$6*COS(2*PI()*$C3293/365)+MAR1!$D$6*SIN(2*PI()*$C3293/365)</f>
        <v/>
      </c>
      <c r="M3293" s="7">
        <f>MAR1!$B$7+MAR1!$C$7*COS(2*PI()*$C3293/365)+MAR1!$D$7*SIN(2*PI()*$C3293/365)</f>
        <v/>
      </c>
      <c r="N3293" s="7">
        <f>F3293-K3293</f>
        <v/>
      </c>
      <c r="O3293" s="7">
        <f>G3293-L3293</f>
        <v/>
      </c>
      <c r="P3293" s="7">
        <f>H3293-M3293</f>
        <v/>
      </c>
      <c r="Q3293" s="7">
        <f>IF($I3293=1,(N3293-MAR1!$B$11)/MAR1!$D$11,(N3293-MAR1!$C$11)/MAR1!$E$11)</f>
        <v/>
      </c>
      <c r="R3293" s="7">
        <f>IF($I3293=1,(O3293-MAR1!$B$12)/MAR1!$D$12,(O3293-MAR1!$C$12)/MAR1!$E$12)</f>
        <v/>
      </c>
      <c r="S3293" s="7">
        <f>IF($I3293=1,(P3293-MAR1!$B$13)/MAR1!$D$13,(P3293-MAR1!$C$13)/MAR1!$E$13)</f>
        <v/>
      </c>
    </row>
    <row r="3294">
      <c r="A3294" s="5" t="n">
        <v>3293</v>
      </c>
      <c r="B3294" s="5" t="n">
        <v>10</v>
      </c>
      <c r="C3294" s="5" t="n">
        <v>8</v>
      </c>
      <c r="D3294" s="5" t="n">
        <v>1</v>
      </c>
      <c r="E3294" s="5" t="n">
        <v>0</v>
      </c>
      <c r="F3294" s="5" t="n">
        <v>32</v>
      </c>
      <c r="G3294" s="5" t="n">
        <v>15.7</v>
      </c>
      <c r="H3294" s="5" t="n">
        <v>16.49</v>
      </c>
      <c r="I3294" s="6">
        <f>IF(E3294&gt;=Markov!$B$3,1,0)</f>
        <v/>
      </c>
      <c r="J3294" s="6">
        <f>I3293</f>
        <v/>
      </c>
      <c r="K3294" s="7">
        <f>MAR1!$B$5+MAR1!$C$5*COS(2*PI()*$C3294/365)+MAR1!$D$5*SIN(2*PI()*$C3294/365)</f>
        <v/>
      </c>
      <c r="L3294" s="7">
        <f>MAR1!$B$6+MAR1!$C$6*COS(2*PI()*$C3294/365)+MAR1!$D$6*SIN(2*PI()*$C3294/365)</f>
        <v/>
      </c>
      <c r="M3294" s="7">
        <f>MAR1!$B$7+MAR1!$C$7*COS(2*PI()*$C3294/365)+MAR1!$D$7*SIN(2*PI()*$C3294/365)</f>
        <v/>
      </c>
      <c r="N3294" s="7">
        <f>F3294-K3294</f>
        <v/>
      </c>
      <c r="O3294" s="7">
        <f>G3294-L3294</f>
        <v/>
      </c>
      <c r="P3294" s="7">
        <f>H3294-M3294</f>
        <v/>
      </c>
      <c r="Q3294" s="7">
        <f>IF($I3294=1,(N3294-MAR1!$B$11)/MAR1!$D$11,(N3294-MAR1!$C$11)/MAR1!$E$11)</f>
        <v/>
      </c>
      <c r="R3294" s="7">
        <f>IF($I3294=1,(O3294-MAR1!$B$12)/MAR1!$D$12,(O3294-MAR1!$C$12)/MAR1!$E$12)</f>
        <v/>
      </c>
      <c r="S3294" s="7">
        <f>IF($I3294=1,(P3294-MAR1!$B$13)/MAR1!$D$13,(P3294-MAR1!$C$13)/MAR1!$E$13)</f>
        <v/>
      </c>
    </row>
    <row r="3295">
      <c r="A3295" s="5" t="n">
        <v>3294</v>
      </c>
      <c r="B3295" s="5" t="n">
        <v>10</v>
      </c>
      <c r="C3295" s="5" t="n">
        <v>9</v>
      </c>
      <c r="D3295" s="5" t="n">
        <v>1</v>
      </c>
      <c r="E3295" s="5" t="n">
        <v>0</v>
      </c>
      <c r="F3295" s="5" t="n">
        <v>32.7</v>
      </c>
      <c r="G3295" s="5" t="n">
        <v>15.1</v>
      </c>
      <c r="H3295" s="5" t="n">
        <v>17.54</v>
      </c>
      <c r="I3295" s="6">
        <f>IF(E3295&gt;=Markov!$B$3,1,0)</f>
        <v/>
      </c>
      <c r="J3295" s="6">
        <f>I3294</f>
        <v/>
      </c>
      <c r="K3295" s="7">
        <f>MAR1!$B$5+MAR1!$C$5*COS(2*PI()*$C3295/365)+MAR1!$D$5*SIN(2*PI()*$C3295/365)</f>
        <v/>
      </c>
      <c r="L3295" s="7">
        <f>MAR1!$B$6+MAR1!$C$6*COS(2*PI()*$C3295/365)+MAR1!$D$6*SIN(2*PI()*$C3295/365)</f>
        <v/>
      </c>
      <c r="M3295" s="7">
        <f>MAR1!$B$7+MAR1!$C$7*COS(2*PI()*$C3295/365)+MAR1!$D$7*SIN(2*PI()*$C3295/365)</f>
        <v/>
      </c>
      <c r="N3295" s="7">
        <f>F3295-K3295</f>
        <v/>
      </c>
      <c r="O3295" s="7">
        <f>G3295-L3295</f>
        <v/>
      </c>
      <c r="P3295" s="7">
        <f>H3295-M3295</f>
        <v/>
      </c>
      <c r="Q3295" s="7">
        <f>IF($I3295=1,(N3295-MAR1!$B$11)/MAR1!$D$11,(N3295-MAR1!$C$11)/MAR1!$E$11)</f>
        <v/>
      </c>
      <c r="R3295" s="7">
        <f>IF($I3295=1,(O3295-MAR1!$B$12)/MAR1!$D$12,(O3295-MAR1!$C$12)/MAR1!$E$12)</f>
        <v/>
      </c>
      <c r="S3295" s="7">
        <f>IF($I3295=1,(P3295-MAR1!$B$13)/MAR1!$D$13,(P3295-MAR1!$C$13)/MAR1!$E$13)</f>
        <v/>
      </c>
    </row>
    <row r="3296">
      <c r="A3296" s="5" t="n">
        <v>3295</v>
      </c>
      <c r="B3296" s="5" t="n">
        <v>10</v>
      </c>
      <c r="C3296" s="5" t="n">
        <v>10</v>
      </c>
      <c r="D3296" s="5" t="n">
        <v>1</v>
      </c>
      <c r="E3296" s="5" t="n">
        <v>0</v>
      </c>
      <c r="F3296" s="5" t="n">
        <v>31.3</v>
      </c>
      <c r="G3296" s="5" t="n">
        <v>14.1</v>
      </c>
      <c r="H3296" s="5" t="n">
        <v>13.87</v>
      </c>
      <c r="I3296" s="6">
        <f>IF(E3296&gt;=Markov!$B$3,1,0)</f>
        <v/>
      </c>
      <c r="J3296" s="6">
        <f>I3295</f>
        <v/>
      </c>
      <c r="K3296" s="7">
        <f>MAR1!$B$5+MAR1!$C$5*COS(2*PI()*$C3296/365)+MAR1!$D$5*SIN(2*PI()*$C3296/365)</f>
        <v/>
      </c>
      <c r="L3296" s="7">
        <f>MAR1!$B$6+MAR1!$C$6*COS(2*PI()*$C3296/365)+MAR1!$D$6*SIN(2*PI()*$C3296/365)</f>
        <v/>
      </c>
      <c r="M3296" s="7">
        <f>MAR1!$B$7+MAR1!$C$7*COS(2*PI()*$C3296/365)+MAR1!$D$7*SIN(2*PI()*$C3296/365)</f>
        <v/>
      </c>
      <c r="N3296" s="7">
        <f>F3296-K3296</f>
        <v/>
      </c>
      <c r="O3296" s="7">
        <f>G3296-L3296</f>
        <v/>
      </c>
      <c r="P3296" s="7">
        <f>H3296-M3296</f>
        <v/>
      </c>
      <c r="Q3296" s="7">
        <f>IF($I3296=1,(N3296-MAR1!$B$11)/MAR1!$D$11,(N3296-MAR1!$C$11)/MAR1!$E$11)</f>
        <v/>
      </c>
      <c r="R3296" s="7">
        <f>IF($I3296=1,(O3296-MAR1!$B$12)/MAR1!$D$12,(O3296-MAR1!$C$12)/MAR1!$E$12)</f>
        <v/>
      </c>
      <c r="S3296" s="7">
        <f>IF($I3296=1,(P3296-MAR1!$B$13)/MAR1!$D$13,(P3296-MAR1!$C$13)/MAR1!$E$13)</f>
        <v/>
      </c>
    </row>
    <row r="3297">
      <c r="A3297" s="5" t="n">
        <v>3296</v>
      </c>
      <c r="B3297" s="5" t="n">
        <v>10</v>
      </c>
      <c r="C3297" s="5" t="n">
        <v>11</v>
      </c>
      <c r="D3297" s="5" t="n">
        <v>1</v>
      </c>
      <c r="E3297" s="5" t="n">
        <v>0</v>
      </c>
      <c r="F3297" s="5" t="n">
        <v>30.9</v>
      </c>
      <c r="G3297" s="5" t="n">
        <v>14.9</v>
      </c>
      <c r="H3297" s="5" t="n">
        <v>19.91</v>
      </c>
      <c r="I3297" s="6">
        <f>IF(E3297&gt;=Markov!$B$3,1,0)</f>
        <v/>
      </c>
      <c r="J3297" s="6">
        <f>I3296</f>
        <v/>
      </c>
      <c r="K3297" s="7">
        <f>MAR1!$B$5+MAR1!$C$5*COS(2*PI()*$C3297/365)+MAR1!$D$5*SIN(2*PI()*$C3297/365)</f>
        <v/>
      </c>
      <c r="L3297" s="7">
        <f>MAR1!$B$6+MAR1!$C$6*COS(2*PI()*$C3297/365)+MAR1!$D$6*SIN(2*PI()*$C3297/365)</f>
        <v/>
      </c>
      <c r="M3297" s="7">
        <f>MAR1!$B$7+MAR1!$C$7*COS(2*PI()*$C3297/365)+MAR1!$D$7*SIN(2*PI()*$C3297/365)</f>
        <v/>
      </c>
      <c r="N3297" s="7">
        <f>F3297-K3297</f>
        <v/>
      </c>
      <c r="O3297" s="7">
        <f>G3297-L3297</f>
        <v/>
      </c>
      <c r="P3297" s="7">
        <f>H3297-M3297</f>
        <v/>
      </c>
      <c r="Q3297" s="7">
        <f>IF($I3297=1,(N3297-MAR1!$B$11)/MAR1!$D$11,(N3297-MAR1!$C$11)/MAR1!$E$11)</f>
        <v/>
      </c>
      <c r="R3297" s="7">
        <f>IF($I3297=1,(O3297-MAR1!$B$12)/MAR1!$D$12,(O3297-MAR1!$C$12)/MAR1!$E$12)</f>
        <v/>
      </c>
      <c r="S3297" s="7">
        <f>IF($I3297=1,(P3297-MAR1!$B$13)/MAR1!$D$13,(P3297-MAR1!$C$13)/MAR1!$E$13)</f>
        <v/>
      </c>
    </row>
    <row r="3298">
      <c r="A3298" s="5" t="n">
        <v>3297</v>
      </c>
      <c r="B3298" s="5" t="n">
        <v>10</v>
      </c>
      <c r="C3298" s="5" t="n">
        <v>12</v>
      </c>
      <c r="D3298" s="5" t="n">
        <v>1</v>
      </c>
      <c r="E3298" s="5" t="n">
        <v>0</v>
      </c>
      <c r="F3298" s="5" t="n">
        <v>32.4</v>
      </c>
      <c r="G3298" s="5" t="n">
        <v>15.7</v>
      </c>
      <c r="H3298" s="5" t="n">
        <v>16.64</v>
      </c>
      <c r="I3298" s="6">
        <f>IF(E3298&gt;=Markov!$B$3,1,0)</f>
        <v/>
      </c>
      <c r="J3298" s="6">
        <f>I3297</f>
        <v/>
      </c>
      <c r="K3298" s="7">
        <f>MAR1!$B$5+MAR1!$C$5*COS(2*PI()*$C3298/365)+MAR1!$D$5*SIN(2*PI()*$C3298/365)</f>
        <v/>
      </c>
      <c r="L3298" s="7">
        <f>MAR1!$B$6+MAR1!$C$6*COS(2*PI()*$C3298/365)+MAR1!$D$6*SIN(2*PI()*$C3298/365)</f>
        <v/>
      </c>
      <c r="M3298" s="7">
        <f>MAR1!$B$7+MAR1!$C$7*COS(2*PI()*$C3298/365)+MAR1!$D$7*SIN(2*PI()*$C3298/365)</f>
        <v/>
      </c>
      <c r="N3298" s="7">
        <f>F3298-K3298</f>
        <v/>
      </c>
      <c r="O3298" s="7">
        <f>G3298-L3298</f>
        <v/>
      </c>
      <c r="P3298" s="7">
        <f>H3298-M3298</f>
        <v/>
      </c>
      <c r="Q3298" s="7">
        <f>IF($I3298=1,(N3298-MAR1!$B$11)/MAR1!$D$11,(N3298-MAR1!$C$11)/MAR1!$E$11)</f>
        <v/>
      </c>
      <c r="R3298" s="7">
        <f>IF($I3298=1,(O3298-MAR1!$B$12)/MAR1!$D$12,(O3298-MAR1!$C$12)/MAR1!$E$12)</f>
        <v/>
      </c>
      <c r="S3298" s="7">
        <f>IF($I3298=1,(P3298-MAR1!$B$13)/MAR1!$D$13,(P3298-MAR1!$C$13)/MAR1!$E$13)</f>
        <v/>
      </c>
    </row>
    <row r="3299">
      <c r="A3299" s="5" t="n">
        <v>3298</v>
      </c>
      <c r="B3299" s="5" t="n">
        <v>10</v>
      </c>
      <c r="C3299" s="5" t="n">
        <v>13</v>
      </c>
      <c r="D3299" s="5" t="n">
        <v>1</v>
      </c>
      <c r="E3299" s="5" t="n">
        <v>0.4</v>
      </c>
      <c r="F3299" s="5" t="n">
        <v>29.3</v>
      </c>
      <c r="G3299" s="5" t="n">
        <v>13.6</v>
      </c>
      <c r="H3299" s="5" t="n">
        <v>10.4</v>
      </c>
      <c r="I3299" s="6">
        <f>IF(E3299&gt;=Markov!$B$3,1,0)</f>
        <v/>
      </c>
      <c r="J3299" s="6">
        <f>I3298</f>
        <v/>
      </c>
      <c r="K3299" s="7">
        <f>MAR1!$B$5+MAR1!$C$5*COS(2*PI()*$C3299/365)+MAR1!$D$5*SIN(2*PI()*$C3299/365)</f>
        <v/>
      </c>
      <c r="L3299" s="7">
        <f>MAR1!$B$6+MAR1!$C$6*COS(2*PI()*$C3299/365)+MAR1!$D$6*SIN(2*PI()*$C3299/365)</f>
        <v/>
      </c>
      <c r="M3299" s="7">
        <f>MAR1!$B$7+MAR1!$C$7*COS(2*PI()*$C3299/365)+MAR1!$D$7*SIN(2*PI()*$C3299/365)</f>
        <v/>
      </c>
      <c r="N3299" s="7">
        <f>F3299-K3299</f>
        <v/>
      </c>
      <c r="O3299" s="7">
        <f>G3299-L3299</f>
        <v/>
      </c>
      <c r="P3299" s="7">
        <f>H3299-M3299</f>
        <v/>
      </c>
      <c r="Q3299" s="7">
        <f>IF($I3299=1,(N3299-MAR1!$B$11)/MAR1!$D$11,(N3299-MAR1!$C$11)/MAR1!$E$11)</f>
        <v/>
      </c>
      <c r="R3299" s="7">
        <f>IF($I3299=1,(O3299-MAR1!$B$12)/MAR1!$D$12,(O3299-MAR1!$C$12)/MAR1!$E$12)</f>
        <v/>
      </c>
      <c r="S3299" s="7">
        <f>IF($I3299=1,(P3299-MAR1!$B$13)/MAR1!$D$13,(P3299-MAR1!$C$13)/MAR1!$E$13)</f>
        <v/>
      </c>
    </row>
    <row r="3300">
      <c r="A3300" s="5" t="n">
        <v>3299</v>
      </c>
      <c r="B3300" s="5" t="n">
        <v>10</v>
      </c>
      <c r="C3300" s="5" t="n">
        <v>14</v>
      </c>
      <c r="D3300" s="5" t="n">
        <v>1</v>
      </c>
      <c r="E3300" s="5" t="n">
        <v>11.7</v>
      </c>
      <c r="F3300" s="5" t="n">
        <v>30.3</v>
      </c>
      <c r="G3300" s="5" t="n">
        <v>14.8</v>
      </c>
      <c r="H3300" s="5" t="n">
        <v>7.78</v>
      </c>
      <c r="I3300" s="6">
        <f>IF(E3300&gt;=Markov!$B$3,1,0)</f>
        <v/>
      </c>
      <c r="J3300" s="6">
        <f>I3299</f>
        <v/>
      </c>
      <c r="K3300" s="7">
        <f>MAR1!$B$5+MAR1!$C$5*COS(2*PI()*$C3300/365)+MAR1!$D$5*SIN(2*PI()*$C3300/365)</f>
        <v/>
      </c>
      <c r="L3300" s="7">
        <f>MAR1!$B$6+MAR1!$C$6*COS(2*PI()*$C3300/365)+MAR1!$D$6*SIN(2*PI()*$C3300/365)</f>
        <v/>
      </c>
      <c r="M3300" s="7">
        <f>MAR1!$B$7+MAR1!$C$7*COS(2*PI()*$C3300/365)+MAR1!$D$7*SIN(2*PI()*$C3300/365)</f>
        <v/>
      </c>
      <c r="N3300" s="7">
        <f>F3300-K3300</f>
        <v/>
      </c>
      <c r="O3300" s="7">
        <f>G3300-L3300</f>
        <v/>
      </c>
      <c r="P3300" s="7">
        <f>H3300-M3300</f>
        <v/>
      </c>
      <c r="Q3300" s="7">
        <f>IF($I3300=1,(N3300-MAR1!$B$11)/MAR1!$D$11,(N3300-MAR1!$C$11)/MAR1!$E$11)</f>
        <v/>
      </c>
      <c r="R3300" s="7">
        <f>IF($I3300=1,(O3300-MAR1!$B$12)/MAR1!$D$12,(O3300-MAR1!$C$12)/MAR1!$E$12)</f>
        <v/>
      </c>
      <c r="S3300" s="7">
        <f>IF($I3300=1,(P3300-MAR1!$B$13)/MAR1!$D$13,(P3300-MAR1!$C$13)/MAR1!$E$13)</f>
        <v/>
      </c>
    </row>
    <row r="3301">
      <c r="A3301" s="5" t="n">
        <v>3300</v>
      </c>
      <c r="B3301" s="5" t="n">
        <v>10</v>
      </c>
      <c r="C3301" s="5" t="n">
        <v>15</v>
      </c>
      <c r="D3301" s="5" t="n">
        <v>1</v>
      </c>
      <c r="E3301" s="5" t="n">
        <v>0</v>
      </c>
      <c r="F3301" s="5" t="n">
        <v>32.4</v>
      </c>
      <c r="G3301" s="5" t="n">
        <v>15.5</v>
      </c>
      <c r="H3301" s="5" t="n">
        <v>17.96</v>
      </c>
      <c r="I3301" s="6">
        <f>IF(E3301&gt;=Markov!$B$3,1,0)</f>
        <v/>
      </c>
      <c r="J3301" s="6">
        <f>I3300</f>
        <v/>
      </c>
      <c r="K3301" s="7">
        <f>MAR1!$B$5+MAR1!$C$5*COS(2*PI()*$C3301/365)+MAR1!$D$5*SIN(2*PI()*$C3301/365)</f>
        <v/>
      </c>
      <c r="L3301" s="7">
        <f>MAR1!$B$6+MAR1!$C$6*COS(2*PI()*$C3301/365)+MAR1!$D$6*SIN(2*PI()*$C3301/365)</f>
        <v/>
      </c>
      <c r="M3301" s="7">
        <f>MAR1!$B$7+MAR1!$C$7*COS(2*PI()*$C3301/365)+MAR1!$D$7*SIN(2*PI()*$C3301/365)</f>
        <v/>
      </c>
      <c r="N3301" s="7">
        <f>F3301-K3301</f>
        <v/>
      </c>
      <c r="O3301" s="7">
        <f>G3301-L3301</f>
        <v/>
      </c>
      <c r="P3301" s="7">
        <f>H3301-M3301</f>
        <v/>
      </c>
      <c r="Q3301" s="7">
        <f>IF($I3301=1,(N3301-MAR1!$B$11)/MAR1!$D$11,(N3301-MAR1!$C$11)/MAR1!$E$11)</f>
        <v/>
      </c>
      <c r="R3301" s="7">
        <f>IF($I3301=1,(O3301-MAR1!$B$12)/MAR1!$D$12,(O3301-MAR1!$C$12)/MAR1!$E$12)</f>
        <v/>
      </c>
      <c r="S3301" s="7">
        <f>IF($I3301=1,(P3301-MAR1!$B$13)/MAR1!$D$13,(P3301-MAR1!$C$13)/MAR1!$E$13)</f>
        <v/>
      </c>
    </row>
    <row r="3302">
      <c r="A3302" s="5" t="n">
        <v>3301</v>
      </c>
      <c r="B3302" s="5" t="n">
        <v>10</v>
      </c>
      <c r="C3302" s="5" t="n">
        <v>16</v>
      </c>
      <c r="D3302" s="5" t="n">
        <v>1</v>
      </c>
      <c r="E3302" s="5" t="n">
        <v>0</v>
      </c>
      <c r="F3302" s="5" t="n">
        <v>32.2</v>
      </c>
      <c r="G3302" s="5" t="n">
        <v>13.9</v>
      </c>
      <c r="H3302" s="5" t="n">
        <v>16.87</v>
      </c>
      <c r="I3302" s="6">
        <f>IF(E3302&gt;=Markov!$B$3,1,0)</f>
        <v/>
      </c>
      <c r="J3302" s="6">
        <f>I3301</f>
        <v/>
      </c>
      <c r="K3302" s="7">
        <f>MAR1!$B$5+MAR1!$C$5*COS(2*PI()*$C3302/365)+MAR1!$D$5*SIN(2*PI()*$C3302/365)</f>
        <v/>
      </c>
      <c r="L3302" s="7">
        <f>MAR1!$B$6+MAR1!$C$6*COS(2*PI()*$C3302/365)+MAR1!$D$6*SIN(2*PI()*$C3302/365)</f>
        <v/>
      </c>
      <c r="M3302" s="7">
        <f>MAR1!$B$7+MAR1!$C$7*COS(2*PI()*$C3302/365)+MAR1!$D$7*SIN(2*PI()*$C3302/365)</f>
        <v/>
      </c>
      <c r="N3302" s="7">
        <f>F3302-K3302</f>
        <v/>
      </c>
      <c r="O3302" s="7">
        <f>G3302-L3302</f>
        <v/>
      </c>
      <c r="P3302" s="7">
        <f>H3302-M3302</f>
        <v/>
      </c>
      <c r="Q3302" s="7">
        <f>IF($I3302=1,(N3302-MAR1!$B$11)/MAR1!$D$11,(N3302-MAR1!$C$11)/MAR1!$E$11)</f>
        <v/>
      </c>
      <c r="R3302" s="7">
        <f>IF($I3302=1,(O3302-MAR1!$B$12)/MAR1!$D$12,(O3302-MAR1!$C$12)/MAR1!$E$12)</f>
        <v/>
      </c>
      <c r="S3302" s="7">
        <f>IF($I3302=1,(P3302-MAR1!$B$13)/MAR1!$D$13,(P3302-MAR1!$C$13)/MAR1!$E$13)</f>
        <v/>
      </c>
    </row>
    <row r="3303">
      <c r="A3303" s="5" t="n">
        <v>3302</v>
      </c>
      <c r="B3303" s="5" t="n">
        <v>10</v>
      </c>
      <c r="C3303" s="5" t="n">
        <v>17</v>
      </c>
      <c r="D3303" s="5" t="n">
        <v>1</v>
      </c>
      <c r="E3303" s="5" t="n">
        <v>0</v>
      </c>
      <c r="F3303" s="5" t="n">
        <v>31.5</v>
      </c>
      <c r="G3303" s="5" t="n">
        <v>13</v>
      </c>
      <c r="H3303" s="5" t="n">
        <v>21.45</v>
      </c>
      <c r="I3303" s="6">
        <f>IF(E3303&gt;=Markov!$B$3,1,0)</f>
        <v/>
      </c>
      <c r="J3303" s="6">
        <f>I3302</f>
        <v/>
      </c>
      <c r="K3303" s="7">
        <f>MAR1!$B$5+MAR1!$C$5*COS(2*PI()*$C3303/365)+MAR1!$D$5*SIN(2*PI()*$C3303/365)</f>
        <v/>
      </c>
      <c r="L3303" s="7">
        <f>MAR1!$B$6+MAR1!$C$6*COS(2*PI()*$C3303/365)+MAR1!$D$6*SIN(2*PI()*$C3303/365)</f>
        <v/>
      </c>
      <c r="M3303" s="7">
        <f>MAR1!$B$7+MAR1!$C$7*COS(2*PI()*$C3303/365)+MAR1!$D$7*SIN(2*PI()*$C3303/365)</f>
        <v/>
      </c>
      <c r="N3303" s="7">
        <f>F3303-K3303</f>
        <v/>
      </c>
      <c r="O3303" s="7">
        <f>G3303-L3303</f>
        <v/>
      </c>
      <c r="P3303" s="7">
        <f>H3303-M3303</f>
        <v/>
      </c>
      <c r="Q3303" s="7">
        <f>IF($I3303=1,(N3303-MAR1!$B$11)/MAR1!$D$11,(N3303-MAR1!$C$11)/MAR1!$E$11)</f>
        <v/>
      </c>
      <c r="R3303" s="7">
        <f>IF($I3303=1,(O3303-MAR1!$B$12)/MAR1!$D$12,(O3303-MAR1!$C$12)/MAR1!$E$12)</f>
        <v/>
      </c>
      <c r="S3303" s="7">
        <f>IF($I3303=1,(P3303-MAR1!$B$13)/MAR1!$D$13,(P3303-MAR1!$C$13)/MAR1!$E$13)</f>
        <v/>
      </c>
    </row>
    <row r="3304">
      <c r="A3304" s="5" t="n">
        <v>3303</v>
      </c>
      <c r="B3304" s="5" t="n">
        <v>10</v>
      </c>
      <c r="C3304" s="5" t="n">
        <v>18</v>
      </c>
      <c r="D3304" s="5" t="n">
        <v>1</v>
      </c>
      <c r="E3304" s="5" t="n">
        <v>0</v>
      </c>
      <c r="F3304" s="5" t="n">
        <v>31.8</v>
      </c>
      <c r="G3304" s="5" t="n">
        <v>13.1</v>
      </c>
      <c r="H3304" s="5" t="n">
        <v>16.2</v>
      </c>
      <c r="I3304" s="6">
        <f>IF(E3304&gt;=Markov!$B$3,1,0)</f>
        <v/>
      </c>
      <c r="J3304" s="6">
        <f>I3303</f>
        <v/>
      </c>
      <c r="K3304" s="7">
        <f>MAR1!$B$5+MAR1!$C$5*COS(2*PI()*$C3304/365)+MAR1!$D$5*SIN(2*PI()*$C3304/365)</f>
        <v/>
      </c>
      <c r="L3304" s="7">
        <f>MAR1!$B$6+MAR1!$C$6*COS(2*PI()*$C3304/365)+MAR1!$D$6*SIN(2*PI()*$C3304/365)</f>
        <v/>
      </c>
      <c r="M3304" s="7">
        <f>MAR1!$B$7+MAR1!$C$7*COS(2*PI()*$C3304/365)+MAR1!$D$7*SIN(2*PI()*$C3304/365)</f>
        <v/>
      </c>
      <c r="N3304" s="7">
        <f>F3304-K3304</f>
        <v/>
      </c>
      <c r="O3304" s="7">
        <f>G3304-L3304</f>
        <v/>
      </c>
      <c r="P3304" s="7">
        <f>H3304-M3304</f>
        <v/>
      </c>
      <c r="Q3304" s="7">
        <f>IF($I3304=1,(N3304-MAR1!$B$11)/MAR1!$D$11,(N3304-MAR1!$C$11)/MAR1!$E$11)</f>
        <v/>
      </c>
      <c r="R3304" s="7">
        <f>IF($I3304=1,(O3304-MAR1!$B$12)/MAR1!$D$12,(O3304-MAR1!$C$12)/MAR1!$E$12)</f>
        <v/>
      </c>
      <c r="S3304" s="7">
        <f>IF($I3304=1,(P3304-MAR1!$B$13)/MAR1!$D$13,(P3304-MAR1!$C$13)/MAR1!$E$13)</f>
        <v/>
      </c>
    </row>
    <row r="3305">
      <c r="A3305" s="5" t="n">
        <v>3304</v>
      </c>
      <c r="B3305" s="5" t="n">
        <v>10</v>
      </c>
      <c r="C3305" s="5" t="n">
        <v>19</v>
      </c>
      <c r="D3305" s="5" t="n">
        <v>1</v>
      </c>
      <c r="E3305" s="5" t="n">
        <v>0</v>
      </c>
      <c r="F3305" s="5" t="n">
        <v>28.8</v>
      </c>
      <c r="G3305" s="5" t="n">
        <v>13.8</v>
      </c>
      <c r="H3305" s="5" t="n">
        <v>15.87</v>
      </c>
      <c r="I3305" s="6">
        <f>IF(E3305&gt;=Markov!$B$3,1,0)</f>
        <v/>
      </c>
      <c r="J3305" s="6">
        <f>I3304</f>
        <v/>
      </c>
      <c r="K3305" s="7">
        <f>MAR1!$B$5+MAR1!$C$5*COS(2*PI()*$C3305/365)+MAR1!$D$5*SIN(2*PI()*$C3305/365)</f>
        <v/>
      </c>
      <c r="L3305" s="7">
        <f>MAR1!$B$6+MAR1!$C$6*COS(2*PI()*$C3305/365)+MAR1!$D$6*SIN(2*PI()*$C3305/365)</f>
        <v/>
      </c>
      <c r="M3305" s="7">
        <f>MAR1!$B$7+MAR1!$C$7*COS(2*PI()*$C3305/365)+MAR1!$D$7*SIN(2*PI()*$C3305/365)</f>
        <v/>
      </c>
      <c r="N3305" s="7">
        <f>F3305-K3305</f>
        <v/>
      </c>
      <c r="O3305" s="7">
        <f>G3305-L3305</f>
        <v/>
      </c>
      <c r="P3305" s="7">
        <f>H3305-M3305</f>
        <v/>
      </c>
      <c r="Q3305" s="7">
        <f>IF($I3305=1,(N3305-MAR1!$B$11)/MAR1!$D$11,(N3305-MAR1!$C$11)/MAR1!$E$11)</f>
        <v/>
      </c>
      <c r="R3305" s="7">
        <f>IF($I3305=1,(O3305-MAR1!$B$12)/MAR1!$D$12,(O3305-MAR1!$C$12)/MAR1!$E$12)</f>
        <v/>
      </c>
      <c r="S3305" s="7">
        <f>IF($I3305=1,(P3305-MAR1!$B$13)/MAR1!$D$13,(P3305-MAR1!$C$13)/MAR1!$E$13)</f>
        <v/>
      </c>
    </row>
    <row r="3306">
      <c r="A3306" s="5" t="n">
        <v>3305</v>
      </c>
      <c r="B3306" s="5" t="n">
        <v>10</v>
      </c>
      <c r="C3306" s="5" t="n">
        <v>20</v>
      </c>
      <c r="D3306" s="5" t="n">
        <v>1</v>
      </c>
      <c r="E3306" s="5" t="n">
        <v>0</v>
      </c>
      <c r="F3306" s="5" t="n">
        <v>28.5</v>
      </c>
      <c r="G3306" s="5" t="n">
        <v>11.5</v>
      </c>
      <c r="H3306" s="5" t="n">
        <v>16.26</v>
      </c>
      <c r="I3306" s="6">
        <f>IF(E3306&gt;=Markov!$B$3,1,0)</f>
        <v/>
      </c>
      <c r="J3306" s="6">
        <f>I3305</f>
        <v/>
      </c>
      <c r="K3306" s="7">
        <f>MAR1!$B$5+MAR1!$C$5*COS(2*PI()*$C3306/365)+MAR1!$D$5*SIN(2*PI()*$C3306/365)</f>
        <v/>
      </c>
      <c r="L3306" s="7">
        <f>MAR1!$B$6+MAR1!$C$6*COS(2*PI()*$C3306/365)+MAR1!$D$6*SIN(2*PI()*$C3306/365)</f>
        <v/>
      </c>
      <c r="M3306" s="7">
        <f>MAR1!$B$7+MAR1!$C$7*COS(2*PI()*$C3306/365)+MAR1!$D$7*SIN(2*PI()*$C3306/365)</f>
        <v/>
      </c>
      <c r="N3306" s="7">
        <f>F3306-K3306</f>
        <v/>
      </c>
      <c r="O3306" s="7">
        <f>G3306-L3306</f>
        <v/>
      </c>
      <c r="P3306" s="7">
        <f>H3306-M3306</f>
        <v/>
      </c>
      <c r="Q3306" s="7">
        <f>IF($I3306=1,(N3306-MAR1!$B$11)/MAR1!$D$11,(N3306-MAR1!$C$11)/MAR1!$E$11)</f>
        <v/>
      </c>
      <c r="R3306" s="7">
        <f>IF($I3306=1,(O3306-MAR1!$B$12)/MAR1!$D$12,(O3306-MAR1!$C$12)/MAR1!$E$12)</f>
        <v/>
      </c>
      <c r="S3306" s="7">
        <f>IF($I3306=1,(P3306-MAR1!$B$13)/MAR1!$D$13,(P3306-MAR1!$C$13)/MAR1!$E$13)</f>
        <v/>
      </c>
    </row>
    <row r="3307">
      <c r="A3307" s="5" t="n">
        <v>3306</v>
      </c>
      <c r="B3307" s="5" t="n">
        <v>10</v>
      </c>
      <c r="C3307" s="5" t="n">
        <v>21</v>
      </c>
      <c r="D3307" s="5" t="n">
        <v>1</v>
      </c>
      <c r="E3307" s="5" t="n">
        <v>0</v>
      </c>
      <c r="F3307" s="5" t="n">
        <v>31.1</v>
      </c>
      <c r="G3307" s="5" t="n">
        <v>11.6</v>
      </c>
      <c r="H3307" s="5" t="n">
        <v>17.42</v>
      </c>
      <c r="I3307" s="6">
        <f>IF(E3307&gt;=Markov!$B$3,1,0)</f>
        <v/>
      </c>
      <c r="J3307" s="6">
        <f>I3306</f>
        <v/>
      </c>
      <c r="K3307" s="7">
        <f>MAR1!$B$5+MAR1!$C$5*COS(2*PI()*$C3307/365)+MAR1!$D$5*SIN(2*PI()*$C3307/365)</f>
        <v/>
      </c>
      <c r="L3307" s="7">
        <f>MAR1!$B$6+MAR1!$C$6*COS(2*PI()*$C3307/365)+MAR1!$D$6*SIN(2*PI()*$C3307/365)</f>
        <v/>
      </c>
      <c r="M3307" s="7">
        <f>MAR1!$B$7+MAR1!$C$7*COS(2*PI()*$C3307/365)+MAR1!$D$7*SIN(2*PI()*$C3307/365)</f>
        <v/>
      </c>
      <c r="N3307" s="7">
        <f>F3307-K3307</f>
        <v/>
      </c>
      <c r="O3307" s="7">
        <f>G3307-L3307</f>
        <v/>
      </c>
      <c r="P3307" s="7">
        <f>H3307-M3307</f>
        <v/>
      </c>
      <c r="Q3307" s="7">
        <f>IF($I3307=1,(N3307-MAR1!$B$11)/MAR1!$D$11,(N3307-MAR1!$C$11)/MAR1!$E$11)</f>
        <v/>
      </c>
      <c r="R3307" s="7">
        <f>IF($I3307=1,(O3307-MAR1!$B$12)/MAR1!$D$12,(O3307-MAR1!$C$12)/MAR1!$E$12)</f>
        <v/>
      </c>
      <c r="S3307" s="7">
        <f>IF($I3307=1,(P3307-MAR1!$B$13)/MAR1!$D$13,(P3307-MAR1!$C$13)/MAR1!$E$13)</f>
        <v/>
      </c>
    </row>
    <row r="3308">
      <c r="A3308" s="5" t="n">
        <v>3307</v>
      </c>
      <c r="B3308" s="5" t="n">
        <v>10</v>
      </c>
      <c r="C3308" s="5" t="n">
        <v>22</v>
      </c>
      <c r="D3308" s="5" t="n">
        <v>1</v>
      </c>
      <c r="E3308" s="5" t="n">
        <v>0</v>
      </c>
      <c r="F3308" s="5" t="n">
        <v>31.4</v>
      </c>
      <c r="G3308" s="5" t="n">
        <v>15.3</v>
      </c>
      <c r="H3308" s="5" t="n">
        <v>19.7</v>
      </c>
      <c r="I3308" s="6">
        <f>IF(E3308&gt;=Markov!$B$3,1,0)</f>
        <v/>
      </c>
      <c r="J3308" s="6">
        <f>I3307</f>
        <v/>
      </c>
      <c r="K3308" s="7">
        <f>MAR1!$B$5+MAR1!$C$5*COS(2*PI()*$C3308/365)+MAR1!$D$5*SIN(2*PI()*$C3308/365)</f>
        <v/>
      </c>
      <c r="L3308" s="7">
        <f>MAR1!$B$6+MAR1!$C$6*COS(2*PI()*$C3308/365)+MAR1!$D$6*SIN(2*PI()*$C3308/365)</f>
        <v/>
      </c>
      <c r="M3308" s="7">
        <f>MAR1!$B$7+MAR1!$C$7*COS(2*PI()*$C3308/365)+MAR1!$D$7*SIN(2*PI()*$C3308/365)</f>
        <v/>
      </c>
      <c r="N3308" s="7">
        <f>F3308-K3308</f>
        <v/>
      </c>
      <c r="O3308" s="7">
        <f>G3308-L3308</f>
        <v/>
      </c>
      <c r="P3308" s="7">
        <f>H3308-M3308</f>
        <v/>
      </c>
      <c r="Q3308" s="7">
        <f>IF($I3308=1,(N3308-MAR1!$B$11)/MAR1!$D$11,(N3308-MAR1!$C$11)/MAR1!$E$11)</f>
        <v/>
      </c>
      <c r="R3308" s="7">
        <f>IF($I3308=1,(O3308-MAR1!$B$12)/MAR1!$D$12,(O3308-MAR1!$C$12)/MAR1!$E$12)</f>
        <v/>
      </c>
      <c r="S3308" s="7">
        <f>IF($I3308=1,(P3308-MAR1!$B$13)/MAR1!$D$13,(P3308-MAR1!$C$13)/MAR1!$E$13)</f>
        <v/>
      </c>
    </row>
    <row r="3309">
      <c r="A3309" s="5" t="n">
        <v>3308</v>
      </c>
      <c r="B3309" s="5" t="n">
        <v>10</v>
      </c>
      <c r="C3309" s="5" t="n">
        <v>23</v>
      </c>
      <c r="D3309" s="5" t="n">
        <v>1</v>
      </c>
      <c r="E3309" s="5" t="n">
        <v>2.4</v>
      </c>
      <c r="F3309" s="5" t="n">
        <v>30.3</v>
      </c>
      <c r="G3309" s="5" t="n">
        <v>13.3</v>
      </c>
      <c r="H3309" s="5" t="n">
        <v>15.62</v>
      </c>
      <c r="I3309" s="6">
        <f>IF(E3309&gt;=Markov!$B$3,1,0)</f>
        <v/>
      </c>
      <c r="J3309" s="6">
        <f>I3308</f>
        <v/>
      </c>
      <c r="K3309" s="7">
        <f>MAR1!$B$5+MAR1!$C$5*COS(2*PI()*$C3309/365)+MAR1!$D$5*SIN(2*PI()*$C3309/365)</f>
        <v/>
      </c>
      <c r="L3309" s="7">
        <f>MAR1!$B$6+MAR1!$C$6*COS(2*PI()*$C3309/365)+MAR1!$D$6*SIN(2*PI()*$C3309/365)</f>
        <v/>
      </c>
      <c r="M3309" s="7">
        <f>MAR1!$B$7+MAR1!$C$7*COS(2*PI()*$C3309/365)+MAR1!$D$7*SIN(2*PI()*$C3309/365)</f>
        <v/>
      </c>
      <c r="N3309" s="7">
        <f>F3309-K3309</f>
        <v/>
      </c>
      <c r="O3309" s="7">
        <f>G3309-L3309</f>
        <v/>
      </c>
      <c r="P3309" s="7">
        <f>H3309-M3309</f>
        <v/>
      </c>
      <c r="Q3309" s="7">
        <f>IF($I3309=1,(N3309-MAR1!$B$11)/MAR1!$D$11,(N3309-MAR1!$C$11)/MAR1!$E$11)</f>
        <v/>
      </c>
      <c r="R3309" s="7">
        <f>IF($I3309=1,(O3309-MAR1!$B$12)/MAR1!$D$12,(O3309-MAR1!$C$12)/MAR1!$E$12)</f>
        <v/>
      </c>
      <c r="S3309" s="7">
        <f>IF($I3309=1,(P3309-MAR1!$B$13)/MAR1!$D$13,(P3309-MAR1!$C$13)/MAR1!$E$13)</f>
        <v/>
      </c>
    </row>
    <row r="3310">
      <c r="A3310" s="5" t="n">
        <v>3309</v>
      </c>
      <c r="B3310" s="5" t="n">
        <v>10</v>
      </c>
      <c r="C3310" s="5" t="n">
        <v>24</v>
      </c>
      <c r="D3310" s="5" t="n">
        <v>1</v>
      </c>
      <c r="E3310" s="5" t="n">
        <v>0</v>
      </c>
      <c r="F3310" s="5" t="n">
        <v>34.1</v>
      </c>
      <c r="G3310" s="5" t="n">
        <v>16.5</v>
      </c>
      <c r="H3310" s="5" t="n">
        <v>20.09</v>
      </c>
      <c r="I3310" s="6">
        <f>IF(E3310&gt;=Markov!$B$3,1,0)</f>
        <v/>
      </c>
      <c r="J3310" s="6">
        <f>I3309</f>
        <v/>
      </c>
      <c r="K3310" s="7">
        <f>MAR1!$B$5+MAR1!$C$5*COS(2*PI()*$C3310/365)+MAR1!$D$5*SIN(2*PI()*$C3310/365)</f>
        <v/>
      </c>
      <c r="L3310" s="7">
        <f>MAR1!$B$6+MAR1!$C$6*COS(2*PI()*$C3310/365)+MAR1!$D$6*SIN(2*PI()*$C3310/365)</f>
        <v/>
      </c>
      <c r="M3310" s="7">
        <f>MAR1!$B$7+MAR1!$C$7*COS(2*PI()*$C3310/365)+MAR1!$D$7*SIN(2*PI()*$C3310/365)</f>
        <v/>
      </c>
      <c r="N3310" s="7">
        <f>F3310-K3310</f>
        <v/>
      </c>
      <c r="O3310" s="7">
        <f>G3310-L3310</f>
        <v/>
      </c>
      <c r="P3310" s="7">
        <f>H3310-M3310</f>
        <v/>
      </c>
      <c r="Q3310" s="7">
        <f>IF($I3310=1,(N3310-MAR1!$B$11)/MAR1!$D$11,(N3310-MAR1!$C$11)/MAR1!$E$11)</f>
        <v/>
      </c>
      <c r="R3310" s="7">
        <f>IF($I3310=1,(O3310-MAR1!$B$12)/MAR1!$D$12,(O3310-MAR1!$C$12)/MAR1!$E$12)</f>
        <v/>
      </c>
      <c r="S3310" s="7">
        <f>IF($I3310=1,(P3310-MAR1!$B$13)/MAR1!$D$13,(P3310-MAR1!$C$13)/MAR1!$E$13)</f>
        <v/>
      </c>
    </row>
    <row r="3311">
      <c r="A3311" s="5" t="n">
        <v>3310</v>
      </c>
      <c r="B3311" s="5" t="n">
        <v>10</v>
      </c>
      <c r="C3311" s="5" t="n">
        <v>25</v>
      </c>
      <c r="D3311" s="5" t="n">
        <v>1</v>
      </c>
      <c r="E3311" s="5" t="n">
        <v>0</v>
      </c>
      <c r="F3311" s="5" t="n">
        <v>35.3</v>
      </c>
      <c r="G3311" s="5" t="n">
        <v>15.5</v>
      </c>
      <c r="H3311" s="5" t="n">
        <v>17.04</v>
      </c>
      <c r="I3311" s="6">
        <f>IF(E3311&gt;=Markov!$B$3,1,0)</f>
        <v/>
      </c>
      <c r="J3311" s="6">
        <f>I3310</f>
        <v/>
      </c>
      <c r="K3311" s="7">
        <f>MAR1!$B$5+MAR1!$C$5*COS(2*PI()*$C3311/365)+MAR1!$D$5*SIN(2*PI()*$C3311/365)</f>
        <v/>
      </c>
      <c r="L3311" s="7">
        <f>MAR1!$B$6+MAR1!$C$6*COS(2*PI()*$C3311/365)+MAR1!$D$6*SIN(2*PI()*$C3311/365)</f>
        <v/>
      </c>
      <c r="M3311" s="7">
        <f>MAR1!$B$7+MAR1!$C$7*COS(2*PI()*$C3311/365)+MAR1!$D$7*SIN(2*PI()*$C3311/365)</f>
        <v/>
      </c>
      <c r="N3311" s="7">
        <f>F3311-K3311</f>
        <v/>
      </c>
      <c r="O3311" s="7">
        <f>G3311-L3311</f>
        <v/>
      </c>
      <c r="P3311" s="7">
        <f>H3311-M3311</f>
        <v/>
      </c>
      <c r="Q3311" s="7">
        <f>IF($I3311=1,(N3311-MAR1!$B$11)/MAR1!$D$11,(N3311-MAR1!$C$11)/MAR1!$E$11)</f>
        <v/>
      </c>
      <c r="R3311" s="7">
        <f>IF($I3311=1,(O3311-MAR1!$B$12)/MAR1!$D$12,(O3311-MAR1!$C$12)/MAR1!$E$12)</f>
        <v/>
      </c>
      <c r="S3311" s="7">
        <f>IF($I3311=1,(P3311-MAR1!$B$13)/MAR1!$D$13,(P3311-MAR1!$C$13)/MAR1!$E$13)</f>
        <v/>
      </c>
    </row>
    <row r="3312">
      <c r="A3312" s="5" t="n">
        <v>3311</v>
      </c>
      <c r="B3312" s="5" t="n">
        <v>10</v>
      </c>
      <c r="C3312" s="5" t="n">
        <v>26</v>
      </c>
      <c r="D3312" s="5" t="n">
        <v>1</v>
      </c>
      <c r="E3312" s="5" t="n">
        <v>0</v>
      </c>
      <c r="F3312" s="5" t="n">
        <v>35.9</v>
      </c>
      <c r="G3312" s="5" t="n">
        <v>17.6</v>
      </c>
      <c r="H3312" s="5" t="n">
        <v>20.85</v>
      </c>
      <c r="I3312" s="6">
        <f>IF(E3312&gt;=Markov!$B$3,1,0)</f>
        <v/>
      </c>
      <c r="J3312" s="6">
        <f>I3311</f>
        <v/>
      </c>
      <c r="K3312" s="7">
        <f>MAR1!$B$5+MAR1!$C$5*COS(2*PI()*$C3312/365)+MAR1!$D$5*SIN(2*PI()*$C3312/365)</f>
        <v/>
      </c>
      <c r="L3312" s="7">
        <f>MAR1!$B$6+MAR1!$C$6*COS(2*PI()*$C3312/365)+MAR1!$D$6*SIN(2*PI()*$C3312/365)</f>
        <v/>
      </c>
      <c r="M3312" s="7">
        <f>MAR1!$B$7+MAR1!$C$7*COS(2*PI()*$C3312/365)+MAR1!$D$7*SIN(2*PI()*$C3312/365)</f>
        <v/>
      </c>
      <c r="N3312" s="7">
        <f>F3312-K3312</f>
        <v/>
      </c>
      <c r="O3312" s="7">
        <f>G3312-L3312</f>
        <v/>
      </c>
      <c r="P3312" s="7">
        <f>H3312-M3312</f>
        <v/>
      </c>
      <c r="Q3312" s="7">
        <f>IF($I3312=1,(N3312-MAR1!$B$11)/MAR1!$D$11,(N3312-MAR1!$C$11)/MAR1!$E$11)</f>
        <v/>
      </c>
      <c r="R3312" s="7">
        <f>IF($I3312=1,(O3312-MAR1!$B$12)/MAR1!$D$12,(O3312-MAR1!$C$12)/MAR1!$E$12)</f>
        <v/>
      </c>
      <c r="S3312" s="7">
        <f>IF($I3312=1,(P3312-MAR1!$B$13)/MAR1!$D$13,(P3312-MAR1!$C$13)/MAR1!$E$13)</f>
        <v/>
      </c>
    </row>
    <row r="3313">
      <c r="A3313" s="5" t="n">
        <v>3312</v>
      </c>
      <c r="B3313" s="5" t="n">
        <v>10</v>
      </c>
      <c r="C3313" s="5" t="n">
        <v>27</v>
      </c>
      <c r="D3313" s="5" t="n">
        <v>1</v>
      </c>
      <c r="E3313" s="5" t="n">
        <v>0</v>
      </c>
      <c r="F3313" s="5" t="n">
        <v>32.6</v>
      </c>
      <c r="G3313" s="5" t="n">
        <v>16.8</v>
      </c>
      <c r="H3313" s="5" t="n">
        <v>20.52</v>
      </c>
      <c r="I3313" s="6">
        <f>IF(E3313&gt;=Markov!$B$3,1,0)</f>
        <v/>
      </c>
      <c r="J3313" s="6">
        <f>I3312</f>
        <v/>
      </c>
      <c r="K3313" s="7">
        <f>MAR1!$B$5+MAR1!$C$5*COS(2*PI()*$C3313/365)+MAR1!$D$5*SIN(2*PI()*$C3313/365)</f>
        <v/>
      </c>
      <c r="L3313" s="7">
        <f>MAR1!$B$6+MAR1!$C$6*COS(2*PI()*$C3313/365)+MAR1!$D$6*SIN(2*PI()*$C3313/365)</f>
        <v/>
      </c>
      <c r="M3313" s="7">
        <f>MAR1!$B$7+MAR1!$C$7*COS(2*PI()*$C3313/365)+MAR1!$D$7*SIN(2*PI()*$C3313/365)</f>
        <v/>
      </c>
      <c r="N3313" s="7">
        <f>F3313-K3313</f>
        <v/>
      </c>
      <c r="O3313" s="7">
        <f>G3313-L3313</f>
        <v/>
      </c>
      <c r="P3313" s="7">
        <f>H3313-M3313</f>
        <v/>
      </c>
      <c r="Q3313" s="7">
        <f>IF($I3313=1,(N3313-MAR1!$B$11)/MAR1!$D$11,(N3313-MAR1!$C$11)/MAR1!$E$11)</f>
        <v/>
      </c>
      <c r="R3313" s="7">
        <f>IF($I3313=1,(O3313-MAR1!$B$12)/MAR1!$D$12,(O3313-MAR1!$C$12)/MAR1!$E$12)</f>
        <v/>
      </c>
      <c r="S3313" s="7">
        <f>IF($I3313=1,(P3313-MAR1!$B$13)/MAR1!$D$13,(P3313-MAR1!$C$13)/MAR1!$E$13)</f>
        <v/>
      </c>
    </row>
    <row r="3314">
      <c r="A3314" s="5" t="n">
        <v>3313</v>
      </c>
      <c r="B3314" s="5" t="n">
        <v>10</v>
      </c>
      <c r="C3314" s="5" t="n">
        <v>28</v>
      </c>
      <c r="D3314" s="5" t="n">
        <v>1</v>
      </c>
      <c r="E3314" s="5" t="n">
        <v>0</v>
      </c>
      <c r="F3314" s="5" t="n">
        <v>31.5</v>
      </c>
      <c r="G3314" s="5" t="n">
        <v>16.1</v>
      </c>
      <c r="H3314" s="5" t="n">
        <v>18.41</v>
      </c>
      <c r="I3314" s="6">
        <f>IF(E3314&gt;=Markov!$B$3,1,0)</f>
        <v/>
      </c>
      <c r="J3314" s="6">
        <f>I3313</f>
        <v/>
      </c>
      <c r="K3314" s="7">
        <f>MAR1!$B$5+MAR1!$C$5*COS(2*PI()*$C3314/365)+MAR1!$D$5*SIN(2*PI()*$C3314/365)</f>
        <v/>
      </c>
      <c r="L3314" s="7">
        <f>MAR1!$B$6+MAR1!$C$6*COS(2*PI()*$C3314/365)+MAR1!$D$6*SIN(2*PI()*$C3314/365)</f>
        <v/>
      </c>
      <c r="M3314" s="7">
        <f>MAR1!$B$7+MAR1!$C$7*COS(2*PI()*$C3314/365)+MAR1!$D$7*SIN(2*PI()*$C3314/365)</f>
        <v/>
      </c>
      <c r="N3314" s="7">
        <f>F3314-K3314</f>
        <v/>
      </c>
      <c r="O3314" s="7">
        <f>G3314-L3314</f>
        <v/>
      </c>
      <c r="P3314" s="7">
        <f>H3314-M3314</f>
        <v/>
      </c>
      <c r="Q3314" s="7">
        <f>IF($I3314=1,(N3314-MAR1!$B$11)/MAR1!$D$11,(N3314-MAR1!$C$11)/MAR1!$E$11)</f>
        <v/>
      </c>
      <c r="R3314" s="7">
        <f>IF($I3314=1,(O3314-MAR1!$B$12)/MAR1!$D$12,(O3314-MAR1!$C$12)/MAR1!$E$12)</f>
        <v/>
      </c>
      <c r="S3314" s="7">
        <f>IF($I3314=1,(P3314-MAR1!$B$13)/MAR1!$D$13,(P3314-MAR1!$C$13)/MAR1!$E$13)</f>
        <v/>
      </c>
    </row>
    <row r="3315">
      <c r="A3315" s="5" t="n">
        <v>3314</v>
      </c>
      <c r="B3315" s="5" t="n">
        <v>10</v>
      </c>
      <c r="C3315" s="5" t="n">
        <v>29</v>
      </c>
      <c r="D3315" s="5" t="n">
        <v>1</v>
      </c>
      <c r="E3315" s="5" t="n">
        <v>0</v>
      </c>
      <c r="F3315" s="5" t="n">
        <v>31.4</v>
      </c>
      <c r="G3315" s="5" t="n">
        <v>17.7</v>
      </c>
      <c r="H3315" s="5" t="n">
        <v>15.1</v>
      </c>
      <c r="I3315" s="6">
        <f>IF(E3315&gt;=Markov!$B$3,1,0)</f>
        <v/>
      </c>
      <c r="J3315" s="6">
        <f>I3314</f>
        <v/>
      </c>
      <c r="K3315" s="7">
        <f>MAR1!$B$5+MAR1!$C$5*COS(2*PI()*$C3315/365)+MAR1!$D$5*SIN(2*PI()*$C3315/365)</f>
        <v/>
      </c>
      <c r="L3315" s="7">
        <f>MAR1!$B$6+MAR1!$C$6*COS(2*PI()*$C3315/365)+MAR1!$D$6*SIN(2*PI()*$C3315/365)</f>
        <v/>
      </c>
      <c r="M3315" s="7">
        <f>MAR1!$B$7+MAR1!$C$7*COS(2*PI()*$C3315/365)+MAR1!$D$7*SIN(2*PI()*$C3315/365)</f>
        <v/>
      </c>
      <c r="N3315" s="7">
        <f>F3315-K3315</f>
        <v/>
      </c>
      <c r="O3315" s="7">
        <f>G3315-L3315</f>
        <v/>
      </c>
      <c r="P3315" s="7">
        <f>H3315-M3315</f>
        <v/>
      </c>
      <c r="Q3315" s="7">
        <f>IF($I3315=1,(N3315-MAR1!$B$11)/MAR1!$D$11,(N3315-MAR1!$C$11)/MAR1!$E$11)</f>
        <v/>
      </c>
      <c r="R3315" s="7">
        <f>IF($I3315=1,(O3315-MAR1!$B$12)/MAR1!$D$12,(O3315-MAR1!$C$12)/MAR1!$E$12)</f>
        <v/>
      </c>
      <c r="S3315" s="7">
        <f>IF($I3315=1,(P3315-MAR1!$B$13)/MAR1!$D$13,(P3315-MAR1!$C$13)/MAR1!$E$13)</f>
        <v/>
      </c>
    </row>
    <row r="3316">
      <c r="A3316" s="5" t="n">
        <v>3315</v>
      </c>
      <c r="B3316" s="5" t="n">
        <v>10</v>
      </c>
      <c r="C3316" s="5" t="n">
        <v>30</v>
      </c>
      <c r="D3316" s="5" t="n">
        <v>1</v>
      </c>
      <c r="E3316" s="5" t="n">
        <v>0</v>
      </c>
      <c r="F3316" s="5" t="n">
        <v>34.5</v>
      </c>
      <c r="G3316" s="5" t="n">
        <v>16.1</v>
      </c>
      <c r="H3316" s="5" t="n">
        <v>14.69</v>
      </c>
      <c r="I3316" s="6">
        <f>IF(E3316&gt;=Markov!$B$3,1,0)</f>
        <v/>
      </c>
      <c r="J3316" s="6">
        <f>I3315</f>
        <v/>
      </c>
      <c r="K3316" s="7">
        <f>MAR1!$B$5+MAR1!$C$5*COS(2*PI()*$C3316/365)+MAR1!$D$5*SIN(2*PI()*$C3316/365)</f>
        <v/>
      </c>
      <c r="L3316" s="7">
        <f>MAR1!$B$6+MAR1!$C$6*COS(2*PI()*$C3316/365)+MAR1!$D$6*SIN(2*PI()*$C3316/365)</f>
        <v/>
      </c>
      <c r="M3316" s="7">
        <f>MAR1!$B$7+MAR1!$C$7*COS(2*PI()*$C3316/365)+MAR1!$D$7*SIN(2*PI()*$C3316/365)</f>
        <v/>
      </c>
      <c r="N3316" s="7">
        <f>F3316-K3316</f>
        <v/>
      </c>
      <c r="O3316" s="7">
        <f>G3316-L3316</f>
        <v/>
      </c>
      <c r="P3316" s="7">
        <f>H3316-M3316</f>
        <v/>
      </c>
      <c r="Q3316" s="7">
        <f>IF($I3316=1,(N3316-MAR1!$B$11)/MAR1!$D$11,(N3316-MAR1!$C$11)/MAR1!$E$11)</f>
        <v/>
      </c>
      <c r="R3316" s="7">
        <f>IF($I3316=1,(O3316-MAR1!$B$12)/MAR1!$D$12,(O3316-MAR1!$C$12)/MAR1!$E$12)</f>
        <v/>
      </c>
      <c r="S3316" s="7">
        <f>IF($I3316=1,(P3316-MAR1!$B$13)/MAR1!$D$13,(P3316-MAR1!$C$13)/MAR1!$E$13)</f>
        <v/>
      </c>
    </row>
    <row r="3317">
      <c r="A3317" s="5" t="n">
        <v>3316</v>
      </c>
      <c r="B3317" s="5" t="n">
        <v>10</v>
      </c>
      <c r="C3317" s="5" t="n">
        <v>31</v>
      </c>
      <c r="D3317" s="5" t="n">
        <v>1</v>
      </c>
      <c r="E3317" s="5" t="n">
        <v>0</v>
      </c>
      <c r="F3317" s="5" t="n">
        <v>32.7</v>
      </c>
      <c r="G3317" s="5" t="n">
        <v>17.1</v>
      </c>
      <c r="H3317" s="5" t="n">
        <v>18.65</v>
      </c>
      <c r="I3317" s="6">
        <f>IF(E3317&gt;=Markov!$B$3,1,0)</f>
        <v/>
      </c>
      <c r="J3317" s="6">
        <f>I3316</f>
        <v/>
      </c>
      <c r="K3317" s="7">
        <f>MAR1!$B$5+MAR1!$C$5*COS(2*PI()*$C3317/365)+MAR1!$D$5*SIN(2*PI()*$C3317/365)</f>
        <v/>
      </c>
      <c r="L3317" s="7">
        <f>MAR1!$B$6+MAR1!$C$6*COS(2*PI()*$C3317/365)+MAR1!$D$6*SIN(2*PI()*$C3317/365)</f>
        <v/>
      </c>
      <c r="M3317" s="7">
        <f>MAR1!$B$7+MAR1!$C$7*COS(2*PI()*$C3317/365)+MAR1!$D$7*SIN(2*PI()*$C3317/365)</f>
        <v/>
      </c>
      <c r="N3317" s="7">
        <f>F3317-K3317</f>
        <v/>
      </c>
      <c r="O3317" s="7">
        <f>G3317-L3317</f>
        <v/>
      </c>
      <c r="P3317" s="7">
        <f>H3317-M3317</f>
        <v/>
      </c>
      <c r="Q3317" s="7">
        <f>IF($I3317=1,(N3317-MAR1!$B$11)/MAR1!$D$11,(N3317-MAR1!$C$11)/MAR1!$E$11)</f>
        <v/>
      </c>
      <c r="R3317" s="7">
        <f>IF($I3317=1,(O3317-MAR1!$B$12)/MAR1!$D$12,(O3317-MAR1!$C$12)/MAR1!$E$12)</f>
        <v/>
      </c>
      <c r="S3317" s="7">
        <f>IF($I3317=1,(P3317-MAR1!$B$13)/MAR1!$D$13,(P3317-MAR1!$C$13)/MAR1!$E$13)</f>
        <v/>
      </c>
    </row>
    <row r="3318">
      <c r="A3318" s="5" t="n">
        <v>3317</v>
      </c>
      <c r="B3318" s="5" t="n">
        <v>10</v>
      </c>
      <c r="C3318" s="5" t="n">
        <v>32</v>
      </c>
      <c r="D3318" s="5" t="n">
        <v>2</v>
      </c>
      <c r="E3318" s="5" t="n">
        <v>0</v>
      </c>
      <c r="F3318" s="5" t="n">
        <v>33.6</v>
      </c>
      <c r="G3318" s="5" t="n">
        <v>18.6</v>
      </c>
      <c r="H3318" s="5" t="n">
        <v>20.31</v>
      </c>
      <c r="I3318" s="6">
        <f>IF(E3318&gt;=Markov!$B$3,1,0)</f>
        <v/>
      </c>
      <c r="J3318" s="6">
        <f>I3317</f>
        <v/>
      </c>
      <c r="K3318" s="7">
        <f>MAR1!$B$5+MAR1!$C$5*COS(2*PI()*$C3318/365)+MAR1!$D$5*SIN(2*PI()*$C3318/365)</f>
        <v/>
      </c>
      <c r="L3318" s="7">
        <f>MAR1!$B$6+MAR1!$C$6*COS(2*PI()*$C3318/365)+MAR1!$D$6*SIN(2*PI()*$C3318/365)</f>
        <v/>
      </c>
      <c r="M3318" s="7">
        <f>MAR1!$B$7+MAR1!$C$7*COS(2*PI()*$C3318/365)+MAR1!$D$7*SIN(2*PI()*$C3318/365)</f>
        <v/>
      </c>
      <c r="N3318" s="7">
        <f>F3318-K3318</f>
        <v/>
      </c>
      <c r="O3318" s="7">
        <f>G3318-L3318</f>
        <v/>
      </c>
      <c r="P3318" s="7">
        <f>H3318-M3318</f>
        <v/>
      </c>
      <c r="Q3318" s="7">
        <f>IF($I3318=1,(N3318-MAR1!$B$11)/MAR1!$D$11,(N3318-MAR1!$C$11)/MAR1!$E$11)</f>
        <v/>
      </c>
      <c r="R3318" s="7">
        <f>IF($I3318=1,(O3318-MAR1!$B$12)/MAR1!$D$12,(O3318-MAR1!$C$12)/MAR1!$E$12)</f>
        <v/>
      </c>
      <c r="S3318" s="7">
        <f>IF($I3318=1,(P3318-MAR1!$B$13)/MAR1!$D$13,(P3318-MAR1!$C$13)/MAR1!$E$13)</f>
        <v/>
      </c>
    </row>
    <row r="3319">
      <c r="A3319" s="5" t="n">
        <v>3318</v>
      </c>
      <c r="B3319" s="5" t="n">
        <v>10</v>
      </c>
      <c r="C3319" s="5" t="n">
        <v>33</v>
      </c>
      <c r="D3319" s="5" t="n">
        <v>2</v>
      </c>
      <c r="E3319" s="5" t="n">
        <v>0</v>
      </c>
      <c r="F3319" s="5" t="n">
        <v>31.4</v>
      </c>
      <c r="G3319" s="5" t="n">
        <v>15.8</v>
      </c>
      <c r="H3319" s="5" t="n">
        <v>21.93</v>
      </c>
      <c r="I3319" s="6">
        <f>IF(E3319&gt;=Markov!$B$3,1,0)</f>
        <v/>
      </c>
      <c r="J3319" s="6">
        <f>I3318</f>
        <v/>
      </c>
      <c r="K3319" s="7">
        <f>MAR1!$B$5+MAR1!$C$5*COS(2*PI()*$C3319/365)+MAR1!$D$5*SIN(2*PI()*$C3319/365)</f>
        <v/>
      </c>
      <c r="L3319" s="7">
        <f>MAR1!$B$6+MAR1!$C$6*COS(2*PI()*$C3319/365)+MAR1!$D$6*SIN(2*PI()*$C3319/365)</f>
        <v/>
      </c>
      <c r="M3319" s="7">
        <f>MAR1!$B$7+MAR1!$C$7*COS(2*PI()*$C3319/365)+MAR1!$D$7*SIN(2*PI()*$C3319/365)</f>
        <v/>
      </c>
      <c r="N3319" s="7">
        <f>F3319-K3319</f>
        <v/>
      </c>
      <c r="O3319" s="7">
        <f>G3319-L3319</f>
        <v/>
      </c>
      <c r="P3319" s="7">
        <f>H3319-M3319</f>
        <v/>
      </c>
      <c r="Q3319" s="7">
        <f>IF($I3319=1,(N3319-MAR1!$B$11)/MAR1!$D$11,(N3319-MAR1!$C$11)/MAR1!$E$11)</f>
        <v/>
      </c>
      <c r="R3319" s="7">
        <f>IF($I3319=1,(O3319-MAR1!$B$12)/MAR1!$D$12,(O3319-MAR1!$C$12)/MAR1!$E$12)</f>
        <v/>
      </c>
      <c r="S3319" s="7">
        <f>IF($I3319=1,(P3319-MAR1!$B$13)/MAR1!$D$13,(P3319-MAR1!$C$13)/MAR1!$E$13)</f>
        <v/>
      </c>
    </row>
    <row r="3320">
      <c r="A3320" s="5" t="n">
        <v>3319</v>
      </c>
      <c r="B3320" s="5" t="n">
        <v>10</v>
      </c>
      <c r="C3320" s="5" t="n">
        <v>34</v>
      </c>
      <c r="D3320" s="5" t="n">
        <v>2</v>
      </c>
      <c r="E3320" s="5" t="n">
        <v>0</v>
      </c>
      <c r="F3320" s="5" t="n">
        <v>34.2</v>
      </c>
      <c r="G3320" s="5" t="n">
        <v>16.8</v>
      </c>
      <c r="H3320" s="5" t="n">
        <v>23.07</v>
      </c>
      <c r="I3320" s="6">
        <f>IF(E3320&gt;=Markov!$B$3,1,0)</f>
        <v/>
      </c>
      <c r="J3320" s="6">
        <f>I3319</f>
        <v/>
      </c>
      <c r="K3320" s="7">
        <f>MAR1!$B$5+MAR1!$C$5*COS(2*PI()*$C3320/365)+MAR1!$D$5*SIN(2*PI()*$C3320/365)</f>
        <v/>
      </c>
      <c r="L3320" s="7">
        <f>MAR1!$B$6+MAR1!$C$6*COS(2*PI()*$C3320/365)+MAR1!$D$6*SIN(2*PI()*$C3320/365)</f>
        <v/>
      </c>
      <c r="M3320" s="7">
        <f>MAR1!$B$7+MAR1!$C$7*COS(2*PI()*$C3320/365)+MAR1!$D$7*SIN(2*PI()*$C3320/365)</f>
        <v/>
      </c>
      <c r="N3320" s="7">
        <f>F3320-K3320</f>
        <v/>
      </c>
      <c r="O3320" s="7">
        <f>G3320-L3320</f>
        <v/>
      </c>
      <c r="P3320" s="7">
        <f>H3320-M3320</f>
        <v/>
      </c>
      <c r="Q3320" s="7">
        <f>IF($I3320=1,(N3320-MAR1!$B$11)/MAR1!$D$11,(N3320-MAR1!$C$11)/MAR1!$E$11)</f>
        <v/>
      </c>
      <c r="R3320" s="7">
        <f>IF($I3320=1,(O3320-MAR1!$B$12)/MAR1!$D$12,(O3320-MAR1!$C$12)/MAR1!$E$12)</f>
        <v/>
      </c>
      <c r="S3320" s="7">
        <f>IF($I3320=1,(P3320-MAR1!$B$13)/MAR1!$D$13,(P3320-MAR1!$C$13)/MAR1!$E$13)</f>
        <v/>
      </c>
    </row>
    <row r="3321">
      <c r="A3321" s="5" t="n">
        <v>3320</v>
      </c>
      <c r="B3321" s="5" t="n">
        <v>10</v>
      </c>
      <c r="C3321" s="5" t="n">
        <v>35</v>
      </c>
      <c r="D3321" s="5" t="n">
        <v>2</v>
      </c>
      <c r="E3321" s="5" t="n">
        <v>0</v>
      </c>
      <c r="F3321" s="5" t="n">
        <v>33.7</v>
      </c>
      <c r="G3321" s="5" t="n">
        <v>15.8</v>
      </c>
      <c r="H3321" s="5" t="n">
        <v>22.02</v>
      </c>
      <c r="I3321" s="6">
        <f>IF(E3321&gt;=Markov!$B$3,1,0)</f>
        <v/>
      </c>
      <c r="J3321" s="6">
        <f>I3320</f>
        <v/>
      </c>
      <c r="K3321" s="7">
        <f>MAR1!$B$5+MAR1!$C$5*COS(2*PI()*$C3321/365)+MAR1!$D$5*SIN(2*PI()*$C3321/365)</f>
        <v/>
      </c>
      <c r="L3321" s="7">
        <f>MAR1!$B$6+MAR1!$C$6*COS(2*PI()*$C3321/365)+MAR1!$D$6*SIN(2*PI()*$C3321/365)</f>
        <v/>
      </c>
      <c r="M3321" s="7">
        <f>MAR1!$B$7+MAR1!$C$7*COS(2*PI()*$C3321/365)+MAR1!$D$7*SIN(2*PI()*$C3321/365)</f>
        <v/>
      </c>
      <c r="N3321" s="7">
        <f>F3321-K3321</f>
        <v/>
      </c>
      <c r="O3321" s="7">
        <f>G3321-L3321</f>
        <v/>
      </c>
      <c r="P3321" s="7">
        <f>H3321-M3321</f>
        <v/>
      </c>
      <c r="Q3321" s="7">
        <f>IF($I3321=1,(N3321-MAR1!$B$11)/MAR1!$D$11,(N3321-MAR1!$C$11)/MAR1!$E$11)</f>
        <v/>
      </c>
      <c r="R3321" s="7">
        <f>IF($I3321=1,(O3321-MAR1!$B$12)/MAR1!$D$12,(O3321-MAR1!$C$12)/MAR1!$E$12)</f>
        <v/>
      </c>
      <c r="S3321" s="7">
        <f>IF($I3321=1,(P3321-MAR1!$B$13)/MAR1!$D$13,(P3321-MAR1!$C$13)/MAR1!$E$13)</f>
        <v/>
      </c>
    </row>
    <row r="3322">
      <c r="A3322" s="5" t="n">
        <v>3321</v>
      </c>
      <c r="B3322" s="5" t="n">
        <v>10</v>
      </c>
      <c r="C3322" s="5" t="n">
        <v>36</v>
      </c>
      <c r="D3322" s="5" t="n">
        <v>2</v>
      </c>
      <c r="E3322" s="5" t="n">
        <v>0</v>
      </c>
      <c r="F3322" s="5" t="n">
        <v>33.4</v>
      </c>
      <c r="G3322" s="5" t="n">
        <v>16.5</v>
      </c>
      <c r="H3322" s="5" t="n">
        <v>21.21</v>
      </c>
      <c r="I3322" s="6">
        <f>IF(E3322&gt;=Markov!$B$3,1,0)</f>
        <v/>
      </c>
      <c r="J3322" s="6">
        <f>I3321</f>
        <v/>
      </c>
      <c r="K3322" s="7">
        <f>MAR1!$B$5+MAR1!$C$5*COS(2*PI()*$C3322/365)+MAR1!$D$5*SIN(2*PI()*$C3322/365)</f>
        <v/>
      </c>
      <c r="L3322" s="7">
        <f>MAR1!$B$6+MAR1!$C$6*COS(2*PI()*$C3322/365)+MAR1!$D$6*SIN(2*PI()*$C3322/365)</f>
        <v/>
      </c>
      <c r="M3322" s="7">
        <f>MAR1!$B$7+MAR1!$C$7*COS(2*PI()*$C3322/365)+MAR1!$D$7*SIN(2*PI()*$C3322/365)</f>
        <v/>
      </c>
      <c r="N3322" s="7">
        <f>F3322-K3322</f>
        <v/>
      </c>
      <c r="O3322" s="7">
        <f>G3322-L3322</f>
        <v/>
      </c>
      <c r="P3322" s="7">
        <f>H3322-M3322</f>
        <v/>
      </c>
      <c r="Q3322" s="7">
        <f>IF($I3322=1,(N3322-MAR1!$B$11)/MAR1!$D$11,(N3322-MAR1!$C$11)/MAR1!$E$11)</f>
        <v/>
      </c>
      <c r="R3322" s="7">
        <f>IF($I3322=1,(O3322-MAR1!$B$12)/MAR1!$D$12,(O3322-MAR1!$C$12)/MAR1!$E$12)</f>
        <v/>
      </c>
      <c r="S3322" s="7">
        <f>IF($I3322=1,(P3322-MAR1!$B$13)/MAR1!$D$13,(P3322-MAR1!$C$13)/MAR1!$E$13)</f>
        <v/>
      </c>
    </row>
    <row r="3323">
      <c r="A3323" s="5" t="n">
        <v>3322</v>
      </c>
      <c r="B3323" s="5" t="n">
        <v>10</v>
      </c>
      <c r="C3323" s="5" t="n">
        <v>37</v>
      </c>
      <c r="D3323" s="5" t="n">
        <v>2</v>
      </c>
      <c r="E3323" s="5" t="n">
        <v>0</v>
      </c>
      <c r="F3323" s="5" t="n">
        <v>32.2</v>
      </c>
      <c r="G3323" s="5" t="n">
        <v>17.9</v>
      </c>
      <c r="H3323" s="5" t="n">
        <v>21.31</v>
      </c>
      <c r="I3323" s="6">
        <f>IF(E3323&gt;=Markov!$B$3,1,0)</f>
        <v/>
      </c>
      <c r="J3323" s="6">
        <f>I3322</f>
        <v/>
      </c>
      <c r="K3323" s="7">
        <f>MAR1!$B$5+MAR1!$C$5*COS(2*PI()*$C3323/365)+MAR1!$D$5*SIN(2*PI()*$C3323/365)</f>
        <v/>
      </c>
      <c r="L3323" s="7">
        <f>MAR1!$B$6+MAR1!$C$6*COS(2*PI()*$C3323/365)+MAR1!$D$6*SIN(2*PI()*$C3323/365)</f>
        <v/>
      </c>
      <c r="M3323" s="7">
        <f>MAR1!$B$7+MAR1!$C$7*COS(2*PI()*$C3323/365)+MAR1!$D$7*SIN(2*PI()*$C3323/365)</f>
        <v/>
      </c>
      <c r="N3323" s="7">
        <f>F3323-K3323</f>
        <v/>
      </c>
      <c r="O3323" s="7">
        <f>G3323-L3323</f>
        <v/>
      </c>
      <c r="P3323" s="7">
        <f>H3323-M3323</f>
        <v/>
      </c>
      <c r="Q3323" s="7">
        <f>IF($I3323=1,(N3323-MAR1!$B$11)/MAR1!$D$11,(N3323-MAR1!$C$11)/MAR1!$E$11)</f>
        <v/>
      </c>
      <c r="R3323" s="7">
        <f>IF($I3323=1,(O3323-MAR1!$B$12)/MAR1!$D$12,(O3323-MAR1!$C$12)/MAR1!$E$12)</f>
        <v/>
      </c>
      <c r="S3323" s="7">
        <f>IF($I3323=1,(P3323-MAR1!$B$13)/MAR1!$D$13,(P3323-MAR1!$C$13)/MAR1!$E$13)</f>
        <v/>
      </c>
    </row>
    <row r="3324">
      <c r="A3324" s="5" t="n">
        <v>3323</v>
      </c>
      <c r="B3324" s="5" t="n">
        <v>10</v>
      </c>
      <c r="C3324" s="5" t="n">
        <v>38</v>
      </c>
      <c r="D3324" s="5" t="n">
        <v>2</v>
      </c>
      <c r="E3324" s="5" t="n">
        <v>0</v>
      </c>
      <c r="F3324" s="5" t="n">
        <v>32.5</v>
      </c>
      <c r="G3324" s="5" t="n">
        <v>17.5</v>
      </c>
      <c r="H3324" s="5" t="n">
        <v>25.3</v>
      </c>
      <c r="I3324" s="6">
        <f>IF(E3324&gt;=Markov!$B$3,1,0)</f>
        <v/>
      </c>
      <c r="J3324" s="6">
        <f>I3323</f>
        <v/>
      </c>
      <c r="K3324" s="7">
        <f>MAR1!$B$5+MAR1!$C$5*COS(2*PI()*$C3324/365)+MAR1!$D$5*SIN(2*PI()*$C3324/365)</f>
        <v/>
      </c>
      <c r="L3324" s="7">
        <f>MAR1!$B$6+MAR1!$C$6*COS(2*PI()*$C3324/365)+MAR1!$D$6*SIN(2*PI()*$C3324/365)</f>
        <v/>
      </c>
      <c r="M3324" s="7">
        <f>MAR1!$B$7+MAR1!$C$7*COS(2*PI()*$C3324/365)+MAR1!$D$7*SIN(2*PI()*$C3324/365)</f>
        <v/>
      </c>
      <c r="N3324" s="7">
        <f>F3324-K3324</f>
        <v/>
      </c>
      <c r="O3324" s="7">
        <f>G3324-L3324</f>
        <v/>
      </c>
      <c r="P3324" s="7">
        <f>H3324-M3324</f>
        <v/>
      </c>
      <c r="Q3324" s="7">
        <f>IF($I3324=1,(N3324-MAR1!$B$11)/MAR1!$D$11,(N3324-MAR1!$C$11)/MAR1!$E$11)</f>
        <v/>
      </c>
      <c r="R3324" s="7">
        <f>IF($I3324=1,(O3324-MAR1!$B$12)/MAR1!$D$12,(O3324-MAR1!$C$12)/MAR1!$E$12)</f>
        <v/>
      </c>
      <c r="S3324" s="7">
        <f>IF($I3324=1,(P3324-MAR1!$B$13)/MAR1!$D$13,(P3324-MAR1!$C$13)/MAR1!$E$13)</f>
        <v/>
      </c>
    </row>
    <row r="3325">
      <c r="A3325" s="5" t="n">
        <v>3324</v>
      </c>
      <c r="B3325" s="5" t="n">
        <v>10</v>
      </c>
      <c r="C3325" s="5" t="n">
        <v>39</v>
      </c>
      <c r="D3325" s="5" t="n">
        <v>2</v>
      </c>
      <c r="E3325" s="5" t="n">
        <v>0</v>
      </c>
      <c r="F3325" s="5" t="n">
        <v>33</v>
      </c>
      <c r="G3325" s="5" t="n">
        <v>15.3</v>
      </c>
      <c r="H3325" s="5" t="n">
        <v>16.87</v>
      </c>
      <c r="I3325" s="6">
        <f>IF(E3325&gt;=Markov!$B$3,1,0)</f>
        <v/>
      </c>
      <c r="J3325" s="6">
        <f>I3324</f>
        <v/>
      </c>
      <c r="K3325" s="7">
        <f>MAR1!$B$5+MAR1!$C$5*COS(2*PI()*$C3325/365)+MAR1!$D$5*SIN(2*PI()*$C3325/365)</f>
        <v/>
      </c>
      <c r="L3325" s="7">
        <f>MAR1!$B$6+MAR1!$C$6*COS(2*PI()*$C3325/365)+MAR1!$D$6*SIN(2*PI()*$C3325/365)</f>
        <v/>
      </c>
      <c r="M3325" s="7">
        <f>MAR1!$B$7+MAR1!$C$7*COS(2*PI()*$C3325/365)+MAR1!$D$7*SIN(2*PI()*$C3325/365)</f>
        <v/>
      </c>
      <c r="N3325" s="7">
        <f>F3325-K3325</f>
        <v/>
      </c>
      <c r="O3325" s="7">
        <f>G3325-L3325</f>
        <v/>
      </c>
      <c r="P3325" s="7">
        <f>H3325-M3325</f>
        <v/>
      </c>
      <c r="Q3325" s="7">
        <f>IF($I3325=1,(N3325-MAR1!$B$11)/MAR1!$D$11,(N3325-MAR1!$C$11)/MAR1!$E$11)</f>
        <v/>
      </c>
      <c r="R3325" s="7">
        <f>IF($I3325=1,(O3325-MAR1!$B$12)/MAR1!$D$12,(O3325-MAR1!$C$12)/MAR1!$E$12)</f>
        <v/>
      </c>
      <c r="S3325" s="7">
        <f>IF($I3325=1,(P3325-MAR1!$B$13)/MAR1!$D$13,(P3325-MAR1!$C$13)/MAR1!$E$13)</f>
        <v/>
      </c>
    </row>
    <row r="3326">
      <c r="A3326" s="5" t="n">
        <v>3325</v>
      </c>
      <c r="B3326" s="5" t="n">
        <v>10</v>
      </c>
      <c r="C3326" s="5" t="n">
        <v>40</v>
      </c>
      <c r="D3326" s="5" t="n">
        <v>2</v>
      </c>
      <c r="E3326" s="5" t="n">
        <v>0</v>
      </c>
      <c r="F3326" s="5" t="n">
        <v>34.3</v>
      </c>
      <c r="G3326" s="5" t="n">
        <v>15.2</v>
      </c>
      <c r="H3326" s="5" t="n">
        <v>20.77</v>
      </c>
      <c r="I3326" s="6">
        <f>IF(E3326&gt;=Markov!$B$3,1,0)</f>
        <v/>
      </c>
      <c r="J3326" s="6">
        <f>I3325</f>
        <v/>
      </c>
      <c r="K3326" s="7">
        <f>MAR1!$B$5+MAR1!$C$5*COS(2*PI()*$C3326/365)+MAR1!$D$5*SIN(2*PI()*$C3326/365)</f>
        <v/>
      </c>
      <c r="L3326" s="7">
        <f>MAR1!$B$6+MAR1!$C$6*COS(2*PI()*$C3326/365)+MAR1!$D$6*SIN(2*PI()*$C3326/365)</f>
        <v/>
      </c>
      <c r="M3326" s="7">
        <f>MAR1!$B$7+MAR1!$C$7*COS(2*PI()*$C3326/365)+MAR1!$D$7*SIN(2*PI()*$C3326/365)</f>
        <v/>
      </c>
      <c r="N3326" s="7">
        <f>F3326-K3326</f>
        <v/>
      </c>
      <c r="O3326" s="7">
        <f>G3326-L3326</f>
        <v/>
      </c>
      <c r="P3326" s="7">
        <f>H3326-M3326</f>
        <v/>
      </c>
      <c r="Q3326" s="7">
        <f>IF($I3326=1,(N3326-MAR1!$B$11)/MAR1!$D$11,(N3326-MAR1!$C$11)/MAR1!$E$11)</f>
        <v/>
      </c>
      <c r="R3326" s="7">
        <f>IF($I3326=1,(O3326-MAR1!$B$12)/MAR1!$D$12,(O3326-MAR1!$C$12)/MAR1!$E$12)</f>
        <v/>
      </c>
      <c r="S3326" s="7">
        <f>IF($I3326=1,(P3326-MAR1!$B$13)/MAR1!$D$13,(P3326-MAR1!$C$13)/MAR1!$E$13)</f>
        <v/>
      </c>
    </row>
    <row r="3327">
      <c r="A3327" s="5" t="n">
        <v>3326</v>
      </c>
      <c r="B3327" s="5" t="n">
        <v>10</v>
      </c>
      <c r="C3327" s="5" t="n">
        <v>41</v>
      </c>
      <c r="D3327" s="5" t="n">
        <v>2</v>
      </c>
      <c r="E3327" s="5" t="n">
        <v>0</v>
      </c>
      <c r="F3327" s="5" t="n">
        <v>31.6</v>
      </c>
      <c r="G3327" s="5" t="n">
        <v>14.3</v>
      </c>
      <c r="H3327" s="5" t="n">
        <v>16.3</v>
      </c>
      <c r="I3327" s="6">
        <f>IF(E3327&gt;=Markov!$B$3,1,0)</f>
        <v/>
      </c>
      <c r="J3327" s="6">
        <f>I3326</f>
        <v/>
      </c>
      <c r="K3327" s="7">
        <f>MAR1!$B$5+MAR1!$C$5*COS(2*PI()*$C3327/365)+MAR1!$D$5*SIN(2*PI()*$C3327/365)</f>
        <v/>
      </c>
      <c r="L3327" s="7">
        <f>MAR1!$B$6+MAR1!$C$6*COS(2*PI()*$C3327/365)+MAR1!$D$6*SIN(2*PI()*$C3327/365)</f>
        <v/>
      </c>
      <c r="M3327" s="7">
        <f>MAR1!$B$7+MAR1!$C$7*COS(2*PI()*$C3327/365)+MAR1!$D$7*SIN(2*PI()*$C3327/365)</f>
        <v/>
      </c>
      <c r="N3327" s="7">
        <f>F3327-K3327</f>
        <v/>
      </c>
      <c r="O3327" s="7">
        <f>G3327-L3327</f>
        <v/>
      </c>
      <c r="P3327" s="7">
        <f>H3327-M3327</f>
        <v/>
      </c>
      <c r="Q3327" s="7">
        <f>IF($I3327=1,(N3327-MAR1!$B$11)/MAR1!$D$11,(N3327-MAR1!$C$11)/MAR1!$E$11)</f>
        <v/>
      </c>
      <c r="R3327" s="7">
        <f>IF($I3327=1,(O3327-MAR1!$B$12)/MAR1!$D$12,(O3327-MAR1!$C$12)/MAR1!$E$12)</f>
        <v/>
      </c>
      <c r="S3327" s="7">
        <f>IF($I3327=1,(P3327-MAR1!$B$13)/MAR1!$D$13,(P3327-MAR1!$C$13)/MAR1!$E$13)</f>
        <v/>
      </c>
    </row>
    <row r="3328">
      <c r="A3328" s="5" t="n">
        <v>3327</v>
      </c>
      <c r="B3328" s="5" t="n">
        <v>10</v>
      </c>
      <c r="C3328" s="5" t="n">
        <v>42</v>
      </c>
      <c r="D3328" s="5" t="n">
        <v>2</v>
      </c>
      <c r="E3328" s="5" t="n">
        <v>0</v>
      </c>
      <c r="F3328" s="5" t="n">
        <v>32.4</v>
      </c>
      <c r="G3328" s="5" t="n">
        <v>15.6</v>
      </c>
      <c r="H3328" s="5" t="n">
        <v>14.59</v>
      </c>
      <c r="I3328" s="6">
        <f>IF(E3328&gt;=Markov!$B$3,1,0)</f>
        <v/>
      </c>
      <c r="J3328" s="6">
        <f>I3327</f>
        <v/>
      </c>
      <c r="K3328" s="7">
        <f>MAR1!$B$5+MAR1!$C$5*COS(2*PI()*$C3328/365)+MAR1!$D$5*SIN(2*PI()*$C3328/365)</f>
        <v/>
      </c>
      <c r="L3328" s="7">
        <f>MAR1!$B$6+MAR1!$C$6*COS(2*PI()*$C3328/365)+MAR1!$D$6*SIN(2*PI()*$C3328/365)</f>
        <v/>
      </c>
      <c r="M3328" s="7">
        <f>MAR1!$B$7+MAR1!$C$7*COS(2*PI()*$C3328/365)+MAR1!$D$7*SIN(2*PI()*$C3328/365)</f>
        <v/>
      </c>
      <c r="N3328" s="7">
        <f>F3328-K3328</f>
        <v/>
      </c>
      <c r="O3328" s="7">
        <f>G3328-L3328</f>
        <v/>
      </c>
      <c r="P3328" s="7">
        <f>H3328-M3328</f>
        <v/>
      </c>
      <c r="Q3328" s="7">
        <f>IF($I3328=1,(N3328-MAR1!$B$11)/MAR1!$D$11,(N3328-MAR1!$C$11)/MAR1!$E$11)</f>
        <v/>
      </c>
      <c r="R3328" s="7">
        <f>IF($I3328=1,(O3328-MAR1!$B$12)/MAR1!$D$12,(O3328-MAR1!$C$12)/MAR1!$E$12)</f>
        <v/>
      </c>
      <c r="S3328" s="7">
        <f>IF($I3328=1,(P3328-MAR1!$B$13)/MAR1!$D$13,(P3328-MAR1!$C$13)/MAR1!$E$13)</f>
        <v/>
      </c>
    </row>
    <row r="3329">
      <c r="A3329" s="5" t="n">
        <v>3328</v>
      </c>
      <c r="B3329" s="5" t="n">
        <v>10</v>
      </c>
      <c r="C3329" s="5" t="n">
        <v>43</v>
      </c>
      <c r="D3329" s="5" t="n">
        <v>2</v>
      </c>
      <c r="E3329" s="5" t="n">
        <v>0</v>
      </c>
      <c r="F3329" s="5" t="n">
        <v>32.8</v>
      </c>
      <c r="G3329" s="5" t="n">
        <v>16.7</v>
      </c>
      <c r="H3329" s="5" t="n">
        <v>17.77</v>
      </c>
      <c r="I3329" s="6">
        <f>IF(E3329&gt;=Markov!$B$3,1,0)</f>
        <v/>
      </c>
      <c r="J3329" s="6">
        <f>I3328</f>
        <v/>
      </c>
      <c r="K3329" s="7">
        <f>MAR1!$B$5+MAR1!$C$5*COS(2*PI()*$C3329/365)+MAR1!$D$5*SIN(2*PI()*$C3329/365)</f>
        <v/>
      </c>
      <c r="L3329" s="7">
        <f>MAR1!$B$6+MAR1!$C$6*COS(2*PI()*$C3329/365)+MAR1!$D$6*SIN(2*PI()*$C3329/365)</f>
        <v/>
      </c>
      <c r="M3329" s="7">
        <f>MAR1!$B$7+MAR1!$C$7*COS(2*PI()*$C3329/365)+MAR1!$D$7*SIN(2*PI()*$C3329/365)</f>
        <v/>
      </c>
      <c r="N3329" s="7">
        <f>F3329-K3329</f>
        <v/>
      </c>
      <c r="O3329" s="7">
        <f>G3329-L3329</f>
        <v/>
      </c>
      <c r="P3329" s="7">
        <f>H3329-M3329</f>
        <v/>
      </c>
      <c r="Q3329" s="7">
        <f>IF($I3329=1,(N3329-MAR1!$B$11)/MAR1!$D$11,(N3329-MAR1!$C$11)/MAR1!$E$11)</f>
        <v/>
      </c>
      <c r="R3329" s="7">
        <f>IF($I3329=1,(O3329-MAR1!$B$12)/MAR1!$D$12,(O3329-MAR1!$C$12)/MAR1!$E$12)</f>
        <v/>
      </c>
      <c r="S3329" s="7">
        <f>IF($I3329=1,(P3329-MAR1!$B$13)/MAR1!$D$13,(P3329-MAR1!$C$13)/MAR1!$E$13)</f>
        <v/>
      </c>
    </row>
    <row r="3330">
      <c r="A3330" s="5" t="n">
        <v>3329</v>
      </c>
      <c r="B3330" s="5" t="n">
        <v>10</v>
      </c>
      <c r="C3330" s="5" t="n">
        <v>44</v>
      </c>
      <c r="D3330" s="5" t="n">
        <v>2</v>
      </c>
      <c r="E3330" s="5" t="n">
        <v>0</v>
      </c>
      <c r="F3330" s="5" t="n">
        <v>32.8</v>
      </c>
      <c r="G3330" s="5" t="n">
        <v>16.4</v>
      </c>
      <c r="H3330" s="5" t="n">
        <v>25.26</v>
      </c>
      <c r="I3330" s="6">
        <f>IF(E3330&gt;=Markov!$B$3,1,0)</f>
        <v/>
      </c>
      <c r="J3330" s="6">
        <f>I3329</f>
        <v/>
      </c>
      <c r="K3330" s="7">
        <f>MAR1!$B$5+MAR1!$C$5*COS(2*PI()*$C3330/365)+MAR1!$D$5*SIN(2*PI()*$C3330/365)</f>
        <v/>
      </c>
      <c r="L3330" s="7">
        <f>MAR1!$B$6+MAR1!$C$6*COS(2*PI()*$C3330/365)+MAR1!$D$6*SIN(2*PI()*$C3330/365)</f>
        <v/>
      </c>
      <c r="M3330" s="7">
        <f>MAR1!$B$7+MAR1!$C$7*COS(2*PI()*$C3330/365)+MAR1!$D$7*SIN(2*PI()*$C3330/365)</f>
        <v/>
      </c>
      <c r="N3330" s="7">
        <f>F3330-K3330</f>
        <v/>
      </c>
      <c r="O3330" s="7">
        <f>G3330-L3330</f>
        <v/>
      </c>
      <c r="P3330" s="7">
        <f>H3330-M3330</f>
        <v/>
      </c>
      <c r="Q3330" s="7">
        <f>IF($I3330=1,(N3330-MAR1!$B$11)/MAR1!$D$11,(N3330-MAR1!$C$11)/MAR1!$E$11)</f>
        <v/>
      </c>
      <c r="R3330" s="7">
        <f>IF($I3330=1,(O3330-MAR1!$B$12)/MAR1!$D$12,(O3330-MAR1!$C$12)/MAR1!$E$12)</f>
        <v/>
      </c>
      <c r="S3330" s="7">
        <f>IF($I3330=1,(P3330-MAR1!$B$13)/MAR1!$D$13,(P3330-MAR1!$C$13)/MAR1!$E$13)</f>
        <v/>
      </c>
    </row>
    <row r="3331">
      <c r="A3331" s="5" t="n">
        <v>3330</v>
      </c>
      <c r="B3331" s="5" t="n">
        <v>10</v>
      </c>
      <c r="C3331" s="5" t="n">
        <v>45</v>
      </c>
      <c r="D3331" s="5" t="n">
        <v>2</v>
      </c>
      <c r="E3331" s="5" t="n">
        <v>0</v>
      </c>
      <c r="F3331" s="5" t="n">
        <v>33.5</v>
      </c>
      <c r="G3331" s="5" t="n">
        <v>17.4</v>
      </c>
      <c r="H3331" s="5" t="n">
        <v>16.46</v>
      </c>
      <c r="I3331" s="6">
        <f>IF(E3331&gt;=Markov!$B$3,1,0)</f>
        <v/>
      </c>
      <c r="J3331" s="6">
        <f>I3330</f>
        <v/>
      </c>
      <c r="K3331" s="7">
        <f>MAR1!$B$5+MAR1!$C$5*COS(2*PI()*$C3331/365)+MAR1!$D$5*SIN(2*PI()*$C3331/365)</f>
        <v/>
      </c>
      <c r="L3331" s="7">
        <f>MAR1!$B$6+MAR1!$C$6*COS(2*PI()*$C3331/365)+MAR1!$D$6*SIN(2*PI()*$C3331/365)</f>
        <v/>
      </c>
      <c r="M3331" s="7">
        <f>MAR1!$B$7+MAR1!$C$7*COS(2*PI()*$C3331/365)+MAR1!$D$7*SIN(2*PI()*$C3331/365)</f>
        <v/>
      </c>
      <c r="N3331" s="7">
        <f>F3331-K3331</f>
        <v/>
      </c>
      <c r="O3331" s="7">
        <f>G3331-L3331</f>
        <v/>
      </c>
      <c r="P3331" s="7">
        <f>H3331-M3331</f>
        <v/>
      </c>
      <c r="Q3331" s="7">
        <f>IF($I3331=1,(N3331-MAR1!$B$11)/MAR1!$D$11,(N3331-MAR1!$C$11)/MAR1!$E$11)</f>
        <v/>
      </c>
      <c r="R3331" s="7">
        <f>IF($I3331=1,(O3331-MAR1!$B$12)/MAR1!$D$12,(O3331-MAR1!$C$12)/MAR1!$E$12)</f>
        <v/>
      </c>
      <c r="S3331" s="7">
        <f>IF($I3331=1,(P3331-MAR1!$B$13)/MAR1!$D$13,(P3331-MAR1!$C$13)/MAR1!$E$13)</f>
        <v/>
      </c>
    </row>
    <row r="3332">
      <c r="A3332" s="5" t="n">
        <v>3331</v>
      </c>
      <c r="B3332" s="5" t="n">
        <v>10</v>
      </c>
      <c r="C3332" s="5" t="n">
        <v>46</v>
      </c>
      <c r="D3332" s="5" t="n">
        <v>2</v>
      </c>
      <c r="E3332" s="5" t="n">
        <v>10.7</v>
      </c>
      <c r="F3332" s="5" t="n">
        <v>30.4</v>
      </c>
      <c r="G3332" s="5" t="n">
        <v>16.4</v>
      </c>
      <c r="H3332" s="5" t="n">
        <v>15.71</v>
      </c>
      <c r="I3332" s="6">
        <f>IF(E3332&gt;=Markov!$B$3,1,0)</f>
        <v/>
      </c>
      <c r="J3332" s="6">
        <f>I3331</f>
        <v/>
      </c>
      <c r="K3332" s="7">
        <f>MAR1!$B$5+MAR1!$C$5*COS(2*PI()*$C3332/365)+MAR1!$D$5*SIN(2*PI()*$C3332/365)</f>
        <v/>
      </c>
      <c r="L3332" s="7">
        <f>MAR1!$B$6+MAR1!$C$6*COS(2*PI()*$C3332/365)+MAR1!$D$6*SIN(2*PI()*$C3332/365)</f>
        <v/>
      </c>
      <c r="M3332" s="7">
        <f>MAR1!$B$7+MAR1!$C$7*COS(2*PI()*$C3332/365)+MAR1!$D$7*SIN(2*PI()*$C3332/365)</f>
        <v/>
      </c>
      <c r="N3332" s="7">
        <f>F3332-K3332</f>
        <v/>
      </c>
      <c r="O3332" s="7">
        <f>G3332-L3332</f>
        <v/>
      </c>
      <c r="P3332" s="7">
        <f>H3332-M3332</f>
        <v/>
      </c>
      <c r="Q3332" s="7">
        <f>IF($I3332=1,(N3332-MAR1!$B$11)/MAR1!$D$11,(N3332-MAR1!$C$11)/MAR1!$E$11)</f>
        <v/>
      </c>
      <c r="R3332" s="7">
        <f>IF($I3332=1,(O3332-MAR1!$B$12)/MAR1!$D$12,(O3332-MAR1!$C$12)/MAR1!$E$12)</f>
        <v/>
      </c>
      <c r="S3332" s="7">
        <f>IF($I3332=1,(P3332-MAR1!$B$13)/MAR1!$D$13,(P3332-MAR1!$C$13)/MAR1!$E$13)</f>
        <v/>
      </c>
    </row>
    <row r="3333">
      <c r="A3333" s="5" t="n">
        <v>3332</v>
      </c>
      <c r="B3333" s="5" t="n">
        <v>10</v>
      </c>
      <c r="C3333" s="5" t="n">
        <v>47</v>
      </c>
      <c r="D3333" s="5" t="n">
        <v>2</v>
      </c>
      <c r="E3333" s="5" t="n">
        <v>0</v>
      </c>
      <c r="F3333" s="5" t="n">
        <v>33</v>
      </c>
      <c r="G3333" s="5" t="n">
        <v>16.6</v>
      </c>
      <c r="H3333" s="5" t="n">
        <v>19.8</v>
      </c>
      <c r="I3333" s="6">
        <f>IF(E3333&gt;=Markov!$B$3,1,0)</f>
        <v/>
      </c>
      <c r="J3333" s="6">
        <f>I3332</f>
        <v/>
      </c>
      <c r="K3333" s="7">
        <f>MAR1!$B$5+MAR1!$C$5*COS(2*PI()*$C3333/365)+MAR1!$D$5*SIN(2*PI()*$C3333/365)</f>
        <v/>
      </c>
      <c r="L3333" s="7">
        <f>MAR1!$B$6+MAR1!$C$6*COS(2*PI()*$C3333/365)+MAR1!$D$6*SIN(2*PI()*$C3333/365)</f>
        <v/>
      </c>
      <c r="M3333" s="7">
        <f>MAR1!$B$7+MAR1!$C$7*COS(2*PI()*$C3333/365)+MAR1!$D$7*SIN(2*PI()*$C3333/365)</f>
        <v/>
      </c>
      <c r="N3333" s="7">
        <f>F3333-K3333</f>
        <v/>
      </c>
      <c r="O3333" s="7">
        <f>G3333-L3333</f>
        <v/>
      </c>
      <c r="P3333" s="7">
        <f>H3333-M3333</f>
        <v/>
      </c>
      <c r="Q3333" s="7">
        <f>IF($I3333=1,(N3333-MAR1!$B$11)/MAR1!$D$11,(N3333-MAR1!$C$11)/MAR1!$E$11)</f>
        <v/>
      </c>
      <c r="R3333" s="7">
        <f>IF($I3333=1,(O3333-MAR1!$B$12)/MAR1!$D$12,(O3333-MAR1!$C$12)/MAR1!$E$12)</f>
        <v/>
      </c>
      <c r="S3333" s="7">
        <f>IF($I3333=1,(P3333-MAR1!$B$13)/MAR1!$D$13,(P3333-MAR1!$C$13)/MAR1!$E$13)</f>
        <v/>
      </c>
    </row>
    <row r="3334">
      <c r="A3334" s="5" t="n">
        <v>3333</v>
      </c>
      <c r="B3334" s="5" t="n">
        <v>10</v>
      </c>
      <c r="C3334" s="5" t="n">
        <v>48</v>
      </c>
      <c r="D3334" s="5" t="n">
        <v>2</v>
      </c>
      <c r="E3334" s="5" t="n">
        <v>0</v>
      </c>
      <c r="F3334" s="5" t="n">
        <v>31</v>
      </c>
      <c r="G3334" s="5" t="n">
        <v>15.6</v>
      </c>
      <c r="H3334" s="5" t="n">
        <v>21.2</v>
      </c>
      <c r="I3334" s="6">
        <f>IF(E3334&gt;=Markov!$B$3,1,0)</f>
        <v/>
      </c>
      <c r="J3334" s="6">
        <f>I3333</f>
        <v/>
      </c>
      <c r="K3334" s="7">
        <f>MAR1!$B$5+MAR1!$C$5*COS(2*PI()*$C3334/365)+MAR1!$D$5*SIN(2*PI()*$C3334/365)</f>
        <v/>
      </c>
      <c r="L3334" s="7">
        <f>MAR1!$B$6+MAR1!$C$6*COS(2*PI()*$C3334/365)+MAR1!$D$6*SIN(2*PI()*$C3334/365)</f>
        <v/>
      </c>
      <c r="M3334" s="7">
        <f>MAR1!$B$7+MAR1!$C$7*COS(2*PI()*$C3334/365)+MAR1!$D$7*SIN(2*PI()*$C3334/365)</f>
        <v/>
      </c>
      <c r="N3334" s="7">
        <f>F3334-K3334</f>
        <v/>
      </c>
      <c r="O3334" s="7">
        <f>G3334-L3334</f>
        <v/>
      </c>
      <c r="P3334" s="7">
        <f>H3334-M3334</f>
        <v/>
      </c>
      <c r="Q3334" s="7">
        <f>IF($I3334=1,(N3334-MAR1!$B$11)/MAR1!$D$11,(N3334-MAR1!$C$11)/MAR1!$E$11)</f>
        <v/>
      </c>
      <c r="R3334" s="7">
        <f>IF($I3334=1,(O3334-MAR1!$B$12)/MAR1!$D$12,(O3334-MAR1!$C$12)/MAR1!$E$12)</f>
        <v/>
      </c>
      <c r="S3334" s="7">
        <f>IF($I3334=1,(P3334-MAR1!$B$13)/MAR1!$D$13,(P3334-MAR1!$C$13)/MAR1!$E$13)</f>
        <v/>
      </c>
    </row>
    <row r="3335">
      <c r="A3335" s="5" t="n">
        <v>3334</v>
      </c>
      <c r="B3335" s="5" t="n">
        <v>10</v>
      </c>
      <c r="C3335" s="5" t="n">
        <v>49</v>
      </c>
      <c r="D3335" s="5" t="n">
        <v>2</v>
      </c>
      <c r="E3335" s="5" t="n">
        <v>0</v>
      </c>
      <c r="F3335" s="5" t="n">
        <v>31.9</v>
      </c>
      <c r="G3335" s="5" t="n">
        <v>16.9</v>
      </c>
      <c r="H3335" s="5" t="n">
        <v>21.63</v>
      </c>
      <c r="I3335" s="6">
        <f>IF(E3335&gt;=Markov!$B$3,1,0)</f>
        <v/>
      </c>
      <c r="J3335" s="6">
        <f>I3334</f>
        <v/>
      </c>
      <c r="K3335" s="7">
        <f>MAR1!$B$5+MAR1!$C$5*COS(2*PI()*$C3335/365)+MAR1!$D$5*SIN(2*PI()*$C3335/365)</f>
        <v/>
      </c>
      <c r="L3335" s="7">
        <f>MAR1!$B$6+MAR1!$C$6*COS(2*PI()*$C3335/365)+MAR1!$D$6*SIN(2*PI()*$C3335/365)</f>
        <v/>
      </c>
      <c r="M3335" s="7">
        <f>MAR1!$B$7+MAR1!$C$7*COS(2*PI()*$C3335/365)+MAR1!$D$7*SIN(2*PI()*$C3335/365)</f>
        <v/>
      </c>
      <c r="N3335" s="7">
        <f>F3335-K3335</f>
        <v/>
      </c>
      <c r="O3335" s="7">
        <f>G3335-L3335</f>
        <v/>
      </c>
      <c r="P3335" s="7">
        <f>H3335-M3335</f>
        <v/>
      </c>
      <c r="Q3335" s="7">
        <f>IF($I3335=1,(N3335-MAR1!$B$11)/MAR1!$D$11,(N3335-MAR1!$C$11)/MAR1!$E$11)</f>
        <v/>
      </c>
      <c r="R3335" s="7">
        <f>IF($I3335=1,(O3335-MAR1!$B$12)/MAR1!$D$12,(O3335-MAR1!$C$12)/MAR1!$E$12)</f>
        <v/>
      </c>
      <c r="S3335" s="7">
        <f>IF($I3335=1,(P3335-MAR1!$B$13)/MAR1!$D$13,(P3335-MAR1!$C$13)/MAR1!$E$13)</f>
        <v/>
      </c>
    </row>
    <row r="3336">
      <c r="A3336" s="5" t="n">
        <v>3335</v>
      </c>
      <c r="B3336" s="5" t="n">
        <v>10</v>
      </c>
      <c r="C3336" s="5" t="n">
        <v>50</v>
      </c>
      <c r="D3336" s="5" t="n">
        <v>2</v>
      </c>
      <c r="E3336" s="5" t="n">
        <v>0</v>
      </c>
      <c r="F3336" s="5" t="n">
        <v>35.4</v>
      </c>
      <c r="G3336" s="5" t="n">
        <v>18.1</v>
      </c>
      <c r="H3336" s="5" t="n">
        <v>18.03</v>
      </c>
      <c r="I3336" s="6">
        <f>IF(E3336&gt;=Markov!$B$3,1,0)</f>
        <v/>
      </c>
      <c r="J3336" s="6">
        <f>I3335</f>
        <v/>
      </c>
      <c r="K3336" s="7">
        <f>MAR1!$B$5+MAR1!$C$5*COS(2*PI()*$C3336/365)+MAR1!$D$5*SIN(2*PI()*$C3336/365)</f>
        <v/>
      </c>
      <c r="L3336" s="7">
        <f>MAR1!$B$6+MAR1!$C$6*COS(2*PI()*$C3336/365)+MAR1!$D$6*SIN(2*PI()*$C3336/365)</f>
        <v/>
      </c>
      <c r="M3336" s="7">
        <f>MAR1!$B$7+MAR1!$C$7*COS(2*PI()*$C3336/365)+MAR1!$D$7*SIN(2*PI()*$C3336/365)</f>
        <v/>
      </c>
      <c r="N3336" s="7">
        <f>F3336-K3336</f>
        <v/>
      </c>
      <c r="O3336" s="7">
        <f>G3336-L3336</f>
        <v/>
      </c>
      <c r="P3336" s="7">
        <f>H3336-M3336</f>
        <v/>
      </c>
      <c r="Q3336" s="7">
        <f>IF($I3336=1,(N3336-MAR1!$B$11)/MAR1!$D$11,(N3336-MAR1!$C$11)/MAR1!$E$11)</f>
        <v/>
      </c>
      <c r="R3336" s="7">
        <f>IF($I3336=1,(O3336-MAR1!$B$12)/MAR1!$D$12,(O3336-MAR1!$C$12)/MAR1!$E$12)</f>
        <v/>
      </c>
      <c r="S3336" s="7">
        <f>IF($I3336=1,(P3336-MAR1!$B$13)/MAR1!$D$13,(P3336-MAR1!$C$13)/MAR1!$E$13)</f>
        <v/>
      </c>
    </row>
    <row r="3337">
      <c r="A3337" s="5" t="n">
        <v>3336</v>
      </c>
      <c r="B3337" s="5" t="n">
        <v>10</v>
      </c>
      <c r="C3337" s="5" t="n">
        <v>51</v>
      </c>
      <c r="D3337" s="5" t="n">
        <v>2</v>
      </c>
      <c r="E3337" s="5" t="n">
        <v>0</v>
      </c>
      <c r="F3337" s="5" t="n">
        <v>33.9</v>
      </c>
      <c r="G3337" s="5" t="n">
        <v>17.9</v>
      </c>
      <c r="H3337" s="5" t="n">
        <v>22.68</v>
      </c>
      <c r="I3337" s="6">
        <f>IF(E3337&gt;=Markov!$B$3,1,0)</f>
        <v/>
      </c>
      <c r="J3337" s="6">
        <f>I3336</f>
        <v/>
      </c>
      <c r="K3337" s="7">
        <f>MAR1!$B$5+MAR1!$C$5*COS(2*PI()*$C3337/365)+MAR1!$D$5*SIN(2*PI()*$C3337/365)</f>
        <v/>
      </c>
      <c r="L3337" s="7">
        <f>MAR1!$B$6+MAR1!$C$6*COS(2*PI()*$C3337/365)+MAR1!$D$6*SIN(2*PI()*$C3337/365)</f>
        <v/>
      </c>
      <c r="M3337" s="7">
        <f>MAR1!$B$7+MAR1!$C$7*COS(2*PI()*$C3337/365)+MAR1!$D$7*SIN(2*PI()*$C3337/365)</f>
        <v/>
      </c>
      <c r="N3337" s="7">
        <f>F3337-K3337</f>
        <v/>
      </c>
      <c r="O3337" s="7">
        <f>G3337-L3337</f>
        <v/>
      </c>
      <c r="P3337" s="7">
        <f>H3337-M3337</f>
        <v/>
      </c>
      <c r="Q3337" s="7">
        <f>IF($I3337=1,(N3337-MAR1!$B$11)/MAR1!$D$11,(N3337-MAR1!$C$11)/MAR1!$E$11)</f>
        <v/>
      </c>
      <c r="R3337" s="7">
        <f>IF($I3337=1,(O3337-MAR1!$B$12)/MAR1!$D$12,(O3337-MAR1!$C$12)/MAR1!$E$12)</f>
        <v/>
      </c>
      <c r="S3337" s="7">
        <f>IF($I3337=1,(P3337-MAR1!$B$13)/MAR1!$D$13,(P3337-MAR1!$C$13)/MAR1!$E$13)</f>
        <v/>
      </c>
    </row>
    <row r="3338">
      <c r="A3338" s="5" t="n">
        <v>3337</v>
      </c>
      <c r="B3338" s="5" t="n">
        <v>10</v>
      </c>
      <c r="C3338" s="5" t="n">
        <v>52</v>
      </c>
      <c r="D3338" s="5" t="n">
        <v>2</v>
      </c>
      <c r="E3338" s="5" t="n">
        <v>0</v>
      </c>
      <c r="F3338" s="5" t="n">
        <v>36.9</v>
      </c>
      <c r="G3338" s="5" t="n">
        <v>19.7</v>
      </c>
      <c r="H3338" s="5" t="n">
        <v>25.38</v>
      </c>
      <c r="I3338" s="6">
        <f>IF(E3338&gt;=Markov!$B$3,1,0)</f>
        <v/>
      </c>
      <c r="J3338" s="6">
        <f>I3337</f>
        <v/>
      </c>
      <c r="K3338" s="7">
        <f>MAR1!$B$5+MAR1!$C$5*COS(2*PI()*$C3338/365)+MAR1!$D$5*SIN(2*PI()*$C3338/365)</f>
        <v/>
      </c>
      <c r="L3338" s="7">
        <f>MAR1!$B$6+MAR1!$C$6*COS(2*PI()*$C3338/365)+MAR1!$D$6*SIN(2*PI()*$C3338/365)</f>
        <v/>
      </c>
      <c r="M3338" s="7">
        <f>MAR1!$B$7+MAR1!$C$7*COS(2*PI()*$C3338/365)+MAR1!$D$7*SIN(2*PI()*$C3338/365)</f>
        <v/>
      </c>
      <c r="N3338" s="7">
        <f>F3338-K3338</f>
        <v/>
      </c>
      <c r="O3338" s="7">
        <f>G3338-L3338</f>
        <v/>
      </c>
      <c r="P3338" s="7">
        <f>H3338-M3338</f>
        <v/>
      </c>
      <c r="Q3338" s="7">
        <f>IF($I3338=1,(N3338-MAR1!$B$11)/MAR1!$D$11,(N3338-MAR1!$C$11)/MAR1!$E$11)</f>
        <v/>
      </c>
      <c r="R3338" s="7">
        <f>IF($I3338=1,(O3338-MAR1!$B$12)/MAR1!$D$12,(O3338-MAR1!$C$12)/MAR1!$E$12)</f>
        <v/>
      </c>
      <c r="S3338" s="7">
        <f>IF($I3338=1,(P3338-MAR1!$B$13)/MAR1!$D$13,(P3338-MAR1!$C$13)/MAR1!$E$13)</f>
        <v/>
      </c>
    </row>
    <row r="3339">
      <c r="A3339" s="5" t="n">
        <v>3338</v>
      </c>
      <c r="B3339" s="5" t="n">
        <v>10</v>
      </c>
      <c r="C3339" s="5" t="n">
        <v>53</v>
      </c>
      <c r="D3339" s="5" t="n">
        <v>2</v>
      </c>
      <c r="E3339" s="5" t="n">
        <v>0</v>
      </c>
      <c r="F3339" s="5" t="n">
        <v>34.3</v>
      </c>
      <c r="G3339" s="5" t="n">
        <v>19.6</v>
      </c>
      <c r="H3339" s="5" t="n">
        <v>18.75</v>
      </c>
      <c r="I3339" s="6">
        <f>IF(E3339&gt;=Markov!$B$3,1,0)</f>
        <v/>
      </c>
      <c r="J3339" s="6">
        <f>I3338</f>
        <v/>
      </c>
      <c r="K3339" s="7">
        <f>MAR1!$B$5+MAR1!$C$5*COS(2*PI()*$C3339/365)+MAR1!$D$5*SIN(2*PI()*$C3339/365)</f>
        <v/>
      </c>
      <c r="L3339" s="7">
        <f>MAR1!$B$6+MAR1!$C$6*COS(2*PI()*$C3339/365)+MAR1!$D$6*SIN(2*PI()*$C3339/365)</f>
        <v/>
      </c>
      <c r="M3339" s="7">
        <f>MAR1!$B$7+MAR1!$C$7*COS(2*PI()*$C3339/365)+MAR1!$D$7*SIN(2*PI()*$C3339/365)</f>
        <v/>
      </c>
      <c r="N3339" s="7">
        <f>F3339-K3339</f>
        <v/>
      </c>
      <c r="O3339" s="7">
        <f>G3339-L3339</f>
        <v/>
      </c>
      <c r="P3339" s="7">
        <f>H3339-M3339</f>
        <v/>
      </c>
      <c r="Q3339" s="7">
        <f>IF($I3339=1,(N3339-MAR1!$B$11)/MAR1!$D$11,(N3339-MAR1!$C$11)/MAR1!$E$11)</f>
        <v/>
      </c>
      <c r="R3339" s="7">
        <f>IF($I3339=1,(O3339-MAR1!$B$12)/MAR1!$D$12,(O3339-MAR1!$C$12)/MAR1!$E$12)</f>
        <v/>
      </c>
      <c r="S3339" s="7">
        <f>IF($I3339=1,(P3339-MAR1!$B$13)/MAR1!$D$13,(P3339-MAR1!$C$13)/MAR1!$E$13)</f>
        <v/>
      </c>
    </row>
    <row r="3340">
      <c r="A3340" s="5" t="n">
        <v>3339</v>
      </c>
      <c r="B3340" s="5" t="n">
        <v>10</v>
      </c>
      <c r="C3340" s="5" t="n">
        <v>54</v>
      </c>
      <c r="D3340" s="5" t="n">
        <v>2</v>
      </c>
      <c r="E3340" s="5" t="n">
        <v>0</v>
      </c>
      <c r="F3340" s="5" t="n">
        <v>35.6</v>
      </c>
      <c r="G3340" s="5" t="n">
        <v>20.1</v>
      </c>
      <c r="H3340" s="5" t="n">
        <v>20.09</v>
      </c>
      <c r="I3340" s="6">
        <f>IF(E3340&gt;=Markov!$B$3,1,0)</f>
        <v/>
      </c>
      <c r="J3340" s="6">
        <f>I3339</f>
        <v/>
      </c>
      <c r="K3340" s="7">
        <f>MAR1!$B$5+MAR1!$C$5*COS(2*PI()*$C3340/365)+MAR1!$D$5*SIN(2*PI()*$C3340/365)</f>
        <v/>
      </c>
      <c r="L3340" s="7">
        <f>MAR1!$B$6+MAR1!$C$6*COS(2*PI()*$C3340/365)+MAR1!$D$6*SIN(2*PI()*$C3340/365)</f>
        <v/>
      </c>
      <c r="M3340" s="7">
        <f>MAR1!$B$7+MAR1!$C$7*COS(2*PI()*$C3340/365)+MAR1!$D$7*SIN(2*PI()*$C3340/365)</f>
        <v/>
      </c>
      <c r="N3340" s="7">
        <f>F3340-K3340</f>
        <v/>
      </c>
      <c r="O3340" s="7">
        <f>G3340-L3340</f>
        <v/>
      </c>
      <c r="P3340" s="7">
        <f>H3340-M3340</f>
        <v/>
      </c>
      <c r="Q3340" s="7">
        <f>IF($I3340=1,(N3340-MAR1!$B$11)/MAR1!$D$11,(N3340-MAR1!$C$11)/MAR1!$E$11)</f>
        <v/>
      </c>
      <c r="R3340" s="7">
        <f>IF($I3340=1,(O3340-MAR1!$B$12)/MAR1!$D$12,(O3340-MAR1!$C$12)/MAR1!$E$12)</f>
        <v/>
      </c>
      <c r="S3340" s="7">
        <f>IF($I3340=1,(P3340-MAR1!$B$13)/MAR1!$D$13,(P3340-MAR1!$C$13)/MAR1!$E$13)</f>
        <v/>
      </c>
    </row>
    <row r="3341">
      <c r="A3341" s="5" t="n">
        <v>3340</v>
      </c>
      <c r="B3341" s="5" t="n">
        <v>10</v>
      </c>
      <c r="C3341" s="5" t="n">
        <v>55</v>
      </c>
      <c r="D3341" s="5" t="n">
        <v>2</v>
      </c>
      <c r="E3341" s="5" t="n">
        <v>0</v>
      </c>
      <c r="F3341" s="5" t="n">
        <v>32</v>
      </c>
      <c r="G3341" s="5" t="n">
        <v>16.1</v>
      </c>
      <c r="H3341" s="5" t="n">
        <v>19.63</v>
      </c>
      <c r="I3341" s="6">
        <f>IF(E3341&gt;=Markov!$B$3,1,0)</f>
        <v/>
      </c>
      <c r="J3341" s="6">
        <f>I3340</f>
        <v/>
      </c>
      <c r="K3341" s="7">
        <f>MAR1!$B$5+MAR1!$C$5*COS(2*PI()*$C3341/365)+MAR1!$D$5*SIN(2*PI()*$C3341/365)</f>
        <v/>
      </c>
      <c r="L3341" s="7">
        <f>MAR1!$B$6+MAR1!$C$6*COS(2*PI()*$C3341/365)+MAR1!$D$6*SIN(2*PI()*$C3341/365)</f>
        <v/>
      </c>
      <c r="M3341" s="7">
        <f>MAR1!$B$7+MAR1!$C$7*COS(2*PI()*$C3341/365)+MAR1!$D$7*SIN(2*PI()*$C3341/365)</f>
        <v/>
      </c>
      <c r="N3341" s="7">
        <f>F3341-K3341</f>
        <v/>
      </c>
      <c r="O3341" s="7">
        <f>G3341-L3341</f>
        <v/>
      </c>
      <c r="P3341" s="7">
        <f>H3341-M3341</f>
        <v/>
      </c>
      <c r="Q3341" s="7">
        <f>IF($I3341=1,(N3341-MAR1!$B$11)/MAR1!$D$11,(N3341-MAR1!$C$11)/MAR1!$E$11)</f>
        <v/>
      </c>
      <c r="R3341" s="7">
        <f>IF($I3341=1,(O3341-MAR1!$B$12)/MAR1!$D$12,(O3341-MAR1!$C$12)/MAR1!$E$12)</f>
        <v/>
      </c>
      <c r="S3341" s="7">
        <f>IF($I3341=1,(P3341-MAR1!$B$13)/MAR1!$D$13,(P3341-MAR1!$C$13)/MAR1!$E$13)</f>
        <v/>
      </c>
    </row>
    <row r="3342">
      <c r="A3342" s="5" t="n">
        <v>3341</v>
      </c>
      <c r="B3342" s="5" t="n">
        <v>10</v>
      </c>
      <c r="C3342" s="5" t="n">
        <v>56</v>
      </c>
      <c r="D3342" s="5" t="n">
        <v>2</v>
      </c>
      <c r="E3342" s="5" t="n">
        <v>0</v>
      </c>
      <c r="F3342" s="5" t="n">
        <v>31.3</v>
      </c>
      <c r="G3342" s="5" t="n">
        <v>13.9</v>
      </c>
      <c r="H3342" s="5" t="n">
        <v>16.83</v>
      </c>
      <c r="I3342" s="6">
        <f>IF(E3342&gt;=Markov!$B$3,1,0)</f>
        <v/>
      </c>
      <c r="J3342" s="6">
        <f>I3341</f>
        <v/>
      </c>
      <c r="K3342" s="7">
        <f>MAR1!$B$5+MAR1!$C$5*COS(2*PI()*$C3342/365)+MAR1!$D$5*SIN(2*PI()*$C3342/365)</f>
        <v/>
      </c>
      <c r="L3342" s="7">
        <f>MAR1!$B$6+MAR1!$C$6*COS(2*PI()*$C3342/365)+MAR1!$D$6*SIN(2*PI()*$C3342/365)</f>
        <v/>
      </c>
      <c r="M3342" s="7">
        <f>MAR1!$B$7+MAR1!$C$7*COS(2*PI()*$C3342/365)+MAR1!$D$7*SIN(2*PI()*$C3342/365)</f>
        <v/>
      </c>
      <c r="N3342" s="7">
        <f>F3342-K3342</f>
        <v/>
      </c>
      <c r="O3342" s="7">
        <f>G3342-L3342</f>
        <v/>
      </c>
      <c r="P3342" s="7">
        <f>H3342-M3342</f>
        <v/>
      </c>
      <c r="Q3342" s="7">
        <f>IF($I3342=1,(N3342-MAR1!$B$11)/MAR1!$D$11,(N3342-MAR1!$C$11)/MAR1!$E$11)</f>
        <v/>
      </c>
      <c r="R3342" s="7">
        <f>IF($I3342=1,(O3342-MAR1!$B$12)/MAR1!$D$12,(O3342-MAR1!$C$12)/MAR1!$E$12)</f>
        <v/>
      </c>
      <c r="S3342" s="7">
        <f>IF($I3342=1,(P3342-MAR1!$B$13)/MAR1!$D$13,(P3342-MAR1!$C$13)/MAR1!$E$13)</f>
        <v/>
      </c>
    </row>
    <row r="3343">
      <c r="A3343" s="5" t="n">
        <v>3342</v>
      </c>
      <c r="B3343" s="5" t="n">
        <v>10</v>
      </c>
      <c r="C3343" s="5" t="n">
        <v>57</v>
      </c>
      <c r="D3343" s="5" t="n">
        <v>2</v>
      </c>
      <c r="E3343" s="5" t="n">
        <v>6.2</v>
      </c>
      <c r="F3343" s="5" t="n">
        <v>30</v>
      </c>
      <c r="G3343" s="5" t="n">
        <v>14.3</v>
      </c>
      <c r="H3343" s="5" t="n">
        <v>7.27</v>
      </c>
      <c r="I3343" s="6">
        <f>IF(E3343&gt;=Markov!$B$3,1,0)</f>
        <v/>
      </c>
      <c r="J3343" s="6">
        <f>I3342</f>
        <v/>
      </c>
      <c r="K3343" s="7">
        <f>MAR1!$B$5+MAR1!$C$5*COS(2*PI()*$C3343/365)+MAR1!$D$5*SIN(2*PI()*$C3343/365)</f>
        <v/>
      </c>
      <c r="L3343" s="7">
        <f>MAR1!$B$6+MAR1!$C$6*COS(2*PI()*$C3343/365)+MAR1!$D$6*SIN(2*PI()*$C3343/365)</f>
        <v/>
      </c>
      <c r="M3343" s="7">
        <f>MAR1!$B$7+MAR1!$C$7*COS(2*PI()*$C3343/365)+MAR1!$D$7*SIN(2*PI()*$C3343/365)</f>
        <v/>
      </c>
      <c r="N3343" s="7">
        <f>F3343-K3343</f>
        <v/>
      </c>
      <c r="O3343" s="7">
        <f>G3343-L3343</f>
        <v/>
      </c>
      <c r="P3343" s="7">
        <f>H3343-M3343</f>
        <v/>
      </c>
      <c r="Q3343" s="7">
        <f>IF($I3343=1,(N3343-MAR1!$B$11)/MAR1!$D$11,(N3343-MAR1!$C$11)/MAR1!$E$11)</f>
        <v/>
      </c>
      <c r="R3343" s="7">
        <f>IF($I3343=1,(O3343-MAR1!$B$12)/MAR1!$D$12,(O3343-MAR1!$C$12)/MAR1!$E$12)</f>
        <v/>
      </c>
      <c r="S3343" s="7">
        <f>IF($I3343=1,(P3343-MAR1!$B$13)/MAR1!$D$13,(P3343-MAR1!$C$13)/MAR1!$E$13)</f>
        <v/>
      </c>
    </row>
    <row r="3344">
      <c r="A3344" s="5" t="n">
        <v>3343</v>
      </c>
      <c r="B3344" s="5" t="n">
        <v>10</v>
      </c>
      <c r="C3344" s="5" t="n">
        <v>58</v>
      </c>
      <c r="D3344" s="5" t="n">
        <v>2</v>
      </c>
      <c r="E3344" s="5" t="n">
        <v>0</v>
      </c>
      <c r="F3344" s="5" t="n">
        <v>33.1</v>
      </c>
      <c r="G3344" s="5" t="n">
        <v>15.6</v>
      </c>
      <c r="H3344" s="5" t="n">
        <v>16.43</v>
      </c>
      <c r="I3344" s="6">
        <f>IF(E3344&gt;=Markov!$B$3,1,0)</f>
        <v/>
      </c>
      <c r="J3344" s="6">
        <f>I3343</f>
        <v/>
      </c>
      <c r="K3344" s="7">
        <f>MAR1!$B$5+MAR1!$C$5*COS(2*PI()*$C3344/365)+MAR1!$D$5*SIN(2*PI()*$C3344/365)</f>
        <v/>
      </c>
      <c r="L3344" s="7">
        <f>MAR1!$B$6+MAR1!$C$6*COS(2*PI()*$C3344/365)+MAR1!$D$6*SIN(2*PI()*$C3344/365)</f>
        <v/>
      </c>
      <c r="M3344" s="7">
        <f>MAR1!$B$7+MAR1!$C$7*COS(2*PI()*$C3344/365)+MAR1!$D$7*SIN(2*PI()*$C3344/365)</f>
        <v/>
      </c>
      <c r="N3344" s="7">
        <f>F3344-K3344</f>
        <v/>
      </c>
      <c r="O3344" s="7">
        <f>G3344-L3344</f>
        <v/>
      </c>
      <c r="P3344" s="7">
        <f>H3344-M3344</f>
        <v/>
      </c>
      <c r="Q3344" s="7">
        <f>IF($I3344=1,(N3344-MAR1!$B$11)/MAR1!$D$11,(N3344-MAR1!$C$11)/MAR1!$E$11)</f>
        <v/>
      </c>
      <c r="R3344" s="7">
        <f>IF($I3344=1,(O3344-MAR1!$B$12)/MAR1!$D$12,(O3344-MAR1!$C$12)/MAR1!$E$12)</f>
        <v/>
      </c>
      <c r="S3344" s="7">
        <f>IF($I3344=1,(P3344-MAR1!$B$13)/MAR1!$D$13,(P3344-MAR1!$C$13)/MAR1!$E$13)</f>
        <v/>
      </c>
    </row>
    <row r="3345">
      <c r="A3345" s="5" t="n">
        <v>3344</v>
      </c>
      <c r="B3345" s="5" t="n">
        <v>10</v>
      </c>
      <c r="C3345" s="5" t="n">
        <v>59</v>
      </c>
      <c r="D3345" s="5" t="n">
        <v>2</v>
      </c>
      <c r="E3345" s="5" t="n">
        <v>0</v>
      </c>
      <c r="F3345" s="5" t="n">
        <v>31.9</v>
      </c>
      <c r="G3345" s="5" t="n">
        <v>15</v>
      </c>
      <c r="H3345" s="5" t="n">
        <v>15.76</v>
      </c>
      <c r="I3345" s="6">
        <f>IF(E3345&gt;=Markov!$B$3,1,0)</f>
        <v/>
      </c>
      <c r="J3345" s="6">
        <f>I3344</f>
        <v/>
      </c>
      <c r="K3345" s="7">
        <f>MAR1!$B$5+MAR1!$C$5*COS(2*PI()*$C3345/365)+MAR1!$D$5*SIN(2*PI()*$C3345/365)</f>
        <v/>
      </c>
      <c r="L3345" s="7">
        <f>MAR1!$B$6+MAR1!$C$6*COS(2*PI()*$C3345/365)+MAR1!$D$6*SIN(2*PI()*$C3345/365)</f>
        <v/>
      </c>
      <c r="M3345" s="7">
        <f>MAR1!$B$7+MAR1!$C$7*COS(2*PI()*$C3345/365)+MAR1!$D$7*SIN(2*PI()*$C3345/365)</f>
        <v/>
      </c>
      <c r="N3345" s="7">
        <f>F3345-K3345</f>
        <v/>
      </c>
      <c r="O3345" s="7">
        <f>G3345-L3345</f>
        <v/>
      </c>
      <c r="P3345" s="7">
        <f>H3345-M3345</f>
        <v/>
      </c>
      <c r="Q3345" s="7">
        <f>IF($I3345=1,(N3345-MAR1!$B$11)/MAR1!$D$11,(N3345-MAR1!$C$11)/MAR1!$E$11)</f>
        <v/>
      </c>
      <c r="R3345" s="7">
        <f>IF($I3345=1,(O3345-MAR1!$B$12)/MAR1!$D$12,(O3345-MAR1!$C$12)/MAR1!$E$12)</f>
        <v/>
      </c>
      <c r="S3345" s="7">
        <f>IF($I3345=1,(P3345-MAR1!$B$13)/MAR1!$D$13,(P3345-MAR1!$C$13)/MAR1!$E$13)</f>
        <v/>
      </c>
    </row>
    <row r="3346">
      <c r="A3346" s="5" t="n">
        <v>3345</v>
      </c>
      <c r="B3346" s="5" t="n">
        <v>10</v>
      </c>
      <c r="C3346" s="5" t="n">
        <v>60</v>
      </c>
      <c r="D3346" s="5" t="n">
        <v>3</v>
      </c>
      <c r="E3346" s="5" t="n">
        <v>0</v>
      </c>
      <c r="F3346" s="5" t="n">
        <v>32.6</v>
      </c>
      <c r="G3346" s="5" t="n">
        <v>17.5</v>
      </c>
      <c r="H3346" s="5" t="n">
        <v>16.75</v>
      </c>
      <c r="I3346" s="6">
        <f>IF(E3346&gt;=Markov!$B$3,1,0)</f>
        <v/>
      </c>
      <c r="J3346" s="6">
        <f>I3345</f>
        <v/>
      </c>
      <c r="K3346" s="7">
        <f>MAR1!$B$5+MAR1!$C$5*COS(2*PI()*$C3346/365)+MAR1!$D$5*SIN(2*PI()*$C3346/365)</f>
        <v/>
      </c>
      <c r="L3346" s="7">
        <f>MAR1!$B$6+MAR1!$C$6*COS(2*PI()*$C3346/365)+MAR1!$D$6*SIN(2*PI()*$C3346/365)</f>
        <v/>
      </c>
      <c r="M3346" s="7">
        <f>MAR1!$B$7+MAR1!$C$7*COS(2*PI()*$C3346/365)+MAR1!$D$7*SIN(2*PI()*$C3346/365)</f>
        <v/>
      </c>
      <c r="N3346" s="7">
        <f>F3346-K3346</f>
        <v/>
      </c>
      <c r="O3346" s="7">
        <f>G3346-L3346</f>
        <v/>
      </c>
      <c r="P3346" s="7">
        <f>H3346-M3346</f>
        <v/>
      </c>
      <c r="Q3346" s="7">
        <f>IF($I3346=1,(N3346-MAR1!$B$11)/MAR1!$D$11,(N3346-MAR1!$C$11)/MAR1!$E$11)</f>
        <v/>
      </c>
      <c r="R3346" s="7">
        <f>IF($I3346=1,(O3346-MAR1!$B$12)/MAR1!$D$12,(O3346-MAR1!$C$12)/MAR1!$E$12)</f>
        <v/>
      </c>
      <c r="S3346" s="7">
        <f>IF($I3346=1,(P3346-MAR1!$B$13)/MAR1!$D$13,(P3346-MAR1!$C$13)/MAR1!$E$13)</f>
        <v/>
      </c>
    </row>
    <row r="3347">
      <c r="A3347" s="5" t="n">
        <v>3346</v>
      </c>
      <c r="B3347" s="5" t="n">
        <v>10</v>
      </c>
      <c r="C3347" s="5" t="n">
        <v>61</v>
      </c>
      <c r="D3347" s="5" t="n">
        <v>3</v>
      </c>
      <c r="E3347" s="5" t="n">
        <v>0</v>
      </c>
      <c r="F3347" s="5" t="n">
        <v>34.1</v>
      </c>
      <c r="G3347" s="5" t="n">
        <v>18.9</v>
      </c>
      <c r="H3347" s="5" t="n">
        <v>18.32</v>
      </c>
      <c r="I3347" s="6">
        <f>IF(E3347&gt;=Markov!$B$3,1,0)</f>
        <v/>
      </c>
      <c r="J3347" s="6">
        <f>I3346</f>
        <v/>
      </c>
      <c r="K3347" s="7">
        <f>MAR1!$B$5+MAR1!$C$5*COS(2*PI()*$C3347/365)+MAR1!$D$5*SIN(2*PI()*$C3347/365)</f>
        <v/>
      </c>
      <c r="L3347" s="7">
        <f>MAR1!$B$6+MAR1!$C$6*COS(2*PI()*$C3347/365)+MAR1!$D$6*SIN(2*PI()*$C3347/365)</f>
        <v/>
      </c>
      <c r="M3347" s="7">
        <f>MAR1!$B$7+MAR1!$C$7*COS(2*PI()*$C3347/365)+MAR1!$D$7*SIN(2*PI()*$C3347/365)</f>
        <v/>
      </c>
      <c r="N3347" s="7">
        <f>F3347-K3347</f>
        <v/>
      </c>
      <c r="O3347" s="7">
        <f>G3347-L3347</f>
        <v/>
      </c>
      <c r="P3347" s="7">
        <f>H3347-M3347</f>
        <v/>
      </c>
      <c r="Q3347" s="7">
        <f>IF($I3347=1,(N3347-MAR1!$B$11)/MAR1!$D$11,(N3347-MAR1!$C$11)/MAR1!$E$11)</f>
        <v/>
      </c>
      <c r="R3347" s="7">
        <f>IF($I3347=1,(O3347-MAR1!$B$12)/MAR1!$D$12,(O3347-MAR1!$C$12)/MAR1!$E$12)</f>
        <v/>
      </c>
      <c r="S3347" s="7">
        <f>IF($I3347=1,(P3347-MAR1!$B$13)/MAR1!$D$13,(P3347-MAR1!$C$13)/MAR1!$E$13)</f>
        <v/>
      </c>
    </row>
    <row r="3348">
      <c r="A3348" s="5" t="n">
        <v>3347</v>
      </c>
      <c r="B3348" s="5" t="n">
        <v>10</v>
      </c>
      <c r="C3348" s="5" t="n">
        <v>62</v>
      </c>
      <c r="D3348" s="5" t="n">
        <v>3</v>
      </c>
      <c r="E3348" s="5" t="n">
        <v>0</v>
      </c>
      <c r="F3348" s="5" t="n">
        <v>33.4</v>
      </c>
      <c r="G3348" s="5" t="n">
        <v>19.3</v>
      </c>
      <c r="H3348" s="5" t="n">
        <v>21.37</v>
      </c>
      <c r="I3348" s="6">
        <f>IF(E3348&gt;=Markov!$B$3,1,0)</f>
        <v/>
      </c>
      <c r="J3348" s="6">
        <f>I3347</f>
        <v/>
      </c>
      <c r="K3348" s="7">
        <f>MAR1!$B$5+MAR1!$C$5*COS(2*PI()*$C3348/365)+MAR1!$D$5*SIN(2*PI()*$C3348/365)</f>
        <v/>
      </c>
      <c r="L3348" s="7">
        <f>MAR1!$B$6+MAR1!$C$6*COS(2*PI()*$C3348/365)+MAR1!$D$6*SIN(2*PI()*$C3348/365)</f>
        <v/>
      </c>
      <c r="M3348" s="7">
        <f>MAR1!$B$7+MAR1!$C$7*COS(2*PI()*$C3348/365)+MAR1!$D$7*SIN(2*PI()*$C3348/365)</f>
        <v/>
      </c>
      <c r="N3348" s="7">
        <f>F3348-K3348</f>
        <v/>
      </c>
      <c r="O3348" s="7">
        <f>G3348-L3348</f>
        <v/>
      </c>
      <c r="P3348" s="7">
        <f>H3348-M3348</f>
        <v/>
      </c>
      <c r="Q3348" s="7">
        <f>IF($I3348=1,(N3348-MAR1!$B$11)/MAR1!$D$11,(N3348-MAR1!$C$11)/MAR1!$E$11)</f>
        <v/>
      </c>
      <c r="R3348" s="7">
        <f>IF($I3348=1,(O3348-MAR1!$B$12)/MAR1!$D$12,(O3348-MAR1!$C$12)/MAR1!$E$12)</f>
        <v/>
      </c>
      <c r="S3348" s="7">
        <f>IF($I3348=1,(P3348-MAR1!$B$13)/MAR1!$D$13,(P3348-MAR1!$C$13)/MAR1!$E$13)</f>
        <v/>
      </c>
    </row>
    <row r="3349">
      <c r="A3349" s="5" t="n">
        <v>3348</v>
      </c>
      <c r="B3349" s="5" t="n">
        <v>10</v>
      </c>
      <c r="C3349" s="5" t="n">
        <v>63</v>
      </c>
      <c r="D3349" s="5" t="n">
        <v>3</v>
      </c>
      <c r="E3349" s="5" t="n">
        <v>0</v>
      </c>
      <c r="F3349" s="5" t="n">
        <v>34.7</v>
      </c>
      <c r="G3349" s="5" t="n">
        <v>18.2</v>
      </c>
      <c r="H3349" s="5" t="n">
        <v>18.82</v>
      </c>
      <c r="I3349" s="6">
        <f>IF(E3349&gt;=Markov!$B$3,1,0)</f>
        <v/>
      </c>
      <c r="J3349" s="6">
        <f>I3348</f>
        <v/>
      </c>
      <c r="K3349" s="7">
        <f>MAR1!$B$5+MAR1!$C$5*COS(2*PI()*$C3349/365)+MAR1!$D$5*SIN(2*PI()*$C3349/365)</f>
        <v/>
      </c>
      <c r="L3349" s="7">
        <f>MAR1!$B$6+MAR1!$C$6*COS(2*PI()*$C3349/365)+MAR1!$D$6*SIN(2*PI()*$C3349/365)</f>
        <v/>
      </c>
      <c r="M3349" s="7">
        <f>MAR1!$B$7+MAR1!$C$7*COS(2*PI()*$C3349/365)+MAR1!$D$7*SIN(2*PI()*$C3349/365)</f>
        <v/>
      </c>
      <c r="N3349" s="7">
        <f>F3349-K3349</f>
        <v/>
      </c>
      <c r="O3349" s="7">
        <f>G3349-L3349</f>
        <v/>
      </c>
      <c r="P3349" s="7">
        <f>H3349-M3349</f>
        <v/>
      </c>
      <c r="Q3349" s="7">
        <f>IF($I3349=1,(N3349-MAR1!$B$11)/MAR1!$D$11,(N3349-MAR1!$C$11)/MAR1!$E$11)</f>
        <v/>
      </c>
      <c r="R3349" s="7">
        <f>IF($I3349=1,(O3349-MAR1!$B$12)/MAR1!$D$12,(O3349-MAR1!$C$12)/MAR1!$E$12)</f>
        <v/>
      </c>
      <c r="S3349" s="7">
        <f>IF($I3349=1,(P3349-MAR1!$B$13)/MAR1!$D$13,(P3349-MAR1!$C$13)/MAR1!$E$13)</f>
        <v/>
      </c>
    </row>
    <row r="3350">
      <c r="A3350" s="5" t="n">
        <v>3349</v>
      </c>
      <c r="B3350" s="5" t="n">
        <v>10</v>
      </c>
      <c r="C3350" s="5" t="n">
        <v>64</v>
      </c>
      <c r="D3350" s="5" t="n">
        <v>3</v>
      </c>
      <c r="E3350" s="5" t="n">
        <v>0</v>
      </c>
      <c r="F3350" s="5" t="n">
        <v>38.1</v>
      </c>
      <c r="G3350" s="5" t="n">
        <v>21.3</v>
      </c>
      <c r="H3350" s="5" t="n">
        <v>27</v>
      </c>
      <c r="I3350" s="6">
        <f>IF(E3350&gt;=Markov!$B$3,1,0)</f>
        <v/>
      </c>
      <c r="J3350" s="6">
        <f>I3349</f>
        <v/>
      </c>
      <c r="K3350" s="7">
        <f>MAR1!$B$5+MAR1!$C$5*COS(2*PI()*$C3350/365)+MAR1!$D$5*SIN(2*PI()*$C3350/365)</f>
        <v/>
      </c>
      <c r="L3350" s="7">
        <f>MAR1!$B$6+MAR1!$C$6*COS(2*PI()*$C3350/365)+MAR1!$D$6*SIN(2*PI()*$C3350/365)</f>
        <v/>
      </c>
      <c r="M3350" s="7">
        <f>MAR1!$B$7+MAR1!$C$7*COS(2*PI()*$C3350/365)+MAR1!$D$7*SIN(2*PI()*$C3350/365)</f>
        <v/>
      </c>
      <c r="N3350" s="7">
        <f>F3350-K3350</f>
        <v/>
      </c>
      <c r="O3350" s="7">
        <f>G3350-L3350</f>
        <v/>
      </c>
      <c r="P3350" s="7">
        <f>H3350-M3350</f>
        <v/>
      </c>
      <c r="Q3350" s="7">
        <f>IF($I3350=1,(N3350-MAR1!$B$11)/MAR1!$D$11,(N3350-MAR1!$C$11)/MAR1!$E$11)</f>
        <v/>
      </c>
      <c r="R3350" s="7">
        <f>IF($I3350=1,(O3350-MAR1!$B$12)/MAR1!$D$12,(O3350-MAR1!$C$12)/MAR1!$E$12)</f>
        <v/>
      </c>
      <c r="S3350" s="7">
        <f>IF($I3350=1,(P3350-MAR1!$B$13)/MAR1!$D$13,(P3350-MAR1!$C$13)/MAR1!$E$13)</f>
        <v/>
      </c>
    </row>
    <row r="3351">
      <c r="A3351" s="5" t="n">
        <v>3350</v>
      </c>
      <c r="B3351" s="5" t="n">
        <v>10</v>
      </c>
      <c r="C3351" s="5" t="n">
        <v>65</v>
      </c>
      <c r="D3351" s="5" t="n">
        <v>3</v>
      </c>
      <c r="E3351" s="5" t="n">
        <v>0</v>
      </c>
      <c r="F3351" s="5" t="n">
        <v>35.3</v>
      </c>
      <c r="G3351" s="5" t="n">
        <v>19.1</v>
      </c>
      <c r="H3351" s="5" t="n">
        <v>24.84</v>
      </c>
      <c r="I3351" s="6">
        <f>IF(E3351&gt;=Markov!$B$3,1,0)</f>
        <v/>
      </c>
      <c r="J3351" s="6">
        <f>I3350</f>
        <v/>
      </c>
      <c r="K3351" s="7">
        <f>MAR1!$B$5+MAR1!$C$5*COS(2*PI()*$C3351/365)+MAR1!$D$5*SIN(2*PI()*$C3351/365)</f>
        <v/>
      </c>
      <c r="L3351" s="7">
        <f>MAR1!$B$6+MAR1!$C$6*COS(2*PI()*$C3351/365)+MAR1!$D$6*SIN(2*PI()*$C3351/365)</f>
        <v/>
      </c>
      <c r="M3351" s="7">
        <f>MAR1!$B$7+MAR1!$C$7*COS(2*PI()*$C3351/365)+MAR1!$D$7*SIN(2*PI()*$C3351/365)</f>
        <v/>
      </c>
      <c r="N3351" s="7">
        <f>F3351-K3351</f>
        <v/>
      </c>
      <c r="O3351" s="7">
        <f>G3351-L3351</f>
        <v/>
      </c>
      <c r="P3351" s="7">
        <f>H3351-M3351</f>
        <v/>
      </c>
      <c r="Q3351" s="7">
        <f>IF($I3351=1,(N3351-MAR1!$B$11)/MAR1!$D$11,(N3351-MAR1!$C$11)/MAR1!$E$11)</f>
        <v/>
      </c>
      <c r="R3351" s="7">
        <f>IF($I3351=1,(O3351-MAR1!$B$12)/MAR1!$D$12,(O3351-MAR1!$C$12)/MAR1!$E$12)</f>
        <v/>
      </c>
      <c r="S3351" s="7">
        <f>IF($I3351=1,(P3351-MAR1!$B$13)/MAR1!$D$13,(P3351-MAR1!$C$13)/MAR1!$E$13)</f>
        <v/>
      </c>
    </row>
    <row r="3352">
      <c r="A3352" s="5" t="n">
        <v>3351</v>
      </c>
      <c r="B3352" s="5" t="n">
        <v>10</v>
      </c>
      <c r="C3352" s="5" t="n">
        <v>66</v>
      </c>
      <c r="D3352" s="5" t="n">
        <v>3</v>
      </c>
      <c r="E3352" s="5" t="n">
        <v>0</v>
      </c>
      <c r="F3352" s="5" t="n">
        <v>36.9</v>
      </c>
      <c r="G3352" s="5" t="n">
        <v>21.2</v>
      </c>
      <c r="H3352" s="5" t="n">
        <v>18.95</v>
      </c>
      <c r="I3352" s="6">
        <f>IF(E3352&gt;=Markov!$B$3,1,0)</f>
        <v/>
      </c>
      <c r="J3352" s="6">
        <f>I3351</f>
        <v/>
      </c>
      <c r="K3352" s="7">
        <f>MAR1!$B$5+MAR1!$C$5*COS(2*PI()*$C3352/365)+MAR1!$D$5*SIN(2*PI()*$C3352/365)</f>
        <v/>
      </c>
      <c r="L3352" s="7">
        <f>MAR1!$B$6+MAR1!$C$6*COS(2*PI()*$C3352/365)+MAR1!$D$6*SIN(2*PI()*$C3352/365)</f>
        <v/>
      </c>
      <c r="M3352" s="7">
        <f>MAR1!$B$7+MAR1!$C$7*COS(2*PI()*$C3352/365)+MAR1!$D$7*SIN(2*PI()*$C3352/365)</f>
        <v/>
      </c>
      <c r="N3352" s="7">
        <f>F3352-K3352</f>
        <v/>
      </c>
      <c r="O3352" s="7">
        <f>G3352-L3352</f>
        <v/>
      </c>
      <c r="P3352" s="7">
        <f>H3352-M3352</f>
        <v/>
      </c>
      <c r="Q3352" s="7">
        <f>IF($I3352=1,(N3352-MAR1!$B$11)/MAR1!$D$11,(N3352-MAR1!$C$11)/MAR1!$E$11)</f>
        <v/>
      </c>
      <c r="R3352" s="7">
        <f>IF($I3352=1,(O3352-MAR1!$B$12)/MAR1!$D$12,(O3352-MAR1!$C$12)/MAR1!$E$12)</f>
        <v/>
      </c>
      <c r="S3352" s="7">
        <f>IF($I3352=1,(P3352-MAR1!$B$13)/MAR1!$D$13,(P3352-MAR1!$C$13)/MAR1!$E$13)</f>
        <v/>
      </c>
    </row>
    <row r="3353">
      <c r="A3353" s="5" t="n">
        <v>3352</v>
      </c>
      <c r="B3353" s="5" t="n">
        <v>10</v>
      </c>
      <c r="C3353" s="5" t="n">
        <v>67</v>
      </c>
      <c r="D3353" s="5" t="n">
        <v>3</v>
      </c>
      <c r="E3353" s="5" t="n">
        <v>0</v>
      </c>
      <c r="F3353" s="5" t="n">
        <v>39</v>
      </c>
      <c r="G3353" s="5" t="n">
        <v>22.9</v>
      </c>
      <c r="H3353" s="5" t="n">
        <v>23.28</v>
      </c>
      <c r="I3353" s="6">
        <f>IF(E3353&gt;=Markov!$B$3,1,0)</f>
        <v/>
      </c>
      <c r="J3353" s="6">
        <f>I3352</f>
        <v/>
      </c>
      <c r="K3353" s="7">
        <f>MAR1!$B$5+MAR1!$C$5*COS(2*PI()*$C3353/365)+MAR1!$D$5*SIN(2*PI()*$C3353/365)</f>
        <v/>
      </c>
      <c r="L3353" s="7">
        <f>MAR1!$B$6+MAR1!$C$6*COS(2*PI()*$C3353/365)+MAR1!$D$6*SIN(2*PI()*$C3353/365)</f>
        <v/>
      </c>
      <c r="M3353" s="7">
        <f>MAR1!$B$7+MAR1!$C$7*COS(2*PI()*$C3353/365)+MAR1!$D$7*SIN(2*PI()*$C3353/365)</f>
        <v/>
      </c>
      <c r="N3353" s="7">
        <f>F3353-K3353</f>
        <v/>
      </c>
      <c r="O3353" s="7">
        <f>G3353-L3353</f>
        <v/>
      </c>
      <c r="P3353" s="7">
        <f>H3353-M3353</f>
        <v/>
      </c>
      <c r="Q3353" s="7">
        <f>IF($I3353=1,(N3353-MAR1!$B$11)/MAR1!$D$11,(N3353-MAR1!$C$11)/MAR1!$E$11)</f>
        <v/>
      </c>
      <c r="R3353" s="7">
        <f>IF($I3353=1,(O3353-MAR1!$B$12)/MAR1!$D$12,(O3353-MAR1!$C$12)/MAR1!$E$12)</f>
        <v/>
      </c>
      <c r="S3353" s="7">
        <f>IF($I3353=1,(P3353-MAR1!$B$13)/MAR1!$D$13,(P3353-MAR1!$C$13)/MAR1!$E$13)</f>
        <v/>
      </c>
    </row>
    <row r="3354">
      <c r="A3354" s="5" t="n">
        <v>3353</v>
      </c>
      <c r="B3354" s="5" t="n">
        <v>10</v>
      </c>
      <c r="C3354" s="5" t="n">
        <v>68</v>
      </c>
      <c r="D3354" s="5" t="n">
        <v>3</v>
      </c>
      <c r="E3354" s="5" t="n">
        <v>0</v>
      </c>
      <c r="F3354" s="5" t="n">
        <v>34.4</v>
      </c>
      <c r="G3354" s="5" t="n">
        <v>19.6</v>
      </c>
      <c r="H3354" s="5" t="n">
        <v>19.97</v>
      </c>
      <c r="I3354" s="6">
        <f>IF(E3354&gt;=Markov!$B$3,1,0)</f>
        <v/>
      </c>
      <c r="J3354" s="6">
        <f>I3353</f>
        <v/>
      </c>
      <c r="K3354" s="7">
        <f>MAR1!$B$5+MAR1!$C$5*COS(2*PI()*$C3354/365)+MAR1!$D$5*SIN(2*PI()*$C3354/365)</f>
        <v/>
      </c>
      <c r="L3354" s="7">
        <f>MAR1!$B$6+MAR1!$C$6*COS(2*PI()*$C3354/365)+MAR1!$D$6*SIN(2*PI()*$C3354/365)</f>
        <v/>
      </c>
      <c r="M3354" s="7">
        <f>MAR1!$B$7+MAR1!$C$7*COS(2*PI()*$C3354/365)+MAR1!$D$7*SIN(2*PI()*$C3354/365)</f>
        <v/>
      </c>
      <c r="N3354" s="7">
        <f>F3354-K3354</f>
        <v/>
      </c>
      <c r="O3354" s="7">
        <f>G3354-L3354</f>
        <v/>
      </c>
      <c r="P3354" s="7">
        <f>H3354-M3354</f>
        <v/>
      </c>
      <c r="Q3354" s="7">
        <f>IF($I3354=1,(N3354-MAR1!$B$11)/MAR1!$D$11,(N3354-MAR1!$C$11)/MAR1!$E$11)</f>
        <v/>
      </c>
      <c r="R3354" s="7">
        <f>IF($I3354=1,(O3354-MAR1!$B$12)/MAR1!$D$12,(O3354-MAR1!$C$12)/MAR1!$E$12)</f>
        <v/>
      </c>
      <c r="S3354" s="7">
        <f>IF($I3354=1,(P3354-MAR1!$B$13)/MAR1!$D$13,(P3354-MAR1!$C$13)/MAR1!$E$13)</f>
        <v/>
      </c>
    </row>
    <row r="3355">
      <c r="A3355" s="5" t="n">
        <v>3354</v>
      </c>
      <c r="B3355" s="5" t="n">
        <v>10</v>
      </c>
      <c r="C3355" s="5" t="n">
        <v>69</v>
      </c>
      <c r="D3355" s="5" t="n">
        <v>3</v>
      </c>
      <c r="E3355" s="5" t="n">
        <v>0</v>
      </c>
      <c r="F3355" s="5" t="n">
        <v>35.7</v>
      </c>
      <c r="G3355" s="5" t="n">
        <v>19.5</v>
      </c>
      <c r="H3355" s="5" t="n">
        <v>22.52</v>
      </c>
      <c r="I3355" s="6">
        <f>IF(E3355&gt;=Markov!$B$3,1,0)</f>
        <v/>
      </c>
      <c r="J3355" s="6">
        <f>I3354</f>
        <v/>
      </c>
      <c r="K3355" s="7">
        <f>MAR1!$B$5+MAR1!$C$5*COS(2*PI()*$C3355/365)+MAR1!$D$5*SIN(2*PI()*$C3355/365)</f>
        <v/>
      </c>
      <c r="L3355" s="7">
        <f>MAR1!$B$6+MAR1!$C$6*COS(2*PI()*$C3355/365)+MAR1!$D$6*SIN(2*PI()*$C3355/365)</f>
        <v/>
      </c>
      <c r="M3355" s="7">
        <f>MAR1!$B$7+MAR1!$C$7*COS(2*PI()*$C3355/365)+MAR1!$D$7*SIN(2*PI()*$C3355/365)</f>
        <v/>
      </c>
      <c r="N3355" s="7">
        <f>F3355-K3355</f>
        <v/>
      </c>
      <c r="O3355" s="7">
        <f>G3355-L3355</f>
        <v/>
      </c>
      <c r="P3355" s="7">
        <f>H3355-M3355</f>
        <v/>
      </c>
      <c r="Q3355" s="7">
        <f>IF($I3355=1,(N3355-MAR1!$B$11)/MAR1!$D$11,(N3355-MAR1!$C$11)/MAR1!$E$11)</f>
        <v/>
      </c>
      <c r="R3355" s="7">
        <f>IF($I3355=1,(O3355-MAR1!$B$12)/MAR1!$D$12,(O3355-MAR1!$C$12)/MAR1!$E$12)</f>
        <v/>
      </c>
      <c r="S3355" s="7">
        <f>IF($I3355=1,(P3355-MAR1!$B$13)/MAR1!$D$13,(P3355-MAR1!$C$13)/MAR1!$E$13)</f>
        <v/>
      </c>
    </row>
    <row r="3356">
      <c r="A3356" s="5" t="n">
        <v>3355</v>
      </c>
      <c r="B3356" s="5" t="n">
        <v>10</v>
      </c>
      <c r="C3356" s="5" t="n">
        <v>70</v>
      </c>
      <c r="D3356" s="5" t="n">
        <v>3</v>
      </c>
      <c r="E3356" s="5" t="n">
        <v>0</v>
      </c>
      <c r="F3356" s="5" t="n">
        <v>34.7</v>
      </c>
      <c r="G3356" s="5" t="n">
        <v>19.4</v>
      </c>
      <c r="H3356" s="5" t="n">
        <v>20.34</v>
      </c>
      <c r="I3356" s="6">
        <f>IF(E3356&gt;=Markov!$B$3,1,0)</f>
        <v/>
      </c>
      <c r="J3356" s="6">
        <f>I3355</f>
        <v/>
      </c>
      <c r="K3356" s="7">
        <f>MAR1!$B$5+MAR1!$C$5*COS(2*PI()*$C3356/365)+MAR1!$D$5*SIN(2*PI()*$C3356/365)</f>
        <v/>
      </c>
      <c r="L3356" s="7">
        <f>MAR1!$B$6+MAR1!$C$6*COS(2*PI()*$C3356/365)+MAR1!$D$6*SIN(2*PI()*$C3356/365)</f>
        <v/>
      </c>
      <c r="M3356" s="7">
        <f>MAR1!$B$7+MAR1!$C$7*COS(2*PI()*$C3356/365)+MAR1!$D$7*SIN(2*PI()*$C3356/365)</f>
        <v/>
      </c>
      <c r="N3356" s="7">
        <f>F3356-K3356</f>
        <v/>
      </c>
      <c r="O3356" s="7">
        <f>G3356-L3356</f>
        <v/>
      </c>
      <c r="P3356" s="7">
        <f>H3356-M3356</f>
        <v/>
      </c>
      <c r="Q3356" s="7">
        <f>IF($I3356=1,(N3356-MAR1!$B$11)/MAR1!$D$11,(N3356-MAR1!$C$11)/MAR1!$E$11)</f>
        <v/>
      </c>
      <c r="R3356" s="7">
        <f>IF($I3356=1,(O3356-MAR1!$B$12)/MAR1!$D$12,(O3356-MAR1!$C$12)/MAR1!$E$12)</f>
        <v/>
      </c>
      <c r="S3356" s="7">
        <f>IF($I3356=1,(P3356-MAR1!$B$13)/MAR1!$D$13,(P3356-MAR1!$C$13)/MAR1!$E$13)</f>
        <v/>
      </c>
    </row>
    <row r="3357">
      <c r="A3357" s="5" t="n">
        <v>3356</v>
      </c>
      <c r="B3357" s="5" t="n">
        <v>10</v>
      </c>
      <c r="C3357" s="5" t="n">
        <v>71</v>
      </c>
      <c r="D3357" s="5" t="n">
        <v>3</v>
      </c>
      <c r="E3357" s="5" t="n">
        <v>0</v>
      </c>
      <c r="F3357" s="5" t="n">
        <v>35.2</v>
      </c>
      <c r="G3357" s="5" t="n">
        <v>19.5</v>
      </c>
      <c r="H3357" s="5" t="n">
        <v>24.64</v>
      </c>
      <c r="I3357" s="6">
        <f>IF(E3357&gt;=Markov!$B$3,1,0)</f>
        <v/>
      </c>
      <c r="J3357" s="6">
        <f>I3356</f>
        <v/>
      </c>
      <c r="K3357" s="7">
        <f>MAR1!$B$5+MAR1!$C$5*COS(2*PI()*$C3357/365)+MAR1!$D$5*SIN(2*PI()*$C3357/365)</f>
        <v/>
      </c>
      <c r="L3357" s="7">
        <f>MAR1!$B$6+MAR1!$C$6*COS(2*PI()*$C3357/365)+MAR1!$D$6*SIN(2*PI()*$C3357/365)</f>
        <v/>
      </c>
      <c r="M3357" s="7">
        <f>MAR1!$B$7+MAR1!$C$7*COS(2*PI()*$C3357/365)+MAR1!$D$7*SIN(2*PI()*$C3357/365)</f>
        <v/>
      </c>
      <c r="N3357" s="7">
        <f>F3357-K3357</f>
        <v/>
      </c>
      <c r="O3357" s="7">
        <f>G3357-L3357</f>
        <v/>
      </c>
      <c r="P3357" s="7">
        <f>H3357-M3357</f>
        <v/>
      </c>
      <c r="Q3357" s="7">
        <f>IF($I3357=1,(N3357-MAR1!$B$11)/MAR1!$D$11,(N3357-MAR1!$C$11)/MAR1!$E$11)</f>
        <v/>
      </c>
      <c r="R3357" s="7">
        <f>IF($I3357=1,(O3357-MAR1!$B$12)/MAR1!$D$12,(O3357-MAR1!$C$12)/MAR1!$E$12)</f>
        <v/>
      </c>
      <c r="S3357" s="7">
        <f>IF($I3357=1,(P3357-MAR1!$B$13)/MAR1!$D$13,(P3357-MAR1!$C$13)/MAR1!$E$13)</f>
        <v/>
      </c>
    </row>
    <row r="3358">
      <c r="A3358" s="5" t="n">
        <v>3357</v>
      </c>
      <c r="B3358" s="5" t="n">
        <v>10</v>
      </c>
      <c r="C3358" s="5" t="n">
        <v>72</v>
      </c>
      <c r="D3358" s="5" t="n">
        <v>3</v>
      </c>
      <c r="E3358" s="5" t="n">
        <v>0</v>
      </c>
      <c r="F3358" s="5" t="n">
        <v>33.3</v>
      </c>
      <c r="G3358" s="5" t="n">
        <v>18.9</v>
      </c>
      <c r="H3358" s="5" t="n">
        <v>17.5</v>
      </c>
      <c r="I3358" s="6">
        <f>IF(E3358&gt;=Markov!$B$3,1,0)</f>
        <v/>
      </c>
      <c r="J3358" s="6">
        <f>I3357</f>
        <v/>
      </c>
      <c r="K3358" s="7">
        <f>MAR1!$B$5+MAR1!$C$5*COS(2*PI()*$C3358/365)+MAR1!$D$5*SIN(2*PI()*$C3358/365)</f>
        <v/>
      </c>
      <c r="L3358" s="7">
        <f>MAR1!$B$6+MAR1!$C$6*COS(2*PI()*$C3358/365)+MAR1!$D$6*SIN(2*PI()*$C3358/365)</f>
        <v/>
      </c>
      <c r="M3358" s="7">
        <f>MAR1!$B$7+MAR1!$C$7*COS(2*PI()*$C3358/365)+MAR1!$D$7*SIN(2*PI()*$C3358/365)</f>
        <v/>
      </c>
      <c r="N3358" s="7">
        <f>F3358-K3358</f>
        <v/>
      </c>
      <c r="O3358" s="7">
        <f>G3358-L3358</f>
        <v/>
      </c>
      <c r="P3358" s="7">
        <f>H3358-M3358</f>
        <v/>
      </c>
      <c r="Q3358" s="7">
        <f>IF($I3358=1,(N3358-MAR1!$B$11)/MAR1!$D$11,(N3358-MAR1!$C$11)/MAR1!$E$11)</f>
        <v/>
      </c>
      <c r="R3358" s="7">
        <f>IF($I3358=1,(O3358-MAR1!$B$12)/MAR1!$D$12,(O3358-MAR1!$C$12)/MAR1!$E$12)</f>
        <v/>
      </c>
      <c r="S3358" s="7">
        <f>IF($I3358=1,(P3358-MAR1!$B$13)/MAR1!$D$13,(P3358-MAR1!$C$13)/MAR1!$E$13)</f>
        <v/>
      </c>
    </row>
    <row r="3359">
      <c r="A3359" s="5" t="n">
        <v>3358</v>
      </c>
      <c r="B3359" s="5" t="n">
        <v>10</v>
      </c>
      <c r="C3359" s="5" t="n">
        <v>73</v>
      </c>
      <c r="D3359" s="5" t="n">
        <v>3</v>
      </c>
      <c r="E3359" s="5" t="n">
        <v>0</v>
      </c>
      <c r="F3359" s="5" t="n">
        <v>32.2</v>
      </c>
      <c r="G3359" s="5" t="n">
        <v>17.9</v>
      </c>
      <c r="H3359" s="5" t="n">
        <v>19.4</v>
      </c>
      <c r="I3359" s="6">
        <f>IF(E3359&gt;=Markov!$B$3,1,0)</f>
        <v/>
      </c>
      <c r="J3359" s="6">
        <f>I3358</f>
        <v/>
      </c>
      <c r="K3359" s="7">
        <f>MAR1!$B$5+MAR1!$C$5*COS(2*PI()*$C3359/365)+MAR1!$D$5*SIN(2*PI()*$C3359/365)</f>
        <v/>
      </c>
      <c r="L3359" s="7">
        <f>MAR1!$B$6+MAR1!$C$6*COS(2*PI()*$C3359/365)+MAR1!$D$6*SIN(2*PI()*$C3359/365)</f>
        <v/>
      </c>
      <c r="M3359" s="7">
        <f>MAR1!$B$7+MAR1!$C$7*COS(2*PI()*$C3359/365)+MAR1!$D$7*SIN(2*PI()*$C3359/365)</f>
        <v/>
      </c>
      <c r="N3359" s="7">
        <f>F3359-K3359</f>
        <v/>
      </c>
      <c r="O3359" s="7">
        <f>G3359-L3359</f>
        <v/>
      </c>
      <c r="P3359" s="7">
        <f>H3359-M3359</f>
        <v/>
      </c>
      <c r="Q3359" s="7">
        <f>IF($I3359=1,(N3359-MAR1!$B$11)/MAR1!$D$11,(N3359-MAR1!$C$11)/MAR1!$E$11)</f>
        <v/>
      </c>
      <c r="R3359" s="7">
        <f>IF($I3359=1,(O3359-MAR1!$B$12)/MAR1!$D$12,(O3359-MAR1!$C$12)/MAR1!$E$12)</f>
        <v/>
      </c>
      <c r="S3359" s="7">
        <f>IF($I3359=1,(P3359-MAR1!$B$13)/MAR1!$D$13,(P3359-MAR1!$C$13)/MAR1!$E$13)</f>
        <v/>
      </c>
    </row>
    <row r="3360">
      <c r="A3360" s="5" t="n">
        <v>3359</v>
      </c>
      <c r="B3360" s="5" t="n">
        <v>10</v>
      </c>
      <c r="C3360" s="5" t="n">
        <v>74</v>
      </c>
      <c r="D3360" s="5" t="n">
        <v>3</v>
      </c>
      <c r="E3360" s="5" t="n">
        <v>0.9</v>
      </c>
      <c r="F3360" s="5" t="n">
        <v>33.1</v>
      </c>
      <c r="G3360" s="5" t="n">
        <v>19</v>
      </c>
      <c r="H3360" s="5" t="n">
        <v>20.05</v>
      </c>
      <c r="I3360" s="6">
        <f>IF(E3360&gt;=Markov!$B$3,1,0)</f>
        <v/>
      </c>
      <c r="J3360" s="6">
        <f>I3359</f>
        <v/>
      </c>
      <c r="K3360" s="7">
        <f>MAR1!$B$5+MAR1!$C$5*COS(2*PI()*$C3360/365)+MAR1!$D$5*SIN(2*PI()*$C3360/365)</f>
        <v/>
      </c>
      <c r="L3360" s="7">
        <f>MAR1!$B$6+MAR1!$C$6*COS(2*PI()*$C3360/365)+MAR1!$D$6*SIN(2*PI()*$C3360/365)</f>
        <v/>
      </c>
      <c r="M3360" s="7">
        <f>MAR1!$B$7+MAR1!$C$7*COS(2*PI()*$C3360/365)+MAR1!$D$7*SIN(2*PI()*$C3360/365)</f>
        <v/>
      </c>
      <c r="N3360" s="7">
        <f>F3360-K3360</f>
        <v/>
      </c>
      <c r="O3360" s="7">
        <f>G3360-L3360</f>
        <v/>
      </c>
      <c r="P3360" s="7">
        <f>H3360-M3360</f>
        <v/>
      </c>
      <c r="Q3360" s="7">
        <f>IF($I3360=1,(N3360-MAR1!$B$11)/MAR1!$D$11,(N3360-MAR1!$C$11)/MAR1!$E$11)</f>
        <v/>
      </c>
      <c r="R3360" s="7">
        <f>IF($I3360=1,(O3360-MAR1!$B$12)/MAR1!$D$12,(O3360-MAR1!$C$12)/MAR1!$E$12)</f>
        <v/>
      </c>
      <c r="S3360" s="7">
        <f>IF($I3360=1,(P3360-MAR1!$B$13)/MAR1!$D$13,(P3360-MAR1!$C$13)/MAR1!$E$13)</f>
        <v/>
      </c>
    </row>
    <row r="3361">
      <c r="A3361" s="5" t="n">
        <v>3360</v>
      </c>
      <c r="B3361" s="5" t="n">
        <v>10</v>
      </c>
      <c r="C3361" s="5" t="n">
        <v>75</v>
      </c>
      <c r="D3361" s="5" t="n">
        <v>3</v>
      </c>
      <c r="E3361" s="5" t="n">
        <v>0</v>
      </c>
      <c r="F3361" s="5" t="n">
        <v>37.8</v>
      </c>
      <c r="G3361" s="5" t="n">
        <v>20.2</v>
      </c>
      <c r="H3361" s="5" t="n">
        <v>24.41</v>
      </c>
      <c r="I3361" s="6">
        <f>IF(E3361&gt;=Markov!$B$3,1,0)</f>
        <v/>
      </c>
      <c r="J3361" s="6">
        <f>I3360</f>
        <v/>
      </c>
      <c r="K3361" s="7">
        <f>MAR1!$B$5+MAR1!$C$5*COS(2*PI()*$C3361/365)+MAR1!$D$5*SIN(2*PI()*$C3361/365)</f>
        <v/>
      </c>
      <c r="L3361" s="7">
        <f>MAR1!$B$6+MAR1!$C$6*COS(2*PI()*$C3361/365)+MAR1!$D$6*SIN(2*PI()*$C3361/365)</f>
        <v/>
      </c>
      <c r="M3361" s="7">
        <f>MAR1!$B$7+MAR1!$C$7*COS(2*PI()*$C3361/365)+MAR1!$D$7*SIN(2*PI()*$C3361/365)</f>
        <v/>
      </c>
      <c r="N3361" s="7">
        <f>F3361-K3361</f>
        <v/>
      </c>
      <c r="O3361" s="7">
        <f>G3361-L3361</f>
        <v/>
      </c>
      <c r="P3361" s="7">
        <f>H3361-M3361</f>
        <v/>
      </c>
      <c r="Q3361" s="7">
        <f>IF($I3361=1,(N3361-MAR1!$B$11)/MAR1!$D$11,(N3361-MAR1!$C$11)/MAR1!$E$11)</f>
        <v/>
      </c>
      <c r="R3361" s="7">
        <f>IF($I3361=1,(O3361-MAR1!$B$12)/MAR1!$D$12,(O3361-MAR1!$C$12)/MAR1!$E$12)</f>
        <v/>
      </c>
      <c r="S3361" s="7">
        <f>IF($I3361=1,(P3361-MAR1!$B$13)/MAR1!$D$13,(P3361-MAR1!$C$13)/MAR1!$E$13)</f>
        <v/>
      </c>
    </row>
    <row r="3362">
      <c r="A3362" s="5" t="n">
        <v>3361</v>
      </c>
      <c r="B3362" s="5" t="n">
        <v>10</v>
      </c>
      <c r="C3362" s="5" t="n">
        <v>76</v>
      </c>
      <c r="D3362" s="5" t="n">
        <v>3</v>
      </c>
      <c r="E3362" s="5" t="n">
        <v>0</v>
      </c>
      <c r="F3362" s="5" t="n">
        <v>36.2</v>
      </c>
      <c r="G3362" s="5" t="n">
        <v>21.4</v>
      </c>
      <c r="H3362" s="5" t="n">
        <v>15.41</v>
      </c>
      <c r="I3362" s="6">
        <f>IF(E3362&gt;=Markov!$B$3,1,0)</f>
        <v/>
      </c>
      <c r="J3362" s="6">
        <f>I3361</f>
        <v/>
      </c>
      <c r="K3362" s="7">
        <f>MAR1!$B$5+MAR1!$C$5*COS(2*PI()*$C3362/365)+MAR1!$D$5*SIN(2*PI()*$C3362/365)</f>
        <v/>
      </c>
      <c r="L3362" s="7">
        <f>MAR1!$B$6+MAR1!$C$6*COS(2*PI()*$C3362/365)+MAR1!$D$6*SIN(2*PI()*$C3362/365)</f>
        <v/>
      </c>
      <c r="M3362" s="7">
        <f>MAR1!$B$7+MAR1!$C$7*COS(2*PI()*$C3362/365)+MAR1!$D$7*SIN(2*PI()*$C3362/365)</f>
        <v/>
      </c>
      <c r="N3362" s="7">
        <f>F3362-K3362</f>
        <v/>
      </c>
      <c r="O3362" s="7">
        <f>G3362-L3362</f>
        <v/>
      </c>
      <c r="P3362" s="7">
        <f>H3362-M3362</f>
        <v/>
      </c>
      <c r="Q3362" s="7">
        <f>IF($I3362=1,(N3362-MAR1!$B$11)/MAR1!$D$11,(N3362-MAR1!$C$11)/MAR1!$E$11)</f>
        <v/>
      </c>
      <c r="R3362" s="7">
        <f>IF($I3362=1,(O3362-MAR1!$B$12)/MAR1!$D$12,(O3362-MAR1!$C$12)/MAR1!$E$12)</f>
        <v/>
      </c>
      <c r="S3362" s="7">
        <f>IF($I3362=1,(P3362-MAR1!$B$13)/MAR1!$D$13,(P3362-MAR1!$C$13)/MAR1!$E$13)</f>
        <v/>
      </c>
    </row>
    <row r="3363">
      <c r="A3363" s="5" t="n">
        <v>3362</v>
      </c>
      <c r="B3363" s="5" t="n">
        <v>10</v>
      </c>
      <c r="C3363" s="5" t="n">
        <v>77</v>
      </c>
      <c r="D3363" s="5" t="n">
        <v>3</v>
      </c>
      <c r="E3363" s="5" t="n">
        <v>0</v>
      </c>
      <c r="F3363" s="5" t="n">
        <v>37.5</v>
      </c>
      <c r="G3363" s="5" t="n">
        <v>22.2</v>
      </c>
      <c r="H3363" s="5" t="n">
        <v>17.65</v>
      </c>
      <c r="I3363" s="6">
        <f>IF(E3363&gt;=Markov!$B$3,1,0)</f>
        <v/>
      </c>
      <c r="J3363" s="6">
        <f>I3362</f>
        <v/>
      </c>
      <c r="K3363" s="7">
        <f>MAR1!$B$5+MAR1!$C$5*COS(2*PI()*$C3363/365)+MAR1!$D$5*SIN(2*PI()*$C3363/365)</f>
        <v/>
      </c>
      <c r="L3363" s="7">
        <f>MAR1!$B$6+MAR1!$C$6*COS(2*PI()*$C3363/365)+MAR1!$D$6*SIN(2*PI()*$C3363/365)</f>
        <v/>
      </c>
      <c r="M3363" s="7">
        <f>MAR1!$B$7+MAR1!$C$7*COS(2*PI()*$C3363/365)+MAR1!$D$7*SIN(2*PI()*$C3363/365)</f>
        <v/>
      </c>
      <c r="N3363" s="7">
        <f>F3363-K3363</f>
        <v/>
      </c>
      <c r="O3363" s="7">
        <f>G3363-L3363</f>
        <v/>
      </c>
      <c r="P3363" s="7">
        <f>H3363-M3363</f>
        <v/>
      </c>
      <c r="Q3363" s="7">
        <f>IF($I3363=1,(N3363-MAR1!$B$11)/MAR1!$D$11,(N3363-MAR1!$C$11)/MAR1!$E$11)</f>
        <v/>
      </c>
      <c r="R3363" s="7">
        <f>IF($I3363=1,(O3363-MAR1!$B$12)/MAR1!$D$12,(O3363-MAR1!$C$12)/MAR1!$E$12)</f>
        <v/>
      </c>
      <c r="S3363" s="7">
        <f>IF($I3363=1,(P3363-MAR1!$B$13)/MAR1!$D$13,(P3363-MAR1!$C$13)/MAR1!$E$13)</f>
        <v/>
      </c>
    </row>
    <row r="3364">
      <c r="A3364" s="5" t="n">
        <v>3363</v>
      </c>
      <c r="B3364" s="5" t="n">
        <v>10</v>
      </c>
      <c r="C3364" s="5" t="n">
        <v>78</v>
      </c>
      <c r="D3364" s="5" t="n">
        <v>3</v>
      </c>
      <c r="E3364" s="5" t="n">
        <v>0</v>
      </c>
      <c r="F3364" s="5" t="n">
        <v>35</v>
      </c>
      <c r="G3364" s="5" t="n">
        <v>19.6</v>
      </c>
      <c r="H3364" s="5" t="n">
        <v>21.12</v>
      </c>
      <c r="I3364" s="6">
        <f>IF(E3364&gt;=Markov!$B$3,1,0)</f>
        <v/>
      </c>
      <c r="J3364" s="6">
        <f>I3363</f>
        <v/>
      </c>
      <c r="K3364" s="7">
        <f>MAR1!$B$5+MAR1!$C$5*COS(2*PI()*$C3364/365)+MAR1!$D$5*SIN(2*PI()*$C3364/365)</f>
        <v/>
      </c>
      <c r="L3364" s="7">
        <f>MAR1!$B$6+MAR1!$C$6*COS(2*PI()*$C3364/365)+MAR1!$D$6*SIN(2*PI()*$C3364/365)</f>
        <v/>
      </c>
      <c r="M3364" s="7">
        <f>MAR1!$B$7+MAR1!$C$7*COS(2*PI()*$C3364/365)+MAR1!$D$7*SIN(2*PI()*$C3364/365)</f>
        <v/>
      </c>
      <c r="N3364" s="7">
        <f>F3364-K3364</f>
        <v/>
      </c>
      <c r="O3364" s="7">
        <f>G3364-L3364</f>
        <v/>
      </c>
      <c r="P3364" s="7">
        <f>H3364-M3364</f>
        <v/>
      </c>
      <c r="Q3364" s="7">
        <f>IF($I3364=1,(N3364-MAR1!$B$11)/MAR1!$D$11,(N3364-MAR1!$C$11)/MAR1!$E$11)</f>
        <v/>
      </c>
      <c r="R3364" s="7">
        <f>IF($I3364=1,(O3364-MAR1!$B$12)/MAR1!$D$12,(O3364-MAR1!$C$12)/MAR1!$E$12)</f>
        <v/>
      </c>
      <c r="S3364" s="7">
        <f>IF($I3364=1,(P3364-MAR1!$B$13)/MAR1!$D$13,(P3364-MAR1!$C$13)/MAR1!$E$13)</f>
        <v/>
      </c>
    </row>
    <row r="3365">
      <c r="A3365" s="5" t="n">
        <v>3364</v>
      </c>
      <c r="B3365" s="5" t="n">
        <v>10</v>
      </c>
      <c r="C3365" s="5" t="n">
        <v>79</v>
      </c>
      <c r="D3365" s="5" t="n">
        <v>3</v>
      </c>
      <c r="E3365" s="5" t="n">
        <v>0</v>
      </c>
      <c r="F3365" s="5" t="n">
        <v>36.1</v>
      </c>
      <c r="G3365" s="5" t="n">
        <v>21.7</v>
      </c>
      <c r="H3365" s="5" t="n">
        <v>21.44</v>
      </c>
      <c r="I3365" s="6">
        <f>IF(E3365&gt;=Markov!$B$3,1,0)</f>
        <v/>
      </c>
      <c r="J3365" s="6">
        <f>I3364</f>
        <v/>
      </c>
      <c r="K3365" s="7">
        <f>MAR1!$B$5+MAR1!$C$5*COS(2*PI()*$C3365/365)+MAR1!$D$5*SIN(2*PI()*$C3365/365)</f>
        <v/>
      </c>
      <c r="L3365" s="7">
        <f>MAR1!$B$6+MAR1!$C$6*COS(2*PI()*$C3365/365)+MAR1!$D$6*SIN(2*PI()*$C3365/365)</f>
        <v/>
      </c>
      <c r="M3365" s="7">
        <f>MAR1!$B$7+MAR1!$C$7*COS(2*PI()*$C3365/365)+MAR1!$D$7*SIN(2*PI()*$C3365/365)</f>
        <v/>
      </c>
      <c r="N3365" s="7">
        <f>F3365-K3365</f>
        <v/>
      </c>
      <c r="O3365" s="7">
        <f>G3365-L3365</f>
        <v/>
      </c>
      <c r="P3365" s="7">
        <f>H3365-M3365</f>
        <v/>
      </c>
      <c r="Q3365" s="7">
        <f>IF($I3365=1,(N3365-MAR1!$B$11)/MAR1!$D$11,(N3365-MAR1!$C$11)/MAR1!$E$11)</f>
        <v/>
      </c>
      <c r="R3365" s="7">
        <f>IF($I3365=1,(O3365-MAR1!$B$12)/MAR1!$D$12,(O3365-MAR1!$C$12)/MAR1!$E$12)</f>
        <v/>
      </c>
      <c r="S3365" s="7">
        <f>IF($I3365=1,(P3365-MAR1!$B$13)/MAR1!$D$13,(P3365-MAR1!$C$13)/MAR1!$E$13)</f>
        <v/>
      </c>
    </row>
    <row r="3366">
      <c r="A3366" s="5" t="n">
        <v>3365</v>
      </c>
      <c r="B3366" s="5" t="n">
        <v>10</v>
      </c>
      <c r="C3366" s="5" t="n">
        <v>80</v>
      </c>
      <c r="D3366" s="5" t="n">
        <v>3</v>
      </c>
      <c r="E3366" s="5" t="n">
        <v>0</v>
      </c>
      <c r="F3366" s="5" t="n">
        <v>37.2</v>
      </c>
      <c r="G3366" s="5" t="n">
        <v>20.4</v>
      </c>
      <c r="H3366" s="5" t="n">
        <v>18.6</v>
      </c>
      <c r="I3366" s="6">
        <f>IF(E3366&gt;=Markov!$B$3,1,0)</f>
        <v/>
      </c>
      <c r="J3366" s="6">
        <f>I3365</f>
        <v/>
      </c>
      <c r="K3366" s="7">
        <f>MAR1!$B$5+MAR1!$C$5*COS(2*PI()*$C3366/365)+MAR1!$D$5*SIN(2*PI()*$C3366/365)</f>
        <v/>
      </c>
      <c r="L3366" s="7">
        <f>MAR1!$B$6+MAR1!$C$6*COS(2*PI()*$C3366/365)+MAR1!$D$6*SIN(2*PI()*$C3366/365)</f>
        <v/>
      </c>
      <c r="M3366" s="7">
        <f>MAR1!$B$7+MAR1!$C$7*COS(2*PI()*$C3366/365)+MAR1!$D$7*SIN(2*PI()*$C3366/365)</f>
        <v/>
      </c>
      <c r="N3366" s="7">
        <f>F3366-K3366</f>
        <v/>
      </c>
      <c r="O3366" s="7">
        <f>G3366-L3366</f>
        <v/>
      </c>
      <c r="P3366" s="7">
        <f>H3366-M3366</f>
        <v/>
      </c>
      <c r="Q3366" s="7">
        <f>IF($I3366=1,(N3366-MAR1!$B$11)/MAR1!$D$11,(N3366-MAR1!$C$11)/MAR1!$E$11)</f>
        <v/>
      </c>
      <c r="R3366" s="7">
        <f>IF($I3366=1,(O3366-MAR1!$B$12)/MAR1!$D$12,(O3366-MAR1!$C$12)/MAR1!$E$12)</f>
        <v/>
      </c>
      <c r="S3366" s="7">
        <f>IF($I3366=1,(P3366-MAR1!$B$13)/MAR1!$D$13,(P3366-MAR1!$C$13)/MAR1!$E$13)</f>
        <v/>
      </c>
    </row>
    <row r="3367">
      <c r="A3367" s="5" t="n">
        <v>3366</v>
      </c>
      <c r="B3367" s="5" t="n">
        <v>10</v>
      </c>
      <c r="C3367" s="5" t="n">
        <v>81</v>
      </c>
      <c r="D3367" s="5" t="n">
        <v>3</v>
      </c>
      <c r="E3367" s="5" t="n">
        <v>0</v>
      </c>
      <c r="F3367" s="5" t="n">
        <v>36.4</v>
      </c>
      <c r="G3367" s="5" t="n">
        <v>23.9</v>
      </c>
      <c r="H3367" s="5" t="n">
        <v>20.4</v>
      </c>
      <c r="I3367" s="6">
        <f>IF(E3367&gt;=Markov!$B$3,1,0)</f>
        <v/>
      </c>
      <c r="J3367" s="6">
        <f>I3366</f>
        <v/>
      </c>
      <c r="K3367" s="7">
        <f>MAR1!$B$5+MAR1!$C$5*COS(2*PI()*$C3367/365)+MAR1!$D$5*SIN(2*PI()*$C3367/365)</f>
        <v/>
      </c>
      <c r="L3367" s="7">
        <f>MAR1!$B$6+MAR1!$C$6*COS(2*PI()*$C3367/365)+MAR1!$D$6*SIN(2*PI()*$C3367/365)</f>
        <v/>
      </c>
      <c r="M3367" s="7">
        <f>MAR1!$B$7+MAR1!$C$7*COS(2*PI()*$C3367/365)+MAR1!$D$7*SIN(2*PI()*$C3367/365)</f>
        <v/>
      </c>
      <c r="N3367" s="7">
        <f>F3367-K3367</f>
        <v/>
      </c>
      <c r="O3367" s="7">
        <f>G3367-L3367</f>
        <v/>
      </c>
      <c r="P3367" s="7">
        <f>H3367-M3367</f>
        <v/>
      </c>
      <c r="Q3367" s="7">
        <f>IF($I3367=1,(N3367-MAR1!$B$11)/MAR1!$D$11,(N3367-MAR1!$C$11)/MAR1!$E$11)</f>
        <v/>
      </c>
      <c r="R3367" s="7">
        <f>IF($I3367=1,(O3367-MAR1!$B$12)/MAR1!$D$12,(O3367-MAR1!$C$12)/MAR1!$E$12)</f>
        <v/>
      </c>
      <c r="S3367" s="7">
        <f>IF($I3367=1,(P3367-MAR1!$B$13)/MAR1!$D$13,(P3367-MAR1!$C$13)/MAR1!$E$13)</f>
        <v/>
      </c>
    </row>
    <row r="3368">
      <c r="A3368" s="5" t="n">
        <v>3367</v>
      </c>
      <c r="B3368" s="5" t="n">
        <v>10</v>
      </c>
      <c r="C3368" s="5" t="n">
        <v>82</v>
      </c>
      <c r="D3368" s="5" t="n">
        <v>3</v>
      </c>
      <c r="E3368" s="5" t="n">
        <v>0</v>
      </c>
      <c r="F3368" s="5" t="n">
        <v>36.4</v>
      </c>
      <c r="G3368" s="5" t="n">
        <v>23</v>
      </c>
      <c r="H3368" s="5" t="n">
        <v>23.75</v>
      </c>
      <c r="I3368" s="6">
        <f>IF(E3368&gt;=Markov!$B$3,1,0)</f>
        <v/>
      </c>
      <c r="J3368" s="6">
        <f>I3367</f>
        <v/>
      </c>
      <c r="K3368" s="7">
        <f>MAR1!$B$5+MAR1!$C$5*COS(2*PI()*$C3368/365)+MAR1!$D$5*SIN(2*PI()*$C3368/365)</f>
        <v/>
      </c>
      <c r="L3368" s="7">
        <f>MAR1!$B$6+MAR1!$C$6*COS(2*PI()*$C3368/365)+MAR1!$D$6*SIN(2*PI()*$C3368/365)</f>
        <v/>
      </c>
      <c r="M3368" s="7">
        <f>MAR1!$B$7+MAR1!$C$7*COS(2*PI()*$C3368/365)+MAR1!$D$7*SIN(2*PI()*$C3368/365)</f>
        <v/>
      </c>
      <c r="N3368" s="7">
        <f>F3368-K3368</f>
        <v/>
      </c>
      <c r="O3368" s="7">
        <f>G3368-L3368</f>
        <v/>
      </c>
      <c r="P3368" s="7">
        <f>H3368-M3368</f>
        <v/>
      </c>
      <c r="Q3368" s="7">
        <f>IF($I3368=1,(N3368-MAR1!$B$11)/MAR1!$D$11,(N3368-MAR1!$C$11)/MAR1!$E$11)</f>
        <v/>
      </c>
      <c r="R3368" s="7">
        <f>IF($I3368=1,(O3368-MAR1!$B$12)/MAR1!$D$12,(O3368-MAR1!$C$12)/MAR1!$E$12)</f>
        <v/>
      </c>
      <c r="S3368" s="7">
        <f>IF($I3368=1,(P3368-MAR1!$B$13)/MAR1!$D$13,(P3368-MAR1!$C$13)/MAR1!$E$13)</f>
        <v/>
      </c>
    </row>
    <row r="3369">
      <c r="A3369" s="5" t="n">
        <v>3368</v>
      </c>
      <c r="B3369" s="5" t="n">
        <v>10</v>
      </c>
      <c r="C3369" s="5" t="n">
        <v>83</v>
      </c>
      <c r="D3369" s="5" t="n">
        <v>3</v>
      </c>
      <c r="E3369" s="5" t="n">
        <v>0</v>
      </c>
      <c r="F3369" s="5" t="n">
        <v>36.8</v>
      </c>
      <c r="G3369" s="5" t="n">
        <v>20.3</v>
      </c>
      <c r="H3369" s="5" t="n">
        <v>19.42</v>
      </c>
      <c r="I3369" s="6">
        <f>IF(E3369&gt;=Markov!$B$3,1,0)</f>
        <v/>
      </c>
      <c r="J3369" s="6">
        <f>I3368</f>
        <v/>
      </c>
      <c r="K3369" s="7">
        <f>MAR1!$B$5+MAR1!$C$5*COS(2*PI()*$C3369/365)+MAR1!$D$5*SIN(2*PI()*$C3369/365)</f>
        <v/>
      </c>
      <c r="L3369" s="7">
        <f>MAR1!$B$6+MAR1!$C$6*COS(2*PI()*$C3369/365)+MAR1!$D$6*SIN(2*PI()*$C3369/365)</f>
        <v/>
      </c>
      <c r="M3369" s="7">
        <f>MAR1!$B$7+MAR1!$C$7*COS(2*PI()*$C3369/365)+MAR1!$D$7*SIN(2*PI()*$C3369/365)</f>
        <v/>
      </c>
      <c r="N3369" s="7">
        <f>F3369-K3369</f>
        <v/>
      </c>
      <c r="O3369" s="7">
        <f>G3369-L3369</f>
        <v/>
      </c>
      <c r="P3369" s="7">
        <f>H3369-M3369</f>
        <v/>
      </c>
      <c r="Q3369" s="7">
        <f>IF($I3369=1,(N3369-MAR1!$B$11)/MAR1!$D$11,(N3369-MAR1!$C$11)/MAR1!$E$11)</f>
        <v/>
      </c>
      <c r="R3369" s="7">
        <f>IF($I3369=1,(O3369-MAR1!$B$12)/MAR1!$D$12,(O3369-MAR1!$C$12)/MAR1!$E$12)</f>
        <v/>
      </c>
      <c r="S3369" s="7">
        <f>IF($I3369=1,(P3369-MAR1!$B$13)/MAR1!$D$13,(P3369-MAR1!$C$13)/MAR1!$E$13)</f>
        <v/>
      </c>
    </row>
    <row r="3370">
      <c r="A3370" s="5" t="n">
        <v>3369</v>
      </c>
      <c r="B3370" s="5" t="n">
        <v>10</v>
      </c>
      <c r="C3370" s="5" t="n">
        <v>84</v>
      </c>
      <c r="D3370" s="5" t="n">
        <v>3</v>
      </c>
      <c r="E3370" s="5" t="n">
        <v>0</v>
      </c>
      <c r="F3370" s="5" t="n">
        <v>36.9</v>
      </c>
      <c r="G3370" s="5" t="n">
        <v>19.8</v>
      </c>
      <c r="H3370" s="5" t="n">
        <v>26.26</v>
      </c>
      <c r="I3370" s="6">
        <f>IF(E3370&gt;=Markov!$B$3,1,0)</f>
        <v/>
      </c>
      <c r="J3370" s="6">
        <f>I3369</f>
        <v/>
      </c>
      <c r="K3370" s="7">
        <f>MAR1!$B$5+MAR1!$C$5*COS(2*PI()*$C3370/365)+MAR1!$D$5*SIN(2*PI()*$C3370/365)</f>
        <v/>
      </c>
      <c r="L3370" s="7">
        <f>MAR1!$B$6+MAR1!$C$6*COS(2*PI()*$C3370/365)+MAR1!$D$6*SIN(2*PI()*$C3370/365)</f>
        <v/>
      </c>
      <c r="M3370" s="7">
        <f>MAR1!$B$7+MAR1!$C$7*COS(2*PI()*$C3370/365)+MAR1!$D$7*SIN(2*PI()*$C3370/365)</f>
        <v/>
      </c>
      <c r="N3370" s="7">
        <f>F3370-K3370</f>
        <v/>
      </c>
      <c r="O3370" s="7">
        <f>G3370-L3370</f>
        <v/>
      </c>
      <c r="P3370" s="7">
        <f>H3370-M3370</f>
        <v/>
      </c>
      <c r="Q3370" s="7">
        <f>IF($I3370=1,(N3370-MAR1!$B$11)/MAR1!$D$11,(N3370-MAR1!$C$11)/MAR1!$E$11)</f>
        <v/>
      </c>
      <c r="R3370" s="7">
        <f>IF($I3370=1,(O3370-MAR1!$B$12)/MAR1!$D$12,(O3370-MAR1!$C$12)/MAR1!$E$12)</f>
        <v/>
      </c>
      <c r="S3370" s="7">
        <f>IF($I3370=1,(P3370-MAR1!$B$13)/MAR1!$D$13,(P3370-MAR1!$C$13)/MAR1!$E$13)</f>
        <v/>
      </c>
    </row>
    <row r="3371">
      <c r="A3371" s="5" t="n">
        <v>3370</v>
      </c>
      <c r="B3371" s="5" t="n">
        <v>10</v>
      </c>
      <c r="C3371" s="5" t="n">
        <v>85</v>
      </c>
      <c r="D3371" s="5" t="n">
        <v>3</v>
      </c>
      <c r="E3371" s="5" t="n">
        <v>0</v>
      </c>
      <c r="F3371" s="5" t="n">
        <v>39.7</v>
      </c>
      <c r="G3371" s="5" t="n">
        <v>23</v>
      </c>
      <c r="H3371" s="5" t="n">
        <v>26.84</v>
      </c>
      <c r="I3371" s="6">
        <f>IF(E3371&gt;=Markov!$B$3,1,0)</f>
        <v/>
      </c>
      <c r="J3371" s="6">
        <f>I3370</f>
        <v/>
      </c>
      <c r="K3371" s="7">
        <f>MAR1!$B$5+MAR1!$C$5*COS(2*PI()*$C3371/365)+MAR1!$D$5*SIN(2*PI()*$C3371/365)</f>
        <v/>
      </c>
      <c r="L3371" s="7">
        <f>MAR1!$B$6+MAR1!$C$6*COS(2*PI()*$C3371/365)+MAR1!$D$6*SIN(2*PI()*$C3371/365)</f>
        <v/>
      </c>
      <c r="M3371" s="7">
        <f>MAR1!$B$7+MAR1!$C$7*COS(2*PI()*$C3371/365)+MAR1!$D$7*SIN(2*PI()*$C3371/365)</f>
        <v/>
      </c>
      <c r="N3371" s="7">
        <f>F3371-K3371</f>
        <v/>
      </c>
      <c r="O3371" s="7">
        <f>G3371-L3371</f>
        <v/>
      </c>
      <c r="P3371" s="7">
        <f>H3371-M3371</f>
        <v/>
      </c>
      <c r="Q3371" s="7">
        <f>IF($I3371=1,(N3371-MAR1!$B$11)/MAR1!$D$11,(N3371-MAR1!$C$11)/MAR1!$E$11)</f>
        <v/>
      </c>
      <c r="R3371" s="7">
        <f>IF($I3371=1,(O3371-MAR1!$B$12)/MAR1!$D$12,(O3371-MAR1!$C$12)/MAR1!$E$12)</f>
        <v/>
      </c>
      <c r="S3371" s="7">
        <f>IF($I3371=1,(P3371-MAR1!$B$13)/MAR1!$D$13,(P3371-MAR1!$C$13)/MAR1!$E$13)</f>
        <v/>
      </c>
    </row>
    <row r="3372">
      <c r="A3372" s="5" t="n">
        <v>3371</v>
      </c>
      <c r="B3372" s="5" t="n">
        <v>10</v>
      </c>
      <c r="C3372" s="5" t="n">
        <v>86</v>
      </c>
      <c r="D3372" s="5" t="n">
        <v>3</v>
      </c>
      <c r="E3372" s="5" t="n">
        <v>4.9</v>
      </c>
      <c r="F3372" s="5" t="n">
        <v>33.6</v>
      </c>
      <c r="G3372" s="5" t="n">
        <v>18.4</v>
      </c>
      <c r="H3372" s="5" t="n">
        <v>18.05</v>
      </c>
      <c r="I3372" s="6">
        <f>IF(E3372&gt;=Markov!$B$3,1,0)</f>
        <v/>
      </c>
      <c r="J3372" s="6">
        <f>I3371</f>
        <v/>
      </c>
      <c r="K3372" s="7">
        <f>MAR1!$B$5+MAR1!$C$5*COS(2*PI()*$C3372/365)+MAR1!$D$5*SIN(2*PI()*$C3372/365)</f>
        <v/>
      </c>
      <c r="L3372" s="7">
        <f>MAR1!$B$6+MAR1!$C$6*COS(2*PI()*$C3372/365)+MAR1!$D$6*SIN(2*PI()*$C3372/365)</f>
        <v/>
      </c>
      <c r="M3372" s="7">
        <f>MAR1!$B$7+MAR1!$C$7*COS(2*PI()*$C3372/365)+MAR1!$D$7*SIN(2*PI()*$C3372/365)</f>
        <v/>
      </c>
      <c r="N3372" s="7">
        <f>F3372-K3372</f>
        <v/>
      </c>
      <c r="O3372" s="7">
        <f>G3372-L3372</f>
        <v/>
      </c>
      <c r="P3372" s="7">
        <f>H3372-M3372</f>
        <v/>
      </c>
      <c r="Q3372" s="7">
        <f>IF($I3372=1,(N3372-MAR1!$B$11)/MAR1!$D$11,(N3372-MAR1!$C$11)/MAR1!$E$11)</f>
        <v/>
      </c>
      <c r="R3372" s="7">
        <f>IF($I3372=1,(O3372-MAR1!$B$12)/MAR1!$D$12,(O3372-MAR1!$C$12)/MAR1!$E$12)</f>
        <v/>
      </c>
      <c r="S3372" s="7">
        <f>IF($I3372=1,(P3372-MAR1!$B$13)/MAR1!$D$13,(P3372-MAR1!$C$13)/MAR1!$E$13)</f>
        <v/>
      </c>
    </row>
    <row r="3373">
      <c r="A3373" s="5" t="n">
        <v>3372</v>
      </c>
      <c r="B3373" s="5" t="n">
        <v>10</v>
      </c>
      <c r="C3373" s="5" t="n">
        <v>87</v>
      </c>
      <c r="D3373" s="5" t="n">
        <v>3</v>
      </c>
      <c r="E3373" s="5" t="n">
        <v>0</v>
      </c>
      <c r="F3373" s="5" t="n">
        <v>36.4</v>
      </c>
      <c r="G3373" s="5" t="n">
        <v>20.3</v>
      </c>
      <c r="H3373" s="5" t="n">
        <v>15.46</v>
      </c>
      <c r="I3373" s="6">
        <f>IF(E3373&gt;=Markov!$B$3,1,0)</f>
        <v/>
      </c>
      <c r="J3373" s="6">
        <f>I3372</f>
        <v/>
      </c>
      <c r="K3373" s="7">
        <f>MAR1!$B$5+MAR1!$C$5*COS(2*PI()*$C3373/365)+MAR1!$D$5*SIN(2*PI()*$C3373/365)</f>
        <v/>
      </c>
      <c r="L3373" s="7">
        <f>MAR1!$B$6+MAR1!$C$6*COS(2*PI()*$C3373/365)+MAR1!$D$6*SIN(2*PI()*$C3373/365)</f>
        <v/>
      </c>
      <c r="M3373" s="7">
        <f>MAR1!$B$7+MAR1!$C$7*COS(2*PI()*$C3373/365)+MAR1!$D$7*SIN(2*PI()*$C3373/365)</f>
        <v/>
      </c>
      <c r="N3373" s="7">
        <f>F3373-K3373</f>
        <v/>
      </c>
      <c r="O3373" s="7">
        <f>G3373-L3373</f>
        <v/>
      </c>
      <c r="P3373" s="7">
        <f>H3373-M3373</f>
        <v/>
      </c>
      <c r="Q3373" s="7">
        <f>IF($I3373=1,(N3373-MAR1!$B$11)/MAR1!$D$11,(N3373-MAR1!$C$11)/MAR1!$E$11)</f>
        <v/>
      </c>
      <c r="R3373" s="7">
        <f>IF($I3373=1,(O3373-MAR1!$B$12)/MAR1!$D$12,(O3373-MAR1!$C$12)/MAR1!$E$12)</f>
        <v/>
      </c>
      <c r="S3373" s="7">
        <f>IF($I3373=1,(P3373-MAR1!$B$13)/MAR1!$D$13,(P3373-MAR1!$C$13)/MAR1!$E$13)</f>
        <v/>
      </c>
    </row>
    <row r="3374">
      <c r="A3374" s="5" t="n">
        <v>3373</v>
      </c>
      <c r="B3374" s="5" t="n">
        <v>10</v>
      </c>
      <c r="C3374" s="5" t="n">
        <v>88</v>
      </c>
      <c r="D3374" s="5" t="n">
        <v>3</v>
      </c>
      <c r="E3374" s="5" t="n">
        <v>0</v>
      </c>
      <c r="F3374" s="5" t="n">
        <v>38.9</v>
      </c>
      <c r="G3374" s="5" t="n">
        <v>21.1</v>
      </c>
      <c r="H3374" s="5" t="n">
        <v>20.27</v>
      </c>
      <c r="I3374" s="6">
        <f>IF(E3374&gt;=Markov!$B$3,1,0)</f>
        <v/>
      </c>
      <c r="J3374" s="6">
        <f>I3373</f>
        <v/>
      </c>
      <c r="K3374" s="7">
        <f>MAR1!$B$5+MAR1!$C$5*COS(2*PI()*$C3374/365)+MAR1!$D$5*SIN(2*PI()*$C3374/365)</f>
        <v/>
      </c>
      <c r="L3374" s="7">
        <f>MAR1!$B$6+MAR1!$C$6*COS(2*PI()*$C3374/365)+MAR1!$D$6*SIN(2*PI()*$C3374/365)</f>
        <v/>
      </c>
      <c r="M3374" s="7">
        <f>MAR1!$B$7+MAR1!$C$7*COS(2*PI()*$C3374/365)+MAR1!$D$7*SIN(2*PI()*$C3374/365)</f>
        <v/>
      </c>
      <c r="N3374" s="7">
        <f>F3374-K3374</f>
        <v/>
      </c>
      <c r="O3374" s="7">
        <f>G3374-L3374</f>
        <v/>
      </c>
      <c r="P3374" s="7">
        <f>H3374-M3374</f>
        <v/>
      </c>
      <c r="Q3374" s="7">
        <f>IF($I3374=1,(N3374-MAR1!$B$11)/MAR1!$D$11,(N3374-MAR1!$C$11)/MAR1!$E$11)</f>
        <v/>
      </c>
      <c r="R3374" s="7">
        <f>IF($I3374=1,(O3374-MAR1!$B$12)/MAR1!$D$12,(O3374-MAR1!$C$12)/MAR1!$E$12)</f>
        <v/>
      </c>
      <c r="S3374" s="7">
        <f>IF($I3374=1,(P3374-MAR1!$B$13)/MAR1!$D$13,(P3374-MAR1!$C$13)/MAR1!$E$13)</f>
        <v/>
      </c>
    </row>
    <row r="3375">
      <c r="A3375" s="5" t="n">
        <v>3374</v>
      </c>
      <c r="B3375" s="5" t="n">
        <v>10</v>
      </c>
      <c r="C3375" s="5" t="n">
        <v>89</v>
      </c>
      <c r="D3375" s="5" t="n">
        <v>3</v>
      </c>
      <c r="E3375" s="5" t="n">
        <v>0</v>
      </c>
      <c r="F3375" s="5" t="n">
        <v>35.5</v>
      </c>
      <c r="G3375" s="5" t="n">
        <v>21.1</v>
      </c>
      <c r="H3375" s="5" t="n">
        <v>25.38</v>
      </c>
      <c r="I3375" s="6">
        <f>IF(E3375&gt;=Markov!$B$3,1,0)</f>
        <v/>
      </c>
      <c r="J3375" s="6">
        <f>I3374</f>
        <v/>
      </c>
      <c r="K3375" s="7">
        <f>MAR1!$B$5+MAR1!$C$5*COS(2*PI()*$C3375/365)+MAR1!$D$5*SIN(2*PI()*$C3375/365)</f>
        <v/>
      </c>
      <c r="L3375" s="7">
        <f>MAR1!$B$6+MAR1!$C$6*COS(2*PI()*$C3375/365)+MAR1!$D$6*SIN(2*PI()*$C3375/365)</f>
        <v/>
      </c>
      <c r="M3375" s="7">
        <f>MAR1!$B$7+MAR1!$C$7*COS(2*PI()*$C3375/365)+MAR1!$D$7*SIN(2*PI()*$C3375/365)</f>
        <v/>
      </c>
      <c r="N3375" s="7">
        <f>F3375-K3375</f>
        <v/>
      </c>
      <c r="O3375" s="7">
        <f>G3375-L3375</f>
        <v/>
      </c>
      <c r="P3375" s="7">
        <f>H3375-M3375</f>
        <v/>
      </c>
      <c r="Q3375" s="7">
        <f>IF($I3375=1,(N3375-MAR1!$B$11)/MAR1!$D$11,(N3375-MAR1!$C$11)/MAR1!$E$11)</f>
        <v/>
      </c>
      <c r="R3375" s="7">
        <f>IF($I3375=1,(O3375-MAR1!$B$12)/MAR1!$D$12,(O3375-MAR1!$C$12)/MAR1!$E$12)</f>
        <v/>
      </c>
      <c r="S3375" s="7">
        <f>IF($I3375=1,(P3375-MAR1!$B$13)/MAR1!$D$13,(P3375-MAR1!$C$13)/MAR1!$E$13)</f>
        <v/>
      </c>
    </row>
    <row r="3376">
      <c r="A3376" s="5" t="n">
        <v>3375</v>
      </c>
      <c r="B3376" s="5" t="n">
        <v>10</v>
      </c>
      <c r="C3376" s="5" t="n">
        <v>90</v>
      </c>
      <c r="D3376" s="5" t="n">
        <v>3</v>
      </c>
      <c r="E3376" s="5" t="n">
        <v>0</v>
      </c>
      <c r="F3376" s="5" t="n">
        <v>36</v>
      </c>
      <c r="G3376" s="5" t="n">
        <v>21.6</v>
      </c>
      <c r="H3376" s="5" t="n">
        <v>17.24</v>
      </c>
      <c r="I3376" s="6">
        <f>IF(E3376&gt;=Markov!$B$3,1,0)</f>
        <v/>
      </c>
      <c r="J3376" s="6">
        <f>I3375</f>
        <v/>
      </c>
      <c r="K3376" s="7">
        <f>MAR1!$B$5+MAR1!$C$5*COS(2*PI()*$C3376/365)+MAR1!$D$5*SIN(2*PI()*$C3376/365)</f>
        <v/>
      </c>
      <c r="L3376" s="7">
        <f>MAR1!$B$6+MAR1!$C$6*COS(2*PI()*$C3376/365)+MAR1!$D$6*SIN(2*PI()*$C3376/365)</f>
        <v/>
      </c>
      <c r="M3376" s="7">
        <f>MAR1!$B$7+MAR1!$C$7*COS(2*PI()*$C3376/365)+MAR1!$D$7*SIN(2*PI()*$C3376/365)</f>
        <v/>
      </c>
      <c r="N3376" s="7">
        <f>F3376-K3376</f>
        <v/>
      </c>
      <c r="O3376" s="7">
        <f>G3376-L3376</f>
        <v/>
      </c>
      <c r="P3376" s="7">
        <f>H3376-M3376</f>
        <v/>
      </c>
      <c r="Q3376" s="7">
        <f>IF($I3376=1,(N3376-MAR1!$B$11)/MAR1!$D$11,(N3376-MAR1!$C$11)/MAR1!$E$11)</f>
        <v/>
      </c>
      <c r="R3376" s="7">
        <f>IF($I3376=1,(O3376-MAR1!$B$12)/MAR1!$D$12,(O3376-MAR1!$C$12)/MAR1!$E$12)</f>
        <v/>
      </c>
      <c r="S3376" s="7">
        <f>IF($I3376=1,(P3376-MAR1!$B$13)/MAR1!$D$13,(P3376-MAR1!$C$13)/MAR1!$E$13)</f>
        <v/>
      </c>
    </row>
    <row r="3377">
      <c r="A3377" s="5" t="n">
        <v>3376</v>
      </c>
      <c r="B3377" s="5" t="n">
        <v>10</v>
      </c>
      <c r="C3377" s="5" t="n">
        <v>91</v>
      </c>
      <c r="D3377" s="5" t="n">
        <v>4</v>
      </c>
      <c r="E3377" s="5" t="n">
        <v>0.2</v>
      </c>
      <c r="F3377" s="5" t="n">
        <v>33.9</v>
      </c>
      <c r="G3377" s="5" t="n">
        <v>21.7</v>
      </c>
      <c r="H3377" s="5" t="n">
        <v>17.44</v>
      </c>
      <c r="I3377" s="6">
        <f>IF(E3377&gt;=Markov!$B$3,1,0)</f>
        <v/>
      </c>
      <c r="J3377" s="6">
        <f>I3376</f>
        <v/>
      </c>
      <c r="K3377" s="7">
        <f>MAR1!$B$5+MAR1!$C$5*COS(2*PI()*$C3377/365)+MAR1!$D$5*SIN(2*PI()*$C3377/365)</f>
        <v/>
      </c>
      <c r="L3377" s="7">
        <f>MAR1!$B$6+MAR1!$C$6*COS(2*PI()*$C3377/365)+MAR1!$D$6*SIN(2*PI()*$C3377/365)</f>
        <v/>
      </c>
      <c r="M3377" s="7">
        <f>MAR1!$B$7+MAR1!$C$7*COS(2*PI()*$C3377/365)+MAR1!$D$7*SIN(2*PI()*$C3377/365)</f>
        <v/>
      </c>
      <c r="N3377" s="7">
        <f>F3377-K3377</f>
        <v/>
      </c>
      <c r="O3377" s="7">
        <f>G3377-L3377</f>
        <v/>
      </c>
      <c r="P3377" s="7">
        <f>H3377-M3377</f>
        <v/>
      </c>
      <c r="Q3377" s="7">
        <f>IF($I3377=1,(N3377-MAR1!$B$11)/MAR1!$D$11,(N3377-MAR1!$C$11)/MAR1!$E$11)</f>
        <v/>
      </c>
      <c r="R3377" s="7">
        <f>IF($I3377=1,(O3377-MAR1!$B$12)/MAR1!$D$12,(O3377-MAR1!$C$12)/MAR1!$E$12)</f>
        <v/>
      </c>
      <c r="S3377" s="7">
        <f>IF($I3377=1,(P3377-MAR1!$B$13)/MAR1!$D$13,(P3377-MAR1!$C$13)/MAR1!$E$13)</f>
        <v/>
      </c>
    </row>
    <row r="3378">
      <c r="A3378" s="5" t="n">
        <v>3377</v>
      </c>
      <c r="B3378" s="5" t="n">
        <v>10</v>
      </c>
      <c r="C3378" s="5" t="n">
        <v>92</v>
      </c>
      <c r="D3378" s="5" t="n">
        <v>4</v>
      </c>
      <c r="E3378" s="5" t="n">
        <v>0</v>
      </c>
      <c r="F3378" s="5" t="n">
        <v>37.9</v>
      </c>
      <c r="G3378" s="5" t="n">
        <v>22.3</v>
      </c>
      <c r="H3378" s="5" t="n">
        <v>18</v>
      </c>
      <c r="I3378" s="6">
        <f>IF(E3378&gt;=Markov!$B$3,1,0)</f>
        <v/>
      </c>
      <c r="J3378" s="6">
        <f>I3377</f>
        <v/>
      </c>
      <c r="K3378" s="7">
        <f>MAR1!$B$5+MAR1!$C$5*COS(2*PI()*$C3378/365)+MAR1!$D$5*SIN(2*PI()*$C3378/365)</f>
        <v/>
      </c>
      <c r="L3378" s="7">
        <f>MAR1!$B$6+MAR1!$C$6*COS(2*PI()*$C3378/365)+MAR1!$D$6*SIN(2*PI()*$C3378/365)</f>
        <v/>
      </c>
      <c r="M3378" s="7">
        <f>MAR1!$B$7+MAR1!$C$7*COS(2*PI()*$C3378/365)+MAR1!$D$7*SIN(2*PI()*$C3378/365)</f>
        <v/>
      </c>
      <c r="N3378" s="7">
        <f>F3378-K3378</f>
        <v/>
      </c>
      <c r="O3378" s="7">
        <f>G3378-L3378</f>
        <v/>
      </c>
      <c r="P3378" s="7">
        <f>H3378-M3378</f>
        <v/>
      </c>
      <c r="Q3378" s="7">
        <f>IF($I3378=1,(N3378-MAR1!$B$11)/MAR1!$D$11,(N3378-MAR1!$C$11)/MAR1!$E$11)</f>
        <v/>
      </c>
      <c r="R3378" s="7">
        <f>IF($I3378=1,(O3378-MAR1!$B$12)/MAR1!$D$12,(O3378-MAR1!$C$12)/MAR1!$E$12)</f>
        <v/>
      </c>
      <c r="S3378" s="7">
        <f>IF($I3378=1,(P3378-MAR1!$B$13)/MAR1!$D$13,(P3378-MAR1!$C$13)/MAR1!$E$13)</f>
        <v/>
      </c>
    </row>
    <row r="3379">
      <c r="A3379" s="5" t="n">
        <v>3378</v>
      </c>
      <c r="B3379" s="5" t="n">
        <v>10</v>
      </c>
      <c r="C3379" s="5" t="n">
        <v>93</v>
      </c>
      <c r="D3379" s="5" t="n">
        <v>4</v>
      </c>
      <c r="E3379" s="5" t="n">
        <v>0</v>
      </c>
      <c r="F3379" s="5" t="n">
        <v>38.4</v>
      </c>
      <c r="G3379" s="5" t="n">
        <v>21.2</v>
      </c>
      <c r="H3379" s="5" t="n">
        <v>23.84</v>
      </c>
      <c r="I3379" s="6">
        <f>IF(E3379&gt;=Markov!$B$3,1,0)</f>
        <v/>
      </c>
      <c r="J3379" s="6">
        <f>I3378</f>
        <v/>
      </c>
      <c r="K3379" s="7">
        <f>MAR1!$B$5+MAR1!$C$5*COS(2*PI()*$C3379/365)+MAR1!$D$5*SIN(2*PI()*$C3379/365)</f>
        <v/>
      </c>
      <c r="L3379" s="7">
        <f>MAR1!$B$6+MAR1!$C$6*COS(2*PI()*$C3379/365)+MAR1!$D$6*SIN(2*PI()*$C3379/365)</f>
        <v/>
      </c>
      <c r="M3379" s="7">
        <f>MAR1!$B$7+MAR1!$C$7*COS(2*PI()*$C3379/365)+MAR1!$D$7*SIN(2*PI()*$C3379/365)</f>
        <v/>
      </c>
      <c r="N3379" s="7">
        <f>F3379-K3379</f>
        <v/>
      </c>
      <c r="O3379" s="7">
        <f>G3379-L3379</f>
        <v/>
      </c>
      <c r="P3379" s="7">
        <f>H3379-M3379</f>
        <v/>
      </c>
      <c r="Q3379" s="7">
        <f>IF($I3379=1,(N3379-MAR1!$B$11)/MAR1!$D$11,(N3379-MAR1!$C$11)/MAR1!$E$11)</f>
        <v/>
      </c>
      <c r="R3379" s="7">
        <f>IF($I3379=1,(O3379-MAR1!$B$12)/MAR1!$D$12,(O3379-MAR1!$C$12)/MAR1!$E$12)</f>
        <v/>
      </c>
      <c r="S3379" s="7">
        <f>IF($I3379=1,(P3379-MAR1!$B$13)/MAR1!$D$13,(P3379-MAR1!$C$13)/MAR1!$E$13)</f>
        <v/>
      </c>
    </row>
    <row r="3380">
      <c r="A3380" s="5" t="n">
        <v>3379</v>
      </c>
      <c r="B3380" s="5" t="n">
        <v>10</v>
      </c>
      <c r="C3380" s="5" t="n">
        <v>94</v>
      </c>
      <c r="D3380" s="5" t="n">
        <v>4</v>
      </c>
      <c r="E3380" s="5" t="n">
        <v>0</v>
      </c>
      <c r="F3380" s="5" t="n">
        <v>39</v>
      </c>
      <c r="G3380" s="5" t="n">
        <v>24</v>
      </c>
      <c r="H3380" s="5" t="n">
        <v>21.28</v>
      </c>
      <c r="I3380" s="6">
        <f>IF(E3380&gt;=Markov!$B$3,1,0)</f>
        <v/>
      </c>
      <c r="J3380" s="6">
        <f>I3379</f>
        <v/>
      </c>
      <c r="K3380" s="7">
        <f>MAR1!$B$5+MAR1!$C$5*COS(2*PI()*$C3380/365)+MAR1!$D$5*SIN(2*PI()*$C3380/365)</f>
        <v/>
      </c>
      <c r="L3380" s="7">
        <f>MAR1!$B$6+MAR1!$C$6*COS(2*PI()*$C3380/365)+MAR1!$D$6*SIN(2*PI()*$C3380/365)</f>
        <v/>
      </c>
      <c r="M3380" s="7">
        <f>MAR1!$B$7+MAR1!$C$7*COS(2*PI()*$C3380/365)+MAR1!$D$7*SIN(2*PI()*$C3380/365)</f>
        <v/>
      </c>
      <c r="N3380" s="7">
        <f>F3380-K3380</f>
        <v/>
      </c>
      <c r="O3380" s="7">
        <f>G3380-L3380</f>
        <v/>
      </c>
      <c r="P3380" s="7">
        <f>H3380-M3380</f>
        <v/>
      </c>
      <c r="Q3380" s="7">
        <f>IF($I3380=1,(N3380-MAR1!$B$11)/MAR1!$D$11,(N3380-MAR1!$C$11)/MAR1!$E$11)</f>
        <v/>
      </c>
      <c r="R3380" s="7">
        <f>IF($I3380=1,(O3380-MAR1!$B$12)/MAR1!$D$12,(O3380-MAR1!$C$12)/MAR1!$E$12)</f>
        <v/>
      </c>
      <c r="S3380" s="7">
        <f>IF($I3380=1,(P3380-MAR1!$B$13)/MAR1!$D$13,(P3380-MAR1!$C$13)/MAR1!$E$13)</f>
        <v/>
      </c>
    </row>
    <row r="3381">
      <c r="A3381" s="5" t="n">
        <v>3380</v>
      </c>
      <c r="B3381" s="5" t="n">
        <v>10</v>
      </c>
      <c r="C3381" s="5" t="n">
        <v>95</v>
      </c>
      <c r="D3381" s="5" t="n">
        <v>4</v>
      </c>
      <c r="E3381" s="5" t="n">
        <v>0</v>
      </c>
      <c r="F3381" s="5" t="n">
        <v>38.6</v>
      </c>
      <c r="G3381" s="5" t="n">
        <v>25</v>
      </c>
      <c r="H3381" s="5" t="n">
        <v>19.98</v>
      </c>
      <c r="I3381" s="6">
        <f>IF(E3381&gt;=Markov!$B$3,1,0)</f>
        <v/>
      </c>
      <c r="J3381" s="6">
        <f>I3380</f>
        <v/>
      </c>
      <c r="K3381" s="7">
        <f>MAR1!$B$5+MAR1!$C$5*COS(2*PI()*$C3381/365)+MAR1!$D$5*SIN(2*PI()*$C3381/365)</f>
        <v/>
      </c>
      <c r="L3381" s="7">
        <f>MAR1!$B$6+MAR1!$C$6*COS(2*PI()*$C3381/365)+MAR1!$D$6*SIN(2*PI()*$C3381/365)</f>
        <v/>
      </c>
      <c r="M3381" s="7">
        <f>MAR1!$B$7+MAR1!$C$7*COS(2*PI()*$C3381/365)+MAR1!$D$7*SIN(2*PI()*$C3381/365)</f>
        <v/>
      </c>
      <c r="N3381" s="7">
        <f>F3381-K3381</f>
        <v/>
      </c>
      <c r="O3381" s="7">
        <f>G3381-L3381</f>
        <v/>
      </c>
      <c r="P3381" s="7">
        <f>H3381-M3381</f>
        <v/>
      </c>
      <c r="Q3381" s="7">
        <f>IF($I3381=1,(N3381-MAR1!$B$11)/MAR1!$D$11,(N3381-MAR1!$C$11)/MAR1!$E$11)</f>
        <v/>
      </c>
      <c r="R3381" s="7">
        <f>IF($I3381=1,(O3381-MAR1!$B$12)/MAR1!$D$12,(O3381-MAR1!$C$12)/MAR1!$E$12)</f>
        <v/>
      </c>
      <c r="S3381" s="7">
        <f>IF($I3381=1,(P3381-MAR1!$B$13)/MAR1!$D$13,(P3381-MAR1!$C$13)/MAR1!$E$13)</f>
        <v/>
      </c>
    </row>
    <row r="3382">
      <c r="A3382" s="5" t="n">
        <v>3381</v>
      </c>
      <c r="B3382" s="5" t="n">
        <v>10</v>
      </c>
      <c r="C3382" s="5" t="n">
        <v>96</v>
      </c>
      <c r="D3382" s="5" t="n">
        <v>4</v>
      </c>
      <c r="E3382" s="5" t="n">
        <v>0</v>
      </c>
      <c r="F3382" s="5" t="n">
        <v>39</v>
      </c>
      <c r="G3382" s="5" t="n">
        <v>23</v>
      </c>
      <c r="H3382" s="5" t="n">
        <v>27.22</v>
      </c>
      <c r="I3382" s="6">
        <f>IF(E3382&gt;=Markov!$B$3,1,0)</f>
        <v/>
      </c>
      <c r="J3382" s="6">
        <f>I3381</f>
        <v/>
      </c>
      <c r="K3382" s="7">
        <f>MAR1!$B$5+MAR1!$C$5*COS(2*PI()*$C3382/365)+MAR1!$D$5*SIN(2*PI()*$C3382/365)</f>
        <v/>
      </c>
      <c r="L3382" s="7">
        <f>MAR1!$B$6+MAR1!$C$6*COS(2*PI()*$C3382/365)+MAR1!$D$6*SIN(2*PI()*$C3382/365)</f>
        <v/>
      </c>
      <c r="M3382" s="7">
        <f>MAR1!$B$7+MAR1!$C$7*COS(2*PI()*$C3382/365)+MAR1!$D$7*SIN(2*PI()*$C3382/365)</f>
        <v/>
      </c>
      <c r="N3382" s="7">
        <f>F3382-K3382</f>
        <v/>
      </c>
      <c r="O3382" s="7">
        <f>G3382-L3382</f>
        <v/>
      </c>
      <c r="P3382" s="7">
        <f>H3382-M3382</f>
        <v/>
      </c>
      <c r="Q3382" s="7">
        <f>IF($I3382=1,(N3382-MAR1!$B$11)/MAR1!$D$11,(N3382-MAR1!$C$11)/MAR1!$E$11)</f>
        <v/>
      </c>
      <c r="R3382" s="7">
        <f>IF($I3382=1,(O3382-MAR1!$B$12)/MAR1!$D$12,(O3382-MAR1!$C$12)/MAR1!$E$12)</f>
        <v/>
      </c>
      <c r="S3382" s="7">
        <f>IF($I3382=1,(P3382-MAR1!$B$13)/MAR1!$D$13,(P3382-MAR1!$C$13)/MAR1!$E$13)</f>
        <v/>
      </c>
    </row>
    <row r="3383">
      <c r="A3383" s="5" t="n">
        <v>3382</v>
      </c>
      <c r="B3383" s="5" t="n">
        <v>10</v>
      </c>
      <c r="C3383" s="5" t="n">
        <v>97</v>
      </c>
      <c r="D3383" s="5" t="n">
        <v>4</v>
      </c>
      <c r="E3383" s="5" t="n">
        <v>0</v>
      </c>
      <c r="F3383" s="5" t="n">
        <v>38.2</v>
      </c>
      <c r="G3383" s="5" t="n">
        <v>23.6</v>
      </c>
      <c r="H3383" s="5" t="n">
        <v>22.35</v>
      </c>
      <c r="I3383" s="6">
        <f>IF(E3383&gt;=Markov!$B$3,1,0)</f>
        <v/>
      </c>
      <c r="J3383" s="6">
        <f>I3382</f>
        <v/>
      </c>
      <c r="K3383" s="7">
        <f>MAR1!$B$5+MAR1!$C$5*COS(2*PI()*$C3383/365)+MAR1!$D$5*SIN(2*PI()*$C3383/365)</f>
        <v/>
      </c>
      <c r="L3383" s="7">
        <f>MAR1!$B$6+MAR1!$C$6*COS(2*PI()*$C3383/365)+MAR1!$D$6*SIN(2*PI()*$C3383/365)</f>
        <v/>
      </c>
      <c r="M3383" s="7">
        <f>MAR1!$B$7+MAR1!$C$7*COS(2*PI()*$C3383/365)+MAR1!$D$7*SIN(2*PI()*$C3383/365)</f>
        <v/>
      </c>
      <c r="N3383" s="7">
        <f>F3383-K3383</f>
        <v/>
      </c>
      <c r="O3383" s="7">
        <f>G3383-L3383</f>
        <v/>
      </c>
      <c r="P3383" s="7">
        <f>H3383-M3383</f>
        <v/>
      </c>
      <c r="Q3383" s="7">
        <f>IF($I3383=1,(N3383-MAR1!$B$11)/MAR1!$D$11,(N3383-MAR1!$C$11)/MAR1!$E$11)</f>
        <v/>
      </c>
      <c r="R3383" s="7">
        <f>IF($I3383=1,(O3383-MAR1!$B$12)/MAR1!$D$12,(O3383-MAR1!$C$12)/MAR1!$E$12)</f>
        <v/>
      </c>
      <c r="S3383" s="7">
        <f>IF($I3383=1,(P3383-MAR1!$B$13)/MAR1!$D$13,(P3383-MAR1!$C$13)/MAR1!$E$13)</f>
        <v/>
      </c>
    </row>
    <row r="3384">
      <c r="A3384" s="5" t="n">
        <v>3383</v>
      </c>
      <c r="B3384" s="5" t="n">
        <v>10</v>
      </c>
      <c r="C3384" s="5" t="n">
        <v>98</v>
      </c>
      <c r="D3384" s="5" t="n">
        <v>4</v>
      </c>
      <c r="E3384" s="5" t="n">
        <v>0</v>
      </c>
      <c r="F3384" s="5" t="n">
        <v>37.1</v>
      </c>
      <c r="G3384" s="5" t="n">
        <v>22.7</v>
      </c>
      <c r="H3384" s="5" t="n">
        <v>21.38</v>
      </c>
      <c r="I3384" s="6">
        <f>IF(E3384&gt;=Markov!$B$3,1,0)</f>
        <v/>
      </c>
      <c r="J3384" s="6">
        <f>I3383</f>
        <v/>
      </c>
      <c r="K3384" s="7">
        <f>MAR1!$B$5+MAR1!$C$5*COS(2*PI()*$C3384/365)+MAR1!$D$5*SIN(2*PI()*$C3384/365)</f>
        <v/>
      </c>
      <c r="L3384" s="7">
        <f>MAR1!$B$6+MAR1!$C$6*COS(2*PI()*$C3384/365)+MAR1!$D$6*SIN(2*PI()*$C3384/365)</f>
        <v/>
      </c>
      <c r="M3384" s="7">
        <f>MAR1!$B$7+MAR1!$C$7*COS(2*PI()*$C3384/365)+MAR1!$D$7*SIN(2*PI()*$C3384/365)</f>
        <v/>
      </c>
      <c r="N3384" s="7">
        <f>F3384-K3384</f>
        <v/>
      </c>
      <c r="O3384" s="7">
        <f>G3384-L3384</f>
        <v/>
      </c>
      <c r="P3384" s="7">
        <f>H3384-M3384</f>
        <v/>
      </c>
      <c r="Q3384" s="7">
        <f>IF($I3384=1,(N3384-MAR1!$B$11)/MAR1!$D$11,(N3384-MAR1!$C$11)/MAR1!$E$11)</f>
        <v/>
      </c>
      <c r="R3384" s="7">
        <f>IF($I3384=1,(O3384-MAR1!$B$12)/MAR1!$D$12,(O3384-MAR1!$C$12)/MAR1!$E$12)</f>
        <v/>
      </c>
      <c r="S3384" s="7">
        <f>IF($I3384=1,(P3384-MAR1!$B$13)/MAR1!$D$13,(P3384-MAR1!$C$13)/MAR1!$E$13)</f>
        <v/>
      </c>
    </row>
    <row r="3385">
      <c r="A3385" s="5" t="n">
        <v>3384</v>
      </c>
      <c r="B3385" s="5" t="n">
        <v>10</v>
      </c>
      <c r="C3385" s="5" t="n">
        <v>99</v>
      </c>
      <c r="D3385" s="5" t="n">
        <v>4</v>
      </c>
      <c r="E3385" s="5" t="n">
        <v>0</v>
      </c>
      <c r="F3385" s="5" t="n">
        <v>38.4</v>
      </c>
      <c r="G3385" s="5" t="n">
        <v>24.2</v>
      </c>
      <c r="H3385" s="5" t="n">
        <v>19.69</v>
      </c>
      <c r="I3385" s="6">
        <f>IF(E3385&gt;=Markov!$B$3,1,0)</f>
        <v/>
      </c>
      <c r="J3385" s="6">
        <f>I3384</f>
        <v/>
      </c>
      <c r="K3385" s="7">
        <f>MAR1!$B$5+MAR1!$C$5*COS(2*PI()*$C3385/365)+MAR1!$D$5*SIN(2*PI()*$C3385/365)</f>
        <v/>
      </c>
      <c r="L3385" s="7">
        <f>MAR1!$B$6+MAR1!$C$6*COS(2*PI()*$C3385/365)+MAR1!$D$6*SIN(2*PI()*$C3385/365)</f>
        <v/>
      </c>
      <c r="M3385" s="7">
        <f>MAR1!$B$7+MAR1!$C$7*COS(2*PI()*$C3385/365)+MAR1!$D$7*SIN(2*PI()*$C3385/365)</f>
        <v/>
      </c>
      <c r="N3385" s="7">
        <f>F3385-K3385</f>
        <v/>
      </c>
      <c r="O3385" s="7">
        <f>G3385-L3385</f>
        <v/>
      </c>
      <c r="P3385" s="7">
        <f>H3385-M3385</f>
        <v/>
      </c>
      <c r="Q3385" s="7">
        <f>IF($I3385=1,(N3385-MAR1!$B$11)/MAR1!$D$11,(N3385-MAR1!$C$11)/MAR1!$E$11)</f>
        <v/>
      </c>
      <c r="R3385" s="7">
        <f>IF($I3385=1,(O3385-MAR1!$B$12)/MAR1!$D$12,(O3385-MAR1!$C$12)/MAR1!$E$12)</f>
        <v/>
      </c>
      <c r="S3385" s="7">
        <f>IF($I3385=1,(P3385-MAR1!$B$13)/MAR1!$D$13,(P3385-MAR1!$C$13)/MAR1!$E$13)</f>
        <v/>
      </c>
    </row>
    <row r="3386">
      <c r="A3386" s="5" t="n">
        <v>3385</v>
      </c>
      <c r="B3386" s="5" t="n">
        <v>10</v>
      </c>
      <c r="C3386" s="5" t="n">
        <v>100</v>
      </c>
      <c r="D3386" s="5" t="n">
        <v>4</v>
      </c>
      <c r="E3386" s="5" t="n">
        <v>0</v>
      </c>
      <c r="F3386" s="5" t="n">
        <v>37.4</v>
      </c>
      <c r="G3386" s="5" t="n">
        <v>23.7</v>
      </c>
      <c r="H3386" s="5" t="n">
        <v>16.69</v>
      </c>
      <c r="I3386" s="6">
        <f>IF(E3386&gt;=Markov!$B$3,1,0)</f>
        <v/>
      </c>
      <c r="J3386" s="6">
        <f>I3385</f>
        <v/>
      </c>
      <c r="K3386" s="7">
        <f>MAR1!$B$5+MAR1!$C$5*COS(2*PI()*$C3386/365)+MAR1!$D$5*SIN(2*PI()*$C3386/365)</f>
        <v/>
      </c>
      <c r="L3386" s="7">
        <f>MAR1!$B$6+MAR1!$C$6*COS(2*PI()*$C3386/365)+MAR1!$D$6*SIN(2*PI()*$C3386/365)</f>
        <v/>
      </c>
      <c r="M3386" s="7">
        <f>MAR1!$B$7+MAR1!$C$7*COS(2*PI()*$C3386/365)+MAR1!$D$7*SIN(2*PI()*$C3386/365)</f>
        <v/>
      </c>
      <c r="N3386" s="7">
        <f>F3386-K3386</f>
        <v/>
      </c>
      <c r="O3386" s="7">
        <f>G3386-L3386</f>
        <v/>
      </c>
      <c r="P3386" s="7">
        <f>H3386-M3386</f>
        <v/>
      </c>
      <c r="Q3386" s="7">
        <f>IF($I3386=1,(N3386-MAR1!$B$11)/MAR1!$D$11,(N3386-MAR1!$C$11)/MAR1!$E$11)</f>
        <v/>
      </c>
      <c r="R3386" s="7">
        <f>IF($I3386=1,(O3386-MAR1!$B$12)/MAR1!$D$12,(O3386-MAR1!$C$12)/MAR1!$E$12)</f>
        <v/>
      </c>
      <c r="S3386" s="7">
        <f>IF($I3386=1,(P3386-MAR1!$B$13)/MAR1!$D$13,(P3386-MAR1!$C$13)/MAR1!$E$13)</f>
        <v/>
      </c>
    </row>
    <row r="3387">
      <c r="A3387" s="5" t="n">
        <v>3386</v>
      </c>
      <c r="B3387" s="5" t="n">
        <v>10</v>
      </c>
      <c r="C3387" s="5" t="n">
        <v>101</v>
      </c>
      <c r="D3387" s="5" t="n">
        <v>4</v>
      </c>
      <c r="E3387" s="5" t="n">
        <v>0</v>
      </c>
      <c r="F3387" s="5" t="n">
        <v>37.6</v>
      </c>
      <c r="G3387" s="5" t="n">
        <v>23</v>
      </c>
      <c r="H3387" s="5" t="n">
        <v>22.33</v>
      </c>
      <c r="I3387" s="6">
        <f>IF(E3387&gt;=Markov!$B$3,1,0)</f>
        <v/>
      </c>
      <c r="J3387" s="6">
        <f>I3386</f>
        <v/>
      </c>
      <c r="K3387" s="7">
        <f>MAR1!$B$5+MAR1!$C$5*COS(2*PI()*$C3387/365)+MAR1!$D$5*SIN(2*PI()*$C3387/365)</f>
        <v/>
      </c>
      <c r="L3387" s="7">
        <f>MAR1!$B$6+MAR1!$C$6*COS(2*PI()*$C3387/365)+MAR1!$D$6*SIN(2*PI()*$C3387/365)</f>
        <v/>
      </c>
      <c r="M3387" s="7">
        <f>MAR1!$B$7+MAR1!$C$7*COS(2*PI()*$C3387/365)+MAR1!$D$7*SIN(2*PI()*$C3387/365)</f>
        <v/>
      </c>
      <c r="N3387" s="7">
        <f>F3387-K3387</f>
        <v/>
      </c>
      <c r="O3387" s="7">
        <f>G3387-L3387</f>
        <v/>
      </c>
      <c r="P3387" s="7">
        <f>H3387-M3387</f>
        <v/>
      </c>
      <c r="Q3387" s="7">
        <f>IF($I3387=1,(N3387-MAR1!$B$11)/MAR1!$D$11,(N3387-MAR1!$C$11)/MAR1!$E$11)</f>
        <v/>
      </c>
      <c r="R3387" s="7">
        <f>IF($I3387=1,(O3387-MAR1!$B$12)/MAR1!$D$12,(O3387-MAR1!$C$12)/MAR1!$E$12)</f>
        <v/>
      </c>
      <c r="S3387" s="7">
        <f>IF($I3387=1,(P3387-MAR1!$B$13)/MAR1!$D$13,(P3387-MAR1!$C$13)/MAR1!$E$13)</f>
        <v/>
      </c>
    </row>
    <row r="3388">
      <c r="A3388" s="5" t="n">
        <v>3387</v>
      </c>
      <c r="B3388" s="5" t="n">
        <v>10</v>
      </c>
      <c r="C3388" s="5" t="n">
        <v>102</v>
      </c>
      <c r="D3388" s="5" t="n">
        <v>4</v>
      </c>
      <c r="E3388" s="5" t="n">
        <v>0</v>
      </c>
      <c r="F3388" s="5" t="n">
        <v>37.8</v>
      </c>
      <c r="G3388" s="5" t="n">
        <v>23.9</v>
      </c>
      <c r="H3388" s="5" t="n">
        <v>19.22</v>
      </c>
      <c r="I3388" s="6">
        <f>IF(E3388&gt;=Markov!$B$3,1,0)</f>
        <v/>
      </c>
      <c r="J3388" s="6">
        <f>I3387</f>
        <v/>
      </c>
      <c r="K3388" s="7">
        <f>MAR1!$B$5+MAR1!$C$5*COS(2*PI()*$C3388/365)+MAR1!$D$5*SIN(2*PI()*$C3388/365)</f>
        <v/>
      </c>
      <c r="L3388" s="7">
        <f>MAR1!$B$6+MAR1!$C$6*COS(2*PI()*$C3388/365)+MAR1!$D$6*SIN(2*PI()*$C3388/365)</f>
        <v/>
      </c>
      <c r="M3388" s="7">
        <f>MAR1!$B$7+MAR1!$C$7*COS(2*PI()*$C3388/365)+MAR1!$D$7*SIN(2*PI()*$C3388/365)</f>
        <v/>
      </c>
      <c r="N3388" s="7">
        <f>F3388-K3388</f>
        <v/>
      </c>
      <c r="O3388" s="7">
        <f>G3388-L3388</f>
        <v/>
      </c>
      <c r="P3388" s="7">
        <f>H3388-M3388</f>
        <v/>
      </c>
      <c r="Q3388" s="7">
        <f>IF($I3388=1,(N3388-MAR1!$B$11)/MAR1!$D$11,(N3388-MAR1!$C$11)/MAR1!$E$11)</f>
        <v/>
      </c>
      <c r="R3388" s="7">
        <f>IF($I3388=1,(O3388-MAR1!$B$12)/MAR1!$D$12,(O3388-MAR1!$C$12)/MAR1!$E$12)</f>
        <v/>
      </c>
      <c r="S3388" s="7">
        <f>IF($I3388=1,(P3388-MAR1!$B$13)/MAR1!$D$13,(P3388-MAR1!$C$13)/MAR1!$E$13)</f>
        <v/>
      </c>
    </row>
    <row r="3389">
      <c r="A3389" s="5" t="n">
        <v>3388</v>
      </c>
      <c r="B3389" s="5" t="n">
        <v>10</v>
      </c>
      <c r="C3389" s="5" t="n">
        <v>103</v>
      </c>
      <c r="D3389" s="5" t="n">
        <v>4</v>
      </c>
      <c r="E3389" s="5" t="n">
        <v>0</v>
      </c>
      <c r="F3389" s="5" t="n">
        <v>37.1</v>
      </c>
      <c r="G3389" s="5" t="n">
        <v>23.2</v>
      </c>
      <c r="H3389" s="5" t="n">
        <v>25.27</v>
      </c>
      <c r="I3389" s="6">
        <f>IF(E3389&gt;=Markov!$B$3,1,0)</f>
        <v/>
      </c>
      <c r="J3389" s="6">
        <f>I3388</f>
        <v/>
      </c>
      <c r="K3389" s="7">
        <f>MAR1!$B$5+MAR1!$C$5*COS(2*PI()*$C3389/365)+MAR1!$D$5*SIN(2*PI()*$C3389/365)</f>
        <v/>
      </c>
      <c r="L3389" s="7">
        <f>MAR1!$B$6+MAR1!$C$6*COS(2*PI()*$C3389/365)+MAR1!$D$6*SIN(2*PI()*$C3389/365)</f>
        <v/>
      </c>
      <c r="M3389" s="7">
        <f>MAR1!$B$7+MAR1!$C$7*COS(2*PI()*$C3389/365)+MAR1!$D$7*SIN(2*PI()*$C3389/365)</f>
        <v/>
      </c>
      <c r="N3389" s="7">
        <f>F3389-K3389</f>
        <v/>
      </c>
      <c r="O3389" s="7">
        <f>G3389-L3389</f>
        <v/>
      </c>
      <c r="P3389" s="7">
        <f>H3389-M3389</f>
        <v/>
      </c>
      <c r="Q3389" s="7">
        <f>IF($I3389=1,(N3389-MAR1!$B$11)/MAR1!$D$11,(N3389-MAR1!$C$11)/MAR1!$E$11)</f>
        <v/>
      </c>
      <c r="R3389" s="7">
        <f>IF($I3389=1,(O3389-MAR1!$B$12)/MAR1!$D$12,(O3389-MAR1!$C$12)/MAR1!$E$12)</f>
        <v/>
      </c>
      <c r="S3389" s="7">
        <f>IF($I3389=1,(P3389-MAR1!$B$13)/MAR1!$D$13,(P3389-MAR1!$C$13)/MAR1!$E$13)</f>
        <v/>
      </c>
    </row>
    <row r="3390">
      <c r="A3390" s="5" t="n">
        <v>3389</v>
      </c>
      <c r="B3390" s="5" t="n">
        <v>10</v>
      </c>
      <c r="C3390" s="5" t="n">
        <v>104</v>
      </c>
      <c r="D3390" s="5" t="n">
        <v>4</v>
      </c>
      <c r="E3390" s="5" t="n">
        <v>0</v>
      </c>
      <c r="F3390" s="5" t="n">
        <v>39.4</v>
      </c>
      <c r="G3390" s="5" t="n">
        <v>24.6</v>
      </c>
      <c r="H3390" s="5" t="n">
        <v>21.79</v>
      </c>
      <c r="I3390" s="6">
        <f>IF(E3390&gt;=Markov!$B$3,1,0)</f>
        <v/>
      </c>
      <c r="J3390" s="6">
        <f>I3389</f>
        <v/>
      </c>
      <c r="K3390" s="7">
        <f>MAR1!$B$5+MAR1!$C$5*COS(2*PI()*$C3390/365)+MAR1!$D$5*SIN(2*PI()*$C3390/365)</f>
        <v/>
      </c>
      <c r="L3390" s="7">
        <f>MAR1!$B$6+MAR1!$C$6*COS(2*PI()*$C3390/365)+MAR1!$D$6*SIN(2*PI()*$C3390/365)</f>
        <v/>
      </c>
      <c r="M3390" s="7">
        <f>MAR1!$B$7+MAR1!$C$7*COS(2*PI()*$C3390/365)+MAR1!$D$7*SIN(2*PI()*$C3390/365)</f>
        <v/>
      </c>
      <c r="N3390" s="7">
        <f>F3390-K3390</f>
        <v/>
      </c>
      <c r="O3390" s="7">
        <f>G3390-L3390</f>
        <v/>
      </c>
      <c r="P3390" s="7">
        <f>H3390-M3390</f>
        <v/>
      </c>
      <c r="Q3390" s="7">
        <f>IF($I3390=1,(N3390-MAR1!$B$11)/MAR1!$D$11,(N3390-MAR1!$C$11)/MAR1!$E$11)</f>
        <v/>
      </c>
      <c r="R3390" s="7">
        <f>IF($I3390=1,(O3390-MAR1!$B$12)/MAR1!$D$12,(O3390-MAR1!$C$12)/MAR1!$E$12)</f>
        <v/>
      </c>
      <c r="S3390" s="7">
        <f>IF($I3390=1,(P3390-MAR1!$B$13)/MAR1!$D$13,(P3390-MAR1!$C$13)/MAR1!$E$13)</f>
        <v/>
      </c>
    </row>
    <row r="3391">
      <c r="A3391" s="5" t="n">
        <v>3390</v>
      </c>
      <c r="B3391" s="5" t="n">
        <v>10</v>
      </c>
      <c r="C3391" s="5" t="n">
        <v>105</v>
      </c>
      <c r="D3391" s="5" t="n">
        <v>4</v>
      </c>
      <c r="E3391" s="5" t="n">
        <v>0</v>
      </c>
      <c r="F3391" s="5" t="n">
        <v>39.3</v>
      </c>
      <c r="G3391" s="5" t="n">
        <v>23.4</v>
      </c>
      <c r="H3391" s="5" t="n">
        <v>23.79</v>
      </c>
      <c r="I3391" s="6">
        <f>IF(E3391&gt;=Markov!$B$3,1,0)</f>
        <v/>
      </c>
      <c r="J3391" s="6">
        <f>I3390</f>
        <v/>
      </c>
      <c r="K3391" s="7">
        <f>MAR1!$B$5+MAR1!$C$5*COS(2*PI()*$C3391/365)+MAR1!$D$5*SIN(2*PI()*$C3391/365)</f>
        <v/>
      </c>
      <c r="L3391" s="7">
        <f>MAR1!$B$6+MAR1!$C$6*COS(2*PI()*$C3391/365)+MAR1!$D$6*SIN(2*PI()*$C3391/365)</f>
        <v/>
      </c>
      <c r="M3391" s="7">
        <f>MAR1!$B$7+MAR1!$C$7*COS(2*PI()*$C3391/365)+MAR1!$D$7*SIN(2*PI()*$C3391/365)</f>
        <v/>
      </c>
      <c r="N3391" s="7">
        <f>F3391-K3391</f>
        <v/>
      </c>
      <c r="O3391" s="7">
        <f>G3391-L3391</f>
        <v/>
      </c>
      <c r="P3391" s="7">
        <f>H3391-M3391</f>
        <v/>
      </c>
      <c r="Q3391" s="7">
        <f>IF($I3391=1,(N3391-MAR1!$B$11)/MAR1!$D$11,(N3391-MAR1!$C$11)/MAR1!$E$11)</f>
        <v/>
      </c>
      <c r="R3391" s="7">
        <f>IF($I3391=1,(O3391-MAR1!$B$12)/MAR1!$D$12,(O3391-MAR1!$C$12)/MAR1!$E$12)</f>
        <v/>
      </c>
      <c r="S3391" s="7">
        <f>IF($I3391=1,(P3391-MAR1!$B$13)/MAR1!$D$13,(P3391-MAR1!$C$13)/MAR1!$E$13)</f>
        <v/>
      </c>
    </row>
    <row r="3392">
      <c r="A3392" s="5" t="n">
        <v>3391</v>
      </c>
      <c r="B3392" s="5" t="n">
        <v>10</v>
      </c>
      <c r="C3392" s="5" t="n">
        <v>106</v>
      </c>
      <c r="D3392" s="5" t="n">
        <v>4</v>
      </c>
      <c r="E3392" s="5" t="n">
        <v>0</v>
      </c>
      <c r="F3392" s="5" t="n">
        <v>40.2</v>
      </c>
      <c r="G3392" s="5" t="n">
        <v>24.8</v>
      </c>
      <c r="H3392" s="5" t="n">
        <v>25.51</v>
      </c>
      <c r="I3392" s="6">
        <f>IF(E3392&gt;=Markov!$B$3,1,0)</f>
        <v/>
      </c>
      <c r="J3392" s="6">
        <f>I3391</f>
        <v/>
      </c>
      <c r="K3392" s="7">
        <f>MAR1!$B$5+MAR1!$C$5*COS(2*PI()*$C3392/365)+MAR1!$D$5*SIN(2*PI()*$C3392/365)</f>
        <v/>
      </c>
      <c r="L3392" s="7">
        <f>MAR1!$B$6+MAR1!$C$6*COS(2*PI()*$C3392/365)+MAR1!$D$6*SIN(2*PI()*$C3392/365)</f>
        <v/>
      </c>
      <c r="M3392" s="7">
        <f>MAR1!$B$7+MAR1!$C$7*COS(2*PI()*$C3392/365)+MAR1!$D$7*SIN(2*PI()*$C3392/365)</f>
        <v/>
      </c>
      <c r="N3392" s="7">
        <f>F3392-K3392</f>
        <v/>
      </c>
      <c r="O3392" s="7">
        <f>G3392-L3392</f>
        <v/>
      </c>
      <c r="P3392" s="7">
        <f>H3392-M3392</f>
        <v/>
      </c>
      <c r="Q3392" s="7">
        <f>IF($I3392=1,(N3392-MAR1!$B$11)/MAR1!$D$11,(N3392-MAR1!$C$11)/MAR1!$E$11)</f>
        <v/>
      </c>
      <c r="R3392" s="7">
        <f>IF($I3392=1,(O3392-MAR1!$B$12)/MAR1!$D$12,(O3392-MAR1!$C$12)/MAR1!$E$12)</f>
        <v/>
      </c>
      <c r="S3392" s="7">
        <f>IF($I3392=1,(P3392-MAR1!$B$13)/MAR1!$D$13,(P3392-MAR1!$C$13)/MAR1!$E$13)</f>
        <v/>
      </c>
    </row>
    <row r="3393">
      <c r="A3393" s="5" t="n">
        <v>3392</v>
      </c>
      <c r="B3393" s="5" t="n">
        <v>10</v>
      </c>
      <c r="C3393" s="5" t="n">
        <v>107</v>
      </c>
      <c r="D3393" s="5" t="n">
        <v>4</v>
      </c>
      <c r="E3393" s="5" t="n">
        <v>0</v>
      </c>
      <c r="F3393" s="5" t="n">
        <v>38.1</v>
      </c>
      <c r="G3393" s="5" t="n">
        <v>22.8</v>
      </c>
      <c r="H3393" s="5" t="n">
        <v>25.23</v>
      </c>
      <c r="I3393" s="6">
        <f>IF(E3393&gt;=Markov!$B$3,1,0)</f>
        <v/>
      </c>
      <c r="J3393" s="6">
        <f>I3392</f>
        <v/>
      </c>
      <c r="K3393" s="7">
        <f>MAR1!$B$5+MAR1!$C$5*COS(2*PI()*$C3393/365)+MAR1!$D$5*SIN(2*PI()*$C3393/365)</f>
        <v/>
      </c>
      <c r="L3393" s="7">
        <f>MAR1!$B$6+MAR1!$C$6*COS(2*PI()*$C3393/365)+MAR1!$D$6*SIN(2*PI()*$C3393/365)</f>
        <v/>
      </c>
      <c r="M3393" s="7">
        <f>MAR1!$B$7+MAR1!$C$7*COS(2*PI()*$C3393/365)+MAR1!$D$7*SIN(2*PI()*$C3393/365)</f>
        <v/>
      </c>
      <c r="N3393" s="7">
        <f>F3393-K3393</f>
        <v/>
      </c>
      <c r="O3393" s="7">
        <f>G3393-L3393</f>
        <v/>
      </c>
      <c r="P3393" s="7">
        <f>H3393-M3393</f>
        <v/>
      </c>
      <c r="Q3393" s="7">
        <f>IF($I3393=1,(N3393-MAR1!$B$11)/MAR1!$D$11,(N3393-MAR1!$C$11)/MAR1!$E$11)</f>
        <v/>
      </c>
      <c r="R3393" s="7">
        <f>IF($I3393=1,(O3393-MAR1!$B$12)/MAR1!$D$12,(O3393-MAR1!$C$12)/MAR1!$E$12)</f>
        <v/>
      </c>
      <c r="S3393" s="7">
        <f>IF($I3393=1,(P3393-MAR1!$B$13)/MAR1!$D$13,(P3393-MAR1!$C$13)/MAR1!$E$13)</f>
        <v/>
      </c>
    </row>
    <row r="3394">
      <c r="A3394" s="5" t="n">
        <v>3393</v>
      </c>
      <c r="B3394" s="5" t="n">
        <v>10</v>
      </c>
      <c r="C3394" s="5" t="n">
        <v>108</v>
      </c>
      <c r="D3394" s="5" t="n">
        <v>4</v>
      </c>
      <c r="E3394" s="5" t="n">
        <v>22.8</v>
      </c>
      <c r="F3394" s="5" t="n">
        <v>35.4</v>
      </c>
      <c r="G3394" s="5" t="n">
        <v>23.3</v>
      </c>
      <c r="H3394" s="5" t="n">
        <v>15.65</v>
      </c>
      <c r="I3394" s="6">
        <f>IF(E3394&gt;=Markov!$B$3,1,0)</f>
        <v/>
      </c>
      <c r="J3394" s="6">
        <f>I3393</f>
        <v/>
      </c>
      <c r="K3394" s="7">
        <f>MAR1!$B$5+MAR1!$C$5*COS(2*PI()*$C3394/365)+MAR1!$D$5*SIN(2*PI()*$C3394/365)</f>
        <v/>
      </c>
      <c r="L3394" s="7">
        <f>MAR1!$B$6+MAR1!$C$6*COS(2*PI()*$C3394/365)+MAR1!$D$6*SIN(2*PI()*$C3394/365)</f>
        <v/>
      </c>
      <c r="M3394" s="7">
        <f>MAR1!$B$7+MAR1!$C$7*COS(2*PI()*$C3394/365)+MAR1!$D$7*SIN(2*PI()*$C3394/365)</f>
        <v/>
      </c>
      <c r="N3394" s="7">
        <f>F3394-K3394</f>
        <v/>
      </c>
      <c r="O3394" s="7">
        <f>G3394-L3394</f>
        <v/>
      </c>
      <c r="P3394" s="7">
        <f>H3394-M3394</f>
        <v/>
      </c>
      <c r="Q3394" s="7">
        <f>IF($I3394=1,(N3394-MAR1!$B$11)/MAR1!$D$11,(N3394-MAR1!$C$11)/MAR1!$E$11)</f>
        <v/>
      </c>
      <c r="R3394" s="7">
        <f>IF($I3394=1,(O3394-MAR1!$B$12)/MAR1!$D$12,(O3394-MAR1!$C$12)/MAR1!$E$12)</f>
        <v/>
      </c>
      <c r="S3394" s="7">
        <f>IF($I3394=1,(P3394-MAR1!$B$13)/MAR1!$D$13,(P3394-MAR1!$C$13)/MAR1!$E$13)</f>
        <v/>
      </c>
    </row>
    <row r="3395">
      <c r="A3395" s="5" t="n">
        <v>3394</v>
      </c>
      <c r="B3395" s="5" t="n">
        <v>10</v>
      </c>
      <c r="C3395" s="5" t="n">
        <v>109</v>
      </c>
      <c r="D3395" s="5" t="n">
        <v>4</v>
      </c>
      <c r="E3395" s="5" t="n">
        <v>0</v>
      </c>
      <c r="F3395" s="5" t="n">
        <v>40.2</v>
      </c>
      <c r="G3395" s="5" t="n">
        <v>24.2</v>
      </c>
      <c r="H3395" s="5" t="n">
        <v>20.82</v>
      </c>
      <c r="I3395" s="6">
        <f>IF(E3395&gt;=Markov!$B$3,1,0)</f>
        <v/>
      </c>
      <c r="J3395" s="6">
        <f>I3394</f>
        <v/>
      </c>
      <c r="K3395" s="7">
        <f>MAR1!$B$5+MAR1!$C$5*COS(2*PI()*$C3395/365)+MAR1!$D$5*SIN(2*PI()*$C3395/365)</f>
        <v/>
      </c>
      <c r="L3395" s="7">
        <f>MAR1!$B$6+MAR1!$C$6*COS(2*PI()*$C3395/365)+MAR1!$D$6*SIN(2*PI()*$C3395/365)</f>
        <v/>
      </c>
      <c r="M3395" s="7">
        <f>MAR1!$B$7+MAR1!$C$7*COS(2*PI()*$C3395/365)+MAR1!$D$7*SIN(2*PI()*$C3395/365)</f>
        <v/>
      </c>
      <c r="N3395" s="7">
        <f>F3395-K3395</f>
        <v/>
      </c>
      <c r="O3395" s="7">
        <f>G3395-L3395</f>
        <v/>
      </c>
      <c r="P3395" s="7">
        <f>H3395-M3395</f>
        <v/>
      </c>
      <c r="Q3395" s="7">
        <f>IF($I3395=1,(N3395-MAR1!$B$11)/MAR1!$D$11,(N3395-MAR1!$C$11)/MAR1!$E$11)</f>
        <v/>
      </c>
      <c r="R3395" s="7">
        <f>IF($I3395=1,(O3395-MAR1!$B$12)/MAR1!$D$12,(O3395-MAR1!$C$12)/MAR1!$E$12)</f>
        <v/>
      </c>
      <c r="S3395" s="7">
        <f>IF($I3395=1,(P3395-MAR1!$B$13)/MAR1!$D$13,(P3395-MAR1!$C$13)/MAR1!$E$13)</f>
        <v/>
      </c>
    </row>
    <row r="3396">
      <c r="A3396" s="5" t="n">
        <v>3395</v>
      </c>
      <c r="B3396" s="5" t="n">
        <v>10</v>
      </c>
      <c r="C3396" s="5" t="n">
        <v>110</v>
      </c>
      <c r="D3396" s="5" t="n">
        <v>4</v>
      </c>
      <c r="E3396" s="5" t="n">
        <v>0</v>
      </c>
      <c r="F3396" s="5" t="n">
        <v>39.4</v>
      </c>
      <c r="G3396" s="5" t="n">
        <v>24.4</v>
      </c>
      <c r="H3396" s="5" t="n">
        <v>26.78</v>
      </c>
      <c r="I3396" s="6">
        <f>IF(E3396&gt;=Markov!$B$3,1,0)</f>
        <v/>
      </c>
      <c r="J3396" s="6">
        <f>I3395</f>
        <v/>
      </c>
      <c r="K3396" s="7">
        <f>MAR1!$B$5+MAR1!$C$5*COS(2*PI()*$C3396/365)+MAR1!$D$5*SIN(2*PI()*$C3396/365)</f>
        <v/>
      </c>
      <c r="L3396" s="7">
        <f>MAR1!$B$6+MAR1!$C$6*COS(2*PI()*$C3396/365)+MAR1!$D$6*SIN(2*PI()*$C3396/365)</f>
        <v/>
      </c>
      <c r="M3396" s="7">
        <f>MAR1!$B$7+MAR1!$C$7*COS(2*PI()*$C3396/365)+MAR1!$D$7*SIN(2*PI()*$C3396/365)</f>
        <v/>
      </c>
      <c r="N3396" s="7">
        <f>F3396-K3396</f>
        <v/>
      </c>
      <c r="O3396" s="7">
        <f>G3396-L3396</f>
        <v/>
      </c>
      <c r="P3396" s="7">
        <f>H3396-M3396</f>
        <v/>
      </c>
      <c r="Q3396" s="7">
        <f>IF($I3396=1,(N3396-MAR1!$B$11)/MAR1!$D$11,(N3396-MAR1!$C$11)/MAR1!$E$11)</f>
        <v/>
      </c>
      <c r="R3396" s="7">
        <f>IF($I3396=1,(O3396-MAR1!$B$12)/MAR1!$D$12,(O3396-MAR1!$C$12)/MAR1!$E$12)</f>
        <v/>
      </c>
      <c r="S3396" s="7">
        <f>IF($I3396=1,(P3396-MAR1!$B$13)/MAR1!$D$13,(P3396-MAR1!$C$13)/MAR1!$E$13)</f>
        <v/>
      </c>
    </row>
    <row r="3397">
      <c r="A3397" s="5" t="n">
        <v>3396</v>
      </c>
      <c r="B3397" s="5" t="n">
        <v>10</v>
      </c>
      <c r="C3397" s="5" t="n">
        <v>111</v>
      </c>
      <c r="D3397" s="5" t="n">
        <v>4</v>
      </c>
      <c r="E3397" s="5" t="n">
        <v>0</v>
      </c>
      <c r="F3397" s="5" t="n">
        <v>40.7</v>
      </c>
      <c r="G3397" s="5" t="n">
        <v>24.9</v>
      </c>
      <c r="H3397" s="5" t="n">
        <v>24.01</v>
      </c>
      <c r="I3397" s="6">
        <f>IF(E3397&gt;=Markov!$B$3,1,0)</f>
        <v/>
      </c>
      <c r="J3397" s="6">
        <f>I3396</f>
        <v/>
      </c>
      <c r="K3397" s="7">
        <f>MAR1!$B$5+MAR1!$C$5*COS(2*PI()*$C3397/365)+MAR1!$D$5*SIN(2*PI()*$C3397/365)</f>
        <v/>
      </c>
      <c r="L3397" s="7">
        <f>MAR1!$B$6+MAR1!$C$6*COS(2*PI()*$C3397/365)+MAR1!$D$6*SIN(2*PI()*$C3397/365)</f>
        <v/>
      </c>
      <c r="M3397" s="7">
        <f>MAR1!$B$7+MAR1!$C$7*COS(2*PI()*$C3397/365)+MAR1!$D$7*SIN(2*PI()*$C3397/365)</f>
        <v/>
      </c>
      <c r="N3397" s="7">
        <f>F3397-K3397</f>
        <v/>
      </c>
      <c r="O3397" s="7">
        <f>G3397-L3397</f>
        <v/>
      </c>
      <c r="P3397" s="7">
        <f>H3397-M3397</f>
        <v/>
      </c>
      <c r="Q3397" s="7">
        <f>IF($I3397=1,(N3397-MAR1!$B$11)/MAR1!$D$11,(N3397-MAR1!$C$11)/MAR1!$E$11)</f>
        <v/>
      </c>
      <c r="R3397" s="7">
        <f>IF($I3397=1,(O3397-MAR1!$B$12)/MAR1!$D$12,(O3397-MAR1!$C$12)/MAR1!$E$12)</f>
        <v/>
      </c>
      <c r="S3397" s="7">
        <f>IF($I3397=1,(P3397-MAR1!$B$13)/MAR1!$D$13,(P3397-MAR1!$C$13)/MAR1!$E$13)</f>
        <v/>
      </c>
    </row>
    <row r="3398">
      <c r="A3398" s="5" t="n">
        <v>3397</v>
      </c>
      <c r="B3398" s="5" t="n">
        <v>10</v>
      </c>
      <c r="C3398" s="5" t="n">
        <v>112</v>
      </c>
      <c r="D3398" s="5" t="n">
        <v>4</v>
      </c>
      <c r="E3398" s="5" t="n">
        <v>0</v>
      </c>
      <c r="F3398" s="5" t="n">
        <v>36.7</v>
      </c>
      <c r="G3398" s="5" t="n">
        <v>24.8</v>
      </c>
      <c r="H3398" s="5" t="n">
        <v>25.33</v>
      </c>
      <c r="I3398" s="6">
        <f>IF(E3398&gt;=Markov!$B$3,1,0)</f>
        <v/>
      </c>
      <c r="J3398" s="6">
        <f>I3397</f>
        <v/>
      </c>
      <c r="K3398" s="7">
        <f>MAR1!$B$5+MAR1!$C$5*COS(2*PI()*$C3398/365)+MAR1!$D$5*SIN(2*PI()*$C3398/365)</f>
        <v/>
      </c>
      <c r="L3398" s="7">
        <f>MAR1!$B$6+MAR1!$C$6*COS(2*PI()*$C3398/365)+MAR1!$D$6*SIN(2*PI()*$C3398/365)</f>
        <v/>
      </c>
      <c r="M3398" s="7">
        <f>MAR1!$B$7+MAR1!$C$7*COS(2*PI()*$C3398/365)+MAR1!$D$7*SIN(2*PI()*$C3398/365)</f>
        <v/>
      </c>
      <c r="N3398" s="7">
        <f>F3398-K3398</f>
        <v/>
      </c>
      <c r="O3398" s="7">
        <f>G3398-L3398</f>
        <v/>
      </c>
      <c r="P3398" s="7">
        <f>H3398-M3398</f>
        <v/>
      </c>
      <c r="Q3398" s="7">
        <f>IF($I3398=1,(N3398-MAR1!$B$11)/MAR1!$D$11,(N3398-MAR1!$C$11)/MAR1!$E$11)</f>
        <v/>
      </c>
      <c r="R3398" s="7">
        <f>IF($I3398=1,(O3398-MAR1!$B$12)/MAR1!$D$12,(O3398-MAR1!$C$12)/MAR1!$E$12)</f>
        <v/>
      </c>
      <c r="S3398" s="7">
        <f>IF($I3398=1,(P3398-MAR1!$B$13)/MAR1!$D$13,(P3398-MAR1!$C$13)/MAR1!$E$13)</f>
        <v/>
      </c>
    </row>
    <row r="3399">
      <c r="A3399" s="5" t="n">
        <v>3398</v>
      </c>
      <c r="B3399" s="5" t="n">
        <v>10</v>
      </c>
      <c r="C3399" s="5" t="n">
        <v>113</v>
      </c>
      <c r="D3399" s="5" t="n">
        <v>4</v>
      </c>
      <c r="E3399" s="5" t="n">
        <v>0</v>
      </c>
      <c r="F3399" s="5" t="n">
        <v>37.5</v>
      </c>
      <c r="G3399" s="5" t="n">
        <v>25.9</v>
      </c>
      <c r="H3399" s="5" t="n">
        <v>30.08</v>
      </c>
      <c r="I3399" s="6">
        <f>IF(E3399&gt;=Markov!$B$3,1,0)</f>
        <v/>
      </c>
      <c r="J3399" s="6">
        <f>I3398</f>
        <v/>
      </c>
      <c r="K3399" s="7">
        <f>MAR1!$B$5+MAR1!$C$5*COS(2*PI()*$C3399/365)+MAR1!$D$5*SIN(2*PI()*$C3399/365)</f>
        <v/>
      </c>
      <c r="L3399" s="7">
        <f>MAR1!$B$6+MAR1!$C$6*COS(2*PI()*$C3399/365)+MAR1!$D$6*SIN(2*PI()*$C3399/365)</f>
        <v/>
      </c>
      <c r="M3399" s="7">
        <f>MAR1!$B$7+MAR1!$C$7*COS(2*PI()*$C3399/365)+MAR1!$D$7*SIN(2*PI()*$C3399/365)</f>
        <v/>
      </c>
      <c r="N3399" s="7">
        <f>F3399-K3399</f>
        <v/>
      </c>
      <c r="O3399" s="7">
        <f>G3399-L3399</f>
        <v/>
      </c>
      <c r="P3399" s="7">
        <f>H3399-M3399</f>
        <v/>
      </c>
      <c r="Q3399" s="7">
        <f>IF($I3399=1,(N3399-MAR1!$B$11)/MAR1!$D$11,(N3399-MAR1!$C$11)/MAR1!$E$11)</f>
        <v/>
      </c>
      <c r="R3399" s="7">
        <f>IF($I3399=1,(O3399-MAR1!$B$12)/MAR1!$D$12,(O3399-MAR1!$C$12)/MAR1!$E$12)</f>
        <v/>
      </c>
      <c r="S3399" s="7">
        <f>IF($I3399=1,(P3399-MAR1!$B$13)/MAR1!$D$13,(P3399-MAR1!$C$13)/MAR1!$E$13)</f>
        <v/>
      </c>
    </row>
    <row r="3400">
      <c r="A3400" s="5" t="n">
        <v>3399</v>
      </c>
      <c r="B3400" s="5" t="n">
        <v>10</v>
      </c>
      <c r="C3400" s="5" t="n">
        <v>114</v>
      </c>
      <c r="D3400" s="5" t="n">
        <v>4</v>
      </c>
      <c r="E3400" s="5" t="n">
        <v>0</v>
      </c>
      <c r="F3400" s="5" t="n">
        <v>36.8</v>
      </c>
      <c r="G3400" s="5" t="n">
        <v>26.5</v>
      </c>
      <c r="H3400" s="5" t="n">
        <v>24.15</v>
      </c>
      <c r="I3400" s="6">
        <f>IF(E3400&gt;=Markov!$B$3,1,0)</f>
        <v/>
      </c>
      <c r="J3400" s="6">
        <f>I3399</f>
        <v/>
      </c>
      <c r="K3400" s="7">
        <f>MAR1!$B$5+MAR1!$C$5*COS(2*PI()*$C3400/365)+MAR1!$D$5*SIN(2*PI()*$C3400/365)</f>
        <v/>
      </c>
      <c r="L3400" s="7">
        <f>MAR1!$B$6+MAR1!$C$6*COS(2*PI()*$C3400/365)+MAR1!$D$6*SIN(2*PI()*$C3400/365)</f>
        <v/>
      </c>
      <c r="M3400" s="7">
        <f>MAR1!$B$7+MAR1!$C$7*COS(2*PI()*$C3400/365)+MAR1!$D$7*SIN(2*PI()*$C3400/365)</f>
        <v/>
      </c>
      <c r="N3400" s="7">
        <f>F3400-K3400</f>
        <v/>
      </c>
      <c r="O3400" s="7">
        <f>G3400-L3400</f>
        <v/>
      </c>
      <c r="P3400" s="7">
        <f>H3400-M3400</f>
        <v/>
      </c>
      <c r="Q3400" s="7">
        <f>IF($I3400=1,(N3400-MAR1!$B$11)/MAR1!$D$11,(N3400-MAR1!$C$11)/MAR1!$E$11)</f>
        <v/>
      </c>
      <c r="R3400" s="7">
        <f>IF($I3400=1,(O3400-MAR1!$B$12)/MAR1!$D$12,(O3400-MAR1!$C$12)/MAR1!$E$12)</f>
        <v/>
      </c>
      <c r="S3400" s="7">
        <f>IF($I3400=1,(P3400-MAR1!$B$13)/MAR1!$D$13,(P3400-MAR1!$C$13)/MAR1!$E$13)</f>
        <v/>
      </c>
    </row>
    <row r="3401">
      <c r="A3401" s="5" t="n">
        <v>3400</v>
      </c>
      <c r="B3401" s="5" t="n">
        <v>10</v>
      </c>
      <c r="C3401" s="5" t="n">
        <v>115</v>
      </c>
      <c r="D3401" s="5" t="n">
        <v>4</v>
      </c>
      <c r="E3401" s="5" t="n">
        <v>0</v>
      </c>
      <c r="F3401" s="5" t="n">
        <v>38.5</v>
      </c>
      <c r="G3401" s="5" t="n">
        <v>27.5</v>
      </c>
      <c r="H3401" s="5" t="n">
        <v>16.82</v>
      </c>
      <c r="I3401" s="6">
        <f>IF(E3401&gt;=Markov!$B$3,1,0)</f>
        <v/>
      </c>
      <c r="J3401" s="6">
        <f>I3400</f>
        <v/>
      </c>
      <c r="K3401" s="7">
        <f>MAR1!$B$5+MAR1!$C$5*COS(2*PI()*$C3401/365)+MAR1!$D$5*SIN(2*PI()*$C3401/365)</f>
        <v/>
      </c>
      <c r="L3401" s="7">
        <f>MAR1!$B$6+MAR1!$C$6*COS(2*PI()*$C3401/365)+MAR1!$D$6*SIN(2*PI()*$C3401/365)</f>
        <v/>
      </c>
      <c r="M3401" s="7">
        <f>MAR1!$B$7+MAR1!$C$7*COS(2*PI()*$C3401/365)+MAR1!$D$7*SIN(2*PI()*$C3401/365)</f>
        <v/>
      </c>
      <c r="N3401" s="7">
        <f>F3401-K3401</f>
        <v/>
      </c>
      <c r="O3401" s="7">
        <f>G3401-L3401</f>
        <v/>
      </c>
      <c r="P3401" s="7">
        <f>H3401-M3401</f>
        <v/>
      </c>
      <c r="Q3401" s="7">
        <f>IF($I3401=1,(N3401-MAR1!$B$11)/MAR1!$D$11,(N3401-MAR1!$C$11)/MAR1!$E$11)</f>
        <v/>
      </c>
      <c r="R3401" s="7">
        <f>IF($I3401=1,(O3401-MAR1!$B$12)/MAR1!$D$12,(O3401-MAR1!$C$12)/MAR1!$E$12)</f>
        <v/>
      </c>
      <c r="S3401" s="7">
        <f>IF($I3401=1,(P3401-MAR1!$B$13)/MAR1!$D$13,(P3401-MAR1!$C$13)/MAR1!$E$13)</f>
        <v/>
      </c>
    </row>
    <row r="3402">
      <c r="A3402" s="5" t="n">
        <v>3401</v>
      </c>
      <c r="B3402" s="5" t="n">
        <v>10</v>
      </c>
      <c r="C3402" s="5" t="n">
        <v>116</v>
      </c>
      <c r="D3402" s="5" t="n">
        <v>4</v>
      </c>
      <c r="E3402" s="5" t="n">
        <v>0</v>
      </c>
      <c r="F3402" s="5" t="n">
        <v>39</v>
      </c>
      <c r="G3402" s="5" t="n">
        <v>25.8</v>
      </c>
      <c r="H3402" s="5" t="n">
        <v>20.59</v>
      </c>
      <c r="I3402" s="6">
        <f>IF(E3402&gt;=Markov!$B$3,1,0)</f>
        <v/>
      </c>
      <c r="J3402" s="6">
        <f>I3401</f>
        <v/>
      </c>
      <c r="K3402" s="7">
        <f>MAR1!$B$5+MAR1!$C$5*COS(2*PI()*$C3402/365)+MAR1!$D$5*SIN(2*PI()*$C3402/365)</f>
        <v/>
      </c>
      <c r="L3402" s="7">
        <f>MAR1!$B$6+MAR1!$C$6*COS(2*PI()*$C3402/365)+MAR1!$D$6*SIN(2*PI()*$C3402/365)</f>
        <v/>
      </c>
      <c r="M3402" s="7">
        <f>MAR1!$B$7+MAR1!$C$7*COS(2*PI()*$C3402/365)+MAR1!$D$7*SIN(2*PI()*$C3402/365)</f>
        <v/>
      </c>
      <c r="N3402" s="7">
        <f>F3402-K3402</f>
        <v/>
      </c>
      <c r="O3402" s="7">
        <f>G3402-L3402</f>
        <v/>
      </c>
      <c r="P3402" s="7">
        <f>H3402-M3402</f>
        <v/>
      </c>
      <c r="Q3402" s="7">
        <f>IF($I3402=1,(N3402-MAR1!$B$11)/MAR1!$D$11,(N3402-MAR1!$C$11)/MAR1!$E$11)</f>
        <v/>
      </c>
      <c r="R3402" s="7">
        <f>IF($I3402=1,(O3402-MAR1!$B$12)/MAR1!$D$12,(O3402-MAR1!$C$12)/MAR1!$E$12)</f>
        <v/>
      </c>
      <c r="S3402" s="7">
        <f>IF($I3402=1,(P3402-MAR1!$B$13)/MAR1!$D$13,(P3402-MAR1!$C$13)/MAR1!$E$13)</f>
        <v/>
      </c>
    </row>
    <row r="3403">
      <c r="A3403" s="5" t="n">
        <v>3402</v>
      </c>
      <c r="B3403" s="5" t="n">
        <v>10</v>
      </c>
      <c r="C3403" s="5" t="n">
        <v>117</v>
      </c>
      <c r="D3403" s="5" t="n">
        <v>4</v>
      </c>
      <c r="E3403" s="5" t="n">
        <v>0.1</v>
      </c>
      <c r="F3403" s="5" t="n">
        <v>36.6</v>
      </c>
      <c r="G3403" s="5" t="n">
        <v>23.9</v>
      </c>
      <c r="H3403" s="5" t="n">
        <v>11.5</v>
      </c>
      <c r="I3403" s="6">
        <f>IF(E3403&gt;=Markov!$B$3,1,0)</f>
        <v/>
      </c>
      <c r="J3403" s="6">
        <f>I3402</f>
        <v/>
      </c>
      <c r="K3403" s="7">
        <f>MAR1!$B$5+MAR1!$C$5*COS(2*PI()*$C3403/365)+MAR1!$D$5*SIN(2*PI()*$C3403/365)</f>
        <v/>
      </c>
      <c r="L3403" s="7">
        <f>MAR1!$B$6+MAR1!$C$6*COS(2*PI()*$C3403/365)+MAR1!$D$6*SIN(2*PI()*$C3403/365)</f>
        <v/>
      </c>
      <c r="M3403" s="7">
        <f>MAR1!$B$7+MAR1!$C$7*COS(2*PI()*$C3403/365)+MAR1!$D$7*SIN(2*PI()*$C3403/365)</f>
        <v/>
      </c>
      <c r="N3403" s="7">
        <f>F3403-K3403</f>
        <v/>
      </c>
      <c r="O3403" s="7">
        <f>G3403-L3403</f>
        <v/>
      </c>
      <c r="P3403" s="7">
        <f>H3403-M3403</f>
        <v/>
      </c>
      <c r="Q3403" s="7">
        <f>IF($I3403=1,(N3403-MAR1!$B$11)/MAR1!$D$11,(N3403-MAR1!$C$11)/MAR1!$E$11)</f>
        <v/>
      </c>
      <c r="R3403" s="7">
        <f>IF($I3403=1,(O3403-MAR1!$B$12)/MAR1!$D$12,(O3403-MAR1!$C$12)/MAR1!$E$12)</f>
        <v/>
      </c>
      <c r="S3403" s="7">
        <f>IF($I3403=1,(P3403-MAR1!$B$13)/MAR1!$D$13,(P3403-MAR1!$C$13)/MAR1!$E$13)</f>
        <v/>
      </c>
    </row>
    <row r="3404">
      <c r="A3404" s="5" t="n">
        <v>3403</v>
      </c>
      <c r="B3404" s="5" t="n">
        <v>10</v>
      </c>
      <c r="C3404" s="5" t="n">
        <v>118</v>
      </c>
      <c r="D3404" s="5" t="n">
        <v>4</v>
      </c>
      <c r="E3404" s="5" t="n">
        <v>0</v>
      </c>
      <c r="F3404" s="5" t="n">
        <v>40.9</v>
      </c>
      <c r="G3404" s="5" t="n">
        <v>26.2</v>
      </c>
      <c r="H3404" s="5" t="n">
        <v>21.77</v>
      </c>
      <c r="I3404" s="6">
        <f>IF(E3404&gt;=Markov!$B$3,1,0)</f>
        <v/>
      </c>
      <c r="J3404" s="6">
        <f>I3403</f>
        <v/>
      </c>
      <c r="K3404" s="7">
        <f>MAR1!$B$5+MAR1!$C$5*COS(2*PI()*$C3404/365)+MAR1!$D$5*SIN(2*PI()*$C3404/365)</f>
        <v/>
      </c>
      <c r="L3404" s="7">
        <f>MAR1!$B$6+MAR1!$C$6*COS(2*PI()*$C3404/365)+MAR1!$D$6*SIN(2*PI()*$C3404/365)</f>
        <v/>
      </c>
      <c r="M3404" s="7">
        <f>MAR1!$B$7+MAR1!$C$7*COS(2*PI()*$C3404/365)+MAR1!$D$7*SIN(2*PI()*$C3404/365)</f>
        <v/>
      </c>
      <c r="N3404" s="7">
        <f>F3404-K3404</f>
        <v/>
      </c>
      <c r="O3404" s="7">
        <f>G3404-L3404</f>
        <v/>
      </c>
      <c r="P3404" s="7">
        <f>H3404-M3404</f>
        <v/>
      </c>
      <c r="Q3404" s="7">
        <f>IF($I3404=1,(N3404-MAR1!$B$11)/MAR1!$D$11,(N3404-MAR1!$C$11)/MAR1!$E$11)</f>
        <v/>
      </c>
      <c r="R3404" s="7">
        <f>IF($I3404=1,(O3404-MAR1!$B$12)/MAR1!$D$12,(O3404-MAR1!$C$12)/MAR1!$E$12)</f>
        <v/>
      </c>
      <c r="S3404" s="7">
        <f>IF($I3404=1,(P3404-MAR1!$B$13)/MAR1!$D$13,(P3404-MAR1!$C$13)/MAR1!$E$13)</f>
        <v/>
      </c>
    </row>
    <row r="3405">
      <c r="A3405" s="5" t="n">
        <v>3404</v>
      </c>
      <c r="B3405" s="5" t="n">
        <v>10</v>
      </c>
      <c r="C3405" s="5" t="n">
        <v>119</v>
      </c>
      <c r="D3405" s="5" t="n">
        <v>4</v>
      </c>
      <c r="E3405" s="5" t="n">
        <v>0</v>
      </c>
      <c r="F3405" s="5" t="n">
        <v>41.4</v>
      </c>
      <c r="G3405" s="5" t="n">
        <v>27.8</v>
      </c>
      <c r="H3405" s="5" t="n">
        <v>25.03</v>
      </c>
      <c r="I3405" s="6">
        <f>IF(E3405&gt;=Markov!$B$3,1,0)</f>
        <v/>
      </c>
      <c r="J3405" s="6">
        <f>I3404</f>
        <v/>
      </c>
      <c r="K3405" s="7">
        <f>MAR1!$B$5+MAR1!$C$5*COS(2*PI()*$C3405/365)+MAR1!$D$5*SIN(2*PI()*$C3405/365)</f>
        <v/>
      </c>
      <c r="L3405" s="7">
        <f>MAR1!$B$6+MAR1!$C$6*COS(2*PI()*$C3405/365)+MAR1!$D$6*SIN(2*PI()*$C3405/365)</f>
        <v/>
      </c>
      <c r="M3405" s="7">
        <f>MAR1!$B$7+MAR1!$C$7*COS(2*PI()*$C3405/365)+MAR1!$D$7*SIN(2*PI()*$C3405/365)</f>
        <v/>
      </c>
      <c r="N3405" s="7">
        <f>F3405-K3405</f>
        <v/>
      </c>
      <c r="O3405" s="7">
        <f>G3405-L3405</f>
        <v/>
      </c>
      <c r="P3405" s="7">
        <f>H3405-M3405</f>
        <v/>
      </c>
      <c r="Q3405" s="7">
        <f>IF($I3405=1,(N3405-MAR1!$B$11)/MAR1!$D$11,(N3405-MAR1!$C$11)/MAR1!$E$11)</f>
        <v/>
      </c>
      <c r="R3405" s="7">
        <f>IF($I3405=1,(O3405-MAR1!$B$12)/MAR1!$D$12,(O3405-MAR1!$C$12)/MAR1!$E$12)</f>
        <v/>
      </c>
      <c r="S3405" s="7">
        <f>IF($I3405=1,(P3405-MAR1!$B$13)/MAR1!$D$13,(P3405-MAR1!$C$13)/MAR1!$E$13)</f>
        <v/>
      </c>
    </row>
    <row r="3406">
      <c r="A3406" s="5" t="n">
        <v>3405</v>
      </c>
      <c r="B3406" s="5" t="n">
        <v>10</v>
      </c>
      <c r="C3406" s="5" t="n">
        <v>120</v>
      </c>
      <c r="D3406" s="5" t="n">
        <v>4</v>
      </c>
      <c r="E3406" s="5" t="n">
        <v>0</v>
      </c>
      <c r="F3406" s="5" t="n">
        <v>37</v>
      </c>
      <c r="G3406" s="5" t="n">
        <v>24</v>
      </c>
      <c r="H3406" s="5" t="n">
        <v>21.25</v>
      </c>
      <c r="I3406" s="6">
        <f>IF(E3406&gt;=Markov!$B$3,1,0)</f>
        <v/>
      </c>
      <c r="J3406" s="6">
        <f>I3405</f>
        <v/>
      </c>
      <c r="K3406" s="7">
        <f>MAR1!$B$5+MAR1!$C$5*COS(2*PI()*$C3406/365)+MAR1!$D$5*SIN(2*PI()*$C3406/365)</f>
        <v/>
      </c>
      <c r="L3406" s="7">
        <f>MAR1!$B$6+MAR1!$C$6*COS(2*PI()*$C3406/365)+MAR1!$D$6*SIN(2*PI()*$C3406/365)</f>
        <v/>
      </c>
      <c r="M3406" s="7">
        <f>MAR1!$B$7+MAR1!$C$7*COS(2*PI()*$C3406/365)+MAR1!$D$7*SIN(2*PI()*$C3406/365)</f>
        <v/>
      </c>
      <c r="N3406" s="7">
        <f>F3406-K3406</f>
        <v/>
      </c>
      <c r="O3406" s="7">
        <f>G3406-L3406</f>
        <v/>
      </c>
      <c r="P3406" s="7">
        <f>H3406-M3406</f>
        <v/>
      </c>
      <c r="Q3406" s="7">
        <f>IF($I3406=1,(N3406-MAR1!$B$11)/MAR1!$D$11,(N3406-MAR1!$C$11)/MAR1!$E$11)</f>
        <v/>
      </c>
      <c r="R3406" s="7">
        <f>IF($I3406=1,(O3406-MAR1!$B$12)/MAR1!$D$12,(O3406-MAR1!$C$12)/MAR1!$E$12)</f>
        <v/>
      </c>
      <c r="S3406" s="7">
        <f>IF($I3406=1,(P3406-MAR1!$B$13)/MAR1!$D$13,(P3406-MAR1!$C$13)/MAR1!$E$13)</f>
        <v/>
      </c>
    </row>
    <row r="3407">
      <c r="A3407" s="5" t="n">
        <v>3406</v>
      </c>
      <c r="B3407" s="5" t="n">
        <v>10</v>
      </c>
      <c r="C3407" s="5" t="n">
        <v>121</v>
      </c>
      <c r="D3407" s="5" t="n">
        <v>5</v>
      </c>
      <c r="E3407" s="5" t="n">
        <v>0.6</v>
      </c>
      <c r="F3407" s="5" t="n">
        <v>34.6</v>
      </c>
      <c r="G3407" s="5" t="n">
        <v>23.4</v>
      </c>
      <c r="H3407" s="5" t="n">
        <v>19.9</v>
      </c>
      <c r="I3407" s="6">
        <f>IF(E3407&gt;=Markov!$B$3,1,0)</f>
        <v/>
      </c>
      <c r="J3407" s="6">
        <f>I3406</f>
        <v/>
      </c>
      <c r="K3407" s="7">
        <f>MAR1!$B$5+MAR1!$C$5*COS(2*PI()*$C3407/365)+MAR1!$D$5*SIN(2*PI()*$C3407/365)</f>
        <v/>
      </c>
      <c r="L3407" s="7">
        <f>MAR1!$B$6+MAR1!$C$6*COS(2*PI()*$C3407/365)+MAR1!$D$6*SIN(2*PI()*$C3407/365)</f>
        <v/>
      </c>
      <c r="M3407" s="7">
        <f>MAR1!$B$7+MAR1!$C$7*COS(2*PI()*$C3407/365)+MAR1!$D$7*SIN(2*PI()*$C3407/365)</f>
        <v/>
      </c>
      <c r="N3407" s="7">
        <f>F3407-K3407</f>
        <v/>
      </c>
      <c r="O3407" s="7">
        <f>G3407-L3407</f>
        <v/>
      </c>
      <c r="P3407" s="7">
        <f>H3407-M3407</f>
        <v/>
      </c>
      <c r="Q3407" s="7">
        <f>IF($I3407=1,(N3407-MAR1!$B$11)/MAR1!$D$11,(N3407-MAR1!$C$11)/MAR1!$E$11)</f>
        <v/>
      </c>
      <c r="R3407" s="7">
        <f>IF($I3407=1,(O3407-MAR1!$B$12)/MAR1!$D$12,(O3407-MAR1!$C$12)/MAR1!$E$12)</f>
        <v/>
      </c>
      <c r="S3407" s="7">
        <f>IF($I3407=1,(P3407-MAR1!$B$13)/MAR1!$D$13,(P3407-MAR1!$C$13)/MAR1!$E$13)</f>
        <v/>
      </c>
    </row>
    <row r="3408">
      <c r="A3408" s="5" t="n">
        <v>3407</v>
      </c>
      <c r="B3408" s="5" t="n">
        <v>10</v>
      </c>
      <c r="C3408" s="5" t="n">
        <v>122</v>
      </c>
      <c r="D3408" s="5" t="n">
        <v>5</v>
      </c>
      <c r="E3408" s="5" t="n">
        <v>0</v>
      </c>
      <c r="F3408" s="5" t="n">
        <v>34</v>
      </c>
      <c r="G3408" s="5" t="n">
        <v>24.1</v>
      </c>
      <c r="H3408" s="5" t="n">
        <v>21.78</v>
      </c>
      <c r="I3408" s="6">
        <f>IF(E3408&gt;=Markov!$B$3,1,0)</f>
        <v/>
      </c>
      <c r="J3408" s="6">
        <f>I3407</f>
        <v/>
      </c>
      <c r="K3408" s="7">
        <f>MAR1!$B$5+MAR1!$C$5*COS(2*PI()*$C3408/365)+MAR1!$D$5*SIN(2*PI()*$C3408/365)</f>
        <v/>
      </c>
      <c r="L3408" s="7">
        <f>MAR1!$B$6+MAR1!$C$6*COS(2*PI()*$C3408/365)+MAR1!$D$6*SIN(2*PI()*$C3408/365)</f>
        <v/>
      </c>
      <c r="M3408" s="7">
        <f>MAR1!$B$7+MAR1!$C$7*COS(2*PI()*$C3408/365)+MAR1!$D$7*SIN(2*PI()*$C3408/365)</f>
        <v/>
      </c>
      <c r="N3408" s="7">
        <f>F3408-K3408</f>
        <v/>
      </c>
      <c r="O3408" s="7">
        <f>G3408-L3408</f>
        <v/>
      </c>
      <c r="P3408" s="7">
        <f>H3408-M3408</f>
        <v/>
      </c>
      <c r="Q3408" s="7">
        <f>IF($I3408=1,(N3408-MAR1!$B$11)/MAR1!$D$11,(N3408-MAR1!$C$11)/MAR1!$E$11)</f>
        <v/>
      </c>
      <c r="R3408" s="7">
        <f>IF($I3408=1,(O3408-MAR1!$B$12)/MAR1!$D$12,(O3408-MAR1!$C$12)/MAR1!$E$12)</f>
        <v/>
      </c>
      <c r="S3408" s="7">
        <f>IF($I3408=1,(P3408-MAR1!$B$13)/MAR1!$D$13,(P3408-MAR1!$C$13)/MAR1!$E$13)</f>
        <v/>
      </c>
    </row>
    <row r="3409">
      <c r="A3409" s="5" t="n">
        <v>3408</v>
      </c>
      <c r="B3409" s="5" t="n">
        <v>10</v>
      </c>
      <c r="C3409" s="5" t="n">
        <v>123</v>
      </c>
      <c r="D3409" s="5" t="n">
        <v>5</v>
      </c>
      <c r="E3409" s="5" t="n">
        <v>0</v>
      </c>
      <c r="F3409" s="5" t="n">
        <v>34.2</v>
      </c>
      <c r="G3409" s="5" t="n">
        <v>21.5</v>
      </c>
      <c r="H3409" s="5" t="n">
        <v>26</v>
      </c>
      <c r="I3409" s="6">
        <f>IF(E3409&gt;=Markov!$B$3,1,0)</f>
        <v/>
      </c>
      <c r="J3409" s="6">
        <f>I3408</f>
        <v/>
      </c>
      <c r="K3409" s="7">
        <f>MAR1!$B$5+MAR1!$C$5*COS(2*PI()*$C3409/365)+MAR1!$D$5*SIN(2*PI()*$C3409/365)</f>
        <v/>
      </c>
      <c r="L3409" s="7">
        <f>MAR1!$B$6+MAR1!$C$6*COS(2*PI()*$C3409/365)+MAR1!$D$6*SIN(2*PI()*$C3409/365)</f>
        <v/>
      </c>
      <c r="M3409" s="7">
        <f>MAR1!$B$7+MAR1!$C$7*COS(2*PI()*$C3409/365)+MAR1!$D$7*SIN(2*PI()*$C3409/365)</f>
        <v/>
      </c>
      <c r="N3409" s="7">
        <f>F3409-K3409</f>
        <v/>
      </c>
      <c r="O3409" s="7">
        <f>G3409-L3409</f>
        <v/>
      </c>
      <c r="P3409" s="7">
        <f>H3409-M3409</f>
        <v/>
      </c>
      <c r="Q3409" s="7">
        <f>IF($I3409=1,(N3409-MAR1!$B$11)/MAR1!$D$11,(N3409-MAR1!$C$11)/MAR1!$E$11)</f>
        <v/>
      </c>
      <c r="R3409" s="7">
        <f>IF($I3409=1,(O3409-MAR1!$B$12)/MAR1!$D$12,(O3409-MAR1!$C$12)/MAR1!$E$12)</f>
        <v/>
      </c>
      <c r="S3409" s="7">
        <f>IF($I3409=1,(P3409-MAR1!$B$13)/MAR1!$D$13,(P3409-MAR1!$C$13)/MAR1!$E$13)</f>
        <v/>
      </c>
    </row>
    <row r="3410">
      <c r="A3410" s="5" t="n">
        <v>3409</v>
      </c>
      <c r="B3410" s="5" t="n">
        <v>10</v>
      </c>
      <c r="C3410" s="5" t="n">
        <v>124</v>
      </c>
      <c r="D3410" s="5" t="n">
        <v>5</v>
      </c>
      <c r="E3410" s="5" t="n">
        <v>3.1</v>
      </c>
      <c r="F3410" s="5" t="n">
        <v>32.8</v>
      </c>
      <c r="G3410" s="5" t="n">
        <v>23</v>
      </c>
      <c r="H3410" s="5" t="n">
        <v>16.88</v>
      </c>
      <c r="I3410" s="6">
        <f>IF(E3410&gt;=Markov!$B$3,1,0)</f>
        <v/>
      </c>
      <c r="J3410" s="6">
        <f>I3409</f>
        <v/>
      </c>
      <c r="K3410" s="7">
        <f>MAR1!$B$5+MAR1!$C$5*COS(2*PI()*$C3410/365)+MAR1!$D$5*SIN(2*PI()*$C3410/365)</f>
        <v/>
      </c>
      <c r="L3410" s="7">
        <f>MAR1!$B$6+MAR1!$C$6*COS(2*PI()*$C3410/365)+MAR1!$D$6*SIN(2*PI()*$C3410/365)</f>
        <v/>
      </c>
      <c r="M3410" s="7">
        <f>MAR1!$B$7+MAR1!$C$7*COS(2*PI()*$C3410/365)+MAR1!$D$7*SIN(2*PI()*$C3410/365)</f>
        <v/>
      </c>
      <c r="N3410" s="7">
        <f>F3410-K3410</f>
        <v/>
      </c>
      <c r="O3410" s="7">
        <f>G3410-L3410</f>
        <v/>
      </c>
      <c r="P3410" s="7">
        <f>H3410-M3410</f>
        <v/>
      </c>
      <c r="Q3410" s="7">
        <f>IF($I3410=1,(N3410-MAR1!$B$11)/MAR1!$D$11,(N3410-MAR1!$C$11)/MAR1!$E$11)</f>
        <v/>
      </c>
      <c r="R3410" s="7">
        <f>IF($I3410=1,(O3410-MAR1!$B$12)/MAR1!$D$12,(O3410-MAR1!$C$12)/MAR1!$E$12)</f>
        <v/>
      </c>
      <c r="S3410" s="7">
        <f>IF($I3410=1,(P3410-MAR1!$B$13)/MAR1!$D$13,(P3410-MAR1!$C$13)/MAR1!$E$13)</f>
        <v/>
      </c>
    </row>
    <row r="3411">
      <c r="A3411" s="5" t="n">
        <v>3410</v>
      </c>
      <c r="B3411" s="5" t="n">
        <v>10</v>
      </c>
      <c r="C3411" s="5" t="n">
        <v>125</v>
      </c>
      <c r="D3411" s="5" t="n">
        <v>5</v>
      </c>
      <c r="E3411" s="5" t="n">
        <v>0</v>
      </c>
      <c r="F3411" s="5" t="n">
        <v>39.9</v>
      </c>
      <c r="G3411" s="5" t="n">
        <v>23.3</v>
      </c>
      <c r="H3411" s="5" t="n">
        <v>28.09</v>
      </c>
      <c r="I3411" s="6">
        <f>IF(E3411&gt;=Markov!$B$3,1,0)</f>
        <v/>
      </c>
      <c r="J3411" s="6">
        <f>I3410</f>
        <v/>
      </c>
      <c r="K3411" s="7">
        <f>MAR1!$B$5+MAR1!$C$5*COS(2*PI()*$C3411/365)+MAR1!$D$5*SIN(2*PI()*$C3411/365)</f>
        <v/>
      </c>
      <c r="L3411" s="7">
        <f>MAR1!$B$6+MAR1!$C$6*COS(2*PI()*$C3411/365)+MAR1!$D$6*SIN(2*PI()*$C3411/365)</f>
        <v/>
      </c>
      <c r="M3411" s="7">
        <f>MAR1!$B$7+MAR1!$C$7*COS(2*PI()*$C3411/365)+MAR1!$D$7*SIN(2*PI()*$C3411/365)</f>
        <v/>
      </c>
      <c r="N3411" s="7">
        <f>F3411-K3411</f>
        <v/>
      </c>
      <c r="O3411" s="7">
        <f>G3411-L3411</f>
        <v/>
      </c>
      <c r="P3411" s="7">
        <f>H3411-M3411</f>
        <v/>
      </c>
      <c r="Q3411" s="7">
        <f>IF($I3411=1,(N3411-MAR1!$B$11)/MAR1!$D$11,(N3411-MAR1!$C$11)/MAR1!$E$11)</f>
        <v/>
      </c>
      <c r="R3411" s="7">
        <f>IF($I3411=1,(O3411-MAR1!$B$12)/MAR1!$D$12,(O3411-MAR1!$C$12)/MAR1!$E$12)</f>
        <v/>
      </c>
      <c r="S3411" s="7">
        <f>IF($I3411=1,(P3411-MAR1!$B$13)/MAR1!$D$13,(P3411-MAR1!$C$13)/MAR1!$E$13)</f>
        <v/>
      </c>
    </row>
    <row r="3412">
      <c r="A3412" s="5" t="n">
        <v>3411</v>
      </c>
      <c r="B3412" s="5" t="n">
        <v>10</v>
      </c>
      <c r="C3412" s="5" t="n">
        <v>126</v>
      </c>
      <c r="D3412" s="5" t="n">
        <v>5</v>
      </c>
      <c r="E3412" s="5" t="n">
        <v>0</v>
      </c>
      <c r="F3412" s="5" t="n">
        <v>41</v>
      </c>
      <c r="G3412" s="5" t="n">
        <v>24</v>
      </c>
      <c r="H3412" s="5" t="n">
        <v>21.83</v>
      </c>
      <c r="I3412" s="6">
        <f>IF(E3412&gt;=Markov!$B$3,1,0)</f>
        <v/>
      </c>
      <c r="J3412" s="6">
        <f>I3411</f>
        <v/>
      </c>
      <c r="K3412" s="7">
        <f>MAR1!$B$5+MAR1!$C$5*COS(2*PI()*$C3412/365)+MAR1!$D$5*SIN(2*PI()*$C3412/365)</f>
        <v/>
      </c>
      <c r="L3412" s="7">
        <f>MAR1!$B$6+MAR1!$C$6*COS(2*PI()*$C3412/365)+MAR1!$D$6*SIN(2*PI()*$C3412/365)</f>
        <v/>
      </c>
      <c r="M3412" s="7">
        <f>MAR1!$B$7+MAR1!$C$7*COS(2*PI()*$C3412/365)+MAR1!$D$7*SIN(2*PI()*$C3412/365)</f>
        <v/>
      </c>
      <c r="N3412" s="7">
        <f>F3412-K3412</f>
        <v/>
      </c>
      <c r="O3412" s="7">
        <f>G3412-L3412</f>
        <v/>
      </c>
      <c r="P3412" s="7">
        <f>H3412-M3412</f>
        <v/>
      </c>
      <c r="Q3412" s="7">
        <f>IF($I3412=1,(N3412-MAR1!$B$11)/MAR1!$D$11,(N3412-MAR1!$C$11)/MAR1!$E$11)</f>
        <v/>
      </c>
      <c r="R3412" s="7">
        <f>IF($I3412=1,(O3412-MAR1!$B$12)/MAR1!$D$12,(O3412-MAR1!$C$12)/MAR1!$E$12)</f>
        <v/>
      </c>
      <c r="S3412" s="7">
        <f>IF($I3412=1,(P3412-MAR1!$B$13)/MAR1!$D$13,(P3412-MAR1!$C$13)/MAR1!$E$13)</f>
        <v/>
      </c>
    </row>
    <row r="3413">
      <c r="A3413" s="5" t="n">
        <v>3412</v>
      </c>
      <c r="B3413" s="5" t="n">
        <v>10</v>
      </c>
      <c r="C3413" s="5" t="n">
        <v>127</v>
      </c>
      <c r="D3413" s="5" t="n">
        <v>5</v>
      </c>
      <c r="E3413" s="5" t="n">
        <v>0</v>
      </c>
      <c r="F3413" s="5" t="n">
        <v>40.1</v>
      </c>
      <c r="G3413" s="5" t="n">
        <v>25.9</v>
      </c>
      <c r="H3413" s="5" t="n">
        <v>22.53</v>
      </c>
      <c r="I3413" s="6">
        <f>IF(E3413&gt;=Markov!$B$3,1,0)</f>
        <v/>
      </c>
      <c r="J3413" s="6">
        <f>I3412</f>
        <v/>
      </c>
      <c r="K3413" s="7">
        <f>MAR1!$B$5+MAR1!$C$5*COS(2*PI()*$C3413/365)+MAR1!$D$5*SIN(2*PI()*$C3413/365)</f>
        <v/>
      </c>
      <c r="L3413" s="7">
        <f>MAR1!$B$6+MAR1!$C$6*COS(2*PI()*$C3413/365)+MAR1!$D$6*SIN(2*PI()*$C3413/365)</f>
        <v/>
      </c>
      <c r="M3413" s="7">
        <f>MAR1!$B$7+MAR1!$C$7*COS(2*PI()*$C3413/365)+MAR1!$D$7*SIN(2*PI()*$C3413/365)</f>
        <v/>
      </c>
      <c r="N3413" s="7">
        <f>F3413-K3413</f>
        <v/>
      </c>
      <c r="O3413" s="7">
        <f>G3413-L3413</f>
        <v/>
      </c>
      <c r="P3413" s="7">
        <f>H3413-M3413</f>
        <v/>
      </c>
      <c r="Q3413" s="7">
        <f>IF($I3413=1,(N3413-MAR1!$B$11)/MAR1!$D$11,(N3413-MAR1!$C$11)/MAR1!$E$11)</f>
        <v/>
      </c>
      <c r="R3413" s="7">
        <f>IF($I3413=1,(O3413-MAR1!$B$12)/MAR1!$D$12,(O3413-MAR1!$C$12)/MAR1!$E$12)</f>
        <v/>
      </c>
      <c r="S3413" s="7">
        <f>IF($I3413=1,(P3413-MAR1!$B$13)/MAR1!$D$13,(P3413-MAR1!$C$13)/MAR1!$E$13)</f>
        <v/>
      </c>
    </row>
    <row r="3414">
      <c r="A3414" s="5" t="n">
        <v>3413</v>
      </c>
      <c r="B3414" s="5" t="n">
        <v>10</v>
      </c>
      <c r="C3414" s="5" t="n">
        <v>128</v>
      </c>
      <c r="D3414" s="5" t="n">
        <v>5</v>
      </c>
      <c r="E3414" s="5" t="n">
        <v>0</v>
      </c>
      <c r="F3414" s="5" t="n">
        <v>40.1</v>
      </c>
      <c r="G3414" s="5" t="n">
        <v>26.5</v>
      </c>
      <c r="H3414" s="5" t="n">
        <v>23.74</v>
      </c>
      <c r="I3414" s="6">
        <f>IF(E3414&gt;=Markov!$B$3,1,0)</f>
        <v/>
      </c>
      <c r="J3414" s="6">
        <f>I3413</f>
        <v/>
      </c>
      <c r="K3414" s="7">
        <f>MAR1!$B$5+MAR1!$C$5*COS(2*PI()*$C3414/365)+MAR1!$D$5*SIN(2*PI()*$C3414/365)</f>
        <v/>
      </c>
      <c r="L3414" s="7">
        <f>MAR1!$B$6+MAR1!$C$6*COS(2*PI()*$C3414/365)+MAR1!$D$6*SIN(2*PI()*$C3414/365)</f>
        <v/>
      </c>
      <c r="M3414" s="7">
        <f>MAR1!$B$7+MAR1!$C$7*COS(2*PI()*$C3414/365)+MAR1!$D$7*SIN(2*PI()*$C3414/365)</f>
        <v/>
      </c>
      <c r="N3414" s="7">
        <f>F3414-K3414</f>
        <v/>
      </c>
      <c r="O3414" s="7">
        <f>G3414-L3414</f>
        <v/>
      </c>
      <c r="P3414" s="7">
        <f>H3414-M3414</f>
        <v/>
      </c>
      <c r="Q3414" s="7">
        <f>IF($I3414=1,(N3414-MAR1!$B$11)/MAR1!$D$11,(N3414-MAR1!$C$11)/MAR1!$E$11)</f>
        <v/>
      </c>
      <c r="R3414" s="7">
        <f>IF($I3414=1,(O3414-MAR1!$B$12)/MAR1!$D$12,(O3414-MAR1!$C$12)/MAR1!$E$12)</f>
        <v/>
      </c>
      <c r="S3414" s="7">
        <f>IF($I3414=1,(P3414-MAR1!$B$13)/MAR1!$D$13,(P3414-MAR1!$C$13)/MAR1!$E$13)</f>
        <v/>
      </c>
    </row>
    <row r="3415">
      <c r="A3415" s="5" t="n">
        <v>3414</v>
      </c>
      <c r="B3415" s="5" t="n">
        <v>10</v>
      </c>
      <c r="C3415" s="5" t="n">
        <v>129</v>
      </c>
      <c r="D3415" s="5" t="n">
        <v>5</v>
      </c>
      <c r="E3415" s="5" t="n">
        <v>0</v>
      </c>
      <c r="F3415" s="5" t="n">
        <v>37.4</v>
      </c>
      <c r="G3415" s="5" t="n">
        <v>25.9</v>
      </c>
      <c r="H3415" s="5" t="n">
        <v>21.17</v>
      </c>
      <c r="I3415" s="6">
        <f>IF(E3415&gt;=Markov!$B$3,1,0)</f>
        <v/>
      </c>
      <c r="J3415" s="6">
        <f>I3414</f>
        <v/>
      </c>
      <c r="K3415" s="7">
        <f>MAR1!$B$5+MAR1!$C$5*COS(2*PI()*$C3415/365)+MAR1!$D$5*SIN(2*PI()*$C3415/365)</f>
        <v/>
      </c>
      <c r="L3415" s="7">
        <f>MAR1!$B$6+MAR1!$C$6*COS(2*PI()*$C3415/365)+MAR1!$D$6*SIN(2*PI()*$C3415/365)</f>
        <v/>
      </c>
      <c r="M3415" s="7">
        <f>MAR1!$B$7+MAR1!$C$7*COS(2*PI()*$C3415/365)+MAR1!$D$7*SIN(2*PI()*$C3415/365)</f>
        <v/>
      </c>
      <c r="N3415" s="7">
        <f>F3415-K3415</f>
        <v/>
      </c>
      <c r="O3415" s="7">
        <f>G3415-L3415</f>
        <v/>
      </c>
      <c r="P3415" s="7">
        <f>H3415-M3415</f>
        <v/>
      </c>
      <c r="Q3415" s="7">
        <f>IF($I3415=1,(N3415-MAR1!$B$11)/MAR1!$D$11,(N3415-MAR1!$C$11)/MAR1!$E$11)</f>
        <v/>
      </c>
      <c r="R3415" s="7">
        <f>IF($I3415=1,(O3415-MAR1!$B$12)/MAR1!$D$12,(O3415-MAR1!$C$12)/MAR1!$E$12)</f>
        <v/>
      </c>
      <c r="S3415" s="7">
        <f>IF($I3415=1,(P3415-MAR1!$B$13)/MAR1!$D$13,(P3415-MAR1!$C$13)/MAR1!$E$13)</f>
        <v/>
      </c>
    </row>
    <row r="3416">
      <c r="A3416" s="5" t="n">
        <v>3415</v>
      </c>
      <c r="B3416" s="5" t="n">
        <v>10</v>
      </c>
      <c r="C3416" s="5" t="n">
        <v>130</v>
      </c>
      <c r="D3416" s="5" t="n">
        <v>5</v>
      </c>
      <c r="E3416" s="5" t="n">
        <v>0</v>
      </c>
      <c r="F3416" s="5" t="n">
        <v>38.1</v>
      </c>
      <c r="G3416" s="5" t="n">
        <v>23.6</v>
      </c>
      <c r="H3416" s="5" t="n">
        <v>24.66</v>
      </c>
      <c r="I3416" s="6">
        <f>IF(E3416&gt;=Markov!$B$3,1,0)</f>
        <v/>
      </c>
      <c r="J3416" s="6">
        <f>I3415</f>
        <v/>
      </c>
      <c r="K3416" s="7">
        <f>MAR1!$B$5+MAR1!$C$5*COS(2*PI()*$C3416/365)+MAR1!$D$5*SIN(2*PI()*$C3416/365)</f>
        <v/>
      </c>
      <c r="L3416" s="7">
        <f>MAR1!$B$6+MAR1!$C$6*COS(2*PI()*$C3416/365)+MAR1!$D$6*SIN(2*PI()*$C3416/365)</f>
        <v/>
      </c>
      <c r="M3416" s="7">
        <f>MAR1!$B$7+MAR1!$C$7*COS(2*PI()*$C3416/365)+MAR1!$D$7*SIN(2*PI()*$C3416/365)</f>
        <v/>
      </c>
      <c r="N3416" s="7">
        <f>F3416-K3416</f>
        <v/>
      </c>
      <c r="O3416" s="7">
        <f>G3416-L3416</f>
        <v/>
      </c>
      <c r="P3416" s="7">
        <f>H3416-M3416</f>
        <v/>
      </c>
      <c r="Q3416" s="7">
        <f>IF($I3416=1,(N3416-MAR1!$B$11)/MAR1!$D$11,(N3416-MAR1!$C$11)/MAR1!$E$11)</f>
        <v/>
      </c>
      <c r="R3416" s="7">
        <f>IF($I3416=1,(O3416-MAR1!$B$12)/MAR1!$D$12,(O3416-MAR1!$C$12)/MAR1!$E$12)</f>
        <v/>
      </c>
      <c r="S3416" s="7">
        <f>IF($I3416=1,(P3416-MAR1!$B$13)/MAR1!$D$13,(P3416-MAR1!$C$13)/MAR1!$E$13)</f>
        <v/>
      </c>
    </row>
    <row r="3417">
      <c r="A3417" s="5" t="n">
        <v>3416</v>
      </c>
      <c r="B3417" s="5" t="n">
        <v>10</v>
      </c>
      <c r="C3417" s="5" t="n">
        <v>131</v>
      </c>
      <c r="D3417" s="5" t="n">
        <v>5</v>
      </c>
      <c r="E3417" s="5" t="n">
        <v>17.1</v>
      </c>
      <c r="F3417" s="5" t="n">
        <v>33.4</v>
      </c>
      <c r="G3417" s="5" t="n">
        <v>22.7</v>
      </c>
      <c r="H3417" s="5" t="n">
        <v>17.83</v>
      </c>
      <c r="I3417" s="6">
        <f>IF(E3417&gt;=Markov!$B$3,1,0)</f>
        <v/>
      </c>
      <c r="J3417" s="6">
        <f>I3416</f>
        <v/>
      </c>
      <c r="K3417" s="7">
        <f>MAR1!$B$5+MAR1!$C$5*COS(2*PI()*$C3417/365)+MAR1!$D$5*SIN(2*PI()*$C3417/365)</f>
        <v/>
      </c>
      <c r="L3417" s="7">
        <f>MAR1!$B$6+MAR1!$C$6*COS(2*PI()*$C3417/365)+MAR1!$D$6*SIN(2*PI()*$C3417/365)</f>
        <v/>
      </c>
      <c r="M3417" s="7">
        <f>MAR1!$B$7+MAR1!$C$7*COS(2*PI()*$C3417/365)+MAR1!$D$7*SIN(2*PI()*$C3417/365)</f>
        <v/>
      </c>
      <c r="N3417" s="7">
        <f>F3417-K3417</f>
        <v/>
      </c>
      <c r="O3417" s="7">
        <f>G3417-L3417</f>
        <v/>
      </c>
      <c r="P3417" s="7">
        <f>H3417-M3417</f>
        <v/>
      </c>
      <c r="Q3417" s="7">
        <f>IF($I3417=1,(N3417-MAR1!$B$11)/MAR1!$D$11,(N3417-MAR1!$C$11)/MAR1!$E$11)</f>
        <v/>
      </c>
      <c r="R3417" s="7">
        <f>IF($I3417=1,(O3417-MAR1!$B$12)/MAR1!$D$12,(O3417-MAR1!$C$12)/MAR1!$E$12)</f>
        <v/>
      </c>
      <c r="S3417" s="7">
        <f>IF($I3417=1,(P3417-MAR1!$B$13)/MAR1!$D$13,(P3417-MAR1!$C$13)/MAR1!$E$13)</f>
        <v/>
      </c>
    </row>
    <row r="3418">
      <c r="A3418" s="5" t="n">
        <v>3417</v>
      </c>
      <c r="B3418" s="5" t="n">
        <v>10</v>
      </c>
      <c r="C3418" s="5" t="n">
        <v>132</v>
      </c>
      <c r="D3418" s="5" t="n">
        <v>5</v>
      </c>
      <c r="E3418" s="5" t="n">
        <v>18.3</v>
      </c>
      <c r="F3418" s="5" t="n">
        <v>35.8</v>
      </c>
      <c r="G3418" s="5" t="n">
        <v>24.6</v>
      </c>
      <c r="H3418" s="5" t="n">
        <v>16.29</v>
      </c>
      <c r="I3418" s="6">
        <f>IF(E3418&gt;=Markov!$B$3,1,0)</f>
        <v/>
      </c>
      <c r="J3418" s="6">
        <f>I3417</f>
        <v/>
      </c>
      <c r="K3418" s="7">
        <f>MAR1!$B$5+MAR1!$C$5*COS(2*PI()*$C3418/365)+MAR1!$D$5*SIN(2*PI()*$C3418/365)</f>
        <v/>
      </c>
      <c r="L3418" s="7">
        <f>MAR1!$B$6+MAR1!$C$6*COS(2*PI()*$C3418/365)+MAR1!$D$6*SIN(2*PI()*$C3418/365)</f>
        <v/>
      </c>
      <c r="M3418" s="7">
        <f>MAR1!$B$7+MAR1!$C$7*COS(2*PI()*$C3418/365)+MAR1!$D$7*SIN(2*PI()*$C3418/365)</f>
        <v/>
      </c>
      <c r="N3418" s="7">
        <f>F3418-K3418</f>
        <v/>
      </c>
      <c r="O3418" s="7">
        <f>G3418-L3418</f>
        <v/>
      </c>
      <c r="P3418" s="7">
        <f>H3418-M3418</f>
        <v/>
      </c>
      <c r="Q3418" s="7">
        <f>IF($I3418=1,(N3418-MAR1!$B$11)/MAR1!$D$11,(N3418-MAR1!$C$11)/MAR1!$E$11)</f>
        <v/>
      </c>
      <c r="R3418" s="7">
        <f>IF($I3418=1,(O3418-MAR1!$B$12)/MAR1!$D$12,(O3418-MAR1!$C$12)/MAR1!$E$12)</f>
        <v/>
      </c>
      <c r="S3418" s="7">
        <f>IF($I3418=1,(P3418-MAR1!$B$13)/MAR1!$D$13,(P3418-MAR1!$C$13)/MAR1!$E$13)</f>
        <v/>
      </c>
    </row>
    <row r="3419">
      <c r="A3419" s="5" t="n">
        <v>3418</v>
      </c>
      <c r="B3419" s="5" t="n">
        <v>10</v>
      </c>
      <c r="C3419" s="5" t="n">
        <v>133</v>
      </c>
      <c r="D3419" s="5" t="n">
        <v>5</v>
      </c>
      <c r="E3419" s="5" t="n">
        <v>0</v>
      </c>
      <c r="F3419" s="5" t="n">
        <v>38.5</v>
      </c>
      <c r="G3419" s="5" t="n">
        <v>26.1</v>
      </c>
      <c r="H3419" s="5" t="n">
        <v>21</v>
      </c>
      <c r="I3419" s="6">
        <f>IF(E3419&gt;=Markov!$B$3,1,0)</f>
        <v/>
      </c>
      <c r="J3419" s="6">
        <f>I3418</f>
        <v/>
      </c>
      <c r="K3419" s="7">
        <f>MAR1!$B$5+MAR1!$C$5*COS(2*PI()*$C3419/365)+MAR1!$D$5*SIN(2*PI()*$C3419/365)</f>
        <v/>
      </c>
      <c r="L3419" s="7">
        <f>MAR1!$B$6+MAR1!$C$6*COS(2*PI()*$C3419/365)+MAR1!$D$6*SIN(2*PI()*$C3419/365)</f>
        <v/>
      </c>
      <c r="M3419" s="7">
        <f>MAR1!$B$7+MAR1!$C$7*COS(2*PI()*$C3419/365)+MAR1!$D$7*SIN(2*PI()*$C3419/365)</f>
        <v/>
      </c>
      <c r="N3419" s="7">
        <f>F3419-K3419</f>
        <v/>
      </c>
      <c r="O3419" s="7">
        <f>G3419-L3419</f>
        <v/>
      </c>
      <c r="P3419" s="7">
        <f>H3419-M3419</f>
        <v/>
      </c>
      <c r="Q3419" s="7">
        <f>IF($I3419=1,(N3419-MAR1!$B$11)/MAR1!$D$11,(N3419-MAR1!$C$11)/MAR1!$E$11)</f>
        <v/>
      </c>
      <c r="R3419" s="7">
        <f>IF($I3419=1,(O3419-MAR1!$B$12)/MAR1!$D$12,(O3419-MAR1!$C$12)/MAR1!$E$12)</f>
        <v/>
      </c>
      <c r="S3419" s="7">
        <f>IF($I3419=1,(P3419-MAR1!$B$13)/MAR1!$D$13,(P3419-MAR1!$C$13)/MAR1!$E$13)</f>
        <v/>
      </c>
    </row>
    <row r="3420">
      <c r="A3420" s="5" t="n">
        <v>3419</v>
      </c>
      <c r="B3420" s="5" t="n">
        <v>10</v>
      </c>
      <c r="C3420" s="5" t="n">
        <v>134</v>
      </c>
      <c r="D3420" s="5" t="n">
        <v>5</v>
      </c>
      <c r="E3420" s="5" t="n">
        <v>12.4</v>
      </c>
      <c r="F3420" s="5" t="n">
        <v>34.4</v>
      </c>
      <c r="G3420" s="5" t="n">
        <v>25.6</v>
      </c>
      <c r="H3420" s="5" t="n">
        <v>13.4</v>
      </c>
      <c r="I3420" s="6">
        <f>IF(E3420&gt;=Markov!$B$3,1,0)</f>
        <v/>
      </c>
      <c r="J3420" s="6">
        <f>I3419</f>
        <v/>
      </c>
      <c r="K3420" s="7">
        <f>MAR1!$B$5+MAR1!$C$5*COS(2*PI()*$C3420/365)+MAR1!$D$5*SIN(2*PI()*$C3420/365)</f>
        <v/>
      </c>
      <c r="L3420" s="7">
        <f>MAR1!$B$6+MAR1!$C$6*COS(2*PI()*$C3420/365)+MAR1!$D$6*SIN(2*PI()*$C3420/365)</f>
        <v/>
      </c>
      <c r="M3420" s="7">
        <f>MAR1!$B$7+MAR1!$C$7*COS(2*PI()*$C3420/365)+MAR1!$D$7*SIN(2*PI()*$C3420/365)</f>
        <v/>
      </c>
      <c r="N3420" s="7">
        <f>F3420-K3420</f>
        <v/>
      </c>
      <c r="O3420" s="7">
        <f>G3420-L3420</f>
        <v/>
      </c>
      <c r="P3420" s="7">
        <f>H3420-M3420</f>
        <v/>
      </c>
      <c r="Q3420" s="7">
        <f>IF($I3420=1,(N3420-MAR1!$B$11)/MAR1!$D$11,(N3420-MAR1!$C$11)/MAR1!$E$11)</f>
        <v/>
      </c>
      <c r="R3420" s="7">
        <f>IF($I3420=1,(O3420-MAR1!$B$12)/MAR1!$D$12,(O3420-MAR1!$C$12)/MAR1!$E$12)</f>
        <v/>
      </c>
      <c r="S3420" s="7">
        <f>IF($I3420=1,(P3420-MAR1!$B$13)/MAR1!$D$13,(P3420-MAR1!$C$13)/MAR1!$E$13)</f>
        <v/>
      </c>
    </row>
    <row r="3421">
      <c r="A3421" s="5" t="n">
        <v>3420</v>
      </c>
      <c r="B3421" s="5" t="n">
        <v>10</v>
      </c>
      <c r="C3421" s="5" t="n">
        <v>135</v>
      </c>
      <c r="D3421" s="5" t="n">
        <v>5</v>
      </c>
      <c r="E3421" s="5" t="n">
        <v>21</v>
      </c>
      <c r="F3421" s="5" t="n">
        <v>34.6</v>
      </c>
      <c r="G3421" s="5" t="n">
        <v>24.4</v>
      </c>
      <c r="H3421" s="5" t="n">
        <v>17.81</v>
      </c>
      <c r="I3421" s="6">
        <f>IF(E3421&gt;=Markov!$B$3,1,0)</f>
        <v/>
      </c>
      <c r="J3421" s="6">
        <f>I3420</f>
        <v/>
      </c>
      <c r="K3421" s="7">
        <f>MAR1!$B$5+MAR1!$C$5*COS(2*PI()*$C3421/365)+MAR1!$D$5*SIN(2*PI()*$C3421/365)</f>
        <v/>
      </c>
      <c r="L3421" s="7">
        <f>MAR1!$B$6+MAR1!$C$6*COS(2*PI()*$C3421/365)+MAR1!$D$6*SIN(2*PI()*$C3421/365)</f>
        <v/>
      </c>
      <c r="M3421" s="7">
        <f>MAR1!$B$7+MAR1!$C$7*COS(2*PI()*$C3421/365)+MAR1!$D$7*SIN(2*PI()*$C3421/365)</f>
        <v/>
      </c>
      <c r="N3421" s="7">
        <f>F3421-K3421</f>
        <v/>
      </c>
      <c r="O3421" s="7">
        <f>G3421-L3421</f>
        <v/>
      </c>
      <c r="P3421" s="7">
        <f>H3421-M3421</f>
        <v/>
      </c>
      <c r="Q3421" s="7">
        <f>IF($I3421=1,(N3421-MAR1!$B$11)/MAR1!$D$11,(N3421-MAR1!$C$11)/MAR1!$E$11)</f>
        <v/>
      </c>
      <c r="R3421" s="7">
        <f>IF($I3421=1,(O3421-MAR1!$B$12)/MAR1!$D$12,(O3421-MAR1!$C$12)/MAR1!$E$12)</f>
        <v/>
      </c>
      <c r="S3421" s="7">
        <f>IF($I3421=1,(P3421-MAR1!$B$13)/MAR1!$D$13,(P3421-MAR1!$C$13)/MAR1!$E$13)</f>
        <v/>
      </c>
    </row>
    <row r="3422">
      <c r="A3422" s="5" t="n">
        <v>3421</v>
      </c>
      <c r="B3422" s="5" t="n">
        <v>10</v>
      </c>
      <c r="C3422" s="5" t="n">
        <v>136</v>
      </c>
      <c r="D3422" s="5" t="n">
        <v>5</v>
      </c>
      <c r="E3422" s="5" t="n">
        <v>31.5</v>
      </c>
      <c r="F3422" s="5" t="n">
        <v>34.9</v>
      </c>
      <c r="G3422" s="5" t="n">
        <v>26.8</v>
      </c>
      <c r="H3422" s="5" t="n">
        <v>16.57</v>
      </c>
      <c r="I3422" s="6">
        <f>IF(E3422&gt;=Markov!$B$3,1,0)</f>
        <v/>
      </c>
      <c r="J3422" s="6">
        <f>I3421</f>
        <v/>
      </c>
      <c r="K3422" s="7">
        <f>MAR1!$B$5+MAR1!$C$5*COS(2*PI()*$C3422/365)+MAR1!$D$5*SIN(2*PI()*$C3422/365)</f>
        <v/>
      </c>
      <c r="L3422" s="7">
        <f>MAR1!$B$6+MAR1!$C$6*COS(2*PI()*$C3422/365)+MAR1!$D$6*SIN(2*PI()*$C3422/365)</f>
        <v/>
      </c>
      <c r="M3422" s="7">
        <f>MAR1!$B$7+MAR1!$C$7*COS(2*PI()*$C3422/365)+MAR1!$D$7*SIN(2*PI()*$C3422/365)</f>
        <v/>
      </c>
      <c r="N3422" s="7">
        <f>F3422-K3422</f>
        <v/>
      </c>
      <c r="O3422" s="7">
        <f>G3422-L3422</f>
        <v/>
      </c>
      <c r="P3422" s="7">
        <f>H3422-M3422</f>
        <v/>
      </c>
      <c r="Q3422" s="7">
        <f>IF($I3422=1,(N3422-MAR1!$B$11)/MAR1!$D$11,(N3422-MAR1!$C$11)/MAR1!$E$11)</f>
        <v/>
      </c>
      <c r="R3422" s="7">
        <f>IF($I3422=1,(O3422-MAR1!$B$12)/MAR1!$D$12,(O3422-MAR1!$C$12)/MAR1!$E$12)</f>
        <v/>
      </c>
      <c r="S3422" s="7">
        <f>IF($I3422=1,(P3422-MAR1!$B$13)/MAR1!$D$13,(P3422-MAR1!$C$13)/MAR1!$E$13)</f>
        <v/>
      </c>
    </row>
    <row r="3423">
      <c r="A3423" s="5" t="n">
        <v>3422</v>
      </c>
      <c r="B3423" s="5" t="n">
        <v>10</v>
      </c>
      <c r="C3423" s="5" t="n">
        <v>137</v>
      </c>
      <c r="D3423" s="5" t="n">
        <v>5</v>
      </c>
      <c r="E3423" s="5" t="n">
        <v>0</v>
      </c>
      <c r="F3423" s="5" t="n">
        <v>39.2</v>
      </c>
      <c r="G3423" s="5" t="n">
        <v>27.8</v>
      </c>
      <c r="H3423" s="5" t="n">
        <v>21.03</v>
      </c>
      <c r="I3423" s="6">
        <f>IF(E3423&gt;=Markov!$B$3,1,0)</f>
        <v/>
      </c>
      <c r="J3423" s="6">
        <f>I3422</f>
        <v/>
      </c>
      <c r="K3423" s="7">
        <f>MAR1!$B$5+MAR1!$C$5*COS(2*PI()*$C3423/365)+MAR1!$D$5*SIN(2*PI()*$C3423/365)</f>
        <v/>
      </c>
      <c r="L3423" s="7">
        <f>MAR1!$B$6+MAR1!$C$6*COS(2*PI()*$C3423/365)+MAR1!$D$6*SIN(2*PI()*$C3423/365)</f>
        <v/>
      </c>
      <c r="M3423" s="7">
        <f>MAR1!$B$7+MAR1!$C$7*COS(2*PI()*$C3423/365)+MAR1!$D$7*SIN(2*PI()*$C3423/365)</f>
        <v/>
      </c>
      <c r="N3423" s="7">
        <f>F3423-K3423</f>
        <v/>
      </c>
      <c r="O3423" s="7">
        <f>G3423-L3423</f>
        <v/>
      </c>
      <c r="P3423" s="7">
        <f>H3423-M3423</f>
        <v/>
      </c>
      <c r="Q3423" s="7">
        <f>IF($I3423=1,(N3423-MAR1!$B$11)/MAR1!$D$11,(N3423-MAR1!$C$11)/MAR1!$E$11)</f>
        <v/>
      </c>
      <c r="R3423" s="7">
        <f>IF($I3423=1,(O3423-MAR1!$B$12)/MAR1!$D$12,(O3423-MAR1!$C$12)/MAR1!$E$12)</f>
        <v/>
      </c>
      <c r="S3423" s="7">
        <f>IF($I3423=1,(P3423-MAR1!$B$13)/MAR1!$D$13,(P3423-MAR1!$C$13)/MAR1!$E$13)</f>
        <v/>
      </c>
    </row>
    <row r="3424">
      <c r="A3424" s="5" t="n">
        <v>3423</v>
      </c>
      <c r="B3424" s="5" t="n">
        <v>10</v>
      </c>
      <c r="C3424" s="5" t="n">
        <v>138</v>
      </c>
      <c r="D3424" s="5" t="n">
        <v>5</v>
      </c>
      <c r="E3424" s="5" t="n">
        <v>0</v>
      </c>
      <c r="F3424" s="5" t="n">
        <v>41.3</v>
      </c>
      <c r="G3424" s="5" t="n">
        <v>27.7</v>
      </c>
      <c r="H3424" s="5" t="n">
        <v>27.39</v>
      </c>
      <c r="I3424" s="6">
        <f>IF(E3424&gt;=Markov!$B$3,1,0)</f>
        <v/>
      </c>
      <c r="J3424" s="6">
        <f>I3423</f>
        <v/>
      </c>
      <c r="K3424" s="7">
        <f>MAR1!$B$5+MAR1!$C$5*COS(2*PI()*$C3424/365)+MAR1!$D$5*SIN(2*PI()*$C3424/365)</f>
        <v/>
      </c>
      <c r="L3424" s="7">
        <f>MAR1!$B$6+MAR1!$C$6*COS(2*PI()*$C3424/365)+MAR1!$D$6*SIN(2*PI()*$C3424/365)</f>
        <v/>
      </c>
      <c r="M3424" s="7">
        <f>MAR1!$B$7+MAR1!$C$7*COS(2*PI()*$C3424/365)+MAR1!$D$7*SIN(2*PI()*$C3424/365)</f>
        <v/>
      </c>
      <c r="N3424" s="7">
        <f>F3424-K3424</f>
        <v/>
      </c>
      <c r="O3424" s="7">
        <f>G3424-L3424</f>
        <v/>
      </c>
      <c r="P3424" s="7">
        <f>H3424-M3424</f>
        <v/>
      </c>
      <c r="Q3424" s="7">
        <f>IF($I3424=1,(N3424-MAR1!$B$11)/MAR1!$D$11,(N3424-MAR1!$C$11)/MAR1!$E$11)</f>
        <v/>
      </c>
      <c r="R3424" s="7">
        <f>IF($I3424=1,(O3424-MAR1!$B$12)/MAR1!$D$12,(O3424-MAR1!$C$12)/MAR1!$E$12)</f>
        <v/>
      </c>
      <c r="S3424" s="7">
        <f>IF($I3424=1,(P3424-MAR1!$B$13)/MAR1!$D$13,(P3424-MAR1!$C$13)/MAR1!$E$13)</f>
        <v/>
      </c>
    </row>
    <row r="3425">
      <c r="A3425" s="5" t="n">
        <v>3424</v>
      </c>
      <c r="B3425" s="5" t="n">
        <v>10</v>
      </c>
      <c r="C3425" s="5" t="n">
        <v>139</v>
      </c>
      <c r="D3425" s="5" t="n">
        <v>5</v>
      </c>
      <c r="E3425" s="5" t="n">
        <v>0</v>
      </c>
      <c r="F3425" s="5" t="n">
        <v>40.8</v>
      </c>
      <c r="G3425" s="5" t="n">
        <v>27.5</v>
      </c>
      <c r="H3425" s="5" t="n">
        <v>30.03</v>
      </c>
      <c r="I3425" s="6">
        <f>IF(E3425&gt;=Markov!$B$3,1,0)</f>
        <v/>
      </c>
      <c r="J3425" s="6">
        <f>I3424</f>
        <v/>
      </c>
      <c r="K3425" s="7">
        <f>MAR1!$B$5+MAR1!$C$5*COS(2*PI()*$C3425/365)+MAR1!$D$5*SIN(2*PI()*$C3425/365)</f>
        <v/>
      </c>
      <c r="L3425" s="7">
        <f>MAR1!$B$6+MAR1!$C$6*COS(2*PI()*$C3425/365)+MAR1!$D$6*SIN(2*PI()*$C3425/365)</f>
        <v/>
      </c>
      <c r="M3425" s="7">
        <f>MAR1!$B$7+MAR1!$C$7*COS(2*PI()*$C3425/365)+MAR1!$D$7*SIN(2*PI()*$C3425/365)</f>
        <v/>
      </c>
      <c r="N3425" s="7">
        <f>F3425-K3425</f>
        <v/>
      </c>
      <c r="O3425" s="7">
        <f>G3425-L3425</f>
        <v/>
      </c>
      <c r="P3425" s="7">
        <f>H3425-M3425</f>
        <v/>
      </c>
      <c r="Q3425" s="7">
        <f>IF($I3425=1,(N3425-MAR1!$B$11)/MAR1!$D$11,(N3425-MAR1!$C$11)/MAR1!$E$11)</f>
        <v/>
      </c>
      <c r="R3425" s="7">
        <f>IF($I3425=1,(O3425-MAR1!$B$12)/MAR1!$D$12,(O3425-MAR1!$C$12)/MAR1!$E$12)</f>
        <v/>
      </c>
      <c r="S3425" s="7">
        <f>IF($I3425=1,(P3425-MAR1!$B$13)/MAR1!$D$13,(P3425-MAR1!$C$13)/MAR1!$E$13)</f>
        <v/>
      </c>
    </row>
    <row r="3426">
      <c r="A3426" s="5" t="n">
        <v>3425</v>
      </c>
      <c r="B3426" s="5" t="n">
        <v>10</v>
      </c>
      <c r="C3426" s="5" t="n">
        <v>140</v>
      </c>
      <c r="D3426" s="5" t="n">
        <v>5</v>
      </c>
      <c r="E3426" s="5" t="n">
        <v>0</v>
      </c>
      <c r="F3426" s="5" t="n">
        <v>41</v>
      </c>
      <c r="G3426" s="5" t="n">
        <v>27.4</v>
      </c>
      <c r="H3426" s="5" t="n">
        <v>25.31</v>
      </c>
      <c r="I3426" s="6">
        <f>IF(E3426&gt;=Markov!$B$3,1,0)</f>
        <v/>
      </c>
      <c r="J3426" s="6">
        <f>I3425</f>
        <v/>
      </c>
      <c r="K3426" s="7">
        <f>MAR1!$B$5+MAR1!$C$5*COS(2*PI()*$C3426/365)+MAR1!$D$5*SIN(2*PI()*$C3426/365)</f>
        <v/>
      </c>
      <c r="L3426" s="7">
        <f>MAR1!$B$6+MAR1!$C$6*COS(2*PI()*$C3426/365)+MAR1!$D$6*SIN(2*PI()*$C3426/365)</f>
        <v/>
      </c>
      <c r="M3426" s="7">
        <f>MAR1!$B$7+MAR1!$C$7*COS(2*PI()*$C3426/365)+MAR1!$D$7*SIN(2*PI()*$C3426/365)</f>
        <v/>
      </c>
      <c r="N3426" s="7">
        <f>F3426-K3426</f>
        <v/>
      </c>
      <c r="O3426" s="7">
        <f>G3426-L3426</f>
        <v/>
      </c>
      <c r="P3426" s="7">
        <f>H3426-M3426</f>
        <v/>
      </c>
      <c r="Q3426" s="7">
        <f>IF($I3426=1,(N3426-MAR1!$B$11)/MAR1!$D$11,(N3426-MAR1!$C$11)/MAR1!$E$11)</f>
        <v/>
      </c>
      <c r="R3426" s="7">
        <f>IF($I3426=1,(O3426-MAR1!$B$12)/MAR1!$D$12,(O3426-MAR1!$C$12)/MAR1!$E$12)</f>
        <v/>
      </c>
      <c r="S3426" s="7">
        <f>IF($I3426=1,(P3426-MAR1!$B$13)/MAR1!$D$13,(P3426-MAR1!$C$13)/MAR1!$E$13)</f>
        <v/>
      </c>
    </row>
    <row r="3427">
      <c r="A3427" s="5" t="n">
        <v>3426</v>
      </c>
      <c r="B3427" s="5" t="n">
        <v>10</v>
      </c>
      <c r="C3427" s="5" t="n">
        <v>141</v>
      </c>
      <c r="D3427" s="5" t="n">
        <v>5</v>
      </c>
      <c r="E3427" s="5" t="n">
        <v>0</v>
      </c>
      <c r="F3427" s="5" t="n">
        <v>39.3</v>
      </c>
      <c r="G3427" s="5" t="n">
        <v>26.5</v>
      </c>
      <c r="H3427" s="5" t="n">
        <v>20.03</v>
      </c>
      <c r="I3427" s="6">
        <f>IF(E3427&gt;=Markov!$B$3,1,0)</f>
        <v/>
      </c>
      <c r="J3427" s="6">
        <f>I3426</f>
        <v/>
      </c>
      <c r="K3427" s="7">
        <f>MAR1!$B$5+MAR1!$C$5*COS(2*PI()*$C3427/365)+MAR1!$D$5*SIN(2*PI()*$C3427/365)</f>
        <v/>
      </c>
      <c r="L3427" s="7">
        <f>MAR1!$B$6+MAR1!$C$6*COS(2*PI()*$C3427/365)+MAR1!$D$6*SIN(2*PI()*$C3427/365)</f>
        <v/>
      </c>
      <c r="M3427" s="7">
        <f>MAR1!$B$7+MAR1!$C$7*COS(2*PI()*$C3427/365)+MAR1!$D$7*SIN(2*PI()*$C3427/365)</f>
        <v/>
      </c>
      <c r="N3427" s="7">
        <f>F3427-K3427</f>
        <v/>
      </c>
      <c r="O3427" s="7">
        <f>G3427-L3427</f>
        <v/>
      </c>
      <c r="P3427" s="7">
        <f>H3427-M3427</f>
        <v/>
      </c>
      <c r="Q3427" s="7">
        <f>IF($I3427=1,(N3427-MAR1!$B$11)/MAR1!$D$11,(N3427-MAR1!$C$11)/MAR1!$E$11)</f>
        <v/>
      </c>
      <c r="R3427" s="7">
        <f>IF($I3427=1,(O3427-MAR1!$B$12)/MAR1!$D$12,(O3427-MAR1!$C$12)/MAR1!$E$12)</f>
        <v/>
      </c>
      <c r="S3427" s="7">
        <f>IF($I3427=1,(P3427-MAR1!$B$13)/MAR1!$D$13,(P3427-MAR1!$C$13)/MAR1!$E$13)</f>
        <v/>
      </c>
    </row>
    <row r="3428">
      <c r="A3428" s="5" t="n">
        <v>3427</v>
      </c>
      <c r="B3428" s="5" t="n">
        <v>10</v>
      </c>
      <c r="C3428" s="5" t="n">
        <v>142</v>
      </c>
      <c r="D3428" s="5" t="n">
        <v>5</v>
      </c>
      <c r="E3428" s="5" t="n">
        <v>0</v>
      </c>
      <c r="F3428" s="5" t="n">
        <v>42.7</v>
      </c>
      <c r="G3428" s="5" t="n">
        <v>28.7</v>
      </c>
      <c r="H3428" s="5" t="n">
        <v>22.05</v>
      </c>
      <c r="I3428" s="6">
        <f>IF(E3428&gt;=Markov!$B$3,1,0)</f>
        <v/>
      </c>
      <c r="J3428" s="6">
        <f>I3427</f>
        <v/>
      </c>
      <c r="K3428" s="7">
        <f>MAR1!$B$5+MAR1!$C$5*COS(2*PI()*$C3428/365)+MAR1!$D$5*SIN(2*PI()*$C3428/365)</f>
        <v/>
      </c>
      <c r="L3428" s="7">
        <f>MAR1!$B$6+MAR1!$C$6*COS(2*PI()*$C3428/365)+MAR1!$D$6*SIN(2*PI()*$C3428/365)</f>
        <v/>
      </c>
      <c r="M3428" s="7">
        <f>MAR1!$B$7+MAR1!$C$7*COS(2*PI()*$C3428/365)+MAR1!$D$7*SIN(2*PI()*$C3428/365)</f>
        <v/>
      </c>
      <c r="N3428" s="7">
        <f>F3428-K3428</f>
        <v/>
      </c>
      <c r="O3428" s="7">
        <f>G3428-L3428</f>
        <v/>
      </c>
      <c r="P3428" s="7">
        <f>H3428-M3428</f>
        <v/>
      </c>
      <c r="Q3428" s="7">
        <f>IF($I3428=1,(N3428-MAR1!$B$11)/MAR1!$D$11,(N3428-MAR1!$C$11)/MAR1!$E$11)</f>
        <v/>
      </c>
      <c r="R3428" s="7">
        <f>IF($I3428=1,(O3428-MAR1!$B$12)/MAR1!$D$12,(O3428-MAR1!$C$12)/MAR1!$E$12)</f>
        <v/>
      </c>
      <c r="S3428" s="7">
        <f>IF($I3428=1,(P3428-MAR1!$B$13)/MAR1!$D$13,(P3428-MAR1!$C$13)/MAR1!$E$13)</f>
        <v/>
      </c>
    </row>
    <row r="3429">
      <c r="A3429" s="5" t="n">
        <v>3428</v>
      </c>
      <c r="B3429" s="5" t="n">
        <v>10</v>
      </c>
      <c r="C3429" s="5" t="n">
        <v>143</v>
      </c>
      <c r="D3429" s="5" t="n">
        <v>5</v>
      </c>
      <c r="E3429" s="5" t="n">
        <v>0</v>
      </c>
      <c r="F3429" s="5" t="n">
        <v>42.5</v>
      </c>
      <c r="G3429" s="5" t="n">
        <v>28.3</v>
      </c>
      <c r="H3429" s="5" t="n">
        <v>17.8</v>
      </c>
      <c r="I3429" s="6">
        <f>IF(E3429&gt;=Markov!$B$3,1,0)</f>
        <v/>
      </c>
      <c r="J3429" s="6">
        <f>I3428</f>
        <v/>
      </c>
      <c r="K3429" s="7">
        <f>MAR1!$B$5+MAR1!$C$5*COS(2*PI()*$C3429/365)+MAR1!$D$5*SIN(2*PI()*$C3429/365)</f>
        <v/>
      </c>
      <c r="L3429" s="7">
        <f>MAR1!$B$6+MAR1!$C$6*COS(2*PI()*$C3429/365)+MAR1!$D$6*SIN(2*PI()*$C3429/365)</f>
        <v/>
      </c>
      <c r="M3429" s="7">
        <f>MAR1!$B$7+MAR1!$C$7*COS(2*PI()*$C3429/365)+MAR1!$D$7*SIN(2*PI()*$C3429/365)</f>
        <v/>
      </c>
      <c r="N3429" s="7">
        <f>F3429-K3429</f>
        <v/>
      </c>
      <c r="O3429" s="7">
        <f>G3429-L3429</f>
        <v/>
      </c>
      <c r="P3429" s="7">
        <f>H3429-M3429</f>
        <v/>
      </c>
      <c r="Q3429" s="7">
        <f>IF($I3429=1,(N3429-MAR1!$B$11)/MAR1!$D$11,(N3429-MAR1!$C$11)/MAR1!$E$11)</f>
        <v/>
      </c>
      <c r="R3429" s="7">
        <f>IF($I3429=1,(O3429-MAR1!$B$12)/MAR1!$D$12,(O3429-MAR1!$C$12)/MAR1!$E$12)</f>
        <v/>
      </c>
      <c r="S3429" s="7">
        <f>IF($I3429=1,(P3429-MAR1!$B$13)/MAR1!$D$13,(P3429-MAR1!$C$13)/MAR1!$E$13)</f>
        <v/>
      </c>
    </row>
    <row r="3430">
      <c r="A3430" s="5" t="n">
        <v>3429</v>
      </c>
      <c r="B3430" s="5" t="n">
        <v>10</v>
      </c>
      <c r="C3430" s="5" t="n">
        <v>144</v>
      </c>
      <c r="D3430" s="5" t="n">
        <v>5</v>
      </c>
      <c r="E3430" s="5" t="n">
        <v>0</v>
      </c>
      <c r="F3430" s="5" t="n">
        <v>41.1</v>
      </c>
      <c r="G3430" s="5" t="n">
        <v>28.9</v>
      </c>
      <c r="H3430" s="5" t="n">
        <v>23.08</v>
      </c>
      <c r="I3430" s="6">
        <f>IF(E3430&gt;=Markov!$B$3,1,0)</f>
        <v/>
      </c>
      <c r="J3430" s="6">
        <f>I3429</f>
        <v/>
      </c>
      <c r="K3430" s="7">
        <f>MAR1!$B$5+MAR1!$C$5*COS(2*PI()*$C3430/365)+MAR1!$D$5*SIN(2*PI()*$C3430/365)</f>
        <v/>
      </c>
      <c r="L3430" s="7">
        <f>MAR1!$B$6+MAR1!$C$6*COS(2*PI()*$C3430/365)+MAR1!$D$6*SIN(2*PI()*$C3430/365)</f>
        <v/>
      </c>
      <c r="M3430" s="7">
        <f>MAR1!$B$7+MAR1!$C$7*COS(2*PI()*$C3430/365)+MAR1!$D$7*SIN(2*PI()*$C3430/365)</f>
        <v/>
      </c>
      <c r="N3430" s="7">
        <f>F3430-K3430</f>
        <v/>
      </c>
      <c r="O3430" s="7">
        <f>G3430-L3430</f>
        <v/>
      </c>
      <c r="P3430" s="7">
        <f>H3430-M3430</f>
        <v/>
      </c>
      <c r="Q3430" s="7">
        <f>IF($I3430=1,(N3430-MAR1!$B$11)/MAR1!$D$11,(N3430-MAR1!$C$11)/MAR1!$E$11)</f>
        <v/>
      </c>
      <c r="R3430" s="7">
        <f>IF($I3430=1,(O3430-MAR1!$B$12)/MAR1!$D$12,(O3430-MAR1!$C$12)/MAR1!$E$12)</f>
        <v/>
      </c>
      <c r="S3430" s="7">
        <f>IF($I3430=1,(P3430-MAR1!$B$13)/MAR1!$D$13,(P3430-MAR1!$C$13)/MAR1!$E$13)</f>
        <v/>
      </c>
    </row>
    <row r="3431">
      <c r="A3431" s="5" t="n">
        <v>3430</v>
      </c>
      <c r="B3431" s="5" t="n">
        <v>10</v>
      </c>
      <c r="C3431" s="5" t="n">
        <v>145</v>
      </c>
      <c r="D3431" s="5" t="n">
        <v>5</v>
      </c>
      <c r="E3431" s="5" t="n">
        <v>0</v>
      </c>
      <c r="F3431" s="5" t="n">
        <v>39.8</v>
      </c>
      <c r="G3431" s="5" t="n">
        <v>29.1</v>
      </c>
      <c r="H3431" s="5" t="n">
        <v>20.09</v>
      </c>
      <c r="I3431" s="6">
        <f>IF(E3431&gt;=Markov!$B$3,1,0)</f>
        <v/>
      </c>
      <c r="J3431" s="6">
        <f>I3430</f>
        <v/>
      </c>
      <c r="K3431" s="7">
        <f>MAR1!$B$5+MAR1!$C$5*COS(2*PI()*$C3431/365)+MAR1!$D$5*SIN(2*PI()*$C3431/365)</f>
        <v/>
      </c>
      <c r="L3431" s="7">
        <f>MAR1!$B$6+MAR1!$C$6*COS(2*PI()*$C3431/365)+MAR1!$D$6*SIN(2*PI()*$C3431/365)</f>
        <v/>
      </c>
      <c r="M3431" s="7">
        <f>MAR1!$B$7+MAR1!$C$7*COS(2*PI()*$C3431/365)+MAR1!$D$7*SIN(2*PI()*$C3431/365)</f>
        <v/>
      </c>
      <c r="N3431" s="7">
        <f>F3431-K3431</f>
        <v/>
      </c>
      <c r="O3431" s="7">
        <f>G3431-L3431</f>
        <v/>
      </c>
      <c r="P3431" s="7">
        <f>H3431-M3431</f>
        <v/>
      </c>
      <c r="Q3431" s="7">
        <f>IF($I3431=1,(N3431-MAR1!$B$11)/MAR1!$D$11,(N3431-MAR1!$C$11)/MAR1!$E$11)</f>
        <v/>
      </c>
      <c r="R3431" s="7">
        <f>IF($I3431=1,(O3431-MAR1!$B$12)/MAR1!$D$12,(O3431-MAR1!$C$12)/MAR1!$E$12)</f>
        <v/>
      </c>
      <c r="S3431" s="7">
        <f>IF($I3431=1,(P3431-MAR1!$B$13)/MAR1!$D$13,(P3431-MAR1!$C$13)/MAR1!$E$13)</f>
        <v/>
      </c>
    </row>
    <row r="3432">
      <c r="A3432" s="5" t="n">
        <v>3431</v>
      </c>
      <c r="B3432" s="5" t="n">
        <v>10</v>
      </c>
      <c r="C3432" s="5" t="n">
        <v>146</v>
      </c>
      <c r="D3432" s="5" t="n">
        <v>5</v>
      </c>
      <c r="E3432" s="5" t="n">
        <v>0</v>
      </c>
      <c r="F3432" s="5" t="n">
        <v>38.9</v>
      </c>
      <c r="G3432" s="5" t="n">
        <v>27.7</v>
      </c>
      <c r="H3432" s="5" t="n">
        <v>21.17</v>
      </c>
      <c r="I3432" s="6">
        <f>IF(E3432&gt;=Markov!$B$3,1,0)</f>
        <v/>
      </c>
      <c r="J3432" s="6">
        <f>I3431</f>
        <v/>
      </c>
      <c r="K3432" s="7">
        <f>MAR1!$B$5+MAR1!$C$5*COS(2*PI()*$C3432/365)+MAR1!$D$5*SIN(2*PI()*$C3432/365)</f>
        <v/>
      </c>
      <c r="L3432" s="7">
        <f>MAR1!$B$6+MAR1!$C$6*COS(2*PI()*$C3432/365)+MAR1!$D$6*SIN(2*PI()*$C3432/365)</f>
        <v/>
      </c>
      <c r="M3432" s="7">
        <f>MAR1!$B$7+MAR1!$C$7*COS(2*PI()*$C3432/365)+MAR1!$D$7*SIN(2*PI()*$C3432/365)</f>
        <v/>
      </c>
      <c r="N3432" s="7">
        <f>F3432-K3432</f>
        <v/>
      </c>
      <c r="O3432" s="7">
        <f>G3432-L3432</f>
        <v/>
      </c>
      <c r="P3432" s="7">
        <f>H3432-M3432</f>
        <v/>
      </c>
      <c r="Q3432" s="7">
        <f>IF($I3432=1,(N3432-MAR1!$B$11)/MAR1!$D$11,(N3432-MAR1!$C$11)/MAR1!$E$11)</f>
        <v/>
      </c>
      <c r="R3432" s="7">
        <f>IF($I3432=1,(O3432-MAR1!$B$12)/MAR1!$D$12,(O3432-MAR1!$C$12)/MAR1!$E$12)</f>
        <v/>
      </c>
      <c r="S3432" s="7">
        <f>IF($I3432=1,(P3432-MAR1!$B$13)/MAR1!$D$13,(P3432-MAR1!$C$13)/MAR1!$E$13)</f>
        <v/>
      </c>
    </row>
    <row r="3433">
      <c r="A3433" s="5" t="n">
        <v>3432</v>
      </c>
      <c r="B3433" s="5" t="n">
        <v>10</v>
      </c>
      <c r="C3433" s="5" t="n">
        <v>147</v>
      </c>
      <c r="D3433" s="5" t="n">
        <v>5</v>
      </c>
      <c r="E3433" s="5" t="n">
        <v>0</v>
      </c>
      <c r="F3433" s="5" t="n">
        <v>38.4</v>
      </c>
      <c r="G3433" s="5" t="n">
        <v>25.1</v>
      </c>
      <c r="H3433" s="5" t="n">
        <v>20.4</v>
      </c>
      <c r="I3433" s="6">
        <f>IF(E3433&gt;=Markov!$B$3,1,0)</f>
        <v/>
      </c>
      <c r="J3433" s="6">
        <f>I3432</f>
        <v/>
      </c>
      <c r="K3433" s="7">
        <f>MAR1!$B$5+MAR1!$C$5*COS(2*PI()*$C3433/365)+MAR1!$D$5*SIN(2*PI()*$C3433/365)</f>
        <v/>
      </c>
      <c r="L3433" s="7">
        <f>MAR1!$B$6+MAR1!$C$6*COS(2*PI()*$C3433/365)+MAR1!$D$6*SIN(2*PI()*$C3433/365)</f>
        <v/>
      </c>
      <c r="M3433" s="7">
        <f>MAR1!$B$7+MAR1!$C$7*COS(2*PI()*$C3433/365)+MAR1!$D$7*SIN(2*PI()*$C3433/365)</f>
        <v/>
      </c>
      <c r="N3433" s="7">
        <f>F3433-K3433</f>
        <v/>
      </c>
      <c r="O3433" s="7">
        <f>G3433-L3433</f>
        <v/>
      </c>
      <c r="P3433" s="7">
        <f>H3433-M3433</f>
        <v/>
      </c>
      <c r="Q3433" s="7">
        <f>IF($I3433=1,(N3433-MAR1!$B$11)/MAR1!$D$11,(N3433-MAR1!$C$11)/MAR1!$E$11)</f>
        <v/>
      </c>
      <c r="R3433" s="7">
        <f>IF($I3433=1,(O3433-MAR1!$B$12)/MAR1!$D$12,(O3433-MAR1!$C$12)/MAR1!$E$12)</f>
        <v/>
      </c>
      <c r="S3433" s="7">
        <f>IF($I3433=1,(P3433-MAR1!$B$13)/MAR1!$D$13,(P3433-MAR1!$C$13)/MAR1!$E$13)</f>
        <v/>
      </c>
    </row>
    <row r="3434">
      <c r="A3434" s="5" t="n">
        <v>3433</v>
      </c>
      <c r="B3434" s="5" t="n">
        <v>10</v>
      </c>
      <c r="C3434" s="5" t="n">
        <v>148</v>
      </c>
      <c r="D3434" s="5" t="n">
        <v>5</v>
      </c>
      <c r="E3434" s="5" t="n">
        <v>0</v>
      </c>
      <c r="F3434" s="5" t="n">
        <v>40.8</v>
      </c>
      <c r="G3434" s="5" t="n">
        <v>29</v>
      </c>
      <c r="H3434" s="5" t="n">
        <v>24.22</v>
      </c>
      <c r="I3434" s="6">
        <f>IF(E3434&gt;=Markov!$B$3,1,0)</f>
        <v/>
      </c>
      <c r="J3434" s="6">
        <f>I3433</f>
        <v/>
      </c>
      <c r="K3434" s="7">
        <f>MAR1!$B$5+MAR1!$C$5*COS(2*PI()*$C3434/365)+MAR1!$D$5*SIN(2*PI()*$C3434/365)</f>
        <v/>
      </c>
      <c r="L3434" s="7">
        <f>MAR1!$B$6+MAR1!$C$6*COS(2*PI()*$C3434/365)+MAR1!$D$6*SIN(2*PI()*$C3434/365)</f>
        <v/>
      </c>
      <c r="M3434" s="7">
        <f>MAR1!$B$7+MAR1!$C$7*COS(2*PI()*$C3434/365)+MAR1!$D$7*SIN(2*PI()*$C3434/365)</f>
        <v/>
      </c>
      <c r="N3434" s="7">
        <f>F3434-K3434</f>
        <v/>
      </c>
      <c r="O3434" s="7">
        <f>G3434-L3434</f>
        <v/>
      </c>
      <c r="P3434" s="7">
        <f>H3434-M3434</f>
        <v/>
      </c>
      <c r="Q3434" s="7">
        <f>IF($I3434=1,(N3434-MAR1!$B$11)/MAR1!$D$11,(N3434-MAR1!$C$11)/MAR1!$E$11)</f>
        <v/>
      </c>
      <c r="R3434" s="7">
        <f>IF($I3434=1,(O3434-MAR1!$B$12)/MAR1!$D$12,(O3434-MAR1!$C$12)/MAR1!$E$12)</f>
        <v/>
      </c>
      <c r="S3434" s="7">
        <f>IF($I3434=1,(P3434-MAR1!$B$13)/MAR1!$D$13,(P3434-MAR1!$C$13)/MAR1!$E$13)</f>
        <v/>
      </c>
    </row>
    <row r="3435">
      <c r="A3435" s="5" t="n">
        <v>3434</v>
      </c>
      <c r="B3435" s="5" t="n">
        <v>10</v>
      </c>
      <c r="C3435" s="5" t="n">
        <v>149</v>
      </c>
      <c r="D3435" s="5" t="n">
        <v>5</v>
      </c>
      <c r="E3435" s="5" t="n">
        <v>3.4</v>
      </c>
      <c r="F3435" s="5" t="n">
        <v>33.5</v>
      </c>
      <c r="G3435" s="5" t="n">
        <v>25</v>
      </c>
      <c r="H3435" s="5" t="n">
        <v>12.44</v>
      </c>
      <c r="I3435" s="6">
        <f>IF(E3435&gt;=Markov!$B$3,1,0)</f>
        <v/>
      </c>
      <c r="J3435" s="6">
        <f>I3434</f>
        <v/>
      </c>
      <c r="K3435" s="7">
        <f>MAR1!$B$5+MAR1!$C$5*COS(2*PI()*$C3435/365)+MAR1!$D$5*SIN(2*PI()*$C3435/365)</f>
        <v/>
      </c>
      <c r="L3435" s="7">
        <f>MAR1!$B$6+MAR1!$C$6*COS(2*PI()*$C3435/365)+MAR1!$D$6*SIN(2*PI()*$C3435/365)</f>
        <v/>
      </c>
      <c r="M3435" s="7">
        <f>MAR1!$B$7+MAR1!$C$7*COS(2*PI()*$C3435/365)+MAR1!$D$7*SIN(2*PI()*$C3435/365)</f>
        <v/>
      </c>
      <c r="N3435" s="7">
        <f>F3435-K3435</f>
        <v/>
      </c>
      <c r="O3435" s="7">
        <f>G3435-L3435</f>
        <v/>
      </c>
      <c r="P3435" s="7">
        <f>H3435-M3435</f>
        <v/>
      </c>
      <c r="Q3435" s="7">
        <f>IF($I3435=1,(N3435-MAR1!$B$11)/MAR1!$D$11,(N3435-MAR1!$C$11)/MAR1!$E$11)</f>
        <v/>
      </c>
      <c r="R3435" s="7">
        <f>IF($I3435=1,(O3435-MAR1!$B$12)/MAR1!$D$12,(O3435-MAR1!$C$12)/MAR1!$E$12)</f>
        <v/>
      </c>
      <c r="S3435" s="7">
        <f>IF($I3435=1,(P3435-MAR1!$B$13)/MAR1!$D$13,(P3435-MAR1!$C$13)/MAR1!$E$13)</f>
        <v/>
      </c>
    </row>
    <row r="3436">
      <c r="A3436" s="5" t="n">
        <v>3435</v>
      </c>
      <c r="B3436" s="5" t="n">
        <v>10</v>
      </c>
      <c r="C3436" s="5" t="n">
        <v>150</v>
      </c>
      <c r="D3436" s="5" t="n">
        <v>5</v>
      </c>
      <c r="E3436" s="5" t="n">
        <v>7.3</v>
      </c>
      <c r="F3436" s="5" t="n">
        <v>34.8</v>
      </c>
      <c r="G3436" s="5" t="n">
        <v>26.1</v>
      </c>
      <c r="H3436" s="5" t="n">
        <v>17.05</v>
      </c>
      <c r="I3436" s="6">
        <f>IF(E3436&gt;=Markov!$B$3,1,0)</f>
        <v/>
      </c>
      <c r="J3436" s="6">
        <f>I3435</f>
        <v/>
      </c>
      <c r="K3436" s="7">
        <f>MAR1!$B$5+MAR1!$C$5*COS(2*PI()*$C3436/365)+MAR1!$D$5*SIN(2*PI()*$C3436/365)</f>
        <v/>
      </c>
      <c r="L3436" s="7">
        <f>MAR1!$B$6+MAR1!$C$6*COS(2*PI()*$C3436/365)+MAR1!$D$6*SIN(2*PI()*$C3436/365)</f>
        <v/>
      </c>
      <c r="M3436" s="7">
        <f>MAR1!$B$7+MAR1!$C$7*COS(2*PI()*$C3436/365)+MAR1!$D$7*SIN(2*PI()*$C3436/365)</f>
        <v/>
      </c>
      <c r="N3436" s="7">
        <f>F3436-K3436</f>
        <v/>
      </c>
      <c r="O3436" s="7">
        <f>G3436-L3436</f>
        <v/>
      </c>
      <c r="P3436" s="7">
        <f>H3436-M3436</f>
        <v/>
      </c>
      <c r="Q3436" s="7">
        <f>IF($I3436=1,(N3436-MAR1!$B$11)/MAR1!$D$11,(N3436-MAR1!$C$11)/MAR1!$E$11)</f>
        <v/>
      </c>
      <c r="R3436" s="7">
        <f>IF($I3436=1,(O3436-MAR1!$B$12)/MAR1!$D$12,(O3436-MAR1!$C$12)/MAR1!$E$12)</f>
        <v/>
      </c>
      <c r="S3436" s="7">
        <f>IF($I3436=1,(P3436-MAR1!$B$13)/MAR1!$D$13,(P3436-MAR1!$C$13)/MAR1!$E$13)</f>
        <v/>
      </c>
    </row>
    <row r="3437">
      <c r="A3437" s="5" t="n">
        <v>3436</v>
      </c>
      <c r="B3437" s="5" t="n">
        <v>10</v>
      </c>
      <c r="C3437" s="5" t="n">
        <v>151</v>
      </c>
      <c r="D3437" s="5" t="n">
        <v>5</v>
      </c>
      <c r="E3437" s="5" t="n">
        <v>6.2</v>
      </c>
      <c r="F3437" s="5" t="n">
        <v>35.2</v>
      </c>
      <c r="G3437" s="5" t="n">
        <v>26.4</v>
      </c>
      <c r="H3437" s="5" t="n">
        <v>16.73</v>
      </c>
      <c r="I3437" s="6">
        <f>IF(E3437&gt;=Markov!$B$3,1,0)</f>
        <v/>
      </c>
      <c r="J3437" s="6">
        <f>I3436</f>
        <v/>
      </c>
      <c r="K3437" s="7">
        <f>MAR1!$B$5+MAR1!$C$5*COS(2*PI()*$C3437/365)+MAR1!$D$5*SIN(2*PI()*$C3437/365)</f>
        <v/>
      </c>
      <c r="L3437" s="7">
        <f>MAR1!$B$6+MAR1!$C$6*COS(2*PI()*$C3437/365)+MAR1!$D$6*SIN(2*PI()*$C3437/365)</f>
        <v/>
      </c>
      <c r="M3437" s="7">
        <f>MAR1!$B$7+MAR1!$C$7*COS(2*PI()*$C3437/365)+MAR1!$D$7*SIN(2*PI()*$C3437/365)</f>
        <v/>
      </c>
      <c r="N3437" s="7">
        <f>F3437-K3437</f>
        <v/>
      </c>
      <c r="O3437" s="7">
        <f>G3437-L3437</f>
        <v/>
      </c>
      <c r="P3437" s="7">
        <f>H3437-M3437</f>
        <v/>
      </c>
      <c r="Q3437" s="7">
        <f>IF($I3437=1,(N3437-MAR1!$B$11)/MAR1!$D$11,(N3437-MAR1!$C$11)/MAR1!$E$11)</f>
        <v/>
      </c>
      <c r="R3437" s="7">
        <f>IF($I3437=1,(O3437-MAR1!$B$12)/MAR1!$D$12,(O3437-MAR1!$C$12)/MAR1!$E$12)</f>
        <v/>
      </c>
      <c r="S3437" s="7">
        <f>IF($I3437=1,(P3437-MAR1!$B$13)/MAR1!$D$13,(P3437-MAR1!$C$13)/MAR1!$E$13)</f>
        <v/>
      </c>
    </row>
    <row r="3438">
      <c r="A3438" s="5" t="n">
        <v>3437</v>
      </c>
      <c r="B3438" s="5" t="n">
        <v>10</v>
      </c>
      <c r="C3438" s="5" t="n">
        <v>152</v>
      </c>
      <c r="D3438" s="5" t="n">
        <v>6</v>
      </c>
      <c r="E3438" s="5" t="n">
        <v>19.8</v>
      </c>
      <c r="F3438" s="5" t="n">
        <v>36.4</v>
      </c>
      <c r="G3438" s="5" t="n">
        <v>26.4</v>
      </c>
      <c r="H3438" s="5" t="n">
        <v>14.33</v>
      </c>
      <c r="I3438" s="6">
        <f>IF(E3438&gt;=Markov!$B$3,1,0)</f>
        <v/>
      </c>
      <c r="J3438" s="6">
        <f>I3437</f>
        <v/>
      </c>
      <c r="K3438" s="7">
        <f>MAR1!$B$5+MAR1!$C$5*COS(2*PI()*$C3438/365)+MAR1!$D$5*SIN(2*PI()*$C3438/365)</f>
        <v/>
      </c>
      <c r="L3438" s="7">
        <f>MAR1!$B$6+MAR1!$C$6*COS(2*PI()*$C3438/365)+MAR1!$D$6*SIN(2*PI()*$C3438/365)</f>
        <v/>
      </c>
      <c r="M3438" s="7">
        <f>MAR1!$B$7+MAR1!$C$7*COS(2*PI()*$C3438/365)+MAR1!$D$7*SIN(2*PI()*$C3438/365)</f>
        <v/>
      </c>
      <c r="N3438" s="7">
        <f>F3438-K3438</f>
        <v/>
      </c>
      <c r="O3438" s="7">
        <f>G3438-L3438</f>
        <v/>
      </c>
      <c r="P3438" s="7">
        <f>H3438-M3438</f>
        <v/>
      </c>
      <c r="Q3438" s="7">
        <f>IF($I3438=1,(N3438-MAR1!$B$11)/MAR1!$D$11,(N3438-MAR1!$C$11)/MAR1!$E$11)</f>
        <v/>
      </c>
      <c r="R3438" s="7">
        <f>IF($I3438=1,(O3438-MAR1!$B$12)/MAR1!$D$12,(O3438-MAR1!$C$12)/MAR1!$E$12)</f>
        <v/>
      </c>
      <c r="S3438" s="7">
        <f>IF($I3438=1,(P3438-MAR1!$B$13)/MAR1!$D$13,(P3438-MAR1!$C$13)/MAR1!$E$13)</f>
        <v/>
      </c>
    </row>
    <row r="3439">
      <c r="A3439" s="5" t="n">
        <v>3438</v>
      </c>
      <c r="B3439" s="5" t="n">
        <v>10</v>
      </c>
      <c r="C3439" s="5" t="n">
        <v>153</v>
      </c>
      <c r="D3439" s="5" t="n">
        <v>6</v>
      </c>
      <c r="E3439" s="5" t="n">
        <v>11.5</v>
      </c>
      <c r="F3439" s="5" t="n">
        <v>33.2</v>
      </c>
      <c r="G3439" s="5" t="n">
        <v>26.1</v>
      </c>
      <c r="H3439" s="5" t="n">
        <v>9.07</v>
      </c>
      <c r="I3439" s="6">
        <f>IF(E3439&gt;=Markov!$B$3,1,0)</f>
        <v/>
      </c>
      <c r="J3439" s="6">
        <f>I3438</f>
        <v/>
      </c>
      <c r="K3439" s="7">
        <f>MAR1!$B$5+MAR1!$C$5*COS(2*PI()*$C3439/365)+MAR1!$D$5*SIN(2*PI()*$C3439/365)</f>
        <v/>
      </c>
      <c r="L3439" s="7">
        <f>MAR1!$B$6+MAR1!$C$6*COS(2*PI()*$C3439/365)+MAR1!$D$6*SIN(2*PI()*$C3439/365)</f>
        <v/>
      </c>
      <c r="M3439" s="7">
        <f>MAR1!$B$7+MAR1!$C$7*COS(2*PI()*$C3439/365)+MAR1!$D$7*SIN(2*PI()*$C3439/365)</f>
        <v/>
      </c>
      <c r="N3439" s="7">
        <f>F3439-K3439</f>
        <v/>
      </c>
      <c r="O3439" s="7">
        <f>G3439-L3439</f>
        <v/>
      </c>
      <c r="P3439" s="7">
        <f>H3439-M3439</f>
        <v/>
      </c>
      <c r="Q3439" s="7">
        <f>IF($I3439=1,(N3439-MAR1!$B$11)/MAR1!$D$11,(N3439-MAR1!$C$11)/MAR1!$E$11)</f>
        <v/>
      </c>
      <c r="R3439" s="7">
        <f>IF($I3439=1,(O3439-MAR1!$B$12)/MAR1!$D$12,(O3439-MAR1!$C$12)/MAR1!$E$12)</f>
        <v/>
      </c>
      <c r="S3439" s="7">
        <f>IF($I3439=1,(P3439-MAR1!$B$13)/MAR1!$D$13,(P3439-MAR1!$C$13)/MAR1!$E$13)</f>
        <v/>
      </c>
    </row>
    <row r="3440">
      <c r="A3440" s="5" t="n">
        <v>3439</v>
      </c>
      <c r="B3440" s="5" t="n">
        <v>10</v>
      </c>
      <c r="C3440" s="5" t="n">
        <v>154</v>
      </c>
      <c r="D3440" s="5" t="n">
        <v>6</v>
      </c>
      <c r="E3440" s="5" t="n">
        <v>3.5</v>
      </c>
      <c r="F3440" s="5" t="n">
        <v>33.2</v>
      </c>
      <c r="G3440" s="5" t="n">
        <v>25.9</v>
      </c>
      <c r="H3440" s="5" t="n">
        <v>16.4</v>
      </c>
      <c r="I3440" s="6">
        <f>IF(E3440&gt;=Markov!$B$3,1,0)</f>
        <v/>
      </c>
      <c r="J3440" s="6">
        <f>I3439</f>
        <v/>
      </c>
      <c r="K3440" s="7">
        <f>MAR1!$B$5+MAR1!$C$5*COS(2*PI()*$C3440/365)+MAR1!$D$5*SIN(2*PI()*$C3440/365)</f>
        <v/>
      </c>
      <c r="L3440" s="7">
        <f>MAR1!$B$6+MAR1!$C$6*COS(2*PI()*$C3440/365)+MAR1!$D$6*SIN(2*PI()*$C3440/365)</f>
        <v/>
      </c>
      <c r="M3440" s="7">
        <f>MAR1!$B$7+MAR1!$C$7*COS(2*PI()*$C3440/365)+MAR1!$D$7*SIN(2*PI()*$C3440/365)</f>
        <v/>
      </c>
      <c r="N3440" s="7">
        <f>F3440-K3440</f>
        <v/>
      </c>
      <c r="O3440" s="7">
        <f>G3440-L3440</f>
        <v/>
      </c>
      <c r="P3440" s="7">
        <f>H3440-M3440</f>
        <v/>
      </c>
      <c r="Q3440" s="7">
        <f>IF($I3440=1,(N3440-MAR1!$B$11)/MAR1!$D$11,(N3440-MAR1!$C$11)/MAR1!$E$11)</f>
        <v/>
      </c>
      <c r="R3440" s="7">
        <f>IF($I3440=1,(O3440-MAR1!$B$12)/MAR1!$D$12,(O3440-MAR1!$C$12)/MAR1!$E$12)</f>
        <v/>
      </c>
      <c r="S3440" s="7">
        <f>IF($I3440=1,(P3440-MAR1!$B$13)/MAR1!$D$13,(P3440-MAR1!$C$13)/MAR1!$E$13)</f>
        <v/>
      </c>
    </row>
    <row r="3441">
      <c r="A3441" s="5" t="n">
        <v>3440</v>
      </c>
      <c r="B3441" s="5" t="n">
        <v>10</v>
      </c>
      <c r="C3441" s="5" t="n">
        <v>155</v>
      </c>
      <c r="D3441" s="5" t="n">
        <v>6</v>
      </c>
      <c r="E3441" s="5" t="n">
        <v>6.6</v>
      </c>
      <c r="F3441" s="5" t="n">
        <v>31.8</v>
      </c>
      <c r="G3441" s="5" t="n">
        <v>24.7</v>
      </c>
      <c r="H3441" s="5" t="n">
        <v>18.56</v>
      </c>
      <c r="I3441" s="6">
        <f>IF(E3441&gt;=Markov!$B$3,1,0)</f>
        <v/>
      </c>
      <c r="J3441" s="6">
        <f>I3440</f>
        <v/>
      </c>
      <c r="K3441" s="7">
        <f>MAR1!$B$5+MAR1!$C$5*COS(2*PI()*$C3441/365)+MAR1!$D$5*SIN(2*PI()*$C3441/365)</f>
        <v/>
      </c>
      <c r="L3441" s="7">
        <f>MAR1!$B$6+MAR1!$C$6*COS(2*PI()*$C3441/365)+MAR1!$D$6*SIN(2*PI()*$C3441/365)</f>
        <v/>
      </c>
      <c r="M3441" s="7">
        <f>MAR1!$B$7+MAR1!$C$7*COS(2*PI()*$C3441/365)+MAR1!$D$7*SIN(2*PI()*$C3441/365)</f>
        <v/>
      </c>
      <c r="N3441" s="7">
        <f>F3441-K3441</f>
        <v/>
      </c>
      <c r="O3441" s="7">
        <f>G3441-L3441</f>
        <v/>
      </c>
      <c r="P3441" s="7">
        <f>H3441-M3441</f>
        <v/>
      </c>
      <c r="Q3441" s="7">
        <f>IF($I3441=1,(N3441-MAR1!$B$11)/MAR1!$D$11,(N3441-MAR1!$C$11)/MAR1!$E$11)</f>
        <v/>
      </c>
      <c r="R3441" s="7">
        <f>IF($I3441=1,(O3441-MAR1!$B$12)/MAR1!$D$12,(O3441-MAR1!$C$12)/MAR1!$E$12)</f>
        <v/>
      </c>
      <c r="S3441" s="7">
        <f>IF($I3441=1,(P3441-MAR1!$B$13)/MAR1!$D$13,(P3441-MAR1!$C$13)/MAR1!$E$13)</f>
        <v/>
      </c>
    </row>
    <row r="3442">
      <c r="A3442" s="5" t="n">
        <v>3441</v>
      </c>
      <c r="B3442" s="5" t="n">
        <v>10</v>
      </c>
      <c r="C3442" s="5" t="n">
        <v>156</v>
      </c>
      <c r="D3442" s="5" t="n">
        <v>6</v>
      </c>
      <c r="E3442" s="5" t="n">
        <v>0.8</v>
      </c>
      <c r="F3442" s="5" t="n">
        <v>32.5</v>
      </c>
      <c r="G3442" s="5" t="n">
        <v>24</v>
      </c>
      <c r="H3442" s="5" t="n">
        <v>19.5</v>
      </c>
      <c r="I3442" s="6">
        <f>IF(E3442&gt;=Markov!$B$3,1,0)</f>
        <v/>
      </c>
      <c r="J3442" s="6">
        <f>I3441</f>
        <v/>
      </c>
      <c r="K3442" s="7">
        <f>MAR1!$B$5+MAR1!$C$5*COS(2*PI()*$C3442/365)+MAR1!$D$5*SIN(2*PI()*$C3442/365)</f>
        <v/>
      </c>
      <c r="L3442" s="7">
        <f>MAR1!$B$6+MAR1!$C$6*COS(2*PI()*$C3442/365)+MAR1!$D$6*SIN(2*PI()*$C3442/365)</f>
        <v/>
      </c>
      <c r="M3442" s="7">
        <f>MAR1!$B$7+MAR1!$C$7*COS(2*PI()*$C3442/365)+MAR1!$D$7*SIN(2*PI()*$C3442/365)</f>
        <v/>
      </c>
      <c r="N3442" s="7">
        <f>F3442-K3442</f>
        <v/>
      </c>
      <c r="O3442" s="7">
        <f>G3442-L3442</f>
        <v/>
      </c>
      <c r="P3442" s="7">
        <f>H3442-M3442</f>
        <v/>
      </c>
      <c r="Q3442" s="7">
        <f>IF($I3442=1,(N3442-MAR1!$B$11)/MAR1!$D$11,(N3442-MAR1!$C$11)/MAR1!$E$11)</f>
        <v/>
      </c>
      <c r="R3442" s="7">
        <f>IF($I3442=1,(O3442-MAR1!$B$12)/MAR1!$D$12,(O3442-MAR1!$C$12)/MAR1!$E$12)</f>
        <v/>
      </c>
      <c r="S3442" s="7">
        <f>IF($I3442=1,(P3442-MAR1!$B$13)/MAR1!$D$13,(P3442-MAR1!$C$13)/MAR1!$E$13)</f>
        <v/>
      </c>
    </row>
    <row r="3443">
      <c r="A3443" s="5" t="n">
        <v>3442</v>
      </c>
      <c r="B3443" s="5" t="n">
        <v>10</v>
      </c>
      <c r="C3443" s="5" t="n">
        <v>157</v>
      </c>
      <c r="D3443" s="5" t="n">
        <v>6</v>
      </c>
      <c r="E3443" s="5" t="n">
        <v>12.9</v>
      </c>
      <c r="F3443" s="5" t="n">
        <v>33.8</v>
      </c>
      <c r="G3443" s="5" t="n">
        <v>25.8</v>
      </c>
      <c r="H3443" s="5" t="n">
        <v>15.15</v>
      </c>
      <c r="I3443" s="6">
        <f>IF(E3443&gt;=Markov!$B$3,1,0)</f>
        <v/>
      </c>
      <c r="J3443" s="6">
        <f>I3442</f>
        <v/>
      </c>
      <c r="K3443" s="7">
        <f>MAR1!$B$5+MAR1!$C$5*COS(2*PI()*$C3443/365)+MAR1!$D$5*SIN(2*PI()*$C3443/365)</f>
        <v/>
      </c>
      <c r="L3443" s="7">
        <f>MAR1!$B$6+MAR1!$C$6*COS(2*PI()*$C3443/365)+MAR1!$D$6*SIN(2*PI()*$C3443/365)</f>
        <v/>
      </c>
      <c r="M3443" s="7">
        <f>MAR1!$B$7+MAR1!$C$7*COS(2*PI()*$C3443/365)+MAR1!$D$7*SIN(2*PI()*$C3443/365)</f>
        <v/>
      </c>
      <c r="N3443" s="7">
        <f>F3443-K3443</f>
        <v/>
      </c>
      <c r="O3443" s="7">
        <f>G3443-L3443</f>
        <v/>
      </c>
      <c r="P3443" s="7">
        <f>H3443-M3443</f>
        <v/>
      </c>
      <c r="Q3443" s="7">
        <f>IF($I3443=1,(N3443-MAR1!$B$11)/MAR1!$D$11,(N3443-MAR1!$C$11)/MAR1!$E$11)</f>
        <v/>
      </c>
      <c r="R3443" s="7">
        <f>IF($I3443=1,(O3443-MAR1!$B$12)/MAR1!$D$12,(O3443-MAR1!$C$12)/MAR1!$E$12)</f>
        <v/>
      </c>
      <c r="S3443" s="7">
        <f>IF($I3443=1,(P3443-MAR1!$B$13)/MAR1!$D$13,(P3443-MAR1!$C$13)/MAR1!$E$13)</f>
        <v/>
      </c>
    </row>
    <row r="3444">
      <c r="A3444" s="5" t="n">
        <v>3443</v>
      </c>
      <c r="B3444" s="5" t="n">
        <v>10</v>
      </c>
      <c r="C3444" s="5" t="n">
        <v>158</v>
      </c>
      <c r="D3444" s="5" t="n">
        <v>6</v>
      </c>
      <c r="E3444" s="5" t="n">
        <v>0</v>
      </c>
      <c r="F3444" s="5" t="n">
        <v>36.4</v>
      </c>
      <c r="G3444" s="5" t="n">
        <v>28.1</v>
      </c>
      <c r="H3444" s="5" t="n">
        <v>19.62</v>
      </c>
      <c r="I3444" s="6">
        <f>IF(E3444&gt;=Markov!$B$3,1,0)</f>
        <v/>
      </c>
      <c r="J3444" s="6">
        <f>I3443</f>
        <v/>
      </c>
      <c r="K3444" s="7">
        <f>MAR1!$B$5+MAR1!$C$5*COS(2*PI()*$C3444/365)+MAR1!$D$5*SIN(2*PI()*$C3444/365)</f>
        <v/>
      </c>
      <c r="L3444" s="7">
        <f>MAR1!$B$6+MAR1!$C$6*COS(2*PI()*$C3444/365)+MAR1!$D$6*SIN(2*PI()*$C3444/365)</f>
        <v/>
      </c>
      <c r="M3444" s="7">
        <f>MAR1!$B$7+MAR1!$C$7*COS(2*PI()*$C3444/365)+MAR1!$D$7*SIN(2*PI()*$C3444/365)</f>
        <v/>
      </c>
      <c r="N3444" s="7">
        <f>F3444-K3444</f>
        <v/>
      </c>
      <c r="O3444" s="7">
        <f>G3444-L3444</f>
        <v/>
      </c>
      <c r="P3444" s="7">
        <f>H3444-M3444</f>
        <v/>
      </c>
      <c r="Q3444" s="7">
        <f>IF($I3444=1,(N3444-MAR1!$B$11)/MAR1!$D$11,(N3444-MAR1!$C$11)/MAR1!$E$11)</f>
        <v/>
      </c>
      <c r="R3444" s="7">
        <f>IF($I3444=1,(O3444-MAR1!$B$12)/MAR1!$D$12,(O3444-MAR1!$C$12)/MAR1!$E$12)</f>
        <v/>
      </c>
      <c r="S3444" s="7">
        <f>IF($I3444=1,(P3444-MAR1!$B$13)/MAR1!$D$13,(P3444-MAR1!$C$13)/MAR1!$E$13)</f>
        <v/>
      </c>
    </row>
    <row r="3445">
      <c r="A3445" s="5" t="n">
        <v>3444</v>
      </c>
      <c r="B3445" s="5" t="n">
        <v>10</v>
      </c>
      <c r="C3445" s="5" t="n">
        <v>159</v>
      </c>
      <c r="D3445" s="5" t="n">
        <v>6</v>
      </c>
      <c r="E3445" s="5" t="n">
        <v>0</v>
      </c>
      <c r="F3445" s="5" t="n">
        <v>36.7</v>
      </c>
      <c r="G3445" s="5" t="n">
        <v>28.9</v>
      </c>
      <c r="H3445" s="5" t="n">
        <v>19.17</v>
      </c>
      <c r="I3445" s="6">
        <f>IF(E3445&gt;=Markov!$B$3,1,0)</f>
        <v/>
      </c>
      <c r="J3445" s="6">
        <f>I3444</f>
        <v/>
      </c>
      <c r="K3445" s="7">
        <f>MAR1!$B$5+MAR1!$C$5*COS(2*PI()*$C3445/365)+MAR1!$D$5*SIN(2*PI()*$C3445/365)</f>
        <v/>
      </c>
      <c r="L3445" s="7">
        <f>MAR1!$B$6+MAR1!$C$6*COS(2*PI()*$C3445/365)+MAR1!$D$6*SIN(2*PI()*$C3445/365)</f>
        <v/>
      </c>
      <c r="M3445" s="7">
        <f>MAR1!$B$7+MAR1!$C$7*COS(2*PI()*$C3445/365)+MAR1!$D$7*SIN(2*PI()*$C3445/365)</f>
        <v/>
      </c>
      <c r="N3445" s="7">
        <f>F3445-K3445</f>
        <v/>
      </c>
      <c r="O3445" s="7">
        <f>G3445-L3445</f>
        <v/>
      </c>
      <c r="P3445" s="7">
        <f>H3445-M3445</f>
        <v/>
      </c>
      <c r="Q3445" s="7">
        <f>IF($I3445=1,(N3445-MAR1!$B$11)/MAR1!$D$11,(N3445-MAR1!$C$11)/MAR1!$E$11)</f>
        <v/>
      </c>
      <c r="R3445" s="7">
        <f>IF($I3445=1,(O3445-MAR1!$B$12)/MAR1!$D$12,(O3445-MAR1!$C$12)/MAR1!$E$12)</f>
        <v/>
      </c>
      <c r="S3445" s="7">
        <f>IF($I3445=1,(P3445-MAR1!$B$13)/MAR1!$D$13,(P3445-MAR1!$C$13)/MAR1!$E$13)</f>
        <v/>
      </c>
    </row>
    <row r="3446">
      <c r="A3446" s="5" t="n">
        <v>3445</v>
      </c>
      <c r="B3446" s="5" t="n">
        <v>10</v>
      </c>
      <c r="C3446" s="5" t="n">
        <v>160</v>
      </c>
      <c r="D3446" s="5" t="n">
        <v>6</v>
      </c>
      <c r="E3446" s="5" t="n">
        <v>0</v>
      </c>
      <c r="F3446" s="5" t="n">
        <v>38.6</v>
      </c>
      <c r="G3446" s="5" t="n">
        <v>28</v>
      </c>
      <c r="H3446" s="5" t="n">
        <v>17.66</v>
      </c>
      <c r="I3446" s="6">
        <f>IF(E3446&gt;=Markov!$B$3,1,0)</f>
        <v/>
      </c>
      <c r="J3446" s="6">
        <f>I3445</f>
        <v/>
      </c>
      <c r="K3446" s="7">
        <f>MAR1!$B$5+MAR1!$C$5*COS(2*PI()*$C3446/365)+MAR1!$D$5*SIN(2*PI()*$C3446/365)</f>
        <v/>
      </c>
      <c r="L3446" s="7">
        <f>MAR1!$B$6+MAR1!$C$6*COS(2*PI()*$C3446/365)+MAR1!$D$6*SIN(2*PI()*$C3446/365)</f>
        <v/>
      </c>
      <c r="M3446" s="7">
        <f>MAR1!$B$7+MAR1!$C$7*COS(2*PI()*$C3446/365)+MAR1!$D$7*SIN(2*PI()*$C3446/365)</f>
        <v/>
      </c>
      <c r="N3446" s="7">
        <f>F3446-K3446</f>
        <v/>
      </c>
      <c r="O3446" s="7">
        <f>G3446-L3446</f>
        <v/>
      </c>
      <c r="P3446" s="7">
        <f>H3446-M3446</f>
        <v/>
      </c>
      <c r="Q3446" s="7">
        <f>IF($I3446=1,(N3446-MAR1!$B$11)/MAR1!$D$11,(N3446-MAR1!$C$11)/MAR1!$E$11)</f>
        <v/>
      </c>
      <c r="R3446" s="7">
        <f>IF($I3446=1,(O3446-MAR1!$B$12)/MAR1!$D$12,(O3446-MAR1!$C$12)/MAR1!$E$12)</f>
        <v/>
      </c>
      <c r="S3446" s="7">
        <f>IF($I3446=1,(P3446-MAR1!$B$13)/MAR1!$D$13,(P3446-MAR1!$C$13)/MAR1!$E$13)</f>
        <v/>
      </c>
    </row>
    <row r="3447">
      <c r="A3447" s="5" t="n">
        <v>3446</v>
      </c>
      <c r="B3447" s="5" t="n">
        <v>10</v>
      </c>
      <c r="C3447" s="5" t="n">
        <v>161</v>
      </c>
      <c r="D3447" s="5" t="n">
        <v>6</v>
      </c>
      <c r="E3447" s="5" t="n">
        <v>4.5</v>
      </c>
      <c r="F3447" s="5" t="n">
        <v>34.2</v>
      </c>
      <c r="G3447" s="5" t="n">
        <v>26.9</v>
      </c>
      <c r="H3447" s="5" t="n">
        <v>12.94</v>
      </c>
      <c r="I3447" s="6">
        <f>IF(E3447&gt;=Markov!$B$3,1,0)</f>
        <v/>
      </c>
      <c r="J3447" s="6">
        <f>I3446</f>
        <v/>
      </c>
      <c r="K3447" s="7">
        <f>MAR1!$B$5+MAR1!$C$5*COS(2*PI()*$C3447/365)+MAR1!$D$5*SIN(2*PI()*$C3447/365)</f>
        <v/>
      </c>
      <c r="L3447" s="7">
        <f>MAR1!$B$6+MAR1!$C$6*COS(2*PI()*$C3447/365)+MAR1!$D$6*SIN(2*PI()*$C3447/365)</f>
        <v/>
      </c>
      <c r="M3447" s="7">
        <f>MAR1!$B$7+MAR1!$C$7*COS(2*PI()*$C3447/365)+MAR1!$D$7*SIN(2*PI()*$C3447/365)</f>
        <v/>
      </c>
      <c r="N3447" s="7">
        <f>F3447-K3447</f>
        <v/>
      </c>
      <c r="O3447" s="7">
        <f>G3447-L3447</f>
        <v/>
      </c>
      <c r="P3447" s="7">
        <f>H3447-M3447</f>
        <v/>
      </c>
      <c r="Q3447" s="7">
        <f>IF($I3447=1,(N3447-MAR1!$B$11)/MAR1!$D$11,(N3447-MAR1!$C$11)/MAR1!$E$11)</f>
        <v/>
      </c>
      <c r="R3447" s="7">
        <f>IF($I3447=1,(O3447-MAR1!$B$12)/MAR1!$D$12,(O3447-MAR1!$C$12)/MAR1!$E$12)</f>
        <v/>
      </c>
      <c r="S3447" s="7">
        <f>IF($I3447=1,(P3447-MAR1!$B$13)/MAR1!$D$13,(P3447-MAR1!$C$13)/MAR1!$E$13)</f>
        <v/>
      </c>
    </row>
    <row r="3448">
      <c r="A3448" s="5" t="n">
        <v>3447</v>
      </c>
      <c r="B3448" s="5" t="n">
        <v>10</v>
      </c>
      <c r="C3448" s="5" t="n">
        <v>162</v>
      </c>
      <c r="D3448" s="5" t="n">
        <v>6</v>
      </c>
      <c r="E3448" s="5" t="n">
        <v>0</v>
      </c>
      <c r="F3448" s="5" t="n">
        <v>37.4</v>
      </c>
      <c r="G3448" s="5" t="n">
        <v>29.1</v>
      </c>
      <c r="H3448" s="5" t="n">
        <v>21.22</v>
      </c>
      <c r="I3448" s="6">
        <f>IF(E3448&gt;=Markov!$B$3,1,0)</f>
        <v/>
      </c>
      <c r="J3448" s="6">
        <f>I3447</f>
        <v/>
      </c>
      <c r="K3448" s="7">
        <f>MAR1!$B$5+MAR1!$C$5*COS(2*PI()*$C3448/365)+MAR1!$D$5*SIN(2*PI()*$C3448/365)</f>
        <v/>
      </c>
      <c r="L3448" s="7">
        <f>MAR1!$B$6+MAR1!$C$6*COS(2*PI()*$C3448/365)+MAR1!$D$6*SIN(2*PI()*$C3448/365)</f>
        <v/>
      </c>
      <c r="M3448" s="7">
        <f>MAR1!$B$7+MAR1!$C$7*COS(2*PI()*$C3448/365)+MAR1!$D$7*SIN(2*PI()*$C3448/365)</f>
        <v/>
      </c>
      <c r="N3448" s="7">
        <f>F3448-K3448</f>
        <v/>
      </c>
      <c r="O3448" s="7">
        <f>G3448-L3448</f>
        <v/>
      </c>
      <c r="P3448" s="7">
        <f>H3448-M3448</f>
        <v/>
      </c>
      <c r="Q3448" s="7">
        <f>IF($I3448=1,(N3448-MAR1!$B$11)/MAR1!$D$11,(N3448-MAR1!$C$11)/MAR1!$E$11)</f>
        <v/>
      </c>
      <c r="R3448" s="7">
        <f>IF($I3448=1,(O3448-MAR1!$B$12)/MAR1!$D$12,(O3448-MAR1!$C$12)/MAR1!$E$12)</f>
        <v/>
      </c>
      <c r="S3448" s="7">
        <f>IF($I3448=1,(P3448-MAR1!$B$13)/MAR1!$D$13,(P3448-MAR1!$C$13)/MAR1!$E$13)</f>
        <v/>
      </c>
    </row>
    <row r="3449">
      <c r="A3449" s="5" t="n">
        <v>3448</v>
      </c>
      <c r="B3449" s="5" t="n">
        <v>10</v>
      </c>
      <c r="C3449" s="5" t="n">
        <v>163</v>
      </c>
      <c r="D3449" s="5" t="n">
        <v>6</v>
      </c>
      <c r="E3449" s="5" t="n">
        <v>0</v>
      </c>
      <c r="F3449" s="5" t="n">
        <v>41.7</v>
      </c>
      <c r="G3449" s="5" t="n">
        <v>28.7</v>
      </c>
      <c r="H3449" s="5" t="n">
        <v>22.36</v>
      </c>
      <c r="I3449" s="6">
        <f>IF(E3449&gt;=Markov!$B$3,1,0)</f>
        <v/>
      </c>
      <c r="J3449" s="6">
        <f>I3448</f>
        <v/>
      </c>
      <c r="K3449" s="7">
        <f>MAR1!$B$5+MAR1!$C$5*COS(2*PI()*$C3449/365)+MAR1!$D$5*SIN(2*PI()*$C3449/365)</f>
        <v/>
      </c>
      <c r="L3449" s="7">
        <f>MAR1!$B$6+MAR1!$C$6*COS(2*PI()*$C3449/365)+MAR1!$D$6*SIN(2*PI()*$C3449/365)</f>
        <v/>
      </c>
      <c r="M3449" s="7">
        <f>MAR1!$B$7+MAR1!$C$7*COS(2*PI()*$C3449/365)+MAR1!$D$7*SIN(2*PI()*$C3449/365)</f>
        <v/>
      </c>
      <c r="N3449" s="7">
        <f>F3449-K3449</f>
        <v/>
      </c>
      <c r="O3449" s="7">
        <f>G3449-L3449</f>
        <v/>
      </c>
      <c r="P3449" s="7">
        <f>H3449-M3449</f>
        <v/>
      </c>
      <c r="Q3449" s="7">
        <f>IF($I3449=1,(N3449-MAR1!$B$11)/MAR1!$D$11,(N3449-MAR1!$C$11)/MAR1!$E$11)</f>
        <v/>
      </c>
      <c r="R3449" s="7">
        <f>IF($I3449=1,(O3449-MAR1!$B$12)/MAR1!$D$12,(O3449-MAR1!$C$12)/MAR1!$E$12)</f>
        <v/>
      </c>
      <c r="S3449" s="7">
        <f>IF($I3449=1,(P3449-MAR1!$B$13)/MAR1!$D$13,(P3449-MAR1!$C$13)/MAR1!$E$13)</f>
        <v/>
      </c>
    </row>
    <row r="3450">
      <c r="A3450" s="5" t="n">
        <v>3449</v>
      </c>
      <c r="B3450" s="5" t="n">
        <v>10</v>
      </c>
      <c r="C3450" s="5" t="n">
        <v>164</v>
      </c>
      <c r="D3450" s="5" t="n">
        <v>6</v>
      </c>
      <c r="E3450" s="5" t="n">
        <v>0</v>
      </c>
      <c r="F3450" s="5" t="n">
        <v>43.2</v>
      </c>
      <c r="G3450" s="5" t="n">
        <v>30.2</v>
      </c>
      <c r="H3450" s="5" t="n">
        <v>27.19</v>
      </c>
      <c r="I3450" s="6">
        <f>IF(E3450&gt;=Markov!$B$3,1,0)</f>
        <v/>
      </c>
      <c r="J3450" s="6">
        <f>I3449</f>
        <v/>
      </c>
      <c r="K3450" s="7">
        <f>MAR1!$B$5+MAR1!$C$5*COS(2*PI()*$C3450/365)+MAR1!$D$5*SIN(2*PI()*$C3450/365)</f>
        <v/>
      </c>
      <c r="L3450" s="7">
        <f>MAR1!$B$6+MAR1!$C$6*COS(2*PI()*$C3450/365)+MAR1!$D$6*SIN(2*PI()*$C3450/365)</f>
        <v/>
      </c>
      <c r="M3450" s="7">
        <f>MAR1!$B$7+MAR1!$C$7*COS(2*PI()*$C3450/365)+MAR1!$D$7*SIN(2*PI()*$C3450/365)</f>
        <v/>
      </c>
      <c r="N3450" s="7">
        <f>F3450-K3450</f>
        <v/>
      </c>
      <c r="O3450" s="7">
        <f>G3450-L3450</f>
        <v/>
      </c>
      <c r="P3450" s="7">
        <f>H3450-M3450</f>
        <v/>
      </c>
      <c r="Q3450" s="7">
        <f>IF($I3450=1,(N3450-MAR1!$B$11)/MAR1!$D$11,(N3450-MAR1!$C$11)/MAR1!$E$11)</f>
        <v/>
      </c>
      <c r="R3450" s="7">
        <f>IF($I3450=1,(O3450-MAR1!$B$12)/MAR1!$D$12,(O3450-MAR1!$C$12)/MAR1!$E$12)</f>
        <v/>
      </c>
      <c r="S3450" s="7">
        <f>IF($I3450=1,(P3450-MAR1!$B$13)/MAR1!$D$13,(P3450-MAR1!$C$13)/MAR1!$E$13)</f>
        <v/>
      </c>
    </row>
    <row r="3451">
      <c r="A3451" s="5" t="n">
        <v>3450</v>
      </c>
      <c r="B3451" s="5" t="n">
        <v>10</v>
      </c>
      <c r="C3451" s="5" t="n">
        <v>165</v>
      </c>
      <c r="D3451" s="5" t="n">
        <v>6</v>
      </c>
      <c r="E3451" s="5" t="n">
        <v>0</v>
      </c>
      <c r="F3451" s="5" t="n">
        <v>39.8</v>
      </c>
      <c r="G3451" s="5" t="n">
        <v>28.9</v>
      </c>
      <c r="H3451" s="5" t="n">
        <v>22.12</v>
      </c>
      <c r="I3451" s="6">
        <f>IF(E3451&gt;=Markov!$B$3,1,0)</f>
        <v/>
      </c>
      <c r="J3451" s="6">
        <f>I3450</f>
        <v/>
      </c>
      <c r="K3451" s="7">
        <f>MAR1!$B$5+MAR1!$C$5*COS(2*PI()*$C3451/365)+MAR1!$D$5*SIN(2*PI()*$C3451/365)</f>
        <v/>
      </c>
      <c r="L3451" s="7">
        <f>MAR1!$B$6+MAR1!$C$6*COS(2*PI()*$C3451/365)+MAR1!$D$6*SIN(2*PI()*$C3451/365)</f>
        <v/>
      </c>
      <c r="M3451" s="7">
        <f>MAR1!$B$7+MAR1!$C$7*COS(2*PI()*$C3451/365)+MAR1!$D$7*SIN(2*PI()*$C3451/365)</f>
        <v/>
      </c>
      <c r="N3451" s="7">
        <f>F3451-K3451</f>
        <v/>
      </c>
      <c r="O3451" s="7">
        <f>G3451-L3451</f>
        <v/>
      </c>
      <c r="P3451" s="7">
        <f>H3451-M3451</f>
        <v/>
      </c>
      <c r="Q3451" s="7">
        <f>IF($I3451=1,(N3451-MAR1!$B$11)/MAR1!$D$11,(N3451-MAR1!$C$11)/MAR1!$E$11)</f>
        <v/>
      </c>
      <c r="R3451" s="7">
        <f>IF($I3451=1,(O3451-MAR1!$B$12)/MAR1!$D$12,(O3451-MAR1!$C$12)/MAR1!$E$12)</f>
        <v/>
      </c>
      <c r="S3451" s="7">
        <f>IF($I3451=1,(P3451-MAR1!$B$13)/MAR1!$D$13,(P3451-MAR1!$C$13)/MAR1!$E$13)</f>
        <v/>
      </c>
    </row>
    <row r="3452">
      <c r="A3452" s="5" t="n">
        <v>3451</v>
      </c>
      <c r="B3452" s="5" t="n">
        <v>10</v>
      </c>
      <c r="C3452" s="5" t="n">
        <v>166</v>
      </c>
      <c r="D3452" s="5" t="n">
        <v>6</v>
      </c>
      <c r="E3452" s="5" t="n">
        <v>17.9</v>
      </c>
      <c r="F3452" s="5" t="n">
        <v>35.7</v>
      </c>
      <c r="G3452" s="5" t="n">
        <v>29.1</v>
      </c>
      <c r="H3452" s="5" t="n">
        <v>17.07</v>
      </c>
      <c r="I3452" s="6">
        <f>IF(E3452&gt;=Markov!$B$3,1,0)</f>
        <v/>
      </c>
      <c r="J3452" s="6">
        <f>I3451</f>
        <v/>
      </c>
      <c r="K3452" s="7">
        <f>MAR1!$B$5+MAR1!$C$5*COS(2*PI()*$C3452/365)+MAR1!$D$5*SIN(2*PI()*$C3452/365)</f>
        <v/>
      </c>
      <c r="L3452" s="7">
        <f>MAR1!$B$6+MAR1!$C$6*COS(2*PI()*$C3452/365)+MAR1!$D$6*SIN(2*PI()*$C3452/365)</f>
        <v/>
      </c>
      <c r="M3452" s="7">
        <f>MAR1!$B$7+MAR1!$C$7*COS(2*PI()*$C3452/365)+MAR1!$D$7*SIN(2*PI()*$C3452/365)</f>
        <v/>
      </c>
      <c r="N3452" s="7">
        <f>F3452-K3452</f>
        <v/>
      </c>
      <c r="O3452" s="7">
        <f>G3452-L3452</f>
        <v/>
      </c>
      <c r="P3452" s="7">
        <f>H3452-M3452</f>
        <v/>
      </c>
      <c r="Q3452" s="7">
        <f>IF($I3452=1,(N3452-MAR1!$B$11)/MAR1!$D$11,(N3452-MAR1!$C$11)/MAR1!$E$11)</f>
        <v/>
      </c>
      <c r="R3452" s="7">
        <f>IF($I3452=1,(O3452-MAR1!$B$12)/MAR1!$D$12,(O3452-MAR1!$C$12)/MAR1!$E$12)</f>
        <v/>
      </c>
      <c r="S3452" s="7">
        <f>IF($I3452=1,(P3452-MAR1!$B$13)/MAR1!$D$13,(P3452-MAR1!$C$13)/MAR1!$E$13)</f>
        <v/>
      </c>
    </row>
    <row r="3453">
      <c r="A3453" s="5" t="n">
        <v>3452</v>
      </c>
      <c r="B3453" s="5" t="n">
        <v>10</v>
      </c>
      <c r="C3453" s="5" t="n">
        <v>167</v>
      </c>
      <c r="D3453" s="5" t="n">
        <v>6</v>
      </c>
      <c r="E3453" s="5" t="n">
        <v>0</v>
      </c>
      <c r="F3453" s="5" t="n">
        <v>38</v>
      </c>
      <c r="G3453" s="5" t="n">
        <v>29.7</v>
      </c>
      <c r="H3453" s="5" t="n">
        <v>27.56</v>
      </c>
      <c r="I3453" s="6">
        <f>IF(E3453&gt;=Markov!$B$3,1,0)</f>
        <v/>
      </c>
      <c r="J3453" s="6">
        <f>I3452</f>
        <v/>
      </c>
      <c r="K3453" s="7">
        <f>MAR1!$B$5+MAR1!$C$5*COS(2*PI()*$C3453/365)+MAR1!$D$5*SIN(2*PI()*$C3453/365)</f>
        <v/>
      </c>
      <c r="L3453" s="7">
        <f>MAR1!$B$6+MAR1!$C$6*COS(2*PI()*$C3453/365)+MAR1!$D$6*SIN(2*PI()*$C3453/365)</f>
        <v/>
      </c>
      <c r="M3453" s="7">
        <f>MAR1!$B$7+MAR1!$C$7*COS(2*PI()*$C3453/365)+MAR1!$D$7*SIN(2*PI()*$C3453/365)</f>
        <v/>
      </c>
      <c r="N3453" s="7">
        <f>F3453-K3453</f>
        <v/>
      </c>
      <c r="O3453" s="7">
        <f>G3453-L3453</f>
        <v/>
      </c>
      <c r="P3453" s="7">
        <f>H3453-M3453</f>
        <v/>
      </c>
      <c r="Q3453" s="7">
        <f>IF($I3453=1,(N3453-MAR1!$B$11)/MAR1!$D$11,(N3453-MAR1!$C$11)/MAR1!$E$11)</f>
        <v/>
      </c>
      <c r="R3453" s="7">
        <f>IF($I3453=1,(O3453-MAR1!$B$12)/MAR1!$D$12,(O3453-MAR1!$C$12)/MAR1!$E$12)</f>
        <v/>
      </c>
      <c r="S3453" s="7">
        <f>IF($I3453=1,(P3453-MAR1!$B$13)/MAR1!$D$13,(P3453-MAR1!$C$13)/MAR1!$E$13)</f>
        <v/>
      </c>
    </row>
    <row r="3454">
      <c r="A3454" s="5" t="n">
        <v>3453</v>
      </c>
      <c r="B3454" s="5" t="n">
        <v>10</v>
      </c>
      <c r="C3454" s="5" t="n">
        <v>168</v>
      </c>
      <c r="D3454" s="5" t="n">
        <v>6</v>
      </c>
      <c r="E3454" s="5" t="n">
        <v>3.9</v>
      </c>
      <c r="F3454" s="5" t="n">
        <v>35.6</v>
      </c>
      <c r="G3454" s="5" t="n">
        <v>27.8</v>
      </c>
      <c r="H3454" s="5" t="n">
        <v>17.11</v>
      </c>
      <c r="I3454" s="6">
        <f>IF(E3454&gt;=Markov!$B$3,1,0)</f>
        <v/>
      </c>
      <c r="J3454" s="6">
        <f>I3453</f>
        <v/>
      </c>
      <c r="K3454" s="7">
        <f>MAR1!$B$5+MAR1!$C$5*COS(2*PI()*$C3454/365)+MAR1!$D$5*SIN(2*PI()*$C3454/365)</f>
        <v/>
      </c>
      <c r="L3454" s="7">
        <f>MAR1!$B$6+MAR1!$C$6*COS(2*PI()*$C3454/365)+MAR1!$D$6*SIN(2*PI()*$C3454/365)</f>
        <v/>
      </c>
      <c r="M3454" s="7">
        <f>MAR1!$B$7+MAR1!$C$7*COS(2*PI()*$C3454/365)+MAR1!$D$7*SIN(2*PI()*$C3454/365)</f>
        <v/>
      </c>
      <c r="N3454" s="7">
        <f>F3454-K3454</f>
        <v/>
      </c>
      <c r="O3454" s="7">
        <f>G3454-L3454</f>
        <v/>
      </c>
      <c r="P3454" s="7">
        <f>H3454-M3454</f>
        <v/>
      </c>
      <c r="Q3454" s="7">
        <f>IF($I3454=1,(N3454-MAR1!$B$11)/MAR1!$D$11,(N3454-MAR1!$C$11)/MAR1!$E$11)</f>
        <v/>
      </c>
      <c r="R3454" s="7">
        <f>IF($I3454=1,(O3454-MAR1!$B$12)/MAR1!$D$12,(O3454-MAR1!$C$12)/MAR1!$E$12)</f>
        <v/>
      </c>
      <c r="S3454" s="7">
        <f>IF($I3454=1,(P3454-MAR1!$B$13)/MAR1!$D$13,(P3454-MAR1!$C$13)/MAR1!$E$13)</f>
        <v/>
      </c>
    </row>
    <row r="3455">
      <c r="A3455" s="5" t="n">
        <v>3454</v>
      </c>
      <c r="B3455" s="5" t="n">
        <v>10</v>
      </c>
      <c r="C3455" s="5" t="n">
        <v>169</v>
      </c>
      <c r="D3455" s="5" t="n">
        <v>6</v>
      </c>
      <c r="E3455" s="5" t="n">
        <v>0</v>
      </c>
      <c r="F3455" s="5" t="n">
        <v>39.7</v>
      </c>
      <c r="G3455" s="5" t="n">
        <v>27.2</v>
      </c>
      <c r="H3455" s="5" t="n">
        <v>16.63</v>
      </c>
      <c r="I3455" s="6">
        <f>IF(E3455&gt;=Markov!$B$3,1,0)</f>
        <v/>
      </c>
      <c r="J3455" s="6">
        <f>I3454</f>
        <v/>
      </c>
      <c r="K3455" s="7">
        <f>MAR1!$B$5+MAR1!$C$5*COS(2*PI()*$C3455/365)+MAR1!$D$5*SIN(2*PI()*$C3455/365)</f>
        <v/>
      </c>
      <c r="L3455" s="7">
        <f>MAR1!$B$6+MAR1!$C$6*COS(2*PI()*$C3455/365)+MAR1!$D$6*SIN(2*PI()*$C3455/365)</f>
        <v/>
      </c>
      <c r="M3455" s="7">
        <f>MAR1!$B$7+MAR1!$C$7*COS(2*PI()*$C3455/365)+MAR1!$D$7*SIN(2*PI()*$C3455/365)</f>
        <v/>
      </c>
      <c r="N3455" s="7">
        <f>F3455-K3455</f>
        <v/>
      </c>
      <c r="O3455" s="7">
        <f>G3455-L3455</f>
        <v/>
      </c>
      <c r="P3455" s="7">
        <f>H3455-M3455</f>
        <v/>
      </c>
      <c r="Q3455" s="7">
        <f>IF($I3455=1,(N3455-MAR1!$B$11)/MAR1!$D$11,(N3455-MAR1!$C$11)/MAR1!$E$11)</f>
        <v/>
      </c>
      <c r="R3455" s="7">
        <f>IF($I3455=1,(O3455-MAR1!$B$12)/MAR1!$D$12,(O3455-MAR1!$C$12)/MAR1!$E$12)</f>
        <v/>
      </c>
      <c r="S3455" s="7">
        <f>IF($I3455=1,(P3455-MAR1!$B$13)/MAR1!$D$13,(P3455-MAR1!$C$13)/MAR1!$E$13)</f>
        <v/>
      </c>
    </row>
    <row r="3456">
      <c r="A3456" s="5" t="n">
        <v>3455</v>
      </c>
      <c r="B3456" s="5" t="n">
        <v>10</v>
      </c>
      <c r="C3456" s="5" t="n">
        <v>170</v>
      </c>
      <c r="D3456" s="5" t="n">
        <v>6</v>
      </c>
      <c r="E3456" s="5" t="n">
        <v>0</v>
      </c>
      <c r="F3456" s="5" t="n">
        <v>37.3</v>
      </c>
      <c r="G3456" s="5" t="n">
        <v>26.6</v>
      </c>
      <c r="H3456" s="5" t="n">
        <v>20.52</v>
      </c>
      <c r="I3456" s="6">
        <f>IF(E3456&gt;=Markov!$B$3,1,0)</f>
        <v/>
      </c>
      <c r="J3456" s="6">
        <f>I3455</f>
        <v/>
      </c>
      <c r="K3456" s="7">
        <f>MAR1!$B$5+MAR1!$C$5*COS(2*PI()*$C3456/365)+MAR1!$D$5*SIN(2*PI()*$C3456/365)</f>
        <v/>
      </c>
      <c r="L3456" s="7">
        <f>MAR1!$B$6+MAR1!$C$6*COS(2*PI()*$C3456/365)+MAR1!$D$6*SIN(2*PI()*$C3456/365)</f>
        <v/>
      </c>
      <c r="M3456" s="7">
        <f>MAR1!$B$7+MAR1!$C$7*COS(2*PI()*$C3456/365)+MAR1!$D$7*SIN(2*PI()*$C3456/365)</f>
        <v/>
      </c>
      <c r="N3456" s="7">
        <f>F3456-K3456</f>
        <v/>
      </c>
      <c r="O3456" s="7">
        <f>G3456-L3456</f>
        <v/>
      </c>
      <c r="P3456" s="7">
        <f>H3456-M3456</f>
        <v/>
      </c>
      <c r="Q3456" s="7">
        <f>IF($I3456=1,(N3456-MAR1!$B$11)/MAR1!$D$11,(N3456-MAR1!$C$11)/MAR1!$E$11)</f>
        <v/>
      </c>
      <c r="R3456" s="7">
        <f>IF($I3456=1,(O3456-MAR1!$B$12)/MAR1!$D$12,(O3456-MAR1!$C$12)/MAR1!$E$12)</f>
        <v/>
      </c>
      <c r="S3456" s="7">
        <f>IF($I3456=1,(P3456-MAR1!$B$13)/MAR1!$D$13,(P3456-MAR1!$C$13)/MAR1!$E$13)</f>
        <v/>
      </c>
    </row>
    <row r="3457">
      <c r="A3457" s="5" t="n">
        <v>3456</v>
      </c>
      <c r="B3457" s="5" t="n">
        <v>10</v>
      </c>
      <c r="C3457" s="5" t="n">
        <v>171</v>
      </c>
      <c r="D3457" s="5" t="n">
        <v>6</v>
      </c>
      <c r="E3457" s="5" t="n">
        <v>0</v>
      </c>
      <c r="F3457" s="5" t="n">
        <v>36.6</v>
      </c>
      <c r="G3457" s="5" t="n">
        <v>26.1</v>
      </c>
      <c r="H3457" s="5" t="n">
        <v>17.09</v>
      </c>
      <c r="I3457" s="6">
        <f>IF(E3457&gt;=Markov!$B$3,1,0)</f>
        <v/>
      </c>
      <c r="J3457" s="6">
        <f>I3456</f>
        <v/>
      </c>
      <c r="K3457" s="7">
        <f>MAR1!$B$5+MAR1!$C$5*COS(2*PI()*$C3457/365)+MAR1!$D$5*SIN(2*PI()*$C3457/365)</f>
        <v/>
      </c>
      <c r="L3457" s="7">
        <f>MAR1!$B$6+MAR1!$C$6*COS(2*PI()*$C3457/365)+MAR1!$D$6*SIN(2*PI()*$C3457/365)</f>
        <v/>
      </c>
      <c r="M3457" s="7">
        <f>MAR1!$B$7+MAR1!$C$7*COS(2*PI()*$C3457/365)+MAR1!$D$7*SIN(2*PI()*$C3457/365)</f>
        <v/>
      </c>
      <c r="N3457" s="7">
        <f>F3457-K3457</f>
        <v/>
      </c>
      <c r="O3457" s="7">
        <f>G3457-L3457</f>
        <v/>
      </c>
      <c r="P3457" s="7">
        <f>H3457-M3457</f>
        <v/>
      </c>
      <c r="Q3457" s="7">
        <f>IF($I3457=1,(N3457-MAR1!$B$11)/MAR1!$D$11,(N3457-MAR1!$C$11)/MAR1!$E$11)</f>
        <v/>
      </c>
      <c r="R3457" s="7">
        <f>IF($I3457=1,(O3457-MAR1!$B$12)/MAR1!$D$12,(O3457-MAR1!$C$12)/MAR1!$E$12)</f>
        <v/>
      </c>
      <c r="S3457" s="7">
        <f>IF($I3457=1,(P3457-MAR1!$B$13)/MAR1!$D$13,(P3457-MAR1!$C$13)/MAR1!$E$13)</f>
        <v/>
      </c>
    </row>
    <row r="3458">
      <c r="A3458" s="5" t="n">
        <v>3457</v>
      </c>
      <c r="B3458" s="5" t="n">
        <v>10</v>
      </c>
      <c r="C3458" s="5" t="n">
        <v>172</v>
      </c>
      <c r="D3458" s="5" t="n">
        <v>6</v>
      </c>
      <c r="E3458" s="5" t="n">
        <v>0</v>
      </c>
      <c r="F3458" s="5" t="n">
        <v>36.2</v>
      </c>
      <c r="G3458" s="5" t="n">
        <v>25.2</v>
      </c>
      <c r="H3458" s="5" t="n">
        <v>17.21</v>
      </c>
      <c r="I3458" s="6">
        <f>IF(E3458&gt;=Markov!$B$3,1,0)</f>
        <v/>
      </c>
      <c r="J3458" s="6">
        <f>I3457</f>
        <v/>
      </c>
      <c r="K3458" s="7">
        <f>MAR1!$B$5+MAR1!$C$5*COS(2*PI()*$C3458/365)+MAR1!$D$5*SIN(2*PI()*$C3458/365)</f>
        <v/>
      </c>
      <c r="L3458" s="7">
        <f>MAR1!$B$6+MAR1!$C$6*COS(2*PI()*$C3458/365)+MAR1!$D$6*SIN(2*PI()*$C3458/365)</f>
        <v/>
      </c>
      <c r="M3458" s="7">
        <f>MAR1!$B$7+MAR1!$C$7*COS(2*PI()*$C3458/365)+MAR1!$D$7*SIN(2*PI()*$C3458/365)</f>
        <v/>
      </c>
      <c r="N3458" s="7">
        <f>F3458-K3458</f>
        <v/>
      </c>
      <c r="O3458" s="7">
        <f>G3458-L3458</f>
        <v/>
      </c>
      <c r="P3458" s="7">
        <f>H3458-M3458</f>
        <v/>
      </c>
      <c r="Q3458" s="7">
        <f>IF($I3458=1,(N3458-MAR1!$B$11)/MAR1!$D$11,(N3458-MAR1!$C$11)/MAR1!$E$11)</f>
        <v/>
      </c>
      <c r="R3458" s="7">
        <f>IF($I3458=1,(O3458-MAR1!$B$12)/MAR1!$D$12,(O3458-MAR1!$C$12)/MAR1!$E$12)</f>
        <v/>
      </c>
      <c r="S3458" s="7">
        <f>IF($I3458=1,(P3458-MAR1!$B$13)/MAR1!$D$13,(P3458-MAR1!$C$13)/MAR1!$E$13)</f>
        <v/>
      </c>
    </row>
    <row r="3459">
      <c r="A3459" s="5" t="n">
        <v>3458</v>
      </c>
      <c r="B3459" s="5" t="n">
        <v>10</v>
      </c>
      <c r="C3459" s="5" t="n">
        <v>173</v>
      </c>
      <c r="D3459" s="5" t="n">
        <v>6</v>
      </c>
      <c r="E3459" s="5" t="n">
        <v>2.3</v>
      </c>
      <c r="F3459" s="5" t="n">
        <v>30.4</v>
      </c>
      <c r="G3459" s="5" t="n">
        <v>25.6</v>
      </c>
      <c r="H3459" s="5" t="n">
        <v>12.76</v>
      </c>
      <c r="I3459" s="6">
        <f>IF(E3459&gt;=Markov!$B$3,1,0)</f>
        <v/>
      </c>
      <c r="J3459" s="6">
        <f>I3458</f>
        <v/>
      </c>
      <c r="K3459" s="7">
        <f>MAR1!$B$5+MAR1!$C$5*COS(2*PI()*$C3459/365)+MAR1!$D$5*SIN(2*PI()*$C3459/365)</f>
        <v/>
      </c>
      <c r="L3459" s="7">
        <f>MAR1!$B$6+MAR1!$C$6*COS(2*PI()*$C3459/365)+MAR1!$D$6*SIN(2*PI()*$C3459/365)</f>
        <v/>
      </c>
      <c r="M3459" s="7">
        <f>MAR1!$B$7+MAR1!$C$7*COS(2*PI()*$C3459/365)+MAR1!$D$7*SIN(2*PI()*$C3459/365)</f>
        <v/>
      </c>
      <c r="N3459" s="7">
        <f>F3459-K3459</f>
        <v/>
      </c>
      <c r="O3459" s="7">
        <f>G3459-L3459</f>
        <v/>
      </c>
      <c r="P3459" s="7">
        <f>H3459-M3459</f>
        <v/>
      </c>
      <c r="Q3459" s="7">
        <f>IF($I3459=1,(N3459-MAR1!$B$11)/MAR1!$D$11,(N3459-MAR1!$C$11)/MAR1!$E$11)</f>
        <v/>
      </c>
      <c r="R3459" s="7">
        <f>IF($I3459=1,(O3459-MAR1!$B$12)/MAR1!$D$12,(O3459-MAR1!$C$12)/MAR1!$E$12)</f>
        <v/>
      </c>
      <c r="S3459" s="7">
        <f>IF($I3459=1,(P3459-MAR1!$B$13)/MAR1!$D$13,(P3459-MAR1!$C$13)/MAR1!$E$13)</f>
        <v/>
      </c>
    </row>
    <row r="3460">
      <c r="A3460" s="5" t="n">
        <v>3459</v>
      </c>
      <c r="B3460" s="5" t="n">
        <v>10</v>
      </c>
      <c r="C3460" s="5" t="n">
        <v>174</v>
      </c>
      <c r="D3460" s="5" t="n">
        <v>6</v>
      </c>
      <c r="E3460" s="5" t="n">
        <v>0</v>
      </c>
      <c r="F3460" s="5" t="n">
        <v>33.6</v>
      </c>
      <c r="G3460" s="5" t="n">
        <v>25</v>
      </c>
      <c r="H3460" s="5" t="n">
        <v>17.95</v>
      </c>
      <c r="I3460" s="6">
        <f>IF(E3460&gt;=Markov!$B$3,1,0)</f>
        <v/>
      </c>
      <c r="J3460" s="6">
        <f>I3459</f>
        <v/>
      </c>
      <c r="K3460" s="7">
        <f>MAR1!$B$5+MAR1!$C$5*COS(2*PI()*$C3460/365)+MAR1!$D$5*SIN(2*PI()*$C3460/365)</f>
        <v/>
      </c>
      <c r="L3460" s="7">
        <f>MAR1!$B$6+MAR1!$C$6*COS(2*PI()*$C3460/365)+MAR1!$D$6*SIN(2*PI()*$C3460/365)</f>
        <v/>
      </c>
      <c r="M3460" s="7">
        <f>MAR1!$B$7+MAR1!$C$7*COS(2*PI()*$C3460/365)+MAR1!$D$7*SIN(2*PI()*$C3460/365)</f>
        <v/>
      </c>
      <c r="N3460" s="7">
        <f>F3460-K3460</f>
        <v/>
      </c>
      <c r="O3460" s="7">
        <f>G3460-L3460</f>
        <v/>
      </c>
      <c r="P3460" s="7">
        <f>H3460-M3460</f>
        <v/>
      </c>
      <c r="Q3460" s="7">
        <f>IF($I3460=1,(N3460-MAR1!$B$11)/MAR1!$D$11,(N3460-MAR1!$C$11)/MAR1!$E$11)</f>
        <v/>
      </c>
      <c r="R3460" s="7">
        <f>IF($I3460=1,(O3460-MAR1!$B$12)/MAR1!$D$12,(O3460-MAR1!$C$12)/MAR1!$E$12)</f>
        <v/>
      </c>
      <c r="S3460" s="7">
        <f>IF($I3460=1,(P3460-MAR1!$B$13)/MAR1!$D$13,(P3460-MAR1!$C$13)/MAR1!$E$13)</f>
        <v/>
      </c>
    </row>
    <row r="3461">
      <c r="A3461" s="5" t="n">
        <v>3460</v>
      </c>
      <c r="B3461" s="5" t="n">
        <v>10</v>
      </c>
      <c r="C3461" s="5" t="n">
        <v>175</v>
      </c>
      <c r="D3461" s="5" t="n">
        <v>6</v>
      </c>
      <c r="E3461" s="5" t="n">
        <v>0</v>
      </c>
      <c r="F3461" s="5" t="n">
        <v>33.8</v>
      </c>
      <c r="G3461" s="5" t="n">
        <v>25.8</v>
      </c>
      <c r="H3461" s="5" t="n">
        <v>26.25</v>
      </c>
      <c r="I3461" s="6">
        <f>IF(E3461&gt;=Markov!$B$3,1,0)</f>
        <v/>
      </c>
      <c r="J3461" s="6">
        <f>I3460</f>
        <v/>
      </c>
      <c r="K3461" s="7">
        <f>MAR1!$B$5+MAR1!$C$5*COS(2*PI()*$C3461/365)+MAR1!$D$5*SIN(2*PI()*$C3461/365)</f>
        <v/>
      </c>
      <c r="L3461" s="7">
        <f>MAR1!$B$6+MAR1!$C$6*COS(2*PI()*$C3461/365)+MAR1!$D$6*SIN(2*PI()*$C3461/365)</f>
        <v/>
      </c>
      <c r="M3461" s="7">
        <f>MAR1!$B$7+MAR1!$C$7*COS(2*PI()*$C3461/365)+MAR1!$D$7*SIN(2*PI()*$C3461/365)</f>
        <v/>
      </c>
      <c r="N3461" s="7">
        <f>F3461-K3461</f>
        <v/>
      </c>
      <c r="O3461" s="7">
        <f>G3461-L3461</f>
        <v/>
      </c>
      <c r="P3461" s="7">
        <f>H3461-M3461</f>
        <v/>
      </c>
      <c r="Q3461" s="7">
        <f>IF($I3461=1,(N3461-MAR1!$B$11)/MAR1!$D$11,(N3461-MAR1!$C$11)/MAR1!$E$11)</f>
        <v/>
      </c>
      <c r="R3461" s="7">
        <f>IF($I3461=1,(O3461-MAR1!$B$12)/MAR1!$D$12,(O3461-MAR1!$C$12)/MAR1!$E$12)</f>
        <v/>
      </c>
      <c r="S3461" s="7">
        <f>IF($I3461=1,(P3461-MAR1!$B$13)/MAR1!$D$13,(P3461-MAR1!$C$13)/MAR1!$E$13)</f>
        <v/>
      </c>
    </row>
    <row r="3462">
      <c r="A3462" s="5" t="n">
        <v>3461</v>
      </c>
      <c r="B3462" s="5" t="n">
        <v>10</v>
      </c>
      <c r="C3462" s="5" t="n">
        <v>176</v>
      </c>
      <c r="D3462" s="5" t="n">
        <v>6</v>
      </c>
      <c r="E3462" s="5" t="n">
        <v>0</v>
      </c>
      <c r="F3462" s="5" t="n">
        <v>35.4</v>
      </c>
      <c r="G3462" s="5" t="n">
        <v>26.3</v>
      </c>
      <c r="H3462" s="5" t="n">
        <v>18.91</v>
      </c>
      <c r="I3462" s="6">
        <f>IF(E3462&gt;=Markov!$B$3,1,0)</f>
        <v/>
      </c>
      <c r="J3462" s="6">
        <f>I3461</f>
        <v/>
      </c>
      <c r="K3462" s="7">
        <f>MAR1!$B$5+MAR1!$C$5*COS(2*PI()*$C3462/365)+MAR1!$D$5*SIN(2*PI()*$C3462/365)</f>
        <v/>
      </c>
      <c r="L3462" s="7">
        <f>MAR1!$B$6+MAR1!$C$6*COS(2*PI()*$C3462/365)+MAR1!$D$6*SIN(2*PI()*$C3462/365)</f>
        <v/>
      </c>
      <c r="M3462" s="7">
        <f>MAR1!$B$7+MAR1!$C$7*COS(2*PI()*$C3462/365)+MAR1!$D$7*SIN(2*PI()*$C3462/365)</f>
        <v/>
      </c>
      <c r="N3462" s="7">
        <f>F3462-K3462</f>
        <v/>
      </c>
      <c r="O3462" s="7">
        <f>G3462-L3462</f>
        <v/>
      </c>
      <c r="P3462" s="7">
        <f>H3462-M3462</f>
        <v/>
      </c>
      <c r="Q3462" s="7">
        <f>IF($I3462=1,(N3462-MAR1!$B$11)/MAR1!$D$11,(N3462-MAR1!$C$11)/MAR1!$E$11)</f>
        <v/>
      </c>
      <c r="R3462" s="7">
        <f>IF($I3462=1,(O3462-MAR1!$B$12)/MAR1!$D$12,(O3462-MAR1!$C$12)/MAR1!$E$12)</f>
        <v/>
      </c>
      <c r="S3462" s="7">
        <f>IF($I3462=1,(P3462-MAR1!$B$13)/MAR1!$D$13,(P3462-MAR1!$C$13)/MAR1!$E$13)</f>
        <v/>
      </c>
    </row>
    <row r="3463">
      <c r="A3463" s="5" t="n">
        <v>3462</v>
      </c>
      <c r="B3463" s="5" t="n">
        <v>10</v>
      </c>
      <c r="C3463" s="5" t="n">
        <v>177</v>
      </c>
      <c r="D3463" s="5" t="n">
        <v>6</v>
      </c>
      <c r="E3463" s="5" t="n">
        <v>4.7</v>
      </c>
      <c r="F3463" s="5" t="n">
        <v>33.3</v>
      </c>
      <c r="G3463" s="5" t="n">
        <v>26.7</v>
      </c>
      <c r="H3463" s="5" t="n">
        <v>14.57</v>
      </c>
      <c r="I3463" s="6">
        <f>IF(E3463&gt;=Markov!$B$3,1,0)</f>
        <v/>
      </c>
      <c r="J3463" s="6">
        <f>I3462</f>
        <v/>
      </c>
      <c r="K3463" s="7">
        <f>MAR1!$B$5+MAR1!$C$5*COS(2*PI()*$C3463/365)+MAR1!$D$5*SIN(2*PI()*$C3463/365)</f>
        <v/>
      </c>
      <c r="L3463" s="7">
        <f>MAR1!$B$6+MAR1!$C$6*COS(2*PI()*$C3463/365)+MAR1!$D$6*SIN(2*PI()*$C3463/365)</f>
        <v/>
      </c>
      <c r="M3463" s="7">
        <f>MAR1!$B$7+MAR1!$C$7*COS(2*PI()*$C3463/365)+MAR1!$D$7*SIN(2*PI()*$C3463/365)</f>
        <v/>
      </c>
      <c r="N3463" s="7">
        <f>F3463-K3463</f>
        <v/>
      </c>
      <c r="O3463" s="7">
        <f>G3463-L3463</f>
        <v/>
      </c>
      <c r="P3463" s="7">
        <f>H3463-M3463</f>
        <v/>
      </c>
      <c r="Q3463" s="7">
        <f>IF($I3463=1,(N3463-MAR1!$B$11)/MAR1!$D$11,(N3463-MAR1!$C$11)/MAR1!$E$11)</f>
        <v/>
      </c>
      <c r="R3463" s="7">
        <f>IF($I3463=1,(O3463-MAR1!$B$12)/MAR1!$D$12,(O3463-MAR1!$C$12)/MAR1!$E$12)</f>
        <v/>
      </c>
      <c r="S3463" s="7">
        <f>IF($I3463=1,(P3463-MAR1!$B$13)/MAR1!$D$13,(P3463-MAR1!$C$13)/MAR1!$E$13)</f>
        <v/>
      </c>
    </row>
    <row r="3464">
      <c r="A3464" s="5" t="n">
        <v>3463</v>
      </c>
      <c r="B3464" s="5" t="n">
        <v>10</v>
      </c>
      <c r="C3464" s="5" t="n">
        <v>178</v>
      </c>
      <c r="D3464" s="5" t="n">
        <v>6</v>
      </c>
      <c r="E3464" s="5" t="n">
        <v>0</v>
      </c>
      <c r="F3464" s="5" t="n">
        <v>35.6</v>
      </c>
      <c r="G3464" s="5" t="n">
        <v>29.7</v>
      </c>
      <c r="H3464" s="5" t="n">
        <v>22.5</v>
      </c>
      <c r="I3464" s="6">
        <f>IF(E3464&gt;=Markov!$B$3,1,0)</f>
        <v/>
      </c>
      <c r="J3464" s="6">
        <f>I3463</f>
        <v/>
      </c>
      <c r="K3464" s="7">
        <f>MAR1!$B$5+MAR1!$C$5*COS(2*PI()*$C3464/365)+MAR1!$D$5*SIN(2*PI()*$C3464/365)</f>
        <v/>
      </c>
      <c r="L3464" s="7">
        <f>MAR1!$B$6+MAR1!$C$6*COS(2*PI()*$C3464/365)+MAR1!$D$6*SIN(2*PI()*$C3464/365)</f>
        <v/>
      </c>
      <c r="M3464" s="7">
        <f>MAR1!$B$7+MAR1!$C$7*COS(2*PI()*$C3464/365)+MAR1!$D$7*SIN(2*PI()*$C3464/365)</f>
        <v/>
      </c>
      <c r="N3464" s="7">
        <f>F3464-K3464</f>
        <v/>
      </c>
      <c r="O3464" s="7">
        <f>G3464-L3464</f>
        <v/>
      </c>
      <c r="P3464" s="7">
        <f>H3464-M3464</f>
        <v/>
      </c>
      <c r="Q3464" s="7">
        <f>IF($I3464=1,(N3464-MAR1!$B$11)/MAR1!$D$11,(N3464-MAR1!$C$11)/MAR1!$E$11)</f>
        <v/>
      </c>
      <c r="R3464" s="7">
        <f>IF($I3464=1,(O3464-MAR1!$B$12)/MAR1!$D$12,(O3464-MAR1!$C$12)/MAR1!$E$12)</f>
        <v/>
      </c>
      <c r="S3464" s="7">
        <f>IF($I3464=1,(P3464-MAR1!$B$13)/MAR1!$D$13,(P3464-MAR1!$C$13)/MAR1!$E$13)</f>
        <v/>
      </c>
    </row>
    <row r="3465">
      <c r="A3465" s="5" t="n">
        <v>3464</v>
      </c>
      <c r="B3465" s="5" t="n">
        <v>10</v>
      </c>
      <c r="C3465" s="5" t="n">
        <v>179</v>
      </c>
      <c r="D3465" s="5" t="n">
        <v>6</v>
      </c>
      <c r="E3465" s="5" t="n">
        <v>8.4</v>
      </c>
      <c r="F3465" s="5" t="n">
        <v>32.7</v>
      </c>
      <c r="G3465" s="5" t="n">
        <v>27.4</v>
      </c>
      <c r="H3465" s="5" t="n">
        <v>16.9</v>
      </c>
      <c r="I3465" s="6">
        <f>IF(E3465&gt;=Markov!$B$3,1,0)</f>
        <v/>
      </c>
      <c r="J3465" s="6">
        <f>I3464</f>
        <v/>
      </c>
      <c r="K3465" s="7">
        <f>MAR1!$B$5+MAR1!$C$5*COS(2*PI()*$C3465/365)+MAR1!$D$5*SIN(2*PI()*$C3465/365)</f>
        <v/>
      </c>
      <c r="L3465" s="7">
        <f>MAR1!$B$6+MAR1!$C$6*COS(2*PI()*$C3465/365)+MAR1!$D$6*SIN(2*PI()*$C3465/365)</f>
        <v/>
      </c>
      <c r="M3465" s="7">
        <f>MAR1!$B$7+MAR1!$C$7*COS(2*PI()*$C3465/365)+MAR1!$D$7*SIN(2*PI()*$C3465/365)</f>
        <v/>
      </c>
      <c r="N3465" s="7">
        <f>F3465-K3465</f>
        <v/>
      </c>
      <c r="O3465" s="7">
        <f>G3465-L3465</f>
        <v/>
      </c>
      <c r="P3465" s="7">
        <f>H3465-M3465</f>
        <v/>
      </c>
      <c r="Q3465" s="7">
        <f>IF($I3465=1,(N3465-MAR1!$B$11)/MAR1!$D$11,(N3465-MAR1!$C$11)/MAR1!$E$11)</f>
        <v/>
      </c>
      <c r="R3465" s="7">
        <f>IF($I3465=1,(O3465-MAR1!$B$12)/MAR1!$D$12,(O3465-MAR1!$C$12)/MAR1!$E$12)</f>
        <v/>
      </c>
      <c r="S3465" s="7">
        <f>IF($I3465=1,(P3465-MAR1!$B$13)/MAR1!$D$13,(P3465-MAR1!$C$13)/MAR1!$E$13)</f>
        <v/>
      </c>
    </row>
    <row r="3466">
      <c r="A3466" s="5" t="n">
        <v>3465</v>
      </c>
      <c r="B3466" s="5" t="n">
        <v>10</v>
      </c>
      <c r="C3466" s="5" t="n">
        <v>180</v>
      </c>
      <c r="D3466" s="5" t="n">
        <v>6</v>
      </c>
      <c r="E3466" s="5" t="n">
        <v>21.5</v>
      </c>
      <c r="F3466" s="5" t="n">
        <v>32.8</v>
      </c>
      <c r="G3466" s="5" t="n">
        <v>27.2</v>
      </c>
      <c r="H3466" s="5" t="n">
        <v>17.16</v>
      </c>
      <c r="I3466" s="6">
        <f>IF(E3466&gt;=Markov!$B$3,1,0)</f>
        <v/>
      </c>
      <c r="J3466" s="6">
        <f>I3465</f>
        <v/>
      </c>
      <c r="K3466" s="7">
        <f>MAR1!$B$5+MAR1!$C$5*COS(2*PI()*$C3466/365)+MAR1!$D$5*SIN(2*PI()*$C3466/365)</f>
        <v/>
      </c>
      <c r="L3466" s="7">
        <f>MAR1!$B$6+MAR1!$C$6*COS(2*PI()*$C3466/365)+MAR1!$D$6*SIN(2*PI()*$C3466/365)</f>
        <v/>
      </c>
      <c r="M3466" s="7">
        <f>MAR1!$B$7+MAR1!$C$7*COS(2*PI()*$C3466/365)+MAR1!$D$7*SIN(2*PI()*$C3466/365)</f>
        <v/>
      </c>
      <c r="N3466" s="7">
        <f>F3466-K3466</f>
        <v/>
      </c>
      <c r="O3466" s="7">
        <f>G3466-L3466</f>
        <v/>
      </c>
      <c r="P3466" s="7">
        <f>H3466-M3466</f>
        <v/>
      </c>
      <c r="Q3466" s="7">
        <f>IF($I3466=1,(N3466-MAR1!$B$11)/MAR1!$D$11,(N3466-MAR1!$C$11)/MAR1!$E$11)</f>
        <v/>
      </c>
      <c r="R3466" s="7">
        <f>IF($I3466=1,(O3466-MAR1!$B$12)/MAR1!$D$12,(O3466-MAR1!$C$12)/MAR1!$E$12)</f>
        <v/>
      </c>
      <c r="S3466" s="7">
        <f>IF($I3466=1,(P3466-MAR1!$B$13)/MAR1!$D$13,(P3466-MAR1!$C$13)/MAR1!$E$13)</f>
        <v/>
      </c>
    </row>
    <row r="3467">
      <c r="A3467" s="5" t="n">
        <v>3466</v>
      </c>
      <c r="B3467" s="5" t="n">
        <v>10</v>
      </c>
      <c r="C3467" s="5" t="n">
        <v>181</v>
      </c>
      <c r="D3467" s="5" t="n">
        <v>6</v>
      </c>
      <c r="E3467" s="5" t="n">
        <v>0</v>
      </c>
      <c r="F3467" s="5" t="n">
        <v>35</v>
      </c>
      <c r="G3467" s="5" t="n">
        <v>28.2</v>
      </c>
      <c r="H3467" s="5" t="n">
        <v>18.64</v>
      </c>
      <c r="I3467" s="6">
        <f>IF(E3467&gt;=Markov!$B$3,1,0)</f>
        <v/>
      </c>
      <c r="J3467" s="6">
        <f>I3466</f>
        <v/>
      </c>
      <c r="K3467" s="7">
        <f>MAR1!$B$5+MAR1!$C$5*COS(2*PI()*$C3467/365)+MAR1!$D$5*SIN(2*PI()*$C3467/365)</f>
        <v/>
      </c>
      <c r="L3467" s="7">
        <f>MAR1!$B$6+MAR1!$C$6*COS(2*PI()*$C3467/365)+MAR1!$D$6*SIN(2*PI()*$C3467/365)</f>
        <v/>
      </c>
      <c r="M3467" s="7">
        <f>MAR1!$B$7+MAR1!$C$7*COS(2*PI()*$C3467/365)+MAR1!$D$7*SIN(2*PI()*$C3467/365)</f>
        <v/>
      </c>
      <c r="N3467" s="7">
        <f>F3467-K3467</f>
        <v/>
      </c>
      <c r="O3467" s="7">
        <f>G3467-L3467</f>
        <v/>
      </c>
      <c r="P3467" s="7">
        <f>H3467-M3467</f>
        <v/>
      </c>
      <c r="Q3467" s="7">
        <f>IF($I3467=1,(N3467-MAR1!$B$11)/MAR1!$D$11,(N3467-MAR1!$C$11)/MAR1!$E$11)</f>
        <v/>
      </c>
      <c r="R3467" s="7">
        <f>IF($I3467=1,(O3467-MAR1!$B$12)/MAR1!$D$12,(O3467-MAR1!$C$12)/MAR1!$E$12)</f>
        <v/>
      </c>
      <c r="S3467" s="7">
        <f>IF($I3467=1,(P3467-MAR1!$B$13)/MAR1!$D$13,(P3467-MAR1!$C$13)/MAR1!$E$13)</f>
        <v/>
      </c>
    </row>
    <row r="3468">
      <c r="A3468" s="5" t="n">
        <v>3467</v>
      </c>
      <c r="B3468" s="5" t="n">
        <v>10</v>
      </c>
      <c r="C3468" s="5" t="n">
        <v>182</v>
      </c>
      <c r="D3468" s="5" t="n">
        <v>7</v>
      </c>
      <c r="E3468" s="5" t="n">
        <v>0</v>
      </c>
      <c r="F3468" s="5" t="n">
        <v>35.1</v>
      </c>
      <c r="G3468" s="5" t="n">
        <v>28.3</v>
      </c>
      <c r="H3468" s="5" t="n">
        <v>23.04</v>
      </c>
      <c r="I3468" s="6">
        <f>IF(E3468&gt;=Markov!$B$3,1,0)</f>
        <v/>
      </c>
      <c r="J3468" s="6">
        <f>I3467</f>
        <v/>
      </c>
      <c r="K3468" s="7">
        <f>MAR1!$B$5+MAR1!$C$5*COS(2*PI()*$C3468/365)+MAR1!$D$5*SIN(2*PI()*$C3468/365)</f>
        <v/>
      </c>
      <c r="L3468" s="7">
        <f>MAR1!$B$6+MAR1!$C$6*COS(2*PI()*$C3468/365)+MAR1!$D$6*SIN(2*PI()*$C3468/365)</f>
        <v/>
      </c>
      <c r="M3468" s="7">
        <f>MAR1!$B$7+MAR1!$C$7*COS(2*PI()*$C3468/365)+MAR1!$D$7*SIN(2*PI()*$C3468/365)</f>
        <v/>
      </c>
      <c r="N3468" s="7">
        <f>F3468-K3468</f>
        <v/>
      </c>
      <c r="O3468" s="7">
        <f>G3468-L3468</f>
        <v/>
      </c>
      <c r="P3468" s="7">
        <f>H3468-M3468</f>
        <v/>
      </c>
      <c r="Q3468" s="7">
        <f>IF($I3468=1,(N3468-MAR1!$B$11)/MAR1!$D$11,(N3468-MAR1!$C$11)/MAR1!$E$11)</f>
        <v/>
      </c>
      <c r="R3468" s="7">
        <f>IF($I3468=1,(O3468-MAR1!$B$12)/MAR1!$D$12,(O3468-MAR1!$C$12)/MAR1!$E$12)</f>
        <v/>
      </c>
      <c r="S3468" s="7">
        <f>IF($I3468=1,(P3468-MAR1!$B$13)/MAR1!$D$13,(P3468-MAR1!$C$13)/MAR1!$E$13)</f>
        <v/>
      </c>
    </row>
    <row r="3469">
      <c r="A3469" s="5" t="n">
        <v>3468</v>
      </c>
      <c r="B3469" s="5" t="n">
        <v>10</v>
      </c>
      <c r="C3469" s="5" t="n">
        <v>183</v>
      </c>
      <c r="D3469" s="5" t="n">
        <v>7</v>
      </c>
      <c r="E3469" s="5" t="n">
        <v>0</v>
      </c>
      <c r="F3469" s="5" t="n">
        <v>36.8</v>
      </c>
      <c r="G3469" s="5" t="n">
        <v>27.4</v>
      </c>
      <c r="H3469" s="5" t="n">
        <v>20.92</v>
      </c>
      <c r="I3469" s="6">
        <f>IF(E3469&gt;=Markov!$B$3,1,0)</f>
        <v/>
      </c>
      <c r="J3469" s="6">
        <f>I3468</f>
        <v/>
      </c>
      <c r="K3469" s="7">
        <f>MAR1!$B$5+MAR1!$C$5*COS(2*PI()*$C3469/365)+MAR1!$D$5*SIN(2*PI()*$C3469/365)</f>
        <v/>
      </c>
      <c r="L3469" s="7">
        <f>MAR1!$B$6+MAR1!$C$6*COS(2*PI()*$C3469/365)+MAR1!$D$6*SIN(2*PI()*$C3469/365)</f>
        <v/>
      </c>
      <c r="M3469" s="7">
        <f>MAR1!$B$7+MAR1!$C$7*COS(2*PI()*$C3469/365)+MAR1!$D$7*SIN(2*PI()*$C3469/365)</f>
        <v/>
      </c>
      <c r="N3469" s="7">
        <f>F3469-K3469</f>
        <v/>
      </c>
      <c r="O3469" s="7">
        <f>G3469-L3469</f>
        <v/>
      </c>
      <c r="P3469" s="7">
        <f>H3469-M3469</f>
        <v/>
      </c>
      <c r="Q3469" s="7">
        <f>IF($I3469=1,(N3469-MAR1!$B$11)/MAR1!$D$11,(N3469-MAR1!$C$11)/MAR1!$E$11)</f>
        <v/>
      </c>
      <c r="R3469" s="7">
        <f>IF($I3469=1,(O3469-MAR1!$B$12)/MAR1!$D$12,(O3469-MAR1!$C$12)/MAR1!$E$12)</f>
        <v/>
      </c>
      <c r="S3469" s="7">
        <f>IF($I3469=1,(P3469-MAR1!$B$13)/MAR1!$D$13,(P3469-MAR1!$C$13)/MAR1!$E$13)</f>
        <v/>
      </c>
    </row>
    <row r="3470">
      <c r="A3470" s="5" t="n">
        <v>3469</v>
      </c>
      <c r="B3470" s="5" t="n">
        <v>10</v>
      </c>
      <c r="C3470" s="5" t="n">
        <v>184</v>
      </c>
      <c r="D3470" s="5" t="n">
        <v>7</v>
      </c>
      <c r="E3470" s="5" t="n">
        <v>0</v>
      </c>
      <c r="F3470" s="5" t="n">
        <v>35.7</v>
      </c>
      <c r="G3470" s="5" t="n">
        <v>27.7</v>
      </c>
      <c r="H3470" s="5" t="n">
        <v>17.9</v>
      </c>
      <c r="I3470" s="6">
        <f>IF(E3470&gt;=Markov!$B$3,1,0)</f>
        <v/>
      </c>
      <c r="J3470" s="6">
        <f>I3469</f>
        <v/>
      </c>
      <c r="K3470" s="7">
        <f>MAR1!$B$5+MAR1!$C$5*COS(2*PI()*$C3470/365)+MAR1!$D$5*SIN(2*PI()*$C3470/365)</f>
        <v/>
      </c>
      <c r="L3470" s="7">
        <f>MAR1!$B$6+MAR1!$C$6*COS(2*PI()*$C3470/365)+MAR1!$D$6*SIN(2*PI()*$C3470/365)</f>
        <v/>
      </c>
      <c r="M3470" s="7">
        <f>MAR1!$B$7+MAR1!$C$7*COS(2*PI()*$C3470/365)+MAR1!$D$7*SIN(2*PI()*$C3470/365)</f>
        <v/>
      </c>
      <c r="N3470" s="7">
        <f>F3470-K3470</f>
        <v/>
      </c>
      <c r="O3470" s="7">
        <f>G3470-L3470</f>
        <v/>
      </c>
      <c r="P3470" s="7">
        <f>H3470-M3470</f>
        <v/>
      </c>
      <c r="Q3470" s="7">
        <f>IF($I3470=1,(N3470-MAR1!$B$11)/MAR1!$D$11,(N3470-MAR1!$C$11)/MAR1!$E$11)</f>
        <v/>
      </c>
      <c r="R3470" s="7">
        <f>IF($I3470=1,(O3470-MAR1!$B$12)/MAR1!$D$12,(O3470-MAR1!$C$12)/MAR1!$E$12)</f>
        <v/>
      </c>
      <c r="S3470" s="7">
        <f>IF($I3470=1,(P3470-MAR1!$B$13)/MAR1!$D$13,(P3470-MAR1!$C$13)/MAR1!$E$13)</f>
        <v/>
      </c>
    </row>
    <row r="3471">
      <c r="A3471" s="5" t="n">
        <v>3470</v>
      </c>
      <c r="B3471" s="5" t="n">
        <v>10</v>
      </c>
      <c r="C3471" s="5" t="n">
        <v>185</v>
      </c>
      <c r="D3471" s="5" t="n">
        <v>7</v>
      </c>
      <c r="E3471" s="5" t="n">
        <v>4.6</v>
      </c>
      <c r="F3471" s="5" t="n">
        <v>33.2</v>
      </c>
      <c r="G3471" s="5" t="n">
        <v>27.4</v>
      </c>
      <c r="H3471" s="5" t="n">
        <v>18.84</v>
      </c>
      <c r="I3471" s="6">
        <f>IF(E3471&gt;=Markov!$B$3,1,0)</f>
        <v/>
      </c>
      <c r="J3471" s="6">
        <f>I3470</f>
        <v/>
      </c>
      <c r="K3471" s="7">
        <f>MAR1!$B$5+MAR1!$C$5*COS(2*PI()*$C3471/365)+MAR1!$D$5*SIN(2*PI()*$C3471/365)</f>
        <v/>
      </c>
      <c r="L3471" s="7">
        <f>MAR1!$B$6+MAR1!$C$6*COS(2*PI()*$C3471/365)+MAR1!$D$6*SIN(2*PI()*$C3471/365)</f>
        <v/>
      </c>
      <c r="M3471" s="7">
        <f>MAR1!$B$7+MAR1!$C$7*COS(2*PI()*$C3471/365)+MAR1!$D$7*SIN(2*PI()*$C3471/365)</f>
        <v/>
      </c>
      <c r="N3471" s="7">
        <f>F3471-K3471</f>
        <v/>
      </c>
      <c r="O3471" s="7">
        <f>G3471-L3471</f>
        <v/>
      </c>
      <c r="P3471" s="7">
        <f>H3471-M3471</f>
        <v/>
      </c>
      <c r="Q3471" s="7">
        <f>IF($I3471=1,(N3471-MAR1!$B$11)/MAR1!$D$11,(N3471-MAR1!$C$11)/MAR1!$E$11)</f>
        <v/>
      </c>
      <c r="R3471" s="7">
        <f>IF($I3471=1,(O3471-MAR1!$B$12)/MAR1!$D$12,(O3471-MAR1!$C$12)/MAR1!$E$12)</f>
        <v/>
      </c>
      <c r="S3471" s="7">
        <f>IF($I3471=1,(P3471-MAR1!$B$13)/MAR1!$D$13,(P3471-MAR1!$C$13)/MAR1!$E$13)</f>
        <v/>
      </c>
    </row>
    <row r="3472">
      <c r="A3472" s="5" t="n">
        <v>3471</v>
      </c>
      <c r="B3472" s="5" t="n">
        <v>10</v>
      </c>
      <c r="C3472" s="5" t="n">
        <v>186</v>
      </c>
      <c r="D3472" s="5" t="n">
        <v>7</v>
      </c>
      <c r="E3472" s="5" t="n">
        <v>58.3</v>
      </c>
      <c r="F3472" s="5" t="n">
        <v>31.9</v>
      </c>
      <c r="G3472" s="5" t="n">
        <v>28</v>
      </c>
      <c r="H3472" s="5" t="n">
        <v>10.07</v>
      </c>
      <c r="I3472" s="6">
        <f>IF(E3472&gt;=Markov!$B$3,1,0)</f>
        <v/>
      </c>
      <c r="J3472" s="6">
        <f>I3471</f>
        <v/>
      </c>
      <c r="K3472" s="7">
        <f>MAR1!$B$5+MAR1!$C$5*COS(2*PI()*$C3472/365)+MAR1!$D$5*SIN(2*PI()*$C3472/365)</f>
        <v/>
      </c>
      <c r="L3472" s="7">
        <f>MAR1!$B$6+MAR1!$C$6*COS(2*PI()*$C3472/365)+MAR1!$D$6*SIN(2*PI()*$C3472/365)</f>
        <v/>
      </c>
      <c r="M3472" s="7">
        <f>MAR1!$B$7+MAR1!$C$7*COS(2*PI()*$C3472/365)+MAR1!$D$7*SIN(2*PI()*$C3472/365)</f>
        <v/>
      </c>
      <c r="N3472" s="7">
        <f>F3472-K3472</f>
        <v/>
      </c>
      <c r="O3472" s="7">
        <f>G3472-L3472</f>
        <v/>
      </c>
      <c r="P3472" s="7">
        <f>H3472-M3472</f>
        <v/>
      </c>
      <c r="Q3472" s="7">
        <f>IF($I3472=1,(N3472-MAR1!$B$11)/MAR1!$D$11,(N3472-MAR1!$C$11)/MAR1!$E$11)</f>
        <v/>
      </c>
      <c r="R3472" s="7">
        <f>IF($I3472=1,(O3472-MAR1!$B$12)/MAR1!$D$12,(O3472-MAR1!$C$12)/MAR1!$E$12)</f>
        <v/>
      </c>
      <c r="S3472" s="7">
        <f>IF($I3472=1,(P3472-MAR1!$B$13)/MAR1!$D$13,(P3472-MAR1!$C$13)/MAR1!$E$13)</f>
        <v/>
      </c>
    </row>
    <row r="3473">
      <c r="A3473" s="5" t="n">
        <v>3472</v>
      </c>
      <c r="B3473" s="5" t="n">
        <v>10</v>
      </c>
      <c r="C3473" s="5" t="n">
        <v>187</v>
      </c>
      <c r="D3473" s="5" t="n">
        <v>7</v>
      </c>
      <c r="E3473" s="5" t="n">
        <v>19.2</v>
      </c>
      <c r="F3473" s="5" t="n">
        <v>30.7</v>
      </c>
      <c r="G3473" s="5" t="n">
        <v>27.1</v>
      </c>
      <c r="H3473" s="5" t="n">
        <v>12.29</v>
      </c>
      <c r="I3473" s="6">
        <f>IF(E3473&gt;=Markov!$B$3,1,0)</f>
        <v/>
      </c>
      <c r="J3473" s="6">
        <f>I3472</f>
        <v/>
      </c>
      <c r="K3473" s="7">
        <f>MAR1!$B$5+MAR1!$C$5*COS(2*PI()*$C3473/365)+MAR1!$D$5*SIN(2*PI()*$C3473/365)</f>
        <v/>
      </c>
      <c r="L3473" s="7">
        <f>MAR1!$B$6+MAR1!$C$6*COS(2*PI()*$C3473/365)+MAR1!$D$6*SIN(2*PI()*$C3473/365)</f>
        <v/>
      </c>
      <c r="M3473" s="7">
        <f>MAR1!$B$7+MAR1!$C$7*COS(2*PI()*$C3473/365)+MAR1!$D$7*SIN(2*PI()*$C3473/365)</f>
        <v/>
      </c>
      <c r="N3473" s="7">
        <f>F3473-K3473</f>
        <v/>
      </c>
      <c r="O3473" s="7">
        <f>G3473-L3473</f>
        <v/>
      </c>
      <c r="P3473" s="7">
        <f>H3473-M3473</f>
        <v/>
      </c>
      <c r="Q3473" s="7">
        <f>IF($I3473=1,(N3473-MAR1!$B$11)/MAR1!$D$11,(N3473-MAR1!$C$11)/MAR1!$E$11)</f>
        <v/>
      </c>
      <c r="R3473" s="7">
        <f>IF($I3473=1,(O3473-MAR1!$B$12)/MAR1!$D$12,(O3473-MAR1!$C$12)/MAR1!$E$12)</f>
        <v/>
      </c>
      <c r="S3473" s="7">
        <f>IF($I3473=1,(P3473-MAR1!$B$13)/MAR1!$D$13,(P3473-MAR1!$C$13)/MAR1!$E$13)</f>
        <v/>
      </c>
    </row>
    <row r="3474">
      <c r="A3474" s="5" t="n">
        <v>3473</v>
      </c>
      <c r="B3474" s="5" t="n">
        <v>10</v>
      </c>
      <c r="C3474" s="5" t="n">
        <v>188</v>
      </c>
      <c r="D3474" s="5" t="n">
        <v>7</v>
      </c>
      <c r="E3474" s="5" t="n">
        <v>11.7</v>
      </c>
      <c r="F3474" s="5" t="n">
        <v>30.9</v>
      </c>
      <c r="G3474" s="5" t="n">
        <v>26.5</v>
      </c>
      <c r="H3474" s="5" t="n">
        <v>10.48</v>
      </c>
      <c r="I3474" s="6">
        <f>IF(E3474&gt;=Markov!$B$3,1,0)</f>
        <v/>
      </c>
      <c r="J3474" s="6">
        <f>I3473</f>
        <v/>
      </c>
      <c r="K3474" s="7">
        <f>MAR1!$B$5+MAR1!$C$5*COS(2*PI()*$C3474/365)+MAR1!$D$5*SIN(2*PI()*$C3474/365)</f>
        <v/>
      </c>
      <c r="L3474" s="7">
        <f>MAR1!$B$6+MAR1!$C$6*COS(2*PI()*$C3474/365)+MAR1!$D$6*SIN(2*PI()*$C3474/365)</f>
        <v/>
      </c>
      <c r="M3474" s="7">
        <f>MAR1!$B$7+MAR1!$C$7*COS(2*PI()*$C3474/365)+MAR1!$D$7*SIN(2*PI()*$C3474/365)</f>
        <v/>
      </c>
      <c r="N3474" s="7">
        <f>F3474-K3474</f>
        <v/>
      </c>
      <c r="O3474" s="7">
        <f>G3474-L3474</f>
        <v/>
      </c>
      <c r="P3474" s="7">
        <f>H3474-M3474</f>
        <v/>
      </c>
      <c r="Q3474" s="7">
        <f>IF($I3474=1,(N3474-MAR1!$B$11)/MAR1!$D$11,(N3474-MAR1!$C$11)/MAR1!$E$11)</f>
        <v/>
      </c>
      <c r="R3474" s="7">
        <f>IF($I3474=1,(O3474-MAR1!$B$12)/MAR1!$D$12,(O3474-MAR1!$C$12)/MAR1!$E$12)</f>
        <v/>
      </c>
      <c r="S3474" s="7">
        <f>IF($I3474=1,(P3474-MAR1!$B$13)/MAR1!$D$13,(P3474-MAR1!$C$13)/MAR1!$E$13)</f>
        <v/>
      </c>
    </row>
    <row r="3475">
      <c r="A3475" s="5" t="n">
        <v>3474</v>
      </c>
      <c r="B3475" s="5" t="n">
        <v>10</v>
      </c>
      <c r="C3475" s="5" t="n">
        <v>189</v>
      </c>
      <c r="D3475" s="5" t="n">
        <v>7</v>
      </c>
      <c r="E3475" s="5" t="n">
        <v>29.5</v>
      </c>
      <c r="F3475" s="5" t="n">
        <v>30</v>
      </c>
      <c r="G3475" s="5" t="n">
        <v>26.6</v>
      </c>
      <c r="H3475" s="5" t="n">
        <v>15.61</v>
      </c>
      <c r="I3475" s="6">
        <f>IF(E3475&gt;=Markov!$B$3,1,0)</f>
        <v/>
      </c>
      <c r="J3475" s="6">
        <f>I3474</f>
        <v/>
      </c>
      <c r="K3475" s="7">
        <f>MAR1!$B$5+MAR1!$C$5*COS(2*PI()*$C3475/365)+MAR1!$D$5*SIN(2*PI()*$C3475/365)</f>
        <v/>
      </c>
      <c r="L3475" s="7">
        <f>MAR1!$B$6+MAR1!$C$6*COS(2*PI()*$C3475/365)+MAR1!$D$6*SIN(2*PI()*$C3475/365)</f>
        <v/>
      </c>
      <c r="M3475" s="7">
        <f>MAR1!$B$7+MAR1!$C$7*COS(2*PI()*$C3475/365)+MAR1!$D$7*SIN(2*PI()*$C3475/365)</f>
        <v/>
      </c>
      <c r="N3475" s="7">
        <f>F3475-K3475</f>
        <v/>
      </c>
      <c r="O3475" s="7">
        <f>G3475-L3475</f>
        <v/>
      </c>
      <c r="P3475" s="7">
        <f>H3475-M3475</f>
        <v/>
      </c>
      <c r="Q3475" s="7">
        <f>IF($I3475=1,(N3475-MAR1!$B$11)/MAR1!$D$11,(N3475-MAR1!$C$11)/MAR1!$E$11)</f>
        <v/>
      </c>
      <c r="R3475" s="7">
        <f>IF($I3475=1,(O3475-MAR1!$B$12)/MAR1!$D$12,(O3475-MAR1!$C$12)/MAR1!$E$12)</f>
        <v/>
      </c>
      <c r="S3475" s="7">
        <f>IF($I3475=1,(P3475-MAR1!$B$13)/MAR1!$D$13,(P3475-MAR1!$C$13)/MAR1!$E$13)</f>
        <v/>
      </c>
    </row>
    <row r="3476">
      <c r="A3476" s="5" t="n">
        <v>3475</v>
      </c>
      <c r="B3476" s="5" t="n">
        <v>10</v>
      </c>
      <c r="C3476" s="5" t="n">
        <v>190</v>
      </c>
      <c r="D3476" s="5" t="n">
        <v>7</v>
      </c>
      <c r="E3476" s="5" t="n">
        <v>21.7</v>
      </c>
      <c r="F3476" s="5" t="n">
        <v>31.9</v>
      </c>
      <c r="G3476" s="5" t="n">
        <v>26</v>
      </c>
      <c r="H3476" s="5" t="n">
        <v>14.92</v>
      </c>
      <c r="I3476" s="6">
        <f>IF(E3476&gt;=Markov!$B$3,1,0)</f>
        <v/>
      </c>
      <c r="J3476" s="6">
        <f>I3475</f>
        <v/>
      </c>
      <c r="K3476" s="7">
        <f>MAR1!$B$5+MAR1!$C$5*COS(2*PI()*$C3476/365)+MAR1!$D$5*SIN(2*PI()*$C3476/365)</f>
        <v/>
      </c>
      <c r="L3476" s="7">
        <f>MAR1!$B$6+MAR1!$C$6*COS(2*PI()*$C3476/365)+MAR1!$D$6*SIN(2*PI()*$C3476/365)</f>
        <v/>
      </c>
      <c r="M3476" s="7">
        <f>MAR1!$B$7+MAR1!$C$7*COS(2*PI()*$C3476/365)+MAR1!$D$7*SIN(2*PI()*$C3476/365)</f>
        <v/>
      </c>
      <c r="N3476" s="7">
        <f>F3476-K3476</f>
        <v/>
      </c>
      <c r="O3476" s="7">
        <f>G3476-L3476</f>
        <v/>
      </c>
      <c r="P3476" s="7">
        <f>H3476-M3476</f>
        <v/>
      </c>
      <c r="Q3476" s="7">
        <f>IF($I3476=1,(N3476-MAR1!$B$11)/MAR1!$D$11,(N3476-MAR1!$C$11)/MAR1!$E$11)</f>
        <v/>
      </c>
      <c r="R3476" s="7">
        <f>IF($I3476=1,(O3476-MAR1!$B$12)/MAR1!$D$12,(O3476-MAR1!$C$12)/MAR1!$E$12)</f>
        <v/>
      </c>
      <c r="S3476" s="7">
        <f>IF($I3476=1,(P3476-MAR1!$B$13)/MAR1!$D$13,(P3476-MAR1!$C$13)/MAR1!$E$13)</f>
        <v/>
      </c>
    </row>
    <row r="3477">
      <c r="A3477" s="5" t="n">
        <v>3476</v>
      </c>
      <c r="B3477" s="5" t="n">
        <v>10</v>
      </c>
      <c r="C3477" s="5" t="n">
        <v>191</v>
      </c>
      <c r="D3477" s="5" t="n">
        <v>7</v>
      </c>
      <c r="E3477" s="5" t="n">
        <v>14.9</v>
      </c>
      <c r="F3477" s="5" t="n">
        <v>31.3</v>
      </c>
      <c r="G3477" s="5" t="n">
        <v>24.8</v>
      </c>
      <c r="H3477" s="5" t="n">
        <v>17.41</v>
      </c>
      <c r="I3477" s="6">
        <f>IF(E3477&gt;=Markov!$B$3,1,0)</f>
        <v/>
      </c>
      <c r="J3477" s="6">
        <f>I3476</f>
        <v/>
      </c>
      <c r="K3477" s="7">
        <f>MAR1!$B$5+MAR1!$C$5*COS(2*PI()*$C3477/365)+MAR1!$D$5*SIN(2*PI()*$C3477/365)</f>
        <v/>
      </c>
      <c r="L3477" s="7">
        <f>MAR1!$B$6+MAR1!$C$6*COS(2*PI()*$C3477/365)+MAR1!$D$6*SIN(2*PI()*$C3477/365)</f>
        <v/>
      </c>
      <c r="M3477" s="7">
        <f>MAR1!$B$7+MAR1!$C$7*COS(2*PI()*$C3477/365)+MAR1!$D$7*SIN(2*PI()*$C3477/365)</f>
        <v/>
      </c>
      <c r="N3477" s="7">
        <f>F3477-K3477</f>
        <v/>
      </c>
      <c r="O3477" s="7">
        <f>G3477-L3477</f>
        <v/>
      </c>
      <c r="P3477" s="7">
        <f>H3477-M3477</f>
        <v/>
      </c>
      <c r="Q3477" s="7">
        <f>IF($I3477=1,(N3477-MAR1!$B$11)/MAR1!$D$11,(N3477-MAR1!$C$11)/MAR1!$E$11)</f>
        <v/>
      </c>
      <c r="R3477" s="7">
        <f>IF($I3477=1,(O3477-MAR1!$B$12)/MAR1!$D$12,(O3477-MAR1!$C$12)/MAR1!$E$12)</f>
        <v/>
      </c>
      <c r="S3477" s="7">
        <f>IF($I3477=1,(P3477-MAR1!$B$13)/MAR1!$D$13,(P3477-MAR1!$C$13)/MAR1!$E$13)</f>
        <v/>
      </c>
    </row>
    <row r="3478">
      <c r="A3478" s="5" t="n">
        <v>3477</v>
      </c>
      <c r="B3478" s="5" t="n">
        <v>10</v>
      </c>
      <c r="C3478" s="5" t="n">
        <v>192</v>
      </c>
      <c r="D3478" s="5" t="n">
        <v>7</v>
      </c>
      <c r="E3478" s="5" t="n">
        <v>7.1</v>
      </c>
      <c r="F3478" s="5" t="n">
        <v>30.4</v>
      </c>
      <c r="G3478" s="5" t="n">
        <v>23.8</v>
      </c>
      <c r="H3478" s="5" t="n">
        <v>16.28</v>
      </c>
      <c r="I3478" s="6">
        <f>IF(E3478&gt;=Markov!$B$3,1,0)</f>
        <v/>
      </c>
      <c r="J3478" s="6">
        <f>I3477</f>
        <v/>
      </c>
      <c r="K3478" s="7">
        <f>MAR1!$B$5+MAR1!$C$5*COS(2*PI()*$C3478/365)+MAR1!$D$5*SIN(2*PI()*$C3478/365)</f>
        <v/>
      </c>
      <c r="L3478" s="7">
        <f>MAR1!$B$6+MAR1!$C$6*COS(2*PI()*$C3478/365)+MAR1!$D$6*SIN(2*PI()*$C3478/365)</f>
        <v/>
      </c>
      <c r="M3478" s="7">
        <f>MAR1!$B$7+MAR1!$C$7*COS(2*PI()*$C3478/365)+MAR1!$D$7*SIN(2*PI()*$C3478/365)</f>
        <v/>
      </c>
      <c r="N3478" s="7">
        <f>F3478-K3478</f>
        <v/>
      </c>
      <c r="O3478" s="7">
        <f>G3478-L3478</f>
        <v/>
      </c>
      <c r="P3478" s="7">
        <f>H3478-M3478</f>
        <v/>
      </c>
      <c r="Q3478" s="7">
        <f>IF($I3478=1,(N3478-MAR1!$B$11)/MAR1!$D$11,(N3478-MAR1!$C$11)/MAR1!$E$11)</f>
        <v/>
      </c>
      <c r="R3478" s="7">
        <f>IF($I3478=1,(O3478-MAR1!$B$12)/MAR1!$D$12,(O3478-MAR1!$C$12)/MAR1!$E$12)</f>
        <v/>
      </c>
      <c r="S3478" s="7">
        <f>IF($I3478=1,(P3478-MAR1!$B$13)/MAR1!$D$13,(P3478-MAR1!$C$13)/MAR1!$E$13)</f>
        <v/>
      </c>
    </row>
    <row r="3479">
      <c r="A3479" s="5" t="n">
        <v>3478</v>
      </c>
      <c r="B3479" s="5" t="n">
        <v>10</v>
      </c>
      <c r="C3479" s="5" t="n">
        <v>193</v>
      </c>
      <c r="D3479" s="5" t="n">
        <v>7</v>
      </c>
      <c r="E3479" s="5" t="n">
        <v>2.9</v>
      </c>
      <c r="F3479" s="5" t="n">
        <v>29</v>
      </c>
      <c r="G3479" s="5" t="n">
        <v>25.7</v>
      </c>
      <c r="H3479" s="5" t="n">
        <v>16.72</v>
      </c>
      <c r="I3479" s="6">
        <f>IF(E3479&gt;=Markov!$B$3,1,0)</f>
        <v/>
      </c>
      <c r="J3479" s="6">
        <f>I3478</f>
        <v/>
      </c>
      <c r="K3479" s="7">
        <f>MAR1!$B$5+MAR1!$C$5*COS(2*PI()*$C3479/365)+MAR1!$D$5*SIN(2*PI()*$C3479/365)</f>
        <v/>
      </c>
      <c r="L3479" s="7">
        <f>MAR1!$B$6+MAR1!$C$6*COS(2*PI()*$C3479/365)+MAR1!$D$6*SIN(2*PI()*$C3479/365)</f>
        <v/>
      </c>
      <c r="M3479" s="7">
        <f>MAR1!$B$7+MAR1!$C$7*COS(2*PI()*$C3479/365)+MAR1!$D$7*SIN(2*PI()*$C3479/365)</f>
        <v/>
      </c>
      <c r="N3479" s="7">
        <f>F3479-K3479</f>
        <v/>
      </c>
      <c r="O3479" s="7">
        <f>G3479-L3479</f>
        <v/>
      </c>
      <c r="P3479" s="7">
        <f>H3479-M3479</f>
        <v/>
      </c>
      <c r="Q3479" s="7">
        <f>IF($I3479=1,(N3479-MAR1!$B$11)/MAR1!$D$11,(N3479-MAR1!$C$11)/MAR1!$E$11)</f>
        <v/>
      </c>
      <c r="R3479" s="7">
        <f>IF($I3479=1,(O3479-MAR1!$B$12)/MAR1!$D$12,(O3479-MAR1!$C$12)/MAR1!$E$12)</f>
        <v/>
      </c>
      <c r="S3479" s="7">
        <f>IF($I3479=1,(P3479-MAR1!$B$13)/MAR1!$D$13,(P3479-MAR1!$C$13)/MAR1!$E$13)</f>
        <v/>
      </c>
    </row>
    <row r="3480">
      <c r="A3480" s="5" t="n">
        <v>3479</v>
      </c>
      <c r="B3480" s="5" t="n">
        <v>10</v>
      </c>
      <c r="C3480" s="5" t="n">
        <v>194</v>
      </c>
      <c r="D3480" s="5" t="n">
        <v>7</v>
      </c>
      <c r="E3480" s="5" t="n">
        <v>7.6</v>
      </c>
      <c r="F3480" s="5" t="n">
        <v>31.9</v>
      </c>
      <c r="G3480" s="5" t="n">
        <v>24.9</v>
      </c>
      <c r="H3480" s="5" t="n">
        <v>12.72</v>
      </c>
      <c r="I3480" s="6">
        <f>IF(E3480&gt;=Markov!$B$3,1,0)</f>
        <v/>
      </c>
      <c r="J3480" s="6">
        <f>I3479</f>
        <v/>
      </c>
      <c r="K3480" s="7">
        <f>MAR1!$B$5+MAR1!$C$5*COS(2*PI()*$C3480/365)+MAR1!$D$5*SIN(2*PI()*$C3480/365)</f>
        <v/>
      </c>
      <c r="L3480" s="7">
        <f>MAR1!$B$6+MAR1!$C$6*COS(2*PI()*$C3480/365)+MAR1!$D$6*SIN(2*PI()*$C3480/365)</f>
        <v/>
      </c>
      <c r="M3480" s="7">
        <f>MAR1!$B$7+MAR1!$C$7*COS(2*PI()*$C3480/365)+MAR1!$D$7*SIN(2*PI()*$C3480/365)</f>
        <v/>
      </c>
      <c r="N3480" s="7">
        <f>F3480-K3480</f>
        <v/>
      </c>
      <c r="O3480" s="7">
        <f>G3480-L3480</f>
        <v/>
      </c>
      <c r="P3480" s="7">
        <f>H3480-M3480</f>
        <v/>
      </c>
      <c r="Q3480" s="7">
        <f>IF($I3480=1,(N3480-MAR1!$B$11)/MAR1!$D$11,(N3480-MAR1!$C$11)/MAR1!$E$11)</f>
        <v/>
      </c>
      <c r="R3480" s="7">
        <f>IF($I3480=1,(O3480-MAR1!$B$12)/MAR1!$D$12,(O3480-MAR1!$C$12)/MAR1!$E$12)</f>
        <v/>
      </c>
      <c r="S3480" s="7">
        <f>IF($I3480=1,(P3480-MAR1!$B$13)/MAR1!$D$13,(P3480-MAR1!$C$13)/MAR1!$E$13)</f>
        <v/>
      </c>
    </row>
    <row r="3481">
      <c r="A3481" s="5" t="n">
        <v>3480</v>
      </c>
      <c r="B3481" s="5" t="n">
        <v>10</v>
      </c>
      <c r="C3481" s="5" t="n">
        <v>195</v>
      </c>
      <c r="D3481" s="5" t="n">
        <v>7</v>
      </c>
      <c r="E3481" s="5" t="n">
        <v>15.9</v>
      </c>
      <c r="F3481" s="5" t="n">
        <v>30.7</v>
      </c>
      <c r="G3481" s="5" t="n">
        <v>24.6</v>
      </c>
      <c r="H3481" s="5" t="n">
        <v>6.4</v>
      </c>
      <c r="I3481" s="6">
        <f>IF(E3481&gt;=Markov!$B$3,1,0)</f>
        <v/>
      </c>
      <c r="J3481" s="6">
        <f>I3480</f>
        <v/>
      </c>
      <c r="K3481" s="7">
        <f>MAR1!$B$5+MAR1!$C$5*COS(2*PI()*$C3481/365)+MAR1!$D$5*SIN(2*PI()*$C3481/365)</f>
        <v/>
      </c>
      <c r="L3481" s="7">
        <f>MAR1!$B$6+MAR1!$C$6*COS(2*PI()*$C3481/365)+MAR1!$D$6*SIN(2*PI()*$C3481/365)</f>
        <v/>
      </c>
      <c r="M3481" s="7">
        <f>MAR1!$B$7+MAR1!$C$7*COS(2*PI()*$C3481/365)+MAR1!$D$7*SIN(2*PI()*$C3481/365)</f>
        <v/>
      </c>
      <c r="N3481" s="7">
        <f>F3481-K3481</f>
        <v/>
      </c>
      <c r="O3481" s="7">
        <f>G3481-L3481</f>
        <v/>
      </c>
      <c r="P3481" s="7">
        <f>H3481-M3481</f>
        <v/>
      </c>
      <c r="Q3481" s="7">
        <f>IF($I3481=1,(N3481-MAR1!$B$11)/MAR1!$D$11,(N3481-MAR1!$C$11)/MAR1!$E$11)</f>
        <v/>
      </c>
      <c r="R3481" s="7">
        <f>IF($I3481=1,(O3481-MAR1!$B$12)/MAR1!$D$12,(O3481-MAR1!$C$12)/MAR1!$E$12)</f>
        <v/>
      </c>
      <c r="S3481" s="7">
        <f>IF($I3481=1,(P3481-MAR1!$B$13)/MAR1!$D$13,(P3481-MAR1!$C$13)/MAR1!$E$13)</f>
        <v/>
      </c>
    </row>
    <row r="3482">
      <c r="A3482" s="5" t="n">
        <v>3481</v>
      </c>
      <c r="B3482" s="5" t="n">
        <v>10</v>
      </c>
      <c r="C3482" s="5" t="n">
        <v>196</v>
      </c>
      <c r="D3482" s="5" t="n">
        <v>7</v>
      </c>
      <c r="E3482" s="5" t="n">
        <v>0.1</v>
      </c>
      <c r="F3482" s="5" t="n">
        <v>31</v>
      </c>
      <c r="G3482" s="5" t="n">
        <v>25.4</v>
      </c>
      <c r="H3482" s="5" t="n">
        <v>13.12</v>
      </c>
      <c r="I3482" s="6">
        <f>IF(E3482&gt;=Markov!$B$3,1,0)</f>
        <v/>
      </c>
      <c r="J3482" s="6">
        <f>I3481</f>
        <v/>
      </c>
      <c r="K3482" s="7">
        <f>MAR1!$B$5+MAR1!$C$5*COS(2*PI()*$C3482/365)+MAR1!$D$5*SIN(2*PI()*$C3482/365)</f>
        <v/>
      </c>
      <c r="L3482" s="7">
        <f>MAR1!$B$6+MAR1!$C$6*COS(2*PI()*$C3482/365)+MAR1!$D$6*SIN(2*PI()*$C3482/365)</f>
        <v/>
      </c>
      <c r="M3482" s="7">
        <f>MAR1!$B$7+MAR1!$C$7*COS(2*PI()*$C3482/365)+MAR1!$D$7*SIN(2*PI()*$C3482/365)</f>
        <v/>
      </c>
      <c r="N3482" s="7">
        <f>F3482-K3482</f>
        <v/>
      </c>
      <c r="O3482" s="7">
        <f>G3482-L3482</f>
        <v/>
      </c>
      <c r="P3482" s="7">
        <f>H3482-M3482</f>
        <v/>
      </c>
      <c r="Q3482" s="7">
        <f>IF($I3482=1,(N3482-MAR1!$B$11)/MAR1!$D$11,(N3482-MAR1!$C$11)/MAR1!$E$11)</f>
        <v/>
      </c>
      <c r="R3482" s="7">
        <f>IF($I3482=1,(O3482-MAR1!$B$12)/MAR1!$D$12,(O3482-MAR1!$C$12)/MAR1!$E$12)</f>
        <v/>
      </c>
      <c r="S3482" s="7">
        <f>IF($I3482=1,(P3482-MAR1!$B$13)/MAR1!$D$13,(P3482-MAR1!$C$13)/MAR1!$E$13)</f>
        <v/>
      </c>
    </row>
    <row r="3483">
      <c r="A3483" s="5" t="n">
        <v>3482</v>
      </c>
      <c r="B3483" s="5" t="n">
        <v>10</v>
      </c>
      <c r="C3483" s="5" t="n">
        <v>197</v>
      </c>
      <c r="D3483" s="5" t="n">
        <v>7</v>
      </c>
      <c r="E3483" s="5" t="n">
        <v>38.4</v>
      </c>
      <c r="F3483" s="5" t="n">
        <v>30.4</v>
      </c>
      <c r="G3483" s="5" t="n">
        <v>23.1</v>
      </c>
      <c r="H3483" s="5" t="n">
        <v>10.76</v>
      </c>
      <c r="I3483" s="6">
        <f>IF(E3483&gt;=Markov!$B$3,1,0)</f>
        <v/>
      </c>
      <c r="J3483" s="6">
        <f>I3482</f>
        <v/>
      </c>
      <c r="K3483" s="7">
        <f>MAR1!$B$5+MAR1!$C$5*COS(2*PI()*$C3483/365)+MAR1!$D$5*SIN(2*PI()*$C3483/365)</f>
        <v/>
      </c>
      <c r="L3483" s="7">
        <f>MAR1!$B$6+MAR1!$C$6*COS(2*PI()*$C3483/365)+MAR1!$D$6*SIN(2*PI()*$C3483/365)</f>
        <v/>
      </c>
      <c r="M3483" s="7">
        <f>MAR1!$B$7+MAR1!$C$7*COS(2*PI()*$C3483/365)+MAR1!$D$7*SIN(2*PI()*$C3483/365)</f>
        <v/>
      </c>
      <c r="N3483" s="7">
        <f>F3483-K3483</f>
        <v/>
      </c>
      <c r="O3483" s="7">
        <f>G3483-L3483</f>
        <v/>
      </c>
      <c r="P3483" s="7">
        <f>H3483-M3483</f>
        <v/>
      </c>
      <c r="Q3483" s="7">
        <f>IF($I3483=1,(N3483-MAR1!$B$11)/MAR1!$D$11,(N3483-MAR1!$C$11)/MAR1!$E$11)</f>
        <v/>
      </c>
      <c r="R3483" s="7">
        <f>IF($I3483=1,(O3483-MAR1!$B$12)/MAR1!$D$12,(O3483-MAR1!$C$12)/MAR1!$E$12)</f>
        <v/>
      </c>
      <c r="S3483" s="7">
        <f>IF($I3483=1,(P3483-MAR1!$B$13)/MAR1!$D$13,(P3483-MAR1!$C$13)/MAR1!$E$13)</f>
        <v/>
      </c>
    </row>
    <row r="3484">
      <c r="A3484" s="5" t="n">
        <v>3483</v>
      </c>
      <c r="B3484" s="5" t="n">
        <v>10</v>
      </c>
      <c r="C3484" s="5" t="n">
        <v>198</v>
      </c>
      <c r="D3484" s="5" t="n">
        <v>7</v>
      </c>
      <c r="E3484" s="5" t="n">
        <v>4.8</v>
      </c>
      <c r="F3484" s="5" t="n">
        <v>29.4</v>
      </c>
      <c r="G3484" s="5" t="n">
        <v>25.1</v>
      </c>
      <c r="H3484" s="5" t="n">
        <v>20.24</v>
      </c>
      <c r="I3484" s="6">
        <f>IF(E3484&gt;=Markov!$B$3,1,0)</f>
        <v/>
      </c>
      <c r="J3484" s="6">
        <f>I3483</f>
        <v/>
      </c>
      <c r="K3484" s="7">
        <f>MAR1!$B$5+MAR1!$C$5*COS(2*PI()*$C3484/365)+MAR1!$D$5*SIN(2*PI()*$C3484/365)</f>
        <v/>
      </c>
      <c r="L3484" s="7">
        <f>MAR1!$B$6+MAR1!$C$6*COS(2*PI()*$C3484/365)+MAR1!$D$6*SIN(2*PI()*$C3484/365)</f>
        <v/>
      </c>
      <c r="M3484" s="7">
        <f>MAR1!$B$7+MAR1!$C$7*COS(2*PI()*$C3484/365)+MAR1!$D$7*SIN(2*PI()*$C3484/365)</f>
        <v/>
      </c>
      <c r="N3484" s="7">
        <f>F3484-K3484</f>
        <v/>
      </c>
      <c r="O3484" s="7">
        <f>G3484-L3484</f>
        <v/>
      </c>
      <c r="P3484" s="7">
        <f>H3484-M3484</f>
        <v/>
      </c>
      <c r="Q3484" s="7">
        <f>IF($I3484=1,(N3484-MAR1!$B$11)/MAR1!$D$11,(N3484-MAR1!$C$11)/MAR1!$E$11)</f>
        <v/>
      </c>
      <c r="R3484" s="7">
        <f>IF($I3484=1,(O3484-MAR1!$B$12)/MAR1!$D$12,(O3484-MAR1!$C$12)/MAR1!$E$12)</f>
        <v/>
      </c>
      <c r="S3484" s="7">
        <f>IF($I3484=1,(P3484-MAR1!$B$13)/MAR1!$D$13,(P3484-MAR1!$C$13)/MAR1!$E$13)</f>
        <v/>
      </c>
    </row>
    <row r="3485">
      <c r="A3485" s="5" t="n">
        <v>3484</v>
      </c>
      <c r="B3485" s="5" t="n">
        <v>10</v>
      </c>
      <c r="C3485" s="5" t="n">
        <v>199</v>
      </c>
      <c r="D3485" s="5" t="n">
        <v>7</v>
      </c>
      <c r="E3485" s="5" t="n">
        <v>5.1</v>
      </c>
      <c r="F3485" s="5" t="n">
        <v>31</v>
      </c>
      <c r="G3485" s="5" t="n">
        <v>26</v>
      </c>
      <c r="H3485" s="5" t="n">
        <v>16.08</v>
      </c>
      <c r="I3485" s="6">
        <f>IF(E3485&gt;=Markov!$B$3,1,0)</f>
        <v/>
      </c>
      <c r="J3485" s="6">
        <f>I3484</f>
        <v/>
      </c>
      <c r="K3485" s="7">
        <f>MAR1!$B$5+MAR1!$C$5*COS(2*PI()*$C3485/365)+MAR1!$D$5*SIN(2*PI()*$C3485/365)</f>
        <v/>
      </c>
      <c r="L3485" s="7">
        <f>MAR1!$B$6+MAR1!$C$6*COS(2*PI()*$C3485/365)+MAR1!$D$6*SIN(2*PI()*$C3485/365)</f>
        <v/>
      </c>
      <c r="M3485" s="7">
        <f>MAR1!$B$7+MAR1!$C$7*COS(2*PI()*$C3485/365)+MAR1!$D$7*SIN(2*PI()*$C3485/365)</f>
        <v/>
      </c>
      <c r="N3485" s="7">
        <f>F3485-K3485</f>
        <v/>
      </c>
      <c r="O3485" s="7">
        <f>G3485-L3485</f>
        <v/>
      </c>
      <c r="P3485" s="7">
        <f>H3485-M3485</f>
        <v/>
      </c>
      <c r="Q3485" s="7">
        <f>IF($I3485=1,(N3485-MAR1!$B$11)/MAR1!$D$11,(N3485-MAR1!$C$11)/MAR1!$E$11)</f>
        <v/>
      </c>
      <c r="R3485" s="7">
        <f>IF($I3485=1,(O3485-MAR1!$B$12)/MAR1!$D$12,(O3485-MAR1!$C$12)/MAR1!$E$12)</f>
        <v/>
      </c>
      <c r="S3485" s="7">
        <f>IF($I3485=1,(P3485-MAR1!$B$13)/MAR1!$D$13,(P3485-MAR1!$C$13)/MAR1!$E$13)</f>
        <v/>
      </c>
    </row>
    <row r="3486">
      <c r="A3486" s="5" t="n">
        <v>3485</v>
      </c>
      <c r="B3486" s="5" t="n">
        <v>10</v>
      </c>
      <c r="C3486" s="5" t="n">
        <v>200</v>
      </c>
      <c r="D3486" s="5" t="n">
        <v>7</v>
      </c>
      <c r="E3486" s="5" t="n">
        <v>3.7</v>
      </c>
      <c r="F3486" s="5" t="n">
        <v>31.6</v>
      </c>
      <c r="G3486" s="5" t="n">
        <v>26.7</v>
      </c>
      <c r="H3486" s="5" t="n">
        <v>15.32</v>
      </c>
      <c r="I3486" s="6">
        <f>IF(E3486&gt;=Markov!$B$3,1,0)</f>
        <v/>
      </c>
      <c r="J3486" s="6">
        <f>I3485</f>
        <v/>
      </c>
      <c r="K3486" s="7">
        <f>MAR1!$B$5+MAR1!$C$5*COS(2*PI()*$C3486/365)+MAR1!$D$5*SIN(2*PI()*$C3486/365)</f>
        <v/>
      </c>
      <c r="L3486" s="7">
        <f>MAR1!$B$6+MAR1!$C$6*COS(2*PI()*$C3486/365)+MAR1!$D$6*SIN(2*PI()*$C3486/365)</f>
        <v/>
      </c>
      <c r="M3486" s="7">
        <f>MAR1!$B$7+MAR1!$C$7*COS(2*PI()*$C3486/365)+MAR1!$D$7*SIN(2*PI()*$C3486/365)</f>
        <v/>
      </c>
      <c r="N3486" s="7">
        <f>F3486-K3486</f>
        <v/>
      </c>
      <c r="O3486" s="7">
        <f>G3486-L3486</f>
        <v/>
      </c>
      <c r="P3486" s="7">
        <f>H3486-M3486</f>
        <v/>
      </c>
      <c r="Q3486" s="7">
        <f>IF($I3486=1,(N3486-MAR1!$B$11)/MAR1!$D$11,(N3486-MAR1!$C$11)/MAR1!$E$11)</f>
        <v/>
      </c>
      <c r="R3486" s="7">
        <f>IF($I3486=1,(O3486-MAR1!$B$12)/MAR1!$D$12,(O3486-MAR1!$C$12)/MAR1!$E$12)</f>
        <v/>
      </c>
      <c r="S3486" s="7">
        <f>IF($I3486=1,(P3486-MAR1!$B$13)/MAR1!$D$13,(P3486-MAR1!$C$13)/MAR1!$E$13)</f>
        <v/>
      </c>
    </row>
    <row r="3487">
      <c r="A3487" s="5" t="n">
        <v>3486</v>
      </c>
      <c r="B3487" s="5" t="n">
        <v>10</v>
      </c>
      <c r="C3487" s="5" t="n">
        <v>201</v>
      </c>
      <c r="D3487" s="5" t="n">
        <v>7</v>
      </c>
      <c r="E3487" s="5" t="n">
        <v>0</v>
      </c>
      <c r="F3487" s="5" t="n">
        <v>33.9</v>
      </c>
      <c r="G3487" s="5" t="n">
        <v>26.7</v>
      </c>
      <c r="H3487" s="5" t="n">
        <v>21.46</v>
      </c>
      <c r="I3487" s="6">
        <f>IF(E3487&gt;=Markov!$B$3,1,0)</f>
        <v/>
      </c>
      <c r="J3487" s="6">
        <f>I3486</f>
        <v/>
      </c>
      <c r="K3487" s="7">
        <f>MAR1!$B$5+MAR1!$C$5*COS(2*PI()*$C3487/365)+MAR1!$D$5*SIN(2*PI()*$C3487/365)</f>
        <v/>
      </c>
      <c r="L3487" s="7">
        <f>MAR1!$B$6+MAR1!$C$6*COS(2*PI()*$C3487/365)+MAR1!$D$6*SIN(2*PI()*$C3487/365)</f>
        <v/>
      </c>
      <c r="M3487" s="7">
        <f>MAR1!$B$7+MAR1!$C$7*COS(2*PI()*$C3487/365)+MAR1!$D$7*SIN(2*PI()*$C3487/365)</f>
        <v/>
      </c>
      <c r="N3487" s="7">
        <f>F3487-K3487</f>
        <v/>
      </c>
      <c r="O3487" s="7">
        <f>G3487-L3487</f>
        <v/>
      </c>
      <c r="P3487" s="7">
        <f>H3487-M3487</f>
        <v/>
      </c>
      <c r="Q3487" s="7">
        <f>IF($I3487=1,(N3487-MAR1!$B$11)/MAR1!$D$11,(N3487-MAR1!$C$11)/MAR1!$E$11)</f>
        <v/>
      </c>
      <c r="R3487" s="7">
        <f>IF($I3487=1,(O3487-MAR1!$B$12)/MAR1!$D$12,(O3487-MAR1!$C$12)/MAR1!$E$12)</f>
        <v/>
      </c>
      <c r="S3487" s="7">
        <f>IF($I3487=1,(P3487-MAR1!$B$13)/MAR1!$D$13,(P3487-MAR1!$C$13)/MAR1!$E$13)</f>
        <v/>
      </c>
    </row>
    <row r="3488">
      <c r="A3488" s="5" t="n">
        <v>3487</v>
      </c>
      <c r="B3488" s="5" t="n">
        <v>10</v>
      </c>
      <c r="C3488" s="5" t="n">
        <v>202</v>
      </c>
      <c r="D3488" s="5" t="n">
        <v>7</v>
      </c>
      <c r="E3488" s="5" t="n">
        <v>0</v>
      </c>
      <c r="F3488" s="5" t="n">
        <v>34.1</v>
      </c>
      <c r="G3488" s="5" t="n">
        <v>27.7</v>
      </c>
      <c r="H3488" s="5" t="n">
        <v>22.39</v>
      </c>
      <c r="I3488" s="6">
        <f>IF(E3488&gt;=Markov!$B$3,1,0)</f>
        <v/>
      </c>
      <c r="J3488" s="6">
        <f>I3487</f>
        <v/>
      </c>
      <c r="K3488" s="7">
        <f>MAR1!$B$5+MAR1!$C$5*COS(2*PI()*$C3488/365)+MAR1!$D$5*SIN(2*PI()*$C3488/365)</f>
        <v/>
      </c>
      <c r="L3488" s="7">
        <f>MAR1!$B$6+MAR1!$C$6*COS(2*PI()*$C3488/365)+MAR1!$D$6*SIN(2*PI()*$C3488/365)</f>
        <v/>
      </c>
      <c r="M3488" s="7">
        <f>MAR1!$B$7+MAR1!$C$7*COS(2*PI()*$C3488/365)+MAR1!$D$7*SIN(2*PI()*$C3488/365)</f>
        <v/>
      </c>
      <c r="N3488" s="7">
        <f>F3488-K3488</f>
        <v/>
      </c>
      <c r="O3488" s="7">
        <f>G3488-L3488</f>
        <v/>
      </c>
      <c r="P3488" s="7">
        <f>H3488-M3488</f>
        <v/>
      </c>
      <c r="Q3488" s="7">
        <f>IF($I3488=1,(N3488-MAR1!$B$11)/MAR1!$D$11,(N3488-MAR1!$C$11)/MAR1!$E$11)</f>
        <v/>
      </c>
      <c r="R3488" s="7">
        <f>IF($I3488=1,(O3488-MAR1!$B$12)/MAR1!$D$12,(O3488-MAR1!$C$12)/MAR1!$E$12)</f>
        <v/>
      </c>
      <c r="S3488" s="7">
        <f>IF($I3488=1,(P3488-MAR1!$B$13)/MAR1!$D$13,(P3488-MAR1!$C$13)/MAR1!$E$13)</f>
        <v/>
      </c>
    </row>
    <row r="3489">
      <c r="A3489" s="5" t="n">
        <v>3488</v>
      </c>
      <c r="B3489" s="5" t="n">
        <v>10</v>
      </c>
      <c r="C3489" s="5" t="n">
        <v>203</v>
      </c>
      <c r="D3489" s="5" t="n">
        <v>7</v>
      </c>
      <c r="E3489" s="5" t="n">
        <v>0</v>
      </c>
      <c r="F3489" s="5" t="n">
        <v>33.7</v>
      </c>
      <c r="G3489" s="5" t="n">
        <v>25.4</v>
      </c>
      <c r="H3489" s="5" t="n">
        <v>19.85</v>
      </c>
      <c r="I3489" s="6">
        <f>IF(E3489&gt;=Markov!$B$3,1,0)</f>
        <v/>
      </c>
      <c r="J3489" s="6">
        <f>I3488</f>
        <v/>
      </c>
      <c r="K3489" s="7">
        <f>MAR1!$B$5+MAR1!$C$5*COS(2*PI()*$C3489/365)+MAR1!$D$5*SIN(2*PI()*$C3489/365)</f>
        <v/>
      </c>
      <c r="L3489" s="7">
        <f>MAR1!$B$6+MAR1!$C$6*COS(2*PI()*$C3489/365)+MAR1!$D$6*SIN(2*PI()*$C3489/365)</f>
        <v/>
      </c>
      <c r="M3489" s="7">
        <f>MAR1!$B$7+MAR1!$C$7*COS(2*PI()*$C3489/365)+MAR1!$D$7*SIN(2*PI()*$C3489/365)</f>
        <v/>
      </c>
      <c r="N3489" s="7">
        <f>F3489-K3489</f>
        <v/>
      </c>
      <c r="O3489" s="7">
        <f>G3489-L3489</f>
        <v/>
      </c>
      <c r="P3489" s="7">
        <f>H3489-M3489</f>
        <v/>
      </c>
      <c r="Q3489" s="7">
        <f>IF($I3489=1,(N3489-MAR1!$B$11)/MAR1!$D$11,(N3489-MAR1!$C$11)/MAR1!$E$11)</f>
        <v/>
      </c>
      <c r="R3489" s="7">
        <f>IF($I3489=1,(O3489-MAR1!$B$12)/MAR1!$D$12,(O3489-MAR1!$C$12)/MAR1!$E$12)</f>
        <v/>
      </c>
      <c r="S3489" s="7">
        <f>IF($I3489=1,(P3489-MAR1!$B$13)/MAR1!$D$13,(P3489-MAR1!$C$13)/MAR1!$E$13)</f>
        <v/>
      </c>
    </row>
    <row r="3490">
      <c r="A3490" s="5" t="n">
        <v>3489</v>
      </c>
      <c r="B3490" s="5" t="n">
        <v>10</v>
      </c>
      <c r="C3490" s="5" t="n">
        <v>204</v>
      </c>
      <c r="D3490" s="5" t="n">
        <v>7</v>
      </c>
      <c r="E3490" s="5" t="n">
        <v>6.9</v>
      </c>
      <c r="F3490" s="5" t="n">
        <v>31.4</v>
      </c>
      <c r="G3490" s="5" t="n">
        <v>24.7</v>
      </c>
      <c r="H3490" s="5" t="n">
        <v>13.22</v>
      </c>
      <c r="I3490" s="6">
        <f>IF(E3490&gt;=Markov!$B$3,1,0)</f>
        <v/>
      </c>
      <c r="J3490" s="6">
        <f>I3489</f>
        <v/>
      </c>
      <c r="K3490" s="7">
        <f>MAR1!$B$5+MAR1!$C$5*COS(2*PI()*$C3490/365)+MAR1!$D$5*SIN(2*PI()*$C3490/365)</f>
        <v/>
      </c>
      <c r="L3490" s="7">
        <f>MAR1!$B$6+MAR1!$C$6*COS(2*PI()*$C3490/365)+MAR1!$D$6*SIN(2*PI()*$C3490/365)</f>
        <v/>
      </c>
      <c r="M3490" s="7">
        <f>MAR1!$B$7+MAR1!$C$7*COS(2*PI()*$C3490/365)+MAR1!$D$7*SIN(2*PI()*$C3490/365)</f>
        <v/>
      </c>
      <c r="N3490" s="7">
        <f>F3490-K3490</f>
        <v/>
      </c>
      <c r="O3490" s="7">
        <f>G3490-L3490</f>
        <v/>
      </c>
      <c r="P3490" s="7">
        <f>H3490-M3490</f>
        <v/>
      </c>
      <c r="Q3490" s="7">
        <f>IF($I3490=1,(N3490-MAR1!$B$11)/MAR1!$D$11,(N3490-MAR1!$C$11)/MAR1!$E$11)</f>
        <v/>
      </c>
      <c r="R3490" s="7">
        <f>IF($I3490=1,(O3490-MAR1!$B$12)/MAR1!$D$12,(O3490-MAR1!$C$12)/MAR1!$E$12)</f>
        <v/>
      </c>
      <c r="S3490" s="7">
        <f>IF($I3490=1,(P3490-MAR1!$B$13)/MAR1!$D$13,(P3490-MAR1!$C$13)/MAR1!$E$13)</f>
        <v/>
      </c>
    </row>
    <row r="3491">
      <c r="A3491" s="5" t="n">
        <v>3490</v>
      </c>
      <c r="B3491" s="5" t="n">
        <v>10</v>
      </c>
      <c r="C3491" s="5" t="n">
        <v>205</v>
      </c>
      <c r="D3491" s="5" t="n">
        <v>7</v>
      </c>
      <c r="E3491" s="5" t="n">
        <v>1.9</v>
      </c>
      <c r="F3491" s="5" t="n">
        <v>31.2</v>
      </c>
      <c r="G3491" s="5" t="n">
        <v>25.4</v>
      </c>
      <c r="H3491" s="5" t="n">
        <v>16.45</v>
      </c>
      <c r="I3491" s="6">
        <f>IF(E3491&gt;=Markov!$B$3,1,0)</f>
        <v/>
      </c>
      <c r="J3491" s="6">
        <f>I3490</f>
        <v/>
      </c>
      <c r="K3491" s="7">
        <f>MAR1!$B$5+MAR1!$C$5*COS(2*PI()*$C3491/365)+MAR1!$D$5*SIN(2*PI()*$C3491/365)</f>
        <v/>
      </c>
      <c r="L3491" s="7">
        <f>MAR1!$B$6+MAR1!$C$6*COS(2*PI()*$C3491/365)+MAR1!$D$6*SIN(2*PI()*$C3491/365)</f>
        <v/>
      </c>
      <c r="M3491" s="7">
        <f>MAR1!$B$7+MAR1!$C$7*COS(2*PI()*$C3491/365)+MAR1!$D$7*SIN(2*PI()*$C3491/365)</f>
        <v/>
      </c>
      <c r="N3491" s="7">
        <f>F3491-K3491</f>
        <v/>
      </c>
      <c r="O3491" s="7">
        <f>G3491-L3491</f>
        <v/>
      </c>
      <c r="P3491" s="7">
        <f>H3491-M3491</f>
        <v/>
      </c>
      <c r="Q3491" s="7">
        <f>IF($I3491=1,(N3491-MAR1!$B$11)/MAR1!$D$11,(N3491-MAR1!$C$11)/MAR1!$E$11)</f>
        <v/>
      </c>
      <c r="R3491" s="7">
        <f>IF($I3491=1,(O3491-MAR1!$B$12)/MAR1!$D$12,(O3491-MAR1!$C$12)/MAR1!$E$12)</f>
        <v/>
      </c>
      <c r="S3491" s="7">
        <f>IF($I3491=1,(P3491-MAR1!$B$13)/MAR1!$D$13,(P3491-MAR1!$C$13)/MAR1!$E$13)</f>
        <v/>
      </c>
    </row>
    <row r="3492">
      <c r="A3492" s="5" t="n">
        <v>3491</v>
      </c>
      <c r="B3492" s="5" t="n">
        <v>10</v>
      </c>
      <c r="C3492" s="5" t="n">
        <v>206</v>
      </c>
      <c r="D3492" s="5" t="n">
        <v>7</v>
      </c>
      <c r="E3492" s="5" t="n">
        <v>0.6</v>
      </c>
      <c r="F3492" s="5" t="n">
        <v>27.2</v>
      </c>
      <c r="G3492" s="5" t="n">
        <v>24.5</v>
      </c>
      <c r="H3492" s="5" t="n">
        <v>7.44</v>
      </c>
      <c r="I3492" s="6">
        <f>IF(E3492&gt;=Markov!$B$3,1,0)</f>
        <v/>
      </c>
      <c r="J3492" s="6">
        <f>I3491</f>
        <v/>
      </c>
      <c r="K3492" s="7">
        <f>MAR1!$B$5+MAR1!$C$5*COS(2*PI()*$C3492/365)+MAR1!$D$5*SIN(2*PI()*$C3492/365)</f>
        <v/>
      </c>
      <c r="L3492" s="7">
        <f>MAR1!$B$6+MAR1!$C$6*COS(2*PI()*$C3492/365)+MAR1!$D$6*SIN(2*PI()*$C3492/365)</f>
        <v/>
      </c>
      <c r="M3492" s="7">
        <f>MAR1!$B$7+MAR1!$C$7*COS(2*PI()*$C3492/365)+MAR1!$D$7*SIN(2*PI()*$C3492/365)</f>
        <v/>
      </c>
      <c r="N3492" s="7">
        <f>F3492-K3492</f>
        <v/>
      </c>
      <c r="O3492" s="7">
        <f>G3492-L3492</f>
        <v/>
      </c>
      <c r="P3492" s="7">
        <f>H3492-M3492</f>
        <v/>
      </c>
      <c r="Q3492" s="7">
        <f>IF($I3492=1,(N3492-MAR1!$B$11)/MAR1!$D$11,(N3492-MAR1!$C$11)/MAR1!$E$11)</f>
        <v/>
      </c>
      <c r="R3492" s="7">
        <f>IF($I3492=1,(O3492-MAR1!$B$12)/MAR1!$D$12,(O3492-MAR1!$C$12)/MAR1!$E$12)</f>
        <v/>
      </c>
      <c r="S3492" s="7">
        <f>IF($I3492=1,(P3492-MAR1!$B$13)/MAR1!$D$13,(P3492-MAR1!$C$13)/MAR1!$E$13)</f>
        <v/>
      </c>
    </row>
    <row r="3493">
      <c r="A3493" s="5" t="n">
        <v>3492</v>
      </c>
      <c r="B3493" s="5" t="n">
        <v>10</v>
      </c>
      <c r="C3493" s="5" t="n">
        <v>207</v>
      </c>
      <c r="D3493" s="5" t="n">
        <v>7</v>
      </c>
      <c r="E3493" s="5" t="n">
        <v>10.8</v>
      </c>
      <c r="F3493" s="5" t="n">
        <v>28.6</v>
      </c>
      <c r="G3493" s="5" t="n">
        <v>25.3</v>
      </c>
      <c r="H3493" s="5" t="n">
        <v>14.02</v>
      </c>
      <c r="I3493" s="6">
        <f>IF(E3493&gt;=Markov!$B$3,1,0)</f>
        <v/>
      </c>
      <c r="J3493" s="6">
        <f>I3492</f>
        <v/>
      </c>
      <c r="K3493" s="7">
        <f>MAR1!$B$5+MAR1!$C$5*COS(2*PI()*$C3493/365)+MAR1!$D$5*SIN(2*PI()*$C3493/365)</f>
        <v/>
      </c>
      <c r="L3493" s="7">
        <f>MAR1!$B$6+MAR1!$C$6*COS(2*PI()*$C3493/365)+MAR1!$D$6*SIN(2*PI()*$C3493/365)</f>
        <v/>
      </c>
      <c r="M3493" s="7">
        <f>MAR1!$B$7+MAR1!$C$7*COS(2*PI()*$C3493/365)+MAR1!$D$7*SIN(2*PI()*$C3493/365)</f>
        <v/>
      </c>
      <c r="N3493" s="7">
        <f>F3493-K3493</f>
        <v/>
      </c>
      <c r="O3493" s="7">
        <f>G3493-L3493</f>
        <v/>
      </c>
      <c r="P3493" s="7">
        <f>H3493-M3493</f>
        <v/>
      </c>
      <c r="Q3493" s="7">
        <f>IF($I3493=1,(N3493-MAR1!$B$11)/MAR1!$D$11,(N3493-MAR1!$C$11)/MAR1!$E$11)</f>
        <v/>
      </c>
      <c r="R3493" s="7">
        <f>IF($I3493=1,(O3493-MAR1!$B$12)/MAR1!$D$12,(O3493-MAR1!$C$12)/MAR1!$E$12)</f>
        <v/>
      </c>
      <c r="S3493" s="7">
        <f>IF($I3493=1,(P3493-MAR1!$B$13)/MAR1!$D$13,(P3493-MAR1!$C$13)/MAR1!$E$13)</f>
        <v/>
      </c>
    </row>
    <row r="3494">
      <c r="A3494" s="5" t="n">
        <v>3493</v>
      </c>
      <c r="B3494" s="5" t="n">
        <v>10</v>
      </c>
      <c r="C3494" s="5" t="n">
        <v>208</v>
      </c>
      <c r="D3494" s="5" t="n">
        <v>7</v>
      </c>
      <c r="E3494" s="5" t="n">
        <v>10.1</v>
      </c>
      <c r="F3494" s="5" t="n">
        <v>29.5</v>
      </c>
      <c r="G3494" s="5" t="n">
        <v>24.8</v>
      </c>
      <c r="H3494" s="5" t="n">
        <v>14.01</v>
      </c>
      <c r="I3494" s="6">
        <f>IF(E3494&gt;=Markov!$B$3,1,0)</f>
        <v/>
      </c>
      <c r="J3494" s="6">
        <f>I3493</f>
        <v/>
      </c>
      <c r="K3494" s="7">
        <f>MAR1!$B$5+MAR1!$C$5*COS(2*PI()*$C3494/365)+MAR1!$D$5*SIN(2*PI()*$C3494/365)</f>
        <v/>
      </c>
      <c r="L3494" s="7">
        <f>MAR1!$B$6+MAR1!$C$6*COS(2*PI()*$C3494/365)+MAR1!$D$6*SIN(2*PI()*$C3494/365)</f>
        <v/>
      </c>
      <c r="M3494" s="7">
        <f>MAR1!$B$7+MAR1!$C$7*COS(2*PI()*$C3494/365)+MAR1!$D$7*SIN(2*PI()*$C3494/365)</f>
        <v/>
      </c>
      <c r="N3494" s="7">
        <f>F3494-K3494</f>
        <v/>
      </c>
      <c r="O3494" s="7">
        <f>G3494-L3494</f>
        <v/>
      </c>
      <c r="P3494" s="7">
        <f>H3494-M3494</f>
        <v/>
      </c>
      <c r="Q3494" s="7">
        <f>IF($I3494=1,(N3494-MAR1!$B$11)/MAR1!$D$11,(N3494-MAR1!$C$11)/MAR1!$E$11)</f>
        <v/>
      </c>
      <c r="R3494" s="7">
        <f>IF($I3494=1,(O3494-MAR1!$B$12)/MAR1!$D$12,(O3494-MAR1!$C$12)/MAR1!$E$12)</f>
        <v/>
      </c>
      <c r="S3494" s="7">
        <f>IF($I3494=1,(P3494-MAR1!$B$13)/MAR1!$D$13,(P3494-MAR1!$C$13)/MAR1!$E$13)</f>
        <v/>
      </c>
    </row>
    <row r="3495">
      <c r="A3495" s="5" t="n">
        <v>3494</v>
      </c>
      <c r="B3495" s="5" t="n">
        <v>10</v>
      </c>
      <c r="C3495" s="5" t="n">
        <v>209</v>
      </c>
      <c r="D3495" s="5" t="n">
        <v>7</v>
      </c>
      <c r="E3495" s="5" t="n">
        <v>45.6</v>
      </c>
      <c r="F3495" s="5" t="n">
        <v>31.2</v>
      </c>
      <c r="G3495" s="5" t="n">
        <v>25</v>
      </c>
      <c r="H3495" s="5" t="n">
        <v>8.43</v>
      </c>
      <c r="I3495" s="6">
        <f>IF(E3495&gt;=Markov!$B$3,1,0)</f>
        <v/>
      </c>
      <c r="J3495" s="6">
        <f>I3494</f>
        <v/>
      </c>
      <c r="K3495" s="7">
        <f>MAR1!$B$5+MAR1!$C$5*COS(2*PI()*$C3495/365)+MAR1!$D$5*SIN(2*PI()*$C3495/365)</f>
        <v/>
      </c>
      <c r="L3495" s="7">
        <f>MAR1!$B$6+MAR1!$C$6*COS(2*PI()*$C3495/365)+MAR1!$D$6*SIN(2*PI()*$C3495/365)</f>
        <v/>
      </c>
      <c r="M3495" s="7">
        <f>MAR1!$B$7+MAR1!$C$7*COS(2*PI()*$C3495/365)+MAR1!$D$7*SIN(2*PI()*$C3495/365)</f>
        <v/>
      </c>
      <c r="N3495" s="7">
        <f>F3495-K3495</f>
        <v/>
      </c>
      <c r="O3495" s="7">
        <f>G3495-L3495</f>
        <v/>
      </c>
      <c r="P3495" s="7">
        <f>H3495-M3495</f>
        <v/>
      </c>
      <c r="Q3495" s="7">
        <f>IF($I3495=1,(N3495-MAR1!$B$11)/MAR1!$D$11,(N3495-MAR1!$C$11)/MAR1!$E$11)</f>
        <v/>
      </c>
      <c r="R3495" s="7">
        <f>IF($I3495=1,(O3495-MAR1!$B$12)/MAR1!$D$12,(O3495-MAR1!$C$12)/MAR1!$E$12)</f>
        <v/>
      </c>
      <c r="S3495" s="7">
        <f>IF($I3495=1,(P3495-MAR1!$B$13)/MAR1!$D$13,(P3495-MAR1!$C$13)/MAR1!$E$13)</f>
        <v/>
      </c>
    </row>
    <row r="3496">
      <c r="A3496" s="5" t="n">
        <v>3495</v>
      </c>
      <c r="B3496" s="5" t="n">
        <v>10</v>
      </c>
      <c r="C3496" s="5" t="n">
        <v>210</v>
      </c>
      <c r="D3496" s="5" t="n">
        <v>7</v>
      </c>
      <c r="E3496" s="5" t="n">
        <v>4.9</v>
      </c>
      <c r="F3496" s="5" t="n">
        <v>31.1</v>
      </c>
      <c r="G3496" s="5" t="n">
        <v>26.6</v>
      </c>
      <c r="H3496" s="5" t="n">
        <v>10.35</v>
      </c>
      <c r="I3496" s="6">
        <f>IF(E3496&gt;=Markov!$B$3,1,0)</f>
        <v/>
      </c>
      <c r="J3496" s="6">
        <f>I3495</f>
        <v/>
      </c>
      <c r="K3496" s="7">
        <f>MAR1!$B$5+MAR1!$C$5*COS(2*PI()*$C3496/365)+MAR1!$D$5*SIN(2*PI()*$C3496/365)</f>
        <v/>
      </c>
      <c r="L3496" s="7">
        <f>MAR1!$B$6+MAR1!$C$6*COS(2*PI()*$C3496/365)+MAR1!$D$6*SIN(2*PI()*$C3496/365)</f>
        <v/>
      </c>
      <c r="M3496" s="7">
        <f>MAR1!$B$7+MAR1!$C$7*COS(2*PI()*$C3496/365)+MAR1!$D$7*SIN(2*PI()*$C3496/365)</f>
        <v/>
      </c>
      <c r="N3496" s="7">
        <f>F3496-K3496</f>
        <v/>
      </c>
      <c r="O3496" s="7">
        <f>G3496-L3496</f>
        <v/>
      </c>
      <c r="P3496" s="7">
        <f>H3496-M3496</f>
        <v/>
      </c>
      <c r="Q3496" s="7">
        <f>IF($I3496=1,(N3496-MAR1!$B$11)/MAR1!$D$11,(N3496-MAR1!$C$11)/MAR1!$E$11)</f>
        <v/>
      </c>
      <c r="R3496" s="7">
        <f>IF($I3496=1,(O3496-MAR1!$B$12)/MAR1!$D$12,(O3496-MAR1!$C$12)/MAR1!$E$12)</f>
        <v/>
      </c>
      <c r="S3496" s="7">
        <f>IF($I3496=1,(P3496-MAR1!$B$13)/MAR1!$D$13,(P3496-MAR1!$C$13)/MAR1!$E$13)</f>
        <v/>
      </c>
    </row>
    <row r="3497">
      <c r="A3497" s="5" t="n">
        <v>3496</v>
      </c>
      <c r="B3497" s="5" t="n">
        <v>10</v>
      </c>
      <c r="C3497" s="5" t="n">
        <v>211</v>
      </c>
      <c r="D3497" s="5" t="n">
        <v>7</v>
      </c>
      <c r="E3497" s="5" t="n">
        <v>17.4</v>
      </c>
      <c r="F3497" s="5" t="n">
        <v>32</v>
      </c>
      <c r="G3497" s="5" t="n">
        <v>26.2</v>
      </c>
      <c r="H3497" s="5" t="n">
        <v>14.74</v>
      </c>
      <c r="I3497" s="6">
        <f>IF(E3497&gt;=Markov!$B$3,1,0)</f>
        <v/>
      </c>
      <c r="J3497" s="6">
        <f>I3496</f>
        <v/>
      </c>
      <c r="K3497" s="7">
        <f>MAR1!$B$5+MAR1!$C$5*COS(2*PI()*$C3497/365)+MAR1!$D$5*SIN(2*PI()*$C3497/365)</f>
        <v/>
      </c>
      <c r="L3497" s="7">
        <f>MAR1!$B$6+MAR1!$C$6*COS(2*PI()*$C3497/365)+MAR1!$D$6*SIN(2*PI()*$C3497/365)</f>
        <v/>
      </c>
      <c r="M3497" s="7">
        <f>MAR1!$B$7+MAR1!$C$7*COS(2*PI()*$C3497/365)+MAR1!$D$7*SIN(2*PI()*$C3497/365)</f>
        <v/>
      </c>
      <c r="N3497" s="7">
        <f>F3497-K3497</f>
        <v/>
      </c>
      <c r="O3497" s="7">
        <f>G3497-L3497</f>
        <v/>
      </c>
      <c r="P3497" s="7">
        <f>H3497-M3497</f>
        <v/>
      </c>
      <c r="Q3497" s="7">
        <f>IF($I3497=1,(N3497-MAR1!$B$11)/MAR1!$D$11,(N3497-MAR1!$C$11)/MAR1!$E$11)</f>
        <v/>
      </c>
      <c r="R3497" s="7">
        <f>IF($I3497=1,(O3497-MAR1!$B$12)/MAR1!$D$12,(O3497-MAR1!$C$12)/MAR1!$E$12)</f>
        <v/>
      </c>
      <c r="S3497" s="7">
        <f>IF($I3497=1,(P3497-MAR1!$B$13)/MAR1!$D$13,(P3497-MAR1!$C$13)/MAR1!$E$13)</f>
        <v/>
      </c>
    </row>
    <row r="3498">
      <c r="A3498" s="5" t="n">
        <v>3497</v>
      </c>
      <c r="B3498" s="5" t="n">
        <v>10</v>
      </c>
      <c r="C3498" s="5" t="n">
        <v>212</v>
      </c>
      <c r="D3498" s="5" t="n">
        <v>7</v>
      </c>
      <c r="E3498" s="5" t="n">
        <v>0</v>
      </c>
      <c r="F3498" s="5" t="n">
        <v>34.4</v>
      </c>
      <c r="G3498" s="5" t="n">
        <v>25.8</v>
      </c>
      <c r="H3498" s="5" t="n">
        <v>13.71</v>
      </c>
      <c r="I3498" s="6">
        <f>IF(E3498&gt;=Markov!$B$3,1,0)</f>
        <v/>
      </c>
      <c r="J3498" s="6">
        <f>I3497</f>
        <v/>
      </c>
      <c r="K3498" s="7">
        <f>MAR1!$B$5+MAR1!$C$5*COS(2*PI()*$C3498/365)+MAR1!$D$5*SIN(2*PI()*$C3498/365)</f>
        <v/>
      </c>
      <c r="L3498" s="7">
        <f>MAR1!$B$6+MAR1!$C$6*COS(2*PI()*$C3498/365)+MAR1!$D$6*SIN(2*PI()*$C3498/365)</f>
        <v/>
      </c>
      <c r="M3498" s="7">
        <f>MAR1!$B$7+MAR1!$C$7*COS(2*PI()*$C3498/365)+MAR1!$D$7*SIN(2*PI()*$C3498/365)</f>
        <v/>
      </c>
      <c r="N3498" s="7">
        <f>F3498-K3498</f>
        <v/>
      </c>
      <c r="O3498" s="7">
        <f>G3498-L3498</f>
        <v/>
      </c>
      <c r="P3498" s="7">
        <f>H3498-M3498</f>
        <v/>
      </c>
      <c r="Q3498" s="7">
        <f>IF($I3498=1,(N3498-MAR1!$B$11)/MAR1!$D$11,(N3498-MAR1!$C$11)/MAR1!$E$11)</f>
        <v/>
      </c>
      <c r="R3498" s="7">
        <f>IF($I3498=1,(O3498-MAR1!$B$12)/MAR1!$D$12,(O3498-MAR1!$C$12)/MAR1!$E$12)</f>
        <v/>
      </c>
      <c r="S3498" s="7">
        <f>IF($I3498=1,(P3498-MAR1!$B$13)/MAR1!$D$13,(P3498-MAR1!$C$13)/MAR1!$E$13)</f>
        <v/>
      </c>
    </row>
    <row r="3499">
      <c r="A3499" s="5" t="n">
        <v>3498</v>
      </c>
      <c r="B3499" s="5" t="n">
        <v>10</v>
      </c>
      <c r="C3499" s="5" t="n">
        <v>213</v>
      </c>
      <c r="D3499" s="5" t="n">
        <v>8</v>
      </c>
      <c r="E3499" s="5" t="n">
        <v>2.2</v>
      </c>
      <c r="F3499" s="5" t="n">
        <v>29.7</v>
      </c>
      <c r="G3499" s="5" t="n">
        <v>24.7</v>
      </c>
      <c r="H3499" s="5" t="n">
        <v>6.52</v>
      </c>
      <c r="I3499" s="6">
        <f>IF(E3499&gt;=Markov!$B$3,1,0)</f>
        <v/>
      </c>
      <c r="J3499" s="6">
        <f>I3498</f>
        <v/>
      </c>
      <c r="K3499" s="7">
        <f>MAR1!$B$5+MAR1!$C$5*COS(2*PI()*$C3499/365)+MAR1!$D$5*SIN(2*PI()*$C3499/365)</f>
        <v/>
      </c>
      <c r="L3499" s="7">
        <f>MAR1!$B$6+MAR1!$C$6*COS(2*PI()*$C3499/365)+MAR1!$D$6*SIN(2*PI()*$C3499/365)</f>
        <v/>
      </c>
      <c r="M3499" s="7">
        <f>MAR1!$B$7+MAR1!$C$7*COS(2*PI()*$C3499/365)+MAR1!$D$7*SIN(2*PI()*$C3499/365)</f>
        <v/>
      </c>
      <c r="N3499" s="7">
        <f>F3499-K3499</f>
        <v/>
      </c>
      <c r="O3499" s="7">
        <f>G3499-L3499</f>
        <v/>
      </c>
      <c r="P3499" s="7">
        <f>H3499-M3499</f>
        <v/>
      </c>
      <c r="Q3499" s="7">
        <f>IF($I3499=1,(N3499-MAR1!$B$11)/MAR1!$D$11,(N3499-MAR1!$C$11)/MAR1!$E$11)</f>
        <v/>
      </c>
      <c r="R3499" s="7">
        <f>IF($I3499=1,(O3499-MAR1!$B$12)/MAR1!$D$12,(O3499-MAR1!$C$12)/MAR1!$E$12)</f>
        <v/>
      </c>
      <c r="S3499" s="7">
        <f>IF($I3499=1,(P3499-MAR1!$B$13)/MAR1!$D$13,(P3499-MAR1!$C$13)/MAR1!$E$13)</f>
        <v/>
      </c>
    </row>
    <row r="3500">
      <c r="A3500" s="5" t="n">
        <v>3499</v>
      </c>
      <c r="B3500" s="5" t="n">
        <v>10</v>
      </c>
      <c r="C3500" s="5" t="n">
        <v>214</v>
      </c>
      <c r="D3500" s="5" t="n">
        <v>8</v>
      </c>
      <c r="E3500" s="5" t="n">
        <v>0</v>
      </c>
      <c r="F3500" s="5" t="n">
        <v>32.9</v>
      </c>
      <c r="G3500" s="5" t="n">
        <v>25.7</v>
      </c>
      <c r="H3500" s="5" t="n">
        <v>20.3</v>
      </c>
      <c r="I3500" s="6">
        <f>IF(E3500&gt;=Markov!$B$3,1,0)</f>
        <v/>
      </c>
      <c r="J3500" s="6">
        <f>I3499</f>
        <v/>
      </c>
      <c r="K3500" s="7">
        <f>MAR1!$B$5+MAR1!$C$5*COS(2*PI()*$C3500/365)+MAR1!$D$5*SIN(2*PI()*$C3500/365)</f>
        <v/>
      </c>
      <c r="L3500" s="7">
        <f>MAR1!$B$6+MAR1!$C$6*COS(2*PI()*$C3500/365)+MAR1!$D$6*SIN(2*PI()*$C3500/365)</f>
        <v/>
      </c>
      <c r="M3500" s="7">
        <f>MAR1!$B$7+MAR1!$C$7*COS(2*PI()*$C3500/365)+MAR1!$D$7*SIN(2*PI()*$C3500/365)</f>
        <v/>
      </c>
      <c r="N3500" s="7">
        <f>F3500-K3500</f>
        <v/>
      </c>
      <c r="O3500" s="7">
        <f>G3500-L3500</f>
        <v/>
      </c>
      <c r="P3500" s="7">
        <f>H3500-M3500</f>
        <v/>
      </c>
      <c r="Q3500" s="7">
        <f>IF($I3500=1,(N3500-MAR1!$B$11)/MAR1!$D$11,(N3500-MAR1!$C$11)/MAR1!$E$11)</f>
        <v/>
      </c>
      <c r="R3500" s="7">
        <f>IF($I3500=1,(O3500-MAR1!$B$12)/MAR1!$D$12,(O3500-MAR1!$C$12)/MAR1!$E$12)</f>
        <v/>
      </c>
      <c r="S3500" s="7">
        <f>IF($I3500=1,(P3500-MAR1!$B$13)/MAR1!$D$13,(P3500-MAR1!$C$13)/MAR1!$E$13)</f>
        <v/>
      </c>
    </row>
    <row r="3501">
      <c r="A3501" s="5" t="n">
        <v>3500</v>
      </c>
      <c r="B3501" s="5" t="n">
        <v>10</v>
      </c>
      <c r="C3501" s="5" t="n">
        <v>215</v>
      </c>
      <c r="D3501" s="5" t="n">
        <v>8</v>
      </c>
      <c r="E3501" s="5" t="n">
        <v>17</v>
      </c>
      <c r="F3501" s="5" t="n">
        <v>30.7</v>
      </c>
      <c r="G3501" s="5" t="n">
        <v>25</v>
      </c>
      <c r="H3501" s="5" t="n">
        <v>15.09</v>
      </c>
      <c r="I3501" s="6">
        <f>IF(E3501&gt;=Markov!$B$3,1,0)</f>
        <v/>
      </c>
      <c r="J3501" s="6">
        <f>I3500</f>
        <v/>
      </c>
      <c r="K3501" s="7">
        <f>MAR1!$B$5+MAR1!$C$5*COS(2*PI()*$C3501/365)+MAR1!$D$5*SIN(2*PI()*$C3501/365)</f>
        <v/>
      </c>
      <c r="L3501" s="7">
        <f>MAR1!$B$6+MAR1!$C$6*COS(2*PI()*$C3501/365)+MAR1!$D$6*SIN(2*PI()*$C3501/365)</f>
        <v/>
      </c>
      <c r="M3501" s="7">
        <f>MAR1!$B$7+MAR1!$C$7*COS(2*PI()*$C3501/365)+MAR1!$D$7*SIN(2*PI()*$C3501/365)</f>
        <v/>
      </c>
      <c r="N3501" s="7">
        <f>F3501-K3501</f>
        <v/>
      </c>
      <c r="O3501" s="7">
        <f>G3501-L3501</f>
        <v/>
      </c>
      <c r="P3501" s="7">
        <f>H3501-M3501</f>
        <v/>
      </c>
      <c r="Q3501" s="7">
        <f>IF($I3501=1,(N3501-MAR1!$B$11)/MAR1!$D$11,(N3501-MAR1!$C$11)/MAR1!$E$11)</f>
        <v/>
      </c>
      <c r="R3501" s="7">
        <f>IF($I3501=1,(O3501-MAR1!$B$12)/MAR1!$D$12,(O3501-MAR1!$C$12)/MAR1!$E$12)</f>
        <v/>
      </c>
      <c r="S3501" s="7">
        <f>IF($I3501=1,(P3501-MAR1!$B$13)/MAR1!$D$13,(P3501-MAR1!$C$13)/MAR1!$E$13)</f>
        <v/>
      </c>
    </row>
    <row r="3502">
      <c r="A3502" s="5" t="n">
        <v>3501</v>
      </c>
      <c r="B3502" s="5" t="n">
        <v>10</v>
      </c>
      <c r="C3502" s="5" t="n">
        <v>216</v>
      </c>
      <c r="D3502" s="5" t="n">
        <v>8</v>
      </c>
      <c r="E3502" s="5" t="n">
        <v>8.300000000000001</v>
      </c>
      <c r="F3502" s="5" t="n">
        <v>29.6</v>
      </c>
      <c r="G3502" s="5" t="n">
        <v>25.8</v>
      </c>
      <c r="H3502" s="5" t="n">
        <v>8.449999999999999</v>
      </c>
      <c r="I3502" s="6">
        <f>IF(E3502&gt;=Markov!$B$3,1,0)</f>
        <v/>
      </c>
      <c r="J3502" s="6">
        <f>I3501</f>
        <v/>
      </c>
      <c r="K3502" s="7">
        <f>MAR1!$B$5+MAR1!$C$5*COS(2*PI()*$C3502/365)+MAR1!$D$5*SIN(2*PI()*$C3502/365)</f>
        <v/>
      </c>
      <c r="L3502" s="7">
        <f>MAR1!$B$6+MAR1!$C$6*COS(2*PI()*$C3502/365)+MAR1!$D$6*SIN(2*PI()*$C3502/365)</f>
        <v/>
      </c>
      <c r="M3502" s="7">
        <f>MAR1!$B$7+MAR1!$C$7*COS(2*PI()*$C3502/365)+MAR1!$D$7*SIN(2*PI()*$C3502/365)</f>
        <v/>
      </c>
      <c r="N3502" s="7">
        <f>F3502-K3502</f>
        <v/>
      </c>
      <c r="O3502" s="7">
        <f>G3502-L3502</f>
        <v/>
      </c>
      <c r="P3502" s="7">
        <f>H3502-M3502</f>
        <v/>
      </c>
      <c r="Q3502" s="7">
        <f>IF($I3502=1,(N3502-MAR1!$B$11)/MAR1!$D$11,(N3502-MAR1!$C$11)/MAR1!$E$11)</f>
        <v/>
      </c>
      <c r="R3502" s="7">
        <f>IF($I3502=1,(O3502-MAR1!$B$12)/MAR1!$D$12,(O3502-MAR1!$C$12)/MAR1!$E$12)</f>
        <v/>
      </c>
      <c r="S3502" s="7">
        <f>IF($I3502=1,(P3502-MAR1!$B$13)/MAR1!$D$13,(P3502-MAR1!$C$13)/MAR1!$E$13)</f>
        <v/>
      </c>
    </row>
    <row r="3503">
      <c r="A3503" s="5" t="n">
        <v>3502</v>
      </c>
      <c r="B3503" s="5" t="n">
        <v>10</v>
      </c>
      <c r="C3503" s="5" t="n">
        <v>217</v>
      </c>
      <c r="D3503" s="5" t="n">
        <v>8</v>
      </c>
      <c r="E3503" s="5" t="n">
        <v>3</v>
      </c>
      <c r="F3503" s="5" t="n">
        <v>27.8</v>
      </c>
      <c r="G3503" s="5" t="n">
        <v>25</v>
      </c>
      <c r="H3503" s="5" t="n">
        <v>8</v>
      </c>
      <c r="I3503" s="6">
        <f>IF(E3503&gt;=Markov!$B$3,1,0)</f>
        <v/>
      </c>
      <c r="J3503" s="6">
        <f>I3502</f>
        <v/>
      </c>
      <c r="K3503" s="7">
        <f>MAR1!$B$5+MAR1!$C$5*COS(2*PI()*$C3503/365)+MAR1!$D$5*SIN(2*PI()*$C3503/365)</f>
        <v/>
      </c>
      <c r="L3503" s="7">
        <f>MAR1!$B$6+MAR1!$C$6*COS(2*PI()*$C3503/365)+MAR1!$D$6*SIN(2*PI()*$C3503/365)</f>
        <v/>
      </c>
      <c r="M3503" s="7">
        <f>MAR1!$B$7+MAR1!$C$7*COS(2*PI()*$C3503/365)+MAR1!$D$7*SIN(2*PI()*$C3503/365)</f>
        <v/>
      </c>
      <c r="N3503" s="7">
        <f>F3503-K3503</f>
        <v/>
      </c>
      <c r="O3503" s="7">
        <f>G3503-L3503</f>
        <v/>
      </c>
      <c r="P3503" s="7">
        <f>H3503-M3503</f>
        <v/>
      </c>
      <c r="Q3503" s="7">
        <f>IF($I3503=1,(N3503-MAR1!$B$11)/MAR1!$D$11,(N3503-MAR1!$C$11)/MAR1!$E$11)</f>
        <v/>
      </c>
      <c r="R3503" s="7">
        <f>IF($I3503=1,(O3503-MAR1!$B$12)/MAR1!$D$12,(O3503-MAR1!$C$12)/MAR1!$E$12)</f>
        <v/>
      </c>
      <c r="S3503" s="7">
        <f>IF($I3503=1,(P3503-MAR1!$B$13)/MAR1!$D$13,(P3503-MAR1!$C$13)/MAR1!$E$13)</f>
        <v/>
      </c>
    </row>
    <row r="3504">
      <c r="A3504" s="5" t="n">
        <v>3503</v>
      </c>
      <c r="B3504" s="5" t="n">
        <v>10</v>
      </c>
      <c r="C3504" s="5" t="n">
        <v>218</v>
      </c>
      <c r="D3504" s="5" t="n">
        <v>8</v>
      </c>
      <c r="E3504" s="5" t="n">
        <v>18.1</v>
      </c>
      <c r="F3504" s="5" t="n">
        <v>28.7</v>
      </c>
      <c r="G3504" s="5" t="n">
        <v>23.7</v>
      </c>
      <c r="H3504" s="5" t="n">
        <v>11.36</v>
      </c>
      <c r="I3504" s="6">
        <f>IF(E3504&gt;=Markov!$B$3,1,0)</f>
        <v/>
      </c>
      <c r="J3504" s="6">
        <f>I3503</f>
        <v/>
      </c>
      <c r="K3504" s="7">
        <f>MAR1!$B$5+MAR1!$C$5*COS(2*PI()*$C3504/365)+MAR1!$D$5*SIN(2*PI()*$C3504/365)</f>
        <v/>
      </c>
      <c r="L3504" s="7">
        <f>MAR1!$B$6+MAR1!$C$6*COS(2*PI()*$C3504/365)+MAR1!$D$6*SIN(2*PI()*$C3504/365)</f>
        <v/>
      </c>
      <c r="M3504" s="7">
        <f>MAR1!$B$7+MAR1!$C$7*COS(2*PI()*$C3504/365)+MAR1!$D$7*SIN(2*PI()*$C3504/365)</f>
        <v/>
      </c>
      <c r="N3504" s="7">
        <f>F3504-K3504</f>
        <v/>
      </c>
      <c r="O3504" s="7">
        <f>G3504-L3504</f>
        <v/>
      </c>
      <c r="P3504" s="7">
        <f>H3504-M3504</f>
        <v/>
      </c>
      <c r="Q3504" s="7">
        <f>IF($I3504=1,(N3504-MAR1!$B$11)/MAR1!$D$11,(N3504-MAR1!$C$11)/MAR1!$E$11)</f>
        <v/>
      </c>
      <c r="R3504" s="7">
        <f>IF($I3504=1,(O3504-MAR1!$B$12)/MAR1!$D$12,(O3504-MAR1!$C$12)/MAR1!$E$12)</f>
        <v/>
      </c>
      <c r="S3504" s="7">
        <f>IF($I3504=1,(P3504-MAR1!$B$13)/MAR1!$D$13,(P3504-MAR1!$C$13)/MAR1!$E$13)</f>
        <v/>
      </c>
    </row>
    <row r="3505">
      <c r="A3505" s="5" t="n">
        <v>3504</v>
      </c>
      <c r="B3505" s="5" t="n">
        <v>10</v>
      </c>
      <c r="C3505" s="5" t="n">
        <v>219</v>
      </c>
      <c r="D3505" s="5" t="n">
        <v>8</v>
      </c>
      <c r="E3505" s="5" t="n">
        <v>6.2</v>
      </c>
      <c r="F3505" s="5" t="n">
        <v>29.9</v>
      </c>
      <c r="G3505" s="5" t="n">
        <v>24.5</v>
      </c>
      <c r="H3505" s="5" t="n">
        <v>10.06</v>
      </c>
      <c r="I3505" s="6">
        <f>IF(E3505&gt;=Markov!$B$3,1,0)</f>
        <v/>
      </c>
      <c r="J3505" s="6">
        <f>I3504</f>
        <v/>
      </c>
      <c r="K3505" s="7">
        <f>MAR1!$B$5+MAR1!$C$5*COS(2*PI()*$C3505/365)+MAR1!$D$5*SIN(2*PI()*$C3505/365)</f>
        <v/>
      </c>
      <c r="L3505" s="7">
        <f>MAR1!$B$6+MAR1!$C$6*COS(2*PI()*$C3505/365)+MAR1!$D$6*SIN(2*PI()*$C3505/365)</f>
        <v/>
      </c>
      <c r="M3505" s="7">
        <f>MAR1!$B$7+MAR1!$C$7*COS(2*PI()*$C3505/365)+MAR1!$D$7*SIN(2*PI()*$C3505/365)</f>
        <v/>
      </c>
      <c r="N3505" s="7">
        <f>F3505-K3505</f>
        <v/>
      </c>
      <c r="O3505" s="7">
        <f>G3505-L3505</f>
        <v/>
      </c>
      <c r="P3505" s="7">
        <f>H3505-M3505</f>
        <v/>
      </c>
      <c r="Q3505" s="7">
        <f>IF($I3505=1,(N3505-MAR1!$B$11)/MAR1!$D$11,(N3505-MAR1!$C$11)/MAR1!$E$11)</f>
        <v/>
      </c>
      <c r="R3505" s="7">
        <f>IF($I3505=1,(O3505-MAR1!$B$12)/MAR1!$D$12,(O3505-MAR1!$C$12)/MAR1!$E$12)</f>
        <v/>
      </c>
      <c r="S3505" s="7">
        <f>IF($I3505=1,(P3505-MAR1!$B$13)/MAR1!$D$13,(P3505-MAR1!$C$13)/MAR1!$E$13)</f>
        <v/>
      </c>
    </row>
    <row r="3506">
      <c r="A3506" s="5" t="n">
        <v>3505</v>
      </c>
      <c r="B3506" s="5" t="n">
        <v>10</v>
      </c>
      <c r="C3506" s="5" t="n">
        <v>220</v>
      </c>
      <c r="D3506" s="5" t="n">
        <v>8</v>
      </c>
      <c r="E3506" s="5" t="n">
        <v>2.1</v>
      </c>
      <c r="F3506" s="5" t="n">
        <v>29</v>
      </c>
      <c r="G3506" s="5" t="n">
        <v>24.4</v>
      </c>
      <c r="H3506" s="5" t="n">
        <v>7.11</v>
      </c>
      <c r="I3506" s="6">
        <f>IF(E3506&gt;=Markov!$B$3,1,0)</f>
        <v/>
      </c>
      <c r="J3506" s="6">
        <f>I3505</f>
        <v/>
      </c>
      <c r="K3506" s="7">
        <f>MAR1!$B$5+MAR1!$C$5*COS(2*PI()*$C3506/365)+MAR1!$D$5*SIN(2*PI()*$C3506/365)</f>
        <v/>
      </c>
      <c r="L3506" s="7">
        <f>MAR1!$B$6+MAR1!$C$6*COS(2*PI()*$C3506/365)+MAR1!$D$6*SIN(2*PI()*$C3506/365)</f>
        <v/>
      </c>
      <c r="M3506" s="7">
        <f>MAR1!$B$7+MAR1!$C$7*COS(2*PI()*$C3506/365)+MAR1!$D$7*SIN(2*PI()*$C3506/365)</f>
        <v/>
      </c>
      <c r="N3506" s="7">
        <f>F3506-K3506</f>
        <v/>
      </c>
      <c r="O3506" s="7">
        <f>G3506-L3506</f>
        <v/>
      </c>
      <c r="P3506" s="7">
        <f>H3506-M3506</f>
        <v/>
      </c>
      <c r="Q3506" s="7">
        <f>IF($I3506=1,(N3506-MAR1!$B$11)/MAR1!$D$11,(N3506-MAR1!$C$11)/MAR1!$E$11)</f>
        <v/>
      </c>
      <c r="R3506" s="7">
        <f>IF($I3506=1,(O3506-MAR1!$B$12)/MAR1!$D$12,(O3506-MAR1!$C$12)/MAR1!$E$12)</f>
        <v/>
      </c>
      <c r="S3506" s="7">
        <f>IF($I3506=1,(P3506-MAR1!$B$13)/MAR1!$D$13,(P3506-MAR1!$C$13)/MAR1!$E$13)</f>
        <v/>
      </c>
    </row>
    <row r="3507">
      <c r="A3507" s="5" t="n">
        <v>3506</v>
      </c>
      <c r="B3507" s="5" t="n">
        <v>10</v>
      </c>
      <c r="C3507" s="5" t="n">
        <v>221</v>
      </c>
      <c r="D3507" s="5" t="n">
        <v>8</v>
      </c>
      <c r="E3507" s="5" t="n">
        <v>0</v>
      </c>
      <c r="F3507" s="5" t="n">
        <v>36.6</v>
      </c>
      <c r="G3507" s="5" t="n">
        <v>26.1</v>
      </c>
      <c r="H3507" s="5" t="n">
        <v>20.01</v>
      </c>
      <c r="I3507" s="6">
        <f>IF(E3507&gt;=Markov!$B$3,1,0)</f>
        <v/>
      </c>
      <c r="J3507" s="6">
        <f>I3506</f>
        <v/>
      </c>
      <c r="K3507" s="7">
        <f>MAR1!$B$5+MAR1!$C$5*COS(2*PI()*$C3507/365)+MAR1!$D$5*SIN(2*PI()*$C3507/365)</f>
        <v/>
      </c>
      <c r="L3507" s="7">
        <f>MAR1!$B$6+MAR1!$C$6*COS(2*PI()*$C3507/365)+MAR1!$D$6*SIN(2*PI()*$C3507/365)</f>
        <v/>
      </c>
      <c r="M3507" s="7">
        <f>MAR1!$B$7+MAR1!$C$7*COS(2*PI()*$C3507/365)+MAR1!$D$7*SIN(2*PI()*$C3507/365)</f>
        <v/>
      </c>
      <c r="N3507" s="7">
        <f>F3507-K3507</f>
        <v/>
      </c>
      <c r="O3507" s="7">
        <f>G3507-L3507</f>
        <v/>
      </c>
      <c r="P3507" s="7">
        <f>H3507-M3507</f>
        <v/>
      </c>
      <c r="Q3507" s="7">
        <f>IF($I3507=1,(N3507-MAR1!$B$11)/MAR1!$D$11,(N3507-MAR1!$C$11)/MAR1!$E$11)</f>
        <v/>
      </c>
      <c r="R3507" s="7">
        <f>IF($I3507=1,(O3507-MAR1!$B$12)/MAR1!$D$12,(O3507-MAR1!$C$12)/MAR1!$E$12)</f>
        <v/>
      </c>
      <c r="S3507" s="7">
        <f>IF($I3507=1,(P3507-MAR1!$B$13)/MAR1!$D$13,(P3507-MAR1!$C$13)/MAR1!$E$13)</f>
        <v/>
      </c>
    </row>
    <row r="3508">
      <c r="A3508" s="5" t="n">
        <v>3507</v>
      </c>
      <c r="B3508" s="5" t="n">
        <v>10</v>
      </c>
      <c r="C3508" s="5" t="n">
        <v>222</v>
      </c>
      <c r="D3508" s="5" t="n">
        <v>8</v>
      </c>
      <c r="E3508" s="5" t="n">
        <v>38.4</v>
      </c>
      <c r="F3508" s="5" t="n">
        <v>31.1</v>
      </c>
      <c r="G3508" s="5" t="n">
        <v>23.9</v>
      </c>
      <c r="H3508" s="5" t="n">
        <v>12.69</v>
      </c>
      <c r="I3508" s="6">
        <f>IF(E3508&gt;=Markov!$B$3,1,0)</f>
        <v/>
      </c>
      <c r="J3508" s="6">
        <f>I3507</f>
        <v/>
      </c>
      <c r="K3508" s="7">
        <f>MAR1!$B$5+MAR1!$C$5*COS(2*PI()*$C3508/365)+MAR1!$D$5*SIN(2*PI()*$C3508/365)</f>
        <v/>
      </c>
      <c r="L3508" s="7">
        <f>MAR1!$B$6+MAR1!$C$6*COS(2*PI()*$C3508/365)+MAR1!$D$6*SIN(2*PI()*$C3508/365)</f>
        <v/>
      </c>
      <c r="M3508" s="7">
        <f>MAR1!$B$7+MAR1!$C$7*COS(2*PI()*$C3508/365)+MAR1!$D$7*SIN(2*PI()*$C3508/365)</f>
        <v/>
      </c>
      <c r="N3508" s="7">
        <f>F3508-K3508</f>
        <v/>
      </c>
      <c r="O3508" s="7">
        <f>G3508-L3508</f>
        <v/>
      </c>
      <c r="P3508" s="7">
        <f>H3508-M3508</f>
        <v/>
      </c>
      <c r="Q3508" s="7">
        <f>IF($I3508=1,(N3508-MAR1!$B$11)/MAR1!$D$11,(N3508-MAR1!$C$11)/MAR1!$E$11)</f>
        <v/>
      </c>
      <c r="R3508" s="7">
        <f>IF($I3508=1,(O3508-MAR1!$B$12)/MAR1!$D$12,(O3508-MAR1!$C$12)/MAR1!$E$12)</f>
        <v/>
      </c>
      <c r="S3508" s="7">
        <f>IF($I3508=1,(P3508-MAR1!$B$13)/MAR1!$D$13,(P3508-MAR1!$C$13)/MAR1!$E$13)</f>
        <v/>
      </c>
    </row>
    <row r="3509">
      <c r="A3509" s="5" t="n">
        <v>3508</v>
      </c>
      <c r="B3509" s="5" t="n">
        <v>10</v>
      </c>
      <c r="C3509" s="5" t="n">
        <v>223</v>
      </c>
      <c r="D3509" s="5" t="n">
        <v>8</v>
      </c>
      <c r="E3509" s="5" t="n">
        <v>21.8</v>
      </c>
      <c r="F3509" s="5" t="n">
        <v>28.2</v>
      </c>
      <c r="G3509" s="5" t="n">
        <v>22.7</v>
      </c>
      <c r="H3509" s="5" t="n">
        <v>13.04</v>
      </c>
      <c r="I3509" s="6">
        <f>IF(E3509&gt;=Markov!$B$3,1,0)</f>
        <v/>
      </c>
      <c r="J3509" s="6">
        <f>I3508</f>
        <v/>
      </c>
      <c r="K3509" s="7">
        <f>MAR1!$B$5+MAR1!$C$5*COS(2*PI()*$C3509/365)+MAR1!$D$5*SIN(2*PI()*$C3509/365)</f>
        <v/>
      </c>
      <c r="L3509" s="7">
        <f>MAR1!$B$6+MAR1!$C$6*COS(2*PI()*$C3509/365)+MAR1!$D$6*SIN(2*PI()*$C3509/365)</f>
        <v/>
      </c>
      <c r="M3509" s="7">
        <f>MAR1!$B$7+MAR1!$C$7*COS(2*PI()*$C3509/365)+MAR1!$D$7*SIN(2*PI()*$C3509/365)</f>
        <v/>
      </c>
      <c r="N3509" s="7">
        <f>F3509-K3509</f>
        <v/>
      </c>
      <c r="O3509" s="7">
        <f>G3509-L3509</f>
        <v/>
      </c>
      <c r="P3509" s="7">
        <f>H3509-M3509</f>
        <v/>
      </c>
      <c r="Q3509" s="7">
        <f>IF($I3509=1,(N3509-MAR1!$B$11)/MAR1!$D$11,(N3509-MAR1!$C$11)/MAR1!$E$11)</f>
        <v/>
      </c>
      <c r="R3509" s="7">
        <f>IF($I3509=1,(O3509-MAR1!$B$12)/MAR1!$D$12,(O3509-MAR1!$C$12)/MAR1!$E$12)</f>
        <v/>
      </c>
      <c r="S3509" s="7">
        <f>IF($I3509=1,(P3509-MAR1!$B$13)/MAR1!$D$13,(P3509-MAR1!$C$13)/MAR1!$E$13)</f>
        <v/>
      </c>
    </row>
    <row r="3510">
      <c r="A3510" s="5" t="n">
        <v>3509</v>
      </c>
      <c r="B3510" s="5" t="n">
        <v>10</v>
      </c>
      <c r="C3510" s="5" t="n">
        <v>224</v>
      </c>
      <c r="D3510" s="5" t="n">
        <v>8</v>
      </c>
      <c r="E3510" s="5" t="n">
        <v>0</v>
      </c>
      <c r="F3510" s="5" t="n">
        <v>28.3</v>
      </c>
      <c r="G3510" s="5" t="n">
        <v>21.7</v>
      </c>
      <c r="H3510" s="5" t="n">
        <v>11.68</v>
      </c>
      <c r="I3510" s="6">
        <f>IF(E3510&gt;=Markov!$B$3,1,0)</f>
        <v/>
      </c>
      <c r="J3510" s="6">
        <f>I3509</f>
        <v/>
      </c>
      <c r="K3510" s="7">
        <f>MAR1!$B$5+MAR1!$C$5*COS(2*PI()*$C3510/365)+MAR1!$D$5*SIN(2*PI()*$C3510/365)</f>
        <v/>
      </c>
      <c r="L3510" s="7">
        <f>MAR1!$B$6+MAR1!$C$6*COS(2*PI()*$C3510/365)+MAR1!$D$6*SIN(2*PI()*$C3510/365)</f>
        <v/>
      </c>
      <c r="M3510" s="7">
        <f>MAR1!$B$7+MAR1!$C$7*COS(2*PI()*$C3510/365)+MAR1!$D$7*SIN(2*PI()*$C3510/365)</f>
        <v/>
      </c>
      <c r="N3510" s="7">
        <f>F3510-K3510</f>
        <v/>
      </c>
      <c r="O3510" s="7">
        <f>G3510-L3510</f>
        <v/>
      </c>
      <c r="P3510" s="7">
        <f>H3510-M3510</f>
        <v/>
      </c>
      <c r="Q3510" s="7">
        <f>IF($I3510=1,(N3510-MAR1!$B$11)/MAR1!$D$11,(N3510-MAR1!$C$11)/MAR1!$E$11)</f>
        <v/>
      </c>
      <c r="R3510" s="7">
        <f>IF($I3510=1,(O3510-MAR1!$B$12)/MAR1!$D$12,(O3510-MAR1!$C$12)/MAR1!$E$12)</f>
        <v/>
      </c>
      <c r="S3510" s="7">
        <f>IF($I3510=1,(P3510-MAR1!$B$13)/MAR1!$D$13,(P3510-MAR1!$C$13)/MAR1!$E$13)</f>
        <v/>
      </c>
    </row>
    <row r="3511">
      <c r="A3511" s="5" t="n">
        <v>3510</v>
      </c>
      <c r="B3511" s="5" t="n">
        <v>10</v>
      </c>
      <c r="C3511" s="5" t="n">
        <v>225</v>
      </c>
      <c r="D3511" s="5" t="n">
        <v>8</v>
      </c>
      <c r="E3511" s="5" t="n">
        <v>5.4</v>
      </c>
      <c r="F3511" s="5" t="n">
        <v>26.1</v>
      </c>
      <c r="G3511" s="5" t="n">
        <v>23</v>
      </c>
      <c r="H3511" s="5" t="n">
        <v>3.69</v>
      </c>
      <c r="I3511" s="6">
        <f>IF(E3511&gt;=Markov!$B$3,1,0)</f>
        <v/>
      </c>
      <c r="J3511" s="6">
        <f>I3510</f>
        <v/>
      </c>
      <c r="K3511" s="7">
        <f>MAR1!$B$5+MAR1!$C$5*COS(2*PI()*$C3511/365)+MAR1!$D$5*SIN(2*PI()*$C3511/365)</f>
        <v/>
      </c>
      <c r="L3511" s="7">
        <f>MAR1!$B$6+MAR1!$C$6*COS(2*PI()*$C3511/365)+MAR1!$D$6*SIN(2*PI()*$C3511/365)</f>
        <v/>
      </c>
      <c r="M3511" s="7">
        <f>MAR1!$B$7+MAR1!$C$7*COS(2*PI()*$C3511/365)+MAR1!$D$7*SIN(2*PI()*$C3511/365)</f>
        <v/>
      </c>
      <c r="N3511" s="7">
        <f>F3511-K3511</f>
        <v/>
      </c>
      <c r="O3511" s="7">
        <f>G3511-L3511</f>
        <v/>
      </c>
      <c r="P3511" s="7">
        <f>H3511-M3511</f>
        <v/>
      </c>
      <c r="Q3511" s="7">
        <f>IF($I3511=1,(N3511-MAR1!$B$11)/MAR1!$D$11,(N3511-MAR1!$C$11)/MAR1!$E$11)</f>
        <v/>
      </c>
      <c r="R3511" s="7">
        <f>IF($I3511=1,(O3511-MAR1!$B$12)/MAR1!$D$12,(O3511-MAR1!$C$12)/MAR1!$E$12)</f>
        <v/>
      </c>
      <c r="S3511" s="7">
        <f>IF($I3511=1,(P3511-MAR1!$B$13)/MAR1!$D$13,(P3511-MAR1!$C$13)/MAR1!$E$13)</f>
        <v/>
      </c>
    </row>
    <row r="3512">
      <c r="A3512" s="5" t="n">
        <v>3511</v>
      </c>
      <c r="B3512" s="5" t="n">
        <v>10</v>
      </c>
      <c r="C3512" s="5" t="n">
        <v>226</v>
      </c>
      <c r="D3512" s="5" t="n">
        <v>8</v>
      </c>
      <c r="E3512" s="5" t="n">
        <v>18.4</v>
      </c>
      <c r="F3512" s="5" t="n">
        <v>27.2</v>
      </c>
      <c r="G3512" s="5" t="n">
        <v>23.7</v>
      </c>
      <c r="H3512" s="5" t="n">
        <v>9.41</v>
      </c>
      <c r="I3512" s="6">
        <f>IF(E3512&gt;=Markov!$B$3,1,0)</f>
        <v/>
      </c>
      <c r="J3512" s="6">
        <f>I3511</f>
        <v/>
      </c>
      <c r="K3512" s="7">
        <f>MAR1!$B$5+MAR1!$C$5*COS(2*PI()*$C3512/365)+MAR1!$D$5*SIN(2*PI()*$C3512/365)</f>
        <v/>
      </c>
      <c r="L3512" s="7">
        <f>MAR1!$B$6+MAR1!$C$6*COS(2*PI()*$C3512/365)+MAR1!$D$6*SIN(2*PI()*$C3512/365)</f>
        <v/>
      </c>
      <c r="M3512" s="7">
        <f>MAR1!$B$7+MAR1!$C$7*COS(2*PI()*$C3512/365)+MAR1!$D$7*SIN(2*PI()*$C3512/365)</f>
        <v/>
      </c>
      <c r="N3512" s="7">
        <f>F3512-K3512</f>
        <v/>
      </c>
      <c r="O3512" s="7">
        <f>G3512-L3512</f>
        <v/>
      </c>
      <c r="P3512" s="7">
        <f>H3512-M3512</f>
        <v/>
      </c>
      <c r="Q3512" s="7">
        <f>IF($I3512=1,(N3512-MAR1!$B$11)/MAR1!$D$11,(N3512-MAR1!$C$11)/MAR1!$E$11)</f>
        <v/>
      </c>
      <c r="R3512" s="7">
        <f>IF($I3512=1,(O3512-MAR1!$B$12)/MAR1!$D$12,(O3512-MAR1!$C$12)/MAR1!$E$12)</f>
        <v/>
      </c>
      <c r="S3512" s="7">
        <f>IF($I3512=1,(P3512-MAR1!$B$13)/MAR1!$D$13,(P3512-MAR1!$C$13)/MAR1!$E$13)</f>
        <v/>
      </c>
    </row>
    <row r="3513">
      <c r="A3513" s="5" t="n">
        <v>3512</v>
      </c>
      <c r="B3513" s="5" t="n">
        <v>10</v>
      </c>
      <c r="C3513" s="5" t="n">
        <v>227</v>
      </c>
      <c r="D3513" s="5" t="n">
        <v>8</v>
      </c>
      <c r="E3513" s="5" t="n">
        <v>0</v>
      </c>
      <c r="F3513" s="5" t="n">
        <v>31.6</v>
      </c>
      <c r="G3513" s="5" t="n">
        <v>23.2</v>
      </c>
      <c r="H3513" s="5" t="n">
        <v>19.62</v>
      </c>
      <c r="I3513" s="6">
        <f>IF(E3513&gt;=Markov!$B$3,1,0)</f>
        <v/>
      </c>
      <c r="J3513" s="6">
        <f>I3512</f>
        <v/>
      </c>
      <c r="K3513" s="7">
        <f>MAR1!$B$5+MAR1!$C$5*COS(2*PI()*$C3513/365)+MAR1!$D$5*SIN(2*PI()*$C3513/365)</f>
        <v/>
      </c>
      <c r="L3513" s="7">
        <f>MAR1!$B$6+MAR1!$C$6*COS(2*PI()*$C3513/365)+MAR1!$D$6*SIN(2*PI()*$C3513/365)</f>
        <v/>
      </c>
      <c r="M3513" s="7">
        <f>MAR1!$B$7+MAR1!$C$7*COS(2*PI()*$C3513/365)+MAR1!$D$7*SIN(2*PI()*$C3513/365)</f>
        <v/>
      </c>
      <c r="N3513" s="7">
        <f>F3513-K3513</f>
        <v/>
      </c>
      <c r="O3513" s="7">
        <f>G3513-L3513</f>
        <v/>
      </c>
      <c r="P3513" s="7">
        <f>H3513-M3513</f>
        <v/>
      </c>
      <c r="Q3513" s="7">
        <f>IF($I3513=1,(N3513-MAR1!$B$11)/MAR1!$D$11,(N3513-MAR1!$C$11)/MAR1!$E$11)</f>
        <v/>
      </c>
      <c r="R3513" s="7">
        <f>IF($I3513=1,(O3513-MAR1!$B$12)/MAR1!$D$12,(O3513-MAR1!$C$12)/MAR1!$E$12)</f>
        <v/>
      </c>
      <c r="S3513" s="7">
        <f>IF($I3513=1,(P3513-MAR1!$B$13)/MAR1!$D$13,(P3513-MAR1!$C$13)/MAR1!$E$13)</f>
        <v/>
      </c>
    </row>
    <row r="3514">
      <c r="A3514" s="5" t="n">
        <v>3513</v>
      </c>
      <c r="B3514" s="5" t="n">
        <v>10</v>
      </c>
      <c r="C3514" s="5" t="n">
        <v>228</v>
      </c>
      <c r="D3514" s="5" t="n">
        <v>8</v>
      </c>
      <c r="E3514" s="5" t="n">
        <v>0</v>
      </c>
      <c r="F3514" s="5" t="n">
        <v>35.7</v>
      </c>
      <c r="G3514" s="5" t="n">
        <v>25.3</v>
      </c>
      <c r="H3514" s="5" t="n">
        <v>19.34</v>
      </c>
      <c r="I3514" s="6">
        <f>IF(E3514&gt;=Markov!$B$3,1,0)</f>
        <v/>
      </c>
      <c r="J3514" s="6">
        <f>I3513</f>
        <v/>
      </c>
      <c r="K3514" s="7">
        <f>MAR1!$B$5+MAR1!$C$5*COS(2*PI()*$C3514/365)+MAR1!$D$5*SIN(2*PI()*$C3514/365)</f>
        <v/>
      </c>
      <c r="L3514" s="7">
        <f>MAR1!$B$6+MAR1!$C$6*COS(2*PI()*$C3514/365)+MAR1!$D$6*SIN(2*PI()*$C3514/365)</f>
        <v/>
      </c>
      <c r="M3514" s="7">
        <f>MAR1!$B$7+MAR1!$C$7*COS(2*PI()*$C3514/365)+MAR1!$D$7*SIN(2*PI()*$C3514/365)</f>
        <v/>
      </c>
      <c r="N3514" s="7">
        <f>F3514-K3514</f>
        <v/>
      </c>
      <c r="O3514" s="7">
        <f>G3514-L3514</f>
        <v/>
      </c>
      <c r="P3514" s="7">
        <f>H3514-M3514</f>
        <v/>
      </c>
      <c r="Q3514" s="7">
        <f>IF($I3514=1,(N3514-MAR1!$B$11)/MAR1!$D$11,(N3514-MAR1!$C$11)/MAR1!$E$11)</f>
        <v/>
      </c>
      <c r="R3514" s="7">
        <f>IF($I3514=1,(O3514-MAR1!$B$12)/MAR1!$D$12,(O3514-MAR1!$C$12)/MAR1!$E$12)</f>
        <v/>
      </c>
      <c r="S3514" s="7">
        <f>IF($I3514=1,(P3514-MAR1!$B$13)/MAR1!$D$13,(P3514-MAR1!$C$13)/MAR1!$E$13)</f>
        <v/>
      </c>
    </row>
    <row r="3515">
      <c r="A3515" s="5" t="n">
        <v>3514</v>
      </c>
      <c r="B3515" s="5" t="n">
        <v>10</v>
      </c>
      <c r="C3515" s="5" t="n">
        <v>229</v>
      </c>
      <c r="D3515" s="5" t="n">
        <v>8</v>
      </c>
      <c r="E3515" s="5" t="n">
        <v>0</v>
      </c>
      <c r="F3515" s="5" t="n">
        <v>36.5</v>
      </c>
      <c r="G3515" s="5" t="n">
        <v>25.8</v>
      </c>
      <c r="H3515" s="5" t="n">
        <v>16.81</v>
      </c>
      <c r="I3515" s="6">
        <f>IF(E3515&gt;=Markov!$B$3,1,0)</f>
        <v/>
      </c>
      <c r="J3515" s="6">
        <f>I3514</f>
        <v/>
      </c>
      <c r="K3515" s="7">
        <f>MAR1!$B$5+MAR1!$C$5*COS(2*PI()*$C3515/365)+MAR1!$D$5*SIN(2*PI()*$C3515/365)</f>
        <v/>
      </c>
      <c r="L3515" s="7">
        <f>MAR1!$B$6+MAR1!$C$6*COS(2*PI()*$C3515/365)+MAR1!$D$6*SIN(2*PI()*$C3515/365)</f>
        <v/>
      </c>
      <c r="M3515" s="7">
        <f>MAR1!$B$7+MAR1!$C$7*COS(2*PI()*$C3515/365)+MAR1!$D$7*SIN(2*PI()*$C3515/365)</f>
        <v/>
      </c>
      <c r="N3515" s="7">
        <f>F3515-K3515</f>
        <v/>
      </c>
      <c r="O3515" s="7">
        <f>G3515-L3515</f>
        <v/>
      </c>
      <c r="P3515" s="7">
        <f>H3515-M3515</f>
        <v/>
      </c>
      <c r="Q3515" s="7">
        <f>IF($I3515=1,(N3515-MAR1!$B$11)/MAR1!$D$11,(N3515-MAR1!$C$11)/MAR1!$E$11)</f>
        <v/>
      </c>
      <c r="R3515" s="7">
        <f>IF($I3515=1,(O3515-MAR1!$B$12)/MAR1!$D$12,(O3515-MAR1!$C$12)/MAR1!$E$12)</f>
        <v/>
      </c>
      <c r="S3515" s="7">
        <f>IF($I3515=1,(P3515-MAR1!$B$13)/MAR1!$D$13,(P3515-MAR1!$C$13)/MAR1!$E$13)</f>
        <v/>
      </c>
    </row>
    <row r="3516">
      <c r="A3516" s="5" t="n">
        <v>3515</v>
      </c>
      <c r="B3516" s="5" t="n">
        <v>10</v>
      </c>
      <c r="C3516" s="5" t="n">
        <v>230</v>
      </c>
      <c r="D3516" s="5" t="n">
        <v>8</v>
      </c>
      <c r="E3516" s="5" t="n">
        <v>0</v>
      </c>
      <c r="F3516" s="5" t="n">
        <v>32.2</v>
      </c>
      <c r="G3516" s="5" t="n">
        <v>23.7</v>
      </c>
      <c r="H3516" s="5" t="n">
        <v>18.43</v>
      </c>
      <c r="I3516" s="6">
        <f>IF(E3516&gt;=Markov!$B$3,1,0)</f>
        <v/>
      </c>
      <c r="J3516" s="6">
        <f>I3515</f>
        <v/>
      </c>
      <c r="K3516" s="7">
        <f>MAR1!$B$5+MAR1!$C$5*COS(2*PI()*$C3516/365)+MAR1!$D$5*SIN(2*PI()*$C3516/365)</f>
        <v/>
      </c>
      <c r="L3516" s="7">
        <f>MAR1!$B$6+MAR1!$C$6*COS(2*PI()*$C3516/365)+MAR1!$D$6*SIN(2*PI()*$C3516/365)</f>
        <v/>
      </c>
      <c r="M3516" s="7">
        <f>MAR1!$B$7+MAR1!$C$7*COS(2*PI()*$C3516/365)+MAR1!$D$7*SIN(2*PI()*$C3516/365)</f>
        <v/>
      </c>
      <c r="N3516" s="7">
        <f>F3516-K3516</f>
        <v/>
      </c>
      <c r="O3516" s="7">
        <f>G3516-L3516</f>
        <v/>
      </c>
      <c r="P3516" s="7">
        <f>H3516-M3516</f>
        <v/>
      </c>
      <c r="Q3516" s="7">
        <f>IF($I3516=1,(N3516-MAR1!$B$11)/MAR1!$D$11,(N3516-MAR1!$C$11)/MAR1!$E$11)</f>
        <v/>
      </c>
      <c r="R3516" s="7">
        <f>IF($I3516=1,(O3516-MAR1!$B$12)/MAR1!$D$12,(O3516-MAR1!$C$12)/MAR1!$E$12)</f>
        <v/>
      </c>
      <c r="S3516" s="7">
        <f>IF($I3516=1,(P3516-MAR1!$B$13)/MAR1!$D$13,(P3516-MAR1!$C$13)/MAR1!$E$13)</f>
        <v/>
      </c>
    </row>
    <row r="3517">
      <c r="A3517" s="5" t="n">
        <v>3516</v>
      </c>
      <c r="B3517" s="5" t="n">
        <v>10</v>
      </c>
      <c r="C3517" s="5" t="n">
        <v>231</v>
      </c>
      <c r="D3517" s="5" t="n">
        <v>8</v>
      </c>
      <c r="E3517" s="5" t="n">
        <v>0</v>
      </c>
      <c r="F3517" s="5" t="n">
        <v>30.6</v>
      </c>
      <c r="G3517" s="5" t="n">
        <v>22.5</v>
      </c>
      <c r="H3517" s="5" t="n">
        <v>15.25</v>
      </c>
      <c r="I3517" s="6">
        <f>IF(E3517&gt;=Markov!$B$3,1,0)</f>
        <v/>
      </c>
      <c r="J3517" s="6">
        <f>I3516</f>
        <v/>
      </c>
      <c r="K3517" s="7">
        <f>MAR1!$B$5+MAR1!$C$5*COS(2*PI()*$C3517/365)+MAR1!$D$5*SIN(2*PI()*$C3517/365)</f>
        <v/>
      </c>
      <c r="L3517" s="7">
        <f>MAR1!$B$6+MAR1!$C$6*COS(2*PI()*$C3517/365)+MAR1!$D$6*SIN(2*PI()*$C3517/365)</f>
        <v/>
      </c>
      <c r="M3517" s="7">
        <f>MAR1!$B$7+MAR1!$C$7*COS(2*PI()*$C3517/365)+MAR1!$D$7*SIN(2*PI()*$C3517/365)</f>
        <v/>
      </c>
      <c r="N3517" s="7">
        <f>F3517-K3517</f>
        <v/>
      </c>
      <c r="O3517" s="7">
        <f>G3517-L3517</f>
        <v/>
      </c>
      <c r="P3517" s="7">
        <f>H3517-M3517</f>
        <v/>
      </c>
      <c r="Q3517" s="7">
        <f>IF($I3517=1,(N3517-MAR1!$B$11)/MAR1!$D$11,(N3517-MAR1!$C$11)/MAR1!$E$11)</f>
        <v/>
      </c>
      <c r="R3517" s="7">
        <f>IF($I3517=1,(O3517-MAR1!$B$12)/MAR1!$D$12,(O3517-MAR1!$C$12)/MAR1!$E$12)</f>
        <v/>
      </c>
      <c r="S3517" s="7">
        <f>IF($I3517=1,(P3517-MAR1!$B$13)/MAR1!$D$13,(P3517-MAR1!$C$13)/MAR1!$E$13)</f>
        <v/>
      </c>
    </row>
    <row r="3518">
      <c r="A3518" s="5" t="n">
        <v>3517</v>
      </c>
      <c r="B3518" s="5" t="n">
        <v>10</v>
      </c>
      <c r="C3518" s="5" t="n">
        <v>232</v>
      </c>
      <c r="D3518" s="5" t="n">
        <v>8</v>
      </c>
      <c r="E3518" s="5" t="n">
        <v>0</v>
      </c>
      <c r="F3518" s="5" t="n">
        <v>30.4</v>
      </c>
      <c r="G3518" s="5" t="n">
        <v>20.7</v>
      </c>
      <c r="H3518" s="5" t="n">
        <v>12.16</v>
      </c>
      <c r="I3518" s="6">
        <f>IF(E3518&gt;=Markov!$B$3,1,0)</f>
        <v/>
      </c>
      <c r="J3518" s="6">
        <f>I3517</f>
        <v/>
      </c>
      <c r="K3518" s="7">
        <f>MAR1!$B$5+MAR1!$C$5*COS(2*PI()*$C3518/365)+MAR1!$D$5*SIN(2*PI()*$C3518/365)</f>
        <v/>
      </c>
      <c r="L3518" s="7">
        <f>MAR1!$B$6+MAR1!$C$6*COS(2*PI()*$C3518/365)+MAR1!$D$6*SIN(2*PI()*$C3518/365)</f>
        <v/>
      </c>
      <c r="M3518" s="7">
        <f>MAR1!$B$7+MAR1!$C$7*COS(2*PI()*$C3518/365)+MAR1!$D$7*SIN(2*PI()*$C3518/365)</f>
        <v/>
      </c>
      <c r="N3518" s="7">
        <f>F3518-K3518</f>
        <v/>
      </c>
      <c r="O3518" s="7">
        <f>G3518-L3518</f>
        <v/>
      </c>
      <c r="P3518" s="7">
        <f>H3518-M3518</f>
        <v/>
      </c>
      <c r="Q3518" s="7">
        <f>IF($I3518=1,(N3518-MAR1!$B$11)/MAR1!$D$11,(N3518-MAR1!$C$11)/MAR1!$E$11)</f>
        <v/>
      </c>
      <c r="R3518" s="7">
        <f>IF($I3518=1,(O3518-MAR1!$B$12)/MAR1!$D$12,(O3518-MAR1!$C$12)/MAR1!$E$12)</f>
        <v/>
      </c>
      <c r="S3518" s="7">
        <f>IF($I3518=1,(P3518-MAR1!$B$13)/MAR1!$D$13,(P3518-MAR1!$C$13)/MAR1!$E$13)</f>
        <v/>
      </c>
    </row>
    <row r="3519">
      <c r="A3519" s="5" t="n">
        <v>3518</v>
      </c>
      <c r="B3519" s="5" t="n">
        <v>10</v>
      </c>
      <c r="C3519" s="5" t="n">
        <v>233</v>
      </c>
      <c r="D3519" s="5" t="n">
        <v>8</v>
      </c>
      <c r="E3519" s="5" t="n">
        <v>20.7</v>
      </c>
      <c r="F3519" s="5" t="n">
        <v>28.6</v>
      </c>
      <c r="G3519" s="5" t="n">
        <v>21.7</v>
      </c>
      <c r="H3519" s="5" t="n">
        <v>10.89</v>
      </c>
      <c r="I3519" s="6">
        <f>IF(E3519&gt;=Markov!$B$3,1,0)</f>
        <v/>
      </c>
      <c r="J3519" s="6">
        <f>I3518</f>
        <v/>
      </c>
      <c r="K3519" s="7">
        <f>MAR1!$B$5+MAR1!$C$5*COS(2*PI()*$C3519/365)+MAR1!$D$5*SIN(2*PI()*$C3519/365)</f>
        <v/>
      </c>
      <c r="L3519" s="7">
        <f>MAR1!$B$6+MAR1!$C$6*COS(2*PI()*$C3519/365)+MAR1!$D$6*SIN(2*PI()*$C3519/365)</f>
        <v/>
      </c>
      <c r="M3519" s="7">
        <f>MAR1!$B$7+MAR1!$C$7*COS(2*PI()*$C3519/365)+MAR1!$D$7*SIN(2*PI()*$C3519/365)</f>
        <v/>
      </c>
      <c r="N3519" s="7">
        <f>F3519-K3519</f>
        <v/>
      </c>
      <c r="O3519" s="7">
        <f>G3519-L3519</f>
        <v/>
      </c>
      <c r="P3519" s="7">
        <f>H3519-M3519</f>
        <v/>
      </c>
      <c r="Q3519" s="7">
        <f>IF($I3519=1,(N3519-MAR1!$B$11)/MAR1!$D$11,(N3519-MAR1!$C$11)/MAR1!$E$11)</f>
        <v/>
      </c>
      <c r="R3519" s="7">
        <f>IF($I3519=1,(O3519-MAR1!$B$12)/MAR1!$D$12,(O3519-MAR1!$C$12)/MAR1!$E$12)</f>
        <v/>
      </c>
      <c r="S3519" s="7">
        <f>IF($I3519=1,(P3519-MAR1!$B$13)/MAR1!$D$13,(P3519-MAR1!$C$13)/MAR1!$E$13)</f>
        <v/>
      </c>
    </row>
    <row r="3520">
      <c r="A3520" s="5" t="n">
        <v>3519</v>
      </c>
      <c r="B3520" s="5" t="n">
        <v>10</v>
      </c>
      <c r="C3520" s="5" t="n">
        <v>234</v>
      </c>
      <c r="D3520" s="5" t="n">
        <v>8</v>
      </c>
      <c r="E3520" s="5" t="n">
        <v>0</v>
      </c>
      <c r="F3520" s="5" t="n">
        <v>30.3</v>
      </c>
      <c r="G3520" s="5" t="n">
        <v>23.7</v>
      </c>
      <c r="H3520" s="5" t="n">
        <v>10.84</v>
      </c>
      <c r="I3520" s="6">
        <f>IF(E3520&gt;=Markov!$B$3,1,0)</f>
        <v/>
      </c>
      <c r="J3520" s="6">
        <f>I3519</f>
        <v/>
      </c>
      <c r="K3520" s="7">
        <f>MAR1!$B$5+MAR1!$C$5*COS(2*PI()*$C3520/365)+MAR1!$D$5*SIN(2*PI()*$C3520/365)</f>
        <v/>
      </c>
      <c r="L3520" s="7">
        <f>MAR1!$B$6+MAR1!$C$6*COS(2*PI()*$C3520/365)+MAR1!$D$6*SIN(2*PI()*$C3520/365)</f>
        <v/>
      </c>
      <c r="M3520" s="7">
        <f>MAR1!$B$7+MAR1!$C$7*COS(2*PI()*$C3520/365)+MAR1!$D$7*SIN(2*PI()*$C3520/365)</f>
        <v/>
      </c>
      <c r="N3520" s="7">
        <f>F3520-K3520</f>
        <v/>
      </c>
      <c r="O3520" s="7">
        <f>G3520-L3520</f>
        <v/>
      </c>
      <c r="P3520" s="7">
        <f>H3520-M3520</f>
        <v/>
      </c>
      <c r="Q3520" s="7">
        <f>IF($I3520=1,(N3520-MAR1!$B$11)/MAR1!$D$11,(N3520-MAR1!$C$11)/MAR1!$E$11)</f>
        <v/>
      </c>
      <c r="R3520" s="7">
        <f>IF($I3520=1,(O3520-MAR1!$B$12)/MAR1!$D$12,(O3520-MAR1!$C$12)/MAR1!$E$12)</f>
        <v/>
      </c>
      <c r="S3520" s="7">
        <f>IF($I3520=1,(P3520-MAR1!$B$13)/MAR1!$D$13,(P3520-MAR1!$C$13)/MAR1!$E$13)</f>
        <v/>
      </c>
    </row>
    <row r="3521">
      <c r="A3521" s="5" t="n">
        <v>3520</v>
      </c>
      <c r="B3521" s="5" t="n">
        <v>10</v>
      </c>
      <c r="C3521" s="5" t="n">
        <v>235</v>
      </c>
      <c r="D3521" s="5" t="n">
        <v>8</v>
      </c>
      <c r="E3521" s="5" t="n">
        <v>3.6</v>
      </c>
      <c r="F3521" s="5" t="n">
        <v>28.4</v>
      </c>
      <c r="G3521" s="5" t="n">
        <v>22.3</v>
      </c>
      <c r="H3521" s="5" t="n">
        <v>7.08</v>
      </c>
      <c r="I3521" s="6">
        <f>IF(E3521&gt;=Markov!$B$3,1,0)</f>
        <v/>
      </c>
      <c r="J3521" s="6">
        <f>I3520</f>
        <v/>
      </c>
      <c r="K3521" s="7">
        <f>MAR1!$B$5+MAR1!$C$5*COS(2*PI()*$C3521/365)+MAR1!$D$5*SIN(2*PI()*$C3521/365)</f>
        <v/>
      </c>
      <c r="L3521" s="7">
        <f>MAR1!$B$6+MAR1!$C$6*COS(2*PI()*$C3521/365)+MAR1!$D$6*SIN(2*PI()*$C3521/365)</f>
        <v/>
      </c>
      <c r="M3521" s="7">
        <f>MAR1!$B$7+MAR1!$C$7*COS(2*PI()*$C3521/365)+MAR1!$D$7*SIN(2*PI()*$C3521/365)</f>
        <v/>
      </c>
      <c r="N3521" s="7">
        <f>F3521-K3521</f>
        <v/>
      </c>
      <c r="O3521" s="7">
        <f>G3521-L3521</f>
        <v/>
      </c>
      <c r="P3521" s="7">
        <f>H3521-M3521</f>
        <v/>
      </c>
      <c r="Q3521" s="7">
        <f>IF($I3521=1,(N3521-MAR1!$B$11)/MAR1!$D$11,(N3521-MAR1!$C$11)/MAR1!$E$11)</f>
        <v/>
      </c>
      <c r="R3521" s="7">
        <f>IF($I3521=1,(O3521-MAR1!$B$12)/MAR1!$D$12,(O3521-MAR1!$C$12)/MAR1!$E$12)</f>
        <v/>
      </c>
      <c r="S3521" s="7">
        <f>IF($I3521=1,(P3521-MAR1!$B$13)/MAR1!$D$13,(P3521-MAR1!$C$13)/MAR1!$E$13)</f>
        <v/>
      </c>
    </row>
    <row r="3522">
      <c r="A3522" s="5" t="n">
        <v>3521</v>
      </c>
      <c r="B3522" s="5" t="n">
        <v>10</v>
      </c>
      <c r="C3522" s="5" t="n">
        <v>236</v>
      </c>
      <c r="D3522" s="5" t="n">
        <v>8</v>
      </c>
      <c r="E3522" s="5" t="n">
        <v>16</v>
      </c>
      <c r="F3522" s="5" t="n">
        <v>27.3</v>
      </c>
      <c r="G3522" s="5" t="n">
        <v>22.6</v>
      </c>
      <c r="H3522" s="5" t="n">
        <v>13.88</v>
      </c>
      <c r="I3522" s="6">
        <f>IF(E3522&gt;=Markov!$B$3,1,0)</f>
        <v/>
      </c>
      <c r="J3522" s="6">
        <f>I3521</f>
        <v/>
      </c>
      <c r="K3522" s="7">
        <f>MAR1!$B$5+MAR1!$C$5*COS(2*PI()*$C3522/365)+MAR1!$D$5*SIN(2*PI()*$C3522/365)</f>
        <v/>
      </c>
      <c r="L3522" s="7">
        <f>MAR1!$B$6+MAR1!$C$6*COS(2*PI()*$C3522/365)+MAR1!$D$6*SIN(2*PI()*$C3522/365)</f>
        <v/>
      </c>
      <c r="M3522" s="7">
        <f>MAR1!$B$7+MAR1!$C$7*COS(2*PI()*$C3522/365)+MAR1!$D$7*SIN(2*PI()*$C3522/365)</f>
        <v/>
      </c>
      <c r="N3522" s="7">
        <f>F3522-K3522</f>
        <v/>
      </c>
      <c r="O3522" s="7">
        <f>G3522-L3522</f>
        <v/>
      </c>
      <c r="P3522" s="7">
        <f>H3522-M3522</f>
        <v/>
      </c>
      <c r="Q3522" s="7">
        <f>IF($I3522=1,(N3522-MAR1!$B$11)/MAR1!$D$11,(N3522-MAR1!$C$11)/MAR1!$E$11)</f>
        <v/>
      </c>
      <c r="R3522" s="7">
        <f>IF($I3522=1,(O3522-MAR1!$B$12)/MAR1!$D$12,(O3522-MAR1!$C$12)/MAR1!$E$12)</f>
        <v/>
      </c>
      <c r="S3522" s="7">
        <f>IF($I3522=1,(P3522-MAR1!$B$13)/MAR1!$D$13,(P3522-MAR1!$C$13)/MAR1!$E$13)</f>
        <v/>
      </c>
    </row>
    <row r="3523">
      <c r="A3523" s="5" t="n">
        <v>3522</v>
      </c>
      <c r="B3523" s="5" t="n">
        <v>10</v>
      </c>
      <c r="C3523" s="5" t="n">
        <v>237</v>
      </c>
      <c r="D3523" s="5" t="n">
        <v>8</v>
      </c>
      <c r="E3523" s="5" t="n">
        <v>25.8</v>
      </c>
      <c r="F3523" s="5" t="n">
        <v>28.3</v>
      </c>
      <c r="G3523" s="5" t="n">
        <v>22.5</v>
      </c>
      <c r="H3523" s="5" t="n">
        <v>9.81</v>
      </c>
      <c r="I3523" s="6">
        <f>IF(E3523&gt;=Markov!$B$3,1,0)</f>
        <v/>
      </c>
      <c r="J3523" s="6">
        <f>I3522</f>
        <v/>
      </c>
      <c r="K3523" s="7">
        <f>MAR1!$B$5+MAR1!$C$5*COS(2*PI()*$C3523/365)+MAR1!$D$5*SIN(2*PI()*$C3523/365)</f>
        <v/>
      </c>
      <c r="L3523" s="7">
        <f>MAR1!$B$6+MAR1!$C$6*COS(2*PI()*$C3523/365)+MAR1!$D$6*SIN(2*PI()*$C3523/365)</f>
        <v/>
      </c>
      <c r="M3523" s="7">
        <f>MAR1!$B$7+MAR1!$C$7*COS(2*PI()*$C3523/365)+MAR1!$D$7*SIN(2*PI()*$C3523/365)</f>
        <v/>
      </c>
      <c r="N3523" s="7">
        <f>F3523-K3523</f>
        <v/>
      </c>
      <c r="O3523" s="7">
        <f>G3523-L3523</f>
        <v/>
      </c>
      <c r="P3523" s="7">
        <f>H3523-M3523</f>
        <v/>
      </c>
      <c r="Q3523" s="7">
        <f>IF($I3523=1,(N3523-MAR1!$B$11)/MAR1!$D$11,(N3523-MAR1!$C$11)/MAR1!$E$11)</f>
        <v/>
      </c>
      <c r="R3523" s="7">
        <f>IF($I3523=1,(O3523-MAR1!$B$12)/MAR1!$D$12,(O3523-MAR1!$C$12)/MAR1!$E$12)</f>
        <v/>
      </c>
      <c r="S3523" s="7">
        <f>IF($I3523=1,(P3523-MAR1!$B$13)/MAR1!$D$13,(P3523-MAR1!$C$13)/MAR1!$E$13)</f>
        <v/>
      </c>
    </row>
    <row r="3524">
      <c r="A3524" s="5" t="n">
        <v>3523</v>
      </c>
      <c r="B3524" s="5" t="n">
        <v>10</v>
      </c>
      <c r="C3524" s="5" t="n">
        <v>238</v>
      </c>
      <c r="D3524" s="5" t="n">
        <v>8</v>
      </c>
      <c r="E3524" s="5" t="n">
        <v>0</v>
      </c>
      <c r="F3524" s="5" t="n">
        <v>32.3</v>
      </c>
      <c r="G3524" s="5" t="n">
        <v>22.5</v>
      </c>
      <c r="H3524" s="5" t="n">
        <v>14.27</v>
      </c>
      <c r="I3524" s="6">
        <f>IF(E3524&gt;=Markov!$B$3,1,0)</f>
        <v/>
      </c>
      <c r="J3524" s="6">
        <f>I3523</f>
        <v/>
      </c>
      <c r="K3524" s="7">
        <f>MAR1!$B$5+MAR1!$C$5*COS(2*PI()*$C3524/365)+MAR1!$D$5*SIN(2*PI()*$C3524/365)</f>
        <v/>
      </c>
      <c r="L3524" s="7">
        <f>MAR1!$B$6+MAR1!$C$6*COS(2*PI()*$C3524/365)+MAR1!$D$6*SIN(2*PI()*$C3524/365)</f>
        <v/>
      </c>
      <c r="M3524" s="7">
        <f>MAR1!$B$7+MAR1!$C$7*COS(2*PI()*$C3524/365)+MAR1!$D$7*SIN(2*PI()*$C3524/365)</f>
        <v/>
      </c>
      <c r="N3524" s="7">
        <f>F3524-K3524</f>
        <v/>
      </c>
      <c r="O3524" s="7">
        <f>G3524-L3524</f>
        <v/>
      </c>
      <c r="P3524" s="7">
        <f>H3524-M3524</f>
        <v/>
      </c>
      <c r="Q3524" s="7">
        <f>IF($I3524=1,(N3524-MAR1!$B$11)/MAR1!$D$11,(N3524-MAR1!$C$11)/MAR1!$E$11)</f>
        <v/>
      </c>
      <c r="R3524" s="7">
        <f>IF($I3524=1,(O3524-MAR1!$B$12)/MAR1!$D$12,(O3524-MAR1!$C$12)/MAR1!$E$12)</f>
        <v/>
      </c>
      <c r="S3524" s="7">
        <f>IF($I3524=1,(P3524-MAR1!$B$13)/MAR1!$D$13,(P3524-MAR1!$C$13)/MAR1!$E$13)</f>
        <v/>
      </c>
    </row>
    <row r="3525">
      <c r="A3525" s="5" t="n">
        <v>3524</v>
      </c>
      <c r="B3525" s="5" t="n">
        <v>10</v>
      </c>
      <c r="C3525" s="5" t="n">
        <v>239</v>
      </c>
      <c r="D3525" s="5" t="n">
        <v>8</v>
      </c>
      <c r="E3525" s="5" t="n">
        <v>0</v>
      </c>
      <c r="F3525" s="5" t="n">
        <v>33.9</v>
      </c>
      <c r="G3525" s="5" t="n">
        <v>25.5</v>
      </c>
      <c r="H3525" s="5" t="n">
        <v>18.72</v>
      </c>
      <c r="I3525" s="6">
        <f>IF(E3525&gt;=Markov!$B$3,1,0)</f>
        <v/>
      </c>
      <c r="J3525" s="6">
        <f>I3524</f>
        <v/>
      </c>
      <c r="K3525" s="7">
        <f>MAR1!$B$5+MAR1!$C$5*COS(2*PI()*$C3525/365)+MAR1!$D$5*SIN(2*PI()*$C3525/365)</f>
        <v/>
      </c>
      <c r="L3525" s="7">
        <f>MAR1!$B$6+MAR1!$C$6*COS(2*PI()*$C3525/365)+MAR1!$D$6*SIN(2*PI()*$C3525/365)</f>
        <v/>
      </c>
      <c r="M3525" s="7">
        <f>MAR1!$B$7+MAR1!$C$7*COS(2*PI()*$C3525/365)+MAR1!$D$7*SIN(2*PI()*$C3525/365)</f>
        <v/>
      </c>
      <c r="N3525" s="7">
        <f>F3525-K3525</f>
        <v/>
      </c>
      <c r="O3525" s="7">
        <f>G3525-L3525</f>
        <v/>
      </c>
      <c r="P3525" s="7">
        <f>H3525-M3525</f>
        <v/>
      </c>
      <c r="Q3525" s="7">
        <f>IF($I3525=1,(N3525-MAR1!$B$11)/MAR1!$D$11,(N3525-MAR1!$C$11)/MAR1!$E$11)</f>
        <v/>
      </c>
      <c r="R3525" s="7">
        <f>IF($I3525=1,(O3525-MAR1!$B$12)/MAR1!$D$12,(O3525-MAR1!$C$12)/MAR1!$E$12)</f>
        <v/>
      </c>
      <c r="S3525" s="7">
        <f>IF($I3525=1,(P3525-MAR1!$B$13)/MAR1!$D$13,(P3525-MAR1!$C$13)/MAR1!$E$13)</f>
        <v/>
      </c>
    </row>
    <row r="3526">
      <c r="A3526" s="5" t="n">
        <v>3525</v>
      </c>
      <c r="B3526" s="5" t="n">
        <v>10</v>
      </c>
      <c r="C3526" s="5" t="n">
        <v>240</v>
      </c>
      <c r="D3526" s="5" t="n">
        <v>8</v>
      </c>
      <c r="E3526" s="5" t="n">
        <v>11.8</v>
      </c>
      <c r="F3526" s="5" t="n">
        <v>27.8</v>
      </c>
      <c r="G3526" s="5" t="n">
        <v>22.7</v>
      </c>
      <c r="H3526" s="5" t="n">
        <v>14.92</v>
      </c>
      <c r="I3526" s="6">
        <f>IF(E3526&gt;=Markov!$B$3,1,0)</f>
        <v/>
      </c>
      <c r="J3526" s="6">
        <f>I3525</f>
        <v/>
      </c>
      <c r="K3526" s="7">
        <f>MAR1!$B$5+MAR1!$C$5*COS(2*PI()*$C3526/365)+MAR1!$D$5*SIN(2*PI()*$C3526/365)</f>
        <v/>
      </c>
      <c r="L3526" s="7">
        <f>MAR1!$B$6+MAR1!$C$6*COS(2*PI()*$C3526/365)+MAR1!$D$6*SIN(2*PI()*$C3526/365)</f>
        <v/>
      </c>
      <c r="M3526" s="7">
        <f>MAR1!$B$7+MAR1!$C$7*COS(2*PI()*$C3526/365)+MAR1!$D$7*SIN(2*PI()*$C3526/365)</f>
        <v/>
      </c>
      <c r="N3526" s="7">
        <f>F3526-K3526</f>
        <v/>
      </c>
      <c r="O3526" s="7">
        <f>G3526-L3526</f>
        <v/>
      </c>
      <c r="P3526" s="7">
        <f>H3526-M3526</f>
        <v/>
      </c>
      <c r="Q3526" s="7">
        <f>IF($I3526=1,(N3526-MAR1!$B$11)/MAR1!$D$11,(N3526-MAR1!$C$11)/MAR1!$E$11)</f>
        <v/>
      </c>
      <c r="R3526" s="7">
        <f>IF($I3526=1,(O3526-MAR1!$B$12)/MAR1!$D$12,(O3526-MAR1!$C$12)/MAR1!$E$12)</f>
        <v/>
      </c>
      <c r="S3526" s="7">
        <f>IF($I3526=1,(P3526-MAR1!$B$13)/MAR1!$D$13,(P3526-MAR1!$C$13)/MAR1!$E$13)</f>
        <v/>
      </c>
    </row>
    <row r="3527">
      <c r="A3527" s="5" t="n">
        <v>3526</v>
      </c>
      <c r="B3527" s="5" t="n">
        <v>10</v>
      </c>
      <c r="C3527" s="5" t="n">
        <v>241</v>
      </c>
      <c r="D3527" s="5" t="n">
        <v>8</v>
      </c>
      <c r="E3527" s="5" t="n">
        <v>2.3</v>
      </c>
      <c r="F3527" s="5" t="n">
        <v>26.5</v>
      </c>
      <c r="G3527" s="5" t="n">
        <v>22.5</v>
      </c>
      <c r="H3527" s="5" t="n">
        <v>11</v>
      </c>
      <c r="I3527" s="6">
        <f>IF(E3527&gt;=Markov!$B$3,1,0)</f>
        <v/>
      </c>
      <c r="J3527" s="6">
        <f>I3526</f>
        <v/>
      </c>
      <c r="K3527" s="7">
        <f>MAR1!$B$5+MAR1!$C$5*COS(2*PI()*$C3527/365)+MAR1!$D$5*SIN(2*PI()*$C3527/365)</f>
        <v/>
      </c>
      <c r="L3527" s="7">
        <f>MAR1!$B$6+MAR1!$C$6*COS(2*PI()*$C3527/365)+MAR1!$D$6*SIN(2*PI()*$C3527/365)</f>
        <v/>
      </c>
      <c r="M3527" s="7">
        <f>MAR1!$B$7+MAR1!$C$7*COS(2*PI()*$C3527/365)+MAR1!$D$7*SIN(2*PI()*$C3527/365)</f>
        <v/>
      </c>
      <c r="N3527" s="7">
        <f>F3527-K3527</f>
        <v/>
      </c>
      <c r="O3527" s="7">
        <f>G3527-L3527</f>
        <v/>
      </c>
      <c r="P3527" s="7">
        <f>H3527-M3527</f>
        <v/>
      </c>
      <c r="Q3527" s="7">
        <f>IF($I3527=1,(N3527-MAR1!$B$11)/MAR1!$D$11,(N3527-MAR1!$C$11)/MAR1!$E$11)</f>
        <v/>
      </c>
      <c r="R3527" s="7">
        <f>IF($I3527=1,(O3527-MAR1!$B$12)/MAR1!$D$12,(O3527-MAR1!$C$12)/MAR1!$E$12)</f>
        <v/>
      </c>
      <c r="S3527" s="7">
        <f>IF($I3527=1,(P3527-MAR1!$B$13)/MAR1!$D$13,(P3527-MAR1!$C$13)/MAR1!$E$13)</f>
        <v/>
      </c>
    </row>
    <row r="3528">
      <c r="A3528" s="5" t="n">
        <v>3527</v>
      </c>
      <c r="B3528" s="5" t="n">
        <v>10</v>
      </c>
      <c r="C3528" s="5" t="n">
        <v>242</v>
      </c>
      <c r="D3528" s="5" t="n">
        <v>8</v>
      </c>
      <c r="E3528" s="5" t="n">
        <v>4.4</v>
      </c>
      <c r="F3528" s="5" t="n">
        <v>27.5</v>
      </c>
      <c r="G3528" s="5" t="n">
        <v>22.2</v>
      </c>
      <c r="H3528" s="5" t="n">
        <v>5.69</v>
      </c>
      <c r="I3528" s="6">
        <f>IF(E3528&gt;=Markov!$B$3,1,0)</f>
        <v/>
      </c>
      <c r="J3528" s="6">
        <f>I3527</f>
        <v/>
      </c>
      <c r="K3528" s="7">
        <f>MAR1!$B$5+MAR1!$C$5*COS(2*PI()*$C3528/365)+MAR1!$D$5*SIN(2*PI()*$C3528/365)</f>
        <v/>
      </c>
      <c r="L3528" s="7">
        <f>MAR1!$B$6+MAR1!$C$6*COS(2*PI()*$C3528/365)+MAR1!$D$6*SIN(2*PI()*$C3528/365)</f>
        <v/>
      </c>
      <c r="M3528" s="7">
        <f>MAR1!$B$7+MAR1!$C$7*COS(2*PI()*$C3528/365)+MAR1!$D$7*SIN(2*PI()*$C3528/365)</f>
        <v/>
      </c>
      <c r="N3528" s="7">
        <f>F3528-K3528</f>
        <v/>
      </c>
      <c r="O3528" s="7">
        <f>G3528-L3528</f>
        <v/>
      </c>
      <c r="P3528" s="7">
        <f>H3528-M3528</f>
        <v/>
      </c>
      <c r="Q3528" s="7">
        <f>IF($I3528=1,(N3528-MAR1!$B$11)/MAR1!$D$11,(N3528-MAR1!$C$11)/MAR1!$E$11)</f>
        <v/>
      </c>
      <c r="R3528" s="7">
        <f>IF($I3528=1,(O3528-MAR1!$B$12)/MAR1!$D$12,(O3528-MAR1!$C$12)/MAR1!$E$12)</f>
        <v/>
      </c>
      <c r="S3528" s="7">
        <f>IF($I3528=1,(P3528-MAR1!$B$13)/MAR1!$D$13,(P3528-MAR1!$C$13)/MAR1!$E$13)</f>
        <v/>
      </c>
    </row>
    <row r="3529">
      <c r="A3529" s="5" t="n">
        <v>3528</v>
      </c>
      <c r="B3529" s="5" t="n">
        <v>10</v>
      </c>
      <c r="C3529" s="5" t="n">
        <v>243</v>
      </c>
      <c r="D3529" s="5" t="n">
        <v>8</v>
      </c>
      <c r="E3529" s="5" t="n">
        <v>25</v>
      </c>
      <c r="F3529" s="5" t="n">
        <v>26.8</v>
      </c>
      <c r="G3529" s="5" t="n">
        <v>20.3</v>
      </c>
      <c r="H3529" s="5" t="n">
        <v>12.01</v>
      </c>
      <c r="I3529" s="6">
        <f>IF(E3529&gt;=Markov!$B$3,1,0)</f>
        <v/>
      </c>
      <c r="J3529" s="6">
        <f>I3528</f>
        <v/>
      </c>
      <c r="K3529" s="7">
        <f>MAR1!$B$5+MAR1!$C$5*COS(2*PI()*$C3529/365)+MAR1!$D$5*SIN(2*PI()*$C3529/365)</f>
        <v/>
      </c>
      <c r="L3529" s="7">
        <f>MAR1!$B$6+MAR1!$C$6*COS(2*PI()*$C3529/365)+MAR1!$D$6*SIN(2*PI()*$C3529/365)</f>
        <v/>
      </c>
      <c r="M3529" s="7">
        <f>MAR1!$B$7+MAR1!$C$7*COS(2*PI()*$C3529/365)+MAR1!$D$7*SIN(2*PI()*$C3529/365)</f>
        <v/>
      </c>
      <c r="N3529" s="7">
        <f>F3529-K3529</f>
        <v/>
      </c>
      <c r="O3529" s="7">
        <f>G3529-L3529</f>
        <v/>
      </c>
      <c r="P3529" s="7">
        <f>H3529-M3529</f>
        <v/>
      </c>
      <c r="Q3529" s="7">
        <f>IF($I3529=1,(N3529-MAR1!$B$11)/MAR1!$D$11,(N3529-MAR1!$C$11)/MAR1!$E$11)</f>
        <v/>
      </c>
      <c r="R3529" s="7">
        <f>IF($I3529=1,(O3529-MAR1!$B$12)/MAR1!$D$12,(O3529-MAR1!$C$12)/MAR1!$E$12)</f>
        <v/>
      </c>
      <c r="S3529" s="7">
        <f>IF($I3529=1,(P3529-MAR1!$B$13)/MAR1!$D$13,(P3529-MAR1!$C$13)/MAR1!$E$13)</f>
        <v/>
      </c>
    </row>
    <row r="3530">
      <c r="A3530" s="5" t="n">
        <v>3529</v>
      </c>
      <c r="B3530" s="5" t="n">
        <v>10</v>
      </c>
      <c r="C3530" s="5" t="n">
        <v>244</v>
      </c>
      <c r="D3530" s="5" t="n">
        <v>9</v>
      </c>
      <c r="E3530" s="5" t="n">
        <v>52.7</v>
      </c>
      <c r="F3530" s="5" t="n">
        <v>29.1</v>
      </c>
      <c r="G3530" s="5" t="n">
        <v>20.9</v>
      </c>
      <c r="H3530" s="5" t="n">
        <v>9.98</v>
      </c>
      <c r="I3530" s="6">
        <f>IF(E3530&gt;=Markov!$B$3,1,0)</f>
        <v/>
      </c>
      <c r="J3530" s="6">
        <f>I3529</f>
        <v/>
      </c>
      <c r="K3530" s="7">
        <f>MAR1!$B$5+MAR1!$C$5*COS(2*PI()*$C3530/365)+MAR1!$D$5*SIN(2*PI()*$C3530/365)</f>
        <v/>
      </c>
      <c r="L3530" s="7">
        <f>MAR1!$B$6+MAR1!$C$6*COS(2*PI()*$C3530/365)+MAR1!$D$6*SIN(2*PI()*$C3530/365)</f>
        <v/>
      </c>
      <c r="M3530" s="7">
        <f>MAR1!$B$7+MAR1!$C$7*COS(2*PI()*$C3530/365)+MAR1!$D$7*SIN(2*PI()*$C3530/365)</f>
        <v/>
      </c>
      <c r="N3530" s="7">
        <f>F3530-K3530</f>
        <v/>
      </c>
      <c r="O3530" s="7">
        <f>G3530-L3530</f>
        <v/>
      </c>
      <c r="P3530" s="7">
        <f>H3530-M3530</f>
        <v/>
      </c>
      <c r="Q3530" s="7">
        <f>IF($I3530=1,(N3530-MAR1!$B$11)/MAR1!$D$11,(N3530-MAR1!$C$11)/MAR1!$E$11)</f>
        <v/>
      </c>
      <c r="R3530" s="7">
        <f>IF($I3530=1,(O3530-MAR1!$B$12)/MAR1!$D$12,(O3530-MAR1!$C$12)/MAR1!$E$12)</f>
        <v/>
      </c>
      <c r="S3530" s="7">
        <f>IF($I3530=1,(P3530-MAR1!$B$13)/MAR1!$D$13,(P3530-MAR1!$C$13)/MAR1!$E$13)</f>
        <v/>
      </c>
    </row>
    <row r="3531">
      <c r="A3531" s="5" t="n">
        <v>3530</v>
      </c>
      <c r="B3531" s="5" t="n">
        <v>10</v>
      </c>
      <c r="C3531" s="5" t="n">
        <v>245</v>
      </c>
      <c r="D3531" s="5" t="n">
        <v>9</v>
      </c>
      <c r="E3531" s="5" t="n">
        <v>3.8</v>
      </c>
      <c r="F3531" s="5" t="n">
        <v>27.7</v>
      </c>
      <c r="G3531" s="5" t="n">
        <v>22.2</v>
      </c>
      <c r="H3531" s="5" t="n">
        <v>11.59</v>
      </c>
      <c r="I3531" s="6">
        <f>IF(E3531&gt;=Markov!$B$3,1,0)</f>
        <v/>
      </c>
      <c r="J3531" s="6">
        <f>I3530</f>
        <v/>
      </c>
      <c r="K3531" s="7">
        <f>MAR1!$B$5+MAR1!$C$5*COS(2*PI()*$C3531/365)+MAR1!$D$5*SIN(2*PI()*$C3531/365)</f>
        <v/>
      </c>
      <c r="L3531" s="7">
        <f>MAR1!$B$6+MAR1!$C$6*COS(2*PI()*$C3531/365)+MAR1!$D$6*SIN(2*PI()*$C3531/365)</f>
        <v/>
      </c>
      <c r="M3531" s="7">
        <f>MAR1!$B$7+MAR1!$C$7*COS(2*PI()*$C3531/365)+MAR1!$D$7*SIN(2*PI()*$C3531/365)</f>
        <v/>
      </c>
      <c r="N3531" s="7">
        <f>F3531-K3531</f>
        <v/>
      </c>
      <c r="O3531" s="7">
        <f>G3531-L3531</f>
        <v/>
      </c>
      <c r="P3531" s="7">
        <f>H3531-M3531</f>
        <v/>
      </c>
      <c r="Q3531" s="7">
        <f>IF($I3531=1,(N3531-MAR1!$B$11)/MAR1!$D$11,(N3531-MAR1!$C$11)/MAR1!$E$11)</f>
        <v/>
      </c>
      <c r="R3531" s="7">
        <f>IF($I3531=1,(O3531-MAR1!$B$12)/MAR1!$D$12,(O3531-MAR1!$C$12)/MAR1!$E$12)</f>
        <v/>
      </c>
      <c r="S3531" s="7">
        <f>IF($I3531=1,(P3531-MAR1!$B$13)/MAR1!$D$13,(P3531-MAR1!$C$13)/MAR1!$E$13)</f>
        <v/>
      </c>
    </row>
    <row r="3532">
      <c r="A3532" s="5" t="n">
        <v>3531</v>
      </c>
      <c r="B3532" s="5" t="n">
        <v>10</v>
      </c>
      <c r="C3532" s="5" t="n">
        <v>246</v>
      </c>
      <c r="D3532" s="5" t="n">
        <v>9</v>
      </c>
      <c r="E3532" s="5" t="n">
        <v>0.6</v>
      </c>
      <c r="F3532" s="5" t="n">
        <v>29</v>
      </c>
      <c r="G3532" s="5" t="n">
        <v>24</v>
      </c>
      <c r="H3532" s="5" t="n">
        <v>10.95</v>
      </c>
      <c r="I3532" s="6">
        <f>IF(E3532&gt;=Markov!$B$3,1,0)</f>
        <v/>
      </c>
      <c r="J3532" s="6">
        <f>I3531</f>
        <v/>
      </c>
      <c r="K3532" s="7">
        <f>MAR1!$B$5+MAR1!$C$5*COS(2*PI()*$C3532/365)+MAR1!$D$5*SIN(2*PI()*$C3532/365)</f>
        <v/>
      </c>
      <c r="L3532" s="7">
        <f>MAR1!$B$6+MAR1!$C$6*COS(2*PI()*$C3532/365)+MAR1!$D$6*SIN(2*PI()*$C3532/365)</f>
        <v/>
      </c>
      <c r="M3532" s="7">
        <f>MAR1!$B$7+MAR1!$C$7*COS(2*PI()*$C3532/365)+MAR1!$D$7*SIN(2*PI()*$C3532/365)</f>
        <v/>
      </c>
      <c r="N3532" s="7">
        <f>F3532-K3532</f>
        <v/>
      </c>
      <c r="O3532" s="7">
        <f>G3532-L3532</f>
        <v/>
      </c>
      <c r="P3532" s="7">
        <f>H3532-M3532</f>
        <v/>
      </c>
      <c r="Q3532" s="7">
        <f>IF($I3532=1,(N3532-MAR1!$B$11)/MAR1!$D$11,(N3532-MAR1!$C$11)/MAR1!$E$11)</f>
        <v/>
      </c>
      <c r="R3532" s="7">
        <f>IF($I3532=1,(O3532-MAR1!$B$12)/MAR1!$D$12,(O3532-MAR1!$C$12)/MAR1!$E$12)</f>
        <v/>
      </c>
      <c r="S3532" s="7">
        <f>IF($I3532=1,(P3532-MAR1!$B$13)/MAR1!$D$13,(P3532-MAR1!$C$13)/MAR1!$E$13)</f>
        <v/>
      </c>
    </row>
    <row r="3533">
      <c r="A3533" s="5" t="n">
        <v>3532</v>
      </c>
      <c r="B3533" s="5" t="n">
        <v>10</v>
      </c>
      <c r="C3533" s="5" t="n">
        <v>247</v>
      </c>
      <c r="D3533" s="5" t="n">
        <v>9</v>
      </c>
      <c r="E3533" s="5" t="n">
        <v>71.40000000000001</v>
      </c>
      <c r="F3533" s="5" t="n">
        <v>28.7</v>
      </c>
      <c r="G3533" s="5" t="n">
        <v>22.5</v>
      </c>
      <c r="H3533" s="5" t="n">
        <v>15.25</v>
      </c>
      <c r="I3533" s="6">
        <f>IF(E3533&gt;=Markov!$B$3,1,0)</f>
        <v/>
      </c>
      <c r="J3533" s="6">
        <f>I3532</f>
        <v/>
      </c>
      <c r="K3533" s="7">
        <f>MAR1!$B$5+MAR1!$C$5*COS(2*PI()*$C3533/365)+MAR1!$D$5*SIN(2*PI()*$C3533/365)</f>
        <v/>
      </c>
      <c r="L3533" s="7">
        <f>MAR1!$B$6+MAR1!$C$6*COS(2*PI()*$C3533/365)+MAR1!$D$6*SIN(2*PI()*$C3533/365)</f>
        <v/>
      </c>
      <c r="M3533" s="7">
        <f>MAR1!$B$7+MAR1!$C$7*COS(2*PI()*$C3533/365)+MAR1!$D$7*SIN(2*PI()*$C3533/365)</f>
        <v/>
      </c>
      <c r="N3533" s="7">
        <f>F3533-K3533</f>
        <v/>
      </c>
      <c r="O3533" s="7">
        <f>G3533-L3533</f>
        <v/>
      </c>
      <c r="P3533" s="7">
        <f>H3533-M3533</f>
        <v/>
      </c>
      <c r="Q3533" s="7">
        <f>IF($I3533=1,(N3533-MAR1!$B$11)/MAR1!$D$11,(N3533-MAR1!$C$11)/MAR1!$E$11)</f>
        <v/>
      </c>
      <c r="R3533" s="7">
        <f>IF($I3533=1,(O3533-MAR1!$B$12)/MAR1!$D$12,(O3533-MAR1!$C$12)/MAR1!$E$12)</f>
        <v/>
      </c>
      <c r="S3533" s="7">
        <f>IF($I3533=1,(P3533-MAR1!$B$13)/MAR1!$D$13,(P3533-MAR1!$C$13)/MAR1!$E$13)</f>
        <v/>
      </c>
    </row>
    <row r="3534">
      <c r="A3534" s="5" t="n">
        <v>3533</v>
      </c>
      <c r="B3534" s="5" t="n">
        <v>10</v>
      </c>
      <c r="C3534" s="5" t="n">
        <v>248</v>
      </c>
      <c r="D3534" s="5" t="n">
        <v>9</v>
      </c>
      <c r="E3534" s="5" t="n">
        <v>0.6</v>
      </c>
      <c r="F3534" s="5" t="n">
        <v>27.9</v>
      </c>
      <c r="G3534" s="5" t="n">
        <v>21.2</v>
      </c>
      <c r="H3534" s="5" t="n">
        <v>15.12</v>
      </c>
      <c r="I3534" s="6">
        <f>IF(E3534&gt;=Markov!$B$3,1,0)</f>
        <v/>
      </c>
      <c r="J3534" s="6">
        <f>I3533</f>
        <v/>
      </c>
      <c r="K3534" s="7">
        <f>MAR1!$B$5+MAR1!$C$5*COS(2*PI()*$C3534/365)+MAR1!$D$5*SIN(2*PI()*$C3534/365)</f>
        <v/>
      </c>
      <c r="L3534" s="7">
        <f>MAR1!$B$6+MAR1!$C$6*COS(2*PI()*$C3534/365)+MAR1!$D$6*SIN(2*PI()*$C3534/365)</f>
        <v/>
      </c>
      <c r="M3534" s="7">
        <f>MAR1!$B$7+MAR1!$C$7*COS(2*PI()*$C3534/365)+MAR1!$D$7*SIN(2*PI()*$C3534/365)</f>
        <v/>
      </c>
      <c r="N3534" s="7">
        <f>F3534-K3534</f>
        <v/>
      </c>
      <c r="O3534" s="7">
        <f>G3534-L3534</f>
        <v/>
      </c>
      <c r="P3534" s="7">
        <f>H3534-M3534</f>
        <v/>
      </c>
      <c r="Q3534" s="7">
        <f>IF($I3534=1,(N3534-MAR1!$B$11)/MAR1!$D$11,(N3534-MAR1!$C$11)/MAR1!$E$11)</f>
        <v/>
      </c>
      <c r="R3534" s="7">
        <f>IF($I3534=1,(O3534-MAR1!$B$12)/MAR1!$D$12,(O3534-MAR1!$C$12)/MAR1!$E$12)</f>
        <v/>
      </c>
      <c r="S3534" s="7">
        <f>IF($I3534=1,(P3534-MAR1!$B$13)/MAR1!$D$13,(P3534-MAR1!$C$13)/MAR1!$E$13)</f>
        <v/>
      </c>
    </row>
    <row r="3535">
      <c r="A3535" s="5" t="n">
        <v>3534</v>
      </c>
      <c r="B3535" s="5" t="n">
        <v>10</v>
      </c>
      <c r="C3535" s="5" t="n">
        <v>249</v>
      </c>
      <c r="D3535" s="5" t="n">
        <v>9</v>
      </c>
      <c r="E3535" s="5" t="n">
        <v>3</v>
      </c>
      <c r="F3535" s="5" t="n">
        <v>27.2</v>
      </c>
      <c r="G3535" s="5" t="n">
        <v>22.2</v>
      </c>
      <c r="H3535" s="5" t="n">
        <v>12.68</v>
      </c>
      <c r="I3535" s="6">
        <f>IF(E3535&gt;=Markov!$B$3,1,0)</f>
        <v/>
      </c>
      <c r="J3535" s="6">
        <f>I3534</f>
        <v/>
      </c>
      <c r="K3535" s="7">
        <f>MAR1!$B$5+MAR1!$C$5*COS(2*PI()*$C3535/365)+MAR1!$D$5*SIN(2*PI()*$C3535/365)</f>
        <v/>
      </c>
      <c r="L3535" s="7">
        <f>MAR1!$B$6+MAR1!$C$6*COS(2*PI()*$C3535/365)+MAR1!$D$6*SIN(2*PI()*$C3535/365)</f>
        <v/>
      </c>
      <c r="M3535" s="7">
        <f>MAR1!$B$7+MAR1!$C$7*COS(2*PI()*$C3535/365)+MAR1!$D$7*SIN(2*PI()*$C3535/365)</f>
        <v/>
      </c>
      <c r="N3535" s="7">
        <f>F3535-K3535</f>
        <v/>
      </c>
      <c r="O3535" s="7">
        <f>G3535-L3535</f>
        <v/>
      </c>
      <c r="P3535" s="7">
        <f>H3535-M3535</f>
        <v/>
      </c>
      <c r="Q3535" s="7">
        <f>IF($I3535=1,(N3535-MAR1!$B$11)/MAR1!$D$11,(N3535-MAR1!$C$11)/MAR1!$E$11)</f>
        <v/>
      </c>
      <c r="R3535" s="7">
        <f>IF($I3535=1,(O3535-MAR1!$B$12)/MAR1!$D$12,(O3535-MAR1!$C$12)/MAR1!$E$12)</f>
        <v/>
      </c>
      <c r="S3535" s="7">
        <f>IF($I3535=1,(P3535-MAR1!$B$13)/MAR1!$D$13,(P3535-MAR1!$C$13)/MAR1!$E$13)</f>
        <v/>
      </c>
    </row>
    <row r="3536">
      <c r="A3536" s="5" t="n">
        <v>3535</v>
      </c>
      <c r="B3536" s="5" t="n">
        <v>10</v>
      </c>
      <c r="C3536" s="5" t="n">
        <v>250</v>
      </c>
      <c r="D3536" s="5" t="n">
        <v>9</v>
      </c>
      <c r="E3536" s="5" t="n">
        <v>32.4</v>
      </c>
      <c r="F3536" s="5" t="n">
        <v>27.4</v>
      </c>
      <c r="G3536" s="5" t="n">
        <v>21.5</v>
      </c>
      <c r="H3536" s="5" t="n">
        <v>13.85</v>
      </c>
      <c r="I3536" s="6">
        <f>IF(E3536&gt;=Markov!$B$3,1,0)</f>
        <v/>
      </c>
      <c r="J3536" s="6">
        <f>I3535</f>
        <v/>
      </c>
      <c r="K3536" s="7">
        <f>MAR1!$B$5+MAR1!$C$5*COS(2*PI()*$C3536/365)+MAR1!$D$5*SIN(2*PI()*$C3536/365)</f>
        <v/>
      </c>
      <c r="L3536" s="7">
        <f>MAR1!$B$6+MAR1!$C$6*COS(2*PI()*$C3536/365)+MAR1!$D$6*SIN(2*PI()*$C3536/365)</f>
        <v/>
      </c>
      <c r="M3536" s="7">
        <f>MAR1!$B$7+MAR1!$C$7*COS(2*PI()*$C3536/365)+MAR1!$D$7*SIN(2*PI()*$C3536/365)</f>
        <v/>
      </c>
      <c r="N3536" s="7">
        <f>F3536-K3536</f>
        <v/>
      </c>
      <c r="O3536" s="7">
        <f>G3536-L3536</f>
        <v/>
      </c>
      <c r="P3536" s="7">
        <f>H3536-M3536</f>
        <v/>
      </c>
      <c r="Q3536" s="7">
        <f>IF($I3536=1,(N3536-MAR1!$B$11)/MAR1!$D$11,(N3536-MAR1!$C$11)/MAR1!$E$11)</f>
        <v/>
      </c>
      <c r="R3536" s="7">
        <f>IF($I3536=1,(O3536-MAR1!$B$12)/MAR1!$D$12,(O3536-MAR1!$C$12)/MAR1!$E$12)</f>
        <v/>
      </c>
      <c r="S3536" s="7">
        <f>IF($I3536=1,(P3536-MAR1!$B$13)/MAR1!$D$13,(P3536-MAR1!$C$13)/MAR1!$E$13)</f>
        <v/>
      </c>
    </row>
    <row r="3537">
      <c r="A3537" s="5" t="n">
        <v>3536</v>
      </c>
      <c r="B3537" s="5" t="n">
        <v>10</v>
      </c>
      <c r="C3537" s="5" t="n">
        <v>251</v>
      </c>
      <c r="D3537" s="5" t="n">
        <v>9</v>
      </c>
      <c r="E3537" s="5" t="n">
        <v>0</v>
      </c>
      <c r="F3537" s="5" t="n">
        <v>33</v>
      </c>
      <c r="G3537" s="5" t="n">
        <v>23.7</v>
      </c>
      <c r="H3537" s="5" t="n">
        <v>23.26</v>
      </c>
      <c r="I3537" s="6">
        <f>IF(E3537&gt;=Markov!$B$3,1,0)</f>
        <v/>
      </c>
      <c r="J3537" s="6">
        <f>I3536</f>
        <v/>
      </c>
      <c r="K3537" s="7">
        <f>MAR1!$B$5+MAR1!$C$5*COS(2*PI()*$C3537/365)+MAR1!$D$5*SIN(2*PI()*$C3537/365)</f>
        <v/>
      </c>
      <c r="L3537" s="7">
        <f>MAR1!$B$6+MAR1!$C$6*COS(2*PI()*$C3537/365)+MAR1!$D$6*SIN(2*PI()*$C3537/365)</f>
        <v/>
      </c>
      <c r="M3537" s="7">
        <f>MAR1!$B$7+MAR1!$C$7*COS(2*PI()*$C3537/365)+MAR1!$D$7*SIN(2*PI()*$C3537/365)</f>
        <v/>
      </c>
      <c r="N3537" s="7">
        <f>F3537-K3537</f>
        <v/>
      </c>
      <c r="O3537" s="7">
        <f>G3537-L3537</f>
        <v/>
      </c>
      <c r="P3537" s="7">
        <f>H3537-M3537</f>
        <v/>
      </c>
      <c r="Q3537" s="7">
        <f>IF($I3537=1,(N3537-MAR1!$B$11)/MAR1!$D$11,(N3537-MAR1!$C$11)/MAR1!$E$11)</f>
        <v/>
      </c>
      <c r="R3537" s="7">
        <f>IF($I3537=1,(O3537-MAR1!$B$12)/MAR1!$D$12,(O3537-MAR1!$C$12)/MAR1!$E$12)</f>
        <v/>
      </c>
      <c r="S3537" s="7">
        <f>IF($I3537=1,(P3537-MAR1!$B$13)/MAR1!$D$13,(P3537-MAR1!$C$13)/MAR1!$E$13)</f>
        <v/>
      </c>
    </row>
    <row r="3538">
      <c r="A3538" s="5" t="n">
        <v>3537</v>
      </c>
      <c r="B3538" s="5" t="n">
        <v>10</v>
      </c>
      <c r="C3538" s="5" t="n">
        <v>252</v>
      </c>
      <c r="D3538" s="5" t="n">
        <v>9</v>
      </c>
      <c r="E3538" s="5" t="n">
        <v>0</v>
      </c>
      <c r="F3538" s="5" t="n">
        <v>32.6</v>
      </c>
      <c r="G3538" s="5" t="n">
        <v>24.6</v>
      </c>
      <c r="H3538" s="5" t="n">
        <v>16.54</v>
      </c>
      <c r="I3538" s="6">
        <f>IF(E3538&gt;=Markov!$B$3,1,0)</f>
        <v/>
      </c>
      <c r="J3538" s="6">
        <f>I3537</f>
        <v/>
      </c>
      <c r="K3538" s="7">
        <f>MAR1!$B$5+MAR1!$C$5*COS(2*PI()*$C3538/365)+MAR1!$D$5*SIN(2*PI()*$C3538/365)</f>
        <v/>
      </c>
      <c r="L3538" s="7">
        <f>MAR1!$B$6+MAR1!$C$6*COS(2*PI()*$C3538/365)+MAR1!$D$6*SIN(2*PI()*$C3538/365)</f>
        <v/>
      </c>
      <c r="M3538" s="7">
        <f>MAR1!$B$7+MAR1!$C$7*COS(2*PI()*$C3538/365)+MAR1!$D$7*SIN(2*PI()*$C3538/365)</f>
        <v/>
      </c>
      <c r="N3538" s="7">
        <f>F3538-K3538</f>
        <v/>
      </c>
      <c r="O3538" s="7">
        <f>G3538-L3538</f>
        <v/>
      </c>
      <c r="P3538" s="7">
        <f>H3538-M3538</f>
        <v/>
      </c>
      <c r="Q3538" s="7">
        <f>IF($I3538=1,(N3538-MAR1!$B$11)/MAR1!$D$11,(N3538-MAR1!$C$11)/MAR1!$E$11)</f>
        <v/>
      </c>
      <c r="R3538" s="7">
        <f>IF($I3538=1,(O3538-MAR1!$B$12)/MAR1!$D$12,(O3538-MAR1!$C$12)/MAR1!$E$12)</f>
        <v/>
      </c>
      <c r="S3538" s="7">
        <f>IF($I3538=1,(P3538-MAR1!$B$13)/MAR1!$D$13,(P3538-MAR1!$C$13)/MAR1!$E$13)</f>
        <v/>
      </c>
    </row>
    <row r="3539">
      <c r="A3539" s="5" t="n">
        <v>3538</v>
      </c>
      <c r="B3539" s="5" t="n">
        <v>10</v>
      </c>
      <c r="C3539" s="5" t="n">
        <v>253</v>
      </c>
      <c r="D3539" s="5" t="n">
        <v>9</v>
      </c>
      <c r="E3539" s="5" t="n">
        <v>0</v>
      </c>
      <c r="F3539" s="5" t="n">
        <v>31.6</v>
      </c>
      <c r="G3539" s="5" t="n">
        <v>23</v>
      </c>
      <c r="H3539" s="5" t="n">
        <v>16.46</v>
      </c>
      <c r="I3539" s="6">
        <f>IF(E3539&gt;=Markov!$B$3,1,0)</f>
        <v/>
      </c>
      <c r="J3539" s="6">
        <f>I3538</f>
        <v/>
      </c>
      <c r="K3539" s="7">
        <f>MAR1!$B$5+MAR1!$C$5*COS(2*PI()*$C3539/365)+MAR1!$D$5*SIN(2*PI()*$C3539/365)</f>
        <v/>
      </c>
      <c r="L3539" s="7">
        <f>MAR1!$B$6+MAR1!$C$6*COS(2*PI()*$C3539/365)+MAR1!$D$6*SIN(2*PI()*$C3539/365)</f>
        <v/>
      </c>
      <c r="M3539" s="7">
        <f>MAR1!$B$7+MAR1!$C$7*COS(2*PI()*$C3539/365)+MAR1!$D$7*SIN(2*PI()*$C3539/365)</f>
        <v/>
      </c>
      <c r="N3539" s="7">
        <f>F3539-K3539</f>
        <v/>
      </c>
      <c r="O3539" s="7">
        <f>G3539-L3539</f>
        <v/>
      </c>
      <c r="P3539" s="7">
        <f>H3539-M3539</f>
        <v/>
      </c>
      <c r="Q3539" s="7">
        <f>IF($I3539=1,(N3539-MAR1!$B$11)/MAR1!$D$11,(N3539-MAR1!$C$11)/MAR1!$E$11)</f>
        <v/>
      </c>
      <c r="R3539" s="7">
        <f>IF($I3539=1,(O3539-MAR1!$B$12)/MAR1!$D$12,(O3539-MAR1!$C$12)/MAR1!$E$12)</f>
        <v/>
      </c>
      <c r="S3539" s="7">
        <f>IF($I3539=1,(P3539-MAR1!$B$13)/MAR1!$D$13,(P3539-MAR1!$C$13)/MAR1!$E$13)</f>
        <v/>
      </c>
    </row>
    <row r="3540">
      <c r="A3540" s="5" t="n">
        <v>3539</v>
      </c>
      <c r="B3540" s="5" t="n">
        <v>10</v>
      </c>
      <c r="C3540" s="5" t="n">
        <v>254</v>
      </c>
      <c r="D3540" s="5" t="n">
        <v>9</v>
      </c>
      <c r="E3540" s="5" t="n">
        <v>2.5</v>
      </c>
      <c r="F3540" s="5" t="n">
        <v>27.8</v>
      </c>
      <c r="G3540" s="5" t="n">
        <v>21.1</v>
      </c>
      <c r="H3540" s="5" t="n">
        <v>10.59</v>
      </c>
      <c r="I3540" s="6">
        <f>IF(E3540&gt;=Markov!$B$3,1,0)</f>
        <v/>
      </c>
      <c r="J3540" s="6">
        <f>I3539</f>
        <v/>
      </c>
      <c r="K3540" s="7">
        <f>MAR1!$B$5+MAR1!$C$5*COS(2*PI()*$C3540/365)+MAR1!$D$5*SIN(2*PI()*$C3540/365)</f>
        <v/>
      </c>
      <c r="L3540" s="7">
        <f>MAR1!$B$6+MAR1!$C$6*COS(2*PI()*$C3540/365)+MAR1!$D$6*SIN(2*PI()*$C3540/365)</f>
        <v/>
      </c>
      <c r="M3540" s="7">
        <f>MAR1!$B$7+MAR1!$C$7*COS(2*PI()*$C3540/365)+MAR1!$D$7*SIN(2*PI()*$C3540/365)</f>
        <v/>
      </c>
      <c r="N3540" s="7">
        <f>F3540-K3540</f>
        <v/>
      </c>
      <c r="O3540" s="7">
        <f>G3540-L3540</f>
        <v/>
      </c>
      <c r="P3540" s="7">
        <f>H3540-M3540</f>
        <v/>
      </c>
      <c r="Q3540" s="7">
        <f>IF($I3540=1,(N3540-MAR1!$B$11)/MAR1!$D$11,(N3540-MAR1!$C$11)/MAR1!$E$11)</f>
        <v/>
      </c>
      <c r="R3540" s="7">
        <f>IF($I3540=1,(O3540-MAR1!$B$12)/MAR1!$D$12,(O3540-MAR1!$C$12)/MAR1!$E$12)</f>
        <v/>
      </c>
      <c r="S3540" s="7">
        <f>IF($I3540=1,(P3540-MAR1!$B$13)/MAR1!$D$13,(P3540-MAR1!$C$13)/MAR1!$E$13)</f>
        <v/>
      </c>
    </row>
    <row r="3541">
      <c r="A3541" s="5" t="n">
        <v>3540</v>
      </c>
      <c r="B3541" s="5" t="n">
        <v>10</v>
      </c>
      <c r="C3541" s="5" t="n">
        <v>255</v>
      </c>
      <c r="D3541" s="5" t="n">
        <v>9</v>
      </c>
      <c r="E3541" s="5" t="n">
        <v>0</v>
      </c>
      <c r="F3541" s="5" t="n">
        <v>31.1</v>
      </c>
      <c r="G3541" s="5" t="n">
        <v>22.3</v>
      </c>
      <c r="H3541" s="5" t="n">
        <v>16.49</v>
      </c>
      <c r="I3541" s="6">
        <f>IF(E3541&gt;=Markov!$B$3,1,0)</f>
        <v/>
      </c>
      <c r="J3541" s="6">
        <f>I3540</f>
        <v/>
      </c>
      <c r="K3541" s="7">
        <f>MAR1!$B$5+MAR1!$C$5*COS(2*PI()*$C3541/365)+MAR1!$D$5*SIN(2*PI()*$C3541/365)</f>
        <v/>
      </c>
      <c r="L3541" s="7">
        <f>MAR1!$B$6+MAR1!$C$6*COS(2*PI()*$C3541/365)+MAR1!$D$6*SIN(2*PI()*$C3541/365)</f>
        <v/>
      </c>
      <c r="M3541" s="7">
        <f>MAR1!$B$7+MAR1!$C$7*COS(2*PI()*$C3541/365)+MAR1!$D$7*SIN(2*PI()*$C3541/365)</f>
        <v/>
      </c>
      <c r="N3541" s="7">
        <f>F3541-K3541</f>
        <v/>
      </c>
      <c r="O3541" s="7">
        <f>G3541-L3541</f>
        <v/>
      </c>
      <c r="P3541" s="7">
        <f>H3541-M3541</f>
        <v/>
      </c>
      <c r="Q3541" s="7">
        <f>IF($I3541=1,(N3541-MAR1!$B$11)/MAR1!$D$11,(N3541-MAR1!$C$11)/MAR1!$E$11)</f>
        <v/>
      </c>
      <c r="R3541" s="7">
        <f>IF($I3541=1,(O3541-MAR1!$B$12)/MAR1!$D$12,(O3541-MAR1!$C$12)/MAR1!$E$12)</f>
        <v/>
      </c>
      <c r="S3541" s="7">
        <f>IF($I3541=1,(P3541-MAR1!$B$13)/MAR1!$D$13,(P3541-MAR1!$C$13)/MAR1!$E$13)</f>
        <v/>
      </c>
    </row>
    <row r="3542">
      <c r="A3542" s="5" t="n">
        <v>3541</v>
      </c>
      <c r="B3542" s="5" t="n">
        <v>10</v>
      </c>
      <c r="C3542" s="5" t="n">
        <v>256</v>
      </c>
      <c r="D3542" s="5" t="n">
        <v>9</v>
      </c>
      <c r="E3542" s="5" t="n">
        <v>0</v>
      </c>
      <c r="F3542" s="5" t="n">
        <v>30.6</v>
      </c>
      <c r="G3542" s="5" t="n">
        <v>22.7</v>
      </c>
      <c r="H3542" s="5" t="n">
        <v>12.6</v>
      </c>
      <c r="I3542" s="6">
        <f>IF(E3542&gt;=Markov!$B$3,1,0)</f>
        <v/>
      </c>
      <c r="J3542" s="6">
        <f>I3541</f>
        <v/>
      </c>
      <c r="K3542" s="7">
        <f>MAR1!$B$5+MAR1!$C$5*COS(2*PI()*$C3542/365)+MAR1!$D$5*SIN(2*PI()*$C3542/365)</f>
        <v/>
      </c>
      <c r="L3542" s="7">
        <f>MAR1!$B$6+MAR1!$C$6*COS(2*PI()*$C3542/365)+MAR1!$D$6*SIN(2*PI()*$C3542/365)</f>
        <v/>
      </c>
      <c r="M3542" s="7">
        <f>MAR1!$B$7+MAR1!$C$7*COS(2*PI()*$C3542/365)+MAR1!$D$7*SIN(2*PI()*$C3542/365)</f>
        <v/>
      </c>
      <c r="N3542" s="7">
        <f>F3542-K3542</f>
        <v/>
      </c>
      <c r="O3542" s="7">
        <f>G3542-L3542</f>
        <v/>
      </c>
      <c r="P3542" s="7">
        <f>H3542-M3542</f>
        <v/>
      </c>
      <c r="Q3542" s="7">
        <f>IF($I3542=1,(N3542-MAR1!$B$11)/MAR1!$D$11,(N3542-MAR1!$C$11)/MAR1!$E$11)</f>
        <v/>
      </c>
      <c r="R3542" s="7">
        <f>IF($I3542=1,(O3542-MAR1!$B$12)/MAR1!$D$12,(O3542-MAR1!$C$12)/MAR1!$E$12)</f>
        <v/>
      </c>
      <c r="S3542" s="7">
        <f>IF($I3542=1,(P3542-MAR1!$B$13)/MAR1!$D$13,(P3542-MAR1!$C$13)/MAR1!$E$13)</f>
        <v/>
      </c>
    </row>
    <row r="3543">
      <c r="A3543" s="5" t="n">
        <v>3542</v>
      </c>
      <c r="B3543" s="5" t="n">
        <v>10</v>
      </c>
      <c r="C3543" s="5" t="n">
        <v>257</v>
      </c>
      <c r="D3543" s="5" t="n">
        <v>9</v>
      </c>
      <c r="E3543" s="5" t="n">
        <v>0</v>
      </c>
      <c r="F3543" s="5" t="n">
        <v>32</v>
      </c>
      <c r="G3543" s="5" t="n">
        <v>23.3</v>
      </c>
      <c r="H3543" s="5" t="n">
        <v>11.94</v>
      </c>
      <c r="I3543" s="6">
        <f>IF(E3543&gt;=Markov!$B$3,1,0)</f>
        <v/>
      </c>
      <c r="J3543" s="6">
        <f>I3542</f>
        <v/>
      </c>
      <c r="K3543" s="7">
        <f>MAR1!$B$5+MAR1!$C$5*COS(2*PI()*$C3543/365)+MAR1!$D$5*SIN(2*PI()*$C3543/365)</f>
        <v/>
      </c>
      <c r="L3543" s="7">
        <f>MAR1!$B$6+MAR1!$C$6*COS(2*PI()*$C3543/365)+MAR1!$D$6*SIN(2*PI()*$C3543/365)</f>
        <v/>
      </c>
      <c r="M3543" s="7">
        <f>MAR1!$B$7+MAR1!$C$7*COS(2*PI()*$C3543/365)+MAR1!$D$7*SIN(2*PI()*$C3543/365)</f>
        <v/>
      </c>
      <c r="N3543" s="7">
        <f>F3543-K3543</f>
        <v/>
      </c>
      <c r="O3543" s="7">
        <f>G3543-L3543</f>
        <v/>
      </c>
      <c r="P3543" s="7">
        <f>H3543-M3543</f>
        <v/>
      </c>
      <c r="Q3543" s="7">
        <f>IF($I3543=1,(N3543-MAR1!$B$11)/MAR1!$D$11,(N3543-MAR1!$C$11)/MAR1!$E$11)</f>
        <v/>
      </c>
      <c r="R3543" s="7">
        <f>IF($I3543=1,(O3543-MAR1!$B$12)/MAR1!$D$12,(O3543-MAR1!$C$12)/MAR1!$E$12)</f>
        <v/>
      </c>
      <c r="S3543" s="7">
        <f>IF($I3543=1,(P3543-MAR1!$B$13)/MAR1!$D$13,(P3543-MAR1!$C$13)/MAR1!$E$13)</f>
        <v/>
      </c>
    </row>
    <row r="3544">
      <c r="A3544" s="5" t="n">
        <v>3543</v>
      </c>
      <c r="B3544" s="5" t="n">
        <v>10</v>
      </c>
      <c r="C3544" s="5" t="n">
        <v>258</v>
      </c>
      <c r="D3544" s="5" t="n">
        <v>9</v>
      </c>
      <c r="E3544" s="5" t="n">
        <v>0</v>
      </c>
      <c r="F3544" s="5" t="n">
        <v>33</v>
      </c>
      <c r="G3544" s="5" t="n">
        <v>23.6</v>
      </c>
      <c r="H3544" s="5" t="n">
        <v>18.56</v>
      </c>
      <c r="I3544" s="6">
        <f>IF(E3544&gt;=Markov!$B$3,1,0)</f>
        <v/>
      </c>
      <c r="J3544" s="6">
        <f>I3543</f>
        <v/>
      </c>
      <c r="K3544" s="7">
        <f>MAR1!$B$5+MAR1!$C$5*COS(2*PI()*$C3544/365)+MAR1!$D$5*SIN(2*PI()*$C3544/365)</f>
        <v/>
      </c>
      <c r="L3544" s="7">
        <f>MAR1!$B$6+MAR1!$C$6*COS(2*PI()*$C3544/365)+MAR1!$D$6*SIN(2*PI()*$C3544/365)</f>
        <v/>
      </c>
      <c r="M3544" s="7">
        <f>MAR1!$B$7+MAR1!$C$7*COS(2*PI()*$C3544/365)+MAR1!$D$7*SIN(2*PI()*$C3544/365)</f>
        <v/>
      </c>
      <c r="N3544" s="7">
        <f>F3544-K3544</f>
        <v/>
      </c>
      <c r="O3544" s="7">
        <f>G3544-L3544</f>
        <v/>
      </c>
      <c r="P3544" s="7">
        <f>H3544-M3544</f>
        <v/>
      </c>
      <c r="Q3544" s="7">
        <f>IF($I3544=1,(N3544-MAR1!$B$11)/MAR1!$D$11,(N3544-MAR1!$C$11)/MAR1!$E$11)</f>
        <v/>
      </c>
      <c r="R3544" s="7">
        <f>IF($I3544=1,(O3544-MAR1!$B$12)/MAR1!$D$12,(O3544-MAR1!$C$12)/MAR1!$E$12)</f>
        <v/>
      </c>
      <c r="S3544" s="7">
        <f>IF($I3544=1,(P3544-MAR1!$B$13)/MAR1!$D$13,(P3544-MAR1!$C$13)/MAR1!$E$13)</f>
        <v/>
      </c>
    </row>
    <row r="3545">
      <c r="A3545" s="5" t="n">
        <v>3544</v>
      </c>
      <c r="B3545" s="5" t="n">
        <v>10</v>
      </c>
      <c r="C3545" s="5" t="n">
        <v>259</v>
      </c>
      <c r="D3545" s="5" t="n">
        <v>9</v>
      </c>
      <c r="E3545" s="5" t="n">
        <v>0.2</v>
      </c>
      <c r="F3545" s="5" t="n">
        <v>27.5</v>
      </c>
      <c r="G3545" s="5" t="n">
        <v>21.7</v>
      </c>
      <c r="H3545" s="5" t="n">
        <v>12.13</v>
      </c>
      <c r="I3545" s="6">
        <f>IF(E3545&gt;=Markov!$B$3,1,0)</f>
        <v/>
      </c>
      <c r="J3545" s="6">
        <f>I3544</f>
        <v/>
      </c>
      <c r="K3545" s="7">
        <f>MAR1!$B$5+MAR1!$C$5*COS(2*PI()*$C3545/365)+MAR1!$D$5*SIN(2*PI()*$C3545/365)</f>
        <v/>
      </c>
      <c r="L3545" s="7">
        <f>MAR1!$B$6+MAR1!$C$6*COS(2*PI()*$C3545/365)+MAR1!$D$6*SIN(2*PI()*$C3545/365)</f>
        <v/>
      </c>
      <c r="M3545" s="7">
        <f>MAR1!$B$7+MAR1!$C$7*COS(2*PI()*$C3545/365)+MAR1!$D$7*SIN(2*PI()*$C3545/365)</f>
        <v/>
      </c>
      <c r="N3545" s="7">
        <f>F3545-K3545</f>
        <v/>
      </c>
      <c r="O3545" s="7">
        <f>G3545-L3545</f>
        <v/>
      </c>
      <c r="P3545" s="7">
        <f>H3545-M3545</f>
        <v/>
      </c>
      <c r="Q3545" s="7">
        <f>IF($I3545=1,(N3545-MAR1!$B$11)/MAR1!$D$11,(N3545-MAR1!$C$11)/MAR1!$E$11)</f>
        <v/>
      </c>
      <c r="R3545" s="7">
        <f>IF($I3545=1,(O3545-MAR1!$B$12)/MAR1!$D$12,(O3545-MAR1!$C$12)/MAR1!$E$12)</f>
        <v/>
      </c>
      <c r="S3545" s="7">
        <f>IF($I3545=1,(P3545-MAR1!$B$13)/MAR1!$D$13,(P3545-MAR1!$C$13)/MAR1!$E$13)</f>
        <v/>
      </c>
    </row>
    <row r="3546">
      <c r="A3546" s="5" t="n">
        <v>3545</v>
      </c>
      <c r="B3546" s="5" t="n">
        <v>10</v>
      </c>
      <c r="C3546" s="5" t="n">
        <v>260</v>
      </c>
      <c r="D3546" s="5" t="n">
        <v>9</v>
      </c>
      <c r="E3546" s="5" t="n">
        <v>2.5</v>
      </c>
      <c r="F3546" s="5" t="n">
        <v>29.3</v>
      </c>
      <c r="G3546" s="5" t="n">
        <v>20.8</v>
      </c>
      <c r="H3546" s="5" t="n">
        <v>13.22</v>
      </c>
      <c r="I3546" s="6">
        <f>IF(E3546&gt;=Markov!$B$3,1,0)</f>
        <v/>
      </c>
      <c r="J3546" s="6">
        <f>I3545</f>
        <v/>
      </c>
      <c r="K3546" s="7">
        <f>MAR1!$B$5+MAR1!$C$5*COS(2*PI()*$C3546/365)+MAR1!$D$5*SIN(2*PI()*$C3546/365)</f>
        <v/>
      </c>
      <c r="L3546" s="7">
        <f>MAR1!$B$6+MAR1!$C$6*COS(2*PI()*$C3546/365)+MAR1!$D$6*SIN(2*PI()*$C3546/365)</f>
        <v/>
      </c>
      <c r="M3546" s="7">
        <f>MAR1!$B$7+MAR1!$C$7*COS(2*PI()*$C3546/365)+MAR1!$D$7*SIN(2*PI()*$C3546/365)</f>
        <v/>
      </c>
      <c r="N3546" s="7">
        <f>F3546-K3546</f>
        <v/>
      </c>
      <c r="O3546" s="7">
        <f>G3546-L3546</f>
        <v/>
      </c>
      <c r="P3546" s="7">
        <f>H3546-M3546</f>
        <v/>
      </c>
      <c r="Q3546" s="7">
        <f>IF($I3546=1,(N3546-MAR1!$B$11)/MAR1!$D$11,(N3546-MAR1!$C$11)/MAR1!$E$11)</f>
        <v/>
      </c>
      <c r="R3546" s="7">
        <f>IF($I3546=1,(O3546-MAR1!$B$12)/MAR1!$D$12,(O3546-MAR1!$C$12)/MAR1!$E$12)</f>
        <v/>
      </c>
      <c r="S3546" s="7">
        <f>IF($I3546=1,(P3546-MAR1!$B$13)/MAR1!$D$13,(P3546-MAR1!$C$13)/MAR1!$E$13)</f>
        <v/>
      </c>
    </row>
    <row r="3547">
      <c r="A3547" s="5" t="n">
        <v>3546</v>
      </c>
      <c r="B3547" s="5" t="n">
        <v>10</v>
      </c>
      <c r="C3547" s="5" t="n">
        <v>261</v>
      </c>
      <c r="D3547" s="5" t="n">
        <v>9</v>
      </c>
      <c r="E3547" s="5" t="n">
        <v>0</v>
      </c>
      <c r="F3547" s="5" t="n">
        <v>31.1</v>
      </c>
      <c r="G3547" s="5" t="n">
        <v>21.1</v>
      </c>
      <c r="H3547" s="5" t="n">
        <v>17.4</v>
      </c>
      <c r="I3547" s="6">
        <f>IF(E3547&gt;=Markov!$B$3,1,0)</f>
        <v/>
      </c>
      <c r="J3547" s="6">
        <f>I3546</f>
        <v/>
      </c>
      <c r="K3547" s="7">
        <f>MAR1!$B$5+MAR1!$C$5*COS(2*PI()*$C3547/365)+MAR1!$D$5*SIN(2*PI()*$C3547/365)</f>
        <v/>
      </c>
      <c r="L3547" s="7">
        <f>MAR1!$B$6+MAR1!$C$6*COS(2*PI()*$C3547/365)+MAR1!$D$6*SIN(2*PI()*$C3547/365)</f>
        <v/>
      </c>
      <c r="M3547" s="7">
        <f>MAR1!$B$7+MAR1!$C$7*COS(2*PI()*$C3547/365)+MAR1!$D$7*SIN(2*PI()*$C3547/365)</f>
        <v/>
      </c>
      <c r="N3547" s="7">
        <f>F3547-K3547</f>
        <v/>
      </c>
      <c r="O3547" s="7">
        <f>G3547-L3547</f>
        <v/>
      </c>
      <c r="P3547" s="7">
        <f>H3547-M3547</f>
        <v/>
      </c>
      <c r="Q3547" s="7">
        <f>IF($I3547=1,(N3547-MAR1!$B$11)/MAR1!$D$11,(N3547-MAR1!$C$11)/MAR1!$E$11)</f>
        <v/>
      </c>
      <c r="R3547" s="7">
        <f>IF($I3547=1,(O3547-MAR1!$B$12)/MAR1!$D$12,(O3547-MAR1!$C$12)/MAR1!$E$12)</f>
        <v/>
      </c>
      <c r="S3547" s="7">
        <f>IF($I3547=1,(P3547-MAR1!$B$13)/MAR1!$D$13,(P3547-MAR1!$C$13)/MAR1!$E$13)</f>
        <v/>
      </c>
    </row>
    <row r="3548">
      <c r="A3548" s="5" t="n">
        <v>3547</v>
      </c>
      <c r="B3548" s="5" t="n">
        <v>10</v>
      </c>
      <c r="C3548" s="5" t="n">
        <v>262</v>
      </c>
      <c r="D3548" s="5" t="n">
        <v>9</v>
      </c>
      <c r="E3548" s="5" t="n">
        <v>0</v>
      </c>
      <c r="F3548" s="5" t="n">
        <v>30.1</v>
      </c>
      <c r="G3548" s="5" t="n">
        <v>20.9</v>
      </c>
      <c r="H3548" s="5" t="n">
        <v>8.380000000000001</v>
      </c>
      <c r="I3548" s="6">
        <f>IF(E3548&gt;=Markov!$B$3,1,0)</f>
        <v/>
      </c>
      <c r="J3548" s="6">
        <f>I3547</f>
        <v/>
      </c>
      <c r="K3548" s="7">
        <f>MAR1!$B$5+MAR1!$C$5*COS(2*PI()*$C3548/365)+MAR1!$D$5*SIN(2*PI()*$C3548/365)</f>
        <v/>
      </c>
      <c r="L3548" s="7">
        <f>MAR1!$B$6+MAR1!$C$6*COS(2*PI()*$C3548/365)+MAR1!$D$6*SIN(2*PI()*$C3548/365)</f>
        <v/>
      </c>
      <c r="M3548" s="7">
        <f>MAR1!$B$7+MAR1!$C$7*COS(2*PI()*$C3548/365)+MAR1!$D$7*SIN(2*PI()*$C3548/365)</f>
        <v/>
      </c>
      <c r="N3548" s="7">
        <f>F3548-K3548</f>
        <v/>
      </c>
      <c r="O3548" s="7">
        <f>G3548-L3548</f>
        <v/>
      </c>
      <c r="P3548" s="7">
        <f>H3548-M3548</f>
        <v/>
      </c>
      <c r="Q3548" s="7">
        <f>IF($I3548=1,(N3548-MAR1!$B$11)/MAR1!$D$11,(N3548-MAR1!$C$11)/MAR1!$E$11)</f>
        <v/>
      </c>
      <c r="R3548" s="7">
        <f>IF($I3548=1,(O3548-MAR1!$B$12)/MAR1!$D$12,(O3548-MAR1!$C$12)/MAR1!$E$12)</f>
        <v/>
      </c>
      <c r="S3548" s="7">
        <f>IF($I3548=1,(P3548-MAR1!$B$13)/MAR1!$D$13,(P3548-MAR1!$C$13)/MAR1!$E$13)</f>
        <v/>
      </c>
    </row>
    <row r="3549">
      <c r="A3549" s="5" t="n">
        <v>3548</v>
      </c>
      <c r="B3549" s="5" t="n">
        <v>10</v>
      </c>
      <c r="C3549" s="5" t="n">
        <v>263</v>
      </c>
      <c r="D3549" s="5" t="n">
        <v>9</v>
      </c>
      <c r="E3549" s="5" t="n">
        <v>0</v>
      </c>
      <c r="F3549" s="5" t="n">
        <v>30.3</v>
      </c>
      <c r="G3549" s="5" t="n">
        <v>21.1</v>
      </c>
      <c r="H3549" s="5" t="n">
        <v>13.54</v>
      </c>
      <c r="I3549" s="6">
        <f>IF(E3549&gt;=Markov!$B$3,1,0)</f>
        <v/>
      </c>
      <c r="J3549" s="6">
        <f>I3548</f>
        <v/>
      </c>
      <c r="K3549" s="7">
        <f>MAR1!$B$5+MAR1!$C$5*COS(2*PI()*$C3549/365)+MAR1!$D$5*SIN(2*PI()*$C3549/365)</f>
        <v/>
      </c>
      <c r="L3549" s="7">
        <f>MAR1!$B$6+MAR1!$C$6*COS(2*PI()*$C3549/365)+MAR1!$D$6*SIN(2*PI()*$C3549/365)</f>
        <v/>
      </c>
      <c r="M3549" s="7">
        <f>MAR1!$B$7+MAR1!$C$7*COS(2*PI()*$C3549/365)+MAR1!$D$7*SIN(2*PI()*$C3549/365)</f>
        <v/>
      </c>
      <c r="N3549" s="7">
        <f>F3549-K3549</f>
        <v/>
      </c>
      <c r="O3549" s="7">
        <f>G3549-L3549</f>
        <v/>
      </c>
      <c r="P3549" s="7">
        <f>H3549-M3549</f>
        <v/>
      </c>
      <c r="Q3549" s="7">
        <f>IF($I3549=1,(N3549-MAR1!$B$11)/MAR1!$D$11,(N3549-MAR1!$C$11)/MAR1!$E$11)</f>
        <v/>
      </c>
      <c r="R3549" s="7">
        <f>IF($I3549=1,(O3549-MAR1!$B$12)/MAR1!$D$12,(O3549-MAR1!$C$12)/MAR1!$E$12)</f>
        <v/>
      </c>
      <c r="S3549" s="7">
        <f>IF($I3549=1,(P3549-MAR1!$B$13)/MAR1!$D$13,(P3549-MAR1!$C$13)/MAR1!$E$13)</f>
        <v/>
      </c>
    </row>
    <row r="3550">
      <c r="A3550" s="5" t="n">
        <v>3549</v>
      </c>
      <c r="B3550" s="5" t="n">
        <v>10</v>
      </c>
      <c r="C3550" s="5" t="n">
        <v>264</v>
      </c>
      <c r="D3550" s="5" t="n">
        <v>9</v>
      </c>
      <c r="E3550" s="5" t="n">
        <v>1.4</v>
      </c>
      <c r="F3550" s="5" t="n">
        <v>28.5</v>
      </c>
      <c r="G3550" s="5" t="n">
        <v>20.9</v>
      </c>
      <c r="H3550" s="5" t="n">
        <v>12.98</v>
      </c>
      <c r="I3550" s="6">
        <f>IF(E3550&gt;=Markov!$B$3,1,0)</f>
        <v/>
      </c>
      <c r="J3550" s="6">
        <f>I3549</f>
        <v/>
      </c>
      <c r="K3550" s="7">
        <f>MAR1!$B$5+MAR1!$C$5*COS(2*PI()*$C3550/365)+MAR1!$D$5*SIN(2*PI()*$C3550/365)</f>
        <v/>
      </c>
      <c r="L3550" s="7">
        <f>MAR1!$B$6+MAR1!$C$6*COS(2*PI()*$C3550/365)+MAR1!$D$6*SIN(2*PI()*$C3550/365)</f>
        <v/>
      </c>
      <c r="M3550" s="7">
        <f>MAR1!$B$7+MAR1!$C$7*COS(2*PI()*$C3550/365)+MAR1!$D$7*SIN(2*PI()*$C3550/365)</f>
        <v/>
      </c>
      <c r="N3550" s="7">
        <f>F3550-K3550</f>
        <v/>
      </c>
      <c r="O3550" s="7">
        <f>G3550-L3550</f>
        <v/>
      </c>
      <c r="P3550" s="7">
        <f>H3550-M3550</f>
        <v/>
      </c>
      <c r="Q3550" s="7">
        <f>IF($I3550=1,(N3550-MAR1!$B$11)/MAR1!$D$11,(N3550-MAR1!$C$11)/MAR1!$E$11)</f>
        <v/>
      </c>
      <c r="R3550" s="7">
        <f>IF($I3550=1,(O3550-MAR1!$B$12)/MAR1!$D$12,(O3550-MAR1!$C$12)/MAR1!$E$12)</f>
        <v/>
      </c>
      <c r="S3550" s="7">
        <f>IF($I3550=1,(P3550-MAR1!$B$13)/MAR1!$D$13,(P3550-MAR1!$C$13)/MAR1!$E$13)</f>
        <v/>
      </c>
    </row>
    <row r="3551">
      <c r="A3551" s="5" t="n">
        <v>3550</v>
      </c>
      <c r="B3551" s="5" t="n">
        <v>10</v>
      </c>
      <c r="C3551" s="5" t="n">
        <v>265</v>
      </c>
      <c r="D3551" s="5" t="n">
        <v>9</v>
      </c>
      <c r="E3551" s="5" t="n">
        <v>6.5</v>
      </c>
      <c r="F3551" s="5" t="n">
        <v>26.9</v>
      </c>
      <c r="G3551" s="5" t="n">
        <v>19.5</v>
      </c>
      <c r="H3551" s="5" t="n">
        <v>9.609999999999999</v>
      </c>
      <c r="I3551" s="6">
        <f>IF(E3551&gt;=Markov!$B$3,1,0)</f>
        <v/>
      </c>
      <c r="J3551" s="6">
        <f>I3550</f>
        <v/>
      </c>
      <c r="K3551" s="7">
        <f>MAR1!$B$5+MAR1!$C$5*COS(2*PI()*$C3551/365)+MAR1!$D$5*SIN(2*PI()*$C3551/365)</f>
        <v/>
      </c>
      <c r="L3551" s="7">
        <f>MAR1!$B$6+MAR1!$C$6*COS(2*PI()*$C3551/365)+MAR1!$D$6*SIN(2*PI()*$C3551/365)</f>
        <v/>
      </c>
      <c r="M3551" s="7">
        <f>MAR1!$B$7+MAR1!$C$7*COS(2*PI()*$C3551/365)+MAR1!$D$7*SIN(2*PI()*$C3551/365)</f>
        <v/>
      </c>
      <c r="N3551" s="7">
        <f>F3551-K3551</f>
        <v/>
      </c>
      <c r="O3551" s="7">
        <f>G3551-L3551</f>
        <v/>
      </c>
      <c r="P3551" s="7">
        <f>H3551-M3551</f>
        <v/>
      </c>
      <c r="Q3551" s="7">
        <f>IF($I3551=1,(N3551-MAR1!$B$11)/MAR1!$D$11,(N3551-MAR1!$C$11)/MAR1!$E$11)</f>
        <v/>
      </c>
      <c r="R3551" s="7">
        <f>IF($I3551=1,(O3551-MAR1!$B$12)/MAR1!$D$12,(O3551-MAR1!$C$12)/MAR1!$E$12)</f>
        <v/>
      </c>
      <c r="S3551" s="7">
        <f>IF($I3551=1,(P3551-MAR1!$B$13)/MAR1!$D$13,(P3551-MAR1!$C$13)/MAR1!$E$13)</f>
        <v/>
      </c>
    </row>
    <row r="3552">
      <c r="A3552" s="5" t="n">
        <v>3551</v>
      </c>
      <c r="B3552" s="5" t="n">
        <v>10</v>
      </c>
      <c r="C3552" s="5" t="n">
        <v>266</v>
      </c>
      <c r="D3552" s="5" t="n">
        <v>9</v>
      </c>
      <c r="E3552" s="5" t="n">
        <v>0</v>
      </c>
      <c r="F3552" s="5" t="n">
        <v>28.5</v>
      </c>
      <c r="G3552" s="5" t="n">
        <v>19.5</v>
      </c>
      <c r="H3552" s="5" t="n">
        <v>16.28</v>
      </c>
      <c r="I3552" s="6">
        <f>IF(E3552&gt;=Markov!$B$3,1,0)</f>
        <v/>
      </c>
      <c r="J3552" s="6">
        <f>I3551</f>
        <v/>
      </c>
      <c r="K3552" s="7">
        <f>MAR1!$B$5+MAR1!$C$5*COS(2*PI()*$C3552/365)+MAR1!$D$5*SIN(2*PI()*$C3552/365)</f>
        <v/>
      </c>
      <c r="L3552" s="7">
        <f>MAR1!$B$6+MAR1!$C$6*COS(2*PI()*$C3552/365)+MAR1!$D$6*SIN(2*PI()*$C3552/365)</f>
        <v/>
      </c>
      <c r="M3552" s="7">
        <f>MAR1!$B$7+MAR1!$C$7*COS(2*PI()*$C3552/365)+MAR1!$D$7*SIN(2*PI()*$C3552/365)</f>
        <v/>
      </c>
      <c r="N3552" s="7">
        <f>F3552-K3552</f>
        <v/>
      </c>
      <c r="O3552" s="7">
        <f>G3552-L3552</f>
        <v/>
      </c>
      <c r="P3552" s="7">
        <f>H3552-M3552</f>
        <v/>
      </c>
      <c r="Q3552" s="7">
        <f>IF($I3552=1,(N3552-MAR1!$B$11)/MAR1!$D$11,(N3552-MAR1!$C$11)/MAR1!$E$11)</f>
        <v/>
      </c>
      <c r="R3552" s="7">
        <f>IF($I3552=1,(O3552-MAR1!$B$12)/MAR1!$D$12,(O3552-MAR1!$C$12)/MAR1!$E$12)</f>
        <v/>
      </c>
      <c r="S3552" s="7">
        <f>IF($I3552=1,(P3552-MAR1!$B$13)/MAR1!$D$13,(P3552-MAR1!$C$13)/MAR1!$E$13)</f>
        <v/>
      </c>
    </row>
    <row r="3553">
      <c r="A3553" s="5" t="n">
        <v>3552</v>
      </c>
      <c r="B3553" s="5" t="n">
        <v>10</v>
      </c>
      <c r="C3553" s="5" t="n">
        <v>267</v>
      </c>
      <c r="D3553" s="5" t="n">
        <v>9</v>
      </c>
      <c r="E3553" s="5" t="n">
        <v>0</v>
      </c>
      <c r="F3553" s="5" t="n">
        <v>28.1</v>
      </c>
      <c r="G3553" s="5" t="n">
        <v>22.2</v>
      </c>
      <c r="H3553" s="5" t="n">
        <v>16.61</v>
      </c>
      <c r="I3553" s="6">
        <f>IF(E3553&gt;=Markov!$B$3,1,0)</f>
        <v/>
      </c>
      <c r="J3553" s="6">
        <f>I3552</f>
        <v/>
      </c>
      <c r="K3553" s="7">
        <f>MAR1!$B$5+MAR1!$C$5*COS(2*PI()*$C3553/365)+MAR1!$D$5*SIN(2*PI()*$C3553/365)</f>
        <v/>
      </c>
      <c r="L3553" s="7">
        <f>MAR1!$B$6+MAR1!$C$6*COS(2*PI()*$C3553/365)+MAR1!$D$6*SIN(2*PI()*$C3553/365)</f>
        <v/>
      </c>
      <c r="M3553" s="7">
        <f>MAR1!$B$7+MAR1!$C$7*COS(2*PI()*$C3553/365)+MAR1!$D$7*SIN(2*PI()*$C3553/365)</f>
        <v/>
      </c>
      <c r="N3553" s="7">
        <f>F3553-K3553</f>
        <v/>
      </c>
      <c r="O3553" s="7">
        <f>G3553-L3553</f>
        <v/>
      </c>
      <c r="P3553" s="7">
        <f>H3553-M3553</f>
        <v/>
      </c>
      <c r="Q3553" s="7">
        <f>IF($I3553=1,(N3553-MAR1!$B$11)/MAR1!$D$11,(N3553-MAR1!$C$11)/MAR1!$E$11)</f>
        <v/>
      </c>
      <c r="R3553" s="7">
        <f>IF($I3553=1,(O3553-MAR1!$B$12)/MAR1!$D$12,(O3553-MAR1!$C$12)/MAR1!$E$12)</f>
        <v/>
      </c>
      <c r="S3553" s="7">
        <f>IF($I3553=1,(P3553-MAR1!$B$13)/MAR1!$D$13,(P3553-MAR1!$C$13)/MAR1!$E$13)</f>
        <v/>
      </c>
    </row>
    <row r="3554">
      <c r="A3554" s="5" t="n">
        <v>3553</v>
      </c>
      <c r="B3554" s="5" t="n">
        <v>10</v>
      </c>
      <c r="C3554" s="5" t="n">
        <v>268</v>
      </c>
      <c r="D3554" s="5" t="n">
        <v>9</v>
      </c>
      <c r="E3554" s="5" t="n">
        <v>0</v>
      </c>
      <c r="F3554" s="5" t="n">
        <v>32.7</v>
      </c>
      <c r="G3554" s="5" t="n">
        <v>23.6</v>
      </c>
      <c r="H3554" s="5" t="n">
        <v>19.41</v>
      </c>
      <c r="I3554" s="6">
        <f>IF(E3554&gt;=Markov!$B$3,1,0)</f>
        <v/>
      </c>
      <c r="J3554" s="6">
        <f>I3553</f>
        <v/>
      </c>
      <c r="K3554" s="7">
        <f>MAR1!$B$5+MAR1!$C$5*COS(2*PI()*$C3554/365)+MAR1!$D$5*SIN(2*PI()*$C3554/365)</f>
        <v/>
      </c>
      <c r="L3554" s="7">
        <f>MAR1!$B$6+MAR1!$C$6*COS(2*PI()*$C3554/365)+MAR1!$D$6*SIN(2*PI()*$C3554/365)</f>
        <v/>
      </c>
      <c r="M3554" s="7">
        <f>MAR1!$B$7+MAR1!$C$7*COS(2*PI()*$C3554/365)+MAR1!$D$7*SIN(2*PI()*$C3554/365)</f>
        <v/>
      </c>
      <c r="N3554" s="7">
        <f>F3554-K3554</f>
        <v/>
      </c>
      <c r="O3554" s="7">
        <f>G3554-L3554</f>
        <v/>
      </c>
      <c r="P3554" s="7">
        <f>H3554-M3554</f>
        <v/>
      </c>
      <c r="Q3554" s="7">
        <f>IF($I3554=1,(N3554-MAR1!$B$11)/MAR1!$D$11,(N3554-MAR1!$C$11)/MAR1!$E$11)</f>
        <v/>
      </c>
      <c r="R3554" s="7">
        <f>IF($I3554=1,(O3554-MAR1!$B$12)/MAR1!$D$12,(O3554-MAR1!$C$12)/MAR1!$E$12)</f>
        <v/>
      </c>
      <c r="S3554" s="7">
        <f>IF($I3554=1,(P3554-MAR1!$B$13)/MAR1!$D$13,(P3554-MAR1!$C$13)/MAR1!$E$13)</f>
        <v/>
      </c>
    </row>
    <row r="3555">
      <c r="A3555" s="5" t="n">
        <v>3554</v>
      </c>
      <c r="B3555" s="5" t="n">
        <v>10</v>
      </c>
      <c r="C3555" s="5" t="n">
        <v>269</v>
      </c>
      <c r="D3555" s="5" t="n">
        <v>9</v>
      </c>
      <c r="E3555" s="5" t="n">
        <v>0</v>
      </c>
      <c r="F3555" s="5" t="n">
        <v>34</v>
      </c>
      <c r="G3555" s="5" t="n">
        <v>22.9</v>
      </c>
      <c r="H3555" s="5" t="n">
        <v>12.59</v>
      </c>
      <c r="I3555" s="6">
        <f>IF(E3555&gt;=Markov!$B$3,1,0)</f>
        <v/>
      </c>
      <c r="J3555" s="6">
        <f>I3554</f>
        <v/>
      </c>
      <c r="K3555" s="7">
        <f>MAR1!$B$5+MAR1!$C$5*COS(2*PI()*$C3555/365)+MAR1!$D$5*SIN(2*PI()*$C3555/365)</f>
        <v/>
      </c>
      <c r="L3555" s="7">
        <f>MAR1!$B$6+MAR1!$C$6*COS(2*PI()*$C3555/365)+MAR1!$D$6*SIN(2*PI()*$C3555/365)</f>
        <v/>
      </c>
      <c r="M3555" s="7">
        <f>MAR1!$B$7+MAR1!$C$7*COS(2*PI()*$C3555/365)+MAR1!$D$7*SIN(2*PI()*$C3555/365)</f>
        <v/>
      </c>
      <c r="N3555" s="7">
        <f>F3555-K3555</f>
        <v/>
      </c>
      <c r="O3555" s="7">
        <f>G3555-L3555</f>
        <v/>
      </c>
      <c r="P3555" s="7">
        <f>H3555-M3555</f>
        <v/>
      </c>
      <c r="Q3555" s="7">
        <f>IF($I3555=1,(N3555-MAR1!$B$11)/MAR1!$D$11,(N3555-MAR1!$C$11)/MAR1!$E$11)</f>
        <v/>
      </c>
      <c r="R3555" s="7">
        <f>IF($I3555=1,(O3555-MAR1!$B$12)/MAR1!$D$12,(O3555-MAR1!$C$12)/MAR1!$E$12)</f>
        <v/>
      </c>
      <c r="S3555" s="7">
        <f>IF($I3555=1,(P3555-MAR1!$B$13)/MAR1!$D$13,(P3555-MAR1!$C$13)/MAR1!$E$13)</f>
        <v/>
      </c>
    </row>
    <row r="3556">
      <c r="A3556" s="5" t="n">
        <v>3555</v>
      </c>
      <c r="B3556" s="5" t="n">
        <v>10</v>
      </c>
      <c r="C3556" s="5" t="n">
        <v>270</v>
      </c>
      <c r="D3556" s="5" t="n">
        <v>9</v>
      </c>
      <c r="E3556" s="5" t="n">
        <v>0</v>
      </c>
      <c r="F3556" s="5" t="n">
        <v>33.1</v>
      </c>
      <c r="G3556" s="5" t="n">
        <v>21.4</v>
      </c>
      <c r="H3556" s="5" t="n">
        <v>13.58</v>
      </c>
      <c r="I3556" s="6">
        <f>IF(E3556&gt;=Markov!$B$3,1,0)</f>
        <v/>
      </c>
      <c r="J3556" s="6">
        <f>I3555</f>
        <v/>
      </c>
      <c r="K3556" s="7">
        <f>MAR1!$B$5+MAR1!$C$5*COS(2*PI()*$C3556/365)+MAR1!$D$5*SIN(2*PI()*$C3556/365)</f>
        <v/>
      </c>
      <c r="L3556" s="7">
        <f>MAR1!$B$6+MAR1!$C$6*COS(2*PI()*$C3556/365)+MAR1!$D$6*SIN(2*PI()*$C3556/365)</f>
        <v/>
      </c>
      <c r="M3556" s="7">
        <f>MAR1!$B$7+MAR1!$C$7*COS(2*PI()*$C3556/365)+MAR1!$D$7*SIN(2*PI()*$C3556/365)</f>
        <v/>
      </c>
      <c r="N3556" s="7">
        <f>F3556-K3556</f>
        <v/>
      </c>
      <c r="O3556" s="7">
        <f>G3556-L3556</f>
        <v/>
      </c>
      <c r="P3556" s="7">
        <f>H3556-M3556</f>
        <v/>
      </c>
      <c r="Q3556" s="7">
        <f>IF($I3556=1,(N3556-MAR1!$B$11)/MAR1!$D$11,(N3556-MAR1!$C$11)/MAR1!$E$11)</f>
        <v/>
      </c>
      <c r="R3556" s="7">
        <f>IF($I3556=1,(O3556-MAR1!$B$12)/MAR1!$D$12,(O3556-MAR1!$C$12)/MAR1!$E$12)</f>
        <v/>
      </c>
      <c r="S3556" s="7">
        <f>IF($I3556=1,(P3556-MAR1!$B$13)/MAR1!$D$13,(P3556-MAR1!$C$13)/MAR1!$E$13)</f>
        <v/>
      </c>
    </row>
    <row r="3557">
      <c r="A3557" s="5" t="n">
        <v>3556</v>
      </c>
      <c r="B3557" s="5" t="n">
        <v>10</v>
      </c>
      <c r="C3557" s="5" t="n">
        <v>271</v>
      </c>
      <c r="D3557" s="5" t="n">
        <v>9</v>
      </c>
      <c r="E3557" s="5" t="n">
        <v>2.9</v>
      </c>
      <c r="F3557" s="5" t="n">
        <v>28.9</v>
      </c>
      <c r="G3557" s="5" t="n">
        <v>21.4</v>
      </c>
      <c r="H3557" s="5" t="n">
        <v>7.03</v>
      </c>
      <c r="I3557" s="6">
        <f>IF(E3557&gt;=Markov!$B$3,1,0)</f>
        <v/>
      </c>
      <c r="J3557" s="6">
        <f>I3556</f>
        <v/>
      </c>
      <c r="K3557" s="7">
        <f>MAR1!$B$5+MAR1!$C$5*COS(2*PI()*$C3557/365)+MAR1!$D$5*SIN(2*PI()*$C3557/365)</f>
        <v/>
      </c>
      <c r="L3557" s="7">
        <f>MAR1!$B$6+MAR1!$C$6*COS(2*PI()*$C3557/365)+MAR1!$D$6*SIN(2*PI()*$C3557/365)</f>
        <v/>
      </c>
      <c r="M3557" s="7">
        <f>MAR1!$B$7+MAR1!$C$7*COS(2*PI()*$C3557/365)+MAR1!$D$7*SIN(2*PI()*$C3557/365)</f>
        <v/>
      </c>
      <c r="N3557" s="7">
        <f>F3557-K3557</f>
        <v/>
      </c>
      <c r="O3557" s="7">
        <f>G3557-L3557</f>
        <v/>
      </c>
      <c r="P3557" s="7">
        <f>H3557-M3557</f>
        <v/>
      </c>
      <c r="Q3557" s="7">
        <f>IF($I3557=1,(N3557-MAR1!$B$11)/MAR1!$D$11,(N3557-MAR1!$C$11)/MAR1!$E$11)</f>
        <v/>
      </c>
      <c r="R3557" s="7">
        <f>IF($I3557=1,(O3557-MAR1!$B$12)/MAR1!$D$12,(O3557-MAR1!$C$12)/MAR1!$E$12)</f>
        <v/>
      </c>
      <c r="S3557" s="7">
        <f>IF($I3557=1,(P3557-MAR1!$B$13)/MAR1!$D$13,(P3557-MAR1!$C$13)/MAR1!$E$13)</f>
        <v/>
      </c>
    </row>
    <row r="3558">
      <c r="A3558" s="5" t="n">
        <v>3557</v>
      </c>
      <c r="B3558" s="5" t="n">
        <v>10</v>
      </c>
      <c r="C3558" s="5" t="n">
        <v>272</v>
      </c>
      <c r="D3558" s="5" t="n">
        <v>9</v>
      </c>
      <c r="E3558" s="5" t="n">
        <v>0</v>
      </c>
      <c r="F3558" s="5" t="n">
        <v>31.7</v>
      </c>
      <c r="G3558" s="5" t="n">
        <v>21</v>
      </c>
      <c r="H3558" s="5" t="n">
        <v>16.11</v>
      </c>
      <c r="I3558" s="6">
        <f>IF(E3558&gt;=Markov!$B$3,1,0)</f>
        <v/>
      </c>
      <c r="J3558" s="6">
        <f>I3557</f>
        <v/>
      </c>
      <c r="K3558" s="7">
        <f>MAR1!$B$5+MAR1!$C$5*COS(2*PI()*$C3558/365)+MAR1!$D$5*SIN(2*PI()*$C3558/365)</f>
        <v/>
      </c>
      <c r="L3558" s="7">
        <f>MAR1!$B$6+MAR1!$C$6*COS(2*PI()*$C3558/365)+MAR1!$D$6*SIN(2*PI()*$C3558/365)</f>
        <v/>
      </c>
      <c r="M3558" s="7">
        <f>MAR1!$B$7+MAR1!$C$7*COS(2*PI()*$C3558/365)+MAR1!$D$7*SIN(2*PI()*$C3558/365)</f>
        <v/>
      </c>
      <c r="N3558" s="7">
        <f>F3558-K3558</f>
        <v/>
      </c>
      <c r="O3558" s="7">
        <f>G3558-L3558</f>
        <v/>
      </c>
      <c r="P3558" s="7">
        <f>H3558-M3558</f>
        <v/>
      </c>
      <c r="Q3558" s="7">
        <f>IF($I3558=1,(N3558-MAR1!$B$11)/MAR1!$D$11,(N3558-MAR1!$C$11)/MAR1!$E$11)</f>
        <v/>
      </c>
      <c r="R3558" s="7">
        <f>IF($I3558=1,(O3558-MAR1!$B$12)/MAR1!$D$12,(O3558-MAR1!$C$12)/MAR1!$E$12)</f>
        <v/>
      </c>
      <c r="S3558" s="7">
        <f>IF($I3558=1,(P3558-MAR1!$B$13)/MAR1!$D$13,(P3558-MAR1!$C$13)/MAR1!$E$13)</f>
        <v/>
      </c>
    </row>
    <row r="3559">
      <c r="A3559" s="5" t="n">
        <v>3558</v>
      </c>
      <c r="B3559" s="5" t="n">
        <v>10</v>
      </c>
      <c r="C3559" s="5" t="n">
        <v>273</v>
      </c>
      <c r="D3559" s="5" t="n">
        <v>9</v>
      </c>
      <c r="E3559" s="5" t="n">
        <v>0</v>
      </c>
      <c r="F3559" s="5" t="n">
        <v>32.5</v>
      </c>
      <c r="G3559" s="5" t="n">
        <v>21</v>
      </c>
      <c r="H3559" s="5" t="n">
        <v>16.74</v>
      </c>
      <c r="I3559" s="6">
        <f>IF(E3559&gt;=Markov!$B$3,1,0)</f>
        <v/>
      </c>
      <c r="J3559" s="6">
        <f>I3558</f>
        <v/>
      </c>
      <c r="K3559" s="7">
        <f>MAR1!$B$5+MAR1!$C$5*COS(2*PI()*$C3559/365)+MAR1!$D$5*SIN(2*PI()*$C3559/365)</f>
        <v/>
      </c>
      <c r="L3559" s="7">
        <f>MAR1!$B$6+MAR1!$C$6*COS(2*PI()*$C3559/365)+MAR1!$D$6*SIN(2*PI()*$C3559/365)</f>
        <v/>
      </c>
      <c r="M3559" s="7">
        <f>MAR1!$B$7+MAR1!$C$7*COS(2*PI()*$C3559/365)+MAR1!$D$7*SIN(2*PI()*$C3559/365)</f>
        <v/>
      </c>
      <c r="N3559" s="7">
        <f>F3559-K3559</f>
        <v/>
      </c>
      <c r="O3559" s="7">
        <f>G3559-L3559</f>
        <v/>
      </c>
      <c r="P3559" s="7">
        <f>H3559-M3559</f>
        <v/>
      </c>
      <c r="Q3559" s="7">
        <f>IF($I3559=1,(N3559-MAR1!$B$11)/MAR1!$D$11,(N3559-MAR1!$C$11)/MAR1!$E$11)</f>
        <v/>
      </c>
      <c r="R3559" s="7">
        <f>IF($I3559=1,(O3559-MAR1!$B$12)/MAR1!$D$12,(O3559-MAR1!$C$12)/MAR1!$E$12)</f>
        <v/>
      </c>
      <c r="S3559" s="7">
        <f>IF($I3559=1,(P3559-MAR1!$B$13)/MAR1!$D$13,(P3559-MAR1!$C$13)/MAR1!$E$13)</f>
        <v/>
      </c>
    </row>
    <row r="3560">
      <c r="A3560" s="5" t="n">
        <v>3559</v>
      </c>
      <c r="B3560" s="5" t="n">
        <v>10</v>
      </c>
      <c r="C3560" s="5" t="n">
        <v>274</v>
      </c>
      <c r="D3560" s="5" t="n">
        <v>10</v>
      </c>
      <c r="E3560" s="5" t="n">
        <v>5.5</v>
      </c>
      <c r="F3560" s="5" t="n">
        <v>28.8</v>
      </c>
      <c r="G3560" s="5" t="n">
        <v>19.3</v>
      </c>
      <c r="H3560" s="5" t="n">
        <v>9.92</v>
      </c>
      <c r="I3560" s="6">
        <f>IF(E3560&gt;=Markov!$B$3,1,0)</f>
        <v/>
      </c>
      <c r="J3560" s="6">
        <f>I3559</f>
        <v/>
      </c>
      <c r="K3560" s="7">
        <f>MAR1!$B$5+MAR1!$C$5*COS(2*PI()*$C3560/365)+MAR1!$D$5*SIN(2*PI()*$C3560/365)</f>
        <v/>
      </c>
      <c r="L3560" s="7">
        <f>MAR1!$B$6+MAR1!$C$6*COS(2*PI()*$C3560/365)+MAR1!$D$6*SIN(2*PI()*$C3560/365)</f>
        <v/>
      </c>
      <c r="M3560" s="7">
        <f>MAR1!$B$7+MAR1!$C$7*COS(2*PI()*$C3560/365)+MAR1!$D$7*SIN(2*PI()*$C3560/365)</f>
        <v/>
      </c>
      <c r="N3560" s="7">
        <f>F3560-K3560</f>
        <v/>
      </c>
      <c r="O3560" s="7">
        <f>G3560-L3560</f>
        <v/>
      </c>
      <c r="P3560" s="7">
        <f>H3560-M3560</f>
        <v/>
      </c>
      <c r="Q3560" s="7">
        <f>IF($I3560=1,(N3560-MAR1!$B$11)/MAR1!$D$11,(N3560-MAR1!$C$11)/MAR1!$E$11)</f>
        <v/>
      </c>
      <c r="R3560" s="7">
        <f>IF($I3560=1,(O3560-MAR1!$B$12)/MAR1!$D$12,(O3560-MAR1!$C$12)/MAR1!$E$12)</f>
        <v/>
      </c>
      <c r="S3560" s="7">
        <f>IF($I3560=1,(P3560-MAR1!$B$13)/MAR1!$D$13,(P3560-MAR1!$C$13)/MAR1!$E$13)</f>
        <v/>
      </c>
    </row>
    <row r="3561">
      <c r="A3561" s="5" t="n">
        <v>3560</v>
      </c>
      <c r="B3561" s="5" t="n">
        <v>10</v>
      </c>
      <c r="C3561" s="5" t="n">
        <v>275</v>
      </c>
      <c r="D3561" s="5" t="n">
        <v>10</v>
      </c>
      <c r="E3561" s="5" t="n">
        <v>18.4</v>
      </c>
      <c r="F3561" s="5" t="n">
        <v>26.1</v>
      </c>
      <c r="G3561" s="5" t="n">
        <v>19.2</v>
      </c>
      <c r="H3561" s="5" t="n">
        <v>9.19</v>
      </c>
      <c r="I3561" s="6">
        <f>IF(E3561&gt;=Markov!$B$3,1,0)</f>
        <v/>
      </c>
      <c r="J3561" s="6">
        <f>I3560</f>
        <v/>
      </c>
      <c r="K3561" s="7">
        <f>MAR1!$B$5+MAR1!$C$5*COS(2*PI()*$C3561/365)+MAR1!$D$5*SIN(2*PI()*$C3561/365)</f>
        <v/>
      </c>
      <c r="L3561" s="7">
        <f>MAR1!$B$6+MAR1!$C$6*COS(2*PI()*$C3561/365)+MAR1!$D$6*SIN(2*PI()*$C3561/365)</f>
        <v/>
      </c>
      <c r="M3561" s="7">
        <f>MAR1!$B$7+MAR1!$C$7*COS(2*PI()*$C3561/365)+MAR1!$D$7*SIN(2*PI()*$C3561/365)</f>
        <v/>
      </c>
      <c r="N3561" s="7">
        <f>F3561-K3561</f>
        <v/>
      </c>
      <c r="O3561" s="7">
        <f>G3561-L3561</f>
        <v/>
      </c>
      <c r="P3561" s="7">
        <f>H3561-M3561</f>
        <v/>
      </c>
      <c r="Q3561" s="7">
        <f>IF($I3561=1,(N3561-MAR1!$B$11)/MAR1!$D$11,(N3561-MAR1!$C$11)/MAR1!$E$11)</f>
        <v/>
      </c>
      <c r="R3561" s="7">
        <f>IF($I3561=1,(O3561-MAR1!$B$12)/MAR1!$D$12,(O3561-MAR1!$C$12)/MAR1!$E$12)</f>
        <v/>
      </c>
      <c r="S3561" s="7">
        <f>IF($I3561=1,(P3561-MAR1!$B$13)/MAR1!$D$13,(P3561-MAR1!$C$13)/MAR1!$E$13)</f>
        <v/>
      </c>
    </row>
    <row r="3562">
      <c r="A3562" s="5" t="n">
        <v>3561</v>
      </c>
      <c r="B3562" s="5" t="n">
        <v>10</v>
      </c>
      <c r="C3562" s="5" t="n">
        <v>276</v>
      </c>
      <c r="D3562" s="5" t="n">
        <v>10</v>
      </c>
      <c r="E3562" s="5" t="n">
        <v>0</v>
      </c>
      <c r="F3562" s="5" t="n">
        <v>27.8</v>
      </c>
      <c r="G3562" s="5" t="n">
        <v>16.9</v>
      </c>
      <c r="H3562" s="5" t="n">
        <v>15.85</v>
      </c>
      <c r="I3562" s="6">
        <f>IF(E3562&gt;=Markov!$B$3,1,0)</f>
        <v/>
      </c>
      <c r="J3562" s="6">
        <f>I3561</f>
        <v/>
      </c>
      <c r="K3562" s="7">
        <f>MAR1!$B$5+MAR1!$C$5*COS(2*PI()*$C3562/365)+MAR1!$D$5*SIN(2*PI()*$C3562/365)</f>
        <v/>
      </c>
      <c r="L3562" s="7">
        <f>MAR1!$B$6+MAR1!$C$6*COS(2*PI()*$C3562/365)+MAR1!$D$6*SIN(2*PI()*$C3562/365)</f>
        <v/>
      </c>
      <c r="M3562" s="7">
        <f>MAR1!$B$7+MAR1!$C$7*COS(2*PI()*$C3562/365)+MAR1!$D$7*SIN(2*PI()*$C3562/365)</f>
        <v/>
      </c>
      <c r="N3562" s="7">
        <f>F3562-K3562</f>
        <v/>
      </c>
      <c r="O3562" s="7">
        <f>G3562-L3562</f>
        <v/>
      </c>
      <c r="P3562" s="7">
        <f>H3562-M3562</f>
        <v/>
      </c>
      <c r="Q3562" s="7">
        <f>IF($I3562=1,(N3562-MAR1!$B$11)/MAR1!$D$11,(N3562-MAR1!$C$11)/MAR1!$E$11)</f>
        <v/>
      </c>
      <c r="R3562" s="7">
        <f>IF($I3562=1,(O3562-MAR1!$B$12)/MAR1!$D$12,(O3562-MAR1!$C$12)/MAR1!$E$12)</f>
        <v/>
      </c>
      <c r="S3562" s="7">
        <f>IF($I3562=1,(P3562-MAR1!$B$13)/MAR1!$D$13,(P3562-MAR1!$C$13)/MAR1!$E$13)</f>
        <v/>
      </c>
    </row>
    <row r="3563">
      <c r="A3563" s="5" t="n">
        <v>3562</v>
      </c>
      <c r="B3563" s="5" t="n">
        <v>10</v>
      </c>
      <c r="C3563" s="5" t="n">
        <v>277</v>
      </c>
      <c r="D3563" s="5" t="n">
        <v>10</v>
      </c>
      <c r="E3563" s="5" t="n">
        <v>9.199999999999999</v>
      </c>
      <c r="F3563" s="5" t="n">
        <v>26.6</v>
      </c>
      <c r="G3563" s="5" t="n">
        <v>18.9</v>
      </c>
      <c r="H3563" s="5" t="n">
        <v>12.91</v>
      </c>
      <c r="I3563" s="6">
        <f>IF(E3563&gt;=Markov!$B$3,1,0)</f>
        <v/>
      </c>
      <c r="J3563" s="6">
        <f>I3562</f>
        <v/>
      </c>
      <c r="K3563" s="7">
        <f>MAR1!$B$5+MAR1!$C$5*COS(2*PI()*$C3563/365)+MAR1!$D$5*SIN(2*PI()*$C3563/365)</f>
        <v/>
      </c>
      <c r="L3563" s="7">
        <f>MAR1!$B$6+MAR1!$C$6*COS(2*PI()*$C3563/365)+MAR1!$D$6*SIN(2*PI()*$C3563/365)</f>
        <v/>
      </c>
      <c r="M3563" s="7">
        <f>MAR1!$B$7+MAR1!$C$7*COS(2*PI()*$C3563/365)+MAR1!$D$7*SIN(2*PI()*$C3563/365)</f>
        <v/>
      </c>
      <c r="N3563" s="7">
        <f>F3563-K3563</f>
        <v/>
      </c>
      <c r="O3563" s="7">
        <f>G3563-L3563</f>
        <v/>
      </c>
      <c r="P3563" s="7">
        <f>H3563-M3563</f>
        <v/>
      </c>
      <c r="Q3563" s="7">
        <f>IF($I3563=1,(N3563-MAR1!$B$11)/MAR1!$D$11,(N3563-MAR1!$C$11)/MAR1!$E$11)</f>
        <v/>
      </c>
      <c r="R3563" s="7">
        <f>IF($I3563=1,(O3563-MAR1!$B$12)/MAR1!$D$12,(O3563-MAR1!$C$12)/MAR1!$E$12)</f>
        <v/>
      </c>
      <c r="S3563" s="7">
        <f>IF($I3563=1,(P3563-MAR1!$B$13)/MAR1!$D$13,(P3563-MAR1!$C$13)/MAR1!$E$13)</f>
        <v/>
      </c>
    </row>
    <row r="3564">
      <c r="A3564" s="5" t="n">
        <v>3563</v>
      </c>
      <c r="B3564" s="5" t="n">
        <v>10</v>
      </c>
      <c r="C3564" s="5" t="n">
        <v>278</v>
      </c>
      <c r="D3564" s="5" t="n">
        <v>10</v>
      </c>
      <c r="E3564" s="5" t="n">
        <v>0</v>
      </c>
      <c r="F3564" s="5" t="n">
        <v>32.5</v>
      </c>
      <c r="G3564" s="5" t="n">
        <v>21.2</v>
      </c>
      <c r="H3564" s="5" t="n">
        <v>16</v>
      </c>
      <c r="I3564" s="6">
        <f>IF(E3564&gt;=Markov!$B$3,1,0)</f>
        <v/>
      </c>
      <c r="J3564" s="6">
        <f>I3563</f>
        <v/>
      </c>
      <c r="K3564" s="7">
        <f>MAR1!$B$5+MAR1!$C$5*COS(2*PI()*$C3564/365)+MAR1!$D$5*SIN(2*PI()*$C3564/365)</f>
        <v/>
      </c>
      <c r="L3564" s="7">
        <f>MAR1!$B$6+MAR1!$C$6*COS(2*PI()*$C3564/365)+MAR1!$D$6*SIN(2*PI()*$C3564/365)</f>
        <v/>
      </c>
      <c r="M3564" s="7">
        <f>MAR1!$B$7+MAR1!$C$7*COS(2*PI()*$C3564/365)+MAR1!$D$7*SIN(2*PI()*$C3564/365)</f>
        <v/>
      </c>
      <c r="N3564" s="7">
        <f>F3564-K3564</f>
        <v/>
      </c>
      <c r="O3564" s="7">
        <f>G3564-L3564</f>
        <v/>
      </c>
      <c r="P3564" s="7">
        <f>H3564-M3564</f>
        <v/>
      </c>
      <c r="Q3564" s="7">
        <f>IF($I3564=1,(N3564-MAR1!$B$11)/MAR1!$D$11,(N3564-MAR1!$C$11)/MAR1!$E$11)</f>
        <v/>
      </c>
      <c r="R3564" s="7">
        <f>IF($I3564=1,(O3564-MAR1!$B$12)/MAR1!$D$12,(O3564-MAR1!$C$12)/MAR1!$E$12)</f>
        <v/>
      </c>
      <c r="S3564" s="7">
        <f>IF($I3564=1,(P3564-MAR1!$B$13)/MAR1!$D$13,(P3564-MAR1!$C$13)/MAR1!$E$13)</f>
        <v/>
      </c>
    </row>
    <row r="3565">
      <c r="A3565" s="5" t="n">
        <v>3564</v>
      </c>
      <c r="B3565" s="5" t="n">
        <v>10</v>
      </c>
      <c r="C3565" s="5" t="n">
        <v>279</v>
      </c>
      <c r="D3565" s="5" t="n">
        <v>10</v>
      </c>
      <c r="E3565" s="5" t="n">
        <v>0</v>
      </c>
      <c r="F3565" s="5" t="n">
        <v>27</v>
      </c>
      <c r="G3565" s="5" t="n">
        <v>18.6</v>
      </c>
      <c r="H3565" s="5" t="n">
        <v>12.62</v>
      </c>
      <c r="I3565" s="6">
        <f>IF(E3565&gt;=Markov!$B$3,1,0)</f>
        <v/>
      </c>
      <c r="J3565" s="6">
        <f>I3564</f>
        <v/>
      </c>
      <c r="K3565" s="7">
        <f>MAR1!$B$5+MAR1!$C$5*COS(2*PI()*$C3565/365)+MAR1!$D$5*SIN(2*PI()*$C3565/365)</f>
        <v/>
      </c>
      <c r="L3565" s="7">
        <f>MAR1!$B$6+MAR1!$C$6*COS(2*PI()*$C3565/365)+MAR1!$D$6*SIN(2*PI()*$C3565/365)</f>
        <v/>
      </c>
      <c r="M3565" s="7">
        <f>MAR1!$B$7+MAR1!$C$7*COS(2*PI()*$C3565/365)+MAR1!$D$7*SIN(2*PI()*$C3565/365)</f>
        <v/>
      </c>
      <c r="N3565" s="7">
        <f>F3565-K3565</f>
        <v/>
      </c>
      <c r="O3565" s="7">
        <f>G3565-L3565</f>
        <v/>
      </c>
      <c r="P3565" s="7">
        <f>H3565-M3565</f>
        <v/>
      </c>
      <c r="Q3565" s="7">
        <f>IF($I3565=1,(N3565-MAR1!$B$11)/MAR1!$D$11,(N3565-MAR1!$C$11)/MAR1!$E$11)</f>
        <v/>
      </c>
      <c r="R3565" s="7">
        <f>IF($I3565=1,(O3565-MAR1!$B$12)/MAR1!$D$12,(O3565-MAR1!$C$12)/MAR1!$E$12)</f>
        <v/>
      </c>
      <c r="S3565" s="7">
        <f>IF($I3565=1,(P3565-MAR1!$B$13)/MAR1!$D$13,(P3565-MAR1!$C$13)/MAR1!$E$13)</f>
        <v/>
      </c>
    </row>
    <row r="3566">
      <c r="A3566" s="5" t="n">
        <v>3565</v>
      </c>
      <c r="B3566" s="5" t="n">
        <v>10</v>
      </c>
      <c r="C3566" s="5" t="n">
        <v>280</v>
      </c>
      <c r="D3566" s="5" t="n">
        <v>10</v>
      </c>
      <c r="E3566" s="5" t="n">
        <v>0</v>
      </c>
      <c r="F3566" s="5" t="n">
        <v>31</v>
      </c>
      <c r="G3566" s="5" t="n">
        <v>19.6</v>
      </c>
      <c r="H3566" s="5" t="n">
        <v>16.98</v>
      </c>
      <c r="I3566" s="6">
        <f>IF(E3566&gt;=Markov!$B$3,1,0)</f>
        <v/>
      </c>
      <c r="J3566" s="6">
        <f>I3565</f>
        <v/>
      </c>
      <c r="K3566" s="7">
        <f>MAR1!$B$5+MAR1!$C$5*COS(2*PI()*$C3566/365)+MAR1!$D$5*SIN(2*PI()*$C3566/365)</f>
        <v/>
      </c>
      <c r="L3566" s="7">
        <f>MAR1!$B$6+MAR1!$C$6*COS(2*PI()*$C3566/365)+MAR1!$D$6*SIN(2*PI()*$C3566/365)</f>
        <v/>
      </c>
      <c r="M3566" s="7">
        <f>MAR1!$B$7+MAR1!$C$7*COS(2*PI()*$C3566/365)+MAR1!$D$7*SIN(2*PI()*$C3566/365)</f>
        <v/>
      </c>
      <c r="N3566" s="7">
        <f>F3566-K3566</f>
        <v/>
      </c>
      <c r="O3566" s="7">
        <f>G3566-L3566</f>
        <v/>
      </c>
      <c r="P3566" s="7">
        <f>H3566-M3566</f>
        <v/>
      </c>
      <c r="Q3566" s="7">
        <f>IF($I3566=1,(N3566-MAR1!$B$11)/MAR1!$D$11,(N3566-MAR1!$C$11)/MAR1!$E$11)</f>
        <v/>
      </c>
      <c r="R3566" s="7">
        <f>IF($I3566=1,(O3566-MAR1!$B$12)/MAR1!$D$12,(O3566-MAR1!$C$12)/MAR1!$E$12)</f>
        <v/>
      </c>
      <c r="S3566" s="7">
        <f>IF($I3566=1,(P3566-MAR1!$B$13)/MAR1!$D$13,(P3566-MAR1!$C$13)/MAR1!$E$13)</f>
        <v/>
      </c>
    </row>
    <row r="3567">
      <c r="A3567" s="5" t="n">
        <v>3566</v>
      </c>
      <c r="B3567" s="5" t="n">
        <v>10</v>
      </c>
      <c r="C3567" s="5" t="n">
        <v>281</v>
      </c>
      <c r="D3567" s="5" t="n">
        <v>10</v>
      </c>
      <c r="E3567" s="5" t="n">
        <v>0</v>
      </c>
      <c r="F3567" s="5" t="n">
        <v>31.9</v>
      </c>
      <c r="G3567" s="5" t="n">
        <v>22.3</v>
      </c>
      <c r="H3567" s="5" t="n">
        <v>14.29</v>
      </c>
      <c r="I3567" s="6">
        <f>IF(E3567&gt;=Markov!$B$3,1,0)</f>
        <v/>
      </c>
      <c r="J3567" s="6">
        <f>I3566</f>
        <v/>
      </c>
      <c r="K3567" s="7">
        <f>MAR1!$B$5+MAR1!$C$5*COS(2*PI()*$C3567/365)+MAR1!$D$5*SIN(2*PI()*$C3567/365)</f>
        <v/>
      </c>
      <c r="L3567" s="7">
        <f>MAR1!$B$6+MAR1!$C$6*COS(2*PI()*$C3567/365)+MAR1!$D$6*SIN(2*PI()*$C3567/365)</f>
        <v/>
      </c>
      <c r="M3567" s="7">
        <f>MAR1!$B$7+MAR1!$C$7*COS(2*PI()*$C3567/365)+MAR1!$D$7*SIN(2*PI()*$C3567/365)</f>
        <v/>
      </c>
      <c r="N3567" s="7">
        <f>F3567-K3567</f>
        <v/>
      </c>
      <c r="O3567" s="7">
        <f>G3567-L3567</f>
        <v/>
      </c>
      <c r="P3567" s="7">
        <f>H3567-M3567</f>
        <v/>
      </c>
      <c r="Q3567" s="7">
        <f>IF($I3567=1,(N3567-MAR1!$B$11)/MAR1!$D$11,(N3567-MAR1!$C$11)/MAR1!$E$11)</f>
        <v/>
      </c>
      <c r="R3567" s="7">
        <f>IF($I3567=1,(O3567-MAR1!$B$12)/MAR1!$D$12,(O3567-MAR1!$C$12)/MAR1!$E$12)</f>
        <v/>
      </c>
      <c r="S3567" s="7">
        <f>IF($I3567=1,(P3567-MAR1!$B$13)/MAR1!$D$13,(P3567-MAR1!$C$13)/MAR1!$E$13)</f>
        <v/>
      </c>
    </row>
    <row r="3568">
      <c r="A3568" s="5" t="n">
        <v>3567</v>
      </c>
      <c r="B3568" s="5" t="n">
        <v>10</v>
      </c>
      <c r="C3568" s="5" t="n">
        <v>282</v>
      </c>
      <c r="D3568" s="5" t="n">
        <v>10</v>
      </c>
      <c r="E3568" s="5" t="n">
        <v>0</v>
      </c>
      <c r="F3568" s="5" t="n">
        <v>31.8</v>
      </c>
      <c r="G3568" s="5" t="n">
        <v>20.2</v>
      </c>
      <c r="H3568" s="5" t="n">
        <v>17.05</v>
      </c>
      <c r="I3568" s="6">
        <f>IF(E3568&gt;=Markov!$B$3,1,0)</f>
        <v/>
      </c>
      <c r="J3568" s="6">
        <f>I3567</f>
        <v/>
      </c>
      <c r="K3568" s="7">
        <f>MAR1!$B$5+MAR1!$C$5*COS(2*PI()*$C3568/365)+MAR1!$D$5*SIN(2*PI()*$C3568/365)</f>
        <v/>
      </c>
      <c r="L3568" s="7">
        <f>MAR1!$B$6+MAR1!$C$6*COS(2*PI()*$C3568/365)+MAR1!$D$6*SIN(2*PI()*$C3568/365)</f>
        <v/>
      </c>
      <c r="M3568" s="7">
        <f>MAR1!$B$7+MAR1!$C$7*COS(2*PI()*$C3568/365)+MAR1!$D$7*SIN(2*PI()*$C3568/365)</f>
        <v/>
      </c>
      <c r="N3568" s="7">
        <f>F3568-K3568</f>
        <v/>
      </c>
      <c r="O3568" s="7">
        <f>G3568-L3568</f>
        <v/>
      </c>
      <c r="P3568" s="7">
        <f>H3568-M3568</f>
        <v/>
      </c>
      <c r="Q3568" s="7">
        <f>IF($I3568=1,(N3568-MAR1!$B$11)/MAR1!$D$11,(N3568-MAR1!$C$11)/MAR1!$E$11)</f>
        <v/>
      </c>
      <c r="R3568" s="7">
        <f>IF($I3568=1,(O3568-MAR1!$B$12)/MAR1!$D$12,(O3568-MAR1!$C$12)/MAR1!$E$12)</f>
        <v/>
      </c>
      <c r="S3568" s="7">
        <f>IF($I3568=1,(P3568-MAR1!$B$13)/MAR1!$D$13,(P3568-MAR1!$C$13)/MAR1!$E$13)</f>
        <v/>
      </c>
    </row>
    <row r="3569">
      <c r="A3569" s="5" t="n">
        <v>3568</v>
      </c>
      <c r="B3569" s="5" t="n">
        <v>10</v>
      </c>
      <c r="C3569" s="5" t="n">
        <v>283</v>
      </c>
      <c r="D3569" s="5" t="n">
        <v>10</v>
      </c>
      <c r="E3569" s="5" t="n">
        <v>0</v>
      </c>
      <c r="F3569" s="5" t="n">
        <v>31.9</v>
      </c>
      <c r="G3569" s="5" t="n">
        <v>19.5</v>
      </c>
      <c r="H3569" s="5" t="n">
        <v>17.46</v>
      </c>
      <c r="I3569" s="6">
        <f>IF(E3569&gt;=Markov!$B$3,1,0)</f>
        <v/>
      </c>
      <c r="J3569" s="6">
        <f>I3568</f>
        <v/>
      </c>
      <c r="K3569" s="7">
        <f>MAR1!$B$5+MAR1!$C$5*COS(2*PI()*$C3569/365)+MAR1!$D$5*SIN(2*PI()*$C3569/365)</f>
        <v/>
      </c>
      <c r="L3569" s="7">
        <f>MAR1!$B$6+MAR1!$C$6*COS(2*PI()*$C3569/365)+MAR1!$D$6*SIN(2*PI()*$C3569/365)</f>
        <v/>
      </c>
      <c r="M3569" s="7">
        <f>MAR1!$B$7+MAR1!$C$7*COS(2*PI()*$C3569/365)+MAR1!$D$7*SIN(2*PI()*$C3569/365)</f>
        <v/>
      </c>
      <c r="N3569" s="7">
        <f>F3569-K3569</f>
        <v/>
      </c>
      <c r="O3569" s="7">
        <f>G3569-L3569</f>
        <v/>
      </c>
      <c r="P3569" s="7">
        <f>H3569-M3569</f>
        <v/>
      </c>
      <c r="Q3569" s="7">
        <f>IF($I3569=1,(N3569-MAR1!$B$11)/MAR1!$D$11,(N3569-MAR1!$C$11)/MAR1!$E$11)</f>
        <v/>
      </c>
      <c r="R3569" s="7">
        <f>IF($I3569=1,(O3569-MAR1!$B$12)/MAR1!$D$12,(O3569-MAR1!$C$12)/MAR1!$E$12)</f>
        <v/>
      </c>
      <c r="S3569" s="7">
        <f>IF($I3569=1,(P3569-MAR1!$B$13)/MAR1!$D$13,(P3569-MAR1!$C$13)/MAR1!$E$13)</f>
        <v/>
      </c>
    </row>
    <row r="3570">
      <c r="A3570" s="5" t="n">
        <v>3569</v>
      </c>
      <c r="B3570" s="5" t="n">
        <v>10</v>
      </c>
      <c r="C3570" s="5" t="n">
        <v>284</v>
      </c>
      <c r="D3570" s="5" t="n">
        <v>10</v>
      </c>
      <c r="E3570" s="5" t="n">
        <v>0</v>
      </c>
      <c r="F3570" s="5" t="n">
        <v>25.7</v>
      </c>
      <c r="G3570" s="5" t="n">
        <v>19.8</v>
      </c>
      <c r="H3570" s="5" t="n">
        <v>9.359999999999999</v>
      </c>
      <c r="I3570" s="6">
        <f>IF(E3570&gt;=Markov!$B$3,1,0)</f>
        <v/>
      </c>
      <c r="J3570" s="6">
        <f>I3569</f>
        <v/>
      </c>
      <c r="K3570" s="7">
        <f>MAR1!$B$5+MAR1!$C$5*COS(2*PI()*$C3570/365)+MAR1!$D$5*SIN(2*PI()*$C3570/365)</f>
        <v/>
      </c>
      <c r="L3570" s="7">
        <f>MAR1!$B$6+MAR1!$C$6*COS(2*PI()*$C3570/365)+MAR1!$D$6*SIN(2*PI()*$C3570/365)</f>
        <v/>
      </c>
      <c r="M3570" s="7">
        <f>MAR1!$B$7+MAR1!$C$7*COS(2*PI()*$C3570/365)+MAR1!$D$7*SIN(2*PI()*$C3570/365)</f>
        <v/>
      </c>
      <c r="N3570" s="7">
        <f>F3570-K3570</f>
        <v/>
      </c>
      <c r="O3570" s="7">
        <f>G3570-L3570</f>
        <v/>
      </c>
      <c r="P3570" s="7">
        <f>H3570-M3570</f>
        <v/>
      </c>
      <c r="Q3570" s="7">
        <f>IF($I3570=1,(N3570-MAR1!$B$11)/MAR1!$D$11,(N3570-MAR1!$C$11)/MAR1!$E$11)</f>
        <v/>
      </c>
      <c r="R3570" s="7">
        <f>IF($I3570=1,(O3570-MAR1!$B$12)/MAR1!$D$12,(O3570-MAR1!$C$12)/MAR1!$E$12)</f>
        <v/>
      </c>
      <c r="S3570" s="7">
        <f>IF($I3570=1,(P3570-MAR1!$B$13)/MAR1!$D$13,(P3570-MAR1!$C$13)/MAR1!$E$13)</f>
        <v/>
      </c>
    </row>
    <row r="3571">
      <c r="A3571" s="5" t="n">
        <v>3570</v>
      </c>
      <c r="B3571" s="5" t="n">
        <v>10</v>
      </c>
      <c r="C3571" s="5" t="n">
        <v>285</v>
      </c>
      <c r="D3571" s="5" t="n">
        <v>10</v>
      </c>
      <c r="E3571" s="5" t="n">
        <v>0</v>
      </c>
      <c r="F3571" s="5" t="n">
        <v>26.9</v>
      </c>
      <c r="G3571" s="5" t="n">
        <v>19.2</v>
      </c>
      <c r="H3571" s="5" t="n">
        <v>8.460000000000001</v>
      </c>
      <c r="I3571" s="6">
        <f>IF(E3571&gt;=Markov!$B$3,1,0)</f>
        <v/>
      </c>
      <c r="J3571" s="6">
        <f>I3570</f>
        <v/>
      </c>
      <c r="K3571" s="7">
        <f>MAR1!$B$5+MAR1!$C$5*COS(2*PI()*$C3571/365)+MAR1!$D$5*SIN(2*PI()*$C3571/365)</f>
        <v/>
      </c>
      <c r="L3571" s="7">
        <f>MAR1!$B$6+MAR1!$C$6*COS(2*PI()*$C3571/365)+MAR1!$D$6*SIN(2*PI()*$C3571/365)</f>
        <v/>
      </c>
      <c r="M3571" s="7">
        <f>MAR1!$B$7+MAR1!$C$7*COS(2*PI()*$C3571/365)+MAR1!$D$7*SIN(2*PI()*$C3571/365)</f>
        <v/>
      </c>
      <c r="N3571" s="7">
        <f>F3571-K3571</f>
        <v/>
      </c>
      <c r="O3571" s="7">
        <f>G3571-L3571</f>
        <v/>
      </c>
      <c r="P3571" s="7">
        <f>H3571-M3571</f>
        <v/>
      </c>
      <c r="Q3571" s="7">
        <f>IF($I3571=1,(N3571-MAR1!$B$11)/MAR1!$D$11,(N3571-MAR1!$C$11)/MAR1!$E$11)</f>
        <v/>
      </c>
      <c r="R3571" s="7">
        <f>IF($I3571=1,(O3571-MAR1!$B$12)/MAR1!$D$12,(O3571-MAR1!$C$12)/MAR1!$E$12)</f>
        <v/>
      </c>
      <c r="S3571" s="7">
        <f>IF($I3571=1,(P3571-MAR1!$B$13)/MAR1!$D$13,(P3571-MAR1!$C$13)/MAR1!$E$13)</f>
        <v/>
      </c>
    </row>
    <row r="3572">
      <c r="A3572" s="5" t="n">
        <v>3571</v>
      </c>
      <c r="B3572" s="5" t="n">
        <v>10</v>
      </c>
      <c r="C3572" s="5" t="n">
        <v>286</v>
      </c>
      <c r="D3572" s="5" t="n">
        <v>10</v>
      </c>
      <c r="E3572" s="5" t="n">
        <v>0</v>
      </c>
      <c r="F3572" s="5" t="n">
        <v>28.1</v>
      </c>
      <c r="G3572" s="5" t="n">
        <v>19.8</v>
      </c>
      <c r="H3572" s="5" t="n">
        <v>7.4</v>
      </c>
      <c r="I3572" s="6">
        <f>IF(E3572&gt;=Markov!$B$3,1,0)</f>
        <v/>
      </c>
      <c r="J3572" s="6">
        <f>I3571</f>
        <v/>
      </c>
      <c r="K3572" s="7">
        <f>MAR1!$B$5+MAR1!$C$5*COS(2*PI()*$C3572/365)+MAR1!$D$5*SIN(2*PI()*$C3572/365)</f>
        <v/>
      </c>
      <c r="L3572" s="7">
        <f>MAR1!$B$6+MAR1!$C$6*COS(2*PI()*$C3572/365)+MAR1!$D$6*SIN(2*PI()*$C3572/365)</f>
        <v/>
      </c>
      <c r="M3572" s="7">
        <f>MAR1!$B$7+MAR1!$C$7*COS(2*PI()*$C3572/365)+MAR1!$D$7*SIN(2*PI()*$C3572/365)</f>
        <v/>
      </c>
      <c r="N3572" s="7">
        <f>F3572-K3572</f>
        <v/>
      </c>
      <c r="O3572" s="7">
        <f>G3572-L3572</f>
        <v/>
      </c>
      <c r="P3572" s="7">
        <f>H3572-M3572</f>
        <v/>
      </c>
      <c r="Q3572" s="7">
        <f>IF($I3572=1,(N3572-MAR1!$B$11)/MAR1!$D$11,(N3572-MAR1!$C$11)/MAR1!$E$11)</f>
        <v/>
      </c>
      <c r="R3572" s="7">
        <f>IF($I3572=1,(O3572-MAR1!$B$12)/MAR1!$D$12,(O3572-MAR1!$C$12)/MAR1!$E$12)</f>
        <v/>
      </c>
      <c r="S3572" s="7">
        <f>IF($I3572=1,(P3572-MAR1!$B$13)/MAR1!$D$13,(P3572-MAR1!$C$13)/MAR1!$E$13)</f>
        <v/>
      </c>
    </row>
    <row r="3573">
      <c r="A3573" s="5" t="n">
        <v>3572</v>
      </c>
      <c r="B3573" s="5" t="n">
        <v>10</v>
      </c>
      <c r="C3573" s="5" t="n">
        <v>287</v>
      </c>
      <c r="D3573" s="5" t="n">
        <v>10</v>
      </c>
      <c r="E3573" s="5" t="n">
        <v>0</v>
      </c>
      <c r="F3573" s="5" t="n">
        <v>24.8</v>
      </c>
      <c r="G3573" s="5" t="n">
        <v>15.8</v>
      </c>
      <c r="H3573" s="5" t="n">
        <v>8.49</v>
      </c>
      <c r="I3573" s="6">
        <f>IF(E3573&gt;=Markov!$B$3,1,0)</f>
        <v/>
      </c>
      <c r="J3573" s="6">
        <f>I3572</f>
        <v/>
      </c>
      <c r="K3573" s="7">
        <f>MAR1!$B$5+MAR1!$C$5*COS(2*PI()*$C3573/365)+MAR1!$D$5*SIN(2*PI()*$C3573/365)</f>
        <v/>
      </c>
      <c r="L3573" s="7">
        <f>MAR1!$B$6+MAR1!$C$6*COS(2*PI()*$C3573/365)+MAR1!$D$6*SIN(2*PI()*$C3573/365)</f>
        <v/>
      </c>
      <c r="M3573" s="7">
        <f>MAR1!$B$7+MAR1!$C$7*COS(2*PI()*$C3573/365)+MAR1!$D$7*SIN(2*PI()*$C3573/365)</f>
        <v/>
      </c>
      <c r="N3573" s="7">
        <f>F3573-K3573</f>
        <v/>
      </c>
      <c r="O3573" s="7">
        <f>G3573-L3573</f>
        <v/>
      </c>
      <c r="P3573" s="7">
        <f>H3573-M3573</f>
        <v/>
      </c>
      <c r="Q3573" s="7">
        <f>IF($I3573=1,(N3573-MAR1!$B$11)/MAR1!$D$11,(N3573-MAR1!$C$11)/MAR1!$E$11)</f>
        <v/>
      </c>
      <c r="R3573" s="7">
        <f>IF($I3573=1,(O3573-MAR1!$B$12)/MAR1!$D$12,(O3573-MAR1!$C$12)/MAR1!$E$12)</f>
        <v/>
      </c>
      <c r="S3573" s="7">
        <f>IF($I3573=1,(P3573-MAR1!$B$13)/MAR1!$D$13,(P3573-MAR1!$C$13)/MAR1!$E$13)</f>
        <v/>
      </c>
    </row>
    <row r="3574">
      <c r="A3574" s="5" t="n">
        <v>3573</v>
      </c>
      <c r="B3574" s="5" t="n">
        <v>10</v>
      </c>
      <c r="C3574" s="5" t="n">
        <v>288</v>
      </c>
      <c r="D3574" s="5" t="n">
        <v>10</v>
      </c>
      <c r="E3574" s="5" t="n">
        <v>0</v>
      </c>
      <c r="F3574" s="5" t="n">
        <v>25.7</v>
      </c>
      <c r="G3574" s="5" t="n">
        <v>16.8</v>
      </c>
      <c r="H3574" s="5" t="n">
        <v>14.45</v>
      </c>
      <c r="I3574" s="6">
        <f>IF(E3574&gt;=Markov!$B$3,1,0)</f>
        <v/>
      </c>
      <c r="J3574" s="6">
        <f>I3573</f>
        <v/>
      </c>
      <c r="K3574" s="7">
        <f>MAR1!$B$5+MAR1!$C$5*COS(2*PI()*$C3574/365)+MAR1!$D$5*SIN(2*PI()*$C3574/365)</f>
        <v/>
      </c>
      <c r="L3574" s="7">
        <f>MAR1!$B$6+MAR1!$C$6*COS(2*PI()*$C3574/365)+MAR1!$D$6*SIN(2*PI()*$C3574/365)</f>
        <v/>
      </c>
      <c r="M3574" s="7">
        <f>MAR1!$B$7+MAR1!$C$7*COS(2*PI()*$C3574/365)+MAR1!$D$7*SIN(2*PI()*$C3574/365)</f>
        <v/>
      </c>
      <c r="N3574" s="7">
        <f>F3574-K3574</f>
        <v/>
      </c>
      <c r="O3574" s="7">
        <f>G3574-L3574</f>
        <v/>
      </c>
      <c r="P3574" s="7">
        <f>H3574-M3574</f>
        <v/>
      </c>
      <c r="Q3574" s="7">
        <f>IF($I3574=1,(N3574-MAR1!$B$11)/MAR1!$D$11,(N3574-MAR1!$C$11)/MAR1!$E$11)</f>
        <v/>
      </c>
      <c r="R3574" s="7">
        <f>IF($I3574=1,(O3574-MAR1!$B$12)/MAR1!$D$12,(O3574-MAR1!$C$12)/MAR1!$E$12)</f>
        <v/>
      </c>
      <c r="S3574" s="7">
        <f>IF($I3574=1,(P3574-MAR1!$B$13)/MAR1!$D$13,(P3574-MAR1!$C$13)/MAR1!$E$13)</f>
        <v/>
      </c>
    </row>
    <row r="3575">
      <c r="A3575" s="5" t="n">
        <v>3574</v>
      </c>
      <c r="B3575" s="5" t="n">
        <v>10</v>
      </c>
      <c r="C3575" s="5" t="n">
        <v>289</v>
      </c>
      <c r="D3575" s="5" t="n">
        <v>10</v>
      </c>
      <c r="E3575" s="5" t="n">
        <v>0</v>
      </c>
      <c r="F3575" s="5" t="n">
        <v>25.5</v>
      </c>
      <c r="G3575" s="5" t="n">
        <v>15.4</v>
      </c>
      <c r="H3575" s="5" t="n">
        <v>21.93</v>
      </c>
      <c r="I3575" s="6">
        <f>IF(E3575&gt;=Markov!$B$3,1,0)</f>
        <v/>
      </c>
      <c r="J3575" s="6">
        <f>I3574</f>
        <v/>
      </c>
      <c r="K3575" s="7">
        <f>MAR1!$B$5+MAR1!$C$5*COS(2*PI()*$C3575/365)+MAR1!$D$5*SIN(2*PI()*$C3575/365)</f>
        <v/>
      </c>
      <c r="L3575" s="7">
        <f>MAR1!$B$6+MAR1!$C$6*COS(2*PI()*$C3575/365)+MAR1!$D$6*SIN(2*PI()*$C3575/365)</f>
        <v/>
      </c>
      <c r="M3575" s="7">
        <f>MAR1!$B$7+MAR1!$C$7*COS(2*PI()*$C3575/365)+MAR1!$D$7*SIN(2*PI()*$C3575/365)</f>
        <v/>
      </c>
      <c r="N3575" s="7">
        <f>F3575-K3575</f>
        <v/>
      </c>
      <c r="O3575" s="7">
        <f>G3575-L3575</f>
        <v/>
      </c>
      <c r="P3575" s="7">
        <f>H3575-M3575</f>
        <v/>
      </c>
      <c r="Q3575" s="7">
        <f>IF($I3575=1,(N3575-MAR1!$B$11)/MAR1!$D$11,(N3575-MAR1!$C$11)/MAR1!$E$11)</f>
        <v/>
      </c>
      <c r="R3575" s="7">
        <f>IF($I3575=1,(O3575-MAR1!$B$12)/MAR1!$D$12,(O3575-MAR1!$C$12)/MAR1!$E$12)</f>
        <v/>
      </c>
      <c r="S3575" s="7">
        <f>IF($I3575=1,(P3575-MAR1!$B$13)/MAR1!$D$13,(P3575-MAR1!$C$13)/MAR1!$E$13)</f>
        <v/>
      </c>
    </row>
    <row r="3576">
      <c r="A3576" s="5" t="n">
        <v>3575</v>
      </c>
      <c r="B3576" s="5" t="n">
        <v>10</v>
      </c>
      <c r="C3576" s="5" t="n">
        <v>290</v>
      </c>
      <c r="D3576" s="5" t="n">
        <v>10</v>
      </c>
      <c r="E3576" s="5" t="n">
        <v>0</v>
      </c>
      <c r="F3576" s="5" t="n">
        <v>23.7</v>
      </c>
      <c r="G3576" s="5" t="n">
        <v>14.6</v>
      </c>
      <c r="H3576" s="5" t="n">
        <v>14.52</v>
      </c>
      <c r="I3576" s="6">
        <f>IF(E3576&gt;=Markov!$B$3,1,0)</f>
        <v/>
      </c>
      <c r="J3576" s="6">
        <f>I3575</f>
        <v/>
      </c>
      <c r="K3576" s="7">
        <f>MAR1!$B$5+MAR1!$C$5*COS(2*PI()*$C3576/365)+MAR1!$D$5*SIN(2*PI()*$C3576/365)</f>
        <v/>
      </c>
      <c r="L3576" s="7">
        <f>MAR1!$B$6+MAR1!$C$6*COS(2*PI()*$C3576/365)+MAR1!$D$6*SIN(2*PI()*$C3576/365)</f>
        <v/>
      </c>
      <c r="M3576" s="7">
        <f>MAR1!$B$7+MAR1!$C$7*COS(2*PI()*$C3576/365)+MAR1!$D$7*SIN(2*PI()*$C3576/365)</f>
        <v/>
      </c>
      <c r="N3576" s="7">
        <f>F3576-K3576</f>
        <v/>
      </c>
      <c r="O3576" s="7">
        <f>G3576-L3576</f>
        <v/>
      </c>
      <c r="P3576" s="7">
        <f>H3576-M3576</f>
        <v/>
      </c>
      <c r="Q3576" s="7">
        <f>IF($I3576=1,(N3576-MAR1!$B$11)/MAR1!$D$11,(N3576-MAR1!$C$11)/MAR1!$E$11)</f>
        <v/>
      </c>
      <c r="R3576" s="7">
        <f>IF($I3576=1,(O3576-MAR1!$B$12)/MAR1!$D$12,(O3576-MAR1!$C$12)/MAR1!$E$12)</f>
        <v/>
      </c>
      <c r="S3576" s="7">
        <f>IF($I3576=1,(P3576-MAR1!$B$13)/MAR1!$D$13,(P3576-MAR1!$C$13)/MAR1!$E$13)</f>
        <v/>
      </c>
    </row>
    <row r="3577">
      <c r="A3577" s="5" t="n">
        <v>3576</v>
      </c>
      <c r="B3577" s="5" t="n">
        <v>10</v>
      </c>
      <c r="C3577" s="5" t="n">
        <v>291</v>
      </c>
      <c r="D3577" s="5" t="n">
        <v>10</v>
      </c>
      <c r="E3577" s="5" t="n">
        <v>0</v>
      </c>
      <c r="F3577" s="5" t="n">
        <v>24.3</v>
      </c>
      <c r="G3577" s="5" t="n">
        <v>15.4</v>
      </c>
      <c r="H3577" s="5" t="n">
        <v>16.79</v>
      </c>
      <c r="I3577" s="6">
        <f>IF(E3577&gt;=Markov!$B$3,1,0)</f>
        <v/>
      </c>
      <c r="J3577" s="6">
        <f>I3576</f>
        <v/>
      </c>
      <c r="K3577" s="7">
        <f>MAR1!$B$5+MAR1!$C$5*COS(2*PI()*$C3577/365)+MAR1!$D$5*SIN(2*PI()*$C3577/365)</f>
        <v/>
      </c>
      <c r="L3577" s="7">
        <f>MAR1!$B$6+MAR1!$C$6*COS(2*PI()*$C3577/365)+MAR1!$D$6*SIN(2*PI()*$C3577/365)</f>
        <v/>
      </c>
      <c r="M3577" s="7">
        <f>MAR1!$B$7+MAR1!$C$7*COS(2*PI()*$C3577/365)+MAR1!$D$7*SIN(2*PI()*$C3577/365)</f>
        <v/>
      </c>
      <c r="N3577" s="7">
        <f>F3577-K3577</f>
        <v/>
      </c>
      <c r="O3577" s="7">
        <f>G3577-L3577</f>
        <v/>
      </c>
      <c r="P3577" s="7">
        <f>H3577-M3577</f>
        <v/>
      </c>
      <c r="Q3577" s="7">
        <f>IF($I3577=1,(N3577-MAR1!$B$11)/MAR1!$D$11,(N3577-MAR1!$C$11)/MAR1!$E$11)</f>
        <v/>
      </c>
      <c r="R3577" s="7">
        <f>IF($I3577=1,(O3577-MAR1!$B$12)/MAR1!$D$12,(O3577-MAR1!$C$12)/MAR1!$E$12)</f>
        <v/>
      </c>
      <c r="S3577" s="7">
        <f>IF($I3577=1,(P3577-MAR1!$B$13)/MAR1!$D$13,(P3577-MAR1!$C$13)/MAR1!$E$13)</f>
        <v/>
      </c>
    </row>
    <row r="3578">
      <c r="A3578" s="5" t="n">
        <v>3577</v>
      </c>
      <c r="B3578" s="5" t="n">
        <v>10</v>
      </c>
      <c r="C3578" s="5" t="n">
        <v>292</v>
      </c>
      <c r="D3578" s="5" t="n">
        <v>10</v>
      </c>
      <c r="E3578" s="5" t="n">
        <v>0</v>
      </c>
      <c r="F3578" s="5" t="n">
        <v>24.6</v>
      </c>
      <c r="G3578" s="5" t="n">
        <v>15.8</v>
      </c>
      <c r="H3578" s="5" t="n">
        <v>10.62</v>
      </c>
      <c r="I3578" s="6">
        <f>IF(E3578&gt;=Markov!$B$3,1,0)</f>
        <v/>
      </c>
      <c r="J3578" s="6">
        <f>I3577</f>
        <v/>
      </c>
      <c r="K3578" s="7">
        <f>MAR1!$B$5+MAR1!$C$5*COS(2*PI()*$C3578/365)+MAR1!$D$5*SIN(2*PI()*$C3578/365)</f>
        <v/>
      </c>
      <c r="L3578" s="7">
        <f>MAR1!$B$6+MAR1!$C$6*COS(2*PI()*$C3578/365)+MAR1!$D$6*SIN(2*PI()*$C3578/365)</f>
        <v/>
      </c>
      <c r="M3578" s="7">
        <f>MAR1!$B$7+MAR1!$C$7*COS(2*PI()*$C3578/365)+MAR1!$D$7*SIN(2*PI()*$C3578/365)</f>
        <v/>
      </c>
      <c r="N3578" s="7">
        <f>F3578-K3578</f>
        <v/>
      </c>
      <c r="O3578" s="7">
        <f>G3578-L3578</f>
        <v/>
      </c>
      <c r="P3578" s="7">
        <f>H3578-M3578</f>
        <v/>
      </c>
      <c r="Q3578" s="7">
        <f>IF($I3578=1,(N3578-MAR1!$B$11)/MAR1!$D$11,(N3578-MAR1!$C$11)/MAR1!$E$11)</f>
        <v/>
      </c>
      <c r="R3578" s="7">
        <f>IF($I3578=1,(O3578-MAR1!$B$12)/MAR1!$D$12,(O3578-MAR1!$C$12)/MAR1!$E$12)</f>
        <v/>
      </c>
      <c r="S3578" s="7">
        <f>IF($I3578=1,(P3578-MAR1!$B$13)/MAR1!$D$13,(P3578-MAR1!$C$13)/MAR1!$E$13)</f>
        <v/>
      </c>
    </row>
    <row r="3579">
      <c r="A3579" s="5" t="n">
        <v>3578</v>
      </c>
      <c r="B3579" s="5" t="n">
        <v>10</v>
      </c>
      <c r="C3579" s="5" t="n">
        <v>293</v>
      </c>
      <c r="D3579" s="5" t="n">
        <v>10</v>
      </c>
      <c r="E3579" s="5" t="n">
        <v>14.2</v>
      </c>
      <c r="F3579" s="5" t="n">
        <v>22.3</v>
      </c>
      <c r="G3579" s="5" t="n">
        <v>16.5</v>
      </c>
      <c r="H3579" s="5" t="n">
        <v>8.960000000000001</v>
      </c>
      <c r="I3579" s="6">
        <f>IF(E3579&gt;=Markov!$B$3,1,0)</f>
        <v/>
      </c>
      <c r="J3579" s="6">
        <f>I3578</f>
        <v/>
      </c>
      <c r="K3579" s="7">
        <f>MAR1!$B$5+MAR1!$C$5*COS(2*PI()*$C3579/365)+MAR1!$D$5*SIN(2*PI()*$C3579/365)</f>
        <v/>
      </c>
      <c r="L3579" s="7">
        <f>MAR1!$B$6+MAR1!$C$6*COS(2*PI()*$C3579/365)+MAR1!$D$6*SIN(2*PI()*$C3579/365)</f>
        <v/>
      </c>
      <c r="M3579" s="7">
        <f>MAR1!$B$7+MAR1!$C$7*COS(2*PI()*$C3579/365)+MAR1!$D$7*SIN(2*PI()*$C3579/365)</f>
        <v/>
      </c>
      <c r="N3579" s="7">
        <f>F3579-K3579</f>
        <v/>
      </c>
      <c r="O3579" s="7">
        <f>G3579-L3579</f>
        <v/>
      </c>
      <c r="P3579" s="7">
        <f>H3579-M3579</f>
        <v/>
      </c>
      <c r="Q3579" s="7">
        <f>IF($I3579=1,(N3579-MAR1!$B$11)/MAR1!$D$11,(N3579-MAR1!$C$11)/MAR1!$E$11)</f>
        <v/>
      </c>
      <c r="R3579" s="7">
        <f>IF($I3579=1,(O3579-MAR1!$B$12)/MAR1!$D$12,(O3579-MAR1!$C$12)/MAR1!$E$12)</f>
        <v/>
      </c>
      <c r="S3579" s="7">
        <f>IF($I3579=1,(P3579-MAR1!$B$13)/MAR1!$D$13,(P3579-MAR1!$C$13)/MAR1!$E$13)</f>
        <v/>
      </c>
    </row>
    <row r="3580">
      <c r="A3580" s="5" t="n">
        <v>3579</v>
      </c>
      <c r="B3580" s="5" t="n">
        <v>10</v>
      </c>
      <c r="C3580" s="5" t="n">
        <v>294</v>
      </c>
      <c r="D3580" s="5" t="n">
        <v>10</v>
      </c>
      <c r="E3580" s="5" t="n">
        <v>1</v>
      </c>
      <c r="F3580" s="5" t="n">
        <v>22</v>
      </c>
      <c r="G3580" s="5" t="n">
        <v>17.3</v>
      </c>
      <c r="H3580" s="5" t="n">
        <v>7.9</v>
      </c>
      <c r="I3580" s="6">
        <f>IF(E3580&gt;=Markov!$B$3,1,0)</f>
        <v/>
      </c>
      <c r="J3580" s="6">
        <f>I3579</f>
        <v/>
      </c>
      <c r="K3580" s="7">
        <f>MAR1!$B$5+MAR1!$C$5*COS(2*PI()*$C3580/365)+MAR1!$D$5*SIN(2*PI()*$C3580/365)</f>
        <v/>
      </c>
      <c r="L3580" s="7">
        <f>MAR1!$B$6+MAR1!$C$6*COS(2*PI()*$C3580/365)+MAR1!$D$6*SIN(2*PI()*$C3580/365)</f>
        <v/>
      </c>
      <c r="M3580" s="7">
        <f>MAR1!$B$7+MAR1!$C$7*COS(2*PI()*$C3580/365)+MAR1!$D$7*SIN(2*PI()*$C3580/365)</f>
        <v/>
      </c>
      <c r="N3580" s="7">
        <f>F3580-K3580</f>
        <v/>
      </c>
      <c r="O3580" s="7">
        <f>G3580-L3580</f>
        <v/>
      </c>
      <c r="P3580" s="7">
        <f>H3580-M3580</f>
        <v/>
      </c>
      <c r="Q3580" s="7">
        <f>IF($I3580=1,(N3580-MAR1!$B$11)/MAR1!$D$11,(N3580-MAR1!$C$11)/MAR1!$E$11)</f>
        <v/>
      </c>
      <c r="R3580" s="7">
        <f>IF($I3580=1,(O3580-MAR1!$B$12)/MAR1!$D$12,(O3580-MAR1!$C$12)/MAR1!$E$12)</f>
        <v/>
      </c>
      <c r="S3580" s="7">
        <f>IF($I3580=1,(P3580-MAR1!$B$13)/MAR1!$D$13,(P3580-MAR1!$C$13)/MAR1!$E$13)</f>
        <v/>
      </c>
    </row>
    <row r="3581">
      <c r="A3581" s="5" t="n">
        <v>3580</v>
      </c>
      <c r="B3581" s="5" t="n">
        <v>10</v>
      </c>
      <c r="C3581" s="5" t="n">
        <v>295</v>
      </c>
      <c r="D3581" s="5" t="n">
        <v>10</v>
      </c>
      <c r="E3581" s="5" t="n">
        <v>0</v>
      </c>
      <c r="F3581" s="5" t="n">
        <v>25.2</v>
      </c>
      <c r="G3581" s="5" t="n">
        <v>18.5</v>
      </c>
      <c r="H3581" s="5" t="n">
        <v>7.27</v>
      </c>
      <c r="I3581" s="6">
        <f>IF(E3581&gt;=Markov!$B$3,1,0)</f>
        <v/>
      </c>
      <c r="J3581" s="6">
        <f>I3580</f>
        <v/>
      </c>
      <c r="K3581" s="7">
        <f>MAR1!$B$5+MAR1!$C$5*COS(2*PI()*$C3581/365)+MAR1!$D$5*SIN(2*PI()*$C3581/365)</f>
        <v/>
      </c>
      <c r="L3581" s="7">
        <f>MAR1!$B$6+MAR1!$C$6*COS(2*PI()*$C3581/365)+MAR1!$D$6*SIN(2*PI()*$C3581/365)</f>
        <v/>
      </c>
      <c r="M3581" s="7">
        <f>MAR1!$B$7+MAR1!$C$7*COS(2*PI()*$C3581/365)+MAR1!$D$7*SIN(2*PI()*$C3581/365)</f>
        <v/>
      </c>
      <c r="N3581" s="7">
        <f>F3581-K3581</f>
        <v/>
      </c>
      <c r="O3581" s="7">
        <f>G3581-L3581</f>
        <v/>
      </c>
      <c r="P3581" s="7">
        <f>H3581-M3581</f>
        <v/>
      </c>
      <c r="Q3581" s="7">
        <f>IF($I3581=1,(N3581-MAR1!$B$11)/MAR1!$D$11,(N3581-MAR1!$C$11)/MAR1!$E$11)</f>
        <v/>
      </c>
      <c r="R3581" s="7">
        <f>IF($I3581=1,(O3581-MAR1!$B$12)/MAR1!$D$12,(O3581-MAR1!$C$12)/MAR1!$E$12)</f>
        <v/>
      </c>
      <c r="S3581" s="7">
        <f>IF($I3581=1,(P3581-MAR1!$B$13)/MAR1!$D$13,(P3581-MAR1!$C$13)/MAR1!$E$13)</f>
        <v/>
      </c>
    </row>
    <row r="3582">
      <c r="A3582" s="5" t="n">
        <v>3581</v>
      </c>
      <c r="B3582" s="5" t="n">
        <v>10</v>
      </c>
      <c r="C3582" s="5" t="n">
        <v>296</v>
      </c>
      <c r="D3582" s="5" t="n">
        <v>10</v>
      </c>
      <c r="E3582" s="5" t="n">
        <v>0</v>
      </c>
      <c r="F3582" s="5" t="n">
        <v>27</v>
      </c>
      <c r="G3582" s="5" t="n">
        <v>18.9</v>
      </c>
      <c r="H3582" s="5" t="n">
        <v>11.15</v>
      </c>
      <c r="I3582" s="6">
        <f>IF(E3582&gt;=Markov!$B$3,1,0)</f>
        <v/>
      </c>
      <c r="J3582" s="6">
        <f>I3581</f>
        <v/>
      </c>
      <c r="K3582" s="7">
        <f>MAR1!$B$5+MAR1!$C$5*COS(2*PI()*$C3582/365)+MAR1!$D$5*SIN(2*PI()*$C3582/365)</f>
        <v/>
      </c>
      <c r="L3582" s="7">
        <f>MAR1!$B$6+MAR1!$C$6*COS(2*PI()*$C3582/365)+MAR1!$D$6*SIN(2*PI()*$C3582/365)</f>
        <v/>
      </c>
      <c r="M3582" s="7">
        <f>MAR1!$B$7+MAR1!$C$7*COS(2*PI()*$C3582/365)+MAR1!$D$7*SIN(2*PI()*$C3582/365)</f>
        <v/>
      </c>
      <c r="N3582" s="7">
        <f>F3582-K3582</f>
        <v/>
      </c>
      <c r="O3582" s="7">
        <f>G3582-L3582</f>
        <v/>
      </c>
      <c r="P3582" s="7">
        <f>H3582-M3582</f>
        <v/>
      </c>
      <c r="Q3582" s="7">
        <f>IF($I3582=1,(N3582-MAR1!$B$11)/MAR1!$D$11,(N3582-MAR1!$C$11)/MAR1!$E$11)</f>
        <v/>
      </c>
      <c r="R3582" s="7">
        <f>IF($I3582=1,(O3582-MAR1!$B$12)/MAR1!$D$12,(O3582-MAR1!$C$12)/MAR1!$E$12)</f>
        <v/>
      </c>
      <c r="S3582" s="7">
        <f>IF($I3582=1,(P3582-MAR1!$B$13)/MAR1!$D$13,(P3582-MAR1!$C$13)/MAR1!$E$13)</f>
        <v/>
      </c>
    </row>
    <row r="3583">
      <c r="A3583" s="5" t="n">
        <v>3582</v>
      </c>
      <c r="B3583" s="5" t="n">
        <v>10</v>
      </c>
      <c r="C3583" s="5" t="n">
        <v>297</v>
      </c>
      <c r="D3583" s="5" t="n">
        <v>10</v>
      </c>
      <c r="E3583" s="5" t="n">
        <v>0</v>
      </c>
      <c r="F3583" s="5" t="n">
        <v>30.1</v>
      </c>
      <c r="G3583" s="5" t="n">
        <v>19.6</v>
      </c>
      <c r="H3583" s="5" t="n">
        <v>12.76</v>
      </c>
      <c r="I3583" s="6">
        <f>IF(E3583&gt;=Markov!$B$3,1,0)</f>
        <v/>
      </c>
      <c r="J3583" s="6">
        <f>I3582</f>
        <v/>
      </c>
      <c r="K3583" s="7">
        <f>MAR1!$B$5+MAR1!$C$5*COS(2*PI()*$C3583/365)+MAR1!$D$5*SIN(2*PI()*$C3583/365)</f>
        <v/>
      </c>
      <c r="L3583" s="7">
        <f>MAR1!$B$6+MAR1!$C$6*COS(2*PI()*$C3583/365)+MAR1!$D$6*SIN(2*PI()*$C3583/365)</f>
        <v/>
      </c>
      <c r="M3583" s="7">
        <f>MAR1!$B$7+MAR1!$C$7*COS(2*PI()*$C3583/365)+MAR1!$D$7*SIN(2*PI()*$C3583/365)</f>
        <v/>
      </c>
      <c r="N3583" s="7">
        <f>F3583-K3583</f>
        <v/>
      </c>
      <c r="O3583" s="7">
        <f>G3583-L3583</f>
        <v/>
      </c>
      <c r="P3583" s="7">
        <f>H3583-M3583</f>
        <v/>
      </c>
      <c r="Q3583" s="7">
        <f>IF($I3583=1,(N3583-MAR1!$B$11)/MAR1!$D$11,(N3583-MAR1!$C$11)/MAR1!$E$11)</f>
        <v/>
      </c>
      <c r="R3583" s="7">
        <f>IF($I3583=1,(O3583-MAR1!$B$12)/MAR1!$D$12,(O3583-MAR1!$C$12)/MAR1!$E$12)</f>
        <v/>
      </c>
      <c r="S3583" s="7">
        <f>IF($I3583=1,(P3583-MAR1!$B$13)/MAR1!$D$13,(P3583-MAR1!$C$13)/MAR1!$E$13)</f>
        <v/>
      </c>
    </row>
    <row r="3584">
      <c r="A3584" s="5" t="n">
        <v>3583</v>
      </c>
      <c r="B3584" s="5" t="n">
        <v>10</v>
      </c>
      <c r="C3584" s="5" t="n">
        <v>298</v>
      </c>
      <c r="D3584" s="5" t="n">
        <v>10</v>
      </c>
      <c r="E3584" s="5" t="n">
        <v>0</v>
      </c>
      <c r="F3584" s="5" t="n">
        <v>30.7</v>
      </c>
      <c r="G3584" s="5" t="n">
        <v>18.7</v>
      </c>
      <c r="H3584" s="5" t="n">
        <v>9.779999999999999</v>
      </c>
      <c r="I3584" s="6">
        <f>IF(E3584&gt;=Markov!$B$3,1,0)</f>
        <v/>
      </c>
      <c r="J3584" s="6">
        <f>I3583</f>
        <v/>
      </c>
      <c r="K3584" s="7">
        <f>MAR1!$B$5+MAR1!$C$5*COS(2*PI()*$C3584/365)+MAR1!$D$5*SIN(2*PI()*$C3584/365)</f>
        <v/>
      </c>
      <c r="L3584" s="7">
        <f>MAR1!$B$6+MAR1!$C$6*COS(2*PI()*$C3584/365)+MAR1!$D$6*SIN(2*PI()*$C3584/365)</f>
        <v/>
      </c>
      <c r="M3584" s="7">
        <f>MAR1!$B$7+MAR1!$C$7*COS(2*PI()*$C3584/365)+MAR1!$D$7*SIN(2*PI()*$C3584/365)</f>
        <v/>
      </c>
      <c r="N3584" s="7">
        <f>F3584-K3584</f>
        <v/>
      </c>
      <c r="O3584" s="7">
        <f>G3584-L3584</f>
        <v/>
      </c>
      <c r="P3584" s="7">
        <f>H3584-M3584</f>
        <v/>
      </c>
      <c r="Q3584" s="7">
        <f>IF($I3584=1,(N3584-MAR1!$B$11)/MAR1!$D$11,(N3584-MAR1!$C$11)/MAR1!$E$11)</f>
        <v/>
      </c>
      <c r="R3584" s="7">
        <f>IF($I3584=1,(O3584-MAR1!$B$12)/MAR1!$D$12,(O3584-MAR1!$C$12)/MAR1!$E$12)</f>
        <v/>
      </c>
      <c r="S3584" s="7">
        <f>IF($I3584=1,(P3584-MAR1!$B$13)/MAR1!$D$13,(P3584-MAR1!$C$13)/MAR1!$E$13)</f>
        <v/>
      </c>
    </row>
    <row r="3585">
      <c r="A3585" s="5" t="n">
        <v>3584</v>
      </c>
      <c r="B3585" s="5" t="n">
        <v>10</v>
      </c>
      <c r="C3585" s="5" t="n">
        <v>299</v>
      </c>
      <c r="D3585" s="5" t="n">
        <v>10</v>
      </c>
      <c r="E3585" s="5" t="n">
        <v>0</v>
      </c>
      <c r="F3585" s="5" t="n">
        <v>31.1</v>
      </c>
      <c r="G3585" s="5" t="n">
        <v>19.7</v>
      </c>
      <c r="H3585" s="5" t="n">
        <v>10.92</v>
      </c>
      <c r="I3585" s="6">
        <f>IF(E3585&gt;=Markov!$B$3,1,0)</f>
        <v/>
      </c>
      <c r="J3585" s="6">
        <f>I3584</f>
        <v/>
      </c>
      <c r="K3585" s="7">
        <f>MAR1!$B$5+MAR1!$C$5*COS(2*PI()*$C3585/365)+MAR1!$D$5*SIN(2*PI()*$C3585/365)</f>
        <v/>
      </c>
      <c r="L3585" s="7">
        <f>MAR1!$B$6+MAR1!$C$6*COS(2*PI()*$C3585/365)+MAR1!$D$6*SIN(2*PI()*$C3585/365)</f>
        <v/>
      </c>
      <c r="M3585" s="7">
        <f>MAR1!$B$7+MAR1!$C$7*COS(2*PI()*$C3585/365)+MAR1!$D$7*SIN(2*PI()*$C3585/365)</f>
        <v/>
      </c>
      <c r="N3585" s="7">
        <f>F3585-K3585</f>
        <v/>
      </c>
      <c r="O3585" s="7">
        <f>G3585-L3585</f>
        <v/>
      </c>
      <c r="P3585" s="7">
        <f>H3585-M3585</f>
        <v/>
      </c>
      <c r="Q3585" s="7">
        <f>IF($I3585=1,(N3585-MAR1!$B$11)/MAR1!$D$11,(N3585-MAR1!$C$11)/MAR1!$E$11)</f>
        <v/>
      </c>
      <c r="R3585" s="7">
        <f>IF($I3585=1,(O3585-MAR1!$B$12)/MAR1!$D$12,(O3585-MAR1!$C$12)/MAR1!$E$12)</f>
        <v/>
      </c>
      <c r="S3585" s="7">
        <f>IF($I3585=1,(P3585-MAR1!$B$13)/MAR1!$D$13,(P3585-MAR1!$C$13)/MAR1!$E$13)</f>
        <v/>
      </c>
    </row>
    <row r="3586">
      <c r="A3586" s="5" t="n">
        <v>3585</v>
      </c>
      <c r="B3586" s="5" t="n">
        <v>10</v>
      </c>
      <c r="C3586" s="5" t="n">
        <v>300</v>
      </c>
      <c r="D3586" s="5" t="n">
        <v>10</v>
      </c>
      <c r="E3586" s="5" t="n">
        <v>0</v>
      </c>
      <c r="F3586" s="5" t="n">
        <v>28.8</v>
      </c>
      <c r="G3586" s="5" t="n">
        <v>19.2</v>
      </c>
      <c r="H3586" s="5" t="n">
        <v>11.25</v>
      </c>
      <c r="I3586" s="6">
        <f>IF(E3586&gt;=Markov!$B$3,1,0)</f>
        <v/>
      </c>
      <c r="J3586" s="6">
        <f>I3585</f>
        <v/>
      </c>
      <c r="K3586" s="7">
        <f>MAR1!$B$5+MAR1!$C$5*COS(2*PI()*$C3586/365)+MAR1!$D$5*SIN(2*PI()*$C3586/365)</f>
        <v/>
      </c>
      <c r="L3586" s="7">
        <f>MAR1!$B$6+MAR1!$C$6*COS(2*PI()*$C3586/365)+MAR1!$D$6*SIN(2*PI()*$C3586/365)</f>
        <v/>
      </c>
      <c r="M3586" s="7">
        <f>MAR1!$B$7+MAR1!$C$7*COS(2*PI()*$C3586/365)+MAR1!$D$7*SIN(2*PI()*$C3586/365)</f>
        <v/>
      </c>
      <c r="N3586" s="7">
        <f>F3586-K3586</f>
        <v/>
      </c>
      <c r="O3586" s="7">
        <f>G3586-L3586</f>
        <v/>
      </c>
      <c r="P3586" s="7">
        <f>H3586-M3586</f>
        <v/>
      </c>
      <c r="Q3586" s="7">
        <f>IF($I3586=1,(N3586-MAR1!$B$11)/MAR1!$D$11,(N3586-MAR1!$C$11)/MAR1!$E$11)</f>
        <v/>
      </c>
      <c r="R3586" s="7">
        <f>IF($I3586=1,(O3586-MAR1!$B$12)/MAR1!$D$12,(O3586-MAR1!$C$12)/MAR1!$E$12)</f>
        <v/>
      </c>
      <c r="S3586" s="7">
        <f>IF($I3586=1,(P3586-MAR1!$B$13)/MAR1!$D$13,(P3586-MAR1!$C$13)/MAR1!$E$13)</f>
        <v/>
      </c>
    </row>
    <row r="3587">
      <c r="A3587" s="5" t="n">
        <v>3586</v>
      </c>
      <c r="B3587" s="5" t="n">
        <v>10</v>
      </c>
      <c r="C3587" s="5" t="n">
        <v>301</v>
      </c>
      <c r="D3587" s="5" t="n">
        <v>10</v>
      </c>
      <c r="E3587" s="5" t="n">
        <v>0</v>
      </c>
      <c r="F3587" s="5" t="n">
        <v>26</v>
      </c>
      <c r="G3587" s="5" t="n">
        <v>18.2</v>
      </c>
      <c r="H3587" s="5" t="n">
        <v>17.31</v>
      </c>
      <c r="I3587" s="6">
        <f>IF(E3587&gt;=Markov!$B$3,1,0)</f>
        <v/>
      </c>
      <c r="J3587" s="6">
        <f>I3586</f>
        <v/>
      </c>
      <c r="K3587" s="7">
        <f>MAR1!$B$5+MAR1!$C$5*COS(2*PI()*$C3587/365)+MAR1!$D$5*SIN(2*PI()*$C3587/365)</f>
        <v/>
      </c>
      <c r="L3587" s="7">
        <f>MAR1!$B$6+MAR1!$C$6*COS(2*PI()*$C3587/365)+MAR1!$D$6*SIN(2*PI()*$C3587/365)</f>
        <v/>
      </c>
      <c r="M3587" s="7">
        <f>MAR1!$B$7+MAR1!$C$7*COS(2*PI()*$C3587/365)+MAR1!$D$7*SIN(2*PI()*$C3587/365)</f>
        <v/>
      </c>
      <c r="N3587" s="7">
        <f>F3587-K3587</f>
        <v/>
      </c>
      <c r="O3587" s="7">
        <f>G3587-L3587</f>
        <v/>
      </c>
      <c r="P3587" s="7">
        <f>H3587-M3587</f>
        <v/>
      </c>
      <c r="Q3587" s="7">
        <f>IF($I3587=1,(N3587-MAR1!$B$11)/MAR1!$D$11,(N3587-MAR1!$C$11)/MAR1!$E$11)</f>
        <v/>
      </c>
      <c r="R3587" s="7">
        <f>IF($I3587=1,(O3587-MAR1!$B$12)/MAR1!$D$12,(O3587-MAR1!$C$12)/MAR1!$E$12)</f>
        <v/>
      </c>
      <c r="S3587" s="7">
        <f>IF($I3587=1,(P3587-MAR1!$B$13)/MAR1!$D$13,(P3587-MAR1!$C$13)/MAR1!$E$13)</f>
        <v/>
      </c>
    </row>
    <row r="3588">
      <c r="A3588" s="5" t="n">
        <v>3587</v>
      </c>
      <c r="B3588" s="5" t="n">
        <v>10</v>
      </c>
      <c r="C3588" s="5" t="n">
        <v>302</v>
      </c>
      <c r="D3588" s="5" t="n">
        <v>10</v>
      </c>
      <c r="E3588" s="5" t="n">
        <v>0</v>
      </c>
      <c r="F3588" s="5" t="n">
        <v>26.9</v>
      </c>
      <c r="G3588" s="5" t="n">
        <v>16.6</v>
      </c>
      <c r="H3588" s="5" t="n">
        <v>8.539999999999999</v>
      </c>
      <c r="I3588" s="6">
        <f>IF(E3588&gt;=Markov!$B$3,1,0)</f>
        <v/>
      </c>
      <c r="J3588" s="6">
        <f>I3587</f>
        <v/>
      </c>
      <c r="K3588" s="7">
        <f>MAR1!$B$5+MAR1!$C$5*COS(2*PI()*$C3588/365)+MAR1!$D$5*SIN(2*PI()*$C3588/365)</f>
        <v/>
      </c>
      <c r="L3588" s="7">
        <f>MAR1!$B$6+MAR1!$C$6*COS(2*PI()*$C3588/365)+MAR1!$D$6*SIN(2*PI()*$C3588/365)</f>
        <v/>
      </c>
      <c r="M3588" s="7">
        <f>MAR1!$B$7+MAR1!$C$7*COS(2*PI()*$C3588/365)+MAR1!$D$7*SIN(2*PI()*$C3588/365)</f>
        <v/>
      </c>
      <c r="N3588" s="7">
        <f>F3588-K3588</f>
        <v/>
      </c>
      <c r="O3588" s="7">
        <f>G3588-L3588</f>
        <v/>
      </c>
      <c r="P3588" s="7">
        <f>H3588-M3588</f>
        <v/>
      </c>
      <c r="Q3588" s="7">
        <f>IF($I3588=1,(N3588-MAR1!$B$11)/MAR1!$D$11,(N3588-MAR1!$C$11)/MAR1!$E$11)</f>
        <v/>
      </c>
      <c r="R3588" s="7">
        <f>IF($I3588=1,(O3588-MAR1!$B$12)/MAR1!$D$12,(O3588-MAR1!$C$12)/MAR1!$E$12)</f>
        <v/>
      </c>
      <c r="S3588" s="7">
        <f>IF($I3588=1,(P3588-MAR1!$B$13)/MAR1!$D$13,(P3588-MAR1!$C$13)/MAR1!$E$13)</f>
        <v/>
      </c>
    </row>
    <row r="3589">
      <c r="A3589" s="5" t="n">
        <v>3588</v>
      </c>
      <c r="B3589" s="5" t="n">
        <v>10</v>
      </c>
      <c r="C3589" s="5" t="n">
        <v>303</v>
      </c>
      <c r="D3589" s="5" t="n">
        <v>10</v>
      </c>
      <c r="E3589" s="5" t="n">
        <v>0</v>
      </c>
      <c r="F3589" s="5" t="n">
        <v>27.6</v>
      </c>
      <c r="G3589" s="5" t="n">
        <v>16.1</v>
      </c>
      <c r="H3589" s="5" t="n">
        <v>11.05</v>
      </c>
      <c r="I3589" s="6">
        <f>IF(E3589&gt;=Markov!$B$3,1,0)</f>
        <v/>
      </c>
      <c r="J3589" s="6">
        <f>I3588</f>
        <v/>
      </c>
      <c r="K3589" s="7">
        <f>MAR1!$B$5+MAR1!$C$5*COS(2*PI()*$C3589/365)+MAR1!$D$5*SIN(2*PI()*$C3589/365)</f>
        <v/>
      </c>
      <c r="L3589" s="7">
        <f>MAR1!$B$6+MAR1!$C$6*COS(2*PI()*$C3589/365)+MAR1!$D$6*SIN(2*PI()*$C3589/365)</f>
        <v/>
      </c>
      <c r="M3589" s="7">
        <f>MAR1!$B$7+MAR1!$C$7*COS(2*PI()*$C3589/365)+MAR1!$D$7*SIN(2*PI()*$C3589/365)</f>
        <v/>
      </c>
      <c r="N3589" s="7">
        <f>F3589-K3589</f>
        <v/>
      </c>
      <c r="O3589" s="7">
        <f>G3589-L3589</f>
        <v/>
      </c>
      <c r="P3589" s="7">
        <f>H3589-M3589</f>
        <v/>
      </c>
      <c r="Q3589" s="7">
        <f>IF($I3589=1,(N3589-MAR1!$B$11)/MAR1!$D$11,(N3589-MAR1!$C$11)/MAR1!$E$11)</f>
        <v/>
      </c>
      <c r="R3589" s="7">
        <f>IF($I3589=1,(O3589-MAR1!$B$12)/MAR1!$D$12,(O3589-MAR1!$C$12)/MAR1!$E$12)</f>
        <v/>
      </c>
      <c r="S3589" s="7">
        <f>IF($I3589=1,(P3589-MAR1!$B$13)/MAR1!$D$13,(P3589-MAR1!$C$13)/MAR1!$E$13)</f>
        <v/>
      </c>
    </row>
    <row r="3590">
      <c r="A3590" s="5" t="n">
        <v>3589</v>
      </c>
      <c r="B3590" s="5" t="n">
        <v>10</v>
      </c>
      <c r="C3590" s="5" t="n">
        <v>304</v>
      </c>
      <c r="D3590" s="5" t="n">
        <v>10</v>
      </c>
      <c r="E3590" s="5" t="n">
        <v>0</v>
      </c>
      <c r="F3590" s="5" t="n">
        <v>26.8</v>
      </c>
      <c r="G3590" s="5" t="n">
        <v>16</v>
      </c>
      <c r="H3590" s="5" t="n">
        <v>14.69</v>
      </c>
      <c r="I3590" s="6">
        <f>IF(E3590&gt;=Markov!$B$3,1,0)</f>
        <v/>
      </c>
      <c r="J3590" s="6">
        <f>I3589</f>
        <v/>
      </c>
      <c r="K3590" s="7">
        <f>MAR1!$B$5+MAR1!$C$5*COS(2*PI()*$C3590/365)+MAR1!$D$5*SIN(2*PI()*$C3590/365)</f>
        <v/>
      </c>
      <c r="L3590" s="7">
        <f>MAR1!$B$6+MAR1!$C$6*COS(2*PI()*$C3590/365)+MAR1!$D$6*SIN(2*PI()*$C3590/365)</f>
        <v/>
      </c>
      <c r="M3590" s="7">
        <f>MAR1!$B$7+MAR1!$C$7*COS(2*PI()*$C3590/365)+MAR1!$D$7*SIN(2*PI()*$C3590/365)</f>
        <v/>
      </c>
      <c r="N3590" s="7">
        <f>F3590-K3590</f>
        <v/>
      </c>
      <c r="O3590" s="7">
        <f>G3590-L3590</f>
        <v/>
      </c>
      <c r="P3590" s="7">
        <f>H3590-M3590</f>
        <v/>
      </c>
      <c r="Q3590" s="7">
        <f>IF($I3590=1,(N3590-MAR1!$B$11)/MAR1!$D$11,(N3590-MAR1!$C$11)/MAR1!$E$11)</f>
        <v/>
      </c>
      <c r="R3590" s="7">
        <f>IF($I3590=1,(O3590-MAR1!$B$12)/MAR1!$D$12,(O3590-MAR1!$C$12)/MAR1!$E$12)</f>
        <v/>
      </c>
      <c r="S3590" s="7">
        <f>IF($I3590=1,(P3590-MAR1!$B$13)/MAR1!$D$13,(P3590-MAR1!$C$13)/MAR1!$E$13)</f>
        <v/>
      </c>
    </row>
    <row r="3591">
      <c r="A3591" s="5" t="n">
        <v>3590</v>
      </c>
      <c r="B3591" s="5" t="n">
        <v>10</v>
      </c>
      <c r="C3591" s="5" t="n">
        <v>305</v>
      </c>
      <c r="D3591" s="5" t="n">
        <v>11</v>
      </c>
      <c r="E3591" s="5" t="n">
        <v>0</v>
      </c>
      <c r="F3591" s="5" t="n">
        <v>25.5</v>
      </c>
      <c r="G3591" s="5" t="n">
        <v>15.4</v>
      </c>
      <c r="H3591" s="5" t="n">
        <v>12.69</v>
      </c>
      <c r="I3591" s="6">
        <f>IF(E3591&gt;=Markov!$B$3,1,0)</f>
        <v/>
      </c>
      <c r="J3591" s="6">
        <f>I3590</f>
        <v/>
      </c>
      <c r="K3591" s="7">
        <f>MAR1!$B$5+MAR1!$C$5*COS(2*PI()*$C3591/365)+MAR1!$D$5*SIN(2*PI()*$C3591/365)</f>
        <v/>
      </c>
      <c r="L3591" s="7">
        <f>MAR1!$B$6+MAR1!$C$6*COS(2*PI()*$C3591/365)+MAR1!$D$6*SIN(2*PI()*$C3591/365)</f>
        <v/>
      </c>
      <c r="M3591" s="7">
        <f>MAR1!$B$7+MAR1!$C$7*COS(2*PI()*$C3591/365)+MAR1!$D$7*SIN(2*PI()*$C3591/365)</f>
        <v/>
      </c>
      <c r="N3591" s="7">
        <f>F3591-K3591</f>
        <v/>
      </c>
      <c r="O3591" s="7">
        <f>G3591-L3591</f>
        <v/>
      </c>
      <c r="P3591" s="7">
        <f>H3591-M3591</f>
        <v/>
      </c>
      <c r="Q3591" s="7">
        <f>IF($I3591=1,(N3591-MAR1!$B$11)/MAR1!$D$11,(N3591-MAR1!$C$11)/MAR1!$E$11)</f>
        <v/>
      </c>
      <c r="R3591" s="7">
        <f>IF($I3591=1,(O3591-MAR1!$B$12)/MAR1!$D$12,(O3591-MAR1!$C$12)/MAR1!$E$12)</f>
        <v/>
      </c>
      <c r="S3591" s="7">
        <f>IF($I3591=1,(P3591-MAR1!$B$13)/MAR1!$D$13,(P3591-MAR1!$C$13)/MAR1!$E$13)</f>
        <v/>
      </c>
    </row>
    <row r="3592">
      <c r="A3592" s="5" t="n">
        <v>3591</v>
      </c>
      <c r="B3592" s="5" t="n">
        <v>10</v>
      </c>
      <c r="C3592" s="5" t="n">
        <v>306</v>
      </c>
      <c r="D3592" s="5" t="n">
        <v>11</v>
      </c>
      <c r="E3592" s="5" t="n">
        <v>0</v>
      </c>
      <c r="F3592" s="5" t="n">
        <v>24.8</v>
      </c>
      <c r="G3592" s="5" t="n">
        <v>15.8</v>
      </c>
      <c r="H3592" s="5" t="n">
        <v>10.03</v>
      </c>
      <c r="I3592" s="6">
        <f>IF(E3592&gt;=Markov!$B$3,1,0)</f>
        <v/>
      </c>
      <c r="J3592" s="6">
        <f>I3591</f>
        <v/>
      </c>
      <c r="K3592" s="7">
        <f>MAR1!$B$5+MAR1!$C$5*COS(2*PI()*$C3592/365)+MAR1!$D$5*SIN(2*PI()*$C3592/365)</f>
        <v/>
      </c>
      <c r="L3592" s="7">
        <f>MAR1!$B$6+MAR1!$C$6*COS(2*PI()*$C3592/365)+MAR1!$D$6*SIN(2*PI()*$C3592/365)</f>
        <v/>
      </c>
      <c r="M3592" s="7">
        <f>MAR1!$B$7+MAR1!$C$7*COS(2*PI()*$C3592/365)+MAR1!$D$7*SIN(2*PI()*$C3592/365)</f>
        <v/>
      </c>
      <c r="N3592" s="7">
        <f>F3592-K3592</f>
        <v/>
      </c>
      <c r="O3592" s="7">
        <f>G3592-L3592</f>
        <v/>
      </c>
      <c r="P3592" s="7">
        <f>H3592-M3592</f>
        <v/>
      </c>
      <c r="Q3592" s="7">
        <f>IF($I3592=1,(N3592-MAR1!$B$11)/MAR1!$D$11,(N3592-MAR1!$C$11)/MAR1!$E$11)</f>
        <v/>
      </c>
      <c r="R3592" s="7">
        <f>IF($I3592=1,(O3592-MAR1!$B$12)/MAR1!$D$12,(O3592-MAR1!$C$12)/MAR1!$E$12)</f>
        <v/>
      </c>
      <c r="S3592" s="7">
        <f>IF($I3592=1,(P3592-MAR1!$B$13)/MAR1!$D$13,(P3592-MAR1!$C$13)/MAR1!$E$13)</f>
        <v/>
      </c>
    </row>
    <row r="3593">
      <c r="A3593" s="5" t="n">
        <v>3592</v>
      </c>
      <c r="B3593" s="5" t="n">
        <v>10</v>
      </c>
      <c r="C3593" s="5" t="n">
        <v>307</v>
      </c>
      <c r="D3593" s="5" t="n">
        <v>11</v>
      </c>
      <c r="E3593" s="5" t="n">
        <v>0</v>
      </c>
      <c r="F3593" s="5" t="n">
        <v>25</v>
      </c>
      <c r="G3593" s="5" t="n">
        <v>15.2</v>
      </c>
      <c r="H3593" s="5" t="n">
        <v>9.18</v>
      </c>
      <c r="I3593" s="6">
        <f>IF(E3593&gt;=Markov!$B$3,1,0)</f>
        <v/>
      </c>
      <c r="J3593" s="6">
        <f>I3592</f>
        <v/>
      </c>
      <c r="K3593" s="7">
        <f>MAR1!$B$5+MAR1!$C$5*COS(2*PI()*$C3593/365)+MAR1!$D$5*SIN(2*PI()*$C3593/365)</f>
        <v/>
      </c>
      <c r="L3593" s="7">
        <f>MAR1!$B$6+MAR1!$C$6*COS(2*PI()*$C3593/365)+MAR1!$D$6*SIN(2*PI()*$C3593/365)</f>
        <v/>
      </c>
      <c r="M3593" s="7">
        <f>MAR1!$B$7+MAR1!$C$7*COS(2*PI()*$C3593/365)+MAR1!$D$7*SIN(2*PI()*$C3593/365)</f>
        <v/>
      </c>
      <c r="N3593" s="7">
        <f>F3593-K3593</f>
        <v/>
      </c>
      <c r="O3593" s="7">
        <f>G3593-L3593</f>
        <v/>
      </c>
      <c r="P3593" s="7">
        <f>H3593-M3593</f>
        <v/>
      </c>
      <c r="Q3593" s="7">
        <f>IF($I3593=1,(N3593-MAR1!$B$11)/MAR1!$D$11,(N3593-MAR1!$C$11)/MAR1!$E$11)</f>
        <v/>
      </c>
      <c r="R3593" s="7">
        <f>IF($I3593=1,(O3593-MAR1!$B$12)/MAR1!$D$12,(O3593-MAR1!$C$12)/MAR1!$E$12)</f>
        <v/>
      </c>
      <c r="S3593" s="7">
        <f>IF($I3593=1,(P3593-MAR1!$B$13)/MAR1!$D$13,(P3593-MAR1!$C$13)/MAR1!$E$13)</f>
        <v/>
      </c>
    </row>
    <row r="3594">
      <c r="A3594" s="5" t="n">
        <v>3593</v>
      </c>
      <c r="B3594" s="5" t="n">
        <v>10</v>
      </c>
      <c r="C3594" s="5" t="n">
        <v>308</v>
      </c>
      <c r="D3594" s="5" t="n">
        <v>11</v>
      </c>
      <c r="E3594" s="5" t="n">
        <v>0</v>
      </c>
      <c r="F3594" s="5" t="n">
        <v>24.9</v>
      </c>
      <c r="G3594" s="5" t="n">
        <v>15.5</v>
      </c>
      <c r="H3594" s="5" t="n">
        <v>11.22</v>
      </c>
      <c r="I3594" s="6">
        <f>IF(E3594&gt;=Markov!$B$3,1,0)</f>
        <v/>
      </c>
      <c r="J3594" s="6">
        <f>I3593</f>
        <v/>
      </c>
      <c r="K3594" s="7">
        <f>MAR1!$B$5+MAR1!$C$5*COS(2*PI()*$C3594/365)+MAR1!$D$5*SIN(2*PI()*$C3594/365)</f>
        <v/>
      </c>
      <c r="L3594" s="7">
        <f>MAR1!$B$6+MAR1!$C$6*COS(2*PI()*$C3594/365)+MAR1!$D$6*SIN(2*PI()*$C3594/365)</f>
        <v/>
      </c>
      <c r="M3594" s="7">
        <f>MAR1!$B$7+MAR1!$C$7*COS(2*PI()*$C3594/365)+MAR1!$D$7*SIN(2*PI()*$C3594/365)</f>
        <v/>
      </c>
      <c r="N3594" s="7">
        <f>F3594-K3594</f>
        <v/>
      </c>
      <c r="O3594" s="7">
        <f>G3594-L3594</f>
        <v/>
      </c>
      <c r="P3594" s="7">
        <f>H3594-M3594</f>
        <v/>
      </c>
      <c r="Q3594" s="7">
        <f>IF($I3594=1,(N3594-MAR1!$B$11)/MAR1!$D$11,(N3594-MAR1!$C$11)/MAR1!$E$11)</f>
        <v/>
      </c>
      <c r="R3594" s="7">
        <f>IF($I3594=1,(O3594-MAR1!$B$12)/MAR1!$D$12,(O3594-MAR1!$C$12)/MAR1!$E$12)</f>
        <v/>
      </c>
      <c r="S3594" s="7">
        <f>IF($I3594=1,(P3594-MAR1!$B$13)/MAR1!$D$13,(P3594-MAR1!$C$13)/MAR1!$E$13)</f>
        <v/>
      </c>
    </row>
    <row r="3595">
      <c r="A3595" s="5" t="n">
        <v>3594</v>
      </c>
      <c r="B3595" s="5" t="n">
        <v>10</v>
      </c>
      <c r="C3595" s="5" t="n">
        <v>309</v>
      </c>
      <c r="D3595" s="5" t="n">
        <v>11</v>
      </c>
      <c r="E3595" s="5" t="n">
        <v>0</v>
      </c>
      <c r="F3595" s="5" t="n">
        <v>27.7</v>
      </c>
      <c r="G3595" s="5" t="n">
        <v>17</v>
      </c>
      <c r="H3595" s="5" t="n">
        <v>14.86</v>
      </c>
      <c r="I3595" s="6">
        <f>IF(E3595&gt;=Markov!$B$3,1,0)</f>
        <v/>
      </c>
      <c r="J3595" s="6">
        <f>I3594</f>
        <v/>
      </c>
      <c r="K3595" s="7">
        <f>MAR1!$B$5+MAR1!$C$5*COS(2*PI()*$C3595/365)+MAR1!$D$5*SIN(2*PI()*$C3595/365)</f>
        <v/>
      </c>
      <c r="L3595" s="7">
        <f>MAR1!$B$6+MAR1!$C$6*COS(2*PI()*$C3595/365)+MAR1!$D$6*SIN(2*PI()*$C3595/365)</f>
        <v/>
      </c>
      <c r="M3595" s="7">
        <f>MAR1!$B$7+MAR1!$C$7*COS(2*PI()*$C3595/365)+MAR1!$D$7*SIN(2*PI()*$C3595/365)</f>
        <v/>
      </c>
      <c r="N3595" s="7">
        <f>F3595-K3595</f>
        <v/>
      </c>
      <c r="O3595" s="7">
        <f>G3595-L3595</f>
        <v/>
      </c>
      <c r="P3595" s="7">
        <f>H3595-M3595</f>
        <v/>
      </c>
      <c r="Q3595" s="7">
        <f>IF($I3595=1,(N3595-MAR1!$B$11)/MAR1!$D$11,(N3595-MAR1!$C$11)/MAR1!$E$11)</f>
        <v/>
      </c>
      <c r="R3595" s="7">
        <f>IF($I3595=1,(O3595-MAR1!$B$12)/MAR1!$D$12,(O3595-MAR1!$C$12)/MAR1!$E$12)</f>
        <v/>
      </c>
      <c r="S3595" s="7">
        <f>IF($I3595=1,(P3595-MAR1!$B$13)/MAR1!$D$13,(P3595-MAR1!$C$13)/MAR1!$E$13)</f>
        <v/>
      </c>
    </row>
    <row r="3596">
      <c r="A3596" s="5" t="n">
        <v>3595</v>
      </c>
      <c r="B3596" s="5" t="n">
        <v>10</v>
      </c>
      <c r="C3596" s="5" t="n">
        <v>310</v>
      </c>
      <c r="D3596" s="5" t="n">
        <v>11</v>
      </c>
      <c r="E3596" s="5" t="n">
        <v>0</v>
      </c>
      <c r="F3596" s="5" t="n">
        <v>28.6</v>
      </c>
      <c r="G3596" s="5" t="n">
        <v>16.1</v>
      </c>
      <c r="H3596" s="5" t="n">
        <v>16.56</v>
      </c>
      <c r="I3596" s="6">
        <f>IF(E3596&gt;=Markov!$B$3,1,0)</f>
        <v/>
      </c>
      <c r="J3596" s="6">
        <f>I3595</f>
        <v/>
      </c>
      <c r="K3596" s="7">
        <f>MAR1!$B$5+MAR1!$C$5*COS(2*PI()*$C3596/365)+MAR1!$D$5*SIN(2*PI()*$C3596/365)</f>
        <v/>
      </c>
      <c r="L3596" s="7">
        <f>MAR1!$B$6+MAR1!$C$6*COS(2*PI()*$C3596/365)+MAR1!$D$6*SIN(2*PI()*$C3596/365)</f>
        <v/>
      </c>
      <c r="M3596" s="7">
        <f>MAR1!$B$7+MAR1!$C$7*COS(2*PI()*$C3596/365)+MAR1!$D$7*SIN(2*PI()*$C3596/365)</f>
        <v/>
      </c>
      <c r="N3596" s="7">
        <f>F3596-K3596</f>
        <v/>
      </c>
      <c r="O3596" s="7">
        <f>G3596-L3596</f>
        <v/>
      </c>
      <c r="P3596" s="7">
        <f>H3596-M3596</f>
        <v/>
      </c>
      <c r="Q3596" s="7">
        <f>IF($I3596=1,(N3596-MAR1!$B$11)/MAR1!$D$11,(N3596-MAR1!$C$11)/MAR1!$E$11)</f>
        <v/>
      </c>
      <c r="R3596" s="7">
        <f>IF($I3596=1,(O3596-MAR1!$B$12)/MAR1!$D$12,(O3596-MAR1!$C$12)/MAR1!$E$12)</f>
        <v/>
      </c>
      <c r="S3596" s="7">
        <f>IF($I3596=1,(P3596-MAR1!$B$13)/MAR1!$D$13,(P3596-MAR1!$C$13)/MAR1!$E$13)</f>
        <v/>
      </c>
    </row>
    <row r="3597">
      <c r="A3597" s="5" t="n">
        <v>3596</v>
      </c>
      <c r="B3597" s="5" t="n">
        <v>10</v>
      </c>
      <c r="C3597" s="5" t="n">
        <v>311</v>
      </c>
      <c r="D3597" s="5" t="n">
        <v>11</v>
      </c>
      <c r="E3597" s="5" t="n">
        <v>0</v>
      </c>
      <c r="F3597" s="5" t="n">
        <v>27.6</v>
      </c>
      <c r="G3597" s="5" t="n">
        <v>14.9</v>
      </c>
      <c r="H3597" s="5" t="n">
        <v>18.9</v>
      </c>
      <c r="I3597" s="6">
        <f>IF(E3597&gt;=Markov!$B$3,1,0)</f>
        <v/>
      </c>
      <c r="J3597" s="6">
        <f>I3596</f>
        <v/>
      </c>
      <c r="K3597" s="7">
        <f>MAR1!$B$5+MAR1!$C$5*COS(2*PI()*$C3597/365)+MAR1!$D$5*SIN(2*PI()*$C3597/365)</f>
        <v/>
      </c>
      <c r="L3597" s="7">
        <f>MAR1!$B$6+MAR1!$C$6*COS(2*PI()*$C3597/365)+MAR1!$D$6*SIN(2*PI()*$C3597/365)</f>
        <v/>
      </c>
      <c r="M3597" s="7">
        <f>MAR1!$B$7+MAR1!$C$7*COS(2*PI()*$C3597/365)+MAR1!$D$7*SIN(2*PI()*$C3597/365)</f>
        <v/>
      </c>
      <c r="N3597" s="7">
        <f>F3597-K3597</f>
        <v/>
      </c>
      <c r="O3597" s="7">
        <f>G3597-L3597</f>
        <v/>
      </c>
      <c r="P3597" s="7">
        <f>H3597-M3597</f>
        <v/>
      </c>
      <c r="Q3597" s="7">
        <f>IF($I3597=1,(N3597-MAR1!$B$11)/MAR1!$D$11,(N3597-MAR1!$C$11)/MAR1!$E$11)</f>
        <v/>
      </c>
      <c r="R3597" s="7">
        <f>IF($I3597=1,(O3597-MAR1!$B$12)/MAR1!$D$12,(O3597-MAR1!$C$12)/MAR1!$E$12)</f>
        <v/>
      </c>
      <c r="S3597" s="7">
        <f>IF($I3597=1,(P3597-MAR1!$B$13)/MAR1!$D$13,(P3597-MAR1!$C$13)/MAR1!$E$13)</f>
        <v/>
      </c>
    </row>
    <row r="3598">
      <c r="A3598" s="5" t="n">
        <v>3597</v>
      </c>
      <c r="B3598" s="5" t="n">
        <v>10</v>
      </c>
      <c r="C3598" s="5" t="n">
        <v>312</v>
      </c>
      <c r="D3598" s="5" t="n">
        <v>11</v>
      </c>
      <c r="E3598" s="5" t="n">
        <v>0</v>
      </c>
      <c r="F3598" s="5" t="n">
        <v>24.7</v>
      </c>
      <c r="G3598" s="5" t="n">
        <v>13.6</v>
      </c>
      <c r="H3598" s="5" t="n">
        <v>16.33</v>
      </c>
      <c r="I3598" s="6">
        <f>IF(E3598&gt;=Markov!$B$3,1,0)</f>
        <v/>
      </c>
      <c r="J3598" s="6">
        <f>I3597</f>
        <v/>
      </c>
      <c r="K3598" s="7">
        <f>MAR1!$B$5+MAR1!$C$5*COS(2*PI()*$C3598/365)+MAR1!$D$5*SIN(2*PI()*$C3598/365)</f>
        <v/>
      </c>
      <c r="L3598" s="7">
        <f>MAR1!$B$6+MAR1!$C$6*COS(2*PI()*$C3598/365)+MAR1!$D$6*SIN(2*PI()*$C3598/365)</f>
        <v/>
      </c>
      <c r="M3598" s="7">
        <f>MAR1!$B$7+MAR1!$C$7*COS(2*PI()*$C3598/365)+MAR1!$D$7*SIN(2*PI()*$C3598/365)</f>
        <v/>
      </c>
      <c r="N3598" s="7">
        <f>F3598-K3598</f>
        <v/>
      </c>
      <c r="O3598" s="7">
        <f>G3598-L3598</f>
        <v/>
      </c>
      <c r="P3598" s="7">
        <f>H3598-M3598</f>
        <v/>
      </c>
      <c r="Q3598" s="7">
        <f>IF($I3598=1,(N3598-MAR1!$B$11)/MAR1!$D$11,(N3598-MAR1!$C$11)/MAR1!$E$11)</f>
        <v/>
      </c>
      <c r="R3598" s="7">
        <f>IF($I3598=1,(O3598-MAR1!$B$12)/MAR1!$D$12,(O3598-MAR1!$C$12)/MAR1!$E$12)</f>
        <v/>
      </c>
      <c r="S3598" s="7">
        <f>IF($I3598=1,(P3598-MAR1!$B$13)/MAR1!$D$13,(P3598-MAR1!$C$13)/MAR1!$E$13)</f>
        <v/>
      </c>
    </row>
    <row r="3599">
      <c r="A3599" s="5" t="n">
        <v>3598</v>
      </c>
      <c r="B3599" s="5" t="n">
        <v>10</v>
      </c>
      <c r="C3599" s="5" t="n">
        <v>313</v>
      </c>
      <c r="D3599" s="5" t="n">
        <v>11</v>
      </c>
      <c r="E3599" s="5" t="n">
        <v>0</v>
      </c>
      <c r="F3599" s="5" t="n">
        <v>26</v>
      </c>
      <c r="G3599" s="5" t="n">
        <v>16.6</v>
      </c>
      <c r="H3599" s="5" t="n">
        <v>16.04</v>
      </c>
      <c r="I3599" s="6">
        <f>IF(E3599&gt;=Markov!$B$3,1,0)</f>
        <v/>
      </c>
      <c r="J3599" s="6">
        <f>I3598</f>
        <v/>
      </c>
      <c r="K3599" s="7">
        <f>MAR1!$B$5+MAR1!$C$5*COS(2*PI()*$C3599/365)+MAR1!$D$5*SIN(2*PI()*$C3599/365)</f>
        <v/>
      </c>
      <c r="L3599" s="7">
        <f>MAR1!$B$6+MAR1!$C$6*COS(2*PI()*$C3599/365)+MAR1!$D$6*SIN(2*PI()*$C3599/365)</f>
        <v/>
      </c>
      <c r="M3599" s="7">
        <f>MAR1!$B$7+MAR1!$C$7*COS(2*PI()*$C3599/365)+MAR1!$D$7*SIN(2*PI()*$C3599/365)</f>
        <v/>
      </c>
      <c r="N3599" s="7">
        <f>F3599-K3599</f>
        <v/>
      </c>
      <c r="O3599" s="7">
        <f>G3599-L3599</f>
        <v/>
      </c>
      <c r="P3599" s="7">
        <f>H3599-M3599</f>
        <v/>
      </c>
      <c r="Q3599" s="7">
        <f>IF($I3599=1,(N3599-MAR1!$B$11)/MAR1!$D$11,(N3599-MAR1!$C$11)/MAR1!$E$11)</f>
        <v/>
      </c>
      <c r="R3599" s="7">
        <f>IF($I3599=1,(O3599-MAR1!$B$12)/MAR1!$D$12,(O3599-MAR1!$C$12)/MAR1!$E$12)</f>
        <v/>
      </c>
      <c r="S3599" s="7">
        <f>IF($I3599=1,(P3599-MAR1!$B$13)/MAR1!$D$13,(P3599-MAR1!$C$13)/MAR1!$E$13)</f>
        <v/>
      </c>
    </row>
    <row r="3600">
      <c r="A3600" s="5" t="n">
        <v>3599</v>
      </c>
      <c r="B3600" s="5" t="n">
        <v>10</v>
      </c>
      <c r="C3600" s="5" t="n">
        <v>314</v>
      </c>
      <c r="D3600" s="5" t="n">
        <v>11</v>
      </c>
      <c r="E3600" s="5" t="n">
        <v>6.4</v>
      </c>
      <c r="F3600" s="5" t="n">
        <v>22.8</v>
      </c>
      <c r="G3600" s="5" t="n">
        <v>16</v>
      </c>
      <c r="H3600" s="5" t="n">
        <v>4.45</v>
      </c>
      <c r="I3600" s="6">
        <f>IF(E3600&gt;=Markov!$B$3,1,0)</f>
        <v/>
      </c>
      <c r="J3600" s="6">
        <f>I3599</f>
        <v/>
      </c>
      <c r="K3600" s="7">
        <f>MAR1!$B$5+MAR1!$C$5*COS(2*PI()*$C3600/365)+MAR1!$D$5*SIN(2*PI()*$C3600/365)</f>
        <v/>
      </c>
      <c r="L3600" s="7">
        <f>MAR1!$B$6+MAR1!$C$6*COS(2*PI()*$C3600/365)+MAR1!$D$6*SIN(2*PI()*$C3600/365)</f>
        <v/>
      </c>
      <c r="M3600" s="7">
        <f>MAR1!$B$7+MAR1!$C$7*COS(2*PI()*$C3600/365)+MAR1!$D$7*SIN(2*PI()*$C3600/365)</f>
        <v/>
      </c>
      <c r="N3600" s="7">
        <f>F3600-K3600</f>
        <v/>
      </c>
      <c r="O3600" s="7">
        <f>G3600-L3600</f>
        <v/>
      </c>
      <c r="P3600" s="7">
        <f>H3600-M3600</f>
        <v/>
      </c>
      <c r="Q3600" s="7">
        <f>IF($I3600=1,(N3600-MAR1!$B$11)/MAR1!$D$11,(N3600-MAR1!$C$11)/MAR1!$E$11)</f>
        <v/>
      </c>
      <c r="R3600" s="7">
        <f>IF($I3600=1,(O3600-MAR1!$B$12)/MAR1!$D$12,(O3600-MAR1!$C$12)/MAR1!$E$12)</f>
        <v/>
      </c>
      <c r="S3600" s="7">
        <f>IF($I3600=1,(P3600-MAR1!$B$13)/MAR1!$D$13,(P3600-MAR1!$C$13)/MAR1!$E$13)</f>
        <v/>
      </c>
    </row>
    <row r="3601">
      <c r="A3601" s="5" t="n">
        <v>3600</v>
      </c>
      <c r="B3601" s="5" t="n">
        <v>10</v>
      </c>
      <c r="C3601" s="5" t="n">
        <v>315</v>
      </c>
      <c r="D3601" s="5" t="n">
        <v>11</v>
      </c>
      <c r="E3601" s="5" t="n">
        <v>0</v>
      </c>
      <c r="F3601" s="5" t="n">
        <v>25.8</v>
      </c>
      <c r="G3601" s="5" t="n">
        <v>15.4</v>
      </c>
      <c r="H3601" s="5" t="n">
        <v>7.05</v>
      </c>
      <c r="I3601" s="6">
        <f>IF(E3601&gt;=Markov!$B$3,1,0)</f>
        <v/>
      </c>
      <c r="J3601" s="6">
        <f>I3600</f>
        <v/>
      </c>
      <c r="K3601" s="7">
        <f>MAR1!$B$5+MAR1!$C$5*COS(2*PI()*$C3601/365)+MAR1!$D$5*SIN(2*PI()*$C3601/365)</f>
        <v/>
      </c>
      <c r="L3601" s="7">
        <f>MAR1!$B$6+MAR1!$C$6*COS(2*PI()*$C3601/365)+MAR1!$D$6*SIN(2*PI()*$C3601/365)</f>
        <v/>
      </c>
      <c r="M3601" s="7">
        <f>MAR1!$B$7+MAR1!$C$7*COS(2*PI()*$C3601/365)+MAR1!$D$7*SIN(2*PI()*$C3601/365)</f>
        <v/>
      </c>
      <c r="N3601" s="7">
        <f>F3601-K3601</f>
        <v/>
      </c>
      <c r="O3601" s="7">
        <f>G3601-L3601</f>
        <v/>
      </c>
      <c r="P3601" s="7">
        <f>H3601-M3601</f>
        <v/>
      </c>
      <c r="Q3601" s="7">
        <f>IF($I3601=1,(N3601-MAR1!$B$11)/MAR1!$D$11,(N3601-MAR1!$C$11)/MAR1!$E$11)</f>
        <v/>
      </c>
      <c r="R3601" s="7">
        <f>IF($I3601=1,(O3601-MAR1!$B$12)/MAR1!$D$12,(O3601-MAR1!$C$12)/MAR1!$E$12)</f>
        <v/>
      </c>
      <c r="S3601" s="7">
        <f>IF($I3601=1,(P3601-MAR1!$B$13)/MAR1!$D$13,(P3601-MAR1!$C$13)/MAR1!$E$13)</f>
        <v/>
      </c>
    </row>
    <row r="3602">
      <c r="A3602" s="5" t="n">
        <v>3601</v>
      </c>
      <c r="B3602" s="5" t="n">
        <v>10</v>
      </c>
      <c r="C3602" s="5" t="n">
        <v>316</v>
      </c>
      <c r="D3602" s="5" t="n">
        <v>11</v>
      </c>
      <c r="E3602" s="5" t="n">
        <v>0</v>
      </c>
      <c r="F3602" s="5" t="n">
        <v>26.5</v>
      </c>
      <c r="G3602" s="5" t="n">
        <v>17.5</v>
      </c>
      <c r="H3602" s="5" t="n">
        <v>5.07</v>
      </c>
      <c r="I3602" s="6">
        <f>IF(E3602&gt;=Markov!$B$3,1,0)</f>
        <v/>
      </c>
      <c r="J3602" s="6">
        <f>I3601</f>
        <v/>
      </c>
      <c r="K3602" s="7">
        <f>MAR1!$B$5+MAR1!$C$5*COS(2*PI()*$C3602/365)+MAR1!$D$5*SIN(2*PI()*$C3602/365)</f>
        <v/>
      </c>
      <c r="L3602" s="7">
        <f>MAR1!$B$6+MAR1!$C$6*COS(2*PI()*$C3602/365)+MAR1!$D$6*SIN(2*PI()*$C3602/365)</f>
        <v/>
      </c>
      <c r="M3602" s="7">
        <f>MAR1!$B$7+MAR1!$C$7*COS(2*PI()*$C3602/365)+MAR1!$D$7*SIN(2*PI()*$C3602/365)</f>
        <v/>
      </c>
      <c r="N3602" s="7">
        <f>F3602-K3602</f>
        <v/>
      </c>
      <c r="O3602" s="7">
        <f>G3602-L3602</f>
        <v/>
      </c>
      <c r="P3602" s="7">
        <f>H3602-M3602</f>
        <v/>
      </c>
      <c r="Q3602" s="7">
        <f>IF($I3602=1,(N3602-MAR1!$B$11)/MAR1!$D$11,(N3602-MAR1!$C$11)/MAR1!$E$11)</f>
        <v/>
      </c>
      <c r="R3602" s="7">
        <f>IF($I3602=1,(O3602-MAR1!$B$12)/MAR1!$D$12,(O3602-MAR1!$C$12)/MAR1!$E$12)</f>
        <v/>
      </c>
      <c r="S3602" s="7">
        <f>IF($I3602=1,(P3602-MAR1!$B$13)/MAR1!$D$13,(P3602-MAR1!$C$13)/MAR1!$E$13)</f>
        <v/>
      </c>
    </row>
    <row r="3603">
      <c r="A3603" s="5" t="n">
        <v>3602</v>
      </c>
      <c r="B3603" s="5" t="n">
        <v>10</v>
      </c>
      <c r="C3603" s="5" t="n">
        <v>317</v>
      </c>
      <c r="D3603" s="5" t="n">
        <v>11</v>
      </c>
      <c r="E3603" s="5" t="n">
        <v>0</v>
      </c>
      <c r="F3603" s="5" t="n">
        <v>27.5</v>
      </c>
      <c r="G3603" s="5" t="n">
        <v>13.9</v>
      </c>
      <c r="H3603" s="5" t="n">
        <v>12.54</v>
      </c>
      <c r="I3603" s="6">
        <f>IF(E3603&gt;=Markov!$B$3,1,0)</f>
        <v/>
      </c>
      <c r="J3603" s="6">
        <f>I3602</f>
        <v/>
      </c>
      <c r="K3603" s="7">
        <f>MAR1!$B$5+MAR1!$C$5*COS(2*PI()*$C3603/365)+MAR1!$D$5*SIN(2*PI()*$C3603/365)</f>
        <v/>
      </c>
      <c r="L3603" s="7">
        <f>MAR1!$B$6+MAR1!$C$6*COS(2*PI()*$C3603/365)+MAR1!$D$6*SIN(2*PI()*$C3603/365)</f>
        <v/>
      </c>
      <c r="M3603" s="7">
        <f>MAR1!$B$7+MAR1!$C$7*COS(2*PI()*$C3603/365)+MAR1!$D$7*SIN(2*PI()*$C3603/365)</f>
        <v/>
      </c>
      <c r="N3603" s="7">
        <f>F3603-K3603</f>
        <v/>
      </c>
      <c r="O3603" s="7">
        <f>G3603-L3603</f>
        <v/>
      </c>
      <c r="P3603" s="7">
        <f>H3603-M3603</f>
        <v/>
      </c>
      <c r="Q3603" s="7">
        <f>IF($I3603=1,(N3603-MAR1!$B$11)/MAR1!$D$11,(N3603-MAR1!$C$11)/MAR1!$E$11)</f>
        <v/>
      </c>
      <c r="R3603" s="7">
        <f>IF($I3603=1,(O3603-MAR1!$B$12)/MAR1!$D$12,(O3603-MAR1!$C$12)/MAR1!$E$12)</f>
        <v/>
      </c>
      <c r="S3603" s="7">
        <f>IF($I3603=1,(P3603-MAR1!$B$13)/MAR1!$D$13,(P3603-MAR1!$C$13)/MAR1!$E$13)</f>
        <v/>
      </c>
    </row>
    <row r="3604">
      <c r="A3604" s="5" t="n">
        <v>3603</v>
      </c>
      <c r="B3604" s="5" t="n">
        <v>10</v>
      </c>
      <c r="C3604" s="5" t="n">
        <v>318</v>
      </c>
      <c r="D3604" s="5" t="n">
        <v>11</v>
      </c>
      <c r="E3604" s="5" t="n">
        <v>0</v>
      </c>
      <c r="F3604" s="5" t="n">
        <v>28.4</v>
      </c>
      <c r="G3604" s="5" t="n">
        <v>15</v>
      </c>
      <c r="H3604" s="5" t="n">
        <v>11.42</v>
      </c>
      <c r="I3604" s="6">
        <f>IF(E3604&gt;=Markov!$B$3,1,0)</f>
        <v/>
      </c>
      <c r="J3604" s="6">
        <f>I3603</f>
        <v/>
      </c>
      <c r="K3604" s="7">
        <f>MAR1!$B$5+MAR1!$C$5*COS(2*PI()*$C3604/365)+MAR1!$D$5*SIN(2*PI()*$C3604/365)</f>
        <v/>
      </c>
      <c r="L3604" s="7">
        <f>MAR1!$B$6+MAR1!$C$6*COS(2*PI()*$C3604/365)+MAR1!$D$6*SIN(2*PI()*$C3604/365)</f>
        <v/>
      </c>
      <c r="M3604" s="7">
        <f>MAR1!$B$7+MAR1!$C$7*COS(2*PI()*$C3604/365)+MAR1!$D$7*SIN(2*PI()*$C3604/365)</f>
        <v/>
      </c>
      <c r="N3604" s="7">
        <f>F3604-K3604</f>
        <v/>
      </c>
      <c r="O3604" s="7">
        <f>G3604-L3604</f>
        <v/>
      </c>
      <c r="P3604" s="7">
        <f>H3604-M3604</f>
        <v/>
      </c>
      <c r="Q3604" s="7">
        <f>IF($I3604=1,(N3604-MAR1!$B$11)/MAR1!$D$11,(N3604-MAR1!$C$11)/MAR1!$E$11)</f>
        <v/>
      </c>
      <c r="R3604" s="7">
        <f>IF($I3604=1,(O3604-MAR1!$B$12)/MAR1!$D$12,(O3604-MAR1!$C$12)/MAR1!$E$12)</f>
        <v/>
      </c>
      <c r="S3604" s="7">
        <f>IF($I3604=1,(P3604-MAR1!$B$13)/MAR1!$D$13,(P3604-MAR1!$C$13)/MAR1!$E$13)</f>
        <v/>
      </c>
    </row>
    <row r="3605">
      <c r="A3605" s="5" t="n">
        <v>3604</v>
      </c>
      <c r="B3605" s="5" t="n">
        <v>10</v>
      </c>
      <c r="C3605" s="5" t="n">
        <v>319</v>
      </c>
      <c r="D3605" s="5" t="n">
        <v>11</v>
      </c>
      <c r="E3605" s="5" t="n">
        <v>0</v>
      </c>
      <c r="F3605" s="5" t="n">
        <v>29.9</v>
      </c>
      <c r="G3605" s="5" t="n">
        <v>17.1</v>
      </c>
      <c r="H3605" s="5" t="n">
        <v>13.75</v>
      </c>
      <c r="I3605" s="6">
        <f>IF(E3605&gt;=Markov!$B$3,1,0)</f>
        <v/>
      </c>
      <c r="J3605" s="6">
        <f>I3604</f>
        <v/>
      </c>
      <c r="K3605" s="7">
        <f>MAR1!$B$5+MAR1!$C$5*COS(2*PI()*$C3605/365)+MAR1!$D$5*SIN(2*PI()*$C3605/365)</f>
        <v/>
      </c>
      <c r="L3605" s="7">
        <f>MAR1!$B$6+MAR1!$C$6*COS(2*PI()*$C3605/365)+MAR1!$D$6*SIN(2*PI()*$C3605/365)</f>
        <v/>
      </c>
      <c r="M3605" s="7">
        <f>MAR1!$B$7+MAR1!$C$7*COS(2*PI()*$C3605/365)+MAR1!$D$7*SIN(2*PI()*$C3605/365)</f>
        <v/>
      </c>
      <c r="N3605" s="7">
        <f>F3605-K3605</f>
        <v/>
      </c>
      <c r="O3605" s="7">
        <f>G3605-L3605</f>
        <v/>
      </c>
      <c r="P3605" s="7">
        <f>H3605-M3605</f>
        <v/>
      </c>
      <c r="Q3605" s="7">
        <f>IF($I3605=1,(N3605-MAR1!$B$11)/MAR1!$D$11,(N3605-MAR1!$C$11)/MAR1!$E$11)</f>
        <v/>
      </c>
      <c r="R3605" s="7">
        <f>IF($I3605=1,(O3605-MAR1!$B$12)/MAR1!$D$12,(O3605-MAR1!$C$12)/MAR1!$E$12)</f>
        <v/>
      </c>
      <c r="S3605" s="7">
        <f>IF($I3605=1,(P3605-MAR1!$B$13)/MAR1!$D$13,(P3605-MAR1!$C$13)/MAR1!$E$13)</f>
        <v/>
      </c>
    </row>
    <row r="3606">
      <c r="A3606" s="5" t="n">
        <v>3605</v>
      </c>
      <c r="B3606" s="5" t="n">
        <v>10</v>
      </c>
      <c r="C3606" s="5" t="n">
        <v>320</v>
      </c>
      <c r="D3606" s="5" t="n">
        <v>11</v>
      </c>
      <c r="E3606" s="5" t="n">
        <v>0</v>
      </c>
      <c r="F3606" s="5" t="n">
        <v>29.2</v>
      </c>
      <c r="G3606" s="5" t="n">
        <v>16.5</v>
      </c>
      <c r="H3606" s="5" t="n">
        <v>12.52</v>
      </c>
      <c r="I3606" s="6">
        <f>IF(E3606&gt;=Markov!$B$3,1,0)</f>
        <v/>
      </c>
      <c r="J3606" s="6">
        <f>I3605</f>
        <v/>
      </c>
      <c r="K3606" s="7">
        <f>MAR1!$B$5+MAR1!$C$5*COS(2*PI()*$C3606/365)+MAR1!$D$5*SIN(2*PI()*$C3606/365)</f>
        <v/>
      </c>
      <c r="L3606" s="7">
        <f>MAR1!$B$6+MAR1!$C$6*COS(2*PI()*$C3606/365)+MAR1!$D$6*SIN(2*PI()*$C3606/365)</f>
        <v/>
      </c>
      <c r="M3606" s="7">
        <f>MAR1!$B$7+MAR1!$C$7*COS(2*PI()*$C3606/365)+MAR1!$D$7*SIN(2*PI()*$C3606/365)</f>
        <v/>
      </c>
      <c r="N3606" s="7">
        <f>F3606-K3606</f>
        <v/>
      </c>
      <c r="O3606" s="7">
        <f>G3606-L3606</f>
        <v/>
      </c>
      <c r="P3606" s="7">
        <f>H3606-M3606</f>
        <v/>
      </c>
      <c r="Q3606" s="7">
        <f>IF($I3606=1,(N3606-MAR1!$B$11)/MAR1!$D$11,(N3606-MAR1!$C$11)/MAR1!$E$11)</f>
        <v/>
      </c>
      <c r="R3606" s="7">
        <f>IF($I3606=1,(O3606-MAR1!$B$12)/MAR1!$D$12,(O3606-MAR1!$C$12)/MAR1!$E$12)</f>
        <v/>
      </c>
      <c r="S3606" s="7">
        <f>IF($I3606=1,(P3606-MAR1!$B$13)/MAR1!$D$13,(P3606-MAR1!$C$13)/MAR1!$E$13)</f>
        <v/>
      </c>
    </row>
    <row r="3607">
      <c r="A3607" s="5" t="n">
        <v>3606</v>
      </c>
      <c r="B3607" s="5" t="n">
        <v>10</v>
      </c>
      <c r="C3607" s="5" t="n">
        <v>321</v>
      </c>
      <c r="D3607" s="5" t="n">
        <v>11</v>
      </c>
      <c r="E3607" s="5" t="n">
        <v>0</v>
      </c>
      <c r="F3607" s="5" t="n">
        <v>30.1</v>
      </c>
      <c r="G3607" s="5" t="n">
        <v>15.1</v>
      </c>
      <c r="H3607" s="5" t="n">
        <v>19.89</v>
      </c>
      <c r="I3607" s="6">
        <f>IF(E3607&gt;=Markov!$B$3,1,0)</f>
        <v/>
      </c>
      <c r="J3607" s="6">
        <f>I3606</f>
        <v/>
      </c>
      <c r="K3607" s="7">
        <f>MAR1!$B$5+MAR1!$C$5*COS(2*PI()*$C3607/365)+MAR1!$D$5*SIN(2*PI()*$C3607/365)</f>
        <v/>
      </c>
      <c r="L3607" s="7">
        <f>MAR1!$B$6+MAR1!$C$6*COS(2*PI()*$C3607/365)+MAR1!$D$6*SIN(2*PI()*$C3607/365)</f>
        <v/>
      </c>
      <c r="M3607" s="7">
        <f>MAR1!$B$7+MAR1!$C$7*COS(2*PI()*$C3607/365)+MAR1!$D$7*SIN(2*PI()*$C3607/365)</f>
        <v/>
      </c>
      <c r="N3607" s="7">
        <f>F3607-K3607</f>
        <v/>
      </c>
      <c r="O3607" s="7">
        <f>G3607-L3607</f>
        <v/>
      </c>
      <c r="P3607" s="7">
        <f>H3607-M3607</f>
        <v/>
      </c>
      <c r="Q3607" s="7">
        <f>IF($I3607=1,(N3607-MAR1!$B$11)/MAR1!$D$11,(N3607-MAR1!$C$11)/MAR1!$E$11)</f>
        <v/>
      </c>
      <c r="R3607" s="7">
        <f>IF($I3607=1,(O3607-MAR1!$B$12)/MAR1!$D$12,(O3607-MAR1!$C$12)/MAR1!$E$12)</f>
        <v/>
      </c>
      <c r="S3607" s="7">
        <f>IF($I3607=1,(P3607-MAR1!$B$13)/MAR1!$D$13,(P3607-MAR1!$C$13)/MAR1!$E$13)</f>
        <v/>
      </c>
    </row>
    <row r="3608">
      <c r="A3608" s="5" t="n">
        <v>3607</v>
      </c>
      <c r="B3608" s="5" t="n">
        <v>10</v>
      </c>
      <c r="C3608" s="5" t="n">
        <v>322</v>
      </c>
      <c r="D3608" s="5" t="n">
        <v>11</v>
      </c>
      <c r="E3608" s="5" t="n">
        <v>0</v>
      </c>
      <c r="F3608" s="5" t="n">
        <v>28.7</v>
      </c>
      <c r="G3608" s="5" t="n">
        <v>11.9</v>
      </c>
      <c r="H3608" s="5" t="n">
        <v>16.66</v>
      </c>
      <c r="I3608" s="6">
        <f>IF(E3608&gt;=Markov!$B$3,1,0)</f>
        <v/>
      </c>
      <c r="J3608" s="6">
        <f>I3607</f>
        <v/>
      </c>
      <c r="K3608" s="7">
        <f>MAR1!$B$5+MAR1!$C$5*COS(2*PI()*$C3608/365)+MAR1!$D$5*SIN(2*PI()*$C3608/365)</f>
        <v/>
      </c>
      <c r="L3608" s="7">
        <f>MAR1!$B$6+MAR1!$C$6*COS(2*PI()*$C3608/365)+MAR1!$D$6*SIN(2*PI()*$C3608/365)</f>
        <v/>
      </c>
      <c r="M3608" s="7">
        <f>MAR1!$B$7+MAR1!$C$7*COS(2*PI()*$C3608/365)+MAR1!$D$7*SIN(2*PI()*$C3608/365)</f>
        <v/>
      </c>
      <c r="N3608" s="7">
        <f>F3608-K3608</f>
        <v/>
      </c>
      <c r="O3608" s="7">
        <f>G3608-L3608</f>
        <v/>
      </c>
      <c r="P3608" s="7">
        <f>H3608-M3608</f>
        <v/>
      </c>
      <c r="Q3608" s="7">
        <f>IF($I3608=1,(N3608-MAR1!$B$11)/MAR1!$D$11,(N3608-MAR1!$C$11)/MAR1!$E$11)</f>
        <v/>
      </c>
      <c r="R3608" s="7">
        <f>IF($I3608=1,(O3608-MAR1!$B$12)/MAR1!$D$12,(O3608-MAR1!$C$12)/MAR1!$E$12)</f>
        <v/>
      </c>
      <c r="S3608" s="7">
        <f>IF($I3608=1,(P3608-MAR1!$B$13)/MAR1!$D$13,(P3608-MAR1!$C$13)/MAR1!$E$13)</f>
        <v/>
      </c>
    </row>
    <row r="3609">
      <c r="A3609" s="5" t="n">
        <v>3608</v>
      </c>
      <c r="B3609" s="5" t="n">
        <v>10</v>
      </c>
      <c r="C3609" s="5" t="n">
        <v>323</v>
      </c>
      <c r="D3609" s="5" t="n">
        <v>11</v>
      </c>
      <c r="E3609" s="5" t="n">
        <v>0</v>
      </c>
      <c r="F3609" s="5" t="n">
        <v>27.2</v>
      </c>
      <c r="G3609" s="5" t="n">
        <v>14.9</v>
      </c>
      <c r="H3609" s="5" t="n">
        <v>14.77</v>
      </c>
      <c r="I3609" s="6">
        <f>IF(E3609&gt;=Markov!$B$3,1,0)</f>
        <v/>
      </c>
      <c r="J3609" s="6">
        <f>I3608</f>
        <v/>
      </c>
      <c r="K3609" s="7">
        <f>MAR1!$B$5+MAR1!$C$5*COS(2*PI()*$C3609/365)+MAR1!$D$5*SIN(2*PI()*$C3609/365)</f>
        <v/>
      </c>
      <c r="L3609" s="7">
        <f>MAR1!$B$6+MAR1!$C$6*COS(2*PI()*$C3609/365)+MAR1!$D$6*SIN(2*PI()*$C3609/365)</f>
        <v/>
      </c>
      <c r="M3609" s="7">
        <f>MAR1!$B$7+MAR1!$C$7*COS(2*PI()*$C3609/365)+MAR1!$D$7*SIN(2*PI()*$C3609/365)</f>
        <v/>
      </c>
      <c r="N3609" s="7">
        <f>F3609-K3609</f>
        <v/>
      </c>
      <c r="O3609" s="7">
        <f>G3609-L3609</f>
        <v/>
      </c>
      <c r="P3609" s="7">
        <f>H3609-M3609</f>
        <v/>
      </c>
      <c r="Q3609" s="7">
        <f>IF($I3609=1,(N3609-MAR1!$B$11)/MAR1!$D$11,(N3609-MAR1!$C$11)/MAR1!$E$11)</f>
        <v/>
      </c>
      <c r="R3609" s="7">
        <f>IF($I3609=1,(O3609-MAR1!$B$12)/MAR1!$D$12,(O3609-MAR1!$C$12)/MAR1!$E$12)</f>
        <v/>
      </c>
      <c r="S3609" s="7">
        <f>IF($I3609=1,(P3609-MAR1!$B$13)/MAR1!$D$13,(P3609-MAR1!$C$13)/MAR1!$E$13)</f>
        <v/>
      </c>
    </row>
    <row r="3610">
      <c r="A3610" s="5" t="n">
        <v>3609</v>
      </c>
      <c r="B3610" s="5" t="n">
        <v>10</v>
      </c>
      <c r="C3610" s="5" t="n">
        <v>324</v>
      </c>
      <c r="D3610" s="5" t="n">
        <v>11</v>
      </c>
      <c r="E3610" s="5" t="n">
        <v>0</v>
      </c>
      <c r="F3610" s="5" t="n">
        <v>27.9</v>
      </c>
      <c r="G3610" s="5" t="n">
        <v>12.8</v>
      </c>
      <c r="H3610" s="5" t="n">
        <v>12.06</v>
      </c>
      <c r="I3610" s="6">
        <f>IF(E3610&gt;=Markov!$B$3,1,0)</f>
        <v/>
      </c>
      <c r="J3610" s="6">
        <f>I3609</f>
        <v/>
      </c>
      <c r="K3610" s="7">
        <f>MAR1!$B$5+MAR1!$C$5*COS(2*PI()*$C3610/365)+MAR1!$D$5*SIN(2*PI()*$C3610/365)</f>
        <v/>
      </c>
      <c r="L3610" s="7">
        <f>MAR1!$B$6+MAR1!$C$6*COS(2*PI()*$C3610/365)+MAR1!$D$6*SIN(2*PI()*$C3610/365)</f>
        <v/>
      </c>
      <c r="M3610" s="7">
        <f>MAR1!$B$7+MAR1!$C$7*COS(2*PI()*$C3610/365)+MAR1!$D$7*SIN(2*PI()*$C3610/365)</f>
        <v/>
      </c>
      <c r="N3610" s="7">
        <f>F3610-K3610</f>
        <v/>
      </c>
      <c r="O3610" s="7">
        <f>G3610-L3610</f>
        <v/>
      </c>
      <c r="P3610" s="7">
        <f>H3610-M3610</f>
        <v/>
      </c>
      <c r="Q3610" s="7">
        <f>IF($I3610=1,(N3610-MAR1!$B$11)/MAR1!$D$11,(N3610-MAR1!$C$11)/MAR1!$E$11)</f>
        <v/>
      </c>
      <c r="R3610" s="7">
        <f>IF($I3610=1,(O3610-MAR1!$B$12)/MAR1!$D$12,(O3610-MAR1!$C$12)/MAR1!$E$12)</f>
        <v/>
      </c>
      <c r="S3610" s="7">
        <f>IF($I3610=1,(P3610-MAR1!$B$13)/MAR1!$D$13,(P3610-MAR1!$C$13)/MAR1!$E$13)</f>
        <v/>
      </c>
    </row>
    <row r="3611">
      <c r="A3611" s="5" t="n">
        <v>3610</v>
      </c>
      <c r="B3611" s="5" t="n">
        <v>10</v>
      </c>
      <c r="C3611" s="5" t="n">
        <v>325</v>
      </c>
      <c r="D3611" s="5" t="n">
        <v>11</v>
      </c>
      <c r="E3611" s="5" t="n">
        <v>0</v>
      </c>
      <c r="F3611" s="5" t="n">
        <v>27.4</v>
      </c>
      <c r="G3611" s="5" t="n">
        <v>14.1</v>
      </c>
      <c r="H3611" s="5" t="n">
        <v>10.78</v>
      </c>
      <c r="I3611" s="6">
        <f>IF(E3611&gt;=Markov!$B$3,1,0)</f>
        <v/>
      </c>
      <c r="J3611" s="6">
        <f>I3610</f>
        <v/>
      </c>
      <c r="K3611" s="7">
        <f>MAR1!$B$5+MAR1!$C$5*COS(2*PI()*$C3611/365)+MAR1!$D$5*SIN(2*PI()*$C3611/365)</f>
        <v/>
      </c>
      <c r="L3611" s="7">
        <f>MAR1!$B$6+MAR1!$C$6*COS(2*PI()*$C3611/365)+MAR1!$D$6*SIN(2*PI()*$C3611/365)</f>
        <v/>
      </c>
      <c r="M3611" s="7">
        <f>MAR1!$B$7+MAR1!$C$7*COS(2*PI()*$C3611/365)+MAR1!$D$7*SIN(2*PI()*$C3611/365)</f>
        <v/>
      </c>
      <c r="N3611" s="7">
        <f>F3611-K3611</f>
        <v/>
      </c>
      <c r="O3611" s="7">
        <f>G3611-L3611</f>
        <v/>
      </c>
      <c r="P3611" s="7">
        <f>H3611-M3611</f>
        <v/>
      </c>
      <c r="Q3611" s="7">
        <f>IF($I3611=1,(N3611-MAR1!$B$11)/MAR1!$D$11,(N3611-MAR1!$C$11)/MAR1!$E$11)</f>
        <v/>
      </c>
      <c r="R3611" s="7">
        <f>IF($I3611=1,(O3611-MAR1!$B$12)/MAR1!$D$12,(O3611-MAR1!$C$12)/MAR1!$E$12)</f>
        <v/>
      </c>
      <c r="S3611" s="7">
        <f>IF($I3611=1,(P3611-MAR1!$B$13)/MAR1!$D$13,(P3611-MAR1!$C$13)/MAR1!$E$13)</f>
        <v/>
      </c>
    </row>
    <row r="3612">
      <c r="A3612" s="5" t="n">
        <v>3611</v>
      </c>
      <c r="B3612" s="5" t="n">
        <v>10</v>
      </c>
      <c r="C3612" s="5" t="n">
        <v>326</v>
      </c>
      <c r="D3612" s="5" t="n">
        <v>11</v>
      </c>
      <c r="E3612" s="5" t="n">
        <v>0</v>
      </c>
      <c r="F3612" s="5" t="n">
        <v>28</v>
      </c>
      <c r="G3612" s="5" t="n">
        <v>14.8</v>
      </c>
      <c r="H3612" s="5" t="n">
        <v>11.75</v>
      </c>
      <c r="I3612" s="6">
        <f>IF(E3612&gt;=Markov!$B$3,1,0)</f>
        <v/>
      </c>
      <c r="J3612" s="6">
        <f>I3611</f>
        <v/>
      </c>
      <c r="K3612" s="7">
        <f>MAR1!$B$5+MAR1!$C$5*COS(2*PI()*$C3612/365)+MAR1!$D$5*SIN(2*PI()*$C3612/365)</f>
        <v/>
      </c>
      <c r="L3612" s="7">
        <f>MAR1!$B$6+MAR1!$C$6*COS(2*PI()*$C3612/365)+MAR1!$D$6*SIN(2*PI()*$C3612/365)</f>
        <v/>
      </c>
      <c r="M3612" s="7">
        <f>MAR1!$B$7+MAR1!$C$7*COS(2*PI()*$C3612/365)+MAR1!$D$7*SIN(2*PI()*$C3612/365)</f>
        <v/>
      </c>
      <c r="N3612" s="7">
        <f>F3612-K3612</f>
        <v/>
      </c>
      <c r="O3612" s="7">
        <f>G3612-L3612</f>
        <v/>
      </c>
      <c r="P3612" s="7">
        <f>H3612-M3612</f>
        <v/>
      </c>
      <c r="Q3612" s="7">
        <f>IF($I3612=1,(N3612-MAR1!$B$11)/MAR1!$D$11,(N3612-MAR1!$C$11)/MAR1!$E$11)</f>
        <v/>
      </c>
      <c r="R3612" s="7">
        <f>IF($I3612=1,(O3612-MAR1!$B$12)/MAR1!$D$12,(O3612-MAR1!$C$12)/MAR1!$E$12)</f>
        <v/>
      </c>
      <c r="S3612" s="7">
        <f>IF($I3612=1,(P3612-MAR1!$B$13)/MAR1!$D$13,(P3612-MAR1!$C$13)/MAR1!$E$13)</f>
        <v/>
      </c>
    </row>
    <row r="3613">
      <c r="A3613" s="5" t="n">
        <v>3612</v>
      </c>
      <c r="B3613" s="5" t="n">
        <v>10</v>
      </c>
      <c r="C3613" s="5" t="n">
        <v>327</v>
      </c>
      <c r="D3613" s="5" t="n">
        <v>11</v>
      </c>
      <c r="E3613" s="5" t="n">
        <v>0</v>
      </c>
      <c r="F3613" s="5" t="n">
        <v>28</v>
      </c>
      <c r="G3613" s="5" t="n">
        <v>14.2</v>
      </c>
      <c r="H3613" s="5" t="n">
        <v>16.13</v>
      </c>
      <c r="I3613" s="6">
        <f>IF(E3613&gt;=Markov!$B$3,1,0)</f>
        <v/>
      </c>
      <c r="J3613" s="6">
        <f>I3612</f>
        <v/>
      </c>
      <c r="K3613" s="7">
        <f>MAR1!$B$5+MAR1!$C$5*COS(2*PI()*$C3613/365)+MAR1!$D$5*SIN(2*PI()*$C3613/365)</f>
        <v/>
      </c>
      <c r="L3613" s="7">
        <f>MAR1!$B$6+MAR1!$C$6*COS(2*PI()*$C3613/365)+MAR1!$D$6*SIN(2*PI()*$C3613/365)</f>
        <v/>
      </c>
      <c r="M3613" s="7">
        <f>MAR1!$B$7+MAR1!$C$7*COS(2*PI()*$C3613/365)+MAR1!$D$7*SIN(2*PI()*$C3613/365)</f>
        <v/>
      </c>
      <c r="N3613" s="7">
        <f>F3613-K3613</f>
        <v/>
      </c>
      <c r="O3613" s="7">
        <f>G3613-L3613</f>
        <v/>
      </c>
      <c r="P3613" s="7">
        <f>H3613-M3613</f>
        <v/>
      </c>
      <c r="Q3613" s="7">
        <f>IF($I3613=1,(N3613-MAR1!$B$11)/MAR1!$D$11,(N3613-MAR1!$C$11)/MAR1!$E$11)</f>
        <v/>
      </c>
      <c r="R3613" s="7">
        <f>IF($I3613=1,(O3613-MAR1!$B$12)/MAR1!$D$12,(O3613-MAR1!$C$12)/MAR1!$E$12)</f>
        <v/>
      </c>
      <c r="S3613" s="7">
        <f>IF($I3613=1,(P3613-MAR1!$B$13)/MAR1!$D$13,(P3613-MAR1!$C$13)/MAR1!$E$13)</f>
        <v/>
      </c>
    </row>
    <row r="3614">
      <c r="A3614" s="5" t="n">
        <v>3613</v>
      </c>
      <c r="B3614" s="5" t="n">
        <v>10</v>
      </c>
      <c r="C3614" s="5" t="n">
        <v>328</v>
      </c>
      <c r="D3614" s="5" t="n">
        <v>11</v>
      </c>
      <c r="E3614" s="5" t="n">
        <v>0</v>
      </c>
      <c r="F3614" s="5" t="n">
        <v>30.7</v>
      </c>
      <c r="G3614" s="5" t="n">
        <v>18.1</v>
      </c>
      <c r="H3614" s="5" t="n">
        <v>18.66</v>
      </c>
      <c r="I3614" s="6">
        <f>IF(E3614&gt;=Markov!$B$3,1,0)</f>
        <v/>
      </c>
      <c r="J3614" s="6">
        <f>I3613</f>
        <v/>
      </c>
      <c r="K3614" s="7">
        <f>MAR1!$B$5+MAR1!$C$5*COS(2*PI()*$C3614/365)+MAR1!$D$5*SIN(2*PI()*$C3614/365)</f>
        <v/>
      </c>
      <c r="L3614" s="7">
        <f>MAR1!$B$6+MAR1!$C$6*COS(2*PI()*$C3614/365)+MAR1!$D$6*SIN(2*PI()*$C3614/365)</f>
        <v/>
      </c>
      <c r="M3614" s="7">
        <f>MAR1!$B$7+MAR1!$C$7*COS(2*PI()*$C3614/365)+MAR1!$D$7*SIN(2*PI()*$C3614/365)</f>
        <v/>
      </c>
      <c r="N3614" s="7">
        <f>F3614-K3614</f>
        <v/>
      </c>
      <c r="O3614" s="7">
        <f>G3614-L3614</f>
        <v/>
      </c>
      <c r="P3614" s="7">
        <f>H3614-M3614</f>
        <v/>
      </c>
      <c r="Q3614" s="7">
        <f>IF($I3614=1,(N3614-MAR1!$B$11)/MAR1!$D$11,(N3614-MAR1!$C$11)/MAR1!$E$11)</f>
        <v/>
      </c>
      <c r="R3614" s="7">
        <f>IF($I3614=1,(O3614-MAR1!$B$12)/MAR1!$D$12,(O3614-MAR1!$C$12)/MAR1!$E$12)</f>
        <v/>
      </c>
      <c r="S3614" s="7">
        <f>IF($I3614=1,(P3614-MAR1!$B$13)/MAR1!$D$13,(P3614-MAR1!$C$13)/MAR1!$E$13)</f>
        <v/>
      </c>
    </row>
    <row r="3615">
      <c r="A3615" s="5" t="n">
        <v>3614</v>
      </c>
      <c r="B3615" s="5" t="n">
        <v>10</v>
      </c>
      <c r="C3615" s="5" t="n">
        <v>329</v>
      </c>
      <c r="D3615" s="5" t="n">
        <v>11</v>
      </c>
      <c r="E3615" s="5" t="n">
        <v>0</v>
      </c>
      <c r="F3615" s="5" t="n">
        <v>27.7</v>
      </c>
      <c r="G3615" s="5" t="n">
        <v>16.8</v>
      </c>
      <c r="H3615" s="5" t="n">
        <v>13.81</v>
      </c>
      <c r="I3615" s="6">
        <f>IF(E3615&gt;=Markov!$B$3,1,0)</f>
        <v/>
      </c>
      <c r="J3615" s="6">
        <f>I3614</f>
        <v/>
      </c>
      <c r="K3615" s="7">
        <f>MAR1!$B$5+MAR1!$C$5*COS(2*PI()*$C3615/365)+MAR1!$D$5*SIN(2*PI()*$C3615/365)</f>
        <v/>
      </c>
      <c r="L3615" s="7">
        <f>MAR1!$B$6+MAR1!$C$6*COS(2*PI()*$C3615/365)+MAR1!$D$6*SIN(2*PI()*$C3615/365)</f>
        <v/>
      </c>
      <c r="M3615" s="7">
        <f>MAR1!$B$7+MAR1!$C$7*COS(2*PI()*$C3615/365)+MAR1!$D$7*SIN(2*PI()*$C3615/365)</f>
        <v/>
      </c>
      <c r="N3615" s="7">
        <f>F3615-K3615</f>
        <v/>
      </c>
      <c r="O3615" s="7">
        <f>G3615-L3615</f>
        <v/>
      </c>
      <c r="P3615" s="7">
        <f>H3615-M3615</f>
        <v/>
      </c>
      <c r="Q3615" s="7">
        <f>IF($I3615=1,(N3615-MAR1!$B$11)/MAR1!$D$11,(N3615-MAR1!$C$11)/MAR1!$E$11)</f>
        <v/>
      </c>
      <c r="R3615" s="7">
        <f>IF($I3615=1,(O3615-MAR1!$B$12)/MAR1!$D$12,(O3615-MAR1!$C$12)/MAR1!$E$12)</f>
        <v/>
      </c>
      <c r="S3615" s="7">
        <f>IF($I3615=1,(P3615-MAR1!$B$13)/MAR1!$D$13,(P3615-MAR1!$C$13)/MAR1!$E$13)</f>
        <v/>
      </c>
    </row>
    <row r="3616">
      <c r="A3616" s="5" t="n">
        <v>3615</v>
      </c>
      <c r="B3616" s="5" t="n">
        <v>10</v>
      </c>
      <c r="C3616" s="5" t="n">
        <v>330</v>
      </c>
      <c r="D3616" s="5" t="n">
        <v>11</v>
      </c>
      <c r="E3616" s="5" t="n">
        <v>0</v>
      </c>
      <c r="F3616" s="5" t="n">
        <v>24.3</v>
      </c>
      <c r="G3616" s="5" t="n">
        <v>16.3</v>
      </c>
      <c r="H3616" s="5" t="n">
        <v>16.38</v>
      </c>
      <c r="I3616" s="6">
        <f>IF(E3616&gt;=Markov!$B$3,1,0)</f>
        <v/>
      </c>
      <c r="J3616" s="6">
        <f>I3615</f>
        <v/>
      </c>
      <c r="K3616" s="7">
        <f>MAR1!$B$5+MAR1!$C$5*COS(2*PI()*$C3616/365)+MAR1!$D$5*SIN(2*PI()*$C3616/365)</f>
        <v/>
      </c>
      <c r="L3616" s="7">
        <f>MAR1!$B$6+MAR1!$C$6*COS(2*PI()*$C3616/365)+MAR1!$D$6*SIN(2*PI()*$C3616/365)</f>
        <v/>
      </c>
      <c r="M3616" s="7">
        <f>MAR1!$B$7+MAR1!$C$7*COS(2*PI()*$C3616/365)+MAR1!$D$7*SIN(2*PI()*$C3616/365)</f>
        <v/>
      </c>
      <c r="N3616" s="7">
        <f>F3616-K3616</f>
        <v/>
      </c>
      <c r="O3616" s="7">
        <f>G3616-L3616</f>
        <v/>
      </c>
      <c r="P3616" s="7">
        <f>H3616-M3616</f>
        <v/>
      </c>
      <c r="Q3616" s="7">
        <f>IF($I3616=1,(N3616-MAR1!$B$11)/MAR1!$D$11,(N3616-MAR1!$C$11)/MAR1!$E$11)</f>
        <v/>
      </c>
      <c r="R3616" s="7">
        <f>IF($I3616=1,(O3616-MAR1!$B$12)/MAR1!$D$12,(O3616-MAR1!$C$12)/MAR1!$E$12)</f>
        <v/>
      </c>
      <c r="S3616" s="7">
        <f>IF($I3616=1,(P3616-MAR1!$B$13)/MAR1!$D$13,(P3616-MAR1!$C$13)/MAR1!$E$13)</f>
        <v/>
      </c>
    </row>
    <row r="3617">
      <c r="A3617" s="5" t="n">
        <v>3616</v>
      </c>
      <c r="B3617" s="5" t="n">
        <v>10</v>
      </c>
      <c r="C3617" s="5" t="n">
        <v>331</v>
      </c>
      <c r="D3617" s="5" t="n">
        <v>11</v>
      </c>
      <c r="E3617" s="5" t="n">
        <v>0</v>
      </c>
      <c r="F3617" s="5" t="n">
        <v>24.6</v>
      </c>
      <c r="G3617" s="5" t="n">
        <v>14</v>
      </c>
      <c r="H3617" s="5" t="n">
        <v>13.9</v>
      </c>
      <c r="I3617" s="6">
        <f>IF(E3617&gt;=Markov!$B$3,1,0)</f>
        <v/>
      </c>
      <c r="J3617" s="6">
        <f>I3616</f>
        <v/>
      </c>
      <c r="K3617" s="7">
        <f>MAR1!$B$5+MAR1!$C$5*COS(2*PI()*$C3617/365)+MAR1!$D$5*SIN(2*PI()*$C3617/365)</f>
        <v/>
      </c>
      <c r="L3617" s="7">
        <f>MAR1!$B$6+MAR1!$C$6*COS(2*PI()*$C3617/365)+MAR1!$D$6*SIN(2*PI()*$C3617/365)</f>
        <v/>
      </c>
      <c r="M3617" s="7">
        <f>MAR1!$B$7+MAR1!$C$7*COS(2*PI()*$C3617/365)+MAR1!$D$7*SIN(2*PI()*$C3617/365)</f>
        <v/>
      </c>
      <c r="N3617" s="7">
        <f>F3617-K3617</f>
        <v/>
      </c>
      <c r="O3617" s="7">
        <f>G3617-L3617</f>
        <v/>
      </c>
      <c r="P3617" s="7">
        <f>H3617-M3617</f>
        <v/>
      </c>
      <c r="Q3617" s="7">
        <f>IF($I3617=1,(N3617-MAR1!$B$11)/MAR1!$D$11,(N3617-MAR1!$C$11)/MAR1!$E$11)</f>
        <v/>
      </c>
      <c r="R3617" s="7">
        <f>IF($I3617=1,(O3617-MAR1!$B$12)/MAR1!$D$12,(O3617-MAR1!$C$12)/MAR1!$E$12)</f>
        <v/>
      </c>
      <c r="S3617" s="7">
        <f>IF($I3617=1,(P3617-MAR1!$B$13)/MAR1!$D$13,(P3617-MAR1!$C$13)/MAR1!$E$13)</f>
        <v/>
      </c>
    </row>
    <row r="3618">
      <c r="A3618" s="5" t="n">
        <v>3617</v>
      </c>
      <c r="B3618" s="5" t="n">
        <v>10</v>
      </c>
      <c r="C3618" s="5" t="n">
        <v>332</v>
      </c>
      <c r="D3618" s="5" t="n">
        <v>11</v>
      </c>
      <c r="E3618" s="5" t="n">
        <v>0</v>
      </c>
      <c r="F3618" s="5" t="n">
        <v>24.1</v>
      </c>
      <c r="G3618" s="5" t="n">
        <v>11.9</v>
      </c>
      <c r="H3618" s="5" t="n">
        <v>16.97</v>
      </c>
      <c r="I3618" s="6">
        <f>IF(E3618&gt;=Markov!$B$3,1,0)</f>
        <v/>
      </c>
      <c r="J3618" s="6">
        <f>I3617</f>
        <v/>
      </c>
      <c r="K3618" s="7">
        <f>MAR1!$B$5+MAR1!$C$5*COS(2*PI()*$C3618/365)+MAR1!$D$5*SIN(2*PI()*$C3618/365)</f>
        <v/>
      </c>
      <c r="L3618" s="7">
        <f>MAR1!$B$6+MAR1!$C$6*COS(2*PI()*$C3618/365)+MAR1!$D$6*SIN(2*PI()*$C3618/365)</f>
        <v/>
      </c>
      <c r="M3618" s="7">
        <f>MAR1!$B$7+MAR1!$C$7*COS(2*PI()*$C3618/365)+MAR1!$D$7*SIN(2*PI()*$C3618/365)</f>
        <v/>
      </c>
      <c r="N3618" s="7">
        <f>F3618-K3618</f>
        <v/>
      </c>
      <c r="O3618" s="7">
        <f>G3618-L3618</f>
        <v/>
      </c>
      <c r="P3618" s="7">
        <f>H3618-M3618</f>
        <v/>
      </c>
      <c r="Q3618" s="7">
        <f>IF($I3618=1,(N3618-MAR1!$B$11)/MAR1!$D$11,(N3618-MAR1!$C$11)/MAR1!$E$11)</f>
        <v/>
      </c>
      <c r="R3618" s="7">
        <f>IF($I3618=1,(O3618-MAR1!$B$12)/MAR1!$D$12,(O3618-MAR1!$C$12)/MAR1!$E$12)</f>
        <v/>
      </c>
      <c r="S3618" s="7">
        <f>IF($I3618=1,(P3618-MAR1!$B$13)/MAR1!$D$13,(P3618-MAR1!$C$13)/MAR1!$E$13)</f>
        <v/>
      </c>
    </row>
    <row r="3619">
      <c r="A3619" s="5" t="n">
        <v>3618</v>
      </c>
      <c r="B3619" s="5" t="n">
        <v>10</v>
      </c>
      <c r="C3619" s="5" t="n">
        <v>333</v>
      </c>
      <c r="D3619" s="5" t="n">
        <v>11</v>
      </c>
      <c r="E3619" s="5" t="n">
        <v>0</v>
      </c>
      <c r="F3619" s="5" t="n">
        <v>28.3</v>
      </c>
      <c r="G3619" s="5" t="n">
        <v>14</v>
      </c>
      <c r="H3619" s="5" t="n">
        <v>14.88</v>
      </c>
      <c r="I3619" s="6">
        <f>IF(E3619&gt;=Markov!$B$3,1,0)</f>
        <v/>
      </c>
      <c r="J3619" s="6">
        <f>I3618</f>
        <v/>
      </c>
      <c r="K3619" s="7">
        <f>MAR1!$B$5+MAR1!$C$5*COS(2*PI()*$C3619/365)+MAR1!$D$5*SIN(2*PI()*$C3619/365)</f>
        <v/>
      </c>
      <c r="L3619" s="7">
        <f>MAR1!$B$6+MAR1!$C$6*COS(2*PI()*$C3619/365)+MAR1!$D$6*SIN(2*PI()*$C3619/365)</f>
        <v/>
      </c>
      <c r="M3619" s="7">
        <f>MAR1!$B$7+MAR1!$C$7*COS(2*PI()*$C3619/365)+MAR1!$D$7*SIN(2*PI()*$C3619/365)</f>
        <v/>
      </c>
      <c r="N3619" s="7">
        <f>F3619-K3619</f>
        <v/>
      </c>
      <c r="O3619" s="7">
        <f>G3619-L3619</f>
        <v/>
      </c>
      <c r="P3619" s="7">
        <f>H3619-M3619</f>
        <v/>
      </c>
      <c r="Q3619" s="7">
        <f>IF($I3619=1,(N3619-MAR1!$B$11)/MAR1!$D$11,(N3619-MAR1!$C$11)/MAR1!$E$11)</f>
        <v/>
      </c>
      <c r="R3619" s="7">
        <f>IF($I3619=1,(O3619-MAR1!$B$12)/MAR1!$D$12,(O3619-MAR1!$C$12)/MAR1!$E$12)</f>
        <v/>
      </c>
      <c r="S3619" s="7">
        <f>IF($I3619=1,(P3619-MAR1!$B$13)/MAR1!$D$13,(P3619-MAR1!$C$13)/MAR1!$E$13)</f>
        <v/>
      </c>
    </row>
    <row r="3620">
      <c r="A3620" s="5" t="n">
        <v>3619</v>
      </c>
      <c r="B3620" s="5" t="n">
        <v>10</v>
      </c>
      <c r="C3620" s="5" t="n">
        <v>334</v>
      </c>
      <c r="D3620" s="5" t="n">
        <v>11</v>
      </c>
      <c r="E3620" s="5" t="n">
        <v>0</v>
      </c>
      <c r="F3620" s="5" t="n">
        <v>29.5</v>
      </c>
      <c r="G3620" s="5" t="n">
        <v>15.2</v>
      </c>
      <c r="H3620" s="5" t="n">
        <v>18.17</v>
      </c>
      <c r="I3620" s="6">
        <f>IF(E3620&gt;=Markov!$B$3,1,0)</f>
        <v/>
      </c>
      <c r="J3620" s="6">
        <f>I3619</f>
        <v/>
      </c>
      <c r="K3620" s="7">
        <f>MAR1!$B$5+MAR1!$C$5*COS(2*PI()*$C3620/365)+MAR1!$D$5*SIN(2*PI()*$C3620/365)</f>
        <v/>
      </c>
      <c r="L3620" s="7">
        <f>MAR1!$B$6+MAR1!$C$6*COS(2*PI()*$C3620/365)+MAR1!$D$6*SIN(2*PI()*$C3620/365)</f>
        <v/>
      </c>
      <c r="M3620" s="7">
        <f>MAR1!$B$7+MAR1!$C$7*COS(2*PI()*$C3620/365)+MAR1!$D$7*SIN(2*PI()*$C3620/365)</f>
        <v/>
      </c>
      <c r="N3620" s="7">
        <f>F3620-K3620</f>
        <v/>
      </c>
      <c r="O3620" s="7">
        <f>G3620-L3620</f>
        <v/>
      </c>
      <c r="P3620" s="7">
        <f>H3620-M3620</f>
        <v/>
      </c>
      <c r="Q3620" s="7">
        <f>IF($I3620=1,(N3620-MAR1!$B$11)/MAR1!$D$11,(N3620-MAR1!$C$11)/MAR1!$E$11)</f>
        <v/>
      </c>
      <c r="R3620" s="7">
        <f>IF($I3620=1,(O3620-MAR1!$B$12)/MAR1!$D$12,(O3620-MAR1!$C$12)/MAR1!$E$12)</f>
        <v/>
      </c>
      <c r="S3620" s="7">
        <f>IF($I3620=1,(P3620-MAR1!$B$13)/MAR1!$D$13,(P3620-MAR1!$C$13)/MAR1!$E$13)</f>
        <v/>
      </c>
    </row>
    <row r="3621">
      <c r="A3621" s="5" t="n">
        <v>3620</v>
      </c>
      <c r="B3621" s="5" t="n">
        <v>10</v>
      </c>
      <c r="C3621" s="5" t="n">
        <v>335</v>
      </c>
      <c r="D3621" s="5" t="n">
        <v>12</v>
      </c>
      <c r="E3621" s="5" t="n">
        <v>0</v>
      </c>
      <c r="F3621" s="5" t="n">
        <v>28.8</v>
      </c>
      <c r="G3621" s="5" t="n">
        <v>13.6</v>
      </c>
      <c r="H3621" s="5" t="n">
        <v>12.07</v>
      </c>
      <c r="I3621" s="6">
        <f>IF(E3621&gt;=Markov!$B$3,1,0)</f>
        <v/>
      </c>
      <c r="J3621" s="6">
        <f>I3620</f>
        <v/>
      </c>
      <c r="K3621" s="7">
        <f>MAR1!$B$5+MAR1!$C$5*COS(2*PI()*$C3621/365)+MAR1!$D$5*SIN(2*PI()*$C3621/365)</f>
        <v/>
      </c>
      <c r="L3621" s="7">
        <f>MAR1!$B$6+MAR1!$C$6*COS(2*PI()*$C3621/365)+MAR1!$D$6*SIN(2*PI()*$C3621/365)</f>
        <v/>
      </c>
      <c r="M3621" s="7">
        <f>MAR1!$B$7+MAR1!$C$7*COS(2*PI()*$C3621/365)+MAR1!$D$7*SIN(2*PI()*$C3621/365)</f>
        <v/>
      </c>
      <c r="N3621" s="7">
        <f>F3621-K3621</f>
        <v/>
      </c>
      <c r="O3621" s="7">
        <f>G3621-L3621</f>
        <v/>
      </c>
      <c r="P3621" s="7">
        <f>H3621-M3621</f>
        <v/>
      </c>
      <c r="Q3621" s="7">
        <f>IF($I3621=1,(N3621-MAR1!$B$11)/MAR1!$D$11,(N3621-MAR1!$C$11)/MAR1!$E$11)</f>
        <v/>
      </c>
      <c r="R3621" s="7">
        <f>IF($I3621=1,(O3621-MAR1!$B$12)/MAR1!$D$12,(O3621-MAR1!$C$12)/MAR1!$E$12)</f>
        <v/>
      </c>
      <c r="S3621" s="7">
        <f>IF($I3621=1,(P3621-MAR1!$B$13)/MAR1!$D$13,(P3621-MAR1!$C$13)/MAR1!$E$13)</f>
        <v/>
      </c>
    </row>
    <row r="3622">
      <c r="A3622" s="5" t="n">
        <v>3621</v>
      </c>
      <c r="B3622" s="5" t="n">
        <v>10</v>
      </c>
      <c r="C3622" s="5" t="n">
        <v>336</v>
      </c>
      <c r="D3622" s="5" t="n">
        <v>12</v>
      </c>
      <c r="E3622" s="5" t="n">
        <v>0</v>
      </c>
      <c r="F3622" s="5" t="n">
        <v>31</v>
      </c>
      <c r="G3622" s="5" t="n">
        <v>14.1</v>
      </c>
      <c r="H3622" s="5" t="n">
        <v>15.8</v>
      </c>
      <c r="I3622" s="6">
        <f>IF(E3622&gt;=Markov!$B$3,1,0)</f>
        <v/>
      </c>
      <c r="J3622" s="6">
        <f>I3621</f>
        <v/>
      </c>
      <c r="K3622" s="7">
        <f>MAR1!$B$5+MAR1!$C$5*COS(2*PI()*$C3622/365)+MAR1!$D$5*SIN(2*PI()*$C3622/365)</f>
        <v/>
      </c>
      <c r="L3622" s="7">
        <f>MAR1!$B$6+MAR1!$C$6*COS(2*PI()*$C3622/365)+MAR1!$D$6*SIN(2*PI()*$C3622/365)</f>
        <v/>
      </c>
      <c r="M3622" s="7">
        <f>MAR1!$B$7+MAR1!$C$7*COS(2*PI()*$C3622/365)+MAR1!$D$7*SIN(2*PI()*$C3622/365)</f>
        <v/>
      </c>
      <c r="N3622" s="7">
        <f>F3622-K3622</f>
        <v/>
      </c>
      <c r="O3622" s="7">
        <f>G3622-L3622</f>
        <v/>
      </c>
      <c r="P3622" s="7">
        <f>H3622-M3622</f>
        <v/>
      </c>
      <c r="Q3622" s="7">
        <f>IF($I3622=1,(N3622-MAR1!$B$11)/MAR1!$D$11,(N3622-MAR1!$C$11)/MAR1!$E$11)</f>
        <v/>
      </c>
      <c r="R3622" s="7">
        <f>IF($I3622=1,(O3622-MAR1!$B$12)/MAR1!$D$12,(O3622-MAR1!$C$12)/MAR1!$E$12)</f>
        <v/>
      </c>
      <c r="S3622" s="7">
        <f>IF($I3622=1,(P3622-MAR1!$B$13)/MAR1!$D$13,(P3622-MAR1!$C$13)/MAR1!$E$13)</f>
        <v/>
      </c>
    </row>
    <row r="3623">
      <c r="A3623" s="5" t="n">
        <v>3622</v>
      </c>
      <c r="B3623" s="5" t="n">
        <v>10</v>
      </c>
      <c r="C3623" s="5" t="n">
        <v>337</v>
      </c>
      <c r="D3623" s="5" t="n">
        <v>12</v>
      </c>
      <c r="E3623" s="5" t="n">
        <v>0</v>
      </c>
      <c r="F3623" s="5" t="n">
        <v>26.9</v>
      </c>
      <c r="G3623" s="5" t="n">
        <v>12</v>
      </c>
      <c r="H3623" s="5" t="n">
        <v>18.57</v>
      </c>
      <c r="I3623" s="6">
        <f>IF(E3623&gt;=Markov!$B$3,1,0)</f>
        <v/>
      </c>
      <c r="J3623" s="6">
        <f>I3622</f>
        <v/>
      </c>
      <c r="K3623" s="7">
        <f>MAR1!$B$5+MAR1!$C$5*COS(2*PI()*$C3623/365)+MAR1!$D$5*SIN(2*PI()*$C3623/365)</f>
        <v/>
      </c>
      <c r="L3623" s="7">
        <f>MAR1!$B$6+MAR1!$C$6*COS(2*PI()*$C3623/365)+MAR1!$D$6*SIN(2*PI()*$C3623/365)</f>
        <v/>
      </c>
      <c r="M3623" s="7">
        <f>MAR1!$B$7+MAR1!$C$7*COS(2*PI()*$C3623/365)+MAR1!$D$7*SIN(2*PI()*$C3623/365)</f>
        <v/>
      </c>
      <c r="N3623" s="7">
        <f>F3623-K3623</f>
        <v/>
      </c>
      <c r="O3623" s="7">
        <f>G3623-L3623</f>
        <v/>
      </c>
      <c r="P3623" s="7">
        <f>H3623-M3623</f>
        <v/>
      </c>
      <c r="Q3623" s="7">
        <f>IF($I3623=1,(N3623-MAR1!$B$11)/MAR1!$D$11,(N3623-MAR1!$C$11)/MAR1!$E$11)</f>
        <v/>
      </c>
      <c r="R3623" s="7">
        <f>IF($I3623=1,(O3623-MAR1!$B$12)/MAR1!$D$12,(O3623-MAR1!$C$12)/MAR1!$E$12)</f>
        <v/>
      </c>
      <c r="S3623" s="7">
        <f>IF($I3623=1,(P3623-MAR1!$B$13)/MAR1!$D$13,(P3623-MAR1!$C$13)/MAR1!$E$13)</f>
        <v/>
      </c>
    </row>
    <row r="3624">
      <c r="A3624" s="5" t="n">
        <v>3623</v>
      </c>
      <c r="B3624" s="5" t="n">
        <v>10</v>
      </c>
      <c r="C3624" s="5" t="n">
        <v>338</v>
      </c>
      <c r="D3624" s="5" t="n">
        <v>12</v>
      </c>
      <c r="E3624" s="5" t="n">
        <v>0</v>
      </c>
      <c r="F3624" s="5" t="n">
        <v>27.4</v>
      </c>
      <c r="G3624" s="5" t="n">
        <v>12.7</v>
      </c>
      <c r="H3624" s="5" t="n">
        <v>19.25</v>
      </c>
      <c r="I3624" s="6">
        <f>IF(E3624&gt;=Markov!$B$3,1,0)</f>
        <v/>
      </c>
      <c r="J3624" s="6">
        <f>I3623</f>
        <v/>
      </c>
      <c r="K3624" s="7">
        <f>MAR1!$B$5+MAR1!$C$5*COS(2*PI()*$C3624/365)+MAR1!$D$5*SIN(2*PI()*$C3624/365)</f>
        <v/>
      </c>
      <c r="L3624" s="7">
        <f>MAR1!$B$6+MAR1!$C$6*COS(2*PI()*$C3624/365)+MAR1!$D$6*SIN(2*PI()*$C3624/365)</f>
        <v/>
      </c>
      <c r="M3624" s="7">
        <f>MAR1!$B$7+MAR1!$C$7*COS(2*PI()*$C3624/365)+MAR1!$D$7*SIN(2*PI()*$C3624/365)</f>
        <v/>
      </c>
      <c r="N3624" s="7">
        <f>F3624-K3624</f>
        <v/>
      </c>
      <c r="O3624" s="7">
        <f>G3624-L3624</f>
        <v/>
      </c>
      <c r="P3624" s="7">
        <f>H3624-M3624</f>
        <v/>
      </c>
      <c r="Q3624" s="7">
        <f>IF($I3624=1,(N3624-MAR1!$B$11)/MAR1!$D$11,(N3624-MAR1!$C$11)/MAR1!$E$11)</f>
        <v/>
      </c>
      <c r="R3624" s="7">
        <f>IF($I3624=1,(O3624-MAR1!$B$12)/MAR1!$D$12,(O3624-MAR1!$C$12)/MAR1!$E$12)</f>
        <v/>
      </c>
      <c r="S3624" s="7">
        <f>IF($I3624=1,(P3624-MAR1!$B$13)/MAR1!$D$13,(P3624-MAR1!$C$13)/MAR1!$E$13)</f>
        <v/>
      </c>
    </row>
    <row r="3625">
      <c r="A3625" s="5" t="n">
        <v>3624</v>
      </c>
      <c r="B3625" s="5" t="n">
        <v>10</v>
      </c>
      <c r="C3625" s="5" t="n">
        <v>339</v>
      </c>
      <c r="D3625" s="5" t="n">
        <v>12</v>
      </c>
      <c r="E3625" s="5" t="n">
        <v>0</v>
      </c>
      <c r="F3625" s="5" t="n">
        <v>29.3</v>
      </c>
      <c r="G3625" s="5" t="n">
        <v>15.4</v>
      </c>
      <c r="H3625" s="5" t="n">
        <v>18.09</v>
      </c>
      <c r="I3625" s="6">
        <f>IF(E3625&gt;=Markov!$B$3,1,0)</f>
        <v/>
      </c>
      <c r="J3625" s="6">
        <f>I3624</f>
        <v/>
      </c>
      <c r="K3625" s="7">
        <f>MAR1!$B$5+MAR1!$C$5*COS(2*PI()*$C3625/365)+MAR1!$D$5*SIN(2*PI()*$C3625/365)</f>
        <v/>
      </c>
      <c r="L3625" s="7">
        <f>MAR1!$B$6+MAR1!$C$6*COS(2*PI()*$C3625/365)+MAR1!$D$6*SIN(2*PI()*$C3625/365)</f>
        <v/>
      </c>
      <c r="M3625" s="7">
        <f>MAR1!$B$7+MAR1!$C$7*COS(2*PI()*$C3625/365)+MAR1!$D$7*SIN(2*PI()*$C3625/365)</f>
        <v/>
      </c>
      <c r="N3625" s="7">
        <f>F3625-K3625</f>
        <v/>
      </c>
      <c r="O3625" s="7">
        <f>G3625-L3625</f>
        <v/>
      </c>
      <c r="P3625" s="7">
        <f>H3625-M3625</f>
        <v/>
      </c>
      <c r="Q3625" s="7">
        <f>IF($I3625=1,(N3625-MAR1!$B$11)/MAR1!$D$11,(N3625-MAR1!$C$11)/MAR1!$E$11)</f>
        <v/>
      </c>
      <c r="R3625" s="7">
        <f>IF($I3625=1,(O3625-MAR1!$B$12)/MAR1!$D$12,(O3625-MAR1!$C$12)/MAR1!$E$12)</f>
        <v/>
      </c>
      <c r="S3625" s="7">
        <f>IF($I3625=1,(P3625-MAR1!$B$13)/MAR1!$D$13,(P3625-MAR1!$C$13)/MAR1!$E$13)</f>
        <v/>
      </c>
    </row>
    <row r="3626">
      <c r="A3626" s="5" t="n">
        <v>3625</v>
      </c>
      <c r="B3626" s="5" t="n">
        <v>10</v>
      </c>
      <c r="C3626" s="5" t="n">
        <v>340</v>
      </c>
      <c r="D3626" s="5" t="n">
        <v>12</v>
      </c>
      <c r="E3626" s="5" t="n">
        <v>0</v>
      </c>
      <c r="F3626" s="5" t="n">
        <v>29.7</v>
      </c>
      <c r="G3626" s="5" t="n">
        <v>15.9</v>
      </c>
      <c r="H3626" s="5" t="n">
        <v>13.37</v>
      </c>
      <c r="I3626" s="6">
        <f>IF(E3626&gt;=Markov!$B$3,1,0)</f>
        <v/>
      </c>
      <c r="J3626" s="6">
        <f>I3625</f>
        <v/>
      </c>
      <c r="K3626" s="7">
        <f>MAR1!$B$5+MAR1!$C$5*COS(2*PI()*$C3626/365)+MAR1!$D$5*SIN(2*PI()*$C3626/365)</f>
        <v/>
      </c>
      <c r="L3626" s="7">
        <f>MAR1!$B$6+MAR1!$C$6*COS(2*PI()*$C3626/365)+MAR1!$D$6*SIN(2*PI()*$C3626/365)</f>
        <v/>
      </c>
      <c r="M3626" s="7">
        <f>MAR1!$B$7+MAR1!$C$7*COS(2*PI()*$C3626/365)+MAR1!$D$7*SIN(2*PI()*$C3626/365)</f>
        <v/>
      </c>
      <c r="N3626" s="7">
        <f>F3626-K3626</f>
        <v/>
      </c>
      <c r="O3626" s="7">
        <f>G3626-L3626</f>
        <v/>
      </c>
      <c r="P3626" s="7">
        <f>H3626-M3626</f>
        <v/>
      </c>
      <c r="Q3626" s="7">
        <f>IF($I3626=1,(N3626-MAR1!$B$11)/MAR1!$D$11,(N3626-MAR1!$C$11)/MAR1!$E$11)</f>
        <v/>
      </c>
      <c r="R3626" s="7">
        <f>IF($I3626=1,(O3626-MAR1!$B$12)/MAR1!$D$12,(O3626-MAR1!$C$12)/MAR1!$E$12)</f>
        <v/>
      </c>
      <c r="S3626" s="7">
        <f>IF($I3626=1,(P3626-MAR1!$B$13)/MAR1!$D$13,(P3626-MAR1!$C$13)/MAR1!$E$13)</f>
        <v/>
      </c>
    </row>
    <row r="3627">
      <c r="A3627" s="5" t="n">
        <v>3626</v>
      </c>
      <c r="B3627" s="5" t="n">
        <v>10</v>
      </c>
      <c r="C3627" s="5" t="n">
        <v>341</v>
      </c>
      <c r="D3627" s="5" t="n">
        <v>12</v>
      </c>
      <c r="E3627" s="5" t="n">
        <v>0</v>
      </c>
      <c r="F3627" s="5" t="n">
        <v>30</v>
      </c>
      <c r="G3627" s="5" t="n">
        <v>15.9</v>
      </c>
      <c r="H3627" s="5" t="n">
        <v>16.09</v>
      </c>
      <c r="I3627" s="6">
        <f>IF(E3627&gt;=Markov!$B$3,1,0)</f>
        <v/>
      </c>
      <c r="J3627" s="6">
        <f>I3626</f>
        <v/>
      </c>
      <c r="K3627" s="7">
        <f>MAR1!$B$5+MAR1!$C$5*COS(2*PI()*$C3627/365)+MAR1!$D$5*SIN(2*PI()*$C3627/365)</f>
        <v/>
      </c>
      <c r="L3627" s="7">
        <f>MAR1!$B$6+MAR1!$C$6*COS(2*PI()*$C3627/365)+MAR1!$D$6*SIN(2*PI()*$C3627/365)</f>
        <v/>
      </c>
      <c r="M3627" s="7">
        <f>MAR1!$B$7+MAR1!$C$7*COS(2*PI()*$C3627/365)+MAR1!$D$7*SIN(2*PI()*$C3627/365)</f>
        <v/>
      </c>
      <c r="N3627" s="7">
        <f>F3627-K3627</f>
        <v/>
      </c>
      <c r="O3627" s="7">
        <f>G3627-L3627</f>
        <v/>
      </c>
      <c r="P3627" s="7">
        <f>H3627-M3627</f>
        <v/>
      </c>
      <c r="Q3627" s="7">
        <f>IF($I3627=1,(N3627-MAR1!$B$11)/MAR1!$D$11,(N3627-MAR1!$C$11)/MAR1!$E$11)</f>
        <v/>
      </c>
      <c r="R3627" s="7">
        <f>IF($I3627=1,(O3627-MAR1!$B$12)/MAR1!$D$12,(O3627-MAR1!$C$12)/MAR1!$E$12)</f>
        <v/>
      </c>
      <c r="S3627" s="7">
        <f>IF($I3627=1,(P3627-MAR1!$B$13)/MAR1!$D$13,(P3627-MAR1!$C$13)/MAR1!$E$13)</f>
        <v/>
      </c>
    </row>
    <row r="3628">
      <c r="A3628" s="5" t="n">
        <v>3627</v>
      </c>
      <c r="B3628" s="5" t="n">
        <v>10</v>
      </c>
      <c r="C3628" s="5" t="n">
        <v>342</v>
      </c>
      <c r="D3628" s="5" t="n">
        <v>12</v>
      </c>
      <c r="E3628" s="5" t="n">
        <v>0</v>
      </c>
      <c r="F3628" s="5" t="n">
        <v>32.3</v>
      </c>
      <c r="G3628" s="5" t="n">
        <v>16.1</v>
      </c>
      <c r="H3628" s="5" t="n">
        <v>14.39</v>
      </c>
      <c r="I3628" s="6">
        <f>IF(E3628&gt;=Markov!$B$3,1,0)</f>
        <v/>
      </c>
      <c r="J3628" s="6">
        <f>I3627</f>
        <v/>
      </c>
      <c r="K3628" s="7">
        <f>MAR1!$B$5+MAR1!$C$5*COS(2*PI()*$C3628/365)+MAR1!$D$5*SIN(2*PI()*$C3628/365)</f>
        <v/>
      </c>
      <c r="L3628" s="7">
        <f>MAR1!$B$6+MAR1!$C$6*COS(2*PI()*$C3628/365)+MAR1!$D$6*SIN(2*PI()*$C3628/365)</f>
        <v/>
      </c>
      <c r="M3628" s="7">
        <f>MAR1!$B$7+MAR1!$C$7*COS(2*PI()*$C3628/365)+MAR1!$D$7*SIN(2*PI()*$C3628/365)</f>
        <v/>
      </c>
      <c r="N3628" s="7">
        <f>F3628-K3628</f>
        <v/>
      </c>
      <c r="O3628" s="7">
        <f>G3628-L3628</f>
        <v/>
      </c>
      <c r="P3628" s="7">
        <f>H3628-M3628</f>
        <v/>
      </c>
      <c r="Q3628" s="7">
        <f>IF($I3628=1,(N3628-MAR1!$B$11)/MAR1!$D$11,(N3628-MAR1!$C$11)/MAR1!$E$11)</f>
        <v/>
      </c>
      <c r="R3628" s="7">
        <f>IF($I3628=1,(O3628-MAR1!$B$12)/MAR1!$D$12,(O3628-MAR1!$C$12)/MAR1!$E$12)</f>
        <v/>
      </c>
      <c r="S3628" s="7">
        <f>IF($I3628=1,(P3628-MAR1!$B$13)/MAR1!$D$13,(P3628-MAR1!$C$13)/MAR1!$E$13)</f>
        <v/>
      </c>
    </row>
    <row r="3629">
      <c r="A3629" s="5" t="n">
        <v>3628</v>
      </c>
      <c r="B3629" s="5" t="n">
        <v>10</v>
      </c>
      <c r="C3629" s="5" t="n">
        <v>343</v>
      </c>
      <c r="D3629" s="5" t="n">
        <v>12</v>
      </c>
      <c r="E3629" s="5" t="n">
        <v>0</v>
      </c>
      <c r="F3629" s="5" t="n">
        <v>32.9</v>
      </c>
      <c r="G3629" s="5" t="n">
        <v>15.1</v>
      </c>
      <c r="H3629" s="5" t="n">
        <v>15.89</v>
      </c>
      <c r="I3629" s="6">
        <f>IF(E3629&gt;=Markov!$B$3,1,0)</f>
        <v/>
      </c>
      <c r="J3629" s="6">
        <f>I3628</f>
        <v/>
      </c>
      <c r="K3629" s="7">
        <f>MAR1!$B$5+MAR1!$C$5*COS(2*PI()*$C3629/365)+MAR1!$D$5*SIN(2*PI()*$C3629/365)</f>
        <v/>
      </c>
      <c r="L3629" s="7">
        <f>MAR1!$B$6+MAR1!$C$6*COS(2*PI()*$C3629/365)+MAR1!$D$6*SIN(2*PI()*$C3629/365)</f>
        <v/>
      </c>
      <c r="M3629" s="7">
        <f>MAR1!$B$7+MAR1!$C$7*COS(2*PI()*$C3629/365)+MAR1!$D$7*SIN(2*PI()*$C3629/365)</f>
        <v/>
      </c>
      <c r="N3629" s="7">
        <f>F3629-K3629</f>
        <v/>
      </c>
      <c r="O3629" s="7">
        <f>G3629-L3629</f>
        <v/>
      </c>
      <c r="P3629" s="7">
        <f>H3629-M3629</f>
        <v/>
      </c>
      <c r="Q3629" s="7">
        <f>IF($I3629=1,(N3629-MAR1!$B$11)/MAR1!$D$11,(N3629-MAR1!$C$11)/MAR1!$E$11)</f>
        <v/>
      </c>
      <c r="R3629" s="7">
        <f>IF($I3629=1,(O3629-MAR1!$B$12)/MAR1!$D$12,(O3629-MAR1!$C$12)/MAR1!$E$12)</f>
        <v/>
      </c>
      <c r="S3629" s="7">
        <f>IF($I3629=1,(P3629-MAR1!$B$13)/MAR1!$D$13,(P3629-MAR1!$C$13)/MAR1!$E$13)</f>
        <v/>
      </c>
    </row>
    <row r="3630">
      <c r="A3630" s="5" t="n">
        <v>3629</v>
      </c>
      <c r="B3630" s="5" t="n">
        <v>10</v>
      </c>
      <c r="C3630" s="5" t="n">
        <v>344</v>
      </c>
      <c r="D3630" s="5" t="n">
        <v>12</v>
      </c>
      <c r="E3630" s="5" t="n">
        <v>0</v>
      </c>
      <c r="F3630" s="5" t="n">
        <v>33.3</v>
      </c>
      <c r="G3630" s="5" t="n">
        <v>15.8</v>
      </c>
      <c r="H3630" s="5" t="n">
        <v>15.21</v>
      </c>
      <c r="I3630" s="6">
        <f>IF(E3630&gt;=Markov!$B$3,1,0)</f>
        <v/>
      </c>
      <c r="J3630" s="6">
        <f>I3629</f>
        <v/>
      </c>
      <c r="K3630" s="7">
        <f>MAR1!$B$5+MAR1!$C$5*COS(2*PI()*$C3630/365)+MAR1!$D$5*SIN(2*PI()*$C3630/365)</f>
        <v/>
      </c>
      <c r="L3630" s="7">
        <f>MAR1!$B$6+MAR1!$C$6*COS(2*PI()*$C3630/365)+MAR1!$D$6*SIN(2*PI()*$C3630/365)</f>
        <v/>
      </c>
      <c r="M3630" s="7">
        <f>MAR1!$B$7+MAR1!$C$7*COS(2*PI()*$C3630/365)+MAR1!$D$7*SIN(2*PI()*$C3630/365)</f>
        <v/>
      </c>
      <c r="N3630" s="7">
        <f>F3630-K3630</f>
        <v/>
      </c>
      <c r="O3630" s="7">
        <f>G3630-L3630</f>
        <v/>
      </c>
      <c r="P3630" s="7">
        <f>H3630-M3630</f>
        <v/>
      </c>
      <c r="Q3630" s="7">
        <f>IF($I3630=1,(N3630-MAR1!$B$11)/MAR1!$D$11,(N3630-MAR1!$C$11)/MAR1!$E$11)</f>
        <v/>
      </c>
      <c r="R3630" s="7">
        <f>IF($I3630=1,(O3630-MAR1!$B$12)/MAR1!$D$12,(O3630-MAR1!$C$12)/MAR1!$E$12)</f>
        <v/>
      </c>
      <c r="S3630" s="7">
        <f>IF($I3630=1,(P3630-MAR1!$B$13)/MAR1!$D$13,(P3630-MAR1!$C$13)/MAR1!$E$13)</f>
        <v/>
      </c>
    </row>
    <row r="3631">
      <c r="A3631" s="5" t="n">
        <v>3630</v>
      </c>
      <c r="B3631" s="5" t="n">
        <v>10</v>
      </c>
      <c r="C3631" s="5" t="n">
        <v>345</v>
      </c>
      <c r="D3631" s="5" t="n">
        <v>12</v>
      </c>
      <c r="E3631" s="5" t="n">
        <v>0</v>
      </c>
      <c r="F3631" s="5" t="n">
        <v>28.9</v>
      </c>
      <c r="G3631" s="5" t="n">
        <v>16.1</v>
      </c>
      <c r="H3631" s="5" t="n">
        <v>15.98</v>
      </c>
      <c r="I3631" s="6">
        <f>IF(E3631&gt;=Markov!$B$3,1,0)</f>
        <v/>
      </c>
      <c r="J3631" s="6">
        <f>I3630</f>
        <v/>
      </c>
      <c r="K3631" s="7">
        <f>MAR1!$B$5+MAR1!$C$5*COS(2*PI()*$C3631/365)+MAR1!$D$5*SIN(2*PI()*$C3631/365)</f>
        <v/>
      </c>
      <c r="L3631" s="7">
        <f>MAR1!$B$6+MAR1!$C$6*COS(2*PI()*$C3631/365)+MAR1!$D$6*SIN(2*PI()*$C3631/365)</f>
        <v/>
      </c>
      <c r="M3631" s="7">
        <f>MAR1!$B$7+MAR1!$C$7*COS(2*PI()*$C3631/365)+MAR1!$D$7*SIN(2*PI()*$C3631/365)</f>
        <v/>
      </c>
      <c r="N3631" s="7">
        <f>F3631-K3631</f>
        <v/>
      </c>
      <c r="O3631" s="7">
        <f>G3631-L3631</f>
        <v/>
      </c>
      <c r="P3631" s="7">
        <f>H3631-M3631</f>
        <v/>
      </c>
      <c r="Q3631" s="7">
        <f>IF($I3631=1,(N3631-MAR1!$B$11)/MAR1!$D$11,(N3631-MAR1!$C$11)/MAR1!$E$11)</f>
        <v/>
      </c>
      <c r="R3631" s="7">
        <f>IF($I3631=1,(O3631-MAR1!$B$12)/MAR1!$D$12,(O3631-MAR1!$C$12)/MAR1!$E$12)</f>
        <v/>
      </c>
      <c r="S3631" s="7">
        <f>IF($I3631=1,(P3631-MAR1!$B$13)/MAR1!$D$13,(P3631-MAR1!$C$13)/MAR1!$E$13)</f>
        <v/>
      </c>
    </row>
    <row r="3632">
      <c r="A3632" s="5" t="n">
        <v>3631</v>
      </c>
      <c r="B3632" s="5" t="n">
        <v>10</v>
      </c>
      <c r="C3632" s="5" t="n">
        <v>346</v>
      </c>
      <c r="D3632" s="5" t="n">
        <v>12</v>
      </c>
      <c r="E3632" s="5" t="n">
        <v>0</v>
      </c>
      <c r="F3632" s="5" t="n">
        <v>27.4</v>
      </c>
      <c r="G3632" s="5" t="n">
        <v>12.8</v>
      </c>
      <c r="H3632" s="5" t="n">
        <v>14.51</v>
      </c>
      <c r="I3632" s="6">
        <f>IF(E3632&gt;=Markov!$B$3,1,0)</f>
        <v/>
      </c>
      <c r="J3632" s="6">
        <f>I3631</f>
        <v/>
      </c>
      <c r="K3632" s="7">
        <f>MAR1!$B$5+MAR1!$C$5*COS(2*PI()*$C3632/365)+MAR1!$D$5*SIN(2*PI()*$C3632/365)</f>
        <v/>
      </c>
      <c r="L3632" s="7">
        <f>MAR1!$B$6+MAR1!$C$6*COS(2*PI()*$C3632/365)+MAR1!$D$6*SIN(2*PI()*$C3632/365)</f>
        <v/>
      </c>
      <c r="M3632" s="7">
        <f>MAR1!$B$7+MAR1!$C$7*COS(2*PI()*$C3632/365)+MAR1!$D$7*SIN(2*PI()*$C3632/365)</f>
        <v/>
      </c>
      <c r="N3632" s="7">
        <f>F3632-K3632</f>
        <v/>
      </c>
      <c r="O3632" s="7">
        <f>G3632-L3632</f>
        <v/>
      </c>
      <c r="P3632" s="7">
        <f>H3632-M3632</f>
        <v/>
      </c>
      <c r="Q3632" s="7">
        <f>IF($I3632=1,(N3632-MAR1!$B$11)/MAR1!$D$11,(N3632-MAR1!$C$11)/MAR1!$E$11)</f>
        <v/>
      </c>
      <c r="R3632" s="7">
        <f>IF($I3632=1,(O3632-MAR1!$B$12)/MAR1!$D$12,(O3632-MAR1!$C$12)/MAR1!$E$12)</f>
        <v/>
      </c>
      <c r="S3632" s="7">
        <f>IF($I3632=1,(P3632-MAR1!$B$13)/MAR1!$D$13,(P3632-MAR1!$C$13)/MAR1!$E$13)</f>
        <v/>
      </c>
    </row>
    <row r="3633">
      <c r="A3633" s="5" t="n">
        <v>3632</v>
      </c>
      <c r="B3633" s="5" t="n">
        <v>10</v>
      </c>
      <c r="C3633" s="5" t="n">
        <v>347</v>
      </c>
      <c r="D3633" s="5" t="n">
        <v>12</v>
      </c>
      <c r="E3633" s="5" t="n">
        <v>0</v>
      </c>
      <c r="F3633" s="5" t="n">
        <v>26.6</v>
      </c>
      <c r="G3633" s="5" t="n">
        <v>11.4</v>
      </c>
      <c r="H3633" s="5" t="n">
        <v>11.22</v>
      </c>
      <c r="I3633" s="6">
        <f>IF(E3633&gt;=Markov!$B$3,1,0)</f>
        <v/>
      </c>
      <c r="J3633" s="6">
        <f>I3632</f>
        <v/>
      </c>
      <c r="K3633" s="7">
        <f>MAR1!$B$5+MAR1!$C$5*COS(2*PI()*$C3633/365)+MAR1!$D$5*SIN(2*PI()*$C3633/365)</f>
        <v/>
      </c>
      <c r="L3633" s="7">
        <f>MAR1!$B$6+MAR1!$C$6*COS(2*PI()*$C3633/365)+MAR1!$D$6*SIN(2*PI()*$C3633/365)</f>
        <v/>
      </c>
      <c r="M3633" s="7">
        <f>MAR1!$B$7+MAR1!$C$7*COS(2*PI()*$C3633/365)+MAR1!$D$7*SIN(2*PI()*$C3633/365)</f>
        <v/>
      </c>
      <c r="N3633" s="7">
        <f>F3633-K3633</f>
        <v/>
      </c>
      <c r="O3633" s="7">
        <f>G3633-L3633</f>
        <v/>
      </c>
      <c r="P3633" s="7">
        <f>H3633-M3633</f>
        <v/>
      </c>
      <c r="Q3633" s="7">
        <f>IF($I3633=1,(N3633-MAR1!$B$11)/MAR1!$D$11,(N3633-MAR1!$C$11)/MAR1!$E$11)</f>
        <v/>
      </c>
      <c r="R3633" s="7">
        <f>IF($I3633=1,(O3633-MAR1!$B$12)/MAR1!$D$12,(O3633-MAR1!$C$12)/MAR1!$E$12)</f>
        <v/>
      </c>
      <c r="S3633" s="7">
        <f>IF($I3633=1,(P3633-MAR1!$B$13)/MAR1!$D$13,(P3633-MAR1!$C$13)/MAR1!$E$13)</f>
        <v/>
      </c>
    </row>
    <row r="3634">
      <c r="A3634" s="5" t="n">
        <v>3633</v>
      </c>
      <c r="B3634" s="5" t="n">
        <v>10</v>
      </c>
      <c r="C3634" s="5" t="n">
        <v>348</v>
      </c>
      <c r="D3634" s="5" t="n">
        <v>12</v>
      </c>
      <c r="E3634" s="5" t="n">
        <v>0</v>
      </c>
      <c r="F3634" s="5" t="n">
        <v>28</v>
      </c>
      <c r="G3634" s="5" t="n">
        <v>15</v>
      </c>
      <c r="H3634" s="5" t="n">
        <v>18.26</v>
      </c>
      <c r="I3634" s="6">
        <f>IF(E3634&gt;=Markov!$B$3,1,0)</f>
        <v/>
      </c>
      <c r="J3634" s="6">
        <f>I3633</f>
        <v/>
      </c>
      <c r="K3634" s="7">
        <f>MAR1!$B$5+MAR1!$C$5*COS(2*PI()*$C3634/365)+MAR1!$D$5*SIN(2*PI()*$C3634/365)</f>
        <v/>
      </c>
      <c r="L3634" s="7">
        <f>MAR1!$B$6+MAR1!$C$6*COS(2*PI()*$C3634/365)+MAR1!$D$6*SIN(2*PI()*$C3634/365)</f>
        <v/>
      </c>
      <c r="M3634" s="7">
        <f>MAR1!$B$7+MAR1!$C$7*COS(2*PI()*$C3634/365)+MAR1!$D$7*SIN(2*PI()*$C3634/365)</f>
        <v/>
      </c>
      <c r="N3634" s="7">
        <f>F3634-K3634</f>
        <v/>
      </c>
      <c r="O3634" s="7">
        <f>G3634-L3634</f>
        <v/>
      </c>
      <c r="P3634" s="7">
        <f>H3634-M3634</f>
        <v/>
      </c>
      <c r="Q3634" s="7">
        <f>IF($I3634=1,(N3634-MAR1!$B$11)/MAR1!$D$11,(N3634-MAR1!$C$11)/MAR1!$E$11)</f>
        <v/>
      </c>
      <c r="R3634" s="7">
        <f>IF($I3634=1,(O3634-MAR1!$B$12)/MAR1!$D$12,(O3634-MAR1!$C$12)/MAR1!$E$12)</f>
        <v/>
      </c>
      <c r="S3634" s="7">
        <f>IF($I3634=1,(P3634-MAR1!$B$13)/MAR1!$D$13,(P3634-MAR1!$C$13)/MAR1!$E$13)</f>
        <v/>
      </c>
    </row>
    <row r="3635">
      <c r="A3635" s="5" t="n">
        <v>3634</v>
      </c>
      <c r="B3635" s="5" t="n">
        <v>10</v>
      </c>
      <c r="C3635" s="5" t="n">
        <v>349</v>
      </c>
      <c r="D3635" s="5" t="n">
        <v>12</v>
      </c>
      <c r="E3635" s="5" t="n">
        <v>0</v>
      </c>
      <c r="F3635" s="5" t="n">
        <v>26.2</v>
      </c>
      <c r="G3635" s="5" t="n">
        <v>13.7</v>
      </c>
      <c r="H3635" s="5" t="n">
        <v>15.63</v>
      </c>
      <c r="I3635" s="6">
        <f>IF(E3635&gt;=Markov!$B$3,1,0)</f>
        <v/>
      </c>
      <c r="J3635" s="6">
        <f>I3634</f>
        <v/>
      </c>
      <c r="K3635" s="7">
        <f>MAR1!$B$5+MAR1!$C$5*COS(2*PI()*$C3635/365)+MAR1!$D$5*SIN(2*PI()*$C3635/365)</f>
        <v/>
      </c>
      <c r="L3635" s="7">
        <f>MAR1!$B$6+MAR1!$C$6*COS(2*PI()*$C3635/365)+MAR1!$D$6*SIN(2*PI()*$C3635/365)</f>
        <v/>
      </c>
      <c r="M3635" s="7">
        <f>MAR1!$B$7+MAR1!$C$7*COS(2*PI()*$C3635/365)+MAR1!$D$7*SIN(2*PI()*$C3635/365)</f>
        <v/>
      </c>
      <c r="N3635" s="7">
        <f>F3635-K3635</f>
        <v/>
      </c>
      <c r="O3635" s="7">
        <f>G3635-L3635</f>
        <v/>
      </c>
      <c r="P3635" s="7">
        <f>H3635-M3635</f>
        <v/>
      </c>
      <c r="Q3635" s="7">
        <f>IF($I3635=1,(N3635-MAR1!$B$11)/MAR1!$D$11,(N3635-MAR1!$C$11)/MAR1!$E$11)</f>
        <v/>
      </c>
      <c r="R3635" s="7">
        <f>IF($I3635=1,(O3635-MAR1!$B$12)/MAR1!$D$12,(O3635-MAR1!$C$12)/MAR1!$E$12)</f>
        <v/>
      </c>
      <c r="S3635" s="7">
        <f>IF($I3635=1,(P3635-MAR1!$B$13)/MAR1!$D$13,(P3635-MAR1!$C$13)/MAR1!$E$13)</f>
        <v/>
      </c>
    </row>
    <row r="3636">
      <c r="A3636" s="5" t="n">
        <v>3635</v>
      </c>
      <c r="B3636" s="5" t="n">
        <v>10</v>
      </c>
      <c r="C3636" s="5" t="n">
        <v>350</v>
      </c>
      <c r="D3636" s="5" t="n">
        <v>12</v>
      </c>
      <c r="E3636" s="5" t="n">
        <v>0</v>
      </c>
      <c r="F3636" s="5" t="n">
        <v>26.5</v>
      </c>
      <c r="G3636" s="5" t="n">
        <v>12.6</v>
      </c>
      <c r="H3636" s="5" t="n">
        <v>11.11</v>
      </c>
      <c r="I3636" s="6">
        <f>IF(E3636&gt;=Markov!$B$3,1,0)</f>
        <v/>
      </c>
      <c r="J3636" s="6">
        <f>I3635</f>
        <v/>
      </c>
      <c r="K3636" s="7">
        <f>MAR1!$B$5+MAR1!$C$5*COS(2*PI()*$C3636/365)+MAR1!$D$5*SIN(2*PI()*$C3636/365)</f>
        <v/>
      </c>
      <c r="L3636" s="7">
        <f>MAR1!$B$6+MAR1!$C$6*COS(2*PI()*$C3636/365)+MAR1!$D$6*SIN(2*PI()*$C3636/365)</f>
        <v/>
      </c>
      <c r="M3636" s="7">
        <f>MAR1!$B$7+MAR1!$C$7*COS(2*PI()*$C3636/365)+MAR1!$D$7*SIN(2*PI()*$C3636/365)</f>
        <v/>
      </c>
      <c r="N3636" s="7">
        <f>F3636-K3636</f>
        <v/>
      </c>
      <c r="O3636" s="7">
        <f>G3636-L3636</f>
        <v/>
      </c>
      <c r="P3636" s="7">
        <f>H3636-M3636</f>
        <v/>
      </c>
      <c r="Q3636" s="7">
        <f>IF($I3636=1,(N3636-MAR1!$B$11)/MAR1!$D$11,(N3636-MAR1!$C$11)/MAR1!$E$11)</f>
        <v/>
      </c>
      <c r="R3636" s="7">
        <f>IF($I3636=1,(O3636-MAR1!$B$12)/MAR1!$D$12,(O3636-MAR1!$C$12)/MAR1!$E$12)</f>
        <v/>
      </c>
      <c r="S3636" s="7">
        <f>IF($I3636=1,(P3636-MAR1!$B$13)/MAR1!$D$13,(P3636-MAR1!$C$13)/MAR1!$E$13)</f>
        <v/>
      </c>
    </row>
    <row r="3637">
      <c r="A3637" s="5" t="n">
        <v>3636</v>
      </c>
      <c r="B3637" s="5" t="n">
        <v>10</v>
      </c>
      <c r="C3637" s="5" t="n">
        <v>351</v>
      </c>
      <c r="D3637" s="5" t="n">
        <v>12</v>
      </c>
      <c r="E3637" s="5" t="n">
        <v>0</v>
      </c>
      <c r="F3637" s="5" t="n">
        <v>25.7</v>
      </c>
      <c r="G3637" s="5" t="n">
        <v>13.1</v>
      </c>
      <c r="H3637" s="5" t="n">
        <v>9.66</v>
      </c>
      <c r="I3637" s="6">
        <f>IF(E3637&gt;=Markov!$B$3,1,0)</f>
        <v/>
      </c>
      <c r="J3637" s="6">
        <f>I3636</f>
        <v/>
      </c>
      <c r="K3637" s="7">
        <f>MAR1!$B$5+MAR1!$C$5*COS(2*PI()*$C3637/365)+MAR1!$D$5*SIN(2*PI()*$C3637/365)</f>
        <v/>
      </c>
      <c r="L3637" s="7">
        <f>MAR1!$B$6+MAR1!$C$6*COS(2*PI()*$C3637/365)+MAR1!$D$6*SIN(2*PI()*$C3637/365)</f>
        <v/>
      </c>
      <c r="M3637" s="7">
        <f>MAR1!$B$7+MAR1!$C$7*COS(2*PI()*$C3637/365)+MAR1!$D$7*SIN(2*PI()*$C3637/365)</f>
        <v/>
      </c>
      <c r="N3637" s="7">
        <f>F3637-K3637</f>
        <v/>
      </c>
      <c r="O3637" s="7">
        <f>G3637-L3637</f>
        <v/>
      </c>
      <c r="P3637" s="7">
        <f>H3637-M3637</f>
        <v/>
      </c>
      <c r="Q3637" s="7">
        <f>IF($I3637=1,(N3637-MAR1!$B$11)/MAR1!$D$11,(N3637-MAR1!$C$11)/MAR1!$E$11)</f>
        <v/>
      </c>
      <c r="R3637" s="7">
        <f>IF($I3637=1,(O3637-MAR1!$B$12)/MAR1!$D$12,(O3637-MAR1!$C$12)/MAR1!$E$12)</f>
        <v/>
      </c>
      <c r="S3637" s="7">
        <f>IF($I3637=1,(P3637-MAR1!$B$13)/MAR1!$D$13,(P3637-MAR1!$C$13)/MAR1!$E$13)</f>
        <v/>
      </c>
    </row>
    <row r="3638">
      <c r="A3638" s="5" t="n">
        <v>3637</v>
      </c>
      <c r="B3638" s="5" t="n">
        <v>10</v>
      </c>
      <c r="C3638" s="5" t="n">
        <v>352</v>
      </c>
      <c r="D3638" s="5" t="n">
        <v>12</v>
      </c>
      <c r="E3638" s="5" t="n">
        <v>0</v>
      </c>
      <c r="F3638" s="5" t="n">
        <v>25.9</v>
      </c>
      <c r="G3638" s="5" t="n">
        <v>12.3</v>
      </c>
      <c r="H3638" s="5" t="n">
        <v>14.39</v>
      </c>
      <c r="I3638" s="6">
        <f>IF(E3638&gt;=Markov!$B$3,1,0)</f>
        <v/>
      </c>
      <c r="J3638" s="6">
        <f>I3637</f>
        <v/>
      </c>
      <c r="K3638" s="7">
        <f>MAR1!$B$5+MAR1!$C$5*COS(2*PI()*$C3638/365)+MAR1!$D$5*SIN(2*PI()*$C3638/365)</f>
        <v/>
      </c>
      <c r="L3638" s="7">
        <f>MAR1!$B$6+MAR1!$C$6*COS(2*PI()*$C3638/365)+MAR1!$D$6*SIN(2*PI()*$C3638/365)</f>
        <v/>
      </c>
      <c r="M3638" s="7">
        <f>MAR1!$B$7+MAR1!$C$7*COS(2*PI()*$C3638/365)+MAR1!$D$7*SIN(2*PI()*$C3638/365)</f>
        <v/>
      </c>
      <c r="N3638" s="7">
        <f>F3638-K3638</f>
        <v/>
      </c>
      <c r="O3638" s="7">
        <f>G3638-L3638</f>
        <v/>
      </c>
      <c r="P3638" s="7">
        <f>H3638-M3638</f>
        <v/>
      </c>
      <c r="Q3638" s="7">
        <f>IF($I3638=1,(N3638-MAR1!$B$11)/MAR1!$D$11,(N3638-MAR1!$C$11)/MAR1!$E$11)</f>
        <v/>
      </c>
      <c r="R3638" s="7">
        <f>IF($I3638=1,(O3638-MAR1!$B$12)/MAR1!$D$12,(O3638-MAR1!$C$12)/MAR1!$E$12)</f>
        <v/>
      </c>
      <c r="S3638" s="7">
        <f>IF($I3638=1,(P3638-MAR1!$B$13)/MAR1!$D$13,(P3638-MAR1!$C$13)/MAR1!$E$13)</f>
        <v/>
      </c>
    </row>
    <row r="3639">
      <c r="A3639" s="5" t="n">
        <v>3638</v>
      </c>
      <c r="B3639" s="5" t="n">
        <v>10</v>
      </c>
      <c r="C3639" s="5" t="n">
        <v>353</v>
      </c>
      <c r="D3639" s="5" t="n">
        <v>12</v>
      </c>
      <c r="E3639" s="5" t="n">
        <v>0</v>
      </c>
      <c r="F3639" s="5" t="n">
        <v>27.9</v>
      </c>
      <c r="G3639" s="5" t="n">
        <v>12.1</v>
      </c>
      <c r="H3639" s="5" t="n">
        <v>10.93</v>
      </c>
      <c r="I3639" s="6">
        <f>IF(E3639&gt;=Markov!$B$3,1,0)</f>
        <v/>
      </c>
      <c r="J3639" s="6">
        <f>I3638</f>
        <v/>
      </c>
      <c r="K3639" s="7">
        <f>MAR1!$B$5+MAR1!$C$5*COS(2*PI()*$C3639/365)+MAR1!$D$5*SIN(2*PI()*$C3639/365)</f>
        <v/>
      </c>
      <c r="L3639" s="7">
        <f>MAR1!$B$6+MAR1!$C$6*COS(2*PI()*$C3639/365)+MAR1!$D$6*SIN(2*PI()*$C3639/365)</f>
        <v/>
      </c>
      <c r="M3639" s="7">
        <f>MAR1!$B$7+MAR1!$C$7*COS(2*PI()*$C3639/365)+MAR1!$D$7*SIN(2*PI()*$C3639/365)</f>
        <v/>
      </c>
      <c r="N3639" s="7">
        <f>F3639-K3639</f>
        <v/>
      </c>
      <c r="O3639" s="7">
        <f>G3639-L3639</f>
        <v/>
      </c>
      <c r="P3639" s="7">
        <f>H3639-M3639</f>
        <v/>
      </c>
      <c r="Q3639" s="7">
        <f>IF($I3639=1,(N3639-MAR1!$B$11)/MAR1!$D$11,(N3639-MAR1!$C$11)/MAR1!$E$11)</f>
        <v/>
      </c>
      <c r="R3639" s="7">
        <f>IF($I3639=1,(O3639-MAR1!$B$12)/MAR1!$D$12,(O3639-MAR1!$C$12)/MAR1!$E$12)</f>
        <v/>
      </c>
      <c r="S3639" s="7">
        <f>IF($I3639=1,(P3639-MAR1!$B$13)/MAR1!$D$13,(P3639-MAR1!$C$13)/MAR1!$E$13)</f>
        <v/>
      </c>
    </row>
    <row r="3640">
      <c r="A3640" s="5" t="n">
        <v>3639</v>
      </c>
      <c r="B3640" s="5" t="n">
        <v>10</v>
      </c>
      <c r="C3640" s="5" t="n">
        <v>354</v>
      </c>
      <c r="D3640" s="5" t="n">
        <v>12</v>
      </c>
      <c r="E3640" s="5" t="n">
        <v>0</v>
      </c>
      <c r="F3640" s="5" t="n">
        <v>27.6</v>
      </c>
      <c r="G3640" s="5" t="n">
        <v>13.1</v>
      </c>
      <c r="H3640" s="5" t="n">
        <v>10.11</v>
      </c>
      <c r="I3640" s="6">
        <f>IF(E3640&gt;=Markov!$B$3,1,0)</f>
        <v/>
      </c>
      <c r="J3640" s="6">
        <f>I3639</f>
        <v/>
      </c>
      <c r="K3640" s="7">
        <f>MAR1!$B$5+MAR1!$C$5*COS(2*PI()*$C3640/365)+MAR1!$D$5*SIN(2*PI()*$C3640/365)</f>
        <v/>
      </c>
      <c r="L3640" s="7">
        <f>MAR1!$B$6+MAR1!$C$6*COS(2*PI()*$C3640/365)+MAR1!$D$6*SIN(2*PI()*$C3640/365)</f>
        <v/>
      </c>
      <c r="M3640" s="7">
        <f>MAR1!$B$7+MAR1!$C$7*COS(2*PI()*$C3640/365)+MAR1!$D$7*SIN(2*PI()*$C3640/365)</f>
        <v/>
      </c>
      <c r="N3640" s="7">
        <f>F3640-K3640</f>
        <v/>
      </c>
      <c r="O3640" s="7">
        <f>G3640-L3640</f>
        <v/>
      </c>
      <c r="P3640" s="7">
        <f>H3640-M3640</f>
        <v/>
      </c>
      <c r="Q3640" s="7">
        <f>IF($I3640=1,(N3640-MAR1!$B$11)/MAR1!$D$11,(N3640-MAR1!$C$11)/MAR1!$E$11)</f>
        <v/>
      </c>
      <c r="R3640" s="7">
        <f>IF($I3640=1,(O3640-MAR1!$B$12)/MAR1!$D$12,(O3640-MAR1!$C$12)/MAR1!$E$12)</f>
        <v/>
      </c>
      <c r="S3640" s="7">
        <f>IF($I3640=1,(P3640-MAR1!$B$13)/MAR1!$D$13,(P3640-MAR1!$C$13)/MAR1!$E$13)</f>
        <v/>
      </c>
    </row>
    <row r="3641">
      <c r="A3641" s="5" t="n">
        <v>3640</v>
      </c>
      <c r="B3641" s="5" t="n">
        <v>10</v>
      </c>
      <c r="C3641" s="5" t="n">
        <v>355</v>
      </c>
      <c r="D3641" s="5" t="n">
        <v>12</v>
      </c>
      <c r="E3641" s="5" t="n">
        <v>0</v>
      </c>
      <c r="F3641" s="5" t="n">
        <v>29.5</v>
      </c>
      <c r="G3641" s="5" t="n">
        <v>14</v>
      </c>
      <c r="H3641" s="5" t="n">
        <v>13.25</v>
      </c>
      <c r="I3641" s="6">
        <f>IF(E3641&gt;=Markov!$B$3,1,0)</f>
        <v/>
      </c>
      <c r="J3641" s="6">
        <f>I3640</f>
        <v/>
      </c>
      <c r="K3641" s="7">
        <f>MAR1!$B$5+MAR1!$C$5*COS(2*PI()*$C3641/365)+MAR1!$D$5*SIN(2*PI()*$C3641/365)</f>
        <v/>
      </c>
      <c r="L3641" s="7">
        <f>MAR1!$B$6+MAR1!$C$6*COS(2*PI()*$C3641/365)+MAR1!$D$6*SIN(2*PI()*$C3641/365)</f>
        <v/>
      </c>
      <c r="M3641" s="7">
        <f>MAR1!$B$7+MAR1!$C$7*COS(2*PI()*$C3641/365)+MAR1!$D$7*SIN(2*PI()*$C3641/365)</f>
        <v/>
      </c>
      <c r="N3641" s="7">
        <f>F3641-K3641</f>
        <v/>
      </c>
      <c r="O3641" s="7">
        <f>G3641-L3641</f>
        <v/>
      </c>
      <c r="P3641" s="7">
        <f>H3641-M3641</f>
        <v/>
      </c>
      <c r="Q3641" s="7">
        <f>IF($I3641=1,(N3641-MAR1!$B$11)/MAR1!$D$11,(N3641-MAR1!$C$11)/MAR1!$E$11)</f>
        <v/>
      </c>
      <c r="R3641" s="7">
        <f>IF($I3641=1,(O3641-MAR1!$B$12)/MAR1!$D$12,(O3641-MAR1!$C$12)/MAR1!$E$12)</f>
        <v/>
      </c>
      <c r="S3641" s="7">
        <f>IF($I3641=1,(P3641-MAR1!$B$13)/MAR1!$D$13,(P3641-MAR1!$C$13)/MAR1!$E$13)</f>
        <v/>
      </c>
    </row>
    <row r="3642">
      <c r="A3642" s="5" t="n">
        <v>3641</v>
      </c>
      <c r="B3642" s="5" t="n">
        <v>10</v>
      </c>
      <c r="C3642" s="5" t="n">
        <v>356</v>
      </c>
      <c r="D3642" s="5" t="n">
        <v>12</v>
      </c>
      <c r="E3642" s="5" t="n">
        <v>0</v>
      </c>
      <c r="F3642" s="5" t="n">
        <v>28.2</v>
      </c>
      <c r="G3642" s="5" t="n">
        <v>13.1</v>
      </c>
      <c r="H3642" s="5" t="n">
        <v>16.8</v>
      </c>
      <c r="I3642" s="6">
        <f>IF(E3642&gt;=Markov!$B$3,1,0)</f>
        <v/>
      </c>
      <c r="J3642" s="6">
        <f>I3641</f>
        <v/>
      </c>
      <c r="K3642" s="7">
        <f>MAR1!$B$5+MAR1!$C$5*COS(2*PI()*$C3642/365)+MAR1!$D$5*SIN(2*PI()*$C3642/365)</f>
        <v/>
      </c>
      <c r="L3642" s="7">
        <f>MAR1!$B$6+MAR1!$C$6*COS(2*PI()*$C3642/365)+MAR1!$D$6*SIN(2*PI()*$C3642/365)</f>
        <v/>
      </c>
      <c r="M3642" s="7">
        <f>MAR1!$B$7+MAR1!$C$7*COS(2*PI()*$C3642/365)+MAR1!$D$7*SIN(2*PI()*$C3642/365)</f>
        <v/>
      </c>
      <c r="N3642" s="7">
        <f>F3642-K3642</f>
        <v/>
      </c>
      <c r="O3642" s="7">
        <f>G3642-L3642</f>
        <v/>
      </c>
      <c r="P3642" s="7">
        <f>H3642-M3642</f>
        <v/>
      </c>
      <c r="Q3642" s="7">
        <f>IF($I3642=1,(N3642-MAR1!$B$11)/MAR1!$D$11,(N3642-MAR1!$C$11)/MAR1!$E$11)</f>
        <v/>
      </c>
      <c r="R3642" s="7">
        <f>IF($I3642=1,(O3642-MAR1!$B$12)/MAR1!$D$12,(O3642-MAR1!$C$12)/MAR1!$E$12)</f>
        <v/>
      </c>
      <c r="S3642" s="7">
        <f>IF($I3642=1,(P3642-MAR1!$B$13)/MAR1!$D$13,(P3642-MAR1!$C$13)/MAR1!$E$13)</f>
        <v/>
      </c>
    </row>
    <row r="3643">
      <c r="A3643" s="5" t="n">
        <v>3642</v>
      </c>
      <c r="B3643" s="5" t="n">
        <v>10</v>
      </c>
      <c r="C3643" s="5" t="n">
        <v>357</v>
      </c>
      <c r="D3643" s="5" t="n">
        <v>12</v>
      </c>
      <c r="E3643" s="5" t="n">
        <v>0</v>
      </c>
      <c r="F3643" s="5" t="n">
        <v>27.9</v>
      </c>
      <c r="G3643" s="5" t="n">
        <v>12.4</v>
      </c>
      <c r="H3643" s="5" t="n">
        <v>19.01</v>
      </c>
      <c r="I3643" s="6">
        <f>IF(E3643&gt;=Markov!$B$3,1,0)</f>
        <v/>
      </c>
      <c r="J3643" s="6">
        <f>I3642</f>
        <v/>
      </c>
      <c r="K3643" s="7">
        <f>MAR1!$B$5+MAR1!$C$5*COS(2*PI()*$C3643/365)+MAR1!$D$5*SIN(2*PI()*$C3643/365)</f>
        <v/>
      </c>
      <c r="L3643" s="7">
        <f>MAR1!$B$6+MAR1!$C$6*COS(2*PI()*$C3643/365)+MAR1!$D$6*SIN(2*PI()*$C3643/365)</f>
        <v/>
      </c>
      <c r="M3643" s="7">
        <f>MAR1!$B$7+MAR1!$C$7*COS(2*PI()*$C3643/365)+MAR1!$D$7*SIN(2*PI()*$C3643/365)</f>
        <v/>
      </c>
      <c r="N3643" s="7">
        <f>F3643-K3643</f>
        <v/>
      </c>
      <c r="O3643" s="7">
        <f>G3643-L3643</f>
        <v/>
      </c>
      <c r="P3643" s="7">
        <f>H3643-M3643</f>
        <v/>
      </c>
      <c r="Q3643" s="7">
        <f>IF($I3643=1,(N3643-MAR1!$B$11)/MAR1!$D$11,(N3643-MAR1!$C$11)/MAR1!$E$11)</f>
        <v/>
      </c>
      <c r="R3643" s="7">
        <f>IF($I3643=1,(O3643-MAR1!$B$12)/MAR1!$D$12,(O3643-MAR1!$C$12)/MAR1!$E$12)</f>
        <v/>
      </c>
      <c r="S3643" s="7">
        <f>IF($I3643=1,(P3643-MAR1!$B$13)/MAR1!$D$13,(P3643-MAR1!$C$13)/MAR1!$E$13)</f>
        <v/>
      </c>
    </row>
    <row r="3644">
      <c r="A3644" s="5" t="n">
        <v>3643</v>
      </c>
      <c r="B3644" s="5" t="n">
        <v>10</v>
      </c>
      <c r="C3644" s="5" t="n">
        <v>358</v>
      </c>
      <c r="D3644" s="5" t="n">
        <v>12</v>
      </c>
      <c r="E3644" s="5" t="n">
        <v>0</v>
      </c>
      <c r="F3644" s="5" t="n">
        <v>28.4</v>
      </c>
      <c r="G3644" s="5" t="n">
        <v>12.9</v>
      </c>
      <c r="H3644" s="5" t="n">
        <v>11.93</v>
      </c>
      <c r="I3644" s="6">
        <f>IF(E3644&gt;=Markov!$B$3,1,0)</f>
        <v/>
      </c>
      <c r="J3644" s="6">
        <f>I3643</f>
        <v/>
      </c>
      <c r="K3644" s="7">
        <f>MAR1!$B$5+MAR1!$C$5*COS(2*PI()*$C3644/365)+MAR1!$D$5*SIN(2*PI()*$C3644/365)</f>
        <v/>
      </c>
      <c r="L3644" s="7">
        <f>MAR1!$B$6+MAR1!$C$6*COS(2*PI()*$C3644/365)+MAR1!$D$6*SIN(2*PI()*$C3644/365)</f>
        <v/>
      </c>
      <c r="M3644" s="7">
        <f>MAR1!$B$7+MAR1!$C$7*COS(2*PI()*$C3644/365)+MAR1!$D$7*SIN(2*PI()*$C3644/365)</f>
        <v/>
      </c>
      <c r="N3644" s="7">
        <f>F3644-K3644</f>
        <v/>
      </c>
      <c r="O3644" s="7">
        <f>G3644-L3644</f>
        <v/>
      </c>
      <c r="P3644" s="7">
        <f>H3644-M3644</f>
        <v/>
      </c>
      <c r="Q3644" s="7">
        <f>IF($I3644=1,(N3644-MAR1!$B$11)/MAR1!$D$11,(N3644-MAR1!$C$11)/MAR1!$E$11)</f>
        <v/>
      </c>
      <c r="R3644" s="7">
        <f>IF($I3644=1,(O3644-MAR1!$B$12)/MAR1!$D$12,(O3644-MAR1!$C$12)/MAR1!$E$12)</f>
        <v/>
      </c>
      <c r="S3644" s="7">
        <f>IF($I3644=1,(P3644-MAR1!$B$13)/MAR1!$D$13,(P3644-MAR1!$C$13)/MAR1!$E$13)</f>
        <v/>
      </c>
    </row>
    <row r="3645">
      <c r="A3645" s="5" t="n">
        <v>3644</v>
      </c>
      <c r="B3645" s="5" t="n">
        <v>10</v>
      </c>
      <c r="C3645" s="5" t="n">
        <v>359</v>
      </c>
      <c r="D3645" s="5" t="n">
        <v>12</v>
      </c>
      <c r="E3645" s="5" t="n">
        <v>0</v>
      </c>
      <c r="F3645" s="5" t="n">
        <v>24.7</v>
      </c>
      <c r="G3645" s="5" t="n">
        <v>9.199999999999999</v>
      </c>
      <c r="H3645" s="5" t="n">
        <v>7.44</v>
      </c>
      <c r="I3645" s="6">
        <f>IF(E3645&gt;=Markov!$B$3,1,0)</f>
        <v/>
      </c>
      <c r="J3645" s="6">
        <f>I3644</f>
        <v/>
      </c>
      <c r="K3645" s="7">
        <f>MAR1!$B$5+MAR1!$C$5*COS(2*PI()*$C3645/365)+MAR1!$D$5*SIN(2*PI()*$C3645/365)</f>
        <v/>
      </c>
      <c r="L3645" s="7">
        <f>MAR1!$B$6+MAR1!$C$6*COS(2*PI()*$C3645/365)+MAR1!$D$6*SIN(2*PI()*$C3645/365)</f>
        <v/>
      </c>
      <c r="M3645" s="7">
        <f>MAR1!$B$7+MAR1!$C$7*COS(2*PI()*$C3645/365)+MAR1!$D$7*SIN(2*PI()*$C3645/365)</f>
        <v/>
      </c>
      <c r="N3645" s="7">
        <f>F3645-K3645</f>
        <v/>
      </c>
      <c r="O3645" s="7">
        <f>G3645-L3645</f>
        <v/>
      </c>
      <c r="P3645" s="7">
        <f>H3645-M3645</f>
        <v/>
      </c>
      <c r="Q3645" s="7">
        <f>IF($I3645=1,(N3645-MAR1!$B$11)/MAR1!$D$11,(N3645-MAR1!$C$11)/MAR1!$E$11)</f>
        <v/>
      </c>
      <c r="R3645" s="7">
        <f>IF($I3645=1,(O3645-MAR1!$B$12)/MAR1!$D$12,(O3645-MAR1!$C$12)/MAR1!$E$12)</f>
        <v/>
      </c>
      <c r="S3645" s="7">
        <f>IF($I3645=1,(P3645-MAR1!$B$13)/MAR1!$D$13,(P3645-MAR1!$C$13)/MAR1!$E$13)</f>
        <v/>
      </c>
    </row>
    <row r="3646">
      <c r="A3646" s="5" t="n">
        <v>3645</v>
      </c>
      <c r="B3646" s="5" t="n">
        <v>10</v>
      </c>
      <c r="C3646" s="5" t="n">
        <v>360</v>
      </c>
      <c r="D3646" s="5" t="n">
        <v>12</v>
      </c>
      <c r="E3646" s="5" t="n">
        <v>0</v>
      </c>
      <c r="F3646" s="5" t="n">
        <v>28.7</v>
      </c>
      <c r="G3646" s="5" t="n">
        <v>12.7</v>
      </c>
      <c r="H3646" s="5" t="n">
        <v>11.49</v>
      </c>
      <c r="I3646" s="6">
        <f>IF(E3646&gt;=Markov!$B$3,1,0)</f>
        <v/>
      </c>
      <c r="J3646" s="6">
        <f>I3645</f>
        <v/>
      </c>
      <c r="K3646" s="7">
        <f>MAR1!$B$5+MAR1!$C$5*COS(2*PI()*$C3646/365)+MAR1!$D$5*SIN(2*PI()*$C3646/365)</f>
        <v/>
      </c>
      <c r="L3646" s="7">
        <f>MAR1!$B$6+MAR1!$C$6*COS(2*PI()*$C3646/365)+MAR1!$D$6*SIN(2*PI()*$C3646/365)</f>
        <v/>
      </c>
      <c r="M3646" s="7">
        <f>MAR1!$B$7+MAR1!$C$7*COS(2*PI()*$C3646/365)+MAR1!$D$7*SIN(2*PI()*$C3646/365)</f>
        <v/>
      </c>
      <c r="N3646" s="7">
        <f>F3646-K3646</f>
        <v/>
      </c>
      <c r="O3646" s="7">
        <f>G3646-L3646</f>
        <v/>
      </c>
      <c r="P3646" s="7">
        <f>H3646-M3646</f>
        <v/>
      </c>
      <c r="Q3646" s="7">
        <f>IF($I3646=1,(N3646-MAR1!$B$11)/MAR1!$D$11,(N3646-MAR1!$C$11)/MAR1!$E$11)</f>
        <v/>
      </c>
      <c r="R3646" s="7">
        <f>IF($I3646=1,(O3646-MAR1!$B$12)/MAR1!$D$12,(O3646-MAR1!$C$12)/MAR1!$E$12)</f>
        <v/>
      </c>
      <c r="S3646" s="7">
        <f>IF($I3646=1,(P3646-MAR1!$B$13)/MAR1!$D$13,(P3646-MAR1!$C$13)/MAR1!$E$13)</f>
        <v/>
      </c>
    </row>
    <row r="3647">
      <c r="A3647" s="5" t="n">
        <v>3646</v>
      </c>
      <c r="B3647" s="5" t="n">
        <v>10</v>
      </c>
      <c r="C3647" s="5" t="n">
        <v>361</v>
      </c>
      <c r="D3647" s="5" t="n">
        <v>12</v>
      </c>
      <c r="E3647" s="5" t="n">
        <v>0</v>
      </c>
      <c r="F3647" s="5" t="n">
        <v>28.7</v>
      </c>
      <c r="G3647" s="5" t="n">
        <v>13.4</v>
      </c>
      <c r="H3647" s="5" t="n">
        <v>12.17</v>
      </c>
      <c r="I3647" s="6">
        <f>IF(E3647&gt;=Markov!$B$3,1,0)</f>
        <v/>
      </c>
      <c r="J3647" s="6">
        <f>I3646</f>
        <v/>
      </c>
      <c r="K3647" s="7">
        <f>MAR1!$B$5+MAR1!$C$5*COS(2*PI()*$C3647/365)+MAR1!$D$5*SIN(2*PI()*$C3647/365)</f>
        <v/>
      </c>
      <c r="L3647" s="7">
        <f>MAR1!$B$6+MAR1!$C$6*COS(2*PI()*$C3647/365)+MAR1!$D$6*SIN(2*PI()*$C3647/365)</f>
        <v/>
      </c>
      <c r="M3647" s="7">
        <f>MAR1!$B$7+MAR1!$C$7*COS(2*PI()*$C3647/365)+MAR1!$D$7*SIN(2*PI()*$C3647/365)</f>
        <v/>
      </c>
      <c r="N3647" s="7">
        <f>F3647-K3647</f>
        <v/>
      </c>
      <c r="O3647" s="7">
        <f>G3647-L3647</f>
        <v/>
      </c>
      <c r="P3647" s="7">
        <f>H3647-M3647</f>
        <v/>
      </c>
      <c r="Q3647" s="7">
        <f>IF($I3647=1,(N3647-MAR1!$B$11)/MAR1!$D$11,(N3647-MAR1!$C$11)/MAR1!$E$11)</f>
        <v/>
      </c>
      <c r="R3647" s="7">
        <f>IF($I3647=1,(O3647-MAR1!$B$12)/MAR1!$D$12,(O3647-MAR1!$C$12)/MAR1!$E$12)</f>
        <v/>
      </c>
      <c r="S3647" s="7">
        <f>IF($I3647=1,(P3647-MAR1!$B$13)/MAR1!$D$13,(P3647-MAR1!$C$13)/MAR1!$E$13)</f>
        <v/>
      </c>
    </row>
    <row r="3648">
      <c r="A3648" s="5" t="n">
        <v>3647</v>
      </c>
      <c r="B3648" s="5" t="n">
        <v>10</v>
      </c>
      <c r="C3648" s="5" t="n">
        <v>362</v>
      </c>
      <c r="D3648" s="5" t="n">
        <v>12</v>
      </c>
      <c r="E3648" s="5" t="n">
        <v>0</v>
      </c>
      <c r="F3648" s="5" t="n">
        <v>30.8</v>
      </c>
      <c r="G3648" s="5" t="n">
        <v>15.2</v>
      </c>
      <c r="H3648" s="5" t="n">
        <v>8.140000000000001</v>
      </c>
      <c r="I3648" s="6">
        <f>IF(E3648&gt;=Markov!$B$3,1,0)</f>
        <v/>
      </c>
      <c r="J3648" s="6">
        <f>I3647</f>
        <v/>
      </c>
      <c r="K3648" s="7">
        <f>MAR1!$B$5+MAR1!$C$5*COS(2*PI()*$C3648/365)+MAR1!$D$5*SIN(2*PI()*$C3648/365)</f>
        <v/>
      </c>
      <c r="L3648" s="7">
        <f>MAR1!$B$6+MAR1!$C$6*COS(2*PI()*$C3648/365)+MAR1!$D$6*SIN(2*PI()*$C3648/365)</f>
        <v/>
      </c>
      <c r="M3648" s="7">
        <f>MAR1!$B$7+MAR1!$C$7*COS(2*PI()*$C3648/365)+MAR1!$D$7*SIN(2*PI()*$C3648/365)</f>
        <v/>
      </c>
      <c r="N3648" s="7">
        <f>F3648-K3648</f>
        <v/>
      </c>
      <c r="O3648" s="7">
        <f>G3648-L3648</f>
        <v/>
      </c>
      <c r="P3648" s="7">
        <f>H3648-M3648</f>
        <v/>
      </c>
      <c r="Q3648" s="7">
        <f>IF($I3648=1,(N3648-MAR1!$B$11)/MAR1!$D$11,(N3648-MAR1!$C$11)/MAR1!$E$11)</f>
        <v/>
      </c>
      <c r="R3648" s="7">
        <f>IF($I3648=1,(O3648-MAR1!$B$12)/MAR1!$D$12,(O3648-MAR1!$C$12)/MAR1!$E$12)</f>
        <v/>
      </c>
      <c r="S3648" s="7">
        <f>IF($I3648=1,(P3648-MAR1!$B$13)/MAR1!$D$13,(P3648-MAR1!$C$13)/MAR1!$E$13)</f>
        <v/>
      </c>
    </row>
    <row r="3649">
      <c r="A3649" s="5" t="n">
        <v>3648</v>
      </c>
      <c r="B3649" s="5" t="n">
        <v>10</v>
      </c>
      <c r="C3649" s="5" t="n">
        <v>363</v>
      </c>
      <c r="D3649" s="5" t="n">
        <v>12</v>
      </c>
      <c r="E3649" s="5" t="n">
        <v>0</v>
      </c>
      <c r="F3649" s="5" t="n">
        <v>31.7</v>
      </c>
      <c r="G3649" s="5" t="n">
        <v>14.5</v>
      </c>
      <c r="H3649" s="5" t="n">
        <v>17.42</v>
      </c>
      <c r="I3649" s="6">
        <f>IF(E3649&gt;=Markov!$B$3,1,0)</f>
        <v/>
      </c>
      <c r="J3649" s="6">
        <f>I3648</f>
        <v/>
      </c>
      <c r="K3649" s="7">
        <f>MAR1!$B$5+MAR1!$C$5*COS(2*PI()*$C3649/365)+MAR1!$D$5*SIN(2*PI()*$C3649/365)</f>
        <v/>
      </c>
      <c r="L3649" s="7">
        <f>MAR1!$B$6+MAR1!$C$6*COS(2*PI()*$C3649/365)+MAR1!$D$6*SIN(2*PI()*$C3649/365)</f>
        <v/>
      </c>
      <c r="M3649" s="7">
        <f>MAR1!$B$7+MAR1!$C$7*COS(2*PI()*$C3649/365)+MAR1!$D$7*SIN(2*PI()*$C3649/365)</f>
        <v/>
      </c>
      <c r="N3649" s="7">
        <f>F3649-K3649</f>
        <v/>
      </c>
      <c r="O3649" s="7">
        <f>G3649-L3649</f>
        <v/>
      </c>
      <c r="P3649" s="7">
        <f>H3649-M3649</f>
        <v/>
      </c>
      <c r="Q3649" s="7">
        <f>IF($I3649=1,(N3649-MAR1!$B$11)/MAR1!$D$11,(N3649-MAR1!$C$11)/MAR1!$E$11)</f>
        <v/>
      </c>
      <c r="R3649" s="7">
        <f>IF($I3649=1,(O3649-MAR1!$B$12)/MAR1!$D$12,(O3649-MAR1!$C$12)/MAR1!$E$12)</f>
        <v/>
      </c>
      <c r="S3649" s="7">
        <f>IF($I3649=1,(P3649-MAR1!$B$13)/MAR1!$D$13,(P3649-MAR1!$C$13)/MAR1!$E$13)</f>
        <v/>
      </c>
    </row>
    <row r="3650">
      <c r="A3650" s="5" t="n">
        <v>3649</v>
      </c>
      <c r="B3650" s="5" t="n">
        <v>10</v>
      </c>
      <c r="C3650" s="5" t="n">
        <v>364</v>
      </c>
      <c r="D3650" s="5" t="n">
        <v>12</v>
      </c>
      <c r="E3650" s="5" t="n">
        <v>0</v>
      </c>
      <c r="F3650" s="5" t="n">
        <v>32.1</v>
      </c>
      <c r="G3650" s="5" t="n">
        <v>16.7</v>
      </c>
      <c r="H3650" s="5" t="n">
        <v>10.33</v>
      </c>
      <c r="I3650" s="6">
        <f>IF(E3650&gt;=Markov!$B$3,1,0)</f>
        <v/>
      </c>
      <c r="J3650" s="6">
        <f>I3649</f>
        <v/>
      </c>
      <c r="K3650" s="7">
        <f>MAR1!$B$5+MAR1!$C$5*COS(2*PI()*$C3650/365)+MAR1!$D$5*SIN(2*PI()*$C3650/365)</f>
        <v/>
      </c>
      <c r="L3650" s="7">
        <f>MAR1!$B$6+MAR1!$C$6*COS(2*PI()*$C3650/365)+MAR1!$D$6*SIN(2*PI()*$C3650/365)</f>
        <v/>
      </c>
      <c r="M3650" s="7">
        <f>MAR1!$B$7+MAR1!$C$7*COS(2*PI()*$C3650/365)+MAR1!$D$7*SIN(2*PI()*$C3650/365)</f>
        <v/>
      </c>
      <c r="N3650" s="7">
        <f>F3650-K3650</f>
        <v/>
      </c>
      <c r="O3650" s="7">
        <f>G3650-L3650</f>
        <v/>
      </c>
      <c r="P3650" s="7">
        <f>H3650-M3650</f>
        <v/>
      </c>
      <c r="Q3650" s="7">
        <f>IF($I3650=1,(N3650-MAR1!$B$11)/MAR1!$D$11,(N3650-MAR1!$C$11)/MAR1!$E$11)</f>
        <v/>
      </c>
      <c r="R3650" s="7">
        <f>IF($I3650=1,(O3650-MAR1!$B$12)/MAR1!$D$12,(O3650-MAR1!$C$12)/MAR1!$E$12)</f>
        <v/>
      </c>
      <c r="S3650" s="7">
        <f>IF($I3650=1,(P3650-MAR1!$B$13)/MAR1!$D$13,(P3650-MAR1!$C$13)/MAR1!$E$13)</f>
        <v/>
      </c>
    </row>
    <row r="3651">
      <c r="A3651" s="5" t="n">
        <v>3650</v>
      </c>
      <c r="B3651" s="5" t="n">
        <v>10</v>
      </c>
      <c r="C3651" s="5" t="n">
        <v>365</v>
      </c>
      <c r="D3651" s="5" t="n">
        <v>12</v>
      </c>
      <c r="E3651" s="5" t="n">
        <v>0</v>
      </c>
      <c r="F3651" s="5" t="n">
        <v>30.2</v>
      </c>
      <c r="G3651" s="5" t="n">
        <v>15.6</v>
      </c>
      <c r="H3651" s="5" t="n">
        <v>11.19</v>
      </c>
      <c r="I3651" s="6">
        <f>IF(E3651&gt;=Markov!$B$3,1,0)</f>
        <v/>
      </c>
      <c r="J3651" s="6">
        <f>I3650</f>
        <v/>
      </c>
      <c r="K3651" s="7">
        <f>MAR1!$B$5+MAR1!$C$5*COS(2*PI()*$C3651/365)+MAR1!$D$5*SIN(2*PI()*$C3651/365)</f>
        <v/>
      </c>
      <c r="L3651" s="7">
        <f>MAR1!$B$6+MAR1!$C$6*COS(2*PI()*$C3651/365)+MAR1!$D$6*SIN(2*PI()*$C3651/365)</f>
        <v/>
      </c>
      <c r="M3651" s="7">
        <f>MAR1!$B$7+MAR1!$C$7*COS(2*PI()*$C3651/365)+MAR1!$D$7*SIN(2*PI()*$C3651/365)</f>
        <v/>
      </c>
      <c r="N3651" s="7">
        <f>F3651-K3651</f>
        <v/>
      </c>
      <c r="O3651" s="7">
        <f>G3651-L3651</f>
        <v/>
      </c>
      <c r="P3651" s="7">
        <f>H3651-M3651</f>
        <v/>
      </c>
      <c r="Q3651" s="7">
        <f>IF($I3651=1,(N3651-MAR1!$B$11)/MAR1!$D$11,(N3651-MAR1!$C$11)/MAR1!$E$11)</f>
        <v/>
      </c>
      <c r="R3651" s="7">
        <f>IF($I3651=1,(O3651-MAR1!$B$12)/MAR1!$D$12,(O3651-MAR1!$C$12)/MAR1!$E$12)</f>
        <v/>
      </c>
      <c r="S3651" s="7">
        <f>IF($I3651=1,(P3651-MAR1!$B$13)/MAR1!$D$13,(P3651-MAR1!$C$13)/MAR1!$E$13)</f>
        <v/>
      </c>
    </row>
    <row r="3652">
      <c r="A3652" s="5" t="n">
        <v>3651</v>
      </c>
      <c r="B3652" s="5" t="n">
        <v>11</v>
      </c>
      <c r="C3652" s="5" t="n">
        <v>1</v>
      </c>
      <c r="D3652" s="5" t="n">
        <v>1</v>
      </c>
      <c r="E3652" s="5" t="n">
        <v>0</v>
      </c>
      <c r="F3652" s="5" t="n">
        <v>30.8</v>
      </c>
      <c r="G3652" s="5" t="n">
        <v>15.9</v>
      </c>
      <c r="H3652" s="5" t="n">
        <v>17.38</v>
      </c>
      <c r="I3652" s="6">
        <f>IF(E3652&gt;=Markov!$B$3,1,0)</f>
        <v/>
      </c>
      <c r="J3652" s="6">
        <f>I3651</f>
        <v/>
      </c>
      <c r="K3652" s="7">
        <f>MAR1!$B$5+MAR1!$C$5*COS(2*PI()*$C3652/365)+MAR1!$D$5*SIN(2*PI()*$C3652/365)</f>
        <v/>
      </c>
      <c r="L3652" s="7">
        <f>MAR1!$B$6+MAR1!$C$6*COS(2*PI()*$C3652/365)+MAR1!$D$6*SIN(2*PI()*$C3652/365)</f>
        <v/>
      </c>
      <c r="M3652" s="7">
        <f>MAR1!$B$7+MAR1!$C$7*COS(2*PI()*$C3652/365)+MAR1!$D$7*SIN(2*PI()*$C3652/365)</f>
        <v/>
      </c>
      <c r="N3652" s="7">
        <f>F3652-K3652</f>
        <v/>
      </c>
      <c r="O3652" s="7">
        <f>G3652-L3652</f>
        <v/>
      </c>
      <c r="P3652" s="7">
        <f>H3652-M3652</f>
        <v/>
      </c>
      <c r="Q3652" s="7">
        <f>IF($I3652=1,(N3652-MAR1!$B$11)/MAR1!$D$11,(N3652-MAR1!$C$11)/MAR1!$E$11)</f>
        <v/>
      </c>
      <c r="R3652" s="7">
        <f>IF($I3652=1,(O3652-MAR1!$B$12)/MAR1!$D$12,(O3652-MAR1!$C$12)/MAR1!$E$12)</f>
        <v/>
      </c>
      <c r="S3652" s="7">
        <f>IF($I3652=1,(P3652-MAR1!$B$13)/MAR1!$D$13,(P3652-MAR1!$C$13)/MAR1!$E$13)</f>
        <v/>
      </c>
    </row>
    <row r="3653">
      <c r="A3653" s="5" t="n">
        <v>3652</v>
      </c>
      <c r="B3653" s="5" t="n">
        <v>11</v>
      </c>
      <c r="C3653" s="5" t="n">
        <v>2</v>
      </c>
      <c r="D3653" s="5" t="n">
        <v>1</v>
      </c>
      <c r="E3653" s="5" t="n">
        <v>0</v>
      </c>
      <c r="F3653" s="5" t="n">
        <v>32.3</v>
      </c>
      <c r="G3653" s="5" t="n">
        <v>15.7</v>
      </c>
      <c r="H3653" s="5" t="n">
        <v>17.73</v>
      </c>
      <c r="I3653" s="6">
        <f>IF(E3653&gt;=Markov!$B$3,1,0)</f>
        <v/>
      </c>
      <c r="J3653" s="6">
        <f>I3652</f>
        <v/>
      </c>
      <c r="K3653" s="7">
        <f>MAR1!$B$5+MAR1!$C$5*COS(2*PI()*$C3653/365)+MAR1!$D$5*SIN(2*PI()*$C3653/365)</f>
        <v/>
      </c>
      <c r="L3653" s="7">
        <f>MAR1!$B$6+MAR1!$C$6*COS(2*PI()*$C3653/365)+MAR1!$D$6*SIN(2*PI()*$C3653/365)</f>
        <v/>
      </c>
      <c r="M3653" s="7">
        <f>MAR1!$B$7+MAR1!$C$7*COS(2*PI()*$C3653/365)+MAR1!$D$7*SIN(2*PI()*$C3653/365)</f>
        <v/>
      </c>
      <c r="N3653" s="7">
        <f>F3653-K3653</f>
        <v/>
      </c>
      <c r="O3653" s="7">
        <f>G3653-L3653</f>
        <v/>
      </c>
      <c r="P3653" s="7">
        <f>H3653-M3653</f>
        <v/>
      </c>
      <c r="Q3653" s="7">
        <f>IF($I3653=1,(N3653-MAR1!$B$11)/MAR1!$D$11,(N3653-MAR1!$C$11)/MAR1!$E$11)</f>
        <v/>
      </c>
      <c r="R3653" s="7">
        <f>IF($I3653=1,(O3653-MAR1!$B$12)/MAR1!$D$12,(O3653-MAR1!$C$12)/MAR1!$E$12)</f>
        <v/>
      </c>
      <c r="S3653" s="7">
        <f>IF($I3653=1,(P3653-MAR1!$B$13)/MAR1!$D$13,(P3653-MAR1!$C$13)/MAR1!$E$13)</f>
        <v/>
      </c>
    </row>
    <row r="3654">
      <c r="A3654" s="5" t="n">
        <v>3653</v>
      </c>
      <c r="B3654" s="5" t="n">
        <v>11</v>
      </c>
      <c r="C3654" s="5" t="n">
        <v>3</v>
      </c>
      <c r="D3654" s="5" t="n">
        <v>1</v>
      </c>
      <c r="E3654" s="5" t="n">
        <v>0</v>
      </c>
      <c r="F3654" s="5" t="n">
        <v>29.5</v>
      </c>
      <c r="G3654" s="5" t="n">
        <v>16.2</v>
      </c>
      <c r="H3654" s="5" t="n">
        <v>17.35</v>
      </c>
      <c r="I3654" s="6">
        <f>IF(E3654&gt;=Markov!$B$3,1,0)</f>
        <v/>
      </c>
      <c r="J3654" s="6">
        <f>I3653</f>
        <v/>
      </c>
      <c r="K3654" s="7">
        <f>MAR1!$B$5+MAR1!$C$5*COS(2*PI()*$C3654/365)+MAR1!$D$5*SIN(2*PI()*$C3654/365)</f>
        <v/>
      </c>
      <c r="L3654" s="7">
        <f>MAR1!$B$6+MAR1!$C$6*COS(2*PI()*$C3654/365)+MAR1!$D$6*SIN(2*PI()*$C3654/365)</f>
        <v/>
      </c>
      <c r="M3654" s="7">
        <f>MAR1!$B$7+MAR1!$C$7*COS(2*PI()*$C3654/365)+MAR1!$D$7*SIN(2*PI()*$C3654/365)</f>
        <v/>
      </c>
      <c r="N3654" s="7">
        <f>F3654-K3654</f>
        <v/>
      </c>
      <c r="O3654" s="7">
        <f>G3654-L3654</f>
        <v/>
      </c>
      <c r="P3654" s="7">
        <f>H3654-M3654</f>
        <v/>
      </c>
      <c r="Q3654" s="7">
        <f>IF($I3654=1,(N3654-MAR1!$B$11)/MAR1!$D$11,(N3654-MAR1!$C$11)/MAR1!$E$11)</f>
        <v/>
      </c>
      <c r="R3654" s="7">
        <f>IF($I3654=1,(O3654-MAR1!$B$12)/MAR1!$D$12,(O3654-MAR1!$C$12)/MAR1!$E$12)</f>
        <v/>
      </c>
      <c r="S3654" s="7">
        <f>IF($I3654=1,(P3654-MAR1!$B$13)/MAR1!$D$13,(P3654-MAR1!$C$13)/MAR1!$E$13)</f>
        <v/>
      </c>
    </row>
    <row r="3655">
      <c r="A3655" s="5" t="n">
        <v>3654</v>
      </c>
      <c r="B3655" s="5" t="n">
        <v>11</v>
      </c>
      <c r="C3655" s="5" t="n">
        <v>4</v>
      </c>
      <c r="D3655" s="5" t="n">
        <v>1</v>
      </c>
      <c r="E3655" s="5" t="n">
        <v>0</v>
      </c>
      <c r="F3655" s="5" t="n">
        <v>29</v>
      </c>
      <c r="G3655" s="5" t="n">
        <v>12.5</v>
      </c>
      <c r="H3655" s="5" t="n">
        <v>16.54</v>
      </c>
      <c r="I3655" s="6">
        <f>IF(E3655&gt;=Markov!$B$3,1,0)</f>
        <v/>
      </c>
      <c r="J3655" s="6">
        <f>I3654</f>
        <v/>
      </c>
      <c r="K3655" s="7">
        <f>MAR1!$B$5+MAR1!$C$5*COS(2*PI()*$C3655/365)+MAR1!$D$5*SIN(2*PI()*$C3655/365)</f>
        <v/>
      </c>
      <c r="L3655" s="7">
        <f>MAR1!$B$6+MAR1!$C$6*COS(2*PI()*$C3655/365)+MAR1!$D$6*SIN(2*PI()*$C3655/365)</f>
        <v/>
      </c>
      <c r="M3655" s="7">
        <f>MAR1!$B$7+MAR1!$C$7*COS(2*PI()*$C3655/365)+MAR1!$D$7*SIN(2*PI()*$C3655/365)</f>
        <v/>
      </c>
      <c r="N3655" s="7">
        <f>F3655-K3655</f>
        <v/>
      </c>
      <c r="O3655" s="7">
        <f>G3655-L3655</f>
        <v/>
      </c>
      <c r="P3655" s="7">
        <f>H3655-M3655</f>
        <v/>
      </c>
      <c r="Q3655" s="7">
        <f>IF($I3655=1,(N3655-MAR1!$B$11)/MAR1!$D$11,(N3655-MAR1!$C$11)/MAR1!$E$11)</f>
        <v/>
      </c>
      <c r="R3655" s="7">
        <f>IF($I3655=1,(O3655-MAR1!$B$12)/MAR1!$D$12,(O3655-MAR1!$C$12)/MAR1!$E$12)</f>
        <v/>
      </c>
      <c r="S3655" s="7">
        <f>IF($I3655=1,(P3655-MAR1!$B$13)/MAR1!$D$13,(P3655-MAR1!$C$13)/MAR1!$E$13)</f>
        <v/>
      </c>
    </row>
    <row r="3656">
      <c r="A3656" s="5" t="n">
        <v>3655</v>
      </c>
      <c r="B3656" s="5" t="n">
        <v>11</v>
      </c>
      <c r="C3656" s="5" t="n">
        <v>5</v>
      </c>
      <c r="D3656" s="5" t="n">
        <v>1</v>
      </c>
      <c r="E3656" s="5" t="n">
        <v>0</v>
      </c>
      <c r="F3656" s="5" t="n">
        <v>26</v>
      </c>
      <c r="G3656" s="5" t="n">
        <v>9.4</v>
      </c>
      <c r="H3656" s="5" t="n">
        <v>18.66</v>
      </c>
      <c r="I3656" s="6">
        <f>IF(E3656&gt;=Markov!$B$3,1,0)</f>
        <v/>
      </c>
      <c r="J3656" s="6">
        <f>I3655</f>
        <v/>
      </c>
      <c r="K3656" s="7">
        <f>MAR1!$B$5+MAR1!$C$5*COS(2*PI()*$C3656/365)+MAR1!$D$5*SIN(2*PI()*$C3656/365)</f>
        <v/>
      </c>
      <c r="L3656" s="7">
        <f>MAR1!$B$6+MAR1!$C$6*COS(2*PI()*$C3656/365)+MAR1!$D$6*SIN(2*PI()*$C3656/365)</f>
        <v/>
      </c>
      <c r="M3656" s="7">
        <f>MAR1!$B$7+MAR1!$C$7*COS(2*PI()*$C3656/365)+MAR1!$D$7*SIN(2*PI()*$C3656/365)</f>
        <v/>
      </c>
      <c r="N3656" s="7">
        <f>F3656-K3656</f>
        <v/>
      </c>
      <c r="O3656" s="7">
        <f>G3656-L3656</f>
        <v/>
      </c>
      <c r="P3656" s="7">
        <f>H3656-M3656</f>
        <v/>
      </c>
      <c r="Q3656" s="7">
        <f>IF($I3656=1,(N3656-MAR1!$B$11)/MAR1!$D$11,(N3656-MAR1!$C$11)/MAR1!$E$11)</f>
        <v/>
      </c>
      <c r="R3656" s="7">
        <f>IF($I3656=1,(O3656-MAR1!$B$12)/MAR1!$D$12,(O3656-MAR1!$C$12)/MAR1!$E$12)</f>
        <v/>
      </c>
      <c r="S3656" s="7">
        <f>IF($I3656=1,(P3656-MAR1!$B$13)/MAR1!$D$13,(P3656-MAR1!$C$13)/MAR1!$E$13)</f>
        <v/>
      </c>
    </row>
    <row r="3657">
      <c r="A3657" s="5" t="n">
        <v>3656</v>
      </c>
      <c r="B3657" s="5" t="n">
        <v>11</v>
      </c>
      <c r="C3657" s="5" t="n">
        <v>6</v>
      </c>
      <c r="D3657" s="5" t="n">
        <v>1</v>
      </c>
      <c r="E3657" s="5" t="n">
        <v>0</v>
      </c>
      <c r="F3657" s="5" t="n">
        <v>22.8</v>
      </c>
      <c r="G3657" s="5" t="n">
        <v>10.8</v>
      </c>
      <c r="H3657" s="5" t="n">
        <v>19.86</v>
      </c>
      <c r="I3657" s="6">
        <f>IF(E3657&gt;=Markov!$B$3,1,0)</f>
        <v/>
      </c>
      <c r="J3657" s="6">
        <f>I3656</f>
        <v/>
      </c>
      <c r="K3657" s="7">
        <f>MAR1!$B$5+MAR1!$C$5*COS(2*PI()*$C3657/365)+MAR1!$D$5*SIN(2*PI()*$C3657/365)</f>
        <v/>
      </c>
      <c r="L3657" s="7">
        <f>MAR1!$B$6+MAR1!$C$6*COS(2*PI()*$C3657/365)+MAR1!$D$6*SIN(2*PI()*$C3657/365)</f>
        <v/>
      </c>
      <c r="M3657" s="7">
        <f>MAR1!$B$7+MAR1!$C$7*COS(2*PI()*$C3657/365)+MAR1!$D$7*SIN(2*PI()*$C3657/365)</f>
        <v/>
      </c>
      <c r="N3657" s="7">
        <f>F3657-K3657</f>
        <v/>
      </c>
      <c r="O3657" s="7">
        <f>G3657-L3657</f>
        <v/>
      </c>
      <c r="P3657" s="7">
        <f>H3657-M3657</f>
        <v/>
      </c>
      <c r="Q3657" s="7">
        <f>IF($I3657=1,(N3657-MAR1!$B$11)/MAR1!$D$11,(N3657-MAR1!$C$11)/MAR1!$E$11)</f>
        <v/>
      </c>
      <c r="R3657" s="7">
        <f>IF($I3657=1,(O3657-MAR1!$B$12)/MAR1!$D$12,(O3657-MAR1!$C$12)/MAR1!$E$12)</f>
        <v/>
      </c>
      <c r="S3657" s="7">
        <f>IF($I3657=1,(P3657-MAR1!$B$13)/MAR1!$D$13,(P3657-MAR1!$C$13)/MAR1!$E$13)</f>
        <v/>
      </c>
    </row>
    <row r="3658">
      <c r="A3658" s="5" t="n">
        <v>3657</v>
      </c>
      <c r="B3658" s="5" t="n">
        <v>11</v>
      </c>
      <c r="C3658" s="5" t="n">
        <v>7</v>
      </c>
      <c r="D3658" s="5" t="n">
        <v>1</v>
      </c>
      <c r="E3658" s="5" t="n">
        <v>0</v>
      </c>
      <c r="F3658" s="5" t="n">
        <v>25.6</v>
      </c>
      <c r="G3658" s="5" t="n">
        <v>12.1</v>
      </c>
      <c r="H3658" s="5" t="n">
        <v>23.83</v>
      </c>
      <c r="I3658" s="6">
        <f>IF(E3658&gt;=Markov!$B$3,1,0)</f>
        <v/>
      </c>
      <c r="J3658" s="6">
        <f>I3657</f>
        <v/>
      </c>
      <c r="K3658" s="7">
        <f>MAR1!$B$5+MAR1!$C$5*COS(2*PI()*$C3658/365)+MAR1!$D$5*SIN(2*PI()*$C3658/365)</f>
        <v/>
      </c>
      <c r="L3658" s="7">
        <f>MAR1!$B$6+MAR1!$C$6*COS(2*PI()*$C3658/365)+MAR1!$D$6*SIN(2*PI()*$C3658/365)</f>
        <v/>
      </c>
      <c r="M3658" s="7">
        <f>MAR1!$B$7+MAR1!$C$7*COS(2*PI()*$C3658/365)+MAR1!$D$7*SIN(2*PI()*$C3658/365)</f>
        <v/>
      </c>
      <c r="N3658" s="7">
        <f>F3658-K3658</f>
        <v/>
      </c>
      <c r="O3658" s="7">
        <f>G3658-L3658</f>
        <v/>
      </c>
      <c r="P3658" s="7">
        <f>H3658-M3658</f>
        <v/>
      </c>
      <c r="Q3658" s="7">
        <f>IF($I3658=1,(N3658-MAR1!$B$11)/MAR1!$D$11,(N3658-MAR1!$C$11)/MAR1!$E$11)</f>
        <v/>
      </c>
      <c r="R3658" s="7">
        <f>IF($I3658=1,(O3658-MAR1!$B$12)/MAR1!$D$12,(O3658-MAR1!$C$12)/MAR1!$E$12)</f>
        <v/>
      </c>
      <c r="S3658" s="7">
        <f>IF($I3658=1,(P3658-MAR1!$B$13)/MAR1!$D$13,(P3658-MAR1!$C$13)/MAR1!$E$13)</f>
        <v/>
      </c>
    </row>
    <row r="3659">
      <c r="A3659" s="5" t="n">
        <v>3658</v>
      </c>
      <c r="B3659" s="5" t="n">
        <v>11</v>
      </c>
      <c r="C3659" s="5" t="n">
        <v>8</v>
      </c>
      <c r="D3659" s="5" t="n">
        <v>1</v>
      </c>
      <c r="E3659" s="5" t="n">
        <v>0</v>
      </c>
      <c r="F3659" s="5" t="n">
        <v>27.2</v>
      </c>
      <c r="G3659" s="5" t="n">
        <v>13.1</v>
      </c>
      <c r="H3659" s="5" t="n">
        <v>20.14</v>
      </c>
      <c r="I3659" s="6">
        <f>IF(E3659&gt;=Markov!$B$3,1,0)</f>
        <v/>
      </c>
      <c r="J3659" s="6">
        <f>I3658</f>
        <v/>
      </c>
      <c r="K3659" s="7">
        <f>MAR1!$B$5+MAR1!$C$5*COS(2*PI()*$C3659/365)+MAR1!$D$5*SIN(2*PI()*$C3659/365)</f>
        <v/>
      </c>
      <c r="L3659" s="7">
        <f>MAR1!$B$6+MAR1!$C$6*COS(2*PI()*$C3659/365)+MAR1!$D$6*SIN(2*PI()*$C3659/365)</f>
        <v/>
      </c>
      <c r="M3659" s="7">
        <f>MAR1!$B$7+MAR1!$C$7*COS(2*PI()*$C3659/365)+MAR1!$D$7*SIN(2*PI()*$C3659/365)</f>
        <v/>
      </c>
      <c r="N3659" s="7">
        <f>F3659-K3659</f>
        <v/>
      </c>
      <c r="O3659" s="7">
        <f>G3659-L3659</f>
        <v/>
      </c>
      <c r="P3659" s="7">
        <f>H3659-M3659</f>
        <v/>
      </c>
      <c r="Q3659" s="7">
        <f>IF($I3659=1,(N3659-MAR1!$B$11)/MAR1!$D$11,(N3659-MAR1!$C$11)/MAR1!$E$11)</f>
        <v/>
      </c>
      <c r="R3659" s="7">
        <f>IF($I3659=1,(O3659-MAR1!$B$12)/MAR1!$D$12,(O3659-MAR1!$C$12)/MAR1!$E$12)</f>
        <v/>
      </c>
      <c r="S3659" s="7">
        <f>IF($I3659=1,(P3659-MAR1!$B$13)/MAR1!$D$13,(P3659-MAR1!$C$13)/MAR1!$E$13)</f>
        <v/>
      </c>
    </row>
    <row r="3660">
      <c r="A3660" s="5" t="n">
        <v>3659</v>
      </c>
      <c r="B3660" s="5" t="n">
        <v>11</v>
      </c>
      <c r="C3660" s="5" t="n">
        <v>9</v>
      </c>
      <c r="D3660" s="5" t="n">
        <v>1</v>
      </c>
      <c r="E3660" s="5" t="n">
        <v>0</v>
      </c>
      <c r="F3660" s="5" t="n">
        <v>30.4</v>
      </c>
      <c r="G3660" s="5" t="n">
        <v>15.8</v>
      </c>
      <c r="H3660" s="5" t="n">
        <v>17.52</v>
      </c>
      <c r="I3660" s="6">
        <f>IF(E3660&gt;=Markov!$B$3,1,0)</f>
        <v/>
      </c>
      <c r="J3660" s="6">
        <f>I3659</f>
        <v/>
      </c>
      <c r="K3660" s="7">
        <f>MAR1!$B$5+MAR1!$C$5*COS(2*PI()*$C3660/365)+MAR1!$D$5*SIN(2*PI()*$C3660/365)</f>
        <v/>
      </c>
      <c r="L3660" s="7">
        <f>MAR1!$B$6+MAR1!$C$6*COS(2*PI()*$C3660/365)+MAR1!$D$6*SIN(2*PI()*$C3660/365)</f>
        <v/>
      </c>
      <c r="M3660" s="7">
        <f>MAR1!$B$7+MAR1!$C$7*COS(2*PI()*$C3660/365)+MAR1!$D$7*SIN(2*PI()*$C3660/365)</f>
        <v/>
      </c>
      <c r="N3660" s="7">
        <f>F3660-K3660</f>
        <v/>
      </c>
      <c r="O3660" s="7">
        <f>G3660-L3660</f>
        <v/>
      </c>
      <c r="P3660" s="7">
        <f>H3660-M3660</f>
        <v/>
      </c>
      <c r="Q3660" s="7">
        <f>IF($I3660=1,(N3660-MAR1!$B$11)/MAR1!$D$11,(N3660-MAR1!$C$11)/MAR1!$E$11)</f>
        <v/>
      </c>
      <c r="R3660" s="7">
        <f>IF($I3660=1,(O3660-MAR1!$B$12)/MAR1!$D$12,(O3660-MAR1!$C$12)/MAR1!$E$12)</f>
        <v/>
      </c>
      <c r="S3660" s="7">
        <f>IF($I3660=1,(P3660-MAR1!$B$13)/MAR1!$D$13,(P3660-MAR1!$C$13)/MAR1!$E$13)</f>
        <v/>
      </c>
    </row>
    <row r="3661">
      <c r="A3661" s="5" t="n">
        <v>3660</v>
      </c>
      <c r="B3661" s="5" t="n">
        <v>11</v>
      </c>
      <c r="C3661" s="5" t="n">
        <v>10</v>
      </c>
      <c r="D3661" s="5" t="n">
        <v>1</v>
      </c>
      <c r="E3661" s="5" t="n">
        <v>0</v>
      </c>
      <c r="F3661" s="5" t="n">
        <v>31</v>
      </c>
      <c r="G3661" s="5" t="n">
        <v>14.7</v>
      </c>
      <c r="H3661" s="5" t="n">
        <v>13.83</v>
      </c>
      <c r="I3661" s="6">
        <f>IF(E3661&gt;=Markov!$B$3,1,0)</f>
        <v/>
      </c>
      <c r="J3661" s="6">
        <f>I3660</f>
        <v/>
      </c>
      <c r="K3661" s="7">
        <f>MAR1!$B$5+MAR1!$C$5*COS(2*PI()*$C3661/365)+MAR1!$D$5*SIN(2*PI()*$C3661/365)</f>
        <v/>
      </c>
      <c r="L3661" s="7">
        <f>MAR1!$B$6+MAR1!$C$6*COS(2*PI()*$C3661/365)+MAR1!$D$6*SIN(2*PI()*$C3661/365)</f>
        <v/>
      </c>
      <c r="M3661" s="7">
        <f>MAR1!$B$7+MAR1!$C$7*COS(2*PI()*$C3661/365)+MAR1!$D$7*SIN(2*PI()*$C3661/365)</f>
        <v/>
      </c>
      <c r="N3661" s="7">
        <f>F3661-K3661</f>
        <v/>
      </c>
      <c r="O3661" s="7">
        <f>G3661-L3661</f>
        <v/>
      </c>
      <c r="P3661" s="7">
        <f>H3661-M3661</f>
        <v/>
      </c>
      <c r="Q3661" s="7">
        <f>IF($I3661=1,(N3661-MAR1!$B$11)/MAR1!$D$11,(N3661-MAR1!$C$11)/MAR1!$E$11)</f>
        <v/>
      </c>
      <c r="R3661" s="7">
        <f>IF($I3661=1,(O3661-MAR1!$B$12)/MAR1!$D$12,(O3661-MAR1!$C$12)/MAR1!$E$12)</f>
        <v/>
      </c>
      <c r="S3661" s="7">
        <f>IF($I3661=1,(P3661-MAR1!$B$13)/MAR1!$D$13,(P3661-MAR1!$C$13)/MAR1!$E$13)</f>
        <v/>
      </c>
    </row>
    <row r="3662">
      <c r="A3662" s="5" t="n">
        <v>3661</v>
      </c>
      <c r="B3662" s="5" t="n">
        <v>11</v>
      </c>
      <c r="C3662" s="5" t="n">
        <v>11</v>
      </c>
      <c r="D3662" s="5" t="n">
        <v>1</v>
      </c>
      <c r="E3662" s="5" t="n">
        <v>0</v>
      </c>
      <c r="F3662" s="5" t="n">
        <v>31.4</v>
      </c>
      <c r="G3662" s="5" t="n">
        <v>15.9</v>
      </c>
      <c r="H3662" s="5" t="n">
        <v>16.64</v>
      </c>
      <c r="I3662" s="6">
        <f>IF(E3662&gt;=Markov!$B$3,1,0)</f>
        <v/>
      </c>
      <c r="J3662" s="6">
        <f>I3661</f>
        <v/>
      </c>
      <c r="K3662" s="7">
        <f>MAR1!$B$5+MAR1!$C$5*COS(2*PI()*$C3662/365)+MAR1!$D$5*SIN(2*PI()*$C3662/365)</f>
        <v/>
      </c>
      <c r="L3662" s="7">
        <f>MAR1!$B$6+MAR1!$C$6*COS(2*PI()*$C3662/365)+MAR1!$D$6*SIN(2*PI()*$C3662/365)</f>
        <v/>
      </c>
      <c r="M3662" s="7">
        <f>MAR1!$B$7+MAR1!$C$7*COS(2*PI()*$C3662/365)+MAR1!$D$7*SIN(2*PI()*$C3662/365)</f>
        <v/>
      </c>
      <c r="N3662" s="7">
        <f>F3662-K3662</f>
        <v/>
      </c>
      <c r="O3662" s="7">
        <f>G3662-L3662</f>
        <v/>
      </c>
      <c r="P3662" s="7">
        <f>H3662-M3662</f>
        <v/>
      </c>
      <c r="Q3662" s="7">
        <f>IF($I3662=1,(N3662-MAR1!$B$11)/MAR1!$D$11,(N3662-MAR1!$C$11)/MAR1!$E$11)</f>
        <v/>
      </c>
      <c r="R3662" s="7">
        <f>IF($I3662=1,(O3662-MAR1!$B$12)/MAR1!$D$12,(O3662-MAR1!$C$12)/MAR1!$E$12)</f>
        <v/>
      </c>
      <c r="S3662" s="7">
        <f>IF($I3662=1,(P3662-MAR1!$B$13)/MAR1!$D$13,(P3662-MAR1!$C$13)/MAR1!$E$13)</f>
        <v/>
      </c>
    </row>
    <row r="3663">
      <c r="A3663" s="5" t="n">
        <v>3662</v>
      </c>
      <c r="B3663" s="5" t="n">
        <v>11</v>
      </c>
      <c r="C3663" s="5" t="n">
        <v>12</v>
      </c>
      <c r="D3663" s="5" t="n">
        <v>1</v>
      </c>
      <c r="E3663" s="5" t="n">
        <v>0</v>
      </c>
      <c r="F3663" s="5" t="n">
        <v>31</v>
      </c>
      <c r="G3663" s="5" t="n">
        <v>14.2</v>
      </c>
      <c r="H3663" s="5" t="n">
        <v>20.77</v>
      </c>
      <c r="I3663" s="6">
        <f>IF(E3663&gt;=Markov!$B$3,1,0)</f>
        <v/>
      </c>
      <c r="J3663" s="6">
        <f>I3662</f>
        <v/>
      </c>
      <c r="K3663" s="7">
        <f>MAR1!$B$5+MAR1!$C$5*COS(2*PI()*$C3663/365)+MAR1!$D$5*SIN(2*PI()*$C3663/365)</f>
        <v/>
      </c>
      <c r="L3663" s="7">
        <f>MAR1!$B$6+MAR1!$C$6*COS(2*PI()*$C3663/365)+MAR1!$D$6*SIN(2*PI()*$C3663/365)</f>
        <v/>
      </c>
      <c r="M3663" s="7">
        <f>MAR1!$B$7+MAR1!$C$7*COS(2*PI()*$C3663/365)+MAR1!$D$7*SIN(2*PI()*$C3663/365)</f>
        <v/>
      </c>
      <c r="N3663" s="7">
        <f>F3663-K3663</f>
        <v/>
      </c>
      <c r="O3663" s="7">
        <f>G3663-L3663</f>
        <v/>
      </c>
      <c r="P3663" s="7">
        <f>H3663-M3663</f>
        <v/>
      </c>
      <c r="Q3663" s="7">
        <f>IF($I3663=1,(N3663-MAR1!$B$11)/MAR1!$D$11,(N3663-MAR1!$C$11)/MAR1!$E$11)</f>
        <v/>
      </c>
      <c r="R3663" s="7">
        <f>IF($I3663=1,(O3663-MAR1!$B$12)/MAR1!$D$12,(O3663-MAR1!$C$12)/MAR1!$E$12)</f>
        <v/>
      </c>
      <c r="S3663" s="7">
        <f>IF($I3663=1,(P3663-MAR1!$B$13)/MAR1!$D$13,(P3663-MAR1!$C$13)/MAR1!$E$13)</f>
        <v/>
      </c>
    </row>
    <row r="3664">
      <c r="A3664" s="5" t="n">
        <v>3663</v>
      </c>
      <c r="B3664" s="5" t="n">
        <v>11</v>
      </c>
      <c r="C3664" s="5" t="n">
        <v>13</v>
      </c>
      <c r="D3664" s="5" t="n">
        <v>1</v>
      </c>
      <c r="E3664" s="5" t="n">
        <v>0</v>
      </c>
      <c r="F3664" s="5" t="n">
        <v>26.7</v>
      </c>
      <c r="G3664" s="5" t="n">
        <v>14.5</v>
      </c>
      <c r="H3664" s="5" t="n">
        <v>20.79</v>
      </c>
      <c r="I3664" s="6">
        <f>IF(E3664&gt;=Markov!$B$3,1,0)</f>
        <v/>
      </c>
      <c r="J3664" s="6">
        <f>I3663</f>
        <v/>
      </c>
      <c r="K3664" s="7">
        <f>MAR1!$B$5+MAR1!$C$5*COS(2*PI()*$C3664/365)+MAR1!$D$5*SIN(2*PI()*$C3664/365)</f>
        <v/>
      </c>
      <c r="L3664" s="7">
        <f>MAR1!$B$6+MAR1!$C$6*COS(2*PI()*$C3664/365)+MAR1!$D$6*SIN(2*PI()*$C3664/365)</f>
        <v/>
      </c>
      <c r="M3664" s="7">
        <f>MAR1!$B$7+MAR1!$C$7*COS(2*PI()*$C3664/365)+MAR1!$D$7*SIN(2*PI()*$C3664/365)</f>
        <v/>
      </c>
      <c r="N3664" s="7">
        <f>F3664-K3664</f>
        <v/>
      </c>
      <c r="O3664" s="7">
        <f>G3664-L3664</f>
        <v/>
      </c>
      <c r="P3664" s="7">
        <f>H3664-M3664</f>
        <v/>
      </c>
      <c r="Q3664" s="7">
        <f>IF($I3664=1,(N3664-MAR1!$B$11)/MAR1!$D$11,(N3664-MAR1!$C$11)/MAR1!$E$11)</f>
        <v/>
      </c>
      <c r="R3664" s="7">
        <f>IF($I3664=1,(O3664-MAR1!$B$12)/MAR1!$D$12,(O3664-MAR1!$C$12)/MAR1!$E$12)</f>
        <v/>
      </c>
      <c r="S3664" s="7">
        <f>IF($I3664=1,(P3664-MAR1!$B$13)/MAR1!$D$13,(P3664-MAR1!$C$13)/MAR1!$E$13)</f>
        <v/>
      </c>
    </row>
    <row r="3665">
      <c r="A3665" s="5" t="n">
        <v>3664</v>
      </c>
      <c r="B3665" s="5" t="n">
        <v>11</v>
      </c>
      <c r="C3665" s="5" t="n">
        <v>14</v>
      </c>
      <c r="D3665" s="5" t="n">
        <v>1</v>
      </c>
      <c r="E3665" s="5" t="n">
        <v>0</v>
      </c>
      <c r="F3665" s="5" t="n">
        <v>31.5</v>
      </c>
      <c r="G3665" s="5" t="n">
        <v>16.4</v>
      </c>
      <c r="H3665" s="5" t="n">
        <v>19.78</v>
      </c>
      <c r="I3665" s="6">
        <f>IF(E3665&gt;=Markov!$B$3,1,0)</f>
        <v/>
      </c>
      <c r="J3665" s="6">
        <f>I3664</f>
        <v/>
      </c>
      <c r="K3665" s="7">
        <f>MAR1!$B$5+MAR1!$C$5*COS(2*PI()*$C3665/365)+MAR1!$D$5*SIN(2*PI()*$C3665/365)</f>
        <v/>
      </c>
      <c r="L3665" s="7">
        <f>MAR1!$B$6+MAR1!$C$6*COS(2*PI()*$C3665/365)+MAR1!$D$6*SIN(2*PI()*$C3665/365)</f>
        <v/>
      </c>
      <c r="M3665" s="7">
        <f>MAR1!$B$7+MAR1!$C$7*COS(2*PI()*$C3665/365)+MAR1!$D$7*SIN(2*PI()*$C3665/365)</f>
        <v/>
      </c>
      <c r="N3665" s="7">
        <f>F3665-K3665</f>
        <v/>
      </c>
      <c r="O3665" s="7">
        <f>G3665-L3665</f>
        <v/>
      </c>
      <c r="P3665" s="7">
        <f>H3665-M3665</f>
        <v/>
      </c>
      <c r="Q3665" s="7">
        <f>IF($I3665=1,(N3665-MAR1!$B$11)/MAR1!$D$11,(N3665-MAR1!$C$11)/MAR1!$E$11)</f>
        <v/>
      </c>
      <c r="R3665" s="7">
        <f>IF($I3665=1,(O3665-MAR1!$B$12)/MAR1!$D$12,(O3665-MAR1!$C$12)/MAR1!$E$12)</f>
        <v/>
      </c>
      <c r="S3665" s="7">
        <f>IF($I3665=1,(P3665-MAR1!$B$13)/MAR1!$D$13,(P3665-MAR1!$C$13)/MAR1!$E$13)</f>
        <v/>
      </c>
    </row>
    <row r="3666">
      <c r="A3666" s="5" t="n">
        <v>3665</v>
      </c>
      <c r="B3666" s="5" t="n">
        <v>11</v>
      </c>
      <c r="C3666" s="5" t="n">
        <v>15</v>
      </c>
      <c r="D3666" s="5" t="n">
        <v>1</v>
      </c>
      <c r="E3666" s="5" t="n">
        <v>0</v>
      </c>
      <c r="F3666" s="5" t="n">
        <v>34.9</v>
      </c>
      <c r="G3666" s="5" t="n">
        <v>15.8</v>
      </c>
      <c r="H3666" s="5" t="n">
        <v>18.62</v>
      </c>
      <c r="I3666" s="6">
        <f>IF(E3666&gt;=Markov!$B$3,1,0)</f>
        <v/>
      </c>
      <c r="J3666" s="6">
        <f>I3665</f>
        <v/>
      </c>
      <c r="K3666" s="7">
        <f>MAR1!$B$5+MAR1!$C$5*COS(2*PI()*$C3666/365)+MAR1!$D$5*SIN(2*PI()*$C3666/365)</f>
        <v/>
      </c>
      <c r="L3666" s="7">
        <f>MAR1!$B$6+MAR1!$C$6*COS(2*PI()*$C3666/365)+MAR1!$D$6*SIN(2*PI()*$C3666/365)</f>
        <v/>
      </c>
      <c r="M3666" s="7">
        <f>MAR1!$B$7+MAR1!$C$7*COS(2*PI()*$C3666/365)+MAR1!$D$7*SIN(2*PI()*$C3666/365)</f>
        <v/>
      </c>
      <c r="N3666" s="7">
        <f>F3666-K3666</f>
        <v/>
      </c>
      <c r="O3666" s="7">
        <f>G3666-L3666</f>
        <v/>
      </c>
      <c r="P3666" s="7">
        <f>H3666-M3666</f>
        <v/>
      </c>
      <c r="Q3666" s="7">
        <f>IF($I3666=1,(N3666-MAR1!$B$11)/MAR1!$D$11,(N3666-MAR1!$C$11)/MAR1!$E$11)</f>
        <v/>
      </c>
      <c r="R3666" s="7">
        <f>IF($I3666=1,(O3666-MAR1!$B$12)/MAR1!$D$12,(O3666-MAR1!$C$12)/MAR1!$E$12)</f>
        <v/>
      </c>
      <c r="S3666" s="7">
        <f>IF($I3666=1,(P3666-MAR1!$B$13)/MAR1!$D$13,(P3666-MAR1!$C$13)/MAR1!$E$13)</f>
        <v/>
      </c>
    </row>
    <row r="3667">
      <c r="A3667" s="5" t="n">
        <v>3666</v>
      </c>
      <c r="B3667" s="5" t="n">
        <v>11</v>
      </c>
      <c r="C3667" s="5" t="n">
        <v>16</v>
      </c>
      <c r="D3667" s="5" t="n">
        <v>1</v>
      </c>
      <c r="E3667" s="5" t="n">
        <v>0</v>
      </c>
      <c r="F3667" s="5" t="n">
        <v>33.9</v>
      </c>
      <c r="G3667" s="5" t="n">
        <v>15.7</v>
      </c>
      <c r="H3667" s="5" t="n">
        <v>18.39</v>
      </c>
      <c r="I3667" s="6">
        <f>IF(E3667&gt;=Markov!$B$3,1,0)</f>
        <v/>
      </c>
      <c r="J3667" s="6">
        <f>I3666</f>
        <v/>
      </c>
      <c r="K3667" s="7">
        <f>MAR1!$B$5+MAR1!$C$5*COS(2*PI()*$C3667/365)+MAR1!$D$5*SIN(2*PI()*$C3667/365)</f>
        <v/>
      </c>
      <c r="L3667" s="7">
        <f>MAR1!$B$6+MAR1!$C$6*COS(2*PI()*$C3667/365)+MAR1!$D$6*SIN(2*PI()*$C3667/365)</f>
        <v/>
      </c>
      <c r="M3667" s="7">
        <f>MAR1!$B$7+MAR1!$C$7*COS(2*PI()*$C3667/365)+MAR1!$D$7*SIN(2*PI()*$C3667/365)</f>
        <v/>
      </c>
      <c r="N3667" s="7">
        <f>F3667-K3667</f>
        <v/>
      </c>
      <c r="O3667" s="7">
        <f>G3667-L3667</f>
        <v/>
      </c>
      <c r="P3667" s="7">
        <f>H3667-M3667</f>
        <v/>
      </c>
      <c r="Q3667" s="7">
        <f>IF($I3667=1,(N3667-MAR1!$B$11)/MAR1!$D$11,(N3667-MAR1!$C$11)/MAR1!$E$11)</f>
        <v/>
      </c>
      <c r="R3667" s="7">
        <f>IF($I3667=1,(O3667-MAR1!$B$12)/MAR1!$D$12,(O3667-MAR1!$C$12)/MAR1!$E$12)</f>
        <v/>
      </c>
      <c r="S3667" s="7">
        <f>IF($I3667=1,(P3667-MAR1!$B$13)/MAR1!$D$13,(P3667-MAR1!$C$13)/MAR1!$E$13)</f>
        <v/>
      </c>
    </row>
    <row r="3668">
      <c r="A3668" s="5" t="n">
        <v>3667</v>
      </c>
      <c r="B3668" s="5" t="n">
        <v>11</v>
      </c>
      <c r="C3668" s="5" t="n">
        <v>17</v>
      </c>
      <c r="D3668" s="5" t="n">
        <v>1</v>
      </c>
      <c r="E3668" s="5" t="n">
        <v>0</v>
      </c>
      <c r="F3668" s="5" t="n">
        <v>33</v>
      </c>
      <c r="G3668" s="5" t="n">
        <v>15.4</v>
      </c>
      <c r="H3668" s="5" t="n">
        <v>20.4</v>
      </c>
      <c r="I3668" s="6">
        <f>IF(E3668&gt;=Markov!$B$3,1,0)</f>
        <v/>
      </c>
      <c r="J3668" s="6">
        <f>I3667</f>
        <v/>
      </c>
      <c r="K3668" s="7">
        <f>MAR1!$B$5+MAR1!$C$5*COS(2*PI()*$C3668/365)+MAR1!$D$5*SIN(2*PI()*$C3668/365)</f>
        <v/>
      </c>
      <c r="L3668" s="7">
        <f>MAR1!$B$6+MAR1!$C$6*COS(2*PI()*$C3668/365)+MAR1!$D$6*SIN(2*PI()*$C3668/365)</f>
        <v/>
      </c>
      <c r="M3668" s="7">
        <f>MAR1!$B$7+MAR1!$C$7*COS(2*PI()*$C3668/365)+MAR1!$D$7*SIN(2*PI()*$C3668/365)</f>
        <v/>
      </c>
      <c r="N3668" s="7">
        <f>F3668-K3668</f>
        <v/>
      </c>
      <c r="O3668" s="7">
        <f>G3668-L3668</f>
        <v/>
      </c>
      <c r="P3668" s="7">
        <f>H3668-M3668</f>
        <v/>
      </c>
      <c r="Q3668" s="7">
        <f>IF($I3668=1,(N3668-MAR1!$B$11)/MAR1!$D$11,(N3668-MAR1!$C$11)/MAR1!$E$11)</f>
        <v/>
      </c>
      <c r="R3668" s="7">
        <f>IF($I3668=1,(O3668-MAR1!$B$12)/MAR1!$D$12,(O3668-MAR1!$C$12)/MAR1!$E$12)</f>
        <v/>
      </c>
      <c r="S3668" s="7">
        <f>IF($I3668=1,(P3668-MAR1!$B$13)/MAR1!$D$13,(P3668-MAR1!$C$13)/MAR1!$E$13)</f>
        <v/>
      </c>
    </row>
    <row r="3669">
      <c r="A3669" s="5" t="n">
        <v>3668</v>
      </c>
      <c r="B3669" s="5" t="n">
        <v>11</v>
      </c>
      <c r="C3669" s="5" t="n">
        <v>18</v>
      </c>
      <c r="D3669" s="5" t="n">
        <v>1</v>
      </c>
      <c r="E3669" s="5" t="n">
        <v>1.6</v>
      </c>
      <c r="F3669" s="5" t="n">
        <v>28.3</v>
      </c>
      <c r="G3669" s="5" t="n">
        <v>14.8</v>
      </c>
      <c r="H3669" s="5" t="n">
        <v>13.3</v>
      </c>
      <c r="I3669" s="6">
        <f>IF(E3669&gt;=Markov!$B$3,1,0)</f>
        <v/>
      </c>
      <c r="J3669" s="6">
        <f>I3668</f>
        <v/>
      </c>
      <c r="K3669" s="7">
        <f>MAR1!$B$5+MAR1!$C$5*COS(2*PI()*$C3669/365)+MAR1!$D$5*SIN(2*PI()*$C3669/365)</f>
        <v/>
      </c>
      <c r="L3669" s="7">
        <f>MAR1!$B$6+MAR1!$C$6*COS(2*PI()*$C3669/365)+MAR1!$D$6*SIN(2*PI()*$C3669/365)</f>
        <v/>
      </c>
      <c r="M3669" s="7">
        <f>MAR1!$B$7+MAR1!$C$7*COS(2*PI()*$C3669/365)+MAR1!$D$7*SIN(2*PI()*$C3669/365)</f>
        <v/>
      </c>
      <c r="N3669" s="7">
        <f>F3669-K3669</f>
        <v/>
      </c>
      <c r="O3669" s="7">
        <f>G3669-L3669</f>
        <v/>
      </c>
      <c r="P3669" s="7">
        <f>H3669-M3669</f>
        <v/>
      </c>
      <c r="Q3669" s="7">
        <f>IF($I3669=1,(N3669-MAR1!$B$11)/MAR1!$D$11,(N3669-MAR1!$C$11)/MAR1!$E$11)</f>
        <v/>
      </c>
      <c r="R3669" s="7">
        <f>IF($I3669=1,(O3669-MAR1!$B$12)/MAR1!$D$12,(O3669-MAR1!$C$12)/MAR1!$E$12)</f>
        <v/>
      </c>
      <c r="S3669" s="7">
        <f>IF($I3669=1,(P3669-MAR1!$B$13)/MAR1!$D$13,(P3669-MAR1!$C$13)/MAR1!$E$13)</f>
        <v/>
      </c>
    </row>
    <row r="3670">
      <c r="A3670" s="5" t="n">
        <v>3669</v>
      </c>
      <c r="B3670" s="5" t="n">
        <v>11</v>
      </c>
      <c r="C3670" s="5" t="n">
        <v>19</v>
      </c>
      <c r="D3670" s="5" t="n">
        <v>1</v>
      </c>
      <c r="E3670" s="5" t="n">
        <v>0</v>
      </c>
      <c r="F3670" s="5" t="n">
        <v>32.5</v>
      </c>
      <c r="G3670" s="5" t="n">
        <v>15.8</v>
      </c>
      <c r="H3670" s="5" t="n">
        <v>17.75</v>
      </c>
      <c r="I3670" s="6">
        <f>IF(E3670&gt;=Markov!$B$3,1,0)</f>
        <v/>
      </c>
      <c r="J3670" s="6">
        <f>I3669</f>
        <v/>
      </c>
      <c r="K3670" s="7">
        <f>MAR1!$B$5+MAR1!$C$5*COS(2*PI()*$C3670/365)+MAR1!$D$5*SIN(2*PI()*$C3670/365)</f>
        <v/>
      </c>
      <c r="L3670" s="7">
        <f>MAR1!$B$6+MAR1!$C$6*COS(2*PI()*$C3670/365)+MAR1!$D$6*SIN(2*PI()*$C3670/365)</f>
        <v/>
      </c>
      <c r="M3670" s="7">
        <f>MAR1!$B$7+MAR1!$C$7*COS(2*PI()*$C3670/365)+MAR1!$D$7*SIN(2*PI()*$C3670/365)</f>
        <v/>
      </c>
      <c r="N3670" s="7">
        <f>F3670-K3670</f>
        <v/>
      </c>
      <c r="O3670" s="7">
        <f>G3670-L3670</f>
        <v/>
      </c>
      <c r="P3670" s="7">
        <f>H3670-M3670</f>
        <v/>
      </c>
      <c r="Q3670" s="7">
        <f>IF($I3670=1,(N3670-MAR1!$B$11)/MAR1!$D$11,(N3670-MAR1!$C$11)/MAR1!$E$11)</f>
        <v/>
      </c>
      <c r="R3670" s="7">
        <f>IF($I3670=1,(O3670-MAR1!$B$12)/MAR1!$D$12,(O3670-MAR1!$C$12)/MAR1!$E$12)</f>
        <v/>
      </c>
      <c r="S3670" s="7">
        <f>IF($I3670=1,(P3670-MAR1!$B$13)/MAR1!$D$13,(P3670-MAR1!$C$13)/MAR1!$E$13)</f>
        <v/>
      </c>
    </row>
    <row r="3671">
      <c r="A3671" s="5" t="n">
        <v>3670</v>
      </c>
      <c r="B3671" s="5" t="n">
        <v>11</v>
      </c>
      <c r="C3671" s="5" t="n">
        <v>20</v>
      </c>
      <c r="D3671" s="5" t="n">
        <v>1</v>
      </c>
      <c r="E3671" s="5" t="n">
        <v>0</v>
      </c>
      <c r="F3671" s="5" t="n">
        <v>33.2</v>
      </c>
      <c r="G3671" s="5" t="n">
        <v>16.1</v>
      </c>
      <c r="H3671" s="5" t="n">
        <v>22.72</v>
      </c>
      <c r="I3671" s="6">
        <f>IF(E3671&gt;=Markov!$B$3,1,0)</f>
        <v/>
      </c>
      <c r="J3671" s="6">
        <f>I3670</f>
        <v/>
      </c>
      <c r="K3671" s="7">
        <f>MAR1!$B$5+MAR1!$C$5*COS(2*PI()*$C3671/365)+MAR1!$D$5*SIN(2*PI()*$C3671/365)</f>
        <v/>
      </c>
      <c r="L3671" s="7">
        <f>MAR1!$B$6+MAR1!$C$6*COS(2*PI()*$C3671/365)+MAR1!$D$6*SIN(2*PI()*$C3671/365)</f>
        <v/>
      </c>
      <c r="M3671" s="7">
        <f>MAR1!$B$7+MAR1!$C$7*COS(2*PI()*$C3671/365)+MAR1!$D$7*SIN(2*PI()*$C3671/365)</f>
        <v/>
      </c>
      <c r="N3671" s="7">
        <f>F3671-K3671</f>
        <v/>
      </c>
      <c r="O3671" s="7">
        <f>G3671-L3671</f>
        <v/>
      </c>
      <c r="P3671" s="7">
        <f>H3671-M3671</f>
        <v/>
      </c>
      <c r="Q3671" s="7">
        <f>IF($I3671=1,(N3671-MAR1!$B$11)/MAR1!$D$11,(N3671-MAR1!$C$11)/MAR1!$E$11)</f>
        <v/>
      </c>
      <c r="R3671" s="7">
        <f>IF($I3671=1,(O3671-MAR1!$B$12)/MAR1!$D$12,(O3671-MAR1!$C$12)/MAR1!$E$12)</f>
        <v/>
      </c>
      <c r="S3671" s="7">
        <f>IF($I3671=1,(P3671-MAR1!$B$13)/MAR1!$D$13,(P3671-MAR1!$C$13)/MAR1!$E$13)</f>
        <v/>
      </c>
    </row>
    <row r="3672">
      <c r="A3672" s="5" t="n">
        <v>3671</v>
      </c>
      <c r="B3672" s="5" t="n">
        <v>11</v>
      </c>
      <c r="C3672" s="5" t="n">
        <v>21</v>
      </c>
      <c r="D3672" s="5" t="n">
        <v>1</v>
      </c>
      <c r="E3672" s="5" t="n">
        <v>0</v>
      </c>
      <c r="F3672" s="5" t="n">
        <v>33</v>
      </c>
      <c r="G3672" s="5" t="n">
        <v>16.2</v>
      </c>
      <c r="H3672" s="5" t="n">
        <v>15.44</v>
      </c>
      <c r="I3672" s="6">
        <f>IF(E3672&gt;=Markov!$B$3,1,0)</f>
        <v/>
      </c>
      <c r="J3672" s="6">
        <f>I3671</f>
        <v/>
      </c>
      <c r="K3672" s="7">
        <f>MAR1!$B$5+MAR1!$C$5*COS(2*PI()*$C3672/365)+MAR1!$D$5*SIN(2*PI()*$C3672/365)</f>
        <v/>
      </c>
      <c r="L3672" s="7">
        <f>MAR1!$B$6+MAR1!$C$6*COS(2*PI()*$C3672/365)+MAR1!$D$6*SIN(2*PI()*$C3672/365)</f>
        <v/>
      </c>
      <c r="M3672" s="7">
        <f>MAR1!$B$7+MAR1!$C$7*COS(2*PI()*$C3672/365)+MAR1!$D$7*SIN(2*PI()*$C3672/365)</f>
        <v/>
      </c>
      <c r="N3672" s="7">
        <f>F3672-K3672</f>
        <v/>
      </c>
      <c r="O3672" s="7">
        <f>G3672-L3672</f>
        <v/>
      </c>
      <c r="P3672" s="7">
        <f>H3672-M3672</f>
        <v/>
      </c>
      <c r="Q3672" s="7">
        <f>IF($I3672=1,(N3672-MAR1!$B$11)/MAR1!$D$11,(N3672-MAR1!$C$11)/MAR1!$E$11)</f>
        <v/>
      </c>
      <c r="R3672" s="7">
        <f>IF($I3672=1,(O3672-MAR1!$B$12)/MAR1!$D$12,(O3672-MAR1!$C$12)/MAR1!$E$12)</f>
        <v/>
      </c>
      <c r="S3672" s="7">
        <f>IF($I3672=1,(P3672-MAR1!$B$13)/MAR1!$D$13,(P3672-MAR1!$C$13)/MAR1!$E$13)</f>
        <v/>
      </c>
    </row>
    <row r="3673">
      <c r="A3673" s="5" t="n">
        <v>3672</v>
      </c>
      <c r="B3673" s="5" t="n">
        <v>11</v>
      </c>
      <c r="C3673" s="5" t="n">
        <v>22</v>
      </c>
      <c r="D3673" s="5" t="n">
        <v>1</v>
      </c>
      <c r="E3673" s="5" t="n">
        <v>0</v>
      </c>
      <c r="F3673" s="5" t="n">
        <v>32.8</v>
      </c>
      <c r="G3673" s="5" t="n">
        <v>17.6</v>
      </c>
      <c r="H3673" s="5" t="n">
        <v>18.4</v>
      </c>
      <c r="I3673" s="6">
        <f>IF(E3673&gt;=Markov!$B$3,1,0)</f>
        <v/>
      </c>
      <c r="J3673" s="6">
        <f>I3672</f>
        <v/>
      </c>
      <c r="K3673" s="7">
        <f>MAR1!$B$5+MAR1!$C$5*COS(2*PI()*$C3673/365)+MAR1!$D$5*SIN(2*PI()*$C3673/365)</f>
        <v/>
      </c>
      <c r="L3673" s="7">
        <f>MAR1!$B$6+MAR1!$C$6*COS(2*PI()*$C3673/365)+MAR1!$D$6*SIN(2*PI()*$C3673/365)</f>
        <v/>
      </c>
      <c r="M3673" s="7">
        <f>MAR1!$B$7+MAR1!$C$7*COS(2*PI()*$C3673/365)+MAR1!$D$7*SIN(2*PI()*$C3673/365)</f>
        <v/>
      </c>
      <c r="N3673" s="7">
        <f>F3673-K3673</f>
        <v/>
      </c>
      <c r="O3673" s="7">
        <f>G3673-L3673</f>
        <v/>
      </c>
      <c r="P3673" s="7">
        <f>H3673-M3673</f>
        <v/>
      </c>
      <c r="Q3673" s="7">
        <f>IF($I3673=1,(N3673-MAR1!$B$11)/MAR1!$D$11,(N3673-MAR1!$C$11)/MAR1!$E$11)</f>
        <v/>
      </c>
      <c r="R3673" s="7">
        <f>IF($I3673=1,(O3673-MAR1!$B$12)/MAR1!$D$12,(O3673-MAR1!$C$12)/MAR1!$E$12)</f>
        <v/>
      </c>
      <c r="S3673" s="7">
        <f>IF($I3673=1,(P3673-MAR1!$B$13)/MAR1!$D$13,(P3673-MAR1!$C$13)/MAR1!$E$13)</f>
        <v/>
      </c>
    </row>
    <row r="3674">
      <c r="A3674" s="5" t="n">
        <v>3673</v>
      </c>
      <c r="B3674" s="5" t="n">
        <v>11</v>
      </c>
      <c r="C3674" s="5" t="n">
        <v>23</v>
      </c>
      <c r="D3674" s="5" t="n">
        <v>1</v>
      </c>
      <c r="E3674" s="5" t="n">
        <v>0</v>
      </c>
      <c r="F3674" s="5" t="n">
        <v>31.5</v>
      </c>
      <c r="G3674" s="5" t="n">
        <v>16.6</v>
      </c>
      <c r="H3674" s="5" t="n">
        <v>18.77</v>
      </c>
      <c r="I3674" s="6">
        <f>IF(E3674&gt;=Markov!$B$3,1,0)</f>
        <v/>
      </c>
      <c r="J3674" s="6">
        <f>I3673</f>
        <v/>
      </c>
      <c r="K3674" s="7">
        <f>MAR1!$B$5+MAR1!$C$5*COS(2*PI()*$C3674/365)+MAR1!$D$5*SIN(2*PI()*$C3674/365)</f>
        <v/>
      </c>
      <c r="L3674" s="7">
        <f>MAR1!$B$6+MAR1!$C$6*COS(2*PI()*$C3674/365)+MAR1!$D$6*SIN(2*PI()*$C3674/365)</f>
        <v/>
      </c>
      <c r="M3674" s="7">
        <f>MAR1!$B$7+MAR1!$C$7*COS(2*PI()*$C3674/365)+MAR1!$D$7*SIN(2*PI()*$C3674/365)</f>
        <v/>
      </c>
      <c r="N3674" s="7">
        <f>F3674-K3674</f>
        <v/>
      </c>
      <c r="O3674" s="7">
        <f>G3674-L3674</f>
        <v/>
      </c>
      <c r="P3674" s="7">
        <f>H3674-M3674</f>
        <v/>
      </c>
      <c r="Q3674" s="7">
        <f>IF($I3674=1,(N3674-MAR1!$B$11)/MAR1!$D$11,(N3674-MAR1!$C$11)/MAR1!$E$11)</f>
        <v/>
      </c>
      <c r="R3674" s="7">
        <f>IF($I3674=1,(O3674-MAR1!$B$12)/MAR1!$D$12,(O3674-MAR1!$C$12)/MAR1!$E$12)</f>
        <v/>
      </c>
      <c r="S3674" s="7">
        <f>IF($I3674=1,(P3674-MAR1!$B$13)/MAR1!$D$13,(P3674-MAR1!$C$13)/MAR1!$E$13)</f>
        <v/>
      </c>
    </row>
    <row r="3675">
      <c r="A3675" s="5" t="n">
        <v>3674</v>
      </c>
      <c r="B3675" s="5" t="n">
        <v>11</v>
      </c>
      <c r="C3675" s="5" t="n">
        <v>24</v>
      </c>
      <c r="D3675" s="5" t="n">
        <v>1</v>
      </c>
      <c r="E3675" s="5" t="n">
        <v>0</v>
      </c>
      <c r="F3675" s="5" t="n">
        <v>33.7</v>
      </c>
      <c r="G3675" s="5" t="n">
        <v>18.8</v>
      </c>
      <c r="H3675" s="5" t="n">
        <v>19.62</v>
      </c>
      <c r="I3675" s="6">
        <f>IF(E3675&gt;=Markov!$B$3,1,0)</f>
        <v/>
      </c>
      <c r="J3675" s="6">
        <f>I3674</f>
        <v/>
      </c>
      <c r="K3675" s="7">
        <f>MAR1!$B$5+MAR1!$C$5*COS(2*PI()*$C3675/365)+MAR1!$D$5*SIN(2*PI()*$C3675/365)</f>
        <v/>
      </c>
      <c r="L3675" s="7">
        <f>MAR1!$B$6+MAR1!$C$6*COS(2*PI()*$C3675/365)+MAR1!$D$6*SIN(2*PI()*$C3675/365)</f>
        <v/>
      </c>
      <c r="M3675" s="7">
        <f>MAR1!$B$7+MAR1!$C$7*COS(2*PI()*$C3675/365)+MAR1!$D$7*SIN(2*PI()*$C3675/365)</f>
        <v/>
      </c>
      <c r="N3675" s="7">
        <f>F3675-K3675</f>
        <v/>
      </c>
      <c r="O3675" s="7">
        <f>G3675-L3675</f>
        <v/>
      </c>
      <c r="P3675" s="7">
        <f>H3675-M3675</f>
        <v/>
      </c>
      <c r="Q3675" s="7">
        <f>IF($I3675=1,(N3675-MAR1!$B$11)/MAR1!$D$11,(N3675-MAR1!$C$11)/MAR1!$E$11)</f>
        <v/>
      </c>
      <c r="R3675" s="7">
        <f>IF($I3675=1,(O3675-MAR1!$B$12)/MAR1!$D$12,(O3675-MAR1!$C$12)/MAR1!$E$12)</f>
        <v/>
      </c>
      <c r="S3675" s="7">
        <f>IF($I3675=1,(P3675-MAR1!$B$13)/MAR1!$D$13,(P3675-MAR1!$C$13)/MAR1!$E$13)</f>
        <v/>
      </c>
    </row>
    <row r="3676">
      <c r="A3676" s="5" t="n">
        <v>3675</v>
      </c>
      <c r="B3676" s="5" t="n">
        <v>11</v>
      </c>
      <c r="C3676" s="5" t="n">
        <v>25</v>
      </c>
      <c r="D3676" s="5" t="n">
        <v>1</v>
      </c>
      <c r="E3676" s="5" t="n">
        <v>0</v>
      </c>
      <c r="F3676" s="5" t="n">
        <v>32.4</v>
      </c>
      <c r="G3676" s="5" t="n">
        <v>17.4</v>
      </c>
      <c r="H3676" s="5" t="n">
        <v>16.51</v>
      </c>
      <c r="I3676" s="6">
        <f>IF(E3676&gt;=Markov!$B$3,1,0)</f>
        <v/>
      </c>
      <c r="J3676" s="6">
        <f>I3675</f>
        <v/>
      </c>
      <c r="K3676" s="7">
        <f>MAR1!$B$5+MAR1!$C$5*COS(2*PI()*$C3676/365)+MAR1!$D$5*SIN(2*PI()*$C3676/365)</f>
        <v/>
      </c>
      <c r="L3676" s="7">
        <f>MAR1!$B$6+MAR1!$C$6*COS(2*PI()*$C3676/365)+MAR1!$D$6*SIN(2*PI()*$C3676/365)</f>
        <v/>
      </c>
      <c r="M3676" s="7">
        <f>MAR1!$B$7+MAR1!$C$7*COS(2*PI()*$C3676/365)+MAR1!$D$7*SIN(2*PI()*$C3676/365)</f>
        <v/>
      </c>
      <c r="N3676" s="7">
        <f>F3676-K3676</f>
        <v/>
      </c>
      <c r="O3676" s="7">
        <f>G3676-L3676</f>
        <v/>
      </c>
      <c r="P3676" s="7">
        <f>H3676-M3676</f>
        <v/>
      </c>
      <c r="Q3676" s="7">
        <f>IF($I3676=1,(N3676-MAR1!$B$11)/MAR1!$D$11,(N3676-MAR1!$C$11)/MAR1!$E$11)</f>
        <v/>
      </c>
      <c r="R3676" s="7">
        <f>IF($I3676=1,(O3676-MAR1!$B$12)/MAR1!$D$12,(O3676-MAR1!$C$12)/MAR1!$E$12)</f>
        <v/>
      </c>
      <c r="S3676" s="7">
        <f>IF($I3676=1,(P3676-MAR1!$B$13)/MAR1!$D$13,(P3676-MAR1!$C$13)/MAR1!$E$13)</f>
        <v/>
      </c>
    </row>
    <row r="3677">
      <c r="A3677" s="5" t="n">
        <v>3676</v>
      </c>
      <c r="B3677" s="5" t="n">
        <v>11</v>
      </c>
      <c r="C3677" s="5" t="n">
        <v>26</v>
      </c>
      <c r="D3677" s="5" t="n">
        <v>1</v>
      </c>
      <c r="E3677" s="5" t="n">
        <v>0</v>
      </c>
      <c r="F3677" s="5" t="n">
        <v>31.4</v>
      </c>
      <c r="G3677" s="5" t="n">
        <v>16.6</v>
      </c>
      <c r="H3677" s="5" t="n">
        <v>19.79</v>
      </c>
      <c r="I3677" s="6">
        <f>IF(E3677&gt;=Markov!$B$3,1,0)</f>
        <v/>
      </c>
      <c r="J3677" s="6">
        <f>I3676</f>
        <v/>
      </c>
      <c r="K3677" s="7">
        <f>MAR1!$B$5+MAR1!$C$5*COS(2*PI()*$C3677/365)+MAR1!$D$5*SIN(2*PI()*$C3677/365)</f>
        <v/>
      </c>
      <c r="L3677" s="7">
        <f>MAR1!$B$6+MAR1!$C$6*COS(2*PI()*$C3677/365)+MAR1!$D$6*SIN(2*PI()*$C3677/365)</f>
        <v/>
      </c>
      <c r="M3677" s="7">
        <f>MAR1!$B$7+MAR1!$C$7*COS(2*PI()*$C3677/365)+MAR1!$D$7*SIN(2*PI()*$C3677/365)</f>
        <v/>
      </c>
      <c r="N3677" s="7">
        <f>F3677-K3677</f>
        <v/>
      </c>
      <c r="O3677" s="7">
        <f>G3677-L3677</f>
        <v/>
      </c>
      <c r="P3677" s="7">
        <f>H3677-M3677</f>
        <v/>
      </c>
      <c r="Q3677" s="7">
        <f>IF($I3677=1,(N3677-MAR1!$B$11)/MAR1!$D$11,(N3677-MAR1!$C$11)/MAR1!$E$11)</f>
        <v/>
      </c>
      <c r="R3677" s="7">
        <f>IF($I3677=1,(O3677-MAR1!$B$12)/MAR1!$D$12,(O3677-MAR1!$C$12)/MAR1!$E$12)</f>
        <v/>
      </c>
      <c r="S3677" s="7">
        <f>IF($I3677=1,(P3677-MAR1!$B$13)/MAR1!$D$13,(P3677-MAR1!$C$13)/MAR1!$E$13)</f>
        <v/>
      </c>
    </row>
    <row r="3678">
      <c r="A3678" s="5" t="n">
        <v>3677</v>
      </c>
      <c r="B3678" s="5" t="n">
        <v>11</v>
      </c>
      <c r="C3678" s="5" t="n">
        <v>27</v>
      </c>
      <c r="D3678" s="5" t="n">
        <v>1</v>
      </c>
      <c r="E3678" s="5" t="n">
        <v>0</v>
      </c>
      <c r="F3678" s="5" t="n">
        <v>31.4</v>
      </c>
      <c r="G3678" s="5" t="n">
        <v>17.1</v>
      </c>
      <c r="H3678" s="5" t="n">
        <v>16.88</v>
      </c>
      <c r="I3678" s="6">
        <f>IF(E3678&gt;=Markov!$B$3,1,0)</f>
        <v/>
      </c>
      <c r="J3678" s="6">
        <f>I3677</f>
        <v/>
      </c>
      <c r="K3678" s="7">
        <f>MAR1!$B$5+MAR1!$C$5*COS(2*PI()*$C3678/365)+MAR1!$D$5*SIN(2*PI()*$C3678/365)</f>
        <v/>
      </c>
      <c r="L3678" s="7">
        <f>MAR1!$B$6+MAR1!$C$6*COS(2*PI()*$C3678/365)+MAR1!$D$6*SIN(2*PI()*$C3678/365)</f>
        <v/>
      </c>
      <c r="M3678" s="7">
        <f>MAR1!$B$7+MAR1!$C$7*COS(2*PI()*$C3678/365)+MAR1!$D$7*SIN(2*PI()*$C3678/365)</f>
        <v/>
      </c>
      <c r="N3678" s="7">
        <f>F3678-K3678</f>
        <v/>
      </c>
      <c r="O3678" s="7">
        <f>G3678-L3678</f>
        <v/>
      </c>
      <c r="P3678" s="7">
        <f>H3678-M3678</f>
        <v/>
      </c>
      <c r="Q3678" s="7">
        <f>IF($I3678=1,(N3678-MAR1!$B$11)/MAR1!$D$11,(N3678-MAR1!$C$11)/MAR1!$E$11)</f>
        <v/>
      </c>
      <c r="R3678" s="7">
        <f>IF($I3678=1,(O3678-MAR1!$B$12)/MAR1!$D$12,(O3678-MAR1!$C$12)/MAR1!$E$12)</f>
        <v/>
      </c>
      <c r="S3678" s="7">
        <f>IF($I3678=1,(P3678-MAR1!$B$13)/MAR1!$D$13,(P3678-MAR1!$C$13)/MAR1!$E$13)</f>
        <v/>
      </c>
    </row>
    <row r="3679">
      <c r="A3679" s="5" t="n">
        <v>3678</v>
      </c>
      <c r="B3679" s="5" t="n">
        <v>11</v>
      </c>
      <c r="C3679" s="5" t="n">
        <v>28</v>
      </c>
      <c r="D3679" s="5" t="n">
        <v>1</v>
      </c>
      <c r="E3679" s="5" t="n">
        <v>0</v>
      </c>
      <c r="F3679" s="5" t="n">
        <v>31.7</v>
      </c>
      <c r="G3679" s="5" t="n">
        <v>16.9</v>
      </c>
      <c r="H3679" s="5" t="n">
        <v>18.89</v>
      </c>
      <c r="I3679" s="6">
        <f>IF(E3679&gt;=Markov!$B$3,1,0)</f>
        <v/>
      </c>
      <c r="J3679" s="6">
        <f>I3678</f>
        <v/>
      </c>
      <c r="K3679" s="7">
        <f>MAR1!$B$5+MAR1!$C$5*COS(2*PI()*$C3679/365)+MAR1!$D$5*SIN(2*PI()*$C3679/365)</f>
        <v/>
      </c>
      <c r="L3679" s="7">
        <f>MAR1!$B$6+MAR1!$C$6*COS(2*PI()*$C3679/365)+MAR1!$D$6*SIN(2*PI()*$C3679/365)</f>
        <v/>
      </c>
      <c r="M3679" s="7">
        <f>MAR1!$B$7+MAR1!$C$7*COS(2*PI()*$C3679/365)+MAR1!$D$7*SIN(2*PI()*$C3679/365)</f>
        <v/>
      </c>
      <c r="N3679" s="7">
        <f>F3679-K3679</f>
        <v/>
      </c>
      <c r="O3679" s="7">
        <f>G3679-L3679</f>
        <v/>
      </c>
      <c r="P3679" s="7">
        <f>H3679-M3679</f>
        <v/>
      </c>
      <c r="Q3679" s="7">
        <f>IF($I3679=1,(N3679-MAR1!$B$11)/MAR1!$D$11,(N3679-MAR1!$C$11)/MAR1!$E$11)</f>
        <v/>
      </c>
      <c r="R3679" s="7">
        <f>IF($I3679=1,(O3679-MAR1!$B$12)/MAR1!$D$12,(O3679-MAR1!$C$12)/MAR1!$E$12)</f>
        <v/>
      </c>
      <c r="S3679" s="7">
        <f>IF($I3679=1,(P3679-MAR1!$B$13)/MAR1!$D$13,(P3679-MAR1!$C$13)/MAR1!$E$13)</f>
        <v/>
      </c>
    </row>
    <row r="3680">
      <c r="A3680" s="5" t="n">
        <v>3679</v>
      </c>
      <c r="B3680" s="5" t="n">
        <v>11</v>
      </c>
      <c r="C3680" s="5" t="n">
        <v>29</v>
      </c>
      <c r="D3680" s="5" t="n">
        <v>1</v>
      </c>
      <c r="E3680" s="5" t="n">
        <v>0.1</v>
      </c>
      <c r="F3680" s="5" t="n">
        <v>28.8</v>
      </c>
      <c r="G3680" s="5" t="n">
        <v>15.7</v>
      </c>
      <c r="H3680" s="5" t="n">
        <v>15.6</v>
      </c>
      <c r="I3680" s="6">
        <f>IF(E3680&gt;=Markov!$B$3,1,0)</f>
        <v/>
      </c>
      <c r="J3680" s="6">
        <f>I3679</f>
        <v/>
      </c>
      <c r="K3680" s="7">
        <f>MAR1!$B$5+MAR1!$C$5*COS(2*PI()*$C3680/365)+MAR1!$D$5*SIN(2*PI()*$C3680/365)</f>
        <v/>
      </c>
      <c r="L3680" s="7">
        <f>MAR1!$B$6+MAR1!$C$6*COS(2*PI()*$C3680/365)+MAR1!$D$6*SIN(2*PI()*$C3680/365)</f>
        <v/>
      </c>
      <c r="M3680" s="7">
        <f>MAR1!$B$7+MAR1!$C$7*COS(2*PI()*$C3680/365)+MAR1!$D$7*SIN(2*PI()*$C3680/365)</f>
        <v/>
      </c>
      <c r="N3680" s="7">
        <f>F3680-K3680</f>
        <v/>
      </c>
      <c r="O3680" s="7">
        <f>G3680-L3680</f>
        <v/>
      </c>
      <c r="P3680" s="7">
        <f>H3680-M3680</f>
        <v/>
      </c>
      <c r="Q3680" s="7">
        <f>IF($I3680=1,(N3680-MAR1!$B$11)/MAR1!$D$11,(N3680-MAR1!$C$11)/MAR1!$E$11)</f>
        <v/>
      </c>
      <c r="R3680" s="7">
        <f>IF($I3680=1,(O3680-MAR1!$B$12)/MAR1!$D$12,(O3680-MAR1!$C$12)/MAR1!$E$12)</f>
        <v/>
      </c>
      <c r="S3680" s="7">
        <f>IF($I3680=1,(P3680-MAR1!$B$13)/MAR1!$D$13,(P3680-MAR1!$C$13)/MAR1!$E$13)</f>
        <v/>
      </c>
    </row>
    <row r="3681">
      <c r="A3681" s="5" t="n">
        <v>3680</v>
      </c>
      <c r="B3681" s="5" t="n">
        <v>11</v>
      </c>
      <c r="C3681" s="5" t="n">
        <v>30</v>
      </c>
      <c r="D3681" s="5" t="n">
        <v>1</v>
      </c>
      <c r="E3681" s="5" t="n">
        <v>0</v>
      </c>
      <c r="F3681" s="5" t="n">
        <v>30</v>
      </c>
      <c r="G3681" s="5" t="n">
        <v>15.6</v>
      </c>
      <c r="H3681" s="5" t="n">
        <v>24.32</v>
      </c>
      <c r="I3681" s="6">
        <f>IF(E3681&gt;=Markov!$B$3,1,0)</f>
        <v/>
      </c>
      <c r="J3681" s="6">
        <f>I3680</f>
        <v/>
      </c>
      <c r="K3681" s="7">
        <f>MAR1!$B$5+MAR1!$C$5*COS(2*PI()*$C3681/365)+MAR1!$D$5*SIN(2*PI()*$C3681/365)</f>
        <v/>
      </c>
      <c r="L3681" s="7">
        <f>MAR1!$B$6+MAR1!$C$6*COS(2*PI()*$C3681/365)+MAR1!$D$6*SIN(2*PI()*$C3681/365)</f>
        <v/>
      </c>
      <c r="M3681" s="7">
        <f>MAR1!$B$7+MAR1!$C$7*COS(2*PI()*$C3681/365)+MAR1!$D$7*SIN(2*PI()*$C3681/365)</f>
        <v/>
      </c>
      <c r="N3681" s="7">
        <f>F3681-K3681</f>
        <v/>
      </c>
      <c r="O3681" s="7">
        <f>G3681-L3681</f>
        <v/>
      </c>
      <c r="P3681" s="7">
        <f>H3681-M3681</f>
        <v/>
      </c>
      <c r="Q3681" s="7">
        <f>IF($I3681=1,(N3681-MAR1!$B$11)/MAR1!$D$11,(N3681-MAR1!$C$11)/MAR1!$E$11)</f>
        <v/>
      </c>
      <c r="R3681" s="7">
        <f>IF($I3681=1,(O3681-MAR1!$B$12)/MAR1!$D$12,(O3681-MAR1!$C$12)/MAR1!$E$12)</f>
        <v/>
      </c>
      <c r="S3681" s="7">
        <f>IF($I3681=1,(P3681-MAR1!$B$13)/MAR1!$D$13,(P3681-MAR1!$C$13)/MAR1!$E$13)</f>
        <v/>
      </c>
    </row>
    <row r="3682">
      <c r="A3682" s="5" t="n">
        <v>3681</v>
      </c>
      <c r="B3682" s="5" t="n">
        <v>11</v>
      </c>
      <c r="C3682" s="5" t="n">
        <v>31</v>
      </c>
      <c r="D3682" s="5" t="n">
        <v>1</v>
      </c>
      <c r="E3682" s="5" t="n">
        <v>0</v>
      </c>
      <c r="F3682" s="5" t="n">
        <v>34.1</v>
      </c>
      <c r="G3682" s="5" t="n">
        <v>18.3</v>
      </c>
      <c r="H3682" s="5" t="n">
        <v>26.81</v>
      </c>
      <c r="I3682" s="6">
        <f>IF(E3682&gt;=Markov!$B$3,1,0)</f>
        <v/>
      </c>
      <c r="J3682" s="6">
        <f>I3681</f>
        <v/>
      </c>
      <c r="K3682" s="7">
        <f>MAR1!$B$5+MAR1!$C$5*COS(2*PI()*$C3682/365)+MAR1!$D$5*SIN(2*PI()*$C3682/365)</f>
        <v/>
      </c>
      <c r="L3682" s="7">
        <f>MAR1!$B$6+MAR1!$C$6*COS(2*PI()*$C3682/365)+MAR1!$D$6*SIN(2*PI()*$C3682/365)</f>
        <v/>
      </c>
      <c r="M3682" s="7">
        <f>MAR1!$B$7+MAR1!$C$7*COS(2*PI()*$C3682/365)+MAR1!$D$7*SIN(2*PI()*$C3682/365)</f>
        <v/>
      </c>
      <c r="N3682" s="7">
        <f>F3682-K3682</f>
        <v/>
      </c>
      <c r="O3682" s="7">
        <f>G3682-L3682</f>
        <v/>
      </c>
      <c r="P3682" s="7">
        <f>H3682-M3682</f>
        <v/>
      </c>
      <c r="Q3682" s="7">
        <f>IF($I3682=1,(N3682-MAR1!$B$11)/MAR1!$D$11,(N3682-MAR1!$C$11)/MAR1!$E$11)</f>
        <v/>
      </c>
      <c r="R3682" s="7">
        <f>IF($I3682=1,(O3682-MAR1!$B$12)/MAR1!$D$12,(O3682-MAR1!$C$12)/MAR1!$E$12)</f>
        <v/>
      </c>
      <c r="S3682" s="7">
        <f>IF($I3682=1,(P3682-MAR1!$B$13)/MAR1!$D$13,(P3682-MAR1!$C$13)/MAR1!$E$13)</f>
        <v/>
      </c>
    </row>
    <row r="3683">
      <c r="A3683" s="5" t="n">
        <v>3682</v>
      </c>
      <c r="B3683" s="5" t="n">
        <v>11</v>
      </c>
      <c r="C3683" s="5" t="n">
        <v>32</v>
      </c>
      <c r="D3683" s="5" t="n">
        <v>2</v>
      </c>
      <c r="E3683" s="5" t="n">
        <v>0</v>
      </c>
      <c r="F3683" s="5" t="n">
        <v>36.2</v>
      </c>
      <c r="G3683" s="5" t="n">
        <v>20</v>
      </c>
      <c r="H3683" s="5" t="n">
        <v>26.07</v>
      </c>
      <c r="I3683" s="6">
        <f>IF(E3683&gt;=Markov!$B$3,1,0)</f>
        <v/>
      </c>
      <c r="J3683" s="6">
        <f>I3682</f>
        <v/>
      </c>
      <c r="K3683" s="7">
        <f>MAR1!$B$5+MAR1!$C$5*COS(2*PI()*$C3683/365)+MAR1!$D$5*SIN(2*PI()*$C3683/365)</f>
        <v/>
      </c>
      <c r="L3683" s="7">
        <f>MAR1!$B$6+MAR1!$C$6*COS(2*PI()*$C3683/365)+MAR1!$D$6*SIN(2*PI()*$C3683/365)</f>
        <v/>
      </c>
      <c r="M3683" s="7">
        <f>MAR1!$B$7+MAR1!$C$7*COS(2*PI()*$C3683/365)+MAR1!$D$7*SIN(2*PI()*$C3683/365)</f>
        <v/>
      </c>
      <c r="N3683" s="7">
        <f>F3683-K3683</f>
        <v/>
      </c>
      <c r="O3683" s="7">
        <f>G3683-L3683</f>
        <v/>
      </c>
      <c r="P3683" s="7">
        <f>H3683-M3683</f>
        <v/>
      </c>
      <c r="Q3683" s="7">
        <f>IF($I3683=1,(N3683-MAR1!$B$11)/MAR1!$D$11,(N3683-MAR1!$C$11)/MAR1!$E$11)</f>
        <v/>
      </c>
      <c r="R3683" s="7">
        <f>IF($I3683=1,(O3683-MAR1!$B$12)/MAR1!$D$12,(O3683-MAR1!$C$12)/MAR1!$E$12)</f>
        <v/>
      </c>
      <c r="S3683" s="7">
        <f>IF($I3683=1,(P3683-MAR1!$B$13)/MAR1!$D$13,(P3683-MAR1!$C$13)/MAR1!$E$13)</f>
        <v/>
      </c>
    </row>
    <row r="3684">
      <c r="A3684" s="5" t="n">
        <v>3683</v>
      </c>
      <c r="B3684" s="5" t="n">
        <v>11</v>
      </c>
      <c r="C3684" s="5" t="n">
        <v>33</v>
      </c>
      <c r="D3684" s="5" t="n">
        <v>2</v>
      </c>
      <c r="E3684" s="5" t="n">
        <v>0</v>
      </c>
      <c r="F3684" s="5" t="n">
        <v>36.2</v>
      </c>
      <c r="G3684" s="5" t="n">
        <v>18.9</v>
      </c>
      <c r="H3684" s="5" t="n">
        <v>24.55</v>
      </c>
      <c r="I3684" s="6">
        <f>IF(E3684&gt;=Markov!$B$3,1,0)</f>
        <v/>
      </c>
      <c r="J3684" s="6">
        <f>I3683</f>
        <v/>
      </c>
      <c r="K3684" s="7">
        <f>MAR1!$B$5+MAR1!$C$5*COS(2*PI()*$C3684/365)+MAR1!$D$5*SIN(2*PI()*$C3684/365)</f>
        <v/>
      </c>
      <c r="L3684" s="7">
        <f>MAR1!$B$6+MAR1!$C$6*COS(2*PI()*$C3684/365)+MAR1!$D$6*SIN(2*PI()*$C3684/365)</f>
        <v/>
      </c>
      <c r="M3684" s="7">
        <f>MAR1!$B$7+MAR1!$C$7*COS(2*PI()*$C3684/365)+MAR1!$D$7*SIN(2*PI()*$C3684/365)</f>
        <v/>
      </c>
      <c r="N3684" s="7">
        <f>F3684-K3684</f>
        <v/>
      </c>
      <c r="O3684" s="7">
        <f>G3684-L3684</f>
        <v/>
      </c>
      <c r="P3684" s="7">
        <f>H3684-M3684</f>
        <v/>
      </c>
      <c r="Q3684" s="7">
        <f>IF($I3684=1,(N3684-MAR1!$B$11)/MAR1!$D$11,(N3684-MAR1!$C$11)/MAR1!$E$11)</f>
        <v/>
      </c>
      <c r="R3684" s="7">
        <f>IF($I3684=1,(O3684-MAR1!$B$12)/MAR1!$D$12,(O3684-MAR1!$C$12)/MAR1!$E$12)</f>
        <v/>
      </c>
      <c r="S3684" s="7">
        <f>IF($I3684=1,(P3684-MAR1!$B$13)/MAR1!$D$13,(P3684-MAR1!$C$13)/MAR1!$E$13)</f>
        <v/>
      </c>
    </row>
    <row r="3685">
      <c r="A3685" s="5" t="n">
        <v>3684</v>
      </c>
      <c r="B3685" s="5" t="n">
        <v>11</v>
      </c>
      <c r="C3685" s="5" t="n">
        <v>34</v>
      </c>
      <c r="D3685" s="5" t="n">
        <v>2</v>
      </c>
      <c r="E3685" s="5" t="n">
        <v>0</v>
      </c>
      <c r="F3685" s="5" t="n">
        <v>34.4</v>
      </c>
      <c r="G3685" s="5" t="n">
        <v>17.4</v>
      </c>
      <c r="H3685" s="5" t="n">
        <v>17.74</v>
      </c>
      <c r="I3685" s="6">
        <f>IF(E3685&gt;=Markov!$B$3,1,0)</f>
        <v/>
      </c>
      <c r="J3685" s="6">
        <f>I3684</f>
        <v/>
      </c>
      <c r="K3685" s="7">
        <f>MAR1!$B$5+MAR1!$C$5*COS(2*PI()*$C3685/365)+MAR1!$D$5*SIN(2*PI()*$C3685/365)</f>
        <v/>
      </c>
      <c r="L3685" s="7">
        <f>MAR1!$B$6+MAR1!$C$6*COS(2*PI()*$C3685/365)+MAR1!$D$6*SIN(2*PI()*$C3685/365)</f>
        <v/>
      </c>
      <c r="M3685" s="7">
        <f>MAR1!$B$7+MAR1!$C$7*COS(2*PI()*$C3685/365)+MAR1!$D$7*SIN(2*PI()*$C3685/365)</f>
        <v/>
      </c>
      <c r="N3685" s="7">
        <f>F3685-K3685</f>
        <v/>
      </c>
      <c r="O3685" s="7">
        <f>G3685-L3685</f>
        <v/>
      </c>
      <c r="P3685" s="7">
        <f>H3685-M3685</f>
        <v/>
      </c>
      <c r="Q3685" s="7">
        <f>IF($I3685=1,(N3685-MAR1!$B$11)/MAR1!$D$11,(N3685-MAR1!$C$11)/MAR1!$E$11)</f>
        <v/>
      </c>
      <c r="R3685" s="7">
        <f>IF($I3685=1,(O3685-MAR1!$B$12)/MAR1!$D$12,(O3685-MAR1!$C$12)/MAR1!$E$12)</f>
        <v/>
      </c>
      <c r="S3685" s="7">
        <f>IF($I3685=1,(P3685-MAR1!$B$13)/MAR1!$D$13,(P3685-MAR1!$C$13)/MAR1!$E$13)</f>
        <v/>
      </c>
    </row>
    <row r="3686">
      <c r="A3686" s="5" t="n">
        <v>3685</v>
      </c>
      <c r="B3686" s="5" t="n">
        <v>11</v>
      </c>
      <c r="C3686" s="5" t="n">
        <v>35</v>
      </c>
      <c r="D3686" s="5" t="n">
        <v>2</v>
      </c>
      <c r="E3686" s="5" t="n">
        <v>0</v>
      </c>
      <c r="F3686" s="5" t="n">
        <v>33.7</v>
      </c>
      <c r="G3686" s="5" t="n">
        <v>19</v>
      </c>
      <c r="H3686" s="5" t="n">
        <v>22.89</v>
      </c>
      <c r="I3686" s="6">
        <f>IF(E3686&gt;=Markov!$B$3,1,0)</f>
        <v/>
      </c>
      <c r="J3686" s="6">
        <f>I3685</f>
        <v/>
      </c>
      <c r="K3686" s="7">
        <f>MAR1!$B$5+MAR1!$C$5*COS(2*PI()*$C3686/365)+MAR1!$D$5*SIN(2*PI()*$C3686/365)</f>
        <v/>
      </c>
      <c r="L3686" s="7">
        <f>MAR1!$B$6+MAR1!$C$6*COS(2*PI()*$C3686/365)+MAR1!$D$6*SIN(2*PI()*$C3686/365)</f>
        <v/>
      </c>
      <c r="M3686" s="7">
        <f>MAR1!$B$7+MAR1!$C$7*COS(2*PI()*$C3686/365)+MAR1!$D$7*SIN(2*PI()*$C3686/365)</f>
        <v/>
      </c>
      <c r="N3686" s="7">
        <f>F3686-K3686</f>
        <v/>
      </c>
      <c r="O3686" s="7">
        <f>G3686-L3686</f>
        <v/>
      </c>
      <c r="P3686" s="7">
        <f>H3686-M3686</f>
        <v/>
      </c>
      <c r="Q3686" s="7">
        <f>IF($I3686=1,(N3686-MAR1!$B$11)/MAR1!$D$11,(N3686-MAR1!$C$11)/MAR1!$E$11)</f>
        <v/>
      </c>
      <c r="R3686" s="7">
        <f>IF($I3686=1,(O3686-MAR1!$B$12)/MAR1!$D$12,(O3686-MAR1!$C$12)/MAR1!$E$12)</f>
        <v/>
      </c>
      <c r="S3686" s="7">
        <f>IF($I3686=1,(P3686-MAR1!$B$13)/MAR1!$D$13,(P3686-MAR1!$C$13)/MAR1!$E$13)</f>
        <v/>
      </c>
    </row>
    <row r="3687">
      <c r="A3687" s="5" t="n">
        <v>3686</v>
      </c>
      <c r="B3687" s="5" t="n">
        <v>11</v>
      </c>
      <c r="C3687" s="5" t="n">
        <v>36</v>
      </c>
      <c r="D3687" s="5" t="n">
        <v>2</v>
      </c>
      <c r="E3687" s="5" t="n">
        <v>0</v>
      </c>
      <c r="F3687" s="5" t="n">
        <v>33.6</v>
      </c>
      <c r="G3687" s="5" t="n">
        <v>18.5</v>
      </c>
      <c r="H3687" s="5" t="n">
        <v>17.52</v>
      </c>
      <c r="I3687" s="6">
        <f>IF(E3687&gt;=Markov!$B$3,1,0)</f>
        <v/>
      </c>
      <c r="J3687" s="6">
        <f>I3686</f>
        <v/>
      </c>
      <c r="K3687" s="7">
        <f>MAR1!$B$5+MAR1!$C$5*COS(2*PI()*$C3687/365)+MAR1!$D$5*SIN(2*PI()*$C3687/365)</f>
        <v/>
      </c>
      <c r="L3687" s="7">
        <f>MAR1!$B$6+MAR1!$C$6*COS(2*PI()*$C3687/365)+MAR1!$D$6*SIN(2*PI()*$C3687/365)</f>
        <v/>
      </c>
      <c r="M3687" s="7">
        <f>MAR1!$B$7+MAR1!$C$7*COS(2*PI()*$C3687/365)+MAR1!$D$7*SIN(2*PI()*$C3687/365)</f>
        <v/>
      </c>
      <c r="N3687" s="7">
        <f>F3687-K3687</f>
        <v/>
      </c>
      <c r="O3687" s="7">
        <f>G3687-L3687</f>
        <v/>
      </c>
      <c r="P3687" s="7">
        <f>H3687-M3687</f>
        <v/>
      </c>
      <c r="Q3687" s="7">
        <f>IF($I3687=1,(N3687-MAR1!$B$11)/MAR1!$D$11,(N3687-MAR1!$C$11)/MAR1!$E$11)</f>
        <v/>
      </c>
      <c r="R3687" s="7">
        <f>IF($I3687=1,(O3687-MAR1!$B$12)/MAR1!$D$12,(O3687-MAR1!$C$12)/MAR1!$E$12)</f>
        <v/>
      </c>
      <c r="S3687" s="7">
        <f>IF($I3687=1,(P3687-MAR1!$B$13)/MAR1!$D$13,(P3687-MAR1!$C$13)/MAR1!$E$13)</f>
        <v/>
      </c>
    </row>
    <row r="3688">
      <c r="A3688" s="5" t="n">
        <v>3687</v>
      </c>
      <c r="B3688" s="5" t="n">
        <v>11</v>
      </c>
      <c r="C3688" s="5" t="n">
        <v>37</v>
      </c>
      <c r="D3688" s="5" t="n">
        <v>2</v>
      </c>
      <c r="E3688" s="5" t="n">
        <v>0</v>
      </c>
      <c r="F3688" s="5" t="n">
        <v>34.5</v>
      </c>
      <c r="G3688" s="5" t="n">
        <v>17.8</v>
      </c>
      <c r="H3688" s="5" t="n">
        <v>20.78</v>
      </c>
      <c r="I3688" s="6">
        <f>IF(E3688&gt;=Markov!$B$3,1,0)</f>
        <v/>
      </c>
      <c r="J3688" s="6">
        <f>I3687</f>
        <v/>
      </c>
      <c r="K3688" s="7">
        <f>MAR1!$B$5+MAR1!$C$5*COS(2*PI()*$C3688/365)+MAR1!$D$5*SIN(2*PI()*$C3688/365)</f>
        <v/>
      </c>
      <c r="L3688" s="7">
        <f>MAR1!$B$6+MAR1!$C$6*COS(2*PI()*$C3688/365)+MAR1!$D$6*SIN(2*PI()*$C3688/365)</f>
        <v/>
      </c>
      <c r="M3688" s="7">
        <f>MAR1!$B$7+MAR1!$C$7*COS(2*PI()*$C3688/365)+MAR1!$D$7*SIN(2*PI()*$C3688/365)</f>
        <v/>
      </c>
      <c r="N3688" s="7">
        <f>F3688-K3688</f>
        <v/>
      </c>
      <c r="O3688" s="7">
        <f>G3688-L3688</f>
        <v/>
      </c>
      <c r="P3688" s="7">
        <f>H3688-M3688</f>
        <v/>
      </c>
      <c r="Q3688" s="7">
        <f>IF($I3688=1,(N3688-MAR1!$B$11)/MAR1!$D$11,(N3688-MAR1!$C$11)/MAR1!$E$11)</f>
        <v/>
      </c>
      <c r="R3688" s="7">
        <f>IF($I3688=1,(O3688-MAR1!$B$12)/MAR1!$D$12,(O3688-MAR1!$C$12)/MAR1!$E$12)</f>
        <v/>
      </c>
      <c r="S3688" s="7">
        <f>IF($I3688=1,(P3688-MAR1!$B$13)/MAR1!$D$13,(P3688-MAR1!$C$13)/MAR1!$E$13)</f>
        <v/>
      </c>
    </row>
    <row r="3689">
      <c r="A3689" s="5" t="n">
        <v>3688</v>
      </c>
      <c r="B3689" s="5" t="n">
        <v>11</v>
      </c>
      <c r="C3689" s="5" t="n">
        <v>38</v>
      </c>
      <c r="D3689" s="5" t="n">
        <v>2</v>
      </c>
      <c r="E3689" s="5" t="n">
        <v>0</v>
      </c>
      <c r="F3689" s="5" t="n">
        <v>37</v>
      </c>
      <c r="G3689" s="5" t="n">
        <v>16.7</v>
      </c>
      <c r="H3689" s="5" t="n">
        <v>23.75</v>
      </c>
      <c r="I3689" s="6">
        <f>IF(E3689&gt;=Markov!$B$3,1,0)</f>
        <v/>
      </c>
      <c r="J3689" s="6">
        <f>I3688</f>
        <v/>
      </c>
      <c r="K3689" s="7">
        <f>MAR1!$B$5+MAR1!$C$5*COS(2*PI()*$C3689/365)+MAR1!$D$5*SIN(2*PI()*$C3689/365)</f>
        <v/>
      </c>
      <c r="L3689" s="7">
        <f>MAR1!$B$6+MAR1!$C$6*COS(2*PI()*$C3689/365)+MAR1!$D$6*SIN(2*PI()*$C3689/365)</f>
        <v/>
      </c>
      <c r="M3689" s="7">
        <f>MAR1!$B$7+MAR1!$C$7*COS(2*PI()*$C3689/365)+MAR1!$D$7*SIN(2*PI()*$C3689/365)</f>
        <v/>
      </c>
      <c r="N3689" s="7">
        <f>F3689-K3689</f>
        <v/>
      </c>
      <c r="O3689" s="7">
        <f>G3689-L3689</f>
        <v/>
      </c>
      <c r="P3689" s="7">
        <f>H3689-M3689</f>
        <v/>
      </c>
      <c r="Q3689" s="7">
        <f>IF($I3689=1,(N3689-MAR1!$B$11)/MAR1!$D$11,(N3689-MAR1!$C$11)/MAR1!$E$11)</f>
        <v/>
      </c>
      <c r="R3689" s="7">
        <f>IF($I3689=1,(O3689-MAR1!$B$12)/MAR1!$D$12,(O3689-MAR1!$C$12)/MAR1!$E$12)</f>
        <v/>
      </c>
      <c r="S3689" s="7">
        <f>IF($I3689=1,(P3689-MAR1!$B$13)/MAR1!$D$13,(P3689-MAR1!$C$13)/MAR1!$E$13)</f>
        <v/>
      </c>
    </row>
    <row r="3690">
      <c r="A3690" s="5" t="n">
        <v>3689</v>
      </c>
      <c r="B3690" s="5" t="n">
        <v>11</v>
      </c>
      <c r="C3690" s="5" t="n">
        <v>39</v>
      </c>
      <c r="D3690" s="5" t="n">
        <v>2</v>
      </c>
      <c r="E3690" s="5" t="n">
        <v>0</v>
      </c>
      <c r="F3690" s="5" t="n">
        <v>38.1</v>
      </c>
      <c r="G3690" s="5" t="n">
        <v>19.4</v>
      </c>
      <c r="H3690" s="5" t="n">
        <v>26.31</v>
      </c>
      <c r="I3690" s="6">
        <f>IF(E3690&gt;=Markov!$B$3,1,0)</f>
        <v/>
      </c>
      <c r="J3690" s="6">
        <f>I3689</f>
        <v/>
      </c>
      <c r="K3690" s="7">
        <f>MAR1!$B$5+MAR1!$C$5*COS(2*PI()*$C3690/365)+MAR1!$D$5*SIN(2*PI()*$C3690/365)</f>
        <v/>
      </c>
      <c r="L3690" s="7">
        <f>MAR1!$B$6+MAR1!$C$6*COS(2*PI()*$C3690/365)+MAR1!$D$6*SIN(2*PI()*$C3690/365)</f>
        <v/>
      </c>
      <c r="M3690" s="7">
        <f>MAR1!$B$7+MAR1!$C$7*COS(2*PI()*$C3690/365)+MAR1!$D$7*SIN(2*PI()*$C3690/365)</f>
        <v/>
      </c>
      <c r="N3690" s="7">
        <f>F3690-K3690</f>
        <v/>
      </c>
      <c r="O3690" s="7">
        <f>G3690-L3690</f>
        <v/>
      </c>
      <c r="P3690" s="7">
        <f>H3690-M3690</f>
        <v/>
      </c>
      <c r="Q3690" s="7">
        <f>IF($I3690=1,(N3690-MAR1!$B$11)/MAR1!$D$11,(N3690-MAR1!$C$11)/MAR1!$E$11)</f>
        <v/>
      </c>
      <c r="R3690" s="7">
        <f>IF($I3690=1,(O3690-MAR1!$B$12)/MAR1!$D$12,(O3690-MAR1!$C$12)/MAR1!$E$12)</f>
        <v/>
      </c>
      <c r="S3690" s="7">
        <f>IF($I3690=1,(P3690-MAR1!$B$13)/MAR1!$D$13,(P3690-MAR1!$C$13)/MAR1!$E$13)</f>
        <v/>
      </c>
    </row>
    <row r="3691">
      <c r="A3691" s="5" t="n">
        <v>3690</v>
      </c>
      <c r="B3691" s="5" t="n">
        <v>11</v>
      </c>
      <c r="C3691" s="5" t="n">
        <v>40</v>
      </c>
      <c r="D3691" s="5" t="n">
        <v>2</v>
      </c>
      <c r="E3691" s="5" t="n">
        <v>0</v>
      </c>
      <c r="F3691" s="5" t="n">
        <v>36.5</v>
      </c>
      <c r="G3691" s="5" t="n">
        <v>19.7</v>
      </c>
      <c r="H3691" s="5" t="n">
        <v>18.82</v>
      </c>
      <c r="I3691" s="6">
        <f>IF(E3691&gt;=Markov!$B$3,1,0)</f>
        <v/>
      </c>
      <c r="J3691" s="6">
        <f>I3690</f>
        <v/>
      </c>
      <c r="K3691" s="7">
        <f>MAR1!$B$5+MAR1!$C$5*COS(2*PI()*$C3691/365)+MAR1!$D$5*SIN(2*PI()*$C3691/365)</f>
        <v/>
      </c>
      <c r="L3691" s="7">
        <f>MAR1!$B$6+MAR1!$C$6*COS(2*PI()*$C3691/365)+MAR1!$D$6*SIN(2*PI()*$C3691/365)</f>
        <v/>
      </c>
      <c r="M3691" s="7">
        <f>MAR1!$B$7+MAR1!$C$7*COS(2*PI()*$C3691/365)+MAR1!$D$7*SIN(2*PI()*$C3691/365)</f>
        <v/>
      </c>
      <c r="N3691" s="7">
        <f>F3691-K3691</f>
        <v/>
      </c>
      <c r="O3691" s="7">
        <f>G3691-L3691</f>
        <v/>
      </c>
      <c r="P3691" s="7">
        <f>H3691-M3691</f>
        <v/>
      </c>
      <c r="Q3691" s="7">
        <f>IF($I3691=1,(N3691-MAR1!$B$11)/MAR1!$D$11,(N3691-MAR1!$C$11)/MAR1!$E$11)</f>
        <v/>
      </c>
      <c r="R3691" s="7">
        <f>IF($I3691=1,(O3691-MAR1!$B$12)/MAR1!$D$12,(O3691-MAR1!$C$12)/MAR1!$E$12)</f>
        <v/>
      </c>
      <c r="S3691" s="7">
        <f>IF($I3691=1,(P3691-MAR1!$B$13)/MAR1!$D$13,(P3691-MAR1!$C$13)/MAR1!$E$13)</f>
        <v/>
      </c>
    </row>
    <row r="3692">
      <c r="A3692" s="5" t="n">
        <v>3691</v>
      </c>
      <c r="B3692" s="5" t="n">
        <v>11</v>
      </c>
      <c r="C3692" s="5" t="n">
        <v>41</v>
      </c>
      <c r="D3692" s="5" t="n">
        <v>2</v>
      </c>
      <c r="E3692" s="5" t="n">
        <v>0</v>
      </c>
      <c r="F3692" s="5" t="n">
        <v>36.5</v>
      </c>
      <c r="G3692" s="5" t="n">
        <v>21.1</v>
      </c>
      <c r="H3692" s="5" t="n">
        <v>24.8</v>
      </c>
      <c r="I3692" s="6">
        <f>IF(E3692&gt;=Markov!$B$3,1,0)</f>
        <v/>
      </c>
      <c r="J3692" s="6">
        <f>I3691</f>
        <v/>
      </c>
      <c r="K3692" s="7">
        <f>MAR1!$B$5+MAR1!$C$5*COS(2*PI()*$C3692/365)+MAR1!$D$5*SIN(2*PI()*$C3692/365)</f>
        <v/>
      </c>
      <c r="L3692" s="7">
        <f>MAR1!$B$6+MAR1!$C$6*COS(2*PI()*$C3692/365)+MAR1!$D$6*SIN(2*PI()*$C3692/365)</f>
        <v/>
      </c>
      <c r="M3692" s="7">
        <f>MAR1!$B$7+MAR1!$C$7*COS(2*PI()*$C3692/365)+MAR1!$D$7*SIN(2*PI()*$C3692/365)</f>
        <v/>
      </c>
      <c r="N3692" s="7">
        <f>F3692-K3692</f>
        <v/>
      </c>
      <c r="O3692" s="7">
        <f>G3692-L3692</f>
        <v/>
      </c>
      <c r="P3692" s="7">
        <f>H3692-M3692</f>
        <v/>
      </c>
      <c r="Q3692" s="7">
        <f>IF($I3692=1,(N3692-MAR1!$B$11)/MAR1!$D$11,(N3692-MAR1!$C$11)/MAR1!$E$11)</f>
        <v/>
      </c>
      <c r="R3692" s="7">
        <f>IF($I3692=1,(O3692-MAR1!$B$12)/MAR1!$D$12,(O3692-MAR1!$C$12)/MAR1!$E$12)</f>
        <v/>
      </c>
      <c r="S3692" s="7">
        <f>IF($I3692=1,(P3692-MAR1!$B$13)/MAR1!$D$13,(P3692-MAR1!$C$13)/MAR1!$E$13)</f>
        <v/>
      </c>
    </row>
    <row r="3693">
      <c r="A3693" s="5" t="n">
        <v>3692</v>
      </c>
      <c r="B3693" s="5" t="n">
        <v>11</v>
      </c>
      <c r="C3693" s="5" t="n">
        <v>42</v>
      </c>
      <c r="D3693" s="5" t="n">
        <v>2</v>
      </c>
      <c r="E3693" s="5" t="n">
        <v>4.2</v>
      </c>
      <c r="F3693" s="5" t="n">
        <v>32.4</v>
      </c>
      <c r="G3693" s="5" t="n">
        <v>18.5</v>
      </c>
      <c r="H3693" s="5" t="n">
        <v>18</v>
      </c>
      <c r="I3693" s="6">
        <f>IF(E3693&gt;=Markov!$B$3,1,0)</f>
        <v/>
      </c>
      <c r="J3693" s="6">
        <f>I3692</f>
        <v/>
      </c>
      <c r="K3693" s="7">
        <f>MAR1!$B$5+MAR1!$C$5*COS(2*PI()*$C3693/365)+MAR1!$D$5*SIN(2*PI()*$C3693/365)</f>
        <v/>
      </c>
      <c r="L3693" s="7">
        <f>MAR1!$B$6+MAR1!$C$6*COS(2*PI()*$C3693/365)+MAR1!$D$6*SIN(2*PI()*$C3693/365)</f>
        <v/>
      </c>
      <c r="M3693" s="7">
        <f>MAR1!$B$7+MAR1!$C$7*COS(2*PI()*$C3693/365)+MAR1!$D$7*SIN(2*PI()*$C3693/365)</f>
        <v/>
      </c>
      <c r="N3693" s="7">
        <f>F3693-K3693</f>
        <v/>
      </c>
      <c r="O3693" s="7">
        <f>G3693-L3693</f>
        <v/>
      </c>
      <c r="P3693" s="7">
        <f>H3693-M3693</f>
        <v/>
      </c>
      <c r="Q3693" s="7">
        <f>IF($I3693=1,(N3693-MAR1!$B$11)/MAR1!$D$11,(N3693-MAR1!$C$11)/MAR1!$E$11)</f>
        <v/>
      </c>
      <c r="R3693" s="7">
        <f>IF($I3693=1,(O3693-MAR1!$B$12)/MAR1!$D$12,(O3693-MAR1!$C$12)/MAR1!$E$12)</f>
        <v/>
      </c>
      <c r="S3693" s="7">
        <f>IF($I3693=1,(P3693-MAR1!$B$13)/MAR1!$D$13,(P3693-MAR1!$C$13)/MAR1!$E$13)</f>
        <v/>
      </c>
    </row>
    <row r="3694">
      <c r="A3694" s="5" t="n">
        <v>3693</v>
      </c>
      <c r="B3694" s="5" t="n">
        <v>11</v>
      </c>
      <c r="C3694" s="5" t="n">
        <v>43</v>
      </c>
      <c r="D3694" s="5" t="n">
        <v>2</v>
      </c>
      <c r="E3694" s="5" t="n">
        <v>0</v>
      </c>
      <c r="F3694" s="5" t="n">
        <v>36.4</v>
      </c>
      <c r="G3694" s="5" t="n">
        <v>18.2</v>
      </c>
      <c r="H3694" s="5" t="n">
        <v>22.31</v>
      </c>
      <c r="I3694" s="6">
        <f>IF(E3694&gt;=Markov!$B$3,1,0)</f>
        <v/>
      </c>
      <c r="J3694" s="6">
        <f>I3693</f>
        <v/>
      </c>
      <c r="K3694" s="7">
        <f>MAR1!$B$5+MAR1!$C$5*COS(2*PI()*$C3694/365)+MAR1!$D$5*SIN(2*PI()*$C3694/365)</f>
        <v/>
      </c>
      <c r="L3694" s="7">
        <f>MAR1!$B$6+MAR1!$C$6*COS(2*PI()*$C3694/365)+MAR1!$D$6*SIN(2*PI()*$C3694/365)</f>
        <v/>
      </c>
      <c r="M3694" s="7">
        <f>MAR1!$B$7+MAR1!$C$7*COS(2*PI()*$C3694/365)+MAR1!$D$7*SIN(2*PI()*$C3694/365)</f>
        <v/>
      </c>
      <c r="N3694" s="7">
        <f>F3694-K3694</f>
        <v/>
      </c>
      <c r="O3694" s="7">
        <f>G3694-L3694</f>
        <v/>
      </c>
      <c r="P3694" s="7">
        <f>H3694-M3694</f>
        <v/>
      </c>
      <c r="Q3694" s="7">
        <f>IF($I3694=1,(N3694-MAR1!$B$11)/MAR1!$D$11,(N3694-MAR1!$C$11)/MAR1!$E$11)</f>
        <v/>
      </c>
      <c r="R3694" s="7">
        <f>IF($I3694=1,(O3694-MAR1!$B$12)/MAR1!$D$12,(O3694-MAR1!$C$12)/MAR1!$E$12)</f>
        <v/>
      </c>
      <c r="S3694" s="7">
        <f>IF($I3694=1,(P3694-MAR1!$B$13)/MAR1!$D$13,(P3694-MAR1!$C$13)/MAR1!$E$13)</f>
        <v/>
      </c>
    </row>
    <row r="3695">
      <c r="A3695" s="5" t="n">
        <v>3694</v>
      </c>
      <c r="B3695" s="5" t="n">
        <v>11</v>
      </c>
      <c r="C3695" s="5" t="n">
        <v>44</v>
      </c>
      <c r="D3695" s="5" t="n">
        <v>2</v>
      </c>
      <c r="E3695" s="5" t="n">
        <v>0</v>
      </c>
      <c r="F3695" s="5" t="n">
        <v>34</v>
      </c>
      <c r="G3695" s="5" t="n">
        <v>18.7</v>
      </c>
      <c r="H3695" s="5" t="n">
        <v>17.8</v>
      </c>
      <c r="I3695" s="6">
        <f>IF(E3695&gt;=Markov!$B$3,1,0)</f>
        <v/>
      </c>
      <c r="J3695" s="6">
        <f>I3694</f>
        <v/>
      </c>
      <c r="K3695" s="7">
        <f>MAR1!$B$5+MAR1!$C$5*COS(2*PI()*$C3695/365)+MAR1!$D$5*SIN(2*PI()*$C3695/365)</f>
        <v/>
      </c>
      <c r="L3695" s="7">
        <f>MAR1!$B$6+MAR1!$C$6*COS(2*PI()*$C3695/365)+MAR1!$D$6*SIN(2*PI()*$C3695/365)</f>
        <v/>
      </c>
      <c r="M3695" s="7">
        <f>MAR1!$B$7+MAR1!$C$7*COS(2*PI()*$C3695/365)+MAR1!$D$7*SIN(2*PI()*$C3695/365)</f>
        <v/>
      </c>
      <c r="N3695" s="7">
        <f>F3695-K3695</f>
        <v/>
      </c>
      <c r="O3695" s="7">
        <f>G3695-L3695</f>
        <v/>
      </c>
      <c r="P3695" s="7">
        <f>H3695-M3695</f>
        <v/>
      </c>
      <c r="Q3695" s="7">
        <f>IF($I3695=1,(N3695-MAR1!$B$11)/MAR1!$D$11,(N3695-MAR1!$C$11)/MAR1!$E$11)</f>
        <v/>
      </c>
      <c r="R3695" s="7">
        <f>IF($I3695=1,(O3695-MAR1!$B$12)/MAR1!$D$12,(O3695-MAR1!$C$12)/MAR1!$E$12)</f>
        <v/>
      </c>
      <c r="S3695" s="7">
        <f>IF($I3695=1,(P3695-MAR1!$B$13)/MAR1!$D$13,(P3695-MAR1!$C$13)/MAR1!$E$13)</f>
        <v/>
      </c>
    </row>
    <row r="3696">
      <c r="A3696" s="5" t="n">
        <v>3695</v>
      </c>
      <c r="B3696" s="5" t="n">
        <v>11</v>
      </c>
      <c r="C3696" s="5" t="n">
        <v>45</v>
      </c>
      <c r="D3696" s="5" t="n">
        <v>2</v>
      </c>
      <c r="E3696" s="5" t="n">
        <v>0</v>
      </c>
      <c r="F3696" s="5" t="n">
        <v>34.8</v>
      </c>
      <c r="G3696" s="5" t="n">
        <v>18.1</v>
      </c>
      <c r="H3696" s="5" t="n">
        <v>22.73</v>
      </c>
      <c r="I3696" s="6">
        <f>IF(E3696&gt;=Markov!$B$3,1,0)</f>
        <v/>
      </c>
      <c r="J3696" s="6">
        <f>I3695</f>
        <v/>
      </c>
      <c r="K3696" s="7">
        <f>MAR1!$B$5+MAR1!$C$5*COS(2*PI()*$C3696/365)+MAR1!$D$5*SIN(2*PI()*$C3696/365)</f>
        <v/>
      </c>
      <c r="L3696" s="7">
        <f>MAR1!$B$6+MAR1!$C$6*COS(2*PI()*$C3696/365)+MAR1!$D$6*SIN(2*PI()*$C3696/365)</f>
        <v/>
      </c>
      <c r="M3696" s="7">
        <f>MAR1!$B$7+MAR1!$C$7*COS(2*PI()*$C3696/365)+MAR1!$D$7*SIN(2*PI()*$C3696/365)</f>
        <v/>
      </c>
      <c r="N3696" s="7">
        <f>F3696-K3696</f>
        <v/>
      </c>
      <c r="O3696" s="7">
        <f>G3696-L3696</f>
        <v/>
      </c>
      <c r="P3696" s="7">
        <f>H3696-M3696</f>
        <v/>
      </c>
      <c r="Q3696" s="7">
        <f>IF($I3696=1,(N3696-MAR1!$B$11)/MAR1!$D$11,(N3696-MAR1!$C$11)/MAR1!$E$11)</f>
        <v/>
      </c>
      <c r="R3696" s="7">
        <f>IF($I3696=1,(O3696-MAR1!$B$12)/MAR1!$D$12,(O3696-MAR1!$C$12)/MAR1!$E$12)</f>
        <v/>
      </c>
      <c r="S3696" s="7">
        <f>IF($I3696=1,(P3696-MAR1!$B$13)/MAR1!$D$13,(P3696-MAR1!$C$13)/MAR1!$E$13)</f>
        <v/>
      </c>
    </row>
    <row r="3697">
      <c r="A3697" s="5" t="n">
        <v>3696</v>
      </c>
      <c r="B3697" s="5" t="n">
        <v>11</v>
      </c>
      <c r="C3697" s="5" t="n">
        <v>46</v>
      </c>
      <c r="D3697" s="5" t="n">
        <v>2</v>
      </c>
      <c r="E3697" s="5" t="n">
        <v>0</v>
      </c>
      <c r="F3697" s="5" t="n">
        <v>32.1</v>
      </c>
      <c r="G3697" s="5" t="n">
        <v>18.7</v>
      </c>
      <c r="H3697" s="5" t="n">
        <v>23.78</v>
      </c>
      <c r="I3697" s="6">
        <f>IF(E3697&gt;=Markov!$B$3,1,0)</f>
        <v/>
      </c>
      <c r="J3697" s="6">
        <f>I3696</f>
        <v/>
      </c>
      <c r="K3697" s="7">
        <f>MAR1!$B$5+MAR1!$C$5*COS(2*PI()*$C3697/365)+MAR1!$D$5*SIN(2*PI()*$C3697/365)</f>
        <v/>
      </c>
      <c r="L3697" s="7">
        <f>MAR1!$B$6+MAR1!$C$6*COS(2*PI()*$C3697/365)+MAR1!$D$6*SIN(2*PI()*$C3697/365)</f>
        <v/>
      </c>
      <c r="M3697" s="7">
        <f>MAR1!$B$7+MAR1!$C$7*COS(2*PI()*$C3697/365)+MAR1!$D$7*SIN(2*PI()*$C3697/365)</f>
        <v/>
      </c>
      <c r="N3697" s="7">
        <f>F3697-K3697</f>
        <v/>
      </c>
      <c r="O3697" s="7">
        <f>G3697-L3697</f>
        <v/>
      </c>
      <c r="P3697" s="7">
        <f>H3697-M3697</f>
        <v/>
      </c>
      <c r="Q3697" s="7">
        <f>IF($I3697=1,(N3697-MAR1!$B$11)/MAR1!$D$11,(N3697-MAR1!$C$11)/MAR1!$E$11)</f>
        <v/>
      </c>
      <c r="R3697" s="7">
        <f>IF($I3697=1,(O3697-MAR1!$B$12)/MAR1!$D$12,(O3697-MAR1!$C$12)/MAR1!$E$12)</f>
        <v/>
      </c>
      <c r="S3697" s="7">
        <f>IF($I3697=1,(P3697-MAR1!$B$13)/MAR1!$D$13,(P3697-MAR1!$C$13)/MAR1!$E$13)</f>
        <v/>
      </c>
    </row>
    <row r="3698">
      <c r="A3698" s="5" t="n">
        <v>3697</v>
      </c>
      <c r="B3698" s="5" t="n">
        <v>11</v>
      </c>
      <c r="C3698" s="5" t="n">
        <v>47</v>
      </c>
      <c r="D3698" s="5" t="n">
        <v>2</v>
      </c>
      <c r="E3698" s="5" t="n">
        <v>0</v>
      </c>
      <c r="F3698" s="5" t="n">
        <v>30.8</v>
      </c>
      <c r="G3698" s="5" t="n">
        <v>17.9</v>
      </c>
      <c r="H3698" s="5" t="n">
        <v>15.42</v>
      </c>
      <c r="I3698" s="6">
        <f>IF(E3698&gt;=Markov!$B$3,1,0)</f>
        <v/>
      </c>
      <c r="J3698" s="6">
        <f>I3697</f>
        <v/>
      </c>
      <c r="K3698" s="7">
        <f>MAR1!$B$5+MAR1!$C$5*COS(2*PI()*$C3698/365)+MAR1!$D$5*SIN(2*PI()*$C3698/365)</f>
        <v/>
      </c>
      <c r="L3698" s="7">
        <f>MAR1!$B$6+MAR1!$C$6*COS(2*PI()*$C3698/365)+MAR1!$D$6*SIN(2*PI()*$C3698/365)</f>
        <v/>
      </c>
      <c r="M3698" s="7">
        <f>MAR1!$B$7+MAR1!$C$7*COS(2*PI()*$C3698/365)+MAR1!$D$7*SIN(2*PI()*$C3698/365)</f>
        <v/>
      </c>
      <c r="N3698" s="7">
        <f>F3698-K3698</f>
        <v/>
      </c>
      <c r="O3698" s="7">
        <f>G3698-L3698</f>
        <v/>
      </c>
      <c r="P3698" s="7">
        <f>H3698-M3698</f>
        <v/>
      </c>
      <c r="Q3698" s="7">
        <f>IF($I3698=1,(N3698-MAR1!$B$11)/MAR1!$D$11,(N3698-MAR1!$C$11)/MAR1!$E$11)</f>
        <v/>
      </c>
      <c r="R3698" s="7">
        <f>IF($I3698=1,(O3698-MAR1!$B$12)/MAR1!$D$12,(O3698-MAR1!$C$12)/MAR1!$E$12)</f>
        <v/>
      </c>
      <c r="S3698" s="7">
        <f>IF($I3698=1,(P3698-MAR1!$B$13)/MAR1!$D$13,(P3698-MAR1!$C$13)/MAR1!$E$13)</f>
        <v/>
      </c>
    </row>
    <row r="3699">
      <c r="A3699" s="5" t="n">
        <v>3698</v>
      </c>
      <c r="B3699" s="5" t="n">
        <v>11</v>
      </c>
      <c r="C3699" s="5" t="n">
        <v>48</v>
      </c>
      <c r="D3699" s="5" t="n">
        <v>2</v>
      </c>
      <c r="E3699" s="5" t="n">
        <v>0</v>
      </c>
      <c r="F3699" s="5" t="n">
        <v>32.3</v>
      </c>
      <c r="G3699" s="5" t="n">
        <v>15.7</v>
      </c>
      <c r="H3699" s="5" t="n">
        <v>14.97</v>
      </c>
      <c r="I3699" s="6">
        <f>IF(E3699&gt;=Markov!$B$3,1,0)</f>
        <v/>
      </c>
      <c r="J3699" s="6">
        <f>I3698</f>
        <v/>
      </c>
      <c r="K3699" s="7">
        <f>MAR1!$B$5+MAR1!$C$5*COS(2*PI()*$C3699/365)+MAR1!$D$5*SIN(2*PI()*$C3699/365)</f>
        <v/>
      </c>
      <c r="L3699" s="7">
        <f>MAR1!$B$6+MAR1!$C$6*COS(2*PI()*$C3699/365)+MAR1!$D$6*SIN(2*PI()*$C3699/365)</f>
        <v/>
      </c>
      <c r="M3699" s="7">
        <f>MAR1!$B$7+MAR1!$C$7*COS(2*PI()*$C3699/365)+MAR1!$D$7*SIN(2*PI()*$C3699/365)</f>
        <v/>
      </c>
      <c r="N3699" s="7">
        <f>F3699-K3699</f>
        <v/>
      </c>
      <c r="O3699" s="7">
        <f>G3699-L3699</f>
        <v/>
      </c>
      <c r="P3699" s="7">
        <f>H3699-M3699</f>
        <v/>
      </c>
      <c r="Q3699" s="7">
        <f>IF($I3699=1,(N3699-MAR1!$B$11)/MAR1!$D$11,(N3699-MAR1!$C$11)/MAR1!$E$11)</f>
        <v/>
      </c>
      <c r="R3699" s="7">
        <f>IF($I3699=1,(O3699-MAR1!$B$12)/MAR1!$D$12,(O3699-MAR1!$C$12)/MAR1!$E$12)</f>
        <v/>
      </c>
      <c r="S3699" s="7">
        <f>IF($I3699=1,(P3699-MAR1!$B$13)/MAR1!$D$13,(P3699-MAR1!$C$13)/MAR1!$E$13)</f>
        <v/>
      </c>
    </row>
    <row r="3700">
      <c r="A3700" s="5" t="n">
        <v>3699</v>
      </c>
      <c r="B3700" s="5" t="n">
        <v>11</v>
      </c>
      <c r="C3700" s="5" t="n">
        <v>49</v>
      </c>
      <c r="D3700" s="5" t="n">
        <v>2</v>
      </c>
      <c r="E3700" s="5" t="n">
        <v>0</v>
      </c>
      <c r="F3700" s="5" t="n">
        <v>30.3</v>
      </c>
      <c r="G3700" s="5" t="n">
        <v>15.2</v>
      </c>
      <c r="H3700" s="5" t="n">
        <v>14.07</v>
      </c>
      <c r="I3700" s="6">
        <f>IF(E3700&gt;=Markov!$B$3,1,0)</f>
        <v/>
      </c>
      <c r="J3700" s="6">
        <f>I3699</f>
        <v/>
      </c>
      <c r="K3700" s="7">
        <f>MAR1!$B$5+MAR1!$C$5*COS(2*PI()*$C3700/365)+MAR1!$D$5*SIN(2*PI()*$C3700/365)</f>
        <v/>
      </c>
      <c r="L3700" s="7">
        <f>MAR1!$B$6+MAR1!$C$6*COS(2*PI()*$C3700/365)+MAR1!$D$6*SIN(2*PI()*$C3700/365)</f>
        <v/>
      </c>
      <c r="M3700" s="7">
        <f>MAR1!$B$7+MAR1!$C$7*COS(2*PI()*$C3700/365)+MAR1!$D$7*SIN(2*PI()*$C3700/365)</f>
        <v/>
      </c>
      <c r="N3700" s="7">
        <f>F3700-K3700</f>
        <v/>
      </c>
      <c r="O3700" s="7">
        <f>G3700-L3700</f>
        <v/>
      </c>
      <c r="P3700" s="7">
        <f>H3700-M3700</f>
        <v/>
      </c>
      <c r="Q3700" s="7">
        <f>IF($I3700=1,(N3700-MAR1!$B$11)/MAR1!$D$11,(N3700-MAR1!$C$11)/MAR1!$E$11)</f>
        <v/>
      </c>
      <c r="R3700" s="7">
        <f>IF($I3700=1,(O3700-MAR1!$B$12)/MAR1!$D$12,(O3700-MAR1!$C$12)/MAR1!$E$12)</f>
        <v/>
      </c>
      <c r="S3700" s="7">
        <f>IF($I3700=1,(P3700-MAR1!$B$13)/MAR1!$D$13,(P3700-MAR1!$C$13)/MAR1!$E$13)</f>
        <v/>
      </c>
    </row>
    <row r="3701">
      <c r="A3701" s="5" t="n">
        <v>3700</v>
      </c>
      <c r="B3701" s="5" t="n">
        <v>11</v>
      </c>
      <c r="C3701" s="5" t="n">
        <v>50</v>
      </c>
      <c r="D3701" s="5" t="n">
        <v>2</v>
      </c>
      <c r="E3701" s="5" t="n">
        <v>0</v>
      </c>
      <c r="F3701" s="5" t="n">
        <v>34.7</v>
      </c>
      <c r="G3701" s="5" t="n">
        <v>17.6</v>
      </c>
      <c r="H3701" s="5" t="n">
        <v>21.76</v>
      </c>
      <c r="I3701" s="6">
        <f>IF(E3701&gt;=Markov!$B$3,1,0)</f>
        <v/>
      </c>
      <c r="J3701" s="6">
        <f>I3700</f>
        <v/>
      </c>
      <c r="K3701" s="7">
        <f>MAR1!$B$5+MAR1!$C$5*COS(2*PI()*$C3701/365)+MAR1!$D$5*SIN(2*PI()*$C3701/365)</f>
        <v/>
      </c>
      <c r="L3701" s="7">
        <f>MAR1!$B$6+MAR1!$C$6*COS(2*PI()*$C3701/365)+MAR1!$D$6*SIN(2*PI()*$C3701/365)</f>
        <v/>
      </c>
      <c r="M3701" s="7">
        <f>MAR1!$B$7+MAR1!$C$7*COS(2*PI()*$C3701/365)+MAR1!$D$7*SIN(2*PI()*$C3701/365)</f>
        <v/>
      </c>
      <c r="N3701" s="7">
        <f>F3701-K3701</f>
        <v/>
      </c>
      <c r="O3701" s="7">
        <f>G3701-L3701</f>
        <v/>
      </c>
      <c r="P3701" s="7">
        <f>H3701-M3701</f>
        <v/>
      </c>
      <c r="Q3701" s="7">
        <f>IF($I3701=1,(N3701-MAR1!$B$11)/MAR1!$D$11,(N3701-MAR1!$C$11)/MAR1!$E$11)</f>
        <v/>
      </c>
      <c r="R3701" s="7">
        <f>IF($I3701=1,(O3701-MAR1!$B$12)/MAR1!$D$12,(O3701-MAR1!$C$12)/MAR1!$E$12)</f>
        <v/>
      </c>
      <c r="S3701" s="7">
        <f>IF($I3701=1,(P3701-MAR1!$B$13)/MAR1!$D$13,(P3701-MAR1!$C$13)/MAR1!$E$13)</f>
        <v/>
      </c>
    </row>
    <row r="3702">
      <c r="A3702" s="5" t="n">
        <v>3701</v>
      </c>
      <c r="B3702" s="5" t="n">
        <v>11</v>
      </c>
      <c r="C3702" s="5" t="n">
        <v>51</v>
      </c>
      <c r="D3702" s="5" t="n">
        <v>2</v>
      </c>
      <c r="E3702" s="5" t="n">
        <v>0</v>
      </c>
      <c r="F3702" s="5" t="n">
        <v>35.8</v>
      </c>
      <c r="G3702" s="5" t="n">
        <v>19</v>
      </c>
      <c r="H3702" s="5" t="n">
        <v>18.74</v>
      </c>
      <c r="I3702" s="6">
        <f>IF(E3702&gt;=Markov!$B$3,1,0)</f>
        <v/>
      </c>
      <c r="J3702" s="6">
        <f>I3701</f>
        <v/>
      </c>
      <c r="K3702" s="7">
        <f>MAR1!$B$5+MAR1!$C$5*COS(2*PI()*$C3702/365)+MAR1!$D$5*SIN(2*PI()*$C3702/365)</f>
        <v/>
      </c>
      <c r="L3702" s="7">
        <f>MAR1!$B$6+MAR1!$C$6*COS(2*PI()*$C3702/365)+MAR1!$D$6*SIN(2*PI()*$C3702/365)</f>
        <v/>
      </c>
      <c r="M3702" s="7">
        <f>MAR1!$B$7+MAR1!$C$7*COS(2*PI()*$C3702/365)+MAR1!$D$7*SIN(2*PI()*$C3702/365)</f>
        <v/>
      </c>
      <c r="N3702" s="7">
        <f>F3702-K3702</f>
        <v/>
      </c>
      <c r="O3702" s="7">
        <f>G3702-L3702</f>
        <v/>
      </c>
      <c r="P3702" s="7">
        <f>H3702-M3702</f>
        <v/>
      </c>
      <c r="Q3702" s="7">
        <f>IF($I3702=1,(N3702-MAR1!$B$11)/MAR1!$D$11,(N3702-MAR1!$C$11)/MAR1!$E$11)</f>
        <v/>
      </c>
      <c r="R3702" s="7">
        <f>IF($I3702=1,(O3702-MAR1!$B$12)/MAR1!$D$12,(O3702-MAR1!$C$12)/MAR1!$E$12)</f>
        <v/>
      </c>
      <c r="S3702" s="7">
        <f>IF($I3702=1,(P3702-MAR1!$B$13)/MAR1!$D$13,(P3702-MAR1!$C$13)/MAR1!$E$13)</f>
        <v/>
      </c>
    </row>
    <row r="3703">
      <c r="A3703" s="5" t="n">
        <v>3702</v>
      </c>
      <c r="B3703" s="5" t="n">
        <v>11</v>
      </c>
      <c r="C3703" s="5" t="n">
        <v>52</v>
      </c>
      <c r="D3703" s="5" t="n">
        <v>2</v>
      </c>
      <c r="E3703" s="5" t="n">
        <v>0</v>
      </c>
      <c r="F3703" s="5" t="n">
        <v>36.2</v>
      </c>
      <c r="G3703" s="5" t="n">
        <v>19.9</v>
      </c>
      <c r="H3703" s="5" t="n">
        <v>21.44</v>
      </c>
      <c r="I3703" s="6">
        <f>IF(E3703&gt;=Markov!$B$3,1,0)</f>
        <v/>
      </c>
      <c r="J3703" s="6">
        <f>I3702</f>
        <v/>
      </c>
      <c r="K3703" s="7">
        <f>MAR1!$B$5+MAR1!$C$5*COS(2*PI()*$C3703/365)+MAR1!$D$5*SIN(2*PI()*$C3703/365)</f>
        <v/>
      </c>
      <c r="L3703" s="7">
        <f>MAR1!$B$6+MAR1!$C$6*COS(2*PI()*$C3703/365)+MAR1!$D$6*SIN(2*PI()*$C3703/365)</f>
        <v/>
      </c>
      <c r="M3703" s="7">
        <f>MAR1!$B$7+MAR1!$C$7*COS(2*PI()*$C3703/365)+MAR1!$D$7*SIN(2*PI()*$C3703/365)</f>
        <v/>
      </c>
      <c r="N3703" s="7">
        <f>F3703-K3703</f>
        <v/>
      </c>
      <c r="O3703" s="7">
        <f>G3703-L3703</f>
        <v/>
      </c>
      <c r="P3703" s="7">
        <f>H3703-M3703</f>
        <v/>
      </c>
      <c r="Q3703" s="7">
        <f>IF($I3703=1,(N3703-MAR1!$B$11)/MAR1!$D$11,(N3703-MAR1!$C$11)/MAR1!$E$11)</f>
        <v/>
      </c>
      <c r="R3703" s="7">
        <f>IF($I3703=1,(O3703-MAR1!$B$12)/MAR1!$D$12,(O3703-MAR1!$C$12)/MAR1!$E$12)</f>
        <v/>
      </c>
      <c r="S3703" s="7">
        <f>IF($I3703=1,(P3703-MAR1!$B$13)/MAR1!$D$13,(P3703-MAR1!$C$13)/MAR1!$E$13)</f>
        <v/>
      </c>
    </row>
    <row r="3704">
      <c r="A3704" s="5" t="n">
        <v>3703</v>
      </c>
      <c r="B3704" s="5" t="n">
        <v>11</v>
      </c>
      <c r="C3704" s="5" t="n">
        <v>53</v>
      </c>
      <c r="D3704" s="5" t="n">
        <v>2</v>
      </c>
      <c r="E3704" s="5" t="n">
        <v>0</v>
      </c>
      <c r="F3704" s="5" t="n">
        <v>32.2</v>
      </c>
      <c r="G3704" s="5" t="n">
        <v>17.5</v>
      </c>
      <c r="H3704" s="5" t="n">
        <v>17.11</v>
      </c>
      <c r="I3704" s="6">
        <f>IF(E3704&gt;=Markov!$B$3,1,0)</f>
        <v/>
      </c>
      <c r="J3704" s="6">
        <f>I3703</f>
        <v/>
      </c>
      <c r="K3704" s="7">
        <f>MAR1!$B$5+MAR1!$C$5*COS(2*PI()*$C3704/365)+MAR1!$D$5*SIN(2*PI()*$C3704/365)</f>
        <v/>
      </c>
      <c r="L3704" s="7">
        <f>MAR1!$B$6+MAR1!$C$6*COS(2*PI()*$C3704/365)+MAR1!$D$6*SIN(2*PI()*$C3704/365)</f>
        <v/>
      </c>
      <c r="M3704" s="7">
        <f>MAR1!$B$7+MAR1!$C$7*COS(2*PI()*$C3704/365)+MAR1!$D$7*SIN(2*PI()*$C3704/365)</f>
        <v/>
      </c>
      <c r="N3704" s="7">
        <f>F3704-K3704</f>
        <v/>
      </c>
      <c r="O3704" s="7">
        <f>G3704-L3704</f>
        <v/>
      </c>
      <c r="P3704" s="7">
        <f>H3704-M3704</f>
        <v/>
      </c>
      <c r="Q3704" s="7">
        <f>IF($I3704=1,(N3704-MAR1!$B$11)/MAR1!$D$11,(N3704-MAR1!$C$11)/MAR1!$E$11)</f>
        <v/>
      </c>
      <c r="R3704" s="7">
        <f>IF($I3704=1,(O3704-MAR1!$B$12)/MAR1!$D$12,(O3704-MAR1!$C$12)/MAR1!$E$12)</f>
        <v/>
      </c>
      <c r="S3704" s="7">
        <f>IF($I3704=1,(P3704-MAR1!$B$13)/MAR1!$D$13,(P3704-MAR1!$C$13)/MAR1!$E$13)</f>
        <v/>
      </c>
    </row>
    <row r="3705">
      <c r="A3705" s="5" t="n">
        <v>3704</v>
      </c>
      <c r="B3705" s="5" t="n">
        <v>11</v>
      </c>
      <c r="C3705" s="5" t="n">
        <v>54</v>
      </c>
      <c r="D3705" s="5" t="n">
        <v>2</v>
      </c>
      <c r="E3705" s="5" t="n">
        <v>0</v>
      </c>
      <c r="F3705" s="5" t="n">
        <v>34.5</v>
      </c>
      <c r="G3705" s="5" t="n">
        <v>18.6</v>
      </c>
      <c r="H3705" s="5" t="n">
        <v>18.22</v>
      </c>
      <c r="I3705" s="6">
        <f>IF(E3705&gt;=Markov!$B$3,1,0)</f>
        <v/>
      </c>
      <c r="J3705" s="6">
        <f>I3704</f>
        <v/>
      </c>
      <c r="K3705" s="7">
        <f>MAR1!$B$5+MAR1!$C$5*COS(2*PI()*$C3705/365)+MAR1!$D$5*SIN(2*PI()*$C3705/365)</f>
        <v/>
      </c>
      <c r="L3705" s="7">
        <f>MAR1!$B$6+MAR1!$C$6*COS(2*PI()*$C3705/365)+MAR1!$D$6*SIN(2*PI()*$C3705/365)</f>
        <v/>
      </c>
      <c r="M3705" s="7">
        <f>MAR1!$B$7+MAR1!$C$7*COS(2*PI()*$C3705/365)+MAR1!$D$7*SIN(2*PI()*$C3705/365)</f>
        <v/>
      </c>
      <c r="N3705" s="7">
        <f>F3705-K3705</f>
        <v/>
      </c>
      <c r="O3705" s="7">
        <f>G3705-L3705</f>
        <v/>
      </c>
      <c r="P3705" s="7">
        <f>H3705-M3705</f>
        <v/>
      </c>
      <c r="Q3705" s="7">
        <f>IF($I3705=1,(N3705-MAR1!$B$11)/MAR1!$D$11,(N3705-MAR1!$C$11)/MAR1!$E$11)</f>
        <v/>
      </c>
      <c r="R3705" s="7">
        <f>IF($I3705=1,(O3705-MAR1!$B$12)/MAR1!$D$12,(O3705-MAR1!$C$12)/MAR1!$E$12)</f>
        <v/>
      </c>
      <c r="S3705" s="7">
        <f>IF($I3705=1,(P3705-MAR1!$B$13)/MAR1!$D$13,(P3705-MAR1!$C$13)/MAR1!$E$13)</f>
        <v/>
      </c>
    </row>
    <row r="3706">
      <c r="A3706" s="5" t="n">
        <v>3705</v>
      </c>
      <c r="B3706" s="5" t="n">
        <v>11</v>
      </c>
      <c r="C3706" s="5" t="n">
        <v>55</v>
      </c>
      <c r="D3706" s="5" t="n">
        <v>2</v>
      </c>
      <c r="E3706" s="5" t="n">
        <v>0</v>
      </c>
      <c r="F3706" s="5" t="n">
        <v>33.3</v>
      </c>
      <c r="G3706" s="5" t="n">
        <v>18.3</v>
      </c>
      <c r="H3706" s="5" t="n">
        <v>17.75</v>
      </c>
      <c r="I3706" s="6">
        <f>IF(E3706&gt;=Markov!$B$3,1,0)</f>
        <v/>
      </c>
      <c r="J3706" s="6">
        <f>I3705</f>
        <v/>
      </c>
      <c r="K3706" s="7">
        <f>MAR1!$B$5+MAR1!$C$5*COS(2*PI()*$C3706/365)+MAR1!$D$5*SIN(2*PI()*$C3706/365)</f>
        <v/>
      </c>
      <c r="L3706" s="7">
        <f>MAR1!$B$6+MAR1!$C$6*COS(2*PI()*$C3706/365)+MAR1!$D$6*SIN(2*PI()*$C3706/365)</f>
        <v/>
      </c>
      <c r="M3706" s="7">
        <f>MAR1!$B$7+MAR1!$C$7*COS(2*PI()*$C3706/365)+MAR1!$D$7*SIN(2*PI()*$C3706/365)</f>
        <v/>
      </c>
      <c r="N3706" s="7">
        <f>F3706-K3706</f>
        <v/>
      </c>
      <c r="O3706" s="7">
        <f>G3706-L3706</f>
        <v/>
      </c>
      <c r="P3706" s="7">
        <f>H3706-M3706</f>
        <v/>
      </c>
      <c r="Q3706" s="7">
        <f>IF($I3706=1,(N3706-MAR1!$B$11)/MAR1!$D$11,(N3706-MAR1!$C$11)/MAR1!$E$11)</f>
        <v/>
      </c>
      <c r="R3706" s="7">
        <f>IF($I3706=1,(O3706-MAR1!$B$12)/MAR1!$D$12,(O3706-MAR1!$C$12)/MAR1!$E$12)</f>
        <v/>
      </c>
      <c r="S3706" s="7">
        <f>IF($I3706=1,(P3706-MAR1!$B$13)/MAR1!$D$13,(P3706-MAR1!$C$13)/MAR1!$E$13)</f>
        <v/>
      </c>
    </row>
    <row r="3707">
      <c r="A3707" s="5" t="n">
        <v>3706</v>
      </c>
      <c r="B3707" s="5" t="n">
        <v>11</v>
      </c>
      <c r="C3707" s="5" t="n">
        <v>56</v>
      </c>
      <c r="D3707" s="5" t="n">
        <v>2</v>
      </c>
      <c r="E3707" s="5" t="n">
        <v>1</v>
      </c>
      <c r="F3707" s="5" t="n">
        <v>30.2</v>
      </c>
      <c r="G3707" s="5" t="n">
        <v>16.8</v>
      </c>
      <c r="H3707" s="5" t="n">
        <v>16.71</v>
      </c>
      <c r="I3707" s="6">
        <f>IF(E3707&gt;=Markov!$B$3,1,0)</f>
        <v/>
      </c>
      <c r="J3707" s="6">
        <f>I3706</f>
        <v/>
      </c>
      <c r="K3707" s="7">
        <f>MAR1!$B$5+MAR1!$C$5*COS(2*PI()*$C3707/365)+MAR1!$D$5*SIN(2*PI()*$C3707/365)</f>
        <v/>
      </c>
      <c r="L3707" s="7">
        <f>MAR1!$B$6+MAR1!$C$6*COS(2*PI()*$C3707/365)+MAR1!$D$6*SIN(2*PI()*$C3707/365)</f>
        <v/>
      </c>
      <c r="M3707" s="7">
        <f>MAR1!$B$7+MAR1!$C$7*COS(2*PI()*$C3707/365)+MAR1!$D$7*SIN(2*PI()*$C3707/365)</f>
        <v/>
      </c>
      <c r="N3707" s="7">
        <f>F3707-K3707</f>
        <v/>
      </c>
      <c r="O3707" s="7">
        <f>G3707-L3707</f>
        <v/>
      </c>
      <c r="P3707" s="7">
        <f>H3707-M3707</f>
        <v/>
      </c>
      <c r="Q3707" s="7">
        <f>IF($I3707=1,(N3707-MAR1!$B$11)/MAR1!$D$11,(N3707-MAR1!$C$11)/MAR1!$E$11)</f>
        <v/>
      </c>
      <c r="R3707" s="7">
        <f>IF($I3707=1,(O3707-MAR1!$B$12)/MAR1!$D$12,(O3707-MAR1!$C$12)/MAR1!$E$12)</f>
        <v/>
      </c>
      <c r="S3707" s="7">
        <f>IF($I3707=1,(P3707-MAR1!$B$13)/MAR1!$D$13,(P3707-MAR1!$C$13)/MAR1!$E$13)</f>
        <v/>
      </c>
    </row>
    <row r="3708">
      <c r="A3708" s="5" t="n">
        <v>3707</v>
      </c>
      <c r="B3708" s="5" t="n">
        <v>11</v>
      </c>
      <c r="C3708" s="5" t="n">
        <v>57</v>
      </c>
      <c r="D3708" s="5" t="n">
        <v>2</v>
      </c>
      <c r="E3708" s="5" t="n">
        <v>1.2</v>
      </c>
      <c r="F3708" s="5" t="n">
        <v>29.9</v>
      </c>
      <c r="G3708" s="5" t="n">
        <v>16.2</v>
      </c>
      <c r="H3708" s="5" t="n">
        <v>16.47</v>
      </c>
      <c r="I3708" s="6">
        <f>IF(E3708&gt;=Markov!$B$3,1,0)</f>
        <v/>
      </c>
      <c r="J3708" s="6">
        <f>I3707</f>
        <v/>
      </c>
      <c r="K3708" s="7">
        <f>MAR1!$B$5+MAR1!$C$5*COS(2*PI()*$C3708/365)+MAR1!$D$5*SIN(2*PI()*$C3708/365)</f>
        <v/>
      </c>
      <c r="L3708" s="7">
        <f>MAR1!$B$6+MAR1!$C$6*COS(2*PI()*$C3708/365)+MAR1!$D$6*SIN(2*PI()*$C3708/365)</f>
        <v/>
      </c>
      <c r="M3708" s="7">
        <f>MAR1!$B$7+MAR1!$C$7*COS(2*PI()*$C3708/365)+MAR1!$D$7*SIN(2*PI()*$C3708/365)</f>
        <v/>
      </c>
      <c r="N3708" s="7">
        <f>F3708-K3708</f>
        <v/>
      </c>
      <c r="O3708" s="7">
        <f>G3708-L3708</f>
        <v/>
      </c>
      <c r="P3708" s="7">
        <f>H3708-M3708</f>
        <v/>
      </c>
      <c r="Q3708" s="7">
        <f>IF($I3708=1,(N3708-MAR1!$B$11)/MAR1!$D$11,(N3708-MAR1!$C$11)/MAR1!$E$11)</f>
        <v/>
      </c>
      <c r="R3708" s="7">
        <f>IF($I3708=1,(O3708-MAR1!$B$12)/MAR1!$D$12,(O3708-MAR1!$C$12)/MAR1!$E$12)</f>
        <v/>
      </c>
      <c r="S3708" s="7">
        <f>IF($I3708=1,(P3708-MAR1!$B$13)/MAR1!$D$13,(P3708-MAR1!$C$13)/MAR1!$E$13)</f>
        <v/>
      </c>
    </row>
    <row r="3709">
      <c r="A3709" s="5" t="n">
        <v>3708</v>
      </c>
      <c r="B3709" s="5" t="n">
        <v>11</v>
      </c>
      <c r="C3709" s="5" t="n">
        <v>58</v>
      </c>
      <c r="D3709" s="5" t="n">
        <v>2</v>
      </c>
      <c r="E3709" s="5" t="n">
        <v>0</v>
      </c>
      <c r="F3709" s="5" t="n">
        <v>31.9</v>
      </c>
      <c r="G3709" s="5" t="n">
        <v>15.8</v>
      </c>
      <c r="H3709" s="5" t="n">
        <v>18.51</v>
      </c>
      <c r="I3709" s="6">
        <f>IF(E3709&gt;=Markov!$B$3,1,0)</f>
        <v/>
      </c>
      <c r="J3709" s="6">
        <f>I3708</f>
        <v/>
      </c>
      <c r="K3709" s="7">
        <f>MAR1!$B$5+MAR1!$C$5*COS(2*PI()*$C3709/365)+MAR1!$D$5*SIN(2*PI()*$C3709/365)</f>
        <v/>
      </c>
      <c r="L3709" s="7">
        <f>MAR1!$B$6+MAR1!$C$6*COS(2*PI()*$C3709/365)+MAR1!$D$6*SIN(2*PI()*$C3709/365)</f>
        <v/>
      </c>
      <c r="M3709" s="7">
        <f>MAR1!$B$7+MAR1!$C$7*COS(2*PI()*$C3709/365)+MAR1!$D$7*SIN(2*PI()*$C3709/365)</f>
        <v/>
      </c>
      <c r="N3709" s="7">
        <f>F3709-K3709</f>
        <v/>
      </c>
      <c r="O3709" s="7">
        <f>G3709-L3709</f>
        <v/>
      </c>
      <c r="P3709" s="7">
        <f>H3709-M3709</f>
        <v/>
      </c>
      <c r="Q3709" s="7">
        <f>IF($I3709=1,(N3709-MAR1!$B$11)/MAR1!$D$11,(N3709-MAR1!$C$11)/MAR1!$E$11)</f>
        <v/>
      </c>
      <c r="R3709" s="7">
        <f>IF($I3709=1,(O3709-MAR1!$B$12)/MAR1!$D$12,(O3709-MAR1!$C$12)/MAR1!$E$12)</f>
        <v/>
      </c>
      <c r="S3709" s="7">
        <f>IF($I3709=1,(P3709-MAR1!$B$13)/MAR1!$D$13,(P3709-MAR1!$C$13)/MAR1!$E$13)</f>
        <v/>
      </c>
    </row>
    <row r="3710">
      <c r="A3710" s="5" t="n">
        <v>3709</v>
      </c>
      <c r="B3710" s="5" t="n">
        <v>11</v>
      </c>
      <c r="C3710" s="5" t="n">
        <v>59</v>
      </c>
      <c r="D3710" s="5" t="n">
        <v>2</v>
      </c>
      <c r="E3710" s="5" t="n">
        <v>0</v>
      </c>
      <c r="F3710" s="5" t="n">
        <v>33.8</v>
      </c>
      <c r="G3710" s="5" t="n">
        <v>16.2</v>
      </c>
      <c r="H3710" s="5" t="n">
        <v>18.61</v>
      </c>
      <c r="I3710" s="6">
        <f>IF(E3710&gt;=Markov!$B$3,1,0)</f>
        <v/>
      </c>
      <c r="J3710" s="6">
        <f>I3709</f>
        <v/>
      </c>
      <c r="K3710" s="7">
        <f>MAR1!$B$5+MAR1!$C$5*COS(2*PI()*$C3710/365)+MAR1!$D$5*SIN(2*PI()*$C3710/365)</f>
        <v/>
      </c>
      <c r="L3710" s="7">
        <f>MAR1!$B$6+MAR1!$C$6*COS(2*PI()*$C3710/365)+MAR1!$D$6*SIN(2*PI()*$C3710/365)</f>
        <v/>
      </c>
      <c r="M3710" s="7">
        <f>MAR1!$B$7+MAR1!$C$7*COS(2*PI()*$C3710/365)+MAR1!$D$7*SIN(2*PI()*$C3710/365)</f>
        <v/>
      </c>
      <c r="N3710" s="7">
        <f>F3710-K3710</f>
        <v/>
      </c>
      <c r="O3710" s="7">
        <f>G3710-L3710</f>
        <v/>
      </c>
      <c r="P3710" s="7">
        <f>H3710-M3710</f>
        <v/>
      </c>
      <c r="Q3710" s="7">
        <f>IF($I3710=1,(N3710-MAR1!$B$11)/MAR1!$D$11,(N3710-MAR1!$C$11)/MAR1!$E$11)</f>
        <v/>
      </c>
      <c r="R3710" s="7">
        <f>IF($I3710=1,(O3710-MAR1!$B$12)/MAR1!$D$12,(O3710-MAR1!$C$12)/MAR1!$E$12)</f>
        <v/>
      </c>
      <c r="S3710" s="7">
        <f>IF($I3710=1,(P3710-MAR1!$B$13)/MAR1!$D$13,(P3710-MAR1!$C$13)/MAR1!$E$13)</f>
        <v/>
      </c>
    </row>
    <row r="3711">
      <c r="A3711" s="5" t="n">
        <v>3710</v>
      </c>
      <c r="B3711" s="5" t="n">
        <v>11</v>
      </c>
      <c r="C3711" s="5" t="n">
        <v>60</v>
      </c>
      <c r="D3711" s="5" t="n">
        <v>3</v>
      </c>
      <c r="E3711" s="5" t="n">
        <v>0</v>
      </c>
      <c r="F3711" s="5" t="n">
        <v>31</v>
      </c>
      <c r="G3711" s="5" t="n">
        <v>16.4</v>
      </c>
      <c r="H3711" s="5" t="n">
        <v>17.35</v>
      </c>
      <c r="I3711" s="6">
        <f>IF(E3711&gt;=Markov!$B$3,1,0)</f>
        <v/>
      </c>
      <c r="J3711" s="6">
        <f>I3710</f>
        <v/>
      </c>
      <c r="K3711" s="7">
        <f>MAR1!$B$5+MAR1!$C$5*COS(2*PI()*$C3711/365)+MAR1!$D$5*SIN(2*PI()*$C3711/365)</f>
        <v/>
      </c>
      <c r="L3711" s="7">
        <f>MAR1!$B$6+MAR1!$C$6*COS(2*PI()*$C3711/365)+MAR1!$D$6*SIN(2*PI()*$C3711/365)</f>
        <v/>
      </c>
      <c r="M3711" s="7">
        <f>MAR1!$B$7+MAR1!$C$7*COS(2*PI()*$C3711/365)+MAR1!$D$7*SIN(2*PI()*$C3711/365)</f>
        <v/>
      </c>
      <c r="N3711" s="7">
        <f>F3711-K3711</f>
        <v/>
      </c>
      <c r="O3711" s="7">
        <f>G3711-L3711</f>
        <v/>
      </c>
      <c r="P3711" s="7">
        <f>H3711-M3711</f>
        <v/>
      </c>
      <c r="Q3711" s="7">
        <f>IF($I3711=1,(N3711-MAR1!$B$11)/MAR1!$D$11,(N3711-MAR1!$C$11)/MAR1!$E$11)</f>
        <v/>
      </c>
      <c r="R3711" s="7">
        <f>IF($I3711=1,(O3711-MAR1!$B$12)/MAR1!$D$12,(O3711-MAR1!$C$12)/MAR1!$E$12)</f>
        <v/>
      </c>
      <c r="S3711" s="7">
        <f>IF($I3711=1,(P3711-MAR1!$B$13)/MAR1!$D$13,(P3711-MAR1!$C$13)/MAR1!$E$13)</f>
        <v/>
      </c>
    </row>
    <row r="3712">
      <c r="A3712" s="5" t="n">
        <v>3711</v>
      </c>
      <c r="B3712" s="5" t="n">
        <v>11</v>
      </c>
      <c r="C3712" s="5" t="n">
        <v>61</v>
      </c>
      <c r="D3712" s="5" t="n">
        <v>3</v>
      </c>
      <c r="E3712" s="5" t="n">
        <v>0</v>
      </c>
      <c r="F3712" s="5" t="n">
        <v>29.9</v>
      </c>
      <c r="G3712" s="5" t="n">
        <v>16.2</v>
      </c>
      <c r="H3712" s="5" t="n">
        <v>16.52</v>
      </c>
      <c r="I3712" s="6">
        <f>IF(E3712&gt;=Markov!$B$3,1,0)</f>
        <v/>
      </c>
      <c r="J3712" s="6">
        <f>I3711</f>
        <v/>
      </c>
      <c r="K3712" s="7">
        <f>MAR1!$B$5+MAR1!$C$5*COS(2*PI()*$C3712/365)+MAR1!$D$5*SIN(2*PI()*$C3712/365)</f>
        <v/>
      </c>
      <c r="L3712" s="7">
        <f>MAR1!$B$6+MAR1!$C$6*COS(2*PI()*$C3712/365)+MAR1!$D$6*SIN(2*PI()*$C3712/365)</f>
        <v/>
      </c>
      <c r="M3712" s="7">
        <f>MAR1!$B$7+MAR1!$C$7*COS(2*PI()*$C3712/365)+MAR1!$D$7*SIN(2*PI()*$C3712/365)</f>
        <v/>
      </c>
      <c r="N3712" s="7">
        <f>F3712-K3712</f>
        <v/>
      </c>
      <c r="O3712" s="7">
        <f>G3712-L3712</f>
        <v/>
      </c>
      <c r="P3712" s="7">
        <f>H3712-M3712</f>
        <v/>
      </c>
      <c r="Q3712" s="7">
        <f>IF($I3712=1,(N3712-MAR1!$B$11)/MAR1!$D$11,(N3712-MAR1!$C$11)/MAR1!$E$11)</f>
        <v/>
      </c>
      <c r="R3712" s="7">
        <f>IF($I3712=1,(O3712-MAR1!$B$12)/MAR1!$D$12,(O3712-MAR1!$C$12)/MAR1!$E$12)</f>
        <v/>
      </c>
      <c r="S3712" s="7">
        <f>IF($I3712=1,(P3712-MAR1!$B$13)/MAR1!$D$13,(P3712-MAR1!$C$13)/MAR1!$E$13)</f>
        <v/>
      </c>
    </row>
    <row r="3713">
      <c r="A3713" s="5" t="n">
        <v>3712</v>
      </c>
      <c r="B3713" s="5" t="n">
        <v>11</v>
      </c>
      <c r="C3713" s="5" t="n">
        <v>62</v>
      </c>
      <c r="D3713" s="5" t="n">
        <v>3</v>
      </c>
      <c r="E3713" s="5" t="n">
        <v>0</v>
      </c>
      <c r="F3713" s="5" t="n">
        <v>34.9</v>
      </c>
      <c r="G3713" s="5" t="n">
        <v>19.1</v>
      </c>
      <c r="H3713" s="5" t="n">
        <v>14.4</v>
      </c>
      <c r="I3713" s="6">
        <f>IF(E3713&gt;=Markov!$B$3,1,0)</f>
        <v/>
      </c>
      <c r="J3713" s="6">
        <f>I3712</f>
        <v/>
      </c>
      <c r="K3713" s="7">
        <f>MAR1!$B$5+MAR1!$C$5*COS(2*PI()*$C3713/365)+MAR1!$D$5*SIN(2*PI()*$C3713/365)</f>
        <v/>
      </c>
      <c r="L3713" s="7">
        <f>MAR1!$B$6+MAR1!$C$6*COS(2*PI()*$C3713/365)+MAR1!$D$6*SIN(2*PI()*$C3713/365)</f>
        <v/>
      </c>
      <c r="M3713" s="7">
        <f>MAR1!$B$7+MAR1!$C$7*COS(2*PI()*$C3713/365)+MAR1!$D$7*SIN(2*PI()*$C3713/365)</f>
        <v/>
      </c>
      <c r="N3713" s="7">
        <f>F3713-K3713</f>
        <v/>
      </c>
      <c r="O3713" s="7">
        <f>G3713-L3713</f>
        <v/>
      </c>
      <c r="P3713" s="7">
        <f>H3713-M3713</f>
        <v/>
      </c>
      <c r="Q3713" s="7">
        <f>IF($I3713=1,(N3713-MAR1!$B$11)/MAR1!$D$11,(N3713-MAR1!$C$11)/MAR1!$E$11)</f>
        <v/>
      </c>
      <c r="R3713" s="7">
        <f>IF($I3713=1,(O3713-MAR1!$B$12)/MAR1!$D$12,(O3713-MAR1!$C$12)/MAR1!$E$12)</f>
        <v/>
      </c>
      <c r="S3713" s="7">
        <f>IF($I3713=1,(P3713-MAR1!$B$13)/MAR1!$D$13,(P3713-MAR1!$C$13)/MAR1!$E$13)</f>
        <v/>
      </c>
    </row>
    <row r="3714">
      <c r="A3714" s="5" t="n">
        <v>3713</v>
      </c>
      <c r="B3714" s="5" t="n">
        <v>11</v>
      </c>
      <c r="C3714" s="5" t="n">
        <v>63</v>
      </c>
      <c r="D3714" s="5" t="n">
        <v>3</v>
      </c>
      <c r="E3714" s="5" t="n">
        <v>0</v>
      </c>
      <c r="F3714" s="5" t="n">
        <v>35.8</v>
      </c>
      <c r="G3714" s="5" t="n">
        <v>22.2</v>
      </c>
      <c r="H3714" s="5" t="n">
        <v>21.39</v>
      </c>
      <c r="I3714" s="6">
        <f>IF(E3714&gt;=Markov!$B$3,1,0)</f>
        <v/>
      </c>
      <c r="J3714" s="6">
        <f>I3713</f>
        <v/>
      </c>
      <c r="K3714" s="7">
        <f>MAR1!$B$5+MAR1!$C$5*COS(2*PI()*$C3714/365)+MAR1!$D$5*SIN(2*PI()*$C3714/365)</f>
        <v/>
      </c>
      <c r="L3714" s="7">
        <f>MAR1!$B$6+MAR1!$C$6*COS(2*PI()*$C3714/365)+MAR1!$D$6*SIN(2*PI()*$C3714/365)</f>
        <v/>
      </c>
      <c r="M3714" s="7">
        <f>MAR1!$B$7+MAR1!$C$7*COS(2*PI()*$C3714/365)+MAR1!$D$7*SIN(2*PI()*$C3714/365)</f>
        <v/>
      </c>
      <c r="N3714" s="7">
        <f>F3714-K3714</f>
        <v/>
      </c>
      <c r="O3714" s="7">
        <f>G3714-L3714</f>
        <v/>
      </c>
      <c r="P3714" s="7">
        <f>H3714-M3714</f>
        <v/>
      </c>
      <c r="Q3714" s="7">
        <f>IF($I3714=1,(N3714-MAR1!$B$11)/MAR1!$D$11,(N3714-MAR1!$C$11)/MAR1!$E$11)</f>
        <v/>
      </c>
      <c r="R3714" s="7">
        <f>IF($I3714=1,(O3714-MAR1!$B$12)/MAR1!$D$12,(O3714-MAR1!$C$12)/MAR1!$E$12)</f>
        <v/>
      </c>
      <c r="S3714" s="7">
        <f>IF($I3714=1,(P3714-MAR1!$B$13)/MAR1!$D$13,(P3714-MAR1!$C$13)/MAR1!$E$13)</f>
        <v/>
      </c>
    </row>
    <row r="3715">
      <c r="A3715" s="5" t="n">
        <v>3714</v>
      </c>
      <c r="B3715" s="5" t="n">
        <v>11</v>
      </c>
      <c r="C3715" s="5" t="n">
        <v>64</v>
      </c>
      <c r="D3715" s="5" t="n">
        <v>3</v>
      </c>
      <c r="E3715" s="5" t="n">
        <v>0</v>
      </c>
      <c r="F3715" s="5" t="n">
        <v>36.1</v>
      </c>
      <c r="G3715" s="5" t="n">
        <v>20</v>
      </c>
      <c r="H3715" s="5" t="n">
        <v>12.21</v>
      </c>
      <c r="I3715" s="6">
        <f>IF(E3715&gt;=Markov!$B$3,1,0)</f>
        <v/>
      </c>
      <c r="J3715" s="6">
        <f>I3714</f>
        <v/>
      </c>
      <c r="K3715" s="7">
        <f>MAR1!$B$5+MAR1!$C$5*COS(2*PI()*$C3715/365)+MAR1!$D$5*SIN(2*PI()*$C3715/365)</f>
        <v/>
      </c>
      <c r="L3715" s="7">
        <f>MAR1!$B$6+MAR1!$C$6*COS(2*PI()*$C3715/365)+MAR1!$D$6*SIN(2*PI()*$C3715/365)</f>
        <v/>
      </c>
      <c r="M3715" s="7">
        <f>MAR1!$B$7+MAR1!$C$7*COS(2*PI()*$C3715/365)+MAR1!$D$7*SIN(2*PI()*$C3715/365)</f>
        <v/>
      </c>
      <c r="N3715" s="7">
        <f>F3715-K3715</f>
        <v/>
      </c>
      <c r="O3715" s="7">
        <f>G3715-L3715</f>
        <v/>
      </c>
      <c r="P3715" s="7">
        <f>H3715-M3715</f>
        <v/>
      </c>
      <c r="Q3715" s="7">
        <f>IF($I3715=1,(N3715-MAR1!$B$11)/MAR1!$D$11,(N3715-MAR1!$C$11)/MAR1!$E$11)</f>
        <v/>
      </c>
      <c r="R3715" s="7">
        <f>IF($I3715=1,(O3715-MAR1!$B$12)/MAR1!$D$12,(O3715-MAR1!$C$12)/MAR1!$E$12)</f>
        <v/>
      </c>
      <c r="S3715" s="7">
        <f>IF($I3715=1,(P3715-MAR1!$B$13)/MAR1!$D$13,(P3715-MAR1!$C$13)/MAR1!$E$13)</f>
        <v/>
      </c>
    </row>
    <row r="3716">
      <c r="A3716" s="5" t="n">
        <v>3715</v>
      </c>
      <c r="B3716" s="5" t="n">
        <v>11</v>
      </c>
      <c r="C3716" s="5" t="n">
        <v>65</v>
      </c>
      <c r="D3716" s="5" t="n">
        <v>3</v>
      </c>
      <c r="E3716" s="5" t="n">
        <v>0</v>
      </c>
      <c r="F3716" s="5" t="n">
        <v>37.5</v>
      </c>
      <c r="G3716" s="5" t="n">
        <v>20.9</v>
      </c>
      <c r="H3716" s="5" t="n">
        <v>19.73</v>
      </c>
      <c r="I3716" s="6">
        <f>IF(E3716&gt;=Markov!$B$3,1,0)</f>
        <v/>
      </c>
      <c r="J3716" s="6">
        <f>I3715</f>
        <v/>
      </c>
      <c r="K3716" s="7">
        <f>MAR1!$B$5+MAR1!$C$5*COS(2*PI()*$C3716/365)+MAR1!$D$5*SIN(2*PI()*$C3716/365)</f>
        <v/>
      </c>
      <c r="L3716" s="7">
        <f>MAR1!$B$6+MAR1!$C$6*COS(2*PI()*$C3716/365)+MAR1!$D$6*SIN(2*PI()*$C3716/365)</f>
        <v/>
      </c>
      <c r="M3716" s="7">
        <f>MAR1!$B$7+MAR1!$C$7*COS(2*PI()*$C3716/365)+MAR1!$D$7*SIN(2*PI()*$C3716/365)</f>
        <v/>
      </c>
      <c r="N3716" s="7">
        <f>F3716-K3716</f>
        <v/>
      </c>
      <c r="O3716" s="7">
        <f>G3716-L3716</f>
        <v/>
      </c>
      <c r="P3716" s="7">
        <f>H3716-M3716</f>
        <v/>
      </c>
      <c r="Q3716" s="7">
        <f>IF($I3716=1,(N3716-MAR1!$B$11)/MAR1!$D$11,(N3716-MAR1!$C$11)/MAR1!$E$11)</f>
        <v/>
      </c>
      <c r="R3716" s="7">
        <f>IF($I3716=1,(O3716-MAR1!$B$12)/MAR1!$D$12,(O3716-MAR1!$C$12)/MAR1!$E$12)</f>
        <v/>
      </c>
      <c r="S3716" s="7">
        <f>IF($I3716=1,(P3716-MAR1!$B$13)/MAR1!$D$13,(P3716-MAR1!$C$13)/MAR1!$E$13)</f>
        <v/>
      </c>
    </row>
    <row r="3717">
      <c r="A3717" s="5" t="n">
        <v>3716</v>
      </c>
      <c r="B3717" s="5" t="n">
        <v>11</v>
      </c>
      <c r="C3717" s="5" t="n">
        <v>66</v>
      </c>
      <c r="D3717" s="5" t="n">
        <v>3</v>
      </c>
      <c r="E3717" s="5" t="n">
        <v>0</v>
      </c>
      <c r="F3717" s="5" t="n">
        <v>36.3</v>
      </c>
      <c r="G3717" s="5" t="n">
        <v>22.1</v>
      </c>
      <c r="H3717" s="5" t="n">
        <v>20.16</v>
      </c>
      <c r="I3717" s="6">
        <f>IF(E3717&gt;=Markov!$B$3,1,0)</f>
        <v/>
      </c>
      <c r="J3717" s="6">
        <f>I3716</f>
        <v/>
      </c>
      <c r="K3717" s="7">
        <f>MAR1!$B$5+MAR1!$C$5*COS(2*PI()*$C3717/365)+MAR1!$D$5*SIN(2*PI()*$C3717/365)</f>
        <v/>
      </c>
      <c r="L3717" s="7">
        <f>MAR1!$B$6+MAR1!$C$6*COS(2*PI()*$C3717/365)+MAR1!$D$6*SIN(2*PI()*$C3717/365)</f>
        <v/>
      </c>
      <c r="M3717" s="7">
        <f>MAR1!$B$7+MAR1!$C$7*COS(2*PI()*$C3717/365)+MAR1!$D$7*SIN(2*PI()*$C3717/365)</f>
        <v/>
      </c>
      <c r="N3717" s="7">
        <f>F3717-K3717</f>
        <v/>
      </c>
      <c r="O3717" s="7">
        <f>G3717-L3717</f>
        <v/>
      </c>
      <c r="P3717" s="7">
        <f>H3717-M3717</f>
        <v/>
      </c>
      <c r="Q3717" s="7">
        <f>IF($I3717=1,(N3717-MAR1!$B$11)/MAR1!$D$11,(N3717-MAR1!$C$11)/MAR1!$E$11)</f>
        <v/>
      </c>
      <c r="R3717" s="7">
        <f>IF($I3717=1,(O3717-MAR1!$B$12)/MAR1!$D$12,(O3717-MAR1!$C$12)/MAR1!$E$12)</f>
        <v/>
      </c>
      <c r="S3717" s="7">
        <f>IF($I3717=1,(P3717-MAR1!$B$13)/MAR1!$D$13,(P3717-MAR1!$C$13)/MAR1!$E$13)</f>
        <v/>
      </c>
    </row>
    <row r="3718">
      <c r="A3718" s="5" t="n">
        <v>3717</v>
      </c>
      <c r="B3718" s="5" t="n">
        <v>11</v>
      </c>
      <c r="C3718" s="5" t="n">
        <v>67</v>
      </c>
      <c r="D3718" s="5" t="n">
        <v>3</v>
      </c>
      <c r="E3718" s="5" t="n">
        <v>0</v>
      </c>
      <c r="F3718" s="5" t="n">
        <v>39.9</v>
      </c>
      <c r="G3718" s="5" t="n">
        <v>22.2</v>
      </c>
      <c r="H3718" s="5" t="n">
        <v>25.12</v>
      </c>
      <c r="I3718" s="6">
        <f>IF(E3718&gt;=Markov!$B$3,1,0)</f>
        <v/>
      </c>
      <c r="J3718" s="6">
        <f>I3717</f>
        <v/>
      </c>
      <c r="K3718" s="7">
        <f>MAR1!$B$5+MAR1!$C$5*COS(2*PI()*$C3718/365)+MAR1!$D$5*SIN(2*PI()*$C3718/365)</f>
        <v/>
      </c>
      <c r="L3718" s="7">
        <f>MAR1!$B$6+MAR1!$C$6*COS(2*PI()*$C3718/365)+MAR1!$D$6*SIN(2*PI()*$C3718/365)</f>
        <v/>
      </c>
      <c r="M3718" s="7">
        <f>MAR1!$B$7+MAR1!$C$7*COS(2*PI()*$C3718/365)+MAR1!$D$7*SIN(2*PI()*$C3718/365)</f>
        <v/>
      </c>
      <c r="N3718" s="7">
        <f>F3718-K3718</f>
        <v/>
      </c>
      <c r="O3718" s="7">
        <f>G3718-L3718</f>
        <v/>
      </c>
      <c r="P3718" s="7">
        <f>H3718-M3718</f>
        <v/>
      </c>
      <c r="Q3718" s="7">
        <f>IF($I3718=1,(N3718-MAR1!$B$11)/MAR1!$D$11,(N3718-MAR1!$C$11)/MAR1!$E$11)</f>
        <v/>
      </c>
      <c r="R3718" s="7">
        <f>IF($I3718=1,(O3718-MAR1!$B$12)/MAR1!$D$12,(O3718-MAR1!$C$12)/MAR1!$E$12)</f>
        <v/>
      </c>
      <c r="S3718" s="7">
        <f>IF($I3718=1,(P3718-MAR1!$B$13)/MAR1!$D$13,(P3718-MAR1!$C$13)/MAR1!$E$13)</f>
        <v/>
      </c>
    </row>
    <row r="3719">
      <c r="A3719" s="5" t="n">
        <v>3718</v>
      </c>
      <c r="B3719" s="5" t="n">
        <v>11</v>
      </c>
      <c r="C3719" s="5" t="n">
        <v>68</v>
      </c>
      <c r="D3719" s="5" t="n">
        <v>3</v>
      </c>
      <c r="E3719" s="5" t="n">
        <v>0</v>
      </c>
      <c r="F3719" s="5" t="n">
        <v>37.2</v>
      </c>
      <c r="G3719" s="5" t="n">
        <v>21.3</v>
      </c>
      <c r="H3719" s="5" t="n">
        <v>26.48</v>
      </c>
      <c r="I3719" s="6">
        <f>IF(E3719&gt;=Markov!$B$3,1,0)</f>
        <v/>
      </c>
      <c r="J3719" s="6">
        <f>I3718</f>
        <v/>
      </c>
      <c r="K3719" s="7">
        <f>MAR1!$B$5+MAR1!$C$5*COS(2*PI()*$C3719/365)+MAR1!$D$5*SIN(2*PI()*$C3719/365)</f>
        <v/>
      </c>
      <c r="L3719" s="7">
        <f>MAR1!$B$6+MAR1!$C$6*COS(2*PI()*$C3719/365)+MAR1!$D$6*SIN(2*PI()*$C3719/365)</f>
        <v/>
      </c>
      <c r="M3719" s="7">
        <f>MAR1!$B$7+MAR1!$C$7*COS(2*PI()*$C3719/365)+MAR1!$D$7*SIN(2*PI()*$C3719/365)</f>
        <v/>
      </c>
      <c r="N3719" s="7">
        <f>F3719-K3719</f>
        <v/>
      </c>
      <c r="O3719" s="7">
        <f>G3719-L3719</f>
        <v/>
      </c>
      <c r="P3719" s="7">
        <f>H3719-M3719</f>
        <v/>
      </c>
      <c r="Q3719" s="7">
        <f>IF($I3719=1,(N3719-MAR1!$B$11)/MAR1!$D$11,(N3719-MAR1!$C$11)/MAR1!$E$11)</f>
        <v/>
      </c>
      <c r="R3719" s="7">
        <f>IF($I3719=1,(O3719-MAR1!$B$12)/MAR1!$D$12,(O3719-MAR1!$C$12)/MAR1!$E$12)</f>
        <v/>
      </c>
      <c r="S3719" s="7">
        <f>IF($I3719=1,(P3719-MAR1!$B$13)/MAR1!$D$13,(P3719-MAR1!$C$13)/MAR1!$E$13)</f>
        <v/>
      </c>
    </row>
    <row r="3720">
      <c r="A3720" s="5" t="n">
        <v>3719</v>
      </c>
      <c r="B3720" s="5" t="n">
        <v>11</v>
      </c>
      <c r="C3720" s="5" t="n">
        <v>69</v>
      </c>
      <c r="D3720" s="5" t="n">
        <v>3</v>
      </c>
      <c r="E3720" s="5" t="n">
        <v>0</v>
      </c>
      <c r="F3720" s="5" t="n">
        <v>36.6</v>
      </c>
      <c r="G3720" s="5" t="n">
        <v>20.4</v>
      </c>
      <c r="H3720" s="5" t="n">
        <v>22.79</v>
      </c>
      <c r="I3720" s="6">
        <f>IF(E3720&gt;=Markov!$B$3,1,0)</f>
        <v/>
      </c>
      <c r="J3720" s="6">
        <f>I3719</f>
        <v/>
      </c>
      <c r="K3720" s="7">
        <f>MAR1!$B$5+MAR1!$C$5*COS(2*PI()*$C3720/365)+MAR1!$D$5*SIN(2*PI()*$C3720/365)</f>
        <v/>
      </c>
      <c r="L3720" s="7">
        <f>MAR1!$B$6+MAR1!$C$6*COS(2*PI()*$C3720/365)+MAR1!$D$6*SIN(2*PI()*$C3720/365)</f>
        <v/>
      </c>
      <c r="M3720" s="7">
        <f>MAR1!$B$7+MAR1!$C$7*COS(2*PI()*$C3720/365)+MAR1!$D$7*SIN(2*PI()*$C3720/365)</f>
        <v/>
      </c>
      <c r="N3720" s="7">
        <f>F3720-K3720</f>
        <v/>
      </c>
      <c r="O3720" s="7">
        <f>G3720-L3720</f>
        <v/>
      </c>
      <c r="P3720" s="7">
        <f>H3720-M3720</f>
        <v/>
      </c>
      <c r="Q3720" s="7">
        <f>IF($I3720=1,(N3720-MAR1!$B$11)/MAR1!$D$11,(N3720-MAR1!$C$11)/MAR1!$E$11)</f>
        <v/>
      </c>
      <c r="R3720" s="7">
        <f>IF($I3720=1,(O3720-MAR1!$B$12)/MAR1!$D$12,(O3720-MAR1!$C$12)/MAR1!$E$12)</f>
        <v/>
      </c>
      <c r="S3720" s="7">
        <f>IF($I3720=1,(P3720-MAR1!$B$13)/MAR1!$D$13,(P3720-MAR1!$C$13)/MAR1!$E$13)</f>
        <v/>
      </c>
    </row>
    <row r="3721">
      <c r="A3721" s="5" t="n">
        <v>3720</v>
      </c>
      <c r="B3721" s="5" t="n">
        <v>11</v>
      </c>
      <c r="C3721" s="5" t="n">
        <v>70</v>
      </c>
      <c r="D3721" s="5" t="n">
        <v>3</v>
      </c>
      <c r="E3721" s="5" t="n">
        <v>0</v>
      </c>
      <c r="F3721" s="5" t="n">
        <v>32.7</v>
      </c>
      <c r="G3721" s="5" t="n">
        <v>18.8</v>
      </c>
      <c r="H3721" s="5" t="n">
        <v>19.79</v>
      </c>
      <c r="I3721" s="6">
        <f>IF(E3721&gt;=Markov!$B$3,1,0)</f>
        <v/>
      </c>
      <c r="J3721" s="6">
        <f>I3720</f>
        <v/>
      </c>
      <c r="K3721" s="7">
        <f>MAR1!$B$5+MAR1!$C$5*COS(2*PI()*$C3721/365)+MAR1!$D$5*SIN(2*PI()*$C3721/365)</f>
        <v/>
      </c>
      <c r="L3721" s="7">
        <f>MAR1!$B$6+MAR1!$C$6*COS(2*PI()*$C3721/365)+MAR1!$D$6*SIN(2*PI()*$C3721/365)</f>
        <v/>
      </c>
      <c r="M3721" s="7">
        <f>MAR1!$B$7+MAR1!$C$7*COS(2*PI()*$C3721/365)+MAR1!$D$7*SIN(2*PI()*$C3721/365)</f>
        <v/>
      </c>
      <c r="N3721" s="7">
        <f>F3721-K3721</f>
        <v/>
      </c>
      <c r="O3721" s="7">
        <f>G3721-L3721</f>
        <v/>
      </c>
      <c r="P3721" s="7">
        <f>H3721-M3721</f>
        <v/>
      </c>
      <c r="Q3721" s="7">
        <f>IF($I3721=1,(N3721-MAR1!$B$11)/MAR1!$D$11,(N3721-MAR1!$C$11)/MAR1!$E$11)</f>
        <v/>
      </c>
      <c r="R3721" s="7">
        <f>IF($I3721=1,(O3721-MAR1!$B$12)/MAR1!$D$12,(O3721-MAR1!$C$12)/MAR1!$E$12)</f>
        <v/>
      </c>
      <c r="S3721" s="7">
        <f>IF($I3721=1,(P3721-MAR1!$B$13)/MAR1!$D$13,(P3721-MAR1!$C$13)/MAR1!$E$13)</f>
        <v/>
      </c>
    </row>
    <row r="3722">
      <c r="A3722" s="5" t="n">
        <v>3721</v>
      </c>
      <c r="B3722" s="5" t="n">
        <v>11</v>
      </c>
      <c r="C3722" s="5" t="n">
        <v>71</v>
      </c>
      <c r="D3722" s="5" t="n">
        <v>3</v>
      </c>
      <c r="E3722" s="5" t="n">
        <v>0</v>
      </c>
      <c r="F3722" s="5" t="n">
        <v>31.9</v>
      </c>
      <c r="G3722" s="5" t="n">
        <v>16.9</v>
      </c>
      <c r="H3722" s="5" t="n">
        <v>16.23</v>
      </c>
      <c r="I3722" s="6">
        <f>IF(E3722&gt;=Markov!$B$3,1,0)</f>
        <v/>
      </c>
      <c r="J3722" s="6">
        <f>I3721</f>
        <v/>
      </c>
      <c r="K3722" s="7">
        <f>MAR1!$B$5+MAR1!$C$5*COS(2*PI()*$C3722/365)+MAR1!$D$5*SIN(2*PI()*$C3722/365)</f>
        <v/>
      </c>
      <c r="L3722" s="7">
        <f>MAR1!$B$6+MAR1!$C$6*COS(2*PI()*$C3722/365)+MAR1!$D$6*SIN(2*PI()*$C3722/365)</f>
        <v/>
      </c>
      <c r="M3722" s="7">
        <f>MAR1!$B$7+MAR1!$C$7*COS(2*PI()*$C3722/365)+MAR1!$D$7*SIN(2*PI()*$C3722/365)</f>
        <v/>
      </c>
      <c r="N3722" s="7">
        <f>F3722-K3722</f>
        <v/>
      </c>
      <c r="O3722" s="7">
        <f>G3722-L3722</f>
        <v/>
      </c>
      <c r="P3722" s="7">
        <f>H3722-M3722</f>
        <v/>
      </c>
      <c r="Q3722" s="7">
        <f>IF($I3722=1,(N3722-MAR1!$B$11)/MAR1!$D$11,(N3722-MAR1!$C$11)/MAR1!$E$11)</f>
        <v/>
      </c>
      <c r="R3722" s="7">
        <f>IF($I3722=1,(O3722-MAR1!$B$12)/MAR1!$D$12,(O3722-MAR1!$C$12)/MAR1!$E$12)</f>
        <v/>
      </c>
      <c r="S3722" s="7">
        <f>IF($I3722=1,(P3722-MAR1!$B$13)/MAR1!$D$13,(P3722-MAR1!$C$13)/MAR1!$E$13)</f>
        <v/>
      </c>
    </row>
    <row r="3723">
      <c r="A3723" s="5" t="n">
        <v>3722</v>
      </c>
      <c r="B3723" s="5" t="n">
        <v>11</v>
      </c>
      <c r="C3723" s="5" t="n">
        <v>72</v>
      </c>
      <c r="D3723" s="5" t="n">
        <v>3</v>
      </c>
      <c r="E3723" s="5" t="n">
        <v>0</v>
      </c>
      <c r="F3723" s="5" t="n">
        <v>29.9</v>
      </c>
      <c r="G3723" s="5" t="n">
        <v>18.7</v>
      </c>
      <c r="H3723" s="5" t="n">
        <v>14.62</v>
      </c>
      <c r="I3723" s="6">
        <f>IF(E3723&gt;=Markov!$B$3,1,0)</f>
        <v/>
      </c>
      <c r="J3723" s="6">
        <f>I3722</f>
        <v/>
      </c>
      <c r="K3723" s="7">
        <f>MAR1!$B$5+MAR1!$C$5*COS(2*PI()*$C3723/365)+MAR1!$D$5*SIN(2*PI()*$C3723/365)</f>
        <v/>
      </c>
      <c r="L3723" s="7">
        <f>MAR1!$B$6+MAR1!$C$6*COS(2*PI()*$C3723/365)+MAR1!$D$6*SIN(2*PI()*$C3723/365)</f>
        <v/>
      </c>
      <c r="M3723" s="7">
        <f>MAR1!$B$7+MAR1!$C$7*COS(2*PI()*$C3723/365)+MAR1!$D$7*SIN(2*PI()*$C3723/365)</f>
        <v/>
      </c>
      <c r="N3723" s="7">
        <f>F3723-K3723</f>
        <v/>
      </c>
      <c r="O3723" s="7">
        <f>G3723-L3723</f>
        <v/>
      </c>
      <c r="P3723" s="7">
        <f>H3723-M3723</f>
        <v/>
      </c>
      <c r="Q3723" s="7">
        <f>IF($I3723=1,(N3723-MAR1!$B$11)/MAR1!$D$11,(N3723-MAR1!$C$11)/MAR1!$E$11)</f>
        <v/>
      </c>
      <c r="R3723" s="7">
        <f>IF($I3723=1,(O3723-MAR1!$B$12)/MAR1!$D$12,(O3723-MAR1!$C$12)/MAR1!$E$12)</f>
        <v/>
      </c>
      <c r="S3723" s="7">
        <f>IF($I3723=1,(P3723-MAR1!$B$13)/MAR1!$D$13,(P3723-MAR1!$C$13)/MAR1!$E$13)</f>
        <v/>
      </c>
    </row>
    <row r="3724">
      <c r="A3724" s="5" t="n">
        <v>3723</v>
      </c>
      <c r="B3724" s="5" t="n">
        <v>11</v>
      </c>
      <c r="C3724" s="5" t="n">
        <v>73</v>
      </c>
      <c r="D3724" s="5" t="n">
        <v>3</v>
      </c>
      <c r="E3724" s="5" t="n">
        <v>0</v>
      </c>
      <c r="F3724" s="5" t="n">
        <v>32</v>
      </c>
      <c r="G3724" s="5" t="n">
        <v>16</v>
      </c>
      <c r="H3724" s="5" t="n">
        <v>17.44</v>
      </c>
      <c r="I3724" s="6">
        <f>IF(E3724&gt;=Markov!$B$3,1,0)</f>
        <v/>
      </c>
      <c r="J3724" s="6">
        <f>I3723</f>
        <v/>
      </c>
      <c r="K3724" s="7">
        <f>MAR1!$B$5+MAR1!$C$5*COS(2*PI()*$C3724/365)+MAR1!$D$5*SIN(2*PI()*$C3724/365)</f>
        <v/>
      </c>
      <c r="L3724" s="7">
        <f>MAR1!$B$6+MAR1!$C$6*COS(2*PI()*$C3724/365)+MAR1!$D$6*SIN(2*PI()*$C3724/365)</f>
        <v/>
      </c>
      <c r="M3724" s="7">
        <f>MAR1!$B$7+MAR1!$C$7*COS(2*PI()*$C3724/365)+MAR1!$D$7*SIN(2*PI()*$C3724/365)</f>
        <v/>
      </c>
      <c r="N3724" s="7">
        <f>F3724-K3724</f>
        <v/>
      </c>
      <c r="O3724" s="7">
        <f>G3724-L3724</f>
        <v/>
      </c>
      <c r="P3724" s="7">
        <f>H3724-M3724</f>
        <v/>
      </c>
      <c r="Q3724" s="7">
        <f>IF($I3724=1,(N3724-MAR1!$B$11)/MAR1!$D$11,(N3724-MAR1!$C$11)/MAR1!$E$11)</f>
        <v/>
      </c>
      <c r="R3724" s="7">
        <f>IF($I3724=1,(O3724-MAR1!$B$12)/MAR1!$D$12,(O3724-MAR1!$C$12)/MAR1!$E$12)</f>
        <v/>
      </c>
      <c r="S3724" s="7">
        <f>IF($I3724=1,(P3724-MAR1!$B$13)/MAR1!$D$13,(P3724-MAR1!$C$13)/MAR1!$E$13)</f>
        <v/>
      </c>
    </row>
    <row r="3725">
      <c r="A3725" s="5" t="n">
        <v>3724</v>
      </c>
      <c r="B3725" s="5" t="n">
        <v>11</v>
      </c>
      <c r="C3725" s="5" t="n">
        <v>74</v>
      </c>
      <c r="D3725" s="5" t="n">
        <v>3</v>
      </c>
      <c r="E3725" s="5" t="n">
        <v>0</v>
      </c>
      <c r="F3725" s="5" t="n">
        <v>32.6</v>
      </c>
      <c r="G3725" s="5" t="n">
        <v>16.7</v>
      </c>
      <c r="H3725" s="5" t="n">
        <v>18.9</v>
      </c>
      <c r="I3725" s="6">
        <f>IF(E3725&gt;=Markov!$B$3,1,0)</f>
        <v/>
      </c>
      <c r="J3725" s="6">
        <f>I3724</f>
        <v/>
      </c>
      <c r="K3725" s="7">
        <f>MAR1!$B$5+MAR1!$C$5*COS(2*PI()*$C3725/365)+MAR1!$D$5*SIN(2*PI()*$C3725/365)</f>
        <v/>
      </c>
      <c r="L3725" s="7">
        <f>MAR1!$B$6+MAR1!$C$6*COS(2*PI()*$C3725/365)+MAR1!$D$6*SIN(2*PI()*$C3725/365)</f>
        <v/>
      </c>
      <c r="M3725" s="7">
        <f>MAR1!$B$7+MAR1!$C$7*COS(2*PI()*$C3725/365)+MAR1!$D$7*SIN(2*PI()*$C3725/365)</f>
        <v/>
      </c>
      <c r="N3725" s="7">
        <f>F3725-K3725</f>
        <v/>
      </c>
      <c r="O3725" s="7">
        <f>G3725-L3725</f>
        <v/>
      </c>
      <c r="P3725" s="7">
        <f>H3725-M3725</f>
        <v/>
      </c>
      <c r="Q3725" s="7">
        <f>IF($I3725=1,(N3725-MAR1!$B$11)/MAR1!$D$11,(N3725-MAR1!$C$11)/MAR1!$E$11)</f>
        <v/>
      </c>
      <c r="R3725" s="7">
        <f>IF($I3725=1,(O3725-MAR1!$B$12)/MAR1!$D$12,(O3725-MAR1!$C$12)/MAR1!$E$12)</f>
        <v/>
      </c>
      <c r="S3725" s="7">
        <f>IF($I3725=1,(P3725-MAR1!$B$13)/MAR1!$D$13,(P3725-MAR1!$C$13)/MAR1!$E$13)</f>
        <v/>
      </c>
    </row>
    <row r="3726">
      <c r="A3726" s="5" t="n">
        <v>3725</v>
      </c>
      <c r="B3726" s="5" t="n">
        <v>11</v>
      </c>
      <c r="C3726" s="5" t="n">
        <v>75</v>
      </c>
      <c r="D3726" s="5" t="n">
        <v>3</v>
      </c>
      <c r="E3726" s="5" t="n">
        <v>0</v>
      </c>
      <c r="F3726" s="5" t="n">
        <v>32.5</v>
      </c>
      <c r="G3726" s="5" t="n">
        <v>16.7</v>
      </c>
      <c r="H3726" s="5" t="n">
        <v>21.39</v>
      </c>
      <c r="I3726" s="6">
        <f>IF(E3726&gt;=Markov!$B$3,1,0)</f>
        <v/>
      </c>
      <c r="J3726" s="6">
        <f>I3725</f>
        <v/>
      </c>
      <c r="K3726" s="7">
        <f>MAR1!$B$5+MAR1!$C$5*COS(2*PI()*$C3726/365)+MAR1!$D$5*SIN(2*PI()*$C3726/365)</f>
        <v/>
      </c>
      <c r="L3726" s="7">
        <f>MAR1!$B$6+MAR1!$C$6*COS(2*PI()*$C3726/365)+MAR1!$D$6*SIN(2*PI()*$C3726/365)</f>
        <v/>
      </c>
      <c r="M3726" s="7">
        <f>MAR1!$B$7+MAR1!$C$7*COS(2*PI()*$C3726/365)+MAR1!$D$7*SIN(2*PI()*$C3726/365)</f>
        <v/>
      </c>
      <c r="N3726" s="7">
        <f>F3726-K3726</f>
        <v/>
      </c>
      <c r="O3726" s="7">
        <f>G3726-L3726</f>
        <v/>
      </c>
      <c r="P3726" s="7">
        <f>H3726-M3726</f>
        <v/>
      </c>
      <c r="Q3726" s="7">
        <f>IF($I3726=1,(N3726-MAR1!$B$11)/MAR1!$D$11,(N3726-MAR1!$C$11)/MAR1!$E$11)</f>
        <v/>
      </c>
      <c r="R3726" s="7">
        <f>IF($I3726=1,(O3726-MAR1!$B$12)/MAR1!$D$12,(O3726-MAR1!$C$12)/MAR1!$E$12)</f>
        <v/>
      </c>
      <c r="S3726" s="7">
        <f>IF($I3726=1,(P3726-MAR1!$B$13)/MAR1!$D$13,(P3726-MAR1!$C$13)/MAR1!$E$13)</f>
        <v/>
      </c>
    </row>
    <row r="3727">
      <c r="A3727" s="5" t="n">
        <v>3726</v>
      </c>
      <c r="B3727" s="5" t="n">
        <v>11</v>
      </c>
      <c r="C3727" s="5" t="n">
        <v>76</v>
      </c>
      <c r="D3727" s="5" t="n">
        <v>3</v>
      </c>
      <c r="E3727" s="5" t="n">
        <v>0</v>
      </c>
      <c r="F3727" s="5" t="n">
        <v>32.9</v>
      </c>
      <c r="G3727" s="5" t="n">
        <v>16.9</v>
      </c>
      <c r="H3727" s="5" t="n">
        <v>18.78</v>
      </c>
      <c r="I3727" s="6">
        <f>IF(E3727&gt;=Markov!$B$3,1,0)</f>
        <v/>
      </c>
      <c r="J3727" s="6">
        <f>I3726</f>
        <v/>
      </c>
      <c r="K3727" s="7">
        <f>MAR1!$B$5+MAR1!$C$5*COS(2*PI()*$C3727/365)+MAR1!$D$5*SIN(2*PI()*$C3727/365)</f>
        <v/>
      </c>
      <c r="L3727" s="7">
        <f>MAR1!$B$6+MAR1!$C$6*COS(2*PI()*$C3727/365)+MAR1!$D$6*SIN(2*PI()*$C3727/365)</f>
        <v/>
      </c>
      <c r="M3727" s="7">
        <f>MAR1!$B$7+MAR1!$C$7*COS(2*PI()*$C3727/365)+MAR1!$D$7*SIN(2*PI()*$C3727/365)</f>
        <v/>
      </c>
      <c r="N3727" s="7">
        <f>F3727-K3727</f>
        <v/>
      </c>
      <c r="O3727" s="7">
        <f>G3727-L3727</f>
        <v/>
      </c>
      <c r="P3727" s="7">
        <f>H3727-M3727</f>
        <v/>
      </c>
      <c r="Q3727" s="7">
        <f>IF($I3727=1,(N3727-MAR1!$B$11)/MAR1!$D$11,(N3727-MAR1!$C$11)/MAR1!$E$11)</f>
        <v/>
      </c>
      <c r="R3727" s="7">
        <f>IF($I3727=1,(O3727-MAR1!$B$12)/MAR1!$D$12,(O3727-MAR1!$C$12)/MAR1!$E$12)</f>
        <v/>
      </c>
      <c r="S3727" s="7">
        <f>IF($I3727=1,(P3727-MAR1!$B$13)/MAR1!$D$13,(P3727-MAR1!$C$13)/MAR1!$E$13)</f>
        <v/>
      </c>
    </row>
    <row r="3728">
      <c r="A3728" s="5" t="n">
        <v>3727</v>
      </c>
      <c r="B3728" s="5" t="n">
        <v>11</v>
      </c>
      <c r="C3728" s="5" t="n">
        <v>77</v>
      </c>
      <c r="D3728" s="5" t="n">
        <v>3</v>
      </c>
      <c r="E3728" s="5" t="n">
        <v>0</v>
      </c>
      <c r="F3728" s="5" t="n">
        <v>35.7</v>
      </c>
      <c r="G3728" s="5" t="n">
        <v>18</v>
      </c>
      <c r="H3728" s="5" t="n">
        <v>21.1</v>
      </c>
      <c r="I3728" s="6">
        <f>IF(E3728&gt;=Markov!$B$3,1,0)</f>
        <v/>
      </c>
      <c r="J3728" s="6">
        <f>I3727</f>
        <v/>
      </c>
      <c r="K3728" s="7">
        <f>MAR1!$B$5+MAR1!$C$5*COS(2*PI()*$C3728/365)+MAR1!$D$5*SIN(2*PI()*$C3728/365)</f>
        <v/>
      </c>
      <c r="L3728" s="7">
        <f>MAR1!$B$6+MAR1!$C$6*COS(2*PI()*$C3728/365)+MAR1!$D$6*SIN(2*PI()*$C3728/365)</f>
        <v/>
      </c>
      <c r="M3728" s="7">
        <f>MAR1!$B$7+MAR1!$C$7*COS(2*PI()*$C3728/365)+MAR1!$D$7*SIN(2*PI()*$C3728/365)</f>
        <v/>
      </c>
      <c r="N3728" s="7">
        <f>F3728-K3728</f>
        <v/>
      </c>
      <c r="O3728" s="7">
        <f>G3728-L3728</f>
        <v/>
      </c>
      <c r="P3728" s="7">
        <f>H3728-M3728</f>
        <v/>
      </c>
      <c r="Q3728" s="7">
        <f>IF($I3728=1,(N3728-MAR1!$B$11)/MAR1!$D$11,(N3728-MAR1!$C$11)/MAR1!$E$11)</f>
        <v/>
      </c>
      <c r="R3728" s="7">
        <f>IF($I3728=1,(O3728-MAR1!$B$12)/MAR1!$D$12,(O3728-MAR1!$C$12)/MAR1!$E$12)</f>
        <v/>
      </c>
      <c r="S3728" s="7">
        <f>IF($I3728=1,(P3728-MAR1!$B$13)/MAR1!$D$13,(P3728-MAR1!$C$13)/MAR1!$E$13)</f>
        <v/>
      </c>
    </row>
    <row r="3729">
      <c r="A3729" s="5" t="n">
        <v>3728</v>
      </c>
      <c r="B3729" s="5" t="n">
        <v>11</v>
      </c>
      <c r="C3729" s="5" t="n">
        <v>78</v>
      </c>
      <c r="D3729" s="5" t="n">
        <v>3</v>
      </c>
      <c r="E3729" s="5" t="n">
        <v>0</v>
      </c>
      <c r="F3729" s="5" t="n">
        <v>38.9</v>
      </c>
      <c r="G3729" s="5" t="n">
        <v>20.6</v>
      </c>
      <c r="H3729" s="5" t="n">
        <v>22.56</v>
      </c>
      <c r="I3729" s="6">
        <f>IF(E3729&gt;=Markov!$B$3,1,0)</f>
        <v/>
      </c>
      <c r="J3729" s="6">
        <f>I3728</f>
        <v/>
      </c>
      <c r="K3729" s="7">
        <f>MAR1!$B$5+MAR1!$C$5*COS(2*PI()*$C3729/365)+MAR1!$D$5*SIN(2*PI()*$C3729/365)</f>
        <v/>
      </c>
      <c r="L3729" s="7">
        <f>MAR1!$B$6+MAR1!$C$6*COS(2*PI()*$C3729/365)+MAR1!$D$6*SIN(2*PI()*$C3729/365)</f>
        <v/>
      </c>
      <c r="M3729" s="7">
        <f>MAR1!$B$7+MAR1!$C$7*COS(2*PI()*$C3729/365)+MAR1!$D$7*SIN(2*PI()*$C3729/365)</f>
        <v/>
      </c>
      <c r="N3729" s="7">
        <f>F3729-K3729</f>
        <v/>
      </c>
      <c r="O3729" s="7">
        <f>G3729-L3729</f>
        <v/>
      </c>
      <c r="P3729" s="7">
        <f>H3729-M3729</f>
        <v/>
      </c>
      <c r="Q3729" s="7">
        <f>IF($I3729=1,(N3729-MAR1!$B$11)/MAR1!$D$11,(N3729-MAR1!$C$11)/MAR1!$E$11)</f>
        <v/>
      </c>
      <c r="R3729" s="7">
        <f>IF($I3729=1,(O3729-MAR1!$B$12)/MAR1!$D$12,(O3729-MAR1!$C$12)/MAR1!$E$12)</f>
        <v/>
      </c>
      <c r="S3729" s="7">
        <f>IF($I3729=1,(P3729-MAR1!$B$13)/MAR1!$D$13,(P3729-MAR1!$C$13)/MAR1!$E$13)</f>
        <v/>
      </c>
    </row>
    <row r="3730">
      <c r="A3730" s="5" t="n">
        <v>3729</v>
      </c>
      <c r="B3730" s="5" t="n">
        <v>11</v>
      </c>
      <c r="C3730" s="5" t="n">
        <v>79</v>
      </c>
      <c r="D3730" s="5" t="n">
        <v>3</v>
      </c>
      <c r="E3730" s="5" t="n">
        <v>0</v>
      </c>
      <c r="F3730" s="5" t="n">
        <v>37.3</v>
      </c>
      <c r="G3730" s="5" t="n">
        <v>21.2</v>
      </c>
      <c r="H3730" s="5" t="n">
        <v>20.67</v>
      </c>
      <c r="I3730" s="6">
        <f>IF(E3730&gt;=Markov!$B$3,1,0)</f>
        <v/>
      </c>
      <c r="J3730" s="6">
        <f>I3729</f>
        <v/>
      </c>
      <c r="K3730" s="7">
        <f>MAR1!$B$5+MAR1!$C$5*COS(2*PI()*$C3730/365)+MAR1!$D$5*SIN(2*PI()*$C3730/365)</f>
        <v/>
      </c>
      <c r="L3730" s="7">
        <f>MAR1!$B$6+MAR1!$C$6*COS(2*PI()*$C3730/365)+MAR1!$D$6*SIN(2*PI()*$C3730/365)</f>
        <v/>
      </c>
      <c r="M3730" s="7">
        <f>MAR1!$B$7+MAR1!$C$7*COS(2*PI()*$C3730/365)+MAR1!$D$7*SIN(2*PI()*$C3730/365)</f>
        <v/>
      </c>
      <c r="N3730" s="7">
        <f>F3730-K3730</f>
        <v/>
      </c>
      <c r="O3730" s="7">
        <f>G3730-L3730</f>
        <v/>
      </c>
      <c r="P3730" s="7">
        <f>H3730-M3730</f>
        <v/>
      </c>
      <c r="Q3730" s="7">
        <f>IF($I3730=1,(N3730-MAR1!$B$11)/MAR1!$D$11,(N3730-MAR1!$C$11)/MAR1!$E$11)</f>
        <v/>
      </c>
      <c r="R3730" s="7">
        <f>IF($I3730=1,(O3730-MAR1!$B$12)/MAR1!$D$12,(O3730-MAR1!$C$12)/MAR1!$E$12)</f>
        <v/>
      </c>
      <c r="S3730" s="7">
        <f>IF($I3730=1,(P3730-MAR1!$B$13)/MAR1!$D$13,(P3730-MAR1!$C$13)/MAR1!$E$13)</f>
        <v/>
      </c>
    </row>
    <row r="3731">
      <c r="A3731" s="5" t="n">
        <v>3730</v>
      </c>
      <c r="B3731" s="5" t="n">
        <v>11</v>
      </c>
      <c r="C3731" s="5" t="n">
        <v>80</v>
      </c>
      <c r="D3731" s="5" t="n">
        <v>3</v>
      </c>
      <c r="E3731" s="5" t="n">
        <v>0</v>
      </c>
      <c r="F3731" s="5" t="n">
        <v>34.4</v>
      </c>
      <c r="G3731" s="5" t="n">
        <v>20.4</v>
      </c>
      <c r="H3731" s="5" t="n">
        <v>23.68</v>
      </c>
      <c r="I3731" s="6">
        <f>IF(E3731&gt;=Markov!$B$3,1,0)</f>
        <v/>
      </c>
      <c r="J3731" s="6">
        <f>I3730</f>
        <v/>
      </c>
      <c r="K3731" s="7">
        <f>MAR1!$B$5+MAR1!$C$5*COS(2*PI()*$C3731/365)+MAR1!$D$5*SIN(2*PI()*$C3731/365)</f>
        <v/>
      </c>
      <c r="L3731" s="7">
        <f>MAR1!$B$6+MAR1!$C$6*COS(2*PI()*$C3731/365)+MAR1!$D$6*SIN(2*PI()*$C3731/365)</f>
        <v/>
      </c>
      <c r="M3731" s="7">
        <f>MAR1!$B$7+MAR1!$C$7*COS(2*PI()*$C3731/365)+MAR1!$D$7*SIN(2*PI()*$C3731/365)</f>
        <v/>
      </c>
      <c r="N3731" s="7">
        <f>F3731-K3731</f>
        <v/>
      </c>
      <c r="O3731" s="7">
        <f>G3731-L3731</f>
        <v/>
      </c>
      <c r="P3731" s="7">
        <f>H3731-M3731</f>
        <v/>
      </c>
      <c r="Q3731" s="7">
        <f>IF($I3731=1,(N3731-MAR1!$B$11)/MAR1!$D$11,(N3731-MAR1!$C$11)/MAR1!$E$11)</f>
        <v/>
      </c>
      <c r="R3731" s="7">
        <f>IF($I3731=1,(O3731-MAR1!$B$12)/MAR1!$D$12,(O3731-MAR1!$C$12)/MAR1!$E$12)</f>
        <v/>
      </c>
      <c r="S3731" s="7">
        <f>IF($I3731=1,(P3731-MAR1!$B$13)/MAR1!$D$13,(P3731-MAR1!$C$13)/MAR1!$E$13)</f>
        <v/>
      </c>
    </row>
    <row r="3732">
      <c r="A3732" s="5" t="n">
        <v>3731</v>
      </c>
      <c r="B3732" s="5" t="n">
        <v>11</v>
      </c>
      <c r="C3732" s="5" t="n">
        <v>81</v>
      </c>
      <c r="D3732" s="5" t="n">
        <v>3</v>
      </c>
      <c r="E3732" s="5" t="n">
        <v>0</v>
      </c>
      <c r="F3732" s="5" t="n">
        <v>33.8</v>
      </c>
      <c r="G3732" s="5" t="n">
        <v>20.7</v>
      </c>
      <c r="H3732" s="5" t="n">
        <v>28.6</v>
      </c>
      <c r="I3732" s="6">
        <f>IF(E3732&gt;=Markov!$B$3,1,0)</f>
        <v/>
      </c>
      <c r="J3732" s="6">
        <f>I3731</f>
        <v/>
      </c>
      <c r="K3732" s="7">
        <f>MAR1!$B$5+MAR1!$C$5*COS(2*PI()*$C3732/365)+MAR1!$D$5*SIN(2*PI()*$C3732/365)</f>
        <v/>
      </c>
      <c r="L3732" s="7">
        <f>MAR1!$B$6+MAR1!$C$6*COS(2*PI()*$C3732/365)+MAR1!$D$6*SIN(2*PI()*$C3732/365)</f>
        <v/>
      </c>
      <c r="M3732" s="7">
        <f>MAR1!$B$7+MAR1!$C$7*COS(2*PI()*$C3732/365)+MAR1!$D$7*SIN(2*PI()*$C3732/365)</f>
        <v/>
      </c>
      <c r="N3732" s="7">
        <f>F3732-K3732</f>
        <v/>
      </c>
      <c r="O3732" s="7">
        <f>G3732-L3732</f>
        <v/>
      </c>
      <c r="P3732" s="7">
        <f>H3732-M3732</f>
        <v/>
      </c>
      <c r="Q3732" s="7">
        <f>IF($I3732=1,(N3732-MAR1!$B$11)/MAR1!$D$11,(N3732-MAR1!$C$11)/MAR1!$E$11)</f>
        <v/>
      </c>
      <c r="R3732" s="7">
        <f>IF($I3732=1,(O3732-MAR1!$B$12)/MAR1!$D$12,(O3732-MAR1!$C$12)/MAR1!$E$12)</f>
        <v/>
      </c>
      <c r="S3732" s="7">
        <f>IF($I3732=1,(P3732-MAR1!$B$13)/MAR1!$D$13,(P3732-MAR1!$C$13)/MAR1!$E$13)</f>
        <v/>
      </c>
    </row>
    <row r="3733">
      <c r="A3733" s="5" t="n">
        <v>3732</v>
      </c>
      <c r="B3733" s="5" t="n">
        <v>11</v>
      </c>
      <c r="C3733" s="5" t="n">
        <v>82</v>
      </c>
      <c r="D3733" s="5" t="n">
        <v>3</v>
      </c>
      <c r="E3733" s="5" t="n">
        <v>0</v>
      </c>
      <c r="F3733" s="5" t="n">
        <v>34.1</v>
      </c>
      <c r="G3733" s="5" t="n">
        <v>20.1</v>
      </c>
      <c r="H3733" s="5" t="n">
        <v>20.51</v>
      </c>
      <c r="I3733" s="6">
        <f>IF(E3733&gt;=Markov!$B$3,1,0)</f>
        <v/>
      </c>
      <c r="J3733" s="6">
        <f>I3732</f>
        <v/>
      </c>
      <c r="K3733" s="7">
        <f>MAR1!$B$5+MAR1!$C$5*COS(2*PI()*$C3733/365)+MAR1!$D$5*SIN(2*PI()*$C3733/365)</f>
        <v/>
      </c>
      <c r="L3733" s="7">
        <f>MAR1!$B$6+MAR1!$C$6*COS(2*PI()*$C3733/365)+MAR1!$D$6*SIN(2*PI()*$C3733/365)</f>
        <v/>
      </c>
      <c r="M3733" s="7">
        <f>MAR1!$B$7+MAR1!$C$7*COS(2*PI()*$C3733/365)+MAR1!$D$7*SIN(2*PI()*$C3733/365)</f>
        <v/>
      </c>
      <c r="N3733" s="7">
        <f>F3733-K3733</f>
        <v/>
      </c>
      <c r="O3733" s="7">
        <f>G3733-L3733</f>
        <v/>
      </c>
      <c r="P3733" s="7">
        <f>H3733-M3733</f>
        <v/>
      </c>
      <c r="Q3733" s="7">
        <f>IF($I3733=1,(N3733-MAR1!$B$11)/MAR1!$D$11,(N3733-MAR1!$C$11)/MAR1!$E$11)</f>
        <v/>
      </c>
      <c r="R3733" s="7">
        <f>IF($I3733=1,(O3733-MAR1!$B$12)/MAR1!$D$12,(O3733-MAR1!$C$12)/MAR1!$E$12)</f>
        <v/>
      </c>
      <c r="S3733" s="7">
        <f>IF($I3733=1,(P3733-MAR1!$B$13)/MAR1!$D$13,(P3733-MAR1!$C$13)/MAR1!$E$13)</f>
        <v/>
      </c>
    </row>
    <row r="3734">
      <c r="A3734" s="5" t="n">
        <v>3733</v>
      </c>
      <c r="B3734" s="5" t="n">
        <v>11</v>
      </c>
      <c r="C3734" s="5" t="n">
        <v>83</v>
      </c>
      <c r="D3734" s="5" t="n">
        <v>3</v>
      </c>
      <c r="E3734" s="5" t="n">
        <v>0</v>
      </c>
      <c r="F3734" s="5" t="n">
        <v>36.3</v>
      </c>
      <c r="G3734" s="5" t="n">
        <v>21.7</v>
      </c>
      <c r="H3734" s="5" t="n">
        <v>22.12</v>
      </c>
      <c r="I3734" s="6">
        <f>IF(E3734&gt;=Markov!$B$3,1,0)</f>
        <v/>
      </c>
      <c r="J3734" s="6">
        <f>I3733</f>
        <v/>
      </c>
      <c r="K3734" s="7">
        <f>MAR1!$B$5+MAR1!$C$5*COS(2*PI()*$C3734/365)+MAR1!$D$5*SIN(2*PI()*$C3734/365)</f>
        <v/>
      </c>
      <c r="L3734" s="7">
        <f>MAR1!$B$6+MAR1!$C$6*COS(2*PI()*$C3734/365)+MAR1!$D$6*SIN(2*PI()*$C3734/365)</f>
        <v/>
      </c>
      <c r="M3734" s="7">
        <f>MAR1!$B$7+MAR1!$C$7*COS(2*PI()*$C3734/365)+MAR1!$D$7*SIN(2*PI()*$C3734/365)</f>
        <v/>
      </c>
      <c r="N3734" s="7">
        <f>F3734-K3734</f>
        <v/>
      </c>
      <c r="O3734" s="7">
        <f>G3734-L3734</f>
        <v/>
      </c>
      <c r="P3734" s="7">
        <f>H3734-M3734</f>
        <v/>
      </c>
      <c r="Q3734" s="7">
        <f>IF($I3734=1,(N3734-MAR1!$B$11)/MAR1!$D$11,(N3734-MAR1!$C$11)/MAR1!$E$11)</f>
        <v/>
      </c>
      <c r="R3734" s="7">
        <f>IF($I3734=1,(O3734-MAR1!$B$12)/MAR1!$D$12,(O3734-MAR1!$C$12)/MAR1!$E$12)</f>
        <v/>
      </c>
      <c r="S3734" s="7">
        <f>IF($I3734=1,(P3734-MAR1!$B$13)/MAR1!$D$13,(P3734-MAR1!$C$13)/MAR1!$E$13)</f>
        <v/>
      </c>
    </row>
    <row r="3735">
      <c r="A3735" s="5" t="n">
        <v>3734</v>
      </c>
      <c r="B3735" s="5" t="n">
        <v>11</v>
      </c>
      <c r="C3735" s="5" t="n">
        <v>84</v>
      </c>
      <c r="D3735" s="5" t="n">
        <v>3</v>
      </c>
      <c r="E3735" s="5" t="n">
        <v>0</v>
      </c>
      <c r="F3735" s="5" t="n">
        <v>34.9</v>
      </c>
      <c r="G3735" s="5" t="n">
        <v>21</v>
      </c>
      <c r="H3735" s="5" t="n">
        <v>16.03</v>
      </c>
      <c r="I3735" s="6">
        <f>IF(E3735&gt;=Markov!$B$3,1,0)</f>
        <v/>
      </c>
      <c r="J3735" s="6">
        <f>I3734</f>
        <v/>
      </c>
      <c r="K3735" s="7">
        <f>MAR1!$B$5+MAR1!$C$5*COS(2*PI()*$C3735/365)+MAR1!$D$5*SIN(2*PI()*$C3735/365)</f>
        <v/>
      </c>
      <c r="L3735" s="7">
        <f>MAR1!$B$6+MAR1!$C$6*COS(2*PI()*$C3735/365)+MAR1!$D$6*SIN(2*PI()*$C3735/365)</f>
        <v/>
      </c>
      <c r="M3735" s="7">
        <f>MAR1!$B$7+MAR1!$C$7*COS(2*PI()*$C3735/365)+MAR1!$D$7*SIN(2*PI()*$C3735/365)</f>
        <v/>
      </c>
      <c r="N3735" s="7">
        <f>F3735-K3735</f>
        <v/>
      </c>
      <c r="O3735" s="7">
        <f>G3735-L3735</f>
        <v/>
      </c>
      <c r="P3735" s="7">
        <f>H3735-M3735</f>
        <v/>
      </c>
      <c r="Q3735" s="7">
        <f>IF($I3735=1,(N3735-MAR1!$B$11)/MAR1!$D$11,(N3735-MAR1!$C$11)/MAR1!$E$11)</f>
        <v/>
      </c>
      <c r="R3735" s="7">
        <f>IF($I3735=1,(O3735-MAR1!$B$12)/MAR1!$D$12,(O3735-MAR1!$C$12)/MAR1!$E$12)</f>
        <v/>
      </c>
      <c r="S3735" s="7">
        <f>IF($I3735=1,(P3735-MAR1!$B$13)/MAR1!$D$13,(P3735-MAR1!$C$13)/MAR1!$E$13)</f>
        <v/>
      </c>
    </row>
    <row r="3736">
      <c r="A3736" s="5" t="n">
        <v>3735</v>
      </c>
      <c r="B3736" s="5" t="n">
        <v>11</v>
      </c>
      <c r="C3736" s="5" t="n">
        <v>85</v>
      </c>
      <c r="D3736" s="5" t="n">
        <v>3</v>
      </c>
      <c r="E3736" s="5" t="n">
        <v>0</v>
      </c>
      <c r="F3736" s="5" t="n">
        <v>36.4</v>
      </c>
      <c r="G3736" s="5" t="n">
        <v>23.1</v>
      </c>
      <c r="H3736" s="5" t="n">
        <v>18.24</v>
      </c>
      <c r="I3736" s="6">
        <f>IF(E3736&gt;=Markov!$B$3,1,0)</f>
        <v/>
      </c>
      <c r="J3736" s="6">
        <f>I3735</f>
        <v/>
      </c>
      <c r="K3736" s="7">
        <f>MAR1!$B$5+MAR1!$C$5*COS(2*PI()*$C3736/365)+MAR1!$D$5*SIN(2*PI()*$C3736/365)</f>
        <v/>
      </c>
      <c r="L3736" s="7">
        <f>MAR1!$B$6+MAR1!$C$6*COS(2*PI()*$C3736/365)+MAR1!$D$6*SIN(2*PI()*$C3736/365)</f>
        <v/>
      </c>
      <c r="M3736" s="7">
        <f>MAR1!$B$7+MAR1!$C$7*COS(2*PI()*$C3736/365)+MAR1!$D$7*SIN(2*PI()*$C3736/365)</f>
        <v/>
      </c>
      <c r="N3736" s="7">
        <f>F3736-K3736</f>
        <v/>
      </c>
      <c r="O3736" s="7">
        <f>G3736-L3736</f>
        <v/>
      </c>
      <c r="P3736" s="7">
        <f>H3736-M3736</f>
        <v/>
      </c>
      <c r="Q3736" s="7">
        <f>IF($I3736=1,(N3736-MAR1!$B$11)/MAR1!$D$11,(N3736-MAR1!$C$11)/MAR1!$E$11)</f>
        <v/>
      </c>
      <c r="R3736" s="7">
        <f>IF($I3736=1,(O3736-MAR1!$B$12)/MAR1!$D$12,(O3736-MAR1!$C$12)/MAR1!$E$12)</f>
        <v/>
      </c>
      <c r="S3736" s="7">
        <f>IF($I3736=1,(P3736-MAR1!$B$13)/MAR1!$D$13,(P3736-MAR1!$C$13)/MAR1!$E$13)</f>
        <v/>
      </c>
    </row>
    <row r="3737">
      <c r="A3737" s="5" t="n">
        <v>3736</v>
      </c>
      <c r="B3737" s="5" t="n">
        <v>11</v>
      </c>
      <c r="C3737" s="5" t="n">
        <v>86</v>
      </c>
      <c r="D3737" s="5" t="n">
        <v>3</v>
      </c>
      <c r="E3737" s="5" t="n">
        <v>0</v>
      </c>
      <c r="F3737" s="5" t="n">
        <v>35.4</v>
      </c>
      <c r="G3737" s="5" t="n">
        <v>20.1</v>
      </c>
      <c r="H3737" s="5" t="n">
        <v>24.95</v>
      </c>
      <c r="I3737" s="6">
        <f>IF(E3737&gt;=Markov!$B$3,1,0)</f>
        <v/>
      </c>
      <c r="J3737" s="6">
        <f>I3736</f>
        <v/>
      </c>
      <c r="K3737" s="7">
        <f>MAR1!$B$5+MAR1!$C$5*COS(2*PI()*$C3737/365)+MAR1!$D$5*SIN(2*PI()*$C3737/365)</f>
        <v/>
      </c>
      <c r="L3737" s="7">
        <f>MAR1!$B$6+MAR1!$C$6*COS(2*PI()*$C3737/365)+MAR1!$D$6*SIN(2*PI()*$C3737/365)</f>
        <v/>
      </c>
      <c r="M3737" s="7">
        <f>MAR1!$B$7+MAR1!$C$7*COS(2*PI()*$C3737/365)+MAR1!$D$7*SIN(2*PI()*$C3737/365)</f>
        <v/>
      </c>
      <c r="N3737" s="7">
        <f>F3737-K3737</f>
        <v/>
      </c>
      <c r="O3737" s="7">
        <f>G3737-L3737</f>
        <v/>
      </c>
      <c r="P3737" s="7">
        <f>H3737-M3737</f>
        <v/>
      </c>
      <c r="Q3737" s="7">
        <f>IF($I3737=1,(N3737-MAR1!$B$11)/MAR1!$D$11,(N3737-MAR1!$C$11)/MAR1!$E$11)</f>
        <v/>
      </c>
      <c r="R3737" s="7">
        <f>IF($I3737=1,(O3737-MAR1!$B$12)/MAR1!$D$12,(O3737-MAR1!$C$12)/MAR1!$E$12)</f>
        <v/>
      </c>
      <c r="S3737" s="7">
        <f>IF($I3737=1,(P3737-MAR1!$B$13)/MAR1!$D$13,(P3737-MAR1!$C$13)/MAR1!$E$13)</f>
        <v/>
      </c>
    </row>
    <row r="3738">
      <c r="A3738" s="5" t="n">
        <v>3737</v>
      </c>
      <c r="B3738" s="5" t="n">
        <v>11</v>
      </c>
      <c r="C3738" s="5" t="n">
        <v>87</v>
      </c>
      <c r="D3738" s="5" t="n">
        <v>3</v>
      </c>
      <c r="E3738" s="5" t="n">
        <v>0</v>
      </c>
      <c r="F3738" s="5" t="n">
        <v>34.7</v>
      </c>
      <c r="G3738" s="5" t="n">
        <v>17.8</v>
      </c>
      <c r="H3738" s="5" t="n">
        <v>21.9</v>
      </c>
      <c r="I3738" s="6">
        <f>IF(E3738&gt;=Markov!$B$3,1,0)</f>
        <v/>
      </c>
      <c r="J3738" s="6">
        <f>I3737</f>
        <v/>
      </c>
      <c r="K3738" s="7">
        <f>MAR1!$B$5+MAR1!$C$5*COS(2*PI()*$C3738/365)+MAR1!$D$5*SIN(2*PI()*$C3738/365)</f>
        <v/>
      </c>
      <c r="L3738" s="7">
        <f>MAR1!$B$6+MAR1!$C$6*COS(2*PI()*$C3738/365)+MAR1!$D$6*SIN(2*PI()*$C3738/365)</f>
        <v/>
      </c>
      <c r="M3738" s="7">
        <f>MAR1!$B$7+MAR1!$C$7*COS(2*PI()*$C3738/365)+MAR1!$D$7*SIN(2*PI()*$C3738/365)</f>
        <v/>
      </c>
      <c r="N3738" s="7">
        <f>F3738-K3738</f>
        <v/>
      </c>
      <c r="O3738" s="7">
        <f>G3738-L3738</f>
        <v/>
      </c>
      <c r="P3738" s="7">
        <f>H3738-M3738</f>
        <v/>
      </c>
      <c r="Q3738" s="7">
        <f>IF($I3738=1,(N3738-MAR1!$B$11)/MAR1!$D$11,(N3738-MAR1!$C$11)/MAR1!$E$11)</f>
        <v/>
      </c>
      <c r="R3738" s="7">
        <f>IF($I3738=1,(O3738-MAR1!$B$12)/MAR1!$D$12,(O3738-MAR1!$C$12)/MAR1!$E$12)</f>
        <v/>
      </c>
      <c r="S3738" s="7">
        <f>IF($I3738=1,(P3738-MAR1!$B$13)/MAR1!$D$13,(P3738-MAR1!$C$13)/MAR1!$E$13)</f>
        <v/>
      </c>
    </row>
    <row r="3739">
      <c r="A3739" s="5" t="n">
        <v>3738</v>
      </c>
      <c r="B3739" s="5" t="n">
        <v>11</v>
      </c>
      <c r="C3739" s="5" t="n">
        <v>88</v>
      </c>
      <c r="D3739" s="5" t="n">
        <v>3</v>
      </c>
      <c r="E3739" s="5" t="n">
        <v>0</v>
      </c>
      <c r="F3739" s="5" t="n">
        <v>33.6</v>
      </c>
      <c r="G3739" s="5" t="n">
        <v>19.5</v>
      </c>
      <c r="H3739" s="5" t="n">
        <v>22.11</v>
      </c>
      <c r="I3739" s="6">
        <f>IF(E3739&gt;=Markov!$B$3,1,0)</f>
        <v/>
      </c>
      <c r="J3739" s="6">
        <f>I3738</f>
        <v/>
      </c>
      <c r="K3739" s="7">
        <f>MAR1!$B$5+MAR1!$C$5*COS(2*PI()*$C3739/365)+MAR1!$D$5*SIN(2*PI()*$C3739/365)</f>
        <v/>
      </c>
      <c r="L3739" s="7">
        <f>MAR1!$B$6+MAR1!$C$6*COS(2*PI()*$C3739/365)+MAR1!$D$6*SIN(2*PI()*$C3739/365)</f>
        <v/>
      </c>
      <c r="M3739" s="7">
        <f>MAR1!$B$7+MAR1!$C$7*COS(2*PI()*$C3739/365)+MAR1!$D$7*SIN(2*PI()*$C3739/365)</f>
        <v/>
      </c>
      <c r="N3739" s="7">
        <f>F3739-K3739</f>
        <v/>
      </c>
      <c r="O3739" s="7">
        <f>G3739-L3739</f>
        <v/>
      </c>
      <c r="P3739" s="7">
        <f>H3739-M3739</f>
        <v/>
      </c>
      <c r="Q3739" s="7">
        <f>IF($I3739=1,(N3739-MAR1!$B$11)/MAR1!$D$11,(N3739-MAR1!$C$11)/MAR1!$E$11)</f>
        <v/>
      </c>
      <c r="R3739" s="7">
        <f>IF($I3739=1,(O3739-MAR1!$B$12)/MAR1!$D$12,(O3739-MAR1!$C$12)/MAR1!$E$12)</f>
        <v/>
      </c>
      <c r="S3739" s="7">
        <f>IF($I3739=1,(P3739-MAR1!$B$13)/MAR1!$D$13,(P3739-MAR1!$C$13)/MAR1!$E$13)</f>
        <v/>
      </c>
    </row>
    <row r="3740">
      <c r="A3740" s="5" t="n">
        <v>3739</v>
      </c>
      <c r="B3740" s="5" t="n">
        <v>11</v>
      </c>
      <c r="C3740" s="5" t="n">
        <v>89</v>
      </c>
      <c r="D3740" s="5" t="n">
        <v>3</v>
      </c>
      <c r="E3740" s="5" t="n">
        <v>10.4</v>
      </c>
      <c r="F3740" s="5" t="n">
        <v>32.7</v>
      </c>
      <c r="G3740" s="5" t="n">
        <v>20.6</v>
      </c>
      <c r="H3740" s="5" t="n">
        <v>16.52</v>
      </c>
      <c r="I3740" s="6">
        <f>IF(E3740&gt;=Markov!$B$3,1,0)</f>
        <v/>
      </c>
      <c r="J3740" s="6">
        <f>I3739</f>
        <v/>
      </c>
      <c r="K3740" s="7">
        <f>MAR1!$B$5+MAR1!$C$5*COS(2*PI()*$C3740/365)+MAR1!$D$5*SIN(2*PI()*$C3740/365)</f>
        <v/>
      </c>
      <c r="L3740" s="7">
        <f>MAR1!$B$6+MAR1!$C$6*COS(2*PI()*$C3740/365)+MAR1!$D$6*SIN(2*PI()*$C3740/365)</f>
        <v/>
      </c>
      <c r="M3740" s="7">
        <f>MAR1!$B$7+MAR1!$C$7*COS(2*PI()*$C3740/365)+MAR1!$D$7*SIN(2*PI()*$C3740/365)</f>
        <v/>
      </c>
      <c r="N3740" s="7">
        <f>F3740-K3740</f>
        <v/>
      </c>
      <c r="O3740" s="7">
        <f>G3740-L3740</f>
        <v/>
      </c>
      <c r="P3740" s="7">
        <f>H3740-M3740</f>
        <v/>
      </c>
      <c r="Q3740" s="7">
        <f>IF($I3740=1,(N3740-MAR1!$B$11)/MAR1!$D$11,(N3740-MAR1!$C$11)/MAR1!$E$11)</f>
        <v/>
      </c>
      <c r="R3740" s="7">
        <f>IF($I3740=1,(O3740-MAR1!$B$12)/MAR1!$D$12,(O3740-MAR1!$C$12)/MAR1!$E$12)</f>
        <v/>
      </c>
      <c r="S3740" s="7">
        <f>IF($I3740=1,(P3740-MAR1!$B$13)/MAR1!$D$13,(P3740-MAR1!$C$13)/MAR1!$E$13)</f>
        <v/>
      </c>
    </row>
    <row r="3741">
      <c r="A3741" s="5" t="n">
        <v>3740</v>
      </c>
      <c r="B3741" s="5" t="n">
        <v>11</v>
      </c>
      <c r="C3741" s="5" t="n">
        <v>90</v>
      </c>
      <c r="D3741" s="5" t="n">
        <v>3</v>
      </c>
      <c r="E3741" s="5" t="n">
        <v>0.8</v>
      </c>
      <c r="F3741" s="5" t="n">
        <v>32.1</v>
      </c>
      <c r="G3741" s="5" t="n">
        <v>18.7</v>
      </c>
      <c r="H3741" s="5" t="n">
        <v>16.53</v>
      </c>
      <c r="I3741" s="6">
        <f>IF(E3741&gt;=Markov!$B$3,1,0)</f>
        <v/>
      </c>
      <c r="J3741" s="6">
        <f>I3740</f>
        <v/>
      </c>
      <c r="K3741" s="7">
        <f>MAR1!$B$5+MAR1!$C$5*COS(2*PI()*$C3741/365)+MAR1!$D$5*SIN(2*PI()*$C3741/365)</f>
        <v/>
      </c>
      <c r="L3741" s="7">
        <f>MAR1!$B$6+MAR1!$C$6*COS(2*PI()*$C3741/365)+MAR1!$D$6*SIN(2*PI()*$C3741/365)</f>
        <v/>
      </c>
      <c r="M3741" s="7">
        <f>MAR1!$B$7+MAR1!$C$7*COS(2*PI()*$C3741/365)+MAR1!$D$7*SIN(2*PI()*$C3741/365)</f>
        <v/>
      </c>
      <c r="N3741" s="7">
        <f>F3741-K3741</f>
        <v/>
      </c>
      <c r="O3741" s="7">
        <f>G3741-L3741</f>
        <v/>
      </c>
      <c r="P3741" s="7">
        <f>H3741-M3741</f>
        <v/>
      </c>
      <c r="Q3741" s="7">
        <f>IF($I3741=1,(N3741-MAR1!$B$11)/MAR1!$D$11,(N3741-MAR1!$C$11)/MAR1!$E$11)</f>
        <v/>
      </c>
      <c r="R3741" s="7">
        <f>IF($I3741=1,(O3741-MAR1!$B$12)/MAR1!$D$12,(O3741-MAR1!$C$12)/MAR1!$E$12)</f>
        <v/>
      </c>
      <c r="S3741" s="7">
        <f>IF($I3741=1,(P3741-MAR1!$B$13)/MAR1!$D$13,(P3741-MAR1!$C$13)/MAR1!$E$13)</f>
        <v/>
      </c>
    </row>
    <row r="3742">
      <c r="A3742" s="5" t="n">
        <v>3741</v>
      </c>
      <c r="B3742" s="5" t="n">
        <v>11</v>
      </c>
      <c r="C3742" s="5" t="n">
        <v>91</v>
      </c>
      <c r="D3742" s="5" t="n">
        <v>4</v>
      </c>
      <c r="E3742" s="5" t="n">
        <v>0</v>
      </c>
      <c r="F3742" s="5" t="n">
        <v>35.1</v>
      </c>
      <c r="G3742" s="5" t="n">
        <v>19.8</v>
      </c>
      <c r="H3742" s="5" t="n">
        <v>19.25</v>
      </c>
      <c r="I3742" s="6">
        <f>IF(E3742&gt;=Markov!$B$3,1,0)</f>
        <v/>
      </c>
      <c r="J3742" s="6">
        <f>I3741</f>
        <v/>
      </c>
      <c r="K3742" s="7">
        <f>MAR1!$B$5+MAR1!$C$5*COS(2*PI()*$C3742/365)+MAR1!$D$5*SIN(2*PI()*$C3742/365)</f>
        <v/>
      </c>
      <c r="L3742" s="7">
        <f>MAR1!$B$6+MAR1!$C$6*COS(2*PI()*$C3742/365)+MAR1!$D$6*SIN(2*PI()*$C3742/365)</f>
        <v/>
      </c>
      <c r="M3742" s="7">
        <f>MAR1!$B$7+MAR1!$C$7*COS(2*PI()*$C3742/365)+MAR1!$D$7*SIN(2*PI()*$C3742/365)</f>
        <v/>
      </c>
      <c r="N3742" s="7">
        <f>F3742-K3742</f>
        <v/>
      </c>
      <c r="O3742" s="7">
        <f>G3742-L3742</f>
        <v/>
      </c>
      <c r="P3742" s="7">
        <f>H3742-M3742</f>
        <v/>
      </c>
      <c r="Q3742" s="7">
        <f>IF($I3742=1,(N3742-MAR1!$B$11)/MAR1!$D$11,(N3742-MAR1!$C$11)/MAR1!$E$11)</f>
        <v/>
      </c>
      <c r="R3742" s="7">
        <f>IF($I3742=1,(O3742-MAR1!$B$12)/MAR1!$D$12,(O3742-MAR1!$C$12)/MAR1!$E$12)</f>
        <v/>
      </c>
      <c r="S3742" s="7">
        <f>IF($I3742=1,(P3742-MAR1!$B$13)/MAR1!$D$13,(P3742-MAR1!$C$13)/MAR1!$E$13)</f>
        <v/>
      </c>
    </row>
    <row r="3743">
      <c r="A3743" s="5" t="n">
        <v>3742</v>
      </c>
      <c r="B3743" s="5" t="n">
        <v>11</v>
      </c>
      <c r="C3743" s="5" t="n">
        <v>92</v>
      </c>
      <c r="D3743" s="5" t="n">
        <v>4</v>
      </c>
      <c r="E3743" s="5" t="n">
        <v>0</v>
      </c>
      <c r="F3743" s="5" t="n">
        <v>35.5</v>
      </c>
      <c r="G3743" s="5" t="n">
        <v>19.3</v>
      </c>
      <c r="H3743" s="5" t="n">
        <v>15.5</v>
      </c>
      <c r="I3743" s="6">
        <f>IF(E3743&gt;=Markov!$B$3,1,0)</f>
        <v/>
      </c>
      <c r="J3743" s="6">
        <f>I3742</f>
        <v/>
      </c>
      <c r="K3743" s="7">
        <f>MAR1!$B$5+MAR1!$C$5*COS(2*PI()*$C3743/365)+MAR1!$D$5*SIN(2*PI()*$C3743/365)</f>
        <v/>
      </c>
      <c r="L3743" s="7">
        <f>MAR1!$B$6+MAR1!$C$6*COS(2*PI()*$C3743/365)+MAR1!$D$6*SIN(2*PI()*$C3743/365)</f>
        <v/>
      </c>
      <c r="M3743" s="7">
        <f>MAR1!$B$7+MAR1!$C$7*COS(2*PI()*$C3743/365)+MAR1!$D$7*SIN(2*PI()*$C3743/365)</f>
        <v/>
      </c>
      <c r="N3743" s="7">
        <f>F3743-K3743</f>
        <v/>
      </c>
      <c r="O3743" s="7">
        <f>G3743-L3743</f>
        <v/>
      </c>
      <c r="P3743" s="7">
        <f>H3743-M3743</f>
        <v/>
      </c>
      <c r="Q3743" s="7">
        <f>IF($I3743=1,(N3743-MAR1!$B$11)/MAR1!$D$11,(N3743-MAR1!$C$11)/MAR1!$E$11)</f>
        <v/>
      </c>
      <c r="R3743" s="7">
        <f>IF($I3743=1,(O3743-MAR1!$B$12)/MAR1!$D$12,(O3743-MAR1!$C$12)/MAR1!$E$12)</f>
        <v/>
      </c>
      <c r="S3743" s="7">
        <f>IF($I3743=1,(P3743-MAR1!$B$13)/MAR1!$D$13,(P3743-MAR1!$C$13)/MAR1!$E$13)</f>
        <v/>
      </c>
    </row>
    <row r="3744">
      <c r="A3744" s="5" t="n">
        <v>3743</v>
      </c>
      <c r="B3744" s="5" t="n">
        <v>11</v>
      </c>
      <c r="C3744" s="5" t="n">
        <v>93</v>
      </c>
      <c r="D3744" s="5" t="n">
        <v>4</v>
      </c>
      <c r="E3744" s="5" t="n">
        <v>0</v>
      </c>
      <c r="F3744" s="5" t="n">
        <v>35.3</v>
      </c>
      <c r="G3744" s="5" t="n">
        <v>20.9</v>
      </c>
      <c r="H3744" s="5" t="n">
        <v>19.4</v>
      </c>
      <c r="I3744" s="6">
        <f>IF(E3744&gt;=Markov!$B$3,1,0)</f>
        <v/>
      </c>
      <c r="J3744" s="6">
        <f>I3743</f>
        <v/>
      </c>
      <c r="K3744" s="7">
        <f>MAR1!$B$5+MAR1!$C$5*COS(2*PI()*$C3744/365)+MAR1!$D$5*SIN(2*PI()*$C3744/365)</f>
        <v/>
      </c>
      <c r="L3744" s="7">
        <f>MAR1!$B$6+MAR1!$C$6*COS(2*PI()*$C3744/365)+MAR1!$D$6*SIN(2*PI()*$C3744/365)</f>
        <v/>
      </c>
      <c r="M3744" s="7">
        <f>MAR1!$B$7+MAR1!$C$7*COS(2*PI()*$C3744/365)+MAR1!$D$7*SIN(2*PI()*$C3744/365)</f>
        <v/>
      </c>
      <c r="N3744" s="7">
        <f>F3744-K3744</f>
        <v/>
      </c>
      <c r="O3744" s="7">
        <f>G3744-L3744</f>
        <v/>
      </c>
      <c r="P3744" s="7">
        <f>H3744-M3744</f>
        <v/>
      </c>
      <c r="Q3744" s="7">
        <f>IF($I3744=1,(N3744-MAR1!$B$11)/MAR1!$D$11,(N3744-MAR1!$C$11)/MAR1!$E$11)</f>
        <v/>
      </c>
      <c r="R3744" s="7">
        <f>IF($I3744=1,(O3744-MAR1!$B$12)/MAR1!$D$12,(O3744-MAR1!$C$12)/MAR1!$E$12)</f>
        <v/>
      </c>
      <c r="S3744" s="7">
        <f>IF($I3744=1,(P3744-MAR1!$B$13)/MAR1!$D$13,(P3744-MAR1!$C$13)/MAR1!$E$13)</f>
        <v/>
      </c>
    </row>
    <row r="3745">
      <c r="A3745" s="5" t="n">
        <v>3744</v>
      </c>
      <c r="B3745" s="5" t="n">
        <v>11</v>
      </c>
      <c r="C3745" s="5" t="n">
        <v>94</v>
      </c>
      <c r="D3745" s="5" t="n">
        <v>4</v>
      </c>
      <c r="E3745" s="5" t="n">
        <v>0</v>
      </c>
      <c r="F3745" s="5" t="n">
        <v>36.5</v>
      </c>
      <c r="G3745" s="5" t="n">
        <v>20.1</v>
      </c>
      <c r="H3745" s="5" t="n">
        <v>24.32</v>
      </c>
      <c r="I3745" s="6">
        <f>IF(E3745&gt;=Markov!$B$3,1,0)</f>
        <v/>
      </c>
      <c r="J3745" s="6">
        <f>I3744</f>
        <v/>
      </c>
      <c r="K3745" s="7">
        <f>MAR1!$B$5+MAR1!$C$5*COS(2*PI()*$C3745/365)+MAR1!$D$5*SIN(2*PI()*$C3745/365)</f>
        <v/>
      </c>
      <c r="L3745" s="7">
        <f>MAR1!$B$6+MAR1!$C$6*COS(2*PI()*$C3745/365)+MAR1!$D$6*SIN(2*PI()*$C3745/365)</f>
        <v/>
      </c>
      <c r="M3745" s="7">
        <f>MAR1!$B$7+MAR1!$C$7*COS(2*PI()*$C3745/365)+MAR1!$D$7*SIN(2*PI()*$C3745/365)</f>
        <v/>
      </c>
      <c r="N3745" s="7">
        <f>F3745-K3745</f>
        <v/>
      </c>
      <c r="O3745" s="7">
        <f>G3745-L3745</f>
        <v/>
      </c>
      <c r="P3745" s="7">
        <f>H3745-M3745</f>
        <v/>
      </c>
      <c r="Q3745" s="7">
        <f>IF($I3745=1,(N3745-MAR1!$B$11)/MAR1!$D$11,(N3745-MAR1!$C$11)/MAR1!$E$11)</f>
        <v/>
      </c>
      <c r="R3745" s="7">
        <f>IF($I3745=1,(O3745-MAR1!$B$12)/MAR1!$D$12,(O3745-MAR1!$C$12)/MAR1!$E$12)</f>
        <v/>
      </c>
      <c r="S3745" s="7">
        <f>IF($I3745=1,(P3745-MAR1!$B$13)/MAR1!$D$13,(P3745-MAR1!$C$13)/MAR1!$E$13)</f>
        <v/>
      </c>
    </row>
    <row r="3746">
      <c r="A3746" s="5" t="n">
        <v>3745</v>
      </c>
      <c r="B3746" s="5" t="n">
        <v>11</v>
      </c>
      <c r="C3746" s="5" t="n">
        <v>95</v>
      </c>
      <c r="D3746" s="5" t="n">
        <v>4</v>
      </c>
      <c r="E3746" s="5" t="n">
        <v>0</v>
      </c>
      <c r="F3746" s="5" t="n">
        <v>36.4</v>
      </c>
      <c r="G3746" s="5" t="n">
        <v>21.8</v>
      </c>
      <c r="H3746" s="5" t="n">
        <v>20.19</v>
      </c>
      <c r="I3746" s="6">
        <f>IF(E3746&gt;=Markov!$B$3,1,0)</f>
        <v/>
      </c>
      <c r="J3746" s="6">
        <f>I3745</f>
        <v/>
      </c>
      <c r="K3746" s="7">
        <f>MAR1!$B$5+MAR1!$C$5*COS(2*PI()*$C3746/365)+MAR1!$D$5*SIN(2*PI()*$C3746/365)</f>
        <v/>
      </c>
      <c r="L3746" s="7">
        <f>MAR1!$B$6+MAR1!$C$6*COS(2*PI()*$C3746/365)+MAR1!$D$6*SIN(2*PI()*$C3746/365)</f>
        <v/>
      </c>
      <c r="M3746" s="7">
        <f>MAR1!$B$7+MAR1!$C$7*COS(2*PI()*$C3746/365)+MAR1!$D$7*SIN(2*PI()*$C3746/365)</f>
        <v/>
      </c>
      <c r="N3746" s="7">
        <f>F3746-K3746</f>
        <v/>
      </c>
      <c r="O3746" s="7">
        <f>G3746-L3746</f>
        <v/>
      </c>
      <c r="P3746" s="7">
        <f>H3746-M3746</f>
        <v/>
      </c>
      <c r="Q3746" s="7">
        <f>IF($I3746=1,(N3746-MAR1!$B$11)/MAR1!$D$11,(N3746-MAR1!$C$11)/MAR1!$E$11)</f>
        <v/>
      </c>
      <c r="R3746" s="7">
        <f>IF($I3746=1,(O3746-MAR1!$B$12)/MAR1!$D$12,(O3746-MAR1!$C$12)/MAR1!$E$12)</f>
        <v/>
      </c>
      <c r="S3746" s="7">
        <f>IF($I3746=1,(P3746-MAR1!$B$13)/MAR1!$D$13,(P3746-MAR1!$C$13)/MAR1!$E$13)</f>
        <v/>
      </c>
    </row>
    <row r="3747">
      <c r="A3747" s="5" t="n">
        <v>3746</v>
      </c>
      <c r="B3747" s="5" t="n">
        <v>11</v>
      </c>
      <c r="C3747" s="5" t="n">
        <v>96</v>
      </c>
      <c r="D3747" s="5" t="n">
        <v>4</v>
      </c>
      <c r="E3747" s="5" t="n">
        <v>0</v>
      </c>
      <c r="F3747" s="5" t="n">
        <v>34.2</v>
      </c>
      <c r="G3747" s="5" t="n">
        <v>21.6</v>
      </c>
      <c r="H3747" s="5" t="n">
        <v>18</v>
      </c>
      <c r="I3747" s="6">
        <f>IF(E3747&gt;=Markov!$B$3,1,0)</f>
        <v/>
      </c>
      <c r="J3747" s="6">
        <f>I3746</f>
        <v/>
      </c>
      <c r="K3747" s="7">
        <f>MAR1!$B$5+MAR1!$C$5*COS(2*PI()*$C3747/365)+MAR1!$D$5*SIN(2*PI()*$C3747/365)</f>
        <v/>
      </c>
      <c r="L3747" s="7">
        <f>MAR1!$B$6+MAR1!$C$6*COS(2*PI()*$C3747/365)+MAR1!$D$6*SIN(2*PI()*$C3747/365)</f>
        <v/>
      </c>
      <c r="M3747" s="7">
        <f>MAR1!$B$7+MAR1!$C$7*COS(2*PI()*$C3747/365)+MAR1!$D$7*SIN(2*PI()*$C3747/365)</f>
        <v/>
      </c>
      <c r="N3747" s="7">
        <f>F3747-K3747</f>
        <v/>
      </c>
      <c r="O3747" s="7">
        <f>G3747-L3747</f>
        <v/>
      </c>
      <c r="P3747" s="7">
        <f>H3747-M3747</f>
        <v/>
      </c>
      <c r="Q3747" s="7">
        <f>IF($I3747=1,(N3747-MAR1!$B$11)/MAR1!$D$11,(N3747-MAR1!$C$11)/MAR1!$E$11)</f>
        <v/>
      </c>
      <c r="R3747" s="7">
        <f>IF($I3747=1,(O3747-MAR1!$B$12)/MAR1!$D$12,(O3747-MAR1!$C$12)/MAR1!$E$12)</f>
        <v/>
      </c>
      <c r="S3747" s="7">
        <f>IF($I3747=1,(P3747-MAR1!$B$13)/MAR1!$D$13,(P3747-MAR1!$C$13)/MAR1!$E$13)</f>
        <v/>
      </c>
    </row>
    <row r="3748">
      <c r="A3748" s="5" t="n">
        <v>3747</v>
      </c>
      <c r="B3748" s="5" t="n">
        <v>11</v>
      </c>
      <c r="C3748" s="5" t="n">
        <v>97</v>
      </c>
      <c r="D3748" s="5" t="n">
        <v>4</v>
      </c>
      <c r="E3748" s="5" t="n">
        <v>0</v>
      </c>
      <c r="F3748" s="5" t="n">
        <v>34.3</v>
      </c>
      <c r="G3748" s="5" t="n">
        <v>22.6</v>
      </c>
      <c r="H3748" s="5" t="n">
        <v>17.98</v>
      </c>
      <c r="I3748" s="6">
        <f>IF(E3748&gt;=Markov!$B$3,1,0)</f>
        <v/>
      </c>
      <c r="J3748" s="6">
        <f>I3747</f>
        <v/>
      </c>
      <c r="K3748" s="7">
        <f>MAR1!$B$5+MAR1!$C$5*COS(2*PI()*$C3748/365)+MAR1!$D$5*SIN(2*PI()*$C3748/365)</f>
        <v/>
      </c>
      <c r="L3748" s="7">
        <f>MAR1!$B$6+MAR1!$C$6*COS(2*PI()*$C3748/365)+MAR1!$D$6*SIN(2*PI()*$C3748/365)</f>
        <v/>
      </c>
      <c r="M3748" s="7">
        <f>MAR1!$B$7+MAR1!$C$7*COS(2*PI()*$C3748/365)+MAR1!$D$7*SIN(2*PI()*$C3748/365)</f>
        <v/>
      </c>
      <c r="N3748" s="7">
        <f>F3748-K3748</f>
        <v/>
      </c>
      <c r="O3748" s="7">
        <f>G3748-L3748</f>
        <v/>
      </c>
      <c r="P3748" s="7">
        <f>H3748-M3748</f>
        <v/>
      </c>
      <c r="Q3748" s="7">
        <f>IF($I3748=1,(N3748-MAR1!$B$11)/MAR1!$D$11,(N3748-MAR1!$C$11)/MAR1!$E$11)</f>
        <v/>
      </c>
      <c r="R3748" s="7">
        <f>IF($I3748=1,(O3748-MAR1!$B$12)/MAR1!$D$12,(O3748-MAR1!$C$12)/MAR1!$E$12)</f>
        <v/>
      </c>
      <c r="S3748" s="7">
        <f>IF($I3748=1,(P3748-MAR1!$B$13)/MAR1!$D$13,(P3748-MAR1!$C$13)/MAR1!$E$13)</f>
        <v/>
      </c>
    </row>
    <row r="3749">
      <c r="A3749" s="5" t="n">
        <v>3748</v>
      </c>
      <c r="B3749" s="5" t="n">
        <v>11</v>
      </c>
      <c r="C3749" s="5" t="n">
        <v>98</v>
      </c>
      <c r="D3749" s="5" t="n">
        <v>4</v>
      </c>
      <c r="E3749" s="5" t="n">
        <v>0</v>
      </c>
      <c r="F3749" s="5" t="n">
        <v>34.8</v>
      </c>
      <c r="G3749" s="5" t="n">
        <v>23.1</v>
      </c>
      <c r="H3749" s="5" t="n">
        <v>20.01</v>
      </c>
      <c r="I3749" s="6">
        <f>IF(E3749&gt;=Markov!$B$3,1,0)</f>
        <v/>
      </c>
      <c r="J3749" s="6">
        <f>I3748</f>
        <v/>
      </c>
      <c r="K3749" s="7">
        <f>MAR1!$B$5+MAR1!$C$5*COS(2*PI()*$C3749/365)+MAR1!$D$5*SIN(2*PI()*$C3749/365)</f>
        <v/>
      </c>
      <c r="L3749" s="7">
        <f>MAR1!$B$6+MAR1!$C$6*COS(2*PI()*$C3749/365)+MAR1!$D$6*SIN(2*PI()*$C3749/365)</f>
        <v/>
      </c>
      <c r="M3749" s="7">
        <f>MAR1!$B$7+MAR1!$C$7*COS(2*PI()*$C3749/365)+MAR1!$D$7*SIN(2*PI()*$C3749/365)</f>
        <v/>
      </c>
      <c r="N3749" s="7">
        <f>F3749-K3749</f>
        <v/>
      </c>
      <c r="O3749" s="7">
        <f>G3749-L3749</f>
        <v/>
      </c>
      <c r="P3749" s="7">
        <f>H3749-M3749</f>
        <v/>
      </c>
      <c r="Q3749" s="7">
        <f>IF($I3749=1,(N3749-MAR1!$B$11)/MAR1!$D$11,(N3749-MAR1!$C$11)/MAR1!$E$11)</f>
        <v/>
      </c>
      <c r="R3749" s="7">
        <f>IF($I3749=1,(O3749-MAR1!$B$12)/MAR1!$D$12,(O3749-MAR1!$C$12)/MAR1!$E$12)</f>
        <v/>
      </c>
      <c r="S3749" s="7">
        <f>IF($I3749=1,(P3749-MAR1!$B$13)/MAR1!$D$13,(P3749-MAR1!$C$13)/MAR1!$E$13)</f>
        <v/>
      </c>
    </row>
    <row r="3750">
      <c r="A3750" s="5" t="n">
        <v>3749</v>
      </c>
      <c r="B3750" s="5" t="n">
        <v>11</v>
      </c>
      <c r="C3750" s="5" t="n">
        <v>99</v>
      </c>
      <c r="D3750" s="5" t="n">
        <v>4</v>
      </c>
      <c r="E3750" s="5" t="n">
        <v>0</v>
      </c>
      <c r="F3750" s="5" t="n">
        <v>36.2</v>
      </c>
      <c r="G3750" s="5" t="n">
        <v>21.5</v>
      </c>
      <c r="H3750" s="5" t="n">
        <v>21</v>
      </c>
      <c r="I3750" s="6">
        <f>IF(E3750&gt;=Markov!$B$3,1,0)</f>
        <v/>
      </c>
      <c r="J3750" s="6">
        <f>I3749</f>
        <v/>
      </c>
      <c r="K3750" s="7">
        <f>MAR1!$B$5+MAR1!$C$5*COS(2*PI()*$C3750/365)+MAR1!$D$5*SIN(2*PI()*$C3750/365)</f>
        <v/>
      </c>
      <c r="L3750" s="7">
        <f>MAR1!$B$6+MAR1!$C$6*COS(2*PI()*$C3750/365)+MAR1!$D$6*SIN(2*PI()*$C3750/365)</f>
        <v/>
      </c>
      <c r="M3750" s="7">
        <f>MAR1!$B$7+MAR1!$C$7*COS(2*PI()*$C3750/365)+MAR1!$D$7*SIN(2*PI()*$C3750/365)</f>
        <v/>
      </c>
      <c r="N3750" s="7">
        <f>F3750-K3750</f>
        <v/>
      </c>
      <c r="O3750" s="7">
        <f>G3750-L3750</f>
        <v/>
      </c>
      <c r="P3750" s="7">
        <f>H3750-M3750</f>
        <v/>
      </c>
      <c r="Q3750" s="7">
        <f>IF($I3750=1,(N3750-MAR1!$B$11)/MAR1!$D$11,(N3750-MAR1!$C$11)/MAR1!$E$11)</f>
        <v/>
      </c>
      <c r="R3750" s="7">
        <f>IF($I3750=1,(O3750-MAR1!$B$12)/MAR1!$D$12,(O3750-MAR1!$C$12)/MAR1!$E$12)</f>
        <v/>
      </c>
      <c r="S3750" s="7">
        <f>IF($I3750=1,(P3750-MAR1!$B$13)/MAR1!$D$13,(P3750-MAR1!$C$13)/MAR1!$E$13)</f>
        <v/>
      </c>
    </row>
    <row r="3751">
      <c r="A3751" s="5" t="n">
        <v>3750</v>
      </c>
      <c r="B3751" s="5" t="n">
        <v>11</v>
      </c>
      <c r="C3751" s="5" t="n">
        <v>100</v>
      </c>
      <c r="D3751" s="5" t="n">
        <v>4</v>
      </c>
      <c r="E3751" s="5" t="n">
        <v>0</v>
      </c>
      <c r="F3751" s="5" t="n">
        <v>37.4</v>
      </c>
      <c r="G3751" s="5" t="n">
        <v>20.8</v>
      </c>
      <c r="H3751" s="5" t="n">
        <v>21.13</v>
      </c>
      <c r="I3751" s="6">
        <f>IF(E3751&gt;=Markov!$B$3,1,0)</f>
        <v/>
      </c>
      <c r="J3751" s="6">
        <f>I3750</f>
        <v/>
      </c>
      <c r="K3751" s="7">
        <f>MAR1!$B$5+MAR1!$C$5*COS(2*PI()*$C3751/365)+MAR1!$D$5*SIN(2*PI()*$C3751/365)</f>
        <v/>
      </c>
      <c r="L3751" s="7">
        <f>MAR1!$B$6+MAR1!$C$6*COS(2*PI()*$C3751/365)+MAR1!$D$6*SIN(2*PI()*$C3751/365)</f>
        <v/>
      </c>
      <c r="M3751" s="7">
        <f>MAR1!$B$7+MAR1!$C$7*COS(2*PI()*$C3751/365)+MAR1!$D$7*SIN(2*PI()*$C3751/365)</f>
        <v/>
      </c>
      <c r="N3751" s="7">
        <f>F3751-K3751</f>
        <v/>
      </c>
      <c r="O3751" s="7">
        <f>G3751-L3751</f>
        <v/>
      </c>
      <c r="P3751" s="7">
        <f>H3751-M3751</f>
        <v/>
      </c>
      <c r="Q3751" s="7">
        <f>IF($I3751=1,(N3751-MAR1!$B$11)/MAR1!$D$11,(N3751-MAR1!$C$11)/MAR1!$E$11)</f>
        <v/>
      </c>
      <c r="R3751" s="7">
        <f>IF($I3751=1,(O3751-MAR1!$B$12)/MAR1!$D$12,(O3751-MAR1!$C$12)/MAR1!$E$12)</f>
        <v/>
      </c>
      <c r="S3751" s="7">
        <f>IF($I3751=1,(P3751-MAR1!$B$13)/MAR1!$D$13,(P3751-MAR1!$C$13)/MAR1!$E$13)</f>
        <v/>
      </c>
    </row>
    <row r="3752">
      <c r="A3752" s="5" t="n">
        <v>3751</v>
      </c>
      <c r="B3752" s="5" t="n">
        <v>11</v>
      </c>
      <c r="C3752" s="5" t="n">
        <v>101</v>
      </c>
      <c r="D3752" s="5" t="n">
        <v>4</v>
      </c>
      <c r="E3752" s="5" t="n">
        <v>0</v>
      </c>
      <c r="F3752" s="5" t="n">
        <v>34.7</v>
      </c>
      <c r="G3752" s="5" t="n">
        <v>21.5</v>
      </c>
      <c r="H3752" s="5" t="n">
        <v>21.19</v>
      </c>
      <c r="I3752" s="6">
        <f>IF(E3752&gt;=Markov!$B$3,1,0)</f>
        <v/>
      </c>
      <c r="J3752" s="6">
        <f>I3751</f>
        <v/>
      </c>
      <c r="K3752" s="7">
        <f>MAR1!$B$5+MAR1!$C$5*COS(2*PI()*$C3752/365)+MAR1!$D$5*SIN(2*PI()*$C3752/365)</f>
        <v/>
      </c>
      <c r="L3752" s="7">
        <f>MAR1!$B$6+MAR1!$C$6*COS(2*PI()*$C3752/365)+MAR1!$D$6*SIN(2*PI()*$C3752/365)</f>
        <v/>
      </c>
      <c r="M3752" s="7">
        <f>MAR1!$B$7+MAR1!$C$7*COS(2*PI()*$C3752/365)+MAR1!$D$7*SIN(2*PI()*$C3752/365)</f>
        <v/>
      </c>
      <c r="N3752" s="7">
        <f>F3752-K3752</f>
        <v/>
      </c>
      <c r="O3752" s="7">
        <f>G3752-L3752</f>
        <v/>
      </c>
      <c r="P3752" s="7">
        <f>H3752-M3752</f>
        <v/>
      </c>
      <c r="Q3752" s="7">
        <f>IF($I3752=1,(N3752-MAR1!$B$11)/MAR1!$D$11,(N3752-MAR1!$C$11)/MAR1!$E$11)</f>
        <v/>
      </c>
      <c r="R3752" s="7">
        <f>IF($I3752=1,(O3752-MAR1!$B$12)/MAR1!$D$12,(O3752-MAR1!$C$12)/MAR1!$E$12)</f>
        <v/>
      </c>
      <c r="S3752" s="7">
        <f>IF($I3752=1,(P3752-MAR1!$B$13)/MAR1!$D$13,(P3752-MAR1!$C$13)/MAR1!$E$13)</f>
        <v/>
      </c>
    </row>
    <row r="3753">
      <c r="A3753" s="5" t="n">
        <v>3752</v>
      </c>
      <c r="B3753" s="5" t="n">
        <v>11</v>
      </c>
      <c r="C3753" s="5" t="n">
        <v>102</v>
      </c>
      <c r="D3753" s="5" t="n">
        <v>4</v>
      </c>
      <c r="E3753" s="5" t="n">
        <v>0</v>
      </c>
      <c r="F3753" s="5" t="n">
        <v>35.6</v>
      </c>
      <c r="G3753" s="5" t="n">
        <v>23.3</v>
      </c>
      <c r="H3753" s="5" t="n">
        <v>21.12</v>
      </c>
      <c r="I3753" s="6">
        <f>IF(E3753&gt;=Markov!$B$3,1,0)</f>
        <v/>
      </c>
      <c r="J3753" s="6">
        <f>I3752</f>
        <v/>
      </c>
      <c r="K3753" s="7">
        <f>MAR1!$B$5+MAR1!$C$5*COS(2*PI()*$C3753/365)+MAR1!$D$5*SIN(2*PI()*$C3753/365)</f>
        <v/>
      </c>
      <c r="L3753" s="7">
        <f>MAR1!$B$6+MAR1!$C$6*COS(2*PI()*$C3753/365)+MAR1!$D$6*SIN(2*PI()*$C3753/365)</f>
        <v/>
      </c>
      <c r="M3753" s="7">
        <f>MAR1!$B$7+MAR1!$C$7*COS(2*PI()*$C3753/365)+MAR1!$D$7*SIN(2*PI()*$C3753/365)</f>
        <v/>
      </c>
      <c r="N3753" s="7">
        <f>F3753-K3753</f>
        <v/>
      </c>
      <c r="O3753" s="7">
        <f>G3753-L3753</f>
        <v/>
      </c>
      <c r="P3753" s="7">
        <f>H3753-M3753</f>
        <v/>
      </c>
      <c r="Q3753" s="7">
        <f>IF($I3753=1,(N3753-MAR1!$B$11)/MAR1!$D$11,(N3753-MAR1!$C$11)/MAR1!$E$11)</f>
        <v/>
      </c>
      <c r="R3753" s="7">
        <f>IF($I3753=1,(O3753-MAR1!$B$12)/MAR1!$D$12,(O3753-MAR1!$C$12)/MAR1!$E$12)</f>
        <v/>
      </c>
      <c r="S3753" s="7">
        <f>IF($I3753=1,(P3753-MAR1!$B$13)/MAR1!$D$13,(P3753-MAR1!$C$13)/MAR1!$E$13)</f>
        <v/>
      </c>
    </row>
    <row r="3754">
      <c r="A3754" s="5" t="n">
        <v>3753</v>
      </c>
      <c r="B3754" s="5" t="n">
        <v>11</v>
      </c>
      <c r="C3754" s="5" t="n">
        <v>103</v>
      </c>
      <c r="D3754" s="5" t="n">
        <v>4</v>
      </c>
      <c r="E3754" s="5" t="n">
        <v>0</v>
      </c>
      <c r="F3754" s="5" t="n">
        <v>36.4</v>
      </c>
      <c r="G3754" s="5" t="n">
        <v>25</v>
      </c>
      <c r="H3754" s="5" t="n">
        <v>17.7</v>
      </c>
      <c r="I3754" s="6">
        <f>IF(E3754&gt;=Markov!$B$3,1,0)</f>
        <v/>
      </c>
      <c r="J3754" s="6">
        <f>I3753</f>
        <v/>
      </c>
      <c r="K3754" s="7">
        <f>MAR1!$B$5+MAR1!$C$5*COS(2*PI()*$C3754/365)+MAR1!$D$5*SIN(2*PI()*$C3754/365)</f>
        <v/>
      </c>
      <c r="L3754" s="7">
        <f>MAR1!$B$6+MAR1!$C$6*COS(2*PI()*$C3754/365)+MAR1!$D$6*SIN(2*PI()*$C3754/365)</f>
        <v/>
      </c>
      <c r="M3754" s="7">
        <f>MAR1!$B$7+MAR1!$C$7*COS(2*PI()*$C3754/365)+MAR1!$D$7*SIN(2*PI()*$C3754/365)</f>
        <v/>
      </c>
      <c r="N3754" s="7">
        <f>F3754-K3754</f>
        <v/>
      </c>
      <c r="O3754" s="7">
        <f>G3754-L3754</f>
        <v/>
      </c>
      <c r="P3754" s="7">
        <f>H3754-M3754</f>
        <v/>
      </c>
      <c r="Q3754" s="7">
        <f>IF($I3754=1,(N3754-MAR1!$B$11)/MAR1!$D$11,(N3754-MAR1!$C$11)/MAR1!$E$11)</f>
        <v/>
      </c>
      <c r="R3754" s="7">
        <f>IF($I3754=1,(O3754-MAR1!$B$12)/MAR1!$D$12,(O3754-MAR1!$C$12)/MAR1!$E$12)</f>
        <v/>
      </c>
      <c r="S3754" s="7">
        <f>IF($I3754=1,(P3754-MAR1!$B$13)/MAR1!$D$13,(P3754-MAR1!$C$13)/MAR1!$E$13)</f>
        <v/>
      </c>
    </row>
    <row r="3755">
      <c r="A3755" s="5" t="n">
        <v>3754</v>
      </c>
      <c r="B3755" s="5" t="n">
        <v>11</v>
      </c>
      <c r="C3755" s="5" t="n">
        <v>104</v>
      </c>
      <c r="D3755" s="5" t="n">
        <v>4</v>
      </c>
      <c r="E3755" s="5" t="n">
        <v>0</v>
      </c>
      <c r="F3755" s="5" t="n">
        <v>34</v>
      </c>
      <c r="G3755" s="5" t="n">
        <v>23.5</v>
      </c>
      <c r="H3755" s="5" t="n">
        <v>15.66</v>
      </c>
      <c r="I3755" s="6">
        <f>IF(E3755&gt;=Markov!$B$3,1,0)</f>
        <v/>
      </c>
      <c r="J3755" s="6">
        <f>I3754</f>
        <v/>
      </c>
      <c r="K3755" s="7">
        <f>MAR1!$B$5+MAR1!$C$5*COS(2*PI()*$C3755/365)+MAR1!$D$5*SIN(2*PI()*$C3755/365)</f>
        <v/>
      </c>
      <c r="L3755" s="7">
        <f>MAR1!$B$6+MAR1!$C$6*COS(2*PI()*$C3755/365)+MAR1!$D$6*SIN(2*PI()*$C3755/365)</f>
        <v/>
      </c>
      <c r="M3755" s="7">
        <f>MAR1!$B$7+MAR1!$C$7*COS(2*PI()*$C3755/365)+MAR1!$D$7*SIN(2*PI()*$C3755/365)</f>
        <v/>
      </c>
      <c r="N3755" s="7">
        <f>F3755-K3755</f>
        <v/>
      </c>
      <c r="O3755" s="7">
        <f>G3755-L3755</f>
        <v/>
      </c>
      <c r="P3755" s="7">
        <f>H3755-M3755</f>
        <v/>
      </c>
      <c r="Q3755" s="7">
        <f>IF($I3755=1,(N3755-MAR1!$B$11)/MAR1!$D$11,(N3755-MAR1!$C$11)/MAR1!$E$11)</f>
        <v/>
      </c>
      <c r="R3755" s="7">
        <f>IF($I3755=1,(O3755-MAR1!$B$12)/MAR1!$D$12,(O3755-MAR1!$C$12)/MAR1!$E$12)</f>
        <v/>
      </c>
      <c r="S3755" s="7">
        <f>IF($I3755=1,(P3755-MAR1!$B$13)/MAR1!$D$13,(P3755-MAR1!$C$13)/MAR1!$E$13)</f>
        <v/>
      </c>
    </row>
    <row r="3756">
      <c r="A3756" s="5" t="n">
        <v>3755</v>
      </c>
      <c r="B3756" s="5" t="n">
        <v>11</v>
      </c>
      <c r="C3756" s="5" t="n">
        <v>105</v>
      </c>
      <c r="D3756" s="5" t="n">
        <v>4</v>
      </c>
      <c r="E3756" s="5" t="n">
        <v>0</v>
      </c>
      <c r="F3756" s="5" t="n">
        <v>34.9</v>
      </c>
      <c r="G3756" s="5" t="n">
        <v>22.3</v>
      </c>
      <c r="H3756" s="5" t="n">
        <v>22.29</v>
      </c>
      <c r="I3756" s="6">
        <f>IF(E3756&gt;=Markov!$B$3,1,0)</f>
        <v/>
      </c>
      <c r="J3756" s="6">
        <f>I3755</f>
        <v/>
      </c>
      <c r="K3756" s="7">
        <f>MAR1!$B$5+MAR1!$C$5*COS(2*PI()*$C3756/365)+MAR1!$D$5*SIN(2*PI()*$C3756/365)</f>
        <v/>
      </c>
      <c r="L3756" s="7">
        <f>MAR1!$B$6+MAR1!$C$6*COS(2*PI()*$C3756/365)+MAR1!$D$6*SIN(2*PI()*$C3756/365)</f>
        <v/>
      </c>
      <c r="M3756" s="7">
        <f>MAR1!$B$7+MAR1!$C$7*COS(2*PI()*$C3756/365)+MAR1!$D$7*SIN(2*PI()*$C3756/365)</f>
        <v/>
      </c>
      <c r="N3756" s="7">
        <f>F3756-K3756</f>
        <v/>
      </c>
      <c r="O3756" s="7">
        <f>G3756-L3756</f>
        <v/>
      </c>
      <c r="P3756" s="7">
        <f>H3756-M3756</f>
        <v/>
      </c>
      <c r="Q3756" s="7">
        <f>IF($I3756=1,(N3756-MAR1!$B$11)/MAR1!$D$11,(N3756-MAR1!$C$11)/MAR1!$E$11)</f>
        <v/>
      </c>
      <c r="R3756" s="7">
        <f>IF($I3756=1,(O3756-MAR1!$B$12)/MAR1!$D$12,(O3756-MAR1!$C$12)/MAR1!$E$12)</f>
        <v/>
      </c>
      <c r="S3756" s="7">
        <f>IF($I3756=1,(P3756-MAR1!$B$13)/MAR1!$D$13,(P3756-MAR1!$C$13)/MAR1!$E$13)</f>
        <v/>
      </c>
    </row>
    <row r="3757">
      <c r="A3757" s="5" t="n">
        <v>3756</v>
      </c>
      <c r="B3757" s="5" t="n">
        <v>11</v>
      </c>
      <c r="C3757" s="5" t="n">
        <v>106</v>
      </c>
      <c r="D3757" s="5" t="n">
        <v>4</v>
      </c>
      <c r="E3757" s="5" t="n">
        <v>0</v>
      </c>
      <c r="F3757" s="5" t="n">
        <v>35.4</v>
      </c>
      <c r="G3757" s="5" t="n">
        <v>21.1</v>
      </c>
      <c r="H3757" s="5" t="n">
        <v>19.19</v>
      </c>
      <c r="I3757" s="6">
        <f>IF(E3757&gt;=Markov!$B$3,1,0)</f>
        <v/>
      </c>
      <c r="J3757" s="6">
        <f>I3756</f>
        <v/>
      </c>
      <c r="K3757" s="7">
        <f>MAR1!$B$5+MAR1!$C$5*COS(2*PI()*$C3757/365)+MAR1!$D$5*SIN(2*PI()*$C3757/365)</f>
        <v/>
      </c>
      <c r="L3757" s="7">
        <f>MAR1!$B$6+MAR1!$C$6*COS(2*PI()*$C3757/365)+MAR1!$D$6*SIN(2*PI()*$C3757/365)</f>
        <v/>
      </c>
      <c r="M3757" s="7">
        <f>MAR1!$B$7+MAR1!$C$7*COS(2*PI()*$C3757/365)+MAR1!$D$7*SIN(2*PI()*$C3757/365)</f>
        <v/>
      </c>
      <c r="N3757" s="7">
        <f>F3757-K3757</f>
        <v/>
      </c>
      <c r="O3757" s="7">
        <f>G3757-L3757</f>
        <v/>
      </c>
      <c r="P3757" s="7">
        <f>H3757-M3757</f>
        <v/>
      </c>
      <c r="Q3757" s="7">
        <f>IF($I3757=1,(N3757-MAR1!$B$11)/MAR1!$D$11,(N3757-MAR1!$C$11)/MAR1!$E$11)</f>
        <v/>
      </c>
      <c r="R3757" s="7">
        <f>IF($I3757=1,(O3757-MAR1!$B$12)/MAR1!$D$12,(O3757-MAR1!$C$12)/MAR1!$E$12)</f>
        <v/>
      </c>
      <c r="S3757" s="7">
        <f>IF($I3757=1,(P3757-MAR1!$B$13)/MAR1!$D$13,(P3757-MAR1!$C$13)/MAR1!$E$13)</f>
        <v/>
      </c>
    </row>
    <row r="3758">
      <c r="A3758" s="5" t="n">
        <v>3757</v>
      </c>
      <c r="B3758" s="5" t="n">
        <v>11</v>
      </c>
      <c r="C3758" s="5" t="n">
        <v>107</v>
      </c>
      <c r="D3758" s="5" t="n">
        <v>4</v>
      </c>
      <c r="E3758" s="5" t="n">
        <v>0</v>
      </c>
      <c r="F3758" s="5" t="n">
        <v>36.7</v>
      </c>
      <c r="G3758" s="5" t="n">
        <v>24.2</v>
      </c>
      <c r="H3758" s="5" t="n">
        <v>21.19</v>
      </c>
      <c r="I3758" s="6">
        <f>IF(E3758&gt;=Markov!$B$3,1,0)</f>
        <v/>
      </c>
      <c r="J3758" s="6">
        <f>I3757</f>
        <v/>
      </c>
      <c r="K3758" s="7">
        <f>MAR1!$B$5+MAR1!$C$5*COS(2*PI()*$C3758/365)+MAR1!$D$5*SIN(2*PI()*$C3758/365)</f>
        <v/>
      </c>
      <c r="L3758" s="7">
        <f>MAR1!$B$6+MAR1!$C$6*COS(2*PI()*$C3758/365)+MAR1!$D$6*SIN(2*PI()*$C3758/365)</f>
        <v/>
      </c>
      <c r="M3758" s="7">
        <f>MAR1!$B$7+MAR1!$C$7*COS(2*PI()*$C3758/365)+MAR1!$D$7*SIN(2*PI()*$C3758/365)</f>
        <v/>
      </c>
      <c r="N3758" s="7">
        <f>F3758-K3758</f>
        <v/>
      </c>
      <c r="O3758" s="7">
        <f>G3758-L3758</f>
        <v/>
      </c>
      <c r="P3758" s="7">
        <f>H3758-M3758</f>
        <v/>
      </c>
      <c r="Q3758" s="7">
        <f>IF($I3758=1,(N3758-MAR1!$B$11)/MAR1!$D$11,(N3758-MAR1!$C$11)/MAR1!$E$11)</f>
        <v/>
      </c>
      <c r="R3758" s="7">
        <f>IF($I3758=1,(O3758-MAR1!$B$12)/MAR1!$D$12,(O3758-MAR1!$C$12)/MAR1!$E$12)</f>
        <v/>
      </c>
      <c r="S3758" s="7">
        <f>IF($I3758=1,(P3758-MAR1!$B$13)/MAR1!$D$13,(P3758-MAR1!$C$13)/MAR1!$E$13)</f>
        <v/>
      </c>
    </row>
    <row r="3759">
      <c r="A3759" s="5" t="n">
        <v>3758</v>
      </c>
      <c r="B3759" s="5" t="n">
        <v>11</v>
      </c>
      <c r="C3759" s="5" t="n">
        <v>108</v>
      </c>
      <c r="D3759" s="5" t="n">
        <v>4</v>
      </c>
      <c r="E3759" s="5" t="n">
        <v>0</v>
      </c>
      <c r="F3759" s="5" t="n">
        <v>35.9</v>
      </c>
      <c r="G3759" s="5" t="n">
        <v>24.4</v>
      </c>
      <c r="H3759" s="5" t="n">
        <v>22.53</v>
      </c>
      <c r="I3759" s="6">
        <f>IF(E3759&gt;=Markov!$B$3,1,0)</f>
        <v/>
      </c>
      <c r="J3759" s="6">
        <f>I3758</f>
        <v/>
      </c>
      <c r="K3759" s="7">
        <f>MAR1!$B$5+MAR1!$C$5*COS(2*PI()*$C3759/365)+MAR1!$D$5*SIN(2*PI()*$C3759/365)</f>
        <v/>
      </c>
      <c r="L3759" s="7">
        <f>MAR1!$B$6+MAR1!$C$6*COS(2*PI()*$C3759/365)+MAR1!$D$6*SIN(2*PI()*$C3759/365)</f>
        <v/>
      </c>
      <c r="M3759" s="7">
        <f>MAR1!$B$7+MAR1!$C$7*COS(2*PI()*$C3759/365)+MAR1!$D$7*SIN(2*PI()*$C3759/365)</f>
        <v/>
      </c>
      <c r="N3759" s="7">
        <f>F3759-K3759</f>
        <v/>
      </c>
      <c r="O3759" s="7">
        <f>G3759-L3759</f>
        <v/>
      </c>
      <c r="P3759" s="7">
        <f>H3759-M3759</f>
        <v/>
      </c>
      <c r="Q3759" s="7">
        <f>IF($I3759=1,(N3759-MAR1!$B$11)/MAR1!$D$11,(N3759-MAR1!$C$11)/MAR1!$E$11)</f>
        <v/>
      </c>
      <c r="R3759" s="7">
        <f>IF($I3759=1,(O3759-MAR1!$B$12)/MAR1!$D$12,(O3759-MAR1!$C$12)/MAR1!$E$12)</f>
        <v/>
      </c>
      <c r="S3759" s="7">
        <f>IF($I3759=1,(P3759-MAR1!$B$13)/MAR1!$D$13,(P3759-MAR1!$C$13)/MAR1!$E$13)</f>
        <v/>
      </c>
    </row>
    <row r="3760">
      <c r="A3760" s="5" t="n">
        <v>3759</v>
      </c>
      <c r="B3760" s="5" t="n">
        <v>11</v>
      </c>
      <c r="C3760" s="5" t="n">
        <v>109</v>
      </c>
      <c r="D3760" s="5" t="n">
        <v>4</v>
      </c>
      <c r="E3760" s="5" t="n">
        <v>1.5</v>
      </c>
      <c r="F3760" s="5" t="n">
        <v>35.7</v>
      </c>
      <c r="G3760" s="5" t="n">
        <v>23.6</v>
      </c>
      <c r="H3760" s="5" t="n">
        <v>21.07</v>
      </c>
      <c r="I3760" s="6">
        <f>IF(E3760&gt;=Markov!$B$3,1,0)</f>
        <v/>
      </c>
      <c r="J3760" s="6">
        <f>I3759</f>
        <v/>
      </c>
      <c r="K3760" s="7">
        <f>MAR1!$B$5+MAR1!$C$5*COS(2*PI()*$C3760/365)+MAR1!$D$5*SIN(2*PI()*$C3760/365)</f>
        <v/>
      </c>
      <c r="L3760" s="7">
        <f>MAR1!$B$6+MAR1!$C$6*COS(2*PI()*$C3760/365)+MAR1!$D$6*SIN(2*PI()*$C3760/365)</f>
        <v/>
      </c>
      <c r="M3760" s="7">
        <f>MAR1!$B$7+MAR1!$C$7*COS(2*PI()*$C3760/365)+MAR1!$D$7*SIN(2*PI()*$C3760/365)</f>
        <v/>
      </c>
      <c r="N3760" s="7">
        <f>F3760-K3760</f>
        <v/>
      </c>
      <c r="O3760" s="7">
        <f>G3760-L3760</f>
        <v/>
      </c>
      <c r="P3760" s="7">
        <f>H3760-M3760</f>
        <v/>
      </c>
      <c r="Q3760" s="7">
        <f>IF($I3760=1,(N3760-MAR1!$B$11)/MAR1!$D$11,(N3760-MAR1!$C$11)/MAR1!$E$11)</f>
        <v/>
      </c>
      <c r="R3760" s="7">
        <f>IF($I3760=1,(O3760-MAR1!$B$12)/MAR1!$D$12,(O3760-MAR1!$C$12)/MAR1!$E$12)</f>
        <v/>
      </c>
      <c r="S3760" s="7">
        <f>IF($I3760=1,(P3760-MAR1!$B$13)/MAR1!$D$13,(P3760-MAR1!$C$13)/MAR1!$E$13)</f>
        <v/>
      </c>
    </row>
    <row r="3761">
      <c r="A3761" s="5" t="n">
        <v>3760</v>
      </c>
      <c r="B3761" s="5" t="n">
        <v>11</v>
      </c>
      <c r="C3761" s="5" t="n">
        <v>110</v>
      </c>
      <c r="D3761" s="5" t="n">
        <v>4</v>
      </c>
      <c r="E3761" s="5" t="n">
        <v>0</v>
      </c>
      <c r="F3761" s="5" t="n">
        <v>39.7</v>
      </c>
      <c r="G3761" s="5" t="n">
        <v>24.1</v>
      </c>
      <c r="H3761" s="5" t="n">
        <v>25.01</v>
      </c>
      <c r="I3761" s="6">
        <f>IF(E3761&gt;=Markov!$B$3,1,0)</f>
        <v/>
      </c>
      <c r="J3761" s="6">
        <f>I3760</f>
        <v/>
      </c>
      <c r="K3761" s="7">
        <f>MAR1!$B$5+MAR1!$C$5*COS(2*PI()*$C3761/365)+MAR1!$D$5*SIN(2*PI()*$C3761/365)</f>
        <v/>
      </c>
      <c r="L3761" s="7">
        <f>MAR1!$B$6+MAR1!$C$6*COS(2*PI()*$C3761/365)+MAR1!$D$6*SIN(2*PI()*$C3761/365)</f>
        <v/>
      </c>
      <c r="M3761" s="7">
        <f>MAR1!$B$7+MAR1!$C$7*COS(2*PI()*$C3761/365)+MAR1!$D$7*SIN(2*PI()*$C3761/365)</f>
        <v/>
      </c>
      <c r="N3761" s="7">
        <f>F3761-K3761</f>
        <v/>
      </c>
      <c r="O3761" s="7">
        <f>G3761-L3761</f>
        <v/>
      </c>
      <c r="P3761" s="7">
        <f>H3761-M3761</f>
        <v/>
      </c>
      <c r="Q3761" s="7">
        <f>IF($I3761=1,(N3761-MAR1!$B$11)/MAR1!$D$11,(N3761-MAR1!$C$11)/MAR1!$E$11)</f>
        <v/>
      </c>
      <c r="R3761" s="7">
        <f>IF($I3761=1,(O3761-MAR1!$B$12)/MAR1!$D$12,(O3761-MAR1!$C$12)/MAR1!$E$12)</f>
        <v/>
      </c>
      <c r="S3761" s="7">
        <f>IF($I3761=1,(P3761-MAR1!$B$13)/MAR1!$D$13,(P3761-MAR1!$C$13)/MAR1!$E$13)</f>
        <v/>
      </c>
    </row>
    <row r="3762">
      <c r="A3762" s="5" t="n">
        <v>3761</v>
      </c>
      <c r="B3762" s="5" t="n">
        <v>11</v>
      </c>
      <c r="C3762" s="5" t="n">
        <v>111</v>
      </c>
      <c r="D3762" s="5" t="n">
        <v>4</v>
      </c>
      <c r="E3762" s="5" t="n">
        <v>0</v>
      </c>
      <c r="F3762" s="5" t="n">
        <v>41.7</v>
      </c>
      <c r="G3762" s="5" t="n">
        <v>24.3</v>
      </c>
      <c r="H3762" s="5" t="n">
        <v>23.68</v>
      </c>
      <c r="I3762" s="6">
        <f>IF(E3762&gt;=Markov!$B$3,1,0)</f>
        <v/>
      </c>
      <c r="J3762" s="6">
        <f>I3761</f>
        <v/>
      </c>
      <c r="K3762" s="7">
        <f>MAR1!$B$5+MAR1!$C$5*COS(2*PI()*$C3762/365)+MAR1!$D$5*SIN(2*PI()*$C3762/365)</f>
        <v/>
      </c>
      <c r="L3762" s="7">
        <f>MAR1!$B$6+MAR1!$C$6*COS(2*PI()*$C3762/365)+MAR1!$D$6*SIN(2*PI()*$C3762/365)</f>
        <v/>
      </c>
      <c r="M3762" s="7">
        <f>MAR1!$B$7+MAR1!$C$7*COS(2*PI()*$C3762/365)+MAR1!$D$7*SIN(2*PI()*$C3762/365)</f>
        <v/>
      </c>
      <c r="N3762" s="7">
        <f>F3762-K3762</f>
        <v/>
      </c>
      <c r="O3762" s="7">
        <f>G3762-L3762</f>
        <v/>
      </c>
      <c r="P3762" s="7">
        <f>H3762-M3762</f>
        <v/>
      </c>
      <c r="Q3762" s="7">
        <f>IF($I3762=1,(N3762-MAR1!$B$11)/MAR1!$D$11,(N3762-MAR1!$C$11)/MAR1!$E$11)</f>
        <v/>
      </c>
      <c r="R3762" s="7">
        <f>IF($I3762=1,(O3762-MAR1!$B$12)/MAR1!$D$12,(O3762-MAR1!$C$12)/MAR1!$E$12)</f>
        <v/>
      </c>
      <c r="S3762" s="7">
        <f>IF($I3762=1,(P3762-MAR1!$B$13)/MAR1!$D$13,(P3762-MAR1!$C$13)/MAR1!$E$13)</f>
        <v/>
      </c>
    </row>
    <row r="3763">
      <c r="A3763" s="5" t="n">
        <v>3762</v>
      </c>
      <c r="B3763" s="5" t="n">
        <v>11</v>
      </c>
      <c r="C3763" s="5" t="n">
        <v>112</v>
      </c>
      <c r="D3763" s="5" t="n">
        <v>4</v>
      </c>
      <c r="E3763" s="5" t="n">
        <v>0</v>
      </c>
      <c r="F3763" s="5" t="n">
        <v>39.7</v>
      </c>
      <c r="G3763" s="5" t="n">
        <v>24.2</v>
      </c>
      <c r="H3763" s="5" t="n">
        <v>19.53</v>
      </c>
      <c r="I3763" s="6">
        <f>IF(E3763&gt;=Markov!$B$3,1,0)</f>
        <v/>
      </c>
      <c r="J3763" s="6">
        <f>I3762</f>
        <v/>
      </c>
      <c r="K3763" s="7">
        <f>MAR1!$B$5+MAR1!$C$5*COS(2*PI()*$C3763/365)+MAR1!$D$5*SIN(2*PI()*$C3763/365)</f>
        <v/>
      </c>
      <c r="L3763" s="7">
        <f>MAR1!$B$6+MAR1!$C$6*COS(2*PI()*$C3763/365)+MAR1!$D$6*SIN(2*PI()*$C3763/365)</f>
        <v/>
      </c>
      <c r="M3763" s="7">
        <f>MAR1!$B$7+MAR1!$C$7*COS(2*PI()*$C3763/365)+MAR1!$D$7*SIN(2*PI()*$C3763/365)</f>
        <v/>
      </c>
      <c r="N3763" s="7">
        <f>F3763-K3763</f>
        <v/>
      </c>
      <c r="O3763" s="7">
        <f>G3763-L3763</f>
        <v/>
      </c>
      <c r="P3763" s="7">
        <f>H3763-M3763</f>
        <v/>
      </c>
      <c r="Q3763" s="7">
        <f>IF($I3763=1,(N3763-MAR1!$B$11)/MAR1!$D$11,(N3763-MAR1!$C$11)/MAR1!$E$11)</f>
        <v/>
      </c>
      <c r="R3763" s="7">
        <f>IF($I3763=1,(O3763-MAR1!$B$12)/MAR1!$D$12,(O3763-MAR1!$C$12)/MAR1!$E$12)</f>
        <v/>
      </c>
      <c r="S3763" s="7">
        <f>IF($I3763=1,(P3763-MAR1!$B$13)/MAR1!$D$13,(P3763-MAR1!$C$13)/MAR1!$E$13)</f>
        <v/>
      </c>
    </row>
    <row r="3764">
      <c r="A3764" s="5" t="n">
        <v>3763</v>
      </c>
      <c r="B3764" s="5" t="n">
        <v>11</v>
      </c>
      <c r="C3764" s="5" t="n">
        <v>113</v>
      </c>
      <c r="D3764" s="5" t="n">
        <v>4</v>
      </c>
      <c r="E3764" s="5" t="n">
        <v>0</v>
      </c>
      <c r="F3764" s="5" t="n">
        <v>37.5</v>
      </c>
      <c r="G3764" s="5" t="n">
        <v>23.6</v>
      </c>
      <c r="H3764" s="5" t="n">
        <v>21.07</v>
      </c>
      <c r="I3764" s="6">
        <f>IF(E3764&gt;=Markov!$B$3,1,0)</f>
        <v/>
      </c>
      <c r="J3764" s="6">
        <f>I3763</f>
        <v/>
      </c>
      <c r="K3764" s="7">
        <f>MAR1!$B$5+MAR1!$C$5*COS(2*PI()*$C3764/365)+MAR1!$D$5*SIN(2*PI()*$C3764/365)</f>
        <v/>
      </c>
      <c r="L3764" s="7">
        <f>MAR1!$B$6+MAR1!$C$6*COS(2*PI()*$C3764/365)+MAR1!$D$6*SIN(2*PI()*$C3764/365)</f>
        <v/>
      </c>
      <c r="M3764" s="7">
        <f>MAR1!$B$7+MAR1!$C$7*COS(2*PI()*$C3764/365)+MAR1!$D$7*SIN(2*PI()*$C3764/365)</f>
        <v/>
      </c>
      <c r="N3764" s="7">
        <f>F3764-K3764</f>
        <v/>
      </c>
      <c r="O3764" s="7">
        <f>G3764-L3764</f>
        <v/>
      </c>
      <c r="P3764" s="7">
        <f>H3764-M3764</f>
        <v/>
      </c>
      <c r="Q3764" s="7">
        <f>IF($I3764=1,(N3764-MAR1!$B$11)/MAR1!$D$11,(N3764-MAR1!$C$11)/MAR1!$E$11)</f>
        <v/>
      </c>
      <c r="R3764" s="7">
        <f>IF($I3764=1,(O3764-MAR1!$B$12)/MAR1!$D$12,(O3764-MAR1!$C$12)/MAR1!$E$12)</f>
        <v/>
      </c>
      <c r="S3764" s="7">
        <f>IF($I3764=1,(P3764-MAR1!$B$13)/MAR1!$D$13,(P3764-MAR1!$C$13)/MAR1!$E$13)</f>
        <v/>
      </c>
    </row>
    <row r="3765">
      <c r="A3765" s="5" t="n">
        <v>3764</v>
      </c>
      <c r="B3765" s="5" t="n">
        <v>11</v>
      </c>
      <c r="C3765" s="5" t="n">
        <v>114</v>
      </c>
      <c r="D3765" s="5" t="n">
        <v>4</v>
      </c>
      <c r="E3765" s="5" t="n">
        <v>0</v>
      </c>
      <c r="F3765" s="5" t="n">
        <v>36.2</v>
      </c>
      <c r="G3765" s="5" t="n">
        <v>24.3</v>
      </c>
      <c r="H3765" s="5" t="n">
        <v>23.09</v>
      </c>
      <c r="I3765" s="6">
        <f>IF(E3765&gt;=Markov!$B$3,1,0)</f>
        <v/>
      </c>
      <c r="J3765" s="6">
        <f>I3764</f>
        <v/>
      </c>
      <c r="K3765" s="7">
        <f>MAR1!$B$5+MAR1!$C$5*COS(2*PI()*$C3765/365)+MAR1!$D$5*SIN(2*PI()*$C3765/365)</f>
        <v/>
      </c>
      <c r="L3765" s="7">
        <f>MAR1!$B$6+MAR1!$C$6*COS(2*PI()*$C3765/365)+MAR1!$D$6*SIN(2*PI()*$C3765/365)</f>
        <v/>
      </c>
      <c r="M3765" s="7">
        <f>MAR1!$B$7+MAR1!$C$7*COS(2*PI()*$C3765/365)+MAR1!$D$7*SIN(2*PI()*$C3765/365)</f>
        <v/>
      </c>
      <c r="N3765" s="7">
        <f>F3765-K3765</f>
        <v/>
      </c>
      <c r="O3765" s="7">
        <f>G3765-L3765</f>
        <v/>
      </c>
      <c r="P3765" s="7">
        <f>H3765-M3765</f>
        <v/>
      </c>
      <c r="Q3765" s="7">
        <f>IF($I3765=1,(N3765-MAR1!$B$11)/MAR1!$D$11,(N3765-MAR1!$C$11)/MAR1!$E$11)</f>
        <v/>
      </c>
      <c r="R3765" s="7">
        <f>IF($I3765=1,(O3765-MAR1!$B$12)/MAR1!$D$12,(O3765-MAR1!$C$12)/MAR1!$E$12)</f>
        <v/>
      </c>
      <c r="S3765" s="7">
        <f>IF($I3765=1,(P3765-MAR1!$B$13)/MAR1!$D$13,(P3765-MAR1!$C$13)/MAR1!$E$13)</f>
        <v/>
      </c>
    </row>
    <row r="3766">
      <c r="A3766" s="5" t="n">
        <v>3765</v>
      </c>
      <c r="B3766" s="5" t="n">
        <v>11</v>
      </c>
      <c r="C3766" s="5" t="n">
        <v>115</v>
      </c>
      <c r="D3766" s="5" t="n">
        <v>4</v>
      </c>
      <c r="E3766" s="5" t="n">
        <v>0</v>
      </c>
      <c r="F3766" s="5" t="n">
        <v>37.8</v>
      </c>
      <c r="G3766" s="5" t="n">
        <v>24.4</v>
      </c>
      <c r="H3766" s="5" t="n">
        <v>18.08</v>
      </c>
      <c r="I3766" s="6">
        <f>IF(E3766&gt;=Markov!$B$3,1,0)</f>
        <v/>
      </c>
      <c r="J3766" s="6">
        <f>I3765</f>
        <v/>
      </c>
      <c r="K3766" s="7">
        <f>MAR1!$B$5+MAR1!$C$5*COS(2*PI()*$C3766/365)+MAR1!$D$5*SIN(2*PI()*$C3766/365)</f>
        <v/>
      </c>
      <c r="L3766" s="7">
        <f>MAR1!$B$6+MAR1!$C$6*COS(2*PI()*$C3766/365)+MAR1!$D$6*SIN(2*PI()*$C3766/365)</f>
        <v/>
      </c>
      <c r="M3766" s="7">
        <f>MAR1!$B$7+MAR1!$C$7*COS(2*PI()*$C3766/365)+MAR1!$D$7*SIN(2*PI()*$C3766/365)</f>
        <v/>
      </c>
      <c r="N3766" s="7">
        <f>F3766-K3766</f>
        <v/>
      </c>
      <c r="O3766" s="7">
        <f>G3766-L3766</f>
        <v/>
      </c>
      <c r="P3766" s="7">
        <f>H3766-M3766</f>
        <v/>
      </c>
      <c r="Q3766" s="7">
        <f>IF($I3766=1,(N3766-MAR1!$B$11)/MAR1!$D$11,(N3766-MAR1!$C$11)/MAR1!$E$11)</f>
        <v/>
      </c>
      <c r="R3766" s="7">
        <f>IF($I3766=1,(O3766-MAR1!$B$12)/MAR1!$D$12,(O3766-MAR1!$C$12)/MAR1!$E$12)</f>
        <v/>
      </c>
      <c r="S3766" s="7">
        <f>IF($I3766=1,(P3766-MAR1!$B$13)/MAR1!$D$13,(P3766-MAR1!$C$13)/MAR1!$E$13)</f>
        <v/>
      </c>
    </row>
    <row r="3767">
      <c r="A3767" s="5" t="n">
        <v>3766</v>
      </c>
      <c r="B3767" s="5" t="n">
        <v>11</v>
      </c>
      <c r="C3767" s="5" t="n">
        <v>116</v>
      </c>
      <c r="D3767" s="5" t="n">
        <v>4</v>
      </c>
      <c r="E3767" s="5" t="n">
        <v>0</v>
      </c>
      <c r="F3767" s="5" t="n">
        <v>37.8</v>
      </c>
      <c r="G3767" s="5" t="n">
        <v>25.1</v>
      </c>
      <c r="H3767" s="5" t="n">
        <v>18.15</v>
      </c>
      <c r="I3767" s="6">
        <f>IF(E3767&gt;=Markov!$B$3,1,0)</f>
        <v/>
      </c>
      <c r="J3767" s="6">
        <f>I3766</f>
        <v/>
      </c>
      <c r="K3767" s="7">
        <f>MAR1!$B$5+MAR1!$C$5*COS(2*PI()*$C3767/365)+MAR1!$D$5*SIN(2*PI()*$C3767/365)</f>
        <v/>
      </c>
      <c r="L3767" s="7">
        <f>MAR1!$B$6+MAR1!$C$6*COS(2*PI()*$C3767/365)+MAR1!$D$6*SIN(2*PI()*$C3767/365)</f>
        <v/>
      </c>
      <c r="M3767" s="7">
        <f>MAR1!$B$7+MAR1!$C$7*COS(2*PI()*$C3767/365)+MAR1!$D$7*SIN(2*PI()*$C3767/365)</f>
        <v/>
      </c>
      <c r="N3767" s="7">
        <f>F3767-K3767</f>
        <v/>
      </c>
      <c r="O3767" s="7">
        <f>G3767-L3767</f>
        <v/>
      </c>
      <c r="P3767" s="7">
        <f>H3767-M3767</f>
        <v/>
      </c>
      <c r="Q3767" s="7">
        <f>IF($I3767=1,(N3767-MAR1!$B$11)/MAR1!$D$11,(N3767-MAR1!$C$11)/MAR1!$E$11)</f>
        <v/>
      </c>
      <c r="R3767" s="7">
        <f>IF($I3767=1,(O3767-MAR1!$B$12)/MAR1!$D$12,(O3767-MAR1!$C$12)/MAR1!$E$12)</f>
        <v/>
      </c>
      <c r="S3767" s="7">
        <f>IF($I3767=1,(P3767-MAR1!$B$13)/MAR1!$D$13,(P3767-MAR1!$C$13)/MAR1!$E$13)</f>
        <v/>
      </c>
    </row>
    <row r="3768">
      <c r="A3768" s="5" t="n">
        <v>3767</v>
      </c>
      <c r="B3768" s="5" t="n">
        <v>11</v>
      </c>
      <c r="C3768" s="5" t="n">
        <v>117</v>
      </c>
      <c r="D3768" s="5" t="n">
        <v>4</v>
      </c>
      <c r="E3768" s="5" t="n">
        <v>0</v>
      </c>
      <c r="F3768" s="5" t="n">
        <v>38.9</v>
      </c>
      <c r="G3768" s="5" t="n">
        <v>25.6</v>
      </c>
      <c r="H3768" s="5" t="n">
        <v>21.51</v>
      </c>
      <c r="I3768" s="6">
        <f>IF(E3768&gt;=Markov!$B$3,1,0)</f>
        <v/>
      </c>
      <c r="J3768" s="6">
        <f>I3767</f>
        <v/>
      </c>
      <c r="K3768" s="7">
        <f>MAR1!$B$5+MAR1!$C$5*COS(2*PI()*$C3768/365)+MAR1!$D$5*SIN(2*PI()*$C3768/365)</f>
        <v/>
      </c>
      <c r="L3768" s="7">
        <f>MAR1!$B$6+MAR1!$C$6*COS(2*PI()*$C3768/365)+MAR1!$D$6*SIN(2*PI()*$C3768/365)</f>
        <v/>
      </c>
      <c r="M3768" s="7">
        <f>MAR1!$B$7+MAR1!$C$7*COS(2*PI()*$C3768/365)+MAR1!$D$7*SIN(2*PI()*$C3768/365)</f>
        <v/>
      </c>
      <c r="N3768" s="7">
        <f>F3768-K3768</f>
        <v/>
      </c>
      <c r="O3768" s="7">
        <f>G3768-L3768</f>
        <v/>
      </c>
      <c r="P3768" s="7">
        <f>H3768-M3768</f>
        <v/>
      </c>
      <c r="Q3768" s="7">
        <f>IF($I3768=1,(N3768-MAR1!$B$11)/MAR1!$D$11,(N3768-MAR1!$C$11)/MAR1!$E$11)</f>
        <v/>
      </c>
      <c r="R3768" s="7">
        <f>IF($I3768=1,(O3768-MAR1!$B$12)/MAR1!$D$12,(O3768-MAR1!$C$12)/MAR1!$E$12)</f>
        <v/>
      </c>
      <c r="S3768" s="7">
        <f>IF($I3768=1,(P3768-MAR1!$B$13)/MAR1!$D$13,(P3768-MAR1!$C$13)/MAR1!$E$13)</f>
        <v/>
      </c>
    </row>
    <row r="3769">
      <c r="A3769" s="5" t="n">
        <v>3768</v>
      </c>
      <c r="B3769" s="5" t="n">
        <v>11</v>
      </c>
      <c r="C3769" s="5" t="n">
        <v>118</v>
      </c>
      <c r="D3769" s="5" t="n">
        <v>4</v>
      </c>
      <c r="E3769" s="5" t="n">
        <v>0</v>
      </c>
      <c r="F3769" s="5" t="n">
        <v>41.4</v>
      </c>
      <c r="G3769" s="5" t="n">
        <v>26.2</v>
      </c>
      <c r="H3769" s="5" t="n">
        <v>31.14</v>
      </c>
      <c r="I3769" s="6">
        <f>IF(E3769&gt;=Markov!$B$3,1,0)</f>
        <v/>
      </c>
      <c r="J3769" s="6">
        <f>I3768</f>
        <v/>
      </c>
      <c r="K3769" s="7">
        <f>MAR1!$B$5+MAR1!$C$5*COS(2*PI()*$C3769/365)+MAR1!$D$5*SIN(2*PI()*$C3769/365)</f>
        <v/>
      </c>
      <c r="L3769" s="7">
        <f>MAR1!$B$6+MAR1!$C$6*COS(2*PI()*$C3769/365)+MAR1!$D$6*SIN(2*PI()*$C3769/365)</f>
        <v/>
      </c>
      <c r="M3769" s="7">
        <f>MAR1!$B$7+MAR1!$C$7*COS(2*PI()*$C3769/365)+MAR1!$D$7*SIN(2*PI()*$C3769/365)</f>
        <v/>
      </c>
      <c r="N3769" s="7">
        <f>F3769-K3769</f>
        <v/>
      </c>
      <c r="O3769" s="7">
        <f>G3769-L3769</f>
        <v/>
      </c>
      <c r="P3769" s="7">
        <f>H3769-M3769</f>
        <v/>
      </c>
      <c r="Q3769" s="7">
        <f>IF($I3769=1,(N3769-MAR1!$B$11)/MAR1!$D$11,(N3769-MAR1!$C$11)/MAR1!$E$11)</f>
        <v/>
      </c>
      <c r="R3769" s="7">
        <f>IF($I3769=1,(O3769-MAR1!$B$12)/MAR1!$D$12,(O3769-MAR1!$C$12)/MAR1!$E$12)</f>
        <v/>
      </c>
      <c r="S3769" s="7">
        <f>IF($I3769=1,(P3769-MAR1!$B$13)/MAR1!$D$13,(P3769-MAR1!$C$13)/MAR1!$E$13)</f>
        <v/>
      </c>
    </row>
    <row r="3770">
      <c r="A3770" s="5" t="n">
        <v>3769</v>
      </c>
      <c r="B3770" s="5" t="n">
        <v>11</v>
      </c>
      <c r="C3770" s="5" t="n">
        <v>119</v>
      </c>
      <c r="D3770" s="5" t="n">
        <v>4</v>
      </c>
      <c r="E3770" s="5" t="n">
        <v>0</v>
      </c>
      <c r="F3770" s="5" t="n">
        <v>42.2</v>
      </c>
      <c r="G3770" s="5" t="n">
        <v>27.3</v>
      </c>
      <c r="H3770" s="5" t="n">
        <v>29.46</v>
      </c>
      <c r="I3770" s="6">
        <f>IF(E3770&gt;=Markov!$B$3,1,0)</f>
        <v/>
      </c>
      <c r="J3770" s="6">
        <f>I3769</f>
        <v/>
      </c>
      <c r="K3770" s="7">
        <f>MAR1!$B$5+MAR1!$C$5*COS(2*PI()*$C3770/365)+MAR1!$D$5*SIN(2*PI()*$C3770/365)</f>
        <v/>
      </c>
      <c r="L3770" s="7">
        <f>MAR1!$B$6+MAR1!$C$6*COS(2*PI()*$C3770/365)+MAR1!$D$6*SIN(2*PI()*$C3770/365)</f>
        <v/>
      </c>
      <c r="M3770" s="7">
        <f>MAR1!$B$7+MAR1!$C$7*COS(2*PI()*$C3770/365)+MAR1!$D$7*SIN(2*PI()*$C3770/365)</f>
        <v/>
      </c>
      <c r="N3770" s="7">
        <f>F3770-K3770</f>
        <v/>
      </c>
      <c r="O3770" s="7">
        <f>G3770-L3770</f>
        <v/>
      </c>
      <c r="P3770" s="7">
        <f>H3770-M3770</f>
        <v/>
      </c>
      <c r="Q3770" s="7">
        <f>IF($I3770=1,(N3770-MAR1!$B$11)/MAR1!$D$11,(N3770-MAR1!$C$11)/MAR1!$E$11)</f>
        <v/>
      </c>
      <c r="R3770" s="7">
        <f>IF($I3770=1,(O3770-MAR1!$B$12)/MAR1!$D$12,(O3770-MAR1!$C$12)/MAR1!$E$12)</f>
        <v/>
      </c>
      <c r="S3770" s="7">
        <f>IF($I3770=1,(P3770-MAR1!$B$13)/MAR1!$D$13,(P3770-MAR1!$C$13)/MAR1!$E$13)</f>
        <v/>
      </c>
    </row>
    <row r="3771">
      <c r="A3771" s="5" t="n">
        <v>3770</v>
      </c>
      <c r="B3771" s="5" t="n">
        <v>11</v>
      </c>
      <c r="C3771" s="5" t="n">
        <v>120</v>
      </c>
      <c r="D3771" s="5" t="n">
        <v>4</v>
      </c>
      <c r="E3771" s="5" t="n">
        <v>0</v>
      </c>
      <c r="F3771" s="5" t="n">
        <v>38.9</v>
      </c>
      <c r="G3771" s="5" t="n">
        <v>25</v>
      </c>
      <c r="H3771" s="5" t="n">
        <v>25.24</v>
      </c>
      <c r="I3771" s="6">
        <f>IF(E3771&gt;=Markov!$B$3,1,0)</f>
        <v/>
      </c>
      <c r="J3771" s="6">
        <f>I3770</f>
        <v/>
      </c>
      <c r="K3771" s="7">
        <f>MAR1!$B$5+MAR1!$C$5*COS(2*PI()*$C3771/365)+MAR1!$D$5*SIN(2*PI()*$C3771/365)</f>
        <v/>
      </c>
      <c r="L3771" s="7">
        <f>MAR1!$B$6+MAR1!$C$6*COS(2*PI()*$C3771/365)+MAR1!$D$6*SIN(2*PI()*$C3771/365)</f>
        <v/>
      </c>
      <c r="M3771" s="7">
        <f>MAR1!$B$7+MAR1!$C$7*COS(2*PI()*$C3771/365)+MAR1!$D$7*SIN(2*PI()*$C3771/365)</f>
        <v/>
      </c>
      <c r="N3771" s="7">
        <f>F3771-K3771</f>
        <v/>
      </c>
      <c r="O3771" s="7">
        <f>G3771-L3771</f>
        <v/>
      </c>
      <c r="P3771" s="7">
        <f>H3771-M3771</f>
        <v/>
      </c>
      <c r="Q3771" s="7">
        <f>IF($I3771=1,(N3771-MAR1!$B$11)/MAR1!$D$11,(N3771-MAR1!$C$11)/MAR1!$E$11)</f>
        <v/>
      </c>
      <c r="R3771" s="7">
        <f>IF($I3771=1,(O3771-MAR1!$B$12)/MAR1!$D$12,(O3771-MAR1!$C$12)/MAR1!$E$12)</f>
        <v/>
      </c>
      <c r="S3771" s="7">
        <f>IF($I3771=1,(P3771-MAR1!$B$13)/MAR1!$D$13,(P3771-MAR1!$C$13)/MAR1!$E$13)</f>
        <v/>
      </c>
    </row>
    <row r="3772">
      <c r="A3772" s="5" t="n">
        <v>3771</v>
      </c>
      <c r="B3772" s="5" t="n">
        <v>11</v>
      </c>
      <c r="C3772" s="5" t="n">
        <v>121</v>
      </c>
      <c r="D3772" s="5" t="n">
        <v>5</v>
      </c>
      <c r="E3772" s="5" t="n">
        <v>0</v>
      </c>
      <c r="F3772" s="5" t="n">
        <v>38.3</v>
      </c>
      <c r="G3772" s="5" t="n">
        <v>24.2</v>
      </c>
      <c r="H3772" s="5" t="n">
        <v>25.52</v>
      </c>
      <c r="I3772" s="6">
        <f>IF(E3772&gt;=Markov!$B$3,1,0)</f>
        <v/>
      </c>
      <c r="J3772" s="6">
        <f>I3771</f>
        <v/>
      </c>
      <c r="K3772" s="7">
        <f>MAR1!$B$5+MAR1!$C$5*COS(2*PI()*$C3772/365)+MAR1!$D$5*SIN(2*PI()*$C3772/365)</f>
        <v/>
      </c>
      <c r="L3772" s="7">
        <f>MAR1!$B$6+MAR1!$C$6*COS(2*PI()*$C3772/365)+MAR1!$D$6*SIN(2*PI()*$C3772/365)</f>
        <v/>
      </c>
      <c r="M3772" s="7">
        <f>MAR1!$B$7+MAR1!$C$7*COS(2*PI()*$C3772/365)+MAR1!$D$7*SIN(2*PI()*$C3772/365)</f>
        <v/>
      </c>
      <c r="N3772" s="7">
        <f>F3772-K3772</f>
        <v/>
      </c>
      <c r="O3772" s="7">
        <f>G3772-L3772</f>
        <v/>
      </c>
      <c r="P3772" s="7">
        <f>H3772-M3772</f>
        <v/>
      </c>
      <c r="Q3772" s="7">
        <f>IF($I3772=1,(N3772-MAR1!$B$11)/MAR1!$D$11,(N3772-MAR1!$C$11)/MAR1!$E$11)</f>
        <v/>
      </c>
      <c r="R3772" s="7">
        <f>IF($I3772=1,(O3772-MAR1!$B$12)/MAR1!$D$12,(O3772-MAR1!$C$12)/MAR1!$E$12)</f>
        <v/>
      </c>
      <c r="S3772" s="7">
        <f>IF($I3772=1,(P3772-MAR1!$B$13)/MAR1!$D$13,(P3772-MAR1!$C$13)/MAR1!$E$13)</f>
        <v/>
      </c>
    </row>
    <row r="3773">
      <c r="A3773" s="5" t="n">
        <v>3772</v>
      </c>
      <c r="B3773" s="5" t="n">
        <v>11</v>
      </c>
      <c r="C3773" s="5" t="n">
        <v>122</v>
      </c>
      <c r="D3773" s="5" t="n">
        <v>5</v>
      </c>
      <c r="E3773" s="5" t="n">
        <v>0</v>
      </c>
      <c r="F3773" s="5" t="n">
        <v>37.4</v>
      </c>
      <c r="G3773" s="5" t="n">
        <v>23.6</v>
      </c>
      <c r="H3773" s="5" t="n">
        <v>21.19</v>
      </c>
      <c r="I3773" s="6">
        <f>IF(E3773&gt;=Markov!$B$3,1,0)</f>
        <v/>
      </c>
      <c r="J3773" s="6">
        <f>I3772</f>
        <v/>
      </c>
      <c r="K3773" s="7">
        <f>MAR1!$B$5+MAR1!$C$5*COS(2*PI()*$C3773/365)+MAR1!$D$5*SIN(2*PI()*$C3773/365)</f>
        <v/>
      </c>
      <c r="L3773" s="7">
        <f>MAR1!$B$6+MAR1!$C$6*COS(2*PI()*$C3773/365)+MAR1!$D$6*SIN(2*PI()*$C3773/365)</f>
        <v/>
      </c>
      <c r="M3773" s="7">
        <f>MAR1!$B$7+MAR1!$C$7*COS(2*PI()*$C3773/365)+MAR1!$D$7*SIN(2*PI()*$C3773/365)</f>
        <v/>
      </c>
      <c r="N3773" s="7">
        <f>F3773-K3773</f>
        <v/>
      </c>
      <c r="O3773" s="7">
        <f>G3773-L3773</f>
        <v/>
      </c>
      <c r="P3773" s="7">
        <f>H3773-M3773</f>
        <v/>
      </c>
      <c r="Q3773" s="7">
        <f>IF($I3773=1,(N3773-MAR1!$B$11)/MAR1!$D$11,(N3773-MAR1!$C$11)/MAR1!$E$11)</f>
        <v/>
      </c>
      <c r="R3773" s="7">
        <f>IF($I3773=1,(O3773-MAR1!$B$12)/MAR1!$D$12,(O3773-MAR1!$C$12)/MAR1!$E$12)</f>
        <v/>
      </c>
      <c r="S3773" s="7">
        <f>IF($I3773=1,(P3773-MAR1!$B$13)/MAR1!$D$13,(P3773-MAR1!$C$13)/MAR1!$E$13)</f>
        <v/>
      </c>
    </row>
    <row r="3774">
      <c r="A3774" s="5" t="n">
        <v>3773</v>
      </c>
      <c r="B3774" s="5" t="n">
        <v>11</v>
      </c>
      <c r="C3774" s="5" t="n">
        <v>123</v>
      </c>
      <c r="D3774" s="5" t="n">
        <v>5</v>
      </c>
      <c r="E3774" s="5" t="n">
        <v>3.7</v>
      </c>
      <c r="F3774" s="5" t="n">
        <v>33</v>
      </c>
      <c r="G3774" s="5" t="n">
        <v>23.2</v>
      </c>
      <c r="H3774" s="5" t="n">
        <v>17.56</v>
      </c>
      <c r="I3774" s="6">
        <f>IF(E3774&gt;=Markov!$B$3,1,0)</f>
        <v/>
      </c>
      <c r="J3774" s="6">
        <f>I3773</f>
        <v/>
      </c>
      <c r="K3774" s="7">
        <f>MAR1!$B$5+MAR1!$C$5*COS(2*PI()*$C3774/365)+MAR1!$D$5*SIN(2*PI()*$C3774/365)</f>
        <v/>
      </c>
      <c r="L3774" s="7">
        <f>MAR1!$B$6+MAR1!$C$6*COS(2*PI()*$C3774/365)+MAR1!$D$6*SIN(2*PI()*$C3774/365)</f>
        <v/>
      </c>
      <c r="M3774" s="7">
        <f>MAR1!$B$7+MAR1!$C$7*COS(2*PI()*$C3774/365)+MAR1!$D$7*SIN(2*PI()*$C3774/365)</f>
        <v/>
      </c>
      <c r="N3774" s="7">
        <f>F3774-K3774</f>
        <v/>
      </c>
      <c r="O3774" s="7">
        <f>G3774-L3774</f>
        <v/>
      </c>
      <c r="P3774" s="7">
        <f>H3774-M3774</f>
        <v/>
      </c>
      <c r="Q3774" s="7">
        <f>IF($I3774=1,(N3774-MAR1!$B$11)/MAR1!$D$11,(N3774-MAR1!$C$11)/MAR1!$E$11)</f>
        <v/>
      </c>
      <c r="R3774" s="7">
        <f>IF($I3774=1,(O3774-MAR1!$B$12)/MAR1!$D$12,(O3774-MAR1!$C$12)/MAR1!$E$12)</f>
        <v/>
      </c>
      <c r="S3774" s="7">
        <f>IF($I3774=1,(P3774-MAR1!$B$13)/MAR1!$D$13,(P3774-MAR1!$C$13)/MAR1!$E$13)</f>
        <v/>
      </c>
    </row>
    <row r="3775">
      <c r="A3775" s="5" t="n">
        <v>3774</v>
      </c>
      <c r="B3775" s="5" t="n">
        <v>11</v>
      </c>
      <c r="C3775" s="5" t="n">
        <v>124</v>
      </c>
      <c r="D3775" s="5" t="n">
        <v>5</v>
      </c>
      <c r="E3775" s="5" t="n">
        <v>14.6</v>
      </c>
      <c r="F3775" s="5" t="n">
        <v>33.2</v>
      </c>
      <c r="G3775" s="5" t="n">
        <v>23.2</v>
      </c>
      <c r="H3775" s="5" t="n">
        <v>15.97</v>
      </c>
      <c r="I3775" s="6">
        <f>IF(E3775&gt;=Markov!$B$3,1,0)</f>
        <v/>
      </c>
      <c r="J3775" s="6">
        <f>I3774</f>
        <v/>
      </c>
      <c r="K3775" s="7">
        <f>MAR1!$B$5+MAR1!$C$5*COS(2*PI()*$C3775/365)+MAR1!$D$5*SIN(2*PI()*$C3775/365)</f>
        <v/>
      </c>
      <c r="L3775" s="7">
        <f>MAR1!$B$6+MAR1!$C$6*COS(2*PI()*$C3775/365)+MAR1!$D$6*SIN(2*PI()*$C3775/365)</f>
        <v/>
      </c>
      <c r="M3775" s="7">
        <f>MAR1!$B$7+MAR1!$C$7*COS(2*PI()*$C3775/365)+MAR1!$D$7*SIN(2*PI()*$C3775/365)</f>
        <v/>
      </c>
      <c r="N3775" s="7">
        <f>F3775-K3775</f>
        <v/>
      </c>
      <c r="O3775" s="7">
        <f>G3775-L3775</f>
        <v/>
      </c>
      <c r="P3775" s="7">
        <f>H3775-M3775</f>
        <v/>
      </c>
      <c r="Q3775" s="7">
        <f>IF($I3775=1,(N3775-MAR1!$B$11)/MAR1!$D$11,(N3775-MAR1!$C$11)/MAR1!$E$11)</f>
        <v/>
      </c>
      <c r="R3775" s="7">
        <f>IF($I3775=1,(O3775-MAR1!$B$12)/MAR1!$D$12,(O3775-MAR1!$C$12)/MAR1!$E$12)</f>
        <v/>
      </c>
      <c r="S3775" s="7">
        <f>IF($I3775=1,(P3775-MAR1!$B$13)/MAR1!$D$13,(P3775-MAR1!$C$13)/MAR1!$E$13)</f>
        <v/>
      </c>
    </row>
    <row r="3776">
      <c r="A3776" s="5" t="n">
        <v>3775</v>
      </c>
      <c r="B3776" s="5" t="n">
        <v>11</v>
      </c>
      <c r="C3776" s="5" t="n">
        <v>125</v>
      </c>
      <c r="D3776" s="5" t="n">
        <v>5</v>
      </c>
      <c r="E3776" s="5" t="n">
        <v>0</v>
      </c>
      <c r="F3776" s="5" t="n">
        <v>37.5</v>
      </c>
      <c r="G3776" s="5" t="n">
        <v>24.5</v>
      </c>
      <c r="H3776" s="5" t="n">
        <v>25.25</v>
      </c>
      <c r="I3776" s="6">
        <f>IF(E3776&gt;=Markov!$B$3,1,0)</f>
        <v/>
      </c>
      <c r="J3776" s="6">
        <f>I3775</f>
        <v/>
      </c>
      <c r="K3776" s="7">
        <f>MAR1!$B$5+MAR1!$C$5*COS(2*PI()*$C3776/365)+MAR1!$D$5*SIN(2*PI()*$C3776/365)</f>
        <v/>
      </c>
      <c r="L3776" s="7">
        <f>MAR1!$B$6+MAR1!$C$6*COS(2*PI()*$C3776/365)+MAR1!$D$6*SIN(2*PI()*$C3776/365)</f>
        <v/>
      </c>
      <c r="M3776" s="7">
        <f>MAR1!$B$7+MAR1!$C$7*COS(2*PI()*$C3776/365)+MAR1!$D$7*SIN(2*PI()*$C3776/365)</f>
        <v/>
      </c>
      <c r="N3776" s="7">
        <f>F3776-K3776</f>
        <v/>
      </c>
      <c r="O3776" s="7">
        <f>G3776-L3776</f>
        <v/>
      </c>
      <c r="P3776" s="7">
        <f>H3776-M3776</f>
        <v/>
      </c>
      <c r="Q3776" s="7">
        <f>IF($I3776=1,(N3776-MAR1!$B$11)/MAR1!$D$11,(N3776-MAR1!$C$11)/MAR1!$E$11)</f>
        <v/>
      </c>
      <c r="R3776" s="7">
        <f>IF($I3776=1,(O3776-MAR1!$B$12)/MAR1!$D$12,(O3776-MAR1!$C$12)/MAR1!$E$12)</f>
        <v/>
      </c>
      <c r="S3776" s="7">
        <f>IF($I3776=1,(P3776-MAR1!$B$13)/MAR1!$D$13,(P3776-MAR1!$C$13)/MAR1!$E$13)</f>
        <v/>
      </c>
    </row>
    <row r="3777">
      <c r="A3777" s="5" t="n">
        <v>3776</v>
      </c>
      <c r="B3777" s="5" t="n">
        <v>11</v>
      </c>
      <c r="C3777" s="5" t="n">
        <v>126</v>
      </c>
      <c r="D3777" s="5" t="n">
        <v>5</v>
      </c>
      <c r="E3777" s="5" t="n">
        <v>0</v>
      </c>
      <c r="F3777" s="5" t="n">
        <v>35</v>
      </c>
      <c r="G3777" s="5" t="n">
        <v>23.5</v>
      </c>
      <c r="H3777" s="5" t="n">
        <v>23.77</v>
      </c>
      <c r="I3777" s="6">
        <f>IF(E3777&gt;=Markov!$B$3,1,0)</f>
        <v/>
      </c>
      <c r="J3777" s="6">
        <f>I3776</f>
        <v/>
      </c>
      <c r="K3777" s="7">
        <f>MAR1!$B$5+MAR1!$C$5*COS(2*PI()*$C3777/365)+MAR1!$D$5*SIN(2*PI()*$C3777/365)</f>
        <v/>
      </c>
      <c r="L3777" s="7">
        <f>MAR1!$B$6+MAR1!$C$6*COS(2*PI()*$C3777/365)+MAR1!$D$6*SIN(2*PI()*$C3777/365)</f>
        <v/>
      </c>
      <c r="M3777" s="7">
        <f>MAR1!$B$7+MAR1!$C$7*COS(2*PI()*$C3777/365)+MAR1!$D$7*SIN(2*PI()*$C3777/365)</f>
        <v/>
      </c>
      <c r="N3777" s="7">
        <f>F3777-K3777</f>
        <v/>
      </c>
      <c r="O3777" s="7">
        <f>G3777-L3777</f>
        <v/>
      </c>
      <c r="P3777" s="7">
        <f>H3777-M3777</f>
        <v/>
      </c>
      <c r="Q3777" s="7">
        <f>IF($I3777=1,(N3777-MAR1!$B$11)/MAR1!$D$11,(N3777-MAR1!$C$11)/MAR1!$E$11)</f>
        <v/>
      </c>
      <c r="R3777" s="7">
        <f>IF($I3777=1,(O3777-MAR1!$B$12)/MAR1!$D$12,(O3777-MAR1!$C$12)/MAR1!$E$12)</f>
        <v/>
      </c>
      <c r="S3777" s="7">
        <f>IF($I3777=1,(P3777-MAR1!$B$13)/MAR1!$D$13,(P3777-MAR1!$C$13)/MAR1!$E$13)</f>
        <v/>
      </c>
    </row>
    <row r="3778">
      <c r="A3778" s="5" t="n">
        <v>3777</v>
      </c>
      <c r="B3778" s="5" t="n">
        <v>11</v>
      </c>
      <c r="C3778" s="5" t="n">
        <v>127</v>
      </c>
      <c r="D3778" s="5" t="n">
        <v>5</v>
      </c>
      <c r="E3778" s="5" t="n">
        <v>0</v>
      </c>
      <c r="F3778" s="5" t="n">
        <v>36.1</v>
      </c>
      <c r="G3778" s="5" t="n">
        <v>24.3</v>
      </c>
      <c r="H3778" s="5" t="n">
        <v>26.96</v>
      </c>
      <c r="I3778" s="6">
        <f>IF(E3778&gt;=Markov!$B$3,1,0)</f>
        <v/>
      </c>
      <c r="J3778" s="6">
        <f>I3777</f>
        <v/>
      </c>
      <c r="K3778" s="7">
        <f>MAR1!$B$5+MAR1!$C$5*COS(2*PI()*$C3778/365)+MAR1!$D$5*SIN(2*PI()*$C3778/365)</f>
        <v/>
      </c>
      <c r="L3778" s="7">
        <f>MAR1!$B$6+MAR1!$C$6*COS(2*PI()*$C3778/365)+MAR1!$D$6*SIN(2*PI()*$C3778/365)</f>
        <v/>
      </c>
      <c r="M3778" s="7">
        <f>MAR1!$B$7+MAR1!$C$7*COS(2*PI()*$C3778/365)+MAR1!$D$7*SIN(2*PI()*$C3778/365)</f>
        <v/>
      </c>
      <c r="N3778" s="7">
        <f>F3778-K3778</f>
        <v/>
      </c>
      <c r="O3778" s="7">
        <f>G3778-L3778</f>
        <v/>
      </c>
      <c r="P3778" s="7">
        <f>H3778-M3778</f>
        <v/>
      </c>
      <c r="Q3778" s="7">
        <f>IF($I3778=1,(N3778-MAR1!$B$11)/MAR1!$D$11,(N3778-MAR1!$C$11)/MAR1!$E$11)</f>
        <v/>
      </c>
      <c r="R3778" s="7">
        <f>IF($I3778=1,(O3778-MAR1!$B$12)/MAR1!$D$12,(O3778-MAR1!$C$12)/MAR1!$E$12)</f>
        <v/>
      </c>
      <c r="S3778" s="7">
        <f>IF($I3778=1,(P3778-MAR1!$B$13)/MAR1!$D$13,(P3778-MAR1!$C$13)/MAR1!$E$13)</f>
        <v/>
      </c>
    </row>
    <row r="3779">
      <c r="A3779" s="5" t="n">
        <v>3778</v>
      </c>
      <c r="B3779" s="5" t="n">
        <v>11</v>
      </c>
      <c r="C3779" s="5" t="n">
        <v>128</v>
      </c>
      <c r="D3779" s="5" t="n">
        <v>5</v>
      </c>
      <c r="E3779" s="5" t="n">
        <v>0</v>
      </c>
      <c r="F3779" s="5" t="n">
        <v>39.1</v>
      </c>
      <c r="G3779" s="5" t="n">
        <v>24.3</v>
      </c>
      <c r="H3779" s="5" t="n">
        <v>27.91</v>
      </c>
      <c r="I3779" s="6">
        <f>IF(E3779&gt;=Markov!$B$3,1,0)</f>
        <v/>
      </c>
      <c r="J3779" s="6">
        <f>I3778</f>
        <v/>
      </c>
      <c r="K3779" s="7">
        <f>MAR1!$B$5+MAR1!$C$5*COS(2*PI()*$C3779/365)+MAR1!$D$5*SIN(2*PI()*$C3779/365)</f>
        <v/>
      </c>
      <c r="L3779" s="7">
        <f>MAR1!$B$6+MAR1!$C$6*COS(2*PI()*$C3779/365)+MAR1!$D$6*SIN(2*PI()*$C3779/365)</f>
        <v/>
      </c>
      <c r="M3779" s="7">
        <f>MAR1!$B$7+MAR1!$C$7*COS(2*PI()*$C3779/365)+MAR1!$D$7*SIN(2*PI()*$C3779/365)</f>
        <v/>
      </c>
      <c r="N3779" s="7">
        <f>F3779-K3779</f>
        <v/>
      </c>
      <c r="O3779" s="7">
        <f>G3779-L3779</f>
        <v/>
      </c>
      <c r="P3779" s="7">
        <f>H3779-M3779</f>
        <v/>
      </c>
      <c r="Q3779" s="7">
        <f>IF($I3779=1,(N3779-MAR1!$B$11)/MAR1!$D$11,(N3779-MAR1!$C$11)/MAR1!$E$11)</f>
        <v/>
      </c>
      <c r="R3779" s="7">
        <f>IF($I3779=1,(O3779-MAR1!$B$12)/MAR1!$D$12,(O3779-MAR1!$C$12)/MAR1!$E$12)</f>
        <v/>
      </c>
      <c r="S3779" s="7">
        <f>IF($I3779=1,(P3779-MAR1!$B$13)/MAR1!$D$13,(P3779-MAR1!$C$13)/MAR1!$E$13)</f>
        <v/>
      </c>
    </row>
    <row r="3780">
      <c r="A3780" s="5" t="n">
        <v>3779</v>
      </c>
      <c r="B3780" s="5" t="n">
        <v>11</v>
      </c>
      <c r="C3780" s="5" t="n">
        <v>129</v>
      </c>
      <c r="D3780" s="5" t="n">
        <v>5</v>
      </c>
      <c r="E3780" s="5" t="n">
        <v>0</v>
      </c>
      <c r="F3780" s="5" t="n">
        <v>38.1</v>
      </c>
      <c r="G3780" s="5" t="n">
        <v>24.9</v>
      </c>
      <c r="H3780" s="5" t="n">
        <v>21.63</v>
      </c>
      <c r="I3780" s="6">
        <f>IF(E3780&gt;=Markov!$B$3,1,0)</f>
        <v/>
      </c>
      <c r="J3780" s="6">
        <f>I3779</f>
        <v/>
      </c>
      <c r="K3780" s="7">
        <f>MAR1!$B$5+MAR1!$C$5*COS(2*PI()*$C3780/365)+MAR1!$D$5*SIN(2*PI()*$C3780/365)</f>
        <v/>
      </c>
      <c r="L3780" s="7">
        <f>MAR1!$B$6+MAR1!$C$6*COS(2*PI()*$C3780/365)+MAR1!$D$6*SIN(2*PI()*$C3780/365)</f>
        <v/>
      </c>
      <c r="M3780" s="7">
        <f>MAR1!$B$7+MAR1!$C$7*COS(2*PI()*$C3780/365)+MAR1!$D$7*SIN(2*PI()*$C3780/365)</f>
        <v/>
      </c>
      <c r="N3780" s="7">
        <f>F3780-K3780</f>
        <v/>
      </c>
      <c r="O3780" s="7">
        <f>G3780-L3780</f>
        <v/>
      </c>
      <c r="P3780" s="7">
        <f>H3780-M3780</f>
        <v/>
      </c>
      <c r="Q3780" s="7">
        <f>IF($I3780=1,(N3780-MAR1!$B$11)/MAR1!$D$11,(N3780-MAR1!$C$11)/MAR1!$E$11)</f>
        <v/>
      </c>
      <c r="R3780" s="7">
        <f>IF($I3780=1,(O3780-MAR1!$B$12)/MAR1!$D$12,(O3780-MAR1!$C$12)/MAR1!$E$12)</f>
        <v/>
      </c>
      <c r="S3780" s="7">
        <f>IF($I3780=1,(P3780-MAR1!$B$13)/MAR1!$D$13,(P3780-MAR1!$C$13)/MAR1!$E$13)</f>
        <v/>
      </c>
    </row>
    <row r="3781">
      <c r="A3781" s="5" t="n">
        <v>3780</v>
      </c>
      <c r="B3781" s="5" t="n">
        <v>11</v>
      </c>
      <c r="C3781" s="5" t="n">
        <v>130</v>
      </c>
      <c r="D3781" s="5" t="n">
        <v>5</v>
      </c>
      <c r="E3781" s="5" t="n">
        <v>0</v>
      </c>
      <c r="F3781" s="5" t="n">
        <v>37</v>
      </c>
      <c r="G3781" s="5" t="n">
        <v>22.4</v>
      </c>
      <c r="H3781" s="5" t="n">
        <v>23.68</v>
      </c>
      <c r="I3781" s="6">
        <f>IF(E3781&gt;=Markov!$B$3,1,0)</f>
        <v/>
      </c>
      <c r="J3781" s="6">
        <f>I3780</f>
        <v/>
      </c>
      <c r="K3781" s="7">
        <f>MAR1!$B$5+MAR1!$C$5*COS(2*PI()*$C3781/365)+MAR1!$D$5*SIN(2*PI()*$C3781/365)</f>
        <v/>
      </c>
      <c r="L3781" s="7">
        <f>MAR1!$B$6+MAR1!$C$6*COS(2*PI()*$C3781/365)+MAR1!$D$6*SIN(2*PI()*$C3781/365)</f>
        <v/>
      </c>
      <c r="M3781" s="7">
        <f>MAR1!$B$7+MAR1!$C$7*COS(2*PI()*$C3781/365)+MAR1!$D$7*SIN(2*PI()*$C3781/365)</f>
        <v/>
      </c>
      <c r="N3781" s="7">
        <f>F3781-K3781</f>
        <v/>
      </c>
      <c r="O3781" s="7">
        <f>G3781-L3781</f>
        <v/>
      </c>
      <c r="P3781" s="7">
        <f>H3781-M3781</f>
        <v/>
      </c>
      <c r="Q3781" s="7">
        <f>IF($I3781=1,(N3781-MAR1!$B$11)/MAR1!$D$11,(N3781-MAR1!$C$11)/MAR1!$E$11)</f>
        <v/>
      </c>
      <c r="R3781" s="7">
        <f>IF($I3781=1,(O3781-MAR1!$B$12)/MAR1!$D$12,(O3781-MAR1!$C$12)/MAR1!$E$12)</f>
        <v/>
      </c>
      <c r="S3781" s="7">
        <f>IF($I3781=1,(P3781-MAR1!$B$13)/MAR1!$D$13,(P3781-MAR1!$C$13)/MAR1!$E$13)</f>
        <v/>
      </c>
    </row>
    <row r="3782">
      <c r="A3782" s="5" t="n">
        <v>3781</v>
      </c>
      <c r="B3782" s="5" t="n">
        <v>11</v>
      </c>
      <c r="C3782" s="5" t="n">
        <v>131</v>
      </c>
      <c r="D3782" s="5" t="n">
        <v>5</v>
      </c>
      <c r="E3782" s="5" t="n">
        <v>0</v>
      </c>
      <c r="F3782" s="5" t="n">
        <v>35.4</v>
      </c>
      <c r="G3782" s="5" t="n">
        <v>23.7</v>
      </c>
      <c r="H3782" s="5" t="n">
        <v>19.5</v>
      </c>
      <c r="I3782" s="6">
        <f>IF(E3782&gt;=Markov!$B$3,1,0)</f>
        <v/>
      </c>
      <c r="J3782" s="6">
        <f>I3781</f>
        <v/>
      </c>
      <c r="K3782" s="7">
        <f>MAR1!$B$5+MAR1!$C$5*COS(2*PI()*$C3782/365)+MAR1!$D$5*SIN(2*PI()*$C3782/365)</f>
        <v/>
      </c>
      <c r="L3782" s="7">
        <f>MAR1!$B$6+MAR1!$C$6*COS(2*PI()*$C3782/365)+MAR1!$D$6*SIN(2*PI()*$C3782/365)</f>
        <v/>
      </c>
      <c r="M3782" s="7">
        <f>MAR1!$B$7+MAR1!$C$7*COS(2*PI()*$C3782/365)+MAR1!$D$7*SIN(2*PI()*$C3782/365)</f>
        <v/>
      </c>
      <c r="N3782" s="7">
        <f>F3782-K3782</f>
        <v/>
      </c>
      <c r="O3782" s="7">
        <f>G3782-L3782</f>
        <v/>
      </c>
      <c r="P3782" s="7">
        <f>H3782-M3782</f>
        <v/>
      </c>
      <c r="Q3782" s="7">
        <f>IF($I3782=1,(N3782-MAR1!$B$11)/MAR1!$D$11,(N3782-MAR1!$C$11)/MAR1!$E$11)</f>
        <v/>
      </c>
      <c r="R3782" s="7">
        <f>IF($I3782=1,(O3782-MAR1!$B$12)/MAR1!$D$12,(O3782-MAR1!$C$12)/MAR1!$E$12)</f>
        <v/>
      </c>
      <c r="S3782" s="7">
        <f>IF($I3782=1,(P3782-MAR1!$B$13)/MAR1!$D$13,(P3782-MAR1!$C$13)/MAR1!$E$13)</f>
        <v/>
      </c>
    </row>
    <row r="3783">
      <c r="A3783" s="5" t="n">
        <v>3782</v>
      </c>
      <c r="B3783" s="5" t="n">
        <v>11</v>
      </c>
      <c r="C3783" s="5" t="n">
        <v>132</v>
      </c>
      <c r="D3783" s="5" t="n">
        <v>5</v>
      </c>
      <c r="E3783" s="5" t="n">
        <v>0</v>
      </c>
      <c r="F3783" s="5" t="n">
        <v>35.8</v>
      </c>
      <c r="G3783" s="5" t="n">
        <v>25.2</v>
      </c>
      <c r="H3783" s="5" t="n">
        <v>25.08</v>
      </c>
      <c r="I3783" s="6">
        <f>IF(E3783&gt;=Markov!$B$3,1,0)</f>
        <v/>
      </c>
      <c r="J3783" s="6">
        <f>I3782</f>
        <v/>
      </c>
      <c r="K3783" s="7">
        <f>MAR1!$B$5+MAR1!$C$5*COS(2*PI()*$C3783/365)+MAR1!$D$5*SIN(2*PI()*$C3783/365)</f>
        <v/>
      </c>
      <c r="L3783" s="7">
        <f>MAR1!$B$6+MAR1!$C$6*COS(2*PI()*$C3783/365)+MAR1!$D$6*SIN(2*PI()*$C3783/365)</f>
        <v/>
      </c>
      <c r="M3783" s="7">
        <f>MAR1!$B$7+MAR1!$C$7*COS(2*PI()*$C3783/365)+MAR1!$D$7*SIN(2*PI()*$C3783/365)</f>
        <v/>
      </c>
      <c r="N3783" s="7">
        <f>F3783-K3783</f>
        <v/>
      </c>
      <c r="O3783" s="7">
        <f>G3783-L3783</f>
        <v/>
      </c>
      <c r="P3783" s="7">
        <f>H3783-M3783</f>
        <v/>
      </c>
      <c r="Q3783" s="7">
        <f>IF($I3783=1,(N3783-MAR1!$B$11)/MAR1!$D$11,(N3783-MAR1!$C$11)/MAR1!$E$11)</f>
        <v/>
      </c>
      <c r="R3783" s="7">
        <f>IF($I3783=1,(O3783-MAR1!$B$12)/MAR1!$D$12,(O3783-MAR1!$C$12)/MAR1!$E$12)</f>
        <v/>
      </c>
      <c r="S3783" s="7">
        <f>IF($I3783=1,(P3783-MAR1!$B$13)/MAR1!$D$13,(P3783-MAR1!$C$13)/MAR1!$E$13)</f>
        <v/>
      </c>
    </row>
    <row r="3784">
      <c r="A3784" s="5" t="n">
        <v>3783</v>
      </c>
      <c r="B3784" s="5" t="n">
        <v>11</v>
      </c>
      <c r="C3784" s="5" t="n">
        <v>133</v>
      </c>
      <c r="D3784" s="5" t="n">
        <v>5</v>
      </c>
      <c r="E3784" s="5" t="n">
        <v>0</v>
      </c>
      <c r="F3784" s="5" t="n">
        <v>37.3</v>
      </c>
      <c r="G3784" s="5" t="n">
        <v>26.8</v>
      </c>
      <c r="H3784" s="5" t="n">
        <v>23.42</v>
      </c>
      <c r="I3784" s="6">
        <f>IF(E3784&gt;=Markov!$B$3,1,0)</f>
        <v/>
      </c>
      <c r="J3784" s="6">
        <f>I3783</f>
        <v/>
      </c>
      <c r="K3784" s="7">
        <f>MAR1!$B$5+MAR1!$C$5*COS(2*PI()*$C3784/365)+MAR1!$D$5*SIN(2*PI()*$C3784/365)</f>
        <v/>
      </c>
      <c r="L3784" s="7">
        <f>MAR1!$B$6+MAR1!$C$6*COS(2*PI()*$C3784/365)+MAR1!$D$6*SIN(2*PI()*$C3784/365)</f>
        <v/>
      </c>
      <c r="M3784" s="7">
        <f>MAR1!$B$7+MAR1!$C$7*COS(2*PI()*$C3784/365)+MAR1!$D$7*SIN(2*PI()*$C3784/365)</f>
        <v/>
      </c>
      <c r="N3784" s="7">
        <f>F3784-K3784</f>
        <v/>
      </c>
      <c r="O3784" s="7">
        <f>G3784-L3784</f>
        <v/>
      </c>
      <c r="P3784" s="7">
        <f>H3784-M3784</f>
        <v/>
      </c>
      <c r="Q3784" s="7">
        <f>IF($I3784=1,(N3784-MAR1!$B$11)/MAR1!$D$11,(N3784-MAR1!$C$11)/MAR1!$E$11)</f>
        <v/>
      </c>
      <c r="R3784" s="7">
        <f>IF($I3784=1,(O3784-MAR1!$B$12)/MAR1!$D$12,(O3784-MAR1!$C$12)/MAR1!$E$12)</f>
        <v/>
      </c>
      <c r="S3784" s="7">
        <f>IF($I3784=1,(P3784-MAR1!$B$13)/MAR1!$D$13,(P3784-MAR1!$C$13)/MAR1!$E$13)</f>
        <v/>
      </c>
    </row>
    <row r="3785">
      <c r="A3785" s="5" t="n">
        <v>3784</v>
      </c>
      <c r="B3785" s="5" t="n">
        <v>11</v>
      </c>
      <c r="C3785" s="5" t="n">
        <v>134</v>
      </c>
      <c r="D3785" s="5" t="n">
        <v>5</v>
      </c>
      <c r="E3785" s="5" t="n">
        <v>0</v>
      </c>
      <c r="F3785" s="5" t="n">
        <v>38.5</v>
      </c>
      <c r="G3785" s="5" t="n">
        <v>28.6</v>
      </c>
      <c r="H3785" s="5" t="n">
        <v>23.29</v>
      </c>
      <c r="I3785" s="6">
        <f>IF(E3785&gt;=Markov!$B$3,1,0)</f>
        <v/>
      </c>
      <c r="J3785" s="6">
        <f>I3784</f>
        <v/>
      </c>
      <c r="K3785" s="7">
        <f>MAR1!$B$5+MAR1!$C$5*COS(2*PI()*$C3785/365)+MAR1!$D$5*SIN(2*PI()*$C3785/365)</f>
        <v/>
      </c>
      <c r="L3785" s="7">
        <f>MAR1!$B$6+MAR1!$C$6*COS(2*PI()*$C3785/365)+MAR1!$D$6*SIN(2*PI()*$C3785/365)</f>
        <v/>
      </c>
      <c r="M3785" s="7">
        <f>MAR1!$B$7+MAR1!$C$7*COS(2*PI()*$C3785/365)+MAR1!$D$7*SIN(2*PI()*$C3785/365)</f>
        <v/>
      </c>
      <c r="N3785" s="7">
        <f>F3785-K3785</f>
        <v/>
      </c>
      <c r="O3785" s="7">
        <f>G3785-L3785</f>
        <v/>
      </c>
      <c r="P3785" s="7">
        <f>H3785-M3785</f>
        <v/>
      </c>
      <c r="Q3785" s="7">
        <f>IF($I3785=1,(N3785-MAR1!$B$11)/MAR1!$D$11,(N3785-MAR1!$C$11)/MAR1!$E$11)</f>
        <v/>
      </c>
      <c r="R3785" s="7">
        <f>IF($I3785=1,(O3785-MAR1!$B$12)/MAR1!$D$12,(O3785-MAR1!$C$12)/MAR1!$E$12)</f>
        <v/>
      </c>
      <c r="S3785" s="7">
        <f>IF($I3785=1,(P3785-MAR1!$B$13)/MAR1!$D$13,(P3785-MAR1!$C$13)/MAR1!$E$13)</f>
        <v/>
      </c>
    </row>
    <row r="3786">
      <c r="A3786" s="5" t="n">
        <v>3785</v>
      </c>
      <c r="B3786" s="5" t="n">
        <v>11</v>
      </c>
      <c r="C3786" s="5" t="n">
        <v>135</v>
      </c>
      <c r="D3786" s="5" t="n">
        <v>5</v>
      </c>
      <c r="E3786" s="5" t="n">
        <v>0</v>
      </c>
      <c r="F3786" s="5" t="n">
        <v>38.1</v>
      </c>
      <c r="G3786" s="5" t="n">
        <v>28.6</v>
      </c>
      <c r="H3786" s="5" t="n">
        <v>23.8</v>
      </c>
      <c r="I3786" s="6">
        <f>IF(E3786&gt;=Markov!$B$3,1,0)</f>
        <v/>
      </c>
      <c r="J3786" s="6">
        <f>I3785</f>
        <v/>
      </c>
      <c r="K3786" s="7">
        <f>MAR1!$B$5+MAR1!$C$5*COS(2*PI()*$C3786/365)+MAR1!$D$5*SIN(2*PI()*$C3786/365)</f>
        <v/>
      </c>
      <c r="L3786" s="7">
        <f>MAR1!$B$6+MAR1!$C$6*COS(2*PI()*$C3786/365)+MAR1!$D$6*SIN(2*PI()*$C3786/365)</f>
        <v/>
      </c>
      <c r="M3786" s="7">
        <f>MAR1!$B$7+MAR1!$C$7*COS(2*PI()*$C3786/365)+MAR1!$D$7*SIN(2*PI()*$C3786/365)</f>
        <v/>
      </c>
      <c r="N3786" s="7">
        <f>F3786-K3786</f>
        <v/>
      </c>
      <c r="O3786" s="7">
        <f>G3786-L3786</f>
        <v/>
      </c>
      <c r="P3786" s="7">
        <f>H3786-M3786</f>
        <v/>
      </c>
      <c r="Q3786" s="7">
        <f>IF($I3786=1,(N3786-MAR1!$B$11)/MAR1!$D$11,(N3786-MAR1!$C$11)/MAR1!$E$11)</f>
        <v/>
      </c>
      <c r="R3786" s="7">
        <f>IF($I3786=1,(O3786-MAR1!$B$12)/MAR1!$D$12,(O3786-MAR1!$C$12)/MAR1!$E$12)</f>
        <v/>
      </c>
      <c r="S3786" s="7">
        <f>IF($I3786=1,(P3786-MAR1!$B$13)/MAR1!$D$13,(P3786-MAR1!$C$13)/MAR1!$E$13)</f>
        <v/>
      </c>
    </row>
    <row r="3787">
      <c r="A3787" s="5" t="n">
        <v>3786</v>
      </c>
      <c r="B3787" s="5" t="n">
        <v>11</v>
      </c>
      <c r="C3787" s="5" t="n">
        <v>136</v>
      </c>
      <c r="D3787" s="5" t="n">
        <v>5</v>
      </c>
      <c r="E3787" s="5" t="n">
        <v>5</v>
      </c>
      <c r="F3787" s="5" t="n">
        <v>35.4</v>
      </c>
      <c r="G3787" s="5" t="n">
        <v>27</v>
      </c>
      <c r="H3787" s="5" t="n">
        <v>15.52</v>
      </c>
      <c r="I3787" s="6">
        <f>IF(E3787&gt;=Markov!$B$3,1,0)</f>
        <v/>
      </c>
      <c r="J3787" s="6">
        <f>I3786</f>
        <v/>
      </c>
      <c r="K3787" s="7">
        <f>MAR1!$B$5+MAR1!$C$5*COS(2*PI()*$C3787/365)+MAR1!$D$5*SIN(2*PI()*$C3787/365)</f>
        <v/>
      </c>
      <c r="L3787" s="7">
        <f>MAR1!$B$6+MAR1!$C$6*COS(2*PI()*$C3787/365)+MAR1!$D$6*SIN(2*PI()*$C3787/365)</f>
        <v/>
      </c>
      <c r="M3787" s="7">
        <f>MAR1!$B$7+MAR1!$C$7*COS(2*PI()*$C3787/365)+MAR1!$D$7*SIN(2*PI()*$C3787/365)</f>
        <v/>
      </c>
      <c r="N3787" s="7">
        <f>F3787-K3787</f>
        <v/>
      </c>
      <c r="O3787" s="7">
        <f>G3787-L3787</f>
        <v/>
      </c>
      <c r="P3787" s="7">
        <f>H3787-M3787</f>
        <v/>
      </c>
      <c r="Q3787" s="7">
        <f>IF($I3787=1,(N3787-MAR1!$B$11)/MAR1!$D$11,(N3787-MAR1!$C$11)/MAR1!$E$11)</f>
        <v/>
      </c>
      <c r="R3787" s="7">
        <f>IF($I3787=1,(O3787-MAR1!$B$12)/MAR1!$D$12,(O3787-MAR1!$C$12)/MAR1!$E$12)</f>
        <v/>
      </c>
      <c r="S3787" s="7">
        <f>IF($I3787=1,(P3787-MAR1!$B$13)/MAR1!$D$13,(P3787-MAR1!$C$13)/MAR1!$E$13)</f>
        <v/>
      </c>
    </row>
    <row r="3788">
      <c r="A3788" s="5" t="n">
        <v>3787</v>
      </c>
      <c r="B3788" s="5" t="n">
        <v>11</v>
      </c>
      <c r="C3788" s="5" t="n">
        <v>137</v>
      </c>
      <c r="D3788" s="5" t="n">
        <v>5</v>
      </c>
      <c r="E3788" s="5" t="n">
        <v>0</v>
      </c>
      <c r="F3788" s="5" t="n">
        <v>39.4</v>
      </c>
      <c r="G3788" s="5" t="n">
        <v>28.1</v>
      </c>
      <c r="H3788" s="5" t="n">
        <v>21.09</v>
      </c>
      <c r="I3788" s="6">
        <f>IF(E3788&gt;=Markov!$B$3,1,0)</f>
        <v/>
      </c>
      <c r="J3788" s="6">
        <f>I3787</f>
        <v/>
      </c>
      <c r="K3788" s="7">
        <f>MAR1!$B$5+MAR1!$C$5*COS(2*PI()*$C3788/365)+MAR1!$D$5*SIN(2*PI()*$C3788/365)</f>
        <v/>
      </c>
      <c r="L3788" s="7">
        <f>MAR1!$B$6+MAR1!$C$6*COS(2*PI()*$C3788/365)+MAR1!$D$6*SIN(2*PI()*$C3788/365)</f>
        <v/>
      </c>
      <c r="M3788" s="7">
        <f>MAR1!$B$7+MAR1!$C$7*COS(2*PI()*$C3788/365)+MAR1!$D$7*SIN(2*PI()*$C3788/365)</f>
        <v/>
      </c>
      <c r="N3788" s="7">
        <f>F3788-K3788</f>
        <v/>
      </c>
      <c r="O3788" s="7">
        <f>G3788-L3788</f>
        <v/>
      </c>
      <c r="P3788" s="7">
        <f>H3788-M3788</f>
        <v/>
      </c>
      <c r="Q3788" s="7">
        <f>IF($I3788=1,(N3788-MAR1!$B$11)/MAR1!$D$11,(N3788-MAR1!$C$11)/MAR1!$E$11)</f>
        <v/>
      </c>
      <c r="R3788" s="7">
        <f>IF($I3788=1,(O3788-MAR1!$B$12)/MAR1!$D$12,(O3788-MAR1!$C$12)/MAR1!$E$12)</f>
        <v/>
      </c>
      <c r="S3788" s="7">
        <f>IF($I3788=1,(P3788-MAR1!$B$13)/MAR1!$D$13,(P3788-MAR1!$C$13)/MAR1!$E$13)</f>
        <v/>
      </c>
    </row>
    <row r="3789">
      <c r="A3789" s="5" t="n">
        <v>3788</v>
      </c>
      <c r="B3789" s="5" t="n">
        <v>11</v>
      </c>
      <c r="C3789" s="5" t="n">
        <v>138</v>
      </c>
      <c r="D3789" s="5" t="n">
        <v>5</v>
      </c>
      <c r="E3789" s="5" t="n">
        <v>0</v>
      </c>
      <c r="F3789" s="5" t="n">
        <v>38.2</v>
      </c>
      <c r="G3789" s="5" t="n">
        <v>27.3</v>
      </c>
      <c r="H3789" s="5" t="n">
        <v>23.37</v>
      </c>
      <c r="I3789" s="6">
        <f>IF(E3789&gt;=Markov!$B$3,1,0)</f>
        <v/>
      </c>
      <c r="J3789" s="6">
        <f>I3788</f>
        <v/>
      </c>
      <c r="K3789" s="7">
        <f>MAR1!$B$5+MAR1!$C$5*COS(2*PI()*$C3789/365)+MAR1!$D$5*SIN(2*PI()*$C3789/365)</f>
        <v/>
      </c>
      <c r="L3789" s="7">
        <f>MAR1!$B$6+MAR1!$C$6*COS(2*PI()*$C3789/365)+MAR1!$D$6*SIN(2*PI()*$C3789/365)</f>
        <v/>
      </c>
      <c r="M3789" s="7">
        <f>MAR1!$B$7+MAR1!$C$7*COS(2*PI()*$C3789/365)+MAR1!$D$7*SIN(2*PI()*$C3789/365)</f>
        <v/>
      </c>
      <c r="N3789" s="7">
        <f>F3789-K3789</f>
        <v/>
      </c>
      <c r="O3789" s="7">
        <f>G3789-L3789</f>
        <v/>
      </c>
      <c r="P3789" s="7">
        <f>H3789-M3789</f>
        <v/>
      </c>
      <c r="Q3789" s="7">
        <f>IF($I3789=1,(N3789-MAR1!$B$11)/MAR1!$D$11,(N3789-MAR1!$C$11)/MAR1!$E$11)</f>
        <v/>
      </c>
      <c r="R3789" s="7">
        <f>IF($I3789=1,(O3789-MAR1!$B$12)/MAR1!$D$12,(O3789-MAR1!$C$12)/MAR1!$E$12)</f>
        <v/>
      </c>
      <c r="S3789" s="7">
        <f>IF($I3789=1,(P3789-MAR1!$B$13)/MAR1!$D$13,(P3789-MAR1!$C$13)/MAR1!$E$13)</f>
        <v/>
      </c>
    </row>
    <row r="3790">
      <c r="A3790" s="5" t="n">
        <v>3789</v>
      </c>
      <c r="B3790" s="5" t="n">
        <v>11</v>
      </c>
      <c r="C3790" s="5" t="n">
        <v>139</v>
      </c>
      <c r="D3790" s="5" t="n">
        <v>5</v>
      </c>
      <c r="E3790" s="5" t="n">
        <v>0</v>
      </c>
      <c r="F3790" s="5" t="n">
        <v>38.5</v>
      </c>
      <c r="G3790" s="5" t="n">
        <v>25.3</v>
      </c>
      <c r="H3790" s="5" t="n">
        <v>23.89</v>
      </c>
      <c r="I3790" s="6">
        <f>IF(E3790&gt;=Markov!$B$3,1,0)</f>
        <v/>
      </c>
      <c r="J3790" s="6">
        <f>I3789</f>
        <v/>
      </c>
      <c r="K3790" s="7">
        <f>MAR1!$B$5+MAR1!$C$5*COS(2*PI()*$C3790/365)+MAR1!$D$5*SIN(2*PI()*$C3790/365)</f>
        <v/>
      </c>
      <c r="L3790" s="7">
        <f>MAR1!$B$6+MAR1!$C$6*COS(2*PI()*$C3790/365)+MAR1!$D$6*SIN(2*PI()*$C3790/365)</f>
        <v/>
      </c>
      <c r="M3790" s="7">
        <f>MAR1!$B$7+MAR1!$C$7*COS(2*PI()*$C3790/365)+MAR1!$D$7*SIN(2*PI()*$C3790/365)</f>
        <v/>
      </c>
      <c r="N3790" s="7">
        <f>F3790-K3790</f>
        <v/>
      </c>
      <c r="O3790" s="7">
        <f>G3790-L3790</f>
        <v/>
      </c>
      <c r="P3790" s="7">
        <f>H3790-M3790</f>
        <v/>
      </c>
      <c r="Q3790" s="7">
        <f>IF($I3790=1,(N3790-MAR1!$B$11)/MAR1!$D$11,(N3790-MAR1!$C$11)/MAR1!$E$11)</f>
        <v/>
      </c>
      <c r="R3790" s="7">
        <f>IF($I3790=1,(O3790-MAR1!$B$12)/MAR1!$D$12,(O3790-MAR1!$C$12)/MAR1!$E$12)</f>
        <v/>
      </c>
      <c r="S3790" s="7">
        <f>IF($I3790=1,(P3790-MAR1!$B$13)/MAR1!$D$13,(P3790-MAR1!$C$13)/MAR1!$E$13)</f>
        <v/>
      </c>
    </row>
    <row r="3791">
      <c r="A3791" s="5" t="n">
        <v>3790</v>
      </c>
      <c r="B3791" s="5" t="n">
        <v>11</v>
      </c>
      <c r="C3791" s="5" t="n">
        <v>140</v>
      </c>
      <c r="D3791" s="5" t="n">
        <v>5</v>
      </c>
      <c r="E3791" s="5" t="n">
        <v>0</v>
      </c>
      <c r="F3791" s="5" t="n">
        <v>37.7</v>
      </c>
      <c r="G3791" s="5" t="n">
        <v>26.8</v>
      </c>
      <c r="H3791" s="5" t="n">
        <v>25.36</v>
      </c>
      <c r="I3791" s="6">
        <f>IF(E3791&gt;=Markov!$B$3,1,0)</f>
        <v/>
      </c>
      <c r="J3791" s="6">
        <f>I3790</f>
        <v/>
      </c>
      <c r="K3791" s="7">
        <f>MAR1!$B$5+MAR1!$C$5*COS(2*PI()*$C3791/365)+MAR1!$D$5*SIN(2*PI()*$C3791/365)</f>
        <v/>
      </c>
      <c r="L3791" s="7">
        <f>MAR1!$B$6+MAR1!$C$6*COS(2*PI()*$C3791/365)+MAR1!$D$6*SIN(2*PI()*$C3791/365)</f>
        <v/>
      </c>
      <c r="M3791" s="7">
        <f>MAR1!$B$7+MAR1!$C$7*COS(2*PI()*$C3791/365)+MAR1!$D$7*SIN(2*PI()*$C3791/365)</f>
        <v/>
      </c>
      <c r="N3791" s="7">
        <f>F3791-K3791</f>
        <v/>
      </c>
      <c r="O3791" s="7">
        <f>G3791-L3791</f>
        <v/>
      </c>
      <c r="P3791" s="7">
        <f>H3791-M3791</f>
        <v/>
      </c>
      <c r="Q3791" s="7">
        <f>IF($I3791=1,(N3791-MAR1!$B$11)/MAR1!$D$11,(N3791-MAR1!$C$11)/MAR1!$E$11)</f>
        <v/>
      </c>
      <c r="R3791" s="7">
        <f>IF($I3791=1,(O3791-MAR1!$B$12)/MAR1!$D$12,(O3791-MAR1!$C$12)/MAR1!$E$12)</f>
        <v/>
      </c>
      <c r="S3791" s="7">
        <f>IF($I3791=1,(P3791-MAR1!$B$13)/MAR1!$D$13,(P3791-MAR1!$C$13)/MAR1!$E$13)</f>
        <v/>
      </c>
    </row>
    <row r="3792">
      <c r="A3792" s="5" t="n">
        <v>3791</v>
      </c>
      <c r="B3792" s="5" t="n">
        <v>11</v>
      </c>
      <c r="C3792" s="5" t="n">
        <v>141</v>
      </c>
      <c r="D3792" s="5" t="n">
        <v>5</v>
      </c>
      <c r="E3792" s="5" t="n">
        <v>0</v>
      </c>
      <c r="F3792" s="5" t="n">
        <v>39.1</v>
      </c>
      <c r="G3792" s="5" t="n">
        <v>26.5</v>
      </c>
      <c r="H3792" s="5" t="n">
        <v>28.91</v>
      </c>
      <c r="I3792" s="6">
        <f>IF(E3792&gt;=Markov!$B$3,1,0)</f>
        <v/>
      </c>
      <c r="J3792" s="6">
        <f>I3791</f>
        <v/>
      </c>
      <c r="K3792" s="7">
        <f>MAR1!$B$5+MAR1!$C$5*COS(2*PI()*$C3792/365)+MAR1!$D$5*SIN(2*PI()*$C3792/365)</f>
        <v/>
      </c>
      <c r="L3792" s="7">
        <f>MAR1!$B$6+MAR1!$C$6*COS(2*PI()*$C3792/365)+MAR1!$D$6*SIN(2*PI()*$C3792/365)</f>
        <v/>
      </c>
      <c r="M3792" s="7">
        <f>MAR1!$B$7+MAR1!$C$7*COS(2*PI()*$C3792/365)+MAR1!$D$7*SIN(2*PI()*$C3792/365)</f>
        <v/>
      </c>
      <c r="N3792" s="7">
        <f>F3792-K3792</f>
        <v/>
      </c>
      <c r="O3792" s="7">
        <f>G3792-L3792</f>
        <v/>
      </c>
      <c r="P3792" s="7">
        <f>H3792-M3792</f>
        <v/>
      </c>
      <c r="Q3792" s="7">
        <f>IF($I3792=1,(N3792-MAR1!$B$11)/MAR1!$D$11,(N3792-MAR1!$C$11)/MAR1!$E$11)</f>
        <v/>
      </c>
      <c r="R3792" s="7">
        <f>IF($I3792=1,(O3792-MAR1!$B$12)/MAR1!$D$12,(O3792-MAR1!$C$12)/MAR1!$E$12)</f>
        <v/>
      </c>
      <c r="S3792" s="7">
        <f>IF($I3792=1,(P3792-MAR1!$B$13)/MAR1!$D$13,(P3792-MAR1!$C$13)/MAR1!$E$13)</f>
        <v/>
      </c>
    </row>
    <row r="3793">
      <c r="A3793" s="5" t="n">
        <v>3792</v>
      </c>
      <c r="B3793" s="5" t="n">
        <v>11</v>
      </c>
      <c r="C3793" s="5" t="n">
        <v>142</v>
      </c>
      <c r="D3793" s="5" t="n">
        <v>5</v>
      </c>
      <c r="E3793" s="5" t="n">
        <v>0</v>
      </c>
      <c r="F3793" s="5" t="n">
        <v>39.7</v>
      </c>
      <c r="G3793" s="5" t="n">
        <v>27</v>
      </c>
      <c r="H3793" s="5" t="n">
        <v>20.93</v>
      </c>
      <c r="I3793" s="6">
        <f>IF(E3793&gt;=Markov!$B$3,1,0)</f>
        <v/>
      </c>
      <c r="J3793" s="6">
        <f>I3792</f>
        <v/>
      </c>
      <c r="K3793" s="7">
        <f>MAR1!$B$5+MAR1!$C$5*COS(2*PI()*$C3793/365)+MAR1!$D$5*SIN(2*PI()*$C3793/365)</f>
        <v/>
      </c>
      <c r="L3793" s="7">
        <f>MAR1!$B$6+MAR1!$C$6*COS(2*PI()*$C3793/365)+MAR1!$D$6*SIN(2*PI()*$C3793/365)</f>
        <v/>
      </c>
      <c r="M3793" s="7">
        <f>MAR1!$B$7+MAR1!$C$7*COS(2*PI()*$C3793/365)+MAR1!$D$7*SIN(2*PI()*$C3793/365)</f>
        <v/>
      </c>
      <c r="N3793" s="7">
        <f>F3793-K3793</f>
        <v/>
      </c>
      <c r="O3793" s="7">
        <f>G3793-L3793</f>
        <v/>
      </c>
      <c r="P3793" s="7">
        <f>H3793-M3793</f>
        <v/>
      </c>
      <c r="Q3793" s="7">
        <f>IF($I3793=1,(N3793-MAR1!$B$11)/MAR1!$D$11,(N3793-MAR1!$C$11)/MAR1!$E$11)</f>
        <v/>
      </c>
      <c r="R3793" s="7">
        <f>IF($I3793=1,(O3793-MAR1!$B$12)/MAR1!$D$12,(O3793-MAR1!$C$12)/MAR1!$E$12)</f>
        <v/>
      </c>
      <c r="S3793" s="7">
        <f>IF($I3793=1,(P3793-MAR1!$B$13)/MAR1!$D$13,(P3793-MAR1!$C$13)/MAR1!$E$13)</f>
        <v/>
      </c>
    </row>
    <row r="3794">
      <c r="A3794" s="5" t="n">
        <v>3793</v>
      </c>
      <c r="B3794" s="5" t="n">
        <v>11</v>
      </c>
      <c r="C3794" s="5" t="n">
        <v>143</v>
      </c>
      <c r="D3794" s="5" t="n">
        <v>5</v>
      </c>
      <c r="E3794" s="5" t="n">
        <v>0</v>
      </c>
      <c r="F3794" s="5" t="n">
        <v>39.3</v>
      </c>
      <c r="G3794" s="5" t="n">
        <v>25.2</v>
      </c>
      <c r="H3794" s="5" t="n">
        <v>25.59</v>
      </c>
      <c r="I3794" s="6">
        <f>IF(E3794&gt;=Markov!$B$3,1,0)</f>
        <v/>
      </c>
      <c r="J3794" s="6">
        <f>I3793</f>
        <v/>
      </c>
      <c r="K3794" s="7">
        <f>MAR1!$B$5+MAR1!$C$5*COS(2*PI()*$C3794/365)+MAR1!$D$5*SIN(2*PI()*$C3794/365)</f>
        <v/>
      </c>
      <c r="L3794" s="7">
        <f>MAR1!$B$6+MAR1!$C$6*COS(2*PI()*$C3794/365)+MAR1!$D$6*SIN(2*PI()*$C3794/365)</f>
        <v/>
      </c>
      <c r="M3794" s="7">
        <f>MAR1!$B$7+MAR1!$C$7*COS(2*PI()*$C3794/365)+MAR1!$D$7*SIN(2*PI()*$C3794/365)</f>
        <v/>
      </c>
      <c r="N3794" s="7">
        <f>F3794-K3794</f>
        <v/>
      </c>
      <c r="O3794" s="7">
        <f>G3794-L3794</f>
        <v/>
      </c>
      <c r="P3794" s="7">
        <f>H3794-M3794</f>
        <v/>
      </c>
      <c r="Q3794" s="7">
        <f>IF($I3794=1,(N3794-MAR1!$B$11)/MAR1!$D$11,(N3794-MAR1!$C$11)/MAR1!$E$11)</f>
        <v/>
      </c>
      <c r="R3794" s="7">
        <f>IF($I3794=1,(O3794-MAR1!$B$12)/MAR1!$D$12,(O3794-MAR1!$C$12)/MAR1!$E$12)</f>
        <v/>
      </c>
      <c r="S3794" s="7">
        <f>IF($I3794=1,(P3794-MAR1!$B$13)/MAR1!$D$13,(P3794-MAR1!$C$13)/MAR1!$E$13)</f>
        <v/>
      </c>
    </row>
    <row r="3795">
      <c r="A3795" s="5" t="n">
        <v>3794</v>
      </c>
      <c r="B3795" s="5" t="n">
        <v>11</v>
      </c>
      <c r="C3795" s="5" t="n">
        <v>144</v>
      </c>
      <c r="D3795" s="5" t="n">
        <v>5</v>
      </c>
      <c r="E3795" s="5" t="n">
        <v>0</v>
      </c>
      <c r="F3795" s="5" t="n">
        <v>39.8</v>
      </c>
      <c r="G3795" s="5" t="n">
        <v>26.4</v>
      </c>
      <c r="H3795" s="5" t="n">
        <v>25.72</v>
      </c>
      <c r="I3795" s="6">
        <f>IF(E3795&gt;=Markov!$B$3,1,0)</f>
        <v/>
      </c>
      <c r="J3795" s="6">
        <f>I3794</f>
        <v/>
      </c>
      <c r="K3795" s="7">
        <f>MAR1!$B$5+MAR1!$C$5*COS(2*PI()*$C3795/365)+MAR1!$D$5*SIN(2*PI()*$C3795/365)</f>
        <v/>
      </c>
      <c r="L3795" s="7">
        <f>MAR1!$B$6+MAR1!$C$6*COS(2*PI()*$C3795/365)+MAR1!$D$6*SIN(2*PI()*$C3795/365)</f>
        <v/>
      </c>
      <c r="M3795" s="7">
        <f>MAR1!$B$7+MAR1!$C$7*COS(2*PI()*$C3795/365)+MAR1!$D$7*SIN(2*PI()*$C3795/365)</f>
        <v/>
      </c>
      <c r="N3795" s="7">
        <f>F3795-K3795</f>
        <v/>
      </c>
      <c r="O3795" s="7">
        <f>G3795-L3795</f>
        <v/>
      </c>
      <c r="P3795" s="7">
        <f>H3795-M3795</f>
        <v/>
      </c>
      <c r="Q3795" s="7">
        <f>IF($I3795=1,(N3795-MAR1!$B$11)/MAR1!$D$11,(N3795-MAR1!$C$11)/MAR1!$E$11)</f>
        <v/>
      </c>
      <c r="R3795" s="7">
        <f>IF($I3795=1,(O3795-MAR1!$B$12)/MAR1!$D$12,(O3795-MAR1!$C$12)/MAR1!$E$12)</f>
        <v/>
      </c>
      <c r="S3795" s="7">
        <f>IF($I3795=1,(P3795-MAR1!$B$13)/MAR1!$D$13,(P3795-MAR1!$C$13)/MAR1!$E$13)</f>
        <v/>
      </c>
    </row>
    <row r="3796">
      <c r="A3796" s="5" t="n">
        <v>3795</v>
      </c>
      <c r="B3796" s="5" t="n">
        <v>11</v>
      </c>
      <c r="C3796" s="5" t="n">
        <v>145</v>
      </c>
      <c r="D3796" s="5" t="n">
        <v>5</v>
      </c>
      <c r="E3796" s="5" t="n">
        <v>0</v>
      </c>
      <c r="F3796" s="5" t="n">
        <v>40.9</v>
      </c>
      <c r="G3796" s="5" t="n">
        <v>28.9</v>
      </c>
      <c r="H3796" s="5" t="n">
        <v>23.74</v>
      </c>
      <c r="I3796" s="6">
        <f>IF(E3796&gt;=Markov!$B$3,1,0)</f>
        <v/>
      </c>
      <c r="J3796" s="6">
        <f>I3795</f>
        <v/>
      </c>
      <c r="K3796" s="7">
        <f>MAR1!$B$5+MAR1!$C$5*COS(2*PI()*$C3796/365)+MAR1!$D$5*SIN(2*PI()*$C3796/365)</f>
        <v/>
      </c>
      <c r="L3796" s="7">
        <f>MAR1!$B$6+MAR1!$C$6*COS(2*PI()*$C3796/365)+MAR1!$D$6*SIN(2*PI()*$C3796/365)</f>
        <v/>
      </c>
      <c r="M3796" s="7">
        <f>MAR1!$B$7+MAR1!$C$7*COS(2*PI()*$C3796/365)+MAR1!$D$7*SIN(2*PI()*$C3796/365)</f>
        <v/>
      </c>
      <c r="N3796" s="7">
        <f>F3796-K3796</f>
        <v/>
      </c>
      <c r="O3796" s="7">
        <f>G3796-L3796</f>
        <v/>
      </c>
      <c r="P3796" s="7">
        <f>H3796-M3796</f>
        <v/>
      </c>
      <c r="Q3796" s="7">
        <f>IF($I3796=1,(N3796-MAR1!$B$11)/MAR1!$D$11,(N3796-MAR1!$C$11)/MAR1!$E$11)</f>
        <v/>
      </c>
      <c r="R3796" s="7">
        <f>IF($I3796=1,(O3796-MAR1!$B$12)/MAR1!$D$12,(O3796-MAR1!$C$12)/MAR1!$E$12)</f>
        <v/>
      </c>
      <c r="S3796" s="7">
        <f>IF($I3796=1,(P3796-MAR1!$B$13)/MAR1!$D$13,(P3796-MAR1!$C$13)/MAR1!$E$13)</f>
        <v/>
      </c>
    </row>
    <row r="3797">
      <c r="A3797" s="5" t="n">
        <v>3796</v>
      </c>
      <c r="B3797" s="5" t="n">
        <v>11</v>
      </c>
      <c r="C3797" s="5" t="n">
        <v>146</v>
      </c>
      <c r="D3797" s="5" t="n">
        <v>5</v>
      </c>
      <c r="E3797" s="5" t="n">
        <v>0</v>
      </c>
      <c r="F3797" s="5" t="n">
        <v>40</v>
      </c>
      <c r="G3797" s="5" t="n">
        <v>27.6</v>
      </c>
      <c r="H3797" s="5" t="n">
        <v>24.56</v>
      </c>
      <c r="I3797" s="6">
        <f>IF(E3797&gt;=Markov!$B$3,1,0)</f>
        <v/>
      </c>
      <c r="J3797" s="6">
        <f>I3796</f>
        <v/>
      </c>
      <c r="K3797" s="7">
        <f>MAR1!$B$5+MAR1!$C$5*COS(2*PI()*$C3797/365)+MAR1!$D$5*SIN(2*PI()*$C3797/365)</f>
        <v/>
      </c>
      <c r="L3797" s="7">
        <f>MAR1!$B$6+MAR1!$C$6*COS(2*PI()*$C3797/365)+MAR1!$D$6*SIN(2*PI()*$C3797/365)</f>
        <v/>
      </c>
      <c r="M3797" s="7">
        <f>MAR1!$B$7+MAR1!$C$7*COS(2*PI()*$C3797/365)+MAR1!$D$7*SIN(2*PI()*$C3797/365)</f>
        <v/>
      </c>
      <c r="N3797" s="7">
        <f>F3797-K3797</f>
        <v/>
      </c>
      <c r="O3797" s="7">
        <f>G3797-L3797</f>
        <v/>
      </c>
      <c r="P3797" s="7">
        <f>H3797-M3797</f>
        <v/>
      </c>
      <c r="Q3797" s="7">
        <f>IF($I3797=1,(N3797-MAR1!$B$11)/MAR1!$D$11,(N3797-MAR1!$C$11)/MAR1!$E$11)</f>
        <v/>
      </c>
      <c r="R3797" s="7">
        <f>IF($I3797=1,(O3797-MAR1!$B$12)/MAR1!$D$12,(O3797-MAR1!$C$12)/MAR1!$E$12)</f>
        <v/>
      </c>
      <c r="S3797" s="7">
        <f>IF($I3797=1,(P3797-MAR1!$B$13)/MAR1!$D$13,(P3797-MAR1!$C$13)/MAR1!$E$13)</f>
        <v/>
      </c>
    </row>
    <row r="3798">
      <c r="A3798" s="5" t="n">
        <v>3797</v>
      </c>
      <c r="B3798" s="5" t="n">
        <v>11</v>
      </c>
      <c r="C3798" s="5" t="n">
        <v>147</v>
      </c>
      <c r="D3798" s="5" t="n">
        <v>5</v>
      </c>
      <c r="E3798" s="5" t="n">
        <v>0</v>
      </c>
      <c r="F3798" s="5" t="n">
        <v>39.1</v>
      </c>
      <c r="G3798" s="5" t="n">
        <v>26.9</v>
      </c>
      <c r="H3798" s="5" t="n">
        <v>18.81</v>
      </c>
      <c r="I3798" s="6">
        <f>IF(E3798&gt;=Markov!$B$3,1,0)</f>
        <v/>
      </c>
      <c r="J3798" s="6">
        <f>I3797</f>
        <v/>
      </c>
      <c r="K3798" s="7">
        <f>MAR1!$B$5+MAR1!$C$5*COS(2*PI()*$C3798/365)+MAR1!$D$5*SIN(2*PI()*$C3798/365)</f>
        <v/>
      </c>
      <c r="L3798" s="7">
        <f>MAR1!$B$6+MAR1!$C$6*COS(2*PI()*$C3798/365)+MAR1!$D$6*SIN(2*PI()*$C3798/365)</f>
        <v/>
      </c>
      <c r="M3798" s="7">
        <f>MAR1!$B$7+MAR1!$C$7*COS(2*PI()*$C3798/365)+MAR1!$D$7*SIN(2*PI()*$C3798/365)</f>
        <v/>
      </c>
      <c r="N3798" s="7">
        <f>F3798-K3798</f>
        <v/>
      </c>
      <c r="O3798" s="7">
        <f>G3798-L3798</f>
        <v/>
      </c>
      <c r="P3798" s="7">
        <f>H3798-M3798</f>
        <v/>
      </c>
      <c r="Q3798" s="7">
        <f>IF($I3798=1,(N3798-MAR1!$B$11)/MAR1!$D$11,(N3798-MAR1!$C$11)/MAR1!$E$11)</f>
        <v/>
      </c>
      <c r="R3798" s="7">
        <f>IF($I3798=1,(O3798-MAR1!$B$12)/MAR1!$D$12,(O3798-MAR1!$C$12)/MAR1!$E$12)</f>
        <v/>
      </c>
      <c r="S3798" s="7">
        <f>IF($I3798=1,(P3798-MAR1!$B$13)/MAR1!$D$13,(P3798-MAR1!$C$13)/MAR1!$E$13)</f>
        <v/>
      </c>
    </row>
    <row r="3799">
      <c r="A3799" s="5" t="n">
        <v>3798</v>
      </c>
      <c r="B3799" s="5" t="n">
        <v>11</v>
      </c>
      <c r="C3799" s="5" t="n">
        <v>148</v>
      </c>
      <c r="D3799" s="5" t="n">
        <v>5</v>
      </c>
      <c r="E3799" s="5" t="n">
        <v>0</v>
      </c>
      <c r="F3799" s="5" t="n">
        <v>40.1</v>
      </c>
      <c r="G3799" s="5" t="n">
        <v>27.8</v>
      </c>
      <c r="H3799" s="5" t="n">
        <v>16.65</v>
      </c>
      <c r="I3799" s="6">
        <f>IF(E3799&gt;=Markov!$B$3,1,0)</f>
        <v/>
      </c>
      <c r="J3799" s="6">
        <f>I3798</f>
        <v/>
      </c>
      <c r="K3799" s="7">
        <f>MAR1!$B$5+MAR1!$C$5*COS(2*PI()*$C3799/365)+MAR1!$D$5*SIN(2*PI()*$C3799/365)</f>
        <v/>
      </c>
      <c r="L3799" s="7">
        <f>MAR1!$B$6+MAR1!$C$6*COS(2*PI()*$C3799/365)+MAR1!$D$6*SIN(2*PI()*$C3799/365)</f>
        <v/>
      </c>
      <c r="M3799" s="7">
        <f>MAR1!$B$7+MAR1!$C$7*COS(2*PI()*$C3799/365)+MAR1!$D$7*SIN(2*PI()*$C3799/365)</f>
        <v/>
      </c>
      <c r="N3799" s="7">
        <f>F3799-K3799</f>
        <v/>
      </c>
      <c r="O3799" s="7">
        <f>G3799-L3799</f>
        <v/>
      </c>
      <c r="P3799" s="7">
        <f>H3799-M3799</f>
        <v/>
      </c>
      <c r="Q3799" s="7">
        <f>IF($I3799=1,(N3799-MAR1!$B$11)/MAR1!$D$11,(N3799-MAR1!$C$11)/MAR1!$E$11)</f>
        <v/>
      </c>
      <c r="R3799" s="7">
        <f>IF($I3799=1,(O3799-MAR1!$B$12)/MAR1!$D$12,(O3799-MAR1!$C$12)/MAR1!$E$12)</f>
        <v/>
      </c>
      <c r="S3799" s="7">
        <f>IF($I3799=1,(P3799-MAR1!$B$13)/MAR1!$D$13,(P3799-MAR1!$C$13)/MAR1!$E$13)</f>
        <v/>
      </c>
    </row>
    <row r="3800">
      <c r="A3800" s="5" t="n">
        <v>3799</v>
      </c>
      <c r="B3800" s="5" t="n">
        <v>11</v>
      </c>
      <c r="C3800" s="5" t="n">
        <v>149</v>
      </c>
      <c r="D3800" s="5" t="n">
        <v>5</v>
      </c>
      <c r="E3800" s="5" t="n">
        <v>0</v>
      </c>
      <c r="F3800" s="5" t="n">
        <v>39</v>
      </c>
      <c r="G3800" s="5" t="n">
        <v>26.8</v>
      </c>
      <c r="H3800" s="5" t="n">
        <v>21.01</v>
      </c>
      <c r="I3800" s="6">
        <f>IF(E3800&gt;=Markov!$B$3,1,0)</f>
        <v/>
      </c>
      <c r="J3800" s="6">
        <f>I3799</f>
        <v/>
      </c>
      <c r="K3800" s="7">
        <f>MAR1!$B$5+MAR1!$C$5*COS(2*PI()*$C3800/365)+MAR1!$D$5*SIN(2*PI()*$C3800/365)</f>
        <v/>
      </c>
      <c r="L3800" s="7">
        <f>MAR1!$B$6+MAR1!$C$6*COS(2*PI()*$C3800/365)+MAR1!$D$6*SIN(2*PI()*$C3800/365)</f>
        <v/>
      </c>
      <c r="M3800" s="7">
        <f>MAR1!$B$7+MAR1!$C$7*COS(2*PI()*$C3800/365)+MAR1!$D$7*SIN(2*PI()*$C3800/365)</f>
        <v/>
      </c>
      <c r="N3800" s="7">
        <f>F3800-K3800</f>
        <v/>
      </c>
      <c r="O3800" s="7">
        <f>G3800-L3800</f>
        <v/>
      </c>
      <c r="P3800" s="7">
        <f>H3800-M3800</f>
        <v/>
      </c>
      <c r="Q3800" s="7">
        <f>IF($I3800=1,(N3800-MAR1!$B$11)/MAR1!$D$11,(N3800-MAR1!$C$11)/MAR1!$E$11)</f>
        <v/>
      </c>
      <c r="R3800" s="7">
        <f>IF($I3800=1,(O3800-MAR1!$B$12)/MAR1!$D$12,(O3800-MAR1!$C$12)/MAR1!$E$12)</f>
        <v/>
      </c>
      <c r="S3800" s="7">
        <f>IF($I3800=1,(P3800-MAR1!$B$13)/MAR1!$D$13,(P3800-MAR1!$C$13)/MAR1!$E$13)</f>
        <v/>
      </c>
    </row>
    <row r="3801">
      <c r="A3801" s="5" t="n">
        <v>3800</v>
      </c>
      <c r="B3801" s="5" t="n">
        <v>11</v>
      </c>
      <c r="C3801" s="5" t="n">
        <v>150</v>
      </c>
      <c r="D3801" s="5" t="n">
        <v>5</v>
      </c>
      <c r="E3801" s="5" t="n">
        <v>0</v>
      </c>
      <c r="F3801" s="5" t="n">
        <v>37.4</v>
      </c>
      <c r="G3801" s="5" t="n">
        <v>26</v>
      </c>
      <c r="H3801" s="5" t="n">
        <v>26.01</v>
      </c>
      <c r="I3801" s="6">
        <f>IF(E3801&gt;=Markov!$B$3,1,0)</f>
        <v/>
      </c>
      <c r="J3801" s="6">
        <f>I3800</f>
        <v/>
      </c>
      <c r="K3801" s="7">
        <f>MAR1!$B$5+MAR1!$C$5*COS(2*PI()*$C3801/365)+MAR1!$D$5*SIN(2*PI()*$C3801/365)</f>
        <v/>
      </c>
      <c r="L3801" s="7">
        <f>MAR1!$B$6+MAR1!$C$6*COS(2*PI()*$C3801/365)+MAR1!$D$6*SIN(2*PI()*$C3801/365)</f>
        <v/>
      </c>
      <c r="M3801" s="7">
        <f>MAR1!$B$7+MAR1!$C$7*COS(2*PI()*$C3801/365)+MAR1!$D$7*SIN(2*PI()*$C3801/365)</f>
        <v/>
      </c>
      <c r="N3801" s="7">
        <f>F3801-K3801</f>
        <v/>
      </c>
      <c r="O3801" s="7">
        <f>G3801-L3801</f>
        <v/>
      </c>
      <c r="P3801" s="7">
        <f>H3801-M3801</f>
        <v/>
      </c>
      <c r="Q3801" s="7">
        <f>IF($I3801=1,(N3801-MAR1!$B$11)/MAR1!$D$11,(N3801-MAR1!$C$11)/MAR1!$E$11)</f>
        <v/>
      </c>
      <c r="R3801" s="7">
        <f>IF($I3801=1,(O3801-MAR1!$B$12)/MAR1!$D$12,(O3801-MAR1!$C$12)/MAR1!$E$12)</f>
        <v/>
      </c>
      <c r="S3801" s="7">
        <f>IF($I3801=1,(P3801-MAR1!$B$13)/MAR1!$D$13,(P3801-MAR1!$C$13)/MAR1!$E$13)</f>
        <v/>
      </c>
    </row>
    <row r="3802">
      <c r="A3802" s="5" t="n">
        <v>3801</v>
      </c>
      <c r="B3802" s="5" t="n">
        <v>11</v>
      </c>
      <c r="C3802" s="5" t="n">
        <v>151</v>
      </c>
      <c r="D3802" s="5" t="n">
        <v>5</v>
      </c>
      <c r="E3802" s="5" t="n">
        <v>0</v>
      </c>
      <c r="F3802" s="5" t="n">
        <v>34.7</v>
      </c>
      <c r="G3802" s="5" t="n">
        <v>24.8</v>
      </c>
      <c r="H3802" s="5" t="n">
        <v>20.58</v>
      </c>
      <c r="I3802" s="6">
        <f>IF(E3802&gt;=Markov!$B$3,1,0)</f>
        <v/>
      </c>
      <c r="J3802" s="6">
        <f>I3801</f>
        <v/>
      </c>
      <c r="K3802" s="7">
        <f>MAR1!$B$5+MAR1!$C$5*COS(2*PI()*$C3802/365)+MAR1!$D$5*SIN(2*PI()*$C3802/365)</f>
        <v/>
      </c>
      <c r="L3802" s="7">
        <f>MAR1!$B$6+MAR1!$C$6*COS(2*PI()*$C3802/365)+MAR1!$D$6*SIN(2*PI()*$C3802/365)</f>
        <v/>
      </c>
      <c r="M3802" s="7">
        <f>MAR1!$B$7+MAR1!$C$7*COS(2*PI()*$C3802/365)+MAR1!$D$7*SIN(2*PI()*$C3802/365)</f>
        <v/>
      </c>
      <c r="N3802" s="7">
        <f>F3802-K3802</f>
        <v/>
      </c>
      <c r="O3802" s="7">
        <f>G3802-L3802</f>
        <v/>
      </c>
      <c r="P3802" s="7">
        <f>H3802-M3802</f>
        <v/>
      </c>
      <c r="Q3802" s="7">
        <f>IF($I3802=1,(N3802-MAR1!$B$11)/MAR1!$D$11,(N3802-MAR1!$C$11)/MAR1!$E$11)</f>
        <v/>
      </c>
      <c r="R3802" s="7">
        <f>IF($I3802=1,(O3802-MAR1!$B$12)/MAR1!$D$12,(O3802-MAR1!$C$12)/MAR1!$E$12)</f>
        <v/>
      </c>
      <c r="S3802" s="7">
        <f>IF($I3802=1,(P3802-MAR1!$B$13)/MAR1!$D$13,(P3802-MAR1!$C$13)/MAR1!$E$13)</f>
        <v/>
      </c>
    </row>
    <row r="3803">
      <c r="A3803" s="5" t="n">
        <v>3802</v>
      </c>
      <c r="B3803" s="5" t="n">
        <v>11</v>
      </c>
      <c r="C3803" s="5" t="n">
        <v>152</v>
      </c>
      <c r="D3803" s="5" t="n">
        <v>6</v>
      </c>
      <c r="E3803" s="5" t="n">
        <v>0</v>
      </c>
      <c r="F3803" s="5" t="n">
        <v>36.7</v>
      </c>
      <c r="G3803" s="5" t="n">
        <v>27.2</v>
      </c>
      <c r="H3803" s="5" t="n">
        <v>19.88</v>
      </c>
      <c r="I3803" s="6">
        <f>IF(E3803&gt;=Markov!$B$3,1,0)</f>
        <v/>
      </c>
      <c r="J3803" s="6">
        <f>I3802</f>
        <v/>
      </c>
      <c r="K3803" s="7">
        <f>MAR1!$B$5+MAR1!$C$5*COS(2*PI()*$C3803/365)+MAR1!$D$5*SIN(2*PI()*$C3803/365)</f>
        <v/>
      </c>
      <c r="L3803" s="7">
        <f>MAR1!$B$6+MAR1!$C$6*COS(2*PI()*$C3803/365)+MAR1!$D$6*SIN(2*PI()*$C3803/365)</f>
        <v/>
      </c>
      <c r="M3803" s="7">
        <f>MAR1!$B$7+MAR1!$C$7*COS(2*PI()*$C3803/365)+MAR1!$D$7*SIN(2*PI()*$C3803/365)</f>
        <v/>
      </c>
      <c r="N3803" s="7">
        <f>F3803-K3803</f>
        <v/>
      </c>
      <c r="O3803" s="7">
        <f>G3803-L3803</f>
        <v/>
      </c>
      <c r="P3803" s="7">
        <f>H3803-M3803</f>
        <v/>
      </c>
      <c r="Q3803" s="7">
        <f>IF($I3803=1,(N3803-MAR1!$B$11)/MAR1!$D$11,(N3803-MAR1!$C$11)/MAR1!$E$11)</f>
        <v/>
      </c>
      <c r="R3803" s="7">
        <f>IF($I3803=1,(O3803-MAR1!$B$12)/MAR1!$D$12,(O3803-MAR1!$C$12)/MAR1!$E$12)</f>
        <v/>
      </c>
      <c r="S3803" s="7">
        <f>IF($I3803=1,(P3803-MAR1!$B$13)/MAR1!$D$13,(P3803-MAR1!$C$13)/MAR1!$E$13)</f>
        <v/>
      </c>
    </row>
    <row r="3804">
      <c r="A3804" s="5" t="n">
        <v>3803</v>
      </c>
      <c r="B3804" s="5" t="n">
        <v>11</v>
      </c>
      <c r="C3804" s="5" t="n">
        <v>153</v>
      </c>
      <c r="D3804" s="5" t="n">
        <v>6</v>
      </c>
      <c r="E3804" s="5" t="n">
        <v>35.5</v>
      </c>
      <c r="F3804" s="5" t="n">
        <v>32.9</v>
      </c>
      <c r="G3804" s="5" t="n">
        <v>25.5</v>
      </c>
      <c r="H3804" s="5" t="n">
        <v>16.45</v>
      </c>
      <c r="I3804" s="6">
        <f>IF(E3804&gt;=Markov!$B$3,1,0)</f>
        <v/>
      </c>
      <c r="J3804" s="6">
        <f>I3803</f>
        <v/>
      </c>
      <c r="K3804" s="7">
        <f>MAR1!$B$5+MAR1!$C$5*COS(2*PI()*$C3804/365)+MAR1!$D$5*SIN(2*PI()*$C3804/365)</f>
        <v/>
      </c>
      <c r="L3804" s="7">
        <f>MAR1!$B$6+MAR1!$C$6*COS(2*PI()*$C3804/365)+MAR1!$D$6*SIN(2*PI()*$C3804/365)</f>
        <v/>
      </c>
      <c r="M3804" s="7">
        <f>MAR1!$B$7+MAR1!$C$7*COS(2*PI()*$C3804/365)+MAR1!$D$7*SIN(2*PI()*$C3804/365)</f>
        <v/>
      </c>
      <c r="N3804" s="7">
        <f>F3804-K3804</f>
        <v/>
      </c>
      <c r="O3804" s="7">
        <f>G3804-L3804</f>
        <v/>
      </c>
      <c r="P3804" s="7">
        <f>H3804-M3804</f>
        <v/>
      </c>
      <c r="Q3804" s="7">
        <f>IF($I3804=1,(N3804-MAR1!$B$11)/MAR1!$D$11,(N3804-MAR1!$C$11)/MAR1!$E$11)</f>
        <v/>
      </c>
      <c r="R3804" s="7">
        <f>IF($I3804=1,(O3804-MAR1!$B$12)/MAR1!$D$12,(O3804-MAR1!$C$12)/MAR1!$E$12)</f>
        <v/>
      </c>
      <c r="S3804" s="7">
        <f>IF($I3804=1,(P3804-MAR1!$B$13)/MAR1!$D$13,(P3804-MAR1!$C$13)/MAR1!$E$13)</f>
        <v/>
      </c>
    </row>
    <row r="3805">
      <c r="A3805" s="5" t="n">
        <v>3804</v>
      </c>
      <c r="B3805" s="5" t="n">
        <v>11</v>
      </c>
      <c r="C3805" s="5" t="n">
        <v>154</v>
      </c>
      <c r="D3805" s="5" t="n">
        <v>6</v>
      </c>
      <c r="E3805" s="5" t="n">
        <v>33.1</v>
      </c>
      <c r="F3805" s="5" t="n">
        <v>33.4</v>
      </c>
      <c r="G3805" s="5" t="n">
        <v>25</v>
      </c>
      <c r="H3805" s="5" t="n">
        <v>12.36</v>
      </c>
      <c r="I3805" s="6">
        <f>IF(E3805&gt;=Markov!$B$3,1,0)</f>
        <v/>
      </c>
      <c r="J3805" s="6">
        <f>I3804</f>
        <v/>
      </c>
      <c r="K3805" s="7">
        <f>MAR1!$B$5+MAR1!$C$5*COS(2*PI()*$C3805/365)+MAR1!$D$5*SIN(2*PI()*$C3805/365)</f>
        <v/>
      </c>
      <c r="L3805" s="7">
        <f>MAR1!$B$6+MAR1!$C$6*COS(2*PI()*$C3805/365)+MAR1!$D$6*SIN(2*PI()*$C3805/365)</f>
        <v/>
      </c>
      <c r="M3805" s="7">
        <f>MAR1!$B$7+MAR1!$C$7*COS(2*PI()*$C3805/365)+MAR1!$D$7*SIN(2*PI()*$C3805/365)</f>
        <v/>
      </c>
      <c r="N3805" s="7">
        <f>F3805-K3805</f>
        <v/>
      </c>
      <c r="O3805" s="7">
        <f>G3805-L3805</f>
        <v/>
      </c>
      <c r="P3805" s="7">
        <f>H3805-M3805</f>
        <v/>
      </c>
      <c r="Q3805" s="7">
        <f>IF($I3805=1,(N3805-MAR1!$B$11)/MAR1!$D$11,(N3805-MAR1!$C$11)/MAR1!$E$11)</f>
        <v/>
      </c>
      <c r="R3805" s="7">
        <f>IF($I3805=1,(O3805-MAR1!$B$12)/MAR1!$D$12,(O3805-MAR1!$C$12)/MAR1!$E$12)</f>
        <v/>
      </c>
      <c r="S3805" s="7">
        <f>IF($I3805=1,(P3805-MAR1!$B$13)/MAR1!$D$13,(P3805-MAR1!$C$13)/MAR1!$E$13)</f>
        <v/>
      </c>
    </row>
    <row r="3806">
      <c r="A3806" s="5" t="n">
        <v>3805</v>
      </c>
      <c r="B3806" s="5" t="n">
        <v>11</v>
      </c>
      <c r="C3806" s="5" t="n">
        <v>155</v>
      </c>
      <c r="D3806" s="5" t="n">
        <v>6</v>
      </c>
      <c r="E3806" s="5" t="n">
        <v>2</v>
      </c>
      <c r="F3806" s="5" t="n">
        <v>34.4</v>
      </c>
      <c r="G3806" s="5" t="n">
        <v>25.4</v>
      </c>
      <c r="H3806" s="5" t="n">
        <v>18.89</v>
      </c>
      <c r="I3806" s="6">
        <f>IF(E3806&gt;=Markov!$B$3,1,0)</f>
        <v/>
      </c>
      <c r="J3806" s="6">
        <f>I3805</f>
        <v/>
      </c>
      <c r="K3806" s="7">
        <f>MAR1!$B$5+MAR1!$C$5*COS(2*PI()*$C3806/365)+MAR1!$D$5*SIN(2*PI()*$C3806/365)</f>
        <v/>
      </c>
      <c r="L3806" s="7">
        <f>MAR1!$B$6+MAR1!$C$6*COS(2*PI()*$C3806/365)+MAR1!$D$6*SIN(2*PI()*$C3806/365)</f>
        <v/>
      </c>
      <c r="M3806" s="7">
        <f>MAR1!$B$7+MAR1!$C$7*COS(2*PI()*$C3806/365)+MAR1!$D$7*SIN(2*PI()*$C3806/365)</f>
        <v/>
      </c>
      <c r="N3806" s="7">
        <f>F3806-K3806</f>
        <v/>
      </c>
      <c r="O3806" s="7">
        <f>G3806-L3806</f>
        <v/>
      </c>
      <c r="P3806" s="7">
        <f>H3806-M3806</f>
        <v/>
      </c>
      <c r="Q3806" s="7">
        <f>IF($I3806=1,(N3806-MAR1!$B$11)/MAR1!$D$11,(N3806-MAR1!$C$11)/MAR1!$E$11)</f>
        <v/>
      </c>
      <c r="R3806" s="7">
        <f>IF($I3806=1,(O3806-MAR1!$B$12)/MAR1!$D$12,(O3806-MAR1!$C$12)/MAR1!$E$12)</f>
        <v/>
      </c>
      <c r="S3806" s="7">
        <f>IF($I3806=1,(P3806-MAR1!$B$13)/MAR1!$D$13,(P3806-MAR1!$C$13)/MAR1!$E$13)</f>
        <v/>
      </c>
    </row>
    <row r="3807">
      <c r="A3807" s="5" t="n">
        <v>3806</v>
      </c>
      <c r="B3807" s="5" t="n">
        <v>11</v>
      </c>
      <c r="C3807" s="5" t="n">
        <v>156</v>
      </c>
      <c r="D3807" s="5" t="n">
        <v>6</v>
      </c>
      <c r="E3807" s="5" t="n">
        <v>34.3</v>
      </c>
      <c r="F3807" s="5" t="n">
        <v>34.4</v>
      </c>
      <c r="G3807" s="5" t="n">
        <v>25.8</v>
      </c>
      <c r="H3807" s="5" t="n">
        <v>17.8</v>
      </c>
      <c r="I3807" s="6">
        <f>IF(E3807&gt;=Markov!$B$3,1,0)</f>
        <v/>
      </c>
      <c r="J3807" s="6">
        <f>I3806</f>
        <v/>
      </c>
      <c r="K3807" s="7">
        <f>MAR1!$B$5+MAR1!$C$5*COS(2*PI()*$C3807/365)+MAR1!$D$5*SIN(2*PI()*$C3807/365)</f>
        <v/>
      </c>
      <c r="L3807" s="7">
        <f>MAR1!$B$6+MAR1!$C$6*COS(2*PI()*$C3807/365)+MAR1!$D$6*SIN(2*PI()*$C3807/365)</f>
        <v/>
      </c>
      <c r="M3807" s="7">
        <f>MAR1!$B$7+MAR1!$C$7*COS(2*PI()*$C3807/365)+MAR1!$D$7*SIN(2*PI()*$C3807/365)</f>
        <v/>
      </c>
      <c r="N3807" s="7">
        <f>F3807-K3807</f>
        <v/>
      </c>
      <c r="O3807" s="7">
        <f>G3807-L3807</f>
        <v/>
      </c>
      <c r="P3807" s="7">
        <f>H3807-M3807</f>
        <v/>
      </c>
      <c r="Q3807" s="7">
        <f>IF($I3807=1,(N3807-MAR1!$B$11)/MAR1!$D$11,(N3807-MAR1!$C$11)/MAR1!$E$11)</f>
        <v/>
      </c>
      <c r="R3807" s="7">
        <f>IF($I3807=1,(O3807-MAR1!$B$12)/MAR1!$D$12,(O3807-MAR1!$C$12)/MAR1!$E$12)</f>
        <v/>
      </c>
      <c r="S3807" s="7">
        <f>IF($I3807=1,(P3807-MAR1!$B$13)/MAR1!$D$13,(P3807-MAR1!$C$13)/MAR1!$E$13)</f>
        <v/>
      </c>
    </row>
    <row r="3808">
      <c r="A3808" s="5" t="n">
        <v>3807</v>
      </c>
      <c r="B3808" s="5" t="n">
        <v>11</v>
      </c>
      <c r="C3808" s="5" t="n">
        <v>157</v>
      </c>
      <c r="D3808" s="5" t="n">
        <v>6</v>
      </c>
      <c r="E3808" s="5" t="n">
        <v>0</v>
      </c>
      <c r="F3808" s="5" t="n">
        <v>38</v>
      </c>
      <c r="G3808" s="5" t="n">
        <v>27.9</v>
      </c>
      <c r="H3808" s="5" t="n">
        <v>20.56</v>
      </c>
      <c r="I3808" s="6">
        <f>IF(E3808&gt;=Markov!$B$3,1,0)</f>
        <v/>
      </c>
      <c r="J3808" s="6">
        <f>I3807</f>
        <v/>
      </c>
      <c r="K3808" s="7">
        <f>MAR1!$B$5+MAR1!$C$5*COS(2*PI()*$C3808/365)+MAR1!$D$5*SIN(2*PI()*$C3808/365)</f>
        <v/>
      </c>
      <c r="L3808" s="7">
        <f>MAR1!$B$6+MAR1!$C$6*COS(2*PI()*$C3808/365)+MAR1!$D$6*SIN(2*PI()*$C3808/365)</f>
        <v/>
      </c>
      <c r="M3808" s="7">
        <f>MAR1!$B$7+MAR1!$C$7*COS(2*PI()*$C3808/365)+MAR1!$D$7*SIN(2*PI()*$C3808/365)</f>
        <v/>
      </c>
      <c r="N3808" s="7">
        <f>F3808-K3808</f>
        <v/>
      </c>
      <c r="O3808" s="7">
        <f>G3808-L3808</f>
        <v/>
      </c>
      <c r="P3808" s="7">
        <f>H3808-M3808</f>
        <v/>
      </c>
      <c r="Q3808" s="7">
        <f>IF($I3808=1,(N3808-MAR1!$B$11)/MAR1!$D$11,(N3808-MAR1!$C$11)/MAR1!$E$11)</f>
        <v/>
      </c>
      <c r="R3808" s="7">
        <f>IF($I3808=1,(O3808-MAR1!$B$12)/MAR1!$D$12,(O3808-MAR1!$C$12)/MAR1!$E$12)</f>
        <v/>
      </c>
      <c r="S3808" s="7">
        <f>IF($I3808=1,(P3808-MAR1!$B$13)/MAR1!$D$13,(P3808-MAR1!$C$13)/MAR1!$E$13)</f>
        <v/>
      </c>
    </row>
    <row r="3809">
      <c r="A3809" s="5" t="n">
        <v>3808</v>
      </c>
      <c r="B3809" s="5" t="n">
        <v>11</v>
      </c>
      <c r="C3809" s="5" t="n">
        <v>158</v>
      </c>
      <c r="D3809" s="5" t="n">
        <v>6</v>
      </c>
      <c r="E3809" s="5" t="n">
        <v>0</v>
      </c>
      <c r="F3809" s="5" t="n">
        <v>37.9</v>
      </c>
      <c r="G3809" s="5" t="n">
        <v>27</v>
      </c>
      <c r="H3809" s="5" t="n">
        <v>21.44</v>
      </c>
      <c r="I3809" s="6">
        <f>IF(E3809&gt;=Markov!$B$3,1,0)</f>
        <v/>
      </c>
      <c r="J3809" s="6">
        <f>I3808</f>
        <v/>
      </c>
      <c r="K3809" s="7">
        <f>MAR1!$B$5+MAR1!$C$5*COS(2*PI()*$C3809/365)+MAR1!$D$5*SIN(2*PI()*$C3809/365)</f>
        <v/>
      </c>
      <c r="L3809" s="7">
        <f>MAR1!$B$6+MAR1!$C$6*COS(2*PI()*$C3809/365)+MAR1!$D$6*SIN(2*PI()*$C3809/365)</f>
        <v/>
      </c>
      <c r="M3809" s="7">
        <f>MAR1!$B$7+MAR1!$C$7*COS(2*PI()*$C3809/365)+MAR1!$D$7*SIN(2*PI()*$C3809/365)</f>
        <v/>
      </c>
      <c r="N3809" s="7">
        <f>F3809-K3809</f>
        <v/>
      </c>
      <c r="O3809" s="7">
        <f>G3809-L3809</f>
        <v/>
      </c>
      <c r="P3809" s="7">
        <f>H3809-M3809</f>
        <v/>
      </c>
      <c r="Q3809" s="7">
        <f>IF($I3809=1,(N3809-MAR1!$B$11)/MAR1!$D$11,(N3809-MAR1!$C$11)/MAR1!$E$11)</f>
        <v/>
      </c>
      <c r="R3809" s="7">
        <f>IF($I3809=1,(O3809-MAR1!$B$12)/MAR1!$D$12,(O3809-MAR1!$C$12)/MAR1!$E$12)</f>
        <v/>
      </c>
      <c r="S3809" s="7">
        <f>IF($I3809=1,(P3809-MAR1!$B$13)/MAR1!$D$13,(P3809-MAR1!$C$13)/MAR1!$E$13)</f>
        <v/>
      </c>
    </row>
    <row r="3810">
      <c r="A3810" s="5" t="n">
        <v>3809</v>
      </c>
      <c r="B3810" s="5" t="n">
        <v>11</v>
      </c>
      <c r="C3810" s="5" t="n">
        <v>159</v>
      </c>
      <c r="D3810" s="5" t="n">
        <v>6</v>
      </c>
      <c r="E3810" s="5" t="n">
        <v>0</v>
      </c>
      <c r="F3810" s="5" t="n">
        <v>38.2</v>
      </c>
      <c r="G3810" s="5" t="n">
        <v>27.9</v>
      </c>
      <c r="H3810" s="5" t="n">
        <v>23.42</v>
      </c>
      <c r="I3810" s="6">
        <f>IF(E3810&gt;=Markov!$B$3,1,0)</f>
        <v/>
      </c>
      <c r="J3810" s="6">
        <f>I3809</f>
        <v/>
      </c>
      <c r="K3810" s="7">
        <f>MAR1!$B$5+MAR1!$C$5*COS(2*PI()*$C3810/365)+MAR1!$D$5*SIN(2*PI()*$C3810/365)</f>
        <v/>
      </c>
      <c r="L3810" s="7">
        <f>MAR1!$B$6+MAR1!$C$6*COS(2*PI()*$C3810/365)+MAR1!$D$6*SIN(2*PI()*$C3810/365)</f>
        <v/>
      </c>
      <c r="M3810" s="7">
        <f>MAR1!$B$7+MAR1!$C$7*COS(2*PI()*$C3810/365)+MAR1!$D$7*SIN(2*PI()*$C3810/365)</f>
        <v/>
      </c>
      <c r="N3810" s="7">
        <f>F3810-K3810</f>
        <v/>
      </c>
      <c r="O3810" s="7">
        <f>G3810-L3810</f>
        <v/>
      </c>
      <c r="P3810" s="7">
        <f>H3810-M3810</f>
        <v/>
      </c>
      <c r="Q3810" s="7">
        <f>IF($I3810=1,(N3810-MAR1!$B$11)/MAR1!$D$11,(N3810-MAR1!$C$11)/MAR1!$E$11)</f>
        <v/>
      </c>
      <c r="R3810" s="7">
        <f>IF($I3810=1,(O3810-MAR1!$B$12)/MAR1!$D$12,(O3810-MAR1!$C$12)/MAR1!$E$12)</f>
        <v/>
      </c>
      <c r="S3810" s="7">
        <f>IF($I3810=1,(P3810-MAR1!$B$13)/MAR1!$D$13,(P3810-MAR1!$C$13)/MAR1!$E$13)</f>
        <v/>
      </c>
    </row>
    <row r="3811">
      <c r="A3811" s="5" t="n">
        <v>3810</v>
      </c>
      <c r="B3811" s="5" t="n">
        <v>11</v>
      </c>
      <c r="C3811" s="5" t="n">
        <v>160</v>
      </c>
      <c r="D3811" s="5" t="n">
        <v>6</v>
      </c>
      <c r="E3811" s="5" t="n">
        <v>0</v>
      </c>
      <c r="F3811" s="5" t="n">
        <v>38</v>
      </c>
      <c r="G3811" s="5" t="n">
        <v>27.7</v>
      </c>
      <c r="H3811" s="5" t="n">
        <v>22.46</v>
      </c>
      <c r="I3811" s="6">
        <f>IF(E3811&gt;=Markov!$B$3,1,0)</f>
        <v/>
      </c>
      <c r="J3811" s="6">
        <f>I3810</f>
        <v/>
      </c>
      <c r="K3811" s="7">
        <f>MAR1!$B$5+MAR1!$C$5*COS(2*PI()*$C3811/365)+MAR1!$D$5*SIN(2*PI()*$C3811/365)</f>
        <v/>
      </c>
      <c r="L3811" s="7">
        <f>MAR1!$B$6+MAR1!$C$6*COS(2*PI()*$C3811/365)+MAR1!$D$6*SIN(2*PI()*$C3811/365)</f>
        <v/>
      </c>
      <c r="M3811" s="7">
        <f>MAR1!$B$7+MAR1!$C$7*COS(2*PI()*$C3811/365)+MAR1!$D$7*SIN(2*PI()*$C3811/365)</f>
        <v/>
      </c>
      <c r="N3811" s="7">
        <f>F3811-K3811</f>
        <v/>
      </c>
      <c r="O3811" s="7">
        <f>G3811-L3811</f>
        <v/>
      </c>
      <c r="P3811" s="7">
        <f>H3811-M3811</f>
        <v/>
      </c>
      <c r="Q3811" s="7">
        <f>IF($I3811=1,(N3811-MAR1!$B$11)/MAR1!$D$11,(N3811-MAR1!$C$11)/MAR1!$E$11)</f>
        <v/>
      </c>
      <c r="R3811" s="7">
        <f>IF($I3811=1,(O3811-MAR1!$B$12)/MAR1!$D$12,(O3811-MAR1!$C$12)/MAR1!$E$12)</f>
        <v/>
      </c>
      <c r="S3811" s="7">
        <f>IF($I3811=1,(P3811-MAR1!$B$13)/MAR1!$D$13,(P3811-MAR1!$C$13)/MAR1!$E$13)</f>
        <v/>
      </c>
    </row>
    <row r="3812">
      <c r="A3812" s="5" t="n">
        <v>3811</v>
      </c>
      <c r="B3812" s="5" t="n">
        <v>11</v>
      </c>
      <c r="C3812" s="5" t="n">
        <v>161</v>
      </c>
      <c r="D3812" s="5" t="n">
        <v>6</v>
      </c>
      <c r="E3812" s="5" t="n">
        <v>3.6</v>
      </c>
      <c r="F3812" s="5" t="n">
        <v>35</v>
      </c>
      <c r="G3812" s="5" t="n">
        <v>27</v>
      </c>
      <c r="H3812" s="5" t="n">
        <v>19.19</v>
      </c>
      <c r="I3812" s="6">
        <f>IF(E3812&gt;=Markov!$B$3,1,0)</f>
        <v/>
      </c>
      <c r="J3812" s="6">
        <f>I3811</f>
        <v/>
      </c>
      <c r="K3812" s="7">
        <f>MAR1!$B$5+MAR1!$C$5*COS(2*PI()*$C3812/365)+MAR1!$D$5*SIN(2*PI()*$C3812/365)</f>
        <v/>
      </c>
      <c r="L3812" s="7">
        <f>MAR1!$B$6+MAR1!$C$6*COS(2*PI()*$C3812/365)+MAR1!$D$6*SIN(2*PI()*$C3812/365)</f>
        <v/>
      </c>
      <c r="M3812" s="7">
        <f>MAR1!$B$7+MAR1!$C$7*COS(2*PI()*$C3812/365)+MAR1!$D$7*SIN(2*PI()*$C3812/365)</f>
        <v/>
      </c>
      <c r="N3812" s="7">
        <f>F3812-K3812</f>
        <v/>
      </c>
      <c r="O3812" s="7">
        <f>G3812-L3812</f>
        <v/>
      </c>
      <c r="P3812" s="7">
        <f>H3812-M3812</f>
        <v/>
      </c>
      <c r="Q3812" s="7">
        <f>IF($I3812=1,(N3812-MAR1!$B$11)/MAR1!$D$11,(N3812-MAR1!$C$11)/MAR1!$E$11)</f>
        <v/>
      </c>
      <c r="R3812" s="7">
        <f>IF($I3812=1,(O3812-MAR1!$B$12)/MAR1!$D$12,(O3812-MAR1!$C$12)/MAR1!$E$12)</f>
        <v/>
      </c>
      <c r="S3812" s="7">
        <f>IF($I3812=1,(P3812-MAR1!$B$13)/MAR1!$D$13,(P3812-MAR1!$C$13)/MAR1!$E$13)</f>
        <v/>
      </c>
    </row>
    <row r="3813">
      <c r="A3813" s="5" t="n">
        <v>3812</v>
      </c>
      <c r="B3813" s="5" t="n">
        <v>11</v>
      </c>
      <c r="C3813" s="5" t="n">
        <v>162</v>
      </c>
      <c r="D3813" s="5" t="n">
        <v>6</v>
      </c>
      <c r="E3813" s="5" t="n">
        <v>0.7</v>
      </c>
      <c r="F3813" s="5" t="n">
        <v>32.6</v>
      </c>
      <c r="G3813" s="5" t="n">
        <v>25</v>
      </c>
      <c r="H3813" s="5" t="n">
        <v>15.57</v>
      </c>
      <c r="I3813" s="6">
        <f>IF(E3813&gt;=Markov!$B$3,1,0)</f>
        <v/>
      </c>
      <c r="J3813" s="6">
        <f>I3812</f>
        <v/>
      </c>
      <c r="K3813" s="7">
        <f>MAR1!$B$5+MAR1!$C$5*COS(2*PI()*$C3813/365)+MAR1!$D$5*SIN(2*PI()*$C3813/365)</f>
        <v/>
      </c>
      <c r="L3813" s="7">
        <f>MAR1!$B$6+MAR1!$C$6*COS(2*PI()*$C3813/365)+MAR1!$D$6*SIN(2*PI()*$C3813/365)</f>
        <v/>
      </c>
      <c r="M3813" s="7">
        <f>MAR1!$B$7+MAR1!$C$7*COS(2*PI()*$C3813/365)+MAR1!$D$7*SIN(2*PI()*$C3813/365)</f>
        <v/>
      </c>
      <c r="N3813" s="7">
        <f>F3813-K3813</f>
        <v/>
      </c>
      <c r="O3813" s="7">
        <f>G3813-L3813</f>
        <v/>
      </c>
      <c r="P3813" s="7">
        <f>H3813-M3813</f>
        <v/>
      </c>
      <c r="Q3813" s="7">
        <f>IF($I3813=1,(N3813-MAR1!$B$11)/MAR1!$D$11,(N3813-MAR1!$C$11)/MAR1!$E$11)</f>
        <v/>
      </c>
      <c r="R3813" s="7">
        <f>IF($I3813=1,(O3813-MAR1!$B$12)/MAR1!$D$12,(O3813-MAR1!$C$12)/MAR1!$E$12)</f>
        <v/>
      </c>
      <c r="S3813" s="7">
        <f>IF($I3813=1,(P3813-MAR1!$B$13)/MAR1!$D$13,(P3813-MAR1!$C$13)/MAR1!$E$13)</f>
        <v/>
      </c>
    </row>
    <row r="3814">
      <c r="A3814" s="5" t="n">
        <v>3813</v>
      </c>
      <c r="B3814" s="5" t="n">
        <v>11</v>
      </c>
      <c r="C3814" s="5" t="n">
        <v>163</v>
      </c>
      <c r="D3814" s="5" t="n">
        <v>6</v>
      </c>
      <c r="E3814" s="5" t="n">
        <v>0</v>
      </c>
      <c r="F3814" s="5" t="n">
        <v>35.4</v>
      </c>
      <c r="G3814" s="5" t="n">
        <v>25.1</v>
      </c>
      <c r="H3814" s="5" t="n">
        <v>21.32</v>
      </c>
      <c r="I3814" s="6">
        <f>IF(E3814&gt;=Markov!$B$3,1,0)</f>
        <v/>
      </c>
      <c r="J3814" s="6">
        <f>I3813</f>
        <v/>
      </c>
      <c r="K3814" s="7">
        <f>MAR1!$B$5+MAR1!$C$5*COS(2*PI()*$C3814/365)+MAR1!$D$5*SIN(2*PI()*$C3814/365)</f>
        <v/>
      </c>
      <c r="L3814" s="7">
        <f>MAR1!$B$6+MAR1!$C$6*COS(2*PI()*$C3814/365)+MAR1!$D$6*SIN(2*PI()*$C3814/365)</f>
        <v/>
      </c>
      <c r="M3814" s="7">
        <f>MAR1!$B$7+MAR1!$C$7*COS(2*PI()*$C3814/365)+MAR1!$D$7*SIN(2*PI()*$C3814/365)</f>
        <v/>
      </c>
      <c r="N3814" s="7">
        <f>F3814-K3814</f>
        <v/>
      </c>
      <c r="O3814" s="7">
        <f>G3814-L3814</f>
        <v/>
      </c>
      <c r="P3814" s="7">
        <f>H3814-M3814</f>
        <v/>
      </c>
      <c r="Q3814" s="7">
        <f>IF($I3814=1,(N3814-MAR1!$B$11)/MAR1!$D$11,(N3814-MAR1!$C$11)/MAR1!$E$11)</f>
        <v/>
      </c>
      <c r="R3814" s="7">
        <f>IF($I3814=1,(O3814-MAR1!$B$12)/MAR1!$D$12,(O3814-MAR1!$C$12)/MAR1!$E$12)</f>
        <v/>
      </c>
      <c r="S3814" s="7">
        <f>IF($I3814=1,(P3814-MAR1!$B$13)/MAR1!$D$13,(P3814-MAR1!$C$13)/MAR1!$E$13)</f>
        <v/>
      </c>
    </row>
    <row r="3815">
      <c r="A3815" s="5" t="n">
        <v>3814</v>
      </c>
      <c r="B3815" s="5" t="n">
        <v>11</v>
      </c>
      <c r="C3815" s="5" t="n">
        <v>164</v>
      </c>
      <c r="D3815" s="5" t="n">
        <v>6</v>
      </c>
      <c r="E3815" s="5" t="n">
        <v>0</v>
      </c>
      <c r="F3815" s="5" t="n">
        <v>35.5</v>
      </c>
      <c r="G3815" s="5" t="n">
        <v>27.2</v>
      </c>
      <c r="H3815" s="5" t="n">
        <v>21.58</v>
      </c>
      <c r="I3815" s="6">
        <f>IF(E3815&gt;=Markov!$B$3,1,0)</f>
        <v/>
      </c>
      <c r="J3815" s="6">
        <f>I3814</f>
        <v/>
      </c>
      <c r="K3815" s="7">
        <f>MAR1!$B$5+MAR1!$C$5*COS(2*PI()*$C3815/365)+MAR1!$D$5*SIN(2*PI()*$C3815/365)</f>
        <v/>
      </c>
      <c r="L3815" s="7">
        <f>MAR1!$B$6+MAR1!$C$6*COS(2*PI()*$C3815/365)+MAR1!$D$6*SIN(2*PI()*$C3815/365)</f>
        <v/>
      </c>
      <c r="M3815" s="7">
        <f>MAR1!$B$7+MAR1!$C$7*COS(2*PI()*$C3815/365)+MAR1!$D$7*SIN(2*PI()*$C3815/365)</f>
        <v/>
      </c>
      <c r="N3815" s="7">
        <f>F3815-K3815</f>
        <v/>
      </c>
      <c r="O3815" s="7">
        <f>G3815-L3815</f>
        <v/>
      </c>
      <c r="P3815" s="7">
        <f>H3815-M3815</f>
        <v/>
      </c>
      <c r="Q3815" s="7">
        <f>IF($I3815=1,(N3815-MAR1!$B$11)/MAR1!$D$11,(N3815-MAR1!$C$11)/MAR1!$E$11)</f>
        <v/>
      </c>
      <c r="R3815" s="7">
        <f>IF($I3815=1,(O3815-MAR1!$B$12)/MAR1!$D$12,(O3815-MAR1!$C$12)/MAR1!$E$12)</f>
        <v/>
      </c>
      <c r="S3815" s="7">
        <f>IF($I3815=1,(P3815-MAR1!$B$13)/MAR1!$D$13,(P3815-MAR1!$C$13)/MAR1!$E$13)</f>
        <v/>
      </c>
    </row>
    <row r="3816">
      <c r="A3816" s="5" t="n">
        <v>3815</v>
      </c>
      <c r="B3816" s="5" t="n">
        <v>11</v>
      </c>
      <c r="C3816" s="5" t="n">
        <v>165</v>
      </c>
      <c r="D3816" s="5" t="n">
        <v>6</v>
      </c>
      <c r="E3816" s="5" t="n">
        <v>0</v>
      </c>
      <c r="F3816" s="5" t="n">
        <v>34.1</v>
      </c>
      <c r="G3816" s="5" t="n">
        <v>26.3</v>
      </c>
      <c r="H3816" s="5" t="n">
        <v>20.49</v>
      </c>
      <c r="I3816" s="6">
        <f>IF(E3816&gt;=Markov!$B$3,1,0)</f>
        <v/>
      </c>
      <c r="J3816" s="6">
        <f>I3815</f>
        <v/>
      </c>
      <c r="K3816" s="7">
        <f>MAR1!$B$5+MAR1!$C$5*COS(2*PI()*$C3816/365)+MAR1!$D$5*SIN(2*PI()*$C3816/365)</f>
        <v/>
      </c>
      <c r="L3816" s="7">
        <f>MAR1!$B$6+MAR1!$C$6*COS(2*PI()*$C3816/365)+MAR1!$D$6*SIN(2*PI()*$C3816/365)</f>
        <v/>
      </c>
      <c r="M3816" s="7">
        <f>MAR1!$B$7+MAR1!$C$7*COS(2*PI()*$C3816/365)+MAR1!$D$7*SIN(2*PI()*$C3816/365)</f>
        <v/>
      </c>
      <c r="N3816" s="7">
        <f>F3816-K3816</f>
        <v/>
      </c>
      <c r="O3816" s="7">
        <f>G3816-L3816</f>
        <v/>
      </c>
      <c r="P3816" s="7">
        <f>H3816-M3816</f>
        <v/>
      </c>
      <c r="Q3816" s="7">
        <f>IF($I3816=1,(N3816-MAR1!$B$11)/MAR1!$D$11,(N3816-MAR1!$C$11)/MAR1!$E$11)</f>
        <v/>
      </c>
      <c r="R3816" s="7">
        <f>IF($I3816=1,(O3816-MAR1!$B$12)/MAR1!$D$12,(O3816-MAR1!$C$12)/MAR1!$E$12)</f>
        <v/>
      </c>
      <c r="S3816" s="7">
        <f>IF($I3816=1,(P3816-MAR1!$B$13)/MAR1!$D$13,(P3816-MAR1!$C$13)/MAR1!$E$13)</f>
        <v/>
      </c>
    </row>
    <row r="3817">
      <c r="A3817" s="5" t="n">
        <v>3816</v>
      </c>
      <c r="B3817" s="5" t="n">
        <v>11</v>
      </c>
      <c r="C3817" s="5" t="n">
        <v>166</v>
      </c>
      <c r="D3817" s="5" t="n">
        <v>6</v>
      </c>
      <c r="E3817" s="5" t="n">
        <v>0</v>
      </c>
      <c r="F3817" s="5" t="n">
        <v>33.9</v>
      </c>
      <c r="G3817" s="5" t="n">
        <v>26</v>
      </c>
      <c r="H3817" s="5" t="n">
        <v>17.72</v>
      </c>
      <c r="I3817" s="6">
        <f>IF(E3817&gt;=Markov!$B$3,1,0)</f>
        <v/>
      </c>
      <c r="J3817" s="6">
        <f>I3816</f>
        <v/>
      </c>
      <c r="K3817" s="7">
        <f>MAR1!$B$5+MAR1!$C$5*COS(2*PI()*$C3817/365)+MAR1!$D$5*SIN(2*PI()*$C3817/365)</f>
        <v/>
      </c>
      <c r="L3817" s="7">
        <f>MAR1!$B$6+MAR1!$C$6*COS(2*PI()*$C3817/365)+MAR1!$D$6*SIN(2*PI()*$C3817/365)</f>
        <v/>
      </c>
      <c r="M3817" s="7">
        <f>MAR1!$B$7+MAR1!$C$7*COS(2*PI()*$C3817/365)+MAR1!$D$7*SIN(2*PI()*$C3817/365)</f>
        <v/>
      </c>
      <c r="N3817" s="7">
        <f>F3817-K3817</f>
        <v/>
      </c>
      <c r="O3817" s="7">
        <f>G3817-L3817</f>
        <v/>
      </c>
      <c r="P3817" s="7">
        <f>H3817-M3817</f>
        <v/>
      </c>
      <c r="Q3817" s="7">
        <f>IF($I3817=1,(N3817-MAR1!$B$11)/MAR1!$D$11,(N3817-MAR1!$C$11)/MAR1!$E$11)</f>
        <v/>
      </c>
      <c r="R3817" s="7">
        <f>IF($I3817=1,(O3817-MAR1!$B$12)/MAR1!$D$12,(O3817-MAR1!$C$12)/MAR1!$E$12)</f>
        <v/>
      </c>
      <c r="S3817" s="7">
        <f>IF($I3817=1,(P3817-MAR1!$B$13)/MAR1!$D$13,(P3817-MAR1!$C$13)/MAR1!$E$13)</f>
        <v/>
      </c>
    </row>
    <row r="3818">
      <c r="A3818" s="5" t="n">
        <v>3817</v>
      </c>
      <c r="B3818" s="5" t="n">
        <v>11</v>
      </c>
      <c r="C3818" s="5" t="n">
        <v>167</v>
      </c>
      <c r="D3818" s="5" t="n">
        <v>6</v>
      </c>
      <c r="E3818" s="5" t="n">
        <v>0</v>
      </c>
      <c r="F3818" s="5" t="n">
        <v>40.1</v>
      </c>
      <c r="G3818" s="5" t="n">
        <v>29</v>
      </c>
      <c r="H3818" s="5" t="n">
        <v>22.41</v>
      </c>
      <c r="I3818" s="6">
        <f>IF(E3818&gt;=Markov!$B$3,1,0)</f>
        <v/>
      </c>
      <c r="J3818" s="6">
        <f>I3817</f>
        <v/>
      </c>
      <c r="K3818" s="7">
        <f>MAR1!$B$5+MAR1!$C$5*COS(2*PI()*$C3818/365)+MAR1!$D$5*SIN(2*PI()*$C3818/365)</f>
        <v/>
      </c>
      <c r="L3818" s="7">
        <f>MAR1!$B$6+MAR1!$C$6*COS(2*PI()*$C3818/365)+MAR1!$D$6*SIN(2*PI()*$C3818/365)</f>
        <v/>
      </c>
      <c r="M3818" s="7">
        <f>MAR1!$B$7+MAR1!$C$7*COS(2*PI()*$C3818/365)+MAR1!$D$7*SIN(2*PI()*$C3818/365)</f>
        <v/>
      </c>
      <c r="N3818" s="7">
        <f>F3818-K3818</f>
        <v/>
      </c>
      <c r="O3818" s="7">
        <f>G3818-L3818</f>
        <v/>
      </c>
      <c r="P3818" s="7">
        <f>H3818-M3818</f>
        <v/>
      </c>
      <c r="Q3818" s="7">
        <f>IF($I3818=1,(N3818-MAR1!$B$11)/MAR1!$D$11,(N3818-MAR1!$C$11)/MAR1!$E$11)</f>
        <v/>
      </c>
      <c r="R3818" s="7">
        <f>IF($I3818=1,(O3818-MAR1!$B$12)/MAR1!$D$12,(O3818-MAR1!$C$12)/MAR1!$E$12)</f>
        <v/>
      </c>
      <c r="S3818" s="7">
        <f>IF($I3818=1,(P3818-MAR1!$B$13)/MAR1!$D$13,(P3818-MAR1!$C$13)/MAR1!$E$13)</f>
        <v/>
      </c>
    </row>
    <row r="3819">
      <c r="A3819" s="5" t="n">
        <v>3818</v>
      </c>
      <c r="B3819" s="5" t="n">
        <v>11</v>
      </c>
      <c r="C3819" s="5" t="n">
        <v>168</v>
      </c>
      <c r="D3819" s="5" t="n">
        <v>6</v>
      </c>
      <c r="E3819" s="5" t="n">
        <v>0</v>
      </c>
      <c r="F3819" s="5" t="n">
        <v>37.2</v>
      </c>
      <c r="G3819" s="5" t="n">
        <v>28.4</v>
      </c>
      <c r="H3819" s="5" t="n">
        <v>22.48</v>
      </c>
      <c r="I3819" s="6">
        <f>IF(E3819&gt;=Markov!$B$3,1,0)</f>
        <v/>
      </c>
      <c r="J3819" s="6">
        <f>I3818</f>
        <v/>
      </c>
      <c r="K3819" s="7">
        <f>MAR1!$B$5+MAR1!$C$5*COS(2*PI()*$C3819/365)+MAR1!$D$5*SIN(2*PI()*$C3819/365)</f>
        <v/>
      </c>
      <c r="L3819" s="7">
        <f>MAR1!$B$6+MAR1!$C$6*COS(2*PI()*$C3819/365)+MAR1!$D$6*SIN(2*PI()*$C3819/365)</f>
        <v/>
      </c>
      <c r="M3819" s="7">
        <f>MAR1!$B$7+MAR1!$C$7*COS(2*PI()*$C3819/365)+MAR1!$D$7*SIN(2*PI()*$C3819/365)</f>
        <v/>
      </c>
      <c r="N3819" s="7">
        <f>F3819-K3819</f>
        <v/>
      </c>
      <c r="O3819" s="7">
        <f>G3819-L3819</f>
        <v/>
      </c>
      <c r="P3819" s="7">
        <f>H3819-M3819</f>
        <v/>
      </c>
      <c r="Q3819" s="7">
        <f>IF($I3819=1,(N3819-MAR1!$B$11)/MAR1!$D$11,(N3819-MAR1!$C$11)/MAR1!$E$11)</f>
        <v/>
      </c>
      <c r="R3819" s="7">
        <f>IF($I3819=1,(O3819-MAR1!$B$12)/MAR1!$D$12,(O3819-MAR1!$C$12)/MAR1!$E$12)</f>
        <v/>
      </c>
      <c r="S3819" s="7">
        <f>IF($I3819=1,(P3819-MAR1!$B$13)/MAR1!$D$13,(P3819-MAR1!$C$13)/MAR1!$E$13)</f>
        <v/>
      </c>
    </row>
    <row r="3820">
      <c r="A3820" s="5" t="n">
        <v>3819</v>
      </c>
      <c r="B3820" s="5" t="n">
        <v>11</v>
      </c>
      <c r="C3820" s="5" t="n">
        <v>169</v>
      </c>
      <c r="D3820" s="5" t="n">
        <v>6</v>
      </c>
      <c r="E3820" s="5" t="n">
        <v>0</v>
      </c>
      <c r="F3820" s="5" t="n">
        <v>39.8</v>
      </c>
      <c r="G3820" s="5" t="n">
        <v>30.6</v>
      </c>
      <c r="H3820" s="5" t="n">
        <v>20.57</v>
      </c>
      <c r="I3820" s="6">
        <f>IF(E3820&gt;=Markov!$B$3,1,0)</f>
        <v/>
      </c>
      <c r="J3820" s="6">
        <f>I3819</f>
        <v/>
      </c>
      <c r="K3820" s="7">
        <f>MAR1!$B$5+MAR1!$C$5*COS(2*PI()*$C3820/365)+MAR1!$D$5*SIN(2*PI()*$C3820/365)</f>
        <v/>
      </c>
      <c r="L3820" s="7">
        <f>MAR1!$B$6+MAR1!$C$6*COS(2*PI()*$C3820/365)+MAR1!$D$6*SIN(2*PI()*$C3820/365)</f>
        <v/>
      </c>
      <c r="M3820" s="7">
        <f>MAR1!$B$7+MAR1!$C$7*COS(2*PI()*$C3820/365)+MAR1!$D$7*SIN(2*PI()*$C3820/365)</f>
        <v/>
      </c>
      <c r="N3820" s="7">
        <f>F3820-K3820</f>
        <v/>
      </c>
      <c r="O3820" s="7">
        <f>G3820-L3820</f>
        <v/>
      </c>
      <c r="P3820" s="7">
        <f>H3820-M3820</f>
        <v/>
      </c>
      <c r="Q3820" s="7">
        <f>IF($I3820=1,(N3820-MAR1!$B$11)/MAR1!$D$11,(N3820-MAR1!$C$11)/MAR1!$E$11)</f>
        <v/>
      </c>
      <c r="R3820" s="7">
        <f>IF($I3820=1,(O3820-MAR1!$B$12)/MAR1!$D$12,(O3820-MAR1!$C$12)/MAR1!$E$12)</f>
        <v/>
      </c>
      <c r="S3820" s="7">
        <f>IF($I3820=1,(P3820-MAR1!$B$13)/MAR1!$D$13,(P3820-MAR1!$C$13)/MAR1!$E$13)</f>
        <v/>
      </c>
    </row>
    <row r="3821">
      <c r="A3821" s="5" t="n">
        <v>3820</v>
      </c>
      <c r="B3821" s="5" t="n">
        <v>11</v>
      </c>
      <c r="C3821" s="5" t="n">
        <v>170</v>
      </c>
      <c r="D3821" s="5" t="n">
        <v>6</v>
      </c>
      <c r="E3821" s="5" t="n">
        <v>0</v>
      </c>
      <c r="F3821" s="5" t="n">
        <v>38.8</v>
      </c>
      <c r="G3821" s="5" t="n">
        <v>30.8</v>
      </c>
      <c r="H3821" s="5" t="n">
        <v>16.21</v>
      </c>
      <c r="I3821" s="6">
        <f>IF(E3821&gt;=Markov!$B$3,1,0)</f>
        <v/>
      </c>
      <c r="J3821" s="6">
        <f>I3820</f>
        <v/>
      </c>
      <c r="K3821" s="7">
        <f>MAR1!$B$5+MAR1!$C$5*COS(2*PI()*$C3821/365)+MAR1!$D$5*SIN(2*PI()*$C3821/365)</f>
        <v/>
      </c>
      <c r="L3821" s="7">
        <f>MAR1!$B$6+MAR1!$C$6*COS(2*PI()*$C3821/365)+MAR1!$D$6*SIN(2*PI()*$C3821/365)</f>
        <v/>
      </c>
      <c r="M3821" s="7">
        <f>MAR1!$B$7+MAR1!$C$7*COS(2*PI()*$C3821/365)+MAR1!$D$7*SIN(2*PI()*$C3821/365)</f>
        <v/>
      </c>
      <c r="N3821" s="7">
        <f>F3821-K3821</f>
        <v/>
      </c>
      <c r="O3821" s="7">
        <f>G3821-L3821</f>
        <v/>
      </c>
      <c r="P3821" s="7">
        <f>H3821-M3821</f>
        <v/>
      </c>
      <c r="Q3821" s="7">
        <f>IF($I3821=1,(N3821-MAR1!$B$11)/MAR1!$D$11,(N3821-MAR1!$C$11)/MAR1!$E$11)</f>
        <v/>
      </c>
      <c r="R3821" s="7">
        <f>IF($I3821=1,(O3821-MAR1!$B$12)/MAR1!$D$12,(O3821-MAR1!$C$12)/MAR1!$E$12)</f>
        <v/>
      </c>
      <c r="S3821" s="7">
        <f>IF($I3821=1,(P3821-MAR1!$B$13)/MAR1!$D$13,(P3821-MAR1!$C$13)/MAR1!$E$13)</f>
        <v/>
      </c>
    </row>
    <row r="3822">
      <c r="A3822" s="5" t="n">
        <v>3821</v>
      </c>
      <c r="B3822" s="5" t="n">
        <v>11</v>
      </c>
      <c r="C3822" s="5" t="n">
        <v>171</v>
      </c>
      <c r="D3822" s="5" t="n">
        <v>6</v>
      </c>
      <c r="E3822" s="5" t="n">
        <v>0</v>
      </c>
      <c r="F3822" s="5" t="n">
        <v>37.9</v>
      </c>
      <c r="G3822" s="5" t="n">
        <v>30</v>
      </c>
      <c r="H3822" s="5" t="n">
        <v>12.38</v>
      </c>
      <c r="I3822" s="6">
        <f>IF(E3822&gt;=Markov!$B$3,1,0)</f>
        <v/>
      </c>
      <c r="J3822" s="6">
        <f>I3821</f>
        <v/>
      </c>
      <c r="K3822" s="7">
        <f>MAR1!$B$5+MAR1!$C$5*COS(2*PI()*$C3822/365)+MAR1!$D$5*SIN(2*PI()*$C3822/365)</f>
        <v/>
      </c>
      <c r="L3822" s="7">
        <f>MAR1!$B$6+MAR1!$C$6*COS(2*PI()*$C3822/365)+MAR1!$D$6*SIN(2*PI()*$C3822/365)</f>
        <v/>
      </c>
      <c r="M3822" s="7">
        <f>MAR1!$B$7+MAR1!$C$7*COS(2*PI()*$C3822/365)+MAR1!$D$7*SIN(2*PI()*$C3822/365)</f>
        <v/>
      </c>
      <c r="N3822" s="7">
        <f>F3822-K3822</f>
        <v/>
      </c>
      <c r="O3822" s="7">
        <f>G3822-L3822</f>
        <v/>
      </c>
      <c r="P3822" s="7">
        <f>H3822-M3822</f>
        <v/>
      </c>
      <c r="Q3822" s="7">
        <f>IF($I3822=1,(N3822-MAR1!$B$11)/MAR1!$D$11,(N3822-MAR1!$C$11)/MAR1!$E$11)</f>
        <v/>
      </c>
      <c r="R3822" s="7">
        <f>IF($I3822=1,(O3822-MAR1!$B$12)/MAR1!$D$12,(O3822-MAR1!$C$12)/MAR1!$E$12)</f>
        <v/>
      </c>
      <c r="S3822" s="7">
        <f>IF($I3822=1,(P3822-MAR1!$B$13)/MAR1!$D$13,(P3822-MAR1!$C$13)/MAR1!$E$13)</f>
        <v/>
      </c>
    </row>
    <row r="3823">
      <c r="A3823" s="5" t="n">
        <v>3822</v>
      </c>
      <c r="B3823" s="5" t="n">
        <v>11</v>
      </c>
      <c r="C3823" s="5" t="n">
        <v>172</v>
      </c>
      <c r="D3823" s="5" t="n">
        <v>6</v>
      </c>
      <c r="E3823" s="5" t="n">
        <v>0</v>
      </c>
      <c r="F3823" s="5" t="n">
        <v>38.6</v>
      </c>
      <c r="G3823" s="5" t="n">
        <v>30.1</v>
      </c>
      <c r="H3823" s="5" t="n">
        <v>21.09</v>
      </c>
      <c r="I3823" s="6">
        <f>IF(E3823&gt;=Markov!$B$3,1,0)</f>
        <v/>
      </c>
      <c r="J3823" s="6">
        <f>I3822</f>
        <v/>
      </c>
      <c r="K3823" s="7">
        <f>MAR1!$B$5+MAR1!$C$5*COS(2*PI()*$C3823/365)+MAR1!$D$5*SIN(2*PI()*$C3823/365)</f>
        <v/>
      </c>
      <c r="L3823" s="7">
        <f>MAR1!$B$6+MAR1!$C$6*COS(2*PI()*$C3823/365)+MAR1!$D$6*SIN(2*PI()*$C3823/365)</f>
        <v/>
      </c>
      <c r="M3823" s="7">
        <f>MAR1!$B$7+MAR1!$C$7*COS(2*PI()*$C3823/365)+MAR1!$D$7*SIN(2*PI()*$C3823/365)</f>
        <v/>
      </c>
      <c r="N3823" s="7">
        <f>F3823-K3823</f>
        <v/>
      </c>
      <c r="O3823" s="7">
        <f>G3823-L3823</f>
        <v/>
      </c>
      <c r="P3823" s="7">
        <f>H3823-M3823</f>
        <v/>
      </c>
      <c r="Q3823" s="7">
        <f>IF($I3823=1,(N3823-MAR1!$B$11)/MAR1!$D$11,(N3823-MAR1!$C$11)/MAR1!$E$11)</f>
        <v/>
      </c>
      <c r="R3823" s="7">
        <f>IF($I3823=1,(O3823-MAR1!$B$12)/MAR1!$D$12,(O3823-MAR1!$C$12)/MAR1!$E$12)</f>
        <v/>
      </c>
      <c r="S3823" s="7">
        <f>IF($I3823=1,(P3823-MAR1!$B$13)/MAR1!$D$13,(P3823-MAR1!$C$13)/MAR1!$E$13)</f>
        <v/>
      </c>
    </row>
    <row r="3824">
      <c r="A3824" s="5" t="n">
        <v>3823</v>
      </c>
      <c r="B3824" s="5" t="n">
        <v>11</v>
      </c>
      <c r="C3824" s="5" t="n">
        <v>173</v>
      </c>
      <c r="D3824" s="5" t="n">
        <v>6</v>
      </c>
      <c r="E3824" s="5" t="n">
        <v>3.4</v>
      </c>
      <c r="F3824" s="5" t="n">
        <v>34.2</v>
      </c>
      <c r="G3824" s="5" t="n">
        <v>29.2</v>
      </c>
      <c r="H3824" s="5" t="n">
        <v>12.18</v>
      </c>
      <c r="I3824" s="6">
        <f>IF(E3824&gt;=Markov!$B$3,1,0)</f>
        <v/>
      </c>
      <c r="J3824" s="6">
        <f>I3823</f>
        <v/>
      </c>
      <c r="K3824" s="7">
        <f>MAR1!$B$5+MAR1!$C$5*COS(2*PI()*$C3824/365)+MAR1!$D$5*SIN(2*PI()*$C3824/365)</f>
        <v/>
      </c>
      <c r="L3824" s="7">
        <f>MAR1!$B$6+MAR1!$C$6*COS(2*PI()*$C3824/365)+MAR1!$D$6*SIN(2*PI()*$C3824/365)</f>
        <v/>
      </c>
      <c r="M3824" s="7">
        <f>MAR1!$B$7+MAR1!$C$7*COS(2*PI()*$C3824/365)+MAR1!$D$7*SIN(2*PI()*$C3824/365)</f>
        <v/>
      </c>
      <c r="N3824" s="7">
        <f>F3824-K3824</f>
        <v/>
      </c>
      <c r="O3824" s="7">
        <f>G3824-L3824</f>
        <v/>
      </c>
      <c r="P3824" s="7">
        <f>H3824-M3824</f>
        <v/>
      </c>
      <c r="Q3824" s="7">
        <f>IF($I3824=1,(N3824-MAR1!$B$11)/MAR1!$D$11,(N3824-MAR1!$C$11)/MAR1!$E$11)</f>
        <v/>
      </c>
      <c r="R3824" s="7">
        <f>IF($I3824=1,(O3824-MAR1!$B$12)/MAR1!$D$12,(O3824-MAR1!$C$12)/MAR1!$E$12)</f>
        <v/>
      </c>
      <c r="S3824" s="7">
        <f>IF($I3824=1,(P3824-MAR1!$B$13)/MAR1!$D$13,(P3824-MAR1!$C$13)/MAR1!$E$13)</f>
        <v/>
      </c>
    </row>
    <row r="3825">
      <c r="A3825" s="5" t="n">
        <v>3824</v>
      </c>
      <c r="B3825" s="5" t="n">
        <v>11</v>
      </c>
      <c r="C3825" s="5" t="n">
        <v>174</v>
      </c>
      <c r="D3825" s="5" t="n">
        <v>6</v>
      </c>
      <c r="E3825" s="5" t="n">
        <v>0.8</v>
      </c>
      <c r="F3825" s="5" t="n">
        <v>32.8</v>
      </c>
      <c r="G3825" s="5" t="n">
        <v>27.9</v>
      </c>
      <c r="H3825" s="5" t="n">
        <v>13.91</v>
      </c>
      <c r="I3825" s="6">
        <f>IF(E3825&gt;=Markov!$B$3,1,0)</f>
        <v/>
      </c>
      <c r="J3825" s="6">
        <f>I3824</f>
        <v/>
      </c>
      <c r="K3825" s="7">
        <f>MAR1!$B$5+MAR1!$C$5*COS(2*PI()*$C3825/365)+MAR1!$D$5*SIN(2*PI()*$C3825/365)</f>
        <v/>
      </c>
      <c r="L3825" s="7">
        <f>MAR1!$B$6+MAR1!$C$6*COS(2*PI()*$C3825/365)+MAR1!$D$6*SIN(2*PI()*$C3825/365)</f>
        <v/>
      </c>
      <c r="M3825" s="7">
        <f>MAR1!$B$7+MAR1!$C$7*COS(2*PI()*$C3825/365)+MAR1!$D$7*SIN(2*PI()*$C3825/365)</f>
        <v/>
      </c>
      <c r="N3825" s="7">
        <f>F3825-K3825</f>
        <v/>
      </c>
      <c r="O3825" s="7">
        <f>G3825-L3825</f>
        <v/>
      </c>
      <c r="P3825" s="7">
        <f>H3825-M3825</f>
        <v/>
      </c>
      <c r="Q3825" s="7">
        <f>IF($I3825=1,(N3825-MAR1!$B$11)/MAR1!$D$11,(N3825-MAR1!$C$11)/MAR1!$E$11)</f>
        <v/>
      </c>
      <c r="R3825" s="7">
        <f>IF($I3825=1,(O3825-MAR1!$B$12)/MAR1!$D$12,(O3825-MAR1!$C$12)/MAR1!$E$12)</f>
        <v/>
      </c>
      <c r="S3825" s="7">
        <f>IF($I3825=1,(P3825-MAR1!$B$13)/MAR1!$D$13,(P3825-MAR1!$C$13)/MAR1!$E$13)</f>
        <v/>
      </c>
    </row>
    <row r="3826">
      <c r="A3826" s="5" t="n">
        <v>3825</v>
      </c>
      <c r="B3826" s="5" t="n">
        <v>11</v>
      </c>
      <c r="C3826" s="5" t="n">
        <v>175</v>
      </c>
      <c r="D3826" s="5" t="n">
        <v>6</v>
      </c>
      <c r="E3826" s="5" t="n">
        <v>0.4</v>
      </c>
      <c r="F3826" s="5" t="n">
        <v>32.4</v>
      </c>
      <c r="G3826" s="5" t="n">
        <v>26.7</v>
      </c>
      <c r="H3826" s="5" t="n">
        <v>10.31</v>
      </c>
      <c r="I3826" s="6">
        <f>IF(E3826&gt;=Markov!$B$3,1,0)</f>
        <v/>
      </c>
      <c r="J3826" s="6">
        <f>I3825</f>
        <v/>
      </c>
      <c r="K3826" s="7">
        <f>MAR1!$B$5+MAR1!$C$5*COS(2*PI()*$C3826/365)+MAR1!$D$5*SIN(2*PI()*$C3826/365)</f>
        <v/>
      </c>
      <c r="L3826" s="7">
        <f>MAR1!$B$6+MAR1!$C$6*COS(2*PI()*$C3826/365)+MAR1!$D$6*SIN(2*PI()*$C3826/365)</f>
        <v/>
      </c>
      <c r="M3826" s="7">
        <f>MAR1!$B$7+MAR1!$C$7*COS(2*PI()*$C3826/365)+MAR1!$D$7*SIN(2*PI()*$C3826/365)</f>
        <v/>
      </c>
      <c r="N3826" s="7">
        <f>F3826-K3826</f>
        <v/>
      </c>
      <c r="O3826" s="7">
        <f>G3826-L3826</f>
        <v/>
      </c>
      <c r="P3826" s="7">
        <f>H3826-M3826</f>
        <v/>
      </c>
      <c r="Q3826" s="7">
        <f>IF($I3826=1,(N3826-MAR1!$B$11)/MAR1!$D$11,(N3826-MAR1!$C$11)/MAR1!$E$11)</f>
        <v/>
      </c>
      <c r="R3826" s="7">
        <f>IF($I3826=1,(O3826-MAR1!$B$12)/MAR1!$D$12,(O3826-MAR1!$C$12)/MAR1!$E$12)</f>
        <v/>
      </c>
      <c r="S3826" s="7">
        <f>IF($I3826=1,(P3826-MAR1!$B$13)/MAR1!$D$13,(P3826-MAR1!$C$13)/MAR1!$E$13)</f>
        <v/>
      </c>
    </row>
    <row r="3827">
      <c r="A3827" s="5" t="n">
        <v>3826</v>
      </c>
      <c r="B3827" s="5" t="n">
        <v>11</v>
      </c>
      <c r="C3827" s="5" t="n">
        <v>176</v>
      </c>
      <c r="D3827" s="5" t="n">
        <v>6</v>
      </c>
      <c r="E3827" s="5" t="n">
        <v>0</v>
      </c>
      <c r="F3827" s="5" t="n">
        <v>36.3</v>
      </c>
      <c r="G3827" s="5" t="n">
        <v>28.7</v>
      </c>
      <c r="H3827" s="5" t="n">
        <v>18.14</v>
      </c>
      <c r="I3827" s="6">
        <f>IF(E3827&gt;=Markov!$B$3,1,0)</f>
        <v/>
      </c>
      <c r="J3827" s="6">
        <f>I3826</f>
        <v/>
      </c>
      <c r="K3827" s="7">
        <f>MAR1!$B$5+MAR1!$C$5*COS(2*PI()*$C3827/365)+MAR1!$D$5*SIN(2*PI()*$C3827/365)</f>
        <v/>
      </c>
      <c r="L3827" s="7">
        <f>MAR1!$B$6+MAR1!$C$6*COS(2*PI()*$C3827/365)+MAR1!$D$6*SIN(2*PI()*$C3827/365)</f>
        <v/>
      </c>
      <c r="M3827" s="7">
        <f>MAR1!$B$7+MAR1!$C$7*COS(2*PI()*$C3827/365)+MAR1!$D$7*SIN(2*PI()*$C3827/365)</f>
        <v/>
      </c>
      <c r="N3827" s="7">
        <f>F3827-K3827</f>
        <v/>
      </c>
      <c r="O3827" s="7">
        <f>G3827-L3827</f>
        <v/>
      </c>
      <c r="P3827" s="7">
        <f>H3827-M3827</f>
        <v/>
      </c>
      <c r="Q3827" s="7">
        <f>IF($I3827=1,(N3827-MAR1!$B$11)/MAR1!$D$11,(N3827-MAR1!$C$11)/MAR1!$E$11)</f>
        <v/>
      </c>
      <c r="R3827" s="7">
        <f>IF($I3827=1,(O3827-MAR1!$B$12)/MAR1!$D$12,(O3827-MAR1!$C$12)/MAR1!$E$12)</f>
        <v/>
      </c>
      <c r="S3827" s="7">
        <f>IF($I3827=1,(P3827-MAR1!$B$13)/MAR1!$D$13,(P3827-MAR1!$C$13)/MAR1!$E$13)</f>
        <v/>
      </c>
    </row>
    <row r="3828">
      <c r="A3828" s="5" t="n">
        <v>3827</v>
      </c>
      <c r="B3828" s="5" t="n">
        <v>11</v>
      </c>
      <c r="C3828" s="5" t="n">
        <v>177</v>
      </c>
      <c r="D3828" s="5" t="n">
        <v>6</v>
      </c>
      <c r="E3828" s="5" t="n">
        <v>33.6</v>
      </c>
      <c r="F3828" s="5" t="n">
        <v>32.2</v>
      </c>
      <c r="G3828" s="5" t="n">
        <v>27.4</v>
      </c>
      <c r="H3828" s="5" t="n">
        <v>11.19</v>
      </c>
      <c r="I3828" s="6">
        <f>IF(E3828&gt;=Markov!$B$3,1,0)</f>
        <v/>
      </c>
      <c r="J3828" s="6">
        <f>I3827</f>
        <v/>
      </c>
      <c r="K3828" s="7">
        <f>MAR1!$B$5+MAR1!$C$5*COS(2*PI()*$C3828/365)+MAR1!$D$5*SIN(2*PI()*$C3828/365)</f>
        <v/>
      </c>
      <c r="L3828" s="7">
        <f>MAR1!$B$6+MAR1!$C$6*COS(2*PI()*$C3828/365)+MAR1!$D$6*SIN(2*PI()*$C3828/365)</f>
        <v/>
      </c>
      <c r="M3828" s="7">
        <f>MAR1!$B$7+MAR1!$C$7*COS(2*PI()*$C3828/365)+MAR1!$D$7*SIN(2*PI()*$C3828/365)</f>
        <v/>
      </c>
      <c r="N3828" s="7">
        <f>F3828-K3828</f>
        <v/>
      </c>
      <c r="O3828" s="7">
        <f>G3828-L3828</f>
        <v/>
      </c>
      <c r="P3828" s="7">
        <f>H3828-M3828</f>
        <v/>
      </c>
      <c r="Q3828" s="7">
        <f>IF($I3828=1,(N3828-MAR1!$B$11)/MAR1!$D$11,(N3828-MAR1!$C$11)/MAR1!$E$11)</f>
        <v/>
      </c>
      <c r="R3828" s="7">
        <f>IF($I3828=1,(O3828-MAR1!$B$12)/MAR1!$D$12,(O3828-MAR1!$C$12)/MAR1!$E$12)</f>
        <v/>
      </c>
      <c r="S3828" s="7">
        <f>IF($I3828=1,(P3828-MAR1!$B$13)/MAR1!$D$13,(P3828-MAR1!$C$13)/MAR1!$E$13)</f>
        <v/>
      </c>
    </row>
    <row r="3829">
      <c r="A3829" s="5" t="n">
        <v>3828</v>
      </c>
      <c r="B3829" s="5" t="n">
        <v>11</v>
      </c>
      <c r="C3829" s="5" t="n">
        <v>178</v>
      </c>
      <c r="D3829" s="5" t="n">
        <v>6</v>
      </c>
      <c r="E3829" s="5" t="n">
        <v>0</v>
      </c>
      <c r="F3829" s="5" t="n">
        <v>36.8</v>
      </c>
      <c r="G3829" s="5" t="n">
        <v>28.3</v>
      </c>
      <c r="H3829" s="5" t="n">
        <v>20.01</v>
      </c>
      <c r="I3829" s="6">
        <f>IF(E3829&gt;=Markov!$B$3,1,0)</f>
        <v/>
      </c>
      <c r="J3829" s="6">
        <f>I3828</f>
        <v/>
      </c>
      <c r="K3829" s="7">
        <f>MAR1!$B$5+MAR1!$C$5*COS(2*PI()*$C3829/365)+MAR1!$D$5*SIN(2*PI()*$C3829/365)</f>
        <v/>
      </c>
      <c r="L3829" s="7">
        <f>MAR1!$B$6+MAR1!$C$6*COS(2*PI()*$C3829/365)+MAR1!$D$6*SIN(2*PI()*$C3829/365)</f>
        <v/>
      </c>
      <c r="M3829" s="7">
        <f>MAR1!$B$7+MAR1!$C$7*COS(2*PI()*$C3829/365)+MAR1!$D$7*SIN(2*PI()*$C3829/365)</f>
        <v/>
      </c>
      <c r="N3829" s="7">
        <f>F3829-K3829</f>
        <v/>
      </c>
      <c r="O3829" s="7">
        <f>G3829-L3829</f>
        <v/>
      </c>
      <c r="P3829" s="7">
        <f>H3829-M3829</f>
        <v/>
      </c>
      <c r="Q3829" s="7">
        <f>IF($I3829=1,(N3829-MAR1!$B$11)/MAR1!$D$11,(N3829-MAR1!$C$11)/MAR1!$E$11)</f>
        <v/>
      </c>
      <c r="R3829" s="7">
        <f>IF($I3829=1,(O3829-MAR1!$B$12)/MAR1!$D$12,(O3829-MAR1!$C$12)/MAR1!$E$12)</f>
        <v/>
      </c>
      <c r="S3829" s="7">
        <f>IF($I3829=1,(P3829-MAR1!$B$13)/MAR1!$D$13,(P3829-MAR1!$C$13)/MAR1!$E$13)</f>
        <v/>
      </c>
    </row>
    <row r="3830">
      <c r="A3830" s="5" t="n">
        <v>3829</v>
      </c>
      <c r="B3830" s="5" t="n">
        <v>11</v>
      </c>
      <c r="C3830" s="5" t="n">
        <v>179</v>
      </c>
      <c r="D3830" s="5" t="n">
        <v>6</v>
      </c>
      <c r="E3830" s="5" t="n">
        <v>0</v>
      </c>
      <c r="F3830" s="5" t="n">
        <v>35.2</v>
      </c>
      <c r="G3830" s="5" t="n">
        <v>26.6</v>
      </c>
      <c r="H3830" s="5" t="n">
        <v>21.79</v>
      </c>
      <c r="I3830" s="6">
        <f>IF(E3830&gt;=Markov!$B$3,1,0)</f>
        <v/>
      </c>
      <c r="J3830" s="6">
        <f>I3829</f>
        <v/>
      </c>
      <c r="K3830" s="7">
        <f>MAR1!$B$5+MAR1!$C$5*COS(2*PI()*$C3830/365)+MAR1!$D$5*SIN(2*PI()*$C3830/365)</f>
        <v/>
      </c>
      <c r="L3830" s="7">
        <f>MAR1!$B$6+MAR1!$C$6*COS(2*PI()*$C3830/365)+MAR1!$D$6*SIN(2*PI()*$C3830/365)</f>
        <v/>
      </c>
      <c r="M3830" s="7">
        <f>MAR1!$B$7+MAR1!$C$7*COS(2*PI()*$C3830/365)+MAR1!$D$7*SIN(2*PI()*$C3830/365)</f>
        <v/>
      </c>
      <c r="N3830" s="7">
        <f>F3830-K3830</f>
        <v/>
      </c>
      <c r="O3830" s="7">
        <f>G3830-L3830</f>
        <v/>
      </c>
      <c r="P3830" s="7">
        <f>H3830-M3830</f>
        <v/>
      </c>
      <c r="Q3830" s="7">
        <f>IF($I3830=1,(N3830-MAR1!$B$11)/MAR1!$D$11,(N3830-MAR1!$C$11)/MAR1!$E$11)</f>
        <v/>
      </c>
      <c r="R3830" s="7">
        <f>IF($I3830=1,(O3830-MAR1!$B$12)/MAR1!$D$12,(O3830-MAR1!$C$12)/MAR1!$E$12)</f>
        <v/>
      </c>
      <c r="S3830" s="7">
        <f>IF($I3830=1,(P3830-MAR1!$B$13)/MAR1!$D$13,(P3830-MAR1!$C$13)/MAR1!$E$13)</f>
        <v/>
      </c>
    </row>
    <row r="3831">
      <c r="A3831" s="5" t="n">
        <v>3830</v>
      </c>
      <c r="B3831" s="5" t="n">
        <v>11</v>
      </c>
      <c r="C3831" s="5" t="n">
        <v>180</v>
      </c>
      <c r="D3831" s="5" t="n">
        <v>6</v>
      </c>
      <c r="E3831" s="5" t="n">
        <v>0</v>
      </c>
      <c r="F3831" s="5" t="n">
        <v>34.7</v>
      </c>
      <c r="G3831" s="5" t="n">
        <v>28.1</v>
      </c>
      <c r="H3831" s="5" t="n">
        <v>20.64</v>
      </c>
      <c r="I3831" s="6">
        <f>IF(E3831&gt;=Markov!$B$3,1,0)</f>
        <v/>
      </c>
      <c r="J3831" s="6">
        <f>I3830</f>
        <v/>
      </c>
      <c r="K3831" s="7">
        <f>MAR1!$B$5+MAR1!$C$5*COS(2*PI()*$C3831/365)+MAR1!$D$5*SIN(2*PI()*$C3831/365)</f>
        <v/>
      </c>
      <c r="L3831" s="7">
        <f>MAR1!$B$6+MAR1!$C$6*COS(2*PI()*$C3831/365)+MAR1!$D$6*SIN(2*PI()*$C3831/365)</f>
        <v/>
      </c>
      <c r="M3831" s="7">
        <f>MAR1!$B$7+MAR1!$C$7*COS(2*PI()*$C3831/365)+MAR1!$D$7*SIN(2*PI()*$C3831/365)</f>
        <v/>
      </c>
      <c r="N3831" s="7">
        <f>F3831-K3831</f>
        <v/>
      </c>
      <c r="O3831" s="7">
        <f>G3831-L3831</f>
        <v/>
      </c>
      <c r="P3831" s="7">
        <f>H3831-M3831</f>
        <v/>
      </c>
      <c r="Q3831" s="7">
        <f>IF($I3831=1,(N3831-MAR1!$B$11)/MAR1!$D$11,(N3831-MAR1!$C$11)/MAR1!$E$11)</f>
        <v/>
      </c>
      <c r="R3831" s="7">
        <f>IF($I3831=1,(O3831-MAR1!$B$12)/MAR1!$D$12,(O3831-MAR1!$C$12)/MAR1!$E$12)</f>
        <v/>
      </c>
      <c r="S3831" s="7">
        <f>IF($I3831=1,(P3831-MAR1!$B$13)/MAR1!$D$13,(P3831-MAR1!$C$13)/MAR1!$E$13)</f>
        <v/>
      </c>
    </row>
    <row r="3832">
      <c r="A3832" s="5" t="n">
        <v>3831</v>
      </c>
      <c r="B3832" s="5" t="n">
        <v>11</v>
      </c>
      <c r="C3832" s="5" t="n">
        <v>181</v>
      </c>
      <c r="D3832" s="5" t="n">
        <v>6</v>
      </c>
      <c r="E3832" s="5" t="n">
        <v>0</v>
      </c>
      <c r="F3832" s="5" t="n">
        <v>34.7</v>
      </c>
      <c r="G3832" s="5" t="n">
        <v>26.9</v>
      </c>
      <c r="H3832" s="5" t="n">
        <v>23.7</v>
      </c>
      <c r="I3832" s="6">
        <f>IF(E3832&gt;=Markov!$B$3,1,0)</f>
        <v/>
      </c>
      <c r="J3832" s="6">
        <f>I3831</f>
        <v/>
      </c>
      <c r="K3832" s="7">
        <f>MAR1!$B$5+MAR1!$C$5*COS(2*PI()*$C3832/365)+MAR1!$D$5*SIN(2*PI()*$C3832/365)</f>
        <v/>
      </c>
      <c r="L3832" s="7">
        <f>MAR1!$B$6+MAR1!$C$6*COS(2*PI()*$C3832/365)+MAR1!$D$6*SIN(2*PI()*$C3832/365)</f>
        <v/>
      </c>
      <c r="M3832" s="7">
        <f>MAR1!$B$7+MAR1!$C$7*COS(2*PI()*$C3832/365)+MAR1!$D$7*SIN(2*PI()*$C3832/365)</f>
        <v/>
      </c>
      <c r="N3832" s="7">
        <f>F3832-K3832</f>
        <v/>
      </c>
      <c r="O3832" s="7">
        <f>G3832-L3832</f>
        <v/>
      </c>
      <c r="P3832" s="7">
        <f>H3832-M3832</f>
        <v/>
      </c>
      <c r="Q3832" s="7">
        <f>IF($I3832=1,(N3832-MAR1!$B$11)/MAR1!$D$11,(N3832-MAR1!$C$11)/MAR1!$E$11)</f>
        <v/>
      </c>
      <c r="R3832" s="7">
        <f>IF($I3832=1,(O3832-MAR1!$B$12)/MAR1!$D$12,(O3832-MAR1!$C$12)/MAR1!$E$12)</f>
        <v/>
      </c>
      <c r="S3832" s="7">
        <f>IF($I3832=1,(P3832-MAR1!$B$13)/MAR1!$D$13,(P3832-MAR1!$C$13)/MAR1!$E$13)</f>
        <v/>
      </c>
    </row>
    <row r="3833">
      <c r="A3833" s="5" t="n">
        <v>3832</v>
      </c>
      <c r="B3833" s="5" t="n">
        <v>11</v>
      </c>
      <c r="C3833" s="5" t="n">
        <v>182</v>
      </c>
      <c r="D3833" s="5" t="n">
        <v>7</v>
      </c>
      <c r="E3833" s="5" t="n">
        <v>0</v>
      </c>
      <c r="F3833" s="5" t="n">
        <v>35.1</v>
      </c>
      <c r="G3833" s="5" t="n">
        <v>25.9</v>
      </c>
      <c r="H3833" s="5" t="n">
        <v>23.32</v>
      </c>
      <c r="I3833" s="6">
        <f>IF(E3833&gt;=Markov!$B$3,1,0)</f>
        <v/>
      </c>
      <c r="J3833" s="6">
        <f>I3832</f>
        <v/>
      </c>
      <c r="K3833" s="7">
        <f>MAR1!$B$5+MAR1!$C$5*COS(2*PI()*$C3833/365)+MAR1!$D$5*SIN(2*PI()*$C3833/365)</f>
        <v/>
      </c>
      <c r="L3833" s="7">
        <f>MAR1!$B$6+MAR1!$C$6*COS(2*PI()*$C3833/365)+MAR1!$D$6*SIN(2*PI()*$C3833/365)</f>
        <v/>
      </c>
      <c r="M3833" s="7">
        <f>MAR1!$B$7+MAR1!$C$7*COS(2*PI()*$C3833/365)+MAR1!$D$7*SIN(2*PI()*$C3833/365)</f>
        <v/>
      </c>
      <c r="N3833" s="7">
        <f>F3833-K3833</f>
        <v/>
      </c>
      <c r="O3833" s="7">
        <f>G3833-L3833</f>
        <v/>
      </c>
      <c r="P3833" s="7">
        <f>H3833-M3833</f>
        <v/>
      </c>
      <c r="Q3833" s="7">
        <f>IF($I3833=1,(N3833-MAR1!$B$11)/MAR1!$D$11,(N3833-MAR1!$C$11)/MAR1!$E$11)</f>
        <v/>
      </c>
      <c r="R3833" s="7">
        <f>IF($I3833=1,(O3833-MAR1!$B$12)/MAR1!$D$12,(O3833-MAR1!$C$12)/MAR1!$E$12)</f>
        <v/>
      </c>
      <c r="S3833" s="7">
        <f>IF($I3833=1,(P3833-MAR1!$B$13)/MAR1!$D$13,(P3833-MAR1!$C$13)/MAR1!$E$13)</f>
        <v/>
      </c>
    </row>
    <row r="3834">
      <c r="A3834" s="5" t="n">
        <v>3833</v>
      </c>
      <c r="B3834" s="5" t="n">
        <v>11</v>
      </c>
      <c r="C3834" s="5" t="n">
        <v>183</v>
      </c>
      <c r="D3834" s="5" t="n">
        <v>7</v>
      </c>
      <c r="E3834" s="5" t="n">
        <v>6.8</v>
      </c>
      <c r="F3834" s="5" t="n">
        <v>32.4</v>
      </c>
      <c r="G3834" s="5" t="n">
        <v>26.4</v>
      </c>
      <c r="H3834" s="5" t="n">
        <v>16.53</v>
      </c>
      <c r="I3834" s="6">
        <f>IF(E3834&gt;=Markov!$B$3,1,0)</f>
        <v/>
      </c>
      <c r="J3834" s="6">
        <f>I3833</f>
        <v/>
      </c>
      <c r="K3834" s="7">
        <f>MAR1!$B$5+MAR1!$C$5*COS(2*PI()*$C3834/365)+MAR1!$D$5*SIN(2*PI()*$C3834/365)</f>
        <v/>
      </c>
      <c r="L3834" s="7">
        <f>MAR1!$B$6+MAR1!$C$6*COS(2*PI()*$C3834/365)+MAR1!$D$6*SIN(2*PI()*$C3834/365)</f>
        <v/>
      </c>
      <c r="M3834" s="7">
        <f>MAR1!$B$7+MAR1!$C$7*COS(2*PI()*$C3834/365)+MAR1!$D$7*SIN(2*PI()*$C3834/365)</f>
        <v/>
      </c>
      <c r="N3834" s="7">
        <f>F3834-K3834</f>
        <v/>
      </c>
      <c r="O3834" s="7">
        <f>G3834-L3834</f>
        <v/>
      </c>
      <c r="P3834" s="7">
        <f>H3834-M3834</f>
        <v/>
      </c>
      <c r="Q3834" s="7">
        <f>IF($I3834=1,(N3834-MAR1!$B$11)/MAR1!$D$11,(N3834-MAR1!$C$11)/MAR1!$E$11)</f>
        <v/>
      </c>
      <c r="R3834" s="7">
        <f>IF($I3834=1,(O3834-MAR1!$B$12)/MAR1!$D$12,(O3834-MAR1!$C$12)/MAR1!$E$12)</f>
        <v/>
      </c>
      <c r="S3834" s="7">
        <f>IF($I3834=1,(P3834-MAR1!$B$13)/MAR1!$D$13,(P3834-MAR1!$C$13)/MAR1!$E$13)</f>
        <v/>
      </c>
    </row>
    <row r="3835">
      <c r="A3835" s="5" t="n">
        <v>3834</v>
      </c>
      <c r="B3835" s="5" t="n">
        <v>11</v>
      </c>
      <c r="C3835" s="5" t="n">
        <v>184</v>
      </c>
      <c r="D3835" s="5" t="n">
        <v>7</v>
      </c>
      <c r="E3835" s="5" t="n">
        <v>11.3</v>
      </c>
      <c r="F3835" s="5" t="n">
        <v>29.5</v>
      </c>
      <c r="G3835" s="5" t="n">
        <v>25.5</v>
      </c>
      <c r="H3835" s="5" t="n">
        <v>17.51</v>
      </c>
      <c r="I3835" s="6">
        <f>IF(E3835&gt;=Markov!$B$3,1,0)</f>
        <v/>
      </c>
      <c r="J3835" s="6">
        <f>I3834</f>
        <v/>
      </c>
      <c r="K3835" s="7">
        <f>MAR1!$B$5+MAR1!$C$5*COS(2*PI()*$C3835/365)+MAR1!$D$5*SIN(2*PI()*$C3835/365)</f>
        <v/>
      </c>
      <c r="L3835" s="7">
        <f>MAR1!$B$6+MAR1!$C$6*COS(2*PI()*$C3835/365)+MAR1!$D$6*SIN(2*PI()*$C3835/365)</f>
        <v/>
      </c>
      <c r="M3835" s="7">
        <f>MAR1!$B$7+MAR1!$C$7*COS(2*PI()*$C3835/365)+MAR1!$D$7*SIN(2*PI()*$C3835/365)</f>
        <v/>
      </c>
      <c r="N3835" s="7">
        <f>F3835-K3835</f>
        <v/>
      </c>
      <c r="O3835" s="7">
        <f>G3835-L3835</f>
        <v/>
      </c>
      <c r="P3835" s="7">
        <f>H3835-M3835</f>
        <v/>
      </c>
      <c r="Q3835" s="7">
        <f>IF($I3835=1,(N3835-MAR1!$B$11)/MAR1!$D$11,(N3835-MAR1!$C$11)/MAR1!$E$11)</f>
        <v/>
      </c>
      <c r="R3835" s="7">
        <f>IF($I3835=1,(O3835-MAR1!$B$12)/MAR1!$D$12,(O3835-MAR1!$C$12)/MAR1!$E$12)</f>
        <v/>
      </c>
      <c r="S3835" s="7">
        <f>IF($I3835=1,(P3835-MAR1!$B$13)/MAR1!$D$13,(P3835-MAR1!$C$13)/MAR1!$E$13)</f>
        <v/>
      </c>
    </row>
    <row r="3836">
      <c r="A3836" s="5" t="n">
        <v>3835</v>
      </c>
      <c r="B3836" s="5" t="n">
        <v>11</v>
      </c>
      <c r="C3836" s="5" t="n">
        <v>185</v>
      </c>
      <c r="D3836" s="5" t="n">
        <v>7</v>
      </c>
      <c r="E3836" s="5" t="n">
        <v>10.3</v>
      </c>
      <c r="F3836" s="5" t="n">
        <v>31.2</v>
      </c>
      <c r="G3836" s="5" t="n">
        <v>26.1</v>
      </c>
      <c r="H3836" s="5" t="n">
        <v>15.89</v>
      </c>
      <c r="I3836" s="6">
        <f>IF(E3836&gt;=Markov!$B$3,1,0)</f>
        <v/>
      </c>
      <c r="J3836" s="6">
        <f>I3835</f>
        <v/>
      </c>
      <c r="K3836" s="7">
        <f>MAR1!$B$5+MAR1!$C$5*COS(2*PI()*$C3836/365)+MAR1!$D$5*SIN(2*PI()*$C3836/365)</f>
        <v/>
      </c>
      <c r="L3836" s="7">
        <f>MAR1!$B$6+MAR1!$C$6*COS(2*PI()*$C3836/365)+MAR1!$D$6*SIN(2*PI()*$C3836/365)</f>
        <v/>
      </c>
      <c r="M3836" s="7">
        <f>MAR1!$B$7+MAR1!$C$7*COS(2*PI()*$C3836/365)+MAR1!$D$7*SIN(2*PI()*$C3836/365)</f>
        <v/>
      </c>
      <c r="N3836" s="7">
        <f>F3836-K3836</f>
        <v/>
      </c>
      <c r="O3836" s="7">
        <f>G3836-L3836</f>
        <v/>
      </c>
      <c r="P3836" s="7">
        <f>H3836-M3836</f>
        <v/>
      </c>
      <c r="Q3836" s="7">
        <f>IF($I3836=1,(N3836-MAR1!$B$11)/MAR1!$D$11,(N3836-MAR1!$C$11)/MAR1!$E$11)</f>
        <v/>
      </c>
      <c r="R3836" s="7">
        <f>IF($I3836=1,(O3836-MAR1!$B$12)/MAR1!$D$12,(O3836-MAR1!$C$12)/MAR1!$E$12)</f>
        <v/>
      </c>
      <c r="S3836" s="7">
        <f>IF($I3836=1,(P3836-MAR1!$B$13)/MAR1!$D$13,(P3836-MAR1!$C$13)/MAR1!$E$13)</f>
        <v/>
      </c>
    </row>
    <row r="3837">
      <c r="A3837" s="5" t="n">
        <v>3836</v>
      </c>
      <c r="B3837" s="5" t="n">
        <v>11</v>
      </c>
      <c r="C3837" s="5" t="n">
        <v>186</v>
      </c>
      <c r="D3837" s="5" t="n">
        <v>7</v>
      </c>
      <c r="E3837" s="5" t="n">
        <v>3.3</v>
      </c>
      <c r="F3837" s="5" t="n">
        <v>31.9</v>
      </c>
      <c r="G3837" s="5" t="n">
        <v>26.5</v>
      </c>
      <c r="H3837" s="5" t="n">
        <v>16.48</v>
      </c>
      <c r="I3837" s="6">
        <f>IF(E3837&gt;=Markov!$B$3,1,0)</f>
        <v/>
      </c>
      <c r="J3837" s="6">
        <f>I3836</f>
        <v/>
      </c>
      <c r="K3837" s="7">
        <f>MAR1!$B$5+MAR1!$C$5*COS(2*PI()*$C3837/365)+MAR1!$D$5*SIN(2*PI()*$C3837/365)</f>
        <v/>
      </c>
      <c r="L3837" s="7">
        <f>MAR1!$B$6+MAR1!$C$6*COS(2*PI()*$C3837/365)+MAR1!$D$6*SIN(2*PI()*$C3837/365)</f>
        <v/>
      </c>
      <c r="M3837" s="7">
        <f>MAR1!$B$7+MAR1!$C$7*COS(2*PI()*$C3837/365)+MAR1!$D$7*SIN(2*PI()*$C3837/365)</f>
        <v/>
      </c>
      <c r="N3837" s="7">
        <f>F3837-K3837</f>
        <v/>
      </c>
      <c r="O3837" s="7">
        <f>G3837-L3837</f>
        <v/>
      </c>
      <c r="P3837" s="7">
        <f>H3837-M3837</f>
        <v/>
      </c>
      <c r="Q3837" s="7">
        <f>IF($I3837=1,(N3837-MAR1!$B$11)/MAR1!$D$11,(N3837-MAR1!$C$11)/MAR1!$E$11)</f>
        <v/>
      </c>
      <c r="R3837" s="7">
        <f>IF($I3837=1,(O3837-MAR1!$B$12)/MAR1!$D$12,(O3837-MAR1!$C$12)/MAR1!$E$12)</f>
        <v/>
      </c>
      <c r="S3837" s="7">
        <f>IF($I3837=1,(P3837-MAR1!$B$13)/MAR1!$D$13,(P3837-MAR1!$C$13)/MAR1!$E$13)</f>
        <v/>
      </c>
    </row>
    <row r="3838">
      <c r="A3838" s="5" t="n">
        <v>3837</v>
      </c>
      <c r="B3838" s="5" t="n">
        <v>11</v>
      </c>
      <c r="C3838" s="5" t="n">
        <v>187</v>
      </c>
      <c r="D3838" s="5" t="n">
        <v>7</v>
      </c>
      <c r="E3838" s="5" t="n">
        <v>2.6</v>
      </c>
      <c r="F3838" s="5" t="n">
        <v>31.4</v>
      </c>
      <c r="G3838" s="5" t="n">
        <v>24.8</v>
      </c>
      <c r="H3838" s="5" t="n">
        <v>11.71</v>
      </c>
      <c r="I3838" s="6">
        <f>IF(E3838&gt;=Markov!$B$3,1,0)</f>
        <v/>
      </c>
      <c r="J3838" s="6">
        <f>I3837</f>
        <v/>
      </c>
      <c r="K3838" s="7">
        <f>MAR1!$B$5+MAR1!$C$5*COS(2*PI()*$C3838/365)+MAR1!$D$5*SIN(2*PI()*$C3838/365)</f>
        <v/>
      </c>
      <c r="L3838" s="7">
        <f>MAR1!$B$6+MAR1!$C$6*COS(2*PI()*$C3838/365)+MAR1!$D$6*SIN(2*PI()*$C3838/365)</f>
        <v/>
      </c>
      <c r="M3838" s="7">
        <f>MAR1!$B$7+MAR1!$C$7*COS(2*PI()*$C3838/365)+MAR1!$D$7*SIN(2*PI()*$C3838/365)</f>
        <v/>
      </c>
      <c r="N3838" s="7">
        <f>F3838-K3838</f>
        <v/>
      </c>
      <c r="O3838" s="7">
        <f>G3838-L3838</f>
        <v/>
      </c>
      <c r="P3838" s="7">
        <f>H3838-M3838</f>
        <v/>
      </c>
      <c r="Q3838" s="7">
        <f>IF($I3838=1,(N3838-MAR1!$B$11)/MAR1!$D$11,(N3838-MAR1!$C$11)/MAR1!$E$11)</f>
        <v/>
      </c>
      <c r="R3838" s="7">
        <f>IF($I3838=1,(O3838-MAR1!$B$12)/MAR1!$D$12,(O3838-MAR1!$C$12)/MAR1!$E$12)</f>
        <v/>
      </c>
      <c r="S3838" s="7">
        <f>IF($I3838=1,(P3838-MAR1!$B$13)/MAR1!$D$13,(P3838-MAR1!$C$13)/MAR1!$E$13)</f>
        <v/>
      </c>
    </row>
    <row r="3839">
      <c r="A3839" s="5" t="n">
        <v>3838</v>
      </c>
      <c r="B3839" s="5" t="n">
        <v>11</v>
      </c>
      <c r="C3839" s="5" t="n">
        <v>188</v>
      </c>
      <c r="D3839" s="5" t="n">
        <v>7</v>
      </c>
      <c r="E3839" s="5" t="n">
        <v>9.1</v>
      </c>
      <c r="F3839" s="5" t="n">
        <v>29.7</v>
      </c>
      <c r="G3839" s="5" t="n">
        <v>25.3</v>
      </c>
      <c r="H3839" s="5" t="n">
        <v>12</v>
      </c>
      <c r="I3839" s="6">
        <f>IF(E3839&gt;=Markov!$B$3,1,0)</f>
        <v/>
      </c>
      <c r="J3839" s="6">
        <f>I3838</f>
        <v/>
      </c>
      <c r="K3839" s="7">
        <f>MAR1!$B$5+MAR1!$C$5*COS(2*PI()*$C3839/365)+MAR1!$D$5*SIN(2*PI()*$C3839/365)</f>
        <v/>
      </c>
      <c r="L3839" s="7">
        <f>MAR1!$B$6+MAR1!$C$6*COS(2*PI()*$C3839/365)+MAR1!$D$6*SIN(2*PI()*$C3839/365)</f>
        <v/>
      </c>
      <c r="M3839" s="7">
        <f>MAR1!$B$7+MAR1!$C$7*COS(2*PI()*$C3839/365)+MAR1!$D$7*SIN(2*PI()*$C3839/365)</f>
        <v/>
      </c>
      <c r="N3839" s="7">
        <f>F3839-K3839</f>
        <v/>
      </c>
      <c r="O3839" s="7">
        <f>G3839-L3839</f>
        <v/>
      </c>
      <c r="P3839" s="7">
        <f>H3839-M3839</f>
        <v/>
      </c>
      <c r="Q3839" s="7">
        <f>IF($I3839=1,(N3839-MAR1!$B$11)/MAR1!$D$11,(N3839-MAR1!$C$11)/MAR1!$E$11)</f>
        <v/>
      </c>
      <c r="R3839" s="7">
        <f>IF($I3839=1,(O3839-MAR1!$B$12)/MAR1!$D$12,(O3839-MAR1!$C$12)/MAR1!$E$12)</f>
        <v/>
      </c>
      <c r="S3839" s="7">
        <f>IF($I3839=1,(P3839-MAR1!$B$13)/MAR1!$D$13,(P3839-MAR1!$C$13)/MAR1!$E$13)</f>
        <v/>
      </c>
    </row>
    <row r="3840">
      <c r="A3840" s="5" t="n">
        <v>3839</v>
      </c>
      <c r="B3840" s="5" t="n">
        <v>11</v>
      </c>
      <c r="C3840" s="5" t="n">
        <v>189</v>
      </c>
      <c r="D3840" s="5" t="n">
        <v>7</v>
      </c>
      <c r="E3840" s="5" t="n">
        <v>53</v>
      </c>
      <c r="F3840" s="5" t="n">
        <v>31.5</v>
      </c>
      <c r="G3840" s="5" t="n">
        <v>24.5</v>
      </c>
      <c r="H3840" s="5" t="n">
        <v>11.88</v>
      </c>
      <c r="I3840" s="6">
        <f>IF(E3840&gt;=Markov!$B$3,1,0)</f>
        <v/>
      </c>
      <c r="J3840" s="6">
        <f>I3839</f>
        <v/>
      </c>
      <c r="K3840" s="7">
        <f>MAR1!$B$5+MAR1!$C$5*COS(2*PI()*$C3840/365)+MAR1!$D$5*SIN(2*PI()*$C3840/365)</f>
        <v/>
      </c>
      <c r="L3840" s="7">
        <f>MAR1!$B$6+MAR1!$C$6*COS(2*PI()*$C3840/365)+MAR1!$D$6*SIN(2*PI()*$C3840/365)</f>
        <v/>
      </c>
      <c r="M3840" s="7">
        <f>MAR1!$B$7+MAR1!$C$7*COS(2*PI()*$C3840/365)+MAR1!$D$7*SIN(2*PI()*$C3840/365)</f>
        <v/>
      </c>
      <c r="N3840" s="7">
        <f>F3840-K3840</f>
        <v/>
      </c>
      <c r="O3840" s="7">
        <f>G3840-L3840</f>
        <v/>
      </c>
      <c r="P3840" s="7">
        <f>H3840-M3840</f>
        <v/>
      </c>
      <c r="Q3840" s="7">
        <f>IF($I3840=1,(N3840-MAR1!$B$11)/MAR1!$D$11,(N3840-MAR1!$C$11)/MAR1!$E$11)</f>
        <v/>
      </c>
      <c r="R3840" s="7">
        <f>IF($I3840=1,(O3840-MAR1!$B$12)/MAR1!$D$12,(O3840-MAR1!$C$12)/MAR1!$E$12)</f>
        <v/>
      </c>
      <c r="S3840" s="7">
        <f>IF($I3840=1,(P3840-MAR1!$B$13)/MAR1!$D$13,(P3840-MAR1!$C$13)/MAR1!$E$13)</f>
        <v/>
      </c>
    </row>
    <row r="3841">
      <c r="A3841" s="5" t="n">
        <v>3840</v>
      </c>
      <c r="B3841" s="5" t="n">
        <v>11</v>
      </c>
      <c r="C3841" s="5" t="n">
        <v>190</v>
      </c>
      <c r="D3841" s="5" t="n">
        <v>7</v>
      </c>
      <c r="E3841" s="5" t="n">
        <v>24</v>
      </c>
      <c r="F3841" s="5" t="n">
        <v>32.4</v>
      </c>
      <c r="G3841" s="5" t="n">
        <v>26.5</v>
      </c>
      <c r="H3841" s="5" t="n">
        <v>19.04</v>
      </c>
      <c r="I3841" s="6">
        <f>IF(E3841&gt;=Markov!$B$3,1,0)</f>
        <v/>
      </c>
      <c r="J3841" s="6">
        <f>I3840</f>
        <v/>
      </c>
      <c r="K3841" s="7">
        <f>MAR1!$B$5+MAR1!$C$5*COS(2*PI()*$C3841/365)+MAR1!$D$5*SIN(2*PI()*$C3841/365)</f>
        <v/>
      </c>
      <c r="L3841" s="7">
        <f>MAR1!$B$6+MAR1!$C$6*COS(2*PI()*$C3841/365)+MAR1!$D$6*SIN(2*PI()*$C3841/365)</f>
        <v/>
      </c>
      <c r="M3841" s="7">
        <f>MAR1!$B$7+MAR1!$C$7*COS(2*PI()*$C3841/365)+MAR1!$D$7*SIN(2*PI()*$C3841/365)</f>
        <v/>
      </c>
      <c r="N3841" s="7">
        <f>F3841-K3841</f>
        <v/>
      </c>
      <c r="O3841" s="7">
        <f>G3841-L3841</f>
        <v/>
      </c>
      <c r="P3841" s="7">
        <f>H3841-M3841</f>
        <v/>
      </c>
      <c r="Q3841" s="7">
        <f>IF($I3841=1,(N3841-MAR1!$B$11)/MAR1!$D$11,(N3841-MAR1!$C$11)/MAR1!$E$11)</f>
        <v/>
      </c>
      <c r="R3841" s="7">
        <f>IF($I3841=1,(O3841-MAR1!$B$12)/MAR1!$D$12,(O3841-MAR1!$C$12)/MAR1!$E$12)</f>
        <v/>
      </c>
      <c r="S3841" s="7">
        <f>IF($I3841=1,(P3841-MAR1!$B$13)/MAR1!$D$13,(P3841-MAR1!$C$13)/MAR1!$E$13)</f>
        <v/>
      </c>
    </row>
    <row r="3842">
      <c r="A3842" s="5" t="n">
        <v>3841</v>
      </c>
      <c r="B3842" s="5" t="n">
        <v>11</v>
      </c>
      <c r="C3842" s="5" t="n">
        <v>191</v>
      </c>
      <c r="D3842" s="5" t="n">
        <v>7</v>
      </c>
      <c r="E3842" s="5" t="n">
        <v>0</v>
      </c>
      <c r="F3842" s="5" t="n">
        <v>36.1</v>
      </c>
      <c r="G3842" s="5" t="n">
        <v>26.4</v>
      </c>
      <c r="H3842" s="5" t="n">
        <v>20.83</v>
      </c>
      <c r="I3842" s="6">
        <f>IF(E3842&gt;=Markov!$B$3,1,0)</f>
        <v/>
      </c>
      <c r="J3842" s="6">
        <f>I3841</f>
        <v/>
      </c>
      <c r="K3842" s="7">
        <f>MAR1!$B$5+MAR1!$C$5*COS(2*PI()*$C3842/365)+MAR1!$D$5*SIN(2*PI()*$C3842/365)</f>
        <v/>
      </c>
      <c r="L3842" s="7">
        <f>MAR1!$B$6+MAR1!$C$6*COS(2*PI()*$C3842/365)+MAR1!$D$6*SIN(2*PI()*$C3842/365)</f>
        <v/>
      </c>
      <c r="M3842" s="7">
        <f>MAR1!$B$7+MAR1!$C$7*COS(2*PI()*$C3842/365)+MAR1!$D$7*SIN(2*PI()*$C3842/365)</f>
        <v/>
      </c>
      <c r="N3842" s="7">
        <f>F3842-K3842</f>
        <v/>
      </c>
      <c r="O3842" s="7">
        <f>G3842-L3842</f>
        <v/>
      </c>
      <c r="P3842" s="7">
        <f>H3842-M3842</f>
        <v/>
      </c>
      <c r="Q3842" s="7">
        <f>IF($I3842=1,(N3842-MAR1!$B$11)/MAR1!$D$11,(N3842-MAR1!$C$11)/MAR1!$E$11)</f>
        <v/>
      </c>
      <c r="R3842" s="7">
        <f>IF($I3842=1,(O3842-MAR1!$B$12)/MAR1!$D$12,(O3842-MAR1!$C$12)/MAR1!$E$12)</f>
        <v/>
      </c>
      <c r="S3842" s="7">
        <f>IF($I3842=1,(P3842-MAR1!$B$13)/MAR1!$D$13,(P3842-MAR1!$C$13)/MAR1!$E$13)</f>
        <v/>
      </c>
    </row>
    <row r="3843">
      <c r="A3843" s="5" t="n">
        <v>3842</v>
      </c>
      <c r="B3843" s="5" t="n">
        <v>11</v>
      </c>
      <c r="C3843" s="5" t="n">
        <v>192</v>
      </c>
      <c r="D3843" s="5" t="n">
        <v>7</v>
      </c>
      <c r="E3843" s="5" t="n">
        <v>6.1</v>
      </c>
      <c r="F3843" s="5" t="n">
        <v>32.3</v>
      </c>
      <c r="G3843" s="5" t="n">
        <v>25.9</v>
      </c>
      <c r="H3843" s="5" t="n">
        <v>5.39</v>
      </c>
      <c r="I3843" s="6">
        <f>IF(E3843&gt;=Markov!$B$3,1,0)</f>
        <v/>
      </c>
      <c r="J3843" s="6">
        <f>I3842</f>
        <v/>
      </c>
      <c r="K3843" s="7">
        <f>MAR1!$B$5+MAR1!$C$5*COS(2*PI()*$C3843/365)+MAR1!$D$5*SIN(2*PI()*$C3843/365)</f>
        <v/>
      </c>
      <c r="L3843" s="7">
        <f>MAR1!$B$6+MAR1!$C$6*COS(2*PI()*$C3843/365)+MAR1!$D$6*SIN(2*PI()*$C3843/365)</f>
        <v/>
      </c>
      <c r="M3843" s="7">
        <f>MAR1!$B$7+MAR1!$C$7*COS(2*PI()*$C3843/365)+MAR1!$D$7*SIN(2*PI()*$C3843/365)</f>
        <v/>
      </c>
      <c r="N3843" s="7">
        <f>F3843-K3843</f>
        <v/>
      </c>
      <c r="O3843" s="7">
        <f>G3843-L3843</f>
        <v/>
      </c>
      <c r="P3843" s="7">
        <f>H3843-M3843</f>
        <v/>
      </c>
      <c r="Q3843" s="7">
        <f>IF($I3843=1,(N3843-MAR1!$B$11)/MAR1!$D$11,(N3843-MAR1!$C$11)/MAR1!$E$11)</f>
        <v/>
      </c>
      <c r="R3843" s="7">
        <f>IF($I3843=1,(O3843-MAR1!$B$12)/MAR1!$D$12,(O3843-MAR1!$C$12)/MAR1!$E$12)</f>
        <v/>
      </c>
      <c r="S3843" s="7">
        <f>IF($I3843=1,(P3843-MAR1!$B$13)/MAR1!$D$13,(P3843-MAR1!$C$13)/MAR1!$E$13)</f>
        <v/>
      </c>
    </row>
    <row r="3844">
      <c r="A3844" s="5" t="n">
        <v>3843</v>
      </c>
      <c r="B3844" s="5" t="n">
        <v>11</v>
      </c>
      <c r="C3844" s="5" t="n">
        <v>193</v>
      </c>
      <c r="D3844" s="5" t="n">
        <v>7</v>
      </c>
      <c r="E3844" s="5" t="n">
        <v>11.1</v>
      </c>
      <c r="F3844" s="5" t="n">
        <v>32.8</v>
      </c>
      <c r="G3844" s="5" t="n">
        <v>26.5</v>
      </c>
      <c r="H3844" s="5" t="n">
        <v>13.8</v>
      </c>
      <c r="I3844" s="6">
        <f>IF(E3844&gt;=Markov!$B$3,1,0)</f>
        <v/>
      </c>
      <c r="J3844" s="6">
        <f>I3843</f>
        <v/>
      </c>
      <c r="K3844" s="7">
        <f>MAR1!$B$5+MAR1!$C$5*COS(2*PI()*$C3844/365)+MAR1!$D$5*SIN(2*PI()*$C3844/365)</f>
        <v/>
      </c>
      <c r="L3844" s="7">
        <f>MAR1!$B$6+MAR1!$C$6*COS(2*PI()*$C3844/365)+MAR1!$D$6*SIN(2*PI()*$C3844/365)</f>
        <v/>
      </c>
      <c r="M3844" s="7">
        <f>MAR1!$B$7+MAR1!$C$7*COS(2*PI()*$C3844/365)+MAR1!$D$7*SIN(2*PI()*$C3844/365)</f>
        <v/>
      </c>
      <c r="N3844" s="7">
        <f>F3844-K3844</f>
        <v/>
      </c>
      <c r="O3844" s="7">
        <f>G3844-L3844</f>
        <v/>
      </c>
      <c r="P3844" s="7">
        <f>H3844-M3844</f>
        <v/>
      </c>
      <c r="Q3844" s="7">
        <f>IF($I3844=1,(N3844-MAR1!$B$11)/MAR1!$D$11,(N3844-MAR1!$C$11)/MAR1!$E$11)</f>
        <v/>
      </c>
      <c r="R3844" s="7">
        <f>IF($I3844=1,(O3844-MAR1!$B$12)/MAR1!$D$12,(O3844-MAR1!$C$12)/MAR1!$E$12)</f>
        <v/>
      </c>
      <c r="S3844" s="7">
        <f>IF($I3844=1,(P3844-MAR1!$B$13)/MAR1!$D$13,(P3844-MAR1!$C$13)/MAR1!$E$13)</f>
        <v/>
      </c>
    </row>
    <row r="3845">
      <c r="A3845" s="5" t="n">
        <v>3844</v>
      </c>
      <c r="B3845" s="5" t="n">
        <v>11</v>
      </c>
      <c r="C3845" s="5" t="n">
        <v>194</v>
      </c>
      <c r="D3845" s="5" t="n">
        <v>7</v>
      </c>
      <c r="E3845" s="5" t="n">
        <v>22.4</v>
      </c>
      <c r="F3845" s="5" t="n">
        <v>32.2</v>
      </c>
      <c r="G3845" s="5" t="n">
        <v>27</v>
      </c>
      <c r="H3845" s="5" t="n">
        <v>19.14</v>
      </c>
      <c r="I3845" s="6">
        <f>IF(E3845&gt;=Markov!$B$3,1,0)</f>
        <v/>
      </c>
      <c r="J3845" s="6">
        <f>I3844</f>
        <v/>
      </c>
      <c r="K3845" s="7">
        <f>MAR1!$B$5+MAR1!$C$5*COS(2*PI()*$C3845/365)+MAR1!$D$5*SIN(2*PI()*$C3845/365)</f>
        <v/>
      </c>
      <c r="L3845" s="7">
        <f>MAR1!$B$6+MAR1!$C$6*COS(2*PI()*$C3845/365)+MAR1!$D$6*SIN(2*PI()*$C3845/365)</f>
        <v/>
      </c>
      <c r="M3845" s="7">
        <f>MAR1!$B$7+MAR1!$C$7*COS(2*PI()*$C3845/365)+MAR1!$D$7*SIN(2*PI()*$C3845/365)</f>
        <v/>
      </c>
      <c r="N3845" s="7">
        <f>F3845-K3845</f>
        <v/>
      </c>
      <c r="O3845" s="7">
        <f>G3845-L3845</f>
        <v/>
      </c>
      <c r="P3845" s="7">
        <f>H3845-M3845</f>
        <v/>
      </c>
      <c r="Q3845" s="7">
        <f>IF($I3845=1,(N3845-MAR1!$B$11)/MAR1!$D$11,(N3845-MAR1!$C$11)/MAR1!$E$11)</f>
        <v/>
      </c>
      <c r="R3845" s="7">
        <f>IF($I3845=1,(O3845-MAR1!$B$12)/MAR1!$D$12,(O3845-MAR1!$C$12)/MAR1!$E$12)</f>
        <v/>
      </c>
      <c r="S3845" s="7">
        <f>IF($I3845=1,(P3845-MAR1!$B$13)/MAR1!$D$13,(P3845-MAR1!$C$13)/MAR1!$E$13)</f>
        <v/>
      </c>
    </row>
    <row r="3846">
      <c r="A3846" s="5" t="n">
        <v>3845</v>
      </c>
      <c r="B3846" s="5" t="n">
        <v>11</v>
      </c>
      <c r="C3846" s="5" t="n">
        <v>195</v>
      </c>
      <c r="D3846" s="5" t="n">
        <v>7</v>
      </c>
      <c r="E3846" s="5" t="n">
        <v>0</v>
      </c>
      <c r="F3846" s="5" t="n">
        <v>33.6</v>
      </c>
      <c r="G3846" s="5" t="n">
        <v>27.6</v>
      </c>
      <c r="H3846" s="5" t="n">
        <v>17.94</v>
      </c>
      <c r="I3846" s="6">
        <f>IF(E3846&gt;=Markov!$B$3,1,0)</f>
        <v/>
      </c>
      <c r="J3846" s="6">
        <f>I3845</f>
        <v/>
      </c>
      <c r="K3846" s="7">
        <f>MAR1!$B$5+MAR1!$C$5*COS(2*PI()*$C3846/365)+MAR1!$D$5*SIN(2*PI()*$C3846/365)</f>
        <v/>
      </c>
      <c r="L3846" s="7">
        <f>MAR1!$B$6+MAR1!$C$6*COS(2*PI()*$C3846/365)+MAR1!$D$6*SIN(2*PI()*$C3846/365)</f>
        <v/>
      </c>
      <c r="M3846" s="7">
        <f>MAR1!$B$7+MAR1!$C$7*COS(2*PI()*$C3846/365)+MAR1!$D$7*SIN(2*PI()*$C3846/365)</f>
        <v/>
      </c>
      <c r="N3846" s="7">
        <f>F3846-K3846</f>
        <v/>
      </c>
      <c r="O3846" s="7">
        <f>G3846-L3846</f>
        <v/>
      </c>
      <c r="P3846" s="7">
        <f>H3846-M3846</f>
        <v/>
      </c>
      <c r="Q3846" s="7">
        <f>IF($I3846=1,(N3846-MAR1!$B$11)/MAR1!$D$11,(N3846-MAR1!$C$11)/MAR1!$E$11)</f>
        <v/>
      </c>
      <c r="R3846" s="7">
        <f>IF($I3846=1,(O3846-MAR1!$B$12)/MAR1!$D$12,(O3846-MAR1!$C$12)/MAR1!$E$12)</f>
        <v/>
      </c>
      <c r="S3846" s="7">
        <f>IF($I3846=1,(P3846-MAR1!$B$13)/MAR1!$D$13,(P3846-MAR1!$C$13)/MAR1!$E$13)</f>
        <v/>
      </c>
    </row>
    <row r="3847">
      <c r="A3847" s="5" t="n">
        <v>3846</v>
      </c>
      <c r="B3847" s="5" t="n">
        <v>11</v>
      </c>
      <c r="C3847" s="5" t="n">
        <v>196</v>
      </c>
      <c r="D3847" s="5" t="n">
        <v>7</v>
      </c>
      <c r="E3847" s="5" t="n">
        <v>0</v>
      </c>
      <c r="F3847" s="5" t="n">
        <v>31.7</v>
      </c>
      <c r="G3847" s="5" t="n">
        <v>26.1</v>
      </c>
      <c r="H3847" s="5" t="n">
        <v>20.65</v>
      </c>
      <c r="I3847" s="6">
        <f>IF(E3847&gt;=Markov!$B$3,1,0)</f>
        <v/>
      </c>
      <c r="J3847" s="6">
        <f>I3846</f>
        <v/>
      </c>
      <c r="K3847" s="7">
        <f>MAR1!$B$5+MAR1!$C$5*COS(2*PI()*$C3847/365)+MAR1!$D$5*SIN(2*PI()*$C3847/365)</f>
        <v/>
      </c>
      <c r="L3847" s="7">
        <f>MAR1!$B$6+MAR1!$C$6*COS(2*PI()*$C3847/365)+MAR1!$D$6*SIN(2*PI()*$C3847/365)</f>
        <v/>
      </c>
      <c r="M3847" s="7">
        <f>MAR1!$B$7+MAR1!$C$7*COS(2*PI()*$C3847/365)+MAR1!$D$7*SIN(2*PI()*$C3847/365)</f>
        <v/>
      </c>
      <c r="N3847" s="7">
        <f>F3847-K3847</f>
        <v/>
      </c>
      <c r="O3847" s="7">
        <f>G3847-L3847</f>
        <v/>
      </c>
      <c r="P3847" s="7">
        <f>H3847-M3847</f>
        <v/>
      </c>
      <c r="Q3847" s="7">
        <f>IF($I3847=1,(N3847-MAR1!$B$11)/MAR1!$D$11,(N3847-MAR1!$C$11)/MAR1!$E$11)</f>
        <v/>
      </c>
      <c r="R3847" s="7">
        <f>IF($I3847=1,(O3847-MAR1!$B$12)/MAR1!$D$12,(O3847-MAR1!$C$12)/MAR1!$E$12)</f>
        <v/>
      </c>
      <c r="S3847" s="7">
        <f>IF($I3847=1,(P3847-MAR1!$B$13)/MAR1!$D$13,(P3847-MAR1!$C$13)/MAR1!$E$13)</f>
        <v/>
      </c>
    </row>
    <row r="3848">
      <c r="A3848" s="5" t="n">
        <v>3847</v>
      </c>
      <c r="B3848" s="5" t="n">
        <v>11</v>
      </c>
      <c r="C3848" s="5" t="n">
        <v>197</v>
      </c>
      <c r="D3848" s="5" t="n">
        <v>7</v>
      </c>
      <c r="E3848" s="5" t="n">
        <v>0</v>
      </c>
      <c r="F3848" s="5" t="n">
        <v>33.4</v>
      </c>
      <c r="G3848" s="5" t="n">
        <v>26.9</v>
      </c>
      <c r="H3848" s="5" t="n">
        <v>19.88</v>
      </c>
      <c r="I3848" s="6">
        <f>IF(E3848&gt;=Markov!$B$3,1,0)</f>
        <v/>
      </c>
      <c r="J3848" s="6">
        <f>I3847</f>
        <v/>
      </c>
      <c r="K3848" s="7">
        <f>MAR1!$B$5+MAR1!$C$5*COS(2*PI()*$C3848/365)+MAR1!$D$5*SIN(2*PI()*$C3848/365)</f>
        <v/>
      </c>
      <c r="L3848" s="7">
        <f>MAR1!$B$6+MAR1!$C$6*COS(2*PI()*$C3848/365)+MAR1!$D$6*SIN(2*PI()*$C3848/365)</f>
        <v/>
      </c>
      <c r="M3848" s="7">
        <f>MAR1!$B$7+MAR1!$C$7*COS(2*PI()*$C3848/365)+MAR1!$D$7*SIN(2*PI()*$C3848/365)</f>
        <v/>
      </c>
      <c r="N3848" s="7">
        <f>F3848-K3848</f>
        <v/>
      </c>
      <c r="O3848" s="7">
        <f>G3848-L3848</f>
        <v/>
      </c>
      <c r="P3848" s="7">
        <f>H3848-M3848</f>
        <v/>
      </c>
      <c r="Q3848" s="7">
        <f>IF($I3848=1,(N3848-MAR1!$B$11)/MAR1!$D$11,(N3848-MAR1!$C$11)/MAR1!$E$11)</f>
        <v/>
      </c>
      <c r="R3848" s="7">
        <f>IF($I3848=1,(O3848-MAR1!$B$12)/MAR1!$D$12,(O3848-MAR1!$C$12)/MAR1!$E$12)</f>
        <v/>
      </c>
      <c r="S3848" s="7">
        <f>IF($I3848=1,(P3848-MAR1!$B$13)/MAR1!$D$13,(P3848-MAR1!$C$13)/MAR1!$E$13)</f>
        <v/>
      </c>
    </row>
    <row r="3849">
      <c r="A3849" s="5" t="n">
        <v>3848</v>
      </c>
      <c r="B3849" s="5" t="n">
        <v>11</v>
      </c>
      <c r="C3849" s="5" t="n">
        <v>198</v>
      </c>
      <c r="D3849" s="5" t="n">
        <v>7</v>
      </c>
      <c r="E3849" s="5" t="n">
        <v>0</v>
      </c>
      <c r="F3849" s="5" t="n">
        <v>33.1</v>
      </c>
      <c r="G3849" s="5" t="n">
        <v>27.1</v>
      </c>
      <c r="H3849" s="5" t="n">
        <v>21.78</v>
      </c>
      <c r="I3849" s="6">
        <f>IF(E3849&gt;=Markov!$B$3,1,0)</f>
        <v/>
      </c>
      <c r="J3849" s="6">
        <f>I3848</f>
        <v/>
      </c>
      <c r="K3849" s="7">
        <f>MAR1!$B$5+MAR1!$C$5*COS(2*PI()*$C3849/365)+MAR1!$D$5*SIN(2*PI()*$C3849/365)</f>
        <v/>
      </c>
      <c r="L3849" s="7">
        <f>MAR1!$B$6+MAR1!$C$6*COS(2*PI()*$C3849/365)+MAR1!$D$6*SIN(2*PI()*$C3849/365)</f>
        <v/>
      </c>
      <c r="M3849" s="7">
        <f>MAR1!$B$7+MAR1!$C$7*COS(2*PI()*$C3849/365)+MAR1!$D$7*SIN(2*PI()*$C3849/365)</f>
        <v/>
      </c>
      <c r="N3849" s="7">
        <f>F3849-K3849</f>
        <v/>
      </c>
      <c r="O3849" s="7">
        <f>G3849-L3849</f>
        <v/>
      </c>
      <c r="P3849" s="7">
        <f>H3849-M3849</f>
        <v/>
      </c>
      <c r="Q3849" s="7">
        <f>IF($I3849=1,(N3849-MAR1!$B$11)/MAR1!$D$11,(N3849-MAR1!$C$11)/MAR1!$E$11)</f>
        <v/>
      </c>
      <c r="R3849" s="7">
        <f>IF($I3849=1,(O3849-MAR1!$B$12)/MAR1!$D$12,(O3849-MAR1!$C$12)/MAR1!$E$12)</f>
        <v/>
      </c>
      <c r="S3849" s="7">
        <f>IF($I3849=1,(P3849-MAR1!$B$13)/MAR1!$D$13,(P3849-MAR1!$C$13)/MAR1!$E$13)</f>
        <v/>
      </c>
    </row>
    <row r="3850">
      <c r="A3850" s="5" t="n">
        <v>3849</v>
      </c>
      <c r="B3850" s="5" t="n">
        <v>11</v>
      </c>
      <c r="C3850" s="5" t="n">
        <v>199</v>
      </c>
      <c r="D3850" s="5" t="n">
        <v>7</v>
      </c>
      <c r="E3850" s="5" t="n">
        <v>0</v>
      </c>
      <c r="F3850" s="5" t="n">
        <v>33.5</v>
      </c>
      <c r="G3850" s="5" t="n">
        <v>27.8</v>
      </c>
      <c r="H3850" s="5" t="n">
        <v>17.76</v>
      </c>
      <c r="I3850" s="6">
        <f>IF(E3850&gt;=Markov!$B$3,1,0)</f>
        <v/>
      </c>
      <c r="J3850" s="6">
        <f>I3849</f>
        <v/>
      </c>
      <c r="K3850" s="7">
        <f>MAR1!$B$5+MAR1!$C$5*COS(2*PI()*$C3850/365)+MAR1!$D$5*SIN(2*PI()*$C3850/365)</f>
        <v/>
      </c>
      <c r="L3850" s="7">
        <f>MAR1!$B$6+MAR1!$C$6*COS(2*PI()*$C3850/365)+MAR1!$D$6*SIN(2*PI()*$C3850/365)</f>
        <v/>
      </c>
      <c r="M3850" s="7">
        <f>MAR1!$B$7+MAR1!$C$7*COS(2*PI()*$C3850/365)+MAR1!$D$7*SIN(2*PI()*$C3850/365)</f>
        <v/>
      </c>
      <c r="N3850" s="7">
        <f>F3850-K3850</f>
        <v/>
      </c>
      <c r="O3850" s="7">
        <f>G3850-L3850</f>
        <v/>
      </c>
      <c r="P3850" s="7">
        <f>H3850-M3850</f>
        <v/>
      </c>
      <c r="Q3850" s="7">
        <f>IF($I3850=1,(N3850-MAR1!$B$11)/MAR1!$D$11,(N3850-MAR1!$C$11)/MAR1!$E$11)</f>
        <v/>
      </c>
      <c r="R3850" s="7">
        <f>IF($I3850=1,(O3850-MAR1!$B$12)/MAR1!$D$12,(O3850-MAR1!$C$12)/MAR1!$E$12)</f>
        <v/>
      </c>
      <c r="S3850" s="7">
        <f>IF($I3850=1,(P3850-MAR1!$B$13)/MAR1!$D$13,(P3850-MAR1!$C$13)/MAR1!$E$13)</f>
        <v/>
      </c>
    </row>
    <row r="3851">
      <c r="A3851" s="5" t="n">
        <v>3850</v>
      </c>
      <c r="B3851" s="5" t="n">
        <v>11</v>
      </c>
      <c r="C3851" s="5" t="n">
        <v>200</v>
      </c>
      <c r="D3851" s="5" t="n">
        <v>7</v>
      </c>
      <c r="E3851" s="5" t="n">
        <v>0</v>
      </c>
      <c r="F3851" s="5" t="n">
        <v>32.1</v>
      </c>
      <c r="G3851" s="5" t="n">
        <v>28.2</v>
      </c>
      <c r="H3851" s="5" t="n">
        <v>22.65</v>
      </c>
      <c r="I3851" s="6">
        <f>IF(E3851&gt;=Markov!$B$3,1,0)</f>
        <v/>
      </c>
      <c r="J3851" s="6">
        <f>I3850</f>
        <v/>
      </c>
      <c r="K3851" s="7">
        <f>MAR1!$B$5+MAR1!$C$5*COS(2*PI()*$C3851/365)+MAR1!$D$5*SIN(2*PI()*$C3851/365)</f>
        <v/>
      </c>
      <c r="L3851" s="7">
        <f>MAR1!$B$6+MAR1!$C$6*COS(2*PI()*$C3851/365)+MAR1!$D$6*SIN(2*PI()*$C3851/365)</f>
        <v/>
      </c>
      <c r="M3851" s="7">
        <f>MAR1!$B$7+MAR1!$C$7*COS(2*PI()*$C3851/365)+MAR1!$D$7*SIN(2*PI()*$C3851/365)</f>
        <v/>
      </c>
      <c r="N3851" s="7">
        <f>F3851-K3851</f>
        <v/>
      </c>
      <c r="O3851" s="7">
        <f>G3851-L3851</f>
        <v/>
      </c>
      <c r="P3851" s="7">
        <f>H3851-M3851</f>
        <v/>
      </c>
      <c r="Q3851" s="7">
        <f>IF($I3851=1,(N3851-MAR1!$B$11)/MAR1!$D$11,(N3851-MAR1!$C$11)/MAR1!$E$11)</f>
        <v/>
      </c>
      <c r="R3851" s="7">
        <f>IF($I3851=1,(O3851-MAR1!$B$12)/MAR1!$D$12,(O3851-MAR1!$C$12)/MAR1!$E$12)</f>
        <v/>
      </c>
      <c r="S3851" s="7">
        <f>IF($I3851=1,(P3851-MAR1!$B$13)/MAR1!$D$13,(P3851-MAR1!$C$13)/MAR1!$E$13)</f>
        <v/>
      </c>
    </row>
    <row r="3852">
      <c r="A3852" s="5" t="n">
        <v>3851</v>
      </c>
      <c r="B3852" s="5" t="n">
        <v>11</v>
      </c>
      <c r="C3852" s="5" t="n">
        <v>201</v>
      </c>
      <c r="D3852" s="5" t="n">
        <v>7</v>
      </c>
      <c r="E3852" s="5" t="n">
        <v>0</v>
      </c>
      <c r="F3852" s="5" t="n">
        <v>34.5</v>
      </c>
      <c r="G3852" s="5" t="n">
        <v>27.9</v>
      </c>
      <c r="H3852" s="5" t="n">
        <v>20.13</v>
      </c>
      <c r="I3852" s="6">
        <f>IF(E3852&gt;=Markov!$B$3,1,0)</f>
        <v/>
      </c>
      <c r="J3852" s="6">
        <f>I3851</f>
        <v/>
      </c>
      <c r="K3852" s="7">
        <f>MAR1!$B$5+MAR1!$C$5*COS(2*PI()*$C3852/365)+MAR1!$D$5*SIN(2*PI()*$C3852/365)</f>
        <v/>
      </c>
      <c r="L3852" s="7">
        <f>MAR1!$B$6+MAR1!$C$6*COS(2*PI()*$C3852/365)+MAR1!$D$6*SIN(2*PI()*$C3852/365)</f>
        <v/>
      </c>
      <c r="M3852" s="7">
        <f>MAR1!$B$7+MAR1!$C$7*COS(2*PI()*$C3852/365)+MAR1!$D$7*SIN(2*PI()*$C3852/365)</f>
        <v/>
      </c>
      <c r="N3852" s="7">
        <f>F3852-K3852</f>
        <v/>
      </c>
      <c r="O3852" s="7">
        <f>G3852-L3852</f>
        <v/>
      </c>
      <c r="P3852" s="7">
        <f>H3852-M3852</f>
        <v/>
      </c>
      <c r="Q3852" s="7">
        <f>IF($I3852=1,(N3852-MAR1!$B$11)/MAR1!$D$11,(N3852-MAR1!$C$11)/MAR1!$E$11)</f>
        <v/>
      </c>
      <c r="R3852" s="7">
        <f>IF($I3852=1,(O3852-MAR1!$B$12)/MAR1!$D$12,(O3852-MAR1!$C$12)/MAR1!$E$12)</f>
        <v/>
      </c>
      <c r="S3852" s="7">
        <f>IF($I3852=1,(P3852-MAR1!$B$13)/MAR1!$D$13,(P3852-MAR1!$C$13)/MAR1!$E$13)</f>
        <v/>
      </c>
    </row>
    <row r="3853">
      <c r="A3853" s="5" t="n">
        <v>3852</v>
      </c>
      <c r="B3853" s="5" t="n">
        <v>11</v>
      </c>
      <c r="C3853" s="5" t="n">
        <v>202</v>
      </c>
      <c r="D3853" s="5" t="n">
        <v>7</v>
      </c>
      <c r="E3853" s="5" t="n">
        <v>0.4</v>
      </c>
      <c r="F3853" s="5" t="n">
        <v>31.9</v>
      </c>
      <c r="G3853" s="5" t="n">
        <v>25.6</v>
      </c>
      <c r="H3853" s="5" t="n">
        <v>16.83</v>
      </c>
      <c r="I3853" s="6">
        <f>IF(E3853&gt;=Markov!$B$3,1,0)</f>
        <v/>
      </c>
      <c r="J3853" s="6">
        <f>I3852</f>
        <v/>
      </c>
      <c r="K3853" s="7">
        <f>MAR1!$B$5+MAR1!$C$5*COS(2*PI()*$C3853/365)+MAR1!$D$5*SIN(2*PI()*$C3853/365)</f>
        <v/>
      </c>
      <c r="L3853" s="7">
        <f>MAR1!$B$6+MAR1!$C$6*COS(2*PI()*$C3853/365)+MAR1!$D$6*SIN(2*PI()*$C3853/365)</f>
        <v/>
      </c>
      <c r="M3853" s="7">
        <f>MAR1!$B$7+MAR1!$C$7*COS(2*PI()*$C3853/365)+MAR1!$D$7*SIN(2*PI()*$C3853/365)</f>
        <v/>
      </c>
      <c r="N3853" s="7">
        <f>F3853-K3853</f>
        <v/>
      </c>
      <c r="O3853" s="7">
        <f>G3853-L3853</f>
        <v/>
      </c>
      <c r="P3853" s="7">
        <f>H3853-M3853</f>
        <v/>
      </c>
      <c r="Q3853" s="7">
        <f>IF($I3853=1,(N3853-MAR1!$B$11)/MAR1!$D$11,(N3853-MAR1!$C$11)/MAR1!$E$11)</f>
        <v/>
      </c>
      <c r="R3853" s="7">
        <f>IF($I3853=1,(O3853-MAR1!$B$12)/MAR1!$D$12,(O3853-MAR1!$C$12)/MAR1!$E$12)</f>
        <v/>
      </c>
      <c r="S3853" s="7">
        <f>IF($I3853=1,(P3853-MAR1!$B$13)/MAR1!$D$13,(P3853-MAR1!$C$13)/MAR1!$E$13)</f>
        <v/>
      </c>
    </row>
    <row r="3854">
      <c r="A3854" s="5" t="n">
        <v>3853</v>
      </c>
      <c r="B3854" s="5" t="n">
        <v>11</v>
      </c>
      <c r="C3854" s="5" t="n">
        <v>203</v>
      </c>
      <c r="D3854" s="5" t="n">
        <v>7</v>
      </c>
      <c r="E3854" s="5" t="n">
        <v>2.8</v>
      </c>
      <c r="F3854" s="5" t="n">
        <v>30.8</v>
      </c>
      <c r="G3854" s="5" t="n">
        <v>25.8</v>
      </c>
      <c r="H3854" s="5" t="n">
        <v>14.12</v>
      </c>
      <c r="I3854" s="6">
        <f>IF(E3854&gt;=Markov!$B$3,1,0)</f>
        <v/>
      </c>
      <c r="J3854" s="6">
        <f>I3853</f>
        <v/>
      </c>
      <c r="K3854" s="7">
        <f>MAR1!$B$5+MAR1!$C$5*COS(2*PI()*$C3854/365)+MAR1!$D$5*SIN(2*PI()*$C3854/365)</f>
        <v/>
      </c>
      <c r="L3854" s="7">
        <f>MAR1!$B$6+MAR1!$C$6*COS(2*PI()*$C3854/365)+MAR1!$D$6*SIN(2*PI()*$C3854/365)</f>
        <v/>
      </c>
      <c r="M3854" s="7">
        <f>MAR1!$B$7+MAR1!$C$7*COS(2*PI()*$C3854/365)+MAR1!$D$7*SIN(2*PI()*$C3854/365)</f>
        <v/>
      </c>
      <c r="N3854" s="7">
        <f>F3854-K3854</f>
        <v/>
      </c>
      <c r="O3854" s="7">
        <f>G3854-L3854</f>
        <v/>
      </c>
      <c r="P3854" s="7">
        <f>H3854-M3854</f>
        <v/>
      </c>
      <c r="Q3854" s="7">
        <f>IF($I3854=1,(N3854-MAR1!$B$11)/MAR1!$D$11,(N3854-MAR1!$C$11)/MAR1!$E$11)</f>
        <v/>
      </c>
      <c r="R3854" s="7">
        <f>IF($I3854=1,(O3854-MAR1!$B$12)/MAR1!$D$12,(O3854-MAR1!$C$12)/MAR1!$E$12)</f>
        <v/>
      </c>
      <c r="S3854" s="7">
        <f>IF($I3854=1,(P3854-MAR1!$B$13)/MAR1!$D$13,(P3854-MAR1!$C$13)/MAR1!$E$13)</f>
        <v/>
      </c>
    </row>
    <row r="3855">
      <c r="A3855" s="5" t="n">
        <v>3854</v>
      </c>
      <c r="B3855" s="5" t="n">
        <v>11</v>
      </c>
      <c r="C3855" s="5" t="n">
        <v>204</v>
      </c>
      <c r="D3855" s="5" t="n">
        <v>7</v>
      </c>
      <c r="E3855" s="5" t="n">
        <v>3.2</v>
      </c>
      <c r="F3855" s="5" t="n">
        <v>29.9</v>
      </c>
      <c r="G3855" s="5" t="n">
        <v>24.6</v>
      </c>
      <c r="H3855" s="5" t="n">
        <v>14.01</v>
      </c>
      <c r="I3855" s="6">
        <f>IF(E3855&gt;=Markov!$B$3,1,0)</f>
        <v/>
      </c>
      <c r="J3855" s="6">
        <f>I3854</f>
        <v/>
      </c>
      <c r="K3855" s="7">
        <f>MAR1!$B$5+MAR1!$C$5*COS(2*PI()*$C3855/365)+MAR1!$D$5*SIN(2*PI()*$C3855/365)</f>
        <v/>
      </c>
      <c r="L3855" s="7">
        <f>MAR1!$B$6+MAR1!$C$6*COS(2*PI()*$C3855/365)+MAR1!$D$6*SIN(2*PI()*$C3855/365)</f>
        <v/>
      </c>
      <c r="M3855" s="7">
        <f>MAR1!$B$7+MAR1!$C$7*COS(2*PI()*$C3855/365)+MAR1!$D$7*SIN(2*PI()*$C3855/365)</f>
        <v/>
      </c>
      <c r="N3855" s="7">
        <f>F3855-K3855</f>
        <v/>
      </c>
      <c r="O3855" s="7">
        <f>G3855-L3855</f>
        <v/>
      </c>
      <c r="P3855" s="7">
        <f>H3855-M3855</f>
        <v/>
      </c>
      <c r="Q3855" s="7">
        <f>IF($I3855=1,(N3855-MAR1!$B$11)/MAR1!$D$11,(N3855-MAR1!$C$11)/MAR1!$E$11)</f>
        <v/>
      </c>
      <c r="R3855" s="7">
        <f>IF($I3855=1,(O3855-MAR1!$B$12)/MAR1!$D$12,(O3855-MAR1!$C$12)/MAR1!$E$12)</f>
        <v/>
      </c>
      <c r="S3855" s="7">
        <f>IF($I3855=1,(P3855-MAR1!$B$13)/MAR1!$D$13,(P3855-MAR1!$C$13)/MAR1!$E$13)</f>
        <v/>
      </c>
    </row>
    <row r="3856">
      <c r="A3856" s="5" t="n">
        <v>3855</v>
      </c>
      <c r="B3856" s="5" t="n">
        <v>11</v>
      </c>
      <c r="C3856" s="5" t="n">
        <v>205</v>
      </c>
      <c r="D3856" s="5" t="n">
        <v>7</v>
      </c>
      <c r="E3856" s="5" t="n">
        <v>38.1</v>
      </c>
      <c r="F3856" s="5" t="n">
        <v>29.4</v>
      </c>
      <c r="G3856" s="5" t="n">
        <v>24.3</v>
      </c>
      <c r="H3856" s="5" t="n">
        <v>14.39</v>
      </c>
      <c r="I3856" s="6">
        <f>IF(E3856&gt;=Markov!$B$3,1,0)</f>
        <v/>
      </c>
      <c r="J3856" s="6">
        <f>I3855</f>
        <v/>
      </c>
      <c r="K3856" s="7">
        <f>MAR1!$B$5+MAR1!$C$5*COS(2*PI()*$C3856/365)+MAR1!$D$5*SIN(2*PI()*$C3856/365)</f>
        <v/>
      </c>
      <c r="L3856" s="7">
        <f>MAR1!$B$6+MAR1!$C$6*COS(2*PI()*$C3856/365)+MAR1!$D$6*SIN(2*PI()*$C3856/365)</f>
        <v/>
      </c>
      <c r="M3856" s="7">
        <f>MAR1!$B$7+MAR1!$C$7*COS(2*PI()*$C3856/365)+MAR1!$D$7*SIN(2*PI()*$C3856/365)</f>
        <v/>
      </c>
      <c r="N3856" s="7">
        <f>F3856-K3856</f>
        <v/>
      </c>
      <c r="O3856" s="7">
        <f>G3856-L3856</f>
        <v/>
      </c>
      <c r="P3856" s="7">
        <f>H3856-M3856</f>
        <v/>
      </c>
      <c r="Q3856" s="7">
        <f>IF($I3856=1,(N3856-MAR1!$B$11)/MAR1!$D$11,(N3856-MAR1!$C$11)/MAR1!$E$11)</f>
        <v/>
      </c>
      <c r="R3856" s="7">
        <f>IF($I3856=1,(O3856-MAR1!$B$12)/MAR1!$D$12,(O3856-MAR1!$C$12)/MAR1!$E$12)</f>
        <v/>
      </c>
      <c r="S3856" s="7">
        <f>IF($I3856=1,(P3856-MAR1!$B$13)/MAR1!$D$13,(P3856-MAR1!$C$13)/MAR1!$E$13)</f>
        <v/>
      </c>
    </row>
    <row r="3857">
      <c r="A3857" s="5" t="n">
        <v>3856</v>
      </c>
      <c r="B3857" s="5" t="n">
        <v>11</v>
      </c>
      <c r="C3857" s="5" t="n">
        <v>206</v>
      </c>
      <c r="D3857" s="5" t="n">
        <v>7</v>
      </c>
      <c r="E3857" s="5" t="n">
        <v>9.800000000000001</v>
      </c>
      <c r="F3857" s="5" t="n">
        <v>30.4</v>
      </c>
      <c r="G3857" s="5" t="n">
        <v>25.4</v>
      </c>
      <c r="H3857" s="5" t="n">
        <v>12.9</v>
      </c>
      <c r="I3857" s="6">
        <f>IF(E3857&gt;=Markov!$B$3,1,0)</f>
        <v/>
      </c>
      <c r="J3857" s="6">
        <f>I3856</f>
        <v/>
      </c>
      <c r="K3857" s="7">
        <f>MAR1!$B$5+MAR1!$C$5*COS(2*PI()*$C3857/365)+MAR1!$D$5*SIN(2*PI()*$C3857/365)</f>
        <v/>
      </c>
      <c r="L3857" s="7">
        <f>MAR1!$B$6+MAR1!$C$6*COS(2*PI()*$C3857/365)+MAR1!$D$6*SIN(2*PI()*$C3857/365)</f>
        <v/>
      </c>
      <c r="M3857" s="7">
        <f>MAR1!$B$7+MAR1!$C$7*COS(2*PI()*$C3857/365)+MAR1!$D$7*SIN(2*PI()*$C3857/365)</f>
        <v/>
      </c>
      <c r="N3857" s="7">
        <f>F3857-K3857</f>
        <v/>
      </c>
      <c r="O3857" s="7">
        <f>G3857-L3857</f>
        <v/>
      </c>
      <c r="P3857" s="7">
        <f>H3857-M3857</f>
        <v/>
      </c>
      <c r="Q3857" s="7">
        <f>IF($I3857=1,(N3857-MAR1!$B$11)/MAR1!$D$11,(N3857-MAR1!$C$11)/MAR1!$E$11)</f>
        <v/>
      </c>
      <c r="R3857" s="7">
        <f>IF($I3857=1,(O3857-MAR1!$B$12)/MAR1!$D$12,(O3857-MAR1!$C$12)/MAR1!$E$12)</f>
        <v/>
      </c>
      <c r="S3857" s="7">
        <f>IF($I3857=1,(P3857-MAR1!$B$13)/MAR1!$D$13,(P3857-MAR1!$C$13)/MAR1!$E$13)</f>
        <v/>
      </c>
    </row>
    <row r="3858">
      <c r="A3858" s="5" t="n">
        <v>3857</v>
      </c>
      <c r="B3858" s="5" t="n">
        <v>11</v>
      </c>
      <c r="C3858" s="5" t="n">
        <v>207</v>
      </c>
      <c r="D3858" s="5" t="n">
        <v>7</v>
      </c>
      <c r="E3858" s="5" t="n">
        <v>7.1</v>
      </c>
      <c r="F3858" s="5" t="n">
        <v>30.1</v>
      </c>
      <c r="G3858" s="5" t="n">
        <v>24.6</v>
      </c>
      <c r="H3858" s="5" t="n">
        <v>14.92</v>
      </c>
      <c r="I3858" s="6">
        <f>IF(E3858&gt;=Markov!$B$3,1,0)</f>
        <v/>
      </c>
      <c r="J3858" s="6">
        <f>I3857</f>
        <v/>
      </c>
      <c r="K3858" s="7">
        <f>MAR1!$B$5+MAR1!$C$5*COS(2*PI()*$C3858/365)+MAR1!$D$5*SIN(2*PI()*$C3858/365)</f>
        <v/>
      </c>
      <c r="L3858" s="7">
        <f>MAR1!$B$6+MAR1!$C$6*COS(2*PI()*$C3858/365)+MAR1!$D$6*SIN(2*PI()*$C3858/365)</f>
        <v/>
      </c>
      <c r="M3858" s="7">
        <f>MAR1!$B$7+MAR1!$C$7*COS(2*PI()*$C3858/365)+MAR1!$D$7*SIN(2*PI()*$C3858/365)</f>
        <v/>
      </c>
      <c r="N3858" s="7">
        <f>F3858-K3858</f>
        <v/>
      </c>
      <c r="O3858" s="7">
        <f>G3858-L3858</f>
        <v/>
      </c>
      <c r="P3858" s="7">
        <f>H3858-M3858</f>
        <v/>
      </c>
      <c r="Q3858" s="7">
        <f>IF($I3858=1,(N3858-MAR1!$B$11)/MAR1!$D$11,(N3858-MAR1!$C$11)/MAR1!$E$11)</f>
        <v/>
      </c>
      <c r="R3858" s="7">
        <f>IF($I3858=1,(O3858-MAR1!$B$12)/MAR1!$D$12,(O3858-MAR1!$C$12)/MAR1!$E$12)</f>
        <v/>
      </c>
      <c r="S3858" s="7">
        <f>IF($I3858=1,(P3858-MAR1!$B$13)/MAR1!$D$13,(P3858-MAR1!$C$13)/MAR1!$E$13)</f>
        <v/>
      </c>
    </row>
    <row r="3859">
      <c r="A3859" s="5" t="n">
        <v>3858</v>
      </c>
      <c r="B3859" s="5" t="n">
        <v>11</v>
      </c>
      <c r="C3859" s="5" t="n">
        <v>208</v>
      </c>
      <c r="D3859" s="5" t="n">
        <v>7</v>
      </c>
      <c r="E3859" s="5" t="n">
        <v>8.1</v>
      </c>
      <c r="F3859" s="5" t="n">
        <v>29.7</v>
      </c>
      <c r="G3859" s="5" t="n">
        <v>23.9</v>
      </c>
      <c r="H3859" s="5" t="n">
        <v>11.32</v>
      </c>
      <c r="I3859" s="6">
        <f>IF(E3859&gt;=Markov!$B$3,1,0)</f>
        <v/>
      </c>
      <c r="J3859" s="6">
        <f>I3858</f>
        <v/>
      </c>
      <c r="K3859" s="7">
        <f>MAR1!$B$5+MAR1!$C$5*COS(2*PI()*$C3859/365)+MAR1!$D$5*SIN(2*PI()*$C3859/365)</f>
        <v/>
      </c>
      <c r="L3859" s="7">
        <f>MAR1!$B$6+MAR1!$C$6*COS(2*PI()*$C3859/365)+MAR1!$D$6*SIN(2*PI()*$C3859/365)</f>
        <v/>
      </c>
      <c r="M3859" s="7">
        <f>MAR1!$B$7+MAR1!$C$7*COS(2*PI()*$C3859/365)+MAR1!$D$7*SIN(2*PI()*$C3859/365)</f>
        <v/>
      </c>
      <c r="N3859" s="7">
        <f>F3859-K3859</f>
        <v/>
      </c>
      <c r="O3859" s="7">
        <f>G3859-L3859</f>
        <v/>
      </c>
      <c r="P3859" s="7">
        <f>H3859-M3859</f>
        <v/>
      </c>
      <c r="Q3859" s="7">
        <f>IF($I3859=1,(N3859-MAR1!$B$11)/MAR1!$D$11,(N3859-MAR1!$C$11)/MAR1!$E$11)</f>
        <v/>
      </c>
      <c r="R3859" s="7">
        <f>IF($I3859=1,(O3859-MAR1!$B$12)/MAR1!$D$12,(O3859-MAR1!$C$12)/MAR1!$E$12)</f>
        <v/>
      </c>
      <c r="S3859" s="7">
        <f>IF($I3859=1,(P3859-MAR1!$B$13)/MAR1!$D$13,(P3859-MAR1!$C$13)/MAR1!$E$13)</f>
        <v/>
      </c>
    </row>
    <row r="3860">
      <c r="A3860" s="5" t="n">
        <v>3859</v>
      </c>
      <c r="B3860" s="5" t="n">
        <v>11</v>
      </c>
      <c r="C3860" s="5" t="n">
        <v>209</v>
      </c>
      <c r="D3860" s="5" t="n">
        <v>7</v>
      </c>
      <c r="E3860" s="5" t="n">
        <v>0</v>
      </c>
      <c r="F3860" s="5" t="n">
        <v>33.2</v>
      </c>
      <c r="G3860" s="5" t="n">
        <v>24.8</v>
      </c>
      <c r="H3860" s="5" t="n">
        <v>20.08</v>
      </c>
      <c r="I3860" s="6">
        <f>IF(E3860&gt;=Markov!$B$3,1,0)</f>
        <v/>
      </c>
      <c r="J3860" s="6">
        <f>I3859</f>
        <v/>
      </c>
      <c r="K3860" s="7">
        <f>MAR1!$B$5+MAR1!$C$5*COS(2*PI()*$C3860/365)+MAR1!$D$5*SIN(2*PI()*$C3860/365)</f>
        <v/>
      </c>
      <c r="L3860" s="7">
        <f>MAR1!$B$6+MAR1!$C$6*COS(2*PI()*$C3860/365)+MAR1!$D$6*SIN(2*PI()*$C3860/365)</f>
        <v/>
      </c>
      <c r="M3860" s="7">
        <f>MAR1!$B$7+MAR1!$C$7*COS(2*PI()*$C3860/365)+MAR1!$D$7*SIN(2*PI()*$C3860/365)</f>
        <v/>
      </c>
      <c r="N3860" s="7">
        <f>F3860-K3860</f>
        <v/>
      </c>
      <c r="O3860" s="7">
        <f>G3860-L3860</f>
        <v/>
      </c>
      <c r="P3860" s="7">
        <f>H3860-M3860</f>
        <v/>
      </c>
      <c r="Q3860" s="7">
        <f>IF($I3860=1,(N3860-MAR1!$B$11)/MAR1!$D$11,(N3860-MAR1!$C$11)/MAR1!$E$11)</f>
        <v/>
      </c>
      <c r="R3860" s="7">
        <f>IF($I3860=1,(O3860-MAR1!$B$12)/MAR1!$D$12,(O3860-MAR1!$C$12)/MAR1!$E$12)</f>
        <v/>
      </c>
      <c r="S3860" s="7">
        <f>IF($I3860=1,(P3860-MAR1!$B$13)/MAR1!$D$13,(P3860-MAR1!$C$13)/MAR1!$E$13)</f>
        <v/>
      </c>
    </row>
    <row r="3861">
      <c r="A3861" s="5" t="n">
        <v>3860</v>
      </c>
      <c r="B3861" s="5" t="n">
        <v>11</v>
      </c>
      <c r="C3861" s="5" t="n">
        <v>210</v>
      </c>
      <c r="D3861" s="5" t="n">
        <v>7</v>
      </c>
      <c r="E3861" s="5" t="n">
        <v>3</v>
      </c>
      <c r="F3861" s="5" t="n">
        <v>29.7</v>
      </c>
      <c r="G3861" s="5" t="n">
        <v>25</v>
      </c>
      <c r="H3861" s="5" t="n">
        <v>12.21</v>
      </c>
      <c r="I3861" s="6">
        <f>IF(E3861&gt;=Markov!$B$3,1,0)</f>
        <v/>
      </c>
      <c r="J3861" s="6">
        <f>I3860</f>
        <v/>
      </c>
      <c r="K3861" s="7">
        <f>MAR1!$B$5+MAR1!$C$5*COS(2*PI()*$C3861/365)+MAR1!$D$5*SIN(2*PI()*$C3861/365)</f>
        <v/>
      </c>
      <c r="L3861" s="7">
        <f>MAR1!$B$6+MAR1!$C$6*COS(2*PI()*$C3861/365)+MAR1!$D$6*SIN(2*PI()*$C3861/365)</f>
        <v/>
      </c>
      <c r="M3861" s="7">
        <f>MAR1!$B$7+MAR1!$C$7*COS(2*PI()*$C3861/365)+MAR1!$D$7*SIN(2*PI()*$C3861/365)</f>
        <v/>
      </c>
      <c r="N3861" s="7">
        <f>F3861-K3861</f>
        <v/>
      </c>
      <c r="O3861" s="7">
        <f>G3861-L3861</f>
        <v/>
      </c>
      <c r="P3861" s="7">
        <f>H3861-M3861</f>
        <v/>
      </c>
      <c r="Q3861" s="7">
        <f>IF($I3861=1,(N3861-MAR1!$B$11)/MAR1!$D$11,(N3861-MAR1!$C$11)/MAR1!$E$11)</f>
        <v/>
      </c>
      <c r="R3861" s="7">
        <f>IF($I3861=1,(O3861-MAR1!$B$12)/MAR1!$D$12,(O3861-MAR1!$C$12)/MAR1!$E$12)</f>
        <v/>
      </c>
      <c r="S3861" s="7">
        <f>IF($I3861=1,(P3861-MAR1!$B$13)/MAR1!$D$13,(P3861-MAR1!$C$13)/MAR1!$E$13)</f>
        <v/>
      </c>
    </row>
    <row r="3862">
      <c r="A3862" s="5" t="n">
        <v>3861</v>
      </c>
      <c r="B3862" s="5" t="n">
        <v>11</v>
      </c>
      <c r="C3862" s="5" t="n">
        <v>211</v>
      </c>
      <c r="D3862" s="5" t="n">
        <v>7</v>
      </c>
      <c r="E3862" s="5" t="n">
        <v>0</v>
      </c>
      <c r="F3862" s="5" t="n">
        <v>32.1</v>
      </c>
      <c r="G3862" s="5" t="n">
        <v>26.6</v>
      </c>
      <c r="H3862" s="5" t="n">
        <v>14.2</v>
      </c>
      <c r="I3862" s="6">
        <f>IF(E3862&gt;=Markov!$B$3,1,0)</f>
        <v/>
      </c>
      <c r="J3862" s="6">
        <f>I3861</f>
        <v/>
      </c>
      <c r="K3862" s="7">
        <f>MAR1!$B$5+MAR1!$C$5*COS(2*PI()*$C3862/365)+MAR1!$D$5*SIN(2*PI()*$C3862/365)</f>
        <v/>
      </c>
      <c r="L3862" s="7">
        <f>MAR1!$B$6+MAR1!$C$6*COS(2*PI()*$C3862/365)+MAR1!$D$6*SIN(2*PI()*$C3862/365)</f>
        <v/>
      </c>
      <c r="M3862" s="7">
        <f>MAR1!$B$7+MAR1!$C$7*COS(2*PI()*$C3862/365)+MAR1!$D$7*SIN(2*PI()*$C3862/365)</f>
        <v/>
      </c>
      <c r="N3862" s="7">
        <f>F3862-K3862</f>
        <v/>
      </c>
      <c r="O3862" s="7">
        <f>G3862-L3862</f>
        <v/>
      </c>
      <c r="P3862" s="7">
        <f>H3862-M3862</f>
        <v/>
      </c>
      <c r="Q3862" s="7">
        <f>IF($I3862=1,(N3862-MAR1!$B$11)/MAR1!$D$11,(N3862-MAR1!$C$11)/MAR1!$E$11)</f>
        <v/>
      </c>
      <c r="R3862" s="7">
        <f>IF($I3862=1,(O3862-MAR1!$B$12)/MAR1!$D$12,(O3862-MAR1!$C$12)/MAR1!$E$12)</f>
        <v/>
      </c>
      <c r="S3862" s="7">
        <f>IF($I3862=1,(P3862-MAR1!$B$13)/MAR1!$D$13,(P3862-MAR1!$C$13)/MAR1!$E$13)</f>
        <v/>
      </c>
    </row>
    <row r="3863">
      <c r="A3863" s="5" t="n">
        <v>3862</v>
      </c>
      <c r="B3863" s="5" t="n">
        <v>11</v>
      </c>
      <c r="C3863" s="5" t="n">
        <v>212</v>
      </c>
      <c r="D3863" s="5" t="n">
        <v>7</v>
      </c>
      <c r="E3863" s="5" t="n">
        <v>0</v>
      </c>
      <c r="F3863" s="5" t="n">
        <v>30.4</v>
      </c>
      <c r="G3863" s="5" t="n">
        <v>26.4</v>
      </c>
      <c r="H3863" s="5" t="n">
        <v>20.34</v>
      </c>
      <c r="I3863" s="6">
        <f>IF(E3863&gt;=Markov!$B$3,1,0)</f>
        <v/>
      </c>
      <c r="J3863" s="6">
        <f>I3862</f>
        <v/>
      </c>
      <c r="K3863" s="7">
        <f>MAR1!$B$5+MAR1!$C$5*COS(2*PI()*$C3863/365)+MAR1!$D$5*SIN(2*PI()*$C3863/365)</f>
        <v/>
      </c>
      <c r="L3863" s="7">
        <f>MAR1!$B$6+MAR1!$C$6*COS(2*PI()*$C3863/365)+MAR1!$D$6*SIN(2*PI()*$C3863/365)</f>
        <v/>
      </c>
      <c r="M3863" s="7">
        <f>MAR1!$B$7+MAR1!$C$7*COS(2*PI()*$C3863/365)+MAR1!$D$7*SIN(2*PI()*$C3863/365)</f>
        <v/>
      </c>
      <c r="N3863" s="7">
        <f>F3863-K3863</f>
        <v/>
      </c>
      <c r="O3863" s="7">
        <f>G3863-L3863</f>
        <v/>
      </c>
      <c r="P3863" s="7">
        <f>H3863-M3863</f>
        <v/>
      </c>
      <c r="Q3863" s="7">
        <f>IF($I3863=1,(N3863-MAR1!$B$11)/MAR1!$D$11,(N3863-MAR1!$C$11)/MAR1!$E$11)</f>
        <v/>
      </c>
      <c r="R3863" s="7">
        <f>IF($I3863=1,(O3863-MAR1!$B$12)/MAR1!$D$12,(O3863-MAR1!$C$12)/MAR1!$E$12)</f>
        <v/>
      </c>
      <c r="S3863" s="7">
        <f>IF($I3863=1,(P3863-MAR1!$B$13)/MAR1!$D$13,(P3863-MAR1!$C$13)/MAR1!$E$13)</f>
        <v/>
      </c>
    </row>
    <row r="3864">
      <c r="A3864" s="5" t="n">
        <v>3863</v>
      </c>
      <c r="B3864" s="5" t="n">
        <v>11</v>
      </c>
      <c r="C3864" s="5" t="n">
        <v>213</v>
      </c>
      <c r="D3864" s="5" t="n">
        <v>8</v>
      </c>
      <c r="E3864" s="5" t="n">
        <v>0</v>
      </c>
      <c r="F3864" s="5" t="n">
        <v>32.2</v>
      </c>
      <c r="G3864" s="5" t="n">
        <v>25.9</v>
      </c>
      <c r="H3864" s="5" t="n">
        <v>19.66</v>
      </c>
      <c r="I3864" s="6">
        <f>IF(E3864&gt;=Markov!$B$3,1,0)</f>
        <v/>
      </c>
      <c r="J3864" s="6">
        <f>I3863</f>
        <v/>
      </c>
      <c r="K3864" s="7">
        <f>MAR1!$B$5+MAR1!$C$5*COS(2*PI()*$C3864/365)+MAR1!$D$5*SIN(2*PI()*$C3864/365)</f>
        <v/>
      </c>
      <c r="L3864" s="7">
        <f>MAR1!$B$6+MAR1!$C$6*COS(2*PI()*$C3864/365)+MAR1!$D$6*SIN(2*PI()*$C3864/365)</f>
        <v/>
      </c>
      <c r="M3864" s="7">
        <f>MAR1!$B$7+MAR1!$C$7*COS(2*PI()*$C3864/365)+MAR1!$D$7*SIN(2*PI()*$C3864/365)</f>
        <v/>
      </c>
      <c r="N3864" s="7">
        <f>F3864-K3864</f>
        <v/>
      </c>
      <c r="O3864" s="7">
        <f>G3864-L3864</f>
        <v/>
      </c>
      <c r="P3864" s="7">
        <f>H3864-M3864</f>
        <v/>
      </c>
      <c r="Q3864" s="7">
        <f>IF($I3864=1,(N3864-MAR1!$B$11)/MAR1!$D$11,(N3864-MAR1!$C$11)/MAR1!$E$11)</f>
        <v/>
      </c>
      <c r="R3864" s="7">
        <f>IF($I3864=1,(O3864-MAR1!$B$12)/MAR1!$D$12,(O3864-MAR1!$C$12)/MAR1!$E$12)</f>
        <v/>
      </c>
      <c r="S3864" s="7">
        <f>IF($I3864=1,(P3864-MAR1!$B$13)/MAR1!$D$13,(P3864-MAR1!$C$13)/MAR1!$E$13)</f>
        <v/>
      </c>
    </row>
    <row r="3865">
      <c r="A3865" s="5" t="n">
        <v>3864</v>
      </c>
      <c r="B3865" s="5" t="n">
        <v>11</v>
      </c>
      <c r="C3865" s="5" t="n">
        <v>214</v>
      </c>
      <c r="D3865" s="5" t="n">
        <v>8</v>
      </c>
      <c r="E3865" s="5" t="n">
        <v>0</v>
      </c>
      <c r="F3865" s="5" t="n">
        <v>32.9</v>
      </c>
      <c r="G3865" s="5" t="n">
        <v>27.6</v>
      </c>
      <c r="H3865" s="5" t="n">
        <v>11.39</v>
      </c>
      <c r="I3865" s="6">
        <f>IF(E3865&gt;=Markov!$B$3,1,0)</f>
        <v/>
      </c>
      <c r="J3865" s="6">
        <f>I3864</f>
        <v/>
      </c>
      <c r="K3865" s="7">
        <f>MAR1!$B$5+MAR1!$C$5*COS(2*PI()*$C3865/365)+MAR1!$D$5*SIN(2*PI()*$C3865/365)</f>
        <v/>
      </c>
      <c r="L3865" s="7">
        <f>MAR1!$B$6+MAR1!$C$6*COS(2*PI()*$C3865/365)+MAR1!$D$6*SIN(2*PI()*$C3865/365)</f>
        <v/>
      </c>
      <c r="M3865" s="7">
        <f>MAR1!$B$7+MAR1!$C$7*COS(2*PI()*$C3865/365)+MAR1!$D$7*SIN(2*PI()*$C3865/365)</f>
        <v/>
      </c>
      <c r="N3865" s="7">
        <f>F3865-K3865</f>
        <v/>
      </c>
      <c r="O3865" s="7">
        <f>G3865-L3865</f>
        <v/>
      </c>
      <c r="P3865" s="7">
        <f>H3865-M3865</f>
        <v/>
      </c>
      <c r="Q3865" s="7">
        <f>IF($I3865=1,(N3865-MAR1!$B$11)/MAR1!$D$11,(N3865-MAR1!$C$11)/MAR1!$E$11)</f>
        <v/>
      </c>
      <c r="R3865" s="7">
        <f>IF($I3865=1,(O3865-MAR1!$B$12)/MAR1!$D$12,(O3865-MAR1!$C$12)/MAR1!$E$12)</f>
        <v/>
      </c>
      <c r="S3865" s="7">
        <f>IF($I3865=1,(P3865-MAR1!$B$13)/MAR1!$D$13,(P3865-MAR1!$C$13)/MAR1!$E$13)</f>
        <v/>
      </c>
    </row>
    <row r="3866">
      <c r="A3866" s="5" t="n">
        <v>3865</v>
      </c>
      <c r="B3866" s="5" t="n">
        <v>11</v>
      </c>
      <c r="C3866" s="5" t="n">
        <v>215</v>
      </c>
      <c r="D3866" s="5" t="n">
        <v>8</v>
      </c>
      <c r="E3866" s="5" t="n">
        <v>0</v>
      </c>
      <c r="F3866" s="5" t="n">
        <v>34.5</v>
      </c>
      <c r="G3866" s="5" t="n">
        <v>28.2</v>
      </c>
      <c r="H3866" s="5" t="n">
        <v>17.57</v>
      </c>
      <c r="I3866" s="6">
        <f>IF(E3866&gt;=Markov!$B$3,1,0)</f>
        <v/>
      </c>
      <c r="J3866" s="6">
        <f>I3865</f>
        <v/>
      </c>
      <c r="K3866" s="7">
        <f>MAR1!$B$5+MAR1!$C$5*COS(2*PI()*$C3866/365)+MAR1!$D$5*SIN(2*PI()*$C3866/365)</f>
        <v/>
      </c>
      <c r="L3866" s="7">
        <f>MAR1!$B$6+MAR1!$C$6*COS(2*PI()*$C3866/365)+MAR1!$D$6*SIN(2*PI()*$C3866/365)</f>
        <v/>
      </c>
      <c r="M3866" s="7">
        <f>MAR1!$B$7+MAR1!$C$7*COS(2*PI()*$C3866/365)+MAR1!$D$7*SIN(2*PI()*$C3866/365)</f>
        <v/>
      </c>
      <c r="N3866" s="7">
        <f>F3866-K3866</f>
        <v/>
      </c>
      <c r="O3866" s="7">
        <f>G3866-L3866</f>
        <v/>
      </c>
      <c r="P3866" s="7">
        <f>H3866-M3866</f>
        <v/>
      </c>
      <c r="Q3866" s="7">
        <f>IF($I3866=1,(N3866-MAR1!$B$11)/MAR1!$D$11,(N3866-MAR1!$C$11)/MAR1!$E$11)</f>
        <v/>
      </c>
      <c r="R3866" s="7">
        <f>IF($I3866=1,(O3866-MAR1!$B$12)/MAR1!$D$12,(O3866-MAR1!$C$12)/MAR1!$E$12)</f>
        <v/>
      </c>
      <c r="S3866" s="7">
        <f>IF($I3866=1,(P3866-MAR1!$B$13)/MAR1!$D$13,(P3866-MAR1!$C$13)/MAR1!$E$13)</f>
        <v/>
      </c>
    </row>
    <row r="3867">
      <c r="A3867" s="5" t="n">
        <v>3866</v>
      </c>
      <c r="B3867" s="5" t="n">
        <v>11</v>
      </c>
      <c r="C3867" s="5" t="n">
        <v>216</v>
      </c>
      <c r="D3867" s="5" t="n">
        <v>8</v>
      </c>
      <c r="E3867" s="5" t="n">
        <v>0</v>
      </c>
      <c r="F3867" s="5" t="n">
        <v>36.2</v>
      </c>
      <c r="G3867" s="5" t="n">
        <v>26.5</v>
      </c>
      <c r="H3867" s="5" t="n">
        <v>19.12</v>
      </c>
      <c r="I3867" s="6">
        <f>IF(E3867&gt;=Markov!$B$3,1,0)</f>
        <v/>
      </c>
      <c r="J3867" s="6">
        <f>I3866</f>
        <v/>
      </c>
      <c r="K3867" s="7">
        <f>MAR1!$B$5+MAR1!$C$5*COS(2*PI()*$C3867/365)+MAR1!$D$5*SIN(2*PI()*$C3867/365)</f>
        <v/>
      </c>
      <c r="L3867" s="7">
        <f>MAR1!$B$6+MAR1!$C$6*COS(2*PI()*$C3867/365)+MAR1!$D$6*SIN(2*PI()*$C3867/365)</f>
        <v/>
      </c>
      <c r="M3867" s="7">
        <f>MAR1!$B$7+MAR1!$C$7*COS(2*PI()*$C3867/365)+MAR1!$D$7*SIN(2*PI()*$C3867/365)</f>
        <v/>
      </c>
      <c r="N3867" s="7">
        <f>F3867-K3867</f>
        <v/>
      </c>
      <c r="O3867" s="7">
        <f>G3867-L3867</f>
        <v/>
      </c>
      <c r="P3867" s="7">
        <f>H3867-M3867</f>
        <v/>
      </c>
      <c r="Q3867" s="7">
        <f>IF($I3867=1,(N3867-MAR1!$B$11)/MAR1!$D$11,(N3867-MAR1!$C$11)/MAR1!$E$11)</f>
        <v/>
      </c>
      <c r="R3867" s="7">
        <f>IF($I3867=1,(O3867-MAR1!$B$12)/MAR1!$D$12,(O3867-MAR1!$C$12)/MAR1!$E$12)</f>
        <v/>
      </c>
      <c r="S3867" s="7">
        <f>IF($I3867=1,(P3867-MAR1!$B$13)/MAR1!$D$13,(P3867-MAR1!$C$13)/MAR1!$E$13)</f>
        <v/>
      </c>
    </row>
    <row r="3868">
      <c r="A3868" s="5" t="n">
        <v>3867</v>
      </c>
      <c r="B3868" s="5" t="n">
        <v>11</v>
      </c>
      <c r="C3868" s="5" t="n">
        <v>217</v>
      </c>
      <c r="D3868" s="5" t="n">
        <v>8</v>
      </c>
      <c r="E3868" s="5" t="n">
        <v>12.6</v>
      </c>
      <c r="F3868" s="5" t="n">
        <v>32.3</v>
      </c>
      <c r="G3868" s="5" t="n">
        <v>25.8</v>
      </c>
      <c r="H3868" s="5" t="n">
        <v>14.25</v>
      </c>
      <c r="I3868" s="6">
        <f>IF(E3868&gt;=Markov!$B$3,1,0)</f>
        <v/>
      </c>
      <c r="J3868" s="6">
        <f>I3867</f>
        <v/>
      </c>
      <c r="K3868" s="7">
        <f>MAR1!$B$5+MAR1!$C$5*COS(2*PI()*$C3868/365)+MAR1!$D$5*SIN(2*PI()*$C3868/365)</f>
        <v/>
      </c>
      <c r="L3868" s="7">
        <f>MAR1!$B$6+MAR1!$C$6*COS(2*PI()*$C3868/365)+MAR1!$D$6*SIN(2*PI()*$C3868/365)</f>
        <v/>
      </c>
      <c r="M3868" s="7">
        <f>MAR1!$B$7+MAR1!$C$7*COS(2*PI()*$C3868/365)+MAR1!$D$7*SIN(2*PI()*$C3868/365)</f>
        <v/>
      </c>
      <c r="N3868" s="7">
        <f>F3868-K3868</f>
        <v/>
      </c>
      <c r="O3868" s="7">
        <f>G3868-L3868</f>
        <v/>
      </c>
      <c r="P3868" s="7">
        <f>H3868-M3868</f>
        <v/>
      </c>
      <c r="Q3868" s="7">
        <f>IF($I3868=1,(N3868-MAR1!$B$11)/MAR1!$D$11,(N3868-MAR1!$C$11)/MAR1!$E$11)</f>
        <v/>
      </c>
      <c r="R3868" s="7">
        <f>IF($I3868=1,(O3868-MAR1!$B$12)/MAR1!$D$12,(O3868-MAR1!$C$12)/MAR1!$E$12)</f>
        <v/>
      </c>
      <c r="S3868" s="7">
        <f>IF($I3868=1,(P3868-MAR1!$B$13)/MAR1!$D$13,(P3868-MAR1!$C$13)/MAR1!$E$13)</f>
        <v/>
      </c>
    </row>
    <row r="3869">
      <c r="A3869" s="5" t="n">
        <v>3868</v>
      </c>
      <c r="B3869" s="5" t="n">
        <v>11</v>
      </c>
      <c r="C3869" s="5" t="n">
        <v>218</v>
      </c>
      <c r="D3869" s="5" t="n">
        <v>8</v>
      </c>
      <c r="E3869" s="5" t="n">
        <v>0</v>
      </c>
      <c r="F3869" s="5" t="n">
        <v>33.5</v>
      </c>
      <c r="G3869" s="5" t="n">
        <v>27.1</v>
      </c>
      <c r="H3869" s="5" t="n">
        <v>16.1</v>
      </c>
      <c r="I3869" s="6">
        <f>IF(E3869&gt;=Markov!$B$3,1,0)</f>
        <v/>
      </c>
      <c r="J3869" s="6">
        <f>I3868</f>
        <v/>
      </c>
      <c r="K3869" s="7">
        <f>MAR1!$B$5+MAR1!$C$5*COS(2*PI()*$C3869/365)+MAR1!$D$5*SIN(2*PI()*$C3869/365)</f>
        <v/>
      </c>
      <c r="L3869" s="7">
        <f>MAR1!$B$6+MAR1!$C$6*COS(2*PI()*$C3869/365)+MAR1!$D$6*SIN(2*PI()*$C3869/365)</f>
        <v/>
      </c>
      <c r="M3869" s="7">
        <f>MAR1!$B$7+MAR1!$C$7*COS(2*PI()*$C3869/365)+MAR1!$D$7*SIN(2*PI()*$C3869/365)</f>
        <v/>
      </c>
      <c r="N3869" s="7">
        <f>F3869-K3869</f>
        <v/>
      </c>
      <c r="O3869" s="7">
        <f>G3869-L3869</f>
        <v/>
      </c>
      <c r="P3869" s="7">
        <f>H3869-M3869</f>
        <v/>
      </c>
      <c r="Q3869" s="7">
        <f>IF($I3869=1,(N3869-MAR1!$B$11)/MAR1!$D$11,(N3869-MAR1!$C$11)/MAR1!$E$11)</f>
        <v/>
      </c>
      <c r="R3869" s="7">
        <f>IF($I3869=1,(O3869-MAR1!$B$12)/MAR1!$D$12,(O3869-MAR1!$C$12)/MAR1!$E$12)</f>
        <v/>
      </c>
      <c r="S3869" s="7">
        <f>IF($I3869=1,(P3869-MAR1!$B$13)/MAR1!$D$13,(P3869-MAR1!$C$13)/MAR1!$E$13)</f>
        <v/>
      </c>
    </row>
    <row r="3870">
      <c r="A3870" s="5" t="n">
        <v>3869</v>
      </c>
      <c r="B3870" s="5" t="n">
        <v>11</v>
      </c>
      <c r="C3870" s="5" t="n">
        <v>219</v>
      </c>
      <c r="D3870" s="5" t="n">
        <v>8</v>
      </c>
      <c r="E3870" s="5" t="n">
        <v>0</v>
      </c>
      <c r="F3870" s="5" t="n">
        <v>35</v>
      </c>
      <c r="G3870" s="5" t="n">
        <v>27.6</v>
      </c>
      <c r="H3870" s="5" t="n">
        <v>14.15</v>
      </c>
      <c r="I3870" s="6">
        <f>IF(E3870&gt;=Markov!$B$3,1,0)</f>
        <v/>
      </c>
      <c r="J3870" s="6">
        <f>I3869</f>
        <v/>
      </c>
      <c r="K3870" s="7">
        <f>MAR1!$B$5+MAR1!$C$5*COS(2*PI()*$C3870/365)+MAR1!$D$5*SIN(2*PI()*$C3870/365)</f>
        <v/>
      </c>
      <c r="L3870" s="7">
        <f>MAR1!$B$6+MAR1!$C$6*COS(2*PI()*$C3870/365)+MAR1!$D$6*SIN(2*PI()*$C3870/365)</f>
        <v/>
      </c>
      <c r="M3870" s="7">
        <f>MAR1!$B$7+MAR1!$C$7*COS(2*PI()*$C3870/365)+MAR1!$D$7*SIN(2*PI()*$C3870/365)</f>
        <v/>
      </c>
      <c r="N3870" s="7">
        <f>F3870-K3870</f>
        <v/>
      </c>
      <c r="O3870" s="7">
        <f>G3870-L3870</f>
        <v/>
      </c>
      <c r="P3870" s="7">
        <f>H3870-M3870</f>
        <v/>
      </c>
      <c r="Q3870" s="7">
        <f>IF($I3870=1,(N3870-MAR1!$B$11)/MAR1!$D$11,(N3870-MAR1!$C$11)/MAR1!$E$11)</f>
        <v/>
      </c>
      <c r="R3870" s="7">
        <f>IF($I3870=1,(O3870-MAR1!$B$12)/MAR1!$D$12,(O3870-MAR1!$C$12)/MAR1!$E$12)</f>
        <v/>
      </c>
      <c r="S3870" s="7">
        <f>IF($I3870=1,(P3870-MAR1!$B$13)/MAR1!$D$13,(P3870-MAR1!$C$13)/MAR1!$E$13)</f>
        <v/>
      </c>
    </row>
    <row r="3871">
      <c r="A3871" s="5" t="n">
        <v>3870</v>
      </c>
      <c r="B3871" s="5" t="n">
        <v>11</v>
      </c>
      <c r="C3871" s="5" t="n">
        <v>220</v>
      </c>
      <c r="D3871" s="5" t="n">
        <v>8</v>
      </c>
      <c r="E3871" s="5" t="n">
        <v>0</v>
      </c>
      <c r="F3871" s="5" t="n">
        <v>34</v>
      </c>
      <c r="G3871" s="5" t="n">
        <v>25.7</v>
      </c>
      <c r="H3871" s="5" t="n">
        <v>12.64</v>
      </c>
      <c r="I3871" s="6">
        <f>IF(E3871&gt;=Markov!$B$3,1,0)</f>
        <v/>
      </c>
      <c r="J3871" s="6">
        <f>I3870</f>
        <v/>
      </c>
      <c r="K3871" s="7">
        <f>MAR1!$B$5+MAR1!$C$5*COS(2*PI()*$C3871/365)+MAR1!$D$5*SIN(2*PI()*$C3871/365)</f>
        <v/>
      </c>
      <c r="L3871" s="7">
        <f>MAR1!$B$6+MAR1!$C$6*COS(2*PI()*$C3871/365)+MAR1!$D$6*SIN(2*PI()*$C3871/365)</f>
        <v/>
      </c>
      <c r="M3871" s="7">
        <f>MAR1!$B$7+MAR1!$C$7*COS(2*PI()*$C3871/365)+MAR1!$D$7*SIN(2*PI()*$C3871/365)</f>
        <v/>
      </c>
      <c r="N3871" s="7">
        <f>F3871-K3871</f>
        <v/>
      </c>
      <c r="O3871" s="7">
        <f>G3871-L3871</f>
        <v/>
      </c>
      <c r="P3871" s="7">
        <f>H3871-M3871</f>
        <v/>
      </c>
      <c r="Q3871" s="7">
        <f>IF($I3871=1,(N3871-MAR1!$B$11)/MAR1!$D$11,(N3871-MAR1!$C$11)/MAR1!$E$11)</f>
        <v/>
      </c>
      <c r="R3871" s="7">
        <f>IF($I3871=1,(O3871-MAR1!$B$12)/MAR1!$D$12,(O3871-MAR1!$C$12)/MAR1!$E$12)</f>
        <v/>
      </c>
      <c r="S3871" s="7">
        <f>IF($I3871=1,(P3871-MAR1!$B$13)/MAR1!$D$13,(P3871-MAR1!$C$13)/MAR1!$E$13)</f>
        <v/>
      </c>
    </row>
    <row r="3872">
      <c r="A3872" s="5" t="n">
        <v>3871</v>
      </c>
      <c r="B3872" s="5" t="n">
        <v>11</v>
      </c>
      <c r="C3872" s="5" t="n">
        <v>221</v>
      </c>
      <c r="D3872" s="5" t="n">
        <v>8</v>
      </c>
      <c r="E3872" s="5" t="n">
        <v>0</v>
      </c>
      <c r="F3872" s="5" t="n">
        <v>32.2</v>
      </c>
      <c r="G3872" s="5" t="n">
        <v>24.4</v>
      </c>
      <c r="H3872" s="5" t="n">
        <v>15.56</v>
      </c>
      <c r="I3872" s="6">
        <f>IF(E3872&gt;=Markov!$B$3,1,0)</f>
        <v/>
      </c>
      <c r="J3872" s="6">
        <f>I3871</f>
        <v/>
      </c>
      <c r="K3872" s="7">
        <f>MAR1!$B$5+MAR1!$C$5*COS(2*PI()*$C3872/365)+MAR1!$D$5*SIN(2*PI()*$C3872/365)</f>
        <v/>
      </c>
      <c r="L3872" s="7">
        <f>MAR1!$B$6+MAR1!$C$6*COS(2*PI()*$C3872/365)+MAR1!$D$6*SIN(2*PI()*$C3872/365)</f>
        <v/>
      </c>
      <c r="M3872" s="7">
        <f>MAR1!$B$7+MAR1!$C$7*COS(2*PI()*$C3872/365)+MAR1!$D$7*SIN(2*PI()*$C3872/365)</f>
        <v/>
      </c>
      <c r="N3872" s="7">
        <f>F3872-K3872</f>
        <v/>
      </c>
      <c r="O3872" s="7">
        <f>G3872-L3872</f>
        <v/>
      </c>
      <c r="P3872" s="7">
        <f>H3872-M3872</f>
        <v/>
      </c>
      <c r="Q3872" s="7">
        <f>IF($I3872=1,(N3872-MAR1!$B$11)/MAR1!$D$11,(N3872-MAR1!$C$11)/MAR1!$E$11)</f>
        <v/>
      </c>
      <c r="R3872" s="7">
        <f>IF($I3872=1,(O3872-MAR1!$B$12)/MAR1!$D$12,(O3872-MAR1!$C$12)/MAR1!$E$12)</f>
        <v/>
      </c>
      <c r="S3872" s="7">
        <f>IF($I3872=1,(P3872-MAR1!$B$13)/MAR1!$D$13,(P3872-MAR1!$C$13)/MAR1!$E$13)</f>
        <v/>
      </c>
    </row>
    <row r="3873">
      <c r="A3873" s="5" t="n">
        <v>3872</v>
      </c>
      <c r="B3873" s="5" t="n">
        <v>11</v>
      </c>
      <c r="C3873" s="5" t="n">
        <v>222</v>
      </c>
      <c r="D3873" s="5" t="n">
        <v>8</v>
      </c>
      <c r="E3873" s="5" t="n">
        <v>0</v>
      </c>
      <c r="F3873" s="5" t="n">
        <v>33.8</v>
      </c>
      <c r="G3873" s="5" t="n">
        <v>25.2</v>
      </c>
      <c r="H3873" s="5" t="n">
        <v>18.15</v>
      </c>
      <c r="I3873" s="6">
        <f>IF(E3873&gt;=Markov!$B$3,1,0)</f>
        <v/>
      </c>
      <c r="J3873" s="6">
        <f>I3872</f>
        <v/>
      </c>
      <c r="K3873" s="7">
        <f>MAR1!$B$5+MAR1!$C$5*COS(2*PI()*$C3873/365)+MAR1!$D$5*SIN(2*PI()*$C3873/365)</f>
        <v/>
      </c>
      <c r="L3873" s="7">
        <f>MAR1!$B$6+MAR1!$C$6*COS(2*PI()*$C3873/365)+MAR1!$D$6*SIN(2*PI()*$C3873/365)</f>
        <v/>
      </c>
      <c r="M3873" s="7">
        <f>MAR1!$B$7+MAR1!$C$7*COS(2*PI()*$C3873/365)+MAR1!$D$7*SIN(2*PI()*$C3873/365)</f>
        <v/>
      </c>
      <c r="N3873" s="7">
        <f>F3873-K3873</f>
        <v/>
      </c>
      <c r="O3873" s="7">
        <f>G3873-L3873</f>
        <v/>
      </c>
      <c r="P3873" s="7">
        <f>H3873-M3873</f>
        <v/>
      </c>
      <c r="Q3873" s="7">
        <f>IF($I3873=1,(N3873-MAR1!$B$11)/MAR1!$D$11,(N3873-MAR1!$C$11)/MAR1!$E$11)</f>
        <v/>
      </c>
      <c r="R3873" s="7">
        <f>IF($I3873=1,(O3873-MAR1!$B$12)/MAR1!$D$12,(O3873-MAR1!$C$12)/MAR1!$E$12)</f>
        <v/>
      </c>
      <c r="S3873" s="7">
        <f>IF($I3873=1,(P3873-MAR1!$B$13)/MAR1!$D$13,(P3873-MAR1!$C$13)/MAR1!$E$13)</f>
        <v/>
      </c>
    </row>
    <row r="3874">
      <c r="A3874" s="5" t="n">
        <v>3873</v>
      </c>
      <c r="B3874" s="5" t="n">
        <v>11</v>
      </c>
      <c r="C3874" s="5" t="n">
        <v>223</v>
      </c>
      <c r="D3874" s="5" t="n">
        <v>8</v>
      </c>
      <c r="E3874" s="5" t="n">
        <v>0</v>
      </c>
      <c r="F3874" s="5" t="n">
        <v>33.5</v>
      </c>
      <c r="G3874" s="5" t="n">
        <v>26.2</v>
      </c>
      <c r="H3874" s="5" t="n">
        <v>13.3</v>
      </c>
      <c r="I3874" s="6">
        <f>IF(E3874&gt;=Markov!$B$3,1,0)</f>
        <v/>
      </c>
      <c r="J3874" s="6">
        <f>I3873</f>
        <v/>
      </c>
      <c r="K3874" s="7">
        <f>MAR1!$B$5+MAR1!$C$5*COS(2*PI()*$C3874/365)+MAR1!$D$5*SIN(2*PI()*$C3874/365)</f>
        <v/>
      </c>
      <c r="L3874" s="7">
        <f>MAR1!$B$6+MAR1!$C$6*COS(2*PI()*$C3874/365)+MAR1!$D$6*SIN(2*PI()*$C3874/365)</f>
        <v/>
      </c>
      <c r="M3874" s="7">
        <f>MAR1!$B$7+MAR1!$C$7*COS(2*PI()*$C3874/365)+MAR1!$D$7*SIN(2*PI()*$C3874/365)</f>
        <v/>
      </c>
      <c r="N3874" s="7">
        <f>F3874-K3874</f>
        <v/>
      </c>
      <c r="O3874" s="7">
        <f>G3874-L3874</f>
        <v/>
      </c>
      <c r="P3874" s="7">
        <f>H3874-M3874</f>
        <v/>
      </c>
      <c r="Q3874" s="7">
        <f>IF($I3874=1,(N3874-MAR1!$B$11)/MAR1!$D$11,(N3874-MAR1!$C$11)/MAR1!$E$11)</f>
        <v/>
      </c>
      <c r="R3874" s="7">
        <f>IF($I3874=1,(O3874-MAR1!$B$12)/MAR1!$D$12,(O3874-MAR1!$C$12)/MAR1!$E$12)</f>
        <v/>
      </c>
      <c r="S3874" s="7">
        <f>IF($I3874=1,(P3874-MAR1!$B$13)/MAR1!$D$13,(P3874-MAR1!$C$13)/MAR1!$E$13)</f>
        <v/>
      </c>
    </row>
    <row r="3875">
      <c r="A3875" s="5" t="n">
        <v>3874</v>
      </c>
      <c r="B3875" s="5" t="n">
        <v>11</v>
      </c>
      <c r="C3875" s="5" t="n">
        <v>224</v>
      </c>
      <c r="D3875" s="5" t="n">
        <v>8</v>
      </c>
      <c r="E3875" s="5" t="n">
        <v>0</v>
      </c>
      <c r="F3875" s="5" t="n">
        <v>35.1</v>
      </c>
      <c r="G3875" s="5" t="n">
        <v>27.7</v>
      </c>
      <c r="H3875" s="5" t="n">
        <v>23.94</v>
      </c>
      <c r="I3875" s="6">
        <f>IF(E3875&gt;=Markov!$B$3,1,0)</f>
        <v/>
      </c>
      <c r="J3875" s="6">
        <f>I3874</f>
        <v/>
      </c>
      <c r="K3875" s="7">
        <f>MAR1!$B$5+MAR1!$C$5*COS(2*PI()*$C3875/365)+MAR1!$D$5*SIN(2*PI()*$C3875/365)</f>
        <v/>
      </c>
      <c r="L3875" s="7">
        <f>MAR1!$B$6+MAR1!$C$6*COS(2*PI()*$C3875/365)+MAR1!$D$6*SIN(2*PI()*$C3875/365)</f>
        <v/>
      </c>
      <c r="M3875" s="7">
        <f>MAR1!$B$7+MAR1!$C$7*COS(2*PI()*$C3875/365)+MAR1!$D$7*SIN(2*PI()*$C3875/365)</f>
        <v/>
      </c>
      <c r="N3875" s="7">
        <f>F3875-K3875</f>
        <v/>
      </c>
      <c r="O3875" s="7">
        <f>G3875-L3875</f>
        <v/>
      </c>
      <c r="P3875" s="7">
        <f>H3875-M3875</f>
        <v/>
      </c>
      <c r="Q3875" s="7">
        <f>IF($I3875=1,(N3875-MAR1!$B$11)/MAR1!$D$11,(N3875-MAR1!$C$11)/MAR1!$E$11)</f>
        <v/>
      </c>
      <c r="R3875" s="7">
        <f>IF($I3875=1,(O3875-MAR1!$B$12)/MAR1!$D$12,(O3875-MAR1!$C$12)/MAR1!$E$12)</f>
        <v/>
      </c>
      <c r="S3875" s="7">
        <f>IF($I3875=1,(P3875-MAR1!$B$13)/MAR1!$D$13,(P3875-MAR1!$C$13)/MAR1!$E$13)</f>
        <v/>
      </c>
    </row>
    <row r="3876">
      <c r="A3876" s="5" t="n">
        <v>3875</v>
      </c>
      <c r="B3876" s="5" t="n">
        <v>11</v>
      </c>
      <c r="C3876" s="5" t="n">
        <v>225</v>
      </c>
      <c r="D3876" s="5" t="n">
        <v>8</v>
      </c>
      <c r="E3876" s="5" t="n">
        <v>0</v>
      </c>
      <c r="F3876" s="5" t="n">
        <v>34.8</v>
      </c>
      <c r="G3876" s="5" t="n">
        <v>26.9</v>
      </c>
      <c r="H3876" s="5" t="n">
        <v>20.66</v>
      </c>
      <c r="I3876" s="6">
        <f>IF(E3876&gt;=Markov!$B$3,1,0)</f>
        <v/>
      </c>
      <c r="J3876" s="6">
        <f>I3875</f>
        <v/>
      </c>
      <c r="K3876" s="7">
        <f>MAR1!$B$5+MAR1!$C$5*COS(2*PI()*$C3876/365)+MAR1!$D$5*SIN(2*PI()*$C3876/365)</f>
        <v/>
      </c>
      <c r="L3876" s="7">
        <f>MAR1!$B$6+MAR1!$C$6*COS(2*PI()*$C3876/365)+MAR1!$D$6*SIN(2*PI()*$C3876/365)</f>
        <v/>
      </c>
      <c r="M3876" s="7">
        <f>MAR1!$B$7+MAR1!$C$7*COS(2*PI()*$C3876/365)+MAR1!$D$7*SIN(2*PI()*$C3876/365)</f>
        <v/>
      </c>
      <c r="N3876" s="7">
        <f>F3876-K3876</f>
        <v/>
      </c>
      <c r="O3876" s="7">
        <f>G3876-L3876</f>
        <v/>
      </c>
      <c r="P3876" s="7">
        <f>H3876-M3876</f>
        <v/>
      </c>
      <c r="Q3876" s="7">
        <f>IF($I3876=1,(N3876-MAR1!$B$11)/MAR1!$D$11,(N3876-MAR1!$C$11)/MAR1!$E$11)</f>
        <v/>
      </c>
      <c r="R3876" s="7">
        <f>IF($I3876=1,(O3876-MAR1!$B$12)/MAR1!$D$12,(O3876-MAR1!$C$12)/MAR1!$E$12)</f>
        <v/>
      </c>
      <c r="S3876" s="7">
        <f>IF($I3876=1,(P3876-MAR1!$B$13)/MAR1!$D$13,(P3876-MAR1!$C$13)/MAR1!$E$13)</f>
        <v/>
      </c>
    </row>
    <row r="3877">
      <c r="A3877" s="5" t="n">
        <v>3876</v>
      </c>
      <c r="B3877" s="5" t="n">
        <v>11</v>
      </c>
      <c r="C3877" s="5" t="n">
        <v>226</v>
      </c>
      <c r="D3877" s="5" t="n">
        <v>8</v>
      </c>
      <c r="E3877" s="5" t="n">
        <v>7.1</v>
      </c>
      <c r="F3877" s="5" t="n">
        <v>31.7</v>
      </c>
      <c r="G3877" s="5" t="n">
        <v>25.6</v>
      </c>
      <c r="H3877" s="5" t="n">
        <v>16.46</v>
      </c>
      <c r="I3877" s="6">
        <f>IF(E3877&gt;=Markov!$B$3,1,0)</f>
        <v/>
      </c>
      <c r="J3877" s="6">
        <f>I3876</f>
        <v/>
      </c>
      <c r="K3877" s="7">
        <f>MAR1!$B$5+MAR1!$C$5*COS(2*PI()*$C3877/365)+MAR1!$D$5*SIN(2*PI()*$C3877/365)</f>
        <v/>
      </c>
      <c r="L3877" s="7">
        <f>MAR1!$B$6+MAR1!$C$6*COS(2*PI()*$C3877/365)+MAR1!$D$6*SIN(2*PI()*$C3877/365)</f>
        <v/>
      </c>
      <c r="M3877" s="7">
        <f>MAR1!$B$7+MAR1!$C$7*COS(2*PI()*$C3877/365)+MAR1!$D$7*SIN(2*PI()*$C3877/365)</f>
        <v/>
      </c>
      <c r="N3877" s="7">
        <f>F3877-K3877</f>
        <v/>
      </c>
      <c r="O3877" s="7">
        <f>G3877-L3877</f>
        <v/>
      </c>
      <c r="P3877" s="7">
        <f>H3877-M3877</f>
        <v/>
      </c>
      <c r="Q3877" s="7">
        <f>IF($I3877=1,(N3877-MAR1!$B$11)/MAR1!$D$11,(N3877-MAR1!$C$11)/MAR1!$E$11)</f>
        <v/>
      </c>
      <c r="R3877" s="7">
        <f>IF($I3877=1,(O3877-MAR1!$B$12)/MAR1!$D$12,(O3877-MAR1!$C$12)/MAR1!$E$12)</f>
        <v/>
      </c>
      <c r="S3877" s="7">
        <f>IF($I3877=1,(P3877-MAR1!$B$13)/MAR1!$D$13,(P3877-MAR1!$C$13)/MAR1!$E$13)</f>
        <v/>
      </c>
    </row>
    <row r="3878">
      <c r="A3878" s="5" t="n">
        <v>3877</v>
      </c>
      <c r="B3878" s="5" t="n">
        <v>11</v>
      </c>
      <c r="C3878" s="5" t="n">
        <v>227</v>
      </c>
      <c r="D3878" s="5" t="n">
        <v>8</v>
      </c>
      <c r="E3878" s="5" t="n">
        <v>0.6</v>
      </c>
      <c r="F3878" s="5" t="n">
        <v>29.9</v>
      </c>
      <c r="G3878" s="5" t="n">
        <v>23.8</v>
      </c>
      <c r="H3878" s="5" t="n">
        <v>15.09</v>
      </c>
      <c r="I3878" s="6">
        <f>IF(E3878&gt;=Markov!$B$3,1,0)</f>
        <v/>
      </c>
      <c r="J3878" s="6">
        <f>I3877</f>
        <v/>
      </c>
      <c r="K3878" s="7">
        <f>MAR1!$B$5+MAR1!$C$5*COS(2*PI()*$C3878/365)+MAR1!$D$5*SIN(2*PI()*$C3878/365)</f>
        <v/>
      </c>
      <c r="L3878" s="7">
        <f>MAR1!$B$6+MAR1!$C$6*COS(2*PI()*$C3878/365)+MAR1!$D$6*SIN(2*PI()*$C3878/365)</f>
        <v/>
      </c>
      <c r="M3878" s="7">
        <f>MAR1!$B$7+MAR1!$C$7*COS(2*PI()*$C3878/365)+MAR1!$D$7*SIN(2*PI()*$C3878/365)</f>
        <v/>
      </c>
      <c r="N3878" s="7">
        <f>F3878-K3878</f>
        <v/>
      </c>
      <c r="O3878" s="7">
        <f>G3878-L3878</f>
        <v/>
      </c>
      <c r="P3878" s="7">
        <f>H3878-M3878</f>
        <v/>
      </c>
      <c r="Q3878" s="7">
        <f>IF($I3878=1,(N3878-MAR1!$B$11)/MAR1!$D$11,(N3878-MAR1!$C$11)/MAR1!$E$11)</f>
        <v/>
      </c>
      <c r="R3878" s="7">
        <f>IF($I3878=1,(O3878-MAR1!$B$12)/MAR1!$D$12,(O3878-MAR1!$C$12)/MAR1!$E$12)</f>
        <v/>
      </c>
      <c r="S3878" s="7">
        <f>IF($I3878=1,(P3878-MAR1!$B$13)/MAR1!$D$13,(P3878-MAR1!$C$13)/MAR1!$E$13)</f>
        <v/>
      </c>
    </row>
    <row r="3879">
      <c r="A3879" s="5" t="n">
        <v>3878</v>
      </c>
      <c r="B3879" s="5" t="n">
        <v>11</v>
      </c>
      <c r="C3879" s="5" t="n">
        <v>228</v>
      </c>
      <c r="D3879" s="5" t="n">
        <v>8</v>
      </c>
      <c r="E3879" s="5" t="n">
        <v>5.5</v>
      </c>
      <c r="F3879" s="5" t="n">
        <v>29</v>
      </c>
      <c r="G3879" s="5" t="n">
        <v>23</v>
      </c>
      <c r="H3879" s="5" t="n">
        <v>12.42</v>
      </c>
      <c r="I3879" s="6">
        <f>IF(E3879&gt;=Markov!$B$3,1,0)</f>
        <v/>
      </c>
      <c r="J3879" s="6">
        <f>I3878</f>
        <v/>
      </c>
      <c r="K3879" s="7">
        <f>MAR1!$B$5+MAR1!$C$5*COS(2*PI()*$C3879/365)+MAR1!$D$5*SIN(2*PI()*$C3879/365)</f>
        <v/>
      </c>
      <c r="L3879" s="7">
        <f>MAR1!$B$6+MAR1!$C$6*COS(2*PI()*$C3879/365)+MAR1!$D$6*SIN(2*PI()*$C3879/365)</f>
        <v/>
      </c>
      <c r="M3879" s="7">
        <f>MAR1!$B$7+MAR1!$C$7*COS(2*PI()*$C3879/365)+MAR1!$D$7*SIN(2*PI()*$C3879/365)</f>
        <v/>
      </c>
      <c r="N3879" s="7">
        <f>F3879-K3879</f>
        <v/>
      </c>
      <c r="O3879" s="7">
        <f>G3879-L3879</f>
        <v/>
      </c>
      <c r="P3879" s="7">
        <f>H3879-M3879</f>
        <v/>
      </c>
      <c r="Q3879" s="7">
        <f>IF($I3879=1,(N3879-MAR1!$B$11)/MAR1!$D$11,(N3879-MAR1!$C$11)/MAR1!$E$11)</f>
        <v/>
      </c>
      <c r="R3879" s="7">
        <f>IF($I3879=1,(O3879-MAR1!$B$12)/MAR1!$D$12,(O3879-MAR1!$C$12)/MAR1!$E$12)</f>
        <v/>
      </c>
      <c r="S3879" s="7">
        <f>IF($I3879=1,(P3879-MAR1!$B$13)/MAR1!$D$13,(P3879-MAR1!$C$13)/MAR1!$E$13)</f>
        <v/>
      </c>
    </row>
    <row r="3880">
      <c r="A3880" s="5" t="n">
        <v>3879</v>
      </c>
      <c r="B3880" s="5" t="n">
        <v>11</v>
      </c>
      <c r="C3880" s="5" t="n">
        <v>229</v>
      </c>
      <c r="D3880" s="5" t="n">
        <v>8</v>
      </c>
      <c r="E3880" s="5" t="n">
        <v>32.6</v>
      </c>
      <c r="F3880" s="5" t="n">
        <v>30.2</v>
      </c>
      <c r="G3880" s="5" t="n">
        <v>23.7</v>
      </c>
      <c r="H3880" s="5" t="n">
        <v>14.19</v>
      </c>
      <c r="I3880" s="6">
        <f>IF(E3880&gt;=Markov!$B$3,1,0)</f>
        <v/>
      </c>
      <c r="J3880" s="6">
        <f>I3879</f>
        <v/>
      </c>
      <c r="K3880" s="7">
        <f>MAR1!$B$5+MAR1!$C$5*COS(2*PI()*$C3880/365)+MAR1!$D$5*SIN(2*PI()*$C3880/365)</f>
        <v/>
      </c>
      <c r="L3880" s="7">
        <f>MAR1!$B$6+MAR1!$C$6*COS(2*PI()*$C3880/365)+MAR1!$D$6*SIN(2*PI()*$C3880/365)</f>
        <v/>
      </c>
      <c r="M3880" s="7">
        <f>MAR1!$B$7+MAR1!$C$7*COS(2*PI()*$C3880/365)+MAR1!$D$7*SIN(2*PI()*$C3880/365)</f>
        <v/>
      </c>
      <c r="N3880" s="7">
        <f>F3880-K3880</f>
        <v/>
      </c>
      <c r="O3880" s="7">
        <f>G3880-L3880</f>
        <v/>
      </c>
      <c r="P3880" s="7">
        <f>H3880-M3880</f>
        <v/>
      </c>
      <c r="Q3880" s="7">
        <f>IF($I3880=1,(N3880-MAR1!$B$11)/MAR1!$D$11,(N3880-MAR1!$C$11)/MAR1!$E$11)</f>
        <v/>
      </c>
      <c r="R3880" s="7">
        <f>IF($I3880=1,(O3880-MAR1!$B$12)/MAR1!$D$12,(O3880-MAR1!$C$12)/MAR1!$E$12)</f>
        <v/>
      </c>
      <c r="S3880" s="7">
        <f>IF($I3880=1,(P3880-MAR1!$B$13)/MAR1!$D$13,(P3880-MAR1!$C$13)/MAR1!$E$13)</f>
        <v/>
      </c>
    </row>
    <row r="3881">
      <c r="A3881" s="5" t="n">
        <v>3880</v>
      </c>
      <c r="B3881" s="5" t="n">
        <v>11</v>
      </c>
      <c r="C3881" s="5" t="n">
        <v>230</v>
      </c>
      <c r="D3881" s="5" t="n">
        <v>8</v>
      </c>
      <c r="E3881" s="5" t="n">
        <v>47.1</v>
      </c>
      <c r="F3881" s="5" t="n">
        <v>32</v>
      </c>
      <c r="G3881" s="5" t="n">
        <v>24.4</v>
      </c>
      <c r="H3881" s="5" t="n">
        <v>15.63</v>
      </c>
      <c r="I3881" s="6">
        <f>IF(E3881&gt;=Markov!$B$3,1,0)</f>
        <v/>
      </c>
      <c r="J3881" s="6">
        <f>I3880</f>
        <v/>
      </c>
      <c r="K3881" s="7">
        <f>MAR1!$B$5+MAR1!$C$5*COS(2*PI()*$C3881/365)+MAR1!$D$5*SIN(2*PI()*$C3881/365)</f>
        <v/>
      </c>
      <c r="L3881" s="7">
        <f>MAR1!$B$6+MAR1!$C$6*COS(2*PI()*$C3881/365)+MAR1!$D$6*SIN(2*PI()*$C3881/365)</f>
        <v/>
      </c>
      <c r="M3881" s="7">
        <f>MAR1!$B$7+MAR1!$C$7*COS(2*PI()*$C3881/365)+MAR1!$D$7*SIN(2*PI()*$C3881/365)</f>
        <v/>
      </c>
      <c r="N3881" s="7">
        <f>F3881-K3881</f>
        <v/>
      </c>
      <c r="O3881" s="7">
        <f>G3881-L3881</f>
        <v/>
      </c>
      <c r="P3881" s="7">
        <f>H3881-M3881</f>
        <v/>
      </c>
      <c r="Q3881" s="7">
        <f>IF($I3881=1,(N3881-MAR1!$B$11)/MAR1!$D$11,(N3881-MAR1!$C$11)/MAR1!$E$11)</f>
        <v/>
      </c>
      <c r="R3881" s="7">
        <f>IF($I3881=1,(O3881-MAR1!$B$12)/MAR1!$D$12,(O3881-MAR1!$C$12)/MAR1!$E$12)</f>
        <v/>
      </c>
      <c r="S3881" s="7">
        <f>IF($I3881=1,(P3881-MAR1!$B$13)/MAR1!$D$13,(P3881-MAR1!$C$13)/MAR1!$E$13)</f>
        <v/>
      </c>
    </row>
    <row r="3882">
      <c r="A3882" s="5" t="n">
        <v>3881</v>
      </c>
      <c r="B3882" s="5" t="n">
        <v>11</v>
      </c>
      <c r="C3882" s="5" t="n">
        <v>231</v>
      </c>
      <c r="D3882" s="5" t="n">
        <v>8</v>
      </c>
      <c r="E3882" s="5" t="n">
        <v>0</v>
      </c>
      <c r="F3882" s="5" t="n">
        <v>36.1</v>
      </c>
      <c r="G3882" s="5" t="n">
        <v>24.8</v>
      </c>
      <c r="H3882" s="5" t="n">
        <v>17.69</v>
      </c>
      <c r="I3882" s="6">
        <f>IF(E3882&gt;=Markov!$B$3,1,0)</f>
        <v/>
      </c>
      <c r="J3882" s="6">
        <f>I3881</f>
        <v/>
      </c>
      <c r="K3882" s="7">
        <f>MAR1!$B$5+MAR1!$C$5*COS(2*PI()*$C3882/365)+MAR1!$D$5*SIN(2*PI()*$C3882/365)</f>
        <v/>
      </c>
      <c r="L3882" s="7">
        <f>MAR1!$B$6+MAR1!$C$6*COS(2*PI()*$C3882/365)+MAR1!$D$6*SIN(2*PI()*$C3882/365)</f>
        <v/>
      </c>
      <c r="M3882" s="7">
        <f>MAR1!$B$7+MAR1!$C$7*COS(2*PI()*$C3882/365)+MAR1!$D$7*SIN(2*PI()*$C3882/365)</f>
        <v/>
      </c>
      <c r="N3882" s="7">
        <f>F3882-K3882</f>
        <v/>
      </c>
      <c r="O3882" s="7">
        <f>G3882-L3882</f>
        <v/>
      </c>
      <c r="P3882" s="7">
        <f>H3882-M3882</f>
        <v/>
      </c>
      <c r="Q3882" s="7">
        <f>IF($I3882=1,(N3882-MAR1!$B$11)/MAR1!$D$11,(N3882-MAR1!$C$11)/MAR1!$E$11)</f>
        <v/>
      </c>
      <c r="R3882" s="7">
        <f>IF($I3882=1,(O3882-MAR1!$B$12)/MAR1!$D$12,(O3882-MAR1!$C$12)/MAR1!$E$12)</f>
        <v/>
      </c>
      <c r="S3882" s="7">
        <f>IF($I3882=1,(P3882-MAR1!$B$13)/MAR1!$D$13,(P3882-MAR1!$C$13)/MAR1!$E$13)</f>
        <v/>
      </c>
    </row>
    <row r="3883">
      <c r="A3883" s="5" t="n">
        <v>3882</v>
      </c>
      <c r="B3883" s="5" t="n">
        <v>11</v>
      </c>
      <c r="C3883" s="5" t="n">
        <v>232</v>
      </c>
      <c r="D3883" s="5" t="n">
        <v>8</v>
      </c>
      <c r="E3883" s="5" t="n">
        <v>0</v>
      </c>
      <c r="F3883" s="5" t="n">
        <v>35.3</v>
      </c>
      <c r="G3883" s="5" t="n">
        <v>24.6</v>
      </c>
      <c r="H3883" s="5" t="n">
        <v>14.71</v>
      </c>
      <c r="I3883" s="6">
        <f>IF(E3883&gt;=Markov!$B$3,1,0)</f>
        <v/>
      </c>
      <c r="J3883" s="6">
        <f>I3882</f>
        <v/>
      </c>
      <c r="K3883" s="7">
        <f>MAR1!$B$5+MAR1!$C$5*COS(2*PI()*$C3883/365)+MAR1!$D$5*SIN(2*PI()*$C3883/365)</f>
        <v/>
      </c>
      <c r="L3883" s="7">
        <f>MAR1!$B$6+MAR1!$C$6*COS(2*PI()*$C3883/365)+MAR1!$D$6*SIN(2*PI()*$C3883/365)</f>
        <v/>
      </c>
      <c r="M3883" s="7">
        <f>MAR1!$B$7+MAR1!$C$7*COS(2*PI()*$C3883/365)+MAR1!$D$7*SIN(2*PI()*$C3883/365)</f>
        <v/>
      </c>
      <c r="N3883" s="7">
        <f>F3883-K3883</f>
        <v/>
      </c>
      <c r="O3883" s="7">
        <f>G3883-L3883</f>
        <v/>
      </c>
      <c r="P3883" s="7">
        <f>H3883-M3883</f>
        <v/>
      </c>
      <c r="Q3883" s="7">
        <f>IF($I3883=1,(N3883-MAR1!$B$11)/MAR1!$D$11,(N3883-MAR1!$C$11)/MAR1!$E$11)</f>
        <v/>
      </c>
      <c r="R3883" s="7">
        <f>IF($I3883=1,(O3883-MAR1!$B$12)/MAR1!$D$12,(O3883-MAR1!$C$12)/MAR1!$E$12)</f>
        <v/>
      </c>
      <c r="S3883" s="7">
        <f>IF($I3883=1,(P3883-MAR1!$B$13)/MAR1!$D$13,(P3883-MAR1!$C$13)/MAR1!$E$13)</f>
        <v/>
      </c>
    </row>
    <row r="3884">
      <c r="A3884" s="5" t="n">
        <v>3883</v>
      </c>
      <c r="B3884" s="5" t="n">
        <v>11</v>
      </c>
      <c r="C3884" s="5" t="n">
        <v>233</v>
      </c>
      <c r="D3884" s="5" t="n">
        <v>8</v>
      </c>
      <c r="E3884" s="5" t="n">
        <v>0</v>
      </c>
      <c r="F3884" s="5" t="n">
        <v>33.3</v>
      </c>
      <c r="G3884" s="5" t="n">
        <v>25.6</v>
      </c>
      <c r="H3884" s="5" t="n">
        <v>12.83</v>
      </c>
      <c r="I3884" s="6">
        <f>IF(E3884&gt;=Markov!$B$3,1,0)</f>
        <v/>
      </c>
      <c r="J3884" s="6">
        <f>I3883</f>
        <v/>
      </c>
      <c r="K3884" s="7">
        <f>MAR1!$B$5+MAR1!$C$5*COS(2*PI()*$C3884/365)+MAR1!$D$5*SIN(2*PI()*$C3884/365)</f>
        <v/>
      </c>
      <c r="L3884" s="7">
        <f>MAR1!$B$6+MAR1!$C$6*COS(2*PI()*$C3884/365)+MAR1!$D$6*SIN(2*PI()*$C3884/365)</f>
        <v/>
      </c>
      <c r="M3884" s="7">
        <f>MAR1!$B$7+MAR1!$C$7*COS(2*PI()*$C3884/365)+MAR1!$D$7*SIN(2*PI()*$C3884/365)</f>
        <v/>
      </c>
      <c r="N3884" s="7">
        <f>F3884-K3884</f>
        <v/>
      </c>
      <c r="O3884" s="7">
        <f>G3884-L3884</f>
        <v/>
      </c>
      <c r="P3884" s="7">
        <f>H3884-M3884</f>
        <v/>
      </c>
      <c r="Q3884" s="7">
        <f>IF($I3884=1,(N3884-MAR1!$B$11)/MAR1!$D$11,(N3884-MAR1!$C$11)/MAR1!$E$11)</f>
        <v/>
      </c>
      <c r="R3884" s="7">
        <f>IF($I3884=1,(O3884-MAR1!$B$12)/MAR1!$D$12,(O3884-MAR1!$C$12)/MAR1!$E$12)</f>
        <v/>
      </c>
      <c r="S3884" s="7">
        <f>IF($I3884=1,(P3884-MAR1!$B$13)/MAR1!$D$13,(P3884-MAR1!$C$13)/MAR1!$E$13)</f>
        <v/>
      </c>
    </row>
    <row r="3885">
      <c r="A3885" s="5" t="n">
        <v>3884</v>
      </c>
      <c r="B3885" s="5" t="n">
        <v>11</v>
      </c>
      <c r="C3885" s="5" t="n">
        <v>234</v>
      </c>
      <c r="D3885" s="5" t="n">
        <v>8</v>
      </c>
      <c r="E3885" s="5" t="n">
        <v>5.6</v>
      </c>
      <c r="F3885" s="5" t="n">
        <v>30.2</v>
      </c>
      <c r="G3885" s="5" t="n">
        <v>23</v>
      </c>
      <c r="H3885" s="5" t="n">
        <v>14.08</v>
      </c>
      <c r="I3885" s="6">
        <f>IF(E3885&gt;=Markov!$B$3,1,0)</f>
        <v/>
      </c>
      <c r="J3885" s="6">
        <f>I3884</f>
        <v/>
      </c>
      <c r="K3885" s="7">
        <f>MAR1!$B$5+MAR1!$C$5*COS(2*PI()*$C3885/365)+MAR1!$D$5*SIN(2*PI()*$C3885/365)</f>
        <v/>
      </c>
      <c r="L3885" s="7">
        <f>MAR1!$B$6+MAR1!$C$6*COS(2*PI()*$C3885/365)+MAR1!$D$6*SIN(2*PI()*$C3885/365)</f>
        <v/>
      </c>
      <c r="M3885" s="7">
        <f>MAR1!$B$7+MAR1!$C$7*COS(2*PI()*$C3885/365)+MAR1!$D$7*SIN(2*PI()*$C3885/365)</f>
        <v/>
      </c>
      <c r="N3885" s="7">
        <f>F3885-K3885</f>
        <v/>
      </c>
      <c r="O3885" s="7">
        <f>G3885-L3885</f>
        <v/>
      </c>
      <c r="P3885" s="7">
        <f>H3885-M3885</f>
        <v/>
      </c>
      <c r="Q3885" s="7">
        <f>IF($I3885=1,(N3885-MAR1!$B$11)/MAR1!$D$11,(N3885-MAR1!$C$11)/MAR1!$E$11)</f>
        <v/>
      </c>
      <c r="R3885" s="7">
        <f>IF($I3885=1,(O3885-MAR1!$B$12)/MAR1!$D$12,(O3885-MAR1!$C$12)/MAR1!$E$12)</f>
        <v/>
      </c>
      <c r="S3885" s="7">
        <f>IF($I3885=1,(P3885-MAR1!$B$13)/MAR1!$D$13,(P3885-MAR1!$C$13)/MAR1!$E$13)</f>
        <v/>
      </c>
    </row>
    <row r="3886">
      <c r="A3886" s="5" t="n">
        <v>3885</v>
      </c>
      <c r="B3886" s="5" t="n">
        <v>11</v>
      </c>
      <c r="C3886" s="5" t="n">
        <v>235</v>
      </c>
      <c r="D3886" s="5" t="n">
        <v>8</v>
      </c>
      <c r="E3886" s="5" t="n">
        <v>0.1</v>
      </c>
      <c r="F3886" s="5" t="n">
        <v>29.5</v>
      </c>
      <c r="G3886" s="5" t="n">
        <v>21.9</v>
      </c>
      <c r="H3886" s="5" t="n">
        <v>12.51</v>
      </c>
      <c r="I3886" s="6">
        <f>IF(E3886&gt;=Markov!$B$3,1,0)</f>
        <v/>
      </c>
      <c r="J3886" s="6">
        <f>I3885</f>
        <v/>
      </c>
      <c r="K3886" s="7">
        <f>MAR1!$B$5+MAR1!$C$5*COS(2*PI()*$C3886/365)+MAR1!$D$5*SIN(2*PI()*$C3886/365)</f>
        <v/>
      </c>
      <c r="L3886" s="7">
        <f>MAR1!$B$6+MAR1!$C$6*COS(2*PI()*$C3886/365)+MAR1!$D$6*SIN(2*PI()*$C3886/365)</f>
        <v/>
      </c>
      <c r="M3886" s="7">
        <f>MAR1!$B$7+MAR1!$C$7*COS(2*PI()*$C3886/365)+MAR1!$D$7*SIN(2*PI()*$C3886/365)</f>
        <v/>
      </c>
      <c r="N3886" s="7">
        <f>F3886-K3886</f>
        <v/>
      </c>
      <c r="O3886" s="7">
        <f>G3886-L3886</f>
        <v/>
      </c>
      <c r="P3886" s="7">
        <f>H3886-M3886</f>
        <v/>
      </c>
      <c r="Q3886" s="7">
        <f>IF($I3886=1,(N3886-MAR1!$B$11)/MAR1!$D$11,(N3886-MAR1!$C$11)/MAR1!$E$11)</f>
        <v/>
      </c>
      <c r="R3886" s="7">
        <f>IF($I3886=1,(O3886-MAR1!$B$12)/MAR1!$D$12,(O3886-MAR1!$C$12)/MAR1!$E$12)</f>
        <v/>
      </c>
      <c r="S3886" s="7">
        <f>IF($I3886=1,(P3886-MAR1!$B$13)/MAR1!$D$13,(P3886-MAR1!$C$13)/MAR1!$E$13)</f>
        <v/>
      </c>
    </row>
    <row r="3887">
      <c r="A3887" s="5" t="n">
        <v>3886</v>
      </c>
      <c r="B3887" s="5" t="n">
        <v>11</v>
      </c>
      <c r="C3887" s="5" t="n">
        <v>236</v>
      </c>
      <c r="D3887" s="5" t="n">
        <v>8</v>
      </c>
      <c r="E3887" s="5" t="n">
        <v>8.199999999999999</v>
      </c>
      <c r="F3887" s="5" t="n">
        <v>30.7</v>
      </c>
      <c r="G3887" s="5" t="n">
        <v>23.8</v>
      </c>
      <c r="H3887" s="5" t="n">
        <v>11.11</v>
      </c>
      <c r="I3887" s="6">
        <f>IF(E3887&gt;=Markov!$B$3,1,0)</f>
        <v/>
      </c>
      <c r="J3887" s="6">
        <f>I3886</f>
        <v/>
      </c>
      <c r="K3887" s="7">
        <f>MAR1!$B$5+MAR1!$C$5*COS(2*PI()*$C3887/365)+MAR1!$D$5*SIN(2*PI()*$C3887/365)</f>
        <v/>
      </c>
      <c r="L3887" s="7">
        <f>MAR1!$B$6+MAR1!$C$6*COS(2*PI()*$C3887/365)+MAR1!$D$6*SIN(2*PI()*$C3887/365)</f>
        <v/>
      </c>
      <c r="M3887" s="7">
        <f>MAR1!$B$7+MAR1!$C$7*COS(2*PI()*$C3887/365)+MAR1!$D$7*SIN(2*PI()*$C3887/365)</f>
        <v/>
      </c>
      <c r="N3887" s="7">
        <f>F3887-K3887</f>
        <v/>
      </c>
      <c r="O3887" s="7">
        <f>G3887-L3887</f>
        <v/>
      </c>
      <c r="P3887" s="7">
        <f>H3887-M3887</f>
        <v/>
      </c>
      <c r="Q3887" s="7">
        <f>IF($I3887=1,(N3887-MAR1!$B$11)/MAR1!$D$11,(N3887-MAR1!$C$11)/MAR1!$E$11)</f>
        <v/>
      </c>
      <c r="R3887" s="7">
        <f>IF($I3887=1,(O3887-MAR1!$B$12)/MAR1!$D$12,(O3887-MAR1!$C$12)/MAR1!$E$12)</f>
        <v/>
      </c>
      <c r="S3887" s="7">
        <f>IF($I3887=1,(P3887-MAR1!$B$13)/MAR1!$D$13,(P3887-MAR1!$C$13)/MAR1!$E$13)</f>
        <v/>
      </c>
    </row>
    <row r="3888">
      <c r="A3888" s="5" t="n">
        <v>3887</v>
      </c>
      <c r="B3888" s="5" t="n">
        <v>11</v>
      </c>
      <c r="C3888" s="5" t="n">
        <v>237</v>
      </c>
      <c r="D3888" s="5" t="n">
        <v>8</v>
      </c>
      <c r="E3888" s="5" t="n">
        <v>0</v>
      </c>
      <c r="F3888" s="5" t="n">
        <v>34</v>
      </c>
      <c r="G3888" s="5" t="n">
        <v>23.9</v>
      </c>
      <c r="H3888" s="5" t="n">
        <v>10.3</v>
      </c>
      <c r="I3888" s="6">
        <f>IF(E3888&gt;=Markov!$B$3,1,0)</f>
        <v/>
      </c>
      <c r="J3888" s="6">
        <f>I3887</f>
        <v/>
      </c>
      <c r="K3888" s="7">
        <f>MAR1!$B$5+MAR1!$C$5*COS(2*PI()*$C3888/365)+MAR1!$D$5*SIN(2*PI()*$C3888/365)</f>
        <v/>
      </c>
      <c r="L3888" s="7">
        <f>MAR1!$B$6+MAR1!$C$6*COS(2*PI()*$C3888/365)+MAR1!$D$6*SIN(2*PI()*$C3888/365)</f>
        <v/>
      </c>
      <c r="M3888" s="7">
        <f>MAR1!$B$7+MAR1!$C$7*COS(2*PI()*$C3888/365)+MAR1!$D$7*SIN(2*PI()*$C3888/365)</f>
        <v/>
      </c>
      <c r="N3888" s="7">
        <f>F3888-K3888</f>
        <v/>
      </c>
      <c r="O3888" s="7">
        <f>G3888-L3888</f>
        <v/>
      </c>
      <c r="P3888" s="7">
        <f>H3888-M3888</f>
        <v/>
      </c>
      <c r="Q3888" s="7">
        <f>IF($I3888=1,(N3888-MAR1!$B$11)/MAR1!$D$11,(N3888-MAR1!$C$11)/MAR1!$E$11)</f>
        <v/>
      </c>
      <c r="R3888" s="7">
        <f>IF($I3888=1,(O3888-MAR1!$B$12)/MAR1!$D$12,(O3888-MAR1!$C$12)/MAR1!$E$12)</f>
        <v/>
      </c>
      <c r="S3888" s="7">
        <f>IF($I3888=1,(P3888-MAR1!$B$13)/MAR1!$D$13,(P3888-MAR1!$C$13)/MAR1!$E$13)</f>
        <v/>
      </c>
    </row>
    <row r="3889">
      <c r="A3889" s="5" t="n">
        <v>3888</v>
      </c>
      <c r="B3889" s="5" t="n">
        <v>11</v>
      </c>
      <c r="C3889" s="5" t="n">
        <v>238</v>
      </c>
      <c r="D3889" s="5" t="n">
        <v>8</v>
      </c>
      <c r="E3889" s="5" t="n">
        <v>0</v>
      </c>
      <c r="F3889" s="5" t="n">
        <v>34</v>
      </c>
      <c r="G3889" s="5" t="n">
        <v>25.9</v>
      </c>
      <c r="H3889" s="5" t="n">
        <v>6.26</v>
      </c>
      <c r="I3889" s="6">
        <f>IF(E3889&gt;=Markov!$B$3,1,0)</f>
        <v/>
      </c>
      <c r="J3889" s="6">
        <f>I3888</f>
        <v/>
      </c>
      <c r="K3889" s="7">
        <f>MAR1!$B$5+MAR1!$C$5*COS(2*PI()*$C3889/365)+MAR1!$D$5*SIN(2*PI()*$C3889/365)</f>
        <v/>
      </c>
      <c r="L3889" s="7">
        <f>MAR1!$B$6+MAR1!$C$6*COS(2*PI()*$C3889/365)+MAR1!$D$6*SIN(2*PI()*$C3889/365)</f>
        <v/>
      </c>
      <c r="M3889" s="7">
        <f>MAR1!$B$7+MAR1!$C$7*COS(2*PI()*$C3889/365)+MAR1!$D$7*SIN(2*PI()*$C3889/365)</f>
        <v/>
      </c>
      <c r="N3889" s="7">
        <f>F3889-K3889</f>
        <v/>
      </c>
      <c r="O3889" s="7">
        <f>G3889-L3889</f>
        <v/>
      </c>
      <c r="P3889" s="7">
        <f>H3889-M3889</f>
        <v/>
      </c>
      <c r="Q3889" s="7">
        <f>IF($I3889=1,(N3889-MAR1!$B$11)/MAR1!$D$11,(N3889-MAR1!$C$11)/MAR1!$E$11)</f>
        <v/>
      </c>
      <c r="R3889" s="7">
        <f>IF($I3889=1,(O3889-MAR1!$B$12)/MAR1!$D$12,(O3889-MAR1!$C$12)/MAR1!$E$12)</f>
        <v/>
      </c>
      <c r="S3889" s="7">
        <f>IF($I3889=1,(P3889-MAR1!$B$13)/MAR1!$D$13,(P3889-MAR1!$C$13)/MAR1!$E$13)</f>
        <v/>
      </c>
    </row>
    <row r="3890">
      <c r="A3890" s="5" t="n">
        <v>3889</v>
      </c>
      <c r="B3890" s="5" t="n">
        <v>11</v>
      </c>
      <c r="C3890" s="5" t="n">
        <v>239</v>
      </c>
      <c r="D3890" s="5" t="n">
        <v>8</v>
      </c>
      <c r="E3890" s="5" t="n">
        <v>12.9</v>
      </c>
      <c r="F3890" s="5" t="n">
        <v>31</v>
      </c>
      <c r="G3890" s="5" t="n">
        <v>23</v>
      </c>
      <c r="H3890" s="5" t="n">
        <v>4.22</v>
      </c>
      <c r="I3890" s="6">
        <f>IF(E3890&gt;=Markov!$B$3,1,0)</f>
        <v/>
      </c>
      <c r="J3890" s="6">
        <f>I3889</f>
        <v/>
      </c>
      <c r="K3890" s="7">
        <f>MAR1!$B$5+MAR1!$C$5*COS(2*PI()*$C3890/365)+MAR1!$D$5*SIN(2*PI()*$C3890/365)</f>
        <v/>
      </c>
      <c r="L3890" s="7">
        <f>MAR1!$B$6+MAR1!$C$6*COS(2*PI()*$C3890/365)+MAR1!$D$6*SIN(2*PI()*$C3890/365)</f>
        <v/>
      </c>
      <c r="M3890" s="7">
        <f>MAR1!$B$7+MAR1!$C$7*COS(2*PI()*$C3890/365)+MAR1!$D$7*SIN(2*PI()*$C3890/365)</f>
        <v/>
      </c>
      <c r="N3890" s="7">
        <f>F3890-K3890</f>
        <v/>
      </c>
      <c r="O3890" s="7">
        <f>G3890-L3890</f>
        <v/>
      </c>
      <c r="P3890" s="7">
        <f>H3890-M3890</f>
        <v/>
      </c>
      <c r="Q3890" s="7">
        <f>IF($I3890=1,(N3890-MAR1!$B$11)/MAR1!$D$11,(N3890-MAR1!$C$11)/MAR1!$E$11)</f>
        <v/>
      </c>
      <c r="R3890" s="7">
        <f>IF($I3890=1,(O3890-MAR1!$B$12)/MAR1!$D$12,(O3890-MAR1!$C$12)/MAR1!$E$12)</f>
        <v/>
      </c>
      <c r="S3890" s="7">
        <f>IF($I3890=1,(P3890-MAR1!$B$13)/MAR1!$D$13,(P3890-MAR1!$C$13)/MAR1!$E$13)</f>
        <v/>
      </c>
    </row>
    <row r="3891">
      <c r="A3891" s="5" t="n">
        <v>3890</v>
      </c>
      <c r="B3891" s="5" t="n">
        <v>11</v>
      </c>
      <c r="C3891" s="5" t="n">
        <v>240</v>
      </c>
      <c r="D3891" s="5" t="n">
        <v>8</v>
      </c>
      <c r="E3891" s="5" t="n">
        <v>0</v>
      </c>
      <c r="F3891" s="5" t="n">
        <v>32.7</v>
      </c>
      <c r="G3891" s="5" t="n">
        <v>22.6</v>
      </c>
      <c r="H3891" s="5" t="n">
        <v>16.52</v>
      </c>
      <c r="I3891" s="6">
        <f>IF(E3891&gt;=Markov!$B$3,1,0)</f>
        <v/>
      </c>
      <c r="J3891" s="6">
        <f>I3890</f>
        <v/>
      </c>
      <c r="K3891" s="7">
        <f>MAR1!$B$5+MAR1!$C$5*COS(2*PI()*$C3891/365)+MAR1!$D$5*SIN(2*PI()*$C3891/365)</f>
        <v/>
      </c>
      <c r="L3891" s="7">
        <f>MAR1!$B$6+MAR1!$C$6*COS(2*PI()*$C3891/365)+MAR1!$D$6*SIN(2*PI()*$C3891/365)</f>
        <v/>
      </c>
      <c r="M3891" s="7">
        <f>MAR1!$B$7+MAR1!$C$7*COS(2*PI()*$C3891/365)+MAR1!$D$7*SIN(2*PI()*$C3891/365)</f>
        <v/>
      </c>
      <c r="N3891" s="7">
        <f>F3891-K3891</f>
        <v/>
      </c>
      <c r="O3891" s="7">
        <f>G3891-L3891</f>
        <v/>
      </c>
      <c r="P3891" s="7">
        <f>H3891-M3891</f>
        <v/>
      </c>
      <c r="Q3891" s="7">
        <f>IF($I3891=1,(N3891-MAR1!$B$11)/MAR1!$D$11,(N3891-MAR1!$C$11)/MAR1!$E$11)</f>
        <v/>
      </c>
      <c r="R3891" s="7">
        <f>IF($I3891=1,(O3891-MAR1!$B$12)/MAR1!$D$12,(O3891-MAR1!$C$12)/MAR1!$E$12)</f>
        <v/>
      </c>
      <c r="S3891" s="7">
        <f>IF($I3891=1,(P3891-MAR1!$B$13)/MAR1!$D$13,(P3891-MAR1!$C$13)/MAR1!$E$13)</f>
        <v/>
      </c>
    </row>
    <row r="3892">
      <c r="A3892" s="5" t="n">
        <v>3891</v>
      </c>
      <c r="B3892" s="5" t="n">
        <v>11</v>
      </c>
      <c r="C3892" s="5" t="n">
        <v>241</v>
      </c>
      <c r="D3892" s="5" t="n">
        <v>8</v>
      </c>
      <c r="E3892" s="5" t="n">
        <v>0</v>
      </c>
      <c r="F3892" s="5" t="n">
        <v>34.8</v>
      </c>
      <c r="G3892" s="5" t="n">
        <v>22.9</v>
      </c>
      <c r="H3892" s="5" t="n">
        <v>20.71</v>
      </c>
      <c r="I3892" s="6">
        <f>IF(E3892&gt;=Markov!$B$3,1,0)</f>
        <v/>
      </c>
      <c r="J3892" s="6">
        <f>I3891</f>
        <v/>
      </c>
      <c r="K3892" s="7">
        <f>MAR1!$B$5+MAR1!$C$5*COS(2*PI()*$C3892/365)+MAR1!$D$5*SIN(2*PI()*$C3892/365)</f>
        <v/>
      </c>
      <c r="L3892" s="7">
        <f>MAR1!$B$6+MAR1!$C$6*COS(2*PI()*$C3892/365)+MAR1!$D$6*SIN(2*PI()*$C3892/365)</f>
        <v/>
      </c>
      <c r="M3892" s="7">
        <f>MAR1!$B$7+MAR1!$C$7*COS(2*PI()*$C3892/365)+MAR1!$D$7*SIN(2*PI()*$C3892/365)</f>
        <v/>
      </c>
      <c r="N3892" s="7">
        <f>F3892-K3892</f>
        <v/>
      </c>
      <c r="O3892" s="7">
        <f>G3892-L3892</f>
        <v/>
      </c>
      <c r="P3892" s="7">
        <f>H3892-M3892</f>
        <v/>
      </c>
      <c r="Q3892" s="7">
        <f>IF($I3892=1,(N3892-MAR1!$B$11)/MAR1!$D$11,(N3892-MAR1!$C$11)/MAR1!$E$11)</f>
        <v/>
      </c>
      <c r="R3892" s="7">
        <f>IF($I3892=1,(O3892-MAR1!$B$12)/MAR1!$D$12,(O3892-MAR1!$C$12)/MAR1!$E$12)</f>
        <v/>
      </c>
      <c r="S3892" s="7">
        <f>IF($I3892=1,(P3892-MAR1!$B$13)/MAR1!$D$13,(P3892-MAR1!$C$13)/MAR1!$E$13)</f>
        <v/>
      </c>
    </row>
    <row r="3893">
      <c r="A3893" s="5" t="n">
        <v>3892</v>
      </c>
      <c r="B3893" s="5" t="n">
        <v>11</v>
      </c>
      <c r="C3893" s="5" t="n">
        <v>242</v>
      </c>
      <c r="D3893" s="5" t="n">
        <v>8</v>
      </c>
      <c r="E3893" s="5" t="n">
        <v>0</v>
      </c>
      <c r="F3893" s="5" t="n">
        <v>35</v>
      </c>
      <c r="G3893" s="5" t="n">
        <v>25.1</v>
      </c>
      <c r="H3893" s="5" t="n">
        <v>21.91</v>
      </c>
      <c r="I3893" s="6">
        <f>IF(E3893&gt;=Markov!$B$3,1,0)</f>
        <v/>
      </c>
      <c r="J3893" s="6">
        <f>I3892</f>
        <v/>
      </c>
      <c r="K3893" s="7">
        <f>MAR1!$B$5+MAR1!$C$5*COS(2*PI()*$C3893/365)+MAR1!$D$5*SIN(2*PI()*$C3893/365)</f>
        <v/>
      </c>
      <c r="L3893" s="7">
        <f>MAR1!$B$6+MAR1!$C$6*COS(2*PI()*$C3893/365)+MAR1!$D$6*SIN(2*PI()*$C3893/365)</f>
        <v/>
      </c>
      <c r="M3893" s="7">
        <f>MAR1!$B$7+MAR1!$C$7*COS(2*PI()*$C3893/365)+MAR1!$D$7*SIN(2*PI()*$C3893/365)</f>
        <v/>
      </c>
      <c r="N3893" s="7">
        <f>F3893-K3893</f>
        <v/>
      </c>
      <c r="O3893" s="7">
        <f>G3893-L3893</f>
        <v/>
      </c>
      <c r="P3893" s="7">
        <f>H3893-M3893</f>
        <v/>
      </c>
      <c r="Q3893" s="7">
        <f>IF($I3893=1,(N3893-MAR1!$B$11)/MAR1!$D$11,(N3893-MAR1!$C$11)/MAR1!$E$11)</f>
        <v/>
      </c>
      <c r="R3893" s="7">
        <f>IF($I3893=1,(O3893-MAR1!$B$12)/MAR1!$D$12,(O3893-MAR1!$C$12)/MAR1!$E$12)</f>
        <v/>
      </c>
      <c r="S3893" s="7">
        <f>IF($I3893=1,(P3893-MAR1!$B$13)/MAR1!$D$13,(P3893-MAR1!$C$13)/MAR1!$E$13)</f>
        <v/>
      </c>
    </row>
    <row r="3894">
      <c r="A3894" s="5" t="n">
        <v>3893</v>
      </c>
      <c r="B3894" s="5" t="n">
        <v>11</v>
      </c>
      <c r="C3894" s="5" t="n">
        <v>243</v>
      </c>
      <c r="D3894" s="5" t="n">
        <v>8</v>
      </c>
      <c r="E3894" s="5" t="n">
        <v>0</v>
      </c>
      <c r="F3894" s="5" t="n">
        <v>31.9</v>
      </c>
      <c r="G3894" s="5" t="n">
        <v>26.1</v>
      </c>
      <c r="H3894" s="5" t="n">
        <v>14.42</v>
      </c>
      <c r="I3894" s="6">
        <f>IF(E3894&gt;=Markov!$B$3,1,0)</f>
        <v/>
      </c>
      <c r="J3894" s="6">
        <f>I3893</f>
        <v/>
      </c>
      <c r="K3894" s="7">
        <f>MAR1!$B$5+MAR1!$C$5*COS(2*PI()*$C3894/365)+MAR1!$D$5*SIN(2*PI()*$C3894/365)</f>
        <v/>
      </c>
      <c r="L3894" s="7">
        <f>MAR1!$B$6+MAR1!$C$6*COS(2*PI()*$C3894/365)+MAR1!$D$6*SIN(2*PI()*$C3894/365)</f>
        <v/>
      </c>
      <c r="M3894" s="7">
        <f>MAR1!$B$7+MAR1!$C$7*COS(2*PI()*$C3894/365)+MAR1!$D$7*SIN(2*PI()*$C3894/365)</f>
        <v/>
      </c>
      <c r="N3894" s="7">
        <f>F3894-K3894</f>
        <v/>
      </c>
      <c r="O3894" s="7">
        <f>G3894-L3894</f>
        <v/>
      </c>
      <c r="P3894" s="7">
        <f>H3894-M3894</f>
        <v/>
      </c>
      <c r="Q3894" s="7">
        <f>IF($I3894=1,(N3894-MAR1!$B$11)/MAR1!$D$11,(N3894-MAR1!$C$11)/MAR1!$E$11)</f>
        <v/>
      </c>
      <c r="R3894" s="7">
        <f>IF($I3894=1,(O3894-MAR1!$B$12)/MAR1!$D$12,(O3894-MAR1!$C$12)/MAR1!$E$12)</f>
        <v/>
      </c>
      <c r="S3894" s="7">
        <f>IF($I3894=1,(P3894-MAR1!$B$13)/MAR1!$D$13,(P3894-MAR1!$C$13)/MAR1!$E$13)</f>
        <v/>
      </c>
    </row>
    <row r="3895">
      <c r="A3895" s="5" t="n">
        <v>3894</v>
      </c>
      <c r="B3895" s="5" t="n">
        <v>11</v>
      </c>
      <c r="C3895" s="5" t="n">
        <v>244</v>
      </c>
      <c r="D3895" s="5" t="n">
        <v>9</v>
      </c>
      <c r="E3895" s="5" t="n">
        <v>0</v>
      </c>
      <c r="F3895" s="5" t="n">
        <v>32.3</v>
      </c>
      <c r="G3895" s="5" t="n">
        <v>24.8</v>
      </c>
      <c r="H3895" s="5" t="n">
        <v>10.93</v>
      </c>
      <c r="I3895" s="6">
        <f>IF(E3895&gt;=Markov!$B$3,1,0)</f>
        <v/>
      </c>
      <c r="J3895" s="6">
        <f>I3894</f>
        <v/>
      </c>
      <c r="K3895" s="7">
        <f>MAR1!$B$5+MAR1!$C$5*COS(2*PI()*$C3895/365)+MAR1!$D$5*SIN(2*PI()*$C3895/365)</f>
        <v/>
      </c>
      <c r="L3895" s="7">
        <f>MAR1!$B$6+MAR1!$C$6*COS(2*PI()*$C3895/365)+MAR1!$D$6*SIN(2*PI()*$C3895/365)</f>
        <v/>
      </c>
      <c r="M3895" s="7">
        <f>MAR1!$B$7+MAR1!$C$7*COS(2*PI()*$C3895/365)+MAR1!$D$7*SIN(2*PI()*$C3895/365)</f>
        <v/>
      </c>
      <c r="N3895" s="7">
        <f>F3895-K3895</f>
        <v/>
      </c>
      <c r="O3895" s="7">
        <f>G3895-L3895</f>
        <v/>
      </c>
      <c r="P3895" s="7">
        <f>H3895-M3895</f>
        <v/>
      </c>
      <c r="Q3895" s="7">
        <f>IF($I3895=1,(N3895-MAR1!$B$11)/MAR1!$D$11,(N3895-MAR1!$C$11)/MAR1!$E$11)</f>
        <v/>
      </c>
      <c r="R3895" s="7">
        <f>IF($I3895=1,(O3895-MAR1!$B$12)/MAR1!$D$12,(O3895-MAR1!$C$12)/MAR1!$E$12)</f>
        <v/>
      </c>
      <c r="S3895" s="7">
        <f>IF($I3895=1,(P3895-MAR1!$B$13)/MAR1!$D$13,(P3895-MAR1!$C$13)/MAR1!$E$13)</f>
        <v/>
      </c>
    </row>
    <row r="3896">
      <c r="A3896" s="5" t="n">
        <v>3895</v>
      </c>
      <c r="B3896" s="5" t="n">
        <v>11</v>
      </c>
      <c r="C3896" s="5" t="n">
        <v>245</v>
      </c>
      <c r="D3896" s="5" t="n">
        <v>9</v>
      </c>
      <c r="E3896" s="5" t="n">
        <v>5</v>
      </c>
      <c r="F3896" s="5" t="n">
        <v>27.6</v>
      </c>
      <c r="G3896" s="5" t="n">
        <v>23.3</v>
      </c>
      <c r="H3896" s="5" t="n">
        <v>5.85</v>
      </c>
      <c r="I3896" s="6">
        <f>IF(E3896&gt;=Markov!$B$3,1,0)</f>
        <v/>
      </c>
      <c r="J3896" s="6">
        <f>I3895</f>
        <v/>
      </c>
      <c r="K3896" s="7">
        <f>MAR1!$B$5+MAR1!$C$5*COS(2*PI()*$C3896/365)+MAR1!$D$5*SIN(2*PI()*$C3896/365)</f>
        <v/>
      </c>
      <c r="L3896" s="7">
        <f>MAR1!$B$6+MAR1!$C$6*COS(2*PI()*$C3896/365)+MAR1!$D$6*SIN(2*PI()*$C3896/365)</f>
        <v/>
      </c>
      <c r="M3896" s="7">
        <f>MAR1!$B$7+MAR1!$C$7*COS(2*PI()*$C3896/365)+MAR1!$D$7*SIN(2*PI()*$C3896/365)</f>
        <v/>
      </c>
      <c r="N3896" s="7">
        <f>F3896-K3896</f>
        <v/>
      </c>
      <c r="O3896" s="7">
        <f>G3896-L3896</f>
        <v/>
      </c>
      <c r="P3896" s="7">
        <f>H3896-M3896</f>
        <v/>
      </c>
      <c r="Q3896" s="7">
        <f>IF($I3896=1,(N3896-MAR1!$B$11)/MAR1!$D$11,(N3896-MAR1!$C$11)/MAR1!$E$11)</f>
        <v/>
      </c>
      <c r="R3896" s="7">
        <f>IF($I3896=1,(O3896-MAR1!$B$12)/MAR1!$D$12,(O3896-MAR1!$C$12)/MAR1!$E$12)</f>
        <v/>
      </c>
      <c r="S3896" s="7">
        <f>IF($I3896=1,(P3896-MAR1!$B$13)/MAR1!$D$13,(P3896-MAR1!$C$13)/MAR1!$E$13)</f>
        <v/>
      </c>
    </row>
    <row r="3897">
      <c r="A3897" s="5" t="n">
        <v>3896</v>
      </c>
      <c r="B3897" s="5" t="n">
        <v>11</v>
      </c>
      <c r="C3897" s="5" t="n">
        <v>246</v>
      </c>
      <c r="D3897" s="5" t="n">
        <v>9</v>
      </c>
      <c r="E3897" s="5" t="n">
        <v>0</v>
      </c>
      <c r="F3897" s="5" t="n">
        <v>31.9</v>
      </c>
      <c r="G3897" s="5" t="n">
        <v>24.9</v>
      </c>
      <c r="H3897" s="5" t="n">
        <v>13.71</v>
      </c>
      <c r="I3897" s="6">
        <f>IF(E3897&gt;=Markov!$B$3,1,0)</f>
        <v/>
      </c>
      <c r="J3897" s="6">
        <f>I3896</f>
        <v/>
      </c>
      <c r="K3897" s="7">
        <f>MAR1!$B$5+MAR1!$C$5*COS(2*PI()*$C3897/365)+MAR1!$D$5*SIN(2*PI()*$C3897/365)</f>
        <v/>
      </c>
      <c r="L3897" s="7">
        <f>MAR1!$B$6+MAR1!$C$6*COS(2*PI()*$C3897/365)+MAR1!$D$6*SIN(2*PI()*$C3897/365)</f>
        <v/>
      </c>
      <c r="M3897" s="7">
        <f>MAR1!$B$7+MAR1!$C$7*COS(2*PI()*$C3897/365)+MAR1!$D$7*SIN(2*PI()*$C3897/365)</f>
        <v/>
      </c>
      <c r="N3897" s="7">
        <f>F3897-K3897</f>
        <v/>
      </c>
      <c r="O3897" s="7">
        <f>G3897-L3897</f>
        <v/>
      </c>
      <c r="P3897" s="7">
        <f>H3897-M3897</f>
        <v/>
      </c>
      <c r="Q3897" s="7">
        <f>IF($I3897=1,(N3897-MAR1!$B$11)/MAR1!$D$11,(N3897-MAR1!$C$11)/MAR1!$E$11)</f>
        <v/>
      </c>
      <c r="R3897" s="7">
        <f>IF($I3897=1,(O3897-MAR1!$B$12)/MAR1!$D$12,(O3897-MAR1!$C$12)/MAR1!$E$12)</f>
        <v/>
      </c>
      <c r="S3897" s="7">
        <f>IF($I3897=1,(P3897-MAR1!$B$13)/MAR1!$D$13,(P3897-MAR1!$C$13)/MAR1!$E$13)</f>
        <v/>
      </c>
    </row>
    <row r="3898">
      <c r="A3898" s="5" t="n">
        <v>3897</v>
      </c>
      <c r="B3898" s="5" t="n">
        <v>11</v>
      </c>
      <c r="C3898" s="5" t="n">
        <v>247</v>
      </c>
      <c r="D3898" s="5" t="n">
        <v>9</v>
      </c>
      <c r="E3898" s="5" t="n">
        <v>0</v>
      </c>
      <c r="F3898" s="5" t="n">
        <v>29.4</v>
      </c>
      <c r="G3898" s="5" t="n">
        <v>22.8</v>
      </c>
      <c r="H3898" s="5" t="n">
        <v>13.22</v>
      </c>
      <c r="I3898" s="6">
        <f>IF(E3898&gt;=Markov!$B$3,1,0)</f>
        <v/>
      </c>
      <c r="J3898" s="6">
        <f>I3897</f>
        <v/>
      </c>
      <c r="K3898" s="7">
        <f>MAR1!$B$5+MAR1!$C$5*COS(2*PI()*$C3898/365)+MAR1!$D$5*SIN(2*PI()*$C3898/365)</f>
        <v/>
      </c>
      <c r="L3898" s="7">
        <f>MAR1!$B$6+MAR1!$C$6*COS(2*PI()*$C3898/365)+MAR1!$D$6*SIN(2*PI()*$C3898/365)</f>
        <v/>
      </c>
      <c r="M3898" s="7">
        <f>MAR1!$B$7+MAR1!$C$7*COS(2*PI()*$C3898/365)+MAR1!$D$7*SIN(2*PI()*$C3898/365)</f>
        <v/>
      </c>
      <c r="N3898" s="7">
        <f>F3898-K3898</f>
        <v/>
      </c>
      <c r="O3898" s="7">
        <f>G3898-L3898</f>
        <v/>
      </c>
      <c r="P3898" s="7">
        <f>H3898-M3898</f>
        <v/>
      </c>
      <c r="Q3898" s="7">
        <f>IF($I3898=1,(N3898-MAR1!$B$11)/MAR1!$D$11,(N3898-MAR1!$C$11)/MAR1!$E$11)</f>
        <v/>
      </c>
      <c r="R3898" s="7">
        <f>IF($I3898=1,(O3898-MAR1!$B$12)/MAR1!$D$12,(O3898-MAR1!$C$12)/MAR1!$E$12)</f>
        <v/>
      </c>
      <c r="S3898" s="7">
        <f>IF($I3898=1,(P3898-MAR1!$B$13)/MAR1!$D$13,(P3898-MAR1!$C$13)/MAR1!$E$13)</f>
        <v/>
      </c>
    </row>
    <row r="3899">
      <c r="A3899" s="5" t="n">
        <v>3898</v>
      </c>
      <c r="B3899" s="5" t="n">
        <v>11</v>
      </c>
      <c r="C3899" s="5" t="n">
        <v>248</v>
      </c>
      <c r="D3899" s="5" t="n">
        <v>9</v>
      </c>
      <c r="E3899" s="5" t="n">
        <v>0</v>
      </c>
      <c r="F3899" s="5" t="n">
        <v>32.1</v>
      </c>
      <c r="G3899" s="5" t="n">
        <v>23.7</v>
      </c>
      <c r="H3899" s="5" t="n">
        <v>16.09</v>
      </c>
      <c r="I3899" s="6">
        <f>IF(E3899&gt;=Markov!$B$3,1,0)</f>
        <v/>
      </c>
      <c r="J3899" s="6">
        <f>I3898</f>
        <v/>
      </c>
      <c r="K3899" s="7">
        <f>MAR1!$B$5+MAR1!$C$5*COS(2*PI()*$C3899/365)+MAR1!$D$5*SIN(2*PI()*$C3899/365)</f>
        <v/>
      </c>
      <c r="L3899" s="7">
        <f>MAR1!$B$6+MAR1!$C$6*COS(2*PI()*$C3899/365)+MAR1!$D$6*SIN(2*PI()*$C3899/365)</f>
        <v/>
      </c>
      <c r="M3899" s="7">
        <f>MAR1!$B$7+MAR1!$C$7*COS(2*PI()*$C3899/365)+MAR1!$D$7*SIN(2*PI()*$C3899/365)</f>
        <v/>
      </c>
      <c r="N3899" s="7">
        <f>F3899-K3899</f>
        <v/>
      </c>
      <c r="O3899" s="7">
        <f>G3899-L3899</f>
        <v/>
      </c>
      <c r="P3899" s="7">
        <f>H3899-M3899</f>
        <v/>
      </c>
      <c r="Q3899" s="7">
        <f>IF($I3899=1,(N3899-MAR1!$B$11)/MAR1!$D$11,(N3899-MAR1!$C$11)/MAR1!$E$11)</f>
        <v/>
      </c>
      <c r="R3899" s="7">
        <f>IF($I3899=1,(O3899-MAR1!$B$12)/MAR1!$D$12,(O3899-MAR1!$C$12)/MAR1!$E$12)</f>
        <v/>
      </c>
      <c r="S3899" s="7">
        <f>IF($I3899=1,(P3899-MAR1!$B$13)/MAR1!$D$13,(P3899-MAR1!$C$13)/MAR1!$E$13)</f>
        <v/>
      </c>
    </row>
    <row r="3900">
      <c r="A3900" s="5" t="n">
        <v>3899</v>
      </c>
      <c r="B3900" s="5" t="n">
        <v>11</v>
      </c>
      <c r="C3900" s="5" t="n">
        <v>249</v>
      </c>
      <c r="D3900" s="5" t="n">
        <v>9</v>
      </c>
      <c r="E3900" s="5" t="n">
        <v>0</v>
      </c>
      <c r="F3900" s="5" t="n">
        <v>30.8</v>
      </c>
      <c r="G3900" s="5" t="n">
        <v>24.2</v>
      </c>
      <c r="H3900" s="5" t="n">
        <v>18.01</v>
      </c>
      <c r="I3900" s="6">
        <f>IF(E3900&gt;=Markov!$B$3,1,0)</f>
        <v/>
      </c>
      <c r="J3900" s="6">
        <f>I3899</f>
        <v/>
      </c>
      <c r="K3900" s="7">
        <f>MAR1!$B$5+MAR1!$C$5*COS(2*PI()*$C3900/365)+MAR1!$D$5*SIN(2*PI()*$C3900/365)</f>
        <v/>
      </c>
      <c r="L3900" s="7">
        <f>MAR1!$B$6+MAR1!$C$6*COS(2*PI()*$C3900/365)+MAR1!$D$6*SIN(2*PI()*$C3900/365)</f>
        <v/>
      </c>
      <c r="M3900" s="7">
        <f>MAR1!$B$7+MAR1!$C$7*COS(2*PI()*$C3900/365)+MAR1!$D$7*SIN(2*PI()*$C3900/365)</f>
        <v/>
      </c>
      <c r="N3900" s="7">
        <f>F3900-K3900</f>
        <v/>
      </c>
      <c r="O3900" s="7">
        <f>G3900-L3900</f>
        <v/>
      </c>
      <c r="P3900" s="7">
        <f>H3900-M3900</f>
        <v/>
      </c>
      <c r="Q3900" s="7">
        <f>IF($I3900=1,(N3900-MAR1!$B$11)/MAR1!$D$11,(N3900-MAR1!$C$11)/MAR1!$E$11)</f>
        <v/>
      </c>
      <c r="R3900" s="7">
        <f>IF($I3900=1,(O3900-MAR1!$B$12)/MAR1!$D$12,(O3900-MAR1!$C$12)/MAR1!$E$12)</f>
        <v/>
      </c>
      <c r="S3900" s="7">
        <f>IF($I3900=1,(P3900-MAR1!$B$13)/MAR1!$D$13,(P3900-MAR1!$C$13)/MAR1!$E$13)</f>
        <v/>
      </c>
    </row>
    <row r="3901">
      <c r="A3901" s="5" t="n">
        <v>3900</v>
      </c>
      <c r="B3901" s="5" t="n">
        <v>11</v>
      </c>
      <c r="C3901" s="5" t="n">
        <v>250</v>
      </c>
      <c r="D3901" s="5" t="n">
        <v>9</v>
      </c>
      <c r="E3901" s="5" t="n">
        <v>0</v>
      </c>
      <c r="F3901" s="5" t="n">
        <v>29</v>
      </c>
      <c r="G3901" s="5" t="n">
        <v>22</v>
      </c>
      <c r="H3901" s="5" t="n">
        <v>13.04</v>
      </c>
      <c r="I3901" s="6">
        <f>IF(E3901&gt;=Markov!$B$3,1,0)</f>
        <v/>
      </c>
      <c r="J3901" s="6">
        <f>I3900</f>
        <v/>
      </c>
      <c r="K3901" s="7">
        <f>MAR1!$B$5+MAR1!$C$5*COS(2*PI()*$C3901/365)+MAR1!$D$5*SIN(2*PI()*$C3901/365)</f>
        <v/>
      </c>
      <c r="L3901" s="7">
        <f>MAR1!$B$6+MAR1!$C$6*COS(2*PI()*$C3901/365)+MAR1!$D$6*SIN(2*PI()*$C3901/365)</f>
        <v/>
      </c>
      <c r="M3901" s="7">
        <f>MAR1!$B$7+MAR1!$C$7*COS(2*PI()*$C3901/365)+MAR1!$D$7*SIN(2*PI()*$C3901/365)</f>
        <v/>
      </c>
      <c r="N3901" s="7">
        <f>F3901-K3901</f>
        <v/>
      </c>
      <c r="O3901" s="7">
        <f>G3901-L3901</f>
        <v/>
      </c>
      <c r="P3901" s="7">
        <f>H3901-M3901</f>
        <v/>
      </c>
      <c r="Q3901" s="7">
        <f>IF($I3901=1,(N3901-MAR1!$B$11)/MAR1!$D$11,(N3901-MAR1!$C$11)/MAR1!$E$11)</f>
        <v/>
      </c>
      <c r="R3901" s="7">
        <f>IF($I3901=1,(O3901-MAR1!$B$12)/MAR1!$D$12,(O3901-MAR1!$C$12)/MAR1!$E$12)</f>
        <v/>
      </c>
      <c r="S3901" s="7">
        <f>IF($I3901=1,(P3901-MAR1!$B$13)/MAR1!$D$13,(P3901-MAR1!$C$13)/MAR1!$E$13)</f>
        <v/>
      </c>
    </row>
    <row r="3902">
      <c r="A3902" s="5" t="n">
        <v>3901</v>
      </c>
      <c r="B3902" s="5" t="n">
        <v>11</v>
      </c>
      <c r="C3902" s="5" t="n">
        <v>251</v>
      </c>
      <c r="D3902" s="5" t="n">
        <v>9</v>
      </c>
      <c r="E3902" s="5" t="n">
        <v>0</v>
      </c>
      <c r="F3902" s="5" t="n">
        <v>30.2</v>
      </c>
      <c r="G3902" s="5" t="n">
        <v>19.9</v>
      </c>
      <c r="H3902" s="5" t="n">
        <v>15.36</v>
      </c>
      <c r="I3902" s="6">
        <f>IF(E3902&gt;=Markov!$B$3,1,0)</f>
        <v/>
      </c>
      <c r="J3902" s="6">
        <f>I3901</f>
        <v/>
      </c>
      <c r="K3902" s="7">
        <f>MAR1!$B$5+MAR1!$C$5*COS(2*PI()*$C3902/365)+MAR1!$D$5*SIN(2*PI()*$C3902/365)</f>
        <v/>
      </c>
      <c r="L3902" s="7">
        <f>MAR1!$B$6+MAR1!$C$6*COS(2*PI()*$C3902/365)+MAR1!$D$6*SIN(2*PI()*$C3902/365)</f>
        <v/>
      </c>
      <c r="M3902" s="7">
        <f>MAR1!$B$7+MAR1!$C$7*COS(2*PI()*$C3902/365)+MAR1!$D$7*SIN(2*PI()*$C3902/365)</f>
        <v/>
      </c>
      <c r="N3902" s="7">
        <f>F3902-K3902</f>
        <v/>
      </c>
      <c r="O3902" s="7">
        <f>G3902-L3902</f>
        <v/>
      </c>
      <c r="P3902" s="7">
        <f>H3902-M3902</f>
        <v/>
      </c>
      <c r="Q3902" s="7">
        <f>IF($I3902=1,(N3902-MAR1!$B$11)/MAR1!$D$11,(N3902-MAR1!$C$11)/MAR1!$E$11)</f>
        <v/>
      </c>
      <c r="R3902" s="7">
        <f>IF($I3902=1,(O3902-MAR1!$B$12)/MAR1!$D$12,(O3902-MAR1!$C$12)/MAR1!$E$12)</f>
        <v/>
      </c>
      <c r="S3902" s="7">
        <f>IF($I3902=1,(P3902-MAR1!$B$13)/MAR1!$D$13,(P3902-MAR1!$C$13)/MAR1!$E$13)</f>
        <v/>
      </c>
    </row>
    <row r="3903">
      <c r="A3903" s="5" t="n">
        <v>3902</v>
      </c>
      <c r="B3903" s="5" t="n">
        <v>11</v>
      </c>
      <c r="C3903" s="5" t="n">
        <v>252</v>
      </c>
      <c r="D3903" s="5" t="n">
        <v>9</v>
      </c>
      <c r="E3903" s="5" t="n">
        <v>26.7</v>
      </c>
      <c r="F3903" s="5" t="n">
        <v>28.5</v>
      </c>
      <c r="G3903" s="5" t="n">
        <v>20.9</v>
      </c>
      <c r="H3903" s="5" t="n">
        <v>13.13</v>
      </c>
      <c r="I3903" s="6">
        <f>IF(E3903&gt;=Markov!$B$3,1,0)</f>
        <v/>
      </c>
      <c r="J3903" s="6">
        <f>I3902</f>
        <v/>
      </c>
      <c r="K3903" s="7">
        <f>MAR1!$B$5+MAR1!$C$5*COS(2*PI()*$C3903/365)+MAR1!$D$5*SIN(2*PI()*$C3903/365)</f>
        <v/>
      </c>
      <c r="L3903" s="7">
        <f>MAR1!$B$6+MAR1!$C$6*COS(2*PI()*$C3903/365)+MAR1!$D$6*SIN(2*PI()*$C3903/365)</f>
        <v/>
      </c>
      <c r="M3903" s="7">
        <f>MAR1!$B$7+MAR1!$C$7*COS(2*PI()*$C3903/365)+MAR1!$D$7*SIN(2*PI()*$C3903/365)</f>
        <v/>
      </c>
      <c r="N3903" s="7">
        <f>F3903-K3903</f>
        <v/>
      </c>
      <c r="O3903" s="7">
        <f>G3903-L3903</f>
        <v/>
      </c>
      <c r="P3903" s="7">
        <f>H3903-M3903</f>
        <v/>
      </c>
      <c r="Q3903" s="7">
        <f>IF($I3903=1,(N3903-MAR1!$B$11)/MAR1!$D$11,(N3903-MAR1!$C$11)/MAR1!$E$11)</f>
        <v/>
      </c>
      <c r="R3903" s="7">
        <f>IF($I3903=1,(O3903-MAR1!$B$12)/MAR1!$D$12,(O3903-MAR1!$C$12)/MAR1!$E$12)</f>
        <v/>
      </c>
      <c r="S3903" s="7">
        <f>IF($I3903=1,(P3903-MAR1!$B$13)/MAR1!$D$13,(P3903-MAR1!$C$13)/MAR1!$E$13)</f>
        <v/>
      </c>
    </row>
    <row r="3904">
      <c r="A3904" s="5" t="n">
        <v>3903</v>
      </c>
      <c r="B3904" s="5" t="n">
        <v>11</v>
      </c>
      <c r="C3904" s="5" t="n">
        <v>253</v>
      </c>
      <c r="D3904" s="5" t="n">
        <v>9</v>
      </c>
      <c r="E3904" s="5" t="n">
        <v>0</v>
      </c>
      <c r="F3904" s="5" t="n">
        <v>31.8</v>
      </c>
      <c r="G3904" s="5" t="n">
        <v>18.1</v>
      </c>
      <c r="H3904" s="5" t="n">
        <v>17.72</v>
      </c>
      <c r="I3904" s="6">
        <f>IF(E3904&gt;=Markov!$B$3,1,0)</f>
        <v/>
      </c>
      <c r="J3904" s="6">
        <f>I3903</f>
        <v/>
      </c>
      <c r="K3904" s="7">
        <f>MAR1!$B$5+MAR1!$C$5*COS(2*PI()*$C3904/365)+MAR1!$D$5*SIN(2*PI()*$C3904/365)</f>
        <v/>
      </c>
      <c r="L3904" s="7">
        <f>MAR1!$B$6+MAR1!$C$6*COS(2*PI()*$C3904/365)+MAR1!$D$6*SIN(2*PI()*$C3904/365)</f>
        <v/>
      </c>
      <c r="M3904" s="7">
        <f>MAR1!$B$7+MAR1!$C$7*COS(2*PI()*$C3904/365)+MAR1!$D$7*SIN(2*PI()*$C3904/365)</f>
        <v/>
      </c>
      <c r="N3904" s="7">
        <f>F3904-K3904</f>
        <v/>
      </c>
      <c r="O3904" s="7">
        <f>G3904-L3904</f>
        <v/>
      </c>
      <c r="P3904" s="7">
        <f>H3904-M3904</f>
        <v/>
      </c>
      <c r="Q3904" s="7">
        <f>IF($I3904=1,(N3904-MAR1!$B$11)/MAR1!$D$11,(N3904-MAR1!$C$11)/MAR1!$E$11)</f>
        <v/>
      </c>
      <c r="R3904" s="7">
        <f>IF($I3904=1,(O3904-MAR1!$B$12)/MAR1!$D$12,(O3904-MAR1!$C$12)/MAR1!$E$12)</f>
        <v/>
      </c>
      <c r="S3904" s="7">
        <f>IF($I3904=1,(P3904-MAR1!$B$13)/MAR1!$D$13,(P3904-MAR1!$C$13)/MAR1!$E$13)</f>
        <v/>
      </c>
    </row>
    <row r="3905">
      <c r="A3905" s="5" t="n">
        <v>3904</v>
      </c>
      <c r="B3905" s="5" t="n">
        <v>11</v>
      </c>
      <c r="C3905" s="5" t="n">
        <v>254</v>
      </c>
      <c r="D3905" s="5" t="n">
        <v>9</v>
      </c>
      <c r="E3905" s="5" t="n">
        <v>0</v>
      </c>
      <c r="F3905" s="5" t="n">
        <v>31.4</v>
      </c>
      <c r="G3905" s="5" t="n">
        <v>18</v>
      </c>
      <c r="H3905" s="5" t="n">
        <v>11.72</v>
      </c>
      <c r="I3905" s="6">
        <f>IF(E3905&gt;=Markov!$B$3,1,0)</f>
        <v/>
      </c>
      <c r="J3905" s="6">
        <f>I3904</f>
        <v/>
      </c>
      <c r="K3905" s="7">
        <f>MAR1!$B$5+MAR1!$C$5*COS(2*PI()*$C3905/365)+MAR1!$D$5*SIN(2*PI()*$C3905/365)</f>
        <v/>
      </c>
      <c r="L3905" s="7">
        <f>MAR1!$B$6+MAR1!$C$6*COS(2*PI()*$C3905/365)+MAR1!$D$6*SIN(2*PI()*$C3905/365)</f>
        <v/>
      </c>
      <c r="M3905" s="7">
        <f>MAR1!$B$7+MAR1!$C$7*COS(2*PI()*$C3905/365)+MAR1!$D$7*SIN(2*PI()*$C3905/365)</f>
        <v/>
      </c>
      <c r="N3905" s="7">
        <f>F3905-K3905</f>
        <v/>
      </c>
      <c r="O3905" s="7">
        <f>G3905-L3905</f>
        <v/>
      </c>
      <c r="P3905" s="7">
        <f>H3905-M3905</f>
        <v/>
      </c>
      <c r="Q3905" s="7">
        <f>IF($I3905=1,(N3905-MAR1!$B$11)/MAR1!$D$11,(N3905-MAR1!$C$11)/MAR1!$E$11)</f>
        <v/>
      </c>
      <c r="R3905" s="7">
        <f>IF($I3905=1,(O3905-MAR1!$B$12)/MAR1!$D$12,(O3905-MAR1!$C$12)/MAR1!$E$12)</f>
        <v/>
      </c>
      <c r="S3905" s="7">
        <f>IF($I3905=1,(P3905-MAR1!$B$13)/MAR1!$D$13,(P3905-MAR1!$C$13)/MAR1!$E$13)</f>
        <v/>
      </c>
    </row>
    <row r="3906">
      <c r="A3906" s="5" t="n">
        <v>3905</v>
      </c>
      <c r="B3906" s="5" t="n">
        <v>11</v>
      </c>
      <c r="C3906" s="5" t="n">
        <v>255</v>
      </c>
      <c r="D3906" s="5" t="n">
        <v>9</v>
      </c>
      <c r="E3906" s="5" t="n">
        <v>0</v>
      </c>
      <c r="F3906" s="5" t="n">
        <v>28.3</v>
      </c>
      <c r="G3906" s="5" t="n">
        <v>18.2</v>
      </c>
      <c r="H3906" s="5" t="n">
        <v>15.56</v>
      </c>
      <c r="I3906" s="6">
        <f>IF(E3906&gt;=Markov!$B$3,1,0)</f>
        <v/>
      </c>
      <c r="J3906" s="6">
        <f>I3905</f>
        <v/>
      </c>
      <c r="K3906" s="7">
        <f>MAR1!$B$5+MAR1!$C$5*COS(2*PI()*$C3906/365)+MAR1!$D$5*SIN(2*PI()*$C3906/365)</f>
        <v/>
      </c>
      <c r="L3906" s="7">
        <f>MAR1!$B$6+MAR1!$C$6*COS(2*PI()*$C3906/365)+MAR1!$D$6*SIN(2*PI()*$C3906/365)</f>
        <v/>
      </c>
      <c r="M3906" s="7">
        <f>MAR1!$B$7+MAR1!$C$7*COS(2*PI()*$C3906/365)+MAR1!$D$7*SIN(2*PI()*$C3906/365)</f>
        <v/>
      </c>
      <c r="N3906" s="7">
        <f>F3906-K3906</f>
        <v/>
      </c>
      <c r="O3906" s="7">
        <f>G3906-L3906</f>
        <v/>
      </c>
      <c r="P3906" s="7">
        <f>H3906-M3906</f>
        <v/>
      </c>
      <c r="Q3906" s="7">
        <f>IF($I3906=1,(N3906-MAR1!$B$11)/MAR1!$D$11,(N3906-MAR1!$C$11)/MAR1!$E$11)</f>
        <v/>
      </c>
      <c r="R3906" s="7">
        <f>IF($I3906=1,(O3906-MAR1!$B$12)/MAR1!$D$12,(O3906-MAR1!$C$12)/MAR1!$E$12)</f>
        <v/>
      </c>
      <c r="S3906" s="7">
        <f>IF($I3906=1,(P3906-MAR1!$B$13)/MAR1!$D$13,(P3906-MAR1!$C$13)/MAR1!$E$13)</f>
        <v/>
      </c>
    </row>
    <row r="3907">
      <c r="A3907" s="5" t="n">
        <v>3906</v>
      </c>
      <c r="B3907" s="5" t="n">
        <v>11</v>
      </c>
      <c r="C3907" s="5" t="n">
        <v>256</v>
      </c>
      <c r="D3907" s="5" t="n">
        <v>9</v>
      </c>
      <c r="E3907" s="5" t="n">
        <v>0</v>
      </c>
      <c r="F3907" s="5" t="n">
        <v>26</v>
      </c>
      <c r="G3907" s="5" t="n">
        <v>20.2</v>
      </c>
      <c r="H3907" s="5" t="n">
        <v>16.57</v>
      </c>
      <c r="I3907" s="6">
        <f>IF(E3907&gt;=Markov!$B$3,1,0)</f>
        <v/>
      </c>
      <c r="J3907" s="6">
        <f>I3906</f>
        <v/>
      </c>
      <c r="K3907" s="7">
        <f>MAR1!$B$5+MAR1!$C$5*COS(2*PI()*$C3907/365)+MAR1!$D$5*SIN(2*PI()*$C3907/365)</f>
        <v/>
      </c>
      <c r="L3907" s="7">
        <f>MAR1!$B$6+MAR1!$C$6*COS(2*PI()*$C3907/365)+MAR1!$D$6*SIN(2*PI()*$C3907/365)</f>
        <v/>
      </c>
      <c r="M3907" s="7">
        <f>MAR1!$B$7+MAR1!$C$7*COS(2*PI()*$C3907/365)+MAR1!$D$7*SIN(2*PI()*$C3907/365)</f>
        <v/>
      </c>
      <c r="N3907" s="7">
        <f>F3907-K3907</f>
        <v/>
      </c>
      <c r="O3907" s="7">
        <f>G3907-L3907</f>
        <v/>
      </c>
      <c r="P3907" s="7">
        <f>H3907-M3907</f>
        <v/>
      </c>
      <c r="Q3907" s="7">
        <f>IF($I3907=1,(N3907-MAR1!$B$11)/MAR1!$D$11,(N3907-MAR1!$C$11)/MAR1!$E$11)</f>
        <v/>
      </c>
      <c r="R3907" s="7">
        <f>IF($I3907=1,(O3907-MAR1!$B$12)/MAR1!$D$12,(O3907-MAR1!$C$12)/MAR1!$E$12)</f>
        <v/>
      </c>
      <c r="S3907" s="7">
        <f>IF($I3907=1,(P3907-MAR1!$B$13)/MAR1!$D$13,(P3907-MAR1!$C$13)/MAR1!$E$13)</f>
        <v/>
      </c>
    </row>
    <row r="3908">
      <c r="A3908" s="5" t="n">
        <v>3907</v>
      </c>
      <c r="B3908" s="5" t="n">
        <v>11</v>
      </c>
      <c r="C3908" s="5" t="n">
        <v>257</v>
      </c>
      <c r="D3908" s="5" t="n">
        <v>9</v>
      </c>
      <c r="E3908" s="5" t="n">
        <v>15.4</v>
      </c>
      <c r="F3908" s="5" t="n">
        <v>23.5</v>
      </c>
      <c r="G3908" s="5" t="n">
        <v>19.3</v>
      </c>
      <c r="H3908" s="5" t="n">
        <v>5.87</v>
      </c>
      <c r="I3908" s="6">
        <f>IF(E3908&gt;=Markov!$B$3,1,0)</f>
        <v/>
      </c>
      <c r="J3908" s="6">
        <f>I3907</f>
        <v/>
      </c>
      <c r="K3908" s="7">
        <f>MAR1!$B$5+MAR1!$C$5*COS(2*PI()*$C3908/365)+MAR1!$D$5*SIN(2*PI()*$C3908/365)</f>
        <v/>
      </c>
      <c r="L3908" s="7">
        <f>MAR1!$B$6+MAR1!$C$6*COS(2*PI()*$C3908/365)+MAR1!$D$6*SIN(2*PI()*$C3908/365)</f>
        <v/>
      </c>
      <c r="M3908" s="7">
        <f>MAR1!$B$7+MAR1!$C$7*COS(2*PI()*$C3908/365)+MAR1!$D$7*SIN(2*PI()*$C3908/365)</f>
        <v/>
      </c>
      <c r="N3908" s="7">
        <f>F3908-K3908</f>
        <v/>
      </c>
      <c r="O3908" s="7">
        <f>G3908-L3908</f>
        <v/>
      </c>
      <c r="P3908" s="7">
        <f>H3908-M3908</f>
        <v/>
      </c>
      <c r="Q3908" s="7">
        <f>IF($I3908=1,(N3908-MAR1!$B$11)/MAR1!$D$11,(N3908-MAR1!$C$11)/MAR1!$E$11)</f>
        <v/>
      </c>
      <c r="R3908" s="7">
        <f>IF($I3908=1,(O3908-MAR1!$B$12)/MAR1!$D$12,(O3908-MAR1!$C$12)/MAR1!$E$12)</f>
        <v/>
      </c>
      <c r="S3908" s="7">
        <f>IF($I3908=1,(P3908-MAR1!$B$13)/MAR1!$D$13,(P3908-MAR1!$C$13)/MAR1!$E$13)</f>
        <v/>
      </c>
    </row>
    <row r="3909">
      <c r="A3909" s="5" t="n">
        <v>3908</v>
      </c>
      <c r="B3909" s="5" t="n">
        <v>11</v>
      </c>
      <c r="C3909" s="5" t="n">
        <v>258</v>
      </c>
      <c r="D3909" s="5" t="n">
        <v>9</v>
      </c>
      <c r="E3909" s="5" t="n">
        <v>35.8</v>
      </c>
      <c r="F3909" s="5" t="n">
        <v>24.4</v>
      </c>
      <c r="G3909" s="5" t="n">
        <v>18.7</v>
      </c>
      <c r="H3909" s="5" t="n">
        <v>4.42</v>
      </c>
      <c r="I3909" s="6">
        <f>IF(E3909&gt;=Markov!$B$3,1,0)</f>
        <v/>
      </c>
      <c r="J3909" s="6">
        <f>I3908</f>
        <v/>
      </c>
      <c r="K3909" s="7">
        <f>MAR1!$B$5+MAR1!$C$5*COS(2*PI()*$C3909/365)+MAR1!$D$5*SIN(2*PI()*$C3909/365)</f>
        <v/>
      </c>
      <c r="L3909" s="7">
        <f>MAR1!$B$6+MAR1!$C$6*COS(2*PI()*$C3909/365)+MAR1!$D$6*SIN(2*PI()*$C3909/365)</f>
        <v/>
      </c>
      <c r="M3909" s="7">
        <f>MAR1!$B$7+MAR1!$C$7*COS(2*PI()*$C3909/365)+MAR1!$D$7*SIN(2*PI()*$C3909/365)</f>
        <v/>
      </c>
      <c r="N3909" s="7">
        <f>F3909-K3909</f>
        <v/>
      </c>
      <c r="O3909" s="7">
        <f>G3909-L3909</f>
        <v/>
      </c>
      <c r="P3909" s="7">
        <f>H3909-M3909</f>
        <v/>
      </c>
      <c r="Q3909" s="7">
        <f>IF($I3909=1,(N3909-MAR1!$B$11)/MAR1!$D$11,(N3909-MAR1!$C$11)/MAR1!$E$11)</f>
        <v/>
      </c>
      <c r="R3909" s="7">
        <f>IF($I3909=1,(O3909-MAR1!$B$12)/MAR1!$D$12,(O3909-MAR1!$C$12)/MAR1!$E$12)</f>
        <v/>
      </c>
      <c r="S3909" s="7">
        <f>IF($I3909=1,(P3909-MAR1!$B$13)/MAR1!$D$13,(P3909-MAR1!$C$13)/MAR1!$E$13)</f>
        <v/>
      </c>
    </row>
    <row r="3910">
      <c r="A3910" s="5" t="n">
        <v>3909</v>
      </c>
      <c r="B3910" s="5" t="n">
        <v>11</v>
      </c>
      <c r="C3910" s="5" t="n">
        <v>259</v>
      </c>
      <c r="D3910" s="5" t="n">
        <v>9</v>
      </c>
      <c r="E3910" s="5" t="n">
        <v>0</v>
      </c>
      <c r="F3910" s="5" t="n">
        <v>28.7</v>
      </c>
      <c r="G3910" s="5" t="n">
        <v>18.3</v>
      </c>
      <c r="H3910" s="5" t="n">
        <v>14.49</v>
      </c>
      <c r="I3910" s="6">
        <f>IF(E3910&gt;=Markov!$B$3,1,0)</f>
        <v/>
      </c>
      <c r="J3910" s="6">
        <f>I3909</f>
        <v/>
      </c>
      <c r="K3910" s="7">
        <f>MAR1!$B$5+MAR1!$C$5*COS(2*PI()*$C3910/365)+MAR1!$D$5*SIN(2*PI()*$C3910/365)</f>
        <v/>
      </c>
      <c r="L3910" s="7">
        <f>MAR1!$B$6+MAR1!$C$6*COS(2*PI()*$C3910/365)+MAR1!$D$6*SIN(2*PI()*$C3910/365)</f>
        <v/>
      </c>
      <c r="M3910" s="7">
        <f>MAR1!$B$7+MAR1!$C$7*COS(2*PI()*$C3910/365)+MAR1!$D$7*SIN(2*PI()*$C3910/365)</f>
        <v/>
      </c>
      <c r="N3910" s="7">
        <f>F3910-K3910</f>
        <v/>
      </c>
      <c r="O3910" s="7">
        <f>G3910-L3910</f>
        <v/>
      </c>
      <c r="P3910" s="7">
        <f>H3910-M3910</f>
        <v/>
      </c>
      <c r="Q3910" s="7">
        <f>IF($I3910=1,(N3910-MAR1!$B$11)/MAR1!$D$11,(N3910-MAR1!$C$11)/MAR1!$E$11)</f>
        <v/>
      </c>
      <c r="R3910" s="7">
        <f>IF($I3910=1,(O3910-MAR1!$B$12)/MAR1!$D$12,(O3910-MAR1!$C$12)/MAR1!$E$12)</f>
        <v/>
      </c>
      <c r="S3910" s="7">
        <f>IF($I3910=1,(P3910-MAR1!$B$13)/MAR1!$D$13,(P3910-MAR1!$C$13)/MAR1!$E$13)</f>
        <v/>
      </c>
    </row>
    <row r="3911">
      <c r="A3911" s="5" t="n">
        <v>3910</v>
      </c>
      <c r="B3911" s="5" t="n">
        <v>11</v>
      </c>
      <c r="C3911" s="5" t="n">
        <v>260</v>
      </c>
      <c r="D3911" s="5" t="n">
        <v>9</v>
      </c>
      <c r="E3911" s="5" t="n">
        <v>8.1</v>
      </c>
      <c r="F3911" s="5" t="n">
        <v>27.6</v>
      </c>
      <c r="G3911" s="5" t="n">
        <v>19.6</v>
      </c>
      <c r="H3911" s="5" t="n">
        <v>11.16</v>
      </c>
      <c r="I3911" s="6">
        <f>IF(E3911&gt;=Markov!$B$3,1,0)</f>
        <v/>
      </c>
      <c r="J3911" s="6">
        <f>I3910</f>
        <v/>
      </c>
      <c r="K3911" s="7">
        <f>MAR1!$B$5+MAR1!$C$5*COS(2*PI()*$C3911/365)+MAR1!$D$5*SIN(2*PI()*$C3911/365)</f>
        <v/>
      </c>
      <c r="L3911" s="7">
        <f>MAR1!$B$6+MAR1!$C$6*COS(2*PI()*$C3911/365)+MAR1!$D$6*SIN(2*PI()*$C3911/365)</f>
        <v/>
      </c>
      <c r="M3911" s="7">
        <f>MAR1!$B$7+MAR1!$C$7*COS(2*PI()*$C3911/365)+MAR1!$D$7*SIN(2*PI()*$C3911/365)</f>
        <v/>
      </c>
      <c r="N3911" s="7">
        <f>F3911-K3911</f>
        <v/>
      </c>
      <c r="O3911" s="7">
        <f>G3911-L3911</f>
        <v/>
      </c>
      <c r="P3911" s="7">
        <f>H3911-M3911</f>
        <v/>
      </c>
      <c r="Q3911" s="7">
        <f>IF($I3911=1,(N3911-MAR1!$B$11)/MAR1!$D$11,(N3911-MAR1!$C$11)/MAR1!$E$11)</f>
        <v/>
      </c>
      <c r="R3911" s="7">
        <f>IF($I3911=1,(O3911-MAR1!$B$12)/MAR1!$D$12,(O3911-MAR1!$C$12)/MAR1!$E$12)</f>
        <v/>
      </c>
      <c r="S3911" s="7">
        <f>IF($I3911=1,(P3911-MAR1!$B$13)/MAR1!$D$13,(P3911-MAR1!$C$13)/MAR1!$E$13)</f>
        <v/>
      </c>
    </row>
    <row r="3912">
      <c r="A3912" s="5" t="n">
        <v>3911</v>
      </c>
      <c r="B3912" s="5" t="n">
        <v>11</v>
      </c>
      <c r="C3912" s="5" t="n">
        <v>261</v>
      </c>
      <c r="D3912" s="5" t="n">
        <v>9</v>
      </c>
      <c r="E3912" s="5" t="n">
        <v>0.8</v>
      </c>
      <c r="F3912" s="5" t="n">
        <v>26.9</v>
      </c>
      <c r="G3912" s="5" t="n">
        <v>19.4</v>
      </c>
      <c r="H3912" s="5" t="n">
        <v>12.52</v>
      </c>
      <c r="I3912" s="6">
        <f>IF(E3912&gt;=Markov!$B$3,1,0)</f>
        <v/>
      </c>
      <c r="J3912" s="6">
        <f>I3911</f>
        <v/>
      </c>
      <c r="K3912" s="7">
        <f>MAR1!$B$5+MAR1!$C$5*COS(2*PI()*$C3912/365)+MAR1!$D$5*SIN(2*PI()*$C3912/365)</f>
        <v/>
      </c>
      <c r="L3912" s="7">
        <f>MAR1!$B$6+MAR1!$C$6*COS(2*PI()*$C3912/365)+MAR1!$D$6*SIN(2*PI()*$C3912/365)</f>
        <v/>
      </c>
      <c r="M3912" s="7">
        <f>MAR1!$B$7+MAR1!$C$7*COS(2*PI()*$C3912/365)+MAR1!$D$7*SIN(2*PI()*$C3912/365)</f>
        <v/>
      </c>
      <c r="N3912" s="7">
        <f>F3912-K3912</f>
        <v/>
      </c>
      <c r="O3912" s="7">
        <f>G3912-L3912</f>
        <v/>
      </c>
      <c r="P3912" s="7">
        <f>H3912-M3912</f>
        <v/>
      </c>
      <c r="Q3912" s="7">
        <f>IF($I3912=1,(N3912-MAR1!$B$11)/MAR1!$D$11,(N3912-MAR1!$C$11)/MAR1!$E$11)</f>
        <v/>
      </c>
      <c r="R3912" s="7">
        <f>IF($I3912=1,(O3912-MAR1!$B$12)/MAR1!$D$12,(O3912-MAR1!$C$12)/MAR1!$E$12)</f>
        <v/>
      </c>
      <c r="S3912" s="7">
        <f>IF($I3912=1,(P3912-MAR1!$B$13)/MAR1!$D$13,(P3912-MAR1!$C$13)/MAR1!$E$13)</f>
        <v/>
      </c>
    </row>
    <row r="3913">
      <c r="A3913" s="5" t="n">
        <v>3912</v>
      </c>
      <c r="B3913" s="5" t="n">
        <v>11</v>
      </c>
      <c r="C3913" s="5" t="n">
        <v>262</v>
      </c>
      <c r="D3913" s="5" t="n">
        <v>9</v>
      </c>
      <c r="E3913" s="5" t="n">
        <v>0</v>
      </c>
      <c r="F3913" s="5" t="n">
        <v>28.3</v>
      </c>
      <c r="G3913" s="5" t="n">
        <v>20.5</v>
      </c>
      <c r="H3913" s="5" t="n">
        <v>9.49</v>
      </c>
      <c r="I3913" s="6">
        <f>IF(E3913&gt;=Markov!$B$3,1,0)</f>
        <v/>
      </c>
      <c r="J3913" s="6">
        <f>I3912</f>
        <v/>
      </c>
      <c r="K3913" s="7">
        <f>MAR1!$B$5+MAR1!$C$5*COS(2*PI()*$C3913/365)+MAR1!$D$5*SIN(2*PI()*$C3913/365)</f>
        <v/>
      </c>
      <c r="L3913" s="7">
        <f>MAR1!$B$6+MAR1!$C$6*COS(2*PI()*$C3913/365)+MAR1!$D$6*SIN(2*PI()*$C3913/365)</f>
        <v/>
      </c>
      <c r="M3913" s="7">
        <f>MAR1!$B$7+MAR1!$C$7*COS(2*PI()*$C3913/365)+MAR1!$D$7*SIN(2*PI()*$C3913/365)</f>
        <v/>
      </c>
      <c r="N3913" s="7">
        <f>F3913-K3913</f>
        <v/>
      </c>
      <c r="O3913" s="7">
        <f>G3913-L3913</f>
        <v/>
      </c>
      <c r="P3913" s="7">
        <f>H3913-M3913</f>
        <v/>
      </c>
      <c r="Q3913" s="7">
        <f>IF($I3913=1,(N3913-MAR1!$B$11)/MAR1!$D$11,(N3913-MAR1!$C$11)/MAR1!$E$11)</f>
        <v/>
      </c>
      <c r="R3913" s="7">
        <f>IF($I3913=1,(O3913-MAR1!$B$12)/MAR1!$D$12,(O3913-MAR1!$C$12)/MAR1!$E$12)</f>
        <v/>
      </c>
      <c r="S3913" s="7">
        <f>IF($I3913=1,(P3913-MAR1!$B$13)/MAR1!$D$13,(P3913-MAR1!$C$13)/MAR1!$E$13)</f>
        <v/>
      </c>
    </row>
    <row r="3914">
      <c r="A3914" s="5" t="n">
        <v>3913</v>
      </c>
      <c r="B3914" s="5" t="n">
        <v>11</v>
      </c>
      <c r="C3914" s="5" t="n">
        <v>263</v>
      </c>
      <c r="D3914" s="5" t="n">
        <v>9</v>
      </c>
      <c r="E3914" s="5" t="n">
        <v>0</v>
      </c>
      <c r="F3914" s="5" t="n">
        <v>28</v>
      </c>
      <c r="G3914" s="5" t="n">
        <v>20.1</v>
      </c>
      <c r="H3914" s="5" t="n">
        <v>9.98</v>
      </c>
      <c r="I3914" s="6">
        <f>IF(E3914&gt;=Markov!$B$3,1,0)</f>
        <v/>
      </c>
      <c r="J3914" s="6">
        <f>I3913</f>
        <v/>
      </c>
      <c r="K3914" s="7">
        <f>MAR1!$B$5+MAR1!$C$5*COS(2*PI()*$C3914/365)+MAR1!$D$5*SIN(2*PI()*$C3914/365)</f>
        <v/>
      </c>
      <c r="L3914" s="7">
        <f>MAR1!$B$6+MAR1!$C$6*COS(2*PI()*$C3914/365)+MAR1!$D$6*SIN(2*PI()*$C3914/365)</f>
        <v/>
      </c>
      <c r="M3914" s="7">
        <f>MAR1!$B$7+MAR1!$C$7*COS(2*PI()*$C3914/365)+MAR1!$D$7*SIN(2*PI()*$C3914/365)</f>
        <v/>
      </c>
      <c r="N3914" s="7">
        <f>F3914-K3914</f>
        <v/>
      </c>
      <c r="O3914" s="7">
        <f>G3914-L3914</f>
        <v/>
      </c>
      <c r="P3914" s="7">
        <f>H3914-M3914</f>
        <v/>
      </c>
      <c r="Q3914" s="7">
        <f>IF($I3914=1,(N3914-MAR1!$B$11)/MAR1!$D$11,(N3914-MAR1!$C$11)/MAR1!$E$11)</f>
        <v/>
      </c>
      <c r="R3914" s="7">
        <f>IF($I3914=1,(O3914-MAR1!$B$12)/MAR1!$D$12,(O3914-MAR1!$C$12)/MAR1!$E$12)</f>
        <v/>
      </c>
      <c r="S3914" s="7">
        <f>IF($I3914=1,(P3914-MAR1!$B$13)/MAR1!$D$13,(P3914-MAR1!$C$13)/MAR1!$E$13)</f>
        <v/>
      </c>
    </row>
    <row r="3915">
      <c r="A3915" s="5" t="n">
        <v>3914</v>
      </c>
      <c r="B3915" s="5" t="n">
        <v>11</v>
      </c>
      <c r="C3915" s="5" t="n">
        <v>264</v>
      </c>
      <c r="D3915" s="5" t="n">
        <v>9</v>
      </c>
      <c r="E3915" s="5" t="n">
        <v>0</v>
      </c>
      <c r="F3915" s="5" t="n">
        <v>27.4</v>
      </c>
      <c r="G3915" s="5" t="n">
        <v>19.8</v>
      </c>
      <c r="H3915" s="5" t="n">
        <v>10.34</v>
      </c>
      <c r="I3915" s="6">
        <f>IF(E3915&gt;=Markov!$B$3,1,0)</f>
        <v/>
      </c>
      <c r="J3915" s="6">
        <f>I3914</f>
        <v/>
      </c>
      <c r="K3915" s="7">
        <f>MAR1!$B$5+MAR1!$C$5*COS(2*PI()*$C3915/365)+MAR1!$D$5*SIN(2*PI()*$C3915/365)</f>
        <v/>
      </c>
      <c r="L3915" s="7">
        <f>MAR1!$B$6+MAR1!$C$6*COS(2*PI()*$C3915/365)+MAR1!$D$6*SIN(2*PI()*$C3915/365)</f>
        <v/>
      </c>
      <c r="M3915" s="7">
        <f>MAR1!$B$7+MAR1!$C$7*COS(2*PI()*$C3915/365)+MAR1!$D$7*SIN(2*PI()*$C3915/365)</f>
        <v/>
      </c>
      <c r="N3915" s="7">
        <f>F3915-K3915</f>
        <v/>
      </c>
      <c r="O3915" s="7">
        <f>G3915-L3915</f>
        <v/>
      </c>
      <c r="P3915" s="7">
        <f>H3915-M3915</f>
        <v/>
      </c>
      <c r="Q3915" s="7">
        <f>IF($I3915=1,(N3915-MAR1!$B$11)/MAR1!$D$11,(N3915-MAR1!$C$11)/MAR1!$E$11)</f>
        <v/>
      </c>
      <c r="R3915" s="7">
        <f>IF($I3915=1,(O3915-MAR1!$B$12)/MAR1!$D$12,(O3915-MAR1!$C$12)/MAR1!$E$12)</f>
        <v/>
      </c>
      <c r="S3915" s="7">
        <f>IF($I3915=1,(P3915-MAR1!$B$13)/MAR1!$D$13,(P3915-MAR1!$C$13)/MAR1!$E$13)</f>
        <v/>
      </c>
    </row>
    <row r="3916">
      <c r="A3916" s="5" t="n">
        <v>3915</v>
      </c>
      <c r="B3916" s="5" t="n">
        <v>11</v>
      </c>
      <c r="C3916" s="5" t="n">
        <v>265</v>
      </c>
      <c r="D3916" s="5" t="n">
        <v>9</v>
      </c>
      <c r="E3916" s="5" t="n">
        <v>1.4</v>
      </c>
      <c r="F3916" s="5" t="n">
        <v>25.5</v>
      </c>
      <c r="G3916" s="5" t="n">
        <v>19.6</v>
      </c>
      <c r="H3916" s="5" t="n">
        <v>8.800000000000001</v>
      </c>
      <c r="I3916" s="6">
        <f>IF(E3916&gt;=Markov!$B$3,1,0)</f>
        <v/>
      </c>
      <c r="J3916" s="6">
        <f>I3915</f>
        <v/>
      </c>
      <c r="K3916" s="7">
        <f>MAR1!$B$5+MAR1!$C$5*COS(2*PI()*$C3916/365)+MAR1!$D$5*SIN(2*PI()*$C3916/365)</f>
        <v/>
      </c>
      <c r="L3916" s="7">
        <f>MAR1!$B$6+MAR1!$C$6*COS(2*PI()*$C3916/365)+MAR1!$D$6*SIN(2*PI()*$C3916/365)</f>
        <v/>
      </c>
      <c r="M3916" s="7">
        <f>MAR1!$B$7+MAR1!$C$7*COS(2*PI()*$C3916/365)+MAR1!$D$7*SIN(2*PI()*$C3916/365)</f>
        <v/>
      </c>
      <c r="N3916" s="7">
        <f>F3916-K3916</f>
        <v/>
      </c>
      <c r="O3916" s="7">
        <f>G3916-L3916</f>
        <v/>
      </c>
      <c r="P3916" s="7">
        <f>H3916-M3916</f>
        <v/>
      </c>
      <c r="Q3916" s="7">
        <f>IF($I3916=1,(N3916-MAR1!$B$11)/MAR1!$D$11,(N3916-MAR1!$C$11)/MAR1!$E$11)</f>
        <v/>
      </c>
      <c r="R3916" s="7">
        <f>IF($I3916=1,(O3916-MAR1!$B$12)/MAR1!$D$12,(O3916-MAR1!$C$12)/MAR1!$E$12)</f>
        <v/>
      </c>
      <c r="S3916" s="7">
        <f>IF($I3916=1,(P3916-MAR1!$B$13)/MAR1!$D$13,(P3916-MAR1!$C$13)/MAR1!$E$13)</f>
        <v/>
      </c>
    </row>
    <row r="3917">
      <c r="A3917" s="5" t="n">
        <v>3916</v>
      </c>
      <c r="B3917" s="5" t="n">
        <v>11</v>
      </c>
      <c r="C3917" s="5" t="n">
        <v>266</v>
      </c>
      <c r="D3917" s="5" t="n">
        <v>9</v>
      </c>
      <c r="E3917" s="5" t="n">
        <v>0</v>
      </c>
      <c r="F3917" s="5" t="n">
        <v>30.2</v>
      </c>
      <c r="G3917" s="5" t="n">
        <v>21.2</v>
      </c>
      <c r="H3917" s="5" t="n">
        <v>14.3</v>
      </c>
      <c r="I3917" s="6">
        <f>IF(E3917&gt;=Markov!$B$3,1,0)</f>
        <v/>
      </c>
      <c r="J3917" s="6">
        <f>I3916</f>
        <v/>
      </c>
      <c r="K3917" s="7">
        <f>MAR1!$B$5+MAR1!$C$5*COS(2*PI()*$C3917/365)+MAR1!$D$5*SIN(2*PI()*$C3917/365)</f>
        <v/>
      </c>
      <c r="L3917" s="7">
        <f>MAR1!$B$6+MAR1!$C$6*COS(2*PI()*$C3917/365)+MAR1!$D$6*SIN(2*PI()*$C3917/365)</f>
        <v/>
      </c>
      <c r="M3917" s="7">
        <f>MAR1!$B$7+MAR1!$C$7*COS(2*PI()*$C3917/365)+MAR1!$D$7*SIN(2*PI()*$C3917/365)</f>
        <v/>
      </c>
      <c r="N3917" s="7">
        <f>F3917-K3917</f>
        <v/>
      </c>
      <c r="O3917" s="7">
        <f>G3917-L3917</f>
        <v/>
      </c>
      <c r="P3917" s="7">
        <f>H3917-M3917</f>
        <v/>
      </c>
      <c r="Q3917" s="7">
        <f>IF($I3917=1,(N3917-MAR1!$B$11)/MAR1!$D$11,(N3917-MAR1!$C$11)/MAR1!$E$11)</f>
        <v/>
      </c>
      <c r="R3917" s="7">
        <f>IF($I3917=1,(O3917-MAR1!$B$12)/MAR1!$D$12,(O3917-MAR1!$C$12)/MAR1!$E$12)</f>
        <v/>
      </c>
      <c r="S3917" s="7">
        <f>IF($I3917=1,(P3917-MAR1!$B$13)/MAR1!$D$13,(P3917-MAR1!$C$13)/MAR1!$E$13)</f>
        <v/>
      </c>
    </row>
    <row r="3918">
      <c r="A3918" s="5" t="n">
        <v>3917</v>
      </c>
      <c r="B3918" s="5" t="n">
        <v>11</v>
      </c>
      <c r="C3918" s="5" t="n">
        <v>267</v>
      </c>
      <c r="D3918" s="5" t="n">
        <v>9</v>
      </c>
      <c r="E3918" s="5" t="n">
        <v>0</v>
      </c>
      <c r="F3918" s="5" t="n">
        <v>30.7</v>
      </c>
      <c r="G3918" s="5" t="n">
        <v>20.1</v>
      </c>
      <c r="H3918" s="5" t="n">
        <v>12.62</v>
      </c>
      <c r="I3918" s="6">
        <f>IF(E3918&gt;=Markov!$B$3,1,0)</f>
        <v/>
      </c>
      <c r="J3918" s="6">
        <f>I3917</f>
        <v/>
      </c>
      <c r="K3918" s="7">
        <f>MAR1!$B$5+MAR1!$C$5*COS(2*PI()*$C3918/365)+MAR1!$D$5*SIN(2*PI()*$C3918/365)</f>
        <v/>
      </c>
      <c r="L3918" s="7">
        <f>MAR1!$B$6+MAR1!$C$6*COS(2*PI()*$C3918/365)+MAR1!$D$6*SIN(2*PI()*$C3918/365)</f>
        <v/>
      </c>
      <c r="M3918" s="7">
        <f>MAR1!$B$7+MAR1!$C$7*COS(2*PI()*$C3918/365)+MAR1!$D$7*SIN(2*PI()*$C3918/365)</f>
        <v/>
      </c>
      <c r="N3918" s="7">
        <f>F3918-K3918</f>
        <v/>
      </c>
      <c r="O3918" s="7">
        <f>G3918-L3918</f>
        <v/>
      </c>
      <c r="P3918" s="7">
        <f>H3918-M3918</f>
        <v/>
      </c>
      <c r="Q3918" s="7">
        <f>IF($I3918=1,(N3918-MAR1!$B$11)/MAR1!$D$11,(N3918-MAR1!$C$11)/MAR1!$E$11)</f>
        <v/>
      </c>
      <c r="R3918" s="7">
        <f>IF($I3918=1,(O3918-MAR1!$B$12)/MAR1!$D$12,(O3918-MAR1!$C$12)/MAR1!$E$12)</f>
        <v/>
      </c>
      <c r="S3918" s="7">
        <f>IF($I3918=1,(P3918-MAR1!$B$13)/MAR1!$D$13,(P3918-MAR1!$C$13)/MAR1!$E$13)</f>
        <v/>
      </c>
    </row>
    <row r="3919">
      <c r="A3919" s="5" t="n">
        <v>3918</v>
      </c>
      <c r="B3919" s="5" t="n">
        <v>11</v>
      </c>
      <c r="C3919" s="5" t="n">
        <v>268</v>
      </c>
      <c r="D3919" s="5" t="n">
        <v>9</v>
      </c>
      <c r="E3919" s="5" t="n">
        <v>0</v>
      </c>
      <c r="F3919" s="5" t="n">
        <v>28.3</v>
      </c>
      <c r="G3919" s="5" t="n">
        <v>19.4</v>
      </c>
      <c r="H3919" s="5" t="n">
        <v>15.15</v>
      </c>
      <c r="I3919" s="6">
        <f>IF(E3919&gt;=Markov!$B$3,1,0)</f>
        <v/>
      </c>
      <c r="J3919" s="6">
        <f>I3918</f>
        <v/>
      </c>
      <c r="K3919" s="7">
        <f>MAR1!$B$5+MAR1!$C$5*COS(2*PI()*$C3919/365)+MAR1!$D$5*SIN(2*PI()*$C3919/365)</f>
        <v/>
      </c>
      <c r="L3919" s="7">
        <f>MAR1!$B$6+MAR1!$C$6*COS(2*PI()*$C3919/365)+MAR1!$D$6*SIN(2*PI()*$C3919/365)</f>
        <v/>
      </c>
      <c r="M3919" s="7">
        <f>MAR1!$B$7+MAR1!$C$7*COS(2*PI()*$C3919/365)+MAR1!$D$7*SIN(2*PI()*$C3919/365)</f>
        <v/>
      </c>
      <c r="N3919" s="7">
        <f>F3919-K3919</f>
        <v/>
      </c>
      <c r="O3919" s="7">
        <f>G3919-L3919</f>
        <v/>
      </c>
      <c r="P3919" s="7">
        <f>H3919-M3919</f>
        <v/>
      </c>
      <c r="Q3919" s="7">
        <f>IF($I3919=1,(N3919-MAR1!$B$11)/MAR1!$D$11,(N3919-MAR1!$C$11)/MAR1!$E$11)</f>
        <v/>
      </c>
      <c r="R3919" s="7">
        <f>IF($I3919=1,(O3919-MAR1!$B$12)/MAR1!$D$12,(O3919-MAR1!$C$12)/MAR1!$E$12)</f>
        <v/>
      </c>
      <c r="S3919" s="7">
        <f>IF($I3919=1,(P3919-MAR1!$B$13)/MAR1!$D$13,(P3919-MAR1!$C$13)/MAR1!$E$13)</f>
        <v/>
      </c>
    </row>
    <row r="3920">
      <c r="A3920" s="5" t="n">
        <v>3919</v>
      </c>
      <c r="B3920" s="5" t="n">
        <v>11</v>
      </c>
      <c r="C3920" s="5" t="n">
        <v>269</v>
      </c>
      <c r="D3920" s="5" t="n">
        <v>9</v>
      </c>
      <c r="E3920" s="5" t="n">
        <v>0</v>
      </c>
      <c r="F3920" s="5" t="n">
        <v>25.9</v>
      </c>
      <c r="G3920" s="5" t="n">
        <v>19.4</v>
      </c>
      <c r="H3920" s="5" t="n">
        <v>10.8</v>
      </c>
      <c r="I3920" s="6">
        <f>IF(E3920&gt;=Markov!$B$3,1,0)</f>
        <v/>
      </c>
      <c r="J3920" s="6">
        <f>I3919</f>
        <v/>
      </c>
      <c r="K3920" s="7">
        <f>MAR1!$B$5+MAR1!$C$5*COS(2*PI()*$C3920/365)+MAR1!$D$5*SIN(2*PI()*$C3920/365)</f>
        <v/>
      </c>
      <c r="L3920" s="7">
        <f>MAR1!$B$6+MAR1!$C$6*COS(2*PI()*$C3920/365)+MAR1!$D$6*SIN(2*PI()*$C3920/365)</f>
        <v/>
      </c>
      <c r="M3920" s="7">
        <f>MAR1!$B$7+MAR1!$C$7*COS(2*PI()*$C3920/365)+MAR1!$D$7*SIN(2*PI()*$C3920/365)</f>
        <v/>
      </c>
      <c r="N3920" s="7">
        <f>F3920-K3920</f>
        <v/>
      </c>
      <c r="O3920" s="7">
        <f>G3920-L3920</f>
        <v/>
      </c>
      <c r="P3920" s="7">
        <f>H3920-M3920</f>
        <v/>
      </c>
      <c r="Q3920" s="7">
        <f>IF($I3920=1,(N3920-MAR1!$B$11)/MAR1!$D$11,(N3920-MAR1!$C$11)/MAR1!$E$11)</f>
        <v/>
      </c>
      <c r="R3920" s="7">
        <f>IF($I3920=1,(O3920-MAR1!$B$12)/MAR1!$D$12,(O3920-MAR1!$C$12)/MAR1!$E$12)</f>
        <v/>
      </c>
      <c r="S3920" s="7">
        <f>IF($I3920=1,(P3920-MAR1!$B$13)/MAR1!$D$13,(P3920-MAR1!$C$13)/MAR1!$E$13)</f>
        <v/>
      </c>
    </row>
    <row r="3921">
      <c r="A3921" s="5" t="n">
        <v>3920</v>
      </c>
      <c r="B3921" s="5" t="n">
        <v>11</v>
      </c>
      <c r="C3921" s="5" t="n">
        <v>270</v>
      </c>
      <c r="D3921" s="5" t="n">
        <v>9</v>
      </c>
      <c r="E3921" s="5" t="n">
        <v>0</v>
      </c>
      <c r="F3921" s="5" t="n">
        <v>26.3</v>
      </c>
      <c r="G3921" s="5" t="n">
        <v>17</v>
      </c>
      <c r="H3921" s="5" t="n">
        <v>14.29</v>
      </c>
      <c r="I3921" s="6">
        <f>IF(E3921&gt;=Markov!$B$3,1,0)</f>
        <v/>
      </c>
      <c r="J3921" s="6">
        <f>I3920</f>
        <v/>
      </c>
      <c r="K3921" s="7">
        <f>MAR1!$B$5+MAR1!$C$5*COS(2*PI()*$C3921/365)+MAR1!$D$5*SIN(2*PI()*$C3921/365)</f>
        <v/>
      </c>
      <c r="L3921" s="7">
        <f>MAR1!$B$6+MAR1!$C$6*COS(2*PI()*$C3921/365)+MAR1!$D$6*SIN(2*PI()*$C3921/365)</f>
        <v/>
      </c>
      <c r="M3921" s="7">
        <f>MAR1!$B$7+MAR1!$C$7*COS(2*PI()*$C3921/365)+MAR1!$D$7*SIN(2*PI()*$C3921/365)</f>
        <v/>
      </c>
      <c r="N3921" s="7">
        <f>F3921-K3921</f>
        <v/>
      </c>
      <c r="O3921" s="7">
        <f>G3921-L3921</f>
        <v/>
      </c>
      <c r="P3921" s="7">
        <f>H3921-M3921</f>
        <v/>
      </c>
      <c r="Q3921" s="7">
        <f>IF($I3921=1,(N3921-MAR1!$B$11)/MAR1!$D$11,(N3921-MAR1!$C$11)/MAR1!$E$11)</f>
        <v/>
      </c>
      <c r="R3921" s="7">
        <f>IF($I3921=1,(O3921-MAR1!$B$12)/MAR1!$D$12,(O3921-MAR1!$C$12)/MAR1!$E$12)</f>
        <v/>
      </c>
      <c r="S3921" s="7">
        <f>IF($I3921=1,(P3921-MAR1!$B$13)/MAR1!$D$13,(P3921-MAR1!$C$13)/MAR1!$E$13)</f>
        <v/>
      </c>
    </row>
    <row r="3922">
      <c r="A3922" s="5" t="n">
        <v>3921</v>
      </c>
      <c r="B3922" s="5" t="n">
        <v>11</v>
      </c>
      <c r="C3922" s="5" t="n">
        <v>271</v>
      </c>
      <c r="D3922" s="5" t="n">
        <v>9</v>
      </c>
      <c r="E3922" s="5" t="n">
        <v>0</v>
      </c>
      <c r="F3922" s="5" t="n">
        <v>24.5</v>
      </c>
      <c r="G3922" s="5" t="n">
        <v>16.9</v>
      </c>
      <c r="H3922" s="5" t="n">
        <v>10.98</v>
      </c>
      <c r="I3922" s="6">
        <f>IF(E3922&gt;=Markov!$B$3,1,0)</f>
        <v/>
      </c>
      <c r="J3922" s="6">
        <f>I3921</f>
        <v/>
      </c>
      <c r="K3922" s="7">
        <f>MAR1!$B$5+MAR1!$C$5*COS(2*PI()*$C3922/365)+MAR1!$D$5*SIN(2*PI()*$C3922/365)</f>
        <v/>
      </c>
      <c r="L3922" s="7">
        <f>MAR1!$B$6+MAR1!$C$6*COS(2*PI()*$C3922/365)+MAR1!$D$6*SIN(2*PI()*$C3922/365)</f>
        <v/>
      </c>
      <c r="M3922" s="7">
        <f>MAR1!$B$7+MAR1!$C$7*COS(2*PI()*$C3922/365)+MAR1!$D$7*SIN(2*PI()*$C3922/365)</f>
        <v/>
      </c>
      <c r="N3922" s="7">
        <f>F3922-K3922</f>
        <v/>
      </c>
      <c r="O3922" s="7">
        <f>G3922-L3922</f>
        <v/>
      </c>
      <c r="P3922" s="7">
        <f>H3922-M3922</f>
        <v/>
      </c>
      <c r="Q3922" s="7">
        <f>IF($I3922=1,(N3922-MAR1!$B$11)/MAR1!$D$11,(N3922-MAR1!$C$11)/MAR1!$E$11)</f>
        <v/>
      </c>
      <c r="R3922" s="7">
        <f>IF($I3922=1,(O3922-MAR1!$B$12)/MAR1!$D$12,(O3922-MAR1!$C$12)/MAR1!$E$12)</f>
        <v/>
      </c>
      <c r="S3922" s="7">
        <f>IF($I3922=1,(P3922-MAR1!$B$13)/MAR1!$D$13,(P3922-MAR1!$C$13)/MAR1!$E$13)</f>
        <v/>
      </c>
    </row>
    <row r="3923">
      <c r="A3923" s="5" t="n">
        <v>3922</v>
      </c>
      <c r="B3923" s="5" t="n">
        <v>11</v>
      </c>
      <c r="C3923" s="5" t="n">
        <v>272</v>
      </c>
      <c r="D3923" s="5" t="n">
        <v>9</v>
      </c>
      <c r="E3923" s="5" t="n">
        <v>0</v>
      </c>
      <c r="F3923" s="5" t="n">
        <v>27</v>
      </c>
      <c r="G3923" s="5" t="n">
        <v>19.3</v>
      </c>
      <c r="H3923" s="5" t="n">
        <v>10.71</v>
      </c>
      <c r="I3923" s="6">
        <f>IF(E3923&gt;=Markov!$B$3,1,0)</f>
        <v/>
      </c>
      <c r="J3923" s="6">
        <f>I3922</f>
        <v/>
      </c>
      <c r="K3923" s="7">
        <f>MAR1!$B$5+MAR1!$C$5*COS(2*PI()*$C3923/365)+MAR1!$D$5*SIN(2*PI()*$C3923/365)</f>
        <v/>
      </c>
      <c r="L3923" s="7">
        <f>MAR1!$B$6+MAR1!$C$6*COS(2*PI()*$C3923/365)+MAR1!$D$6*SIN(2*PI()*$C3923/365)</f>
        <v/>
      </c>
      <c r="M3923" s="7">
        <f>MAR1!$B$7+MAR1!$C$7*COS(2*PI()*$C3923/365)+MAR1!$D$7*SIN(2*PI()*$C3923/365)</f>
        <v/>
      </c>
      <c r="N3923" s="7">
        <f>F3923-K3923</f>
        <v/>
      </c>
      <c r="O3923" s="7">
        <f>G3923-L3923</f>
        <v/>
      </c>
      <c r="P3923" s="7">
        <f>H3923-M3923</f>
        <v/>
      </c>
      <c r="Q3923" s="7">
        <f>IF($I3923=1,(N3923-MAR1!$B$11)/MAR1!$D$11,(N3923-MAR1!$C$11)/MAR1!$E$11)</f>
        <v/>
      </c>
      <c r="R3923" s="7">
        <f>IF($I3923=1,(O3923-MAR1!$B$12)/MAR1!$D$12,(O3923-MAR1!$C$12)/MAR1!$E$12)</f>
        <v/>
      </c>
      <c r="S3923" s="7">
        <f>IF($I3923=1,(P3923-MAR1!$B$13)/MAR1!$D$13,(P3923-MAR1!$C$13)/MAR1!$E$13)</f>
        <v/>
      </c>
    </row>
    <row r="3924">
      <c r="A3924" s="5" t="n">
        <v>3923</v>
      </c>
      <c r="B3924" s="5" t="n">
        <v>11</v>
      </c>
      <c r="C3924" s="5" t="n">
        <v>273</v>
      </c>
      <c r="D3924" s="5" t="n">
        <v>9</v>
      </c>
      <c r="E3924" s="5" t="n">
        <v>0</v>
      </c>
      <c r="F3924" s="5" t="n">
        <v>28.5</v>
      </c>
      <c r="G3924" s="5" t="n">
        <v>20.4</v>
      </c>
      <c r="H3924" s="5" t="n">
        <v>14.45</v>
      </c>
      <c r="I3924" s="6">
        <f>IF(E3924&gt;=Markov!$B$3,1,0)</f>
        <v/>
      </c>
      <c r="J3924" s="6">
        <f>I3923</f>
        <v/>
      </c>
      <c r="K3924" s="7">
        <f>MAR1!$B$5+MAR1!$C$5*COS(2*PI()*$C3924/365)+MAR1!$D$5*SIN(2*PI()*$C3924/365)</f>
        <v/>
      </c>
      <c r="L3924" s="7">
        <f>MAR1!$B$6+MAR1!$C$6*COS(2*PI()*$C3924/365)+MAR1!$D$6*SIN(2*PI()*$C3924/365)</f>
        <v/>
      </c>
      <c r="M3924" s="7">
        <f>MAR1!$B$7+MAR1!$C$7*COS(2*PI()*$C3924/365)+MAR1!$D$7*SIN(2*PI()*$C3924/365)</f>
        <v/>
      </c>
      <c r="N3924" s="7">
        <f>F3924-K3924</f>
        <v/>
      </c>
      <c r="O3924" s="7">
        <f>G3924-L3924</f>
        <v/>
      </c>
      <c r="P3924" s="7">
        <f>H3924-M3924</f>
        <v/>
      </c>
      <c r="Q3924" s="7">
        <f>IF($I3924=1,(N3924-MAR1!$B$11)/MAR1!$D$11,(N3924-MAR1!$C$11)/MAR1!$E$11)</f>
        <v/>
      </c>
      <c r="R3924" s="7">
        <f>IF($I3924=1,(O3924-MAR1!$B$12)/MAR1!$D$12,(O3924-MAR1!$C$12)/MAR1!$E$12)</f>
        <v/>
      </c>
      <c r="S3924" s="7">
        <f>IF($I3924=1,(P3924-MAR1!$B$13)/MAR1!$D$13,(P3924-MAR1!$C$13)/MAR1!$E$13)</f>
        <v/>
      </c>
    </row>
    <row r="3925">
      <c r="A3925" s="5" t="n">
        <v>3924</v>
      </c>
      <c r="B3925" s="5" t="n">
        <v>11</v>
      </c>
      <c r="C3925" s="5" t="n">
        <v>274</v>
      </c>
      <c r="D3925" s="5" t="n">
        <v>10</v>
      </c>
      <c r="E3925" s="5" t="n">
        <v>0</v>
      </c>
      <c r="F3925" s="5" t="n">
        <v>27.7</v>
      </c>
      <c r="G3925" s="5" t="n">
        <v>20.6</v>
      </c>
      <c r="H3925" s="5" t="n">
        <v>10.67</v>
      </c>
      <c r="I3925" s="6">
        <f>IF(E3925&gt;=Markov!$B$3,1,0)</f>
        <v/>
      </c>
      <c r="J3925" s="6">
        <f>I3924</f>
        <v/>
      </c>
      <c r="K3925" s="7">
        <f>MAR1!$B$5+MAR1!$C$5*COS(2*PI()*$C3925/365)+MAR1!$D$5*SIN(2*PI()*$C3925/365)</f>
        <v/>
      </c>
      <c r="L3925" s="7">
        <f>MAR1!$B$6+MAR1!$C$6*COS(2*PI()*$C3925/365)+MAR1!$D$6*SIN(2*PI()*$C3925/365)</f>
        <v/>
      </c>
      <c r="M3925" s="7">
        <f>MAR1!$B$7+MAR1!$C$7*COS(2*PI()*$C3925/365)+MAR1!$D$7*SIN(2*PI()*$C3925/365)</f>
        <v/>
      </c>
      <c r="N3925" s="7">
        <f>F3925-K3925</f>
        <v/>
      </c>
      <c r="O3925" s="7">
        <f>G3925-L3925</f>
        <v/>
      </c>
      <c r="P3925" s="7">
        <f>H3925-M3925</f>
        <v/>
      </c>
      <c r="Q3925" s="7">
        <f>IF($I3925=1,(N3925-MAR1!$B$11)/MAR1!$D$11,(N3925-MAR1!$C$11)/MAR1!$E$11)</f>
        <v/>
      </c>
      <c r="R3925" s="7">
        <f>IF($I3925=1,(O3925-MAR1!$B$12)/MAR1!$D$12,(O3925-MAR1!$C$12)/MAR1!$E$12)</f>
        <v/>
      </c>
      <c r="S3925" s="7">
        <f>IF($I3925=1,(P3925-MAR1!$B$13)/MAR1!$D$13,(P3925-MAR1!$C$13)/MAR1!$E$13)</f>
        <v/>
      </c>
    </row>
    <row r="3926">
      <c r="A3926" s="5" t="n">
        <v>3925</v>
      </c>
      <c r="B3926" s="5" t="n">
        <v>11</v>
      </c>
      <c r="C3926" s="5" t="n">
        <v>275</v>
      </c>
      <c r="D3926" s="5" t="n">
        <v>10</v>
      </c>
      <c r="E3926" s="5" t="n">
        <v>0</v>
      </c>
      <c r="F3926" s="5" t="n">
        <v>29</v>
      </c>
      <c r="G3926" s="5" t="n">
        <v>21.9</v>
      </c>
      <c r="H3926" s="5" t="n">
        <v>11.59</v>
      </c>
      <c r="I3926" s="6">
        <f>IF(E3926&gt;=Markov!$B$3,1,0)</f>
        <v/>
      </c>
      <c r="J3926" s="6">
        <f>I3925</f>
        <v/>
      </c>
      <c r="K3926" s="7">
        <f>MAR1!$B$5+MAR1!$C$5*COS(2*PI()*$C3926/365)+MAR1!$D$5*SIN(2*PI()*$C3926/365)</f>
        <v/>
      </c>
      <c r="L3926" s="7">
        <f>MAR1!$B$6+MAR1!$C$6*COS(2*PI()*$C3926/365)+MAR1!$D$6*SIN(2*PI()*$C3926/365)</f>
        <v/>
      </c>
      <c r="M3926" s="7">
        <f>MAR1!$B$7+MAR1!$C$7*COS(2*PI()*$C3926/365)+MAR1!$D$7*SIN(2*PI()*$C3926/365)</f>
        <v/>
      </c>
      <c r="N3926" s="7">
        <f>F3926-K3926</f>
        <v/>
      </c>
      <c r="O3926" s="7">
        <f>G3926-L3926</f>
        <v/>
      </c>
      <c r="P3926" s="7">
        <f>H3926-M3926</f>
        <v/>
      </c>
      <c r="Q3926" s="7">
        <f>IF($I3926=1,(N3926-MAR1!$B$11)/MAR1!$D$11,(N3926-MAR1!$C$11)/MAR1!$E$11)</f>
        <v/>
      </c>
      <c r="R3926" s="7">
        <f>IF($I3926=1,(O3926-MAR1!$B$12)/MAR1!$D$12,(O3926-MAR1!$C$12)/MAR1!$E$12)</f>
        <v/>
      </c>
      <c r="S3926" s="7">
        <f>IF($I3926=1,(P3926-MAR1!$B$13)/MAR1!$D$13,(P3926-MAR1!$C$13)/MAR1!$E$13)</f>
        <v/>
      </c>
    </row>
    <row r="3927">
      <c r="A3927" s="5" t="n">
        <v>3926</v>
      </c>
      <c r="B3927" s="5" t="n">
        <v>11</v>
      </c>
      <c r="C3927" s="5" t="n">
        <v>276</v>
      </c>
      <c r="D3927" s="5" t="n">
        <v>10</v>
      </c>
      <c r="E3927" s="5" t="n">
        <v>0</v>
      </c>
      <c r="F3927" s="5" t="n">
        <v>29.8</v>
      </c>
      <c r="G3927" s="5" t="n">
        <v>21.9</v>
      </c>
      <c r="H3927" s="5" t="n">
        <v>11.75</v>
      </c>
      <c r="I3927" s="6">
        <f>IF(E3927&gt;=Markov!$B$3,1,0)</f>
        <v/>
      </c>
      <c r="J3927" s="6">
        <f>I3926</f>
        <v/>
      </c>
      <c r="K3927" s="7">
        <f>MAR1!$B$5+MAR1!$C$5*COS(2*PI()*$C3927/365)+MAR1!$D$5*SIN(2*PI()*$C3927/365)</f>
        <v/>
      </c>
      <c r="L3927" s="7">
        <f>MAR1!$B$6+MAR1!$C$6*COS(2*PI()*$C3927/365)+MAR1!$D$6*SIN(2*PI()*$C3927/365)</f>
        <v/>
      </c>
      <c r="M3927" s="7">
        <f>MAR1!$B$7+MAR1!$C$7*COS(2*PI()*$C3927/365)+MAR1!$D$7*SIN(2*PI()*$C3927/365)</f>
        <v/>
      </c>
      <c r="N3927" s="7">
        <f>F3927-K3927</f>
        <v/>
      </c>
      <c r="O3927" s="7">
        <f>G3927-L3927</f>
        <v/>
      </c>
      <c r="P3927" s="7">
        <f>H3927-M3927</f>
        <v/>
      </c>
      <c r="Q3927" s="7">
        <f>IF($I3927=1,(N3927-MAR1!$B$11)/MAR1!$D$11,(N3927-MAR1!$C$11)/MAR1!$E$11)</f>
        <v/>
      </c>
      <c r="R3927" s="7">
        <f>IF($I3927=1,(O3927-MAR1!$B$12)/MAR1!$D$12,(O3927-MAR1!$C$12)/MAR1!$E$12)</f>
        <v/>
      </c>
      <c r="S3927" s="7">
        <f>IF($I3927=1,(P3927-MAR1!$B$13)/MAR1!$D$13,(P3927-MAR1!$C$13)/MAR1!$E$13)</f>
        <v/>
      </c>
    </row>
    <row r="3928">
      <c r="A3928" s="5" t="n">
        <v>3927</v>
      </c>
      <c r="B3928" s="5" t="n">
        <v>11</v>
      </c>
      <c r="C3928" s="5" t="n">
        <v>277</v>
      </c>
      <c r="D3928" s="5" t="n">
        <v>10</v>
      </c>
      <c r="E3928" s="5" t="n">
        <v>1.2</v>
      </c>
      <c r="F3928" s="5" t="n">
        <v>28</v>
      </c>
      <c r="G3928" s="5" t="n">
        <v>19.8</v>
      </c>
      <c r="H3928" s="5" t="n">
        <v>13.86</v>
      </c>
      <c r="I3928" s="6">
        <f>IF(E3928&gt;=Markov!$B$3,1,0)</f>
        <v/>
      </c>
      <c r="J3928" s="6">
        <f>I3927</f>
        <v/>
      </c>
      <c r="K3928" s="7">
        <f>MAR1!$B$5+MAR1!$C$5*COS(2*PI()*$C3928/365)+MAR1!$D$5*SIN(2*PI()*$C3928/365)</f>
        <v/>
      </c>
      <c r="L3928" s="7">
        <f>MAR1!$B$6+MAR1!$C$6*COS(2*PI()*$C3928/365)+MAR1!$D$6*SIN(2*PI()*$C3928/365)</f>
        <v/>
      </c>
      <c r="M3928" s="7">
        <f>MAR1!$B$7+MAR1!$C$7*COS(2*PI()*$C3928/365)+MAR1!$D$7*SIN(2*PI()*$C3928/365)</f>
        <v/>
      </c>
      <c r="N3928" s="7">
        <f>F3928-K3928</f>
        <v/>
      </c>
      <c r="O3928" s="7">
        <f>G3928-L3928</f>
        <v/>
      </c>
      <c r="P3928" s="7">
        <f>H3928-M3928</f>
        <v/>
      </c>
      <c r="Q3928" s="7">
        <f>IF($I3928=1,(N3928-MAR1!$B$11)/MAR1!$D$11,(N3928-MAR1!$C$11)/MAR1!$E$11)</f>
        <v/>
      </c>
      <c r="R3928" s="7">
        <f>IF($I3928=1,(O3928-MAR1!$B$12)/MAR1!$D$12,(O3928-MAR1!$C$12)/MAR1!$E$12)</f>
        <v/>
      </c>
      <c r="S3928" s="7">
        <f>IF($I3928=1,(P3928-MAR1!$B$13)/MAR1!$D$13,(P3928-MAR1!$C$13)/MAR1!$E$13)</f>
        <v/>
      </c>
    </row>
    <row r="3929">
      <c r="A3929" s="5" t="n">
        <v>3928</v>
      </c>
      <c r="B3929" s="5" t="n">
        <v>11</v>
      </c>
      <c r="C3929" s="5" t="n">
        <v>278</v>
      </c>
      <c r="D3929" s="5" t="n">
        <v>10</v>
      </c>
      <c r="E3929" s="5" t="n">
        <v>8.1</v>
      </c>
      <c r="F3929" s="5" t="n">
        <v>28.3</v>
      </c>
      <c r="G3929" s="5" t="n">
        <v>19</v>
      </c>
      <c r="H3929" s="5" t="n">
        <v>9.07</v>
      </c>
      <c r="I3929" s="6">
        <f>IF(E3929&gt;=Markov!$B$3,1,0)</f>
        <v/>
      </c>
      <c r="J3929" s="6">
        <f>I3928</f>
        <v/>
      </c>
      <c r="K3929" s="7">
        <f>MAR1!$B$5+MAR1!$C$5*COS(2*PI()*$C3929/365)+MAR1!$D$5*SIN(2*PI()*$C3929/365)</f>
        <v/>
      </c>
      <c r="L3929" s="7">
        <f>MAR1!$B$6+MAR1!$C$6*COS(2*PI()*$C3929/365)+MAR1!$D$6*SIN(2*PI()*$C3929/365)</f>
        <v/>
      </c>
      <c r="M3929" s="7">
        <f>MAR1!$B$7+MAR1!$C$7*COS(2*PI()*$C3929/365)+MAR1!$D$7*SIN(2*PI()*$C3929/365)</f>
        <v/>
      </c>
      <c r="N3929" s="7">
        <f>F3929-K3929</f>
        <v/>
      </c>
      <c r="O3929" s="7">
        <f>G3929-L3929</f>
        <v/>
      </c>
      <c r="P3929" s="7">
        <f>H3929-M3929</f>
        <v/>
      </c>
      <c r="Q3929" s="7">
        <f>IF($I3929=1,(N3929-MAR1!$B$11)/MAR1!$D$11,(N3929-MAR1!$C$11)/MAR1!$E$11)</f>
        <v/>
      </c>
      <c r="R3929" s="7">
        <f>IF($I3929=1,(O3929-MAR1!$B$12)/MAR1!$D$12,(O3929-MAR1!$C$12)/MAR1!$E$12)</f>
        <v/>
      </c>
      <c r="S3929" s="7">
        <f>IF($I3929=1,(P3929-MAR1!$B$13)/MAR1!$D$13,(P3929-MAR1!$C$13)/MAR1!$E$13)</f>
        <v/>
      </c>
    </row>
    <row r="3930">
      <c r="A3930" s="5" t="n">
        <v>3929</v>
      </c>
      <c r="B3930" s="5" t="n">
        <v>11</v>
      </c>
      <c r="C3930" s="5" t="n">
        <v>279</v>
      </c>
      <c r="D3930" s="5" t="n">
        <v>10</v>
      </c>
      <c r="E3930" s="5" t="n">
        <v>0</v>
      </c>
      <c r="F3930" s="5" t="n">
        <v>28.4</v>
      </c>
      <c r="G3930" s="5" t="n">
        <v>18.6</v>
      </c>
      <c r="H3930" s="5" t="n">
        <v>12.03</v>
      </c>
      <c r="I3930" s="6">
        <f>IF(E3930&gt;=Markov!$B$3,1,0)</f>
        <v/>
      </c>
      <c r="J3930" s="6">
        <f>I3929</f>
        <v/>
      </c>
      <c r="K3930" s="7">
        <f>MAR1!$B$5+MAR1!$C$5*COS(2*PI()*$C3930/365)+MAR1!$D$5*SIN(2*PI()*$C3930/365)</f>
        <v/>
      </c>
      <c r="L3930" s="7">
        <f>MAR1!$B$6+MAR1!$C$6*COS(2*PI()*$C3930/365)+MAR1!$D$6*SIN(2*PI()*$C3930/365)</f>
        <v/>
      </c>
      <c r="M3930" s="7">
        <f>MAR1!$B$7+MAR1!$C$7*COS(2*PI()*$C3930/365)+MAR1!$D$7*SIN(2*PI()*$C3930/365)</f>
        <v/>
      </c>
      <c r="N3930" s="7">
        <f>F3930-K3930</f>
        <v/>
      </c>
      <c r="O3930" s="7">
        <f>G3930-L3930</f>
        <v/>
      </c>
      <c r="P3930" s="7">
        <f>H3930-M3930</f>
        <v/>
      </c>
      <c r="Q3930" s="7">
        <f>IF($I3930=1,(N3930-MAR1!$B$11)/MAR1!$D$11,(N3930-MAR1!$C$11)/MAR1!$E$11)</f>
        <v/>
      </c>
      <c r="R3930" s="7">
        <f>IF($I3930=1,(O3930-MAR1!$B$12)/MAR1!$D$12,(O3930-MAR1!$C$12)/MAR1!$E$12)</f>
        <v/>
      </c>
      <c r="S3930" s="7">
        <f>IF($I3930=1,(P3930-MAR1!$B$13)/MAR1!$D$13,(P3930-MAR1!$C$13)/MAR1!$E$13)</f>
        <v/>
      </c>
    </row>
    <row r="3931">
      <c r="A3931" s="5" t="n">
        <v>3930</v>
      </c>
      <c r="B3931" s="5" t="n">
        <v>11</v>
      </c>
      <c r="C3931" s="5" t="n">
        <v>280</v>
      </c>
      <c r="D3931" s="5" t="n">
        <v>10</v>
      </c>
      <c r="E3931" s="5" t="n">
        <v>0</v>
      </c>
      <c r="F3931" s="5" t="n">
        <v>31</v>
      </c>
      <c r="G3931" s="5" t="n">
        <v>18.1</v>
      </c>
      <c r="H3931" s="5" t="n">
        <v>11.75</v>
      </c>
      <c r="I3931" s="6">
        <f>IF(E3931&gt;=Markov!$B$3,1,0)</f>
        <v/>
      </c>
      <c r="J3931" s="6">
        <f>I3930</f>
        <v/>
      </c>
      <c r="K3931" s="7">
        <f>MAR1!$B$5+MAR1!$C$5*COS(2*PI()*$C3931/365)+MAR1!$D$5*SIN(2*PI()*$C3931/365)</f>
        <v/>
      </c>
      <c r="L3931" s="7">
        <f>MAR1!$B$6+MAR1!$C$6*COS(2*PI()*$C3931/365)+MAR1!$D$6*SIN(2*PI()*$C3931/365)</f>
        <v/>
      </c>
      <c r="M3931" s="7">
        <f>MAR1!$B$7+MAR1!$C$7*COS(2*PI()*$C3931/365)+MAR1!$D$7*SIN(2*PI()*$C3931/365)</f>
        <v/>
      </c>
      <c r="N3931" s="7">
        <f>F3931-K3931</f>
        <v/>
      </c>
      <c r="O3931" s="7">
        <f>G3931-L3931</f>
        <v/>
      </c>
      <c r="P3931" s="7">
        <f>H3931-M3931</f>
        <v/>
      </c>
      <c r="Q3931" s="7">
        <f>IF($I3931=1,(N3931-MAR1!$B$11)/MAR1!$D$11,(N3931-MAR1!$C$11)/MAR1!$E$11)</f>
        <v/>
      </c>
      <c r="R3931" s="7">
        <f>IF($I3931=1,(O3931-MAR1!$B$12)/MAR1!$D$12,(O3931-MAR1!$C$12)/MAR1!$E$12)</f>
        <v/>
      </c>
      <c r="S3931" s="7">
        <f>IF($I3931=1,(P3931-MAR1!$B$13)/MAR1!$D$13,(P3931-MAR1!$C$13)/MAR1!$E$13)</f>
        <v/>
      </c>
    </row>
    <row r="3932">
      <c r="A3932" s="5" t="n">
        <v>3931</v>
      </c>
      <c r="B3932" s="5" t="n">
        <v>11</v>
      </c>
      <c r="C3932" s="5" t="n">
        <v>281</v>
      </c>
      <c r="D3932" s="5" t="n">
        <v>10</v>
      </c>
      <c r="E3932" s="5" t="n">
        <v>0</v>
      </c>
      <c r="F3932" s="5" t="n">
        <v>29</v>
      </c>
      <c r="G3932" s="5" t="n">
        <v>17.2</v>
      </c>
      <c r="H3932" s="5" t="n">
        <v>16.42</v>
      </c>
      <c r="I3932" s="6">
        <f>IF(E3932&gt;=Markov!$B$3,1,0)</f>
        <v/>
      </c>
      <c r="J3932" s="6">
        <f>I3931</f>
        <v/>
      </c>
      <c r="K3932" s="7">
        <f>MAR1!$B$5+MAR1!$C$5*COS(2*PI()*$C3932/365)+MAR1!$D$5*SIN(2*PI()*$C3932/365)</f>
        <v/>
      </c>
      <c r="L3932" s="7">
        <f>MAR1!$B$6+MAR1!$C$6*COS(2*PI()*$C3932/365)+MAR1!$D$6*SIN(2*PI()*$C3932/365)</f>
        <v/>
      </c>
      <c r="M3932" s="7">
        <f>MAR1!$B$7+MAR1!$C$7*COS(2*PI()*$C3932/365)+MAR1!$D$7*SIN(2*PI()*$C3932/365)</f>
        <v/>
      </c>
      <c r="N3932" s="7">
        <f>F3932-K3932</f>
        <v/>
      </c>
      <c r="O3932" s="7">
        <f>G3932-L3932</f>
        <v/>
      </c>
      <c r="P3932" s="7">
        <f>H3932-M3932</f>
        <v/>
      </c>
      <c r="Q3932" s="7">
        <f>IF($I3932=1,(N3932-MAR1!$B$11)/MAR1!$D$11,(N3932-MAR1!$C$11)/MAR1!$E$11)</f>
        <v/>
      </c>
      <c r="R3932" s="7">
        <f>IF($I3932=1,(O3932-MAR1!$B$12)/MAR1!$D$12,(O3932-MAR1!$C$12)/MAR1!$E$12)</f>
        <v/>
      </c>
      <c r="S3932" s="7">
        <f>IF($I3932=1,(P3932-MAR1!$B$13)/MAR1!$D$13,(P3932-MAR1!$C$13)/MAR1!$E$13)</f>
        <v/>
      </c>
    </row>
    <row r="3933">
      <c r="A3933" s="5" t="n">
        <v>3932</v>
      </c>
      <c r="B3933" s="5" t="n">
        <v>11</v>
      </c>
      <c r="C3933" s="5" t="n">
        <v>282</v>
      </c>
      <c r="D3933" s="5" t="n">
        <v>10</v>
      </c>
      <c r="E3933" s="5" t="n">
        <v>0</v>
      </c>
      <c r="F3933" s="5" t="n">
        <v>27.8</v>
      </c>
      <c r="G3933" s="5" t="n">
        <v>18.3</v>
      </c>
      <c r="H3933" s="5" t="n">
        <v>14.7</v>
      </c>
      <c r="I3933" s="6">
        <f>IF(E3933&gt;=Markov!$B$3,1,0)</f>
        <v/>
      </c>
      <c r="J3933" s="6">
        <f>I3932</f>
        <v/>
      </c>
      <c r="K3933" s="7">
        <f>MAR1!$B$5+MAR1!$C$5*COS(2*PI()*$C3933/365)+MAR1!$D$5*SIN(2*PI()*$C3933/365)</f>
        <v/>
      </c>
      <c r="L3933" s="7">
        <f>MAR1!$B$6+MAR1!$C$6*COS(2*PI()*$C3933/365)+MAR1!$D$6*SIN(2*PI()*$C3933/365)</f>
        <v/>
      </c>
      <c r="M3933" s="7">
        <f>MAR1!$B$7+MAR1!$C$7*COS(2*PI()*$C3933/365)+MAR1!$D$7*SIN(2*PI()*$C3933/365)</f>
        <v/>
      </c>
      <c r="N3933" s="7">
        <f>F3933-K3933</f>
        <v/>
      </c>
      <c r="O3933" s="7">
        <f>G3933-L3933</f>
        <v/>
      </c>
      <c r="P3933" s="7">
        <f>H3933-M3933</f>
        <v/>
      </c>
      <c r="Q3933" s="7">
        <f>IF($I3933=1,(N3933-MAR1!$B$11)/MAR1!$D$11,(N3933-MAR1!$C$11)/MAR1!$E$11)</f>
        <v/>
      </c>
      <c r="R3933" s="7">
        <f>IF($I3933=1,(O3933-MAR1!$B$12)/MAR1!$D$12,(O3933-MAR1!$C$12)/MAR1!$E$12)</f>
        <v/>
      </c>
      <c r="S3933" s="7">
        <f>IF($I3933=1,(P3933-MAR1!$B$13)/MAR1!$D$13,(P3933-MAR1!$C$13)/MAR1!$E$13)</f>
        <v/>
      </c>
    </row>
    <row r="3934">
      <c r="A3934" s="5" t="n">
        <v>3933</v>
      </c>
      <c r="B3934" s="5" t="n">
        <v>11</v>
      </c>
      <c r="C3934" s="5" t="n">
        <v>283</v>
      </c>
      <c r="D3934" s="5" t="n">
        <v>10</v>
      </c>
      <c r="E3934" s="5" t="n">
        <v>0</v>
      </c>
      <c r="F3934" s="5" t="n">
        <v>28.1</v>
      </c>
      <c r="G3934" s="5" t="n">
        <v>18.7</v>
      </c>
      <c r="H3934" s="5" t="n">
        <v>12.12</v>
      </c>
      <c r="I3934" s="6">
        <f>IF(E3934&gt;=Markov!$B$3,1,0)</f>
        <v/>
      </c>
      <c r="J3934" s="6">
        <f>I3933</f>
        <v/>
      </c>
      <c r="K3934" s="7">
        <f>MAR1!$B$5+MAR1!$C$5*COS(2*PI()*$C3934/365)+MAR1!$D$5*SIN(2*PI()*$C3934/365)</f>
        <v/>
      </c>
      <c r="L3934" s="7">
        <f>MAR1!$B$6+MAR1!$C$6*COS(2*PI()*$C3934/365)+MAR1!$D$6*SIN(2*PI()*$C3934/365)</f>
        <v/>
      </c>
      <c r="M3934" s="7">
        <f>MAR1!$B$7+MAR1!$C$7*COS(2*PI()*$C3934/365)+MAR1!$D$7*SIN(2*PI()*$C3934/365)</f>
        <v/>
      </c>
      <c r="N3934" s="7">
        <f>F3934-K3934</f>
        <v/>
      </c>
      <c r="O3934" s="7">
        <f>G3934-L3934</f>
        <v/>
      </c>
      <c r="P3934" s="7">
        <f>H3934-M3934</f>
        <v/>
      </c>
      <c r="Q3934" s="7">
        <f>IF($I3934=1,(N3934-MAR1!$B$11)/MAR1!$D$11,(N3934-MAR1!$C$11)/MAR1!$E$11)</f>
        <v/>
      </c>
      <c r="R3934" s="7">
        <f>IF($I3934=1,(O3934-MAR1!$B$12)/MAR1!$D$12,(O3934-MAR1!$C$12)/MAR1!$E$12)</f>
        <v/>
      </c>
      <c r="S3934" s="7">
        <f>IF($I3934=1,(P3934-MAR1!$B$13)/MAR1!$D$13,(P3934-MAR1!$C$13)/MAR1!$E$13)</f>
        <v/>
      </c>
    </row>
    <row r="3935">
      <c r="A3935" s="5" t="n">
        <v>3934</v>
      </c>
      <c r="B3935" s="5" t="n">
        <v>11</v>
      </c>
      <c r="C3935" s="5" t="n">
        <v>284</v>
      </c>
      <c r="D3935" s="5" t="n">
        <v>10</v>
      </c>
      <c r="E3935" s="5" t="n">
        <v>0</v>
      </c>
      <c r="F3935" s="5" t="n">
        <v>26</v>
      </c>
      <c r="G3935" s="5" t="n">
        <v>18.1</v>
      </c>
      <c r="H3935" s="5" t="n">
        <v>20.03</v>
      </c>
      <c r="I3935" s="6">
        <f>IF(E3935&gt;=Markov!$B$3,1,0)</f>
        <v/>
      </c>
      <c r="J3935" s="6">
        <f>I3934</f>
        <v/>
      </c>
      <c r="K3935" s="7">
        <f>MAR1!$B$5+MAR1!$C$5*COS(2*PI()*$C3935/365)+MAR1!$D$5*SIN(2*PI()*$C3935/365)</f>
        <v/>
      </c>
      <c r="L3935" s="7">
        <f>MAR1!$B$6+MAR1!$C$6*COS(2*PI()*$C3935/365)+MAR1!$D$6*SIN(2*PI()*$C3935/365)</f>
        <v/>
      </c>
      <c r="M3935" s="7">
        <f>MAR1!$B$7+MAR1!$C$7*COS(2*PI()*$C3935/365)+MAR1!$D$7*SIN(2*PI()*$C3935/365)</f>
        <v/>
      </c>
      <c r="N3935" s="7">
        <f>F3935-K3935</f>
        <v/>
      </c>
      <c r="O3935" s="7">
        <f>G3935-L3935</f>
        <v/>
      </c>
      <c r="P3935" s="7">
        <f>H3935-M3935</f>
        <v/>
      </c>
      <c r="Q3935" s="7">
        <f>IF($I3935=1,(N3935-MAR1!$B$11)/MAR1!$D$11,(N3935-MAR1!$C$11)/MAR1!$E$11)</f>
        <v/>
      </c>
      <c r="R3935" s="7">
        <f>IF($I3935=1,(O3935-MAR1!$B$12)/MAR1!$D$12,(O3935-MAR1!$C$12)/MAR1!$E$12)</f>
        <v/>
      </c>
      <c r="S3935" s="7">
        <f>IF($I3935=1,(P3935-MAR1!$B$13)/MAR1!$D$13,(P3935-MAR1!$C$13)/MAR1!$E$13)</f>
        <v/>
      </c>
    </row>
    <row r="3936">
      <c r="A3936" s="5" t="n">
        <v>3935</v>
      </c>
      <c r="B3936" s="5" t="n">
        <v>11</v>
      </c>
      <c r="C3936" s="5" t="n">
        <v>285</v>
      </c>
      <c r="D3936" s="5" t="n">
        <v>10</v>
      </c>
      <c r="E3936" s="5" t="n">
        <v>0</v>
      </c>
      <c r="F3936" s="5" t="n">
        <v>26.9</v>
      </c>
      <c r="G3936" s="5" t="n">
        <v>19.5</v>
      </c>
      <c r="H3936" s="5" t="n">
        <v>15.48</v>
      </c>
      <c r="I3936" s="6">
        <f>IF(E3936&gt;=Markov!$B$3,1,0)</f>
        <v/>
      </c>
      <c r="J3936" s="6">
        <f>I3935</f>
        <v/>
      </c>
      <c r="K3936" s="7">
        <f>MAR1!$B$5+MAR1!$C$5*COS(2*PI()*$C3936/365)+MAR1!$D$5*SIN(2*PI()*$C3936/365)</f>
        <v/>
      </c>
      <c r="L3936" s="7">
        <f>MAR1!$B$6+MAR1!$C$6*COS(2*PI()*$C3936/365)+MAR1!$D$6*SIN(2*PI()*$C3936/365)</f>
        <v/>
      </c>
      <c r="M3936" s="7">
        <f>MAR1!$B$7+MAR1!$C$7*COS(2*PI()*$C3936/365)+MAR1!$D$7*SIN(2*PI()*$C3936/365)</f>
        <v/>
      </c>
      <c r="N3936" s="7">
        <f>F3936-K3936</f>
        <v/>
      </c>
      <c r="O3936" s="7">
        <f>G3936-L3936</f>
        <v/>
      </c>
      <c r="P3936" s="7">
        <f>H3936-M3936</f>
        <v/>
      </c>
      <c r="Q3936" s="7">
        <f>IF($I3936=1,(N3936-MAR1!$B$11)/MAR1!$D$11,(N3936-MAR1!$C$11)/MAR1!$E$11)</f>
        <v/>
      </c>
      <c r="R3936" s="7">
        <f>IF($I3936=1,(O3936-MAR1!$B$12)/MAR1!$D$12,(O3936-MAR1!$C$12)/MAR1!$E$12)</f>
        <v/>
      </c>
      <c r="S3936" s="7">
        <f>IF($I3936=1,(P3936-MAR1!$B$13)/MAR1!$D$13,(P3936-MAR1!$C$13)/MAR1!$E$13)</f>
        <v/>
      </c>
    </row>
    <row r="3937">
      <c r="A3937" s="5" t="n">
        <v>3936</v>
      </c>
      <c r="B3937" s="5" t="n">
        <v>11</v>
      </c>
      <c r="C3937" s="5" t="n">
        <v>286</v>
      </c>
      <c r="D3937" s="5" t="n">
        <v>10</v>
      </c>
      <c r="E3937" s="5" t="n">
        <v>0</v>
      </c>
      <c r="F3937" s="5" t="n">
        <v>29.1</v>
      </c>
      <c r="G3937" s="5" t="n">
        <v>20</v>
      </c>
      <c r="H3937" s="5" t="n">
        <v>15.22</v>
      </c>
      <c r="I3937" s="6">
        <f>IF(E3937&gt;=Markov!$B$3,1,0)</f>
        <v/>
      </c>
      <c r="J3937" s="6">
        <f>I3936</f>
        <v/>
      </c>
      <c r="K3937" s="7">
        <f>MAR1!$B$5+MAR1!$C$5*COS(2*PI()*$C3937/365)+MAR1!$D$5*SIN(2*PI()*$C3937/365)</f>
        <v/>
      </c>
      <c r="L3937" s="7">
        <f>MAR1!$B$6+MAR1!$C$6*COS(2*PI()*$C3937/365)+MAR1!$D$6*SIN(2*PI()*$C3937/365)</f>
        <v/>
      </c>
      <c r="M3937" s="7">
        <f>MAR1!$B$7+MAR1!$C$7*COS(2*PI()*$C3937/365)+MAR1!$D$7*SIN(2*PI()*$C3937/365)</f>
        <v/>
      </c>
      <c r="N3937" s="7">
        <f>F3937-K3937</f>
        <v/>
      </c>
      <c r="O3937" s="7">
        <f>G3937-L3937</f>
        <v/>
      </c>
      <c r="P3937" s="7">
        <f>H3937-M3937</f>
        <v/>
      </c>
      <c r="Q3937" s="7">
        <f>IF($I3937=1,(N3937-MAR1!$B$11)/MAR1!$D$11,(N3937-MAR1!$C$11)/MAR1!$E$11)</f>
        <v/>
      </c>
      <c r="R3937" s="7">
        <f>IF($I3937=1,(O3937-MAR1!$B$12)/MAR1!$D$12,(O3937-MAR1!$C$12)/MAR1!$E$12)</f>
        <v/>
      </c>
      <c r="S3937" s="7">
        <f>IF($I3937=1,(P3937-MAR1!$B$13)/MAR1!$D$13,(P3937-MAR1!$C$13)/MAR1!$E$13)</f>
        <v/>
      </c>
    </row>
    <row r="3938">
      <c r="A3938" s="5" t="n">
        <v>3937</v>
      </c>
      <c r="B3938" s="5" t="n">
        <v>11</v>
      </c>
      <c r="C3938" s="5" t="n">
        <v>287</v>
      </c>
      <c r="D3938" s="5" t="n">
        <v>10</v>
      </c>
      <c r="E3938" s="5" t="n">
        <v>0</v>
      </c>
      <c r="F3938" s="5" t="n">
        <v>31.1</v>
      </c>
      <c r="G3938" s="5" t="n">
        <v>18.8</v>
      </c>
      <c r="H3938" s="5" t="n">
        <v>12.41</v>
      </c>
      <c r="I3938" s="6">
        <f>IF(E3938&gt;=Markov!$B$3,1,0)</f>
        <v/>
      </c>
      <c r="J3938" s="6">
        <f>I3937</f>
        <v/>
      </c>
      <c r="K3938" s="7">
        <f>MAR1!$B$5+MAR1!$C$5*COS(2*PI()*$C3938/365)+MAR1!$D$5*SIN(2*PI()*$C3938/365)</f>
        <v/>
      </c>
      <c r="L3938" s="7">
        <f>MAR1!$B$6+MAR1!$C$6*COS(2*PI()*$C3938/365)+MAR1!$D$6*SIN(2*PI()*$C3938/365)</f>
        <v/>
      </c>
      <c r="M3938" s="7">
        <f>MAR1!$B$7+MAR1!$C$7*COS(2*PI()*$C3938/365)+MAR1!$D$7*SIN(2*PI()*$C3938/365)</f>
        <v/>
      </c>
      <c r="N3938" s="7">
        <f>F3938-K3938</f>
        <v/>
      </c>
      <c r="O3938" s="7">
        <f>G3938-L3938</f>
        <v/>
      </c>
      <c r="P3938" s="7">
        <f>H3938-M3938</f>
        <v/>
      </c>
      <c r="Q3938" s="7">
        <f>IF($I3938=1,(N3938-MAR1!$B$11)/MAR1!$D$11,(N3938-MAR1!$C$11)/MAR1!$E$11)</f>
        <v/>
      </c>
      <c r="R3938" s="7">
        <f>IF($I3938=1,(O3938-MAR1!$B$12)/MAR1!$D$12,(O3938-MAR1!$C$12)/MAR1!$E$12)</f>
        <v/>
      </c>
      <c r="S3938" s="7">
        <f>IF($I3938=1,(P3938-MAR1!$B$13)/MAR1!$D$13,(P3938-MAR1!$C$13)/MAR1!$E$13)</f>
        <v/>
      </c>
    </row>
    <row r="3939">
      <c r="A3939" s="5" t="n">
        <v>3938</v>
      </c>
      <c r="B3939" s="5" t="n">
        <v>11</v>
      </c>
      <c r="C3939" s="5" t="n">
        <v>288</v>
      </c>
      <c r="D3939" s="5" t="n">
        <v>10</v>
      </c>
      <c r="E3939" s="5" t="n">
        <v>0</v>
      </c>
      <c r="F3939" s="5" t="n">
        <v>31.3</v>
      </c>
      <c r="G3939" s="5" t="n">
        <v>18.3</v>
      </c>
      <c r="H3939" s="5" t="n">
        <v>14.55</v>
      </c>
      <c r="I3939" s="6">
        <f>IF(E3939&gt;=Markov!$B$3,1,0)</f>
        <v/>
      </c>
      <c r="J3939" s="6">
        <f>I3938</f>
        <v/>
      </c>
      <c r="K3939" s="7">
        <f>MAR1!$B$5+MAR1!$C$5*COS(2*PI()*$C3939/365)+MAR1!$D$5*SIN(2*PI()*$C3939/365)</f>
        <v/>
      </c>
      <c r="L3939" s="7">
        <f>MAR1!$B$6+MAR1!$C$6*COS(2*PI()*$C3939/365)+MAR1!$D$6*SIN(2*PI()*$C3939/365)</f>
        <v/>
      </c>
      <c r="M3939" s="7">
        <f>MAR1!$B$7+MAR1!$C$7*COS(2*PI()*$C3939/365)+MAR1!$D$7*SIN(2*PI()*$C3939/365)</f>
        <v/>
      </c>
      <c r="N3939" s="7">
        <f>F3939-K3939</f>
        <v/>
      </c>
      <c r="O3939" s="7">
        <f>G3939-L3939</f>
        <v/>
      </c>
      <c r="P3939" s="7">
        <f>H3939-M3939</f>
        <v/>
      </c>
      <c r="Q3939" s="7">
        <f>IF($I3939=1,(N3939-MAR1!$B$11)/MAR1!$D$11,(N3939-MAR1!$C$11)/MAR1!$E$11)</f>
        <v/>
      </c>
      <c r="R3939" s="7">
        <f>IF($I3939=1,(O3939-MAR1!$B$12)/MAR1!$D$12,(O3939-MAR1!$C$12)/MAR1!$E$12)</f>
        <v/>
      </c>
      <c r="S3939" s="7">
        <f>IF($I3939=1,(P3939-MAR1!$B$13)/MAR1!$D$13,(P3939-MAR1!$C$13)/MAR1!$E$13)</f>
        <v/>
      </c>
    </row>
    <row r="3940">
      <c r="A3940" s="5" t="n">
        <v>3939</v>
      </c>
      <c r="B3940" s="5" t="n">
        <v>11</v>
      </c>
      <c r="C3940" s="5" t="n">
        <v>289</v>
      </c>
      <c r="D3940" s="5" t="n">
        <v>10</v>
      </c>
      <c r="E3940" s="5" t="n">
        <v>0</v>
      </c>
      <c r="F3940" s="5" t="n">
        <v>29.1</v>
      </c>
      <c r="G3940" s="5" t="n">
        <v>18.8</v>
      </c>
      <c r="H3940" s="5" t="n">
        <v>14.16</v>
      </c>
      <c r="I3940" s="6">
        <f>IF(E3940&gt;=Markov!$B$3,1,0)</f>
        <v/>
      </c>
      <c r="J3940" s="6">
        <f>I3939</f>
        <v/>
      </c>
      <c r="K3940" s="7">
        <f>MAR1!$B$5+MAR1!$C$5*COS(2*PI()*$C3940/365)+MAR1!$D$5*SIN(2*PI()*$C3940/365)</f>
        <v/>
      </c>
      <c r="L3940" s="7">
        <f>MAR1!$B$6+MAR1!$C$6*COS(2*PI()*$C3940/365)+MAR1!$D$6*SIN(2*PI()*$C3940/365)</f>
        <v/>
      </c>
      <c r="M3940" s="7">
        <f>MAR1!$B$7+MAR1!$C$7*COS(2*PI()*$C3940/365)+MAR1!$D$7*SIN(2*PI()*$C3940/365)</f>
        <v/>
      </c>
      <c r="N3940" s="7">
        <f>F3940-K3940</f>
        <v/>
      </c>
      <c r="O3940" s="7">
        <f>G3940-L3940</f>
        <v/>
      </c>
      <c r="P3940" s="7">
        <f>H3940-M3940</f>
        <v/>
      </c>
      <c r="Q3940" s="7">
        <f>IF($I3940=1,(N3940-MAR1!$B$11)/MAR1!$D$11,(N3940-MAR1!$C$11)/MAR1!$E$11)</f>
        <v/>
      </c>
      <c r="R3940" s="7">
        <f>IF($I3940=1,(O3940-MAR1!$B$12)/MAR1!$D$12,(O3940-MAR1!$C$12)/MAR1!$E$12)</f>
        <v/>
      </c>
      <c r="S3940" s="7">
        <f>IF($I3940=1,(P3940-MAR1!$B$13)/MAR1!$D$13,(P3940-MAR1!$C$13)/MAR1!$E$13)</f>
        <v/>
      </c>
    </row>
    <row r="3941">
      <c r="A3941" s="5" t="n">
        <v>3940</v>
      </c>
      <c r="B3941" s="5" t="n">
        <v>11</v>
      </c>
      <c r="C3941" s="5" t="n">
        <v>290</v>
      </c>
      <c r="D3941" s="5" t="n">
        <v>10</v>
      </c>
      <c r="E3941" s="5" t="n">
        <v>0</v>
      </c>
      <c r="F3941" s="5" t="n">
        <v>29.6</v>
      </c>
      <c r="G3941" s="5" t="n">
        <v>19</v>
      </c>
      <c r="H3941" s="5" t="n">
        <v>13.31</v>
      </c>
      <c r="I3941" s="6">
        <f>IF(E3941&gt;=Markov!$B$3,1,0)</f>
        <v/>
      </c>
      <c r="J3941" s="6">
        <f>I3940</f>
        <v/>
      </c>
      <c r="K3941" s="7">
        <f>MAR1!$B$5+MAR1!$C$5*COS(2*PI()*$C3941/365)+MAR1!$D$5*SIN(2*PI()*$C3941/365)</f>
        <v/>
      </c>
      <c r="L3941" s="7">
        <f>MAR1!$B$6+MAR1!$C$6*COS(2*PI()*$C3941/365)+MAR1!$D$6*SIN(2*PI()*$C3941/365)</f>
        <v/>
      </c>
      <c r="M3941" s="7">
        <f>MAR1!$B$7+MAR1!$C$7*COS(2*PI()*$C3941/365)+MAR1!$D$7*SIN(2*PI()*$C3941/365)</f>
        <v/>
      </c>
      <c r="N3941" s="7">
        <f>F3941-K3941</f>
        <v/>
      </c>
      <c r="O3941" s="7">
        <f>G3941-L3941</f>
        <v/>
      </c>
      <c r="P3941" s="7">
        <f>H3941-M3941</f>
        <v/>
      </c>
      <c r="Q3941" s="7">
        <f>IF($I3941=1,(N3941-MAR1!$B$11)/MAR1!$D$11,(N3941-MAR1!$C$11)/MAR1!$E$11)</f>
        <v/>
      </c>
      <c r="R3941" s="7">
        <f>IF($I3941=1,(O3941-MAR1!$B$12)/MAR1!$D$12,(O3941-MAR1!$C$12)/MAR1!$E$12)</f>
        <v/>
      </c>
      <c r="S3941" s="7">
        <f>IF($I3941=1,(P3941-MAR1!$B$13)/MAR1!$D$13,(P3941-MAR1!$C$13)/MAR1!$E$13)</f>
        <v/>
      </c>
    </row>
    <row r="3942">
      <c r="A3942" s="5" t="n">
        <v>3941</v>
      </c>
      <c r="B3942" s="5" t="n">
        <v>11</v>
      </c>
      <c r="C3942" s="5" t="n">
        <v>291</v>
      </c>
      <c r="D3942" s="5" t="n">
        <v>10</v>
      </c>
      <c r="E3942" s="5" t="n">
        <v>0</v>
      </c>
      <c r="F3942" s="5" t="n">
        <v>26.8</v>
      </c>
      <c r="G3942" s="5" t="n">
        <v>18.5</v>
      </c>
      <c r="H3942" s="5" t="n">
        <v>12.67</v>
      </c>
      <c r="I3942" s="6">
        <f>IF(E3942&gt;=Markov!$B$3,1,0)</f>
        <v/>
      </c>
      <c r="J3942" s="6">
        <f>I3941</f>
        <v/>
      </c>
      <c r="K3942" s="7">
        <f>MAR1!$B$5+MAR1!$C$5*COS(2*PI()*$C3942/365)+MAR1!$D$5*SIN(2*PI()*$C3942/365)</f>
        <v/>
      </c>
      <c r="L3942" s="7">
        <f>MAR1!$B$6+MAR1!$C$6*COS(2*PI()*$C3942/365)+MAR1!$D$6*SIN(2*PI()*$C3942/365)</f>
        <v/>
      </c>
      <c r="M3942" s="7">
        <f>MAR1!$B$7+MAR1!$C$7*COS(2*PI()*$C3942/365)+MAR1!$D$7*SIN(2*PI()*$C3942/365)</f>
        <v/>
      </c>
      <c r="N3942" s="7">
        <f>F3942-K3942</f>
        <v/>
      </c>
      <c r="O3942" s="7">
        <f>G3942-L3942</f>
        <v/>
      </c>
      <c r="P3942" s="7">
        <f>H3942-M3942</f>
        <v/>
      </c>
      <c r="Q3942" s="7">
        <f>IF($I3942=1,(N3942-MAR1!$B$11)/MAR1!$D$11,(N3942-MAR1!$C$11)/MAR1!$E$11)</f>
        <v/>
      </c>
      <c r="R3942" s="7">
        <f>IF($I3942=1,(O3942-MAR1!$B$12)/MAR1!$D$12,(O3942-MAR1!$C$12)/MAR1!$E$12)</f>
        <v/>
      </c>
      <c r="S3942" s="7">
        <f>IF($I3942=1,(P3942-MAR1!$B$13)/MAR1!$D$13,(P3942-MAR1!$C$13)/MAR1!$E$13)</f>
        <v/>
      </c>
    </row>
    <row r="3943">
      <c r="A3943" s="5" t="n">
        <v>3942</v>
      </c>
      <c r="B3943" s="5" t="n">
        <v>11</v>
      </c>
      <c r="C3943" s="5" t="n">
        <v>292</v>
      </c>
      <c r="D3943" s="5" t="n">
        <v>10</v>
      </c>
      <c r="E3943" s="5" t="n">
        <v>0</v>
      </c>
      <c r="F3943" s="5" t="n">
        <v>27</v>
      </c>
      <c r="G3943" s="5" t="n">
        <v>21.4</v>
      </c>
      <c r="H3943" s="5" t="n">
        <v>10.8</v>
      </c>
      <c r="I3943" s="6">
        <f>IF(E3943&gt;=Markov!$B$3,1,0)</f>
        <v/>
      </c>
      <c r="J3943" s="6">
        <f>I3942</f>
        <v/>
      </c>
      <c r="K3943" s="7">
        <f>MAR1!$B$5+MAR1!$C$5*COS(2*PI()*$C3943/365)+MAR1!$D$5*SIN(2*PI()*$C3943/365)</f>
        <v/>
      </c>
      <c r="L3943" s="7">
        <f>MAR1!$B$6+MAR1!$C$6*COS(2*PI()*$C3943/365)+MAR1!$D$6*SIN(2*PI()*$C3943/365)</f>
        <v/>
      </c>
      <c r="M3943" s="7">
        <f>MAR1!$B$7+MAR1!$C$7*COS(2*PI()*$C3943/365)+MAR1!$D$7*SIN(2*PI()*$C3943/365)</f>
        <v/>
      </c>
      <c r="N3943" s="7">
        <f>F3943-K3943</f>
        <v/>
      </c>
      <c r="O3943" s="7">
        <f>G3943-L3943</f>
        <v/>
      </c>
      <c r="P3943" s="7">
        <f>H3943-M3943</f>
        <v/>
      </c>
      <c r="Q3943" s="7">
        <f>IF($I3943=1,(N3943-MAR1!$B$11)/MAR1!$D$11,(N3943-MAR1!$C$11)/MAR1!$E$11)</f>
        <v/>
      </c>
      <c r="R3943" s="7">
        <f>IF($I3943=1,(O3943-MAR1!$B$12)/MAR1!$D$12,(O3943-MAR1!$C$12)/MAR1!$E$12)</f>
        <v/>
      </c>
      <c r="S3943" s="7">
        <f>IF($I3943=1,(P3943-MAR1!$B$13)/MAR1!$D$13,(P3943-MAR1!$C$13)/MAR1!$E$13)</f>
        <v/>
      </c>
    </row>
    <row r="3944">
      <c r="A3944" s="5" t="n">
        <v>3943</v>
      </c>
      <c r="B3944" s="5" t="n">
        <v>11</v>
      </c>
      <c r="C3944" s="5" t="n">
        <v>293</v>
      </c>
      <c r="D3944" s="5" t="n">
        <v>10</v>
      </c>
      <c r="E3944" s="5" t="n">
        <v>0</v>
      </c>
      <c r="F3944" s="5" t="n">
        <v>28</v>
      </c>
      <c r="G3944" s="5" t="n">
        <v>19.6</v>
      </c>
      <c r="H3944" s="5" t="n">
        <v>14.3</v>
      </c>
      <c r="I3944" s="6">
        <f>IF(E3944&gt;=Markov!$B$3,1,0)</f>
        <v/>
      </c>
      <c r="J3944" s="6">
        <f>I3943</f>
        <v/>
      </c>
      <c r="K3944" s="7">
        <f>MAR1!$B$5+MAR1!$C$5*COS(2*PI()*$C3944/365)+MAR1!$D$5*SIN(2*PI()*$C3944/365)</f>
        <v/>
      </c>
      <c r="L3944" s="7">
        <f>MAR1!$B$6+MAR1!$C$6*COS(2*PI()*$C3944/365)+MAR1!$D$6*SIN(2*PI()*$C3944/365)</f>
        <v/>
      </c>
      <c r="M3944" s="7">
        <f>MAR1!$B$7+MAR1!$C$7*COS(2*PI()*$C3944/365)+MAR1!$D$7*SIN(2*PI()*$C3944/365)</f>
        <v/>
      </c>
      <c r="N3944" s="7">
        <f>F3944-K3944</f>
        <v/>
      </c>
      <c r="O3944" s="7">
        <f>G3944-L3944</f>
        <v/>
      </c>
      <c r="P3944" s="7">
        <f>H3944-M3944</f>
        <v/>
      </c>
      <c r="Q3944" s="7">
        <f>IF($I3944=1,(N3944-MAR1!$B$11)/MAR1!$D$11,(N3944-MAR1!$C$11)/MAR1!$E$11)</f>
        <v/>
      </c>
      <c r="R3944" s="7">
        <f>IF($I3944=1,(O3944-MAR1!$B$12)/MAR1!$D$12,(O3944-MAR1!$C$12)/MAR1!$E$12)</f>
        <v/>
      </c>
      <c r="S3944" s="7">
        <f>IF($I3944=1,(P3944-MAR1!$B$13)/MAR1!$D$13,(P3944-MAR1!$C$13)/MAR1!$E$13)</f>
        <v/>
      </c>
    </row>
    <row r="3945">
      <c r="A3945" s="5" t="n">
        <v>3944</v>
      </c>
      <c r="B3945" s="5" t="n">
        <v>11</v>
      </c>
      <c r="C3945" s="5" t="n">
        <v>294</v>
      </c>
      <c r="D3945" s="5" t="n">
        <v>10</v>
      </c>
      <c r="E3945" s="5" t="n">
        <v>0</v>
      </c>
      <c r="F3945" s="5" t="n">
        <v>29.4</v>
      </c>
      <c r="G3945" s="5" t="n">
        <v>19.5</v>
      </c>
      <c r="H3945" s="5" t="n">
        <v>10.73</v>
      </c>
      <c r="I3945" s="6">
        <f>IF(E3945&gt;=Markov!$B$3,1,0)</f>
        <v/>
      </c>
      <c r="J3945" s="6">
        <f>I3944</f>
        <v/>
      </c>
      <c r="K3945" s="7">
        <f>MAR1!$B$5+MAR1!$C$5*COS(2*PI()*$C3945/365)+MAR1!$D$5*SIN(2*PI()*$C3945/365)</f>
        <v/>
      </c>
      <c r="L3945" s="7">
        <f>MAR1!$B$6+MAR1!$C$6*COS(2*PI()*$C3945/365)+MAR1!$D$6*SIN(2*PI()*$C3945/365)</f>
        <v/>
      </c>
      <c r="M3945" s="7">
        <f>MAR1!$B$7+MAR1!$C$7*COS(2*PI()*$C3945/365)+MAR1!$D$7*SIN(2*PI()*$C3945/365)</f>
        <v/>
      </c>
      <c r="N3945" s="7">
        <f>F3945-K3945</f>
        <v/>
      </c>
      <c r="O3945" s="7">
        <f>G3945-L3945</f>
        <v/>
      </c>
      <c r="P3945" s="7">
        <f>H3945-M3945</f>
        <v/>
      </c>
      <c r="Q3945" s="7">
        <f>IF($I3945=1,(N3945-MAR1!$B$11)/MAR1!$D$11,(N3945-MAR1!$C$11)/MAR1!$E$11)</f>
        <v/>
      </c>
      <c r="R3945" s="7">
        <f>IF($I3945=1,(O3945-MAR1!$B$12)/MAR1!$D$12,(O3945-MAR1!$C$12)/MAR1!$E$12)</f>
        <v/>
      </c>
      <c r="S3945" s="7">
        <f>IF($I3945=1,(P3945-MAR1!$B$13)/MAR1!$D$13,(P3945-MAR1!$C$13)/MAR1!$E$13)</f>
        <v/>
      </c>
    </row>
    <row r="3946">
      <c r="A3946" s="5" t="n">
        <v>3945</v>
      </c>
      <c r="B3946" s="5" t="n">
        <v>11</v>
      </c>
      <c r="C3946" s="5" t="n">
        <v>295</v>
      </c>
      <c r="D3946" s="5" t="n">
        <v>10</v>
      </c>
      <c r="E3946" s="5" t="n">
        <v>0</v>
      </c>
      <c r="F3946" s="5" t="n">
        <v>29</v>
      </c>
      <c r="G3946" s="5" t="n">
        <v>17.9</v>
      </c>
      <c r="H3946" s="5" t="n">
        <v>11.81</v>
      </c>
      <c r="I3946" s="6">
        <f>IF(E3946&gt;=Markov!$B$3,1,0)</f>
        <v/>
      </c>
      <c r="J3946" s="6">
        <f>I3945</f>
        <v/>
      </c>
      <c r="K3946" s="7">
        <f>MAR1!$B$5+MAR1!$C$5*COS(2*PI()*$C3946/365)+MAR1!$D$5*SIN(2*PI()*$C3946/365)</f>
        <v/>
      </c>
      <c r="L3946" s="7">
        <f>MAR1!$B$6+MAR1!$C$6*COS(2*PI()*$C3946/365)+MAR1!$D$6*SIN(2*PI()*$C3946/365)</f>
        <v/>
      </c>
      <c r="M3946" s="7">
        <f>MAR1!$B$7+MAR1!$C$7*COS(2*PI()*$C3946/365)+MAR1!$D$7*SIN(2*PI()*$C3946/365)</f>
        <v/>
      </c>
      <c r="N3946" s="7">
        <f>F3946-K3946</f>
        <v/>
      </c>
      <c r="O3946" s="7">
        <f>G3946-L3946</f>
        <v/>
      </c>
      <c r="P3946" s="7">
        <f>H3946-M3946</f>
        <v/>
      </c>
      <c r="Q3946" s="7">
        <f>IF($I3946=1,(N3946-MAR1!$B$11)/MAR1!$D$11,(N3946-MAR1!$C$11)/MAR1!$E$11)</f>
        <v/>
      </c>
      <c r="R3946" s="7">
        <f>IF($I3946=1,(O3946-MAR1!$B$12)/MAR1!$D$12,(O3946-MAR1!$C$12)/MAR1!$E$12)</f>
        <v/>
      </c>
      <c r="S3946" s="7">
        <f>IF($I3946=1,(P3946-MAR1!$B$13)/MAR1!$D$13,(P3946-MAR1!$C$13)/MAR1!$E$13)</f>
        <v/>
      </c>
    </row>
    <row r="3947">
      <c r="A3947" s="5" t="n">
        <v>3946</v>
      </c>
      <c r="B3947" s="5" t="n">
        <v>11</v>
      </c>
      <c r="C3947" s="5" t="n">
        <v>296</v>
      </c>
      <c r="D3947" s="5" t="n">
        <v>10</v>
      </c>
      <c r="E3947" s="5" t="n">
        <v>0</v>
      </c>
      <c r="F3947" s="5" t="n">
        <v>27</v>
      </c>
      <c r="G3947" s="5" t="n">
        <v>17.6</v>
      </c>
      <c r="H3947" s="5" t="n">
        <v>16.21</v>
      </c>
      <c r="I3947" s="6">
        <f>IF(E3947&gt;=Markov!$B$3,1,0)</f>
        <v/>
      </c>
      <c r="J3947" s="6">
        <f>I3946</f>
        <v/>
      </c>
      <c r="K3947" s="7">
        <f>MAR1!$B$5+MAR1!$C$5*COS(2*PI()*$C3947/365)+MAR1!$D$5*SIN(2*PI()*$C3947/365)</f>
        <v/>
      </c>
      <c r="L3947" s="7">
        <f>MAR1!$B$6+MAR1!$C$6*COS(2*PI()*$C3947/365)+MAR1!$D$6*SIN(2*PI()*$C3947/365)</f>
        <v/>
      </c>
      <c r="M3947" s="7">
        <f>MAR1!$B$7+MAR1!$C$7*COS(2*PI()*$C3947/365)+MAR1!$D$7*SIN(2*PI()*$C3947/365)</f>
        <v/>
      </c>
      <c r="N3947" s="7">
        <f>F3947-K3947</f>
        <v/>
      </c>
      <c r="O3947" s="7">
        <f>G3947-L3947</f>
        <v/>
      </c>
      <c r="P3947" s="7">
        <f>H3947-M3947</f>
        <v/>
      </c>
      <c r="Q3947" s="7">
        <f>IF($I3947=1,(N3947-MAR1!$B$11)/MAR1!$D$11,(N3947-MAR1!$C$11)/MAR1!$E$11)</f>
        <v/>
      </c>
      <c r="R3947" s="7">
        <f>IF($I3947=1,(O3947-MAR1!$B$12)/MAR1!$D$12,(O3947-MAR1!$C$12)/MAR1!$E$12)</f>
        <v/>
      </c>
      <c r="S3947" s="7">
        <f>IF($I3947=1,(P3947-MAR1!$B$13)/MAR1!$D$13,(P3947-MAR1!$C$13)/MAR1!$E$13)</f>
        <v/>
      </c>
    </row>
    <row r="3948">
      <c r="A3948" s="5" t="n">
        <v>3947</v>
      </c>
      <c r="B3948" s="5" t="n">
        <v>11</v>
      </c>
      <c r="C3948" s="5" t="n">
        <v>297</v>
      </c>
      <c r="D3948" s="5" t="n">
        <v>10</v>
      </c>
      <c r="E3948" s="5" t="n">
        <v>0</v>
      </c>
      <c r="F3948" s="5" t="n">
        <v>24.5</v>
      </c>
      <c r="G3948" s="5" t="n">
        <v>16.5</v>
      </c>
      <c r="H3948" s="5" t="n">
        <v>13.27</v>
      </c>
      <c r="I3948" s="6">
        <f>IF(E3948&gt;=Markov!$B$3,1,0)</f>
        <v/>
      </c>
      <c r="J3948" s="6">
        <f>I3947</f>
        <v/>
      </c>
      <c r="K3948" s="7">
        <f>MAR1!$B$5+MAR1!$C$5*COS(2*PI()*$C3948/365)+MAR1!$D$5*SIN(2*PI()*$C3948/365)</f>
        <v/>
      </c>
      <c r="L3948" s="7">
        <f>MAR1!$B$6+MAR1!$C$6*COS(2*PI()*$C3948/365)+MAR1!$D$6*SIN(2*PI()*$C3948/365)</f>
        <v/>
      </c>
      <c r="M3948" s="7">
        <f>MAR1!$B$7+MAR1!$C$7*COS(2*PI()*$C3948/365)+MAR1!$D$7*SIN(2*PI()*$C3948/365)</f>
        <v/>
      </c>
      <c r="N3948" s="7">
        <f>F3948-K3948</f>
        <v/>
      </c>
      <c r="O3948" s="7">
        <f>G3948-L3948</f>
        <v/>
      </c>
      <c r="P3948" s="7">
        <f>H3948-M3948</f>
        <v/>
      </c>
      <c r="Q3948" s="7">
        <f>IF($I3948=1,(N3948-MAR1!$B$11)/MAR1!$D$11,(N3948-MAR1!$C$11)/MAR1!$E$11)</f>
        <v/>
      </c>
      <c r="R3948" s="7">
        <f>IF($I3948=1,(O3948-MAR1!$B$12)/MAR1!$D$12,(O3948-MAR1!$C$12)/MAR1!$E$12)</f>
        <v/>
      </c>
      <c r="S3948" s="7">
        <f>IF($I3948=1,(P3948-MAR1!$B$13)/MAR1!$D$13,(P3948-MAR1!$C$13)/MAR1!$E$13)</f>
        <v/>
      </c>
    </row>
    <row r="3949">
      <c r="A3949" s="5" t="n">
        <v>3948</v>
      </c>
      <c r="B3949" s="5" t="n">
        <v>11</v>
      </c>
      <c r="C3949" s="5" t="n">
        <v>298</v>
      </c>
      <c r="D3949" s="5" t="n">
        <v>10</v>
      </c>
      <c r="E3949" s="5" t="n">
        <v>0</v>
      </c>
      <c r="F3949" s="5" t="n">
        <v>28.5</v>
      </c>
      <c r="G3949" s="5" t="n">
        <v>18.6</v>
      </c>
      <c r="H3949" s="5" t="n">
        <v>16.89</v>
      </c>
      <c r="I3949" s="6">
        <f>IF(E3949&gt;=Markov!$B$3,1,0)</f>
        <v/>
      </c>
      <c r="J3949" s="6">
        <f>I3948</f>
        <v/>
      </c>
      <c r="K3949" s="7">
        <f>MAR1!$B$5+MAR1!$C$5*COS(2*PI()*$C3949/365)+MAR1!$D$5*SIN(2*PI()*$C3949/365)</f>
        <v/>
      </c>
      <c r="L3949" s="7">
        <f>MAR1!$B$6+MAR1!$C$6*COS(2*PI()*$C3949/365)+MAR1!$D$6*SIN(2*PI()*$C3949/365)</f>
        <v/>
      </c>
      <c r="M3949" s="7">
        <f>MAR1!$B$7+MAR1!$C$7*COS(2*PI()*$C3949/365)+MAR1!$D$7*SIN(2*PI()*$C3949/365)</f>
        <v/>
      </c>
      <c r="N3949" s="7">
        <f>F3949-K3949</f>
        <v/>
      </c>
      <c r="O3949" s="7">
        <f>G3949-L3949</f>
        <v/>
      </c>
      <c r="P3949" s="7">
        <f>H3949-M3949</f>
        <v/>
      </c>
      <c r="Q3949" s="7">
        <f>IF($I3949=1,(N3949-MAR1!$B$11)/MAR1!$D$11,(N3949-MAR1!$C$11)/MAR1!$E$11)</f>
        <v/>
      </c>
      <c r="R3949" s="7">
        <f>IF($I3949=1,(O3949-MAR1!$B$12)/MAR1!$D$12,(O3949-MAR1!$C$12)/MAR1!$E$12)</f>
        <v/>
      </c>
      <c r="S3949" s="7">
        <f>IF($I3949=1,(P3949-MAR1!$B$13)/MAR1!$D$13,(P3949-MAR1!$C$13)/MAR1!$E$13)</f>
        <v/>
      </c>
    </row>
    <row r="3950">
      <c r="A3950" s="5" t="n">
        <v>3949</v>
      </c>
      <c r="B3950" s="5" t="n">
        <v>11</v>
      </c>
      <c r="C3950" s="5" t="n">
        <v>299</v>
      </c>
      <c r="D3950" s="5" t="n">
        <v>10</v>
      </c>
      <c r="E3950" s="5" t="n">
        <v>0</v>
      </c>
      <c r="F3950" s="5" t="n">
        <v>30.4</v>
      </c>
      <c r="G3950" s="5" t="n">
        <v>18.3</v>
      </c>
      <c r="H3950" s="5" t="n">
        <v>16.4</v>
      </c>
      <c r="I3950" s="6">
        <f>IF(E3950&gt;=Markov!$B$3,1,0)</f>
        <v/>
      </c>
      <c r="J3950" s="6">
        <f>I3949</f>
        <v/>
      </c>
      <c r="K3950" s="7">
        <f>MAR1!$B$5+MAR1!$C$5*COS(2*PI()*$C3950/365)+MAR1!$D$5*SIN(2*PI()*$C3950/365)</f>
        <v/>
      </c>
      <c r="L3950" s="7">
        <f>MAR1!$B$6+MAR1!$C$6*COS(2*PI()*$C3950/365)+MAR1!$D$6*SIN(2*PI()*$C3950/365)</f>
        <v/>
      </c>
      <c r="M3950" s="7">
        <f>MAR1!$B$7+MAR1!$C$7*COS(2*PI()*$C3950/365)+MAR1!$D$7*SIN(2*PI()*$C3950/365)</f>
        <v/>
      </c>
      <c r="N3950" s="7">
        <f>F3950-K3950</f>
        <v/>
      </c>
      <c r="O3950" s="7">
        <f>G3950-L3950</f>
        <v/>
      </c>
      <c r="P3950" s="7">
        <f>H3950-M3950</f>
        <v/>
      </c>
      <c r="Q3950" s="7">
        <f>IF($I3950=1,(N3950-MAR1!$B$11)/MAR1!$D$11,(N3950-MAR1!$C$11)/MAR1!$E$11)</f>
        <v/>
      </c>
      <c r="R3950" s="7">
        <f>IF($I3950=1,(O3950-MAR1!$B$12)/MAR1!$D$12,(O3950-MAR1!$C$12)/MAR1!$E$12)</f>
        <v/>
      </c>
      <c r="S3950" s="7">
        <f>IF($I3950=1,(P3950-MAR1!$B$13)/MAR1!$D$13,(P3950-MAR1!$C$13)/MAR1!$E$13)</f>
        <v/>
      </c>
    </row>
    <row r="3951">
      <c r="A3951" s="5" t="n">
        <v>3950</v>
      </c>
      <c r="B3951" s="5" t="n">
        <v>11</v>
      </c>
      <c r="C3951" s="5" t="n">
        <v>300</v>
      </c>
      <c r="D3951" s="5" t="n">
        <v>10</v>
      </c>
      <c r="E3951" s="5" t="n">
        <v>0</v>
      </c>
      <c r="F3951" s="5" t="n">
        <v>30.4</v>
      </c>
      <c r="G3951" s="5" t="n">
        <v>19.3</v>
      </c>
      <c r="H3951" s="5" t="n">
        <v>14.3</v>
      </c>
      <c r="I3951" s="6">
        <f>IF(E3951&gt;=Markov!$B$3,1,0)</f>
        <v/>
      </c>
      <c r="J3951" s="6">
        <f>I3950</f>
        <v/>
      </c>
      <c r="K3951" s="7">
        <f>MAR1!$B$5+MAR1!$C$5*COS(2*PI()*$C3951/365)+MAR1!$D$5*SIN(2*PI()*$C3951/365)</f>
        <v/>
      </c>
      <c r="L3951" s="7">
        <f>MAR1!$B$6+MAR1!$C$6*COS(2*PI()*$C3951/365)+MAR1!$D$6*SIN(2*PI()*$C3951/365)</f>
        <v/>
      </c>
      <c r="M3951" s="7">
        <f>MAR1!$B$7+MAR1!$C$7*COS(2*PI()*$C3951/365)+MAR1!$D$7*SIN(2*PI()*$C3951/365)</f>
        <v/>
      </c>
      <c r="N3951" s="7">
        <f>F3951-K3951</f>
        <v/>
      </c>
      <c r="O3951" s="7">
        <f>G3951-L3951</f>
        <v/>
      </c>
      <c r="P3951" s="7">
        <f>H3951-M3951</f>
        <v/>
      </c>
      <c r="Q3951" s="7">
        <f>IF($I3951=1,(N3951-MAR1!$B$11)/MAR1!$D$11,(N3951-MAR1!$C$11)/MAR1!$E$11)</f>
        <v/>
      </c>
      <c r="R3951" s="7">
        <f>IF($I3951=1,(O3951-MAR1!$B$12)/MAR1!$D$12,(O3951-MAR1!$C$12)/MAR1!$E$12)</f>
        <v/>
      </c>
      <c r="S3951" s="7">
        <f>IF($I3951=1,(P3951-MAR1!$B$13)/MAR1!$D$13,(P3951-MAR1!$C$13)/MAR1!$E$13)</f>
        <v/>
      </c>
    </row>
    <row r="3952">
      <c r="A3952" s="5" t="n">
        <v>3951</v>
      </c>
      <c r="B3952" s="5" t="n">
        <v>11</v>
      </c>
      <c r="C3952" s="5" t="n">
        <v>301</v>
      </c>
      <c r="D3952" s="5" t="n">
        <v>10</v>
      </c>
      <c r="E3952" s="5" t="n">
        <v>0</v>
      </c>
      <c r="F3952" s="5" t="n">
        <v>32.3</v>
      </c>
      <c r="G3952" s="5" t="n">
        <v>19.9</v>
      </c>
      <c r="H3952" s="5" t="n">
        <v>16.02</v>
      </c>
      <c r="I3952" s="6">
        <f>IF(E3952&gt;=Markov!$B$3,1,0)</f>
        <v/>
      </c>
      <c r="J3952" s="6">
        <f>I3951</f>
        <v/>
      </c>
      <c r="K3952" s="7">
        <f>MAR1!$B$5+MAR1!$C$5*COS(2*PI()*$C3952/365)+MAR1!$D$5*SIN(2*PI()*$C3952/365)</f>
        <v/>
      </c>
      <c r="L3952" s="7">
        <f>MAR1!$B$6+MAR1!$C$6*COS(2*PI()*$C3952/365)+MAR1!$D$6*SIN(2*PI()*$C3952/365)</f>
        <v/>
      </c>
      <c r="M3952" s="7">
        <f>MAR1!$B$7+MAR1!$C$7*COS(2*PI()*$C3952/365)+MAR1!$D$7*SIN(2*PI()*$C3952/365)</f>
        <v/>
      </c>
      <c r="N3952" s="7">
        <f>F3952-K3952</f>
        <v/>
      </c>
      <c r="O3952" s="7">
        <f>G3952-L3952</f>
        <v/>
      </c>
      <c r="P3952" s="7">
        <f>H3952-M3952</f>
        <v/>
      </c>
      <c r="Q3952" s="7">
        <f>IF($I3952=1,(N3952-MAR1!$B$11)/MAR1!$D$11,(N3952-MAR1!$C$11)/MAR1!$E$11)</f>
        <v/>
      </c>
      <c r="R3952" s="7">
        <f>IF($I3952=1,(O3952-MAR1!$B$12)/MAR1!$D$12,(O3952-MAR1!$C$12)/MAR1!$E$12)</f>
        <v/>
      </c>
      <c r="S3952" s="7">
        <f>IF($I3952=1,(P3952-MAR1!$B$13)/MAR1!$D$13,(P3952-MAR1!$C$13)/MAR1!$E$13)</f>
        <v/>
      </c>
    </row>
    <row r="3953">
      <c r="A3953" s="5" t="n">
        <v>3952</v>
      </c>
      <c r="B3953" s="5" t="n">
        <v>11</v>
      </c>
      <c r="C3953" s="5" t="n">
        <v>302</v>
      </c>
      <c r="D3953" s="5" t="n">
        <v>10</v>
      </c>
      <c r="E3953" s="5" t="n">
        <v>0</v>
      </c>
      <c r="F3953" s="5" t="n">
        <v>30.9</v>
      </c>
      <c r="G3953" s="5" t="n">
        <v>22.1</v>
      </c>
      <c r="H3953" s="5" t="n">
        <v>14.67</v>
      </c>
      <c r="I3953" s="6">
        <f>IF(E3953&gt;=Markov!$B$3,1,0)</f>
        <v/>
      </c>
      <c r="J3953" s="6">
        <f>I3952</f>
        <v/>
      </c>
      <c r="K3953" s="7">
        <f>MAR1!$B$5+MAR1!$C$5*COS(2*PI()*$C3953/365)+MAR1!$D$5*SIN(2*PI()*$C3953/365)</f>
        <v/>
      </c>
      <c r="L3953" s="7">
        <f>MAR1!$B$6+MAR1!$C$6*COS(2*PI()*$C3953/365)+MAR1!$D$6*SIN(2*PI()*$C3953/365)</f>
        <v/>
      </c>
      <c r="M3953" s="7">
        <f>MAR1!$B$7+MAR1!$C$7*COS(2*PI()*$C3953/365)+MAR1!$D$7*SIN(2*PI()*$C3953/365)</f>
        <v/>
      </c>
      <c r="N3953" s="7">
        <f>F3953-K3953</f>
        <v/>
      </c>
      <c r="O3953" s="7">
        <f>G3953-L3953</f>
        <v/>
      </c>
      <c r="P3953" s="7">
        <f>H3953-M3953</f>
        <v/>
      </c>
      <c r="Q3953" s="7">
        <f>IF($I3953=1,(N3953-MAR1!$B$11)/MAR1!$D$11,(N3953-MAR1!$C$11)/MAR1!$E$11)</f>
        <v/>
      </c>
      <c r="R3953" s="7">
        <f>IF($I3953=1,(O3953-MAR1!$B$12)/MAR1!$D$12,(O3953-MAR1!$C$12)/MAR1!$E$12)</f>
        <v/>
      </c>
      <c r="S3953" s="7">
        <f>IF($I3953=1,(P3953-MAR1!$B$13)/MAR1!$D$13,(P3953-MAR1!$C$13)/MAR1!$E$13)</f>
        <v/>
      </c>
    </row>
    <row r="3954">
      <c r="A3954" s="5" t="n">
        <v>3953</v>
      </c>
      <c r="B3954" s="5" t="n">
        <v>11</v>
      </c>
      <c r="C3954" s="5" t="n">
        <v>303</v>
      </c>
      <c r="D3954" s="5" t="n">
        <v>10</v>
      </c>
      <c r="E3954" s="5" t="n">
        <v>0</v>
      </c>
      <c r="F3954" s="5" t="n">
        <v>31.1</v>
      </c>
      <c r="G3954" s="5" t="n">
        <v>20.2</v>
      </c>
      <c r="H3954" s="5" t="n">
        <v>13.9</v>
      </c>
      <c r="I3954" s="6">
        <f>IF(E3954&gt;=Markov!$B$3,1,0)</f>
        <v/>
      </c>
      <c r="J3954" s="6">
        <f>I3953</f>
        <v/>
      </c>
      <c r="K3954" s="7">
        <f>MAR1!$B$5+MAR1!$C$5*COS(2*PI()*$C3954/365)+MAR1!$D$5*SIN(2*PI()*$C3954/365)</f>
        <v/>
      </c>
      <c r="L3954" s="7">
        <f>MAR1!$B$6+MAR1!$C$6*COS(2*PI()*$C3954/365)+MAR1!$D$6*SIN(2*PI()*$C3954/365)</f>
        <v/>
      </c>
      <c r="M3954" s="7">
        <f>MAR1!$B$7+MAR1!$C$7*COS(2*PI()*$C3954/365)+MAR1!$D$7*SIN(2*PI()*$C3954/365)</f>
        <v/>
      </c>
      <c r="N3954" s="7">
        <f>F3954-K3954</f>
        <v/>
      </c>
      <c r="O3954" s="7">
        <f>G3954-L3954</f>
        <v/>
      </c>
      <c r="P3954" s="7">
        <f>H3954-M3954</f>
        <v/>
      </c>
      <c r="Q3954" s="7">
        <f>IF($I3954=1,(N3954-MAR1!$B$11)/MAR1!$D$11,(N3954-MAR1!$C$11)/MAR1!$E$11)</f>
        <v/>
      </c>
      <c r="R3954" s="7">
        <f>IF($I3954=1,(O3954-MAR1!$B$12)/MAR1!$D$12,(O3954-MAR1!$C$12)/MAR1!$E$12)</f>
        <v/>
      </c>
      <c r="S3954" s="7">
        <f>IF($I3954=1,(P3954-MAR1!$B$13)/MAR1!$D$13,(P3954-MAR1!$C$13)/MAR1!$E$13)</f>
        <v/>
      </c>
    </row>
    <row r="3955">
      <c r="A3955" s="5" t="n">
        <v>3954</v>
      </c>
      <c r="B3955" s="5" t="n">
        <v>11</v>
      </c>
      <c r="C3955" s="5" t="n">
        <v>304</v>
      </c>
      <c r="D3955" s="5" t="n">
        <v>10</v>
      </c>
      <c r="E3955" s="5" t="n">
        <v>0</v>
      </c>
      <c r="F3955" s="5" t="n">
        <v>31.2</v>
      </c>
      <c r="G3955" s="5" t="n">
        <v>19.2</v>
      </c>
      <c r="H3955" s="5" t="n">
        <v>15.83</v>
      </c>
      <c r="I3955" s="6">
        <f>IF(E3955&gt;=Markov!$B$3,1,0)</f>
        <v/>
      </c>
      <c r="J3955" s="6">
        <f>I3954</f>
        <v/>
      </c>
      <c r="K3955" s="7">
        <f>MAR1!$B$5+MAR1!$C$5*COS(2*PI()*$C3955/365)+MAR1!$D$5*SIN(2*PI()*$C3955/365)</f>
        <v/>
      </c>
      <c r="L3955" s="7">
        <f>MAR1!$B$6+MAR1!$C$6*COS(2*PI()*$C3955/365)+MAR1!$D$6*SIN(2*PI()*$C3955/365)</f>
        <v/>
      </c>
      <c r="M3955" s="7">
        <f>MAR1!$B$7+MAR1!$C$7*COS(2*PI()*$C3955/365)+MAR1!$D$7*SIN(2*PI()*$C3955/365)</f>
        <v/>
      </c>
      <c r="N3955" s="7">
        <f>F3955-K3955</f>
        <v/>
      </c>
      <c r="O3955" s="7">
        <f>G3955-L3955</f>
        <v/>
      </c>
      <c r="P3955" s="7">
        <f>H3955-M3955</f>
        <v/>
      </c>
      <c r="Q3955" s="7">
        <f>IF($I3955=1,(N3955-MAR1!$B$11)/MAR1!$D$11,(N3955-MAR1!$C$11)/MAR1!$E$11)</f>
        <v/>
      </c>
      <c r="R3955" s="7">
        <f>IF($I3955=1,(O3955-MAR1!$B$12)/MAR1!$D$12,(O3955-MAR1!$C$12)/MAR1!$E$12)</f>
        <v/>
      </c>
      <c r="S3955" s="7">
        <f>IF($I3955=1,(P3955-MAR1!$B$13)/MAR1!$D$13,(P3955-MAR1!$C$13)/MAR1!$E$13)</f>
        <v/>
      </c>
    </row>
    <row r="3956">
      <c r="A3956" s="5" t="n">
        <v>3955</v>
      </c>
      <c r="B3956" s="5" t="n">
        <v>11</v>
      </c>
      <c r="C3956" s="5" t="n">
        <v>305</v>
      </c>
      <c r="D3956" s="5" t="n">
        <v>11</v>
      </c>
      <c r="E3956" s="5" t="n">
        <v>0</v>
      </c>
      <c r="F3956" s="5" t="n">
        <v>29.9</v>
      </c>
      <c r="G3956" s="5" t="n">
        <v>16.8</v>
      </c>
      <c r="H3956" s="5" t="n">
        <v>11.02</v>
      </c>
      <c r="I3956" s="6">
        <f>IF(E3956&gt;=Markov!$B$3,1,0)</f>
        <v/>
      </c>
      <c r="J3956" s="6">
        <f>I3955</f>
        <v/>
      </c>
      <c r="K3956" s="7">
        <f>MAR1!$B$5+MAR1!$C$5*COS(2*PI()*$C3956/365)+MAR1!$D$5*SIN(2*PI()*$C3956/365)</f>
        <v/>
      </c>
      <c r="L3956" s="7">
        <f>MAR1!$B$6+MAR1!$C$6*COS(2*PI()*$C3956/365)+MAR1!$D$6*SIN(2*PI()*$C3956/365)</f>
        <v/>
      </c>
      <c r="M3956" s="7">
        <f>MAR1!$B$7+MAR1!$C$7*COS(2*PI()*$C3956/365)+MAR1!$D$7*SIN(2*PI()*$C3956/365)</f>
        <v/>
      </c>
      <c r="N3956" s="7">
        <f>F3956-K3956</f>
        <v/>
      </c>
      <c r="O3956" s="7">
        <f>G3956-L3956</f>
        <v/>
      </c>
      <c r="P3956" s="7">
        <f>H3956-M3956</f>
        <v/>
      </c>
      <c r="Q3956" s="7">
        <f>IF($I3956=1,(N3956-MAR1!$B$11)/MAR1!$D$11,(N3956-MAR1!$C$11)/MAR1!$E$11)</f>
        <v/>
      </c>
      <c r="R3956" s="7">
        <f>IF($I3956=1,(O3956-MAR1!$B$12)/MAR1!$D$12,(O3956-MAR1!$C$12)/MAR1!$E$12)</f>
        <v/>
      </c>
      <c r="S3956" s="7">
        <f>IF($I3956=1,(P3956-MAR1!$B$13)/MAR1!$D$13,(P3956-MAR1!$C$13)/MAR1!$E$13)</f>
        <v/>
      </c>
    </row>
    <row r="3957">
      <c r="A3957" s="5" t="n">
        <v>3956</v>
      </c>
      <c r="B3957" s="5" t="n">
        <v>11</v>
      </c>
      <c r="C3957" s="5" t="n">
        <v>306</v>
      </c>
      <c r="D3957" s="5" t="n">
        <v>11</v>
      </c>
      <c r="E3957" s="5" t="n">
        <v>0</v>
      </c>
      <c r="F3957" s="5" t="n">
        <v>29.9</v>
      </c>
      <c r="G3957" s="5" t="n">
        <v>16.8</v>
      </c>
      <c r="H3957" s="5" t="n">
        <v>13.21</v>
      </c>
      <c r="I3957" s="6">
        <f>IF(E3957&gt;=Markov!$B$3,1,0)</f>
        <v/>
      </c>
      <c r="J3957" s="6">
        <f>I3956</f>
        <v/>
      </c>
      <c r="K3957" s="7">
        <f>MAR1!$B$5+MAR1!$C$5*COS(2*PI()*$C3957/365)+MAR1!$D$5*SIN(2*PI()*$C3957/365)</f>
        <v/>
      </c>
      <c r="L3957" s="7">
        <f>MAR1!$B$6+MAR1!$C$6*COS(2*PI()*$C3957/365)+MAR1!$D$6*SIN(2*PI()*$C3957/365)</f>
        <v/>
      </c>
      <c r="M3957" s="7">
        <f>MAR1!$B$7+MAR1!$C$7*COS(2*PI()*$C3957/365)+MAR1!$D$7*SIN(2*PI()*$C3957/365)</f>
        <v/>
      </c>
      <c r="N3957" s="7">
        <f>F3957-K3957</f>
        <v/>
      </c>
      <c r="O3957" s="7">
        <f>G3957-L3957</f>
        <v/>
      </c>
      <c r="P3957" s="7">
        <f>H3957-M3957</f>
        <v/>
      </c>
      <c r="Q3957" s="7">
        <f>IF($I3957=1,(N3957-MAR1!$B$11)/MAR1!$D$11,(N3957-MAR1!$C$11)/MAR1!$E$11)</f>
        <v/>
      </c>
      <c r="R3957" s="7">
        <f>IF($I3957=1,(O3957-MAR1!$B$12)/MAR1!$D$12,(O3957-MAR1!$C$12)/MAR1!$E$12)</f>
        <v/>
      </c>
      <c r="S3957" s="7">
        <f>IF($I3957=1,(P3957-MAR1!$B$13)/MAR1!$D$13,(P3957-MAR1!$C$13)/MAR1!$E$13)</f>
        <v/>
      </c>
    </row>
    <row r="3958">
      <c r="A3958" s="5" t="n">
        <v>3957</v>
      </c>
      <c r="B3958" s="5" t="n">
        <v>11</v>
      </c>
      <c r="C3958" s="5" t="n">
        <v>307</v>
      </c>
      <c r="D3958" s="5" t="n">
        <v>11</v>
      </c>
      <c r="E3958" s="5" t="n">
        <v>0</v>
      </c>
      <c r="F3958" s="5" t="n">
        <v>26.3</v>
      </c>
      <c r="G3958" s="5" t="n">
        <v>14.6</v>
      </c>
      <c r="H3958" s="5" t="n">
        <v>13.95</v>
      </c>
      <c r="I3958" s="6">
        <f>IF(E3958&gt;=Markov!$B$3,1,0)</f>
        <v/>
      </c>
      <c r="J3958" s="6">
        <f>I3957</f>
        <v/>
      </c>
      <c r="K3958" s="7">
        <f>MAR1!$B$5+MAR1!$C$5*COS(2*PI()*$C3958/365)+MAR1!$D$5*SIN(2*PI()*$C3958/365)</f>
        <v/>
      </c>
      <c r="L3958" s="7">
        <f>MAR1!$B$6+MAR1!$C$6*COS(2*PI()*$C3958/365)+MAR1!$D$6*SIN(2*PI()*$C3958/365)</f>
        <v/>
      </c>
      <c r="M3958" s="7">
        <f>MAR1!$B$7+MAR1!$C$7*COS(2*PI()*$C3958/365)+MAR1!$D$7*SIN(2*PI()*$C3958/365)</f>
        <v/>
      </c>
      <c r="N3958" s="7">
        <f>F3958-K3958</f>
        <v/>
      </c>
      <c r="O3958" s="7">
        <f>G3958-L3958</f>
        <v/>
      </c>
      <c r="P3958" s="7">
        <f>H3958-M3958</f>
        <v/>
      </c>
      <c r="Q3958" s="7">
        <f>IF($I3958=1,(N3958-MAR1!$B$11)/MAR1!$D$11,(N3958-MAR1!$C$11)/MAR1!$E$11)</f>
        <v/>
      </c>
      <c r="R3958" s="7">
        <f>IF($I3958=1,(O3958-MAR1!$B$12)/MAR1!$D$12,(O3958-MAR1!$C$12)/MAR1!$E$12)</f>
        <v/>
      </c>
      <c r="S3958" s="7">
        <f>IF($I3958=1,(P3958-MAR1!$B$13)/MAR1!$D$13,(P3958-MAR1!$C$13)/MAR1!$E$13)</f>
        <v/>
      </c>
    </row>
    <row r="3959">
      <c r="A3959" s="5" t="n">
        <v>3958</v>
      </c>
      <c r="B3959" s="5" t="n">
        <v>11</v>
      </c>
      <c r="C3959" s="5" t="n">
        <v>308</v>
      </c>
      <c r="D3959" s="5" t="n">
        <v>11</v>
      </c>
      <c r="E3959" s="5" t="n">
        <v>0</v>
      </c>
      <c r="F3959" s="5" t="n">
        <v>27.5</v>
      </c>
      <c r="G3959" s="5" t="n">
        <v>15.1</v>
      </c>
      <c r="H3959" s="5" t="n">
        <v>14.16</v>
      </c>
      <c r="I3959" s="6">
        <f>IF(E3959&gt;=Markov!$B$3,1,0)</f>
        <v/>
      </c>
      <c r="J3959" s="6">
        <f>I3958</f>
        <v/>
      </c>
      <c r="K3959" s="7">
        <f>MAR1!$B$5+MAR1!$C$5*COS(2*PI()*$C3959/365)+MAR1!$D$5*SIN(2*PI()*$C3959/365)</f>
        <v/>
      </c>
      <c r="L3959" s="7">
        <f>MAR1!$B$6+MAR1!$C$6*COS(2*PI()*$C3959/365)+MAR1!$D$6*SIN(2*PI()*$C3959/365)</f>
        <v/>
      </c>
      <c r="M3959" s="7">
        <f>MAR1!$B$7+MAR1!$C$7*COS(2*PI()*$C3959/365)+MAR1!$D$7*SIN(2*PI()*$C3959/365)</f>
        <v/>
      </c>
      <c r="N3959" s="7">
        <f>F3959-K3959</f>
        <v/>
      </c>
      <c r="O3959" s="7">
        <f>G3959-L3959</f>
        <v/>
      </c>
      <c r="P3959" s="7">
        <f>H3959-M3959</f>
        <v/>
      </c>
      <c r="Q3959" s="7">
        <f>IF($I3959=1,(N3959-MAR1!$B$11)/MAR1!$D$11,(N3959-MAR1!$C$11)/MAR1!$E$11)</f>
        <v/>
      </c>
      <c r="R3959" s="7">
        <f>IF($I3959=1,(O3959-MAR1!$B$12)/MAR1!$D$12,(O3959-MAR1!$C$12)/MAR1!$E$12)</f>
        <v/>
      </c>
      <c r="S3959" s="7">
        <f>IF($I3959=1,(P3959-MAR1!$B$13)/MAR1!$D$13,(P3959-MAR1!$C$13)/MAR1!$E$13)</f>
        <v/>
      </c>
    </row>
    <row r="3960">
      <c r="A3960" s="5" t="n">
        <v>3959</v>
      </c>
      <c r="B3960" s="5" t="n">
        <v>11</v>
      </c>
      <c r="C3960" s="5" t="n">
        <v>309</v>
      </c>
      <c r="D3960" s="5" t="n">
        <v>11</v>
      </c>
      <c r="E3960" s="5" t="n">
        <v>0</v>
      </c>
      <c r="F3960" s="5" t="n">
        <v>27.2</v>
      </c>
      <c r="G3960" s="5" t="n">
        <v>15.8</v>
      </c>
      <c r="H3960" s="5" t="n">
        <v>13.28</v>
      </c>
      <c r="I3960" s="6">
        <f>IF(E3960&gt;=Markov!$B$3,1,0)</f>
        <v/>
      </c>
      <c r="J3960" s="6">
        <f>I3959</f>
        <v/>
      </c>
      <c r="K3960" s="7">
        <f>MAR1!$B$5+MAR1!$C$5*COS(2*PI()*$C3960/365)+MAR1!$D$5*SIN(2*PI()*$C3960/365)</f>
        <v/>
      </c>
      <c r="L3960" s="7">
        <f>MAR1!$B$6+MAR1!$C$6*COS(2*PI()*$C3960/365)+MAR1!$D$6*SIN(2*PI()*$C3960/365)</f>
        <v/>
      </c>
      <c r="M3960" s="7">
        <f>MAR1!$B$7+MAR1!$C$7*COS(2*PI()*$C3960/365)+MAR1!$D$7*SIN(2*PI()*$C3960/365)</f>
        <v/>
      </c>
      <c r="N3960" s="7">
        <f>F3960-K3960</f>
        <v/>
      </c>
      <c r="O3960" s="7">
        <f>G3960-L3960</f>
        <v/>
      </c>
      <c r="P3960" s="7">
        <f>H3960-M3960</f>
        <v/>
      </c>
      <c r="Q3960" s="7">
        <f>IF($I3960=1,(N3960-MAR1!$B$11)/MAR1!$D$11,(N3960-MAR1!$C$11)/MAR1!$E$11)</f>
        <v/>
      </c>
      <c r="R3960" s="7">
        <f>IF($I3960=1,(O3960-MAR1!$B$12)/MAR1!$D$12,(O3960-MAR1!$C$12)/MAR1!$E$12)</f>
        <v/>
      </c>
      <c r="S3960" s="7">
        <f>IF($I3960=1,(P3960-MAR1!$B$13)/MAR1!$D$13,(P3960-MAR1!$C$13)/MAR1!$E$13)</f>
        <v/>
      </c>
    </row>
    <row r="3961">
      <c r="A3961" s="5" t="n">
        <v>3960</v>
      </c>
      <c r="B3961" s="5" t="n">
        <v>11</v>
      </c>
      <c r="C3961" s="5" t="n">
        <v>310</v>
      </c>
      <c r="D3961" s="5" t="n">
        <v>11</v>
      </c>
      <c r="E3961" s="5" t="n">
        <v>0</v>
      </c>
      <c r="F3961" s="5" t="n">
        <v>27.2</v>
      </c>
      <c r="G3961" s="5" t="n">
        <v>16</v>
      </c>
      <c r="H3961" s="5" t="n">
        <v>10.3</v>
      </c>
      <c r="I3961" s="6">
        <f>IF(E3961&gt;=Markov!$B$3,1,0)</f>
        <v/>
      </c>
      <c r="J3961" s="6">
        <f>I3960</f>
        <v/>
      </c>
      <c r="K3961" s="7">
        <f>MAR1!$B$5+MAR1!$C$5*COS(2*PI()*$C3961/365)+MAR1!$D$5*SIN(2*PI()*$C3961/365)</f>
        <v/>
      </c>
      <c r="L3961" s="7">
        <f>MAR1!$B$6+MAR1!$C$6*COS(2*PI()*$C3961/365)+MAR1!$D$6*SIN(2*PI()*$C3961/365)</f>
        <v/>
      </c>
      <c r="M3961" s="7">
        <f>MAR1!$B$7+MAR1!$C$7*COS(2*PI()*$C3961/365)+MAR1!$D$7*SIN(2*PI()*$C3961/365)</f>
        <v/>
      </c>
      <c r="N3961" s="7">
        <f>F3961-K3961</f>
        <v/>
      </c>
      <c r="O3961" s="7">
        <f>G3961-L3961</f>
        <v/>
      </c>
      <c r="P3961" s="7">
        <f>H3961-M3961</f>
        <v/>
      </c>
      <c r="Q3961" s="7">
        <f>IF($I3961=1,(N3961-MAR1!$B$11)/MAR1!$D$11,(N3961-MAR1!$C$11)/MAR1!$E$11)</f>
        <v/>
      </c>
      <c r="R3961" s="7">
        <f>IF($I3961=1,(O3961-MAR1!$B$12)/MAR1!$D$12,(O3961-MAR1!$C$12)/MAR1!$E$12)</f>
        <v/>
      </c>
      <c r="S3961" s="7">
        <f>IF($I3961=1,(P3961-MAR1!$B$13)/MAR1!$D$13,(P3961-MAR1!$C$13)/MAR1!$E$13)</f>
        <v/>
      </c>
    </row>
    <row r="3962">
      <c r="A3962" s="5" t="n">
        <v>3961</v>
      </c>
      <c r="B3962" s="5" t="n">
        <v>11</v>
      </c>
      <c r="C3962" s="5" t="n">
        <v>311</v>
      </c>
      <c r="D3962" s="5" t="n">
        <v>11</v>
      </c>
      <c r="E3962" s="5" t="n">
        <v>0</v>
      </c>
      <c r="F3962" s="5" t="n">
        <v>25.9</v>
      </c>
      <c r="G3962" s="5" t="n">
        <v>14.1</v>
      </c>
      <c r="H3962" s="5" t="n">
        <v>14.97</v>
      </c>
      <c r="I3962" s="6">
        <f>IF(E3962&gt;=Markov!$B$3,1,0)</f>
        <v/>
      </c>
      <c r="J3962" s="6">
        <f>I3961</f>
        <v/>
      </c>
      <c r="K3962" s="7">
        <f>MAR1!$B$5+MAR1!$C$5*COS(2*PI()*$C3962/365)+MAR1!$D$5*SIN(2*PI()*$C3962/365)</f>
        <v/>
      </c>
      <c r="L3962" s="7">
        <f>MAR1!$B$6+MAR1!$C$6*COS(2*PI()*$C3962/365)+MAR1!$D$6*SIN(2*PI()*$C3962/365)</f>
        <v/>
      </c>
      <c r="M3962" s="7">
        <f>MAR1!$B$7+MAR1!$C$7*COS(2*PI()*$C3962/365)+MAR1!$D$7*SIN(2*PI()*$C3962/365)</f>
        <v/>
      </c>
      <c r="N3962" s="7">
        <f>F3962-K3962</f>
        <v/>
      </c>
      <c r="O3962" s="7">
        <f>G3962-L3962</f>
        <v/>
      </c>
      <c r="P3962" s="7">
        <f>H3962-M3962</f>
        <v/>
      </c>
      <c r="Q3962" s="7">
        <f>IF($I3962=1,(N3962-MAR1!$B$11)/MAR1!$D$11,(N3962-MAR1!$C$11)/MAR1!$E$11)</f>
        <v/>
      </c>
      <c r="R3962" s="7">
        <f>IF($I3962=1,(O3962-MAR1!$B$12)/MAR1!$D$12,(O3962-MAR1!$C$12)/MAR1!$E$12)</f>
        <v/>
      </c>
      <c r="S3962" s="7">
        <f>IF($I3962=1,(P3962-MAR1!$B$13)/MAR1!$D$13,(P3962-MAR1!$C$13)/MAR1!$E$13)</f>
        <v/>
      </c>
    </row>
    <row r="3963">
      <c r="A3963" s="5" t="n">
        <v>3962</v>
      </c>
      <c r="B3963" s="5" t="n">
        <v>11</v>
      </c>
      <c r="C3963" s="5" t="n">
        <v>312</v>
      </c>
      <c r="D3963" s="5" t="n">
        <v>11</v>
      </c>
      <c r="E3963" s="5" t="n">
        <v>0</v>
      </c>
      <c r="F3963" s="5" t="n">
        <v>27.1</v>
      </c>
      <c r="G3963" s="5" t="n">
        <v>15.3</v>
      </c>
      <c r="H3963" s="5" t="n">
        <v>11.99</v>
      </c>
      <c r="I3963" s="6">
        <f>IF(E3963&gt;=Markov!$B$3,1,0)</f>
        <v/>
      </c>
      <c r="J3963" s="6">
        <f>I3962</f>
        <v/>
      </c>
      <c r="K3963" s="7">
        <f>MAR1!$B$5+MAR1!$C$5*COS(2*PI()*$C3963/365)+MAR1!$D$5*SIN(2*PI()*$C3963/365)</f>
        <v/>
      </c>
      <c r="L3963" s="7">
        <f>MAR1!$B$6+MAR1!$C$6*COS(2*PI()*$C3963/365)+MAR1!$D$6*SIN(2*PI()*$C3963/365)</f>
        <v/>
      </c>
      <c r="M3963" s="7">
        <f>MAR1!$B$7+MAR1!$C$7*COS(2*PI()*$C3963/365)+MAR1!$D$7*SIN(2*PI()*$C3963/365)</f>
        <v/>
      </c>
      <c r="N3963" s="7">
        <f>F3963-K3963</f>
        <v/>
      </c>
      <c r="O3963" s="7">
        <f>G3963-L3963</f>
        <v/>
      </c>
      <c r="P3963" s="7">
        <f>H3963-M3963</f>
        <v/>
      </c>
      <c r="Q3963" s="7">
        <f>IF($I3963=1,(N3963-MAR1!$B$11)/MAR1!$D$11,(N3963-MAR1!$C$11)/MAR1!$E$11)</f>
        <v/>
      </c>
      <c r="R3963" s="7">
        <f>IF($I3963=1,(O3963-MAR1!$B$12)/MAR1!$D$12,(O3963-MAR1!$C$12)/MAR1!$E$12)</f>
        <v/>
      </c>
      <c r="S3963" s="7">
        <f>IF($I3963=1,(P3963-MAR1!$B$13)/MAR1!$D$13,(P3963-MAR1!$C$13)/MAR1!$E$13)</f>
        <v/>
      </c>
    </row>
    <row r="3964">
      <c r="A3964" s="5" t="n">
        <v>3963</v>
      </c>
      <c r="B3964" s="5" t="n">
        <v>11</v>
      </c>
      <c r="C3964" s="5" t="n">
        <v>313</v>
      </c>
      <c r="D3964" s="5" t="n">
        <v>11</v>
      </c>
      <c r="E3964" s="5" t="n">
        <v>0</v>
      </c>
      <c r="F3964" s="5" t="n">
        <v>25.9</v>
      </c>
      <c r="G3964" s="5" t="n">
        <v>15.5</v>
      </c>
      <c r="H3964" s="5" t="n">
        <v>7.72</v>
      </c>
      <c r="I3964" s="6">
        <f>IF(E3964&gt;=Markov!$B$3,1,0)</f>
        <v/>
      </c>
      <c r="J3964" s="6">
        <f>I3963</f>
        <v/>
      </c>
      <c r="K3964" s="7">
        <f>MAR1!$B$5+MAR1!$C$5*COS(2*PI()*$C3964/365)+MAR1!$D$5*SIN(2*PI()*$C3964/365)</f>
        <v/>
      </c>
      <c r="L3964" s="7">
        <f>MAR1!$B$6+MAR1!$C$6*COS(2*PI()*$C3964/365)+MAR1!$D$6*SIN(2*PI()*$C3964/365)</f>
        <v/>
      </c>
      <c r="M3964" s="7">
        <f>MAR1!$B$7+MAR1!$C$7*COS(2*PI()*$C3964/365)+MAR1!$D$7*SIN(2*PI()*$C3964/365)</f>
        <v/>
      </c>
      <c r="N3964" s="7">
        <f>F3964-K3964</f>
        <v/>
      </c>
      <c r="O3964" s="7">
        <f>G3964-L3964</f>
        <v/>
      </c>
      <c r="P3964" s="7">
        <f>H3964-M3964</f>
        <v/>
      </c>
      <c r="Q3964" s="7">
        <f>IF($I3964=1,(N3964-MAR1!$B$11)/MAR1!$D$11,(N3964-MAR1!$C$11)/MAR1!$E$11)</f>
        <v/>
      </c>
      <c r="R3964" s="7">
        <f>IF($I3964=1,(O3964-MAR1!$B$12)/MAR1!$D$12,(O3964-MAR1!$C$12)/MAR1!$E$12)</f>
        <v/>
      </c>
      <c r="S3964" s="7">
        <f>IF($I3964=1,(P3964-MAR1!$B$13)/MAR1!$D$13,(P3964-MAR1!$C$13)/MAR1!$E$13)</f>
        <v/>
      </c>
    </row>
    <row r="3965">
      <c r="A3965" s="5" t="n">
        <v>3964</v>
      </c>
      <c r="B3965" s="5" t="n">
        <v>11</v>
      </c>
      <c r="C3965" s="5" t="n">
        <v>314</v>
      </c>
      <c r="D3965" s="5" t="n">
        <v>11</v>
      </c>
      <c r="E3965" s="5" t="n">
        <v>0</v>
      </c>
      <c r="F3965" s="5" t="n">
        <v>27.3</v>
      </c>
      <c r="G3965" s="5" t="n">
        <v>15.1</v>
      </c>
      <c r="H3965" s="5" t="n">
        <v>13.34</v>
      </c>
      <c r="I3965" s="6">
        <f>IF(E3965&gt;=Markov!$B$3,1,0)</f>
        <v/>
      </c>
      <c r="J3965" s="6">
        <f>I3964</f>
        <v/>
      </c>
      <c r="K3965" s="7">
        <f>MAR1!$B$5+MAR1!$C$5*COS(2*PI()*$C3965/365)+MAR1!$D$5*SIN(2*PI()*$C3965/365)</f>
        <v/>
      </c>
      <c r="L3965" s="7">
        <f>MAR1!$B$6+MAR1!$C$6*COS(2*PI()*$C3965/365)+MAR1!$D$6*SIN(2*PI()*$C3965/365)</f>
        <v/>
      </c>
      <c r="M3965" s="7">
        <f>MAR1!$B$7+MAR1!$C$7*COS(2*PI()*$C3965/365)+MAR1!$D$7*SIN(2*PI()*$C3965/365)</f>
        <v/>
      </c>
      <c r="N3965" s="7">
        <f>F3965-K3965</f>
        <v/>
      </c>
      <c r="O3965" s="7">
        <f>G3965-L3965</f>
        <v/>
      </c>
      <c r="P3965" s="7">
        <f>H3965-M3965</f>
        <v/>
      </c>
      <c r="Q3965" s="7">
        <f>IF($I3965=1,(N3965-MAR1!$B$11)/MAR1!$D$11,(N3965-MAR1!$C$11)/MAR1!$E$11)</f>
        <v/>
      </c>
      <c r="R3965" s="7">
        <f>IF($I3965=1,(O3965-MAR1!$B$12)/MAR1!$D$12,(O3965-MAR1!$C$12)/MAR1!$E$12)</f>
        <v/>
      </c>
      <c r="S3965" s="7">
        <f>IF($I3965=1,(P3965-MAR1!$B$13)/MAR1!$D$13,(P3965-MAR1!$C$13)/MAR1!$E$13)</f>
        <v/>
      </c>
    </row>
    <row r="3966">
      <c r="A3966" s="5" t="n">
        <v>3965</v>
      </c>
      <c r="B3966" s="5" t="n">
        <v>11</v>
      </c>
      <c r="C3966" s="5" t="n">
        <v>315</v>
      </c>
      <c r="D3966" s="5" t="n">
        <v>11</v>
      </c>
      <c r="E3966" s="5" t="n">
        <v>0</v>
      </c>
      <c r="F3966" s="5" t="n">
        <v>28.9</v>
      </c>
      <c r="G3966" s="5" t="n">
        <v>15.6</v>
      </c>
      <c r="H3966" s="5" t="n">
        <v>12.83</v>
      </c>
      <c r="I3966" s="6">
        <f>IF(E3966&gt;=Markov!$B$3,1,0)</f>
        <v/>
      </c>
      <c r="J3966" s="6">
        <f>I3965</f>
        <v/>
      </c>
      <c r="K3966" s="7">
        <f>MAR1!$B$5+MAR1!$C$5*COS(2*PI()*$C3966/365)+MAR1!$D$5*SIN(2*PI()*$C3966/365)</f>
        <v/>
      </c>
      <c r="L3966" s="7">
        <f>MAR1!$B$6+MAR1!$C$6*COS(2*PI()*$C3966/365)+MAR1!$D$6*SIN(2*PI()*$C3966/365)</f>
        <v/>
      </c>
      <c r="M3966" s="7">
        <f>MAR1!$B$7+MAR1!$C$7*COS(2*PI()*$C3966/365)+MAR1!$D$7*SIN(2*PI()*$C3966/365)</f>
        <v/>
      </c>
      <c r="N3966" s="7">
        <f>F3966-K3966</f>
        <v/>
      </c>
      <c r="O3966" s="7">
        <f>G3966-L3966</f>
        <v/>
      </c>
      <c r="P3966" s="7">
        <f>H3966-M3966</f>
        <v/>
      </c>
      <c r="Q3966" s="7">
        <f>IF($I3966=1,(N3966-MAR1!$B$11)/MAR1!$D$11,(N3966-MAR1!$C$11)/MAR1!$E$11)</f>
        <v/>
      </c>
      <c r="R3966" s="7">
        <f>IF($I3966=1,(O3966-MAR1!$B$12)/MAR1!$D$12,(O3966-MAR1!$C$12)/MAR1!$E$12)</f>
        <v/>
      </c>
      <c r="S3966" s="7">
        <f>IF($I3966=1,(P3966-MAR1!$B$13)/MAR1!$D$13,(P3966-MAR1!$C$13)/MAR1!$E$13)</f>
        <v/>
      </c>
    </row>
    <row r="3967">
      <c r="A3967" s="5" t="n">
        <v>3966</v>
      </c>
      <c r="B3967" s="5" t="n">
        <v>11</v>
      </c>
      <c r="C3967" s="5" t="n">
        <v>316</v>
      </c>
      <c r="D3967" s="5" t="n">
        <v>11</v>
      </c>
      <c r="E3967" s="5" t="n">
        <v>0</v>
      </c>
      <c r="F3967" s="5" t="n">
        <v>29.8</v>
      </c>
      <c r="G3967" s="5" t="n">
        <v>16.5</v>
      </c>
      <c r="H3967" s="5" t="n">
        <v>10.37</v>
      </c>
      <c r="I3967" s="6">
        <f>IF(E3967&gt;=Markov!$B$3,1,0)</f>
        <v/>
      </c>
      <c r="J3967" s="6">
        <f>I3966</f>
        <v/>
      </c>
      <c r="K3967" s="7">
        <f>MAR1!$B$5+MAR1!$C$5*COS(2*PI()*$C3967/365)+MAR1!$D$5*SIN(2*PI()*$C3967/365)</f>
        <v/>
      </c>
      <c r="L3967" s="7">
        <f>MAR1!$B$6+MAR1!$C$6*COS(2*PI()*$C3967/365)+MAR1!$D$6*SIN(2*PI()*$C3967/365)</f>
        <v/>
      </c>
      <c r="M3967" s="7">
        <f>MAR1!$B$7+MAR1!$C$7*COS(2*PI()*$C3967/365)+MAR1!$D$7*SIN(2*PI()*$C3967/365)</f>
        <v/>
      </c>
      <c r="N3967" s="7">
        <f>F3967-K3967</f>
        <v/>
      </c>
      <c r="O3967" s="7">
        <f>G3967-L3967</f>
        <v/>
      </c>
      <c r="P3967" s="7">
        <f>H3967-M3967</f>
        <v/>
      </c>
      <c r="Q3967" s="7">
        <f>IF($I3967=1,(N3967-MAR1!$B$11)/MAR1!$D$11,(N3967-MAR1!$C$11)/MAR1!$E$11)</f>
        <v/>
      </c>
      <c r="R3967" s="7">
        <f>IF($I3967=1,(O3967-MAR1!$B$12)/MAR1!$D$12,(O3967-MAR1!$C$12)/MAR1!$E$12)</f>
        <v/>
      </c>
      <c r="S3967" s="7">
        <f>IF($I3967=1,(P3967-MAR1!$B$13)/MAR1!$D$13,(P3967-MAR1!$C$13)/MAR1!$E$13)</f>
        <v/>
      </c>
    </row>
    <row r="3968">
      <c r="A3968" s="5" t="n">
        <v>3967</v>
      </c>
      <c r="B3968" s="5" t="n">
        <v>11</v>
      </c>
      <c r="C3968" s="5" t="n">
        <v>317</v>
      </c>
      <c r="D3968" s="5" t="n">
        <v>11</v>
      </c>
      <c r="E3968" s="5" t="n">
        <v>0</v>
      </c>
      <c r="F3968" s="5" t="n">
        <v>28</v>
      </c>
      <c r="G3968" s="5" t="n">
        <v>15.9</v>
      </c>
      <c r="H3968" s="5" t="n">
        <v>2.78</v>
      </c>
      <c r="I3968" s="6">
        <f>IF(E3968&gt;=Markov!$B$3,1,0)</f>
        <v/>
      </c>
      <c r="J3968" s="6">
        <f>I3967</f>
        <v/>
      </c>
      <c r="K3968" s="7">
        <f>MAR1!$B$5+MAR1!$C$5*COS(2*PI()*$C3968/365)+MAR1!$D$5*SIN(2*PI()*$C3968/365)</f>
        <v/>
      </c>
      <c r="L3968" s="7">
        <f>MAR1!$B$6+MAR1!$C$6*COS(2*PI()*$C3968/365)+MAR1!$D$6*SIN(2*PI()*$C3968/365)</f>
        <v/>
      </c>
      <c r="M3968" s="7">
        <f>MAR1!$B$7+MAR1!$C$7*COS(2*PI()*$C3968/365)+MAR1!$D$7*SIN(2*PI()*$C3968/365)</f>
        <v/>
      </c>
      <c r="N3968" s="7">
        <f>F3968-K3968</f>
        <v/>
      </c>
      <c r="O3968" s="7">
        <f>G3968-L3968</f>
        <v/>
      </c>
      <c r="P3968" s="7">
        <f>H3968-M3968</f>
        <v/>
      </c>
      <c r="Q3968" s="7">
        <f>IF($I3968=1,(N3968-MAR1!$B$11)/MAR1!$D$11,(N3968-MAR1!$C$11)/MAR1!$E$11)</f>
        <v/>
      </c>
      <c r="R3968" s="7">
        <f>IF($I3968=1,(O3968-MAR1!$B$12)/MAR1!$D$12,(O3968-MAR1!$C$12)/MAR1!$E$12)</f>
        <v/>
      </c>
      <c r="S3968" s="7">
        <f>IF($I3968=1,(P3968-MAR1!$B$13)/MAR1!$D$13,(P3968-MAR1!$C$13)/MAR1!$E$13)</f>
        <v/>
      </c>
    </row>
    <row r="3969">
      <c r="A3969" s="5" t="n">
        <v>3968</v>
      </c>
      <c r="B3969" s="5" t="n">
        <v>11</v>
      </c>
      <c r="C3969" s="5" t="n">
        <v>318</v>
      </c>
      <c r="D3969" s="5" t="n">
        <v>11</v>
      </c>
      <c r="E3969" s="5" t="n">
        <v>0</v>
      </c>
      <c r="F3969" s="5" t="n">
        <v>27.2</v>
      </c>
      <c r="G3969" s="5" t="n">
        <v>14.3</v>
      </c>
      <c r="H3969" s="5" t="n">
        <v>9.300000000000001</v>
      </c>
      <c r="I3969" s="6">
        <f>IF(E3969&gt;=Markov!$B$3,1,0)</f>
        <v/>
      </c>
      <c r="J3969" s="6">
        <f>I3968</f>
        <v/>
      </c>
      <c r="K3969" s="7">
        <f>MAR1!$B$5+MAR1!$C$5*COS(2*PI()*$C3969/365)+MAR1!$D$5*SIN(2*PI()*$C3969/365)</f>
        <v/>
      </c>
      <c r="L3969" s="7">
        <f>MAR1!$B$6+MAR1!$C$6*COS(2*PI()*$C3969/365)+MAR1!$D$6*SIN(2*PI()*$C3969/365)</f>
        <v/>
      </c>
      <c r="M3969" s="7">
        <f>MAR1!$B$7+MAR1!$C$7*COS(2*PI()*$C3969/365)+MAR1!$D$7*SIN(2*PI()*$C3969/365)</f>
        <v/>
      </c>
      <c r="N3969" s="7">
        <f>F3969-K3969</f>
        <v/>
      </c>
      <c r="O3969" s="7">
        <f>G3969-L3969</f>
        <v/>
      </c>
      <c r="P3969" s="7">
        <f>H3969-M3969</f>
        <v/>
      </c>
      <c r="Q3969" s="7">
        <f>IF($I3969=1,(N3969-MAR1!$B$11)/MAR1!$D$11,(N3969-MAR1!$C$11)/MAR1!$E$11)</f>
        <v/>
      </c>
      <c r="R3969" s="7">
        <f>IF($I3969=1,(O3969-MAR1!$B$12)/MAR1!$D$12,(O3969-MAR1!$C$12)/MAR1!$E$12)</f>
        <v/>
      </c>
      <c r="S3969" s="7">
        <f>IF($I3969=1,(P3969-MAR1!$B$13)/MAR1!$D$13,(P3969-MAR1!$C$13)/MAR1!$E$13)</f>
        <v/>
      </c>
    </row>
    <row r="3970">
      <c r="A3970" s="5" t="n">
        <v>3969</v>
      </c>
      <c r="B3970" s="5" t="n">
        <v>11</v>
      </c>
      <c r="C3970" s="5" t="n">
        <v>319</v>
      </c>
      <c r="D3970" s="5" t="n">
        <v>11</v>
      </c>
      <c r="E3970" s="5" t="n">
        <v>20.7</v>
      </c>
      <c r="F3970" s="5" t="n">
        <v>26.4</v>
      </c>
      <c r="G3970" s="5" t="n">
        <v>16.7</v>
      </c>
      <c r="H3970" s="5" t="n">
        <v>9.539999999999999</v>
      </c>
      <c r="I3970" s="6">
        <f>IF(E3970&gt;=Markov!$B$3,1,0)</f>
        <v/>
      </c>
      <c r="J3970" s="6">
        <f>I3969</f>
        <v/>
      </c>
      <c r="K3970" s="7">
        <f>MAR1!$B$5+MAR1!$C$5*COS(2*PI()*$C3970/365)+MAR1!$D$5*SIN(2*PI()*$C3970/365)</f>
        <v/>
      </c>
      <c r="L3970" s="7">
        <f>MAR1!$B$6+MAR1!$C$6*COS(2*PI()*$C3970/365)+MAR1!$D$6*SIN(2*PI()*$C3970/365)</f>
        <v/>
      </c>
      <c r="M3970" s="7">
        <f>MAR1!$B$7+MAR1!$C$7*COS(2*PI()*$C3970/365)+MAR1!$D$7*SIN(2*PI()*$C3970/365)</f>
        <v/>
      </c>
      <c r="N3970" s="7">
        <f>F3970-K3970</f>
        <v/>
      </c>
      <c r="O3970" s="7">
        <f>G3970-L3970</f>
        <v/>
      </c>
      <c r="P3970" s="7">
        <f>H3970-M3970</f>
        <v/>
      </c>
      <c r="Q3970" s="7">
        <f>IF($I3970=1,(N3970-MAR1!$B$11)/MAR1!$D$11,(N3970-MAR1!$C$11)/MAR1!$E$11)</f>
        <v/>
      </c>
      <c r="R3970" s="7">
        <f>IF($I3970=1,(O3970-MAR1!$B$12)/MAR1!$D$12,(O3970-MAR1!$C$12)/MAR1!$E$12)</f>
        <v/>
      </c>
      <c r="S3970" s="7">
        <f>IF($I3970=1,(P3970-MAR1!$B$13)/MAR1!$D$13,(P3970-MAR1!$C$13)/MAR1!$E$13)</f>
        <v/>
      </c>
    </row>
    <row r="3971">
      <c r="A3971" s="5" t="n">
        <v>3970</v>
      </c>
      <c r="B3971" s="5" t="n">
        <v>11</v>
      </c>
      <c r="C3971" s="5" t="n">
        <v>320</v>
      </c>
      <c r="D3971" s="5" t="n">
        <v>11</v>
      </c>
      <c r="E3971" s="5" t="n">
        <v>0</v>
      </c>
      <c r="F3971" s="5" t="n">
        <v>28.5</v>
      </c>
      <c r="G3971" s="5" t="n">
        <v>13.9</v>
      </c>
      <c r="H3971" s="5" t="n">
        <v>16.62</v>
      </c>
      <c r="I3971" s="6">
        <f>IF(E3971&gt;=Markov!$B$3,1,0)</f>
        <v/>
      </c>
      <c r="J3971" s="6">
        <f>I3970</f>
        <v/>
      </c>
      <c r="K3971" s="7">
        <f>MAR1!$B$5+MAR1!$C$5*COS(2*PI()*$C3971/365)+MAR1!$D$5*SIN(2*PI()*$C3971/365)</f>
        <v/>
      </c>
      <c r="L3971" s="7">
        <f>MAR1!$B$6+MAR1!$C$6*COS(2*PI()*$C3971/365)+MAR1!$D$6*SIN(2*PI()*$C3971/365)</f>
        <v/>
      </c>
      <c r="M3971" s="7">
        <f>MAR1!$B$7+MAR1!$C$7*COS(2*PI()*$C3971/365)+MAR1!$D$7*SIN(2*PI()*$C3971/365)</f>
        <v/>
      </c>
      <c r="N3971" s="7">
        <f>F3971-K3971</f>
        <v/>
      </c>
      <c r="O3971" s="7">
        <f>G3971-L3971</f>
        <v/>
      </c>
      <c r="P3971" s="7">
        <f>H3971-M3971</f>
        <v/>
      </c>
      <c r="Q3971" s="7">
        <f>IF($I3971=1,(N3971-MAR1!$B$11)/MAR1!$D$11,(N3971-MAR1!$C$11)/MAR1!$E$11)</f>
        <v/>
      </c>
      <c r="R3971" s="7">
        <f>IF($I3971=1,(O3971-MAR1!$B$12)/MAR1!$D$12,(O3971-MAR1!$C$12)/MAR1!$E$12)</f>
        <v/>
      </c>
      <c r="S3971" s="7">
        <f>IF($I3971=1,(P3971-MAR1!$B$13)/MAR1!$D$13,(P3971-MAR1!$C$13)/MAR1!$E$13)</f>
        <v/>
      </c>
    </row>
    <row r="3972">
      <c r="A3972" s="5" t="n">
        <v>3971</v>
      </c>
      <c r="B3972" s="5" t="n">
        <v>11</v>
      </c>
      <c r="C3972" s="5" t="n">
        <v>321</v>
      </c>
      <c r="D3972" s="5" t="n">
        <v>11</v>
      </c>
      <c r="E3972" s="5" t="n">
        <v>0</v>
      </c>
      <c r="F3972" s="5" t="n">
        <v>32.1</v>
      </c>
      <c r="G3972" s="5" t="n">
        <v>15.9</v>
      </c>
      <c r="H3972" s="5" t="n">
        <v>15.78</v>
      </c>
      <c r="I3972" s="6">
        <f>IF(E3972&gt;=Markov!$B$3,1,0)</f>
        <v/>
      </c>
      <c r="J3972" s="6">
        <f>I3971</f>
        <v/>
      </c>
      <c r="K3972" s="7">
        <f>MAR1!$B$5+MAR1!$C$5*COS(2*PI()*$C3972/365)+MAR1!$D$5*SIN(2*PI()*$C3972/365)</f>
        <v/>
      </c>
      <c r="L3972" s="7">
        <f>MAR1!$B$6+MAR1!$C$6*COS(2*PI()*$C3972/365)+MAR1!$D$6*SIN(2*PI()*$C3972/365)</f>
        <v/>
      </c>
      <c r="M3972" s="7">
        <f>MAR1!$B$7+MAR1!$C$7*COS(2*PI()*$C3972/365)+MAR1!$D$7*SIN(2*PI()*$C3972/365)</f>
        <v/>
      </c>
      <c r="N3972" s="7">
        <f>F3972-K3972</f>
        <v/>
      </c>
      <c r="O3972" s="7">
        <f>G3972-L3972</f>
        <v/>
      </c>
      <c r="P3972" s="7">
        <f>H3972-M3972</f>
        <v/>
      </c>
      <c r="Q3972" s="7">
        <f>IF($I3972=1,(N3972-MAR1!$B$11)/MAR1!$D$11,(N3972-MAR1!$C$11)/MAR1!$E$11)</f>
        <v/>
      </c>
      <c r="R3972" s="7">
        <f>IF($I3972=1,(O3972-MAR1!$B$12)/MAR1!$D$12,(O3972-MAR1!$C$12)/MAR1!$E$12)</f>
        <v/>
      </c>
      <c r="S3972" s="7">
        <f>IF($I3972=1,(P3972-MAR1!$B$13)/MAR1!$D$13,(P3972-MAR1!$C$13)/MAR1!$E$13)</f>
        <v/>
      </c>
    </row>
    <row r="3973">
      <c r="A3973" s="5" t="n">
        <v>3972</v>
      </c>
      <c r="B3973" s="5" t="n">
        <v>11</v>
      </c>
      <c r="C3973" s="5" t="n">
        <v>322</v>
      </c>
      <c r="D3973" s="5" t="n">
        <v>11</v>
      </c>
      <c r="E3973" s="5" t="n">
        <v>0</v>
      </c>
      <c r="F3973" s="5" t="n">
        <v>32.7</v>
      </c>
      <c r="G3973" s="5" t="n">
        <v>15.7</v>
      </c>
      <c r="H3973" s="5" t="n">
        <v>17.07</v>
      </c>
      <c r="I3973" s="6">
        <f>IF(E3973&gt;=Markov!$B$3,1,0)</f>
        <v/>
      </c>
      <c r="J3973" s="6">
        <f>I3972</f>
        <v/>
      </c>
      <c r="K3973" s="7">
        <f>MAR1!$B$5+MAR1!$C$5*COS(2*PI()*$C3973/365)+MAR1!$D$5*SIN(2*PI()*$C3973/365)</f>
        <v/>
      </c>
      <c r="L3973" s="7">
        <f>MAR1!$B$6+MAR1!$C$6*COS(2*PI()*$C3973/365)+MAR1!$D$6*SIN(2*PI()*$C3973/365)</f>
        <v/>
      </c>
      <c r="M3973" s="7">
        <f>MAR1!$B$7+MAR1!$C$7*COS(2*PI()*$C3973/365)+MAR1!$D$7*SIN(2*PI()*$C3973/365)</f>
        <v/>
      </c>
      <c r="N3973" s="7">
        <f>F3973-K3973</f>
        <v/>
      </c>
      <c r="O3973" s="7">
        <f>G3973-L3973</f>
        <v/>
      </c>
      <c r="P3973" s="7">
        <f>H3973-M3973</f>
        <v/>
      </c>
      <c r="Q3973" s="7">
        <f>IF($I3973=1,(N3973-MAR1!$B$11)/MAR1!$D$11,(N3973-MAR1!$C$11)/MAR1!$E$11)</f>
        <v/>
      </c>
      <c r="R3973" s="7">
        <f>IF($I3973=1,(O3973-MAR1!$B$12)/MAR1!$D$12,(O3973-MAR1!$C$12)/MAR1!$E$12)</f>
        <v/>
      </c>
      <c r="S3973" s="7">
        <f>IF($I3973=1,(P3973-MAR1!$B$13)/MAR1!$D$13,(P3973-MAR1!$C$13)/MAR1!$E$13)</f>
        <v/>
      </c>
    </row>
    <row r="3974">
      <c r="A3974" s="5" t="n">
        <v>3973</v>
      </c>
      <c r="B3974" s="5" t="n">
        <v>11</v>
      </c>
      <c r="C3974" s="5" t="n">
        <v>323</v>
      </c>
      <c r="D3974" s="5" t="n">
        <v>11</v>
      </c>
      <c r="E3974" s="5" t="n">
        <v>0</v>
      </c>
      <c r="F3974" s="5" t="n">
        <v>33.3</v>
      </c>
      <c r="G3974" s="5" t="n">
        <v>16</v>
      </c>
      <c r="H3974" s="5" t="n">
        <v>12.37</v>
      </c>
      <c r="I3974" s="6">
        <f>IF(E3974&gt;=Markov!$B$3,1,0)</f>
        <v/>
      </c>
      <c r="J3974" s="6">
        <f>I3973</f>
        <v/>
      </c>
      <c r="K3974" s="7">
        <f>MAR1!$B$5+MAR1!$C$5*COS(2*PI()*$C3974/365)+MAR1!$D$5*SIN(2*PI()*$C3974/365)</f>
        <v/>
      </c>
      <c r="L3974" s="7">
        <f>MAR1!$B$6+MAR1!$C$6*COS(2*PI()*$C3974/365)+MAR1!$D$6*SIN(2*PI()*$C3974/365)</f>
        <v/>
      </c>
      <c r="M3974" s="7">
        <f>MAR1!$B$7+MAR1!$C$7*COS(2*PI()*$C3974/365)+MAR1!$D$7*SIN(2*PI()*$C3974/365)</f>
        <v/>
      </c>
      <c r="N3974" s="7">
        <f>F3974-K3974</f>
        <v/>
      </c>
      <c r="O3974" s="7">
        <f>G3974-L3974</f>
        <v/>
      </c>
      <c r="P3974" s="7">
        <f>H3974-M3974</f>
        <v/>
      </c>
      <c r="Q3974" s="7">
        <f>IF($I3974=1,(N3974-MAR1!$B$11)/MAR1!$D$11,(N3974-MAR1!$C$11)/MAR1!$E$11)</f>
        <v/>
      </c>
      <c r="R3974" s="7">
        <f>IF($I3974=1,(O3974-MAR1!$B$12)/MAR1!$D$12,(O3974-MAR1!$C$12)/MAR1!$E$12)</f>
        <v/>
      </c>
      <c r="S3974" s="7">
        <f>IF($I3974=1,(P3974-MAR1!$B$13)/MAR1!$D$13,(P3974-MAR1!$C$13)/MAR1!$E$13)</f>
        <v/>
      </c>
    </row>
    <row r="3975">
      <c r="A3975" s="5" t="n">
        <v>3974</v>
      </c>
      <c r="B3975" s="5" t="n">
        <v>11</v>
      </c>
      <c r="C3975" s="5" t="n">
        <v>324</v>
      </c>
      <c r="D3975" s="5" t="n">
        <v>11</v>
      </c>
      <c r="E3975" s="5" t="n">
        <v>0</v>
      </c>
      <c r="F3975" s="5" t="n">
        <v>29.7</v>
      </c>
      <c r="G3975" s="5" t="n">
        <v>16.2</v>
      </c>
      <c r="H3975" s="5" t="n">
        <v>14.76</v>
      </c>
      <c r="I3975" s="6">
        <f>IF(E3975&gt;=Markov!$B$3,1,0)</f>
        <v/>
      </c>
      <c r="J3975" s="6">
        <f>I3974</f>
        <v/>
      </c>
      <c r="K3975" s="7">
        <f>MAR1!$B$5+MAR1!$C$5*COS(2*PI()*$C3975/365)+MAR1!$D$5*SIN(2*PI()*$C3975/365)</f>
        <v/>
      </c>
      <c r="L3975" s="7">
        <f>MAR1!$B$6+MAR1!$C$6*COS(2*PI()*$C3975/365)+MAR1!$D$6*SIN(2*PI()*$C3975/365)</f>
        <v/>
      </c>
      <c r="M3975" s="7">
        <f>MAR1!$B$7+MAR1!$C$7*COS(2*PI()*$C3975/365)+MAR1!$D$7*SIN(2*PI()*$C3975/365)</f>
        <v/>
      </c>
      <c r="N3975" s="7">
        <f>F3975-K3975</f>
        <v/>
      </c>
      <c r="O3975" s="7">
        <f>G3975-L3975</f>
        <v/>
      </c>
      <c r="P3975" s="7">
        <f>H3975-M3975</f>
        <v/>
      </c>
      <c r="Q3975" s="7">
        <f>IF($I3975=1,(N3975-MAR1!$B$11)/MAR1!$D$11,(N3975-MAR1!$C$11)/MAR1!$E$11)</f>
        <v/>
      </c>
      <c r="R3975" s="7">
        <f>IF($I3975=1,(O3975-MAR1!$B$12)/MAR1!$D$12,(O3975-MAR1!$C$12)/MAR1!$E$12)</f>
        <v/>
      </c>
      <c r="S3975" s="7">
        <f>IF($I3975=1,(P3975-MAR1!$B$13)/MAR1!$D$13,(P3975-MAR1!$C$13)/MAR1!$E$13)</f>
        <v/>
      </c>
    </row>
    <row r="3976">
      <c r="A3976" s="5" t="n">
        <v>3975</v>
      </c>
      <c r="B3976" s="5" t="n">
        <v>11</v>
      </c>
      <c r="C3976" s="5" t="n">
        <v>325</v>
      </c>
      <c r="D3976" s="5" t="n">
        <v>11</v>
      </c>
      <c r="E3976" s="5" t="n">
        <v>0</v>
      </c>
      <c r="F3976" s="5" t="n">
        <v>28.5</v>
      </c>
      <c r="G3976" s="5" t="n">
        <v>13.9</v>
      </c>
      <c r="H3976" s="5" t="n">
        <v>14.1</v>
      </c>
      <c r="I3976" s="6">
        <f>IF(E3976&gt;=Markov!$B$3,1,0)</f>
        <v/>
      </c>
      <c r="J3976" s="6">
        <f>I3975</f>
        <v/>
      </c>
      <c r="K3976" s="7">
        <f>MAR1!$B$5+MAR1!$C$5*COS(2*PI()*$C3976/365)+MAR1!$D$5*SIN(2*PI()*$C3976/365)</f>
        <v/>
      </c>
      <c r="L3976" s="7">
        <f>MAR1!$B$6+MAR1!$C$6*COS(2*PI()*$C3976/365)+MAR1!$D$6*SIN(2*PI()*$C3976/365)</f>
        <v/>
      </c>
      <c r="M3976" s="7">
        <f>MAR1!$B$7+MAR1!$C$7*COS(2*PI()*$C3976/365)+MAR1!$D$7*SIN(2*PI()*$C3976/365)</f>
        <v/>
      </c>
      <c r="N3976" s="7">
        <f>F3976-K3976</f>
        <v/>
      </c>
      <c r="O3976" s="7">
        <f>G3976-L3976</f>
        <v/>
      </c>
      <c r="P3976" s="7">
        <f>H3976-M3976</f>
        <v/>
      </c>
      <c r="Q3976" s="7">
        <f>IF($I3976=1,(N3976-MAR1!$B$11)/MAR1!$D$11,(N3976-MAR1!$C$11)/MAR1!$E$11)</f>
        <v/>
      </c>
      <c r="R3976" s="7">
        <f>IF($I3976=1,(O3976-MAR1!$B$12)/MAR1!$D$12,(O3976-MAR1!$C$12)/MAR1!$E$12)</f>
        <v/>
      </c>
      <c r="S3976" s="7">
        <f>IF($I3976=1,(P3976-MAR1!$B$13)/MAR1!$D$13,(P3976-MAR1!$C$13)/MAR1!$E$13)</f>
        <v/>
      </c>
    </row>
    <row r="3977">
      <c r="A3977" s="5" t="n">
        <v>3976</v>
      </c>
      <c r="B3977" s="5" t="n">
        <v>11</v>
      </c>
      <c r="C3977" s="5" t="n">
        <v>326</v>
      </c>
      <c r="D3977" s="5" t="n">
        <v>11</v>
      </c>
      <c r="E3977" s="5" t="n">
        <v>0</v>
      </c>
      <c r="F3977" s="5" t="n">
        <v>27.7</v>
      </c>
      <c r="G3977" s="5" t="n">
        <v>12.9</v>
      </c>
      <c r="H3977" s="5" t="n">
        <v>14.32</v>
      </c>
      <c r="I3977" s="6">
        <f>IF(E3977&gt;=Markov!$B$3,1,0)</f>
        <v/>
      </c>
      <c r="J3977" s="6">
        <f>I3976</f>
        <v/>
      </c>
      <c r="K3977" s="7">
        <f>MAR1!$B$5+MAR1!$C$5*COS(2*PI()*$C3977/365)+MAR1!$D$5*SIN(2*PI()*$C3977/365)</f>
        <v/>
      </c>
      <c r="L3977" s="7">
        <f>MAR1!$B$6+MAR1!$C$6*COS(2*PI()*$C3977/365)+MAR1!$D$6*SIN(2*PI()*$C3977/365)</f>
        <v/>
      </c>
      <c r="M3977" s="7">
        <f>MAR1!$B$7+MAR1!$C$7*COS(2*PI()*$C3977/365)+MAR1!$D$7*SIN(2*PI()*$C3977/365)</f>
        <v/>
      </c>
      <c r="N3977" s="7">
        <f>F3977-K3977</f>
        <v/>
      </c>
      <c r="O3977" s="7">
        <f>G3977-L3977</f>
        <v/>
      </c>
      <c r="P3977" s="7">
        <f>H3977-M3977</f>
        <v/>
      </c>
      <c r="Q3977" s="7">
        <f>IF($I3977=1,(N3977-MAR1!$B$11)/MAR1!$D$11,(N3977-MAR1!$C$11)/MAR1!$E$11)</f>
        <v/>
      </c>
      <c r="R3977" s="7">
        <f>IF($I3977=1,(O3977-MAR1!$B$12)/MAR1!$D$12,(O3977-MAR1!$C$12)/MAR1!$E$12)</f>
        <v/>
      </c>
      <c r="S3977" s="7">
        <f>IF($I3977=1,(P3977-MAR1!$B$13)/MAR1!$D$13,(P3977-MAR1!$C$13)/MAR1!$E$13)</f>
        <v/>
      </c>
    </row>
    <row r="3978">
      <c r="A3978" s="5" t="n">
        <v>3977</v>
      </c>
      <c r="B3978" s="5" t="n">
        <v>11</v>
      </c>
      <c r="C3978" s="5" t="n">
        <v>327</v>
      </c>
      <c r="D3978" s="5" t="n">
        <v>11</v>
      </c>
      <c r="E3978" s="5" t="n">
        <v>0</v>
      </c>
      <c r="F3978" s="5" t="n">
        <v>27.9</v>
      </c>
      <c r="G3978" s="5" t="n">
        <v>14.5</v>
      </c>
      <c r="H3978" s="5" t="n">
        <v>12.41</v>
      </c>
      <c r="I3978" s="6">
        <f>IF(E3978&gt;=Markov!$B$3,1,0)</f>
        <v/>
      </c>
      <c r="J3978" s="6">
        <f>I3977</f>
        <v/>
      </c>
      <c r="K3978" s="7">
        <f>MAR1!$B$5+MAR1!$C$5*COS(2*PI()*$C3978/365)+MAR1!$D$5*SIN(2*PI()*$C3978/365)</f>
        <v/>
      </c>
      <c r="L3978" s="7">
        <f>MAR1!$B$6+MAR1!$C$6*COS(2*PI()*$C3978/365)+MAR1!$D$6*SIN(2*PI()*$C3978/365)</f>
        <v/>
      </c>
      <c r="M3978" s="7">
        <f>MAR1!$B$7+MAR1!$C$7*COS(2*PI()*$C3978/365)+MAR1!$D$7*SIN(2*PI()*$C3978/365)</f>
        <v/>
      </c>
      <c r="N3978" s="7">
        <f>F3978-K3978</f>
        <v/>
      </c>
      <c r="O3978" s="7">
        <f>G3978-L3978</f>
        <v/>
      </c>
      <c r="P3978" s="7">
        <f>H3978-M3978</f>
        <v/>
      </c>
      <c r="Q3978" s="7">
        <f>IF($I3978=1,(N3978-MAR1!$B$11)/MAR1!$D$11,(N3978-MAR1!$C$11)/MAR1!$E$11)</f>
        <v/>
      </c>
      <c r="R3978" s="7">
        <f>IF($I3978=1,(O3978-MAR1!$B$12)/MAR1!$D$12,(O3978-MAR1!$C$12)/MAR1!$E$12)</f>
        <v/>
      </c>
      <c r="S3978" s="7">
        <f>IF($I3978=1,(P3978-MAR1!$B$13)/MAR1!$D$13,(P3978-MAR1!$C$13)/MAR1!$E$13)</f>
        <v/>
      </c>
    </row>
    <row r="3979">
      <c r="A3979" s="5" t="n">
        <v>3978</v>
      </c>
      <c r="B3979" s="5" t="n">
        <v>11</v>
      </c>
      <c r="C3979" s="5" t="n">
        <v>328</v>
      </c>
      <c r="D3979" s="5" t="n">
        <v>11</v>
      </c>
      <c r="E3979" s="5" t="n">
        <v>0</v>
      </c>
      <c r="F3979" s="5" t="n">
        <v>26.8</v>
      </c>
      <c r="G3979" s="5" t="n">
        <v>14</v>
      </c>
      <c r="H3979" s="5" t="n">
        <v>10.47</v>
      </c>
      <c r="I3979" s="6">
        <f>IF(E3979&gt;=Markov!$B$3,1,0)</f>
        <v/>
      </c>
      <c r="J3979" s="6">
        <f>I3978</f>
        <v/>
      </c>
      <c r="K3979" s="7">
        <f>MAR1!$B$5+MAR1!$C$5*COS(2*PI()*$C3979/365)+MAR1!$D$5*SIN(2*PI()*$C3979/365)</f>
        <v/>
      </c>
      <c r="L3979" s="7">
        <f>MAR1!$B$6+MAR1!$C$6*COS(2*PI()*$C3979/365)+MAR1!$D$6*SIN(2*PI()*$C3979/365)</f>
        <v/>
      </c>
      <c r="M3979" s="7">
        <f>MAR1!$B$7+MAR1!$C$7*COS(2*PI()*$C3979/365)+MAR1!$D$7*SIN(2*PI()*$C3979/365)</f>
        <v/>
      </c>
      <c r="N3979" s="7">
        <f>F3979-K3979</f>
        <v/>
      </c>
      <c r="O3979" s="7">
        <f>G3979-L3979</f>
        <v/>
      </c>
      <c r="P3979" s="7">
        <f>H3979-M3979</f>
        <v/>
      </c>
      <c r="Q3979" s="7">
        <f>IF($I3979=1,(N3979-MAR1!$B$11)/MAR1!$D$11,(N3979-MAR1!$C$11)/MAR1!$E$11)</f>
        <v/>
      </c>
      <c r="R3979" s="7">
        <f>IF($I3979=1,(O3979-MAR1!$B$12)/MAR1!$D$12,(O3979-MAR1!$C$12)/MAR1!$E$12)</f>
        <v/>
      </c>
      <c r="S3979" s="7">
        <f>IF($I3979=1,(P3979-MAR1!$B$13)/MAR1!$D$13,(P3979-MAR1!$C$13)/MAR1!$E$13)</f>
        <v/>
      </c>
    </row>
    <row r="3980">
      <c r="A3980" s="5" t="n">
        <v>3979</v>
      </c>
      <c r="B3980" s="5" t="n">
        <v>11</v>
      </c>
      <c r="C3980" s="5" t="n">
        <v>329</v>
      </c>
      <c r="D3980" s="5" t="n">
        <v>11</v>
      </c>
      <c r="E3980" s="5" t="n">
        <v>0</v>
      </c>
      <c r="F3980" s="5" t="n">
        <v>26.4</v>
      </c>
      <c r="G3980" s="5" t="n">
        <v>14.3</v>
      </c>
      <c r="H3980" s="5" t="n">
        <v>8.210000000000001</v>
      </c>
      <c r="I3980" s="6">
        <f>IF(E3980&gt;=Markov!$B$3,1,0)</f>
        <v/>
      </c>
      <c r="J3980" s="6">
        <f>I3979</f>
        <v/>
      </c>
      <c r="K3980" s="7">
        <f>MAR1!$B$5+MAR1!$C$5*COS(2*PI()*$C3980/365)+MAR1!$D$5*SIN(2*PI()*$C3980/365)</f>
        <v/>
      </c>
      <c r="L3980" s="7">
        <f>MAR1!$B$6+MAR1!$C$6*COS(2*PI()*$C3980/365)+MAR1!$D$6*SIN(2*PI()*$C3980/365)</f>
        <v/>
      </c>
      <c r="M3980" s="7">
        <f>MAR1!$B$7+MAR1!$C$7*COS(2*PI()*$C3980/365)+MAR1!$D$7*SIN(2*PI()*$C3980/365)</f>
        <v/>
      </c>
      <c r="N3980" s="7">
        <f>F3980-K3980</f>
        <v/>
      </c>
      <c r="O3980" s="7">
        <f>G3980-L3980</f>
        <v/>
      </c>
      <c r="P3980" s="7">
        <f>H3980-M3980</f>
        <v/>
      </c>
      <c r="Q3980" s="7">
        <f>IF($I3980=1,(N3980-MAR1!$B$11)/MAR1!$D$11,(N3980-MAR1!$C$11)/MAR1!$E$11)</f>
        <v/>
      </c>
      <c r="R3980" s="7">
        <f>IF($I3980=1,(O3980-MAR1!$B$12)/MAR1!$D$12,(O3980-MAR1!$C$12)/MAR1!$E$12)</f>
        <v/>
      </c>
      <c r="S3980" s="7">
        <f>IF($I3980=1,(P3980-MAR1!$B$13)/MAR1!$D$13,(P3980-MAR1!$C$13)/MAR1!$E$13)</f>
        <v/>
      </c>
    </row>
    <row r="3981">
      <c r="A3981" s="5" t="n">
        <v>3980</v>
      </c>
      <c r="B3981" s="5" t="n">
        <v>11</v>
      </c>
      <c r="C3981" s="5" t="n">
        <v>330</v>
      </c>
      <c r="D3981" s="5" t="n">
        <v>11</v>
      </c>
      <c r="E3981" s="5" t="n">
        <v>2.5</v>
      </c>
      <c r="F3981" s="5" t="n">
        <v>20.7</v>
      </c>
      <c r="G3981" s="5" t="n">
        <v>12.3</v>
      </c>
      <c r="H3981" s="5" t="n">
        <v>6.35</v>
      </c>
      <c r="I3981" s="6">
        <f>IF(E3981&gt;=Markov!$B$3,1,0)</f>
        <v/>
      </c>
      <c r="J3981" s="6">
        <f>I3980</f>
        <v/>
      </c>
      <c r="K3981" s="7">
        <f>MAR1!$B$5+MAR1!$C$5*COS(2*PI()*$C3981/365)+MAR1!$D$5*SIN(2*PI()*$C3981/365)</f>
        <v/>
      </c>
      <c r="L3981" s="7">
        <f>MAR1!$B$6+MAR1!$C$6*COS(2*PI()*$C3981/365)+MAR1!$D$6*SIN(2*PI()*$C3981/365)</f>
        <v/>
      </c>
      <c r="M3981" s="7">
        <f>MAR1!$B$7+MAR1!$C$7*COS(2*PI()*$C3981/365)+MAR1!$D$7*SIN(2*PI()*$C3981/365)</f>
        <v/>
      </c>
      <c r="N3981" s="7">
        <f>F3981-K3981</f>
        <v/>
      </c>
      <c r="O3981" s="7">
        <f>G3981-L3981</f>
        <v/>
      </c>
      <c r="P3981" s="7">
        <f>H3981-M3981</f>
        <v/>
      </c>
      <c r="Q3981" s="7">
        <f>IF($I3981=1,(N3981-MAR1!$B$11)/MAR1!$D$11,(N3981-MAR1!$C$11)/MAR1!$E$11)</f>
        <v/>
      </c>
      <c r="R3981" s="7">
        <f>IF($I3981=1,(O3981-MAR1!$B$12)/MAR1!$D$12,(O3981-MAR1!$C$12)/MAR1!$E$12)</f>
        <v/>
      </c>
      <c r="S3981" s="7">
        <f>IF($I3981=1,(P3981-MAR1!$B$13)/MAR1!$D$13,(P3981-MAR1!$C$13)/MAR1!$E$13)</f>
        <v/>
      </c>
    </row>
    <row r="3982">
      <c r="A3982" s="5" t="n">
        <v>3981</v>
      </c>
      <c r="B3982" s="5" t="n">
        <v>11</v>
      </c>
      <c r="C3982" s="5" t="n">
        <v>331</v>
      </c>
      <c r="D3982" s="5" t="n">
        <v>11</v>
      </c>
      <c r="E3982" s="5" t="n">
        <v>0</v>
      </c>
      <c r="F3982" s="5" t="n">
        <v>24.5</v>
      </c>
      <c r="G3982" s="5" t="n">
        <v>13.9</v>
      </c>
      <c r="H3982" s="5" t="n">
        <v>7.04</v>
      </c>
      <c r="I3982" s="6">
        <f>IF(E3982&gt;=Markov!$B$3,1,0)</f>
        <v/>
      </c>
      <c r="J3982" s="6">
        <f>I3981</f>
        <v/>
      </c>
      <c r="K3982" s="7">
        <f>MAR1!$B$5+MAR1!$C$5*COS(2*PI()*$C3982/365)+MAR1!$D$5*SIN(2*PI()*$C3982/365)</f>
        <v/>
      </c>
      <c r="L3982" s="7">
        <f>MAR1!$B$6+MAR1!$C$6*COS(2*PI()*$C3982/365)+MAR1!$D$6*SIN(2*PI()*$C3982/365)</f>
        <v/>
      </c>
      <c r="M3982" s="7">
        <f>MAR1!$B$7+MAR1!$C$7*COS(2*PI()*$C3982/365)+MAR1!$D$7*SIN(2*PI()*$C3982/365)</f>
        <v/>
      </c>
      <c r="N3982" s="7">
        <f>F3982-K3982</f>
        <v/>
      </c>
      <c r="O3982" s="7">
        <f>G3982-L3982</f>
        <v/>
      </c>
      <c r="P3982" s="7">
        <f>H3982-M3982</f>
        <v/>
      </c>
      <c r="Q3982" s="7">
        <f>IF($I3982=1,(N3982-MAR1!$B$11)/MAR1!$D$11,(N3982-MAR1!$C$11)/MAR1!$E$11)</f>
        <v/>
      </c>
      <c r="R3982" s="7">
        <f>IF($I3982=1,(O3982-MAR1!$B$12)/MAR1!$D$12,(O3982-MAR1!$C$12)/MAR1!$E$12)</f>
        <v/>
      </c>
      <c r="S3982" s="7">
        <f>IF($I3982=1,(P3982-MAR1!$B$13)/MAR1!$D$13,(P3982-MAR1!$C$13)/MAR1!$E$13)</f>
        <v/>
      </c>
    </row>
    <row r="3983">
      <c r="A3983" s="5" t="n">
        <v>3982</v>
      </c>
      <c r="B3983" s="5" t="n">
        <v>11</v>
      </c>
      <c r="C3983" s="5" t="n">
        <v>332</v>
      </c>
      <c r="D3983" s="5" t="n">
        <v>11</v>
      </c>
      <c r="E3983" s="5" t="n">
        <v>2.3</v>
      </c>
      <c r="F3983" s="5" t="n">
        <v>24</v>
      </c>
      <c r="G3983" s="5" t="n">
        <v>13.5</v>
      </c>
      <c r="H3983" s="5" t="n">
        <v>2.56</v>
      </c>
      <c r="I3983" s="6">
        <f>IF(E3983&gt;=Markov!$B$3,1,0)</f>
        <v/>
      </c>
      <c r="J3983" s="6">
        <f>I3982</f>
        <v/>
      </c>
      <c r="K3983" s="7">
        <f>MAR1!$B$5+MAR1!$C$5*COS(2*PI()*$C3983/365)+MAR1!$D$5*SIN(2*PI()*$C3983/365)</f>
        <v/>
      </c>
      <c r="L3983" s="7">
        <f>MAR1!$B$6+MAR1!$C$6*COS(2*PI()*$C3983/365)+MAR1!$D$6*SIN(2*PI()*$C3983/365)</f>
        <v/>
      </c>
      <c r="M3983" s="7">
        <f>MAR1!$B$7+MAR1!$C$7*COS(2*PI()*$C3983/365)+MAR1!$D$7*SIN(2*PI()*$C3983/365)</f>
        <v/>
      </c>
      <c r="N3983" s="7">
        <f>F3983-K3983</f>
        <v/>
      </c>
      <c r="O3983" s="7">
        <f>G3983-L3983</f>
        <v/>
      </c>
      <c r="P3983" s="7">
        <f>H3983-M3983</f>
        <v/>
      </c>
      <c r="Q3983" s="7">
        <f>IF($I3983=1,(N3983-MAR1!$B$11)/MAR1!$D$11,(N3983-MAR1!$C$11)/MAR1!$E$11)</f>
        <v/>
      </c>
      <c r="R3983" s="7">
        <f>IF($I3983=1,(O3983-MAR1!$B$12)/MAR1!$D$12,(O3983-MAR1!$C$12)/MAR1!$E$12)</f>
        <v/>
      </c>
      <c r="S3983" s="7">
        <f>IF($I3983=1,(P3983-MAR1!$B$13)/MAR1!$D$13,(P3983-MAR1!$C$13)/MAR1!$E$13)</f>
        <v/>
      </c>
    </row>
    <row r="3984">
      <c r="A3984" s="5" t="n">
        <v>3983</v>
      </c>
      <c r="B3984" s="5" t="n">
        <v>11</v>
      </c>
      <c r="C3984" s="5" t="n">
        <v>333</v>
      </c>
      <c r="D3984" s="5" t="n">
        <v>11</v>
      </c>
      <c r="E3984" s="5" t="n">
        <v>0.4</v>
      </c>
      <c r="F3984" s="5" t="n">
        <v>23.7</v>
      </c>
      <c r="G3984" s="5" t="n">
        <v>13.3</v>
      </c>
      <c r="H3984" s="5" t="n">
        <v>2.53</v>
      </c>
      <c r="I3984" s="6">
        <f>IF(E3984&gt;=Markov!$B$3,1,0)</f>
        <v/>
      </c>
      <c r="J3984" s="6">
        <f>I3983</f>
        <v/>
      </c>
      <c r="K3984" s="7">
        <f>MAR1!$B$5+MAR1!$C$5*COS(2*PI()*$C3984/365)+MAR1!$D$5*SIN(2*PI()*$C3984/365)</f>
        <v/>
      </c>
      <c r="L3984" s="7">
        <f>MAR1!$B$6+MAR1!$C$6*COS(2*PI()*$C3984/365)+MAR1!$D$6*SIN(2*PI()*$C3984/365)</f>
        <v/>
      </c>
      <c r="M3984" s="7">
        <f>MAR1!$B$7+MAR1!$C$7*COS(2*PI()*$C3984/365)+MAR1!$D$7*SIN(2*PI()*$C3984/365)</f>
        <v/>
      </c>
      <c r="N3984" s="7">
        <f>F3984-K3984</f>
        <v/>
      </c>
      <c r="O3984" s="7">
        <f>G3984-L3984</f>
        <v/>
      </c>
      <c r="P3984" s="7">
        <f>H3984-M3984</f>
        <v/>
      </c>
      <c r="Q3984" s="7">
        <f>IF($I3984=1,(N3984-MAR1!$B$11)/MAR1!$D$11,(N3984-MAR1!$C$11)/MAR1!$E$11)</f>
        <v/>
      </c>
      <c r="R3984" s="7">
        <f>IF($I3984=1,(O3984-MAR1!$B$12)/MAR1!$D$12,(O3984-MAR1!$C$12)/MAR1!$E$12)</f>
        <v/>
      </c>
      <c r="S3984" s="7">
        <f>IF($I3984=1,(P3984-MAR1!$B$13)/MAR1!$D$13,(P3984-MAR1!$C$13)/MAR1!$E$13)</f>
        <v/>
      </c>
    </row>
    <row r="3985">
      <c r="A3985" s="5" t="n">
        <v>3984</v>
      </c>
      <c r="B3985" s="5" t="n">
        <v>11</v>
      </c>
      <c r="C3985" s="5" t="n">
        <v>334</v>
      </c>
      <c r="D3985" s="5" t="n">
        <v>11</v>
      </c>
      <c r="E3985" s="5" t="n">
        <v>0</v>
      </c>
      <c r="F3985" s="5" t="n">
        <v>28</v>
      </c>
      <c r="G3985" s="5" t="n">
        <v>16.5</v>
      </c>
      <c r="H3985" s="5" t="n">
        <v>11.91</v>
      </c>
      <c r="I3985" s="6">
        <f>IF(E3985&gt;=Markov!$B$3,1,0)</f>
        <v/>
      </c>
      <c r="J3985" s="6">
        <f>I3984</f>
        <v/>
      </c>
      <c r="K3985" s="7">
        <f>MAR1!$B$5+MAR1!$C$5*COS(2*PI()*$C3985/365)+MAR1!$D$5*SIN(2*PI()*$C3985/365)</f>
        <v/>
      </c>
      <c r="L3985" s="7">
        <f>MAR1!$B$6+MAR1!$C$6*COS(2*PI()*$C3985/365)+MAR1!$D$6*SIN(2*PI()*$C3985/365)</f>
        <v/>
      </c>
      <c r="M3985" s="7">
        <f>MAR1!$B$7+MAR1!$C$7*COS(2*PI()*$C3985/365)+MAR1!$D$7*SIN(2*PI()*$C3985/365)</f>
        <v/>
      </c>
      <c r="N3985" s="7">
        <f>F3985-K3985</f>
        <v/>
      </c>
      <c r="O3985" s="7">
        <f>G3985-L3985</f>
        <v/>
      </c>
      <c r="P3985" s="7">
        <f>H3985-M3985</f>
        <v/>
      </c>
      <c r="Q3985" s="7">
        <f>IF($I3985=1,(N3985-MAR1!$B$11)/MAR1!$D$11,(N3985-MAR1!$C$11)/MAR1!$E$11)</f>
        <v/>
      </c>
      <c r="R3985" s="7">
        <f>IF($I3985=1,(O3985-MAR1!$B$12)/MAR1!$D$12,(O3985-MAR1!$C$12)/MAR1!$E$12)</f>
        <v/>
      </c>
      <c r="S3985" s="7">
        <f>IF($I3985=1,(P3985-MAR1!$B$13)/MAR1!$D$13,(P3985-MAR1!$C$13)/MAR1!$E$13)</f>
        <v/>
      </c>
    </row>
    <row r="3986">
      <c r="A3986" s="5" t="n">
        <v>3985</v>
      </c>
      <c r="B3986" s="5" t="n">
        <v>11</v>
      </c>
      <c r="C3986" s="5" t="n">
        <v>335</v>
      </c>
      <c r="D3986" s="5" t="n">
        <v>12</v>
      </c>
      <c r="E3986" s="5" t="n">
        <v>0</v>
      </c>
      <c r="F3986" s="5" t="n">
        <v>30.4</v>
      </c>
      <c r="G3986" s="5" t="n">
        <v>16.5</v>
      </c>
      <c r="H3986" s="5" t="n">
        <v>15.9</v>
      </c>
      <c r="I3986" s="6">
        <f>IF(E3986&gt;=Markov!$B$3,1,0)</f>
        <v/>
      </c>
      <c r="J3986" s="6">
        <f>I3985</f>
        <v/>
      </c>
      <c r="K3986" s="7">
        <f>MAR1!$B$5+MAR1!$C$5*COS(2*PI()*$C3986/365)+MAR1!$D$5*SIN(2*PI()*$C3986/365)</f>
        <v/>
      </c>
      <c r="L3986" s="7">
        <f>MAR1!$B$6+MAR1!$C$6*COS(2*PI()*$C3986/365)+MAR1!$D$6*SIN(2*PI()*$C3986/365)</f>
        <v/>
      </c>
      <c r="M3986" s="7">
        <f>MAR1!$B$7+MAR1!$C$7*COS(2*PI()*$C3986/365)+MAR1!$D$7*SIN(2*PI()*$C3986/365)</f>
        <v/>
      </c>
      <c r="N3986" s="7">
        <f>F3986-K3986</f>
        <v/>
      </c>
      <c r="O3986" s="7">
        <f>G3986-L3986</f>
        <v/>
      </c>
      <c r="P3986" s="7">
        <f>H3986-M3986</f>
        <v/>
      </c>
      <c r="Q3986" s="7">
        <f>IF($I3986=1,(N3986-MAR1!$B$11)/MAR1!$D$11,(N3986-MAR1!$C$11)/MAR1!$E$11)</f>
        <v/>
      </c>
      <c r="R3986" s="7">
        <f>IF($I3986=1,(O3986-MAR1!$B$12)/MAR1!$D$12,(O3986-MAR1!$C$12)/MAR1!$E$12)</f>
        <v/>
      </c>
      <c r="S3986" s="7">
        <f>IF($I3986=1,(P3986-MAR1!$B$13)/MAR1!$D$13,(P3986-MAR1!$C$13)/MAR1!$E$13)</f>
        <v/>
      </c>
    </row>
    <row r="3987">
      <c r="A3987" s="5" t="n">
        <v>3986</v>
      </c>
      <c r="B3987" s="5" t="n">
        <v>11</v>
      </c>
      <c r="C3987" s="5" t="n">
        <v>336</v>
      </c>
      <c r="D3987" s="5" t="n">
        <v>12</v>
      </c>
      <c r="E3987" s="5" t="n">
        <v>0</v>
      </c>
      <c r="F3987" s="5" t="n">
        <v>30.3</v>
      </c>
      <c r="G3987" s="5" t="n">
        <v>17.7</v>
      </c>
      <c r="H3987" s="5" t="n">
        <v>16.2</v>
      </c>
      <c r="I3987" s="6">
        <f>IF(E3987&gt;=Markov!$B$3,1,0)</f>
        <v/>
      </c>
      <c r="J3987" s="6">
        <f>I3986</f>
        <v/>
      </c>
      <c r="K3987" s="7">
        <f>MAR1!$B$5+MAR1!$C$5*COS(2*PI()*$C3987/365)+MAR1!$D$5*SIN(2*PI()*$C3987/365)</f>
        <v/>
      </c>
      <c r="L3987" s="7">
        <f>MAR1!$B$6+MAR1!$C$6*COS(2*PI()*$C3987/365)+MAR1!$D$6*SIN(2*PI()*$C3987/365)</f>
        <v/>
      </c>
      <c r="M3987" s="7">
        <f>MAR1!$B$7+MAR1!$C$7*COS(2*PI()*$C3987/365)+MAR1!$D$7*SIN(2*PI()*$C3987/365)</f>
        <v/>
      </c>
      <c r="N3987" s="7">
        <f>F3987-K3987</f>
        <v/>
      </c>
      <c r="O3987" s="7">
        <f>G3987-L3987</f>
        <v/>
      </c>
      <c r="P3987" s="7">
        <f>H3987-M3987</f>
        <v/>
      </c>
      <c r="Q3987" s="7">
        <f>IF($I3987=1,(N3987-MAR1!$B$11)/MAR1!$D$11,(N3987-MAR1!$C$11)/MAR1!$E$11)</f>
        <v/>
      </c>
      <c r="R3987" s="7">
        <f>IF($I3987=1,(O3987-MAR1!$B$12)/MAR1!$D$12,(O3987-MAR1!$C$12)/MAR1!$E$12)</f>
        <v/>
      </c>
      <c r="S3987" s="7">
        <f>IF($I3987=1,(P3987-MAR1!$B$13)/MAR1!$D$13,(P3987-MAR1!$C$13)/MAR1!$E$13)</f>
        <v/>
      </c>
    </row>
    <row r="3988">
      <c r="A3988" s="5" t="n">
        <v>3987</v>
      </c>
      <c r="B3988" s="5" t="n">
        <v>11</v>
      </c>
      <c r="C3988" s="5" t="n">
        <v>337</v>
      </c>
      <c r="D3988" s="5" t="n">
        <v>12</v>
      </c>
      <c r="E3988" s="5" t="n">
        <v>0</v>
      </c>
      <c r="F3988" s="5" t="n">
        <v>31.5</v>
      </c>
      <c r="G3988" s="5" t="n">
        <v>15.2</v>
      </c>
      <c r="H3988" s="5" t="n">
        <v>17.4</v>
      </c>
      <c r="I3988" s="6">
        <f>IF(E3988&gt;=Markov!$B$3,1,0)</f>
        <v/>
      </c>
      <c r="J3988" s="6">
        <f>I3987</f>
        <v/>
      </c>
      <c r="K3988" s="7">
        <f>MAR1!$B$5+MAR1!$C$5*COS(2*PI()*$C3988/365)+MAR1!$D$5*SIN(2*PI()*$C3988/365)</f>
        <v/>
      </c>
      <c r="L3988" s="7">
        <f>MAR1!$B$6+MAR1!$C$6*COS(2*PI()*$C3988/365)+MAR1!$D$6*SIN(2*PI()*$C3988/365)</f>
        <v/>
      </c>
      <c r="M3988" s="7">
        <f>MAR1!$B$7+MAR1!$C$7*COS(2*PI()*$C3988/365)+MAR1!$D$7*SIN(2*PI()*$C3988/365)</f>
        <v/>
      </c>
      <c r="N3988" s="7">
        <f>F3988-K3988</f>
        <v/>
      </c>
      <c r="O3988" s="7">
        <f>G3988-L3988</f>
        <v/>
      </c>
      <c r="P3988" s="7">
        <f>H3988-M3988</f>
        <v/>
      </c>
      <c r="Q3988" s="7">
        <f>IF($I3988=1,(N3988-MAR1!$B$11)/MAR1!$D$11,(N3988-MAR1!$C$11)/MAR1!$E$11)</f>
        <v/>
      </c>
      <c r="R3988" s="7">
        <f>IF($I3988=1,(O3988-MAR1!$B$12)/MAR1!$D$12,(O3988-MAR1!$C$12)/MAR1!$E$12)</f>
        <v/>
      </c>
      <c r="S3988" s="7">
        <f>IF($I3988=1,(P3988-MAR1!$B$13)/MAR1!$D$13,(P3988-MAR1!$C$13)/MAR1!$E$13)</f>
        <v/>
      </c>
    </row>
    <row r="3989">
      <c r="A3989" s="5" t="n">
        <v>3988</v>
      </c>
      <c r="B3989" s="5" t="n">
        <v>11</v>
      </c>
      <c r="C3989" s="5" t="n">
        <v>338</v>
      </c>
      <c r="D3989" s="5" t="n">
        <v>12</v>
      </c>
      <c r="E3989" s="5" t="n">
        <v>0</v>
      </c>
      <c r="F3989" s="5" t="n">
        <v>30</v>
      </c>
      <c r="G3989" s="5" t="n">
        <v>14.1</v>
      </c>
      <c r="H3989" s="5" t="n">
        <v>12.27</v>
      </c>
      <c r="I3989" s="6">
        <f>IF(E3989&gt;=Markov!$B$3,1,0)</f>
        <v/>
      </c>
      <c r="J3989" s="6">
        <f>I3988</f>
        <v/>
      </c>
      <c r="K3989" s="7">
        <f>MAR1!$B$5+MAR1!$C$5*COS(2*PI()*$C3989/365)+MAR1!$D$5*SIN(2*PI()*$C3989/365)</f>
        <v/>
      </c>
      <c r="L3989" s="7">
        <f>MAR1!$B$6+MAR1!$C$6*COS(2*PI()*$C3989/365)+MAR1!$D$6*SIN(2*PI()*$C3989/365)</f>
        <v/>
      </c>
      <c r="M3989" s="7">
        <f>MAR1!$B$7+MAR1!$C$7*COS(2*PI()*$C3989/365)+MAR1!$D$7*SIN(2*PI()*$C3989/365)</f>
        <v/>
      </c>
      <c r="N3989" s="7">
        <f>F3989-K3989</f>
        <v/>
      </c>
      <c r="O3989" s="7">
        <f>G3989-L3989</f>
        <v/>
      </c>
      <c r="P3989" s="7">
        <f>H3989-M3989</f>
        <v/>
      </c>
      <c r="Q3989" s="7">
        <f>IF($I3989=1,(N3989-MAR1!$B$11)/MAR1!$D$11,(N3989-MAR1!$C$11)/MAR1!$E$11)</f>
        <v/>
      </c>
      <c r="R3989" s="7">
        <f>IF($I3989=1,(O3989-MAR1!$B$12)/MAR1!$D$12,(O3989-MAR1!$C$12)/MAR1!$E$12)</f>
        <v/>
      </c>
      <c r="S3989" s="7">
        <f>IF($I3989=1,(P3989-MAR1!$B$13)/MAR1!$D$13,(P3989-MAR1!$C$13)/MAR1!$E$13)</f>
        <v/>
      </c>
    </row>
    <row r="3990">
      <c r="A3990" s="5" t="n">
        <v>3989</v>
      </c>
      <c r="B3990" s="5" t="n">
        <v>11</v>
      </c>
      <c r="C3990" s="5" t="n">
        <v>339</v>
      </c>
      <c r="D3990" s="5" t="n">
        <v>12</v>
      </c>
      <c r="E3990" s="5" t="n">
        <v>0</v>
      </c>
      <c r="F3990" s="5" t="n">
        <v>29.9</v>
      </c>
      <c r="G3990" s="5" t="n">
        <v>13.2</v>
      </c>
      <c r="H3990" s="5" t="n">
        <v>11.75</v>
      </c>
      <c r="I3990" s="6">
        <f>IF(E3990&gt;=Markov!$B$3,1,0)</f>
        <v/>
      </c>
      <c r="J3990" s="6">
        <f>I3989</f>
        <v/>
      </c>
      <c r="K3990" s="7">
        <f>MAR1!$B$5+MAR1!$C$5*COS(2*PI()*$C3990/365)+MAR1!$D$5*SIN(2*PI()*$C3990/365)</f>
        <v/>
      </c>
      <c r="L3990" s="7">
        <f>MAR1!$B$6+MAR1!$C$6*COS(2*PI()*$C3990/365)+MAR1!$D$6*SIN(2*PI()*$C3990/365)</f>
        <v/>
      </c>
      <c r="M3990" s="7">
        <f>MAR1!$B$7+MAR1!$C$7*COS(2*PI()*$C3990/365)+MAR1!$D$7*SIN(2*PI()*$C3990/365)</f>
        <v/>
      </c>
      <c r="N3990" s="7">
        <f>F3990-K3990</f>
        <v/>
      </c>
      <c r="O3990" s="7">
        <f>G3990-L3990</f>
        <v/>
      </c>
      <c r="P3990" s="7">
        <f>H3990-M3990</f>
        <v/>
      </c>
      <c r="Q3990" s="7">
        <f>IF($I3990=1,(N3990-MAR1!$B$11)/MAR1!$D$11,(N3990-MAR1!$C$11)/MAR1!$E$11)</f>
        <v/>
      </c>
      <c r="R3990" s="7">
        <f>IF($I3990=1,(O3990-MAR1!$B$12)/MAR1!$D$12,(O3990-MAR1!$C$12)/MAR1!$E$12)</f>
        <v/>
      </c>
      <c r="S3990" s="7">
        <f>IF($I3990=1,(P3990-MAR1!$B$13)/MAR1!$D$13,(P3990-MAR1!$C$13)/MAR1!$E$13)</f>
        <v/>
      </c>
    </row>
    <row r="3991">
      <c r="A3991" s="5" t="n">
        <v>3990</v>
      </c>
      <c r="B3991" s="5" t="n">
        <v>11</v>
      </c>
      <c r="C3991" s="5" t="n">
        <v>340</v>
      </c>
      <c r="D3991" s="5" t="n">
        <v>12</v>
      </c>
      <c r="E3991" s="5" t="n">
        <v>0</v>
      </c>
      <c r="F3991" s="5" t="n">
        <v>29.4</v>
      </c>
      <c r="G3991" s="5" t="n">
        <v>13.3</v>
      </c>
      <c r="H3991" s="5" t="n">
        <v>11.68</v>
      </c>
      <c r="I3991" s="6">
        <f>IF(E3991&gt;=Markov!$B$3,1,0)</f>
        <v/>
      </c>
      <c r="J3991" s="6">
        <f>I3990</f>
        <v/>
      </c>
      <c r="K3991" s="7">
        <f>MAR1!$B$5+MAR1!$C$5*COS(2*PI()*$C3991/365)+MAR1!$D$5*SIN(2*PI()*$C3991/365)</f>
        <v/>
      </c>
      <c r="L3991" s="7">
        <f>MAR1!$B$6+MAR1!$C$6*COS(2*PI()*$C3991/365)+MAR1!$D$6*SIN(2*PI()*$C3991/365)</f>
        <v/>
      </c>
      <c r="M3991" s="7">
        <f>MAR1!$B$7+MAR1!$C$7*COS(2*PI()*$C3991/365)+MAR1!$D$7*SIN(2*PI()*$C3991/365)</f>
        <v/>
      </c>
      <c r="N3991" s="7">
        <f>F3991-K3991</f>
        <v/>
      </c>
      <c r="O3991" s="7">
        <f>G3991-L3991</f>
        <v/>
      </c>
      <c r="P3991" s="7">
        <f>H3991-M3991</f>
        <v/>
      </c>
      <c r="Q3991" s="7">
        <f>IF($I3991=1,(N3991-MAR1!$B$11)/MAR1!$D$11,(N3991-MAR1!$C$11)/MAR1!$E$11)</f>
        <v/>
      </c>
      <c r="R3991" s="7">
        <f>IF($I3991=1,(O3991-MAR1!$B$12)/MAR1!$D$12,(O3991-MAR1!$C$12)/MAR1!$E$12)</f>
        <v/>
      </c>
      <c r="S3991" s="7">
        <f>IF($I3991=1,(P3991-MAR1!$B$13)/MAR1!$D$13,(P3991-MAR1!$C$13)/MAR1!$E$13)</f>
        <v/>
      </c>
    </row>
    <row r="3992">
      <c r="A3992" s="5" t="n">
        <v>3991</v>
      </c>
      <c r="B3992" s="5" t="n">
        <v>11</v>
      </c>
      <c r="C3992" s="5" t="n">
        <v>341</v>
      </c>
      <c r="D3992" s="5" t="n">
        <v>12</v>
      </c>
      <c r="E3992" s="5" t="n">
        <v>0</v>
      </c>
      <c r="F3992" s="5" t="n">
        <v>27.9</v>
      </c>
      <c r="G3992" s="5" t="n">
        <v>14.5</v>
      </c>
      <c r="H3992" s="5" t="n">
        <v>13.39</v>
      </c>
      <c r="I3992" s="6">
        <f>IF(E3992&gt;=Markov!$B$3,1,0)</f>
        <v/>
      </c>
      <c r="J3992" s="6">
        <f>I3991</f>
        <v/>
      </c>
      <c r="K3992" s="7">
        <f>MAR1!$B$5+MAR1!$C$5*COS(2*PI()*$C3992/365)+MAR1!$D$5*SIN(2*PI()*$C3992/365)</f>
        <v/>
      </c>
      <c r="L3992" s="7">
        <f>MAR1!$B$6+MAR1!$C$6*COS(2*PI()*$C3992/365)+MAR1!$D$6*SIN(2*PI()*$C3992/365)</f>
        <v/>
      </c>
      <c r="M3992" s="7">
        <f>MAR1!$B$7+MAR1!$C$7*COS(2*PI()*$C3992/365)+MAR1!$D$7*SIN(2*PI()*$C3992/365)</f>
        <v/>
      </c>
      <c r="N3992" s="7">
        <f>F3992-K3992</f>
        <v/>
      </c>
      <c r="O3992" s="7">
        <f>G3992-L3992</f>
        <v/>
      </c>
      <c r="P3992" s="7">
        <f>H3992-M3992</f>
        <v/>
      </c>
      <c r="Q3992" s="7">
        <f>IF($I3992=1,(N3992-MAR1!$B$11)/MAR1!$D$11,(N3992-MAR1!$C$11)/MAR1!$E$11)</f>
        <v/>
      </c>
      <c r="R3992" s="7">
        <f>IF($I3992=1,(O3992-MAR1!$B$12)/MAR1!$D$12,(O3992-MAR1!$C$12)/MAR1!$E$12)</f>
        <v/>
      </c>
      <c r="S3992" s="7">
        <f>IF($I3992=1,(P3992-MAR1!$B$13)/MAR1!$D$13,(P3992-MAR1!$C$13)/MAR1!$E$13)</f>
        <v/>
      </c>
    </row>
    <row r="3993">
      <c r="A3993" s="5" t="n">
        <v>3992</v>
      </c>
      <c r="B3993" s="5" t="n">
        <v>11</v>
      </c>
      <c r="C3993" s="5" t="n">
        <v>342</v>
      </c>
      <c r="D3993" s="5" t="n">
        <v>12</v>
      </c>
      <c r="E3993" s="5" t="n">
        <v>0</v>
      </c>
      <c r="F3993" s="5" t="n">
        <v>29.7</v>
      </c>
      <c r="G3993" s="5" t="n">
        <v>14.4</v>
      </c>
      <c r="H3993" s="5" t="n">
        <v>13.36</v>
      </c>
      <c r="I3993" s="6">
        <f>IF(E3993&gt;=Markov!$B$3,1,0)</f>
        <v/>
      </c>
      <c r="J3993" s="6">
        <f>I3992</f>
        <v/>
      </c>
      <c r="K3993" s="7">
        <f>MAR1!$B$5+MAR1!$C$5*COS(2*PI()*$C3993/365)+MAR1!$D$5*SIN(2*PI()*$C3993/365)</f>
        <v/>
      </c>
      <c r="L3993" s="7">
        <f>MAR1!$B$6+MAR1!$C$6*COS(2*PI()*$C3993/365)+MAR1!$D$6*SIN(2*PI()*$C3993/365)</f>
        <v/>
      </c>
      <c r="M3993" s="7">
        <f>MAR1!$B$7+MAR1!$C$7*COS(2*PI()*$C3993/365)+MAR1!$D$7*SIN(2*PI()*$C3993/365)</f>
        <v/>
      </c>
      <c r="N3993" s="7">
        <f>F3993-K3993</f>
        <v/>
      </c>
      <c r="O3993" s="7">
        <f>G3993-L3993</f>
        <v/>
      </c>
      <c r="P3993" s="7">
        <f>H3993-M3993</f>
        <v/>
      </c>
      <c r="Q3993" s="7">
        <f>IF($I3993=1,(N3993-MAR1!$B$11)/MAR1!$D$11,(N3993-MAR1!$C$11)/MAR1!$E$11)</f>
        <v/>
      </c>
      <c r="R3993" s="7">
        <f>IF($I3993=1,(O3993-MAR1!$B$12)/MAR1!$D$12,(O3993-MAR1!$C$12)/MAR1!$E$12)</f>
        <v/>
      </c>
      <c r="S3993" s="7">
        <f>IF($I3993=1,(P3993-MAR1!$B$13)/MAR1!$D$13,(P3993-MAR1!$C$13)/MAR1!$E$13)</f>
        <v/>
      </c>
    </row>
    <row r="3994">
      <c r="A3994" s="5" t="n">
        <v>3993</v>
      </c>
      <c r="B3994" s="5" t="n">
        <v>11</v>
      </c>
      <c r="C3994" s="5" t="n">
        <v>343</v>
      </c>
      <c r="D3994" s="5" t="n">
        <v>12</v>
      </c>
      <c r="E3994" s="5" t="n">
        <v>0</v>
      </c>
      <c r="F3994" s="5" t="n">
        <v>28.3</v>
      </c>
      <c r="G3994" s="5" t="n">
        <v>13.6</v>
      </c>
      <c r="H3994" s="5" t="n">
        <v>9.279999999999999</v>
      </c>
      <c r="I3994" s="6">
        <f>IF(E3994&gt;=Markov!$B$3,1,0)</f>
        <v/>
      </c>
      <c r="J3994" s="6">
        <f>I3993</f>
        <v/>
      </c>
      <c r="K3994" s="7">
        <f>MAR1!$B$5+MAR1!$C$5*COS(2*PI()*$C3994/365)+MAR1!$D$5*SIN(2*PI()*$C3994/365)</f>
        <v/>
      </c>
      <c r="L3994" s="7">
        <f>MAR1!$B$6+MAR1!$C$6*COS(2*PI()*$C3994/365)+MAR1!$D$6*SIN(2*PI()*$C3994/365)</f>
        <v/>
      </c>
      <c r="M3994" s="7">
        <f>MAR1!$B$7+MAR1!$C$7*COS(2*PI()*$C3994/365)+MAR1!$D$7*SIN(2*PI()*$C3994/365)</f>
        <v/>
      </c>
      <c r="N3994" s="7">
        <f>F3994-K3994</f>
        <v/>
      </c>
      <c r="O3994" s="7">
        <f>G3994-L3994</f>
        <v/>
      </c>
      <c r="P3994" s="7">
        <f>H3994-M3994</f>
        <v/>
      </c>
      <c r="Q3994" s="7">
        <f>IF($I3994=1,(N3994-MAR1!$B$11)/MAR1!$D$11,(N3994-MAR1!$C$11)/MAR1!$E$11)</f>
        <v/>
      </c>
      <c r="R3994" s="7">
        <f>IF($I3994=1,(O3994-MAR1!$B$12)/MAR1!$D$12,(O3994-MAR1!$C$12)/MAR1!$E$12)</f>
        <v/>
      </c>
      <c r="S3994" s="7">
        <f>IF($I3994=1,(P3994-MAR1!$B$13)/MAR1!$D$13,(P3994-MAR1!$C$13)/MAR1!$E$13)</f>
        <v/>
      </c>
    </row>
    <row r="3995">
      <c r="A3995" s="5" t="n">
        <v>3994</v>
      </c>
      <c r="B3995" s="5" t="n">
        <v>11</v>
      </c>
      <c r="C3995" s="5" t="n">
        <v>344</v>
      </c>
      <c r="D3995" s="5" t="n">
        <v>12</v>
      </c>
      <c r="E3995" s="5" t="n">
        <v>0</v>
      </c>
      <c r="F3995" s="5" t="n">
        <v>28.6</v>
      </c>
      <c r="G3995" s="5" t="n">
        <v>12.4</v>
      </c>
      <c r="H3995" s="5" t="n">
        <v>9.789999999999999</v>
      </c>
      <c r="I3995" s="6">
        <f>IF(E3995&gt;=Markov!$B$3,1,0)</f>
        <v/>
      </c>
      <c r="J3995" s="6">
        <f>I3994</f>
        <v/>
      </c>
      <c r="K3995" s="7">
        <f>MAR1!$B$5+MAR1!$C$5*COS(2*PI()*$C3995/365)+MAR1!$D$5*SIN(2*PI()*$C3995/365)</f>
        <v/>
      </c>
      <c r="L3995" s="7">
        <f>MAR1!$B$6+MAR1!$C$6*COS(2*PI()*$C3995/365)+MAR1!$D$6*SIN(2*PI()*$C3995/365)</f>
        <v/>
      </c>
      <c r="M3995" s="7">
        <f>MAR1!$B$7+MAR1!$C$7*COS(2*PI()*$C3995/365)+MAR1!$D$7*SIN(2*PI()*$C3995/365)</f>
        <v/>
      </c>
      <c r="N3995" s="7">
        <f>F3995-K3995</f>
        <v/>
      </c>
      <c r="O3995" s="7">
        <f>G3995-L3995</f>
        <v/>
      </c>
      <c r="P3995" s="7">
        <f>H3995-M3995</f>
        <v/>
      </c>
      <c r="Q3995" s="7">
        <f>IF($I3995=1,(N3995-MAR1!$B$11)/MAR1!$D$11,(N3995-MAR1!$C$11)/MAR1!$E$11)</f>
        <v/>
      </c>
      <c r="R3995" s="7">
        <f>IF($I3995=1,(O3995-MAR1!$B$12)/MAR1!$D$12,(O3995-MAR1!$C$12)/MAR1!$E$12)</f>
        <v/>
      </c>
      <c r="S3995" s="7">
        <f>IF($I3995=1,(P3995-MAR1!$B$13)/MAR1!$D$13,(P3995-MAR1!$C$13)/MAR1!$E$13)</f>
        <v/>
      </c>
    </row>
    <row r="3996">
      <c r="A3996" s="5" t="n">
        <v>3995</v>
      </c>
      <c r="B3996" s="5" t="n">
        <v>11</v>
      </c>
      <c r="C3996" s="5" t="n">
        <v>345</v>
      </c>
      <c r="D3996" s="5" t="n">
        <v>12</v>
      </c>
      <c r="E3996" s="5" t="n">
        <v>0</v>
      </c>
      <c r="F3996" s="5" t="n">
        <v>30.3</v>
      </c>
      <c r="G3996" s="5" t="n">
        <v>15.6</v>
      </c>
      <c r="H3996" s="5" t="n">
        <v>16.57</v>
      </c>
      <c r="I3996" s="6">
        <f>IF(E3996&gt;=Markov!$B$3,1,0)</f>
        <v/>
      </c>
      <c r="J3996" s="6">
        <f>I3995</f>
        <v/>
      </c>
      <c r="K3996" s="7">
        <f>MAR1!$B$5+MAR1!$C$5*COS(2*PI()*$C3996/365)+MAR1!$D$5*SIN(2*PI()*$C3996/365)</f>
        <v/>
      </c>
      <c r="L3996" s="7">
        <f>MAR1!$B$6+MAR1!$C$6*COS(2*PI()*$C3996/365)+MAR1!$D$6*SIN(2*PI()*$C3996/365)</f>
        <v/>
      </c>
      <c r="M3996" s="7">
        <f>MAR1!$B$7+MAR1!$C$7*COS(2*PI()*$C3996/365)+MAR1!$D$7*SIN(2*PI()*$C3996/365)</f>
        <v/>
      </c>
      <c r="N3996" s="7">
        <f>F3996-K3996</f>
        <v/>
      </c>
      <c r="O3996" s="7">
        <f>G3996-L3996</f>
        <v/>
      </c>
      <c r="P3996" s="7">
        <f>H3996-M3996</f>
        <v/>
      </c>
      <c r="Q3996" s="7">
        <f>IF($I3996=1,(N3996-MAR1!$B$11)/MAR1!$D$11,(N3996-MAR1!$C$11)/MAR1!$E$11)</f>
        <v/>
      </c>
      <c r="R3996" s="7">
        <f>IF($I3996=1,(O3996-MAR1!$B$12)/MAR1!$D$12,(O3996-MAR1!$C$12)/MAR1!$E$12)</f>
        <v/>
      </c>
      <c r="S3996" s="7">
        <f>IF($I3996=1,(P3996-MAR1!$B$13)/MAR1!$D$13,(P3996-MAR1!$C$13)/MAR1!$E$13)</f>
        <v/>
      </c>
    </row>
    <row r="3997">
      <c r="A3997" s="5" t="n">
        <v>3996</v>
      </c>
      <c r="B3997" s="5" t="n">
        <v>11</v>
      </c>
      <c r="C3997" s="5" t="n">
        <v>346</v>
      </c>
      <c r="D3997" s="5" t="n">
        <v>12</v>
      </c>
      <c r="E3997" s="5" t="n">
        <v>0</v>
      </c>
      <c r="F3997" s="5" t="n">
        <v>29.1</v>
      </c>
      <c r="G3997" s="5" t="n">
        <v>15.9</v>
      </c>
      <c r="H3997" s="5" t="n">
        <v>20.42</v>
      </c>
      <c r="I3997" s="6">
        <f>IF(E3997&gt;=Markov!$B$3,1,0)</f>
        <v/>
      </c>
      <c r="J3997" s="6">
        <f>I3996</f>
        <v/>
      </c>
      <c r="K3997" s="7">
        <f>MAR1!$B$5+MAR1!$C$5*COS(2*PI()*$C3997/365)+MAR1!$D$5*SIN(2*PI()*$C3997/365)</f>
        <v/>
      </c>
      <c r="L3997" s="7">
        <f>MAR1!$B$6+MAR1!$C$6*COS(2*PI()*$C3997/365)+MAR1!$D$6*SIN(2*PI()*$C3997/365)</f>
        <v/>
      </c>
      <c r="M3997" s="7">
        <f>MAR1!$B$7+MAR1!$C$7*COS(2*PI()*$C3997/365)+MAR1!$D$7*SIN(2*PI()*$C3997/365)</f>
        <v/>
      </c>
      <c r="N3997" s="7">
        <f>F3997-K3997</f>
        <v/>
      </c>
      <c r="O3997" s="7">
        <f>G3997-L3997</f>
        <v/>
      </c>
      <c r="P3997" s="7">
        <f>H3997-M3997</f>
        <v/>
      </c>
      <c r="Q3997" s="7">
        <f>IF($I3997=1,(N3997-MAR1!$B$11)/MAR1!$D$11,(N3997-MAR1!$C$11)/MAR1!$E$11)</f>
        <v/>
      </c>
      <c r="R3997" s="7">
        <f>IF($I3997=1,(O3997-MAR1!$B$12)/MAR1!$D$12,(O3997-MAR1!$C$12)/MAR1!$E$12)</f>
        <v/>
      </c>
      <c r="S3997" s="7">
        <f>IF($I3997=1,(P3997-MAR1!$B$13)/MAR1!$D$13,(P3997-MAR1!$C$13)/MAR1!$E$13)</f>
        <v/>
      </c>
    </row>
    <row r="3998">
      <c r="A3998" s="5" t="n">
        <v>3997</v>
      </c>
      <c r="B3998" s="5" t="n">
        <v>11</v>
      </c>
      <c r="C3998" s="5" t="n">
        <v>347</v>
      </c>
      <c r="D3998" s="5" t="n">
        <v>12</v>
      </c>
      <c r="E3998" s="5" t="n">
        <v>0</v>
      </c>
      <c r="F3998" s="5" t="n">
        <v>33.2</v>
      </c>
      <c r="G3998" s="5" t="n">
        <v>16</v>
      </c>
      <c r="H3998" s="5" t="n">
        <v>16.11</v>
      </c>
      <c r="I3998" s="6">
        <f>IF(E3998&gt;=Markov!$B$3,1,0)</f>
        <v/>
      </c>
      <c r="J3998" s="6">
        <f>I3997</f>
        <v/>
      </c>
      <c r="K3998" s="7">
        <f>MAR1!$B$5+MAR1!$C$5*COS(2*PI()*$C3998/365)+MAR1!$D$5*SIN(2*PI()*$C3998/365)</f>
        <v/>
      </c>
      <c r="L3998" s="7">
        <f>MAR1!$B$6+MAR1!$C$6*COS(2*PI()*$C3998/365)+MAR1!$D$6*SIN(2*PI()*$C3998/365)</f>
        <v/>
      </c>
      <c r="M3998" s="7">
        <f>MAR1!$B$7+MAR1!$C$7*COS(2*PI()*$C3998/365)+MAR1!$D$7*SIN(2*PI()*$C3998/365)</f>
        <v/>
      </c>
      <c r="N3998" s="7">
        <f>F3998-K3998</f>
        <v/>
      </c>
      <c r="O3998" s="7">
        <f>G3998-L3998</f>
        <v/>
      </c>
      <c r="P3998" s="7">
        <f>H3998-M3998</f>
        <v/>
      </c>
      <c r="Q3998" s="7">
        <f>IF($I3998=1,(N3998-MAR1!$B$11)/MAR1!$D$11,(N3998-MAR1!$C$11)/MAR1!$E$11)</f>
        <v/>
      </c>
      <c r="R3998" s="7">
        <f>IF($I3998=1,(O3998-MAR1!$B$12)/MAR1!$D$12,(O3998-MAR1!$C$12)/MAR1!$E$12)</f>
        <v/>
      </c>
      <c r="S3998" s="7">
        <f>IF($I3998=1,(P3998-MAR1!$B$13)/MAR1!$D$13,(P3998-MAR1!$C$13)/MAR1!$E$13)</f>
        <v/>
      </c>
    </row>
    <row r="3999">
      <c r="A3999" s="5" t="n">
        <v>3998</v>
      </c>
      <c r="B3999" s="5" t="n">
        <v>11</v>
      </c>
      <c r="C3999" s="5" t="n">
        <v>348</v>
      </c>
      <c r="D3999" s="5" t="n">
        <v>12</v>
      </c>
      <c r="E3999" s="5" t="n">
        <v>0</v>
      </c>
      <c r="F3999" s="5" t="n">
        <v>34</v>
      </c>
      <c r="G3999" s="5" t="n">
        <v>15.4</v>
      </c>
      <c r="H3999" s="5" t="n">
        <v>21.14</v>
      </c>
      <c r="I3999" s="6">
        <f>IF(E3999&gt;=Markov!$B$3,1,0)</f>
        <v/>
      </c>
      <c r="J3999" s="6">
        <f>I3998</f>
        <v/>
      </c>
      <c r="K3999" s="7">
        <f>MAR1!$B$5+MAR1!$C$5*COS(2*PI()*$C3999/365)+MAR1!$D$5*SIN(2*PI()*$C3999/365)</f>
        <v/>
      </c>
      <c r="L3999" s="7">
        <f>MAR1!$B$6+MAR1!$C$6*COS(2*PI()*$C3999/365)+MAR1!$D$6*SIN(2*PI()*$C3999/365)</f>
        <v/>
      </c>
      <c r="M3999" s="7">
        <f>MAR1!$B$7+MAR1!$C$7*COS(2*PI()*$C3999/365)+MAR1!$D$7*SIN(2*PI()*$C3999/365)</f>
        <v/>
      </c>
      <c r="N3999" s="7">
        <f>F3999-K3999</f>
        <v/>
      </c>
      <c r="O3999" s="7">
        <f>G3999-L3999</f>
        <v/>
      </c>
      <c r="P3999" s="7">
        <f>H3999-M3999</f>
        <v/>
      </c>
      <c r="Q3999" s="7">
        <f>IF($I3999=1,(N3999-MAR1!$B$11)/MAR1!$D$11,(N3999-MAR1!$C$11)/MAR1!$E$11)</f>
        <v/>
      </c>
      <c r="R3999" s="7">
        <f>IF($I3999=1,(O3999-MAR1!$B$12)/MAR1!$D$12,(O3999-MAR1!$C$12)/MAR1!$E$12)</f>
        <v/>
      </c>
      <c r="S3999" s="7">
        <f>IF($I3999=1,(P3999-MAR1!$B$13)/MAR1!$D$13,(P3999-MAR1!$C$13)/MAR1!$E$13)</f>
        <v/>
      </c>
    </row>
    <row r="4000">
      <c r="A4000" s="5" t="n">
        <v>3999</v>
      </c>
      <c r="B4000" s="5" t="n">
        <v>11</v>
      </c>
      <c r="C4000" s="5" t="n">
        <v>349</v>
      </c>
      <c r="D4000" s="5" t="n">
        <v>12</v>
      </c>
      <c r="E4000" s="5" t="n">
        <v>6.2</v>
      </c>
      <c r="F4000" s="5" t="n">
        <v>30.6</v>
      </c>
      <c r="G4000" s="5" t="n">
        <v>15.3</v>
      </c>
      <c r="H4000" s="5" t="n">
        <v>15.5</v>
      </c>
      <c r="I4000" s="6">
        <f>IF(E4000&gt;=Markov!$B$3,1,0)</f>
        <v/>
      </c>
      <c r="J4000" s="6">
        <f>I3999</f>
        <v/>
      </c>
      <c r="K4000" s="7">
        <f>MAR1!$B$5+MAR1!$C$5*COS(2*PI()*$C4000/365)+MAR1!$D$5*SIN(2*PI()*$C4000/365)</f>
        <v/>
      </c>
      <c r="L4000" s="7">
        <f>MAR1!$B$6+MAR1!$C$6*COS(2*PI()*$C4000/365)+MAR1!$D$6*SIN(2*PI()*$C4000/365)</f>
        <v/>
      </c>
      <c r="M4000" s="7">
        <f>MAR1!$B$7+MAR1!$C$7*COS(2*PI()*$C4000/365)+MAR1!$D$7*SIN(2*PI()*$C4000/365)</f>
        <v/>
      </c>
      <c r="N4000" s="7">
        <f>F4000-K4000</f>
        <v/>
      </c>
      <c r="O4000" s="7">
        <f>G4000-L4000</f>
        <v/>
      </c>
      <c r="P4000" s="7">
        <f>H4000-M4000</f>
        <v/>
      </c>
      <c r="Q4000" s="7">
        <f>IF($I4000=1,(N4000-MAR1!$B$11)/MAR1!$D$11,(N4000-MAR1!$C$11)/MAR1!$E$11)</f>
        <v/>
      </c>
      <c r="R4000" s="7">
        <f>IF($I4000=1,(O4000-MAR1!$B$12)/MAR1!$D$12,(O4000-MAR1!$C$12)/MAR1!$E$12)</f>
        <v/>
      </c>
      <c r="S4000" s="7">
        <f>IF($I4000=1,(P4000-MAR1!$B$13)/MAR1!$D$13,(P4000-MAR1!$C$13)/MAR1!$E$13)</f>
        <v/>
      </c>
    </row>
    <row r="4001">
      <c r="A4001" s="5" t="n">
        <v>4000</v>
      </c>
      <c r="B4001" s="5" t="n">
        <v>11</v>
      </c>
      <c r="C4001" s="5" t="n">
        <v>350</v>
      </c>
      <c r="D4001" s="5" t="n">
        <v>12</v>
      </c>
      <c r="E4001" s="5" t="n">
        <v>0</v>
      </c>
      <c r="F4001" s="5" t="n">
        <v>32</v>
      </c>
      <c r="G4001" s="5" t="n">
        <v>13.9</v>
      </c>
      <c r="H4001" s="5" t="n">
        <v>14.36</v>
      </c>
      <c r="I4001" s="6">
        <f>IF(E4001&gt;=Markov!$B$3,1,0)</f>
        <v/>
      </c>
      <c r="J4001" s="6">
        <f>I4000</f>
        <v/>
      </c>
      <c r="K4001" s="7">
        <f>MAR1!$B$5+MAR1!$C$5*COS(2*PI()*$C4001/365)+MAR1!$D$5*SIN(2*PI()*$C4001/365)</f>
        <v/>
      </c>
      <c r="L4001" s="7">
        <f>MAR1!$B$6+MAR1!$C$6*COS(2*PI()*$C4001/365)+MAR1!$D$6*SIN(2*PI()*$C4001/365)</f>
        <v/>
      </c>
      <c r="M4001" s="7">
        <f>MAR1!$B$7+MAR1!$C$7*COS(2*PI()*$C4001/365)+MAR1!$D$7*SIN(2*PI()*$C4001/365)</f>
        <v/>
      </c>
      <c r="N4001" s="7">
        <f>F4001-K4001</f>
        <v/>
      </c>
      <c r="O4001" s="7">
        <f>G4001-L4001</f>
        <v/>
      </c>
      <c r="P4001" s="7">
        <f>H4001-M4001</f>
        <v/>
      </c>
      <c r="Q4001" s="7">
        <f>IF($I4001=1,(N4001-MAR1!$B$11)/MAR1!$D$11,(N4001-MAR1!$C$11)/MAR1!$E$11)</f>
        <v/>
      </c>
      <c r="R4001" s="7">
        <f>IF($I4001=1,(O4001-MAR1!$B$12)/MAR1!$D$12,(O4001-MAR1!$C$12)/MAR1!$E$12)</f>
        <v/>
      </c>
      <c r="S4001" s="7">
        <f>IF($I4001=1,(P4001-MAR1!$B$13)/MAR1!$D$13,(P4001-MAR1!$C$13)/MAR1!$E$13)</f>
        <v/>
      </c>
    </row>
    <row r="4002">
      <c r="A4002" s="5" t="n">
        <v>4001</v>
      </c>
      <c r="B4002" s="5" t="n">
        <v>11</v>
      </c>
      <c r="C4002" s="5" t="n">
        <v>351</v>
      </c>
      <c r="D4002" s="5" t="n">
        <v>12</v>
      </c>
      <c r="E4002" s="5" t="n">
        <v>0</v>
      </c>
      <c r="F4002" s="5" t="n">
        <v>31.8</v>
      </c>
      <c r="G4002" s="5" t="n">
        <v>15.7</v>
      </c>
      <c r="H4002" s="5" t="n">
        <v>16.62</v>
      </c>
      <c r="I4002" s="6">
        <f>IF(E4002&gt;=Markov!$B$3,1,0)</f>
        <v/>
      </c>
      <c r="J4002" s="6">
        <f>I4001</f>
        <v/>
      </c>
      <c r="K4002" s="7">
        <f>MAR1!$B$5+MAR1!$C$5*COS(2*PI()*$C4002/365)+MAR1!$D$5*SIN(2*PI()*$C4002/365)</f>
        <v/>
      </c>
      <c r="L4002" s="7">
        <f>MAR1!$B$6+MAR1!$C$6*COS(2*PI()*$C4002/365)+MAR1!$D$6*SIN(2*PI()*$C4002/365)</f>
        <v/>
      </c>
      <c r="M4002" s="7">
        <f>MAR1!$B$7+MAR1!$C$7*COS(2*PI()*$C4002/365)+MAR1!$D$7*SIN(2*PI()*$C4002/365)</f>
        <v/>
      </c>
      <c r="N4002" s="7">
        <f>F4002-K4002</f>
        <v/>
      </c>
      <c r="O4002" s="7">
        <f>G4002-L4002</f>
        <v/>
      </c>
      <c r="P4002" s="7">
        <f>H4002-M4002</f>
        <v/>
      </c>
      <c r="Q4002" s="7">
        <f>IF($I4002=1,(N4002-MAR1!$B$11)/MAR1!$D$11,(N4002-MAR1!$C$11)/MAR1!$E$11)</f>
        <v/>
      </c>
      <c r="R4002" s="7">
        <f>IF($I4002=1,(O4002-MAR1!$B$12)/MAR1!$D$12,(O4002-MAR1!$C$12)/MAR1!$E$12)</f>
        <v/>
      </c>
      <c r="S4002" s="7">
        <f>IF($I4002=1,(P4002-MAR1!$B$13)/MAR1!$D$13,(P4002-MAR1!$C$13)/MAR1!$E$13)</f>
        <v/>
      </c>
    </row>
    <row r="4003">
      <c r="A4003" s="5" t="n">
        <v>4002</v>
      </c>
      <c r="B4003" s="5" t="n">
        <v>11</v>
      </c>
      <c r="C4003" s="5" t="n">
        <v>352</v>
      </c>
      <c r="D4003" s="5" t="n">
        <v>12</v>
      </c>
      <c r="E4003" s="5" t="n">
        <v>0</v>
      </c>
      <c r="F4003" s="5" t="n">
        <v>32.6</v>
      </c>
      <c r="G4003" s="5" t="n">
        <v>17.5</v>
      </c>
      <c r="H4003" s="5" t="n">
        <v>22.68</v>
      </c>
      <c r="I4003" s="6">
        <f>IF(E4003&gt;=Markov!$B$3,1,0)</f>
        <v/>
      </c>
      <c r="J4003" s="6">
        <f>I4002</f>
        <v/>
      </c>
      <c r="K4003" s="7">
        <f>MAR1!$B$5+MAR1!$C$5*COS(2*PI()*$C4003/365)+MAR1!$D$5*SIN(2*PI()*$C4003/365)</f>
        <v/>
      </c>
      <c r="L4003" s="7">
        <f>MAR1!$B$6+MAR1!$C$6*COS(2*PI()*$C4003/365)+MAR1!$D$6*SIN(2*PI()*$C4003/365)</f>
        <v/>
      </c>
      <c r="M4003" s="7">
        <f>MAR1!$B$7+MAR1!$C$7*COS(2*PI()*$C4003/365)+MAR1!$D$7*SIN(2*PI()*$C4003/365)</f>
        <v/>
      </c>
      <c r="N4003" s="7">
        <f>F4003-K4003</f>
        <v/>
      </c>
      <c r="O4003" s="7">
        <f>G4003-L4003</f>
        <v/>
      </c>
      <c r="P4003" s="7">
        <f>H4003-M4003</f>
        <v/>
      </c>
      <c r="Q4003" s="7">
        <f>IF($I4003=1,(N4003-MAR1!$B$11)/MAR1!$D$11,(N4003-MAR1!$C$11)/MAR1!$E$11)</f>
        <v/>
      </c>
      <c r="R4003" s="7">
        <f>IF($I4003=1,(O4003-MAR1!$B$12)/MAR1!$D$12,(O4003-MAR1!$C$12)/MAR1!$E$12)</f>
        <v/>
      </c>
      <c r="S4003" s="7">
        <f>IF($I4003=1,(P4003-MAR1!$B$13)/MAR1!$D$13,(P4003-MAR1!$C$13)/MAR1!$E$13)</f>
        <v/>
      </c>
    </row>
    <row r="4004">
      <c r="A4004" s="5" t="n">
        <v>4003</v>
      </c>
      <c r="B4004" s="5" t="n">
        <v>11</v>
      </c>
      <c r="C4004" s="5" t="n">
        <v>353</v>
      </c>
      <c r="D4004" s="5" t="n">
        <v>12</v>
      </c>
      <c r="E4004" s="5" t="n">
        <v>0</v>
      </c>
      <c r="F4004" s="5" t="n">
        <v>30.6</v>
      </c>
      <c r="G4004" s="5" t="n">
        <v>15.2</v>
      </c>
      <c r="H4004" s="5" t="n">
        <v>18.63</v>
      </c>
      <c r="I4004" s="6">
        <f>IF(E4004&gt;=Markov!$B$3,1,0)</f>
        <v/>
      </c>
      <c r="J4004" s="6">
        <f>I4003</f>
        <v/>
      </c>
      <c r="K4004" s="7">
        <f>MAR1!$B$5+MAR1!$C$5*COS(2*PI()*$C4004/365)+MAR1!$D$5*SIN(2*PI()*$C4004/365)</f>
        <v/>
      </c>
      <c r="L4004" s="7">
        <f>MAR1!$B$6+MAR1!$C$6*COS(2*PI()*$C4004/365)+MAR1!$D$6*SIN(2*PI()*$C4004/365)</f>
        <v/>
      </c>
      <c r="M4004" s="7">
        <f>MAR1!$B$7+MAR1!$C$7*COS(2*PI()*$C4004/365)+MAR1!$D$7*SIN(2*PI()*$C4004/365)</f>
        <v/>
      </c>
      <c r="N4004" s="7">
        <f>F4004-K4004</f>
        <v/>
      </c>
      <c r="O4004" s="7">
        <f>G4004-L4004</f>
        <v/>
      </c>
      <c r="P4004" s="7">
        <f>H4004-M4004</f>
        <v/>
      </c>
      <c r="Q4004" s="7">
        <f>IF($I4004=1,(N4004-MAR1!$B$11)/MAR1!$D$11,(N4004-MAR1!$C$11)/MAR1!$E$11)</f>
        <v/>
      </c>
      <c r="R4004" s="7">
        <f>IF($I4004=1,(O4004-MAR1!$B$12)/MAR1!$D$12,(O4004-MAR1!$C$12)/MAR1!$E$12)</f>
        <v/>
      </c>
      <c r="S4004" s="7">
        <f>IF($I4004=1,(P4004-MAR1!$B$13)/MAR1!$D$13,(P4004-MAR1!$C$13)/MAR1!$E$13)</f>
        <v/>
      </c>
    </row>
    <row r="4005">
      <c r="A4005" s="5" t="n">
        <v>4004</v>
      </c>
      <c r="B4005" s="5" t="n">
        <v>11</v>
      </c>
      <c r="C4005" s="5" t="n">
        <v>354</v>
      </c>
      <c r="D4005" s="5" t="n">
        <v>12</v>
      </c>
      <c r="E4005" s="5" t="n">
        <v>0</v>
      </c>
      <c r="F4005" s="5" t="n">
        <v>30.2</v>
      </c>
      <c r="G4005" s="5" t="n">
        <v>13.9</v>
      </c>
      <c r="H4005" s="5" t="n">
        <v>17.98</v>
      </c>
      <c r="I4005" s="6">
        <f>IF(E4005&gt;=Markov!$B$3,1,0)</f>
        <v/>
      </c>
      <c r="J4005" s="6">
        <f>I4004</f>
        <v/>
      </c>
      <c r="K4005" s="7">
        <f>MAR1!$B$5+MAR1!$C$5*COS(2*PI()*$C4005/365)+MAR1!$D$5*SIN(2*PI()*$C4005/365)</f>
        <v/>
      </c>
      <c r="L4005" s="7">
        <f>MAR1!$B$6+MAR1!$C$6*COS(2*PI()*$C4005/365)+MAR1!$D$6*SIN(2*PI()*$C4005/365)</f>
        <v/>
      </c>
      <c r="M4005" s="7">
        <f>MAR1!$B$7+MAR1!$C$7*COS(2*PI()*$C4005/365)+MAR1!$D$7*SIN(2*PI()*$C4005/365)</f>
        <v/>
      </c>
      <c r="N4005" s="7">
        <f>F4005-K4005</f>
        <v/>
      </c>
      <c r="O4005" s="7">
        <f>G4005-L4005</f>
        <v/>
      </c>
      <c r="P4005" s="7">
        <f>H4005-M4005</f>
        <v/>
      </c>
      <c r="Q4005" s="7">
        <f>IF($I4005=1,(N4005-MAR1!$B$11)/MAR1!$D$11,(N4005-MAR1!$C$11)/MAR1!$E$11)</f>
        <v/>
      </c>
      <c r="R4005" s="7">
        <f>IF($I4005=1,(O4005-MAR1!$B$12)/MAR1!$D$12,(O4005-MAR1!$C$12)/MAR1!$E$12)</f>
        <v/>
      </c>
      <c r="S4005" s="7">
        <f>IF($I4005=1,(P4005-MAR1!$B$13)/MAR1!$D$13,(P4005-MAR1!$C$13)/MAR1!$E$13)</f>
        <v/>
      </c>
    </row>
    <row r="4006">
      <c r="A4006" s="5" t="n">
        <v>4005</v>
      </c>
      <c r="B4006" s="5" t="n">
        <v>11</v>
      </c>
      <c r="C4006" s="5" t="n">
        <v>355</v>
      </c>
      <c r="D4006" s="5" t="n">
        <v>12</v>
      </c>
      <c r="E4006" s="5" t="n">
        <v>0</v>
      </c>
      <c r="F4006" s="5" t="n">
        <v>30.6</v>
      </c>
      <c r="G4006" s="5" t="n">
        <v>15.1</v>
      </c>
      <c r="H4006" s="5" t="n">
        <v>17.23</v>
      </c>
      <c r="I4006" s="6">
        <f>IF(E4006&gt;=Markov!$B$3,1,0)</f>
        <v/>
      </c>
      <c r="J4006" s="6">
        <f>I4005</f>
        <v/>
      </c>
      <c r="K4006" s="7">
        <f>MAR1!$B$5+MAR1!$C$5*COS(2*PI()*$C4006/365)+MAR1!$D$5*SIN(2*PI()*$C4006/365)</f>
        <v/>
      </c>
      <c r="L4006" s="7">
        <f>MAR1!$B$6+MAR1!$C$6*COS(2*PI()*$C4006/365)+MAR1!$D$6*SIN(2*PI()*$C4006/365)</f>
        <v/>
      </c>
      <c r="M4006" s="7">
        <f>MAR1!$B$7+MAR1!$C$7*COS(2*PI()*$C4006/365)+MAR1!$D$7*SIN(2*PI()*$C4006/365)</f>
        <v/>
      </c>
      <c r="N4006" s="7">
        <f>F4006-K4006</f>
        <v/>
      </c>
      <c r="O4006" s="7">
        <f>G4006-L4006</f>
        <v/>
      </c>
      <c r="P4006" s="7">
        <f>H4006-M4006</f>
        <v/>
      </c>
      <c r="Q4006" s="7">
        <f>IF($I4006=1,(N4006-MAR1!$B$11)/MAR1!$D$11,(N4006-MAR1!$C$11)/MAR1!$E$11)</f>
        <v/>
      </c>
      <c r="R4006" s="7">
        <f>IF($I4006=1,(O4006-MAR1!$B$12)/MAR1!$D$12,(O4006-MAR1!$C$12)/MAR1!$E$12)</f>
        <v/>
      </c>
      <c r="S4006" s="7">
        <f>IF($I4006=1,(P4006-MAR1!$B$13)/MAR1!$D$13,(P4006-MAR1!$C$13)/MAR1!$E$13)</f>
        <v/>
      </c>
    </row>
    <row r="4007">
      <c r="A4007" s="5" t="n">
        <v>4006</v>
      </c>
      <c r="B4007" s="5" t="n">
        <v>11</v>
      </c>
      <c r="C4007" s="5" t="n">
        <v>356</v>
      </c>
      <c r="D4007" s="5" t="n">
        <v>12</v>
      </c>
      <c r="E4007" s="5" t="n">
        <v>0</v>
      </c>
      <c r="F4007" s="5" t="n">
        <v>31.5</v>
      </c>
      <c r="G4007" s="5" t="n">
        <v>16.1</v>
      </c>
      <c r="H4007" s="5" t="n">
        <v>17.21</v>
      </c>
      <c r="I4007" s="6">
        <f>IF(E4007&gt;=Markov!$B$3,1,0)</f>
        <v/>
      </c>
      <c r="J4007" s="6">
        <f>I4006</f>
        <v/>
      </c>
      <c r="K4007" s="7">
        <f>MAR1!$B$5+MAR1!$C$5*COS(2*PI()*$C4007/365)+MAR1!$D$5*SIN(2*PI()*$C4007/365)</f>
        <v/>
      </c>
      <c r="L4007" s="7">
        <f>MAR1!$B$6+MAR1!$C$6*COS(2*PI()*$C4007/365)+MAR1!$D$6*SIN(2*PI()*$C4007/365)</f>
        <v/>
      </c>
      <c r="M4007" s="7">
        <f>MAR1!$B$7+MAR1!$C$7*COS(2*PI()*$C4007/365)+MAR1!$D$7*SIN(2*PI()*$C4007/365)</f>
        <v/>
      </c>
      <c r="N4007" s="7">
        <f>F4007-K4007</f>
        <v/>
      </c>
      <c r="O4007" s="7">
        <f>G4007-L4007</f>
        <v/>
      </c>
      <c r="P4007" s="7">
        <f>H4007-M4007</f>
        <v/>
      </c>
      <c r="Q4007" s="7">
        <f>IF($I4007=1,(N4007-MAR1!$B$11)/MAR1!$D$11,(N4007-MAR1!$C$11)/MAR1!$E$11)</f>
        <v/>
      </c>
      <c r="R4007" s="7">
        <f>IF($I4007=1,(O4007-MAR1!$B$12)/MAR1!$D$12,(O4007-MAR1!$C$12)/MAR1!$E$12)</f>
        <v/>
      </c>
      <c r="S4007" s="7">
        <f>IF($I4007=1,(P4007-MAR1!$B$13)/MAR1!$D$13,(P4007-MAR1!$C$13)/MAR1!$E$13)</f>
        <v/>
      </c>
    </row>
    <row r="4008">
      <c r="A4008" s="5" t="n">
        <v>4007</v>
      </c>
      <c r="B4008" s="5" t="n">
        <v>11</v>
      </c>
      <c r="C4008" s="5" t="n">
        <v>357</v>
      </c>
      <c r="D4008" s="5" t="n">
        <v>12</v>
      </c>
      <c r="E4008" s="5" t="n">
        <v>0</v>
      </c>
      <c r="F4008" s="5" t="n">
        <v>31</v>
      </c>
      <c r="G4008" s="5" t="n">
        <v>13.9</v>
      </c>
      <c r="H4008" s="5" t="n">
        <v>15.59</v>
      </c>
      <c r="I4008" s="6">
        <f>IF(E4008&gt;=Markov!$B$3,1,0)</f>
        <v/>
      </c>
      <c r="J4008" s="6">
        <f>I4007</f>
        <v/>
      </c>
      <c r="K4008" s="7">
        <f>MAR1!$B$5+MAR1!$C$5*COS(2*PI()*$C4008/365)+MAR1!$D$5*SIN(2*PI()*$C4008/365)</f>
        <v/>
      </c>
      <c r="L4008" s="7">
        <f>MAR1!$B$6+MAR1!$C$6*COS(2*PI()*$C4008/365)+MAR1!$D$6*SIN(2*PI()*$C4008/365)</f>
        <v/>
      </c>
      <c r="M4008" s="7">
        <f>MAR1!$B$7+MAR1!$C$7*COS(2*PI()*$C4008/365)+MAR1!$D$7*SIN(2*PI()*$C4008/365)</f>
        <v/>
      </c>
      <c r="N4008" s="7">
        <f>F4008-K4008</f>
        <v/>
      </c>
      <c r="O4008" s="7">
        <f>G4008-L4008</f>
        <v/>
      </c>
      <c r="P4008" s="7">
        <f>H4008-M4008</f>
        <v/>
      </c>
      <c r="Q4008" s="7">
        <f>IF($I4008=1,(N4008-MAR1!$B$11)/MAR1!$D$11,(N4008-MAR1!$C$11)/MAR1!$E$11)</f>
        <v/>
      </c>
      <c r="R4008" s="7">
        <f>IF($I4008=1,(O4008-MAR1!$B$12)/MAR1!$D$12,(O4008-MAR1!$C$12)/MAR1!$E$12)</f>
        <v/>
      </c>
      <c r="S4008" s="7">
        <f>IF($I4008=1,(P4008-MAR1!$B$13)/MAR1!$D$13,(P4008-MAR1!$C$13)/MAR1!$E$13)</f>
        <v/>
      </c>
    </row>
    <row r="4009">
      <c r="A4009" s="5" t="n">
        <v>4008</v>
      </c>
      <c r="B4009" s="5" t="n">
        <v>11</v>
      </c>
      <c r="C4009" s="5" t="n">
        <v>358</v>
      </c>
      <c r="D4009" s="5" t="n">
        <v>12</v>
      </c>
      <c r="E4009" s="5" t="n">
        <v>0</v>
      </c>
      <c r="F4009" s="5" t="n">
        <v>29.7</v>
      </c>
      <c r="G4009" s="5" t="n">
        <v>14.1</v>
      </c>
      <c r="H4009" s="5" t="n">
        <v>16.07</v>
      </c>
      <c r="I4009" s="6">
        <f>IF(E4009&gt;=Markov!$B$3,1,0)</f>
        <v/>
      </c>
      <c r="J4009" s="6">
        <f>I4008</f>
        <v/>
      </c>
      <c r="K4009" s="7">
        <f>MAR1!$B$5+MAR1!$C$5*COS(2*PI()*$C4009/365)+MAR1!$D$5*SIN(2*PI()*$C4009/365)</f>
        <v/>
      </c>
      <c r="L4009" s="7">
        <f>MAR1!$B$6+MAR1!$C$6*COS(2*PI()*$C4009/365)+MAR1!$D$6*SIN(2*PI()*$C4009/365)</f>
        <v/>
      </c>
      <c r="M4009" s="7">
        <f>MAR1!$B$7+MAR1!$C$7*COS(2*PI()*$C4009/365)+MAR1!$D$7*SIN(2*PI()*$C4009/365)</f>
        <v/>
      </c>
      <c r="N4009" s="7">
        <f>F4009-K4009</f>
        <v/>
      </c>
      <c r="O4009" s="7">
        <f>G4009-L4009</f>
        <v/>
      </c>
      <c r="P4009" s="7">
        <f>H4009-M4009</f>
        <v/>
      </c>
      <c r="Q4009" s="7">
        <f>IF($I4009=1,(N4009-MAR1!$B$11)/MAR1!$D$11,(N4009-MAR1!$C$11)/MAR1!$E$11)</f>
        <v/>
      </c>
      <c r="R4009" s="7">
        <f>IF($I4009=1,(O4009-MAR1!$B$12)/MAR1!$D$12,(O4009-MAR1!$C$12)/MAR1!$E$12)</f>
        <v/>
      </c>
      <c r="S4009" s="7">
        <f>IF($I4009=1,(P4009-MAR1!$B$13)/MAR1!$D$13,(P4009-MAR1!$C$13)/MAR1!$E$13)</f>
        <v/>
      </c>
    </row>
    <row r="4010">
      <c r="A4010" s="5" t="n">
        <v>4009</v>
      </c>
      <c r="B4010" s="5" t="n">
        <v>11</v>
      </c>
      <c r="C4010" s="5" t="n">
        <v>359</v>
      </c>
      <c r="D4010" s="5" t="n">
        <v>12</v>
      </c>
      <c r="E4010" s="5" t="n">
        <v>0</v>
      </c>
      <c r="F4010" s="5" t="n">
        <v>30.6</v>
      </c>
      <c r="G4010" s="5" t="n">
        <v>14.4</v>
      </c>
      <c r="H4010" s="5" t="n">
        <v>12.17</v>
      </c>
      <c r="I4010" s="6">
        <f>IF(E4010&gt;=Markov!$B$3,1,0)</f>
        <v/>
      </c>
      <c r="J4010" s="6">
        <f>I4009</f>
        <v/>
      </c>
      <c r="K4010" s="7">
        <f>MAR1!$B$5+MAR1!$C$5*COS(2*PI()*$C4010/365)+MAR1!$D$5*SIN(2*PI()*$C4010/365)</f>
        <v/>
      </c>
      <c r="L4010" s="7">
        <f>MAR1!$B$6+MAR1!$C$6*COS(2*PI()*$C4010/365)+MAR1!$D$6*SIN(2*PI()*$C4010/365)</f>
        <v/>
      </c>
      <c r="M4010" s="7">
        <f>MAR1!$B$7+MAR1!$C$7*COS(2*PI()*$C4010/365)+MAR1!$D$7*SIN(2*PI()*$C4010/365)</f>
        <v/>
      </c>
      <c r="N4010" s="7">
        <f>F4010-K4010</f>
        <v/>
      </c>
      <c r="O4010" s="7">
        <f>G4010-L4010</f>
        <v/>
      </c>
      <c r="P4010" s="7">
        <f>H4010-M4010</f>
        <v/>
      </c>
      <c r="Q4010" s="7">
        <f>IF($I4010=1,(N4010-MAR1!$B$11)/MAR1!$D$11,(N4010-MAR1!$C$11)/MAR1!$E$11)</f>
        <v/>
      </c>
      <c r="R4010" s="7">
        <f>IF($I4010=1,(O4010-MAR1!$B$12)/MAR1!$D$12,(O4010-MAR1!$C$12)/MAR1!$E$12)</f>
        <v/>
      </c>
      <c r="S4010" s="7">
        <f>IF($I4010=1,(P4010-MAR1!$B$13)/MAR1!$D$13,(P4010-MAR1!$C$13)/MAR1!$E$13)</f>
        <v/>
      </c>
    </row>
    <row r="4011">
      <c r="A4011" s="5" t="n">
        <v>4010</v>
      </c>
      <c r="B4011" s="5" t="n">
        <v>11</v>
      </c>
      <c r="C4011" s="5" t="n">
        <v>360</v>
      </c>
      <c r="D4011" s="5" t="n">
        <v>12</v>
      </c>
      <c r="E4011" s="5" t="n">
        <v>0</v>
      </c>
      <c r="F4011" s="5" t="n">
        <v>31.6</v>
      </c>
      <c r="G4011" s="5" t="n">
        <v>13.8</v>
      </c>
      <c r="H4011" s="5" t="n">
        <v>14.88</v>
      </c>
      <c r="I4011" s="6">
        <f>IF(E4011&gt;=Markov!$B$3,1,0)</f>
        <v/>
      </c>
      <c r="J4011" s="6">
        <f>I4010</f>
        <v/>
      </c>
      <c r="K4011" s="7">
        <f>MAR1!$B$5+MAR1!$C$5*COS(2*PI()*$C4011/365)+MAR1!$D$5*SIN(2*PI()*$C4011/365)</f>
        <v/>
      </c>
      <c r="L4011" s="7">
        <f>MAR1!$B$6+MAR1!$C$6*COS(2*PI()*$C4011/365)+MAR1!$D$6*SIN(2*PI()*$C4011/365)</f>
        <v/>
      </c>
      <c r="M4011" s="7">
        <f>MAR1!$B$7+MAR1!$C$7*COS(2*PI()*$C4011/365)+MAR1!$D$7*SIN(2*PI()*$C4011/365)</f>
        <v/>
      </c>
      <c r="N4011" s="7">
        <f>F4011-K4011</f>
        <v/>
      </c>
      <c r="O4011" s="7">
        <f>G4011-L4011</f>
        <v/>
      </c>
      <c r="P4011" s="7">
        <f>H4011-M4011</f>
        <v/>
      </c>
      <c r="Q4011" s="7">
        <f>IF($I4011=1,(N4011-MAR1!$B$11)/MAR1!$D$11,(N4011-MAR1!$C$11)/MAR1!$E$11)</f>
        <v/>
      </c>
      <c r="R4011" s="7">
        <f>IF($I4011=1,(O4011-MAR1!$B$12)/MAR1!$D$12,(O4011-MAR1!$C$12)/MAR1!$E$12)</f>
        <v/>
      </c>
      <c r="S4011" s="7">
        <f>IF($I4011=1,(P4011-MAR1!$B$13)/MAR1!$D$13,(P4011-MAR1!$C$13)/MAR1!$E$13)</f>
        <v/>
      </c>
    </row>
    <row r="4012">
      <c r="A4012" s="5" t="n">
        <v>4011</v>
      </c>
      <c r="B4012" s="5" t="n">
        <v>11</v>
      </c>
      <c r="C4012" s="5" t="n">
        <v>361</v>
      </c>
      <c r="D4012" s="5" t="n">
        <v>12</v>
      </c>
      <c r="E4012" s="5" t="n">
        <v>0</v>
      </c>
      <c r="F4012" s="5" t="n">
        <v>28.9</v>
      </c>
      <c r="G4012" s="5" t="n">
        <v>14.3</v>
      </c>
      <c r="H4012" s="5" t="n">
        <v>7.59</v>
      </c>
      <c r="I4012" s="6">
        <f>IF(E4012&gt;=Markov!$B$3,1,0)</f>
        <v/>
      </c>
      <c r="J4012" s="6">
        <f>I4011</f>
        <v/>
      </c>
      <c r="K4012" s="7">
        <f>MAR1!$B$5+MAR1!$C$5*COS(2*PI()*$C4012/365)+MAR1!$D$5*SIN(2*PI()*$C4012/365)</f>
        <v/>
      </c>
      <c r="L4012" s="7">
        <f>MAR1!$B$6+MAR1!$C$6*COS(2*PI()*$C4012/365)+MAR1!$D$6*SIN(2*PI()*$C4012/365)</f>
        <v/>
      </c>
      <c r="M4012" s="7">
        <f>MAR1!$B$7+MAR1!$C$7*COS(2*PI()*$C4012/365)+MAR1!$D$7*SIN(2*PI()*$C4012/365)</f>
        <v/>
      </c>
      <c r="N4012" s="7">
        <f>F4012-K4012</f>
        <v/>
      </c>
      <c r="O4012" s="7">
        <f>G4012-L4012</f>
        <v/>
      </c>
      <c r="P4012" s="7">
        <f>H4012-M4012</f>
        <v/>
      </c>
      <c r="Q4012" s="7">
        <f>IF($I4012=1,(N4012-MAR1!$B$11)/MAR1!$D$11,(N4012-MAR1!$C$11)/MAR1!$E$11)</f>
        <v/>
      </c>
      <c r="R4012" s="7">
        <f>IF($I4012=1,(O4012-MAR1!$B$12)/MAR1!$D$12,(O4012-MAR1!$C$12)/MAR1!$E$12)</f>
        <v/>
      </c>
      <c r="S4012" s="7">
        <f>IF($I4012=1,(P4012-MAR1!$B$13)/MAR1!$D$13,(P4012-MAR1!$C$13)/MAR1!$E$13)</f>
        <v/>
      </c>
    </row>
    <row r="4013">
      <c r="A4013" s="5" t="n">
        <v>4012</v>
      </c>
      <c r="B4013" s="5" t="n">
        <v>11</v>
      </c>
      <c r="C4013" s="5" t="n">
        <v>362</v>
      </c>
      <c r="D4013" s="5" t="n">
        <v>12</v>
      </c>
      <c r="E4013" s="5" t="n">
        <v>0</v>
      </c>
      <c r="F4013" s="5" t="n">
        <v>30.2</v>
      </c>
      <c r="G4013" s="5" t="n">
        <v>12.4</v>
      </c>
      <c r="H4013" s="5" t="n">
        <v>8.279999999999999</v>
      </c>
      <c r="I4013" s="6">
        <f>IF(E4013&gt;=Markov!$B$3,1,0)</f>
        <v/>
      </c>
      <c r="J4013" s="6">
        <f>I4012</f>
        <v/>
      </c>
      <c r="K4013" s="7">
        <f>MAR1!$B$5+MAR1!$C$5*COS(2*PI()*$C4013/365)+MAR1!$D$5*SIN(2*PI()*$C4013/365)</f>
        <v/>
      </c>
      <c r="L4013" s="7">
        <f>MAR1!$B$6+MAR1!$C$6*COS(2*PI()*$C4013/365)+MAR1!$D$6*SIN(2*PI()*$C4013/365)</f>
        <v/>
      </c>
      <c r="M4013" s="7">
        <f>MAR1!$B$7+MAR1!$C$7*COS(2*PI()*$C4013/365)+MAR1!$D$7*SIN(2*PI()*$C4013/365)</f>
        <v/>
      </c>
      <c r="N4013" s="7">
        <f>F4013-K4013</f>
        <v/>
      </c>
      <c r="O4013" s="7">
        <f>G4013-L4013</f>
        <v/>
      </c>
      <c r="P4013" s="7">
        <f>H4013-M4013</f>
        <v/>
      </c>
      <c r="Q4013" s="7">
        <f>IF($I4013=1,(N4013-MAR1!$B$11)/MAR1!$D$11,(N4013-MAR1!$C$11)/MAR1!$E$11)</f>
        <v/>
      </c>
      <c r="R4013" s="7">
        <f>IF($I4013=1,(O4013-MAR1!$B$12)/MAR1!$D$12,(O4013-MAR1!$C$12)/MAR1!$E$12)</f>
        <v/>
      </c>
      <c r="S4013" s="7">
        <f>IF($I4013=1,(P4013-MAR1!$B$13)/MAR1!$D$13,(P4013-MAR1!$C$13)/MAR1!$E$13)</f>
        <v/>
      </c>
    </row>
    <row r="4014">
      <c r="A4014" s="5" t="n">
        <v>4013</v>
      </c>
      <c r="B4014" s="5" t="n">
        <v>11</v>
      </c>
      <c r="C4014" s="5" t="n">
        <v>363</v>
      </c>
      <c r="D4014" s="5" t="n">
        <v>12</v>
      </c>
      <c r="E4014" s="5" t="n">
        <v>0</v>
      </c>
      <c r="F4014" s="5" t="n">
        <v>27.8</v>
      </c>
      <c r="G4014" s="5" t="n">
        <v>13.1</v>
      </c>
      <c r="H4014" s="5" t="n">
        <v>12.33</v>
      </c>
      <c r="I4014" s="6">
        <f>IF(E4014&gt;=Markov!$B$3,1,0)</f>
        <v/>
      </c>
      <c r="J4014" s="6">
        <f>I4013</f>
        <v/>
      </c>
      <c r="K4014" s="7">
        <f>MAR1!$B$5+MAR1!$C$5*COS(2*PI()*$C4014/365)+MAR1!$D$5*SIN(2*PI()*$C4014/365)</f>
        <v/>
      </c>
      <c r="L4014" s="7">
        <f>MAR1!$B$6+MAR1!$C$6*COS(2*PI()*$C4014/365)+MAR1!$D$6*SIN(2*PI()*$C4014/365)</f>
        <v/>
      </c>
      <c r="M4014" s="7">
        <f>MAR1!$B$7+MAR1!$C$7*COS(2*PI()*$C4014/365)+MAR1!$D$7*SIN(2*PI()*$C4014/365)</f>
        <v/>
      </c>
      <c r="N4014" s="7">
        <f>F4014-K4014</f>
        <v/>
      </c>
      <c r="O4014" s="7">
        <f>G4014-L4014</f>
        <v/>
      </c>
      <c r="P4014" s="7">
        <f>H4014-M4014</f>
        <v/>
      </c>
      <c r="Q4014" s="7">
        <f>IF($I4014=1,(N4014-MAR1!$B$11)/MAR1!$D$11,(N4014-MAR1!$C$11)/MAR1!$E$11)</f>
        <v/>
      </c>
      <c r="R4014" s="7">
        <f>IF($I4014=1,(O4014-MAR1!$B$12)/MAR1!$D$12,(O4014-MAR1!$C$12)/MAR1!$E$12)</f>
        <v/>
      </c>
      <c r="S4014" s="7">
        <f>IF($I4014=1,(P4014-MAR1!$B$13)/MAR1!$D$13,(P4014-MAR1!$C$13)/MAR1!$E$13)</f>
        <v/>
      </c>
    </row>
    <row r="4015">
      <c r="A4015" s="5" t="n">
        <v>4014</v>
      </c>
      <c r="B4015" s="5" t="n">
        <v>11</v>
      </c>
      <c r="C4015" s="5" t="n">
        <v>364</v>
      </c>
      <c r="D4015" s="5" t="n">
        <v>12</v>
      </c>
      <c r="E4015" s="5" t="n">
        <v>0</v>
      </c>
      <c r="F4015" s="5" t="n">
        <v>27.6</v>
      </c>
      <c r="G4015" s="5" t="n">
        <v>14.1</v>
      </c>
      <c r="H4015" s="5" t="n">
        <v>14.37</v>
      </c>
      <c r="I4015" s="6">
        <f>IF(E4015&gt;=Markov!$B$3,1,0)</f>
        <v/>
      </c>
      <c r="J4015" s="6">
        <f>I4014</f>
        <v/>
      </c>
      <c r="K4015" s="7">
        <f>MAR1!$B$5+MAR1!$C$5*COS(2*PI()*$C4015/365)+MAR1!$D$5*SIN(2*PI()*$C4015/365)</f>
        <v/>
      </c>
      <c r="L4015" s="7">
        <f>MAR1!$B$6+MAR1!$C$6*COS(2*PI()*$C4015/365)+MAR1!$D$6*SIN(2*PI()*$C4015/365)</f>
        <v/>
      </c>
      <c r="M4015" s="7">
        <f>MAR1!$B$7+MAR1!$C$7*COS(2*PI()*$C4015/365)+MAR1!$D$7*SIN(2*PI()*$C4015/365)</f>
        <v/>
      </c>
      <c r="N4015" s="7">
        <f>F4015-K4015</f>
        <v/>
      </c>
      <c r="O4015" s="7">
        <f>G4015-L4015</f>
        <v/>
      </c>
      <c r="P4015" s="7">
        <f>H4015-M4015</f>
        <v/>
      </c>
      <c r="Q4015" s="7">
        <f>IF($I4015=1,(N4015-MAR1!$B$11)/MAR1!$D$11,(N4015-MAR1!$C$11)/MAR1!$E$11)</f>
        <v/>
      </c>
      <c r="R4015" s="7">
        <f>IF($I4015=1,(O4015-MAR1!$B$12)/MAR1!$D$12,(O4015-MAR1!$C$12)/MAR1!$E$12)</f>
        <v/>
      </c>
      <c r="S4015" s="7">
        <f>IF($I4015=1,(P4015-MAR1!$B$13)/MAR1!$D$13,(P4015-MAR1!$C$13)/MAR1!$E$13)</f>
        <v/>
      </c>
    </row>
    <row r="4016">
      <c r="A4016" s="5" t="n">
        <v>4015</v>
      </c>
      <c r="B4016" s="5" t="n">
        <v>11</v>
      </c>
      <c r="C4016" s="5" t="n">
        <v>365</v>
      </c>
      <c r="D4016" s="5" t="n">
        <v>12</v>
      </c>
      <c r="E4016" s="5" t="n">
        <v>0</v>
      </c>
      <c r="F4016" s="5" t="n">
        <v>30.2</v>
      </c>
      <c r="G4016" s="5" t="n">
        <v>13.8</v>
      </c>
      <c r="H4016" s="5" t="n">
        <v>12.71</v>
      </c>
      <c r="I4016" s="6">
        <f>IF(E4016&gt;=Markov!$B$3,1,0)</f>
        <v/>
      </c>
      <c r="J4016" s="6">
        <f>I4015</f>
        <v/>
      </c>
      <c r="K4016" s="7">
        <f>MAR1!$B$5+MAR1!$C$5*COS(2*PI()*$C4016/365)+MAR1!$D$5*SIN(2*PI()*$C4016/365)</f>
        <v/>
      </c>
      <c r="L4016" s="7">
        <f>MAR1!$B$6+MAR1!$C$6*COS(2*PI()*$C4016/365)+MAR1!$D$6*SIN(2*PI()*$C4016/365)</f>
        <v/>
      </c>
      <c r="M4016" s="7">
        <f>MAR1!$B$7+MAR1!$C$7*COS(2*PI()*$C4016/365)+MAR1!$D$7*SIN(2*PI()*$C4016/365)</f>
        <v/>
      </c>
      <c r="N4016" s="7">
        <f>F4016-K4016</f>
        <v/>
      </c>
      <c r="O4016" s="7">
        <f>G4016-L4016</f>
        <v/>
      </c>
      <c r="P4016" s="7">
        <f>H4016-M4016</f>
        <v/>
      </c>
      <c r="Q4016" s="7">
        <f>IF($I4016=1,(N4016-MAR1!$B$11)/MAR1!$D$11,(N4016-MAR1!$C$11)/MAR1!$E$11)</f>
        <v/>
      </c>
      <c r="R4016" s="7">
        <f>IF($I4016=1,(O4016-MAR1!$B$12)/MAR1!$D$12,(O4016-MAR1!$C$12)/MAR1!$E$12)</f>
        <v/>
      </c>
      <c r="S4016" s="7">
        <f>IF($I4016=1,(P4016-MAR1!$B$13)/MAR1!$D$13,(P4016-MAR1!$C$13)/MAR1!$E$13)</f>
        <v/>
      </c>
    </row>
    <row r="4017">
      <c r="A4017" s="5" t="n">
        <v>4016</v>
      </c>
      <c r="B4017" s="5" t="n">
        <v>12</v>
      </c>
      <c r="C4017" s="5" t="n">
        <v>1</v>
      </c>
      <c r="D4017" s="5" t="n">
        <v>1</v>
      </c>
      <c r="E4017" s="5" t="n">
        <v>0</v>
      </c>
      <c r="F4017" s="5" t="n">
        <v>28.9</v>
      </c>
      <c r="G4017" s="5" t="n">
        <v>13.2</v>
      </c>
      <c r="H4017" s="5" t="n">
        <v>17.77</v>
      </c>
      <c r="I4017" s="6">
        <f>IF(E4017&gt;=Markov!$B$3,1,0)</f>
        <v/>
      </c>
      <c r="J4017" s="6">
        <f>I4016</f>
        <v/>
      </c>
      <c r="K4017" s="7">
        <f>MAR1!$B$5+MAR1!$C$5*COS(2*PI()*$C4017/365)+MAR1!$D$5*SIN(2*PI()*$C4017/365)</f>
        <v/>
      </c>
      <c r="L4017" s="7">
        <f>MAR1!$B$6+MAR1!$C$6*COS(2*PI()*$C4017/365)+MAR1!$D$6*SIN(2*PI()*$C4017/365)</f>
        <v/>
      </c>
      <c r="M4017" s="7">
        <f>MAR1!$B$7+MAR1!$C$7*COS(2*PI()*$C4017/365)+MAR1!$D$7*SIN(2*PI()*$C4017/365)</f>
        <v/>
      </c>
      <c r="N4017" s="7">
        <f>F4017-K4017</f>
        <v/>
      </c>
      <c r="O4017" s="7">
        <f>G4017-L4017</f>
        <v/>
      </c>
      <c r="P4017" s="7">
        <f>H4017-M4017</f>
        <v/>
      </c>
      <c r="Q4017" s="7">
        <f>IF($I4017=1,(N4017-MAR1!$B$11)/MAR1!$D$11,(N4017-MAR1!$C$11)/MAR1!$E$11)</f>
        <v/>
      </c>
      <c r="R4017" s="7">
        <f>IF($I4017=1,(O4017-MAR1!$B$12)/MAR1!$D$12,(O4017-MAR1!$C$12)/MAR1!$E$12)</f>
        <v/>
      </c>
      <c r="S4017" s="7">
        <f>IF($I4017=1,(P4017-MAR1!$B$13)/MAR1!$D$13,(P4017-MAR1!$C$13)/MAR1!$E$13)</f>
        <v/>
      </c>
    </row>
    <row r="4018">
      <c r="A4018" s="5" t="n">
        <v>4017</v>
      </c>
      <c r="B4018" s="5" t="n">
        <v>12</v>
      </c>
      <c r="C4018" s="5" t="n">
        <v>2</v>
      </c>
      <c r="D4018" s="5" t="n">
        <v>1</v>
      </c>
      <c r="E4018" s="5" t="n">
        <v>0.2</v>
      </c>
      <c r="F4018" s="5" t="n">
        <v>23.5</v>
      </c>
      <c r="G4018" s="5" t="n">
        <v>14.2</v>
      </c>
      <c r="H4018" s="5" t="n">
        <v>5</v>
      </c>
      <c r="I4018" s="6">
        <f>IF(E4018&gt;=Markov!$B$3,1,0)</f>
        <v/>
      </c>
      <c r="J4018" s="6">
        <f>I4017</f>
        <v/>
      </c>
      <c r="K4018" s="7">
        <f>MAR1!$B$5+MAR1!$C$5*COS(2*PI()*$C4018/365)+MAR1!$D$5*SIN(2*PI()*$C4018/365)</f>
        <v/>
      </c>
      <c r="L4018" s="7">
        <f>MAR1!$B$6+MAR1!$C$6*COS(2*PI()*$C4018/365)+MAR1!$D$6*SIN(2*PI()*$C4018/365)</f>
        <v/>
      </c>
      <c r="M4018" s="7">
        <f>MAR1!$B$7+MAR1!$C$7*COS(2*PI()*$C4018/365)+MAR1!$D$7*SIN(2*PI()*$C4018/365)</f>
        <v/>
      </c>
      <c r="N4018" s="7">
        <f>F4018-K4018</f>
        <v/>
      </c>
      <c r="O4018" s="7">
        <f>G4018-L4018</f>
        <v/>
      </c>
      <c r="P4018" s="7">
        <f>H4018-M4018</f>
        <v/>
      </c>
      <c r="Q4018" s="7">
        <f>IF($I4018=1,(N4018-MAR1!$B$11)/MAR1!$D$11,(N4018-MAR1!$C$11)/MAR1!$E$11)</f>
        <v/>
      </c>
      <c r="R4018" s="7">
        <f>IF($I4018=1,(O4018-MAR1!$B$12)/MAR1!$D$12,(O4018-MAR1!$C$12)/MAR1!$E$12)</f>
        <v/>
      </c>
      <c r="S4018" s="7">
        <f>IF($I4018=1,(P4018-MAR1!$B$13)/MAR1!$D$13,(P4018-MAR1!$C$13)/MAR1!$E$13)</f>
        <v/>
      </c>
    </row>
    <row r="4019">
      <c r="A4019" s="5" t="n">
        <v>4018</v>
      </c>
      <c r="B4019" s="5" t="n">
        <v>12</v>
      </c>
      <c r="C4019" s="5" t="n">
        <v>3</v>
      </c>
      <c r="D4019" s="5" t="n">
        <v>1</v>
      </c>
      <c r="E4019" s="5" t="n">
        <v>0</v>
      </c>
      <c r="F4019" s="5" t="n">
        <v>28.1</v>
      </c>
      <c r="G4019" s="5" t="n">
        <v>13.7</v>
      </c>
      <c r="H4019" s="5" t="n">
        <v>14.56</v>
      </c>
      <c r="I4019" s="6">
        <f>IF(E4019&gt;=Markov!$B$3,1,0)</f>
        <v/>
      </c>
      <c r="J4019" s="6">
        <f>I4018</f>
        <v/>
      </c>
      <c r="K4019" s="7">
        <f>MAR1!$B$5+MAR1!$C$5*COS(2*PI()*$C4019/365)+MAR1!$D$5*SIN(2*PI()*$C4019/365)</f>
        <v/>
      </c>
      <c r="L4019" s="7">
        <f>MAR1!$B$6+MAR1!$C$6*COS(2*PI()*$C4019/365)+MAR1!$D$6*SIN(2*PI()*$C4019/365)</f>
        <v/>
      </c>
      <c r="M4019" s="7">
        <f>MAR1!$B$7+MAR1!$C$7*COS(2*PI()*$C4019/365)+MAR1!$D$7*SIN(2*PI()*$C4019/365)</f>
        <v/>
      </c>
      <c r="N4019" s="7">
        <f>F4019-K4019</f>
        <v/>
      </c>
      <c r="O4019" s="7">
        <f>G4019-L4019</f>
        <v/>
      </c>
      <c r="P4019" s="7">
        <f>H4019-M4019</f>
        <v/>
      </c>
      <c r="Q4019" s="7">
        <f>IF($I4019=1,(N4019-MAR1!$B$11)/MAR1!$D$11,(N4019-MAR1!$C$11)/MAR1!$E$11)</f>
        <v/>
      </c>
      <c r="R4019" s="7">
        <f>IF($I4019=1,(O4019-MAR1!$B$12)/MAR1!$D$12,(O4019-MAR1!$C$12)/MAR1!$E$12)</f>
        <v/>
      </c>
      <c r="S4019" s="7">
        <f>IF($I4019=1,(P4019-MAR1!$B$13)/MAR1!$D$13,(P4019-MAR1!$C$13)/MAR1!$E$13)</f>
        <v/>
      </c>
    </row>
    <row r="4020">
      <c r="A4020" s="5" t="n">
        <v>4019</v>
      </c>
      <c r="B4020" s="5" t="n">
        <v>12</v>
      </c>
      <c r="C4020" s="5" t="n">
        <v>4</v>
      </c>
      <c r="D4020" s="5" t="n">
        <v>1</v>
      </c>
      <c r="E4020" s="5" t="n">
        <v>0</v>
      </c>
      <c r="F4020" s="5" t="n">
        <v>28.8</v>
      </c>
      <c r="G4020" s="5" t="n">
        <v>13.5</v>
      </c>
      <c r="H4020" s="5" t="n">
        <v>15.4</v>
      </c>
      <c r="I4020" s="6">
        <f>IF(E4020&gt;=Markov!$B$3,1,0)</f>
        <v/>
      </c>
      <c r="J4020" s="6">
        <f>I4019</f>
        <v/>
      </c>
      <c r="K4020" s="7">
        <f>MAR1!$B$5+MAR1!$C$5*COS(2*PI()*$C4020/365)+MAR1!$D$5*SIN(2*PI()*$C4020/365)</f>
        <v/>
      </c>
      <c r="L4020" s="7">
        <f>MAR1!$B$6+MAR1!$C$6*COS(2*PI()*$C4020/365)+MAR1!$D$6*SIN(2*PI()*$C4020/365)</f>
        <v/>
      </c>
      <c r="M4020" s="7">
        <f>MAR1!$B$7+MAR1!$C$7*COS(2*PI()*$C4020/365)+MAR1!$D$7*SIN(2*PI()*$C4020/365)</f>
        <v/>
      </c>
      <c r="N4020" s="7">
        <f>F4020-K4020</f>
        <v/>
      </c>
      <c r="O4020" s="7">
        <f>G4020-L4020</f>
        <v/>
      </c>
      <c r="P4020" s="7">
        <f>H4020-M4020</f>
        <v/>
      </c>
      <c r="Q4020" s="7">
        <f>IF($I4020=1,(N4020-MAR1!$B$11)/MAR1!$D$11,(N4020-MAR1!$C$11)/MAR1!$E$11)</f>
        <v/>
      </c>
      <c r="R4020" s="7">
        <f>IF($I4020=1,(O4020-MAR1!$B$12)/MAR1!$D$12,(O4020-MAR1!$C$12)/MAR1!$E$12)</f>
        <v/>
      </c>
      <c r="S4020" s="7">
        <f>IF($I4020=1,(P4020-MAR1!$B$13)/MAR1!$D$13,(P4020-MAR1!$C$13)/MAR1!$E$13)</f>
        <v/>
      </c>
    </row>
    <row r="4021">
      <c r="A4021" s="5" t="n">
        <v>4020</v>
      </c>
      <c r="B4021" s="5" t="n">
        <v>12</v>
      </c>
      <c r="C4021" s="5" t="n">
        <v>5</v>
      </c>
      <c r="D4021" s="5" t="n">
        <v>1</v>
      </c>
      <c r="E4021" s="5" t="n">
        <v>0</v>
      </c>
      <c r="F4021" s="5" t="n">
        <v>29.4</v>
      </c>
      <c r="G4021" s="5" t="n">
        <v>14.8</v>
      </c>
      <c r="H4021" s="5" t="n">
        <v>17.51</v>
      </c>
      <c r="I4021" s="6">
        <f>IF(E4021&gt;=Markov!$B$3,1,0)</f>
        <v/>
      </c>
      <c r="J4021" s="6">
        <f>I4020</f>
        <v/>
      </c>
      <c r="K4021" s="7">
        <f>MAR1!$B$5+MAR1!$C$5*COS(2*PI()*$C4021/365)+MAR1!$D$5*SIN(2*PI()*$C4021/365)</f>
        <v/>
      </c>
      <c r="L4021" s="7">
        <f>MAR1!$B$6+MAR1!$C$6*COS(2*PI()*$C4021/365)+MAR1!$D$6*SIN(2*PI()*$C4021/365)</f>
        <v/>
      </c>
      <c r="M4021" s="7">
        <f>MAR1!$B$7+MAR1!$C$7*COS(2*PI()*$C4021/365)+MAR1!$D$7*SIN(2*PI()*$C4021/365)</f>
        <v/>
      </c>
      <c r="N4021" s="7">
        <f>F4021-K4021</f>
        <v/>
      </c>
      <c r="O4021" s="7">
        <f>G4021-L4021</f>
        <v/>
      </c>
      <c r="P4021" s="7">
        <f>H4021-M4021</f>
        <v/>
      </c>
      <c r="Q4021" s="7">
        <f>IF($I4021=1,(N4021-MAR1!$B$11)/MAR1!$D$11,(N4021-MAR1!$C$11)/MAR1!$E$11)</f>
        <v/>
      </c>
      <c r="R4021" s="7">
        <f>IF($I4021=1,(O4021-MAR1!$B$12)/MAR1!$D$12,(O4021-MAR1!$C$12)/MAR1!$E$12)</f>
        <v/>
      </c>
      <c r="S4021" s="7">
        <f>IF($I4021=1,(P4021-MAR1!$B$13)/MAR1!$D$13,(P4021-MAR1!$C$13)/MAR1!$E$13)</f>
        <v/>
      </c>
    </row>
    <row r="4022">
      <c r="A4022" s="5" t="n">
        <v>4021</v>
      </c>
      <c r="B4022" s="5" t="n">
        <v>12</v>
      </c>
      <c r="C4022" s="5" t="n">
        <v>6</v>
      </c>
      <c r="D4022" s="5" t="n">
        <v>1</v>
      </c>
      <c r="E4022" s="5" t="n">
        <v>0</v>
      </c>
      <c r="F4022" s="5" t="n">
        <v>29.3</v>
      </c>
      <c r="G4022" s="5" t="n">
        <v>13.4</v>
      </c>
      <c r="H4022" s="5" t="n">
        <v>21.51</v>
      </c>
      <c r="I4022" s="6">
        <f>IF(E4022&gt;=Markov!$B$3,1,0)</f>
        <v/>
      </c>
      <c r="J4022" s="6">
        <f>I4021</f>
        <v/>
      </c>
      <c r="K4022" s="7">
        <f>MAR1!$B$5+MAR1!$C$5*COS(2*PI()*$C4022/365)+MAR1!$D$5*SIN(2*PI()*$C4022/365)</f>
        <v/>
      </c>
      <c r="L4022" s="7">
        <f>MAR1!$B$6+MAR1!$C$6*COS(2*PI()*$C4022/365)+MAR1!$D$6*SIN(2*PI()*$C4022/365)</f>
        <v/>
      </c>
      <c r="M4022" s="7">
        <f>MAR1!$B$7+MAR1!$C$7*COS(2*PI()*$C4022/365)+MAR1!$D$7*SIN(2*PI()*$C4022/365)</f>
        <v/>
      </c>
      <c r="N4022" s="7">
        <f>F4022-K4022</f>
        <v/>
      </c>
      <c r="O4022" s="7">
        <f>G4022-L4022</f>
        <v/>
      </c>
      <c r="P4022" s="7">
        <f>H4022-M4022</f>
        <v/>
      </c>
      <c r="Q4022" s="7">
        <f>IF($I4022=1,(N4022-MAR1!$B$11)/MAR1!$D$11,(N4022-MAR1!$C$11)/MAR1!$E$11)</f>
        <v/>
      </c>
      <c r="R4022" s="7">
        <f>IF($I4022=1,(O4022-MAR1!$B$12)/MAR1!$D$12,(O4022-MAR1!$C$12)/MAR1!$E$12)</f>
        <v/>
      </c>
      <c r="S4022" s="7">
        <f>IF($I4022=1,(P4022-MAR1!$B$13)/MAR1!$D$13,(P4022-MAR1!$C$13)/MAR1!$E$13)</f>
        <v/>
      </c>
    </row>
    <row r="4023">
      <c r="A4023" s="5" t="n">
        <v>4022</v>
      </c>
      <c r="B4023" s="5" t="n">
        <v>12</v>
      </c>
      <c r="C4023" s="5" t="n">
        <v>7</v>
      </c>
      <c r="D4023" s="5" t="n">
        <v>1</v>
      </c>
      <c r="E4023" s="5" t="n">
        <v>0</v>
      </c>
      <c r="F4023" s="5" t="n">
        <v>29.2</v>
      </c>
      <c r="G4023" s="5" t="n">
        <v>13.6</v>
      </c>
      <c r="H4023" s="5" t="n">
        <v>16.92</v>
      </c>
      <c r="I4023" s="6">
        <f>IF(E4023&gt;=Markov!$B$3,1,0)</f>
        <v/>
      </c>
      <c r="J4023" s="6">
        <f>I4022</f>
        <v/>
      </c>
      <c r="K4023" s="7">
        <f>MAR1!$B$5+MAR1!$C$5*COS(2*PI()*$C4023/365)+MAR1!$D$5*SIN(2*PI()*$C4023/365)</f>
        <v/>
      </c>
      <c r="L4023" s="7">
        <f>MAR1!$B$6+MAR1!$C$6*COS(2*PI()*$C4023/365)+MAR1!$D$6*SIN(2*PI()*$C4023/365)</f>
        <v/>
      </c>
      <c r="M4023" s="7">
        <f>MAR1!$B$7+MAR1!$C$7*COS(2*PI()*$C4023/365)+MAR1!$D$7*SIN(2*PI()*$C4023/365)</f>
        <v/>
      </c>
      <c r="N4023" s="7">
        <f>F4023-K4023</f>
        <v/>
      </c>
      <c r="O4023" s="7">
        <f>G4023-L4023</f>
        <v/>
      </c>
      <c r="P4023" s="7">
        <f>H4023-M4023</f>
        <v/>
      </c>
      <c r="Q4023" s="7">
        <f>IF($I4023=1,(N4023-MAR1!$B$11)/MAR1!$D$11,(N4023-MAR1!$C$11)/MAR1!$E$11)</f>
        <v/>
      </c>
      <c r="R4023" s="7">
        <f>IF($I4023=1,(O4023-MAR1!$B$12)/MAR1!$D$12,(O4023-MAR1!$C$12)/MAR1!$E$12)</f>
        <v/>
      </c>
      <c r="S4023" s="7">
        <f>IF($I4023=1,(P4023-MAR1!$B$13)/MAR1!$D$13,(P4023-MAR1!$C$13)/MAR1!$E$13)</f>
        <v/>
      </c>
    </row>
    <row r="4024">
      <c r="A4024" s="5" t="n">
        <v>4023</v>
      </c>
      <c r="B4024" s="5" t="n">
        <v>12</v>
      </c>
      <c r="C4024" s="5" t="n">
        <v>8</v>
      </c>
      <c r="D4024" s="5" t="n">
        <v>1</v>
      </c>
      <c r="E4024" s="5" t="n">
        <v>0</v>
      </c>
      <c r="F4024" s="5" t="n">
        <v>29.7</v>
      </c>
      <c r="G4024" s="5" t="n">
        <v>13.7</v>
      </c>
      <c r="H4024" s="5" t="n">
        <v>22.45</v>
      </c>
      <c r="I4024" s="6">
        <f>IF(E4024&gt;=Markov!$B$3,1,0)</f>
        <v/>
      </c>
      <c r="J4024" s="6">
        <f>I4023</f>
        <v/>
      </c>
      <c r="K4024" s="7">
        <f>MAR1!$B$5+MAR1!$C$5*COS(2*PI()*$C4024/365)+MAR1!$D$5*SIN(2*PI()*$C4024/365)</f>
        <v/>
      </c>
      <c r="L4024" s="7">
        <f>MAR1!$B$6+MAR1!$C$6*COS(2*PI()*$C4024/365)+MAR1!$D$6*SIN(2*PI()*$C4024/365)</f>
        <v/>
      </c>
      <c r="M4024" s="7">
        <f>MAR1!$B$7+MAR1!$C$7*COS(2*PI()*$C4024/365)+MAR1!$D$7*SIN(2*PI()*$C4024/365)</f>
        <v/>
      </c>
      <c r="N4024" s="7">
        <f>F4024-K4024</f>
        <v/>
      </c>
      <c r="O4024" s="7">
        <f>G4024-L4024</f>
        <v/>
      </c>
      <c r="P4024" s="7">
        <f>H4024-M4024</f>
        <v/>
      </c>
      <c r="Q4024" s="7">
        <f>IF($I4024=1,(N4024-MAR1!$B$11)/MAR1!$D$11,(N4024-MAR1!$C$11)/MAR1!$E$11)</f>
        <v/>
      </c>
      <c r="R4024" s="7">
        <f>IF($I4024=1,(O4024-MAR1!$B$12)/MAR1!$D$12,(O4024-MAR1!$C$12)/MAR1!$E$12)</f>
        <v/>
      </c>
      <c r="S4024" s="7">
        <f>IF($I4024=1,(P4024-MAR1!$B$13)/MAR1!$D$13,(P4024-MAR1!$C$13)/MAR1!$E$13)</f>
        <v/>
      </c>
    </row>
    <row r="4025">
      <c r="A4025" s="5" t="n">
        <v>4024</v>
      </c>
      <c r="B4025" s="5" t="n">
        <v>12</v>
      </c>
      <c r="C4025" s="5" t="n">
        <v>9</v>
      </c>
      <c r="D4025" s="5" t="n">
        <v>1</v>
      </c>
      <c r="E4025" s="5" t="n">
        <v>0</v>
      </c>
      <c r="F4025" s="5" t="n">
        <v>30.1</v>
      </c>
      <c r="G4025" s="5" t="n">
        <v>13.1</v>
      </c>
      <c r="H4025" s="5" t="n">
        <v>23.97</v>
      </c>
      <c r="I4025" s="6">
        <f>IF(E4025&gt;=Markov!$B$3,1,0)</f>
        <v/>
      </c>
      <c r="J4025" s="6">
        <f>I4024</f>
        <v/>
      </c>
      <c r="K4025" s="7">
        <f>MAR1!$B$5+MAR1!$C$5*COS(2*PI()*$C4025/365)+MAR1!$D$5*SIN(2*PI()*$C4025/365)</f>
        <v/>
      </c>
      <c r="L4025" s="7">
        <f>MAR1!$B$6+MAR1!$C$6*COS(2*PI()*$C4025/365)+MAR1!$D$6*SIN(2*PI()*$C4025/365)</f>
        <v/>
      </c>
      <c r="M4025" s="7">
        <f>MAR1!$B$7+MAR1!$C$7*COS(2*PI()*$C4025/365)+MAR1!$D$7*SIN(2*PI()*$C4025/365)</f>
        <v/>
      </c>
      <c r="N4025" s="7">
        <f>F4025-K4025</f>
        <v/>
      </c>
      <c r="O4025" s="7">
        <f>G4025-L4025</f>
        <v/>
      </c>
      <c r="P4025" s="7">
        <f>H4025-M4025</f>
        <v/>
      </c>
      <c r="Q4025" s="7">
        <f>IF($I4025=1,(N4025-MAR1!$B$11)/MAR1!$D$11,(N4025-MAR1!$C$11)/MAR1!$E$11)</f>
        <v/>
      </c>
      <c r="R4025" s="7">
        <f>IF($I4025=1,(O4025-MAR1!$B$12)/MAR1!$D$12,(O4025-MAR1!$C$12)/MAR1!$E$12)</f>
        <v/>
      </c>
      <c r="S4025" s="7">
        <f>IF($I4025=1,(P4025-MAR1!$B$13)/MAR1!$D$13,(P4025-MAR1!$C$13)/MAR1!$E$13)</f>
        <v/>
      </c>
    </row>
    <row r="4026">
      <c r="A4026" s="5" t="n">
        <v>4025</v>
      </c>
      <c r="B4026" s="5" t="n">
        <v>12</v>
      </c>
      <c r="C4026" s="5" t="n">
        <v>10</v>
      </c>
      <c r="D4026" s="5" t="n">
        <v>1</v>
      </c>
      <c r="E4026" s="5" t="n">
        <v>0</v>
      </c>
      <c r="F4026" s="5" t="n">
        <v>29.8</v>
      </c>
      <c r="G4026" s="5" t="n">
        <v>15.8</v>
      </c>
      <c r="H4026" s="5" t="n">
        <v>17.71</v>
      </c>
      <c r="I4026" s="6">
        <f>IF(E4026&gt;=Markov!$B$3,1,0)</f>
        <v/>
      </c>
      <c r="J4026" s="6">
        <f>I4025</f>
        <v/>
      </c>
      <c r="K4026" s="7">
        <f>MAR1!$B$5+MAR1!$C$5*COS(2*PI()*$C4026/365)+MAR1!$D$5*SIN(2*PI()*$C4026/365)</f>
        <v/>
      </c>
      <c r="L4026" s="7">
        <f>MAR1!$B$6+MAR1!$C$6*COS(2*PI()*$C4026/365)+MAR1!$D$6*SIN(2*PI()*$C4026/365)</f>
        <v/>
      </c>
      <c r="M4026" s="7">
        <f>MAR1!$B$7+MAR1!$C$7*COS(2*PI()*$C4026/365)+MAR1!$D$7*SIN(2*PI()*$C4026/365)</f>
        <v/>
      </c>
      <c r="N4026" s="7">
        <f>F4026-K4026</f>
        <v/>
      </c>
      <c r="O4026" s="7">
        <f>G4026-L4026</f>
        <v/>
      </c>
      <c r="P4026" s="7">
        <f>H4026-M4026</f>
        <v/>
      </c>
      <c r="Q4026" s="7">
        <f>IF($I4026=1,(N4026-MAR1!$B$11)/MAR1!$D$11,(N4026-MAR1!$C$11)/MAR1!$E$11)</f>
        <v/>
      </c>
      <c r="R4026" s="7">
        <f>IF($I4026=1,(O4026-MAR1!$B$12)/MAR1!$D$12,(O4026-MAR1!$C$12)/MAR1!$E$12)</f>
        <v/>
      </c>
      <c r="S4026" s="7">
        <f>IF($I4026=1,(P4026-MAR1!$B$13)/MAR1!$D$13,(P4026-MAR1!$C$13)/MAR1!$E$13)</f>
        <v/>
      </c>
    </row>
    <row r="4027">
      <c r="A4027" s="5" t="n">
        <v>4026</v>
      </c>
      <c r="B4027" s="5" t="n">
        <v>12</v>
      </c>
      <c r="C4027" s="5" t="n">
        <v>11</v>
      </c>
      <c r="D4027" s="5" t="n">
        <v>1</v>
      </c>
      <c r="E4027" s="5" t="n">
        <v>0</v>
      </c>
      <c r="F4027" s="5" t="n">
        <v>33.1</v>
      </c>
      <c r="G4027" s="5" t="n">
        <v>16.4</v>
      </c>
      <c r="H4027" s="5" t="n">
        <v>23.41</v>
      </c>
      <c r="I4027" s="6">
        <f>IF(E4027&gt;=Markov!$B$3,1,0)</f>
        <v/>
      </c>
      <c r="J4027" s="6">
        <f>I4026</f>
        <v/>
      </c>
      <c r="K4027" s="7">
        <f>MAR1!$B$5+MAR1!$C$5*COS(2*PI()*$C4027/365)+MAR1!$D$5*SIN(2*PI()*$C4027/365)</f>
        <v/>
      </c>
      <c r="L4027" s="7">
        <f>MAR1!$B$6+MAR1!$C$6*COS(2*PI()*$C4027/365)+MAR1!$D$6*SIN(2*PI()*$C4027/365)</f>
        <v/>
      </c>
      <c r="M4027" s="7">
        <f>MAR1!$B$7+MAR1!$C$7*COS(2*PI()*$C4027/365)+MAR1!$D$7*SIN(2*PI()*$C4027/365)</f>
        <v/>
      </c>
      <c r="N4027" s="7">
        <f>F4027-K4027</f>
        <v/>
      </c>
      <c r="O4027" s="7">
        <f>G4027-L4027</f>
        <v/>
      </c>
      <c r="P4027" s="7">
        <f>H4027-M4027</f>
        <v/>
      </c>
      <c r="Q4027" s="7">
        <f>IF($I4027=1,(N4027-MAR1!$B$11)/MAR1!$D$11,(N4027-MAR1!$C$11)/MAR1!$E$11)</f>
        <v/>
      </c>
      <c r="R4027" s="7">
        <f>IF($I4027=1,(O4027-MAR1!$B$12)/MAR1!$D$12,(O4027-MAR1!$C$12)/MAR1!$E$12)</f>
        <v/>
      </c>
      <c r="S4027" s="7">
        <f>IF($I4027=1,(P4027-MAR1!$B$13)/MAR1!$D$13,(P4027-MAR1!$C$13)/MAR1!$E$13)</f>
        <v/>
      </c>
    </row>
    <row r="4028">
      <c r="A4028" s="5" t="n">
        <v>4027</v>
      </c>
      <c r="B4028" s="5" t="n">
        <v>12</v>
      </c>
      <c r="C4028" s="5" t="n">
        <v>12</v>
      </c>
      <c r="D4028" s="5" t="n">
        <v>1</v>
      </c>
      <c r="E4028" s="5" t="n">
        <v>0</v>
      </c>
      <c r="F4028" s="5" t="n">
        <v>31.8</v>
      </c>
      <c r="G4028" s="5" t="n">
        <v>16</v>
      </c>
      <c r="H4028" s="5" t="n">
        <v>19.13</v>
      </c>
      <c r="I4028" s="6">
        <f>IF(E4028&gt;=Markov!$B$3,1,0)</f>
        <v/>
      </c>
      <c r="J4028" s="6">
        <f>I4027</f>
        <v/>
      </c>
      <c r="K4028" s="7">
        <f>MAR1!$B$5+MAR1!$C$5*COS(2*PI()*$C4028/365)+MAR1!$D$5*SIN(2*PI()*$C4028/365)</f>
        <v/>
      </c>
      <c r="L4028" s="7">
        <f>MAR1!$B$6+MAR1!$C$6*COS(2*PI()*$C4028/365)+MAR1!$D$6*SIN(2*PI()*$C4028/365)</f>
        <v/>
      </c>
      <c r="M4028" s="7">
        <f>MAR1!$B$7+MAR1!$C$7*COS(2*PI()*$C4028/365)+MAR1!$D$7*SIN(2*PI()*$C4028/365)</f>
        <v/>
      </c>
      <c r="N4028" s="7">
        <f>F4028-K4028</f>
        <v/>
      </c>
      <c r="O4028" s="7">
        <f>G4028-L4028</f>
        <v/>
      </c>
      <c r="P4028" s="7">
        <f>H4028-M4028</f>
        <v/>
      </c>
      <c r="Q4028" s="7">
        <f>IF($I4028=1,(N4028-MAR1!$B$11)/MAR1!$D$11,(N4028-MAR1!$C$11)/MAR1!$E$11)</f>
        <v/>
      </c>
      <c r="R4028" s="7">
        <f>IF($I4028=1,(O4028-MAR1!$B$12)/MAR1!$D$12,(O4028-MAR1!$C$12)/MAR1!$E$12)</f>
        <v/>
      </c>
      <c r="S4028" s="7">
        <f>IF($I4028=1,(P4028-MAR1!$B$13)/MAR1!$D$13,(P4028-MAR1!$C$13)/MAR1!$E$13)</f>
        <v/>
      </c>
    </row>
    <row r="4029">
      <c r="A4029" s="5" t="n">
        <v>4028</v>
      </c>
      <c r="B4029" s="5" t="n">
        <v>12</v>
      </c>
      <c r="C4029" s="5" t="n">
        <v>13</v>
      </c>
      <c r="D4029" s="5" t="n">
        <v>1</v>
      </c>
      <c r="E4029" s="5" t="n">
        <v>0</v>
      </c>
      <c r="F4029" s="5" t="n">
        <v>28.9</v>
      </c>
      <c r="G4029" s="5" t="n">
        <v>14.7</v>
      </c>
      <c r="H4029" s="5" t="n">
        <v>14.63</v>
      </c>
      <c r="I4029" s="6">
        <f>IF(E4029&gt;=Markov!$B$3,1,0)</f>
        <v/>
      </c>
      <c r="J4029" s="6">
        <f>I4028</f>
        <v/>
      </c>
      <c r="K4029" s="7">
        <f>MAR1!$B$5+MAR1!$C$5*COS(2*PI()*$C4029/365)+MAR1!$D$5*SIN(2*PI()*$C4029/365)</f>
        <v/>
      </c>
      <c r="L4029" s="7">
        <f>MAR1!$B$6+MAR1!$C$6*COS(2*PI()*$C4029/365)+MAR1!$D$6*SIN(2*PI()*$C4029/365)</f>
        <v/>
      </c>
      <c r="M4029" s="7">
        <f>MAR1!$B$7+MAR1!$C$7*COS(2*PI()*$C4029/365)+MAR1!$D$7*SIN(2*PI()*$C4029/365)</f>
        <v/>
      </c>
      <c r="N4029" s="7">
        <f>F4029-K4029</f>
        <v/>
      </c>
      <c r="O4029" s="7">
        <f>G4029-L4029</f>
        <v/>
      </c>
      <c r="P4029" s="7">
        <f>H4029-M4029</f>
        <v/>
      </c>
      <c r="Q4029" s="7">
        <f>IF($I4029=1,(N4029-MAR1!$B$11)/MAR1!$D$11,(N4029-MAR1!$C$11)/MAR1!$E$11)</f>
        <v/>
      </c>
      <c r="R4029" s="7">
        <f>IF($I4029=1,(O4029-MAR1!$B$12)/MAR1!$D$12,(O4029-MAR1!$C$12)/MAR1!$E$12)</f>
        <v/>
      </c>
      <c r="S4029" s="7">
        <f>IF($I4029=1,(P4029-MAR1!$B$13)/MAR1!$D$13,(P4029-MAR1!$C$13)/MAR1!$E$13)</f>
        <v/>
      </c>
    </row>
    <row r="4030">
      <c r="A4030" s="5" t="n">
        <v>4029</v>
      </c>
      <c r="B4030" s="5" t="n">
        <v>12</v>
      </c>
      <c r="C4030" s="5" t="n">
        <v>14</v>
      </c>
      <c r="D4030" s="5" t="n">
        <v>1</v>
      </c>
      <c r="E4030" s="5" t="n">
        <v>0</v>
      </c>
      <c r="F4030" s="5" t="n">
        <v>28.2</v>
      </c>
      <c r="G4030" s="5" t="n">
        <v>13.7</v>
      </c>
      <c r="H4030" s="5" t="n">
        <v>17.12</v>
      </c>
      <c r="I4030" s="6">
        <f>IF(E4030&gt;=Markov!$B$3,1,0)</f>
        <v/>
      </c>
      <c r="J4030" s="6">
        <f>I4029</f>
        <v/>
      </c>
      <c r="K4030" s="7">
        <f>MAR1!$B$5+MAR1!$C$5*COS(2*PI()*$C4030/365)+MAR1!$D$5*SIN(2*PI()*$C4030/365)</f>
        <v/>
      </c>
      <c r="L4030" s="7">
        <f>MAR1!$B$6+MAR1!$C$6*COS(2*PI()*$C4030/365)+MAR1!$D$6*SIN(2*PI()*$C4030/365)</f>
        <v/>
      </c>
      <c r="M4030" s="7">
        <f>MAR1!$B$7+MAR1!$C$7*COS(2*PI()*$C4030/365)+MAR1!$D$7*SIN(2*PI()*$C4030/365)</f>
        <v/>
      </c>
      <c r="N4030" s="7">
        <f>F4030-K4030</f>
        <v/>
      </c>
      <c r="O4030" s="7">
        <f>G4030-L4030</f>
        <v/>
      </c>
      <c r="P4030" s="7">
        <f>H4030-M4030</f>
        <v/>
      </c>
      <c r="Q4030" s="7">
        <f>IF($I4030=1,(N4030-MAR1!$B$11)/MAR1!$D$11,(N4030-MAR1!$C$11)/MAR1!$E$11)</f>
        <v/>
      </c>
      <c r="R4030" s="7">
        <f>IF($I4030=1,(O4030-MAR1!$B$12)/MAR1!$D$12,(O4030-MAR1!$C$12)/MAR1!$E$12)</f>
        <v/>
      </c>
      <c r="S4030" s="7">
        <f>IF($I4030=1,(P4030-MAR1!$B$13)/MAR1!$D$13,(P4030-MAR1!$C$13)/MAR1!$E$13)</f>
        <v/>
      </c>
    </row>
    <row r="4031">
      <c r="A4031" s="5" t="n">
        <v>4030</v>
      </c>
      <c r="B4031" s="5" t="n">
        <v>12</v>
      </c>
      <c r="C4031" s="5" t="n">
        <v>15</v>
      </c>
      <c r="D4031" s="5" t="n">
        <v>1</v>
      </c>
      <c r="E4031" s="5" t="n">
        <v>0</v>
      </c>
      <c r="F4031" s="5" t="n">
        <v>31.3</v>
      </c>
      <c r="G4031" s="5" t="n">
        <v>14</v>
      </c>
      <c r="H4031" s="5" t="n">
        <v>27.77</v>
      </c>
      <c r="I4031" s="6">
        <f>IF(E4031&gt;=Markov!$B$3,1,0)</f>
        <v/>
      </c>
      <c r="J4031" s="6">
        <f>I4030</f>
        <v/>
      </c>
      <c r="K4031" s="7">
        <f>MAR1!$B$5+MAR1!$C$5*COS(2*PI()*$C4031/365)+MAR1!$D$5*SIN(2*PI()*$C4031/365)</f>
        <v/>
      </c>
      <c r="L4031" s="7">
        <f>MAR1!$B$6+MAR1!$C$6*COS(2*PI()*$C4031/365)+MAR1!$D$6*SIN(2*PI()*$C4031/365)</f>
        <v/>
      </c>
      <c r="M4031" s="7">
        <f>MAR1!$B$7+MAR1!$C$7*COS(2*PI()*$C4031/365)+MAR1!$D$7*SIN(2*PI()*$C4031/365)</f>
        <v/>
      </c>
      <c r="N4031" s="7">
        <f>F4031-K4031</f>
        <v/>
      </c>
      <c r="O4031" s="7">
        <f>G4031-L4031</f>
        <v/>
      </c>
      <c r="P4031" s="7">
        <f>H4031-M4031</f>
        <v/>
      </c>
      <c r="Q4031" s="7">
        <f>IF($I4031=1,(N4031-MAR1!$B$11)/MAR1!$D$11,(N4031-MAR1!$C$11)/MAR1!$E$11)</f>
        <v/>
      </c>
      <c r="R4031" s="7">
        <f>IF($I4031=1,(O4031-MAR1!$B$12)/MAR1!$D$12,(O4031-MAR1!$C$12)/MAR1!$E$12)</f>
        <v/>
      </c>
      <c r="S4031" s="7">
        <f>IF($I4031=1,(P4031-MAR1!$B$13)/MAR1!$D$13,(P4031-MAR1!$C$13)/MAR1!$E$13)</f>
        <v/>
      </c>
    </row>
    <row r="4032">
      <c r="A4032" s="5" t="n">
        <v>4031</v>
      </c>
      <c r="B4032" s="5" t="n">
        <v>12</v>
      </c>
      <c r="C4032" s="5" t="n">
        <v>16</v>
      </c>
      <c r="D4032" s="5" t="n">
        <v>1</v>
      </c>
      <c r="E4032" s="5" t="n">
        <v>0</v>
      </c>
      <c r="F4032" s="5" t="n">
        <v>30.6</v>
      </c>
      <c r="G4032" s="5" t="n">
        <v>14.4</v>
      </c>
      <c r="H4032" s="5" t="n">
        <v>15.77</v>
      </c>
      <c r="I4032" s="6">
        <f>IF(E4032&gt;=Markov!$B$3,1,0)</f>
        <v/>
      </c>
      <c r="J4032" s="6">
        <f>I4031</f>
        <v/>
      </c>
      <c r="K4032" s="7">
        <f>MAR1!$B$5+MAR1!$C$5*COS(2*PI()*$C4032/365)+MAR1!$D$5*SIN(2*PI()*$C4032/365)</f>
        <v/>
      </c>
      <c r="L4032" s="7">
        <f>MAR1!$B$6+MAR1!$C$6*COS(2*PI()*$C4032/365)+MAR1!$D$6*SIN(2*PI()*$C4032/365)</f>
        <v/>
      </c>
      <c r="M4032" s="7">
        <f>MAR1!$B$7+MAR1!$C$7*COS(2*PI()*$C4032/365)+MAR1!$D$7*SIN(2*PI()*$C4032/365)</f>
        <v/>
      </c>
      <c r="N4032" s="7">
        <f>F4032-K4032</f>
        <v/>
      </c>
      <c r="O4032" s="7">
        <f>G4032-L4032</f>
        <v/>
      </c>
      <c r="P4032" s="7">
        <f>H4032-M4032</f>
        <v/>
      </c>
      <c r="Q4032" s="7">
        <f>IF($I4032=1,(N4032-MAR1!$B$11)/MAR1!$D$11,(N4032-MAR1!$C$11)/MAR1!$E$11)</f>
        <v/>
      </c>
      <c r="R4032" s="7">
        <f>IF($I4032=1,(O4032-MAR1!$B$12)/MAR1!$D$12,(O4032-MAR1!$C$12)/MAR1!$E$12)</f>
        <v/>
      </c>
      <c r="S4032" s="7">
        <f>IF($I4032=1,(P4032-MAR1!$B$13)/MAR1!$D$13,(P4032-MAR1!$C$13)/MAR1!$E$13)</f>
        <v/>
      </c>
    </row>
    <row r="4033">
      <c r="A4033" s="5" t="n">
        <v>4032</v>
      </c>
      <c r="B4033" s="5" t="n">
        <v>12</v>
      </c>
      <c r="C4033" s="5" t="n">
        <v>17</v>
      </c>
      <c r="D4033" s="5" t="n">
        <v>1</v>
      </c>
      <c r="E4033" s="5" t="n">
        <v>0</v>
      </c>
      <c r="F4033" s="5" t="n">
        <v>32.6</v>
      </c>
      <c r="G4033" s="5" t="n">
        <v>16</v>
      </c>
      <c r="H4033" s="5" t="n">
        <v>20.37</v>
      </c>
      <c r="I4033" s="6">
        <f>IF(E4033&gt;=Markov!$B$3,1,0)</f>
        <v/>
      </c>
      <c r="J4033" s="6">
        <f>I4032</f>
        <v/>
      </c>
      <c r="K4033" s="7">
        <f>MAR1!$B$5+MAR1!$C$5*COS(2*PI()*$C4033/365)+MAR1!$D$5*SIN(2*PI()*$C4033/365)</f>
        <v/>
      </c>
      <c r="L4033" s="7">
        <f>MAR1!$B$6+MAR1!$C$6*COS(2*PI()*$C4033/365)+MAR1!$D$6*SIN(2*PI()*$C4033/365)</f>
        <v/>
      </c>
      <c r="M4033" s="7">
        <f>MAR1!$B$7+MAR1!$C$7*COS(2*PI()*$C4033/365)+MAR1!$D$7*SIN(2*PI()*$C4033/365)</f>
        <v/>
      </c>
      <c r="N4033" s="7">
        <f>F4033-K4033</f>
        <v/>
      </c>
      <c r="O4033" s="7">
        <f>G4033-L4033</f>
        <v/>
      </c>
      <c r="P4033" s="7">
        <f>H4033-M4033</f>
        <v/>
      </c>
      <c r="Q4033" s="7">
        <f>IF($I4033=1,(N4033-MAR1!$B$11)/MAR1!$D$11,(N4033-MAR1!$C$11)/MAR1!$E$11)</f>
        <v/>
      </c>
      <c r="R4033" s="7">
        <f>IF($I4033=1,(O4033-MAR1!$B$12)/MAR1!$D$12,(O4033-MAR1!$C$12)/MAR1!$E$12)</f>
        <v/>
      </c>
      <c r="S4033" s="7">
        <f>IF($I4033=1,(P4033-MAR1!$B$13)/MAR1!$D$13,(P4033-MAR1!$C$13)/MAR1!$E$13)</f>
        <v/>
      </c>
    </row>
    <row r="4034">
      <c r="A4034" s="5" t="n">
        <v>4033</v>
      </c>
      <c r="B4034" s="5" t="n">
        <v>12</v>
      </c>
      <c r="C4034" s="5" t="n">
        <v>18</v>
      </c>
      <c r="D4034" s="5" t="n">
        <v>1</v>
      </c>
      <c r="E4034" s="5" t="n">
        <v>0</v>
      </c>
      <c r="F4034" s="5" t="n">
        <v>32.4</v>
      </c>
      <c r="G4034" s="5" t="n">
        <v>15.7</v>
      </c>
      <c r="H4034" s="5" t="n">
        <v>17.87</v>
      </c>
      <c r="I4034" s="6">
        <f>IF(E4034&gt;=Markov!$B$3,1,0)</f>
        <v/>
      </c>
      <c r="J4034" s="6">
        <f>I4033</f>
        <v/>
      </c>
      <c r="K4034" s="7">
        <f>MAR1!$B$5+MAR1!$C$5*COS(2*PI()*$C4034/365)+MAR1!$D$5*SIN(2*PI()*$C4034/365)</f>
        <v/>
      </c>
      <c r="L4034" s="7">
        <f>MAR1!$B$6+MAR1!$C$6*COS(2*PI()*$C4034/365)+MAR1!$D$6*SIN(2*PI()*$C4034/365)</f>
        <v/>
      </c>
      <c r="M4034" s="7">
        <f>MAR1!$B$7+MAR1!$C$7*COS(2*PI()*$C4034/365)+MAR1!$D$7*SIN(2*PI()*$C4034/365)</f>
        <v/>
      </c>
      <c r="N4034" s="7">
        <f>F4034-K4034</f>
        <v/>
      </c>
      <c r="O4034" s="7">
        <f>G4034-L4034</f>
        <v/>
      </c>
      <c r="P4034" s="7">
        <f>H4034-M4034</f>
        <v/>
      </c>
      <c r="Q4034" s="7">
        <f>IF($I4034=1,(N4034-MAR1!$B$11)/MAR1!$D$11,(N4034-MAR1!$C$11)/MAR1!$E$11)</f>
        <v/>
      </c>
      <c r="R4034" s="7">
        <f>IF($I4034=1,(O4034-MAR1!$B$12)/MAR1!$D$12,(O4034-MAR1!$C$12)/MAR1!$E$12)</f>
        <v/>
      </c>
      <c r="S4034" s="7">
        <f>IF($I4034=1,(P4034-MAR1!$B$13)/MAR1!$D$13,(P4034-MAR1!$C$13)/MAR1!$E$13)</f>
        <v/>
      </c>
    </row>
    <row r="4035">
      <c r="A4035" s="5" t="n">
        <v>4034</v>
      </c>
      <c r="B4035" s="5" t="n">
        <v>12</v>
      </c>
      <c r="C4035" s="5" t="n">
        <v>19</v>
      </c>
      <c r="D4035" s="5" t="n">
        <v>1</v>
      </c>
      <c r="E4035" s="5" t="n">
        <v>0</v>
      </c>
      <c r="F4035" s="5" t="n">
        <v>31.8</v>
      </c>
      <c r="G4035" s="5" t="n">
        <v>15.4</v>
      </c>
      <c r="H4035" s="5" t="n">
        <v>12.87</v>
      </c>
      <c r="I4035" s="6">
        <f>IF(E4035&gt;=Markov!$B$3,1,0)</f>
        <v/>
      </c>
      <c r="J4035" s="6">
        <f>I4034</f>
        <v/>
      </c>
      <c r="K4035" s="7">
        <f>MAR1!$B$5+MAR1!$C$5*COS(2*PI()*$C4035/365)+MAR1!$D$5*SIN(2*PI()*$C4035/365)</f>
        <v/>
      </c>
      <c r="L4035" s="7">
        <f>MAR1!$B$6+MAR1!$C$6*COS(2*PI()*$C4035/365)+MAR1!$D$6*SIN(2*PI()*$C4035/365)</f>
        <v/>
      </c>
      <c r="M4035" s="7">
        <f>MAR1!$B$7+MAR1!$C$7*COS(2*PI()*$C4035/365)+MAR1!$D$7*SIN(2*PI()*$C4035/365)</f>
        <v/>
      </c>
      <c r="N4035" s="7">
        <f>F4035-K4035</f>
        <v/>
      </c>
      <c r="O4035" s="7">
        <f>G4035-L4035</f>
        <v/>
      </c>
      <c r="P4035" s="7">
        <f>H4035-M4035</f>
        <v/>
      </c>
      <c r="Q4035" s="7">
        <f>IF($I4035=1,(N4035-MAR1!$B$11)/MAR1!$D$11,(N4035-MAR1!$C$11)/MAR1!$E$11)</f>
        <v/>
      </c>
      <c r="R4035" s="7">
        <f>IF($I4035=1,(O4035-MAR1!$B$12)/MAR1!$D$12,(O4035-MAR1!$C$12)/MAR1!$E$12)</f>
        <v/>
      </c>
      <c r="S4035" s="7">
        <f>IF($I4035=1,(P4035-MAR1!$B$13)/MAR1!$D$13,(P4035-MAR1!$C$13)/MAR1!$E$13)</f>
        <v/>
      </c>
    </row>
    <row r="4036">
      <c r="A4036" s="5" t="n">
        <v>4035</v>
      </c>
      <c r="B4036" s="5" t="n">
        <v>12</v>
      </c>
      <c r="C4036" s="5" t="n">
        <v>20</v>
      </c>
      <c r="D4036" s="5" t="n">
        <v>1</v>
      </c>
      <c r="E4036" s="5" t="n">
        <v>0</v>
      </c>
      <c r="F4036" s="5" t="n">
        <v>31.7</v>
      </c>
      <c r="G4036" s="5" t="n">
        <v>16.3</v>
      </c>
      <c r="H4036" s="5" t="n">
        <v>13.44</v>
      </c>
      <c r="I4036" s="6">
        <f>IF(E4036&gt;=Markov!$B$3,1,0)</f>
        <v/>
      </c>
      <c r="J4036" s="6">
        <f>I4035</f>
        <v/>
      </c>
      <c r="K4036" s="7">
        <f>MAR1!$B$5+MAR1!$C$5*COS(2*PI()*$C4036/365)+MAR1!$D$5*SIN(2*PI()*$C4036/365)</f>
        <v/>
      </c>
      <c r="L4036" s="7">
        <f>MAR1!$B$6+MAR1!$C$6*COS(2*PI()*$C4036/365)+MAR1!$D$6*SIN(2*PI()*$C4036/365)</f>
        <v/>
      </c>
      <c r="M4036" s="7">
        <f>MAR1!$B$7+MAR1!$C$7*COS(2*PI()*$C4036/365)+MAR1!$D$7*SIN(2*PI()*$C4036/365)</f>
        <v/>
      </c>
      <c r="N4036" s="7">
        <f>F4036-K4036</f>
        <v/>
      </c>
      <c r="O4036" s="7">
        <f>G4036-L4036</f>
        <v/>
      </c>
      <c r="P4036" s="7">
        <f>H4036-M4036</f>
        <v/>
      </c>
      <c r="Q4036" s="7">
        <f>IF($I4036=1,(N4036-MAR1!$B$11)/MAR1!$D$11,(N4036-MAR1!$C$11)/MAR1!$E$11)</f>
        <v/>
      </c>
      <c r="R4036" s="7">
        <f>IF($I4036=1,(O4036-MAR1!$B$12)/MAR1!$D$12,(O4036-MAR1!$C$12)/MAR1!$E$12)</f>
        <v/>
      </c>
      <c r="S4036" s="7">
        <f>IF($I4036=1,(P4036-MAR1!$B$13)/MAR1!$D$13,(P4036-MAR1!$C$13)/MAR1!$E$13)</f>
        <v/>
      </c>
    </row>
    <row r="4037">
      <c r="A4037" s="5" t="n">
        <v>4036</v>
      </c>
      <c r="B4037" s="5" t="n">
        <v>12</v>
      </c>
      <c r="C4037" s="5" t="n">
        <v>21</v>
      </c>
      <c r="D4037" s="5" t="n">
        <v>1</v>
      </c>
      <c r="E4037" s="5" t="n">
        <v>0</v>
      </c>
      <c r="F4037" s="5" t="n">
        <v>31.9</v>
      </c>
      <c r="G4037" s="5" t="n">
        <v>17.2</v>
      </c>
      <c r="H4037" s="5" t="n">
        <v>17.05</v>
      </c>
      <c r="I4037" s="6">
        <f>IF(E4037&gt;=Markov!$B$3,1,0)</f>
        <v/>
      </c>
      <c r="J4037" s="6">
        <f>I4036</f>
        <v/>
      </c>
      <c r="K4037" s="7">
        <f>MAR1!$B$5+MAR1!$C$5*COS(2*PI()*$C4037/365)+MAR1!$D$5*SIN(2*PI()*$C4037/365)</f>
        <v/>
      </c>
      <c r="L4037" s="7">
        <f>MAR1!$B$6+MAR1!$C$6*COS(2*PI()*$C4037/365)+MAR1!$D$6*SIN(2*PI()*$C4037/365)</f>
        <v/>
      </c>
      <c r="M4037" s="7">
        <f>MAR1!$B$7+MAR1!$C$7*COS(2*PI()*$C4037/365)+MAR1!$D$7*SIN(2*PI()*$C4037/365)</f>
        <v/>
      </c>
      <c r="N4037" s="7">
        <f>F4037-K4037</f>
        <v/>
      </c>
      <c r="O4037" s="7">
        <f>G4037-L4037</f>
        <v/>
      </c>
      <c r="P4037" s="7">
        <f>H4037-M4037</f>
        <v/>
      </c>
      <c r="Q4037" s="7">
        <f>IF($I4037=1,(N4037-MAR1!$B$11)/MAR1!$D$11,(N4037-MAR1!$C$11)/MAR1!$E$11)</f>
        <v/>
      </c>
      <c r="R4037" s="7">
        <f>IF($I4037=1,(O4037-MAR1!$B$12)/MAR1!$D$12,(O4037-MAR1!$C$12)/MAR1!$E$12)</f>
        <v/>
      </c>
      <c r="S4037" s="7">
        <f>IF($I4037=1,(P4037-MAR1!$B$13)/MAR1!$D$13,(P4037-MAR1!$C$13)/MAR1!$E$13)</f>
        <v/>
      </c>
    </row>
    <row r="4038">
      <c r="A4038" s="5" t="n">
        <v>4037</v>
      </c>
      <c r="B4038" s="5" t="n">
        <v>12</v>
      </c>
      <c r="C4038" s="5" t="n">
        <v>22</v>
      </c>
      <c r="D4038" s="5" t="n">
        <v>1</v>
      </c>
      <c r="E4038" s="5" t="n">
        <v>0</v>
      </c>
      <c r="F4038" s="5" t="n">
        <v>30.7</v>
      </c>
      <c r="G4038" s="5" t="n">
        <v>16.7</v>
      </c>
      <c r="H4038" s="5" t="n">
        <v>20.91</v>
      </c>
      <c r="I4038" s="6">
        <f>IF(E4038&gt;=Markov!$B$3,1,0)</f>
        <v/>
      </c>
      <c r="J4038" s="6">
        <f>I4037</f>
        <v/>
      </c>
      <c r="K4038" s="7">
        <f>MAR1!$B$5+MAR1!$C$5*COS(2*PI()*$C4038/365)+MAR1!$D$5*SIN(2*PI()*$C4038/365)</f>
        <v/>
      </c>
      <c r="L4038" s="7">
        <f>MAR1!$B$6+MAR1!$C$6*COS(2*PI()*$C4038/365)+MAR1!$D$6*SIN(2*PI()*$C4038/365)</f>
        <v/>
      </c>
      <c r="M4038" s="7">
        <f>MAR1!$B$7+MAR1!$C$7*COS(2*PI()*$C4038/365)+MAR1!$D$7*SIN(2*PI()*$C4038/365)</f>
        <v/>
      </c>
      <c r="N4038" s="7">
        <f>F4038-K4038</f>
        <v/>
      </c>
      <c r="O4038" s="7">
        <f>G4038-L4038</f>
        <v/>
      </c>
      <c r="P4038" s="7">
        <f>H4038-M4038</f>
        <v/>
      </c>
      <c r="Q4038" s="7">
        <f>IF($I4038=1,(N4038-MAR1!$B$11)/MAR1!$D$11,(N4038-MAR1!$C$11)/MAR1!$E$11)</f>
        <v/>
      </c>
      <c r="R4038" s="7">
        <f>IF($I4038=1,(O4038-MAR1!$B$12)/MAR1!$D$12,(O4038-MAR1!$C$12)/MAR1!$E$12)</f>
        <v/>
      </c>
      <c r="S4038" s="7">
        <f>IF($I4038=1,(P4038-MAR1!$B$13)/MAR1!$D$13,(P4038-MAR1!$C$13)/MAR1!$E$13)</f>
        <v/>
      </c>
    </row>
    <row r="4039">
      <c r="A4039" s="5" t="n">
        <v>4038</v>
      </c>
      <c r="B4039" s="5" t="n">
        <v>12</v>
      </c>
      <c r="C4039" s="5" t="n">
        <v>23</v>
      </c>
      <c r="D4039" s="5" t="n">
        <v>1</v>
      </c>
      <c r="E4039" s="5" t="n">
        <v>0</v>
      </c>
      <c r="F4039" s="5" t="n">
        <v>32.2</v>
      </c>
      <c r="G4039" s="5" t="n">
        <v>17.2</v>
      </c>
      <c r="H4039" s="5" t="n">
        <v>16.46</v>
      </c>
      <c r="I4039" s="6">
        <f>IF(E4039&gt;=Markov!$B$3,1,0)</f>
        <v/>
      </c>
      <c r="J4039" s="6">
        <f>I4038</f>
        <v/>
      </c>
      <c r="K4039" s="7">
        <f>MAR1!$B$5+MAR1!$C$5*COS(2*PI()*$C4039/365)+MAR1!$D$5*SIN(2*PI()*$C4039/365)</f>
        <v/>
      </c>
      <c r="L4039" s="7">
        <f>MAR1!$B$6+MAR1!$C$6*COS(2*PI()*$C4039/365)+MAR1!$D$6*SIN(2*PI()*$C4039/365)</f>
        <v/>
      </c>
      <c r="M4039" s="7">
        <f>MAR1!$B$7+MAR1!$C$7*COS(2*PI()*$C4039/365)+MAR1!$D$7*SIN(2*PI()*$C4039/365)</f>
        <v/>
      </c>
      <c r="N4039" s="7">
        <f>F4039-K4039</f>
        <v/>
      </c>
      <c r="O4039" s="7">
        <f>G4039-L4039</f>
        <v/>
      </c>
      <c r="P4039" s="7">
        <f>H4039-M4039</f>
        <v/>
      </c>
      <c r="Q4039" s="7">
        <f>IF($I4039=1,(N4039-MAR1!$B$11)/MAR1!$D$11,(N4039-MAR1!$C$11)/MAR1!$E$11)</f>
        <v/>
      </c>
      <c r="R4039" s="7">
        <f>IF($I4039=1,(O4039-MAR1!$B$12)/MAR1!$D$12,(O4039-MAR1!$C$12)/MAR1!$E$12)</f>
        <v/>
      </c>
      <c r="S4039" s="7">
        <f>IF($I4039=1,(P4039-MAR1!$B$13)/MAR1!$D$13,(P4039-MAR1!$C$13)/MAR1!$E$13)</f>
        <v/>
      </c>
    </row>
    <row r="4040">
      <c r="A4040" s="5" t="n">
        <v>4039</v>
      </c>
      <c r="B4040" s="5" t="n">
        <v>12</v>
      </c>
      <c r="C4040" s="5" t="n">
        <v>24</v>
      </c>
      <c r="D4040" s="5" t="n">
        <v>1</v>
      </c>
      <c r="E4040" s="5" t="n">
        <v>0</v>
      </c>
      <c r="F4040" s="5" t="n">
        <v>33.8</v>
      </c>
      <c r="G4040" s="5" t="n">
        <v>16.6</v>
      </c>
      <c r="H4040" s="5" t="n">
        <v>13.93</v>
      </c>
      <c r="I4040" s="6">
        <f>IF(E4040&gt;=Markov!$B$3,1,0)</f>
        <v/>
      </c>
      <c r="J4040" s="6">
        <f>I4039</f>
        <v/>
      </c>
      <c r="K4040" s="7">
        <f>MAR1!$B$5+MAR1!$C$5*COS(2*PI()*$C4040/365)+MAR1!$D$5*SIN(2*PI()*$C4040/365)</f>
        <v/>
      </c>
      <c r="L4040" s="7">
        <f>MAR1!$B$6+MAR1!$C$6*COS(2*PI()*$C4040/365)+MAR1!$D$6*SIN(2*PI()*$C4040/365)</f>
        <v/>
      </c>
      <c r="M4040" s="7">
        <f>MAR1!$B$7+MAR1!$C$7*COS(2*PI()*$C4040/365)+MAR1!$D$7*SIN(2*PI()*$C4040/365)</f>
        <v/>
      </c>
      <c r="N4040" s="7">
        <f>F4040-K4040</f>
        <v/>
      </c>
      <c r="O4040" s="7">
        <f>G4040-L4040</f>
        <v/>
      </c>
      <c r="P4040" s="7">
        <f>H4040-M4040</f>
        <v/>
      </c>
      <c r="Q4040" s="7">
        <f>IF($I4040=1,(N4040-MAR1!$B$11)/MAR1!$D$11,(N4040-MAR1!$C$11)/MAR1!$E$11)</f>
        <v/>
      </c>
      <c r="R4040" s="7">
        <f>IF($I4040=1,(O4040-MAR1!$B$12)/MAR1!$D$12,(O4040-MAR1!$C$12)/MAR1!$E$12)</f>
        <v/>
      </c>
      <c r="S4040" s="7">
        <f>IF($I4040=1,(P4040-MAR1!$B$13)/MAR1!$D$13,(P4040-MAR1!$C$13)/MAR1!$E$13)</f>
        <v/>
      </c>
    </row>
    <row r="4041">
      <c r="A4041" s="5" t="n">
        <v>4040</v>
      </c>
      <c r="B4041" s="5" t="n">
        <v>12</v>
      </c>
      <c r="C4041" s="5" t="n">
        <v>25</v>
      </c>
      <c r="D4041" s="5" t="n">
        <v>1</v>
      </c>
      <c r="E4041" s="5" t="n">
        <v>0</v>
      </c>
      <c r="F4041" s="5" t="n">
        <v>33.4</v>
      </c>
      <c r="G4041" s="5" t="n">
        <v>18.3</v>
      </c>
      <c r="H4041" s="5" t="n">
        <v>14.7</v>
      </c>
      <c r="I4041" s="6">
        <f>IF(E4041&gt;=Markov!$B$3,1,0)</f>
        <v/>
      </c>
      <c r="J4041" s="6">
        <f>I4040</f>
        <v/>
      </c>
      <c r="K4041" s="7">
        <f>MAR1!$B$5+MAR1!$C$5*COS(2*PI()*$C4041/365)+MAR1!$D$5*SIN(2*PI()*$C4041/365)</f>
        <v/>
      </c>
      <c r="L4041" s="7">
        <f>MAR1!$B$6+MAR1!$C$6*COS(2*PI()*$C4041/365)+MAR1!$D$6*SIN(2*PI()*$C4041/365)</f>
        <v/>
      </c>
      <c r="M4041" s="7">
        <f>MAR1!$B$7+MAR1!$C$7*COS(2*PI()*$C4041/365)+MAR1!$D$7*SIN(2*PI()*$C4041/365)</f>
        <v/>
      </c>
      <c r="N4041" s="7">
        <f>F4041-K4041</f>
        <v/>
      </c>
      <c r="O4041" s="7">
        <f>G4041-L4041</f>
        <v/>
      </c>
      <c r="P4041" s="7">
        <f>H4041-M4041</f>
        <v/>
      </c>
      <c r="Q4041" s="7">
        <f>IF($I4041=1,(N4041-MAR1!$B$11)/MAR1!$D$11,(N4041-MAR1!$C$11)/MAR1!$E$11)</f>
        <v/>
      </c>
      <c r="R4041" s="7">
        <f>IF($I4041=1,(O4041-MAR1!$B$12)/MAR1!$D$12,(O4041-MAR1!$C$12)/MAR1!$E$12)</f>
        <v/>
      </c>
      <c r="S4041" s="7">
        <f>IF($I4041=1,(P4041-MAR1!$B$13)/MAR1!$D$13,(P4041-MAR1!$C$13)/MAR1!$E$13)</f>
        <v/>
      </c>
    </row>
    <row r="4042">
      <c r="A4042" s="5" t="n">
        <v>4041</v>
      </c>
      <c r="B4042" s="5" t="n">
        <v>12</v>
      </c>
      <c r="C4042" s="5" t="n">
        <v>26</v>
      </c>
      <c r="D4042" s="5" t="n">
        <v>1</v>
      </c>
      <c r="E4042" s="5" t="n">
        <v>0</v>
      </c>
      <c r="F4042" s="5" t="n">
        <v>33.2</v>
      </c>
      <c r="G4042" s="5" t="n">
        <v>15.1</v>
      </c>
      <c r="H4042" s="5" t="n">
        <v>13.77</v>
      </c>
      <c r="I4042" s="6">
        <f>IF(E4042&gt;=Markov!$B$3,1,0)</f>
        <v/>
      </c>
      <c r="J4042" s="6">
        <f>I4041</f>
        <v/>
      </c>
      <c r="K4042" s="7">
        <f>MAR1!$B$5+MAR1!$C$5*COS(2*PI()*$C4042/365)+MAR1!$D$5*SIN(2*PI()*$C4042/365)</f>
        <v/>
      </c>
      <c r="L4042" s="7">
        <f>MAR1!$B$6+MAR1!$C$6*COS(2*PI()*$C4042/365)+MAR1!$D$6*SIN(2*PI()*$C4042/365)</f>
        <v/>
      </c>
      <c r="M4042" s="7">
        <f>MAR1!$B$7+MAR1!$C$7*COS(2*PI()*$C4042/365)+MAR1!$D$7*SIN(2*PI()*$C4042/365)</f>
        <v/>
      </c>
      <c r="N4042" s="7">
        <f>F4042-K4042</f>
        <v/>
      </c>
      <c r="O4042" s="7">
        <f>G4042-L4042</f>
        <v/>
      </c>
      <c r="P4042" s="7">
        <f>H4042-M4042</f>
        <v/>
      </c>
      <c r="Q4042" s="7">
        <f>IF($I4042=1,(N4042-MAR1!$B$11)/MAR1!$D$11,(N4042-MAR1!$C$11)/MAR1!$E$11)</f>
        <v/>
      </c>
      <c r="R4042" s="7">
        <f>IF($I4042=1,(O4042-MAR1!$B$12)/MAR1!$D$12,(O4042-MAR1!$C$12)/MAR1!$E$12)</f>
        <v/>
      </c>
      <c r="S4042" s="7">
        <f>IF($I4042=1,(P4042-MAR1!$B$13)/MAR1!$D$13,(P4042-MAR1!$C$13)/MAR1!$E$13)</f>
        <v/>
      </c>
    </row>
    <row r="4043">
      <c r="A4043" s="5" t="n">
        <v>4042</v>
      </c>
      <c r="B4043" s="5" t="n">
        <v>12</v>
      </c>
      <c r="C4043" s="5" t="n">
        <v>27</v>
      </c>
      <c r="D4043" s="5" t="n">
        <v>1</v>
      </c>
      <c r="E4043" s="5" t="n">
        <v>0</v>
      </c>
      <c r="F4043" s="5" t="n">
        <v>33.6</v>
      </c>
      <c r="G4043" s="5" t="n">
        <v>16.7</v>
      </c>
      <c r="H4043" s="5" t="n">
        <v>17.97</v>
      </c>
      <c r="I4043" s="6">
        <f>IF(E4043&gt;=Markov!$B$3,1,0)</f>
        <v/>
      </c>
      <c r="J4043" s="6">
        <f>I4042</f>
        <v/>
      </c>
      <c r="K4043" s="7">
        <f>MAR1!$B$5+MAR1!$C$5*COS(2*PI()*$C4043/365)+MAR1!$D$5*SIN(2*PI()*$C4043/365)</f>
        <v/>
      </c>
      <c r="L4043" s="7">
        <f>MAR1!$B$6+MAR1!$C$6*COS(2*PI()*$C4043/365)+MAR1!$D$6*SIN(2*PI()*$C4043/365)</f>
        <v/>
      </c>
      <c r="M4043" s="7">
        <f>MAR1!$B$7+MAR1!$C$7*COS(2*PI()*$C4043/365)+MAR1!$D$7*SIN(2*PI()*$C4043/365)</f>
        <v/>
      </c>
      <c r="N4043" s="7">
        <f>F4043-K4043</f>
        <v/>
      </c>
      <c r="O4043" s="7">
        <f>G4043-L4043</f>
        <v/>
      </c>
      <c r="P4043" s="7">
        <f>H4043-M4043</f>
        <v/>
      </c>
      <c r="Q4043" s="7">
        <f>IF($I4043=1,(N4043-MAR1!$B$11)/MAR1!$D$11,(N4043-MAR1!$C$11)/MAR1!$E$11)</f>
        <v/>
      </c>
      <c r="R4043" s="7">
        <f>IF($I4043=1,(O4043-MAR1!$B$12)/MAR1!$D$12,(O4043-MAR1!$C$12)/MAR1!$E$12)</f>
        <v/>
      </c>
      <c r="S4043" s="7">
        <f>IF($I4043=1,(P4043-MAR1!$B$13)/MAR1!$D$13,(P4043-MAR1!$C$13)/MAR1!$E$13)</f>
        <v/>
      </c>
    </row>
    <row r="4044">
      <c r="A4044" s="5" t="n">
        <v>4043</v>
      </c>
      <c r="B4044" s="5" t="n">
        <v>12</v>
      </c>
      <c r="C4044" s="5" t="n">
        <v>28</v>
      </c>
      <c r="D4044" s="5" t="n">
        <v>1</v>
      </c>
      <c r="E4044" s="5" t="n">
        <v>0</v>
      </c>
      <c r="F4044" s="5" t="n">
        <v>34.4</v>
      </c>
      <c r="G4044" s="5" t="n">
        <v>17.4</v>
      </c>
      <c r="H4044" s="5" t="n">
        <v>14.92</v>
      </c>
      <c r="I4044" s="6">
        <f>IF(E4044&gt;=Markov!$B$3,1,0)</f>
        <v/>
      </c>
      <c r="J4044" s="6">
        <f>I4043</f>
        <v/>
      </c>
      <c r="K4044" s="7">
        <f>MAR1!$B$5+MAR1!$C$5*COS(2*PI()*$C4044/365)+MAR1!$D$5*SIN(2*PI()*$C4044/365)</f>
        <v/>
      </c>
      <c r="L4044" s="7">
        <f>MAR1!$B$6+MAR1!$C$6*COS(2*PI()*$C4044/365)+MAR1!$D$6*SIN(2*PI()*$C4044/365)</f>
        <v/>
      </c>
      <c r="M4044" s="7">
        <f>MAR1!$B$7+MAR1!$C$7*COS(2*PI()*$C4044/365)+MAR1!$D$7*SIN(2*PI()*$C4044/365)</f>
        <v/>
      </c>
      <c r="N4044" s="7">
        <f>F4044-K4044</f>
        <v/>
      </c>
      <c r="O4044" s="7">
        <f>G4044-L4044</f>
        <v/>
      </c>
      <c r="P4044" s="7">
        <f>H4044-M4044</f>
        <v/>
      </c>
      <c r="Q4044" s="7">
        <f>IF($I4044=1,(N4044-MAR1!$B$11)/MAR1!$D$11,(N4044-MAR1!$C$11)/MAR1!$E$11)</f>
        <v/>
      </c>
      <c r="R4044" s="7">
        <f>IF($I4044=1,(O4044-MAR1!$B$12)/MAR1!$D$12,(O4044-MAR1!$C$12)/MAR1!$E$12)</f>
        <v/>
      </c>
      <c r="S4044" s="7">
        <f>IF($I4044=1,(P4044-MAR1!$B$13)/MAR1!$D$13,(P4044-MAR1!$C$13)/MAR1!$E$13)</f>
        <v/>
      </c>
    </row>
    <row r="4045">
      <c r="A4045" s="5" t="n">
        <v>4044</v>
      </c>
      <c r="B4045" s="5" t="n">
        <v>12</v>
      </c>
      <c r="C4045" s="5" t="n">
        <v>29</v>
      </c>
      <c r="D4045" s="5" t="n">
        <v>1</v>
      </c>
      <c r="E4045" s="5" t="n">
        <v>0</v>
      </c>
      <c r="F4045" s="5" t="n">
        <v>30.4</v>
      </c>
      <c r="G4045" s="5" t="n">
        <v>14.6</v>
      </c>
      <c r="H4045" s="5" t="n">
        <v>14.38</v>
      </c>
      <c r="I4045" s="6">
        <f>IF(E4045&gt;=Markov!$B$3,1,0)</f>
        <v/>
      </c>
      <c r="J4045" s="6">
        <f>I4044</f>
        <v/>
      </c>
      <c r="K4045" s="7">
        <f>MAR1!$B$5+MAR1!$C$5*COS(2*PI()*$C4045/365)+MAR1!$D$5*SIN(2*PI()*$C4045/365)</f>
        <v/>
      </c>
      <c r="L4045" s="7">
        <f>MAR1!$B$6+MAR1!$C$6*COS(2*PI()*$C4045/365)+MAR1!$D$6*SIN(2*PI()*$C4045/365)</f>
        <v/>
      </c>
      <c r="M4045" s="7">
        <f>MAR1!$B$7+MAR1!$C$7*COS(2*PI()*$C4045/365)+MAR1!$D$7*SIN(2*PI()*$C4045/365)</f>
        <v/>
      </c>
      <c r="N4045" s="7">
        <f>F4045-K4045</f>
        <v/>
      </c>
      <c r="O4045" s="7">
        <f>G4045-L4045</f>
        <v/>
      </c>
      <c r="P4045" s="7">
        <f>H4045-M4045</f>
        <v/>
      </c>
      <c r="Q4045" s="7">
        <f>IF($I4045=1,(N4045-MAR1!$B$11)/MAR1!$D$11,(N4045-MAR1!$C$11)/MAR1!$E$11)</f>
        <v/>
      </c>
      <c r="R4045" s="7">
        <f>IF($I4045=1,(O4045-MAR1!$B$12)/MAR1!$D$12,(O4045-MAR1!$C$12)/MAR1!$E$12)</f>
        <v/>
      </c>
      <c r="S4045" s="7">
        <f>IF($I4045=1,(P4045-MAR1!$B$13)/MAR1!$D$13,(P4045-MAR1!$C$13)/MAR1!$E$13)</f>
        <v/>
      </c>
    </row>
    <row r="4046">
      <c r="A4046" s="5" t="n">
        <v>4045</v>
      </c>
      <c r="B4046" s="5" t="n">
        <v>12</v>
      </c>
      <c r="C4046" s="5" t="n">
        <v>30</v>
      </c>
      <c r="D4046" s="5" t="n">
        <v>1</v>
      </c>
      <c r="E4046" s="5" t="n">
        <v>0</v>
      </c>
      <c r="F4046" s="5" t="n">
        <v>32.7</v>
      </c>
      <c r="G4046" s="5" t="n">
        <v>14</v>
      </c>
      <c r="H4046" s="5" t="n">
        <v>13.82</v>
      </c>
      <c r="I4046" s="6">
        <f>IF(E4046&gt;=Markov!$B$3,1,0)</f>
        <v/>
      </c>
      <c r="J4046" s="6">
        <f>I4045</f>
        <v/>
      </c>
      <c r="K4046" s="7">
        <f>MAR1!$B$5+MAR1!$C$5*COS(2*PI()*$C4046/365)+MAR1!$D$5*SIN(2*PI()*$C4046/365)</f>
        <v/>
      </c>
      <c r="L4046" s="7">
        <f>MAR1!$B$6+MAR1!$C$6*COS(2*PI()*$C4046/365)+MAR1!$D$6*SIN(2*PI()*$C4046/365)</f>
        <v/>
      </c>
      <c r="M4046" s="7">
        <f>MAR1!$B$7+MAR1!$C$7*COS(2*PI()*$C4046/365)+MAR1!$D$7*SIN(2*PI()*$C4046/365)</f>
        <v/>
      </c>
      <c r="N4046" s="7">
        <f>F4046-K4046</f>
        <v/>
      </c>
      <c r="O4046" s="7">
        <f>G4046-L4046</f>
        <v/>
      </c>
      <c r="P4046" s="7">
        <f>H4046-M4046</f>
        <v/>
      </c>
      <c r="Q4046" s="7">
        <f>IF($I4046=1,(N4046-MAR1!$B$11)/MAR1!$D$11,(N4046-MAR1!$C$11)/MAR1!$E$11)</f>
        <v/>
      </c>
      <c r="R4046" s="7">
        <f>IF($I4046=1,(O4046-MAR1!$B$12)/MAR1!$D$12,(O4046-MAR1!$C$12)/MAR1!$E$12)</f>
        <v/>
      </c>
      <c r="S4046" s="7">
        <f>IF($I4046=1,(P4046-MAR1!$B$13)/MAR1!$D$13,(P4046-MAR1!$C$13)/MAR1!$E$13)</f>
        <v/>
      </c>
    </row>
    <row r="4047">
      <c r="A4047" s="5" t="n">
        <v>4046</v>
      </c>
      <c r="B4047" s="5" t="n">
        <v>12</v>
      </c>
      <c r="C4047" s="5" t="n">
        <v>31</v>
      </c>
      <c r="D4047" s="5" t="n">
        <v>1</v>
      </c>
      <c r="E4047" s="5" t="n">
        <v>0</v>
      </c>
      <c r="F4047" s="5" t="n">
        <v>33.3</v>
      </c>
      <c r="G4047" s="5" t="n">
        <v>14.2</v>
      </c>
      <c r="H4047" s="5" t="n">
        <v>17.52</v>
      </c>
      <c r="I4047" s="6">
        <f>IF(E4047&gt;=Markov!$B$3,1,0)</f>
        <v/>
      </c>
      <c r="J4047" s="6">
        <f>I4046</f>
        <v/>
      </c>
      <c r="K4047" s="7">
        <f>MAR1!$B$5+MAR1!$C$5*COS(2*PI()*$C4047/365)+MAR1!$D$5*SIN(2*PI()*$C4047/365)</f>
        <v/>
      </c>
      <c r="L4047" s="7">
        <f>MAR1!$B$6+MAR1!$C$6*COS(2*PI()*$C4047/365)+MAR1!$D$6*SIN(2*PI()*$C4047/365)</f>
        <v/>
      </c>
      <c r="M4047" s="7">
        <f>MAR1!$B$7+MAR1!$C$7*COS(2*PI()*$C4047/365)+MAR1!$D$7*SIN(2*PI()*$C4047/365)</f>
        <v/>
      </c>
      <c r="N4047" s="7">
        <f>F4047-K4047</f>
        <v/>
      </c>
      <c r="O4047" s="7">
        <f>G4047-L4047</f>
        <v/>
      </c>
      <c r="P4047" s="7">
        <f>H4047-M4047</f>
        <v/>
      </c>
      <c r="Q4047" s="7">
        <f>IF($I4047=1,(N4047-MAR1!$B$11)/MAR1!$D$11,(N4047-MAR1!$C$11)/MAR1!$E$11)</f>
        <v/>
      </c>
      <c r="R4047" s="7">
        <f>IF($I4047=1,(O4047-MAR1!$B$12)/MAR1!$D$12,(O4047-MAR1!$C$12)/MAR1!$E$12)</f>
        <v/>
      </c>
      <c r="S4047" s="7">
        <f>IF($I4047=1,(P4047-MAR1!$B$13)/MAR1!$D$13,(P4047-MAR1!$C$13)/MAR1!$E$13)</f>
        <v/>
      </c>
    </row>
    <row r="4048">
      <c r="A4048" s="5" t="n">
        <v>4047</v>
      </c>
      <c r="B4048" s="5" t="n">
        <v>12</v>
      </c>
      <c r="C4048" s="5" t="n">
        <v>32</v>
      </c>
      <c r="D4048" s="5" t="n">
        <v>2</v>
      </c>
      <c r="E4048" s="5" t="n">
        <v>0</v>
      </c>
      <c r="F4048" s="5" t="n">
        <v>31.2</v>
      </c>
      <c r="G4048" s="5" t="n">
        <v>14.1</v>
      </c>
      <c r="H4048" s="5" t="n">
        <v>21.58</v>
      </c>
      <c r="I4048" s="6">
        <f>IF(E4048&gt;=Markov!$B$3,1,0)</f>
        <v/>
      </c>
      <c r="J4048" s="6">
        <f>I4047</f>
        <v/>
      </c>
      <c r="K4048" s="7">
        <f>MAR1!$B$5+MAR1!$C$5*COS(2*PI()*$C4048/365)+MAR1!$D$5*SIN(2*PI()*$C4048/365)</f>
        <v/>
      </c>
      <c r="L4048" s="7">
        <f>MAR1!$B$6+MAR1!$C$6*COS(2*PI()*$C4048/365)+MAR1!$D$6*SIN(2*PI()*$C4048/365)</f>
        <v/>
      </c>
      <c r="M4048" s="7">
        <f>MAR1!$B$7+MAR1!$C$7*COS(2*PI()*$C4048/365)+MAR1!$D$7*SIN(2*PI()*$C4048/365)</f>
        <v/>
      </c>
      <c r="N4048" s="7">
        <f>F4048-K4048</f>
        <v/>
      </c>
      <c r="O4048" s="7">
        <f>G4048-L4048</f>
        <v/>
      </c>
      <c r="P4048" s="7">
        <f>H4048-M4048</f>
        <v/>
      </c>
      <c r="Q4048" s="7">
        <f>IF($I4048=1,(N4048-MAR1!$B$11)/MAR1!$D$11,(N4048-MAR1!$C$11)/MAR1!$E$11)</f>
        <v/>
      </c>
      <c r="R4048" s="7">
        <f>IF($I4048=1,(O4048-MAR1!$B$12)/MAR1!$D$12,(O4048-MAR1!$C$12)/MAR1!$E$12)</f>
        <v/>
      </c>
      <c r="S4048" s="7">
        <f>IF($I4048=1,(P4048-MAR1!$B$13)/MAR1!$D$13,(P4048-MAR1!$C$13)/MAR1!$E$13)</f>
        <v/>
      </c>
    </row>
    <row r="4049">
      <c r="A4049" s="5" t="n">
        <v>4048</v>
      </c>
      <c r="B4049" s="5" t="n">
        <v>12</v>
      </c>
      <c r="C4049" s="5" t="n">
        <v>33</v>
      </c>
      <c r="D4049" s="5" t="n">
        <v>2</v>
      </c>
      <c r="E4049" s="5" t="n">
        <v>0</v>
      </c>
      <c r="F4049" s="5" t="n">
        <v>34.4</v>
      </c>
      <c r="G4049" s="5" t="n">
        <v>15.6</v>
      </c>
      <c r="H4049" s="5" t="n">
        <v>22.87</v>
      </c>
      <c r="I4049" s="6">
        <f>IF(E4049&gt;=Markov!$B$3,1,0)</f>
        <v/>
      </c>
      <c r="J4049" s="6">
        <f>I4048</f>
        <v/>
      </c>
      <c r="K4049" s="7">
        <f>MAR1!$B$5+MAR1!$C$5*COS(2*PI()*$C4049/365)+MAR1!$D$5*SIN(2*PI()*$C4049/365)</f>
        <v/>
      </c>
      <c r="L4049" s="7">
        <f>MAR1!$B$6+MAR1!$C$6*COS(2*PI()*$C4049/365)+MAR1!$D$6*SIN(2*PI()*$C4049/365)</f>
        <v/>
      </c>
      <c r="M4049" s="7">
        <f>MAR1!$B$7+MAR1!$C$7*COS(2*PI()*$C4049/365)+MAR1!$D$7*SIN(2*PI()*$C4049/365)</f>
        <v/>
      </c>
      <c r="N4049" s="7">
        <f>F4049-K4049</f>
        <v/>
      </c>
      <c r="O4049" s="7">
        <f>G4049-L4049</f>
        <v/>
      </c>
      <c r="P4049" s="7">
        <f>H4049-M4049</f>
        <v/>
      </c>
      <c r="Q4049" s="7">
        <f>IF($I4049=1,(N4049-MAR1!$B$11)/MAR1!$D$11,(N4049-MAR1!$C$11)/MAR1!$E$11)</f>
        <v/>
      </c>
      <c r="R4049" s="7">
        <f>IF($I4049=1,(O4049-MAR1!$B$12)/MAR1!$D$12,(O4049-MAR1!$C$12)/MAR1!$E$12)</f>
        <v/>
      </c>
      <c r="S4049" s="7">
        <f>IF($I4049=1,(P4049-MAR1!$B$13)/MAR1!$D$13,(P4049-MAR1!$C$13)/MAR1!$E$13)</f>
        <v/>
      </c>
    </row>
    <row r="4050">
      <c r="A4050" s="5" t="n">
        <v>4049</v>
      </c>
      <c r="B4050" s="5" t="n">
        <v>12</v>
      </c>
      <c r="C4050" s="5" t="n">
        <v>34</v>
      </c>
      <c r="D4050" s="5" t="n">
        <v>2</v>
      </c>
      <c r="E4050" s="5" t="n">
        <v>0</v>
      </c>
      <c r="F4050" s="5" t="n">
        <v>32.8</v>
      </c>
      <c r="G4050" s="5" t="n">
        <v>15.5</v>
      </c>
      <c r="H4050" s="5" t="n">
        <v>23.18</v>
      </c>
      <c r="I4050" s="6">
        <f>IF(E4050&gt;=Markov!$B$3,1,0)</f>
        <v/>
      </c>
      <c r="J4050" s="6">
        <f>I4049</f>
        <v/>
      </c>
      <c r="K4050" s="7">
        <f>MAR1!$B$5+MAR1!$C$5*COS(2*PI()*$C4050/365)+MAR1!$D$5*SIN(2*PI()*$C4050/365)</f>
        <v/>
      </c>
      <c r="L4050" s="7">
        <f>MAR1!$B$6+MAR1!$C$6*COS(2*PI()*$C4050/365)+MAR1!$D$6*SIN(2*PI()*$C4050/365)</f>
        <v/>
      </c>
      <c r="M4050" s="7">
        <f>MAR1!$B$7+MAR1!$C$7*COS(2*PI()*$C4050/365)+MAR1!$D$7*SIN(2*PI()*$C4050/365)</f>
        <v/>
      </c>
      <c r="N4050" s="7">
        <f>F4050-K4050</f>
        <v/>
      </c>
      <c r="O4050" s="7">
        <f>G4050-L4050</f>
        <v/>
      </c>
      <c r="P4050" s="7">
        <f>H4050-M4050</f>
        <v/>
      </c>
      <c r="Q4050" s="7">
        <f>IF($I4050=1,(N4050-MAR1!$B$11)/MAR1!$D$11,(N4050-MAR1!$C$11)/MAR1!$E$11)</f>
        <v/>
      </c>
      <c r="R4050" s="7">
        <f>IF($I4050=1,(O4050-MAR1!$B$12)/MAR1!$D$12,(O4050-MAR1!$C$12)/MAR1!$E$12)</f>
        <v/>
      </c>
      <c r="S4050" s="7">
        <f>IF($I4050=1,(P4050-MAR1!$B$13)/MAR1!$D$13,(P4050-MAR1!$C$13)/MAR1!$E$13)</f>
        <v/>
      </c>
    </row>
    <row r="4051">
      <c r="A4051" s="5" t="n">
        <v>4050</v>
      </c>
      <c r="B4051" s="5" t="n">
        <v>12</v>
      </c>
      <c r="C4051" s="5" t="n">
        <v>35</v>
      </c>
      <c r="D4051" s="5" t="n">
        <v>2</v>
      </c>
      <c r="E4051" s="5" t="n">
        <v>0</v>
      </c>
      <c r="F4051" s="5" t="n">
        <v>32.6</v>
      </c>
      <c r="G4051" s="5" t="n">
        <v>16.8</v>
      </c>
      <c r="H4051" s="5" t="n">
        <v>16.35</v>
      </c>
      <c r="I4051" s="6">
        <f>IF(E4051&gt;=Markov!$B$3,1,0)</f>
        <v/>
      </c>
      <c r="J4051" s="6">
        <f>I4050</f>
        <v/>
      </c>
      <c r="K4051" s="7">
        <f>MAR1!$B$5+MAR1!$C$5*COS(2*PI()*$C4051/365)+MAR1!$D$5*SIN(2*PI()*$C4051/365)</f>
        <v/>
      </c>
      <c r="L4051" s="7">
        <f>MAR1!$B$6+MAR1!$C$6*COS(2*PI()*$C4051/365)+MAR1!$D$6*SIN(2*PI()*$C4051/365)</f>
        <v/>
      </c>
      <c r="M4051" s="7">
        <f>MAR1!$B$7+MAR1!$C$7*COS(2*PI()*$C4051/365)+MAR1!$D$7*SIN(2*PI()*$C4051/365)</f>
        <v/>
      </c>
      <c r="N4051" s="7">
        <f>F4051-K4051</f>
        <v/>
      </c>
      <c r="O4051" s="7">
        <f>G4051-L4051</f>
        <v/>
      </c>
      <c r="P4051" s="7">
        <f>H4051-M4051</f>
        <v/>
      </c>
      <c r="Q4051" s="7">
        <f>IF($I4051=1,(N4051-MAR1!$B$11)/MAR1!$D$11,(N4051-MAR1!$C$11)/MAR1!$E$11)</f>
        <v/>
      </c>
      <c r="R4051" s="7">
        <f>IF($I4051=1,(O4051-MAR1!$B$12)/MAR1!$D$12,(O4051-MAR1!$C$12)/MAR1!$E$12)</f>
        <v/>
      </c>
      <c r="S4051" s="7">
        <f>IF($I4051=1,(P4051-MAR1!$B$13)/MAR1!$D$13,(P4051-MAR1!$C$13)/MAR1!$E$13)</f>
        <v/>
      </c>
    </row>
    <row r="4052">
      <c r="A4052" s="5" t="n">
        <v>4051</v>
      </c>
      <c r="B4052" s="5" t="n">
        <v>12</v>
      </c>
      <c r="C4052" s="5" t="n">
        <v>36</v>
      </c>
      <c r="D4052" s="5" t="n">
        <v>2</v>
      </c>
      <c r="E4052" s="5" t="n">
        <v>0</v>
      </c>
      <c r="F4052" s="5" t="n">
        <v>33.2</v>
      </c>
      <c r="G4052" s="5" t="n">
        <v>18.6</v>
      </c>
      <c r="H4052" s="5" t="n">
        <v>16.58</v>
      </c>
      <c r="I4052" s="6">
        <f>IF(E4052&gt;=Markov!$B$3,1,0)</f>
        <v/>
      </c>
      <c r="J4052" s="6">
        <f>I4051</f>
        <v/>
      </c>
      <c r="K4052" s="7">
        <f>MAR1!$B$5+MAR1!$C$5*COS(2*PI()*$C4052/365)+MAR1!$D$5*SIN(2*PI()*$C4052/365)</f>
        <v/>
      </c>
      <c r="L4052" s="7">
        <f>MAR1!$B$6+MAR1!$C$6*COS(2*PI()*$C4052/365)+MAR1!$D$6*SIN(2*PI()*$C4052/365)</f>
        <v/>
      </c>
      <c r="M4052" s="7">
        <f>MAR1!$B$7+MAR1!$C$7*COS(2*PI()*$C4052/365)+MAR1!$D$7*SIN(2*PI()*$C4052/365)</f>
        <v/>
      </c>
      <c r="N4052" s="7">
        <f>F4052-K4052</f>
        <v/>
      </c>
      <c r="O4052" s="7">
        <f>G4052-L4052</f>
        <v/>
      </c>
      <c r="P4052" s="7">
        <f>H4052-M4052</f>
        <v/>
      </c>
      <c r="Q4052" s="7">
        <f>IF($I4052=1,(N4052-MAR1!$B$11)/MAR1!$D$11,(N4052-MAR1!$C$11)/MAR1!$E$11)</f>
        <v/>
      </c>
      <c r="R4052" s="7">
        <f>IF($I4052=1,(O4052-MAR1!$B$12)/MAR1!$D$12,(O4052-MAR1!$C$12)/MAR1!$E$12)</f>
        <v/>
      </c>
      <c r="S4052" s="7">
        <f>IF($I4052=1,(P4052-MAR1!$B$13)/MAR1!$D$13,(P4052-MAR1!$C$13)/MAR1!$E$13)</f>
        <v/>
      </c>
    </row>
    <row r="4053">
      <c r="A4053" s="5" t="n">
        <v>4052</v>
      </c>
      <c r="B4053" s="5" t="n">
        <v>12</v>
      </c>
      <c r="C4053" s="5" t="n">
        <v>37</v>
      </c>
      <c r="D4053" s="5" t="n">
        <v>2</v>
      </c>
      <c r="E4053" s="5" t="n">
        <v>0</v>
      </c>
      <c r="F4053" s="5" t="n">
        <v>34.2</v>
      </c>
      <c r="G4053" s="5" t="n">
        <v>17.5</v>
      </c>
      <c r="H4053" s="5" t="n">
        <v>22.93</v>
      </c>
      <c r="I4053" s="6">
        <f>IF(E4053&gt;=Markov!$B$3,1,0)</f>
        <v/>
      </c>
      <c r="J4053" s="6">
        <f>I4052</f>
        <v/>
      </c>
      <c r="K4053" s="7">
        <f>MAR1!$B$5+MAR1!$C$5*COS(2*PI()*$C4053/365)+MAR1!$D$5*SIN(2*PI()*$C4053/365)</f>
        <v/>
      </c>
      <c r="L4053" s="7">
        <f>MAR1!$B$6+MAR1!$C$6*COS(2*PI()*$C4053/365)+MAR1!$D$6*SIN(2*PI()*$C4053/365)</f>
        <v/>
      </c>
      <c r="M4053" s="7">
        <f>MAR1!$B$7+MAR1!$C$7*COS(2*PI()*$C4053/365)+MAR1!$D$7*SIN(2*PI()*$C4053/365)</f>
        <v/>
      </c>
      <c r="N4053" s="7">
        <f>F4053-K4053</f>
        <v/>
      </c>
      <c r="O4053" s="7">
        <f>G4053-L4053</f>
        <v/>
      </c>
      <c r="P4053" s="7">
        <f>H4053-M4053</f>
        <v/>
      </c>
      <c r="Q4053" s="7">
        <f>IF($I4053=1,(N4053-MAR1!$B$11)/MAR1!$D$11,(N4053-MAR1!$C$11)/MAR1!$E$11)</f>
        <v/>
      </c>
      <c r="R4053" s="7">
        <f>IF($I4053=1,(O4053-MAR1!$B$12)/MAR1!$D$12,(O4053-MAR1!$C$12)/MAR1!$E$12)</f>
        <v/>
      </c>
      <c r="S4053" s="7">
        <f>IF($I4053=1,(P4053-MAR1!$B$13)/MAR1!$D$13,(P4053-MAR1!$C$13)/MAR1!$E$13)</f>
        <v/>
      </c>
    </row>
    <row r="4054">
      <c r="A4054" s="5" t="n">
        <v>4053</v>
      </c>
      <c r="B4054" s="5" t="n">
        <v>12</v>
      </c>
      <c r="C4054" s="5" t="n">
        <v>38</v>
      </c>
      <c r="D4054" s="5" t="n">
        <v>2</v>
      </c>
      <c r="E4054" s="5" t="n">
        <v>0</v>
      </c>
      <c r="F4054" s="5" t="n">
        <v>33.7</v>
      </c>
      <c r="G4054" s="5" t="n">
        <v>16.9</v>
      </c>
      <c r="H4054" s="5" t="n">
        <v>20.08</v>
      </c>
      <c r="I4054" s="6">
        <f>IF(E4054&gt;=Markov!$B$3,1,0)</f>
        <v/>
      </c>
      <c r="J4054" s="6">
        <f>I4053</f>
        <v/>
      </c>
      <c r="K4054" s="7">
        <f>MAR1!$B$5+MAR1!$C$5*COS(2*PI()*$C4054/365)+MAR1!$D$5*SIN(2*PI()*$C4054/365)</f>
        <v/>
      </c>
      <c r="L4054" s="7">
        <f>MAR1!$B$6+MAR1!$C$6*COS(2*PI()*$C4054/365)+MAR1!$D$6*SIN(2*PI()*$C4054/365)</f>
        <v/>
      </c>
      <c r="M4054" s="7">
        <f>MAR1!$B$7+MAR1!$C$7*COS(2*PI()*$C4054/365)+MAR1!$D$7*SIN(2*PI()*$C4054/365)</f>
        <v/>
      </c>
      <c r="N4054" s="7">
        <f>F4054-K4054</f>
        <v/>
      </c>
      <c r="O4054" s="7">
        <f>G4054-L4054</f>
        <v/>
      </c>
      <c r="P4054" s="7">
        <f>H4054-M4054</f>
        <v/>
      </c>
      <c r="Q4054" s="7">
        <f>IF($I4054=1,(N4054-MAR1!$B$11)/MAR1!$D$11,(N4054-MAR1!$C$11)/MAR1!$E$11)</f>
        <v/>
      </c>
      <c r="R4054" s="7">
        <f>IF($I4054=1,(O4054-MAR1!$B$12)/MAR1!$D$12,(O4054-MAR1!$C$12)/MAR1!$E$12)</f>
        <v/>
      </c>
      <c r="S4054" s="7">
        <f>IF($I4054=1,(P4054-MAR1!$B$13)/MAR1!$D$13,(P4054-MAR1!$C$13)/MAR1!$E$13)</f>
        <v/>
      </c>
    </row>
    <row r="4055">
      <c r="A4055" s="5" t="n">
        <v>4054</v>
      </c>
      <c r="B4055" s="5" t="n">
        <v>12</v>
      </c>
      <c r="C4055" s="5" t="n">
        <v>39</v>
      </c>
      <c r="D4055" s="5" t="n">
        <v>2</v>
      </c>
      <c r="E4055" s="5" t="n">
        <v>0</v>
      </c>
      <c r="F4055" s="5" t="n">
        <v>34.9</v>
      </c>
      <c r="G4055" s="5" t="n">
        <v>17.6</v>
      </c>
      <c r="H4055" s="5" t="n">
        <v>21.84</v>
      </c>
      <c r="I4055" s="6">
        <f>IF(E4055&gt;=Markov!$B$3,1,0)</f>
        <v/>
      </c>
      <c r="J4055" s="6">
        <f>I4054</f>
        <v/>
      </c>
      <c r="K4055" s="7">
        <f>MAR1!$B$5+MAR1!$C$5*COS(2*PI()*$C4055/365)+MAR1!$D$5*SIN(2*PI()*$C4055/365)</f>
        <v/>
      </c>
      <c r="L4055" s="7">
        <f>MAR1!$B$6+MAR1!$C$6*COS(2*PI()*$C4055/365)+MAR1!$D$6*SIN(2*PI()*$C4055/365)</f>
        <v/>
      </c>
      <c r="M4055" s="7">
        <f>MAR1!$B$7+MAR1!$C$7*COS(2*PI()*$C4055/365)+MAR1!$D$7*SIN(2*PI()*$C4055/365)</f>
        <v/>
      </c>
      <c r="N4055" s="7">
        <f>F4055-K4055</f>
        <v/>
      </c>
      <c r="O4055" s="7">
        <f>G4055-L4055</f>
        <v/>
      </c>
      <c r="P4055" s="7">
        <f>H4055-M4055</f>
        <v/>
      </c>
      <c r="Q4055" s="7">
        <f>IF($I4055=1,(N4055-MAR1!$B$11)/MAR1!$D$11,(N4055-MAR1!$C$11)/MAR1!$E$11)</f>
        <v/>
      </c>
      <c r="R4055" s="7">
        <f>IF($I4055=1,(O4055-MAR1!$B$12)/MAR1!$D$12,(O4055-MAR1!$C$12)/MAR1!$E$12)</f>
        <v/>
      </c>
      <c r="S4055" s="7">
        <f>IF($I4055=1,(P4055-MAR1!$B$13)/MAR1!$D$13,(P4055-MAR1!$C$13)/MAR1!$E$13)</f>
        <v/>
      </c>
    </row>
    <row r="4056">
      <c r="A4056" s="5" t="n">
        <v>4055</v>
      </c>
      <c r="B4056" s="5" t="n">
        <v>12</v>
      </c>
      <c r="C4056" s="5" t="n">
        <v>40</v>
      </c>
      <c r="D4056" s="5" t="n">
        <v>2</v>
      </c>
      <c r="E4056" s="5" t="n">
        <v>0</v>
      </c>
      <c r="F4056" s="5" t="n">
        <v>32.6</v>
      </c>
      <c r="G4056" s="5" t="n">
        <v>16.2</v>
      </c>
      <c r="H4056" s="5" t="n">
        <v>16.36</v>
      </c>
      <c r="I4056" s="6">
        <f>IF(E4056&gt;=Markov!$B$3,1,0)</f>
        <v/>
      </c>
      <c r="J4056" s="6">
        <f>I4055</f>
        <v/>
      </c>
      <c r="K4056" s="7">
        <f>MAR1!$B$5+MAR1!$C$5*COS(2*PI()*$C4056/365)+MAR1!$D$5*SIN(2*PI()*$C4056/365)</f>
        <v/>
      </c>
      <c r="L4056" s="7">
        <f>MAR1!$B$6+MAR1!$C$6*COS(2*PI()*$C4056/365)+MAR1!$D$6*SIN(2*PI()*$C4056/365)</f>
        <v/>
      </c>
      <c r="M4056" s="7">
        <f>MAR1!$B$7+MAR1!$C$7*COS(2*PI()*$C4056/365)+MAR1!$D$7*SIN(2*PI()*$C4056/365)</f>
        <v/>
      </c>
      <c r="N4056" s="7">
        <f>F4056-K4056</f>
        <v/>
      </c>
      <c r="O4056" s="7">
        <f>G4056-L4056</f>
        <v/>
      </c>
      <c r="P4056" s="7">
        <f>H4056-M4056</f>
        <v/>
      </c>
      <c r="Q4056" s="7">
        <f>IF($I4056=1,(N4056-MAR1!$B$11)/MAR1!$D$11,(N4056-MAR1!$C$11)/MAR1!$E$11)</f>
        <v/>
      </c>
      <c r="R4056" s="7">
        <f>IF($I4056=1,(O4056-MAR1!$B$12)/MAR1!$D$12,(O4056-MAR1!$C$12)/MAR1!$E$12)</f>
        <v/>
      </c>
      <c r="S4056" s="7">
        <f>IF($I4056=1,(P4056-MAR1!$B$13)/MAR1!$D$13,(P4056-MAR1!$C$13)/MAR1!$E$13)</f>
        <v/>
      </c>
    </row>
    <row r="4057">
      <c r="A4057" s="5" t="n">
        <v>4056</v>
      </c>
      <c r="B4057" s="5" t="n">
        <v>12</v>
      </c>
      <c r="C4057" s="5" t="n">
        <v>41</v>
      </c>
      <c r="D4057" s="5" t="n">
        <v>2</v>
      </c>
      <c r="E4057" s="5" t="n">
        <v>0</v>
      </c>
      <c r="F4057" s="5" t="n">
        <v>33</v>
      </c>
      <c r="G4057" s="5" t="n">
        <v>16.6</v>
      </c>
      <c r="H4057" s="5" t="n">
        <v>18.66</v>
      </c>
      <c r="I4057" s="6">
        <f>IF(E4057&gt;=Markov!$B$3,1,0)</f>
        <v/>
      </c>
      <c r="J4057" s="6">
        <f>I4056</f>
        <v/>
      </c>
      <c r="K4057" s="7">
        <f>MAR1!$B$5+MAR1!$C$5*COS(2*PI()*$C4057/365)+MAR1!$D$5*SIN(2*PI()*$C4057/365)</f>
        <v/>
      </c>
      <c r="L4057" s="7">
        <f>MAR1!$B$6+MAR1!$C$6*COS(2*PI()*$C4057/365)+MAR1!$D$6*SIN(2*PI()*$C4057/365)</f>
        <v/>
      </c>
      <c r="M4057" s="7">
        <f>MAR1!$B$7+MAR1!$C$7*COS(2*PI()*$C4057/365)+MAR1!$D$7*SIN(2*PI()*$C4057/365)</f>
        <v/>
      </c>
      <c r="N4057" s="7">
        <f>F4057-K4057</f>
        <v/>
      </c>
      <c r="O4057" s="7">
        <f>G4057-L4057</f>
        <v/>
      </c>
      <c r="P4057" s="7">
        <f>H4057-M4057</f>
        <v/>
      </c>
      <c r="Q4057" s="7">
        <f>IF($I4057=1,(N4057-MAR1!$B$11)/MAR1!$D$11,(N4057-MAR1!$C$11)/MAR1!$E$11)</f>
        <v/>
      </c>
      <c r="R4057" s="7">
        <f>IF($I4057=1,(O4057-MAR1!$B$12)/MAR1!$D$12,(O4057-MAR1!$C$12)/MAR1!$E$12)</f>
        <v/>
      </c>
      <c r="S4057" s="7">
        <f>IF($I4057=1,(P4057-MAR1!$B$13)/MAR1!$D$13,(P4057-MAR1!$C$13)/MAR1!$E$13)</f>
        <v/>
      </c>
    </row>
    <row r="4058">
      <c r="A4058" s="5" t="n">
        <v>4057</v>
      </c>
      <c r="B4058" s="5" t="n">
        <v>12</v>
      </c>
      <c r="C4058" s="5" t="n">
        <v>42</v>
      </c>
      <c r="D4058" s="5" t="n">
        <v>2</v>
      </c>
      <c r="E4058" s="5" t="n">
        <v>0</v>
      </c>
      <c r="F4058" s="5" t="n">
        <v>32.2</v>
      </c>
      <c r="G4058" s="5" t="n">
        <v>16.2</v>
      </c>
      <c r="H4058" s="5" t="n">
        <v>21.09</v>
      </c>
      <c r="I4058" s="6">
        <f>IF(E4058&gt;=Markov!$B$3,1,0)</f>
        <v/>
      </c>
      <c r="J4058" s="6">
        <f>I4057</f>
        <v/>
      </c>
      <c r="K4058" s="7">
        <f>MAR1!$B$5+MAR1!$C$5*COS(2*PI()*$C4058/365)+MAR1!$D$5*SIN(2*PI()*$C4058/365)</f>
        <v/>
      </c>
      <c r="L4058" s="7">
        <f>MAR1!$B$6+MAR1!$C$6*COS(2*PI()*$C4058/365)+MAR1!$D$6*SIN(2*PI()*$C4058/365)</f>
        <v/>
      </c>
      <c r="M4058" s="7">
        <f>MAR1!$B$7+MAR1!$C$7*COS(2*PI()*$C4058/365)+MAR1!$D$7*SIN(2*PI()*$C4058/365)</f>
        <v/>
      </c>
      <c r="N4058" s="7">
        <f>F4058-K4058</f>
        <v/>
      </c>
      <c r="O4058" s="7">
        <f>G4058-L4058</f>
        <v/>
      </c>
      <c r="P4058" s="7">
        <f>H4058-M4058</f>
        <v/>
      </c>
      <c r="Q4058" s="7">
        <f>IF($I4058=1,(N4058-MAR1!$B$11)/MAR1!$D$11,(N4058-MAR1!$C$11)/MAR1!$E$11)</f>
        <v/>
      </c>
      <c r="R4058" s="7">
        <f>IF($I4058=1,(O4058-MAR1!$B$12)/MAR1!$D$12,(O4058-MAR1!$C$12)/MAR1!$E$12)</f>
        <v/>
      </c>
      <c r="S4058" s="7">
        <f>IF($I4058=1,(P4058-MAR1!$B$13)/MAR1!$D$13,(P4058-MAR1!$C$13)/MAR1!$E$13)</f>
        <v/>
      </c>
    </row>
    <row r="4059">
      <c r="A4059" s="5" t="n">
        <v>4058</v>
      </c>
      <c r="B4059" s="5" t="n">
        <v>12</v>
      </c>
      <c r="C4059" s="5" t="n">
        <v>43</v>
      </c>
      <c r="D4059" s="5" t="n">
        <v>2</v>
      </c>
      <c r="E4059" s="5" t="n">
        <v>0</v>
      </c>
      <c r="F4059" s="5" t="n">
        <v>30.7</v>
      </c>
      <c r="G4059" s="5" t="n">
        <v>16.2</v>
      </c>
      <c r="H4059" s="5" t="n">
        <v>17</v>
      </c>
      <c r="I4059" s="6">
        <f>IF(E4059&gt;=Markov!$B$3,1,0)</f>
        <v/>
      </c>
      <c r="J4059" s="6">
        <f>I4058</f>
        <v/>
      </c>
      <c r="K4059" s="7">
        <f>MAR1!$B$5+MAR1!$C$5*COS(2*PI()*$C4059/365)+MAR1!$D$5*SIN(2*PI()*$C4059/365)</f>
        <v/>
      </c>
      <c r="L4059" s="7">
        <f>MAR1!$B$6+MAR1!$C$6*COS(2*PI()*$C4059/365)+MAR1!$D$6*SIN(2*PI()*$C4059/365)</f>
        <v/>
      </c>
      <c r="M4059" s="7">
        <f>MAR1!$B$7+MAR1!$C$7*COS(2*PI()*$C4059/365)+MAR1!$D$7*SIN(2*PI()*$C4059/365)</f>
        <v/>
      </c>
      <c r="N4059" s="7">
        <f>F4059-K4059</f>
        <v/>
      </c>
      <c r="O4059" s="7">
        <f>G4059-L4059</f>
        <v/>
      </c>
      <c r="P4059" s="7">
        <f>H4059-M4059</f>
        <v/>
      </c>
      <c r="Q4059" s="7">
        <f>IF($I4059=1,(N4059-MAR1!$B$11)/MAR1!$D$11,(N4059-MAR1!$C$11)/MAR1!$E$11)</f>
        <v/>
      </c>
      <c r="R4059" s="7">
        <f>IF($I4059=1,(O4059-MAR1!$B$12)/MAR1!$D$12,(O4059-MAR1!$C$12)/MAR1!$E$12)</f>
        <v/>
      </c>
      <c r="S4059" s="7">
        <f>IF($I4059=1,(P4059-MAR1!$B$13)/MAR1!$D$13,(P4059-MAR1!$C$13)/MAR1!$E$13)</f>
        <v/>
      </c>
    </row>
    <row r="4060">
      <c r="A4060" s="5" t="n">
        <v>4059</v>
      </c>
      <c r="B4060" s="5" t="n">
        <v>12</v>
      </c>
      <c r="C4060" s="5" t="n">
        <v>44</v>
      </c>
      <c r="D4060" s="5" t="n">
        <v>2</v>
      </c>
      <c r="E4060" s="5" t="n">
        <v>0</v>
      </c>
      <c r="F4060" s="5" t="n">
        <v>28.8</v>
      </c>
      <c r="G4060" s="5" t="n">
        <v>14.1</v>
      </c>
      <c r="H4060" s="5" t="n">
        <v>10.24</v>
      </c>
      <c r="I4060" s="6">
        <f>IF(E4060&gt;=Markov!$B$3,1,0)</f>
        <v/>
      </c>
      <c r="J4060" s="6">
        <f>I4059</f>
        <v/>
      </c>
      <c r="K4060" s="7">
        <f>MAR1!$B$5+MAR1!$C$5*COS(2*PI()*$C4060/365)+MAR1!$D$5*SIN(2*PI()*$C4060/365)</f>
        <v/>
      </c>
      <c r="L4060" s="7">
        <f>MAR1!$B$6+MAR1!$C$6*COS(2*PI()*$C4060/365)+MAR1!$D$6*SIN(2*PI()*$C4060/365)</f>
        <v/>
      </c>
      <c r="M4060" s="7">
        <f>MAR1!$B$7+MAR1!$C$7*COS(2*PI()*$C4060/365)+MAR1!$D$7*SIN(2*PI()*$C4060/365)</f>
        <v/>
      </c>
      <c r="N4060" s="7">
        <f>F4060-K4060</f>
        <v/>
      </c>
      <c r="O4060" s="7">
        <f>G4060-L4060</f>
        <v/>
      </c>
      <c r="P4060" s="7">
        <f>H4060-M4060</f>
        <v/>
      </c>
      <c r="Q4060" s="7">
        <f>IF($I4060=1,(N4060-MAR1!$B$11)/MAR1!$D$11,(N4060-MAR1!$C$11)/MAR1!$E$11)</f>
        <v/>
      </c>
      <c r="R4060" s="7">
        <f>IF($I4060=1,(O4060-MAR1!$B$12)/MAR1!$D$12,(O4060-MAR1!$C$12)/MAR1!$E$12)</f>
        <v/>
      </c>
      <c r="S4060" s="7">
        <f>IF($I4060=1,(P4060-MAR1!$B$13)/MAR1!$D$13,(P4060-MAR1!$C$13)/MAR1!$E$13)</f>
        <v/>
      </c>
    </row>
    <row r="4061">
      <c r="A4061" s="5" t="n">
        <v>4060</v>
      </c>
      <c r="B4061" s="5" t="n">
        <v>12</v>
      </c>
      <c r="C4061" s="5" t="n">
        <v>45</v>
      </c>
      <c r="D4061" s="5" t="n">
        <v>2</v>
      </c>
      <c r="E4061" s="5" t="n">
        <v>0</v>
      </c>
      <c r="F4061" s="5" t="n">
        <v>30.9</v>
      </c>
      <c r="G4061" s="5" t="n">
        <v>15.3</v>
      </c>
      <c r="H4061" s="5" t="n">
        <v>14.6</v>
      </c>
      <c r="I4061" s="6">
        <f>IF(E4061&gt;=Markov!$B$3,1,0)</f>
        <v/>
      </c>
      <c r="J4061" s="6">
        <f>I4060</f>
        <v/>
      </c>
      <c r="K4061" s="7">
        <f>MAR1!$B$5+MAR1!$C$5*COS(2*PI()*$C4061/365)+MAR1!$D$5*SIN(2*PI()*$C4061/365)</f>
        <v/>
      </c>
      <c r="L4061" s="7">
        <f>MAR1!$B$6+MAR1!$C$6*COS(2*PI()*$C4061/365)+MAR1!$D$6*SIN(2*PI()*$C4061/365)</f>
        <v/>
      </c>
      <c r="M4061" s="7">
        <f>MAR1!$B$7+MAR1!$C$7*COS(2*PI()*$C4061/365)+MAR1!$D$7*SIN(2*PI()*$C4061/365)</f>
        <v/>
      </c>
      <c r="N4061" s="7">
        <f>F4061-K4061</f>
        <v/>
      </c>
      <c r="O4061" s="7">
        <f>G4061-L4061</f>
        <v/>
      </c>
      <c r="P4061" s="7">
        <f>H4061-M4061</f>
        <v/>
      </c>
      <c r="Q4061" s="7">
        <f>IF($I4061=1,(N4061-MAR1!$B$11)/MAR1!$D$11,(N4061-MAR1!$C$11)/MAR1!$E$11)</f>
        <v/>
      </c>
      <c r="R4061" s="7">
        <f>IF($I4061=1,(O4061-MAR1!$B$12)/MAR1!$D$12,(O4061-MAR1!$C$12)/MAR1!$E$12)</f>
        <v/>
      </c>
      <c r="S4061" s="7">
        <f>IF($I4061=1,(P4061-MAR1!$B$13)/MAR1!$D$13,(P4061-MAR1!$C$13)/MAR1!$E$13)</f>
        <v/>
      </c>
    </row>
    <row r="4062">
      <c r="A4062" s="5" t="n">
        <v>4061</v>
      </c>
      <c r="B4062" s="5" t="n">
        <v>12</v>
      </c>
      <c r="C4062" s="5" t="n">
        <v>46</v>
      </c>
      <c r="D4062" s="5" t="n">
        <v>2</v>
      </c>
      <c r="E4062" s="5" t="n">
        <v>0</v>
      </c>
      <c r="F4062" s="5" t="n">
        <v>32.6</v>
      </c>
      <c r="G4062" s="5" t="n">
        <v>16.8</v>
      </c>
      <c r="H4062" s="5" t="n">
        <v>12.44</v>
      </c>
      <c r="I4062" s="6">
        <f>IF(E4062&gt;=Markov!$B$3,1,0)</f>
        <v/>
      </c>
      <c r="J4062" s="6">
        <f>I4061</f>
        <v/>
      </c>
      <c r="K4062" s="7">
        <f>MAR1!$B$5+MAR1!$C$5*COS(2*PI()*$C4062/365)+MAR1!$D$5*SIN(2*PI()*$C4062/365)</f>
        <v/>
      </c>
      <c r="L4062" s="7">
        <f>MAR1!$B$6+MAR1!$C$6*COS(2*PI()*$C4062/365)+MAR1!$D$6*SIN(2*PI()*$C4062/365)</f>
        <v/>
      </c>
      <c r="M4062" s="7">
        <f>MAR1!$B$7+MAR1!$C$7*COS(2*PI()*$C4062/365)+MAR1!$D$7*SIN(2*PI()*$C4062/365)</f>
        <v/>
      </c>
      <c r="N4062" s="7">
        <f>F4062-K4062</f>
        <v/>
      </c>
      <c r="O4062" s="7">
        <f>G4062-L4062</f>
        <v/>
      </c>
      <c r="P4062" s="7">
        <f>H4062-M4062</f>
        <v/>
      </c>
      <c r="Q4062" s="7">
        <f>IF($I4062=1,(N4062-MAR1!$B$11)/MAR1!$D$11,(N4062-MAR1!$C$11)/MAR1!$E$11)</f>
        <v/>
      </c>
      <c r="R4062" s="7">
        <f>IF($I4062=1,(O4062-MAR1!$B$12)/MAR1!$D$12,(O4062-MAR1!$C$12)/MAR1!$E$12)</f>
        <v/>
      </c>
      <c r="S4062" s="7">
        <f>IF($I4062=1,(P4062-MAR1!$B$13)/MAR1!$D$13,(P4062-MAR1!$C$13)/MAR1!$E$13)</f>
        <v/>
      </c>
    </row>
    <row r="4063">
      <c r="A4063" s="5" t="n">
        <v>4062</v>
      </c>
      <c r="B4063" s="5" t="n">
        <v>12</v>
      </c>
      <c r="C4063" s="5" t="n">
        <v>47</v>
      </c>
      <c r="D4063" s="5" t="n">
        <v>2</v>
      </c>
      <c r="E4063" s="5" t="n">
        <v>0</v>
      </c>
      <c r="F4063" s="5" t="n">
        <v>30.8</v>
      </c>
      <c r="G4063" s="5" t="n">
        <v>15.7</v>
      </c>
      <c r="H4063" s="5" t="n">
        <v>20.54</v>
      </c>
      <c r="I4063" s="6">
        <f>IF(E4063&gt;=Markov!$B$3,1,0)</f>
        <v/>
      </c>
      <c r="J4063" s="6">
        <f>I4062</f>
        <v/>
      </c>
      <c r="K4063" s="7">
        <f>MAR1!$B$5+MAR1!$C$5*COS(2*PI()*$C4063/365)+MAR1!$D$5*SIN(2*PI()*$C4063/365)</f>
        <v/>
      </c>
      <c r="L4063" s="7">
        <f>MAR1!$B$6+MAR1!$C$6*COS(2*PI()*$C4063/365)+MAR1!$D$6*SIN(2*PI()*$C4063/365)</f>
        <v/>
      </c>
      <c r="M4063" s="7">
        <f>MAR1!$B$7+MAR1!$C$7*COS(2*PI()*$C4063/365)+MAR1!$D$7*SIN(2*PI()*$C4063/365)</f>
        <v/>
      </c>
      <c r="N4063" s="7">
        <f>F4063-K4063</f>
        <v/>
      </c>
      <c r="O4063" s="7">
        <f>G4063-L4063</f>
        <v/>
      </c>
      <c r="P4063" s="7">
        <f>H4063-M4063</f>
        <v/>
      </c>
      <c r="Q4063" s="7">
        <f>IF($I4063=1,(N4063-MAR1!$B$11)/MAR1!$D$11,(N4063-MAR1!$C$11)/MAR1!$E$11)</f>
        <v/>
      </c>
      <c r="R4063" s="7">
        <f>IF($I4063=1,(O4063-MAR1!$B$12)/MAR1!$D$12,(O4063-MAR1!$C$12)/MAR1!$E$12)</f>
        <v/>
      </c>
      <c r="S4063" s="7">
        <f>IF($I4063=1,(P4063-MAR1!$B$13)/MAR1!$D$13,(P4063-MAR1!$C$13)/MAR1!$E$13)</f>
        <v/>
      </c>
    </row>
    <row r="4064">
      <c r="A4064" s="5" t="n">
        <v>4063</v>
      </c>
      <c r="B4064" s="5" t="n">
        <v>12</v>
      </c>
      <c r="C4064" s="5" t="n">
        <v>48</v>
      </c>
      <c r="D4064" s="5" t="n">
        <v>2</v>
      </c>
      <c r="E4064" s="5" t="n">
        <v>0</v>
      </c>
      <c r="F4064" s="5" t="n">
        <v>33.2</v>
      </c>
      <c r="G4064" s="5" t="n">
        <v>16.8</v>
      </c>
      <c r="H4064" s="5" t="n">
        <v>21.47</v>
      </c>
      <c r="I4064" s="6">
        <f>IF(E4064&gt;=Markov!$B$3,1,0)</f>
        <v/>
      </c>
      <c r="J4064" s="6">
        <f>I4063</f>
        <v/>
      </c>
      <c r="K4064" s="7">
        <f>MAR1!$B$5+MAR1!$C$5*COS(2*PI()*$C4064/365)+MAR1!$D$5*SIN(2*PI()*$C4064/365)</f>
        <v/>
      </c>
      <c r="L4064" s="7">
        <f>MAR1!$B$6+MAR1!$C$6*COS(2*PI()*$C4064/365)+MAR1!$D$6*SIN(2*PI()*$C4064/365)</f>
        <v/>
      </c>
      <c r="M4064" s="7">
        <f>MAR1!$B$7+MAR1!$C$7*COS(2*PI()*$C4064/365)+MAR1!$D$7*SIN(2*PI()*$C4064/365)</f>
        <v/>
      </c>
      <c r="N4064" s="7">
        <f>F4064-K4064</f>
        <v/>
      </c>
      <c r="O4064" s="7">
        <f>G4064-L4064</f>
        <v/>
      </c>
      <c r="P4064" s="7">
        <f>H4064-M4064</f>
        <v/>
      </c>
      <c r="Q4064" s="7">
        <f>IF($I4064=1,(N4064-MAR1!$B$11)/MAR1!$D$11,(N4064-MAR1!$C$11)/MAR1!$E$11)</f>
        <v/>
      </c>
      <c r="R4064" s="7">
        <f>IF($I4064=1,(O4064-MAR1!$B$12)/MAR1!$D$12,(O4064-MAR1!$C$12)/MAR1!$E$12)</f>
        <v/>
      </c>
      <c r="S4064" s="7">
        <f>IF($I4064=1,(P4064-MAR1!$B$13)/MAR1!$D$13,(P4064-MAR1!$C$13)/MAR1!$E$13)</f>
        <v/>
      </c>
    </row>
    <row r="4065">
      <c r="A4065" s="5" t="n">
        <v>4064</v>
      </c>
      <c r="B4065" s="5" t="n">
        <v>12</v>
      </c>
      <c r="C4065" s="5" t="n">
        <v>49</v>
      </c>
      <c r="D4065" s="5" t="n">
        <v>2</v>
      </c>
      <c r="E4065" s="5" t="n">
        <v>0</v>
      </c>
      <c r="F4065" s="5" t="n">
        <v>30.3</v>
      </c>
      <c r="G4065" s="5" t="n">
        <v>17.2</v>
      </c>
      <c r="H4065" s="5" t="n">
        <v>22.04</v>
      </c>
      <c r="I4065" s="6">
        <f>IF(E4065&gt;=Markov!$B$3,1,0)</f>
        <v/>
      </c>
      <c r="J4065" s="6">
        <f>I4064</f>
        <v/>
      </c>
      <c r="K4065" s="7">
        <f>MAR1!$B$5+MAR1!$C$5*COS(2*PI()*$C4065/365)+MAR1!$D$5*SIN(2*PI()*$C4065/365)</f>
        <v/>
      </c>
      <c r="L4065" s="7">
        <f>MAR1!$B$6+MAR1!$C$6*COS(2*PI()*$C4065/365)+MAR1!$D$6*SIN(2*PI()*$C4065/365)</f>
        <v/>
      </c>
      <c r="M4065" s="7">
        <f>MAR1!$B$7+MAR1!$C$7*COS(2*PI()*$C4065/365)+MAR1!$D$7*SIN(2*PI()*$C4065/365)</f>
        <v/>
      </c>
      <c r="N4065" s="7">
        <f>F4065-K4065</f>
        <v/>
      </c>
      <c r="O4065" s="7">
        <f>G4065-L4065</f>
        <v/>
      </c>
      <c r="P4065" s="7">
        <f>H4065-M4065</f>
        <v/>
      </c>
      <c r="Q4065" s="7">
        <f>IF($I4065=1,(N4065-MAR1!$B$11)/MAR1!$D$11,(N4065-MAR1!$C$11)/MAR1!$E$11)</f>
        <v/>
      </c>
      <c r="R4065" s="7">
        <f>IF($I4065=1,(O4065-MAR1!$B$12)/MAR1!$D$12,(O4065-MAR1!$C$12)/MAR1!$E$12)</f>
        <v/>
      </c>
      <c r="S4065" s="7">
        <f>IF($I4065=1,(P4065-MAR1!$B$13)/MAR1!$D$13,(P4065-MAR1!$C$13)/MAR1!$E$13)</f>
        <v/>
      </c>
    </row>
    <row r="4066">
      <c r="A4066" s="5" t="n">
        <v>4065</v>
      </c>
      <c r="B4066" s="5" t="n">
        <v>12</v>
      </c>
      <c r="C4066" s="5" t="n">
        <v>50</v>
      </c>
      <c r="D4066" s="5" t="n">
        <v>2</v>
      </c>
      <c r="E4066" s="5" t="n">
        <v>0</v>
      </c>
      <c r="F4066" s="5" t="n">
        <v>31.4</v>
      </c>
      <c r="G4066" s="5" t="n">
        <v>16.2</v>
      </c>
      <c r="H4066" s="5" t="n">
        <v>27.31</v>
      </c>
      <c r="I4066" s="6">
        <f>IF(E4066&gt;=Markov!$B$3,1,0)</f>
        <v/>
      </c>
      <c r="J4066" s="6">
        <f>I4065</f>
        <v/>
      </c>
      <c r="K4066" s="7">
        <f>MAR1!$B$5+MAR1!$C$5*COS(2*PI()*$C4066/365)+MAR1!$D$5*SIN(2*PI()*$C4066/365)</f>
        <v/>
      </c>
      <c r="L4066" s="7">
        <f>MAR1!$B$6+MAR1!$C$6*COS(2*PI()*$C4066/365)+MAR1!$D$6*SIN(2*PI()*$C4066/365)</f>
        <v/>
      </c>
      <c r="M4066" s="7">
        <f>MAR1!$B$7+MAR1!$C$7*COS(2*PI()*$C4066/365)+MAR1!$D$7*SIN(2*PI()*$C4066/365)</f>
        <v/>
      </c>
      <c r="N4066" s="7">
        <f>F4066-K4066</f>
        <v/>
      </c>
      <c r="O4066" s="7">
        <f>G4066-L4066</f>
        <v/>
      </c>
      <c r="P4066" s="7">
        <f>H4066-M4066</f>
        <v/>
      </c>
      <c r="Q4066" s="7">
        <f>IF($I4066=1,(N4066-MAR1!$B$11)/MAR1!$D$11,(N4066-MAR1!$C$11)/MAR1!$E$11)</f>
        <v/>
      </c>
      <c r="R4066" s="7">
        <f>IF($I4066=1,(O4066-MAR1!$B$12)/MAR1!$D$12,(O4066-MAR1!$C$12)/MAR1!$E$12)</f>
        <v/>
      </c>
      <c r="S4066" s="7">
        <f>IF($I4066=1,(P4066-MAR1!$B$13)/MAR1!$D$13,(P4066-MAR1!$C$13)/MAR1!$E$13)</f>
        <v/>
      </c>
    </row>
    <row r="4067">
      <c r="A4067" s="5" t="n">
        <v>4066</v>
      </c>
      <c r="B4067" s="5" t="n">
        <v>12</v>
      </c>
      <c r="C4067" s="5" t="n">
        <v>51</v>
      </c>
      <c r="D4067" s="5" t="n">
        <v>2</v>
      </c>
      <c r="E4067" s="5" t="n">
        <v>0</v>
      </c>
      <c r="F4067" s="5" t="n">
        <v>32.5</v>
      </c>
      <c r="G4067" s="5" t="n">
        <v>15.2</v>
      </c>
      <c r="H4067" s="5" t="n">
        <v>18.6</v>
      </c>
      <c r="I4067" s="6">
        <f>IF(E4067&gt;=Markov!$B$3,1,0)</f>
        <v/>
      </c>
      <c r="J4067" s="6">
        <f>I4066</f>
        <v/>
      </c>
      <c r="K4067" s="7">
        <f>MAR1!$B$5+MAR1!$C$5*COS(2*PI()*$C4067/365)+MAR1!$D$5*SIN(2*PI()*$C4067/365)</f>
        <v/>
      </c>
      <c r="L4067" s="7">
        <f>MAR1!$B$6+MAR1!$C$6*COS(2*PI()*$C4067/365)+MAR1!$D$6*SIN(2*PI()*$C4067/365)</f>
        <v/>
      </c>
      <c r="M4067" s="7">
        <f>MAR1!$B$7+MAR1!$C$7*COS(2*PI()*$C4067/365)+MAR1!$D$7*SIN(2*PI()*$C4067/365)</f>
        <v/>
      </c>
      <c r="N4067" s="7">
        <f>F4067-K4067</f>
        <v/>
      </c>
      <c r="O4067" s="7">
        <f>G4067-L4067</f>
        <v/>
      </c>
      <c r="P4067" s="7">
        <f>H4067-M4067</f>
        <v/>
      </c>
      <c r="Q4067" s="7">
        <f>IF($I4067=1,(N4067-MAR1!$B$11)/MAR1!$D$11,(N4067-MAR1!$C$11)/MAR1!$E$11)</f>
        <v/>
      </c>
      <c r="R4067" s="7">
        <f>IF($I4067=1,(O4067-MAR1!$B$12)/MAR1!$D$12,(O4067-MAR1!$C$12)/MAR1!$E$12)</f>
        <v/>
      </c>
      <c r="S4067" s="7">
        <f>IF($I4067=1,(P4067-MAR1!$B$13)/MAR1!$D$13,(P4067-MAR1!$C$13)/MAR1!$E$13)</f>
        <v/>
      </c>
    </row>
    <row r="4068">
      <c r="A4068" s="5" t="n">
        <v>4067</v>
      </c>
      <c r="B4068" s="5" t="n">
        <v>12</v>
      </c>
      <c r="C4068" s="5" t="n">
        <v>52</v>
      </c>
      <c r="D4068" s="5" t="n">
        <v>2</v>
      </c>
      <c r="E4068" s="5" t="n">
        <v>0</v>
      </c>
      <c r="F4068" s="5" t="n">
        <v>35.9</v>
      </c>
      <c r="G4068" s="5" t="n">
        <v>17.6</v>
      </c>
      <c r="H4068" s="5" t="n">
        <v>22.42</v>
      </c>
      <c r="I4068" s="6">
        <f>IF(E4068&gt;=Markov!$B$3,1,0)</f>
        <v/>
      </c>
      <c r="J4068" s="6">
        <f>I4067</f>
        <v/>
      </c>
      <c r="K4068" s="7">
        <f>MAR1!$B$5+MAR1!$C$5*COS(2*PI()*$C4068/365)+MAR1!$D$5*SIN(2*PI()*$C4068/365)</f>
        <v/>
      </c>
      <c r="L4068" s="7">
        <f>MAR1!$B$6+MAR1!$C$6*COS(2*PI()*$C4068/365)+MAR1!$D$6*SIN(2*PI()*$C4068/365)</f>
        <v/>
      </c>
      <c r="M4068" s="7">
        <f>MAR1!$B$7+MAR1!$C$7*COS(2*PI()*$C4068/365)+MAR1!$D$7*SIN(2*PI()*$C4068/365)</f>
        <v/>
      </c>
      <c r="N4068" s="7">
        <f>F4068-K4068</f>
        <v/>
      </c>
      <c r="O4068" s="7">
        <f>G4068-L4068</f>
        <v/>
      </c>
      <c r="P4068" s="7">
        <f>H4068-M4068</f>
        <v/>
      </c>
      <c r="Q4068" s="7">
        <f>IF($I4068=1,(N4068-MAR1!$B$11)/MAR1!$D$11,(N4068-MAR1!$C$11)/MAR1!$E$11)</f>
        <v/>
      </c>
      <c r="R4068" s="7">
        <f>IF($I4068=1,(O4068-MAR1!$B$12)/MAR1!$D$12,(O4068-MAR1!$C$12)/MAR1!$E$12)</f>
        <v/>
      </c>
      <c r="S4068" s="7">
        <f>IF($I4068=1,(P4068-MAR1!$B$13)/MAR1!$D$13,(P4068-MAR1!$C$13)/MAR1!$E$13)</f>
        <v/>
      </c>
    </row>
    <row r="4069">
      <c r="A4069" s="5" t="n">
        <v>4068</v>
      </c>
      <c r="B4069" s="5" t="n">
        <v>12</v>
      </c>
      <c r="C4069" s="5" t="n">
        <v>53</v>
      </c>
      <c r="D4069" s="5" t="n">
        <v>2</v>
      </c>
      <c r="E4069" s="5" t="n">
        <v>0</v>
      </c>
      <c r="F4069" s="5" t="n">
        <v>33.8</v>
      </c>
      <c r="G4069" s="5" t="n">
        <v>19.4</v>
      </c>
      <c r="H4069" s="5" t="n">
        <v>23.34</v>
      </c>
      <c r="I4069" s="6">
        <f>IF(E4069&gt;=Markov!$B$3,1,0)</f>
        <v/>
      </c>
      <c r="J4069" s="6">
        <f>I4068</f>
        <v/>
      </c>
      <c r="K4069" s="7">
        <f>MAR1!$B$5+MAR1!$C$5*COS(2*PI()*$C4069/365)+MAR1!$D$5*SIN(2*PI()*$C4069/365)</f>
        <v/>
      </c>
      <c r="L4069" s="7">
        <f>MAR1!$B$6+MAR1!$C$6*COS(2*PI()*$C4069/365)+MAR1!$D$6*SIN(2*PI()*$C4069/365)</f>
        <v/>
      </c>
      <c r="M4069" s="7">
        <f>MAR1!$B$7+MAR1!$C$7*COS(2*PI()*$C4069/365)+MAR1!$D$7*SIN(2*PI()*$C4069/365)</f>
        <v/>
      </c>
      <c r="N4069" s="7">
        <f>F4069-K4069</f>
        <v/>
      </c>
      <c r="O4069" s="7">
        <f>G4069-L4069</f>
        <v/>
      </c>
      <c r="P4069" s="7">
        <f>H4069-M4069</f>
        <v/>
      </c>
      <c r="Q4069" s="7">
        <f>IF($I4069=1,(N4069-MAR1!$B$11)/MAR1!$D$11,(N4069-MAR1!$C$11)/MAR1!$E$11)</f>
        <v/>
      </c>
      <c r="R4069" s="7">
        <f>IF($I4069=1,(O4069-MAR1!$B$12)/MAR1!$D$12,(O4069-MAR1!$C$12)/MAR1!$E$12)</f>
        <v/>
      </c>
      <c r="S4069" s="7">
        <f>IF($I4069=1,(P4069-MAR1!$B$13)/MAR1!$D$13,(P4069-MAR1!$C$13)/MAR1!$E$13)</f>
        <v/>
      </c>
    </row>
    <row r="4070">
      <c r="A4070" s="5" t="n">
        <v>4069</v>
      </c>
      <c r="B4070" s="5" t="n">
        <v>12</v>
      </c>
      <c r="C4070" s="5" t="n">
        <v>54</v>
      </c>
      <c r="D4070" s="5" t="n">
        <v>2</v>
      </c>
      <c r="E4070" s="5" t="n">
        <v>0</v>
      </c>
      <c r="F4070" s="5" t="n">
        <v>33.9</v>
      </c>
      <c r="G4070" s="5" t="n">
        <v>18.8</v>
      </c>
      <c r="H4070" s="5" t="n">
        <v>22.06</v>
      </c>
      <c r="I4070" s="6">
        <f>IF(E4070&gt;=Markov!$B$3,1,0)</f>
        <v/>
      </c>
      <c r="J4070" s="6">
        <f>I4069</f>
        <v/>
      </c>
      <c r="K4070" s="7">
        <f>MAR1!$B$5+MAR1!$C$5*COS(2*PI()*$C4070/365)+MAR1!$D$5*SIN(2*PI()*$C4070/365)</f>
        <v/>
      </c>
      <c r="L4070" s="7">
        <f>MAR1!$B$6+MAR1!$C$6*COS(2*PI()*$C4070/365)+MAR1!$D$6*SIN(2*PI()*$C4070/365)</f>
        <v/>
      </c>
      <c r="M4070" s="7">
        <f>MAR1!$B$7+MAR1!$C$7*COS(2*PI()*$C4070/365)+MAR1!$D$7*SIN(2*PI()*$C4070/365)</f>
        <v/>
      </c>
      <c r="N4070" s="7">
        <f>F4070-K4070</f>
        <v/>
      </c>
      <c r="O4070" s="7">
        <f>G4070-L4070</f>
        <v/>
      </c>
      <c r="P4070" s="7">
        <f>H4070-M4070</f>
        <v/>
      </c>
      <c r="Q4070" s="7">
        <f>IF($I4070=1,(N4070-MAR1!$B$11)/MAR1!$D$11,(N4070-MAR1!$C$11)/MAR1!$E$11)</f>
        <v/>
      </c>
      <c r="R4070" s="7">
        <f>IF($I4070=1,(O4070-MAR1!$B$12)/MAR1!$D$12,(O4070-MAR1!$C$12)/MAR1!$E$12)</f>
        <v/>
      </c>
      <c r="S4070" s="7">
        <f>IF($I4070=1,(P4070-MAR1!$B$13)/MAR1!$D$13,(P4070-MAR1!$C$13)/MAR1!$E$13)</f>
        <v/>
      </c>
    </row>
    <row r="4071">
      <c r="A4071" s="5" t="n">
        <v>4070</v>
      </c>
      <c r="B4071" s="5" t="n">
        <v>12</v>
      </c>
      <c r="C4071" s="5" t="n">
        <v>55</v>
      </c>
      <c r="D4071" s="5" t="n">
        <v>2</v>
      </c>
      <c r="E4071" s="5" t="n">
        <v>0</v>
      </c>
      <c r="F4071" s="5" t="n">
        <v>33.1</v>
      </c>
      <c r="G4071" s="5" t="n">
        <v>19</v>
      </c>
      <c r="H4071" s="5" t="n">
        <v>16.88</v>
      </c>
      <c r="I4071" s="6">
        <f>IF(E4071&gt;=Markov!$B$3,1,0)</f>
        <v/>
      </c>
      <c r="J4071" s="6">
        <f>I4070</f>
        <v/>
      </c>
      <c r="K4071" s="7">
        <f>MAR1!$B$5+MAR1!$C$5*COS(2*PI()*$C4071/365)+MAR1!$D$5*SIN(2*PI()*$C4071/365)</f>
        <v/>
      </c>
      <c r="L4071" s="7">
        <f>MAR1!$B$6+MAR1!$C$6*COS(2*PI()*$C4071/365)+MAR1!$D$6*SIN(2*PI()*$C4071/365)</f>
        <v/>
      </c>
      <c r="M4071" s="7">
        <f>MAR1!$B$7+MAR1!$C$7*COS(2*PI()*$C4071/365)+MAR1!$D$7*SIN(2*PI()*$C4071/365)</f>
        <v/>
      </c>
      <c r="N4071" s="7">
        <f>F4071-K4071</f>
        <v/>
      </c>
      <c r="O4071" s="7">
        <f>G4071-L4071</f>
        <v/>
      </c>
      <c r="P4071" s="7">
        <f>H4071-M4071</f>
        <v/>
      </c>
      <c r="Q4071" s="7">
        <f>IF($I4071=1,(N4071-MAR1!$B$11)/MAR1!$D$11,(N4071-MAR1!$C$11)/MAR1!$E$11)</f>
        <v/>
      </c>
      <c r="R4071" s="7">
        <f>IF($I4071=1,(O4071-MAR1!$B$12)/MAR1!$D$12,(O4071-MAR1!$C$12)/MAR1!$E$12)</f>
        <v/>
      </c>
      <c r="S4071" s="7">
        <f>IF($I4071=1,(P4071-MAR1!$B$13)/MAR1!$D$13,(P4071-MAR1!$C$13)/MAR1!$E$13)</f>
        <v/>
      </c>
    </row>
    <row r="4072">
      <c r="A4072" s="5" t="n">
        <v>4071</v>
      </c>
      <c r="B4072" s="5" t="n">
        <v>12</v>
      </c>
      <c r="C4072" s="5" t="n">
        <v>56</v>
      </c>
      <c r="D4072" s="5" t="n">
        <v>2</v>
      </c>
      <c r="E4072" s="5" t="n">
        <v>0</v>
      </c>
      <c r="F4072" s="5" t="n">
        <v>33.2</v>
      </c>
      <c r="G4072" s="5" t="n">
        <v>17.2</v>
      </c>
      <c r="H4072" s="5" t="n">
        <v>13.48</v>
      </c>
      <c r="I4072" s="6">
        <f>IF(E4072&gt;=Markov!$B$3,1,0)</f>
        <v/>
      </c>
      <c r="J4072" s="6">
        <f>I4071</f>
        <v/>
      </c>
      <c r="K4072" s="7">
        <f>MAR1!$B$5+MAR1!$C$5*COS(2*PI()*$C4072/365)+MAR1!$D$5*SIN(2*PI()*$C4072/365)</f>
        <v/>
      </c>
      <c r="L4072" s="7">
        <f>MAR1!$B$6+MAR1!$C$6*COS(2*PI()*$C4072/365)+MAR1!$D$6*SIN(2*PI()*$C4072/365)</f>
        <v/>
      </c>
      <c r="M4072" s="7">
        <f>MAR1!$B$7+MAR1!$C$7*COS(2*PI()*$C4072/365)+MAR1!$D$7*SIN(2*PI()*$C4072/365)</f>
        <v/>
      </c>
      <c r="N4072" s="7">
        <f>F4072-K4072</f>
        <v/>
      </c>
      <c r="O4072" s="7">
        <f>G4072-L4072</f>
        <v/>
      </c>
      <c r="P4072" s="7">
        <f>H4072-M4072</f>
        <v/>
      </c>
      <c r="Q4072" s="7">
        <f>IF($I4072=1,(N4072-MAR1!$B$11)/MAR1!$D$11,(N4072-MAR1!$C$11)/MAR1!$E$11)</f>
        <v/>
      </c>
      <c r="R4072" s="7">
        <f>IF($I4072=1,(O4072-MAR1!$B$12)/MAR1!$D$12,(O4072-MAR1!$C$12)/MAR1!$E$12)</f>
        <v/>
      </c>
      <c r="S4072" s="7">
        <f>IF($I4072=1,(P4072-MAR1!$B$13)/MAR1!$D$13,(P4072-MAR1!$C$13)/MAR1!$E$13)</f>
        <v/>
      </c>
    </row>
    <row r="4073">
      <c r="A4073" s="5" t="n">
        <v>4072</v>
      </c>
      <c r="B4073" s="5" t="n">
        <v>12</v>
      </c>
      <c r="C4073" s="5" t="n">
        <v>57</v>
      </c>
      <c r="D4073" s="5" t="n">
        <v>2</v>
      </c>
      <c r="E4073" s="5" t="n">
        <v>0</v>
      </c>
      <c r="F4073" s="5" t="n">
        <v>35</v>
      </c>
      <c r="G4073" s="5" t="n">
        <v>19.2</v>
      </c>
      <c r="H4073" s="5" t="n">
        <v>18.25</v>
      </c>
      <c r="I4073" s="6">
        <f>IF(E4073&gt;=Markov!$B$3,1,0)</f>
        <v/>
      </c>
      <c r="J4073" s="6">
        <f>I4072</f>
        <v/>
      </c>
      <c r="K4073" s="7">
        <f>MAR1!$B$5+MAR1!$C$5*COS(2*PI()*$C4073/365)+MAR1!$D$5*SIN(2*PI()*$C4073/365)</f>
        <v/>
      </c>
      <c r="L4073" s="7">
        <f>MAR1!$B$6+MAR1!$C$6*COS(2*PI()*$C4073/365)+MAR1!$D$6*SIN(2*PI()*$C4073/365)</f>
        <v/>
      </c>
      <c r="M4073" s="7">
        <f>MAR1!$B$7+MAR1!$C$7*COS(2*PI()*$C4073/365)+MAR1!$D$7*SIN(2*PI()*$C4073/365)</f>
        <v/>
      </c>
      <c r="N4073" s="7">
        <f>F4073-K4073</f>
        <v/>
      </c>
      <c r="O4073" s="7">
        <f>G4073-L4073</f>
        <v/>
      </c>
      <c r="P4073" s="7">
        <f>H4073-M4073</f>
        <v/>
      </c>
      <c r="Q4073" s="7">
        <f>IF($I4073=1,(N4073-MAR1!$B$11)/MAR1!$D$11,(N4073-MAR1!$C$11)/MAR1!$E$11)</f>
        <v/>
      </c>
      <c r="R4073" s="7">
        <f>IF($I4073=1,(O4073-MAR1!$B$12)/MAR1!$D$12,(O4073-MAR1!$C$12)/MAR1!$E$12)</f>
        <v/>
      </c>
      <c r="S4073" s="7">
        <f>IF($I4073=1,(P4073-MAR1!$B$13)/MAR1!$D$13,(P4073-MAR1!$C$13)/MAR1!$E$13)</f>
        <v/>
      </c>
    </row>
    <row r="4074">
      <c r="A4074" s="5" t="n">
        <v>4073</v>
      </c>
      <c r="B4074" s="5" t="n">
        <v>12</v>
      </c>
      <c r="C4074" s="5" t="n">
        <v>58</v>
      </c>
      <c r="D4074" s="5" t="n">
        <v>2</v>
      </c>
      <c r="E4074" s="5" t="n">
        <v>0</v>
      </c>
      <c r="F4074" s="5" t="n">
        <v>35.8</v>
      </c>
      <c r="G4074" s="5" t="n">
        <v>20.6</v>
      </c>
      <c r="H4074" s="5" t="n">
        <v>22.15</v>
      </c>
      <c r="I4074" s="6">
        <f>IF(E4074&gt;=Markov!$B$3,1,0)</f>
        <v/>
      </c>
      <c r="J4074" s="6">
        <f>I4073</f>
        <v/>
      </c>
      <c r="K4074" s="7">
        <f>MAR1!$B$5+MAR1!$C$5*COS(2*PI()*$C4074/365)+MAR1!$D$5*SIN(2*PI()*$C4074/365)</f>
        <v/>
      </c>
      <c r="L4074" s="7">
        <f>MAR1!$B$6+MAR1!$C$6*COS(2*PI()*$C4074/365)+MAR1!$D$6*SIN(2*PI()*$C4074/365)</f>
        <v/>
      </c>
      <c r="M4074" s="7">
        <f>MAR1!$B$7+MAR1!$C$7*COS(2*PI()*$C4074/365)+MAR1!$D$7*SIN(2*PI()*$C4074/365)</f>
        <v/>
      </c>
      <c r="N4074" s="7">
        <f>F4074-K4074</f>
        <v/>
      </c>
      <c r="O4074" s="7">
        <f>G4074-L4074</f>
        <v/>
      </c>
      <c r="P4074" s="7">
        <f>H4074-M4074</f>
        <v/>
      </c>
      <c r="Q4074" s="7">
        <f>IF($I4074=1,(N4074-MAR1!$B$11)/MAR1!$D$11,(N4074-MAR1!$C$11)/MAR1!$E$11)</f>
        <v/>
      </c>
      <c r="R4074" s="7">
        <f>IF($I4074=1,(O4074-MAR1!$B$12)/MAR1!$D$12,(O4074-MAR1!$C$12)/MAR1!$E$12)</f>
        <v/>
      </c>
      <c r="S4074" s="7">
        <f>IF($I4074=1,(P4074-MAR1!$B$13)/MAR1!$D$13,(P4074-MAR1!$C$13)/MAR1!$E$13)</f>
        <v/>
      </c>
    </row>
    <row r="4075">
      <c r="A4075" s="5" t="n">
        <v>4074</v>
      </c>
      <c r="B4075" s="5" t="n">
        <v>12</v>
      </c>
      <c r="C4075" s="5" t="n">
        <v>59</v>
      </c>
      <c r="D4075" s="5" t="n">
        <v>2</v>
      </c>
      <c r="E4075" s="5" t="n">
        <v>0</v>
      </c>
      <c r="F4075" s="5" t="n">
        <v>35.3</v>
      </c>
      <c r="G4075" s="5" t="n">
        <v>20.7</v>
      </c>
      <c r="H4075" s="5" t="n">
        <v>26.43</v>
      </c>
      <c r="I4075" s="6">
        <f>IF(E4075&gt;=Markov!$B$3,1,0)</f>
        <v/>
      </c>
      <c r="J4075" s="6">
        <f>I4074</f>
        <v/>
      </c>
      <c r="K4075" s="7">
        <f>MAR1!$B$5+MAR1!$C$5*COS(2*PI()*$C4075/365)+MAR1!$D$5*SIN(2*PI()*$C4075/365)</f>
        <v/>
      </c>
      <c r="L4075" s="7">
        <f>MAR1!$B$6+MAR1!$C$6*COS(2*PI()*$C4075/365)+MAR1!$D$6*SIN(2*PI()*$C4075/365)</f>
        <v/>
      </c>
      <c r="M4075" s="7">
        <f>MAR1!$B$7+MAR1!$C$7*COS(2*PI()*$C4075/365)+MAR1!$D$7*SIN(2*PI()*$C4075/365)</f>
        <v/>
      </c>
      <c r="N4075" s="7">
        <f>F4075-K4075</f>
        <v/>
      </c>
      <c r="O4075" s="7">
        <f>G4075-L4075</f>
        <v/>
      </c>
      <c r="P4075" s="7">
        <f>H4075-M4075</f>
        <v/>
      </c>
      <c r="Q4075" s="7">
        <f>IF($I4075=1,(N4075-MAR1!$B$11)/MAR1!$D$11,(N4075-MAR1!$C$11)/MAR1!$E$11)</f>
        <v/>
      </c>
      <c r="R4075" s="7">
        <f>IF($I4075=1,(O4075-MAR1!$B$12)/MAR1!$D$12,(O4075-MAR1!$C$12)/MAR1!$E$12)</f>
        <v/>
      </c>
      <c r="S4075" s="7">
        <f>IF($I4075=1,(P4075-MAR1!$B$13)/MAR1!$D$13,(P4075-MAR1!$C$13)/MAR1!$E$13)</f>
        <v/>
      </c>
    </row>
    <row r="4076">
      <c r="A4076" s="5" t="n">
        <v>4075</v>
      </c>
      <c r="B4076" s="5" t="n">
        <v>12</v>
      </c>
      <c r="C4076" s="5" t="n">
        <v>60</v>
      </c>
      <c r="D4076" s="5" t="n">
        <v>3</v>
      </c>
      <c r="E4076" s="5" t="n">
        <v>0</v>
      </c>
      <c r="F4076" s="5" t="n">
        <v>36.8</v>
      </c>
      <c r="G4076" s="5" t="n">
        <v>20.7</v>
      </c>
      <c r="H4076" s="5" t="n">
        <v>18.94</v>
      </c>
      <c r="I4076" s="6">
        <f>IF(E4076&gt;=Markov!$B$3,1,0)</f>
        <v/>
      </c>
      <c r="J4076" s="6">
        <f>I4075</f>
        <v/>
      </c>
      <c r="K4076" s="7">
        <f>MAR1!$B$5+MAR1!$C$5*COS(2*PI()*$C4076/365)+MAR1!$D$5*SIN(2*PI()*$C4076/365)</f>
        <v/>
      </c>
      <c r="L4076" s="7">
        <f>MAR1!$B$6+MAR1!$C$6*COS(2*PI()*$C4076/365)+MAR1!$D$6*SIN(2*PI()*$C4076/365)</f>
        <v/>
      </c>
      <c r="M4076" s="7">
        <f>MAR1!$B$7+MAR1!$C$7*COS(2*PI()*$C4076/365)+MAR1!$D$7*SIN(2*PI()*$C4076/365)</f>
        <v/>
      </c>
      <c r="N4076" s="7">
        <f>F4076-K4076</f>
        <v/>
      </c>
      <c r="O4076" s="7">
        <f>G4076-L4076</f>
        <v/>
      </c>
      <c r="P4076" s="7">
        <f>H4076-M4076</f>
        <v/>
      </c>
      <c r="Q4076" s="7">
        <f>IF($I4076=1,(N4076-MAR1!$B$11)/MAR1!$D$11,(N4076-MAR1!$C$11)/MAR1!$E$11)</f>
        <v/>
      </c>
      <c r="R4076" s="7">
        <f>IF($I4076=1,(O4076-MAR1!$B$12)/MAR1!$D$12,(O4076-MAR1!$C$12)/MAR1!$E$12)</f>
        <v/>
      </c>
      <c r="S4076" s="7">
        <f>IF($I4076=1,(P4076-MAR1!$B$13)/MAR1!$D$13,(P4076-MAR1!$C$13)/MAR1!$E$13)</f>
        <v/>
      </c>
    </row>
    <row r="4077">
      <c r="A4077" s="5" t="n">
        <v>4076</v>
      </c>
      <c r="B4077" s="5" t="n">
        <v>12</v>
      </c>
      <c r="C4077" s="5" t="n">
        <v>61</v>
      </c>
      <c r="D4077" s="5" t="n">
        <v>3</v>
      </c>
      <c r="E4077" s="5" t="n">
        <v>0</v>
      </c>
      <c r="F4077" s="5" t="n">
        <v>36.7</v>
      </c>
      <c r="G4077" s="5" t="n">
        <v>19.4</v>
      </c>
      <c r="H4077" s="5" t="n">
        <v>20.67</v>
      </c>
      <c r="I4077" s="6">
        <f>IF(E4077&gt;=Markov!$B$3,1,0)</f>
        <v/>
      </c>
      <c r="J4077" s="6">
        <f>I4076</f>
        <v/>
      </c>
      <c r="K4077" s="7">
        <f>MAR1!$B$5+MAR1!$C$5*COS(2*PI()*$C4077/365)+MAR1!$D$5*SIN(2*PI()*$C4077/365)</f>
        <v/>
      </c>
      <c r="L4077" s="7">
        <f>MAR1!$B$6+MAR1!$C$6*COS(2*PI()*$C4077/365)+MAR1!$D$6*SIN(2*PI()*$C4077/365)</f>
        <v/>
      </c>
      <c r="M4077" s="7">
        <f>MAR1!$B$7+MAR1!$C$7*COS(2*PI()*$C4077/365)+MAR1!$D$7*SIN(2*PI()*$C4077/365)</f>
        <v/>
      </c>
      <c r="N4077" s="7">
        <f>F4077-K4077</f>
        <v/>
      </c>
      <c r="O4077" s="7">
        <f>G4077-L4077</f>
        <v/>
      </c>
      <c r="P4077" s="7">
        <f>H4077-M4077</f>
        <v/>
      </c>
      <c r="Q4077" s="7">
        <f>IF($I4077=1,(N4077-MAR1!$B$11)/MAR1!$D$11,(N4077-MAR1!$C$11)/MAR1!$E$11)</f>
        <v/>
      </c>
      <c r="R4077" s="7">
        <f>IF($I4077=1,(O4077-MAR1!$B$12)/MAR1!$D$12,(O4077-MAR1!$C$12)/MAR1!$E$12)</f>
        <v/>
      </c>
      <c r="S4077" s="7">
        <f>IF($I4077=1,(P4077-MAR1!$B$13)/MAR1!$D$13,(P4077-MAR1!$C$13)/MAR1!$E$13)</f>
        <v/>
      </c>
    </row>
    <row r="4078">
      <c r="A4078" s="5" t="n">
        <v>4077</v>
      </c>
      <c r="B4078" s="5" t="n">
        <v>12</v>
      </c>
      <c r="C4078" s="5" t="n">
        <v>62</v>
      </c>
      <c r="D4078" s="5" t="n">
        <v>3</v>
      </c>
      <c r="E4078" s="5" t="n">
        <v>0</v>
      </c>
      <c r="F4078" s="5" t="n">
        <v>36.6</v>
      </c>
      <c r="G4078" s="5" t="n">
        <v>20</v>
      </c>
      <c r="H4078" s="5" t="n">
        <v>25.6</v>
      </c>
      <c r="I4078" s="6">
        <f>IF(E4078&gt;=Markov!$B$3,1,0)</f>
        <v/>
      </c>
      <c r="J4078" s="6">
        <f>I4077</f>
        <v/>
      </c>
      <c r="K4078" s="7">
        <f>MAR1!$B$5+MAR1!$C$5*COS(2*PI()*$C4078/365)+MAR1!$D$5*SIN(2*PI()*$C4078/365)</f>
        <v/>
      </c>
      <c r="L4078" s="7">
        <f>MAR1!$B$6+MAR1!$C$6*COS(2*PI()*$C4078/365)+MAR1!$D$6*SIN(2*PI()*$C4078/365)</f>
        <v/>
      </c>
      <c r="M4078" s="7">
        <f>MAR1!$B$7+MAR1!$C$7*COS(2*PI()*$C4078/365)+MAR1!$D$7*SIN(2*PI()*$C4078/365)</f>
        <v/>
      </c>
      <c r="N4078" s="7">
        <f>F4078-K4078</f>
        <v/>
      </c>
      <c r="O4078" s="7">
        <f>G4078-L4078</f>
        <v/>
      </c>
      <c r="P4078" s="7">
        <f>H4078-M4078</f>
        <v/>
      </c>
      <c r="Q4078" s="7">
        <f>IF($I4078=1,(N4078-MAR1!$B$11)/MAR1!$D$11,(N4078-MAR1!$C$11)/MAR1!$E$11)</f>
        <v/>
      </c>
      <c r="R4078" s="7">
        <f>IF($I4078=1,(O4078-MAR1!$B$12)/MAR1!$D$12,(O4078-MAR1!$C$12)/MAR1!$E$12)</f>
        <v/>
      </c>
      <c r="S4078" s="7">
        <f>IF($I4078=1,(P4078-MAR1!$B$13)/MAR1!$D$13,(P4078-MAR1!$C$13)/MAR1!$E$13)</f>
        <v/>
      </c>
    </row>
    <row r="4079">
      <c r="A4079" s="5" t="n">
        <v>4078</v>
      </c>
      <c r="B4079" s="5" t="n">
        <v>12</v>
      </c>
      <c r="C4079" s="5" t="n">
        <v>63</v>
      </c>
      <c r="D4079" s="5" t="n">
        <v>3</v>
      </c>
      <c r="E4079" s="5" t="n">
        <v>0</v>
      </c>
      <c r="F4079" s="5" t="n">
        <v>36.3</v>
      </c>
      <c r="G4079" s="5" t="n">
        <v>20.4</v>
      </c>
      <c r="H4079" s="5" t="n">
        <v>23.87</v>
      </c>
      <c r="I4079" s="6">
        <f>IF(E4079&gt;=Markov!$B$3,1,0)</f>
        <v/>
      </c>
      <c r="J4079" s="6">
        <f>I4078</f>
        <v/>
      </c>
      <c r="K4079" s="7">
        <f>MAR1!$B$5+MAR1!$C$5*COS(2*PI()*$C4079/365)+MAR1!$D$5*SIN(2*PI()*$C4079/365)</f>
        <v/>
      </c>
      <c r="L4079" s="7">
        <f>MAR1!$B$6+MAR1!$C$6*COS(2*PI()*$C4079/365)+MAR1!$D$6*SIN(2*PI()*$C4079/365)</f>
        <v/>
      </c>
      <c r="M4079" s="7">
        <f>MAR1!$B$7+MAR1!$C$7*COS(2*PI()*$C4079/365)+MAR1!$D$7*SIN(2*PI()*$C4079/365)</f>
        <v/>
      </c>
      <c r="N4079" s="7">
        <f>F4079-K4079</f>
        <v/>
      </c>
      <c r="O4079" s="7">
        <f>G4079-L4079</f>
        <v/>
      </c>
      <c r="P4079" s="7">
        <f>H4079-M4079</f>
        <v/>
      </c>
      <c r="Q4079" s="7">
        <f>IF($I4079=1,(N4079-MAR1!$B$11)/MAR1!$D$11,(N4079-MAR1!$C$11)/MAR1!$E$11)</f>
        <v/>
      </c>
      <c r="R4079" s="7">
        <f>IF($I4079=1,(O4079-MAR1!$B$12)/MAR1!$D$12,(O4079-MAR1!$C$12)/MAR1!$E$12)</f>
        <v/>
      </c>
      <c r="S4079" s="7">
        <f>IF($I4079=1,(P4079-MAR1!$B$13)/MAR1!$D$13,(P4079-MAR1!$C$13)/MAR1!$E$13)</f>
        <v/>
      </c>
    </row>
    <row r="4080">
      <c r="A4080" s="5" t="n">
        <v>4079</v>
      </c>
      <c r="B4080" s="5" t="n">
        <v>12</v>
      </c>
      <c r="C4080" s="5" t="n">
        <v>64</v>
      </c>
      <c r="D4080" s="5" t="n">
        <v>3</v>
      </c>
      <c r="E4080" s="5" t="n">
        <v>0</v>
      </c>
      <c r="F4080" s="5" t="n">
        <v>34.5</v>
      </c>
      <c r="G4080" s="5" t="n">
        <v>18.8</v>
      </c>
      <c r="H4080" s="5" t="n">
        <v>23.27</v>
      </c>
      <c r="I4080" s="6">
        <f>IF(E4080&gt;=Markov!$B$3,1,0)</f>
        <v/>
      </c>
      <c r="J4080" s="6">
        <f>I4079</f>
        <v/>
      </c>
      <c r="K4080" s="7">
        <f>MAR1!$B$5+MAR1!$C$5*COS(2*PI()*$C4080/365)+MAR1!$D$5*SIN(2*PI()*$C4080/365)</f>
        <v/>
      </c>
      <c r="L4080" s="7">
        <f>MAR1!$B$6+MAR1!$C$6*COS(2*PI()*$C4080/365)+MAR1!$D$6*SIN(2*PI()*$C4080/365)</f>
        <v/>
      </c>
      <c r="M4080" s="7">
        <f>MAR1!$B$7+MAR1!$C$7*COS(2*PI()*$C4080/365)+MAR1!$D$7*SIN(2*PI()*$C4080/365)</f>
        <v/>
      </c>
      <c r="N4080" s="7">
        <f>F4080-K4080</f>
        <v/>
      </c>
      <c r="O4080" s="7">
        <f>G4080-L4080</f>
        <v/>
      </c>
      <c r="P4080" s="7">
        <f>H4080-M4080</f>
        <v/>
      </c>
      <c r="Q4080" s="7">
        <f>IF($I4080=1,(N4080-MAR1!$B$11)/MAR1!$D$11,(N4080-MAR1!$C$11)/MAR1!$E$11)</f>
        <v/>
      </c>
      <c r="R4080" s="7">
        <f>IF($I4080=1,(O4080-MAR1!$B$12)/MAR1!$D$12,(O4080-MAR1!$C$12)/MAR1!$E$12)</f>
        <v/>
      </c>
      <c r="S4080" s="7">
        <f>IF($I4080=1,(P4080-MAR1!$B$13)/MAR1!$D$13,(P4080-MAR1!$C$13)/MAR1!$E$13)</f>
        <v/>
      </c>
    </row>
    <row r="4081">
      <c r="A4081" s="5" t="n">
        <v>4080</v>
      </c>
      <c r="B4081" s="5" t="n">
        <v>12</v>
      </c>
      <c r="C4081" s="5" t="n">
        <v>65</v>
      </c>
      <c r="D4081" s="5" t="n">
        <v>3</v>
      </c>
      <c r="E4081" s="5" t="n">
        <v>0</v>
      </c>
      <c r="F4081" s="5" t="n">
        <v>38.8</v>
      </c>
      <c r="G4081" s="5" t="n">
        <v>22.1</v>
      </c>
      <c r="H4081" s="5" t="n">
        <v>21.08</v>
      </c>
      <c r="I4081" s="6">
        <f>IF(E4081&gt;=Markov!$B$3,1,0)</f>
        <v/>
      </c>
      <c r="J4081" s="6">
        <f>I4080</f>
        <v/>
      </c>
      <c r="K4081" s="7">
        <f>MAR1!$B$5+MAR1!$C$5*COS(2*PI()*$C4081/365)+MAR1!$D$5*SIN(2*PI()*$C4081/365)</f>
        <v/>
      </c>
      <c r="L4081" s="7">
        <f>MAR1!$B$6+MAR1!$C$6*COS(2*PI()*$C4081/365)+MAR1!$D$6*SIN(2*PI()*$C4081/365)</f>
        <v/>
      </c>
      <c r="M4081" s="7">
        <f>MAR1!$B$7+MAR1!$C$7*COS(2*PI()*$C4081/365)+MAR1!$D$7*SIN(2*PI()*$C4081/365)</f>
        <v/>
      </c>
      <c r="N4081" s="7">
        <f>F4081-K4081</f>
        <v/>
      </c>
      <c r="O4081" s="7">
        <f>G4081-L4081</f>
        <v/>
      </c>
      <c r="P4081" s="7">
        <f>H4081-M4081</f>
        <v/>
      </c>
      <c r="Q4081" s="7">
        <f>IF($I4081=1,(N4081-MAR1!$B$11)/MAR1!$D$11,(N4081-MAR1!$C$11)/MAR1!$E$11)</f>
        <v/>
      </c>
      <c r="R4081" s="7">
        <f>IF($I4081=1,(O4081-MAR1!$B$12)/MAR1!$D$12,(O4081-MAR1!$C$12)/MAR1!$E$12)</f>
        <v/>
      </c>
      <c r="S4081" s="7">
        <f>IF($I4081=1,(P4081-MAR1!$B$13)/MAR1!$D$13,(P4081-MAR1!$C$13)/MAR1!$E$13)</f>
        <v/>
      </c>
    </row>
    <row r="4082">
      <c r="A4082" s="5" t="n">
        <v>4081</v>
      </c>
      <c r="B4082" s="5" t="n">
        <v>12</v>
      </c>
      <c r="C4082" s="5" t="n">
        <v>66</v>
      </c>
      <c r="D4082" s="5" t="n">
        <v>3</v>
      </c>
      <c r="E4082" s="5" t="n">
        <v>0</v>
      </c>
      <c r="F4082" s="5" t="n">
        <v>35.4</v>
      </c>
      <c r="G4082" s="5" t="n">
        <v>20.2</v>
      </c>
      <c r="H4082" s="5" t="n">
        <v>22.06</v>
      </c>
      <c r="I4082" s="6">
        <f>IF(E4082&gt;=Markov!$B$3,1,0)</f>
        <v/>
      </c>
      <c r="J4082" s="6">
        <f>I4081</f>
        <v/>
      </c>
      <c r="K4082" s="7">
        <f>MAR1!$B$5+MAR1!$C$5*COS(2*PI()*$C4082/365)+MAR1!$D$5*SIN(2*PI()*$C4082/365)</f>
        <v/>
      </c>
      <c r="L4082" s="7">
        <f>MAR1!$B$6+MAR1!$C$6*COS(2*PI()*$C4082/365)+MAR1!$D$6*SIN(2*PI()*$C4082/365)</f>
        <v/>
      </c>
      <c r="M4082" s="7">
        <f>MAR1!$B$7+MAR1!$C$7*COS(2*PI()*$C4082/365)+MAR1!$D$7*SIN(2*PI()*$C4082/365)</f>
        <v/>
      </c>
      <c r="N4082" s="7">
        <f>F4082-K4082</f>
        <v/>
      </c>
      <c r="O4082" s="7">
        <f>G4082-L4082</f>
        <v/>
      </c>
      <c r="P4082" s="7">
        <f>H4082-M4082</f>
        <v/>
      </c>
      <c r="Q4082" s="7">
        <f>IF($I4082=1,(N4082-MAR1!$B$11)/MAR1!$D$11,(N4082-MAR1!$C$11)/MAR1!$E$11)</f>
        <v/>
      </c>
      <c r="R4082" s="7">
        <f>IF($I4082=1,(O4082-MAR1!$B$12)/MAR1!$D$12,(O4082-MAR1!$C$12)/MAR1!$E$12)</f>
        <v/>
      </c>
      <c r="S4082" s="7">
        <f>IF($I4082=1,(P4082-MAR1!$B$13)/MAR1!$D$13,(P4082-MAR1!$C$13)/MAR1!$E$13)</f>
        <v/>
      </c>
    </row>
    <row r="4083">
      <c r="A4083" s="5" t="n">
        <v>4082</v>
      </c>
      <c r="B4083" s="5" t="n">
        <v>12</v>
      </c>
      <c r="C4083" s="5" t="n">
        <v>67</v>
      </c>
      <c r="D4083" s="5" t="n">
        <v>3</v>
      </c>
      <c r="E4083" s="5" t="n">
        <v>0</v>
      </c>
      <c r="F4083" s="5" t="n">
        <v>34.1</v>
      </c>
      <c r="G4083" s="5" t="n">
        <v>19.3</v>
      </c>
      <c r="H4083" s="5" t="n">
        <v>21.86</v>
      </c>
      <c r="I4083" s="6">
        <f>IF(E4083&gt;=Markov!$B$3,1,0)</f>
        <v/>
      </c>
      <c r="J4083" s="6">
        <f>I4082</f>
        <v/>
      </c>
      <c r="K4083" s="7">
        <f>MAR1!$B$5+MAR1!$C$5*COS(2*PI()*$C4083/365)+MAR1!$D$5*SIN(2*PI()*$C4083/365)</f>
        <v/>
      </c>
      <c r="L4083" s="7">
        <f>MAR1!$B$6+MAR1!$C$6*COS(2*PI()*$C4083/365)+MAR1!$D$6*SIN(2*PI()*$C4083/365)</f>
        <v/>
      </c>
      <c r="M4083" s="7">
        <f>MAR1!$B$7+MAR1!$C$7*COS(2*PI()*$C4083/365)+MAR1!$D$7*SIN(2*PI()*$C4083/365)</f>
        <v/>
      </c>
      <c r="N4083" s="7">
        <f>F4083-K4083</f>
        <v/>
      </c>
      <c r="O4083" s="7">
        <f>G4083-L4083</f>
        <v/>
      </c>
      <c r="P4083" s="7">
        <f>H4083-M4083</f>
        <v/>
      </c>
      <c r="Q4083" s="7">
        <f>IF($I4083=1,(N4083-MAR1!$B$11)/MAR1!$D$11,(N4083-MAR1!$C$11)/MAR1!$E$11)</f>
        <v/>
      </c>
      <c r="R4083" s="7">
        <f>IF($I4083=1,(O4083-MAR1!$B$12)/MAR1!$D$12,(O4083-MAR1!$C$12)/MAR1!$E$12)</f>
        <v/>
      </c>
      <c r="S4083" s="7">
        <f>IF($I4083=1,(P4083-MAR1!$B$13)/MAR1!$D$13,(P4083-MAR1!$C$13)/MAR1!$E$13)</f>
        <v/>
      </c>
    </row>
    <row r="4084">
      <c r="A4084" s="5" t="n">
        <v>4083</v>
      </c>
      <c r="B4084" s="5" t="n">
        <v>12</v>
      </c>
      <c r="C4084" s="5" t="n">
        <v>68</v>
      </c>
      <c r="D4084" s="5" t="n">
        <v>3</v>
      </c>
      <c r="E4084" s="5" t="n">
        <v>0</v>
      </c>
      <c r="F4084" s="5" t="n">
        <v>35</v>
      </c>
      <c r="G4084" s="5" t="n">
        <v>19</v>
      </c>
      <c r="H4084" s="5" t="n">
        <v>18.81</v>
      </c>
      <c r="I4084" s="6">
        <f>IF(E4084&gt;=Markov!$B$3,1,0)</f>
        <v/>
      </c>
      <c r="J4084" s="6">
        <f>I4083</f>
        <v/>
      </c>
      <c r="K4084" s="7">
        <f>MAR1!$B$5+MAR1!$C$5*COS(2*PI()*$C4084/365)+MAR1!$D$5*SIN(2*PI()*$C4084/365)</f>
        <v/>
      </c>
      <c r="L4084" s="7">
        <f>MAR1!$B$6+MAR1!$C$6*COS(2*PI()*$C4084/365)+MAR1!$D$6*SIN(2*PI()*$C4084/365)</f>
        <v/>
      </c>
      <c r="M4084" s="7">
        <f>MAR1!$B$7+MAR1!$C$7*COS(2*PI()*$C4084/365)+MAR1!$D$7*SIN(2*PI()*$C4084/365)</f>
        <v/>
      </c>
      <c r="N4084" s="7">
        <f>F4084-K4084</f>
        <v/>
      </c>
      <c r="O4084" s="7">
        <f>G4084-L4084</f>
        <v/>
      </c>
      <c r="P4084" s="7">
        <f>H4084-M4084</f>
        <v/>
      </c>
      <c r="Q4084" s="7">
        <f>IF($I4084=1,(N4084-MAR1!$B$11)/MAR1!$D$11,(N4084-MAR1!$C$11)/MAR1!$E$11)</f>
        <v/>
      </c>
      <c r="R4084" s="7">
        <f>IF($I4084=1,(O4084-MAR1!$B$12)/MAR1!$D$12,(O4084-MAR1!$C$12)/MAR1!$E$12)</f>
        <v/>
      </c>
      <c r="S4084" s="7">
        <f>IF($I4084=1,(P4084-MAR1!$B$13)/MAR1!$D$13,(P4084-MAR1!$C$13)/MAR1!$E$13)</f>
        <v/>
      </c>
    </row>
    <row r="4085">
      <c r="A4085" s="5" t="n">
        <v>4084</v>
      </c>
      <c r="B4085" s="5" t="n">
        <v>12</v>
      </c>
      <c r="C4085" s="5" t="n">
        <v>69</v>
      </c>
      <c r="D4085" s="5" t="n">
        <v>3</v>
      </c>
      <c r="E4085" s="5" t="n">
        <v>0</v>
      </c>
      <c r="F4085" s="5" t="n">
        <v>36.4</v>
      </c>
      <c r="G4085" s="5" t="n">
        <v>18.8</v>
      </c>
      <c r="H4085" s="5" t="n">
        <v>20.19</v>
      </c>
      <c r="I4085" s="6">
        <f>IF(E4085&gt;=Markov!$B$3,1,0)</f>
        <v/>
      </c>
      <c r="J4085" s="6">
        <f>I4084</f>
        <v/>
      </c>
      <c r="K4085" s="7">
        <f>MAR1!$B$5+MAR1!$C$5*COS(2*PI()*$C4085/365)+MAR1!$D$5*SIN(2*PI()*$C4085/365)</f>
        <v/>
      </c>
      <c r="L4085" s="7">
        <f>MAR1!$B$6+MAR1!$C$6*COS(2*PI()*$C4085/365)+MAR1!$D$6*SIN(2*PI()*$C4085/365)</f>
        <v/>
      </c>
      <c r="M4085" s="7">
        <f>MAR1!$B$7+MAR1!$C$7*COS(2*PI()*$C4085/365)+MAR1!$D$7*SIN(2*PI()*$C4085/365)</f>
        <v/>
      </c>
      <c r="N4085" s="7">
        <f>F4085-K4085</f>
        <v/>
      </c>
      <c r="O4085" s="7">
        <f>G4085-L4085</f>
        <v/>
      </c>
      <c r="P4085" s="7">
        <f>H4085-M4085</f>
        <v/>
      </c>
      <c r="Q4085" s="7">
        <f>IF($I4085=1,(N4085-MAR1!$B$11)/MAR1!$D$11,(N4085-MAR1!$C$11)/MAR1!$E$11)</f>
        <v/>
      </c>
      <c r="R4085" s="7">
        <f>IF($I4085=1,(O4085-MAR1!$B$12)/MAR1!$D$12,(O4085-MAR1!$C$12)/MAR1!$E$12)</f>
        <v/>
      </c>
      <c r="S4085" s="7">
        <f>IF($I4085=1,(P4085-MAR1!$B$13)/MAR1!$D$13,(P4085-MAR1!$C$13)/MAR1!$E$13)</f>
        <v/>
      </c>
    </row>
    <row r="4086">
      <c r="A4086" s="5" t="n">
        <v>4085</v>
      </c>
      <c r="B4086" s="5" t="n">
        <v>12</v>
      </c>
      <c r="C4086" s="5" t="n">
        <v>70</v>
      </c>
      <c r="D4086" s="5" t="n">
        <v>3</v>
      </c>
      <c r="E4086" s="5" t="n">
        <v>0</v>
      </c>
      <c r="F4086" s="5" t="n">
        <v>34.7</v>
      </c>
      <c r="G4086" s="5" t="n">
        <v>18.6</v>
      </c>
      <c r="H4086" s="5" t="n">
        <v>15</v>
      </c>
      <c r="I4086" s="6">
        <f>IF(E4086&gt;=Markov!$B$3,1,0)</f>
        <v/>
      </c>
      <c r="J4086" s="6">
        <f>I4085</f>
        <v/>
      </c>
      <c r="K4086" s="7">
        <f>MAR1!$B$5+MAR1!$C$5*COS(2*PI()*$C4086/365)+MAR1!$D$5*SIN(2*PI()*$C4086/365)</f>
        <v/>
      </c>
      <c r="L4086" s="7">
        <f>MAR1!$B$6+MAR1!$C$6*COS(2*PI()*$C4086/365)+MAR1!$D$6*SIN(2*PI()*$C4086/365)</f>
        <v/>
      </c>
      <c r="M4086" s="7">
        <f>MAR1!$B$7+MAR1!$C$7*COS(2*PI()*$C4086/365)+MAR1!$D$7*SIN(2*PI()*$C4086/365)</f>
        <v/>
      </c>
      <c r="N4086" s="7">
        <f>F4086-K4086</f>
        <v/>
      </c>
      <c r="O4086" s="7">
        <f>G4086-L4086</f>
        <v/>
      </c>
      <c r="P4086" s="7">
        <f>H4086-M4086</f>
        <v/>
      </c>
      <c r="Q4086" s="7">
        <f>IF($I4086=1,(N4086-MAR1!$B$11)/MAR1!$D$11,(N4086-MAR1!$C$11)/MAR1!$E$11)</f>
        <v/>
      </c>
      <c r="R4086" s="7">
        <f>IF($I4086=1,(O4086-MAR1!$B$12)/MAR1!$D$12,(O4086-MAR1!$C$12)/MAR1!$E$12)</f>
        <v/>
      </c>
      <c r="S4086" s="7">
        <f>IF($I4086=1,(P4086-MAR1!$B$13)/MAR1!$D$13,(P4086-MAR1!$C$13)/MAR1!$E$13)</f>
        <v/>
      </c>
    </row>
    <row r="4087">
      <c r="A4087" s="5" t="n">
        <v>4086</v>
      </c>
      <c r="B4087" s="5" t="n">
        <v>12</v>
      </c>
      <c r="C4087" s="5" t="n">
        <v>71</v>
      </c>
      <c r="D4087" s="5" t="n">
        <v>3</v>
      </c>
      <c r="E4087" s="5" t="n">
        <v>0</v>
      </c>
      <c r="F4087" s="5" t="n">
        <v>32.8</v>
      </c>
      <c r="G4087" s="5" t="n">
        <v>18.9</v>
      </c>
      <c r="H4087" s="5" t="n">
        <v>18.87</v>
      </c>
      <c r="I4087" s="6">
        <f>IF(E4087&gt;=Markov!$B$3,1,0)</f>
        <v/>
      </c>
      <c r="J4087" s="6">
        <f>I4086</f>
        <v/>
      </c>
      <c r="K4087" s="7">
        <f>MAR1!$B$5+MAR1!$C$5*COS(2*PI()*$C4087/365)+MAR1!$D$5*SIN(2*PI()*$C4087/365)</f>
        <v/>
      </c>
      <c r="L4087" s="7">
        <f>MAR1!$B$6+MAR1!$C$6*COS(2*PI()*$C4087/365)+MAR1!$D$6*SIN(2*PI()*$C4087/365)</f>
        <v/>
      </c>
      <c r="M4087" s="7">
        <f>MAR1!$B$7+MAR1!$C$7*COS(2*PI()*$C4087/365)+MAR1!$D$7*SIN(2*PI()*$C4087/365)</f>
        <v/>
      </c>
      <c r="N4087" s="7">
        <f>F4087-K4087</f>
        <v/>
      </c>
      <c r="O4087" s="7">
        <f>G4087-L4087</f>
        <v/>
      </c>
      <c r="P4087" s="7">
        <f>H4087-M4087</f>
        <v/>
      </c>
      <c r="Q4087" s="7">
        <f>IF($I4087=1,(N4087-MAR1!$B$11)/MAR1!$D$11,(N4087-MAR1!$C$11)/MAR1!$E$11)</f>
        <v/>
      </c>
      <c r="R4087" s="7">
        <f>IF($I4087=1,(O4087-MAR1!$B$12)/MAR1!$D$12,(O4087-MAR1!$C$12)/MAR1!$E$12)</f>
        <v/>
      </c>
      <c r="S4087" s="7">
        <f>IF($I4087=1,(P4087-MAR1!$B$13)/MAR1!$D$13,(P4087-MAR1!$C$13)/MAR1!$E$13)</f>
        <v/>
      </c>
    </row>
    <row r="4088">
      <c r="A4088" s="5" t="n">
        <v>4087</v>
      </c>
      <c r="B4088" s="5" t="n">
        <v>12</v>
      </c>
      <c r="C4088" s="5" t="n">
        <v>72</v>
      </c>
      <c r="D4088" s="5" t="n">
        <v>3</v>
      </c>
      <c r="E4088" s="5" t="n">
        <v>0</v>
      </c>
      <c r="F4088" s="5" t="n">
        <v>32.9</v>
      </c>
      <c r="G4088" s="5" t="n">
        <v>20.4</v>
      </c>
      <c r="H4088" s="5" t="n">
        <v>14.21</v>
      </c>
      <c r="I4088" s="6">
        <f>IF(E4088&gt;=Markov!$B$3,1,0)</f>
        <v/>
      </c>
      <c r="J4088" s="6">
        <f>I4087</f>
        <v/>
      </c>
      <c r="K4088" s="7">
        <f>MAR1!$B$5+MAR1!$C$5*COS(2*PI()*$C4088/365)+MAR1!$D$5*SIN(2*PI()*$C4088/365)</f>
        <v/>
      </c>
      <c r="L4088" s="7">
        <f>MAR1!$B$6+MAR1!$C$6*COS(2*PI()*$C4088/365)+MAR1!$D$6*SIN(2*PI()*$C4088/365)</f>
        <v/>
      </c>
      <c r="M4088" s="7">
        <f>MAR1!$B$7+MAR1!$C$7*COS(2*PI()*$C4088/365)+MAR1!$D$7*SIN(2*PI()*$C4088/365)</f>
        <v/>
      </c>
      <c r="N4088" s="7">
        <f>F4088-K4088</f>
        <v/>
      </c>
      <c r="O4088" s="7">
        <f>G4088-L4088</f>
        <v/>
      </c>
      <c r="P4088" s="7">
        <f>H4088-M4088</f>
        <v/>
      </c>
      <c r="Q4088" s="7">
        <f>IF($I4088=1,(N4088-MAR1!$B$11)/MAR1!$D$11,(N4088-MAR1!$C$11)/MAR1!$E$11)</f>
        <v/>
      </c>
      <c r="R4088" s="7">
        <f>IF($I4088=1,(O4088-MAR1!$B$12)/MAR1!$D$12,(O4088-MAR1!$C$12)/MAR1!$E$12)</f>
        <v/>
      </c>
      <c r="S4088" s="7">
        <f>IF($I4088=1,(P4088-MAR1!$B$13)/MAR1!$D$13,(P4088-MAR1!$C$13)/MAR1!$E$13)</f>
        <v/>
      </c>
    </row>
    <row r="4089">
      <c r="A4089" s="5" t="n">
        <v>4088</v>
      </c>
      <c r="B4089" s="5" t="n">
        <v>12</v>
      </c>
      <c r="C4089" s="5" t="n">
        <v>73</v>
      </c>
      <c r="D4089" s="5" t="n">
        <v>3</v>
      </c>
      <c r="E4089" s="5" t="n">
        <v>0</v>
      </c>
      <c r="F4089" s="5" t="n">
        <v>31.9</v>
      </c>
      <c r="G4089" s="5" t="n">
        <v>20.6</v>
      </c>
      <c r="H4089" s="5" t="n">
        <v>19.99</v>
      </c>
      <c r="I4089" s="6">
        <f>IF(E4089&gt;=Markov!$B$3,1,0)</f>
        <v/>
      </c>
      <c r="J4089" s="6">
        <f>I4088</f>
        <v/>
      </c>
      <c r="K4089" s="7">
        <f>MAR1!$B$5+MAR1!$C$5*COS(2*PI()*$C4089/365)+MAR1!$D$5*SIN(2*PI()*$C4089/365)</f>
        <v/>
      </c>
      <c r="L4089" s="7">
        <f>MAR1!$B$6+MAR1!$C$6*COS(2*PI()*$C4089/365)+MAR1!$D$6*SIN(2*PI()*$C4089/365)</f>
        <v/>
      </c>
      <c r="M4089" s="7">
        <f>MAR1!$B$7+MAR1!$C$7*COS(2*PI()*$C4089/365)+MAR1!$D$7*SIN(2*PI()*$C4089/365)</f>
        <v/>
      </c>
      <c r="N4089" s="7">
        <f>F4089-K4089</f>
        <v/>
      </c>
      <c r="O4089" s="7">
        <f>G4089-L4089</f>
        <v/>
      </c>
      <c r="P4089" s="7">
        <f>H4089-M4089</f>
        <v/>
      </c>
      <c r="Q4089" s="7">
        <f>IF($I4089=1,(N4089-MAR1!$B$11)/MAR1!$D$11,(N4089-MAR1!$C$11)/MAR1!$E$11)</f>
        <v/>
      </c>
      <c r="R4089" s="7">
        <f>IF($I4089=1,(O4089-MAR1!$B$12)/MAR1!$D$12,(O4089-MAR1!$C$12)/MAR1!$E$12)</f>
        <v/>
      </c>
      <c r="S4089" s="7">
        <f>IF($I4089=1,(P4089-MAR1!$B$13)/MAR1!$D$13,(P4089-MAR1!$C$13)/MAR1!$E$13)</f>
        <v/>
      </c>
    </row>
    <row r="4090">
      <c r="A4090" s="5" t="n">
        <v>4089</v>
      </c>
      <c r="B4090" s="5" t="n">
        <v>12</v>
      </c>
      <c r="C4090" s="5" t="n">
        <v>74</v>
      </c>
      <c r="D4090" s="5" t="n">
        <v>3</v>
      </c>
      <c r="E4090" s="5" t="n">
        <v>0</v>
      </c>
      <c r="F4090" s="5" t="n">
        <v>34.7</v>
      </c>
      <c r="G4090" s="5" t="n">
        <v>20.1</v>
      </c>
      <c r="H4090" s="5" t="n">
        <v>22.54</v>
      </c>
      <c r="I4090" s="6">
        <f>IF(E4090&gt;=Markov!$B$3,1,0)</f>
        <v/>
      </c>
      <c r="J4090" s="6">
        <f>I4089</f>
        <v/>
      </c>
      <c r="K4090" s="7">
        <f>MAR1!$B$5+MAR1!$C$5*COS(2*PI()*$C4090/365)+MAR1!$D$5*SIN(2*PI()*$C4090/365)</f>
        <v/>
      </c>
      <c r="L4090" s="7">
        <f>MAR1!$B$6+MAR1!$C$6*COS(2*PI()*$C4090/365)+MAR1!$D$6*SIN(2*PI()*$C4090/365)</f>
        <v/>
      </c>
      <c r="M4090" s="7">
        <f>MAR1!$B$7+MAR1!$C$7*COS(2*PI()*$C4090/365)+MAR1!$D$7*SIN(2*PI()*$C4090/365)</f>
        <v/>
      </c>
      <c r="N4090" s="7">
        <f>F4090-K4090</f>
        <v/>
      </c>
      <c r="O4090" s="7">
        <f>G4090-L4090</f>
        <v/>
      </c>
      <c r="P4090" s="7">
        <f>H4090-M4090</f>
        <v/>
      </c>
      <c r="Q4090" s="7">
        <f>IF($I4090=1,(N4090-MAR1!$B$11)/MAR1!$D$11,(N4090-MAR1!$C$11)/MAR1!$E$11)</f>
        <v/>
      </c>
      <c r="R4090" s="7">
        <f>IF($I4090=1,(O4090-MAR1!$B$12)/MAR1!$D$12,(O4090-MAR1!$C$12)/MAR1!$E$12)</f>
        <v/>
      </c>
      <c r="S4090" s="7">
        <f>IF($I4090=1,(P4090-MAR1!$B$13)/MAR1!$D$13,(P4090-MAR1!$C$13)/MAR1!$E$13)</f>
        <v/>
      </c>
    </row>
    <row r="4091">
      <c r="A4091" s="5" t="n">
        <v>4090</v>
      </c>
      <c r="B4091" s="5" t="n">
        <v>12</v>
      </c>
      <c r="C4091" s="5" t="n">
        <v>75</v>
      </c>
      <c r="D4091" s="5" t="n">
        <v>3</v>
      </c>
      <c r="E4091" s="5" t="n">
        <v>0</v>
      </c>
      <c r="F4091" s="5" t="n">
        <v>34.4</v>
      </c>
      <c r="G4091" s="5" t="n">
        <v>19.5</v>
      </c>
      <c r="H4091" s="5" t="n">
        <v>23.2</v>
      </c>
      <c r="I4091" s="6">
        <f>IF(E4091&gt;=Markov!$B$3,1,0)</f>
        <v/>
      </c>
      <c r="J4091" s="6">
        <f>I4090</f>
        <v/>
      </c>
      <c r="K4091" s="7">
        <f>MAR1!$B$5+MAR1!$C$5*COS(2*PI()*$C4091/365)+MAR1!$D$5*SIN(2*PI()*$C4091/365)</f>
        <v/>
      </c>
      <c r="L4091" s="7">
        <f>MAR1!$B$6+MAR1!$C$6*COS(2*PI()*$C4091/365)+MAR1!$D$6*SIN(2*PI()*$C4091/365)</f>
        <v/>
      </c>
      <c r="M4091" s="7">
        <f>MAR1!$B$7+MAR1!$C$7*COS(2*PI()*$C4091/365)+MAR1!$D$7*SIN(2*PI()*$C4091/365)</f>
        <v/>
      </c>
      <c r="N4091" s="7">
        <f>F4091-K4091</f>
        <v/>
      </c>
      <c r="O4091" s="7">
        <f>G4091-L4091</f>
        <v/>
      </c>
      <c r="P4091" s="7">
        <f>H4091-M4091</f>
        <v/>
      </c>
      <c r="Q4091" s="7">
        <f>IF($I4091=1,(N4091-MAR1!$B$11)/MAR1!$D$11,(N4091-MAR1!$C$11)/MAR1!$E$11)</f>
        <v/>
      </c>
      <c r="R4091" s="7">
        <f>IF($I4091=1,(O4091-MAR1!$B$12)/MAR1!$D$12,(O4091-MAR1!$C$12)/MAR1!$E$12)</f>
        <v/>
      </c>
      <c r="S4091" s="7">
        <f>IF($I4091=1,(P4091-MAR1!$B$13)/MAR1!$D$13,(P4091-MAR1!$C$13)/MAR1!$E$13)</f>
        <v/>
      </c>
    </row>
    <row r="4092">
      <c r="A4092" s="5" t="n">
        <v>4091</v>
      </c>
      <c r="B4092" s="5" t="n">
        <v>12</v>
      </c>
      <c r="C4092" s="5" t="n">
        <v>76</v>
      </c>
      <c r="D4092" s="5" t="n">
        <v>3</v>
      </c>
      <c r="E4092" s="5" t="n">
        <v>0</v>
      </c>
      <c r="F4092" s="5" t="n">
        <v>34.9</v>
      </c>
      <c r="G4092" s="5" t="n">
        <v>18.7</v>
      </c>
      <c r="H4092" s="5" t="n">
        <v>24.11</v>
      </c>
      <c r="I4092" s="6">
        <f>IF(E4092&gt;=Markov!$B$3,1,0)</f>
        <v/>
      </c>
      <c r="J4092" s="6">
        <f>I4091</f>
        <v/>
      </c>
      <c r="K4092" s="7">
        <f>MAR1!$B$5+MAR1!$C$5*COS(2*PI()*$C4092/365)+MAR1!$D$5*SIN(2*PI()*$C4092/365)</f>
        <v/>
      </c>
      <c r="L4092" s="7">
        <f>MAR1!$B$6+MAR1!$C$6*COS(2*PI()*$C4092/365)+MAR1!$D$6*SIN(2*PI()*$C4092/365)</f>
        <v/>
      </c>
      <c r="M4092" s="7">
        <f>MAR1!$B$7+MAR1!$C$7*COS(2*PI()*$C4092/365)+MAR1!$D$7*SIN(2*PI()*$C4092/365)</f>
        <v/>
      </c>
      <c r="N4092" s="7">
        <f>F4092-K4092</f>
        <v/>
      </c>
      <c r="O4092" s="7">
        <f>G4092-L4092</f>
        <v/>
      </c>
      <c r="P4092" s="7">
        <f>H4092-M4092</f>
        <v/>
      </c>
      <c r="Q4092" s="7">
        <f>IF($I4092=1,(N4092-MAR1!$B$11)/MAR1!$D$11,(N4092-MAR1!$C$11)/MAR1!$E$11)</f>
        <v/>
      </c>
      <c r="R4092" s="7">
        <f>IF($I4092=1,(O4092-MAR1!$B$12)/MAR1!$D$12,(O4092-MAR1!$C$12)/MAR1!$E$12)</f>
        <v/>
      </c>
      <c r="S4092" s="7">
        <f>IF($I4092=1,(P4092-MAR1!$B$13)/MAR1!$D$13,(P4092-MAR1!$C$13)/MAR1!$E$13)</f>
        <v/>
      </c>
    </row>
    <row r="4093">
      <c r="A4093" s="5" t="n">
        <v>4092</v>
      </c>
      <c r="B4093" s="5" t="n">
        <v>12</v>
      </c>
      <c r="C4093" s="5" t="n">
        <v>77</v>
      </c>
      <c r="D4093" s="5" t="n">
        <v>3</v>
      </c>
      <c r="E4093" s="5" t="n">
        <v>0</v>
      </c>
      <c r="F4093" s="5" t="n">
        <v>33.7</v>
      </c>
      <c r="G4093" s="5" t="n">
        <v>19.8</v>
      </c>
      <c r="H4093" s="5" t="n">
        <v>21.46</v>
      </c>
      <c r="I4093" s="6">
        <f>IF(E4093&gt;=Markov!$B$3,1,0)</f>
        <v/>
      </c>
      <c r="J4093" s="6">
        <f>I4092</f>
        <v/>
      </c>
      <c r="K4093" s="7">
        <f>MAR1!$B$5+MAR1!$C$5*COS(2*PI()*$C4093/365)+MAR1!$D$5*SIN(2*PI()*$C4093/365)</f>
        <v/>
      </c>
      <c r="L4093" s="7">
        <f>MAR1!$B$6+MAR1!$C$6*COS(2*PI()*$C4093/365)+MAR1!$D$6*SIN(2*PI()*$C4093/365)</f>
        <v/>
      </c>
      <c r="M4093" s="7">
        <f>MAR1!$B$7+MAR1!$C$7*COS(2*PI()*$C4093/365)+MAR1!$D$7*SIN(2*PI()*$C4093/365)</f>
        <v/>
      </c>
      <c r="N4093" s="7">
        <f>F4093-K4093</f>
        <v/>
      </c>
      <c r="O4093" s="7">
        <f>G4093-L4093</f>
        <v/>
      </c>
      <c r="P4093" s="7">
        <f>H4093-M4093</f>
        <v/>
      </c>
      <c r="Q4093" s="7">
        <f>IF($I4093=1,(N4093-MAR1!$B$11)/MAR1!$D$11,(N4093-MAR1!$C$11)/MAR1!$E$11)</f>
        <v/>
      </c>
      <c r="R4093" s="7">
        <f>IF($I4093=1,(O4093-MAR1!$B$12)/MAR1!$D$12,(O4093-MAR1!$C$12)/MAR1!$E$12)</f>
        <v/>
      </c>
      <c r="S4093" s="7">
        <f>IF($I4093=1,(P4093-MAR1!$B$13)/MAR1!$D$13,(P4093-MAR1!$C$13)/MAR1!$E$13)</f>
        <v/>
      </c>
    </row>
    <row r="4094">
      <c r="A4094" s="5" t="n">
        <v>4093</v>
      </c>
      <c r="B4094" s="5" t="n">
        <v>12</v>
      </c>
      <c r="C4094" s="5" t="n">
        <v>78</v>
      </c>
      <c r="D4094" s="5" t="n">
        <v>3</v>
      </c>
      <c r="E4094" s="5" t="n">
        <v>0</v>
      </c>
      <c r="F4094" s="5" t="n">
        <v>34.8</v>
      </c>
      <c r="G4094" s="5" t="n">
        <v>20.2</v>
      </c>
      <c r="H4094" s="5" t="n">
        <v>22.56</v>
      </c>
      <c r="I4094" s="6">
        <f>IF(E4094&gt;=Markov!$B$3,1,0)</f>
        <v/>
      </c>
      <c r="J4094" s="6">
        <f>I4093</f>
        <v/>
      </c>
      <c r="K4094" s="7">
        <f>MAR1!$B$5+MAR1!$C$5*COS(2*PI()*$C4094/365)+MAR1!$D$5*SIN(2*PI()*$C4094/365)</f>
        <v/>
      </c>
      <c r="L4094" s="7">
        <f>MAR1!$B$6+MAR1!$C$6*COS(2*PI()*$C4094/365)+MAR1!$D$6*SIN(2*PI()*$C4094/365)</f>
        <v/>
      </c>
      <c r="M4094" s="7">
        <f>MAR1!$B$7+MAR1!$C$7*COS(2*PI()*$C4094/365)+MAR1!$D$7*SIN(2*PI()*$C4094/365)</f>
        <v/>
      </c>
      <c r="N4094" s="7">
        <f>F4094-K4094</f>
        <v/>
      </c>
      <c r="O4094" s="7">
        <f>G4094-L4094</f>
        <v/>
      </c>
      <c r="P4094" s="7">
        <f>H4094-M4094</f>
        <v/>
      </c>
      <c r="Q4094" s="7">
        <f>IF($I4094=1,(N4094-MAR1!$B$11)/MAR1!$D$11,(N4094-MAR1!$C$11)/MAR1!$E$11)</f>
        <v/>
      </c>
      <c r="R4094" s="7">
        <f>IF($I4094=1,(O4094-MAR1!$B$12)/MAR1!$D$12,(O4094-MAR1!$C$12)/MAR1!$E$12)</f>
        <v/>
      </c>
      <c r="S4094" s="7">
        <f>IF($I4094=1,(P4094-MAR1!$B$13)/MAR1!$D$13,(P4094-MAR1!$C$13)/MAR1!$E$13)</f>
        <v/>
      </c>
    </row>
    <row r="4095">
      <c r="A4095" s="5" t="n">
        <v>4094</v>
      </c>
      <c r="B4095" s="5" t="n">
        <v>12</v>
      </c>
      <c r="C4095" s="5" t="n">
        <v>79</v>
      </c>
      <c r="D4095" s="5" t="n">
        <v>3</v>
      </c>
      <c r="E4095" s="5" t="n">
        <v>0</v>
      </c>
      <c r="F4095" s="5" t="n">
        <v>37.9</v>
      </c>
      <c r="G4095" s="5" t="n">
        <v>19.6</v>
      </c>
      <c r="H4095" s="5" t="n">
        <v>23.13</v>
      </c>
      <c r="I4095" s="6">
        <f>IF(E4095&gt;=Markov!$B$3,1,0)</f>
        <v/>
      </c>
      <c r="J4095" s="6">
        <f>I4094</f>
        <v/>
      </c>
      <c r="K4095" s="7">
        <f>MAR1!$B$5+MAR1!$C$5*COS(2*PI()*$C4095/365)+MAR1!$D$5*SIN(2*PI()*$C4095/365)</f>
        <v/>
      </c>
      <c r="L4095" s="7">
        <f>MAR1!$B$6+MAR1!$C$6*COS(2*PI()*$C4095/365)+MAR1!$D$6*SIN(2*PI()*$C4095/365)</f>
        <v/>
      </c>
      <c r="M4095" s="7">
        <f>MAR1!$B$7+MAR1!$C$7*COS(2*PI()*$C4095/365)+MAR1!$D$7*SIN(2*PI()*$C4095/365)</f>
        <v/>
      </c>
      <c r="N4095" s="7">
        <f>F4095-K4095</f>
        <v/>
      </c>
      <c r="O4095" s="7">
        <f>G4095-L4095</f>
        <v/>
      </c>
      <c r="P4095" s="7">
        <f>H4095-M4095</f>
        <v/>
      </c>
      <c r="Q4095" s="7">
        <f>IF($I4095=1,(N4095-MAR1!$B$11)/MAR1!$D$11,(N4095-MAR1!$C$11)/MAR1!$E$11)</f>
        <v/>
      </c>
      <c r="R4095" s="7">
        <f>IF($I4095=1,(O4095-MAR1!$B$12)/MAR1!$D$12,(O4095-MAR1!$C$12)/MAR1!$E$12)</f>
        <v/>
      </c>
      <c r="S4095" s="7">
        <f>IF($I4095=1,(P4095-MAR1!$B$13)/MAR1!$D$13,(P4095-MAR1!$C$13)/MAR1!$E$13)</f>
        <v/>
      </c>
    </row>
    <row r="4096">
      <c r="A4096" s="5" t="n">
        <v>4095</v>
      </c>
      <c r="B4096" s="5" t="n">
        <v>12</v>
      </c>
      <c r="C4096" s="5" t="n">
        <v>80</v>
      </c>
      <c r="D4096" s="5" t="n">
        <v>3</v>
      </c>
      <c r="E4096" s="5" t="n">
        <v>0</v>
      </c>
      <c r="F4096" s="5" t="n">
        <v>36.9</v>
      </c>
      <c r="G4096" s="5" t="n">
        <v>21.2</v>
      </c>
      <c r="H4096" s="5" t="n">
        <v>22.07</v>
      </c>
      <c r="I4096" s="6">
        <f>IF(E4096&gt;=Markov!$B$3,1,0)</f>
        <v/>
      </c>
      <c r="J4096" s="6">
        <f>I4095</f>
        <v/>
      </c>
      <c r="K4096" s="7">
        <f>MAR1!$B$5+MAR1!$C$5*COS(2*PI()*$C4096/365)+MAR1!$D$5*SIN(2*PI()*$C4096/365)</f>
        <v/>
      </c>
      <c r="L4096" s="7">
        <f>MAR1!$B$6+MAR1!$C$6*COS(2*PI()*$C4096/365)+MAR1!$D$6*SIN(2*PI()*$C4096/365)</f>
        <v/>
      </c>
      <c r="M4096" s="7">
        <f>MAR1!$B$7+MAR1!$C$7*COS(2*PI()*$C4096/365)+MAR1!$D$7*SIN(2*PI()*$C4096/365)</f>
        <v/>
      </c>
      <c r="N4096" s="7">
        <f>F4096-K4096</f>
        <v/>
      </c>
      <c r="O4096" s="7">
        <f>G4096-L4096</f>
        <v/>
      </c>
      <c r="P4096" s="7">
        <f>H4096-M4096</f>
        <v/>
      </c>
      <c r="Q4096" s="7">
        <f>IF($I4096=1,(N4096-MAR1!$B$11)/MAR1!$D$11,(N4096-MAR1!$C$11)/MAR1!$E$11)</f>
        <v/>
      </c>
      <c r="R4096" s="7">
        <f>IF($I4096=1,(O4096-MAR1!$B$12)/MAR1!$D$12,(O4096-MAR1!$C$12)/MAR1!$E$12)</f>
        <v/>
      </c>
      <c r="S4096" s="7">
        <f>IF($I4096=1,(P4096-MAR1!$B$13)/MAR1!$D$13,(P4096-MAR1!$C$13)/MAR1!$E$13)</f>
        <v/>
      </c>
    </row>
    <row r="4097">
      <c r="A4097" s="5" t="n">
        <v>4096</v>
      </c>
      <c r="B4097" s="5" t="n">
        <v>12</v>
      </c>
      <c r="C4097" s="5" t="n">
        <v>81</v>
      </c>
      <c r="D4097" s="5" t="n">
        <v>3</v>
      </c>
      <c r="E4097" s="5" t="n">
        <v>0</v>
      </c>
      <c r="F4097" s="5" t="n">
        <v>35.6</v>
      </c>
      <c r="G4097" s="5" t="n">
        <v>22.1</v>
      </c>
      <c r="H4097" s="5" t="n">
        <v>21.92</v>
      </c>
      <c r="I4097" s="6">
        <f>IF(E4097&gt;=Markov!$B$3,1,0)</f>
        <v/>
      </c>
      <c r="J4097" s="6">
        <f>I4096</f>
        <v/>
      </c>
      <c r="K4097" s="7">
        <f>MAR1!$B$5+MAR1!$C$5*COS(2*PI()*$C4097/365)+MAR1!$D$5*SIN(2*PI()*$C4097/365)</f>
        <v/>
      </c>
      <c r="L4097" s="7">
        <f>MAR1!$B$6+MAR1!$C$6*COS(2*PI()*$C4097/365)+MAR1!$D$6*SIN(2*PI()*$C4097/365)</f>
        <v/>
      </c>
      <c r="M4097" s="7">
        <f>MAR1!$B$7+MAR1!$C$7*COS(2*PI()*$C4097/365)+MAR1!$D$7*SIN(2*PI()*$C4097/365)</f>
        <v/>
      </c>
      <c r="N4097" s="7">
        <f>F4097-K4097</f>
        <v/>
      </c>
      <c r="O4097" s="7">
        <f>G4097-L4097</f>
        <v/>
      </c>
      <c r="P4097" s="7">
        <f>H4097-M4097</f>
        <v/>
      </c>
      <c r="Q4097" s="7">
        <f>IF($I4097=1,(N4097-MAR1!$B$11)/MAR1!$D$11,(N4097-MAR1!$C$11)/MAR1!$E$11)</f>
        <v/>
      </c>
      <c r="R4097" s="7">
        <f>IF($I4097=1,(O4097-MAR1!$B$12)/MAR1!$D$12,(O4097-MAR1!$C$12)/MAR1!$E$12)</f>
        <v/>
      </c>
      <c r="S4097" s="7">
        <f>IF($I4097=1,(P4097-MAR1!$B$13)/MAR1!$D$13,(P4097-MAR1!$C$13)/MAR1!$E$13)</f>
        <v/>
      </c>
    </row>
    <row r="4098">
      <c r="A4098" s="5" t="n">
        <v>4097</v>
      </c>
      <c r="B4098" s="5" t="n">
        <v>12</v>
      </c>
      <c r="C4098" s="5" t="n">
        <v>82</v>
      </c>
      <c r="D4098" s="5" t="n">
        <v>3</v>
      </c>
      <c r="E4098" s="5" t="n">
        <v>0</v>
      </c>
      <c r="F4098" s="5" t="n">
        <v>36.4</v>
      </c>
      <c r="G4098" s="5" t="n">
        <v>22.9</v>
      </c>
      <c r="H4098" s="5" t="n">
        <v>23.4</v>
      </c>
      <c r="I4098" s="6">
        <f>IF(E4098&gt;=Markov!$B$3,1,0)</f>
        <v/>
      </c>
      <c r="J4098" s="6">
        <f>I4097</f>
        <v/>
      </c>
      <c r="K4098" s="7">
        <f>MAR1!$B$5+MAR1!$C$5*COS(2*PI()*$C4098/365)+MAR1!$D$5*SIN(2*PI()*$C4098/365)</f>
        <v/>
      </c>
      <c r="L4098" s="7">
        <f>MAR1!$B$6+MAR1!$C$6*COS(2*PI()*$C4098/365)+MAR1!$D$6*SIN(2*PI()*$C4098/365)</f>
        <v/>
      </c>
      <c r="M4098" s="7">
        <f>MAR1!$B$7+MAR1!$C$7*COS(2*PI()*$C4098/365)+MAR1!$D$7*SIN(2*PI()*$C4098/365)</f>
        <v/>
      </c>
      <c r="N4098" s="7">
        <f>F4098-K4098</f>
        <v/>
      </c>
      <c r="O4098" s="7">
        <f>G4098-L4098</f>
        <v/>
      </c>
      <c r="P4098" s="7">
        <f>H4098-M4098</f>
        <v/>
      </c>
      <c r="Q4098" s="7">
        <f>IF($I4098=1,(N4098-MAR1!$B$11)/MAR1!$D$11,(N4098-MAR1!$C$11)/MAR1!$E$11)</f>
        <v/>
      </c>
      <c r="R4098" s="7">
        <f>IF($I4098=1,(O4098-MAR1!$B$12)/MAR1!$D$12,(O4098-MAR1!$C$12)/MAR1!$E$12)</f>
        <v/>
      </c>
      <c r="S4098" s="7">
        <f>IF($I4098=1,(P4098-MAR1!$B$13)/MAR1!$D$13,(P4098-MAR1!$C$13)/MAR1!$E$13)</f>
        <v/>
      </c>
    </row>
    <row r="4099">
      <c r="A4099" s="5" t="n">
        <v>4098</v>
      </c>
      <c r="B4099" s="5" t="n">
        <v>12</v>
      </c>
      <c r="C4099" s="5" t="n">
        <v>83</v>
      </c>
      <c r="D4099" s="5" t="n">
        <v>3</v>
      </c>
      <c r="E4099" s="5" t="n">
        <v>0</v>
      </c>
      <c r="F4099" s="5" t="n">
        <v>37.3</v>
      </c>
      <c r="G4099" s="5" t="n">
        <v>23.8</v>
      </c>
      <c r="H4099" s="5" t="n">
        <v>25.99</v>
      </c>
      <c r="I4099" s="6">
        <f>IF(E4099&gt;=Markov!$B$3,1,0)</f>
        <v/>
      </c>
      <c r="J4099" s="6">
        <f>I4098</f>
        <v/>
      </c>
      <c r="K4099" s="7">
        <f>MAR1!$B$5+MAR1!$C$5*COS(2*PI()*$C4099/365)+MAR1!$D$5*SIN(2*PI()*$C4099/365)</f>
        <v/>
      </c>
      <c r="L4099" s="7">
        <f>MAR1!$B$6+MAR1!$C$6*COS(2*PI()*$C4099/365)+MAR1!$D$6*SIN(2*PI()*$C4099/365)</f>
        <v/>
      </c>
      <c r="M4099" s="7">
        <f>MAR1!$B$7+MAR1!$C$7*COS(2*PI()*$C4099/365)+MAR1!$D$7*SIN(2*PI()*$C4099/365)</f>
        <v/>
      </c>
      <c r="N4099" s="7">
        <f>F4099-K4099</f>
        <v/>
      </c>
      <c r="O4099" s="7">
        <f>G4099-L4099</f>
        <v/>
      </c>
      <c r="P4099" s="7">
        <f>H4099-M4099</f>
        <v/>
      </c>
      <c r="Q4099" s="7">
        <f>IF($I4099=1,(N4099-MAR1!$B$11)/MAR1!$D$11,(N4099-MAR1!$C$11)/MAR1!$E$11)</f>
        <v/>
      </c>
      <c r="R4099" s="7">
        <f>IF($I4099=1,(O4099-MAR1!$B$12)/MAR1!$D$12,(O4099-MAR1!$C$12)/MAR1!$E$12)</f>
        <v/>
      </c>
      <c r="S4099" s="7">
        <f>IF($I4099=1,(P4099-MAR1!$B$13)/MAR1!$D$13,(P4099-MAR1!$C$13)/MAR1!$E$13)</f>
        <v/>
      </c>
    </row>
    <row r="4100">
      <c r="A4100" s="5" t="n">
        <v>4099</v>
      </c>
      <c r="B4100" s="5" t="n">
        <v>12</v>
      </c>
      <c r="C4100" s="5" t="n">
        <v>84</v>
      </c>
      <c r="D4100" s="5" t="n">
        <v>3</v>
      </c>
      <c r="E4100" s="5" t="n">
        <v>0</v>
      </c>
      <c r="F4100" s="5" t="n">
        <v>38.6</v>
      </c>
      <c r="G4100" s="5" t="n">
        <v>21.9</v>
      </c>
      <c r="H4100" s="5" t="n">
        <v>29.1</v>
      </c>
      <c r="I4100" s="6">
        <f>IF(E4100&gt;=Markov!$B$3,1,0)</f>
        <v/>
      </c>
      <c r="J4100" s="6">
        <f>I4099</f>
        <v/>
      </c>
      <c r="K4100" s="7">
        <f>MAR1!$B$5+MAR1!$C$5*COS(2*PI()*$C4100/365)+MAR1!$D$5*SIN(2*PI()*$C4100/365)</f>
        <v/>
      </c>
      <c r="L4100" s="7">
        <f>MAR1!$B$6+MAR1!$C$6*COS(2*PI()*$C4100/365)+MAR1!$D$6*SIN(2*PI()*$C4100/365)</f>
        <v/>
      </c>
      <c r="M4100" s="7">
        <f>MAR1!$B$7+MAR1!$C$7*COS(2*PI()*$C4100/365)+MAR1!$D$7*SIN(2*PI()*$C4100/365)</f>
        <v/>
      </c>
      <c r="N4100" s="7">
        <f>F4100-K4100</f>
        <v/>
      </c>
      <c r="O4100" s="7">
        <f>G4100-L4100</f>
        <v/>
      </c>
      <c r="P4100" s="7">
        <f>H4100-M4100</f>
        <v/>
      </c>
      <c r="Q4100" s="7">
        <f>IF($I4100=1,(N4100-MAR1!$B$11)/MAR1!$D$11,(N4100-MAR1!$C$11)/MAR1!$E$11)</f>
        <v/>
      </c>
      <c r="R4100" s="7">
        <f>IF($I4100=1,(O4100-MAR1!$B$12)/MAR1!$D$12,(O4100-MAR1!$C$12)/MAR1!$E$12)</f>
        <v/>
      </c>
      <c r="S4100" s="7">
        <f>IF($I4100=1,(P4100-MAR1!$B$13)/MAR1!$D$13,(P4100-MAR1!$C$13)/MAR1!$E$13)</f>
        <v/>
      </c>
    </row>
    <row r="4101">
      <c r="A4101" s="5" t="n">
        <v>4100</v>
      </c>
      <c r="B4101" s="5" t="n">
        <v>12</v>
      </c>
      <c r="C4101" s="5" t="n">
        <v>85</v>
      </c>
      <c r="D4101" s="5" t="n">
        <v>3</v>
      </c>
      <c r="E4101" s="5" t="n">
        <v>0</v>
      </c>
      <c r="F4101" s="5" t="n">
        <v>36.6</v>
      </c>
      <c r="G4101" s="5" t="n">
        <v>20.2</v>
      </c>
      <c r="H4101" s="5" t="n">
        <v>24.99</v>
      </c>
      <c r="I4101" s="6">
        <f>IF(E4101&gt;=Markov!$B$3,1,0)</f>
        <v/>
      </c>
      <c r="J4101" s="6">
        <f>I4100</f>
        <v/>
      </c>
      <c r="K4101" s="7">
        <f>MAR1!$B$5+MAR1!$C$5*COS(2*PI()*$C4101/365)+MAR1!$D$5*SIN(2*PI()*$C4101/365)</f>
        <v/>
      </c>
      <c r="L4101" s="7">
        <f>MAR1!$B$6+MAR1!$C$6*COS(2*PI()*$C4101/365)+MAR1!$D$6*SIN(2*PI()*$C4101/365)</f>
        <v/>
      </c>
      <c r="M4101" s="7">
        <f>MAR1!$B$7+MAR1!$C$7*COS(2*PI()*$C4101/365)+MAR1!$D$7*SIN(2*PI()*$C4101/365)</f>
        <v/>
      </c>
      <c r="N4101" s="7">
        <f>F4101-K4101</f>
        <v/>
      </c>
      <c r="O4101" s="7">
        <f>G4101-L4101</f>
        <v/>
      </c>
      <c r="P4101" s="7">
        <f>H4101-M4101</f>
        <v/>
      </c>
      <c r="Q4101" s="7">
        <f>IF($I4101=1,(N4101-MAR1!$B$11)/MAR1!$D$11,(N4101-MAR1!$C$11)/MAR1!$E$11)</f>
        <v/>
      </c>
      <c r="R4101" s="7">
        <f>IF($I4101=1,(O4101-MAR1!$B$12)/MAR1!$D$12,(O4101-MAR1!$C$12)/MAR1!$E$12)</f>
        <v/>
      </c>
      <c r="S4101" s="7">
        <f>IF($I4101=1,(P4101-MAR1!$B$13)/MAR1!$D$13,(P4101-MAR1!$C$13)/MAR1!$E$13)</f>
        <v/>
      </c>
    </row>
    <row r="4102">
      <c r="A4102" s="5" t="n">
        <v>4101</v>
      </c>
      <c r="B4102" s="5" t="n">
        <v>12</v>
      </c>
      <c r="C4102" s="5" t="n">
        <v>86</v>
      </c>
      <c r="D4102" s="5" t="n">
        <v>3</v>
      </c>
      <c r="E4102" s="5" t="n">
        <v>0</v>
      </c>
      <c r="F4102" s="5" t="n">
        <v>34.2</v>
      </c>
      <c r="G4102" s="5" t="n">
        <v>19.9</v>
      </c>
      <c r="H4102" s="5" t="n">
        <v>17.95</v>
      </c>
      <c r="I4102" s="6">
        <f>IF(E4102&gt;=Markov!$B$3,1,0)</f>
        <v/>
      </c>
      <c r="J4102" s="6">
        <f>I4101</f>
        <v/>
      </c>
      <c r="K4102" s="7">
        <f>MAR1!$B$5+MAR1!$C$5*COS(2*PI()*$C4102/365)+MAR1!$D$5*SIN(2*PI()*$C4102/365)</f>
        <v/>
      </c>
      <c r="L4102" s="7">
        <f>MAR1!$B$6+MAR1!$C$6*COS(2*PI()*$C4102/365)+MAR1!$D$6*SIN(2*PI()*$C4102/365)</f>
        <v/>
      </c>
      <c r="M4102" s="7">
        <f>MAR1!$B$7+MAR1!$C$7*COS(2*PI()*$C4102/365)+MAR1!$D$7*SIN(2*PI()*$C4102/365)</f>
        <v/>
      </c>
      <c r="N4102" s="7">
        <f>F4102-K4102</f>
        <v/>
      </c>
      <c r="O4102" s="7">
        <f>G4102-L4102</f>
        <v/>
      </c>
      <c r="P4102" s="7">
        <f>H4102-M4102</f>
        <v/>
      </c>
      <c r="Q4102" s="7">
        <f>IF($I4102=1,(N4102-MAR1!$B$11)/MAR1!$D$11,(N4102-MAR1!$C$11)/MAR1!$E$11)</f>
        <v/>
      </c>
      <c r="R4102" s="7">
        <f>IF($I4102=1,(O4102-MAR1!$B$12)/MAR1!$D$12,(O4102-MAR1!$C$12)/MAR1!$E$12)</f>
        <v/>
      </c>
      <c r="S4102" s="7">
        <f>IF($I4102=1,(P4102-MAR1!$B$13)/MAR1!$D$13,(P4102-MAR1!$C$13)/MAR1!$E$13)</f>
        <v/>
      </c>
    </row>
    <row r="4103">
      <c r="A4103" s="5" t="n">
        <v>4102</v>
      </c>
      <c r="B4103" s="5" t="n">
        <v>12</v>
      </c>
      <c r="C4103" s="5" t="n">
        <v>87</v>
      </c>
      <c r="D4103" s="5" t="n">
        <v>3</v>
      </c>
      <c r="E4103" s="5" t="n">
        <v>0</v>
      </c>
      <c r="F4103" s="5" t="n">
        <v>33.6</v>
      </c>
      <c r="G4103" s="5" t="n">
        <v>18.9</v>
      </c>
      <c r="H4103" s="5" t="n">
        <v>23.48</v>
      </c>
      <c r="I4103" s="6">
        <f>IF(E4103&gt;=Markov!$B$3,1,0)</f>
        <v/>
      </c>
      <c r="J4103" s="6">
        <f>I4102</f>
        <v/>
      </c>
      <c r="K4103" s="7">
        <f>MAR1!$B$5+MAR1!$C$5*COS(2*PI()*$C4103/365)+MAR1!$D$5*SIN(2*PI()*$C4103/365)</f>
        <v/>
      </c>
      <c r="L4103" s="7">
        <f>MAR1!$B$6+MAR1!$C$6*COS(2*PI()*$C4103/365)+MAR1!$D$6*SIN(2*PI()*$C4103/365)</f>
        <v/>
      </c>
      <c r="M4103" s="7">
        <f>MAR1!$B$7+MAR1!$C$7*COS(2*PI()*$C4103/365)+MAR1!$D$7*SIN(2*PI()*$C4103/365)</f>
        <v/>
      </c>
      <c r="N4103" s="7">
        <f>F4103-K4103</f>
        <v/>
      </c>
      <c r="O4103" s="7">
        <f>G4103-L4103</f>
        <v/>
      </c>
      <c r="P4103" s="7">
        <f>H4103-M4103</f>
        <v/>
      </c>
      <c r="Q4103" s="7">
        <f>IF($I4103=1,(N4103-MAR1!$B$11)/MAR1!$D$11,(N4103-MAR1!$C$11)/MAR1!$E$11)</f>
        <v/>
      </c>
      <c r="R4103" s="7">
        <f>IF($I4103=1,(O4103-MAR1!$B$12)/MAR1!$D$12,(O4103-MAR1!$C$12)/MAR1!$E$12)</f>
        <v/>
      </c>
      <c r="S4103" s="7">
        <f>IF($I4103=1,(P4103-MAR1!$B$13)/MAR1!$D$13,(P4103-MAR1!$C$13)/MAR1!$E$13)</f>
        <v/>
      </c>
    </row>
    <row r="4104">
      <c r="A4104" s="5" t="n">
        <v>4103</v>
      </c>
      <c r="B4104" s="5" t="n">
        <v>12</v>
      </c>
      <c r="C4104" s="5" t="n">
        <v>88</v>
      </c>
      <c r="D4104" s="5" t="n">
        <v>3</v>
      </c>
      <c r="E4104" s="5" t="n">
        <v>0</v>
      </c>
      <c r="F4104" s="5" t="n">
        <v>35.7</v>
      </c>
      <c r="G4104" s="5" t="n">
        <v>21.7</v>
      </c>
      <c r="H4104" s="5" t="n">
        <v>18.66</v>
      </c>
      <c r="I4104" s="6">
        <f>IF(E4104&gt;=Markov!$B$3,1,0)</f>
        <v/>
      </c>
      <c r="J4104" s="6">
        <f>I4103</f>
        <v/>
      </c>
      <c r="K4104" s="7">
        <f>MAR1!$B$5+MAR1!$C$5*COS(2*PI()*$C4104/365)+MAR1!$D$5*SIN(2*PI()*$C4104/365)</f>
        <v/>
      </c>
      <c r="L4104" s="7">
        <f>MAR1!$B$6+MAR1!$C$6*COS(2*PI()*$C4104/365)+MAR1!$D$6*SIN(2*PI()*$C4104/365)</f>
        <v/>
      </c>
      <c r="M4104" s="7">
        <f>MAR1!$B$7+MAR1!$C$7*COS(2*PI()*$C4104/365)+MAR1!$D$7*SIN(2*PI()*$C4104/365)</f>
        <v/>
      </c>
      <c r="N4104" s="7">
        <f>F4104-K4104</f>
        <v/>
      </c>
      <c r="O4104" s="7">
        <f>G4104-L4104</f>
        <v/>
      </c>
      <c r="P4104" s="7">
        <f>H4104-M4104</f>
        <v/>
      </c>
      <c r="Q4104" s="7">
        <f>IF($I4104=1,(N4104-MAR1!$B$11)/MAR1!$D$11,(N4104-MAR1!$C$11)/MAR1!$E$11)</f>
        <v/>
      </c>
      <c r="R4104" s="7">
        <f>IF($I4104=1,(O4104-MAR1!$B$12)/MAR1!$D$12,(O4104-MAR1!$C$12)/MAR1!$E$12)</f>
        <v/>
      </c>
      <c r="S4104" s="7">
        <f>IF($I4104=1,(P4104-MAR1!$B$13)/MAR1!$D$13,(P4104-MAR1!$C$13)/MAR1!$E$13)</f>
        <v/>
      </c>
    </row>
    <row r="4105">
      <c r="A4105" s="5" t="n">
        <v>4104</v>
      </c>
      <c r="B4105" s="5" t="n">
        <v>12</v>
      </c>
      <c r="C4105" s="5" t="n">
        <v>89</v>
      </c>
      <c r="D4105" s="5" t="n">
        <v>3</v>
      </c>
      <c r="E4105" s="5" t="n">
        <v>0</v>
      </c>
      <c r="F4105" s="5" t="n">
        <v>37.7</v>
      </c>
      <c r="G4105" s="5" t="n">
        <v>21.6</v>
      </c>
      <c r="H4105" s="5" t="n">
        <v>22.87</v>
      </c>
      <c r="I4105" s="6">
        <f>IF(E4105&gt;=Markov!$B$3,1,0)</f>
        <v/>
      </c>
      <c r="J4105" s="6">
        <f>I4104</f>
        <v/>
      </c>
      <c r="K4105" s="7">
        <f>MAR1!$B$5+MAR1!$C$5*COS(2*PI()*$C4105/365)+MAR1!$D$5*SIN(2*PI()*$C4105/365)</f>
        <v/>
      </c>
      <c r="L4105" s="7">
        <f>MAR1!$B$6+MAR1!$C$6*COS(2*PI()*$C4105/365)+MAR1!$D$6*SIN(2*PI()*$C4105/365)</f>
        <v/>
      </c>
      <c r="M4105" s="7">
        <f>MAR1!$B$7+MAR1!$C$7*COS(2*PI()*$C4105/365)+MAR1!$D$7*SIN(2*PI()*$C4105/365)</f>
        <v/>
      </c>
      <c r="N4105" s="7">
        <f>F4105-K4105</f>
        <v/>
      </c>
      <c r="O4105" s="7">
        <f>G4105-L4105</f>
        <v/>
      </c>
      <c r="P4105" s="7">
        <f>H4105-M4105</f>
        <v/>
      </c>
      <c r="Q4105" s="7">
        <f>IF($I4105=1,(N4105-MAR1!$B$11)/MAR1!$D$11,(N4105-MAR1!$C$11)/MAR1!$E$11)</f>
        <v/>
      </c>
      <c r="R4105" s="7">
        <f>IF($I4105=1,(O4105-MAR1!$B$12)/MAR1!$D$12,(O4105-MAR1!$C$12)/MAR1!$E$12)</f>
        <v/>
      </c>
      <c r="S4105" s="7">
        <f>IF($I4105=1,(P4105-MAR1!$B$13)/MAR1!$D$13,(P4105-MAR1!$C$13)/MAR1!$E$13)</f>
        <v/>
      </c>
    </row>
    <row r="4106">
      <c r="A4106" s="5" t="n">
        <v>4105</v>
      </c>
      <c r="B4106" s="5" t="n">
        <v>12</v>
      </c>
      <c r="C4106" s="5" t="n">
        <v>90</v>
      </c>
      <c r="D4106" s="5" t="n">
        <v>3</v>
      </c>
      <c r="E4106" s="5" t="n">
        <v>0</v>
      </c>
      <c r="F4106" s="5" t="n">
        <v>39.5</v>
      </c>
      <c r="G4106" s="5" t="n">
        <v>23.9</v>
      </c>
      <c r="H4106" s="5" t="n">
        <v>22.64</v>
      </c>
      <c r="I4106" s="6">
        <f>IF(E4106&gt;=Markov!$B$3,1,0)</f>
        <v/>
      </c>
      <c r="J4106" s="6">
        <f>I4105</f>
        <v/>
      </c>
      <c r="K4106" s="7">
        <f>MAR1!$B$5+MAR1!$C$5*COS(2*PI()*$C4106/365)+MAR1!$D$5*SIN(2*PI()*$C4106/365)</f>
        <v/>
      </c>
      <c r="L4106" s="7">
        <f>MAR1!$B$6+MAR1!$C$6*COS(2*PI()*$C4106/365)+MAR1!$D$6*SIN(2*PI()*$C4106/365)</f>
        <v/>
      </c>
      <c r="M4106" s="7">
        <f>MAR1!$B$7+MAR1!$C$7*COS(2*PI()*$C4106/365)+MAR1!$D$7*SIN(2*PI()*$C4106/365)</f>
        <v/>
      </c>
      <c r="N4106" s="7">
        <f>F4106-K4106</f>
        <v/>
      </c>
      <c r="O4106" s="7">
        <f>G4106-L4106</f>
        <v/>
      </c>
      <c r="P4106" s="7">
        <f>H4106-M4106</f>
        <v/>
      </c>
      <c r="Q4106" s="7">
        <f>IF($I4106=1,(N4106-MAR1!$B$11)/MAR1!$D$11,(N4106-MAR1!$C$11)/MAR1!$E$11)</f>
        <v/>
      </c>
      <c r="R4106" s="7">
        <f>IF($I4106=1,(O4106-MAR1!$B$12)/MAR1!$D$12,(O4106-MAR1!$C$12)/MAR1!$E$12)</f>
        <v/>
      </c>
      <c r="S4106" s="7">
        <f>IF($I4106=1,(P4106-MAR1!$B$13)/MAR1!$D$13,(P4106-MAR1!$C$13)/MAR1!$E$13)</f>
        <v/>
      </c>
    </row>
    <row r="4107">
      <c r="A4107" s="5" t="n">
        <v>4106</v>
      </c>
      <c r="B4107" s="5" t="n">
        <v>12</v>
      </c>
      <c r="C4107" s="5" t="n">
        <v>91</v>
      </c>
      <c r="D4107" s="5" t="n">
        <v>4</v>
      </c>
      <c r="E4107" s="5" t="n">
        <v>0</v>
      </c>
      <c r="F4107" s="5" t="n">
        <v>37.3</v>
      </c>
      <c r="G4107" s="5" t="n">
        <v>21</v>
      </c>
      <c r="H4107" s="5" t="n">
        <v>16.71</v>
      </c>
      <c r="I4107" s="6">
        <f>IF(E4107&gt;=Markov!$B$3,1,0)</f>
        <v/>
      </c>
      <c r="J4107" s="6">
        <f>I4106</f>
        <v/>
      </c>
      <c r="K4107" s="7">
        <f>MAR1!$B$5+MAR1!$C$5*COS(2*PI()*$C4107/365)+MAR1!$D$5*SIN(2*PI()*$C4107/365)</f>
        <v/>
      </c>
      <c r="L4107" s="7">
        <f>MAR1!$B$6+MAR1!$C$6*COS(2*PI()*$C4107/365)+MAR1!$D$6*SIN(2*PI()*$C4107/365)</f>
        <v/>
      </c>
      <c r="M4107" s="7">
        <f>MAR1!$B$7+MAR1!$C$7*COS(2*PI()*$C4107/365)+MAR1!$D$7*SIN(2*PI()*$C4107/365)</f>
        <v/>
      </c>
      <c r="N4107" s="7">
        <f>F4107-K4107</f>
        <v/>
      </c>
      <c r="O4107" s="7">
        <f>G4107-L4107</f>
        <v/>
      </c>
      <c r="P4107" s="7">
        <f>H4107-M4107</f>
        <v/>
      </c>
      <c r="Q4107" s="7">
        <f>IF($I4107=1,(N4107-MAR1!$B$11)/MAR1!$D$11,(N4107-MAR1!$C$11)/MAR1!$E$11)</f>
        <v/>
      </c>
      <c r="R4107" s="7">
        <f>IF($I4107=1,(O4107-MAR1!$B$12)/MAR1!$D$12,(O4107-MAR1!$C$12)/MAR1!$E$12)</f>
        <v/>
      </c>
      <c r="S4107" s="7">
        <f>IF($I4107=1,(P4107-MAR1!$B$13)/MAR1!$D$13,(P4107-MAR1!$C$13)/MAR1!$E$13)</f>
        <v/>
      </c>
    </row>
    <row r="4108">
      <c r="A4108" s="5" t="n">
        <v>4107</v>
      </c>
      <c r="B4108" s="5" t="n">
        <v>12</v>
      </c>
      <c r="C4108" s="5" t="n">
        <v>92</v>
      </c>
      <c r="D4108" s="5" t="n">
        <v>4</v>
      </c>
      <c r="E4108" s="5" t="n">
        <v>0</v>
      </c>
      <c r="F4108" s="5" t="n">
        <v>37.3</v>
      </c>
      <c r="G4108" s="5" t="n">
        <v>21.3</v>
      </c>
      <c r="H4108" s="5" t="n">
        <v>20.04</v>
      </c>
      <c r="I4108" s="6">
        <f>IF(E4108&gt;=Markov!$B$3,1,0)</f>
        <v/>
      </c>
      <c r="J4108" s="6">
        <f>I4107</f>
        <v/>
      </c>
      <c r="K4108" s="7">
        <f>MAR1!$B$5+MAR1!$C$5*COS(2*PI()*$C4108/365)+MAR1!$D$5*SIN(2*PI()*$C4108/365)</f>
        <v/>
      </c>
      <c r="L4108" s="7">
        <f>MAR1!$B$6+MAR1!$C$6*COS(2*PI()*$C4108/365)+MAR1!$D$6*SIN(2*PI()*$C4108/365)</f>
        <v/>
      </c>
      <c r="M4108" s="7">
        <f>MAR1!$B$7+MAR1!$C$7*COS(2*PI()*$C4108/365)+MAR1!$D$7*SIN(2*PI()*$C4108/365)</f>
        <v/>
      </c>
      <c r="N4108" s="7">
        <f>F4108-K4108</f>
        <v/>
      </c>
      <c r="O4108" s="7">
        <f>G4108-L4108</f>
        <v/>
      </c>
      <c r="P4108" s="7">
        <f>H4108-M4108</f>
        <v/>
      </c>
      <c r="Q4108" s="7">
        <f>IF($I4108=1,(N4108-MAR1!$B$11)/MAR1!$D$11,(N4108-MAR1!$C$11)/MAR1!$E$11)</f>
        <v/>
      </c>
      <c r="R4108" s="7">
        <f>IF($I4108=1,(O4108-MAR1!$B$12)/MAR1!$D$12,(O4108-MAR1!$C$12)/MAR1!$E$12)</f>
        <v/>
      </c>
      <c r="S4108" s="7">
        <f>IF($I4108=1,(P4108-MAR1!$B$13)/MAR1!$D$13,(P4108-MAR1!$C$13)/MAR1!$E$13)</f>
        <v/>
      </c>
    </row>
    <row r="4109">
      <c r="A4109" s="5" t="n">
        <v>4108</v>
      </c>
      <c r="B4109" s="5" t="n">
        <v>12</v>
      </c>
      <c r="C4109" s="5" t="n">
        <v>93</v>
      </c>
      <c r="D4109" s="5" t="n">
        <v>4</v>
      </c>
      <c r="E4109" s="5" t="n">
        <v>0</v>
      </c>
      <c r="F4109" s="5" t="n">
        <v>36.3</v>
      </c>
      <c r="G4109" s="5" t="n">
        <v>20.2</v>
      </c>
      <c r="H4109" s="5" t="n">
        <v>20.87</v>
      </c>
      <c r="I4109" s="6">
        <f>IF(E4109&gt;=Markov!$B$3,1,0)</f>
        <v/>
      </c>
      <c r="J4109" s="6">
        <f>I4108</f>
        <v/>
      </c>
      <c r="K4109" s="7">
        <f>MAR1!$B$5+MAR1!$C$5*COS(2*PI()*$C4109/365)+MAR1!$D$5*SIN(2*PI()*$C4109/365)</f>
        <v/>
      </c>
      <c r="L4109" s="7">
        <f>MAR1!$B$6+MAR1!$C$6*COS(2*PI()*$C4109/365)+MAR1!$D$6*SIN(2*PI()*$C4109/365)</f>
        <v/>
      </c>
      <c r="M4109" s="7">
        <f>MAR1!$B$7+MAR1!$C$7*COS(2*PI()*$C4109/365)+MAR1!$D$7*SIN(2*PI()*$C4109/365)</f>
        <v/>
      </c>
      <c r="N4109" s="7">
        <f>F4109-K4109</f>
        <v/>
      </c>
      <c r="O4109" s="7">
        <f>G4109-L4109</f>
        <v/>
      </c>
      <c r="P4109" s="7">
        <f>H4109-M4109</f>
        <v/>
      </c>
      <c r="Q4109" s="7">
        <f>IF($I4109=1,(N4109-MAR1!$B$11)/MAR1!$D$11,(N4109-MAR1!$C$11)/MAR1!$E$11)</f>
        <v/>
      </c>
      <c r="R4109" s="7">
        <f>IF($I4109=1,(O4109-MAR1!$B$12)/MAR1!$D$12,(O4109-MAR1!$C$12)/MAR1!$E$12)</f>
        <v/>
      </c>
      <c r="S4109" s="7">
        <f>IF($I4109=1,(P4109-MAR1!$B$13)/MAR1!$D$13,(P4109-MAR1!$C$13)/MAR1!$E$13)</f>
        <v/>
      </c>
    </row>
    <row r="4110">
      <c r="A4110" s="5" t="n">
        <v>4109</v>
      </c>
      <c r="B4110" s="5" t="n">
        <v>12</v>
      </c>
      <c r="C4110" s="5" t="n">
        <v>94</v>
      </c>
      <c r="D4110" s="5" t="n">
        <v>4</v>
      </c>
      <c r="E4110" s="5" t="n">
        <v>0</v>
      </c>
      <c r="F4110" s="5" t="n">
        <v>34.8</v>
      </c>
      <c r="G4110" s="5" t="n">
        <v>23</v>
      </c>
      <c r="H4110" s="5" t="n">
        <v>17.12</v>
      </c>
      <c r="I4110" s="6">
        <f>IF(E4110&gt;=Markov!$B$3,1,0)</f>
        <v/>
      </c>
      <c r="J4110" s="6">
        <f>I4109</f>
        <v/>
      </c>
      <c r="K4110" s="7">
        <f>MAR1!$B$5+MAR1!$C$5*COS(2*PI()*$C4110/365)+MAR1!$D$5*SIN(2*PI()*$C4110/365)</f>
        <v/>
      </c>
      <c r="L4110" s="7">
        <f>MAR1!$B$6+MAR1!$C$6*COS(2*PI()*$C4110/365)+MAR1!$D$6*SIN(2*PI()*$C4110/365)</f>
        <v/>
      </c>
      <c r="M4110" s="7">
        <f>MAR1!$B$7+MAR1!$C$7*COS(2*PI()*$C4110/365)+MAR1!$D$7*SIN(2*PI()*$C4110/365)</f>
        <v/>
      </c>
      <c r="N4110" s="7">
        <f>F4110-K4110</f>
        <v/>
      </c>
      <c r="O4110" s="7">
        <f>G4110-L4110</f>
        <v/>
      </c>
      <c r="P4110" s="7">
        <f>H4110-M4110</f>
        <v/>
      </c>
      <c r="Q4110" s="7">
        <f>IF($I4110=1,(N4110-MAR1!$B$11)/MAR1!$D$11,(N4110-MAR1!$C$11)/MAR1!$E$11)</f>
        <v/>
      </c>
      <c r="R4110" s="7">
        <f>IF($I4110=1,(O4110-MAR1!$B$12)/MAR1!$D$12,(O4110-MAR1!$C$12)/MAR1!$E$12)</f>
        <v/>
      </c>
      <c r="S4110" s="7">
        <f>IF($I4110=1,(P4110-MAR1!$B$13)/MAR1!$D$13,(P4110-MAR1!$C$13)/MAR1!$E$13)</f>
        <v/>
      </c>
    </row>
    <row r="4111">
      <c r="A4111" s="5" t="n">
        <v>4110</v>
      </c>
      <c r="B4111" s="5" t="n">
        <v>12</v>
      </c>
      <c r="C4111" s="5" t="n">
        <v>95</v>
      </c>
      <c r="D4111" s="5" t="n">
        <v>4</v>
      </c>
      <c r="E4111" s="5" t="n">
        <v>0</v>
      </c>
      <c r="F4111" s="5" t="n">
        <v>33.3</v>
      </c>
      <c r="G4111" s="5" t="n">
        <v>22.9</v>
      </c>
      <c r="H4111" s="5" t="n">
        <v>22.31</v>
      </c>
      <c r="I4111" s="6">
        <f>IF(E4111&gt;=Markov!$B$3,1,0)</f>
        <v/>
      </c>
      <c r="J4111" s="6">
        <f>I4110</f>
        <v/>
      </c>
      <c r="K4111" s="7">
        <f>MAR1!$B$5+MAR1!$C$5*COS(2*PI()*$C4111/365)+MAR1!$D$5*SIN(2*PI()*$C4111/365)</f>
        <v/>
      </c>
      <c r="L4111" s="7">
        <f>MAR1!$B$6+MAR1!$C$6*COS(2*PI()*$C4111/365)+MAR1!$D$6*SIN(2*PI()*$C4111/365)</f>
        <v/>
      </c>
      <c r="M4111" s="7">
        <f>MAR1!$B$7+MAR1!$C$7*COS(2*PI()*$C4111/365)+MAR1!$D$7*SIN(2*PI()*$C4111/365)</f>
        <v/>
      </c>
      <c r="N4111" s="7">
        <f>F4111-K4111</f>
        <v/>
      </c>
      <c r="O4111" s="7">
        <f>G4111-L4111</f>
        <v/>
      </c>
      <c r="P4111" s="7">
        <f>H4111-M4111</f>
        <v/>
      </c>
      <c r="Q4111" s="7">
        <f>IF($I4111=1,(N4111-MAR1!$B$11)/MAR1!$D$11,(N4111-MAR1!$C$11)/MAR1!$E$11)</f>
        <v/>
      </c>
      <c r="R4111" s="7">
        <f>IF($I4111=1,(O4111-MAR1!$B$12)/MAR1!$D$12,(O4111-MAR1!$C$12)/MAR1!$E$12)</f>
        <v/>
      </c>
      <c r="S4111" s="7">
        <f>IF($I4111=1,(P4111-MAR1!$B$13)/MAR1!$D$13,(P4111-MAR1!$C$13)/MAR1!$E$13)</f>
        <v/>
      </c>
    </row>
    <row r="4112">
      <c r="A4112" s="5" t="n">
        <v>4111</v>
      </c>
      <c r="B4112" s="5" t="n">
        <v>12</v>
      </c>
      <c r="C4112" s="5" t="n">
        <v>96</v>
      </c>
      <c r="D4112" s="5" t="n">
        <v>4</v>
      </c>
      <c r="E4112" s="5" t="n">
        <v>0</v>
      </c>
      <c r="F4112" s="5" t="n">
        <v>34.6</v>
      </c>
      <c r="G4112" s="5" t="n">
        <v>22.1</v>
      </c>
      <c r="H4112" s="5" t="n">
        <v>19.31</v>
      </c>
      <c r="I4112" s="6">
        <f>IF(E4112&gt;=Markov!$B$3,1,0)</f>
        <v/>
      </c>
      <c r="J4112" s="6">
        <f>I4111</f>
        <v/>
      </c>
      <c r="K4112" s="7">
        <f>MAR1!$B$5+MAR1!$C$5*COS(2*PI()*$C4112/365)+MAR1!$D$5*SIN(2*PI()*$C4112/365)</f>
        <v/>
      </c>
      <c r="L4112" s="7">
        <f>MAR1!$B$6+MAR1!$C$6*COS(2*PI()*$C4112/365)+MAR1!$D$6*SIN(2*PI()*$C4112/365)</f>
        <v/>
      </c>
      <c r="M4112" s="7">
        <f>MAR1!$B$7+MAR1!$C$7*COS(2*PI()*$C4112/365)+MAR1!$D$7*SIN(2*PI()*$C4112/365)</f>
        <v/>
      </c>
      <c r="N4112" s="7">
        <f>F4112-K4112</f>
        <v/>
      </c>
      <c r="O4112" s="7">
        <f>G4112-L4112</f>
        <v/>
      </c>
      <c r="P4112" s="7">
        <f>H4112-M4112</f>
        <v/>
      </c>
      <c r="Q4112" s="7">
        <f>IF($I4112=1,(N4112-MAR1!$B$11)/MAR1!$D$11,(N4112-MAR1!$C$11)/MAR1!$E$11)</f>
        <v/>
      </c>
      <c r="R4112" s="7">
        <f>IF($I4112=1,(O4112-MAR1!$B$12)/MAR1!$D$12,(O4112-MAR1!$C$12)/MAR1!$E$12)</f>
        <v/>
      </c>
      <c r="S4112" s="7">
        <f>IF($I4112=1,(P4112-MAR1!$B$13)/MAR1!$D$13,(P4112-MAR1!$C$13)/MAR1!$E$13)</f>
        <v/>
      </c>
    </row>
    <row r="4113">
      <c r="A4113" s="5" t="n">
        <v>4112</v>
      </c>
      <c r="B4113" s="5" t="n">
        <v>12</v>
      </c>
      <c r="C4113" s="5" t="n">
        <v>97</v>
      </c>
      <c r="D4113" s="5" t="n">
        <v>4</v>
      </c>
      <c r="E4113" s="5" t="n">
        <v>0</v>
      </c>
      <c r="F4113" s="5" t="n">
        <v>36.7</v>
      </c>
      <c r="G4113" s="5" t="n">
        <v>22.9</v>
      </c>
      <c r="H4113" s="5" t="n">
        <v>23.22</v>
      </c>
      <c r="I4113" s="6">
        <f>IF(E4113&gt;=Markov!$B$3,1,0)</f>
        <v/>
      </c>
      <c r="J4113" s="6">
        <f>I4112</f>
        <v/>
      </c>
      <c r="K4113" s="7">
        <f>MAR1!$B$5+MAR1!$C$5*COS(2*PI()*$C4113/365)+MAR1!$D$5*SIN(2*PI()*$C4113/365)</f>
        <v/>
      </c>
      <c r="L4113" s="7">
        <f>MAR1!$B$6+MAR1!$C$6*COS(2*PI()*$C4113/365)+MAR1!$D$6*SIN(2*PI()*$C4113/365)</f>
        <v/>
      </c>
      <c r="M4113" s="7">
        <f>MAR1!$B$7+MAR1!$C$7*COS(2*PI()*$C4113/365)+MAR1!$D$7*SIN(2*PI()*$C4113/365)</f>
        <v/>
      </c>
      <c r="N4113" s="7">
        <f>F4113-K4113</f>
        <v/>
      </c>
      <c r="O4113" s="7">
        <f>G4113-L4113</f>
        <v/>
      </c>
      <c r="P4113" s="7">
        <f>H4113-M4113</f>
        <v/>
      </c>
      <c r="Q4113" s="7">
        <f>IF($I4113=1,(N4113-MAR1!$B$11)/MAR1!$D$11,(N4113-MAR1!$C$11)/MAR1!$E$11)</f>
        <v/>
      </c>
      <c r="R4113" s="7">
        <f>IF($I4113=1,(O4113-MAR1!$B$12)/MAR1!$D$12,(O4113-MAR1!$C$12)/MAR1!$E$12)</f>
        <v/>
      </c>
      <c r="S4113" s="7">
        <f>IF($I4113=1,(P4113-MAR1!$B$13)/MAR1!$D$13,(P4113-MAR1!$C$13)/MAR1!$E$13)</f>
        <v/>
      </c>
    </row>
    <row r="4114">
      <c r="A4114" s="5" t="n">
        <v>4113</v>
      </c>
      <c r="B4114" s="5" t="n">
        <v>12</v>
      </c>
      <c r="C4114" s="5" t="n">
        <v>98</v>
      </c>
      <c r="D4114" s="5" t="n">
        <v>4</v>
      </c>
      <c r="E4114" s="5" t="n">
        <v>0</v>
      </c>
      <c r="F4114" s="5" t="n">
        <v>38.2</v>
      </c>
      <c r="G4114" s="5" t="n">
        <v>24.1</v>
      </c>
      <c r="H4114" s="5" t="n">
        <v>20.46</v>
      </c>
      <c r="I4114" s="6">
        <f>IF(E4114&gt;=Markov!$B$3,1,0)</f>
        <v/>
      </c>
      <c r="J4114" s="6">
        <f>I4113</f>
        <v/>
      </c>
      <c r="K4114" s="7">
        <f>MAR1!$B$5+MAR1!$C$5*COS(2*PI()*$C4114/365)+MAR1!$D$5*SIN(2*PI()*$C4114/365)</f>
        <v/>
      </c>
      <c r="L4114" s="7">
        <f>MAR1!$B$6+MAR1!$C$6*COS(2*PI()*$C4114/365)+MAR1!$D$6*SIN(2*PI()*$C4114/365)</f>
        <v/>
      </c>
      <c r="M4114" s="7">
        <f>MAR1!$B$7+MAR1!$C$7*COS(2*PI()*$C4114/365)+MAR1!$D$7*SIN(2*PI()*$C4114/365)</f>
        <v/>
      </c>
      <c r="N4114" s="7">
        <f>F4114-K4114</f>
        <v/>
      </c>
      <c r="O4114" s="7">
        <f>G4114-L4114</f>
        <v/>
      </c>
      <c r="P4114" s="7">
        <f>H4114-M4114</f>
        <v/>
      </c>
      <c r="Q4114" s="7">
        <f>IF($I4114=1,(N4114-MAR1!$B$11)/MAR1!$D$11,(N4114-MAR1!$C$11)/MAR1!$E$11)</f>
        <v/>
      </c>
      <c r="R4114" s="7">
        <f>IF($I4114=1,(O4114-MAR1!$B$12)/MAR1!$D$12,(O4114-MAR1!$C$12)/MAR1!$E$12)</f>
        <v/>
      </c>
      <c r="S4114" s="7">
        <f>IF($I4114=1,(P4114-MAR1!$B$13)/MAR1!$D$13,(P4114-MAR1!$C$13)/MAR1!$E$13)</f>
        <v/>
      </c>
    </row>
    <row r="4115">
      <c r="A4115" s="5" t="n">
        <v>4114</v>
      </c>
      <c r="B4115" s="5" t="n">
        <v>12</v>
      </c>
      <c r="C4115" s="5" t="n">
        <v>99</v>
      </c>
      <c r="D4115" s="5" t="n">
        <v>4</v>
      </c>
      <c r="E4115" s="5" t="n">
        <v>0</v>
      </c>
      <c r="F4115" s="5" t="n">
        <v>38.6</v>
      </c>
      <c r="G4115" s="5" t="n">
        <v>25.2</v>
      </c>
      <c r="H4115" s="5" t="n">
        <v>21.61</v>
      </c>
      <c r="I4115" s="6">
        <f>IF(E4115&gt;=Markov!$B$3,1,0)</f>
        <v/>
      </c>
      <c r="J4115" s="6">
        <f>I4114</f>
        <v/>
      </c>
      <c r="K4115" s="7">
        <f>MAR1!$B$5+MAR1!$C$5*COS(2*PI()*$C4115/365)+MAR1!$D$5*SIN(2*PI()*$C4115/365)</f>
        <v/>
      </c>
      <c r="L4115" s="7">
        <f>MAR1!$B$6+MAR1!$C$6*COS(2*PI()*$C4115/365)+MAR1!$D$6*SIN(2*PI()*$C4115/365)</f>
        <v/>
      </c>
      <c r="M4115" s="7">
        <f>MAR1!$B$7+MAR1!$C$7*COS(2*PI()*$C4115/365)+MAR1!$D$7*SIN(2*PI()*$C4115/365)</f>
        <v/>
      </c>
      <c r="N4115" s="7">
        <f>F4115-K4115</f>
        <v/>
      </c>
      <c r="O4115" s="7">
        <f>G4115-L4115</f>
        <v/>
      </c>
      <c r="P4115" s="7">
        <f>H4115-M4115</f>
        <v/>
      </c>
      <c r="Q4115" s="7">
        <f>IF($I4115=1,(N4115-MAR1!$B$11)/MAR1!$D$11,(N4115-MAR1!$C$11)/MAR1!$E$11)</f>
        <v/>
      </c>
      <c r="R4115" s="7">
        <f>IF($I4115=1,(O4115-MAR1!$B$12)/MAR1!$D$12,(O4115-MAR1!$C$12)/MAR1!$E$12)</f>
        <v/>
      </c>
      <c r="S4115" s="7">
        <f>IF($I4115=1,(P4115-MAR1!$B$13)/MAR1!$D$13,(P4115-MAR1!$C$13)/MAR1!$E$13)</f>
        <v/>
      </c>
    </row>
    <row r="4116">
      <c r="A4116" s="5" t="n">
        <v>4115</v>
      </c>
      <c r="B4116" s="5" t="n">
        <v>12</v>
      </c>
      <c r="C4116" s="5" t="n">
        <v>100</v>
      </c>
      <c r="D4116" s="5" t="n">
        <v>4</v>
      </c>
      <c r="E4116" s="5" t="n">
        <v>0</v>
      </c>
      <c r="F4116" s="5" t="n">
        <v>39.9</v>
      </c>
      <c r="G4116" s="5" t="n">
        <v>25.7</v>
      </c>
      <c r="H4116" s="5" t="n">
        <v>21.59</v>
      </c>
      <c r="I4116" s="6">
        <f>IF(E4116&gt;=Markov!$B$3,1,0)</f>
        <v/>
      </c>
      <c r="J4116" s="6">
        <f>I4115</f>
        <v/>
      </c>
      <c r="K4116" s="7">
        <f>MAR1!$B$5+MAR1!$C$5*COS(2*PI()*$C4116/365)+MAR1!$D$5*SIN(2*PI()*$C4116/365)</f>
        <v/>
      </c>
      <c r="L4116" s="7">
        <f>MAR1!$B$6+MAR1!$C$6*COS(2*PI()*$C4116/365)+MAR1!$D$6*SIN(2*PI()*$C4116/365)</f>
        <v/>
      </c>
      <c r="M4116" s="7">
        <f>MAR1!$B$7+MAR1!$C$7*COS(2*PI()*$C4116/365)+MAR1!$D$7*SIN(2*PI()*$C4116/365)</f>
        <v/>
      </c>
      <c r="N4116" s="7">
        <f>F4116-K4116</f>
        <v/>
      </c>
      <c r="O4116" s="7">
        <f>G4116-L4116</f>
        <v/>
      </c>
      <c r="P4116" s="7">
        <f>H4116-M4116</f>
        <v/>
      </c>
      <c r="Q4116" s="7">
        <f>IF($I4116=1,(N4116-MAR1!$B$11)/MAR1!$D$11,(N4116-MAR1!$C$11)/MAR1!$E$11)</f>
        <v/>
      </c>
      <c r="R4116" s="7">
        <f>IF($I4116=1,(O4116-MAR1!$B$12)/MAR1!$D$12,(O4116-MAR1!$C$12)/MAR1!$E$12)</f>
        <v/>
      </c>
      <c r="S4116" s="7">
        <f>IF($I4116=1,(P4116-MAR1!$B$13)/MAR1!$D$13,(P4116-MAR1!$C$13)/MAR1!$E$13)</f>
        <v/>
      </c>
    </row>
    <row r="4117">
      <c r="A4117" s="5" t="n">
        <v>4116</v>
      </c>
      <c r="B4117" s="5" t="n">
        <v>12</v>
      </c>
      <c r="C4117" s="5" t="n">
        <v>101</v>
      </c>
      <c r="D4117" s="5" t="n">
        <v>4</v>
      </c>
      <c r="E4117" s="5" t="n">
        <v>0</v>
      </c>
      <c r="F4117" s="5" t="n">
        <v>39.1</v>
      </c>
      <c r="G4117" s="5" t="n">
        <v>25.3</v>
      </c>
      <c r="H4117" s="5" t="n">
        <v>25.44</v>
      </c>
      <c r="I4117" s="6">
        <f>IF(E4117&gt;=Markov!$B$3,1,0)</f>
        <v/>
      </c>
      <c r="J4117" s="6">
        <f>I4116</f>
        <v/>
      </c>
      <c r="K4117" s="7">
        <f>MAR1!$B$5+MAR1!$C$5*COS(2*PI()*$C4117/365)+MAR1!$D$5*SIN(2*PI()*$C4117/365)</f>
        <v/>
      </c>
      <c r="L4117" s="7">
        <f>MAR1!$B$6+MAR1!$C$6*COS(2*PI()*$C4117/365)+MAR1!$D$6*SIN(2*PI()*$C4117/365)</f>
        <v/>
      </c>
      <c r="M4117" s="7">
        <f>MAR1!$B$7+MAR1!$C$7*COS(2*PI()*$C4117/365)+MAR1!$D$7*SIN(2*PI()*$C4117/365)</f>
        <v/>
      </c>
      <c r="N4117" s="7">
        <f>F4117-K4117</f>
        <v/>
      </c>
      <c r="O4117" s="7">
        <f>G4117-L4117</f>
        <v/>
      </c>
      <c r="P4117" s="7">
        <f>H4117-M4117</f>
        <v/>
      </c>
      <c r="Q4117" s="7">
        <f>IF($I4117=1,(N4117-MAR1!$B$11)/MAR1!$D$11,(N4117-MAR1!$C$11)/MAR1!$E$11)</f>
        <v/>
      </c>
      <c r="R4117" s="7">
        <f>IF($I4117=1,(O4117-MAR1!$B$12)/MAR1!$D$12,(O4117-MAR1!$C$12)/MAR1!$E$12)</f>
        <v/>
      </c>
      <c r="S4117" s="7">
        <f>IF($I4117=1,(P4117-MAR1!$B$13)/MAR1!$D$13,(P4117-MAR1!$C$13)/MAR1!$E$13)</f>
        <v/>
      </c>
    </row>
    <row r="4118">
      <c r="A4118" s="5" t="n">
        <v>4117</v>
      </c>
      <c r="B4118" s="5" t="n">
        <v>12</v>
      </c>
      <c r="C4118" s="5" t="n">
        <v>102</v>
      </c>
      <c r="D4118" s="5" t="n">
        <v>4</v>
      </c>
      <c r="E4118" s="5" t="n">
        <v>0</v>
      </c>
      <c r="F4118" s="5" t="n">
        <v>36.8</v>
      </c>
      <c r="G4118" s="5" t="n">
        <v>23.4</v>
      </c>
      <c r="H4118" s="5" t="n">
        <v>21.53</v>
      </c>
      <c r="I4118" s="6">
        <f>IF(E4118&gt;=Markov!$B$3,1,0)</f>
        <v/>
      </c>
      <c r="J4118" s="6">
        <f>I4117</f>
        <v/>
      </c>
      <c r="K4118" s="7">
        <f>MAR1!$B$5+MAR1!$C$5*COS(2*PI()*$C4118/365)+MAR1!$D$5*SIN(2*PI()*$C4118/365)</f>
        <v/>
      </c>
      <c r="L4118" s="7">
        <f>MAR1!$B$6+MAR1!$C$6*COS(2*PI()*$C4118/365)+MAR1!$D$6*SIN(2*PI()*$C4118/365)</f>
        <v/>
      </c>
      <c r="M4118" s="7">
        <f>MAR1!$B$7+MAR1!$C$7*COS(2*PI()*$C4118/365)+MAR1!$D$7*SIN(2*PI()*$C4118/365)</f>
        <v/>
      </c>
      <c r="N4118" s="7">
        <f>F4118-K4118</f>
        <v/>
      </c>
      <c r="O4118" s="7">
        <f>G4118-L4118</f>
        <v/>
      </c>
      <c r="P4118" s="7">
        <f>H4118-M4118</f>
        <v/>
      </c>
      <c r="Q4118" s="7">
        <f>IF($I4118=1,(N4118-MAR1!$B$11)/MAR1!$D$11,(N4118-MAR1!$C$11)/MAR1!$E$11)</f>
        <v/>
      </c>
      <c r="R4118" s="7">
        <f>IF($I4118=1,(O4118-MAR1!$B$12)/MAR1!$D$12,(O4118-MAR1!$C$12)/MAR1!$E$12)</f>
        <v/>
      </c>
      <c r="S4118" s="7">
        <f>IF($I4118=1,(P4118-MAR1!$B$13)/MAR1!$D$13,(P4118-MAR1!$C$13)/MAR1!$E$13)</f>
        <v/>
      </c>
    </row>
    <row r="4119">
      <c r="A4119" s="5" t="n">
        <v>4118</v>
      </c>
      <c r="B4119" s="5" t="n">
        <v>12</v>
      </c>
      <c r="C4119" s="5" t="n">
        <v>103</v>
      </c>
      <c r="D4119" s="5" t="n">
        <v>4</v>
      </c>
      <c r="E4119" s="5" t="n">
        <v>0</v>
      </c>
      <c r="F4119" s="5" t="n">
        <v>39.8</v>
      </c>
      <c r="G4119" s="5" t="n">
        <v>21.9</v>
      </c>
      <c r="H4119" s="5" t="n">
        <v>26.33</v>
      </c>
      <c r="I4119" s="6">
        <f>IF(E4119&gt;=Markov!$B$3,1,0)</f>
        <v/>
      </c>
      <c r="J4119" s="6">
        <f>I4118</f>
        <v/>
      </c>
      <c r="K4119" s="7">
        <f>MAR1!$B$5+MAR1!$C$5*COS(2*PI()*$C4119/365)+MAR1!$D$5*SIN(2*PI()*$C4119/365)</f>
        <v/>
      </c>
      <c r="L4119" s="7">
        <f>MAR1!$B$6+MAR1!$C$6*COS(2*PI()*$C4119/365)+MAR1!$D$6*SIN(2*PI()*$C4119/365)</f>
        <v/>
      </c>
      <c r="M4119" s="7">
        <f>MAR1!$B$7+MAR1!$C$7*COS(2*PI()*$C4119/365)+MAR1!$D$7*SIN(2*PI()*$C4119/365)</f>
        <v/>
      </c>
      <c r="N4119" s="7">
        <f>F4119-K4119</f>
        <v/>
      </c>
      <c r="O4119" s="7">
        <f>G4119-L4119</f>
        <v/>
      </c>
      <c r="P4119" s="7">
        <f>H4119-M4119</f>
        <v/>
      </c>
      <c r="Q4119" s="7">
        <f>IF($I4119=1,(N4119-MAR1!$B$11)/MAR1!$D$11,(N4119-MAR1!$C$11)/MAR1!$E$11)</f>
        <v/>
      </c>
      <c r="R4119" s="7">
        <f>IF($I4119=1,(O4119-MAR1!$B$12)/MAR1!$D$12,(O4119-MAR1!$C$12)/MAR1!$E$12)</f>
        <v/>
      </c>
      <c r="S4119" s="7">
        <f>IF($I4119=1,(P4119-MAR1!$B$13)/MAR1!$D$13,(P4119-MAR1!$C$13)/MAR1!$E$13)</f>
        <v/>
      </c>
    </row>
    <row r="4120">
      <c r="A4120" s="5" t="n">
        <v>4119</v>
      </c>
      <c r="B4120" s="5" t="n">
        <v>12</v>
      </c>
      <c r="C4120" s="5" t="n">
        <v>104</v>
      </c>
      <c r="D4120" s="5" t="n">
        <v>4</v>
      </c>
      <c r="E4120" s="5" t="n">
        <v>0</v>
      </c>
      <c r="F4120" s="5" t="n">
        <v>38.4</v>
      </c>
      <c r="G4120" s="5" t="n">
        <v>22.9</v>
      </c>
      <c r="H4120" s="5" t="n">
        <v>20</v>
      </c>
      <c r="I4120" s="6">
        <f>IF(E4120&gt;=Markov!$B$3,1,0)</f>
        <v/>
      </c>
      <c r="J4120" s="6">
        <f>I4119</f>
        <v/>
      </c>
      <c r="K4120" s="7">
        <f>MAR1!$B$5+MAR1!$C$5*COS(2*PI()*$C4120/365)+MAR1!$D$5*SIN(2*PI()*$C4120/365)</f>
        <v/>
      </c>
      <c r="L4120" s="7">
        <f>MAR1!$B$6+MAR1!$C$6*COS(2*PI()*$C4120/365)+MAR1!$D$6*SIN(2*PI()*$C4120/365)</f>
        <v/>
      </c>
      <c r="M4120" s="7">
        <f>MAR1!$B$7+MAR1!$C$7*COS(2*PI()*$C4120/365)+MAR1!$D$7*SIN(2*PI()*$C4120/365)</f>
        <v/>
      </c>
      <c r="N4120" s="7">
        <f>F4120-K4120</f>
        <v/>
      </c>
      <c r="O4120" s="7">
        <f>G4120-L4120</f>
        <v/>
      </c>
      <c r="P4120" s="7">
        <f>H4120-M4120</f>
        <v/>
      </c>
      <c r="Q4120" s="7">
        <f>IF($I4120=1,(N4120-MAR1!$B$11)/MAR1!$D$11,(N4120-MAR1!$C$11)/MAR1!$E$11)</f>
        <v/>
      </c>
      <c r="R4120" s="7">
        <f>IF($I4120=1,(O4120-MAR1!$B$12)/MAR1!$D$12,(O4120-MAR1!$C$12)/MAR1!$E$12)</f>
        <v/>
      </c>
      <c r="S4120" s="7">
        <f>IF($I4120=1,(P4120-MAR1!$B$13)/MAR1!$D$13,(P4120-MAR1!$C$13)/MAR1!$E$13)</f>
        <v/>
      </c>
    </row>
    <row r="4121">
      <c r="A4121" s="5" t="n">
        <v>4120</v>
      </c>
      <c r="B4121" s="5" t="n">
        <v>12</v>
      </c>
      <c r="C4121" s="5" t="n">
        <v>105</v>
      </c>
      <c r="D4121" s="5" t="n">
        <v>4</v>
      </c>
      <c r="E4121" s="5" t="n">
        <v>0</v>
      </c>
      <c r="F4121" s="5" t="n">
        <v>38.8</v>
      </c>
      <c r="G4121" s="5" t="n">
        <v>23.6</v>
      </c>
      <c r="H4121" s="5" t="n">
        <v>21.91</v>
      </c>
      <c r="I4121" s="6">
        <f>IF(E4121&gt;=Markov!$B$3,1,0)</f>
        <v/>
      </c>
      <c r="J4121" s="6">
        <f>I4120</f>
        <v/>
      </c>
      <c r="K4121" s="7">
        <f>MAR1!$B$5+MAR1!$C$5*COS(2*PI()*$C4121/365)+MAR1!$D$5*SIN(2*PI()*$C4121/365)</f>
        <v/>
      </c>
      <c r="L4121" s="7">
        <f>MAR1!$B$6+MAR1!$C$6*COS(2*PI()*$C4121/365)+MAR1!$D$6*SIN(2*PI()*$C4121/365)</f>
        <v/>
      </c>
      <c r="M4121" s="7">
        <f>MAR1!$B$7+MAR1!$C$7*COS(2*PI()*$C4121/365)+MAR1!$D$7*SIN(2*PI()*$C4121/365)</f>
        <v/>
      </c>
      <c r="N4121" s="7">
        <f>F4121-K4121</f>
        <v/>
      </c>
      <c r="O4121" s="7">
        <f>G4121-L4121</f>
        <v/>
      </c>
      <c r="P4121" s="7">
        <f>H4121-M4121</f>
        <v/>
      </c>
      <c r="Q4121" s="7">
        <f>IF($I4121=1,(N4121-MAR1!$B$11)/MAR1!$D$11,(N4121-MAR1!$C$11)/MAR1!$E$11)</f>
        <v/>
      </c>
      <c r="R4121" s="7">
        <f>IF($I4121=1,(O4121-MAR1!$B$12)/MAR1!$D$12,(O4121-MAR1!$C$12)/MAR1!$E$12)</f>
        <v/>
      </c>
      <c r="S4121" s="7">
        <f>IF($I4121=1,(P4121-MAR1!$B$13)/MAR1!$D$13,(P4121-MAR1!$C$13)/MAR1!$E$13)</f>
        <v/>
      </c>
    </row>
    <row r="4122">
      <c r="A4122" s="5" t="n">
        <v>4121</v>
      </c>
      <c r="B4122" s="5" t="n">
        <v>12</v>
      </c>
      <c r="C4122" s="5" t="n">
        <v>106</v>
      </c>
      <c r="D4122" s="5" t="n">
        <v>4</v>
      </c>
      <c r="E4122" s="5" t="n">
        <v>0</v>
      </c>
      <c r="F4122" s="5" t="n">
        <v>36.8</v>
      </c>
      <c r="G4122" s="5" t="n">
        <v>22.7</v>
      </c>
      <c r="H4122" s="5" t="n">
        <v>27.69</v>
      </c>
      <c r="I4122" s="6">
        <f>IF(E4122&gt;=Markov!$B$3,1,0)</f>
        <v/>
      </c>
      <c r="J4122" s="6">
        <f>I4121</f>
        <v/>
      </c>
      <c r="K4122" s="7">
        <f>MAR1!$B$5+MAR1!$C$5*COS(2*PI()*$C4122/365)+MAR1!$D$5*SIN(2*PI()*$C4122/365)</f>
        <v/>
      </c>
      <c r="L4122" s="7">
        <f>MAR1!$B$6+MAR1!$C$6*COS(2*PI()*$C4122/365)+MAR1!$D$6*SIN(2*PI()*$C4122/365)</f>
        <v/>
      </c>
      <c r="M4122" s="7">
        <f>MAR1!$B$7+MAR1!$C$7*COS(2*PI()*$C4122/365)+MAR1!$D$7*SIN(2*PI()*$C4122/365)</f>
        <v/>
      </c>
      <c r="N4122" s="7">
        <f>F4122-K4122</f>
        <v/>
      </c>
      <c r="O4122" s="7">
        <f>G4122-L4122</f>
        <v/>
      </c>
      <c r="P4122" s="7">
        <f>H4122-M4122</f>
        <v/>
      </c>
      <c r="Q4122" s="7">
        <f>IF($I4122=1,(N4122-MAR1!$B$11)/MAR1!$D$11,(N4122-MAR1!$C$11)/MAR1!$E$11)</f>
        <v/>
      </c>
      <c r="R4122" s="7">
        <f>IF($I4122=1,(O4122-MAR1!$B$12)/MAR1!$D$12,(O4122-MAR1!$C$12)/MAR1!$E$12)</f>
        <v/>
      </c>
      <c r="S4122" s="7">
        <f>IF($I4122=1,(P4122-MAR1!$B$13)/MAR1!$D$13,(P4122-MAR1!$C$13)/MAR1!$E$13)</f>
        <v/>
      </c>
    </row>
    <row r="4123">
      <c r="A4123" s="5" t="n">
        <v>4122</v>
      </c>
      <c r="B4123" s="5" t="n">
        <v>12</v>
      </c>
      <c r="C4123" s="5" t="n">
        <v>107</v>
      </c>
      <c r="D4123" s="5" t="n">
        <v>4</v>
      </c>
      <c r="E4123" s="5" t="n">
        <v>0</v>
      </c>
      <c r="F4123" s="5" t="n">
        <v>39.3</v>
      </c>
      <c r="G4123" s="5" t="n">
        <v>25.2</v>
      </c>
      <c r="H4123" s="5" t="n">
        <v>27.79</v>
      </c>
      <c r="I4123" s="6">
        <f>IF(E4123&gt;=Markov!$B$3,1,0)</f>
        <v/>
      </c>
      <c r="J4123" s="6">
        <f>I4122</f>
        <v/>
      </c>
      <c r="K4123" s="7">
        <f>MAR1!$B$5+MAR1!$C$5*COS(2*PI()*$C4123/365)+MAR1!$D$5*SIN(2*PI()*$C4123/365)</f>
        <v/>
      </c>
      <c r="L4123" s="7">
        <f>MAR1!$B$6+MAR1!$C$6*COS(2*PI()*$C4123/365)+MAR1!$D$6*SIN(2*PI()*$C4123/365)</f>
        <v/>
      </c>
      <c r="M4123" s="7">
        <f>MAR1!$B$7+MAR1!$C$7*COS(2*PI()*$C4123/365)+MAR1!$D$7*SIN(2*PI()*$C4123/365)</f>
        <v/>
      </c>
      <c r="N4123" s="7">
        <f>F4123-K4123</f>
        <v/>
      </c>
      <c r="O4123" s="7">
        <f>G4123-L4123</f>
        <v/>
      </c>
      <c r="P4123" s="7">
        <f>H4123-M4123</f>
        <v/>
      </c>
      <c r="Q4123" s="7">
        <f>IF($I4123=1,(N4123-MAR1!$B$11)/MAR1!$D$11,(N4123-MAR1!$C$11)/MAR1!$E$11)</f>
        <v/>
      </c>
      <c r="R4123" s="7">
        <f>IF($I4123=1,(O4123-MAR1!$B$12)/MAR1!$D$12,(O4123-MAR1!$C$12)/MAR1!$E$12)</f>
        <v/>
      </c>
      <c r="S4123" s="7">
        <f>IF($I4123=1,(P4123-MAR1!$B$13)/MAR1!$D$13,(P4123-MAR1!$C$13)/MAR1!$E$13)</f>
        <v/>
      </c>
    </row>
    <row r="4124">
      <c r="A4124" s="5" t="n">
        <v>4123</v>
      </c>
      <c r="B4124" s="5" t="n">
        <v>12</v>
      </c>
      <c r="C4124" s="5" t="n">
        <v>108</v>
      </c>
      <c r="D4124" s="5" t="n">
        <v>4</v>
      </c>
      <c r="E4124" s="5" t="n">
        <v>0</v>
      </c>
      <c r="F4124" s="5" t="n">
        <v>39.8</v>
      </c>
      <c r="G4124" s="5" t="n">
        <v>25</v>
      </c>
      <c r="H4124" s="5" t="n">
        <v>22.93</v>
      </c>
      <c r="I4124" s="6">
        <f>IF(E4124&gt;=Markov!$B$3,1,0)</f>
        <v/>
      </c>
      <c r="J4124" s="6">
        <f>I4123</f>
        <v/>
      </c>
      <c r="K4124" s="7">
        <f>MAR1!$B$5+MAR1!$C$5*COS(2*PI()*$C4124/365)+MAR1!$D$5*SIN(2*PI()*$C4124/365)</f>
        <v/>
      </c>
      <c r="L4124" s="7">
        <f>MAR1!$B$6+MAR1!$C$6*COS(2*PI()*$C4124/365)+MAR1!$D$6*SIN(2*PI()*$C4124/365)</f>
        <v/>
      </c>
      <c r="M4124" s="7">
        <f>MAR1!$B$7+MAR1!$C$7*COS(2*PI()*$C4124/365)+MAR1!$D$7*SIN(2*PI()*$C4124/365)</f>
        <v/>
      </c>
      <c r="N4124" s="7">
        <f>F4124-K4124</f>
        <v/>
      </c>
      <c r="O4124" s="7">
        <f>G4124-L4124</f>
        <v/>
      </c>
      <c r="P4124" s="7">
        <f>H4124-M4124</f>
        <v/>
      </c>
      <c r="Q4124" s="7">
        <f>IF($I4124=1,(N4124-MAR1!$B$11)/MAR1!$D$11,(N4124-MAR1!$C$11)/MAR1!$E$11)</f>
        <v/>
      </c>
      <c r="R4124" s="7">
        <f>IF($I4124=1,(O4124-MAR1!$B$12)/MAR1!$D$12,(O4124-MAR1!$C$12)/MAR1!$E$12)</f>
        <v/>
      </c>
      <c r="S4124" s="7">
        <f>IF($I4124=1,(P4124-MAR1!$B$13)/MAR1!$D$13,(P4124-MAR1!$C$13)/MAR1!$E$13)</f>
        <v/>
      </c>
    </row>
    <row r="4125">
      <c r="A4125" s="5" t="n">
        <v>4124</v>
      </c>
      <c r="B4125" s="5" t="n">
        <v>12</v>
      </c>
      <c r="C4125" s="5" t="n">
        <v>109</v>
      </c>
      <c r="D4125" s="5" t="n">
        <v>4</v>
      </c>
      <c r="E4125" s="5" t="n">
        <v>0</v>
      </c>
      <c r="F4125" s="5" t="n">
        <v>39.7</v>
      </c>
      <c r="G4125" s="5" t="n">
        <v>25</v>
      </c>
      <c r="H4125" s="5" t="n">
        <v>27.98</v>
      </c>
      <c r="I4125" s="6">
        <f>IF(E4125&gt;=Markov!$B$3,1,0)</f>
        <v/>
      </c>
      <c r="J4125" s="6">
        <f>I4124</f>
        <v/>
      </c>
      <c r="K4125" s="7">
        <f>MAR1!$B$5+MAR1!$C$5*COS(2*PI()*$C4125/365)+MAR1!$D$5*SIN(2*PI()*$C4125/365)</f>
        <v/>
      </c>
      <c r="L4125" s="7">
        <f>MAR1!$B$6+MAR1!$C$6*COS(2*PI()*$C4125/365)+MAR1!$D$6*SIN(2*PI()*$C4125/365)</f>
        <v/>
      </c>
      <c r="M4125" s="7">
        <f>MAR1!$B$7+MAR1!$C$7*COS(2*PI()*$C4125/365)+MAR1!$D$7*SIN(2*PI()*$C4125/365)</f>
        <v/>
      </c>
      <c r="N4125" s="7">
        <f>F4125-K4125</f>
        <v/>
      </c>
      <c r="O4125" s="7">
        <f>G4125-L4125</f>
        <v/>
      </c>
      <c r="P4125" s="7">
        <f>H4125-M4125</f>
        <v/>
      </c>
      <c r="Q4125" s="7">
        <f>IF($I4125=1,(N4125-MAR1!$B$11)/MAR1!$D$11,(N4125-MAR1!$C$11)/MAR1!$E$11)</f>
        <v/>
      </c>
      <c r="R4125" s="7">
        <f>IF($I4125=1,(O4125-MAR1!$B$12)/MAR1!$D$12,(O4125-MAR1!$C$12)/MAR1!$E$12)</f>
        <v/>
      </c>
      <c r="S4125" s="7">
        <f>IF($I4125=1,(P4125-MAR1!$B$13)/MAR1!$D$13,(P4125-MAR1!$C$13)/MAR1!$E$13)</f>
        <v/>
      </c>
    </row>
    <row r="4126">
      <c r="A4126" s="5" t="n">
        <v>4125</v>
      </c>
      <c r="B4126" s="5" t="n">
        <v>12</v>
      </c>
      <c r="C4126" s="5" t="n">
        <v>110</v>
      </c>
      <c r="D4126" s="5" t="n">
        <v>4</v>
      </c>
      <c r="E4126" s="5" t="n">
        <v>0</v>
      </c>
      <c r="F4126" s="5" t="n">
        <v>40.4</v>
      </c>
      <c r="G4126" s="5" t="n">
        <v>24.3</v>
      </c>
      <c r="H4126" s="5" t="n">
        <v>25.47</v>
      </c>
      <c r="I4126" s="6">
        <f>IF(E4126&gt;=Markov!$B$3,1,0)</f>
        <v/>
      </c>
      <c r="J4126" s="6">
        <f>I4125</f>
        <v/>
      </c>
      <c r="K4126" s="7">
        <f>MAR1!$B$5+MAR1!$C$5*COS(2*PI()*$C4126/365)+MAR1!$D$5*SIN(2*PI()*$C4126/365)</f>
        <v/>
      </c>
      <c r="L4126" s="7">
        <f>MAR1!$B$6+MAR1!$C$6*COS(2*PI()*$C4126/365)+MAR1!$D$6*SIN(2*PI()*$C4126/365)</f>
        <v/>
      </c>
      <c r="M4126" s="7">
        <f>MAR1!$B$7+MAR1!$C$7*COS(2*PI()*$C4126/365)+MAR1!$D$7*SIN(2*PI()*$C4126/365)</f>
        <v/>
      </c>
      <c r="N4126" s="7">
        <f>F4126-K4126</f>
        <v/>
      </c>
      <c r="O4126" s="7">
        <f>G4126-L4126</f>
        <v/>
      </c>
      <c r="P4126" s="7">
        <f>H4126-M4126</f>
        <v/>
      </c>
      <c r="Q4126" s="7">
        <f>IF($I4126=1,(N4126-MAR1!$B$11)/MAR1!$D$11,(N4126-MAR1!$C$11)/MAR1!$E$11)</f>
        <v/>
      </c>
      <c r="R4126" s="7">
        <f>IF($I4126=1,(O4126-MAR1!$B$12)/MAR1!$D$12,(O4126-MAR1!$C$12)/MAR1!$E$12)</f>
        <v/>
      </c>
      <c r="S4126" s="7">
        <f>IF($I4126=1,(P4126-MAR1!$B$13)/MAR1!$D$13,(P4126-MAR1!$C$13)/MAR1!$E$13)</f>
        <v/>
      </c>
    </row>
    <row r="4127">
      <c r="A4127" s="5" t="n">
        <v>4126</v>
      </c>
      <c r="B4127" s="5" t="n">
        <v>12</v>
      </c>
      <c r="C4127" s="5" t="n">
        <v>111</v>
      </c>
      <c r="D4127" s="5" t="n">
        <v>4</v>
      </c>
      <c r="E4127" s="5" t="n">
        <v>0</v>
      </c>
      <c r="F4127" s="5" t="n">
        <v>40.3</v>
      </c>
      <c r="G4127" s="5" t="n">
        <v>24.4</v>
      </c>
      <c r="H4127" s="5" t="n">
        <v>18.53</v>
      </c>
      <c r="I4127" s="6">
        <f>IF(E4127&gt;=Markov!$B$3,1,0)</f>
        <v/>
      </c>
      <c r="J4127" s="6">
        <f>I4126</f>
        <v/>
      </c>
      <c r="K4127" s="7">
        <f>MAR1!$B$5+MAR1!$C$5*COS(2*PI()*$C4127/365)+MAR1!$D$5*SIN(2*PI()*$C4127/365)</f>
        <v/>
      </c>
      <c r="L4127" s="7">
        <f>MAR1!$B$6+MAR1!$C$6*COS(2*PI()*$C4127/365)+MAR1!$D$6*SIN(2*PI()*$C4127/365)</f>
        <v/>
      </c>
      <c r="M4127" s="7">
        <f>MAR1!$B$7+MAR1!$C$7*COS(2*PI()*$C4127/365)+MAR1!$D$7*SIN(2*PI()*$C4127/365)</f>
        <v/>
      </c>
      <c r="N4127" s="7">
        <f>F4127-K4127</f>
        <v/>
      </c>
      <c r="O4127" s="7">
        <f>G4127-L4127</f>
        <v/>
      </c>
      <c r="P4127" s="7">
        <f>H4127-M4127</f>
        <v/>
      </c>
      <c r="Q4127" s="7">
        <f>IF($I4127=1,(N4127-MAR1!$B$11)/MAR1!$D$11,(N4127-MAR1!$C$11)/MAR1!$E$11)</f>
        <v/>
      </c>
      <c r="R4127" s="7">
        <f>IF($I4127=1,(O4127-MAR1!$B$12)/MAR1!$D$12,(O4127-MAR1!$C$12)/MAR1!$E$12)</f>
        <v/>
      </c>
      <c r="S4127" s="7">
        <f>IF($I4127=1,(P4127-MAR1!$B$13)/MAR1!$D$13,(P4127-MAR1!$C$13)/MAR1!$E$13)</f>
        <v/>
      </c>
    </row>
    <row r="4128">
      <c r="A4128" s="5" t="n">
        <v>4127</v>
      </c>
      <c r="B4128" s="5" t="n">
        <v>12</v>
      </c>
      <c r="C4128" s="5" t="n">
        <v>112</v>
      </c>
      <c r="D4128" s="5" t="n">
        <v>4</v>
      </c>
      <c r="E4128" s="5" t="n">
        <v>0</v>
      </c>
      <c r="F4128" s="5" t="n">
        <v>37.7</v>
      </c>
      <c r="G4128" s="5" t="n">
        <v>23.7</v>
      </c>
      <c r="H4128" s="5" t="n">
        <v>23.84</v>
      </c>
      <c r="I4128" s="6">
        <f>IF(E4128&gt;=Markov!$B$3,1,0)</f>
        <v/>
      </c>
      <c r="J4128" s="6">
        <f>I4127</f>
        <v/>
      </c>
      <c r="K4128" s="7">
        <f>MAR1!$B$5+MAR1!$C$5*COS(2*PI()*$C4128/365)+MAR1!$D$5*SIN(2*PI()*$C4128/365)</f>
        <v/>
      </c>
      <c r="L4128" s="7">
        <f>MAR1!$B$6+MAR1!$C$6*COS(2*PI()*$C4128/365)+MAR1!$D$6*SIN(2*PI()*$C4128/365)</f>
        <v/>
      </c>
      <c r="M4128" s="7">
        <f>MAR1!$B$7+MAR1!$C$7*COS(2*PI()*$C4128/365)+MAR1!$D$7*SIN(2*PI()*$C4128/365)</f>
        <v/>
      </c>
      <c r="N4128" s="7">
        <f>F4128-K4128</f>
        <v/>
      </c>
      <c r="O4128" s="7">
        <f>G4128-L4128</f>
        <v/>
      </c>
      <c r="P4128" s="7">
        <f>H4128-M4128</f>
        <v/>
      </c>
      <c r="Q4128" s="7">
        <f>IF($I4128=1,(N4128-MAR1!$B$11)/MAR1!$D$11,(N4128-MAR1!$C$11)/MAR1!$E$11)</f>
        <v/>
      </c>
      <c r="R4128" s="7">
        <f>IF($I4128=1,(O4128-MAR1!$B$12)/MAR1!$D$12,(O4128-MAR1!$C$12)/MAR1!$E$12)</f>
        <v/>
      </c>
      <c r="S4128" s="7">
        <f>IF($I4128=1,(P4128-MAR1!$B$13)/MAR1!$D$13,(P4128-MAR1!$C$13)/MAR1!$E$13)</f>
        <v/>
      </c>
    </row>
    <row r="4129">
      <c r="A4129" s="5" t="n">
        <v>4128</v>
      </c>
      <c r="B4129" s="5" t="n">
        <v>12</v>
      </c>
      <c r="C4129" s="5" t="n">
        <v>113</v>
      </c>
      <c r="D4129" s="5" t="n">
        <v>4</v>
      </c>
      <c r="E4129" s="5" t="n">
        <v>17.8</v>
      </c>
      <c r="F4129" s="5" t="n">
        <v>36.4</v>
      </c>
      <c r="G4129" s="5" t="n">
        <v>25.3</v>
      </c>
      <c r="H4129" s="5" t="n">
        <v>23.38</v>
      </c>
      <c r="I4129" s="6">
        <f>IF(E4129&gt;=Markov!$B$3,1,0)</f>
        <v/>
      </c>
      <c r="J4129" s="6">
        <f>I4128</f>
        <v/>
      </c>
      <c r="K4129" s="7">
        <f>MAR1!$B$5+MAR1!$C$5*COS(2*PI()*$C4129/365)+MAR1!$D$5*SIN(2*PI()*$C4129/365)</f>
        <v/>
      </c>
      <c r="L4129" s="7">
        <f>MAR1!$B$6+MAR1!$C$6*COS(2*PI()*$C4129/365)+MAR1!$D$6*SIN(2*PI()*$C4129/365)</f>
        <v/>
      </c>
      <c r="M4129" s="7">
        <f>MAR1!$B$7+MAR1!$C$7*COS(2*PI()*$C4129/365)+MAR1!$D$7*SIN(2*PI()*$C4129/365)</f>
        <v/>
      </c>
      <c r="N4129" s="7">
        <f>F4129-K4129</f>
        <v/>
      </c>
      <c r="O4129" s="7">
        <f>G4129-L4129</f>
        <v/>
      </c>
      <c r="P4129" s="7">
        <f>H4129-M4129</f>
        <v/>
      </c>
      <c r="Q4129" s="7">
        <f>IF($I4129=1,(N4129-MAR1!$B$11)/MAR1!$D$11,(N4129-MAR1!$C$11)/MAR1!$E$11)</f>
        <v/>
      </c>
      <c r="R4129" s="7">
        <f>IF($I4129=1,(O4129-MAR1!$B$12)/MAR1!$D$12,(O4129-MAR1!$C$12)/MAR1!$E$12)</f>
        <v/>
      </c>
      <c r="S4129" s="7">
        <f>IF($I4129=1,(P4129-MAR1!$B$13)/MAR1!$D$13,(P4129-MAR1!$C$13)/MAR1!$E$13)</f>
        <v/>
      </c>
    </row>
    <row r="4130">
      <c r="A4130" s="5" t="n">
        <v>4129</v>
      </c>
      <c r="B4130" s="5" t="n">
        <v>12</v>
      </c>
      <c r="C4130" s="5" t="n">
        <v>114</v>
      </c>
      <c r="D4130" s="5" t="n">
        <v>4</v>
      </c>
      <c r="E4130" s="5" t="n">
        <v>4.4</v>
      </c>
      <c r="F4130" s="5" t="n">
        <v>35.2</v>
      </c>
      <c r="G4130" s="5" t="n">
        <v>23.5</v>
      </c>
      <c r="H4130" s="5" t="n">
        <v>19.14</v>
      </c>
      <c r="I4130" s="6">
        <f>IF(E4130&gt;=Markov!$B$3,1,0)</f>
        <v/>
      </c>
      <c r="J4130" s="6">
        <f>I4129</f>
        <v/>
      </c>
      <c r="K4130" s="7">
        <f>MAR1!$B$5+MAR1!$C$5*COS(2*PI()*$C4130/365)+MAR1!$D$5*SIN(2*PI()*$C4130/365)</f>
        <v/>
      </c>
      <c r="L4130" s="7">
        <f>MAR1!$B$6+MAR1!$C$6*COS(2*PI()*$C4130/365)+MAR1!$D$6*SIN(2*PI()*$C4130/365)</f>
        <v/>
      </c>
      <c r="M4130" s="7">
        <f>MAR1!$B$7+MAR1!$C$7*COS(2*PI()*$C4130/365)+MAR1!$D$7*SIN(2*PI()*$C4130/365)</f>
        <v/>
      </c>
      <c r="N4130" s="7">
        <f>F4130-K4130</f>
        <v/>
      </c>
      <c r="O4130" s="7">
        <f>G4130-L4130</f>
        <v/>
      </c>
      <c r="P4130" s="7">
        <f>H4130-M4130</f>
        <v/>
      </c>
      <c r="Q4130" s="7">
        <f>IF($I4130=1,(N4130-MAR1!$B$11)/MAR1!$D$11,(N4130-MAR1!$C$11)/MAR1!$E$11)</f>
        <v/>
      </c>
      <c r="R4130" s="7">
        <f>IF($I4130=1,(O4130-MAR1!$B$12)/MAR1!$D$12,(O4130-MAR1!$C$12)/MAR1!$E$12)</f>
        <v/>
      </c>
      <c r="S4130" s="7">
        <f>IF($I4130=1,(P4130-MAR1!$B$13)/MAR1!$D$13,(P4130-MAR1!$C$13)/MAR1!$E$13)</f>
        <v/>
      </c>
    </row>
    <row r="4131">
      <c r="A4131" s="5" t="n">
        <v>4130</v>
      </c>
      <c r="B4131" s="5" t="n">
        <v>12</v>
      </c>
      <c r="C4131" s="5" t="n">
        <v>115</v>
      </c>
      <c r="D4131" s="5" t="n">
        <v>4</v>
      </c>
      <c r="E4131" s="5" t="n">
        <v>0</v>
      </c>
      <c r="F4131" s="5" t="n">
        <v>38.5</v>
      </c>
      <c r="G4131" s="5" t="n">
        <v>24.3</v>
      </c>
      <c r="H4131" s="5" t="n">
        <v>21.86</v>
      </c>
      <c r="I4131" s="6">
        <f>IF(E4131&gt;=Markov!$B$3,1,0)</f>
        <v/>
      </c>
      <c r="J4131" s="6">
        <f>I4130</f>
        <v/>
      </c>
      <c r="K4131" s="7">
        <f>MAR1!$B$5+MAR1!$C$5*COS(2*PI()*$C4131/365)+MAR1!$D$5*SIN(2*PI()*$C4131/365)</f>
        <v/>
      </c>
      <c r="L4131" s="7">
        <f>MAR1!$B$6+MAR1!$C$6*COS(2*PI()*$C4131/365)+MAR1!$D$6*SIN(2*PI()*$C4131/365)</f>
        <v/>
      </c>
      <c r="M4131" s="7">
        <f>MAR1!$B$7+MAR1!$C$7*COS(2*PI()*$C4131/365)+MAR1!$D$7*SIN(2*PI()*$C4131/365)</f>
        <v/>
      </c>
      <c r="N4131" s="7">
        <f>F4131-K4131</f>
        <v/>
      </c>
      <c r="O4131" s="7">
        <f>G4131-L4131</f>
        <v/>
      </c>
      <c r="P4131" s="7">
        <f>H4131-M4131</f>
        <v/>
      </c>
      <c r="Q4131" s="7">
        <f>IF($I4131=1,(N4131-MAR1!$B$11)/MAR1!$D$11,(N4131-MAR1!$C$11)/MAR1!$E$11)</f>
        <v/>
      </c>
      <c r="R4131" s="7">
        <f>IF($I4131=1,(O4131-MAR1!$B$12)/MAR1!$D$12,(O4131-MAR1!$C$12)/MAR1!$E$12)</f>
        <v/>
      </c>
      <c r="S4131" s="7">
        <f>IF($I4131=1,(P4131-MAR1!$B$13)/MAR1!$D$13,(P4131-MAR1!$C$13)/MAR1!$E$13)</f>
        <v/>
      </c>
    </row>
    <row r="4132">
      <c r="A4132" s="5" t="n">
        <v>4131</v>
      </c>
      <c r="B4132" s="5" t="n">
        <v>12</v>
      </c>
      <c r="C4132" s="5" t="n">
        <v>116</v>
      </c>
      <c r="D4132" s="5" t="n">
        <v>4</v>
      </c>
      <c r="E4132" s="5" t="n">
        <v>0</v>
      </c>
      <c r="F4132" s="5" t="n">
        <v>40.3</v>
      </c>
      <c r="G4132" s="5" t="n">
        <v>27.6</v>
      </c>
      <c r="H4132" s="5" t="n">
        <v>25.12</v>
      </c>
      <c r="I4132" s="6">
        <f>IF(E4132&gt;=Markov!$B$3,1,0)</f>
        <v/>
      </c>
      <c r="J4132" s="6">
        <f>I4131</f>
        <v/>
      </c>
      <c r="K4132" s="7">
        <f>MAR1!$B$5+MAR1!$C$5*COS(2*PI()*$C4132/365)+MAR1!$D$5*SIN(2*PI()*$C4132/365)</f>
        <v/>
      </c>
      <c r="L4132" s="7">
        <f>MAR1!$B$6+MAR1!$C$6*COS(2*PI()*$C4132/365)+MAR1!$D$6*SIN(2*PI()*$C4132/365)</f>
        <v/>
      </c>
      <c r="M4132" s="7">
        <f>MAR1!$B$7+MAR1!$C$7*COS(2*PI()*$C4132/365)+MAR1!$D$7*SIN(2*PI()*$C4132/365)</f>
        <v/>
      </c>
      <c r="N4132" s="7">
        <f>F4132-K4132</f>
        <v/>
      </c>
      <c r="O4132" s="7">
        <f>G4132-L4132</f>
        <v/>
      </c>
      <c r="P4132" s="7">
        <f>H4132-M4132</f>
        <v/>
      </c>
      <c r="Q4132" s="7">
        <f>IF($I4132=1,(N4132-MAR1!$B$11)/MAR1!$D$11,(N4132-MAR1!$C$11)/MAR1!$E$11)</f>
        <v/>
      </c>
      <c r="R4132" s="7">
        <f>IF($I4132=1,(O4132-MAR1!$B$12)/MAR1!$D$12,(O4132-MAR1!$C$12)/MAR1!$E$12)</f>
        <v/>
      </c>
      <c r="S4132" s="7">
        <f>IF($I4132=1,(P4132-MAR1!$B$13)/MAR1!$D$13,(P4132-MAR1!$C$13)/MAR1!$E$13)</f>
        <v/>
      </c>
    </row>
    <row r="4133">
      <c r="A4133" s="5" t="n">
        <v>4132</v>
      </c>
      <c r="B4133" s="5" t="n">
        <v>12</v>
      </c>
      <c r="C4133" s="5" t="n">
        <v>117</v>
      </c>
      <c r="D4133" s="5" t="n">
        <v>4</v>
      </c>
      <c r="E4133" s="5" t="n">
        <v>0</v>
      </c>
      <c r="F4133" s="5" t="n">
        <v>38.6</v>
      </c>
      <c r="G4133" s="5" t="n">
        <v>26.1</v>
      </c>
      <c r="H4133" s="5" t="n">
        <v>26.09</v>
      </c>
      <c r="I4133" s="6">
        <f>IF(E4133&gt;=Markov!$B$3,1,0)</f>
        <v/>
      </c>
      <c r="J4133" s="6">
        <f>I4132</f>
        <v/>
      </c>
      <c r="K4133" s="7">
        <f>MAR1!$B$5+MAR1!$C$5*COS(2*PI()*$C4133/365)+MAR1!$D$5*SIN(2*PI()*$C4133/365)</f>
        <v/>
      </c>
      <c r="L4133" s="7">
        <f>MAR1!$B$6+MAR1!$C$6*COS(2*PI()*$C4133/365)+MAR1!$D$6*SIN(2*PI()*$C4133/365)</f>
        <v/>
      </c>
      <c r="M4133" s="7">
        <f>MAR1!$B$7+MAR1!$C$7*COS(2*PI()*$C4133/365)+MAR1!$D$7*SIN(2*PI()*$C4133/365)</f>
        <v/>
      </c>
      <c r="N4133" s="7">
        <f>F4133-K4133</f>
        <v/>
      </c>
      <c r="O4133" s="7">
        <f>G4133-L4133</f>
        <v/>
      </c>
      <c r="P4133" s="7">
        <f>H4133-M4133</f>
        <v/>
      </c>
      <c r="Q4133" s="7">
        <f>IF($I4133=1,(N4133-MAR1!$B$11)/MAR1!$D$11,(N4133-MAR1!$C$11)/MAR1!$E$11)</f>
        <v/>
      </c>
      <c r="R4133" s="7">
        <f>IF($I4133=1,(O4133-MAR1!$B$12)/MAR1!$D$12,(O4133-MAR1!$C$12)/MAR1!$E$12)</f>
        <v/>
      </c>
      <c r="S4133" s="7">
        <f>IF($I4133=1,(P4133-MAR1!$B$13)/MAR1!$D$13,(P4133-MAR1!$C$13)/MAR1!$E$13)</f>
        <v/>
      </c>
    </row>
    <row r="4134">
      <c r="A4134" s="5" t="n">
        <v>4133</v>
      </c>
      <c r="B4134" s="5" t="n">
        <v>12</v>
      </c>
      <c r="C4134" s="5" t="n">
        <v>118</v>
      </c>
      <c r="D4134" s="5" t="n">
        <v>4</v>
      </c>
      <c r="E4134" s="5" t="n">
        <v>0</v>
      </c>
      <c r="F4134" s="5" t="n">
        <v>36.2</v>
      </c>
      <c r="G4134" s="5" t="n">
        <v>26</v>
      </c>
      <c r="H4134" s="5" t="n">
        <v>19.7</v>
      </c>
      <c r="I4134" s="6">
        <f>IF(E4134&gt;=Markov!$B$3,1,0)</f>
        <v/>
      </c>
      <c r="J4134" s="6">
        <f>I4133</f>
        <v/>
      </c>
      <c r="K4134" s="7">
        <f>MAR1!$B$5+MAR1!$C$5*COS(2*PI()*$C4134/365)+MAR1!$D$5*SIN(2*PI()*$C4134/365)</f>
        <v/>
      </c>
      <c r="L4134" s="7">
        <f>MAR1!$B$6+MAR1!$C$6*COS(2*PI()*$C4134/365)+MAR1!$D$6*SIN(2*PI()*$C4134/365)</f>
        <v/>
      </c>
      <c r="M4134" s="7">
        <f>MAR1!$B$7+MAR1!$C$7*COS(2*PI()*$C4134/365)+MAR1!$D$7*SIN(2*PI()*$C4134/365)</f>
        <v/>
      </c>
      <c r="N4134" s="7">
        <f>F4134-K4134</f>
        <v/>
      </c>
      <c r="O4134" s="7">
        <f>G4134-L4134</f>
        <v/>
      </c>
      <c r="P4134" s="7">
        <f>H4134-M4134</f>
        <v/>
      </c>
      <c r="Q4134" s="7">
        <f>IF($I4134=1,(N4134-MAR1!$B$11)/MAR1!$D$11,(N4134-MAR1!$C$11)/MAR1!$E$11)</f>
        <v/>
      </c>
      <c r="R4134" s="7">
        <f>IF($I4134=1,(O4134-MAR1!$B$12)/MAR1!$D$12,(O4134-MAR1!$C$12)/MAR1!$E$12)</f>
        <v/>
      </c>
      <c r="S4134" s="7">
        <f>IF($I4134=1,(P4134-MAR1!$B$13)/MAR1!$D$13,(P4134-MAR1!$C$13)/MAR1!$E$13)</f>
        <v/>
      </c>
    </row>
    <row r="4135">
      <c r="A4135" s="5" t="n">
        <v>4134</v>
      </c>
      <c r="B4135" s="5" t="n">
        <v>12</v>
      </c>
      <c r="C4135" s="5" t="n">
        <v>119</v>
      </c>
      <c r="D4135" s="5" t="n">
        <v>4</v>
      </c>
      <c r="E4135" s="5" t="n">
        <v>0</v>
      </c>
      <c r="F4135" s="5" t="n">
        <v>34.9</v>
      </c>
      <c r="G4135" s="5" t="n">
        <v>25.6</v>
      </c>
      <c r="H4135" s="5" t="n">
        <v>22.57</v>
      </c>
      <c r="I4135" s="6">
        <f>IF(E4135&gt;=Markov!$B$3,1,0)</f>
        <v/>
      </c>
      <c r="J4135" s="6">
        <f>I4134</f>
        <v/>
      </c>
      <c r="K4135" s="7">
        <f>MAR1!$B$5+MAR1!$C$5*COS(2*PI()*$C4135/365)+MAR1!$D$5*SIN(2*PI()*$C4135/365)</f>
        <v/>
      </c>
      <c r="L4135" s="7">
        <f>MAR1!$B$6+MAR1!$C$6*COS(2*PI()*$C4135/365)+MAR1!$D$6*SIN(2*PI()*$C4135/365)</f>
        <v/>
      </c>
      <c r="M4135" s="7">
        <f>MAR1!$B$7+MAR1!$C$7*COS(2*PI()*$C4135/365)+MAR1!$D$7*SIN(2*PI()*$C4135/365)</f>
        <v/>
      </c>
      <c r="N4135" s="7">
        <f>F4135-K4135</f>
        <v/>
      </c>
      <c r="O4135" s="7">
        <f>G4135-L4135</f>
        <v/>
      </c>
      <c r="P4135" s="7">
        <f>H4135-M4135</f>
        <v/>
      </c>
      <c r="Q4135" s="7">
        <f>IF($I4135=1,(N4135-MAR1!$B$11)/MAR1!$D$11,(N4135-MAR1!$C$11)/MAR1!$E$11)</f>
        <v/>
      </c>
      <c r="R4135" s="7">
        <f>IF($I4135=1,(O4135-MAR1!$B$12)/MAR1!$D$12,(O4135-MAR1!$C$12)/MAR1!$E$12)</f>
        <v/>
      </c>
      <c r="S4135" s="7">
        <f>IF($I4135=1,(P4135-MAR1!$B$13)/MAR1!$D$13,(P4135-MAR1!$C$13)/MAR1!$E$13)</f>
        <v/>
      </c>
    </row>
    <row r="4136">
      <c r="A4136" s="5" t="n">
        <v>4135</v>
      </c>
      <c r="B4136" s="5" t="n">
        <v>12</v>
      </c>
      <c r="C4136" s="5" t="n">
        <v>120</v>
      </c>
      <c r="D4136" s="5" t="n">
        <v>4</v>
      </c>
      <c r="E4136" s="5" t="n">
        <v>0</v>
      </c>
      <c r="F4136" s="5" t="n">
        <v>34.4</v>
      </c>
      <c r="G4136" s="5" t="n">
        <v>22.2</v>
      </c>
      <c r="H4136" s="5" t="n">
        <v>20.61</v>
      </c>
      <c r="I4136" s="6">
        <f>IF(E4136&gt;=Markov!$B$3,1,0)</f>
        <v/>
      </c>
      <c r="J4136" s="6">
        <f>I4135</f>
        <v/>
      </c>
      <c r="K4136" s="7">
        <f>MAR1!$B$5+MAR1!$C$5*COS(2*PI()*$C4136/365)+MAR1!$D$5*SIN(2*PI()*$C4136/365)</f>
        <v/>
      </c>
      <c r="L4136" s="7">
        <f>MAR1!$B$6+MAR1!$C$6*COS(2*PI()*$C4136/365)+MAR1!$D$6*SIN(2*PI()*$C4136/365)</f>
        <v/>
      </c>
      <c r="M4136" s="7">
        <f>MAR1!$B$7+MAR1!$C$7*COS(2*PI()*$C4136/365)+MAR1!$D$7*SIN(2*PI()*$C4136/365)</f>
        <v/>
      </c>
      <c r="N4136" s="7">
        <f>F4136-K4136</f>
        <v/>
      </c>
      <c r="O4136" s="7">
        <f>G4136-L4136</f>
        <v/>
      </c>
      <c r="P4136" s="7">
        <f>H4136-M4136</f>
        <v/>
      </c>
      <c r="Q4136" s="7">
        <f>IF($I4136=1,(N4136-MAR1!$B$11)/MAR1!$D$11,(N4136-MAR1!$C$11)/MAR1!$E$11)</f>
        <v/>
      </c>
      <c r="R4136" s="7">
        <f>IF($I4136=1,(O4136-MAR1!$B$12)/MAR1!$D$12,(O4136-MAR1!$C$12)/MAR1!$E$12)</f>
        <v/>
      </c>
      <c r="S4136" s="7">
        <f>IF($I4136=1,(P4136-MAR1!$B$13)/MAR1!$D$13,(P4136-MAR1!$C$13)/MAR1!$E$13)</f>
        <v/>
      </c>
    </row>
    <row r="4137">
      <c r="A4137" s="5" t="n">
        <v>4136</v>
      </c>
      <c r="B4137" s="5" t="n">
        <v>12</v>
      </c>
      <c r="C4137" s="5" t="n">
        <v>121</v>
      </c>
      <c r="D4137" s="5" t="n">
        <v>5</v>
      </c>
      <c r="E4137" s="5" t="n">
        <v>0</v>
      </c>
      <c r="F4137" s="5" t="n">
        <v>32.7</v>
      </c>
      <c r="G4137" s="5" t="n">
        <v>23.3</v>
      </c>
      <c r="H4137" s="5" t="n">
        <v>20.75</v>
      </c>
      <c r="I4137" s="6">
        <f>IF(E4137&gt;=Markov!$B$3,1,0)</f>
        <v/>
      </c>
      <c r="J4137" s="6">
        <f>I4136</f>
        <v/>
      </c>
      <c r="K4137" s="7">
        <f>MAR1!$B$5+MAR1!$C$5*COS(2*PI()*$C4137/365)+MAR1!$D$5*SIN(2*PI()*$C4137/365)</f>
        <v/>
      </c>
      <c r="L4137" s="7">
        <f>MAR1!$B$6+MAR1!$C$6*COS(2*PI()*$C4137/365)+MAR1!$D$6*SIN(2*PI()*$C4137/365)</f>
        <v/>
      </c>
      <c r="M4137" s="7">
        <f>MAR1!$B$7+MAR1!$C$7*COS(2*PI()*$C4137/365)+MAR1!$D$7*SIN(2*PI()*$C4137/365)</f>
        <v/>
      </c>
      <c r="N4137" s="7">
        <f>F4137-K4137</f>
        <v/>
      </c>
      <c r="O4137" s="7">
        <f>G4137-L4137</f>
        <v/>
      </c>
      <c r="P4137" s="7">
        <f>H4137-M4137</f>
        <v/>
      </c>
      <c r="Q4137" s="7">
        <f>IF($I4137=1,(N4137-MAR1!$B$11)/MAR1!$D$11,(N4137-MAR1!$C$11)/MAR1!$E$11)</f>
        <v/>
      </c>
      <c r="R4137" s="7">
        <f>IF($I4137=1,(O4137-MAR1!$B$12)/MAR1!$D$12,(O4137-MAR1!$C$12)/MAR1!$E$12)</f>
        <v/>
      </c>
      <c r="S4137" s="7">
        <f>IF($I4137=1,(P4137-MAR1!$B$13)/MAR1!$D$13,(P4137-MAR1!$C$13)/MAR1!$E$13)</f>
        <v/>
      </c>
    </row>
    <row r="4138">
      <c r="A4138" s="5" t="n">
        <v>4137</v>
      </c>
      <c r="B4138" s="5" t="n">
        <v>12</v>
      </c>
      <c r="C4138" s="5" t="n">
        <v>122</v>
      </c>
      <c r="D4138" s="5" t="n">
        <v>5</v>
      </c>
      <c r="E4138" s="5" t="n">
        <v>0</v>
      </c>
      <c r="F4138" s="5" t="n">
        <v>34.3</v>
      </c>
      <c r="G4138" s="5" t="n">
        <v>23.8</v>
      </c>
      <c r="H4138" s="5" t="n">
        <v>20.87</v>
      </c>
      <c r="I4138" s="6">
        <f>IF(E4138&gt;=Markov!$B$3,1,0)</f>
        <v/>
      </c>
      <c r="J4138" s="6">
        <f>I4137</f>
        <v/>
      </c>
      <c r="K4138" s="7">
        <f>MAR1!$B$5+MAR1!$C$5*COS(2*PI()*$C4138/365)+MAR1!$D$5*SIN(2*PI()*$C4138/365)</f>
        <v/>
      </c>
      <c r="L4138" s="7">
        <f>MAR1!$B$6+MAR1!$C$6*COS(2*PI()*$C4138/365)+MAR1!$D$6*SIN(2*PI()*$C4138/365)</f>
        <v/>
      </c>
      <c r="M4138" s="7">
        <f>MAR1!$B$7+MAR1!$C$7*COS(2*PI()*$C4138/365)+MAR1!$D$7*SIN(2*PI()*$C4138/365)</f>
        <v/>
      </c>
      <c r="N4138" s="7">
        <f>F4138-K4138</f>
        <v/>
      </c>
      <c r="O4138" s="7">
        <f>G4138-L4138</f>
        <v/>
      </c>
      <c r="P4138" s="7">
        <f>H4138-M4138</f>
        <v/>
      </c>
      <c r="Q4138" s="7">
        <f>IF($I4138=1,(N4138-MAR1!$B$11)/MAR1!$D$11,(N4138-MAR1!$C$11)/MAR1!$E$11)</f>
        <v/>
      </c>
      <c r="R4138" s="7">
        <f>IF($I4138=1,(O4138-MAR1!$B$12)/MAR1!$D$12,(O4138-MAR1!$C$12)/MAR1!$E$12)</f>
        <v/>
      </c>
      <c r="S4138" s="7">
        <f>IF($I4138=1,(P4138-MAR1!$B$13)/MAR1!$D$13,(P4138-MAR1!$C$13)/MAR1!$E$13)</f>
        <v/>
      </c>
    </row>
    <row r="4139">
      <c r="A4139" s="5" t="n">
        <v>4138</v>
      </c>
      <c r="B4139" s="5" t="n">
        <v>12</v>
      </c>
      <c r="C4139" s="5" t="n">
        <v>123</v>
      </c>
      <c r="D4139" s="5" t="n">
        <v>5</v>
      </c>
      <c r="E4139" s="5" t="n">
        <v>5.1</v>
      </c>
      <c r="F4139" s="5" t="n">
        <v>32.5</v>
      </c>
      <c r="G4139" s="5" t="n">
        <v>23.2</v>
      </c>
      <c r="H4139" s="5" t="n">
        <v>15.28</v>
      </c>
      <c r="I4139" s="6">
        <f>IF(E4139&gt;=Markov!$B$3,1,0)</f>
        <v/>
      </c>
      <c r="J4139" s="6">
        <f>I4138</f>
        <v/>
      </c>
      <c r="K4139" s="7">
        <f>MAR1!$B$5+MAR1!$C$5*COS(2*PI()*$C4139/365)+MAR1!$D$5*SIN(2*PI()*$C4139/365)</f>
        <v/>
      </c>
      <c r="L4139" s="7">
        <f>MAR1!$B$6+MAR1!$C$6*COS(2*PI()*$C4139/365)+MAR1!$D$6*SIN(2*PI()*$C4139/365)</f>
        <v/>
      </c>
      <c r="M4139" s="7">
        <f>MAR1!$B$7+MAR1!$C$7*COS(2*PI()*$C4139/365)+MAR1!$D$7*SIN(2*PI()*$C4139/365)</f>
        <v/>
      </c>
      <c r="N4139" s="7">
        <f>F4139-K4139</f>
        <v/>
      </c>
      <c r="O4139" s="7">
        <f>G4139-L4139</f>
        <v/>
      </c>
      <c r="P4139" s="7">
        <f>H4139-M4139</f>
        <v/>
      </c>
      <c r="Q4139" s="7">
        <f>IF($I4139=1,(N4139-MAR1!$B$11)/MAR1!$D$11,(N4139-MAR1!$C$11)/MAR1!$E$11)</f>
        <v/>
      </c>
      <c r="R4139" s="7">
        <f>IF($I4139=1,(O4139-MAR1!$B$12)/MAR1!$D$12,(O4139-MAR1!$C$12)/MAR1!$E$12)</f>
        <v/>
      </c>
      <c r="S4139" s="7">
        <f>IF($I4139=1,(P4139-MAR1!$B$13)/MAR1!$D$13,(P4139-MAR1!$C$13)/MAR1!$E$13)</f>
        <v/>
      </c>
    </row>
    <row r="4140">
      <c r="A4140" s="5" t="n">
        <v>4139</v>
      </c>
      <c r="B4140" s="5" t="n">
        <v>12</v>
      </c>
      <c r="C4140" s="5" t="n">
        <v>124</v>
      </c>
      <c r="D4140" s="5" t="n">
        <v>5</v>
      </c>
      <c r="E4140" s="5" t="n">
        <v>0</v>
      </c>
      <c r="F4140" s="5" t="n">
        <v>34.4</v>
      </c>
      <c r="G4140" s="5" t="n">
        <v>23.3</v>
      </c>
      <c r="H4140" s="5" t="n">
        <v>15.16</v>
      </c>
      <c r="I4140" s="6">
        <f>IF(E4140&gt;=Markov!$B$3,1,0)</f>
        <v/>
      </c>
      <c r="J4140" s="6">
        <f>I4139</f>
        <v/>
      </c>
      <c r="K4140" s="7">
        <f>MAR1!$B$5+MAR1!$C$5*COS(2*PI()*$C4140/365)+MAR1!$D$5*SIN(2*PI()*$C4140/365)</f>
        <v/>
      </c>
      <c r="L4140" s="7">
        <f>MAR1!$B$6+MAR1!$C$6*COS(2*PI()*$C4140/365)+MAR1!$D$6*SIN(2*PI()*$C4140/365)</f>
        <v/>
      </c>
      <c r="M4140" s="7">
        <f>MAR1!$B$7+MAR1!$C$7*COS(2*PI()*$C4140/365)+MAR1!$D$7*SIN(2*PI()*$C4140/365)</f>
        <v/>
      </c>
      <c r="N4140" s="7">
        <f>F4140-K4140</f>
        <v/>
      </c>
      <c r="O4140" s="7">
        <f>G4140-L4140</f>
        <v/>
      </c>
      <c r="P4140" s="7">
        <f>H4140-M4140</f>
        <v/>
      </c>
      <c r="Q4140" s="7">
        <f>IF($I4140=1,(N4140-MAR1!$B$11)/MAR1!$D$11,(N4140-MAR1!$C$11)/MAR1!$E$11)</f>
        <v/>
      </c>
      <c r="R4140" s="7">
        <f>IF($I4140=1,(O4140-MAR1!$B$12)/MAR1!$D$12,(O4140-MAR1!$C$12)/MAR1!$E$12)</f>
        <v/>
      </c>
      <c r="S4140" s="7">
        <f>IF($I4140=1,(P4140-MAR1!$B$13)/MAR1!$D$13,(P4140-MAR1!$C$13)/MAR1!$E$13)</f>
        <v/>
      </c>
    </row>
    <row r="4141">
      <c r="A4141" s="5" t="n">
        <v>4140</v>
      </c>
      <c r="B4141" s="5" t="n">
        <v>12</v>
      </c>
      <c r="C4141" s="5" t="n">
        <v>125</v>
      </c>
      <c r="D4141" s="5" t="n">
        <v>5</v>
      </c>
      <c r="E4141" s="5" t="n">
        <v>0</v>
      </c>
      <c r="F4141" s="5" t="n">
        <v>36.7</v>
      </c>
      <c r="G4141" s="5" t="n">
        <v>26.8</v>
      </c>
      <c r="H4141" s="5" t="n">
        <v>19.67</v>
      </c>
      <c r="I4141" s="6">
        <f>IF(E4141&gt;=Markov!$B$3,1,0)</f>
        <v/>
      </c>
      <c r="J4141" s="6">
        <f>I4140</f>
        <v/>
      </c>
      <c r="K4141" s="7">
        <f>MAR1!$B$5+MAR1!$C$5*COS(2*PI()*$C4141/365)+MAR1!$D$5*SIN(2*PI()*$C4141/365)</f>
        <v/>
      </c>
      <c r="L4141" s="7">
        <f>MAR1!$B$6+MAR1!$C$6*COS(2*PI()*$C4141/365)+MAR1!$D$6*SIN(2*PI()*$C4141/365)</f>
        <v/>
      </c>
      <c r="M4141" s="7">
        <f>MAR1!$B$7+MAR1!$C$7*COS(2*PI()*$C4141/365)+MAR1!$D$7*SIN(2*PI()*$C4141/365)</f>
        <v/>
      </c>
      <c r="N4141" s="7">
        <f>F4141-K4141</f>
        <v/>
      </c>
      <c r="O4141" s="7">
        <f>G4141-L4141</f>
        <v/>
      </c>
      <c r="P4141" s="7">
        <f>H4141-M4141</f>
        <v/>
      </c>
      <c r="Q4141" s="7">
        <f>IF($I4141=1,(N4141-MAR1!$B$11)/MAR1!$D$11,(N4141-MAR1!$C$11)/MAR1!$E$11)</f>
        <v/>
      </c>
      <c r="R4141" s="7">
        <f>IF($I4141=1,(O4141-MAR1!$B$12)/MAR1!$D$12,(O4141-MAR1!$C$12)/MAR1!$E$12)</f>
        <v/>
      </c>
      <c r="S4141" s="7">
        <f>IF($I4141=1,(P4141-MAR1!$B$13)/MAR1!$D$13,(P4141-MAR1!$C$13)/MAR1!$E$13)</f>
        <v/>
      </c>
    </row>
    <row r="4142">
      <c r="A4142" s="5" t="n">
        <v>4141</v>
      </c>
      <c r="B4142" s="5" t="n">
        <v>12</v>
      </c>
      <c r="C4142" s="5" t="n">
        <v>126</v>
      </c>
      <c r="D4142" s="5" t="n">
        <v>5</v>
      </c>
      <c r="E4142" s="5" t="n">
        <v>3</v>
      </c>
      <c r="F4142" s="5" t="n">
        <v>33.9</v>
      </c>
      <c r="G4142" s="5" t="n">
        <v>23.9</v>
      </c>
      <c r="H4142" s="5" t="n">
        <v>16.88</v>
      </c>
      <c r="I4142" s="6">
        <f>IF(E4142&gt;=Markov!$B$3,1,0)</f>
        <v/>
      </c>
      <c r="J4142" s="6">
        <f>I4141</f>
        <v/>
      </c>
      <c r="K4142" s="7">
        <f>MAR1!$B$5+MAR1!$C$5*COS(2*PI()*$C4142/365)+MAR1!$D$5*SIN(2*PI()*$C4142/365)</f>
        <v/>
      </c>
      <c r="L4142" s="7">
        <f>MAR1!$B$6+MAR1!$C$6*COS(2*PI()*$C4142/365)+MAR1!$D$6*SIN(2*PI()*$C4142/365)</f>
        <v/>
      </c>
      <c r="M4142" s="7">
        <f>MAR1!$B$7+MAR1!$C$7*COS(2*PI()*$C4142/365)+MAR1!$D$7*SIN(2*PI()*$C4142/365)</f>
        <v/>
      </c>
      <c r="N4142" s="7">
        <f>F4142-K4142</f>
        <v/>
      </c>
      <c r="O4142" s="7">
        <f>G4142-L4142</f>
        <v/>
      </c>
      <c r="P4142" s="7">
        <f>H4142-M4142</f>
        <v/>
      </c>
      <c r="Q4142" s="7">
        <f>IF($I4142=1,(N4142-MAR1!$B$11)/MAR1!$D$11,(N4142-MAR1!$C$11)/MAR1!$E$11)</f>
        <v/>
      </c>
      <c r="R4142" s="7">
        <f>IF($I4142=1,(O4142-MAR1!$B$12)/MAR1!$D$12,(O4142-MAR1!$C$12)/MAR1!$E$12)</f>
        <v/>
      </c>
      <c r="S4142" s="7">
        <f>IF($I4142=1,(P4142-MAR1!$B$13)/MAR1!$D$13,(P4142-MAR1!$C$13)/MAR1!$E$13)</f>
        <v/>
      </c>
    </row>
    <row r="4143">
      <c r="A4143" s="5" t="n">
        <v>4142</v>
      </c>
      <c r="B4143" s="5" t="n">
        <v>12</v>
      </c>
      <c r="C4143" s="5" t="n">
        <v>127</v>
      </c>
      <c r="D4143" s="5" t="n">
        <v>5</v>
      </c>
      <c r="E4143" s="5" t="n">
        <v>0</v>
      </c>
      <c r="F4143" s="5" t="n">
        <v>34.4</v>
      </c>
      <c r="G4143" s="5" t="n">
        <v>22.7</v>
      </c>
      <c r="H4143" s="5" t="n">
        <v>19.97</v>
      </c>
      <c r="I4143" s="6">
        <f>IF(E4143&gt;=Markov!$B$3,1,0)</f>
        <v/>
      </c>
      <c r="J4143" s="6">
        <f>I4142</f>
        <v/>
      </c>
      <c r="K4143" s="7">
        <f>MAR1!$B$5+MAR1!$C$5*COS(2*PI()*$C4143/365)+MAR1!$D$5*SIN(2*PI()*$C4143/365)</f>
        <v/>
      </c>
      <c r="L4143" s="7">
        <f>MAR1!$B$6+MAR1!$C$6*COS(2*PI()*$C4143/365)+MAR1!$D$6*SIN(2*PI()*$C4143/365)</f>
        <v/>
      </c>
      <c r="M4143" s="7">
        <f>MAR1!$B$7+MAR1!$C$7*COS(2*PI()*$C4143/365)+MAR1!$D$7*SIN(2*PI()*$C4143/365)</f>
        <v/>
      </c>
      <c r="N4143" s="7">
        <f>F4143-K4143</f>
        <v/>
      </c>
      <c r="O4143" s="7">
        <f>G4143-L4143</f>
        <v/>
      </c>
      <c r="P4143" s="7">
        <f>H4143-M4143</f>
        <v/>
      </c>
      <c r="Q4143" s="7">
        <f>IF($I4143=1,(N4143-MAR1!$B$11)/MAR1!$D$11,(N4143-MAR1!$C$11)/MAR1!$E$11)</f>
        <v/>
      </c>
      <c r="R4143" s="7">
        <f>IF($I4143=1,(O4143-MAR1!$B$12)/MAR1!$D$12,(O4143-MAR1!$C$12)/MAR1!$E$12)</f>
        <v/>
      </c>
      <c r="S4143" s="7">
        <f>IF($I4143=1,(P4143-MAR1!$B$13)/MAR1!$D$13,(P4143-MAR1!$C$13)/MAR1!$E$13)</f>
        <v/>
      </c>
    </row>
    <row r="4144">
      <c r="A4144" s="5" t="n">
        <v>4143</v>
      </c>
      <c r="B4144" s="5" t="n">
        <v>12</v>
      </c>
      <c r="C4144" s="5" t="n">
        <v>128</v>
      </c>
      <c r="D4144" s="5" t="n">
        <v>5</v>
      </c>
      <c r="E4144" s="5" t="n">
        <v>0</v>
      </c>
      <c r="F4144" s="5" t="n">
        <v>34.8</v>
      </c>
      <c r="G4144" s="5" t="n">
        <v>22.7</v>
      </c>
      <c r="H4144" s="5" t="n">
        <v>22.85</v>
      </c>
      <c r="I4144" s="6">
        <f>IF(E4144&gt;=Markov!$B$3,1,0)</f>
        <v/>
      </c>
      <c r="J4144" s="6">
        <f>I4143</f>
        <v/>
      </c>
      <c r="K4144" s="7">
        <f>MAR1!$B$5+MAR1!$C$5*COS(2*PI()*$C4144/365)+MAR1!$D$5*SIN(2*PI()*$C4144/365)</f>
        <v/>
      </c>
      <c r="L4144" s="7">
        <f>MAR1!$B$6+MAR1!$C$6*COS(2*PI()*$C4144/365)+MAR1!$D$6*SIN(2*PI()*$C4144/365)</f>
        <v/>
      </c>
      <c r="M4144" s="7">
        <f>MAR1!$B$7+MAR1!$C$7*COS(2*PI()*$C4144/365)+MAR1!$D$7*SIN(2*PI()*$C4144/365)</f>
        <v/>
      </c>
      <c r="N4144" s="7">
        <f>F4144-K4144</f>
        <v/>
      </c>
      <c r="O4144" s="7">
        <f>G4144-L4144</f>
        <v/>
      </c>
      <c r="P4144" s="7">
        <f>H4144-M4144</f>
        <v/>
      </c>
      <c r="Q4144" s="7">
        <f>IF($I4144=1,(N4144-MAR1!$B$11)/MAR1!$D$11,(N4144-MAR1!$C$11)/MAR1!$E$11)</f>
        <v/>
      </c>
      <c r="R4144" s="7">
        <f>IF($I4144=1,(O4144-MAR1!$B$12)/MAR1!$D$12,(O4144-MAR1!$C$12)/MAR1!$E$12)</f>
        <v/>
      </c>
      <c r="S4144" s="7">
        <f>IF($I4144=1,(P4144-MAR1!$B$13)/MAR1!$D$13,(P4144-MAR1!$C$13)/MAR1!$E$13)</f>
        <v/>
      </c>
    </row>
    <row r="4145">
      <c r="A4145" s="5" t="n">
        <v>4144</v>
      </c>
      <c r="B4145" s="5" t="n">
        <v>12</v>
      </c>
      <c r="C4145" s="5" t="n">
        <v>129</v>
      </c>
      <c r="D4145" s="5" t="n">
        <v>5</v>
      </c>
      <c r="E4145" s="5" t="n">
        <v>0</v>
      </c>
      <c r="F4145" s="5" t="n">
        <v>36.1</v>
      </c>
      <c r="G4145" s="5" t="n">
        <v>22.9</v>
      </c>
      <c r="H4145" s="5" t="n">
        <v>16.33</v>
      </c>
      <c r="I4145" s="6">
        <f>IF(E4145&gt;=Markov!$B$3,1,0)</f>
        <v/>
      </c>
      <c r="J4145" s="6">
        <f>I4144</f>
        <v/>
      </c>
      <c r="K4145" s="7">
        <f>MAR1!$B$5+MAR1!$C$5*COS(2*PI()*$C4145/365)+MAR1!$D$5*SIN(2*PI()*$C4145/365)</f>
        <v/>
      </c>
      <c r="L4145" s="7">
        <f>MAR1!$B$6+MAR1!$C$6*COS(2*PI()*$C4145/365)+MAR1!$D$6*SIN(2*PI()*$C4145/365)</f>
        <v/>
      </c>
      <c r="M4145" s="7">
        <f>MAR1!$B$7+MAR1!$C$7*COS(2*PI()*$C4145/365)+MAR1!$D$7*SIN(2*PI()*$C4145/365)</f>
        <v/>
      </c>
      <c r="N4145" s="7">
        <f>F4145-K4145</f>
        <v/>
      </c>
      <c r="O4145" s="7">
        <f>G4145-L4145</f>
        <v/>
      </c>
      <c r="P4145" s="7">
        <f>H4145-M4145</f>
        <v/>
      </c>
      <c r="Q4145" s="7">
        <f>IF($I4145=1,(N4145-MAR1!$B$11)/MAR1!$D$11,(N4145-MAR1!$C$11)/MAR1!$E$11)</f>
        <v/>
      </c>
      <c r="R4145" s="7">
        <f>IF($I4145=1,(O4145-MAR1!$B$12)/MAR1!$D$12,(O4145-MAR1!$C$12)/MAR1!$E$12)</f>
        <v/>
      </c>
      <c r="S4145" s="7">
        <f>IF($I4145=1,(P4145-MAR1!$B$13)/MAR1!$D$13,(P4145-MAR1!$C$13)/MAR1!$E$13)</f>
        <v/>
      </c>
    </row>
    <row r="4146">
      <c r="A4146" s="5" t="n">
        <v>4145</v>
      </c>
      <c r="B4146" s="5" t="n">
        <v>12</v>
      </c>
      <c r="C4146" s="5" t="n">
        <v>130</v>
      </c>
      <c r="D4146" s="5" t="n">
        <v>5</v>
      </c>
      <c r="E4146" s="5" t="n">
        <v>0</v>
      </c>
      <c r="F4146" s="5" t="n">
        <v>37</v>
      </c>
      <c r="G4146" s="5" t="n">
        <v>25.5</v>
      </c>
      <c r="H4146" s="5" t="n">
        <v>19.63</v>
      </c>
      <c r="I4146" s="6">
        <f>IF(E4146&gt;=Markov!$B$3,1,0)</f>
        <v/>
      </c>
      <c r="J4146" s="6">
        <f>I4145</f>
        <v/>
      </c>
      <c r="K4146" s="7">
        <f>MAR1!$B$5+MAR1!$C$5*COS(2*PI()*$C4146/365)+MAR1!$D$5*SIN(2*PI()*$C4146/365)</f>
        <v/>
      </c>
      <c r="L4146" s="7">
        <f>MAR1!$B$6+MAR1!$C$6*COS(2*PI()*$C4146/365)+MAR1!$D$6*SIN(2*PI()*$C4146/365)</f>
        <v/>
      </c>
      <c r="M4146" s="7">
        <f>MAR1!$B$7+MAR1!$C$7*COS(2*PI()*$C4146/365)+MAR1!$D$7*SIN(2*PI()*$C4146/365)</f>
        <v/>
      </c>
      <c r="N4146" s="7">
        <f>F4146-K4146</f>
        <v/>
      </c>
      <c r="O4146" s="7">
        <f>G4146-L4146</f>
        <v/>
      </c>
      <c r="P4146" s="7">
        <f>H4146-M4146</f>
        <v/>
      </c>
      <c r="Q4146" s="7">
        <f>IF($I4146=1,(N4146-MAR1!$B$11)/MAR1!$D$11,(N4146-MAR1!$C$11)/MAR1!$E$11)</f>
        <v/>
      </c>
      <c r="R4146" s="7">
        <f>IF($I4146=1,(O4146-MAR1!$B$12)/MAR1!$D$12,(O4146-MAR1!$C$12)/MAR1!$E$12)</f>
        <v/>
      </c>
      <c r="S4146" s="7">
        <f>IF($I4146=1,(P4146-MAR1!$B$13)/MAR1!$D$13,(P4146-MAR1!$C$13)/MAR1!$E$13)</f>
        <v/>
      </c>
    </row>
    <row r="4147">
      <c r="A4147" s="5" t="n">
        <v>4146</v>
      </c>
      <c r="B4147" s="5" t="n">
        <v>12</v>
      </c>
      <c r="C4147" s="5" t="n">
        <v>131</v>
      </c>
      <c r="D4147" s="5" t="n">
        <v>5</v>
      </c>
      <c r="E4147" s="5" t="n">
        <v>0.5</v>
      </c>
      <c r="F4147" s="5" t="n">
        <v>33.8</v>
      </c>
      <c r="G4147" s="5" t="n">
        <v>25.1</v>
      </c>
      <c r="H4147" s="5" t="n">
        <v>14.66</v>
      </c>
      <c r="I4147" s="6">
        <f>IF(E4147&gt;=Markov!$B$3,1,0)</f>
        <v/>
      </c>
      <c r="J4147" s="6">
        <f>I4146</f>
        <v/>
      </c>
      <c r="K4147" s="7">
        <f>MAR1!$B$5+MAR1!$C$5*COS(2*PI()*$C4147/365)+MAR1!$D$5*SIN(2*PI()*$C4147/365)</f>
        <v/>
      </c>
      <c r="L4147" s="7">
        <f>MAR1!$B$6+MAR1!$C$6*COS(2*PI()*$C4147/365)+MAR1!$D$6*SIN(2*PI()*$C4147/365)</f>
        <v/>
      </c>
      <c r="M4147" s="7">
        <f>MAR1!$B$7+MAR1!$C$7*COS(2*PI()*$C4147/365)+MAR1!$D$7*SIN(2*PI()*$C4147/365)</f>
        <v/>
      </c>
      <c r="N4147" s="7">
        <f>F4147-K4147</f>
        <v/>
      </c>
      <c r="O4147" s="7">
        <f>G4147-L4147</f>
        <v/>
      </c>
      <c r="P4147" s="7">
        <f>H4147-M4147</f>
        <v/>
      </c>
      <c r="Q4147" s="7">
        <f>IF($I4147=1,(N4147-MAR1!$B$11)/MAR1!$D$11,(N4147-MAR1!$C$11)/MAR1!$E$11)</f>
        <v/>
      </c>
      <c r="R4147" s="7">
        <f>IF($I4147=1,(O4147-MAR1!$B$12)/MAR1!$D$12,(O4147-MAR1!$C$12)/MAR1!$E$12)</f>
        <v/>
      </c>
      <c r="S4147" s="7">
        <f>IF($I4147=1,(P4147-MAR1!$B$13)/MAR1!$D$13,(P4147-MAR1!$C$13)/MAR1!$E$13)</f>
        <v/>
      </c>
    </row>
    <row r="4148">
      <c r="A4148" s="5" t="n">
        <v>4147</v>
      </c>
      <c r="B4148" s="5" t="n">
        <v>12</v>
      </c>
      <c r="C4148" s="5" t="n">
        <v>132</v>
      </c>
      <c r="D4148" s="5" t="n">
        <v>5</v>
      </c>
      <c r="E4148" s="5" t="n">
        <v>30.1</v>
      </c>
      <c r="F4148" s="5" t="n">
        <v>33.8</v>
      </c>
      <c r="G4148" s="5" t="n">
        <v>24.9</v>
      </c>
      <c r="H4148" s="5" t="n">
        <v>15.1</v>
      </c>
      <c r="I4148" s="6">
        <f>IF(E4148&gt;=Markov!$B$3,1,0)</f>
        <v/>
      </c>
      <c r="J4148" s="6">
        <f>I4147</f>
        <v/>
      </c>
      <c r="K4148" s="7">
        <f>MAR1!$B$5+MAR1!$C$5*COS(2*PI()*$C4148/365)+MAR1!$D$5*SIN(2*PI()*$C4148/365)</f>
        <v/>
      </c>
      <c r="L4148" s="7">
        <f>MAR1!$B$6+MAR1!$C$6*COS(2*PI()*$C4148/365)+MAR1!$D$6*SIN(2*PI()*$C4148/365)</f>
        <v/>
      </c>
      <c r="M4148" s="7">
        <f>MAR1!$B$7+MAR1!$C$7*COS(2*PI()*$C4148/365)+MAR1!$D$7*SIN(2*PI()*$C4148/365)</f>
        <v/>
      </c>
      <c r="N4148" s="7">
        <f>F4148-K4148</f>
        <v/>
      </c>
      <c r="O4148" s="7">
        <f>G4148-L4148</f>
        <v/>
      </c>
      <c r="P4148" s="7">
        <f>H4148-M4148</f>
        <v/>
      </c>
      <c r="Q4148" s="7">
        <f>IF($I4148=1,(N4148-MAR1!$B$11)/MAR1!$D$11,(N4148-MAR1!$C$11)/MAR1!$E$11)</f>
        <v/>
      </c>
      <c r="R4148" s="7">
        <f>IF($I4148=1,(O4148-MAR1!$B$12)/MAR1!$D$12,(O4148-MAR1!$C$12)/MAR1!$E$12)</f>
        <v/>
      </c>
      <c r="S4148" s="7">
        <f>IF($I4148=1,(P4148-MAR1!$B$13)/MAR1!$D$13,(P4148-MAR1!$C$13)/MAR1!$E$13)</f>
        <v/>
      </c>
    </row>
    <row r="4149">
      <c r="A4149" s="5" t="n">
        <v>4148</v>
      </c>
      <c r="B4149" s="5" t="n">
        <v>12</v>
      </c>
      <c r="C4149" s="5" t="n">
        <v>133</v>
      </c>
      <c r="D4149" s="5" t="n">
        <v>5</v>
      </c>
      <c r="E4149" s="5" t="n">
        <v>0</v>
      </c>
      <c r="F4149" s="5" t="n">
        <v>35</v>
      </c>
      <c r="G4149" s="5" t="n">
        <v>23.2</v>
      </c>
      <c r="H4149" s="5" t="n">
        <v>18.19</v>
      </c>
      <c r="I4149" s="6">
        <f>IF(E4149&gt;=Markov!$B$3,1,0)</f>
        <v/>
      </c>
      <c r="J4149" s="6">
        <f>I4148</f>
        <v/>
      </c>
      <c r="K4149" s="7">
        <f>MAR1!$B$5+MAR1!$C$5*COS(2*PI()*$C4149/365)+MAR1!$D$5*SIN(2*PI()*$C4149/365)</f>
        <v/>
      </c>
      <c r="L4149" s="7">
        <f>MAR1!$B$6+MAR1!$C$6*COS(2*PI()*$C4149/365)+MAR1!$D$6*SIN(2*PI()*$C4149/365)</f>
        <v/>
      </c>
      <c r="M4149" s="7">
        <f>MAR1!$B$7+MAR1!$C$7*COS(2*PI()*$C4149/365)+MAR1!$D$7*SIN(2*PI()*$C4149/365)</f>
        <v/>
      </c>
      <c r="N4149" s="7">
        <f>F4149-K4149</f>
        <v/>
      </c>
      <c r="O4149" s="7">
        <f>G4149-L4149</f>
        <v/>
      </c>
      <c r="P4149" s="7">
        <f>H4149-M4149</f>
        <v/>
      </c>
      <c r="Q4149" s="7">
        <f>IF($I4149=1,(N4149-MAR1!$B$11)/MAR1!$D$11,(N4149-MAR1!$C$11)/MAR1!$E$11)</f>
        <v/>
      </c>
      <c r="R4149" s="7">
        <f>IF($I4149=1,(O4149-MAR1!$B$12)/MAR1!$D$12,(O4149-MAR1!$C$12)/MAR1!$E$12)</f>
        <v/>
      </c>
      <c r="S4149" s="7">
        <f>IF($I4149=1,(P4149-MAR1!$B$13)/MAR1!$D$13,(P4149-MAR1!$C$13)/MAR1!$E$13)</f>
        <v/>
      </c>
    </row>
    <row r="4150">
      <c r="A4150" s="5" t="n">
        <v>4149</v>
      </c>
      <c r="B4150" s="5" t="n">
        <v>12</v>
      </c>
      <c r="C4150" s="5" t="n">
        <v>134</v>
      </c>
      <c r="D4150" s="5" t="n">
        <v>5</v>
      </c>
      <c r="E4150" s="5" t="n">
        <v>0</v>
      </c>
      <c r="F4150" s="5" t="n">
        <v>36.3</v>
      </c>
      <c r="G4150" s="5" t="n">
        <v>25.7</v>
      </c>
      <c r="H4150" s="5" t="n">
        <v>22.71</v>
      </c>
      <c r="I4150" s="6">
        <f>IF(E4150&gt;=Markov!$B$3,1,0)</f>
        <v/>
      </c>
      <c r="J4150" s="6">
        <f>I4149</f>
        <v/>
      </c>
      <c r="K4150" s="7">
        <f>MAR1!$B$5+MAR1!$C$5*COS(2*PI()*$C4150/365)+MAR1!$D$5*SIN(2*PI()*$C4150/365)</f>
        <v/>
      </c>
      <c r="L4150" s="7">
        <f>MAR1!$B$6+MAR1!$C$6*COS(2*PI()*$C4150/365)+MAR1!$D$6*SIN(2*PI()*$C4150/365)</f>
        <v/>
      </c>
      <c r="M4150" s="7">
        <f>MAR1!$B$7+MAR1!$C$7*COS(2*PI()*$C4150/365)+MAR1!$D$7*SIN(2*PI()*$C4150/365)</f>
        <v/>
      </c>
      <c r="N4150" s="7">
        <f>F4150-K4150</f>
        <v/>
      </c>
      <c r="O4150" s="7">
        <f>G4150-L4150</f>
        <v/>
      </c>
      <c r="P4150" s="7">
        <f>H4150-M4150</f>
        <v/>
      </c>
      <c r="Q4150" s="7">
        <f>IF($I4150=1,(N4150-MAR1!$B$11)/MAR1!$D$11,(N4150-MAR1!$C$11)/MAR1!$E$11)</f>
        <v/>
      </c>
      <c r="R4150" s="7">
        <f>IF($I4150=1,(O4150-MAR1!$B$12)/MAR1!$D$12,(O4150-MAR1!$C$12)/MAR1!$E$12)</f>
        <v/>
      </c>
      <c r="S4150" s="7">
        <f>IF($I4150=1,(P4150-MAR1!$B$13)/MAR1!$D$13,(P4150-MAR1!$C$13)/MAR1!$E$13)</f>
        <v/>
      </c>
    </row>
    <row r="4151">
      <c r="A4151" s="5" t="n">
        <v>4150</v>
      </c>
      <c r="B4151" s="5" t="n">
        <v>12</v>
      </c>
      <c r="C4151" s="5" t="n">
        <v>135</v>
      </c>
      <c r="D4151" s="5" t="n">
        <v>5</v>
      </c>
      <c r="E4151" s="5" t="n">
        <v>9.1</v>
      </c>
      <c r="F4151" s="5" t="n">
        <v>34</v>
      </c>
      <c r="G4151" s="5" t="n">
        <v>23.7</v>
      </c>
      <c r="H4151" s="5" t="n">
        <v>23.51</v>
      </c>
      <c r="I4151" s="6">
        <f>IF(E4151&gt;=Markov!$B$3,1,0)</f>
        <v/>
      </c>
      <c r="J4151" s="6">
        <f>I4150</f>
        <v/>
      </c>
      <c r="K4151" s="7">
        <f>MAR1!$B$5+MAR1!$C$5*COS(2*PI()*$C4151/365)+MAR1!$D$5*SIN(2*PI()*$C4151/365)</f>
        <v/>
      </c>
      <c r="L4151" s="7">
        <f>MAR1!$B$6+MAR1!$C$6*COS(2*PI()*$C4151/365)+MAR1!$D$6*SIN(2*PI()*$C4151/365)</f>
        <v/>
      </c>
      <c r="M4151" s="7">
        <f>MAR1!$B$7+MAR1!$C$7*COS(2*PI()*$C4151/365)+MAR1!$D$7*SIN(2*PI()*$C4151/365)</f>
        <v/>
      </c>
      <c r="N4151" s="7">
        <f>F4151-K4151</f>
        <v/>
      </c>
      <c r="O4151" s="7">
        <f>G4151-L4151</f>
        <v/>
      </c>
      <c r="P4151" s="7">
        <f>H4151-M4151</f>
        <v/>
      </c>
      <c r="Q4151" s="7">
        <f>IF($I4151=1,(N4151-MAR1!$B$11)/MAR1!$D$11,(N4151-MAR1!$C$11)/MAR1!$E$11)</f>
        <v/>
      </c>
      <c r="R4151" s="7">
        <f>IF($I4151=1,(O4151-MAR1!$B$12)/MAR1!$D$12,(O4151-MAR1!$C$12)/MAR1!$E$12)</f>
        <v/>
      </c>
      <c r="S4151" s="7">
        <f>IF($I4151=1,(P4151-MAR1!$B$13)/MAR1!$D$13,(P4151-MAR1!$C$13)/MAR1!$E$13)</f>
        <v/>
      </c>
    </row>
    <row r="4152">
      <c r="A4152" s="5" t="n">
        <v>4151</v>
      </c>
      <c r="B4152" s="5" t="n">
        <v>12</v>
      </c>
      <c r="C4152" s="5" t="n">
        <v>136</v>
      </c>
      <c r="D4152" s="5" t="n">
        <v>5</v>
      </c>
      <c r="E4152" s="5" t="n">
        <v>0</v>
      </c>
      <c r="F4152" s="5" t="n">
        <v>36.9</v>
      </c>
      <c r="G4152" s="5" t="n">
        <v>25.5</v>
      </c>
      <c r="H4152" s="5" t="n">
        <v>26.44</v>
      </c>
      <c r="I4152" s="6">
        <f>IF(E4152&gt;=Markov!$B$3,1,0)</f>
        <v/>
      </c>
      <c r="J4152" s="6">
        <f>I4151</f>
        <v/>
      </c>
      <c r="K4152" s="7">
        <f>MAR1!$B$5+MAR1!$C$5*COS(2*PI()*$C4152/365)+MAR1!$D$5*SIN(2*PI()*$C4152/365)</f>
        <v/>
      </c>
      <c r="L4152" s="7">
        <f>MAR1!$B$6+MAR1!$C$6*COS(2*PI()*$C4152/365)+MAR1!$D$6*SIN(2*PI()*$C4152/365)</f>
        <v/>
      </c>
      <c r="M4152" s="7">
        <f>MAR1!$B$7+MAR1!$C$7*COS(2*PI()*$C4152/365)+MAR1!$D$7*SIN(2*PI()*$C4152/365)</f>
        <v/>
      </c>
      <c r="N4152" s="7">
        <f>F4152-K4152</f>
        <v/>
      </c>
      <c r="O4152" s="7">
        <f>G4152-L4152</f>
        <v/>
      </c>
      <c r="P4152" s="7">
        <f>H4152-M4152</f>
        <v/>
      </c>
      <c r="Q4152" s="7">
        <f>IF($I4152=1,(N4152-MAR1!$B$11)/MAR1!$D$11,(N4152-MAR1!$C$11)/MAR1!$E$11)</f>
        <v/>
      </c>
      <c r="R4152" s="7">
        <f>IF($I4152=1,(O4152-MAR1!$B$12)/MAR1!$D$12,(O4152-MAR1!$C$12)/MAR1!$E$12)</f>
        <v/>
      </c>
      <c r="S4152" s="7">
        <f>IF($I4152=1,(P4152-MAR1!$B$13)/MAR1!$D$13,(P4152-MAR1!$C$13)/MAR1!$E$13)</f>
        <v/>
      </c>
    </row>
    <row r="4153">
      <c r="A4153" s="5" t="n">
        <v>4152</v>
      </c>
      <c r="B4153" s="5" t="n">
        <v>12</v>
      </c>
      <c r="C4153" s="5" t="n">
        <v>137</v>
      </c>
      <c r="D4153" s="5" t="n">
        <v>5</v>
      </c>
      <c r="E4153" s="5" t="n">
        <v>10.1</v>
      </c>
      <c r="F4153" s="5" t="n">
        <v>35.3</v>
      </c>
      <c r="G4153" s="5" t="n">
        <v>26.3</v>
      </c>
      <c r="H4153" s="5" t="n">
        <v>14.12</v>
      </c>
      <c r="I4153" s="6">
        <f>IF(E4153&gt;=Markov!$B$3,1,0)</f>
        <v/>
      </c>
      <c r="J4153" s="6">
        <f>I4152</f>
        <v/>
      </c>
      <c r="K4153" s="7">
        <f>MAR1!$B$5+MAR1!$C$5*COS(2*PI()*$C4153/365)+MAR1!$D$5*SIN(2*PI()*$C4153/365)</f>
        <v/>
      </c>
      <c r="L4153" s="7">
        <f>MAR1!$B$6+MAR1!$C$6*COS(2*PI()*$C4153/365)+MAR1!$D$6*SIN(2*PI()*$C4153/365)</f>
        <v/>
      </c>
      <c r="M4153" s="7">
        <f>MAR1!$B$7+MAR1!$C$7*COS(2*PI()*$C4153/365)+MAR1!$D$7*SIN(2*PI()*$C4153/365)</f>
        <v/>
      </c>
      <c r="N4153" s="7">
        <f>F4153-K4153</f>
        <v/>
      </c>
      <c r="O4153" s="7">
        <f>G4153-L4153</f>
        <v/>
      </c>
      <c r="P4153" s="7">
        <f>H4153-M4153</f>
        <v/>
      </c>
      <c r="Q4153" s="7">
        <f>IF($I4153=1,(N4153-MAR1!$B$11)/MAR1!$D$11,(N4153-MAR1!$C$11)/MAR1!$E$11)</f>
        <v/>
      </c>
      <c r="R4153" s="7">
        <f>IF($I4153=1,(O4153-MAR1!$B$12)/MAR1!$D$12,(O4153-MAR1!$C$12)/MAR1!$E$12)</f>
        <v/>
      </c>
      <c r="S4153" s="7">
        <f>IF($I4153=1,(P4153-MAR1!$B$13)/MAR1!$D$13,(P4153-MAR1!$C$13)/MAR1!$E$13)</f>
        <v/>
      </c>
    </row>
    <row r="4154">
      <c r="A4154" s="5" t="n">
        <v>4153</v>
      </c>
      <c r="B4154" s="5" t="n">
        <v>12</v>
      </c>
      <c r="C4154" s="5" t="n">
        <v>138</v>
      </c>
      <c r="D4154" s="5" t="n">
        <v>5</v>
      </c>
      <c r="E4154" s="5" t="n">
        <v>0</v>
      </c>
      <c r="F4154" s="5" t="n">
        <v>38.7</v>
      </c>
      <c r="G4154" s="5" t="n">
        <v>27.2</v>
      </c>
      <c r="H4154" s="5" t="n">
        <v>24.16</v>
      </c>
      <c r="I4154" s="6">
        <f>IF(E4154&gt;=Markov!$B$3,1,0)</f>
        <v/>
      </c>
      <c r="J4154" s="6">
        <f>I4153</f>
        <v/>
      </c>
      <c r="K4154" s="7">
        <f>MAR1!$B$5+MAR1!$C$5*COS(2*PI()*$C4154/365)+MAR1!$D$5*SIN(2*PI()*$C4154/365)</f>
        <v/>
      </c>
      <c r="L4154" s="7">
        <f>MAR1!$B$6+MAR1!$C$6*COS(2*PI()*$C4154/365)+MAR1!$D$6*SIN(2*PI()*$C4154/365)</f>
        <v/>
      </c>
      <c r="M4154" s="7">
        <f>MAR1!$B$7+MAR1!$C$7*COS(2*PI()*$C4154/365)+MAR1!$D$7*SIN(2*PI()*$C4154/365)</f>
        <v/>
      </c>
      <c r="N4154" s="7">
        <f>F4154-K4154</f>
        <v/>
      </c>
      <c r="O4154" s="7">
        <f>G4154-L4154</f>
        <v/>
      </c>
      <c r="P4154" s="7">
        <f>H4154-M4154</f>
        <v/>
      </c>
      <c r="Q4154" s="7">
        <f>IF($I4154=1,(N4154-MAR1!$B$11)/MAR1!$D$11,(N4154-MAR1!$C$11)/MAR1!$E$11)</f>
        <v/>
      </c>
      <c r="R4154" s="7">
        <f>IF($I4154=1,(O4154-MAR1!$B$12)/MAR1!$D$12,(O4154-MAR1!$C$12)/MAR1!$E$12)</f>
        <v/>
      </c>
      <c r="S4154" s="7">
        <f>IF($I4154=1,(P4154-MAR1!$B$13)/MAR1!$D$13,(P4154-MAR1!$C$13)/MAR1!$E$13)</f>
        <v/>
      </c>
    </row>
    <row r="4155">
      <c r="A4155" s="5" t="n">
        <v>4154</v>
      </c>
      <c r="B4155" s="5" t="n">
        <v>12</v>
      </c>
      <c r="C4155" s="5" t="n">
        <v>139</v>
      </c>
      <c r="D4155" s="5" t="n">
        <v>5</v>
      </c>
      <c r="E4155" s="5" t="n">
        <v>0</v>
      </c>
      <c r="F4155" s="5" t="n">
        <v>37.5</v>
      </c>
      <c r="G4155" s="5" t="n">
        <v>28.3</v>
      </c>
      <c r="H4155" s="5" t="n">
        <v>24.06</v>
      </c>
      <c r="I4155" s="6">
        <f>IF(E4155&gt;=Markov!$B$3,1,0)</f>
        <v/>
      </c>
      <c r="J4155" s="6">
        <f>I4154</f>
        <v/>
      </c>
      <c r="K4155" s="7">
        <f>MAR1!$B$5+MAR1!$C$5*COS(2*PI()*$C4155/365)+MAR1!$D$5*SIN(2*PI()*$C4155/365)</f>
        <v/>
      </c>
      <c r="L4155" s="7">
        <f>MAR1!$B$6+MAR1!$C$6*COS(2*PI()*$C4155/365)+MAR1!$D$6*SIN(2*PI()*$C4155/365)</f>
        <v/>
      </c>
      <c r="M4155" s="7">
        <f>MAR1!$B$7+MAR1!$C$7*COS(2*PI()*$C4155/365)+MAR1!$D$7*SIN(2*PI()*$C4155/365)</f>
        <v/>
      </c>
      <c r="N4155" s="7">
        <f>F4155-K4155</f>
        <v/>
      </c>
      <c r="O4155" s="7">
        <f>G4155-L4155</f>
        <v/>
      </c>
      <c r="P4155" s="7">
        <f>H4155-M4155</f>
        <v/>
      </c>
      <c r="Q4155" s="7">
        <f>IF($I4155=1,(N4155-MAR1!$B$11)/MAR1!$D$11,(N4155-MAR1!$C$11)/MAR1!$E$11)</f>
        <v/>
      </c>
      <c r="R4155" s="7">
        <f>IF($I4155=1,(O4155-MAR1!$B$12)/MAR1!$D$12,(O4155-MAR1!$C$12)/MAR1!$E$12)</f>
        <v/>
      </c>
      <c r="S4155" s="7">
        <f>IF($I4155=1,(P4155-MAR1!$B$13)/MAR1!$D$13,(P4155-MAR1!$C$13)/MAR1!$E$13)</f>
        <v/>
      </c>
    </row>
    <row r="4156">
      <c r="A4156" s="5" t="n">
        <v>4155</v>
      </c>
      <c r="B4156" s="5" t="n">
        <v>12</v>
      </c>
      <c r="C4156" s="5" t="n">
        <v>140</v>
      </c>
      <c r="D4156" s="5" t="n">
        <v>5</v>
      </c>
      <c r="E4156" s="5" t="n">
        <v>23.1</v>
      </c>
      <c r="F4156" s="5" t="n">
        <v>34.4</v>
      </c>
      <c r="G4156" s="5" t="n">
        <v>25.7</v>
      </c>
      <c r="H4156" s="5" t="n">
        <v>17.2</v>
      </c>
      <c r="I4156" s="6">
        <f>IF(E4156&gt;=Markov!$B$3,1,0)</f>
        <v/>
      </c>
      <c r="J4156" s="6">
        <f>I4155</f>
        <v/>
      </c>
      <c r="K4156" s="7">
        <f>MAR1!$B$5+MAR1!$C$5*COS(2*PI()*$C4156/365)+MAR1!$D$5*SIN(2*PI()*$C4156/365)</f>
        <v/>
      </c>
      <c r="L4156" s="7">
        <f>MAR1!$B$6+MAR1!$C$6*COS(2*PI()*$C4156/365)+MAR1!$D$6*SIN(2*PI()*$C4156/365)</f>
        <v/>
      </c>
      <c r="M4156" s="7">
        <f>MAR1!$B$7+MAR1!$C$7*COS(2*PI()*$C4156/365)+MAR1!$D$7*SIN(2*PI()*$C4156/365)</f>
        <v/>
      </c>
      <c r="N4156" s="7">
        <f>F4156-K4156</f>
        <v/>
      </c>
      <c r="O4156" s="7">
        <f>G4156-L4156</f>
        <v/>
      </c>
      <c r="P4156" s="7">
        <f>H4156-M4156</f>
        <v/>
      </c>
      <c r="Q4156" s="7">
        <f>IF($I4156=1,(N4156-MAR1!$B$11)/MAR1!$D$11,(N4156-MAR1!$C$11)/MAR1!$E$11)</f>
        <v/>
      </c>
      <c r="R4156" s="7">
        <f>IF($I4156=1,(O4156-MAR1!$B$12)/MAR1!$D$12,(O4156-MAR1!$C$12)/MAR1!$E$12)</f>
        <v/>
      </c>
      <c r="S4156" s="7">
        <f>IF($I4156=1,(P4156-MAR1!$B$13)/MAR1!$D$13,(P4156-MAR1!$C$13)/MAR1!$E$13)</f>
        <v/>
      </c>
    </row>
    <row r="4157">
      <c r="A4157" s="5" t="n">
        <v>4156</v>
      </c>
      <c r="B4157" s="5" t="n">
        <v>12</v>
      </c>
      <c r="C4157" s="5" t="n">
        <v>141</v>
      </c>
      <c r="D4157" s="5" t="n">
        <v>5</v>
      </c>
      <c r="E4157" s="5" t="n">
        <v>13.2</v>
      </c>
      <c r="F4157" s="5" t="n">
        <v>36.7</v>
      </c>
      <c r="G4157" s="5" t="n">
        <v>26.6</v>
      </c>
      <c r="H4157" s="5" t="n">
        <v>18.82</v>
      </c>
      <c r="I4157" s="6">
        <f>IF(E4157&gt;=Markov!$B$3,1,0)</f>
        <v/>
      </c>
      <c r="J4157" s="6">
        <f>I4156</f>
        <v/>
      </c>
      <c r="K4157" s="7">
        <f>MAR1!$B$5+MAR1!$C$5*COS(2*PI()*$C4157/365)+MAR1!$D$5*SIN(2*PI()*$C4157/365)</f>
        <v/>
      </c>
      <c r="L4157" s="7">
        <f>MAR1!$B$6+MAR1!$C$6*COS(2*PI()*$C4157/365)+MAR1!$D$6*SIN(2*PI()*$C4157/365)</f>
        <v/>
      </c>
      <c r="M4157" s="7">
        <f>MAR1!$B$7+MAR1!$C$7*COS(2*PI()*$C4157/365)+MAR1!$D$7*SIN(2*PI()*$C4157/365)</f>
        <v/>
      </c>
      <c r="N4157" s="7">
        <f>F4157-K4157</f>
        <v/>
      </c>
      <c r="O4157" s="7">
        <f>G4157-L4157</f>
        <v/>
      </c>
      <c r="P4157" s="7">
        <f>H4157-M4157</f>
        <v/>
      </c>
      <c r="Q4157" s="7">
        <f>IF($I4157=1,(N4157-MAR1!$B$11)/MAR1!$D$11,(N4157-MAR1!$C$11)/MAR1!$E$11)</f>
        <v/>
      </c>
      <c r="R4157" s="7">
        <f>IF($I4157=1,(O4157-MAR1!$B$12)/MAR1!$D$12,(O4157-MAR1!$C$12)/MAR1!$E$12)</f>
        <v/>
      </c>
      <c r="S4157" s="7">
        <f>IF($I4157=1,(P4157-MAR1!$B$13)/MAR1!$D$13,(P4157-MAR1!$C$13)/MAR1!$E$13)</f>
        <v/>
      </c>
    </row>
    <row r="4158">
      <c r="A4158" s="5" t="n">
        <v>4157</v>
      </c>
      <c r="B4158" s="5" t="n">
        <v>12</v>
      </c>
      <c r="C4158" s="5" t="n">
        <v>142</v>
      </c>
      <c r="D4158" s="5" t="n">
        <v>5</v>
      </c>
      <c r="E4158" s="5" t="n">
        <v>14.8</v>
      </c>
      <c r="F4158" s="5" t="n">
        <v>36.1</v>
      </c>
      <c r="G4158" s="5" t="n">
        <v>26.7</v>
      </c>
      <c r="H4158" s="5" t="n">
        <v>17.7</v>
      </c>
      <c r="I4158" s="6">
        <f>IF(E4158&gt;=Markov!$B$3,1,0)</f>
        <v/>
      </c>
      <c r="J4158" s="6">
        <f>I4157</f>
        <v/>
      </c>
      <c r="K4158" s="7">
        <f>MAR1!$B$5+MAR1!$C$5*COS(2*PI()*$C4158/365)+MAR1!$D$5*SIN(2*PI()*$C4158/365)</f>
        <v/>
      </c>
      <c r="L4158" s="7">
        <f>MAR1!$B$6+MAR1!$C$6*COS(2*PI()*$C4158/365)+MAR1!$D$6*SIN(2*PI()*$C4158/365)</f>
        <v/>
      </c>
      <c r="M4158" s="7">
        <f>MAR1!$B$7+MAR1!$C$7*COS(2*PI()*$C4158/365)+MAR1!$D$7*SIN(2*PI()*$C4158/365)</f>
        <v/>
      </c>
      <c r="N4158" s="7">
        <f>F4158-K4158</f>
        <v/>
      </c>
      <c r="O4158" s="7">
        <f>G4158-L4158</f>
        <v/>
      </c>
      <c r="P4158" s="7">
        <f>H4158-M4158</f>
        <v/>
      </c>
      <c r="Q4158" s="7">
        <f>IF($I4158=1,(N4158-MAR1!$B$11)/MAR1!$D$11,(N4158-MAR1!$C$11)/MAR1!$E$11)</f>
        <v/>
      </c>
      <c r="R4158" s="7">
        <f>IF($I4158=1,(O4158-MAR1!$B$12)/MAR1!$D$12,(O4158-MAR1!$C$12)/MAR1!$E$12)</f>
        <v/>
      </c>
      <c r="S4158" s="7">
        <f>IF($I4158=1,(P4158-MAR1!$B$13)/MAR1!$D$13,(P4158-MAR1!$C$13)/MAR1!$E$13)</f>
        <v/>
      </c>
    </row>
    <row r="4159">
      <c r="A4159" s="5" t="n">
        <v>4158</v>
      </c>
      <c r="B4159" s="5" t="n">
        <v>12</v>
      </c>
      <c r="C4159" s="5" t="n">
        <v>143</v>
      </c>
      <c r="D4159" s="5" t="n">
        <v>5</v>
      </c>
      <c r="E4159" s="5" t="n">
        <v>5.7</v>
      </c>
      <c r="F4159" s="5" t="n">
        <v>33.4</v>
      </c>
      <c r="G4159" s="5" t="n">
        <v>24.7</v>
      </c>
      <c r="H4159" s="5" t="n">
        <v>16.5</v>
      </c>
      <c r="I4159" s="6">
        <f>IF(E4159&gt;=Markov!$B$3,1,0)</f>
        <v/>
      </c>
      <c r="J4159" s="6">
        <f>I4158</f>
        <v/>
      </c>
      <c r="K4159" s="7">
        <f>MAR1!$B$5+MAR1!$C$5*COS(2*PI()*$C4159/365)+MAR1!$D$5*SIN(2*PI()*$C4159/365)</f>
        <v/>
      </c>
      <c r="L4159" s="7">
        <f>MAR1!$B$6+MAR1!$C$6*COS(2*PI()*$C4159/365)+MAR1!$D$6*SIN(2*PI()*$C4159/365)</f>
        <v/>
      </c>
      <c r="M4159" s="7">
        <f>MAR1!$B$7+MAR1!$C$7*COS(2*PI()*$C4159/365)+MAR1!$D$7*SIN(2*PI()*$C4159/365)</f>
        <v/>
      </c>
      <c r="N4159" s="7">
        <f>F4159-K4159</f>
        <v/>
      </c>
      <c r="O4159" s="7">
        <f>G4159-L4159</f>
        <v/>
      </c>
      <c r="P4159" s="7">
        <f>H4159-M4159</f>
        <v/>
      </c>
      <c r="Q4159" s="7">
        <f>IF($I4159=1,(N4159-MAR1!$B$11)/MAR1!$D$11,(N4159-MAR1!$C$11)/MAR1!$E$11)</f>
        <v/>
      </c>
      <c r="R4159" s="7">
        <f>IF($I4159=1,(O4159-MAR1!$B$12)/MAR1!$D$12,(O4159-MAR1!$C$12)/MAR1!$E$12)</f>
        <v/>
      </c>
      <c r="S4159" s="7">
        <f>IF($I4159=1,(P4159-MAR1!$B$13)/MAR1!$D$13,(P4159-MAR1!$C$13)/MAR1!$E$13)</f>
        <v/>
      </c>
    </row>
    <row r="4160">
      <c r="A4160" s="5" t="n">
        <v>4159</v>
      </c>
      <c r="B4160" s="5" t="n">
        <v>12</v>
      </c>
      <c r="C4160" s="5" t="n">
        <v>144</v>
      </c>
      <c r="D4160" s="5" t="n">
        <v>5</v>
      </c>
      <c r="E4160" s="5" t="n">
        <v>5.8</v>
      </c>
      <c r="F4160" s="5" t="n">
        <v>34.5</v>
      </c>
      <c r="G4160" s="5" t="n">
        <v>26.7</v>
      </c>
      <c r="H4160" s="5" t="n">
        <v>18.07</v>
      </c>
      <c r="I4160" s="6">
        <f>IF(E4160&gt;=Markov!$B$3,1,0)</f>
        <v/>
      </c>
      <c r="J4160" s="6">
        <f>I4159</f>
        <v/>
      </c>
      <c r="K4160" s="7">
        <f>MAR1!$B$5+MAR1!$C$5*COS(2*PI()*$C4160/365)+MAR1!$D$5*SIN(2*PI()*$C4160/365)</f>
        <v/>
      </c>
      <c r="L4160" s="7">
        <f>MAR1!$B$6+MAR1!$C$6*COS(2*PI()*$C4160/365)+MAR1!$D$6*SIN(2*PI()*$C4160/365)</f>
        <v/>
      </c>
      <c r="M4160" s="7">
        <f>MAR1!$B$7+MAR1!$C$7*COS(2*PI()*$C4160/365)+MAR1!$D$7*SIN(2*PI()*$C4160/365)</f>
        <v/>
      </c>
      <c r="N4160" s="7">
        <f>F4160-K4160</f>
        <v/>
      </c>
      <c r="O4160" s="7">
        <f>G4160-L4160</f>
        <v/>
      </c>
      <c r="P4160" s="7">
        <f>H4160-M4160</f>
        <v/>
      </c>
      <c r="Q4160" s="7">
        <f>IF($I4160=1,(N4160-MAR1!$B$11)/MAR1!$D$11,(N4160-MAR1!$C$11)/MAR1!$E$11)</f>
        <v/>
      </c>
      <c r="R4160" s="7">
        <f>IF($I4160=1,(O4160-MAR1!$B$12)/MAR1!$D$12,(O4160-MAR1!$C$12)/MAR1!$E$12)</f>
        <v/>
      </c>
      <c r="S4160" s="7">
        <f>IF($I4160=1,(P4160-MAR1!$B$13)/MAR1!$D$13,(P4160-MAR1!$C$13)/MAR1!$E$13)</f>
        <v/>
      </c>
    </row>
    <row r="4161">
      <c r="A4161" s="5" t="n">
        <v>4160</v>
      </c>
      <c r="B4161" s="5" t="n">
        <v>12</v>
      </c>
      <c r="C4161" s="5" t="n">
        <v>145</v>
      </c>
      <c r="D4161" s="5" t="n">
        <v>5</v>
      </c>
      <c r="E4161" s="5" t="n">
        <v>0</v>
      </c>
      <c r="F4161" s="5" t="n">
        <v>40.6</v>
      </c>
      <c r="G4161" s="5" t="n">
        <v>26.6</v>
      </c>
      <c r="H4161" s="5" t="n">
        <v>22.94</v>
      </c>
      <c r="I4161" s="6">
        <f>IF(E4161&gt;=Markov!$B$3,1,0)</f>
        <v/>
      </c>
      <c r="J4161" s="6">
        <f>I4160</f>
        <v/>
      </c>
      <c r="K4161" s="7">
        <f>MAR1!$B$5+MAR1!$C$5*COS(2*PI()*$C4161/365)+MAR1!$D$5*SIN(2*PI()*$C4161/365)</f>
        <v/>
      </c>
      <c r="L4161" s="7">
        <f>MAR1!$B$6+MAR1!$C$6*COS(2*PI()*$C4161/365)+MAR1!$D$6*SIN(2*PI()*$C4161/365)</f>
        <v/>
      </c>
      <c r="M4161" s="7">
        <f>MAR1!$B$7+MAR1!$C$7*COS(2*PI()*$C4161/365)+MAR1!$D$7*SIN(2*PI()*$C4161/365)</f>
        <v/>
      </c>
      <c r="N4161" s="7">
        <f>F4161-K4161</f>
        <v/>
      </c>
      <c r="O4161" s="7">
        <f>G4161-L4161</f>
        <v/>
      </c>
      <c r="P4161" s="7">
        <f>H4161-M4161</f>
        <v/>
      </c>
      <c r="Q4161" s="7">
        <f>IF($I4161=1,(N4161-MAR1!$B$11)/MAR1!$D$11,(N4161-MAR1!$C$11)/MAR1!$E$11)</f>
        <v/>
      </c>
      <c r="R4161" s="7">
        <f>IF($I4161=1,(O4161-MAR1!$B$12)/MAR1!$D$12,(O4161-MAR1!$C$12)/MAR1!$E$12)</f>
        <v/>
      </c>
      <c r="S4161" s="7">
        <f>IF($I4161=1,(P4161-MAR1!$B$13)/MAR1!$D$13,(P4161-MAR1!$C$13)/MAR1!$E$13)</f>
        <v/>
      </c>
    </row>
    <row r="4162">
      <c r="A4162" s="5" t="n">
        <v>4161</v>
      </c>
      <c r="B4162" s="5" t="n">
        <v>12</v>
      </c>
      <c r="C4162" s="5" t="n">
        <v>146</v>
      </c>
      <c r="D4162" s="5" t="n">
        <v>5</v>
      </c>
      <c r="E4162" s="5" t="n">
        <v>0</v>
      </c>
      <c r="F4162" s="5" t="n">
        <v>42.7</v>
      </c>
      <c r="G4162" s="5" t="n">
        <v>27.4</v>
      </c>
      <c r="H4162" s="5" t="n">
        <v>18.32</v>
      </c>
      <c r="I4162" s="6">
        <f>IF(E4162&gt;=Markov!$B$3,1,0)</f>
        <v/>
      </c>
      <c r="J4162" s="6">
        <f>I4161</f>
        <v/>
      </c>
      <c r="K4162" s="7">
        <f>MAR1!$B$5+MAR1!$C$5*COS(2*PI()*$C4162/365)+MAR1!$D$5*SIN(2*PI()*$C4162/365)</f>
        <v/>
      </c>
      <c r="L4162" s="7">
        <f>MAR1!$B$6+MAR1!$C$6*COS(2*PI()*$C4162/365)+MAR1!$D$6*SIN(2*PI()*$C4162/365)</f>
        <v/>
      </c>
      <c r="M4162" s="7">
        <f>MAR1!$B$7+MAR1!$C$7*COS(2*PI()*$C4162/365)+MAR1!$D$7*SIN(2*PI()*$C4162/365)</f>
        <v/>
      </c>
      <c r="N4162" s="7">
        <f>F4162-K4162</f>
        <v/>
      </c>
      <c r="O4162" s="7">
        <f>G4162-L4162</f>
        <v/>
      </c>
      <c r="P4162" s="7">
        <f>H4162-M4162</f>
        <v/>
      </c>
      <c r="Q4162" s="7">
        <f>IF($I4162=1,(N4162-MAR1!$B$11)/MAR1!$D$11,(N4162-MAR1!$C$11)/MAR1!$E$11)</f>
        <v/>
      </c>
      <c r="R4162" s="7">
        <f>IF($I4162=1,(O4162-MAR1!$B$12)/MAR1!$D$12,(O4162-MAR1!$C$12)/MAR1!$E$12)</f>
        <v/>
      </c>
      <c r="S4162" s="7">
        <f>IF($I4162=1,(P4162-MAR1!$B$13)/MAR1!$D$13,(P4162-MAR1!$C$13)/MAR1!$E$13)</f>
        <v/>
      </c>
    </row>
    <row r="4163">
      <c r="A4163" s="5" t="n">
        <v>4162</v>
      </c>
      <c r="B4163" s="5" t="n">
        <v>12</v>
      </c>
      <c r="C4163" s="5" t="n">
        <v>147</v>
      </c>
      <c r="D4163" s="5" t="n">
        <v>5</v>
      </c>
      <c r="E4163" s="5" t="n">
        <v>0</v>
      </c>
      <c r="F4163" s="5" t="n">
        <v>40.4</v>
      </c>
      <c r="G4163" s="5" t="n">
        <v>27.3</v>
      </c>
      <c r="H4163" s="5" t="n">
        <v>18.69</v>
      </c>
      <c r="I4163" s="6">
        <f>IF(E4163&gt;=Markov!$B$3,1,0)</f>
        <v/>
      </c>
      <c r="J4163" s="6">
        <f>I4162</f>
        <v/>
      </c>
      <c r="K4163" s="7">
        <f>MAR1!$B$5+MAR1!$C$5*COS(2*PI()*$C4163/365)+MAR1!$D$5*SIN(2*PI()*$C4163/365)</f>
        <v/>
      </c>
      <c r="L4163" s="7">
        <f>MAR1!$B$6+MAR1!$C$6*COS(2*PI()*$C4163/365)+MAR1!$D$6*SIN(2*PI()*$C4163/365)</f>
        <v/>
      </c>
      <c r="M4163" s="7">
        <f>MAR1!$B$7+MAR1!$C$7*COS(2*PI()*$C4163/365)+MAR1!$D$7*SIN(2*PI()*$C4163/365)</f>
        <v/>
      </c>
      <c r="N4163" s="7">
        <f>F4163-K4163</f>
        <v/>
      </c>
      <c r="O4163" s="7">
        <f>G4163-L4163</f>
        <v/>
      </c>
      <c r="P4163" s="7">
        <f>H4163-M4163</f>
        <v/>
      </c>
      <c r="Q4163" s="7">
        <f>IF($I4163=1,(N4163-MAR1!$B$11)/MAR1!$D$11,(N4163-MAR1!$C$11)/MAR1!$E$11)</f>
        <v/>
      </c>
      <c r="R4163" s="7">
        <f>IF($I4163=1,(O4163-MAR1!$B$12)/MAR1!$D$12,(O4163-MAR1!$C$12)/MAR1!$E$12)</f>
        <v/>
      </c>
      <c r="S4163" s="7">
        <f>IF($I4163=1,(P4163-MAR1!$B$13)/MAR1!$D$13,(P4163-MAR1!$C$13)/MAR1!$E$13)</f>
        <v/>
      </c>
    </row>
    <row r="4164">
      <c r="A4164" s="5" t="n">
        <v>4163</v>
      </c>
      <c r="B4164" s="5" t="n">
        <v>12</v>
      </c>
      <c r="C4164" s="5" t="n">
        <v>148</v>
      </c>
      <c r="D4164" s="5" t="n">
        <v>5</v>
      </c>
      <c r="E4164" s="5" t="n">
        <v>0</v>
      </c>
      <c r="F4164" s="5" t="n">
        <v>41.1</v>
      </c>
      <c r="G4164" s="5" t="n">
        <v>27</v>
      </c>
      <c r="H4164" s="5" t="n">
        <v>22.17</v>
      </c>
      <c r="I4164" s="6">
        <f>IF(E4164&gt;=Markov!$B$3,1,0)</f>
        <v/>
      </c>
      <c r="J4164" s="6">
        <f>I4163</f>
        <v/>
      </c>
      <c r="K4164" s="7">
        <f>MAR1!$B$5+MAR1!$C$5*COS(2*PI()*$C4164/365)+MAR1!$D$5*SIN(2*PI()*$C4164/365)</f>
        <v/>
      </c>
      <c r="L4164" s="7">
        <f>MAR1!$B$6+MAR1!$C$6*COS(2*PI()*$C4164/365)+MAR1!$D$6*SIN(2*PI()*$C4164/365)</f>
        <v/>
      </c>
      <c r="M4164" s="7">
        <f>MAR1!$B$7+MAR1!$C$7*COS(2*PI()*$C4164/365)+MAR1!$D$7*SIN(2*PI()*$C4164/365)</f>
        <v/>
      </c>
      <c r="N4164" s="7">
        <f>F4164-K4164</f>
        <v/>
      </c>
      <c r="O4164" s="7">
        <f>G4164-L4164</f>
        <v/>
      </c>
      <c r="P4164" s="7">
        <f>H4164-M4164</f>
        <v/>
      </c>
      <c r="Q4164" s="7">
        <f>IF($I4164=1,(N4164-MAR1!$B$11)/MAR1!$D$11,(N4164-MAR1!$C$11)/MAR1!$E$11)</f>
        <v/>
      </c>
      <c r="R4164" s="7">
        <f>IF($I4164=1,(O4164-MAR1!$B$12)/MAR1!$D$12,(O4164-MAR1!$C$12)/MAR1!$E$12)</f>
        <v/>
      </c>
      <c r="S4164" s="7">
        <f>IF($I4164=1,(P4164-MAR1!$B$13)/MAR1!$D$13,(P4164-MAR1!$C$13)/MAR1!$E$13)</f>
        <v/>
      </c>
    </row>
    <row r="4165">
      <c r="A4165" s="5" t="n">
        <v>4164</v>
      </c>
      <c r="B4165" s="5" t="n">
        <v>12</v>
      </c>
      <c r="C4165" s="5" t="n">
        <v>149</v>
      </c>
      <c r="D4165" s="5" t="n">
        <v>5</v>
      </c>
      <c r="E4165" s="5" t="n">
        <v>0</v>
      </c>
      <c r="F4165" s="5" t="n">
        <v>39.2</v>
      </c>
      <c r="G4165" s="5" t="n">
        <v>28.3</v>
      </c>
      <c r="H4165" s="5" t="n">
        <v>21.74</v>
      </c>
      <c r="I4165" s="6">
        <f>IF(E4165&gt;=Markov!$B$3,1,0)</f>
        <v/>
      </c>
      <c r="J4165" s="6">
        <f>I4164</f>
        <v/>
      </c>
      <c r="K4165" s="7">
        <f>MAR1!$B$5+MAR1!$C$5*COS(2*PI()*$C4165/365)+MAR1!$D$5*SIN(2*PI()*$C4165/365)</f>
        <v/>
      </c>
      <c r="L4165" s="7">
        <f>MAR1!$B$6+MAR1!$C$6*COS(2*PI()*$C4165/365)+MAR1!$D$6*SIN(2*PI()*$C4165/365)</f>
        <v/>
      </c>
      <c r="M4165" s="7">
        <f>MAR1!$B$7+MAR1!$C$7*COS(2*PI()*$C4165/365)+MAR1!$D$7*SIN(2*PI()*$C4165/365)</f>
        <v/>
      </c>
      <c r="N4165" s="7">
        <f>F4165-K4165</f>
        <v/>
      </c>
      <c r="O4165" s="7">
        <f>G4165-L4165</f>
        <v/>
      </c>
      <c r="P4165" s="7">
        <f>H4165-M4165</f>
        <v/>
      </c>
      <c r="Q4165" s="7">
        <f>IF($I4165=1,(N4165-MAR1!$B$11)/MAR1!$D$11,(N4165-MAR1!$C$11)/MAR1!$E$11)</f>
        <v/>
      </c>
      <c r="R4165" s="7">
        <f>IF($I4165=1,(O4165-MAR1!$B$12)/MAR1!$D$12,(O4165-MAR1!$C$12)/MAR1!$E$12)</f>
        <v/>
      </c>
      <c r="S4165" s="7">
        <f>IF($I4165=1,(P4165-MAR1!$B$13)/MAR1!$D$13,(P4165-MAR1!$C$13)/MAR1!$E$13)</f>
        <v/>
      </c>
    </row>
    <row r="4166">
      <c r="A4166" s="5" t="n">
        <v>4165</v>
      </c>
      <c r="B4166" s="5" t="n">
        <v>12</v>
      </c>
      <c r="C4166" s="5" t="n">
        <v>150</v>
      </c>
      <c r="D4166" s="5" t="n">
        <v>5</v>
      </c>
      <c r="E4166" s="5" t="n">
        <v>0</v>
      </c>
      <c r="F4166" s="5" t="n">
        <v>37.1</v>
      </c>
      <c r="G4166" s="5" t="n">
        <v>26.8</v>
      </c>
      <c r="H4166" s="5" t="n">
        <v>21.07</v>
      </c>
      <c r="I4166" s="6">
        <f>IF(E4166&gt;=Markov!$B$3,1,0)</f>
        <v/>
      </c>
      <c r="J4166" s="6">
        <f>I4165</f>
        <v/>
      </c>
      <c r="K4166" s="7">
        <f>MAR1!$B$5+MAR1!$C$5*COS(2*PI()*$C4166/365)+MAR1!$D$5*SIN(2*PI()*$C4166/365)</f>
        <v/>
      </c>
      <c r="L4166" s="7">
        <f>MAR1!$B$6+MAR1!$C$6*COS(2*PI()*$C4166/365)+MAR1!$D$6*SIN(2*PI()*$C4166/365)</f>
        <v/>
      </c>
      <c r="M4166" s="7">
        <f>MAR1!$B$7+MAR1!$C$7*COS(2*PI()*$C4166/365)+MAR1!$D$7*SIN(2*PI()*$C4166/365)</f>
        <v/>
      </c>
      <c r="N4166" s="7">
        <f>F4166-K4166</f>
        <v/>
      </c>
      <c r="O4166" s="7">
        <f>G4166-L4166</f>
        <v/>
      </c>
      <c r="P4166" s="7">
        <f>H4166-M4166</f>
        <v/>
      </c>
      <c r="Q4166" s="7">
        <f>IF($I4166=1,(N4166-MAR1!$B$11)/MAR1!$D$11,(N4166-MAR1!$C$11)/MAR1!$E$11)</f>
        <v/>
      </c>
      <c r="R4166" s="7">
        <f>IF($I4166=1,(O4166-MAR1!$B$12)/MAR1!$D$12,(O4166-MAR1!$C$12)/MAR1!$E$12)</f>
        <v/>
      </c>
      <c r="S4166" s="7">
        <f>IF($I4166=1,(P4166-MAR1!$B$13)/MAR1!$D$13,(P4166-MAR1!$C$13)/MAR1!$E$13)</f>
        <v/>
      </c>
    </row>
    <row r="4167">
      <c r="A4167" s="5" t="n">
        <v>4166</v>
      </c>
      <c r="B4167" s="5" t="n">
        <v>12</v>
      </c>
      <c r="C4167" s="5" t="n">
        <v>151</v>
      </c>
      <c r="D4167" s="5" t="n">
        <v>5</v>
      </c>
      <c r="E4167" s="5" t="n">
        <v>0</v>
      </c>
      <c r="F4167" s="5" t="n">
        <v>36.4</v>
      </c>
      <c r="G4167" s="5" t="n">
        <v>25.3</v>
      </c>
      <c r="H4167" s="5" t="n">
        <v>27.16</v>
      </c>
      <c r="I4167" s="6">
        <f>IF(E4167&gt;=Markov!$B$3,1,0)</f>
        <v/>
      </c>
      <c r="J4167" s="6">
        <f>I4166</f>
        <v/>
      </c>
      <c r="K4167" s="7">
        <f>MAR1!$B$5+MAR1!$C$5*COS(2*PI()*$C4167/365)+MAR1!$D$5*SIN(2*PI()*$C4167/365)</f>
        <v/>
      </c>
      <c r="L4167" s="7">
        <f>MAR1!$B$6+MAR1!$C$6*COS(2*PI()*$C4167/365)+MAR1!$D$6*SIN(2*PI()*$C4167/365)</f>
        <v/>
      </c>
      <c r="M4167" s="7">
        <f>MAR1!$B$7+MAR1!$C$7*COS(2*PI()*$C4167/365)+MAR1!$D$7*SIN(2*PI()*$C4167/365)</f>
        <v/>
      </c>
      <c r="N4167" s="7">
        <f>F4167-K4167</f>
        <v/>
      </c>
      <c r="O4167" s="7">
        <f>G4167-L4167</f>
        <v/>
      </c>
      <c r="P4167" s="7">
        <f>H4167-M4167</f>
        <v/>
      </c>
      <c r="Q4167" s="7">
        <f>IF($I4167=1,(N4167-MAR1!$B$11)/MAR1!$D$11,(N4167-MAR1!$C$11)/MAR1!$E$11)</f>
        <v/>
      </c>
      <c r="R4167" s="7">
        <f>IF($I4167=1,(O4167-MAR1!$B$12)/MAR1!$D$12,(O4167-MAR1!$C$12)/MAR1!$E$12)</f>
        <v/>
      </c>
      <c r="S4167" s="7">
        <f>IF($I4167=1,(P4167-MAR1!$B$13)/MAR1!$D$13,(P4167-MAR1!$C$13)/MAR1!$E$13)</f>
        <v/>
      </c>
    </row>
    <row r="4168">
      <c r="A4168" s="5" t="n">
        <v>4167</v>
      </c>
      <c r="B4168" s="5" t="n">
        <v>12</v>
      </c>
      <c r="C4168" s="5" t="n">
        <v>152</v>
      </c>
      <c r="D4168" s="5" t="n">
        <v>6</v>
      </c>
      <c r="E4168" s="5" t="n">
        <v>0</v>
      </c>
      <c r="F4168" s="5" t="n">
        <v>35</v>
      </c>
      <c r="G4168" s="5" t="n">
        <v>24</v>
      </c>
      <c r="H4168" s="5" t="n">
        <v>18.22</v>
      </c>
      <c r="I4168" s="6">
        <f>IF(E4168&gt;=Markov!$B$3,1,0)</f>
        <v/>
      </c>
      <c r="J4168" s="6">
        <f>I4167</f>
        <v/>
      </c>
      <c r="K4168" s="7">
        <f>MAR1!$B$5+MAR1!$C$5*COS(2*PI()*$C4168/365)+MAR1!$D$5*SIN(2*PI()*$C4168/365)</f>
        <v/>
      </c>
      <c r="L4168" s="7">
        <f>MAR1!$B$6+MAR1!$C$6*COS(2*PI()*$C4168/365)+MAR1!$D$6*SIN(2*PI()*$C4168/365)</f>
        <v/>
      </c>
      <c r="M4168" s="7">
        <f>MAR1!$B$7+MAR1!$C$7*COS(2*PI()*$C4168/365)+MAR1!$D$7*SIN(2*PI()*$C4168/365)</f>
        <v/>
      </c>
      <c r="N4168" s="7">
        <f>F4168-K4168</f>
        <v/>
      </c>
      <c r="O4168" s="7">
        <f>G4168-L4168</f>
        <v/>
      </c>
      <c r="P4168" s="7">
        <f>H4168-M4168</f>
        <v/>
      </c>
      <c r="Q4168" s="7">
        <f>IF($I4168=1,(N4168-MAR1!$B$11)/MAR1!$D$11,(N4168-MAR1!$C$11)/MAR1!$E$11)</f>
        <v/>
      </c>
      <c r="R4168" s="7">
        <f>IF($I4168=1,(O4168-MAR1!$B$12)/MAR1!$D$12,(O4168-MAR1!$C$12)/MAR1!$E$12)</f>
        <v/>
      </c>
      <c r="S4168" s="7">
        <f>IF($I4168=1,(P4168-MAR1!$B$13)/MAR1!$D$13,(P4168-MAR1!$C$13)/MAR1!$E$13)</f>
        <v/>
      </c>
    </row>
    <row r="4169">
      <c r="A4169" s="5" t="n">
        <v>4168</v>
      </c>
      <c r="B4169" s="5" t="n">
        <v>12</v>
      </c>
      <c r="C4169" s="5" t="n">
        <v>153</v>
      </c>
      <c r="D4169" s="5" t="n">
        <v>6</v>
      </c>
      <c r="E4169" s="5" t="n">
        <v>0</v>
      </c>
      <c r="F4169" s="5" t="n">
        <v>37.1</v>
      </c>
      <c r="G4169" s="5" t="n">
        <v>26.1</v>
      </c>
      <c r="H4169" s="5" t="n">
        <v>17.09</v>
      </c>
      <c r="I4169" s="6">
        <f>IF(E4169&gt;=Markov!$B$3,1,0)</f>
        <v/>
      </c>
      <c r="J4169" s="6">
        <f>I4168</f>
        <v/>
      </c>
      <c r="K4169" s="7">
        <f>MAR1!$B$5+MAR1!$C$5*COS(2*PI()*$C4169/365)+MAR1!$D$5*SIN(2*PI()*$C4169/365)</f>
        <v/>
      </c>
      <c r="L4169" s="7">
        <f>MAR1!$B$6+MAR1!$C$6*COS(2*PI()*$C4169/365)+MAR1!$D$6*SIN(2*PI()*$C4169/365)</f>
        <v/>
      </c>
      <c r="M4169" s="7">
        <f>MAR1!$B$7+MAR1!$C$7*COS(2*PI()*$C4169/365)+MAR1!$D$7*SIN(2*PI()*$C4169/365)</f>
        <v/>
      </c>
      <c r="N4169" s="7">
        <f>F4169-K4169</f>
        <v/>
      </c>
      <c r="O4169" s="7">
        <f>G4169-L4169</f>
        <v/>
      </c>
      <c r="P4169" s="7">
        <f>H4169-M4169</f>
        <v/>
      </c>
      <c r="Q4169" s="7">
        <f>IF($I4169=1,(N4169-MAR1!$B$11)/MAR1!$D$11,(N4169-MAR1!$C$11)/MAR1!$E$11)</f>
        <v/>
      </c>
      <c r="R4169" s="7">
        <f>IF($I4169=1,(O4169-MAR1!$B$12)/MAR1!$D$12,(O4169-MAR1!$C$12)/MAR1!$E$12)</f>
        <v/>
      </c>
      <c r="S4169" s="7">
        <f>IF($I4169=1,(P4169-MAR1!$B$13)/MAR1!$D$13,(P4169-MAR1!$C$13)/MAR1!$E$13)</f>
        <v/>
      </c>
    </row>
    <row r="4170">
      <c r="A4170" s="5" t="n">
        <v>4169</v>
      </c>
      <c r="B4170" s="5" t="n">
        <v>12</v>
      </c>
      <c r="C4170" s="5" t="n">
        <v>154</v>
      </c>
      <c r="D4170" s="5" t="n">
        <v>6</v>
      </c>
      <c r="E4170" s="5" t="n">
        <v>0</v>
      </c>
      <c r="F4170" s="5" t="n">
        <v>36.1</v>
      </c>
      <c r="G4170" s="5" t="n">
        <v>28.3</v>
      </c>
      <c r="H4170" s="5" t="n">
        <v>13.58</v>
      </c>
      <c r="I4170" s="6">
        <f>IF(E4170&gt;=Markov!$B$3,1,0)</f>
        <v/>
      </c>
      <c r="J4170" s="6">
        <f>I4169</f>
        <v/>
      </c>
      <c r="K4170" s="7">
        <f>MAR1!$B$5+MAR1!$C$5*COS(2*PI()*$C4170/365)+MAR1!$D$5*SIN(2*PI()*$C4170/365)</f>
        <v/>
      </c>
      <c r="L4170" s="7">
        <f>MAR1!$B$6+MAR1!$C$6*COS(2*PI()*$C4170/365)+MAR1!$D$6*SIN(2*PI()*$C4170/365)</f>
        <v/>
      </c>
      <c r="M4170" s="7">
        <f>MAR1!$B$7+MAR1!$C$7*COS(2*PI()*$C4170/365)+MAR1!$D$7*SIN(2*PI()*$C4170/365)</f>
        <v/>
      </c>
      <c r="N4170" s="7">
        <f>F4170-K4170</f>
        <v/>
      </c>
      <c r="O4170" s="7">
        <f>G4170-L4170</f>
        <v/>
      </c>
      <c r="P4170" s="7">
        <f>H4170-M4170</f>
        <v/>
      </c>
      <c r="Q4170" s="7">
        <f>IF($I4170=1,(N4170-MAR1!$B$11)/MAR1!$D$11,(N4170-MAR1!$C$11)/MAR1!$E$11)</f>
        <v/>
      </c>
      <c r="R4170" s="7">
        <f>IF($I4170=1,(O4170-MAR1!$B$12)/MAR1!$D$12,(O4170-MAR1!$C$12)/MAR1!$E$12)</f>
        <v/>
      </c>
      <c r="S4170" s="7">
        <f>IF($I4170=1,(P4170-MAR1!$B$13)/MAR1!$D$13,(P4170-MAR1!$C$13)/MAR1!$E$13)</f>
        <v/>
      </c>
    </row>
    <row r="4171">
      <c r="A4171" s="5" t="n">
        <v>4170</v>
      </c>
      <c r="B4171" s="5" t="n">
        <v>12</v>
      </c>
      <c r="C4171" s="5" t="n">
        <v>155</v>
      </c>
      <c r="D4171" s="5" t="n">
        <v>6</v>
      </c>
      <c r="E4171" s="5" t="n">
        <v>4.4</v>
      </c>
      <c r="F4171" s="5" t="n">
        <v>34.2</v>
      </c>
      <c r="G4171" s="5" t="n">
        <v>26.7</v>
      </c>
      <c r="H4171" s="5" t="n">
        <v>13.36</v>
      </c>
      <c r="I4171" s="6">
        <f>IF(E4171&gt;=Markov!$B$3,1,0)</f>
        <v/>
      </c>
      <c r="J4171" s="6">
        <f>I4170</f>
        <v/>
      </c>
      <c r="K4171" s="7">
        <f>MAR1!$B$5+MAR1!$C$5*COS(2*PI()*$C4171/365)+MAR1!$D$5*SIN(2*PI()*$C4171/365)</f>
        <v/>
      </c>
      <c r="L4171" s="7">
        <f>MAR1!$B$6+MAR1!$C$6*COS(2*PI()*$C4171/365)+MAR1!$D$6*SIN(2*PI()*$C4171/365)</f>
        <v/>
      </c>
      <c r="M4171" s="7">
        <f>MAR1!$B$7+MAR1!$C$7*COS(2*PI()*$C4171/365)+MAR1!$D$7*SIN(2*PI()*$C4171/365)</f>
        <v/>
      </c>
      <c r="N4171" s="7">
        <f>F4171-K4171</f>
        <v/>
      </c>
      <c r="O4171" s="7">
        <f>G4171-L4171</f>
        <v/>
      </c>
      <c r="P4171" s="7">
        <f>H4171-M4171</f>
        <v/>
      </c>
      <c r="Q4171" s="7">
        <f>IF($I4171=1,(N4171-MAR1!$B$11)/MAR1!$D$11,(N4171-MAR1!$C$11)/MAR1!$E$11)</f>
        <v/>
      </c>
      <c r="R4171" s="7">
        <f>IF($I4171=1,(O4171-MAR1!$B$12)/MAR1!$D$12,(O4171-MAR1!$C$12)/MAR1!$E$12)</f>
        <v/>
      </c>
      <c r="S4171" s="7">
        <f>IF($I4171=1,(P4171-MAR1!$B$13)/MAR1!$D$13,(P4171-MAR1!$C$13)/MAR1!$E$13)</f>
        <v/>
      </c>
    </row>
    <row r="4172">
      <c r="A4172" s="5" t="n">
        <v>4171</v>
      </c>
      <c r="B4172" s="5" t="n">
        <v>12</v>
      </c>
      <c r="C4172" s="5" t="n">
        <v>156</v>
      </c>
      <c r="D4172" s="5" t="n">
        <v>6</v>
      </c>
      <c r="E4172" s="5" t="n">
        <v>0</v>
      </c>
      <c r="F4172" s="5" t="n">
        <v>33.5</v>
      </c>
      <c r="G4172" s="5" t="n">
        <v>25.6</v>
      </c>
      <c r="H4172" s="5" t="n">
        <v>23.77</v>
      </c>
      <c r="I4172" s="6">
        <f>IF(E4172&gt;=Markov!$B$3,1,0)</f>
        <v/>
      </c>
      <c r="J4172" s="6">
        <f>I4171</f>
        <v/>
      </c>
      <c r="K4172" s="7">
        <f>MAR1!$B$5+MAR1!$C$5*COS(2*PI()*$C4172/365)+MAR1!$D$5*SIN(2*PI()*$C4172/365)</f>
        <v/>
      </c>
      <c r="L4172" s="7">
        <f>MAR1!$B$6+MAR1!$C$6*COS(2*PI()*$C4172/365)+MAR1!$D$6*SIN(2*PI()*$C4172/365)</f>
        <v/>
      </c>
      <c r="M4172" s="7">
        <f>MAR1!$B$7+MAR1!$C$7*COS(2*PI()*$C4172/365)+MAR1!$D$7*SIN(2*PI()*$C4172/365)</f>
        <v/>
      </c>
      <c r="N4172" s="7">
        <f>F4172-K4172</f>
        <v/>
      </c>
      <c r="O4172" s="7">
        <f>G4172-L4172</f>
        <v/>
      </c>
      <c r="P4172" s="7">
        <f>H4172-M4172</f>
        <v/>
      </c>
      <c r="Q4172" s="7">
        <f>IF($I4172=1,(N4172-MAR1!$B$11)/MAR1!$D$11,(N4172-MAR1!$C$11)/MAR1!$E$11)</f>
        <v/>
      </c>
      <c r="R4172" s="7">
        <f>IF($I4172=1,(O4172-MAR1!$B$12)/MAR1!$D$12,(O4172-MAR1!$C$12)/MAR1!$E$12)</f>
        <v/>
      </c>
      <c r="S4172" s="7">
        <f>IF($I4172=1,(P4172-MAR1!$B$13)/MAR1!$D$13,(P4172-MAR1!$C$13)/MAR1!$E$13)</f>
        <v/>
      </c>
    </row>
    <row r="4173">
      <c r="A4173" s="5" t="n">
        <v>4172</v>
      </c>
      <c r="B4173" s="5" t="n">
        <v>12</v>
      </c>
      <c r="C4173" s="5" t="n">
        <v>157</v>
      </c>
      <c r="D4173" s="5" t="n">
        <v>6</v>
      </c>
      <c r="E4173" s="5" t="n">
        <v>0</v>
      </c>
      <c r="F4173" s="5" t="n">
        <v>32.1</v>
      </c>
      <c r="G4173" s="5" t="n">
        <v>24.3</v>
      </c>
      <c r="H4173" s="5" t="n">
        <v>23.76</v>
      </c>
      <c r="I4173" s="6">
        <f>IF(E4173&gt;=Markov!$B$3,1,0)</f>
        <v/>
      </c>
      <c r="J4173" s="6">
        <f>I4172</f>
        <v/>
      </c>
      <c r="K4173" s="7">
        <f>MAR1!$B$5+MAR1!$C$5*COS(2*PI()*$C4173/365)+MAR1!$D$5*SIN(2*PI()*$C4173/365)</f>
        <v/>
      </c>
      <c r="L4173" s="7">
        <f>MAR1!$B$6+MAR1!$C$6*COS(2*PI()*$C4173/365)+MAR1!$D$6*SIN(2*PI()*$C4173/365)</f>
        <v/>
      </c>
      <c r="M4173" s="7">
        <f>MAR1!$B$7+MAR1!$C$7*COS(2*PI()*$C4173/365)+MAR1!$D$7*SIN(2*PI()*$C4173/365)</f>
        <v/>
      </c>
      <c r="N4173" s="7">
        <f>F4173-K4173</f>
        <v/>
      </c>
      <c r="O4173" s="7">
        <f>G4173-L4173</f>
        <v/>
      </c>
      <c r="P4173" s="7">
        <f>H4173-M4173</f>
        <v/>
      </c>
      <c r="Q4173" s="7">
        <f>IF($I4173=1,(N4173-MAR1!$B$11)/MAR1!$D$11,(N4173-MAR1!$C$11)/MAR1!$E$11)</f>
        <v/>
      </c>
      <c r="R4173" s="7">
        <f>IF($I4173=1,(O4173-MAR1!$B$12)/MAR1!$D$12,(O4173-MAR1!$C$12)/MAR1!$E$12)</f>
        <v/>
      </c>
      <c r="S4173" s="7">
        <f>IF($I4173=1,(P4173-MAR1!$B$13)/MAR1!$D$13,(P4173-MAR1!$C$13)/MAR1!$E$13)</f>
        <v/>
      </c>
    </row>
    <row r="4174">
      <c r="A4174" s="5" t="n">
        <v>4173</v>
      </c>
      <c r="B4174" s="5" t="n">
        <v>12</v>
      </c>
      <c r="C4174" s="5" t="n">
        <v>158</v>
      </c>
      <c r="D4174" s="5" t="n">
        <v>6</v>
      </c>
      <c r="E4174" s="5" t="n">
        <v>0</v>
      </c>
      <c r="F4174" s="5" t="n">
        <v>35.2</v>
      </c>
      <c r="G4174" s="5" t="n">
        <v>24.6</v>
      </c>
      <c r="H4174" s="5" t="n">
        <v>22.81</v>
      </c>
      <c r="I4174" s="6">
        <f>IF(E4174&gt;=Markov!$B$3,1,0)</f>
        <v/>
      </c>
      <c r="J4174" s="6">
        <f>I4173</f>
        <v/>
      </c>
      <c r="K4174" s="7">
        <f>MAR1!$B$5+MAR1!$C$5*COS(2*PI()*$C4174/365)+MAR1!$D$5*SIN(2*PI()*$C4174/365)</f>
        <v/>
      </c>
      <c r="L4174" s="7">
        <f>MAR1!$B$6+MAR1!$C$6*COS(2*PI()*$C4174/365)+MAR1!$D$6*SIN(2*PI()*$C4174/365)</f>
        <v/>
      </c>
      <c r="M4174" s="7">
        <f>MAR1!$B$7+MAR1!$C$7*COS(2*PI()*$C4174/365)+MAR1!$D$7*SIN(2*PI()*$C4174/365)</f>
        <v/>
      </c>
      <c r="N4174" s="7">
        <f>F4174-K4174</f>
        <v/>
      </c>
      <c r="O4174" s="7">
        <f>G4174-L4174</f>
        <v/>
      </c>
      <c r="P4174" s="7">
        <f>H4174-M4174</f>
        <v/>
      </c>
      <c r="Q4174" s="7">
        <f>IF($I4174=1,(N4174-MAR1!$B$11)/MAR1!$D$11,(N4174-MAR1!$C$11)/MAR1!$E$11)</f>
        <v/>
      </c>
      <c r="R4174" s="7">
        <f>IF($I4174=1,(O4174-MAR1!$B$12)/MAR1!$D$12,(O4174-MAR1!$C$12)/MAR1!$E$12)</f>
        <v/>
      </c>
      <c r="S4174" s="7">
        <f>IF($I4174=1,(P4174-MAR1!$B$13)/MAR1!$D$13,(P4174-MAR1!$C$13)/MAR1!$E$13)</f>
        <v/>
      </c>
    </row>
    <row r="4175">
      <c r="A4175" s="5" t="n">
        <v>4174</v>
      </c>
      <c r="B4175" s="5" t="n">
        <v>12</v>
      </c>
      <c r="C4175" s="5" t="n">
        <v>159</v>
      </c>
      <c r="D4175" s="5" t="n">
        <v>6</v>
      </c>
      <c r="E4175" s="5" t="n">
        <v>1</v>
      </c>
      <c r="F4175" s="5" t="n">
        <v>34.1</v>
      </c>
      <c r="G4175" s="5" t="n">
        <v>26.3</v>
      </c>
      <c r="H4175" s="5" t="n">
        <v>19.96</v>
      </c>
      <c r="I4175" s="6">
        <f>IF(E4175&gt;=Markov!$B$3,1,0)</f>
        <v/>
      </c>
      <c r="J4175" s="6">
        <f>I4174</f>
        <v/>
      </c>
      <c r="K4175" s="7">
        <f>MAR1!$B$5+MAR1!$C$5*COS(2*PI()*$C4175/365)+MAR1!$D$5*SIN(2*PI()*$C4175/365)</f>
        <v/>
      </c>
      <c r="L4175" s="7">
        <f>MAR1!$B$6+MAR1!$C$6*COS(2*PI()*$C4175/365)+MAR1!$D$6*SIN(2*PI()*$C4175/365)</f>
        <v/>
      </c>
      <c r="M4175" s="7">
        <f>MAR1!$B$7+MAR1!$C$7*COS(2*PI()*$C4175/365)+MAR1!$D$7*SIN(2*PI()*$C4175/365)</f>
        <v/>
      </c>
      <c r="N4175" s="7">
        <f>F4175-K4175</f>
        <v/>
      </c>
      <c r="O4175" s="7">
        <f>G4175-L4175</f>
        <v/>
      </c>
      <c r="P4175" s="7">
        <f>H4175-M4175</f>
        <v/>
      </c>
      <c r="Q4175" s="7">
        <f>IF($I4175=1,(N4175-MAR1!$B$11)/MAR1!$D$11,(N4175-MAR1!$C$11)/MAR1!$E$11)</f>
        <v/>
      </c>
      <c r="R4175" s="7">
        <f>IF($I4175=1,(O4175-MAR1!$B$12)/MAR1!$D$12,(O4175-MAR1!$C$12)/MAR1!$E$12)</f>
        <v/>
      </c>
      <c r="S4175" s="7">
        <f>IF($I4175=1,(P4175-MAR1!$B$13)/MAR1!$D$13,(P4175-MAR1!$C$13)/MAR1!$E$13)</f>
        <v/>
      </c>
    </row>
    <row r="4176">
      <c r="A4176" s="5" t="n">
        <v>4175</v>
      </c>
      <c r="B4176" s="5" t="n">
        <v>12</v>
      </c>
      <c r="C4176" s="5" t="n">
        <v>160</v>
      </c>
      <c r="D4176" s="5" t="n">
        <v>6</v>
      </c>
      <c r="E4176" s="5" t="n">
        <v>27.9</v>
      </c>
      <c r="F4176" s="5" t="n">
        <v>34.2</v>
      </c>
      <c r="G4176" s="5" t="n">
        <v>27.5</v>
      </c>
      <c r="H4176" s="5" t="n">
        <v>22.01</v>
      </c>
      <c r="I4176" s="6">
        <f>IF(E4176&gt;=Markov!$B$3,1,0)</f>
        <v/>
      </c>
      <c r="J4176" s="6">
        <f>I4175</f>
        <v/>
      </c>
      <c r="K4176" s="7">
        <f>MAR1!$B$5+MAR1!$C$5*COS(2*PI()*$C4176/365)+MAR1!$D$5*SIN(2*PI()*$C4176/365)</f>
        <v/>
      </c>
      <c r="L4176" s="7">
        <f>MAR1!$B$6+MAR1!$C$6*COS(2*PI()*$C4176/365)+MAR1!$D$6*SIN(2*PI()*$C4176/365)</f>
        <v/>
      </c>
      <c r="M4176" s="7">
        <f>MAR1!$B$7+MAR1!$C$7*COS(2*PI()*$C4176/365)+MAR1!$D$7*SIN(2*PI()*$C4176/365)</f>
        <v/>
      </c>
      <c r="N4176" s="7">
        <f>F4176-K4176</f>
        <v/>
      </c>
      <c r="O4176" s="7">
        <f>G4176-L4176</f>
        <v/>
      </c>
      <c r="P4176" s="7">
        <f>H4176-M4176</f>
        <v/>
      </c>
      <c r="Q4176" s="7">
        <f>IF($I4176=1,(N4176-MAR1!$B$11)/MAR1!$D$11,(N4176-MAR1!$C$11)/MAR1!$E$11)</f>
        <v/>
      </c>
      <c r="R4176" s="7">
        <f>IF($I4176=1,(O4176-MAR1!$B$12)/MAR1!$D$12,(O4176-MAR1!$C$12)/MAR1!$E$12)</f>
        <v/>
      </c>
      <c r="S4176" s="7">
        <f>IF($I4176=1,(P4176-MAR1!$B$13)/MAR1!$D$13,(P4176-MAR1!$C$13)/MAR1!$E$13)</f>
        <v/>
      </c>
    </row>
    <row r="4177">
      <c r="A4177" s="5" t="n">
        <v>4176</v>
      </c>
      <c r="B4177" s="5" t="n">
        <v>12</v>
      </c>
      <c r="C4177" s="5" t="n">
        <v>161</v>
      </c>
      <c r="D4177" s="5" t="n">
        <v>6</v>
      </c>
      <c r="E4177" s="5" t="n">
        <v>0</v>
      </c>
      <c r="F4177" s="5" t="n">
        <v>37.8</v>
      </c>
      <c r="G4177" s="5" t="n">
        <v>28.4</v>
      </c>
      <c r="H4177" s="5" t="n">
        <v>14.99</v>
      </c>
      <c r="I4177" s="6">
        <f>IF(E4177&gt;=Markov!$B$3,1,0)</f>
        <v/>
      </c>
      <c r="J4177" s="6">
        <f>I4176</f>
        <v/>
      </c>
      <c r="K4177" s="7">
        <f>MAR1!$B$5+MAR1!$C$5*COS(2*PI()*$C4177/365)+MAR1!$D$5*SIN(2*PI()*$C4177/365)</f>
        <v/>
      </c>
      <c r="L4177" s="7">
        <f>MAR1!$B$6+MAR1!$C$6*COS(2*PI()*$C4177/365)+MAR1!$D$6*SIN(2*PI()*$C4177/365)</f>
        <v/>
      </c>
      <c r="M4177" s="7">
        <f>MAR1!$B$7+MAR1!$C$7*COS(2*PI()*$C4177/365)+MAR1!$D$7*SIN(2*PI()*$C4177/365)</f>
        <v/>
      </c>
      <c r="N4177" s="7">
        <f>F4177-K4177</f>
        <v/>
      </c>
      <c r="O4177" s="7">
        <f>G4177-L4177</f>
        <v/>
      </c>
      <c r="P4177" s="7">
        <f>H4177-M4177</f>
        <v/>
      </c>
      <c r="Q4177" s="7">
        <f>IF($I4177=1,(N4177-MAR1!$B$11)/MAR1!$D$11,(N4177-MAR1!$C$11)/MAR1!$E$11)</f>
        <v/>
      </c>
      <c r="R4177" s="7">
        <f>IF($I4177=1,(O4177-MAR1!$B$12)/MAR1!$D$12,(O4177-MAR1!$C$12)/MAR1!$E$12)</f>
        <v/>
      </c>
      <c r="S4177" s="7">
        <f>IF($I4177=1,(P4177-MAR1!$B$13)/MAR1!$D$13,(P4177-MAR1!$C$13)/MAR1!$E$13)</f>
        <v/>
      </c>
    </row>
    <row r="4178">
      <c r="A4178" s="5" t="n">
        <v>4177</v>
      </c>
      <c r="B4178" s="5" t="n">
        <v>12</v>
      </c>
      <c r="C4178" s="5" t="n">
        <v>162</v>
      </c>
      <c r="D4178" s="5" t="n">
        <v>6</v>
      </c>
      <c r="E4178" s="5" t="n">
        <v>0</v>
      </c>
      <c r="F4178" s="5" t="n">
        <v>38.5</v>
      </c>
      <c r="G4178" s="5" t="n">
        <v>27.4</v>
      </c>
      <c r="H4178" s="5" t="n">
        <v>18.16</v>
      </c>
      <c r="I4178" s="6">
        <f>IF(E4178&gt;=Markov!$B$3,1,0)</f>
        <v/>
      </c>
      <c r="J4178" s="6">
        <f>I4177</f>
        <v/>
      </c>
      <c r="K4178" s="7">
        <f>MAR1!$B$5+MAR1!$C$5*COS(2*PI()*$C4178/365)+MAR1!$D$5*SIN(2*PI()*$C4178/365)</f>
        <v/>
      </c>
      <c r="L4178" s="7">
        <f>MAR1!$B$6+MAR1!$C$6*COS(2*PI()*$C4178/365)+MAR1!$D$6*SIN(2*PI()*$C4178/365)</f>
        <v/>
      </c>
      <c r="M4178" s="7">
        <f>MAR1!$B$7+MAR1!$C$7*COS(2*PI()*$C4178/365)+MAR1!$D$7*SIN(2*PI()*$C4178/365)</f>
        <v/>
      </c>
      <c r="N4178" s="7">
        <f>F4178-K4178</f>
        <v/>
      </c>
      <c r="O4178" s="7">
        <f>G4178-L4178</f>
        <v/>
      </c>
      <c r="P4178" s="7">
        <f>H4178-M4178</f>
        <v/>
      </c>
      <c r="Q4178" s="7">
        <f>IF($I4178=1,(N4178-MAR1!$B$11)/MAR1!$D$11,(N4178-MAR1!$C$11)/MAR1!$E$11)</f>
        <v/>
      </c>
      <c r="R4178" s="7">
        <f>IF($I4178=1,(O4178-MAR1!$B$12)/MAR1!$D$12,(O4178-MAR1!$C$12)/MAR1!$E$12)</f>
        <v/>
      </c>
      <c r="S4178" s="7">
        <f>IF($I4178=1,(P4178-MAR1!$B$13)/MAR1!$D$13,(P4178-MAR1!$C$13)/MAR1!$E$13)</f>
        <v/>
      </c>
    </row>
    <row r="4179">
      <c r="A4179" s="5" t="n">
        <v>4178</v>
      </c>
      <c r="B4179" s="5" t="n">
        <v>12</v>
      </c>
      <c r="C4179" s="5" t="n">
        <v>163</v>
      </c>
      <c r="D4179" s="5" t="n">
        <v>6</v>
      </c>
      <c r="E4179" s="5" t="n">
        <v>0</v>
      </c>
      <c r="F4179" s="5" t="n">
        <v>37.4</v>
      </c>
      <c r="G4179" s="5" t="n">
        <v>27.9</v>
      </c>
      <c r="H4179" s="5" t="n">
        <v>19.35</v>
      </c>
      <c r="I4179" s="6">
        <f>IF(E4179&gt;=Markov!$B$3,1,0)</f>
        <v/>
      </c>
      <c r="J4179" s="6">
        <f>I4178</f>
        <v/>
      </c>
      <c r="K4179" s="7">
        <f>MAR1!$B$5+MAR1!$C$5*COS(2*PI()*$C4179/365)+MAR1!$D$5*SIN(2*PI()*$C4179/365)</f>
        <v/>
      </c>
      <c r="L4179" s="7">
        <f>MAR1!$B$6+MAR1!$C$6*COS(2*PI()*$C4179/365)+MAR1!$D$6*SIN(2*PI()*$C4179/365)</f>
        <v/>
      </c>
      <c r="M4179" s="7">
        <f>MAR1!$B$7+MAR1!$C$7*COS(2*PI()*$C4179/365)+MAR1!$D$7*SIN(2*PI()*$C4179/365)</f>
        <v/>
      </c>
      <c r="N4179" s="7">
        <f>F4179-K4179</f>
        <v/>
      </c>
      <c r="O4179" s="7">
        <f>G4179-L4179</f>
        <v/>
      </c>
      <c r="P4179" s="7">
        <f>H4179-M4179</f>
        <v/>
      </c>
      <c r="Q4179" s="7">
        <f>IF($I4179=1,(N4179-MAR1!$B$11)/MAR1!$D$11,(N4179-MAR1!$C$11)/MAR1!$E$11)</f>
        <v/>
      </c>
      <c r="R4179" s="7">
        <f>IF($I4179=1,(O4179-MAR1!$B$12)/MAR1!$D$12,(O4179-MAR1!$C$12)/MAR1!$E$12)</f>
        <v/>
      </c>
      <c r="S4179" s="7">
        <f>IF($I4179=1,(P4179-MAR1!$B$13)/MAR1!$D$13,(P4179-MAR1!$C$13)/MAR1!$E$13)</f>
        <v/>
      </c>
    </row>
    <row r="4180">
      <c r="A4180" s="5" t="n">
        <v>4179</v>
      </c>
      <c r="B4180" s="5" t="n">
        <v>12</v>
      </c>
      <c r="C4180" s="5" t="n">
        <v>164</v>
      </c>
      <c r="D4180" s="5" t="n">
        <v>6</v>
      </c>
      <c r="E4180" s="5" t="n">
        <v>0</v>
      </c>
      <c r="F4180" s="5" t="n">
        <v>38.1</v>
      </c>
      <c r="G4180" s="5" t="n">
        <v>27.3</v>
      </c>
      <c r="H4180" s="5" t="n">
        <v>24.95</v>
      </c>
      <c r="I4180" s="6">
        <f>IF(E4180&gt;=Markov!$B$3,1,0)</f>
        <v/>
      </c>
      <c r="J4180" s="6">
        <f>I4179</f>
        <v/>
      </c>
      <c r="K4180" s="7">
        <f>MAR1!$B$5+MAR1!$C$5*COS(2*PI()*$C4180/365)+MAR1!$D$5*SIN(2*PI()*$C4180/365)</f>
        <v/>
      </c>
      <c r="L4180" s="7">
        <f>MAR1!$B$6+MAR1!$C$6*COS(2*PI()*$C4180/365)+MAR1!$D$6*SIN(2*PI()*$C4180/365)</f>
        <v/>
      </c>
      <c r="M4180" s="7">
        <f>MAR1!$B$7+MAR1!$C$7*COS(2*PI()*$C4180/365)+MAR1!$D$7*SIN(2*PI()*$C4180/365)</f>
        <v/>
      </c>
      <c r="N4180" s="7">
        <f>F4180-K4180</f>
        <v/>
      </c>
      <c r="O4180" s="7">
        <f>G4180-L4180</f>
        <v/>
      </c>
      <c r="P4180" s="7">
        <f>H4180-M4180</f>
        <v/>
      </c>
      <c r="Q4180" s="7">
        <f>IF($I4180=1,(N4180-MAR1!$B$11)/MAR1!$D$11,(N4180-MAR1!$C$11)/MAR1!$E$11)</f>
        <v/>
      </c>
      <c r="R4180" s="7">
        <f>IF($I4180=1,(O4180-MAR1!$B$12)/MAR1!$D$12,(O4180-MAR1!$C$12)/MAR1!$E$12)</f>
        <v/>
      </c>
      <c r="S4180" s="7">
        <f>IF($I4180=1,(P4180-MAR1!$B$13)/MAR1!$D$13,(P4180-MAR1!$C$13)/MAR1!$E$13)</f>
        <v/>
      </c>
    </row>
    <row r="4181">
      <c r="A4181" s="5" t="n">
        <v>4180</v>
      </c>
      <c r="B4181" s="5" t="n">
        <v>12</v>
      </c>
      <c r="C4181" s="5" t="n">
        <v>165</v>
      </c>
      <c r="D4181" s="5" t="n">
        <v>6</v>
      </c>
      <c r="E4181" s="5" t="n">
        <v>0</v>
      </c>
      <c r="F4181" s="5" t="n">
        <v>37.3</v>
      </c>
      <c r="G4181" s="5" t="n">
        <v>26.8</v>
      </c>
      <c r="H4181" s="5" t="n">
        <v>18.74</v>
      </c>
      <c r="I4181" s="6">
        <f>IF(E4181&gt;=Markov!$B$3,1,0)</f>
        <v/>
      </c>
      <c r="J4181" s="6">
        <f>I4180</f>
        <v/>
      </c>
      <c r="K4181" s="7">
        <f>MAR1!$B$5+MAR1!$C$5*COS(2*PI()*$C4181/365)+MAR1!$D$5*SIN(2*PI()*$C4181/365)</f>
        <v/>
      </c>
      <c r="L4181" s="7">
        <f>MAR1!$B$6+MAR1!$C$6*COS(2*PI()*$C4181/365)+MAR1!$D$6*SIN(2*PI()*$C4181/365)</f>
        <v/>
      </c>
      <c r="M4181" s="7">
        <f>MAR1!$B$7+MAR1!$C$7*COS(2*PI()*$C4181/365)+MAR1!$D$7*SIN(2*PI()*$C4181/365)</f>
        <v/>
      </c>
      <c r="N4181" s="7">
        <f>F4181-K4181</f>
        <v/>
      </c>
      <c r="O4181" s="7">
        <f>G4181-L4181</f>
        <v/>
      </c>
      <c r="P4181" s="7">
        <f>H4181-M4181</f>
        <v/>
      </c>
      <c r="Q4181" s="7">
        <f>IF($I4181=1,(N4181-MAR1!$B$11)/MAR1!$D$11,(N4181-MAR1!$C$11)/MAR1!$E$11)</f>
        <v/>
      </c>
      <c r="R4181" s="7">
        <f>IF($I4181=1,(O4181-MAR1!$B$12)/MAR1!$D$12,(O4181-MAR1!$C$12)/MAR1!$E$12)</f>
        <v/>
      </c>
      <c r="S4181" s="7">
        <f>IF($I4181=1,(P4181-MAR1!$B$13)/MAR1!$D$13,(P4181-MAR1!$C$13)/MAR1!$E$13)</f>
        <v/>
      </c>
    </row>
    <row r="4182">
      <c r="A4182" s="5" t="n">
        <v>4181</v>
      </c>
      <c r="B4182" s="5" t="n">
        <v>12</v>
      </c>
      <c r="C4182" s="5" t="n">
        <v>166</v>
      </c>
      <c r="D4182" s="5" t="n">
        <v>6</v>
      </c>
      <c r="E4182" s="5" t="n">
        <v>0</v>
      </c>
      <c r="F4182" s="5" t="n">
        <v>38.2</v>
      </c>
      <c r="G4182" s="5" t="n">
        <v>27.4</v>
      </c>
      <c r="H4182" s="5" t="n">
        <v>21.21</v>
      </c>
      <c r="I4182" s="6">
        <f>IF(E4182&gt;=Markov!$B$3,1,0)</f>
        <v/>
      </c>
      <c r="J4182" s="6">
        <f>I4181</f>
        <v/>
      </c>
      <c r="K4182" s="7">
        <f>MAR1!$B$5+MAR1!$C$5*COS(2*PI()*$C4182/365)+MAR1!$D$5*SIN(2*PI()*$C4182/365)</f>
        <v/>
      </c>
      <c r="L4182" s="7">
        <f>MAR1!$B$6+MAR1!$C$6*COS(2*PI()*$C4182/365)+MAR1!$D$6*SIN(2*PI()*$C4182/365)</f>
        <v/>
      </c>
      <c r="M4182" s="7">
        <f>MAR1!$B$7+MAR1!$C$7*COS(2*PI()*$C4182/365)+MAR1!$D$7*SIN(2*PI()*$C4182/365)</f>
        <v/>
      </c>
      <c r="N4182" s="7">
        <f>F4182-K4182</f>
        <v/>
      </c>
      <c r="O4182" s="7">
        <f>G4182-L4182</f>
        <v/>
      </c>
      <c r="P4182" s="7">
        <f>H4182-M4182</f>
        <v/>
      </c>
      <c r="Q4182" s="7">
        <f>IF($I4182=1,(N4182-MAR1!$B$11)/MAR1!$D$11,(N4182-MAR1!$C$11)/MAR1!$E$11)</f>
        <v/>
      </c>
      <c r="R4182" s="7">
        <f>IF($I4182=1,(O4182-MAR1!$B$12)/MAR1!$D$12,(O4182-MAR1!$C$12)/MAR1!$E$12)</f>
        <v/>
      </c>
      <c r="S4182" s="7">
        <f>IF($I4182=1,(P4182-MAR1!$B$13)/MAR1!$D$13,(P4182-MAR1!$C$13)/MAR1!$E$13)</f>
        <v/>
      </c>
    </row>
    <row r="4183">
      <c r="A4183" s="5" t="n">
        <v>4182</v>
      </c>
      <c r="B4183" s="5" t="n">
        <v>12</v>
      </c>
      <c r="C4183" s="5" t="n">
        <v>167</v>
      </c>
      <c r="D4183" s="5" t="n">
        <v>6</v>
      </c>
      <c r="E4183" s="5" t="n">
        <v>0</v>
      </c>
      <c r="F4183" s="5" t="n">
        <v>39.4</v>
      </c>
      <c r="G4183" s="5" t="n">
        <v>30.7</v>
      </c>
      <c r="H4183" s="5" t="n">
        <v>16.52</v>
      </c>
      <c r="I4183" s="6">
        <f>IF(E4183&gt;=Markov!$B$3,1,0)</f>
        <v/>
      </c>
      <c r="J4183" s="6">
        <f>I4182</f>
        <v/>
      </c>
      <c r="K4183" s="7">
        <f>MAR1!$B$5+MAR1!$C$5*COS(2*PI()*$C4183/365)+MAR1!$D$5*SIN(2*PI()*$C4183/365)</f>
        <v/>
      </c>
      <c r="L4183" s="7">
        <f>MAR1!$B$6+MAR1!$C$6*COS(2*PI()*$C4183/365)+MAR1!$D$6*SIN(2*PI()*$C4183/365)</f>
        <v/>
      </c>
      <c r="M4183" s="7">
        <f>MAR1!$B$7+MAR1!$C$7*COS(2*PI()*$C4183/365)+MAR1!$D$7*SIN(2*PI()*$C4183/365)</f>
        <v/>
      </c>
      <c r="N4183" s="7">
        <f>F4183-K4183</f>
        <v/>
      </c>
      <c r="O4183" s="7">
        <f>G4183-L4183</f>
        <v/>
      </c>
      <c r="P4183" s="7">
        <f>H4183-M4183</f>
        <v/>
      </c>
      <c r="Q4183" s="7">
        <f>IF($I4183=1,(N4183-MAR1!$B$11)/MAR1!$D$11,(N4183-MAR1!$C$11)/MAR1!$E$11)</f>
        <v/>
      </c>
      <c r="R4183" s="7">
        <f>IF($I4183=1,(O4183-MAR1!$B$12)/MAR1!$D$12,(O4183-MAR1!$C$12)/MAR1!$E$12)</f>
        <v/>
      </c>
      <c r="S4183" s="7">
        <f>IF($I4183=1,(P4183-MAR1!$B$13)/MAR1!$D$13,(P4183-MAR1!$C$13)/MAR1!$E$13)</f>
        <v/>
      </c>
    </row>
    <row r="4184">
      <c r="A4184" s="5" t="n">
        <v>4183</v>
      </c>
      <c r="B4184" s="5" t="n">
        <v>12</v>
      </c>
      <c r="C4184" s="5" t="n">
        <v>168</v>
      </c>
      <c r="D4184" s="5" t="n">
        <v>6</v>
      </c>
      <c r="E4184" s="5" t="n">
        <v>42.7</v>
      </c>
      <c r="F4184" s="5" t="n">
        <v>35.3</v>
      </c>
      <c r="G4184" s="5" t="n">
        <v>29.1</v>
      </c>
      <c r="H4184" s="5" t="n">
        <v>19.03</v>
      </c>
      <c r="I4184" s="6">
        <f>IF(E4184&gt;=Markov!$B$3,1,0)</f>
        <v/>
      </c>
      <c r="J4184" s="6">
        <f>I4183</f>
        <v/>
      </c>
      <c r="K4184" s="7">
        <f>MAR1!$B$5+MAR1!$C$5*COS(2*PI()*$C4184/365)+MAR1!$D$5*SIN(2*PI()*$C4184/365)</f>
        <v/>
      </c>
      <c r="L4184" s="7">
        <f>MAR1!$B$6+MAR1!$C$6*COS(2*PI()*$C4184/365)+MAR1!$D$6*SIN(2*PI()*$C4184/365)</f>
        <v/>
      </c>
      <c r="M4184" s="7">
        <f>MAR1!$B$7+MAR1!$C$7*COS(2*PI()*$C4184/365)+MAR1!$D$7*SIN(2*PI()*$C4184/365)</f>
        <v/>
      </c>
      <c r="N4184" s="7">
        <f>F4184-K4184</f>
        <v/>
      </c>
      <c r="O4184" s="7">
        <f>G4184-L4184</f>
        <v/>
      </c>
      <c r="P4184" s="7">
        <f>H4184-M4184</f>
        <v/>
      </c>
      <c r="Q4184" s="7">
        <f>IF($I4184=1,(N4184-MAR1!$B$11)/MAR1!$D$11,(N4184-MAR1!$C$11)/MAR1!$E$11)</f>
        <v/>
      </c>
      <c r="R4184" s="7">
        <f>IF($I4184=1,(O4184-MAR1!$B$12)/MAR1!$D$12,(O4184-MAR1!$C$12)/MAR1!$E$12)</f>
        <v/>
      </c>
      <c r="S4184" s="7">
        <f>IF($I4184=1,(P4184-MAR1!$B$13)/MAR1!$D$13,(P4184-MAR1!$C$13)/MAR1!$E$13)</f>
        <v/>
      </c>
    </row>
    <row r="4185">
      <c r="A4185" s="5" t="n">
        <v>4184</v>
      </c>
      <c r="B4185" s="5" t="n">
        <v>12</v>
      </c>
      <c r="C4185" s="5" t="n">
        <v>169</v>
      </c>
      <c r="D4185" s="5" t="n">
        <v>6</v>
      </c>
      <c r="E4185" s="5" t="n">
        <v>0</v>
      </c>
      <c r="F4185" s="5" t="n">
        <v>36.4</v>
      </c>
      <c r="G4185" s="5" t="n">
        <v>28.1</v>
      </c>
      <c r="H4185" s="5" t="n">
        <v>21.28</v>
      </c>
      <c r="I4185" s="6">
        <f>IF(E4185&gt;=Markov!$B$3,1,0)</f>
        <v/>
      </c>
      <c r="J4185" s="6">
        <f>I4184</f>
        <v/>
      </c>
      <c r="K4185" s="7">
        <f>MAR1!$B$5+MAR1!$C$5*COS(2*PI()*$C4185/365)+MAR1!$D$5*SIN(2*PI()*$C4185/365)</f>
        <v/>
      </c>
      <c r="L4185" s="7">
        <f>MAR1!$B$6+MAR1!$C$6*COS(2*PI()*$C4185/365)+MAR1!$D$6*SIN(2*PI()*$C4185/365)</f>
        <v/>
      </c>
      <c r="M4185" s="7">
        <f>MAR1!$B$7+MAR1!$C$7*COS(2*PI()*$C4185/365)+MAR1!$D$7*SIN(2*PI()*$C4185/365)</f>
        <v/>
      </c>
      <c r="N4185" s="7">
        <f>F4185-K4185</f>
        <v/>
      </c>
      <c r="O4185" s="7">
        <f>G4185-L4185</f>
        <v/>
      </c>
      <c r="P4185" s="7">
        <f>H4185-M4185</f>
        <v/>
      </c>
      <c r="Q4185" s="7">
        <f>IF($I4185=1,(N4185-MAR1!$B$11)/MAR1!$D$11,(N4185-MAR1!$C$11)/MAR1!$E$11)</f>
        <v/>
      </c>
      <c r="R4185" s="7">
        <f>IF($I4185=1,(O4185-MAR1!$B$12)/MAR1!$D$12,(O4185-MAR1!$C$12)/MAR1!$E$12)</f>
        <v/>
      </c>
      <c r="S4185" s="7">
        <f>IF($I4185=1,(P4185-MAR1!$B$13)/MAR1!$D$13,(P4185-MAR1!$C$13)/MAR1!$E$13)</f>
        <v/>
      </c>
    </row>
    <row r="4186">
      <c r="A4186" s="5" t="n">
        <v>4185</v>
      </c>
      <c r="B4186" s="5" t="n">
        <v>12</v>
      </c>
      <c r="C4186" s="5" t="n">
        <v>170</v>
      </c>
      <c r="D4186" s="5" t="n">
        <v>6</v>
      </c>
      <c r="E4186" s="5" t="n">
        <v>0</v>
      </c>
      <c r="F4186" s="5" t="n">
        <v>37.9</v>
      </c>
      <c r="G4186" s="5" t="n">
        <v>29.2</v>
      </c>
      <c r="H4186" s="5" t="n">
        <v>26.5</v>
      </c>
      <c r="I4186" s="6">
        <f>IF(E4186&gt;=Markov!$B$3,1,0)</f>
        <v/>
      </c>
      <c r="J4186" s="6">
        <f>I4185</f>
        <v/>
      </c>
      <c r="K4186" s="7">
        <f>MAR1!$B$5+MAR1!$C$5*COS(2*PI()*$C4186/365)+MAR1!$D$5*SIN(2*PI()*$C4186/365)</f>
        <v/>
      </c>
      <c r="L4186" s="7">
        <f>MAR1!$B$6+MAR1!$C$6*COS(2*PI()*$C4186/365)+MAR1!$D$6*SIN(2*PI()*$C4186/365)</f>
        <v/>
      </c>
      <c r="M4186" s="7">
        <f>MAR1!$B$7+MAR1!$C$7*COS(2*PI()*$C4186/365)+MAR1!$D$7*SIN(2*PI()*$C4186/365)</f>
        <v/>
      </c>
      <c r="N4186" s="7">
        <f>F4186-K4186</f>
        <v/>
      </c>
      <c r="O4186" s="7">
        <f>G4186-L4186</f>
        <v/>
      </c>
      <c r="P4186" s="7">
        <f>H4186-M4186</f>
        <v/>
      </c>
      <c r="Q4186" s="7">
        <f>IF($I4186=1,(N4186-MAR1!$B$11)/MAR1!$D$11,(N4186-MAR1!$C$11)/MAR1!$E$11)</f>
        <v/>
      </c>
      <c r="R4186" s="7">
        <f>IF($I4186=1,(O4186-MAR1!$B$12)/MAR1!$D$12,(O4186-MAR1!$C$12)/MAR1!$E$12)</f>
        <v/>
      </c>
      <c r="S4186" s="7">
        <f>IF($I4186=1,(P4186-MAR1!$B$13)/MAR1!$D$13,(P4186-MAR1!$C$13)/MAR1!$E$13)</f>
        <v/>
      </c>
    </row>
    <row r="4187">
      <c r="A4187" s="5" t="n">
        <v>4186</v>
      </c>
      <c r="B4187" s="5" t="n">
        <v>12</v>
      </c>
      <c r="C4187" s="5" t="n">
        <v>171</v>
      </c>
      <c r="D4187" s="5" t="n">
        <v>6</v>
      </c>
      <c r="E4187" s="5" t="n">
        <v>0</v>
      </c>
      <c r="F4187" s="5" t="n">
        <v>36.9</v>
      </c>
      <c r="G4187" s="5" t="n">
        <v>27.3</v>
      </c>
      <c r="H4187" s="5" t="n">
        <v>23.75</v>
      </c>
      <c r="I4187" s="6">
        <f>IF(E4187&gt;=Markov!$B$3,1,0)</f>
        <v/>
      </c>
      <c r="J4187" s="6">
        <f>I4186</f>
        <v/>
      </c>
      <c r="K4187" s="7">
        <f>MAR1!$B$5+MAR1!$C$5*COS(2*PI()*$C4187/365)+MAR1!$D$5*SIN(2*PI()*$C4187/365)</f>
        <v/>
      </c>
      <c r="L4187" s="7">
        <f>MAR1!$B$6+MAR1!$C$6*COS(2*PI()*$C4187/365)+MAR1!$D$6*SIN(2*PI()*$C4187/365)</f>
        <v/>
      </c>
      <c r="M4187" s="7">
        <f>MAR1!$B$7+MAR1!$C$7*COS(2*PI()*$C4187/365)+MAR1!$D$7*SIN(2*PI()*$C4187/365)</f>
        <v/>
      </c>
      <c r="N4187" s="7">
        <f>F4187-K4187</f>
        <v/>
      </c>
      <c r="O4187" s="7">
        <f>G4187-L4187</f>
        <v/>
      </c>
      <c r="P4187" s="7">
        <f>H4187-M4187</f>
        <v/>
      </c>
      <c r="Q4187" s="7">
        <f>IF($I4187=1,(N4187-MAR1!$B$11)/MAR1!$D$11,(N4187-MAR1!$C$11)/MAR1!$E$11)</f>
        <v/>
      </c>
      <c r="R4187" s="7">
        <f>IF($I4187=1,(O4187-MAR1!$B$12)/MAR1!$D$12,(O4187-MAR1!$C$12)/MAR1!$E$12)</f>
        <v/>
      </c>
      <c r="S4187" s="7">
        <f>IF($I4187=1,(P4187-MAR1!$B$13)/MAR1!$D$13,(P4187-MAR1!$C$13)/MAR1!$E$13)</f>
        <v/>
      </c>
    </row>
    <row r="4188">
      <c r="A4188" s="5" t="n">
        <v>4187</v>
      </c>
      <c r="B4188" s="5" t="n">
        <v>12</v>
      </c>
      <c r="C4188" s="5" t="n">
        <v>172</v>
      </c>
      <c r="D4188" s="5" t="n">
        <v>6</v>
      </c>
      <c r="E4188" s="5" t="n">
        <v>0</v>
      </c>
      <c r="F4188" s="5" t="n">
        <v>39.5</v>
      </c>
      <c r="G4188" s="5" t="n">
        <v>27.9</v>
      </c>
      <c r="H4188" s="5" t="n">
        <v>21.08</v>
      </c>
      <c r="I4188" s="6">
        <f>IF(E4188&gt;=Markov!$B$3,1,0)</f>
        <v/>
      </c>
      <c r="J4188" s="6">
        <f>I4187</f>
        <v/>
      </c>
      <c r="K4188" s="7">
        <f>MAR1!$B$5+MAR1!$C$5*COS(2*PI()*$C4188/365)+MAR1!$D$5*SIN(2*PI()*$C4188/365)</f>
        <v/>
      </c>
      <c r="L4188" s="7">
        <f>MAR1!$B$6+MAR1!$C$6*COS(2*PI()*$C4188/365)+MAR1!$D$6*SIN(2*PI()*$C4188/365)</f>
        <v/>
      </c>
      <c r="M4188" s="7">
        <f>MAR1!$B$7+MAR1!$C$7*COS(2*PI()*$C4188/365)+MAR1!$D$7*SIN(2*PI()*$C4188/365)</f>
        <v/>
      </c>
      <c r="N4188" s="7">
        <f>F4188-K4188</f>
        <v/>
      </c>
      <c r="O4188" s="7">
        <f>G4188-L4188</f>
        <v/>
      </c>
      <c r="P4188" s="7">
        <f>H4188-M4188</f>
        <v/>
      </c>
      <c r="Q4188" s="7">
        <f>IF($I4188=1,(N4188-MAR1!$B$11)/MAR1!$D$11,(N4188-MAR1!$C$11)/MAR1!$E$11)</f>
        <v/>
      </c>
      <c r="R4188" s="7">
        <f>IF($I4188=1,(O4188-MAR1!$B$12)/MAR1!$D$12,(O4188-MAR1!$C$12)/MAR1!$E$12)</f>
        <v/>
      </c>
      <c r="S4188" s="7">
        <f>IF($I4188=1,(P4188-MAR1!$B$13)/MAR1!$D$13,(P4188-MAR1!$C$13)/MAR1!$E$13)</f>
        <v/>
      </c>
    </row>
    <row r="4189">
      <c r="A4189" s="5" t="n">
        <v>4188</v>
      </c>
      <c r="B4189" s="5" t="n">
        <v>12</v>
      </c>
      <c r="C4189" s="5" t="n">
        <v>173</v>
      </c>
      <c r="D4189" s="5" t="n">
        <v>6</v>
      </c>
      <c r="E4189" s="5" t="n">
        <v>0</v>
      </c>
      <c r="F4189" s="5" t="n">
        <v>35.2</v>
      </c>
      <c r="G4189" s="5" t="n">
        <v>25.7</v>
      </c>
      <c r="H4189" s="5" t="n">
        <v>21.63</v>
      </c>
      <c r="I4189" s="6">
        <f>IF(E4189&gt;=Markov!$B$3,1,0)</f>
        <v/>
      </c>
      <c r="J4189" s="6">
        <f>I4188</f>
        <v/>
      </c>
      <c r="K4189" s="7">
        <f>MAR1!$B$5+MAR1!$C$5*COS(2*PI()*$C4189/365)+MAR1!$D$5*SIN(2*PI()*$C4189/365)</f>
        <v/>
      </c>
      <c r="L4189" s="7">
        <f>MAR1!$B$6+MAR1!$C$6*COS(2*PI()*$C4189/365)+MAR1!$D$6*SIN(2*PI()*$C4189/365)</f>
        <v/>
      </c>
      <c r="M4189" s="7">
        <f>MAR1!$B$7+MAR1!$C$7*COS(2*PI()*$C4189/365)+MAR1!$D$7*SIN(2*PI()*$C4189/365)</f>
        <v/>
      </c>
      <c r="N4189" s="7">
        <f>F4189-K4189</f>
        <v/>
      </c>
      <c r="O4189" s="7">
        <f>G4189-L4189</f>
        <v/>
      </c>
      <c r="P4189" s="7">
        <f>H4189-M4189</f>
        <v/>
      </c>
      <c r="Q4189" s="7">
        <f>IF($I4189=1,(N4189-MAR1!$B$11)/MAR1!$D$11,(N4189-MAR1!$C$11)/MAR1!$E$11)</f>
        <v/>
      </c>
      <c r="R4189" s="7">
        <f>IF($I4189=1,(O4189-MAR1!$B$12)/MAR1!$D$12,(O4189-MAR1!$C$12)/MAR1!$E$12)</f>
        <v/>
      </c>
      <c r="S4189" s="7">
        <f>IF($I4189=1,(P4189-MAR1!$B$13)/MAR1!$D$13,(P4189-MAR1!$C$13)/MAR1!$E$13)</f>
        <v/>
      </c>
    </row>
    <row r="4190">
      <c r="A4190" s="5" t="n">
        <v>4189</v>
      </c>
      <c r="B4190" s="5" t="n">
        <v>12</v>
      </c>
      <c r="C4190" s="5" t="n">
        <v>174</v>
      </c>
      <c r="D4190" s="5" t="n">
        <v>6</v>
      </c>
      <c r="E4190" s="5" t="n">
        <v>0</v>
      </c>
      <c r="F4190" s="5" t="n">
        <v>35.5</v>
      </c>
      <c r="G4190" s="5" t="n">
        <v>26</v>
      </c>
      <c r="H4190" s="5" t="n">
        <v>19.63</v>
      </c>
      <c r="I4190" s="6">
        <f>IF(E4190&gt;=Markov!$B$3,1,0)</f>
        <v/>
      </c>
      <c r="J4190" s="6">
        <f>I4189</f>
        <v/>
      </c>
      <c r="K4190" s="7">
        <f>MAR1!$B$5+MAR1!$C$5*COS(2*PI()*$C4190/365)+MAR1!$D$5*SIN(2*PI()*$C4190/365)</f>
        <v/>
      </c>
      <c r="L4190" s="7">
        <f>MAR1!$B$6+MAR1!$C$6*COS(2*PI()*$C4190/365)+MAR1!$D$6*SIN(2*PI()*$C4190/365)</f>
        <v/>
      </c>
      <c r="M4190" s="7">
        <f>MAR1!$B$7+MAR1!$C$7*COS(2*PI()*$C4190/365)+MAR1!$D$7*SIN(2*PI()*$C4190/365)</f>
        <v/>
      </c>
      <c r="N4190" s="7">
        <f>F4190-K4190</f>
        <v/>
      </c>
      <c r="O4190" s="7">
        <f>G4190-L4190</f>
        <v/>
      </c>
      <c r="P4190" s="7">
        <f>H4190-M4190</f>
        <v/>
      </c>
      <c r="Q4190" s="7">
        <f>IF($I4190=1,(N4190-MAR1!$B$11)/MAR1!$D$11,(N4190-MAR1!$C$11)/MAR1!$E$11)</f>
        <v/>
      </c>
      <c r="R4190" s="7">
        <f>IF($I4190=1,(O4190-MAR1!$B$12)/MAR1!$D$12,(O4190-MAR1!$C$12)/MAR1!$E$12)</f>
        <v/>
      </c>
      <c r="S4190" s="7">
        <f>IF($I4190=1,(P4190-MAR1!$B$13)/MAR1!$D$13,(P4190-MAR1!$C$13)/MAR1!$E$13)</f>
        <v/>
      </c>
    </row>
    <row r="4191">
      <c r="A4191" s="5" t="n">
        <v>4190</v>
      </c>
      <c r="B4191" s="5" t="n">
        <v>12</v>
      </c>
      <c r="C4191" s="5" t="n">
        <v>175</v>
      </c>
      <c r="D4191" s="5" t="n">
        <v>6</v>
      </c>
      <c r="E4191" s="5" t="n">
        <v>0</v>
      </c>
      <c r="F4191" s="5" t="n">
        <v>35.6</v>
      </c>
      <c r="G4191" s="5" t="n">
        <v>28.1</v>
      </c>
      <c r="H4191" s="5" t="n">
        <v>23.71</v>
      </c>
      <c r="I4191" s="6">
        <f>IF(E4191&gt;=Markov!$B$3,1,0)</f>
        <v/>
      </c>
      <c r="J4191" s="6">
        <f>I4190</f>
        <v/>
      </c>
      <c r="K4191" s="7">
        <f>MAR1!$B$5+MAR1!$C$5*COS(2*PI()*$C4191/365)+MAR1!$D$5*SIN(2*PI()*$C4191/365)</f>
        <v/>
      </c>
      <c r="L4191" s="7">
        <f>MAR1!$B$6+MAR1!$C$6*COS(2*PI()*$C4191/365)+MAR1!$D$6*SIN(2*PI()*$C4191/365)</f>
        <v/>
      </c>
      <c r="M4191" s="7">
        <f>MAR1!$B$7+MAR1!$C$7*COS(2*PI()*$C4191/365)+MAR1!$D$7*SIN(2*PI()*$C4191/365)</f>
        <v/>
      </c>
      <c r="N4191" s="7">
        <f>F4191-K4191</f>
        <v/>
      </c>
      <c r="O4191" s="7">
        <f>G4191-L4191</f>
        <v/>
      </c>
      <c r="P4191" s="7">
        <f>H4191-M4191</f>
        <v/>
      </c>
      <c r="Q4191" s="7">
        <f>IF($I4191=1,(N4191-MAR1!$B$11)/MAR1!$D$11,(N4191-MAR1!$C$11)/MAR1!$E$11)</f>
        <v/>
      </c>
      <c r="R4191" s="7">
        <f>IF($I4191=1,(O4191-MAR1!$B$12)/MAR1!$D$12,(O4191-MAR1!$C$12)/MAR1!$E$12)</f>
        <v/>
      </c>
      <c r="S4191" s="7">
        <f>IF($I4191=1,(P4191-MAR1!$B$13)/MAR1!$D$13,(P4191-MAR1!$C$13)/MAR1!$E$13)</f>
        <v/>
      </c>
    </row>
    <row r="4192">
      <c r="A4192" s="5" t="n">
        <v>4191</v>
      </c>
      <c r="B4192" s="5" t="n">
        <v>12</v>
      </c>
      <c r="C4192" s="5" t="n">
        <v>176</v>
      </c>
      <c r="D4192" s="5" t="n">
        <v>6</v>
      </c>
      <c r="E4192" s="5" t="n">
        <v>0.4</v>
      </c>
      <c r="F4192" s="5" t="n">
        <v>30.2</v>
      </c>
      <c r="G4192" s="5" t="n">
        <v>25</v>
      </c>
      <c r="H4192" s="5" t="n">
        <v>15</v>
      </c>
      <c r="I4192" s="6">
        <f>IF(E4192&gt;=Markov!$B$3,1,0)</f>
        <v/>
      </c>
      <c r="J4192" s="6">
        <f>I4191</f>
        <v/>
      </c>
      <c r="K4192" s="7">
        <f>MAR1!$B$5+MAR1!$C$5*COS(2*PI()*$C4192/365)+MAR1!$D$5*SIN(2*PI()*$C4192/365)</f>
        <v/>
      </c>
      <c r="L4192" s="7">
        <f>MAR1!$B$6+MAR1!$C$6*COS(2*PI()*$C4192/365)+MAR1!$D$6*SIN(2*PI()*$C4192/365)</f>
        <v/>
      </c>
      <c r="M4192" s="7">
        <f>MAR1!$B$7+MAR1!$C$7*COS(2*PI()*$C4192/365)+MAR1!$D$7*SIN(2*PI()*$C4192/365)</f>
        <v/>
      </c>
      <c r="N4192" s="7">
        <f>F4192-K4192</f>
        <v/>
      </c>
      <c r="O4192" s="7">
        <f>G4192-L4192</f>
        <v/>
      </c>
      <c r="P4192" s="7">
        <f>H4192-M4192</f>
        <v/>
      </c>
      <c r="Q4192" s="7">
        <f>IF($I4192=1,(N4192-MAR1!$B$11)/MAR1!$D$11,(N4192-MAR1!$C$11)/MAR1!$E$11)</f>
        <v/>
      </c>
      <c r="R4192" s="7">
        <f>IF($I4192=1,(O4192-MAR1!$B$12)/MAR1!$D$12,(O4192-MAR1!$C$12)/MAR1!$E$12)</f>
        <v/>
      </c>
      <c r="S4192" s="7">
        <f>IF($I4192=1,(P4192-MAR1!$B$13)/MAR1!$D$13,(P4192-MAR1!$C$13)/MAR1!$E$13)</f>
        <v/>
      </c>
    </row>
    <row r="4193">
      <c r="A4193" s="5" t="n">
        <v>4192</v>
      </c>
      <c r="B4193" s="5" t="n">
        <v>12</v>
      </c>
      <c r="C4193" s="5" t="n">
        <v>177</v>
      </c>
      <c r="D4193" s="5" t="n">
        <v>6</v>
      </c>
      <c r="E4193" s="5" t="n">
        <v>0</v>
      </c>
      <c r="F4193" s="5" t="n">
        <v>34.4</v>
      </c>
      <c r="G4193" s="5" t="n">
        <v>27.3</v>
      </c>
      <c r="H4193" s="5" t="n">
        <v>17.68</v>
      </c>
      <c r="I4193" s="6">
        <f>IF(E4193&gt;=Markov!$B$3,1,0)</f>
        <v/>
      </c>
      <c r="J4193" s="6">
        <f>I4192</f>
        <v/>
      </c>
      <c r="K4193" s="7">
        <f>MAR1!$B$5+MAR1!$C$5*COS(2*PI()*$C4193/365)+MAR1!$D$5*SIN(2*PI()*$C4193/365)</f>
        <v/>
      </c>
      <c r="L4193" s="7">
        <f>MAR1!$B$6+MAR1!$C$6*COS(2*PI()*$C4193/365)+MAR1!$D$6*SIN(2*PI()*$C4193/365)</f>
        <v/>
      </c>
      <c r="M4193" s="7">
        <f>MAR1!$B$7+MAR1!$C$7*COS(2*PI()*$C4193/365)+MAR1!$D$7*SIN(2*PI()*$C4193/365)</f>
        <v/>
      </c>
      <c r="N4193" s="7">
        <f>F4193-K4193</f>
        <v/>
      </c>
      <c r="O4193" s="7">
        <f>G4193-L4193</f>
        <v/>
      </c>
      <c r="P4193" s="7">
        <f>H4193-M4193</f>
        <v/>
      </c>
      <c r="Q4193" s="7">
        <f>IF($I4193=1,(N4193-MAR1!$B$11)/MAR1!$D$11,(N4193-MAR1!$C$11)/MAR1!$E$11)</f>
        <v/>
      </c>
      <c r="R4193" s="7">
        <f>IF($I4193=1,(O4193-MAR1!$B$12)/MAR1!$D$12,(O4193-MAR1!$C$12)/MAR1!$E$12)</f>
        <v/>
      </c>
      <c r="S4193" s="7">
        <f>IF($I4193=1,(P4193-MAR1!$B$13)/MAR1!$D$13,(P4193-MAR1!$C$13)/MAR1!$E$13)</f>
        <v/>
      </c>
    </row>
    <row r="4194">
      <c r="A4194" s="5" t="n">
        <v>4193</v>
      </c>
      <c r="B4194" s="5" t="n">
        <v>12</v>
      </c>
      <c r="C4194" s="5" t="n">
        <v>178</v>
      </c>
      <c r="D4194" s="5" t="n">
        <v>6</v>
      </c>
      <c r="E4194" s="5" t="n">
        <v>45.5</v>
      </c>
      <c r="F4194" s="5" t="n">
        <v>34.2</v>
      </c>
      <c r="G4194" s="5" t="n">
        <v>27.5</v>
      </c>
      <c r="H4194" s="5" t="n">
        <v>14.61</v>
      </c>
      <c r="I4194" s="6">
        <f>IF(E4194&gt;=Markov!$B$3,1,0)</f>
        <v/>
      </c>
      <c r="J4194" s="6">
        <f>I4193</f>
        <v/>
      </c>
      <c r="K4194" s="7">
        <f>MAR1!$B$5+MAR1!$C$5*COS(2*PI()*$C4194/365)+MAR1!$D$5*SIN(2*PI()*$C4194/365)</f>
        <v/>
      </c>
      <c r="L4194" s="7">
        <f>MAR1!$B$6+MAR1!$C$6*COS(2*PI()*$C4194/365)+MAR1!$D$6*SIN(2*PI()*$C4194/365)</f>
        <v/>
      </c>
      <c r="M4194" s="7">
        <f>MAR1!$B$7+MAR1!$C$7*COS(2*PI()*$C4194/365)+MAR1!$D$7*SIN(2*PI()*$C4194/365)</f>
        <v/>
      </c>
      <c r="N4194" s="7">
        <f>F4194-K4194</f>
        <v/>
      </c>
      <c r="O4194" s="7">
        <f>G4194-L4194</f>
        <v/>
      </c>
      <c r="P4194" s="7">
        <f>H4194-M4194</f>
        <v/>
      </c>
      <c r="Q4194" s="7">
        <f>IF($I4194=1,(N4194-MAR1!$B$11)/MAR1!$D$11,(N4194-MAR1!$C$11)/MAR1!$E$11)</f>
        <v/>
      </c>
      <c r="R4194" s="7">
        <f>IF($I4194=1,(O4194-MAR1!$B$12)/MAR1!$D$12,(O4194-MAR1!$C$12)/MAR1!$E$12)</f>
        <v/>
      </c>
      <c r="S4194" s="7">
        <f>IF($I4194=1,(P4194-MAR1!$B$13)/MAR1!$D$13,(P4194-MAR1!$C$13)/MAR1!$E$13)</f>
        <v/>
      </c>
    </row>
    <row r="4195">
      <c r="A4195" s="5" t="n">
        <v>4194</v>
      </c>
      <c r="B4195" s="5" t="n">
        <v>12</v>
      </c>
      <c r="C4195" s="5" t="n">
        <v>179</v>
      </c>
      <c r="D4195" s="5" t="n">
        <v>6</v>
      </c>
      <c r="E4195" s="5" t="n">
        <v>1</v>
      </c>
      <c r="F4195" s="5" t="n">
        <v>35.3</v>
      </c>
      <c r="G4195" s="5" t="n">
        <v>28</v>
      </c>
      <c r="H4195" s="5" t="n">
        <v>18.25</v>
      </c>
      <c r="I4195" s="6">
        <f>IF(E4195&gt;=Markov!$B$3,1,0)</f>
        <v/>
      </c>
      <c r="J4195" s="6">
        <f>I4194</f>
        <v/>
      </c>
      <c r="K4195" s="7">
        <f>MAR1!$B$5+MAR1!$C$5*COS(2*PI()*$C4195/365)+MAR1!$D$5*SIN(2*PI()*$C4195/365)</f>
        <v/>
      </c>
      <c r="L4195" s="7">
        <f>MAR1!$B$6+MAR1!$C$6*COS(2*PI()*$C4195/365)+MAR1!$D$6*SIN(2*PI()*$C4195/365)</f>
        <v/>
      </c>
      <c r="M4195" s="7">
        <f>MAR1!$B$7+MAR1!$C$7*COS(2*PI()*$C4195/365)+MAR1!$D$7*SIN(2*PI()*$C4195/365)</f>
        <v/>
      </c>
      <c r="N4195" s="7">
        <f>F4195-K4195</f>
        <v/>
      </c>
      <c r="O4195" s="7">
        <f>G4195-L4195</f>
        <v/>
      </c>
      <c r="P4195" s="7">
        <f>H4195-M4195</f>
        <v/>
      </c>
      <c r="Q4195" s="7">
        <f>IF($I4195=1,(N4195-MAR1!$B$11)/MAR1!$D$11,(N4195-MAR1!$C$11)/MAR1!$E$11)</f>
        <v/>
      </c>
      <c r="R4195" s="7">
        <f>IF($I4195=1,(O4195-MAR1!$B$12)/MAR1!$D$12,(O4195-MAR1!$C$12)/MAR1!$E$12)</f>
        <v/>
      </c>
      <c r="S4195" s="7">
        <f>IF($I4195=1,(P4195-MAR1!$B$13)/MAR1!$D$13,(P4195-MAR1!$C$13)/MAR1!$E$13)</f>
        <v/>
      </c>
    </row>
    <row r="4196">
      <c r="A4196" s="5" t="n">
        <v>4195</v>
      </c>
      <c r="B4196" s="5" t="n">
        <v>12</v>
      </c>
      <c r="C4196" s="5" t="n">
        <v>180</v>
      </c>
      <c r="D4196" s="5" t="n">
        <v>6</v>
      </c>
      <c r="E4196" s="5" t="n">
        <v>0.6</v>
      </c>
      <c r="F4196" s="5" t="n">
        <v>32.5</v>
      </c>
      <c r="G4196" s="5" t="n">
        <v>25.7</v>
      </c>
      <c r="H4196" s="5" t="n">
        <v>14.76</v>
      </c>
      <c r="I4196" s="6">
        <f>IF(E4196&gt;=Markov!$B$3,1,0)</f>
        <v/>
      </c>
      <c r="J4196" s="6">
        <f>I4195</f>
        <v/>
      </c>
      <c r="K4196" s="7">
        <f>MAR1!$B$5+MAR1!$C$5*COS(2*PI()*$C4196/365)+MAR1!$D$5*SIN(2*PI()*$C4196/365)</f>
        <v/>
      </c>
      <c r="L4196" s="7">
        <f>MAR1!$B$6+MAR1!$C$6*COS(2*PI()*$C4196/365)+MAR1!$D$6*SIN(2*PI()*$C4196/365)</f>
        <v/>
      </c>
      <c r="M4196" s="7">
        <f>MAR1!$B$7+MAR1!$C$7*COS(2*PI()*$C4196/365)+MAR1!$D$7*SIN(2*PI()*$C4196/365)</f>
        <v/>
      </c>
      <c r="N4196" s="7">
        <f>F4196-K4196</f>
        <v/>
      </c>
      <c r="O4196" s="7">
        <f>G4196-L4196</f>
        <v/>
      </c>
      <c r="P4196" s="7">
        <f>H4196-M4196</f>
        <v/>
      </c>
      <c r="Q4196" s="7">
        <f>IF($I4196=1,(N4196-MAR1!$B$11)/MAR1!$D$11,(N4196-MAR1!$C$11)/MAR1!$E$11)</f>
        <v/>
      </c>
      <c r="R4196" s="7">
        <f>IF($I4196=1,(O4196-MAR1!$B$12)/MAR1!$D$12,(O4196-MAR1!$C$12)/MAR1!$E$12)</f>
        <v/>
      </c>
      <c r="S4196" s="7">
        <f>IF($I4196=1,(P4196-MAR1!$B$13)/MAR1!$D$13,(P4196-MAR1!$C$13)/MAR1!$E$13)</f>
        <v/>
      </c>
    </row>
    <row r="4197">
      <c r="A4197" s="5" t="n">
        <v>4196</v>
      </c>
      <c r="B4197" s="5" t="n">
        <v>12</v>
      </c>
      <c r="C4197" s="5" t="n">
        <v>181</v>
      </c>
      <c r="D4197" s="5" t="n">
        <v>6</v>
      </c>
      <c r="E4197" s="5" t="n">
        <v>0</v>
      </c>
      <c r="F4197" s="5" t="n">
        <v>38.7</v>
      </c>
      <c r="G4197" s="5" t="n">
        <v>27.1</v>
      </c>
      <c r="H4197" s="5" t="n">
        <v>22.32</v>
      </c>
      <c r="I4197" s="6">
        <f>IF(E4197&gt;=Markov!$B$3,1,0)</f>
        <v/>
      </c>
      <c r="J4197" s="6">
        <f>I4196</f>
        <v/>
      </c>
      <c r="K4197" s="7">
        <f>MAR1!$B$5+MAR1!$C$5*COS(2*PI()*$C4197/365)+MAR1!$D$5*SIN(2*PI()*$C4197/365)</f>
        <v/>
      </c>
      <c r="L4197" s="7">
        <f>MAR1!$B$6+MAR1!$C$6*COS(2*PI()*$C4197/365)+MAR1!$D$6*SIN(2*PI()*$C4197/365)</f>
        <v/>
      </c>
      <c r="M4197" s="7">
        <f>MAR1!$B$7+MAR1!$C$7*COS(2*PI()*$C4197/365)+MAR1!$D$7*SIN(2*PI()*$C4197/365)</f>
        <v/>
      </c>
      <c r="N4197" s="7">
        <f>F4197-K4197</f>
        <v/>
      </c>
      <c r="O4197" s="7">
        <f>G4197-L4197</f>
        <v/>
      </c>
      <c r="P4197" s="7">
        <f>H4197-M4197</f>
        <v/>
      </c>
      <c r="Q4197" s="7">
        <f>IF($I4197=1,(N4197-MAR1!$B$11)/MAR1!$D$11,(N4197-MAR1!$C$11)/MAR1!$E$11)</f>
        <v/>
      </c>
      <c r="R4197" s="7">
        <f>IF($I4197=1,(O4197-MAR1!$B$12)/MAR1!$D$12,(O4197-MAR1!$C$12)/MAR1!$E$12)</f>
        <v/>
      </c>
      <c r="S4197" s="7">
        <f>IF($I4197=1,(P4197-MAR1!$B$13)/MAR1!$D$13,(P4197-MAR1!$C$13)/MAR1!$E$13)</f>
        <v/>
      </c>
    </row>
    <row r="4198">
      <c r="A4198" s="5" t="n">
        <v>4197</v>
      </c>
      <c r="B4198" s="5" t="n">
        <v>12</v>
      </c>
      <c r="C4198" s="5" t="n">
        <v>182</v>
      </c>
      <c r="D4198" s="5" t="n">
        <v>7</v>
      </c>
      <c r="E4198" s="5" t="n">
        <v>0</v>
      </c>
      <c r="F4198" s="5" t="n">
        <v>37.5</v>
      </c>
      <c r="G4198" s="5" t="n">
        <v>27.6</v>
      </c>
      <c r="H4198" s="5" t="n">
        <v>21.1</v>
      </c>
      <c r="I4198" s="6">
        <f>IF(E4198&gt;=Markov!$B$3,1,0)</f>
        <v/>
      </c>
      <c r="J4198" s="6">
        <f>I4197</f>
        <v/>
      </c>
      <c r="K4198" s="7">
        <f>MAR1!$B$5+MAR1!$C$5*COS(2*PI()*$C4198/365)+MAR1!$D$5*SIN(2*PI()*$C4198/365)</f>
        <v/>
      </c>
      <c r="L4198" s="7">
        <f>MAR1!$B$6+MAR1!$C$6*COS(2*PI()*$C4198/365)+MAR1!$D$6*SIN(2*PI()*$C4198/365)</f>
        <v/>
      </c>
      <c r="M4198" s="7">
        <f>MAR1!$B$7+MAR1!$C$7*COS(2*PI()*$C4198/365)+MAR1!$D$7*SIN(2*PI()*$C4198/365)</f>
        <v/>
      </c>
      <c r="N4198" s="7">
        <f>F4198-K4198</f>
        <v/>
      </c>
      <c r="O4198" s="7">
        <f>G4198-L4198</f>
        <v/>
      </c>
      <c r="P4198" s="7">
        <f>H4198-M4198</f>
        <v/>
      </c>
      <c r="Q4198" s="7">
        <f>IF($I4198=1,(N4198-MAR1!$B$11)/MAR1!$D$11,(N4198-MAR1!$C$11)/MAR1!$E$11)</f>
        <v/>
      </c>
      <c r="R4198" s="7">
        <f>IF($I4198=1,(O4198-MAR1!$B$12)/MAR1!$D$12,(O4198-MAR1!$C$12)/MAR1!$E$12)</f>
        <v/>
      </c>
      <c r="S4198" s="7">
        <f>IF($I4198=1,(P4198-MAR1!$B$13)/MAR1!$D$13,(P4198-MAR1!$C$13)/MAR1!$E$13)</f>
        <v/>
      </c>
    </row>
    <row r="4199">
      <c r="A4199" s="5" t="n">
        <v>4198</v>
      </c>
      <c r="B4199" s="5" t="n">
        <v>12</v>
      </c>
      <c r="C4199" s="5" t="n">
        <v>183</v>
      </c>
      <c r="D4199" s="5" t="n">
        <v>7</v>
      </c>
      <c r="E4199" s="5" t="n">
        <v>0</v>
      </c>
      <c r="F4199" s="5" t="n">
        <v>35.7</v>
      </c>
      <c r="G4199" s="5" t="n">
        <v>27.6</v>
      </c>
      <c r="H4199" s="5" t="n">
        <v>21.9</v>
      </c>
      <c r="I4199" s="6">
        <f>IF(E4199&gt;=Markov!$B$3,1,0)</f>
        <v/>
      </c>
      <c r="J4199" s="6">
        <f>I4198</f>
        <v/>
      </c>
      <c r="K4199" s="7">
        <f>MAR1!$B$5+MAR1!$C$5*COS(2*PI()*$C4199/365)+MAR1!$D$5*SIN(2*PI()*$C4199/365)</f>
        <v/>
      </c>
      <c r="L4199" s="7">
        <f>MAR1!$B$6+MAR1!$C$6*COS(2*PI()*$C4199/365)+MAR1!$D$6*SIN(2*PI()*$C4199/365)</f>
        <v/>
      </c>
      <c r="M4199" s="7">
        <f>MAR1!$B$7+MAR1!$C$7*COS(2*PI()*$C4199/365)+MAR1!$D$7*SIN(2*PI()*$C4199/365)</f>
        <v/>
      </c>
      <c r="N4199" s="7">
        <f>F4199-K4199</f>
        <v/>
      </c>
      <c r="O4199" s="7">
        <f>G4199-L4199</f>
        <v/>
      </c>
      <c r="P4199" s="7">
        <f>H4199-M4199</f>
        <v/>
      </c>
      <c r="Q4199" s="7">
        <f>IF($I4199=1,(N4199-MAR1!$B$11)/MAR1!$D$11,(N4199-MAR1!$C$11)/MAR1!$E$11)</f>
        <v/>
      </c>
      <c r="R4199" s="7">
        <f>IF($I4199=1,(O4199-MAR1!$B$12)/MAR1!$D$12,(O4199-MAR1!$C$12)/MAR1!$E$12)</f>
        <v/>
      </c>
      <c r="S4199" s="7">
        <f>IF($I4199=1,(P4199-MAR1!$B$13)/MAR1!$D$13,(P4199-MAR1!$C$13)/MAR1!$E$13)</f>
        <v/>
      </c>
    </row>
    <row r="4200">
      <c r="A4200" s="5" t="n">
        <v>4199</v>
      </c>
      <c r="B4200" s="5" t="n">
        <v>12</v>
      </c>
      <c r="C4200" s="5" t="n">
        <v>184</v>
      </c>
      <c r="D4200" s="5" t="n">
        <v>7</v>
      </c>
      <c r="E4200" s="5" t="n">
        <v>0</v>
      </c>
      <c r="F4200" s="5" t="n">
        <v>34.6</v>
      </c>
      <c r="G4200" s="5" t="n">
        <v>26.4</v>
      </c>
      <c r="H4200" s="5" t="n">
        <v>19.76</v>
      </c>
      <c r="I4200" s="6">
        <f>IF(E4200&gt;=Markov!$B$3,1,0)</f>
        <v/>
      </c>
      <c r="J4200" s="6">
        <f>I4199</f>
        <v/>
      </c>
      <c r="K4200" s="7">
        <f>MAR1!$B$5+MAR1!$C$5*COS(2*PI()*$C4200/365)+MAR1!$D$5*SIN(2*PI()*$C4200/365)</f>
        <v/>
      </c>
      <c r="L4200" s="7">
        <f>MAR1!$B$6+MAR1!$C$6*COS(2*PI()*$C4200/365)+MAR1!$D$6*SIN(2*PI()*$C4200/365)</f>
        <v/>
      </c>
      <c r="M4200" s="7">
        <f>MAR1!$B$7+MAR1!$C$7*COS(2*PI()*$C4200/365)+MAR1!$D$7*SIN(2*PI()*$C4200/365)</f>
        <v/>
      </c>
      <c r="N4200" s="7">
        <f>F4200-K4200</f>
        <v/>
      </c>
      <c r="O4200" s="7">
        <f>G4200-L4200</f>
        <v/>
      </c>
      <c r="P4200" s="7">
        <f>H4200-M4200</f>
        <v/>
      </c>
      <c r="Q4200" s="7">
        <f>IF($I4200=1,(N4200-MAR1!$B$11)/MAR1!$D$11,(N4200-MAR1!$C$11)/MAR1!$E$11)</f>
        <v/>
      </c>
      <c r="R4200" s="7">
        <f>IF($I4200=1,(O4200-MAR1!$B$12)/MAR1!$D$12,(O4200-MAR1!$C$12)/MAR1!$E$12)</f>
        <v/>
      </c>
      <c r="S4200" s="7">
        <f>IF($I4200=1,(P4200-MAR1!$B$13)/MAR1!$D$13,(P4200-MAR1!$C$13)/MAR1!$E$13)</f>
        <v/>
      </c>
    </row>
    <row r="4201">
      <c r="A4201" s="5" t="n">
        <v>4200</v>
      </c>
      <c r="B4201" s="5" t="n">
        <v>12</v>
      </c>
      <c r="C4201" s="5" t="n">
        <v>185</v>
      </c>
      <c r="D4201" s="5" t="n">
        <v>7</v>
      </c>
      <c r="E4201" s="5" t="n">
        <v>0</v>
      </c>
      <c r="F4201" s="5" t="n">
        <v>34.6</v>
      </c>
      <c r="G4201" s="5" t="n">
        <v>25.8</v>
      </c>
      <c r="H4201" s="5" t="n">
        <v>24.09</v>
      </c>
      <c r="I4201" s="6">
        <f>IF(E4201&gt;=Markov!$B$3,1,0)</f>
        <v/>
      </c>
      <c r="J4201" s="6">
        <f>I4200</f>
        <v/>
      </c>
      <c r="K4201" s="7">
        <f>MAR1!$B$5+MAR1!$C$5*COS(2*PI()*$C4201/365)+MAR1!$D$5*SIN(2*PI()*$C4201/365)</f>
        <v/>
      </c>
      <c r="L4201" s="7">
        <f>MAR1!$B$6+MAR1!$C$6*COS(2*PI()*$C4201/365)+MAR1!$D$6*SIN(2*PI()*$C4201/365)</f>
        <v/>
      </c>
      <c r="M4201" s="7">
        <f>MAR1!$B$7+MAR1!$C$7*COS(2*PI()*$C4201/365)+MAR1!$D$7*SIN(2*PI()*$C4201/365)</f>
        <v/>
      </c>
      <c r="N4201" s="7">
        <f>F4201-K4201</f>
        <v/>
      </c>
      <c r="O4201" s="7">
        <f>G4201-L4201</f>
        <v/>
      </c>
      <c r="P4201" s="7">
        <f>H4201-M4201</f>
        <v/>
      </c>
      <c r="Q4201" s="7">
        <f>IF($I4201=1,(N4201-MAR1!$B$11)/MAR1!$D$11,(N4201-MAR1!$C$11)/MAR1!$E$11)</f>
        <v/>
      </c>
      <c r="R4201" s="7">
        <f>IF($I4201=1,(O4201-MAR1!$B$12)/MAR1!$D$12,(O4201-MAR1!$C$12)/MAR1!$E$12)</f>
        <v/>
      </c>
      <c r="S4201" s="7">
        <f>IF($I4201=1,(P4201-MAR1!$B$13)/MAR1!$D$13,(P4201-MAR1!$C$13)/MAR1!$E$13)</f>
        <v/>
      </c>
    </row>
    <row r="4202">
      <c r="A4202" s="5" t="n">
        <v>4201</v>
      </c>
      <c r="B4202" s="5" t="n">
        <v>12</v>
      </c>
      <c r="C4202" s="5" t="n">
        <v>186</v>
      </c>
      <c r="D4202" s="5" t="n">
        <v>7</v>
      </c>
      <c r="E4202" s="5" t="n">
        <v>10.7</v>
      </c>
      <c r="F4202" s="5" t="n">
        <v>31.9</v>
      </c>
      <c r="G4202" s="5" t="n">
        <v>26</v>
      </c>
      <c r="H4202" s="5" t="n">
        <v>10.55</v>
      </c>
      <c r="I4202" s="6">
        <f>IF(E4202&gt;=Markov!$B$3,1,0)</f>
        <v/>
      </c>
      <c r="J4202" s="6">
        <f>I4201</f>
        <v/>
      </c>
      <c r="K4202" s="7">
        <f>MAR1!$B$5+MAR1!$C$5*COS(2*PI()*$C4202/365)+MAR1!$D$5*SIN(2*PI()*$C4202/365)</f>
        <v/>
      </c>
      <c r="L4202" s="7">
        <f>MAR1!$B$6+MAR1!$C$6*COS(2*PI()*$C4202/365)+MAR1!$D$6*SIN(2*PI()*$C4202/365)</f>
        <v/>
      </c>
      <c r="M4202" s="7">
        <f>MAR1!$B$7+MAR1!$C$7*COS(2*PI()*$C4202/365)+MAR1!$D$7*SIN(2*PI()*$C4202/365)</f>
        <v/>
      </c>
      <c r="N4202" s="7">
        <f>F4202-K4202</f>
        <v/>
      </c>
      <c r="O4202" s="7">
        <f>G4202-L4202</f>
        <v/>
      </c>
      <c r="P4202" s="7">
        <f>H4202-M4202</f>
        <v/>
      </c>
      <c r="Q4202" s="7">
        <f>IF($I4202=1,(N4202-MAR1!$B$11)/MAR1!$D$11,(N4202-MAR1!$C$11)/MAR1!$E$11)</f>
        <v/>
      </c>
      <c r="R4202" s="7">
        <f>IF($I4202=1,(O4202-MAR1!$B$12)/MAR1!$D$12,(O4202-MAR1!$C$12)/MAR1!$E$12)</f>
        <v/>
      </c>
      <c r="S4202" s="7">
        <f>IF($I4202=1,(P4202-MAR1!$B$13)/MAR1!$D$13,(P4202-MAR1!$C$13)/MAR1!$E$13)</f>
        <v/>
      </c>
    </row>
    <row r="4203">
      <c r="A4203" s="5" t="n">
        <v>4202</v>
      </c>
      <c r="B4203" s="5" t="n">
        <v>12</v>
      </c>
      <c r="C4203" s="5" t="n">
        <v>187</v>
      </c>
      <c r="D4203" s="5" t="n">
        <v>7</v>
      </c>
      <c r="E4203" s="5" t="n">
        <v>1.9</v>
      </c>
      <c r="F4203" s="5" t="n">
        <v>30.8</v>
      </c>
      <c r="G4203" s="5" t="n">
        <v>26.9</v>
      </c>
      <c r="H4203" s="5" t="n">
        <v>10.77</v>
      </c>
      <c r="I4203" s="6">
        <f>IF(E4203&gt;=Markov!$B$3,1,0)</f>
        <v/>
      </c>
      <c r="J4203" s="6">
        <f>I4202</f>
        <v/>
      </c>
      <c r="K4203" s="7">
        <f>MAR1!$B$5+MAR1!$C$5*COS(2*PI()*$C4203/365)+MAR1!$D$5*SIN(2*PI()*$C4203/365)</f>
        <v/>
      </c>
      <c r="L4203" s="7">
        <f>MAR1!$B$6+MAR1!$C$6*COS(2*PI()*$C4203/365)+MAR1!$D$6*SIN(2*PI()*$C4203/365)</f>
        <v/>
      </c>
      <c r="M4203" s="7">
        <f>MAR1!$B$7+MAR1!$C$7*COS(2*PI()*$C4203/365)+MAR1!$D$7*SIN(2*PI()*$C4203/365)</f>
        <v/>
      </c>
      <c r="N4203" s="7">
        <f>F4203-K4203</f>
        <v/>
      </c>
      <c r="O4203" s="7">
        <f>G4203-L4203</f>
        <v/>
      </c>
      <c r="P4203" s="7">
        <f>H4203-M4203</f>
        <v/>
      </c>
      <c r="Q4203" s="7">
        <f>IF($I4203=1,(N4203-MAR1!$B$11)/MAR1!$D$11,(N4203-MAR1!$C$11)/MAR1!$E$11)</f>
        <v/>
      </c>
      <c r="R4203" s="7">
        <f>IF($I4203=1,(O4203-MAR1!$B$12)/MAR1!$D$12,(O4203-MAR1!$C$12)/MAR1!$E$12)</f>
        <v/>
      </c>
      <c r="S4203" s="7">
        <f>IF($I4203=1,(P4203-MAR1!$B$13)/MAR1!$D$13,(P4203-MAR1!$C$13)/MAR1!$E$13)</f>
        <v/>
      </c>
    </row>
    <row r="4204">
      <c r="A4204" s="5" t="n">
        <v>4203</v>
      </c>
      <c r="B4204" s="5" t="n">
        <v>12</v>
      </c>
      <c r="C4204" s="5" t="n">
        <v>188</v>
      </c>
      <c r="D4204" s="5" t="n">
        <v>7</v>
      </c>
      <c r="E4204" s="5" t="n">
        <v>20.4</v>
      </c>
      <c r="F4204" s="5" t="n">
        <v>31</v>
      </c>
      <c r="G4204" s="5" t="n">
        <v>25.5</v>
      </c>
      <c r="H4204" s="5" t="n">
        <v>17.08</v>
      </c>
      <c r="I4204" s="6">
        <f>IF(E4204&gt;=Markov!$B$3,1,0)</f>
        <v/>
      </c>
      <c r="J4204" s="6">
        <f>I4203</f>
        <v/>
      </c>
      <c r="K4204" s="7">
        <f>MAR1!$B$5+MAR1!$C$5*COS(2*PI()*$C4204/365)+MAR1!$D$5*SIN(2*PI()*$C4204/365)</f>
        <v/>
      </c>
      <c r="L4204" s="7">
        <f>MAR1!$B$6+MAR1!$C$6*COS(2*PI()*$C4204/365)+MAR1!$D$6*SIN(2*PI()*$C4204/365)</f>
        <v/>
      </c>
      <c r="M4204" s="7">
        <f>MAR1!$B$7+MAR1!$C$7*COS(2*PI()*$C4204/365)+MAR1!$D$7*SIN(2*PI()*$C4204/365)</f>
        <v/>
      </c>
      <c r="N4204" s="7">
        <f>F4204-K4204</f>
        <v/>
      </c>
      <c r="O4204" s="7">
        <f>G4204-L4204</f>
        <v/>
      </c>
      <c r="P4204" s="7">
        <f>H4204-M4204</f>
        <v/>
      </c>
      <c r="Q4204" s="7">
        <f>IF($I4204=1,(N4204-MAR1!$B$11)/MAR1!$D$11,(N4204-MAR1!$C$11)/MAR1!$E$11)</f>
        <v/>
      </c>
      <c r="R4204" s="7">
        <f>IF($I4204=1,(O4204-MAR1!$B$12)/MAR1!$D$12,(O4204-MAR1!$C$12)/MAR1!$E$12)</f>
        <v/>
      </c>
      <c r="S4204" s="7">
        <f>IF($I4204=1,(P4204-MAR1!$B$13)/MAR1!$D$13,(P4204-MAR1!$C$13)/MAR1!$E$13)</f>
        <v/>
      </c>
    </row>
    <row r="4205">
      <c r="A4205" s="5" t="n">
        <v>4204</v>
      </c>
      <c r="B4205" s="5" t="n">
        <v>12</v>
      </c>
      <c r="C4205" s="5" t="n">
        <v>189</v>
      </c>
      <c r="D4205" s="5" t="n">
        <v>7</v>
      </c>
      <c r="E4205" s="5" t="n">
        <v>0.1</v>
      </c>
      <c r="F4205" s="5" t="n">
        <v>33.9</v>
      </c>
      <c r="G4205" s="5" t="n">
        <v>28</v>
      </c>
      <c r="H4205" s="5" t="n">
        <v>20.92</v>
      </c>
      <c r="I4205" s="6">
        <f>IF(E4205&gt;=Markov!$B$3,1,0)</f>
        <v/>
      </c>
      <c r="J4205" s="6">
        <f>I4204</f>
        <v/>
      </c>
      <c r="K4205" s="7">
        <f>MAR1!$B$5+MAR1!$C$5*COS(2*PI()*$C4205/365)+MAR1!$D$5*SIN(2*PI()*$C4205/365)</f>
        <v/>
      </c>
      <c r="L4205" s="7">
        <f>MAR1!$B$6+MAR1!$C$6*COS(2*PI()*$C4205/365)+MAR1!$D$6*SIN(2*PI()*$C4205/365)</f>
        <v/>
      </c>
      <c r="M4205" s="7">
        <f>MAR1!$B$7+MAR1!$C$7*COS(2*PI()*$C4205/365)+MAR1!$D$7*SIN(2*PI()*$C4205/365)</f>
        <v/>
      </c>
      <c r="N4205" s="7">
        <f>F4205-K4205</f>
        <v/>
      </c>
      <c r="O4205" s="7">
        <f>G4205-L4205</f>
        <v/>
      </c>
      <c r="P4205" s="7">
        <f>H4205-M4205</f>
        <v/>
      </c>
      <c r="Q4205" s="7">
        <f>IF($I4205=1,(N4205-MAR1!$B$11)/MAR1!$D$11,(N4205-MAR1!$C$11)/MAR1!$E$11)</f>
        <v/>
      </c>
      <c r="R4205" s="7">
        <f>IF($I4205=1,(O4205-MAR1!$B$12)/MAR1!$D$12,(O4205-MAR1!$C$12)/MAR1!$E$12)</f>
        <v/>
      </c>
      <c r="S4205" s="7">
        <f>IF($I4205=1,(P4205-MAR1!$B$13)/MAR1!$D$13,(P4205-MAR1!$C$13)/MAR1!$E$13)</f>
        <v/>
      </c>
    </row>
    <row r="4206">
      <c r="A4206" s="5" t="n">
        <v>4205</v>
      </c>
      <c r="B4206" s="5" t="n">
        <v>12</v>
      </c>
      <c r="C4206" s="5" t="n">
        <v>190</v>
      </c>
      <c r="D4206" s="5" t="n">
        <v>7</v>
      </c>
      <c r="E4206" s="5" t="n">
        <v>27.8</v>
      </c>
      <c r="F4206" s="5" t="n">
        <v>34.6</v>
      </c>
      <c r="G4206" s="5" t="n">
        <v>29.5</v>
      </c>
      <c r="H4206" s="5" t="n">
        <v>11.54</v>
      </c>
      <c r="I4206" s="6">
        <f>IF(E4206&gt;=Markov!$B$3,1,0)</f>
        <v/>
      </c>
      <c r="J4206" s="6">
        <f>I4205</f>
        <v/>
      </c>
      <c r="K4206" s="7">
        <f>MAR1!$B$5+MAR1!$C$5*COS(2*PI()*$C4206/365)+MAR1!$D$5*SIN(2*PI()*$C4206/365)</f>
        <v/>
      </c>
      <c r="L4206" s="7">
        <f>MAR1!$B$6+MAR1!$C$6*COS(2*PI()*$C4206/365)+MAR1!$D$6*SIN(2*PI()*$C4206/365)</f>
        <v/>
      </c>
      <c r="M4206" s="7">
        <f>MAR1!$B$7+MAR1!$C$7*COS(2*PI()*$C4206/365)+MAR1!$D$7*SIN(2*PI()*$C4206/365)</f>
        <v/>
      </c>
      <c r="N4206" s="7">
        <f>F4206-K4206</f>
        <v/>
      </c>
      <c r="O4206" s="7">
        <f>G4206-L4206</f>
        <v/>
      </c>
      <c r="P4206" s="7">
        <f>H4206-M4206</f>
        <v/>
      </c>
      <c r="Q4206" s="7">
        <f>IF($I4206=1,(N4206-MAR1!$B$11)/MAR1!$D$11,(N4206-MAR1!$C$11)/MAR1!$E$11)</f>
        <v/>
      </c>
      <c r="R4206" s="7">
        <f>IF($I4206=1,(O4206-MAR1!$B$12)/MAR1!$D$12,(O4206-MAR1!$C$12)/MAR1!$E$12)</f>
        <v/>
      </c>
      <c r="S4206" s="7">
        <f>IF($I4206=1,(P4206-MAR1!$B$13)/MAR1!$D$13,(P4206-MAR1!$C$13)/MAR1!$E$13)</f>
        <v/>
      </c>
    </row>
    <row r="4207">
      <c r="A4207" s="5" t="n">
        <v>4206</v>
      </c>
      <c r="B4207" s="5" t="n">
        <v>12</v>
      </c>
      <c r="C4207" s="5" t="n">
        <v>191</v>
      </c>
      <c r="D4207" s="5" t="n">
        <v>7</v>
      </c>
      <c r="E4207" s="5" t="n">
        <v>0</v>
      </c>
      <c r="F4207" s="5" t="n">
        <v>36.7</v>
      </c>
      <c r="G4207" s="5" t="n">
        <v>27.7</v>
      </c>
      <c r="H4207" s="5" t="n">
        <v>23.14</v>
      </c>
      <c r="I4207" s="6">
        <f>IF(E4207&gt;=Markov!$B$3,1,0)</f>
        <v/>
      </c>
      <c r="J4207" s="6">
        <f>I4206</f>
        <v/>
      </c>
      <c r="K4207" s="7">
        <f>MAR1!$B$5+MAR1!$C$5*COS(2*PI()*$C4207/365)+MAR1!$D$5*SIN(2*PI()*$C4207/365)</f>
        <v/>
      </c>
      <c r="L4207" s="7">
        <f>MAR1!$B$6+MAR1!$C$6*COS(2*PI()*$C4207/365)+MAR1!$D$6*SIN(2*PI()*$C4207/365)</f>
        <v/>
      </c>
      <c r="M4207" s="7">
        <f>MAR1!$B$7+MAR1!$C$7*COS(2*PI()*$C4207/365)+MAR1!$D$7*SIN(2*PI()*$C4207/365)</f>
        <v/>
      </c>
      <c r="N4207" s="7">
        <f>F4207-K4207</f>
        <v/>
      </c>
      <c r="O4207" s="7">
        <f>G4207-L4207</f>
        <v/>
      </c>
      <c r="P4207" s="7">
        <f>H4207-M4207</f>
        <v/>
      </c>
      <c r="Q4207" s="7">
        <f>IF($I4207=1,(N4207-MAR1!$B$11)/MAR1!$D$11,(N4207-MAR1!$C$11)/MAR1!$E$11)</f>
        <v/>
      </c>
      <c r="R4207" s="7">
        <f>IF($I4207=1,(O4207-MAR1!$B$12)/MAR1!$D$12,(O4207-MAR1!$C$12)/MAR1!$E$12)</f>
        <v/>
      </c>
      <c r="S4207" s="7">
        <f>IF($I4207=1,(P4207-MAR1!$B$13)/MAR1!$D$13,(P4207-MAR1!$C$13)/MAR1!$E$13)</f>
        <v/>
      </c>
    </row>
    <row r="4208">
      <c r="A4208" s="5" t="n">
        <v>4207</v>
      </c>
      <c r="B4208" s="5" t="n">
        <v>12</v>
      </c>
      <c r="C4208" s="5" t="n">
        <v>192</v>
      </c>
      <c r="D4208" s="5" t="n">
        <v>7</v>
      </c>
      <c r="E4208" s="5" t="n">
        <v>0</v>
      </c>
      <c r="F4208" s="5" t="n">
        <v>37.1</v>
      </c>
      <c r="G4208" s="5" t="n">
        <v>25.7</v>
      </c>
      <c r="H4208" s="5" t="n">
        <v>25.77</v>
      </c>
      <c r="I4208" s="6">
        <f>IF(E4208&gt;=Markov!$B$3,1,0)</f>
        <v/>
      </c>
      <c r="J4208" s="6">
        <f>I4207</f>
        <v/>
      </c>
      <c r="K4208" s="7">
        <f>MAR1!$B$5+MAR1!$C$5*COS(2*PI()*$C4208/365)+MAR1!$D$5*SIN(2*PI()*$C4208/365)</f>
        <v/>
      </c>
      <c r="L4208" s="7">
        <f>MAR1!$B$6+MAR1!$C$6*COS(2*PI()*$C4208/365)+MAR1!$D$6*SIN(2*PI()*$C4208/365)</f>
        <v/>
      </c>
      <c r="M4208" s="7">
        <f>MAR1!$B$7+MAR1!$C$7*COS(2*PI()*$C4208/365)+MAR1!$D$7*SIN(2*PI()*$C4208/365)</f>
        <v/>
      </c>
      <c r="N4208" s="7">
        <f>F4208-K4208</f>
        <v/>
      </c>
      <c r="O4208" s="7">
        <f>G4208-L4208</f>
        <v/>
      </c>
      <c r="P4208" s="7">
        <f>H4208-M4208</f>
        <v/>
      </c>
      <c r="Q4208" s="7">
        <f>IF($I4208=1,(N4208-MAR1!$B$11)/MAR1!$D$11,(N4208-MAR1!$C$11)/MAR1!$E$11)</f>
        <v/>
      </c>
      <c r="R4208" s="7">
        <f>IF($I4208=1,(O4208-MAR1!$B$12)/MAR1!$D$12,(O4208-MAR1!$C$12)/MAR1!$E$12)</f>
        <v/>
      </c>
      <c r="S4208" s="7">
        <f>IF($I4208=1,(P4208-MAR1!$B$13)/MAR1!$D$13,(P4208-MAR1!$C$13)/MAR1!$E$13)</f>
        <v/>
      </c>
    </row>
    <row r="4209">
      <c r="A4209" s="5" t="n">
        <v>4208</v>
      </c>
      <c r="B4209" s="5" t="n">
        <v>12</v>
      </c>
      <c r="C4209" s="5" t="n">
        <v>193</v>
      </c>
      <c r="D4209" s="5" t="n">
        <v>7</v>
      </c>
      <c r="E4209" s="5" t="n">
        <v>7.7</v>
      </c>
      <c r="F4209" s="5" t="n">
        <v>32.8</v>
      </c>
      <c r="G4209" s="5" t="n">
        <v>24.9</v>
      </c>
      <c r="H4209" s="5" t="n">
        <v>12.08</v>
      </c>
      <c r="I4209" s="6">
        <f>IF(E4209&gt;=Markov!$B$3,1,0)</f>
        <v/>
      </c>
      <c r="J4209" s="6">
        <f>I4208</f>
        <v/>
      </c>
      <c r="K4209" s="7">
        <f>MAR1!$B$5+MAR1!$C$5*COS(2*PI()*$C4209/365)+MAR1!$D$5*SIN(2*PI()*$C4209/365)</f>
        <v/>
      </c>
      <c r="L4209" s="7">
        <f>MAR1!$B$6+MAR1!$C$6*COS(2*PI()*$C4209/365)+MAR1!$D$6*SIN(2*PI()*$C4209/365)</f>
        <v/>
      </c>
      <c r="M4209" s="7">
        <f>MAR1!$B$7+MAR1!$C$7*COS(2*PI()*$C4209/365)+MAR1!$D$7*SIN(2*PI()*$C4209/365)</f>
        <v/>
      </c>
      <c r="N4209" s="7">
        <f>F4209-K4209</f>
        <v/>
      </c>
      <c r="O4209" s="7">
        <f>G4209-L4209</f>
        <v/>
      </c>
      <c r="P4209" s="7">
        <f>H4209-M4209</f>
        <v/>
      </c>
      <c r="Q4209" s="7">
        <f>IF($I4209=1,(N4209-MAR1!$B$11)/MAR1!$D$11,(N4209-MAR1!$C$11)/MAR1!$E$11)</f>
        <v/>
      </c>
      <c r="R4209" s="7">
        <f>IF($I4209=1,(O4209-MAR1!$B$12)/MAR1!$D$12,(O4209-MAR1!$C$12)/MAR1!$E$12)</f>
        <v/>
      </c>
      <c r="S4209" s="7">
        <f>IF($I4209=1,(P4209-MAR1!$B$13)/MAR1!$D$13,(P4209-MAR1!$C$13)/MAR1!$E$13)</f>
        <v/>
      </c>
    </row>
    <row r="4210">
      <c r="A4210" s="5" t="n">
        <v>4209</v>
      </c>
      <c r="B4210" s="5" t="n">
        <v>12</v>
      </c>
      <c r="C4210" s="5" t="n">
        <v>194</v>
      </c>
      <c r="D4210" s="5" t="n">
        <v>7</v>
      </c>
      <c r="E4210" s="5" t="n">
        <v>8.199999999999999</v>
      </c>
      <c r="F4210" s="5" t="n">
        <v>30.2</v>
      </c>
      <c r="G4210" s="5" t="n">
        <v>24.8</v>
      </c>
      <c r="H4210" s="5" t="n">
        <v>10.82</v>
      </c>
      <c r="I4210" s="6">
        <f>IF(E4210&gt;=Markov!$B$3,1,0)</f>
        <v/>
      </c>
      <c r="J4210" s="6">
        <f>I4209</f>
        <v/>
      </c>
      <c r="K4210" s="7">
        <f>MAR1!$B$5+MAR1!$C$5*COS(2*PI()*$C4210/365)+MAR1!$D$5*SIN(2*PI()*$C4210/365)</f>
        <v/>
      </c>
      <c r="L4210" s="7">
        <f>MAR1!$B$6+MAR1!$C$6*COS(2*PI()*$C4210/365)+MAR1!$D$6*SIN(2*PI()*$C4210/365)</f>
        <v/>
      </c>
      <c r="M4210" s="7">
        <f>MAR1!$B$7+MAR1!$C$7*COS(2*PI()*$C4210/365)+MAR1!$D$7*SIN(2*PI()*$C4210/365)</f>
        <v/>
      </c>
      <c r="N4210" s="7">
        <f>F4210-K4210</f>
        <v/>
      </c>
      <c r="O4210" s="7">
        <f>G4210-L4210</f>
        <v/>
      </c>
      <c r="P4210" s="7">
        <f>H4210-M4210</f>
        <v/>
      </c>
      <c r="Q4210" s="7">
        <f>IF($I4210=1,(N4210-MAR1!$B$11)/MAR1!$D$11,(N4210-MAR1!$C$11)/MAR1!$E$11)</f>
        <v/>
      </c>
      <c r="R4210" s="7">
        <f>IF($I4210=1,(O4210-MAR1!$B$12)/MAR1!$D$12,(O4210-MAR1!$C$12)/MAR1!$E$12)</f>
        <v/>
      </c>
      <c r="S4210" s="7">
        <f>IF($I4210=1,(P4210-MAR1!$B$13)/MAR1!$D$13,(P4210-MAR1!$C$13)/MAR1!$E$13)</f>
        <v/>
      </c>
    </row>
    <row r="4211">
      <c r="A4211" s="5" t="n">
        <v>4210</v>
      </c>
      <c r="B4211" s="5" t="n">
        <v>12</v>
      </c>
      <c r="C4211" s="5" t="n">
        <v>195</v>
      </c>
      <c r="D4211" s="5" t="n">
        <v>7</v>
      </c>
      <c r="E4211" s="5" t="n">
        <v>9.699999999999999</v>
      </c>
      <c r="F4211" s="5" t="n">
        <v>30</v>
      </c>
      <c r="G4211" s="5" t="n">
        <v>25.1</v>
      </c>
      <c r="H4211" s="5" t="n">
        <v>11</v>
      </c>
      <c r="I4211" s="6">
        <f>IF(E4211&gt;=Markov!$B$3,1,0)</f>
        <v/>
      </c>
      <c r="J4211" s="6">
        <f>I4210</f>
        <v/>
      </c>
      <c r="K4211" s="7">
        <f>MAR1!$B$5+MAR1!$C$5*COS(2*PI()*$C4211/365)+MAR1!$D$5*SIN(2*PI()*$C4211/365)</f>
        <v/>
      </c>
      <c r="L4211" s="7">
        <f>MAR1!$B$6+MAR1!$C$6*COS(2*PI()*$C4211/365)+MAR1!$D$6*SIN(2*PI()*$C4211/365)</f>
        <v/>
      </c>
      <c r="M4211" s="7">
        <f>MAR1!$B$7+MAR1!$C$7*COS(2*PI()*$C4211/365)+MAR1!$D$7*SIN(2*PI()*$C4211/365)</f>
        <v/>
      </c>
      <c r="N4211" s="7">
        <f>F4211-K4211</f>
        <v/>
      </c>
      <c r="O4211" s="7">
        <f>G4211-L4211</f>
        <v/>
      </c>
      <c r="P4211" s="7">
        <f>H4211-M4211</f>
        <v/>
      </c>
      <c r="Q4211" s="7">
        <f>IF($I4211=1,(N4211-MAR1!$B$11)/MAR1!$D$11,(N4211-MAR1!$C$11)/MAR1!$E$11)</f>
        <v/>
      </c>
      <c r="R4211" s="7">
        <f>IF($I4211=1,(O4211-MAR1!$B$12)/MAR1!$D$12,(O4211-MAR1!$C$12)/MAR1!$E$12)</f>
        <v/>
      </c>
      <c r="S4211" s="7">
        <f>IF($I4211=1,(P4211-MAR1!$B$13)/MAR1!$D$13,(P4211-MAR1!$C$13)/MAR1!$E$13)</f>
        <v/>
      </c>
    </row>
    <row r="4212">
      <c r="A4212" s="5" t="n">
        <v>4211</v>
      </c>
      <c r="B4212" s="5" t="n">
        <v>12</v>
      </c>
      <c r="C4212" s="5" t="n">
        <v>196</v>
      </c>
      <c r="D4212" s="5" t="n">
        <v>7</v>
      </c>
      <c r="E4212" s="5" t="n">
        <v>6.4</v>
      </c>
      <c r="F4212" s="5" t="n">
        <v>29.3</v>
      </c>
      <c r="G4212" s="5" t="n">
        <v>25.9</v>
      </c>
      <c r="H4212" s="5" t="n">
        <v>9.01</v>
      </c>
      <c r="I4212" s="6">
        <f>IF(E4212&gt;=Markov!$B$3,1,0)</f>
        <v/>
      </c>
      <c r="J4212" s="6">
        <f>I4211</f>
        <v/>
      </c>
      <c r="K4212" s="7">
        <f>MAR1!$B$5+MAR1!$C$5*COS(2*PI()*$C4212/365)+MAR1!$D$5*SIN(2*PI()*$C4212/365)</f>
        <v/>
      </c>
      <c r="L4212" s="7">
        <f>MAR1!$B$6+MAR1!$C$6*COS(2*PI()*$C4212/365)+MAR1!$D$6*SIN(2*PI()*$C4212/365)</f>
        <v/>
      </c>
      <c r="M4212" s="7">
        <f>MAR1!$B$7+MAR1!$C$7*COS(2*PI()*$C4212/365)+MAR1!$D$7*SIN(2*PI()*$C4212/365)</f>
        <v/>
      </c>
      <c r="N4212" s="7">
        <f>F4212-K4212</f>
        <v/>
      </c>
      <c r="O4212" s="7">
        <f>G4212-L4212</f>
        <v/>
      </c>
      <c r="P4212" s="7">
        <f>H4212-M4212</f>
        <v/>
      </c>
      <c r="Q4212" s="7">
        <f>IF($I4212=1,(N4212-MAR1!$B$11)/MAR1!$D$11,(N4212-MAR1!$C$11)/MAR1!$E$11)</f>
        <v/>
      </c>
      <c r="R4212" s="7">
        <f>IF($I4212=1,(O4212-MAR1!$B$12)/MAR1!$D$12,(O4212-MAR1!$C$12)/MAR1!$E$12)</f>
        <v/>
      </c>
      <c r="S4212" s="7">
        <f>IF($I4212=1,(P4212-MAR1!$B$13)/MAR1!$D$13,(P4212-MAR1!$C$13)/MAR1!$E$13)</f>
        <v/>
      </c>
    </row>
    <row r="4213">
      <c r="A4213" s="5" t="n">
        <v>4212</v>
      </c>
      <c r="B4213" s="5" t="n">
        <v>12</v>
      </c>
      <c r="C4213" s="5" t="n">
        <v>197</v>
      </c>
      <c r="D4213" s="5" t="n">
        <v>7</v>
      </c>
      <c r="E4213" s="5" t="n">
        <v>45.4</v>
      </c>
      <c r="F4213" s="5" t="n">
        <v>30.8</v>
      </c>
      <c r="G4213" s="5" t="n">
        <v>25.7</v>
      </c>
      <c r="H4213" s="5" t="n">
        <v>12.33</v>
      </c>
      <c r="I4213" s="6">
        <f>IF(E4213&gt;=Markov!$B$3,1,0)</f>
        <v/>
      </c>
      <c r="J4213" s="6">
        <f>I4212</f>
        <v/>
      </c>
      <c r="K4213" s="7">
        <f>MAR1!$B$5+MAR1!$C$5*COS(2*PI()*$C4213/365)+MAR1!$D$5*SIN(2*PI()*$C4213/365)</f>
        <v/>
      </c>
      <c r="L4213" s="7">
        <f>MAR1!$B$6+MAR1!$C$6*COS(2*PI()*$C4213/365)+MAR1!$D$6*SIN(2*PI()*$C4213/365)</f>
        <v/>
      </c>
      <c r="M4213" s="7">
        <f>MAR1!$B$7+MAR1!$C$7*COS(2*PI()*$C4213/365)+MAR1!$D$7*SIN(2*PI()*$C4213/365)</f>
        <v/>
      </c>
      <c r="N4213" s="7">
        <f>F4213-K4213</f>
        <v/>
      </c>
      <c r="O4213" s="7">
        <f>G4213-L4213</f>
        <v/>
      </c>
      <c r="P4213" s="7">
        <f>H4213-M4213</f>
        <v/>
      </c>
      <c r="Q4213" s="7">
        <f>IF($I4213=1,(N4213-MAR1!$B$11)/MAR1!$D$11,(N4213-MAR1!$C$11)/MAR1!$E$11)</f>
        <v/>
      </c>
      <c r="R4213" s="7">
        <f>IF($I4213=1,(O4213-MAR1!$B$12)/MAR1!$D$12,(O4213-MAR1!$C$12)/MAR1!$E$12)</f>
        <v/>
      </c>
      <c r="S4213" s="7">
        <f>IF($I4213=1,(P4213-MAR1!$B$13)/MAR1!$D$13,(P4213-MAR1!$C$13)/MAR1!$E$13)</f>
        <v/>
      </c>
    </row>
    <row r="4214">
      <c r="A4214" s="5" t="n">
        <v>4213</v>
      </c>
      <c r="B4214" s="5" t="n">
        <v>12</v>
      </c>
      <c r="C4214" s="5" t="n">
        <v>198</v>
      </c>
      <c r="D4214" s="5" t="n">
        <v>7</v>
      </c>
      <c r="E4214" s="5" t="n">
        <v>0</v>
      </c>
      <c r="F4214" s="5" t="n">
        <v>35.1</v>
      </c>
      <c r="G4214" s="5" t="n">
        <v>27.2</v>
      </c>
      <c r="H4214" s="5" t="n">
        <v>13.85</v>
      </c>
      <c r="I4214" s="6">
        <f>IF(E4214&gt;=Markov!$B$3,1,0)</f>
        <v/>
      </c>
      <c r="J4214" s="6">
        <f>I4213</f>
        <v/>
      </c>
      <c r="K4214" s="7">
        <f>MAR1!$B$5+MAR1!$C$5*COS(2*PI()*$C4214/365)+MAR1!$D$5*SIN(2*PI()*$C4214/365)</f>
        <v/>
      </c>
      <c r="L4214" s="7">
        <f>MAR1!$B$6+MAR1!$C$6*COS(2*PI()*$C4214/365)+MAR1!$D$6*SIN(2*PI()*$C4214/365)</f>
        <v/>
      </c>
      <c r="M4214" s="7">
        <f>MAR1!$B$7+MAR1!$C$7*COS(2*PI()*$C4214/365)+MAR1!$D$7*SIN(2*PI()*$C4214/365)</f>
        <v/>
      </c>
      <c r="N4214" s="7">
        <f>F4214-K4214</f>
        <v/>
      </c>
      <c r="O4214" s="7">
        <f>G4214-L4214</f>
        <v/>
      </c>
      <c r="P4214" s="7">
        <f>H4214-M4214</f>
        <v/>
      </c>
      <c r="Q4214" s="7">
        <f>IF($I4214=1,(N4214-MAR1!$B$11)/MAR1!$D$11,(N4214-MAR1!$C$11)/MAR1!$E$11)</f>
        <v/>
      </c>
      <c r="R4214" s="7">
        <f>IF($I4214=1,(O4214-MAR1!$B$12)/MAR1!$D$12,(O4214-MAR1!$C$12)/MAR1!$E$12)</f>
        <v/>
      </c>
      <c r="S4214" s="7">
        <f>IF($I4214=1,(P4214-MAR1!$B$13)/MAR1!$D$13,(P4214-MAR1!$C$13)/MAR1!$E$13)</f>
        <v/>
      </c>
    </row>
    <row r="4215">
      <c r="A4215" s="5" t="n">
        <v>4214</v>
      </c>
      <c r="B4215" s="5" t="n">
        <v>12</v>
      </c>
      <c r="C4215" s="5" t="n">
        <v>199</v>
      </c>
      <c r="D4215" s="5" t="n">
        <v>7</v>
      </c>
      <c r="E4215" s="5" t="n">
        <v>0</v>
      </c>
      <c r="F4215" s="5" t="n">
        <v>34.9</v>
      </c>
      <c r="G4215" s="5" t="n">
        <v>27.3</v>
      </c>
      <c r="H4215" s="5" t="n">
        <v>17.25</v>
      </c>
      <c r="I4215" s="6">
        <f>IF(E4215&gt;=Markov!$B$3,1,0)</f>
        <v/>
      </c>
      <c r="J4215" s="6">
        <f>I4214</f>
        <v/>
      </c>
      <c r="K4215" s="7">
        <f>MAR1!$B$5+MAR1!$C$5*COS(2*PI()*$C4215/365)+MAR1!$D$5*SIN(2*PI()*$C4215/365)</f>
        <v/>
      </c>
      <c r="L4215" s="7">
        <f>MAR1!$B$6+MAR1!$C$6*COS(2*PI()*$C4215/365)+MAR1!$D$6*SIN(2*PI()*$C4215/365)</f>
        <v/>
      </c>
      <c r="M4215" s="7">
        <f>MAR1!$B$7+MAR1!$C$7*COS(2*PI()*$C4215/365)+MAR1!$D$7*SIN(2*PI()*$C4215/365)</f>
        <v/>
      </c>
      <c r="N4215" s="7">
        <f>F4215-K4215</f>
        <v/>
      </c>
      <c r="O4215" s="7">
        <f>G4215-L4215</f>
        <v/>
      </c>
      <c r="P4215" s="7">
        <f>H4215-M4215</f>
        <v/>
      </c>
      <c r="Q4215" s="7">
        <f>IF($I4215=1,(N4215-MAR1!$B$11)/MAR1!$D$11,(N4215-MAR1!$C$11)/MAR1!$E$11)</f>
        <v/>
      </c>
      <c r="R4215" s="7">
        <f>IF($I4215=1,(O4215-MAR1!$B$12)/MAR1!$D$12,(O4215-MAR1!$C$12)/MAR1!$E$12)</f>
        <v/>
      </c>
      <c r="S4215" s="7">
        <f>IF($I4215=1,(P4215-MAR1!$B$13)/MAR1!$D$13,(P4215-MAR1!$C$13)/MAR1!$E$13)</f>
        <v/>
      </c>
    </row>
    <row r="4216">
      <c r="A4216" s="5" t="n">
        <v>4215</v>
      </c>
      <c r="B4216" s="5" t="n">
        <v>12</v>
      </c>
      <c r="C4216" s="5" t="n">
        <v>200</v>
      </c>
      <c r="D4216" s="5" t="n">
        <v>7</v>
      </c>
      <c r="E4216" s="5" t="n">
        <v>0</v>
      </c>
      <c r="F4216" s="5" t="n">
        <v>35</v>
      </c>
      <c r="G4216" s="5" t="n">
        <v>25.8</v>
      </c>
      <c r="H4216" s="5" t="n">
        <v>21.73</v>
      </c>
      <c r="I4216" s="6">
        <f>IF(E4216&gt;=Markov!$B$3,1,0)</f>
        <v/>
      </c>
      <c r="J4216" s="6">
        <f>I4215</f>
        <v/>
      </c>
      <c r="K4216" s="7">
        <f>MAR1!$B$5+MAR1!$C$5*COS(2*PI()*$C4216/365)+MAR1!$D$5*SIN(2*PI()*$C4216/365)</f>
        <v/>
      </c>
      <c r="L4216" s="7">
        <f>MAR1!$B$6+MAR1!$C$6*COS(2*PI()*$C4216/365)+MAR1!$D$6*SIN(2*PI()*$C4216/365)</f>
        <v/>
      </c>
      <c r="M4216" s="7">
        <f>MAR1!$B$7+MAR1!$C$7*COS(2*PI()*$C4216/365)+MAR1!$D$7*SIN(2*PI()*$C4216/365)</f>
        <v/>
      </c>
      <c r="N4216" s="7">
        <f>F4216-K4216</f>
        <v/>
      </c>
      <c r="O4216" s="7">
        <f>G4216-L4216</f>
        <v/>
      </c>
      <c r="P4216" s="7">
        <f>H4216-M4216</f>
        <v/>
      </c>
      <c r="Q4216" s="7">
        <f>IF($I4216=1,(N4216-MAR1!$B$11)/MAR1!$D$11,(N4216-MAR1!$C$11)/MAR1!$E$11)</f>
        <v/>
      </c>
      <c r="R4216" s="7">
        <f>IF($I4216=1,(O4216-MAR1!$B$12)/MAR1!$D$12,(O4216-MAR1!$C$12)/MAR1!$E$12)</f>
        <v/>
      </c>
      <c r="S4216" s="7">
        <f>IF($I4216=1,(P4216-MAR1!$B$13)/MAR1!$D$13,(P4216-MAR1!$C$13)/MAR1!$E$13)</f>
        <v/>
      </c>
    </row>
    <row r="4217">
      <c r="A4217" s="5" t="n">
        <v>4216</v>
      </c>
      <c r="B4217" s="5" t="n">
        <v>12</v>
      </c>
      <c r="C4217" s="5" t="n">
        <v>201</v>
      </c>
      <c r="D4217" s="5" t="n">
        <v>7</v>
      </c>
      <c r="E4217" s="5" t="n">
        <v>7</v>
      </c>
      <c r="F4217" s="5" t="n">
        <v>30.7</v>
      </c>
      <c r="G4217" s="5" t="n">
        <v>26.4</v>
      </c>
      <c r="H4217" s="5" t="n">
        <v>7.45</v>
      </c>
      <c r="I4217" s="6">
        <f>IF(E4217&gt;=Markov!$B$3,1,0)</f>
        <v/>
      </c>
      <c r="J4217" s="6">
        <f>I4216</f>
        <v/>
      </c>
      <c r="K4217" s="7">
        <f>MAR1!$B$5+MAR1!$C$5*COS(2*PI()*$C4217/365)+MAR1!$D$5*SIN(2*PI()*$C4217/365)</f>
        <v/>
      </c>
      <c r="L4217" s="7">
        <f>MAR1!$B$6+MAR1!$C$6*COS(2*PI()*$C4217/365)+MAR1!$D$6*SIN(2*PI()*$C4217/365)</f>
        <v/>
      </c>
      <c r="M4217" s="7">
        <f>MAR1!$B$7+MAR1!$C$7*COS(2*PI()*$C4217/365)+MAR1!$D$7*SIN(2*PI()*$C4217/365)</f>
        <v/>
      </c>
      <c r="N4217" s="7">
        <f>F4217-K4217</f>
        <v/>
      </c>
      <c r="O4217" s="7">
        <f>G4217-L4217</f>
        <v/>
      </c>
      <c r="P4217" s="7">
        <f>H4217-M4217</f>
        <v/>
      </c>
      <c r="Q4217" s="7">
        <f>IF($I4217=1,(N4217-MAR1!$B$11)/MAR1!$D$11,(N4217-MAR1!$C$11)/MAR1!$E$11)</f>
        <v/>
      </c>
      <c r="R4217" s="7">
        <f>IF($I4217=1,(O4217-MAR1!$B$12)/MAR1!$D$12,(O4217-MAR1!$C$12)/MAR1!$E$12)</f>
        <v/>
      </c>
      <c r="S4217" s="7">
        <f>IF($I4217=1,(P4217-MAR1!$B$13)/MAR1!$D$13,(P4217-MAR1!$C$13)/MAR1!$E$13)</f>
        <v/>
      </c>
    </row>
    <row r="4218">
      <c r="A4218" s="5" t="n">
        <v>4217</v>
      </c>
      <c r="B4218" s="5" t="n">
        <v>12</v>
      </c>
      <c r="C4218" s="5" t="n">
        <v>202</v>
      </c>
      <c r="D4218" s="5" t="n">
        <v>7</v>
      </c>
      <c r="E4218" s="5" t="n">
        <v>16.7</v>
      </c>
      <c r="F4218" s="5" t="n">
        <v>28.5</v>
      </c>
      <c r="G4218" s="5" t="n">
        <v>24.9</v>
      </c>
      <c r="H4218" s="5" t="n">
        <v>8.68</v>
      </c>
      <c r="I4218" s="6">
        <f>IF(E4218&gt;=Markov!$B$3,1,0)</f>
        <v/>
      </c>
      <c r="J4218" s="6">
        <f>I4217</f>
        <v/>
      </c>
      <c r="K4218" s="7">
        <f>MAR1!$B$5+MAR1!$C$5*COS(2*PI()*$C4218/365)+MAR1!$D$5*SIN(2*PI()*$C4218/365)</f>
        <v/>
      </c>
      <c r="L4218" s="7">
        <f>MAR1!$B$6+MAR1!$C$6*COS(2*PI()*$C4218/365)+MAR1!$D$6*SIN(2*PI()*$C4218/365)</f>
        <v/>
      </c>
      <c r="M4218" s="7">
        <f>MAR1!$B$7+MAR1!$C$7*COS(2*PI()*$C4218/365)+MAR1!$D$7*SIN(2*PI()*$C4218/365)</f>
        <v/>
      </c>
      <c r="N4218" s="7">
        <f>F4218-K4218</f>
        <v/>
      </c>
      <c r="O4218" s="7">
        <f>G4218-L4218</f>
        <v/>
      </c>
      <c r="P4218" s="7">
        <f>H4218-M4218</f>
        <v/>
      </c>
      <c r="Q4218" s="7">
        <f>IF($I4218=1,(N4218-MAR1!$B$11)/MAR1!$D$11,(N4218-MAR1!$C$11)/MAR1!$E$11)</f>
        <v/>
      </c>
      <c r="R4218" s="7">
        <f>IF($I4218=1,(O4218-MAR1!$B$12)/MAR1!$D$12,(O4218-MAR1!$C$12)/MAR1!$E$12)</f>
        <v/>
      </c>
      <c r="S4218" s="7">
        <f>IF($I4218=1,(P4218-MAR1!$B$13)/MAR1!$D$13,(P4218-MAR1!$C$13)/MAR1!$E$13)</f>
        <v/>
      </c>
    </row>
    <row r="4219">
      <c r="A4219" s="5" t="n">
        <v>4218</v>
      </c>
      <c r="B4219" s="5" t="n">
        <v>12</v>
      </c>
      <c r="C4219" s="5" t="n">
        <v>203</v>
      </c>
      <c r="D4219" s="5" t="n">
        <v>7</v>
      </c>
      <c r="E4219" s="5" t="n">
        <v>3.9</v>
      </c>
      <c r="F4219" s="5" t="n">
        <v>29.2</v>
      </c>
      <c r="G4219" s="5" t="n">
        <v>24.5</v>
      </c>
      <c r="H4219" s="5" t="n">
        <v>15.12</v>
      </c>
      <c r="I4219" s="6">
        <f>IF(E4219&gt;=Markov!$B$3,1,0)</f>
        <v/>
      </c>
      <c r="J4219" s="6">
        <f>I4218</f>
        <v/>
      </c>
      <c r="K4219" s="7">
        <f>MAR1!$B$5+MAR1!$C$5*COS(2*PI()*$C4219/365)+MAR1!$D$5*SIN(2*PI()*$C4219/365)</f>
        <v/>
      </c>
      <c r="L4219" s="7">
        <f>MAR1!$B$6+MAR1!$C$6*COS(2*PI()*$C4219/365)+MAR1!$D$6*SIN(2*PI()*$C4219/365)</f>
        <v/>
      </c>
      <c r="M4219" s="7">
        <f>MAR1!$B$7+MAR1!$C$7*COS(2*PI()*$C4219/365)+MAR1!$D$7*SIN(2*PI()*$C4219/365)</f>
        <v/>
      </c>
      <c r="N4219" s="7">
        <f>F4219-K4219</f>
        <v/>
      </c>
      <c r="O4219" s="7">
        <f>G4219-L4219</f>
        <v/>
      </c>
      <c r="P4219" s="7">
        <f>H4219-M4219</f>
        <v/>
      </c>
      <c r="Q4219" s="7">
        <f>IF($I4219=1,(N4219-MAR1!$B$11)/MAR1!$D$11,(N4219-MAR1!$C$11)/MAR1!$E$11)</f>
        <v/>
      </c>
      <c r="R4219" s="7">
        <f>IF($I4219=1,(O4219-MAR1!$B$12)/MAR1!$D$12,(O4219-MAR1!$C$12)/MAR1!$E$12)</f>
        <v/>
      </c>
      <c r="S4219" s="7">
        <f>IF($I4219=1,(P4219-MAR1!$B$13)/MAR1!$D$13,(P4219-MAR1!$C$13)/MAR1!$E$13)</f>
        <v/>
      </c>
    </row>
    <row r="4220">
      <c r="A4220" s="5" t="n">
        <v>4219</v>
      </c>
      <c r="B4220" s="5" t="n">
        <v>12</v>
      </c>
      <c r="C4220" s="5" t="n">
        <v>204</v>
      </c>
      <c r="D4220" s="5" t="n">
        <v>7</v>
      </c>
      <c r="E4220" s="5" t="n">
        <v>13.1</v>
      </c>
      <c r="F4220" s="5" t="n">
        <v>29.4</v>
      </c>
      <c r="G4220" s="5" t="n">
        <v>24.4</v>
      </c>
      <c r="H4220" s="5" t="n">
        <v>12.94</v>
      </c>
      <c r="I4220" s="6">
        <f>IF(E4220&gt;=Markov!$B$3,1,0)</f>
        <v/>
      </c>
      <c r="J4220" s="6">
        <f>I4219</f>
        <v/>
      </c>
      <c r="K4220" s="7">
        <f>MAR1!$B$5+MAR1!$C$5*COS(2*PI()*$C4220/365)+MAR1!$D$5*SIN(2*PI()*$C4220/365)</f>
        <v/>
      </c>
      <c r="L4220" s="7">
        <f>MAR1!$B$6+MAR1!$C$6*COS(2*PI()*$C4220/365)+MAR1!$D$6*SIN(2*PI()*$C4220/365)</f>
        <v/>
      </c>
      <c r="M4220" s="7">
        <f>MAR1!$B$7+MAR1!$C$7*COS(2*PI()*$C4220/365)+MAR1!$D$7*SIN(2*PI()*$C4220/365)</f>
        <v/>
      </c>
      <c r="N4220" s="7">
        <f>F4220-K4220</f>
        <v/>
      </c>
      <c r="O4220" s="7">
        <f>G4220-L4220</f>
        <v/>
      </c>
      <c r="P4220" s="7">
        <f>H4220-M4220</f>
        <v/>
      </c>
      <c r="Q4220" s="7">
        <f>IF($I4220=1,(N4220-MAR1!$B$11)/MAR1!$D$11,(N4220-MAR1!$C$11)/MAR1!$E$11)</f>
        <v/>
      </c>
      <c r="R4220" s="7">
        <f>IF($I4220=1,(O4220-MAR1!$B$12)/MAR1!$D$12,(O4220-MAR1!$C$12)/MAR1!$E$12)</f>
        <v/>
      </c>
      <c r="S4220" s="7">
        <f>IF($I4220=1,(P4220-MAR1!$B$13)/MAR1!$D$13,(P4220-MAR1!$C$13)/MAR1!$E$13)</f>
        <v/>
      </c>
    </row>
    <row r="4221">
      <c r="A4221" s="5" t="n">
        <v>4220</v>
      </c>
      <c r="B4221" s="5" t="n">
        <v>12</v>
      </c>
      <c r="C4221" s="5" t="n">
        <v>205</v>
      </c>
      <c r="D4221" s="5" t="n">
        <v>7</v>
      </c>
      <c r="E4221" s="5" t="n">
        <v>0</v>
      </c>
      <c r="F4221" s="5" t="n">
        <v>31.6</v>
      </c>
      <c r="G4221" s="5" t="n">
        <v>25</v>
      </c>
      <c r="H4221" s="5" t="n">
        <v>16.06</v>
      </c>
      <c r="I4221" s="6">
        <f>IF(E4221&gt;=Markov!$B$3,1,0)</f>
        <v/>
      </c>
      <c r="J4221" s="6">
        <f>I4220</f>
        <v/>
      </c>
      <c r="K4221" s="7">
        <f>MAR1!$B$5+MAR1!$C$5*COS(2*PI()*$C4221/365)+MAR1!$D$5*SIN(2*PI()*$C4221/365)</f>
        <v/>
      </c>
      <c r="L4221" s="7">
        <f>MAR1!$B$6+MAR1!$C$6*COS(2*PI()*$C4221/365)+MAR1!$D$6*SIN(2*PI()*$C4221/365)</f>
        <v/>
      </c>
      <c r="M4221" s="7">
        <f>MAR1!$B$7+MAR1!$C$7*COS(2*PI()*$C4221/365)+MAR1!$D$7*SIN(2*PI()*$C4221/365)</f>
        <v/>
      </c>
      <c r="N4221" s="7">
        <f>F4221-K4221</f>
        <v/>
      </c>
      <c r="O4221" s="7">
        <f>G4221-L4221</f>
        <v/>
      </c>
      <c r="P4221" s="7">
        <f>H4221-M4221</f>
        <v/>
      </c>
      <c r="Q4221" s="7">
        <f>IF($I4221=1,(N4221-MAR1!$B$11)/MAR1!$D$11,(N4221-MAR1!$C$11)/MAR1!$E$11)</f>
        <v/>
      </c>
      <c r="R4221" s="7">
        <f>IF($I4221=1,(O4221-MAR1!$B$12)/MAR1!$D$12,(O4221-MAR1!$C$12)/MAR1!$E$12)</f>
        <v/>
      </c>
      <c r="S4221" s="7">
        <f>IF($I4221=1,(P4221-MAR1!$B$13)/MAR1!$D$13,(P4221-MAR1!$C$13)/MAR1!$E$13)</f>
        <v/>
      </c>
    </row>
    <row r="4222">
      <c r="A4222" s="5" t="n">
        <v>4221</v>
      </c>
      <c r="B4222" s="5" t="n">
        <v>12</v>
      </c>
      <c r="C4222" s="5" t="n">
        <v>206</v>
      </c>
      <c r="D4222" s="5" t="n">
        <v>7</v>
      </c>
      <c r="E4222" s="5" t="n">
        <v>25.9</v>
      </c>
      <c r="F4222" s="5" t="n">
        <v>31.8</v>
      </c>
      <c r="G4222" s="5" t="n">
        <v>25.1</v>
      </c>
      <c r="H4222" s="5" t="n">
        <v>17.02</v>
      </c>
      <c r="I4222" s="6">
        <f>IF(E4222&gt;=Markov!$B$3,1,0)</f>
        <v/>
      </c>
      <c r="J4222" s="6">
        <f>I4221</f>
        <v/>
      </c>
      <c r="K4222" s="7">
        <f>MAR1!$B$5+MAR1!$C$5*COS(2*PI()*$C4222/365)+MAR1!$D$5*SIN(2*PI()*$C4222/365)</f>
        <v/>
      </c>
      <c r="L4222" s="7">
        <f>MAR1!$B$6+MAR1!$C$6*COS(2*PI()*$C4222/365)+MAR1!$D$6*SIN(2*PI()*$C4222/365)</f>
        <v/>
      </c>
      <c r="M4222" s="7">
        <f>MAR1!$B$7+MAR1!$C$7*COS(2*PI()*$C4222/365)+MAR1!$D$7*SIN(2*PI()*$C4222/365)</f>
        <v/>
      </c>
      <c r="N4222" s="7">
        <f>F4222-K4222</f>
        <v/>
      </c>
      <c r="O4222" s="7">
        <f>G4222-L4222</f>
        <v/>
      </c>
      <c r="P4222" s="7">
        <f>H4222-M4222</f>
        <v/>
      </c>
      <c r="Q4222" s="7">
        <f>IF($I4222=1,(N4222-MAR1!$B$11)/MAR1!$D$11,(N4222-MAR1!$C$11)/MAR1!$E$11)</f>
        <v/>
      </c>
      <c r="R4222" s="7">
        <f>IF($I4222=1,(O4222-MAR1!$B$12)/MAR1!$D$12,(O4222-MAR1!$C$12)/MAR1!$E$12)</f>
        <v/>
      </c>
      <c r="S4222" s="7">
        <f>IF($I4222=1,(P4222-MAR1!$B$13)/MAR1!$D$13,(P4222-MAR1!$C$13)/MAR1!$E$13)</f>
        <v/>
      </c>
    </row>
    <row r="4223">
      <c r="A4223" s="5" t="n">
        <v>4222</v>
      </c>
      <c r="B4223" s="5" t="n">
        <v>12</v>
      </c>
      <c r="C4223" s="5" t="n">
        <v>207</v>
      </c>
      <c r="D4223" s="5" t="n">
        <v>7</v>
      </c>
      <c r="E4223" s="5" t="n">
        <v>0</v>
      </c>
      <c r="F4223" s="5" t="n">
        <v>33.6</v>
      </c>
      <c r="G4223" s="5" t="n">
        <v>23.9</v>
      </c>
      <c r="H4223" s="5" t="n">
        <v>19.98</v>
      </c>
      <c r="I4223" s="6">
        <f>IF(E4223&gt;=Markov!$B$3,1,0)</f>
        <v/>
      </c>
      <c r="J4223" s="6">
        <f>I4222</f>
        <v/>
      </c>
      <c r="K4223" s="7">
        <f>MAR1!$B$5+MAR1!$C$5*COS(2*PI()*$C4223/365)+MAR1!$D$5*SIN(2*PI()*$C4223/365)</f>
        <v/>
      </c>
      <c r="L4223" s="7">
        <f>MAR1!$B$6+MAR1!$C$6*COS(2*PI()*$C4223/365)+MAR1!$D$6*SIN(2*PI()*$C4223/365)</f>
        <v/>
      </c>
      <c r="M4223" s="7">
        <f>MAR1!$B$7+MAR1!$C$7*COS(2*PI()*$C4223/365)+MAR1!$D$7*SIN(2*PI()*$C4223/365)</f>
        <v/>
      </c>
      <c r="N4223" s="7">
        <f>F4223-K4223</f>
        <v/>
      </c>
      <c r="O4223" s="7">
        <f>G4223-L4223</f>
        <v/>
      </c>
      <c r="P4223" s="7">
        <f>H4223-M4223</f>
        <v/>
      </c>
      <c r="Q4223" s="7">
        <f>IF($I4223=1,(N4223-MAR1!$B$11)/MAR1!$D$11,(N4223-MAR1!$C$11)/MAR1!$E$11)</f>
        <v/>
      </c>
      <c r="R4223" s="7">
        <f>IF($I4223=1,(O4223-MAR1!$B$12)/MAR1!$D$12,(O4223-MAR1!$C$12)/MAR1!$E$12)</f>
        <v/>
      </c>
      <c r="S4223" s="7">
        <f>IF($I4223=1,(P4223-MAR1!$B$13)/MAR1!$D$13,(P4223-MAR1!$C$13)/MAR1!$E$13)</f>
        <v/>
      </c>
    </row>
    <row r="4224">
      <c r="A4224" s="5" t="n">
        <v>4223</v>
      </c>
      <c r="B4224" s="5" t="n">
        <v>12</v>
      </c>
      <c r="C4224" s="5" t="n">
        <v>208</v>
      </c>
      <c r="D4224" s="5" t="n">
        <v>7</v>
      </c>
      <c r="E4224" s="5" t="n">
        <v>0</v>
      </c>
      <c r="F4224" s="5" t="n">
        <v>32.6</v>
      </c>
      <c r="G4224" s="5" t="n">
        <v>22.8</v>
      </c>
      <c r="H4224" s="5" t="n">
        <v>17.83</v>
      </c>
      <c r="I4224" s="6">
        <f>IF(E4224&gt;=Markov!$B$3,1,0)</f>
        <v/>
      </c>
      <c r="J4224" s="6">
        <f>I4223</f>
        <v/>
      </c>
      <c r="K4224" s="7">
        <f>MAR1!$B$5+MAR1!$C$5*COS(2*PI()*$C4224/365)+MAR1!$D$5*SIN(2*PI()*$C4224/365)</f>
        <v/>
      </c>
      <c r="L4224" s="7">
        <f>MAR1!$B$6+MAR1!$C$6*COS(2*PI()*$C4224/365)+MAR1!$D$6*SIN(2*PI()*$C4224/365)</f>
        <v/>
      </c>
      <c r="M4224" s="7">
        <f>MAR1!$B$7+MAR1!$C$7*COS(2*PI()*$C4224/365)+MAR1!$D$7*SIN(2*PI()*$C4224/365)</f>
        <v/>
      </c>
      <c r="N4224" s="7">
        <f>F4224-K4224</f>
        <v/>
      </c>
      <c r="O4224" s="7">
        <f>G4224-L4224</f>
        <v/>
      </c>
      <c r="P4224" s="7">
        <f>H4224-M4224</f>
        <v/>
      </c>
      <c r="Q4224" s="7">
        <f>IF($I4224=1,(N4224-MAR1!$B$11)/MAR1!$D$11,(N4224-MAR1!$C$11)/MAR1!$E$11)</f>
        <v/>
      </c>
      <c r="R4224" s="7">
        <f>IF($I4224=1,(O4224-MAR1!$B$12)/MAR1!$D$12,(O4224-MAR1!$C$12)/MAR1!$E$12)</f>
        <v/>
      </c>
      <c r="S4224" s="7">
        <f>IF($I4224=1,(P4224-MAR1!$B$13)/MAR1!$D$13,(P4224-MAR1!$C$13)/MAR1!$E$13)</f>
        <v/>
      </c>
    </row>
    <row r="4225">
      <c r="A4225" s="5" t="n">
        <v>4224</v>
      </c>
      <c r="B4225" s="5" t="n">
        <v>12</v>
      </c>
      <c r="C4225" s="5" t="n">
        <v>209</v>
      </c>
      <c r="D4225" s="5" t="n">
        <v>7</v>
      </c>
      <c r="E4225" s="5" t="n">
        <v>10.3</v>
      </c>
      <c r="F4225" s="5" t="n">
        <v>32.3</v>
      </c>
      <c r="G4225" s="5" t="n">
        <v>25.3</v>
      </c>
      <c r="H4225" s="5" t="n">
        <v>18.85</v>
      </c>
      <c r="I4225" s="6">
        <f>IF(E4225&gt;=Markov!$B$3,1,0)</f>
        <v/>
      </c>
      <c r="J4225" s="6">
        <f>I4224</f>
        <v/>
      </c>
      <c r="K4225" s="7">
        <f>MAR1!$B$5+MAR1!$C$5*COS(2*PI()*$C4225/365)+MAR1!$D$5*SIN(2*PI()*$C4225/365)</f>
        <v/>
      </c>
      <c r="L4225" s="7">
        <f>MAR1!$B$6+MAR1!$C$6*COS(2*PI()*$C4225/365)+MAR1!$D$6*SIN(2*PI()*$C4225/365)</f>
        <v/>
      </c>
      <c r="M4225" s="7">
        <f>MAR1!$B$7+MAR1!$C$7*COS(2*PI()*$C4225/365)+MAR1!$D$7*SIN(2*PI()*$C4225/365)</f>
        <v/>
      </c>
      <c r="N4225" s="7">
        <f>F4225-K4225</f>
        <v/>
      </c>
      <c r="O4225" s="7">
        <f>G4225-L4225</f>
        <v/>
      </c>
      <c r="P4225" s="7">
        <f>H4225-M4225</f>
        <v/>
      </c>
      <c r="Q4225" s="7">
        <f>IF($I4225=1,(N4225-MAR1!$B$11)/MAR1!$D$11,(N4225-MAR1!$C$11)/MAR1!$E$11)</f>
        <v/>
      </c>
      <c r="R4225" s="7">
        <f>IF($I4225=1,(O4225-MAR1!$B$12)/MAR1!$D$12,(O4225-MAR1!$C$12)/MAR1!$E$12)</f>
        <v/>
      </c>
      <c r="S4225" s="7">
        <f>IF($I4225=1,(P4225-MAR1!$B$13)/MAR1!$D$13,(P4225-MAR1!$C$13)/MAR1!$E$13)</f>
        <v/>
      </c>
    </row>
    <row r="4226">
      <c r="A4226" s="5" t="n">
        <v>4225</v>
      </c>
      <c r="B4226" s="5" t="n">
        <v>12</v>
      </c>
      <c r="C4226" s="5" t="n">
        <v>210</v>
      </c>
      <c r="D4226" s="5" t="n">
        <v>7</v>
      </c>
      <c r="E4226" s="5" t="n">
        <v>0</v>
      </c>
      <c r="F4226" s="5" t="n">
        <v>36.2</v>
      </c>
      <c r="G4226" s="5" t="n">
        <v>27.3</v>
      </c>
      <c r="H4226" s="5" t="n">
        <v>22.12</v>
      </c>
      <c r="I4226" s="6">
        <f>IF(E4226&gt;=Markov!$B$3,1,0)</f>
        <v/>
      </c>
      <c r="J4226" s="6">
        <f>I4225</f>
        <v/>
      </c>
      <c r="K4226" s="7">
        <f>MAR1!$B$5+MAR1!$C$5*COS(2*PI()*$C4226/365)+MAR1!$D$5*SIN(2*PI()*$C4226/365)</f>
        <v/>
      </c>
      <c r="L4226" s="7">
        <f>MAR1!$B$6+MAR1!$C$6*COS(2*PI()*$C4226/365)+MAR1!$D$6*SIN(2*PI()*$C4226/365)</f>
        <v/>
      </c>
      <c r="M4226" s="7">
        <f>MAR1!$B$7+MAR1!$C$7*COS(2*PI()*$C4226/365)+MAR1!$D$7*SIN(2*PI()*$C4226/365)</f>
        <v/>
      </c>
      <c r="N4226" s="7">
        <f>F4226-K4226</f>
        <v/>
      </c>
      <c r="O4226" s="7">
        <f>G4226-L4226</f>
        <v/>
      </c>
      <c r="P4226" s="7">
        <f>H4226-M4226</f>
        <v/>
      </c>
      <c r="Q4226" s="7">
        <f>IF($I4226=1,(N4226-MAR1!$B$11)/MAR1!$D$11,(N4226-MAR1!$C$11)/MAR1!$E$11)</f>
        <v/>
      </c>
      <c r="R4226" s="7">
        <f>IF($I4226=1,(O4226-MAR1!$B$12)/MAR1!$D$12,(O4226-MAR1!$C$12)/MAR1!$E$12)</f>
        <v/>
      </c>
      <c r="S4226" s="7">
        <f>IF($I4226=1,(P4226-MAR1!$B$13)/MAR1!$D$13,(P4226-MAR1!$C$13)/MAR1!$E$13)</f>
        <v/>
      </c>
    </row>
    <row r="4227">
      <c r="A4227" s="5" t="n">
        <v>4226</v>
      </c>
      <c r="B4227" s="5" t="n">
        <v>12</v>
      </c>
      <c r="C4227" s="5" t="n">
        <v>211</v>
      </c>
      <c r="D4227" s="5" t="n">
        <v>7</v>
      </c>
      <c r="E4227" s="5" t="n">
        <v>5.6</v>
      </c>
      <c r="F4227" s="5" t="n">
        <v>33.2</v>
      </c>
      <c r="G4227" s="5" t="n">
        <v>26.1</v>
      </c>
      <c r="H4227" s="5" t="n">
        <v>13.77</v>
      </c>
      <c r="I4227" s="6">
        <f>IF(E4227&gt;=Markov!$B$3,1,0)</f>
        <v/>
      </c>
      <c r="J4227" s="6">
        <f>I4226</f>
        <v/>
      </c>
      <c r="K4227" s="7">
        <f>MAR1!$B$5+MAR1!$C$5*COS(2*PI()*$C4227/365)+MAR1!$D$5*SIN(2*PI()*$C4227/365)</f>
        <v/>
      </c>
      <c r="L4227" s="7">
        <f>MAR1!$B$6+MAR1!$C$6*COS(2*PI()*$C4227/365)+MAR1!$D$6*SIN(2*PI()*$C4227/365)</f>
        <v/>
      </c>
      <c r="M4227" s="7">
        <f>MAR1!$B$7+MAR1!$C$7*COS(2*PI()*$C4227/365)+MAR1!$D$7*SIN(2*PI()*$C4227/365)</f>
        <v/>
      </c>
      <c r="N4227" s="7">
        <f>F4227-K4227</f>
        <v/>
      </c>
      <c r="O4227" s="7">
        <f>G4227-L4227</f>
        <v/>
      </c>
      <c r="P4227" s="7">
        <f>H4227-M4227</f>
        <v/>
      </c>
      <c r="Q4227" s="7">
        <f>IF($I4227=1,(N4227-MAR1!$B$11)/MAR1!$D$11,(N4227-MAR1!$C$11)/MAR1!$E$11)</f>
        <v/>
      </c>
      <c r="R4227" s="7">
        <f>IF($I4227=1,(O4227-MAR1!$B$12)/MAR1!$D$12,(O4227-MAR1!$C$12)/MAR1!$E$12)</f>
        <v/>
      </c>
      <c r="S4227" s="7">
        <f>IF($I4227=1,(P4227-MAR1!$B$13)/MAR1!$D$13,(P4227-MAR1!$C$13)/MAR1!$E$13)</f>
        <v/>
      </c>
    </row>
    <row r="4228">
      <c r="A4228" s="5" t="n">
        <v>4227</v>
      </c>
      <c r="B4228" s="5" t="n">
        <v>12</v>
      </c>
      <c r="C4228" s="5" t="n">
        <v>212</v>
      </c>
      <c r="D4228" s="5" t="n">
        <v>7</v>
      </c>
      <c r="E4228" s="5" t="n">
        <v>0</v>
      </c>
      <c r="F4228" s="5" t="n">
        <v>36</v>
      </c>
      <c r="G4228" s="5" t="n">
        <v>27.2</v>
      </c>
      <c r="H4228" s="5" t="n">
        <v>20.79</v>
      </c>
      <c r="I4228" s="6">
        <f>IF(E4228&gt;=Markov!$B$3,1,0)</f>
        <v/>
      </c>
      <c r="J4228" s="6">
        <f>I4227</f>
        <v/>
      </c>
      <c r="K4228" s="7">
        <f>MAR1!$B$5+MAR1!$C$5*COS(2*PI()*$C4228/365)+MAR1!$D$5*SIN(2*PI()*$C4228/365)</f>
        <v/>
      </c>
      <c r="L4228" s="7">
        <f>MAR1!$B$6+MAR1!$C$6*COS(2*PI()*$C4228/365)+MAR1!$D$6*SIN(2*PI()*$C4228/365)</f>
        <v/>
      </c>
      <c r="M4228" s="7">
        <f>MAR1!$B$7+MAR1!$C$7*COS(2*PI()*$C4228/365)+MAR1!$D$7*SIN(2*PI()*$C4228/365)</f>
        <v/>
      </c>
      <c r="N4228" s="7">
        <f>F4228-K4228</f>
        <v/>
      </c>
      <c r="O4228" s="7">
        <f>G4228-L4228</f>
        <v/>
      </c>
      <c r="P4228" s="7">
        <f>H4228-M4228</f>
        <v/>
      </c>
      <c r="Q4228" s="7">
        <f>IF($I4228=1,(N4228-MAR1!$B$11)/MAR1!$D$11,(N4228-MAR1!$C$11)/MAR1!$E$11)</f>
        <v/>
      </c>
      <c r="R4228" s="7">
        <f>IF($I4228=1,(O4228-MAR1!$B$12)/MAR1!$D$12,(O4228-MAR1!$C$12)/MAR1!$E$12)</f>
        <v/>
      </c>
      <c r="S4228" s="7">
        <f>IF($I4228=1,(P4228-MAR1!$B$13)/MAR1!$D$13,(P4228-MAR1!$C$13)/MAR1!$E$13)</f>
        <v/>
      </c>
    </row>
    <row r="4229">
      <c r="A4229" s="5" t="n">
        <v>4228</v>
      </c>
      <c r="B4229" s="5" t="n">
        <v>12</v>
      </c>
      <c r="C4229" s="5" t="n">
        <v>213</v>
      </c>
      <c r="D4229" s="5" t="n">
        <v>8</v>
      </c>
      <c r="E4229" s="5" t="n">
        <v>43.1</v>
      </c>
      <c r="F4229" s="5" t="n">
        <v>29.6</v>
      </c>
      <c r="G4229" s="5" t="n">
        <v>24.6</v>
      </c>
      <c r="H4229" s="5" t="n">
        <v>10.41</v>
      </c>
      <c r="I4229" s="6">
        <f>IF(E4229&gt;=Markov!$B$3,1,0)</f>
        <v/>
      </c>
      <c r="J4229" s="6">
        <f>I4228</f>
        <v/>
      </c>
      <c r="K4229" s="7">
        <f>MAR1!$B$5+MAR1!$C$5*COS(2*PI()*$C4229/365)+MAR1!$D$5*SIN(2*PI()*$C4229/365)</f>
        <v/>
      </c>
      <c r="L4229" s="7">
        <f>MAR1!$B$6+MAR1!$C$6*COS(2*PI()*$C4229/365)+MAR1!$D$6*SIN(2*PI()*$C4229/365)</f>
        <v/>
      </c>
      <c r="M4229" s="7">
        <f>MAR1!$B$7+MAR1!$C$7*COS(2*PI()*$C4229/365)+MAR1!$D$7*SIN(2*PI()*$C4229/365)</f>
        <v/>
      </c>
      <c r="N4229" s="7">
        <f>F4229-K4229</f>
        <v/>
      </c>
      <c r="O4229" s="7">
        <f>G4229-L4229</f>
        <v/>
      </c>
      <c r="P4229" s="7">
        <f>H4229-M4229</f>
        <v/>
      </c>
      <c r="Q4229" s="7">
        <f>IF($I4229=1,(N4229-MAR1!$B$11)/MAR1!$D$11,(N4229-MAR1!$C$11)/MAR1!$E$11)</f>
        <v/>
      </c>
      <c r="R4229" s="7">
        <f>IF($I4229=1,(O4229-MAR1!$B$12)/MAR1!$D$12,(O4229-MAR1!$C$12)/MAR1!$E$12)</f>
        <v/>
      </c>
      <c r="S4229" s="7">
        <f>IF($I4229=1,(P4229-MAR1!$B$13)/MAR1!$D$13,(P4229-MAR1!$C$13)/MAR1!$E$13)</f>
        <v/>
      </c>
    </row>
    <row r="4230">
      <c r="A4230" s="5" t="n">
        <v>4229</v>
      </c>
      <c r="B4230" s="5" t="n">
        <v>12</v>
      </c>
      <c r="C4230" s="5" t="n">
        <v>214</v>
      </c>
      <c r="D4230" s="5" t="n">
        <v>8</v>
      </c>
      <c r="E4230" s="5" t="n">
        <v>17.3</v>
      </c>
      <c r="F4230" s="5" t="n">
        <v>28.8</v>
      </c>
      <c r="G4230" s="5" t="n">
        <v>23.8</v>
      </c>
      <c r="H4230" s="5" t="n">
        <v>9.199999999999999</v>
      </c>
      <c r="I4230" s="6">
        <f>IF(E4230&gt;=Markov!$B$3,1,0)</f>
        <v/>
      </c>
      <c r="J4230" s="6">
        <f>I4229</f>
        <v/>
      </c>
      <c r="K4230" s="7">
        <f>MAR1!$B$5+MAR1!$C$5*COS(2*PI()*$C4230/365)+MAR1!$D$5*SIN(2*PI()*$C4230/365)</f>
        <v/>
      </c>
      <c r="L4230" s="7">
        <f>MAR1!$B$6+MAR1!$C$6*COS(2*PI()*$C4230/365)+MAR1!$D$6*SIN(2*PI()*$C4230/365)</f>
        <v/>
      </c>
      <c r="M4230" s="7">
        <f>MAR1!$B$7+MAR1!$C$7*COS(2*PI()*$C4230/365)+MAR1!$D$7*SIN(2*PI()*$C4230/365)</f>
        <v/>
      </c>
      <c r="N4230" s="7">
        <f>F4230-K4230</f>
        <v/>
      </c>
      <c r="O4230" s="7">
        <f>G4230-L4230</f>
        <v/>
      </c>
      <c r="P4230" s="7">
        <f>H4230-M4230</f>
        <v/>
      </c>
      <c r="Q4230" s="7">
        <f>IF($I4230=1,(N4230-MAR1!$B$11)/MAR1!$D$11,(N4230-MAR1!$C$11)/MAR1!$E$11)</f>
        <v/>
      </c>
      <c r="R4230" s="7">
        <f>IF($I4230=1,(O4230-MAR1!$B$12)/MAR1!$D$12,(O4230-MAR1!$C$12)/MAR1!$E$12)</f>
        <v/>
      </c>
      <c r="S4230" s="7">
        <f>IF($I4230=1,(P4230-MAR1!$B$13)/MAR1!$D$13,(P4230-MAR1!$C$13)/MAR1!$E$13)</f>
        <v/>
      </c>
    </row>
    <row r="4231">
      <c r="A4231" s="5" t="n">
        <v>4230</v>
      </c>
      <c r="B4231" s="5" t="n">
        <v>12</v>
      </c>
      <c r="C4231" s="5" t="n">
        <v>215</v>
      </c>
      <c r="D4231" s="5" t="n">
        <v>8</v>
      </c>
      <c r="E4231" s="5" t="n">
        <v>2.4</v>
      </c>
      <c r="F4231" s="5" t="n">
        <v>28.5</v>
      </c>
      <c r="G4231" s="5" t="n">
        <v>24.5</v>
      </c>
      <c r="H4231" s="5" t="n">
        <v>7.27</v>
      </c>
      <c r="I4231" s="6">
        <f>IF(E4231&gt;=Markov!$B$3,1,0)</f>
        <v/>
      </c>
      <c r="J4231" s="6">
        <f>I4230</f>
        <v/>
      </c>
      <c r="K4231" s="7">
        <f>MAR1!$B$5+MAR1!$C$5*COS(2*PI()*$C4231/365)+MAR1!$D$5*SIN(2*PI()*$C4231/365)</f>
        <v/>
      </c>
      <c r="L4231" s="7">
        <f>MAR1!$B$6+MAR1!$C$6*COS(2*PI()*$C4231/365)+MAR1!$D$6*SIN(2*PI()*$C4231/365)</f>
        <v/>
      </c>
      <c r="M4231" s="7">
        <f>MAR1!$B$7+MAR1!$C$7*COS(2*PI()*$C4231/365)+MAR1!$D$7*SIN(2*PI()*$C4231/365)</f>
        <v/>
      </c>
      <c r="N4231" s="7">
        <f>F4231-K4231</f>
        <v/>
      </c>
      <c r="O4231" s="7">
        <f>G4231-L4231</f>
        <v/>
      </c>
      <c r="P4231" s="7">
        <f>H4231-M4231</f>
        <v/>
      </c>
      <c r="Q4231" s="7">
        <f>IF($I4231=1,(N4231-MAR1!$B$11)/MAR1!$D$11,(N4231-MAR1!$C$11)/MAR1!$E$11)</f>
        <v/>
      </c>
      <c r="R4231" s="7">
        <f>IF($I4231=1,(O4231-MAR1!$B$12)/MAR1!$D$12,(O4231-MAR1!$C$12)/MAR1!$E$12)</f>
        <v/>
      </c>
      <c r="S4231" s="7">
        <f>IF($I4231=1,(P4231-MAR1!$B$13)/MAR1!$D$13,(P4231-MAR1!$C$13)/MAR1!$E$13)</f>
        <v/>
      </c>
    </row>
    <row r="4232">
      <c r="A4232" s="5" t="n">
        <v>4231</v>
      </c>
      <c r="B4232" s="5" t="n">
        <v>12</v>
      </c>
      <c r="C4232" s="5" t="n">
        <v>216</v>
      </c>
      <c r="D4232" s="5" t="n">
        <v>8</v>
      </c>
      <c r="E4232" s="5" t="n">
        <v>18.2</v>
      </c>
      <c r="F4232" s="5" t="n">
        <v>28.1</v>
      </c>
      <c r="G4232" s="5" t="n">
        <v>24.5</v>
      </c>
      <c r="H4232" s="5" t="n">
        <v>8.93</v>
      </c>
      <c r="I4232" s="6">
        <f>IF(E4232&gt;=Markov!$B$3,1,0)</f>
        <v/>
      </c>
      <c r="J4232" s="6">
        <f>I4231</f>
        <v/>
      </c>
      <c r="K4232" s="7">
        <f>MAR1!$B$5+MAR1!$C$5*COS(2*PI()*$C4232/365)+MAR1!$D$5*SIN(2*PI()*$C4232/365)</f>
        <v/>
      </c>
      <c r="L4232" s="7">
        <f>MAR1!$B$6+MAR1!$C$6*COS(2*PI()*$C4232/365)+MAR1!$D$6*SIN(2*PI()*$C4232/365)</f>
        <v/>
      </c>
      <c r="M4232" s="7">
        <f>MAR1!$B$7+MAR1!$C$7*COS(2*PI()*$C4232/365)+MAR1!$D$7*SIN(2*PI()*$C4232/365)</f>
        <v/>
      </c>
      <c r="N4232" s="7">
        <f>F4232-K4232</f>
        <v/>
      </c>
      <c r="O4232" s="7">
        <f>G4232-L4232</f>
        <v/>
      </c>
      <c r="P4232" s="7">
        <f>H4232-M4232</f>
        <v/>
      </c>
      <c r="Q4232" s="7">
        <f>IF($I4232=1,(N4232-MAR1!$B$11)/MAR1!$D$11,(N4232-MAR1!$C$11)/MAR1!$E$11)</f>
        <v/>
      </c>
      <c r="R4232" s="7">
        <f>IF($I4232=1,(O4232-MAR1!$B$12)/MAR1!$D$12,(O4232-MAR1!$C$12)/MAR1!$E$12)</f>
        <v/>
      </c>
      <c r="S4232" s="7">
        <f>IF($I4232=1,(P4232-MAR1!$B$13)/MAR1!$D$13,(P4232-MAR1!$C$13)/MAR1!$E$13)</f>
        <v/>
      </c>
    </row>
    <row r="4233">
      <c r="A4233" s="5" t="n">
        <v>4232</v>
      </c>
      <c r="B4233" s="5" t="n">
        <v>12</v>
      </c>
      <c r="C4233" s="5" t="n">
        <v>217</v>
      </c>
      <c r="D4233" s="5" t="n">
        <v>8</v>
      </c>
      <c r="E4233" s="5" t="n">
        <v>11.8</v>
      </c>
      <c r="F4233" s="5" t="n">
        <v>27.6</v>
      </c>
      <c r="G4233" s="5" t="n">
        <v>23.7</v>
      </c>
      <c r="H4233" s="5" t="n">
        <v>13.66</v>
      </c>
      <c r="I4233" s="6">
        <f>IF(E4233&gt;=Markov!$B$3,1,0)</f>
        <v/>
      </c>
      <c r="J4233" s="6">
        <f>I4232</f>
        <v/>
      </c>
      <c r="K4233" s="7">
        <f>MAR1!$B$5+MAR1!$C$5*COS(2*PI()*$C4233/365)+MAR1!$D$5*SIN(2*PI()*$C4233/365)</f>
        <v/>
      </c>
      <c r="L4233" s="7">
        <f>MAR1!$B$6+MAR1!$C$6*COS(2*PI()*$C4233/365)+MAR1!$D$6*SIN(2*PI()*$C4233/365)</f>
        <v/>
      </c>
      <c r="M4233" s="7">
        <f>MAR1!$B$7+MAR1!$C$7*COS(2*PI()*$C4233/365)+MAR1!$D$7*SIN(2*PI()*$C4233/365)</f>
        <v/>
      </c>
      <c r="N4233" s="7">
        <f>F4233-K4233</f>
        <v/>
      </c>
      <c r="O4233" s="7">
        <f>G4233-L4233</f>
        <v/>
      </c>
      <c r="P4233" s="7">
        <f>H4233-M4233</f>
        <v/>
      </c>
      <c r="Q4233" s="7">
        <f>IF($I4233=1,(N4233-MAR1!$B$11)/MAR1!$D$11,(N4233-MAR1!$C$11)/MAR1!$E$11)</f>
        <v/>
      </c>
      <c r="R4233" s="7">
        <f>IF($I4233=1,(O4233-MAR1!$B$12)/MAR1!$D$12,(O4233-MAR1!$C$12)/MAR1!$E$12)</f>
        <v/>
      </c>
      <c r="S4233" s="7">
        <f>IF($I4233=1,(P4233-MAR1!$B$13)/MAR1!$D$13,(P4233-MAR1!$C$13)/MAR1!$E$13)</f>
        <v/>
      </c>
    </row>
    <row r="4234">
      <c r="A4234" s="5" t="n">
        <v>4233</v>
      </c>
      <c r="B4234" s="5" t="n">
        <v>12</v>
      </c>
      <c r="C4234" s="5" t="n">
        <v>218</v>
      </c>
      <c r="D4234" s="5" t="n">
        <v>8</v>
      </c>
      <c r="E4234" s="5" t="n">
        <v>0</v>
      </c>
      <c r="F4234" s="5" t="n">
        <v>33.9</v>
      </c>
      <c r="G4234" s="5" t="n">
        <v>27.3</v>
      </c>
      <c r="H4234" s="5" t="n">
        <v>20.62</v>
      </c>
      <c r="I4234" s="6">
        <f>IF(E4234&gt;=Markov!$B$3,1,0)</f>
        <v/>
      </c>
      <c r="J4234" s="6">
        <f>I4233</f>
        <v/>
      </c>
      <c r="K4234" s="7">
        <f>MAR1!$B$5+MAR1!$C$5*COS(2*PI()*$C4234/365)+MAR1!$D$5*SIN(2*PI()*$C4234/365)</f>
        <v/>
      </c>
      <c r="L4234" s="7">
        <f>MAR1!$B$6+MAR1!$C$6*COS(2*PI()*$C4234/365)+MAR1!$D$6*SIN(2*PI()*$C4234/365)</f>
        <v/>
      </c>
      <c r="M4234" s="7">
        <f>MAR1!$B$7+MAR1!$C$7*COS(2*PI()*$C4234/365)+MAR1!$D$7*SIN(2*PI()*$C4234/365)</f>
        <v/>
      </c>
      <c r="N4234" s="7">
        <f>F4234-K4234</f>
        <v/>
      </c>
      <c r="O4234" s="7">
        <f>G4234-L4234</f>
        <v/>
      </c>
      <c r="P4234" s="7">
        <f>H4234-M4234</f>
        <v/>
      </c>
      <c r="Q4234" s="7">
        <f>IF($I4234=1,(N4234-MAR1!$B$11)/MAR1!$D$11,(N4234-MAR1!$C$11)/MAR1!$E$11)</f>
        <v/>
      </c>
      <c r="R4234" s="7">
        <f>IF($I4234=1,(O4234-MAR1!$B$12)/MAR1!$D$12,(O4234-MAR1!$C$12)/MAR1!$E$12)</f>
        <v/>
      </c>
      <c r="S4234" s="7">
        <f>IF($I4234=1,(P4234-MAR1!$B$13)/MAR1!$D$13,(P4234-MAR1!$C$13)/MAR1!$E$13)</f>
        <v/>
      </c>
    </row>
    <row r="4235">
      <c r="A4235" s="5" t="n">
        <v>4234</v>
      </c>
      <c r="B4235" s="5" t="n">
        <v>12</v>
      </c>
      <c r="C4235" s="5" t="n">
        <v>219</v>
      </c>
      <c r="D4235" s="5" t="n">
        <v>8</v>
      </c>
      <c r="E4235" s="5" t="n">
        <v>0</v>
      </c>
      <c r="F4235" s="5" t="n">
        <v>34.6</v>
      </c>
      <c r="G4235" s="5" t="n">
        <v>26.3</v>
      </c>
      <c r="H4235" s="5" t="n">
        <v>19.19</v>
      </c>
      <c r="I4235" s="6">
        <f>IF(E4235&gt;=Markov!$B$3,1,0)</f>
        <v/>
      </c>
      <c r="J4235" s="6">
        <f>I4234</f>
        <v/>
      </c>
      <c r="K4235" s="7">
        <f>MAR1!$B$5+MAR1!$C$5*COS(2*PI()*$C4235/365)+MAR1!$D$5*SIN(2*PI()*$C4235/365)</f>
        <v/>
      </c>
      <c r="L4235" s="7">
        <f>MAR1!$B$6+MAR1!$C$6*COS(2*PI()*$C4235/365)+MAR1!$D$6*SIN(2*PI()*$C4235/365)</f>
        <v/>
      </c>
      <c r="M4235" s="7">
        <f>MAR1!$B$7+MAR1!$C$7*COS(2*PI()*$C4235/365)+MAR1!$D$7*SIN(2*PI()*$C4235/365)</f>
        <v/>
      </c>
      <c r="N4235" s="7">
        <f>F4235-K4235</f>
        <v/>
      </c>
      <c r="O4235" s="7">
        <f>G4235-L4235</f>
        <v/>
      </c>
      <c r="P4235" s="7">
        <f>H4235-M4235</f>
        <v/>
      </c>
      <c r="Q4235" s="7">
        <f>IF($I4235=1,(N4235-MAR1!$B$11)/MAR1!$D$11,(N4235-MAR1!$C$11)/MAR1!$E$11)</f>
        <v/>
      </c>
      <c r="R4235" s="7">
        <f>IF($I4235=1,(O4235-MAR1!$B$12)/MAR1!$D$12,(O4235-MAR1!$C$12)/MAR1!$E$12)</f>
        <v/>
      </c>
      <c r="S4235" s="7">
        <f>IF($I4235=1,(P4235-MAR1!$B$13)/MAR1!$D$13,(P4235-MAR1!$C$13)/MAR1!$E$13)</f>
        <v/>
      </c>
    </row>
    <row r="4236">
      <c r="A4236" s="5" t="n">
        <v>4235</v>
      </c>
      <c r="B4236" s="5" t="n">
        <v>12</v>
      </c>
      <c r="C4236" s="5" t="n">
        <v>220</v>
      </c>
      <c r="D4236" s="5" t="n">
        <v>8</v>
      </c>
      <c r="E4236" s="5" t="n">
        <v>3.8</v>
      </c>
      <c r="F4236" s="5" t="n">
        <v>30.5</v>
      </c>
      <c r="G4236" s="5" t="n">
        <v>25.3</v>
      </c>
      <c r="H4236" s="5" t="n">
        <v>9.449999999999999</v>
      </c>
      <c r="I4236" s="6">
        <f>IF(E4236&gt;=Markov!$B$3,1,0)</f>
        <v/>
      </c>
      <c r="J4236" s="6">
        <f>I4235</f>
        <v/>
      </c>
      <c r="K4236" s="7">
        <f>MAR1!$B$5+MAR1!$C$5*COS(2*PI()*$C4236/365)+MAR1!$D$5*SIN(2*PI()*$C4236/365)</f>
        <v/>
      </c>
      <c r="L4236" s="7">
        <f>MAR1!$B$6+MAR1!$C$6*COS(2*PI()*$C4236/365)+MAR1!$D$6*SIN(2*PI()*$C4236/365)</f>
        <v/>
      </c>
      <c r="M4236" s="7">
        <f>MAR1!$B$7+MAR1!$C$7*COS(2*PI()*$C4236/365)+MAR1!$D$7*SIN(2*PI()*$C4236/365)</f>
        <v/>
      </c>
      <c r="N4236" s="7">
        <f>F4236-K4236</f>
        <v/>
      </c>
      <c r="O4236" s="7">
        <f>G4236-L4236</f>
        <v/>
      </c>
      <c r="P4236" s="7">
        <f>H4236-M4236</f>
        <v/>
      </c>
      <c r="Q4236" s="7">
        <f>IF($I4236=1,(N4236-MAR1!$B$11)/MAR1!$D$11,(N4236-MAR1!$C$11)/MAR1!$E$11)</f>
        <v/>
      </c>
      <c r="R4236" s="7">
        <f>IF($I4236=1,(O4236-MAR1!$B$12)/MAR1!$D$12,(O4236-MAR1!$C$12)/MAR1!$E$12)</f>
        <v/>
      </c>
      <c r="S4236" s="7">
        <f>IF($I4236=1,(P4236-MAR1!$B$13)/MAR1!$D$13,(P4236-MAR1!$C$13)/MAR1!$E$13)</f>
        <v/>
      </c>
    </row>
    <row r="4237">
      <c r="A4237" s="5" t="n">
        <v>4236</v>
      </c>
      <c r="B4237" s="5" t="n">
        <v>12</v>
      </c>
      <c r="C4237" s="5" t="n">
        <v>221</v>
      </c>
      <c r="D4237" s="5" t="n">
        <v>8</v>
      </c>
      <c r="E4237" s="5" t="n">
        <v>40.8</v>
      </c>
      <c r="F4237" s="5" t="n">
        <v>30.2</v>
      </c>
      <c r="G4237" s="5" t="n">
        <v>25.3</v>
      </c>
      <c r="H4237" s="5" t="n">
        <v>7.79</v>
      </c>
      <c r="I4237" s="6">
        <f>IF(E4237&gt;=Markov!$B$3,1,0)</f>
        <v/>
      </c>
      <c r="J4237" s="6">
        <f>I4236</f>
        <v/>
      </c>
      <c r="K4237" s="7">
        <f>MAR1!$B$5+MAR1!$C$5*COS(2*PI()*$C4237/365)+MAR1!$D$5*SIN(2*PI()*$C4237/365)</f>
        <v/>
      </c>
      <c r="L4237" s="7">
        <f>MAR1!$B$6+MAR1!$C$6*COS(2*PI()*$C4237/365)+MAR1!$D$6*SIN(2*PI()*$C4237/365)</f>
        <v/>
      </c>
      <c r="M4237" s="7">
        <f>MAR1!$B$7+MAR1!$C$7*COS(2*PI()*$C4237/365)+MAR1!$D$7*SIN(2*PI()*$C4237/365)</f>
        <v/>
      </c>
      <c r="N4237" s="7">
        <f>F4237-K4237</f>
        <v/>
      </c>
      <c r="O4237" s="7">
        <f>G4237-L4237</f>
        <v/>
      </c>
      <c r="P4237" s="7">
        <f>H4237-M4237</f>
        <v/>
      </c>
      <c r="Q4237" s="7">
        <f>IF($I4237=1,(N4237-MAR1!$B$11)/MAR1!$D$11,(N4237-MAR1!$C$11)/MAR1!$E$11)</f>
        <v/>
      </c>
      <c r="R4237" s="7">
        <f>IF($I4237=1,(O4237-MAR1!$B$12)/MAR1!$D$12,(O4237-MAR1!$C$12)/MAR1!$E$12)</f>
        <v/>
      </c>
      <c r="S4237" s="7">
        <f>IF($I4237=1,(P4237-MAR1!$B$13)/MAR1!$D$13,(P4237-MAR1!$C$13)/MAR1!$E$13)</f>
        <v/>
      </c>
    </row>
    <row r="4238">
      <c r="A4238" s="5" t="n">
        <v>4237</v>
      </c>
      <c r="B4238" s="5" t="n">
        <v>12</v>
      </c>
      <c r="C4238" s="5" t="n">
        <v>222</v>
      </c>
      <c r="D4238" s="5" t="n">
        <v>8</v>
      </c>
      <c r="E4238" s="5" t="n">
        <v>0.5</v>
      </c>
      <c r="F4238" s="5" t="n">
        <v>28.7</v>
      </c>
      <c r="G4238" s="5" t="n">
        <v>25</v>
      </c>
      <c r="H4238" s="5" t="n">
        <v>4.66</v>
      </c>
      <c r="I4238" s="6">
        <f>IF(E4238&gt;=Markov!$B$3,1,0)</f>
        <v/>
      </c>
      <c r="J4238" s="6">
        <f>I4237</f>
        <v/>
      </c>
      <c r="K4238" s="7">
        <f>MAR1!$B$5+MAR1!$C$5*COS(2*PI()*$C4238/365)+MAR1!$D$5*SIN(2*PI()*$C4238/365)</f>
        <v/>
      </c>
      <c r="L4238" s="7">
        <f>MAR1!$B$6+MAR1!$C$6*COS(2*PI()*$C4238/365)+MAR1!$D$6*SIN(2*PI()*$C4238/365)</f>
        <v/>
      </c>
      <c r="M4238" s="7">
        <f>MAR1!$B$7+MAR1!$C$7*COS(2*PI()*$C4238/365)+MAR1!$D$7*SIN(2*PI()*$C4238/365)</f>
        <v/>
      </c>
      <c r="N4238" s="7">
        <f>F4238-K4238</f>
        <v/>
      </c>
      <c r="O4238" s="7">
        <f>G4238-L4238</f>
        <v/>
      </c>
      <c r="P4238" s="7">
        <f>H4238-M4238</f>
        <v/>
      </c>
      <c r="Q4238" s="7">
        <f>IF($I4238=1,(N4238-MAR1!$B$11)/MAR1!$D$11,(N4238-MAR1!$C$11)/MAR1!$E$11)</f>
        <v/>
      </c>
      <c r="R4238" s="7">
        <f>IF($I4238=1,(O4238-MAR1!$B$12)/MAR1!$D$12,(O4238-MAR1!$C$12)/MAR1!$E$12)</f>
        <v/>
      </c>
      <c r="S4238" s="7">
        <f>IF($I4238=1,(P4238-MAR1!$B$13)/MAR1!$D$13,(P4238-MAR1!$C$13)/MAR1!$E$13)</f>
        <v/>
      </c>
    </row>
    <row r="4239">
      <c r="A4239" s="5" t="n">
        <v>4238</v>
      </c>
      <c r="B4239" s="5" t="n">
        <v>12</v>
      </c>
      <c r="C4239" s="5" t="n">
        <v>223</v>
      </c>
      <c r="D4239" s="5" t="n">
        <v>8</v>
      </c>
      <c r="E4239" s="5" t="n">
        <v>17.2</v>
      </c>
      <c r="F4239" s="5" t="n">
        <v>29.4</v>
      </c>
      <c r="G4239" s="5" t="n">
        <v>23.7</v>
      </c>
      <c r="H4239" s="5" t="n">
        <v>12.39</v>
      </c>
      <c r="I4239" s="6">
        <f>IF(E4239&gt;=Markov!$B$3,1,0)</f>
        <v/>
      </c>
      <c r="J4239" s="6">
        <f>I4238</f>
        <v/>
      </c>
      <c r="K4239" s="7">
        <f>MAR1!$B$5+MAR1!$C$5*COS(2*PI()*$C4239/365)+MAR1!$D$5*SIN(2*PI()*$C4239/365)</f>
        <v/>
      </c>
      <c r="L4239" s="7">
        <f>MAR1!$B$6+MAR1!$C$6*COS(2*PI()*$C4239/365)+MAR1!$D$6*SIN(2*PI()*$C4239/365)</f>
        <v/>
      </c>
      <c r="M4239" s="7">
        <f>MAR1!$B$7+MAR1!$C$7*COS(2*PI()*$C4239/365)+MAR1!$D$7*SIN(2*PI()*$C4239/365)</f>
        <v/>
      </c>
      <c r="N4239" s="7">
        <f>F4239-K4239</f>
        <v/>
      </c>
      <c r="O4239" s="7">
        <f>G4239-L4239</f>
        <v/>
      </c>
      <c r="P4239" s="7">
        <f>H4239-M4239</f>
        <v/>
      </c>
      <c r="Q4239" s="7">
        <f>IF($I4239=1,(N4239-MAR1!$B$11)/MAR1!$D$11,(N4239-MAR1!$C$11)/MAR1!$E$11)</f>
        <v/>
      </c>
      <c r="R4239" s="7">
        <f>IF($I4239=1,(O4239-MAR1!$B$12)/MAR1!$D$12,(O4239-MAR1!$C$12)/MAR1!$E$12)</f>
        <v/>
      </c>
      <c r="S4239" s="7">
        <f>IF($I4239=1,(P4239-MAR1!$B$13)/MAR1!$D$13,(P4239-MAR1!$C$13)/MAR1!$E$13)</f>
        <v/>
      </c>
    </row>
    <row r="4240">
      <c r="A4240" s="5" t="n">
        <v>4239</v>
      </c>
      <c r="B4240" s="5" t="n">
        <v>12</v>
      </c>
      <c r="C4240" s="5" t="n">
        <v>224</v>
      </c>
      <c r="D4240" s="5" t="n">
        <v>8</v>
      </c>
      <c r="E4240" s="5" t="n">
        <v>7.4</v>
      </c>
      <c r="F4240" s="5" t="n">
        <v>30</v>
      </c>
      <c r="G4240" s="5" t="n">
        <v>24.6</v>
      </c>
      <c r="H4240" s="5" t="n">
        <v>14.02</v>
      </c>
      <c r="I4240" s="6">
        <f>IF(E4240&gt;=Markov!$B$3,1,0)</f>
        <v/>
      </c>
      <c r="J4240" s="6">
        <f>I4239</f>
        <v/>
      </c>
      <c r="K4240" s="7">
        <f>MAR1!$B$5+MAR1!$C$5*COS(2*PI()*$C4240/365)+MAR1!$D$5*SIN(2*PI()*$C4240/365)</f>
        <v/>
      </c>
      <c r="L4240" s="7">
        <f>MAR1!$B$6+MAR1!$C$6*COS(2*PI()*$C4240/365)+MAR1!$D$6*SIN(2*PI()*$C4240/365)</f>
        <v/>
      </c>
      <c r="M4240" s="7">
        <f>MAR1!$B$7+MAR1!$C$7*COS(2*PI()*$C4240/365)+MAR1!$D$7*SIN(2*PI()*$C4240/365)</f>
        <v/>
      </c>
      <c r="N4240" s="7">
        <f>F4240-K4240</f>
        <v/>
      </c>
      <c r="O4240" s="7">
        <f>G4240-L4240</f>
        <v/>
      </c>
      <c r="P4240" s="7">
        <f>H4240-M4240</f>
        <v/>
      </c>
      <c r="Q4240" s="7">
        <f>IF($I4240=1,(N4240-MAR1!$B$11)/MAR1!$D$11,(N4240-MAR1!$C$11)/MAR1!$E$11)</f>
        <v/>
      </c>
      <c r="R4240" s="7">
        <f>IF($I4240=1,(O4240-MAR1!$B$12)/MAR1!$D$12,(O4240-MAR1!$C$12)/MAR1!$E$12)</f>
        <v/>
      </c>
      <c r="S4240" s="7">
        <f>IF($I4240=1,(P4240-MAR1!$B$13)/MAR1!$D$13,(P4240-MAR1!$C$13)/MAR1!$E$13)</f>
        <v/>
      </c>
    </row>
    <row r="4241">
      <c r="A4241" s="5" t="n">
        <v>4240</v>
      </c>
      <c r="B4241" s="5" t="n">
        <v>12</v>
      </c>
      <c r="C4241" s="5" t="n">
        <v>225</v>
      </c>
      <c r="D4241" s="5" t="n">
        <v>8</v>
      </c>
      <c r="E4241" s="5" t="n">
        <v>8.4</v>
      </c>
      <c r="F4241" s="5" t="n">
        <v>29.3</v>
      </c>
      <c r="G4241" s="5" t="n">
        <v>22.7</v>
      </c>
      <c r="H4241" s="5" t="n">
        <v>12.86</v>
      </c>
      <c r="I4241" s="6">
        <f>IF(E4241&gt;=Markov!$B$3,1,0)</f>
        <v/>
      </c>
      <c r="J4241" s="6">
        <f>I4240</f>
        <v/>
      </c>
      <c r="K4241" s="7">
        <f>MAR1!$B$5+MAR1!$C$5*COS(2*PI()*$C4241/365)+MAR1!$D$5*SIN(2*PI()*$C4241/365)</f>
        <v/>
      </c>
      <c r="L4241" s="7">
        <f>MAR1!$B$6+MAR1!$C$6*COS(2*PI()*$C4241/365)+MAR1!$D$6*SIN(2*PI()*$C4241/365)</f>
        <v/>
      </c>
      <c r="M4241" s="7">
        <f>MAR1!$B$7+MAR1!$C$7*COS(2*PI()*$C4241/365)+MAR1!$D$7*SIN(2*PI()*$C4241/365)</f>
        <v/>
      </c>
      <c r="N4241" s="7">
        <f>F4241-K4241</f>
        <v/>
      </c>
      <c r="O4241" s="7">
        <f>G4241-L4241</f>
        <v/>
      </c>
      <c r="P4241" s="7">
        <f>H4241-M4241</f>
        <v/>
      </c>
      <c r="Q4241" s="7">
        <f>IF($I4241=1,(N4241-MAR1!$B$11)/MAR1!$D$11,(N4241-MAR1!$C$11)/MAR1!$E$11)</f>
        <v/>
      </c>
      <c r="R4241" s="7">
        <f>IF($I4241=1,(O4241-MAR1!$B$12)/MAR1!$D$12,(O4241-MAR1!$C$12)/MAR1!$E$12)</f>
        <v/>
      </c>
      <c r="S4241" s="7">
        <f>IF($I4241=1,(P4241-MAR1!$B$13)/MAR1!$D$13,(P4241-MAR1!$C$13)/MAR1!$E$13)</f>
        <v/>
      </c>
    </row>
    <row r="4242">
      <c r="A4242" s="5" t="n">
        <v>4241</v>
      </c>
      <c r="B4242" s="5" t="n">
        <v>12</v>
      </c>
      <c r="C4242" s="5" t="n">
        <v>226</v>
      </c>
      <c r="D4242" s="5" t="n">
        <v>8</v>
      </c>
      <c r="E4242" s="5" t="n">
        <v>0</v>
      </c>
      <c r="F4242" s="5" t="n">
        <v>32.1</v>
      </c>
      <c r="G4242" s="5" t="n">
        <v>24.6</v>
      </c>
      <c r="H4242" s="5" t="n">
        <v>17.4</v>
      </c>
      <c r="I4242" s="6">
        <f>IF(E4242&gt;=Markov!$B$3,1,0)</f>
        <v/>
      </c>
      <c r="J4242" s="6">
        <f>I4241</f>
        <v/>
      </c>
      <c r="K4242" s="7">
        <f>MAR1!$B$5+MAR1!$C$5*COS(2*PI()*$C4242/365)+MAR1!$D$5*SIN(2*PI()*$C4242/365)</f>
        <v/>
      </c>
      <c r="L4242" s="7">
        <f>MAR1!$B$6+MAR1!$C$6*COS(2*PI()*$C4242/365)+MAR1!$D$6*SIN(2*PI()*$C4242/365)</f>
        <v/>
      </c>
      <c r="M4242" s="7">
        <f>MAR1!$B$7+MAR1!$C$7*COS(2*PI()*$C4242/365)+MAR1!$D$7*SIN(2*PI()*$C4242/365)</f>
        <v/>
      </c>
      <c r="N4242" s="7">
        <f>F4242-K4242</f>
        <v/>
      </c>
      <c r="O4242" s="7">
        <f>G4242-L4242</f>
        <v/>
      </c>
      <c r="P4242" s="7">
        <f>H4242-M4242</f>
        <v/>
      </c>
      <c r="Q4242" s="7">
        <f>IF($I4242=1,(N4242-MAR1!$B$11)/MAR1!$D$11,(N4242-MAR1!$C$11)/MAR1!$E$11)</f>
        <v/>
      </c>
      <c r="R4242" s="7">
        <f>IF($I4242=1,(O4242-MAR1!$B$12)/MAR1!$D$12,(O4242-MAR1!$C$12)/MAR1!$E$12)</f>
        <v/>
      </c>
      <c r="S4242" s="7">
        <f>IF($I4242=1,(P4242-MAR1!$B$13)/MAR1!$D$13,(P4242-MAR1!$C$13)/MAR1!$E$13)</f>
        <v/>
      </c>
    </row>
    <row r="4243">
      <c r="A4243" s="5" t="n">
        <v>4242</v>
      </c>
      <c r="B4243" s="5" t="n">
        <v>12</v>
      </c>
      <c r="C4243" s="5" t="n">
        <v>227</v>
      </c>
      <c r="D4243" s="5" t="n">
        <v>8</v>
      </c>
      <c r="E4243" s="5" t="n">
        <v>40.7</v>
      </c>
      <c r="F4243" s="5" t="n">
        <v>28.8</v>
      </c>
      <c r="G4243" s="5" t="n">
        <v>23.3</v>
      </c>
      <c r="H4243" s="5" t="n">
        <v>8.19</v>
      </c>
      <c r="I4243" s="6">
        <f>IF(E4243&gt;=Markov!$B$3,1,0)</f>
        <v/>
      </c>
      <c r="J4243" s="6">
        <f>I4242</f>
        <v/>
      </c>
      <c r="K4243" s="7">
        <f>MAR1!$B$5+MAR1!$C$5*COS(2*PI()*$C4243/365)+MAR1!$D$5*SIN(2*PI()*$C4243/365)</f>
        <v/>
      </c>
      <c r="L4243" s="7">
        <f>MAR1!$B$6+MAR1!$C$6*COS(2*PI()*$C4243/365)+MAR1!$D$6*SIN(2*PI()*$C4243/365)</f>
        <v/>
      </c>
      <c r="M4243" s="7">
        <f>MAR1!$B$7+MAR1!$C$7*COS(2*PI()*$C4243/365)+MAR1!$D$7*SIN(2*PI()*$C4243/365)</f>
        <v/>
      </c>
      <c r="N4243" s="7">
        <f>F4243-K4243</f>
        <v/>
      </c>
      <c r="O4243" s="7">
        <f>G4243-L4243</f>
        <v/>
      </c>
      <c r="P4243" s="7">
        <f>H4243-M4243</f>
        <v/>
      </c>
      <c r="Q4243" s="7">
        <f>IF($I4243=1,(N4243-MAR1!$B$11)/MAR1!$D$11,(N4243-MAR1!$C$11)/MAR1!$E$11)</f>
        <v/>
      </c>
      <c r="R4243" s="7">
        <f>IF($I4243=1,(O4243-MAR1!$B$12)/MAR1!$D$12,(O4243-MAR1!$C$12)/MAR1!$E$12)</f>
        <v/>
      </c>
      <c r="S4243" s="7">
        <f>IF($I4243=1,(P4243-MAR1!$B$13)/MAR1!$D$13,(P4243-MAR1!$C$13)/MAR1!$E$13)</f>
        <v/>
      </c>
    </row>
    <row r="4244">
      <c r="A4244" s="5" t="n">
        <v>4243</v>
      </c>
      <c r="B4244" s="5" t="n">
        <v>12</v>
      </c>
      <c r="C4244" s="5" t="n">
        <v>228</v>
      </c>
      <c r="D4244" s="5" t="n">
        <v>8</v>
      </c>
      <c r="E4244" s="5" t="n">
        <v>0.4</v>
      </c>
      <c r="F4244" s="5" t="n">
        <v>28.7</v>
      </c>
      <c r="G4244" s="5" t="n">
        <v>24.6</v>
      </c>
      <c r="H4244" s="5" t="n">
        <v>7.64</v>
      </c>
      <c r="I4244" s="6">
        <f>IF(E4244&gt;=Markov!$B$3,1,0)</f>
        <v/>
      </c>
      <c r="J4244" s="6">
        <f>I4243</f>
        <v/>
      </c>
      <c r="K4244" s="7">
        <f>MAR1!$B$5+MAR1!$C$5*COS(2*PI()*$C4244/365)+MAR1!$D$5*SIN(2*PI()*$C4244/365)</f>
        <v/>
      </c>
      <c r="L4244" s="7">
        <f>MAR1!$B$6+MAR1!$C$6*COS(2*PI()*$C4244/365)+MAR1!$D$6*SIN(2*PI()*$C4244/365)</f>
        <v/>
      </c>
      <c r="M4244" s="7">
        <f>MAR1!$B$7+MAR1!$C$7*COS(2*PI()*$C4244/365)+MAR1!$D$7*SIN(2*PI()*$C4244/365)</f>
        <v/>
      </c>
      <c r="N4244" s="7">
        <f>F4244-K4244</f>
        <v/>
      </c>
      <c r="O4244" s="7">
        <f>G4244-L4244</f>
        <v/>
      </c>
      <c r="P4244" s="7">
        <f>H4244-M4244</f>
        <v/>
      </c>
      <c r="Q4244" s="7">
        <f>IF($I4244=1,(N4244-MAR1!$B$11)/MAR1!$D$11,(N4244-MAR1!$C$11)/MAR1!$E$11)</f>
        <v/>
      </c>
      <c r="R4244" s="7">
        <f>IF($I4244=1,(O4244-MAR1!$B$12)/MAR1!$D$12,(O4244-MAR1!$C$12)/MAR1!$E$12)</f>
        <v/>
      </c>
      <c r="S4244" s="7">
        <f>IF($I4244=1,(P4244-MAR1!$B$13)/MAR1!$D$13,(P4244-MAR1!$C$13)/MAR1!$E$13)</f>
        <v/>
      </c>
    </row>
    <row r="4245">
      <c r="A4245" s="5" t="n">
        <v>4244</v>
      </c>
      <c r="B4245" s="5" t="n">
        <v>12</v>
      </c>
      <c r="C4245" s="5" t="n">
        <v>229</v>
      </c>
      <c r="D4245" s="5" t="n">
        <v>8</v>
      </c>
      <c r="E4245" s="5" t="n">
        <v>0.1</v>
      </c>
      <c r="F4245" s="5" t="n">
        <v>29.6</v>
      </c>
      <c r="G4245" s="5" t="n">
        <v>22.9</v>
      </c>
      <c r="H4245" s="5" t="n">
        <v>7.64</v>
      </c>
      <c r="I4245" s="6">
        <f>IF(E4245&gt;=Markov!$B$3,1,0)</f>
        <v/>
      </c>
      <c r="J4245" s="6">
        <f>I4244</f>
        <v/>
      </c>
      <c r="K4245" s="7">
        <f>MAR1!$B$5+MAR1!$C$5*COS(2*PI()*$C4245/365)+MAR1!$D$5*SIN(2*PI()*$C4245/365)</f>
        <v/>
      </c>
      <c r="L4245" s="7">
        <f>MAR1!$B$6+MAR1!$C$6*COS(2*PI()*$C4245/365)+MAR1!$D$6*SIN(2*PI()*$C4245/365)</f>
        <v/>
      </c>
      <c r="M4245" s="7">
        <f>MAR1!$B$7+MAR1!$C$7*COS(2*PI()*$C4245/365)+MAR1!$D$7*SIN(2*PI()*$C4245/365)</f>
        <v/>
      </c>
      <c r="N4245" s="7">
        <f>F4245-K4245</f>
        <v/>
      </c>
      <c r="O4245" s="7">
        <f>G4245-L4245</f>
        <v/>
      </c>
      <c r="P4245" s="7">
        <f>H4245-M4245</f>
        <v/>
      </c>
      <c r="Q4245" s="7">
        <f>IF($I4245=1,(N4245-MAR1!$B$11)/MAR1!$D$11,(N4245-MAR1!$C$11)/MAR1!$E$11)</f>
        <v/>
      </c>
      <c r="R4245" s="7">
        <f>IF($I4245=1,(O4245-MAR1!$B$12)/MAR1!$D$12,(O4245-MAR1!$C$12)/MAR1!$E$12)</f>
        <v/>
      </c>
      <c r="S4245" s="7">
        <f>IF($I4245=1,(P4245-MAR1!$B$13)/MAR1!$D$13,(P4245-MAR1!$C$13)/MAR1!$E$13)</f>
        <v/>
      </c>
    </row>
    <row r="4246">
      <c r="A4246" s="5" t="n">
        <v>4245</v>
      </c>
      <c r="B4246" s="5" t="n">
        <v>12</v>
      </c>
      <c r="C4246" s="5" t="n">
        <v>230</v>
      </c>
      <c r="D4246" s="5" t="n">
        <v>8</v>
      </c>
      <c r="E4246" s="5" t="n">
        <v>0</v>
      </c>
      <c r="F4246" s="5" t="n">
        <v>32</v>
      </c>
      <c r="G4246" s="5" t="n">
        <v>24.4</v>
      </c>
      <c r="H4246" s="5" t="n">
        <v>22.35</v>
      </c>
      <c r="I4246" s="6">
        <f>IF(E4246&gt;=Markov!$B$3,1,0)</f>
        <v/>
      </c>
      <c r="J4246" s="6">
        <f>I4245</f>
        <v/>
      </c>
      <c r="K4246" s="7">
        <f>MAR1!$B$5+MAR1!$C$5*COS(2*PI()*$C4246/365)+MAR1!$D$5*SIN(2*PI()*$C4246/365)</f>
        <v/>
      </c>
      <c r="L4246" s="7">
        <f>MAR1!$B$6+MAR1!$C$6*COS(2*PI()*$C4246/365)+MAR1!$D$6*SIN(2*PI()*$C4246/365)</f>
        <v/>
      </c>
      <c r="M4246" s="7">
        <f>MAR1!$B$7+MAR1!$C$7*COS(2*PI()*$C4246/365)+MAR1!$D$7*SIN(2*PI()*$C4246/365)</f>
        <v/>
      </c>
      <c r="N4246" s="7">
        <f>F4246-K4246</f>
        <v/>
      </c>
      <c r="O4246" s="7">
        <f>G4246-L4246</f>
        <v/>
      </c>
      <c r="P4246" s="7">
        <f>H4246-M4246</f>
        <v/>
      </c>
      <c r="Q4246" s="7">
        <f>IF($I4246=1,(N4246-MAR1!$B$11)/MAR1!$D$11,(N4246-MAR1!$C$11)/MAR1!$E$11)</f>
        <v/>
      </c>
      <c r="R4246" s="7">
        <f>IF($I4246=1,(O4246-MAR1!$B$12)/MAR1!$D$12,(O4246-MAR1!$C$12)/MAR1!$E$12)</f>
        <v/>
      </c>
      <c r="S4246" s="7">
        <f>IF($I4246=1,(P4246-MAR1!$B$13)/MAR1!$D$13,(P4246-MAR1!$C$13)/MAR1!$E$13)</f>
        <v/>
      </c>
    </row>
    <row r="4247">
      <c r="A4247" s="5" t="n">
        <v>4246</v>
      </c>
      <c r="B4247" s="5" t="n">
        <v>12</v>
      </c>
      <c r="C4247" s="5" t="n">
        <v>231</v>
      </c>
      <c r="D4247" s="5" t="n">
        <v>8</v>
      </c>
      <c r="E4247" s="5" t="n">
        <v>18.8</v>
      </c>
      <c r="F4247" s="5" t="n">
        <v>27.9</v>
      </c>
      <c r="G4247" s="5" t="n">
        <v>22.7</v>
      </c>
      <c r="H4247" s="5" t="n">
        <v>10.2</v>
      </c>
      <c r="I4247" s="6">
        <f>IF(E4247&gt;=Markov!$B$3,1,0)</f>
        <v/>
      </c>
      <c r="J4247" s="6">
        <f>I4246</f>
        <v/>
      </c>
      <c r="K4247" s="7">
        <f>MAR1!$B$5+MAR1!$C$5*COS(2*PI()*$C4247/365)+MAR1!$D$5*SIN(2*PI()*$C4247/365)</f>
        <v/>
      </c>
      <c r="L4247" s="7">
        <f>MAR1!$B$6+MAR1!$C$6*COS(2*PI()*$C4247/365)+MAR1!$D$6*SIN(2*PI()*$C4247/365)</f>
        <v/>
      </c>
      <c r="M4247" s="7">
        <f>MAR1!$B$7+MAR1!$C$7*COS(2*PI()*$C4247/365)+MAR1!$D$7*SIN(2*PI()*$C4247/365)</f>
        <v/>
      </c>
      <c r="N4247" s="7">
        <f>F4247-K4247</f>
        <v/>
      </c>
      <c r="O4247" s="7">
        <f>G4247-L4247</f>
        <v/>
      </c>
      <c r="P4247" s="7">
        <f>H4247-M4247</f>
        <v/>
      </c>
      <c r="Q4247" s="7">
        <f>IF($I4247=1,(N4247-MAR1!$B$11)/MAR1!$D$11,(N4247-MAR1!$C$11)/MAR1!$E$11)</f>
        <v/>
      </c>
      <c r="R4247" s="7">
        <f>IF($I4247=1,(O4247-MAR1!$B$12)/MAR1!$D$12,(O4247-MAR1!$C$12)/MAR1!$E$12)</f>
        <v/>
      </c>
      <c r="S4247" s="7">
        <f>IF($I4247=1,(P4247-MAR1!$B$13)/MAR1!$D$13,(P4247-MAR1!$C$13)/MAR1!$E$13)</f>
        <v/>
      </c>
    </row>
    <row r="4248">
      <c r="A4248" s="5" t="n">
        <v>4247</v>
      </c>
      <c r="B4248" s="5" t="n">
        <v>12</v>
      </c>
      <c r="C4248" s="5" t="n">
        <v>232</v>
      </c>
      <c r="D4248" s="5" t="n">
        <v>8</v>
      </c>
      <c r="E4248" s="5" t="n">
        <v>0</v>
      </c>
      <c r="F4248" s="5" t="n">
        <v>31.3</v>
      </c>
      <c r="G4248" s="5" t="n">
        <v>23.6</v>
      </c>
      <c r="H4248" s="5" t="n">
        <v>19.27</v>
      </c>
      <c r="I4248" s="6">
        <f>IF(E4248&gt;=Markov!$B$3,1,0)</f>
        <v/>
      </c>
      <c r="J4248" s="6">
        <f>I4247</f>
        <v/>
      </c>
      <c r="K4248" s="7">
        <f>MAR1!$B$5+MAR1!$C$5*COS(2*PI()*$C4248/365)+MAR1!$D$5*SIN(2*PI()*$C4248/365)</f>
        <v/>
      </c>
      <c r="L4248" s="7">
        <f>MAR1!$B$6+MAR1!$C$6*COS(2*PI()*$C4248/365)+MAR1!$D$6*SIN(2*PI()*$C4248/365)</f>
        <v/>
      </c>
      <c r="M4248" s="7">
        <f>MAR1!$B$7+MAR1!$C$7*COS(2*PI()*$C4248/365)+MAR1!$D$7*SIN(2*PI()*$C4248/365)</f>
        <v/>
      </c>
      <c r="N4248" s="7">
        <f>F4248-K4248</f>
        <v/>
      </c>
      <c r="O4248" s="7">
        <f>G4248-L4248</f>
        <v/>
      </c>
      <c r="P4248" s="7">
        <f>H4248-M4248</f>
        <v/>
      </c>
      <c r="Q4248" s="7">
        <f>IF($I4248=1,(N4248-MAR1!$B$11)/MAR1!$D$11,(N4248-MAR1!$C$11)/MAR1!$E$11)</f>
        <v/>
      </c>
      <c r="R4248" s="7">
        <f>IF($I4248=1,(O4248-MAR1!$B$12)/MAR1!$D$12,(O4248-MAR1!$C$12)/MAR1!$E$12)</f>
        <v/>
      </c>
      <c r="S4248" s="7">
        <f>IF($I4248=1,(P4248-MAR1!$B$13)/MAR1!$D$13,(P4248-MAR1!$C$13)/MAR1!$E$13)</f>
        <v/>
      </c>
    </row>
    <row r="4249">
      <c r="A4249" s="5" t="n">
        <v>4248</v>
      </c>
      <c r="B4249" s="5" t="n">
        <v>12</v>
      </c>
      <c r="C4249" s="5" t="n">
        <v>233</v>
      </c>
      <c r="D4249" s="5" t="n">
        <v>8</v>
      </c>
      <c r="E4249" s="5" t="n">
        <v>0</v>
      </c>
      <c r="F4249" s="5" t="n">
        <v>32.3</v>
      </c>
      <c r="G4249" s="5" t="n">
        <v>25.4</v>
      </c>
      <c r="H4249" s="5" t="n">
        <v>15.93</v>
      </c>
      <c r="I4249" s="6">
        <f>IF(E4249&gt;=Markov!$B$3,1,0)</f>
        <v/>
      </c>
      <c r="J4249" s="6">
        <f>I4248</f>
        <v/>
      </c>
      <c r="K4249" s="7">
        <f>MAR1!$B$5+MAR1!$C$5*COS(2*PI()*$C4249/365)+MAR1!$D$5*SIN(2*PI()*$C4249/365)</f>
        <v/>
      </c>
      <c r="L4249" s="7">
        <f>MAR1!$B$6+MAR1!$C$6*COS(2*PI()*$C4249/365)+MAR1!$D$6*SIN(2*PI()*$C4249/365)</f>
        <v/>
      </c>
      <c r="M4249" s="7">
        <f>MAR1!$B$7+MAR1!$C$7*COS(2*PI()*$C4249/365)+MAR1!$D$7*SIN(2*PI()*$C4249/365)</f>
        <v/>
      </c>
      <c r="N4249" s="7">
        <f>F4249-K4249</f>
        <v/>
      </c>
      <c r="O4249" s="7">
        <f>G4249-L4249</f>
        <v/>
      </c>
      <c r="P4249" s="7">
        <f>H4249-M4249</f>
        <v/>
      </c>
      <c r="Q4249" s="7">
        <f>IF($I4249=1,(N4249-MAR1!$B$11)/MAR1!$D$11,(N4249-MAR1!$C$11)/MAR1!$E$11)</f>
        <v/>
      </c>
      <c r="R4249" s="7">
        <f>IF($I4249=1,(O4249-MAR1!$B$12)/MAR1!$D$12,(O4249-MAR1!$C$12)/MAR1!$E$12)</f>
        <v/>
      </c>
      <c r="S4249" s="7">
        <f>IF($I4249=1,(P4249-MAR1!$B$13)/MAR1!$D$13,(P4249-MAR1!$C$13)/MAR1!$E$13)</f>
        <v/>
      </c>
    </row>
    <row r="4250">
      <c r="A4250" s="5" t="n">
        <v>4249</v>
      </c>
      <c r="B4250" s="5" t="n">
        <v>12</v>
      </c>
      <c r="C4250" s="5" t="n">
        <v>234</v>
      </c>
      <c r="D4250" s="5" t="n">
        <v>8</v>
      </c>
      <c r="E4250" s="5" t="n">
        <v>3.8</v>
      </c>
      <c r="F4250" s="5" t="n">
        <v>29.1</v>
      </c>
      <c r="G4250" s="5" t="n">
        <v>24</v>
      </c>
      <c r="H4250" s="5" t="n">
        <v>13.89</v>
      </c>
      <c r="I4250" s="6">
        <f>IF(E4250&gt;=Markov!$B$3,1,0)</f>
        <v/>
      </c>
      <c r="J4250" s="6">
        <f>I4249</f>
        <v/>
      </c>
      <c r="K4250" s="7">
        <f>MAR1!$B$5+MAR1!$C$5*COS(2*PI()*$C4250/365)+MAR1!$D$5*SIN(2*PI()*$C4250/365)</f>
        <v/>
      </c>
      <c r="L4250" s="7">
        <f>MAR1!$B$6+MAR1!$C$6*COS(2*PI()*$C4250/365)+MAR1!$D$6*SIN(2*PI()*$C4250/365)</f>
        <v/>
      </c>
      <c r="M4250" s="7">
        <f>MAR1!$B$7+MAR1!$C$7*COS(2*PI()*$C4250/365)+MAR1!$D$7*SIN(2*PI()*$C4250/365)</f>
        <v/>
      </c>
      <c r="N4250" s="7">
        <f>F4250-K4250</f>
        <v/>
      </c>
      <c r="O4250" s="7">
        <f>G4250-L4250</f>
        <v/>
      </c>
      <c r="P4250" s="7">
        <f>H4250-M4250</f>
        <v/>
      </c>
      <c r="Q4250" s="7">
        <f>IF($I4250=1,(N4250-MAR1!$B$11)/MAR1!$D$11,(N4250-MAR1!$C$11)/MAR1!$E$11)</f>
        <v/>
      </c>
      <c r="R4250" s="7">
        <f>IF($I4250=1,(O4250-MAR1!$B$12)/MAR1!$D$12,(O4250-MAR1!$C$12)/MAR1!$E$12)</f>
        <v/>
      </c>
      <c r="S4250" s="7">
        <f>IF($I4250=1,(P4250-MAR1!$B$13)/MAR1!$D$13,(P4250-MAR1!$C$13)/MAR1!$E$13)</f>
        <v/>
      </c>
    </row>
    <row r="4251">
      <c r="A4251" s="5" t="n">
        <v>4250</v>
      </c>
      <c r="B4251" s="5" t="n">
        <v>12</v>
      </c>
      <c r="C4251" s="5" t="n">
        <v>235</v>
      </c>
      <c r="D4251" s="5" t="n">
        <v>8</v>
      </c>
      <c r="E4251" s="5" t="n">
        <v>8.1</v>
      </c>
      <c r="F4251" s="5" t="n">
        <v>30.7</v>
      </c>
      <c r="G4251" s="5" t="n">
        <v>24.3</v>
      </c>
      <c r="H4251" s="5" t="n">
        <v>12.19</v>
      </c>
      <c r="I4251" s="6">
        <f>IF(E4251&gt;=Markov!$B$3,1,0)</f>
        <v/>
      </c>
      <c r="J4251" s="6">
        <f>I4250</f>
        <v/>
      </c>
      <c r="K4251" s="7">
        <f>MAR1!$B$5+MAR1!$C$5*COS(2*PI()*$C4251/365)+MAR1!$D$5*SIN(2*PI()*$C4251/365)</f>
        <v/>
      </c>
      <c r="L4251" s="7">
        <f>MAR1!$B$6+MAR1!$C$6*COS(2*PI()*$C4251/365)+MAR1!$D$6*SIN(2*PI()*$C4251/365)</f>
        <v/>
      </c>
      <c r="M4251" s="7">
        <f>MAR1!$B$7+MAR1!$C$7*COS(2*PI()*$C4251/365)+MAR1!$D$7*SIN(2*PI()*$C4251/365)</f>
        <v/>
      </c>
      <c r="N4251" s="7">
        <f>F4251-K4251</f>
        <v/>
      </c>
      <c r="O4251" s="7">
        <f>G4251-L4251</f>
        <v/>
      </c>
      <c r="P4251" s="7">
        <f>H4251-M4251</f>
        <v/>
      </c>
      <c r="Q4251" s="7">
        <f>IF($I4251=1,(N4251-MAR1!$B$11)/MAR1!$D$11,(N4251-MAR1!$C$11)/MAR1!$E$11)</f>
        <v/>
      </c>
      <c r="R4251" s="7">
        <f>IF($I4251=1,(O4251-MAR1!$B$12)/MAR1!$D$12,(O4251-MAR1!$C$12)/MAR1!$E$12)</f>
        <v/>
      </c>
      <c r="S4251" s="7">
        <f>IF($I4251=1,(P4251-MAR1!$B$13)/MAR1!$D$13,(P4251-MAR1!$C$13)/MAR1!$E$13)</f>
        <v/>
      </c>
    </row>
    <row r="4252">
      <c r="A4252" s="5" t="n">
        <v>4251</v>
      </c>
      <c r="B4252" s="5" t="n">
        <v>12</v>
      </c>
      <c r="C4252" s="5" t="n">
        <v>236</v>
      </c>
      <c r="D4252" s="5" t="n">
        <v>8</v>
      </c>
      <c r="E4252" s="5" t="n">
        <v>0</v>
      </c>
      <c r="F4252" s="5" t="n">
        <v>33.5</v>
      </c>
      <c r="G4252" s="5" t="n">
        <v>23.8</v>
      </c>
      <c r="H4252" s="5" t="n">
        <v>16.33</v>
      </c>
      <c r="I4252" s="6">
        <f>IF(E4252&gt;=Markov!$B$3,1,0)</f>
        <v/>
      </c>
      <c r="J4252" s="6">
        <f>I4251</f>
        <v/>
      </c>
      <c r="K4252" s="7">
        <f>MAR1!$B$5+MAR1!$C$5*COS(2*PI()*$C4252/365)+MAR1!$D$5*SIN(2*PI()*$C4252/365)</f>
        <v/>
      </c>
      <c r="L4252" s="7">
        <f>MAR1!$B$6+MAR1!$C$6*COS(2*PI()*$C4252/365)+MAR1!$D$6*SIN(2*PI()*$C4252/365)</f>
        <v/>
      </c>
      <c r="M4252" s="7">
        <f>MAR1!$B$7+MAR1!$C$7*COS(2*PI()*$C4252/365)+MAR1!$D$7*SIN(2*PI()*$C4252/365)</f>
        <v/>
      </c>
      <c r="N4252" s="7">
        <f>F4252-K4252</f>
        <v/>
      </c>
      <c r="O4252" s="7">
        <f>G4252-L4252</f>
        <v/>
      </c>
      <c r="P4252" s="7">
        <f>H4252-M4252</f>
        <v/>
      </c>
      <c r="Q4252" s="7">
        <f>IF($I4252=1,(N4252-MAR1!$B$11)/MAR1!$D$11,(N4252-MAR1!$C$11)/MAR1!$E$11)</f>
        <v/>
      </c>
      <c r="R4252" s="7">
        <f>IF($I4252=1,(O4252-MAR1!$B$12)/MAR1!$D$12,(O4252-MAR1!$C$12)/MAR1!$E$12)</f>
        <v/>
      </c>
      <c r="S4252" s="7">
        <f>IF($I4252=1,(P4252-MAR1!$B$13)/MAR1!$D$13,(P4252-MAR1!$C$13)/MAR1!$E$13)</f>
        <v/>
      </c>
    </row>
    <row r="4253">
      <c r="A4253" s="5" t="n">
        <v>4252</v>
      </c>
      <c r="B4253" s="5" t="n">
        <v>12</v>
      </c>
      <c r="C4253" s="5" t="n">
        <v>237</v>
      </c>
      <c r="D4253" s="5" t="n">
        <v>8</v>
      </c>
      <c r="E4253" s="5" t="n">
        <v>0</v>
      </c>
      <c r="F4253" s="5" t="n">
        <v>32.1</v>
      </c>
      <c r="G4253" s="5" t="n">
        <v>23.8</v>
      </c>
      <c r="H4253" s="5" t="n">
        <v>17.55</v>
      </c>
      <c r="I4253" s="6">
        <f>IF(E4253&gt;=Markov!$B$3,1,0)</f>
        <v/>
      </c>
      <c r="J4253" s="6">
        <f>I4252</f>
        <v/>
      </c>
      <c r="K4253" s="7">
        <f>MAR1!$B$5+MAR1!$C$5*COS(2*PI()*$C4253/365)+MAR1!$D$5*SIN(2*PI()*$C4253/365)</f>
        <v/>
      </c>
      <c r="L4253" s="7">
        <f>MAR1!$B$6+MAR1!$C$6*COS(2*PI()*$C4253/365)+MAR1!$D$6*SIN(2*PI()*$C4253/365)</f>
        <v/>
      </c>
      <c r="M4253" s="7">
        <f>MAR1!$B$7+MAR1!$C$7*COS(2*PI()*$C4253/365)+MAR1!$D$7*SIN(2*PI()*$C4253/365)</f>
        <v/>
      </c>
      <c r="N4253" s="7">
        <f>F4253-K4253</f>
        <v/>
      </c>
      <c r="O4253" s="7">
        <f>G4253-L4253</f>
        <v/>
      </c>
      <c r="P4253" s="7">
        <f>H4253-M4253</f>
        <v/>
      </c>
      <c r="Q4253" s="7">
        <f>IF($I4253=1,(N4253-MAR1!$B$11)/MAR1!$D$11,(N4253-MAR1!$C$11)/MAR1!$E$11)</f>
        <v/>
      </c>
      <c r="R4253" s="7">
        <f>IF($I4253=1,(O4253-MAR1!$B$12)/MAR1!$D$12,(O4253-MAR1!$C$12)/MAR1!$E$12)</f>
        <v/>
      </c>
      <c r="S4253" s="7">
        <f>IF($I4253=1,(P4253-MAR1!$B$13)/MAR1!$D$13,(P4253-MAR1!$C$13)/MAR1!$E$13)</f>
        <v/>
      </c>
    </row>
    <row r="4254">
      <c r="A4254" s="5" t="n">
        <v>4253</v>
      </c>
      <c r="B4254" s="5" t="n">
        <v>12</v>
      </c>
      <c r="C4254" s="5" t="n">
        <v>238</v>
      </c>
      <c r="D4254" s="5" t="n">
        <v>8</v>
      </c>
      <c r="E4254" s="5" t="n">
        <v>8.6</v>
      </c>
      <c r="F4254" s="5" t="n">
        <v>29.7</v>
      </c>
      <c r="G4254" s="5" t="n">
        <v>22.8</v>
      </c>
      <c r="H4254" s="5" t="n">
        <v>11.58</v>
      </c>
      <c r="I4254" s="6">
        <f>IF(E4254&gt;=Markov!$B$3,1,0)</f>
        <v/>
      </c>
      <c r="J4254" s="6">
        <f>I4253</f>
        <v/>
      </c>
      <c r="K4254" s="7">
        <f>MAR1!$B$5+MAR1!$C$5*COS(2*PI()*$C4254/365)+MAR1!$D$5*SIN(2*PI()*$C4254/365)</f>
        <v/>
      </c>
      <c r="L4254" s="7">
        <f>MAR1!$B$6+MAR1!$C$6*COS(2*PI()*$C4254/365)+MAR1!$D$6*SIN(2*PI()*$C4254/365)</f>
        <v/>
      </c>
      <c r="M4254" s="7">
        <f>MAR1!$B$7+MAR1!$C$7*COS(2*PI()*$C4254/365)+MAR1!$D$7*SIN(2*PI()*$C4254/365)</f>
        <v/>
      </c>
      <c r="N4254" s="7">
        <f>F4254-K4254</f>
        <v/>
      </c>
      <c r="O4254" s="7">
        <f>G4254-L4254</f>
        <v/>
      </c>
      <c r="P4254" s="7">
        <f>H4254-M4254</f>
        <v/>
      </c>
      <c r="Q4254" s="7">
        <f>IF($I4254=1,(N4254-MAR1!$B$11)/MAR1!$D$11,(N4254-MAR1!$C$11)/MAR1!$E$11)</f>
        <v/>
      </c>
      <c r="R4254" s="7">
        <f>IF($I4254=1,(O4254-MAR1!$B$12)/MAR1!$D$12,(O4254-MAR1!$C$12)/MAR1!$E$12)</f>
        <v/>
      </c>
      <c r="S4254" s="7">
        <f>IF($I4254=1,(P4254-MAR1!$B$13)/MAR1!$D$13,(P4254-MAR1!$C$13)/MAR1!$E$13)</f>
        <v/>
      </c>
    </row>
    <row r="4255">
      <c r="A4255" s="5" t="n">
        <v>4254</v>
      </c>
      <c r="B4255" s="5" t="n">
        <v>12</v>
      </c>
      <c r="C4255" s="5" t="n">
        <v>239</v>
      </c>
      <c r="D4255" s="5" t="n">
        <v>8</v>
      </c>
      <c r="E4255" s="5" t="n">
        <v>4.5</v>
      </c>
      <c r="F4255" s="5" t="n">
        <v>26.1</v>
      </c>
      <c r="G4255" s="5" t="n">
        <v>21.8</v>
      </c>
      <c r="H4255" s="5" t="n">
        <v>8.800000000000001</v>
      </c>
      <c r="I4255" s="6">
        <f>IF(E4255&gt;=Markov!$B$3,1,0)</f>
        <v/>
      </c>
      <c r="J4255" s="6">
        <f>I4254</f>
        <v/>
      </c>
      <c r="K4255" s="7">
        <f>MAR1!$B$5+MAR1!$C$5*COS(2*PI()*$C4255/365)+MAR1!$D$5*SIN(2*PI()*$C4255/365)</f>
        <v/>
      </c>
      <c r="L4255" s="7">
        <f>MAR1!$B$6+MAR1!$C$6*COS(2*PI()*$C4255/365)+MAR1!$D$6*SIN(2*PI()*$C4255/365)</f>
        <v/>
      </c>
      <c r="M4255" s="7">
        <f>MAR1!$B$7+MAR1!$C$7*COS(2*PI()*$C4255/365)+MAR1!$D$7*SIN(2*PI()*$C4255/365)</f>
        <v/>
      </c>
      <c r="N4255" s="7">
        <f>F4255-K4255</f>
        <v/>
      </c>
      <c r="O4255" s="7">
        <f>G4255-L4255</f>
        <v/>
      </c>
      <c r="P4255" s="7">
        <f>H4255-M4255</f>
        <v/>
      </c>
      <c r="Q4255" s="7">
        <f>IF($I4255=1,(N4255-MAR1!$B$11)/MAR1!$D$11,(N4255-MAR1!$C$11)/MAR1!$E$11)</f>
        <v/>
      </c>
      <c r="R4255" s="7">
        <f>IF($I4255=1,(O4255-MAR1!$B$12)/MAR1!$D$12,(O4255-MAR1!$C$12)/MAR1!$E$12)</f>
        <v/>
      </c>
      <c r="S4255" s="7">
        <f>IF($I4255=1,(P4255-MAR1!$B$13)/MAR1!$D$13,(P4255-MAR1!$C$13)/MAR1!$E$13)</f>
        <v/>
      </c>
    </row>
    <row r="4256">
      <c r="A4256" s="5" t="n">
        <v>4255</v>
      </c>
      <c r="B4256" s="5" t="n">
        <v>12</v>
      </c>
      <c r="C4256" s="5" t="n">
        <v>240</v>
      </c>
      <c r="D4256" s="5" t="n">
        <v>8</v>
      </c>
      <c r="E4256" s="5" t="n">
        <v>45</v>
      </c>
      <c r="F4256" s="5" t="n">
        <v>27.4</v>
      </c>
      <c r="G4256" s="5" t="n">
        <v>22.6</v>
      </c>
      <c r="H4256" s="5" t="n">
        <v>7.87</v>
      </c>
      <c r="I4256" s="6">
        <f>IF(E4256&gt;=Markov!$B$3,1,0)</f>
        <v/>
      </c>
      <c r="J4256" s="6">
        <f>I4255</f>
        <v/>
      </c>
      <c r="K4256" s="7">
        <f>MAR1!$B$5+MAR1!$C$5*COS(2*PI()*$C4256/365)+MAR1!$D$5*SIN(2*PI()*$C4256/365)</f>
        <v/>
      </c>
      <c r="L4256" s="7">
        <f>MAR1!$B$6+MAR1!$C$6*COS(2*PI()*$C4256/365)+MAR1!$D$6*SIN(2*PI()*$C4256/365)</f>
        <v/>
      </c>
      <c r="M4256" s="7">
        <f>MAR1!$B$7+MAR1!$C$7*COS(2*PI()*$C4256/365)+MAR1!$D$7*SIN(2*PI()*$C4256/365)</f>
        <v/>
      </c>
      <c r="N4256" s="7">
        <f>F4256-K4256</f>
        <v/>
      </c>
      <c r="O4256" s="7">
        <f>G4256-L4256</f>
        <v/>
      </c>
      <c r="P4256" s="7">
        <f>H4256-M4256</f>
        <v/>
      </c>
      <c r="Q4256" s="7">
        <f>IF($I4256=1,(N4256-MAR1!$B$11)/MAR1!$D$11,(N4256-MAR1!$C$11)/MAR1!$E$11)</f>
        <v/>
      </c>
      <c r="R4256" s="7">
        <f>IF($I4256=1,(O4256-MAR1!$B$12)/MAR1!$D$12,(O4256-MAR1!$C$12)/MAR1!$E$12)</f>
        <v/>
      </c>
      <c r="S4256" s="7">
        <f>IF($I4256=1,(P4256-MAR1!$B$13)/MAR1!$D$13,(P4256-MAR1!$C$13)/MAR1!$E$13)</f>
        <v/>
      </c>
    </row>
    <row r="4257">
      <c r="A4257" s="5" t="n">
        <v>4256</v>
      </c>
      <c r="B4257" s="5" t="n">
        <v>12</v>
      </c>
      <c r="C4257" s="5" t="n">
        <v>241</v>
      </c>
      <c r="D4257" s="5" t="n">
        <v>8</v>
      </c>
      <c r="E4257" s="5" t="n">
        <v>0</v>
      </c>
      <c r="F4257" s="5" t="n">
        <v>29.5</v>
      </c>
      <c r="G4257" s="5" t="n">
        <v>21.5</v>
      </c>
      <c r="H4257" s="5" t="n">
        <v>14.73</v>
      </c>
      <c r="I4257" s="6">
        <f>IF(E4257&gt;=Markov!$B$3,1,0)</f>
        <v/>
      </c>
      <c r="J4257" s="6">
        <f>I4256</f>
        <v/>
      </c>
      <c r="K4257" s="7">
        <f>MAR1!$B$5+MAR1!$C$5*COS(2*PI()*$C4257/365)+MAR1!$D$5*SIN(2*PI()*$C4257/365)</f>
        <v/>
      </c>
      <c r="L4257" s="7">
        <f>MAR1!$B$6+MAR1!$C$6*COS(2*PI()*$C4257/365)+MAR1!$D$6*SIN(2*PI()*$C4257/365)</f>
        <v/>
      </c>
      <c r="M4257" s="7">
        <f>MAR1!$B$7+MAR1!$C$7*COS(2*PI()*$C4257/365)+MAR1!$D$7*SIN(2*PI()*$C4257/365)</f>
        <v/>
      </c>
      <c r="N4257" s="7">
        <f>F4257-K4257</f>
        <v/>
      </c>
      <c r="O4257" s="7">
        <f>G4257-L4257</f>
        <v/>
      </c>
      <c r="P4257" s="7">
        <f>H4257-M4257</f>
        <v/>
      </c>
      <c r="Q4257" s="7">
        <f>IF($I4257=1,(N4257-MAR1!$B$11)/MAR1!$D$11,(N4257-MAR1!$C$11)/MAR1!$E$11)</f>
        <v/>
      </c>
      <c r="R4257" s="7">
        <f>IF($I4257=1,(O4257-MAR1!$B$12)/MAR1!$D$12,(O4257-MAR1!$C$12)/MAR1!$E$12)</f>
        <v/>
      </c>
      <c r="S4257" s="7">
        <f>IF($I4257=1,(P4257-MAR1!$B$13)/MAR1!$D$13,(P4257-MAR1!$C$13)/MAR1!$E$13)</f>
        <v/>
      </c>
    </row>
    <row r="4258">
      <c r="A4258" s="5" t="n">
        <v>4257</v>
      </c>
      <c r="B4258" s="5" t="n">
        <v>12</v>
      </c>
      <c r="C4258" s="5" t="n">
        <v>242</v>
      </c>
      <c r="D4258" s="5" t="n">
        <v>8</v>
      </c>
      <c r="E4258" s="5" t="n">
        <v>0</v>
      </c>
      <c r="F4258" s="5" t="n">
        <v>28.8</v>
      </c>
      <c r="G4258" s="5" t="n">
        <v>21.5</v>
      </c>
      <c r="H4258" s="5" t="n">
        <v>13.9</v>
      </c>
      <c r="I4258" s="6">
        <f>IF(E4258&gt;=Markov!$B$3,1,0)</f>
        <v/>
      </c>
      <c r="J4258" s="6">
        <f>I4257</f>
        <v/>
      </c>
      <c r="K4258" s="7">
        <f>MAR1!$B$5+MAR1!$C$5*COS(2*PI()*$C4258/365)+MAR1!$D$5*SIN(2*PI()*$C4258/365)</f>
        <v/>
      </c>
      <c r="L4258" s="7">
        <f>MAR1!$B$6+MAR1!$C$6*COS(2*PI()*$C4258/365)+MAR1!$D$6*SIN(2*PI()*$C4258/365)</f>
        <v/>
      </c>
      <c r="M4258" s="7">
        <f>MAR1!$B$7+MAR1!$C$7*COS(2*PI()*$C4258/365)+MAR1!$D$7*SIN(2*PI()*$C4258/365)</f>
        <v/>
      </c>
      <c r="N4258" s="7">
        <f>F4258-K4258</f>
        <v/>
      </c>
      <c r="O4258" s="7">
        <f>G4258-L4258</f>
        <v/>
      </c>
      <c r="P4258" s="7">
        <f>H4258-M4258</f>
        <v/>
      </c>
      <c r="Q4258" s="7">
        <f>IF($I4258=1,(N4258-MAR1!$B$11)/MAR1!$D$11,(N4258-MAR1!$C$11)/MAR1!$E$11)</f>
        <v/>
      </c>
      <c r="R4258" s="7">
        <f>IF($I4258=1,(O4258-MAR1!$B$12)/MAR1!$D$12,(O4258-MAR1!$C$12)/MAR1!$E$12)</f>
        <v/>
      </c>
      <c r="S4258" s="7">
        <f>IF($I4258=1,(P4258-MAR1!$B$13)/MAR1!$D$13,(P4258-MAR1!$C$13)/MAR1!$E$13)</f>
        <v/>
      </c>
    </row>
    <row r="4259">
      <c r="A4259" s="5" t="n">
        <v>4258</v>
      </c>
      <c r="B4259" s="5" t="n">
        <v>12</v>
      </c>
      <c r="C4259" s="5" t="n">
        <v>243</v>
      </c>
      <c r="D4259" s="5" t="n">
        <v>8</v>
      </c>
      <c r="E4259" s="5" t="n">
        <v>2.9</v>
      </c>
      <c r="F4259" s="5" t="n">
        <v>24.6</v>
      </c>
      <c r="G4259" s="5" t="n">
        <v>21.6</v>
      </c>
      <c r="H4259" s="5" t="n">
        <v>11.82</v>
      </c>
      <c r="I4259" s="6">
        <f>IF(E4259&gt;=Markov!$B$3,1,0)</f>
        <v/>
      </c>
      <c r="J4259" s="6">
        <f>I4258</f>
        <v/>
      </c>
      <c r="K4259" s="7">
        <f>MAR1!$B$5+MAR1!$C$5*COS(2*PI()*$C4259/365)+MAR1!$D$5*SIN(2*PI()*$C4259/365)</f>
        <v/>
      </c>
      <c r="L4259" s="7">
        <f>MAR1!$B$6+MAR1!$C$6*COS(2*PI()*$C4259/365)+MAR1!$D$6*SIN(2*PI()*$C4259/365)</f>
        <v/>
      </c>
      <c r="M4259" s="7">
        <f>MAR1!$B$7+MAR1!$C$7*COS(2*PI()*$C4259/365)+MAR1!$D$7*SIN(2*PI()*$C4259/365)</f>
        <v/>
      </c>
      <c r="N4259" s="7">
        <f>F4259-K4259</f>
        <v/>
      </c>
      <c r="O4259" s="7">
        <f>G4259-L4259</f>
        <v/>
      </c>
      <c r="P4259" s="7">
        <f>H4259-M4259</f>
        <v/>
      </c>
      <c r="Q4259" s="7">
        <f>IF($I4259=1,(N4259-MAR1!$B$11)/MAR1!$D$11,(N4259-MAR1!$C$11)/MAR1!$E$11)</f>
        <v/>
      </c>
      <c r="R4259" s="7">
        <f>IF($I4259=1,(O4259-MAR1!$B$12)/MAR1!$D$12,(O4259-MAR1!$C$12)/MAR1!$E$12)</f>
        <v/>
      </c>
      <c r="S4259" s="7">
        <f>IF($I4259=1,(P4259-MAR1!$B$13)/MAR1!$D$13,(P4259-MAR1!$C$13)/MAR1!$E$13)</f>
        <v/>
      </c>
    </row>
    <row r="4260">
      <c r="A4260" s="5" t="n">
        <v>4259</v>
      </c>
      <c r="B4260" s="5" t="n">
        <v>12</v>
      </c>
      <c r="C4260" s="5" t="n">
        <v>244</v>
      </c>
      <c r="D4260" s="5" t="n">
        <v>9</v>
      </c>
      <c r="E4260" s="5" t="n">
        <v>1.6</v>
      </c>
      <c r="F4260" s="5" t="n">
        <v>26.2</v>
      </c>
      <c r="G4260" s="5" t="n">
        <v>22.1</v>
      </c>
      <c r="H4260" s="5" t="n">
        <v>6.26</v>
      </c>
      <c r="I4260" s="6">
        <f>IF(E4260&gt;=Markov!$B$3,1,0)</f>
        <v/>
      </c>
      <c r="J4260" s="6">
        <f>I4259</f>
        <v/>
      </c>
      <c r="K4260" s="7">
        <f>MAR1!$B$5+MAR1!$C$5*COS(2*PI()*$C4260/365)+MAR1!$D$5*SIN(2*PI()*$C4260/365)</f>
        <v/>
      </c>
      <c r="L4260" s="7">
        <f>MAR1!$B$6+MAR1!$C$6*COS(2*PI()*$C4260/365)+MAR1!$D$6*SIN(2*PI()*$C4260/365)</f>
        <v/>
      </c>
      <c r="M4260" s="7">
        <f>MAR1!$B$7+MAR1!$C$7*COS(2*PI()*$C4260/365)+MAR1!$D$7*SIN(2*PI()*$C4260/365)</f>
        <v/>
      </c>
      <c r="N4260" s="7">
        <f>F4260-K4260</f>
        <v/>
      </c>
      <c r="O4260" s="7">
        <f>G4260-L4260</f>
        <v/>
      </c>
      <c r="P4260" s="7">
        <f>H4260-M4260</f>
        <v/>
      </c>
      <c r="Q4260" s="7">
        <f>IF($I4260=1,(N4260-MAR1!$B$11)/MAR1!$D$11,(N4260-MAR1!$C$11)/MAR1!$E$11)</f>
        <v/>
      </c>
      <c r="R4260" s="7">
        <f>IF($I4260=1,(O4260-MAR1!$B$12)/MAR1!$D$12,(O4260-MAR1!$C$12)/MAR1!$E$12)</f>
        <v/>
      </c>
      <c r="S4260" s="7">
        <f>IF($I4260=1,(P4260-MAR1!$B$13)/MAR1!$D$13,(P4260-MAR1!$C$13)/MAR1!$E$13)</f>
        <v/>
      </c>
    </row>
    <row r="4261">
      <c r="A4261" s="5" t="n">
        <v>4260</v>
      </c>
      <c r="B4261" s="5" t="n">
        <v>12</v>
      </c>
      <c r="C4261" s="5" t="n">
        <v>245</v>
      </c>
      <c r="D4261" s="5" t="n">
        <v>9</v>
      </c>
      <c r="E4261" s="5" t="n">
        <v>5.3</v>
      </c>
      <c r="F4261" s="5" t="n">
        <v>29.3</v>
      </c>
      <c r="G4261" s="5" t="n">
        <v>24</v>
      </c>
      <c r="H4261" s="5" t="n">
        <v>6.92</v>
      </c>
      <c r="I4261" s="6">
        <f>IF(E4261&gt;=Markov!$B$3,1,0)</f>
        <v/>
      </c>
      <c r="J4261" s="6">
        <f>I4260</f>
        <v/>
      </c>
      <c r="K4261" s="7">
        <f>MAR1!$B$5+MAR1!$C$5*COS(2*PI()*$C4261/365)+MAR1!$D$5*SIN(2*PI()*$C4261/365)</f>
        <v/>
      </c>
      <c r="L4261" s="7">
        <f>MAR1!$B$6+MAR1!$C$6*COS(2*PI()*$C4261/365)+MAR1!$D$6*SIN(2*PI()*$C4261/365)</f>
        <v/>
      </c>
      <c r="M4261" s="7">
        <f>MAR1!$B$7+MAR1!$C$7*COS(2*PI()*$C4261/365)+MAR1!$D$7*SIN(2*PI()*$C4261/365)</f>
        <v/>
      </c>
      <c r="N4261" s="7">
        <f>F4261-K4261</f>
        <v/>
      </c>
      <c r="O4261" s="7">
        <f>G4261-L4261</f>
        <v/>
      </c>
      <c r="P4261" s="7">
        <f>H4261-M4261</f>
        <v/>
      </c>
      <c r="Q4261" s="7">
        <f>IF($I4261=1,(N4261-MAR1!$B$11)/MAR1!$D$11,(N4261-MAR1!$C$11)/MAR1!$E$11)</f>
        <v/>
      </c>
      <c r="R4261" s="7">
        <f>IF($I4261=1,(O4261-MAR1!$B$12)/MAR1!$D$12,(O4261-MAR1!$C$12)/MAR1!$E$12)</f>
        <v/>
      </c>
      <c r="S4261" s="7">
        <f>IF($I4261=1,(P4261-MAR1!$B$13)/MAR1!$D$13,(P4261-MAR1!$C$13)/MAR1!$E$13)</f>
        <v/>
      </c>
    </row>
    <row r="4262">
      <c r="A4262" s="5" t="n">
        <v>4261</v>
      </c>
      <c r="B4262" s="5" t="n">
        <v>12</v>
      </c>
      <c r="C4262" s="5" t="n">
        <v>246</v>
      </c>
      <c r="D4262" s="5" t="n">
        <v>9</v>
      </c>
      <c r="E4262" s="5" t="n">
        <v>14.6</v>
      </c>
      <c r="F4262" s="5" t="n">
        <v>27.3</v>
      </c>
      <c r="G4262" s="5" t="n">
        <v>23.3</v>
      </c>
      <c r="H4262" s="5" t="n">
        <v>7.22</v>
      </c>
      <c r="I4262" s="6">
        <f>IF(E4262&gt;=Markov!$B$3,1,0)</f>
        <v/>
      </c>
      <c r="J4262" s="6">
        <f>I4261</f>
        <v/>
      </c>
      <c r="K4262" s="7">
        <f>MAR1!$B$5+MAR1!$C$5*COS(2*PI()*$C4262/365)+MAR1!$D$5*SIN(2*PI()*$C4262/365)</f>
        <v/>
      </c>
      <c r="L4262" s="7">
        <f>MAR1!$B$6+MAR1!$C$6*COS(2*PI()*$C4262/365)+MAR1!$D$6*SIN(2*PI()*$C4262/365)</f>
        <v/>
      </c>
      <c r="M4262" s="7">
        <f>MAR1!$B$7+MAR1!$C$7*COS(2*PI()*$C4262/365)+MAR1!$D$7*SIN(2*PI()*$C4262/365)</f>
        <v/>
      </c>
      <c r="N4262" s="7">
        <f>F4262-K4262</f>
        <v/>
      </c>
      <c r="O4262" s="7">
        <f>G4262-L4262</f>
        <v/>
      </c>
      <c r="P4262" s="7">
        <f>H4262-M4262</f>
        <v/>
      </c>
      <c r="Q4262" s="7">
        <f>IF($I4262=1,(N4262-MAR1!$B$11)/MAR1!$D$11,(N4262-MAR1!$C$11)/MAR1!$E$11)</f>
        <v/>
      </c>
      <c r="R4262" s="7">
        <f>IF($I4262=1,(O4262-MAR1!$B$12)/MAR1!$D$12,(O4262-MAR1!$C$12)/MAR1!$E$12)</f>
        <v/>
      </c>
      <c r="S4262" s="7">
        <f>IF($I4262=1,(P4262-MAR1!$B$13)/MAR1!$D$13,(P4262-MAR1!$C$13)/MAR1!$E$13)</f>
        <v/>
      </c>
    </row>
    <row r="4263">
      <c r="A4263" s="5" t="n">
        <v>4262</v>
      </c>
      <c r="B4263" s="5" t="n">
        <v>12</v>
      </c>
      <c r="C4263" s="5" t="n">
        <v>247</v>
      </c>
      <c r="D4263" s="5" t="n">
        <v>9</v>
      </c>
      <c r="E4263" s="5" t="n">
        <v>5.1</v>
      </c>
      <c r="F4263" s="5" t="n">
        <v>26.3</v>
      </c>
      <c r="G4263" s="5" t="n">
        <v>23.7</v>
      </c>
      <c r="H4263" s="5" t="n">
        <v>11.03</v>
      </c>
      <c r="I4263" s="6">
        <f>IF(E4263&gt;=Markov!$B$3,1,0)</f>
        <v/>
      </c>
      <c r="J4263" s="6">
        <f>I4262</f>
        <v/>
      </c>
      <c r="K4263" s="7">
        <f>MAR1!$B$5+MAR1!$C$5*COS(2*PI()*$C4263/365)+MAR1!$D$5*SIN(2*PI()*$C4263/365)</f>
        <v/>
      </c>
      <c r="L4263" s="7">
        <f>MAR1!$B$6+MAR1!$C$6*COS(2*PI()*$C4263/365)+MAR1!$D$6*SIN(2*PI()*$C4263/365)</f>
        <v/>
      </c>
      <c r="M4263" s="7">
        <f>MAR1!$B$7+MAR1!$C$7*COS(2*PI()*$C4263/365)+MAR1!$D$7*SIN(2*PI()*$C4263/365)</f>
        <v/>
      </c>
      <c r="N4263" s="7">
        <f>F4263-K4263</f>
        <v/>
      </c>
      <c r="O4263" s="7">
        <f>G4263-L4263</f>
        <v/>
      </c>
      <c r="P4263" s="7">
        <f>H4263-M4263</f>
        <v/>
      </c>
      <c r="Q4263" s="7">
        <f>IF($I4263=1,(N4263-MAR1!$B$11)/MAR1!$D$11,(N4263-MAR1!$C$11)/MAR1!$E$11)</f>
        <v/>
      </c>
      <c r="R4263" s="7">
        <f>IF($I4263=1,(O4263-MAR1!$B$12)/MAR1!$D$12,(O4263-MAR1!$C$12)/MAR1!$E$12)</f>
        <v/>
      </c>
      <c r="S4263" s="7">
        <f>IF($I4263=1,(P4263-MAR1!$B$13)/MAR1!$D$13,(P4263-MAR1!$C$13)/MAR1!$E$13)</f>
        <v/>
      </c>
    </row>
    <row r="4264">
      <c r="A4264" s="5" t="n">
        <v>4263</v>
      </c>
      <c r="B4264" s="5" t="n">
        <v>12</v>
      </c>
      <c r="C4264" s="5" t="n">
        <v>248</v>
      </c>
      <c r="D4264" s="5" t="n">
        <v>9</v>
      </c>
      <c r="E4264" s="5" t="n">
        <v>2.7</v>
      </c>
      <c r="F4264" s="5" t="n">
        <v>27.3</v>
      </c>
      <c r="G4264" s="5" t="n">
        <v>22.5</v>
      </c>
      <c r="H4264" s="5" t="n">
        <v>10.86</v>
      </c>
      <c r="I4264" s="6">
        <f>IF(E4264&gt;=Markov!$B$3,1,0)</f>
        <v/>
      </c>
      <c r="J4264" s="6">
        <f>I4263</f>
        <v/>
      </c>
      <c r="K4264" s="7">
        <f>MAR1!$B$5+MAR1!$C$5*COS(2*PI()*$C4264/365)+MAR1!$D$5*SIN(2*PI()*$C4264/365)</f>
        <v/>
      </c>
      <c r="L4264" s="7">
        <f>MAR1!$B$6+MAR1!$C$6*COS(2*PI()*$C4264/365)+MAR1!$D$6*SIN(2*PI()*$C4264/365)</f>
        <v/>
      </c>
      <c r="M4264" s="7">
        <f>MAR1!$B$7+MAR1!$C$7*COS(2*PI()*$C4264/365)+MAR1!$D$7*SIN(2*PI()*$C4264/365)</f>
        <v/>
      </c>
      <c r="N4264" s="7">
        <f>F4264-K4264</f>
        <v/>
      </c>
      <c r="O4264" s="7">
        <f>G4264-L4264</f>
        <v/>
      </c>
      <c r="P4264" s="7">
        <f>H4264-M4264</f>
        <v/>
      </c>
      <c r="Q4264" s="7">
        <f>IF($I4264=1,(N4264-MAR1!$B$11)/MAR1!$D$11,(N4264-MAR1!$C$11)/MAR1!$E$11)</f>
        <v/>
      </c>
      <c r="R4264" s="7">
        <f>IF($I4264=1,(O4264-MAR1!$B$12)/MAR1!$D$12,(O4264-MAR1!$C$12)/MAR1!$E$12)</f>
        <v/>
      </c>
      <c r="S4264" s="7">
        <f>IF($I4264=1,(P4264-MAR1!$B$13)/MAR1!$D$13,(P4264-MAR1!$C$13)/MAR1!$E$13)</f>
        <v/>
      </c>
    </row>
    <row r="4265">
      <c r="A4265" s="5" t="n">
        <v>4264</v>
      </c>
      <c r="B4265" s="5" t="n">
        <v>12</v>
      </c>
      <c r="C4265" s="5" t="n">
        <v>249</v>
      </c>
      <c r="D4265" s="5" t="n">
        <v>9</v>
      </c>
      <c r="E4265" s="5" t="n">
        <v>0</v>
      </c>
      <c r="F4265" s="5" t="n">
        <v>31.6</v>
      </c>
      <c r="G4265" s="5" t="n">
        <v>22.6</v>
      </c>
      <c r="H4265" s="5" t="n">
        <v>17.69</v>
      </c>
      <c r="I4265" s="6">
        <f>IF(E4265&gt;=Markov!$B$3,1,0)</f>
        <v/>
      </c>
      <c r="J4265" s="6">
        <f>I4264</f>
        <v/>
      </c>
      <c r="K4265" s="7">
        <f>MAR1!$B$5+MAR1!$C$5*COS(2*PI()*$C4265/365)+MAR1!$D$5*SIN(2*PI()*$C4265/365)</f>
        <v/>
      </c>
      <c r="L4265" s="7">
        <f>MAR1!$B$6+MAR1!$C$6*COS(2*PI()*$C4265/365)+MAR1!$D$6*SIN(2*PI()*$C4265/365)</f>
        <v/>
      </c>
      <c r="M4265" s="7">
        <f>MAR1!$B$7+MAR1!$C$7*COS(2*PI()*$C4265/365)+MAR1!$D$7*SIN(2*PI()*$C4265/365)</f>
        <v/>
      </c>
      <c r="N4265" s="7">
        <f>F4265-K4265</f>
        <v/>
      </c>
      <c r="O4265" s="7">
        <f>G4265-L4265</f>
        <v/>
      </c>
      <c r="P4265" s="7">
        <f>H4265-M4265</f>
        <v/>
      </c>
      <c r="Q4265" s="7">
        <f>IF($I4265=1,(N4265-MAR1!$B$11)/MAR1!$D$11,(N4265-MAR1!$C$11)/MAR1!$E$11)</f>
        <v/>
      </c>
      <c r="R4265" s="7">
        <f>IF($I4265=1,(O4265-MAR1!$B$12)/MAR1!$D$12,(O4265-MAR1!$C$12)/MAR1!$E$12)</f>
        <v/>
      </c>
      <c r="S4265" s="7">
        <f>IF($I4265=1,(P4265-MAR1!$B$13)/MAR1!$D$13,(P4265-MAR1!$C$13)/MAR1!$E$13)</f>
        <v/>
      </c>
    </row>
    <row r="4266">
      <c r="A4266" s="5" t="n">
        <v>4265</v>
      </c>
      <c r="B4266" s="5" t="n">
        <v>12</v>
      </c>
      <c r="C4266" s="5" t="n">
        <v>250</v>
      </c>
      <c r="D4266" s="5" t="n">
        <v>9</v>
      </c>
      <c r="E4266" s="5" t="n">
        <v>0</v>
      </c>
      <c r="F4266" s="5" t="n">
        <v>33.6</v>
      </c>
      <c r="G4266" s="5" t="n">
        <v>23.9</v>
      </c>
      <c r="H4266" s="5" t="n">
        <v>10.83</v>
      </c>
      <c r="I4266" s="6">
        <f>IF(E4266&gt;=Markov!$B$3,1,0)</f>
        <v/>
      </c>
      <c r="J4266" s="6">
        <f>I4265</f>
        <v/>
      </c>
      <c r="K4266" s="7">
        <f>MAR1!$B$5+MAR1!$C$5*COS(2*PI()*$C4266/365)+MAR1!$D$5*SIN(2*PI()*$C4266/365)</f>
        <v/>
      </c>
      <c r="L4266" s="7">
        <f>MAR1!$B$6+MAR1!$C$6*COS(2*PI()*$C4266/365)+MAR1!$D$6*SIN(2*PI()*$C4266/365)</f>
        <v/>
      </c>
      <c r="M4266" s="7">
        <f>MAR1!$B$7+MAR1!$C$7*COS(2*PI()*$C4266/365)+MAR1!$D$7*SIN(2*PI()*$C4266/365)</f>
        <v/>
      </c>
      <c r="N4266" s="7">
        <f>F4266-K4266</f>
        <v/>
      </c>
      <c r="O4266" s="7">
        <f>G4266-L4266</f>
        <v/>
      </c>
      <c r="P4266" s="7">
        <f>H4266-M4266</f>
        <v/>
      </c>
      <c r="Q4266" s="7">
        <f>IF($I4266=1,(N4266-MAR1!$B$11)/MAR1!$D$11,(N4266-MAR1!$C$11)/MAR1!$E$11)</f>
        <v/>
      </c>
      <c r="R4266" s="7">
        <f>IF($I4266=1,(O4266-MAR1!$B$12)/MAR1!$D$12,(O4266-MAR1!$C$12)/MAR1!$E$12)</f>
        <v/>
      </c>
      <c r="S4266" s="7">
        <f>IF($I4266=1,(P4266-MAR1!$B$13)/MAR1!$D$13,(P4266-MAR1!$C$13)/MAR1!$E$13)</f>
        <v/>
      </c>
    </row>
    <row r="4267">
      <c r="A4267" s="5" t="n">
        <v>4266</v>
      </c>
      <c r="B4267" s="5" t="n">
        <v>12</v>
      </c>
      <c r="C4267" s="5" t="n">
        <v>251</v>
      </c>
      <c r="D4267" s="5" t="n">
        <v>9</v>
      </c>
      <c r="E4267" s="5" t="n">
        <v>0</v>
      </c>
      <c r="F4267" s="5" t="n">
        <v>34.1</v>
      </c>
      <c r="G4267" s="5" t="n">
        <v>23.1</v>
      </c>
      <c r="H4267" s="5" t="n">
        <v>12.49</v>
      </c>
      <c r="I4267" s="6">
        <f>IF(E4267&gt;=Markov!$B$3,1,0)</f>
        <v/>
      </c>
      <c r="J4267" s="6">
        <f>I4266</f>
        <v/>
      </c>
      <c r="K4267" s="7">
        <f>MAR1!$B$5+MAR1!$C$5*COS(2*PI()*$C4267/365)+MAR1!$D$5*SIN(2*PI()*$C4267/365)</f>
        <v/>
      </c>
      <c r="L4267" s="7">
        <f>MAR1!$B$6+MAR1!$C$6*COS(2*PI()*$C4267/365)+MAR1!$D$6*SIN(2*PI()*$C4267/365)</f>
        <v/>
      </c>
      <c r="M4267" s="7">
        <f>MAR1!$B$7+MAR1!$C$7*COS(2*PI()*$C4267/365)+MAR1!$D$7*SIN(2*PI()*$C4267/365)</f>
        <v/>
      </c>
      <c r="N4267" s="7">
        <f>F4267-K4267</f>
        <v/>
      </c>
      <c r="O4267" s="7">
        <f>G4267-L4267</f>
        <v/>
      </c>
      <c r="P4267" s="7">
        <f>H4267-M4267</f>
        <v/>
      </c>
      <c r="Q4267" s="7">
        <f>IF($I4267=1,(N4267-MAR1!$B$11)/MAR1!$D$11,(N4267-MAR1!$C$11)/MAR1!$E$11)</f>
        <v/>
      </c>
      <c r="R4267" s="7">
        <f>IF($I4267=1,(O4267-MAR1!$B$12)/MAR1!$D$12,(O4267-MAR1!$C$12)/MAR1!$E$12)</f>
        <v/>
      </c>
      <c r="S4267" s="7">
        <f>IF($I4267=1,(P4267-MAR1!$B$13)/MAR1!$D$13,(P4267-MAR1!$C$13)/MAR1!$E$13)</f>
        <v/>
      </c>
    </row>
    <row r="4268">
      <c r="A4268" s="5" t="n">
        <v>4267</v>
      </c>
      <c r="B4268" s="5" t="n">
        <v>12</v>
      </c>
      <c r="C4268" s="5" t="n">
        <v>252</v>
      </c>
      <c r="D4268" s="5" t="n">
        <v>9</v>
      </c>
      <c r="E4268" s="5" t="n">
        <v>0</v>
      </c>
      <c r="F4268" s="5" t="n">
        <v>35.5</v>
      </c>
      <c r="G4268" s="5" t="n">
        <v>24.7</v>
      </c>
      <c r="H4268" s="5" t="n">
        <v>15.91</v>
      </c>
      <c r="I4268" s="6">
        <f>IF(E4268&gt;=Markov!$B$3,1,0)</f>
        <v/>
      </c>
      <c r="J4268" s="6">
        <f>I4267</f>
        <v/>
      </c>
      <c r="K4268" s="7">
        <f>MAR1!$B$5+MAR1!$C$5*COS(2*PI()*$C4268/365)+MAR1!$D$5*SIN(2*PI()*$C4268/365)</f>
        <v/>
      </c>
      <c r="L4268" s="7">
        <f>MAR1!$B$6+MAR1!$C$6*COS(2*PI()*$C4268/365)+MAR1!$D$6*SIN(2*PI()*$C4268/365)</f>
        <v/>
      </c>
      <c r="M4268" s="7">
        <f>MAR1!$B$7+MAR1!$C$7*COS(2*PI()*$C4268/365)+MAR1!$D$7*SIN(2*PI()*$C4268/365)</f>
        <v/>
      </c>
      <c r="N4268" s="7">
        <f>F4268-K4268</f>
        <v/>
      </c>
      <c r="O4268" s="7">
        <f>G4268-L4268</f>
        <v/>
      </c>
      <c r="P4268" s="7">
        <f>H4268-M4268</f>
        <v/>
      </c>
      <c r="Q4268" s="7">
        <f>IF($I4268=1,(N4268-MAR1!$B$11)/MAR1!$D$11,(N4268-MAR1!$C$11)/MAR1!$E$11)</f>
        <v/>
      </c>
      <c r="R4268" s="7">
        <f>IF($I4268=1,(O4268-MAR1!$B$12)/MAR1!$D$12,(O4268-MAR1!$C$12)/MAR1!$E$12)</f>
        <v/>
      </c>
      <c r="S4268" s="7">
        <f>IF($I4268=1,(P4268-MAR1!$B$13)/MAR1!$D$13,(P4268-MAR1!$C$13)/MAR1!$E$13)</f>
        <v/>
      </c>
    </row>
    <row r="4269">
      <c r="A4269" s="5" t="n">
        <v>4268</v>
      </c>
      <c r="B4269" s="5" t="n">
        <v>12</v>
      </c>
      <c r="C4269" s="5" t="n">
        <v>253</v>
      </c>
      <c r="D4269" s="5" t="n">
        <v>9</v>
      </c>
      <c r="E4269" s="5" t="n">
        <v>0</v>
      </c>
      <c r="F4269" s="5" t="n">
        <v>31.9</v>
      </c>
      <c r="G4269" s="5" t="n">
        <v>22.5</v>
      </c>
      <c r="H4269" s="5" t="n">
        <v>17.44</v>
      </c>
      <c r="I4269" s="6">
        <f>IF(E4269&gt;=Markov!$B$3,1,0)</f>
        <v/>
      </c>
      <c r="J4269" s="6">
        <f>I4268</f>
        <v/>
      </c>
      <c r="K4269" s="7">
        <f>MAR1!$B$5+MAR1!$C$5*COS(2*PI()*$C4269/365)+MAR1!$D$5*SIN(2*PI()*$C4269/365)</f>
        <v/>
      </c>
      <c r="L4269" s="7">
        <f>MAR1!$B$6+MAR1!$C$6*COS(2*PI()*$C4269/365)+MAR1!$D$6*SIN(2*PI()*$C4269/365)</f>
        <v/>
      </c>
      <c r="M4269" s="7">
        <f>MAR1!$B$7+MAR1!$C$7*COS(2*PI()*$C4269/365)+MAR1!$D$7*SIN(2*PI()*$C4269/365)</f>
        <v/>
      </c>
      <c r="N4269" s="7">
        <f>F4269-K4269</f>
        <v/>
      </c>
      <c r="O4269" s="7">
        <f>G4269-L4269</f>
        <v/>
      </c>
      <c r="P4269" s="7">
        <f>H4269-M4269</f>
        <v/>
      </c>
      <c r="Q4269" s="7">
        <f>IF($I4269=1,(N4269-MAR1!$B$11)/MAR1!$D$11,(N4269-MAR1!$C$11)/MAR1!$E$11)</f>
        <v/>
      </c>
      <c r="R4269" s="7">
        <f>IF($I4269=1,(O4269-MAR1!$B$12)/MAR1!$D$12,(O4269-MAR1!$C$12)/MAR1!$E$12)</f>
        <v/>
      </c>
      <c r="S4269" s="7">
        <f>IF($I4269=1,(P4269-MAR1!$B$13)/MAR1!$D$13,(P4269-MAR1!$C$13)/MAR1!$E$13)</f>
        <v/>
      </c>
    </row>
    <row r="4270">
      <c r="A4270" s="5" t="n">
        <v>4269</v>
      </c>
      <c r="B4270" s="5" t="n">
        <v>12</v>
      </c>
      <c r="C4270" s="5" t="n">
        <v>254</v>
      </c>
      <c r="D4270" s="5" t="n">
        <v>9</v>
      </c>
      <c r="E4270" s="5" t="n">
        <v>13.4</v>
      </c>
      <c r="F4270" s="5" t="n">
        <v>26.7</v>
      </c>
      <c r="G4270" s="5" t="n">
        <v>20.9</v>
      </c>
      <c r="H4270" s="5" t="n">
        <v>7.04</v>
      </c>
      <c r="I4270" s="6">
        <f>IF(E4270&gt;=Markov!$B$3,1,0)</f>
        <v/>
      </c>
      <c r="J4270" s="6">
        <f>I4269</f>
        <v/>
      </c>
      <c r="K4270" s="7">
        <f>MAR1!$B$5+MAR1!$C$5*COS(2*PI()*$C4270/365)+MAR1!$D$5*SIN(2*PI()*$C4270/365)</f>
        <v/>
      </c>
      <c r="L4270" s="7">
        <f>MAR1!$B$6+MAR1!$C$6*COS(2*PI()*$C4270/365)+MAR1!$D$6*SIN(2*PI()*$C4270/365)</f>
        <v/>
      </c>
      <c r="M4270" s="7">
        <f>MAR1!$B$7+MAR1!$C$7*COS(2*PI()*$C4270/365)+MAR1!$D$7*SIN(2*PI()*$C4270/365)</f>
        <v/>
      </c>
      <c r="N4270" s="7">
        <f>F4270-K4270</f>
        <v/>
      </c>
      <c r="O4270" s="7">
        <f>G4270-L4270</f>
        <v/>
      </c>
      <c r="P4270" s="7">
        <f>H4270-M4270</f>
        <v/>
      </c>
      <c r="Q4270" s="7">
        <f>IF($I4270=1,(N4270-MAR1!$B$11)/MAR1!$D$11,(N4270-MAR1!$C$11)/MAR1!$E$11)</f>
        <v/>
      </c>
      <c r="R4270" s="7">
        <f>IF($I4270=1,(O4270-MAR1!$B$12)/MAR1!$D$12,(O4270-MAR1!$C$12)/MAR1!$E$12)</f>
        <v/>
      </c>
      <c r="S4270" s="7">
        <f>IF($I4270=1,(P4270-MAR1!$B$13)/MAR1!$D$13,(P4270-MAR1!$C$13)/MAR1!$E$13)</f>
        <v/>
      </c>
    </row>
    <row r="4271">
      <c r="A4271" s="5" t="n">
        <v>4270</v>
      </c>
      <c r="B4271" s="5" t="n">
        <v>12</v>
      </c>
      <c r="C4271" s="5" t="n">
        <v>255</v>
      </c>
      <c r="D4271" s="5" t="n">
        <v>9</v>
      </c>
      <c r="E4271" s="5" t="n">
        <v>0</v>
      </c>
      <c r="F4271" s="5" t="n">
        <v>30.1</v>
      </c>
      <c r="G4271" s="5" t="n">
        <v>21.9</v>
      </c>
      <c r="H4271" s="5" t="n">
        <v>13.33</v>
      </c>
      <c r="I4271" s="6">
        <f>IF(E4271&gt;=Markov!$B$3,1,0)</f>
        <v/>
      </c>
      <c r="J4271" s="6">
        <f>I4270</f>
        <v/>
      </c>
      <c r="K4271" s="7">
        <f>MAR1!$B$5+MAR1!$C$5*COS(2*PI()*$C4271/365)+MAR1!$D$5*SIN(2*PI()*$C4271/365)</f>
        <v/>
      </c>
      <c r="L4271" s="7">
        <f>MAR1!$B$6+MAR1!$C$6*COS(2*PI()*$C4271/365)+MAR1!$D$6*SIN(2*PI()*$C4271/365)</f>
        <v/>
      </c>
      <c r="M4271" s="7">
        <f>MAR1!$B$7+MAR1!$C$7*COS(2*PI()*$C4271/365)+MAR1!$D$7*SIN(2*PI()*$C4271/365)</f>
        <v/>
      </c>
      <c r="N4271" s="7">
        <f>F4271-K4271</f>
        <v/>
      </c>
      <c r="O4271" s="7">
        <f>G4271-L4271</f>
        <v/>
      </c>
      <c r="P4271" s="7">
        <f>H4271-M4271</f>
        <v/>
      </c>
      <c r="Q4271" s="7">
        <f>IF($I4271=1,(N4271-MAR1!$B$11)/MAR1!$D$11,(N4271-MAR1!$C$11)/MAR1!$E$11)</f>
        <v/>
      </c>
      <c r="R4271" s="7">
        <f>IF($I4271=1,(O4271-MAR1!$B$12)/MAR1!$D$12,(O4271-MAR1!$C$12)/MAR1!$E$12)</f>
        <v/>
      </c>
      <c r="S4271" s="7">
        <f>IF($I4271=1,(P4271-MAR1!$B$13)/MAR1!$D$13,(P4271-MAR1!$C$13)/MAR1!$E$13)</f>
        <v/>
      </c>
    </row>
    <row r="4272">
      <c r="A4272" s="5" t="n">
        <v>4271</v>
      </c>
      <c r="B4272" s="5" t="n">
        <v>12</v>
      </c>
      <c r="C4272" s="5" t="n">
        <v>256</v>
      </c>
      <c r="D4272" s="5" t="n">
        <v>9</v>
      </c>
      <c r="E4272" s="5" t="n">
        <v>0</v>
      </c>
      <c r="F4272" s="5" t="n">
        <v>31.3</v>
      </c>
      <c r="G4272" s="5" t="n">
        <v>21.6</v>
      </c>
      <c r="H4272" s="5" t="n">
        <v>18.92</v>
      </c>
      <c r="I4272" s="6">
        <f>IF(E4272&gt;=Markov!$B$3,1,0)</f>
        <v/>
      </c>
      <c r="J4272" s="6">
        <f>I4271</f>
        <v/>
      </c>
      <c r="K4272" s="7">
        <f>MAR1!$B$5+MAR1!$C$5*COS(2*PI()*$C4272/365)+MAR1!$D$5*SIN(2*PI()*$C4272/365)</f>
        <v/>
      </c>
      <c r="L4272" s="7">
        <f>MAR1!$B$6+MAR1!$C$6*COS(2*PI()*$C4272/365)+MAR1!$D$6*SIN(2*PI()*$C4272/365)</f>
        <v/>
      </c>
      <c r="M4272" s="7">
        <f>MAR1!$B$7+MAR1!$C$7*COS(2*PI()*$C4272/365)+MAR1!$D$7*SIN(2*PI()*$C4272/365)</f>
        <v/>
      </c>
      <c r="N4272" s="7">
        <f>F4272-K4272</f>
        <v/>
      </c>
      <c r="O4272" s="7">
        <f>G4272-L4272</f>
        <v/>
      </c>
      <c r="P4272" s="7">
        <f>H4272-M4272</f>
        <v/>
      </c>
      <c r="Q4272" s="7">
        <f>IF($I4272=1,(N4272-MAR1!$B$11)/MAR1!$D$11,(N4272-MAR1!$C$11)/MAR1!$E$11)</f>
        <v/>
      </c>
      <c r="R4272" s="7">
        <f>IF($I4272=1,(O4272-MAR1!$B$12)/MAR1!$D$12,(O4272-MAR1!$C$12)/MAR1!$E$12)</f>
        <v/>
      </c>
      <c r="S4272" s="7">
        <f>IF($I4272=1,(P4272-MAR1!$B$13)/MAR1!$D$13,(P4272-MAR1!$C$13)/MAR1!$E$13)</f>
        <v/>
      </c>
    </row>
    <row r="4273">
      <c r="A4273" s="5" t="n">
        <v>4272</v>
      </c>
      <c r="B4273" s="5" t="n">
        <v>12</v>
      </c>
      <c r="C4273" s="5" t="n">
        <v>257</v>
      </c>
      <c r="D4273" s="5" t="n">
        <v>9</v>
      </c>
      <c r="E4273" s="5" t="n">
        <v>0</v>
      </c>
      <c r="F4273" s="5" t="n">
        <v>31.7</v>
      </c>
      <c r="G4273" s="5" t="n">
        <v>22.1</v>
      </c>
      <c r="H4273" s="5" t="n">
        <v>17.6</v>
      </c>
      <c r="I4273" s="6">
        <f>IF(E4273&gt;=Markov!$B$3,1,0)</f>
        <v/>
      </c>
      <c r="J4273" s="6">
        <f>I4272</f>
        <v/>
      </c>
      <c r="K4273" s="7">
        <f>MAR1!$B$5+MAR1!$C$5*COS(2*PI()*$C4273/365)+MAR1!$D$5*SIN(2*PI()*$C4273/365)</f>
        <v/>
      </c>
      <c r="L4273" s="7">
        <f>MAR1!$B$6+MAR1!$C$6*COS(2*PI()*$C4273/365)+MAR1!$D$6*SIN(2*PI()*$C4273/365)</f>
        <v/>
      </c>
      <c r="M4273" s="7">
        <f>MAR1!$B$7+MAR1!$C$7*COS(2*PI()*$C4273/365)+MAR1!$D$7*SIN(2*PI()*$C4273/365)</f>
        <v/>
      </c>
      <c r="N4273" s="7">
        <f>F4273-K4273</f>
        <v/>
      </c>
      <c r="O4273" s="7">
        <f>G4273-L4273</f>
        <v/>
      </c>
      <c r="P4273" s="7">
        <f>H4273-M4273</f>
        <v/>
      </c>
      <c r="Q4273" s="7">
        <f>IF($I4273=1,(N4273-MAR1!$B$11)/MAR1!$D$11,(N4273-MAR1!$C$11)/MAR1!$E$11)</f>
        <v/>
      </c>
      <c r="R4273" s="7">
        <f>IF($I4273=1,(O4273-MAR1!$B$12)/MAR1!$D$12,(O4273-MAR1!$C$12)/MAR1!$E$12)</f>
        <v/>
      </c>
      <c r="S4273" s="7">
        <f>IF($I4273=1,(P4273-MAR1!$B$13)/MAR1!$D$13,(P4273-MAR1!$C$13)/MAR1!$E$13)</f>
        <v/>
      </c>
    </row>
    <row r="4274">
      <c r="A4274" s="5" t="n">
        <v>4273</v>
      </c>
      <c r="B4274" s="5" t="n">
        <v>12</v>
      </c>
      <c r="C4274" s="5" t="n">
        <v>258</v>
      </c>
      <c r="D4274" s="5" t="n">
        <v>9</v>
      </c>
      <c r="E4274" s="5" t="n">
        <v>0</v>
      </c>
      <c r="F4274" s="5" t="n">
        <v>34.6</v>
      </c>
      <c r="G4274" s="5" t="n">
        <v>22.6</v>
      </c>
      <c r="H4274" s="5" t="n">
        <v>20.81</v>
      </c>
      <c r="I4274" s="6">
        <f>IF(E4274&gt;=Markov!$B$3,1,0)</f>
        <v/>
      </c>
      <c r="J4274" s="6">
        <f>I4273</f>
        <v/>
      </c>
      <c r="K4274" s="7">
        <f>MAR1!$B$5+MAR1!$C$5*COS(2*PI()*$C4274/365)+MAR1!$D$5*SIN(2*PI()*$C4274/365)</f>
        <v/>
      </c>
      <c r="L4274" s="7">
        <f>MAR1!$B$6+MAR1!$C$6*COS(2*PI()*$C4274/365)+MAR1!$D$6*SIN(2*PI()*$C4274/365)</f>
        <v/>
      </c>
      <c r="M4274" s="7">
        <f>MAR1!$B$7+MAR1!$C$7*COS(2*PI()*$C4274/365)+MAR1!$D$7*SIN(2*PI()*$C4274/365)</f>
        <v/>
      </c>
      <c r="N4274" s="7">
        <f>F4274-K4274</f>
        <v/>
      </c>
      <c r="O4274" s="7">
        <f>G4274-L4274</f>
        <v/>
      </c>
      <c r="P4274" s="7">
        <f>H4274-M4274</f>
        <v/>
      </c>
      <c r="Q4274" s="7">
        <f>IF($I4274=1,(N4274-MAR1!$B$11)/MAR1!$D$11,(N4274-MAR1!$C$11)/MAR1!$E$11)</f>
        <v/>
      </c>
      <c r="R4274" s="7">
        <f>IF($I4274=1,(O4274-MAR1!$B$12)/MAR1!$D$12,(O4274-MAR1!$C$12)/MAR1!$E$12)</f>
        <v/>
      </c>
      <c r="S4274" s="7">
        <f>IF($I4274=1,(P4274-MAR1!$B$13)/MAR1!$D$13,(P4274-MAR1!$C$13)/MAR1!$E$13)</f>
        <v/>
      </c>
    </row>
    <row r="4275">
      <c r="A4275" s="5" t="n">
        <v>4274</v>
      </c>
      <c r="B4275" s="5" t="n">
        <v>12</v>
      </c>
      <c r="C4275" s="5" t="n">
        <v>259</v>
      </c>
      <c r="D4275" s="5" t="n">
        <v>9</v>
      </c>
      <c r="E4275" s="5" t="n">
        <v>0</v>
      </c>
      <c r="F4275" s="5" t="n">
        <v>31</v>
      </c>
      <c r="G4275" s="5" t="n">
        <v>21.2</v>
      </c>
      <c r="H4275" s="5" t="n">
        <v>16.32</v>
      </c>
      <c r="I4275" s="6">
        <f>IF(E4275&gt;=Markov!$B$3,1,0)</f>
        <v/>
      </c>
      <c r="J4275" s="6">
        <f>I4274</f>
        <v/>
      </c>
      <c r="K4275" s="7">
        <f>MAR1!$B$5+MAR1!$C$5*COS(2*PI()*$C4275/365)+MAR1!$D$5*SIN(2*PI()*$C4275/365)</f>
        <v/>
      </c>
      <c r="L4275" s="7">
        <f>MAR1!$B$6+MAR1!$C$6*COS(2*PI()*$C4275/365)+MAR1!$D$6*SIN(2*PI()*$C4275/365)</f>
        <v/>
      </c>
      <c r="M4275" s="7">
        <f>MAR1!$B$7+MAR1!$C$7*COS(2*PI()*$C4275/365)+MAR1!$D$7*SIN(2*PI()*$C4275/365)</f>
        <v/>
      </c>
      <c r="N4275" s="7">
        <f>F4275-K4275</f>
        <v/>
      </c>
      <c r="O4275" s="7">
        <f>G4275-L4275</f>
        <v/>
      </c>
      <c r="P4275" s="7">
        <f>H4275-M4275</f>
        <v/>
      </c>
      <c r="Q4275" s="7">
        <f>IF($I4275=1,(N4275-MAR1!$B$11)/MAR1!$D$11,(N4275-MAR1!$C$11)/MAR1!$E$11)</f>
        <v/>
      </c>
      <c r="R4275" s="7">
        <f>IF($I4275=1,(O4275-MAR1!$B$12)/MAR1!$D$12,(O4275-MAR1!$C$12)/MAR1!$E$12)</f>
        <v/>
      </c>
      <c r="S4275" s="7">
        <f>IF($I4275=1,(P4275-MAR1!$B$13)/MAR1!$D$13,(P4275-MAR1!$C$13)/MAR1!$E$13)</f>
        <v/>
      </c>
    </row>
    <row r="4276">
      <c r="A4276" s="5" t="n">
        <v>4275</v>
      </c>
      <c r="B4276" s="5" t="n">
        <v>12</v>
      </c>
      <c r="C4276" s="5" t="n">
        <v>260</v>
      </c>
      <c r="D4276" s="5" t="n">
        <v>9</v>
      </c>
      <c r="E4276" s="5" t="n">
        <v>6.7</v>
      </c>
      <c r="F4276" s="5" t="n">
        <v>28</v>
      </c>
      <c r="G4276" s="5" t="n">
        <v>20</v>
      </c>
      <c r="H4276" s="5" t="n">
        <v>4.42</v>
      </c>
      <c r="I4276" s="6">
        <f>IF(E4276&gt;=Markov!$B$3,1,0)</f>
        <v/>
      </c>
      <c r="J4276" s="6">
        <f>I4275</f>
        <v/>
      </c>
      <c r="K4276" s="7">
        <f>MAR1!$B$5+MAR1!$C$5*COS(2*PI()*$C4276/365)+MAR1!$D$5*SIN(2*PI()*$C4276/365)</f>
        <v/>
      </c>
      <c r="L4276" s="7">
        <f>MAR1!$B$6+MAR1!$C$6*COS(2*PI()*$C4276/365)+MAR1!$D$6*SIN(2*PI()*$C4276/365)</f>
        <v/>
      </c>
      <c r="M4276" s="7">
        <f>MAR1!$B$7+MAR1!$C$7*COS(2*PI()*$C4276/365)+MAR1!$D$7*SIN(2*PI()*$C4276/365)</f>
        <v/>
      </c>
      <c r="N4276" s="7">
        <f>F4276-K4276</f>
        <v/>
      </c>
      <c r="O4276" s="7">
        <f>G4276-L4276</f>
        <v/>
      </c>
      <c r="P4276" s="7">
        <f>H4276-M4276</f>
        <v/>
      </c>
      <c r="Q4276" s="7">
        <f>IF($I4276=1,(N4276-MAR1!$B$11)/MAR1!$D$11,(N4276-MAR1!$C$11)/MAR1!$E$11)</f>
        <v/>
      </c>
      <c r="R4276" s="7">
        <f>IF($I4276=1,(O4276-MAR1!$B$12)/MAR1!$D$12,(O4276-MAR1!$C$12)/MAR1!$E$12)</f>
        <v/>
      </c>
      <c r="S4276" s="7">
        <f>IF($I4276=1,(P4276-MAR1!$B$13)/MAR1!$D$13,(P4276-MAR1!$C$13)/MAR1!$E$13)</f>
        <v/>
      </c>
    </row>
    <row r="4277">
      <c r="A4277" s="5" t="n">
        <v>4276</v>
      </c>
      <c r="B4277" s="5" t="n">
        <v>12</v>
      </c>
      <c r="C4277" s="5" t="n">
        <v>261</v>
      </c>
      <c r="D4277" s="5" t="n">
        <v>9</v>
      </c>
      <c r="E4277" s="5" t="n">
        <v>6.9</v>
      </c>
      <c r="F4277" s="5" t="n">
        <v>27.4</v>
      </c>
      <c r="G4277" s="5" t="n">
        <v>20.5</v>
      </c>
      <c r="H4277" s="5" t="n">
        <v>13.45</v>
      </c>
      <c r="I4277" s="6">
        <f>IF(E4277&gt;=Markov!$B$3,1,0)</f>
        <v/>
      </c>
      <c r="J4277" s="6">
        <f>I4276</f>
        <v/>
      </c>
      <c r="K4277" s="7">
        <f>MAR1!$B$5+MAR1!$C$5*COS(2*PI()*$C4277/365)+MAR1!$D$5*SIN(2*PI()*$C4277/365)</f>
        <v/>
      </c>
      <c r="L4277" s="7">
        <f>MAR1!$B$6+MAR1!$C$6*COS(2*PI()*$C4277/365)+MAR1!$D$6*SIN(2*PI()*$C4277/365)</f>
        <v/>
      </c>
      <c r="M4277" s="7">
        <f>MAR1!$B$7+MAR1!$C$7*COS(2*PI()*$C4277/365)+MAR1!$D$7*SIN(2*PI()*$C4277/365)</f>
        <v/>
      </c>
      <c r="N4277" s="7">
        <f>F4277-K4277</f>
        <v/>
      </c>
      <c r="O4277" s="7">
        <f>G4277-L4277</f>
        <v/>
      </c>
      <c r="P4277" s="7">
        <f>H4277-M4277</f>
        <v/>
      </c>
      <c r="Q4277" s="7">
        <f>IF($I4277=1,(N4277-MAR1!$B$11)/MAR1!$D$11,(N4277-MAR1!$C$11)/MAR1!$E$11)</f>
        <v/>
      </c>
      <c r="R4277" s="7">
        <f>IF($I4277=1,(O4277-MAR1!$B$12)/MAR1!$D$12,(O4277-MAR1!$C$12)/MAR1!$E$12)</f>
        <v/>
      </c>
      <c r="S4277" s="7">
        <f>IF($I4277=1,(P4277-MAR1!$B$13)/MAR1!$D$13,(P4277-MAR1!$C$13)/MAR1!$E$13)</f>
        <v/>
      </c>
    </row>
    <row r="4278">
      <c r="A4278" s="5" t="n">
        <v>4277</v>
      </c>
      <c r="B4278" s="5" t="n">
        <v>12</v>
      </c>
      <c r="C4278" s="5" t="n">
        <v>262</v>
      </c>
      <c r="D4278" s="5" t="n">
        <v>9</v>
      </c>
      <c r="E4278" s="5" t="n">
        <v>0</v>
      </c>
      <c r="F4278" s="5" t="n">
        <v>31</v>
      </c>
      <c r="G4278" s="5" t="n">
        <v>20.4</v>
      </c>
      <c r="H4278" s="5" t="n">
        <v>18.83</v>
      </c>
      <c r="I4278" s="6">
        <f>IF(E4278&gt;=Markov!$B$3,1,0)</f>
        <v/>
      </c>
      <c r="J4278" s="6">
        <f>I4277</f>
        <v/>
      </c>
      <c r="K4278" s="7">
        <f>MAR1!$B$5+MAR1!$C$5*COS(2*PI()*$C4278/365)+MAR1!$D$5*SIN(2*PI()*$C4278/365)</f>
        <v/>
      </c>
      <c r="L4278" s="7">
        <f>MAR1!$B$6+MAR1!$C$6*COS(2*PI()*$C4278/365)+MAR1!$D$6*SIN(2*PI()*$C4278/365)</f>
        <v/>
      </c>
      <c r="M4278" s="7">
        <f>MAR1!$B$7+MAR1!$C$7*COS(2*PI()*$C4278/365)+MAR1!$D$7*SIN(2*PI()*$C4278/365)</f>
        <v/>
      </c>
      <c r="N4278" s="7">
        <f>F4278-K4278</f>
        <v/>
      </c>
      <c r="O4278" s="7">
        <f>G4278-L4278</f>
        <v/>
      </c>
      <c r="P4278" s="7">
        <f>H4278-M4278</f>
        <v/>
      </c>
      <c r="Q4278" s="7">
        <f>IF($I4278=1,(N4278-MAR1!$B$11)/MAR1!$D$11,(N4278-MAR1!$C$11)/MAR1!$E$11)</f>
        <v/>
      </c>
      <c r="R4278" s="7">
        <f>IF($I4278=1,(O4278-MAR1!$B$12)/MAR1!$D$12,(O4278-MAR1!$C$12)/MAR1!$E$12)</f>
        <v/>
      </c>
      <c r="S4278" s="7">
        <f>IF($I4278=1,(P4278-MAR1!$B$13)/MAR1!$D$13,(P4278-MAR1!$C$13)/MAR1!$E$13)</f>
        <v/>
      </c>
    </row>
    <row r="4279">
      <c r="A4279" s="5" t="n">
        <v>4278</v>
      </c>
      <c r="B4279" s="5" t="n">
        <v>12</v>
      </c>
      <c r="C4279" s="5" t="n">
        <v>263</v>
      </c>
      <c r="D4279" s="5" t="n">
        <v>9</v>
      </c>
      <c r="E4279" s="5" t="n">
        <v>0</v>
      </c>
      <c r="F4279" s="5" t="n">
        <v>30.1</v>
      </c>
      <c r="G4279" s="5" t="n">
        <v>19.9</v>
      </c>
      <c r="H4279" s="5" t="n">
        <v>17.15</v>
      </c>
      <c r="I4279" s="6">
        <f>IF(E4279&gt;=Markov!$B$3,1,0)</f>
        <v/>
      </c>
      <c r="J4279" s="6">
        <f>I4278</f>
        <v/>
      </c>
      <c r="K4279" s="7">
        <f>MAR1!$B$5+MAR1!$C$5*COS(2*PI()*$C4279/365)+MAR1!$D$5*SIN(2*PI()*$C4279/365)</f>
        <v/>
      </c>
      <c r="L4279" s="7">
        <f>MAR1!$B$6+MAR1!$C$6*COS(2*PI()*$C4279/365)+MAR1!$D$6*SIN(2*PI()*$C4279/365)</f>
        <v/>
      </c>
      <c r="M4279" s="7">
        <f>MAR1!$B$7+MAR1!$C$7*COS(2*PI()*$C4279/365)+MAR1!$D$7*SIN(2*PI()*$C4279/365)</f>
        <v/>
      </c>
      <c r="N4279" s="7">
        <f>F4279-K4279</f>
        <v/>
      </c>
      <c r="O4279" s="7">
        <f>G4279-L4279</f>
        <v/>
      </c>
      <c r="P4279" s="7">
        <f>H4279-M4279</f>
        <v/>
      </c>
      <c r="Q4279" s="7">
        <f>IF($I4279=1,(N4279-MAR1!$B$11)/MAR1!$D$11,(N4279-MAR1!$C$11)/MAR1!$E$11)</f>
        <v/>
      </c>
      <c r="R4279" s="7">
        <f>IF($I4279=1,(O4279-MAR1!$B$12)/MAR1!$D$12,(O4279-MAR1!$C$12)/MAR1!$E$12)</f>
        <v/>
      </c>
      <c r="S4279" s="7">
        <f>IF($I4279=1,(P4279-MAR1!$B$13)/MAR1!$D$13,(P4279-MAR1!$C$13)/MAR1!$E$13)</f>
        <v/>
      </c>
    </row>
    <row r="4280">
      <c r="A4280" s="5" t="n">
        <v>4279</v>
      </c>
      <c r="B4280" s="5" t="n">
        <v>12</v>
      </c>
      <c r="C4280" s="5" t="n">
        <v>264</v>
      </c>
      <c r="D4280" s="5" t="n">
        <v>9</v>
      </c>
      <c r="E4280" s="5" t="n">
        <v>0</v>
      </c>
      <c r="F4280" s="5" t="n">
        <v>28.7</v>
      </c>
      <c r="G4280" s="5" t="n">
        <v>18.4</v>
      </c>
      <c r="H4280" s="5" t="n">
        <v>16.15</v>
      </c>
      <c r="I4280" s="6">
        <f>IF(E4280&gt;=Markov!$B$3,1,0)</f>
        <v/>
      </c>
      <c r="J4280" s="6">
        <f>I4279</f>
        <v/>
      </c>
      <c r="K4280" s="7">
        <f>MAR1!$B$5+MAR1!$C$5*COS(2*PI()*$C4280/365)+MAR1!$D$5*SIN(2*PI()*$C4280/365)</f>
        <v/>
      </c>
      <c r="L4280" s="7">
        <f>MAR1!$B$6+MAR1!$C$6*COS(2*PI()*$C4280/365)+MAR1!$D$6*SIN(2*PI()*$C4280/365)</f>
        <v/>
      </c>
      <c r="M4280" s="7">
        <f>MAR1!$B$7+MAR1!$C$7*COS(2*PI()*$C4280/365)+MAR1!$D$7*SIN(2*PI()*$C4280/365)</f>
        <v/>
      </c>
      <c r="N4280" s="7">
        <f>F4280-K4280</f>
        <v/>
      </c>
      <c r="O4280" s="7">
        <f>G4280-L4280</f>
        <v/>
      </c>
      <c r="P4280" s="7">
        <f>H4280-M4280</f>
        <v/>
      </c>
      <c r="Q4280" s="7">
        <f>IF($I4280=1,(N4280-MAR1!$B$11)/MAR1!$D$11,(N4280-MAR1!$C$11)/MAR1!$E$11)</f>
        <v/>
      </c>
      <c r="R4280" s="7">
        <f>IF($I4280=1,(O4280-MAR1!$B$12)/MAR1!$D$12,(O4280-MAR1!$C$12)/MAR1!$E$12)</f>
        <v/>
      </c>
      <c r="S4280" s="7">
        <f>IF($I4280=1,(P4280-MAR1!$B$13)/MAR1!$D$13,(P4280-MAR1!$C$13)/MAR1!$E$13)</f>
        <v/>
      </c>
    </row>
    <row r="4281">
      <c r="A4281" s="5" t="n">
        <v>4280</v>
      </c>
      <c r="B4281" s="5" t="n">
        <v>12</v>
      </c>
      <c r="C4281" s="5" t="n">
        <v>265</v>
      </c>
      <c r="D4281" s="5" t="n">
        <v>9</v>
      </c>
      <c r="E4281" s="5" t="n">
        <v>0</v>
      </c>
      <c r="F4281" s="5" t="n">
        <v>27.7</v>
      </c>
      <c r="G4281" s="5" t="n">
        <v>19.6</v>
      </c>
      <c r="H4281" s="5" t="n">
        <v>11.49</v>
      </c>
      <c r="I4281" s="6">
        <f>IF(E4281&gt;=Markov!$B$3,1,0)</f>
        <v/>
      </c>
      <c r="J4281" s="6">
        <f>I4280</f>
        <v/>
      </c>
      <c r="K4281" s="7">
        <f>MAR1!$B$5+MAR1!$C$5*COS(2*PI()*$C4281/365)+MAR1!$D$5*SIN(2*PI()*$C4281/365)</f>
        <v/>
      </c>
      <c r="L4281" s="7">
        <f>MAR1!$B$6+MAR1!$C$6*COS(2*PI()*$C4281/365)+MAR1!$D$6*SIN(2*PI()*$C4281/365)</f>
        <v/>
      </c>
      <c r="M4281" s="7">
        <f>MAR1!$B$7+MAR1!$C$7*COS(2*PI()*$C4281/365)+MAR1!$D$7*SIN(2*PI()*$C4281/365)</f>
        <v/>
      </c>
      <c r="N4281" s="7">
        <f>F4281-K4281</f>
        <v/>
      </c>
      <c r="O4281" s="7">
        <f>G4281-L4281</f>
        <v/>
      </c>
      <c r="P4281" s="7">
        <f>H4281-M4281</f>
        <v/>
      </c>
      <c r="Q4281" s="7">
        <f>IF($I4281=1,(N4281-MAR1!$B$11)/MAR1!$D$11,(N4281-MAR1!$C$11)/MAR1!$E$11)</f>
        <v/>
      </c>
      <c r="R4281" s="7">
        <f>IF($I4281=1,(O4281-MAR1!$B$12)/MAR1!$D$12,(O4281-MAR1!$C$12)/MAR1!$E$12)</f>
        <v/>
      </c>
      <c r="S4281" s="7">
        <f>IF($I4281=1,(P4281-MAR1!$B$13)/MAR1!$D$13,(P4281-MAR1!$C$13)/MAR1!$E$13)</f>
        <v/>
      </c>
    </row>
    <row r="4282">
      <c r="A4282" s="5" t="n">
        <v>4281</v>
      </c>
      <c r="B4282" s="5" t="n">
        <v>12</v>
      </c>
      <c r="C4282" s="5" t="n">
        <v>266</v>
      </c>
      <c r="D4282" s="5" t="n">
        <v>9</v>
      </c>
      <c r="E4282" s="5" t="n">
        <v>0</v>
      </c>
      <c r="F4282" s="5" t="n">
        <v>28</v>
      </c>
      <c r="G4282" s="5" t="n">
        <v>19.9</v>
      </c>
      <c r="H4282" s="5" t="n">
        <v>13.59</v>
      </c>
      <c r="I4282" s="6">
        <f>IF(E4282&gt;=Markov!$B$3,1,0)</f>
        <v/>
      </c>
      <c r="J4282" s="6">
        <f>I4281</f>
        <v/>
      </c>
      <c r="K4282" s="7">
        <f>MAR1!$B$5+MAR1!$C$5*COS(2*PI()*$C4282/365)+MAR1!$D$5*SIN(2*PI()*$C4282/365)</f>
        <v/>
      </c>
      <c r="L4282" s="7">
        <f>MAR1!$B$6+MAR1!$C$6*COS(2*PI()*$C4282/365)+MAR1!$D$6*SIN(2*PI()*$C4282/365)</f>
        <v/>
      </c>
      <c r="M4282" s="7">
        <f>MAR1!$B$7+MAR1!$C$7*COS(2*PI()*$C4282/365)+MAR1!$D$7*SIN(2*PI()*$C4282/365)</f>
        <v/>
      </c>
      <c r="N4282" s="7">
        <f>F4282-K4282</f>
        <v/>
      </c>
      <c r="O4282" s="7">
        <f>G4282-L4282</f>
        <v/>
      </c>
      <c r="P4282" s="7">
        <f>H4282-M4282</f>
        <v/>
      </c>
      <c r="Q4282" s="7">
        <f>IF($I4282=1,(N4282-MAR1!$B$11)/MAR1!$D$11,(N4282-MAR1!$C$11)/MAR1!$E$11)</f>
        <v/>
      </c>
      <c r="R4282" s="7">
        <f>IF($I4282=1,(O4282-MAR1!$B$12)/MAR1!$D$12,(O4282-MAR1!$C$12)/MAR1!$E$12)</f>
        <v/>
      </c>
      <c r="S4282" s="7">
        <f>IF($I4282=1,(P4282-MAR1!$B$13)/MAR1!$D$13,(P4282-MAR1!$C$13)/MAR1!$E$13)</f>
        <v/>
      </c>
    </row>
    <row r="4283">
      <c r="A4283" s="5" t="n">
        <v>4282</v>
      </c>
      <c r="B4283" s="5" t="n">
        <v>12</v>
      </c>
      <c r="C4283" s="5" t="n">
        <v>267</v>
      </c>
      <c r="D4283" s="5" t="n">
        <v>9</v>
      </c>
      <c r="E4283" s="5" t="n">
        <v>0</v>
      </c>
      <c r="F4283" s="5" t="n">
        <v>27.3</v>
      </c>
      <c r="G4283" s="5" t="n">
        <v>20.1</v>
      </c>
      <c r="H4283" s="5" t="n">
        <v>13.72</v>
      </c>
      <c r="I4283" s="6">
        <f>IF(E4283&gt;=Markov!$B$3,1,0)</f>
        <v/>
      </c>
      <c r="J4283" s="6">
        <f>I4282</f>
        <v/>
      </c>
      <c r="K4283" s="7">
        <f>MAR1!$B$5+MAR1!$C$5*COS(2*PI()*$C4283/365)+MAR1!$D$5*SIN(2*PI()*$C4283/365)</f>
        <v/>
      </c>
      <c r="L4283" s="7">
        <f>MAR1!$B$6+MAR1!$C$6*COS(2*PI()*$C4283/365)+MAR1!$D$6*SIN(2*PI()*$C4283/365)</f>
        <v/>
      </c>
      <c r="M4283" s="7">
        <f>MAR1!$B$7+MAR1!$C$7*COS(2*PI()*$C4283/365)+MAR1!$D$7*SIN(2*PI()*$C4283/365)</f>
        <v/>
      </c>
      <c r="N4283" s="7">
        <f>F4283-K4283</f>
        <v/>
      </c>
      <c r="O4283" s="7">
        <f>G4283-L4283</f>
        <v/>
      </c>
      <c r="P4283" s="7">
        <f>H4283-M4283</f>
        <v/>
      </c>
      <c r="Q4283" s="7">
        <f>IF($I4283=1,(N4283-MAR1!$B$11)/MAR1!$D$11,(N4283-MAR1!$C$11)/MAR1!$E$11)</f>
        <v/>
      </c>
      <c r="R4283" s="7">
        <f>IF($I4283=1,(O4283-MAR1!$B$12)/MAR1!$D$12,(O4283-MAR1!$C$12)/MAR1!$E$12)</f>
        <v/>
      </c>
      <c r="S4283" s="7">
        <f>IF($I4283=1,(P4283-MAR1!$B$13)/MAR1!$D$13,(P4283-MAR1!$C$13)/MAR1!$E$13)</f>
        <v/>
      </c>
    </row>
    <row r="4284">
      <c r="A4284" s="5" t="n">
        <v>4283</v>
      </c>
      <c r="B4284" s="5" t="n">
        <v>12</v>
      </c>
      <c r="C4284" s="5" t="n">
        <v>268</v>
      </c>
      <c r="D4284" s="5" t="n">
        <v>9</v>
      </c>
      <c r="E4284" s="5" t="n">
        <v>1.6</v>
      </c>
      <c r="F4284" s="5" t="n">
        <v>27.8</v>
      </c>
      <c r="G4284" s="5" t="n">
        <v>19.8</v>
      </c>
      <c r="H4284" s="5" t="n">
        <v>7.57</v>
      </c>
      <c r="I4284" s="6">
        <f>IF(E4284&gt;=Markov!$B$3,1,0)</f>
        <v/>
      </c>
      <c r="J4284" s="6">
        <f>I4283</f>
        <v/>
      </c>
      <c r="K4284" s="7">
        <f>MAR1!$B$5+MAR1!$C$5*COS(2*PI()*$C4284/365)+MAR1!$D$5*SIN(2*PI()*$C4284/365)</f>
        <v/>
      </c>
      <c r="L4284" s="7">
        <f>MAR1!$B$6+MAR1!$C$6*COS(2*PI()*$C4284/365)+MAR1!$D$6*SIN(2*PI()*$C4284/365)</f>
        <v/>
      </c>
      <c r="M4284" s="7">
        <f>MAR1!$B$7+MAR1!$C$7*COS(2*PI()*$C4284/365)+MAR1!$D$7*SIN(2*PI()*$C4284/365)</f>
        <v/>
      </c>
      <c r="N4284" s="7">
        <f>F4284-K4284</f>
        <v/>
      </c>
      <c r="O4284" s="7">
        <f>G4284-L4284</f>
        <v/>
      </c>
      <c r="P4284" s="7">
        <f>H4284-M4284</f>
        <v/>
      </c>
      <c r="Q4284" s="7">
        <f>IF($I4284=1,(N4284-MAR1!$B$11)/MAR1!$D$11,(N4284-MAR1!$C$11)/MAR1!$E$11)</f>
        <v/>
      </c>
      <c r="R4284" s="7">
        <f>IF($I4284=1,(O4284-MAR1!$B$12)/MAR1!$D$12,(O4284-MAR1!$C$12)/MAR1!$E$12)</f>
        <v/>
      </c>
      <c r="S4284" s="7">
        <f>IF($I4284=1,(P4284-MAR1!$B$13)/MAR1!$D$13,(P4284-MAR1!$C$13)/MAR1!$E$13)</f>
        <v/>
      </c>
    </row>
    <row r="4285">
      <c r="A4285" s="5" t="n">
        <v>4284</v>
      </c>
      <c r="B4285" s="5" t="n">
        <v>12</v>
      </c>
      <c r="C4285" s="5" t="n">
        <v>269</v>
      </c>
      <c r="D4285" s="5" t="n">
        <v>9</v>
      </c>
      <c r="E4285" s="5" t="n">
        <v>0</v>
      </c>
      <c r="F4285" s="5" t="n">
        <v>29.6</v>
      </c>
      <c r="G4285" s="5" t="n">
        <v>20.6</v>
      </c>
      <c r="H4285" s="5" t="n">
        <v>6.84</v>
      </c>
      <c r="I4285" s="6">
        <f>IF(E4285&gt;=Markov!$B$3,1,0)</f>
        <v/>
      </c>
      <c r="J4285" s="6">
        <f>I4284</f>
        <v/>
      </c>
      <c r="K4285" s="7">
        <f>MAR1!$B$5+MAR1!$C$5*COS(2*PI()*$C4285/365)+MAR1!$D$5*SIN(2*PI()*$C4285/365)</f>
        <v/>
      </c>
      <c r="L4285" s="7">
        <f>MAR1!$B$6+MAR1!$C$6*COS(2*PI()*$C4285/365)+MAR1!$D$6*SIN(2*PI()*$C4285/365)</f>
        <v/>
      </c>
      <c r="M4285" s="7">
        <f>MAR1!$B$7+MAR1!$C$7*COS(2*PI()*$C4285/365)+MAR1!$D$7*SIN(2*PI()*$C4285/365)</f>
        <v/>
      </c>
      <c r="N4285" s="7">
        <f>F4285-K4285</f>
        <v/>
      </c>
      <c r="O4285" s="7">
        <f>G4285-L4285</f>
        <v/>
      </c>
      <c r="P4285" s="7">
        <f>H4285-M4285</f>
        <v/>
      </c>
      <c r="Q4285" s="7">
        <f>IF($I4285=1,(N4285-MAR1!$B$11)/MAR1!$D$11,(N4285-MAR1!$C$11)/MAR1!$E$11)</f>
        <v/>
      </c>
      <c r="R4285" s="7">
        <f>IF($I4285=1,(O4285-MAR1!$B$12)/MAR1!$D$12,(O4285-MAR1!$C$12)/MAR1!$E$12)</f>
        <v/>
      </c>
      <c r="S4285" s="7">
        <f>IF($I4285=1,(P4285-MAR1!$B$13)/MAR1!$D$13,(P4285-MAR1!$C$13)/MAR1!$E$13)</f>
        <v/>
      </c>
    </row>
    <row r="4286">
      <c r="A4286" s="5" t="n">
        <v>4285</v>
      </c>
      <c r="B4286" s="5" t="n">
        <v>12</v>
      </c>
      <c r="C4286" s="5" t="n">
        <v>270</v>
      </c>
      <c r="D4286" s="5" t="n">
        <v>9</v>
      </c>
      <c r="E4286" s="5" t="n">
        <v>0</v>
      </c>
      <c r="F4286" s="5" t="n">
        <v>29.2</v>
      </c>
      <c r="G4286" s="5" t="n">
        <v>19.5</v>
      </c>
      <c r="H4286" s="5" t="n">
        <v>13.47</v>
      </c>
      <c r="I4286" s="6">
        <f>IF(E4286&gt;=Markov!$B$3,1,0)</f>
        <v/>
      </c>
      <c r="J4286" s="6">
        <f>I4285</f>
        <v/>
      </c>
      <c r="K4286" s="7">
        <f>MAR1!$B$5+MAR1!$C$5*COS(2*PI()*$C4286/365)+MAR1!$D$5*SIN(2*PI()*$C4286/365)</f>
        <v/>
      </c>
      <c r="L4286" s="7">
        <f>MAR1!$B$6+MAR1!$C$6*COS(2*PI()*$C4286/365)+MAR1!$D$6*SIN(2*PI()*$C4286/365)</f>
        <v/>
      </c>
      <c r="M4286" s="7">
        <f>MAR1!$B$7+MAR1!$C$7*COS(2*PI()*$C4286/365)+MAR1!$D$7*SIN(2*PI()*$C4286/365)</f>
        <v/>
      </c>
      <c r="N4286" s="7">
        <f>F4286-K4286</f>
        <v/>
      </c>
      <c r="O4286" s="7">
        <f>G4286-L4286</f>
        <v/>
      </c>
      <c r="P4286" s="7">
        <f>H4286-M4286</f>
        <v/>
      </c>
      <c r="Q4286" s="7">
        <f>IF($I4286=1,(N4286-MAR1!$B$11)/MAR1!$D$11,(N4286-MAR1!$C$11)/MAR1!$E$11)</f>
        <v/>
      </c>
      <c r="R4286" s="7">
        <f>IF($I4286=1,(O4286-MAR1!$B$12)/MAR1!$D$12,(O4286-MAR1!$C$12)/MAR1!$E$12)</f>
        <v/>
      </c>
      <c r="S4286" s="7">
        <f>IF($I4286=1,(P4286-MAR1!$B$13)/MAR1!$D$13,(P4286-MAR1!$C$13)/MAR1!$E$13)</f>
        <v/>
      </c>
    </row>
    <row r="4287">
      <c r="A4287" s="5" t="n">
        <v>4286</v>
      </c>
      <c r="B4287" s="5" t="n">
        <v>12</v>
      </c>
      <c r="C4287" s="5" t="n">
        <v>271</v>
      </c>
      <c r="D4287" s="5" t="n">
        <v>9</v>
      </c>
      <c r="E4287" s="5" t="n">
        <v>8</v>
      </c>
      <c r="F4287" s="5" t="n">
        <v>24.7</v>
      </c>
      <c r="G4287" s="5" t="n">
        <v>18.4</v>
      </c>
      <c r="H4287" s="5" t="n">
        <v>9.24</v>
      </c>
      <c r="I4287" s="6">
        <f>IF(E4287&gt;=Markov!$B$3,1,0)</f>
        <v/>
      </c>
      <c r="J4287" s="6">
        <f>I4286</f>
        <v/>
      </c>
      <c r="K4287" s="7">
        <f>MAR1!$B$5+MAR1!$C$5*COS(2*PI()*$C4287/365)+MAR1!$D$5*SIN(2*PI()*$C4287/365)</f>
        <v/>
      </c>
      <c r="L4287" s="7">
        <f>MAR1!$B$6+MAR1!$C$6*COS(2*PI()*$C4287/365)+MAR1!$D$6*SIN(2*PI()*$C4287/365)</f>
        <v/>
      </c>
      <c r="M4287" s="7">
        <f>MAR1!$B$7+MAR1!$C$7*COS(2*PI()*$C4287/365)+MAR1!$D$7*SIN(2*PI()*$C4287/365)</f>
        <v/>
      </c>
      <c r="N4287" s="7">
        <f>F4287-K4287</f>
        <v/>
      </c>
      <c r="O4287" s="7">
        <f>G4287-L4287</f>
        <v/>
      </c>
      <c r="P4287" s="7">
        <f>H4287-M4287</f>
        <v/>
      </c>
      <c r="Q4287" s="7">
        <f>IF($I4287=1,(N4287-MAR1!$B$11)/MAR1!$D$11,(N4287-MAR1!$C$11)/MAR1!$E$11)</f>
        <v/>
      </c>
      <c r="R4287" s="7">
        <f>IF($I4287=1,(O4287-MAR1!$B$12)/MAR1!$D$12,(O4287-MAR1!$C$12)/MAR1!$E$12)</f>
        <v/>
      </c>
      <c r="S4287" s="7">
        <f>IF($I4287=1,(P4287-MAR1!$B$13)/MAR1!$D$13,(P4287-MAR1!$C$13)/MAR1!$E$13)</f>
        <v/>
      </c>
    </row>
    <row r="4288">
      <c r="A4288" s="5" t="n">
        <v>4287</v>
      </c>
      <c r="B4288" s="5" t="n">
        <v>12</v>
      </c>
      <c r="C4288" s="5" t="n">
        <v>272</v>
      </c>
      <c r="D4288" s="5" t="n">
        <v>9</v>
      </c>
      <c r="E4288" s="5" t="n">
        <v>0</v>
      </c>
      <c r="F4288" s="5" t="n">
        <v>26.2</v>
      </c>
      <c r="G4288" s="5" t="n">
        <v>20.4</v>
      </c>
      <c r="H4288" s="5" t="n">
        <v>15.17</v>
      </c>
      <c r="I4288" s="6">
        <f>IF(E4288&gt;=Markov!$B$3,1,0)</f>
        <v/>
      </c>
      <c r="J4288" s="6">
        <f>I4287</f>
        <v/>
      </c>
      <c r="K4288" s="7">
        <f>MAR1!$B$5+MAR1!$C$5*COS(2*PI()*$C4288/365)+MAR1!$D$5*SIN(2*PI()*$C4288/365)</f>
        <v/>
      </c>
      <c r="L4288" s="7">
        <f>MAR1!$B$6+MAR1!$C$6*COS(2*PI()*$C4288/365)+MAR1!$D$6*SIN(2*PI()*$C4288/365)</f>
        <v/>
      </c>
      <c r="M4288" s="7">
        <f>MAR1!$B$7+MAR1!$C$7*COS(2*PI()*$C4288/365)+MAR1!$D$7*SIN(2*PI()*$C4288/365)</f>
        <v/>
      </c>
      <c r="N4288" s="7">
        <f>F4288-K4288</f>
        <v/>
      </c>
      <c r="O4288" s="7">
        <f>G4288-L4288</f>
        <v/>
      </c>
      <c r="P4288" s="7">
        <f>H4288-M4288</f>
        <v/>
      </c>
      <c r="Q4288" s="7">
        <f>IF($I4288=1,(N4288-MAR1!$B$11)/MAR1!$D$11,(N4288-MAR1!$C$11)/MAR1!$E$11)</f>
        <v/>
      </c>
      <c r="R4288" s="7">
        <f>IF($I4288=1,(O4288-MAR1!$B$12)/MAR1!$D$12,(O4288-MAR1!$C$12)/MAR1!$E$12)</f>
        <v/>
      </c>
      <c r="S4288" s="7">
        <f>IF($I4288=1,(P4288-MAR1!$B$13)/MAR1!$D$13,(P4288-MAR1!$C$13)/MAR1!$E$13)</f>
        <v/>
      </c>
    </row>
    <row r="4289">
      <c r="A4289" s="5" t="n">
        <v>4288</v>
      </c>
      <c r="B4289" s="5" t="n">
        <v>12</v>
      </c>
      <c r="C4289" s="5" t="n">
        <v>273</v>
      </c>
      <c r="D4289" s="5" t="n">
        <v>9</v>
      </c>
      <c r="E4289" s="5" t="n">
        <v>0.1</v>
      </c>
      <c r="F4289" s="5" t="n">
        <v>24.9</v>
      </c>
      <c r="G4289" s="5" t="n">
        <v>19.3</v>
      </c>
      <c r="H4289" s="5" t="n">
        <v>3.34</v>
      </c>
      <c r="I4289" s="6">
        <f>IF(E4289&gt;=Markov!$B$3,1,0)</f>
        <v/>
      </c>
      <c r="J4289" s="6">
        <f>I4288</f>
        <v/>
      </c>
      <c r="K4289" s="7">
        <f>MAR1!$B$5+MAR1!$C$5*COS(2*PI()*$C4289/365)+MAR1!$D$5*SIN(2*PI()*$C4289/365)</f>
        <v/>
      </c>
      <c r="L4289" s="7">
        <f>MAR1!$B$6+MAR1!$C$6*COS(2*PI()*$C4289/365)+MAR1!$D$6*SIN(2*PI()*$C4289/365)</f>
        <v/>
      </c>
      <c r="M4289" s="7">
        <f>MAR1!$B$7+MAR1!$C$7*COS(2*PI()*$C4289/365)+MAR1!$D$7*SIN(2*PI()*$C4289/365)</f>
        <v/>
      </c>
      <c r="N4289" s="7">
        <f>F4289-K4289</f>
        <v/>
      </c>
      <c r="O4289" s="7">
        <f>G4289-L4289</f>
        <v/>
      </c>
      <c r="P4289" s="7">
        <f>H4289-M4289</f>
        <v/>
      </c>
      <c r="Q4289" s="7">
        <f>IF($I4289=1,(N4289-MAR1!$B$11)/MAR1!$D$11,(N4289-MAR1!$C$11)/MAR1!$E$11)</f>
        <v/>
      </c>
      <c r="R4289" s="7">
        <f>IF($I4289=1,(O4289-MAR1!$B$12)/MAR1!$D$12,(O4289-MAR1!$C$12)/MAR1!$E$12)</f>
        <v/>
      </c>
      <c r="S4289" s="7">
        <f>IF($I4289=1,(P4289-MAR1!$B$13)/MAR1!$D$13,(P4289-MAR1!$C$13)/MAR1!$E$13)</f>
        <v/>
      </c>
    </row>
    <row r="4290">
      <c r="A4290" s="5" t="n">
        <v>4289</v>
      </c>
      <c r="B4290" s="5" t="n">
        <v>12</v>
      </c>
      <c r="C4290" s="5" t="n">
        <v>274</v>
      </c>
      <c r="D4290" s="5" t="n">
        <v>10</v>
      </c>
      <c r="E4290" s="5" t="n">
        <v>0</v>
      </c>
      <c r="F4290" s="5" t="n">
        <v>28.7</v>
      </c>
      <c r="G4290" s="5" t="n">
        <v>20.7</v>
      </c>
      <c r="H4290" s="5" t="n">
        <v>9.869999999999999</v>
      </c>
      <c r="I4290" s="6">
        <f>IF(E4290&gt;=Markov!$B$3,1,0)</f>
        <v/>
      </c>
      <c r="J4290" s="6">
        <f>I4289</f>
        <v/>
      </c>
      <c r="K4290" s="7">
        <f>MAR1!$B$5+MAR1!$C$5*COS(2*PI()*$C4290/365)+MAR1!$D$5*SIN(2*PI()*$C4290/365)</f>
        <v/>
      </c>
      <c r="L4290" s="7">
        <f>MAR1!$B$6+MAR1!$C$6*COS(2*PI()*$C4290/365)+MAR1!$D$6*SIN(2*PI()*$C4290/365)</f>
        <v/>
      </c>
      <c r="M4290" s="7">
        <f>MAR1!$B$7+MAR1!$C$7*COS(2*PI()*$C4290/365)+MAR1!$D$7*SIN(2*PI()*$C4290/365)</f>
        <v/>
      </c>
      <c r="N4290" s="7">
        <f>F4290-K4290</f>
        <v/>
      </c>
      <c r="O4290" s="7">
        <f>G4290-L4290</f>
        <v/>
      </c>
      <c r="P4290" s="7">
        <f>H4290-M4290</f>
        <v/>
      </c>
      <c r="Q4290" s="7">
        <f>IF($I4290=1,(N4290-MAR1!$B$11)/MAR1!$D$11,(N4290-MAR1!$C$11)/MAR1!$E$11)</f>
        <v/>
      </c>
      <c r="R4290" s="7">
        <f>IF($I4290=1,(O4290-MAR1!$B$12)/MAR1!$D$12,(O4290-MAR1!$C$12)/MAR1!$E$12)</f>
        <v/>
      </c>
      <c r="S4290" s="7">
        <f>IF($I4290=1,(P4290-MAR1!$B$13)/MAR1!$D$13,(P4290-MAR1!$C$13)/MAR1!$E$13)</f>
        <v/>
      </c>
    </row>
    <row r="4291">
      <c r="A4291" s="5" t="n">
        <v>4290</v>
      </c>
      <c r="B4291" s="5" t="n">
        <v>12</v>
      </c>
      <c r="C4291" s="5" t="n">
        <v>275</v>
      </c>
      <c r="D4291" s="5" t="n">
        <v>10</v>
      </c>
      <c r="E4291" s="5" t="n">
        <v>0</v>
      </c>
      <c r="F4291" s="5" t="n">
        <v>27.8</v>
      </c>
      <c r="G4291" s="5" t="n">
        <v>18.7</v>
      </c>
      <c r="H4291" s="5" t="n">
        <v>12.06</v>
      </c>
      <c r="I4291" s="6">
        <f>IF(E4291&gt;=Markov!$B$3,1,0)</f>
        <v/>
      </c>
      <c r="J4291" s="6">
        <f>I4290</f>
        <v/>
      </c>
      <c r="K4291" s="7">
        <f>MAR1!$B$5+MAR1!$C$5*COS(2*PI()*$C4291/365)+MAR1!$D$5*SIN(2*PI()*$C4291/365)</f>
        <v/>
      </c>
      <c r="L4291" s="7">
        <f>MAR1!$B$6+MAR1!$C$6*COS(2*PI()*$C4291/365)+MAR1!$D$6*SIN(2*PI()*$C4291/365)</f>
        <v/>
      </c>
      <c r="M4291" s="7">
        <f>MAR1!$B$7+MAR1!$C$7*COS(2*PI()*$C4291/365)+MAR1!$D$7*SIN(2*PI()*$C4291/365)</f>
        <v/>
      </c>
      <c r="N4291" s="7">
        <f>F4291-K4291</f>
        <v/>
      </c>
      <c r="O4291" s="7">
        <f>G4291-L4291</f>
        <v/>
      </c>
      <c r="P4291" s="7">
        <f>H4291-M4291</f>
        <v/>
      </c>
      <c r="Q4291" s="7">
        <f>IF($I4291=1,(N4291-MAR1!$B$11)/MAR1!$D$11,(N4291-MAR1!$C$11)/MAR1!$E$11)</f>
        <v/>
      </c>
      <c r="R4291" s="7">
        <f>IF($I4291=1,(O4291-MAR1!$B$12)/MAR1!$D$12,(O4291-MAR1!$C$12)/MAR1!$E$12)</f>
        <v/>
      </c>
      <c r="S4291" s="7">
        <f>IF($I4291=1,(P4291-MAR1!$B$13)/MAR1!$D$13,(P4291-MAR1!$C$13)/MAR1!$E$13)</f>
        <v/>
      </c>
    </row>
    <row r="4292">
      <c r="A4292" s="5" t="n">
        <v>4291</v>
      </c>
      <c r="B4292" s="5" t="n">
        <v>12</v>
      </c>
      <c r="C4292" s="5" t="n">
        <v>276</v>
      </c>
      <c r="D4292" s="5" t="n">
        <v>10</v>
      </c>
      <c r="E4292" s="5" t="n">
        <v>0</v>
      </c>
      <c r="F4292" s="5" t="n">
        <v>27</v>
      </c>
      <c r="G4292" s="5" t="n">
        <v>15.9</v>
      </c>
      <c r="H4292" s="5" t="n">
        <v>11.68</v>
      </c>
      <c r="I4292" s="6">
        <f>IF(E4292&gt;=Markov!$B$3,1,0)</f>
        <v/>
      </c>
      <c r="J4292" s="6">
        <f>I4291</f>
        <v/>
      </c>
      <c r="K4292" s="7">
        <f>MAR1!$B$5+MAR1!$C$5*COS(2*PI()*$C4292/365)+MAR1!$D$5*SIN(2*PI()*$C4292/365)</f>
        <v/>
      </c>
      <c r="L4292" s="7">
        <f>MAR1!$B$6+MAR1!$C$6*COS(2*PI()*$C4292/365)+MAR1!$D$6*SIN(2*PI()*$C4292/365)</f>
        <v/>
      </c>
      <c r="M4292" s="7">
        <f>MAR1!$B$7+MAR1!$C$7*COS(2*PI()*$C4292/365)+MAR1!$D$7*SIN(2*PI()*$C4292/365)</f>
        <v/>
      </c>
      <c r="N4292" s="7">
        <f>F4292-K4292</f>
        <v/>
      </c>
      <c r="O4292" s="7">
        <f>G4292-L4292</f>
        <v/>
      </c>
      <c r="P4292" s="7">
        <f>H4292-M4292</f>
        <v/>
      </c>
      <c r="Q4292" s="7">
        <f>IF($I4292=1,(N4292-MAR1!$B$11)/MAR1!$D$11,(N4292-MAR1!$C$11)/MAR1!$E$11)</f>
        <v/>
      </c>
      <c r="R4292" s="7">
        <f>IF($I4292=1,(O4292-MAR1!$B$12)/MAR1!$D$12,(O4292-MAR1!$C$12)/MAR1!$E$12)</f>
        <v/>
      </c>
      <c r="S4292" s="7">
        <f>IF($I4292=1,(P4292-MAR1!$B$13)/MAR1!$D$13,(P4292-MAR1!$C$13)/MAR1!$E$13)</f>
        <v/>
      </c>
    </row>
    <row r="4293">
      <c r="A4293" s="5" t="n">
        <v>4292</v>
      </c>
      <c r="B4293" s="5" t="n">
        <v>12</v>
      </c>
      <c r="C4293" s="5" t="n">
        <v>277</v>
      </c>
      <c r="D4293" s="5" t="n">
        <v>10</v>
      </c>
      <c r="E4293" s="5" t="n">
        <v>0</v>
      </c>
      <c r="F4293" s="5" t="n">
        <v>28.2</v>
      </c>
      <c r="G4293" s="5" t="n">
        <v>18.6</v>
      </c>
      <c r="H4293" s="5" t="n">
        <v>14.73</v>
      </c>
      <c r="I4293" s="6">
        <f>IF(E4293&gt;=Markov!$B$3,1,0)</f>
        <v/>
      </c>
      <c r="J4293" s="6">
        <f>I4292</f>
        <v/>
      </c>
      <c r="K4293" s="7">
        <f>MAR1!$B$5+MAR1!$C$5*COS(2*PI()*$C4293/365)+MAR1!$D$5*SIN(2*PI()*$C4293/365)</f>
        <v/>
      </c>
      <c r="L4293" s="7">
        <f>MAR1!$B$6+MAR1!$C$6*COS(2*PI()*$C4293/365)+MAR1!$D$6*SIN(2*PI()*$C4293/365)</f>
        <v/>
      </c>
      <c r="M4293" s="7">
        <f>MAR1!$B$7+MAR1!$C$7*COS(2*PI()*$C4293/365)+MAR1!$D$7*SIN(2*PI()*$C4293/365)</f>
        <v/>
      </c>
      <c r="N4293" s="7">
        <f>F4293-K4293</f>
        <v/>
      </c>
      <c r="O4293" s="7">
        <f>G4293-L4293</f>
        <v/>
      </c>
      <c r="P4293" s="7">
        <f>H4293-M4293</f>
        <v/>
      </c>
      <c r="Q4293" s="7">
        <f>IF($I4293=1,(N4293-MAR1!$B$11)/MAR1!$D$11,(N4293-MAR1!$C$11)/MAR1!$E$11)</f>
        <v/>
      </c>
      <c r="R4293" s="7">
        <f>IF($I4293=1,(O4293-MAR1!$B$12)/MAR1!$D$12,(O4293-MAR1!$C$12)/MAR1!$E$12)</f>
        <v/>
      </c>
      <c r="S4293" s="7">
        <f>IF($I4293=1,(P4293-MAR1!$B$13)/MAR1!$D$13,(P4293-MAR1!$C$13)/MAR1!$E$13)</f>
        <v/>
      </c>
    </row>
    <row r="4294">
      <c r="A4294" s="5" t="n">
        <v>4293</v>
      </c>
      <c r="B4294" s="5" t="n">
        <v>12</v>
      </c>
      <c r="C4294" s="5" t="n">
        <v>278</v>
      </c>
      <c r="D4294" s="5" t="n">
        <v>10</v>
      </c>
      <c r="E4294" s="5" t="n">
        <v>0</v>
      </c>
      <c r="F4294" s="5" t="n">
        <v>27.1</v>
      </c>
      <c r="G4294" s="5" t="n">
        <v>19.5</v>
      </c>
      <c r="H4294" s="5" t="n">
        <v>15.87</v>
      </c>
      <c r="I4294" s="6">
        <f>IF(E4294&gt;=Markov!$B$3,1,0)</f>
        <v/>
      </c>
      <c r="J4294" s="6">
        <f>I4293</f>
        <v/>
      </c>
      <c r="K4294" s="7">
        <f>MAR1!$B$5+MAR1!$C$5*COS(2*PI()*$C4294/365)+MAR1!$D$5*SIN(2*PI()*$C4294/365)</f>
        <v/>
      </c>
      <c r="L4294" s="7">
        <f>MAR1!$B$6+MAR1!$C$6*COS(2*PI()*$C4294/365)+MAR1!$D$6*SIN(2*PI()*$C4294/365)</f>
        <v/>
      </c>
      <c r="M4294" s="7">
        <f>MAR1!$B$7+MAR1!$C$7*COS(2*PI()*$C4294/365)+MAR1!$D$7*SIN(2*PI()*$C4294/365)</f>
        <v/>
      </c>
      <c r="N4294" s="7">
        <f>F4294-K4294</f>
        <v/>
      </c>
      <c r="O4294" s="7">
        <f>G4294-L4294</f>
        <v/>
      </c>
      <c r="P4294" s="7">
        <f>H4294-M4294</f>
        <v/>
      </c>
      <c r="Q4294" s="7">
        <f>IF($I4294=1,(N4294-MAR1!$B$11)/MAR1!$D$11,(N4294-MAR1!$C$11)/MAR1!$E$11)</f>
        <v/>
      </c>
      <c r="R4294" s="7">
        <f>IF($I4294=1,(O4294-MAR1!$B$12)/MAR1!$D$12,(O4294-MAR1!$C$12)/MAR1!$E$12)</f>
        <v/>
      </c>
      <c r="S4294" s="7">
        <f>IF($I4294=1,(P4294-MAR1!$B$13)/MAR1!$D$13,(P4294-MAR1!$C$13)/MAR1!$E$13)</f>
        <v/>
      </c>
    </row>
    <row r="4295">
      <c r="A4295" s="5" t="n">
        <v>4294</v>
      </c>
      <c r="B4295" s="5" t="n">
        <v>12</v>
      </c>
      <c r="C4295" s="5" t="n">
        <v>279</v>
      </c>
      <c r="D4295" s="5" t="n">
        <v>10</v>
      </c>
      <c r="E4295" s="5" t="n">
        <v>0</v>
      </c>
      <c r="F4295" s="5" t="n">
        <v>26.6</v>
      </c>
      <c r="G4295" s="5" t="n">
        <v>18.8</v>
      </c>
      <c r="H4295" s="5" t="n">
        <v>17.76</v>
      </c>
      <c r="I4295" s="6">
        <f>IF(E4295&gt;=Markov!$B$3,1,0)</f>
        <v/>
      </c>
      <c r="J4295" s="6">
        <f>I4294</f>
        <v/>
      </c>
      <c r="K4295" s="7">
        <f>MAR1!$B$5+MAR1!$C$5*COS(2*PI()*$C4295/365)+MAR1!$D$5*SIN(2*PI()*$C4295/365)</f>
        <v/>
      </c>
      <c r="L4295" s="7">
        <f>MAR1!$B$6+MAR1!$C$6*COS(2*PI()*$C4295/365)+MAR1!$D$6*SIN(2*PI()*$C4295/365)</f>
        <v/>
      </c>
      <c r="M4295" s="7">
        <f>MAR1!$B$7+MAR1!$C$7*COS(2*PI()*$C4295/365)+MAR1!$D$7*SIN(2*PI()*$C4295/365)</f>
        <v/>
      </c>
      <c r="N4295" s="7">
        <f>F4295-K4295</f>
        <v/>
      </c>
      <c r="O4295" s="7">
        <f>G4295-L4295</f>
        <v/>
      </c>
      <c r="P4295" s="7">
        <f>H4295-M4295</f>
        <v/>
      </c>
      <c r="Q4295" s="7">
        <f>IF($I4295=1,(N4295-MAR1!$B$11)/MAR1!$D$11,(N4295-MAR1!$C$11)/MAR1!$E$11)</f>
        <v/>
      </c>
      <c r="R4295" s="7">
        <f>IF($I4295=1,(O4295-MAR1!$B$12)/MAR1!$D$12,(O4295-MAR1!$C$12)/MAR1!$E$12)</f>
        <v/>
      </c>
      <c r="S4295" s="7">
        <f>IF($I4295=1,(P4295-MAR1!$B$13)/MAR1!$D$13,(P4295-MAR1!$C$13)/MAR1!$E$13)</f>
        <v/>
      </c>
    </row>
    <row r="4296">
      <c r="A4296" s="5" t="n">
        <v>4295</v>
      </c>
      <c r="B4296" s="5" t="n">
        <v>12</v>
      </c>
      <c r="C4296" s="5" t="n">
        <v>280</v>
      </c>
      <c r="D4296" s="5" t="n">
        <v>10</v>
      </c>
      <c r="E4296" s="5" t="n">
        <v>0</v>
      </c>
      <c r="F4296" s="5" t="n">
        <v>30</v>
      </c>
      <c r="G4296" s="5" t="n">
        <v>19.9</v>
      </c>
      <c r="H4296" s="5" t="n">
        <v>19.16</v>
      </c>
      <c r="I4296" s="6">
        <f>IF(E4296&gt;=Markov!$B$3,1,0)</f>
        <v/>
      </c>
      <c r="J4296" s="6">
        <f>I4295</f>
        <v/>
      </c>
      <c r="K4296" s="7">
        <f>MAR1!$B$5+MAR1!$C$5*COS(2*PI()*$C4296/365)+MAR1!$D$5*SIN(2*PI()*$C4296/365)</f>
        <v/>
      </c>
      <c r="L4296" s="7">
        <f>MAR1!$B$6+MAR1!$C$6*COS(2*PI()*$C4296/365)+MAR1!$D$6*SIN(2*PI()*$C4296/365)</f>
        <v/>
      </c>
      <c r="M4296" s="7">
        <f>MAR1!$B$7+MAR1!$C$7*COS(2*PI()*$C4296/365)+MAR1!$D$7*SIN(2*PI()*$C4296/365)</f>
        <v/>
      </c>
      <c r="N4296" s="7">
        <f>F4296-K4296</f>
        <v/>
      </c>
      <c r="O4296" s="7">
        <f>G4296-L4296</f>
        <v/>
      </c>
      <c r="P4296" s="7">
        <f>H4296-M4296</f>
        <v/>
      </c>
      <c r="Q4296" s="7">
        <f>IF($I4296=1,(N4296-MAR1!$B$11)/MAR1!$D$11,(N4296-MAR1!$C$11)/MAR1!$E$11)</f>
        <v/>
      </c>
      <c r="R4296" s="7">
        <f>IF($I4296=1,(O4296-MAR1!$B$12)/MAR1!$D$12,(O4296-MAR1!$C$12)/MAR1!$E$12)</f>
        <v/>
      </c>
      <c r="S4296" s="7">
        <f>IF($I4296=1,(P4296-MAR1!$B$13)/MAR1!$D$13,(P4296-MAR1!$C$13)/MAR1!$E$13)</f>
        <v/>
      </c>
    </row>
    <row r="4297">
      <c r="A4297" s="5" t="n">
        <v>4296</v>
      </c>
      <c r="B4297" s="5" t="n">
        <v>12</v>
      </c>
      <c r="C4297" s="5" t="n">
        <v>281</v>
      </c>
      <c r="D4297" s="5" t="n">
        <v>10</v>
      </c>
      <c r="E4297" s="5" t="n">
        <v>0</v>
      </c>
      <c r="F4297" s="5" t="n">
        <v>30</v>
      </c>
      <c r="G4297" s="5" t="n">
        <v>20.8</v>
      </c>
      <c r="H4297" s="5" t="n">
        <v>11.92</v>
      </c>
      <c r="I4297" s="6">
        <f>IF(E4297&gt;=Markov!$B$3,1,0)</f>
        <v/>
      </c>
      <c r="J4297" s="6">
        <f>I4296</f>
        <v/>
      </c>
      <c r="K4297" s="7">
        <f>MAR1!$B$5+MAR1!$C$5*COS(2*PI()*$C4297/365)+MAR1!$D$5*SIN(2*PI()*$C4297/365)</f>
        <v/>
      </c>
      <c r="L4297" s="7">
        <f>MAR1!$B$6+MAR1!$C$6*COS(2*PI()*$C4297/365)+MAR1!$D$6*SIN(2*PI()*$C4297/365)</f>
        <v/>
      </c>
      <c r="M4297" s="7">
        <f>MAR1!$B$7+MAR1!$C$7*COS(2*PI()*$C4297/365)+MAR1!$D$7*SIN(2*PI()*$C4297/365)</f>
        <v/>
      </c>
      <c r="N4297" s="7">
        <f>F4297-K4297</f>
        <v/>
      </c>
      <c r="O4297" s="7">
        <f>G4297-L4297</f>
        <v/>
      </c>
      <c r="P4297" s="7">
        <f>H4297-M4297</f>
        <v/>
      </c>
      <c r="Q4297" s="7">
        <f>IF($I4297=1,(N4297-MAR1!$B$11)/MAR1!$D$11,(N4297-MAR1!$C$11)/MAR1!$E$11)</f>
        <v/>
      </c>
      <c r="R4297" s="7">
        <f>IF($I4297=1,(O4297-MAR1!$B$12)/MAR1!$D$12,(O4297-MAR1!$C$12)/MAR1!$E$12)</f>
        <v/>
      </c>
      <c r="S4297" s="7">
        <f>IF($I4297=1,(P4297-MAR1!$B$13)/MAR1!$D$13,(P4297-MAR1!$C$13)/MAR1!$E$13)</f>
        <v/>
      </c>
    </row>
    <row r="4298">
      <c r="A4298" s="5" t="n">
        <v>4297</v>
      </c>
      <c r="B4298" s="5" t="n">
        <v>12</v>
      </c>
      <c r="C4298" s="5" t="n">
        <v>282</v>
      </c>
      <c r="D4298" s="5" t="n">
        <v>10</v>
      </c>
      <c r="E4298" s="5" t="n">
        <v>0</v>
      </c>
      <c r="F4298" s="5" t="n">
        <v>31.4</v>
      </c>
      <c r="G4298" s="5" t="n">
        <v>21.5</v>
      </c>
      <c r="H4298" s="5" t="n">
        <v>12.67</v>
      </c>
      <c r="I4298" s="6">
        <f>IF(E4298&gt;=Markov!$B$3,1,0)</f>
        <v/>
      </c>
      <c r="J4298" s="6">
        <f>I4297</f>
        <v/>
      </c>
      <c r="K4298" s="7">
        <f>MAR1!$B$5+MAR1!$C$5*COS(2*PI()*$C4298/365)+MAR1!$D$5*SIN(2*PI()*$C4298/365)</f>
        <v/>
      </c>
      <c r="L4298" s="7">
        <f>MAR1!$B$6+MAR1!$C$6*COS(2*PI()*$C4298/365)+MAR1!$D$6*SIN(2*PI()*$C4298/365)</f>
        <v/>
      </c>
      <c r="M4298" s="7">
        <f>MAR1!$B$7+MAR1!$C$7*COS(2*PI()*$C4298/365)+MAR1!$D$7*SIN(2*PI()*$C4298/365)</f>
        <v/>
      </c>
      <c r="N4298" s="7">
        <f>F4298-K4298</f>
        <v/>
      </c>
      <c r="O4298" s="7">
        <f>G4298-L4298</f>
        <v/>
      </c>
      <c r="P4298" s="7">
        <f>H4298-M4298</f>
        <v/>
      </c>
      <c r="Q4298" s="7">
        <f>IF($I4298=1,(N4298-MAR1!$B$11)/MAR1!$D$11,(N4298-MAR1!$C$11)/MAR1!$E$11)</f>
        <v/>
      </c>
      <c r="R4298" s="7">
        <f>IF($I4298=1,(O4298-MAR1!$B$12)/MAR1!$D$12,(O4298-MAR1!$C$12)/MAR1!$E$12)</f>
        <v/>
      </c>
      <c r="S4298" s="7">
        <f>IF($I4298=1,(P4298-MAR1!$B$13)/MAR1!$D$13,(P4298-MAR1!$C$13)/MAR1!$E$13)</f>
        <v/>
      </c>
    </row>
    <row r="4299">
      <c r="A4299" s="5" t="n">
        <v>4298</v>
      </c>
      <c r="B4299" s="5" t="n">
        <v>12</v>
      </c>
      <c r="C4299" s="5" t="n">
        <v>283</v>
      </c>
      <c r="D4299" s="5" t="n">
        <v>10</v>
      </c>
      <c r="E4299" s="5" t="n">
        <v>0</v>
      </c>
      <c r="F4299" s="5" t="n">
        <v>31.9</v>
      </c>
      <c r="G4299" s="5" t="n">
        <v>20.4</v>
      </c>
      <c r="H4299" s="5" t="n">
        <v>17.33</v>
      </c>
      <c r="I4299" s="6">
        <f>IF(E4299&gt;=Markov!$B$3,1,0)</f>
        <v/>
      </c>
      <c r="J4299" s="6">
        <f>I4298</f>
        <v/>
      </c>
      <c r="K4299" s="7">
        <f>MAR1!$B$5+MAR1!$C$5*COS(2*PI()*$C4299/365)+MAR1!$D$5*SIN(2*PI()*$C4299/365)</f>
        <v/>
      </c>
      <c r="L4299" s="7">
        <f>MAR1!$B$6+MAR1!$C$6*COS(2*PI()*$C4299/365)+MAR1!$D$6*SIN(2*PI()*$C4299/365)</f>
        <v/>
      </c>
      <c r="M4299" s="7">
        <f>MAR1!$B$7+MAR1!$C$7*COS(2*PI()*$C4299/365)+MAR1!$D$7*SIN(2*PI()*$C4299/365)</f>
        <v/>
      </c>
      <c r="N4299" s="7">
        <f>F4299-K4299</f>
        <v/>
      </c>
      <c r="O4299" s="7">
        <f>G4299-L4299</f>
        <v/>
      </c>
      <c r="P4299" s="7">
        <f>H4299-M4299</f>
        <v/>
      </c>
      <c r="Q4299" s="7">
        <f>IF($I4299=1,(N4299-MAR1!$B$11)/MAR1!$D$11,(N4299-MAR1!$C$11)/MAR1!$E$11)</f>
        <v/>
      </c>
      <c r="R4299" s="7">
        <f>IF($I4299=1,(O4299-MAR1!$B$12)/MAR1!$D$12,(O4299-MAR1!$C$12)/MAR1!$E$12)</f>
        <v/>
      </c>
      <c r="S4299" s="7">
        <f>IF($I4299=1,(P4299-MAR1!$B$13)/MAR1!$D$13,(P4299-MAR1!$C$13)/MAR1!$E$13)</f>
        <v/>
      </c>
    </row>
    <row r="4300">
      <c r="A4300" s="5" t="n">
        <v>4299</v>
      </c>
      <c r="B4300" s="5" t="n">
        <v>12</v>
      </c>
      <c r="C4300" s="5" t="n">
        <v>284</v>
      </c>
      <c r="D4300" s="5" t="n">
        <v>10</v>
      </c>
      <c r="E4300" s="5" t="n">
        <v>0</v>
      </c>
      <c r="F4300" s="5" t="n">
        <v>29.2</v>
      </c>
      <c r="G4300" s="5" t="n">
        <v>18.6</v>
      </c>
      <c r="H4300" s="5" t="n">
        <v>14.41</v>
      </c>
      <c r="I4300" s="6">
        <f>IF(E4300&gt;=Markov!$B$3,1,0)</f>
        <v/>
      </c>
      <c r="J4300" s="6">
        <f>I4299</f>
        <v/>
      </c>
      <c r="K4300" s="7">
        <f>MAR1!$B$5+MAR1!$C$5*COS(2*PI()*$C4300/365)+MAR1!$D$5*SIN(2*PI()*$C4300/365)</f>
        <v/>
      </c>
      <c r="L4300" s="7">
        <f>MAR1!$B$6+MAR1!$C$6*COS(2*PI()*$C4300/365)+MAR1!$D$6*SIN(2*PI()*$C4300/365)</f>
        <v/>
      </c>
      <c r="M4300" s="7">
        <f>MAR1!$B$7+MAR1!$C$7*COS(2*PI()*$C4300/365)+MAR1!$D$7*SIN(2*PI()*$C4300/365)</f>
        <v/>
      </c>
      <c r="N4300" s="7">
        <f>F4300-K4300</f>
        <v/>
      </c>
      <c r="O4300" s="7">
        <f>G4300-L4300</f>
        <v/>
      </c>
      <c r="P4300" s="7">
        <f>H4300-M4300</f>
        <v/>
      </c>
      <c r="Q4300" s="7">
        <f>IF($I4300=1,(N4300-MAR1!$B$11)/MAR1!$D$11,(N4300-MAR1!$C$11)/MAR1!$E$11)</f>
        <v/>
      </c>
      <c r="R4300" s="7">
        <f>IF($I4300=1,(O4300-MAR1!$B$12)/MAR1!$D$12,(O4300-MAR1!$C$12)/MAR1!$E$12)</f>
        <v/>
      </c>
      <c r="S4300" s="7">
        <f>IF($I4300=1,(P4300-MAR1!$B$13)/MAR1!$D$13,(P4300-MAR1!$C$13)/MAR1!$E$13)</f>
        <v/>
      </c>
    </row>
    <row r="4301">
      <c r="A4301" s="5" t="n">
        <v>4300</v>
      </c>
      <c r="B4301" s="5" t="n">
        <v>12</v>
      </c>
      <c r="C4301" s="5" t="n">
        <v>285</v>
      </c>
      <c r="D4301" s="5" t="n">
        <v>10</v>
      </c>
      <c r="E4301" s="5" t="n">
        <v>0</v>
      </c>
      <c r="F4301" s="5" t="n">
        <v>27.9</v>
      </c>
      <c r="G4301" s="5" t="n">
        <v>17.1</v>
      </c>
      <c r="H4301" s="5" t="n">
        <v>10.09</v>
      </c>
      <c r="I4301" s="6">
        <f>IF(E4301&gt;=Markov!$B$3,1,0)</f>
        <v/>
      </c>
      <c r="J4301" s="6">
        <f>I4300</f>
        <v/>
      </c>
      <c r="K4301" s="7">
        <f>MAR1!$B$5+MAR1!$C$5*COS(2*PI()*$C4301/365)+MAR1!$D$5*SIN(2*PI()*$C4301/365)</f>
        <v/>
      </c>
      <c r="L4301" s="7">
        <f>MAR1!$B$6+MAR1!$C$6*COS(2*PI()*$C4301/365)+MAR1!$D$6*SIN(2*PI()*$C4301/365)</f>
        <v/>
      </c>
      <c r="M4301" s="7">
        <f>MAR1!$B$7+MAR1!$C$7*COS(2*PI()*$C4301/365)+MAR1!$D$7*SIN(2*PI()*$C4301/365)</f>
        <v/>
      </c>
      <c r="N4301" s="7">
        <f>F4301-K4301</f>
        <v/>
      </c>
      <c r="O4301" s="7">
        <f>G4301-L4301</f>
        <v/>
      </c>
      <c r="P4301" s="7">
        <f>H4301-M4301</f>
        <v/>
      </c>
      <c r="Q4301" s="7">
        <f>IF($I4301=1,(N4301-MAR1!$B$11)/MAR1!$D$11,(N4301-MAR1!$C$11)/MAR1!$E$11)</f>
        <v/>
      </c>
      <c r="R4301" s="7">
        <f>IF($I4301=1,(O4301-MAR1!$B$12)/MAR1!$D$12,(O4301-MAR1!$C$12)/MAR1!$E$12)</f>
        <v/>
      </c>
      <c r="S4301" s="7">
        <f>IF($I4301=1,(P4301-MAR1!$B$13)/MAR1!$D$13,(P4301-MAR1!$C$13)/MAR1!$E$13)</f>
        <v/>
      </c>
    </row>
    <row r="4302">
      <c r="A4302" s="5" t="n">
        <v>4301</v>
      </c>
      <c r="B4302" s="5" t="n">
        <v>12</v>
      </c>
      <c r="C4302" s="5" t="n">
        <v>286</v>
      </c>
      <c r="D4302" s="5" t="n">
        <v>10</v>
      </c>
      <c r="E4302" s="5" t="n">
        <v>0</v>
      </c>
      <c r="F4302" s="5" t="n">
        <v>29.3</v>
      </c>
      <c r="G4302" s="5" t="n">
        <v>18.6</v>
      </c>
      <c r="H4302" s="5" t="n">
        <v>15.56</v>
      </c>
      <c r="I4302" s="6">
        <f>IF(E4302&gt;=Markov!$B$3,1,0)</f>
        <v/>
      </c>
      <c r="J4302" s="6">
        <f>I4301</f>
        <v/>
      </c>
      <c r="K4302" s="7">
        <f>MAR1!$B$5+MAR1!$C$5*COS(2*PI()*$C4302/365)+MAR1!$D$5*SIN(2*PI()*$C4302/365)</f>
        <v/>
      </c>
      <c r="L4302" s="7">
        <f>MAR1!$B$6+MAR1!$C$6*COS(2*PI()*$C4302/365)+MAR1!$D$6*SIN(2*PI()*$C4302/365)</f>
        <v/>
      </c>
      <c r="M4302" s="7">
        <f>MAR1!$B$7+MAR1!$C$7*COS(2*PI()*$C4302/365)+MAR1!$D$7*SIN(2*PI()*$C4302/365)</f>
        <v/>
      </c>
      <c r="N4302" s="7">
        <f>F4302-K4302</f>
        <v/>
      </c>
      <c r="O4302" s="7">
        <f>G4302-L4302</f>
        <v/>
      </c>
      <c r="P4302" s="7">
        <f>H4302-M4302</f>
        <v/>
      </c>
      <c r="Q4302" s="7">
        <f>IF($I4302=1,(N4302-MAR1!$B$11)/MAR1!$D$11,(N4302-MAR1!$C$11)/MAR1!$E$11)</f>
        <v/>
      </c>
      <c r="R4302" s="7">
        <f>IF($I4302=1,(O4302-MAR1!$B$12)/MAR1!$D$12,(O4302-MAR1!$C$12)/MAR1!$E$12)</f>
        <v/>
      </c>
      <c r="S4302" s="7">
        <f>IF($I4302=1,(P4302-MAR1!$B$13)/MAR1!$D$13,(P4302-MAR1!$C$13)/MAR1!$E$13)</f>
        <v/>
      </c>
    </row>
    <row r="4303">
      <c r="A4303" s="5" t="n">
        <v>4302</v>
      </c>
      <c r="B4303" s="5" t="n">
        <v>12</v>
      </c>
      <c r="C4303" s="5" t="n">
        <v>287</v>
      </c>
      <c r="D4303" s="5" t="n">
        <v>10</v>
      </c>
      <c r="E4303" s="5" t="n">
        <v>0</v>
      </c>
      <c r="F4303" s="5" t="n">
        <v>26.9</v>
      </c>
      <c r="G4303" s="5" t="n">
        <v>16.5</v>
      </c>
      <c r="H4303" s="5" t="n">
        <v>16.02</v>
      </c>
      <c r="I4303" s="6">
        <f>IF(E4303&gt;=Markov!$B$3,1,0)</f>
        <v/>
      </c>
      <c r="J4303" s="6">
        <f>I4302</f>
        <v/>
      </c>
      <c r="K4303" s="7">
        <f>MAR1!$B$5+MAR1!$C$5*COS(2*PI()*$C4303/365)+MAR1!$D$5*SIN(2*PI()*$C4303/365)</f>
        <v/>
      </c>
      <c r="L4303" s="7">
        <f>MAR1!$B$6+MAR1!$C$6*COS(2*PI()*$C4303/365)+MAR1!$D$6*SIN(2*PI()*$C4303/365)</f>
        <v/>
      </c>
      <c r="M4303" s="7">
        <f>MAR1!$B$7+MAR1!$C$7*COS(2*PI()*$C4303/365)+MAR1!$D$7*SIN(2*PI()*$C4303/365)</f>
        <v/>
      </c>
      <c r="N4303" s="7">
        <f>F4303-K4303</f>
        <v/>
      </c>
      <c r="O4303" s="7">
        <f>G4303-L4303</f>
        <v/>
      </c>
      <c r="P4303" s="7">
        <f>H4303-M4303</f>
        <v/>
      </c>
      <c r="Q4303" s="7">
        <f>IF($I4303=1,(N4303-MAR1!$B$11)/MAR1!$D$11,(N4303-MAR1!$C$11)/MAR1!$E$11)</f>
        <v/>
      </c>
      <c r="R4303" s="7">
        <f>IF($I4303=1,(O4303-MAR1!$B$12)/MAR1!$D$12,(O4303-MAR1!$C$12)/MAR1!$E$12)</f>
        <v/>
      </c>
      <c r="S4303" s="7">
        <f>IF($I4303=1,(P4303-MAR1!$B$13)/MAR1!$D$13,(P4303-MAR1!$C$13)/MAR1!$E$13)</f>
        <v/>
      </c>
    </row>
    <row r="4304">
      <c r="A4304" s="5" t="n">
        <v>4303</v>
      </c>
      <c r="B4304" s="5" t="n">
        <v>12</v>
      </c>
      <c r="C4304" s="5" t="n">
        <v>288</v>
      </c>
      <c r="D4304" s="5" t="n">
        <v>10</v>
      </c>
      <c r="E4304" s="5" t="n">
        <v>0</v>
      </c>
      <c r="F4304" s="5" t="n">
        <v>27.1</v>
      </c>
      <c r="G4304" s="5" t="n">
        <v>16.1</v>
      </c>
      <c r="H4304" s="5" t="n">
        <v>12.15</v>
      </c>
      <c r="I4304" s="6">
        <f>IF(E4304&gt;=Markov!$B$3,1,0)</f>
        <v/>
      </c>
      <c r="J4304" s="6">
        <f>I4303</f>
        <v/>
      </c>
      <c r="K4304" s="7">
        <f>MAR1!$B$5+MAR1!$C$5*COS(2*PI()*$C4304/365)+MAR1!$D$5*SIN(2*PI()*$C4304/365)</f>
        <v/>
      </c>
      <c r="L4304" s="7">
        <f>MAR1!$B$6+MAR1!$C$6*COS(2*PI()*$C4304/365)+MAR1!$D$6*SIN(2*PI()*$C4304/365)</f>
        <v/>
      </c>
      <c r="M4304" s="7">
        <f>MAR1!$B$7+MAR1!$C$7*COS(2*PI()*$C4304/365)+MAR1!$D$7*SIN(2*PI()*$C4304/365)</f>
        <v/>
      </c>
      <c r="N4304" s="7">
        <f>F4304-K4304</f>
        <v/>
      </c>
      <c r="O4304" s="7">
        <f>G4304-L4304</f>
        <v/>
      </c>
      <c r="P4304" s="7">
        <f>H4304-M4304</f>
        <v/>
      </c>
      <c r="Q4304" s="7">
        <f>IF($I4304=1,(N4304-MAR1!$B$11)/MAR1!$D$11,(N4304-MAR1!$C$11)/MAR1!$E$11)</f>
        <v/>
      </c>
      <c r="R4304" s="7">
        <f>IF($I4304=1,(O4304-MAR1!$B$12)/MAR1!$D$12,(O4304-MAR1!$C$12)/MAR1!$E$12)</f>
        <v/>
      </c>
      <c r="S4304" s="7">
        <f>IF($I4304=1,(P4304-MAR1!$B$13)/MAR1!$D$13,(P4304-MAR1!$C$13)/MAR1!$E$13)</f>
        <v/>
      </c>
    </row>
    <row r="4305">
      <c r="A4305" s="5" t="n">
        <v>4304</v>
      </c>
      <c r="B4305" s="5" t="n">
        <v>12</v>
      </c>
      <c r="C4305" s="5" t="n">
        <v>289</v>
      </c>
      <c r="D4305" s="5" t="n">
        <v>10</v>
      </c>
      <c r="E4305" s="5" t="n">
        <v>0</v>
      </c>
      <c r="F4305" s="5" t="n">
        <v>28.5</v>
      </c>
      <c r="G4305" s="5" t="n">
        <v>18.6</v>
      </c>
      <c r="H4305" s="5" t="n">
        <v>15.19</v>
      </c>
      <c r="I4305" s="6">
        <f>IF(E4305&gt;=Markov!$B$3,1,0)</f>
        <v/>
      </c>
      <c r="J4305" s="6">
        <f>I4304</f>
        <v/>
      </c>
      <c r="K4305" s="7">
        <f>MAR1!$B$5+MAR1!$C$5*COS(2*PI()*$C4305/365)+MAR1!$D$5*SIN(2*PI()*$C4305/365)</f>
        <v/>
      </c>
      <c r="L4305" s="7">
        <f>MAR1!$B$6+MAR1!$C$6*COS(2*PI()*$C4305/365)+MAR1!$D$6*SIN(2*PI()*$C4305/365)</f>
        <v/>
      </c>
      <c r="M4305" s="7">
        <f>MAR1!$B$7+MAR1!$C$7*COS(2*PI()*$C4305/365)+MAR1!$D$7*SIN(2*PI()*$C4305/365)</f>
        <v/>
      </c>
      <c r="N4305" s="7">
        <f>F4305-K4305</f>
        <v/>
      </c>
      <c r="O4305" s="7">
        <f>G4305-L4305</f>
        <v/>
      </c>
      <c r="P4305" s="7">
        <f>H4305-M4305</f>
        <v/>
      </c>
      <c r="Q4305" s="7">
        <f>IF($I4305=1,(N4305-MAR1!$B$11)/MAR1!$D$11,(N4305-MAR1!$C$11)/MAR1!$E$11)</f>
        <v/>
      </c>
      <c r="R4305" s="7">
        <f>IF($I4305=1,(O4305-MAR1!$B$12)/MAR1!$D$12,(O4305-MAR1!$C$12)/MAR1!$E$12)</f>
        <v/>
      </c>
      <c r="S4305" s="7">
        <f>IF($I4305=1,(P4305-MAR1!$B$13)/MAR1!$D$13,(P4305-MAR1!$C$13)/MAR1!$E$13)</f>
        <v/>
      </c>
    </row>
    <row r="4306">
      <c r="A4306" s="5" t="n">
        <v>4305</v>
      </c>
      <c r="B4306" s="5" t="n">
        <v>12</v>
      </c>
      <c r="C4306" s="5" t="n">
        <v>290</v>
      </c>
      <c r="D4306" s="5" t="n">
        <v>10</v>
      </c>
      <c r="E4306" s="5" t="n">
        <v>3.9</v>
      </c>
      <c r="F4306" s="5" t="n">
        <v>25.2</v>
      </c>
      <c r="G4306" s="5" t="n">
        <v>16.3</v>
      </c>
      <c r="H4306" s="5" t="n">
        <v>6.06</v>
      </c>
      <c r="I4306" s="6">
        <f>IF(E4306&gt;=Markov!$B$3,1,0)</f>
        <v/>
      </c>
      <c r="J4306" s="6">
        <f>I4305</f>
        <v/>
      </c>
      <c r="K4306" s="7">
        <f>MAR1!$B$5+MAR1!$C$5*COS(2*PI()*$C4306/365)+MAR1!$D$5*SIN(2*PI()*$C4306/365)</f>
        <v/>
      </c>
      <c r="L4306" s="7">
        <f>MAR1!$B$6+MAR1!$C$6*COS(2*PI()*$C4306/365)+MAR1!$D$6*SIN(2*PI()*$C4306/365)</f>
        <v/>
      </c>
      <c r="M4306" s="7">
        <f>MAR1!$B$7+MAR1!$C$7*COS(2*PI()*$C4306/365)+MAR1!$D$7*SIN(2*PI()*$C4306/365)</f>
        <v/>
      </c>
      <c r="N4306" s="7">
        <f>F4306-K4306</f>
        <v/>
      </c>
      <c r="O4306" s="7">
        <f>G4306-L4306</f>
        <v/>
      </c>
      <c r="P4306" s="7">
        <f>H4306-M4306</f>
        <v/>
      </c>
      <c r="Q4306" s="7">
        <f>IF($I4306=1,(N4306-MAR1!$B$11)/MAR1!$D$11,(N4306-MAR1!$C$11)/MAR1!$E$11)</f>
        <v/>
      </c>
      <c r="R4306" s="7">
        <f>IF($I4306=1,(O4306-MAR1!$B$12)/MAR1!$D$12,(O4306-MAR1!$C$12)/MAR1!$E$12)</f>
        <v/>
      </c>
      <c r="S4306" s="7">
        <f>IF($I4306=1,(P4306-MAR1!$B$13)/MAR1!$D$13,(P4306-MAR1!$C$13)/MAR1!$E$13)</f>
        <v/>
      </c>
    </row>
    <row r="4307">
      <c r="A4307" s="5" t="n">
        <v>4306</v>
      </c>
      <c r="B4307" s="5" t="n">
        <v>12</v>
      </c>
      <c r="C4307" s="5" t="n">
        <v>291</v>
      </c>
      <c r="D4307" s="5" t="n">
        <v>10</v>
      </c>
      <c r="E4307" s="5" t="n">
        <v>3.2</v>
      </c>
      <c r="F4307" s="5" t="n">
        <v>24.7</v>
      </c>
      <c r="G4307" s="5" t="n">
        <v>17.4</v>
      </c>
      <c r="H4307" s="5" t="n">
        <v>3.91</v>
      </c>
      <c r="I4307" s="6">
        <f>IF(E4307&gt;=Markov!$B$3,1,0)</f>
        <v/>
      </c>
      <c r="J4307" s="6">
        <f>I4306</f>
        <v/>
      </c>
      <c r="K4307" s="7">
        <f>MAR1!$B$5+MAR1!$C$5*COS(2*PI()*$C4307/365)+MAR1!$D$5*SIN(2*PI()*$C4307/365)</f>
        <v/>
      </c>
      <c r="L4307" s="7">
        <f>MAR1!$B$6+MAR1!$C$6*COS(2*PI()*$C4307/365)+MAR1!$D$6*SIN(2*PI()*$C4307/365)</f>
        <v/>
      </c>
      <c r="M4307" s="7">
        <f>MAR1!$B$7+MAR1!$C$7*COS(2*PI()*$C4307/365)+MAR1!$D$7*SIN(2*PI()*$C4307/365)</f>
        <v/>
      </c>
      <c r="N4307" s="7">
        <f>F4307-K4307</f>
        <v/>
      </c>
      <c r="O4307" s="7">
        <f>G4307-L4307</f>
        <v/>
      </c>
      <c r="P4307" s="7">
        <f>H4307-M4307</f>
        <v/>
      </c>
      <c r="Q4307" s="7">
        <f>IF($I4307=1,(N4307-MAR1!$B$11)/MAR1!$D$11,(N4307-MAR1!$C$11)/MAR1!$E$11)</f>
        <v/>
      </c>
      <c r="R4307" s="7">
        <f>IF($I4307=1,(O4307-MAR1!$B$12)/MAR1!$D$12,(O4307-MAR1!$C$12)/MAR1!$E$12)</f>
        <v/>
      </c>
      <c r="S4307" s="7">
        <f>IF($I4307=1,(P4307-MAR1!$B$13)/MAR1!$D$13,(P4307-MAR1!$C$13)/MAR1!$E$13)</f>
        <v/>
      </c>
    </row>
    <row r="4308">
      <c r="A4308" s="5" t="n">
        <v>4307</v>
      </c>
      <c r="B4308" s="5" t="n">
        <v>12</v>
      </c>
      <c r="C4308" s="5" t="n">
        <v>292</v>
      </c>
      <c r="D4308" s="5" t="n">
        <v>10</v>
      </c>
      <c r="E4308" s="5" t="n">
        <v>11.5</v>
      </c>
      <c r="F4308" s="5" t="n">
        <v>27.6</v>
      </c>
      <c r="G4308" s="5" t="n">
        <v>17.4</v>
      </c>
      <c r="H4308" s="5" t="n">
        <v>5.07</v>
      </c>
      <c r="I4308" s="6">
        <f>IF(E4308&gt;=Markov!$B$3,1,0)</f>
        <v/>
      </c>
      <c r="J4308" s="6">
        <f>I4307</f>
        <v/>
      </c>
      <c r="K4308" s="7">
        <f>MAR1!$B$5+MAR1!$C$5*COS(2*PI()*$C4308/365)+MAR1!$D$5*SIN(2*PI()*$C4308/365)</f>
        <v/>
      </c>
      <c r="L4308" s="7">
        <f>MAR1!$B$6+MAR1!$C$6*COS(2*PI()*$C4308/365)+MAR1!$D$6*SIN(2*PI()*$C4308/365)</f>
        <v/>
      </c>
      <c r="M4308" s="7">
        <f>MAR1!$B$7+MAR1!$C$7*COS(2*PI()*$C4308/365)+MAR1!$D$7*SIN(2*PI()*$C4308/365)</f>
        <v/>
      </c>
      <c r="N4308" s="7">
        <f>F4308-K4308</f>
        <v/>
      </c>
      <c r="O4308" s="7">
        <f>G4308-L4308</f>
        <v/>
      </c>
      <c r="P4308" s="7">
        <f>H4308-M4308</f>
        <v/>
      </c>
      <c r="Q4308" s="7">
        <f>IF($I4308=1,(N4308-MAR1!$B$11)/MAR1!$D$11,(N4308-MAR1!$C$11)/MAR1!$E$11)</f>
        <v/>
      </c>
      <c r="R4308" s="7">
        <f>IF($I4308=1,(O4308-MAR1!$B$12)/MAR1!$D$12,(O4308-MAR1!$C$12)/MAR1!$E$12)</f>
        <v/>
      </c>
      <c r="S4308" s="7">
        <f>IF($I4308=1,(P4308-MAR1!$B$13)/MAR1!$D$13,(P4308-MAR1!$C$13)/MAR1!$E$13)</f>
        <v/>
      </c>
    </row>
    <row r="4309">
      <c r="A4309" s="5" t="n">
        <v>4308</v>
      </c>
      <c r="B4309" s="5" t="n">
        <v>12</v>
      </c>
      <c r="C4309" s="5" t="n">
        <v>293</v>
      </c>
      <c r="D4309" s="5" t="n">
        <v>10</v>
      </c>
      <c r="E4309" s="5" t="n">
        <v>0</v>
      </c>
      <c r="F4309" s="5" t="n">
        <v>29.8</v>
      </c>
      <c r="G4309" s="5" t="n">
        <v>19.7</v>
      </c>
      <c r="H4309" s="5" t="n">
        <v>7.89</v>
      </c>
      <c r="I4309" s="6">
        <f>IF(E4309&gt;=Markov!$B$3,1,0)</f>
        <v/>
      </c>
      <c r="J4309" s="6">
        <f>I4308</f>
        <v/>
      </c>
      <c r="K4309" s="7">
        <f>MAR1!$B$5+MAR1!$C$5*COS(2*PI()*$C4309/365)+MAR1!$D$5*SIN(2*PI()*$C4309/365)</f>
        <v/>
      </c>
      <c r="L4309" s="7">
        <f>MAR1!$B$6+MAR1!$C$6*COS(2*PI()*$C4309/365)+MAR1!$D$6*SIN(2*PI()*$C4309/365)</f>
        <v/>
      </c>
      <c r="M4309" s="7">
        <f>MAR1!$B$7+MAR1!$C$7*COS(2*PI()*$C4309/365)+MAR1!$D$7*SIN(2*PI()*$C4309/365)</f>
        <v/>
      </c>
      <c r="N4309" s="7">
        <f>F4309-K4309</f>
        <v/>
      </c>
      <c r="O4309" s="7">
        <f>G4309-L4309</f>
        <v/>
      </c>
      <c r="P4309" s="7">
        <f>H4309-M4309</f>
        <v/>
      </c>
      <c r="Q4309" s="7">
        <f>IF($I4309=1,(N4309-MAR1!$B$11)/MAR1!$D$11,(N4309-MAR1!$C$11)/MAR1!$E$11)</f>
        <v/>
      </c>
      <c r="R4309" s="7">
        <f>IF($I4309=1,(O4309-MAR1!$B$12)/MAR1!$D$12,(O4309-MAR1!$C$12)/MAR1!$E$12)</f>
        <v/>
      </c>
      <c r="S4309" s="7">
        <f>IF($I4309=1,(P4309-MAR1!$B$13)/MAR1!$D$13,(P4309-MAR1!$C$13)/MAR1!$E$13)</f>
        <v/>
      </c>
    </row>
    <row r="4310">
      <c r="A4310" s="5" t="n">
        <v>4309</v>
      </c>
      <c r="B4310" s="5" t="n">
        <v>12</v>
      </c>
      <c r="C4310" s="5" t="n">
        <v>294</v>
      </c>
      <c r="D4310" s="5" t="n">
        <v>10</v>
      </c>
      <c r="E4310" s="5" t="n">
        <v>0</v>
      </c>
      <c r="F4310" s="5" t="n">
        <v>30.9</v>
      </c>
      <c r="G4310" s="5" t="n">
        <v>20.3</v>
      </c>
      <c r="H4310" s="5" t="n">
        <v>16.38</v>
      </c>
      <c r="I4310" s="6">
        <f>IF(E4310&gt;=Markov!$B$3,1,0)</f>
        <v/>
      </c>
      <c r="J4310" s="6">
        <f>I4309</f>
        <v/>
      </c>
      <c r="K4310" s="7">
        <f>MAR1!$B$5+MAR1!$C$5*COS(2*PI()*$C4310/365)+MAR1!$D$5*SIN(2*PI()*$C4310/365)</f>
        <v/>
      </c>
      <c r="L4310" s="7">
        <f>MAR1!$B$6+MAR1!$C$6*COS(2*PI()*$C4310/365)+MAR1!$D$6*SIN(2*PI()*$C4310/365)</f>
        <v/>
      </c>
      <c r="M4310" s="7">
        <f>MAR1!$B$7+MAR1!$C$7*COS(2*PI()*$C4310/365)+MAR1!$D$7*SIN(2*PI()*$C4310/365)</f>
        <v/>
      </c>
      <c r="N4310" s="7">
        <f>F4310-K4310</f>
        <v/>
      </c>
      <c r="O4310" s="7">
        <f>G4310-L4310</f>
        <v/>
      </c>
      <c r="P4310" s="7">
        <f>H4310-M4310</f>
        <v/>
      </c>
      <c r="Q4310" s="7">
        <f>IF($I4310=1,(N4310-MAR1!$B$11)/MAR1!$D$11,(N4310-MAR1!$C$11)/MAR1!$E$11)</f>
        <v/>
      </c>
      <c r="R4310" s="7">
        <f>IF($I4310=1,(O4310-MAR1!$B$12)/MAR1!$D$12,(O4310-MAR1!$C$12)/MAR1!$E$12)</f>
        <v/>
      </c>
      <c r="S4310" s="7">
        <f>IF($I4310=1,(P4310-MAR1!$B$13)/MAR1!$D$13,(P4310-MAR1!$C$13)/MAR1!$E$13)</f>
        <v/>
      </c>
    </row>
    <row r="4311">
      <c r="A4311" s="5" t="n">
        <v>4310</v>
      </c>
      <c r="B4311" s="5" t="n">
        <v>12</v>
      </c>
      <c r="C4311" s="5" t="n">
        <v>295</v>
      </c>
      <c r="D4311" s="5" t="n">
        <v>10</v>
      </c>
      <c r="E4311" s="5" t="n">
        <v>0</v>
      </c>
      <c r="F4311" s="5" t="n">
        <v>30.8</v>
      </c>
      <c r="G4311" s="5" t="n">
        <v>20.4</v>
      </c>
      <c r="H4311" s="5" t="n">
        <v>20.08</v>
      </c>
      <c r="I4311" s="6">
        <f>IF(E4311&gt;=Markov!$B$3,1,0)</f>
        <v/>
      </c>
      <c r="J4311" s="6">
        <f>I4310</f>
        <v/>
      </c>
      <c r="K4311" s="7">
        <f>MAR1!$B$5+MAR1!$C$5*COS(2*PI()*$C4311/365)+MAR1!$D$5*SIN(2*PI()*$C4311/365)</f>
        <v/>
      </c>
      <c r="L4311" s="7">
        <f>MAR1!$B$6+MAR1!$C$6*COS(2*PI()*$C4311/365)+MAR1!$D$6*SIN(2*PI()*$C4311/365)</f>
        <v/>
      </c>
      <c r="M4311" s="7">
        <f>MAR1!$B$7+MAR1!$C$7*COS(2*PI()*$C4311/365)+MAR1!$D$7*SIN(2*PI()*$C4311/365)</f>
        <v/>
      </c>
      <c r="N4311" s="7">
        <f>F4311-K4311</f>
        <v/>
      </c>
      <c r="O4311" s="7">
        <f>G4311-L4311</f>
        <v/>
      </c>
      <c r="P4311" s="7">
        <f>H4311-M4311</f>
        <v/>
      </c>
      <c r="Q4311" s="7">
        <f>IF($I4311=1,(N4311-MAR1!$B$11)/MAR1!$D$11,(N4311-MAR1!$C$11)/MAR1!$E$11)</f>
        <v/>
      </c>
      <c r="R4311" s="7">
        <f>IF($I4311=1,(O4311-MAR1!$B$12)/MAR1!$D$12,(O4311-MAR1!$C$12)/MAR1!$E$12)</f>
        <v/>
      </c>
      <c r="S4311" s="7">
        <f>IF($I4311=1,(P4311-MAR1!$B$13)/MAR1!$D$13,(P4311-MAR1!$C$13)/MAR1!$E$13)</f>
        <v/>
      </c>
    </row>
    <row r="4312">
      <c r="A4312" s="5" t="n">
        <v>4311</v>
      </c>
      <c r="B4312" s="5" t="n">
        <v>12</v>
      </c>
      <c r="C4312" s="5" t="n">
        <v>296</v>
      </c>
      <c r="D4312" s="5" t="n">
        <v>10</v>
      </c>
      <c r="E4312" s="5" t="n">
        <v>0</v>
      </c>
      <c r="F4312" s="5" t="n">
        <v>30.9</v>
      </c>
      <c r="G4312" s="5" t="n">
        <v>18.9</v>
      </c>
      <c r="H4312" s="5" t="n">
        <v>12.03</v>
      </c>
      <c r="I4312" s="6">
        <f>IF(E4312&gt;=Markov!$B$3,1,0)</f>
        <v/>
      </c>
      <c r="J4312" s="6">
        <f>I4311</f>
        <v/>
      </c>
      <c r="K4312" s="7">
        <f>MAR1!$B$5+MAR1!$C$5*COS(2*PI()*$C4312/365)+MAR1!$D$5*SIN(2*PI()*$C4312/365)</f>
        <v/>
      </c>
      <c r="L4312" s="7">
        <f>MAR1!$B$6+MAR1!$C$6*COS(2*PI()*$C4312/365)+MAR1!$D$6*SIN(2*PI()*$C4312/365)</f>
        <v/>
      </c>
      <c r="M4312" s="7">
        <f>MAR1!$B$7+MAR1!$C$7*COS(2*PI()*$C4312/365)+MAR1!$D$7*SIN(2*PI()*$C4312/365)</f>
        <v/>
      </c>
      <c r="N4312" s="7">
        <f>F4312-K4312</f>
        <v/>
      </c>
      <c r="O4312" s="7">
        <f>G4312-L4312</f>
        <v/>
      </c>
      <c r="P4312" s="7">
        <f>H4312-M4312</f>
        <v/>
      </c>
      <c r="Q4312" s="7">
        <f>IF($I4312=1,(N4312-MAR1!$B$11)/MAR1!$D$11,(N4312-MAR1!$C$11)/MAR1!$E$11)</f>
        <v/>
      </c>
      <c r="R4312" s="7">
        <f>IF($I4312=1,(O4312-MAR1!$B$12)/MAR1!$D$12,(O4312-MAR1!$C$12)/MAR1!$E$12)</f>
        <v/>
      </c>
      <c r="S4312" s="7">
        <f>IF($I4312=1,(P4312-MAR1!$B$13)/MAR1!$D$13,(P4312-MAR1!$C$13)/MAR1!$E$13)</f>
        <v/>
      </c>
    </row>
    <row r="4313">
      <c r="A4313" s="5" t="n">
        <v>4312</v>
      </c>
      <c r="B4313" s="5" t="n">
        <v>12</v>
      </c>
      <c r="C4313" s="5" t="n">
        <v>297</v>
      </c>
      <c r="D4313" s="5" t="n">
        <v>10</v>
      </c>
      <c r="E4313" s="5" t="n">
        <v>0</v>
      </c>
      <c r="F4313" s="5" t="n">
        <v>31.6</v>
      </c>
      <c r="G4313" s="5" t="n">
        <v>18.4</v>
      </c>
      <c r="H4313" s="5" t="n">
        <v>13.52</v>
      </c>
      <c r="I4313" s="6">
        <f>IF(E4313&gt;=Markov!$B$3,1,0)</f>
        <v/>
      </c>
      <c r="J4313" s="6">
        <f>I4312</f>
        <v/>
      </c>
      <c r="K4313" s="7">
        <f>MAR1!$B$5+MAR1!$C$5*COS(2*PI()*$C4313/365)+MAR1!$D$5*SIN(2*PI()*$C4313/365)</f>
        <v/>
      </c>
      <c r="L4313" s="7">
        <f>MAR1!$B$6+MAR1!$C$6*COS(2*PI()*$C4313/365)+MAR1!$D$6*SIN(2*PI()*$C4313/365)</f>
        <v/>
      </c>
      <c r="M4313" s="7">
        <f>MAR1!$B$7+MAR1!$C$7*COS(2*PI()*$C4313/365)+MAR1!$D$7*SIN(2*PI()*$C4313/365)</f>
        <v/>
      </c>
      <c r="N4313" s="7">
        <f>F4313-K4313</f>
        <v/>
      </c>
      <c r="O4313" s="7">
        <f>G4313-L4313</f>
        <v/>
      </c>
      <c r="P4313" s="7">
        <f>H4313-M4313</f>
        <v/>
      </c>
      <c r="Q4313" s="7">
        <f>IF($I4313=1,(N4313-MAR1!$B$11)/MAR1!$D$11,(N4313-MAR1!$C$11)/MAR1!$E$11)</f>
        <v/>
      </c>
      <c r="R4313" s="7">
        <f>IF($I4313=1,(O4313-MAR1!$B$12)/MAR1!$D$12,(O4313-MAR1!$C$12)/MAR1!$E$12)</f>
        <v/>
      </c>
      <c r="S4313" s="7">
        <f>IF($I4313=1,(P4313-MAR1!$B$13)/MAR1!$D$13,(P4313-MAR1!$C$13)/MAR1!$E$13)</f>
        <v/>
      </c>
    </row>
    <row r="4314">
      <c r="A4314" s="5" t="n">
        <v>4313</v>
      </c>
      <c r="B4314" s="5" t="n">
        <v>12</v>
      </c>
      <c r="C4314" s="5" t="n">
        <v>298</v>
      </c>
      <c r="D4314" s="5" t="n">
        <v>10</v>
      </c>
      <c r="E4314" s="5" t="n">
        <v>0</v>
      </c>
      <c r="F4314" s="5" t="n">
        <v>28.3</v>
      </c>
      <c r="G4314" s="5" t="n">
        <v>17.5</v>
      </c>
      <c r="H4314" s="5" t="n">
        <v>15.58</v>
      </c>
      <c r="I4314" s="6">
        <f>IF(E4314&gt;=Markov!$B$3,1,0)</f>
        <v/>
      </c>
      <c r="J4314" s="6">
        <f>I4313</f>
        <v/>
      </c>
      <c r="K4314" s="7">
        <f>MAR1!$B$5+MAR1!$C$5*COS(2*PI()*$C4314/365)+MAR1!$D$5*SIN(2*PI()*$C4314/365)</f>
        <v/>
      </c>
      <c r="L4314" s="7">
        <f>MAR1!$B$6+MAR1!$C$6*COS(2*PI()*$C4314/365)+MAR1!$D$6*SIN(2*PI()*$C4314/365)</f>
        <v/>
      </c>
      <c r="M4314" s="7">
        <f>MAR1!$B$7+MAR1!$C$7*COS(2*PI()*$C4314/365)+MAR1!$D$7*SIN(2*PI()*$C4314/365)</f>
        <v/>
      </c>
      <c r="N4314" s="7">
        <f>F4314-K4314</f>
        <v/>
      </c>
      <c r="O4314" s="7">
        <f>G4314-L4314</f>
        <v/>
      </c>
      <c r="P4314" s="7">
        <f>H4314-M4314</f>
        <v/>
      </c>
      <c r="Q4314" s="7">
        <f>IF($I4314=1,(N4314-MAR1!$B$11)/MAR1!$D$11,(N4314-MAR1!$C$11)/MAR1!$E$11)</f>
        <v/>
      </c>
      <c r="R4314" s="7">
        <f>IF($I4314=1,(O4314-MAR1!$B$12)/MAR1!$D$12,(O4314-MAR1!$C$12)/MAR1!$E$12)</f>
        <v/>
      </c>
      <c r="S4314" s="7">
        <f>IF($I4314=1,(P4314-MAR1!$B$13)/MAR1!$D$13,(P4314-MAR1!$C$13)/MAR1!$E$13)</f>
        <v/>
      </c>
    </row>
    <row r="4315">
      <c r="A4315" s="5" t="n">
        <v>4314</v>
      </c>
      <c r="B4315" s="5" t="n">
        <v>12</v>
      </c>
      <c r="C4315" s="5" t="n">
        <v>299</v>
      </c>
      <c r="D4315" s="5" t="n">
        <v>10</v>
      </c>
      <c r="E4315" s="5" t="n">
        <v>0</v>
      </c>
      <c r="F4315" s="5" t="n">
        <v>25.6</v>
      </c>
      <c r="G4315" s="5" t="n">
        <v>16.9</v>
      </c>
      <c r="H4315" s="5" t="n">
        <v>9</v>
      </c>
      <c r="I4315" s="6">
        <f>IF(E4315&gt;=Markov!$B$3,1,0)</f>
        <v/>
      </c>
      <c r="J4315" s="6">
        <f>I4314</f>
        <v/>
      </c>
      <c r="K4315" s="7">
        <f>MAR1!$B$5+MAR1!$C$5*COS(2*PI()*$C4315/365)+MAR1!$D$5*SIN(2*PI()*$C4315/365)</f>
        <v/>
      </c>
      <c r="L4315" s="7">
        <f>MAR1!$B$6+MAR1!$C$6*COS(2*PI()*$C4315/365)+MAR1!$D$6*SIN(2*PI()*$C4315/365)</f>
        <v/>
      </c>
      <c r="M4315" s="7">
        <f>MAR1!$B$7+MAR1!$C$7*COS(2*PI()*$C4315/365)+MAR1!$D$7*SIN(2*PI()*$C4315/365)</f>
        <v/>
      </c>
      <c r="N4315" s="7">
        <f>F4315-K4315</f>
        <v/>
      </c>
      <c r="O4315" s="7">
        <f>G4315-L4315</f>
        <v/>
      </c>
      <c r="P4315" s="7">
        <f>H4315-M4315</f>
        <v/>
      </c>
      <c r="Q4315" s="7">
        <f>IF($I4315=1,(N4315-MAR1!$B$11)/MAR1!$D$11,(N4315-MAR1!$C$11)/MAR1!$E$11)</f>
        <v/>
      </c>
      <c r="R4315" s="7">
        <f>IF($I4315=1,(O4315-MAR1!$B$12)/MAR1!$D$12,(O4315-MAR1!$C$12)/MAR1!$E$12)</f>
        <v/>
      </c>
      <c r="S4315" s="7">
        <f>IF($I4315=1,(P4315-MAR1!$B$13)/MAR1!$D$13,(P4315-MAR1!$C$13)/MAR1!$E$13)</f>
        <v/>
      </c>
    </row>
    <row r="4316">
      <c r="A4316" s="5" t="n">
        <v>4315</v>
      </c>
      <c r="B4316" s="5" t="n">
        <v>12</v>
      </c>
      <c r="C4316" s="5" t="n">
        <v>300</v>
      </c>
      <c r="D4316" s="5" t="n">
        <v>10</v>
      </c>
      <c r="E4316" s="5" t="n">
        <v>0</v>
      </c>
      <c r="F4316" s="5" t="n">
        <v>27.7</v>
      </c>
      <c r="G4316" s="5" t="n">
        <v>15</v>
      </c>
      <c r="H4316" s="5" t="n">
        <v>9.66</v>
      </c>
      <c r="I4316" s="6">
        <f>IF(E4316&gt;=Markov!$B$3,1,0)</f>
        <v/>
      </c>
      <c r="J4316" s="6">
        <f>I4315</f>
        <v/>
      </c>
      <c r="K4316" s="7">
        <f>MAR1!$B$5+MAR1!$C$5*COS(2*PI()*$C4316/365)+MAR1!$D$5*SIN(2*PI()*$C4316/365)</f>
        <v/>
      </c>
      <c r="L4316" s="7">
        <f>MAR1!$B$6+MAR1!$C$6*COS(2*PI()*$C4316/365)+MAR1!$D$6*SIN(2*PI()*$C4316/365)</f>
        <v/>
      </c>
      <c r="M4316" s="7">
        <f>MAR1!$B$7+MAR1!$C$7*COS(2*PI()*$C4316/365)+MAR1!$D$7*SIN(2*PI()*$C4316/365)</f>
        <v/>
      </c>
      <c r="N4316" s="7">
        <f>F4316-K4316</f>
        <v/>
      </c>
      <c r="O4316" s="7">
        <f>G4316-L4316</f>
        <v/>
      </c>
      <c r="P4316" s="7">
        <f>H4316-M4316</f>
        <v/>
      </c>
      <c r="Q4316" s="7">
        <f>IF($I4316=1,(N4316-MAR1!$B$11)/MAR1!$D$11,(N4316-MAR1!$C$11)/MAR1!$E$11)</f>
        <v/>
      </c>
      <c r="R4316" s="7">
        <f>IF($I4316=1,(O4316-MAR1!$B$12)/MAR1!$D$12,(O4316-MAR1!$C$12)/MAR1!$E$12)</f>
        <v/>
      </c>
      <c r="S4316" s="7">
        <f>IF($I4316=1,(P4316-MAR1!$B$13)/MAR1!$D$13,(P4316-MAR1!$C$13)/MAR1!$E$13)</f>
        <v/>
      </c>
    </row>
    <row r="4317">
      <c r="A4317" s="5" t="n">
        <v>4316</v>
      </c>
      <c r="B4317" s="5" t="n">
        <v>12</v>
      </c>
      <c r="C4317" s="5" t="n">
        <v>301</v>
      </c>
      <c r="D4317" s="5" t="n">
        <v>10</v>
      </c>
      <c r="E4317" s="5" t="n">
        <v>0</v>
      </c>
      <c r="F4317" s="5" t="n">
        <v>28.7</v>
      </c>
      <c r="G4317" s="5" t="n">
        <v>18.2</v>
      </c>
      <c r="H4317" s="5" t="n">
        <v>13.7</v>
      </c>
      <c r="I4317" s="6">
        <f>IF(E4317&gt;=Markov!$B$3,1,0)</f>
        <v/>
      </c>
      <c r="J4317" s="6">
        <f>I4316</f>
        <v/>
      </c>
      <c r="K4317" s="7">
        <f>MAR1!$B$5+MAR1!$C$5*COS(2*PI()*$C4317/365)+MAR1!$D$5*SIN(2*PI()*$C4317/365)</f>
        <v/>
      </c>
      <c r="L4317" s="7">
        <f>MAR1!$B$6+MAR1!$C$6*COS(2*PI()*$C4317/365)+MAR1!$D$6*SIN(2*PI()*$C4317/365)</f>
        <v/>
      </c>
      <c r="M4317" s="7">
        <f>MAR1!$B$7+MAR1!$C$7*COS(2*PI()*$C4317/365)+MAR1!$D$7*SIN(2*PI()*$C4317/365)</f>
        <v/>
      </c>
      <c r="N4317" s="7">
        <f>F4317-K4317</f>
        <v/>
      </c>
      <c r="O4317" s="7">
        <f>G4317-L4317</f>
        <v/>
      </c>
      <c r="P4317" s="7">
        <f>H4317-M4317</f>
        <v/>
      </c>
      <c r="Q4317" s="7">
        <f>IF($I4317=1,(N4317-MAR1!$B$11)/MAR1!$D$11,(N4317-MAR1!$C$11)/MAR1!$E$11)</f>
        <v/>
      </c>
      <c r="R4317" s="7">
        <f>IF($I4317=1,(O4317-MAR1!$B$12)/MAR1!$D$12,(O4317-MAR1!$C$12)/MAR1!$E$12)</f>
        <v/>
      </c>
      <c r="S4317" s="7">
        <f>IF($I4317=1,(P4317-MAR1!$B$13)/MAR1!$D$13,(P4317-MAR1!$C$13)/MAR1!$E$13)</f>
        <v/>
      </c>
    </row>
    <row r="4318">
      <c r="A4318" s="5" t="n">
        <v>4317</v>
      </c>
      <c r="B4318" s="5" t="n">
        <v>12</v>
      </c>
      <c r="C4318" s="5" t="n">
        <v>302</v>
      </c>
      <c r="D4318" s="5" t="n">
        <v>10</v>
      </c>
      <c r="E4318" s="5" t="n">
        <v>0</v>
      </c>
      <c r="F4318" s="5" t="n">
        <v>29.7</v>
      </c>
      <c r="G4318" s="5" t="n">
        <v>17.9</v>
      </c>
      <c r="H4318" s="5" t="n">
        <v>12.68</v>
      </c>
      <c r="I4318" s="6">
        <f>IF(E4318&gt;=Markov!$B$3,1,0)</f>
        <v/>
      </c>
      <c r="J4318" s="6">
        <f>I4317</f>
        <v/>
      </c>
      <c r="K4318" s="7">
        <f>MAR1!$B$5+MAR1!$C$5*COS(2*PI()*$C4318/365)+MAR1!$D$5*SIN(2*PI()*$C4318/365)</f>
        <v/>
      </c>
      <c r="L4318" s="7">
        <f>MAR1!$B$6+MAR1!$C$6*COS(2*PI()*$C4318/365)+MAR1!$D$6*SIN(2*PI()*$C4318/365)</f>
        <v/>
      </c>
      <c r="M4318" s="7">
        <f>MAR1!$B$7+MAR1!$C$7*COS(2*PI()*$C4318/365)+MAR1!$D$7*SIN(2*PI()*$C4318/365)</f>
        <v/>
      </c>
      <c r="N4318" s="7">
        <f>F4318-K4318</f>
        <v/>
      </c>
      <c r="O4318" s="7">
        <f>G4318-L4318</f>
        <v/>
      </c>
      <c r="P4318" s="7">
        <f>H4318-M4318</f>
        <v/>
      </c>
      <c r="Q4318" s="7">
        <f>IF($I4318=1,(N4318-MAR1!$B$11)/MAR1!$D$11,(N4318-MAR1!$C$11)/MAR1!$E$11)</f>
        <v/>
      </c>
      <c r="R4318" s="7">
        <f>IF($I4318=1,(O4318-MAR1!$B$12)/MAR1!$D$12,(O4318-MAR1!$C$12)/MAR1!$E$12)</f>
        <v/>
      </c>
      <c r="S4318" s="7">
        <f>IF($I4318=1,(P4318-MAR1!$B$13)/MAR1!$D$13,(P4318-MAR1!$C$13)/MAR1!$E$13)</f>
        <v/>
      </c>
    </row>
    <row r="4319">
      <c r="A4319" s="5" t="n">
        <v>4318</v>
      </c>
      <c r="B4319" s="5" t="n">
        <v>12</v>
      </c>
      <c r="C4319" s="5" t="n">
        <v>303</v>
      </c>
      <c r="D4319" s="5" t="n">
        <v>10</v>
      </c>
      <c r="E4319" s="5" t="n">
        <v>0</v>
      </c>
      <c r="F4319" s="5" t="n">
        <v>28.2</v>
      </c>
      <c r="G4319" s="5" t="n">
        <v>17.7</v>
      </c>
      <c r="H4319" s="5" t="n">
        <v>12.05</v>
      </c>
      <c r="I4319" s="6">
        <f>IF(E4319&gt;=Markov!$B$3,1,0)</f>
        <v/>
      </c>
      <c r="J4319" s="6">
        <f>I4318</f>
        <v/>
      </c>
      <c r="K4319" s="7">
        <f>MAR1!$B$5+MAR1!$C$5*COS(2*PI()*$C4319/365)+MAR1!$D$5*SIN(2*PI()*$C4319/365)</f>
        <v/>
      </c>
      <c r="L4319" s="7">
        <f>MAR1!$B$6+MAR1!$C$6*COS(2*PI()*$C4319/365)+MAR1!$D$6*SIN(2*PI()*$C4319/365)</f>
        <v/>
      </c>
      <c r="M4319" s="7">
        <f>MAR1!$B$7+MAR1!$C$7*COS(2*PI()*$C4319/365)+MAR1!$D$7*SIN(2*PI()*$C4319/365)</f>
        <v/>
      </c>
      <c r="N4319" s="7">
        <f>F4319-K4319</f>
        <v/>
      </c>
      <c r="O4319" s="7">
        <f>G4319-L4319</f>
        <v/>
      </c>
      <c r="P4319" s="7">
        <f>H4319-M4319</f>
        <v/>
      </c>
      <c r="Q4319" s="7">
        <f>IF($I4319=1,(N4319-MAR1!$B$11)/MAR1!$D$11,(N4319-MAR1!$C$11)/MAR1!$E$11)</f>
        <v/>
      </c>
      <c r="R4319" s="7">
        <f>IF($I4319=1,(O4319-MAR1!$B$12)/MAR1!$D$12,(O4319-MAR1!$C$12)/MAR1!$E$12)</f>
        <v/>
      </c>
      <c r="S4319" s="7">
        <f>IF($I4319=1,(P4319-MAR1!$B$13)/MAR1!$D$13,(P4319-MAR1!$C$13)/MAR1!$E$13)</f>
        <v/>
      </c>
    </row>
    <row r="4320">
      <c r="A4320" s="5" t="n">
        <v>4319</v>
      </c>
      <c r="B4320" s="5" t="n">
        <v>12</v>
      </c>
      <c r="C4320" s="5" t="n">
        <v>304</v>
      </c>
      <c r="D4320" s="5" t="n">
        <v>10</v>
      </c>
      <c r="E4320" s="5" t="n">
        <v>0</v>
      </c>
      <c r="F4320" s="5" t="n">
        <v>26.8</v>
      </c>
      <c r="G4320" s="5" t="n">
        <v>17.6</v>
      </c>
      <c r="H4320" s="5" t="n">
        <v>11.31</v>
      </c>
      <c r="I4320" s="6">
        <f>IF(E4320&gt;=Markov!$B$3,1,0)</f>
        <v/>
      </c>
      <c r="J4320" s="6">
        <f>I4319</f>
        <v/>
      </c>
      <c r="K4320" s="7">
        <f>MAR1!$B$5+MAR1!$C$5*COS(2*PI()*$C4320/365)+MAR1!$D$5*SIN(2*PI()*$C4320/365)</f>
        <v/>
      </c>
      <c r="L4320" s="7">
        <f>MAR1!$B$6+MAR1!$C$6*COS(2*PI()*$C4320/365)+MAR1!$D$6*SIN(2*PI()*$C4320/365)</f>
        <v/>
      </c>
      <c r="M4320" s="7">
        <f>MAR1!$B$7+MAR1!$C$7*COS(2*PI()*$C4320/365)+MAR1!$D$7*SIN(2*PI()*$C4320/365)</f>
        <v/>
      </c>
      <c r="N4320" s="7">
        <f>F4320-K4320</f>
        <v/>
      </c>
      <c r="O4320" s="7">
        <f>G4320-L4320</f>
        <v/>
      </c>
      <c r="P4320" s="7">
        <f>H4320-M4320</f>
        <v/>
      </c>
      <c r="Q4320" s="7">
        <f>IF($I4320=1,(N4320-MAR1!$B$11)/MAR1!$D$11,(N4320-MAR1!$C$11)/MAR1!$E$11)</f>
        <v/>
      </c>
      <c r="R4320" s="7">
        <f>IF($I4320=1,(O4320-MAR1!$B$12)/MAR1!$D$12,(O4320-MAR1!$C$12)/MAR1!$E$12)</f>
        <v/>
      </c>
      <c r="S4320" s="7">
        <f>IF($I4320=1,(P4320-MAR1!$B$13)/MAR1!$D$13,(P4320-MAR1!$C$13)/MAR1!$E$13)</f>
        <v/>
      </c>
    </row>
    <row r="4321">
      <c r="A4321" s="5" t="n">
        <v>4320</v>
      </c>
      <c r="B4321" s="5" t="n">
        <v>12</v>
      </c>
      <c r="C4321" s="5" t="n">
        <v>305</v>
      </c>
      <c r="D4321" s="5" t="n">
        <v>11</v>
      </c>
      <c r="E4321" s="5" t="n">
        <v>0</v>
      </c>
      <c r="F4321" s="5" t="n">
        <v>27.5</v>
      </c>
      <c r="G4321" s="5" t="n">
        <v>16.4</v>
      </c>
      <c r="H4321" s="5" t="n">
        <v>7.56</v>
      </c>
      <c r="I4321" s="6">
        <f>IF(E4321&gt;=Markov!$B$3,1,0)</f>
        <v/>
      </c>
      <c r="J4321" s="6">
        <f>I4320</f>
        <v/>
      </c>
      <c r="K4321" s="7">
        <f>MAR1!$B$5+MAR1!$C$5*COS(2*PI()*$C4321/365)+MAR1!$D$5*SIN(2*PI()*$C4321/365)</f>
        <v/>
      </c>
      <c r="L4321" s="7">
        <f>MAR1!$B$6+MAR1!$C$6*COS(2*PI()*$C4321/365)+MAR1!$D$6*SIN(2*PI()*$C4321/365)</f>
        <v/>
      </c>
      <c r="M4321" s="7">
        <f>MAR1!$B$7+MAR1!$C$7*COS(2*PI()*$C4321/365)+MAR1!$D$7*SIN(2*PI()*$C4321/365)</f>
        <v/>
      </c>
      <c r="N4321" s="7">
        <f>F4321-K4321</f>
        <v/>
      </c>
      <c r="O4321" s="7">
        <f>G4321-L4321</f>
        <v/>
      </c>
      <c r="P4321" s="7">
        <f>H4321-M4321</f>
        <v/>
      </c>
      <c r="Q4321" s="7">
        <f>IF($I4321=1,(N4321-MAR1!$B$11)/MAR1!$D$11,(N4321-MAR1!$C$11)/MAR1!$E$11)</f>
        <v/>
      </c>
      <c r="R4321" s="7">
        <f>IF($I4321=1,(O4321-MAR1!$B$12)/MAR1!$D$12,(O4321-MAR1!$C$12)/MAR1!$E$12)</f>
        <v/>
      </c>
      <c r="S4321" s="7">
        <f>IF($I4321=1,(P4321-MAR1!$B$13)/MAR1!$D$13,(P4321-MAR1!$C$13)/MAR1!$E$13)</f>
        <v/>
      </c>
    </row>
    <row r="4322">
      <c r="A4322" s="5" t="n">
        <v>4321</v>
      </c>
      <c r="B4322" s="5" t="n">
        <v>12</v>
      </c>
      <c r="C4322" s="5" t="n">
        <v>306</v>
      </c>
      <c r="D4322" s="5" t="n">
        <v>11</v>
      </c>
      <c r="E4322" s="5" t="n">
        <v>0</v>
      </c>
      <c r="F4322" s="5" t="n">
        <v>28.5</v>
      </c>
      <c r="G4322" s="5" t="n">
        <v>18.6</v>
      </c>
      <c r="H4322" s="5" t="n">
        <v>8.01</v>
      </c>
      <c r="I4322" s="6">
        <f>IF(E4322&gt;=Markov!$B$3,1,0)</f>
        <v/>
      </c>
      <c r="J4322" s="6">
        <f>I4321</f>
        <v/>
      </c>
      <c r="K4322" s="7">
        <f>MAR1!$B$5+MAR1!$C$5*COS(2*PI()*$C4322/365)+MAR1!$D$5*SIN(2*PI()*$C4322/365)</f>
        <v/>
      </c>
      <c r="L4322" s="7">
        <f>MAR1!$B$6+MAR1!$C$6*COS(2*PI()*$C4322/365)+MAR1!$D$6*SIN(2*PI()*$C4322/365)</f>
        <v/>
      </c>
      <c r="M4322" s="7">
        <f>MAR1!$B$7+MAR1!$C$7*COS(2*PI()*$C4322/365)+MAR1!$D$7*SIN(2*PI()*$C4322/365)</f>
        <v/>
      </c>
      <c r="N4322" s="7">
        <f>F4322-K4322</f>
        <v/>
      </c>
      <c r="O4322" s="7">
        <f>G4322-L4322</f>
        <v/>
      </c>
      <c r="P4322" s="7">
        <f>H4322-M4322</f>
        <v/>
      </c>
      <c r="Q4322" s="7">
        <f>IF($I4322=1,(N4322-MAR1!$B$11)/MAR1!$D$11,(N4322-MAR1!$C$11)/MAR1!$E$11)</f>
        <v/>
      </c>
      <c r="R4322" s="7">
        <f>IF($I4322=1,(O4322-MAR1!$B$12)/MAR1!$D$12,(O4322-MAR1!$C$12)/MAR1!$E$12)</f>
        <v/>
      </c>
      <c r="S4322" s="7">
        <f>IF($I4322=1,(P4322-MAR1!$B$13)/MAR1!$D$13,(P4322-MAR1!$C$13)/MAR1!$E$13)</f>
        <v/>
      </c>
    </row>
    <row r="4323">
      <c r="A4323" s="5" t="n">
        <v>4322</v>
      </c>
      <c r="B4323" s="5" t="n">
        <v>12</v>
      </c>
      <c r="C4323" s="5" t="n">
        <v>307</v>
      </c>
      <c r="D4323" s="5" t="n">
        <v>11</v>
      </c>
      <c r="E4323" s="5" t="n">
        <v>0</v>
      </c>
      <c r="F4323" s="5" t="n">
        <v>27.9</v>
      </c>
      <c r="G4323" s="5" t="n">
        <v>17.9</v>
      </c>
      <c r="H4323" s="5" t="n">
        <v>10.88</v>
      </c>
      <c r="I4323" s="6">
        <f>IF(E4323&gt;=Markov!$B$3,1,0)</f>
        <v/>
      </c>
      <c r="J4323" s="6">
        <f>I4322</f>
        <v/>
      </c>
      <c r="K4323" s="7">
        <f>MAR1!$B$5+MAR1!$C$5*COS(2*PI()*$C4323/365)+MAR1!$D$5*SIN(2*PI()*$C4323/365)</f>
        <v/>
      </c>
      <c r="L4323" s="7">
        <f>MAR1!$B$6+MAR1!$C$6*COS(2*PI()*$C4323/365)+MAR1!$D$6*SIN(2*PI()*$C4323/365)</f>
        <v/>
      </c>
      <c r="M4323" s="7">
        <f>MAR1!$B$7+MAR1!$C$7*COS(2*PI()*$C4323/365)+MAR1!$D$7*SIN(2*PI()*$C4323/365)</f>
        <v/>
      </c>
      <c r="N4323" s="7">
        <f>F4323-K4323</f>
        <v/>
      </c>
      <c r="O4323" s="7">
        <f>G4323-L4323</f>
        <v/>
      </c>
      <c r="P4323" s="7">
        <f>H4323-M4323</f>
        <v/>
      </c>
      <c r="Q4323" s="7">
        <f>IF($I4323=1,(N4323-MAR1!$B$11)/MAR1!$D$11,(N4323-MAR1!$C$11)/MAR1!$E$11)</f>
        <v/>
      </c>
      <c r="R4323" s="7">
        <f>IF($I4323=1,(O4323-MAR1!$B$12)/MAR1!$D$12,(O4323-MAR1!$C$12)/MAR1!$E$12)</f>
        <v/>
      </c>
      <c r="S4323" s="7">
        <f>IF($I4323=1,(P4323-MAR1!$B$13)/MAR1!$D$13,(P4323-MAR1!$C$13)/MAR1!$E$13)</f>
        <v/>
      </c>
    </row>
    <row r="4324">
      <c r="A4324" s="5" t="n">
        <v>4323</v>
      </c>
      <c r="B4324" s="5" t="n">
        <v>12</v>
      </c>
      <c r="C4324" s="5" t="n">
        <v>308</v>
      </c>
      <c r="D4324" s="5" t="n">
        <v>11</v>
      </c>
      <c r="E4324" s="5" t="n">
        <v>0</v>
      </c>
      <c r="F4324" s="5" t="n">
        <v>31</v>
      </c>
      <c r="G4324" s="5" t="n">
        <v>18</v>
      </c>
      <c r="H4324" s="5" t="n">
        <v>12.89</v>
      </c>
      <c r="I4324" s="6">
        <f>IF(E4324&gt;=Markov!$B$3,1,0)</f>
        <v/>
      </c>
      <c r="J4324" s="6">
        <f>I4323</f>
        <v/>
      </c>
      <c r="K4324" s="7">
        <f>MAR1!$B$5+MAR1!$C$5*COS(2*PI()*$C4324/365)+MAR1!$D$5*SIN(2*PI()*$C4324/365)</f>
        <v/>
      </c>
      <c r="L4324" s="7">
        <f>MAR1!$B$6+MAR1!$C$6*COS(2*PI()*$C4324/365)+MAR1!$D$6*SIN(2*PI()*$C4324/365)</f>
        <v/>
      </c>
      <c r="M4324" s="7">
        <f>MAR1!$B$7+MAR1!$C$7*COS(2*PI()*$C4324/365)+MAR1!$D$7*SIN(2*PI()*$C4324/365)</f>
        <v/>
      </c>
      <c r="N4324" s="7">
        <f>F4324-K4324</f>
        <v/>
      </c>
      <c r="O4324" s="7">
        <f>G4324-L4324</f>
        <v/>
      </c>
      <c r="P4324" s="7">
        <f>H4324-M4324</f>
        <v/>
      </c>
      <c r="Q4324" s="7">
        <f>IF($I4324=1,(N4324-MAR1!$B$11)/MAR1!$D$11,(N4324-MAR1!$C$11)/MAR1!$E$11)</f>
        <v/>
      </c>
      <c r="R4324" s="7">
        <f>IF($I4324=1,(O4324-MAR1!$B$12)/MAR1!$D$12,(O4324-MAR1!$C$12)/MAR1!$E$12)</f>
        <v/>
      </c>
      <c r="S4324" s="7">
        <f>IF($I4324=1,(P4324-MAR1!$B$13)/MAR1!$D$13,(P4324-MAR1!$C$13)/MAR1!$E$13)</f>
        <v/>
      </c>
    </row>
    <row r="4325">
      <c r="A4325" s="5" t="n">
        <v>4324</v>
      </c>
      <c r="B4325" s="5" t="n">
        <v>12</v>
      </c>
      <c r="C4325" s="5" t="n">
        <v>309</v>
      </c>
      <c r="D4325" s="5" t="n">
        <v>11</v>
      </c>
      <c r="E4325" s="5" t="n">
        <v>0</v>
      </c>
      <c r="F4325" s="5" t="n">
        <v>29.7</v>
      </c>
      <c r="G4325" s="5" t="n">
        <v>16.7</v>
      </c>
      <c r="H4325" s="5" t="n">
        <v>16.16</v>
      </c>
      <c r="I4325" s="6">
        <f>IF(E4325&gt;=Markov!$B$3,1,0)</f>
        <v/>
      </c>
      <c r="J4325" s="6">
        <f>I4324</f>
        <v/>
      </c>
      <c r="K4325" s="7">
        <f>MAR1!$B$5+MAR1!$C$5*COS(2*PI()*$C4325/365)+MAR1!$D$5*SIN(2*PI()*$C4325/365)</f>
        <v/>
      </c>
      <c r="L4325" s="7">
        <f>MAR1!$B$6+MAR1!$C$6*COS(2*PI()*$C4325/365)+MAR1!$D$6*SIN(2*PI()*$C4325/365)</f>
        <v/>
      </c>
      <c r="M4325" s="7">
        <f>MAR1!$B$7+MAR1!$C$7*COS(2*PI()*$C4325/365)+MAR1!$D$7*SIN(2*PI()*$C4325/365)</f>
        <v/>
      </c>
      <c r="N4325" s="7">
        <f>F4325-K4325</f>
        <v/>
      </c>
      <c r="O4325" s="7">
        <f>G4325-L4325</f>
        <v/>
      </c>
      <c r="P4325" s="7">
        <f>H4325-M4325</f>
        <v/>
      </c>
      <c r="Q4325" s="7">
        <f>IF($I4325=1,(N4325-MAR1!$B$11)/MAR1!$D$11,(N4325-MAR1!$C$11)/MAR1!$E$11)</f>
        <v/>
      </c>
      <c r="R4325" s="7">
        <f>IF($I4325=1,(O4325-MAR1!$B$12)/MAR1!$D$12,(O4325-MAR1!$C$12)/MAR1!$E$12)</f>
        <v/>
      </c>
      <c r="S4325" s="7">
        <f>IF($I4325=1,(P4325-MAR1!$B$13)/MAR1!$D$13,(P4325-MAR1!$C$13)/MAR1!$E$13)</f>
        <v/>
      </c>
    </row>
    <row r="4326">
      <c r="A4326" s="5" t="n">
        <v>4325</v>
      </c>
      <c r="B4326" s="5" t="n">
        <v>12</v>
      </c>
      <c r="C4326" s="5" t="n">
        <v>310</v>
      </c>
      <c r="D4326" s="5" t="n">
        <v>11</v>
      </c>
      <c r="E4326" s="5" t="n">
        <v>7.9</v>
      </c>
      <c r="F4326" s="5" t="n">
        <v>25.3</v>
      </c>
      <c r="G4326" s="5" t="n">
        <v>14.5</v>
      </c>
      <c r="H4326" s="5" t="n">
        <v>5.29</v>
      </c>
      <c r="I4326" s="6">
        <f>IF(E4326&gt;=Markov!$B$3,1,0)</f>
        <v/>
      </c>
      <c r="J4326" s="6">
        <f>I4325</f>
        <v/>
      </c>
      <c r="K4326" s="7">
        <f>MAR1!$B$5+MAR1!$C$5*COS(2*PI()*$C4326/365)+MAR1!$D$5*SIN(2*PI()*$C4326/365)</f>
        <v/>
      </c>
      <c r="L4326" s="7">
        <f>MAR1!$B$6+MAR1!$C$6*COS(2*PI()*$C4326/365)+MAR1!$D$6*SIN(2*PI()*$C4326/365)</f>
        <v/>
      </c>
      <c r="M4326" s="7">
        <f>MAR1!$B$7+MAR1!$C$7*COS(2*PI()*$C4326/365)+MAR1!$D$7*SIN(2*PI()*$C4326/365)</f>
        <v/>
      </c>
      <c r="N4326" s="7">
        <f>F4326-K4326</f>
        <v/>
      </c>
      <c r="O4326" s="7">
        <f>G4326-L4326</f>
        <v/>
      </c>
      <c r="P4326" s="7">
        <f>H4326-M4326</f>
        <v/>
      </c>
      <c r="Q4326" s="7">
        <f>IF($I4326=1,(N4326-MAR1!$B$11)/MAR1!$D$11,(N4326-MAR1!$C$11)/MAR1!$E$11)</f>
        <v/>
      </c>
      <c r="R4326" s="7">
        <f>IF($I4326=1,(O4326-MAR1!$B$12)/MAR1!$D$12,(O4326-MAR1!$C$12)/MAR1!$E$12)</f>
        <v/>
      </c>
      <c r="S4326" s="7">
        <f>IF($I4326=1,(P4326-MAR1!$B$13)/MAR1!$D$13,(P4326-MAR1!$C$13)/MAR1!$E$13)</f>
        <v/>
      </c>
    </row>
    <row r="4327">
      <c r="A4327" s="5" t="n">
        <v>4326</v>
      </c>
      <c r="B4327" s="5" t="n">
        <v>12</v>
      </c>
      <c r="C4327" s="5" t="n">
        <v>311</v>
      </c>
      <c r="D4327" s="5" t="n">
        <v>11</v>
      </c>
      <c r="E4327" s="5" t="n">
        <v>0</v>
      </c>
      <c r="F4327" s="5" t="n">
        <v>28.1</v>
      </c>
      <c r="G4327" s="5" t="n">
        <v>16.9</v>
      </c>
      <c r="H4327" s="5" t="n">
        <v>14.24</v>
      </c>
      <c r="I4327" s="6">
        <f>IF(E4327&gt;=Markov!$B$3,1,0)</f>
        <v/>
      </c>
      <c r="J4327" s="6">
        <f>I4326</f>
        <v/>
      </c>
      <c r="K4327" s="7">
        <f>MAR1!$B$5+MAR1!$C$5*COS(2*PI()*$C4327/365)+MAR1!$D$5*SIN(2*PI()*$C4327/365)</f>
        <v/>
      </c>
      <c r="L4327" s="7">
        <f>MAR1!$B$6+MAR1!$C$6*COS(2*PI()*$C4327/365)+MAR1!$D$6*SIN(2*PI()*$C4327/365)</f>
        <v/>
      </c>
      <c r="M4327" s="7">
        <f>MAR1!$B$7+MAR1!$C$7*COS(2*PI()*$C4327/365)+MAR1!$D$7*SIN(2*PI()*$C4327/365)</f>
        <v/>
      </c>
      <c r="N4327" s="7">
        <f>F4327-K4327</f>
        <v/>
      </c>
      <c r="O4327" s="7">
        <f>G4327-L4327</f>
        <v/>
      </c>
      <c r="P4327" s="7">
        <f>H4327-M4327</f>
        <v/>
      </c>
      <c r="Q4327" s="7">
        <f>IF($I4327=1,(N4327-MAR1!$B$11)/MAR1!$D$11,(N4327-MAR1!$C$11)/MAR1!$E$11)</f>
        <v/>
      </c>
      <c r="R4327" s="7">
        <f>IF($I4327=1,(O4327-MAR1!$B$12)/MAR1!$D$12,(O4327-MAR1!$C$12)/MAR1!$E$12)</f>
        <v/>
      </c>
      <c r="S4327" s="7">
        <f>IF($I4327=1,(P4327-MAR1!$B$13)/MAR1!$D$13,(P4327-MAR1!$C$13)/MAR1!$E$13)</f>
        <v/>
      </c>
    </row>
    <row r="4328">
      <c r="A4328" s="5" t="n">
        <v>4327</v>
      </c>
      <c r="B4328" s="5" t="n">
        <v>12</v>
      </c>
      <c r="C4328" s="5" t="n">
        <v>312</v>
      </c>
      <c r="D4328" s="5" t="n">
        <v>11</v>
      </c>
      <c r="E4328" s="5" t="n">
        <v>7</v>
      </c>
      <c r="F4328" s="5" t="n">
        <v>25.9</v>
      </c>
      <c r="G4328" s="5" t="n">
        <v>16.3</v>
      </c>
      <c r="H4328" s="5" t="n">
        <v>7.95</v>
      </c>
      <c r="I4328" s="6">
        <f>IF(E4328&gt;=Markov!$B$3,1,0)</f>
        <v/>
      </c>
      <c r="J4328" s="6">
        <f>I4327</f>
        <v/>
      </c>
      <c r="K4328" s="7">
        <f>MAR1!$B$5+MAR1!$C$5*COS(2*PI()*$C4328/365)+MAR1!$D$5*SIN(2*PI()*$C4328/365)</f>
        <v/>
      </c>
      <c r="L4328" s="7">
        <f>MAR1!$B$6+MAR1!$C$6*COS(2*PI()*$C4328/365)+MAR1!$D$6*SIN(2*PI()*$C4328/365)</f>
        <v/>
      </c>
      <c r="M4328" s="7">
        <f>MAR1!$B$7+MAR1!$C$7*COS(2*PI()*$C4328/365)+MAR1!$D$7*SIN(2*PI()*$C4328/365)</f>
        <v/>
      </c>
      <c r="N4328" s="7">
        <f>F4328-K4328</f>
        <v/>
      </c>
      <c r="O4328" s="7">
        <f>G4328-L4328</f>
        <v/>
      </c>
      <c r="P4328" s="7">
        <f>H4328-M4328</f>
        <v/>
      </c>
      <c r="Q4328" s="7">
        <f>IF($I4328=1,(N4328-MAR1!$B$11)/MAR1!$D$11,(N4328-MAR1!$C$11)/MAR1!$E$11)</f>
        <v/>
      </c>
      <c r="R4328" s="7">
        <f>IF($I4328=1,(O4328-MAR1!$B$12)/MAR1!$D$12,(O4328-MAR1!$C$12)/MAR1!$E$12)</f>
        <v/>
      </c>
      <c r="S4328" s="7">
        <f>IF($I4328=1,(P4328-MAR1!$B$13)/MAR1!$D$13,(P4328-MAR1!$C$13)/MAR1!$E$13)</f>
        <v/>
      </c>
    </row>
    <row r="4329">
      <c r="A4329" s="5" t="n">
        <v>4328</v>
      </c>
      <c r="B4329" s="5" t="n">
        <v>12</v>
      </c>
      <c r="C4329" s="5" t="n">
        <v>313</v>
      </c>
      <c r="D4329" s="5" t="n">
        <v>11</v>
      </c>
      <c r="E4329" s="5" t="n">
        <v>0</v>
      </c>
      <c r="F4329" s="5" t="n">
        <v>27.8</v>
      </c>
      <c r="G4329" s="5" t="n">
        <v>16.3</v>
      </c>
      <c r="H4329" s="5" t="n">
        <v>13.42</v>
      </c>
      <c r="I4329" s="6">
        <f>IF(E4329&gt;=Markov!$B$3,1,0)</f>
        <v/>
      </c>
      <c r="J4329" s="6">
        <f>I4328</f>
        <v/>
      </c>
      <c r="K4329" s="7">
        <f>MAR1!$B$5+MAR1!$C$5*COS(2*PI()*$C4329/365)+MAR1!$D$5*SIN(2*PI()*$C4329/365)</f>
        <v/>
      </c>
      <c r="L4329" s="7">
        <f>MAR1!$B$6+MAR1!$C$6*COS(2*PI()*$C4329/365)+MAR1!$D$6*SIN(2*PI()*$C4329/365)</f>
        <v/>
      </c>
      <c r="M4329" s="7">
        <f>MAR1!$B$7+MAR1!$C$7*COS(2*PI()*$C4329/365)+MAR1!$D$7*SIN(2*PI()*$C4329/365)</f>
        <v/>
      </c>
      <c r="N4329" s="7">
        <f>F4329-K4329</f>
        <v/>
      </c>
      <c r="O4329" s="7">
        <f>G4329-L4329</f>
        <v/>
      </c>
      <c r="P4329" s="7">
        <f>H4329-M4329</f>
        <v/>
      </c>
      <c r="Q4329" s="7">
        <f>IF($I4329=1,(N4329-MAR1!$B$11)/MAR1!$D$11,(N4329-MAR1!$C$11)/MAR1!$E$11)</f>
        <v/>
      </c>
      <c r="R4329" s="7">
        <f>IF($I4329=1,(O4329-MAR1!$B$12)/MAR1!$D$12,(O4329-MAR1!$C$12)/MAR1!$E$12)</f>
        <v/>
      </c>
      <c r="S4329" s="7">
        <f>IF($I4329=1,(P4329-MAR1!$B$13)/MAR1!$D$13,(P4329-MAR1!$C$13)/MAR1!$E$13)</f>
        <v/>
      </c>
    </row>
    <row r="4330">
      <c r="A4330" s="5" t="n">
        <v>4329</v>
      </c>
      <c r="B4330" s="5" t="n">
        <v>12</v>
      </c>
      <c r="C4330" s="5" t="n">
        <v>314</v>
      </c>
      <c r="D4330" s="5" t="n">
        <v>11</v>
      </c>
      <c r="E4330" s="5" t="n">
        <v>0</v>
      </c>
      <c r="F4330" s="5" t="n">
        <v>23.8</v>
      </c>
      <c r="G4330" s="5" t="n">
        <v>14.3</v>
      </c>
      <c r="H4330" s="5" t="n">
        <v>12.91</v>
      </c>
      <c r="I4330" s="6">
        <f>IF(E4330&gt;=Markov!$B$3,1,0)</f>
        <v/>
      </c>
      <c r="J4330" s="6">
        <f>I4329</f>
        <v/>
      </c>
      <c r="K4330" s="7">
        <f>MAR1!$B$5+MAR1!$C$5*COS(2*PI()*$C4330/365)+MAR1!$D$5*SIN(2*PI()*$C4330/365)</f>
        <v/>
      </c>
      <c r="L4330" s="7">
        <f>MAR1!$B$6+MAR1!$C$6*COS(2*PI()*$C4330/365)+MAR1!$D$6*SIN(2*PI()*$C4330/365)</f>
        <v/>
      </c>
      <c r="M4330" s="7">
        <f>MAR1!$B$7+MAR1!$C$7*COS(2*PI()*$C4330/365)+MAR1!$D$7*SIN(2*PI()*$C4330/365)</f>
        <v/>
      </c>
      <c r="N4330" s="7">
        <f>F4330-K4330</f>
        <v/>
      </c>
      <c r="O4330" s="7">
        <f>G4330-L4330</f>
        <v/>
      </c>
      <c r="P4330" s="7">
        <f>H4330-M4330</f>
        <v/>
      </c>
      <c r="Q4330" s="7">
        <f>IF($I4330=1,(N4330-MAR1!$B$11)/MAR1!$D$11,(N4330-MAR1!$C$11)/MAR1!$E$11)</f>
        <v/>
      </c>
      <c r="R4330" s="7">
        <f>IF($I4330=1,(O4330-MAR1!$B$12)/MAR1!$D$12,(O4330-MAR1!$C$12)/MAR1!$E$12)</f>
        <v/>
      </c>
      <c r="S4330" s="7">
        <f>IF($I4330=1,(P4330-MAR1!$B$13)/MAR1!$D$13,(P4330-MAR1!$C$13)/MAR1!$E$13)</f>
        <v/>
      </c>
    </row>
    <row r="4331">
      <c r="A4331" s="5" t="n">
        <v>4330</v>
      </c>
      <c r="B4331" s="5" t="n">
        <v>12</v>
      </c>
      <c r="C4331" s="5" t="n">
        <v>315</v>
      </c>
      <c r="D4331" s="5" t="n">
        <v>11</v>
      </c>
      <c r="E4331" s="5" t="n">
        <v>0</v>
      </c>
      <c r="F4331" s="5" t="n">
        <v>25</v>
      </c>
      <c r="G4331" s="5" t="n">
        <v>14.2</v>
      </c>
      <c r="H4331" s="5" t="n">
        <v>10.71</v>
      </c>
      <c r="I4331" s="6">
        <f>IF(E4331&gt;=Markov!$B$3,1,0)</f>
        <v/>
      </c>
      <c r="J4331" s="6">
        <f>I4330</f>
        <v/>
      </c>
      <c r="K4331" s="7">
        <f>MAR1!$B$5+MAR1!$C$5*COS(2*PI()*$C4331/365)+MAR1!$D$5*SIN(2*PI()*$C4331/365)</f>
        <v/>
      </c>
      <c r="L4331" s="7">
        <f>MAR1!$B$6+MAR1!$C$6*COS(2*PI()*$C4331/365)+MAR1!$D$6*SIN(2*PI()*$C4331/365)</f>
        <v/>
      </c>
      <c r="M4331" s="7">
        <f>MAR1!$B$7+MAR1!$C$7*COS(2*PI()*$C4331/365)+MAR1!$D$7*SIN(2*PI()*$C4331/365)</f>
        <v/>
      </c>
      <c r="N4331" s="7">
        <f>F4331-K4331</f>
        <v/>
      </c>
      <c r="O4331" s="7">
        <f>G4331-L4331</f>
        <v/>
      </c>
      <c r="P4331" s="7">
        <f>H4331-M4331</f>
        <v/>
      </c>
      <c r="Q4331" s="7">
        <f>IF($I4331=1,(N4331-MAR1!$B$11)/MAR1!$D$11,(N4331-MAR1!$C$11)/MAR1!$E$11)</f>
        <v/>
      </c>
      <c r="R4331" s="7">
        <f>IF($I4331=1,(O4331-MAR1!$B$12)/MAR1!$D$12,(O4331-MAR1!$C$12)/MAR1!$E$12)</f>
        <v/>
      </c>
      <c r="S4331" s="7">
        <f>IF($I4331=1,(P4331-MAR1!$B$13)/MAR1!$D$13,(P4331-MAR1!$C$13)/MAR1!$E$13)</f>
        <v/>
      </c>
    </row>
    <row r="4332">
      <c r="A4332" s="5" t="n">
        <v>4331</v>
      </c>
      <c r="B4332" s="5" t="n">
        <v>12</v>
      </c>
      <c r="C4332" s="5" t="n">
        <v>316</v>
      </c>
      <c r="D4332" s="5" t="n">
        <v>11</v>
      </c>
      <c r="E4332" s="5" t="n">
        <v>14.8</v>
      </c>
      <c r="F4332" s="5" t="n">
        <v>23.4</v>
      </c>
      <c r="G4332" s="5" t="n">
        <v>16</v>
      </c>
      <c r="H4332" s="5" t="n">
        <v>5.54</v>
      </c>
      <c r="I4332" s="6">
        <f>IF(E4332&gt;=Markov!$B$3,1,0)</f>
        <v/>
      </c>
      <c r="J4332" s="6">
        <f>I4331</f>
        <v/>
      </c>
      <c r="K4332" s="7">
        <f>MAR1!$B$5+MAR1!$C$5*COS(2*PI()*$C4332/365)+MAR1!$D$5*SIN(2*PI()*$C4332/365)</f>
        <v/>
      </c>
      <c r="L4332" s="7">
        <f>MAR1!$B$6+MAR1!$C$6*COS(2*PI()*$C4332/365)+MAR1!$D$6*SIN(2*PI()*$C4332/365)</f>
        <v/>
      </c>
      <c r="M4332" s="7">
        <f>MAR1!$B$7+MAR1!$C$7*COS(2*PI()*$C4332/365)+MAR1!$D$7*SIN(2*PI()*$C4332/365)</f>
        <v/>
      </c>
      <c r="N4332" s="7">
        <f>F4332-K4332</f>
        <v/>
      </c>
      <c r="O4332" s="7">
        <f>G4332-L4332</f>
        <v/>
      </c>
      <c r="P4332" s="7">
        <f>H4332-M4332</f>
        <v/>
      </c>
      <c r="Q4332" s="7">
        <f>IF($I4332=1,(N4332-MAR1!$B$11)/MAR1!$D$11,(N4332-MAR1!$C$11)/MAR1!$E$11)</f>
        <v/>
      </c>
      <c r="R4332" s="7">
        <f>IF($I4332=1,(O4332-MAR1!$B$12)/MAR1!$D$12,(O4332-MAR1!$C$12)/MAR1!$E$12)</f>
        <v/>
      </c>
      <c r="S4332" s="7">
        <f>IF($I4332=1,(P4332-MAR1!$B$13)/MAR1!$D$13,(P4332-MAR1!$C$13)/MAR1!$E$13)</f>
        <v/>
      </c>
    </row>
    <row r="4333">
      <c r="A4333" s="5" t="n">
        <v>4332</v>
      </c>
      <c r="B4333" s="5" t="n">
        <v>12</v>
      </c>
      <c r="C4333" s="5" t="n">
        <v>317</v>
      </c>
      <c r="D4333" s="5" t="n">
        <v>11</v>
      </c>
      <c r="E4333" s="5" t="n">
        <v>0</v>
      </c>
      <c r="F4333" s="5" t="n">
        <v>29.4</v>
      </c>
      <c r="G4333" s="5" t="n">
        <v>18.1</v>
      </c>
      <c r="H4333" s="5" t="n">
        <v>11.11</v>
      </c>
      <c r="I4333" s="6">
        <f>IF(E4333&gt;=Markov!$B$3,1,0)</f>
        <v/>
      </c>
      <c r="J4333" s="6">
        <f>I4332</f>
        <v/>
      </c>
      <c r="K4333" s="7">
        <f>MAR1!$B$5+MAR1!$C$5*COS(2*PI()*$C4333/365)+MAR1!$D$5*SIN(2*PI()*$C4333/365)</f>
        <v/>
      </c>
      <c r="L4333" s="7">
        <f>MAR1!$B$6+MAR1!$C$6*COS(2*PI()*$C4333/365)+MAR1!$D$6*SIN(2*PI()*$C4333/365)</f>
        <v/>
      </c>
      <c r="M4333" s="7">
        <f>MAR1!$B$7+MAR1!$C$7*COS(2*PI()*$C4333/365)+MAR1!$D$7*SIN(2*PI()*$C4333/365)</f>
        <v/>
      </c>
      <c r="N4333" s="7">
        <f>F4333-K4333</f>
        <v/>
      </c>
      <c r="O4333" s="7">
        <f>G4333-L4333</f>
        <v/>
      </c>
      <c r="P4333" s="7">
        <f>H4333-M4333</f>
        <v/>
      </c>
      <c r="Q4333" s="7">
        <f>IF($I4333=1,(N4333-MAR1!$B$11)/MAR1!$D$11,(N4333-MAR1!$C$11)/MAR1!$E$11)</f>
        <v/>
      </c>
      <c r="R4333" s="7">
        <f>IF($I4333=1,(O4333-MAR1!$B$12)/MAR1!$D$12,(O4333-MAR1!$C$12)/MAR1!$E$12)</f>
        <v/>
      </c>
      <c r="S4333" s="7">
        <f>IF($I4333=1,(P4333-MAR1!$B$13)/MAR1!$D$13,(P4333-MAR1!$C$13)/MAR1!$E$13)</f>
        <v/>
      </c>
    </row>
    <row r="4334">
      <c r="A4334" s="5" t="n">
        <v>4333</v>
      </c>
      <c r="B4334" s="5" t="n">
        <v>12</v>
      </c>
      <c r="C4334" s="5" t="n">
        <v>318</v>
      </c>
      <c r="D4334" s="5" t="n">
        <v>11</v>
      </c>
      <c r="E4334" s="5" t="n">
        <v>0</v>
      </c>
      <c r="F4334" s="5" t="n">
        <v>26.2</v>
      </c>
      <c r="G4334" s="5" t="n">
        <v>16</v>
      </c>
      <c r="H4334" s="5" t="n">
        <v>12.15</v>
      </c>
      <c r="I4334" s="6">
        <f>IF(E4334&gt;=Markov!$B$3,1,0)</f>
        <v/>
      </c>
      <c r="J4334" s="6">
        <f>I4333</f>
        <v/>
      </c>
      <c r="K4334" s="7">
        <f>MAR1!$B$5+MAR1!$C$5*COS(2*PI()*$C4334/365)+MAR1!$D$5*SIN(2*PI()*$C4334/365)</f>
        <v/>
      </c>
      <c r="L4334" s="7">
        <f>MAR1!$B$6+MAR1!$C$6*COS(2*PI()*$C4334/365)+MAR1!$D$6*SIN(2*PI()*$C4334/365)</f>
        <v/>
      </c>
      <c r="M4334" s="7">
        <f>MAR1!$B$7+MAR1!$C$7*COS(2*PI()*$C4334/365)+MAR1!$D$7*SIN(2*PI()*$C4334/365)</f>
        <v/>
      </c>
      <c r="N4334" s="7">
        <f>F4334-K4334</f>
        <v/>
      </c>
      <c r="O4334" s="7">
        <f>G4334-L4334</f>
        <v/>
      </c>
      <c r="P4334" s="7">
        <f>H4334-M4334</f>
        <v/>
      </c>
      <c r="Q4334" s="7">
        <f>IF($I4334=1,(N4334-MAR1!$B$11)/MAR1!$D$11,(N4334-MAR1!$C$11)/MAR1!$E$11)</f>
        <v/>
      </c>
      <c r="R4334" s="7">
        <f>IF($I4334=1,(O4334-MAR1!$B$12)/MAR1!$D$12,(O4334-MAR1!$C$12)/MAR1!$E$12)</f>
        <v/>
      </c>
      <c r="S4334" s="7">
        <f>IF($I4334=1,(P4334-MAR1!$B$13)/MAR1!$D$13,(P4334-MAR1!$C$13)/MAR1!$E$13)</f>
        <v/>
      </c>
    </row>
    <row r="4335">
      <c r="A4335" s="5" t="n">
        <v>4334</v>
      </c>
      <c r="B4335" s="5" t="n">
        <v>12</v>
      </c>
      <c r="C4335" s="5" t="n">
        <v>319</v>
      </c>
      <c r="D4335" s="5" t="n">
        <v>11</v>
      </c>
      <c r="E4335" s="5" t="n">
        <v>0</v>
      </c>
      <c r="F4335" s="5" t="n">
        <v>28.4</v>
      </c>
      <c r="G4335" s="5" t="n">
        <v>12.2</v>
      </c>
      <c r="H4335" s="5" t="n">
        <v>15.77</v>
      </c>
      <c r="I4335" s="6">
        <f>IF(E4335&gt;=Markov!$B$3,1,0)</f>
        <v/>
      </c>
      <c r="J4335" s="6">
        <f>I4334</f>
        <v/>
      </c>
      <c r="K4335" s="7">
        <f>MAR1!$B$5+MAR1!$C$5*COS(2*PI()*$C4335/365)+MAR1!$D$5*SIN(2*PI()*$C4335/365)</f>
        <v/>
      </c>
      <c r="L4335" s="7">
        <f>MAR1!$B$6+MAR1!$C$6*COS(2*PI()*$C4335/365)+MAR1!$D$6*SIN(2*PI()*$C4335/365)</f>
        <v/>
      </c>
      <c r="M4335" s="7">
        <f>MAR1!$B$7+MAR1!$C$7*COS(2*PI()*$C4335/365)+MAR1!$D$7*SIN(2*PI()*$C4335/365)</f>
        <v/>
      </c>
      <c r="N4335" s="7">
        <f>F4335-K4335</f>
        <v/>
      </c>
      <c r="O4335" s="7">
        <f>G4335-L4335</f>
        <v/>
      </c>
      <c r="P4335" s="7">
        <f>H4335-M4335</f>
        <v/>
      </c>
      <c r="Q4335" s="7">
        <f>IF($I4335=1,(N4335-MAR1!$B$11)/MAR1!$D$11,(N4335-MAR1!$C$11)/MAR1!$E$11)</f>
        <v/>
      </c>
      <c r="R4335" s="7">
        <f>IF($I4335=1,(O4335-MAR1!$B$12)/MAR1!$D$12,(O4335-MAR1!$C$12)/MAR1!$E$12)</f>
        <v/>
      </c>
      <c r="S4335" s="7">
        <f>IF($I4335=1,(P4335-MAR1!$B$13)/MAR1!$D$13,(P4335-MAR1!$C$13)/MAR1!$E$13)</f>
        <v/>
      </c>
    </row>
    <row r="4336">
      <c r="A4336" s="5" t="n">
        <v>4335</v>
      </c>
      <c r="B4336" s="5" t="n">
        <v>12</v>
      </c>
      <c r="C4336" s="5" t="n">
        <v>320</v>
      </c>
      <c r="D4336" s="5" t="n">
        <v>11</v>
      </c>
      <c r="E4336" s="5" t="n">
        <v>0</v>
      </c>
      <c r="F4336" s="5" t="n">
        <v>27.2</v>
      </c>
      <c r="G4336" s="5" t="n">
        <v>15.1</v>
      </c>
      <c r="H4336" s="5" t="n">
        <v>12.98</v>
      </c>
      <c r="I4336" s="6">
        <f>IF(E4336&gt;=Markov!$B$3,1,0)</f>
        <v/>
      </c>
      <c r="J4336" s="6">
        <f>I4335</f>
        <v/>
      </c>
      <c r="K4336" s="7">
        <f>MAR1!$B$5+MAR1!$C$5*COS(2*PI()*$C4336/365)+MAR1!$D$5*SIN(2*PI()*$C4336/365)</f>
        <v/>
      </c>
      <c r="L4336" s="7">
        <f>MAR1!$B$6+MAR1!$C$6*COS(2*PI()*$C4336/365)+MAR1!$D$6*SIN(2*PI()*$C4336/365)</f>
        <v/>
      </c>
      <c r="M4336" s="7">
        <f>MAR1!$B$7+MAR1!$C$7*COS(2*PI()*$C4336/365)+MAR1!$D$7*SIN(2*PI()*$C4336/365)</f>
        <v/>
      </c>
      <c r="N4336" s="7">
        <f>F4336-K4336</f>
        <v/>
      </c>
      <c r="O4336" s="7">
        <f>G4336-L4336</f>
        <v/>
      </c>
      <c r="P4336" s="7">
        <f>H4336-M4336</f>
        <v/>
      </c>
      <c r="Q4336" s="7">
        <f>IF($I4336=1,(N4336-MAR1!$B$11)/MAR1!$D$11,(N4336-MAR1!$C$11)/MAR1!$E$11)</f>
        <v/>
      </c>
      <c r="R4336" s="7">
        <f>IF($I4336=1,(O4336-MAR1!$B$12)/MAR1!$D$12,(O4336-MAR1!$C$12)/MAR1!$E$12)</f>
        <v/>
      </c>
      <c r="S4336" s="7">
        <f>IF($I4336=1,(P4336-MAR1!$B$13)/MAR1!$D$13,(P4336-MAR1!$C$13)/MAR1!$E$13)</f>
        <v/>
      </c>
    </row>
    <row r="4337">
      <c r="A4337" s="5" t="n">
        <v>4336</v>
      </c>
      <c r="B4337" s="5" t="n">
        <v>12</v>
      </c>
      <c r="C4337" s="5" t="n">
        <v>321</v>
      </c>
      <c r="D4337" s="5" t="n">
        <v>11</v>
      </c>
      <c r="E4337" s="5" t="n">
        <v>0</v>
      </c>
      <c r="F4337" s="5" t="n">
        <v>27.8</v>
      </c>
      <c r="G4337" s="5" t="n">
        <v>15.7</v>
      </c>
      <c r="H4337" s="5" t="n">
        <v>11.04</v>
      </c>
      <c r="I4337" s="6">
        <f>IF(E4337&gt;=Markov!$B$3,1,0)</f>
        <v/>
      </c>
      <c r="J4337" s="6">
        <f>I4336</f>
        <v/>
      </c>
      <c r="K4337" s="7">
        <f>MAR1!$B$5+MAR1!$C$5*COS(2*PI()*$C4337/365)+MAR1!$D$5*SIN(2*PI()*$C4337/365)</f>
        <v/>
      </c>
      <c r="L4337" s="7">
        <f>MAR1!$B$6+MAR1!$C$6*COS(2*PI()*$C4337/365)+MAR1!$D$6*SIN(2*PI()*$C4337/365)</f>
        <v/>
      </c>
      <c r="M4337" s="7">
        <f>MAR1!$B$7+MAR1!$C$7*COS(2*PI()*$C4337/365)+MAR1!$D$7*SIN(2*PI()*$C4337/365)</f>
        <v/>
      </c>
      <c r="N4337" s="7">
        <f>F4337-K4337</f>
        <v/>
      </c>
      <c r="O4337" s="7">
        <f>G4337-L4337</f>
        <v/>
      </c>
      <c r="P4337" s="7">
        <f>H4337-M4337</f>
        <v/>
      </c>
      <c r="Q4337" s="7">
        <f>IF($I4337=1,(N4337-MAR1!$B$11)/MAR1!$D$11,(N4337-MAR1!$C$11)/MAR1!$E$11)</f>
        <v/>
      </c>
      <c r="R4337" s="7">
        <f>IF($I4337=1,(O4337-MAR1!$B$12)/MAR1!$D$12,(O4337-MAR1!$C$12)/MAR1!$E$12)</f>
        <v/>
      </c>
      <c r="S4337" s="7">
        <f>IF($I4337=1,(P4337-MAR1!$B$13)/MAR1!$D$13,(P4337-MAR1!$C$13)/MAR1!$E$13)</f>
        <v/>
      </c>
    </row>
    <row r="4338">
      <c r="A4338" s="5" t="n">
        <v>4337</v>
      </c>
      <c r="B4338" s="5" t="n">
        <v>12</v>
      </c>
      <c r="C4338" s="5" t="n">
        <v>322</v>
      </c>
      <c r="D4338" s="5" t="n">
        <v>11</v>
      </c>
      <c r="E4338" s="5" t="n">
        <v>0</v>
      </c>
      <c r="F4338" s="5" t="n">
        <v>27.3</v>
      </c>
      <c r="G4338" s="5" t="n">
        <v>16.6</v>
      </c>
      <c r="H4338" s="5" t="n">
        <v>13.4</v>
      </c>
      <c r="I4338" s="6">
        <f>IF(E4338&gt;=Markov!$B$3,1,0)</f>
        <v/>
      </c>
      <c r="J4338" s="6">
        <f>I4337</f>
        <v/>
      </c>
      <c r="K4338" s="7">
        <f>MAR1!$B$5+MAR1!$C$5*COS(2*PI()*$C4338/365)+MAR1!$D$5*SIN(2*PI()*$C4338/365)</f>
        <v/>
      </c>
      <c r="L4338" s="7">
        <f>MAR1!$B$6+MAR1!$C$6*COS(2*PI()*$C4338/365)+MAR1!$D$6*SIN(2*PI()*$C4338/365)</f>
        <v/>
      </c>
      <c r="M4338" s="7">
        <f>MAR1!$B$7+MAR1!$C$7*COS(2*PI()*$C4338/365)+MAR1!$D$7*SIN(2*PI()*$C4338/365)</f>
        <v/>
      </c>
      <c r="N4338" s="7">
        <f>F4338-K4338</f>
        <v/>
      </c>
      <c r="O4338" s="7">
        <f>G4338-L4338</f>
        <v/>
      </c>
      <c r="P4338" s="7">
        <f>H4338-M4338</f>
        <v/>
      </c>
      <c r="Q4338" s="7">
        <f>IF($I4338=1,(N4338-MAR1!$B$11)/MAR1!$D$11,(N4338-MAR1!$C$11)/MAR1!$E$11)</f>
        <v/>
      </c>
      <c r="R4338" s="7">
        <f>IF($I4338=1,(O4338-MAR1!$B$12)/MAR1!$D$12,(O4338-MAR1!$C$12)/MAR1!$E$12)</f>
        <v/>
      </c>
      <c r="S4338" s="7">
        <f>IF($I4338=1,(P4338-MAR1!$B$13)/MAR1!$D$13,(P4338-MAR1!$C$13)/MAR1!$E$13)</f>
        <v/>
      </c>
    </row>
    <row r="4339">
      <c r="A4339" s="5" t="n">
        <v>4338</v>
      </c>
      <c r="B4339" s="5" t="n">
        <v>12</v>
      </c>
      <c r="C4339" s="5" t="n">
        <v>323</v>
      </c>
      <c r="D4339" s="5" t="n">
        <v>11</v>
      </c>
      <c r="E4339" s="5" t="n">
        <v>0</v>
      </c>
      <c r="F4339" s="5" t="n">
        <v>25.9</v>
      </c>
      <c r="G4339" s="5" t="n">
        <v>14.3</v>
      </c>
      <c r="H4339" s="5" t="n">
        <v>18.3</v>
      </c>
      <c r="I4339" s="6">
        <f>IF(E4339&gt;=Markov!$B$3,1,0)</f>
        <v/>
      </c>
      <c r="J4339" s="6">
        <f>I4338</f>
        <v/>
      </c>
      <c r="K4339" s="7">
        <f>MAR1!$B$5+MAR1!$C$5*COS(2*PI()*$C4339/365)+MAR1!$D$5*SIN(2*PI()*$C4339/365)</f>
        <v/>
      </c>
      <c r="L4339" s="7">
        <f>MAR1!$B$6+MAR1!$C$6*COS(2*PI()*$C4339/365)+MAR1!$D$6*SIN(2*PI()*$C4339/365)</f>
        <v/>
      </c>
      <c r="M4339" s="7">
        <f>MAR1!$B$7+MAR1!$C$7*COS(2*PI()*$C4339/365)+MAR1!$D$7*SIN(2*PI()*$C4339/365)</f>
        <v/>
      </c>
      <c r="N4339" s="7">
        <f>F4339-K4339</f>
        <v/>
      </c>
      <c r="O4339" s="7">
        <f>G4339-L4339</f>
        <v/>
      </c>
      <c r="P4339" s="7">
        <f>H4339-M4339</f>
        <v/>
      </c>
      <c r="Q4339" s="7">
        <f>IF($I4339=1,(N4339-MAR1!$B$11)/MAR1!$D$11,(N4339-MAR1!$C$11)/MAR1!$E$11)</f>
        <v/>
      </c>
      <c r="R4339" s="7">
        <f>IF($I4339=1,(O4339-MAR1!$B$12)/MAR1!$D$12,(O4339-MAR1!$C$12)/MAR1!$E$12)</f>
        <v/>
      </c>
      <c r="S4339" s="7">
        <f>IF($I4339=1,(P4339-MAR1!$B$13)/MAR1!$D$13,(P4339-MAR1!$C$13)/MAR1!$E$13)</f>
        <v/>
      </c>
    </row>
    <row r="4340">
      <c r="A4340" s="5" t="n">
        <v>4339</v>
      </c>
      <c r="B4340" s="5" t="n">
        <v>12</v>
      </c>
      <c r="C4340" s="5" t="n">
        <v>324</v>
      </c>
      <c r="D4340" s="5" t="n">
        <v>11</v>
      </c>
      <c r="E4340" s="5" t="n">
        <v>0</v>
      </c>
      <c r="F4340" s="5" t="n">
        <v>26.9</v>
      </c>
      <c r="G4340" s="5" t="n">
        <v>15.7</v>
      </c>
      <c r="H4340" s="5" t="n">
        <v>11.42</v>
      </c>
      <c r="I4340" s="6">
        <f>IF(E4340&gt;=Markov!$B$3,1,0)</f>
        <v/>
      </c>
      <c r="J4340" s="6">
        <f>I4339</f>
        <v/>
      </c>
      <c r="K4340" s="7">
        <f>MAR1!$B$5+MAR1!$C$5*COS(2*PI()*$C4340/365)+MAR1!$D$5*SIN(2*PI()*$C4340/365)</f>
        <v/>
      </c>
      <c r="L4340" s="7">
        <f>MAR1!$B$6+MAR1!$C$6*COS(2*PI()*$C4340/365)+MAR1!$D$6*SIN(2*PI()*$C4340/365)</f>
        <v/>
      </c>
      <c r="M4340" s="7">
        <f>MAR1!$B$7+MAR1!$C$7*COS(2*PI()*$C4340/365)+MAR1!$D$7*SIN(2*PI()*$C4340/365)</f>
        <v/>
      </c>
      <c r="N4340" s="7">
        <f>F4340-K4340</f>
        <v/>
      </c>
      <c r="O4340" s="7">
        <f>G4340-L4340</f>
        <v/>
      </c>
      <c r="P4340" s="7">
        <f>H4340-M4340</f>
        <v/>
      </c>
      <c r="Q4340" s="7">
        <f>IF($I4340=1,(N4340-MAR1!$B$11)/MAR1!$D$11,(N4340-MAR1!$C$11)/MAR1!$E$11)</f>
        <v/>
      </c>
      <c r="R4340" s="7">
        <f>IF($I4340=1,(O4340-MAR1!$B$12)/MAR1!$D$12,(O4340-MAR1!$C$12)/MAR1!$E$12)</f>
        <v/>
      </c>
      <c r="S4340" s="7">
        <f>IF($I4340=1,(P4340-MAR1!$B$13)/MAR1!$D$13,(P4340-MAR1!$C$13)/MAR1!$E$13)</f>
        <v/>
      </c>
    </row>
    <row r="4341">
      <c r="A4341" s="5" t="n">
        <v>4340</v>
      </c>
      <c r="B4341" s="5" t="n">
        <v>12</v>
      </c>
      <c r="C4341" s="5" t="n">
        <v>325</v>
      </c>
      <c r="D4341" s="5" t="n">
        <v>11</v>
      </c>
      <c r="E4341" s="5" t="n">
        <v>0</v>
      </c>
      <c r="F4341" s="5" t="n">
        <v>28.9</v>
      </c>
      <c r="G4341" s="5" t="n">
        <v>16.2</v>
      </c>
      <c r="H4341" s="5" t="n">
        <v>14.27</v>
      </c>
      <c r="I4341" s="6">
        <f>IF(E4341&gt;=Markov!$B$3,1,0)</f>
        <v/>
      </c>
      <c r="J4341" s="6">
        <f>I4340</f>
        <v/>
      </c>
      <c r="K4341" s="7">
        <f>MAR1!$B$5+MAR1!$C$5*COS(2*PI()*$C4341/365)+MAR1!$D$5*SIN(2*PI()*$C4341/365)</f>
        <v/>
      </c>
      <c r="L4341" s="7">
        <f>MAR1!$B$6+MAR1!$C$6*COS(2*PI()*$C4341/365)+MAR1!$D$6*SIN(2*PI()*$C4341/365)</f>
        <v/>
      </c>
      <c r="M4341" s="7">
        <f>MAR1!$B$7+MAR1!$C$7*COS(2*PI()*$C4341/365)+MAR1!$D$7*SIN(2*PI()*$C4341/365)</f>
        <v/>
      </c>
      <c r="N4341" s="7">
        <f>F4341-K4341</f>
        <v/>
      </c>
      <c r="O4341" s="7">
        <f>G4341-L4341</f>
        <v/>
      </c>
      <c r="P4341" s="7">
        <f>H4341-M4341</f>
        <v/>
      </c>
      <c r="Q4341" s="7">
        <f>IF($I4341=1,(N4341-MAR1!$B$11)/MAR1!$D$11,(N4341-MAR1!$C$11)/MAR1!$E$11)</f>
        <v/>
      </c>
      <c r="R4341" s="7">
        <f>IF($I4341=1,(O4341-MAR1!$B$12)/MAR1!$D$12,(O4341-MAR1!$C$12)/MAR1!$E$12)</f>
        <v/>
      </c>
      <c r="S4341" s="7">
        <f>IF($I4341=1,(P4341-MAR1!$B$13)/MAR1!$D$13,(P4341-MAR1!$C$13)/MAR1!$E$13)</f>
        <v/>
      </c>
    </row>
    <row r="4342">
      <c r="A4342" s="5" t="n">
        <v>4341</v>
      </c>
      <c r="B4342" s="5" t="n">
        <v>12</v>
      </c>
      <c r="C4342" s="5" t="n">
        <v>326</v>
      </c>
      <c r="D4342" s="5" t="n">
        <v>11</v>
      </c>
      <c r="E4342" s="5" t="n">
        <v>0</v>
      </c>
      <c r="F4342" s="5" t="n">
        <v>29.2</v>
      </c>
      <c r="G4342" s="5" t="n">
        <v>17.1</v>
      </c>
      <c r="H4342" s="5" t="n">
        <v>15.37</v>
      </c>
      <c r="I4342" s="6">
        <f>IF(E4342&gt;=Markov!$B$3,1,0)</f>
        <v/>
      </c>
      <c r="J4342" s="6">
        <f>I4341</f>
        <v/>
      </c>
      <c r="K4342" s="7">
        <f>MAR1!$B$5+MAR1!$C$5*COS(2*PI()*$C4342/365)+MAR1!$D$5*SIN(2*PI()*$C4342/365)</f>
        <v/>
      </c>
      <c r="L4342" s="7">
        <f>MAR1!$B$6+MAR1!$C$6*COS(2*PI()*$C4342/365)+MAR1!$D$6*SIN(2*PI()*$C4342/365)</f>
        <v/>
      </c>
      <c r="M4342" s="7">
        <f>MAR1!$B$7+MAR1!$C$7*COS(2*PI()*$C4342/365)+MAR1!$D$7*SIN(2*PI()*$C4342/365)</f>
        <v/>
      </c>
      <c r="N4342" s="7">
        <f>F4342-K4342</f>
        <v/>
      </c>
      <c r="O4342" s="7">
        <f>G4342-L4342</f>
        <v/>
      </c>
      <c r="P4342" s="7">
        <f>H4342-M4342</f>
        <v/>
      </c>
      <c r="Q4342" s="7">
        <f>IF($I4342=1,(N4342-MAR1!$B$11)/MAR1!$D$11,(N4342-MAR1!$C$11)/MAR1!$E$11)</f>
        <v/>
      </c>
      <c r="R4342" s="7">
        <f>IF($I4342=1,(O4342-MAR1!$B$12)/MAR1!$D$12,(O4342-MAR1!$C$12)/MAR1!$E$12)</f>
        <v/>
      </c>
      <c r="S4342" s="7">
        <f>IF($I4342=1,(P4342-MAR1!$B$13)/MAR1!$D$13,(P4342-MAR1!$C$13)/MAR1!$E$13)</f>
        <v/>
      </c>
    </row>
    <row r="4343">
      <c r="A4343" s="5" t="n">
        <v>4342</v>
      </c>
      <c r="B4343" s="5" t="n">
        <v>12</v>
      </c>
      <c r="C4343" s="5" t="n">
        <v>327</v>
      </c>
      <c r="D4343" s="5" t="n">
        <v>11</v>
      </c>
      <c r="E4343" s="5" t="n">
        <v>0</v>
      </c>
      <c r="F4343" s="5" t="n">
        <v>28.1</v>
      </c>
      <c r="G4343" s="5" t="n">
        <v>14.9</v>
      </c>
      <c r="H4343" s="5" t="n">
        <v>9.960000000000001</v>
      </c>
      <c r="I4343" s="6">
        <f>IF(E4343&gt;=Markov!$B$3,1,0)</f>
        <v/>
      </c>
      <c r="J4343" s="6">
        <f>I4342</f>
        <v/>
      </c>
      <c r="K4343" s="7">
        <f>MAR1!$B$5+MAR1!$C$5*COS(2*PI()*$C4343/365)+MAR1!$D$5*SIN(2*PI()*$C4343/365)</f>
        <v/>
      </c>
      <c r="L4343" s="7">
        <f>MAR1!$B$6+MAR1!$C$6*COS(2*PI()*$C4343/365)+MAR1!$D$6*SIN(2*PI()*$C4343/365)</f>
        <v/>
      </c>
      <c r="M4343" s="7">
        <f>MAR1!$B$7+MAR1!$C$7*COS(2*PI()*$C4343/365)+MAR1!$D$7*SIN(2*PI()*$C4343/365)</f>
        <v/>
      </c>
      <c r="N4343" s="7">
        <f>F4343-K4343</f>
        <v/>
      </c>
      <c r="O4343" s="7">
        <f>G4343-L4343</f>
        <v/>
      </c>
      <c r="P4343" s="7">
        <f>H4343-M4343</f>
        <v/>
      </c>
      <c r="Q4343" s="7">
        <f>IF($I4343=1,(N4343-MAR1!$B$11)/MAR1!$D$11,(N4343-MAR1!$C$11)/MAR1!$E$11)</f>
        <v/>
      </c>
      <c r="R4343" s="7">
        <f>IF($I4343=1,(O4343-MAR1!$B$12)/MAR1!$D$12,(O4343-MAR1!$C$12)/MAR1!$E$12)</f>
        <v/>
      </c>
      <c r="S4343" s="7">
        <f>IF($I4343=1,(P4343-MAR1!$B$13)/MAR1!$D$13,(P4343-MAR1!$C$13)/MAR1!$E$13)</f>
        <v/>
      </c>
    </row>
    <row r="4344">
      <c r="A4344" s="5" t="n">
        <v>4343</v>
      </c>
      <c r="B4344" s="5" t="n">
        <v>12</v>
      </c>
      <c r="C4344" s="5" t="n">
        <v>328</v>
      </c>
      <c r="D4344" s="5" t="n">
        <v>11</v>
      </c>
      <c r="E4344" s="5" t="n">
        <v>0</v>
      </c>
      <c r="F4344" s="5" t="n">
        <v>30.3</v>
      </c>
      <c r="G4344" s="5" t="n">
        <v>14.3</v>
      </c>
      <c r="H4344" s="5" t="n">
        <v>15.84</v>
      </c>
      <c r="I4344" s="6">
        <f>IF(E4344&gt;=Markov!$B$3,1,0)</f>
        <v/>
      </c>
      <c r="J4344" s="6">
        <f>I4343</f>
        <v/>
      </c>
      <c r="K4344" s="7">
        <f>MAR1!$B$5+MAR1!$C$5*COS(2*PI()*$C4344/365)+MAR1!$D$5*SIN(2*PI()*$C4344/365)</f>
        <v/>
      </c>
      <c r="L4344" s="7">
        <f>MAR1!$B$6+MAR1!$C$6*COS(2*PI()*$C4344/365)+MAR1!$D$6*SIN(2*PI()*$C4344/365)</f>
        <v/>
      </c>
      <c r="M4344" s="7">
        <f>MAR1!$B$7+MAR1!$C$7*COS(2*PI()*$C4344/365)+MAR1!$D$7*SIN(2*PI()*$C4344/365)</f>
        <v/>
      </c>
      <c r="N4344" s="7">
        <f>F4344-K4344</f>
        <v/>
      </c>
      <c r="O4344" s="7">
        <f>G4344-L4344</f>
        <v/>
      </c>
      <c r="P4344" s="7">
        <f>H4344-M4344</f>
        <v/>
      </c>
      <c r="Q4344" s="7">
        <f>IF($I4344=1,(N4344-MAR1!$B$11)/MAR1!$D$11,(N4344-MAR1!$C$11)/MAR1!$E$11)</f>
        <v/>
      </c>
      <c r="R4344" s="7">
        <f>IF($I4344=1,(O4344-MAR1!$B$12)/MAR1!$D$12,(O4344-MAR1!$C$12)/MAR1!$E$12)</f>
        <v/>
      </c>
      <c r="S4344" s="7">
        <f>IF($I4344=1,(P4344-MAR1!$B$13)/MAR1!$D$13,(P4344-MAR1!$C$13)/MAR1!$E$13)</f>
        <v/>
      </c>
    </row>
    <row r="4345">
      <c r="A4345" s="5" t="n">
        <v>4344</v>
      </c>
      <c r="B4345" s="5" t="n">
        <v>12</v>
      </c>
      <c r="C4345" s="5" t="n">
        <v>329</v>
      </c>
      <c r="D4345" s="5" t="n">
        <v>11</v>
      </c>
      <c r="E4345" s="5" t="n">
        <v>0</v>
      </c>
      <c r="F4345" s="5" t="n">
        <v>30.7</v>
      </c>
      <c r="G4345" s="5" t="n">
        <v>12.9</v>
      </c>
      <c r="H4345" s="5" t="n">
        <v>14.07</v>
      </c>
      <c r="I4345" s="6">
        <f>IF(E4345&gt;=Markov!$B$3,1,0)</f>
        <v/>
      </c>
      <c r="J4345" s="6">
        <f>I4344</f>
        <v/>
      </c>
      <c r="K4345" s="7">
        <f>MAR1!$B$5+MAR1!$C$5*COS(2*PI()*$C4345/365)+MAR1!$D$5*SIN(2*PI()*$C4345/365)</f>
        <v/>
      </c>
      <c r="L4345" s="7">
        <f>MAR1!$B$6+MAR1!$C$6*COS(2*PI()*$C4345/365)+MAR1!$D$6*SIN(2*PI()*$C4345/365)</f>
        <v/>
      </c>
      <c r="M4345" s="7">
        <f>MAR1!$B$7+MAR1!$C$7*COS(2*PI()*$C4345/365)+MAR1!$D$7*SIN(2*PI()*$C4345/365)</f>
        <v/>
      </c>
      <c r="N4345" s="7">
        <f>F4345-K4345</f>
        <v/>
      </c>
      <c r="O4345" s="7">
        <f>G4345-L4345</f>
        <v/>
      </c>
      <c r="P4345" s="7">
        <f>H4345-M4345</f>
        <v/>
      </c>
      <c r="Q4345" s="7">
        <f>IF($I4345=1,(N4345-MAR1!$B$11)/MAR1!$D$11,(N4345-MAR1!$C$11)/MAR1!$E$11)</f>
        <v/>
      </c>
      <c r="R4345" s="7">
        <f>IF($I4345=1,(O4345-MAR1!$B$12)/MAR1!$D$12,(O4345-MAR1!$C$12)/MAR1!$E$12)</f>
        <v/>
      </c>
      <c r="S4345" s="7">
        <f>IF($I4345=1,(P4345-MAR1!$B$13)/MAR1!$D$13,(P4345-MAR1!$C$13)/MAR1!$E$13)</f>
        <v/>
      </c>
    </row>
    <row r="4346">
      <c r="A4346" s="5" t="n">
        <v>4345</v>
      </c>
      <c r="B4346" s="5" t="n">
        <v>12</v>
      </c>
      <c r="C4346" s="5" t="n">
        <v>330</v>
      </c>
      <c r="D4346" s="5" t="n">
        <v>11</v>
      </c>
      <c r="E4346" s="5" t="n">
        <v>0</v>
      </c>
      <c r="F4346" s="5" t="n">
        <v>30.4</v>
      </c>
      <c r="G4346" s="5" t="n">
        <v>14.3</v>
      </c>
      <c r="H4346" s="5" t="n">
        <v>8.99</v>
      </c>
      <c r="I4346" s="6">
        <f>IF(E4346&gt;=Markov!$B$3,1,0)</f>
        <v/>
      </c>
      <c r="J4346" s="6">
        <f>I4345</f>
        <v/>
      </c>
      <c r="K4346" s="7">
        <f>MAR1!$B$5+MAR1!$C$5*COS(2*PI()*$C4346/365)+MAR1!$D$5*SIN(2*PI()*$C4346/365)</f>
        <v/>
      </c>
      <c r="L4346" s="7">
        <f>MAR1!$B$6+MAR1!$C$6*COS(2*PI()*$C4346/365)+MAR1!$D$6*SIN(2*PI()*$C4346/365)</f>
        <v/>
      </c>
      <c r="M4346" s="7">
        <f>MAR1!$B$7+MAR1!$C$7*COS(2*PI()*$C4346/365)+MAR1!$D$7*SIN(2*PI()*$C4346/365)</f>
        <v/>
      </c>
      <c r="N4346" s="7">
        <f>F4346-K4346</f>
        <v/>
      </c>
      <c r="O4346" s="7">
        <f>G4346-L4346</f>
        <v/>
      </c>
      <c r="P4346" s="7">
        <f>H4346-M4346</f>
        <v/>
      </c>
      <c r="Q4346" s="7">
        <f>IF($I4346=1,(N4346-MAR1!$B$11)/MAR1!$D$11,(N4346-MAR1!$C$11)/MAR1!$E$11)</f>
        <v/>
      </c>
      <c r="R4346" s="7">
        <f>IF($I4346=1,(O4346-MAR1!$B$12)/MAR1!$D$12,(O4346-MAR1!$C$12)/MAR1!$E$12)</f>
        <v/>
      </c>
      <c r="S4346" s="7">
        <f>IF($I4346=1,(P4346-MAR1!$B$13)/MAR1!$D$13,(P4346-MAR1!$C$13)/MAR1!$E$13)</f>
        <v/>
      </c>
    </row>
    <row r="4347">
      <c r="A4347" s="5" t="n">
        <v>4346</v>
      </c>
      <c r="B4347" s="5" t="n">
        <v>12</v>
      </c>
      <c r="C4347" s="5" t="n">
        <v>331</v>
      </c>
      <c r="D4347" s="5" t="n">
        <v>11</v>
      </c>
      <c r="E4347" s="5" t="n">
        <v>0</v>
      </c>
      <c r="F4347" s="5" t="n">
        <v>30</v>
      </c>
      <c r="G4347" s="5" t="n">
        <v>15.2</v>
      </c>
      <c r="H4347" s="5" t="n">
        <v>16.11</v>
      </c>
      <c r="I4347" s="6">
        <f>IF(E4347&gt;=Markov!$B$3,1,0)</f>
        <v/>
      </c>
      <c r="J4347" s="6">
        <f>I4346</f>
        <v/>
      </c>
      <c r="K4347" s="7">
        <f>MAR1!$B$5+MAR1!$C$5*COS(2*PI()*$C4347/365)+MAR1!$D$5*SIN(2*PI()*$C4347/365)</f>
        <v/>
      </c>
      <c r="L4347" s="7">
        <f>MAR1!$B$6+MAR1!$C$6*COS(2*PI()*$C4347/365)+MAR1!$D$6*SIN(2*PI()*$C4347/365)</f>
        <v/>
      </c>
      <c r="M4347" s="7">
        <f>MAR1!$B$7+MAR1!$C$7*COS(2*PI()*$C4347/365)+MAR1!$D$7*SIN(2*PI()*$C4347/365)</f>
        <v/>
      </c>
      <c r="N4347" s="7">
        <f>F4347-K4347</f>
        <v/>
      </c>
      <c r="O4347" s="7">
        <f>G4347-L4347</f>
        <v/>
      </c>
      <c r="P4347" s="7">
        <f>H4347-M4347</f>
        <v/>
      </c>
      <c r="Q4347" s="7">
        <f>IF($I4347=1,(N4347-MAR1!$B$11)/MAR1!$D$11,(N4347-MAR1!$C$11)/MAR1!$E$11)</f>
        <v/>
      </c>
      <c r="R4347" s="7">
        <f>IF($I4347=1,(O4347-MAR1!$B$12)/MAR1!$D$12,(O4347-MAR1!$C$12)/MAR1!$E$12)</f>
        <v/>
      </c>
      <c r="S4347" s="7">
        <f>IF($I4347=1,(P4347-MAR1!$B$13)/MAR1!$D$13,(P4347-MAR1!$C$13)/MAR1!$E$13)</f>
        <v/>
      </c>
    </row>
    <row r="4348">
      <c r="A4348" s="5" t="n">
        <v>4347</v>
      </c>
      <c r="B4348" s="5" t="n">
        <v>12</v>
      </c>
      <c r="C4348" s="5" t="n">
        <v>332</v>
      </c>
      <c r="D4348" s="5" t="n">
        <v>11</v>
      </c>
      <c r="E4348" s="5" t="n">
        <v>0</v>
      </c>
      <c r="F4348" s="5" t="n">
        <v>28.9</v>
      </c>
      <c r="G4348" s="5" t="n">
        <v>15.3</v>
      </c>
      <c r="H4348" s="5" t="n">
        <v>11.75</v>
      </c>
      <c r="I4348" s="6">
        <f>IF(E4348&gt;=Markov!$B$3,1,0)</f>
        <v/>
      </c>
      <c r="J4348" s="6">
        <f>I4347</f>
        <v/>
      </c>
      <c r="K4348" s="7">
        <f>MAR1!$B$5+MAR1!$C$5*COS(2*PI()*$C4348/365)+MAR1!$D$5*SIN(2*PI()*$C4348/365)</f>
        <v/>
      </c>
      <c r="L4348" s="7">
        <f>MAR1!$B$6+MAR1!$C$6*COS(2*PI()*$C4348/365)+MAR1!$D$6*SIN(2*PI()*$C4348/365)</f>
        <v/>
      </c>
      <c r="M4348" s="7">
        <f>MAR1!$B$7+MAR1!$C$7*COS(2*PI()*$C4348/365)+MAR1!$D$7*SIN(2*PI()*$C4348/365)</f>
        <v/>
      </c>
      <c r="N4348" s="7">
        <f>F4348-K4348</f>
        <v/>
      </c>
      <c r="O4348" s="7">
        <f>G4348-L4348</f>
        <v/>
      </c>
      <c r="P4348" s="7">
        <f>H4348-M4348</f>
        <v/>
      </c>
      <c r="Q4348" s="7">
        <f>IF($I4348=1,(N4348-MAR1!$B$11)/MAR1!$D$11,(N4348-MAR1!$C$11)/MAR1!$E$11)</f>
        <v/>
      </c>
      <c r="R4348" s="7">
        <f>IF($I4348=1,(O4348-MAR1!$B$12)/MAR1!$D$12,(O4348-MAR1!$C$12)/MAR1!$E$12)</f>
        <v/>
      </c>
      <c r="S4348" s="7">
        <f>IF($I4348=1,(P4348-MAR1!$B$13)/MAR1!$D$13,(P4348-MAR1!$C$13)/MAR1!$E$13)</f>
        <v/>
      </c>
    </row>
    <row r="4349">
      <c r="A4349" s="5" t="n">
        <v>4348</v>
      </c>
      <c r="B4349" s="5" t="n">
        <v>12</v>
      </c>
      <c r="C4349" s="5" t="n">
        <v>333</v>
      </c>
      <c r="D4349" s="5" t="n">
        <v>11</v>
      </c>
      <c r="E4349" s="5" t="n">
        <v>0</v>
      </c>
      <c r="F4349" s="5" t="n">
        <v>29.9</v>
      </c>
      <c r="G4349" s="5" t="n">
        <v>14.8</v>
      </c>
      <c r="H4349" s="5" t="n">
        <v>12.77</v>
      </c>
      <c r="I4349" s="6">
        <f>IF(E4349&gt;=Markov!$B$3,1,0)</f>
        <v/>
      </c>
      <c r="J4349" s="6">
        <f>I4348</f>
        <v/>
      </c>
      <c r="K4349" s="7">
        <f>MAR1!$B$5+MAR1!$C$5*COS(2*PI()*$C4349/365)+MAR1!$D$5*SIN(2*PI()*$C4349/365)</f>
        <v/>
      </c>
      <c r="L4349" s="7">
        <f>MAR1!$B$6+MAR1!$C$6*COS(2*PI()*$C4349/365)+MAR1!$D$6*SIN(2*PI()*$C4349/365)</f>
        <v/>
      </c>
      <c r="M4349" s="7">
        <f>MAR1!$B$7+MAR1!$C$7*COS(2*PI()*$C4349/365)+MAR1!$D$7*SIN(2*PI()*$C4349/365)</f>
        <v/>
      </c>
      <c r="N4349" s="7">
        <f>F4349-K4349</f>
        <v/>
      </c>
      <c r="O4349" s="7">
        <f>G4349-L4349</f>
        <v/>
      </c>
      <c r="P4349" s="7">
        <f>H4349-M4349</f>
        <v/>
      </c>
      <c r="Q4349" s="7">
        <f>IF($I4349=1,(N4349-MAR1!$B$11)/MAR1!$D$11,(N4349-MAR1!$C$11)/MAR1!$E$11)</f>
        <v/>
      </c>
      <c r="R4349" s="7">
        <f>IF($I4349=1,(O4349-MAR1!$B$12)/MAR1!$D$12,(O4349-MAR1!$C$12)/MAR1!$E$12)</f>
        <v/>
      </c>
      <c r="S4349" s="7">
        <f>IF($I4349=1,(P4349-MAR1!$B$13)/MAR1!$D$13,(P4349-MAR1!$C$13)/MAR1!$E$13)</f>
        <v/>
      </c>
    </row>
    <row r="4350">
      <c r="A4350" s="5" t="n">
        <v>4349</v>
      </c>
      <c r="B4350" s="5" t="n">
        <v>12</v>
      </c>
      <c r="C4350" s="5" t="n">
        <v>334</v>
      </c>
      <c r="D4350" s="5" t="n">
        <v>11</v>
      </c>
      <c r="E4350" s="5" t="n">
        <v>0</v>
      </c>
      <c r="F4350" s="5" t="n">
        <v>34.1</v>
      </c>
      <c r="G4350" s="5" t="n">
        <v>16.4</v>
      </c>
      <c r="H4350" s="5" t="n">
        <v>22.91</v>
      </c>
      <c r="I4350" s="6">
        <f>IF(E4350&gt;=Markov!$B$3,1,0)</f>
        <v/>
      </c>
      <c r="J4350" s="6">
        <f>I4349</f>
        <v/>
      </c>
      <c r="K4350" s="7">
        <f>MAR1!$B$5+MAR1!$C$5*COS(2*PI()*$C4350/365)+MAR1!$D$5*SIN(2*PI()*$C4350/365)</f>
        <v/>
      </c>
      <c r="L4350" s="7">
        <f>MAR1!$B$6+MAR1!$C$6*COS(2*PI()*$C4350/365)+MAR1!$D$6*SIN(2*PI()*$C4350/365)</f>
        <v/>
      </c>
      <c r="M4350" s="7">
        <f>MAR1!$B$7+MAR1!$C$7*COS(2*PI()*$C4350/365)+MAR1!$D$7*SIN(2*PI()*$C4350/365)</f>
        <v/>
      </c>
      <c r="N4350" s="7">
        <f>F4350-K4350</f>
        <v/>
      </c>
      <c r="O4350" s="7">
        <f>G4350-L4350</f>
        <v/>
      </c>
      <c r="P4350" s="7">
        <f>H4350-M4350</f>
        <v/>
      </c>
      <c r="Q4350" s="7">
        <f>IF($I4350=1,(N4350-MAR1!$B$11)/MAR1!$D$11,(N4350-MAR1!$C$11)/MAR1!$E$11)</f>
        <v/>
      </c>
      <c r="R4350" s="7">
        <f>IF($I4350=1,(O4350-MAR1!$B$12)/MAR1!$D$12,(O4350-MAR1!$C$12)/MAR1!$E$12)</f>
        <v/>
      </c>
      <c r="S4350" s="7">
        <f>IF($I4350=1,(P4350-MAR1!$B$13)/MAR1!$D$13,(P4350-MAR1!$C$13)/MAR1!$E$13)</f>
        <v/>
      </c>
    </row>
    <row r="4351">
      <c r="A4351" s="5" t="n">
        <v>4350</v>
      </c>
      <c r="B4351" s="5" t="n">
        <v>12</v>
      </c>
      <c r="C4351" s="5" t="n">
        <v>335</v>
      </c>
      <c r="D4351" s="5" t="n">
        <v>12</v>
      </c>
      <c r="E4351" s="5" t="n">
        <v>0</v>
      </c>
      <c r="F4351" s="5" t="n">
        <v>30</v>
      </c>
      <c r="G4351" s="5" t="n">
        <v>16.8</v>
      </c>
      <c r="H4351" s="5" t="n">
        <v>14.45</v>
      </c>
      <c r="I4351" s="6">
        <f>IF(E4351&gt;=Markov!$B$3,1,0)</f>
        <v/>
      </c>
      <c r="J4351" s="6">
        <f>I4350</f>
        <v/>
      </c>
      <c r="K4351" s="7">
        <f>MAR1!$B$5+MAR1!$C$5*COS(2*PI()*$C4351/365)+MAR1!$D$5*SIN(2*PI()*$C4351/365)</f>
        <v/>
      </c>
      <c r="L4351" s="7">
        <f>MAR1!$B$6+MAR1!$C$6*COS(2*PI()*$C4351/365)+MAR1!$D$6*SIN(2*PI()*$C4351/365)</f>
        <v/>
      </c>
      <c r="M4351" s="7">
        <f>MAR1!$B$7+MAR1!$C$7*COS(2*PI()*$C4351/365)+MAR1!$D$7*SIN(2*PI()*$C4351/365)</f>
        <v/>
      </c>
      <c r="N4351" s="7">
        <f>F4351-K4351</f>
        <v/>
      </c>
      <c r="O4351" s="7">
        <f>G4351-L4351</f>
        <v/>
      </c>
      <c r="P4351" s="7">
        <f>H4351-M4351</f>
        <v/>
      </c>
      <c r="Q4351" s="7">
        <f>IF($I4351=1,(N4351-MAR1!$B$11)/MAR1!$D$11,(N4351-MAR1!$C$11)/MAR1!$E$11)</f>
        <v/>
      </c>
      <c r="R4351" s="7">
        <f>IF($I4351=1,(O4351-MAR1!$B$12)/MAR1!$D$12,(O4351-MAR1!$C$12)/MAR1!$E$12)</f>
        <v/>
      </c>
      <c r="S4351" s="7">
        <f>IF($I4351=1,(P4351-MAR1!$B$13)/MAR1!$D$13,(P4351-MAR1!$C$13)/MAR1!$E$13)</f>
        <v/>
      </c>
    </row>
    <row r="4352">
      <c r="A4352" s="5" t="n">
        <v>4351</v>
      </c>
      <c r="B4352" s="5" t="n">
        <v>12</v>
      </c>
      <c r="C4352" s="5" t="n">
        <v>336</v>
      </c>
      <c r="D4352" s="5" t="n">
        <v>12</v>
      </c>
      <c r="E4352" s="5" t="n">
        <v>0</v>
      </c>
      <c r="F4352" s="5" t="n">
        <v>32.2</v>
      </c>
      <c r="G4352" s="5" t="n">
        <v>17.5</v>
      </c>
      <c r="H4352" s="5" t="n">
        <v>13.89</v>
      </c>
      <c r="I4352" s="6">
        <f>IF(E4352&gt;=Markov!$B$3,1,0)</f>
        <v/>
      </c>
      <c r="J4352" s="6">
        <f>I4351</f>
        <v/>
      </c>
      <c r="K4352" s="7">
        <f>MAR1!$B$5+MAR1!$C$5*COS(2*PI()*$C4352/365)+MAR1!$D$5*SIN(2*PI()*$C4352/365)</f>
        <v/>
      </c>
      <c r="L4352" s="7">
        <f>MAR1!$B$6+MAR1!$C$6*COS(2*PI()*$C4352/365)+MAR1!$D$6*SIN(2*PI()*$C4352/365)</f>
        <v/>
      </c>
      <c r="M4352" s="7">
        <f>MAR1!$B$7+MAR1!$C$7*COS(2*PI()*$C4352/365)+MAR1!$D$7*SIN(2*PI()*$C4352/365)</f>
        <v/>
      </c>
      <c r="N4352" s="7">
        <f>F4352-K4352</f>
        <v/>
      </c>
      <c r="O4352" s="7">
        <f>G4352-L4352</f>
        <v/>
      </c>
      <c r="P4352" s="7">
        <f>H4352-M4352</f>
        <v/>
      </c>
      <c r="Q4352" s="7">
        <f>IF($I4352=1,(N4352-MAR1!$B$11)/MAR1!$D$11,(N4352-MAR1!$C$11)/MAR1!$E$11)</f>
        <v/>
      </c>
      <c r="R4352" s="7">
        <f>IF($I4352=1,(O4352-MAR1!$B$12)/MAR1!$D$12,(O4352-MAR1!$C$12)/MAR1!$E$12)</f>
        <v/>
      </c>
      <c r="S4352" s="7">
        <f>IF($I4352=1,(P4352-MAR1!$B$13)/MAR1!$D$13,(P4352-MAR1!$C$13)/MAR1!$E$13)</f>
        <v/>
      </c>
    </row>
    <row r="4353">
      <c r="A4353" s="5" t="n">
        <v>4352</v>
      </c>
      <c r="B4353" s="5" t="n">
        <v>12</v>
      </c>
      <c r="C4353" s="5" t="n">
        <v>337</v>
      </c>
      <c r="D4353" s="5" t="n">
        <v>12</v>
      </c>
      <c r="E4353" s="5" t="n">
        <v>0</v>
      </c>
      <c r="F4353" s="5" t="n">
        <v>34.2</v>
      </c>
      <c r="G4353" s="5" t="n">
        <v>18.3</v>
      </c>
      <c r="H4353" s="5" t="n">
        <v>14.48</v>
      </c>
      <c r="I4353" s="6">
        <f>IF(E4353&gt;=Markov!$B$3,1,0)</f>
        <v/>
      </c>
      <c r="J4353" s="6">
        <f>I4352</f>
        <v/>
      </c>
      <c r="K4353" s="7">
        <f>MAR1!$B$5+MAR1!$C$5*COS(2*PI()*$C4353/365)+MAR1!$D$5*SIN(2*PI()*$C4353/365)</f>
        <v/>
      </c>
      <c r="L4353" s="7">
        <f>MAR1!$B$6+MAR1!$C$6*COS(2*PI()*$C4353/365)+MAR1!$D$6*SIN(2*PI()*$C4353/365)</f>
        <v/>
      </c>
      <c r="M4353" s="7">
        <f>MAR1!$B$7+MAR1!$C$7*COS(2*PI()*$C4353/365)+MAR1!$D$7*SIN(2*PI()*$C4353/365)</f>
        <v/>
      </c>
      <c r="N4353" s="7">
        <f>F4353-K4353</f>
        <v/>
      </c>
      <c r="O4353" s="7">
        <f>G4353-L4353</f>
        <v/>
      </c>
      <c r="P4353" s="7">
        <f>H4353-M4353</f>
        <v/>
      </c>
      <c r="Q4353" s="7">
        <f>IF($I4353=1,(N4353-MAR1!$B$11)/MAR1!$D$11,(N4353-MAR1!$C$11)/MAR1!$E$11)</f>
        <v/>
      </c>
      <c r="R4353" s="7">
        <f>IF($I4353=1,(O4353-MAR1!$B$12)/MAR1!$D$12,(O4353-MAR1!$C$12)/MAR1!$E$12)</f>
        <v/>
      </c>
      <c r="S4353" s="7">
        <f>IF($I4353=1,(P4353-MAR1!$B$13)/MAR1!$D$13,(P4353-MAR1!$C$13)/MAR1!$E$13)</f>
        <v/>
      </c>
    </row>
    <row r="4354">
      <c r="A4354" s="5" t="n">
        <v>4353</v>
      </c>
      <c r="B4354" s="5" t="n">
        <v>12</v>
      </c>
      <c r="C4354" s="5" t="n">
        <v>338</v>
      </c>
      <c r="D4354" s="5" t="n">
        <v>12</v>
      </c>
      <c r="E4354" s="5" t="n">
        <v>0</v>
      </c>
      <c r="F4354" s="5" t="n">
        <v>31.6</v>
      </c>
      <c r="G4354" s="5" t="n">
        <v>16.6</v>
      </c>
      <c r="H4354" s="5" t="n">
        <v>9.94</v>
      </c>
      <c r="I4354" s="6">
        <f>IF(E4354&gt;=Markov!$B$3,1,0)</f>
        <v/>
      </c>
      <c r="J4354" s="6">
        <f>I4353</f>
        <v/>
      </c>
      <c r="K4354" s="7">
        <f>MAR1!$B$5+MAR1!$C$5*COS(2*PI()*$C4354/365)+MAR1!$D$5*SIN(2*PI()*$C4354/365)</f>
        <v/>
      </c>
      <c r="L4354" s="7">
        <f>MAR1!$B$6+MAR1!$C$6*COS(2*PI()*$C4354/365)+MAR1!$D$6*SIN(2*PI()*$C4354/365)</f>
        <v/>
      </c>
      <c r="M4354" s="7">
        <f>MAR1!$B$7+MAR1!$C$7*COS(2*PI()*$C4354/365)+MAR1!$D$7*SIN(2*PI()*$C4354/365)</f>
        <v/>
      </c>
      <c r="N4354" s="7">
        <f>F4354-K4354</f>
        <v/>
      </c>
      <c r="O4354" s="7">
        <f>G4354-L4354</f>
        <v/>
      </c>
      <c r="P4354" s="7">
        <f>H4354-M4354</f>
        <v/>
      </c>
      <c r="Q4354" s="7">
        <f>IF($I4354=1,(N4354-MAR1!$B$11)/MAR1!$D$11,(N4354-MAR1!$C$11)/MAR1!$E$11)</f>
        <v/>
      </c>
      <c r="R4354" s="7">
        <f>IF($I4354=1,(O4354-MAR1!$B$12)/MAR1!$D$12,(O4354-MAR1!$C$12)/MAR1!$E$12)</f>
        <v/>
      </c>
      <c r="S4354" s="7">
        <f>IF($I4354=1,(P4354-MAR1!$B$13)/MAR1!$D$13,(P4354-MAR1!$C$13)/MAR1!$E$13)</f>
        <v/>
      </c>
    </row>
    <row r="4355">
      <c r="A4355" s="5" t="n">
        <v>4354</v>
      </c>
      <c r="B4355" s="5" t="n">
        <v>12</v>
      </c>
      <c r="C4355" s="5" t="n">
        <v>339</v>
      </c>
      <c r="D4355" s="5" t="n">
        <v>12</v>
      </c>
      <c r="E4355" s="5" t="n">
        <v>0</v>
      </c>
      <c r="F4355" s="5" t="n">
        <v>29.9</v>
      </c>
      <c r="G4355" s="5" t="n">
        <v>15</v>
      </c>
      <c r="H4355" s="5" t="n">
        <v>9.66</v>
      </c>
      <c r="I4355" s="6">
        <f>IF(E4355&gt;=Markov!$B$3,1,0)</f>
        <v/>
      </c>
      <c r="J4355" s="6">
        <f>I4354</f>
        <v/>
      </c>
      <c r="K4355" s="7">
        <f>MAR1!$B$5+MAR1!$C$5*COS(2*PI()*$C4355/365)+MAR1!$D$5*SIN(2*PI()*$C4355/365)</f>
        <v/>
      </c>
      <c r="L4355" s="7">
        <f>MAR1!$B$6+MAR1!$C$6*COS(2*PI()*$C4355/365)+MAR1!$D$6*SIN(2*PI()*$C4355/365)</f>
        <v/>
      </c>
      <c r="M4355" s="7">
        <f>MAR1!$B$7+MAR1!$C$7*COS(2*PI()*$C4355/365)+MAR1!$D$7*SIN(2*PI()*$C4355/365)</f>
        <v/>
      </c>
      <c r="N4355" s="7">
        <f>F4355-K4355</f>
        <v/>
      </c>
      <c r="O4355" s="7">
        <f>G4355-L4355</f>
        <v/>
      </c>
      <c r="P4355" s="7">
        <f>H4355-M4355</f>
        <v/>
      </c>
      <c r="Q4355" s="7">
        <f>IF($I4355=1,(N4355-MAR1!$B$11)/MAR1!$D$11,(N4355-MAR1!$C$11)/MAR1!$E$11)</f>
        <v/>
      </c>
      <c r="R4355" s="7">
        <f>IF($I4355=1,(O4355-MAR1!$B$12)/MAR1!$D$12,(O4355-MAR1!$C$12)/MAR1!$E$12)</f>
        <v/>
      </c>
      <c r="S4355" s="7">
        <f>IF($I4355=1,(P4355-MAR1!$B$13)/MAR1!$D$13,(P4355-MAR1!$C$13)/MAR1!$E$13)</f>
        <v/>
      </c>
    </row>
    <row r="4356">
      <c r="A4356" s="5" t="n">
        <v>4355</v>
      </c>
      <c r="B4356" s="5" t="n">
        <v>12</v>
      </c>
      <c r="C4356" s="5" t="n">
        <v>340</v>
      </c>
      <c r="D4356" s="5" t="n">
        <v>12</v>
      </c>
      <c r="E4356" s="5" t="n">
        <v>0</v>
      </c>
      <c r="F4356" s="5" t="n">
        <v>29.1</v>
      </c>
      <c r="G4356" s="5" t="n">
        <v>14.8</v>
      </c>
      <c r="H4356" s="5" t="n">
        <v>11.24</v>
      </c>
      <c r="I4356" s="6">
        <f>IF(E4356&gt;=Markov!$B$3,1,0)</f>
        <v/>
      </c>
      <c r="J4356" s="6">
        <f>I4355</f>
        <v/>
      </c>
      <c r="K4356" s="7">
        <f>MAR1!$B$5+MAR1!$C$5*COS(2*PI()*$C4356/365)+MAR1!$D$5*SIN(2*PI()*$C4356/365)</f>
        <v/>
      </c>
      <c r="L4356" s="7">
        <f>MAR1!$B$6+MAR1!$C$6*COS(2*PI()*$C4356/365)+MAR1!$D$6*SIN(2*PI()*$C4356/365)</f>
        <v/>
      </c>
      <c r="M4356" s="7">
        <f>MAR1!$B$7+MAR1!$C$7*COS(2*PI()*$C4356/365)+MAR1!$D$7*SIN(2*PI()*$C4356/365)</f>
        <v/>
      </c>
      <c r="N4356" s="7">
        <f>F4356-K4356</f>
        <v/>
      </c>
      <c r="O4356" s="7">
        <f>G4356-L4356</f>
        <v/>
      </c>
      <c r="P4356" s="7">
        <f>H4356-M4356</f>
        <v/>
      </c>
      <c r="Q4356" s="7">
        <f>IF($I4356=1,(N4356-MAR1!$B$11)/MAR1!$D$11,(N4356-MAR1!$C$11)/MAR1!$E$11)</f>
        <v/>
      </c>
      <c r="R4356" s="7">
        <f>IF($I4356=1,(O4356-MAR1!$B$12)/MAR1!$D$12,(O4356-MAR1!$C$12)/MAR1!$E$12)</f>
        <v/>
      </c>
      <c r="S4356" s="7">
        <f>IF($I4356=1,(P4356-MAR1!$B$13)/MAR1!$D$13,(P4356-MAR1!$C$13)/MAR1!$E$13)</f>
        <v/>
      </c>
    </row>
    <row r="4357">
      <c r="A4357" s="5" t="n">
        <v>4356</v>
      </c>
      <c r="B4357" s="5" t="n">
        <v>12</v>
      </c>
      <c r="C4357" s="5" t="n">
        <v>341</v>
      </c>
      <c r="D4357" s="5" t="n">
        <v>12</v>
      </c>
      <c r="E4357" s="5" t="n">
        <v>0</v>
      </c>
      <c r="F4357" s="5" t="n">
        <v>29.5</v>
      </c>
      <c r="G4357" s="5" t="n">
        <v>14.7</v>
      </c>
      <c r="H4357" s="5" t="n">
        <v>14.49</v>
      </c>
      <c r="I4357" s="6">
        <f>IF(E4357&gt;=Markov!$B$3,1,0)</f>
        <v/>
      </c>
      <c r="J4357" s="6">
        <f>I4356</f>
        <v/>
      </c>
      <c r="K4357" s="7">
        <f>MAR1!$B$5+MAR1!$C$5*COS(2*PI()*$C4357/365)+MAR1!$D$5*SIN(2*PI()*$C4357/365)</f>
        <v/>
      </c>
      <c r="L4357" s="7">
        <f>MAR1!$B$6+MAR1!$C$6*COS(2*PI()*$C4357/365)+MAR1!$D$6*SIN(2*PI()*$C4357/365)</f>
        <v/>
      </c>
      <c r="M4357" s="7">
        <f>MAR1!$B$7+MAR1!$C$7*COS(2*PI()*$C4357/365)+MAR1!$D$7*SIN(2*PI()*$C4357/365)</f>
        <v/>
      </c>
      <c r="N4357" s="7">
        <f>F4357-K4357</f>
        <v/>
      </c>
      <c r="O4357" s="7">
        <f>G4357-L4357</f>
        <v/>
      </c>
      <c r="P4357" s="7">
        <f>H4357-M4357</f>
        <v/>
      </c>
      <c r="Q4357" s="7">
        <f>IF($I4357=1,(N4357-MAR1!$B$11)/MAR1!$D$11,(N4357-MAR1!$C$11)/MAR1!$E$11)</f>
        <v/>
      </c>
      <c r="R4357" s="7">
        <f>IF($I4357=1,(O4357-MAR1!$B$12)/MAR1!$D$12,(O4357-MAR1!$C$12)/MAR1!$E$12)</f>
        <v/>
      </c>
      <c r="S4357" s="7">
        <f>IF($I4357=1,(P4357-MAR1!$B$13)/MAR1!$D$13,(P4357-MAR1!$C$13)/MAR1!$E$13)</f>
        <v/>
      </c>
    </row>
    <row r="4358">
      <c r="A4358" s="5" t="n">
        <v>4357</v>
      </c>
      <c r="B4358" s="5" t="n">
        <v>12</v>
      </c>
      <c r="C4358" s="5" t="n">
        <v>342</v>
      </c>
      <c r="D4358" s="5" t="n">
        <v>12</v>
      </c>
      <c r="E4358" s="5" t="n">
        <v>0.1</v>
      </c>
      <c r="F4358" s="5" t="n">
        <v>26.6</v>
      </c>
      <c r="G4358" s="5" t="n">
        <v>15.3</v>
      </c>
      <c r="H4358" s="5" t="n">
        <v>6.86</v>
      </c>
      <c r="I4358" s="6">
        <f>IF(E4358&gt;=Markov!$B$3,1,0)</f>
        <v/>
      </c>
      <c r="J4358" s="6">
        <f>I4357</f>
        <v/>
      </c>
      <c r="K4358" s="7">
        <f>MAR1!$B$5+MAR1!$C$5*COS(2*PI()*$C4358/365)+MAR1!$D$5*SIN(2*PI()*$C4358/365)</f>
        <v/>
      </c>
      <c r="L4358" s="7">
        <f>MAR1!$B$6+MAR1!$C$6*COS(2*PI()*$C4358/365)+MAR1!$D$6*SIN(2*PI()*$C4358/365)</f>
        <v/>
      </c>
      <c r="M4358" s="7">
        <f>MAR1!$B$7+MAR1!$C$7*COS(2*PI()*$C4358/365)+MAR1!$D$7*SIN(2*PI()*$C4358/365)</f>
        <v/>
      </c>
      <c r="N4358" s="7">
        <f>F4358-K4358</f>
        <v/>
      </c>
      <c r="O4358" s="7">
        <f>G4358-L4358</f>
        <v/>
      </c>
      <c r="P4358" s="7">
        <f>H4358-M4358</f>
        <v/>
      </c>
      <c r="Q4358" s="7">
        <f>IF($I4358=1,(N4358-MAR1!$B$11)/MAR1!$D$11,(N4358-MAR1!$C$11)/MAR1!$E$11)</f>
        <v/>
      </c>
      <c r="R4358" s="7">
        <f>IF($I4358=1,(O4358-MAR1!$B$12)/MAR1!$D$12,(O4358-MAR1!$C$12)/MAR1!$E$12)</f>
        <v/>
      </c>
      <c r="S4358" s="7">
        <f>IF($I4358=1,(P4358-MAR1!$B$13)/MAR1!$D$13,(P4358-MAR1!$C$13)/MAR1!$E$13)</f>
        <v/>
      </c>
    </row>
    <row r="4359">
      <c r="A4359" s="5" t="n">
        <v>4358</v>
      </c>
      <c r="B4359" s="5" t="n">
        <v>12</v>
      </c>
      <c r="C4359" s="5" t="n">
        <v>343</v>
      </c>
      <c r="D4359" s="5" t="n">
        <v>12</v>
      </c>
      <c r="E4359" s="5" t="n">
        <v>4</v>
      </c>
      <c r="F4359" s="5" t="n">
        <v>26</v>
      </c>
      <c r="G4359" s="5" t="n">
        <v>14.1</v>
      </c>
      <c r="H4359" s="5" t="n">
        <v>7.19</v>
      </c>
      <c r="I4359" s="6">
        <f>IF(E4359&gt;=Markov!$B$3,1,0)</f>
        <v/>
      </c>
      <c r="J4359" s="6">
        <f>I4358</f>
        <v/>
      </c>
      <c r="K4359" s="7">
        <f>MAR1!$B$5+MAR1!$C$5*COS(2*PI()*$C4359/365)+MAR1!$D$5*SIN(2*PI()*$C4359/365)</f>
        <v/>
      </c>
      <c r="L4359" s="7">
        <f>MAR1!$B$6+MAR1!$C$6*COS(2*PI()*$C4359/365)+MAR1!$D$6*SIN(2*PI()*$C4359/365)</f>
        <v/>
      </c>
      <c r="M4359" s="7">
        <f>MAR1!$B$7+MAR1!$C$7*COS(2*PI()*$C4359/365)+MAR1!$D$7*SIN(2*PI()*$C4359/365)</f>
        <v/>
      </c>
      <c r="N4359" s="7">
        <f>F4359-K4359</f>
        <v/>
      </c>
      <c r="O4359" s="7">
        <f>G4359-L4359</f>
        <v/>
      </c>
      <c r="P4359" s="7">
        <f>H4359-M4359</f>
        <v/>
      </c>
      <c r="Q4359" s="7">
        <f>IF($I4359=1,(N4359-MAR1!$B$11)/MAR1!$D$11,(N4359-MAR1!$C$11)/MAR1!$E$11)</f>
        <v/>
      </c>
      <c r="R4359" s="7">
        <f>IF($I4359=1,(O4359-MAR1!$B$12)/MAR1!$D$12,(O4359-MAR1!$C$12)/MAR1!$E$12)</f>
        <v/>
      </c>
      <c r="S4359" s="7">
        <f>IF($I4359=1,(P4359-MAR1!$B$13)/MAR1!$D$13,(P4359-MAR1!$C$13)/MAR1!$E$13)</f>
        <v/>
      </c>
    </row>
    <row r="4360">
      <c r="A4360" s="5" t="n">
        <v>4359</v>
      </c>
      <c r="B4360" s="5" t="n">
        <v>12</v>
      </c>
      <c r="C4360" s="5" t="n">
        <v>344</v>
      </c>
      <c r="D4360" s="5" t="n">
        <v>12</v>
      </c>
      <c r="E4360" s="5" t="n">
        <v>0</v>
      </c>
      <c r="F4360" s="5" t="n">
        <v>29.2</v>
      </c>
      <c r="G4360" s="5" t="n">
        <v>13</v>
      </c>
      <c r="H4360" s="5" t="n">
        <v>14.7</v>
      </c>
      <c r="I4360" s="6">
        <f>IF(E4360&gt;=Markov!$B$3,1,0)</f>
        <v/>
      </c>
      <c r="J4360" s="6">
        <f>I4359</f>
        <v/>
      </c>
      <c r="K4360" s="7">
        <f>MAR1!$B$5+MAR1!$C$5*COS(2*PI()*$C4360/365)+MAR1!$D$5*SIN(2*PI()*$C4360/365)</f>
        <v/>
      </c>
      <c r="L4360" s="7">
        <f>MAR1!$B$6+MAR1!$C$6*COS(2*PI()*$C4360/365)+MAR1!$D$6*SIN(2*PI()*$C4360/365)</f>
        <v/>
      </c>
      <c r="M4360" s="7">
        <f>MAR1!$B$7+MAR1!$C$7*COS(2*PI()*$C4360/365)+MAR1!$D$7*SIN(2*PI()*$C4360/365)</f>
        <v/>
      </c>
      <c r="N4360" s="7">
        <f>F4360-K4360</f>
        <v/>
      </c>
      <c r="O4360" s="7">
        <f>G4360-L4360</f>
        <v/>
      </c>
      <c r="P4360" s="7">
        <f>H4360-M4360</f>
        <v/>
      </c>
      <c r="Q4360" s="7">
        <f>IF($I4360=1,(N4360-MAR1!$B$11)/MAR1!$D$11,(N4360-MAR1!$C$11)/MAR1!$E$11)</f>
        <v/>
      </c>
      <c r="R4360" s="7">
        <f>IF($I4360=1,(O4360-MAR1!$B$12)/MAR1!$D$12,(O4360-MAR1!$C$12)/MAR1!$E$12)</f>
        <v/>
      </c>
      <c r="S4360" s="7">
        <f>IF($I4360=1,(P4360-MAR1!$B$13)/MAR1!$D$13,(P4360-MAR1!$C$13)/MAR1!$E$13)</f>
        <v/>
      </c>
    </row>
    <row r="4361">
      <c r="A4361" s="5" t="n">
        <v>4360</v>
      </c>
      <c r="B4361" s="5" t="n">
        <v>12</v>
      </c>
      <c r="C4361" s="5" t="n">
        <v>345</v>
      </c>
      <c r="D4361" s="5" t="n">
        <v>12</v>
      </c>
      <c r="E4361" s="5" t="n">
        <v>0</v>
      </c>
      <c r="F4361" s="5" t="n">
        <v>25.5</v>
      </c>
      <c r="G4361" s="5" t="n">
        <v>13.4</v>
      </c>
      <c r="H4361" s="5" t="n">
        <v>10.22</v>
      </c>
      <c r="I4361" s="6">
        <f>IF(E4361&gt;=Markov!$B$3,1,0)</f>
        <v/>
      </c>
      <c r="J4361" s="6">
        <f>I4360</f>
        <v/>
      </c>
      <c r="K4361" s="7">
        <f>MAR1!$B$5+MAR1!$C$5*COS(2*PI()*$C4361/365)+MAR1!$D$5*SIN(2*PI()*$C4361/365)</f>
        <v/>
      </c>
      <c r="L4361" s="7">
        <f>MAR1!$B$6+MAR1!$C$6*COS(2*PI()*$C4361/365)+MAR1!$D$6*SIN(2*PI()*$C4361/365)</f>
        <v/>
      </c>
      <c r="M4361" s="7">
        <f>MAR1!$B$7+MAR1!$C$7*COS(2*PI()*$C4361/365)+MAR1!$D$7*SIN(2*PI()*$C4361/365)</f>
        <v/>
      </c>
      <c r="N4361" s="7">
        <f>F4361-K4361</f>
        <v/>
      </c>
      <c r="O4361" s="7">
        <f>G4361-L4361</f>
        <v/>
      </c>
      <c r="P4361" s="7">
        <f>H4361-M4361</f>
        <v/>
      </c>
      <c r="Q4361" s="7">
        <f>IF($I4361=1,(N4361-MAR1!$B$11)/MAR1!$D$11,(N4361-MAR1!$C$11)/MAR1!$E$11)</f>
        <v/>
      </c>
      <c r="R4361" s="7">
        <f>IF($I4361=1,(O4361-MAR1!$B$12)/MAR1!$D$12,(O4361-MAR1!$C$12)/MAR1!$E$12)</f>
        <v/>
      </c>
      <c r="S4361" s="7">
        <f>IF($I4361=1,(P4361-MAR1!$B$13)/MAR1!$D$13,(P4361-MAR1!$C$13)/MAR1!$E$13)</f>
        <v/>
      </c>
    </row>
    <row r="4362">
      <c r="A4362" s="5" t="n">
        <v>4361</v>
      </c>
      <c r="B4362" s="5" t="n">
        <v>12</v>
      </c>
      <c r="C4362" s="5" t="n">
        <v>346</v>
      </c>
      <c r="D4362" s="5" t="n">
        <v>12</v>
      </c>
      <c r="E4362" s="5" t="n">
        <v>0</v>
      </c>
      <c r="F4362" s="5" t="n">
        <v>26.3</v>
      </c>
      <c r="G4362" s="5" t="n">
        <v>14</v>
      </c>
      <c r="H4362" s="5" t="n">
        <v>9.76</v>
      </c>
      <c r="I4362" s="6">
        <f>IF(E4362&gt;=Markov!$B$3,1,0)</f>
        <v/>
      </c>
      <c r="J4362" s="6">
        <f>I4361</f>
        <v/>
      </c>
      <c r="K4362" s="7">
        <f>MAR1!$B$5+MAR1!$C$5*COS(2*PI()*$C4362/365)+MAR1!$D$5*SIN(2*PI()*$C4362/365)</f>
        <v/>
      </c>
      <c r="L4362" s="7">
        <f>MAR1!$B$6+MAR1!$C$6*COS(2*PI()*$C4362/365)+MAR1!$D$6*SIN(2*PI()*$C4362/365)</f>
        <v/>
      </c>
      <c r="M4362" s="7">
        <f>MAR1!$B$7+MAR1!$C$7*COS(2*PI()*$C4362/365)+MAR1!$D$7*SIN(2*PI()*$C4362/365)</f>
        <v/>
      </c>
      <c r="N4362" s="7">
        <f>F4362-K4362</f>
        <v/>
      </c>
      <c r="O4362" s="7">
        <f>G4362-L4362</f>
        <v/>
      </c>
      <c r="P4362" s="7">
        <f>H4362-M4362</f>
        <v/>
      </c>
      <c r="Q4362" s="7">
        <f>IF($I4362=1,(N4362-MAR1!$B$11)/MAR1!$D$11,(N4362-MAR1!$C$11)/MAR1!$E$11)</f>
        <v/>
      </c>
      <c r="R4362" s="7">
        <f>IF($I4362=1,(O4362-MAR1!$B$12)/MAR1!$D$12,(O4362-MAR1!$C$12)/MAR1!$E$12)</f>
        <v/>
      </c>
      <c r="S4362" s="7">
        <f>IF($I4362=1,(P4362-MAR1!$B$13)/MAR1!$D$13,(P4362-MAR1!$C$13)/MAR1!$E$13)</f>
        <v/>
      </c>
    </row>
    <row r="4363">
      <c r="A4363" s="5" t="n">
        <v>4362</v>
      </c>
      <c r="B4363" s="5" t="n">
        <v>12</v>
      </c>
      <c r="C4363" s="5" t="n">
        <v>347</v>
      </c>
      <c r="D4363" s="5" t="n">
        <v>12</v>
      </c>
      <c r="E4363" s="5" t="n">
        <v>0</v>
      </c>
      <c r="F4363" s="5" t="n">
        <v>29.6</v>
      </c>
      <c r="G4363" s="5" t="n">
        <v>14.6</v>
      </c>
      <c r="H4363" s="5" t="n">
        <v>15.24</v>
      </c>
      <c r="I4363" s="6">
        <f>IF(E4363&gt;=Markov!$B$3,1,0)</f>
        <v/>
      </c>
      <c r="J4363" s="6">
        <f>I4362</f>
        <v/>
      </c>
      <c r="K4363" s="7">
        <f>MAR1!$B$5+MAR1!$C$5*COS(2*PI()*$C4363/365)+MAR1!$D$5*SIN(2*PI()*$C4363/365)</f>
        <v/>
      </c>
      <c r="L4363" s="7">
        <f>MAR1!$B$6+MAR1!$C$6*COS(2*PI()*$C4363/365)+MAR1!$D$6*SIN(2*PI()*$C4363/365)</f>
        <v/>
      </c>
      <c r="M4363" s="7">
        <f>MAR1!$B$7+MAR1!$C$7*COS(2*PI()*$C4363/365)+MAR1!$D$7*SIN(2*PI()*$C4363/365)</f>
        <v/>
      </c>
      <c r="N4363" s="7">
        <f>F4363-K4363</f>
        <v/>
      </c>
      <c r="O4363" s="7">
        <f>G4363-L4363</f>
        <v/>
      </c>
      <c r="P4363" s="7">
        <f>H4363-M4363</f>
        <v/>
      </c>
      <c r="Q4363" s="7">
        <f>IF($I4363=1,(N4363-MAR1!$B$11)/MAR1!$D$11,(N4363-MAR1!$C$11)/MAR1!$E$11)</f>
        <v/>
      </c>
      <c r="R4363" s="7">
        <f>IF($I4363=1,(O4363-MAR1!$B$12)/MAR1!$D$12,(O4363-MAR1!$C$12)/MAR1!$E$12)</f>
        <v/>
      </c>
      <c r="S4363" s="7">
        <f>IF($I4363=1,(P4363-MAR1!$B$13)/MAR1!$D$13,(P4363-MAR1!$C$13)/MAR1!$E$13)</f>
        <v/>
      </c>
    </row>
    <row r="4364">
      <c r="A4364" s="5" t="n">
        <v>4363</v>
      </c>
      <c r="B4364" s="5" t="n">
        <v>12</v>
      </c>
      <c r="C4364" s="5" t="n">
        <v>348</v>
      </c>
      <c r="D4364" s="5" t="n">
        <v>12</v>
      </c>
      <c r="E4364" s="5" t="n">
        <v>0</v>
      </c>
      <c r="F4364" s="5" t="n">
        <v>29.9</v>
      </c>
      <c r="G4364" s="5" t="n">
        <v>15.8</v>
      </c>
      <c r="H4364" s="5" t="n">
        <v>13.35</v>
      </c>
      <c r="I4364" s="6">
        <f>IF(E4364&gt;=Markov!$B$3,1,0)</f>
        <v/>
      </c>
      <c r="J4364" s="6">
        <f>I4363</f>
        <v/>
      </c>
      <c r="K4364" s="7">
        <f>MAR1!$B$5+MAR1!$C$5*COS(2*PI()*$C4364/365)+MAR1!$D$5*SIN(2*PI()*$C4364/365)</f>
        <v/>
      </c>
      <c r="L4364" s="7">
        <f>MAR1!$B$6+MAR1!$C$6*COS(2*PI()*$C4364/365)+MAR1!$D$6*SIN(2*PI()*$C4364/365)</f>
        <v/>
      </c>
      <c r="M4364" s="7">
        <f>MAR1!$B$7+MAR1!$C$7*COS(2*PI()*$C4364/365)+MAR1!$D$7*SIN(2*PI()*$C4364/365)</f>
        <v/>
      </c>
      <c r="N4364" s="7">
        <f>F4364-K4364</f>
        <v/>
      </c>
      <c r="O4364" s="7">
        <f>G4364-L4364</f>
        <v/>
      </c>
      <c r="P4364" s="7">
        <f>H4364-M4364</f>
        <v/>
      </c>
      <c r="Q4364" s="7">
        <f>IF($I4364=1,(N4364-MAR1!$B$11)/MAR1!$D$11,(N4364-MAR1!$C$11)/MAR1!$E$11)</f>
        <v/>
      </c>
      <c r="R4364" s="7">
        <f>IF($I4364=1,(O4364-MAR1!$B$12)/MAR1!$D$12,(O4364-MAR1!$C$12)/MAR1!$E$12)</f>
        <v/>
      </c>
      <c r="S4364" s="7">
        <f>IF($I4364=1,(P4364-MAR1!$B$13)/MAR1!$D$13,(P4364-MAR1!$C$13)/MAR1!$E$13)</f>
        <v/>
      </c>
    </row>
    <row r="4365">
      <c r="A4365" s="5" t="n">
        <v>4364</v>
      </c>
      <c r="B4365" s="5" t="n">
        <v>12</v>
      </c>
      <c r="C4365" s="5" t="n">
        <v>349</v>
      </c>
      <c r="D4365" s="5" t="n">
        <v>12</v>
      </c>
      <c r="E4365" s="5" t="n">
        <v>0</v>
      </c>
      <c r="F4365" s="5" t="n">
        <v>27.8</v>
      </c>
      <c r="G4365" s="5" t="n">
        <v>11.3</v>
      </c>
      <c r="H4365" s="5" t="n">
        <v>9.16</v>
      </c>
      <c r="I4365" s="6">
        <f>IF(E4365&gt;=Markov!$B$3,1,0)</f>
        <v/>
      </c>
      <c r="J4365" s="6">
        <f>I4364</f>
        <v/>
      </c>
      <c r="K4365" s="7">
        <f>MAR1!$B$5+MAR1!$C$5*COS(2*PI()*$C4365/365)+MAR1!$D$5*SIN(2*PI()*$C4365/365)</f>
        <v/>
      </c>
      <c r="L4365" s="7">
        <f>MAR1!$B$6+MAR1!$C$6*COS(2*PI()*$C4365/365)+MAR1!$D$6*SIN(2*PI()*$C4365/365)</f>
        <v/>
      </c>
      <c r="M4365" s="7">
        <f>MAR1!$B$7+MAR1!$C$7*COS(2*PI()*$C4365/365)+MAR1!$D$7*SIN(2*PI()*$C4365/365)</f>
        <v/>
      </c>
      <c r="N4365" s="7">
        <f>F4365-K4365</f>
        <v/>
      </c>
      <c r="O4365" s="7">
        <f>G4365-L4365</f>
        <v/>
      </c>
      <c r="P4365" s="7">
        <f>H4365-M4365</f>
        <v/>
      </c>
      <c r="Q4365" s="7">
        <f>IF($I4365=1,(N4365-MAR1!$B$11)/MAR1!$D$11,(N4365-MAR1!$C$11)/MAR1!$E$11)</f>
        <v/>
      </c>
      <c r="R4365" s="7">
        <f>IF($I4365=1,(O4365-MAR1!$B$12)/MAR1!$D$12,(O4365-MAR1!$C$12)/MAR1!$E$12)</f>
        <v/>
      </c>
      <c r="S4365" s="7">
        <f>IF($I4365=1,(P4365-MAR1!$B$13)/MAR1!$D$13,(P4365-MAR1!$C$13)/MAR1!$E$13)</f>
        <v/>
      </c>
    </row>
    <row r="4366">
      <c r="A4366" s="5" t="n">
        <v>4365</v>
      </c>
      <c r="B4366" s="5" t="n">
        <v>12</v>
      </c>
      <c r="C4366" s="5" t="n">
        <v>350</v>
      </c>
      <c r="D4366" s="5" t="n">
        <v>12</v>
      </c>
      <c r="E4366" s="5" t="n">
        <v>0</v>
      </c>
      <c r="F4366" s="5" t="n">
        <v>23.6</v>
      </c>
      <c r="G4366" s="5" t="n">
        <v>10.2</v>
      </c>
      <c r="H4366" s="5" t="n">
        <v>11.19</v>
      </c>
      <c r="I4366" s="6">
        <f>IF(E4366&gt;=Markov!$B$3,1,0)</f>
        <v/>
      </c>
      <c r="J4366" s="6">
        <f>I4365</f>
        <v/>
      </c>
      <c r="K4366" s="7">
        <f>MAR1!$B$5+MAR1!$C$5*COS(2*PI()*$C4366/365)+MAR1!$D$5*SIN(2*PI()*$C4366/365)</f>
        <v/>
      </c>
      <c r="L4366" s="7">
        <f>MAR1!$B$6+MAR1!$C$6*COS(2*PI()*$C4366/365)+MAR1!$D$6*SIN(2*PI()*$C4366/365)</f>
        <v/>
      </c>
      <c r="M4366" s="7">
        <f>MAR1!$B$7+MAR1!$C$7*COS(2*PI()*$C4366/365)+MAR1!$D$7*SIN(2*PI()*$C4366/365)</f>
        <v/>
      </c>
      <c r="N4366" s="7">
        <f>F4366-K4366</f>
        <v/>
      </c>
      <c r="O4366" s="7">
        <f>G4366-L4366</f>
        <v/>
      </c>
      <c r="P4366" s="7">
        <f>H4366-M4366</f>
        <v/>
      </c>
      <c r="Q4366" s="7">
        <f>IF($I4366=1,(N4366-MAR1!$B$11)/MAR1!$D$11,(N4366-MAR1!$C$11)/MAR1!$E$11)</f>
        <v/>
      </c>
      <c r="R4366" s="7">
        <f>IF($I4366=1,(O4366-MAR1!$B$12)/MAR1!$D$12,(O4366-MAR1!$C$12)/MAR1!$E$12)</f>
        <v/>
      </c>
      <c r="S4366" s="7">
        <f>IF($I4366=1,(P4366-MAR1!$B$13)/MAR1!$D$13,(P4366-MAR1!$C$13)/MAR1!$E$13)</f>
        <v/>
      </c>
    </row>
    <row r="4367">
      <c r="A4367" s="5" t="n">
        <v>4366</v>
      </c>
      <c r="B4367" s="5" t="n">
        <v>12</v>
      </c>
      <c r="C4367" s="5" t="n">
        <v>351</v>
      </c>
      <c r="D4367" s="5" t="n">
        <v>12</v>
      </c>
      <c r="E4367" s="5" t="n">
        <v>0</v>
      </c>
      <c r="F4367" s="5" t="n">
        <v>27.4</v>
      </c>
      <c r="G4367" s="5" t="n">
        <v>13.4</v>
      </c>
      <c r="H4367" s="5" t="n">
        <v>14.36</v>
      </c>
      <c r="I4367" s="6">
        <f>IF(E4367&gt;=Markov!$B$3,1,0)</f>
        <v/>
      </c>
      <c r="J4367" s="6">
        <f>I4366</f>
        <v/>
      </c>
      <c r="K4367" s="7">
        <f>MAR1!$B$5+MAR1!$C$5*COS(2*PI()*$C4367/365)+MAR1!$D$5*SIN(2*PI()*$C4367/365)</f>
        <v/>
      </c>
      <c r="L4367" s="7">
        <f>MAR1!$B$6+MAR1!$C$6*COS(2*PI()*$C4367/365)+MAR1!$D$6*SIN(2*PI()*$C4367/365)</f>
        <v/>
      </c>
      <c r="M4367" s="7">
        <f>MAR1!$B$7+MAR1!$C$7*COS(2*PI()*$C4367/365)+MAR1!$D$7*SIN(2*PI()*$C4367/365)</f>
        <v/>
      </c>
      <c r="N4367" s="7">
        <f>F4367-K4367</f>
        <v/>
      </c>
      <c r="O4367" s="7">
        <f>G4367-L4367</f>
        <v/>
      </c>
      <c r="P4367" s="7">
        <f>H4367-M4367</f>
        <v/>
      </c>
      <c r="Q4367" s="7">
        <f>IF($I4367=1,(N4367-MAR1!$B$11)/MAR1!$D$11,(N4367-MAR1!$C$11)/MAR1!$E$11)</f>
        <v/>
      </c>
      <c r="R4367" s="7">
        <f>IF($I4367=1,(O4367-MAR1!$B$12)/MAR1!$D$12,(O4367-MAR1!$C$12)/MAR1!$E$12)</f>
        <v/>
      </c>
      <c r="S4367" s="7">
        <f>IF($I4367=1,(P4367-MAR1!$B$13)/MAR1!$D$13,(P4367-MAR1!$C$13)/MAR1!$E$13)</f>
        <v/>
      </c>
    </row>
    <row r="4368">
      <c r="A4368" s="5" t="n">
        <v>4367</v>
      </c>
      <c r="B4368" s="5" t="n">
        <v>12</v>
      </c>
      <c r="C4368" s="5" t="n">
        <v>352</v>
      </c>
      <c r="D4368" s="5" t="n">
        <v>12</v>
      </c>
      <c r="E4368" s="5" t="n">
        <v>0.2</v>
      </c>
      <c r="F4368" s="5" t="n">
        <v>25</v>
      </c>
      <c r="G4368" s="5" t="n">
        <v>12.3</v>
      </c>
      <c r="H4368" s="5" t="n">
        <v>7.88</v>
      </c>
      <c r="I4368" s="6">
        <f>IF(E4368&gt;=Markov!$B$3,1,0)</f>
        <v/>
      </c>
      <c r="J4368" s="6">
        <f>I4367</f>
        <v/>
      </c>
      <c r="K4368" s="7">
        <f>MAR1!$B$5+MAR1!$C$5*COS(2*PI()*$C4368/365)+MAR1!$D$5*SIN(2*PI()*$C4368/365)</f>
        <v/>
      </c>
      <c r="L4368" s="7">
        <f>MAR1!$B$6+MAR1!$C$6*COS(2*PI()*$C4368/365)+MAR1!$D$6*SIN(2*PI()*$C4368/365)</f>
        <v/>
      </c>
      <c r="M4368" s="7">
        <f>MAR1!$B$7+MAR1!$C$7*COS(2*PI()*$C4368/365)+MAR1!$D$7*SIN(2*PI()*$C4368/365)</f>
        <v/>
      </c>
      <c r="N4368" s="7">
        <f>F4368-K4368</f>
        <v/>
      </c>
      <c r="O4368" s="7">
        <f>G4368-L4368</f>
        <v/>
      </c>
      <c r="P4368" s="7">
        <f>H4368-M4368</f>
        <v/>
      </c>
      <c r="Q4368" s="7">
        <f>IF($I4368=1,(N4368-MAR1!$B$11)/MAR1!$D$11,(N4368-MAR1!$C$11)/MAR1!$E$11)</f>
        <v/>
      </c>
      <c r="R4368" s="7">
        <f>IF($I4368=1,(O4368-MAR1!$B$12)/MAR1!$D$12,(O4368-MAR1!$C$12)/MAR1!$E$12)</f>
        <v/>
      </c>
      <c r="S4368" s="7">
        <f>IF($I4368=1,(P4368-MAR1!$B$13)/MAR1!$D$13,(P4368-MAR1!$C$13)/MAR1!$E$13)</f>
        <v/>
      </c>
    </row>
    <row r="4369">
      <c r="A4369" s="5" t="n">
        <v>4368</v>
      </c>
      <c r="B4369" s="5" t="n">
        <v>12</v>
      </c>
      <c r="C4369" s="5" t="n">
        <v>353</v>
      </c>
      <c r="D4369" s="5" t="n">
        <v>12</v>
      </c>
      <c r="E4369" s="5" t="n">
        <v>2.3</v>
      </c>
      <c r="F4369" s="5" t="n">
        <v>29.4</v>
      </c>
      <c r="G4369" s="5" t="n">
        <v>12.5</v>
      </c>
      <c r="H4369" s="5" t="n">
        <v>6.8</v>
      </c>
      <c r="I4369" s="6">
        <f>IF(E4369&gt;=Markov!$B$3,1,0)</f>
        <v/>
      </c>
      <c r="J4369" s="6">
        <f>I4368</f>
        <v/>
      </c>
      <c r="K4369" s="7">
        <f>MAR1!$B$5+MAR1!$C$5*COS(2*PI()*$C4369/365)+MAR1!$D$5*SIN(2*PI()*$C4369/365)</f>
        <v/>
      </c>
      <c r="L4369" s="7">
        <f>MAR1!$B$6+MAR1!$C$6*COS(2*PI()*$C4369/365)+MAR1!$D$6*SIN(2*PI()*$C4369/365)</f>
        <v/>
      </c>
      <c r="M4369" s="7">
        <f>MAR1!$B$7+MAR1!$C$7*COS(2*PI()*$C4369/365)+MAR1!$D$7*SIN(2*PI()*$C4369/365)</f>
        <v/>
      </c>
      <c r="N4369" s="7">
        <f>F4369-K4369</f>
        <v/>
      </c>
      <c r="O4369" s="7">
        <f>G4369-L4369</f>
        <v/>
      </c>
      <c r="P4369" s="7">
        <f>H4369-M4369</f>
        <v/>
      </c>
      <c r="Q4369" s="7">
        <f>IF($I4369=1,(N4369-MAR1!$B$11)/MAR1!$D$11,(N4369-MAR1!$C$11)/MAR1!$E$11)</f>
        <v/>
      </c>
      <c r="R4369" s="7">
        <f>IF($I4369=1,(O4369-MAR1!$B$12)/MAR1!$D$12,(O4369-MAR1!$C$12)/MAR1!$E$12)</f>
        <v/>
      </c>
      <c r="S4369" s="7">
        <f>IF($I4369=1,(P4369-MAR1!$B$13)/MAR1!$D$13,(P4369-MAR1!$C$13)/MAR1!$E$13)</f>
        <v/>
      </c>
    </row>
    <row r="4370">
      <c r="A4370" s="5" t="n">
        <v>4369</v>
      </c>
      <c r="B4370" s="5" t="n">
        <v>12</v>
      </c>
      <c r="C4370" s="5" t="n">
        <v>354</v>
      </c>
      <c r="D4370" s="5" t="n">
        <v>12</v>
      </c>
      <c r="E4370" s="5" t="n">
        <v>0</v>
      </c>
      <c r="F4370" s="5" t="n">
        <v>33.6</v>
      </c>
      <c r="G4370" s="5" t="n">
        <v>14.3</v>
      </c>
      <c r="H4370" s="5" t="n">
        <v>13.37</v>
      </c>
      <c r="I4370" s="6">
        <f>IF(E4370&gt;=Markov!$B$3,1,0)</f>
        <v/>
      </c>
      <c r="J4370" s="6">
        <f>I4369</f>
        <v/>
      </c>
      <c r="K4370" s="7">
        <f>MAR1!$B$5+MAR1!$C$5*COS(2*PI()*$C4370/365)+MAR1!$D$5*SIN(2*PI()*$C4370/365)</f>
        <v/>
      </c>
      <c r="L4370" s="7">
        <f>MAR1!$B$6+MAR1!$C$6*COS(2*PI()*$C4370/365)+MAR1!$D$6*SIN(2*PI()*$C4370/365)</f>
        <v/>
      </c>
      <c r="M4370" s="7">
        <f>MAR1!$B$7+MAR1!$C$7*COS(2*PI()*$C4370/365)+MAR1!$D$7*SIN(2*PI()*$C4370/365)</f>
        <v/>
      </c>
      <c r="N4370" s="7">
        <f>F4370-K4370</f>
        <v/>
      </c>
      <c r="O4370" s="7">
        <f>G4370-L4370</f>
        <v/>
      </c>
      <c r="P4370" s="7">
        <f>H4370-M4370</f>
        <v/>
      </c>
      <c r="Q4370" s="7">
        <f>IF($I4370=1,(N4370-MAR1!$B$11)/MAR1!$D$11,(N4370-MAR1!$C$11)/MAR1!$E$11)</f>
        <v/>
      </c>
      <c r="R4370" s="7">
        <f>IF($I4370=1,(O4370-MAR1!$B$12)/MAR1!$D$12,(O4370-MAR1!$C$12)/MAR1!$E$12)</f>
        <v/>
      </c>
      <c r="S4370" s="7">
        <f>IF($I4370=1,(P4370-MAR1!$B$13)/MAR1!$D$13,(P4370-MAR1!$C$13)/MAR1!$E$13)</f>
        <v/>
      </c>
    </row>
    <row r="4371">
      <c r="A4371" s="5" t="n">
        <v>4370</v>
      </c>
      <c r="B4371" s="5" t="n">
        <v>12</v>
      </c>
      <c r="C4371" s="5" t="n">
        <v>355</v>
      </c>
      <c r="D4371" s="5" t="n">
        <v>12</v>
      </c>
      <c r="E4371" s="5" t="n">
        <v>0</v>
      </c>
      <c r="F4371" s="5" t="n">
        <v>30.6</v>
      </c>
      <c r="G4371" s="5" t="n">
        <v>15.1</v>
      </c>
      <c r="H4371" s="5" t="n">
        <v>18.26</v>
      </c>
      <c r="I4371" s="6">
        <f>IF(E4371&gt;=Markov!$B$3,1,0)</f>
        <v/>
      </c>
      <c r="J4371" s="6">
        <f>I4370</f>
        <v/>
      </c>
      <c r="K4371" s="7">
        <f>MAR1!$B$5+MAR1!$C$5*COS(2*PI()*$C4371/365)+MAR1!$D$5*SIN(2*PI()*$C4371/365)</f>
        <v/>
      </c>
      <c r="L4371" s="7">
        <f>MAR1!$B$6+MAR1!$C$6*COS(2*PI()*$C4371/365)+MAR1!$D$6*SIN(2*PI()*$C4371/365)</f>
        <v/>
      </c>
      <c r="M4371" s="7">
        <f>MAR1!$B$7+MAR1!$C$7*COS(2*PI()*$C4371/365)+MAR1!$D$7*SIN(2*PI()*$C4371/365)</f>
        <v/>
      </c>
      <c r="N4371" s="7">
        <f>F4371-K4371</f>
        <v/>
      </c>
      <c r="O4371" s="7">
        <f>G4371-L4371</f>
        <v/>
      </c>
      <c r="P4371" s="7">
        <f>H4371-M4371</f>
        <v/>
      </c>
      <c r="Q4371" s="7">
        <f>IF($I4371=1,(N4371-MAR1!$B$11)/MAR1!$D$11,(N4371-MAR1!$C$11)/MAR1!$E$11)</f>
        <v/>
      </c>
      <c r="R4371" s="7">
        <f>IF($I4371=1,(O4371-MAR1!$B$12)/MAR1!$D$12,(O4371-MAR1!$C$12)/MAR1!$E$12)</f>
        <v/>
      </c>
      <c r="S4371" s="7">
        <f>IF($I4371=1,(P4371-MAR1!$B$13)/MAR1!$D$13,(P4371-MAR1!$C$13)/MAR1!$E$13)</f>
        <v/>
      </c>
    </row>
    <row r="4372">
      <c r="A4372" s="5" t="n">
        <v>4371</v>
      </c>
      <c r="B4372" s="5" t="n">
        <v>12</v>
      </c>
      <c r="C4372" s="5" t="n">
        <v>356</v>
      </c>
      <c r="D4372" s="5" t="n">
        <v>12</v>
      </c>
      <c r="E4372" s="5" t="n">
        <v>0</v>
      </c>
      <c r="F4372" s="5" t="n">
        <v>26.3</v>
      </c>
      <c r="G4372" s="5" t="n">
        <v>13.8</v>
      </c>
      <c r="H4372" s="5" t="n">
        <v>16.51</v>
      </c>
      <c r="I4372" s="6">
        <f>IF(E4372&gt;=Markov!$B$3,1,0)</f>
        <v/>
      </c>
      <c r="J4372" s="6">
        <f>I4371</f>
        <v/>
      </c>
      <c r="K4372" s="7">
        <f>MAR1!$B$5+MAR1!$C$5*COS(2*PI()*$C4372/365)+MAR1!$D$5*SIN(2*PI()*$C4372/365)</f>
        <v/>
      </c>
      <c r="L4372" s="7">
        <f>MAR1!$B$6+MAR1!$C$6*COS(2*PI()*$C4372/365)+MAR1!$D$6*SIN(2*PI()*$C4372/365)</f>
        <v/>
      </c>
      <c r="M4372" s="7">
        <f>MAR1!$B$7+MAR1!$C$7*COS(2*PI()*$C4372/365)+MAR1!$D$7*SIN(2*PI()*$C4372/365)</f>
        <v/>
      </c>
      <c r="N4372" s="7">
        <f>F4372-K4372</f>
        <v/>
      </c>
      <c r="O4372" s="7">
        <f>G4372-L4372</f>
        <v/>
      </c>
      <c r="P4372" s="7">
        <f>H4372-M4372</f>
        <v/>
      </c>
      <c r="Q4372" s="7">
        <f>IF($I4372=1,(N4372-MAR1!$B$11)/MAR1!$D$11,(N4372-MAR1!$C$11)/MAR1!$E$11)</f>
        <v/>
      </c>
      <c r="R4372" s="7">
        <f>IF($I4372=1,(O4372-MAR1!$B$12)/MAR1!$D$12,(O4372-MAR1!$C$12)/MAR1!$E$12)</f>
        <v/>
      </c>
      <c r="S4372" s="7">
        <f>IF($I4372=1,(P4372-MAR1!$B$13)/MAR1!$D$13,(P4372-MAR1!$C$13)/MAR1!$E$13)</f>
        <v/>
      </c>
    </row>
    <row r="4373">
      <c r="A4373" s="5" t="n">
        <v>4372</v>
      </c>
      <c r="B4373" s="5" t="n">
        <v>12</v>
      </c>
      <c r="C4373" s="5" t="n">
        <v>357</v>
      </c>
      <c r="D4373" s="5" t="n">
        <v>12</v>
      </c>
      <c r="E4373" s="5" t="n">
        <v>0</v>
      </c>
      <c r="F4373" s="5" t="n">
        <v>26.1</v>
      </c>
      <c r="G4373" s="5" t="n">
        <v>12.4</v>
      </c>
      <c r="H4373" s="5" t="n">
        <v>14.75</v>
      </c>
      <c r="I4373" s="6">
        <f>IF(E4373&gt;=Markov!$B$3,1,0)</f>
        <v/>
      </c>
      <c r="J4373" s="6">
        <f>I4372</f>
        <v/>
      </c>
      <c r="K4373" s="7">
        <f>MAR1!$B$5+MAR1!$C$5*COS(2*PI()*$C4373/365)+MAR1!$D$5*SIN(2*PI()*$C4373/365)</f>
        <v/>
      </c>
      <c r="L4373" s="7">
        <f>MAR1!$B$6+MAR1!$C$6*COS(2*PI()*$C4373/365)+MAR1!$D$6*SIN(2*PI()*$C4373/365)</f>
        <v/>
      </c>
      <c r="M4373" s="7">
        <f>MAR1!$B$7+MAR1!$C$7*COS(2*PI()*$C4373/365)+MAR1!$D$7*SIN(2*PI()*$C4373/365)</f>
        <v/>
      </c>
      <c r="N4373" s="7">
        <f>F4373-K4373</f>
        <v/>
      </c>
      <c r="O4373" s="7">
        <f>G4373-L4373</f>
        <v/>
      </c>
      <c r="P4373" s="7">
        <f>H4373-M4373</f>
        <v/>
      </c>
      <c r="Q4373" s="7">
        <f>IF($I4373=1,(N4373-MAR1!$B$11)/MAR1!$D$11,(N4373-MAR1!$C$11)/MAR1!$E$11)</f>
        <v/>
      </c>
      <c r="R4373" s="7">
        <f>IF($I4373=1,(O4373-MAR1!$B$12)/MAR1!$D$12,(O4373-MAR1!$C$12)/MAR1!$E$12)</f>
        <v/>
      </c>
      <c r="S4373" s="7">
        <f>IF($I4373=1,(P4373-MAR1!$B$13)/MAR1!$D$13,(P4373-MAR1!$C$13)/MAR1!$E$13)</f>
        <v/>
      </c>
    </row>
    <row r="4374">
      <c r="A4374" s="5" t="n">
        <v>4373</v>
      </c>
      <c r="B4374" s="5" t="n">
        <v>12</v>
      </c>
      <c r="C4374" s="5" t="n">
        <v>358</v>
      </c>
      <c r="D4374" s="5" t="n">
        <v>12</v>
      </c>
      <c r="E4374" s="5" t="n">
        <v>0</v>
      </c>
      <c r="F4374" s="5" t="n">
        <v>27.6</v>
      </c>
      <c r="G4374" s="5" t="n">
        <v>12.9</v>
      </c>
      <c r="H4374" s="5" t="n">
        <v>19.87</v>
      </c>
      <c r="I4374" s="6">
        <f>IF(E4374&gt;=Markov!$B$3,1,0)</f>
        <v/>
      </c>
      <c r="J4374" s="6">
        <f>I4373</f>
        <v/>
      </c>
      <c r="K4374" s="7">
        <f>MAR1!$B$5+MAR1!$C$5*COS(2*PI()*$C4374/365)+MAR1!$D$5*SIN(2*PI()*$C4374/365)</f>
        <v/>
      </c>
      <c r="L4374" s="7">
        <f>MAR1!$B$6+MAR1!$C$6*COS(2*PI()*$C4374/365)+MAR1!$D$6*SIN(2*PI()*$C4374/365)</f>
        <v/>
      </c>
      <c r="M4374" s="7">
        <f>MAR1!$B$7+MAR1!$C$7*COS(2*PI()*$C4374/365)+MAR1!$D$7*SIN(2*PI()*$C4374/365)</f>
        <v/>
      </c>
      <c r="N4374" s="7">
        <f>F4374-K4374</f>
        <v/>
      </c>
      <c r="O4374" s="7">
        <f>G4374-L4374</f>
        <v/>
      </c>
      <c r="P4374" s="7">
        <f>H4374-M4374</f>
        <v/>
      </c>
      <c r="Q4374" s="7">
        <f>IF($I4374=1,(N4374-MAR1!$B$11)/MAR1!$D$11,(N4374-MAR1!$C$11)/MAR1!$E$11)</f>
        <v/>
      </c>
      <c r="R4374" s="7">
        <f>IF($I4374=1,(O4374-MAR1!$B$12)/MAR1!$D$12,(O4374-MAR1!$C$12)/MAR1!$E$12)</f>
        <v/>
      </c>
      <c r="S4374" s="7">
        <f>IF($I4374=1,(P4374-MAR1!$B$13)/MAR1!$D$13,(P4374-MAR1!$C$13)/MAR1!$E$13)</f>
        <v/>
      </c>
    </row>
    <row r="4375">
      <c r="A4375" s="5" t="n">
        <v>4374</v>
      </c>
      <c r="B4375" s="5" t="n">
        <v>12</v>
      </c>
      <c r="C4375" s="5" t="n">
        <v>359</v>
      </c>
      <c r="D4375" s="5" t="n">
        <v>12</v>
      </c>
      <c r="E4375" s="5" t="n">
        <v>0</v>
      </c>
      <c r="F4375" s="5" t="n">
        <v>27.4</v>
      </c>
      <c r="G4375" s="5" t="n">
        <v>12.4</v>
      </c>
      <c r="H4375" s="5" t="n">
        <v>16.24</v>
      </c>
      <c r="I4375" s="6">
        <f>IF(E4375&gt;=Markov!$B$3,1,0)</f>
        <v/>
      </c>
      <c r="J4375" s="6">
        <f>I4374</f>
        <v/>
      </c>
      <c r="K4375" s="7">
        <f>MAR1!$B$5+MAR1!$C$5*COS(2*PI()*$C4375/365)+MAR1!$D$5*SIN(2*PI()*$C4375/365)</f>
        <v/>
      </c>
      <c r="L4375" s="7">
        <f>MAR1!$B$6+MAR1!$C$6*COS(2*PI()*$C4375/365)+MAR1!$D$6*SIN(2*PI()*$C4375/365)</f>
        <v/>
      </c>
      <c r="M4375" s="7">
        <f>MAR1!$B$7+MAR1!$C$7*COS(2*PI()*$C4375/365)+MAR1!$D$7*SIN(2*PI()*$C4375/365)</f>
        <v/>
      </c>
      <c r="N4375" s="7">
        <f>F4375-K4375</f>
        <v/>
      </c>
      <c r="O4375" s="7">
        <f>G4375-L4375</f>
        <v/>
      </c>
      <c r="P4375" s="7">
        <f>H4375-M4375</f>
        <v/>
      </c>
      <c r="Q4375" s="7">
        <f>IF($I4375=1,(N4375-MAR1!$B$11)/MAR1!$D$11,(N4375-MAR1!$C$11)/MAR1!$E$11)</f>
        <v/>
      </c>
      <c r="R4375" s="7">
        <f>IF($I4375=1,(O4375-MAR1!$B$12)/MAR1!$D$12,(O4375-MAR1!$C$12)/MAR1!$E$12)</f>
        <v/>
      </c>
      <c r="S4375" s="7">
        <f>IF($I4375=1,(P4375-MAR1!$B$13)/MAR1!$D$13,(P4375-MAR1!$C$13)/MAR1!$E$13)</f>
        <v/>
      </c>
    </row>
    <row r="4376">
      <c r="A4376" s="5" t="n">
        <v>4375</v>
      </c>
      <c r="B4376" s="5" t="n">
        <v>12</v>
      </c>
      <c r="C4376" s="5" t="n">
        <v>360</v>
      </c>
      <c r="D4376" s="5" t="n">
        <v>12</v>
      </c>
      <c r="E4376" s="5" t="n">
        <v>0</v>
      </c>
      <c r="F4376" s="5" t="n">
        <v>28.5</v>
      </c>
      <c r="G4376" s="5" t="n">
        <v>14</v>
      </c>
      <c r="H4376" s="5" t="n">
        <v>12</v>
      </c>
      <c r="I4376" s="6">
        <f>IF(E4376&gt;=Markov!$B$3,1,0)</f>
        <v/>
      </c>
      <c r="J4376" s="6">
        <f>I4375</f>
        <v/>
      </c>
      <c r="K4376" s="7">
        <f>MAR1!$B$5+MAR1!$C$5*COS(2*PI()*$C4376/365)+MAR1!$D$5*SIN(2*PI()*$C4376/365)</f>
        <v/>
      </c>
      <c r="L4376" s="7">
        <f>MAR1!$B$6+MAR1!$C$6*COS(2*PI()*$C4376/365)+MAR1!$D$6*SIN(2*PI()*$C4376/365)</f>
        <v/>
      </c>
      <c r="M4376" s="7">
        <f>MAR1!$B$7+MAR1!$C$7*COS(2*PI()*$C4376/365)+MAR1!$D$7*SIN(2*PI()*$C4376/365)</f>
        <v/>
      </c>
      <c r="N4376" s="7">
        <f>F4376-K4376</f>
        <v/>
      </c>
      <c r="O4376" s="7">
        <f>G4376-L4376</f>
        <v/>
      </c>
      <c r="P4376" s="7">
        <f>H4376-M4376</f>
        <v/>
      </c>
      <c r="Q4376" s="7">
        <f>IF($I4376=1,(N4376-MAR1!$B$11)/MAR1!$D$11,(N4376-MAR1!$C$11)/MAR1!$E$11)</f>
        <v/>
      </c>
      <c r="R4376" s="7">
        <f>IF($I4376=1,(O4376-MAR1!$B$12)/MAR1!$D$12,(O4376-MAR1!$C$12)/MAR1!$E$12)</f>
        <v/>
      </c>
      <c r="S4376" s="7">
        <f>IF($I4376=1,(P4376-MAR1!$B$13)/MAR1!$D$13,(P4376-MAR1!$C$13)/MAR1!$E$13)</f>
        <v/>
      </c>
    </row>
    <row r="4377">
      <c r="A4377" s="5" t="n">
        <v>4376</v>
      </c>
      <c r="B4377" s="5" t="n">
        <v>12</v>
      </c>
      <c r="C4377" s="5" t="n">
        <v>361</v>
      </c>
      <c r="D4377" s="5" t="n">
        <v>12</v>
      </c>
      <c r="E4377" s="5" t="n">
        <v>0</v>
      </c>
      <c r="F4377" s="5" t="n">
        <v>28.5</v>
      </c>
      <c r="G4377" s="5" t="n">
        <v>13.7</v>
      </c>
      <c r="H4377" s="5" t="n">
        <v>15.06</v>
      </c>
      <c r="I4377" s="6">
        <f>IF(E4377&gt;=Markov!$B$3,1,0)</f>
        <v/>
      </c>
      <c r="J4377" s="6">
        <f>I4376</f>
        <v/>
      </c>
      <c r="K4377" s="7">
        <f>MAR1!$B$5+MAR1!$C$5*COS(2*PI()*$C4377/365)+MAR1!$D$5*SIN(2*PI()*$C4377/365)</f>
        <v/>
      </c>
      <c r="L4377" s="7">
        <f>MAR1!$B$6+MAR1!$C$6*COS(2*PI()*$C4377/365)+MAR1!$D$6*SIN(2*PI()*$C4377/365)</f>
        <v/>
      </c>
      <c r="M4377" s="7">
        <f>MAR1!$B$7+MAR1!$C$7*COS(2*PI()*$C4377/365)+MAR1!$D$7*SIN(2*PI()*$C4377/365)</f>
        <v/>
      </c>
      <c r="N4377" s="7">
        <f>F4377-K4377</f>
        <v/>
      </c>
      <c r="O4377" s="7">
        <f>G4377-L4377</f>
        <v/>
      </c>
      <c r="P4377" s="7">
        <f>H4377-M4377</f>
        <v/>
      </c>
      <c r="Q4377" s="7">
        <f>IF($I4377=1,(N4377-MAR1!$B$11)/MAR1!$D$11,(N4377-MAR1!$C$11)/MAR1!$E$11)</f>
        <v/>
      </c>
      <c r="R4377" s="7">
        <f>IF($I4377=1,(O4377-MAR1!$B$12)/MAR1!$D$12,(O4377-MAR1!$C$12)/MAR1!$E$12)</f>
        <v/>
      </c>
      <c r="S4377" s="7">
        <f>IF($I4377=1,(P4377-MAR1!$B$13)/MAR1!$D$13,(P4377-MAR1!$C$13)/MAR1!$E$13)</f>
        <v/>
      </c>
    </row>
    <row r="4378">
      <c r="A4378" s="5" t="n">
        <v>4377</v>
      </c>
      <c r="B4378" s="5" t="n">
        <v>12</v>
      </c>
      <c r="C4378" s="5" t="n">
        <v>362</v>
      </c>
      <c r="D4378" s="5" t="n">
        <v>12</v>
      </c>
      <c r="E4378" s="5" t="n">
        <v>0</v>
      </c>
      <c r="F4378" s="5" t="n">
        <v>29</v>
      </c>
      <c r="G4378" s="5" t="n">
        <v>13.7</v>
      </c>
      <c r="H4378" s="5" t="n">
        <v>13.64</v>
      </c>
      <c r="I4378" s="6">
        <f>IF(E4378&gt;=Markov!$B$3,1,0)</f>
        <v/>
      </c>
      <c r="J4378" s="6">
        <f>I4377</f>
        <v/>
      </c>
      <c r="K4378" s="7">
        <f>MAR1!$B$5+MAR1!$C$5*COS(2*PI()*$C4378/365)+MAR1!$D$5*SIN(2*PI()*$C4378/365)</f>
        <v/>
      </c>
      <c r="L4378" s="7">
        <f>MAR1!$B$6+MAR1!$C$6*COS(2*PI()*$C4378/365)+MAR1!$D$6*SIN(2*PI()*$C4378/365)</f>
        <v/>
      </c>
      <c r="M4378" s="7">
        <f>MAR1!$B$7+MAR1!$C$7*COS(2*PI()*$C4378/365)+MAR1!$D$7*SIN(2*PI()*$C4378/365)</f>
        <v/>
      </c>
      <c r="N4378" s="7">
        <f>F4378-K4378</f>
        <v/>
      </c>
      <c r="O4378" s="7">
        <f>G4378-L4378</f>
        <v/>
      </c>
      <c r="P4378" s="7">
        <f>H4378-M4378</f>
        <v/>
      </c>
      <c r="Q4378" s="7">
        <f>IF($I4378=1,(N4378-MAR1!$B$11)/MAR1!$D$11,(N4378-MAR1!$C$11)/MAR1!$E$11)</f>
        <v/>
      </c>
      <c r="R4378" s="7">
        <f>IF($I4378=1,(O4378-MAR1!$B$12)/MAR1!$D$12,(O4378-MAR1!$C$12)/MAR1!$E$12)</f>
        <v/>
      </c>
      <c r="S4378" s="7">
        <f>IF($I4378=1,(P4378-MAR1!$B$13)/MAR1!$D$13,(P4378-MAR1!$C$13)/MAR1!$E$13)</f>
        <v/>
      </c>
    </row>
    <row r="4379">
      <c r="A4379" s="5" t="n">
        <v>4378</v>
      </c>
      <c r="B4379" s="5" t="n">
        <v>12</v>
      </c>
      <c r="C4379" s="5" t="n">
        <v>363</v>
      </c>
      <c r="D4379" s="5" t="n">
        <v>12</v>
      </c>
      <c r="E4379" s="5" t="n">
        <v>0</v>
      </c>
      <c r="F4379" s="5" t="n">
        <v>32.2</v>
      </c>
      <c r="G4379" s="5" t="n">
        <v>13.8</v>
      </c>
      <c r="H4379" s="5" t="n">
        <v>15.67</v>
      </c>
      <c r="I4379" s="6">
        <f>IF(E4379&gt;=Markov!$B$3,1,0)</f>
        <v/>
      </c>
      <c r="J4379" s="6">
        <f>I4378</f>
        <v/>
      </c>
      <c r="K4379" s="7">
        <f>MAR1!$B$5+MAR1!$C$5*COS(2*PI()*$C4379/365)+MAR1!$D$5*SIN(2*PI()*$C4379/365)</f>
        <v/>
      </c>
      <c r="L4379" s="7">
        <f>MAR1!$B$6+MAR1!$C$6*COS(2*PI()*$C4379/365)+MAR1!$D$6*SIN(2*PI()*$C4379/365)</f>
        <v/>
      </c>
      <c r="M4379" s="7">
        <f>MAR1!$B$7+MAR1!$C$7*COS(2*PI()*$C4379/365)+MAR1!$D$7*SIN(2*PI()*$C4379/365)</f>
        <v/>
      </c>
      <c r="N4379" s="7">
        <f>F4379-K4379</f>
        <v/>
      </c>
      <c r="O4379" s="7">
        <f>G4379-L4379</f>
        <v/>
      </c>
      <c r="P4379" s="7">
        <f>H4379-M4379</f>
        <v/>
      </c>
      <c r="Q4379" s="7">
        <f>IF($I4379=1,(N4379-MAR1!$B$11)/MAR1!$D$11,(N4379-MAR1!$C$11)/MAR1!$E$11)</f>
        <v/>
      </c>
      <c r="R4379" s="7">
        <f>IF($I4379=1,(O4379-MAR1!$B$12)/MAR1!$D$12,(O4379-MAR1!$C$12)/MAR1!$E$12)</f>
        <v/>
      </c>
      <c r="S4379" s="7">
        <f>IF($I4379=1,(P4379-MAR1!$B$13)/MAR1!$D$13,(P4379-MAR1!$C$13)/MAR1!$E$13)</f>
        <v/>
      </c>
    </row>
    <row r="4380">
      <c r="A4380" s="5" t="n">
        <v>4379</v>
      </c>
      <c r="B4380" s="5" t="n">
        <v>12</v>
      </c>
      <c r="C4380" s="5" t="n">
        <v>364</v>
      </c>
      <c r="D4380" s="5" t="n">
        <v>12</v>
      </c>
      <c r="E4380" s="5" t="n">
        <v>0</v>
      </c>
      <c r="F4380" s="5" t="n">
        <v>29.6</v>
      </c>
      <c r="G4380" s="5" t="n">
        <v>14.5</v>
      </c>
      <c r="H4380" s="5" t="n">
        <v>16.47</v>
      </c>
      <c r="I4380" s="6">
        <f>IF(E4380&gt;=Markov!$B$3,1,0)</f>
        <v/>
      </c>
      <c r="J4380" s="6">
        <f>I4379</f>
        <v/>
      </c>
      <c r="K4380" s="7">
        <f>MAR1!$B$5+MAR1!$C$5*COS(2*PI()*$C4380/365)+MAR1!$D$5*SIN(2*PI()*$C4380/365)</f>
        <v/>
      </c>
      <c r="L4380" s="7">
        <f>MAR1!$B$6+MAR1!$C$6*COS(2*PI()*$C4380/365)+MAR1!$D$6*SIN(2*PI()*$C4380/365)</f>
        <v/>
      </c>
      <c r="M4380" s="7">
        <f>MAR1!$B$7+MAR1!$C$7*COS(2*PI()*$C4380/365)+MAR1!$D$7*SIN(2*PI()*$C4380/365)</f>
        <v/>
      </c>
      <c r="N4380" s="7">
        <f>F4380-K4380</f>
        <v/>
      </c>
      <c r="O4380" s="7">
        <f>G4380-L4380</f>
        <v/>
      </c>
      <c r="P4380" s="7">
        <f>H4380-M4380</f>
        <v/>
      </c>
      <c r="Q4380" s="7">
        <f>IF($I4380=1,(N4380-MAR1!$B$11)/MAR1!$D$11,(N4380-MAR1!$C$11)/MAR1!$E$11)</f>
        <v/>
      </c>
      <c r="R4380" s="7">
        <f>IF($I4380=1,(O4380-MAR1!$B$12)/MAR1!$D$12,(O4380-MAR1!$C$12)/MAR1!$E$12)</f>
        <v/>
      </c>
      <c r="S4380" s="7">
        <f>IF($I4380=1,(P4380-MAR1!$B$13)/MAR1!$D$13,(P4380-MAR1!$C$13)/MAR1!$E$13)</f>
        <v/>
      </c>
    </row>
    <row r="4381">
      <c r="A4381" s="5" t="n">
        <v>4380</v>
      </c>
      <c r="B4381" s="5" t="n">
        <v>12</v>
      </c>
      <c r="C4381" s="5" t="n">
        <v>365</v>
      </c>
      <c r="D4381" s="5" t="n">
        <v>12</v>
      </c>
      <c r="E4381" s="5" t="n">
        <v>0</v>
      </c>
      <c r="F4381" s="5" t="n">
        <v>28.9</v>
      </c>
      <c r="G4381" s="5" t="n">
        <v>13.6</v>
      </c>
      <c r="H4381" s="5" t="n">
        <v>18.8</v>
      </c>
      <c r="I4381" s="6">
        <f>IF(E4381&gt;=Markov!$B$3,1,0)</f>
        <v/>
      </c>
      <c r="J4381" s="6">
        <f>I4380</f>
        <v/>
      </c>
      <c r="K4381" s="7">
        <f>MAR1!$B$5+MAR1!$C$5*COS(2*PI()*$C4381/365)+MAR1!$D$5*SIN(2*PI()*$C4381/365)</f>
        <v/>
      </c>
      <c r="L4381" s="7">
        <f>MAR1!$B$6+MAR1!$C$6*COS(2*PI()*$C4381/365)+MAR1!$D$6*SIN(2*PI()*$C4381/365)</f>
        <v/>
      </c>
      <c r="M4381" s="7">
        <f>MAR1!$B$7+MAR1!$C$7*COS(2*PI()*$C4381/365)+MAR1!$D$7*SIN(2*PI()*$C4381/365)</f>
        <v/>
      </c>
      <c r="N4381" s="7">
        <f>F4381-K4381</f>
        <v/>
      </c>
      <c r="O4381" s="7">
        <f>G4381-L4381</f>
        <v/>
      </c>
      <c r="P4381" s="7">
        <f>H4381-M4381</f>
        <v/>
      </c>
      <c r="Q4381" s="7">
        <f>IF($I4381=1,(N4381-MAR1!$B$11)/MAR1!$D$11,(N4381-MAR1!$C$11)/MAR1!$E$11)</f>
        <v/>
      </c>
      <c r="R4381" s="7">
        <f>IF($I4381=1,(O4381-MAR1!$B$12)/MAR1!$D$12,(O4381-MAR1!$C$12)/MAR1!$E$12)</f>
        <v/>
      </c>
      <c r="S4381" s="7">
        <f>IF($I4381=1,(P4381-MAR1!$B$13)/MAR1!$D$13,(P4381-MAR1!$C$13)/MAR1!$E$13)</f>
        <v/>
      </c>
    </row>
    <row r="4382">
      <c r="A4382" s="5" t="n">
        <v>4381</v>
      </c>
      <c r="B4382" s="5" t="n">
        <v>13</v>
      </c>
      <c r="C4382" s="5" t="n">
        <v>1</v>
      </c>
      <c r="D4382" s="5" t="n">
        <v>1</v>
      </c>
      <c r="E4382" s="5" t="n">
        <v>0</v>
      </c>
      <c r="F4382" s="5" t="n">
        <v>27.9</v>
      </c>
      <c r="G4382" s="5" t="n">
        <v>14.7</v>
      </c>
      <c r="H4382" s="5" t="n">
        <v>21.15</v>
      </c>
      <c r="I4382" s="6">
        <f>IF(E4382&gt;=Markov!$B$3,1,0)</f>
        <v/>
      </c>
      <c r="J4382" s="6">
        <f>I4381</f>
        <v/>
      </c>
      <c r="K4382" s="7">
        <f>MAR1!$B$5+MAR1!$C$5*COS(2*PI()*$C4382/365)+MAR1!$D$5*SIN(2*PI()*$C4382/365)</f>
        <v/>
      </c>
      <c r="L4382" s="7">
        <f>MAR1!$B$6+MAR1!$C$6*COS(2*PI()*$C4382/365)+MAR1!$D$6*SIN(2*PI()*$C4382/365)</f>
        <v/>
      </c>
      <c r="M4382" s="7">
        <f>MAR1!$B$7+MAR1!$C$7*COS(2*PI()*$C4382/365)+MAR1!$D$7*SIN(2*PI()*$C4382/365)</f>
        <v/>
      </c>
      <c r="N4382" s="7">
        <f>F4382-K4382</f>
        <v/>
      </c>
      <c r="O4382" s="7">
        <f>G4382-L4382</f>
        <v/>
      </c>
      <c r="P4382" s="7">
        <f>H4382-M4382</f>
        <v/>
      </c>
      <c r="Q4382" s="7">
        <f>IF($I4382=1,(N4382-MAR1!$B$11)/MAR1!$D$11,(N4382-MAR1!$C$11)/MAR1!$E$11)</f>
        <v/>
      </c>
      <c r="R4382" s="7">
        <f>IF($I4382=1,(O4382-MAR1!$B$12)/MAR1!$D$12,(O4382-MAR1!$C$12)/MAR1!$E$12)</f>
        <v/>
      </c>
      <c r="S4382" s="7">
        <f>IF($I4382=1,(P4382-MAR1!$B$13)/MAR1!$D$13,(P4382-MAR1!$C$13)/MAR1!$E$13)</f>
        <v/>
      </c>
    </row>
    <row r="4383">
      <c r="A4383" s="5" t="n">
        <v>4382</v>
      </c>
      <c r="B4383" s="5" t="n">
        <v>13</v>
      </c>
      <c r="C4383" s="5" t="n">
        <v>2</v>
      </c>
      <c r="D4383" s="5" t="n">
        <v>1</v>
      </c>
      <c r="E4383" s="5" t="n">
        <v>0</v>
      </c>
      <c r="F4383" s="5" t="n">
        <v>30</v>
      </c>
      <c r="G4383" s="5" t="n">
        <v>14.4</v>
      </c>
      <c r="H4383" s="5" t="n">
        <v>21.09</v>
      </c>
      <c r="I4383" s="6">
        <f>IF(E4383&gt;=Markov!$B$3,1,0)</f>
        <v/>
      </c>
      <c r="J4383" s="6">
        <f>I4382</f>
        <v/>
      </c>
      <c r="K4383" s="7">
        <f>MAR1!$B$5+MAR1!$C$5*COS(2*PI()*$C4383/365)+MAR1!$D$5*SIN(2*PI()*$C4383/365)</f>
        <v/>
      </c>
      <c r="L4383" s="7">
        <f>MAR1!$B$6+MAR1!$C$6*COS(2*PI()*$C4383/365)+MAR1!$D$6*SIN(2*PI()*$C4383/365)</f>
        <v/>
      </c>
      <c r="M4383" s="7">
        <f>MAR1!$B$7+MAR1!$C$7*COS(2*PI()*$C4383/365)+MAR1!$D$7*SIN(2*PI()*$C4383/365)</f>
        <v/>
      </c>
      <c r="N4383" s="7">
        <f>F4383-K4383</f>
        <v/>
      </c>
      <c r="O4383" s="7">
        <f>G4383-L4383</f>
        <v/>
      </c>
      <c r="P4383" s="7">
        <f>H4383-M4383</f>
        <v/>
      </c>
      <c r="Q4383" s="7">
        <f>IF($I4383=1,(N4383-MAR1!$B$11)/MAR1!$D$11,(N4383-MAR1!$C$11)/MAR1!$E$11)</f>
        <v/>
      </c>
      <c r="R4383" s="7">
        <f>IF($I4383=1,(O4383-MAR1!$B$12)/MAR1!$D$12,(O4383-MAR1!$C$12)/MAR1!$E$12)</f>
        <v/>
      </c>
      <c r="S4383" s="7">
        <f>IF($I4383=1,(P4383-MAR1!$B$13)/MAR1!$D$13,(P4383-MAR1!$C$13)/MAR1!$E$13)</f>
        <v/>
      </c>
    </row>
    <row r="4384">
      <c r="A4384" s="5" t="n">
        <v>4383</v>
      </c>
      <c r="B4384" s="5" t="n">
        <v>13</v>
      </c>
      <c r="C4384" s="5" t="n">
        <v>3</v>
      </c>
      <c r="D4384" s="5" t="n">
        <v>1</v>
      </c>
      <c r="E4384" s="5" t="n">
        <v>0</v>
      </c>
      <c r="F4384" s="5" t="n">
        <v>27.8</v>
      </c>
      <c r="G4384" s="5" t="n">
        <v>14.3</v>
      </c>
      <c r="H4384" s="5" t="n">
        <v>17.02</v>
      </c>
      <c r="I4384" s="6">
        <f>IF(E4384&gt;=Markov!$B$3,1,0)</f>
        <v/>
      </c>
      <c r="J4384" s="6">
        <f>I4383</f>
        <v/>
      </c>
      <c r="K4384" s="7">
        <f>MAR1!$B$5+MAR1!$C$5*COS(2*PI()*$C4384/365)+MAR1!$D$5*SIN(2*PI()*$C4384/365)</f>
        <v/>
      </c>
      <c r="L4384" s="7">
        <f>MAR1!$B$6+MAR1!$C$6*COS(2*PI()*$C4384/365)+MAR1!$D$6*SIN(2*PI()*$C4384/365)</f>
        <v/>
      </c>
      <c r="M4384" s="7">
        <f>MAR1!$B$7+MAR1!$C$7*COS(2*PI()*$C4384/365)+MAR1!$D$7*SIN(2*PI()*$C4384/365)</f>
        <v/>
      </c>
      <c r="N4384" s="7">
        <f>F4384-K4384</f>
        <v/>
      </c>
      <c r="O4384" s="7">
        <f>G4384-L4384</f>
        <v/>
      </c>
      <c r="P4384" s="7">
        <f>H4384-M4384</f>
        <v/>
      </c>
      <c r="Q4384" s="7">
        <f>IF($I4384=1,(N4384-MAR1!$B$11)/MAR1!$D$11,(N4384-MAR1!$C$11)/MAR1!$E$11)</f>
        <v/>
      </c>
      <c r="R4384" s="7">
        <f>IF($I4384=1,(O4384-MAR1!$B$12)/MAR1!$D$12,(O4384-MAR1!$C$12)/MAR1!$E$12)</f>
        <v/>
      </c>
      <c r="S4384" s="7">
        <f>IF($I4384=1,(P4384-MAR1!$B$13)/MAR1!$D$13,(P4384-MAR1!$C$13)/MAR1!$E$13)</f>
        <v/>
      </c>
    </row>
    <row r="4385">
      <c r="A4385" s="5" t="n">
        <v>4384</v>
      </c>
      <c r="B4385" s="5" t="n">
        <v>13</v>
      </c>
      <c r="C4385" s="5" t="n">
        <v>4</v>
      </c>
      <c r="D4385" s="5" t="n">
        <v>1</v>
      </c>
      <c r="E4385" s="5" t="n">
        <v>0</v>
      </c>
      <c r="F4385" s="5" t="n">
        <v>28.5</v>
      </c>
      <c r="G4385" s="5" t="n">
        <v>12.6</v>
      </c>
      <c r="H4385" s="5" t="n">
        <v>20.45</v>
      </c>
      <c r="I4385" s="6">
        <f>IF(E4385&gt;=Markov!$B$3,1,0)</f>
        <v/>
      </c>
      <c r="J4385" s="6">
        <f>I4384</f>
        <v/>
      </c>
      <c r="K4385" s="7">
        <f>MAR1!$B$5+MAR1!$C$5*COS(2*PI()*$C4385/365)+MAR1!$D$5*SIN(2*PI()*$C4385/365)</f>
        <v/>
      </c>
      <c r="L4385" s="7">
        <f>MAR1!$B$6+MAR1!$C$6*COS(2*PI()*$C4385/365)+MAR1!$D$6*SIN(2*PI()*$C4385/365)</f>
        <v/>
      </c>
      <c r="M4385" s="7">
        <f>MAR1!$B$7+MAR1!$C$7*COS(2*PI()*$C4385/365)+MAR1!$D$7*SIN(2*PI()*$C4385/365)</f>
        <v/>
      </c>
      <c r="N4385" s="7">
        <f>F4385-K4385</f>
        <v/>
      </c>
      <c r="O4385" s="7">
        <f>G4385-L4385</f>
        <v/>
      </c>
      <c r="P4385" s="7">
        <f>H4385-M4385</f>
        <v/>
      </c>
      <c r="Q4385" s="7">
        <f>IF($I4385=1,(N4385-MAR1!$B$11)/MAR1!$D$11,(N4385-MAR1!$C$11)/MAR1!$E$11)</f>
        <v/>
      </c>
      <c r="R4385" s="7">
        <f>IF($I4385=1,(O4385-MAR1!$B$12)/MAR1!$D$12,(O4385-MAR1!$C$12)/MAR1!$E$12)</f>
        <v/>
      </c>
      <c r="S4385" s="7">
        <f>IF($I4385=1,(P4385-MAR1!$B$13)/MAR1!$D$13,(P4385-MAR1!$C$13)/MAR1!$E$13)</f>
        <v/>
      </c>
    </row>
    <row r="4386">
      <c r="A4386" s="5" t="n">
        <v>4385</v>
      </c>
      <c r="B4386" s="5" t="n">
        <v>13</v>
      </c>
      <c r="C4386" s="5" t="n">
        <v>5</v>
      </c>
      <c r="D4386" s="5" t="n">
        <v>1</v>
      </c>
      <c r="E4386" s="5" t="n">
        <v>0</v>
      </c>
      <c r="F4386" s="5" t="n">
        <v>27.3</v>
      </c>
      <c r="G4386" s="5" t="n">
        <v>10.2</v>
      </c>
      <c r="H4386" s="5" t="n">
        <v>18.9</v>
      </c>
      <c r="I4386" s="6">
        <f>IF(E4386&gt;=Markov!$B$3,1,0)</f>
        <v/>
      </c>
      <c r="J4386" s="6">
        <f>I4385</f>
        <v/>
      </c>
      <c r="K4386" s="7">
        <f>MAR1!$B$5+MAR1!$C$5*COS(2*PI()*$C4386/365)+MAR1!$D$5*SIN(2*PI()*$C4386/365)</f>
        <v/>
      </c>
      <c r="L4386" s="7">
        <f>MAR1!$B$6+MAR1!$C$6*COS(2*PI()*$C4386/365)+MAR1!$D$6*SIN(2*PI()*$C4386/365)</f>
        <v/>
      </c>
      <c r="M4386" s="7">
        <f>MAR1!$B$7+MAR1!$C$7*COS(2*PI()*$C4386/365)+MAR1!$D$7*SIN(2*PI()*$C4386/365)</f>
        <v/>
      </c>
      <c r="N4386" s="7">
        <f>F4386-K4386</f>
        <v/>
      </c>
      <c r="O4386" s="7">
        <f>G4386-L4386</f>
        <v/>
      </c>
      <c r="P4386" s="7">
        <f>H4386-M4386</f>
        <v/>
      </c>
      <c r="Q4386" s="7">
        <f>IF($I4386=1,(N4386-MAR1!$B$11)/MAR1!$D$11,(N4386-MAR1!$C$11)/MAR1!$E$11)</f>
        <v/>
      </c>
      <c r="R4386" s="7">
        <f>IF($I4386=1,(O4386-MAR1!$B$12)/MAR1!$D$12,(O4386-MAR1!$C$12)/MAR1!$E$12)</f>
        <v/>
      </c>
      <c r="S4386" s="7">
        <f>IF($I4386=1,(P4386-MAR1!$B$13)/MAR1!$D$13,(P4386-MAR1!$C$13)/MAR1!$E$13)</f>
        <v/>
      </c>
    </row>
    <row r="4387">
      <c r="A4387" s="5" t="n">
        <v>4386</v>
      </c>
      <c r="B4387" s="5" t="n">
        <v>13</v>
      </c>
      <c r="C4387" s="5" t="n">
        <v>6</v>
      </c>
      <c r="D4387" s="5" t="n">
        <v>1</v>
      </c>
      <c r="E4387" s="5" t="n">
        <v>10.3</v>
      </c>
      <c r="F4387" s="5" t="n">
        <v>27.9</v>
      </c>
      <c r="G4387" s="5" t="n">
        <v>12.9</v>
      </c>
      <c r="H4387" s="5" t="n">
        <v>18.7</v>
      </c>
      <c r="I4387" s="6">
        <f>IF(E4387&gt;=Markov!$B$3,1,0)</f>
        <v/>
      </c>
      <c r="J4387" s="6">
        <f>I4386</f>
        <v/>
      </c>
      <c r="K4387" s="7">
        <f>MAR1!$B$5+MAR1!$C$5*COS(2*PI()*$C4387/365)+MAR1!$D$5*SIN(2*PI()*$C4387/365)</f>
        <v/>
      </c>
      <c r="L4387" s="7">
        <f>MAR1!$B$6+MAR1!$C$6*COS(2*PI()*$C4387/365)+MAR1!$D$6*SIN(2*PI()*$C4387/365)</f>
        <v/>
      </c>
      <c r="M4387" s="7">
        <f>MAR1!$B$7+MAR1!$C$7*COS(2*PI()*$C4387/365)+MAR1!$D$7*SIN(2*PI()*$C4387/365)</f>
        <v/>
      </c>
      <c r="N4387" s="7">
        <f>F4387-K4387</f>
        <v/>
      </c>
      <c r="O4387" s="7">
        <f>G4387-L4387</f>
        <v/>
      </c>
      <c r="P4387" s="7">
        <f>H4387-M4387</f>
        <v/>
      </c>
      <c r="Q4387" s="7">
        <f>IF($I4387=1,(N4387-MAR1!$B$11)/MAR1!$D$11,(N4387-MAR1!$C$11)/MAR1!$E$11)</f>
        <v/>
      </c>
      <c r="R4387" s="7">
        <f>IF($I4387=1,(O4387-MAR1!$B$12)/MAR1!$D$12,(O4387-MAR1!$C$12)/MAR1!$E$12)</f>
        <v/>
      </c>
      <c r="S4387" s="7">
        <f>IF($I4387=1,(P4387-MAR1!$B$13)/MAR1!$D$13,(P4387-MAR1!$C$13)/MAR1!$E$13)</f>
        <v/>
      </c>
    </row>
    <row r="4388">
      <c r="A4388" s="5" t="n">
        <v>4387</v>
      </c>
      <c r="B4388" s="5" t="n">
        <v>13</v>
      </c>
      <c r="C4388" s="5" t="n">
        <v>7</v>
      </c>
      <c r="D4388" s="5" t="n">
        <v>1</v>
      </c>
      <c r="E4388" s="5" t="n">
        <v>0</v>
      </c>
      <c r="F4388" s="5" t="n">
        <v>31</v>
      </c>
      <c r="G4388" s="5" t="n">
        <v>12.3</v>
      </c>
      <c r="H4388" s="5" t="n">
        <v>11.68</v>
      </c>
      <c r="I4388" s="6">
        <f>IF(E4388&gt;=Markov!$B$3,1,0)</f>
        <v/>
      </c>
      <c r="J4388" s="6">
        <f>I4387</f>
        <v/>
      </c>
      <c r="K4388" s="7">
        <f>MAR1!$B$5+MAR1!$C$5*COS(2*PI()*$C4388/365)+MAR1!$D$5*SIN(2*PI()*$C4388/365)</f>
        <v/>
      </c>
      <c r="L4388" s="7">
        <f>MAR1!$B$6+MAR1!$C$6*COS(2*PI()*$C4388/365)+MAR1!$D$6*SIN(2*PI()*$C4388/365)</f>
        <v/>
      </c>
      <c r="M4388" s="7">
        <f>MAR1!$B$7+MAR1!$C$7*COS(2*PI()*$C4388/365)+MAR1!$D$7*SIN(2*PI()*$C4388/365)</f>
        <v/>
      </c>
      <c r="N4388" s="7">
        <f>F4388-K4388</f>
        <v/>
      </c>
      <c r="O4388" s="7">
        <f>G4388-L4388</f>
        <v/>
      </c>
      <c r="P4388" s="7">
        <f>H4388-M4388</f>
        <v/>
      </c>
      <c r="Q4388" s="7">
        <f>IF($I4388=1,(N4388-MAR1!$B$11)/MAR1!$D$11,(N4388-MAR1!$C$11)/MAR1!$E$11)</f>
        <v/>
      </c>
      <c r="R4388" s="7">
        <f>IF($I4388=1,(O4388-MAR1!$B$12)/MAR1!$D$12,(O4388-MAR1!$C$12)/MAR1!$E$12)</f>
        <v/>
      </c>
      <c r="S4388" s="7">
        <f>IF($I4388=1,(P4388-MAR1!$B$13)/MAR1!$D$13,(P4388-MAR1!$C$13)/MAR1!$E$13)</f>
        <v/>
      </c>
    </row>
    <row r="4389">
      <c r="A4389" s="5" t="n">
        <v>4388</v>
      </c>
      <c r="B4389" s="5" t="n">
        <v>13</v>
      </c>
      <c r="C4389" s="5" t="n">
        <v>8</v>
      </c>
      <c r="D4389" s="5" t="n">
        <v>1</v>
      </c>
      <c r="E4389" s="5" t="n">
        <v>0</v>
      </c>
      <c r="F4389" s="5" t="n">
        <v>30</v>
      </c>
      <c r="G4389" s="5" t="n">
        <v>14.3</v>
      </c>
      <c r="H4389" s="5" t="n">
        <v>21.21</v>
      </c>
      <c r="I4389" s="6">
        <f>IF(E4389&gt;=Markov!$B$3,1,0)</f>
        <v/>
      </c>
      <c r="J4389" s="6">
        <f>I4388</f>
        <v/>
      </c>
      <c r="K4389" s="7">
        <f>MAR1!$B$5+MAR1!$C$5*COS(2*PI()*$C4389/365)+MAR1!$D$5*SIN(2*PI()*$C4389/365)</f>
        <v/>
      </c>
      <c r="L4389" s="7">
        <f>MAR1!$B$6+MAR1!$C$6*COS(2*PI()*$C4389/365)+MAR1!$D$6*SIN(2*PI()*$C4389/365)</f>
        <v/>
      </c>
      <c r="M4389" s="7">
        <f>MAR1!$B$7+MAR1!$C$7*COS(2*PI()*$C4389/365)+MAR1!$D$7*SIN(2*PI()*$C4389/365)</f>
        <v/>
      </c>
      <c r="N4389" s="7">
        <f>F4389-K4389</f>
        <v/>
      </c>
      <c r="O4389" s="7">
        <f>G4389-L4389</f>
        <v/>
      </c>
      <c r="P4389" s="7">
        <f>H4389-M4389</f>
        <v/>
      </c>
      <c r="Q4389" s="7">
        <f>IF($I4389=1,(N4389-MAR1!$B$11)/MAR1!$D$11,(N4389-MAR1!$C$11)/MAR1!$E$11)</f>
        <v/>
      </c>
      <c r="R4389" s="7">
        <f>IF($I4389=1,(O4389-MAR1!$B$12)/MAR1!$D$12,(O4389-MAR1!$C$12)/MAR1!$E$12)</f>
        <v/>
      </c>
      <c r="S4389" s="7">
        <f>IF($I4389=1,(P4389-MAR1!$B$13)/MAR1!$D$13,(P4389-MAR1!$C$13)/MAR1!$E$13)</f>
        <v/>
      </c>
    </row>
    <row r="4390">
      <c r="A4390" s="5" t="n">
        <v>4389</v>
      </c>
      <c r="B4390" s="5" t="n">
        <v>13</v>
      </c>
      <c r="C4390" s="5" t="n">
        <v>9</v>
      </c>
      <c r="D4390" s="5" t="n">
        <v>1</v>
      </c>
      <c r="E4390" s="5" t="n">
        <v>0</v>
      </c>
      <c r="F4390" s="5" t="n">
        <v>31.5</v>
      </c>
      <c r="G4390" s="5" t="n">
        <v>15.4</v>
      </c>
      <c r="H4390" s="5" t="n">
        <v>17.87</v>
      </c>
      <c r="I4390" s="6">
        <f>IF(E4390&gt;=Markov!$B$3,1,0)</f>
        <v/>
      </c>
      <c r="J4390" s="6">
        <f>I4389</f>
        <v/>
      </c>
      <c r="K4390" s="7">
        <f>MAR1!$B$5+MAR1!$C$5*COS(2*PI()*$C4390/365)+MAR1!$D$5*SIN(2*PI()*$C4390/365)</f>
        <v/>
      </c>
      <c r="L4390" s="7">
        <f>MAR1!$B$6+MAR1!$C$6*COS(2*PI()*$C4390/365)+MAR1!$D$6*SIN(2*PI()*$C4390/365)</f>
        <v/>
      </c>
      <c r="M4390" s="7">
        <f>MAR1!$B$7+MAR1!$C$7*COS(2*PI()*$C4390/365)+MAR1!$D$7*SIN(2*PI()*$C4390/365)</f>
        <v/>
      </c>
      <c r="N4390" s="7">
        <f>F4390-K4390</f>
        <v/>
      </c>
      <c r="O4390" s="7">
        <f>G4390-L4390</f>
        <v/>
      </c>
      <c r="P4390" s="7">
        <f>H4390-M4390</f>
        <v/>
      </c>
      <c r="Q4390" s="7">
        <f>IF($I4390=1,(N4390-MAR1!$B$11)/MAR1!$D$11,(N4390-MAR1!$C$11)/MAR1!$E$11)</f>
        <v/>
      </c>
      <c r="R4390" s="7">
        <f>IF($I4390=1,(O4390-MAR1!$B$12)/MAR1!$D$12,(O4390-MAR1!$C$12)/MAR1!$E$12)</f>
        <v/>
      </c>
      <c r="S4390" s="7">
        <f>IF($I4390=1,(P4390-MAR1!$B$13)/MAR1!$D$13,(P4390-MAR1!$C$13)/MAR1!$E$13)</f>
        <v/>
      </c>
    </row>
    <row r="4391">
      <c r="A4391" s="5" t="n">
        <v>4390</v>
      </c>
      <c r="B4391" s="5" t="n">
        <v>13</v>
      </c>
      <c r="C4391" s="5" t="n">
        <v>10</v>
      </c>
      <c r="D4391" s="5" t="n">
        <v>1</v>
      </c>
      <c r="E4391" s="5" t="n">
        <v>0</v>
      </c>
      <c r="F4391" s="5" t="n">
        <v>32.2</v>
      </c>
      <c r="G4391" s="5" t="n">
        <v>16.1</v>
      </c>
      <c r="H4391" s="5" t="n">
        <v>16.86</v>
      </c>
      <c r="I4391" s="6">
        <f>IF(E4391&gt;=Markov!$B$3,1,0)</f>
        <v/>
      </c>
      <c r="J4391" s="6">
        <f>I4390</f>
        <v/>
      </c>
      <c r="K4391" s="7">
        <f>MAR1!$B$5+MAR1!$C$5*COS(2*PI()*$C4391/365)+MAR1!$D$5*SIN(2*PI()*$C4391/365)</f>
        <v/>
      </c>
      <c r="L4391" s="7">
        <f>MAR1!$B$6+MAR1!$C$6*COS(2*PI()*$C4391/365)+MAR1!$D$6*SIN(2*PI()*$C4391/365)</f>
        <v/>
      </c>
      <c r="M4391" s="7">
        <f>MAR1!$B$7+MAR1!$C$7*COS(2*PI()*$C4391/365)+MAR1!$D$7*SIN(2*PI()*$C4391/365)</f>
        <v/>
      </c>
      <c r="N4391" s="7">
        <f>F4391-K4391</f>
        <v/>
      </c>
      <c r="O4391" s="7">
        <f>G4391-L4391</f>
        <v/>
      </c>
      <c r="P4391" s="7">
        <f>H4391-M4391</f>
        <v/>
      </c>
      <c r="Q4391" s="7">
        <f>IF($I4391=1,(N4391-MAR1!$B$11)/MAR1!$D$11,(N4391-MAR1!$C$11)/MAR1!$E$11)</f>
        <v/>
      </c>
      <c r="R4391" s="7">
        <f>IF($I4391=1,(O4391-MAR1!$B$12)/MAR1!$D$12,(O4391-MAR1!$C$12)/MAR1!$E$12)</f>
        <v/>
      </c>
      <c r="S4391" s="7">
        <f>IF($I4391=1,(P4391-MAR1!$B$13)/MAR1!$D$13,(P4391-MAR1!$C$13)/MAR1!$E$13)</f>
        <v/>
      </c>
    </row>
    <row r="4392">
      <c r="A4392" s="5" t="n">
        <v>4391</v>
      </c>
      <c r="B4392" s="5" t="n">
        <v>13</v>
      </c>
      <c r="C4392" s="5" t="n">
        <v>11</v>
      </c>
      <c r="D4392" s="5" t="n">
        <v>1</v>
      </c>
      <c r="E4392" s="5" t="n">
        <v>0</v>
      </c>
      <c r="F4392" s="5" t="n">
        <v>29.8</v>
      </c>
      <c r="G4392" s="5" t="n">
        <v>14.3</v>
      </c>
      <c r="H4392" s="5" t="n">
        <v>14.17</v>
      </c>
      <c r="I4392" s="6">
        <f>IF(E4392&gt;=Markov!$B$3,1,0)</f>
        <v/>
      </c>
      <c r="J4392" s="6">
        <f>I4391</f>
        <v/>
      </c>
      <c r="K4392" s="7">
        <f>MAR1!$B$5+MAR1!$C$5*COS(2*PI()*$C4392/365)+MAR1!$D$5*SIN(2*PI()*$C4392/365)</f>
        <v/>
      </c>
      <c r="L4392" s="7">
        <f>MAR1!$B$6+MAR1!$C$6*COS(2*PI()*$C4392/365)+MAR1!$D$6*SIN(2*PI()*$C4392/365)</f>
        <v/>
      </c>
      <c r="M4392" s="7">
        <f>MAR1!$B$7+MAR1!$C$7*COS(2*PI()*$C4392/365)+MAR1!$D$7*SIN(2*PI()*$C4392/365)</f>
        <v/>
      </c>
      <c r="N4392" s="7">
        <f>F4392-K4392</f>
        <v/>
      </c>
      <c r="O4392" s="7">
        <f>G4392-L4392</f>
        <v/>
      </c>
      <c r="P4392" s="7">
        <f>H4392-M4392</f>
        <v/>
      </c>
      <c r="Q4392" s="7">
        <f>IF($I4392=1,(N4392-MAR1!$B$11)/MAR1!$D$11,(N4392-MAR1!$C$11)/MAR1!$E$11)</f>
        <v/>
      </c>
      <c r="R4392" s="7">
        <f>IF($I4392=1,(O4392-MAR1!$B$12)/MAR1!$D$12,(O4392-MAR1!$C$12)/MAR1!$E$12)</f>
        <v/>
      </c>
      <c r="S4392" s="7">
        <f>IF($I4392=1,(P4392-MAR1!$B$13)/MAR1!$D$13,(P4392-MAR1!$C$13)/MAR1!$E$13)</f>
        <v/>
      </c>
    </row>
    <row r="4393">
      <c r="A4393" s="5" t="n">
        <v>4392</v>
      </c>
      <c r="B4393" s="5" t="n">
        <v>13</v>
      </c>
      <c r="C4393" s="5" t="n">
        <v>12</v>
      </c>
      <c r="D4393" s="5" t="n">
        <v>1</v>
      </c>
      <c r="E4393" s="5" t="n">
        <v>0</v>
      </c>
      <c r="F4393" s="5" t="n">
        <v>30.5</v>
      </c>
      <c r="G4393" s="5" t="n">
        <v>14.9</v>
      </c>
      <c r="H4393" s="5" t="n">
        <v>15.71</v>
      </c>
      <c r="I4393" s="6">
        <f>IF(E4393&gt;=Markov!$B$3,1,0)</f>
        <v/>
      </c>
      <c r="J4393" s="6">
        <f>I4392</f>
        <v/>
      </c>
      <c r="K4393" s="7">
        <f>MAR1!$B$5+MAR1!$C$5*COS(2*PI()*$C4393/365)+MAR1!$D$5*SIN(2*PI()*$C4393/365)</f>
        <v/>
      </c>
      <c r="L4393" s="7">
        <f>MAR1!$B$6+MAR1!$C$6*COS(2*PI()*$C4393/365)+MAR1!$D$6*SIN(2*PI()*$C4393/365)</f>
        <v/>
      </c>
      <c r="M4393" s="7">
        <f>MAR1!$B$7+MAR1!$C$7*COS(2*PI()*$C4393/365)+MAR1!$D$7*SIN(2*PI()*$C4393/365)</f>
        <v/>
      </c>
      <c r="N4393" s="7">
        <f>F4393-K4393</f>
        <v/>
      </c>
      <c r="O4393" s="7">
        <f>G4393-L4393</f>
        <v/>
      </c>
      <c r="P4393" s="7">
        <f>H4393-M4393</f>
        <v/>
      </c>
      <c r="Q4393" s="7">
        <f>IF($I4393=1,(N4393-MAR1!$B$11)/MAR1!$D$11,(N4393-MAR1!$C$11)/MAR1!$E$11)</f>
        <v/>
      </c>
      <c r="R4393" s="7">
        <f>IF($I4393=1,(O4393-MAR1!$B$12)/MAR1!$D$12,(O4393-MAR1!$C$12)/MAR1!$E$12)</f>
        <v/>
      </c>
      <c r="S4393" s="7">
        <f>IF($I4393=1,(P4393-MAR1!$B$13)/MAR1!$D$13,(P4393-MAR1!$C$13)/MAR1!$E$13)</f>
        <v/>
      </c>
    </row>
    <row r="4394">
      <c r="A4394" s="5" t="n">
        <v>4393</v>
      </c>
      <c r="B4394" s="5" t="n">
        <v>13</v>
      </c>
      <c r="C4394" s="5" t="n">
        <v>13</v>
      </c>
      <c r="D4394" s="5" t="n">
        <v>1</v>
      </c>
      <c r="E4394" s="5" t="n">
        <v>0</v>
      </c>
      <c r="F4394" s="5" t="n">
        <v>29.9</v>
      </c>
      <c r="G4394" s="5" t="n">
        <v>12.7</v>
      </c>
      <c r="H4394" s="5" t="n">
        <v>17.06</v>
      </c>
      <c r="I4394" s="6">
        <f>IF(E4394&gt;=Markov!$B$3,1,0)</f>
        <v/>
      </c>
      <c r="J4394" s="6">
        <f>I4393</f>
        <v/>
      </c>
      <c r="K4394" s="7">
        <f>MAR1!$B$5+MAR1!$C$5*COS(2*PI()*$C4394/365)+MAR1!$D$5*SIN(2*PI()*$C4394/365)</f>
        <v/>
      </c>
      <c r="L4394" s="7">
        <f>MAR1!$B$6+MAR1!$C$6*COS(2*PI()*$C4394/365)+MAR1!$D$6*SIN(2*PI()*$C4394/365)</f>
        <v/>
      </c>
      <c r="M4394" s="7">
        <f>MAR1!$B$7+MAR1!$C$7*COS(2*PI()*$C4394/365)+MAR1!$D$7*SIN(2*PI()*$C4394/365)</f>
        <v/>
      </c>
      <c r="N4394" s="7">
        <f>F4394-K4394</f>
        <v/>
      </c>
      <c r="O4394" s="7">
        <f>G4394-L4394</f>
        <v/>
      </c>
      <c r="P4394" s="7">
        <f>H4394-M4394</f>
        <v/>
      </c>
      <c r="Q4394" s="7">
        <f>IF($I4394=1,(N4394-MAR1!$B$11)/MAR1!$D$11,(N4394-MAR1!$C$11)/MAR1!$E$11)</f>
        <v/>
      </c>
      <c r="R4394" s="7">
        <f>IF($I4394=1,(O4394-MAR1!$B$12)/MAR1!$D$12,(O4394-MAR1!$C$12)/MAR1!$E$12)</f>
        <v/>
      </c>
      <c r="S4394" s="7">
        <f>IF($I4394=1,(P4394-MAR1!$B$13)/MAR1!$D$13,(P4394-MAR1!$C$13)/MAR1!$E$13)</f>
        <v/>
      </c>
    </row>
    <row r="4395">
      <c r="A4395" s="5" t="n">
        <v>4394</v>
      </c>
      <c r="B4395" s="5" t="n">
        <v>13</v>
      </c>
      <c r="C4395" s="5" t="n">
        <v>14</v>
      </c>
      <c r="D4395" s="5" t="n">
        <v>1</v>
      </c>
      <c r="E4395" s="5" t="n">
        <v>0</v>
      </c>
      <c r="F4395" s="5" t="n">
        <v>30.5</v>
      </c>
      <c r="G4395" s="5" t="n">
        <v>14.7</v>
      </c>
      <c r="H4395" s="5" t="n">
        <v>10.01</v>
      </c>
      <c r="I4395" s="6">
        <f>IF(E4395&gt;=Markov!$B$3,1,0)</f>
        <v/>
      </c>
      <c r="J4395" s="6">
        <f>I4394</f>
        <v/>
      </c>
      <c r="K4395" s="7">
        <f>MAR1!$B$5+MAR1!$C$5*COS(2*PI()*$C4395/365)+MAR1!$D$5*SIN(2*PI()*$C4395/365)</f>
        <v/>
      </c>
      <c r="L4395" s="7">
        <f>MAR1!$B$6+MAR1!$C$6*COS(2*PI()*$C4395/365)+MAR1!$D$6*SIN(2*PI()*$C4395/365)</f>
        <v/>
      </c>
      <c r="M4395" s="7">
        <f>MAR1!$B$7+MAR1!$C$7*COS(2*PI()*$C4395/365)+MAR1!$D$7*SIN(2*PI()*$C4395/365)</f>
        <v/>
      </c>
      <c r="N4395" s="7">
        <f>F4395-K4395</f>
        <v/>
      </c>
      <c r="O4395" s="7">
        <f>G4395-L4395</f>
        <v/>
      </c>
      <c r="P4395" s="7">
        <f>H4395-M4395</f>
        <v/>
      </c>
      <c r="Q4395" s="7">
        <f>IF($I4395=1,(N4395-MAR1!$B$11)/MAR1!$D$11,(N4395-MAR1!$C$11)/MAR1!$E$11)</f>
        <v/>
      </c>
      <c r="R4395" s="7">
        <f>IF($I4395=1,(O4395-MAR1!$B$12)/MAR1!$D$12,(O4395-MAR1!$C$12)/MAR1!$E$12)</f>
        <v/>
      </c>
      <c r="S4395" s="7">
        <f>IF($I4395=1,(P4395-MAR1!$B$13)/MAR1!$D$13,(P4395-MAR1!$C$13)/MAR1!$E$13)</f>
        <v/>
      </c>
    </row>
    <row r="4396">
      <c r="A4396" s="5" t="n">
        <v>4395</v>
      </c>
      <c r="B4396" s="5" t="n">
        <v>13</v>
      </c>
      <c r="C4396" s="5" t="n">
        <v>15</v>
      </c>
      <c r="D4396" s="5" t="n">
        <v>1</v>
      </c>
      <c r="E4396" s="5" t="n">
        <v>0</v>
      </c>
      <c r="F4396" s="5" t="n">
        <v>30.2</v>
      </c>
      <c r="G4396" s="5" t="n">
        <v>14.9</v>
      </c>
      <c r="H4396" s="5" t="n">
        <v>15.87</v>
      </c>
      <c r="I4396" s="6">
        <f>IF(E4396&gt;=Markov!$B$3,1,0)</f>
        <v/>
      </c>
      <c r="J4396" s="6">
        <f>I4395</f>
        <v/>
      </c>
      <c r="K4396" s="7">
        <f>MAR1!$B$5+MAR1!$C$5*COS(2*PI()*$C4396/365)+MAR1!$D$5*SIN(2*PI()*$C4396/365)</f>
        <v/>
      </c>
      <c r="L4396" s="7">
        <f>MAR1!$B$6+MAR1!$C$6*COS(2*PI()*$C4396/365)+MAR1!$D$6*SIN(2*PI()*$C4396/365)</f>
        <v/>
      </c>
      <c r="M4396" s="7">
        <f>MAR1!$B$7+MAR1!$C$7*COS(2*PI()*$C4396/365)+MAR1!$D$7*SIN(2*PI()*$C4396/365)</f>
        <v/>
      </c>
      <c r="N4396" s="7">
        <f>F4396-K4396</f>
        <v/>
      </c>
      <c r="O4396" s="7">
        <f>G4396-L4396</f>
        <v/>
      </c>
      <c r="P4396" s="7">
        <f>H4396-M4396</f>
        <v/>
      </c>
      <c r="Q4396" s="7">
        <f>IF($I4396=1,(N4396-MAR1!$B$11)/MAR1!$D$11,(N4396-MAR1!$C$11)/MAR1!$E$11)</f>
        <v/>
      </c>
      <c r="R4396" s="7">
        <f>IF($I4396=1,(O4396-MAR1!$B$12)/MAR1!$D$12,(O4396-MAR1!$C$12)/MAR1!$E$12)</f>
        <v/>
      </c>
      <c r="S4396" s="7">
        <f>IF($I4396=1,(P4396-MAR1!$B$13)/MAR1!$D$13,(P4396-MAR1!$C$13)/MAR1!$E$13)</f>
        <v/>
      </c>
    </row>
    <row r="4397">
      <c r="A4397" s="5" t="n">
        <v>4396</v>
      </c>
      <c r="B4397" s="5" t="n">
        <v>13</v>
      </c>
      <c r="C4397" s="5" t="n">
        <v>16</v>
      </c>
      <c r="D4397" s="5" t="n">
        <v>1</v>
      </c>
      <c r="E4397" s="5" t="n">
        <v>0</v>
      </c>
      <c r="F4397" s="5" t="n">
        <v>31.4</v>
      </c>
      <c r="G4397" s="5" t="n">
        <v>14.4</v>
      </c>
      <c r="H4397" s="5" t="n">
        <v>13.52</v>
      </c>
      <c r="I4397" s="6">
        <f>IF(E4397&gt;=Markov!$B$3,1,0)</f>
        <v/>
      </c>
      <c r="J4397" s="6">
        <f>I4396</f>
        <v/>
      </c>
      <c r="K4397" s="7">
        <f>MAR1!$B$5+MAR1!$C$5*COS(2*PI()*$C4397/365)+MAR1!$D$5*SIN(2*PI()*$C4397/365)</f>
        <v/>
      </c>
      <c r="L4397" s="7">
        <f>MAR1!$B$6+MAR1!$C$6*COS(2*PI()*$C4397/365)+MAR1!$D$6*SIN(2*PI()*$C4397/365)</f>
        <v/>
      </c>
      <c r="M4397" s="7">
        <f>MAR1!$B$7+MAR1!$C$7*COS(2*PI()*$C4397/365)+MAR1!$D$7*SIN(2*PI()*$C4397/365)</f>
        <v/>
      </c>
      <c r="N4397" s="7">
        <f>F4397-K4397</f>
        <v/>
      </c>
      <c r="O4397" s="7">
        <f>G4397-L4397</f>
        <v/>
      </c>
      <c r="P4397" s="7">
        <f>H4397-M4397</f>
        <v/>
      </c>
      <c r="Q4397" s="7">
        <f>IF($I4397=1,(N4397-MAR1!$B$11)/MAR1!$D$11,(N4397-MAR1!$C$11)/MAR1!$E$11)</f>
        <v/>
      </c>
      <c r="R4397" s="7">
        <f>IF($I4397=1,(O4397-MAR1!$B$12)/MAR1!$D$12,(O4397-MAR1!$C$12)/MAR1!$E$12)</f>
        <v/>
      </c>
      <c r="S4397" s="7">
        <f>IF($I4397=1,(P4397-MAR1!$B$13)/MAR1!$D$13,(P4397-MAR1!$C$13)/MAR1!$E$13)</f>
        <v/>
      </c>
    </row>
    <row r="4398">
      <c r="A4398" s="5" t="n">
        <v>4397</v>
      </c>
      <c r="B4398" s="5" t="n">
        <v>13</v>
      </c>
      <c r="C4398" s="5" t="n">
        <v>17</v>
      </c>
      <c r="D4398" s="5" t="n">
        <v>1</v>
      </c>
      <c r="E4398" s="5" t="n">
        <v>0</v>
      </c>
      <c r="F4398" s="5" t="n">
        <v>31.1</v>
      </c>
      <c r="G4398" s="5" t="n">
        <v>16.6</v>
      </c>
      <c r="H4398" s="5" t="n">
        <v>14.6</v>
      </c>
      <c r="I4398" s="6">
        <f>IF(E4398&gt;=Markov!$B$3,1,0)</f>
        <v/>
      </c>
      <c r="J4398" s="6">
        <f>I4397</f>
        <v/>
      </c>
      <c r="K4398" s="7">
        <f>MAR1!$B$5+MAR1!$C$5*COS(2*PI()*$C4398/365)+MAR1!$D$5*SIN(2*PI()*$C4398/365)</f>
        <v/>
      </c>
      <c r="L4398" s="7">
        <f>MAR1!$B$6+MAR1!$C$6*COS(2*PI()*$C4398/365)+MAR1!$D$6*SIN(2*PI()*$C4398/365)</f>
        <v/>
      </c>
      <c r="M4398" s="7">
        <f>MAR1!$B$7+MAR1!$C$7*COS(2*PI()*$C4398/365)+MAR1!$D$7*SIN(2*PI()*$C4398/365)</f>
        <v/>
      </c>
      <c r="N4398" s="7">
        <f>F4398-K4398</f>
        <v/>
      </c>
      <c r="O4398" s="7">
        <f>G4398-L4398</f>
        <v/>
      </c>
      <c r="P4398" s="7">
        <f>H4398-M4398</f>
        <v/>
      </c>
      <c r="Q4398" s="7">
        <f>IF($I4398=1,(N4398-MAR1!$B$11)/MAR1!$D$11,(N4398-MAR1!$C$11)/MAR1!$E$11)</f>
        <v/>
      </c>
      <c r="R4398" s="7">
        <f>IF($I4398=1,(O4398-MAR1!$B$12)/MAR1!$D$12,(O4398-MAR1!$C$12)/MAR1!$E$12)</f>
        <v/>
      </c>
      <c r="S4398" s="7">
        <f>IF($I4398=1,(P4398-MAR1!$B$13)/MAR1!$D$13,(P4398-MAR1!$C$13)/MAR1!$E$13)</f>
        <v/>
      </c>
    </row>
    <row r="4399">
      <c r="A4399" s="5" t="n">
        <v>4398</v>
      </c>
      <c r="B4399" s="5" t="n">
        <v>13</v>
      </c>
      <c r="C4399" s="5" t="n">
        <v>18</v>
      </c>
      <c r="D4399" s="5" t="n">
        <v>1</v>
      </c>
      <c r="E4399" s="5" t="n">
        <v>0</v>
      </c>
      <c r="F4399" s="5" t="n">
        <v>32</v>
      </c>
      <c r="G4399" s="5" t="n">
        <v>16.4</v>
      </c>
      <c r="H4399" s="5" t="n">
        <v>14.46</v>
      </c>
      <c r="I4399" s="6">
        <f>IF(E4399&gt;=Markov!$B$3,1,0)</f>
        <v/>
      </c>
      <c r="J4399" s="6">
        <f>I4398</f>
        <v/>
      </c>
      <c r="K4399" s="7">
        <f>MAR1!$B$5+MAR1!$C$5*COS(2*PI()*$C4399/365)+MAR1!$D$5*SIN(2*PI()*$C4399/365)</f>
        <v/>
      </c>
      <c r="L4399" s="7">
        <f>MAR1!$B$6+MAR1!$C$6*COS(2*PI()*$C4399/365)+MAR1!$D$6*SIN(2*PI()*$C4399/365)</f>
        <v/>
      </c>
      <c r="M4399" s="7">
        <f>MAR1!$B$7+MAR1!$C$7*COS(2*PI()*$C4399/365)+MAR1!$D$7*SIN(2*PI()*$C4399/365)</f>
        <v/>
      </c>
      <c r="N4399" s="7">
        <f>F4399-K4399</f>
        <v/>
      </c>
      <c r="O4399" s="7">
        <f>G4399-L4399</f>
        <v/>
      </c>
      <c r="P4399" s="7">
        <f>H4399-M4399</f>
        <v/>
      </c>
      <c r="Q4399" s="7">
        <f>IF($I4399=1,(N4399-MAR1!$B$11)/MAR1!$D$11,(N4399-MAR1!$C$11)/MAR1!$E$11)</f>
        <v/>
      </c>
      <c r="R4399" s="7">
        <f>IF($I4399=1,(O4399-MAR1!$B$12)/MAR1!$D$12,(O4399-MAR1!$C$12)/MAR1!$E$12)</f>
        <v/>
      </c>
      <c r="S4399" s="7">
        <f>IF($I4399=1,(P4399-MAR1!$B$13)/MAR1!$D$13,(P4399-MAR1!$C$13)/MAR1!$E$13)</f>
        <v/>
      </c>
    </row>
    <row r="4400">
      <c r="A4400" s="5" t="n">
        <v>4399</v>
      </c>
      <c r="B4400" s="5" t="n">
        <v>13</v>
      </c>
      <c r="C4400" s="5" t="n">
        <v>19</v>
      </c>
      <c r="D4400" s="5" t="n">
        <v>1</v>
      </c>
      <c r="E4400" s="5" t="n">
        <v>0</v>
      </c>
      <c r="F4400" s="5" t="n">
        <v>31.1</v>
      </c>
      <c r="G4400" s="5" t="n">
        <v>16.2</v>
      </c>
      <c r="H4400" s="5" t="n">
        <v>19.29</v>
      </c>
      <c r="I4400" s="6">
        <f>IF(E4400&gt;=Markov!$B$3,1,0)</f>
        <v/>
      </c>
      <c r="J4400" s="6">
        <f>I4399</f>
        <v/>
      </c>
      <c r="K4400" s="7">
        <f>MAR1!$B$5+MAR1!$C$5*COS(2*PI()*$C4400/365)+MAR1!$D$5*SIN(2*PI()*$C4400/365)</f>
        <v/>
      </c>
      <c r="L4400" s="7">
        <f>MAR1!$B$6+MAR1!$C$6*COS(2*PI()*$C4400/365)+MAR1!$D$6*SIN(2*PI()*$C4400/365)</f>
        <v/>
      </c>
      <c r="M4400" s="7">
        <f>MAR1!$B$7+MAR1!$C$7*COS(2*PI()*$C4400/365)+MAR1!$D$7*SIN(2*PI()*$C4400/365)</f>
        <v/>
      </c>
      <c r="N4400" s="7">
        <f>F4400-K4400</f>
        <v/>
      </c>
      <c r="O4400" s="7">
        <f>G4400-L4400</f>
        <v/>
      </c>
      <c r="P4400" s="7">
        <f>H4400-M4400</f>
        <v/>
      </c>
      <c r="Q4400" s="7">
        <f>IF($I4400=1,(N4400-MAR1!$B$11)/MAR1!$D$11,(N4400-MAR1!$C$11)/MAR1!$E$11)</f>
        <v/>
      </c>
      <c r="R4400" s="7">
        <f>IF($I4400=1,(O4400-MAR1!$B$12)/MAR1!$D$12,(O4400-MAR1!$C$12)/MAR1!$E$12)</f>
        <v/>
      </c>
      <c r="S4400" s="7">
        <f>IF($I4400=1,(P4400-MAR1!$B$13)/MAR1!$D$13,(P4400-MAR1!$C$13)/MAR1!$E$13)</f>
        <v/>
      </c>
    </row>
    <row r="4401">
      <c r="A4401" s="5" t="n">
        <v>4400</v>
      </c>
      <c r="B4401" s="5" t="n">
        <v>13</v>
      </c>
      <c r="C4401" s="5" t="n">
        <v>20</v>
      </c>
      <c r="D4401" s="5" t="n">
        <v>1</v>
      </c>
      <c r="E4401" s="5" t="n">
        <v>0</v>
      </c>
      <c r="F4401" s="5" t="n">
        <v>30.4</v>
      </c>
      <c r="G4401" s="5" t="n">
        <v>14.2</v>
      </c>
      <c r="H4401" s="5" t="n">
        <v>18.8</v>
      </c>
      <c r="I4401" s="6">
        <f>IF(E4401&gt;=Markov!$B$3,1,0)</f>
        <v/>
      </c>
      <c r="J4401" s="6">
        <f>I4400</f>
        <v/>
      </c>
      <c r="K4401" s="7">
        <f>MAR1!$B$5+MAR1!$C$5*COS(2*PI()*$C4401/365)+MAR1!$D$5*SIN(2*PI()*$C4401/365)</f>
        <v/>
      </c>
      <c r="L4401" s="7">
        <f>MAR1!$B$6+MAR1!$C$6*COS(2*PI()*$C4401/365)+MAR1!$D$6*SIN(2*PI()*$C4401/365)</f>
        <v/>
      </c>
      <c r="M4401" s="7">
        <f>MAR1!$B$7+MAR1!$C$7*COS(2*PI()*$C4401/365)+MAR1!$D$7*SIN(2*PI()*$C4401/365)</f>
        <v/>
      </c>
      <c r="N4401" s="7">
        <f>F4401-K4401</f>
        <v/>
      </c>
      <c r="O4401" s="7">
        <f>G4401-L4401</f>
        <v/>
      </c>
      <c r="P4401" s="7">
        <f>H4401-M4401</f>
        <v/>
      </c>
      <c r="Q4401" s="7">
        <f>IF($I4401=1,(N4401-MAR1!$B$11)/MAR1!$D$11,(N4401-MAR1!$C$11)/MAR1!$E$11)</f>
        <v/>
      </c>
      <c r="R4401" s="7">
        <f>IF($I4401=1,(O4401-MAR1!$B$12)/MAR1!$D$12,(O4401-MAR1!$C$12)/MAR1!$E$12)</f>
        <v/>
      </c>
      <c r="S4401" s="7">
        <f>IF($I4401=1,(P4401-MAR1!$B$13)/MAR1!$D$13,(P4401-MAR1!$C$13)/MAR1!$E$13)</f>
        <v/>
      </c>
    </row>
    <row r="4402">
      <c r="A4402" s="5" t="n">
        <v>4401</v>
      </c>
      <c r="B4402" s="5" t="n">
        <v>13</v>
      </c>
      <c r="C4402" s="5" t="n">
        <v>21</v>
      </c>
      <c r="D4402" s="5" t="n">
        <v>1</v>
      </c>
      <c r="E4402" s="5" t="n">
        <v>0</v>
      </c>
      <c r="F4402" s="5" t="n">
        <v>30</v>
      </c>
      <c r="G4402" s="5" t="n">
        <v>16.4</v>
      </c>
      <c r="H4402" s="5" t="n">
        <v>11.7</v>
      </c>
      <c r="I4402" s="6">
        <f>IF(E4402&gt;=Markov!$B$3,1,0)</f>
        <v/>
      </c>
      <c r="J4402" s="6">
        <f>I4401</f>
        <v/>
      </c>
      <c r="K4402" s="7">
        <f>MAR1!$B$5+MAR1!$C$5*COS(2*PI()*$C4402/365)+MAR1!$D$5*SIN(2*PI()*$C4402/365)</f>
        <v/>
      </c>
      <c r="L4402" s="7">
        <f>MAR1!$B$6+MAR1!$C$6*COS(2*PI()*$C4402/365)+MAR1!$D$6*SIN(2*PI()*$C4402/365)</f>
        <v/>
      </c>
      <c r="M4402" s="7">
        <f>MAR1!$B$7+MAR1!$C$7*COS(2*PI()*$C4402/365)+MAR1!$D$7*SIN(2*PI()*$C4402/365)</f>
        <v/>
      </c>
      <c r="N4402" s="7">
        <f>F4402-K4402</f>
        <v/>
      </c>
      <c r="O4402" s="7">
        <f>G4402-L4402</f>
        <v/>
      </c>
      <c r="P4402" s="7">
        <f>H4402-M4402</f>
        <v/>
      </c>
      <c r="Q4402" s="7">
        <f>IF($I4402=1,(N4402-MAR1!$B$11)/MAR1!$D$11,(N4402-MAR1!$C$11)/MAR1!$E$11)</f>
        <v/>
      </c>
      <c r="R4402" s="7">
        <f>IF($I4402=1,(O4402-MAR1!$B$12)/MAR1!$D$12,(O4402-MAR1!$C$12)/MAR1!$E$12)</f>
        <v/>
      </c>
      <c r="S4402" s="7">
        <f>IF($I4402=1,(P4402-MAR1!$B$13)/MAR1!$D$13,(P4402-MAR1!$C$13)/MAR1!$E$13)</f>
        <v/>
      </c>
    </row>
    <row r="4403">
      <c r="A4403" s="5" t="n">
        <v>4402</v>
      </c>
      <c r="B4403" s="5" t="n">
        <v>13</v>
      </c>
      <c r="C4403" s="5" t="n">
        <v>22</v>
      </c>
      <c r="D4403" s="5" t="n">
        <v>1</v>
      </c>
      <c r="E4403" s="5" t="n">
        <v>0</v>
      </c>
      <c r="F4403" s="5" t="n">
        <v>33.5</v>
      </c>
      <c r="G4403" s="5" t="n">
        <v>19.7</v>
      </c>
      <c r="H4403" s="5" t="n">
        <v>12.37</v>
      </c>
      <c r="I4403" s="6">
        <f>IF(E4403&gt;=Markov!$B$3,1,0)</f>
        <v/>
      </c>
      <c r="J4403" s="6">
        <f>I4402</f>
        <v/>
      </c>
      <c r="K4403" s="7">
        <f>MAR1!$B$5+MAR1!$C$5*COS(2*PI()*$C4403/365)+MAR1!$D$5*SIN(2*PI()*$C4403/365)</f>
        <v/>
      </c>
      <c r="L4403" s="7">
        <f>MAR1!$B$6+MAR1!$C$6*COS(2*PI()*$C4403/365)+MAR1!$D$6*SIN(2*PI()*$C4403/365)</f>
        <v/>
      </c>
      <c r="M4403" s="7">
        <f>MAR1!$B$7+MAR1!$C$7*COS(2*PI()*$C4403/365)+MAR1!$D$7*SIN(2*PI()*$C4403/365)</f>
        <v/>
      </c>
      <c r="N4403" s="7">
        <f>F4403-K4403</f>
        <v/>
      </c>
      <c r="O4403" s="7">
        <f>G4403-L4403</f>
        <v/>
      </c>
      <c r="P4403" s="7">
        <f>H4403-M4403</f>
        <v/>
      </c>
      <c r="Q4403" s="7">
        <f>IF($I4403=1,(N4403-MAR1!$B$11)/MAR1!$D$11,(N4403-MAR1!$C$11)/MAR1!$E$11)</f>
        <v/>
      </c>
      <c r="R4403" s="7">
        <f>IF($I4403=1,(O4403-MAR1!$B$12)/MAR1!$D$12,(O4403-MAR1!$C$12)/MAR1!$E$12)</f>
        <v/>
      </c>
      <c r="S4403" s="7">
        <f>IF($I4403=1,(P4403-MAR1!$B$13)/MAR1!$D$13,(P4403-MAR1!$C$13)/MAR1!$E$13)</f>
        <v/>
      </c>
    </row>
    <row r="4404">
      <c r="A4404" s="5" t="n">
        <v>4403</v>
      </c>
      <c r="B4404" s="5" t="n">
        <v>13</v>
      </c>
      <c r="C4404" s="5" t="n">
        <v>23</v>
      </c>
      <c r="D4404" s="5" t="n">
        <v>1</v>
      </c>
      <c r="E4404" s="5" t="n">
        <v>0</v>
      </c>
      <c r="F4404" s="5" t="n">
        <v>33.3</v>
      </c>
      <c r="G4404" s="5" t="n">
        <v>19.8</v>
      </c>
      <c r="H4404" s="5" t="n">
        <v>13.92</v>
      </c>
      <c r="I4404" s="6">
        <f>IF(E4404&gt;=Markov!$B$3,1,0)</f>
        <v/>
      </c>
      <c r="J4404" s="6">
        <f>I4403</f>
        <v/>
      </c>
      <c r="K4404" s="7">
        <f>MAR1!$B$5+MAR1!$C$5*COS(2*PI()*$C4404/365)+MAR1!$D$5*SIN(2*PI()*$C4404/365)</f>
        <v/>
      </c>
      <c r="L4404" s="7">
        <f>MAR1!$B$6+MAR1!$C$6*COS(2*PI()*$C4404/365)+MAR1!$D$6*SIN(2*PI()*$C4404/365)</f>
        <v/>
      </c>
      <c r="M4404" s="7">
        <f>MAR1!$B$7+MAR1!$C$7*COS(2*PI()*$C4404/365)+MAR1!$D$7*SIN(2*PI()*$C4404/365)</f>
        <v/>
      </c>
      <c r="N4404" s="7">
        <f>F4404-K4404</f>
        <v/>
      </c>
      <c r="O4404" s="7">
        <f>G4404-L4404</f>
        <v/>
      </c>
      <c r="P4404" s="7">
        <f>H4404-M4404</f>
        <v/>
      </c>
      <c r="Q4404" s="7">
        <f>IF($I4404=1,(N4404-MAR1!$B$11)/MAR1!$D$11,(N4404-MAR1!$C$11)/MAR1!$E$11)</f>
        <v/>
      </c>
      <c r="R4404" s="7">
        <f>IF($I4404=1,(O4404-MAR1!$B$12)/MAR1!$D$12,(O4404-MAR1!$C$12)/MAR1!$E$12)</f>
        <v/>
      </c>
      <c r="S4404" s="7">
        <f>IF($I4404=1,(P4404-MAR1!$B$13)/MAR1!$D$13,(P4404-MAR1!$C$13)/MAR1!$E$13)</f>
        <v/>
      </c>
    </row>
    <row r="4405">
      <c r="A4405" s="5" t="n">
        <v>4404</v>
      </c>
      <c r="B4405" s="5" t="n">
        <v>13</v>
      </c>
      <c r="C4405" s="5" t="n">
        <v>24</v>
      </c>
      <c r="D4405" s="5" t="n">
        <v>1</v>
      </c>
      <c r="E4405" s="5" t="n">
        <v>0</v>
      </c>
      <c r="F4405" s="5" t="n">
        <v>36.4</v>
      </c>
      <c r="G4405" s="5" t="n">
        <v>19.9</v>
      </c>
      <c r="H4405" s="5" t="n">
        <v>15.47</v>
      </c>
      <c r="I4405" s="6">
        <f>IF(E4405&gt;=Markov!$B$3,1,0)</f>
        <v/>
      </c>
      <c r="J4405" s="6">
        <f>I4404</f>
        <v/>
      </c>
      <c r="K4405" s="7">
        <f>MAR1!$B$5+MAR1!$C$5*COS(2*PI()*$C4405/365)+MAR1!$D$5*SIN(2*PI()*$C4405/365)</f>
        <v/>
      </c>
      <c r="L4405" s="7">
        <f>MAR1!$B$6+MAR1!$C$6*COS(2*PI()*$C4405/365)+MAR1!$D$6*SIN(2*PI()*$C4405/365)</f>
        <v/>
      </c>
      <c r="M4405" s="7">
        <f>MAR1!$B$7+MAR1!$C$7*COS(2*PI()*$C4405/365)+MAR1!$D$7*SIN(2*PI()*$C4405/365)</f>
        <v/>
      </c>
      <c r="N4405" s="7">
        <f>F4405-K4405</f>
        <v/>
      </c>
      <c r="O4405" s="7">
        <f>G4405-L4405</f>
        <v/>
      </c>
      <c r="P4405" s="7">
        <f>H4405-M4405</f>
        <v/>
      </c>
      <c r="Q4405" s="7">
        <f>IF($I4405=1,(N4405-MAR1!$B$11)/MAR1!$D$11,(N4405-MAR1!$C$11)/MAR1!$E$11)</f>
        <v/>
      </c>
      <c r="R4405" s="7">
        <f>IF($I4405=1,(O4405-MAR1!$B$12)/MAR1!$D$12,(O4405-MAR1!$C$12)/MAR1!$E$12)</f>
        <v/>
      </c>
      <c r="S4405" s="7">
        <f>IF($I4405=1,(P4405-MAR1!$B$13)/MAR1!$D$13,(P4405-MAR1!$C$13)/MAR1!$E$13)</f>
        <v/>
      </c>
    </row>
    <row r="4406">
      <c r="A4406" s="5" t="n">
        <v>4405</v>
      </c>
      <c r="B4406" s="5" t="n">
        <v>13</v>
      </c>
      <c r="C4406" s="5" t="n">
        <v>25</v>
      </c>
      <c r="D4406" s="5" t="n">
        <v>1</v>
      </c>
      <c r="E4406" s="5" t="n">
        <v>0</v>
      </c>
      <c r="F4406" s="5" t="n">
        <v>34.8</v>
      </c>
      <c r="G4406" s="5" t="n">
        <v>19.4</v>
      </c>
      <c r="H4406" s="5" t="n">
        <v>16.02</v>
      </c>
      <c r="I4406" s="6">
        <f>IF(E4406&gt;=Markov!$B$3,1,0)</f>
        <v/>
      </c>
      <c r="J4406" s="6">
        <f>I4405</f>
        <v/>
      </c>
      <c r="K4406" s="7">
        <f>MAR1!$B$5+MAR1!$C$5*COS(2*PI()*$C4406/365)+MAR1!$D$5*SIN(2*PI()*$C4406/365)</f>
        <v/>
      </c>
      <c r="L4406" s="7">
        <f>MAR1!$B$6+MAR1!$C$6*COS(2*PI()*$C4406/365)+MAR1!$D$6*SIN(2*PI()*$C4406/365)</f>
        <v/>
      </c>
      <c r="M4406" s="7">
        <f>MAR1!$B$7+MAR1!$C$7*COS(2*PI()*$C4406/365)+MAR1!$D$7*SIN(2*PI()*$C4406/365)</f>
        <v/>
      </c>
      <c r="N4406" s="7">
        <f>F4406-K4406</f>
        <v/>
      </c>
      <c r="O4406" s="7">
        <f>G4406-L4406</f>
        <v/>
      </c>
      <c r="P4406" s="7">
        <f>H4406-M4406</f>
        <v/>
      </c>
      <c r="Q4406" s="7">
        <f>IF($I4406=1,(N4406-MAR1!$B$11)/MAR1!$D$11,(N4406-MAR1!$C$11)/MAR1!$E$11)</f>
        <v/>
      </c>
      <c r="R4406" s="7">
        <f>IF($I4406=1,(O4406-MAR1!$B$12)/MAR1!$D$12,(O4406-MAR1!$C$12)/MAR1!$E$12)</f>
        <v/>
      </c>
      <c r="S4406" s="7">
        <f>IF($I4406=1,(P4406-MAR1!$B$13)/MAR1!$D$13,(P4406-MAR1!$C$13)/MAR1!$E$13)</f>
        <v/>
      </c>
    </row>
    <row r="4407">
      <c r="A4407" s="5" t="n">
        <v>4406</v>
      </c>
      <c r="B4407" s="5" t="n">
        <v>13</v>
      </c>
      <c r="C4407" s="5" t="n">
        <v>26</v>
      </c>
      <c r="D4407" s="5" t="n">
        <v>1</v>
      </c>
      <c r="E4407" s="5" t="n">
        <v>0</v>
      </c>
      <c r="F4407" s="5" t="n">
        <v>37.5</v>
      </c>
      <c r="G4407" s="5" t="n">
        <v>18.7</v>
      </c>
      <c r="H4407" s="5" t="n">
        <v>15.66</v>
      </c>
      <c r="I4407" s="6">
        <f>IF(E4407&gt;=Markov!$B$3,1,0)</f>
        <v/>
      </c>
      <c r="J4407" s="6">
        <f>I4406</f>
        <v/>
      </c>
      <c r="K4407" s="7">
        <f>MAR1!$B$5+MAR1!$C$5*COS(2*PI()*$C4407/365)+MAR1!$D$5*SIN(2*PI()*$C4407/365)</f>
        <v/>
      </c>
      <c r="L4407" s="7">
        <f>MAR1!$B$6+MAR1!$C$6*COS(2*PI()*$C4407/365)+MAR1!$D$6*SIN(2*PI()*$C4407/365)</f>
        <v/>
      </c>
      <c r="M4407" s="7">
        <f>MAR1!$B$7+MAR1!$C$7*COS(2*PI()*$C4407/365)+MAR1!$D$7*SIN(2*PI()*$C4407/365)</f>
        <v/>
      </c>
      <c r="N4407" s="7">
        <f>F4407-K4407</f>
        <v/>
      </c>
      <c r="O4407" s="7">
        <f>G4407-L4407</f>
        <v/>
      </c>
      <c r="P4407" s="7">
        <f>H4407-M4407</f>
        <v/>
      </c>
      <c r="Q4407" s="7">
        <f>IF($I4407=1,(N4407-MAR1!$B$11)/MAR1!$D$11,(N4407-MAR1!$C$11)/MAR1!$E$11)</f>
        <v/>
      </c>
      <c r="R4407" s="7">
        <f>IF($I4407=1,(O4407-MAR1!$B$12)/MAR1!$D$12,(O4407-MAR1!$C$12)/MAR1!$E$12)</f>
        <v/>
      </c>
      <c r="S4407" s="7">
        <f>IF($I4407=1,(P4407-MAR1!$B$13)/MAR1!$D$13,(P4407-MAR1!$C$13)/MAR1!$E$13)</f>
        <v/>
      </c>
    </row>
    <row r="4408">
      <c r="A4408" s="5" t="n">
        <v>4407</v>
      </c>
      <c r="B4408" s="5" t="n">
        <v>13</v>
      </c>
      <c r="C4408" s="5" t="n">
        <v>27</v>
      </c>
      <c r="D4408" s="5" t="n">
        <v>1</v>
      </c>
      <c r="E4408" s="5" t="n">
        <v>0</v>
      </c>
      <c r="F4408" s="5" t="n">
        <v>34</v>
      </c>
      <c r="G4408" s="5" t="n">
        <v>16.1</v>
      </c>
      <c r="H4408" s="5" t="n">
        <v>13.13</v>
      </c>
      <c r="I4408" s="6">
        <f>IF(E4408&gt;=Markov!$B$3,1,0)</f>
        <v/>
      </c>
      <c r="J4408" s="6">
        <f>I4407</f>
        <v/>
      </c>
      <c r="K4408" s="7">
        <f>MAR1!$B$5+MAR1!$C$5*COS(2*PI()*$C4408/365)+MAR1!$D$5*SIN(2*PI()*$C4408/365)</f>
        <v/>
      </c>
      <c r="L4408" s="7">
        <f>MAR1!$B$6+MAR1!$C$6*COS(2*PI()*$C4408/365)+MAR1!$D$6*SIN(2*PI()*$C4408/365)</f>
        <v/>
      </c>
      <c r="M4408" s="7">
        <f>MAR1!$B$7+MAR1!$C$7*COS(2*PI()*$C4408/365)+MAR1!$D$7*SIN(2*PI()*$C4408/365)</f>
        <v/>
      </c>
      <c r="N4408" s="7">
        <f>F4408-K4408</f>
        <v/>
      </c>
      <c r="O4408" s="7">
        <f>G4408-L4408</f>
        <v/>
      </c>
      <c r="P4408" s="7">
        <f>H4408-M4408</f>
        <v/>
      </c>
      <c r="Q4408" s="7">
        <f>IF($I4408=1,(N4408-MAR1!$B$11)/MAR1!$D$11,(N4408-MAR1!$C$11)/MAR1!$E$11)</f>
        <v/>
      </c>
      <c r="R4408" s="7">
        <f>IF($I4408=1,(O4408-MAR1!$B$12)/MAR1!$D$12,(O4408-MAR1!$C$12)/MAR1!$E$12)</f>
        <v/>
      </c>
      <c r="S4408" s="7">
        <f>IF($I4408=1,(P4408-MAR1!$B$13)/MAR1!$D$13,(P4408-MAR1!$C$13)/MAR1!$E$13)</f>
        <v/>
      </c>
    </row>
    <row r="4409">
      <c r="A4409" s="5" t="n">
        <v>4408</v>
      </c>
      <c r="B4409" s="5" t="n">
        <v>13</v>
      </c>
      <c r="C4409" s="5" t="n">
        <v>28</v>
      </c>
      <c r="D4409" s="5" t="n">
        <v>1</v>
      </c>
      <c r="E4409" s="5" t="n">
        <v>0</v>
      </c>
      <c r="F4409" s="5" t="n">
        <v>33.8</v>
      </c>
      <c r="G4409" s="5" t="n">
        <v>16.4</v>
      </c>
      <c r="H4409" s="5" t="n">
        <v>12.98</v>
      </c>
      <c r="I4409" s="6">
        <f>IF(E4409&gt;=Markov!$B$3,1,0)</f>
        <v/>
      </c>
      <c r="J4409" s="6">
        <f>I4408</f>
        <v/>
      </c>
      <c r="K4409" s="7">
        <f>MAR1!$B$5+MAR1!$C$5*COS(2*PI()*$C4409/365)+MAR1!$D$5*SIN(2*PI()*$C4409/365)</f>
        <v/>
      </c>
      <c r="L4409" s="7">
        <f>MAR1!$B$6+MAR1!$C$6*COS(2*PI()*$C4409/365)+MAR1!$D$6*SIN(2*PI()*$C4409/365)</f>
        <v/>
      </c>
      <c r="M4409" s="7">
        <f>MAR1!$B$7+MAR1!$C$7*COS(2*PI()*$C4409/365)+MAR1!$D$7*SIN(2*PI()*$C4409/365)</f>
        <v/>
      </c>
      <c r="N4409" s="7">
        <f>F4409-K4409</f>
        <v/>
      </c>
      <c r="O4409" s="7">
        <f>G4409-L4409</f>
        <v/>
      </c>
      <c r="P4409" s="7">
        <f>H4409-M4409</f>
        <v/>
      </c>
      <c r="Q4409" s="7">
        <f>IF($I4409=1,(N4409-MAR1!$B$11)/MAR1!$D$11,(N4409-MAR1!$C$11)/MAR1!$E$11)</f>
        <v/>
      </c>
      <c r="R4409" s="7">
        <f>IF($I4409=1,(O4409-MAR1!$B$12)/MAR1!$D$12,(O4409-MAR1!$C$12)/MAR1!$E$12)</f>
        <v/>
      </c>
      <c r="S4409" s="7">
        <f>IF($I4409=1,(P4409-MAR1!$B$13)/MAR1!$D$13,(P4409-MAR1!$C$13)/MAR1!$E$13)</f>
        <v/>
      </c>
    </row>
    <row r="4410">
      <c r="A4410" s="5" t="n">
        <v>4409</v>
      </c>
      <c r="B4410" s="5" t="n">
        <v>13</v>
      </c>
      <c r="C4410" s="5" t="n">
        <v>29</v>
      </c>
      <c r="D4410" s="5" t="n">
        <v>1</v>
      </c>
      <c r="E4410" s="5" t="n">
        <v>0</v>
      </c>
      <c r="F4410" s="5" t="n">
        <v>35.2</v>
      </c>
      <c r="G4410" s="5" t="n">
        <v>17.4</v>
      </c>
      <c r="H4410" s="5" t="n">
        <v>13.18</v>
      </c>
      <c r="I4410" s="6">
        <f>IF(E4410&gt;=Markov!$B$3,1,0)</f>
        <v/>
      </c>
      <c r="J4410" s="6">
        <f>I4409</f>
        <v/>
      </c>
      <c r="K4410" s="7">
        <f>MAR1!$B$5+MAR1!$C$5*COS(2*PI()*$C4410/365)+MAR1!$D$5*SIN(2*PI()*$C4410/365)</f>
        <v/>
      </c>
      <c r="L4410" s="7">
        <f>MAR1!$B$6+MAR1!$C$6*COS(2*PI()*$C4410/365)+MAR1!$D$6*SIN(2*PI()*$C4410/365)</f>
        <v/>
      </c>
      <c r="M4410" s="7">
        <f>MAR1!$B$7+MAR1!$C$7*COS(2*PI()*$C4410/365)+MAR1!$D$7*SIN(2*PI()*$C4410/365)</f>
        <v/>
      </c>
      <c r="N4410" s="7">
        <f>F4410-K4410</f>
        <v/>
      </c>
      <c r="O4410" s="7">
        <f>G4410-L4410</f>
        <v/>
      </c>
      <c r="P4410" s="7">
        <f>H4410-M4410</f>
        <v/>
      </c>
      <c r="Q4410" s="7">
        <f>IF($I4410=1,(N4410-MAR1!$B$11)/MAR1!$D$11,(N4410-MAR1!$C$11)/MAR1!$E$11)</f>
        <v/>
      </c>
      <c r="R4410" s="7">
        <f>IF($I4410=1,(O4410-MAR1!$B$12)/MAR1!$D$12,(O4410-MAR1!$C$12)/MAR1!$E$12)</f>
        <v/>
      </c>
      <c r="S4410" s="7">
        <f>IF($I4410=1,(P4410-MAR1!$B$13)/MAR1!$D$13,(P4410-MAR1!$C$13)/MAR1!$E$13)</f>
        <v/>
      </c>
    </row>
    <row r="4411">
      <c r="A4411" s="5" t="n">
        <v>4410</v>
      </c>
      <c r="B4411" s="5" t="n">
        <v>13</v>
      </c>
      <c r="C4411" s="5" t="n">
        <v>30</v>
      </c>
      <c r="D4411" s="5" t="n">
        <v>1</v>
      </c>
      <c r="E4411" s="5" t="n">
        <v>0</v>
      </c>
      <c r="F4411" s="5" t="n">
        <v>31.6</v>
      </c>
      <c r="G4411" s="5" t="n">
        <v>15.5</v>
      </c>
      <c r="H4411" s="5" t="n">
        <v>7.95</v>
      </c>
      <c r="I4411" s="6">
        <f>IF(E4411&gt;=Markov!$B$3,1,0)</f>
        <v/>
      </c>
      <c r="J4411" s="6">
        <f>I4410</f>
        <v/>
      </c>
      <c r="K4411" s="7">
        <f>MAR1!$B$5+MAR1!$C$5*COS(2*PI()*$C4411/365)+MAR1!$D$5*SIN(2*PI()*$C4411/365)</f>
        <v/>
      </c>
      <c r="L4411" s="7">
        <f>MAR1!$B$6+MAR1!$C$6*COS(2*PI()*$C4411/365)+MAR1!$D$6*SIN(2*PI()*$C4411/365)</f>
        <v/>
      </c>
      <c r="M4411" s="7">
        <f>MAR1!$B$7+MAR1!$C$7*COS(2*PI()*$C4411/365)+MAR1!$D$7*SIN(2*PI()*$C4411/365)</f>
        <v/>
      </c>
      <c r="N4411" s="7">
        <f>F4411-K4411</f>
        <v/>
      </c>
      <c r="O4411" s="7">
        <f>G4411-L4411</f>
        <v/>
      </c>
      <c r="P4411" s="7">
        <f>H4411-M4411</f>
        <v/>
      </c>
      <c r="Q4411" s="7">
        <f>IF($I4411=1,(N4411-MAR1!$B$11)/MAR1!$D$11,(N4411-MAR1!$C$11)/MAR1!$E$11)</f>
        <v/>
      </c>
      <c r="R4411" s="7">
        <f>IF($I4411=1,(O4411-MAR1!$B$12)/MAR1!$D$12,(O4411-MAR1!$C$12)/MAR1!$E$12)</f>
        <v/>
      </c>
      <c r="S4411" s="7">
        <f>IF($I4411=1,(P4411-MAR1!$B$13)/MAR1!$D$13,(P4411-MAR1!$C$13)/MAR1!$E$13)</f>
        <v/>
      </c>
    </row>
    <row r="4412">
      <c r="A4412" s="5" t="n">
        <v>4411</v>
      </c>
      <c r="B4412" s="5" t="n">
        <v>13</v>
      </c>
      <c r="C4412" s="5" t="n">
        <v>31</v>
      </c>
      <c r="D4412" s="5" t="n">
        <v>1</v>
      </c>
      <c r="E4412" s="5" t="n">
        <v>0</v>
      </c>
      <c r="F4412" s="5" t="n">
        <v>31.1</v>
      </c>
      <c r="G4412" s="5" t="n">
        <v>15.9</v>
      </c>
      <c r="H4412" s="5" t="n">
        <v>11.55</v>
      </c>
      <c r="I4412" s="6">
        <f>IF(E4412&gt;=Markov!$B$3,1,0)</f>
        <v/>
      </c>
      <c r="J4412" s="6">
        <f>I4411</f>
        <v/>
      </c>
      <c r="K4412" s="7">
        <f>MAR1!$B$5+MAR1!$C$5*COS(2*PI()*$C4412/365)+MAR1!$D$5*SIN(2*PI()*$C4412/365)</f>
        <v/>
      </c>
      <c r="L4412" s="7">
        <f>MAR1!$B$6+MAR1!$C$6*COS(2*PI()*$C4412/365)+MAR1!$D$6*SIN(2*PI()*$C4412/365)</f>
        <v/>
      </c>
      <c r="M4412" s="7">
        <f>MAR1!$B$7+MAR1!$C$7*COS(2*PI()*$C4412/365)+MAR1!$D$7*SIN(2*PI()*$C4412/365)</f>
        <v/>
      </c>
      <c r="N4412" s="7">
        <f>F4412-K4412</f>
        <v/>
      </c>
      <c r="O4412" s="7">
        <f>G4412-L4412</f>
        <v/>
      </c>
      <c r="P4412" s="7">
        <f>H4412-M4412</f>
        <v/>
      </c>
      <c r="Q4412" s="7">
        <f>IF($I4412=1,(N4412-MAR1!$B$11)/MAR1!$D$11,(N4412-MAR1!$C$11)/MAR1!$E$11)</f>
        <v/>
      </c>
      <c r="R4412" s="7">
        <f>IF($I4412=1,(O4412-MAR1!$B$12)/MAR1!$D$12,(O4412-MAR1!$C$12)/MAR1!$E$12)</f>
        <v/>
      </c>
      <c r="S4412" s="7">
        <f>IF($I4412=1,(P4412-MAR1!$B$13)/MAR1!$D$13,(P4412-MAR1!$C$13)/MAR1!$E$13)</f>
        <v/>
      </c>
    </row>
    <row r="4413">
      <c r="A4413" s="5" t="n">
        <v>4412</v>
      </c>
      <c r="B4413" s="5" t="n">
        <v>13</v>
      </c>
      <c r="C4413" s="5" t="n">
        <v>32</v>
      </c>
      <c r="D4413" s="5" t="n">
        <v>2</v>
      </c>
      <c r="E4413" s="5" t="n">
        <v>0</v>
      </c>
      <c r="F4413" s="5" t="n">
        <v>33</v>
      </c>
      <c r="G4413" s="5" t="n">
        <v>17.9</v>
      </c>
      <c r="H4413" s="5" t="n">
        <v>17.74</v>
      </c>
      <c r="I4413" s="6">
        <f>IF(E4413&gt;=Markov!$B$3,1,0)</f>
        <v/>
      </c>
      <c r="J4413" s="6">
        <f>I4412</f>
        <v/>
      </c>
      <c r="K4413" s="7">
        <f>MAR1!$B$5+MAR1!$C$5*COS(2*PI()*$C4413/365)+MAR1!$D$5*SIN(2*PI()*$C4413/365)</f>
        <v/>
      </c>
      <c r="L4413" s="7">
        <f>MAR1!$B$6+MAR1!$C$6*COS(2*PI()*$C4413/365)+MAR1!$D$6*SIN(2*PI()*$C4413/365)</f>
        <v/>
      </c>
      <c r="M4413" s="7">
        <f>MAR1!$B$7+MAR1!$C$7*COS(2*PI()*$C4413/365)+MAR1!$D$7*SIN(2*PI()*$C4413/365)</f>
        <v/>
      </c>
      <c r="N4413" s="7">
        <f>F4413-K4413</f>
        <v/>
      </c>
      <c r="O4413" s="7">
        <f>G4413-L4413</f>
        <v/>
      </c>
      <c r="P4413" s="7">
        <f>H4413-M4413</f>
        <v/>
      </c>
      <c r="Q4413" s="7">
        <f>IF($I4413=1,(N4413-MAR1!$B$11)/MAR1!$D$11,(N4413-MAR1!$C$11)/MAR1!$E$11)</f>
        <v/>
      </c>
      <c r="R4413" s="7">
        <f>IF($I4413=1,(O4413-MAR1!$B$12)/MAR1!$D$12,(O4413-MAR1!$C$12)/MAR1!$E$12)</f>
        <v/>
      </c>
      <c r="S4413" s="7">
        <f>IF($I4413=1,(P4413-MAR1!$B$13)/MAR1!$D$13,(P4413-MAR1!$C$13)/MAR1!$E$13)</f>
        <v/>
      </c>
    </row>
    <row r="4414">
      <c r="A4414" s="5" t="n">
        <v>4413</v>
      </c>
      <c r="B4414" s="5" t="n">
        <v>13</v>
      </c>
      <c r="C4414" s="5" t="n">
        <v>33</v>
      </c>
      <c r="D4414" s="5" t="n">
        <v>2</v>
      </c>
      <c r="E4414" s="5" t="n">
        <v>0</v>
      </c>
      <c r="F4414" s="5" t="n">
        <v>28.4</v>
      </c>
      <c r="G4414" s="5" t="n">
        <v>16.6</v>
      </c>
      <c r="H4414" s="5" t="n">
        <v>10.55</v>
      </c>
      <c r="I4414" s="6">
        <f>IF(E4414&gt;=Markov!$B$3,1,0)</f>
        <v/>
      </c>
      <c r="J4414" s="6">
        <f>I4413</f>
        <v/>
      </c>
      <c r="K4414" s="7">
        <f>MAR1!$B$5+MAR1!$C$5*COS(2*PI()*$C4414/365)+MAR1!$D$5*SIN(2*PI()*$C4414/365)</f>
        <v/>
      </c>
      <c r="L4414" s="7">
        <f>MAR1!$B$6+MAR1!$C$6*COS(2*PI()*$C4414/365)+MAR1!$D$6*SIN(2*PI()*$C4414/365)</f>
        <v/>
      </c>
      <c r="M4414" s="7">
        <f>MAR1!$B$7+MAR1!$C$7*COS(2*PI()*$C4414/365)+MAR1!$D$7*SIN(2*PI()*$C4414/365)</f>
        <v/>
      </c>
      <c r="N4414" s="7">
        <f>F4414-K4414</f>
        <v/>
      </c>
      <c r="O4414" s="7">
        <f>G4414-L4414</f>
        <v/>
      </c>
      <c r="P4414" s="7">
        <f>H4414-M4414</f>
        <v/>
      </c>
      <c r="Q4414" s="7">
        <f>IF($I4414=1,(N4414-MAR1!$B$11)/MAR1!$D$11,(N4414-MAR1!$C$11)/MAR1!$E$11)</f>
        <v/>
      </c>
      <c r="R4414" s="7">
        <f>IF($I4414=1,(O4414-MAR1!$B$12)/MAR1!$D$12,(O4414-MAR1!$C$12)/MAR1!$E$12)</f>
        <v/>
      </c>
      <c r="S4414" s="7">
        <f>IF($I4414=1,(P4414-MAR1!$B$13)/MAR1!$D$13,(P4414-MAR1!$C$13)/MAR1!$E$13)</f>
        <v/>
      </c>
    </row>
    <row r="4415">
      <c r="A4415" s="5" t="n">
        <v>4414</v>
      </c>
      <c r="B4415" s="5" t="n">
        <v>13</v>
      </c>
      <c r="C4415" s="5" t="n">
        <v>34</v>
      </c>
      <c r="D4415" s="5" t="n">
        <v>2</v>
      </c>
      <c r="E4415" s="5" t="n">
        <v>0</v>
      </c>
      <c r="F4415" s="5" t="n">
        <v>27.8</v>
      </c>
      <c r="G4415" s="5" t="n">
        <v>15.4</v>
      </c>
      <c r="H4415" s="5" t="n">
        <v>6.94</v>
      </c>
      <c r="I4415" s="6">
        <f>IF(E4415&gt;=Markov!$B$3,1,0)</f>
        <v/>
      </c>
      <c r="J4415" s="6">
        <f>I4414</f>
        <v/>
      </c>
      <c r="K4415" s="7">
        <f>MAR1!$B$5+MAR1!$C$5*COS(2*PI()*$C4415/365)+MAR1!$D$5*SIN(2*PI()*$C4415/365)</f>
        <v/>
      </c>
      <c r="L4415" s="7">
        <f>MAR1!$B$6+MAR1!$C$6*COS(2*PI()*$C4415/365)+MAR1!$D$6*SIN(2*PI()*$C4415/365)</f>
        <v/>
      </c>
      <c r="M4415" s="7">
        <f>MAR1!$B$7+MAR1!$C$7*COS(2*PI()*$C4415/365)+MAR1!$D$7*SIN(2*PI()*$C4415/365)</f>
        <v/>
      </c>
      <c r="N4415" s="7">
        <f>F4415-K4415</f>
        <v/>
      </c>
      <c r="O4415" s="7">
        <f>G4415-L4415</f>
        <v/>
      </c>
      <c r="P4415" s="7">
        <f>H4415-M4415</f>
        <v/>
      </c>
      <c r="Q4415" s="7">
        <f>IF($I4415=1,(N4415-MAR1!$B$11)/MAR1!$D$11,(N4415-MAR1!$C$11)/MAR1!$E$11)</f>
        <v/>
      </c>
      <c r="R4415" s="7">
        <f>IF($I4415=1,(O4415-MAR1!$B$12)/MAR1!$D$12,(O4415-MAR1!$C$12)/MAR1!$E$12)</f>
        <v/>
      </c>
      <c r="S4415" s="7">
        <f>IF($I4415=1,(P4415-MAR1!$B$13)/MAR1!$D$13,(P4415-MAR1!$C$13)/MAR1!$E$13)</f>
        <v/>
      </c>
    </row>
    <row r="4416">
      <c r="A4416" s="5" t="n">
        <v>4415</v>
      </c>
      <c r="B4416" s="5" t="n">
        <v>13</v>
      </c>
      <c r="C4416" s="5" t="n">
        <v>35</v>
      </c>
      <c r="D4416" s="5" t="n">
        <v>2</v>
      </c>
      <c r="E4416" s="5" t="n">
        <v>0</v>
      </c>
      <c r="F4416" s="5" t="n">
        <v>28.7</v>
      </c>
      <c r="G4416" s="5" t="n">
        <v>13.9</v>
      </c>
      <c r="H4416" s="5" t="n">
        <v>12.03</v>
      </c>
      <c r="I4416" s="6">
        <f>IF(E4416&gt;=Markov!$B$3,1,0)</f>
        <v/>
      </c>
      <c r="J4416" s="6">
        <f>I4415</f>
        <v/>
      </c>
      <c r="K4416" s="7">
        <f>MAR1!$B$5+MAR1!$C$5*COS(2*PI()*$C4416/365)+MAR1!$D$5*SIN(2*PI()*$C4416/365)</f>
        <v/>
      </c>
      <c r="L4416" s="7">
        <f>MAR1!$B$6+MAR1!$C$6*COS(2*PI()*$C4416/365)+MAR1!$D$6*SIN(2*PI()*$C4416/365)</f>
        <v/>
      </c>
      <c r="M4416" s="7">
        <f>MAR1!$B$7+MAR1!$C$7*COS(2*PI()*$C4416/365)+MAR1!$D$7*SIN(2*PI()*$C4416/365)</f>
        <v/>
      </c>
      <c r="N4416" s="7">
        <f>F4416-K4416</f>
        <v/>
      </c>
      <c r="O4416" s="7">
        <f>G4416-L4416</f>
        <v/>
      </c>
      <c r="P4416" s="7">
        <f>H4416-M4416</f>
        <v/>
      </c>
      <c r="Q4416" s="7">
        <f>IF($I4416=1,(N4416-MAR1!$B$11)/MAR1!$D$11,(N4416-MAR1!$C$11)/MAR1!$E$11)</f>
        <v/>
      </c>
      <c r="R4416" s="7">
        <f>IF($I4416=1,(O4416-MAR1!$B$12)/MAR1!$D$12,(O4416-MAR1!$C$12)/MAR1!$E$12)</f>
        <v/>
      </c>
      <c r="S4416" s="7">
        <f>IF($I4416=1,(P4416-MAR1!$B$13)/MAR1!$D$13,(P4416-MAR1!$C$13)/MAR1!$E$13)</f>
        <v/>
      </c>
    </row>
    <row r="4417">
      <c r="A4417" s="5" t="n">
        <v>4416</v>
      </c>
      <c r="B4417" s="5" t="n">
        <v>13</v>
      </c>
      <c r="C4417" s="5" t="n">
        <v>36</v>
      </c>
      <c r="D4417" s="5" t="n">
        <v>2</v>
      </c>
      <c r="E4417" s="5" t="n">
        <v>0</v>
      </c>
      <c r="F4417" s="5" t="n">
        <v>28.9</v>
      </c>
      <c r="G4417" s="5" t="n">
        <v>14</v>
      </c>
      <c r="H4417" s="5" t="n">
        <v>14.85</v>
      </c>
      <c r="I4417" s="6">
        <f>IF(E4417&gt;=Markov!$B$3,1,0)</f>
        <v/>
      </c>
      <c r="J4417" s="6">
        <f>I4416</f>
        <v/>
      </c>
      <c r="K4417" s="7">
        <f>MAR1!$B$5+MAR1!$C$5*COS(2*PI()*$C4417/365)+MAR1!$D$5*SIN(2*PI()*$C4417/365)</f>
        <v/>
      </c>
      <c r="L4417" s="7">
        <f>MAR1!$B$6+MAR1!$C$6*COS(2*PI()*$C4417/365)+MAR1!$D$6*SIN(2*PI()*$C4417/365)</f>
        <v/>
      </c>
      <c r="M4417" s="7">
        <f>MAR1!$B$7+MAR1!$C$7*COS(2*PI()*$C4417/365)+MAR1!$D$7*SIN(2*PI()*$C4417/365)</f>
        <v/>
      </c>
      <c r="N4417" s="7">
        <f>F4417-K4417</f>
        <v/>
      </c>
      <c r="O4417" s="7">
        <f>G4417-L4417</f>
        <v/>
      </c>
      <c r="P4417" s="7">
        <f>H4417-M4417</f>
        <v/>
      </c>
      <c r="Q4417" s="7">
        <f>IF($I4417=1,(N4417-MAR1!$B$11)/MAR1!$D$11,(N4417-MAR1!$C$11)/MAR1!$E$11)</f>
        <v/>
      </c>
      <c r="R4417" s="7">
        <f>IF($I4417=1,(O4417-MAR1!$B$12)/MAR1!$D$12,(O4417-MAR1!$C$12)/MAR1!$E$12)</f>
        <v/>
      </c>
      <c r="S4417" s="7">
        <f>IF($I4417=1,(P4417-MAR1!$B$13)/MAR1!$D$13,(P4417-MAR1!$C$13)/MAR1!$E$13)</f>
        <v/>
      </c>
    </row>
    <row r="4418">
      <c r="A4418" s="5" t="n">
        <v>4417</v>
      </c>
      <c r="B4418" s="5" t="n">
        <v>13</v>
      </c>
      <c r="C4418" s="5" t="n">
        <v>37</v>
      </c>
      <c r="D4418" s="5" t="n">
        <v>2</v>
      </c>
      <c r="E4418" s="5" t="n">
        <v>0</v>
      </c>
      <c r="F4418" s="5" t="n">
        <v>28</v>
      </c>
      <c r="G4418" s="5" t="n">
        <v>16.4</v>
      </c>
      <c r="H4418" s="5" t="n">
        <v>17.19</v>
      </c>
      <c r="I4418" s="6">
        <f>IF(E4418&gt;=Markov!$B$3,1,0)</f>
        <v/>
      </c>
      <c r="J4418" s="6">
        <f>I4417</f>
        <v/>
      </c>
      <c r="K4418" s="7">
        <f>MAR1!$B$5+MAR1!$C$5*COS(2*PI()*$C4418/365)+MAR1!$D$5*SIN(2*PI()*$C4418/365)</f>
        <v/>
      </c>
      <c r="L4418" s="7">
        <f>MAR1!$B$6+MAR1!$C$6*COS(2*PI()*$C4418/365)+MAR1!$D$6*SIN(2*PI()*$C4418/365)</f>
        <v/>
      </c>
      <c r="M4418" s="7">
        <f>MAR1!$B$7+MAR1!$C$7*COS(2*PI()*$C4418/365)+MAR1!$D$7*SIN(2*PI()*$C4418/365)</f>
        <v/>
      </c>
      <c r="N4418" s="7">
        <f>F4418-K4418</f>
        <v/>
      </c>
      <c r="O4418" s="7">
        <f>G4418-L4418</f>
        <v/>
      </c>
      <c r="P4418" s="7">
        <f>H4418-M4418</f>
        <v/>
      </c>
      <c r="Q4418" s="7">
        <f>IF($I4418=1,(N4418-MAR1!$B$11)/MAR1!$D$11,(N4418-MAR1!$C$11)/MAR1!$E$11)</f>
        <v/>
      </c>
      <c r="R4418" s="7">
        <f>IF($I4418=1,(O4418-MAR1!$B$12)/MAR1!$D$12,(O4418-MAR1!$C$12)/MAR1!$E$12)</f>
        <v/>
      </c>
      <c r="S4418" s="7">
        <f>IF($I4418=1,(P4418-MAR1!$B$13)/MAR1!$D$13,(P4418-MAR1!$C$13)/MAR1!$E$13)</f>
        <v/>
      </c>
    </row>
    <row r="4419">
      <c r="A4419" s="5" t="n">
        <v>4418</v>
      </c>
      <c r="B4419" s="5" t="n">
        <v>13</v>
      </c>
      <c r="C4419" s="5" t="n">
        <v>38</v>
      </c>
      <c r="D4419" s="5" t="n">
        <v>2</v>
      </c>
      <c r="E4419" s="5" t="n">
        <v>0</v>
      </c>
      <c r="F4419" s="5" t="n">
        <v>31</v>
      </c>
      <c r="G4419" s="5" t="n">
        <v>18.5</v>
      </c>
      <c r="H4419" s="5" t="n">
        <v>14.2</v>
      </c>
      <c r="I4419" s="6">
        <f>IF(E4419&gt;=Markov!$B$3,1,0)</f>
        <v/>
      </c>
      <c r="J4419" s="6">
        <f>I4418</f>
        <v/>
      </c>
      <c r="K4419" s="7">
        <f>MAR1!$B$5+MAR1!$C$5*COS(2*PI()*$C4419/365)+MAR1!$D$5*SIN(2*PI()*$C4419/365)</f>
        <v/>
      </c>
      <c r="L4419" s="7">
        <f>MAR1!$B$6+MAR1!$C$6*COS(2*PI()*$C4419/365)+MAR1!$D$6*SIN(2*PI()*$C4419/365)</f>
        <v/>
      </c>
      <c r="M4419" s="7">
        <f>MAR1!$B$7+MAR1!$C$7*COS(2*PI()*$C4419/365)+MAR1!$D$7*SIN(2*PI()*$C4419/365)</f>
        <v/>
      </c>
      <c r="N4419" s="7">
        <f>F4419-K4419</f>
        <v/>
      </c>
      <c r="O4419" s="7">
        <f>G4419-L4419</f>
        <v/>
      </c>
      <c r="P4419" s="7">
        <f>H4419-M4419</f>
        <v/>
      </c>
      <c r="Q4419" s="7">
        <f>IF($I4419=1,(N4419-MAR1!$B$11)/MAR1!$D$11,(N4419-MAR1!$C$11)/MAR1!$E$11)</f>
        <v/>
      </c>
      <c r="R4419" s="7">
        <f>IF($I4419=1,(O4419-MAR1!$B$12)/MAR1!$D$12,(O4419-MAR1!$C$12)/MAR1!$E$12)</f>
        <v/>
      </c>
      <c r="S4419" s="7">
        <f>IF($I4419=1,(P4419-MAR1!$B$13)/MAR1!$D$13,(P4419-MAR1!$C$13)/MAR1!$E$13)</f>
        <v/>
      </c>
    </row>
    <row r="4420">
      <c r="A4420" s="5" t="n">
        <v>4419</v>
      </c>
      <c r="B4420" s="5" t="n">
        <v>13</v>
      </c>
      <c r="C4420" s="5" t="n">
        <v>39</v>
      </c>
      <c r="D4420" s="5" t="n">
        <v>2</v>
      </c>
      <c r="E4420" s="5" t="n">
        <v>0</v>
      </c>
      <c r="F4420" s="5" t="n">
        <v>31.6</v>
      </c>
      <c r="G4420" s="5" t="n">
        <v>18.8</v>
      </c>
      <c r="H4420" s="5" t="n">
        <v>13.92</v>
      </c>
      <c r="I4420" s="6">
        <f>IF(E4420&gt;=Markov!$B$3,1,0)</f>
        <v/>
      </c>
      <c r="J4420" s="6">
        <f>I4419</f>
        <v/>
      </c>
      <c r="K4420" s="7">
        <f>MAR1!$B$5+MAR1!$C$5*COS(2*PI()*$C4420/365)+MAR1!$D$5*SIN(2*PI()*$C4420/365)</f>
        <v/>
      </c>
      <c r="L4420" s="7">
        <f>MAR1!$B$6+MAR1!$C$6*COS(2*PI()*$C4420/365)+MAR1!$D$6*SIN(2*PI()*$C4420/365)</f>
        <v/>
      </c>
      <c r="M4420" s="7">
        <f>MAR1!$B$7+MAR1!$C$7*COS(2*PI()*$C4420/365)+MAR1!$D$7*SIN(2*PI()*$C4420/365)</f>
        <v/>
      </c>
      <c r="N4420" s="7">
        <f>F4420-K4420</f>
        <v/>
      </c>
      <c r="O4420" s="7">
        <f>G4420-L4420</f>
        <v/>
      </c>
      <c r="P4420" s="7">
        <f>H4420-M4420</f>
        <v/>
      </c>
      <c r="Q4420" s="7">
        <f>IF($I4420=1,(N4420-MAR1!$B$11)/MAR1!$D$11,(N4420-MAR1!$C$11)/MAR1!$E$11)</f>
        <v/>
      </c>
      <c r="R4420" s="7">
        <f>IF($I4420=1,(O4420-MAR1!$B$12)/MAR1!$D$12,(O4420-MAR1!$C$12)/MAR1!$E$12)</f>
        <v/>
      </c>
      <c r="S4420" s="7">
        <f>IF($I4420=1,(P4420-MAR1!$B$13)/MAR1!$D$13,(P4420-MAR1!$C$13)/MAR1!$E$13)</f>
        <v/>
      </c>
    </row>
    <row r="4421">
      <c r="A4421" s="5" t="n">
        <v>4420</v>
      </c>
      <c r="B4421" s="5" t="n">
        <v>13</v>
      </c>
      <c r="C4421" s="5" t="n">
        <v>40</v>
      </c>
      <c r="D4421" s="5" t="n">
        <v>2</v>
      </c>
      <c r="E4421" s="5" t="n">
        <v>0</v>
      </c>
      <c r="F4421" s="5" t="n">
        <v>31.8</v>
      </c>
      <c r="G4421" s="5" t="n">
        <v>16.9</v>
      </c>
      <c r="H4421" s="5" t="n">
        <v>20.91</v>
      </c>
      <c r="I4421" s="6">
        <f>IF(E4421&gt;=Markov!$B$3,1,0)</f>
        <v/>
      </c>
      <c r="J4421" s="6">
        <f>I4420</f>
        <v/>
      </c>
      <c r="K4421" s="7">
        <f>MAR1!$B$5+MAR1!$C$5*COS(2*PI()*$C4421/365)+MAR1!$D$5*SIN(2*PI()*$C4421/365)</f>
        <v/>
      </c>
      <c r="L4421" s="7">
        <f>MAR1!$B$6+MAR1!$C$6*COS(2*PI()*$C4421/365)+MAR1!$D$6*SIN(2*PI()*$C4421/365)</f>
        <v/>
      </c>
      <c r="M4421" s="7">
        <f>MAR1!$B$7+MAR1!$C$7*COS(2*PI()*$C4421/365)+MAR1!$D$7*SIN(2*PI()*$C4421/365)</f>
        <v/>
      </c>
      <c r="N4421" s="7">
        <f>F4421-K4421</f>
        <v/>
      </c>
      <c r="O4421" s="7">
        <f>G4421-L4421</f>
        <v/>
      </c>
      <c r="P4421" s="7">
        <f>H4421-M4421</f>
        <v/>
      </c>
      <c r="Q4421" s="7">
        <f>IF($I4421=1,(N4421-MAR1!$B$11)/MAR1!$D$11,(N4421-MAR1!$C$11)/MAR1!$E$11)</f>
        <v/>
      </c>
      <c r="R4421" s="7">
        <f>IF($I4421=1,(O4421-MAR1!$B$12)/MAR1!$D$12,(O4421-MAR1!$C$12)/MAR1!$E$12)</f>
        <v/>
      </c>
      <c r="S4421" s="7">
        <f>IF($I4421=1,(P4421-MAR1!$B$13)/MAR1!$D$13,(P4421-MAR1!$C$13)/MAR1!$E$13)</f>
        <v/>
      </c>
    </row>
    <row r="4422">
      <c r="A4422" s="5" t="n">
        <v>4421</v>
      </c>
      <c r="B4422" s="5" t="n">
        <v>13</v>
      </c>
      <c r="C4422" s="5" t="n">
        <v>41</v>
      </c>
      <c r="D4422" s="5" t="n">
        <v>2</v>
      </c>
      <c r="E4422" s="5" t="n">
        <v>0</v>
      </c>
      <c r="F4422" s="5" t="n">
        <v>34.5</v>
      </c>
      <c r="G4422" s="5" t="n">
        <v>17.2</v>
      </c>
      <c r="H4422" s="5" t="n">
        <v>19.97</v>
      </c>
      <c r="I4422" s="6">
        <f>IF(E4422&gt;=Markov!$B$3,1,0)</f>
        <v/>
      </c>
      <c r="J4422" s="6">
        <f>I4421</f>
        <v/>
      </c>
      <c r="K4422" s="7">
        <f>MAR1!$B$5+MAR1!$C$5*COS(2*PI()*$C4422/365)+MAR1!$D$5*SIN(2*PI()*$C4422/365)</f>
        <v/>
      </c>
      <c r="L4422" s="7">
        <f>MAR1!$B$6+MAR1!$C$6*COS(2*PI()*$C4422/365)+MAR1!$D$6*SIN(2*PI()*$C4422/365)</f>
        <v/>
      </c>
      <c r="M4422" s="7">
        <f>MAR1!$B$7+MAR1!$C$7*COS(2*PI()*$C4422/365)+MAR1!$D$7*SIN(2*PI()*$C4422/365)</f>
        <v/>
      </c>
      <c r="N4422" s="7">
        <f>F4422-K4422</f>
        <v/>
      </c>
      <c r="O4422" s="7">
        <f>G4422-L4422</f>
        <v/>
      </c>
      <c r="P4422" s="7">
        <f>H4422-M4422</f>
        <v/>
      </c>
      <c r="Q4422" s="7">
        <f>IF($I4422=1,(N4422-MAR1!$B$11)/MAR1!$D$11,(N4422-MAR1!$C$11)/MAR1!$E$11)</f>
        <v/>
      </c>
      <c r="R4422" s="7">
        <f>IF($I4422=1,(O4422-MAR1!$B$12)/MAR1!$D$12,(O4422-MAR1!$C$12)/MAR1!$E$12)</f>
        <v/>
      </c>
      <c r="S4422" s="7">
        <f>IF($I4422=1,(P4422-MAR1!$B$13)/MAR1!$D$13,(P4422-MAR1!$C$13)/MAR1!$E$13)</f>
        <v/>
      </c>
    </row>
    <row r="4423">
      <c r="A4423" s="5" t="n">
        <v>4422</v>
      </c>
      <c r="B4423" s="5" t="n">
        <v>13</v>
      </c>
      <c r="C4423" s="5" t="n">
        <v>42</v>
      </c>
      <c r="D4423" s="5" t="n">
        <v>2</v>
      </c>
      <c r="E4423" s="5" t="n">
        <v>0</v>
      </c>
      <c r="F4423" s="5" t="n">
        <v>36</v>
      </c>
      <c r="G4423" s="5" t="n">
        <v>18.9</v>
      </c>
      <c r="H4423" s="5" t="n">
        <v>18.89</v>
      </c>
      <c r="I4423" s="6">
        <f>IF(E4423&gt;=Markov!$B$3,1,0)</f>
        <v/>
      </c>
      <c r="J4423" s="6">
        <f>I4422</f>
        <v/>
      </c>
      <c r="K4423" s="7">
        <f>MAR1!$B$5+MAR1!$C$5*COS(2*PI()*$C4423/365)+MAR1!$D$5*SIN(2*PI()*$C4423/365)</f>
        <v/>
      </c>
      <c r="L4423" s="7">
        <f>MAR1!$B$6+MAR1!$C$6*COS(2*PI()*$C4423/365)+MAR1!$D$6*SIN(2*PI()*$C4423/365)</f>
        <v/>
      </c>
      <c r="M4423" s="7">
        <f>MAR1!$B$7+MAR1!$C$7*COS(2*PI()*$C4423/365)+MAR1!$D$7*SIN(2*PI()*$C4423/365)</f>
        <v/>
      </c>
      <c r="N4423" s="7">
        <f>F4423-K4423</f>
        <v/>
      </c>
      <c r="O4423" s="7">
        <f>G4423-L4423</f>
        <v/>
      </c>
      <c r="P4423" s="7">
        <f>H4423-M4423</f>
        <v/>
      </c>
      <c r="Q4423" s="7">
        <f>IF($I4423=1,(N4423-MAR1!$B$11)/MAR1!$D$11,(N4423-MAR1!$C$11)/MAR1!$E$11)</f>
        <v/>
      </c>
      <c r="R4423" s="7">
        <f>IF($I4423=1,(O4423-MAR1!$B$12)/MAR1!$D$12,(O4423-MAR1!$C$12)/MAR1!$E$12)</f>
        <v/>
      </c>
      <c r="S4423" s="7">
        <f>IF($I4423=1,(P4423-MAR1!$B$13)/MAR1!$D$13,(P4423-MAR1!$C$13)/MAR1!$E$13)</f>
        <v/>
      </c>
    </row>
    <row r="4424">
      <c r="A4424" s="5" t="n">
        <v>4423</v>
      </c>
      <c r="B4424" s="5" t="n">
        <v>13</v>
      </c>
      <c r="C4424" s="5" t="n">
        <v>43</v>
      </c>
      <c r="D4424" s="5" t="n">
        <v>2</v>
      </c>
      <c r="E4424" s="5" t="n">
        <v>0</v>
      </c>
      <c r="F4424" s="5" t="n">
        <v>36.8</v>
      </c>
      <c r="G4424" s="5" t="n">
        <v>20.5</v>
      </c>
      <c r="H4424" s="5" t="n">
        <v>17.81</v>
      </c>
      <c r="I4424" s="6">
        <f>IF(E4424&gt;=Markov!$B$3,1,0)</f>
        <v/>
      </c>
      <c r="J4424" s="6">
        <f>I4423</f>
        <v/>
      </c>
      <c r="K4424" s="7">
        <f>MAR1!$B$5+MAR1!$C$5*COS(2*PI()*$C4424/365)+MAR1!$D$5*SIN(2*PI()*$C4424/365)</f>
        <v/>
      </c>
      <c r="L4424" s="7">
        <f>MAR1!$B$6+MAR1!$C$6*COS(2*PI()*$C4424/365)+MAR1!$D$6*SIN(2*PI()*$C4424/365)</f>
        <v/>
      </c>
      <c r="M4424" s="7">
        <f>MAR1!$B$7+MAR1!$C$7*COS(2*PI()*$C4424/365)+MAR1!$D$7*SIN(2*PI()*$C4424/365)</f>
        <v/>
      </c>
      <c r="N4424" s="7">
        <f>F4424-K4424</f>
        <v/>
      </c>
      <c r="O4424" s="7">
        <f>G4424-L4424</f>
        <v/>
      </c>
      <c r="P4424" s="7">
        <f>H4424-M4424</f>
        <v/>
      </c>
      <c r="Q4424" s="7">
        <f>IF($I4424=1,(N4424-MAR1!$B$11)/MAR1!$D$11,(N4424-MAR1!$C$11)/MAR1!$E$11)</f>
        <v/>
      </c>
      <c r="R4424" s="7">
        <f>IF($I4424=1,(O4424-MAR1!$B$12)/MAR1!$D$12,(O4424-MAR1!$C$12)/MAR1!$E$12)</f>
        <v/>
      </c>
      <c r="S4424" s="7">
        <f>IF($I4424=1,(P4424-MAR1!$B$13)/MAR1!$D$13,(P4424-MAR1!$C$13)/MAR1!$E$13)</f>
        <v/>
      </c>
    </row>
    <row r="4425">
      <c r="A4425" s="5" t="n">
        <v>4424</v>
      </c>
      <c r="B4425" s="5" t="n">
        <v>13</v>
      </c>
      <c r="C4425" s="5" t="n">
        <v>44</v>
      </c>
      <c r="D4425" s="5" t="n">
        <v>2</v>
      </c>
      <c r="E4425" s="5" t="n">
        <v>0</v>
      </c>
      <c r="F4425" s="5" t="n">
        <v>38.4</v>
      </c>
      <c r="G4425" s="5" t="n">
        <v>19.7</v>
      </c>
      <c r="H4425" s="5" t="n">
        <v>19.04</v>
      </c>
      <c r="I4425" s="6">
        <f>IF(E4425&gt;=Markov!$B$3,1,0)</f>
        <v/>
      </c>
      <c r="J4425" s="6">
        <f>I4424</f>
        <v/>
      </c>
      <c r="K4425" s="7">
        <f>MAR1!$B$5+MAR1!$C$5*COS(2*PI()*$C4425/365)+MAR1!$D$5*SIN(2*PI()*$C4425/365)</f>
        <v/>
      </c>
      <c r="L4425" s="7">
        <f>MAR1!$B$6+MAR1!$C$6*COS(2*PI()*$C4425/365)+MAR1!$D$6*SIN(2*PI()*$C4425/365)</f>
        <v/>
      </c>
      <c r="M4425" s="7">
        <f>MAR1!$B$7+MAR1!$C$7*COS(2*PI()*$C4425/365)+MAR1!$D$7*SIN(2*PI()*$C4425/365)</f>
        <v/>
      </c>
      <c r="N4425" s="7">
        <f>F4425-K4425</f>
        <v/>
      </c>
      <c r="O4425" s="7">
        <f>G4425-L4425</f>
        <v/>
      </c>
      <c r="P4425" s="7">
        <f>H4425-M4425</f>
        <v/>
      </c>
      <c r="Q4425" s="7">
        <f>IF($I4425=1,(N4425-MAR1!$B$11)/MAR1!$D$11,(N4425-MAR1!$C$11)/MAR1!$E$11)</f>
        <v/>
      </c>
      <c r="R4425" s="7">
        <f>IF($I4425=1,(O4425-MAR1!$B$12)/MAR1!$D$12,(O4425-MAR1!$C$12)/MAR1!$E$12)</f>
        <v/>
      </c>
      <c r="S4425" s="7">
        <f>IF($I4425=1,(P4425-MAR1!$B$13)/MAR1!$D$13,(P4425-MAR1!$C$13)/MAR1!$E$13)</f>
        <v/>
      </c>
    </row>
    <row r="4426">
      <c r="A4426" s="5" t="n">
        <v>4425</v>
      </c>
      <c r="B4426" s="5" t="n">
        <v>13</v>
      </c>
      <c r="C4426" s="5" t="n">
        <v>45</v>
      </c>
      <c r="D4426" s="5" t="n">
        <v>2</v>
      </c>
      <c r="E4426" s="5" t="n">
        <v>0</v>
      </c>
      <c r="F4426" s="5" t="n">
        <v>39.6</v>
      </c>
      <c r="G4426" s="5" t="n">
        <v>20.5</v>
      </c>
      <c r="H4426" s="5" t="n">
        <v>17.57</v>
      </c>
      <c r="I4426" s="6">
        <f>IF(E4426&gt;=Markov!$B$3,1,0)</f>
        <v/>
      </c>
      <c r="J4426" s="6">
        <f>I4425</f>
        <v/>
      </c>
      <c r="K4426" s="7">
        <f>MAR1!$B$5+MAR1!$C$5*COS(2*PI()*$C4426/365)+MAR1!$D$5*SIN(2*PI()*$C4426/365)</f>
        <v/>
      </c>
      <c r="L4426" s="7">
        <f>MAR1!$B$6+MAR1!$C$6*COS(2*PI()*$C4426/365)+MAR1!$D$6*SIN(2*PI()*$C4426/365)</f>
        <v/>
      </c>
      <c r="M4426" s="7">
        <f>MAR1!$B$7+MAR1!$C$7*COS(2*PI()*$C4426/365)+MAR1!$D$7*SIN(2*PI()*$C4426/365)</f>
        <v/>
      </c>
      <c r="N4426" s="7">
        <f>F4426-K4426</f>
        <v/>
      </c>
      <c r="O4426" s="7">
        <f>G4426-L4426</f>
        <v/>
      </c>
      <c r="P4426" s="7">
        <f>H4426-M4426</f>
        <v/>
      </c>
      <c r="Q4426" s="7">
        <f>IF($I4426=1,(N4426-MAR1!$B$11)/MAR1!$D$11,(N4426-MAR1!$C$11)/MAR1!$E$11)</f>
        <v/>
      </c>
      <c r="R4426" s="7">
        <f>IF($I4426=1,(O4426-MAR1!$B$12)/MAR1!$D$12,(O4426-MAR1!$C$12)/MAR1!$E$12)</f>
        <v/>
      </c>
      <c r="S4426" s="7">
        <f>IF($I4426=1,(P4426-MAR1!$B$13)/MAR1!$D$13,(P4426-MAR1!$C$13)/MAR1!$E$13)</f>
        <v/>
      </c>
    </row>
    <row r="4427">
      <c r="A4427" s="5" t="n">
        <v>4426</v>
      </c>
      <c r="B4427" s="5" t="n">
        <v>13</v>
      </c>
      <c r="C4427" s="5" t="n">
        <v>46</v>
      </c>
      <c r="D4427" s="5" t="n">
        <v>2</v>
      </c>
      <c r="E4427" s="5" t="n">
        <v>0</v>
      </c>
      <c r="F4427" s="5" t="n">
        <v>38.1</v>
      </c>
      <c r="G4427" s="5" t="n">
        <v>20.5</v>
      </c>
      <c r="H4427" s="5" t="n">
        <v>20.55</v>
      </c>
      <c r="I4427" s="6">
        <f>IF(E4427&gt;=Markov!$B$3,1,0)</f>
        <v/>
      </c>
      <c r="J4427" s="6">
        <f>I4426</f>
        <v/>
      </c>
      <c r="K4427" s="7">
        <f>MAR1!$B$5+MAR1!$C$5*COS(2*PI()*$C4427/365)+MAR1!$D$5*SIN(2*PI()*$C4427/365)</f>
        <v/>
      </c>
      <c r="L4427" s="7">
        <f>MAR1!$B$6+MAR1!$C$6*COS(2*PI()*$C4427/365)+MAR1!$D$6*SIN(2*PI()*$C4427/365)</f>
        <v/>
      </c>
      <c r="M4427" s="7">
        <f>MAR1!$B$7+MAR1!$C$7*COS(2*PI()*$C4427/365)+MAR1!$D$7*SIN(2*PI()*$C4427/365)</f>
        <v/>
      </c>
      <c r="N4427" s="7">
        <f>F4427-K4427</f>
        <v/>
      </c>
      <c r="O4427" s="7">
        <f>G4427-L4427</f>
        <v/>
      </c>
      <c r="P4427" s="7">
        <f>H4427-M4427</f>
        <v/>
      </c>
      <c r="Q4427" s="7">
        <f>IF($I4427=1,(N4427-MAR1!$B$11)/MAR1!$D$11,(N4427-MAR1!$C$11)/MAR1!$E$11)</f>
        <v/>
      </c>
      <c r="R4427" s="7">
        <f>IF($I4427=1,(O4427-MAR1!$B$12)/MAR1!$D$12,(O4427-MAR1!$C$12)/MAR1!$E$12)</f>
        <v/>
      </c>
      <c r="S4427" s="7">
        <f>IF($I4427=1,(P4427-MAR1!$B$13)/MAR1!$D$13,(P4427-MAR1!$C$13)/MAR1!$E$13)</f>
        <v/>
      </c>
    </row>
    <row r="4428">
      <c r="A4428" s="5" t="n">
        <v>4427</v>
      </c>
      <c r="B4428" s="5" t="n">
        <v>13</v>
      </c>
      <c r="C4428" s="5" t="n">
        <v>47</v>
      </c>
      <c r="D4428" s="5" t="n">
        <v>2</v>
      </c>
      <c r="E4428" s="5" t="n">
        <v>0</v>
      </c>
      <c r="F4428" s="5" t="n">
        <v>37.3</v>
      </c>
      <c r="G4428" s="5" t="n">
        <v>20.9</v>
      </c>
      <c r="H4428" s="5" t="n">
        <v>22.32</v>
      </c>
      <c r="I4428" s="6">
        <f>IF(E4428&gt;=Markov!$B$3,1,0)</f>
        <v/>
      </c>
      <c r="J4428" s="6">
        <f>I4427</f>
        <v/>
      </c>
      <c r="K4428" s="7">
        <f>MAR1!$B$5+MAR1!$C$5*COS(2*PI()*$C4428/365)+MAR1!$D$5*SIN(2*PI()*$C4428/365)</f>
        <v/>
      </c>
      <c r="L4428" s="7">
        <f>MAR1!$B$6+MAR1!$C$6*COS(2*PI()*$C4428/365)+MAR1!$D$6*SIN(2*PI()*$C4428/365)</f>
        <v/>
      </c>
      <c r="M4428" s="7">
        <f>MAR1!$B$7+MAR1!$C$7*COS(2*PI()*$C4428/365)+MAR1!$D$7*SIN(2*PI()*$C4428/365)</f>
        <v/>
      </c>
      <c r="N4428" s="7">
        <f>F4428-K4428</f>
        <v/>
      </c>
      <c r="O4428" s="7">
        <f>G4428-L4428</f>
        <v/>
      </c>
      <c r="P4428" s="7">
        <f>H4428-M4428</f>
        <v/>
      </c>
      <c r="Q4428" s="7">
        <f>IF($I4428=1,(N4428-MAR1!$B$11)/MAR1!$D$11,(N4428-MAR1!$C$11)/MAR1!$E$11)</f>
        <v/>
      </c>
      <c r="R4428" s="7">
        <f>IF($I4428=1,(O4428-MAR1!$B$12)/MAR1!$D$12,(O4428-MAR1!$C$12)/MAR1!$E$12)</f>
        <v/>
      </c>
      <c r="S4428" s="7">
        <f>IF($I4428=1,(P4428-MAR1!$B$13)/MAR1!$D$13,(P4428-MAR1!$C$13)/MAR1!$E$13)</f>
        <v/>
      </c>
    </row>
    <row r="4429">
      <c r="A4429" s="5" t="n">
        <v>4428</v>
      </c>
      <c r="B4429" s="5" t="n">
        <v>13</v>
      </c>
      <c r="C4429" s="5" t="n">
        <v>48</v>
      </c>
      <c r="D4429" s="5" t="n">
        <v>2</v>
      </c>
      <c r="E4429" s="5" t="n">
        <v>0</v>
      </c>
      <c r="F4429" s="5" t="n">
        <v>37.3</v>
      </c>
      <c r="G4429" s="5" t="n">
        <v>20.2</v>
      </c>
      <c r="H4429" s="5" t="n">
        <v>22.63</v>
      </c>
      <c r="I4429" s="6">
        <f>IF(E4429&gt;=Markov!$B$3,1,0)</f>
        <v/>
      </c>
      <c r="J4429" s="6">
        <f>I4428</f>
        <v/>
      </c>
      <c r="K4429" s="7">
        <f>MAR1!$B$5+MAR1!$C$5*COS(2*PI()*$C4429/365)+MAR1!$D$5*SIN(2*PI()*$C4429/365)</f>
        <v/>
      </c>
      <c r="L4429" s="7">
        <f>MAR1!$B$6+MAR1!$C$6*COS(2*PI()*$C4429/365)+MAR1!$D$6*SIN(2*PI()*$C4429/365)</f>
        <v/>
      </c>
      <c r="M4429" s="7">
        <f>MAR1!$B$7+MAR1!$C$7*COS(2*PI()*$C4429/365)+MAR1!$D$7*SIN(2*PI()*$C4429/365)</f>
        <v/>
      </c>
      <c r="N4429" s="7">
        <f>F4429-K4429</f>
        <v/>
      </c>
      <c r="O4429" s="7">
        <f>G4429-L4429</f>
        <v/>
      </c>
      <c r="P4429" s="7">
        <f>H4429-M4429</f>
        <v/>
      </c>
      <c r="Q4429" s="7">
        <f>IF($I4429=1,(N4429-MAR1!$B$11)/MAR1!$D$11,(N4429-MAR1!$C$11)/MAR1!$E$11)</f>
        <v/>
      </c>
      <c r="R4429" s="7">
        <f>IF($I4429=1,(O4429-MAR1!$B$12)/MAR1!$D$12,(O4429-MAR1!$C$12)/MAR1!$E$12)</f>
        <v/>
      </c>
      <c r="S4429" s="7">
        <f>IF($I4429=1,(P4429-MAR1!$B$13)/MAR1!$D$13,(P4429-MAR1!$C$13)/MAR1!$E$13)</f>
        <v/>
      </c>
    </row>
    <row r="4430">
      <c r="A4430" s="5" t="n">
        <v>4429</v>
      </c>
      <c r="B4430" s="5" t="n">
        <v>13</v>
      </c>
      <c r="C4430" s="5" t="n">
        <v>49</v>
      </c>
      <c r="D4430" s="5" t="n">
        <v>2</v>
      </c>
      <c r="E4430" s="5" t="n">
        <v>0</v>
      </c>
      <c r="F4430" s="5" t="n">
        <v>38.5</v>
      </c>
      <c r="G4430" s="5" t="n">
        <v>20.4</v>
      </c>
      <c r="H4430" s="5" t="n">
        <v>21.16</v>
      </c>
      <c r="I4430" s="6">
        <f>IF(E4430&gt;=Markov!$B$3,1,0)</f>
        <v/>
      </c>
      <c r="J4430" s="6">
        <f>I4429</f>
        <v/>
      </c>
      <c r="K4430" s="7">
        <f>MAR1!$B$5+MAR1!$C$5*COS(2*PI()*$C4430/365)+MAR1!$D$5*SIN(2*PI()*$C4430/365)</f>
        <v/>
      </c>
      <c r="L4430" s="7">
        <f>MAR1!$B$6+MAR1!$C$6*COS(2*PI()*$C4430/365)+MAR1!$D$6*SIN(2*PI()*$C4430/365)</f>
        <v/>
      </c>
      <c r="M4430" s="7">
        <f>MAR1!$B$7+MAR1!$C$7*COS(2*PI()*$C4430/365)+MAR1!$D$7*SIN(2*PI()*$C4430/365)</f>
        <v/>
      </c>
      <c r="N4430" s="7">
        <f>F4430-K4430</f>
        <v/>
      </c>
      <c r="O4430" s="7">
        <f>G4430-L4430</f>
        <v/>
      </c>
      <c r="P4430" s="7">
        <f>H4430-M4430</f>
        <v/>
      </c>
      <c r="Q4430" s="7">
        <f>IF($I4430=1,(N4430-MAR1!$B$11)/MAR1!$D$11,(N4430-MAR1!$C$11)/MAR1!$E$11)</f>
        <v/>
      </c>
      <c r="R4430" s="7">
        <f>IF($I4430=1,(O4430-MAR1!$B$12)/MAR1!$D$12,(O4430-MAR1!$C$12)/MAR1!$E$12)</f>
        <v/>
      </c>
      <c r="S4430" s="7">
        <f>IF($I4430=1,(P4430-MAR1!$B$13)/MAR1!$D$13,(P4430-MAR1!$C$13)/MAR1!$E$13)</f>
        <v/>
      </c>
    </row>
    <row r="4431">
      <c r="A4431" s="5" t="n">
        <v>4430</v>
      </c>
      <c r="B4431" s="5" t="n">
        <v>13</v>
      </c>
      <c r="C4431" s="5" t="n">
        <v>50</v>
      </c>
      <c r="D4431" s="5" t="n">
        <v>2</v>
      </c>
      <c r="E4431" s="5" t="n">
        <v>0</v>
      </c>
      <c r="F4431" s="5" t="n">
        <v>36.8</v>
      </c>
      <c r="G4431" s="5" t="n">
        <v>19.6</v>
      </c>
      <c r="H4431" s="5" t="n">
        <v>15.2</v>
      </c>
      <c r="I4431" s="6">
        <f>IF(E4431&gt;=Markov!$B$3,1,0)</f>
        <v/>
      </c>
      <c r="J4431" s="6">
        <f>I4430</f>
        <v/>
      </c>
      <c r="K4431" s="7">
        <f>MAR1!$B$5+MAR1!$C$5*COS(2*PI()*$C4431/365)+MAR1!$D$5*SIN(2*PI()*$C4431/365)</f>
        <v/>
      </c>
      <c r="L4431" s="7">
        <f>MAR1!$B$6+MAR1!$C$6*COS(2*PI()*$C4431/365)+MAR1!$D$6*SIN(2*PI()*$C4431/365)</f>
        <v/>
      </c>
      <c r="M4431" s="7">
        <f>MAR1!$B$7+MAR1!$C$7*COS(2*PI()*$C4431/365)+MAR1!$D$7*SIN(2*PI()*$C4431/365)</f>
        <v/>
      </c>
      <c r="N4431" s="7">
        <f>F4431-K4431</f>
        <v/>
      </c>
      <c r="O4431" s="7">
        <f>G4431-L4431</f>
        <v/>
      </c>
      <c r="P4431" s="7">
        <f>H4431-M4431</f>
        <v/>
      </c>
      <c r="Q4431" s="7">
        <f>IF($I4431=1,(N4431-MAR1!$B$11)/MAR1!$D$11,(N4431-MAR1!$C$11)/MAR1!$E$11)</f>
        <v/>
      </c>
      <c r="R4431" s="7">
        <f>IF($I4431=1,(O4431-MAR1!$B$12)/MAR1!$D$12,(O4431-MAR1!$C$12)/MAR1!$E$12)</f>
        <v/>
      </c>
      <c r="S4431" s="7">
        <f>IF($I4431=1,(P4431-MAR1!$B$13)/MAR1!$D$13,(P4431-MAR1!$C$13)/MAR1!$E$13)</f>
        <v/>
      </c>
    </row>
    <row r="4432">
      <c r="A4432" s="5" t="n">
        <v>4431</v>
      </c>
      <c r="B4432" s="5" t="n">
        <v>13</v>
      </c>
      <c r="C4432" s="5" t="n">
        <v>51</v>
      </c>
      <c r="D4432" s="5" t="n">
        <v>2</v>
      </c>
      <c r="E4432" s="5" t="n">
        <v>0</v>
      </c>
      <c r="F4432" s="5" t="n">
        <v>34.9</v>
      </c>
      <c r="G4432" s="5" t="n">
        <v>18.6</v>
      </c>
      <c r="H4432" s="5" t="n">
        <v>14.58</v>
      </c>
      <c r="I4432" s="6">
        <f>IF(E4432&gt;=Markov!$B$3,1,0)</f>
        <v/>
      </c>
      <c r="J4432" s="6">
        <f>I4431</f>
        <v/>
      </c>
      <c r="K4432" s="7">
        <f>MAR1!$B$5+MAR1!$C$5*COS(2*PI()*$C4432/365)+MAR1!$D$5*SIN(2*PI()*$C4432/365)</f>
        <v/>
      </c>
      <c r="L4432" s="7">
        <f>MAR1!$B$6+MAR1!$C$6*COS(2*PI()*$C4432/365)+MAR1!$D$6*SIN(2*PI()*$C4432/365)</f>
        <v/>
      </c>
      <c r="M4432" s="7">
        <f>MAR1!$B$7+MAR1!$C$7*COS(2*PI()*$C4432/365)+MAR1!$D$7*SIN(2*PI()*$C4432/365)</f>
        <v/>
      </c>
      <c r="N4432" s="7">
        <f>F4432-K4432</f>
        <v/>
      </c>
      <c r="O4432" s="7">
        <f>G4432-L4432</f>
        <v/>
      </c>
      <c r="P4432" s="7">
        <f>H4432-M4432</f>
        <v/>
      </c>
      <c r="Q4432" s="7">
        <f>IF($I4432=1,(N4432-MAR1!$B$11)/MAR1!$D$11,(N4432-MAR1!$C$11)/MAR1!$E$11)</f>
        <v/>
      </c>
      <c r="R4432" s="7">
        <f>IF($I4432=1,(O4432-MAR1!$B$12)/MAR1!$D$12,(O4432-MAR1!$C$12)/MAR1!$E$12)</f>
        <v/>
      </c>
      <c r="S4432" s="7">
        <f>IF($I4432=1,(P4432-MAR1!$B$13)/MAR1!$D$13,(P4432-MAR1!$C$13)/MAR1!$E$13)</f>
        <v/>
      </c>
    </row>
    <row r="4433">
      <c r="A4433" s="5" t="n">
        <v>4432</v>
      </c>
      <c r="B4433" s="5" t="n">
        <v>13</v>
      </c>
      <c r="C4433" s="5" t="n">
        <v>52</v>
      </c>
      <c r="D4433" s="5" t="n">
        <v>2</v>
      </c>
      <c r="E4433" s="5" t="n">
        <v>0</v>
      </c>
      <c r="F4433" s="5" t="n">
        <v>35.6</v>
      </c>
      <c r="G4433" s="5" t="n">
        <v>17.7</v>
      </c>
      <c r="H4433" s="5" t="n">
        <v>24.8</v>
      </c>
      <c r="I4433" s="6">
        <f>IF(E4433&gt;=Markov!$B$3,1,0)</f>
        <v/>
      </c>
      <c r="J4433" s="6">
        <f>I4432</f>
        <v/>
      </c>
      <c r="K4433" s="7">
        <f>MAR1!$B$5+MAR1!$C$5*COS(2*PI()*$C4433/365)+MAR1!$D$5*SIN(2*PI()*$C4433/365)</f>
        <v/>
      </c>
      <c r="L4433" s="7">
        <f>MAR1!$B$6+MAR1!$C$6*COS(2*PI()*$C4433/365)+MAR1!$D$6*SIN(2*PI()*$C4433/365)</f>
        <v/>
      </c>
      <c r="M4433" s="7">
        <f>MAR1!$B$7+MAR1!$C$7*COS(2*PI()*$C4433/365)+MAR1!$D$7*SIN(2*PI()*$C4433/365)</f>
        <v/>
      </c>
      <c r="N4433" s="7">
        <f>F4433-K4433</f>
        <v/>
      </c>
      <c r="O4433" s="7">
        <f>G4433-L4433</f>
        <v/>
      </c>
      <c r="P4433" s="7">
        <f>H4433-M4433</f>
        <v/>
      </c>
      <c r="Q4433" s="7">
        <f>IF($I4433=1,(N4433-MAR1!$B$11)/MAR1!$D$11,(N4433-MAR1!$C$11)/MAR1!$E$11)</f>
        <v/>
      </c>
      <c r="R4433" s="7">
        <f>IF($I4433=1,(O4433-MAR1!$B$12)/MAR1!$D$12,(O4433-MAR1!$C$12)/MAR1!$E$12)</f>
        <v/>
      </c>
      <c r="S4433" s="7">
        <f>IF($I4433=1,(P4433-MAR1!$B$13)/MAR1!$D$13,(P4433-MAR1!$C$13)/MAR1!$E$13)</f>
        <v/>
      </c>
    </row>
    <row r="4434">
      <c r="A4434" s="5" t="n">
        <v>4433</v>
      </c>
      <c r="B4434" s="5" t="n">
        <v>13</v>
      </c>
      <c r="C4434" s="5" t="n">
        <v>53</v>
      </c>
      <c r="D4434" s="5" t="n">
        <v>2</v>
      </c>
      <c r="E4434" s="5" t="n">
        <v>0</v>
      </c>
      <c r="F4434" s="5" t="n">
        <v>34.9</v>
      </c>
      <c r="G4434" s="5" t="n">
        <v>18.7</v>
      </c>
      <c r="H4434" s="5" t="n">
        <v>22.17</v>
      </c>
      <c r="I4434" s="6">
        <f>IF(E4434&gt;=Markov!$B$3,1,0)</f>
        <v/>
      </c>
      <c r="J4434" s="6">
        <f>I4433</f>
        <v/>
      </c>
      <c r="K4434" s="7">
        <f>MAR1!$B$5+MAR1!$C$5*COS(2*PI()*$C4434/365)+MAR1!$D$5*SIN(2*PI()*$C4434/365)</f>
        <v/>
      </c>
      <c r="L4434" s="7">
        <f>MAR1!$B$6+MAR1!$C$6*COS(2*PI()*$C4434/365)+MAR1!$D$6*SIN(2*PI()*$C4434/365)</f>
        <v/>
      </c>
      <c r="M4434" s="7">
        <f>MAR1!$B$7+MAR1!$C$7*COS(2*PI()*$C4434/365)+MAR1!$D$7*SIN(2*PI()*$C4434/365)</f>
        <v/>
      </c>
      <c r="N4434" s="7">
        <f>F4434-K4434</f>
        <v/>
      </c>
      <c r="O4434" s="7">
        <f>G4434-L4434</f>
        <v/>
      </c>
      <c r="P4434" s="7">
        <f>H4434-M4434</f>
        <v/>
      </c>
      <c r="Q4434" s="7">
        <f>IF($I4434=1,(N4434-MAR1!$B$11)/MAR1!$D$11,(N4434-MAR1!$C$11)/MAR1!$E$11)</f>
        <v/>
      </c>
      <c r="R4434" s="7">
        <f>IF($I4434=1,(O4434-MAR1!$B$12)/MAR1!$D$12,(O4434-MAR1!$C$12)/MAR1!$E$12)</f>
        <v/>
      </c>
      <c r="S4434" s="7">
        <f>IF($I4434=1,(P4434-MAR1!$B$13)/MAR1!$D$13,(P4434-MAR1!$C$13)/MAR1!$E$13)</f>
        <v/>
      </c>
    </row>
    <row r="4435">
      <c r="A4435" s="5" t="n">
        <v>4434</v>
      </c>
      <c r="B4435" s="5" t="n">
        <v>13</v>
      </c>
      <c r="C4435" s="5" t="n">
        <v>54</v>
      </c>
      <c r="D4435" s="5" t="n">
        <v>2</v>
      </c>
      <c r="E4435" s="5" t="n">
        <v>0</v>
      </c>
      <c r="F4435" s="5" t="n">
        <v>33</v>
      </c>
      <c r="G4435" s="5" t="n">
        <v>18.3</v>
      </c>
      <c r="H4435" s="5" t="n">
        <v>18.98</v>
      </c>
      <c r="I4435" s="6">
        <f>IF(E4435&gt;=Markov!$B$3,1,0)</f>
        <v/>
      </c>
      <c r="J4435" s="6">
        <f>I4434</f>
        <v/>
      </c>
      <c r="K4435" s="7">
        <f>MAR1!$B$5+MAR1!$C$5*COS(2*PI()*$C4435/365)+MAR1!$D$5*SIN(2*PI()*$C4435/365)</f>
        <v/>
      </c>
      <c r="L4435" s="7">
        <f>MAR1!$B$6+MAR1!$C$6*COS(2*PI()*$C4435/365)+MAR1!$D$6*SIN(2*PI()*$C4435/365)</f>
        <v/>
      </c>
      <c r="M4435" s="7">
        <f>MAR1!$B$7+MAR1!$C$7*COS(2*PI()*$C4435/365)+MAR1!$D$7*SIN(2*PI()*$C4435/365)</f>
        <v/>
      </c>
      <c r="N4435" s="7">
        <f>F4435-K4435</f>
        <v/>
      </c>
      <c r="O4435" s="7">
        <f>G4435-L4435</f>
        <v/>
      </c>
      <c r="P4435" s="7">
        <f>H4435-M4435</f>
        <v/>
      </c>
      <c r="Q4435" s="7">
        <f>IF($I4435=1,(N4435-MAR1!$B$11)/MAR1!$D$11,(N4435-MAR1!$C$11)/MAR1!$E$11)</f>
        <v/>
      </c>
      <c r="R4435" s="7">
        <f>IF($I4435=1,(O4435-MAR1!$B$12)/MAR1!$D$12,(O4435-MAR1!$C$12)/MAR1!$E$12)</f>
        <v/>
      </c>
      <c r="S4435" s="7">
        <f>IF($I4435=1,(P4435-MAR1!$B$13)/MAR1!$D$13,(P4435-MAR1!$C$13)/MAR1!$E$13)</f>
        <v/>
      </c>
    </row>
    <row r="4436">
      <c r="A4436" s="5" t="n">
        <v>4435</v>
      </c>
      <c r="B4436" s="5" t="n">
        <v>13</v>
      </c>
      <c r="C4436" s="5" t="n">
        <v>55</v>
      </c>
      <c r="D4436" s="5" t="n">
        <v>2</v>
      </c>
      <c r="E4436" s="5" t="n">
        <v>0</v>
      </c>
      <c r="F4436" s="5" t="n">
        <v>33.9</v>
      </c>
      <c r="G4436" s="5" t="n">
        <v>17.7</v>
      </c>
      <c r="H4436" s="5" t="n">
        <v>19.28</v>
      </c>
      <c r="I4436" s="6">
        <f>IF(E4436&gt;=Markov!$B$3,1,0)</f>
        <v/>
      </c>
      <c r="J4436" s="6">
        <f>I4435</f>
        <v/>
      </c>
      <c r="K4436" s="7">
        <f>MAR1!$B$5+MAR1!$C$5*COS(2*PI()*$C4436/365)+MAR1!$D$5*SIN(2*PI()*$C4436/365)</f>
        <v/>
      </c>
      <c r="L4436" s="7">
        <f>MAR1!$B$6+MAR1!$C$6*COS(2*PI()*$C4436/365)+MAR1!$D$6*SIN(2*PI()*$C4436/365)</f>
        <v/>
      </c>
      <c r="M4436" s="7">
        <f>MAR1!$B$7+MAR1!$C$7*COS(2*PI()*$C4436/365)+MAR1!$D$7*SIN(2*PI()*$C4436/365)</f>
        <v/>
      </c>
      <c r="N4436" s="7">
        <f>F4436-K4436</f>
        <v/>
      </c>
      <c r="O4436" s="7">
        <f>G4436-L4436</f>
        <v/>
      </c>
      <c r="P4436" s="7">
        <f>H4436-M4436</f>
        <v/>
      </c>
      <c r="Q4436" s="7">
        <f>IF($I4436=1,(N4436-MAR1!$B$11)/MAR1!$D$11,(N4436-MAR1!$C$11)/MAR1!$E$11)</f>
        <v/>
      </c>
      <c r="R4436" s="7">
        <f>IF($I4436=1,(O4436-MAR1!$B$12)/MAR1!$D$12,(O4436-MAR1!$C$12)/MAR1!$E$12)</f>
        <v/>
      </c>
      <c r="S4436" s="7">
        <f>IF($I4436=1,(P4436-MAR1!$B$13)/MAR1!$D$13,(P4436-MAR1!$C$13)/MAR1!$E$13)</f>
        <v/>
      </c>
    </row>
    <row r="4437">
      <c r="A4437" s="5" t="n">
        <v>4436</v>
      </c>
      <c r="B4437" s="5" t="n">
        <v>13</v>
      </c>
      <c r="C4437" s="5" t="n">
        <v>56</v>
      </c>
      <c r="D4437" s="5" t="n">
        <v>2</v>
      </c>
      <c r="E4437" s="5" t="n">
        <v>0</v>
      </c>
      <c r="F4437" s="5" t="n">
        <v>37.1</v>
      </c>
      <c r="G4437" s="5" t="n">
        <v>18.4</v>
      </c>
      <c r="H4437" s="5" t="n">
        <v>25.29</v>
      </c>
      <c r="I4437" s="6">
        <f>IF(E4437&gt;=Markov!$B$3,1,0)</f>
        <v/>
      </c>
      <c r="J4437" s="6">
        <f>I4436</f>
        <v/>
      </c>
      <c r="K4437" s="7">
        <f>MAR1!$B$5+MAR1!$C$5*COS(2*PI()*$C4437/365)+MAR1!$D$5*SIN(2*PI()*$C4437/365)</f>
        <v/>
      </c>
      <c r="L4437" s="7">
        <f>MAR1!$B$6+MAR1!$C$6*COS(2*PI()*$C4437/365)+MAR1!$D$6*SIN(2*PI()*$C4437/365)</f>
        <v/>
      </c>
      <c r="M4437" s="7">
        <f>MAR1!$B$7+MAR1!$C$7*COS(2*PI()*$C4437/365)+MAR1!$D$7*SIN(2*PI()*$C4437/365)</f>
        <v/>
      </c>
      <c r="N4437" s="7">
        <f>F4437-K4437</f>
        <v/>
      </c>
      <c r="O4437" s="7">
        <f>G4437-L4437</f>
        <v/>
      </c>
      <c r="P4437" s="7">
        <f>H4437-M4437</f>
        <v/>
      </c>
      <c r="Q4437" s="7">
        <f>IF($I4437=1,(N4437-MAR1!$B$11)/MAR1!$D$11,(N4437-MAR1!$C$11)/MAR1!$E$11)</f>
        <v/>
      </c>
      <c r="R4437" s="7">
        <f>IF($I4437=1,(O4437-MAR1!$B$12)/MAR1!$D$12,(O4437-MAR1!$C$12)/MAR1!$E$12)</f>
        <v/>
      </c>
      <c r="S4437" s="7">
        <f>IF($I4437=1,(P4437-MAR1!$B$13)/MAR1!$D$13,(P4437-MAR1!$C$13)/MAR1!$E$13)</f>
        <v/>
      </c>
    </row>
    <row r="4438">
      <c r="A4438" s="5" t="n">
        <v>4437</v>
      </c>
      <c r="B4438" s="5" t="n">
        <v>13</v>
      </c>
      <c r="C4438" s="5" t="n">
        <v>57</v>
      </c>
      <c r="D4438" s="5" t="n">
        <v>2</v>
      </c>
      <c r="E4438" s="5" t="n">
        <v>0</v>
      </c>
      <c r="F4438" s="5" t="n">
        <v>37.1</v>
      </c>
      <c r="G4438" s="5" t="n">
        <v>20.6</v>
      </c>
      <c r="H4438" s="5" t="n">
        <v>23.22</v>
      </c>
      <c r="I4438" s="6">
        <f>IF(E4438&gt;=Markov!$B$3,1,0)</f>
        <v/>
      </c>
      <c r="J4438" s="6">
        <f>I4437</f>
        <v/>
      </c>
      <c r="K4438" s="7">
        <f>MAR1!$B$5+MAR1!$C$5*COS(2*PI()*$C4438/365)+MAR1!$D$5*SIN(2*PI()*$C4438/365)</f>
        <v/>
      </c>
      <c r="L4438" s="7">
        <f>MAR1!$B$6+MAR1!$C$6*COS(2*PI()*$C4438/365)+MAR1!$D$6*SIN(2*PI()*$C4438/365)</f>
        <v/>
      </c>
      <c r="M4438" s="7">
        <f>MAR1!$B$7+MAR1!$C$7*COS(2*PI()*$C4438/365)+MAR1!$D$7*SIN(2*PI()*$C4438/365)</f>
        <v/>
      </c>
      <c r="N4438" s="7">
        <f>F4438-K4438</f>
        <v/>
      </c>
      <c r="O4438" s="7">
        <f>G4438-L4438</f>
        <v/>
      </c>
      <c r="P4438" s="7">
        <f>H4438-M4438</f>
        <v/>
      </c>
      <c r="Q4438" s="7">
        <f>IF($I4438=1,(N4438-MAR1!$B$11)/MAR1!$D$11,(N4438-MAR1!$C$11)/MAR1!$E$11)</f>
        <v/>
      </c>
      <c r="R4438" s="7">
        <f>IF($I4438=1,(O4438-MAR1!$B$12)/MAR1!$D$12,(O4438-MAR1!$C$12)/MAR1!$E$12)</f>
        <v/>
      </c>
      <c r="S4438" s="7">
        <f>IF($I4438=1,(P4438-MAR1!$B$13)/MAR1!$D$13,(P4438-MAR1!$C$13)/MAR1!$E$13)</f>
        <v/>
      </c>
    </row>
    <row r="4439">
      <c r="A4439" s="5" t="n">
        <v>4438</v>
      </c>
      <c r="B4439" s="5" t="n">
        <v>13</v>
      </c>
      <c r="C4439" s="5" t="n">
        <v>58</v>
      </c>
      <c r="D4439" s="5" t="n">
        <v>2</v>
      </c>
      <c r="E4439" s="5" t="n">
        <v>0</v>
      </c>
      <c r="F4439" s="5" t="n">
        <v>37.5</v>
      </c>
      <c r="G4439" s="5" t="n">
        <v>18.9</v>
      </c>
      <c r="H4439" s="5" t="n">
        <v>23.02</v>
      </c>
      <c r="I4439" s="6">
        <f>IF(E4439&gt;=Markov!$B$3,1,0)</f>
        <v/>
      </c>
      <c r="J4439" s="6">
        <f>I4438</f>
        <v/>
      </c>
      <c r="K4439" s="7">
        <f>MAR1!$B$5+MAR1!$C$5*COS(2*PI()*$C4439/365)+MAR1!$D$5*SIN(2*PI()*$C4439/365)</f>
        <v/>
      </c>
      <c r="L4439" s="7">
        <f>MAR1!$B$6+MAR1!$C$6*COS(2*PI()*$C4439/365)+MAR1!$D$6*SIN(2*PI()*$C4439/365)</f>
        <v/>
      </c>
      <c r="M4439" s="7">
        <f>MAR1!$B$7+MAR1!$C$7*COS(2*PI()*$C4439/365)+MAR1!$D$7*SIN(2*PI()*$C4439/365)</f>
        <v/>
      </c>
      <c r="N4439" s="7">
        <f>F4439-K4439</f>
        <v/>
      </c>
      <c r="O4439" s="7">
        <f>G4439-L4439</f>
        <v/>
      </c>
      <c r="P4439" s="7">
        <f>H4439-M4439</f>
        <v/>
      </c>
      <c r="Q4439" s="7">
        <f>IF($I4439=1,(N4439-MAR1!$B$11)/MAR1!$D$11,(N4439-MAR1!$C$11)/MAR1!$E$11)</f>
        <v/>
      </c>
      <c r="R4439" s="7">
        <f>IF($I4439=1,(O4439-MAR1!$B$12)/MAR1!$D$12,(O4439-MAR1!$C$12)/MAR1!$E$12)</f>
        <v/>
      </c>
      <c r="S4439" s="7">
        <f>IF($I4439=1,(P4439-MAR1!$B$13)/MAR1!$D$13,(P4439-MAR1!$C$13)/MAR1!$E$13)</f>
        <v/>
      </c>
    </row>
    <row r="4440">
      <c r="A4440" s="5" t="n">
        <v>4439</v>
      </c>
      <c r="B4440" s="5" t="n">
        <v>13</v>
      </c>
      <c r="C4440" s="5" t="n">
        <v>59</v>
      </c>
      <c r="D4440" s="5" t="n">
        <v>2</v>
      </c>
      <c r="E4440" s="5" t="n">
        <v>0</v>
      </c>
      <c r="F4440" s="5" t="n">
        <v>34.5</v>
      </c>
      <c r="G4440" s="5" t="n">
        <v>17.3</v>
      </c>
      <c r="H4440" s="5" t="n">
        <v>18.59</v>
      </c>
      <c r="I4440" s="6">
        <f>IF(E4440&gt;=Markov!$B$3,1,0)</f>
        <v/>
      </c>
      <c r="J4440" s="6">
        <f>I4439</f>
        <v/>
      </c>
      <c r="K4440" s="7">
        <f>MAR1!$B$5+MAR1!$C$5*COS(2*PI()*$C4440/365)+MAR1!$D$5*SIN(2*PI()*$C4440/365)</f>
        <v/>
      </c>
      <c r="L4440" s="7">
        <f>MAR1!$B$6+MAR1!$C$6*COS(2*PI()*$C4440/365)+MAR1!$D$6*SIN(2*PI()*$C4440/365)</f>
        <v/>
      </c>
      <c r="M4440" s="7">
        <f>MAR1!$B$7+MAR1!$C$7*COS(2*PI()*$C4440/365)+MAR1!$D$7*SIN(2*PI()*$C4440/365)</f>
        <v/>
      </c>
      <c r="N4440" s="7">
        <f>F4440-K4440</f>
        <v/>
      </c>
      <c r="O4440" s="7">
        <f>G4440-L4440</f>
        <v/>
      </c>
      <c r="P4440" s="7">
        <f>H4440-M4440</f>
        <v/>
      </c>
      <c r="Q4440" s="7">
        <f>IF($I4440=1,(N4440-MAR1!$B$11)/MAR1!$D$11,(N4440-MAR1!$C$11)/MAR1!$E$11)</f>
        <v/>
      </c>
      <c r="R4440" s="7">
        <f>IF($I4440=1,(O4440-MAR1!$B$12)/MAR1!$D$12,(O4440-MAR1!$C$12)/MAR1!$E$12)</f>
        <v/>
      </c>
      <c r="S4440" s="7">
        <f>IF($I4440=1,(P4440-MAR1!$B$13)/MAR1!$D$13,(P4440-MAR1!$C$13)/MAR1!$E$13)</f>
        <v/>
      </c>
    </row>
    <row r="4441">
      <c r="A4441" s="5" t="n">
        <v>4440</v>
      </c>
      <c r="B4441" s="5" t="n">
        <v>13</v>
      </c>
      <c r="C4441" s="5" t="n">
        <v>60</v>
      </c>
      <c r="D4441" s="5" t="n">
        <v>3</v>
      </c>
      <c r="E4441" s="5" t="n">
        <v>0</v>
      </c>
      <c r="F4441" s="5" t="n">
        <v>33.4</v>
      </c>
      <c r="G4441" s="5" t="n">
        <v>17.3</v>
      </c>
      <c r="H4441" s="5" t="n">
        <v>20.77</v>
      </c>
      <c r="I4441" s="6">
        <f>IF(E4441&gt;=Markov!$B$3,1,0)</f>
        <v/>
      </c>
      <c r="J4441" s="6">
        <f>I4440</f>
        <v/>
      </c>
      <c r="K4441" s="7">
        <f>MAR1!$B$5+MAR1!$C$5*COS(2*PI()*$C4441/365)+MAR1!$D$5*SIN(2*PI()*$C4441/365)</f>
        <v/>
      </c>
      <c r="L4441" s="7">
        <f>MAR1!$B$6+MAR1!$C$6*COS(2*PI()*$C4441/365)+MAR1!$D$6*SIN(2*PI()*$C4441/365)</f>
        <v/>
      </c>
      <c r="M4441" s="7">
        <f>MAR1!$B$7+MAR1!$C$7*COS(2*PI()*$C4441/365)+MAR1!$D$7*SIN(2*PI()*$C4441/365)</f>
        <v/>
      </c>
      <c r="N4441" s="7">
        <f>F4441-K4441</f>
        <v/>
      </c>
      <c r="O4441" s="7">
        <f>G4441-L4441</f>
        <v/>
      </c>
      <c r="P4441" s="7">
        <f>H4441-M4441</f>
        <v/>
      </c>
      <c r="Q4441" s="7">
        <f>IF($I4441=1,(N4441-MAR1!$B$11)/MAR1!$D$11,(N4441-MAR1!$C$11)/MAR1!$E$11)</f>
        <v/>
      </c>
      <c r="R4441" s="7">
        <f>IF($I4441=1,(O4441-MAR1!$B$12)/MAR1!$D$12,(O4441-MAR1!$C$12)/MAR1!$E$12)</f>
        <v/>
      </c>
      <c r="S4441" s="7">
        <f>IF($I4441=1,(P4441-MAR1!$B$13)/MAR1!$D$13,(P4441-MAR1!$C$13)/MAR1!$E$13)</f>
        <v/>
      </c>
    </row>
    <row r="4442">
      <c r="A4442" s="5" t="n">
        <v>4441</v>
      </c>
      <c r="B4442" s="5" t="n">
        <v>13</v>
      </c>
      <c r="C4442" s="5" t="n">
        <v>61</v>
      </c>
      <c r="D4442" s="5" t="n">
        <v>3</v>
      </c>
      <c r="E4442" s="5" t="n">
        <v>0</v>
      </c>
      <c r="F4442" s="5" t="n">
        <v>35.4</v>
      </c>
      <c r="G4442" s="5" t="n">
        <v>19.5</v>
      </c>
      <c r="H4442" s="5" t="n">
        <v>27.45</v>
      </c>
      <c r="I4442" s="6">
        <f>IF(E4442&gt;=Markov!$B$3,1,0)</f>
        <v/>
      </c>
      <c r="J4442" s="6">
        <f>I4441</f>
        <v/>
      </c>
      <c r="K4442" s="7">
        <f>MAR1!$B$5+MAR1!$C$5*COS(2*PI()*$C4442/365)+MAR1!$D$5*SIN(2*PI()*$C4442/365)</f>
        <v/>
      </c>
      <c r="L4442" s="7">
        <f>MAR1!$B$6+MAR1!$C$6*COS(2*PI()*$C4442/365)+MAR1!$D$6*SIN(2*PI()*$C4442/365)</f>
        <v/>
      </c>
      <c r="M4442" s="7">
        <f>MAR1!$B$7+MAR1!$C$7*COS(2*PI()*$C4442/365)+MAR1!$D$7*SIN(2*PI()*$C4442/365)</f>
        <v/>
      </c>
      <c r="N4442" s="7">
        <f>F4442-K4442</f>
        <v/>
      </c>
      <c r="O4442" s="7">
        <f>G4442-L4442</f>
        <v/>
      </c>
      <c r="P4442" s="7">
        <f>H4442-M4442</f>
        <v/>
      </c>
      <c r="Q4442" s="7">
        <f>IF($I4442=1,(N4442-MAR1!$B$11)/MAR1!$D$11,(N4442-MAR1!$C$11)/MAR1!$E$11)</f>
        <v/>
      </c>
      <c r="R4442" s="7">
        <f>IF($I4442=1,(O4442-MAR1!$B$12)/MAR1!$D$12,(O4442-MAR1!$C$12)/MAR1!$E$12)</f>
        <v/>
      </c>
      <c r="S4442" s="7">
        <f>IF($I4442=1,(P4442-MAR1!$B$13)/MAR1!$D$13,(P4442-MAR1!$C$13)/MAR1!$E$13)</f>
        <v/>
      </c>
    </row>
    <row r="4443">
      <c r="A4443" s="5" t="n">
        <v>4442</v>
      </c>
      <c r="B4443" s="5" t="n">
        <v>13</v>
      </c>
      <c r="C4443" s="5" t="n">
        <v>62</v>
      </c>
      <c r="D4443" s="5" t="n">
        <v>3</v>
      </c>
      <c r="E4443" s="5" t="n">
        <v>0</v>
      </c>
      <c r="F4443" s="5" t="n">
        <v>35.7</v>
      </c>
      <c r="G4443" s="5" t="n">
        <v>20.3</v>
      </c>
      <c r="H4443" s="5" t="n">
        <v>20.98</v>
      </c>
      <c r="I4443" s="6">
        <f>IF(E4443&gt;=Markov!$B$3,1,0)</f>
        <v/>
      </c>
      <c r="J4443" s="6">
        <f>I4442</f>
        <v/>
      </c>
      <c r="K4443" s="7">
        <f>MAR1!$B$5+MAR1!$C$5*COS(2*PI()*$C4443/365)+MAR1!$D$5*SIN(2*PI()*$C4443/365)</f>
        <v/>
      </c>
      <c r="L4443" s="7">
        <f>MAR1!$B$6+MAR1!$C$6*COS(2*PI()*$C4443/365)+MAR1!$D$6*SIN(2*PI()*$C4443/365)</f>
        <v/>
      </c>
      <c r="M4443" s="7">
        <f>MAR1!$B$7+MAR1!$C$7*COS(2*PI()*$C4443/365)+MAR1!$D$7*SIN(2*PI()*$C4443/365)</f>
        <v/>
      </c>
      <c r="N4443" s="7">
        <f>F4443-K4443</f>
        <v/>
      </c>
      <c r="O4443" s="7">
        <f>G4443-L4443</f>
        <v/>
      </c>
      <c r="P4443" s="7">
        <f>H4443-M4443</f>
        <v/>
      </c>
      <c r="Q4443" s="7">
        <f>IF($I4443=1,(N4443-MAR1!$B$11)/MAR1!$D$11,(N4443-MAR1!$C$11)/MAR1!$E$11)</f>
        <v/>
      </c>
      <c r="R4443" s="7">
        <f>IF($I4443=1,(O4443-MAR1!$B$12)/MAR1!$D$12,(O4443-MAR1!$C$12)/MAR1!$E$12)</f>
        <v/>
      </c>
      <c r="S4443" s="7">
        <f>IF($I4443=1,(P4443-MAR1!$B$13)/MAR1!$D$13,(P4443-MAR1!$C$13)/MAR1!$E$13)</f>
        <v/>
      </c>
    </row>
    <row r="4444">
      <c r="A4444" s="5" t="n">
        <v>4443</v>
      </c>
      <c r="B4444" s="5" t="n">
        <v>13</v>
      </c>
      <c r="C4444" s="5" t="n">
        <v>63</v>
      </c>
      <c r="D4444" s="5" t="n">
        <v>3</v>
      </c>
      <c r="E4444" s="5" t="n">
        <v>0</v>
      </c>
      <c r="F4444" s="5" t="n">
        <v>34.7</v>
      </c>
      <c r="G4444" s="5" t="n">
        <v>19.3</v>
      </c>
      <c r="H4444" s="5" t="n">
        <v>16.79</v>
      </c>
      <c r="I4444" s="6">
        <f>IF(E4444&gt;=Markov!$B$3,1,0)</f>
        <v/>
      </c>
      <c r="J4444" s="6">
        <f>I4443</f>
        <v/>
      </c>
      <c r="K4444" s="7">
        <f>MAR1!$B$5+MAR1!$C$5*COS(2*PI()*$C4444/365)+MAR1!$D$5*SIN(2*PI()*$C4444/365)</f>
        <v/>
      </c>
      <c r="L4444" s="7">
        <f>MAR1!$B$6+MAR1!$C$6*COS(2*PI()*$C4444/365)+MAR1!$D$6*SIN(2*PI()*$C4444/365)</f>
        <v/>
      </c>
      <c r="M4444" s="7">
        <f>MAR1!$B$7+MAR1!$C$7*COS(2*PI()*$C4444/365)+MAR1!$D$7*SIN(2*PI()*$C4444/365)</f>
        <v/>
      </c>
      <c r="N4444" s="7">
        <f>F4444-K4444</f>
        <v/>
      </c>
      <c r="O4444" s="7">
        <f>G4444-L4444</f>
        <v/>
      </c>
      <c r="P4444" s="7">
        <f>H4444-M4444</f>
        <v/>
      </c>
      <c r="Q4444" s="7">
        <f>IF($I4444=1,(N4444-MAR1!$B$11)/MAR1!$D$11,(N4444-MAR1!$C$11)/MAR1!$E$11)</f>
        <v/>
      </c>
      <c r="R4444" s="7">
        <f>IF($I4444=1,(O4444-MAR1!$B$12)/MAR1!$D$12,(O4444-MAR1!$C$12)/MAR1!$E$12)</f>
        <v/>
      </c>
      <c r="S4444" s="7">
        <f>IF($I4444=1,(P4444-MAR1!$B$13)/MAR1!$D$13,(P4444-MAR1!$C$13)/MAR1!$E$13)</f>
        <v/>
      </c>
    </row>
    <row r="4445">
      <c r="A4445" s="5" t="n">
        <v>4444</v>
      </c>
      <c r="B4445" s="5" t="n">
        <v>13</v>
      </c>
      <c r="C4445" s="5" t="n">
        <v>64</v>
      </c>
      <c r="D4445" s="5" t="n">
        <v>3</v>
      </c>
      <c r="E4445" s="5" t="n">
        <v>0</v>
      </c>
      <c r="F4445" s="5" t="n">
        <v>32.7</v>
      </c>
      <c r="G4445" s="5" t="n">
        <v>13.6</v>
      </c>
      <c r="H4445" s="5" t="n">
        <v>15.72</v>
      </c>
      <c r="I4445" s="6">
        <f>IF(E4445&gt;=Markov!$B$3,1,0)</f>
        <v/>
      </c>
      <c r="J4445" s="6">
        <f>I4444</f>
        <v/>
      </c>
      <c r="K4445" s="7">
        <f>MAR1!$B$5+MAR1!$C$5*COS(2*PI()*$C4445/365)+MAR1!$D$5*SIN(2*PI()*$C4445/365)</f>
        <v/>
      </c>
      <c r="L4445" s="7">
        <f>MAR1!$B$6+MAR1!$C$6*COS(2*PI()*$C4445/365)+MAR1!$D$6*SIN(2*PI()*$C4445/365)</f>
        <v/>
      </c>
      <c r="M4445" s="7">
        <f>MAR1!$B$7+MAR1!$C$7*COS(2*PI()*$C4445/365)+MAR1!$D$7*SIN(2*PI()*$C4445/365)</f>
        <v/>
      </c>
      <c r="N4445" s="7">
        <f>F4445-K4445</f>
        <v/>
      </c>
      <c r="O4445" s="7">
        <f>G4445-L4445</f>
        <v/>
      </c>
      <c r="P4445" s="7">
        <f>H4445-M4445</f>
        <v/>
      </c>
      <c r="Q4445" s="7">
        <f>IF($I4445=1,(N4445-MAR1!$B$11)/MAR1!$D$11,(N4445-MAR1!$C$11)/MAR1!$E$11)</f>
        <v/>
      </c>
      <c r="R4445" s="7">
        <f>IF($I4445=1,(O4445-MAR1!$B$12)/MAR1!$D$12,(O4445-MAR1!$C$12)/MAR1!$E$12)</f>
        <v/>
      </c>
      <c r="S4445" s="7">
        <f>IF($I4445=1,(P4445-MAR1!$B$13)/MAR1!$D$13,(P4445-MAR1!$C$13)/MAR1!$E$13)</f>
        <v/>
      </c>
    </row>
    <row r="4446">
      <c r="A4446" s="5" t="n">
        <v>4445</v>
      </c>
      <c r="B4446" s="5" t="n">
        <v>13</v>
      </c>
      <c r="C4446" s="5" t="n">
        <v>65</v>
      </c>
      <c r="D4446" s="5" t="n">
        <v>3</v>
      </c>
      <c r="E4446" s="5" t="n">
        <v>16</v>
      </c>
      <c r="F4446" s="5" t="n">
        <v>31</v>
      </c>
      <c r="G4446" s="5" t="n">
        <v>16.2</v>
      </c>
      <c r="H4446" s="5" t="n">
        <v>14.84</v>
      </c>
      <c r="I4446" s="6">
        <f>IF(E4446&gt;=Markov!$B$3,1,0)</f>
        <v/>
      </c>
      <c r="J4446" s="6">
        <f>I4445</f>
        <v/>
      </c>
      <c r="K4446" s="7">
        <f>MAR1!$B$5+MAR1!$C$5*COS(2*PI()*$C4446/365)+MAR1!$D$5*SIN(2*PI()*$C4446/365)</f>
        <v/>
      </c>
      <c r="L4446" s="7">
        <f>MAR1!$B$6+MAR1!$C$6*COS(2*PI()*$C4446/365)+MAR1!$D$6*SIN(2*PI()*$C4446/365)</f>
        <v/>
      </c>
      <c r="M4446" s="7">
        <f>MAR1!$B$7+MAR1!$C$7*COS(2*PI()*$C4446/365)+MAR1!$D$7*SIN(2*PI()*$C4446/365)</f>
        <v/>
      </c>
      <c r="N4446" s="7">
        <f>F4446-K4446</f>
        <v/>
      </c>
      <c r="O4446" s="7">
        <f>G4446-L4446</f>
        <v/>
      </c>
      <c r="P4446" s="7">
        <f>H4446-M4446</f>
        <v/>
      </c>
      <c r="Q4446" s="7">
        <f>IF($I4446=1,(N4446-MAR1!$B$11)/MAR1!$D$11,(N4446-MAR1!$C$11)/MAR1!$E$11)</f>
        <v/>
      </c>
      <c r="R4446" s="7">
        <f>IF($I4446=1,(O4446-MAR1!$B$12)/MAR1!$D$12,(O4446-MAR1!$C$12)/MAR1!$E$12)</f>
        <v/>
      </c>
      <c r="S4446" s="7">
        <f>IF($I4446=1,(P4446-MAR1!$B$13)/MAR1!$D$13,(P4446-MAR1!$C$13)/MAR1!$E$13)</f>
        <v/>
      </c>
    </row>
    <row r="4447">
      <c r="A4447" s="5" t="n">
        <v>4446</v>
      </c>
      <c r="B4447" s="5" t="n">
        <v>13</v>
      </c>
      <c r="C4447" s="5" t="n">
        <v>66</v>
      </c>
      <c r="D4447" s="5" t="n">
        <v>3</v>
      </c>
      <c r="E4447" s="5" t="n">
        <v>0</v>
      </c>
      <c r="F4447" s="5" t="n">
        <v>32.4</v>
      </c>
      <c r="G4447" s="5" t="n">
        <v>16.4</v>
      </c>
      <c r="H4447" s="5" t="n">
        <v>22.15</v>
      </c>
      <c r="I4447" s="6">
        <f>IF(E4447&gt;=Markov!$B$3,1,0)</f>
        <v/>
      </c>
      <c r="J4447" s="6">
        <f>I4446</f>
        <v/>
      </c>
      <c r="K4447" s="7">
        <f>MAR1!$B$5+MAR1!$C$5*COS(2*PI()*$C4447/365)+MAR1!$D$5*SIN(2*PI()*$C4447/365)</f>
        <v/>
      </c>
      <c r="L4447" s="7">
        <f>MAR1!$B$6+MAR1!$C$6*COS(2*PI()*$C4447/365)+MAR1!$D$6*SIN(2*PI()*$C4447/365)</f>
        <v/>
      </c>
      <c r="M4447" s="7">
        <f>MAR1!$B$7+MAR1!$C$7*COS(2*PI()*$C4447/365)+MAR1!$D$7*SIN(2*PI()*$C4447/365)</f>
        <v/>
      </c>
      <c r="N4447" s="7">
        <f>F4447-K4447</f>
        <v/>
      </c>
      <c r="O4447" s="7">
        <f>G4447-L4447</f>
        <v/>
      </c>
      <c r="P4447" s="7">
        <f>H4447-M4447</f>
        <v/>
      </c>
      <c r="Q4447" s="7">
        <f>IF($I4447=1,(N4447-MAR1!$B$11)/MAR1!$D$11,(N4447-MAR1!$C$11)/MAR1!$E$11)</f>
        <v/>
      </c>
      <c r="R4447" s="7">
        <f>IF($I4447=1,(O4447-MAR1!$B$12)/MAR1!$D$12,(O4447-MAR1!$C$12)/MAR1!$E$12)</f>
        <v/>
      </c>
      <c r="S4447" s="7">
        <f>IF($I4447=1,(P4447-MAR1!$B$13)/MAR1!$D$13,(P4447-MAR1!$C$13)/MAR1!$E$13)</f>
        <v/>
      </c>
    </row>
    <row r="4448">
      <c r="A4448" s="5" t="n">
        <v>4447</v>
      </c>
      <c r="B4448" s="5" t="n">
        <v>13</v>
      </c>
      <c r="C4448" s="5" t="n">
        <v>67</v>
      </c>
      <c r="D4448" s="5" t="n">
        <v>3</v>
      </c>
      <c r="E4448" s="5" t="n">
        <v>0</v>
      </c>
      <c r="F4448" s="5" t="n">
        <v>32.4</v>
      </c>
      <c r="G4448" s="5" t="n">
        <v>18.4</v>
      </c>
      <c r="H4448" s="5" t="n">
        <v>23.53</v>
      </c>
      <c r="I4448" s="6">
        <f>IF(E4448&gt;=Markov!$B$3,1,0)</f>
        <v/>
      </c>
      <c r="J4448" s="6">
        <f>I4447</f>
        <v/>
      </c>
      <c r="K4448" s="7">
        <f>MAR1!$B$5+MAR1!$C$5*COS(2*PI()*$C4448/365)+MAR1!$D$5*SIN(2*PI()*$C4448/365)</f>
        <v/>
      </c>
      <c r="L4448" s="7">
        <f>MAR1!$B$6+MAR1!$C$6*COS(2*PI()*$C4448/365)+MAR1!$D$6*SIN(2*PI()*$C4448/365)</f>
        <v/>
      </c>
      <c r="M4448" s="7">
        <f>MAR1!$B$7+MAR1!$C$7*COS(2*PI()*$C4448/365)+MAR1!$D$7*SIN(2*PI()*$C4448/365)</f>
        <v/>
      </c>
      <c r="N4448" s="7">
        <f>F4448-K4448</f>
        <v/>
      </c>
      <c r="O4448" s="7">
        <f>G4448-L4448</f>
        <v/>
      </c>
      <c r="P4448" s="7">
        <f>H4448-M4448</f>
        <v/>
      </c>
      <c r="Q4448" s="7">
        <f>IF($I4448=1,(N4448-MAR1!$B$11)/MAR1!$D$11,(N4448-MAR1!$C$11)/MAR1!$E$11)</f>
        <v/>
      </c>
      <c r="R4448" s="7">
        <f>IF($I4448=1,(O4448-MAR1!$B$12)/MAR1!$D$12,(O4448-MAR1!$C$12)/MAR1!$E$12)</f>
        <v/>
      </c>
      <c r="S4448" s="7">
        <f>IF($I4448=1,(P4448-MAR1!$B$13)/MAR1!$D$13,(P4448-MAR1!$C$13)/MAR1!$E$13)</f>
        <v/>
      </c>
    </row>
    <row r="4449">
      <c r="A4449" s="5" t="n">
        <v>4448</v>
      </c>
      <c r="B4449" s="5" t="n">
        <v>13</v>
      </c>
      <c r="C4449" s="5" t="n">
        <v>68</v>
      </c>
      <c r="D4449" s="5" t="n">
        <v>3</v>
      </c>
      <c r="E4449" s="5" t="n">
        <v>0</v>
      </c>
      <c r="F4449" s="5" t="n">
        <v>32.3</v>
      </c>
      <c r="G4449" s="5" t="n">
        <v>18.9</v>
      </c>
      <c r="H4449" s="5" t="n">
        <v>17.99</v>
      </c>
      <c r="I4449" s="6">
        <f>IF(E4449&gt;=Markov!$B$3,1,0)</f>
        <v/>
      </c>
      <c r="J4449" s="6">
        <f>I4448</f>
        <v/>
      </c>
      <c r="K4449" s="7">
        <f>MAR1!$B$5+MAR1!$C$5*COS(2*PI()*$C4449/365)+MAR1!$D$5*SIN(2*PI()*$C4449/365)</f>
        <v/>
      </c>
      <c r="L4449" s="7">
        <f>MAR1!$B$6+MAR1!$C$6*COS(2*PI()*$C4449/365)+MAR1!$D$6*SIN(2*PI()*$C4449/365)</f>
        <v/>
      </c>
      <c r="M4449" s="7">
        <f>MAR1!$B$7+MAR1!$C$7*COS(2*PI()*$C4449/365)+MAR1!$D$7*SIN(2*PI()*$C4449/365)</f>
        <v/>
      </c>
      <c r="N4449" s="7">
        <f>F4449-K4449</f>
        <v/>
      </c>
      <c r="O4449" s="7">
        <f>G4449-L4449</f>
        <v/>
      </c>
      <c r="P4449" s="7">
        <f>H4449-M4449</f>
        <v/>
      </c>
      <c r="Q4449" s="7">
        <f>IF($I4449=1,(N4449-MAR1!$B$11)/MAR1!$D$11,(N4449-MAR1!$C$11)/MAR1!$E$11)</f>
        <v/>
      </c>
      <c r="R4449" s="7">
        <f>IF($I4449=1,(O4449-MAR1!$B$12)/MAR1!$D$12,(O4449-MAR1!$C$12)/MAR1!$E$12)</f>
        <v/>
      </c>
      <c r="S4449" s="7">
        <f>IF($I4449=1,(P4449-MAR1!$B$13)/MAR1!$D$13,(P4449-MAR1!$C$13)/MAR1!$E$13)</f>
        <v/>
      </c>
    </row>
    <row r="4450">
      <c r="A4450" s="5" t="n">
        <v>4449</v>
      </c>
      <c r="B4450" s="5" t="n">
        <v>13</v>
      </c>
      <c r="C4450" s="5" t="n">
        <v>69</v>
      </c>
      <c r="D4450" s="5" t="n">
        <v>3</v>
      </c>
      <c r="E4450" s="5" t="n">
        <v>0</v>
      </c>
      <c r="F4450" s="5" t="n">
        <v>33.7</v>
      </c>
      <c r="G4450" s="5" t="n">
        <v>19.5</v>
      </c>
      <c r="H4450" s="5" t="n">
        <v>18.13</v>
      </c>
      <c r="I4450" s="6">
        <f>IF(E4450&gt;=Markov!$B$3,1,0)</f>
        <v/>
      </c>
      <c r="J4450" s="6">
        <f>I4449</f>
        <v/>
      </c>
      <c r="K4450" s="7">
        <f>MAR1!$B$5+MAR1!$C$5*COS(2*PI()*$C4450/365)+MAR1!$D$5*SIN(2*PI()*$C4450/365)</f>
        <v/>
      </c>
      <c r="L4450" s="7">
        <f>MAR1!$B$6+MAR1!$C$6*COS(2*PI()*$C4450/365)+MAR1!$D$6*SIN(2*PI()*$C4450/365)</f>
        <v/>
      </c>
      <c r="M4450" s="7">
        <f>MAR1!$B$7+MAR1!$C$7*COS(2*PI()*$C4450/365)+MAR1!$D$7*SIN(2*PI()*$C4450/365)</f>
        <v/>
      </c>
      <c r="N4450" s="7">
        <f>F4450-K4450</f>
        <v/>
      </c>
      <c r="O4450" s="7">
        <f>G4450-L4450</f>
        <v/>
      </c>
      <c r="P4450" s="7">
        <f>H4450-M4450</f>
        <v/>
      </c>
      <c r="Q4450" s="7">
        <f>IF($I4450=1,(N4450-MAR1!$B$11)/MAR1!$D$11,(N4450-MAR1!$C$11)/MAR1!$E$11)</f>
        <v/>
      </c>
      <c r="R4450" s="7">
        <f>IF($I4450=1,(O4450-MAR1!$B$12)/MAR1!$D$12,(O4450-MAR1!$C$12)/MAR1!$E$12)</f>
        <v/>
      </c>
      <c r="S4450" s="7">
        <f>IF($I4450=1,(P4450-MAR1!$B$13)/MAR1!$D$13,(P4450-MAR1!$C$13)/MAR1!$E$13)</f>
        <v/>
      </c>
    </row>
    <row r="4451">
      <c r="A4451" s="5" t="n">
        <v>4450</v>
      </c>
      <c r="B4451" s="5" t="n">
        <v>13</v>
      </c>
      <c r="C4451" s="5" t="n">
        <v>70</v>
      </c>
      <c r="D4451" s="5" t="n">
        <v>3</v>
      </c>
      <c r="E4451" s="5" t="n">
        <v>0</v>
      </c>
      <c r="F4451" s="5" t="n">
        <v>31.7</v>
      </c>
      <c r="G4451" s="5" t="n">
        <v>18.2</v>
      </c>
      <c r="H4451" s="5" t="n">
        <v>18.89</v>
      </c>
      <c r="I4451" s="6">
        <f>IF(E4451&gt;=Markov!$B$3,1,0)</f>
        <v/>
      </c>
      <c r="J4451" s="6">
        <f>I4450</f>
        <v/>
      </c>
      <c r="K4451" s="7">
        <f>MAR1!$B$5+MAR1!$C$5*COS(2*PI()*$C4451/365)+MAR1!$D$5*SIN(2*PI()*$C4451/365)</f>
        <v/>
      </c>
      <c r="L4451" s="7">
        <f>MAR1!$B$6+MAR1!$C$6*COS(2*PI()*$C4451/365)+MAR1!$D$6*SIN(2*PI()*$C4451/365)</f>
        <v/>
      </c>
      <c r="M4451" s="7">
        <f>MAR1!$B$7+MAR1!$C$7*COS(2*PI()*$C4451/365)+MAR1!$D$7*SIN(2*PI()*$C4451/365)</f>
        <v/>
      </c>
      <c r="N4451" s="7">
        <f>F4451-K4451</f>
        <v/>
      </c>
      <c r="O4451" s="7">
        <f>G4451-L4451</f>
        <v/>
      </c>
      <c r="P4451" s="7">
        <f>H4451-M4451</f>
        <v/>
      </c>
      <c r="Q4451" s="7">
        <f>IF($I4451=1,(N4451-MAR1!$B$11)/MAR1!$D$11,(N4451-MAR1!$C$11)/MAR1!$E$11)</f>
        <v/>
      </c>
      <c r="R4451" s="7">
        <f>IF($I4451=1,(O4451-MAR1!$B$12)/MAR1!$D$12,(O4451-MAR1!$C$12)/MAR1!$E$12)</f>
        <v/>
      </c>
      <c r="S4451" s="7">
        <f>IF($I4451=1,(P4451-MAR1!$B$13)/MAR1!$D$13,(P4451-MAR1!$C$13)/MAR1!$E$13)</f>
        <v/>
      </c>
    </row>
    <row r="4452">
      <c r="A4452" s="5" t="n">
        <v>4451</v>
      </c>
      <c r="B4452" s="5" t="n">
        <v>13</v>
      </c>
      <c r="C4452" s="5" t="n">
        <v>71</v>
      </c>
      <c r="D4452" s="5" t="n">
        <v>3</v>
      </c>
      <c r="E4452" s="5" t="n">
        <v>0</v>
      </c>
      <c r="F4452" s="5" t="n">
        <v>37.2</v>
      </c>
      <c r="G4452" s="5" t="n">
        <v>21.4</v>
      </c>
      <c r="H4452" s="5" t="n">
        <v>15.51</v>
      </c>
      <c r="I4452" s="6">
        <f>IF(E4452&gt;=Markov!$B$3,1,0)</f>
        <v/>
      </c>
      <c r="J4452" s="6">
        <f>I4451</f>
        <v/>
      </c>
      <c r="K4452" s="7">
        <f>MAR1!$B$5+MAR1!$C$5*COS(2*PI()*$C4452/365)+MAR1!$D$5*SIN(2*PI()*$C4452/365)</f>
        <v/>
      </c>
      <c r="L4452" s="7">
        <f>MAR1!$B$6+MAR1!$C$6*COS(2*PI()*$C4452/365)+MAR1!$D$6*SIN(2*PI()*$C4452/365)</f>
        <v/>
      </c>
      <c r="M4452" s="7">
        <f>MAR1!$B$7+MAR1!$C$7*COS(2*PI()*$C4452/365)+MAR1!$D$7*SIN(2*PI()*$C4452/365)</f>
        <v/>
      </c>
      <c r="N4452" s="7">
        <f>F4452-K4452</f>
        <v/>
      </c>
      <c r="O4452" s="7">
        <f>G4452-L4452</f>
        <v/>
      </c>
      <c r="P4452" s="7">
        <f>H4452-M4452</f>
        <v/>
      </c>
      <c r="Q4452" s="7">
        <f>IF($I4452=1,(N4452-MAR1!$B$11)/MAR1!$D$11,(N4452-MAR1!$C$11)/MAR1!$E$11)</f>
        <v/>
      </c>
      <c r="R4452" s="7">
        <f>IF($I4452=1,(O4452-MAR1!$B$12)/MAR1!$D$12,(O4452-MAR1!$C$12)/MAR1!$E$12)</f>
        <v/>
      </c>
      <c r="S4452" s="7">
        <f>IF($I4452=1,(P4452-MAR1!$B$13)/MAR1!$D$13,(P4452-MAR1!$C$13)/MAR1!$E$13)</f>
        <v/>
      </c>
    </row>
    <row r="4453">
      <c r="A4453" s="5" t="n">
        <v>4452</v>
      </c>
      <c r="B4453" s="5" t="n">
        <v>13</v>
      </c>
      <c r="C4453" s="5" t="n">
        <v>72</v>
      </c>
      <c r="D4453" s="5" t="n">
        <v>3</v>
      </c>
      <c r="E4453" s="5" t="n">
        <v>0</v>
      </c>
      <c r="F4453" s="5" t="n">
        <v>34.7</v>
      </c>
      <c r="G4453" s="5" t="n">
        <v>18.2</v>
      </c>
      <c r="H4453" s="5" t="n">
        <v>18.39</v>
      </c>
      <c r="I4453" s="6">
        <f>IF(E4453&gt;=Markov!$B$3,1,0)</f>
        <v/>
      </c>
      <c r="J4453" s="6">
        <f>I4452</f>
        <v/>
      </c>
      <c r="K4453" s="7">
        <f>MAR1!$B$5+MAR1!$C$5*COS(2*PI()*$C4453/365)+MAR1!$D$5*SIN(2*PI()*$C4453/365)</f>
        <v/>
      </c>
      <c r="L4453" s="7">
        <f>MAR1!$B$6+MAR1!$C$6*COS(2*PI()*$C4453/365)+MAR1!$D$6*SIN(2*PI()*$C4453/365)</f>
        <v/>
      </c>
      <c r="M4453" s="7">
        <f>MAR1!$B$7+MAR1!$C$7*COS(2*PI()*$C4453/365)+MAR1!$D$7*SIN(2*PI()*$C4453/365)</f>
        <v/>
      </c>
      <c r="N4453" s="7">
        <f>F4453-K4453</f>
        <v/>
      </c>
      <c r="O4453" s="7">
        <f>G4453-L4453</f>
        <v/>
      </c>
      <c r="P4453" s="7">
        <f>H4453-M4453</f>
        <v/>
      </c>
      <c r="Q4453" s="7">
        <f>IF($I4453=1,(N4453-MAR1!$B$11)/MAR1!$D$11,(N4453-MAR1!$C$11)/MAR1!$E$11)</f>
        <v/>
      </c>
      <c r="R4453" s="7">
        <f>IF($I4453=1,(O4453-MAR1!$B$12)/MAR1!$D$12,(O4453-MAR1!$C$12)/MAR1!$E$12)</f>
        <v/>
      </c>
      <c r="S4453" s="7">
        <f>IF($I4453=1,(P4453-MAR1!$B$13)/MAR1!$D$13,(P4453-MAR1!$C$13)/MAR1!$E$13)</f>
        <v/>
      </c>
    </row>
    <row r="4454">
      <c r="A4454" s="5" t="n">
        <v>4453</v>
      </c>
      <c r="B4454" s="5" t="n">
        <v>13</v>
      </c>
      <c r="C4454" s="5" t="n">
        <v>73</v>
      </c>
      <c r="D4454" s="5" t="n">
        <v>3</v>
      </c>
      <c r="E4454" s="5" t="n">
        <v>0</v>
      </c>
      <c r="F4454" s="5" t="n">
        <v>37.1</v>
      </c>
      <c r="G4454" s="5" t="n">
        <v>21.3</v>
      </c>
      <c r="H4454" s="5" t="n">
        <v>22.48</v>
      </c>
      <c r="I4454" s="6">
        <f>IF(E4454&gt;=Markov!$B$3,1,0)</f>
        <v/>
      </c>
      <c r="J4454" s="6">
        <f>I4453</f>
        <v/>
      </c>
      <c r="K4454" s="7">
        <f>MAR1!$B$5+MAR1!$C$5*COS(2*PI()*$C4454/365)+MAR1!$D$5*SIN(2*PI()*$C4454/365)</f>
        <v/>
      </c>
      <c r="L4454" s="7">
        <f>MAR1!$B$6+MAR1!$C$6*COS(2*PI()*$C4454/365)+MAR1!$D$6*SIN(2*PI()*$C4454/365)</f>
        <v/>
      </c>
      <c r="M4454" s="7">
        <f>MAR1!$B$7+MAR1!$C$7*COS(2*PI()*$C4454/365)+MAR1!$D$7*SIN(2*PI()*$C4454/365)</f>
        <v/>
      </c>
      <c r="N4454" s="7">
        <f>F4454-K4454</f>
        <v/>
      </c>
      <c r="O4454" s="7">
        <f>G4454-L4454</f>
        <v/>
      </c>
      <c r="P4454" s="7">
        <f>H4454-M4454</f>
        <v/>
      </c>
      <c r="Q4454" s="7">
        <f>IF($I4454=1,(N4454-MAR1!$B$11)/MAR1!$D$11,(N4454-MAR1!$C$11)/MAR1!$E$11)</f>
        <v/>
      </c>
      <c r="R4454" s="7">
        <f>IF($I4454=1,(O4454-MAR1!$B$12)/MAR1!$D$12,(O4454-MAR1!$C$12)/MAR1!$E$12)</f>
        <v/>
      </c>
      <c r="S4454" s="7">
        <f>IF($I4454=1,(P4454-MAR1!$B$13)/MAR1!$D$13,(P4454-MAR1!$C$13)/MAR1!$E$13)</f>
        <v/>
      </c>
    </row>
    <row r="4455">
      <c r="A4455" s="5" t="n">
        <v>4454</v>
      </c>
      <c r="B4455" s="5" t="n">
        <v>13</v>
      </c>
      <c r="C4455" s="5" t="n">
        <v>74</v>
      </c>
      <c r="D4455" s="5" t="n">
        <v>3</v>
      </c>
      <c r="E4455" s="5" t="n">
        <v>2</v>
      </c>
      <c r="F4455" s="5" t="n">
        <v>33.5</v>
      </c>
      <c r="G4455" s="5" t="n">
        <v>18.1</v>
      </c>
      <c r="H4455" s="5" t="n">
        <v>15.48</v>
      </c>
      <c r="I4455" s="6">
        <f>IF(E4455&gt;=Markov!$B$3,1,0)</f>
        <v/>
      </c>
      <c r="J4455" s="6">
        <f>I4454</f>
        <v/>
      </c>
      <c r="K4455" s="7">
        <f>MAR1!$B$5+MAR1!$C$5*COS(2*PI()*$C4455/365)+MAR1!$D$5*SIN(2*PI()*$C4455/365)</f>
        <v/>
      </c>
      <c r="L4455" s="7">
        <f>MAR1!$B$6+MAR1!$C$6*COS(2*PI()*$C4455/365)+MAR1!$D$6*SIN(2*PI()*$C4455/365)</f>
        <v/>
      </c>
      <c r="M4455" s="7">
        <f>MAR1!$B$7+MAR1!$C$7*COS(2*PI()*$C4455/365)+MAR1!$D$7*SIN(2*PI()*$C4455/365)</f>
        <v/>
      </c>
      <c r="N4455" s="7">
        <f>F4455-K4455</f>
        <v/>
      </c>
      <c r="O4455" s="7">
        <f>G4455-L4455</f>
        <v/>
      </c>
      <c r="P4455" s="7">
        <f>H4455-M4455</f>
        <v/>
      </c>
      <c r="Q4455" s="7">
        <f>IF($I4455=1,(N4455-MAR1!$B$11)/MAR1!$D$11,(N4455-MAR1!$C$11)/MAR1!$E$11)</f>
        <v/>
      </c>
      <c r="R4455" s="7">
        <f>IF($I4455=1,(O4455-MAR1!$B$12)/MAR1!$D$12,(O4455-MAR1!$C$12)/MAR1!$E$12)</f>
        <v/>
      </c>
      <c r="S4455" s="7">
        <f>IF($I4455=1,(P4455-MAR1!$B$13)/MAR1!$D$13,(P4455-MAR1!$C$13)/MAR1!$E$13)</f>
        <v/>
      </c>
    </row>
    <row r="4456">
      <c r="A4456" s="5" t="n">
        <v>4455</v>
      </c>
      <c r="B4456" s="5" t="n">
        <v>13</v>
      </c>
      <c r="C4456" s="5" t="n">
        <v>75</v>
      </c>
      <c r="D4456" s="5" t="n">
        <v>3</v>
      </c>
      <c r="E4456" s="5" t="n">
        <v>0</v>
      </c>
      <c r="F4456" s="5" t="n">
        <v>34.8</v>
      </c>
      <c r="G4456" s="5" t="n">
        <v>21.4</v>
      </c>
      <c r="H4456" s="5" t="n">
        <v>14.94</v>
      </c>
      <c r="I4456" s="6">
        <f>IF(E4456&gt;=Markov!$B$3,1,0)</f>
        <v/>
      </c>
      <c r="J4456" s="6">
        <f>I4455</f>
        <v/>
      </c>
      <c r="K4456" s="7">
        <f>MAR1!$B$5+MAR1!$C$5*COS(2*PI()*$C4456/365)+MAR1!$D$5*SIN(2*PI()*$C4456/365)</f>
        <v/>
      </c>
      <c r="L4456" s="7">
        <f>MAR1!$B$6+MAR1!$C$6*COS(2*PI()*$C4456/365)+MAR1!$D$6*SIN(2*PI()*$C4456/365)</f>
        <v/>
      </c>
      <c r="M4456" s="7">
        <f>MAR1!$B$7+MAR1!$C$7*COS(2*PI()*$C4456/365)+MAR1!$D$7*SIN(2*PI()*$C4456/365)</f>
        <v/>
      </c>
      <c r="N4456" s="7">
        <f>F4456-K4456</f>
        <v/>
      </c>
      <c r="O4456" s="7">
        <f>G4456-L4456</f>
        <v/>
      </c>
      <c r="P4456" s="7">
        <f>H4456-M4456</f>
        <v/>
      </c>
      <c r="Q4456" s="7">
        <f>IF($I4456=1,(N4456-MAR1!$B$11)/MAR1!$D$11,(N4456-MAR1!$C$11)/MAR1!$E$11)</f>
        <v/>
      </c>
      <c r="R4456" s="7">
        <f>IF($I4456=1,(O4456-MAR1!$B$12)/MAR1!$D$12,(O4456-MAR1!$C$12)/MAR1!$E$12)</f>
        <v/>
      </c>
      <c r="S4456" s="7">
        <f>IF($I4456=1,(P4456-MAR1!$B$13)/MAR1!$D$13,(P4456-MAR1!$C$13)/MAR1!$E$13)</f>
        <v/>
      </c>
    </row>
    <row r="4457">
      <c r="A4457" s="5" t="n">
        <v>4456</v>
      </c>
      <c r="B4457" s="5" t="n">
        <v>13</v>
      </c>
      <c r="C4457" s="5" t="n">
        <v>76</v>
      </c>
      <c r="D4457" s="5" t="n">
        <v>3</v>
      </c>
      <c r="E4457" s="5" t="n">
        <v>0</v>
      </c>
      <c r="F4457" s="5" t="n">
        <v>36.2</v>
      </c>
      <c r="G4457" s="5" t="n">
        <v>19.8</v>
      </c>
      <c r="H4457" s="5" t="n">
        <v>16.05</v>
      </c>
      <c r="I4457" s="6">
        <f>IF(E4457&gt;=Markov!$B$3,1,0)</f>
        <v/>
      </c>
      <c r="J4457" s="6">
        <f>I4456</f>
        <v/>
      </c>
      <c r="K4457" s="7">
        <f>MAR1!$B$5+MAR1!$C$5*COS(2*PI()*$C4457/365)+MAR1!$D$5*SIN(2*PI()*$C4457/365)</f>
        <v/>
      </c>
      <c r="L4457" s="7">
        <f>MAR1!$B$6+MAR1!$C$6*COS(2*PI()*$C4457/365)+MAR1!$D$6*SIN(2*PI()*$C4457/365)</f>
        <v/>
      </c>
      <c r="M4457" s="7">
        <f>MAR1!$B$7+MAR1!$C$7*COS(2*PI()*$C4457/365)+MAR1!$D$7*SIN(2*PI()*$C4457/365)</f>
        <v/>
      </c>
      <c r="N4457" s="7">
        <f>F4457-K4457</f>
        <v/>
      </c>
      <c r="O4457" s="7">
        <f>G4457-L4457</f>
        <v/>
      </c>
      <c r="P4457" s="7">
        <f>H4457-M4457</f>
        <v/>
      </c>
      <c r="Q4457" s="7">
        <f>IF($I4457=1,(N4457-MAR1!$B$11)/MAR1!$D$11,(N4457-MAR1!$C$11)/MAR1!$E$11)</f>
        <v/>
      </c>
      <c r="R4457" s="7">
        <f>IF($I4457=1,(O4457-MAR1!$B$12)/MAR1!$D$12,(O4457-MAR1!$C$12)/MAR1!$E$12)</f>
        <v/>
      </c>
      <c r="S4457" s="7">
        <f>IF($I4457=1,(P4457-MAR1!$B$13)/MAR1!$D$13,(P4457-MAR1!$C$13)/MAR1!$E$13)</f>
        <v/>
      </c>
    </row>
    <row r="4458">
      <c r="A4458" s="5" t="n">
        <v>4457</v>
      </c>
      <c r="B4458" s="5" t="n">
        <v>13</v>
      </c>
      <c r="C4458" s="5" t="n">
        <v>77</v>
      </c>
      <c r="D4458" s="5" t="n">
        <v>3</v>
      </c>
      <c r="E4458" s="5" t="n">
        <v>0</v>
      </c>
      <c r="F4458" s="5" t="n">
        <v>36</v>
      </c>
      <c r="G4458" s="5" t="n">
        <v>19</v>
      </c>
      <c r="H4458" s="5" t="n">
        <v>20.38</v>
      </c>
      <c r="I4458" s="6">
        <f>IF(E4458&gt;=Markov!$B$3,1,0)</f>
        <v/>
      </c>
      <c r="J4458" s="6">
        <f>I4457</f>
        <v/>
      </c>
      <c r="K4458" s="7">
        <f>MAR1!$B$5+MAR1!$C$5*COS(2*PI()*$C4458/365)+MAR1!$D$5*SIN(2*PI()*$C4458/365)</f>
        <v/>
      </c>
      <c r="L4458" s="7">
        <f>MAR1!$B$6+MAR1!$C$6*COS(2*PI()*$C4458/365)+MAR1!$D$6*SIN(2*PI()*$C4458/365)</f>
        <v/>
      </c>
      <c r="M4458" s="7">
        <f>MAR1!$B$7+MAR1!$C$7*COS(2*PI()*$C4458/365)+MAR1!$D$7*SIN(2*PI()*$C4458/365)</f>
        <v/>
      </c>
      <c r="N4458" s="7">
        <f>F4458-K4458</f>
        <v/>
      </c>
      <c r="O4458" s="7">
        <f>G4458-L4458</f>
        <v/>
      </c>
      <c r="P4458" s="7">
        <f>H4458-M4458</f>
        <v/>
      </c>
      <c r="Q4458" s="7">
        <f>IF($I4458=1,(N4458-MAR1!$B$11)/MAR1!$D$11,(N4458-MAR1!$C$11)/MAR1!$E$11)</f>
        <v/>
      </c>
      <c r="R4458" s="7">
        <f>IF($I4458=1,(O4458-MAR1!$B$12)/MAR1!$D$12,(O4458-MAR1!$C$12)/MAR1!$E$12)</f>
        <v/>
      </c>
      <c r="S4458" s="7">
        <f>IF($I4458=1,(P4458-MAR1!$B$13)/MAR1!$D$13,(P4458-MAR1!$C$13)/MAR1!$E$13)</f>
        <v/>
      </c>
    </row>
    <row r="4459">
      <c r="A4459" s="5" t="n">
        <v>4458</v>
      </c>
      <c r="B4459" s="5" t="n">
        <v>13</v>
      </c>
      <c r="C4459" s="5" t="n">
        <v>78</v>
      </c>
      <c r="D4459" s="5" t="n">
        <v>3</v>
      </c>
      <c r="E4459" s="5" t="n">
        <v>0</v>
      </c>
      <c r="F4459" s="5" t="n">
        <v>39.9</v>
      </c>
      <c r="G4459" s="5" t="n">
        <v>21.1</v>
      </c>
      <c r="H4459" s="5" t="n">
        <v>22.85</v>
      </c>
      <c r="I4459" s="6">
        <f>IF(E4459&gt;=Markov!$B$3,1,0)</f>
        <v/>
      </c>
      <c r="J4459" s="6">
        <f>I4458</f>
        <v/>
      </c>
      <c r="K4459" s="7">
        <f>MAR1!$B$5+MAR1!$C$5*COS(2*PI()*$C4459/365)+MAR1!$D$5*SIN(2*PI()*$C4459/365)</f>
        <v/>
      </c>
      <c r="L4459" s="7">
        <f>MAR1!$B$6+MAR1!$C$6*COS(2*PI()*$C4459/365)+MAR1!$D$6*SIN(2*PI()*$C4459/365)</f>
        <v/>
      </c>
      <c r="M4459" s="7">
        <f>MAR1!$B$7+MAR1!$C$7*COS(2*PI()*$C4459/365)+MAR1!$D$7*SIN(2*PI()*$C4459/365)</f>
        <v/>
      </c>
      <c r="N4459" s="7">
        <f>F4459-K4459</f>
        <v/>
      </c>
      <c r="O4459" s="7">
        <f>G4459-L4459</f>
        <v/>
      </c>
      <c r="P4459" s="7">
        <f>H4459-M4459</f>
        <v/>
      </c>
      <c r="Q4459" s="7">
        <f>IF($I4459=1,(N4459-MAR1!$B$11)/MAR1!$D$11,(N4459-MAR1!$C$11)/MAR1!$E$11)</f>
        <v/>
      </c>
      <c r="R4459" s="7">
        <f>IF($I4459=1,(O4459-MAR1!$B$12)/MAR1!$D$12,(O4459-MAR1!$C$12)/MAR1!$E$12)</f>
        <v/>
      </c>
      <c r="S4459" s="7">
        <f>IF($I4459=1,(P4459-MAR1!$B$13)/MAR1!$D$13,(P4459-MAR1!$C$13)/MAR1!$E$13)</f>
        <v/>
      </c>
    </row>
    <row r="4460">
      <c r="A4460" s="5" t="n">
        <v>4459</v>
      </c>
      <c r="B4460" s="5" t="n">
        <v>13</v>
      </c>
      <c r="C4460" s="5" t="n">
        <v>79</v>
      </c>
      <c r="D4460" s="5" t="n">
        <v>3</v>
      </c>
      <c r="E4460" s="5" t="n">
        <v>0</v>
      </c>
      <c r="F4460" s="5" t="n">
        <v>39.7</v>
      </c>
      <c r="G4460" s="5" t="n">
        <v>21.3</v>
      </c>
      <c r="H4460" s="5" t="n">
        <v>22.05</v>
      </c>
      <c r="I4460" s="6">
        <f>IF(E4460&gt;=Markov!$B$3,1,0)</f>
        <v/>
      </c>
      <c r="J4460" s="6">
        <f>I4459</f>
        <v/>
      </c>
      <c r="K4460" s="7">
        <f>MAR1!$B$5+MAR1!$C$5*COS(2*PI()*$C4460/365)+MAR1!$D$5*SIN(2*PI()*$C4460/365)</f>
        <v/>
      </c>
      <c r="L4460" s="7">
        <f>MAR1!$B$6+MAR1!$C$6*COS(2*PI()*$C4460/365)+MAR1!$D$6*SIN(2*PI()*$C4460/365)</f>
        <v/>
      </c>
      <c r="M4460" s="7">
        <f>MAR1!$B$7+MAR1!$C$7*COS(2*PI()*$C4460/365)+MAR1!$D$7*SIN(2*PI()*$C4460/365)</f>
        <v/>
      </c>
      <c r="N4460" s="7">
        <f>F4460-K4460</f>
        <v/>
      </c>
      <c r="O4460" s="7">
        <f>G4460-L4460</f>
        <v/>
      </c>
      <c r="P4460" s="7">
        <f>H4460-M4460</f>
        <v/>
      </c>
      <c r="Q4460" s="7">
        <f>IF($I4460=1,(N4460-MAR1!$B$11)/MAR1!$D$11,(N4460-MAR1!$C$11)/MAR1!$E$11)</f>
        <v/>
      </c>
      <c r="R4460" s="7">
        <f>IF($I4460=1,(O4460-MAR1!$B$12)/MAR1!$D$12,(O4460-MAR1!$C$12)/MAR1!$E$12)</f>
        <v/>
      </c>
      <c r="S4460" s="7">
        <f>IF($I4460=1,(P4460-MAR1!$B$13)/MAR1!$D$13,(P4460-MAR1!$C$13)/MAR1!$E$13)</f>
        <v/>
      </c>
    </row>
    <row r="4461">
      <c r="A4461" s="5" t="n">
        <v>4460</v>
      </c>
      <c r="B4461" s="5" t="n">
        <v>13</v>
      </c>
      <c r="C4461" s="5" t="n">
        <v>80</v>
      </c>
      <c r="D4461" s="5" t="n">
        <v>3</v>
      </c>
      <c r="E4461" s="5" t="n">
        <v>0</v>
      </c>
      <c r="F4461" s="5" t="n">
        <v>37.9</v>
      </c>
      <c r="G4461" s="5" t="n">
        <v>22.6</v>
      </c>
      <c r="H4461" s="5" t="n">
        <v>15.84</v>
      </c>
      <c r="I4461" s="6">
        <f>IF(E4461&gt;=Markov!$B$3,1,0)</f>
        <v/>
      </c>
      <c r="J4461" s="6">
        <f>I4460</f>
        <v/>
      </c>
      <c r="K4461" s="7">
        <f>MAR1!$B$5+MAR1!$C$5*COS(2*PI()*$C4461/365)+MAR1!$D$5*SIN(2*PI()*$C4461/365)</f>
        <v/>
      </c>
      <c r="L4461" s="7">
        <f>MAR1!$B$6+MAR1!$C$6*COS(2*PI()*$C4461/365)+MAR1!$D$6*SIN(2*PI()*$C4461/365)</f>
        <v/>
      </c>
      <c r="M4461" s="7">
        <f>MAR1!$B$7+MAR1!$C$7*COS(2*PI()*$C4461/365)+MAR1!$D$7*SIN(2*PI()*$C4461/365)</f>
        <v/>
      </c>
      <c r="N4461" s="7">
        <f>F4461-K4461</f>
        <v/>
      </c>
      <c r="O4461" s="7">
        <f>G4461-L4461</f>
        <v/>
      </c>
      <c r="P4461" s="7">
        <f>H4461-M4461</f>
        <v/>
      </c>
      <c r="Q4461" s="7">
        <f>IF($I4461=1,(N4461-MAR1!$B$11)/MAR1!$D$11,(N4461-MAR1!$C$11)/MAR1!$E$11)</f>
        <v/>
      </c>
      <c r="R4461" s="7">
        <f>IF($I4461=1,(O4461-MAR1!$B$12)/MAR1!$D$12,(O4461-MAR1!$C$12)/MAR1!$E$12)</f>
        <v/>
      </c>
      <c r="S4461" s="7">
        <f>IF($I4461=1,(P4461-MAR1!$B$13)/MAR1!$D$13,(P4461-MAR1!$C$13)/MAR1!$E$13)</f>
        <v/>
      </c>
    </row>
    <row r="4462">
      <c r="A4462" s="5" t="n">
        <v>4461</v>
      </c>
      <c r="B4462" s="5" t="n">
        <v>13</v>
      </c>
      <c r="C4462" s="5" t="n">
        <v>81</v>
      </c>
      <c r="D4462" s="5" t="n">
        <v>3</v>
      </c>
      <c r="E4462" s="5" t="n">
        <v>0</v>
      </c>
      <c r="F4462" s="5" t="n">
        <v>36.7</v>
      </c>
      <c r="G4462" s="5" t="n">
        <v>23.3</v>
      </c>
      <c r="H4462" s="5" t="n">
        <v>20.36</v>
      </c>
      <c r="I4462" s="6">
        <f>IF(E4462&gt;=Markov!$B$3,1,0)</f>
        <v/>
      </c>
      <c r="J4462" s="6">
        <f>I4461</f>
        <v/>
      </c>
      <c r="K4462" s="7">
        <f>MAR1!$B$5+MAR1!$C$5*COS(2*PI()*$C4462/365)+MAR1!$D$5*SIN(2*PI()*$C4462/365)</f>
        <v/>
      </c>
      <c r="L4462" s="7">
        <f>MAR1!$B$6+MAR1!$C$6*COS(2*PI()*$C4462/365)+MAR1!$D$6*SIN(2*PI()*$C4462/365)</f>
        <v/>
      </c>
      <c r="M4462" s="7">
        <f>MAR1!$B$7+MAR1!$C$7*COS(2*PI()*$C4462/365)+MAR1!$D$7*SIN(2*PI()*$C4462/365)</f>
        <v/>
      </c>
      <c r="N4462" s="7">
        <f>F4462-K4462</f>
        <v/>
      </c>
      <c r="O4462" s="7">
        <f>G4462-L4462</f>
        <v/>
      </c>
      <c r="P4462" s="7">
        <f>H4462-M4462</f>
        <v/>
      </c>
      <c r="Q4462" s="7">
        <f>IF($I4462=1,(N4462-MAR1!$B$11)/MAR1!$D$11,(N4462-MAR1!$C$11)/MAR1!$E$11)</f>
        <v/>
      </c>
      <c r="R4462" s="7">
        <f>IF($I4462=1,(O4462-MAR1!$B$12)/MAR1!$D$12,(O4462-MAR1!$C$12)/MAR1!$E$12)</f>
        <v/>
      </c>
      <c r="S4462" s="7">
        <f>IF($I4462=1,(P4462-MAR1!$B$13)/MAR1!$D$13,(P4462-MAR1!$C$13)/MAR1!$E$13)</f>
        <v/>
      </c>
    </row>
    <row r="4463">
      <c r="A4463" s="5" t="n">
        <v>4462</v>
      </c>
      <c r="B4463" s="5" t="n">
        <v>13</v>
      </c>
      <c r="C4463" s="5" t="n">
        <v>82</v>
      </c>
      <c r="D4463" s="5" t="n">
        <v>3</v>
      </c>
      <c r="E4463" s="5" t="n">
        <v>0</v>
      </c>
      <c r="F4463" s="5" t="n">
        <v>34.3</v>
      </c>
      <c r="G4463" s="5" t="n">
        <v>20.4</v>
      </c>
      <c r="H4463" s="5" t="n">
        <v>25.52</v>
      </c>
      <c r="I4463" s="6">
        <f>IF(E4463&gt;=Markov!$B$3,1,0)</f>
        <v/>
      </c>
      <c r="J4463" s="6">
        <f>I4462</f>
        <v/>
      </c>
      <c r="K4463" s="7">
        <f>MAR1!$B$5+MAR1!$C$5*COS(2*PI()*$C4463/365)+MAR1!$D$5*SIN(2*PI()*$C4463/365)</f>
        <v/>
      </c>
      <c r="L4463" s="7">
        <f>MAR1!$B$6+MAR1!$C$6*COS(2*PI()*$C4463/365)+MAR1!$D$6*SIN(2*PI()*$C4463/365)</f>
        <v/>
      </c>
      <c r="M4463" s="7">
        <f>MAR1!$B$7+MAR1!$C$7*COS(2*PI()*$C4463/365)+MAR1!$D$7*SIN(2*PI()*$C4463/365)</f>
        <v/>
      </c>
      <c r="N4463" s="7">
        <f>F4463-K4463</f>
        <v/>
      </c>
      <c r="O4463" s="7">
        <f>G4463-L4463</f>
        <v/>
      </c>
      <c r="P4463" s="7">
        <f>H4463-M4463</f>
        <v/>
      </c>
      <c r="Q4463" s="7">
        <f>IF($I4463=1,(N4463-MAR1!$B$11)/MAR1!$D$11,(N4463-MAR1!$C$11)/MAR1!$E$11)</f>
        <v/>
      </c>
      <c r="R4463" s="7">
        <f>IF($I4463=1,(O4463-MAR1!$B$12)/MAR1!$D$12,(O4463-MAR1!$C$12)/MAR1!$E$12)</f>
        <v/>
      </c>
      <c r="S4463" s="7">
        <f>IF($I4463=1,(P4463-MAR1!$B$13)/MAR1!$D$13,(P4463-MAR1!$C$13)/MAR1!$E$13)</f>
        <v/>
      </c>
    </row>
    <row r="4464">
      <c r="A4464" s="5" t="n">
        <v>4463</v>
      </c>
      <c r="B4464" s="5" t="n">
        <v>13</v>
      </c>
      <c r="C4464" s="5" t="n">
        <v>83</v>
      </c>
      <c r="D4464" s="5" t="n">
        <v>3</v>
      </c>
      <c r="E4464" s="5" t="n">
        <v>0</v>
      </c>
      <c r="F4464" s="5" t="n">
        <v>39.3</v>
      </c>
      <c r="G4464" s="5" t="n">
        <v>21.6</v>
      </c>
      <c r="H4464" s="5" t="n">
        <v>22.91</v>
      </c>
      <c r="I4464" s="6">
        <f>IF(E4464&gt;=Markov!$B$3,1,0)</f>
        <v/>
      </c>
      <c r="J4464" s="6">
        <f>I4463</f>
        <v/>
      </c>
      <c r="K4464" s="7">
        <f>MAR1!$B$5+MAR1!$C$5*COS(2*PI()*$C4464/365)+MAR1!$D$5*SIN(2*PI()*$C4464/365)</f>
        <v/>
      </c>
      <c r="L4464" s="7">
        <f>MAR1!$B$6+MAR1!$C$6*COS(2*PI()*$C4464/365)+MAR1!$D$6*SIN(2*PI()*$C4464/365)</f>
        <v/>
      </c>
      <c r="M4464" s="7">
        <f>MAR1!$B$7+MAR1!$C$7*COS(2*PI()*$C4464/365)+MAR1!$D$7*SIN(2*PI()*$C4464/365)</f>
        <v/>
      </c>
      <c r="N4464" s="7">
        <f>F4464-K4464</f>
        <v/>
      </c>
      <c r="O4464" s="7">
        <f>G4464-L4464</f>
        <v/>
      </c>
      <c r="P4464" s="7">
        <f>H4464-M4464</f>
        <v/>
      </c>
      <c r="Q4464" s="7">
        <f>IF($I4464=1,(N4464-MAR1!$B$11)/MAR1!$D$11,(N4464-MAR1!$C$11)/MAR1!$E$11)</f>
        <v/>
      </c>
      <c r="R4464" s="7">
        <f>IF($I4464=1,(O4464-MAR1!$B$12)/MAR1!$D$12,(O4464-MAR1!$C$12)/MAR1!$E$12)</f>
        <v/>
      </c>
      <c r="S4464" s="7">
        <f>IF($I4464=1,(P4464-MAR1!$B$13)/MAR1!$D$13,(P4464-MAR1!$C$13)/MAR1!$E$13)</f>
        <v/>
      </c>
    </row>
    <row r="4465">
      <c r="A4465" s="5" t="n">
        <v>4464</v>
      </c>
      <c r="B4465" s="5" t="n">
        <v>13</v>
      </c>
      <c r="C4465" s="5" t="n">
        <v>84</v>
      </c>
      <c r="D4465" s="5" t="n">
        <v>3</v>
      </c>
      <c r="E4465" s="5" t="n">
        <v>0</v>
      </c>
      <c r="F4465" s="5" t="n">
        <v>38.9</v>
      </c>
      <c r="G4465" s="5" t="n">
        <v>21.5</v>
      </c>
      <c r="H4465" s="5" t="n">
        <v>22.1</v>
      </c>
      <c r="I4465" s="6">
        <f>IF(E4465&gt;=Markov!$B$3,1,0)</f>
        <v/>
      </c>
      <c r="J4465" s="6">
        <f>I4464</f>
        <v/>
      </c>
      <c r="K4465" s="7">
        <f>MAR1!$B$5+MAR1!$C$5*COS(2*PI()*$C4465/365)+MAR1!$D$5*SIN(2*PI()*$C4465/365)</f>
        <v/>
      </c>
      <c r="L4465" s="7">
        <f>MAR1!$B$6+MAR1!$C$6*COS(2*PI()*$C4465/365)+MAR1!$D$6*SIN(2*PI()*$C4465/365)</f>
        <v/>
      </c>
      <c r="M4465" s="7">
        <f>MAR1!$B$7+MAR1!$C$7*COS(2*PI()*$C4465/365)+MAR1!$D$7*SIN(2*PI()*$C4465/365)</f>
        <v/>
      </c>
      <c r="N4465" s="7">
        <f>F4465-K4465</f>
        <v/>
      </c>
      <c r="O4465" s="7">
        <f>G4465-L4465</f>
        <v/>
      </c>
      <c r="P4465" s="7">
        <f>H4465-M4465</f>
        <v/>
      </c>
      <c r="Q4465" s="7">
        <f>IF($I4465=1,(N4465-MAR1!$B$11)/MAR1!$D$11,(N4465-MAR1!$C$11)/MAR1!$E$11)</f>
        <v/>
      </c>
      <c r="R4465" s="7">
        <f>IF($I4465=1,(O4465-MAR1!$B$12)/MAR1!$D$12,(O4465-MAR1!$C$12)/MAR1!$E$12)</f>
        <v/>
      </c>
      <c r="S4465" s="7">
        <f>IF($I4465=1,(P4465-MAR1!$B$13)/MAR1!$D$13,(P4465-MAR1!$C$13)/MAR1!$E$13)</f>
        <v/>
      </c>
    </row>
    <row r="4466">
      <c r="A4466" s="5" t="n">
        <v>4465</v>
      </c>
      <c r="B4466" s="5" t="n">
        <v>13</v>
      </c>
      <c r="C4466" s="5" t="n">
        <v>85</v>
      </c>
      <c r="D4466" s="5" t="n">
        <v>3</v>
      </c>
      <c r="E4466" s="5" t="n">
        <v>0</v>
      </c>
      <c r="F4466" s="5" t="n">
        <v>34.5</v>
      </c>
      <c r="G4466" s="5" t="n">
        <v>20.8</v>
      </c>
      <c r="H4466" s="5" t="n">
        <v>24.33</v>
      </c>
      <c r="I4466" s="6">
        <f>IF(E4466&gt;=Markov!$B$3,1,0)</f>
        <v/>
      </c>
      <c r="J4466" s="6">
        <f>I4465</f>
        <v/>
      </c>
      <c r="K4466" s="7">
        <f>MAR1!$B$5+MAR1!$C$5*COS(2*PI()*$C4466/365)+MAR1!$D$5*SIN(2*PI()*$C4466/365)</f>
        <v/>
      </c>
      <c r="L4466" s="7">
        <f>MAR1!$B$6+MAR1!$C$6*COS(2*PI()*$C4466/365)+MAR1!$D$6*SIN(2*PI()*$C4466/365)</f>
        <v/>
      </c>
      <c r="M4466" s="7">
        <f>MAR1!$B$7+MAR1!$C$7*COS(2*PI()*$C4466/365)+MAR1!$D$7*SIN(2*PI()*$C4466/365)</f>
        <v/>
      </c>
      <c r="N4466" s="7">
        <f>F4466-K4466</f>
        <v/>
      </c>
      <c r="O4466" s="7">
        <f>G4466-L4466</f>
        <v/>
      </c>
      <c r="P4466" s="7">
        <f>H4466-M4466</f>
        <v/>
      </c>
      <c r="Q4466" s="7">
        <f>IF($I4466=1,(N4466-MAR1!$B$11)/MAR1!$D$11,(N4466-MAR1!$C$11)/MAR1!$E$11)</f>
        <v/>
      </c>
      <c r="R4466" s="7">
        <f>IF($I4466=1,(O4466-MAR1!$B$12)/MAR1!$D$12,(O4466-MAR1!$C$12)/MAR1!$E$12)</f>
        <v/>
      </c>
      <c r="S4466" s="7">
        <f>IF($I4466=1,(P4466-MAR1!$B$13)/MAR1!$D$13,(P4466-MAR1!$C$13)/MAR1!$E$13)</f>
        <v/>
      </c>
    </row>
    <row r="4467">
      <c r="A4467" s="5" t="n">
        <v>4466</v>
      </c>
      <c r="B4467" s="5" t="n">
        <v>13</v>
      </c>
      <c r="C4467" s="5" t="n">
        <v>86</v>
      </c>
      <c r="D4467" s="5" t="n">
        <v>3</v>
      </c>
      <c r="E4467" s="5" t="n">
        <v>0</v>
      </c>
      <c r="F4467" s="5" t="n">
        <v>37.1</v>
      </c>
      <c r="G4467" s="5" t="n">
        <v>20.9</v>
      </c>
      <c r="H4467" s="5" t="n">
        <v>21.6</v>
      </c>
      <c r="I4467" s="6">
        <f>IF(E4467&gt;=Markov!$B$3,1,0)</f>
        <v/>
      </c>
      <c r="J4467" s="6">
        <f>I4466</f>
        <v/>
      </c>
      <c r="K4467" s="7">
        <f>MAR1!$B$5+MAR1!$C$5*COS(2*PI()*$C4467/365)+MAR1!$D$5*SIN(2*PI()*$C4467/365)</f>
        <v/>
      </c>
      <c r="L4467" s="7">
        <f>MAR1!$B$6+MAR1!$C$6*COS(2*PI()*$C4467/365)+MAR1!$D$6*SIN(2*PI()*$C4467/365)</f>
        <v/>
      </c>
      <c r="M4467" s="7">
        <f>MAR1!$B$7+MAR1!$C$7*COS(2*PI()*$C4467/365)+MAR1!$D$7*SIN(2*PI()*$C4467/365)</f>
        <v/>
      </c>
      <c r="N4467" s="7">
        <f>F4467-K4467</f>
        <v/>
      </c>
      <c r="O4467" s="7">
        <f>G4467-L4467</f>
        <v/>
      </c>
      <c r="P4467" s="7">
        <f>H4467-M4467</f>
        <v/>
      </c>
      <c r="Q4467" s="7">
        <f>IF($I4467=1,(N4467-MAR1!$B$11)/MAR1!$D$11,(N4467-MAR1!$C$11)/MAR1!$E$11)</f>
        <v/>
      </c>
      <c r="R4467" s="7">
        <f>IF($I4467=1,(O4467-MAR1!$B$12)/MAR1!$D$12,(O4467-MAR1!$C$12)/MAR1!$E$12)</f>
        <v/>
      </c>
      <c r="S4467" s="7">
        <f>IF($I4467=1,(P4467-MAR1!$B$13)/MAR1!$D$13,(P4467-MAR1!$C$13)/MAR1!$E$13)</f>
        <v/>
      </c>
    </row>
    <row r="4468">
      <c r="A4468" s="5" t="n">
        <v>4467</v>
      </c>
      <c r="B4468" s="5" t="n">
        <v>13</v>
      </c>
      <c r="C4468" s="5" t="n">
        <v>87</v>
      </c>
      <c r="D4468" s="5" t="n">
        <v>3</v>
      </c>
      <c r="E4468" s="5" t="n">
        <v>0</v>
      </c>
      <c r="F4468" s="5" t="n">
        <v>41.4</v>
      </c>
      <c r="G4468" s="5" t="n">
        <v>20.6</v>
      </c>
      <c r="H4468" s="5" t="n">
        <v>23.96</v>
      </c>
      <c r="I4468" s="6">
        <f>IF(E4468&gt;=Markov!$B$3,1,0)</f>
        <v/>
      </c>
      <c r="J4468" s="6">
        <f>I4467</f>
        <v/>
      </c>
      <c r="K4468" s="7">
        <f>MAR1!$B$5+MAR1!$C$5*COS(2*PI()*$C4468/365)+MAR1!$D$5*SIN(2*PI()*$C4468/365)</f>
        <v/>
      </c>
      <c r="L4468" s="7">
        <f>MAR1!$B$6+MAR1!$C$6*COS(2*PI()*$C4468/365)+MAR1!$D$6*SIN(2*PI()*$C4468/365)</f>
        <v/>
      </c>
      <c r="M4468" s="7">
        <f>MAR1!$B$7+MAR1!$C$7*COS(2*PI()*$C4468/365)+MAR1!$D$7*SIN(2*PI()*$C4468/365)</f>
        <v/>
      </c>
      <c r="N4468" s="7">
        <f>F4468-K4468</f>
        <v/>
      </c>
      <c r="O4468" s="7">
        <f>G4468-L4468</f>
        <v/>
      </c>
      <c r="P4468" s="7">
        <f>H4468-M4468</f>
        <v/>
      </c>
      <c r="Q4468" s="7">
        <f>IF($I4468=1,(N4468-MAR1!$B$11)/MAR1!$D$11,(N4468-MAR1!$C$11)/MAR1!$E$11)</f>
        <v/>
      </c>
      <c r="R4468" s="7">
        <f>IF($I4468=1,(O4468-MAR1!$B$12)/MAR1!$D$12,(O4468-MAR1!$C$12)/MAR1!$E$12)</f>
        <v/>
      </c>
      <c r="S4468" s="7">
        <f>IF($I4468=1,(P4468-MAR1!$B$13)/MAR1!$D$13,(P4468-MAR1!$C$13)/MAR1!$E$13)</f>
        <v/>
      </c>
    </row>
    <row r="4469">
      <c r="A4469" s="5" t="n">
        <v>4468</v>
      </c>
      <c r="B4469" s="5" t="n">
        <v>13</v>
      </c>
      <c r="C4469" s="5" t="n">
        <v>88</v>
      </c>
      <c r="D4469" s="5" t="n">
        <v>3</v>
      </c>
      <c r="E4469" s="5" t="n">
        <v>0</v>
      </c>
      <c r="F4469" s="5" t="n">
        <v>40.2</v>
      </c>
      <c r="G4469" s="5" t="n">
        <v>21</v>
      </c>
      <c r="H4469" s="5" t="n">
        <v>24.08</v>
      </c>
      <c r="I4469" s="6">
        <f>IF(E4469&gt;=Markov!$B$3,1,0)</f>
        <v/>
      </c>
      <c r="J4469" s="6">
        <f>I4468</f>
        <v/>
      </c>
      <c r="K4469" s="7">
        <f>MAR1!$B$5+MAR1!$C$5*COS(2*PI()*$C4469/365)+MAR1!$D$5*SIN(2*PI()*$C4469/365)</f>
        <v/>
      </c>
      <c r="L4469" s="7">
        <f>MAR1!$B$6+MAR1!$C$6*COS(2*PI()*$C4469/365)+MAR1!$D$6*SIN(2*PI()*$C4469/365)</f>
        <v/>
      </c>
      <c r="M4469" s="7">
        <f>MAR1!$B$7+MAR1!$C$7*COS(2*PI()*$C4469/365)+MAR1!$D$7*SIN(2*PI()*$C4469/365)</f>
        <v/>
      </c>
      <c r="N4469" s="7">
        <f>F4469-K4469</f>
        <v/>
      </c>
      <c r="O4469" s="7">
        <f>G4469-L4469</f>
        <v/>
      </c>
      <c r="P4469" s="7">
        <f>H4469-M4469</f>
        <v/>
      </c>
      <c r="Q4469" s="7">
        <f>IF($I4469=1,(N4469-MAR1!$B$11)/MAR1!$D$11,(N4469-MAR1!$C$11)/MAR1!$E$11)</f>
        <v/>
      </c>
      <c r="R4469" s="7">
        <f>IF($I4469=1,(O4469-MAR1!$B$12)/MAR1!$D$12,(O4469-MAR1!$C$12)/MAR1!$E$12)</f>
        <v/>
      </c>
      <c r="S4469" s="7">
        <f>IF($I4469=1,(P4469-MAR1!$B$13)/MAR1!$D$13,(P4469-MAR1!$C$13)/MAR1!$E$13)</f>
        <v/>
      </c>
    </row>
    <row r="4470">
      <c r="A4470" s="5" t="n">
        <v>4469</v>
      </c>
      <c r="B4470" s="5" t="n">
        <v>13</v>
      </c>
      <c r="C4470" s="5" t="n">
        <v>89</v>
      </c>
      <c r="D4470" s="5" t="n">
        <v>3</v>
      </c>
      <c r="E4470" s="5" t="n">
        <v>0</v>
      </c>
      <c r="F4470" s="5" t="n">
        <v>36.7</v>
      </c>
      <c r="G4470" s="5" t="n">
        <v>20.2</v>
      </c>
      <c r="H4470" s="5" t="n">
        <v>27.28</v>
      </c>
      <c r="I4470" s="6">
        <f>IF(E4470&gt;=Markov!$B$3,1,0)</f>
        <v/>
      </c>
      <c r="J4470" s="6">
        <f>I4469</f>
        <v/>
      </c>
      <c r="K4470" s="7">
        <f>MAR1!$B$5+MAR1!$C$5*COS(2*PI()*$C4470/365)+MAR1!$D$5*SIN(2*PI()*$C4470/365)</f>
        <v/>
      </c>
      <c r="L4470" s="7">
        <f>MAR1!$B$6+MAR1!$C$6*COS(2*PI()*$C4470/365)+MAR1!$D$6*SIN(2*PI()*$C4470/365)</f>
        <v/>
      </c>
      <c r="M4470" s="7">
        <f>MAR1!$B$7+MAR1!$C$7*COS(2*PI()*$C4470/365)+MAR1!$D$7*SIN(2*PI()*$C4470/365)</f>
        <v/>
      </c>
      <c r="N4470" s="7">
        <f>F4470-K4470</f>
        <v/>
      </c>
      <c r="O4470" s="7">
        <f>G4470-L4470</f>
        <v/>
      </c>
      <c r="P4470" s="7">
        <f>H4470-M4470</f>
        <v/>
      </c>
      <c r="Q4470" s="7">
        <f>IF($I4470=1,(N4470-MAR1!$B$11)/MAR1!$D$11,(N4470-MAR1!$C$11)/MAR1!$E$11)</f>
        <v/>
      </c>
      <c r="R4470" s="7">
        <f>IF($I4470=1,(O4470-MAR1!$B$12)/MAR1!$D$12,(O4470-MAR1!$C$12)/MAR1!$E$12)</f>
        <v/>
      </c>
      <c r="S4470" s="7">
        <f>IF($I4470=1,(P4470-MAR1!$B$13)/MAR1!$D$13,(P4470-MAR1!$C$13)/MAR1!$E$13)</f>
        <v/>
      </c>
    </row>
    <row r="4471">
      <c r="A4471" s="5" t="n">
        <v>4470</v>
      </c>
      <c r="B4471" s="5" t="n">
        <v>13</v>
      </c>
      <c r="C4471" s="5" t="n">
        <v>90</v>
      </c>
      <c r="D4471" s="5" t="n">
        <v>3</v>
      </c>
      <c r="E4471" s="5" t="n">
        <v>0</v>
      </c>
      <c r="F4471" s="5" t="n">
        <v>37.5</v>
      </c>
      <c r="G4471" s="5" t="n">
        <v>22.2</v>
      </c>
      <c r="H4471" s="5" t="n">
        <v>20.54</v>
      </c>
      <c r="I4471" s="6">
        <f>IF(E4471&gt;=Markov!$B$3,1,0)</f>
        <v/>
      </c>
      <c r="J4471" s="6">
        <f>I4470</f>
        <v/>
      </c>
      <c r="K4471" s="7">
        <f>MAR1!$B$5+MAR1!$C$5*COS(2*PI()*$C4471/365)+MAR1!$D$5*SIN(2*PI()*$C4471/365)</f>
        <v/>
      </c>
      <c r="L4471" s="7">
        <f>MAR1!$B$6+MAR1!$C$6*COS(2*PI()*$C4471/365)+MAR1!$D$6*SIN(2*PI()*$C4471/365)</f>
        <v/>
      </c>
      <c r="M4471" s="7">
        <f>MAR1!$B$7+MAR1!$C$7*COS(2*PI()*$C4471/365)+MAR1!$D$7*SIN(2*PI()*$C4471/365)</f>
        <v/>
      </c>
      <c r="N4471" s="7">
        <f>F4471-K4471</f>
        <v/>
      </c>
      <c r="O4471" s="7">
        <f>G4471-L4471</f>
        <v/>
      </c>
      <c r="P4471" s="7">
        <f>H4471-M4471</f>
        <v/>
      </c>
      <c r="Q4471" s="7">
        <f>IF($I4471=1,(N4471-MAR1!$B$11)/MAR1!$D$11,(N4471-MAR1!$C$11)/MAR1!$E$11)</f>
        <v/>
      </c>
      <c r="R4471" s="7">
        <f>IF($I4471=1,(O4471-MAR1!$B$12)/MAR1!$D$12,(O4471-MAR1!$C$12)/MAR1!$E$12)</f>
        <v/>
      </c>
      <c r="S4471" s="7">
        <f>IF($I4471=1,(P4471-MAR1!$B$13)/MAR1!$D$13,(P4471-MAR1!$C$13)/MAR1!$E$13)</f>
        <v/>
      </c>
    </row>
    <row r="4472">
      <c r="A4472" s="5" t="n">
        <v>4471</v>
      </c>
      <c r="B4472" s="5" t="n">
        <v>13</v>
      </c>
      <c r="C4472" s="5" t="n">
        <v>91</v>
      </c>
      <c r="D4472" s="5" t="n">
        <v>4</v>
      </c>
      <c r="E4472" s="5" t="n">
        <v>0</v>
      </c>
      <c r="F4472" s="5" t="n">
        <v>38</v>
      </c>
      <c r="G4472" s="5" t="n">
        <v>22.3</v>
      </c>
      <c r="H4472" s="5" t="n">
        <v>23.81</v>
      </c>
      <c r="I4472" s="6">
        <f>IF(E4472&gt;=Markov!$B$3,1,0)</f>
        <v/>
      </c>
      <c r="J4472" s="6">
        <f>I4471</f>
        <v/>
      </c>
      <c r="K4472" s="7">
        <f>MAR1!$B$5+MAR1!$C$5*COS(2*PI()*$C4472/365)+MAR1!$D$5*SIN(2*PI()*$C4472/365)</f>
        <v/>
      </c>
      <c r="L4472" s="7">
        <f>MAR1!$B$6+MAR1!$C$6*COS(2*PI()*$C4472/365)+MAR1!$D$6*SIN(2*PI()*$C4472/365)</f>
        <v/>
      </c>
      <c r="M4472" s="7">
        <f>MAR1!$B$7+MAR1!$C$7*COS(2*PI()*$C4472/365)+MAR1!$D$7*SIN(2*PI()*$C4472/365)</f>
        <v/>
      </c>
      <c r="N4472" s="7">
        <f>F4472-K4472</f>
        <v/>
      </c>
      <c r="O4472" s="7">
        <f>G4472-L4472</f>
        <v/>
      </c>
      <c r="P4472" s="7">
        <f>H4472-M4472</f>
        <v/>
      </c>
      <c r="Q4472" s="7">
        <f>IF($I4472=1,(N4472-MAR1!$B$11)/MAR1!$D$11,(N4472-MAR1!$C$11)/MAR1!$E$11)</f>
        <v/>
      </c>
      <c r="R4472" s="7">
        <f>IF($I4472=1,(O4472-MAR1!$B$12)/MAR1!$D$12,(O4472-MAR1!$C$12)/MAR1!$E$12)</f>
        <v/>
      </c>
      <c r="S4472" s="7">
        <f>IF($I4472=1,(P4472-MAR1!$B$13)/MAR1!$D$13,(P4472-MAR1!$C$13)/MAR1!$E$13)</f>
        <v/>
      </c>
    </row>
    <row r="4473">
      <c r="A4473" s="5" t="n">
        <v>4472</v>
      </c>
      <c r="B4473" s="5" t="n">
        <v>13</v>
      </c>
      <c r="C4473" s="5" t="n">
        <v>92</v>
      </c>
      <c r="D4473" s="5" t="n">
        <v>4</v>
      </c>
      <c r="E4473" s="5" t="n">
        <v>0</v>
      </c>
      <c r="F4473" s="5" t="n">
        <v>36.1</v>
      </c>
      <c r="G4473" s="5" t="n">
        <v>22.4</v>
      </c>
      <c r="H4473" s="5" t="n">
        <v>25.07</v>
      </c>
      <c r="I4473" s="6">
        <f>IF(E4473&gt;=Markov!$B$3,1,0)</f>
        <v/>
      </c>
      <c r="J4473" s="6">
        <f>I4472</f>
        <v/>
      </c>
      <c r="K4473" s="7">
        <f>MAR1!$B$5+MAR1!$C$5*COS(2*PI()*$C4473/365)+MAR1!$D$5*SIN(2*PI()*$C4473/365)</f>
        <v/>
      </c>
      <c r="L4473" s="7">
        <f>MAR1!$B$6+MAR1!$C$6*COS(2*PI()*$C4473/365)+MAR1!$D$6*SIN(2*PI()*$C4473/365)</f>
        <v/>
      </c>
      <c r="M4473" s="7">
        <f>MAR1!$B$7+MAR1!$C$7*COS(2*PI()*$C4473/365)+MAR1!$D$7*SIN(2*PI()*$C4473/365)</f>
        <v/>
      </c>
      <c r="N4473" s="7">
        <f>F4473-K4473</f>
        <v/>
      </c>
      <c r="O4473" s="7">
        <f>G4473-L4473</f>
        <v/>
      </c>
      <c r="P4473" s="7">
        <f>H4473-M4473</f>
        <v/>
      </c>
      <c r="Q4473" s="7">
        <f>IF($I4473=1,(N4473-MAR1!$B$11)/MAR1!$D$11,(N4473-MAR1!$C$11)/MAR1!$E$11)</f>
        <v/>
      </c>
      <c r="R4473" s="7">
        <f>IF($I4473=1,(O4473-MAR1!$B$12)/MAR1!$D$12,(O4473-MAR1!$C$12)/MAR1!$E$12)</f>
        <v/>
      </c>
      <c r="S4473" s="7">
        <f>IF($I4473=1,(P4473-MAR1!$B$13)/MAR1!$D$13,(P4473-MAR1!$C$13)/MAR1!$E$13)</f>
        <v/>
      </c>
    </row>
    <row r="4474">
      <c r="A4474" s="5" t="n">
        <v>4473</v>
      </c>
      <c r="B4474" s="5" t="n">
        <v>13</v>
      </c>
      <c r="C4474" s="5" t="n">
        <v>93</v>
      </c>
      <c r="D4474" s="5" t="n">
        <v>4</v>
      </c>
      <c r="E4474" s="5" t="n">
        <v>0</v>
      </c>
      <c r="F4474" s="5" t="n">
        <v>33.6</v>
      </c>
      <c r="G4474" s="5" t="n">
        <v>20.5</v>
      </c>
      <c r="H4474" s="5" t="n">
        <v>22.44</v>
      </c>
      <c r="I4474" s="6">
        <f>IF(E4474&gt;=Markov!$B$3,1,0)</f>
        <v/>
      </c>
      <c r="J4474" s="6">
        <f>I4473</f>
        <v/>
      </c>
      <c r="K4474" s="7">
        <f>MAR1!$B$5+MAR1!$C$5*COS(2*PI()*$C4474/365)+MAR1!$D$5*SIN(2*PI()*$C4474/365)</f>
        <v/>
      </c>
      <c r="L4474" s="7">
        <f>MAR1!$B$6+MAR1!$C$6*COS(2*PI()*$C4474/365)+MAR1!$D$6*SIN(2*PI()*$C4474/365)</f>
        <v/>
      </c>
      <c r="M4474" s="7">
        <f>MAR1!$B$7+MAR1!$C$7*COS(2*PI()*$C4474/365)+MAR1!$D$7*SIN(2*PI()*$C4474/365)</f>
        <v/>
      </c>
      <c r="N4474" s="7">
        <f>F4474-K4474</f>
        <v/>
      </c>
      <c r="O4474" s="7">
        <f>G4474-L4474</f>
        <v/>
      </c>
      <c r="P4474" s="7">
        <f>H4474-M4474</f>
        <v/>
      </c>
      <c r="Q4474" s="7">
        <f>IF($I4474=1,(N4474-MAR1!$B$11)/MAR1!$D$11,(N4474-MAR1!$C$11)/MAR1!$E$11)</f>
        <v/>
      </c>
      <c r="R4474" s="7">
        <f>IF($I4474=1,(O4474-MAR1!$B$12)/MAR1!$D$12,(O4474-MAR1!$C$12)/MAR1!$E$12)</f>
        <v/>
      </c>
      <c r="S4474" s="7">
        <f>IF($I4474=1,(P4474-MAR1!$B$13)/MAR1!$D$13,(P4474-MAR1!$C$13)/MAR1!$E$13)</f>
        <v/>
      </c>
    </row>
    <row r="4475">
      <c r="A4475" s="5" t="n">
        <v>4474</v>
      </c>
      <c r="B4475" s="5" t="n">
        <v>13</v>
      </c>
      <c r="C4475" s="5" t="n">
        <v>94</v>
      </c>
      <c r="D4475" s="5" t="n">
        <v>4</v>
      </c>
      <c r="E4475" s="5" t="n">
        <v>0</v>
      </c>
      <c r="F4475" s="5" t="n">
        <v>33.7</v>
      </c>
      <c r="G4475" s="5" t="n">
        <v>19.9</v>
      </c>
      <c r="H4475" s="5" t="n">
        <v>22.42</v>
      </c>
      <c r="I4475" s="6">
        <f>IF(E4475&gt;=Markov!$B$3,1,0)</f>
        <v/>
      </c>
      <c r="J4475" s="6">
        <f>I4474</f>
        <v/>
      </c>
      <c r="K4475" s="7">
        <f>MAR1!$B$5+MAR1!$C$5*COS(2*PI()*$C4475/365)+MAR1!$D$5*SIN(2*PI()*$C4475/365)</f>
        <v/>
      </c>
      <c r="L4475" s="7">
        <f>MAR1!$B$6+MAR1!$C$6*COS(2*PI()*$C4475/365)+MAR1!$D$6*SIN(2*PI()*$C4475/365)</f>
        <v/>
      </c>
      <c r="M4475" s="7">
        <f>MAR1!$B$7+MAR1!$C$7*COS(2*PI()*$C4475/365)+MAR1!$D$7*SIN(2*PI()*$C4475/365)</f>
        <v/>
      </c>
      <c r="N4475" s="7">
        <f>F4475-K4475</f>
        <v/>
      </c>
      <c r="O4475" s="7">
        <f>G4475-L4475</f>
        <v/>
      </c>
      <c r="P4475" s="7">
        <f>H4475-M4475</f>
        <v/>
      </c>
      <c r="Q4475" s="7">
        <f>IF($I4475=1,(N4475-MAR1!$B$11)/MAR1!$D$11,(N4475-MAR1!$C$11)/MAR1!$E$11)</f>
        <v/>
      </c>
      <c r="R4475" s="7">
        <f>IF($I4475=1,(O4475-MAR1!$B$12)/MAR1!$D$12,(O4475-MAR1!$C$12)/MAR1!$E$12)</f>
        <v/>
      </c>
      <c r="S4475" s="7">
        <f>IF($I4475=1,(P4475-MAR1!$B$13)/MAR1!$D$13,(P4475-MAR1!$C$13)/MAR1!$E$13)</f>
        <v/>
      </c>
    </row>
    <row r="4476">
      <c r="A4476" s="5" t="n">
        <v>4475</v>
      </c>
      <c r="B4476" s="5" t="n">
        <v>13</v>
      </c>
      <c r="C4476" s="5" t="n">
        <v>95</v>
      </c>
      <c r="D4476" s="5" t="n">
        <v>4</v>
      </c>
      <c r="E4476" s="5" t="n">
        <v>0</v>
      </c>
      <c r="F4476" s="5" t="n">
        <v>35.7</v>
      </c>
      <c r="G4476" s="5" t="n">
        <v>20.9</v>
      </c>
      <c r="H4476" s="5" t="n">
        <v>20.16</v>
      </c>
      <c r="I4476" s="6">
        <f>IF(E4476&gt;=Markov!$B$3,1,0)</f>
        <v/>
      </c>
      <c r="J4476" s="6">
        <f>I4475</f>
        <v/>
      </c>
      <c r="K4476" s="7">
        <f>MAR1!$B$5+MAR1!$C$5*COS(2*PI()*$C4476/365)+MAR1!$D$5*SIN(2*PI()*$C4476/365)</f>
        <v/>
      </c>
      <c r="L4476" s="7">
        <f>MAR1!$B$6+MAR1!$C$6*COS(2*PI()*$C4476/365)+MAR1!$D$6*SIN(2*PI()*$C4476/365)</f>
        <v/>
      </c>
      <c r="M4476" s="7">
        <f>MAR1!$B$7+MAR1!$C$7*COS(2*PI()*$C4476/365)+MAR1!$D$7*SIN(2*PI()*$C4476/365)</f>
        <v/>
      </c>
      <c r="N4476" s="7">
        <f>F4476-K4476</f>
        <v/>
      </c>
      <c r="O4476" s="7">
        <f>G4476-L4476</f>
        <v/>
      </c>
      <c r="P4476" s="7">
        <f>H4476-M4476</f>
        <v/>
      </c>
      <c r="Q4476" s="7">
        <f>IF($I4476=1,(N4476-MAR1!$B$11)/MAR1!$D$11,(N4476-MAR1!$C$11)/MAR1!$E$11)</f>
        <v/>
      </c>
      <c r="R4476" s="7">
        <f>IF($I4476=1,(O4476-MAR1!$B$12)/MAR1!$D$12,(O4476-MAR1!$C$12)/MAR1!$E$12)</f>
        <v/>
      </c>
      <c r="S4476" s="7">
        <f>IF($I4476=1,(P4476-MAR1!$B$13)/MAR1!$D$13,(P4476-MAR1!$C$13)/MAR1!$E$13)</f>
        <v/>
      </c>
    </row>
    <row r="4477">
      <c r="A4477" s="5" t="n">
        <v>4476</v>
      </c>
      <c r="B4477" s="5" t="n">
        <v>13</v>
      </c>
      <c r="C4477" s="5" t="n">
        <v>96</v>
      </c>
      <c r="D4477" s="5" t="n">
        <v>4</v>
      </c>
      <c r="E4477" s="5" t="n">
        <v>0</v>
      </c>
      <c r="F4477" s="5" t="n">
        <v>36.2</v>
      </c>
      <c r="G4477" s="5" t="n">
        <v>21.9</v>
      </c>
      <c r="H4477" s="5" t="n">
        <v>23.68</v>
      </c>
      <c r="I4477" s="6">
        <f>IF(E4477&gt;=Markov!$B$3,1,0)</f>
        <v/>
      </c>
      <c r="J4477" s="6">
        <f>I4476</f>
        <v/>
      </c>
      <c r="K4477" s="7">
        <f>MAR1!$B$5+MAR1!$C$5*COS(2*PI()*$C4477/365)+MAR1!$D$5*SIN(2*PI()*$C4477/365)</f>
        <v/>
      </c>
      <c r="L4477" s="7">
        <f>MAR1!$B$6+MAR1!$C$6*COS(2*PI()*$C4477/365)+MAR1!$D$6*SIN(2*PI()*$C4477/365)</f>
        <v/>
      </c>
      <c r="M4477" s="7">
        <f>MAR1!$B$7+MAR1!$C$7*COS(2*PI()*$C4477/365)+MAR1!$D$7*SIN(2*PI()*$C4477/365)</f>
        <v/>
      </c>
      <c r="N4477" s="7">
        <f>F4477-K4477</f>
        <v/>
      </c>
      <c r="O4477" s="7">
        <f>G4477-L4477</f>
        <v/>
      </c>
      <c r="P4477" s="7">
        <f>H4477-M4477</f>
        <v/>
      </c>
      <c r="Q4477" s="7">
        <f>IF($I4477=1,(N4477-MAR1!$B$11)/MAR1!$D$11,(N4477-MAR1!$C$11)/MAR1!$E$11)</f>
        <v/>
      </c>
      <c r="R4477" s="7">
        <f>IF($I4477=1,(O4477-MAR1!$B$12)/MAR1!$D$12,(O4477-MAR1!$C$12)/MAR1!$E$12)</f>
        <v/>
      </c>
      <c r="S4477" s="7">
        <f>IF($I4477=1,(P4477-MAR1!$B$13)/MAR1!$D$13,(P4477-MAR1!$C$13)/MAR1!$E$13)</f>
        <v/>
      </c>
    </row>
    <row r="4478">
      <c r="A4478" s="5" t="n">
        <v>4477</v>
      </c>
      <c r="B4478" s="5" t="n">
        <v>13</v>
      </c>
      <c r="C4478" s="5" t="n">
        <v>97</v>
      </c>
      <c r="D4478" s="5" t="n">
        <v>4</v>
      </c>
      <c r="E4478" s="5" t="n">
        <v>0</v>
      </c>
      <c r="F4478" s="5" t="n">
        <v>36.3</v>
      </c>
      <c r="G4478" s="5" t="n">
        <v>22.8</v>
      </c>
      <c r="H4478" s="5" t="n">
        <v>22.39</v>
      </c>
      <c r="I4478" s="6">
        <f>IF(E4478&gt;=Markov!$B$3,1,0)</f>
        <v/>
      </c>
      <c r="J4478" s="6">
        <f>I4477</f>
        <v/>
      </c>
      <c r="K4478" s="7">
        <f>MAR1!$B$5+MAR1!$C$5*COS(2*PI()*$C4478/365)+MAR1!$D$5*SIN(2*PI()*$C4478/365)</f>
        <v/>
      </c>
      <c r="L4478" s="7">
        <f>MAR1!$B$6+MAR1!$C$6*COS(2*PI()*$C4478/365)+MAR1!$D$6*SIN(2*PI()*$C4478/365)</f>
        <v/>
      </c>
      <c r="M4478" s="7">
        <f>MAR1!$B$7+MAR1!$C$7*COS(2*PI()*$C4478/365)+MAR1!$D$7*SIN(2*PI()*$C4478/365)</f>
        <v/>
      </c>
      <c r="N4478" s="7">
        <f>F4478-K4478</f>
        <v/>
      </c>
      <c r="O4478" s="7">
        <f>G4478-L4478</f>
        <v/>
      </c>
      <c r="P4478" s="7">
        <f>H4478-M4478</f>
        <v/>
      </c>
      <c r="Q4478" s="7">
        <f>IF($I4478=1,(N4478-MAR1!$B$11)/MAR1!$D$11,(N4478-MAR1!$C$11)/MAR1!$E$11)</f>
        <v/>
      </c>
      <c r="R4478" s="7">
        <f>IF($I4478=1,(O4478-MAR1!$B$12)/MAR1!$D$12,(O4478-MAR1!$C$12)/MAR1!$E$12)</f>
        <v/>
      </c>
      <c r="S4478" s="7">
        <f>IF($I4478=1,(P4478-MAR1!$B$13)/MAR1!$D$13,(P4478-MAR1!$C$13)/MAR1!$E$13)</f>
        <v/>
      </c>
    </row>
    <row r="4479">
      <c r="A4479" s="5" t="n">
        <v>4478</v>
      </c>
      <c r="B4479" s="5" t="n">
        <v>13</v>
      </c>
      <c r="C4479" s="5" t="n">
        <v>98</v>
      </c>
      <c r="D4479" s="5" t="n">
        <v>4</v>
      </c>
      <c r="E4479" s="5" t="n">
        <v>0</v>
      </c>
      <c r="F4479" s="5" t="n">
        <v>37.8</v>
      </c>
      <c r="G4479" s="5" t="n">
        <v>23.5</v>
      </c>
      <c r="H4479" s="5" t="n">
        <v>20.67</v>
      </c>
      <c r="I4479" s="6">
        <f>IF(E4479&gt;=Markov!$B$3,1,0)</f>
        <v/>
      </c>
      <c r="J4479" s="6">
        <f>I4478</f>
        <v/>
      </c>
      <c r="K4479" s="7">
        <f>MAR1!$B$5+MAR1!$C$5*COS(2*PI()*$C4479/365)+MAR1!$D$5*SIN(2*PI()*$C4479/365)</f>
        <v/>
      </c>
      <c r="L4479" s="7">
        <f>MAR1!$B$6+MAR1!$C$6*COS(2*PI()*$C4479/365)+MAR1!$D$6*SIN(2*PI()*$C4479/365)</f>
        <v/>
      </c>
      <c r="M4479" s="7">
        <f>MAR1!$B$7+MAR1!$C$7*COS(2*PI()*$C4479/365)+MAR1!$D$7*SIN(2*PI()*$C4479/365)</f>
        <v/>
      </c>
      <c r="N4479" s="7">
        <f>F4479-K4479</f>
        <v/>
      </c>
      <c r="O4479" s="7">
        <f>G4479-L4479</f>
        <v/>
      </c>
      <c r="P4479" s="7">
        <f>H4479-M4479</f>
        <v/>
      </c>
      <c r="Q4479" s="7">
        <f>IF($I4479=1,(N4479-MAR1!$B$11)/MAR1!$D$11,(N4479-MAR1!$C$11)/MAR1!$E$11)</f>
        <v/>
      </c>
      <c r="R4479" s="7">
        <f>IF($I4479=1,(O4479-MAR1!$B$12)/MAR1!$D$12,(O4479-MAR1!$C$12)/MAR1!$E$12)</f>
        <v/>
      </c>
      <c r="S4479" s="7">
        <f>IF($I4479=1,(P4479-MAR1!$B$13)/MAR1!$D$13,(P4479-MAR1!$C$13)/MAR1!$E$13)</f>
        <v/>
      </c>
    </row>
    <row r="4480">
      <c r="A4480" s="5" t="n">
        <v>4479</v>
      </c>
      <c r="B4480" s="5" t="n">
        <v>13</v>
      </c>
      <c r="C4480" s="5" t="n">
        <v>99</v>
      </c>
      <c r="D4480" s="5" t="n">
        <v>4</v>
      </c>
      <c r="E4480" s="5" t="n">
        <v>0</v>
      </c>
      <c r="F4480" s="5" t="n">
        <v>39.4</v>
      </c>
      <c r="G4480" s="5" t="n">
        <v>25.6</v>
      </c>
      <c r="H4480" s="5" t="n">
        <v>21.9</v>
      </c>
      <c r="I4480" s="6">
        <f>IF(E4480&gt;=Markov!$B$3,1,0)</f>
        <v/>
      </c>
      <c r="J4480" s="6">
        <f>I4479</f>
        <v/>
      </c>
      <c r="K4480" s="7">
        <f>MAR1!$B$5+MAR1!$C$5*COS(2*PI()*$C4480/365)+MAR1!$D$5*SIN(2*PI()*$C4480/365)</f>
        <v/>
      </c>
      <c r="L4480" s="7">
        <f>MAR1!$B$6+MAR1!$C$6*COS(2*PI()*$C4480/365)+MAR1!$D$6*SIN(2*PI()*$C4480/365)</f>
        <v/>
      </c>
      <c r="M4480" s="7">
        <f>MAR1!$B$7+MAR1!$C$7*COS(2*PI()*$C4480/365)+MAR1!$D$7*SIN(2*PI()*$C4480/365)</f>
        <v/>
      </c>
      <c r="N4480" s="7">
        <f>F4480-K4480</f>
        <v/>
      </c>
      <c r="O4480" s="7">
        <f>G4480-L4480</f>
        <v/>
      </c>
      <c r="P4480" s="7">
        <f>H4480-M4480</f>
        <v/>
      </c>
      <c r="Q4480" s="7">
        <f>IF($I4480=1,(N4480-MAR1!$B$11)/MAR1!$D$11,(N4480-MAR1!$C$11)/MAR1!$E$11)</f>
        <v/>
      </c>
      <c r="R4480" s="7">
        <f>IF($I4480=1,(O4480-MAR1!$B$12)/MAR1!$D$12,(O4480-MAR1!$C$12)/MAR1!$E$12)</f>
        <v/>
      </c>
      <c r="S4480" s="7">
        <f>IF($I4480=1,(P4480-MAR1!$B$13)/MAR1!$D$13,(P4480-MAR1!$C$13)/MAR1!$E$13)</f>
        <v/>
      </c>
    </row>
    <row r="4481">
      <c r="A4481" s="5" t="n">
        <v>4480</v>
      </c>
      <c r="B4481" s="5" t="n">
        <v>13</v>
      </c>
      <c r="C4481" s="5" t="n">
        <v>100</v>
      </c>
      <c r="D4481" s="5" t="n">
        <v>4</v>
      </c>
      <c r="E4481" s="5" t="n">
        <v>0</v>
      </c>
      <c r="F4481" s="5" t="n">
        <v>39.4</v>
      </c>
      <c r="G4481" s="5" t="n">
        <v>24</v>
      </c>
      <c r="H4481" s="5" t="n">
        <v>19.01</v>
      </c>
      <c r="I4481" s="6">
        <f>IF(E4481&gt;=Markov!$B$3,1,0)</f>
        <v/>
      </c>
      <c r="J4481" s="6">
        <f>I4480</f>
        <v/>
      </c>
      <c r="K4481" s="7">
        <f>MAR1!$B$5+MAR1!$C$5*COS(2*PI()*$C4481/365)+MAR1!$D$5*SIN(2*PI()*$C4481/365)</f>
        <v/>
      </c>
      <c r="L4481" s="7">
        <f>MAR1!$B$6+MAR1!$C$6*COS(2*PI()*$C4481/365)+MAR1!$D$6*SIN(2*PI()*$C4481/365)</f>
        <v/>
      </c>
      <c r="M4481" s="7">
        <f>MAR1!$B$7+MAR1!$C$7*COS(2*PI()*$C4481/365)+MAR1!$D$7*SIN(2*PI()*$C4481/365)</f>
        <v/>
      </c>
      <c r="N4481" s="7">
        <f>F4481-K4481</f>
        <v/>
      </c>
      <c r="O4481" s="7">
        <f>G4481-L4481</f>
        <v/>
      </c>
      <c r="P4481" s="7">
        <f>H4481-M4481</f>
        <v/>
      </c>
      <c r="Q4481" s="7">
        <f>IF($I4481=1,(N4481-MAR1!$B$11)/MAR1!$D$11,(N4481-MAR1!$C$11)/MAR1!$E$11)</f>
        <v/>
      </c>
      <c r="R4481" s="7">
        <f>IF($I4481=1,(O4481-MAR1!$B$12)/MAR1!$D$12,(O4481-MAR1!$C$12)/MAR1!$E$12)</f>
        <v/>
      </c>
      <c r="S4481" s="7">
        <f>IF($I4481=1,(P4481-MAR1!$B$13)/MAR1!$D$13,(P4481-MAR1!$C$13)/MAR1!$E$13)</f>
        <v/>
      </c>
    </row>
    <row r="4482">
      <c r="A4482" s="5" t="n">
        <v>4481</v>
      </c>
      <c r="B4482" s="5" t="n">
        <v>13</v>
      </c>
      <c r="C4482" s="5" t="n">
        <v>101</v>
      </c>
      <c r="D4482" s="5" t="n">
        <v>4</v>
      </c>
      <c r="E4482" s="5" t="n">
        <v>0</v>
      </c>
      <c r="F4482" s="5" t="n">
        <v>38.8</v>
      </c>
      <c r="G4482" s="5" t="n">
        <v>23.9</v>
      </c>
      <c r="H4482" s="5" t="n">
        <v>20.35</v>
      </c>
      <c r="I4482" s="6">
        <f>IF(E4482&gt;=Markov!$B$3,1,0)</f>
        <v/>
      </c>
      <c r="J4482" s="6">
        <f>I4481</f>
        <v/>
      </c>
      <c r="K4482" s="7">
        <f>MAR1!$B$5+MAR1!$C$5*COS(2*PI()*$C4482/365)+MAR1!$D$5*SIN(2*PI()*$C4482/365)</f>
        <v/>
      </c>
      <c r="L4482" s="7">
        <f>MAR1!$B$6+MAR1!$C$6*COS(2*PI()*$C4482/365)+MAR1!$D$6*SIN(2*PI()*$C4482/365)</f>
        <v/>
      </c>
      <c r="M4482" s="7">
        <f>MAR1!$B$7+MAR1!$C$7*COS(2*PI()*$C4482/365)+MAR1!$D$7*SIN(2*PI()*$C4482/365)</f>
        <v/>
      </c>
      <c r="N4482" s="7">
        <f>F4482-K4482</f>
        <v/>
      </c>
      <c r="O4482" s="7">
        <f>G4482-L4482</f>
        <v/>
      </c>
      <c r="P4482" s="7">
        <f>H4482-M4482</f>
        <v/>
      </c>
      <c r="Q4482" s="7">
        <f>IF($I4482=1,(N4482-MAR1!$B$11)/MAR1!$D$11,(N4482-MAR1!$C$11)/MAR1!$E$11)</f>
        <v/>
      </c>
      <c r="R4482" s="7">
        <f>IF($I4482=1,(O4482-MAR1!$B$12)/MAR1!$D$12,(O4482-MAR1!$C$12)/MAR1!$E$12)</f>
        <v/>
      </c>
      <c r="S4482" s="7">
        <f>IF($I4482=1,(P4482-MAR1!$B$13)/MAR1!$D$13,(P4482-MAR1!$C$13)/MAR1!$E$13)</f>
        <v/>
      </c>
    </row>
    <row r="4483">
      <c r="A4483" s="5" t="n">
        <v>4482</v>
      </c>
      <c r="B4483" s="5" t="n">
        <v>13</v>
      </c>
      <c r="C4483" s="5" t="n">
        <v>102</v>
      </c>
      <c r="D4483" s="5" t="n">
        <v>4</v>
      </c>
      <c r="E4483" s="5" t="n">
        <v>0</v>
      </c>
      <c r="F4483" s="5" t="n">
        <v>37.7</v>
      </c>
      <c r="G4483" s="5" t="n">
        <v>24.8</v>
      </c>
      <c r="H4483" s="5" t="n">
        <v>13.19</v>
      </c>
      <c r="I4483" s="6">
        <f>IF(E4483&gt;=Markov!$B$3,1,0)</f>
        <v/>
      </c>
      <c r="J4483" s="6">
        <f>I4482</f>
        <v/>
      </c>
      <c r="K4483" s="7">
        <f>MAR1!$B$5+MAR1!$C$5*COS(2*PI()*$C4483/365)+MAR1!$D$5*SIN(2*PI()*$C4483/365)</f>
        <v/>
      </c>
      <c r="L4483" s="7">
        <f>MAR1!$B$6+MAR1!$C$6*COS(2*PI()*$C4483/365)+MAR1!$D$6*SIN(2*PI()*$C4483/365)</f>
        <v/>
      </c>
      <c r="M4483" s="7">
        <f>MAR1!$B$7+MAR1!$C$7*COS(2*PI()*$C4483/365)+MAR1!$D$7*SIN(2*PI()*$C4483/365)</f>
        <v/>
      </c>
      <c r="N4483" s="7">
        <f>F4483-K4483</f>
        <v/>
      </c>
      <c r="O4483" s="7">
        <f>G4483-L4483</f>
        <v/>
      </c>
      <c r="P4483" s="7">
        <f>H4483-M4483</f>
        <v/>
      </c>
      <c r="Q4483" s="7">
        <f>IF($I4483=1,(N4483-MAR1!$B$11)/MAR1!$D$11,(N4483-MAR1!$C$11)/MAR1!$E$11)</f>
        <v/>
      </c>
      <c r="R4483" s="7">
        <f>IF($I4483=1,(O4483-MAR1!$B$12)/MAR1!$D$12,(O4483-MAR1!$C$12)/MAR1!$E$12)</f>
        <v/>
      </c>
      <c r="S4483" s="7">
        <f>IF($I4483=1,(P4483-MAR1!$B$13)/MAR1!$D$13,(P4483-MAR1!$C$13)/MAR1!$E$13)</f>
        <v/>
      </c>
    </row>
    <row r="4484">
      <c r="A4484" s="5" t="n">
        <v>4483</v>
      </c>
      <c r="B4484" s="5" t="n">
        <v>13</v>
      </c>
      <c r="C4484" s="5" t="n">
        <v>103</v>
      </c>
      <c r="D4484" s="5" t="n">
        <v>4</v>
      </c>
      <c r="E4484" s="5" t="n">
        <v>0</v>
      </c>
      <c r="F4484" s="5" t="n">
        <v>40.7</v>
      </c>
      <c r="G4484" s="5" t="n">
        <v>25.4</v>
      </c>
      <c r="H4484" s="5" t="n">
        <v>17.29</v>
      </c>
      <c r="I4484" s="6">
        <f>IF(E4484&gt;=Markov!$B$3,1,0)</f>
        <v/>
      </c>
      <c r="J4484" s="6">
        <f>I4483</f>
        <v/>
      </c>
      <c r="K4484" s="7">
        <f>MAR1!$B$5+MAR1!$C$5*COS(2*PI()*$C4484/365)+MAR1!$D$5*SIN(2*PI()*$C4484/365)</f>
        <v/>
      </c>
      <c r="L4484" s="7">
        <f>MAR1!$B$6+MAR1!$C$6*COS(2*PI()*$C4484/365)+MAR1!$D$6*SIN(2*PI()*$C4484/365)</f>
        <v/>
      </c>
      <c r="M4484" s="7">
        <f>MAR1!$B$7+MAR1!$C$7*COS(2*PI()*$C4484/365)+MAR1!$D$7*SIN(2*PI()*$C4484/365)</f>
        <v/>
      </c>
      <c r="N4484" s="7">
        <f>F4484-K4484</f>
        <v/>
      </c>
      <c r="O4484" s="7">
        <f>G4484-L4484</f>
        <v/>
      </c>
      <c r="P4484" s="7">
        <f>H4484-M4484</f>
        <v/>
      </c>
      <c r="Q4484" s="7">
        <f>IF($I4484=1,(N4484-MAR1!$B$11)/MAR1!$D$11,(N4484-MAR1!$C$11)/MAR1!$E$11)</f>
        <v/>
      </c>
      <c r="R4484" s="7">
        <f>IF($I4484=1,(O4484-MAR1!$B$12)/MAR1!$D$12,(O4484-MAR1!$C$12)/MAR1!$E$12)</f>
        <v/>
      </c>
      <c r="S4484" s="7">
        <f>IF($I4484=1,(P4484-MAR1!$B$13)/MAR1!$D$13,(P4484-MAR1!$C$13)/MAR1!$E$13)</f>
        <v/>
      </c>
    </row>
    <row r="4485">
      <c r="A4485" s="5" t="n">
        <v>4484</v>
      </c>
      <c r="B4485" s="5" t="n">
        <v>13</v>
      </c>
      <c r="C4485" s="5" t="n">
        <v>104</v>
      </c>
      <c r="D4485" s="5" t="n">
        <v>4</v>
      </c>
      <c r="E4485" s="5" t="n">
        <v>0</v>
      </c>
      <c r="F4485" s="5" t="n">
        <v>37.7</v>
      </c>
      <c r="G4485" s="5" t="n">
        <v>23.9</v>
      </c>
      <c r="H4485" s="5" t="n">
        <v>18.87</v>
      </c>
      <c r="I4485" s="6">
        <f>IF(E4485&gt;=Markov!$B$3,1,0)</f>
        <v/>
      </c>
      <c r="J4485" s="6">
        <f>I4484</f>
        <v/>
      </c>
      <c r="K4485" s="7">
        <f>MAR1!$B$5+MAR1!$C$5*COS(2*PI()*$C4485/365)+MAR1!$D$5*SIN(2*PI()*$C4485/365)</f>
        <v/>
      </c>
      <c r="L4485" s="7">
        <f>MAR1!$B$6+MAR1!$C$6*COS(2*PI()*$C4485/365)+MAR1!$D$6*SIN(2*PI()*$C4485/365)</f>
        <v/>
      </c>
      <c r="M4485" s="7">
        <f>MAR1!$B$7+MAR1!$C$7*COS(2*PI()*$C4485/365)+MAR1!$D$7*SIN(2*PI()*$C4485/365)</f>
        <v/>
      </c>
      <c r="N4485" s="7">
        <f>F4485-K4485</f>
        <v/>
      </c>
      <c r="O4485" s="7">
        <f>G4485-L4485</f>
        <v/>
      </c>
      <c r="P4485" s="7">
        <f>H4485-M4485</f>
        <v/>
      </c>
      <c r="Q4485" s="7">
        <f>IF($I4485=1,(N4485-MAR1!$B$11)/MAR1!$D$11,(N4485-MAR1!$C$11)/MAR1!$E$11)</f>
        <v/>
      </c>
      <c r="R4485" s="7">
        <f>IF($I4485=1,(O4485-MAR1!$B$12)/MAR1!$D$12,(O4485-MAR1!$C$12)/MAR1!$E$12)</f>
        <v/>
      </c>
      <c r="S4485" s="7">
        <f>IF($I4485=1,(P4485-MAR1!$B$13)/MAR1!$D$13,(P4485-MAR1!$C$13)/MAR1!$E$13)</f>
        <v/>
      </c>
    </row>
    <row r="4486">
      <c r="A4486" s="5" t="n">
        <v>4485</v>
      </c>
      <c r="B4486" s="5" t="n">
        <v>13</v>
      </c>
      <c r="C4486" s="5" t="n">
        <v>105</v>
      </c>
      <c r="D4486" s="5" t="n">
        <v>4</v>
      </c>
      <c r="E4486" s="5" t="n">
        <v>0</v>
      </c>
      <c r="F4486" s="5" t="n">
        <v>40.1</v>
      </c>
      <c r="G4486" s="5" t="n">
        <v>25.1</v>
      </c>
      <c r="H4486" s="5" t="n">
        <v>18.68</v>
      </c>
      <c r="I4486" s="6">
        <f>IF(E4486&gt;=Markov!$B$3,1,0)</f>
        <v/>
      </c>
      <c r="J4486" s="6">
        <f>I4485</f>
        <v/>
      </c>
      <c r="K4486" s="7">
        <f>MAR1!$B$5+MAR1!$C$5*COS(2*PI()*$C4486/365)+MAR1!$D$5*SIN(2*PI()*$C4486/365)</f>
        <v/>
      </c>
      <c r="L4486" s="7">
        <f>MAR1!$B$6+MAR1!$C$6*COS(2*PI()*$C4486/365)+MAR1!$D$6*SIN(2*PI()*$C4486/365)</f>
        <v/>
      </c>
      <c r="M4486" s="7">
        <f>MAR1!$B$7+MAR1!$C$7*COS(2*PI()*$C4486/365)+MAR1!$D$7*SIN(2*PI()*$C4486/365)</f>
        <v/>
      </c>
      <c r="N4486" s="7">
        <f>F4486-K4486</f>
        <v/>
      </c>
      <c r="O4486" s="7">
        <f>G4486-L4486</f>
        <v/>
      </c>
      <c r="P4486" s="7">
        <f>H4486-M4486</f>
        <v/>
      </c>
      <c r="Q4486" s="7">
        <f>IF($I4486=1,(N4486-MAR1!$B$11)/MAR1!$D$11,(N4486-MAR1!$C$11)/MAR1!$E$11)</f>
        <v/>
      </c>
      <c r="R4486" s="7">
        <f>IF($I4486=1,(O4486-MAR1!$B$12)/MAR1!$D$12,(O4486-MAR1!$C$12)/MAR1!$E$12)</f>
        <v/>
      </c>
      <c r="S4486" s="7">
        <f>IF($I4486=1,(P4486-MAR1!$B$13)/MAR1!$D$13,(P4486-MAR1!$C$13)/MAR1!$E$13)</f>
        <v/>
      </c>
    </row>
    <row r="4487">
      <c r="A4487" s="5" t="n">
        <v>4486</v>
      </c>
      <c r="B4487" s="5" t="n">
        <v>13</v>
      </c>
      <c r="C4487" s="5" t="n">
        <v>106</v>
      </c>
      <c r="D4487" s="5" t="n">
        <v>4</v>
      </c>
      <c r="E4487" s="5" t="n">
        <v>0</v>
      </c>
      <c r="F4487" s="5" t="n">
        <v>37.6</v>
      </c>
      <c r="G4487" s="5" t="n">
        <v>23.2</v>
      </c>
      <c r="H4487" s="5" t="n">
        <v>18.25</v>
      </c>
      <c r="I4487" s="6">
        <f>IF(E4487&gt;=Markov!$B$3,1,0)</f>
        <v/>
      </c>
      <c r="J4487" s="6">
        <f>I4486</f>
        <v/>
      </c>
      <c r="K4487" s="7">
        <f>MAR1!$B$5+MAR1!$C$5*COS(2*PI()*$C4487/365)+MAR1!$D$5*SIN(2*PI()*$C4487/365)</f>
        <v/>
      </c>
      <c r="L4487" s="7">
        <f>MAR1!$B$6+MAR1!$C$6*COS(2*PI()*$C4487/365)+MAR1!$D$6*SIN(2*PI()*$C4487/365)</f>
        <v/>
      </c>
      <c r="M4487" s="7">
        <f>MAR1!$B$7+MAR1!$C$7*COS(2*PI()*$C4487/365)+MAR1!$D$7*SIN(2*PI()*$C4487/365)</f>
        <v/>
      </c>
      <c r="N4487" s="7">
        <f>F4487-K4487</f>
        <v/>
      </c>
      <c r="O4487" s="7">
        <f>G4487-L4487</f>
        <v/>
      </c>
      <c r="P4487" s="7">
        <f>H4487-M4487</f>
        <v/>
      </c>
      <c r="Q4487" s="7">
        <f>IF($I4487=1,(N4487-MAR1!$B$11)/MAR1!$D$11,(N4487-MAR1!$C$11)/MAR1!$E$11)</f>
        <v/>
      </c>
      <c r="R4487" s="7">
        <f>IF($I4487=1,(O4487-MAR1!$B$12)/MAR1!$D$12,(O4487-MAR1!$C$12)/MAR1!$E$12)</f>
        <v/>
      </c>
      <c r="S4487" s="7">
        <f>IF($I4487=1,(P4487-MAR1!$B$13)/MAR1!$D$13,(P4487-MAR1!$C$13)/MAR1!$E$13)</f>
        <v/>
      </c>
    </row>
    <row r="4488">
      <c r="A4488" s="5" t="n">
        <v>4487</v>
      </c>
      <c r="B4488" s="5" t="n">
        <v>13</v>
      </c>
      <c r="C4488" s="5" t="n">
        <v>107</v>
      </c>
      <c r="D4488" s="5" t="n">
        <v>4</v>
      </c>
      <c r="E4488" s="5" t="n">
        <v>0</v>
      </c>
      <c r="F4488" s="5" t="n">
        <v>35.9</v>
      </c>
      <c r="G4488" s="5" t="n">
        <v>23.3</v>
      </c>
      <c r="H4488" s="5" t="n">
        <v>17.71</v>
      </c>
      <c r="I4488" s="6">
        <f>IF(E4488&gt;=Markov!$B$3,1,0)</f>
        <v/>
      </c>
      <c r="J4488" s="6">
        <f>I4487</f>
        <v/>
      </c>
      <c r="K4488" s="7">
        <f>MAR1!$B$5+MAR1!$C$5*COS(2*PI()*$C4488/365)+MAR1!$D$5*SIN(2*PI()*$C4488/365)</f>
        <v/>
      </c>
      <c r="L4488" s="7">
        <f>MAR1!$B$6+MAR1!$C$6*COS(2*PI()*$C4488/365)+MAR1!$D$6*SIN(2*PI()*$C4488/365)</f>
        <v/>
      </c>
      <c r="M4488" s="7">
        <f>MAR1!$B$7+MAR1!$C$7*COS(2*PI()*$C4488/365)+MAR1!$D$7*SIN(2*PI()*$C4488/365)</f>
        <v/>
      </c>
      <c r="N4488" s="7">
        <f>F4488-K4488</f>
        <v/>
      </c>
      <c r="O4488" s="7">
        <f>G4488-L4488</f>
        <v/>
      </c>
      <c r="P4488" s="7">
        <f>H4488-M4488</f>
        <v/>
      </c>
      <c r="Q4488" s="7">
        <f>IF($I4488=1,(N4488-MAR1!$B$11)/MAR1!$D$11,(N4488-MAR1!$C$11)/MAR1!$E$11)</f>
        <v/>
      </c>
      <c r="R4488" s="7">
        <f>IF($I4488=1,(O4488-MAR1!$B$12)/MAR1!$D$12,(O4488-MAR1!$C$12)/MAR1!$E$12)</f>
        <v/>
      </c>
      <c r="S4488" s="7">
        <f>IF($I4488=1,(P4488-MAR1!$B$13)/MAR1!$D$13,(P4488-MAR1!$C$13)/MAR1!$E$13)</f>
        <v/>
      </c>
    </row>
    <row r="4489">
      <c r="A4489" s="5" t="n">
        <v>4488</v>
      </c>
      <c r="B4489" s="5" t="n">
        <v>13</v>
      </c>
      <c r="C4489" s="5" t="n">
        <v>108</v>
      </c>
      <c r="D4489" s="5" t="n">
        <v>4</v>
      </c>
      <c r="E4489" s="5" t="n">
        <v>0</v>
      </c>
      <c r="F4489" s="5" t="n">
        <v>36.2</v>
      </c>
      <c r="G4489" s="5" t="n">
        <v>24.7</v>
      </c>
      <c r="H4489" s="5" t="n">
        <v>19.81</v>
      </c>
      <c r="I4489" s="6">
        <f>IF(E4489&gt;=Markov!$B$3,1,0)</f>
        <v/>
      </c>
      <c r="J4489" s="6">
        <f>I4488</f>
        <v/>
      </c>
      <c r="K4489" s="7">
        <f>MAR1!$B$5+MAR1!$C$5*COS(2*PI()*$C4489/365)+MAR1!$D$5*SIN(2*PI()*$C4489/365)</f>
        <v/>
      </c>
      <c r="L4489" s="7">
        <f>MAR1!$B$6+MAR1!$C$6*COS(2*PI()*$C4489/365)+MAR1!$D$6*SIN(2*PI()*$C4489/365)</f>
        <v/>
      </c>
      <c r="M4489" s="7">
        <f>MAR1!$B$7+MAR1!$C$7*COS(2*PI()*$C4489/365)+MAR1!$D$7*SIN(2*PI()*$C4489/365)</f>
        <v/>
      </c>
      <c r="N4489" s="7">
        <f>F4489-K4489</f>
        <v/>
      </c>
      <c r="O4489" s="7">
        <f>G4489-L4489</f>
        <v/>
      </c>
      <c r="P4489" s="7">
        <f>H4489-M4489</f>
        <v/>
      </c>
      <c r="Q4489" s="7">
        <f>IF($I4489=1,(N4489-MAR1!$B$11)/MAR1!$D$11,(N4489-MAR1!$C$11)/MAR1!$E$11)</f>
        <v/>
      </c>
      <c r="R4489" s="7">
        <f>IF($I4489=1,(O4489-MAR1!$B$12)/MAR1!$D$12,(O4489-MAR1!$C$12)/MAR1!$E$12)</f>
        <v/>
      </c>
      <c r="S4489" s="7">
        <f>IF($I4489=1,(P4489-MAR1!$B$13)/MAR1!$D$13,(P4489-MAR1!$C$13)/MAR1!$E$13)</f>
        <v/>
      </c>
    </row>
    <row r="4490">
      <c r="A4490" s="5" t="n">
        <v>4489</v>
      </c>
      <c r="B4490" s="5" t="n">
        <v>13</v>
      </c>
      <c r="C4490" s="5" t="n">
        <v>109</v>
      </c>
      <c r="D4490" s="5" t="n">
        <v>4</v>
      </c>
      <c r="E4490" s="5" t="n">
        <v>0</v>
      </c>
      <c r="F4490" s="5" t="n">
        <v>38.4</v>
      </c>
      <c r="G4490" s="5" t="n">
        <v>26.2</v>
      </c>
      <c r="H4490" s="5" t="n">
        <v>29.63</v>
      </c>
      <c r="I4490" s="6">
        <f>IF(E4490&gt;=Markov!$B$3,1,0)</f>
        <v/>
      </c>
      <c r="J4490" s="6">
        <f>I4489</f>
        <v/>
      </c>
      <c r="K4490" s="7">
        <f>MAR1!$B$5+MAR1!$C$5*COS(2*PI()*$C4490/365)+MAR1!$D$5*SIN(2*PI()*$C4490/365)</f>
        <v/>
      </c>
      <c r="L4490" s="7">
        <f>MAR1!$B$6+MAR1!$C$6*COS(2*PI()*$C4490/365)+MAR1!$D$6*SIN(2*PI()*$C4490/365)</f>
        <v/>
      </c>
      <c r="M4490" s="7">
        <f>MAR1!$B$7+MAR1!$C$7*COS(2*PI()*$C4490/365)+MAR1!$D$7*SIN(2*PI()*$C4490/365)</f>
        <v/>
      </c>
      <c r="N4490" s="7">
        <f>F4490-K4490</f>
        <v/>
      </c>
      <c r="O4490" s="7">
        <f>G4490-L4490</f>
        <v/>
      </c>
      <c r="P4490" s="7">
        <f>H4490-M4490</f>
        <v/>
      </c>
      <c r="Q4490" s="7">
        <f>IF($I4490=1,(N4490-MAR1!$B$11)/MAR1!$D$11,(N4490-MAR1!$C$11)/MAR1!$E$11)</f>
        <v/>
      </c>
      <c r="R4490" s="7">
        <f>IF($I4490=1,(O4490-MAR1!$B$12)/MAR1!$D$12,(O4490-MAR1!$C$12)/MAR1!$E$12)</f>
        <v/>
      </c>
      <c r="S4490" s="7">
        <f>IF($I4490=1,(P4490-MAR1!$B$13)/MAR1!$D$13,(P4490-MAR1!$C$13)/MAR1!$E$13)</f>
        <v/>
      </c>
    </row>
    <row r="4491">
      <c r="A4491" s="5" t="n">
        <v>4490</v>
      </c>
      <c r="B4491" s="5" t="n">
        <v>13</v>
      </c>
      <c r="C4491" s="5" t="n">
        <v>110</v>
      </c>
      <c r="D4491" s="5" t="n">
        <v>4</v>
      </c>
      <c r="E4491" s="5" t="n">
        <v>0</v>
      </c>
      <c r="F4491" s="5" t="n">
        <v>39</v>
      </c>
      <c r="G4491" s="5" t="n">
        <v>24.1</v>
      </c>
      <c r="H4491" s="5" t="n">
        <v>23.66</v>
      </c>
      <c r="I4491" s="6">
        <f>IF(E4491&gt;=Markov!$B$3,1,0)</f>
        <v/>
      </c>
      <c r="J4491" s="6">
        <f>I4490</f>
        <v/>
      </c>
      <c r="K4491" s="7">
        <f>MAR1!$B$5+MAR1!$C$5*COS(2*PI()*$C4491/365)+MAR1!$D$5*SIN(2*PI()*$C4491/365)</f>
        <v/>
      </c>
      <c r="L4491" s="7">
        <f>MAR1!$B$6+MAR1!$C$6*COS(2*PI()*$C4491/365)+MAR1!$D$6*SIN(2*PI()*$C4491/365)</f>
        <v/>
      </c>
      <c r="M4491" s="7">
        <f>MAR1!$B$7+MAR1!$C$7*COS(2*PI()*$C4491/365)+MAR1!$D$7*SIN(2*PI()*$C4491/365)</f>
        <v/>
      </c>
      <c r="N4491" s="7">
        <f>F4491-K4491</f>
        <v/>
      </c>
      <c r="O4491" s="7">
        <f>G4491-L4491</f>
        <v/>
      </c>
      <c r="P4491" s="7">
        <f>H4491-M4491</f>
        <v/>
      </c>
      <c r="Q4491" s="7">
        <f>IF($I4491=1,(N4491-MAR1!$B$11)/MAR1!$D$11,(N4491-MAR1!$C$11)/MAR1!$E$11)</f>
        <v/>
      </c>
      <c r="R4491" s="7">
        <f>IF($I4491=1,(O4491-MAR1!$B$12)/MAR1!$D$12,(O4491-MAR1!$C$12)/MAR1!$E$12)</f>
        <v/>
      </c>
      <c r="S4491" s="7">
        <f>IF($I4491=1,(P4491-MAR1!$B$13)/MAR1!$D$13,(P4491-MAR1!$C$13)/MAR1!$E$13)</f>
        <v/>
      </c>
    </row>
    <row r="4492">
      <c r="A4492" s="5" t="n">
        <v>4491</v>
      </c>
      <c r="B4492" s="5" t="n">
        <v>13</v>
      </c>
      <c r="C4492" s="5" t="n">
        <v>111</v>
      </c>
      <c r="D4492" s="5" t="n">
        <v>4</v>
      </c>
      <c r="E4492" s="5" t="n">
        <v>0</v>
      </c>
      <c r="F4492" s="5" t="n">
        <v>39.5</v>
      </c>
      <c r="G4492" s="5" t="n">
        <v>25</v>
      </c>
      <c r="H4492" s="5" t="n">
        <v>26.33</v>
      </c>
      <c r="I4492" s="6">
        <f>IF(E4492&gt;=Markov!$B$3,1,0)</f>
        <v/>
      </c>
      <c r="J4492" s="6">
        <f>I4491</f>
        <v/>
      </c>
      <c r="K4492" s="7">
        <f>MAR1!$B$5+MAR1!$C$5*COS(2*PI()*$C4492/365)+MAR1!$D$5*SIN(2*PI()*$C4492/365)</f>
        <v/>
      </c>
      <c r="L4492" s="7">
        <f>MAR1!$B$6+MAR1!$C$6*COS(2*PI()*$C4492/365)+MAR1!$D$6*SIN(2*PI()*$C4492/365)</f>
        <v/>
      </c>
      <c r="M4492" s="7">
        <f>MAR1!$B$7+MAR1!$C$7*COS(2*PI()*$C4492/365)+MAR1!$D$7*SIN(2*PI()*$C4492/365)</f>
        <v/>
      </c>
      <c r="N4492" s="7">
        <f>F4492-K4492</f>
        <v/>
      </c>
      <c r="O4492" s="7">
        <f>G4492-L4492</f>
        <v/>
      </c>
      <c r="P4492" s="7">
        <f>H4492-M4492</f>
        <v/>
      </c>
      <c r="Q4492" s="7">
        <f>IF($I4492=1,(N4492-MAR1!$B$11)/MAR1!$D$11,(N4492-MAR1!$C$11)/MAR1!$E$11)</f>
        <v/>
      </c>
      <c r="R4492" s="7">
        <f>IF($I4492=1,(O4492-MAR1!$B$12)/MAR1!$D$12,(O4492-MAR1!$C$12)/MAR1!$E$12)</f>
        <v/>
      </c>
      <c r="S4492" s="7">
        <f>IF($I4492=1,(P4492-MAR1!$B$13)/MAR1!$D$13,(P4492-MAR1!$C$13)/MAR1!$E$13)</f>
        <v/>
      </c>
    </row>
    <row r="4493">
      <c r="A4493" s="5" t="n">
        <v>4492</v>
      </c>
      <c r="B4493" s="5" t="n">
        <v>13</v>
      </c>
      <c r="C4493" s="5" t="n">
        <v>112</v>
      </c>
      <c r="D4493" s="5" t="n">
        <v>4</v>
      </c>
      <c r="E4493" s="5" t="n">
        <v>0</v>
      </c>
      <c r="F4493" s="5" t="n">
        <v>37.4</v>
      </c>
      <c r="G4493" s="5" t="n">
        <v>26.5</v>
      </c>
      <c r="H4493" s="5" t="n">
        <v>18.39</v>
      </c>
      <c r="I4493" s="6">
        <f>IF(E4493&gt;=Markov!$B$3,1,0)</f>
        <v/>
      </c>
      <c r="J4493" s="6">
        <f>I4492</f>
        <v/>
      </c>
      <c r="K4493" s="7">
        <f>MAR1!$B$5+MAR1!$C$5*COS(2*PI()*$C4493/365)+MAR1!$D$5*SIN(2*PI()*$C4493/365)</f>
        <v/>
      </c>
      <c r="L4493" s="7">
        <f>MAR1!$B$6+MAR1!$C$6*COS(2*PI()*$C4493/365)+MAR1!$D$6*SIN(2*PI()*$C4493/365)</f>
        <v/>
      </c>
      <c r="M4493" s="7">
        <f>MAR1!$B$7+MAR1!$C$7*COS(2*PI()*$C4493/365)+MAR1!$D$7*SIN(2*PI()*$C4493/365)</f>
        <v/>
      </c>
      <c r="N4493" s="7">
        <f>F4493-K4493</f>
        <v/>
      </c>
      <c r="O4493" s="7">
        <f>G4493-L4493</f>
        <v/>
      </c>
      <c r="P4493" s="7">
        <f>H4493-M4493</f>
        <v/>
      </c>
      <c r="Q4493" s="7">
        <f>IF($I4493=1,(N4493-MAR1!$B$11)/MAR1!$D$11,(N4493-MAR1!$C$11)/MAR1!$E$11)</f>
        <v/>
      </c>
      <c r="R4493" s="7">
        <f>IF($I4493=1,(O4493-MAR1!$B$12)/MAR1!$D$12,(O4493-MAR1!$C$12)/MAR1!$E$12)</f>
        <v/>
      </c>
      <c r="S4493" s="7">
        <f>IF($I4493=1,(P4493-MAR1!$B$13)/MAR1!$D$13,(P4493-MAR1!$C$13)/MAR1!$E$13)</f>
        <v/>
      </c>
    </row>
    <row r="4494">
      <c r="A4494" s="5" t="n">
        <v>4493</v>
      </c>
      <c r="B4494" s="5" t="n">
        <v>13</v>
      </c>
      <c r="C4494" s="5" t="n">
        <v>113</v>
      </c>
      <c r="D4494" s="5" t="n">
        <v>4</v>
      </c>
      <c r="E4494" s="5" t="n">
        <v>0</v>
      </c>
      <c r="F4494" s="5" t="n">
        <v>37</v>
      </c>
      <c r="G4494" s="5" t="n">
        <v>27</v>
      </c>
      <c r="H4494" s="5" t="n">
        <v>21.2</v>
      </c>
      <c r="I4494" s="6">
        <f>IF(E4494&gt;=Markov!$B$3,1,0)</f>
        <v/>
      </c>
      <c r="J4494" s="6">
        <f>I4493</f>
        <v/>
      </c>
      <c r="K4494" s="7">
        <f>MAR1!$B$5+MAR1!$C$5*COS(2*PI()*$C4494/365)+MAR1!$D$5*SIN(2*PI()*$C4494/365)</f>
        <v/>
      </c>
      <c r="L4494" s="7">
        <f>MAR1!$B$6+MAR1!$C$6*COS(2*PI()*$C4494/365)+MAR1!$D$6*SIN(2*PI()*$C4494/365)</f>
        <v/>
      </c>
      <c r="M4494" s="7">
        <f>MAR1!$B$7+MAR1!$C$7*COS(2*PI()*$C4494/365)+MAR1!$D$7*SIN(2*PI()*$C4494/365)</f>
        <v/>
      </c>
      <c r="N4494" s="7">
        <f>F4494-K4494</f>
        <v/>
      </c>
      <c r="O4494" s="7">
        <f>G4494-L4494</f>
        <v/>
      </c>
      <c r="P4494" s="7">
        <f>H4494-M4494</f>
        <v/>
      </c>
      <c r="Q4494" s="7">
        <f>IF($I4494=1,(N4494-MAR1!$B$11)/MAR1!$D$11,(N4494-MAR1!$C$11)/MAR1!$E$11)</f>
        <v/>
      </c>
      <c r="R4494" s="7">
        <f>IF($I4494=1,(O4494-MAR1!$B$12)/MAR1!$D$12,(O4494-MAR1!$C$12)/MAR1!$E$12)</f>
        <v/>
      </c>
      <c r="S4494" s="7">
        <f>IF($I4494=1,(P4494-MAR1!$B$13)/MAR1!$D$13,(P4494-MAR1!$C$13)/MAR1!$E$13)</f>
        <v/>
      </c>
    </row>
    <row r="4495">
      <c r="A4495" s="5" t="n">
        <v>4494</v>
      </c>
      <c r="B4495" s="5" t="n">
        <v>13</v>
      </c>
      <c r="C4495" s="5" t="n">
        <v>114</v>
      </c>
      <c r="D4495" s="5" t="n">
        <v>4</v>
      </c>
      <c r="E4495" s="5" t="n">
        <v>0</v>
      </c>
      <c r="F4495" s="5" t="n">
        <v>37.1</v>
      </c>
      <c r="G4495" s="5" t="n">
        <v>26.5</v>
      </c>
      <c r="H4495" s="5" t="n">
        <v>21.15</v>
      </c>
      <c r="I4495" s="6">
        <f>IF(E4495&gt;=Markov!$B$3,1,0)</f>
        <v/>
      </c>
      <c r="J4495" s="6">
        <f>I4494</f>
        <v/>
      </c>
      <c r="K4495" s="7">
        <f>MAR1!$B$5+MAR1!$C$5*COS(2*PI()*$C4495/365)+MAR1!$D$5*SIN(2*PI()*$C4495/365)</f>
        <v/>
      </c>
      <c r="L4495" s="7">
        <f>MAR1!$B$6+MAR1!$C$6*COS(2*PI()*$C4495/365)+MAR1!$D$6*SIN(2*PI()*$C4495/365)</f>
        <v/>
      </c>
      <c r="M4495" s="7">
        <f>MAR1!$B$7+MAR1!$C$7*COS(2*PI()*$C4495/365)+MAR1!$D$7*SIN(2*PI()*$C4495/365)</f>
        <v/>
      </c>
      <c r="N4495" s="7">
        <f>F4495-K4495</f>
        <v/>
      </c>
      <c r="O4495" s="7">
        <f>G4495-L4495</f>
        <v/>
      </c>
      <c r="P4495" s="7">
        <f>H4495-M4495</f>
        <v/>
      </c>
      <c r="Q4495" s="7">
        <f>IF($I4495=1,(N4495-MAR1!$B$11)/MAR1!$D$11,(N4495-MAR1!$C$11)/MAR1!$E$11)</f>
        <v/>
      </c>
      <c r="R4495" s="7">
        <f>IF($I4495=1,(O4495-MAR1!$B$12)/MAR1!$D$12,(O4495-MAR1!$C$12)/MAR1!$E$12)</f>
        <v/>
      </c>
      <c r="S4495" s="7">
        <f>IF($I4495=1,(P4495-MAR1!$B$13)/MAR1!$D$13,(P4495-MAR1!$C$13)/MAR1!$E$13)</f>
        <v/>
      </c>
    </row>
    <row r="4496">
      <c r="A4496" s="5" t="n">
        <v>4495</v>
      </c>
      <c r="B4496" s="5" t="n">
        <v>13</v>
      </c>
      <c r="C4496" s="5" t="n">
        <v>115</v>
      </c>
      <c r="D4496" s="5" t="n">
        <v>4</v>
      </c>
      <c r="E4496" s="5" t="n">
        <v>0</v>
      </c>
      <c r="F4496" s="5" t="n">
        <v>37.9</v>
      </c>
      <c r="G4496" s="5" t="n">
        <v>24.3</v>
      </c>
      <c r="H4496" s="5" t="n">
        <v>24.24</v>
      </c>
      <c r="I4496" s="6">
        <f>IF(E4496&gt;=Markov!$B$3,1,0)</f>
        <v/>
      </c>
      <c r="J4496" s="6">
        <f>I4495</f>
        <v/>
      </c>
      <c r="K4496" s="7">
        <f>MAR1!$B$5+MAR1!$C$5*COS(2*PI()*$C4496/365)+MAR1!$D$5*SIN(2*PI()*$C4496/365)</f>
        <v/>
      </c>
      <c r="L4496" s="7">
        <f>MAR1!$B$6+MAR1!$C$6*COS(2*PI()*$C4496/365)+MAR1!$D$6*SIN(2*PI()*$C4496/365)</f>
        <v/>
      </c>
      <c r="M4496" s="7">
        <f>MAR1!$B$7+MAR1!$C$7*COS(2*PI()*$C4496/365)+MAR1!$D$7*SIN(2*PI()*$C4496/365)</f>
        <v/>
      </c>
      <c r="N4496" s="7">
        <f>F4496-K4496</f>
        <v/>
      </c>
      <c r="O4496" s="7">
        <f>G4496-L4496</f>
        <v/>
      </c>
      <c r="P4496" s="7">
        <f>H4496-M4496</f>
        <v/>
      </c>
      <c r="Q4496" s="7">
        <f>IF($I4496=1,(N4496-MAR1!$B$11)/MAR1!$D$11,(N4496-MAR1!$C$11)/MAR1!$E$11)</f>
        <v/>
      </c>
      <c r="R4496" s="7">
        <f>IF($I4496=1,(O4496-MAR1!$B$12)/MAR1!$D$12,(O4496-MAR1!$C$12)/MAR1!$E$12)</f>
        <v/>
      </c>
      <c r="S4496" s="7">
        <f>IF($I4496=1,(P4496-MAR1!$B$13)/MAR1!$D$13,(P4496-MAR1!$C$13)/MAR1!$E$13)</f>
        <v/>
      </c>
    </row>
    <row r="4497">
      <c r="A4497" s="5" t="n">
        <v>4496</v>
      </c>
      <c r="B4497" s="5" t="n">
        <v>13</v>
      </c>
      <c r="C4497" s="5" t="n">
        <v>116</v>
      </c>
      <c r="D4497" s="5" t="n">
        <v>4</v>
      </c>
      <c r="E4497" s="5" t="n">
        <v>0</v>
      </c>
      <c r="F4497" s="5" t="n">
        <v>35.6</v>
      </c>
      <c r="G4497" s="5" t="n">
        <v>23.9</v>
      </c>
      <c r="H4497" s="5" t="n">
        <v>22.52</v>
      </c>
      <c r="I4497" s="6">
        <f>IF(E4497&gt;=Markov!$B$3,1,0)</f>
        <v/>
      </c>
      <c r="J4497" s="6">
        <f>I4496</f>
        <v/>
      </c>
      <c r="K4497" s="7">
        <f>MAR1!$B$5+MAR1!$C$5*COS(2*PI()*$C4497/365)+MAR1!$D$5*SIN(2*PI()*$C4497/365)</f>
        <v/>
      </c>
      <c r="L4497" s="7">
        <f>MAR1!$B$6+MAR1!$C$6*COS(2*PI()*$C4497/365)+MAR1!$D$6*SIN(2*PI()*$C4497/365)</f>
        <v/>
      </c>
      <c r="M4497" s="7">
        <f>MAR1!$B$7+MAR1!$C$7*COS(2*PI()*$C4497/365)+MAR1!$D$7*SIN(2*PI()*$C4497/365)</f>
        <v/>
      </c>
      <c r="N4497" s="7">
        <f>F4497-K4497</f>
        <v/>
      </c>
      <c r="O4497" s="7">
        <f>G4497-L4497</f>
        <v/>
      </c>
      <c r="P4497" s="7">
        <f>H4497-M4497</f>
        <v/>
      </c>
      <c r="Q4497" s="7">
        <f>IF($I4497=1,(N4497-MAR1!$B$11)/MAR1!$D$11,(N4497-MAR1!$C$11)/MAR1!$E$11)</f>
        <v/>
      </c>
      <c r="R4497" s="7">
        <f>IF($I4497=1,(O4497-MAR1!$B$12)/MAR1!$D$12,(O4497-MAR1!$C$12)/MAR1!$E$12)</f>
        <v/>
      </c>
      <c r="S4497" s="7">
        <f>IF($I4497=1,(P4497-MAR1!$B$13)/MAR1!$D$13,(P4497-MAR1!$C$13)/MAR1!$E$13)</f>
        <v/>
      </c>
    </row>
    <row r="4498">
      <c r="A4498" s="5" t="n">
        <v>4497</v>
      </c>
      <c r="B4498" s="5" t="n">
        <v>13</v>
      </c>
      <c r="C4498" s="5" t="n">
        <v>117</v>
      </c>
      <c r="D4498" s="5" t="n">
        <v>4</v>
      </c>
      <c r="E4498" s="5" t="n">
        <v>0</v>
      </c>
      <c r="F4498" s="5" t="n">
        <v>39.1</v>
      </c>
      <c r="G4498" s="5" t="n">
        <v>24</v>
      </c>
      <c r="H4498" s="5" t="n">
        <v>17.2</v>
      </c>
      <c r="I4498" s="6">
        <f>IF(E4498&gt;=Markov!$B$3,1,0)</f>
        <v/>
      </c>
      <c r="J4498" s="6">
        <f>I4497</f>
        <v/>
      </c>
      <c r="K4498" s="7">
        <f>MAR1!$B$5+MAR1!$C$5*COS(2*PI()*$C4498/365)+MAR1!$D$5*SIN(2*PI()*$C4498/365)</f>
        <v/>
      </c>
      <c r="L4498" s="7">
        <f>MAR1!$B$6+MAR1!$C$6*COS(2*PI()*$C4498/365)+MAR1!$D$6*SIN(2*PI()*$C4498/365)</f>
        <v/>
      </c>
      <c r="M4498" s="7">
        <f>MAR1!$B$7+MAR1!$C$7*COS(2*PI()*$C4498/365)+MAR1!$D$7*SIN(2*PI()*$C4498/365)</f>
        <v/>
      </c>
      <c r="N4498" s="7">
        <f>F4498-K4498</f>
        <v/>
      </c>
      <c r="O4498" s="7">
        <f>G4498-L4498</f>
        <v/>
      </c>
      <c r="P4498" s="7">
        <f>H4498-M4498</f>
        <v/>
      </c>
      <c r="Q4498" s="7">
        <f>IF($I4498=1,(N4498-MAR1!$B$11)/MAR1!$D$11,(N4498-MAR1!$C$11)/MAR1!$E$11)</f>
        <v/>
      </c>
      <c r="R4498" s="7">
        <f>IF($I4498=1,(O4498-MAR1!$B$12)/MAR1!$D$12,(O4498-MAR1!$C$12)/MAR1!$E$12)</f>
        <v/>
      </c>
      <c r="S4498" s="7">
        <f>IF($I4498=1,(P4498-MAR1!$B$13)/MAR1!$D$13,(P4498-MAR1!$C$13)/MAR1!$E$13)</f>
        <v/>
      </c>
    </row>
    <row r="4499">
      <c r="A4499" s="5" t="n">
        <v>4498</v>
      </c>
      <c r="B4499" s="5" t="n">
        <v>13</v>
      </c>
      <c r="C4499" s="5" t="n">
        <v>118</v>
      </c>
      <c r="D4499" s="5" t="n">
        <v>4</v>
      </c>
      <c r="E4499" s="5" t="n">
        <v>0</v>
      </c>
      <c r="F4499" s="5" t="n">
        <v>38.8</v>
      </c>
      <c r="G4499" s="5" t="n">
        <v>25.3</v>
      </c>
      <c r="H4499" s="5" t="n">
        <v>23.26</v>
      </c>
      <c r="I4499" s="6">
        <f>IF(E4499&gt;=Markov!$B$3,1,0)</f>
        <v/>
      </c>
      <c r="J4499" s="6">
        <f>I4498</f>
        <v/>
      </c>
      <c r="K4499" s="7">
        <f>MAR1!$B$5+MAR1!$C$5*COS(2*PI()*$C4499/365)+MAR1!$D$5*SIN(2*PI()*$C4499/365)</f>
        <v/>
      </c>
      <c r="L4499" s="7">
        <f>MAR1!$B$6+MAR1!$C$6*COS(2*PI()*$C4499/365)+MAR1!$D$6*SIN(2*PI()*$C4499/365)</f>
        <v/>
      </c>
      <c r="M4499" s="7">
        <f>MAR1!$B$7+MAR1!$C$7*COS(2*PI()*$C4499/365)+MAR1!$D$7*SIN(2*PI()*$C4499/365)</f>
        <v/>
      </c>
      <c r="N4499" s="7">
        <f>F4499-K4499</f>
        <v/>
      </c>
      <c r="O4499" s="7">
        <f>G4499-L4499</f>
        <v/>
      </c>
      <c r="P4499" s="7">
        <f>H4499-M4499</f>
        <v/>
      </c>
      <c r="Q4499" s="7">
        <f>IF($I4499=1,(N4499-MAR1!$B$11)/MAR1!$D$11,(N4499-MAR1!$C$11)/MAR1!$E$11)</f>
        <v/>
      </c>
      <c r="R4499" s="7">
        <f>IF($I4499=1,(O4499-MAR1!$B$12)/MAR1!$D$12,(O4499-MAR1!$C$12)/MAR1!$E$12)</f>
        <v/>
      </c>
      <c r="S4499" s="7">
        <f>IF($I4499=1,(P4499-MAR1!$B$13)/MAR1!$D$13,(P4499-MAR1!$C$13)/MAR1!$E$13)</f>
        <v/>
      </c>
    </row>
    <row r="4500">
      <c r="A4500" s="5" t="n">
        <v>4499</v>
      </c>
      <c r="B4500" s="5" t="n">
        <v>13</v>
      </c>
      <c r="C4500" s="5" t="n">
        <v>119</v>
      </c>
      <c r="D4500" s="5" t="n">
        <v>4</v>
      </c>
      <c r="E4500" s="5" t="n">
        <v>0</v>
      </c>
      <c r="F4500" s="5" t="n">
        <v>40.4</v>
      </c>
      <c r="G4500" s="5" t="n">
        <v>24.3</v>
      </c>
      <c r="H4500" s="5" t="n">
        <v>18.28</v>
      </c>
      <c r="I4500" s="6">
        <f>IF(E4500&gt;=Markov!$B$3,1,0)</f>
        <v/>
      </c>
      <c r="J4500" s="6">
        <f>I4499</f>
        <v/>
      </c>
      <c r="K4500" s="7">
        <f>MAR1!$B$5+MAR1!$C$5*COS(2*PI()*$C4500/365)+MAR1!$D$5*SIN(2*PI()*$C4500/365)</f>
        <v/>
      </c>
      <c r="L4500" s="7">
        <f>MAR1!$B$6+MAR1!$C$6*COS(2*PI()*$C4500/365)+MAR1!$D$6*SIN(2*PI()*$C4500/365)</f>
        <v/>
      </c>
      <c r="M4500" s="7">
        <f>MAR1!$B$7+MAR1!$C$7*COS(2*PI()*$C4500/365)+MAR1!$D$7*SIN(2*PI()*$C4500/365)</f>
        <v/>
      </c>
      <c r="N4500" s="7">
        <f>F4500-K4500</f>
        <v/>
      </c>
      <c r="O4500" s="7">
        <f>G4500-L4500</f>
        <v/>
      </c>
      <c r="P4500" s="7">
        <f>H4500-M4500</f>
        <v/>
      </c>
      <c r="Q4500" s="7">
        <f>IF($I4500=1,(N4500-MAR1!$B$11)/MAR1!$D$11,(N4500-MAR1!$C$11)/MAR1!$E$11)</f>
        <v/>
      </c>
      <c r="R4500" s="7">
        <f>IF($I4500=1,(O4500-MAR1!$B$12)/MAR1!$D$12,(O4500-MAR1!$C$12)/MAR1!$E$12)</f>
        <v/>
      </c>
      <c r="S4500" s="7">
        <f>IF($I4500=1,(P4500-MAR1!$B$13)/MAR1!$D$13,(P4500-MAR1!$C$13)/MAR1!$E$13)</f>
        <v/>
      </c>
    </row>
    <row r="4501">
      <c r="A4501" s="5" t="n">
        <v>4500</v>
      </c>
      <c r="B4501" s="5" t="n">
        <v>13</v>
      </c>
      <c r="C4501" s="5" t="n">
        <v>120</v>
      </c>
      <c r="D4501" s="5" t="n">
        <v>4</v>
      </c>
      <c r="E4501" s="5" t="n">
        <v>0</v>
      </c>
      <c r="F4501" s="5" t="n">
        <v>40</v>
      </c>
      <c r="G4501" s="5" t="n">
        <v>24.4</v>
      </c>
      <c r="H4501" s="5" t="n">
        <v>23.89</v>
      </c>
      <c r="I4501" s="6">
        <f>IF(E4501&gt;=Markov!$B$3,1,0)</f>
        <v/>
      </c>
      <c r="J4501" s="6">
        <f>I4500</f>
        <v/>
      </c>
      <c r="K4501" s="7">
        <f>MAR1!$B$5+MAR1!$C$5*COS(2*PI()*$C4501/365)+MAR1!$D$5*SIN(2*PI()*$C4501/365)</f>
        <v/>
      </c>
      <c r="L4501" s="7">
        <f>MAR1!$B$6+MAR1!$C$6*COS(2*PI()*$C4501/365)+MAR1!$D$6*SIN(2*PI()*$C4501/365)</f>
        <v/>
      </c>
      <c r="M4501" s="7">
        <f>MAR1!$B$7+MAR1!$C$7*COS(2*PI()*$C4501/365)+MAR1!$D$7*SIN(2*PI()*$C4501/365)</f>
        <v/>
      </c>
      <c r="N4501" s="7">
        <f>F4501-K4501</f>
        <v/>
      </c>
      <c r="O4501" s="7">
        <f>G4501-L4501</f>
        <v/>
      </c>
      <c r="P4501" s="7">
        <f>H4501-M4501</f>
        <v/>
      </c>
      <c r="Q4501" s="7">
        <f>IF($I4501=1,(N4501-MAR1!$B$11)/MAR1!$D$11,(N4501-MAR1!$C$11)/MAR1!$E$11)</f>
        <v/>
      </c>
      <c r="R4501" s="7">
        <f>IF($I4501=1,(O4501-MAR1!$B$12)/MAR1!$D$12,(O4501-MAR1!$C$12)/MAR1!$E$12)</f>
        <v/>
      </c>
      <c r="S4501" s="7">
        <f>IF($I4501=1,(P4501-MAR1!$B$13)/MAR1!$D$13,(P4501-MAR1!$C$13)/MAR1!$E$13)</f>
        <v/>
      </c>
    </row>
    <row r="4502">
      <c r="A4502" s="5" t="n">
        <v>4501</v>
      </c>
      <c r="B4502" s="5" t="n">
        <v>13</v>
      </c>
      <c r="C4502" s="5" t="n">
        <v>121</v>
      </c>
      <c r="D4502" s="5" t="n">
        <v>5</v>
      </c>
      <c r="E4502" s="5" t="n">
        <v>0</v>
      </c>
      <c r="F4502" s="5" t="n">
        <v>39.9</v>
      </c>
      <c r="G4502" s="5" t="n">
        <v>26</v>
      </c>
      <c r="H4502" s="5" t="n">
        <v>22.81</v>
      </c>
      <c r="I4502" s="6">
        <f>IF(E4502&gt;=Markov!$B$3,1,0)</f>
        <v/>
      </c>
      <c r="J4502" s="6">
        <f>I4501</f>
        <v/>
      </c>
      <c r="K4502" s="7">
        <f>MAR1!$B$5+MAR1!$C$5*COS(2*PI()*$C4502/365)+MAR1!$D$5*SIN(2*PI()*$C4502/365)</f>
        <v/>
      </c>
      <c r="L4502" s="7">
        <f>MAR1!$B$6+MAR1!$C$6*COS(2*PI()*$C4502/365)+MAR1!$D$6*SIN(2*PI()*$C4502/365)</f>
        <v/>
      </c>
      <c r="M4502" s="7">
        <f>MAR1!$B$7+MAR1!$C$7*COS(2*PI()*$C4502/365)+MAR1!$D$7*SIN(2*PI()*$C4502/365)</f>
        <v/>
      </c>
      <c r="N4502" s="7">
        <f>F4502-K4502</f>
        <v/>
      </c>
      <c r="O4502" s="7">
        <f>G4502-L4502</f>
        <v/>
      </c>
      <c r="P4502" s="7">
        <f>H4502-M4502</f>
        <v/>
      </c>
      <c r="Q4502" s="7">
        <f>IF($I4502=1,(N4502-MAR1!$B$11)/MAR1!$D$11,(N4502-MAR1!$C$11)/MAR1!$E$11)</f>
        <v/>
      </c>
      <c r="R4502" s="7">
        <f>IF($I4502=1,(O4502-MAR1!$B$12)/MAR1!$D$12,(O4502-MAR1!$C$12)/MAR1!$E$12)</f>
        <v/>
      </c>
      <c r="S4502" s="7">
        <f>IF($I4502=1,(P4502-MAR1!$B$13)/MAR1!$D$13,(P4502-MAR1!$C$13)/MAR1!$E$13)</f>
        <v/>
      </c>
    </row>
    <row r="4503">
      <c r="A4503" s="5" t="n">
        <v>4502</v>
      </c>
      <c r="B4503" s="5" t="n">
        <v>13</v>
      </c>
      <c r="C4503" s="5" t="n">
        <v>122</v>
      </c>
      <c r="D4503" s="5" t="n">
        <v>5</v>
      </c>
      <c r="E4503" s="5" t="n">
        <v>0</v>
      </c>
      <c r="F4503" s="5" t="n">
        <v>40.5</v>
      </c>
      <c r="G4503" s="5" t="n">
        <v>27.5</v>
      </c>
      <c r="H4503" s="5" t="n">
        <v>19.9</v>
      </c>
      <c r="I4503" s="6">
        <f>IF(E4503&gt;=Markov!$B$3,1,0)</f>
        <v/>
      </c>
      <c r="J4503" s="6">
        <f>I4502</f>
        <v/>
      </c>
      <c r="K4503" s="7">
        <f>MAR1!$B$5+MAR1!$C$5*COS(2*PI()*$C4503/365)+MAR1!$D$5*SIN(2*PI()*$C4503/365)</f>
        <v/>
      </c>
      <c r="L4503" s="7">
        <f>MAR1!$B$6+MAR1!$C$6*COS(2*PI()*$C4503/365)+MAR1!$D$6*SIN(2*PI()*$C4503/365)</f>
        <v/>
      </c>
      <c r="M4503" s="7">
        <f>MAR1!$B$7+MAR1!$C$7*COS(2*PI()*$C4503/365)+MAR1!$D$7*SIN(2*PI()*$C4503/365)</f>
        <v/>
      </c>
      <c r="N4503" s="7">
        <f>F4503-K4503</f>
        <v/>
      </c>
      <c r="O4503" s="7">
        <f>G4503-L4503</f>
        <v/>
      </c>
      <c r="P4503" s="7">
        <f>H4503-M4503</f>
        <v/>
      </c>
      <c r="Q4503" s="7">
        <f>IF($I4503=1,(N4503-MAR1!$B$11)/MAR1!$D$11,(N4503-MAR1!$C$11)/MAR1!$E$11)</f>
        <v/>
      </c>
      <c r="R4503" s="7">
        <f>IF($I4503=1,(O4503-MAR1!$B$12)/MAR1!$D$12,(O4503-MAR1!$C$12)/MAR1!$E$12)</f>
        <v/>
      </c>
      <c r="S4503" s="7">
        <f>IF($I4503=1,(P4503-MAR1!$B$13)/MAR1!$D$13,(P4503-MAR1!$C$13)/MAR1!$E$13)</f>
        <v/>
      </c>
    </row>
    <row r="4504">
      <c r="A4504" s="5" t="n">
        <v>4503</v>
      </c>
      <c r="B4504" s="5" t="n">
        <v>13</v>
      </c>
      <c r="C4504" s="5" t="n">
        <v>123</v>
      </c>
      <c r="D4504" s="5" t="n">
        <v>5</v>
      </c>
      <c r="E4504" s="5" t="n">
        <v>0</v>
      </c>
      <c r="F4504" s="5" t="n">
        <v>39.3</v>
      </c>
      <c r="G4504" s="5" t="n">
        <v>28</v>
      </c>
      <c r="H4504" s="5" t="n">
        <v>14.24</v>
      </c>
      <c r="I4504" s="6">
        <f>IF(E4504&gt;=Markov!$B$3,1,0)</f>
        <v/>
      </c>
      <c r="J4504" s="6">
        <f>I4503</f>
        <v/>
      </c>
      <c r="K4504" s="7">
        <f>MAR1!$B$5+MAR1!$C$5*COS(2*PI()*$C4504/365)+MAR1!$D$5*SIN(2*PI()*$C4504/365)</f>
        <v/>
      </c>
      <c r="L4504" s="7">
        <f>MAR1!$B$6+MAR1!$C$6*COS(2*PI()*$C4504/365)+MAR1!$D$6*SIN(2*PI()*$C4504/365)</f>
        <v/>
      </c>
      <c r="M4504" s="7">
        <f>MAR1!$B$7+MAR1!$C$7*COS(2*PI()*$C4504/365)+MAR1!$D$7*SIN(2*PI()*$C4504/365)</f>
        <v/>
      </c>
      <c r="N4504" s="7">
        <f>F4504-K4504</f>
        <v/>
      </c>
      <c r="O4504" s="7">
        <f>G4504-L4504</f>
        <v/>
      </c>
      <c r="P4504" s="7">
        <f>H4504-M4504</f>
        <v/>
      </c>
      <c r="Q4504" s="7">
        <f>IF($I4504=1,(N4504-MAR1!$B$11)/MAR1!$D$11,(N4504-MAR1!$C$11)/MAR1!$E$11)</f>
        <v/>
      </c>
      <c r="R4504" s="7">
        <f>IF($I4504=1,(O4504-MAR1!$B$12)/MAR1!$D$12,(O4504-MAR1!$C$12)/MAR1!$E$12)</f>
        <v/>
      </c>
      <c r="S4504" s="7">
        <f>IF($I4504=1,(P4504-MAR1!$B$13)/MAR1!$D$13,(P4504-MAR1!$C$13)/MAR1!$E$13)</f>
        <v/>
      </c>
    </row>
    <row r="4505">
      <c r="A4505" s="5" t="n">
        <v>4504</v>
      </c>
      <c r="B4505" s="5" t="n">
        <v>13</v>
      </c>
      <c r="C4505" s="5" t="n">
        <v>124</v>
      </c>
      <c r="D4505" s="5" t="n">
        <v>5</v>
      </c>
      <c r="E4505" s="5" t="n">
        <v>0</v>
      </c>
      <c r="F4505" s="5" t="n">
        <v>38.8</v>
      </c>
      <c r="G4505" s="5" t="n">
        <v>26.8</v>
      </c>
      <c r="H4505" s="5" t="n">
        <v>26.52</v>
      </c>
      <c r="I4505" s="6">
        <f>IF(E4505&gt;=Markov!$B$3,1,0)</f>
        <v/>
      </c>
      <c r="J4505" s="6">
        <f>I4504</f>
        <v/>
      </c>
      <c r="K4505" s="7">
        <f>MAR1!$B$5+MAR1!$C$5*COS(2*PI()*$C4505/365)+MAR1!$D$5*SIN(2*PI()*$C4505/365)</f>
        <v/>
      </c>
      <c r="L4505" s="7">
        <f>MAR1!$B$6+MAR1!$C$6*COS(2*PI()*$C4505/365)+MAR1!$D$6*SIN(2*PI()*$C4505/365)</f>
        <v/>
      </c>
      <c r="M4505" s="7">
        <f>MAR1!$B$7+MAR1!$C$7*COS(2*PI()*$C4505/365)+MAR1!$D$7*SIN(2*PI()*$C4505/365)</f>
        <v/>
      </c>
      <c r="N4505" s="7">
        <f>F4505-K4505</f>
        <v/>
      </c>
      <c r="O4505" s="7">
        <f>G4505-L4505</f>
        <v/>
      </c>
      <c r="P4505" s="7">
        <f>H4505-M4505</f>
        <v/>
      </c>
      <c r="Q4505" s="7">
        <f>IF($I4505=1,(N4505-MAR1!$B$11)/MAR1!$D$11,(N4505-MAR1!$C$11)/MAR1!$E$11)</f>
        <v/>
      </c>
      <c r="R4505" s="7">
        <f>IF($I4505=1,(O4505-MAR1!$B$12)/MAR1!$D$12,(O4505-MAR1!$C$12)/MAR1!$E$12)</f>
        <v/>
      </c>
      <c r="S4505" s="7">
        <f>IF($I4505=1,(P4505-MAR1!$B$13)/MAR1!$D$13,(P4505-MAR1!$C$13)/MAR1!$E$13)</f>
        <v/>
      </c>
    </row>
    <row r="4506">
      <c r="A4506" s="5" t="n">
        <v>4505</v>
      </c>
      <c r="B4506" s="5" t="n">
        <v>13</v>
      </c>
      <c r="C4506" s="5" t="n">
        <v>125</v>
      </c>
      <c r="D4506" s="5" t="n">
        <v>5</v>
      </c>
      <c r="E4506" s="5" t="n">
        <v>0</v>
      </c>
      <c r="F4506" s="5" t="n">
        <v>44.1</v>
      </c>
      <c r="G4506" s="5" t="n">
        <v>30.6</v>
      </c>
      <c r="H4506" s="5" t="n">
        <v>23.75</v>
      </c>
      <c r="I4506" s="6">
        <f>IF(E4506&gt;=Markov!$B$3,1,0)</f>
        <v/>
      </c>
      <c r="J4506" s="6">
        <f>I4505</f>
        <v/>
      </c>
      <c r="K4506" s="7">
        <f>MAR1!$B$5+MAR1!$C$5*COS(2*PI()*$C4506/365)+MAR1!$D$5*SIN(2*PI()*$C4506/365)</f>
        <v/>
      </c>
      <c r="L4506" s="7">
        <f>MAR1!$B$6+MAR1!$C$6*COS(2*PI()*$C4506/365)+MAR1!$D$6*SIN(2*PI()*$C4506/365)</f>
        <v/>
      </c>
      <c r="M4506" s="7">
        <f>MAR1!$B$7+MAR1!$C$7*COS(2*PI()*$C4506/365)+MAR1!$D$7*SIN(2*PI()*$C4506/365)</f>
        <v/>
      </c>
      <c r="N4506" s="7">
        <f>F4506-K4506</f>
        <v/>
      </c>
      <c r="O4506" s="7">
        <f>G4506-L4506</f>
        <v/>
      </c>
      <c r="P4506" s="7">
        <f>H4506-M4506</f>
        <v/>
      </c>
      <c r="Q4506" s="7">
        <f>IF($I4506=1,(N4506-MAR1!$B$11)/MAR1!$D$11,(N4506-MAR1!$C$11)/MAR1!$E$11)</f>
        <v/>
      </c>
      <c r="R4506" s="7">
        <f>IF($I4506=1,(O4506-MAR1!$B$12)/MAR1!$D$12,(O4506-MAR1!$C$12)/MAR1!$E$12)</f>
        <v/>
      </c>
      <c r="S4506" s="7">
        <f>IF($I4506=1,(P4506-MAR1!$B$13)/MAR1!$D$13,(P4506-MAR1!$C$13)/MAR1!$E$13)</f>
        <v/>
      </c>
    </row>
    <row r="4507">
      <c r="A4507" s="5" t="n">
        <v>4506</v>
      </c>
      <c r="B4507" s="5" t="n">
        <v>13</v>
      </c>
      <c r="C4507" s="5" t="n">
        <v>126</v>
      </c>
      <c r="D4507" s="5" t="n">
        <v>5</v>
      </c>
      <c r="E4507" s="5" t="n">
        <v>0</v>
      </c>
      <c r="F4507" s="5" t="n">
        <v>43.5</v>
      </c>
      <c r="G4507" s="5" t="n">
        <v>29.4</v>
      </c>
      <c r="H4507" s="5" t="n">
        <v>23.4</v>
      </c>
      <c r="I4507" s="6">
        <f>IF(E4507&gt;=Markov!$B$3,1,0)</f>
        <v/>
      </c>
      <c r="J4507" s="6">
        <f>I4506</f>
        <v/>
      </c>
      <c r="K4507" s="7">
        <f>MAR1!$B$5+MAR1!$C$5*COS(2*PI()*$C4507/365)+MAR1!$D$5*SIN(2*PI()*$C4507/365)</f>
        <v/>
      </c>
      <c r="L4507" s="7">
        <f>MAR1!$B$6+MAR1!$C$6*COS(2*PI()*$C4507/365)+MAR1!$D$6*SIN(2*PI()*$C4507/365)</f>
        <v/>
      </c>
      <c r="M4507" s="7">
        <f>MAR1!$B$7+MAR1!$C$7*COS(2*PI()*$C4507/365)+MAR1!$D$7*SIN(2*PI()*$C4507/365)</f>
        <v/>
      </c>
      <c r="N4507" s="7">
        <f>F4507-K4507</f>
        <v/>
      </c>
      <c r="O4507" s="7">
        <f>G4507-L4507</f>
        <v/>
      </c>
      <c r="P4507" s="7">
        <f>H4507-M4507</f>
        <v/>
      </c>
      <c r="Q4507" s="7">
        <f>IF($I4507=1,(N4507-MAR1!$B$11)/MAR1!$D$11,(N4507-MAR1!$C$11)/MAR1!$E$11)</f>
        <v/>
      </c>
      <c r="R4507" s="7">
        <f>IF($I4507=1,(O4507-MAR1!$B$12)/MAR1!$D$12,(O4507-MAR1!$C$12)/MAR1!$E$12)</f>
        <v/>
      </c>
      <c r="S4507" s="7">
        <f>IF($I4507=1,(P4507-MAR1!$B$13)/MAR1!$D$13,(P4507-MAR1!$C$13)/MAR1!$E$13)</f>
        <v/>
      </c>
    </row>
    <row r="4508">
      <c r="A4508" s="5" t="n">
        <v>4507</v>
      </c>
      <c r="B4508" s="5" t="n">
        <v>13</v>
      </c>
      <c r="C4508" s="5" t="n">
        <v>127</v>
      </c>
      <c r="D4508" s="5" t="n">
        <v>5</v>
      </c>
      <c r="E4508" s="5" t="n">
        <v>0</v>
      </c>
      <c r="F4508" s="5" t="n">
        <v>42</v>
      </c>
      <c r="G4508" s="5" t="n">
        <v>28.2</v>
      </c>
      <c r="H4508" s="5" t="n">
        <v>23.96</v>
      </c>
      <c r="I4508" s="6">
        <f>IF(E4508&gt;=Markov!$B$3,1,0)</f>
        <v/>
      </c>
      <c r="J4508" s="6">
        <f>I4507</f>
        <v/>
      </c>
      <c r="K4508" s="7">
        <f>MAR1!$B$5+MAR1!$C$5*COS(2*PI()*$C4508/365)+MAR1!$D$5*SIN(2*PI()*$C4508/365)</f>
        <v/>
      </c>
      <c r="L4508" s="7">
        <f>MAR1!$B$6+MAR1!$C$6*COS(2*PI()*$C4508/365)+MAR1!$D$6*SIN(2*PI()*$C4508/365)</f>
        <v/>
      </c>
      <c r="M4508" s="7">
        <f>MAR1!$B$7+MAR1!$C$7*COS(2*PI()*$C4508/365)+MAR1!$D$7*SIN(2*PI()*$C4508/365)</f>
        <v/>
      </c>
      <c r="N4508" s="7">
        <f>F4508-K4508</f>
        <v/>
      </c>
      <c r="O4508" s="7">
        <f>G4508-L4508</f>
        <v/>
      </c>
      <c r="P4508" s="7">
        <f>H4508-M4508</f>
        <v/>
      </c>
      <c r="Q4508" s="7">
        <f>IF($I4508=1,(N4508-MAR1!$B$11)/MAR1!$D$11,(N4508-MAR1!$C$11)/MAR1!$E$11)</f>
        <v/>
      </c>
      <c r="R4508" s="7">
        <f>IF($I4508=1,(O4508-MAR1!$B$12)/MAR1!$D$12,(O4508-MAR1!$C$12)/MAR1!$E$12)</f>
        <v/>
      </c>
      <c r="S4508" s="7">
        <f>IF($I4508=1,(P4508-MAR1!$B$13)/MAR1!$D$13,(P4508-MAR1!$C$13)/MAR1!$E$13)</f>
        <v/>
      </c>
    </row>
    <row r="4509">
      <c r="A4509" s="5" t="n">
        <v>4508</v>
      </c>
      <c r="B4509" s="5" t="n">
        <v>13</v>
      </c>
      <c r="C4509" s="5" t="n">
        <v>128</v>
      </c>
      <c r="D4509" s="5" t="n">
        <v>5</v>
      </c>
      <c r="E4509" s="5" t="n">
        <v>0</v>
      </c>
      <c r="F4509" s="5" t="n">
        <v>42.2</v>
      </c>
      <c r="G4509" s="5" t="n">
        <v>27.3</v>
      </c>
      <c r="H4509" s="5" t="n">
        <v>27.8</v>
      </c>
      <c r="I4509" s="6">
        <f>IF(E4509&gt;=Markov!$B$3,1,0)</f>
        <v/>
      </c>
      <c r="J4509" s="6">
        <f>I4508</f>
        <v/>
      </c>
      <c r="K4509" s="7">
        <f>MAR1!$B$5+MAR1!$C$5*COS(2*PI()*$C4509/365)+MAR1!$D$5*SIN(2*PI()*$C4509/365)</f>
        <v/>
      </c>
      <c r="L4509" s="7">
        <f>MAR1!$B$6+MAR1!$C$6*COS(2*PI()*$C4509/365)+MAR1!$D$6*SIN(2*PI()*$C4509/365)</f>
        <v/>
      </c>
      <c r="M4509" s="7">
        <f>MAR1!$B$7+MAR1!$C$7*COS(2*PI()*$C4509/365)+MAR1!$D$7*SIN(2*PI()*$C4509/365)</f>
        <v/>
      </c>
      <c r="N4509" s="7">
        <f>F4509-K4509</f>
        <v/>
      </c>
      <c r="O4509" s="7">
        <f>G4509-L4509</f>
        <v/>
      </c>
      <c r="P4509" s="7">
        <f>H4509-M4509</f>
        <v/>
      </c>
      <c r="Q4509" s="7">
        <f>IF($I4509=1,(N4509-MAR1!$B$11)/MAR1!$D$11,(N4509-MAR1!$C$11)/MAR1!$E$11)</f>
        <v/>
      </c>
      <c r="R4509" s="7">
        <f>IF($I4509=1,(O4509-MAR1!$B$12)/MAR1!$D$12,(O4509-MAR1!$C$12)/MAR1!$E$12)</f>
        <v/>
      </c>
      <c r="S4509" s="7">
        <f>IF($I4509=1,(P4509-MAR1!$B$13)/MAR1!$D$13,(P4509-MAR1!$C$13)/MAR1!$E$13)</f>
        <v/>
      </c>
    </row>
    <row r="4510">
      <c r="A4510" s="5" t="n">
        <v>4509</v>
      </c>
      <c r="B4510" s="5" t="n">
        <v>13</v>
      </c>
      <c r="C4510" s="5" t="n">
        <v>129</v>
      </c>
      <c r="D4510" s="5" t="n">
        <v>5</v>
      </c>
      <c r="E4510" s="5" t="n">
        <v>0</v>
      </c>
      <c r="F4510" s="5" t="n">
        <v>39.2</v>
      </c>
      <c r="G4510" s="5" t="n">
        <v>27.7</v>
      </c>
      <c r="H4510" s="5" t="n">
        <v>25.79</v>
      </c>
      <c r="I4510" s="6">
        <f>IF(E4510&gt;=Markov!$B$3,1,0)</f>
        <v/>
      </c>
      <c r="J4510" s="6">
        <f>I4509</f>
        <v/>
      </c>
      <c r="K4510" s="7">
        <f>MAR1!$B$5+MAR1!$C$5*COS(2*PI()*$C4510/365)+MAR1!$D$5*SIN(2*PI()*$C4510/365)</f>
        <v/>
      </c>
      <c r="L4510" s="7">
        <f>MAR1!$B$6+MAR1!$C$6*COS(2*PI()*$C4510/365)+MAR1!$D$6*SIN(2*PI()*$C4510/365)</f>
        <v/>
      </c>
      <c r="M4510" s="7">
        <f>MAR1!$B$7+MAR1!$C$7*COS(2*PI()*$C4510/365)+MAR1!$D$7*SIN(2*PI()*$C4510/365)</f>
        <v/>
      </c>
      <c r="N4510" s="7">
        <f>F4510-K4510</f>
        <v/>
      </c>
      <c r="O4510" s="7">
        <f>G4510-L4510</f>
        <v/>
      </c>
      <c r="P4510" s="7">
        <f>H4510-M4510</f>
        <v/>
      </c>
      <c r="Q4510" s="7">
        <f>IF($I4510=1,(N4510-MAR1!$B$11)/MAR1!$D$11,(N4510-MAR1!$C$11)/MAR1!$E$11)</f>
        <v/>
      </c>
      <c r="R4510" s="7">
        <f>IF($I4510=1,(O4510-MAR1!$B$12)/MAR1!$D$12,(O4510-MAR1!$C$12)/MAR1!$E$12)</f>
        <v/>
      </c>
      <c r="S4510" s="7">
        <f>IF($I4510=1,(P4510-MAR1!$B$13)/MAR1!$D$13,(P4510-MAR1!$C$13)/MAR1!$E$13)</f>
        <v/>
      </c>
    </row>
    <row r="4511">
      <c r="A4511" s="5" t="n">
        <v>4510</v>
      </c>
      <c r="B4511" s="5" t="n">
        <v>13</v>
      </c>
      <c r="C4511" s="5" t="n">
        <v>130</v>
      </c>
      <c r="D4511" s="5" t="n">
        <v>5</v>
      </c>
      <c r="E4511" s="5" t="n">
        <v>0</v>
      </c>
      <c r="F4511" s="5" t="n">
        <v>40.5</v>
      </c>
      <c r="G4511" s="5" t="n">
        <v>25.8</v>
      </c>
      <c r="H4511" s="5" t="n">
        <v>32.76</v>
      </c>
      <c r="I4511" s="6">
        <f>IF(E4511&gt;=Markov!$B$3,1,0)</f>
        <v/>
      </c>
      <c r="J4511" s="6">
        <f>I4510</f>
        <v/>
      </c>
      <c r="K4511" s="7">
        <f>MAR1!$B$5+MAR1!$C$5*COS(2*PI()*$C4511/365)+MAR1!$D$5*SIN(2*PI()*$C4511/365)</f>
        <v/>
      </c>
      <c r="L4511" s="7">
        <f>MAR1!$B$6+MAR1!$C$6*COS(2*PI()*$C4511/365)+MAR1!$D$6*SIN(2*PI()*$C4511/365)</f>
        <v/>
      </c>
      <c r="M4511" s="7">
        <f>MAR1!$B$7+MAR1!$C$7*COS(2*PI()*$C4511/365)+MAR1!$D$7*SIN(2*PI()*$C4511/365)</f>
        <v/>
      </c>
      <c r="N4511" s="7">
        <f>F4511-K4511</f>
        <v/>
      </c>
      <c r="O4511" s="7">
        <f>G4511-L4511</f>
        <v/>
      </c>
      <c r="P4511" s="7">
        <f>H4511-M4511</f>
        <v/>
      </c>
      <c r="Q4511" s="7">
        <f>IF($I4511=1,(N4511-MAR1!$B$11)/MAR1!$D$11,(N4511-MAR1!$C$11)/MAR1!$E$11)</f>
        <v/>
      </c>
      <c r="R4511" s="7">
        <f>IF($I4511=1,(O4511-MAR1!$B$12)/MAR1!$D$12,(O4511-MAR1!$C$12)/MAR1!$E$12)</f>
        <v/>
      </c>
      <c r="S4511" s="7">
        <f>IF($I4511=1,(P4511-MAR1!$B$13)/MAR1!$D$13,(P4511-MAR1!$C$13)/MAR1!$E$13)</f>
        <v/>
      </c>
    </row>
    <row r="4512">
      <c r="A4512" s="5" t="n">
        <v>4511</v>
      </c>
      <c r="B4512" s="5" t="n">
        <v>13</v>
      </c>
      <c r="C4512" s="5" t="n">
        <v>131</v>
      </c>
      <c r="D4512" s="5" t="n">
        <v>5</v>
      </c>
      <c r="E4512" s="5" t="n">
        <v>0</v>
      </c>
      <c r="F4512" s="5" t="n">
        <v>39.8</v>
      </c>
      <c r="G4512" s="5" t="n">
        <v>23.7</v>
      </c>
      <c r="H4512" s="5" t="n">
        <v>27.98</v>
      </c>
      <c r="I4512" s="6">
        <f>IF(E4512&gt;=Markov!$B$3,1,0)</f>
        <v/>
      </c>
      <c r="J4512" s="6">
        <f>I4511</f>
        <v/>
      </c>
      <c r="K4512" s="7">
        <f>MAR1!$B$5+MAR1!$C$5*COS(2*PI()*$C4512/365)+MAR1!$D$5*SIN(2*PI()*$C4512/365)</f>
        <v/>
      </c>
      <c r="L4512" s="7">
        <f>MAR1!$B$6+MAR1!$C$6*COS(2*PI()*$C4512/365)+MAR1!$D$6*SIN(2*PI()*$C4512/365)</f>
        <v/>
      </c>
      <c r="M4512" s="7">
        <f>MAR1!$B$7+MAR1!$C$7*COS(2*PI()*$C4512/365)+MAR1!$D$7*SIN(2*PI()*$C4512/365)</f>
        <v/>
      </c>
      <c r="N4512" s="7">
        <f>F4512-K4512</f>
        <v/>
      </c>
      <c r="O4512" s="7">
        <f>G4512-L4512</f>
        <v/>
      </c>
      <c r="P4512" s="7">
        <f>H4512-M4512</f>
        <v/>
      </c>
      <c r="Q4512" s="7">
        <f>IF($I4512=1,(N4512-MAR1!$B$11)/MAR1!$D$11,(N4512-MAR1!$C$11)/MAR1!$E$11)</f>
        <v/>
      </c>
      <c r="R4512" s="7">
        <f>IF($I4512=1,(O4512-MAR1!$B$12)/MAR1!$D$12,(O4512-MAR1!$C$12)/MAR1!$E$12)</f>
        <v/>
      </c>
      <c r="S4512" s="7">
        <f>IF($I4512=1,(P4512-MAR1!$B$13)/MAR1!$D$13,(P4512-MAR1!$C$13)/MAR1!$E$13)</f>
        <v/>
      </c>
    </row>
    <row r="4513">
      <c r="A4513" s="5" t="n">
        <v>4512</v>
      </c>
      <c r="B4513" s="5" t="n">
        <v>13</v>
      </c>
      <c r="C4513" s="5" t="n">
        <v>132</v>
      </c>
      <c r="D4513" s="5" t="n">
        <v>5</v>
      </c>
      <c r="E4513" s="5" t="n">
        <v>0</v>
      </c>
      <c r="F4513" s="5" t="n">
        <v>37.4</v>
      </c>
      <c r="G4513" s="5" t="n">
        <v>23.7</v>
      </c>
      <c r="H4513" s="5" t="n">
        <v>26.71</v>
      </c>
      <c r="I4513" s="6">
        <f>IF(E4513&gt;=Markov!$B$3,1,0)</f>
        <v/>
      </c>
      <c r="J4513" s="6">
        <f>I4512</f>
        <v/>
      </c>
      <c r="K4513" s="7">
        <f>MAR1!$B$5+MAR1!$C$5*COS(2*PI()*$C4513/365)+MAR1!$D$5*SIN(2*PI()*$C4513/365)</f>
        <v/>
      </c>
      <c r="L4513" s="7">
        <f>MAR1!$B$6+MAR1!$C$6*COS(2*PI()*$C4513/365)+MAR1!$D$6*SIN(2*PI()*$C4513/365)</f>
        <v/>
      </c>
      <c r="M4513" s="7">
        <f>MAR1!$B$7+MAR1!$C$7*COS(2*PI()*$C4513/365)+MAR1!$D$7*SIN(2*PI()*$C4513/365)</f>
        <v/>
      </c>
      <c r="N4513" s="7">
        <f>F4513-K4513</f>
        <v/>
      </c>
      <c r="O4513" s="7">
        <f>G4513-L4513</f>
        <v/>
      </c>
      <c r="P4513" s="7">
        <f>H4513-M4513</f>
        <v/>
      </c>
      <c r="Q4513" s="7">
        <f>IF($I4513=1,(N4513-MAR1!$B$11)/MAR1!$D$11,(N4513-MAR1!$C$11)/MAR1!$E$11)</f>
        <v/>
      </c>
      <c r="R4513" s="7">
        <f>IF($I4513=1,(O4513-MAR1!$B$12)/MAR1!$D$12,(O4513-MAR1!$C$12)/MAR1!$E$12)</f>
        <v/>
      </c>
      <c r="S4513" s="7">
        <f>IF($I4513=1,(P4513-MAR1!$B$13)/MAR1!$D$13,(P4513-MAR1!$C$13)/MAR1!$E$13)</f>
        <v/>
      </c>
    </row>
    <row r="4514">
      <c r="A4514" s="5" t="n">
        <v>4513</v>
      </c>
      <c r="B4514" s="5" t="n">
        <v>13</v>
      </c>
      <c r="C4514" s="5" t="n">
        <v>133</v>
      </c>
      <c r="D4514" s="5" t="n">
        <v>5</v>
      </c>
      <c r="E4514" s="5" t="n">
        <v>0</v>
      </c>
      <c r="F4514" s="5" t="n">
        <v>36.3</v>
      </c>
      <c r="G4514" s="5" t="n">
        <v>25.5</v>
      </c>
      <c r="H4514" s="5" t="n">
        <v>22.93</v>
      </c>
      <c r="I4514" s="6">
        <f>IF(E4514&gt;=Markov!$B$3,1,0)</f>
        <v/>
      </c>
      <c r="J4514" s="6">
        <f>I4513</f>
        <v/>
      </c>
      <c r="K4514" s="7">
        <f>MAR1!$B$5+MAR1!$C$5*COS(2*PI()*$C4514/365)+MAR1!$D$5*SIN(2*PI()*$C4514/365)</f>
        <v/>
      </c>
      <c r="L4514" s="7">
        <f>MAR1!$B$6+MAR1!$C$6*COS(2*PI()*$C4514/365)+MAR1!$D$6*SIN(2*PI()*$C4514/365)</f>
        <v/>
      </c>
      <c r="M4514" s="7">
        <f>MAR1!$B$7+MAR1!$C$7*COS(2*PI()*$C4514/365)+MAR1!$D$7*SIN(2*PI()*$C4514/365)</f>
        <v/>
      </c>
      <c r="N4514" s="7">
        <f>F4514-K4514</f>
        <v/>
      </c>
      <c r="O4514" s="7">
        <f>G4514-L4514</f>
        <v/>
      </c>
      <c r="P4514" s="7">
        <f>H4514-M4514</f>
        <v/>
      </c>
      <c r="Q4514" s="7">
        <f>IF($I4514=1,(N4514-MAR1!$B$11)/MAR1!$D$11,(N4514-MAR1!$C$11)/MAR1!$E$11)</f>
        <v/>
      </c>
      <c r="R4514" s="7">
        <f>IF($I4514=1,(O4514-MAR1!$B$12)/MAR1!$D$12,(O4514-MAR1!$C$12)/MAR1!$E$12)</f>
        <v/>
      </c>
      <c r="S4514" s="7">
        <f>IF($I4514=1,(P4514-MAR1!$B$13)/MAR1!$D$13,(P4514-MAR1!$C$13)/MAR1!$E$13)</f>
        <v/>
      </c>
    </row>
    <row r="4515">
      <c r="A4515" s="5" t="n">
        <v>4514</v>
      </c>
      <c r="B4515" s="5" t="n">
        <v>13</v>
      </c>
      <c r="C4515" s="5" t="n">
        <v>134</v>
      </c>
      <c r="D4515" s="5" t="n">
        <v>5</v>
      </c>
      <c r="E4515" s="5" t="n">
        <v>0</v>
      </c>
      <c r="F4515" s="5" t="n">
        <v>36.8</v>
      </c>
      <c r="G4515" s="5" t="n">
        <v>22.5</v>
      </c>
      <c r="H4515" s="5" t="n">
        <v>25.37</v>
      </c>
      <c r="I4515" s="6">
        <f>IF(E4515&gt;=Markov!$B$3,1,0)</f>
        <v/>
      </c>
      <c r="J4515" s="6">
        <f>I4514</f>
        <v/>
      </c>
      <c r="K4515" s="7">
        <f>MAR1!$B$5+MAR1!$C$5*COS(2*PI()*$C4515/365)+MAR1!$D$5*SIN(2*PI()*$C4515/365)</f>
        <v/>
      </c>
      <c r="L4515" s="7">
        <f>MAR1!$B$6+MAR1!$C$6*COS(2*PI()*$C4515/365)+MAR1!$D$6*SIN(2*PI()*$C4515/365)</f>
        <v/>
      </c>
      <c r="M4515" s="7">
        <f>MAR1!$B$7+MAR1!$C$7*COS(2*PI()*$C4515/365)+MAR1!$D$7*SIN(2*PI()*$C4515/365)</f>
        <v/>
      </c>
      <c r="N4515" s="7">
        <f>F4515-K4515</f>
        <v/>
      </c>
      <c r="O4515" s="7">
        <f>G4515-L4515</f>
        <v/>
      </c>
      <c r="P4515" s="7">
        <f>H4515-M4515</f>
        <v/>
      </c>
      <c r="Q4515" s="7">
        <f>IF($I4515=1,(N4515-MAR1!$B$11)/MAR1!$D$11,(N4515-MAR1!$C$11)/MAR1!$E$11)</f>
        <v/>
      </c>
      <c r="R4515" s="7">
        <f>IF($I4515=1,(O4515-MAR1!$B$12)/MAR1!$D$12,(O4515-MAR1!$C$12)/MAR1!$E$12)</f>
        <v/>
      </c>
      <c r="S4515" s="7">
        <f>IF($I4515=1,(P4515-MAR1!$B$13)/MAR1!$D$13,(P4515-MAR1!$C$13)/MAR1!$E$13)</f>
        <v/>
      </c>
    </row>
    <row r="4516">
      <c r="A4516" s="5" t="n">
        <v>4515</v>
      </c>
      <c r="B4516" s="5" t="n">
        <v>13</v>
      </c>
      <c r="C4516" s="5" t="n">
        <v>135</v>
      </c>
      <c r="D4516" s="5" t="n">
        <v>5</v>
      </c>
      <c r="E4516" s="5" t="n">
        <v>0</v>
      </c>
      <c r="F4516" s="5" t="n">
        <v>38.6</v>
      </c>
      <c r="G4516" s="5" t="n">
        <v>27.3</v>
      </c>
      <c r="H4516" s="5" t="n">
        <v>25.18</v>
      </c>
      <c r="I4516" s="6">
        <f>IF(E4516&gt;=Markov!$B$3,1,0)</f>
        <v/>
      </c>
      <c r="J4516" s="6">
        <f>I4515</f>
        <v/>
      </c>
      <c r="K4516" s="7">
        <f>MAR1!$B$5+MAR1!$C$5*COS(2*PI()*$C4516/365)+MAR1!$D$5*SIN(2*PI()*$C4516/365)</f>
        <v/>
      </c>
      <c r="L4516" s="7">
        <f>MAR1!$B$6+MAR1!$C$6*COS(2*PI()*$C4516/365)+MAR1!$D$6*SIN(2*PI()*$C4516/365)</f>
        <v/>
      </c>
      <c r="M4516" s="7">
        <f>MAR1!$B$7+MAR1!$C$7*COS(2*PI()*$C4516/365)+MAR1!$D$7*SIN(2*PI()*$C4516/365)</f>
        <v/>
      </c>
      <c r="N4516" s="7">
        <f>F4516-K4516</f>
        <v/>
      </c>
      <c r="O4516" s="7">
        <f>G4516-L4516</f>
        <v/>
      </c>
      <c r="P4516" s="7">
        <f>H4516-M4516</f>
        <v/>
      </c>
      <c r="Q4516" s="7">
        <f>IF($I4516=1,(N4516-MAR1!$B$11)/MAR1!$D$11,(N4516-MAR1!$C$11)/MAR1!$E$11)</f>
        <v/>
      </c>
      <c r="R4516" s="7">
        <f>IF($I4516=1,(O4516-MAR1!$B$12)/MAR1!$D$12,(O4516-MAR1!$C$12)/MAR1!$E$12)</f>
        <v/>
      </c>
      <c r="S4516" s="7">
        <f>IF($I4516=1,(P4516-MAR1!$B$13)/MAR1!$D$13,(P4516-MAR1!$C$13)/MAR1!$E$13)</f>
        <v/>
      </c>
    </row>
    <row r="4517">
      <c r="A4517" s="5" t="n">
        <v>4516</v>
      </c>
      <c r="B4517" s="5" t="n">
        <v>13</v>
      </c>
      <c r="C4517" s="5" t="n">
        <v>136</v>
      </c>
      <c r="D4517" s="5" t="n">
        <v>5</v>
      </c>
      <c r="E4517" s="5" t="n">
        <v>0</v>
      </c>
      <c r="F4517" s="5" t="n">
        <v>38.5</v>
      </c>
      <c r="G4517" s="5" t="n">
        <v>28</v>
      </c>
      <c r="H4517" s="5" t="n">
        <v>26.4</v>
      </c>
      <c r="I4517" s="6">
        <f>IF(E4517&gt;=Markov!$B$3,1,0)</f>
        <v/>
      </c>
      <c r="J4517" s="6">
        <f>I4516</f>
        <v/>
      </c>
      <c r="K4517" s="7">
        <f>MAR1!$B$5+MAR1!$C$5*COS(2*PI()*$C4517/365)+MAR1!$D$5*SIN(2*PI()*$C4517/365)</f>
        <v/>
      </c>
      <c r="L4517" s="7">
        <f>MAR1!$B$6+MAR1!$C$6*COS(2*PI()*$C4517/365)+MAR1!$D$6*SIN(2*PI()*$C4517/365)</f>
        <v/>
      </c>
      <c r="M4517" s="7">
        <f>MAR1!$B$7+MAR1!$C$7*COS(2*PI()*$C4517/365)+MAR1!$D$7*SIN(2*PI()*$C4517/365)</f>
        <v/>
      </c>
      <c r="N4517" s="7">
        <f>F4517-K4517</f>
        <v/>
      </c>
      <c r="O4517" s="7">
        <f>G4517-L4517</f>
        <v/>
      </c>
      <c r="P4517" s="7">
        <f>H4517-M4517</f>
        <v/>
      </c>
      <c r="Q4517" s="7">
        <f>IF($I4517=1,(N4517-MAR1!$B$11)/MAR1!$D$11,(N4517-MAR1!$C$11)/MAR1!$E$11)</f>
        <v/>
      </c>
      <c r="R4517" s="7">
        <f>IF($I4517=1,(O4517-MAR1!$B$12)/MAR1!$D$12,(O4517-MAR1!$C$12)/MAR1!$E$12)</f>
        <v/>
      </c>
      <c r="S4517" s="7">
        <f>IF($I4517=1,(P4517-MAR1!$B$13)/MAR1!$D$13,(P4517-MAR1!$C$13)/MAR1!$E$13)</f>
        <v/>
      </c>
    </row>
    <row r="4518">
      <c r="A4518" s="5" t="n">
        <v>4517</v>
      </c>
      <c r="B4518" s="5" t="n">
        <v>13</v>
      </c>
      <c r="C4518" s="5" t="n">
        <v>137</v>
      </c>
      <c r="D4518" s="5" t="n">
        <v>5</v>
      </c>
      <c r="E4518" s="5" t="n">
        <v>1</v>
      </c>
      <c r="F4518" s="5" t="n">
        <v>35.9</v>
      </c>
      <c r="G4518" s="5" t="n">
        <v>27.1</v>
      </c>
      <c r="H4518" s="5" t="n">
        <v>22.49</v>
      </c>
      <c r="I4518" s="6">
        <f>IF(E4518&gt;=Markov!$B$3,1,0)</f>
        <v/>
      </c>
      <c r="J4518" s="6">
        <f>I4517</f>
        <v/>
      </c>
      <c r="K4518" s="7">
        <f>MAR1!$B$5+MAR1!$C$5*COS(2*PI()*$C4518/365)+MAR1!$D$5*SIN(2*PI()*$C4518/365)</f>
        <v/>
      </c>
      <c r="L4518" s="7">
        <f>MAR1!$B$6+MAR1!$C$6*COS(2*PI()*$C4518/365)+MAR1!$D$6*SIN(2*PI()*$C4518/365)</f>
        <v/>
      </c>
      <c r="M4518" s="7">
        <f>MAR1!$B$7+MAR1!$C$7*COS(2*PI()*$C4518/365)+MAR1!$D$7*SIN(2*PI()*$C4518/365)</f>
        <v/>
      </c>
      <c r="N4518" s="7">
        <f>F4518-K4518</f>
        <v/>
      </c>
      <c r="O4518" s="7">
        <f>G4518-L4518</f>
        <v/>
      </c>
      <c r="P4518" s="7">
        <f>H4518-M4518</f>
        <v/>
      </c>
      <c r="Q4518" s="7">
        <f>IF($I4518=1,(N4518-MAR1!$B$11)/MAR1!$D$11,(N4518-MAR1!$C$11)/MAR1!$E$11)</f>
        <v/>
      </c>
      <c r="R4518" s="7">
        <f>IF($I4518=1,(O4518-MAR1!$B$12)/MAR1!$D$12,(O4518-MAR1!$C$12)/MAR1!$E$12)</f>
        <v/>
      </c>
      <c r="S4518" s="7">
        <f>IF($I4518=1,(P4518-MAR1!$B$13)/MAR1!$D$13,(P4518-MAR1!$C$13)/MAR1!$E$13)</f>
        <v/>
      </c>
    </row>
    <row r="4519">
      <c r="A4519" s="5" t="n">
        <v>4518</v>
      </c>
      <c r="B4519" s="5" t="n">
        <v>13</v>
      </c>
      <c r="C4519" s="5" t="n">
        <v>138</v>
      </c>
      <c r="D4519" s="5" t="n">
        <v>5</v>
      </c>
      <c r="E4519" s="5" t="n">
        <v>0</v>
      </c>
      <c r="F4519" s="5" t="n">
        <v>39.5</v>
      </c>
      <c r="G4519" s="5" t="n">
        <v>27.5</v>
      </c>
      <c r="H4519" s="5" t="n">
        <v>19.81</v>
      </c>
      <c r="I4519" s="6">
        <f>IF(E4519&gt;=Markov!$B$3,1,0)</f>
        <v/>
      </c>
      <c r="J4519" s="6">
        <f>I4518</f>
        <v/>
      </c>
      <c r="K4519" s="7">
        <f>MAR1!$B$5+MAR1!$C$5*COS(2*PI()*$C4519/365)+MAR1!$D$5*SIN(2*PI()*$C4519/365)</f>
        <v/>
      </c>
      <c r="L4519" s="7">
        <f>MAR1!$B$6+MAR1!$C$6*COS(2*PI()*$C4519/365)+MAR1!$D$6*SIN(2*PI()*$C4519/365)</f>
        <v/>
      </c>
      <c r="M4519" s="7">
        <f>MAR1!$B$7+MAR1!$C$7*COS(2*PI()*$C4519/365)+MAR1!$D$7*SIN(2*PI()*$C4519/365)</f>
        <v/>
      </c>
      <c r="N4519" s="7">
        <f>F4519-K4519</f>
        <v/>
      </c>
      <c r="O4519" s="7">
        <f>G4519-L4519</f>
        <v/>
      </c>
      <c r="P4519" s="7">
        <f>H4519-M4519</f>
        <v/>
      </c>
      <c r="Q4519" s="7">
        <f>IF($I4519=1,(N4519-MAR1!$B$11)/MAR1!$D$11,(N4519-MAR1!$C$11)/MAR1!$E$11)</f>
        <v/>
      </c>
      <c r="R4519" s="7">
        <f>IF($I4519=1,(O4519-MAR1!$B$12)/MAR1!$D$12,(O4519-MAR1!$C$12)/MAR1!$E$12)</f>
        <v/>
      </c>
      <c r="S4519" s="7">
        <f>IF($I4519=1,(P4519-MAR1!$B$13)/MAR1!$D$13,(P4519-MAR1!$C$13)/MAR1!$E$13)</f>
        <v/>
      </c>
    </row>
    <row r="4520">
      <c r="A4520" s="5" t="n">
        <v>4519</v>
      </c>
      <c r="B4520" s="5" t="n">
        <v>13</v>
      </c>
      <c r="C4520" s="5" t="n">
        <v>139</v>
      </c>
      <c r="D4520" s="5" t="n">
        <v>5</v>
      </c>
      <c r="E4520" s="5" t="n">
        <v>0</v>
      </c>
      <c r="F4520" s="5" t="n">
        <v>40.9</v>
      </c>
      <c r="G4520" s="5" t="n">
        <v>28.6</v>
      </c>
      <c r="H4520" s="5" t="n">
        <v>19.23</v>
      </c>
      <c r="I4520" s="6">
        <f>IF(E4520&gt;=Markov!$B$3,1,0)</f>
        <v/>
      </c>
      <c r="J4520" s="6">
        <f>I4519</f>
        <v/>
      </c>
      <c r="K4520" s="7">
        <f>MAR1!$B$5+MAR1!$C$5*COS(2*PI()*$C4520/365)+MAR1!$D$5*SIN(2*PI()*$C4520/365)</f>
        <v/>
      </c>
      <c r="L4520" s="7">
        <f>MAR1!$B$6+MAR1!$C$6*COS(2*PI()*$C4520/365)+MAR1!$D$6*SIN(2*PI()*$C4520/365)</f>
        <v/>
      </c>
      <c r="M4520" s="7">
        <f>MAR1!$B$7+MAR1!$C$7*COS(2*PI()*$C4520/365)+MAR1!$D$7*SIN(2*PI()*$C4520/365)</f>
        <v/>
      </c>
      <c r="N4520" s="7">
        <f>F4520-K4520</f>
        <v/>
      </c>
      <c r="O4520" s="7">
        <f>G4520-L4520</f>
        <v/>
      </c>
      <c r="P4520" s="7">
        <f>H4520-M4520</f>
        <v/>
      </c>
      <c r="Q4520" s="7">
        <f>IF($I4520=1,(N4520-MAR1!$B$11)/MAR1!$D$11,(N4520-MAR1!$C$11)/MAR1!$E$11)</f>
        <v/>
      </c>
      <c r="R4520" s="7">
        <f>IF($I4520=1,(O4520-MAR1!$B$12)/MAR1!$D$12,(O4520-MAR1!$C$12)/MAR1!$E$12)</f>
        <v/>
      </c>
      <c r="S4520" s="7">
        <f>IF($I4520=1,(P4520-MAR1!$B$13)/MAR1!$D$13,(P4520-MAR1!$C$13)/MAR1!$E$13)</f>
        <v/>
      </c>
    </row>
    <row r="4521">
      <c r="A4521" s="5" t="n">
        <v>4520</v>
      </c>
      <c r="B4521" s="5" t="n">
        <v>13</v>
      </c>
      <c r="C4521" s="5" t="n">
        <v>140</v>
      </c>
      <c r="D4521" s="5" t="n">
        <v>5</v>
      </c>
      <c r="E4521" s="5" t="n">
        <v>0</v>
      </c>
      <c r="F4521" s="5" t="n">
        <v>37.5</v>
      </c>
      <c r="G4521" s="5" t="n">
        <v>27.1</v>
      </c>
      <c r="H4521" s="5" t="n">
        <v>17.63</v>
      </c>
      <c r="I4521" s="6">
        <f>IF(E4521&gt;=Markov!$B$3,1,0)</f>
        <v/>
      </c>
      <c r="J4521" s="6">
        <f>I4520</f>
        <v/>
      </c>
      <c r="K4521" s="7">
        <f>MAR1!$B$5+MAR1!$C$5*COS(2*PI()*$C4521/365)+MAR1!$D$5*SIN(2*PI()*$C4521/365)</f>
        <v/>
      </c>
      <c r="L4521" s="7">
        <f>MAR1!$B$6+MAR1!$C$6*COS(2*PI()*$C4521/365)+MAR1!$D$6*SIN(2*PI()*$C4521/365)</f>
        <v/>
      </c>
      <c r="M4521" s="7">
        <f>MAR1!$B$7+MAR1!$C$7*COS(2*PI()*$C4521/365)+MAR1!$D$7*SIN(2*PI()*$C4521/365)</f>
        <v/>
      </c>
      <c r="N4521" s="7">
        <f>F4521-K4521</f>
        <v/>
      </c>
      <c r="O4521" s="7">
        <f>G4521-L4521</f>
        <v/>
      </c>
      <c r="P4521" s="7">
        <f>H4521-M4521</f>
        <v/>
      </c>
      <c r="Q4521" s="7">
        <f>IF($I4521=1,(N4521-MAR1!$B$11)/MAR1!$D$11,(N4521-MAR1!$C$11)/MAR1!$E$11)</f>
        <v/>
      </c>
      <c r="R4521" s="7">
        <f>IF($I4521=1,(O4521-MAR1!$B$12)/MAR1!$D$12,(O4521-MAR1!$C$12)/MAR1!$E$12)</f>
        <v/>
      </c>
      <c r="S4521" s="7">
        <f>IF($I4521=1,(P4521-MAR1!$B$13)/MAR1!$D$13,(P4521-MAR1!$C$13)/MAR1!$E$13)</f>
        <v/>
      </c>
    </row>
    <row r="4522">
      <c r="A4522" s="5" t="n">
        <v>4521</v>
      </c>
      <c r="B4522" s="5" t="n">
        <v>13</v>
      </c>
      <c r="C4522" s="5" t="n">
        <v>141</v>
      </c>
      <c r="D4522" s="5" t="n">
        <v>5</v>
      </c>
      <c r="E4522" s="5" t="n">
        <v>0</v>
      </c>
      <c r="F4522" s="5" t="n">
        <v>39.7</v>
      </c>
      <c r="G4522" s="5" t="n">
        <v>30.5</v>
      </c>
      <c r="H4522" s="5" t="n">
        <v>17.49</v>
      </c>
      <c r="I4522" s="6">
        <f>IF(E4522&gt;=Markov!$B$3,1,0)</f>
        <v/>
      </c>
      <c r="J4522" s="6">
        <f>I4521</f>
        <v/>
      </c>
      <c r="K4522" s="7">
        <f>MAR1!$B$5+MAR1!$C$5*COS(2*PI()*$C4522/365)+MAR1!$D$5*SIN(2*PI()*$C4522/365)</f>
        <v/>
      </c>
      <c r="L4522" s="7">
        <f>MAR1!$B$6+MAR1!$C$6*COS(2*PI()*$C4522/365)+MAR1!$D$6*SIN(2*PI()*$C4522/365)</f>
        <v/>
      </c>
      <c r="M4522" s="7">
        <f>MAR1!$B$7+MAR1!$C$7*COS(2*PI()*$C4522/365)+MAR1!$D$7*SIN(2*PI()*$C4522/365)</f>
        <v/>
      </c>
      <c r="N4522" s="7">
        <f>F4522-K4522</f>
        <v/>
      </c>
      <c r="O4522" s="7">
        <f>G4522-L4522</f>
        <v/>
      </c>
      <c r="P4522" s="7">
        <f>H4522-M4522</f>
        <v/>
      </c>
      <c r="Q4522" s="7">
        <f>IF($I4522=1,(N4522-MAR1!$B$11)/MAR1!$D$11,(N4522-MAR1!$C$11)/MAR1!$E$11)</f>
        <v/>
      </c>
      <c r="R4522" s="7">
        <f>IF($I4522=1,(O4522-MAR1!$B$12)/MAR1!$D$12,(O4522-MAR1!$C$12)/MAR1!$E$12)</f>
        <v/>
      </c>
      <c r="S4522" s="7">
        <f>IF($I4522=1,(P4522-MAR1!$B$13)/MAR1!$D$13,(P4522-MAR1!$C$13)/MAR1!$E$13)</f>
        <v/>
      </c>
    </row>
    <row r="4523">
      <c r="A4523" s="5" t="n">
        <v>4522</v>
      </c>
      <c r="B4523" s="5" t="n">
        <v>13</v>
      </c>
      <c r="C4523" s="5" t="n">
        <v>142</v>
      </c>
      <c r="D4523" s="5" t="n">
        <v>5</v>
      </c>
      <c r="E4523" s="5" t="n">
        <v>0</v>
      </c>
      <c r="F4523" s="5" t="n">
        <v>37.7</v>
      </c>
      <c r="G4523" s="5" t="n">
        <v>29.2</v>
      </c>
      <c r="H4523" s="5" t="n">
        <v>19.27</v>
      </c>
      <c r="I4523" s="6">
        <f>IF(E4523&gt;=Markov!$B$3,1,0)</f>
        <v/>
      </c>
      <c r="J4523" s="6">
        <f>I4522</f>
        <v/>
      </c>
      <c r="K4523" s="7">
        <f>MAR1!$B$5+MAR1!$C$5*COS(2*PI()*$C4523/365)+MAR1!$D$5*SIN(2*PI()*$C4523/365)</f>
        <v/>
      </c>
      <c r="L4523" s="7">
        <f>MAR1!$B$6+MAR1!$C$6*COS(2*PI()*$C4523/365)+MAR1!$D$6*SIN(2*PI()*$C4523/365)</f>
        <v/>
      </c>
      <c r="M4523" s="7">
        <f>MAR1!$B$7+MAR1!$C$7*COS(2*PI()*$C4523/365)+MAR1!$D$7*SIN(2*PI()*$C4523/365)</f>
        <v/>
      </c>
      <c r="N4523" s="7">
        <f>F4523-K4523</f>
        <v/>
      </c>
      <c r="O4523" s="7">
        <f>G4523-L4523</f>
        <v/>
      </c>
      <c r="P4523" s="7">
        <f>H4523-M4523</f>
        <v/>
      </c>
      <c r="Q4523" s="7">
        <f>IF($I4523=1,(N4523-MAR1!$B$11)/MAR1!$D$11,(N4523-MAR1!$C$11)/MAR1!$E$11)</f>
        <v/>
      </c>
      <c r="R4523" s="7">
        <f>IF($I4523=1,(O4523-MAR1!$B$12)/MAR1!$D$12,(O4523-MAR1!$C$12)/MAR1!$E$12)</f>
        <v/>
      </c>
      <c r="S4523" s="7">
        <f>IF($I4523=1,(P4523-MAR1!$B$13)/MAR1!$D$13,(P4523-MAR1!$C$13)/MAR1!$E$13)</f>
        <v/>
      </c>
    </row>
    <row r="4524">
      <c r="A4524" s="5" t="n">
        <v>4523</v>
      </c>
      <c r="B4524" s="5" t="n">
        <v>13</v>
      </c>
      <c r="C4524" s="5" t="n">
        <v>143</v>
      </c>
      <c r="D4524" s="5" t="n">
        <v>5</v>
      </c>
      <c r="E4524" s="5" t="n">
        <v>0</v>
      </c>
      <c r="F4524" s="5" t="n">
        <v>39.1</v>
      </c>
      <c r="G4524" s="5" t="n">
        <v>28.4</v>
      </c>
      <c r="H4524" s="5" t="n">
        <v>22.08</v>
      </c>
      <c r="I4524" s="6">
        <f>IF(E4524&gt;=Markov!$B$3,1,0)</f>
        <v/>
      </c>
      <c r="J4524" s="6">
        <f>I4523</f>
        <v/>
      </c>
      <c r="K4524" s="7">
        <f>MAR1!$B$5+MAR1!$C$5*COS(2*PI()*$C4524/365)+MAR1!$D$5*SIN(2*PI()*$C4524/365)</f>
        <v/>
      </c>
      <c r="L4524" s="7">
        <f>MAR1!$B$6+MAR1!$C$6*COS(2*PI()*$C4524/365)+MAR1!$D$6*SIN(2*PI()*$C4524/365)</f>
        <v/>
      </c>
      <c r="M4524" s="7">
        <f>MAR1!$B$7+MAR1!$C$7*COS(2*PI()*$C4524/365)+MAR1!$D$7*SIN(2*PI()*$C4524/365)</f>
        <v/>
      </c>
      <c r="N4524" s="7">
        <f>F4524-K4524</f>
        <v/>
      </c>
      <c r="O4524" s="7">
        <f>G4524-L4524</f>
        <v/>
      </c>
      <c r="P4524" s="7">
        <f>H4524-M4524</f>
        <v/>
      </c>
      <c r="Q4524" s="7">
        <f>IF($I4524=1,(N4524-MAR1!$B$11)/MAR1!$D$11,(N4524-MAR1!$C$11)/MAR1!$E$11)</f>
        <v/>
      </c>
      <c r="R4524" s="7">
        <f>IF($I4524=1,(O4524-MAR1!$B$12)/MAR1!$D$12,(O4524-MAR1!$C$12)/MAR1!$E$12)</f>
        <v/>
      </c>
      <c r="S4524" s="7">
        <f>IF($I4524=1,(P4524-MAR1!$B$13)/MAR1!$D$13,(P4524-MAR1!$C$13)/MAR1!$E$13)</f>
        <v/>
      </c>
    </row>
    <row r="4525">
      <c r="A4525" s="5" t="n">
        <v>4524</v>
      </c>
      <c r="B4525" s="5" t="n">
        <v>13</v>
      </c>
      <c r="C4525" s="5" t="n">
        <v>144</v>
      </c>
      <c r="D4525" s="5" t="n">
        <v>5</v>
      </c>
      <c r="E4525" s="5" t="n">
        <v>0</v>
      </c>
      <c r="F4525" s="5" t="n">
        <v>39.2</v>
      </c>
      <c r="G4525" s="5" t="n">
        <v>27.6</v>
      </c>
      <c r="H4525" s="5" t="n">
        <v>25.48</v>
      </c>
      <c r="I4525" s="6">
        <f>IF(E4525&gt;=Markov!$B$3,1,0)</f>
        <v/>
      </c>
      <c r="J4525" s="6">
        <f>I4524</f>
        <v/>
      </c>
      <c r="K4525" s="7">
        <f>MAR1!$B$5+MAR1!$C$5*COS(2*PI()*$C4525/365)+MAR1!$D$5*SIN(2*PI()*$C4525/365)</f>
        <v/>
      </c>
      <c r="L4525" s="7">
        <f>MAR1!$B$6+MAR1!$C$6*COS(2*PI()*$C4525/365)+MAR1!$D$6*SIN(2*PI()*$C4525/365)</f>
        <v/>
      </c>
      <c r="M4525" s="7">
        <f>MAR1!$B$7+MAR1!$C$7*COS(2*PI()*$C4525/365)+MAR1!$D$7*SIN(2*PI()*$C4525/365)</f>
        <v/>
      </c>
      <c r="N4525" s="7">
        <f>F4525-K4525</f>
        <v/>
      </c>
      <c r="O4525" s="7">
        <f>G4525-L4525</f>
        <v/>
      </c>
      <c r="P4525" s="7">
        <f>H4525-M4525</f>
        <v/>
      </c>
      <c r="Q4525" s="7">
        <f>IF($I4525=1,(N4525-MAR1!$B$11)/MAR1!$D$11,(N4525-MAR1!$C$11)/MAR1!$E$11)</f>
        <v/>
      </c>
      <c r="R4525" s="7">
        <f>IF($I4525=1,(O4525-MAR1!$B$12)/MAR1!$D$12,(O4525-MAR1!$C$12)/MAR1!$E$12)</f>
        <v/>
      </c>
      <c r="S4525" s="7">
        <f>IF($I4525=1,(P4525-MAR1!$B$13)/MAR1!$D$13,(P4525-MAR1!$C$13)/MAR1!$E$13)</f>
        <v/>
      </c>
    </row>
    <row r="4526">
      <c r="A4526" s="5" t="n">
        <v>4525</v>
      </c>
      <c r="B4526" s="5" t="n">
        <v>13</v>
      </c>
      <c r="C4526" s="5" t="n">
        <v>145</v>
      </c>
      <c r="D4526" s="5" t="n">
        <v>5</v>
      </c>
      <c r="E4526" s="5" t="n">
        <v>0</v>
      </c>
      <c r="F4526" s="5" t="n">
        <v>40.8</v>
      </c>
      <c r="G4526" s="5" t="n">
        <v>28.6</v>
      </c>
      <c r="H4526" s="5" t="n">
        <v>25.98</v>
      </c>
      <c r="I4526" s="6">
        <f>IF(E4526&gt;=Markov!$B$3,1,0)</f>
        <v/>
      </c>
      <c r="J4526" s="6">
        <f>I4525</f>
        <v/>
      </c>
      <c r="K4526" s="7">
        <f>MAR1!$B$5+MAR1!$C$5*COS(2*PI()*$C4526/365)+MAR1!$D$5*SIN(2*PI()*$C4526/365)</f>
        <v/>
      </c>
      <c r="L4526" s="7">
        <f>MAR1!$B$6+MAR1!$C$6*COS(2*PI()*$C4526/365)+MAR1!$D$6*SIN(2*PI()*$C4526/365)</f>
        <v/>
      </c>
      <c r="M4526" s="7">
        <f>MAR1!$B$7+MAR1!$C$7*COS(2*PI()*$C4526/365)+MAR1!$D$7*SIN(2*PI()*$C4526/365)</f>
        <v/>
      </c>
      <c r="N4526" s="7">
        <f>F4526-K4526</f>
        <v/>
      </c>
      <c r="O4526" s="7">
        <f>G4526-L4526</f>
        <v/>
      </c>
      <c r="P4526" s="7">
        <f>H4526-M4526</f>
        <v/>
      </c>
      <c r="Q4526" s="7">
        <f>IF($I4526=1,(N4526-MAR1!$B$11)/MAR1!$D$11,(N4526-MAR1!$C$11)/MAR1!$E$11)</f>
        <v/>
      </c>
      <c r="R4526" s="7">
        <f>IF($I4526=1,(O4526-MAR1!$B$12)/MAR1!$D$12,(O4526-MAR1!$C$12)/MAR1!$E$12)</f>
        <v/>
      </c>
      <c r="S4526" s="7">
        <f>IF($I4526=1,(P4526-MAR1!$B$13)/MAR1!$D$13,(P4526-MAR1!$C$13)/MAR1!$E$13)</f>
        <v/>
      </c>
    </row>
    <row r="4527">
      <c r="A4527" s="5" t="n">
        <v>4526</v>
      </c>
      <c r="B4527" s="5" t="n">
        <v>13</v>
      </c>
      <c r="C4527" s="5" t="n">
        <v>146</v>
      </c>
      <c r="D4527" s="5" t="n">
        <v>5</v>
      </c>
      <c r="E4527" s="5" t="n">
        <v>0</v>
      </c>
      <c r="F4527" s="5" t="n">
        <v>38.2</v>
      </c>
      <c r="G4527" s="5" t="n">
        <v>28.7</v>
      </c>
      <c r="H4527" s="5" t="n">
        <v>26.09</v>
      </c>
      <c r="I4527" s="6">
        <f>IF(E4527&gt;=Markov!$B$3,1,0)</f>
        <v/>
      </c>
      <c r="J4527" s="6">
        <f>I4526</f>
        <v/>
      </c>
      <c r="K4527" s="7">
        <f>MAR1!$B$5+MAR1!$C$5*COS(2*PI()*$C4527/365)+MAR1!$D$5*SIN(2*PI()*$C4527/365)</f>
        <v/>
      </c>
      <c r="L4527" s="7">
        <f>MAR1!$B$6+MAR1!$C$6*COS(2*PI()*$C4527/365)+MAR1!$D$6*SIN(2*PI()*$C4527/365)</f>
        <v/>
      </c>
      <c r="M4527" s="7">
        <f>MAR1!$B$7+MAR1!$C$7*COS(2*PI()*$C4527/365)+MAR1!$D$7*SIN(2*PI()*$C4527/365)</f>
        <v/>
      </c>
      <c r="N4527" s="7">
        <f>F4527-K4527</f>
        <v/>
      </c>
      <c r="O4527" s="7">
        <f>G4527-L4527</f>
        <v/>
      </c>
      <c r="P4527" s="7">
        <f>H4527-M4527</f>
        <v/>
      </c>
      <c r="Q4527" s="7">
        <f>IF($I4527=1,(N4527-MAR1!$B$11)/MAR1!$D$11,(N4527-MAR1!$C$11)/MAR1!$E$11)</f>
        <v/>
      </c>
      <c r="R4527" s="7">
        <f>IF($I4527=1,(O4527-MAR1!$B$12)/MAR1!$D$12,(O4527-MAR1!$C$12)/MAR1!$E$12)</f>
        <v/>
      </c>
      <c r="S4527" s="7">
        <f>IF($I4527=1,(P4527-MAR1!$B$13)/MAR1!$D$13,(P4527-MAR1!$C$13)/MAR1!$E$13)</f>
        <v/>
      </c>
    </row>
    <row r="4528">
      <c r="A4528" s="5" t="n">
        <v>4527</v>
      </c>
      <c r="B4528" s="5" t="n">
        <v>13</v>
      </c>
      <c r="C4528" s="5" t="n">
        <v>147</v>
      </c>
      <c r="D4528" s="5" t="n">
        <v>5</v>
      </c>
      <c r="E4528" s="5" t="n">
        <v>0</v>
      </c>
      <c r="F4528" s="5" t="n">
        <v>35.7</v>
      </c>
      <c r="G4528" s="5" t="n">
        <v>27.6</v>
      </c>
      <c r="H4528" s="5" t="n">
        <v>20.79</v>
      </c>
      <c r="I4528" s="6">
        <f>IF(E4528&gt;=Markov!$B$3,1,0)</f>
        <v/>
      </c>
      <c r="J4528" s="6">
        <f>I4527</f>
        <v/>
      </c>
      <c r="K4528" s="7">
        <f>MAR1!$B$5+MAR1!$C$5*COS(2*PI()*$C4528/365)+MAR1!$D$5*SIN(2*PI()*$C4528/365)</f>
        <v/>
      </c>
      <c r="L4528" s="7">
        <f>MAR1!$B$6+MAR1!$C$6*COS(2*PI()*$C4528/365)+MAR1!$D$6*SIN(2*PI()*$C4528/365)</f>
        <v/>
      </c>
      <c r="M4528" s="7">
        <f>MAR1!$B$7+MAR1!$C$7*COS(2*PI()*$C4528/365)+MAR1!$D$7*SIN(2*PI()*$C4528/365)</f>
        <v/>
      </c>
      <c r="N4528" s="7">
        <f>F4528-K4528</f>
        <v/>
      </c>
      <c r="O4528" s="7">
        <f>G4528-L4528</f>
        <v/>
      </c>
      <c r="P4528" s="7">
        <f>H4528-M4528</f>
        <v/>
      </c>
      <c r="Q4528" s="7">
        <f>IF($I4528=1,(N4528-MAR1!$B$11)/MAR1!$D$11,(N4528-MAR1!$C$11)/MAR1!$E$11)</f>
        <v/>
      </c>
      <c r="R4528" s="7">
        <f>IF($I4528=1,(O4528-MAR1!$B$12)/MAR1!$D$12,(O4528-MAR1!$C$12)/MAR1!$E$12)</f>
        <v/>
      </c>
      <c r="S4528" s="7">
        <f>IF($I4528=1,(P4528-MAR1!$B$13)/MAR1!$D$13,(P4528-MAR1!$C$13)/MAR1!$E$13)</f>
        <v/>
      </c>
    </row>
    <row r="4529">
      <c r="A4529" s="5" t="n">
        <v>4528</v>
      </c>
      <c r="B4529" s="5" t="n">
        <v>13</v>
      </c>
      <c r="C4529" s="5" t="n">
        <v>148</v>
      </c>
      <c r="D4529" s="5" t="n">
        <v>5</v>
      </c>
      <c r="E4529" s="5" t="n">
        <v>0</v>
      </c>
      <c r="F4529" s="5" t="n">
        <v>35.3</v>
      </c>
      <c r="G4529" s="5" t="n">
        <v>27.7</v>
      </c>
      <c r="H4529" s="5" t="n">
        <v>22.32</v>
      </c>
      <c r="I4529" s="6">
        <f>IF(E4529&gt;=Markov!$B$3,1,0)</f>
        <v/>
      </c>
      <c r="J4529" s="6">
        <f>I4528</f>
        <v/>
      </c>
      <c r="K4529" s="7">
        <f>MAR1!$B$5+MAR1!$C$5*COS(2*PI()*$C4529/365)+MAR1!$D$5*SIN(2*PI()*$C4529/365)</f>
        <v/>
      </c>
      <c r="L4529" s="7">
        <f>MAR1!$B$6+MAR1!$C$6*COS(2*PI()*$C4529/365)+MAR1!$D$6*SIN(2*PI()*$C4529/365)</f>
        <v/>
      </c>
      <c r="M4529" s="7">
        <f>MAR1!$B$7+MAR1!$C$7*COS(2*PI()*$C4529/365)+MAR1!$D$7*SIN(2*PI()*$C4529/365)</f>
        <v/>
      </c>
      <c r="N4529" s="7">
        <f>F4529-K4529</f>
        <v/>
      </c>
      <c r="O4529" s="7">
        <f>G4529-L4529</f>
        <v/>
      </c>
      <c r="P4529" s="7">
        <f>H4529-M4529</f>
        <v/>
      </c>
      <c r="Q4529" s="7">
        <f>IF($I4529=1,(N4529-MAR1!$B$11)/MAR1!$D$11,(N4529-MAR1!$C$11)/MAR1!$E$11)</f>
        <v/>
      </c>
      <c r="R4529" s="7">
        <f>IF($I4529=1,(O4529-MAR1!$B$12)/MAR1!$D$12,(O4529-MAR1!$C$12)/MAR1!$E$12)</f>
        <v/>
      </c>
      <c r="S4529" s="7">
        <f>IF($I4529=1,(P4529-MAR1!$B$13)/MAR1!$D$13,(P4529-MAR1!$C$13)/MAR1!$E$13)</f>
        <v/>
      </c>
    </row>
    <row r="4530">
      <c r="A4530" s="5" t="n">
        <v>4529</v>
      </c>
      <c r="B4530" s="5" t="n">
        <v>13</v>
      </c>
      <c r="C4530" s="5" t="n">
        <v>149</v>
      </c>
      <c r="D4530" s="5" t="n">
        <v>5</v>
      </c>
      <c r="E4530" s="5" t="n">
        <v>0</v>
      </c>
      <c r="F4530" s="5" t="n">
        <v>36.5</v>
      </c>
      <c r="G4530" s="5" t="n">
        <v>28.7</v>
      </c>
      <c r="H4530" s="5" t="n">
        <v>21.28</v>
      </c>
      <c r="I4530" s="6">
        <f>IF(E4530&gt;=Markov!$B$3,1,0)</f>
        <v/>
      </c>
      <c r="J4530" s="6">
        <f>I4529</f>
        <v/>
      </c>
      <c r="K4530" s="7">
        <f>MAR1!$B$5+MAR1!$C$5*COS(2*PI()*$C4530/365)+MAR1!$D$5*SIN(2*PI()*$C4530/365)</f>
        <v/>
      </c>
      <c r="L4530" s="7">
        <f>MAR1!$B$6+MAR1!$C$6*COS(2*PI()*$C4530/365)+MAR1!$D$6*SIN(2*PI()*$C4530/365)</f>
        <v/>
      </c>
      <c r="M4530" s="7">
        <f>MAR1!$B$7+MAR1!$C$7*COS(2*PI()*$C4530/365)+MAR1!$D$7*SIN(2*PI()*$C4530/365)</f>
        <v/>
      </c>
      <c r="N4530" s="7">
        <f>F4530-K4530</f>
        <v/>
      </c>
      <c r="O4530" s="7">
        <f>G4530-L4530</f>
        <v/>
      </c>
      <c r="P4530" s="7">
        <f>H4530-M4530</f>
        <v/>
      </c>
      <c r="Q4530" s="7">
        <f>IF($I4530=1,(N4530-MAR1!$B$11)/MAR1!$D$11,(N4530-MAR1!$C$11)/MAR1!$E$11)</f>
        <v/>
      </c>
      <c r="R4530" s="7">
        <f>IF($I4530=1,(O4530-MAR1!$B$12)/MAR1!$D$12,(O4530-MAR1!$C$12)/MAR1!$E$12)</f>
        <v/>
      </c>
      <c r="S4530" s="7">
        <f>IF($I4530=1,(P4530-MAR1!$B$13)/MAR1!$D$13,(P4530-MAR1!$C$13)/MAR1!$E$13)</f>
        <v/>
      </c>
    </row>
    <row r="4531">
      <c r="A4531" s="5" t="n">
        <v>4530</v>
      </c>
      <c r="B4531" s="5" t="n">
        <v>13</v>
      </c>
      <c r="C4531" s="5" t="n">
        <v>150</v>
      </c>
      <c r="D4531" s="5" t="n">
        <v>5</v>
      </c>
      <c r="E4531" s="5" t="n">
        <v>0</v>
      </c>
      <c r="F4531" s="5" t="n">
        <v>35.8</v>
      </c>
      <c r="G4531" s="5" t="n">
        <v>26.7</v>
      </c>
      <c r="H4531" s="5" t="n">
        <v>20.2</v>
      </c>
      <c r="I4531" s="6">
        <f>IF(E4531&gt;=Markov!$B$3,1,0)</f>
        <v/>
      </c>
      <c r="J4531" s="6">
        <f>I4530</f>
        <v/>
      </c>
      <c r="K4531" s="7">
        <f>MAR1!$B$5+MAR1!$C$5*COS(2*PI()*$C4531/365)+MAR1!$D$5*SIN(2*PI()*$C4531/365)</f>
        <v/>
      </c>
      <c r="L4531" s="7">
        <f>MAR1!$B$6+MAR1!$C$6*COS(2*PI()*$C4531/365)+MAR1!$D$6*SIN(2*PI()*$C4531/365)</f>
        <v/>
      </c>
      <c r="M4531" s="7">
        <f>MAR1!$B$7+MAR1!$C$7*COS(2*PI()*$C4531/365)+MAR1!$D$7*SIN(2*PI()*$C4531/365)</f>
        <v/>
      </c>
      <c r="N4531" s="7">
        <f>F4531-K4531</f>
        <v/>
      </c>
      <c r="O4531" s="7">
        <f>G4531-L4531</f>
        <v/>
      </c>
      <c r="P4531" s="7">
        <f>H4531-M4531</f>
        <v/>
      </c>
      <c r="Q4531" s="7">
        <f>IF($I4531=1,(N4531-MAR1!$B$11)/MAR1!$D$11,(N4531-MAR1!$C$11)/MAR1!$E$11)</f>
        <v/>
      </c>
      <c r="R4531" s="7">
        <f>IF($I4531=1,(O4531-MAR1!$B$12)/MAR1!$D$12,(O4531-MAR1!$C$12)/MAR1!$E$12)</f>
        <v/>
      </c>
      <c r="S4531" s="7">
        <f>IF($I4531=1,(P4531-MAR1!$B$13)/MAR1!$D$13,(P4531-MAR1!$C$13)/MAR1!$E$13)</f>
        <v/>
      </c>
    </row>
    <row r="4532">
      <c r="A4532" s="5" t="n">
        <v>4531</v>
      </c>
      <c r="B4532" s="5" t="n">
        <v>13</v>
      </c>
      <c r="C4532" s="5" t="n">
        <v>151</v>
      </c>
      <c r="D4532" s="5" t="n">
        <v>5</v>
      </c>
      <c r="E4532" s="5" t="n">
        <v>0</v>
      </c>
      <c r="F4532" s="5" t="n">
        <v>34.8</v>
      </c>
      <c r="G4532" s="5" t="n">
        <v>25.2</v>
      </c>
      <c r="H4532" s="5" t="n">
        <v>21.42</v>
      </c>
      <c r="I4532" s="6">
        <f>IF(E4532&gt;=Markov!$B$3,1,0)</f>
        <v/>
      </c>
      <c r="J4532" s="6">
        <f>I4531</f>
        <v/>
      </c>
      <c r="K4532" s="7">
        <f>MAR1!$B$5+MAR1!$C$5*COS(2*PI()*$C4532/365)+MAR1!$D$5*SIN(2*PI()*$C4532/365)</f>
        <v/>
      </c>
      <c r="L4532" s="7">
        <f>MAR1!$B$6+MAR1!$C$6*COS(2*PI()*$C4532/365)+MAR1!$D$6*SIN(2*PI()*$C4532/365)</f>
        <v/>
      </c>
      <c r="M4532" s="7">
        <f>MAR1!$B$7+MAR1!$C$7*COS(2*PI()*$C4532/365)+MAR1!$D$7*SIN(2*PI()*$C4532/365)</f>
        <v/>
      </c>
      <c r="N4532" s="7">
        <f>F4532-K4532</f>
        <v/>
      </c>
      <c r="O4532" s="7">
        <f>G4532-L4532</f>
        <v/>
      </c>
      <c r="P4532" s="7">
        <f>H4532-M4532</f>
        <v/>
      </c>
      <c r="Q4532" s="7">
        <f>IF($I4532=1,(N4532-MAR1!$B$11)/MAR1!$D$11,(N4532-MAR1!$C$11)/MAR1!$E$11)</f>
        <v/>
      </c>
      <c r="R4532" s="7">
        <f>IF($I4532=1,(O4532-MAR1!$B$12)/MAR1!$D$12,(O4532-MAR1!$C$12)/MAR1!$E$12)</f>
        <v/>
      </c>
      <c r="S4532" s="7">
        <f>IF($I4532=1,(P4532-MAR1!$B$13)/MAR1!$D$13,(P4532-MAR1!$C$13)/MAR1!$E$13)</f>
        <v/>
      </c>
    </row>
    <row r="4533">
      <c r="A4533" s="5" t="n">
        <v>4532</v>
      </c>
      <c r="B4533" s="5" t="n">
        <v>13</v>
      </c>
      <c r="C4533" s="5" t="n">
        <v>152</v>
      </c>
      <c r="D4533" s="5" t="n">
        <v>6</v>
      </c>
      <c r="E4533" s="5" t="n">
        <v>0</v>
      </c>
      <c r="F4533" s="5" t="n">
        <v>36.8</v>
      </c>
      <c r="G4533" s="5" t="n">
        <v>27.4</v>
      </c>
      <c r="H4533" s="5" t="n">
        <v>24.79</v>
      </c>
      <c r="I4533" s="6">
        <f>IF(E4533&gt;=Markov!$B$3,1,0)</f>
        <v/>
      </c>
      <c r="J4533" s="6">
        <f>I4532</f>
        <v/>
      </c>
      <c r="K4533" s="7">
        <f>MAR1!$B$5+MAR1!$C$5*COS(2*PI()*$C4533/365)+MAR1!$D$5*SIN(2*PI()*$C4533/365)</f>
        <v/>
      </c>
      <c r="L4533" s="7">
        <f>MAR1!$B$6+MAR1!$C$6*COS(2*PI()*$C4533/365)+MAR1!$D$6*SIN(2*PI()*$C4533/365)</f>
        <v/>
      </c>
      <c r="M4533" s="7">
        <f>MAR1!$B$7+MAR1!$C$7*COS(2*PI()*$C4533/365)+MAR1!$D$7*SIN(2*PI()*$C4533/365)</f>
        <v/>
      </c>
      <c r="N4533" s="7">
        <f>F4533-K4533</f>
        <v/>
      </c>
      <c r="O4533" s="7">
        <f>G4533-L4533</f>
        <v/>
      </c>
      <c r="P4533" s="7">
        <f>H4533-M4533</f>
        <v/>
      </c>
      <c r="Q4533" s="7">
        <f>IF($I4533=1,(N4533-MAR1!$B$11)/MAR1!$D$11,(N4533-MAR1!$C$11)/MAR1!$E$11)</f>
        <v/>
      </c>
      <c r="R4533" s="7">
        <f>IF($I4533=1,(O4533-MAR1!$B$12)/MAR1!$D$12,(O4533-MAR1!$C$12)/MAR1!$E$12)</f>
        <v/>
      </c>
      <c r="S4533" s="7">
        <f>IF($I4533=1,(P4533-MAR1!$B$13)/MAR1!$D$13,(P4533-MAR1!$C$13)/MAR1!$E$13)</f>
        <v/>
      </c>
    </row>
    <row r="4534">
      <c r="A4534" s="5" t="n">
        <v>4533</v>
      </c>
      <c r="B4534" s="5" t="n">
        <v>13</v>
      </c>
      <c r="C4534" s="5" t="n">
        <v>153</v>
      </c>
      <c r="D4534" s="5" t="n">
        <v>6</v>
      </c>
      <c r="E4534" s="5" t="n">
        <v>13.7</v>
      </c>
      <c r="F4534" s="5" t="n">
        <v>34.6</v>
      </c>
      <c r="G4534" s="5" t="n">
        <v>28.1</v>
      </c>
      <c r="H4534" s="5" t="n">
        <v>16.02</v>
      </c>
      <c r="I4534" s="6">
        <f>IF(E4534&gt;=Markov!$B$3,1,0)</f>
        <v/>
      </c>
      <c r="J4534" s="6">
        <f>I4533</f>
        <v/>
      </c>
      <c r="K4534" s="7">
        <f>MAR1!$B$5+MAR1!$C$5*COS(2*PI()*$C4534/365)+MAR1!$D$5*SIN(2*PI()*$C4534/365)</f>
        <v/>
      </c>
      <c r="L4534" s="7">
        <f>MAR1!$B$6+MAR1!$C$6*COS(2*PI()*$C4534/365)+MAR1!$D$6*SIN(2*PI()*$C4534/365)</f>
        <v/>
      </c>
      <c r="M4534" s="7">
        <f>MAR1!$B$7+MAR1!$C$7*COS(2*PI()*$C4534/365)+MAR1!$D$7*SIN(2*PI()*$C4534/365)</f>
        <v/>
      </c>
      <c r="N4534" s="7">
        <f>F4534-K4534</f>
        <v/>
      </c>
      <c r="O4534" s="7">
        <f>G4534-L4534</f>
        <v/>
      </c>
      <c r="P4534" s="7">
        <f>H4534-M4534</f>
        <v/>
      </c>
      <c r="Q4534" s="7">
        <f>IF($I4534=1,(N4534-MAR1!$B$11)/MAR1!$D$11,(N4534-MAR1!$C$11)/MAR1!$E$11)</f>
        <v/>
      </c>
      <c r="R4534" s="7">
        <f>IF($I4534=1,(O4534-MAR1!$B$12)/MAR1!$D$12,(O4534-MAR1!$C$12)/MAR1!$E$12)</f>
        <v/>
      </c>
      <c r="S4534" s="7">
        <f>IF($I4534=1,(P4534-MAR1!$B$13)/MAR1!$D$13,(P4534-MAR1!$C$13)/MAR1!$E$13)</f>
        <v/>
      </c>
    </row>
    <row r="4535">
      <c r="A4535" s="5" t="n">
        <v>4534</v>
      </c>
      <c r="B4535" s="5" t="n">
        <v>13</v>
      </c>
      <c r="C4535" s="5" t="n">
        <v>154</v>
      </c>
      <c r="D4535" s="5" t="n">
        <v>6</v>
      </c>
      <c r="E4535" s="5" t="n">
        <v>0</v>
      </c>
      <c r="F4535" s="5" t="n">
        <v>38.3</v>
      </c>
      <c r="G4535" s="5" t="n">
        <v>27</v>
      </c>
      <c r="H4535" s="5" t="n">
        <v>21.59</v>
      </c>
      <c r="I4535" s="6">
        <f>IF(E4535&gt;=Markov!$B$3,1,0)</f>
        <v/>
      </c>
      <c r="J4535" s="6">
        <f>I4534</f>
        <v/>
      </c>
      <c r="K4535" s="7">
        <f>MAR1!$B$5+MAR1!$C$5*COS(2*PI()*$C4535/365)+MAR1!$D$5*SIN(2*PI()*$C4535/365)</f>
        <v/>
      </c>
      <c r="L4535" s="7">
        <f>MAR1!$B$6+MAR1!$C$6*COS(2*PI()*$C4535/365)+MAR1!$D$6*SIN(2*PI()*$C4535/365)</f>
        <v/>
      </c>
      <c r="M4535" s="7">
        <f>MAR1!$B$7+MAR1!$C$7*COS(2*PI()*$C4535/365)+MAR1!$D$7*SIN(2*PI()*$C4535/365)</f>
        <v/>
      </c>
      <c r="N4535" s="7">
        <f>F4535-K4535</f>
        <v/>
      </c>
      <c r="O4535" s="7">
        <f>G4535-L4535</f>
        <v/>
      </c>
      <c r="P4535" s="7">
        <f>H4535-M4535</f>
        <v/>
      </c>
      <c r="Q4535" s="7">
        <f>IF($I4535=1,(N4535-MAR1!$B$11)/MAR1!$D$11,(N4535-MAR1!$C$11)/MAR1!$E$11)</f>
        <v/>
      </c>
      <c r="R4535" s="7">
        <f>IF($I4535=1,(O4535-MAR1!$B$12)/MAR1!$D$12,(O4535-MAR1!$C$12)/MAR1!$E$12)</f>
        <v/>
      </c>
      <c r="S4535" s="7">
        <f>IF($I4535=1,(P4535-MAR1!$B$13)/MAR1!$D$13,(P4535-MAR1!$C$13)/MAR1!$E$13)</f>
        <v/>
      </c>
    </row>
    <row r="4536">
      <c r="A4536" s="5" t="n">
        <v>4535</v>
      </c>
      <c r="B4536" s="5" t="n">
        <v>13</v>
      </c>
      <c r="C4536" s="5" t="n">
        <v>155</v>
      </c>
      <c r="D4536" s="5" t="n">
        <v>6</v>
      </c>
      <c r="E4536" s="5" t="n">
        <v>0</v>
      </c>
      <c r="F4536" s="5" t="n">
        <v>41.4</v>
      </c>
      <c r="G4536" s="5" t="n">
        <v>29.8</v>
      </c>
      <c r="H4536" s="5" t="n">
        <v>25.48</v>
      </c>
      <c r="I4536" s="6">
        <f>IF(E4536&gt;=Markov!$B$3,1,0)</f>
        <v/>
      </c>
      <c r="J4536" s="6">
        <f>I4535</f>
        <v/>
      </c>
      <c r="K4536" s="7">
        <f>MAR1!$B$5+MAR1!$C$5*COS(2*PI()*$C4536/365)+MAR1!$D$5*SIN(2*PI()*$C4536/365)</f>
        <v/>
      </c>
      <c r="L4536" s="7">
        <f>MAR1!$B$6+MAR1!$C$6*COS(2*PI()*$C4536/365)+MAR1!$D$6*SIN(2*PI()*$C4536/365)</f>
        <v/>
      </c>
      <c r="M4536" s="7">
        <f>MAR1!$B$7+MAR1!$C$7*COS(2*PI()*$C4536/365)+MAR1!$D$7*SIN(2*PI()*$C4536/365)</f>
        <v/>
      </c>
      <c r="N4536" s="7">
        <f>F4536-K4536</f>
        <v/>
      </c>
      <c r="O4536" s="7">
        <f>G4536-L4536</f>
        <v/>
      </c>
      <c r="P4536" s="7">
        <f>H4536-M4536</f>
        <v/>
      </c>
      <c r="Q4536" s="7">
        <f>IF($I4536=1,(N4536-MAR1!$B$11)/MAR1!$D$11,(N4536-MAR1!$C$11)/MAR1!$E$11)</f>
        <v/>
      </c>
      <c r="R4536" s="7">
        <f>IF($I4536=1,(O4536-MAR1!$B$12)/MAR1!$D$12,(O4536-MAR1!$C$12)/MAR1!$E$12)</f>
        <v/>
      </c>
      <c r="S4536" s="7">
        <f>IF($I4536=1,(P4536-MAR1!$B$13)/MAR1!$D$13,(P4536-MAR1!$C$13)/MAR1!$E$13)</f>
        <v/>
      </c>
    </row>
    <row r="4537">
      <c r="A4537" s="5" t="n">
        <v>4536</v>
      </c>
      <c r="B4537" s="5" t="n">
        <v>13</v>
      </c>
      <c r="C4537" s="5" t="n">
        <v>156</v>
      </c>
      <c r="D4537" s="5" t="n">
        <v>6</v>
      </c>
      <c r="E4537" s="5" t="n">
        <v>0</v>
      </c>
      <c r="F4537" s="5" t="n">
        <v>37.7</v>
      </c>
      <c r="G4537" s="5" t="n">
        <v>27.8</v>
      </c>
      <c r="H4537" s="5" t="n">
        <v>29.09</v>
      </c>
      <c r="I4537" s="6">
        <f>IF(E4537&gt;=Markov!$B$3,1,0)</f>
        <v/>
      </c>
      <c r="J4537" s="6">
        <f>I4536</f>
        <v/>
      </c>
      <c r="K4537" s="7">
        <f>MAR1!$B$5+MAR1!$C$5*COS(2*PI()*$C4537/365)+MAR1!$D$5*SIN(2*PI()*$C4537/365)</f>
        <v/>
      </c>
      <c r="L4537" s="7">
        <f>MAR1!$B$6+MAR1!$C$6*COS(2*PI()*$C4537/365)+MAR1!$D$6*SIN(2*PI()*$C4537/365)</f>
        <v/>
      </c>
      <c r="M4537" s="7">
        <f>MAR1!$B$7+MAR1!$C$7*COS(2*PI()*$C4537/365)+MAR1!$D$7*SIN(2*PI()*$C4537/365)</f>
        <v/>
      </c>
      <c r="N4537" s="7">
        <f>F4537-K4537</f>
        <v/>
      </c>
      <c r="O4537" s="7">
        <f>G4537-L4537</f>
        <v/>
      </c>
      <c r="P4537" s="7">
        <f>H4537-M4537</f>
        <v/>
      </c>
      <c r="Q4537" s="7">
        <f>IF($I4537=1,(N4537-MAR1!$B$11)/MAR1!$D$11,(N4537-MAR1!$C$11)/MAR1!$E$11)</f>
        <v/>
      </c>
      <c r="R4537" s="7">
        <f>IF($I4537=1,(O4537-MAR1!$B$12)/MAR1!$D$12,(O4537-MAR1!$C$12)/MAR1!$E$12)</f>
        <v/>
      </c>
      <c r="S4537" s="7">
        <f>IF($I4537=1,(P4537-MAR1!$B$13)/MAR1!$D$13,(P4537-MAR1!$C$13)/MAR1!$E$13)</f>
        <v/>
      </c>
    </row>
    <row r="4538">
      <c r="A4538" s="5" t="n">
        <v>4537</v>
      </c>
      <c r="B4538" s="5" t="n">
        <v>13</v>
      </c>
      <c r="C4538" s="5" t="n">
        <v>157</v>
      </c>
      <c r="D4538" s="5" t="n">
        <v>6</v>
      </c>
      <c r="E4538" s="5" t="n">
        <v>6.2</v>
      </c>
      <c r="F4538" s="5" t="n">
        <v>33.6</v>
      </c>
      <c r="G4538" s="5" t="n">
        <v>26.3</v>
      </c>
      <c r="H4538" s="5" t="n">
        <v>18.02</v>
      </c>
      <c r="I4538" s="6">
        <f>IF(E4538&gt;=Markov!$B$3,1,0)</f>
        <v/>
      </c>
      <c r="J4538" s="6">
        <f>I4537</f>
        <v/>
      </c>
      <c r="K4538" s="7">
        <f>MAR1!$B$5+MAR1!$C$5*COS(2*PI()*$C4538/365)+MAR1!$D$5*SIN(2*PI()*$C4538/365)</f>
        <v/>
      </c>
      <c r="L4538" s="7">
        <f>MAR1!$B$6+MAR1!$C$6*COS(2*PI()*$C4538/365)+MAR1!$D$6*SIN(2*PI()*$C4538/365)</f>
        <v/>
      </c>
      <c r="M4538" s="7">
        <f>MAR1!$B$7+MAR1!$C$7*COS(2*PI()*$C4538/365)+MAR1!$D$7*SIN(2*PI()*$C4538/365)</f>
        <v/>
      </c>
      <c r="N4538" s="7">
        <f>F4538-K4538</f>
        <v/>
      </c>
      <c r="O4538" s="7">
        <f>G4538-L4538</f>
        <v/>
      </c>
      <c r="P4538" s="7">
        <f>H4538-M4538</f>
        <v/>
      </c>
      <c r="Q4538" s="7">
        <f>IF($I4538=1,(N4538-MAR1!$B$11)/MAR1!$D$11,(N4538-MAR1!$C$11)/MAR1!$E$11)</f>
        <v/>
      </c>
      <c r="R4538" s="7">
        <f>IF($I4538=1,(O4538-MAR1!$B$12)/MAR1!$D$12,(O4538-MAR1!$C$12)/MAR1!$E$12)</f>
        <v/>
      </c>
      <c r="S4538" s="7">
        <f>IF($I4538=1,(P4538-MAR1!$B$13)/MAR1!$D$13,(P4538-MAR1!$C$13)/MAR1!$E$13)</f>
        <v/>
      </c>
    </row>
    <row r="4539">
      <c r="A4539" s="5" t="n">
        <v>4538</v>
      </c>
      <c r="B4539" s="5" t="n">
        <v>13</v>
      </c>
      <c r="C4539" s="5" t="n">
        <v>158</v>
      </c>
      <c r="D4539" s="5" t="n">
        <v>6</v>
      </c>
      <c r="E4539" s="5" t="n">
        <v>0</v>
      </c>
      <c r="F4539" s="5" t="n">
        <v>33</v>
      </c>
      <c r="G4539" s="5" t="n">
        <v>24.1</v>
      </c>
      <c r="H4539" s="5" t="n">
        <v>24.83</v>
      </c>
      <c r="I4539" s="6">
        <f>IF(E4539&gt;=Markov!$B$3,1,0)</f>
        <v/>
      </c>
      <c r="J4539" s="6">
        <f>I4538</f>
        <v/>
      </c>
      <c r="K4539" s="7">
        <f>MAR1!$B$5+MAR1!$C$5*COS(2*PI()*$C4539/365)+MAR1!$D$5*SIN(2*PI()*$C4539/365)</f>
        <v/>
      </c>
      <c r="L4539" s="7">
        <f>MAR1!$B$6+MAR1!$C$6*COS(2*PI()*$C4539/365)+MAR1!$D$6*SIN(2*PI()*$C4539/365)</f>
        <v/>
      </c>
      <c r="M4539" s="7">
        <f>MAR1!$B$7+MAR1!$C$7*COS(2*PI()*$C4539/365)+MAR1!$D$7*SIN(2*PI()*$C4539/365)</f>
        <v/>
      </c>
      <c r="N4539" s="7">
        <f>F4539-K4539</f>
        <v/>
      </c>
      <c r="O4539" s="7">
        <f>G4539-L4539</f>
        <v/>
      </c>
      <c r="P4539" s="7">
        <f>H4539-M4539</f>
        <v/>
      </c>
      <c r="Q4539" s="7">
        <f>IF($I4539=1,(N4539-MAR1!$B$11)/MAR1!$D$11,(N4539-MAR1!$C$11)/MAR1!$E$11)</f>
        <v/>
      </c>
      <c r="R4539" s="7">
        <f>IF($I4539=1,(O4539-MAR1!$B$12)/MAR1!$D$12,(O4539-MAR1!$C$12)/MAR1!$E$12)</f>
        <v/>
      </c>
      <c r="S4539" s="7">
        <f>IF($I4539=1,(P4539-MAR1!$B$13)/MAR1!$D$13,(P4539-MAR1!$C$13)/MAR1!$E$13)</f>
        <v/>
      </c>
    </row>
    <row r="4540">
      <c r="A4540" s="5" t="n">
        <v>4539</v>
      </c>
      <c r="B4540" s="5" t="n">
        <v>13</v>
      </c>
      <c r="C4540" s="5" t="n">
        <v>159</v>
      </c>
      <c r="D4540" s="5" t="n">
        <v>6</v>
      </c>
      <c r="E4540" s="5" t="n">
        <v>0</v>
      </c>
      <c r="F4540" s="5" t="n">
        <v>32.8</v>
      </c>
      <c r="G4540" s="5" t="n">
        <v>25.6</v>
      </c>
      <c r="H4540" s="5" t="n">
        <v>21.99</v>
      </c>
      <c r="I4540" s="6">
        <f>IF(E4540&gt;=Markov!$B$3,1,0)</f>
        <v/>
      </c>
      <c r="J4540" s="6">
        <f>I4539</f>
        <v/>
      </c>
      <c r="K4540" s="7">
        <f>MAR1!$B$5+MAR1!$C$5*COS(2*PI()*$C4540/365)+MAR1!$D$5*SIN(2*PI()*$C4540/365)</f>
        <v/>
      </c>
      <c r="L4540" s="7">
        <f>MAR1!$B$6+MAR1!$C$6*COS(2*PI()*$C4540/365)+MAR1!$D$6*SIN(2*PI()*$C4540/365)</f>
        <v/>
      </c>
      <c r="M4540" s="7">
        <f>MAR1!$B$7+MAR1!$C$7*COS(2*PI()*$C4540/365)+MAR1!$D$7*SIN(2*PI()*$C4540/365)</f>
        <v/>
      </c>
      <c r="N4540" s="7">
        <f>F4540-K4540</f>
        <v/>
      </c>
      <c r="O4540" s="7">
        <f>G4540-L4540</f>
        <v/>
      </c>
      <c r="P4540" s="7">
        <f>H4540-M4540</f>
        <v/>
      </c>
      <c r="Q4540" s="7">
        <f>IF($I4540=1,(N4540-MAR1!$B$11)/MAR1!$D$11,(N4540-MAR1!$C$11)/MAR1!$E$11)</f>
        <v/>
      </c>
      <c r="R4540" s="7">
        <f>IF($I4540=1,(O4540-MAR1!$B$12)/MAR1!$D$12,(O4540-MAR1!$C$12)/MAR1!$E$12)</f>
        <v/>
      </c>
      <c r="S4540" s="7">
        <f>IF($I4540=1,(P4540-MAR1!$B$13)/MAR1!$D$13,(P4540-MAR1!$C$13)/MAR1!$E$13)</f>
        <v/>
      </c>
    </row>
    <row r="4541">
      <c r="A4541" s="5" t="n">
        <v>4540</v>
      </c>
      <c r="B4541" s="5" t="n">
        <v>13</v>
      </c>
      <c r="C4541" s="5" t="n">
        <v>160</v>
      </c>
      <c r="D4541" s="5" t="n">
        <v>6</v>
      </c>
      <c r="E4541" s="5" t="n">
        <v>10.1</v>
      </c>
      <c r="F4541" s="5" t="n">
        <v>32.7</v>
      </c>
      <c r="G4541" s="5" t="n">
        <v>26.8</v>
      </c>
      <c r="H4541" s="5" t="n">
        <v>17.88</v>
      </c>
      <c r="I4541" s="6">
        <f>IF(E4541&gt;=Markov!$B$3,1,0)</f>
        <v/>
      </c>
      <c r="J4541" s="6">
        <f>I4540</f>
        <v/>
      </c>
      <c r="K4541" s="7">
        <f>MAR1!$B$5+MAR1!$C$5*COS(2*PI()*$C4541/365)+MAR1!$D$5*SIN(2*PI()*$C4541/365)</f>
        <v/>
      </c>
      <c r="L4541" s="7">
        <f>MAR1!$B$6+MAR1!$C$6*COS(2*PI()*$C4541/365)+MAR1!$D$6*SIN(2*PI()*$C4541/365)</f>
        <v/>
      </c>
      <c r="M4541" s="7">
        <f>MAR1!$B$7+MAR1!$C$7*COS(2*PI()*$C4541/365)+MAR1!$D$7*SIN(2*PI()*$C4541/365)</f>
        <v/>
      </c>
      <c r="N4541" s="7">
        <f>F4541-K4541</f>
        <v/>
      </c>
      <c r="O4541" s="7">
        <f>G4541-L4541</f>
        <v/>
      </c>
      <c r="P4541" s="7">
        <f>H4541-M4541</f>
        <v/>
      </c>
      <c r="Q4541" s="7">
        <f>IF($I4541=1,(N4541-MAR1!$B$11)/MAR1!$D$11,(N4541-MAR1!$C$11)/MAR1!$E$11)</f>
        <v/>
      </c>
      <c r="R4541" s="7">
        <f>IF($I4541=1,(O4541-MAR1!$B$12)/MAR1!$D$12,(O4541-MAR1!$C$12)/MAR1!$E$12)</f>
        <v/>
      </c>
      <c r="S4541" s="7">
        <f>IF($I4541=1,(P4541-MAR1!$B$13)/MAR1!$D$13,(P4541-MAR1!$C$13)/MAR1!$E$13)</f>
        <v/>
      </c>
    </row>
    <row r="4542">
      <c r="A4542" s="5" t="n">
        <v>4541</v>
      </c>
      <c r="B4542" s="5" t="n">
        <v>13</v>
      </c>
      <c r="C4542" s="5" t="n">
        <v>161</v>
      </c>
      <c r="D4542" s="5" t="n">
        <v>6</v>
      </c>
      <c r="E4542" s="5" t="n">
        <v>89</v>
      </c>
      <c r="F4542" s="5" t="n">
        <v>32</v>
      </c>
      <c r="G4542" s="5" t="n">
        <v>27.2</v>
      </c>
      <c r="H4542" s="5" t="n">
        <v>16</v>
      </c>
      <c r="I4542" s="6">
        <f>IF(E4542&gt;=Markov!$B$3,1,0)</f>
        <v/>
      </c>
      <c r="J4542" s="6">
        <f>I4541</f>
        <v/>
      </c>
      <c r="K4542" s="7">
        <f>MAR1!$B$5+MAR1!$C$5*COS(2*PI()*$C4542/365)+MAR1!$D$5*SIN(2*PI()*$C4542/365)</f>
        <v/>
      </c>
      <c r="L4542" s="7">
        <f>MAR1!$B$6+MAR1!$C$6*COS(2*PI()*$C4542/365)+MAR1!$D$6*SIN(2*PI()*$C4542/365)</f>
        <v/>
      </c>
      <c r="M4542" s="7">
        <f>MAR1!$B$7+MAR1!$C$7*COS(2*PI()*$C4542/365)+MAR1!$D$7*SIN(2*PI()*$C4542/365)</f>
        <v/>
      </c>
      <c r="N4542" s="7">
        <f>F4542-K4542</f>
        <v/>
      </c>
      <c r="O4542" s="7">
        <f>G4542-L4542</f>
        <v/>
      </c>
      <c r="P4542" s="7">
        <f>H4542-M4542</f>
        <v/>
      </c>
      <c r="Q4542" s="7">
        <f>IF($I4542=1,(N4542-MAR1!$B$11)/MAR1!$D$11,(N4542-MAR1!$C$11)/MAR1!$E$11)</f>
        <v/>
      </c>
      <c r="R4542" s="7">
        <f>IF($I4542=1,(O4542-MAR1!$B$12)/MAR1!$D$12,(O4542-MAR1!$C$12)/MAR1!$E$12)</f>
        <v/>
      </c>
      <c r="S4542" s="7">
        <f>IF($I4542=1,(P4542-MAR1!$B$13)/MAR1!$D$13,(P4542-MAR1!$C$13)/MAR1!$E$13)</f>
        <v/>
      </c>
    </row>
    <row r="4543">
      <c r="A4543" s="5" t="n">
        <v>4542</v>
      </c>
      <c r="B4543" s="5" t="n">
        <v>13</v>
      </c>
      <c r="C4543" s="5" t="n">
        <v>162</v>
      </c>
      <c r="D4543" s="5" t="n">
        <v>6</v>
      </c>
      <c r="E4543" s="5" t="n">
        <v>0</v>
      </c>
      <c r="F4543" s="5" t="n">
        <v>35.1</v>
      </c>
      <c r="G4543" s="5" t="n">
        <v>27.4</v>
      </c>
      <c r="H4543" s="5" t="n">
        <v>25.88</v>
      </c>
      <c r="I4543" s="6">
        <f>IF(E4543&gt;=Markov!$B$3,1,0)</f>
        <v/>
      </c>
      <c r="J4543" s="6">
        <f>I4542</f>
        <v/>
      </c>
      <c r="K4543" s="7">
        <f>MAR1!$B$5+MAR1!$C$5*COS(2*PI()*$C4543/365)+MAR1!$D$5*SIN(2*PI()*$C4543/365)</f>
        <v/>
      </c>
      <c r="L4543" s="7">
        <f>MAR1!$B$6+MAR1!$C$6*COS(2*PI()*$C4543/365)+MAR1!$D$6*SIN(2*PI()*$C4543/365)</f>
        <v/>
      </c>
      <c r="M4543" s="7">
        <f>MAR1!$B$7+MAR1!$C$7*COS(2*PI()*$C4543/365)+MAR1!$D$7*SIN(2*PI()*$C4543/365)</f>
        <v/>
      </c>
      <c r="N4543" s="7">
        <f>F4543-K4543</f>
        <v/>
      </c>
      <c r="O4543" s="7">
        <f>G4543-L4543</f>
        <v/>
      </c>
      <c r="P4543" s="7">
        <f>H4543-M4543</f>
        <v/>
      </c>
      <c r="Q4543" s="7">
        <f>IF($I4543=1,(N4543-MAR1!$B$11)/MAR1!$D$11,(N4543-MAR1!$C$11)/MAR1!$E$11)</f>
        <v/>
      </c>
      <c r="R4543" s="7">
        <f>IF($I4543=1,(O4543-MAR1!$B$12)/MAR1!$D$12,(O4543-MAR1!$C$12)/MAR1!$E$12)</f>
        <v/>
      </c>
      <c r="S4543" s="7">
        <f>IF($I4543=1,(P4543-MAR1!$B$13)/MAR1!$D$13,(P4543-MAR1!$C$13)/MAR1!$E$13)</f>
        <v/>
      </c>
    </row>
    <row r="4544">
      <c r="A4544" s="5" t="n">
        <v>4543</v>
      </c>
      <c r="B4544" s="5" t="n">
        <v>13</v>
      </c>
      <c r="C4544" s="5" t="n">
        <v>163</v>
      </c>
      <c r="D4544" s="5" t="n">
        <v>6</v>
      </c>
      <c r="E4544" s="5" t="n">
        <v>0</v>
      </c>
      <c r="F4544" s="5" t="n">
        <v>35.3</v>
      </c>
      <c r="G4544" s="5" t="n">
        <v>27.6</v>
      </c>
      <c r="H4544" s="5" t="n">
        <v>19.18</v>
      </c>
      <c r="I4544" s="6">
        <f>IF(E4544&gt;=Markov!$B$3,1,0)</f>
        <v/>
      </c>
      <c r="J4544" s="6">
        <f>I4543</f>
        <v/>
      </c>
      <c r="K4544" s="7">
        <f>MAR1!$B$5+MAR1!$C$5*COS(2*PI()*$C4544/365)+MAR1!$D$5*SIN(2*PI()*$C4544/365)</f>
        <v/>
      </c>
      <c r="L4544" s="7">
        <f>MAR1!$B$6+MAR1!$C$6*COS(2*PI()*$C4544/365)+MAR1!$D$6*SIN(2*PI()*$C4544/365)</f>
        <v/>
      </c>
      <c r="M4544" s="7">
        <f>MAR1!$B$7+MAR1!$C$7*COS(2*PI()*$C4544/365)+MAR1!$D$7*SIN(2*PI()*$C4544/365)</f>
        <v/>
      </c>
      <c r="N4544" s="7">
        <f>F4544-K4544</f>
        <v/>
      </c>
      <c r="O4544" s="7">
        <f>G4544-L4544</f>
        <v/>
      </c>
      <c r="P4544" s="7">
        <f>H4544-M4544</f>
        <v/>
      </c>
      <c r="Q4544" s="7">
        <f>IF($I4544=1,(N4544-MAR1!$B$11)/MAR1!$D$11,(N4544-MAR1!$C$11)/MAR1!$E$11)</f>
        <v/>
      </c>
      <c r="R4544" s="7">
        <f>IF($I4544=1,(O4544-MAR1!$B$12)/MAR1!$D$12,(O4544-MAR1!$C$12)/MAR1!$E$12)</f>
        <v/>
      </c>
      <c r="S4544" s="7">
        <f>IF($I4544=1,(P4544-MAR1!$B$13)/MAR1!$D$13,(P4544-MAR1!$C$13)/MAR1!$E$13)</f>
        <v/>
      </c>
    </row>
    <row r="4545">
      <c r="A4545" s="5" t="n">
        <v>4544</v>
      </c>
      <c r="B4545" s="5" t="n">
        <v>13</v>
      </c>
      <c r="C4545" s="5" t="n">
        <v>164</v>
      </c>
      <c r="D4545" s="5" t="n">
        <v>6</v>
      </c>
      <c r="E4545" s="5" t="n">
        <v>3.9</v>
      </c>
      <c r="F4545" s="5" t="n">
        <v>35</v>
      </c>
      <c r="G4545" s="5" t="n">
        <v>27.4</v>
      </c>
      <c r="H4545" s="5" t="n">
        <v>13.22</v>
      </c>
      <c r="I4545" s="6">
        <f>IF(E4545&gt;=Markov!$B$3,1,0)</f>
        <v/>
      </c>
      <c r="J4545" s="6">
        <f>I4544</f>
        <v/>
      </c>
      <c r="K4545" s="7">
        <f>MAR1!$B$5+MAR1!$C$5*COS(2*PI()*$C4545/365)+MAR1!$D$5*SIN(2*PI()*$C4545/365)</f>
        <v/>
      </c>
      <c r="L4545" s="7">
        <f>MAR1!$B$6+MAR1!$C$6*COS(2*PI()*$C4545/365)+MAR1!$D$6*SIN(2*PI()*$C4545/365)</f>
        <v/>
      </c>
      <c r="M4545" s="7">
        <f>MAR1!$B$7+MAR1!$C$7*COS(2*PI()*$C4545/365)+MAR1!$D$7*SIN(2*PI()*$C4545/365)</f>
        <v/>
      </c>
      <c r="N4545" s="7">
        <f>F4545-K4545</f>
        <v/>
      </c>
      <c r="O4545" s="7">
        <f>G4545-L4545</f>
        <v/>
      </c>
      <c r="P4545" s="7">
        <f>H4545-M4545</f>
        <v/>
      </c>
      <c r="Q4545" s="7">
        <f>IF($I4545=1,(N4545-MAR1!$B$11)/MAR1!$D$11,(N4545-MAR1!$C$11)/MAR1!$E$11)</f>
        <v/>
      </c>
      <c r="R4545" s="7">
        <f>IF($I4545=1,(O4545-MAR1!$B$12)/MAR1!$D$12,(O4545-MAR1!$C$12)/MAR1!$E$12)</f>
        <v/>
      </c>
      <c r="S4545" s="7">
        <f>IF($I4545=1,(P4545-MAR1!$B$13)/MAR1!$D$13,(P4545-MAR1!$C$13)/MAR1!$E$13)</f>
        <v/>
      </c>
    </row>
    <row r="4546">
      <c r="A4546" s="5" t="n">
        <v>4545</v>
      </c>
      <c r="B4546" s="5" t="n">
        <v>13</v>
      </c>
      <c r="C4546" s="5" t="n">
        <v>165</v>
      </c>
      <c r="D4546" s="5" t="n">
        <v>6</v>
      </c>
      <c r="E4546" s="5" t="n">
        <v>13.6</v>
      </c>
      <c r="F4546" s="5" t="n">
        <v>34.5</v>
      </c>
      <c r="G4546" s="5" t="n">
        <v>27.3</v>
      </c>
      <c r="H4546" s="5" t="n">
        <v>13.92</v>
      </c>
      <c r="I4546" s="6">
        <f>IF(E4546&gt;=Markov!$B$3,1,0)</f>
        <v/>
      </c>
      <c r="J4546" s="6">
        <f>I4545</f>
        <v/>
      </c>
      <c r="K4546" s="7">
        <f>MAR1!$B$5+MAR1!$C$5*COS(2*PI()*$C4546/365)+MAR1!$D$5*SIN(2*PI()*$C4546/365)</f>
        <v/>
      </c>
      <c r="L4546" s="7">
        <f>MAR1!$B$6+MAR1!$C$6*COS(2*PI()*$C4546/365)+MAR1!$D$6*SIN(2*PI()*$C4546/365)</f>
        <v/>
      </c>
      <c r="M4546" s="7">
        <f>MAR1!$B$7+MAR1!$C$7*COS(2*PI()*$C4546/365)+MAR1!$D$7*SIN(2*PI()*$C4546/365)</f>
        <v/>
      </c>
      <c r="N4546" s="7">
        <f>F4546-K4546</f>
        <v/>
      </c>
      <c r="O4546" s="7">
        <f>G4546-L4546</f>
        <v/>
      </c>
      <c r="P4546" s="7">
        <f>H4546-M4546</f>
        <v/>
      </c>
      <c r="Q4546" s="7">
        <f>IF($I4546=1,(N4546-MAR1!$B$11)/MAR1!$D$11,(N4546-MAR1!$C$11)/MAR1!$E$11)</f>
        <v/>
      </c>
      <c r="R4546" s="7">
        <f>IF($I4546=1,(O4546-MAR1!$B$12)/MAR1!$D$12,(O4546-MAR1!$C$12)/MAR1!$E$12)</f>
        <v/>
      </c>
      <c r="S4546" s="7">
        <f>IF($I4546=1,(P4546-MAR1!$B$13)/MAR1!$D$13,(P4546-MAR1!$C$13)/MAR1!$E$13)</f>
        <v/>
      </c>
    </row>
    <row r="4547">
      <c r="A4547" s="5" t="n">
        <v>4546</v>
      </c>
      <c r="B4547" s="5" t="n">
        <v>13</v>
      </c>
      <c r="C4547" s="5" t="n">
        <v>166</v>
      </c>
      <c r="D4547" s="5" t="n">
        <v>6</v>
      </c>
      <c r="E4547" s="5" t="n">
        <v>0</v>
      </c>
      <c r="F4547" s="5" t="n">
        <v>39.1</v>
      </c>
      <c r="G4547" s="5" t="n">
        <v>30.9</v>
      </c>
      <c r="H4547" s="5" t="n">
        <v>23.25</v>
      </c>
      <c r="I4547" s="6">
        <f>IF(E4547&gt;=Markov!$B$3,1,0)</f>
        <v/>
      </c>
      <c r="J4547" s="6">
        <f>I4546</f>
        <v/>
      </c>
      <c r="K4547" s="7">
        <f>MAR1!$B$5+MAR1!$C$5*COS(2*PI()*$C4547/365)+MAR1!$D$5*SIN(2*PI()*$C4547/365)</f>
        <v/>
      </c>
      <c r="L4547" s="7">
        <f>MAR1!$B$6+MAR1!$C$6*COS(2*PI()*$C4547/365)+MAR1!$D$6*SIN(2*PI()*$C4547/365)</f>
        <v/>
      </c>
      <c r="M4547" s="7">
        <f>MAR1!$B$7+MAR1!$C$7*COS(2*PI()*$C4547/365)+MAR1!$D$7*SIN(2*PI()*$C4547/365)</f>
        <v/>
      </c>
      <c r="N4547" s="7">
        <f>F4547-K4547</f>
        <v/>
      </c>
      <c r="O4547" s="7">
        <f>G4547-L4547</f>
        <v/>
      </c>
      <c r="P4547" s="7">
        <f>H4547-M4547</f>
        <v/>
      </c>
      <c r="Q4547" s="7">
        <f>IF($I4547=1,(N4547-MAR1!$B$11)/MAR1!$D$11,(N4547-MAR1!$C$11)/MAR1!$E$11)</f>
        <v/>
      </c>
      <c r="R4547" s="7">
        <f>IF($I4547=1,(O4547-MAR1!$B$12)/MAR1!$D$12,(O4547-MAR1!$C$12)/MAR1!$E$12)</f>
        <v/>
      </c>
      <c r="S4547" s="7">
        <f>IF($I4547=1,(P4547-MAR1!$B$13)/MAR1!$D$13,(P4547-MAR1!$C$13)/MAR1!$E$13)</f>
        <v/>
      </c>
    </row>
    <row r="4548">
      <c r="A4548" s="5" t="n">
        <v>4547</v>
      </c>
      <c r="B4548" s="5" t="n">
        <v>13</v>
      </c>
      <c r="C4548" s="5" t="n">
        <v>167</v>
      </c>
      <c r="D4548" s="5" t="n">
        <v>6</v>
      </c>
      <c r="E4548" s="5" t="n">
        <v>3.9</v>
      </c>
      <c r="F4548" s="5" t="n">
        <v>35</v>
      </c>
      <c r="G4548" s="5" t="n">
        <v>27.8</v>
      </c>
      <c r="H4548" s="5" t="n">
        <v>17.45</v>
      </c>
      <c r="I4548" s="6">
        <f>IF(E4548&gt;=Markov!$B$3,1,0)</f>
        <v/>
      </c>
      <c r="J4548" s="6">
        <f>I4547</f>
        <v/>
      </c>
      <c r="K4548" s="7">
        <f>MAR1!$B$5+MAR1!$C$5*COS(2*PI()*$C4548/365)+MAR1!$D$5*SIN(2*PI()*$C4548/365)</f>
        <v/>
      </c>
      <c r="L4548" s="7">
        <f>MAR1!$B$6+MAR1!$C$6*COS(2*PI()*$C4548/365)+MAR1!$D$6*SIN(2*PI()*$C4548/365)</f>
        <v/>
      </c>
      <c r="M4548" s="7">
        <f>MAR1!$B$7+MAR1!$C$7*COS(2*PI()*$C4548/365)+MAR1!$D$7*SIN(2*PI()*$C4548/365)</f>
        <v/>
      </c>
      <c r="N4548" s="7">
        <f>F4548-K4548</f>
        <v/>
      </c>
      <c r="O4548" s="7">
        <f>G4548-L4548</f>
        <v/>
      </c>
      <c r="P4548" s="7">
        <f>H4548-M4548</f>
        <v/>
      </c>
      <c r="Q4548" s="7">
        <f>IF($I4548=1,(N4548-MAR1!$B$11)/MAR1!$D$11,(N4548-MAR1!$C$11)/MAR1!$E$11)</f>
        <v/>
      </c>
      <c r="R4548" s="7">
        <f>IF($I4548=1,(O4548-MAR1!$B$12)/MAR1!$D$12,(O4548-MAR1!$C$12)/MAR1!$E$12)</f>
        <v/>
      </c>
      <c r="S4548" s="7">
        <f>IF($I4548=1,(P4548-MAR1!$B$13)/MAR1!$D$13,(P4548-MAR1!$C$13)/MAR1!$E$13)</f>
        <v/>
      </c>
    </row>
    <row r="4549">
      <c r="A4549" s="5" t="n">
        <v>4548</v>
      </c>
      <c r="B4549" s="5" t="n">
        <v>13</v>
      </c>
      <c r="C4549" s="5" t="n">
        <v>168</v>
      </c>
      <c r="D4549" s="5" t="n">
        <v>6</v>
      </c>
      <c r="E4549" s="5" t="n">
        <v>8.1</v>
      </c>
      <c r="F4549" s="5" t="n">
        <v>33.1</v>
      </c>
      <c r="G4549" s="5" t="n">
        <v>26.5</v>
      </c>
      <c r="H4549" s="5" t="n">
        <v>13.7</v>
      </c>
      <c r="I4549" s="6">
        <f>IF(E4549&gt;=Markov!$B$3,1,0)</f>
        <v/>
      </c>
      <c r="J4549" s="6">
        <f>I4548</f>
        <v/>
      </c>
      <c r="K4549" s="7">
        <f>MAR1!$B$5+MAR1!$C$5*COS(2*PI()*$C4549/365)+MAR1!$D$5*SIN(2*PI()*$C4549/365)</f>
        <v/>
      </c>
      <c r="L4549" s="7">
        <f>MAR1!$B$6+MAR1!$C$6*COS(2*PI()*$C4549/365)+MAR1!$D$6*SIN(2*PI()*$C4549/365)</f>
        <v/>
      </c>
      <c r="M4549" s="7">
        <f>MAR1!$B$7+MAR1!$C$7*COS(2*PI()*$C4549/365)+MAR1!$D$7*SIN(2*PI()*$C4549/365)</f>
        <v/>
      </c>
      <c r="N4549" s="7">
        <f>F4549-K4549</f>
        <v/>
      </c>
      <c r="O4549" s="7">
        <f>G4549-L4549</f>
        <v/>
      </c>
      <c r="P4549" s="7">
        <f>H4549-M4549</f>
        <v/>
      </c>
      <c r="Q4549" s="7">
        <f>IF($I4549=1,(N4549-MAR1!$B$11)/MAR1!$D$11,(N4549-MAR1!$C$11)/MAR1!$E$11)</f>
        <v/>
      </c>
      <c r="R4549" s="7">
        <f>IF($I4549=1,(O4549-MAR1!$B$12)/MAR1!$D$12,(O4549-MAR1!$C$12)/MAR1!$E$12)</f>
        <v/>
      </c>
      <c r="S4549" s="7">
        <f>IF($I4549=1,(P4549-MAR1!$B$13)/MAR1!$D$13,(P4549-MAR1!$C$13)/MAR1!$E$13)</f>
        <v/>
      </c>
    </row>
    <row r="4550">
      <c r="A4550" s="5" t="n">
        <v>4549</v>
      </c>
      <c r="B4550" s="5" t="n">
        <v>13</v>
      </c>
      <c r="C4550" s="5" t="n">
        <v>169</v>
      </c>
      <c r="D4550" s="5" t="n">
        <v>6</v>
      </c>
      <c r="E4550" s="5" t="n">
        <v>8.699999999999999</v>
      </c>
      <c r="F4550" s="5" t="n">
        <v>34</v>
      </c>
      <c r="G4550" s="5" t="n">
        <v>26.2</v>
      </c>
      <c r="H4550" s="5" t="n">
        <v>16.44</v>
      </c>
      <c r="I4550" s="6">
        <f>IF(E4550&gt;=Markov!$B$3,1,0)</f>
        <v/>
      </c>
      <c r="J4550" s="6">
        <f>I4549</f>
        <v/>
      </c>
      <c r="K4550" s="7">
        <f>MAR1!$B$5+MAR1!$C$5*COS(2*PI()*$C4550/365)+MAR1!$D$5*SIN(2*PI()*$C4550/365)</f>
        <v/>
      </c>
      <c r="L4550" s="7">
        <f>MAR1!$B$6+MAR1!$C$6*COS(2*PI()*$C4550/365)+MAR1!$D$6*SIN(2*PI()*$C4550/365)</f>
        <v/>
      </c>
      <c r="M4550" s="7">
        <f>MAR1!$B$7+MAR1!$C$7*COS(2*PI()*$C4550/365)+MAR1!$D$7*SIN(2*PI()*$C4550/365)</f>
        <v/>
      </c>
      <c r="N4550" s="7">
        <f>F4550-K4550</f>
        <v/>
      </c>
      <c r="O4550" s="7">
        <f>G4550-L4550</f>
        <v/>
      </c>
      <c r="P4550" s="7">
        <f>H4550-M4550</f>
        <v/>
      </c>
      <c r="Q4550" s="7">
        <f>IF($I4550=1,(N4550-MAR1!$B$11)/MAR1!$D$11,(N4550-MAR1!$C$11)/MAR1!$E$11)</f>
        <v/>
      </c>
      <c r="R4550" s="7">
        <f>IF($I4550=1,(O4550-MAR1!$B$12)/MAR1!$D$12,(O4550-MAR1!$C$12)/MAR1!$E$12)</f>
        <v/>
      </c>
      <c r="S4550" s="7">
        <f>IF($I4550=1,(P4550-MAR1!$B$13)/MAR1!$D$13,(P4550-MAR1!$C$13)/MAR1!$E$13)</f>
        <v/>
      </c>
    </row>
    <row r="4551">
      <c r="A4551" s="5" t="n">
        <v>4550</v>
      </c>
      <c r="B4551" s="5" t="n">
        <v>13</v>
      </c>
      <c r="C4551" s="5" t="n">
        <v>170</v>
      </c>
      <c r="D4551" s="5" t="n">
        <v>6</v>
      </c>
      <c r="E4551" s="5" t="n">
        <v>0</v>
      </c>
      <c r="F4551" s="5" t="n">
        <v>35.8</v>
      </c>
      <c r="G4551" s="5" t="n">
        <v>28.1</v>
      </c>
      <c r="H4551" s="5" t="n">
        <v>25.47</v>
      </c>
      <c r="I4551" s="6">
        <f>IF(E4551&gt;=Markov!$B$3,1,0)</f>
        <v/>
      </c>
      <c r="J4551" s="6">
        <f>I4550</f>
        <v/>
      </c>
      <c r="K4551" s="7">
        <f>MAR1!$B$5+MAR1!$C$5*COS(2*PI()*$C4551/365)+MAR1!$D$5*SIN(2*PI()*$C4551/365)</f>
        <v/>
      </c>
      <c r="L4551" s="7">
        <f>MAR1!$B$6+MAR1!$C$6*COS(2*PI()*$C4551/365)+MAR1!$D$6*SIN(2*PI()*$C4551/365)</f>
        <v/>
      </c>
      <c r="M4551" s="7">
        <f>MAR1!$B$7+MAR1!$C$7*COS(2*PI()*$C4551/365)+MAR1!$D$7*SIN(2*PI()*$C4551/365)</f>
        <v/>
      </c>
      <c r="N4551" s="7">
        <f>F4551-K4551</f>
        <v/>
      </c>
      <c r="O4551" s="7">
        <f>G4551-L4551</f>
        <v/>
      </c>
      <c r="P4551" s="7">
        <f>H4551-M4551</f>
        <v/>
      </c>
      <c r="Q4551" s="7">
        <f>IF($I4551=1,(N4551-MAR1!$B$11)/MAR1!$D$11,(N4551-MAR1!$C$11)/MAR1!$E$11)</f>
        <v/>
      </c>
      <c r="R4551" s="7">
        <f>IF($I4551=1,(O4551-MAR1!$B$12)/MAR1!$D$12,(O4551-MAR1!$C$12)/MAR1!$E$12)</f>
        <v/>
      </c>
      <c r="S4551" s="7">
        <f>IF($I4551=1,(P4551-MAR1!$B$13)/MAR1!$D$13,(P4551-MAR1!$C$13)/MAR1!$E$13)</f>
        <v/>
      </c>
    </row>
    <row r="4552">
      <c r="A4552" s="5" t="n">
        <v>4551</v>
      </c>
      <c r="B4552" s="5" t="n">
        <v>13</v>
      </c>
      <c r="C4552" s="5" t="n">
        <v>171</v>
      </c>
      <c r="D4552" s="5" t="n">
        <v>6</v>
      </c>
      <c r="E4552" s="5" t="n">
        <v>0</v>
      </c>
      <c r="F4552" s="5" t="n">
        <v>35.9</v>
      </c>
      <c r="G4552" s="5" t="n">
        <v>26.1</v>
      </c>
      <c r="H4552" s="5" t="n">
        <v>22.53</v>
      </c>
      <c r="I4552" s="6">
        <f>IF(E4552&gt;=Markov!$B$3,1,0)</f>
        <v/>
      </c>
      <c r="J4552" s="6">
        <f>I4551</f>
        <v/>
      </c>
      <c r="K4552" s="7">
        <f>MAR1!$B$5+MAR1!$C$5*COS(2*PI()*$C4552/365)+MAR1!$D$5*SIN(2*PI()*$C4552/365)</f>
        <v/>
      </c>
      <c r="L4552" s="7">
        <f>MAR1!$B$6+MAR1!$C$6*COS(2*PI()*$C4552/365)+MAR1!$D$6*SIN(2*PI()*$C4552/365)</f>
        <v/>
      </c>
      <c r="M4552" s="7">
        <f>MAR1!$B$7+MAR1!$C$7*COS(2*PI()*$C4552/365)+MAR1!$D$7*SIN(2*PI()*$C4552/365)</f>
        <v/>
      </c>
      <c r="N4552" s="7">
        <f>F4552-K4552</f>
        <v/>
      </c>
      <c r="O4552" s="7">
        <f>G4552-L4552</f>
        <v/>
      </c>
      <c r="P4552" s="7">
        <f>H4552-M4552</f>
        <v/>
      </c>
      <c r="Q4552" s="7">
        <f>IF($I4552=1,(N4552-MAR1!$B$11)/MAR1!$D$11,(N4552-MAR1!$C$11)/MAR1!$E$11)</f>
        <v/>
      </c>
      <c r="R4552" s="7">
        <f>IF($I4552=1,(O4552-MAR1!$B$12)/MAR1!$D$12,(O4552-MAR1!$C$12)/MAR1!$E$12)</f>
        <v/>
      </c>
      <c r="S4552" s="7">
        <f>IF($I4552=1,(P4552-MAR1!$B$13)/MAR1!$D$13,(P4552-MAR1!$C$13)/MAR1!$E$13)</f>
        <v/>
      </c>
    </row>
    <row r="4553">
      <c r="A4553" s="5" t="n">
        <v>4552</v>
      </c>
      <c r="B4553" s="5" t="n">
        <v>13</v>
      </c>
      <c r="C4553" s="5" t="n">
        <v>172</v>
      </c>
      <c r="D4553" s="5" t="n">
        <v>6</v>
      </c>
      <c r="E4553" s="5" t="n">
        <v>0</v>
      </c>
      <c r="F4553" s="5" t="n">
        <v>34.6</v>
      </c>
      <c r="G4553" s="5" t="n">
        <v>25.8</v>
      </c>
      <c r="H4553" s="5" t="n">
        <v>23.02</v>
      </c>
      <c r="I4553" s="6">
        <f>IF(E4553&gt;=Markov!$B$3,1,0)</f>
        <v/>
      </c>
      <c r="J4553" s="6">
        <f>I4552</f>
        <v/>
      </c>
      <c r="K4553" s="7">
        <f>MAR1!$B$5+MAR1!$C$5*COS(2*PI()*$C4553/365)+MAR1!$D$5*SIN(2*PI()*$C4553/365)</f>
        <v/>
      </c>
      <c r="L4553" s="7">
        <f>MAR1!$B$6+MAR1!$C$6*COS(2*PI()*$C4553/365)+MAR1!$D$6*SIN(2*PI()*$C4553/365)</f>
        <v/>
      </c>
      <c r="M4553" s="7">
        <f>MAR1!$B$7+MAR1!$C$7*COS(2*PI()*$C4553/365)+MAR1!$D$7*SIN(2*PI()*$C4553/365)</f>
        <v/>
      </c>
      <c r="N4553" s="7">
        <f>F4553-K4553</f>
        <v/>
      </c>
      <c r="O4553" s="7">
        <f>G4553-L4553</f>
        <v/>
      </c>
      <c r="P4553" s="7">
        <f>H4553-M4553</f>
        <v/>
      </c>
      <c r="Q4553" s="7">
        <f>IF($I4553=1,(N4553-MAR1!$B$11)/MAR1!$D$11,(N4553-MAR1!$C$11)/MAR1!$E$11)</f>
        <v/>
      </c>
      <c r="R4553" s="7">
        <f>IF($I4553=1,(O4553-MAR1!$B$12)/MAR1!$D$12,(O4553-MAR1!$C$12)/MAR1!$E$12)</f>
        <v/>
      </c>
      <c r="S4553" s="7">
        <f>IF($I4553=1,(P4553-MAR1!$B$13)/MAR1!$D$13,(P4553-MAR1!$C$13)/MAR1!$E$13)</f>
        <v/>
      </c>
    </row>
    <row r="4554">
      <c r="A4554" s="5" t="n">
        <v>4553</v>
      </c>
      <c r="B4554" s="5" t="n">
        <v>13</v>
      </c>
      <c r="C4554" s="5" t="n">
        <v>173</v>
      </c>
      <c r="D4554" s="5" t="n">
        <v>6</v>
      </c>
      <c r="E4554" s="5" t="n">
        <v>0</v>
      </c>
      <c r="F4554" s="5" t="n">
        <v>31.5</v>
      </c>
      <c r="G4554" s="5" t="n">
        <v>25.4</v>
      </c>
      <c r="H4554" s="5" t="n">
        <v>18.32</v>
      </c>
      <c r="I4554" s="6">
        <f>IF(E4554&gt;=Markov!$B$3,1,0)</f>
        <v/>
      </c>
      <c r="J4554" s="6">
        <f>I4553</f>
        <v/>
      </c>
      <c r="K4554" s="7">
        <f>MAR1!$B$5+MAR1!$C$5*COS(2*PI()*$C4554/365)+MAR1!$D$5*SIN(2*PI()*$C4554/365)</f>
        <v/>
      </c>
      <c r="L4554" s="7">
        <f>MAR1!$B$6+MAR1!$C$6*COS(2*PI()*$C4554/365)+MAR1!$D$6*SIN(2*PI()*$C4554/365)</f>
        <v/>
      </c>
      <c r="M4554" s="7">
        <f>MAR1!$B$7+MAR1!$C$7*COS(2*PI()*$C4554/365)+MAR1!$D$7*SIN(2*PI()*$C4554/365)</f>
        <v/>
      </c>
      <c r="N4554" s="7">
        <f>F4554-K4554</f>
        <v/>
      </c>
      <c r="O4554" s="7">
        <f>G4554-L4554</f>
        <v/>
      </c>
      <c r="P4554" s="7">
        <f>H4554-M4554</f>
        <v/>
      </c>
      <c r="Q4554" s="7">
        <f>IF($I4554=1,(N4554-MAR1!$B$11)/MAR1!$D$11,(N4554-MAR1!$C$11)/MAR1!$E$11)</f>
        <v/>
      </c>
      <c r="R4554" s="7">
        <f>IF($I4554=1,(O4554-MAR1!$B$12)/MAR1!$D$12,(O4554-MAR1!$C$12)/MAR1!$E$12)</f>
        <v/>
      </c>
      <c r="S4554" s="7">
        <f>IF($I4554=1,(P4554-MAR1!$B$13)/MAR1!$D$13,(P4554-MAR1!$C$13)/MAR1!$E$13)</f>
        <v/>
      </c>
    </row>
    <row r="4555">
      <c r="A4555" s="5" t="n">
        <v>4554</v>
      </c>
      <c r="B4555" s="5" t="n">
        <v>13</v>
      </c>
      <c r="C4555" s="5" t="n">
        <v>174</v>
      </c>
      <c r="D4555" s="5" t="n">
        <v>6</v>
      </c>
      <c r="E4555" s="5" t="n">
        <v>0</v>
      </c>
      <c r="F4555" s="5" t="n">
        <v>32.9</v>
      </c>
      <c r="G4555" s="5" t="n">
        <v>26</v>
      </c>
      <c r="H4555" s="5" t="n">
        <v>18.02</v>
      </c>
      <c r="I4555" s="6">
        <f>IF(E4555&gt;=Markov!$B$3,1,0)</f>
        <v/>
      </c>
      <c r="J4555" s="6">
        <f>I4554</f>
        <v/>
      </c>
      <c r="K4555" s="7">
        <f>MAR1!$B$5+MAR1!$C$5*COS(2*PI()*$C4555/365)+MAR1!$D$5*SIN(2*PI()*$C4555/365)</f>
        <v/>
      </c>
      <c r="L4555" s="7">
        <f>MAR1!$B$6+MAR1!$C$6*COS(2*PI()*$C4555/365)+MAR1!$D$6*SIN(2*PI()*$C4555/365)</f>
        <v/>
      </c>
      <c r="M4555" s="7">
        <f>MAR1!$B$7+MAR1!$C$7*COS(2*PI()*$C4555/365)+MAR1!$D$7*SIN(2*PI()*$C4555/365)</f>
        <v/>
      </c>
      <c r="N4555" s="7">
        <f>F4555-K4555</f>
        <v/>
      </c>
      <c r="O4555" s="7">
        <f>G4555-L4555</f>
        <v/>
      </c>
      <c r="P4555" s="7">
        <f>H4555-M4555</f>
        <v/>
      </c>
      <c r="Q4555" s="7">
        <f>IF($I4555=1,(N4555-MAR1!$B$11)/MAR1!$D$11,(N4555-MAR1!$C$11)/MAR1!$E$11)</f>
        <v/>
      </c>
      <c r="R4555" s="7">
        <f>IF($I4555=1,(O4555-MAR1!$B$12)/MAR1!$D$12,(O4555-MAR1!$C$12)/MAR1!$E$12)</f>
        <v/>
      </c>
      <c r="S4555" s="7">
        <f>IF($I4555=1,(P4555-MAR1!$B$13)/MAR1!$D$13,(P4555-MAR1!$C$13)/MAR1!$E$13)</f>
        <v/>
      </c>
    </row>
    <row r="4556">
      <c r="A4556" s="5" t="n">
        <v>4555</v>
      </c>
      <c r="B4556" s="5" t="n">
        <v>13</v>
      </c>
      <c r="C4556" s="5" t="n">
        <v>175</v>
      </c>
      <c r="D4556" s="5" t="n">
        <v>6</v>
      </c>
      <c r="E4556" s="5" t="n">
        <v>0</v>
      </c>
      <c r="F4556" s="5" t="n">
        <v>33.5</v>
      </c>
      <c r="G4556" s="5" t="n">
        <v>25.4</v>
      </c>
      <c r="H4556" s="5" t="n">
        <v>16.47</v>
      </c>
      <c r="I4556" s="6">
        <f>IF(E4556&gt;=Markov!$B$3,1,0)</f>
        <v/>
      </c>
      <c r="J4556" s="6">
        <f>I4555</f>
        <v/>
      </c>
      <c r="K4556" s="7">
        <f>MAR1!$B$5+MAR1!$C$5*COS(2*PI()*$C4556/365)+MAR1!$D$5*SIN(2*PI()*$C4556/365)</f>
        <v/>
      </c>
      <c r="L4556" s="7">
        <f>MAR1!$B$6+MAR1!$C$6*COS(2*PI()*$C4556/365)+MAR1!$D$6*SIN(2*PI()*$C4556/365)</f>
        <v/>
      </c>
      <c r="M4556" s="7">
        <f>MAR1!$B$7+MAR1!$C$7*COS(2*PI()*$C4556/365)+MAR1!$D$7*SIN(2*PI()*$C4556/365)</f>
        <v/>
      </c>
      <c r="N4556" s="7">
        <f>F4556-K4556</f>
        <v/>
      </c>
      <c r="O4556" s="7">
        <f>G4556-L4556</f>
        <v/>
      </c>
      <c r="P4556" s="7">
        <f>H4556-M4556</f>
        <v/>
      </c>
      <c r="Q4556" s="7">
        <f>IF($I4556=1,(N4556-MAR1!$B$11)/MAR1!$D$11,(N4556-MAR1!$C$11)/MAR1!$E$11)</f>
        <v/>
      </c>
      <c r="R4556" s="7">
        <f>IF($I4556=1,(O4556-MAR1!$B$12)/MAR1!$D$12,(O4556-MAR1!$C$12)/MAR1!$E$12)</f>
        <v/>
      </c>
      <c r="S4556" s="7">
        <f>IF($I4556=1,(P4556-MAR1!$B$13)/MAR1!$D$13,(P4556-MAR1!$C$13)/MAR1!$E$13)</f>
        <v/>
      </c>
    </row>
    <row r="4557">
      <c r="A4557" s="5" t="n">
        <v>4556</v>
      </c>
      <c r="B4557" s="5" t="n">
        <v>13</v>
      </c>
      <c r="C4557" s="5" t="n">
        <v>176</v>
      </c>
      <c r="D4557" s="5" t="n">
        <v>6</v>
      </c>
      <c r="E4557" s="5" t="n">
        <v>0</v>
      </c>
      <c r="F4557" s="5" t="n">
        <v>33.4</v>
      </c>
      <c r="G4557" s="5" t="n">
        <v>24.4</v>
      </c>
      <c r="H4557" s="5" t="n">
        <v>18.11</v>
      </c>
      <c r="I4557" s="6">
        <f>IF(E4557&gt;=Markov!$B$3,1,0)</f>
        <v/>
      </c>
      <c r="J4557" s="6">
        <f>I4556</f>
        <v/>
      </c>
      <c r="K4557" s="7">
        <f>MAR1!$B$5+MAR1!$C$5*COS(2*PI()*$C4557/365)+MAR1!$D$5*SIN(2*PI()*$C4557/365)</f>
        <v/>
      </c>
      <c r="L4557" s="7">
        <f>MAR1!$B$6+MAR1!$C$6*COS(2*PI()*$C4557/365)+MAR1!$D$6*SIN(2*PI()*$C4557/365)</f>
        <v/>
      </c>
      <c r="M4557" s="7">
        <f>MAR1!$B$7+MAR1!$C$7*COS(2*PI()*$C4557/365)+MAR1!$D$7*SIN(2*PI()*$C4557/365)</f>
        <v/>
      </c>
      <c r="N4557" s="7">
        <f>F4557-K4557</f>
        <v/>
      </c>
      <c r="O4557" s="7">
        <f>G4557-L4557</f>
        <v/>
      </c>
      <c r="P4557" s="7">
        <f>H4557-M4557</f>
        <v/>
      </c>
      <c r="Q4557" s="7">
        <f>IF($I4557=1,(N4557-MAR1!$B$11)/MAR1!$D$11,(N4557-MAR1!$C$11)/MAR1!$E$11)</f>
        <v/>
      </c>
      <c r="R4557" s="7">
        <f>IF($I4557=1,(O4557-MAR1!$B$12)/MAR1!$D$12,(O4557-MAR1!$C$12)/MAR1!$E$12)</f>
        <v/>
      </c>
      <c r="S4557" s="7">
        <f>IF($I4557=1,(P4557-MAR1!$B$13)/MAR1!$D$13,(P4557-MAR1!$C$13)/MAR1!$E$13)</f>
        <v/>
      </c>
    </row>
    <row r="4558">
      <c r="A4558" s="5" t="n">
        <v>4557</v>
      </c>
      <c r="B4558" s="5" t="n">
        <v>13</v>
      </c>
      <c r="C4558" s="5" t="n">
        <v>177</v>
      </c>
      <c r="D4558" s="5" t="n">
        <v>6</v>
      </c>
      <c r="E4558" s="5" t="n">
        <v>0</v>
      </c>
      <c r="F4558" s="5" t="n">
        <v>35.5</v>
      </c>
      <c r="G4558" s="5" t="n">
        <v>26.1</v>
      </c>
      <c r="H4558" s="5" t="n">
        <v>11.87</v>
      </c>
      <c r="I4558" s="6">
        <f>IF(E4558&gt;=Markov!$B$3,1,0)</f>
        <v/>
      </c>
      <c r="J4558" s="6">
        <f>I4557</f>
        <v/>
      </c>
      <c r="K4558" s="7">
        <f>MAR1!$B$5+MAR1!$C$5*COS(2*PI()*$C4558/365)+MAR1!$D$5*SIN(2*PI()*$C4558/365)</f>
        <v/>
      </c>
      <c r="L4558" s="7">
        <f>MAR1!$B$6+MAR1!$C$6*COS(2*PI()*$C4558/365)+MAR1!$D$6*SIN(2*PI()*$C4558/365)</f>
        <v/>
      </c>
      <c r="M4558" s="7">
        <f>MAR1!$B$7+MAR1!$C$7*COS(2*PI()*$C4558/365)+MAR1!$D$7*SIN(2*PI()*$C4558/365)</f>
        <v/>
      </c>
      <c r="N4558" s="7">
        <f>F4558-K4558</f>
        <v/>
      </c>
      <c r="O4558" s="7">
        <f>G4558-L4558</f>
        <v/>
      </c>
      <c r="P4558" s="7">
        <f>H4558-M4558</f>
        <v/>
      </c>
      <c r="Q4558" s="7">
        <f>IF($I4558=1,(N4558-MAR1!$B$11)/MAR1!$D$11,(N4558-MAR1!$C$11)/MAR1!$E$11)</f>
        <v/>
      </c>
      <c r="R4558" s="7">
        <f>IF($I4558=1,(O4558-MAR1!$B$12)/MAR1!$D$12,(O4558-MAR1!$C$12)/MAR1!$E$12)</f>
        <v/>
      </c>
      <c r="S4558" s="7">
        <f>IF($I4558=1,(P4558-MAR1!$B$13)/MAR1!$D$13,(P4558-MAR1!$C$13)/MAR1!$E$13)</f>
        <v/>
      </c>
    </row>
    <row r="4559">
      <c r="A4559" s="5" t="n">
        <v>4558</v>
      </c>
      <c r="B4559" s="5" t="n">
        <v>13</v>
      </c>
      <c r="C4559" s="5" t="n">
        <v>178</v>
      </c>
      <c r="D4559" s="5" t="n">
        <v>6</v>
      </c>
      <c r="E4559" s="5" t="n">
        <v>0</v>
      </c>
      <c r="F4559" s="5" t="n">
        <v>37.5</v>
      </c>
      <c r="G4559" s="5" t="n">
        <v>27.1</v>
      </c>
      <c r="H4559" s="5" t="n">
        <v>26.43</v>
      </c>
      <c r="I4559" s="6">
        <f>IF(E4559&gt;=Markov!$B$3,1,0)</f>
        <v/>
      </c>
      <c r="J4559" s="6">
        <f>I4558</f>
        <v/>
      </c>
      <c r="K4559" s="7">
        <f>MAR1!$B$5+MAR1!$C$5*COS(2*PI()*$C4559/365)+MAR1!$D$5*SIN(2*PI()*$C4559/365)</f>
        <v/>
      </c>
      <c r="L4559" s="7">
        <f>MAR1!$B$6+MAR1!$C$6*COS(2*PI()*$C4559/365)+MAR1!$D$6*SIN(2*PI()*$C4559/365)</f>
        <v/>
      </c>
      <c r="M4559" s="7">
        <f>MAR1!$B$7+MAR1!$C$7*COS(2*PI()*$C4559/365)+MAR1!$D$7*SIN(2*PI()*$C4559/365)</f>
        <v/>
      </c>
      <c r="N4559" s="7">
        <f>F4559-K4559</f>
        <v/>
      </c>
      <c r="O4559" s="7">
        <f>G4559-L4559</f>
        <v/>
      </c>
      <c r="P4559" s="7">
        <f>H4559-M4559</f>
        <v/>
      </c>
      <c r="Q4559" s="7">
        <f>IF($I4559=1,(N4559-MAR1!$B$11)/MAR1!$D$11,(N4559-MAR1!$C$11)/MAR1!$E$11)</f>
        <v/>
      </c>
      <c r="R4559" s="7">
        <f>IF($I4559=1,(O4559-MAR1!$B$12)/MAR1!$D$12,(O4559-MAR1!$C$12)/MAR1!$E$12)</f>
        <v/>
      </c>
      <c r="S4559" s="7">
        <f>IF($I4559=1,(P4559-MAR1!$B$13)/MAR1!$D$13,(P4559-MAR1!$C$13)/MAR1!$E$13)</f>
        <v/>
      </c>
    </row>
    <row r="4560">
      <c r="A4560" s="5" t="n">
        <v>4559</v>
      </c>
      <c r="B4560" s="5" t="n">
        <v>13</v>
      </c>
      <c r="C4560" s="5" t="n">
        <v>179</v>
      </c>
      <c r="D4560" s="5" t="n">
        <v>6</v>
      </c>
      <c r="E4560" s="5" t="n">
        <v>0</v>
      </c>
      <c r="F4560" s="5" t="n">
        <v>36</v>
      </c>
      <c r="G4560" s="5" t="n">
        <v>26.1</v>
      </c>
      <c r="H4560" s="5" t="n">
        <v>22.86</v>
      </c>
      <c r="I4560" s="6">
        <f>IF(E4560&gt;=Markov!$B$3,1,0)</f>
        <v/>
      </c>
      <c r="J4560" s="6">
        <f>I4559</f>
        <v/>
      </c>
      <c r="K4560" s="7">
        <f>MAR1!$B$5+MAR1!$C$5*COS(2*PI()*$C4560/365)+MAR1!$D$5*SIN(2*PI()*$C4560/365)</f>
        <v/>
      </c>
      <c r="L4560" s="7">
        <f>MAR1!$B$6+MAR1!$C$6*COS(2*PI()*$C4560/365)+MAR1!$D$6*SIN(2*PI()*$C4560/365)</f>
        <v/>
      </c>
      <c r="M4560" s="7">
        <f>MAR1!$B$7+MAR1!$C$7*COS(2*PI()*$C4560/365)+MAR1!$D$7*SIN(2*PI()*$C4560/365)</f>
        <v/>
      </c>
      <c r="N4560" s="7">
        <f>F4560-K4560</f>
        <v/>
      </c>
      <c r="O4560" s="7">
        <f>G4560-L4560</f>
        <v/>
      </c>
      <c r="P4560" s="7">
        <f>H4560-M4560</f>
        <v/>
      </c>
      <c r="Q4560" s="7">
        <f>IF($I4560=1,(N4560-MAR1!$B$11)/MAR1!$D$11,(N4560-MAR1!$C$11)/MAR1!$E$11)</f>
        <v/>
      </c>
      <c r="R4560" s="7">
        <f>IF($I4560=1,(O4560-MAR1!$B$12)/MAR1!$D$12,(O4560-MAR1!$C$12)/MAR1!$E$12)</f>
        <v/>
      </c>
      <c r="S4560" s="7">
        <f>IF($I4560=1,(P4560-MAR1!$B$13)/MAR1!$D$13,(P4560-MAR1!$C$13)/MAR1!$E$13)</f>
        <v/>
      </c>
    </row>
    <row r="4561">
      <c r="A4561" s="5" t="n">
        <v>4560</v>
      </c>
      <c r="B4561" s="5" t="n">
        <v>13</v>
      </c>
      <c r="C4561" s="5" t="n">
        <v>180</v>
      </c>
      <c r="D4561" s="5" t="n">
        <v>6</v>
      </c>
      <c r="E4561" s="5" t="n">
        <v>0</v>
      </c>
      <c r="F4561" s="5" t="n">
        <v>36.2</v>
      </c>
      <c r="G4561" s="5" t="n">
        <v>27.5</v>
      </c>
      <c r="H4561" s="5" t="n">
        <v>13.9</v>
      </c>
      <c r="I4561" s="6">
        <f>IF(E4561&gt;=Markov!$B$3,1,0)</f>
        <v/>
      </c>
      <c r="J4561" s="6">
        <f>I4560</f>
        <v/>
      </c>
      <c r="K4561" s="7">
        <f>MAR1!$B$5+MAR1!$C$5*COS(2*PI()*$C4561/365)+MAR1!$D$5*SIN(2*PI()*$C4561/365)</f>
        <v/>
      </c>
      <c r="L4561" s="7">
        <f>MAR1!$B$6+MAR1!$C$6*COS(2*PI()*$C4561/365)+MAR1!$D$6*SIN(2*PI()*$C4561/365)</f>
        <v/>
      </c>
      <c r="M4561" s="7">
        <f>MAR1!$B$7+MAR1!$C$7*COS(2*PI()*$C4561/365)+MAR1!$D$7*SIN(2*PI()*$C4561/365)</f>
        <v/>
      </c>
      <c r="N4561" s="7">
        <f>F4561-K4561</f>
        <v/>
      </c>
      <c r="O4561" s="7">
        <f>G4561-L4561</f>
        <v/>
      </c>
      <c r="P4561" s="7">
        <f>H4561-M4561</f>
        <v/>
      </c>
      <c r="Q4561" s="7">
        <f>IF($I4561=1,(N4561-MAR1!$B$11)/MAR1!$D$11,(N4561-MAR1!$C$11)/MAR1!$E$11)</f>
        <v/>
      </c>
      <c r="R4561" s="7">
        <f>IF($I4561=1,(O4561-MAR1!$B$12)/MAR1!$D$12,(O4561-MAR1!$C$12)/MAR1!$E$12)</f>
        <v/>
      </c>
      <c r="S4561" s="7">
        <f>IF($I4561=1,(P4561-MAR1!$B$13)/MAR1!$D$13,(P4561-MAR1!$C$13)/MAR1!$E$13)</f>
        <v/>
      </c>
    </row>
    <row r="4562">
      <c r="A4562" s="5" t="n">
        <v>4561</v>
      </c>
      <c r="B4562" s="5" t="n">
        <v>13</v>
      </c>
      <c r="C4562" s="5" t="n">
        <v>181</v>
      </c>
      <c r="D4562" s="5" t="n">
        <v>6</v>
      </c>
      <c r="E4562" s="5" t="n">
        <v>0</v>
      </c>
      <c r="F4562" s="5" t="n">
        <v>35.1</v>
      </c>
      <c r="G4562" s="5" t="n">
        <v>27.4</v>
      </c>
      <c r="H4562" s="5" t="n">
        <v>18.12</v>
      </c>
      <c r="I4562" s="6">
        <f>IF(E4562&gt;=Markov!$B$3,1,0)</f>
        <v/>
      </c>
      <c r="J4562" s="6">
        <f>I4561</f>
        <v/>
      </c>
      <c r="K4562" s="7">
        <f>MAR1!$B$5+MAR1!$C$5*COS(2*PI()*$C4562/365)+MAR1!$D$5*SIN(2*PI()*$C4562/365)</f>
        <v/>
      </c>
      <c r="L4562" s="7">
        <f>MAR1!$B$6+MAR1!$C$6*COS(2*PI()*$C4562/365)+MAR1!$D$6*SIN(2*PI()*$C4562/365)</f>
        <v/>
      </c>
      <c r="M4562" s="7">
        <f>MAR1!$B$7+MAR1!$C$7*COS(2*PI()*$C4562/365)+MAR1!$D$7*SIN(2*PI()*$C4562/365)</f>
        <v/>
      </c>
      <c r="N4562" s="7">
        <f>F4562-K4562</f>
        <v/>
      </c>
      <c r="O4562" s="7">
        <f>G4562-L4562</f>
        <v/>
      </c>
      <c r="P4562" s="7">
        <f>H4562-M4562</f>
        <v/>
      </c>
      <c r="Q4562" s="7">
        <f>IF($I4562=1,(N4562-MAR1!$B$11)/MAR1!$D$11,(N4562-MAR1!$C$11)/MAR1!$E$11)</f>
        <v/>
      </c>
      <c r="R4562" s="7">
        <f>IF($I4562=1,(O4562-MAR1!$B$12)/MAR1!$D$12,(O4562-MAR1!$C$12)/MAR1!$E$12)</f>
        <v/>
      </c>
      <c r="S4562" s="7">
        <f>IF($I4562=1,(P4562-MAR1!$B$13)/MAR1!$D$13,(P4562-MAR1!$C$13)/MAR1!$E$13)</f>
        <v/>
      </c>
    </row>
    <row r="4563">
      <c r="A4563" s="5" t="n">
        <v>4562</v>
      </c>
      <c r="B4563" s="5" t="n">
        <v>13</v>
      </c>
      <c r="C4563" s="5" t="n">
        <v>182</v>
      </c>
      <c r="D4563" s="5" t="n">
        <v>7</v>
      </c>
      <c r="E4563" s="5" t="n">
        <v>6.8</v>
      </c>
      <c r="F4563" s="5" t="n">
        <v>32.3</v>
      </c>
      <c r="G4563" s="5" t="n">
        <v>27.2</v>
      </c>
      <c r="H4563" s="5" t="n">
        <v>14.31</v>
      </c>
      <c r="I4563" s="6">
        <f>IF(E4563&gt;=Markov!$B$3,1,0)</f>
        <v/>
      </c>
      <c r="J4563" s="6">
        <f>I4562</f>
        <v/>
      </c>
      <c r="K4563" s="7">
        <f>MAR1!$B$5+MAR1!$C$5*COS(2*PI()*$C4563/365)+MAR1!$D$5*SIN(2*PI()*$C4563/365)</f>
        <v/>
      </c>
      <c r="L4563" s="7">
        <f>MAR1!$B$6+MAR1!$C$6*COS(2*PI()*$C4563/365)+MAR1!$D$6*SIN(2*PI()*$C4563/365)</f>
        <v/>
      </c>
      <c r="M4563" s="7">
        <f>MAR1!$B$7+MAR1!$C$7*COS(2*PI()*$C4563/365)+MAR1!$D$7*SIN(2*PI()*$C4563/365)</f>
        <v/>
      </c>
      <c r="N4563" s="7">
        <f>F4563-K4563</f>
        <v/>
      </c>
      <c r="O4563" s="7">
        <f>G4563-L4563</f>
        <v/>
      </c>
      <c r="P4563" s="7">
        <f>H4563-M4563</f>
        <v/>
      </c>
      <c r="Q4563" s="7">
        <f>IF($I4563=1,(N4563-MAR1!$B$11)/MAR1!$D$11,(N4563-MAR1!$C$11)/MAR1!$E$11)</f>
        <v/>
      </c>
      <c r="R4563" s="7">
        <f>IF($I4563=1,(O4563-MAR1!$B$12)/MAR1!$D$12,(O4563-MAR1!$C$12)/MAR1!$E$12)</f>
        <v/>
      </c>
      <c r="S4563" s="7">
        <f>IF($I4563=1,(P4563-MAR1!$B$13)/MAR1!$D$13,(P4563-MAR1!$C$13)/MAR1!$E$13)</f>
        <v/>
      </c>
    </row>
    <row r="4564">
      <c r="A4564" s="5" t="n">
        <v>4563</v>
      </c>
      <c r="B4564" s="5" t="n">
        <v>13</v>
      </c>
      <c r="C4564" s="5" t="n">
        <v>183</v>
      </c>
      <c r="D4564" s="5" t="n">
        <v>7</v>
      </c>
      <c r="E4564" s="5" t="n">
        <v>1.9</v>
      </c>
      <c r="F4564" s="5" t="n">
        <v>33.4</v>
      </c>
      <c r="G4564" s="5" t="n">
        <v>27.9</v>
      </c>
      <c r="H4564" s="5" t="n">
        <v>11.1</v>
      </c>
      <c r="I4564" s="6">
        <f>IF(E4564&gt;=Markov!$B$3,1,0)</f>
        <v/>
      </c>
      <c r="J4564" s="6">
        <f>I4563</f>
        <v/>
      </c>
      <c r="K4564" s="7">
        <f>MAR1!$B$5+MAR1!$C$5*COS(2*PI()*$C4564/365)+MAR1!$D$5*SIN(2*PI()*$C4564/365)</f>
        <v/>
      </c>
      <c r="L4564" s="7">
        <f>MAR1!$B$6+MAR1!$C$6*COS(2*PI()*$C4564/365)+MAR1!$D$6*SIN(2*PI()*$C4564/365)</f>
        <v/>
      </c>
      <c r="M4564" s="7">
        <f>MAR1!$B$7+MAR1!$C$7*COS(2*PI()*$C4564/365)+MAR1!$D$7*SIN(2*PI()*$C4564/365)</f>
        <v/>
      </c>
      <c r="N4564" s="7">
        <f>F4564-K4564</f>
        <v/>
      </c>
      <c r="O4564" s="7">
        <f>G4564-L4564</f>
        <v/>
      </c>
      <c r="P4564" s="7">
        <f>H4564-M4564</f>
        <v/>
      </c>
      <c r="Q4564" s="7">
        <f>IF($I4564=1,(N4564-MAR1!$B$11)/MAR1!$D$11,(N4564-MAR1!$C$11)/MAR1!$E$11)</f>
        <v/>
      </c>
      <c r="R4564" s="7">
        <f>IF($I4564=1,(O4564-MAR1!$B$12)/MAR1!$D$12,(O4564-MAR1!$C$12)/MAR1!$E$12)</f>
        <v/>
      </c>
      <c r="S4564" s="7">
        <f>IF($I4564=1,(P4564-MAR1!$B$13)/MAR1!$D$13,(P4564-MAR1!$C$13)/MAR1!$E$13)</f>
        <v/>
      </c>
    </row>
    <row r="4565">
      <c r="A4565" s="5" t="n">
        <v>4564</v>
      </c>
      <c r="B4565" s="5" t="n">
        <v>13</v>
      </c>
      <c r="C4565" s="5" t="n">
        <v>184</v>
      </c>
      <c r="D4565" s="5" t="n">
        <v>7</v>
      </c>
      <c r="E4565" s="5" t="n">
        <v>6.6</v>
      </c>
      <c r="F4565" s="5" t="n">
        <v>31.9</v>
      </c>
      <c r="G4565" s="5" t="n">
        <v>26.6</v>
      </c>
      <c r="H4565" s="5" t="n">
        <v>16.95</v>
      </c>
      <c r="I4565" s="6">
        <f>IF(E4565&gt;=Markov!$B$3,1,0)</f>
        <v/>
      </c>
      <c r="J4565" s="6">
        <f>I4564</f>
        <v/>
      </c>
      <c r="K4565" s="7">
        <f>MAR1!$B$5+MAR1!$C$5*COS(2*PI()*$C4565/365)+MAR1!$D$5*SIN(2*PI()*$C4565/365)</f>
        <v/>
      </c>
      <c r="L4565" s="7">
        <f>MAR1!$B$6+MAR1!$C$6*COS(2*PI()*$C4565/365)+MAR1!$D$6*SIN(2*PI()*$C4565/365)</f>
        <v/>
      </c>
      <c r="M4565" s="7">
        <f>MAR1!$B$7+MAR1!$C$7*COS(2*PI()*$C4565/365)+MAR1!$D$7*SIN(2*PI()*$C4565/365)</f>
        <v/>
      </c>
      <c r="N4565" s="7">
        <f>F4565-K4565</f>
        <v/>
      </c>
      <c r="O4565" s="7">
        <f>G4565-L4565</f>
        <v/>
      </c>
      <c r="P4565" s="7">
        <f>H4565-M4565</f>
        <v/>
      </c>
      <c r="Q4565" s="7">
        <f>IF($I4565=1,(N4565-MAR1!$B$11)/MAR1!$D$11,(N4565-MAR1!$C$11)/MAR1!$E$11)</f>
        <v/>
      </c>
      <c r="R4565" s="7">
        <f>IF($I4565=1,(O4565-MAR1!$B$12)/MAR1!$D$12,(O4565-MAR1!$C$12)/MAR1!$E$12)</f>
        <v/>
      </c>
      <c r="S4565" s="7">
        <f>IF($I4565=1,(P4565-MAR1!$B$13)/MAR1!$D$13,(P4565-MAR1!$C$13)/MAR1!$E$13)</f>
        <v/>
      </c>
    </row>
    <row r="4566">
      <c r="A4566" s="5" t="n">
        <v>4565</v>
      </c>
      <c r="B4566" s="5" t="n">
        <v>13</v>
      </c>
      <c r="C4566" s="5" t="n">
        <v>185</v>
      </c>
      <c r="D4566" s="5" t="n">
        <v>7</v>
      </c>
      <c r="E4566" s="5" t="n">
        <v>8.4</v>
      </c>
      <c r="F4566" s="5" t="n">
        <v>31.5</v>
      </c>
      <c r="G4566" s="5" t="n">
        <v>26.6</v>
      </c>
      <c r="H4566" s="5" t="n">
        <v>15.3</v>
      </c>
      <c r="I4566" s="6">
        <f>IF(E4566&gt;=Markov!$B$3,1,0)</f>
        <v/>
      </c>
      <c r="J4566" s="6">
        <f>I4565</f>
        <v/>
      </c>
      <c r="K4566" s="7">
        <f>MAR1!$B$5+MAR1!$C$5*COS(2*PI()*$C4566/365)+MAR1!$D$5*SIN(2*PI()*$C4566/365)</f>
        <v/>
      </c>
      <c r="L4566" s="7">
        <f>MAR1!$B$6+MAR1!$C$6*COS(2*PI()*$C4566/365)+MAR1!$D$6*SIN(2*PI()*$C4566/365)</f>
        <v/>
      </c>
      <c r="M4566" s="7">
        <f>MAR1!$B$7+MAR1!$C$7*COS(2*PI()*$C4566/365)+MAR1!$D$7*SIN(2*PI()*$C4566/365)</f>
        <v/>
      </c>
      <c r="N4566" s="7">
        <f>F4566-K4566</f>
        <v/>
      </c>
      <c r="O4566" s="7">
        <f>G4566-L4566</f>
        <v/>
      </c>
      <c r="P4566" s="7">
        <f>H4566-M4566</f>
        <v/>
      </c>
      <c r="Q4566" s="7">
        <f>IF($I4566=1,(N4566-MAR1!$B$11)/MAR1!$D$11,(N4566-MAR1!$C$11)/MAR1!$E$11)</f>
        <v/>
      </c>
      <c r="R4566" s="7">
        <f>IF($I4566=1,(O4566-MAR1!$B$12)/MAR1!$D$12,(O4566-MAR1!$C$12)/MAR1!$E$12)</f>
        <v/>
      </c>
      <c r="S4566" s="7">
        <f>IF($I4566=1,(P4566-MAR1!$B$13)/MAR1!$D$13,(P4566-MAR1!$C$13)/MAR1!$E$13)</f>
        <v/>
      </c>
    </row>
    <row r="4567">
      <c r="A4567" s="5" t="n">
        <v>4566</v>
      </c>
      <c r="B4567" s="5" t="n">
        <v>13</v>
      </c>
      <c r="C4567" s="5" t="n">
        <v>186</v>
      </c>
      <c r="D4567" s="5" t="n">
        <v>7</v>
      </c>
      <c r="E4567" s="5" t="n">
        <v>4.7</v>
      </c>
      <c r="F4567" s="5" t="n">
        <v>30.8</v>
      </c>
      <c r="G4567" s="5" t="n">
        <v>27.6</v>
      </c>
      <c r="H4567" s="5" t="n">
        <v>13.46</v>
      </c>
      <c r="I4567" s="6">
        <f>IF(E4567&gt;=Markov!$B$3,1,0)</f>
        <v/>
      </c>
      <c r="J4567" s="6">
        <f>I4566</f>
        <v/>
      </c>
      <c r="K4567" s="7">
        <f>MAR1!$B$5+MAR1!$C$5*COS(2*PI()*$C4567/365)+MAR1!$D$5*SIN(2*PI()*$C4567/365)</f>
        <v/>
      </c>
      <c r="L4567" s="7">
        <f>MAR1!$B$6+MAR1!$C$6*COS(2*PI()*$C4567/365)+MAR1!$D$6*SIN(2*PI()*$C4567/365)</f>
        <v/>
      </c>
      <c r="M4567" s="7">
        <f>MAR1!$B$7+MAR1!$C$7*COS(2*PI()*$C4567/365)+MAR1!$D$7*SIN(2*PI()*$C4567/365)</f>
        <v/>
      </c>
      <c r="N4567" s="7">
        <f>F4567-K4567</f>
        <v/>
      </c>
      <c r="O4567" s="7">
        <f>G4567-L4567</f>
        <v/>
      </c>
      <c r="P4567" s="7">
        <f>H4567-M4567</f>
        <v/>
      </c>
      <c r="Q4567" s="7">
        <f>IF($I4567=1,(N4567-MAR1!$B$11)/MAR1!$D$11,(N4567-MAR1!$C$11)/MAR1!$E$11)</f>
        <v/>
      </c>
      <c r="R4567" s="7">
        <f>IF($I4567=1,(O4567-MAR1!$B$12)/MAR1!$D$12,(O4567-MAR1!$C$12)/MAR1!$E$12)</f>
        <v/>
      </c>
      <c r="S4567" s="7">
        <f>IF($I4567=1,(P4567-MAR1!$B$13)/MAR1!$D$13,(P4567-MAR1!$C$13)/MAR1!$E$13)</f>
        <v/>
      </c>
    </row>
    <row r="4568">
      <c r="A4568" s="5" t="n">
        <v>4567</v>
      </c>
      <c r="B4568" s="5" t="n">
        <v>13</v>
      </c>
      <c r="C4568" s="5" t="n">
        <v>187</v>
      </c>
      <c r="D4568" s="5" t="n">
        <v>7</v>
      </c>
      <c r="E4568" s="5" t="n">
        <v>0.4</v>
      </c>
      <c r="F4568" s="5" t="n">
        <v>33.3</v>
      </c>
      <c r="G4568" s="5" t="n">
        <v>27.3</v>
      </c>
      <c r="H4568" s="5" t="n">
        <v>18.62</v>
      </c>
      <c r="I4568" s="6">
        <f>IF(E4568&gt;=Markov!$B$3,1,0)</f>
        <v/>
      </c>
      <c r="J4568" s="6">
        <f>I4567</f>
        <v/>
      </c>
      <c r="K4568" s="7">
        <f>MAR1!$B$5+MAR1!$C$5*COS(2*PI()*$C4568/365)+MAR1!$D$5*SIN(2*PI()*$C4568/365)</f>
        <v/>
      </c>
      <c r="L4568" s="7">
        <f>MAR1!$B$6+MAR1!$C$6*COS(2*PI()*$C4568/365)+MAR1!$D$6*SIN(2*PI()*$C4568/365)</f>
        <v/>
      </c>
      <c r="M4568" s="7">
        <f>MAR1!$B$7+MAR1!$C$7*COS(2*PI()*$C4568/365)+MAR1!$D$7*SIN(2*PI()*$C4568/365)</f>
        <v/>
      </c>
      <c r="N4568" s="7">
        <f>F4568-K4568</f>
        <v/>
      </c>
      <c r="O4568" s="7">
        <f>G4568-L4568</f>
        <v/>
      </c>
      <c r="P4568" s="7">
        <f>H4568-M4568</f>
        <v/>
      </c>
      <c r="Q4568" s="7">
        <f>IF($I4568=1,(N4568-MAR1!$B$11)/MAR1!$D$11,(N4568-MAR1!$C$11)/MAR1!$E$11)</f>
        <v/>
      </c>
      <c r="R4568" s="7">
        <f>IF($I4568=1,(O4568-MAR1!$B$12)/MAR1!$D$12,(O4568-MAR1!$C$12)/MAR1!$E$12)</f>
        <v/>
      </c>
      <c r="S4568" s="7">
        <f>IF($I4568=1,(P4568-MAR1!$B$13)/MAR1!$D$13,(P4568-MAR1!$C$13)/MAR1!$E$13)</f>
        <v/>
      </c>
    </row>
    <row r="4569">
      <c r="A4569" s="5" t="n">
        <v>4568</v>
      </c>
      <c r="B4569" s="5" t="n">
        <v>13</v>
      </c>
      <c r="C4569" s="5" t="n">
        <v>188</v>
      </c>
      <c r="D4569" s="5" t="n">
        <v>7</v>
      </c>
      <c r="E4569" s="5" t="n">
        <v>12.2</v>
      </c>
      <c r="F4569" s="5" t="n">
        <v>32.5</v>
      </c>
      <c r="G4569" s="5" t="n">
        <v>27.9</v>
      </c>
      <c r="H4569" s="5" t="n">
        <v>14.63</v>
      </c>
      <c r="I4569" s="6">
        <f>IF(E4569&gt;=Markov!$B$3,1,0)</f>
        <v/>
      </c>
      <c r="J4569" s="6">
        <f>I4568</f>
        <v/>
      </c>
      <c r="K4569" s="7">
        <f>MAR1!$B$5+MAR1!$C$5*COS(2*PI()*$C4569/365)+MAR1!$D$5*SIN(2*PI()*$C4569/365)</f>
        <v/>
      </c>
      <c r="L4569" s="7">
        <f>MAR1!$B$6+MAR1!$C$6*COS(2*PI()*$C4569/365)+MAR1!$D$6*SIN(2*PI()*$C4569/365)</f>
        <v/>
      </c>
      <c r="M4569" s="7">
        <f>MAR1!$B$7+MAR1!$C$7*COS(2*PI()*$C4569/365)+MAR1!$D$7*SIN(2*PI()*$C4569/365)</f>
        <v/>
      </c>
      <c r="N4569" s="7">
        <f>F4569-K4569</f>
        <v/>
      </c>
      <c r="O4569" s="7">
        <f>G4569-L4569</f>
        <v/>
      </c>
      <c r="P4569" s="7">
        <f>H4569-M4569</f>
        <v/>
      </c>
      <c r="Q4569" s="7">
        <f>IF($I4569=1,(N4569-MAR1!$B$11)/MAR1!$D$11,(N4569-MAR1!$C$11)/MAR1!$E$11)</f>
        <v/>
      </c>
      <c r="R4569" s="7">
        <f>IF($I4569=1,(O4569-MAR1!$B$12)/MAR1!$D$12,(O4569-MAR1!$C$12)/MAR1!$E$12)</f>
        <v/>
      </c>
      <c r="S4569" s="7">
        <f>IF($I4569=1,(P4569-MAR1!$B$13)/MAR1!$D$13,(P4569-MAR1!$C$13)/MAR1!$E$13)</f>
        <v/>
      </c>
    </row>
    <row r="4570">
      <c r="A4570" s="5" t="n">
        <v>4569</v>
      </c>
      <c r="B4570" s="5" t="n">
        <v>13</v>
      </c>
      <c r="C4570" s="5" t="n">
        <v>189</v>
      </c>
      <c r="D4570" s="5" t="n">
        <v>7</v>
      </c>
      <c r="E4570" s="5" t="n">
        <v>13.5</v>
      </c>
      <c r="F4570" s="5" t="n">
        <v>31.6</v>
      </c>
      <c r="G4570" s="5" t="n">
        <v>26.7</v>
      </c>
      <c r="H4570" s="5" t="n">
        <v>12.39</v>
      </c>
      <c r="I4570" s="6">
        <f>IF(E4570&gt;=Markov!$B$3,1,0)</f>
        <v/>
      </c>
      <c r="J4570" s="6">
        <f>I4569</f>
        <v/>
      </c>
      <c r="K4570" s="7">
        <f>MAR1!$B$5+MAR1!$C$5*COS(2*PI()*$C4570/365)+MAR1!$D$5*SIN(2*PI()*$C4570/365)</f>
        <v/>
      </c>
      <c r="L4570" s="7">
        <f>MAR1!$B$6+MAR1!$C$6*COS(2*PI()*$C4570/365)+MAR1!$D$6*SIN(2*PI()*$C4570/365)</f>
        <v/>
      </c>
      <c r="M4570" s="7">
        <f>MAR1!$B$7+MAR1!$C$7*COS(2*PI()*$C4570/365)+MAR1!$D$7*SIN(2*PI()*$C4570/365)</f>
        <v/>
      </c>
      <c r="N4570" s="7">
        <f>F4570-K4570</f>
        <v/>
      </c>
      <c r="O4570" s="7">
        <f>G4570-L4570</f>
        <v/>
      </c>
      <c r="P4570" s="7">
        <f>H4570-M4570</f>
        <v/>
      </c>
      <c r="Q4570" s="7">
        <f>IF($I4570=1,(N4570-MAR1!$B$11)/MAR1!$D$11,(N4570-MAR1!$C$11)/MAR1!$E$11)</f>
        <v/>
      </c>
      <c r="R4570" s="7">
        <f>IF($I4570=1,(O4570-MAR1!$B$12)/MAR1!$D$12,(O4570-MAR1!$C$12)/MAR1!$E$12)</f>
        <v/>
      </c>
      <c r="S4570" s="7">
        <f>IF($I4570=1,(P4570-MAR1!$B$13)/MAR1!$D$13,(P4570-MAR1!$C$13)/MAR1!$E$13)</f>
        <v/>
      </c>
    </row>
    <row r="4571">
      <c r="A4571" s="5" t="n">
        <v>4570</v>
      </c>
      <c r="B4571" s="5" t="n">
        <v>13</v>
      </c>
      <c r="C4571" s="5" t="n">
        <v>190</v>
      </c>
      <c r="D4571" s="5" t="n">
        <v>7</v>
      </c>
      <c r="E4571" s="5" t="n">
        <v>4.4</v>
      </c>
      <c r="F4571" s="5" t="n">
        <v>33.1</v>
      </c>
      <c r="G4571" s="5" t="n">
        <v>26.4</v>
      </c>
      <c r="H4571" s="5" t="n">
        <v>11.37</v>
      </c>
      <c r="I4571" s="6">
        <f>IF(E4571&gt;=Markov!$B$3,1,0)</f>
        <v/>
      </c>
      <c r="J4571" s="6">
        <f>I4570</f>
        <v/>
      </c>
      <c r="K4571" s="7">
        <f>MAR1!$B$5+MAR1!$C$5*COS(2*PI()*$C4571/365)+MAR1!$D$5*SIN(2*PI()*$C4571/365)</f>
        <v/>
      </c>
      <c r="L4571" s="7">
        <f>MAR1!$B$6+MAR1!$C$6*COS(2*PI()*$C4571/365)+MAR1!$D$6*SIN(2*PI()*$C4571/365)</f>
        <v/>
      </c>
      <c r="M4571" s="7">
        <f>MAR1!$B$7+MAR1!$C$7*COS(2*PI()*$C4571/365)+MAR1!$D$7*SIN(2*PI()*$C4571/365)</f>
        <v/>
      </c>
      <c r="N4571" s="7">
        <f>F4571-K4571</f>
        <v/>
      </c>
      <c r="O4571" s="7">
        <f>G4571-L4571</f>
        <v/>
      </c>
      <c r="P4571" s="7">
        <f>H4571-M4571</f>
        <v/>
      </c>
      <c r="Q4571" s="7">
        <f>IF($I4571=1,(N4571-MAR1!$B$11)/MAR1!$D$11,(N4571-MAR1!$C$11)/MAR1!$E$11)</f>
        <v/>
      </c>
      <c r="R4571" s="7">
        <f>IF($I4571=1,(O4571-MAR1!$B$12)/MAR1!$D$12,(O4571-MAR1!$C$12)/MAR1!$E$12)</f>
        <v/>
      </c>
      <c r="S4571" s="7">
        <f>IF($I4571=1,(P4571-MAR1!$B$13)/MAR1!$D$13,(P4571-MAR1!$C$13)/MAR1!$E$13)</f>
        <v/>
      </c>
    </row>
    <row r="4572">
      <c r="A4572" s="5" t="n">
        <v>4571</v>
      </c>
      <c r="B4572" s="5" t="n">
        <v>13</v>
      </c>
      <c r="C4572" s="5" t="n">
        <v>191</v>
      </c>
      <c r="D4572" s="5" t="n">
        <v>7</v>
      </c>
      <c r="E4572" s="5" t="n">
        <v>2.3</v>
      </c>
      <c r="F4572" s="5" t="n">
        <v>31.5</v>
      </c>
      <c r="G4572" s="5" t="n">
        <v>25</v>
      </c>
      <c r="H4572" s="5" t="n">
        <v>11.33</v>
      </c>
      <c r="I4572" s="6">
        <f>IF(E4572&gt;=Markov!$B$3,1,0)</f>
        <v/>
      </c>
      <c r="J4572" s="6">
        <f>I4571</f>
        <v/>
      </c>
      <c r="K4572" s="7">
        <f>MAR1!$B$5+MAR1!$C$5*COS(2*PI()*$C4572/365)+MAR1!$D$5*SIN(2*PI()*$C4572/365)</f>
        <v/>
      </c>
      <c r="L4572" s="7">
        <f>MAR1!$B$6+MAR1!$C$6*COS(2*PI()*$C4572/365)+MAR1!$D$6*SIN(2*PI()*$C4572/365)</f>
        <v/>
      </c>
      <c r="M4572" s="7">
        <f>MAR1!$B$7+MAR1!$C$7*COS(2*PI()*$C4572/365)+MAR1!$D$7*SIN(2*PI()*$C4572/365)</f>
        <v/>
      </c>
      <c r="N4572" s="7">
        <f>F4572-K4572</f>
        <v/>
      </c>
      <c r="O4572" s="7">
        <f>G4572-L4572</f>
        <v/>
      </c>
      <c r="P4572" s="7">
        <f>H4572-M4572</f>
        <v/>
      </c>
      <c r="Q4572" s="7">
        <f>IF($I4572=1,(N4572-MAR1!$B$11)/MAR1!$D$11,(N4572-MAR1!$C$11)/MAR1!$E$11)</f>
        <v/>
      </c>
      <c r="R4572" s="7">
        <f>IF($I4572=1,(O4572-MAR1!$B$12)/MAR1!$D$12,(O4572-MAR1!$C$12)/MAR1!$E$12)</f>
        <v/>
      </c>
      <c r="S4572" s="7">
        <f>IF($I4572=1,(P4572-MAR1!$B$13)/MAR1!$D$13,(P4572-MAR1!$C$13)/MAR1!$E$13)</f>
        <v/>
      </c>
    </row>
    <row r="4573">
      <c r="A4573" s="5" t="n">
        <v>4572</v>
      </c>
      <c r="B4573" s="5" t="n">
        <v>13</v>
      </c>
      <c r="C4573" s="5" t="n">
        <v>192</v>
      </c>
      <c r="D4573" s="5" t="n">
        <v>7</v>
      </c>
      <c r="E4573" s="5" t="n">
        <v>10.1</v>
      </c>
      <c r="F4573" s="5" t="n">
        <v>31.8</v>
      </c>
      <c r="G4573" s="5" t="n">
        <v>25.1</v>
      </c>
      <c r="H4573" s="5" t="n">
        <v>15.48</v>
      </c>
      <c r="I4573" s="6">
        <f>IF(E4573&gt;=Markov!$B$3,1,0)</f>
        <v/>
      </c>
      <c r="J4573" s="6">
        <f>I4572</f>
        <v/>
      </c>
      <c r="K4573" s="7">
        <f>MAR1!$B$5+MAR1!$C$5*COS(2*PI()*$C4573/365)+MAR1!$D$5*SIN(2*PI()*$C4573/365)</f>
        <v/>
      </c>
      <c r="L4573" s="7">
        <f>MAR1!$B$6+MAR1!$C$6*COS(2*PI()*$C4573/365)+MAR1!$D$6*SIN(2*PI()*$C4573/365)</f>
        <v/>
      </c>
      <c r="M4573" s="7">
        <f>MAR1!$B$7+MAR1!$C$7*COS(2*PI()*$C4573/365)+MAR1!$D$7*SIN(2*PI()*$C4573/365)</f>
        <v/>
      </c>
      <c r="N4573" s="7">
        <f>F4573-K4573</f>
        <v/>
      </c>
      <c r="O4573" s="7">
        <f>G4573-L4573</f>
        <v/>
      </c>
      <c r="P4573" s="7">
        <f>H4573-M4573</f>
        <v/>
      </c>
      <c r="Q4573" s="7">
        <f>IF($I4573=1,(N4573-MAR1!$B$11)/MAR1!$D$11,(N4573-MAR1!$C$11)/MAR1!$E$11)</f>
        <v/>
      </c>
      <c r="R4573" s="7">
        <f>IF($I4573=1,(O4573-MAR1!$B$12)/MAR1!$D$12,(O4573-MAR1!$C$12)/MAR1!$E$12)</f>
        <v/>
      </c>
      <c r="S4573" s="7">
        <f>IF($I4573=1,(P4573-MAR1!$B$13)/MAR1!$D$13,(P4573-MAR1!$C$13)/MAR1!$E$13)</f>
        <v/>
      </c>
    </row>
    <row r="4574">
      <c r="A4574" s="5" t="n">
        <v>4573</v>
      </c>
      <c r="B4574" s="5" t="n">
        <v>13</v>
      </c>
      <c r="C4574" s="5" t="n">
        <v>193</v>
      </c>
      <c r="D4574" s="5" t="n">
        <v>7</v>
      </c>
      <c r="E4574" s="5" t="n">
        <v>27.2</v>
      </c>
      <c r="F4574" s="5" t="n">
        <v>30.8</v>
      </c>
      <c r="G4574" s="5" t="n">
        <v>25.5</v>
      </c>
      <c r="H4574" s="5" t="n">
        <v>12.03</v>
      </c>
      <c r="I4574" s="6">
        <f>IF(E4574&gt;=Markov!$B$3,1,0)</f>
        <v/>
      </c>
      <c r="J4574" s="6">
        <f>I4573</f>
        <v/>
      </c>
      <c r="K4574" s="7">
        <f>MAR1!$B$5+MAR1!$C$5*COS(2*PI()*$C4574/365)+MAR1!$D$5*SIN(2*PI()*$C4574/365)</f>
        <v/>
      </c>
      <c r="L4574" s="7">
        <f>MAR1!$B$6+MAR1!$C$6*COS(2*PI()*$C4574/365)+MAR1!$D$6*SIN(2*PI()*$C4574/365)</f>
        <v/>
      </c>
      <c r="M4574" s="7">
        <f>MAR1!$B$7+MAR1!$C$7*COS(2*PI()*$C4574/365)+MAR1!$D$7*SIN(2*PI()*$C4574/365)</f>
        <v/>
      </c>
      <c r="N4574" s="7">
        <f>F4574-K4574</f>
        <v/>
      </c>
      <c r="O4574" s="7">
        <f>G4574-L4574</f>
        <v/>
      </c>
      <c r="P4574" s="7">
        <f>H4574-M4574</f>
        <v/>
      </c>
      <c r="Q4574" s="7">
        <f>IF($I4574=1,(N4574-MAR1!$B$11)/MAR1!$D$11,(N4574-MAR1!$C$11)/MAR1!$E$11)</f>
        <v/>
      </c>
      <c r="R4574" s="7">
        <f>IF($I4574=1,(O4574-MAR1!$B$12)/MAR1!$D$12,(O4574-MAR1!$C$12)/MAR1!$E$12)</f>
        <v/>
      </c>
      <c r="S4574" s="7">
        <f>IF($I4574=1,(P4574-MAR1!$B$13)/MAR1!$D$13,(P4574-MAR1!$C$13)/MAR1!$E$13)</f>
        <v/>
      </c>
    </row>
    <row r="4575">
      <c r="A4575" s="5" t="n">
        <v>4574</v>
      </c>
      <c r="B4575" s="5" t="n">
        <v>13</v>
      </c>
      <c r="C4575" s="5" t="n">
        <v>194</v>
      </c>
      <c r="D4575" s="5" t="n">
        <v>7</v>
      </c>
      <c r="E4575" s="5" t="n">
        <v>6.5</v>
      </c>
      <c r="F4575" s="5" t="n">
        <v>30.1</v>
      </c>
      <c r="G4575" s="5" t="n">
        <v>25</v>
      </c>
      <c r="H4575" s="5" t="n">
        <v>16.06</v>
      </c>
      <c r="I4575" s="6">
        <f>IF(E4575&gt;=Markov!$B$3,1,0)</f>
        <v/>
      </c>
      <c r="J4575" s="6">
        <f>I4574</f>
        <v/>
      </c>
      <c r="K4575" s="7">
        <f>MAR1!$B$5+MAR1!$C$5*COS(2*PI()*$C4575/365)+MAR1!$D$5*SIN(2*PI()*$C4575/365)</f>
        <v/>
      </c>
      <c r="L4575" s="7">
        <f>MAR1!$B$6+MAR1!$C$6*COS(2*PI()*$C4575/365)+MAR1!$D$6*SIN(2*PI()*$C4575/365)</f>
        <v/>
      </c>
      <c r="M4575" s="7">
        <f>MAR1!$B$7+MAR1!$C$7*COS(2*PI()*$C4575/365)+MAR1!$D$7*SIN(2*PI()*$C4575/365)</f>
        <v/>
      </c>
      <c r="N4575" s="7">
        <f>F4575-K4575</f>
        <v/>
      </c>
      <c r="O4575" s="7">
        <f>G4575-L4575</f>
        <v/>
      </c>
      <c r="P4575" s="7">
        <f>H4575-M4575</f>
        <v/>
      </c>
      <c r="Q4575" s="7">
        <f>IF($I4575=1,(N4575-MAR1!$B$11)/MAR1!$D$11,(N4575-MAR1!$C$11)/MAR1!$E$11)</f>
        <v/>
      </c>
      <c r="R4575" s="7">
        <f>IF($I4575=1,(O4575-MAR1!$B$12)/MAR1!$D$12,(O4575-MAR1!$C$12)/MAR1!$E$12)</f>
        <v/>
      </c>
      <c r="S4575" s="7">
        <f>IF($I4575=1,(P4575-MAR1!$B$13)/MAR1!$D$13,(P4575-MAR1!$C$13)/MAR1!$E$13)</f>
        <v/>
      </c>
    </row>
    <row r="4576">
      <c r="A4576" s="5" t="n">
        <v>4575</v>
      </c>
      <c r="B4576" s="5" t="n">
        <v>13</v>
      </c>
      <c r="C4576" s="5" t="n">
        <v>195</v>
      </c>
      <c r="D4576" s="5" t="n">
        <v>7</v>
      </c>
      <c r="E4576" s="5" t="n">
        <v>29.1</v>
      </c>
      <c r="F4576" s="5" t="n">
        <v>30.7</v>
      </c>
      <c r="G4576" s="5" t="n">
        <v>24.4</v>
      </c>
      <c r="H4576" s="5" t="n">
        <v>9.74</v>
      </c>
      <c r="I4576" s="6">
        <f>IF(E4576&gt;=Markov!$B$3,1,0)</f>
        <v/>
      </c>
      <c r="J4576" s="6">
        <f>I4575</f>
        <v/>
      </c>
      <c r="K4576" s="7">
        <f>MAR1!$B$5+MAR1!$C$5*COS(2*PI()*$C4576/365)+MAR1!$D$5*SIN(2*PI()*$C4576/365)</f>
        <v/>
      </c>
      <c r="L4576" s="7">
        <f>MAR1!$B$6+MAR1!$C$6*COS(2*PI()*$C4576/365)+MAR1!$D$6*SIN(2*PI()*$C4576/365)</f>
        <v/>
      </c>
      <c r="M4576" s="7">
        <f>MAR1!$B$7+MAR1!$C$7*COS(2*PI()*$C4576/365)+MAR1!$D$7*SIN(2*PI()*$C4576/365)</f>
        <v/>
      </c>
      <c r="N4576" s="7">
        <f>F4576-K4576</f>
        <v/>
      </c>
      <c r="O4576" s="7">
        <f>G4576-L4576</f>
        <v/>
      </c>
      <c r="P4576" s="7">
        <f>H4576-M4576</f>
        <v/>
      </c>
      <c r="Q4576" s="7">
        <f>IF($I4576=1,(N4576-MAR1!$B$11)/MAR1!$D$11,(N4576-MAR1!$C$11)/MAR1!$E$11)</f>
        <v/>
      </c>
      <c r="R4576" s="7">
        <f>IF($I4576=1,(O4576-MAR1!$B$12)/MAR1!$D$12,(O4576-MAR1!$C$12)/MAR1!$E$12)</f>
        <v/>
      </c>
      <c r="S4576" s="7">
        <f>IF($I4576=1,(P4576-MAR1!$B$13)/MAR1!$D$13,(P4576-MAR1!$C$13)/MAR1!$E$13)</f>
        <v/>
      </c>
    </row>
    <row r="4577">
      <c r="A4577" s="5" t="n">
        <v>4576</v>
      </c>
      <c r="B4577" s="5" t="n">
        <v>13</v>
      </c>
      <c r="C4577" s="5" t="n">
        <v>196</v>
      </c>
      <c r="D4577" s="5" t="n">
        <v>7</v>
      </c>
      <c r="E4577" s="5" t="n">
        <v>0</v>
      </c>
      <c r="F4577" s="5" t="n">
        <v>33</v>
      </c>
      <c r="G4577" s="5" t="n">
        <v>23.5</v>
      </c>
      <c r="H4577" s="5" t="n">
        <v>22.34</v>
      </c>
      <c r="I4577" s="6">
        <f>IF(E4577&gt;=Markov!$B$3,1,0)</f>
        <v/>
      </c>
      <c r="J4577" s="6">
        <f>I4576</f>
        <v/>
      </c>
      <c r="K4577" s="7">
        <f>MAR1!$B$5+MAR1!$C$5*COS(2*PI()*$C4577/365)+MAR1!$D$5*SIN(2*PI()*$C4577/365)</f>
        <v/>
      </c>
      <c r="L4577" s="7">
        <f>MAR1!$B$6+MAR1!$C$6*COS(2*PI()*$C4577/365)+MAR1!$D$6*SIN(2*PI()*$C4577/365)</f>
        <v/>
      </c>
      <c r="M4577" s="7">
        <f>MAR1!$B$7+MAR1!$C$7*COS(2*PI()*$C4577/365)+MAR1!$D$7*SIN(2*PI()*$C4577/365)</f>
        <v/>
      </c>
      <c r="N4577" s="7">
        <f>F4577-K4577</f>
        <v/>
      </c>
      <c r="O4577" s="7">
        <f>G4577-L4577</f>
        <v/>
      </c>
      <c r="P4577" s="7">
        <f>H4577-M4577</f>
        <v/>
      </c>
      <c r="Q4577" s="7">
        <f>IF($I4577=1,(N4577-MAR1!$B$11)/MAR1!$D$11,(N4577-MAR1!$C$11)/MAR1!$E$11)</f>
        <v/>
      </c>
      <c r="R4577" s="7">
        <f>IF($I4577=1,(O4577-MAR1!$B$12)/MAR1!$D$12,(O4577-MAR1!$C$12)/MAR1!$E$12)</f>
        <v/>
      </c>
      <c r="S4577" s="7">
        <f>IF($I4577=1,(P4577-MAR1!$B$13)/MAR1!$D$13,(P4577-MAR1!$C$13)/MAR1!$E$13)</f>
        <v/>
      </c>
    </row>
    <row r="4578">
      <c r="A4578" s="5" t="n">
        <v>4577</v>
      </c>
      <c r="B4578" s="5" t="n">
        <v>13</v>
      </c>
      <c r="C4578" s="5" t="n">
        <v>197</v>
      </c>
      <c r="D4578" s="5" t="n">
        <v>7</v>
      </c>
      <c r="E4578" s="5" t="n">
        <v>2</v>
      </c>
      <c r="F4578" s="5" t="n">
        <v>29.8</v>
      </c>
      <c r="G4578" s="5" t="n">
        <v>24.5</v>
      </c>
      <c r="H4578" s="5" t="n">
        <v>13.3</v>
      </c>
      <c r="I4578" s="6">
        <f>IF(E4578&gt;=Markov!$B$3,1,0)</f>
        <v/>
      </c>
      <c r="J4578" s="6">
        <f>I4577</f>
        <v/>
      </c>
      <c r="K4578" s="7">
        <f>MAR1!$B$5+MAR1!$C$5*COS(2*PI()*$C4578/365)+MAR1!$D$5*SIN(2*PI()*$C4578/365)</f>
        <v/>
      </c>
      <c r="L4578" s="7">
        <f>MAR1!$B$6+MAR1!$C$6*COS(2*PI()*$C4578/365)+MAR1!$D$6*SIN(2*PI()*$C4578/365)</f>
        <v/>
      </c>
      <c r="M4578" s="7">
        <f>MAR1!$B$7+MAR1!$C$7*COS(2*PI()*$C4578/365)+MAR1!$D$7*SIN(2*PI()*$C4578/365)</f>
        <v/>
      </c>
      <c r="N4578" s="7">
        <f>F4578-K4578</f>
        <v/>
      </c>
      <c r="O4578" s="7">
        <f>G4578-L4578</f>
        <v/>
      </c>
      <c r="P4578" s="7">
        <f>H4578-M4578</f>
        <v/>
      </c>
      <c r="Q4578" s="7">
        <f>IF($I4578=1,(N4578-MAR1!$B$11)/MAR1!$D$11,(N4578-MAR1!$C$11)/MAR1!$E$11)</f>
        <v/>
      </c>
      <c r="R4578" s="7">
        <f>IF($I4578=1,(O4578-MAR1!$B$12)/MAR1!$D$12,(O4578-MAR1!$C$12)/MAR1!$E$12)</f>
        <v/>
      </c>
      <c r="S4578" s="7">
        <f>IF($I4578=1,(P4578-MAR1!$B$13)/MAR1!$D$13,(P4578-MAR1!$C$13)/MAR1!$E$13)</f>
        <v/>
      </c>
    </row>
    <row r="4579">
      <c r="A4579" s="5" t="n">
        <v>4578</v>
      </c>
      <c r="B4579" s="5" t="n">
        <v>13</v>
      </c>
      <c r="C4579" s="5" t="n">
        <v>198</v>
      </c>
      <c r="D4579" s="5" t="n">
        <v>7</v>
      </c>
      <c r="E4579" s="5" t="n">
        <v>0</v>
      </c>
      <c r="F4579" s="5" t="n">
        <v>31.6</v>
      </c>
      <c r="G4579" s="5" t="n">
        <v>26.6</v>
      </c>
      <c r="H4579" s="5" t="n">
        <v>16.02</v>
      </c>
      <c r="I4579" s="6">
        <f>IF(E4579&gt;=Markov!$B$3,1,0)</f>
        <v/>
      </c>
      <c r="J4579" s="6">
        <f>I4578</f>
        <v/>
      </c>
      <c r="K4579" s="7">
        <f>MAR1!$B$5+MAR1!$C$5*COS(2*PI()*$C4579/365)+MAR1!$D$5*SIN(2*PI()*$C4579/365)</f>
        <v/>
      </c>
      <c r="L4579" s="7">
        <f>MAR1!$B$6+MAR1!$C$6*COS(2*PI()*$C4579/365)+MAR1!$D$6*SIN(2*PI()*$C4579/365)</f>
        <v/>
      </c>
      <c r="M4579" s="7">
        <f>MAR1!$B$7+MAR1!$C$7*COS(2*PI()*$C4579/365)+MAR1!$D$7*SIN(2*PI()*$C4579/365)</f>
        <v/>
      </c>
      <c r="N4579" s="7">
        <f>F4579-K4579</f>
        <v/>
      </c>
      <c r="O4579" s="7">
        <f>G4579-L4579</f>
        <v/>
      </c>
      <c r="P4579" s="7">
        <f>H4579-M4579</f>
        <v/>
      </c>
      <c r="Q4579" s="7">
        <f>IF($I4579=1,(N4579-MAR1!$B$11)/MAR1!$D$11,(N4579-MAR1!$C$11)/MAR1!$E$11)</f>
        <v/>
      </c>
      <c r="R4579" s="7">
        <f>IF($I4579=1,(O4579-MAR1!$B$12)/MAR1!$D$12,(O4579-MAR1!$C$12)/MAR1!$E$12)</f>
        <v/>
      </c>
      <c r="S4579" s="7">
        <f>IF($I4579=1,(P4579-MAR1!$B$13)/MAR1!$D$13,(P4579-MAR1!$C$13)/MAR1!$E$13)</f>
        <v/>
      </c>
    </row>
    <row r="4580">
      <c r="A4580" s="5" t="n">
        <v>4579</v>
      </c>
      <c r="B4580" s="5" t="n">
        <v>13</v>
      </c>
      <c r="C4580" s="5" t="n">
        <v>199</v>
      </c>
      <c r="D4580" s="5" t="n">
        <v>7</v>
      </c>
      <c r="E4580" s="5" t="n">
        <v>0</v>
      </c>
      <c r="F4580" s="5" t="n">
        <v>33.4</v>
      </c>
      <c r="G4580" s="5" t="n">
        <v>26.6</v>
      </c>
      <c r="H4580" s="5" t="n">
        <v>22.41</v>
      </c>
      <c r="I4580" s="6">
        <f>IF(E4580&gt;=Markov!$B$3,1,0)</f>
        <v/>
      </c>
      <c r="J4580" s="6">
        <f>I4579</f>
        <v/>
      </c>
      <c r="K4580" s="7">
        <f>MAR1!$B$5+MAR1!$C$5*COS(2*PI()*$C4580/365)+MAR1!$D$5*SIN(2*PI()*$C4580/365)</f>
        <v/>
      </c>
      <c r="L4580" s="7">
        <f>MAR1!$B$6+MAR1!$C$6*COS(2*PI()*$C4580/365)+MAR1!$D$6*SIN(2*PI()*$C4580/365)</f>
        <v/>
      </c>
      <c r="M4580" s="7">
        <f>MAR1!$B$7+MAR1!$C$7*COS(2*PI()*$C4580/365)+MAR1!$D$7*SIN(2*PI()*$C4580/365)</f>
        <v/>
      </c>
      <c r="N4580" s="7">
        <f>F4580-K4580</f>
        <v/>
      </c>
      <c r="O4580" s="7">
        <f>G4580-L4580</f>
        <v/>
      </c>
      <c r="P4580" s="7">
        <f>H4580-M4580</f>
        <v/>
      </c>
      <c r="Q4580" s="7">
        <f>IF($I4580=1,(N4580-MAR1!$B$11)/MAR1!$D$11,(N4580-MAR1!$C$11)/MAR1!$E$11)</f>
        <v/>
      </c>
      <c r="R4580" s="7">
        <f>IF($I4580=1,(O4580-MAR1!$B$12)/MAR1!$D$12,(O4580-MAR1!$C$12)/MAR1!$E$12)</f>
        <v/>
      </c>
      <c r="S4580" s="7">
        <f>IF($I4580=1,(P4580-MAR1!$B$13)/MAR1!$D$13,(P4580-MAR1!$C$13)/MAR1!$E$13)</f>
        <v/>
      </c>
    </row>
    <row r="4581">
      <c r="A4581" s="5" t="n">
        <v>4580</v>
      </c>
      <c r="B4581" s="5" t="n">
        <v>13</v>
      </c>
      <c r="C4581" s="5" t="n">
        <v>200</v>
      </c>
      <c r="D4581" s="5" t="n">
        <v>7</v>
      </c>
      <c r="E4581" s="5" t="n">
        <v>0</v>
      </c>
      <c r="F4581" s="5" t="n">
        <v>35.4</v>
      </c>
      <c r="G4581" s="5" t="n">
        <v>26.5</v>
      </c>
      <c r="H4581" s="5" t="n">
        <v>22.83</v>
      </c>
      <c r="I4581" s="6">
        <f>IF(E4581&gt;=Markov!$B$3,1,0)</f>
        <v/>
      </c>
      <c r="J4581" s="6">
        <f>I4580</f>
        <v/>
      </c>
      <c r="K4581" s="7">
        <f>MAR1!$B$5+MAR1!$C$5*COS(2*PI()*$C4581/365)+MAR1!$D$5*SIN(2*PI()*$C4581/365)</f>
        <v/>
      </c>
      <c r="L4581" s="7">
        <f>MAR1!$B$6+MAR1!$C$6*COS(2*PI()*$C4581/365)+MAR1!$D$6*SIN(2*PI()*$C4581/365)</f>
        <v/>
      </c>
      <c r="M4581" s="7">
        <f>MAR1!$B$7+MAR1!$C$7*COS(2*PI()*$C4581/365)+MAR1!$D$7*SIN(2*PI()*$C4581/365)</f>
        <v/>
      </c>
      <c r="N4581" s="7">
        <f>F4581-K4581</f>
        <v/>
      </c>
      <c r="O4581" s="7">
        <f>G4581-L4581</f>
        <v/>
      </c>
      <c r="P4581" s="7">
        <f>H4581-M4581</f>
        <v/>
      </c>
      <c r="Q4581" s="7">
        <f>IF($I4581=1,(N4581-MAR1!$B$11)/MAR1!$D$11,(N4581-MAR1!$C$11)/MAR1!$E$11)</f>
        <v/>
      </c>
      <c r="R4581" s="7">
        <f>IF($I4581=1,(O4581-MAR1!$B$12)/MAR1!$D$12,(O4581-MAR1!$C$12)/MAR1!$E$12)</f>
        <v/>
      </c>
      <c r="S4581" s="7">
        <f>IF($I4581=1,(P4581-MAR1!$B$13)/MAR1!$D$13,(P4581-MAR1!$C$13)/MAR1!$E$13)</f>
        <v/>
      </c>
    </row>
    <row r="4582">
      <c r="A4582" s="5" t="n">
        <v>4581</v>
      </c>
      <c r="B4582" s="5" t="n">
        <v>13</v>
      </c>
      <c r="C4582" s="5" t="n">
        <v>201</v>
      </c>
      <c r="D4582" s="5" t="n">
        <v>7</v>
      </c>
      <c r="E4582" s="5" t="n">
        <v>0</v>
      </c>
      <c r="F4582" s="5" t="n">
        <v>37.6</v>
      </c>
      <c r="G4582" s="5" t="n">
        <v>27.5</v>
      </c>
      <c r="H4582" s="5" t="n">
        <v>19.62</v>
      </c>
      <c r="I4582" s="6">
        <f>IF(E4582&gt;=Markov!$B$3,1,0)</f>
        <v/>
      </c>
      <c r="J4582" s="6">
        <f>I4581</f>
        <v/>
      </c>
      <c r="K4582" s="7">
        <f>MAR1!$B$5+MAR1!$C$5*COS(2*PI()*$C4582/365)+MAR1!$D$5*SIN(2*PI()*$C4582/365)</f>
        <v/>
      </c>
      <c r="L4582" s="7">
        <f>MAR1!$B$6+MAR1!$C$6*COS(2*PI()*$C4582/365)+MAR1!$D$6*SIN(2*PI()*$C4582/365)</f>
        <v/>
      </c>
      <c r="M4582" s="7">
        <f>MAR1!$B$7+MAR1!$C$7*COS(2*PI()*$C4582/365)+MAR1!$D$7*SIN(2*PI()*$C4582/365)</f>
        <v/>
      </c>
      <c r="N4582" s="7">
        <f>F4582-K4582</f>
        <v/>
      </c>
      <c r="O4582" s="7">
        <f>G4582-L4582</f>
        <v/>
      </c>
      <c r="P4582" s="7">
        <f>H4582-M4582</f>
        <v/>
      </c>
      <c r="Q4582" s="7">
        <f>IF($I4582=1,(N4582-MAR1!$B$11)/MAR1!$D$11,(N4582-MAR1!$C$11)/MAR1!$E$11)</f>
        <v/>
      </c>
      <c r="R4582" s="7">
        <f>IF($I4582=1,(O4582-MAR1!$B$12)/MAR1!$D$12,(O4582-MAR1!$C$12)/MAR1!$E$12)</f>
        <v/>
      </c>
      <c r="S4582" s="7">
        <f>IF($I4582=1,(P4582-MAR1!$B$13)/MAR1!$D$13,(P4582-MAR1!$C$13)/MAR1!$E$13)</f>
        <v/>
      </c>
    </row>
    <row r="4583">
      <c r="A4583" s="5" t="n">
        <v>4582</v>
      </c>
      <c r="B4583" s="5" t="n">
        <v>13</v>
      </c>
      <c r="C4583" s="5" t="n">
        <v>202</v>
      </c>
      <c r="D4583" s="5" t="n">
        <v>7</v>
      </c>
      <c r="E4583" s="5" t="n">
        <v>0</v>
      </c>
      <c r="F4583" s="5" t="n">
        <v>36.2</v>
      </c>
      <c r="G4583" s="5" t="n">
        <v>27.7</v>
      </c>
      <c r="H4583" s="5" t="n">
        <v>20.29</v>
      </c>
      <c r="I4583" s="6">
        <f>IF(E4583&gt;=Markov!$B$3,1,0)</f>
        <v/>
      </c>
      <c r="J4583" s="6">
        <f>I4582</f>
        <v/>
      </c>
      <c r="K4583" s="7">
        <f>MAR1!$B$5+MAR1!$C$5*COS(2*PI()*$C4583/365)+MAR1!$D$5*SIN(2*PI()*$C4583/365)</f>
        <v/>
      </c>
      <c r="L4583" s="7">
        <f>MAR1!$B$6+MAR1!$C$6*COS(2*PI()*$C4583/365)+MAR1!$D$6*SIN(2*PI()*$C4583/365)</f>
        <v/>
      </c>
      <c r="M4583" s="7">
        <f>MAR1!$B$7+MAR1!$C$7*COS(2*PI()*$C4583/365)+MAR1!$D$7*SIN(2*PI()*$C4583/365)</f>
        <v/>
      </c>
      <c r="N4583" s="7">
        <f>F4583-K4583</f>
        <v/>
      </c>
      <c r="O4583" s="7">
        <f>G4583-L4583</f>
        <v/>
      </c>
      <c r="P4583" s="7">
        <f>H4583-M4583</f>
        <v/>
      </c>
      <c r="Q4583" s="7">
        <f>IF($I4583=1,(N4583-MAR1!$B$11)/MAR1!$D$11,(N4583-MAR1!$C$11)/MAR1!$E$11)</f>
        <v/>
      </c>
      <c r="R4583" s="7">
        <f>IF($I4583=1,(O4583-MAR1!$B$12)/MAR1!$D$12,(O4583-MAR1!$C$12)/MAR1!$E$12)</f>
        <v/>
      </c>
      <c r="S4583" s="7">
        <f>IF($I4583=1,(P4583-MAR1!$B$13)/MAR1!$D$13,(P4583-MAR1!$C$13)/MAR1!$E$13)</f>
        <v/>
      </c>
    </row>
    <row r="4584">
      <c r="A4584" s="5" t="n">
        <v>4583</v>
      </c>
      <c r="B4584" s="5" t="n">
        <v>13</v>
      </c>
      <c r="C4584" s="5" t="n">
        <v>203</v>
      </c>
      <c r="D4584" s="5" t="n">
        <v>7</v>
      </c>
      <c r="E4584" s="5" t="n">
        <v>0</v>
      </c>
      <c r="F4584" s="5" t="n">
        <v>35.2</v>
      </c>
      <c r="G4584" s="5" t="n">
        <v>25.8</v>
      </c>
      <c r="H4584" s="5" t="n">
        <v>18.07</v>
      </c>
      <c r="I4584" s="6">
        <f>IF(E4584&gt;=Markov!$B$3,1,0)</f>
        <v/>
      </c>
      <c r="J4584" s="6">
        <f>I4583</f>
        <v/>
      </c>
      <c r="K4584" s="7">
        <f>MAR1!$B$5+MAR1!$C$5*COS(2*PI()*$C4584/365)+MAR1!$D$5*SIN(2*PI()*$C4584/365)</f>
        <v/>
      </c>
      <c r="L4584" s="7">
        <f>MAR1!$B$6+MAR1!$C$6*COS(2*PI()*$C4584/365)+MAR1!$D$6*SIN(2*PI()*$C4584/365)</f>
        <v/>
      </c>
      <c r="M4584" s="7">
        <f>MAR1!$B$7+MAR1!$C$7*COS(2*PI()*$C4584/365)+MAR1!$D$7*SIN(2*PI()*$C4584/365)</f>
        <v/>
      </c>
      <c r="N4584" s="7">
        <f>F4584-K4584</f>
        <v/>
      </c>
      <c r="O4584" s="7">
        <f>G4584-L4584</f>
        <v/>
      </c>
      <c r="P4584" s="7">
        <f>H4584-M4584</f>
        <v/>
      </c>
      <c r="Q4584" s="7">
        <f>IF($I4584=1,(N4584-MAR1!$B$11)/MAR1!$D$11,(N4584-MAR1!$C$11)/MAR1!$E$11)</f>
        <v/>
      </c>
      <c r="R4584" s="7">
        <f>IF($I4584=1,(O4584-MAR1!$B$12)/MAR1!$D$12,(O4584-MAR1!$C$12)/MAR1!$E$12)</f>
        <v/>
      </c>
      <c r="S4584" s="7">
        <f>IF($I4584=1,(P4584-MAR1!$B$13)/MAR1!$D$13,(P4584-MAR1!$C$13)/MAR1!$E$13)</f>
        <v/>
      </c>
    </row>
    <row r="4585">
      <c r="A4585" s="5" t="n">
        <v>4584</v>
      </c>
      <c r="B4585" s="5" t="n">
        <v>13</v>
      </c>
      <c r="C4585" s="5" t="n">
        <v>204</v>
      </c>
      <c r="D4585" s="5" t="n">
        <v>7</v>
      </c>
      <c r="E4585" s="5" t="n">
        <v>1.7</v>
      </c>
      <c r="F4585" s="5" t="n">
        <v>30.3</v>
      </c>
      <c r="G4585" s="5" t="n">
        <v>23.5</v>
      </c>
      <c r="H4585" s="5" t="n">
        <v>10.84</v>
      </c>
      <c r="I4585" s="6">
        <f>IF(E4585&gt;=Markov!$B$3,1,0)</f>
        <v/>
      </c>
      <c r="J4585" s="6">
        <f>I4584</f>
        <v/>
      </c>
      <c r="K4585" s="7">
        <f>MAR1!$B$5+MAR1!$C$5*COS(2*PI()*$C4585/365)+MAR1!$D$5*SIN(2*PI()*$C4585/365)</f>
        <v/>
      </c>
      <c r="L4585" s="7">
        <f>MAR1!$B$6+MAR1!$C$6*COS(2*PI()*$C4585/365)+MAR1!$D$6*SIN(2*PI()*$C4585/365)</f>
        <v/>
      </c>
      <c r="M4585" s="7">
        <f>MAR1!$B$7+MAR1!$C$7*COS(2*PI()*$C4585/365)+MAR1!$D$7*SIN(2*PI()*$C4585/365)</f>
        <v/>
      </c>
      <c r="N4585" s="7">
        <f>F4585-K4585</f>
        <v/>
      </c>
      <c r="O4585" s="7">
        <f>G4585-L4585</f>
        <v/>
      </c>
      <c r="P4585" s="7">
        <f>H4585-M4585</f>
        <v/>
      </c>
      <c r="Q4585" s="7">
        <f>IF($I4585=1,(N4585-MAR1!$B$11)/MAR1!$D$11,(N4585-MAR1!$C$11)/MAR1!$E$11)</f>
        <v/>
      </c>
      <c r="R4585" s="7">
        <f>IF($I4585=1,(O4585-MAR1!$B$12)/MAR1!$D$12,(O4585-MAR1!$C$12)/MAR1!$E$12)</f>
        <v/>
      </c>
      <c r="S4585" s="7">
        <f>IF($I4585=1,(P4585-MAR1!$B$13)/MAR1!$D$13,(P4585-MAR1!$C$13)/MAR1!$E$13)</f>
        <v/>
      </c>
    </row>
    <row r="4586">
      <c r="A4586" s="5" t="n">
        <v>4585</v>
      </c>
      <c r="B4586" s="5" t="n">
        <v>13</v>
      </c>
      <c r="C4586" s="5" t="n">
        <v>205</v>
      </c>
      <c r="D4586" s="5" t="n">
        <v>7</v>
      </c>
      <c r="E4586" s="5" t="n">
        <v>2.3</v>
      </c>
      <c r="F4586" s="5" t="n">
        <v>28.6</v>
      </c>
      <c r="G4586" s="5" t="n">
        <v>23.2</v>
      </c>
      <c r="H4586" s="5" t="n">
        <v>9.69</v>
      </c>
      <c r="I4586" s="6">
        <f>IF(E4586&gt;=Markov!$B$3,1,0)</f>
        <v/>
      </c>
      <c r="J4586" s="6">
        <f>I4585</f>
        <v/>
      </c>
      <c r="K4586" s="7">
        <f>MAR1!$B$5+MAR1!$C$5*COS(2*PI()*$C4586/365)+MAR1!$D$5*SIN(2*PI()*$C4586/365)</f>
        <v/>
      </c>
      <c r="L4586" s="7">
        <f>MAR1!$B$6+MAR1!$C$6*COS(2*PI()*$C4586/365)+MAR1!$D$6*SIN(2*PI()*$C4586/365)</f>
        <v/>
      </c>
      <c r="M4586" s="7">
        <f>MAR1!$B$7+MAR1!$C$7*COS(2*PI()*$C4586/365)+MAR1!$D$7*SIN(2*PI()*$C4586/365)</f>
        <v/>
      </c>
      <c r="N4586" s="7">
        <f>F4586-K4586</f>
        <v/>
      </c>
      <c r="O4586" s="7">
        <f>G4586-L4586</f>
        <v/>
      </c>
      <c r="P4586" s="7">
        <f>H4586-M4586</f>
        <v/>
      </c>
      <c r="Q4586" s="7">
        <f>IF($I4586=1,(N4586-MAR1!$B$11)/MAR1!$D$11,(N4586-MAR1!$C$11)/MAR1!$E$11)</f>
        <v/>
      </c>
      <c r="R4586" s="7">
        <f>IF($I4586=1,(O4586-MAR1!$B$12)/MAR1!$D$12,(O4586-MAR1!$C$12)/MAR1!$E$12)</f>
        <v/>
      </c>
      <c r="S4586" s="7">
        <f>IF($I4586=1,(P4586-MAR1!$B$13)/MAR1!$D$13,(P4586-MAR1!$C$13)/MAR1!$E$13)</f>
        <v/>
      </c>
    </row>
    <row r="4587">
      <c r="A4587" s="5" t="n">
        <v>4586</v>
      </c>
      <c r="B4587" s="5" t="n">
        <v>13</v>
      </c>
      <c r="C4587" s="5" t="n">
        <v>206</v>
      </c>
      <c r="D4587" s="5" t="n">
        <v>7</v>
      </c>
      <c r="E4587" s="5" t="n">
        <v>0</v>
      </c>
      <c r="F4587" s="5" t="n">
        <v>32.5</v>
      </c>
      <c r="G4587" s="5" t="n">
        <v>23.2</v>
      </c>
      <c r="H4587" s="5" t="n">
        <v>20.34</v>
      </c>
      <c r="I4587" s="6">
        <f>IF(E4587&gt;=Markov!$B$3,1,0)</f>
        <v/>
      </c>
      <c r="J4587" s="6">
        <f>I4586</f>
        <v/>
      </c>
      <c r="K4587" s="7">
        <f>MAR1!$B$5+MAR1!$C$5*COS(2*PI()*$C4587/365)+MAR1!$D$5*SIN(2*PI()*$C4587/365)</f>
        <v/>
      </c>
      <c r="L4587" s="7">
        <f>MAR1!$B$6+MAR1!$C$6*COS(2*PI()*$C4587/365)+MAR1!$D$6*SIN(2*PI()*$C4587/365)</f>
        <v/>
      </c>
      <c r="M4587" s="7">
        <f>MAR1!$B$7+MAR1!$C$7*COS(2*PI()*$C4587/365)+MAR1!$D$7*SIN(2*PI()*$C4587/365)</f>
        <v/>
      </c>
      <c r="N4587" s="7">
        <f>F4587-K4587</f>
        <v/>
      </c>
      <c r="O4587" s="7">
        <f>G4587-L4587</f>
        <v/>
      </c>
      <c r="P4587" s="7">
        <f>H4587-M4587</f>
        <v/>
      </c>
      <c r="Q4587" s="7">
        <f>IF($I4587=1,(N4587-MAR1!$B$11)/MAR1!$D$11,(N4587-MAR1!$C$11)/MAR1!$E$11)</f>
        <v/>
      </c>
      <c r="R4587" s="7">
        <f>IF($I4587=1,(O4587-MAR1!$B$12)/MAR1!$D$12,(O4587-MAR1!$C$12)/MAR1!$E$12)</f>
        <v/>
      </c>
      <c r="S4587" s="7">
        <f>IF($I4587=1,(P4587-MAR1!$B$13)/MAR1!$D$13,(P4587-MAR1!$C$13)/MAR1!$E$13)</f>
        <v/>
      </c>
    </row>
    <row r="4588">
      <c r="A4588" s="5" t="n">
        <v>4587</v>
      </c>
      <c r="B4588" s="5" t="n">
        <v>13</v>
      </c>
      <c r="C4588" s="5" t="n">
        <v>207</v>
      </c>
      <c r="D4588" s="5" t="n">
        <v>7</v>
      </c>
      <c r="E4588" s="5" t="n">
        <v>0</v>
      </c>
      <c r="F4588" s="5" t="n">
        <v>30.4</v>
      </c>
      <c r="G4588" s="5" t="n">
        <v>24.1</v>
      </c>
      <c r="H4588" s="5" t="n">
        <v>12.74</v>
      </c>
      <c r="I4588" s="6">
        <f>IF(E4588&gt;=Markov!$B$3,1,0)</f>
        <v/>
      </c>
      <c r="J4588" s="6">
        <f>I4587</f>
        <v/>
      </c>
      <c r="K4588" s="7">
        <f>MAR1!$B$5+MAR1!$C$5*COS(2*PI()*$C4588/365)+MAR1!$D$5*SIN(2*PI()*$C4588/365)</f>
        <v/>
      </c>
      <c r="L4588" s="7">
        <f>MAR1!$B$6+MAR1!$C$6*COS(2*PI()*$C4588/365)+MAR1!$D$6*SIN(2*PI()*$C4588/365)</f>
        <v/>
      </c>
      <c r="M4588" s="7">
        <f>MAR1!$B$7+MAR1!$C$7*COS(2*PI()*$C4588/365)+MAR1!$D$7*SIN(2*PI()*$C4588/365)</f>
        <v/>
      </c>
      <c r="N4588" s="7">
        <f>F4588-K4588</f>
        <v/>
      </c>
      <c r="O4588" s="7">
        <f>G4588-L4588</f>
        <v/>
      </c>
      <c r="P4588" s="7">
        <f>H4588-M4588</f>
        <v/>
      </c>
      <c r="Q4588" s="7">
        <f>IF($I4588=1,(N4588-MAR1!$B$11)/MAR1!$D$11,(N4588-MAR1!$C$11)/MAR1!$E$11)</f>
        <v/>
      </c>
      <c r="R4588" s="7">
        <f>IF($I4588=1,(O4588-MAR1!$B$12)/MAR1!$D$12,(O4588-MAR1!$C$12)/MAR1!$E$12)</f>
        <v/>
      </c>
      <c r="S4588" s="7">
        <f>IF($I4588=1,(P4588-MAR1!$B$13)/MAR1!$D$13,(P4588-MAR1!$C$13)/MAR1!$E$13)</f>
        <v/>
      </c>
    </row>
    <row r="4589">
      <c r="A4589" s="5" t="n">
        <v>4588</v>
      </c>
      <c r="B4589" s="5" t="n">
        <v>13</v>
      </c>
      <c r="C4589" s="5" t="n">
        <v>208</v>
      </c>
      <c r="D4589" s="5" t="n">
        <v>7</v>
      </c>
      <c r="E4589" s="5" t="n">
        <v>0</v>
      </c>
      <c r="F4589" s="5" t="n">
        <v>31.9</v>
      </c>
      <c r="G4589" s="5" t="n">
        <v>28.7</v>
      </c>
      <c r="H4589" s="5" t="n">
        <v>21.46</v>
      </c>
      <c r="I4589" s="6">
        <f>IF(E4589&gt;=Markov!$B$3,1,0)</f>
        <v/>
      </c>
      <c r="J4589" s="6">
        <f>I4588</f>
        <v/>
      </c>
      <c r="K4589" s="7">
        <f>MAR1!$B$5+MAR1!$C$5*COS(2*PI()*$C4589/365)+MAR1!$D$5*SIN(2*PI()*$C4589/365)</f>
        <v/>
      </c>
      <c r="L4589" s="7">
        <f>MAR1!$B$6+MAR1!$C$6*COS(2*PI()*$C4589/365)+MAR1!$D$6*SIN(2*PI()*$C4589/365)</f>
        <v/>
      </c>
      <c r="M4589" s="7">
        <f>MAR1!$B$7+MAR1!$C$7*COS(2*PI()*$C4589/365)+MAR1!$D$7*SIN(2*PI()*$C4589/365)</f>
        <v/>
      </c>
      <c r="N4589" s="7">
        <f>F4589-K4589</f>
        <v/>
      </c>
      <c r="O4589" s="7">
        <f>G4589-L4589</f>
        <v/>
      </c>
      <c r="P4589" s="7">
        <f>H4589-M4589</f>
        <v/>
      </c>
      <c r="Q4589" s="7">
        <f>IF($I4589=1,(N4589-MAR1!$B$11)/MAR1!$D$11,(N4589-MAR1!$C$11)/MAR1!$E$11)</f>
        <v/>
      </c>
      <c r="R4589" s="7">
        <f>IF($I4589=1,(O4589-MAR1!$B$12)/MAR1!$D$12,(O4589-MAR1!$C$12)/MAR1!$E$12)</f>
        <v/>
      </c>
      <c r="S4589" s="7">
        <f>IF($I4589=1,(P4589-MAR1!$B$13)/MAR1!$D$13,(P4589-MAR1!$C$13)/MAR1!$E$13)</f>
        <v/>
      </c>
    </row>
    <row r="4590">
      <c r="A4590" s="5" t="n">
        <v>4589</v>
      </c>
      <c r="B4590" s="5" t="n">
        <v>13</v>
      </c>
      <c r="C4590" s="5" t="n">
        <v>209</v>
      </c>
      <c r="D4590" s="5" t="n">
        <v>7</v>
      </c>
      <c r="E4590" s="5" t="n">
        <v>0</v>
      </c>
      <c r="F4590" s="5" t="n">
        <v>30.6</v>
      </c>
      <c r="G4590" s="5" t="n">
        <v>27.1</v>
      </c>
      <c r="H4590" s="5" t="n">
        <v>20.42</v>
      </c>
      <c r="I4590" s="6">
        <f>IF(E4590&gt;=Markov!$B$3,1,0)</f>
        <v/>
      </c>
      <c r="J4590" s="6">
        <f>I4589</f>
        <v/>
      </c>
      <c r="K4590" s="7">
        <f>MAR1!$B$5+MAR1!$C$5*COS(2*PI()*$C4590/365)+MAR1!$D$5*SIN(2*PI()*$C4590/365)</f>
        <v/>
      </c>
      <c r="L4590" s="7">
        <f>MAR1!$B$6+MAR1!$C$6*COS(2*PI()*$C4590/365)+MAR1!$D$6*SIN(2*PI()*$C4590/365)</f>
        <v/>
      </c>
      <c r="M4590" s="7">
        <f>MAR1!$B$7+MAR1!$C$7*COS(2*PI()*$C4590/365)+MAR1!$D$7*SIN(2*PI()*$C4590/365)</f>
        <v/>
      </c>
      <c r="N4590" s="7">
        <f>F4590-K4590</f>
        <v/>
      </c>
      <c r="O4590" s="7">
        <f>G4590-L4590</f>
        <v/>
      </c>
      <c r="P4590" s="7">
        <f>H4590-M4590</f>
        <v/>
      </c>
      <c r="Q4590" s="7">
        <f>IF($I4590=1,(N4590-MAR1!$B$11)/MAR1!$D$11,(N4590-MAR1!$C$11)/MAR1!$E$11)</f>
        <v/>
      </c>
      <c r="R4590" s="7">
        <f>IF($I4590=1,(O4590-MAR1!$B$12)/MAR1!$D$12,(O4590-MAR1!$C$12)/MAR1!$E$12)</f>
        <v/>
      </c>
      <c r="S4590" s="7">
        <f>IF($I4590=1,(P4590-MAR1!$B$13)/MAR1!$D$13,(P4590-MAR1!$C$13)/MAR1!$E$13)</f>
        <v/>
      </c>
    </row>
    <row r="4591">
      <c r="A4591" s="5" t="n">
        <v>4590</v>
      </c>
      <c r="B4591" s="5" t="n">
        <v>13</v>
      </c>
      <c r="C4591" s="5" t="n">
        <v>210</v>
      </c>
      <c r="D4591" s="5" t="n">
        <v>7</v>
      </c>
      <c r="E4591" s="5" t="n">
        <v>29.4</v>
      </c>
      <c r="F4591" s="5" t="n">
        <v>31.3</v>
      </c>
      <c r="G4591" s="5" t="n">
        <v>26.1</v>
      </c>
      <c r="H4591" s="5" t="n">
        <v>13.37</v>
      </c>
      <c r="I4591" s="6">
        <f>IF(E4591&gt;=Markov!$B$3,1,0)</f>
        <v/>
      </c>
      <c r="J4591" s="6">
        <f>I4590</f>
        <v/>
      </c>
      <c r="K4591" s="7">
        <f>MAR1!$B$5+MAR1!$C$5*COS(2*PI()*$C4591/365)+MAR1!$D$5*SIN(2*PI()*$C4591/365)</f>
        <v/>
      </c>
      <c r="L4591" s="7">
        <f>MAR1!$B$6+MAR1!$C$6*COS(2*PI()*$C4591/365)+MAR1!$D$6*SIN(2*PI()*$C4591/365)</f>
        <v/>
      </c>
      <c r="M4591" s="7">
        <f>MAR1!$B$7+MAR1!$C$7*COS(2*PI()*$C4591/365)+MAR1!$D$7*SIN(2*PI()*$C4591/365)</f>
        <v/>
      </c>
      <c r="N4591" s="7">
        <f>F4591-K4591</f>
        <v/>
      </c>
      <c r="O4591" s="7">
        <f>G4591-L4591</f>
        <v/>
      </c>
      <c r="P4591" s="7">
        <f>H4591-M4591</f>
        <v/>
      </c>
      <c r="Q4591" s="7">
        <f>IF($I4591=1,(N4591-MAR1!$B$11)/MAR1!$D$11,(N4591-MAR1!$C$11)/MAR1!$E$11)</f>
        <v/>
      </c>
      <c r="R4591" s="7">
        <f>IF($I4591=1,(O4591-MAR1!$B$12)/MAR1!$D$12,(O4591-MAR1!$C$12)/MAR1!$E$12)</f>
        <v/>
      </c>
      <c r="S4591" s="7">
        <f>IF($I4591=1,(P4591-MAR1!$B$13)/MAR1!$D$13,(P4591-MAR1!$C$13)/MAR1!$E$13)</f>
        <v/>
      </c>
    </row>
    <row r="4592">
      <c r="A4592" s="5" t="n">
        <v>4591</v>
      </c>
      <c r="B4592" s="5" t="n">
        <v>13</v>
      </c>
      <c r="C4592" s="5" t="n">
        <v>211</v>
      </c>
      <c r="D4592" s="5" t="n">
        <v>7</v>
      </c>
      <c r="E4592" s="5" t="n">
        <v>4.5</v>
      </c>
      <c r="F4592" s="5" t="n">
        <v>32.4</v>
      </c>
      <c r="G4592" s="5" t="n">
        <v>26.1</v>
      </c>
      <c r="H4592" s="5" t="n">
        <v>11.06</v>
      </c>
      <c r="I4592" s="6">
        <f>IF(E4592&gt;=Markov!$B$3,1,0)</f>
        <v/>
      </c>
      <c r="J4592" s="6">
        <f>I4591</f>
        <v/>
      </c>
      <c r="K4592" s="7">
        <f>MAR1!$B$5+MAR1!$C$5*COS(2*PI()*$C4592/365)+MAR1!$D$5*SIN(2*PI()*$C4592/365)</f>
        <v/>
      </c>
      <c r="L4592" s="7">
        <f>MAR1!$B$6+MAR1!$C$6*COS(2*PI()*$C4592/365)+MAR1!$D$6*SIN(2*PI()*$C4592/365)</f>
        <v/>
      </c>
      <c r="M4592" s="7">
        <f>MAR1!$B$7+MAR1!$C$7*COS(2*PI()*$C4592/365)+MAR1!$D$7*SIN(2*PI()*$C4592/365)</f>
        <v/>
      </c>
      <c r="N4592" s="7">
        <f>F4592-K4592</f>
        <v/>
      </c>
      <c r="O4592" s="7">
        <f>G4592-L4592</f>
        <v/>
      </c>
      <c r="P4592" s="7">
        <f>H4592-M4592</f>
        <v/>
      </c>
      <c r="Q4592" s="7">
        <f>IF($I4592=1,(N4592-MAR1!$B$11)/MAR1!$D$11,(N4592-MAR1!$C$11)/MAR1!$E$11)</f>
        <v/>
      </c>
      <c r="R4592" s="7">
        <f>IF($I4592=1,(O4592-MAR1!$B$12)/MAR1!$D$12,(O4592-MAR1!$C$12)/MAR1!$E$12)</f>
        <v/>
      </c>
      <c r="S4592" s="7">
        <f>IF($I4592=1,(P4592-MAR1!$B$13)/MAR1!$D$13,(P4592-MAR1!$C$13)/MAR1!$E$13)</f>
        <v/>
      </c>
    </row>
    <row r="4593">
      <c r="A4593" s="5" t="n">
        <v>4592</v>
      </c>
      <c r="B4593" s="5" t="n">
        <v>13</v>
      </c>
      <c r="C4593" s="5" t="n">
        <v>212</v>
      </c>
      <c r="D4593" s="5" t="n">
        <v>7</v>
      </c>
      <c r="E4593" s="5" t="n">
        <v>0</v>
      </c>
      <c r="F4593" s="5" t="n">
        <v>36.1</v>
      </c>
      <c r="G4593" s="5" t="n">
        <v>28.2</v>
      </c>
      <c r="H4593" s="5" t="n">
        <v>16.47</v>
      </c>
      <c r="I4593" s="6">
        <f>IF(E4593&gt;=Markov!$B$3,1,0)</f>
        <v/>
      </c>
      <c r="J4593" s="6">
        <f>I4592</f>
        <v/>
      </c>
      <c r="K4593" s="7">
        <f>MAR1!$B$5+MAR1!$C$5*COS(2*PI()*$C4593/365)+MAR1!$D$5*SIN(2*PI()*$C4593/365)</f>
        <v/>
      </c>
      <c r="L4593" s="7">
        <f>MAR1!$B$6+MAR1!$C$6*COS(2*PI()*$C4593/365)+MAR1!$D$6*SIN(2*PI()*$C4593/365)</f>
        <v/>
      </c>
      <c r="M4593" s="7">
        <f>MAR1!$B$7+MAR1!$C$7*COS(2*PI()*$C4593/365)+MAR1!$D$7*SIN(2*PI()*$C4593/365)</f>
        <v/>
      </c>
      <c r="N4593" s="7">
        <f>F4593-K4593</f>
        <v/>
      </c>
      <c r="O4593" s="7">
        <f>G4593-L4593</f>
        <v/>
      </c>
      <c r="P4593" s="7">
        <f>H4593-M4593</f>
        <v/>
      </c>
      <c r="Q4593" s="7">
        <f>IF($I4593=1,(N4593-MAR1!$B$11)/MAR1!$D$11,(N4593-MAR1!$C$11)/MAR1!$E$11)</f>
        <v/>
      </c>
      <c r="R4593" s="7">
        <f>IF($I4593=1,(O4593-MAR1!$B$12)/MAR1!$D$12,(O4593-MAR1!$C$12)/MAR1!$E$12)</f>
        <v/>
      </c>
      <c r="S4593" s="7">
        <f>IF($I4593=1,(P4593-MAR1!$B$13)/MAR1!$D$13,(P4593-MAR1!$C$13)/MAR1!$E$13)</f>
        <v/>
      </c>
    </row>
    <row r="4594">
      <c r="A4594" s="5" t="n">
        <v>4593</v>
      </c>
      <c r="B4594" s="5" t="n">
        <v>13</v>
      </c>
      <c r="C4594" s="5" t="n">
        <v>213</v>
      </c>
      <c r="D4594" s="5" t="n">
        <v>8</v>
      </c>
      <c r="E4594" s="5" t="n">
        <v>0</v>
      </c>
      <c r="F4594" s="5" t="n">
        <v>35.6</v>
      </c>
      <c r="G4594" s="5" t="n">
        <v>25.3</v>
      </c>
      <c r="H4594" s="5" t="n">
        <v>18.67</v>
      </c>
      <c r="I4594" s="6">
        <f>IF(E4594&gt;=Markov!$B$3,1,0)</f>
        <v/>
      </c>
      <c r="J4594" s="6">
        <f>I4593</f>
        <v/>
      </c>
      <c r="K4594" s="7">
        <f>MAR1!$B$5+MAR1!$C$5*COS(2*PI()*$C4594/365)+MAR1!$D$5*SIN(2*PI()*$C4594/365)</f>
        <v/>
      </c>
      <c r="L4594" s="7">
        <f>MAR1!$B$6+MAR1!$C$6*COS(2*PI()*$C4594/365)+MAR1!$D$6*SIN(2*PI()*$C4594/365)</f>
        <v/>
      </c>
      <c r="M4594" s="7">
        <f>MAR1!$B$7+MAR1!$C$7*COS(2*PI()*$C4594/365)+MAR1!$D$7*SIN(2*PI()*$C4594/365)</f>
        <v/>
      </c>
      <c r="N4594" s="7">
        <f>F4594-K4594</f>
        <v/>
      </c>
      <c r="O4594" s="7">
        <f>G4594-L4594</f>
        <v/>
      </c>
      <c r="P4594" s="7">
        <f>H4594-M4594</f>
        <v/>
      </c>
      <c r="Q4594" s="7">
        <f>IF($I4594=1,(N4594-MAR1!$B$11)/MAR1!$D$11,(N4594-MAR1!$C$11)/MAR1!$E$11)</f>
        <v/>
      </c>
      <c r="R4594" s="7">
        <f>IF($I4594=1,(O4594-MAR1!$B$12)/MAR1!$D$12,(O4594-MAR1!$C$12)/MAR1!$E$12)</f>
        <v/>
      </c>
      <c r="S4594" s="7">
        <f>IF($I4594=1,(P4594-MAR1!$B$13)/MAR1!$D$13,(P4594-MAR1!$C$13)/MAR1!$E$13)</f>
        <v/>
      </c>
    </row>
    <row r="4595">
      <c r="A4595" s="5" t="n">
        <v>4594</v>
      </c>
      <c r="B4595" s="5" t="n">
        <v>13</v>
      </c>
      <c r="C4595" s="5" t="n">
        <v>214</v>
      </c>
      <c r="D4595" s="5" t="n">
        <v>8</v>
      </c>
      <c r="E4595" s="5" t="n">
        <v>0</v>
      </c>
      <c r="F4595" s="5" t="n">
        <v>35</v>
      </c>
      <c r="G4595" s="5" t="n">
        <v>24.4</v>
      </c>
      <c r="H4595" s="5" t="n">
        <v>20.22</v>
      </c>
      <c r="I4595" s="6">
        <f>IF(E4595&gt;=Markov!$B$3,1,0)</f>
        <v/>
      </c>
      <c r="J4595" s="6">
        <f>I4594</f>
        <v/>
      </c>
      <c r="K4595" s="7">
        <f>MAR1!$B$5+MAR1!$C$5*COS(2*PI()*$C4595/365)+MAR1!$D$5*SIN(2*PI()*$C4595/365)</f>
        <v/>
      </c>
      <c r="L4595" s="7">
        <f>MAR1!$B$6+MAR1!$C$6*COS(2*PI()*$C4595/365)+MAR1!$D$6*SIN(2*PI()*$C4595/365)</f>
        <v/>
      </c>
      <c r="M4595" s="7">
        <f>MAR1!$B$7+MAR1!$C$7*COS(2*PI()*$C4595/365)+MAR1!$D$7*SIN(2*PI()*$C4595/365)</f>
        <v/>
      </c>
      <c r="N4595" s="7">
        <f>F4595-K4595</f>
        <v/>
      </c>
      <c r="O4595" s="7">
        <f>G4595-L4595</f>
        <v/>
      </c>
      <c r="P4595" s="7">
        <f>H4595-M4595</f>
        <v/>
      </c>
      <c r="Q4595" s="7">
        <f>IF($I4595=1,(N4595-MAR1!$B$11)/MAR1!$D$11,(N4595-MAR1!$C$11)/MAR1!$E$11)</f>
        <v/>
      </c>
      <c r="R4595" s="7">
        <f>IF($I4595=1,(O4595-MAR1!$B$12)/MAR1!$D$12,(O4595-MAR1!$C$12)/MAR1!$E$12)</f>
        <v/>
      </c>
      <c r="S4595" s="7">
        <f>IF($I4595=1,(P4595-MAR1!$B$13)/MAR1!$D$13,(P4595-MAR1!$C$13)/MAR1!$E$13)</f>
        <v/>
      </c>
    </row>
    <row r="4596">
      <c r="A4596" s="5" t="n">
        <v>4595</v>
      </c>
      <c r="B4596" s="5" t="n">
        <v>13</v>
      </c>
      <c r="C4596" s="5" t="n">
        <v>215</v>
      </c>
      <c r="D4596" s="5" t="n">
        <v>8</v>
      </c>
      <c r="E4596" s="5" t="n">
        <v>0</v>
      </c>
      <c r="F4596" s="5" t="n">
        <v>33</v>
      </c>
      <c r="G4596" s="5" t="n">
        <v>23.9</v>
      </c>
      <c r="H4596" s="5" t="n">
        <v>17.24</v>
      </c>
      <c r="I4596" s="6">
        <f>IF(E4596&gt;=Markov!$B$3,1,0)</f>
        <v/>
      </c>
      <c r="J4596" s="6">
        <f>I4595</f>
        <v/>
      </c>
      <c r="K4596" s="7">
        <f>MAR1!$B$5+MAR1!$C$5*COS(2*PI()*$C4596/365)+MAR1!$D$5*SIN(2*PI()*$C4596/365)</f>
        <v/>
      </c>
      <c r="L4596" s="7">
        <f>MAR1!$B$6+MAR1!$C$6*COS(2*PI()*$C4596/365)+MAR1!$D$6*SIN(2*PI()*$C4596/365)</f>
        <v/>
      </c>
      <c r="M4596" s="7">
        <f>MAR1!$B$7+MAR1!$C$7*COS(2*PI()*$C4596/365)+MAR1!$D$7*SIN(2*PI()*$C4596/365)</f>
        <v/>
      </c>
      <c r="N4596" s="7">
        <f>F4596-K4596</f>
        <v/>
      </c>
      <c r="O4596" s="7">
        <f>G4596-L4596</f>
        <v/>
      </c>
      <c r="P4596" s="7">
        <f>H4596-M4596</f>
        <v/>
      </c>
      <c r="Q4596" s="7">
        <f>IF($I4596=1,(N4596-MAR1!$B$11)/MAR1!$D$11,(N4596-MAR1!$C$11)/MAR1!$E$11)</f>
        <v/>
      </c>
      <c r="R4596" s="7">
        <f>IF($I4596=1,(O4596-MAR1!$B$12)/MAR1!$D$12,(O4596-MAR1!$C$12)/MAR1!$E$12)</f>
        <v/>
      </c>
      <c r="S4596" s="7">
        <f>IF($I4596=1,(P4596-MAR1!$B$13)/MAR1!$D$13,(P4596-MAR1!$C$13)/MAR1!$E$13)</f>
        <v/>
      </c>
    </row>
    <row r="4597">
      <c r="A4597" s="5" t="n">
        <v>4596</v>
      </c>
      <c r="B4597" s="5" t="n">
        <v>13</v>
      </c>
      <c r="C4597" s="5" t="n">
        <v>216</v>
      </c>
      <c r="D4597" s="5" t="n">
        <v>8</v>
      </c>
      <c r="E4597" s="5" t="n">
        <v>15.5</v>
      </c>
      <c r="F4597" s="5" t="n">
        <v>28.7</v>
      </c>
      <c r="G4597" s="5" t="n">
        <v>22.1</v>
      </c>
      <c r="H4597" s="5" t="n">
        <v>9.91</v>
      </c>
      <c r="I4597" s="6">
        <f>IF(E4597&gt;=Markov!$B$3,1,0)</f>
        <v/>
      </c>
      <c r="J4597" s="6">
        <f>I4596</f>
        <v/>
      </c>
      <c r="K4597" s="7">
        <f>MAR1!$B$5+MAR1!$C$5*COS(2*PI()*$C4597/365)+MAR1!$D$5*SIN(2*PI()*$C4597/365)</f>
        <v/>
      </c>
      <c r="L4597" s="7">
        <f>MAR1!$B$6+MAR1!$C$6*COS(2*PI()*$C4597/365)+MAR1!$D$6*SIN(2*PI()*$C4597/365)</f>
        <v/>
      </c>
      <c r="M4597" s="7">
        <f>MAR1!$B$7+MAR1!$C$7*COS(2*PI()*$C4597/365)+MAR1!$D$7*SIN(2*PI()*$C4597/365)</f>
        <v/>
      </c>
      <c r="N4597" s="7">
        <f>F4597-K4597</f>
        <v/>
      </c>
      <c r="O4597" s="7">
        <f>G4597-L4597</f>
        <v/>
      </c>
      <c r="P4597" s="7">
        <f>H4597-M4597</f>
        <v/>
      </c>
      <c r="Q4597" s="7">
        <f>IF($I4597=1,(N4597-MAR1!$B$11)/MAR1!$D$11,(N4597-MAR1!$C$11)/MAR1!$E$11)</f>
        <v/>
      </c>
      <c r="R4597" s="7">
        <f>IF($I4597=1,(O4597-MAR1!$B$12)/MAR1!$D$12,(O4597-MAR1!$C$12)/MAR1!$E$12)</f>
        <v/>
      </c>
      <c r="S4597" s="7">
        <f>IF($I4597=1,(P4597-MAR1!$B$13)/MAR1!$D$13,(P4597-MAR1!$C$13)/MAR1!$E$13)</f>
        <v/>
      </c>
    </row>
    <row r="4598">
      <c r="A4598" s="5" t="n">
        <v>4597</v>
      </c>
      <c r="B4598" s="5" t="n">
        <v>13</v>
      </c>
      <c r="C4598" s="5" t="n">
        <v>217</v>
      </c>
      <c r="D4598" s="5" t="n">
        <v>8</v>
      </c>
      <c r="E4598" s="5" t="n">
        <v>13.2</v>
      </c>
      <c r="F4598" s="5" t="n">
        <v>27.2</v>
      </c>
      <c r="G4598" s="5" t="n">
        <v>22.1</v>
      </c>
      <c r="H4598" s="5" t="n">
        <v>10.58</v>
      </c>
      <c r="I4598" s="6">
        <f>IF(E4598&gt;=Markov!$B$3,1,0)</f>
        <v/>
      </c>
      <c r="J4598" s="6">
        <f>I4597</f>
        <v/>
      </c>
      <c r="K4598" s="7">
        <f>MAR1!$B$5+MAR1!$C$5*COS(2*PI()*$C4598/365)+MAR1!$D$5*SIN(2*PI()*$C4598/365)</f>
        <v/>
      </c>
      <c r="L4598" s="7">
        <f>MAR1!$B$6+MAR1!$C$6*COS(2*PI()*$C4598/365)+MAR1!$D$6*SIN(2*PI()*$C4598/365)</f>
        <v/>
      </c>
      <c r="M4598" s="7">
        <f>MAR1!$B$7+MAR1!$C$7*COS(2*PI()*$C4598/365)+MAR1!$D$7*SIN(2*PI()*$C4598/365)</f>
        <v/>
      </c>
      <c r="N4598" s="7">
        <f>F4598-K4598</f>
        <v/>
      </c>
      <c r="O4598" s="7">
        <f>G4598-L4598</f>
        <v/>
      </c>
      <c r="P4598" s="7">
        <f>H4598-M4598</f>
        <v/>
      </c>
      <c r="Q4598" s="7">
        <f>IF($I4598=1,(N4598-MAR1!$B$11)/MAR1!$D$11,(N4598-MAR1!$C$11)/MAR1!$E$11)</f>
        <v/>
      </c>
      <c r="R4598" s="7">
        <f>IF($I4598=1,(O4598-MAR1!$B$12)/MAR1!$D$12,(O4598-MAR1!$C$12)/MAR1!$E$12)</f>
        <v/>
      </c>
      <c r="S4598" s="7">
        <f>IF($I4598=1,(P4598-MAR1!$B$13)/MAR1!$D$13,(P4598-MAR1!$C$13)/MAR1!$E$13)</f>
        <v/>
      </c>
    </row>
    <row r="4599">
      <c r="A4599" s="5" t="n">
        <v>4598</v>
      </c>
      <c r="B4599" s="5" t="n">
        <v>13</v>
      </c>
      <c r="C4599" s="5" t="n">
        <v>218</v>
      </c>
      <c r="D4599" s="5" t="n">
        <v>8</v>
      </c>
      <c r="E4599" s="5" t="n">
        <v>0.4</v>
      </c>
      <c r="F4599" s="5" t="n">
        <v>27</v>
      </c>
      <c r="G4599" s="5" t="n">
        <v>23.5</v>
      </c>
      <c r="H4599" s="5" t="n">
        <v>5.9</v>
      </c>
      <c r="I4599" s="6">
        <f>IF(E4599&gt;=Markov!$B$3,1,0)</f>
        <v/>
      </c>
      <c r="J4599" s="6">
        <f>I4598</f>
        <v/>
      </c>
      <c r="K4599" s="7">
        <f>MAR1!$B$5+MAR1!$C$5*COS(2*PI()*$C4599/365)+MAR1!$D$5*SIN(2*PI()*$C4599/365)</f>
        <v/>
      </c>
      <c r="L4599" s="7">
        <f>MAR1!$B$6+MAR1!$C$6*COS(2*PI()*$C4599/365)+MAR1!$D$6*SIN(2*PI()*$C4599/365)</f>
        <v/>
      </c>
      <c r="M4599" s="7">
        <f>MAR1!$B$7+MAR1!$C$7*COS(2*PI()*$C4599/365)+MAR1!$D$7*SIN(2*PI()*$C4599/365)</f>
        <v/>
      </c>
      <c r="N4599" s="7">
        <f>F4599-K4599</f>
        <v/>
      </c>
      <c r="O4599" s="7">
        <f>G4599-L4599</f>
        <v/>
      </c>
      <c r="P4599" s="7">
        <f>H4599-M4599</f>
        <v/>
      </c>
      <c r="Q4599" s="7">
        <f>IF($I4599=1,(N4599-MAR1!$B$11)/MAR1!$D$11,(N4599-MAR1!$C$11)/MAR1!$E$11)</f>
        <v/>
      </c>
      <c r="R4599" s="7">
        <f>IF($I4599=1,(O4599-MAR1!$B$12)/MAR1!$D$12,(O4599-MAR1!$C$12)/MAR1!$E$12)</f>
        <v/>
      </c>
      <c r="S4599" s="7">
        <f>IF($I4599=1,(P4599-MAR1!$B$13)/MAR1!$D$13,(P4599-MAR1!$C$13)/MAR1!$E$13)</f>
        <v/>
      </c>
    </row>
    <row r="4600">
      <c r="A4600" s="5" t="n">
        <v>4599</v>
      </c>
      <c r="B4600" s="5" t="n">
        <v>13</v>
      </c>
      <c r="C4600" s="5" t="n">
        <v>219</v>
      </c>
      <c r="D4600" s="5" t="n">
        <v>8</v>
      </c>
      <c r="E4600" s="5" t="n">
        <v>9.800000000000001</v>
      </c>
      <c r="F4600" s="5" t="n">
        <v>28.5</v>
      </c>
      <c r="G4600" s="5" t="n">
        <v>24.2</v>
      </c>
      <c r="H4600" s="5" t="n">
        <v>5.71</v>
      </c>
      <c r="I4600" s="6">
        <f>IF(E4600&gt;=Markov!$B$3,1,0)</f>
        <v/>
      </c>
      <c r="J4600" s="6">
        <f>I4599</f>
        <v/>
      </c>
      <c r="K4600" s="7">
        <f>MAR1!$B$5+MAR1!$C$5*COS(2*PI()*$C4600/365)+MAR1!$D$5*SIN(2*PI()*$C4600/365)</f>
        <v/>
      </c>
      <c r="L4600" s="7">
        <f>MAR1!$B$6+MAR1!$C$6*COS(2*PI()*$C4600/365)+MAR1!$D$6*SIN(2*PI()*$C4600/365)</f>
        <v/>
      </c>
      <c r="M4600" s="7">
        <f>MAR1!$B$7+MAR1!$C$7*COS(2*PI()*$C4600/365)+MAR1!$D$7*SIN(2*PI()*$C4600/365)</f>
        <v/>
      </c>
      <c r="N4600" s="7">
        <f>F4600-K4600</f>
        <v/>
      </c>
      <c r="O4600" s="7">
        <f>G4600-L4600</f>
        <v/>
      </c>
      <c r="P4600" s="7">
        <f>H4600-M4600</f>
        <v/>
      </c>
      <c r="Q4600" s="7">
        <f>IF($I4600=1,(N4600-MAR1!$B$11)/MAR1!$D$11,(N4600-MAR1!$C$11)/MAR1!$E$11)</f>
        <v/>
      </c>
      <c r="R4600" s="7">
        <f>IF($I4600=1,(O4600-MAR1!$B$12)/MAR1!$D$12,(O4600-MAR1!$C$12)/MAR1!$E$12)</f>
        <v/>
      </c>
      <c r="S4600" s="7">
        <f>IF($I4600=1,(P4600-MAR1!$B$13)/MAR1!$D$13,(P4600-MAR1!$C$13)/MAR1!$E$13)</f>
        <v/>
      </c>
    </row>
    <row r="4601">
      <c r="A4601" s="5" t="n">
        <v>4600</v>
      </c>
      <c r="B4601" s="5" t="n">
        <v>13</v>
      </c>
      <c r="C4601" s="5" t="n">
        <v>220</v>
      </c>
      <c r="D4601" s="5" t="n">
        <v>8</v>
      </c>
      <c r="E4601" s="5" t="n">
        <v>54.1</v>
      </c>
      <c r="F4601" s="5" t="n">
        <v>28.1</v>
      </c>
      <c r="G4601" s="5" t="n">
        <v>24.6</v>
      </c>
      <c r="H4601" s="5" t="n">
        <v>9.119999999999999</v>
      </c>
      <c r="I4601" s="6">
        <f>IF(E4601&gt;=Markov!$B$3,1,0)</f>
        <v/>
      </c>
      <c r="J4601" s="6">
        <f>I4600</f>
        <v/>
      </c>
      <c r="K4601" s="7">
        <f>MAR1!$B$5+MAR1!$C$5*COS(2*PI()*$C4601/365)+MAR1!$D$5*SIN(2*PI()*$C4601/365)</f>
        <v/>
      </c>
      <c r="L4601" s="7">
        <f>MAR1!$B$6+MAR1!$C$6*COS(2*PI()*$C4601/365)+MAR1!$D$6*SIN(2*PI()*$C4601/365)</f>
        <v/>
      </c>
      <c r="M4601" s="7">
        <f>MAR1!$B$7+MAR1!$C$7*COS(2*PI()*$C4601/365)+MAR1!$D$7*SIN(2*PI()*$C4601/365)</f>
        <v/>
      </c>
      <c r="N4601" s="7">
        <f>F4601-K4601</f>
        <v/>
      </c>
      <c r="O4601" s="7">
        <f>G4601-L4601</f>
        <v/>
      </c>
      <c r="P4601" s="7">
        <f>H4601-M4601</f>
        <v/>
      </c>
      <c r="Q4601" s="7">
        <f>IF($I4601=1,(N4601-MAR1!$B$11)/MAR1!$D$11,(N4601-MAR1!$C$11)/MAR1!$E$11)</f>
        <v/>
      </c>
      <c r="R4601" s="7">
        <f>IF($I4601=1,(O4601-MAR1!$B$12)/MAR1!$D$12,(O4601-MAR1!$C$12)/MAR1!$E$12)</f>
        <v/>
      </c>
      <c r="S4601" s="7">
        <f>IF($I4601=1,(P4601-MAR1!$B$13)/MAR1!$D$13,(P4601-MAR1!$C$13)/MAR1!$E$13)</f>
        <v/>
      </c>
    </row>
    <row r="4602">
      <c r="A4602" s="5" t="n">
        <v>4601</v>
      </c>
      <c r="B4602" s="5" t="n">
        <v>13</v>
      </c>
      <c r="C4602" s="5" t="n">
        <v>221</v>
      </c>
      <c r="D4602" s="5" t="n">
        <v>8</v>
      </c>
      <c r="E4602" s="5" t="n">
        <v>16.5</v>
      </c>
      <c r="F4602" s="5" t="n">
        <v>28.7</v>
      </c>
      <c r="G4602" s="5" t="n">
        <v>26.1</v>
      </c>
      <c r="H4602" s="5" t="n">
        <v>9.869999999999999</v>
      </c>
      <c r="I4602" s="6">
        <f>IF(E4602&gt;=Markov!$B$3,1,0)</f>
        <v/>
      </c>
      <c r="J4602" s="6">
        <f>I4601</f>
        <v/>
      </c>
      <c r="K4602" s="7">
        <f>MAR1!$B$5+MAR1!$C$5*COS(2*PI()*$C4602/365)+MAR1!$D$5*SIN(2*PI()*$C4602/365)</f>
        <v/>
      </c>
      <c r="L4602" s="7">
        <f>MAR1!$B$6+MAR1!$C$6*COS(2*PI()*$C4602/365)+MAR1!$D$6*SIN(2*PI()*$C4602/365)</f>
        <v/>
      </c>
      <c r="M4602" s="7">
        <f>MAR1!$B$7+MAR1!$C$7*COS(2*PI()*$C4602/365)+MAR1!$D$7*SIN(2*PI()*$C4602/365)</f>
        <v/>
      </c>
      <c r="N4602" s="7">
        <f>F4602-K4602</f>
        <v/>
      </c>
      <c r="O4602" s="7">
        <f>G4602-L4602</f>
        <v/>
      </c>
      <c r="P4602" s="7">
        <f>H4602-M4602</f>
        <v/>
      </c>
      <c r="Q4602" s="7">
        <f>IF($I4602=1,(N4602-MAR1!$B$11)/MAR1!$D$11,(N4602-MAR1!$C$11)/MAR1!$E$11)</f>
        <v/>
      </c>
      <c r="R4602" s="7">
        <f>IF($I4602=1,(O4602-MAR1!$B$12)/MAR1!$D$12,(O4602-MAR1!$C$12)/MAR1!$E$12)</f>
        <v/>
      </c>
      <c r="S4602" s="7">
        <f>IF($I4602=1,(P4602-MAR1!$B$13)/MAR1!$D$13,(P4602-MAR1!$C$13)/MAR1!$E$13)</f>
        <v/>
      </c>
    </row>
    <row r="4603">
      <c r="A4603" s="5" t="n">
        <v>4602</v>
      </c>
      <c r="B4603" s="5" t="n">
        <v>13</v>
      </c>
      <c r="C4603" s="5" t="n">
        <v>222</v>
      </c>
      <c r="D4603" s="5" t="n">
        <v>8</v>
      </c>
      <c r="E4603" s="5" t="n">
        <v>3.9</v>
      </c>
      <c r="F4603" s="5" t="n">
        <v>30</v>
      </c>
      <c r="G4603" s="5" t="n">
        <v>27.1</v>
      </c>
      <c r="H4603" s="5" t="n">
        <v>12.44</v>
      </c>
      <c r="I4603" s="6">
        <f>IF(E4603&gt;=Markov!$B$3,1,0)</f>
        <v/>
      </c>
      <c r="J4603" s="6">
        <f>I4602</f>
        <v/>
      </c>
      <c r="K4603" s="7">
        <f>MAR1!$B$5+MAR1!$C$5*COS(2*PI()*$C4603/365)+MAR1!$D$5*SIN(2*PI()*$C4603/365)</f>
        <v/>
      </c>
      <c r="L4603" s="7">
        <f>MAR1!$B$6+MAR1!$C$6*COS(2*PI()*$C4603/365)+MAR1!$D$6*SIN(2*PI()*$C4603/365)</f>
        <v/>
      </c>
      <c r="M4603" s="7">
        <f>MAR1!$B$7+MAR1!$C$7*COS(2*PI()*$C4603/365)+MAR1!$D$7*SIN(2*PI()*$C4603/365)</f>
        <v/>
      </c>
      <c r="N4603" s="7">
        <f>F4603-K4603</f>
        <v/>
      </c>
      <c r="O4603" s="7">
        <f>G4603-L4603</f>
        <v/>
      </c>
      <c r="P4603" s="7">
        <f>H4603-M4603</f>
        <v/>
      </c>
      <c r="Q4603" s="7">
        <f>IF($I4603=1,(N4603-MAR1!$B$11)/MAR1!$D$11,(N4603-MAR1!$C$11)/MAR1!$E$11)</f>
        <v/>
      </c>
      <c r="R4603" s="7">
        <f>IF($I4603=1,(O4603-MAR1!$B$12)/MAR1!$D$12,(O4603-MAR1!$C$12)/MAR1!$E$12)</f>
        <v/>
      </c>
      <c r="S4603" s="7">
        <f>IF($I4603=1,(P4603-MAR1!$B$13)/MAR1!$D$13,(P4603-MAR1!$C$13)/MAR1!$E$13)</f>
        <v/>
      </c>
    </row>
    <row r="4604">
      <c r="A4604" s="5" t="n">
        <v>4603</v>
      </c>
      <c r="B4604" s="5" t="n">
        <v>13</v>
      </c>
      <c r="C4604" s="5" t="n">
        <v>223</v>
      </c>
      <c r="D4604" s="5" t="n">
        <v>8</v>
      </c>
      <c r="E4604" s="5" t="n">
        <v>2.1</v>
      </c>
      <c r="F4604" s="5" t="n">
        <v>30.4</v>
      </c>
      <c r="G4604" s="5" t="n">
        <v>25.7</v>
      </c>
      <c r="H4604" s="5" t="n">
        <v>12.41</v>
      </c>
      <c r="I4604" s="6">
        <f>IF(E4604&gt;=Markov!$B$3,1,0)</f>
        <v/>
      </c>
      <c r="J4604" s="6">
        <f>I4603</f>
        <v/>
      </c>
      <c r="K4604" s="7">
        <f>MAR1!$B$5+MAR1!$C$5*COS(2*PI()*$C4604/365)+MAR1!$D$5*SIN(2*PI()*$C4604/365)</f>
        <v/>
      </c>
      <c r="L4604" s="7">
        <f>MAR1!$B$6+MAR1!$C$6*COS(2*PI()*$C4604/365)+MAR1!$D$6*SIN(2*PI()*$C4604/365)</f>
        <v/>
      </c>
      <c r="M4604" s="7">
        <f>MAR1!$B$7+MAR1!$C$7*COS(2*PI()*$C4604/365)+MAR1!$D$7*SIN(2*PI()*$C4604/365)</f>
        <v/>
      </c>
      <c r="N4604" s="7">
        <f>F4604-K4604</f>
        <v/>
      </c>
      <c r="O4604" s="7">
        <f>G4604-L4604</f>
        <v/>
      </c>
      <c r="P4604" s="7">
        <f>H4604-M4604</f>
        <v/>
      </c>
      <c r="Q4604" s="7">
        <f>IF($I4604=1,(N4604-MAR1!$B$11)/MAR1!$D$11,(N4604-MAR1!$C$11)/MAR1!$E$11)</f>
        <v/>
      </c>
      <c r="R4604" s="7">
        <f>IF($I4604=1,(O4604-MAR1!$B$12)/MAR1!$D$12,(O4604-MAR1!$C$12)/MAR1!$E$12)</f>
        <v/>
      </c>
      <c r="S4604" s="7">
        <f>IF($I4604=1,(P4604-MAR1!$B$13)/MAR1!$D$13,(P4604-MAR1!$C$13)/MAR1!$E$13)</f>
        <v/>
      </c>
    </row>
    <row r="4605">
      <c r="A4605" s="5" t="n">
        <v>4604</v>
      </c>
      <c r="B4605" s="5" t="n">
        <v>13</v>
      </c>
      <c r="C4605" s="5" t="n">
        <v>224</v>
      </c>
      <c r="D4605" s="5" t="n">
        <v>8</v>
      </c>
      <c r="E4605" s="5" t="n">
        <v>29.1</v>
      </c>
      <c r="F4605" s="5" t="n">
        <v>29.9</v>
      </c>
      <c r="G4605" s="5" t="n">
        <v>23.9</v>
      </c>
      <c r="H4605" s="5" t="n">
        <v>14.37</v>
      </c>
      <c r="I4605" s="6">
        <f>IF(E4605&gt;=Markov!$B$3,1,0)</f>
        <v/>
      </c>
      <c r="J4605" s="6">
        <f>I4604</f>
        <v/>
      </c>
      <c r="K4605" s="7">
        <f>MAR1!$B$5+MAR1!$C$5*COS(2*PI()*$C4605/365)+MAR1!$D$5*SIN(2*PI()*$C4605/365)</f>
        <v/>
      </c>
      <c r="L4605" s="7">
        <f>MAR1!$B$6+MAR1!$C$6*COS(2*PI()*$C4605/365)+MAR1!$D$6*SIN(2*PI()*$C4605/365)</f>
        <v/>
      </c>
      <c r="M4605" s="7">
        <f>MAR1!$B$7+MAR1!$C$7*COS(2*PI()*$C4605/365)+MAR1!$D$7*SIN(2*PI()*$C4605/365)</f>
        <v/>
      </c>
      <c r="N4605" s="7">
        <f>F4605-K4605</f>
        <v/>
      </c>
      <c r="O4605" s="7">
        <f>G4605-L4605</f>
        <v/>
      </c>
      <c r="P4605" s="7">
        <f>H4605-M4605</f>
        <v/>
      </c>
      <c r="Q4605" s="7">
        <f>IF($I4605=1,(N4605-MAR1!$B$11)/MAR1!$D$11,(N4605-MAR1!$C$11)/MAR1!$E$11)</f>
        <v/>
      </c>
      <c r="R4605" s="7">
        <f>IF($I4605=1,(O4605-MAR1!$B$12)/MAR1!$D$12,(O4605-MAR1!$C$12)/MAR1!$E$12)</f>
        <v/>
      </c>
      <c r="S4605" s="7">
        <f>IF($I4605=1,(P4605-MAR1!$B$13)/MAR1!$D$13,(P4605-MAR1!$C$13)/MAR1!$E$13)</f>
        <v/>
      </c>
    </row>
    <row r="4606">
      <c r="A4606" s="5" t="n">
        <v>4605</v>
      </c>
      <c r="B4606" s="5" t="n">
        <v>13</v>
      </c>
      <c r="C4606" s="5" t="n">
        <v>225</v>
      </c>
      <c r="D4606" s="5" t="n">
        <v>8</v>
      </c>
      <c r="E4606" s="5" t="n">
        <v>5</v>
      </c>
      <c r="F4606" s="5" t="n">
        <v>31.1</v>
      </c>
      <c r="G4606" s="5" t="n">
        <v>23.9</v>
      </c>
      <c r="H4606" s="5" t="n">
        <v>11.43</v>
      </c>
      <c r="I4606" s="6">
        <f>IF(E4606&gt;=Markov!$B$3,1,0)</f>
        <v/>
      </c>
      <c r="J4606" s="6">
        <f>I4605</f>
        <v/>
      </c>
      <c r="K4606" s="7">
        <f>MAR1!$B$5+MAR1!$C$5*COS(2*PI()*$C4606/365)+MAR1!$D$5*SIN(2*PI()*$C4606/365)</f>
        <v/>
      </c>
      <c r="L4606" s="7">
        <f>MAR1!$B$6+MAR1!$C$6*COS(2*PI()*$C4606/365)+MAR1!$D$6*SIN(2*PI()*$C4606/365)</f>
        <v/>
      </c>
      <c r="M4606" s="7">
        <f>MAR1!$B$7+MAR1!$C$7*COS(2*PI()*$C4606/365)+MAR1!$D$7*SIN(2*PI()*$C4606/365)</f>
        <v/>
      </c>
      <c r="N4606" s="7">
        <f>F4606-K4606</f>
        <v/>
      </c>
      <c r="O4606" s="7">
        <f>G4606-L4606</f>
        <v/>
      </c>
      <c r="P4606" s="7">
        <f>H4606-M4606</f>
        <v/>
      </c>
      <c r="Q4606" s="7">
        <f>IF($I4606=1,(N4606-MAR1!$B$11)/MAR1!$D$11,(N4606-MAR1!$C$11)/MAR1!$E$11)</f>
        <v/>
      </c>
      <c r="R4606" s="7">
        <f>IF($I4606=1,(O4606-MAR1!$B$12)/MAR1!$D$12,(O4606-MAR1!$C$12)/MAR1!$E$12)</f>
        <v/>
      </c>
      <c r="S4606" s="7">
        <f>IF($I4606=1,(P4606-MAR1!$B$13)/MAR1!$D$13,(P4606-MAR1!$C$13)/MAR1!$E$13)</f>
        <v/>
      </c>
    </row>
    <row r="4607">
      <c r="A4607" s="5" t="n">
        <v>4606</v>
      </c>
      <c r="B4607" s="5" t="n">
        <v>13</v>
      </c>
      <c r="C4607" s="5" t="n">
        <v>226</v>
      </c>
      <c r="D4607" s="5" t="n">
        <v>8</v>
      </c>
      <c r="E4607" s="5" t="n">
        <v>12.1</v>
      </c>
      <c r="F4607" s="5" t="n">
        <v>28.3</v>
      </c>
      <c r="G4607" s="5" t="n">
        <v>24.7</v>
      </c>
      <c r="H4607" s="5" t="n">
        <v>8.369999999999999</v>
      </c>
      <c r="I4607" s="6">
        <f>IF(E4607&gt;=Markov!$B$3,1,0)</f>
        <v/>
      </c>
      <c r="J4607" s="6">
        <f>I4606</f>
        <v/>
      </c>
      <c r="K4607" s="7">
        <f>MAR1!$B$5+MAR1!$C$5*COS(2*PI()*$C4607/365)+MAR1!$D$5*SIN(2*PI()*$C4607/365)</f>
        <v/>
      </c>
      <c r="L4607" s="7">
        <f>MAR1!$B$6+MAR1!$C$6*COS(2*PI()*$C4607/365)+MAR1!$D$6*SIN(2*PI()*$C4607/365)</f>
        <v/>
      </c>
      <c r="M4607" s="7">
        <f>MAR1!$B$7+MAR1!$C$7*COS(2*PI()*$C4607/365)+MAR1!$D$7*SIN(2*PI()*$C4607/365)</f>
        <v/>
      </c>
      <c r="N4607" s="7">
        <f>F4607-K4607</f>
        <v/>
      </c>
      <c r="O4607" s="7">
        <f>G4607-L4607</f>
        <v/>
      </c>
      <c r="P4607" s="7">
        <f>H4607-M4607</f>
        <v/>
      </c>
      <c r="Q4607" s="7">
        <f>IF($I4607=1,(N4607-MAR1!$B$11)/MAR1!$D$11,(N4607-MAR1!$C$11)/MAR1!$E$11)</f>
        <v/>
      </c>
      <c r="R4607" s="7">
        <f>IF($I4607=1,(O4607-MAR1!$B$12)/MAR1!$D$12,(O4607-MAR1!$C$12)/MAR1!$E$12)</f>
        <v/>
      </c>
      <c r="S4607" s="7">
        <f>IF($I4607=1,(P4607-MAR1!$B$13)/MAR1!$D$13,(P4607-MAR1!$C$13)/MAR1!$E$13)</f>
        <v/>
      </c>
    </row>
    <row r="4608">
      <c r="A4608" s="5" t="n">
        <v>4607</v>
      </c>
      <c r="B4608" s="5" t="n">
        <v>13</v>
      </c>
      <c r="C4608" s="5" t="n">
        <v>227</v>
      </c>
      <c r="D4608" s="5" t="n">
        <v>8</v>
      </c>
      <c r="E4608" s="5" t="n">
        <v>0.8</v>
      </c>
      <c r="F4608" s="5" t="n">
        <v>29.4</v>
      </c>
      <c r="G4608" s="5" t="n">
        <v>25.6</v>
      </c>
      <c r="H4608" s="5" t="n">
        <v>6.41</v>
      </c>
      <c r="I4608" s="6">
        <f>IF(E4608&gt;=Markov!$B$3,1,0)</f>
        <v/>
      </c>
      <c r="J4608" s="6">
        <f>I4607</f>
        <v/>
      </c>
      <c r="K4608" s="7">
        <f>MAR1!$B$5+MAR1!$C$5*COS(2*PI()*$C4608/365)+MAR1!$D$5*SIN(2*PI()*$C4608/365)</f>
        <v/>
      </c>
      <c r="L4608" s="7">
        <f>MAR1!$B$6+MAR1!$C$6*COS(2*PI()*$C4608/365)+MAR1!$D$6*SIN(2*PI()*$C4608/365)</f>
        <v/>
      </c>
      <c r="M4608" s="7">
        <f>MAR1!$B$7+MAR1!$C$7*COS(2*PI()*$C4608/365)+MAR1!$D$7*SIN(2*PI()*$C4608/365)</f>
        <v/>
      </c>
      <c r="N4608" s="7">
        <f>F4608-K4608</f>
        <v/>
      </c>
      <c r="O4608" s="7">
        <f>G4608-L4608</f>
        <v/>
      </c>
      <c r="P4608" s="7">
        <f>H4608-M4608</f>
        <v/>
      </c>
      <c r="Q4608" s="7">
        <f>IF($I4608=1,(N4608-MAR1!$B$11)/MAR1!$D$11,(N4608-MAR1!$C$11)/MAR1!$E$11)</f>
        <v/>
      </c>
      <c r="R4608" s="7">
        <f>IF($I4608=1,(O4608-MAR1!$B$12)/MAR1!$D$12,(O4608-MAR1!$C$12)/MAR1!$E$12)</f>
        <v/>
      </c>
      <c r="S4608" s="7">
        <f>IF($I4608=1,(P4608-MAR1!$B$13)/MAR1!$D$13,(P4608-MAR1!$C$13)/MAR1!$E$13)</f>
        <v/>
      </c>
    </row>
    <row r="4609">
      <c r="A4609" s="5" t="n">
        <v>4608</v>
      </c>
      <c r="B4609" s="5" t="n">
        <v>13</v>
      </c>
      <c r="C4609" s="5" t="n">
        <v>228</v>
      </c>
      <c r="D4609" s="5" t="n">
        <v>8</v>
      </c>
      <c r="E4609" s="5" t="n">
        <v>14.5</v>
      </c>
      <c r="F4609" s="5" t="n">
        <v>27.9</v>
      </c>
      <c r="G4609" s="5" t="n">
        <v>23.7</v>
      </c>
      <c r="H4609" s="5" t="n">
        <v>5.67</v>
      </c>
      <c r="I4609" s="6">
        <f>IF(E4609&gt;=Markov!$B$3,1,0)</f>
        <v/>
      </c>
      <c r="J4609" s="6">
        <f>I4608</f>
        <v/>
      </c>
      <c r="K4609" s="7">
        <f>MAR1!$B$5+MAR1!$C$5*COS(2*PI()*$C4609/365)+MAR1!$D$5*SIN(2*PI()*$C4609/365)</f>
        <v/>
      </c>
      <c r="L4609" s="7">
        <f>MAR1!$B$6+MAR1!$C$6*COS(2*PI()*$C4609/365)+MAR1!$D$6*SIN(2*PI()*$C4609/365)</f>
        <v/>
      </c>
      <c r="M4609" s="7">
        <f>MAR1!$B$7+MAR1!$C$7*COS(2*PI()*$C4609/365)+MAR1!$D$7*SIN(2*PI()*$C4609/365)</f>
        <v/>
      </c>
      <c r="N4609" s="7">
        <f>F4609-K4609</f>
        <v/>
      </c>
      <c r="O4609" s="7">
        <f>G4609-L4609</f>
        <v/>
      </c>
      <c r="P4609" s="7">
        <f>H4609-M4609</f>
        <v/>
      </c>
      <c r="Q4609" s="7">
        <f>IF($I4609=1,(N4609-MAR1!$B$11)/MAR1!$D$11,(N4609-MAR1!$C$11)/MAR1!$E$11)</f>
        <v/>
      </c>
      <c r="R4609" s="7">
        <f>IF($I4609=1,(O4609-MAR1!$B$12)/MAR1!$D$12,(O4609-MAR1!$C$12)/MAR1!$E$12)</f>
        <v/>
      </c>
      <c r="S4609" s="7">
        <f>IF($I4609=1,(P4609-MAR1!$B$13)/MAR1!$D$13,(P4609-MAR1!$C$13)/MAR1!$E$13)</f>
        <v/>
      </c>
    </row>
    <row r="4610">
      <c r="A4610" s="5" t="n">
        <v>4609</v>
      </c>
      <c r="B4610" s="5" t="n">
        <v>13</v>
      </c>
      <c r="C4610" s="5" t="n">
        <v>229</v>
      </c>
      <c r="D4610" s="5" t="n">
        <v>8</v>
      </c>
      <c r="E4610" s="5" t="n">
        <v>2.9</v>
      </c>
      <c r="F4610" s="5" t="n">
        <v>26.5</v>
      </c>
      <c r="G4610" s="5" t="n">
        <v>22.4</v>
      </c>
      <c r="H4610" s="5" t="n">
        <v>8.050000000000001</v>
      </c>
      <c r="I4610" s="6">
        <f>IF(E4610&gt;=Markov!$B$3,1,0)</f>
        <v/>
      </c>
      <c r="J4610" s="6">
        <f>I4609</f>
        <v/>
      </c>
      <c r="K4610" s="7">
        <f>MAR1!$B$5+MAR1!$C$5*COS(2*PI()*$C4610/365)+MAR1!$D$5*SIN(2*PI()*$C4610/365)</f>
        <v/>
      </c>
      <c r="L4610" s="7">
        <f>MAR1!$B$6+MAR1!$C$6*COS(2*PI()*$C4610/365)+MAR1!$D$6*SIN(2*PI()*$C4610/365)</f>
        <v/>
      </c>
      <c r="M4610" s="7">
        <f>MAR1!$B$7+MAR1!$C$7*COS(2*PI()*$C4610/365)+MAR1!$D$7*SIN(2*PI()*$C4610/365)</f>
        <v/>
      </c>
      <c r="N4610" s="7">
        <f>F4610-K4610</f>
        <v/>
      </c>
      <c r="O4610" s="7">
        <f>G4610-L4610</f>
        <v/>
      </c>
      <c r="P4610" s="7">
        <f>H4610-M4610</f>
        <v/>
      </c>
      <c r="Q4610" s="7">
        <f>IF($I4610=1,(N4610-MAR1!$B$11)/MAR1!$D$11,(N4610-MAR1!$C$11)/MAR1!$E$11)</f>
        <v/>
      </c>
      <c r="R4610" s="7">
        <f>IF($I4610=1,(O4610-MAR1!$B$12)/MAR1!$D$12,(O4610-MAR1!$C$12)/MAR1!$E$12)</f>
        <v/>
      </c>
      <c r="S4610" s="7">
        <f>IF($I4610=1,(P4610-MAR1!$B$13)/MAR1!$D$13,(P4610-MAR1!$C$13)/MAR1!$E$13)</f>
        <v/>
      </c>
    </row>
    <row r="4611">
      <c r="A4611" s="5" t="n">
        <v>4610</v>
      </c>
      <c r="B4611" s="5" t="n">
        <v>13</v>
      </c>
      <c r="C4611" s="5" t="n">
        <v>230</v>
      </c>
      <c r="D4611" s="5" t="n">
        <v>8</v>
      </c>
      <c r="E4611" s="5" t="n">
        <v>0.2</v>
      </c>
      <c r="F4611" s="5" t="n">
        <v>27.6</v>
      </c>
      <c r="G4611" s="5" t="n">
        <v>23.6</v>
      </c>
      <c r="H4611" s="5" t="n">
        <v>8.9</v>
      </c>
      <c r="I4611" s="6">
        <f>IF(E4611&gt;=Markov!$B$3,1,0)</f>
        <v/>
      </c>
      <c r="J4611" s="6">
        <f>I4610</f>
        <v/>
      </c>
      <c r="K4611" s="7">
        <f>MAR1!$B$5+MAR1!$C$5*COS(2*PI()*$C4611/365)+MAR1!$D$5*SIN(2*PI()*$C4611/365)</f>
        <v/>
      </c>
      <c r="L4611" s="7">
        <f>MAR1!$B$6+MAR1!$C$6*COS(2*PI()*$C4611/365)+MAR1!$D$6*SIN(2*PI()*$C4611/365)</f>
        <v/>
      </c>
      <c r="M4611" s="7">
        <f>MAR1!$B$7+MAR1!$C$7*COS(2*PI()*$C4611/365)+MAR1!$D$7*SIN(2*PI()*$C4611/365)</f>
        <v/>
      </c>
      <c r="N4611" s="7">
        <f>F4611-K4611</f>
        <v/>
      </c>
      <c r="O4611" s="7">
        <f>G4611-L4611</f>
        <v/>
      </c>
      <c r="P4611" s="7">
        <f>H4611-M4611</f>
        <v/>
      </c>
      <c r="Q4611" s="7">
        <f>IF($I4611=1,(N4611-MAR1!$B$11)/MAR1!$D$11,(N4611-MAR1!$C$11)/MAR1!$E$11)</f>
        <v/>
      </c>
      <c r="R4611" s="7">
        <f>IF($I4611=1,(O4611-MAR1!$B$12)/MAR1!$D$12,(O4611-MAR1!$C$12)/MAR1!$E$12)</f>
        <v/>
      </c>
      <c r="S4611" s="7">
        <f>IF($I4611=1,(P4611-MAR1!$B$13)/MAR1!$D$13,(P4611-MAR1!$C$13)/MAR1!$E$13)</f>
        <v/>
      </c>
    </row>
    <row r="4612">
      <c r="A4612" s="5" t="n">
        <v>4611</v>
      </c>
      <c r="B4612" s="5" t="n">
        <v>13</v>
      </c>
      <c r="C4612" s="5" t="n">
        <v>231</v>
      </c>
      <c r="D4612" s="5" t="n">
        <v>8</v>
      </c>
      <c r="E4612" s="5" t="n">
        <v>0.5</v>
      </c>
      <c r="F4612" s="5" t="n">
        <v>29.7</v>
      </c>
      <c r="G4612" s="5" t="n">
        <v>24.1</v>
      </c>
      <c r="H4612" s="5" t="n">
        <v>14.75</v>
      </c>
      <c r="I4612" s="6">
        <f>IF(E4612&gt;=Markov!$B$3,1,0)</f>
        <v/>
      </c>
      <c r="J4612" s="6">
        <f>I4611</f>
        <v/>
      </c>
      <c r="K4612" s="7">
        <f>MAR1!$B$5+MAR1!$C$5*COS(2*PI()*$C4612/365)+MAR1!$D$5*SIN(2*PI()*$C4612/365)</f>
        <v/>
      </c>
      <c r="L4612" s="7">
        <f>MAR1!$B$6+MAR1!$C$6*COS(2*PI()*$C4612/365)+MAR1!$D$6*SIN(2*PI()*$C4612/365)</f>
        <v/>
      </c>
      <c r="M4612" s="7">
        <f>MAR1!$B$7+MAR1!$C$7*COS(2*PI()*$C4612/365)+MAR1!$D$7*SIN(2*PI()*$C4612/365)</f>
        <v/>
      </c>
      <c r="N4612" s="7">
        <f>F4612-K4612</f>
        <v/>
      </c>
      <c r="O4612" s="7">
        <f>G4612-L4612</f>
        <v/>
      </c>
      <c r="P4612" s="7">
        <f>H4612-M4612</f>
        <v/>
      </c>
      <c r="Q4612" s="7">
        <f>IF($I4612=1,(N4612-MAR1!$B$11)/MAR1!$D$11,(N4612-MAR1!$C$11)/MAR1!$E$11)</f>
        <v/>
      </c>
      <c r="R4612" s="7">
        <f>IF($I4612=1,(O4612-MAR1!$B$12)/MAR1!$D$12,(O4612-MAR1!$C$12)/MAR1!$E$12)</f>
        <v/>
      </c>
      <c r="S4612" s="7">
        <f>IF($I4612=1,(P4612-MAR1!$B$13)/MAR1!$D$13,(P4612-MAR1!$C$13)/MAR1!$E$13)</f>
        <v/>
      </c>
    </row>
    <row r="4613">
      <c r="A4613" s="5" t="n">
        <v>4612</v>
      </c>
      <c r="B4613" s="5" t="n">
        <v>13</v>
      </c>
      <c r="C4613" s="5" t="n">
        <v>232</v>
      </c>
      <c r="D4613" s="5" t="n">
        <v>8</v>
      </c>
      <c r="E4613" s="5" t="n">
        <v>16.7</v>
      </c>
      <c r="F4613" s="5" t="n">
        <v>28</v>
      </c>
      <c r="G4613" s="5" t="n">
        <v>23</v>
      </c>
      <c r="H4613" s="5" t="n">
        <v>12.62</v>
      </c>
      <c r="I4613" s="6">
        <f>IF(E4613&gt;=Markov!$B$3,1,0)</f>
        <v/>
      </c>
      <c r="J4613" s="6">
        <f>I4612</f>
        <v/>
      </c>
      <c r="K4613" s="7">
        <f>MAR1!$B$5+MAR1!$C$5*COS(2*PI()*$C4613/365)+MAR1!$D$5*SIN(2*PI()*$C4613/365)</f>
        <v/>
      </c>
      <c r="L4613" s="7">
        <f>MAR1!$B$6+MAR1!$C$6*COS(2*PI()*$C4613/365)+MAR1!$D$6*SIN(2*PI()*$C4613/365)</f>
        <v/>
      </c>
      <c r="M4613" s="7">
        <f>MAR1!$B$7+MAR1!$C$7*COS(2*PI()*$C4613/365)+MAR1!$D$7*SIN(2*PI()*$C4613/365)</f>
        <v/>
      </c>
      <c r="N4613" s="7">
        <f>F4613-K4613</f>
        <v/>
      </c>
      <c r="O4613" s="7">
        <f>G4613-L4613</f>
        <v/>
      </c>
      <c r="P4613" s="7">
        <f>H4613-M4613</f>
        <v/>
      </c>
      <c r="Q4613" s="7">
        <f>IF($I4613=1,(N4613-MAR1!$B$11)/MAR1!$D$11,(N4613-MAR1!$C$11)/MAR1!$E$11)</f>
        <v/>
      </c>
      <c r="R4613" s="7">
        <f>IF($I4613=1,(O4613-MAR1!$B$12)/MAR1!$D$12,(O4613-MAR1!$C$12)/MAR1!$E$12)</f>
        <v/>
      </c>
      <c r="S4613" s="7">
        <f>IF($I4613=1,(P4613-MAR1!$B$13)/MAR1!$D$13,(P4613-MAR1!$C$13)/MAR1!$E$13)</f>
        <v/>
      </c>
    </row>
    <row r="4614">
      <c r="A4614" s="5" t="n">
        <v>4613</v>
      </c>
      <c r="B4614" s="5" t="n">
        <v>13</v>
      </c>
      <c r="C4614" s="5" t="n">
        <v>233</v>
      </c>
      <c r="D4614" s="5" t="n">
        <v>8</v>
      </c>
      <c r="E4614" s="5" t="n">
        <v>16.1</v>
      </c>
      <c r="F4614" s="5" t="n">
        <v>28.6</v>
      </c>
      <c r="G4614" s="5" t="n">
        <v>23.7</v>
      </c>
      <c r="H4614" s="5" t="n">
        <v>17.15</v>
      </c>
      <c r="I4614" s="6">
        <f>IF(E4614&gt;=Markov!$B$3,1,0)</f>
        <v/>
      </c>
      <c r="J4614" s="6">
        <f>I4613</f>
        <v/>
      </c>
      <c r="K4614" s="7">
        <f>MAR1!$B$5+MAR1!$C$5*COS(2*PI()*$C4614/365)+MAR1!$D$5*SIN(2*PI()*$C4614/365)</f>
        <v/>
      </c>
      <c r="L4614" s="7">
        <f>MAR1!$B$6+MAR1!$C$6*COS(2*PI()*$C4614/365)+MAR1!$D$6*SIN(2*PI()*$C4614/365)</f>
        <v/>
      </c>
      <c r="M4614" s="7">
        <f>MAR1!$B$7+MAR1!$C$7*COS(2*PI()*$C4614/365)+MAR1!$D$7*SIN(2*PI()*$C4614/365)</f>
        <v/>
      </c>
      <c r="N4614" s="7">
        <f>F4614-K4614</f>
        <v/>
      </c>
      <c r="O4614" s="7">
        <f>G4614-L4614</f>
        <v/>
      </c>
      <c r="P4614" s="7">
        <f>H4614-M4614</f>
        <v/>
      </c>
      <c r="Q4614" s="7">
        <f>IF($I4614=1,(N4614-MAR1!$B$11)/MAR1!$D$11,(N4614-MAR1!$C$11)/MAR1!$E$11)</f>
        <v/>
      </c>
      <c r="R4614" s="7">
        <f>IF($I4614=1,(O4614-MAR1!$B$12)/MAR1!$D$12,(O4614-MAR1!$C$12)/MAR1!$E$12)</f>
        <v/>
      </c>
      <c r="S4614" s="7">
        <f>IF($I4614=1,(P4614-MAR1!$B$13)/MAR1!$D$13,(P4614-MAR1!$C$13)/MAR1!$E$13)</f>
        <v/>
      </c>
    </row>
    <row r="4615">
      <c r="A4615" s="5" t="n">
        <v>4614</v>
      </c>
      <c r="B4615" s="5" t="n">
        <v>13</v>
      </c>
      <c r="C4615" s="5" t="n">
        <v>234</v>
      </c>
      <c r="D4615" s="5" t="n">
        <v>8</v>
      </c>
      <c r="E4615" s="5" t="n">
        <v>5.9</v>
      </c>
      <c r="F4615" s="5" t="n">
        <v>28.6</v>
      </c>
      <c r="G4615" s="5" t="n">
        <v>23.4</v>
      </c>
      <c r="H4615" s="5" t="n">
        <v>16.8</v>
      </c>
      <c r="I4615" s="6">
        <f>IF(E4615&gt;=Markov!$B$3,1,0)</f>
        <v/>
      </c>
      <c r="J4615" s="6">
        <f>I4614</f>
        <v/>
      </c>
      <c r="K4615" s="7">
        <f>MAR1!$B$5+MAR1!$C$5*COS(2*PI()*$C4615/365)+MAR1!$D$5*SIN(2*PI()*$C4615/365)</f>
        <v/>
      </c>
      <c r="L4615" s="7">
        <f>MAR1!$B$6+MAR1!$C$6*COS(2*PI()*$C4615/365)+MAR1!$D$6*SIN(2*PI()*$C4615/365)</f>
        <v/>
      </c>
      <c r="M4615" s="7">
        <f>MAR1!$B$7+MAR1!$C$7*COS(2*PI()*$C4615/365)+MAR1!$D$7*SIN(2*PI()*$C4615/365)</f>
        <v/>
      </c>
      <c r="N4615" s="7">
        <f>F4615-K4615</f>
        <v/>
      </c>
      <c r="O4615" s="7">
        <f>G4615-L4615</f>
        <v/>
      </c>
      <c r="P4615" s="7">
        <f>H4615-M4615</f>
        <v/>
      </c>
      <c r="Q4615" s="7">
        <f>IF($I4615=1,(N4615-MAR1!$B$11)/MAR1!$D$11,(N4615-MAR1!$C$11)/MAR1!$E$11)</f>
        <v/>
      </c>
      <c r="R4615" s="7">
        <f>IF($I4615=1,(O4615-MAR1!$B$12)/MAR1!$D$12,(O4615-MAR1!$C$12)/MAR1!$E$12)</f>
        <v/>
      </c>
      <c r="S4615" s="7">
        <f>IF($I4615=1,(P4615-MAR1!$B$13)/MAR1!$D$13,(P4615-MAR1!$C$13)/MAR1!$E$13)</f>
        <v/>
      </c>
    </row>
    <row r="4616">
      <c r="A4616" s="5" t="n">
        <v>4615</v>
      </c>
      <c r="B4616" s="5" t="n">
        <v>13</v>
      </c>
      <c r="C4616" s="5" t="n">
        <v>235</v>
      </c>
      <c r="D4616" s="5" t="n">
        <v>8</v>
      </c>
      <c r="E4616" s="5" t="n">
        <v>8.300000000000001</v>
      </c>
      <c r="F4616" s="5" t="n">
        <v>29.4</v>
      </c>
      <c r="G4616" s="5" t="n">
        <v>25.1</v>
      </c>
      <c r="H4616" s="5" t="n">
        <v>9.48</v>
      </c>
      <c r="I4616" s="6">
        <f>IF(E4616&gt;=Markov!$B$3,1,0)</f>
        <v/>
      </c>
      <c r="J4616" s="6">
        <f>I4615</f>
        <v/>
      </c>
      <c r="K4616" s="7">
        <f>MAR1!$B$5+MAR1!$C$5*COS(2*PI()*$C4616/365)+MAR1!$D$5*SIN(2*PI()*$C4616/365)</f>
        <v/>
      </c>
      <c r="L4616" s="7">
        <f>MAR1!$B$6+MAR1!$C$6*COS(2*PI()*$C4616/365)+MAR1!$D$6*SIN(2*PI()*$C4616/365)</f>
        <v/>
      </c>
      <c r="M4616" s="7">
        <f>MAR1!$B$7+MAR1!$C$7*COS(2*PI()*$C4616/365)+MAR1!$D$7*SIN(2*PI()*$C4616/365)</f>
        <v/>
      </c>
      <c r="N4616" s="7">
        <f>F4616-K4616</f>
        <v/>
      </c>
      <c r="O4616" s="7">
        <f>G4616-L4616</f>
        <v/>
      </c>
      <c r="P4616" s="7">
        <f>H4616-M4616</f>
        <v/>
      </c>
      <c r="Q4616" s="7">
        <f>IF($I4616=1,(N4616-MAR1!$B$11)/MAR1!$D$11,(N4616-MAR1!$C$11)/MAR1!$E$11)</f>
        <v/>
      </c>
      <c r="R4616" s="7">
        <f>IF($I4616=1,(O4616-MAR1!$B$12)/MAR1!$D$12,(O4616-MAR1!$C$12)/MAR1!$E$12)</f>
        <v/>
      </c>
      <c r="S4616" s="7">
        <f>IF($I4616=1,(P4616-MAR1!$B$13)/MAR1!$D$13,(P4616-MAR1!$C$13)/MAR1!$E$13)</f>
        <v/>
      </c>
    </row>
    <row r="4617">
      <c r="A4617" s="5" t="n">
        <v>4616</v>
      </c>
      <c r="B4617" s="5" t="n">
        <v>13</v>
      </c>
      <c r="C4617" s="5" t="n">
        <v>236</v>
      </c>
      <c r="D4617" s="5" t="n">
        <v>8</v>
      </c>
      <c r="E4617" s="5" t="n">
        <v>4.5</v>
      </c>
      <c r="F4617" s="5" t="n">
        <v>27.8</v>
      </c>
      <c r="G4617" s="5" t="n">
        <v>24.8</v>
      </c>
      <c r="H4617" s="5" t="n">
        <v>14.14</v>
      </c>
      <c r="I4617" s="6">
        <f>IF(E4617&gt;=Markov!$B$3,1,0)</f>
        <v/>
      </c>
      <c r="J4617" s="6">
        <f>I4616</f>
        <v/>
      </c>
      <c r="K4617" s="7">
        <f>MAR1!$B$5+MAR1!$C$5*COS(2*PI()*$C4617/365)+MAR1!$D$5*SIN(2*PI()*$C4617/365)</f>
        <v/>
      </c>
      <c r="L4617" s="7">
        <f>MAR1!$B$6+MAR1!$C$6*COS(2*PI()*$C4617/365)+MAR1!$D$6*SIN(2*PI()*$C4617/365)</f>
        <v/>
      </c>
      <c r="M4617" s="7">
        <f>MAR1!$B$7+MAR1!$C$7*COS(2*PI()*$C4617/365)+MAR1!$D$7*SIN(2*PI()*$C4617/365)</f>
        <v/>
      </c>
      <c r="N4617" s="7">
        <f>F4617-K4617</f>
        <v/>
      </c>
      <c r="O4617" s="7">
        <f>G4617-L4617</f>
        <v/>
      </c>
      <c r="P4617" s="7">
        <f>H4617-M4617</f>
        <v/>
      </c>
      <c r="Q4617" s="7">
        <f>IF($I4617=1,(N4617-MAR1!$B$11)/MAR1!$D$11,(N4617-MAR1!$C$11)/MAR1!$E$11)</f>
        <v/>
      </c>
      <c r="R4617" s="7">
        <f>IF($I4617=1,(O4617-MAR1!$B$12)/MAR1!$D$12,(O4617-MAR1!$C$12)/MAR1!$E$12)</f>
        <v/>
      </c>
      <c r="S4617" s="7">
        <f>IF($I4617=1,(P4617-MAR1!$B$13)/MAR1!$D$13,(P4617-MAR1!$C$13)/MAR1!$E$13)</f>
        <v/>
      </c>
    </row>
    <row r="4618">
      <c r="A4618" s="5" t="n">
        <v>4617</v>
      </c>
      <c r="B4618" s="5" t="n">
        <v>13</v>
      </c>
      <c r="C4618" s="5" t="n">
        <v>237</v>
      </c>
      <c r="D4618" s="5" t="n">
        <v>8</v>
      </c>
      <c r="E4618" s="5" t="n">
        <v>0</v>
      </c>
      <c r="F4618" s="5" t="n">
        <v>31.2</v>
      </c>
      <c r="G4618" s="5" t="n">
        <v>21.9</v>
      </c>
      <c r="H4618" s="5" t="n">
        <v>17.31</v>
      </c>
      <c r="I4618" s="6">
        <f>IF(E4618&gt;=Markov!$B$3,1,0)</f>
        <v/>
      </c>
      <c r="J4618" s="6">
        <f>I4617</f>
        <v/>
      </c>
      <c r="K4618" s="7">
        <f>MAR1!$B$5+MAR1!$C$5*COS(2*PI()*$C4618/365)+MAR1!$D$5*SIN(2*PI()*$C4618/365)</f>
        <v/>
      </c>
      <c r="L4618" s="7">
        <f>MAR1!$B$6+MAR1!$C$6*COS(2*PI()*$C4618/365)+MAR1!$D$6*SIN(2*PI()*$C4618/365)</f>
        <v/>
      </c>
      <c r="M4618" s="7">
        <f>MAR1!$B$7+MAR1!$C$7*COS(2*PI()*$C4618/365)+MAR1!$D$7*SIN(2*PI()*$C4618/365)</f>
        <v/>
      </c>
      <c r="N4618" s="7">
        <f>F4618-K4618</f>
        <v/>
      </c>
      <c r="O4618" s="7">
        <f>G4618-L4618</f>
        <v/>
      </c>
      <c r="P4618" s="7">
        <f>H4618-M4618</f>
        <v/>
      </c>
      <c r="Q4618" s="7">
        <f>IF($I4618=1,(N4618-MAR1!$B$11)/MAR1!$D$11,(N4618-MAR1!$C$11)/MAR1!$E$11)</f>
        <v/>
      </c>
      <c r="R4618" s="7">
        <f>IF($I4618=1,(O4618-MAR1!$B$12)/MAR1!$D$12,(O4618-MAR1!$C$12)/MAR1!$E$12)</f>
        <v/>
      </c>
      <c r="S4618" s="7">
        <f>IF($I4618=1,(P4618-MAR1!$B$13)/MAR1!$D$13,(P4618-MAR1!$C$13)/MAR1!$E$13)</f>
        <v/>
      </c>
    </row>
    <row r="4619">
      <c r="A4619" s="5" t="n">
        <v>4618</v>
      </c>
      <c r="B4619" s="5" t="n">
        <v>13</v>
      </c>
      <c r="C4619" s="5" t="n">
        <v>238</v>
      </c>
      <c r="D4619" s="5" t="n">
        <v>8</v>
      </c>
      <c r="E4619" s="5" t="n">
        <v>0</v>
      </c>
      <c r="F4619" s="5" t="n">
        <v>33</v>
      </c>
      <c r="G4619" s="5" t="n">
        <v>23.4</v>
      </c>
      <c r="H4619" s="5" t="n">
        <v>17.94</v>
      </c>
      <c r="I4619" s="6">
        <f>IF(E4619&gt;=Markov!$B$3,1,0)</f>
        <v/>
      </c>
      <c r="J4619" s="6">
        <f>I4618</f>
        <v/>
      </c>
      <c r="K4619" s="7">
        <f>MAR1!$B$5+MAR1!$C$5*COS(2*PI()*$C4619/365)+MAR1!$D$5*SIN(2*PI()*$C4619/365)</f>
        <v/>
      </c>
      <c r="L4619" s="7">
        <f>MAR1!$B$6+MAR1!$C$6*COS(2*PI()*$C4619/365)+MAR1!$D$6*SIN(2*PI()*$C4619/365)</f>
        <v/>
      </c>
      <c r="M4619" s="7">
        <f>MAR1!$B$7+MAR1!$C$7*COS(2*PI()*$C4619/365)+MAR1!$D$7*SIN(2*PI()*$C4619/365)</f>
        <v/>
      </c>
      <c r="N4619" s="7">
        <f>F4619-K4619</f>
        <v/>
      </c>
      <c r="O4619" s="7">
        <f>G4619-L4619</f>
        <v/>
      </c>
      <c r="P4619" s="7">
        <f>H4619-M4619</f>
        <v/>
      </c>
      <c r="Q4619" s="7">
        <f>IF($I4619=1,(N4619-MAR1!$B$11)/MAR1!$D$11,(N4619-MAR1!$C$11)/MAR1!$E$11)</f>
        <v/>
      </c>
      <c r="R4619" s="7">
        <f>IF($I4619=1,(O4619-MAR1!$B$12)/MAR1!$D$12,(O4619-MAR1!$C$12)/MAR1!$E$12)</f>
        <v/>
      </c>
      <c r="S4619" s="7">
        <f>IF($I4619=1,(P4619-MAR1!$B$13)/MAR1!$D$13,(P4619-MAR1!$C$13)/MAR1!$E$13)</f>
        <v/>
      </c>
    </row>
    <row r="4620">
      <c r="A4620" s="5" t="n">
        <v>4619</v>
      </c>
      <c r="B4620" s="5" t="n">
        <v>13</v>
      </c>
      <c r="C4620" s="5" t="n">
        <v>239</v>
      </c>
      <c r="D4620" s="5" t="n">
        <v>8</v>
      </c>
      <c r="E4620" s="5" t="n">
        <v>0</v>
      </c>
      <c r="F4620" s="5" t="n">
        <v>35.4</v>
      </c>
      <c r="G4620" s="5" t="n">
        <v>24</v>
      </c>
      <c r="H4620" s="5" t="n">
        <v>14.66</v>
      </c>
      <c r="I4620" s="6">
        <f>IF(E4620&gt;=Markov!$B$3,1,0)</f>
        <v/>
      </c>
      <c r="J4620" s="6">
        <f>I4619</f>
        <v/>
      </c>
      <c r="K4620" s="7">
        <f>MAR1!$B$5+MAR1!$C$5*COS(2*PI()*$C4620/365)+MAR1!$D$5*SIN(2*PI()*$C4620/365)</f>
        <v/>
      </c>
      <c r="L4620" s="7">
        <f>MAR1!$B$6+MAR1!$C$6*COS(2*PI()*$C4620/365)+MAR1!$D$6*SIN(2*PI()*$C4620/365)</f>
        <v/>
      </c>
      <c r="M4620" s="7">
        <f>MAR1!$B$7+MAR1!$C$7*COS(2*PI()*$C4620/365)+MAR1!$D$7*SIN(2*PI()*$C4620/365)</f>
        <v/>
      </c>
      <c r="N4620" s="7">
        <f>F4620-K4620</f>
        <v/>
      </c>
      <c r="O4620" s="7">
        <f>G4620-L4620</f>
        <v/>
      </c>
      <c r="P4620" s="7">
        <f>H4620-M4620</f>
        <v/>
      </c>
      <c r="Q4620" s="7">
        <f>IF($I4620=1,(N4620-MAR1!$B$11)/MAR1!$D$11,(N4620-MAR1!$C$11)/MAR1!$E$11)</f>
        <v/>
      </c>
      <c r="R4620" s="7">
        <f>IF($I4620=1,(O4620-MAR1!$B$12)/MAR1!$D$12,(O4620-MAR1!$C$12)/MAR1!$E$12)</f>
        <v/>
      </c>
      <c r="S4620" s="7">
        <f>IF($I4620=1,(P4620-MAR1!$B$13)/MAR1!$D$13,(P4620-MAR1!$C$13)/MAR1!$E$13)</f>
        <v/>
      </c>
    </row>
    <row r="4621">
      <c r="A4621" s="5" t="n">
        <v>4620</v>
      </c>
      <c r="B4621" s="5" t="n">
        <v>13</v>
      </c>
      <c r="C4621" s="5" t="n">
        <v>240</v>
      </c>
      <c r="D4621" s="5" t="n">
        <v>8</v>
      </c>
      <c r="E4621" s="5" t="n">
        <v>0</v>
      </c>
      <c r="F4621" s="5" t="n">
        <v>29.3</v>
      </c>
      <c r="G4621" s="5" t="n">
        <v>22</v>
      </c>
      <c r="H4621" s="5" t="n">
        <v>12.3</v>
      </c>
      <c r="I4621" s="6">
        <f>IF(E4621&gt;=Markov!$B$3,1,0)</f>
        <v/>
      </c>
      <c r="J4621" s="6">
        <f>I4620</f>
        <v/>
      </c>
      <c r="K4621" s="7">
        <f>MAR1!$B$5+MAR1!$C$5*COS(2*PI()*$C4621/365)+MAR1!$D$5*SIN(2*PI()*$C4621/365)</f>
        <v/>
      </c>
      <c r="L4621" s="7">
        <f>MAR1!$B$6+MAR1!$C$6*COS(2*PI()*$C4621/365)+MAR1!$D$6*SIN(2*PI()*$C4621/365)</f>
        <v/>
      </c>
      <c r="M4621" s="7">
        <f>MAR1!$B$7+MAR1!$C$7*COS(2*PI()*$C4621/365)+MAR1!$D$7*SIN(2*PI()*$C4621/365)</f>
        <v/>
      </c>
      <c r="N4621" s="7">
        <f>F4621-K4621</f>
        <v/>
      </c>
      <c r="O4621" s="7">
        <f>G4621-L4621</f>
        <v/>
      </c>
      <c r="P4621" s="7">
        <f>H4621-M4621</f>
        <v/>
      </c>
      <c r="Q4621" s="7">
        <f>IF($I4621=1,(N4621-MAR1!$B$11)/MAR1!$D$11,(N4621-MAR1!$C$11)/MAR1!$E$11)</f>
        <v/>
      </c>
      <c r="R4621" s="7">
        <f>IF($I4621=1,(O4621-MAR1!$B$12)/MAR1!$D$12,(O4621-MAR1!$C$12)/MAR1!$E$12)</f>
        <v/>
      </c>
      <c r="S4621" s="7">
        <f>IF($I4621=1,(P4621-MAR1!$B$13)/MAR1!$D$13,(P4621-MAR1!$C$13)/MAR1!$E$13)</f>
        <v/>
      </c>
    </row>
    <row r="4622">
      <c r="A4622" s="5" t="n">
        <v>4621</v>
      </c>
      <c r="B4622" s="5" t="n">
        <v>13</v>
      </c>
      <c r="C4622" s="5" t="n">
        <v>241</v>
      </c>
      <c r="D4622" s="5" t="n">
        <v>8</v>
      </c>
      <c r="E4622" s="5" t="n">
        <v>0</v>
      </c>
      <c r="F4622" s="5" t="n">
        <v>30.2</v>
      </c>
      <c r="G4622" s="5" t="n">
        <v>20.1</v>
      </c>
      <c r="H4622" s="5" t="n">
        <v>17.24</v>
      </c>
      <c r="I4622" s="6">
        <f>IF(E4622&gt;=Markov!$B$3,1,0)</f>
        <v/>
      </c>
      <c r="J4622" s="6">
        <f>I4621</f>
        <v/>
      </c>
      <c r="K4622" s="7">
        <f>MAR1!$B$5+MAR1!$C$5*COS(2*PI()*$C4622/365)+MAR1!$D$5*SIN(2*PI()*$C4622/365)</f>
        <v/>
      </c>
      <c r="L4622" s="7">
        <f>MAR1!$B$6+MAR1!$C$6*COS(2*PI()*$C4622/365)+MAR1!$D$6*SIN(2*PI()*$C4622/365)</f>
        <v/>
      </c>
      <c r="M4622" s="7">
        <f>MAR1!$B$7+MAR1!$C$7*COS(2*PI()*$C4622/365)+MAR1!$D$7*SIN(2*PI()*$C4622/365)</f>
        <v/>
      </c>
      <c r="N4622" s="7">
        <f>F4622-K4622</f>
        <v/>
      </c>
      <c r="O4622" s="7">
        <f>G4622-L4622</f>
        <v/>
      </c>
      <c r="P4622" s="7">
        <f>H4622-M4622</f>
        <v/>
      </c>
      <c r="Q4622" s="7">
        <f>IF($I4622=1,(N4622-MAR1!$B$11)/MAR1!$D$11,(N4622-MAR1!$C$11)/MAR1!$E$11)</f>
        <v/>
      </c>
      <c r="R4622" s="7">
        <f>IF($I4622=1,(O4622-MAR1!$B$12)/MAR1!$D$12,(O4622-MAR1!$C$12)/MAR1!$E$12)</f>
        <v/>
      </c>
      <c r="S4622" s="7">
        <f>IF($I4622=1,(P4622-MAR1!$B$13)/MAR1!$D$13,(P4622-MAR1!$C$13)/MAR1!$E$13)</f>
        <v/>
      </c>
    </row>
    <row r="4623">
      <c r="A4623" s="5" t="n">
        <v>4622</v>
      </c>
      <c r="B4623" s="5" t="n">
        <v>13</v>
      </c>
      <c r="C4623" s="5" t="n">
        <v>242</v>
      </c>
      <c r="D4623" s="5" t="n">
        <v>8</v>
      </c>
      <c r="E4623" s="5" t="n">
        <v>0</v>
      </c>
      <c r="F4623" s="5" t="n">
        <v>31.6</v>
      </c>
      <c r="G4623" s="5" t="n">
        <v>23.8</v>
      </c>
      <c r="H4623" s="5" t="n">
        <v>8.99</v>
      </c>
      <c r="I4623" s="6">
        <f>IF(E4623&gt;=Markov!$B$3,1,0)</f>
        <v/>
      </c>
      <c r="J4623" s="6">
        <f>I4622</f>
        <v/>
      </c>
      <c r="K4623" s="7">
        <f>MAR1!$B$5+MAR1!$C$5*COS(2*PI()*$C4623/365)+MAR1!$D$5*SIN(2*PI()*$C4623/365)</f>
        <v/>
      </c>
      <c r="L4623" s="7">
        <f>MAR1!$B$6+MAR1!$C$6*COS(2*PI()*$C4623/365)+MAR1!$D$6*SIN(2*PI()*$C4623/365)</f>
        <v/>
      </c>
      <c r="M4623" s="7">
        <f>MAR1!$B$7+MAR1!$C$7*COS(2*PI()*$C4623/365)+MAR1!$D$7*SIN(2*PI()*$C4623/365)</f>
        <v/>
      </c>
      <c r="N4623" s="7">
        <f>F4623-K4623</f>
        <v/>
      </c>
      <c r="O4623" s="7">
        <f>G4623-L4623</f>
        <v/>
      </c>
      <c r="P4623" s="7">
        <f>H4623-M4623</f>
        <v/>
      </c>
      <c r="Q4623" s="7">
        <f>IF($I4623=1,(N4623-MAR1!$B$11)/MAR1!$D$11,(N4623-MAR1!$C$11)/MAR1!$E$11)</f>
        <v/>
      </c>
      <c r="R4623" s="7">
        <f>IF($I4623=1,(O4623-MAR1!$B$12)/MAR1!$D$12,(O4623-MAR1!$C$12)/MAR1!$E$12)</f>
        <v/>
      </c>
      <c r="S4623" s="7">
        <f>IF($I4623=1,(P4623-MAR1!$B$13)/MAR1!$D$13,(P4623-MAR1!$C$13)/MAR1!$E$13)</f>
        <v/>
      </c>
    </row>
    <row r="4624">
      <c r="A4624" s="5" t="n">
        <v>4623</v>
      </c>
      <c r="B4624" s="5" t="n">
        <v>13</v>
      </c>
      <c r="C4624" s="5" t="n">
        <v>243</v>
      </c>
      <c r="D4624" s="5" t="n">
        <v>8</v>
      </c>
      <c r="E4624" s="5" t="n">
        <v>0</v>
      </c>
      <c r="F4624" s="5" t="n">
        <v>33.1</v>
      </c>
      <c r="G4624" s="5" t="n">
        <v>22.8</v>
      </c>
      <c r="H4624" s="5" t="n">
        <v>13.8</v>
      </c>
      <c r="I4624" s="6">
        <f>IF(E4624&gt;=Markov!$B$3,1,0)</f>
        <v/>
      </c>
      <c r="J4624" s="6">
        <f>I4623</f>
        <v/>
      </c>
      <c r="K4624" s="7">
        <f>MAR1!$B$5+MAR1!$C$5*COS(2*PI()*$C4624/365)+MAR1!$D$5*SIN(2*PI()*$C4624/365)</f>
        <v/>
      </c>
      <c r="L4624" s="7">
        <f>MAR1!$B$6+MAR1!$C$6*COS(2*PI()*$C4624/365)+MAR1!$D$6*SIN(2*PI()*$C4624/365)</f>
        <v/>
      </c>
      <c r="M4624" s="7">
        <f>MAR1!$B$7+MAR1!$C$7*COS(2*PI()*$C4624/365)+MAR1!$D$7*SIN(2*PI()*$C4624/365)</f>
        <v/>
      </c>
      <c r="N4624" s="7">
        <f>F4624-K4624</f>
        <v/>
      </c>
      <c r="O4624" s="7">
        <f>G4624-L4624</f>
        <v/>
      </c>
      <c r="P4624" s="7">
        <f>H4624-M4624</f>
        <v/>
      </c>
      <c r="Q4624" s="7">
        <f>IF($I4624=1,(N4624-MAR1!$B$11)/MAR1!$D$11,(N4624-MAR1!$C$11)/MAR1!$E$11)</f>
        <v/>
      </c>
      <c r="R4624" s="7">
        <f>IF($I4624=1,(O4624-MAR1!$B$12)/MAR1!$D$12,(O4624-MAR1!$C$12)/MAR1!$E$12)</f>
        <v/>
      </c>
      <c r="S4624" s="7">
        <f>IF($I4624=1,(P4624-MAR1!$B$13)/MAR1!$D$13,(P4624-MAR1!$C$13)/MAR1!$E$13)</f>
        <v/>
      </c>
    </row>
    <row r="4625">
      <c r="A4625" s="5" t="n">
        <v>4624</v>
      </c>
      <c r="B4625" s="5" t="n">
        <v>13</v>
      </c>
      <c r="C4625" s="5" t="n">
        <v>244</v>
      </c>
      <c r="D4625" s="5" t="n">
        <v>9</v>
      </c>
      <c r="E4625" s="5" t="n">
        <v>15.5</v>
      </c>
      <c r="F4625" s="5" t="n">
        <v>29.8</v>
      </c>
      <c r="G4625" s="5" t="n">
        <v>22.5</v>
      </c>
      <c r="H4625" s="5" t="n">
        <v>12.31</v>
      </c>
      <c r="I4625" s="6">
        <f>IF(E4625&gt;=Markov!$B$3,1,0)</f>
        <v/>
      </c>
      <c r="J4625" s="6">
        <f>I4624</f>
        <v/>
      </c>
      <c r="K4625" s="7">
        <f>MAR1!$B$5+MAR1!$C$5*COS(2*PI()*$C4625/365)+MAR1!$D$5*SIN(2*PI()*$C4625/365)</f>
        <v/>
      </c>
      <c r="L4625" s="7">
        <f>MAR1!$B$6+MAR1!$C$6*COS(2*PI()*$C4625/365)+MAR1!$D$6*SIN(2*PI()*$C4625/365)</f>
        <v/>
      </c>
      <c r="M4625" s="7">
        <f>MAR1!$B$7+MAR1!$C$7*COS(2*PI()*$C4625/365)+MAR1!$D$7*SIN(2*PI()*$C4625/365)</f>
        <v/>
      </c>
      <c r="N4625" s="7">
        <f>F4625-K4625</f>
        <v/>
      </c>
      <c r="O4625" s="7">
        <f>G4625-L4625</f>
        <v/>
      </c>
      <c r="P4625" s="7">
        <f>H4625-M4625</f>
        <v/>
      </c>
      <c r="Q4625" s="7">
        <f>IF($I4625=1,(N4625-MAR1!$B$11)/MAR1!$D$11,(N4625-MAR1!$C$11)/MAR1!$E$11)</f>
        <v/>
      </c>
      <c r="R4625" s="7">
        <f>IF($I4625=1,(O4625-MAR1!$B$12)/MAR1!$D$12,(O4625-MAR1!$C$12)/MAR1!$E$12)</f>
        <v/>
      </c>
      <c r="S4625" s="7">
        <f>IF($I4625=1,(P4625-MAR1!$B$13)/MAR1!$D$13,(P4625-MAR1!$C$13)/MAR1!$E$13)</f>
        <v/>
      </c>
    </row>
    <row r="4626">
      <c r="A4626" s="5" t="n">
        <v>4625</v>
      </c>
      <c r="B4626" s="5" t="n">
        <v>13</v>
      </c>
      <c r="C4626" s="5" t="n">
        <v>245</v>
      </c>
      <c r="D4626" s="5" t="n">
        <v>9</v>
      </c>
      <c r="E4626" s="5" t="n">
        <v>0</v>
      </c>
      <c r="F4626" s="5" t="n">
        <v>32.2</v>
      </c>
      <c r="G4626" s="5" t="n">
        <v>23.4</v>
      </c>
      <c r="H4626" s="5" t="n">
        <v>15.86</v>
      </c>
      <c r="I4626" s="6">
        <f>IF(E4626&gt;=Markov!$B$3,1,0)</f>
        <v/>
      </c>
      <c r="J4626" s="6">
        <f>I4625</f>
        <v/>
      </c>
      <c r="K4626" s="7">
        <f>MAR1!$B$5+MAR1!$C$5*COS(2*PI()*$C4626/365)+MAR1!$D$5*SIN(2*PI()*$C4626/365)</f>
        <v/>
      </c>
      <c r="L4626" s="7">
        <f>MAR1!$B$6+MAR1!$C$6*COS(2*PI()*$C4626/365)+MAR1!$D$6*SIN(2*PI()*$C4626/365)</f>
        <v/>
      </c>
      <c r="M4626" s="7">
        <f>MAR1!$B$7+MAR1!$C$7*COS(2*PI()*$C4626/365)+MAR1!$D$7*SIN(2*PI()*$C4626/365)</f>
        <v/>
      </c>
      <c r="N4626" s="7">
        <f>F4626-K4626</f>
        <v/>
      </c>
      <c r="O4626" s="7">
        <f>G4626-L4626</f>
        <v/>
      </c>
      <c r="P4626" s="7">
        <f>H4626-M4626</f>
        <v/>
      </c>
      <c r="Q4626" s="7">
        <f>IF($I4626=1,(N4626-MAR1!$B$11)/MAR1!$D$11,(N4626-MAR1!$C$11)/MAR1!$E$11)</f>
        <v/>
      </c>
      <c r="R4626" s="7">
        <f>IF($I4626=1,(O4626-MAR1!$B$12)/MAR1!$D$12,(O4626-MAR1!$C$12)/MAR1!$E$12)</f>
        <v/>
      </c>
      <c r="S4626" s="7">
        <f>IF($I4626=1,(P4626-MAR1!$B$13)/MAR1!$D$13,(P4626-MAR1!$C$13)/MAR1!$E$13)</f>
        <v/>
      </c>
    </row>
    <row r="4627">
      <c r="A4627" s="5" t="n">
        <v>4626</v>
      </c>
      <c r="B4627" s="5" t="n">
        <v>13</v>
      </c>
      <c r="C4627" s="5" t="n">
        <v>246</v>
      </c>
      <c r="D4627" s="5" t="n">
        <v>9</v>
      </c>
      <c r="E4627" s="5" t="n">
        <v>0</v>
      </c>
      <c r="F4627" s="5" t="n">
        <v>30</v>
      </c>
      <c r="G4627" s="5" t="n">
        <v>24.8</v>
      </c>
      <c r="H4627" s="5" t="n">
        <v>20.95</v>
      </c>
      <c r="I4627" s="6">
        <f>IF(E4627&gt;=Markov!$B$3,1,0)</f>
        <v/>
      </c>
      <c r="J4627" s="6">
        <f>I4626</f>
        <v/>
      </c>
      <c r="K4627" s="7">
        <f>MAR1!$B$5+MAR1!$C$5*COS(2*PI()*$C4627/365)+MAR1!$D$5*SIN(2*PI()*$C4627/365)</f>
        <v/>
      </c>
      <c r="L4627" s="7">
        <f>MAR1!$B$6+MAR1!$C$6*COS(2*PI()*$C4627/365)+MAR1!$D$6*SIN(2*PI()*$C4627/365)</f>
        <v/>
      </c>
      <c r="M4627" s="7">
        <f>MAR1!$B$7+MAR1!$C$7*COS(2*PI()*$C4627/365)+MAR1!$D$7*SIN(2*PI()*$C4627/365)</f>
        <v/>
      </c>
      <c r="N4627" s="7">
        <f>F4627-K4627</f>
        <v/>
      </c>
      <c r="O4627" s="7">
        <f>G4627-L4627</f>
        <v/>
      </c>
      <c r="P4627" s="7">
        <f>H4627-M4627</f>
        <v/>
      </c>
      <c r="Q4627" s="7">
        <f>IF($I4627=1,(N4627-MAR1!$B$11)/MAR1!$D$11,(N4627-MAR1!$C$11)/MAR1!$E$11)</f>
        <v/>
      </c>
      <c r="R4627" s="7">
        <f>IF($I4627=1,(O4627-MAR1!$B$12)/MAR1!$D$12,(O4627-MAR1!$C$12)/MAR1!$E$12)</f>
        <v/>
      </c>
      <c r="S4627" s="7">
        <f>IF($I4627=1,(P4627-MAR1!$B$13)/MAR1!$D$13,(P4627-MAR1!$C$13)/MAR1!$E$13)</f>
        <v/>
      </c>
    </row>
    <row r="4628">
      <c r="A4628" s="5" t="n">
        <v>4627</v>
      </c>
      <c r="B4628" s="5" t="n">
        <v>13</v>
      </c>
      <c r="C4628" s="5" t="n">
        <v>247</v>
      </c>
      <c r="D4628" s="5" t="n">
        <v>9</v>
      </c>
      <c r="E4628" s="5" t="n">
        <v>0</v>
      </c>
      <c r="F4628" s="5" t="n">
        <v>28.3</v>
      </c>
      <c r="G4628" s="5" t="n">
        <v>23.6</v>
      </c>
      <c r="H4628" s="5" t="n">
        <v>16.63</v>
      </c>
      <c r="I4628" s="6">
        <f>IF(E4628&gt;=Markov!$B$3,1,0)</f>
        <v/>
      </c>
      <c r="J4628" s="6">
        <f>I4627</f>
        <v/>
      </c>
      <c r="K4628" s="7">
        <f>MAR1!$B$5+MAR1!$C$5*COS(2*PI()*$C4628/365)+MAR1!$D$5*SIN(2*PI()*$C4628/365)</f>
        <v/>
      </c>
      <c r="L4628" s="7">
        <f>MAR1!$B$6+MAR1!$C$6*COS(2*PI()*$C4628/365)+MAR1!$D$6*SIN(2*PI()*$C4628/365)</f>
        <v/>
      </c>
      <c r="M4628" s="7">
        <f>MAR1!$B$7+MAR1!$C$7*COS(2*PI()*$C4628/365)+MAR1!$D$7*SIN(2*PI()*$C4628/365)</f>
        <v/>
      </c>
      <c r="N4628" s="7">
        <f>F4628-K4628</f>
        <v/>
      </c>
      <c r="O4628" s="7">
        <f>G4628-L4628</f>
        <v/>
      </c>
      <c r="P4628" s="7">
        <f>H4628-M4628</f>
        <v/>
      </c>
      <c r="Q4628" s="7">
        <f>IF($I4628=1,(N4628-MAR1!$B$11)/MAR1!$D$11,(N4628-MAR1!$C$11)/MAR1!$E$11)</f>
        <v/>
      </c>
      <c r="R4628" s="7">
        <f>IF($I4628=1,(O4628-MAR1!$B$12)/MAR1!$D$12,(O4628-MAR1!$C$12)/MAR1!$E$12)</f>
        <v/>
      </c>
      <c r="S4628" s="7">
        <f>IF($I4628=1,(P4628-MAR1!$B$13)/MAR1!$D$13,(P4628-MAR1!$C$13)/MAR1!$E$13)</f>
        <v/>
      </c>
    </row>
    <row r="4629">
      <c r="A4629" s="5" t="n">
        <v>4628</v>
      </c>
      <c r="B4629" s="5" t="n">
        <v>13</v>
      </c>
      <c r="C4629" s="5" t="n">
        <v>248</v>
      </c>
      <c r="D4629" s="5" t="n">
        <v>9</v>
      </c>
      <c r="E4629" s="5" t="n">
        <v>0</v>
      </c>
      <c r="F4629" s="5" t="n">
        <v>30</v>
      </c>
      <c r="G4629" s="5" t="n">
        <v>22</v>
      </c>
      <c r="H4629" s="5" t="n">
        <v>19.62</v>
      </c>
      <c r="I4629" s="6">
        <f>IF(E4629&gt;=Markov!$B$3,1,0)</f>
        <v/>
      </c>
      <c r="J4629" s="6">
        <f>I4628</f>
        <v/>
      </c>
      <c r="K4629" s="7">
        <f>MAR1!$B$5+MAR1!$C$5*COS(2*PI()*$C4629/365)+MAR1!$D$5*SIN(2*PI()*$C4629/365)</f>
        <v/>
      </c>
      <c r="L4629" s="7">
        <f>MAR1!$B$6+MAR1!$C$6*COS(2*PI()*$C4629/365)+MAR1!$D$6*SIN(2*PI()*$C4629/365)</f>
        <v/>
      </c>
      <c r="M4629" s="7">
        <f>MAR1!$B$7+MAR1!$C$7*COS(2*PI()*$C4629/365)+MAR1!$D$7*SIN(2*PI()*$C4629/365)</f>
        <v/>
      </c>
      <c r="N4629" s="7">
        <f>F4629-K4629</f>
        <v/>
      </c>
      <c r="O4629" s="7">
        <f>G4629-L4629</f>
        <v/>
      </c>
      <c r="P4629" s="7">
        <f>H4629-M4629</f>
        <v/>
      </c>
      <c r="Q4629" s="7">
        <f>IF($I4629=1,(N4629-MAR1!$B$11)/MAR1!$D$11,(N4629-MAR1!$C$11)/MAR1!$E$11)</f>
        <v/>
      </c>
      <c r="R4629" s="7">
        <f>IF($I4629=1,(O4629-MAR1!$B$12)/MAR1!$D$12,(O4629-MAR1!$C$12)/MAR1!$E$12)</f>
        <v/>
      </c>
      <c r="S4629" s="7">
        <f>IF($I4629=1,(P4629-MAR1!$B$13)/MAR1!$D$13,(P4629-MAR1!$C$13)/MAR1!$E$13)</f>
        <v/>
      </c>
    </row>
    <row r="4630">
      <c r="A4630" s="5" t="n">
        <v>4629</v>
      </c>
      <c r="B4630" s="5" t="n">
        <v>13</v>
      </c>
      <c r="C4630" s="5" t="n">
        <v>249</v>
      </c>
      <c r="D4630" s="5" t="n">
        <v>9</v>
      </c>
      <c r="E4630" s="5" t="n">
        <v>0</v>
      </c>
      <c r="F4630" s="5" t="n">
        <v>27.1</v>
      </c>
      <c r="G4630" s="5" t="n">
        <v>20</v>
      </c>
      <c r="H4630" s="5" t="n">
        <v>18.68</v>
      </c>
      <c r="I4630" s="6">
        <f>IF(E4630&gt;=Markov!$B$3,1,0)</f>
        <v/>
      </c>
      <c r="J4630" s="6">
        <f>I4629</f>
        <v/>
      </c>
      <c r="K4630" s="7">
        <f>MAR1!$B$5+MAR1!$C$5*COS(2*PI()*$C4630/365)+MAR1!$D$5*SIN(2*PI()*$C4630/365)</f>
        <v/>
      </c>
      <c r="L4630" s="7">
        <f>MAR1!$B$6+MAR1!$C$6*COS(2*PI()*$C4630/365)+MAR1!$D$6*SIN(2*PI()*$C4630/365)</f>
        <v/>
      </c>
      <c r="M4630" s="7">
        <f>MAR1!$B$7+MAR1!$C$7*COS(2*PI()*$C4630/365)+MAR1!$D$7*SIN(2*PI()*$C4630/365)</f>
        <v/>
      </c>
      <c r="N4630" s="7">
        <f>F4630-K4630</f>
        <v/>
      </c>
      <c r="O4630" s="7">
        <f>G4630-L4630</f>
        <v/>
      </c>
      <c r="P4630" s="7">
        <f>H4630-M4630</f>
        <v/>
      </c>
      <c r="Q4630" s="7">
        <f>IF($I4630=1,(N4630-MAR1!$B$11)/MAR1!$D$11,(N4630-MAR1!$C$11)/MAR1!$E$11)</f>
        <v/>
      </c>
      <c r="R4630" s="7">
        <f>IF($I4630=1,(O4630-MAR1!$B$12)/MAR1!$D$12,(O4630-MAR1!$C$12)/MAR1!$E$12)</f>
        <v/>
      </c>
      <c r="S4630" s="7">
        <f>IF($I4630=1,(P4630-MAR1!$B$13)/MAR1!$D$13,(P4630-MAR1!$C$13)/MAR1!$E$13)</f>
        <v/>
      </c>
    </row>
    <row r="4631">
      <c r="A4631" s="5" t="n">
        <v>4630</v>
      </c>
      <c r="B4631" s="5" t="n">
        <v>13</v>
      </c>
      <c r="C4631" s="5" t="n">
        <v>250</v>
      </c>
      <c r="D4631" s="5" t="n">
        <v>9</v>
      </c>
      <c r="E4631" s="5" t="n">
        <v>7.7</v>
      </c>
      <c r="F4631" s="5" t="n">
        <v>25.2</v>
      </c>
      <c r="G4631" s="5" t="n">
        <v>19.5</v>
      </c>
      <c r="H4631" s="5" t="n">
        <v>9.4</v>
      </c>
      <c r="I4631" s="6">
        <f>IF(E4631&gt;=Markov!$B$3,1,0)</f>
        <v/>
      </c>
      <c r="J4631" s="6">
        <f>I4630</f>
        <v/>
      </c>
      <c r="K4631" s="7">
        <f>MAR1!$B$5+MAR1!$C$5*COS(2*PI()*$C4631/365)+MAR1!$D$5*SIN(2*PI()*$C4631/365)</f>
        <v/>
      </c>
      <c r="L4631" s="7">
        <f>MAR1!$B$6+MAR1!$C$6*COS(2*PI()*$C4631/365)+MAR1!$D$6*SIN(2*PI()*$C4631/365)</f>
        <v/>
      </c>
      <c r="M4631" s="7">
        <f>MAR1!$B$7+MAR1!$C$7*COS(2*PI()*$C4631/365)+MAR1!$D$7*SIN(2*PI()*$C4631/365)</f>
        <v/>
      </c>
      <c r="N4631" s="7">
        <f>F4631-K4631</f>
        <v/>
      </c>
      <c r="O4631" s="7">
        <f>G4631-L4631</f>
        <v/>
      </c>
      <c r="P4631" s="7">
        <f>H4631-M4631</f>
        <v/>
      </c>
      <c r="Q4631" s="7">
        <f>IF($I4631=1,(N4631-MAR1!$B$11)/MAR1!$D$11,(N4631-MAR1!$C$11)/MAR1!$E$11)</f>
        <v/>
      </c>
      <c r="R4631" s="7">
        <f>IF($I4631=1,(O4631-MAR1!$B$12)/MAR1!$D$12,(O4631-MAR1!$C$12)/MAR1!$E$12)</f>
        <v/>
      </c>
      <c r="S4631" s="7">
        <f>IF($I4631=1,(P4631-MAR1!$B$13)/MAR1!$D$13,(P4631-MAR1!$C$13)/MAR1!$E$13)</f>
        <v/>
      </c>
    </row>
    <row r="4632">
      <c r="A4632" s="5" t="n">
        <v>4631</v>
      </c>
      <c r="B4632" s="5" t="n">
        <v>13</v>
      </c>
      <c r="C4632" s="5" t="n">
        <v>251</v>
      </c>
      <c r="D4632" s="5" t="n">
        <v>9</v>
      </c>
      <c r="E4632" s="5" t="n">
        <v>0</v>
      </c>
      <c r="F4632" s="5" t="n">
        <v>27.4</v>
      </c>
      <c r="G4632" s="5" t="n">
        <v>19.8</v>
      </c>
      <c r="H4632" s="5" t="n">
        <v>8.140000000000001</v>
      </c>
      <c r="I4632" s="6">
        <f>IF(E4632&gt;=Markov!$B$3,1,0)</f>
        <v/>
      </c>
      <c r="J4632" s="6">
        <f>I4631</f>
        <v/>
      </c>
      <c r="K4632" s="7">
        <f>MAR1!$B$5+MAR1!$C$5*COS(2*PI()*$C4632/365)+MAR1!$D$5*SIN(2*PI()*$C4632/365)</f>
        <v/>
      </c>
      <c r="L4632" s="7">
        <f>MAR1!$B$6+MAR1!$C$6*COS(2*PI()*$C4632/365)+MAR1!$D$6*SIN(2*PI()*$C4632/365)</f>
        <v/>
      </c>
      <c r="M4632" s="7">
        <f>MAR1!$B$7+MAR1!$C$7*COS(2*PI()*$C4632/365)+MAR1!$D$7*SIN(2*PI()*$C4632/365)</f>
        <v/>
      </c>
      <c r="N4632" s="7">
        <f>F4632-K4632</f>
        <v/>
      </c>
      <c r="O4632" s="7">
        <f>G4632-L4632</f>
        <v/>
      </c>
      <c r="P4632" s="7">
        <f>H4632-M4632</f>
        <v/>
      </c>
      <c r="Q4632" s="7">
        <f>IF($I4632=1,(N4632-MAR1!$B$11)/MAR1!$D$11,(N4632-MAR1!$C$11)/MAR1!$E$11)</f>
        <v/>
      </c>
      <c r="R4632" s="7">
        <f>IF($I4632=1,(O4632-MAR1!$B$12)/MAR1!$D$12,(O4632-MAR1!$C$12)/MAR1!$E$12)</f>
        <v/>
      </c>
      <c r="S4632" s="7">
        <f>IF($I4632=1,(P4632-MAR1!$B$13)/MAR1!$D$13,(P4632-MAR1!$C$13)/MAR1!$E$13)</f>
        <v/>
      </c>
    </row>
    <row r="4633">
      <c r="A4633" s="5" t="n">
        <v>4632</v>
      </c>
      <c r="B4633" s="5" t="n">
        <v>13</v>
      </c>
      <c r="C4633" s="5" t="n">
        <v>252</v>
      </c>
      <c r="D4633" s="5" t="n">
        <v>9</v>
      </c>
      <c r="E4633" s="5" t="n">
        <v>38.1</v>
      </c>
      <c r="F4633" s="5" t="n">
        <v>24.9</v>
      </c>
      <c r="G4633" s="5" t="n">
        <v>20.8</v>
      </c>
      <c r="H4633" s="5" t="n">
        <v>8.9</v>
      </c>
      <c r="I4633" s="6">
        <f>IF(E4633&gt;=Markov!$B$3,1,0)</f>
        <v/>
      </c>
      <c r="J4633" s="6">
        <f>I4632</f>
        <v/>
      </c>
      <c r="K4633" s="7">
        <f>MAR1!$B$5+MAR1!$C$5*COS(2*PI()*$C4633/365)+MAR1!$D$5*SIN(2*PI()*$C4633/365)</f>
        <v/>
      </c>
      <c r="L4633" s="7">
        <f>MAR1!$B$6+MAR1!$C$6*COS(2*PI()*$C4633/365)+MAR1!$D$6*SIN(2*PI()*$C4633/365)</f>
        <v/>
      </c>
      <c r="M4633" s="7">
        <f>MAR1!$B$7+MAR1!$C$7*COS(2*PI()*$C4633/365)+MAR1!$D$7*SIN(2*PI()*$C4633/365)</f>
        <v/>
      </c>
      <c r="N4633" s="7">
        <f>F4633-K4633</f>
        <v/>
      </c>
      <c r="O4633" s="7">
        <f>G4633-L4633</f>
        <v/>
      </c>
      <c r="P4633" s="7">
        <f>H4633-M4633</f>
        <v/>
      </c>
      <c r="Q4633" s="7">
        <f>IF($I4633=1,(N4633-MAR1!$B$11)/MAR1!$D$11,(N4633-MAR1!$C$11)/MAR1!$E$11)</f>
        <v/>
      </c>
      <c r="R4633" s="7">
        <f>IF($I4633=1,(O4633-MAR1!$B$12)/MAR1!$D$12,(O4633-MAR1!$C$12)/MAR1!$E$12)</f>
        <v/>
      </c>
      <c r="S4633" s="7">
        <f>IF($I4633=1,(P4633-MAR1!$B$13)/MAR1!$D$13,(P4633-MAR1!$C$13)/MAR1!$E$13)</f>
        <v/>
      </c>
    </row>
    <row r="4634">
      <c r="A4634" s="5" t="n">
        <v>4633</v>
      </c>
      <c r="B4634" s="5" t="n">
        <v>13</v>
      </c>
      <c r="C4634" s="5" t="n">
        <v>253</v>
      </c>
      <c r="D4634" s="5" t="n">
        <v>9</v>
      </c>
      <c r="E4634" s="5" t="n">
        <v>8.4</v>
      </c>
      <c r="F4634" s="5" t="n">
        <v>26.8</v>
      </c>
      <c r="G4634" s="5" t="n">
        <v>20.5</v>
      </c>
      <c r="H4634" s="5" t="n">
        <v>11.2</v>
      </c>
      <c r="I4634" s="6">
        <f>IF(E4634&gt;=Markov!$B$3,1,0)</f>
        <v/>
      </c>
      <c r="J4634" s="6">
        <f>I4633</f>
        <v/>
      </c>
      <c r="K4634" s="7">
        <f>MAR1!$B$5+MAR1!$C$5*COS(2*PI()*$C4634/365)+MAR1!$D$5*SIN(2*PI()*$C4634/365)</f>
        <v/>
      </c>
      <c r="L4634" s="7">
        <f>MAR1!$B$6+MAR1!$C$6*COS(2*PI()*$C4634/365)+MAR1!$D$6*SIN(2*PI()*$C4634/365)</f>
        <v/>
      </c>
      <c r="M4634" s="7">
        <f>MAR1!$B$7+MAR1!$C$7*COS(2*PI()*$C4634/365)+MAR1!$D$7*SIN(2*PI()*$C4634/365)</f>
        <v/>
      </c>
      <c r="N4634" s="7">
        <f>F4634-K4634</f>
        <v/>
      </c>
      <c r="O4634" s="7">
        <f>G4634-L4634</f>
        <v/>
      </c>
      <c r="P4634" s="7">
        <f>H4634-M4634</f>
        <v/>
      </c>
      <c r="Q4634" s="7">
        <f>IF($I4634=1,(N4634-MAR1!$B$11)/MAR1!$D$11,(N4634-MAR1!$C$11)/MAR1!$E$11)</f>
        <v/>
      </c>
      <c r="R4634" s="7">
        <f>IF($I4634=1,(O4634-MAR1!$B$12)/MAR1!$D$12,(O4634-MAR1!$C$12)/MAR1!$E$12)</f>
        <v/>
      </c>
      <c r="S4634" s="7">
        <f>IF($I4634=1,(P4634-MAR1!$B$13)/MAR1!$D$13,(P4634-MAR1!$C$13)/MAR1!$E$13)</f>
        <v/>
      </c>
    </row>
    <row r="4635">
      <c r="A4635" s="5" t="n">
        <v>4634</v>
      </c>
      <c r="B4635" s="5" t="n">
        <v>13</v>
      </c>
      <c r="C4635" s="5" t="n">
        <v>254</v>
      </c>
      <c r="D4635" s="5" t="n">
        <v>9</v>
      </c>
      <c r="E4635" s="5" t="n">
        <v>0</v>
      </c>
      <c r="F4635" s="5" t="n">
        <v>30.4</v>
      </c>
      <c r="G4635" s="5" t="n">
        <v>21.1</v>
      </c>
      <c r="H4635" s="5" t="n">
        <v>12.36</v>
      </c>
      <c r="I4635" s="6">
        <f>IF(E4635&gt;=Markov!$B$3,1,0)</f>
        <v/>
      </c>
      <c r="J4635" s="6">
        <f>I4634</f>
        <v/>
      </c>
      <c r="K4635" s="7">
        <f>MAR1!$B$5+MAR1!$C$5*COS(2*PI()*$C4635/365)+MAR1!$D$5*SIN(2*PI()*$C4635/365)</f>
        <v/>
      </c>
      <c r="L4635" s="7">
        <f>MAR1!$B$6+MAR1!$C$6*COS(2*PI()*$C4635/365)+MAR1!$D$6*SIN(2*PI()*$C4635/365)</f>
        <v/>
      </c>
      <c r="M4635" s="7">
        <f>MAR1!$B$7+MAR1!$C$7*COS(2*PI()*$C4635/365)+MAR1!$D$7*SIN(2*PI()*$C4635/365)</f>
        <v/>
      </c>
      <c r="N4635" s="7">
        <f>F4635-K4635</f>
        <v/>
      </c>
      <c r="O4635" s="7">
        <f>G4635-L4635</f>
        <v/>
      </c>
      <c r="P4635" s="7">
        <f>H4635-M4635</f>
        <v/>
      </c>
      <c r="Q4635" s="7">
        <f>IF($I4635=1,(N4635-MAR1!$B$11)/MAR1!$D$11,(N4635-MAR1!$C$11)/MAR1!$E$11)</f>
        <v/>
      </c>
      <c r="R4635" s="7">
        <f>IF($I4635=1,(O4635-MAR1!$B$12)/MAR1!$D$12,(O4635-MAR1!$C$12)/MAR1!$E$12)</f>
        <v/>
      </c>
      <c r="S4635" s="7">
        <f>IF($I4635=1,(P4635-MAR1!$B$13)/MAR1!$D$13,(P4635-MAR1!$C$13)/MAR1!$E$13)</f>
        <v/>
      </c>
    </row>
    <row r="4636">
      <c r="A4636" s="5" t="n">
        <v>4635</v>
      </c>
      <c r="B4636" s="5" t="n">
        <v>13</v>
      </c>
      <c r="C4636" s="5" t="n">
        <v>255</v>
      </c>
      <c r="D4636" s="5" t="n">
        <v>9</v>
      </c>
      <c r="E4636" s="5" t="n">
        <v>0</v>
      </c>
      <c r="F4636" s="5" t="n">
        <v>32.5</v>
      </c>
      <c r="G4636" s="5" t="n">
        <v>22</v>
      </c>
      <c r="H4636" s="5" t="n">
        <v>8.57</v>
      </c>
      <c r="I4636" s="6">
        <f>IF(E4636&gt;=Markov!$B$3,1,0)</f>
        <v/>
      </c>
      <c r="J4636" s="6">
        <f>I4635</f>
        <v/>
      </c>
      <c r="K4636" s="7">
        <f>MAR1!$B$5+MAR1!$C$5*COS(2*PI()*$C4636/365)+MAR1!$D$5*SIN(2*PI()*$C4636/365)</f>
        <v/>
      </c>
      <c r="L4636" s="7">
        <f>MAR1!$B$6+MAR1!$C$6*COS(2*PI()*$C4636/365)+MAR1!$D$6*SIN(2*PI()*$C4636/365)</f>
        <v/>
      </c>
      <c r="M4636" s="7">
        <f>MAR1!$B$7+MAR1!$C$7*COS(2*PI()*$C4636/365)+MAR1!$D$7*SIN(2*PI()*$C4636/365)</f>
        <v/>
      </c>
      <c r="N4636" s="7">
        <f>F4636-K4636</f>
        <v/>
      </c>
      <c r="O4636" s="7">
        <f>G4636-L4636</f>
        <v/>
      </c>
      <c r="P4636" s="7">
        <f>H4636-M4636</f>
        <v/>
      </c>
      <c r="Q4636" s="7">
        <f>IF($I4636=1,(N4636-MAR1!$B$11)/MAR1!$D$11,(N4636-MAR1!$C$11)/MAR1!$E$11)</f>
        <v/>
      </c>
      <c r="R4636" s="7">
        <f>IF($I4636=1,(O4636-MAR1!$B$12)/MAR1!$D$12,(O4636-MAR1!$C$12)/MAR1!$E$12)</f>
        <v/>
      </c>
      <c r="S4636" s="7">
        <f>IF($I4636=1,(P4636-MAR1!$B$13)/MAR1!$D$13,(P4636-MAR1!$C$13)/MAR1!$E$13)</f>
        <v/>
      </c>
    </row>
    <row r="4637">
      <c r="A4637" s="5" t="n">
        <v>4636</v>
      </c>
      <c r="B4637" s="5" t="n">
        <v>13</v>
      </c>
      <c r="C4637" s="5" t="n">
        <v>256</v>
      </c>
      <c r="D4637" s="5" t="n">
        <v>9</v>
      </c>
      <c r="E4637" s="5" t="n">
        <v>0</v>
      </c>
      <c r="F4637" s="5" t="n">
        <v>31.7</v>
      </c>
      <c r="G4637" s="5" t="n">
        <v>24.6</v>
      </c>
      <c r="H4637" s="5" t="n">
        <v>10.97</v>
      </c>
      <c r="I4637" s="6">
        <f>IF(E4637&gt;=Markov!$B$3,1,0)</f>
        <v/>
      </c>
      <c r="J4637" s="6">
        <f>I4636</f>
        <v/>
      </c>
      <c r="K4637" s="7">
        <f>MAR1!$B$5+MAR1!$C$5*COS(2*PI()*$C4637/365)+MAR1!$D$5*SIN(2*PI()*$C4637/365)</f>
        <v/>
      </c>
      <c r="L4637" s="7">
        <f>MAR1!$B$6+MAR1!$C$6*COS(2*PI()*$C4637/365)+MAR1!$D$6*SIN(2*PI()*$C4637/365)</f>
        <v/>
      </c>
      <c r="M4637" s="7">
        <f>MAR1!$B$7+MAR1!$C$7*COS(2*PI()*$C4637/365)+MAR1!$D$7*SIN(2*PI()*$C4637/365)</f>
        <v/>
      </c>
      <c r="N4637" s="7">
        <f>F4637-K4637</f>
        <v/>
      </c>
      <c r="O4637" s="7">
        <f>G4637-L4637</f>
        <v/>
      </c>
      <c r="P4637" s="7">
        <f>H4637-M4637</f>
        <v/>
      </c>
      <c r="Q4637" s="7">
        <f>IF($I4637=1,(N4637-MAR1!$B$11)/MAR1!$D$11,(N4637-MAR1!$C$11)/MAR1!$E$11)</f>
        <v/>
      </c>
      <c r="R4637" s="7">
        <f>IF($I4637=1,(O4637-MAR1!$B$12)/MAR1!$D$12,(O4637-MAR1!$C$12)/MAR1!$E$12)</f>
        <v/>
      </c>
      <c r="S4637" s="7">
        <f>IF($I4637=1,(P4637-MAR1!$B$13)/MAR1!$D$13,(P4637-MAR1!$C$13)/MAR1!$E$13)</f>
        <v/>
      </c>
    </row>
    <row r="4638">
      <c r="A4638" s="5" t="n">
        <v>4637</v>
      </c>
      <c r="B4638" s="5" t="n">
        <v>13</v>
      </c>
      <c r="C4638" s="5" t="n">
        <v>257</v>
      </c>
      <c r="D4638" s="5" t="n">
        <v>9</v>
      </c>
      <c r="E4638" s="5" t="n">
        <v>0</v>
      </c>
      <c r="F4638" s="5" t="n">
        <v>31.2</v>
      </c>
      <c r="G4638" s="5" t="n">
        <v>22.6</v>
      </c>
      <c r="H4638" s="5" t="n">
        <v>20.14</v>
      </c>
      <c r="I4638" s="6">
        <f>IF(E4638&gt;=Markov!$B$3,1,0)</f>
        <v/>
      </c>
      <c r="J4638" s="6">
        <f>I4637</f>
        <v/>
      </c>
      <c r="K4638" s="7">
        <f>MAR1!$B$5+MAR1!$C$5*COS(2*PI()*$C4638/365)+MAR1!$D$5*SIN(2*PI()*$C4638/365)</f>
        <v/>
      </c>
      <c r="L4638" s="7">
        <f>MAR1!$B$6+MAR1!$C$6*COS(2*PI()*$C4638/365)+MAR1!$D$6*SIN(2*PI()*$C4638/365)</f>
        <v/>
      </c>
      <c r="M4638" s="7">
        <f>MAR1!$B$7+MAR1!$C$7*COS(2*PI()*$C4638/365)+MAR1!$D$7*SIN(2*PI()*$C4638/365)</f>
        <v/>
      </c>
      <c r="N4638" s="7">
        <f>F4638-K4638</f>
        <v/>
      </c>
      <c r="O4638" s="7">
        <f>G4638-L4638</f>
        <v/>
      </c>
      <c r="P4638" s="7">
        <f>H4638-M4638</f>
        <v/>
      </c>
      <c r="Q4638" s="7">
        <f>IF($I4638=1,(N4638-MAR1!$B$11)/MAR1!$D$11,(N4638-MAR1!$C$11)/MAR1!$E$11)</f>
        <v/>
      </c>
      <c r="R4638" s="7">
        <f>IF($I4638=1,(O4638-MAR1!$B$12)/MAR1!$D$12,(O4638-MAR1!$C$12)/MAR1!$E$12)</f>
        <v/>
      </c>
      <c r="S4638" s="7">
        <f>IF($I4638=1,(P4638-MAR1!$B$13)/MAR1!$D$13,(P4638-MAR1!$C$13)/MAR1!$E$13)</f>
        <v/>
      </c>
    </row>
    <row r="4639">
      <c r="A4639" s="5" t="n">
        <v>4638</v>
      </c>
      <c r="B4639" s="5" t="n">
        <v>13</v>
      </c>
      <c r="C4639" s="5" t="n">
        <v>258</v>
      </c>
      <c r="D4639" s="5" t="n">
        <v>9</v>
      </c>
      <c r="E4639" s="5" t="n">
        <v>0</v>
      </c>
      <c r="F4639" s="5" t="n">
        <v>32.6</v>
      </c>
      <c r="G4639" s="5" t="n">
        <v>23.7</v>
      </c>
      <c r="H4639" s="5" t="n">
        <v>12.3</v>
      </c>
      <c r="I4639" s="6">
        <f>IF(E4639&gt;=Markov!$B$3,1,0)</f>
        <v/>
      </c>
      <c r="J4639" s="6">
        <f>I4638</f>
        <v/>
      </c>
      <c r="K4639" s="7">
        <f>MAR1!$B$5+MAR1!$C$5*COS(2*PI()*$C4639/365)+MAR1!$D$5*SIN(2*PI()*$C4639/365)</f>
        <v/>
      </c>
      <c r="L4639" s="7">
        <f>MAR1!$B$6+MAR1!$C$6*COS(2*PI()*$C4639/365)+MAR1!$D$6*SIN(2*PI()*$C4639/365)</f>
        <v/>
      </c>
      <c r="M4639" s="7">
        <f>MAR1!$B$7+MAR1!$C$7*COS(2*PI()*$C4639/365)+MAR1!$D$7*SIN(2*PI()*$C4639/365)</f>
        <v/>
      </c>
      <c r="N4639" s="7">
        <f>F4639-K4639</f>
        <v/>
      </c>
      <c r="O4639" s="7">
        <f>G4639-L4639</f>
        <v/>
      </c>
      <c r="P4639" s="7">
        <f>H4639-M4639</f>
        <v/>
      </c>
      <c r="Q4639" s="7">
        <f>IF($I4639=1,(N4639-MAR1!$B$11)/MAR1!$D$11,(N4639-MAR1!$C$11)/MAR1!$E$11)</f>
        <v/>
      </c>
      <c r="R4639" s="7">
        <f>IF($I4639=1,(O4639-MAR1!$B$12)/MAR1!$D$12,(O4639-MAR1!$C$12)/MAR1!$E$12)</f>
        <v/>
      </c>
      <c r="S4639" s="7">
        <f>IF($I4639=1,(P4639-MAR1!$B$13)/MAR1!$D$13,(P4639-MAR1!$C$13)/MAR1!$E$13)</f>
        <v/>
      </c>
    </row>
    <row r="4640">
      <c r="A4640" s="5" t="n">
        <v>4639</v>
      </c>
      <c r="B4640" s="5" t="n">
        <v>13</v>
      </c>
      <c r="C4640" s="5" t="n">
        <v>259</v>
      </c>
      <c r="D4640" s="5" t="n">
        <v>9</v>
      </c>
      <c r="E4640" s="5" t="n">
        <v>0</v>
      </c>
      <c r="F4640" s="5" t="n">
        <v>31.8</v>
      </c>
      <c r="G4640" s="5" t="n">
        <v>22.4</v>
      </c>
      <c r="H4640" s="5" t="n">
        <v>13.82</v>
      </c>
      <c r="I4640" s="6">
        <f>IF(E4640&gt;=Markov!$B$3,1,0)</f>
        <v/>
      </c>
      <c r="J4640" s="6">
        <f>I4639</f>
        <v/>
      </c>
      <c r="K4640" s="7">
        <f>MAR1!$B$5+MAR1!$C$5*COS(2*PI()*$C4640/365)+MAR1!$D$5*SIN(2*PI()*$C4640/365)</f>
        <v/>
      </c>
      <c r="L4640" s="7">
        <f>MAR1!$B$6+MAR1!$C$6*COS(2*PI()*$C4640/365)+MAR1!$D$6*SIN(2*PI()*$C4640/365)</f>
        <v/>
      </c>
      <c r="M4640" s="7">
        <f>MAR1!$B$7+MAR1!$C$7*COS(2*PI()*$C4640/365)+MAR1!$D$7*SIN(2*PI()*$C4640/365)</f>
        <v/>
      </c>
      <c r="N4640" s="7">
        <f>F4640-K4640</f>
        <v/>
      </c>
      <c r="O4640" s="7">
        <f>G4640-L4640</f>
        <v/>
      </c>
      <c r="P4640" s="7">
        <f>H4640-M4640</f>
        <v/>
      </c>
      <c r="Q4640" s="7">
        <f>IF($I4640=1,(N4640-MAR1!$B$11)/MAR1!$D$11,(N4640-MAR1!$C$11)/MAR1!$E$11)</f>
        <v/>
      </c>
      <c r="R4640" s="7">
        <f>IF($I4640=1,(O4640-MAR1!$B$12)/MAR1!$D$12,(O4640-MAR1!$C$12)/MAR1!$E$12)</f>
        <v/>
      </c>
      <c r="S4640" s="7">
        <f>IF($I4640=1,(P4640-MAR1!$B$13)/MAR1!$D$13,(P4640-MAR1!$C$13)/MAR1!$E$13)</f>
        <v/>
      </c>
    </row>
    <row r="4641">
      <c r="A4641" s="5" t="n">
        <v>4640</v>
      </c>
      <c r="B4641" s="5" t="n">
        <v>13</v>
      </c>
      <c r="C4641" s="5" t="n">
        <v>260</v>
      </c>
      <c r="D4641" s="5" t="n">
        <v>9</v>
      </c>
      <c r="E4641" s="5" t="n">
        <v>0</v>
      </c>
      <c r="F4641" s="5" t="n">
        <v>30.4</v>
      </c>
      <c r="G4641" s="5" t="n">
        <v>19.8</v>
      </c>
      <c r="H4641" s="5" t="n">
        <v>17.26</v>
      </c>
      <c r="I4641" s="6">
        <f>IF(E4641&gt;=Markov!$B$3,1,0)</f>
        <v/>
      </c>
      <c r="J4641" s="6">
        <f>I4640</f>
        <v/>
      </c>
      <c r="K4641" s="7">
        <f>MAR1!$B$5+MAR1!$C$5*COS(2*PI()*$C4641/365)+MAR1!$D$5*SIN(2*PI()*$C4641/365)</f>
        <v/>
      </c>
      <c r="L4641" s="7">
        <f>MAR1!$B$6+MAR1!$C$6*COS(2*PI()*$C4641/365)+MAR1!$D$6*SIN(2*PI()*$C4641/365)</f>
        <v/>
      </c>
      <c r="M4641" s="7">
        <f>MAR1!$B$7+MAR1!$C$7*COS(2*PI()*$C4641/365)+MAR1!$D$7*SIN(2*PI()*$C4641/365)</f>
        <v/>
      </c>
      <c r="N4641" s="7">
        <f>F4641-K4641</f>
        <v/>
      </c>
      <c r="O4641" s="7">
        <f>G4641-L4641</f>
        <v/>
      </c>
      <c r="P4641" s="7">
        <f>H4641-M4641</f>
        <v/>
      </c>
      <c r="Q4641" s="7">
        <f>IF($I4641=1,(N4641-MAR1!$B$11)/MAR1!$D$11,(N4641-MAR1!$C$11)/MAR1!$E$11)</f>
        <v/>
      </c>
      <c r="R4641" s="7">
        <f>IF($I4641=1,(O4641-MAR1!$B$12)/MAR1!$D$12,(O4641-MAR1!$C$12)/MAR1!$E$12)</f>
        <v/>
      </c>
      <c r="S4641" s="7">
        <f>IF($I4641=1,(P4641-MAR1!$B$13)/MAR1!$D$13,(P4641-MAR1!$C$13)/MAR1!$E$13)</f>
        <v/>
      </c>
    </row>
    <row r="4642">
      <c r="A4642" s="5" t="n">
        <v>4641</v>
      </c>
      <c r="B4642" s="5" t="n">
        <v>13</v>
      </c>
      <c r="C4642" s="5" t="n">
        <v>261</v>
      </c>
      <c r="D4642" s="5" t="n">
        <v>9</v>
      </c>
      <c r="E4642" s="5" t="n">
        <v>0</v>
      </c>
      <c r="F4642" s="5" t="n">
        <v>29.3</v>
      </c>
      <c r="G4642" s="5" t="n">
        <v>21.9</v>
      </c>
      <c r="H4642" s="5" t="n">
        <v>15.28</v>
      </c>
      <c r="I4642" s="6">
        <f>IF(E4642&gt;=Markov!$B$3,1,0)</f>
        <v/>
      </c>
      <c r="J4642" s="6">
        <f>I4641</f>
        <v/>
      </c>
      <c r="K4642" s="7">
        <f>MAR1!$B$5+MAR1!$C$5*COS(2*PI()*$C4642/365)+MAR1!$D$5*SIN(2*PI()*$C4642/365)</f>
        <v/>
      </c>
      <c r="L4642" s="7">
        <f>MAR1!$B$6+MAR1!$C$6*COS(2*PI()*$C4642/365)+MAR1!$D$6*SIN(2*PI()*$C4642/365)</f>
        <v/>
      </c>
      <c r="M4642" s="7">
        <f>MAR1!$B$7+MAR1!$C$7*COS(2*PI()*$C4642/365)+MAR1!$D$7*SIN(2*PI()*$C4642/365)</f>
        <v/>
      </c>
      <c r="N4642" s="7">
        <f>F4642-K4642</f>
        <v/>
      </c>
      <c r="O4642" s="7">
        <f>G4642-L4642</f>
        <v/>
      </c>
      <c r="P4642" s="7">
        <f>H4642-M4642</f>
        <v/>
      </c>
      <c r="Q4642" s="7">
        <f>IF($I4642=1,(N4642-MAR1!$B$11)/MAR1!$D$11,(N4642-MAR1!$C$11)/MAR1!$E$11)</f>
        <v/>
      </c>
      <c r="R4642" s="7">
        <f>IF($I4642=1,(O4642-MAR1!$B$12)/MAR1!$D$12,(O4642-MAR1!$C$12)/MAR1!$E$12)</f>
        <v/>
      </c>
      <c r="S4642" s="7">
        <f>IF($I4642=1,(P4642-MAR1!$B$13)/MAR1!$D$13,(P4642-MAR1!$C$13)/MAR1!$E$13)</f>
        <v/>
      </c>
    </row>
    <row r="4643">
      <c r="A4643" s="5" t="n">
        <v>4642</v>
      </c>
      <c r="B4643" s="5" t="n">
        <v>13</v>
      </c>
      <c r="C4643" s="5" t="n">
        <v>262</v>
      </c>
      <c r="D4643" s="5" t="n">
        <v>9</v>
      </c>
      <c r="E4643" s="5" t="n">
        <v>0</v>
      </c>
      <c r="F4643" s="5" t="n">
        <v>26.9</v>
      </c>
      <c r="G4643" s="5" t="n">
        <v>19.8</v>
      </c>
      <c r="H4643" s="5" t="n">
        <v>12.65</v>
      </c>
      <c r="I4643" s="6">
        <f>IF(E4643&gt;=Markov!$B$3,1,0)</f>
        <v/>
      </c>
      <c r="J4643" s="6">
        <f>I4642</f>
        <v/>
      </c>
      <c r="K4643" s="7">
        <f>MAR1!$B$5+MAR1!$C$5*COS(2*PI()*$C4643/365)+MAR1!$D$5*SIN(2*PI()*$C4643/365)</f>
        <v/>
      </c>
      <c r="L4643" s="7">
        <f>MAR1!$B$6+MAR1!$C$6*COS(2*PI()*$C4643/365)+MAR1!$D$6*SIN(2*PI()*$C4643/365)</f>
        <v/>
      </c>
      <c r="M4643" s="7">
        <f>MAR1!$B$7+MAR1!$C$7*COS(2*PI()*$C4643/365)+MAR1!$D$7*SIN(2*PI()*$C4643/365)</f>
        <v/>
      </c>
      <c r="N4643" s="7">
        <f>F4643-K4643</f>
        <v/>
      </c>
      <c r="O4643" s="7">
        <f>G4643-L4643</f>
        <v/>
      </c>
      <c r="P4643" s="7">
        <f>H4643-M4643</f>
        <v/>
      </c>
      <c r="Q4643" s="7">
        <f>IF($I4643=1,(N4643-MAR1!$B$11)/MAR1!$D$11,(N4643-MAR1!$C$11)/MAR1!$E$11)</f>
        <v/>
      </c>
      <c r="R4643" s="7">
        <f>IF($I4643=1,(O4643-MAR1!$B$12)/MAR1!$D$12,(O4643-MAR1!$C$12)/MAR1!$E$12)</f>
        <v/>
      </c>
      <c r="S4643" s="7">
        <f>IF($I4643=1,(P4643-MAR1!$B$13)/MAR1!$D$13,(P4643-MAR1!$C$13)/MAR1!$E$13)</f>
        <v/>
      </c>
    </row>
    <row r="4644">
      <c r="A4644" s="5" t="n">
        <v>4643</v>
      </c>
      <c r="B4644" s="5" t="n">
        <v>13</v>
      </c>
      <c r="C4644" s="5" t="n">
        <v>263</v>
      </c>
      <c r="D4644" s="5" t="n">
        <v>9</v>
      </c>
      <c r="E4644" s="5" t="n">
        <v>0</v>
      </c>
      <c r="F4644" s="5" t="n">
        <v>29.2</v>
      </c>
      <c r="G4644" s="5" t="n">
        <v>19.5</v>
      </c>
      <c r="H4644" s="5" t="n">
        <v>12.04</v>
      </c>
      <c r="I4644" s="6">
        <f>IF(E4644&gt;=Markov!$B$3,1,0)</f>
        <v/>
      </c>
      <c r="J4644" s="6">
        <f>I4643</f>
        <v/>
      </c>
      <c r="K4644" s="7">
        <f>MAR1!$B$5+MAR1!$C$5*COS(2*PI()*$C4644/365)+MAR1!$D$5*SIN(2*PI()*$C4644/365)</f>
        <v/>
      </c>
      <c r="L4644" s="7">
        <f>MAR1!$B$6+MAR1!$C$6*COS(2*PI()*$C4644/365)+MAR1!$D$6*SIN(2*PI()*$C4644/365)</f>
        <v/>
      </c>
      <c r="M4644" s="7">
        <f>MAR1!$B$7+MAR1!$C$7*COS(2*PI()*$C4644/365)+MAR1!$D$7*SIN(2*PI()*$C4644/365)</f>
        <v/>
      </c>
      <c r="N4644" s="7">
        <f>F4644-K4644</f>
        <v/>
      </c>
      <c r="O4644" s="7">
        <f>G4644-L4644</f>
        <v/>
      </c>
      <c r="P4644" s="7">
        <f>H4644-M4644</f>
        <v/>
      </c>
      <c r="Q4644" s="7">
        <f>IF($I4644=1,(N4644-MAR1!$B$11)/MAR1!$D$11,(N4644-MAR1!$C$11)/MAR1!$E$11)</f>
        <v/>
      </c>
      <c r="R4644" s="7">
        <f>IF($I4644=1,(O4644-MAR1!$B$12)/MAR1!$D$12,(O4644-MAR1!$C$12)/MAR1!$E$12)</f>
        <v/>
      </c>
      <c r="S4644" s="7">
        <f>IF($I4644=1,(P4644-MAR1!$B$13)/MAR1!$D$13,(P4644-MAR1!$C$13)/MAR1!$E$13)</f>
        <v/>
      </c>
    </row>
    <row r="4645">
      <c r="A4645" s="5" t="n">
        <v>4644</v>
      </c>
      <c r="B4645" s="5" t="n">
        <v>13</v>
      </c>
      <c r="C4645" s="5" t="n">
        <v>264</v>
      </c>
      <c r="D4645" s="5" t="n">
        <v>9</v>
      </c>
      <c r="E4645" s="5" t="n">
        <v>0</v>
      </c>
      <c r="F4645" s="5" t="n">
        <v>26.7</v>
      </c>
      <c r="G4645" s="5" t="n">
        <v>20.1</v>
      </c>
      <c r="H4645" s="5" t="n">
        <v>12.04</v>
      </c>
      <c r="I4645" s="6">
        <f>IF(E4645&gt;=Markov!$B$3,1,0)</f>
        <v/>
      </c>
      <c r="J4645" s="6">
        <f>I4644</f>
        <v/>
      </c>
      <c r="K4645" s="7">
        <f>MAR1!$B$5+MAR1!$C$5*COS(2*PI()*$C4645/365)+MAR1!$D$5*SIN(2*PI()*$C4645/365)</f>
        <v/>
      </c>
      <c r="L4645" s="7">
        <f>MAR1!$B$6+MAR1!$C$6*COS(2*PI()*$C4645/365)+MAR1!$D$6*SIN(2*PI()*$C4645/365)</f>
        <v/>
      </c>
      <c r="M4645" s="7">
        <f>MAR1!$B$7+MAR1!$C$7*COS(2*PI()*$C4645/365)+MAR1!$D$7*SIN(2*PI()*$C4645/365)</f>
        <v/>
      </c>
      <c r="N4645" s="7">
        <f>F4645-K4645</f>
        <v/>
      </c>
      <c r="O4645" s="7">
        <f>G4645-L4645</f>
        <v/>
      </c>
      <c r="P4645" s="7">
        <f>H4645-M4645</f>
        <v/>
      </c>
      <c r="Q4645" s="7">
        <f>IF($I4645=1,(N4645-MAR1!$B$11)/MAR1!$D$11,(N4645-MAR1!$C$11)/MAR1!$E$11)</f>
        <v/>
      </c>
      <c r="R4645" s="7">
        <f>IF($I4645=1,(O4645-MAR1!$B$12)/MAR1!$D$12,(O4645-MAR1!$C$12)/MAR1!$E$12)</f>
        <v/>
      </c>
      <c r="S4645" s="7">
        <f>IF($I4645=1,(P4645-MAR1!$B$13)/MAR1!$D$13,(P4645-MAR1!$C$13)/MAR1!$E$13)</f>
        <v/>
      </c>
    </row>
    <row r="4646">
      <c r="A4646" s="5" t="n">
        <v>4645</v>
      </c>
      <c r="B4646" s="5" t="n">
        <v>13</v>
      </c>
      <c r="C4646" s="5" t="n">
        <v>265</v>
      </c>
      <c r="D4646" s="5" t="n">
        <v>9</v>
      </c>
      <c r="E4646" s="5" t="n">
        <v>0</v>
      </c>
      <c r="F4646" s="5" t="n">
        <v>23.6</v>
      </c>
      <c r="G4646" s="5" t="n">
        <v>18.1</v>
      </c>
      <c r="H4646" s="5" t="n">
        <v>5.12</v>
      </c>
      <c r="I4646" s="6">
        <f>IF(E4646&gt;=Markov!$B$3,1,0)</f>
        <v/>
      </c>
      <c r="J4646" s="6">
        <f>I4645</f>
        <v/>
      </c>
      <c r="K4646" s="7">
        <f>MAR1!$B$5+MAR1!$C$5*COS(2*PI()*$C4646/365)+MAR1!$D$5*SIN(2*PI()*$C4646/365)</f>
        <v/>
      </c>
      <c r="L4646" s="7">
        <f>MAR1!$B$6+MAR1!$C$6*COS(2*PI()*$C4646/365)+MAR1!$D$6*SIN(2*PI()*$C4646/365)</f>
        <v/>
      </c>
      <c r="M4646" s="7">
        <f>MAR1!$B$7+MAR1!$C$7*COS(2*PI()*$C4646/365)+MAR1!$D$7*SIN(2*PI()*$C4646/365)</f>
        <v/>
      </c>
      <c r="N4646" s="7">
        <f>F4646-K4646</f>
        <v/>
      </c>
      <c r="O4646" s="7">
        <f>G4646-L4646</f>
        <v/>
      </c>
      <c r="P4646" s="7">
        <f>H4646-M4646</f>
        <v/>
      </c>
      <c r="Q4646" s="7">
        <f>IF($I4646=1,(N4646-MAR1!$B$11)/MAR1!$D$11,(N4646-MAR1!$C$11)/MAR1!$E$11)</f>
        <v/>
      </c>
      <c r="R4646" s="7">
        <f>IF($I4646=1,(O4646-MAR1!$B$12)/MAR1!$D$12,(O4646-MAR1!$C$12)/MAR1!$E$12)</f>
        <v/>
      </c>
      <c r="S4646" s="7">
        <f>IF($I4646=1,(P4646-MAR1!$B$13)/MAR1!$D$13,(P4646-MAR1!$C$13)/MAR1!$E$13)</f>
        <v/>
      </c>
    </row>
    <row r="4647">
      <c r="A4647" s="5" t="n">
        <v>4646</v>
      </c>
      <c r="B4647" s="5" t="n">
        <v>13</v>
      </c>
      <c r="C4647" s="5" t="n">
        <v>266</v>
      </c>
      <c r="D4647" s="5" t="n">
        <v>9</v>
      </c>
      <c r="E4647" s="5" t="n">
        <v>0</v>
      </c>
      <c r="F4647" s="5" t="n">
        <v>23.7</v>
      </c>
      <c r="G4647" s="5" t="n">
        <v>18.9</v>
      </c>
      <c r="H4647" s="5" t="n">
        <v>9.16</v>
      </c>
      <c r="I4647" s="6">
        <f>IF(E4647&gt;=Markov!$B$3,1,0)</f>
        <v/>
      </c>
      <c r="J4647" s="6">
        <f>I4646</f>
        <v/>
      </c>
      <c r="K4647" s="7">
        <f>MAR1!$B$5+MAR1!$C$5*COS(2*PI()*$C4647/365)+MAR1!$D$5*SIN(2*PI()*$C4647/365)</f>
        <v/>
      </c>
      <c r="L4647" s="7">
        <f>MAR1!$B$6+MAR1!$C$6*COS(2*PI()*$C4647/365)+MAR1!$D$6*SIN(2*PI()*$C4647/365)</f>
        <v/>
      </c>
      <c r="M4647" s="7">
        <f>MAR1!$B$7+MAR1!$C$7*COS(2*PI()*$C4647/365)+MAR1!$D$7*SIN(2*PI()*$C4647/365)</f>
        <v/>
      </c>
      <c r="N4647" s="7">
        <f>F4647-K4647</f>
        <v/>
      </c>
      <c r="O4647" s="7">
        <f>G4647-L4647</f>
        <v/>
      </c>
      <c r="P4647" s="7">
        <f>H4647-M4647</f>
        <v/>
      </c>
      <c r="Q4647" s="7">
        <f>IF($I4647=1,(N4647-MAR1!$B$11)/MAR1!$D$11,(N4647-MAR1!$C$11)/MAR1!$E$11)</f>
        <v/>
      </c>
      <c r="R4647" s="7">
        <f>IF($I4647=1,(O4647-MAR1!$B$12)/MAR1!$D$12,(O4647-MAR1!$C$12)/MAR1!$E$12)</f>
        <v/>
      </c>
      <c r="S4647" s="7">
        <f>IF($I4647=1,(P4647-MAR1!$B$13)/MAR1!$D$13,(P4647-MAR1!$C$13)/MAR1!$E$13)</f>
        <v/>
      </c>
    </row>
    <row r="4648">
      <c r="A4648" s="5" t="n">
        <v>4647</v>
      </c>
      <c r="B4648" s="5" t="n">
        <v>13</v>
      </c>
      <c r="C4648" s="5" t="n">
        <v>267</v>
      </c>
      <c r="D4648" s="5" t="n">
        <v>9</v>
      </c>
      <c r="E4648" s="5" t="n">
        <v>0</v>
      </c>
      <c r="F4648" s="5" t="n">
        <v>25.4</v>
      </c>
      <c r="G4648" s="5" t="n">
        <v>18.6</v>
      </c>
      <c r="H4648" s="5" t="n">
        <v>13.52</v>
      </c>
      <c r="I4648" s="6">
        <f>IF(E4648&gt;=Markov!$B$3,1,0)</f>
        <v/>
      </c>
      <c r="J4648" s="6">
        <f>I4647</f>
        <v/>
      </c>
      <c r="K4648" s="7">
        <f>MAR1!$B$5+MAR1!$C$5*COS(2*PI()*$C4648/365)+MAR1!$D$5*SIN(2*PI()*$C4648/365)</f>
        <v/>
      </c>
      <c r="L4648" s="7">
        <f>MAR1!$B$6+MAR1!$C$6*COS(2*PI()*$C4648/365)+MAR1!$D$6*SIN(2*PI()*$C4648/365)</f>
        <v/>
      </c>
      <c r="M4648" s="7">
        <f>MAR1!$B$7+MAR1!$C$7*COS(2*PI()*$C4648/365)+MAR1!$D$7*SIN(2*PI()*$C4648/365)</f>
        <v/>
      </c>
      <c r="N4648" s="7">
        <f>F4648-K4648</f>
        <v/>
      </c>
      <c r="O4648" s="7">
        <f>G4648-L4648</f>
        <v/>
      </c>
      <c r="P4648" s="7">
        <f>H4648-M4648</f>
        <v/>
      </c>
      <c r="Q4648" s="7">
        <f>IF($I4648=1,(N4648-MAR1!$B$11)/MAR1!$D$11,(N4648-MAR1!$C$11)/MAR1!$E$11)</f>
        <v/>
      </c>
      <c r="R4648" s="7">
        <f>IF($I4648=1,(O4648-MAR1!$B$12)/MAR1!$D$12,(O4648-MAR1!$C$12)/MAR1!$E$12)</f>
        <v/>
      </c>
      <c r="S4648" s="7">
        <f>IF($I4648=1,(P4648-MAR1!$B$13)/MAR1!$D$13,(P4648-MAR1!$C$13)/MAR1!$E$13)</f>
        <v/>
      </c>
    </row>
    <row r="4649">
      <c r="A4649" s="5" t="n">
        <v>4648</v>
      </c>
      <c r="B4649" s="5" t="n">
        <v>13</v>
      </c>
      <c r="C4649" s="5" t="n">
        <v>268</v>
      </c>
      <c r="D4649" s="5" t="n">
        <v>9</v>
      </c>
      <c r="E4649" s="5" t="n">
        <v>0</v>
      </c>
      <c r="F4649" s="5" t="n">
        <v>26.2</v>
      </c>
      <c r="G4649" s="5" t="n">
        <v>20</v>
      </c>
      <c r="H4649" s="5" t="n">
        <v>13.58</v>
      </c>
      <c r="I4649" s="6">
        <f>IF(E4649&gt;=Markov!$B$3,1,0)</f>
        <v/>
      </c>
      <c r="J4649" s="6">
        <f>I4648</f>
        <v/>
      </c>
      <c r="K4649" s="7">
        <f>MAR1!$B$5+MAR1!$C$5*COS(2*PI()*$C4649/365)+MAR1!$D$5*SIN(2*PI()*$C4649/365)</f>
        <v/>
      </c>
      <c r="L4649" s="7">
        <f>MAR1!$B$6+MAR1!$C$6*COS(2*PI()*$C4649/365)+MAR1!$D$6*SIN(2*PI()*$C4649/365)</f>
        <v/>
      </c>
      <c r="M4649" s="7">
        <f>MAR1!$B$7+MAR1!$C$7*COS(2*PI()*$C4649/365)+MAR1!$D$7*SIN(2*PI()*$C4649/365)</f>
        <v/>
      </c>
      <c r="N4649" s="7">
        <f>F4649-K4649</f>
        <v/>
      </c>
      <c r="O4649" s="7">
        <f>G4649-L4649</f>
        <v/>
      </c>
      <c r="P4649" s="7">
        <f>H4649-M4649</f>
        <v/>
      </c>
      <c r="Q4649" s="7">
        <f>IF($I4649=1,(N4649-MAR1!$B$11)/MAR1!$D$11,(N4649-MAR1!$C$11)/MAR1!$E$11)</f>
        <v/>
      </c>
      <c r="R4649" s="7">
        <f>IF($I4649=1,(O4649-MAR1!$B$12)/MAR1!$D$12,(O4649-MAR1!$C$12)/MAR1!$E$12)</f>
        <v/>
      </c>
      <c r="S4649" s="7">
        <f>IF($I4649=1,(P4649-MAR1!$B$13)/MAR1!$D$13,(P4649-MAR1!$C$13)/MAR1!$E$13)</f>
        <v/>
      </c>
    </row>
    <row r="4650">
      <c r="A4650" s="5" t="n">
        <v>4649</v>
      </c>
      <c r="B4650" s="5" t="n">
        <v>13</v>
      </c>
      <c r="C4650" s="5" t="n">
        <v>269</v>
      </c>
      <c r="D4650" s="5" t="n">
        <v>9</v>
      </c>
      <c r="E4650" s="5" t="n">
        <v>0</v>
      </c>
      <c r="F4650" s="5" t="n">
        <v>27.1</v>
      </c>
      <c r="G4650" s="5" t="n">
        <v>19.2</v>
      </c>
      <c r="H4650" s="5" t="n">
        <v>14.97</v>
      </c>
      <c r="I4650" s="6">
        <f>IF(E4650&gt;=Markov!$B$3,1,0)</f>
        <v/>
      </c>
      <c r="J4650" s="6">
        <f>I4649</f>
        <v/>
      </c>
      <c r="K4650" s="7">
        <f>MAR1!$B$5+MAR1!$C$5*COS(2*PI()*$C4650/365)+MAR1!$D$5*SIN(2*PI()*$C4650/365)</f>
        <v/>
      </c>
      <c r="L4650" s="7">
        <f>MAR1!$B$6+MAR1!$C$6*COS(2*PI()*$C4650/365)+MAR1!$D$6*SIN(2*PI()*$C4650/365)</f>
        <v/>
      </c>
      <c r="M4650" s="7">
        <f>MAR1!$B$7+MAR1!$C$7*COS(2*PI()*$C4650/365)+MAR1!$D$7*SIN(2*PI()*$C4650/365)</f>
        <v/>
      </c>
      <c r="N4650" s="7">
        <f>F4650-K4650</f>
        <v/>
      </c>
      <c r="O4650" s="7">
        <f>G4650-L4650</f>
        <v/>
      </c>
      <c r="P4650" s="7">
        <f>H4650-M4650</f>
        <v/>
      </c>
      <c r="Q4650" s="7">
        <f>IF($I4650=1,(N4650-MAR1!$B$11)/MAR1!$D$11,(N4650-MAR1!$C$11)/MAR1!$E$11)</f>
        <v/>
      </c>
      <c r="R4650" s="7">
        <f>IF($I4650=1,(O4650-MAR1!$B$12)/MAR1!$D$12,(O4650-MAR1!$C$12)/MAR1!$E$12)</f>
        <v/>
      </c>
      <c r="S4650" s="7">
        <f>IF($I4650=1,(P4650-MAR1!$B$13)/MAR1!$D$13,(P4650-MAR1!$C$13)/MAR1!$E$13)</f>
        <v/>
      </c>
    </row>
    <row r="4651">
      <c r="A4651" s="5" t="n">
        <v>4650</v>
      </c>
      <c r="B4651" s="5" t="n">
        <v>13</v>
      </c>
      <c r="C4651" s="5" t="n">
        <v>270</v>
      </c>
      <c r="D4651" s="5" t="n">
        <v>9</v>
      </c>
      <c r="E4651" s="5" t="n">
        <v>0</v>
      </c>
      <c r="F4651" s="5" t="n">
        <v>27.1</v>
      </c>
      <c r="G4651" s="5" t="n">
        <v>18.9</v>
      </c>
      <c r="H4651" s="5" t="n">
        <v>18.29</v>
      </c>
      <c r="I4651" s="6">
        <f>IF(E4651&gt;=Markov!$B$3,1,0)</f>
        <v/>
      </c>
      <c r="J4651" s="6">
        <f>I4650</f>
        <v/>
      </c>
      <c r="K4651" s="7">
        <f>MAR1!$B$5+MAR1!$C$5*COS(2*PI()*$C4651/365)+MAR1!$D$5*SIN(2*PI()*$C4651/365)</f>
        <v/>
      </c>
      <c r="L4651" s="7">
        <f>MAR1!$B$6+MAR1!$C$6*COS(2*PI()*$C4651/365)+MAR1!$D$6*SIN(2*PI()*$C4651/365)</f>
        <v/>
      </c>
      <c r="M4651" s="7">
        <f>MAR1!$B$7+MAR1!$C$7*COS(2*PI()*$C4651/365)+MAR1!$D$7*SIN(2*PI()*$C4651/365)</f>
        <v/>
      </c>
      <c r="N4651" s="7">
        <f>F4651-K4651</f>
        <v/>
      </c>
      <c r="O4651" s="7">
        <f>G4651-L4651</f>
        <v/>
      </c>
      <c r="P4651" s="7">
        <f>H4651-M4651</f>
        <v/>
      </c>
      <c r="Q4651" s="7">
        <f>IF($I4651=1,(N4651-MAR1!$B$11)/MAR1!$D$11,(N4651-MAR1!$C$11)/MAR1!$E$11)</f>
        <v/>
      </c>
      <c r="R4651" s="7">
        <f>IF($I4651=1,(O4651-MAR1!$B$12)/MAR1!$D$12,(O4651-MAR1!$C$12)/MAR1!$E$12)</f>
        <v/>
      </c>
      <c r="S4651" s="7">
        <f>IF($I4651=1,(P4651-MAR1!$B$13)/MAR1!$D$13,(P4651-MAR1!$C$13)/MAR1!$E$13)</f>
        <v/>
      </c>
    </row>
    <row r="4652">
      <c r="A4652" s="5" t="n">
        <v>4651</v>
      </c>
      <c r="B4652" s="5" t="n">
        <v>13</v>
      </c>
      <c r="C4652" s="5" t="n">
        <v>271</v>
      </c>
      <c r="D4652" s="5" t="n">
        <v>9</v>
      </c>
      <c r="E4652" s="5" t="n">
        <v>0</v>
      </c>
      <c r="F4652" s="5" t="n">
        <v>27.2</v>
      </c>
      <c r="G4652" s="5" t="n">
        <v>20.2</v>
      </c>
      <c r="H4652" s="5" t="n">
        <v>16.51</v>
      </c>
      <c r="I4652" s="6">
        <f>IF(E4652&gt;=Markov!$B$3,1,0)</f>
        <v/>
      </c>
      <c r="J4652" s="6">
        <f>I4651</f>
        <v/>
      </c>
      <c r="K4652" s="7">
        <f>MAR1!$B$5+MAR1!$C$5*COS(2*PI()*$C4652/365)+MAR1!$D$5*SIN(2*PI()*$C4652/365)</f>
        <v/>
      </c>
      <c r="L4652" s="7">
        <f>MAR1!$B$6+MAR1!$C$6*COS(2*PI()*$C4652/365)+MAR1!$D$6*SIN(2*PI()*$C4652/365)</f>
        <v/>
      </c>
      <c r="M4652" s="7">
        <f>MAR1!$B$7+MAR1!$C$7*COS(2*PI()*$C4652/365)+MAR1!$D$7*SIN(2*PI()*$C4652/365)</f>
        <v/>
      </c>
      <c r="N4652" s="7">
        <f>F4652-K4652</f>
        <v/>
      </c>
      <c r="O4652" s="7">
        <f>G4652-L4652</f>
        <v/>
      </c>
      <c r="P4652" s="7">
        <f>H4652-M4652</f>
        <v/>
      </c>
      <c r="Q4652" s="7">
        <f>IF($I4652=1,(N4652-MAR1!$B$11)/MAR1!$D$11,(N4652-MAR1!$C$11)/MAR1!$E$11)</f>
        <v/>
      </c>
      <c r="R4652" s="7">
        <f>IF($I4652=1,(O4652-MAR1!$B$12)/MAR1!$D$12,(O4652-MAR1!$C$12)/MAR1!$E$12)</f>
        <v/>
      </c>
      <c r="S4652" s="7">
        <f>IF($I4652=1,(P4652-MAR1!$B$13)/MAR1!$D$13,(P4652-MAR1!$C$13)/MAR1!$E$13)</f>
        <v/>
      </c>
    </row>
    <row r="4653">
      <c r="A4653" s="5" t="n">
        <v>4652</v>
      </c>
      <c r="B4653" s="5" t="n">
        <v>13</v>
      </c>
      <c r="C4653" s="5" t="n">
        <v>272</v>
      </c>
      <c r="D4653" s="5" t="n">
        <v>9</v>
      </c>
      <c r="E4653" s="5" t="n">
        <v>0</v>
      </c>
      <c r="F4653" s="5" t="n">
        <v>27.5</v>
      </c>
      <c r="G4653" s="5" t="n">
        <v>18.4</v>
      </c>
      <c r="H4653" s="5" t="n">
        <v>10.59</v>
      </c>
      <c r="I4653" s="6">
        <f>IF(E4653&gt;=Markov!$B$3,1,0)</f>
        <v/>
      </c>
      <c r="J4653" s="6">
        <f>I4652</f>
        <v/>
      </c>
      <c r="K4653" s="7">
        <f>MAR1!$B$5+MAR1!$C$5*COS(2*PI()*$C4653/365)+MAR1!$D$5*SIN(2*PI()*$C4653/365)</f>
        <v/>
      </c>
      <c r="L4653" s="7">
        <f>MAR1!$B$6+MAR1!$C$6*COS(2*PI()*$C4653/365)+MAR1!$D$6*SIN(2*PI()*$C4653/365)</f>
        <v/>
      </c>
      <c r="M4653" s="7">
        <f>MAR1!$B$7+MAR1!$C$7*COS(2*PI()*$C4653/365)+MAR1!$D$7*SIN(2*PI()*$C4653/365)</f>
        <v/>
      </c>
      <c r="N4653" s="7">
        <f>F4653-K4653</f>
        <v/>
      </c>
      <c r="O4653" s="7">
        <f>G4653-L4653</f>
        <v/>
      </c>
      <c r="P4653" s="7">
        <f>H4653-M4653</f>
        <v/>
      </c>
      <c r="Q4653" s="7">
        <f>IF($I4653=1,(N4653-MAR1!$B$11)/MAR1!$D$11,(N4653-MAR1!$C$11)/MAR1!$E$11)</f>
        <v/>
      </c>
      <c r="R4653" s="7">
        <f>IF($I4653=1,(O4653-MAR1!$B$12)/MAR1!$D$12,(O4653-MAR1!$C$12)/MAR1!$E$12)</f>
        <v/>
      </c>
      <c r="S4653" s="7">
        <f>IF($I4653=1,(P4653-MAR1!$B$13)/MAR1!$D$13,(P4653-MAR1!$C$13)/MAR1!$E$13)</f>
        <v/>
      </c>
    </row>
    <row r="4654">
      <c r="A4654" s="5" t="n">
        <v>4653</v>
      </c>
      <c r="B4654" s="5" t="n">
        <v>13</v>
      </c>
      <c r="C4654" s="5" t="n">
        <v>273</v>
      </c>
      <c r="D4654" s="5" t="n">
        <v>9</v>
      </c>
      <c r="E4654" s="5" t="n">
        <v>0</v>
      </c>
      <c r="F4654" s="5" t="n">
        <v>30</v>
      </c>
      <c r="G4654" s="5" t="n">
        <v>19.4</v>
      </c>
      <c r="H4654" s="5" t="n">
        <v>15.34</v>
      </c>
      <c r="I4654" s="6">
        <f>IF(E4654&gt;=Markov!$B$3,1,0)</f>
        <v/>
      </c>
      <c r="J4654" s="6">
        <f>I4653</f>
        <v/>
      </c>
      <c r="K4654" s="7">
        <f>MAR1!$B$5+MAR1!$C$5*COS(2*PI()*$C4654/365)+MAR1!$D$5*SIN(2*PI()*$C4654/365)</f>
        <v/>
      </c>
      <c r="L4654" s="7">
        <f>MAR1!$B$6+MAR1!$C$6*COS(2*PI()*$C4654/365)+MAR1!$D$6*SIN(2*PI()*$C4654/365)</f>
        <v/>
      </c>
      <c r="M4654" s="7">
        <f>MAR1!$B$7+MAR1!$C$7*COS(2*PI()*$C4654/365)+MAR1!$D$7*SIN(2*PI()*$C4654/365)</f>
        <v/>
      </c>
      <c r="N4654" s="7">
        <f>F4654-K4654</f>
        <v/>
      </c>
      <c r="O4654" s="7">
        <f>G4654-L4654</f>
        <v/>
      </c>
      <c r="P4654" s="7">
        <f>H4654-M4654</f>
        <v/>
      </c>
      <c r="Q4654" s="7">
        <f>IF($I4654=1,(N4654-MAR1!$B$11)/MAR1!$D$11,(N4654-MAR1!$C$11)/MAR1!$E$11)</f>
        <v/>
      </c>
      <c r="R4654" s="7">
        <f>IF($I4654=1,(O4654-MAR1!$B$12)/MAR1!$D$12,(O4654-MAR1!$C$12)/MAR1!$E$12)</f>
        <v/>
      </c>
      <c r="S4654" s="7">
        <f>IF($I4654=1,(P4654-MAR1!$B$13)/MAR1!$D$13,(P4654-MAR1!$C$13)/MAR1!$E$13)</f>
        <v/>
      </c>
    </row>
    <row r="4655">
      <c r="A4655" s="5" t="n">
        <v>4654</v>
      </c>
      <c r="B4655" s="5" t="n">
        <v>13</v>
      </c>
      <c r="C4655" s="5" t="n">
        <v>274</v>
      </c>
      <c r="D4655" s="5" t="n">
        <v>10</v>
      </c>
      <c r="E4655" s="5" t="n">
        <v>0</v>
      </c>
      <c r="F4655" s="5" t="n">
        <v>30.6</v>
      </c>
      <c r="G4655" s="5" t="n">
        <v>18.9</v>
      </c>
      <c r="H4655" s="5" t="n">
        <v>15</v>
      </c>
      <c r="I4655" s="6">
        <f>IF(E4655&gt;=Markov!$B$3,1,0)</f>
        <v/>
      </c>
      <c r="J4655" s="6">
        <f>I4654</f>
        <v/>
      </c>
      <c r="K4655" s="7">
        <f>MAR1!$B$5+MAR1!$C$5*COS(2*PI()*$C4655/365)+MAR1!$D$5*SIN(2*PI()*$C4655/365)</f>
        <v/>
      </c>
      <c r="L4655" s="7">
        <f>MAR1!$B$6+MAR1!$C$6*COS(2*PI()*$C4655/365)+MAR1!$D$6*SIN(2*PI()*$C4655/365)</f>
        <v/>
      </c>
      <c r="M4655" s="7">
        <f>MAR1!$B$7+MAR1!$C$7*COS(2*PI()*$C4655/365)+MAR1!$D$7*SIN(2*PI()*$C4655/365)</f>
        <v/>
      </c>
      <c r="N4655" s="7">
        <f>F4655-K4655</f>
        <v/>
      </c>
      <c r="O4655" s="7">
        <f>G4655-L4655</f>
        <v/>
      </c>
      <c r="P4655" s="7">
        <f>H4655-M4655</f>
        <v/>
      </c>
      <c r="Q4655" s="7">
        <f>IF($I4655=1,(N4655-MAR1!$B$11)/MAR1!$D$11,(N4655-MAR1!$C$11)/MAR1!$E$11)</f>
        <v/>
      </c>
      <c r="R4655" s="7">
        <f>IF($I4655=1,(O4655-MAR1!$B$12)/MAR1!$D$12,(O4655-MAR1!$C$12)/MAR1!$E$12)</f>
        <v/>
      </c>
      <c r="S4655" s="7">
        <f>IF($I4655=1,(P4655-MAR1!$B$13)/MAR1!$D$13,(P4655-MAR1!$C$13)/MAR1!$E$13)</f>
        <v/>
      </c>
    </row>
    <row r="4656">
      <c r="A4656" s="5" t="n">
        <v>4655</v>
      </c>
      <c r="B4656" s="5" t="n">
        <v>13</v>
      </c>
      <c r="C4656" s="5" t="n">
        <v>275</v>
      </c>
      <c r="D4656" s="5" t="n">
        <v>10</v>
      </c>
      <c r="E4656" s="5" t="n">
        <v>0</v>
      </c>
      <c r="F4656" s="5" t="n">
        <v>27.9</v>
      </c>
      <c r="G4656" s="5" t="n">
        <v>17.7</v>
      </c>
      <c r="H4656" s="5" t="n">
        <v>11.8</v>
      </c>
      <c r="I4656" s="6">
        <f>IF(E4656&gt;=Markov!$B$3,1,0)</f>
        <v/>
      </c>
      <c r="J4656" s="6">
        <f>I4655</f>
        <v/>
      </c>
      <c r="K4656" s="7">
        <f>MAR1!$B$5+MAR1!$C$5*COS(2*PI()*$C4656/365)+MAR1!$D$5*SIN(2*PI()*$C4656/365)</f>
        <v/>
      </c>
      <c r="L4656" s="7">
        <f>MAR1!$B$6+MAR1!$C$6*COS(2*PI()*$C4656/365)+MAR1!$D$6*SIN(2*PI()*$C4656/365)</f>
        <v/>
      </c>
      <c r="M4656" s="7">
        <f>MAR1!$B$7+MAR1!$C$7*COS(2*PI()*$C4656/365)+MAR1!$D$7*SIN(2*PI()*$C4656/365)</f>
        <v/>
      </c>
      <c r="N4656" s="7">
        <f>F4656-K4656</f>
        <v/>
      </c>
      <c r="O4656" s="7">
        <f>G4656-L4656</f>
        <v/>
      </c>
      <c r="P4656" s="7">
        <f>H4656-M4656</f>
        <v/>
      </c>
      <c r="Q4656" s="7">
        <f>IF($I4656=1,(N4656-MAR1!$B$11)/MAR1!$D$11,(N4656-MAR1!$C$11)/MAR1!$E$11)</f>
        <v/>
      </c>
      <c r="R4656" s="7">
        <f>IF($I4656=1,(O4656-MAR1!$B$12)/MAR1!$D$12,(O4656-MAR1!$C$12)/MAR1!$E$12)</f>
        <v/>
      </c>
      <c r="S4656" s="7">
        <f>IF($I4656=1,(P4656-MAR1!$B$13)/MAR1!$D$13,(P4656-MAR1!$C$13)/MAR1!$E$13)</f>
        <v/>
      </c>
    </row>
    <row r="4657">
      <c r="A4657" s="5" t="n">
        <v>4656</v>
      </c>
      <c r="B4657" s="5" t="n">
        <v>13</v>
      </c>
      <c r="C4657" s="5" t="n">
        <v>276</v>
      </c>
      <c r="D4657" s="5" t="n">
        <v>10</v>
      </c>
      <c r="E4657" s="5" t="n">
        <v>0</v>
      </c>
      <c r="F4657" s="5" t="n">
        <v>28.7</v>
      </c>
      <c r="G4657" s="5" t="n">
        <v>18.4</v>
      </c>
      <c r="H4657" s="5" t="n">
        <v>17.02</v>
      </c>
      <c r="I4657" s="6">
        <f>IF(E4657&gt;=Markov!$B$3,1,0)</f>
        <v/>
      </c>
      <c r="J4657" s="6">
        <f>I4656</f>
        <v/>
      </c>
      <c r="K4657" s="7">
        <f>MAR1!$B$5+MAR1!$C$5*COS(2*PI()*$C4657/365)+MAR1!$D$5*SIN(2*PI()*$C4657/365)</f>
        <v/>
      </c>
      <c r="L4657" s="7">
        <f>MAR1!$B$6+MAR1!$C$6*COS(2*PI()*$C4657/365)+MAR1!$D$6*SIN(2*PI()*$C4657/365)</f>
        <v/>
      </c>
      <c r="M4657" s="7">
        <f>MAR1!$B$7+MAR1!$C$7*COS(2*PI()*$C4657/365)+MAR1!$D$7*SIN(2*PI()*$C4657/365)</f>
        <v/>
      </c>
      <c r="N4657" s="7">
        <f>F4657-K4657</f>
        <v/>
      </c>
      <c r="O4657" s="7">
        <f>G4657-L4657</f>
        <v/>
      </c>
      <c r="P4657" s="7">
        <f>H4657-M4657</f>
        <v/>
      </c>
      <c r="Q4657" s="7">
        <f>IF($I4657=1,(N4657-MAR1!$B$11)/MAR1!$D$11,(N4657-MAR1!$C$11)/MAR1!$E$11)</f>
        <v/>
      </c>
      <c r="R4657" s="7">
        <f>IF($I4657=1,(O4657-MAR1!$B$12)/MAR1!$D$12,(O4657-MAR1!$C$12)/MAR1!$E$12)</f>
        <v/>
      </c>
      <c r="S4657" s="7">
        <f>IF($I4657=1,(P4657-MAR1!$B$13)/MAR1!$D$13,(P4657-MAR1!$C$13)/MAR1!$E$13)</f>
        <v/>
      </c>
    </row>
    <row r="4658">
      <c r="A4658" s="5" t="n">
        <v>4657</v>
      </c>
      <c r="B4658" s="5" t="n">
        <v>13</v>
      </c>
      <c r="C4658" s="5" t="n">
        <v>277</v>
      </c>
      <c r="D4658" s="5" t="n">
        <v>10</v>
      </c>
      <c r="E4658" s="5" t="n">
        <v>0</v>
      </c>
      <c r="F4658" s="5" t="n">
        <v>27.8</v>
      </c>
      <c r="G4658" s="5" t="n">
        <v>18</v>
      </c>
      <c r="H4658" s="5" t="n">
        <v>15.75</v>
      </c>
      <c r="I4658" s="6">
        <f>IF(E4658&gt;=Markov!$B$3,1,0)</f>
        <v/>
      </c>
      <c r="J4658" s="6">
        <f>I4657</f>
        <v/>
      </c>
      <c r="K4658" s="7">
        <f>MAR1!$B$5+MAR1!$C$5*COS(2*PI()*$C4658/365)+MAR1!$D$5*SIN(2*PI()*$C4658/365)</f>
        <v/>
      </c>
      <c r="L4658" s="7">
        <f>MAR1!$B$6+MAR1!$C$6*COS(2*PI()*$C4658/365)+MAR1!$D$6*SIN(2*PI()*$C4658/365)</f>
        <v/>
      </c>
      <c r="M4658" s="7">
        <f>MAR1!$B$7+MAR1!$C$7*COS(2*PI()*$C4658/365)+MAR1!$D$7*SIN(2*PI()*$C4658/365)</f>
        <v/>
      </c>
      <c r="N4658" s="7">
        <f>F4658-K4658</f>
        <v/>
      </c>
      <c r="O4658" s="7">
        <f>G4658-L4658</f>
        <v/>
      </c>
      <c r="P4658" s="7">
        <f>H4658-M4658</f>
        <v/>
      </c>
      <c r="Q4658" s="7">
        <f>IF($I4658=1,(N4658-MAR1!$B$11)/MAR1!$D$11,(N4658-MAR1!$C$11)/MAR1!$E$11)</f>
        <v/>
      </c>
      <c r="R4658" s="7">
        <f>IF($I4658=1,(O4658-MAR1!$B$12)/MAR1!$D$12,(O4658-MAR1!$C$12)/MAR1!$E$12)</f>
        <v/>
      </c>
      <c r="S4658" s="7">
        <f>IF($I4658=1,(P4658-MAR1!$B$13)/MAR1!$D$13,(P4658-MAR1!$C$13)/MAR1!$E$13)</f>
        <v/>
      </c>
    </row>
    <row r="4659">
      <c r="A4659" s="5" t="n">
        <v>4658</v>
      </c>
      <c r="B4659" s="5" t="n">
        <v>13</v>
      </c>
      <c r="C4659" s="5" t="n">
        <v>278</v>
      </c>
      <c r="D4659" s="5" t="n">
        <v>10</v>
      </c>
      <c r="E4659" s="5" t="n">
        <v>0</v>
      </c>
      <c r="F4659" s="5" t="n">
        <v>29.8</v>
      </c>
      <c r="G4659" s="5" t="n">
        <v>19.9</v>
      </c>
      <c r="H4659" s="5" t="n">
        <v>18.35</v>
      </c>
      <c r="I4659" s="6">
        <f>IF(E4659&gt;=Markov!$B$3,1,0)</f>
        <v/>
      </c>
      <c r="J4659" s="6">
        <f>I4658</f>
        <v/>
      </c>
      <c r="K4659" s="7">
        <f>MAR1!$B$5+MAR1!$C$5*COS(2*PI()*$C4659/365)+MAR1!$D$5*SIN(2*PI()*$C4659/365)</f>
        <v/>
      </c>
      <c r="L4659" s="7">
        <f>MAR1!$B$6+MAR1!$C$6*COS(2*PI()*$C4659/365)+MAR1!$D$6*SIN(2*PI()*$C4659/365)</f>
        <v/>
      </c>
      <c r="M4659" s="7">
        <f>MAR1!$B$7+MAR1!$C$7*COS(2*PI()*$C4659/365)+MAR1!$D$7*SIN(2*PI()*$C4659/365)</f>
        <v/>
      </c>
      <c r="N4659" s="7">
        <f>F4659-K4659</f>
        <v/>
      </c>
      <c r="O4659" s="7">
        <f>G4659-L4659</f>
        <v/>
      </c>
      <c r="P4659" s="7">
        <f>H4659-M4659</f>
        <v/>
      </c>
      <c r="Q4659" s="7">
        <f>IF($I4659=1,(N4659-MAR1!$B$11)/MAR1!$D$11,(N4659-MAR1!$C$11)/MAR1!$E$11)</f>
        <v/>
      </c>
      <c r="R4659" s="7">
        <f>IF($I4659=1,(O4659-MAR1!$B$12)/MAR1!$D$12,(O4659-MAR1!$C$12)/MAR1!$E$12)</f>
        <v/>
      </c>
      <c r="S4659" s="7">
        <f>IF($I4659=1,(P4659-MAR1!$B$13)/MAR1!$D$13,(P4659-MAR1!$C$13)/MAR1!$E$13)</f>
        <v/>
      </c>
    </row>
    <row r="4660">
      <c r="A4660" s="5" t="n">
        <v>4659</v>
      </c>
      <c r="B4660" s="5" t="n">
        <v>13</v>
      </c>
      <c r="C4660" s="5" t="n">
        <v>279</v>
      </c>
      <c r="D4660" s="5" t="n">
        <v>10</v>
      </c>
      <c r="E4660" s="5" t="n">
        <v>0</v>
      </c>
      <c r="F4660" s="5" t="n">
        <v>29.1</v>
      </c>
      <c r="G4660" s="5" t="n">
        <v>17.4</v>
      </c>
      <c r="H4660" s="5" t="n">
        <v>20.52</v>
      </c>
      <c r="I4660" s="6">
        <f>IF(E4660&gt;=Markov!$B$3,1,0)</f>
        <v/>
      </c>
      <c r="J4660" s="6">
        <f>I4659</f>
        <v/>
      </c>
      <c r="K4660" s="7">
        <f>MAR1!$B$5+MAR1!$C$5*COS(2*PI()*$C4660/365)+MAR1!$D$5*SIN(2*PI()*$C4660/365)</f>
        <v/>
      </c>
      <c r="L4660" s="7">
        <f>MAR1!$B$6+MAR1!$C$6*COS(2*PI()*$C4660/365)+MAR1!$D$6*SIN(2*PI()*$C4660/365)</f>
        <v/>
      </c>
      <c r="M4660" s="7">
        <f>MAR1!$B$7+MAR1!$C$7*COS(2*PI()*$C4660/365)+MAR1!$D$7*SIN(2*PI()*$C4660/365)</f>
        <v/>
      </c>
      <c r="N4660" s="7">
        <f>F4660-K4660</f>
        <v/>
      </c>
      <c r="O4660" s="7">
        <f>G4660-L4660</f>
        <v/>
      </c>
      <c r="P4660" s="7">
        <f>H4660-M4660</f>
        <v/>
      </c>
      <c r="Q4660" s="7">
        <f>IF($I4660=1,(N4660-MAR1!$B$11)/MAR1!$D$11,(N4660-MAR1!$C$11)/MAR1!$E$11)</f>
        <v/>
      </c>
      <c r="R4660" s="7">
        <f>IF($I4660=1,(O4660-MAR1!$B$12)/MAR1!$D$12,(O4660-MAR1!$C$12)/MAR1!$E$12)</f>
        <v/>
      </c>
      <c r="S4660" s="7">
        <f>IF($I4660=1,(P4660-MAR1!$B$13)/MAR1!$D$13,(P4660-MAR1!$C$13)/MAR1!$E$13)</f>
        <v/>
      </c>
    </row>
    <row r="4661">
      <c r="A4661" s="5" t="n">
        <v>4660</v>
      </c>
      <c r="B4661" s="5" t="n">
        <v>13</v>
      </c>
      <c r="C4661" s="5" t="n">
        <v>280</v>
      </c>
      <c r="D4661" s="5" t="n">
        <v>10</v>
      </c>
      <c r="E4661" s="5" t="n">
        <v>0</v>
      </c>
      <c r="F4661" s="5" t="n">
        <v>27.7</v>
      </c>
      <c r="G4661" s="5" t="n">
        <v>18.7</v>
      </c>
      <c r="H4661" s="5" t="n">
        <v>17.08</v>
      </c>
      <c r="I4661" s="6">
        <f>IF(E4661&gt;=Markov!$B$3,1,0)</f>
        <v/>
      </c>
      <c r="J4661" s="6">
        <f>I4660</f>
        <v/>
      </c>
      <c r="K4661" s="7">
        <f>MAR1!$B$5+MAR1!$C$5*COS(2*PI()*$C4661/365)+MAR1!$D$5*SIN(2*PI()*$C4661/365)</f>
        <v/>
      </c>
      <c r="L4661" s="7">
        <f>MAR1!$B$6+MAR1!$C$6*COS(2*PI()*$C4661/365)+MAR1!$D$6*SIN(2*PI()*$C4661/365)</f>
        <v/>
      </c>
      <c r="M4661" s="7">
        <f>MAR1!$B$7+MAR1!$C$7*COS(2*PI()*$C4661/365)+MAR1!$D$7*SIN(2*PI()*$C4661/365)</f>
        <v/>
      </c>
      <c r="N4661" s="7">
        <f>F4661-K4661</f>
        <v/>
      </c>
      <c r="O4661" s="7">
        <f>G4661-L4661</f>
        <v/>
      </c>
      <c r="P4661" s="7">
        <f>H4661-M4661</f>
        <v/>
      </c>
      <c r="Q4661" s="7">
        <f>IF($I4661=1,(N4661-MAR1!$B$11)/MAR1!$D$11,(N4661-MAR1!$C$11)/MAR1!$E$11)</f>
        <v/>
      </c>
      <c r="R4661" s="7">
        <f>IF($I4661=1,(O4661-MAR1!$B$12)/MAR1!$D$12,(O4661-MAR1!$C$12)/MAR1!$E$12)</f>
        <v/>
      </c>
      <c r="S4661" s="7">
        <f>IF($I4661=1,(P4661-MAR1!$B$13)/MAR1!$D$13,(P4661-MAR1!$C$13)/MAR1!$E$13)</f>
        <v/>
      </c>
    </row>
    <row r="4662">
      <c r="A4662" s="5" t="n">
        <v>4661</v>
      </c>
      <c r="B4662" s="5" t="n">
        <v>13</v>
      </c>
      <c r="C4662" s="5" t="n">
        <v>281</v>
      </c>
      <c r="D4662" s="5" t="n">
        <v>10</v>
      </c>
      <c r="E4662" s="5" t="n">
        <v>0</v>
      </c>
      <c r="F4662" s="5" t="n">
        <v>26.9</v>
      </c>
      <c r="G4662" s="5" t="n">
        <v>18.4</v>
      </c>
      <c r="H4662" s="5" t="n">
        <v>14</v>
      </c>
      <c r="I4662" s="6">
        <f>IF(E4662&gt;=Markov!$B$3,1,0)</f>
        <v/>
      </c>
      <c r="J4662" s="6">
        <f>I4661</f>
        <v/>
      </c>
      <c r="K4662" s="7">
        <f>MAR1!$B$5+MAR1!$C$5*COS(2*PI()*$C4662/365)+MAR1!$D$5*SIN(2*PI()*$C4662/365)</f>
        <v/>
      </c>
      <c r="L4662" s="7">
        <f>MAR1!$B$6+MAR1!$C$6*COS(2*PI()*$C4662/365)+MAR1!$D$6*SIN(2*PI()*$C4662/365)</f>
        <v/>
      </c>
      <c r="M4662" s="7">
        <f>MAR1!$B$7+MAR1!$C$7*COS(2*PI()*$C4662/365)+MAR1!$D$7*SIN(2*PI()*$C4662/365)</f>
        <v/>
      </c>
      <c r="N4662" s="7">
        <f>F4662-K4662</f>
        <v/>
      </c>
      <c r="O4662" s="7">
        <f>G4662-L4662</f>
        <v/>
      </c>
      <c r="P4662" s="7">
        <f>H4662-M4662</f>
        <v/>
      </c>
      <c r="Q4662" s="7">
        <f>IF($I4662=1,(N4662-MAR1!$B$11)/MAR1!$D$11,(N4662-MAR1!$C$11)/MAR1!$E$11)</f>
        <v/>
      </c>
      <c r="R4662" s="7">
        <f>IF($I4662=1,(O4662-MAR1!$B$12)/MAR1!$D$12,(O4662-MAR1!$C$12)/MAR1!$E$12)</f>
        <v/>
      </c>
      <c r="S4662" s="7">
        <f>IF($I4662=1,(P4662-MAR1!$B$13)/MAR1!$D$13,(P4662-MAR1!$C$13)/MAR1!$E$13)</f>
        <v/>
      </c>
    </row>
    <row r="4663">
      <c r="A4663" s="5" t="n">
        <v>4662</v>
      </c>
      <c r="B4663" s="5" t="n">
        <v>13</v>
      </c>
      <c r="C4663" s="5" t="n">
        <v>282</v>
      </c>
      <c r="D4663" s="5" t="n">
        <v>10</v>
      </c>
      <c r="E4663" s="5" t="n">
        <v>0</v>
      </c>
      <c r="F4663" s="5" t="n">
        <v>28.3</v>
      </c>
      <c r="G4663" s="5" t="n">
        <v>18.2</v>
      </c>
      <c r="H4663" s="5" t="n">
        <v>12.9</v>
      </c>
      <c r="I4663" s="6">
        <f>IF(E4663&gt;=Markov!$B$3,1,0)</f>
        <v/>
      </c>
      <c r="J4663" s="6">
        <f>I4662</f>
        <v/>
      </c>
      <c r="K4663" s="7">
        <f>MAR1!$B$5+MAR1!$C$5*COS(2*PI()*$C4663/365)+MAR1!$D$5*SIN(2*PI()*$C4663/365)</f>
        <v/>
      </c>
      <c r="L4663" s="7">
        <f>MAR1!$B$6+MAR1!$C$6*COS(2*PI()*$C4663/365)+MAR1!$D$6*SIN(2*PI()*$C4663/365)</f>
        <v/>
      </c>
      <c r="M4663" s="7">
        <f>MAR1!$B$7+MAR1!$C$7*COS(2*PI()*$C4663/365)+MAR1!$D$7*SIN(2*PI()*$C4663/365)</f>
        <v/>
      </c>
      <c r="N4663" s="7">
        <f>F4663-K4663</f>
        <v/>
      </c>
      <c r="O4663" s="7">
        <f>G4663-L4663</f>
        <v/>
      </c>
      <c r="P4663" s="7">
        <f>H4663-M4663</f>
        <v/>
      </c>
      <c r="Q4663" s="7">
        <f>IF($I4663=1,(N4663-MAR1!$B$11)/MAR1!$D$11,(N4663-MAR1!$C$11)/MAR1!$E$11)</f>
        <v/>
      </c>
      <c r="R4663" s="7">
        <f>IF($I4663=1,(O4663-MAR1!$B$12)/MAR1!$D$12,(O4663-MAR1!$C$12)/MAR1!$E$12)</f>
        <v/>
      </c>
      <c r="S4663" s="7">
        <f>IF($I4663=1,(P4663-MAR1!$B$13)/MAR1!$D$13,(P4663-MAR1!$C$13)/MAR1!$E$13)</f>
        <v/>
      </c>
    </row>
    <row r="4664">
      <c r="A4664" s="5" t="n">
        <v>4663</v>
      </c>
      <c r="B4664" s="5" t="n">
        <v>13</v>
      </c>
      <c r="C4664" s="5" t="n">
        <v>283</v>
      </c>
      <c r="D4664" s="5" t="n">
        <v>10</v>
      </c>
      <c r="E4664" s="5" t="n">
        <v>0</v>
      </c>
      <c r="F4664" s="5" t="n">
        <v>26.3</v>
      </c>
      <c r="G4664" s="5" t="n">
        <v>17</v>
      </c>
      <c r="H4664" s="5" t="n">
        <v>17.84</v>
      </c>
      <c r="I4664" s="6">
        <f>IF(E4664&gt;=Markov!$B$3,1,0)</f>
        <v/>
      </c>
      <c r="J4664" s="6">
        <f>I4663</f>
        <v/>
      </c>
      <c r="K4664" s="7">
        <f>MAR1!$B$5+MAR1!$C$5*COS(2*PI()*$C4664/365)+MAR1!$D$5*SIN(2*PI()*$C4664/365)</f>
        <v/>
      </c>
      <c r="L4664" s="7">
        <f>MAR1!$B$6+MAR1!$C$6*COS(2*PI()*$C4664/365)+MAR1!$D$6*SIN(2*PI()*$C4664/365)</f>
        <v/>
      </c>
      <c r="M4664" s="7">
        <f>MAR1!$B$7+MAR1!$C$7*COS(2*PI()*$C4664/365)+MAR1!$D$7*SIN(2*PI()*$C4664/365)</f>
        <v/>
      </c>
      <c r="N4664" s="7">
        <f>F4664-K4664</f>
        <v/>
      </c>
      <c r="O4664" s="7">
        <f>G4664-L4664</f>
        <v/>
      </c>
      <c r="P4664" s="7">
        <f>H4664-M4664</f>
        <v/>
      </c>
      <c r="Q4664" s="7">
        <f>IF($I4664=1,(N4664-MAR1!$B$11)/MAR1!$D$11,(N4664-MAR1!$C$11)/MAR1!$E$11)</f>
        <v/>
      </c>
      <c r="R4664" s="7">
        <f>IF($I4664=1,(O4664-MAR1!$B$12)/MAR1!$D$12,(O4664-MAR1!$C$12)/MAR1!$E$12)</f>
        <v/>
      </c>
      <c r="S4664" s="7">
        <f>IF($I4664=1,(P4664-MAR1!$B$13)/MAR1!$D$13,(P4664-MAR1!$C$13)/MAR1!$E$13)</f>
        <v/>
      </c>
    </row>
    <row r="4665">
      <c r="A4665" s="5" t="n">
        <v>4664</v>
      </c>
      <c r="B4665" s="5" t="n">
        <v>13</v>
      </c>
      <c r="C4665" s="5" t="n">
        <v>284</v>
      </c>
      <c r="D4665" s="5" t="n">
        <v>10</v>
      </c>
      <c r="E4665" s="5" t="n">
        <v>0</v>
      </c>
      <c r="F4665" s="5" t="n">
        <v>25.6</v>
      </c>
      <c r="G4665" s="5" t="n">
        <v>15.5</v>
      </c>
      <c r="H4665" s="5" t="n">
        <v>13.78</v>
      </c>
      <c r="I4665" s="6">
        <f>IF(E4665&gt;=Markov!$B$3,1,0)</f>
        <v/>
      </c>
      <c r="J4665" s="6">
        <f>I4664</f>
        <v/>
      </c>
      <c r="K4665" s="7">
        <f>MAR1!$B$5+MAR1!$C$5*COS(2*PI()*$C4665/365)+MAR1!$D$5*SIN(2*PI()*$C4665/365)</f>
        <v/>
      </c>
      <c r="L4665" s="7">
        <f>MAR1!$B$6+MAR1!$C$6*COS(2*PI()*$C4665/365)+MAR1!$D$6*SIN(2*PI()*$C4665/365)</f>
        <v/>
      </c>
      <c r="M4665" s="7">
        <f>MAR1!$B$7+MAR1!$C$7*COS(2*PI()*$C4665/365)+MAR1!$D$7*SIN(2*PI()*$C4665/365)</f>
        <v/>
      </c>
      <c r="N4665" s="7">
        <f>F4665-K4665</f>
        <v/>
      </c>
      <c r="O4665" s="7">
        <f>G4665-L4665</f>
        <v/>
      </c>
      <c r="P4665" s="7">
        <f>H4665-M4665</f>
        <v/>
      </c>
      <c r="Q4665" s="7">
        <f>IF($I4665=1,(N4665-MAR1!$B$11)/MAR1!$D$11,(N4665-MAR1!$C$11)/MAR1!$E$11)</f>
        <v/>
      </c>
      <c r="R4665" s="7">
        <f>IF($I4665=1,(O4665-MAR1!$B$12)/MAR1!$D$12,(O4665-MAR1!$C$12)/MAR1!$E$12)</f>
        <v/>
      </c>
      <c r="S4665" s="7">
        <f>IF($I4665=1,(P4665-MAR1!$B$13)/MAR1!$D$13,(P4665-MAR1!$C$13)/MAR1!$E$13)</f>
        <v/>
      </c>
    </row>
    <row r="4666">
      <c r="A4666" s="5" t="n">
        <v>4665</v>
      </c>
      <c r="B4666" s="5" t="n">
        <v>13</v>
      </c>
      <c r="C4666" s="5" t="n">
        <v>285</v>
      </c>
      <c r="D4666" s="5" t="n">
        <v>10</v>
      </c>
      <c r="E4666" s="5" t="n">
        <v>0</v>
      </c>
      <c r="F4666" s="5" t="n">
        <v>26.8</v>
      </c>
      <c r="G4666" s="5" t="n">
        <v>17.7</v>
      </c>
      <c r="H4666" s="5" t="n">
        <v>18.48</v>
      </c>
      <c r="I4666" s="6">
        <f>IF(E4666&gt;=Markov!$B$3,1,0)</f>
        <v/>
      </c>
      <c r="J4666" s="6">
        <f>I4665</f>
        <v/>
      </c>
      <c r="K4666" s="7">
        <f>MAR1!$B$5+MAR1!$C$5*COS(2*PI()*$C4666/365)+MAR1!$D$5*SIN(2*PI()*$C4666/365)</f>
        <v/>
      </c>
      <c r="L4666" s="7">
        <f>MAR1!$B$6+MAR1!$C$6*COS(2*PI()*$C4666/365)+MAR1!$D$6*SIN(2*PI()*$C4666/365)</f>
        <v/>
      </c>
      <c r="M4666" s="7">
        <f>MAR1!$B$7+MAR1!$C$7*COS(2*PI()*$C4666/365)+MAR1!$D$7*SIN(2*PI()*$C4666/365)</f>
        <v/>
      </c>
      <c r="N4666" s="7">
        <f>F4666-K4666</f>
        <v/>
      </c>
      <c r="O4666" s="7">
        <f>G4666-L4666</f>
        <v/>
      </c>
      <c r="P4666" s="7">
        <f>H4666-M4666</f>
        <v/>
      </c>
      <c r="Q4666" s="7">
        <f>IF($I4666=1,(N4666-MAR1!$B$11)/MAR1!$D$11,(N4666-MAR1!$C$11)/MAR1!$E$11)</f>
        <v/>
      </c>
      <c r="R4666" s="7">
        <f>IF($I4666=1,(O4666-MAR1!$B$12)/MAR1!$D$12,(O4666-MAR1!$C$12)/MAR1!$E$12)</f>
        <v/>
      </c>
      <c r="S4666" s="7">
        <f>IF($I4666=1,(P4666-MAR1!$B$13)/MAR1!$D$13,(P4666-MAR1!$C$13)/MAR1!$E$13)</f>
        <v/>
      </c>
    </row>
    <row r="4667">
      <c r="A4667" s="5" t="n">
        <v>4666</v>
      </c>
      <c r="B4667" s="5" t="n">
        <v>13</v>
      </c>
      <c r="C4667" s="5" t="n">
        <v>286</v>
      </c>
      <c r="D4667" s="5" t="n">
        <v>10</v>
      </c>
      <c r="E4667" s="5" t="n">
        <v>0</v>
      </c>
      <c r="F4667" s="5" t="n">
        <v>27.7</v>
      </c>
      <c r="G4667" s="5" t="n">
        <v>17.9</v>
      </c>
      <c r="H4667" s="5" t="n">
        <v>11.88</v>
      </c>
      <c r="I4667" s="6">
        <f>IF(E4667&gt;=Markov!$B$3,1,0)</f>
        <v/>
      </c>
      <c r="J4667" s="6">
        <f>I4666</f>
        <v/>
      </c>
      <c r="K4667" s="7">
        <f>MAR1!$B$5+MAR1!$C$5*COS(2*PI()*$C4667/365)+MAR1!$D$5*SIN(2*PI()*$C4667/365)</f>
        <v/>
      </c>
      <c r="L4667" s="7">
        <f>MAR1!$B$6+MAR1!$C$6*COS(2*PI()*$C4667/365)+MAR1!$D$6*SIN(2*PI()*$C4667/365)</f>
        <v/>
      </c>
      <c r="M4667" s="7">
        <f>MAR1!$B$7+MAR1!$C$7*COS(2*PI()*$C4667/365)+MAR1!$D$7*SIN(2*PI()*$C4667/365)</f>
        <v/>
      </c>
      <c r="N4667" s="7">
        <f>F4667-K4667</f>
        <v/>
      </c>
      <c r="O4667" s="7">
        <f>G4667-L4667</f>
        <v/>
      </c>
      <c r="P4667" s="7">
        <f>H4667-M4667</f>
        <v/>
      </c>
      <c r="Q4667" s="7">
        <f>IF($I4667=1,(N4667-MAR1!$B$11)/MAR1!$D$11,(N4667-MAR1!$C$11)/MAR1!$E$11)</f>
        <v/>
      </c>
      <c r="R4667" s="7">
        <f>IF($I4667=1,(O4667-MAR1!$B$12)/MAR1!$D$12,(O4667-MAR1!$C$12)/MAR1!$E$12)</f>
        <v/>
      </c>
      <c r="S4667" s="7">
        <f>IF($I4667=1,(P4667-MAR1!$B$13)/MAR1!$D$13,(P4667-MAR1!$C$13)/MAR1!$E$13)</f>
        <v/>
      </c>
    </row>
    <row r="4668">
      <c r="A4668" s="5" t="n">
        <v>4667</v>
      </c>
      <c r="B4668" s="5" t="n">
        <v>13</v>
      </c>
      <c r="C4668" s="5" t="n">
        <v>287</v>
      </c>
      <c r="D4668" s="5" t="n">
        <v>10</v>
      </c>
      <c r="E4668" s="5" t="n">
        <v>5.9</v>
      </c>
      <c r="F4668" s="5" t="n">
        <v>24.8</v>
      </c>
      <c r="G4668" s="5" t="n">
        <v>17.9</v>
      </c>
      <c r="H4668" s="5" t="n">
        <v>8.52</v>
      </c>
      <c r="I4668" s="6">
        <f>IF(E4668&gt;=Markov!$B$3,1,0)</f>
        <v/>
      </c>
      <c r="J4668" s="6">
        <f>I4667</f>
        <v/>
      </c>
      <c r="K4668" s="7">
        <f>MAR1!$B$5+MAR1!$C$5*COS(2*PI()*$C4668/365)+MAR1!$D$5*SIN(2*PI()*$C4668/365)</f>
        <v/>
      </c>
      <c r="L4668" s="7">
        <f>MAR1!$B$6+MAR1!$C$6*COS(2*PI()*$C4668/365)+MAR1!$D$6*SIN(2*PI()*$C4668/365)</f>
        <v/>
      </c>
      <c r="M4668" s="7">
        <f>MAR1!$B$7+MAR1!$C$7*COS(2*PI()*$C4668/365)+MAR1!$D$7*SIN(2*PI()*$C4668/365)</f>
        <v/>
      </c>
      <c r="N4668" s="7">
        <f>F4668-K4668</f>
        <v/>
      </c>
      <c r="O4668" s="7">
        <f>G4668-L4668</f>
        <v/>
      </c>
      <c r="P4668" s="7">
        <f>H4668-M4668</f>
        <v/>
      </c>
      <c r="Q4668" s="7">
        <f>IF($I4668=1,(N4668-MAR1!$B$11)/MAR1!$D$11,(N4668-MAR1!$C$11)/MAR1!$E$11)</f>
        <v/>
      </c>
      <c r="R4668" s="7">
        <f>IF($I4668=1,(O4668-MAR1!$B$12)/MAR1!$D$12,(O4668-MAR1!$C$12)/MAR1!$E$12)</f>
        <v/>
      </c>
      <c r="S4668" s="7">
        <f>IF($I4668=1,(P4668-MAR1!$B$13)/MAR1!$D$13,(P4668-MAR1!$C$13)/MAR1!$E$13)</f>
        <v/>
      </c>
    </row>
    <row r="4669">
      <c r="A4669" s="5" t="n">
        <v>4668</v>
      </c>
      <c r="B4669" s="5" t="n">
        <v>13</v>
      </c>
      <c r="C4669" s="5" t="n">
        <v>288</v>
      </c>
      <c r="D4669" s="5" t="n">
        <v>10</v>
      </c>
      <c r="E4669" s="5" t="n">
        <v>2.1</v>
      </c>
      <c r="F4669" s="5" t="n">
        <v>25.3</v>
      </c>
      <c r="G4669" s="5" t="n">
        <v>16.2</v>
      </c>
      <c r="H4669" s="5" t="n">
        <v>10.71</v>
      </c>
      <c r="I4669" s="6">
        <f>IF(E4669&gt;=Markov!$B$3,1,0)</f>
        <v/>
      </c>
      <c r="J4669" s="6">
        <f>I4668</f>
        <v/>
      </c>
      <c r="K4669" s="7">
        <f>MAR1!$B$5+MAR1!$C$5*COS(2*PI()*$C4669/365)+MAR1!$D$5*SIN(2*PI()*$C4669/365)</f>
        <v/>
      </c>
      <c r="L4669" s="7">
        <f>MAR1!$B$6+MAR1!$C$6*COS(2*PI()*$C4669/365)+MAR1!$D$6*SIN(2*PI()*$C4669/365)</f>
        <v/>
      </c>
      <c r="M4669" s="7">
        <f>MAR1!$B$7+MAR1!$C$7*COS(2*PI()*$C4669/365)+MAR1!$D$7*SIN(2*PI()*$C4669/365)</f>
        <v/>
      </c>
      <c r="N4669" s="7">
        <f>F4669-K4669</f>
        <v/>
      </c>
      <c r="O4669" s="7">
        <f>G4669-L4669</f>
        <v/>
      </c>
      <c r="P4669" s="7">
        <f>H4669-M4669</f>
        <v/>
      </c>
      <c r="Q4669" s="7">
        <f>IF($I4669=1,(N4669-MAR1!$B$11)/MAR1!$D$11,(N4669-MAR1!$C$11)/MAR1!$E$11)</f>
        <v/>
      </c>
      <c r="R4669" s="7">
        <f>IF($I4669=1,(O4669-MAR1!$B$12)/MAR1!$D$12,(O4669-MAR1!$C$12)/MAR1!$E$12)</f>
        <v/>
      </c>
      <c r="S4669" s="7">
        <f>IF($I4669=1,(P4669-MAR1!$B$13)/MAR1!$D$13,(P4669-MAR1!$C$13)/MAR1!$E$13)</f>
        <v/>
      </c>
    </row>
    <row r="4670">
      <c r="A4670" s="5" t="n">
        <v>4669</v>
      </c>
      <c r="B4670" s="5" t="n">
        <v>13</v>
      </c>
      <c r="C4670" s="5" t="n">
        <v>289</v>
      </c>
      <c r="D4670" s="5" t="n">
        <v>10</v>
      </c>
      <c r="E4670" s="5" t="n">
        <v>0</v>
      </c>
      <c r="F4670" s="5" t="n">
        <v>27.5</v>
      </c>
      <c r="G4670" s="5" t="n">
        <v>16.4</v>
      </c>
      <c r="H4670" s="5" t="n">
        <v>16.48</v>
      </c>
      <c r="I4670" s="6">
        <f>IF(E4670&gt;=Markov!$B$3,1,0)</f>
        <v/>
      </c>
      <c r="J4670" s="6">
        <f>I4669</f>
        <v/>
      </c>
      <c r="K4670" s="7">
        <f>MAR1!$B$5+MAR1!$C$5*COS(2*PI()*$C4670/365)+MAR1!$D$5*SIN(2*PI()*$C4670/365)</f>
        <v/>
      </c>
      <c r="L4670" s="7">
        <f>MAR1!$B$6+MAR1!$C$6*COS(2*PI()*$C4670/365)+MAR1!$D$6*SIN(2*PI()*$C4670/365)</f>
        <v/>
      </c>
      <c r="M4670" s="7">
        <f>MAR1!$B$7+MAR1!$C$7*COS(2*PI()*$C4670/365)+MAR1!$D$7*SIN(2*PI()*$C4670/365)</f>
        <v/>
      </c>
      <c r="N4670" s="7">
        <f>F4670-K4670</f>
        <v/>
      </c>
      <c r="O4670" s="7">
        <f>G4670-L4670</f>
        <v/>
      </c>
      <c r="P4670" s="7">
        <f>H4670-M4670</f>
        <v/>
      </c>
      <c r="Q4670" s="7">
        <f>IF($I4670=1,(N4670-MAR1!$B$11)/MAR1!$D$11,(N4670-MAR1!$C$11)/MAR1!$E$11)</f>
        <v/>
      </c>
      <c r="R4670" s="7">
        <f>IF($I4670=1,(O4670-MAR1!$B$12)/MAR1!$D$12,(O4670-MAR1!$C$12)/MAR1!$E$12)</f>
        <v/>
      </c>
      <c r="S4670" s="7">
        <f>IF($I4670=1,(P4670-MAR1!$B$13)/MAR1!$D$13,(P4670-MAR1!$C$13)/MAR1!$E$13)</f>
        <v/>
      </c>
    </row>
    <row r="4671">
      <c r="A4671" s="5" t="n">
        <v>4670</v>
      </c>
      <c r="B4671" s="5" t="n">
        <v>13</v>
      </c>
      <c r="C4671" s="5" t="n">
        <v>290</v>
      </c>
      <c r="D4671" s="5" t="n">
        <v>10</v>
      </c>
      <c r="E4671" s="5" t="n">
        <v>0</v>
      </c>
      <c r="F4671" s="5" t="n">
        <v>27.7</v>
      </c>
      <c r="G4671" s="5" t="n">
        <v>19</v>
      </c>
      <c r="H4671" s="5" t="n">
        <v>14.08</v>
      </c>
      <c r="I4671" s="6">
        <f>IF(E4671&gt;=Markov!$B$3,1,0)</f>
        <v/>
      </c>
      <c r="J4671" s="6">
        <f>I4670</f>
        <v/>
      </c>
      <c r="K4671" s="7">
        <f>MAR1!$B$5+MAR1!$C$5*COS(2*PI()*$C4671/365)+MAR1!$D$5*SIN(2*PI()*$C4671/365)</f>
        <v/>
      </c>
      <c r="L4671" s="7">
        <f>MAR1!$B$6+MAR1!$C$6*COS(2*PI()*$C4671/365)+MAR1!$D$6*SIN(2*PI()*$C4671/365)</f>
        <v/>
      </c>
      <c r="M4671" s="7">
        <f>MAR1!$B$7+MAR1!$C$7*COS(2*PI()*$C4671/365)+MAR1!$D$7*SIN(2*PI()*$C4671/365)</f>
        <v/>
      </c>
      <c r="N4671" s="7">
        <f>F4671-K4671</f>
        <v/>
      </c>
      <c r="O4671" s="7">
        <f>G4671-L4671</f>
        <v/>
      </c>
      <c r="P4671" s="7">
        <f>H4671-M4671</f>
        <v/>
      </c>
      <c r="Q4671" s="7">
        <f>IF($I4671=1,(N4671-MAR1!$B$11)/MAR1!$D$11,(N4671-MAR1!$C$11)/MAR1!$E$11)</f>
        <v/>
      </c>
      <c r="R4671" s="7">
        <f>IF($I4671=1,(O4671-MAR1!$B$12)/MAR1!$D$12,(O4671-MAR1!$C$12)/MAR1!$E$12)</f>
        <v/>
      </c>
      <c r="S4671" s="7">
        <f>IF($I4671=1,(P4671-MAR1!$B$13)/MAR1!$D$13,(P4671-MAR1!$C$13)/MAR1!$E$13)</f>
        <v/>
      </c>
    </row>
    <row r="4672">
      <c r="A4672" s="5" t="n">
        <v>4671</v>
      </c>
      <c r="B4672" s="5" t="n">
        <v>13</v>
      </c>
      <c r="C4672" s="5" t="n">
        <v>291</v>
      </c>
      <c r="D4672" s="5" t="n">
        <v>10</v>
      </c>
      <c r="E4672" s="5" t="n">
        <v>0</v>
      </c>
      <c r="F4672" s="5" t="n">
        <v>30.6</v>
      </c>
      <c r="G4672" s="5" t="n">
        <v>19.8</v>
      </c>
      <c r="H4672" s="5" t="n">
        <v>17.47</v>
      </c>
      <c r="I4672" s="6">
        <f>IF(E4672&gt;=Markov!$B$3,1,0)</f>
        <v/>
      </c>
      <c r="J4672" s="6">
        <f>I4671</f>
        <v/>
      </c>
      <c r="K4672" s="7">
        <f>MAR1!$B$5+MAR1!$C$5*COS(2*PI()*$C4672/365)+MAR1!$D$5*SIN(2*PI()*$C4672/365)</f>
        <v/>
      </c>
      <c r="L4672" s="7">
        <f>MAR1!$B$6+MAR1!$C$6*COS(2*PI()*$C4672/365)+MAR1!$D$6*SIN(2*PI()*$C4672/365)</f>
        <v/>
      </c>
      <c r="M4672" s="7">
        <f>MAR1!$B$7+MAR1!$C$7*COS(2*PI()*$C4672/365)+MAR1!$D$7*SIN(2*PI()*$C4672/365)</f>
        <v/>
      </c>
      <c r="N4672" s="7">
        <f>F4672-K4672</f>
        <v/>
      </c>
      <c r="O4672" s="7">
        <f>G4672-L4672</f>
        <v/>
      </c>
      <c r="P4672" s="7">
        <f>H4672-M4672</f>
        <v/>
      </c>
      <c r="Q4672" s="7">
        <f>IF($I4672=1,(N4672-MAR1!$B$11)/MAR1!$D$11,(N4672-MAR1!$C$11)/MAR1!$E$11)</f>
        <v/>
      </c>
      <c r="R4672" s="7">
        <f>IF($I4672=1,(O4672-MAR1!$B$12)/MAR1!$D$12,(O4672-MAR1!$C$12)/MAR1!$E$12)</f>
        <v/>
      </c>
      <c r="S4672" s="7">
        <f>IF($I4672=1,(P4672-MAR1!$B$13)/MAR1!$D$13,(P4672-MAR1!$C$13)/MAR1!$E$13)</f>
        <v/>
      </c>
    </row>
    <row r="4673">
      <c r="A4673" s="5" t="n">
        <v>4672</v>
      </c>
      <c r="B4673" s="5" t="n">
        <v>13</v>
      </c>
      <c r="C4673" s="5" t="n">
        <v>292</v>
      </c>
      <c r="D4673" s="5" t="n">
        <v>10</v>
      </c>
      <c r="E4673" s="5" t="n">
        <v>0</v>
      </c>
      <c r="F4673" s="5" t="n">
        <v>30.1</v>
      </c>
      <c r="G4673" s="5" t="n">
        <v>20</v>
      </c>
      <c r="H4673" s="5" t="n">
        <v>13.79</v>
      </c>
      <c r="I4673" s="6">
        <f>IF(E4673&gt;=Markov!$B$3,1,0)</f>
        <v/>
      </c>
      <c r="J4673" s="6">
        <f>I4672</f>
        <v/>
      </c>
      <c r="K4673" s="7">
        <f>MAR1!$B$5+MAR1!$C$5*COS(2*PI()*$C4673/365)+MAR1!$D$5*SIN(2*PI()*$C4673/365)</f>
        <v/>
      </c>
      <c r="L4673" s="7">
        <f>MAR1!$B$6+MAR1!$C$6*COS(2*PI()*$C4673/365)+MAR1!$D$6*SIN(2*PI()*$C4673/365)</f>
        <v/>
      </c>
      <c r="M4673" s="7">
        <f>MAR1!$B$7+MAR1!$C$7*COS(2*PI()*$C4673/365)+MAR1!$D$7*SIN(2*PI()*$C4673/365)</f>
        <v/>
      </c>
      <c r="N4673" s="7">
        <f>F4673-K4673</f>
        <v/>
      </c>
      <c r="O4673" s="7">
        <f>G4673-L4673</f>
        <v/>
      </c>
      <c r="P4673" s="7">
        <f>H4673-M4673</f>
        <v/>
      </c>
      <c r="Q4673" s="7">
        <f>IF($I4673=1,(N4673-MAR1!$B$11)/MAR1!$D$11,(N4673-MAR1!$C$11)/MAR1!$E$11)</f>
        <v/>
      </c>
      <c r="R4673" s="7">
        <f>IF($I4673=1,(O4673-MAR1!$B$12)/MAR1!$D$12,(O4673-MAR1!$C$12)/MAR1!$E$12)</f>
        <v/>
      </c>
      <c r="S4673" s="7">
        <f>IF($I4673=1,(P4673-MAR1!$B$13)/MAR1!$D$13,(P4673-MAR1!$C$13)/MAR1!$E$13)</f>
        <v/>
      </c>
    </row>
    <row r="4674">
      <c r="A4674" s="5" t="n">
        <v>4673</v>
      </c>
      <c r="B4674" s="5" t="n">
        <v>13</v>
      </c>
      <c r="C4674" s="5" t="n">
        <v>293</v>
      </c>
      <c r="D4674" s="5" t="n">
        <v>10</v>
      </c>
      <c r="E4674" s="5" t="n">
        <v>0</v>
      </c>
      <c r="F4674" s="5" t="n">
        <v>31.3</v>
      </c>
      <c r="G4674" s="5" t="n">
        <v>19.2</v>
      </c>
      <c r="H4674" s="5" t="n">
        <v>15.55</v>
      </c>
      <c r="I4674" s="6">
        <f>IF(E4674&gt;=Markov!$B$3,1,0)</f>
        <v/>
      </c>
      <c r="J4674" s="6">
        <f>I4673</f>
        <v/>
      </c>
      <c r="K4674" s="7">
        <f>MAR1!$B$5+MAR1!$C$5*COS(2*PI()*$C4674/365)+MAR1!$D$5*SIN(2*PI()*$C4674/365)</f>
        <v/>
      </c>
      <c r="L4674" s="7">
        <f>MAR1!$B$6+MAR1!$C$6*COS(2*PI()*$C4674/365)+MAR1!$D$6*SIN(2*PI()*$C4674/365)</f>
        <v/>
      </c>
      <c r="M4674" s="7">
        <f>MAR1!$B$7+MAR1!$C$7*COS(2*PI()*$C4674/365)+MAR1!$D$7*SIN(2*PI()*$C4674/365)</f>
        <v/>
      </c>
      <c r="N4674" s="7">
        <f>F4674-K4674</f>
        <v/>
      </c>
      <c r="O4674" s="7">
        <f>G4674-L4674</f>
        <v/>
      </c>
      <c r="P4674" s="7">
        <f>H4674-M4674</f>
        <v/>
      </c>
      <c r="Q4674" s="7">
        <f>IF($I4674=1,(N4674-MAR1!$B$11)/MAR1!$D$11,(N4674-MAR1!$C$11)/MAR1!$E$11)</f>
        <v/>
      </c>
      <c r="R4674" s="7">
        <f>IF($I4674=1,(O4674-MAR1!$B$12)/MAR1!$D$12,(O4674-MAR1!$C$12)/MAR1!$E$12)</f>
        <v/>
      </c>
      <c r="S4674" s="7">
        <f>IF($I4674=1,(P4674-MAR1!$B$13)/MAR1!$D$13,(P4674-MAR1!$C$13)/MAR1!$E$13)</f>
        <v/>
      </c>
    </row>
    <row r="4675">
      <c r="A4675" s="5" t="n">
        <v>4674</v>
      </c>
      <c r="B4675" s="5" t="n">
        <v>13</v>
      </c>
      <c r="C4675" s="5" t="n">
        <v>294</v>
      </c>
      <c r="D4675" s="5" t="n">
        <v>10</v>
      </c>
      <c r="E4675" s="5" t="n">
        <v>0</v>
      </c>
      <c r="F4675" s="5" t="n">
        <v>29.5</v>
      </c>
      <c r="G4675" s="5" t="n">
        <v>17.4</v>
      </c>
      <c r="H4675" s="5" t="n">
        <v>22.3</v>
      </c>
      <c r="I4675" s="6">
        <f>IF(E4675&gt;=Markov!$B$3,1,0)</f>
        <v/>
      </c>
      <c r="J4675" s="6">
        <f>I4674</f>
        <v/>
      </c>
      <c r="K4675" s="7">
        <f>MAR1!$B$5+MAR1!$C$5*COS(2*PI()*$C4675/365)+MAR1!$D$5*SIN(2*PI()*$C4675/365)</f>
        <v/>
      </c>
      <c r="L4675" s="7">
        <f>MAR1!$B$6+MAR1!$C$6*COS(2*PI()*$C4675/365)+MAR1!$D$6*SIN(2*PI()*$C4675/365)</f>
        <v/>
      </c>
      <c r="M4675" s="7">
        <f>MAR1!$B$7+MAR1!$C$7*COS(2*PI()*$C4675/365)+MAR1!$D$7*SIN(2*PI()*$C4675/365)</f>
        <v/>
      </c>
      <c r="N4675" s="7">
        <f>F4675-K4675</f>
        <v/>
      </c>
      <c r="O4675" s="7">
        <f>G4675-L4675</f>
        <v/>
      </c>
      <c r="P4675" s="7">
        <f>H4675-M4675</f>
        <v/>
      </c>
      <c r="Q4675" s="7">
        <f>IF($I4675=1,(N4675-MAR1!$B$11)/MAR1!$D$11,(N4675-MAR1!$C$11)/MAR1!$E$11)</f>
        <v/>
      </c>
      <c r="R4675" s="7">
        <f>IF($I4675=1,(O4675-MAR1!$B$12)/MAR1!$D$12,(O4675-MAR1!$C$12)/MAR1!$E$12)</f>
        <v/>
      </c>
      <c r="S4675" s="7">
        <f>IF($I4675=1,(P4675-MAR1!$B$13)/MAR1!$D$13,(P4675-MAR1!$C$13)/MAR1!$E$13)</f>
        <v/>
      </c>
    </row>
    <row r="4676">
      <c r="A4676" s="5" t="n">
        <v>4675</v>
      </c>
      <c r="B4676" s="5" t="n">
        <v>13</v>
      </c>
      <c r="C4676" s="5" t="n">
        <v>295</v>
      </c>
      <c r="D4676" s="5" t="n">
        <v>10</v>
      </c>
      <c r="E4676" s="5" t="n">
        <v>0</v>
      </c>
      <c r="F4676" s="5" t="n">
        <v>31.8</v>
      </c>
      <c r="G4676" s="5" t="n">
        <v>19.4</v>
      </c>
      <c r="H4676" s="5" t="n">
        <v>16.85</v>
      </c>
      <c r="I4676" s="6">
        <f>IF(E4676&gt;=Markov!$B$3,1,0)</f>
        <v/>
      </c>
      <c r="J4676" s="6">
        <f>I4675</f>
        <v/>
      </c>
      <c r="K4676" s="7">
        <f>MAR1!$B$5+MAR1!$C$5*COS(2*PI()*$C4676/365)+MAR1!$D$5*SIN(2*PI()*$C4676/365)</f>
        <v/>
      </c>
      <c r="L4676" s="7">
        <f>MAR1!$B$6+MAR1!$C$6*COS(2*PI()*$C4676/365)+MAR1!$D$6*SIN(2*PI()*$C4676/365)</f>
        <v/>
      </c>
      <c r="M4676" s="7">
        <f>MAR1!$B$7+MAR1!$C$7*COS(2*PI()*$C4676/365)+MAR1!$D$7*SIN(2*PI()*$C4676/365)</f>
        <v/>
      </c>
      <c r="N4676" s="7">
        <f>F4676-K4676</f>
        <v/>
      </c>
      <c r="O4676" s="7">
        <f>G4676-L4676</f>
        <v/>
      </c>
      <c r="P4676" s="7">
        <f>H4676-M4676</f>
        <v/>
      </c>
      <c r="Q4676" s="7">
        <f>IF($I4676=1,(N4676-MAR1!$B$11)/MAR1!$D$11,(N4676-MAR1!$C$11)/MAR1!$E$11)</f>
        <v/>
      </c>
      <c r="R4676" s="7">
        <f>IF($I4676=1,(O4676-MAR1!$B$12)/MAR1!$D$12,(O4676-MAR1!$C$12)/MAR1!$E$12)</f>
        <v/>
      </c>
      <c r="S4676" s="7">
        <f>IF($I4676=1,(P4676-MAR1!$B$13)/MAR1!$D$13,(P4676-MAR1!$C$13)/MAR1!$E$13)</f>
        <v/>
      </c>
    </row>
    <row r="4677">
      <c r="A4677" s="5" t="n">
        <v>4676</v>
      </c>
      <c r="B4677" s="5" t="n">
        <v>13</v>
      </c>
      <c r="C4677" s="5" t="n">
        <v>296</v>
      </c>
      <c r="D4677" s="5" t="n">
        <v>10</v>
      </c>
      <c r="E4677" s="5" t="n">
        <v>0</v>
      </c>
      <c r="F4677" s="5" t="n">
        <v>31.2</v>
      </c>
      <c r="G4677" s="5" t="n">
        <v>18.7</v>
      </c>
      <c r="H4677" s="5" t="n">
        <v>10.19</v>
      </c>
      <c r="I4677" s="6">
        <f>IF(E4677&gt;=Markov!$B$3,1,0)</f>
        <v/>
      </c>
      <c r="J4677" s="6">
        <f>I4676</f>
        <v/>
      </c>
      <c r="K4677" s="7">
        <f>MAR1!$B$5+MAR1!$C$5*COS(2*PI()*$C4677/365)+MAR1!$D$5*SIN(2*PI()*$C4677/365)</f>
        <v/>
      </c>
      <c r="L4677" s="7">
        <f>MAR1!$B$6+MAR1!$C$6*COS(2*PI()*$C4677/365)+MAR1!$D$6*SIN(2*PI()*$C4677/365)</f>
        <v/>
      </c>
      <c r="M4677" s="7">
        <f>MAR1!$B$7+MAR1!$C$7*COS(2*PI()*$C4677/365)+MAR1!$D$7*SIN(2*PI()*$C4677/365)</f>
        <v/>
      </c>
      <c r="N4677" s="7">
        <f>F4677-K4677</f>
        <v/>
      </c>
      <c r="O4677" s="7">
        <f>G4677-L4677</f>
        <v/>
      </c>
      <c r="P4677" s="7">
        <f>H4677-M4677</f>
        <v/>
      </c>
      <c r="Q4677" s="7">
        <f>IF($I4677=1,(N4677-MAR1!$B$11)/MAR1!$D$11,(N4677-MAR1!$C$11)/MAR1!$E$11)</f>
        <v/>
      </c>
      <c r="R4677" s="7">
        <f>IF($I4677=1,(O4677-MAR1!$B$12)/MAR1!$D$12,(O4677-MAR1!$C$12)/MAR1!$E$12)</f>
        <v/>
      </c>
      <c r="S4677" s="7">
        <f>IF($I4677=1,(P4677-MAR1!$B$13)/MAR1!$D$13,(P4677-MAR1!$C$13)/MAR1!$E$13)</f>
        <v/>
      </c>
    </row>
    <row r="4678">
      <c r="A4678" s="5" t="n">
        <v>4677</v>
      </c>
      <c r="B4678" s="5" t="n">
        <v>13</v>
      </c>
      <c r="C4678" s="5" t="n">
        <v>297</v>
      </c>
      <c r="D4678" s="5" t="n">
        <v>10</v>
      </c>
      <c r="E4678" s="5" t="n">
        <v>0</v>
      </c>
      <c r="F4678" s="5" t="n">
        <v>30.7</v>
      </c>
      <c r="G4678" s="5" t="n">
        <v>17.8</v>
      </c>
      <c r="H4678" s="5" t="n">
        <v>10.09</v>
      </c>
      <c r="I4678" s="6">
        <f>IF(E4678&gt;=Markov!$B$3,1,0)</f>
        <v/>
      </c>
      <c r="J4678" s="6">
        <f>I4677</f>
        <v/>
      </c>
      <c r="K4678" s="7">
        <f>MAR1!$B$5+MAR1!$C$5*COS(2*PI()*$C4678/365)+MAR1!$D$5*SIN(2*PI()*$C4678/365)</f>
        <v/>
      </c>
      <c r="L4678" s="7">
        <f>MAR1!$B$6+MAR1!$C$6*COS(2*PI()*$C4678/365)+MAR1!$D$6*SIN(2*PI()*$C4678/365)</f>
        <v/>
      </c>
      <c r="M4678" s="7">
        <f>MAR1!$B$7+MAR1!$C$7*COS(2*PI()*$C4678/365)+MAR1!$D$7*SIN(2*PI()*$C4678/365)</f>
        <v/>
      </c>
      <c r="N4678" s="7">
        <f>F4678-K4678</f>
        <v/>
      </c>
      <c r="O4678" s="7">
        <f>G4678-L4678</f>
        <v/>
      </c>
      <c r="P4678" s="7">
        <f>H4678-M4678</f>
        <v/>
      </c>
      <c r="Q4678" s="7">
        <f>IF($I4678=1,(N4678-MAR1!$B$11)/MAR1!$D$11,(N4678-MAR1!$C$11)/MAR1!$E$11)</f>
        <v/>
      </c>
      <c r="R4678" s="7">
        <f>IF($I4678=1,(O4678-MAR1!$B$12)/MAR1!$D$12,(O4678-MAR1!$C$12)/MAR1!$E$12)</f>
        <v/>
      </c>
      <c r="S4678" s="7">
        <f>IF($I4678=1,(P4678-MAR1!$B$13)/MAR1!$D$13,(P4678-MAR1!$C$13)/MAR1!$E$13)</f>
        <v/>
      </c>
    </row>
    <row r="4679">
      <c r="A4679" s="5" t="n">
        <v>4678</v>
      </c>
      <c r="B4679" s="5" t="n">
        <v>13</v>
      </c>
      <c r="C4679" s="5" t="n">
        <v>298</v>
      </c>
      <c r="D4679" s="5" t="n">
        <v>10</v>
      </c>
      <c r="E4679" s="5" t="n">
        <v>0</v>
      </c>
      <c r="F4679" s="5" t="n">
        <v>28.8</v>
      </c>
      <c r="G4679" s="5" t="n">
        <v>17.8</v>
      </c>
      <c r="H4679" s="5" t="n">
        <v>11.96</v>
      </c>
      <c r="I4679" s="6">
        <f>IF(E4679&gt;=Markov!$B$3,1,0)</f>
        <v/>
      </c>
      <c r="J4679" s="6">
        <f>I4678</f>
        <v/>
      </c>
      <c r="K4679" s="7">
        <f>MAR1!$B$5+MAR1!$C$5*COS(2*PI()*$C4679/365)+MAR1!$D$5*SIN(2*PI()*$C4679/365)</f>
        <v/>
      </c>
      <c r="L4679" s="7">
        <f>MAR1!$B$6+MAR1!$C$6*COS(2*PI()*$C4679/365)+MAR1!$D$6*SIN(2*PI()*$C4679/365)</f>
        <v/>
      </c>
      <c r="M4679" s="7">
        <f>MAR1!$B$7+MAR1!$C$7*COS(2*PI()*$C4679/365)+MAR1!$D$7*SIN(2*PI()*$C4679/365)</f>
        <v/>
      </c>
      <c r="N4679" s="7">
        <f>F4679-K4679</f>
        <v/>
      </c>
      <c r="O4679" s="7">
        <f>G4679-L4679</f>
        <v/>
      </c>
      <c r="P4679" s="7">
        <f>H4679-M4679</f>
        <v/>
      </c>
      <c r="Q4679" s="7">
        <f>IF($I4679=1,(N4679-MAR1!$B$11)/MAR1!$D$11,(N4679-MAR1!$C$11)/MAR1!$E$11)</f>
        <v/>
      </c>
      <c r="R4679" s="7">
        <f>IF($I4679=1,(O4679-MAR1!$B$12)/MAR1!$D$12,(O4679-MAR1!$C$12)/MAR1!$E$12)</f>
        <v/>
      </c>
      <c r="S4679" s="7">
        <f>IF($I4679=1,(P4679-MAR1!$B$13)/MAR1!$D$13,(P4679-MAR1!$C$13)/MAR1!$E$13)</f>
        <v/>
      </c>
    </row>
    <row r="4680">
      <c r="A4680" s="5" t="n">
        <v>4679</v>
      </c>
      <c r="B4680" s="5" t="n">
        <v>13</v>
      </c>
      <c r="C4680" s="5" t="n">
        <v>299</v>
      </c>
      <c r="D4680" s="5" t="n">
        <v>10</v>
      </c>
      <c r="E4680" s="5" t="n">
        <v>0</v>
      </c>
      <c r="F4680" s="5" t="n">
        <v>31</v>
      </c>
      <c r="G4680" s="5" t="n">
        <v>17.6</v>
      </c>
      <c r="H4680" s="5" t="n">
        <v>16.33</v>
      </c>
      <c r="I4680" s="6">
        <f>IF(E4680&gt;=Markov!$B$3,1,0)</f>
        <v/>
      </c>
      <c r="J4680" s="6">
        <f>I4679</f>
        <v/>
      </c>
      <c r="K4680" s="7">
        <f>MAR1!$B$5+MAR1!$C$5*COS(2*PI()*$C4680/365)+MAR1!$D$5*SIN(2*PI()*$C4680/365)</f>
        <v/>
      </c>
      <c r="L4680" s="7">
        <f>MAR1!$B$6+MAR1!$C$6*COS(2*PI()*$C4680/365)+MAR1!$D$6*SIN(2*PI()*$C4680/365)</f>
        <v/>
      </c>
      <c r="M4680" s="7">
        <f>MAR1!$B$7+MAR1!$C$7*COS(2*PI()*$C4680/365)+MAR1!$D$7*SIN(2*PI()*$C4680/365)</f>
        <v/>
      </c>
      <c r="N4680" s="7">
        <f>F4680-K4680</f>
        <v/>
      </c>
      <c r="O4680" s="7">
        <f>G4680-L4680</f>
        <v/>
      </c>
      <c r="P4680" s="7">
        <f>H4680-M4680</f>
        <v/>
      </c>
      <c r="Q4680" s="7">
        <f>IF($I4680=1,(N4680-MAR1!$B$11)/MAR1!$D$11,(N4680-MAR1!$C$11)/MAR1!$E$11)</f>
        <v/>
      </c>
      <c r="R4680" s="7">
        <f>IF($I4680=1,(O4680-MAR1!$B$12)/MAR1!$D$12,(O4680-MAR1!$C$12)/MAR1!$E$12)</f>
        <v/>
      </c>
      <c r="S4680" s="7">
        <f>IF($I4680=1,(P4680-MAR1!$B$13)/MAR1!$D$13,(P4680-MAR1!$C$13)/MAR1!$E$13)</f>
        <v/>
      </c>
    </row>
    <row r="4681">
      <c r="A4681" s="5" t="n">
        <v>4680</v>
      </c>
      <c r="B4681" s="5" t="n">
        <v>13</v>
      </c>
      <c r="C4681" s="5" t="n">
        <v>300</v>
      </c>
      <c r="D4681" s="5" t="n">
        <v>10</v>
      </c>
      <c r="E4681" s="5" t="n">
        <v>0</v>
      </c>
      <c r="F4681" s="5" t="n">
        <v>29.8</v>
      </c>
      <c r="G4681" s="5" t="n">
        <v>16.4</v>
      </c>
      <c r="H4681" s="5" t="n">
        <v>18.12</v>
      </c>
      <c r="I4681" s="6">
        <f>IF(E4681&gt;=Markov!$B$3,1,0)</f>
        <v/>
      </c>
      <c r="J4681" s="6">
        <f>I4680</f>
        <v/>
      </c>
      <c r="K4681" s="7">
        <f>MAR1!$B$5+MAR1!$C$5*COS(2*PI()*$C4681/365)+MAR1!$D$5*SIN(2*PI()*$C4681/365)</f>
        <v/>
      </c>
      <c r="L4681" s="7">
        <f>MAR1!$B$6+MAR1!$C$6*COS(2*PI()*$C4681/365)+MAR1!$D$6*SIN(2*PI()*$C4681/365)</f>
        <v/>
      </c>
      <c r="M4681" s="7">
        <f>MAR1!$B$7+MAR1!$C$7*COS(2*PI()*$C4681/365)+MAR1!$D$7*SIN(2*PI()*$C4681/365)</f>
        <v/>
      </c>
      <c r="N4681" s="7">
        <f>F4681-K4681</f>
        <v/>
      </c>
      <c r="O4681" s="7">
        <f>G4681-L4681</f>
        <v/>
      </c>
      <c r="P4681" s="7">
        <f>H4681-M4681</f>
        <v/>
      </c>
      <c r="Q4681" s="7">
        <f>IF($I4681=1,(N4681-MAR1!$B$11)/MAR1!$D$11,(N4681-MAR1!$C$11)/MAR1!$E$11)</f>
        <v/>
      </c>
      <c r="R4681" s="7">
        <f>IF($I4681=1,(O4681-MAR1!$B$12)/MAR1!$D$12,(O4681-MAR1!$C$12)/MAR1!$E$12)</f>
        <v/>
      </c>
      <c r="S4681" s="7">
        <f>IF($I4681=1,(P4681-MAR1!$B$13)/MAR1!$D$13,(P4681-MAR1!$C$13)/MAR1!$E$13)</f>
        <v/>
      </c>
    </row>
    <row r="4682">
      <c r="A4682" s="5" t="n">
        <v>4681</v>
      </c>
      <c r="B4682" s="5" t="n">
        <v>13</v>
      </c>
      <c r="C4682" s="5" t="n">
        <v>301</v>
      </c>
      <c r="D4682" s="5" t="n">
        <v>10</v>
      </c>
      <c r="E4682" s="5" t="n">
        <v>0</v>
      </c>
      <c r="F4682" s="5" t="n">
        <v>28.5</v>
      </c>
      <c r="G4682" s="5" t="n">
        <v>17.3</v>
      </c>
      <c r="H4682" s="5" t="n">
        <v>13.45</v>
      </c>
      <c r="I4682" s="6">
        <f>IF(E4682&gt;=Markov!$B$3,1,0)</f>
        <v/>
      </c>
      <c r="J4682" s="6">
        <f>I4681</f>
        <v/>
      </c>
      <c r="K4682" s="7">
        <f>MAR1!$B$5+MAR1!$C$5*COS(2*PI()*$C4682/365)+MAR1!$D$5*SIN(2*PI()*$C4682/365)</f>
        <v/>
      </c>
      <c r="L4682" s="7">
        <f>MAR1!$B$6+MAR1!$C$6*COS(2*PI()*$C4682/365)+MAR1!$D$6*SIN(2*PI()*$C4682/365)</f>
        <v/>
      </c>
      <c r="M4682" s="7">
        <f>MAR1!$B$7+MAR1!$C$7*COS(2*PI()*$C4682/365)+MAR1!$D$7*SIN(2*PI()*$C4682/365)</f>
        <v/>
      </c>
      <c r="N4682" s="7">
        <f>F4682-K4682</f>
        <v/>
      </c>
      <c r="O4682" s="7">
        <f>G4682-L4682</f>
        <v/>
      </c>
      <c r="P4682" s="7">
        <f>H4682-M4682</f>
        <v/>
      </c>
      <c r="Q4682" s="7">
        <f>IF($I4682=1,(N4682-MAR1!$B$11)/MAR1!$D$11,(N4682-MAR1!$C$11)/MAR1!$E$11)</f>
        <v/>
      </c>
      <c r="R4682" s="7">
        <f>IF($I4682=1,(O4682-MAR1!$B$12)/MAR1!$D$12,(O4682-MAR1!$C$12)/MAR1!$E$12)</f>
        <v/>
      </c>
      <c r="S4682" s="7">
        <f>IF($I4682=1,(P4682-MAR1!$B$13)/MAR1!$D$13,(P4682-MAR1!$C$13)/MAR1!$E$13)</f>
        <v/>
      </c>
    </row>
    <row r="4683">
      <c r="A4683" s="5" t="n">
        <v>4682</v>
      </c>
      <c r="B4683" s="5" t="n">
        <v>13</v>
      </c>
      <c r="C4683" s="5" t="n">
        <v>302</v>
      </c>
      <c r="D4683" s="5" t="n">
        <v>10</v>
      </c>
      <c r="E4683" s="5" t="n">
        <v>0</v>
      </c>
      <c r="F4683" s="5" t="n">
        <v>29.4</v>
      </c>
      <c r="G4683" s="5" t="n">
        <v>18.6</v>
      </c>
      <c r="H4683" s="5" t="n">
        <v>20.24</v>
      </c>
      <c r="I4683" s="6">
        <f>IF(E4683&gt;=Markov!$B$3,1,0)</f>
        <v/>
      </c>
      <c r="J4683" s="6">
        <f>I4682</f>
        <v/>
      </c>
      <c r="K4683" s="7">
        <f>MAR1!$B$5+MAR1!$C$5*COS(2*PI()*$C4683/365)+MAR1!$D$5*SIN(2*PI()*$C4683/365)</f>
        <v/>
      </c>
      <c r="L4683" s="7">
        <f>MAR1!$B$6+MAR1!$C$6*COS(2*PI()*$C4683/365)+MAR1!$D$6*SIN(2*PI()*$C4683/365)</f>
        <v/>
      </c>
      <c r="M4683" s="7">
        <f>MAR1!$B$7+MAR1!$C$7*COS(2*PI()*$C4683/365)+MAR1!$D$7*SIN(2*PI()*$C4683/365)</f>
        <v/>
      </c>
      <c r="N4683" s="7">
        <f>F4683-K4683</f>
        <v/>
      </c>
      <c r="O4683" s="7">
        <f>G4683-L4683</f>
        <v/>
      </c>
      <c r="P4683" s="7">
        <f>H4683-M4683</f>
        <v/>
      </c>
      <c r="Q4683" s="7">
        <f>IF($I4683=1,(N4683-MAR1!$B$11)/MAR1!$D$11,(N4683-MAR1!$C$11)/MAR1!$E$11)</f>
        <v/>
      </c>
      <c r="R4683" s="7">
        <f>IF($I4683=1,(O4683-MAR1!$B$12)/MAR1!$D$12,(O4683-MAR1!$C$12)/MAR1!$E$12)</f>
        <v/>
      </c>
      <c r="S4683" s="7">
        <f>IF($I4683=1,(P4683-MAR1!$B$13)/MAR1!$D$13,(P4683-MAR1!$C$13)/MAR1!$E$13)</f>
        <v/>
      </c>
    </row>
    <row r="4684">
      <c r="A4684" s="5" t="n">
        <v>4683</v>
      </c>
      <c r="B4684" s="5" t="n">
        <v>13</v>
      </c>
      <c r="C4684" s="5" t="n">
        <v>303</v>
      </c>
      <c r="D4684" s="5" t="n">
        <v>10</v>
      </c>
      <c r="E4684" s="5" t="n">
        <v>0.1</v>
      </c>
      <c r="F4684" s="5" t="n">
        <v>24.7</v>
      </c>
      <c r="G4684" s="5" t="n">
        <v>15.8</v>
      </c>
      <c r="H4684" s="5" t="n">
        <v>7.49</v>
      </c>
      <c r="I4684" s="6">
        <f>IF(E4684&gt;=Markov!$B$3,1,0)</f>
        <v/>
      </c>
      <c r="J4684" s="6">
        <f>I4683</f>
        <v/>
      </c>
      <c r="K4684" s="7">
        <f>MAR1!$B$5+MAR1!$C$5*COS(2*PI()*$C4684/365)+MAR1!$D$5*SIN(2*PI()*$C4684/365)</f>
        <v/>
      </c>
      <c r="L4684" s="7">
        <f>MAR1!$B$6+MAR1!$C$6*COS(2*PI()*$C4684/365)+MAR1!$D$6*SIN(2*PI()*$C4684/365)</f>
        <v/>
      </c>
      <c r="M4684" s="7">
        <f>MAR1!$B$7+MAR1!$C$7*COS(2*PI()*$C4684/365)+MAR1!$D$7*SIN(2*PI()*$C4684/365)</f>
        <v/>
      </c>
      <c r="N4684" s="7">
        <f>F4684-K4684</f>
        <v/>
      </c>
      <c r="O4684" s="7">
        <f>G4684-L4684</f>
        <v/>
      </c>
      <c r="P4684" s="7">
        <f>H4684-M4684</f>
        <v/>
      </c>
      <c r="Q4684" s="7">
        <f>IF($I4684=1,(N4684-MAR1!$B$11)/MAR1!$D$11,(N4684-MAR1!$C$11)/MAR1!$E$11)</f>
        <v/>
      </c>
      <c r="R4684" s="7">
        <f>IF($I4684=1,(O4684-MAR1!$B$12)/MAR1!$D$12,(O4684-MAR1!$C$12)/MAR1!$E$12)</f>
        <v/>
      </c>
      <c r="S4684" s="7">
        <f>IF($I4684=1,(P4684-MAR1!$B$13)/MAR1!$D$13,(P4684-MAR1!$C$13)/MAR1!$E$13)</f>
        <v/>
      </c>
    </row>
    <row r="4685">
      <c r="A4685" s="5" t="n">
        <v>4684</v>
      </c>
      <c r="B4685" s="5" t="n">
        <v>13</v>
      </c>
      <c r="C4685" s="5" t="n">
        <v>304</v>
      </c>
      <c r="D4685" s="5" t="n">
        <v>10</v>
      </c>
      <c r="E4685" s="5" t="n">
        <v>0</v>
      </c>
      <c r="F4685" s="5" t="n">
        <v>27.5</v>
      </c>
      <c r="G4685" s="5" t="n">
        <v>17</v>
      </c>
      <c r="H4685" s="5" t="n">
        <v>16.39</v>
      </c>
      <c r="I4685" s="6">
        <f>IF(E4685&gt;=Markov!$B$3,1,0)</f>
        <v/>
      </c>
      <c r="J4685" s="6">
        <f>I4684</f>
        <v/>
      </c>
      <c r="K4685" s="7">
        <f>MAR1!$B$5+MAR1!$C$5*COS(2*PI()*$C4685/365)+MAR1!$D$5*SIN(2*PI()*$C4685/365)</f>
        <v/>
      </c>
      <c r="L4685" s="7">
        <f>MAR1!$B$6+MAR1!$C$6*COS(2*PI()*$C4685/365)+MAR1!$D$6*SIN(2*PI()*$C4685/365)</f>
        <v/>
      </c>
      <c r="M4685" s="7">
        <f>MAR1!$B$7+MAR1!$C$7*COS(2*PI()*$C4685/365)+MAR1!$D$7*SIN(2*PI()*$C4685/365)</f>
        <v/>
      </c>
      <c r="N4685" s="7">
        <f>F4685-K4685</f>
        <v/>
      </c>
      <c r="O4685" s="7">
        <f>G4685-L4685</f>
        <v/>
      </c>
      <c r="P4685" s="7">
        <f>H4685-M4685</f>
        <v/>
      </c>
      <c r="Q4685" s="7">
        <f>IF($I4685=1,(N4685-MAR1!$B$11)/MAR1!$D$11,(N4685-MAR1!$C$11)/MAR1!$E$11)</f>
        <v/>
      </c>
      <c r="R4685" s="7">
        <f>IF($I4685=1,(O4685-MAR1!$B$12)/MAR1!$D$12,(O4685-MAR1!$C$12)/MAR1!$E$12)</f>
        <v/>
      </c>
      <c r="S4685" s="7">
        <f>IF($I4685=1,(P4685-MAR1!$B$13)/MAR1!$D$13,(P4685-MAR1!$C$13)/MAR1!$E$13)</f>
        <v/>
      </c>
    </row>
    <row r="4686">
      <c r="A4686" s="5" t="n">
        <v>4685</v>
      </c>
      <c r="B4686" s="5" t="n">
        <v>13</v>
      </c>
      <c r="C4686" s="5" t="n">
        <v>305</v>
      </c>
      <c r="D4686" s="5" t="n">
        <v>11</v>
      </c>
      <c r="E4686" s="5" t="n">
        <v>0</v>
      </c>
      <c r="F4686" s="5" t="n">
        <v>32.9</v>
      </c>
      <c r="G4686" s="5" t="n">
        <v>19.4</v>
      </c>
      <c r="H4686" s="5" t="n">
        <v>23.49</v>
      </c>
      <c r="I4686" s="6">
        <f>IF(E4686&gt;=Markov!$B$3,1,0)</f>
        <v/>
      </c>
      <c r="J4686" s="6">
        <f>I4685</f>
        <v/>
      </c>
      <c r="K4686" s="7">
        <f>MAR1!$B$5+MAR1!$C$5*COS(2*PI()*$C4686/365)+MAR1!$D$5*SIN(2*PI()*$C4686/365)</f>
        <v/>
      </c>
      <c r="L4686" s="7">
        <f>MAR1!$B$6+MAR1!$C$6*COS(2*PI()*$C4686/365)+MAR1!$D$6*SIN(2*PI()*$C4686/365)</f>
        <v/>
      </c>
      <c r="M4686" s="7">
        <f>MAR1!$B$7+MAR1!$C$7*COS(2*PI()*$C4686/365)+MAR1!$D$7*SIN(2*PI()*$C4686/365)</f>
        <v/>
      </c>
      <c r="N4686" s="7">
        <f>F4686-K4686</f>
        <v/>
      </c>
      <c r="O4686" s="7">
        <f>G4686-L4686</f>
        <v/>
      </c>
      <c r="P4686" s="7">
        <f>H4686-M4686</f>
        <v/>
      </c>
      <c r="Q4686" s="7">
        <f>IF($I4686=1,(N4686-MAR1!$B$11)/MAR1!$D$11,(N4686-MAR1!$C$11)/MAR1!$E$11)</f>
        <v/>
      </c>
      <c r="R4686" s="7">
        <f>IF($I4686=1,(O4686-MAR1!$B$12)/MAR1!$D$12,(O4686-MAR1!$C$12)/MAR1!$E$12)</f>
        <v/>
      </c>
      <c r="S4686" s="7">
        <f>IF($I4686=1,(P4686-MAR1!$B$13)/MAR1!$D$13,(P4686-MAR1!$C$13)/MAR1!$E$13)</f>
        <v/>
      </c>
    </row>
    <row r="4687">
      <c r="A4687" s="5" t="n">
        <v>4686</v>
      </c>
      <c r="B4687" s="5" t="n">
        <v>13</v>
      </c>
      <c r="C4687" s="5" t="n">
        <v>306</v>
      </c>
      <c r="D4687" s="5" t="n">
        <v>11</v>
      </c>
      <c r="E4687" s="5" t="n">
        <v>0</v>
      </c>
      <c r="F4687" s="5" t="n">
        <v>33.6</v>
      </c>
      <c r="G4687" s="5" t="n">
        <v>17.8</v>
      </c>
      <c r="H4687" s="5" t="n">
        <v>18.43</v>
      </c>
      <c r="I4687" s="6">
        <f>IF(E4687&gt;=Markov!$B$3,1,0)</f>
        <v/>
      </c>
      <c r="J4687" s="6">
        <f>I4686</f>
        <v/>
      </c>
      <c r="K4687" s="7">
        <f>MAR1!$B$5+MAR1!$C$5*COS(2*PI()*$C4687/365)+MAR1!$D$5*SIN(2*PI()*$C4687/365)</f>
        <v/>
      </c>
      <c r="L4687" s="7">
        <f>MAR1!$B$6+MAR1!$C$6*COS(2*PI()*$C4687/365)+MAR1!$D$6*SIN(2*PI()*$C4687/365)</f>
        <v/>
      </c>
      <c r="M4687" s="7">
        <f>MAR1!$B$7+MAR1!$C$7*COS(2*PI()*$C4687/365)+MAR1!$D$7*SIN(2*PI()*$C4687/365)</f>
        <v/>
      </c>
      <c r="N4687" s="7">
        <f>F4687-K4687</f>
        <v/>
      </c>
      <c r="O4687" s="7">
        <f>G4687-L4687</f>
        <v/>
      </c>
      <c r="P4687" s="7">
        <f>H4687-M4687</f>
        <v/>
      </c>
      <c r="Q4687" s="7">
        <f>IF($I4687=1,(N4687-MAR1!$B$11)/MAR1!$D$11,(N4687-MAR1!$C$11)/MAR1!$E$11)</f>
        <v/>
      </c>
      <c r="R4687" s="7">
        <f>IF($I4687=1,(O4687-MAR1!$B$12)/MAR1!$D$12,(O4687-MAR1!$C$12)/MAR1!$E$12)</f>
        <v/>
      </c>
      <c r="S4687" s="7">
        <f>IF($I4687=1,(P4687-MAR1!$B$13)/MAR1!$D$13,(P4687-MAR1!$C$13)/MAR1!$E$13)</f>
        <v/>
      </c>
    </row>
    <row r="4688">
      <c r="A4688" s="5" t="n">
        <v>4687</v>
      </c>
      <c r="B4688" s="5" t="n">
        <v>13</v>
      </c>
      <c r="C4688" s="5" t="n">
        <v>307</v>
      </c>
      <c r="D4688" s="5" t="n">
        <v>11</v>
      </c>
      <c r="E4688" s="5" t="n">
        <v>0</v>
      </c>
      <c r="F4688" s="5" t="n">
        <v>32</v>
      </c>
      <c r="G4688" s="5" t="n">
        <v>18.2</v>
      </c>
      <c r="H4688" s="5" t="n">
        <v>18.36</v>
      </c>
      <c r="I4688" s="6">
        <f>IF(E4688&gt;=Markov!$B$3,1,0)</f>
        <v/>
      </c>
      <c r="J4688" s="6">
        <f>I4687</f>
        <v/>
      </c>
      <c r="K4688" s="7">
        <f>MAR1!$B$5+MAR1!$C$5*COS(2*PI()*$C4688/365)+MAR1!$D$5*SIN(2*PI()*$C4688/365)</f>
        <v/>
      </c>
      <c r="L4688" s="7">
        <f>MAR1!$B$6+MAR1!$C$6*COS(2*PI()*$C4688/365)+MAR1!$D$6*SIN(2*PI()*$C4688/365)</f>
        <v/>
      </c>
      <c r="M4688" s="7">
        <f>MAR1!$B$7+MAR1!$C$7*COS(2*PI()*$C4688/365)+MAR1!$D$7*SIN(2*PI()*$C4688/365)</f>
        <v/>
      </c>
      <c r="N4688" s="7">
        <f>F4688-K4688</f>
        <v/>
      </c>
      <c r="O4688" s="7">
        <f>G4688-L4688</f>
        <v/>
      </c>
      <c r="P4688" s="7">
        <f>H4688-M4688</f>
        <v/>
      </c>
      <c r="Q4688" s="7">
        <f>IF($I4688=1,(N4688-MAR1!$B$11)/MAR1!$D$11,(N4688-MAR1!$C$11)/MAR1!$E$11)</f>
        <v/>
      </c>
      <c r="R4688" s="7">
        <f>IF($I4688=1,(O4688-MAR1!$B$12)/MAR1!$D$12,(O4688-MAR1!$C$12)/MAR1!$E$12)</f>
        <v/>
      </c>
      <c r="S4688" s="7">
        <f>IF($I4688=1,(P4688-MAR1!$B$13)/MAR1!$D$13,(P4688-MAR1!$C$13)/MAR1!$E$13)</f>
        <v/>
      </c>
    </row>
    <row r="4689">
      <c r="A4689" s="5" t="n">
        <v>4688</v>
      </c>
      <c r="B4689" s="5" t="n">
        <v>13</v>
      </c>
      <c r="C4689" s="5" t="n">
        <v>308</v>
      </c>
      <c r="D4689" s="5" t="n">
        <v>11</v>
      </c>
      <c r="E4689" s="5" t="n">
        <v>0</v>
      </c>
      <c r="F4689" s="5" t="n">
        <v>29</v>
      </c>
      <c r="G4689" s="5" t="n">
        <v>17.5</v>
      </c>
      <c r="H4689" s="5" t="n">
        <v>12.41</v>
      </c>
      <c r="I4689" s="6">
        <f>IF(E4689&gt;=Markov!$B$3,1,0)</f>
        <v/>
      </c>
      <c r="J4689" s="6">
        <f>I4688</f>
        <v/>
      </c>
      <c r="K4689" s="7">
        <f>MAR1!$B$5+MAR1!$C$5*COS(2*PI()*$C4689/365)+MAR1!$D$5*SIN(2*PI()*$C4689/365)</f>
        <v/>
      </c>
      <c r="L4689" s="7">
        <f>MAR1!$B$6+MAR1!$C$6*COS(2*PI()*$C4689/365)+MAR1!$D$6*SIN(2*PI()*$C4689/365)</f>
        <v/>
      </c>
      <c r="M4689" s="7">
        <f>MAR1!$B$7+MAR1!$C$7*COS(2*PI()*$C4689/365)+MAR1!$D$7*SIN(2*PI()*$C4689/365)</f>
        <v/>
      </c>
      <c r="N4689" s="7">
        <f>F4689-K4689</f>
        <v/>
      </c>
      <c r="O4689" s="7">
        <f>G4689-L4689</f>
        <v/>
      </c>
      <c r="P4689" s="7">
        <f>H4689-M4689</f>
        <v/>
      </c>
      <c r="Q4689" s="7">
        <f>IF($I4689=1,(N4689-MAR1!$B$11)/MAR1!$D$11,(N4689-MAR1!$C$11)/MAR1!$E$11)</f>
        <v/>
      </c>
      <c r="R4689" s="7">
        <f>IF($I4689=1,(O4689-MAR1!$B$12)/MAR1!$D$12,(O4689-MAR1!$C$12)/MAR1!$E$12)</f>
        <v/>
      </c>
      <c r="S4689" s="7">
        <f>IF($I4689=1,(P4689-MAR1!$B$13)/MAR1!$D$13,(P4689-MAR1!$C$13)/MAR1!$E$13)</f>
        <v/>
      </c>
    </row>
    <row r="4690">
      <c r="A4690" s="5" t="n">
        <v>4689</v>
      </c>
      <c r="B4690" s="5" t="n">
        <v>13</v>
      </c>
      <c r="C4690" s="5" t="n">
        <v>309</v>
      </c>
      <c r="D4690" s="5" t="n">
        <v>11</v>
      </c>
      <c r="E4690" s="5" t="n">
        <v>0</v>
      </c>
      <c r="F4690" s="5" t="n">
        <v>29.8</v>
      </c>
      <c r="G4690" s="5" t="n">
        <v>18.3</v>
      </c>
      <c r="H4690" s="5" t="n">
        <v>13.05</v>
      </c>
      <c r="I4690" s="6">
        <f>IF(E4690&gt;=Markov!$B$3,1,0)</f>
        <v/>
      </c>
      <c r="J4690" s="6">
        <f>I4689</f>
        <v/>
      </c>
      <c r="K4690" s="7">
        <f>MAR1!$B$5+MAR1!$C$5*COS(2*PI()*$C4690/365)+MAR1!$D$5*SIN(2*PI()*$C4690/365)</f>
        <v/>
      </c>
      <c r="L4690" s="7">
        <f>MAR1!$B$6+MAR1!$C$6*COS(2*PI()*$C4690/365)+MAR1!$D$6*SIN(2*PI()*$C4690/365)</f>
        <v/>
      </c>
      <c r="M4690" s="7">
        <f>MAR1!$B$7+MAR1!$C$7*COS(2*PI()*$C4690/365)+MAR1!$D$7*SIN(2*PI()*$C4690/365)</f>
        <v/>
      </c>
      <c r="N4690" s="7">
        <f>F4690-K4690</f>
        <v/>
      </c>
      <c r="O4690" s="7">
        <f>G4690-L4690</f>
        <v/>
      </c>
      <c r="P4690" s="7">
        <f>H4690-M4690</f>
        <v/>
      </c>
      <c r="Q4690" s="7">
        <f>IF($I4690=1,(N4690-MAR1!$B$11)/MAR1!$D$11,(N4690-MAR1!$C$11)/MAR1!$E$11)</f>
        <v/>
      </c>
      <c r="R4690" s="7">
        <f>IF($I4690=1,(O4690-MAR1!$B$12)/MAR1!$D$12,(O4690-MAR1!$C$12)/MAR1!$E$12)</f>
        <v/>
      </c>
      <c r="S4690" s="7">
        <f>IF($I4690=1,(P4690-MAR1!$B$13)/MAR1!$D$13,(P4690-MAR1!$C$13)/MAR1!$E$13)</f>
        <v/>
      </c>
    </row>
    <row r="4691">
      <c r="A4691" s="5" t="n">
        <v>4690</v>
      </c>
      <c r="B4691" s="5" t="n">
        <v>13</v>
      </c>
      <c r="C4691" s="5" t="n">
        <v>310</v>
      </c>
      <c r="D4691" s="5" t="n">
        <v>11</v>
      </c>
      <c r="E4691" s="5" t="n">
        <v>0</v>
      </c>
      <c r="F4691" s="5" t="n">
        <v>29.9</v>
      </c>
      <c r="G4691" s="5" t="n">
        <v>18</v>
      </c>
      <c r="H4691" s="5" t="n">
        <v>15.9</v>
      </c>
      <c r="I4691" s="6">
        <f>IF(E4691&gt;=Markov!$B$3,1,0)</f>
        <v/>
      </c>
      <c r="J4691" s="6">
        <f>I4690</f>
        <v/>
      </c>
      <c r="K4691" s="7">
        <f>MAR1!$B$5+MAR1!$C$5*COS(2*PI()*$C4691/365)+MAR1!$D$5*SIN(2*PI()*$C4691/365)</f>
        <v/>
      </c>
      <c r="L4691" s="7">
        <f>MAR1!$B$6+MAR1!$C$6*COS(2*PI()*$C4691/365)+MAR1!$D$6*SIN(2*PI()*$C4691/365)</f>
        <v/>
      </c>
      <c r="M4691" s="7">
        <f>MAR1!$B$7+MAR1!$C$7*COS(2*PI()*$C4691/365)+MAR1!$D$7*SIN(2*PI()*$C4691/365)</f>
        <v/>
      </c>
      <c r="N4691" s="7">
        <f>F4691-K4691</f>
        <v/>
      </c>
      <c r="O4691" s="7">
        <f>G4691-L4691</f>
        <v/>
      </c>
      <c r="P4691" s="7">
        <f>H4691-M4691</f>
        <v/>
      </c>
      <c r="Q4691" s="7">
        <f>IF($I4691=1,(N4691-MAR1!$B$11)/MAR1!$D$11,(N4691-MAR1!$C$11)/MAR1!$E$11)</f>
        <v/>
      </c>
      <c r="R4691" s="7">
        <f>IF($I4691=1,(O4691-MAR1!$B$12)/MAR1!$D$12,(O4691-MAR1!$C$12)/MAR1!$E$12)</f>
        <v/>
      </c>
      <c r="S4691" s="7">
        <f>IF($I4691=1,(P4691-MAR1!$B$13)/MAR1!$D$13,(P4691-MAR1!$C$13)/MAR1!$E$13)</f>
        <v/>
      </c>
    </row>
    <row r="4692">
      <c r="A4692" s="5" t="n">
        <v>4691</v>
      </c>
      <c r="B4692" s="5" t="n">
        <v>13</v>
      </c>
      <c r="C4692" s="5" t="n">
        <v>311</v>
      </c>
      <c r="D4692" s="5" t="n">
        <v>11</v>
      </c>
      <c r="E4692" s="5" t="n">
        <v>0</v>
      </c>
      <c r="F4692" s="5" t="n">
        <v>29</v>
      </c>
      <c r="G4692" s="5" t="n">
        <v>16.3</v>
      </c>
      <c r="H4692" s="5" t="n">
        <v>17.92</v>
      </c>
      <c r="I4692" s="6">
        <f>IF(E4692&gt;=Markov!$B$3,1,0)</f>
        <v/>
      </c>
      <c r="J4692" s="6">
        <f>I4691</f>
        <v/>
      </c>
      <c r="K4692" s="7">
        <f>MAR1!$B$5+MAR1!$C$5*COS(2*PI()*$C4692/365)+MAR1!$D$5*SIN(2*PI()*$C4692/365)</f>
        <v/>
      </c>
      <c r="L4692" s="7">
        <f>MAR1!$B$6+MAR1!$C$6*COS(2*PI()*$C4692/365)+MAR1!$D$6*SIN(2*PI()*$C4692/365)</f>
        <v/>
      </c>
      <c r="M4692" s="7">
        <f>MAR1!$B$7+MAR1!$C$7*COS(2*PI()*$C4692/365)+MAR1!$D$7*SIN(2*PI()*$C4692/365)</f>
        <v/>
      </c>
      <c r="N4692" s="7">
        <f>F4692-K4692</f>
        <v/>
      </c>
      <c r="O4692" s="7">
        <f>G4692-L4692</f>
        <v/>
      </c>
      <c r="P4692" s="7">
        <f>H4692-M4692</f>
        <v/>
      </c>
      <c r="Q4692" s="7">
        <f>IF($I4692=1,(N4692-MAR1!$B$11)/MAR1!$D$11,(N4692-MAR1!$C$11)/MAR1!$E$11)</f>
        <v/>
      </c>
      <c r="R4692" s="7">
        <f>IF($I4692=1,(O4692-MAR1!$B$12)/MAR1!$D$12,(O4692-MAR1!$C$12)/MAR1!$E$12)</f>
        <v/>
      </c>
      <c r="S4692" s="7">
        <f>IF($I4692=1,(P4692-MAR1!$B$13)/MAR1!$D$13,(P4692-MAR1!$C$13)/MAR1!$E$13)</f>
        <v/>
      </c>
    </row>
    <row r="4693">
      <c r="A4693" s="5" t="n">
        <v>4692</v>
      </c>
      <c r="B4693" s="5" t="n">
        <v>13</v>
      </c>
      <c r="C4693" s="5" t="n">
        <v>312</v>
      </c>
      <c r="D4693" s="5" t="n">
        <v>11</v>
      </c>
      <c r="E4693" s="5" t="n">
        <v>0</v>
      </c>
      <c r="F4693" s="5" t="n">
        <v>29.5</v>
      </c>
      <c r="G4693" s="5" t="n">
        <v>16.6</v>
      </c>
      <c r="H4693" s="5" t="n">
        <v>12.67</v>
      </c>
      <c r="I4693" s="6">
        <f>IF(E4693&gt;=Markov!$B$3,1,0)</f>
        <v/>
      </c>
      <c r="J4693" s="6">
        <f>I4692</f>
        <v/>
      </c>
      <c r="K4693" s="7">
        <f>MAR1!$B$5+MAR1!$C$5*COS(2*PI()*$C4693/365)+MAR1!$D$5*SIN(2*PI()*$C4693/365)</f>
        <v/>
      </c>
      <c r="L4693" s="7">
        <f>MAR1!$B$6+MAR1!$C$6*COS(2*PI()*$C4693/365)+MAR1!$D$6*SIN(2*PI()*$C4693/365)</f>
        <v/>
      </c>
      <c r="M4693" s="7">
        <f>MAR1!$B$7+MAR1!$C$7*COS(2*PI()*$C4693/365)+MAR1!$D$7*SIN(2*PI()*$C4693/365)</f>
        <v/>
      </c>
      <c r="N4693" s="7">
        <f>F4693-K4693</f>
        <v/>
      </c>
      <c r="O4693" s="7">
        <f>G4693-L4693</f>
        <v/>
      </c>
      <c r="P4693" s="7">
        <f>H4693-M4693</f>
        <v/>
      </c>
      <c r="Q4693" s="7">
        <f>IF($I4693=1,(N4693-MAR1!$B$11)/MAR1!$D$11,(N4693-MAR1!$C$11)/MAR1!$E$11)</f>
        <v/>
      </c>
      <c r="R4693" s="7">
        <f>IF($I4693=1,(O4693-MAR1!$B$12)/MAR1!$D$12,(O4693-MAR1!$C$12)/MAR1!$E$12)</f>
        <v/>
      </c>
      <c r="S4693" s="7">
        <f>IF($I4693=1,(P4693-MAR1!$B$13)/MAR1!$D$13,(P4693-MAR1!$C$13)/MAR1!$E$13)</f>
        <v/>
      </c>
    </row>
    <row r="4694">
      <c r="A4694" s="5" t="n">
        <v>4693</v>
      </c>
      <c r="B4694" s="5" t="n">
        <v>13</v>
      </c>
      <c r="C4694" s="5" t="n">
        <v>313</v>
      </c>
      <c r="D4694" s="5" t="n">
        <v>11</v>
      </c>
      <c r="E4694" s="5" t="n">
        <v>0</v>
      </c>
      <c r="F4694" s="5" t="n">
        <v>28.9</v>
      </c>
      <c r="G4694" s="5" t="n">
        <v>15.4</v>
      </c>
      <c r="H4694" s="5" t="n">
        <v>20.76</v>
      </c>
      <c r="I4694" s="6">
        <f>IF(E4694&gt;=Markov!$B$3,1,0)</f>
        <v/>
      </c>
      <c r="J4694" s="6">
        <f>I4693</f>
        <v/>
      </c>
      <c r="K4694" s="7">
        <f>MAR1!$B$5+MAR1!$C$5*COS(2*PI()*$C4694/365)+MAR1!$D$5*SIN(2*PI()*$C4694/365)</f>
        <v/>
      </c>
      <c r="L4694" s="7">
        <f>MAR1!$B$6+MAR1!$C$6*COS(2*PI()*$C4694/365)+MAR1!$D$6*SIN(2*PI()*$C4694/365)</f>
        <v/>
      </c>
      <c r="M4694" s="7">
        <f>MAR1!$B$7+MAR1!$C$7*COS(2*PI()*$C4694/365)+MAR1!$D$7*SIN(2*PI()*$C4694/365)</f>
        <v/>
      </c>
      <c r="N4694" s="7">
        <f>F4694-K4694</f>
        <v/>
      </c>
      <c r="O4694" s="7">
        <f>G4694-L4694</f>
        <v/>
      </c>
      <c r="P4694" s="7">
        <f>H4694-M4694</f>
        <v/>
      </c>
      <c r="Q4694" s="7">
        <f>IF($I4694=1,(N4694-MAR1!$B$11)/MAR1!$D$11,(N4694-MAR1!$C$11)/MAR1!$E$11)</f>
        <v/>
      </c>
      <c r="R4694" s="7">
        <f>IF($I4694=1,(O4694-MAR1!$B$12)/MAR1!$D$12,(O4694-MAR1!$C$12)/MAR1!$E$12)</f>
        <v/>
      </c>
      <c r="S4694" s="7">
        <f>IF($I4694=1,(P4694-MAR1!$B$13)/MAR1!$D$13,(P4694-MAR1!$C$13)/MAR1!$E$13)</f>
        <v/>
      </c>
    </row>
    <row r="4695">
      <c r="A4695" s="5" t="n">
        <v>4694</v>
      </c>
      <c r="B4695" s="5" t="n">
        <v>13</v>
      </c>
      <c r="C4695" s="5" t="n">
        <v>314</v>
      </c>
      <c r="D4695" s="5" t="n">
        <v>11</v>
      </c>
      <c r="E4695" s="5" t="n">
        <v>0</v>
      </c>
      <c r="F4695" s="5" t="n">
        <v>26.7</v>
      </c>
      <c r="G4695" s="5" t="n">
        <v>14.2</v>
      </c>
      <c r="H4695" s="5" t="n">
        <v>13.35</v>
      </c>
      <c r="I4695" s="6">
        <f>IF(E4695&gt;=Markov!$B$3,1,0)</f>
        <v/>
      </c>
      <c r="J4695" s="6">
        <f>I4694</f>
        <v/>
      </c>
      <c r="K4695" s="7">
        <f>MAR1!$B$5+MAR1!$C$5*COS(2*PI()*$C4695/365)+MAR1!$D$5*SIN(2*PI()*$C4695/365)</f>
        <v/>
      </c>
      <c r="L4695" s="7">
        <f>MAR1!$B$6+MAR1!$C$6*COS(2*PI()*$C4695/365)+MAR1!$D$6*SIN(2*PI()*$C4695/365)</f>
        <v/>
      </c>
      <c r="M4695" s="7">
        <f>MAR1!$B$7+MAR1!$C$7*COS(2*PI()*$C4695/365)+MAR1!$D$7*SIN(2*PI()*$C4695/365)</f>
        <v/>
      </c>
      <c r="N4695" s="7">
        <f>F4695-K4695</f>
        <v/>
      </c>
      <c r="O4695" s="7">
        <f>G4695-L4695</f>
        <v/>
      </c>
      <c r="P4695" s="7">
        <f>H4695-M4695</f>
        <v/>
      </c>
      <c r="Q4695" s="7">
        <f>IF($I4695=1,(N4695-MAR1!$B$11)/MAR1!$D$11,(N4695-MAR1!$C$11)/MAR1!$E$11)</f>
        <v/>
      </c>
      <c r="R4695" s="7">
        <f>IF($I4695=1,(O4695-MAR1!$B$12)/MAR1!$D$12,(O4695-MAR1!$C$12)/MAR1!$E$12)</f>
        <v/>
      </c>
      <c r="S4695" s="7">
        <f>IF($I4695=1,(P4695-MAR1!$B$13)/MAR1!$D$13,(P4695-MAR1!$C$13)/MAR1!$E$13)</f>
        <v/>
      </c>
    </row>
    <row r="4696">
      <c r="A4696" s="5" t="n">
        <v>4695</v>
      </c>
      <c r="B4696" s="5" t="n">
        <v>13</v>
      </c>
      <c r="C4696" s="5" t="n">
        <v>315</v>
      </c>
      <c r="D4696" s="5" t="n">
        <v>11</v>
      </c>
      <c r="E4696" s="5" t="n">
        <v>0</v>
      </c>
      <c r="F4696" s="5" t="n">
        <v>27.6</v>
      </c>
      <c r="G4696" s="5" t="n">
        <v>15.3</v>
      </c>
      <c r="H4696" s="5" t="n">
        <v>18.23</v>
      </c>
      <c r="I4696" s="6">
        <f>IF(E4696&gt;=Markov!$B$3,1,0)</f>
        <v/>
      </c>
      <c r="J4696" s="6">
        <f>I4695</f>
        <v/>
      </c>
      <c r="K4696" s="7">
        <f>MAR1!$B$5+MAR1!$C$5*COS(2*PI()*$C4696/365)+MAR1!$D$5*SIN(2*PI()*$C4696/365)</f>
        <v/>
      </c>
      <c r="L4696" s="7">
        <f>MAR1!$B$6+MAR1!$C$6*COS(2*PI()*$C4696/365)+MAR1!$D$6*SIN(2*PI()*$C4696/365)</f>
        <v/>
      </c>
      <c r="M4696" s="7">
        <f>MAR1!$B$7+MAR1!$C$7*COS(2*PI()*$C4696/365)+MAR1!$D$7*SIN(2*PI()*$C4696/365)</f>
        <v/>
      </c>
      <c r="N4696" s="7">
        <f>F4696-K4696</f>
        <v/>
      </c>
      <c r="O4696" s="7">
        <f>G4696-L4696</f>
        <v/>
      </c>
      <c r="P4696" s="7">
        <f>H4696-M4696</f>
        <v/>
      </c>
      <c r="Q4696" s="7">
        <f>IF($I4696=1,(N4696-MAR1!$B$11)/MAR1!$D$11,(N4696-MAR1!$C$11)/MAR1!$E$11)</f>
        <v/>
      </c>
      <c r="R4696" s="7">
        <f>IF($I4696=1,(O4696-MAR1!$B$12)/MAR1!$D$12,(O4696-MAR1!$C$12)/MAR1!$E$12)</f>
        <v/>
      </c>
      <c r="S4696" s="7">
        <f>IF($I4696=1,(P4696-MAR1!$B$13)/MAR1!$D$13,(P4696-MAR1!$C$13)/MAR1!$E$13)</f>
        <v/>
      </c>
    </row>
    <row r="4697">
      <c r="A4697" s="5" t="n">
        <v>4696</v>
      </c>
      <c r="B4697" s="5" t="n">
        <v>13</v>
      </c>
      <c r="C4697" s="5" t="n">
        <v>316</v>
      </c>
      <c r="D4697" s="5" t="n">
        <v>11</v>
      </c>
      <c r="E4697" s="5" t="n">
        <v>0</v>
      </c>
      <c r="F4697" s="5" t="n">
        <v>27.4</v>
      </c>
      <c r="G4697" s="5" t="n">
        <v>14</v>
      </c>
      <c r="H4697" s="5" t="n">
        <v>13.07</v>
      </c>
      <c r="I4697" s="6">
        <f>IF(E4697&gt;=Markov!$B$3,1,0)</f>
        <v/>
      </c>
      <c r="J4697" s="6">
        <f>I4696</f>
        <v/>
      </c>
      <c r="K4697" s="7">
        <f>MAR1!$B$5+MAR1!$C$5*COS(2*PI()*$C4697/365)+MAR1!$D$5*SIN(2*PI()*$C4697/365)</f>
        <v/>
      </c>
      <c r="L4697" s="7">
        <f>MAR1!$B$6+MAR1!$C$6*COS(2*PI()*$C4697/365)+MAR1!$D$6*SIN(2*PI()*$C4697/365)</f>
        <v/>
      </c>
      <c r="M4697" s="7">
        <f>MAR1!$B$7+MAR1!$C$7*COS(2*PI()*$C4697/365)+MAR1!$D$7*SIN(2*PI()*$C4697/365)</f>
        <v/>
      </c>
      <c r="N4697" s="7">
        <f>F4697-K4697</f>
        <v/>
      </c>
      <c r="O4697" s="7">
        <f>G4697-L4697</f>
        <v/>
      </c>
      <c r="P4697" s="7">
        <f>H4697-M4697</f>
        <v/>
      </c>
      <c r="Q4697" s="7">
        <f>IF($I4697=1,(N4697-MAR1!$B$11)/MAR1!$D$11,(N4697-MAR1!$C$11)/MAR1!$E$11)</f>
        <v/>
      </c>
      <c r="R4697" s="7">
        <f>IF($I4697=1,(O4697-MAR1!$B$12)/MAR1!$D$12,(O4697-MAR1!$C$12)/MAR1!$E$12)</f>
        <v/>
      </c>
      <c r="S4697" s="7">
        <f>IF($I4697=1,(P4697-MAR1!$B$13)/MAR1!$D$13,(P4697-MAR1!$C$13)/MAR1!$E$13)</f>
        <v/>
      </c>
    </row>
    <row r="4698">
      <c r="A4698" s="5" t="n">
        <v>4697</v>
      </c>
      <c r="B4698" s="5" t="n">
        <v>13</v>
      </c>
      <c r="C4698" s="5" t="n">
        <v>317</v>
      </c>
      <c r="D4698" s="5" t="n">
        <v>11</v>
      </c>
      <c r="E4698" s="5" t="n">
        <v>0</v>
      </c>
      <c r="F4698" s="5" t="n">
        <v>28</v>
      </c>
      <c r="G4698" s="5" t="n">
        <v>10.9</v>
      </c>
      <c r="H4698" s="5" t="n">
        <v>17.95</v>
      </c>
      <c r="I4698" s="6">
        <f>IF(E4698&gt;=Markov!$B$3,1,0)</f>
        <v/>
      </c>
      <c r="J4698" s="6">
        <f>I4697</f>
        <v/>
      </c>
      <c r="K4698" s="7">
        <f>MAR1!$B$5+MAR1!$C$5*COS(2*PI()*$C4698/365)+MAR1!$D$5*SIN(2*PI()*$C4698/365)</f>
        <v/>
      </c>
      <c r="L4698" s="7">
        <f>MAR1!$B$6+MAR1!$C$6*COS(2*PI()*$C4698/365)+MAR1!$D$6*SIN(2*PI()*$C4698/365)</f>
        <v/>
      </c>
      <c r="M4698" s="7">
        <f>MAR1!$B$7+MAR1!$C$7*COS(2*PI()*$C4698/365)+MAR1!$D$7*SIN(2*PI()*$C4698/365)</f>
        <v/>
      </c>
      <c r="N4698" s="7">
        <f>F4698-K4698</f>
        <v/>
      </c>
      <c r="O4698" s="7">
        <f>G4698-L4698</f>
        <v/>
      </c>
      <c r="P4698" s="7">
        <f>H4698-M4698</f>
        <v/>
      </c>
      <c r="Q4698" s="7">
        <f>IF($I4698=1,(N4698-MAR1!$B$11)/MAR1!$D$11,(N4698-MAR1!$C$11)/MAR1!$E$11)</f>
        <v/>
      </c>
      <c r="R4698" s="7">
        <f>IF($I4698=1,(O4698-MAR1!$B$12)/MAR1!$D$12,(O4698-MAR1!$C$12)/MAR1!$E$12)</f>
        <v/>
      </c>
      <c r="S4698" s="7">
        <f>IF($I4698=1,(P4698-MAR1!$B$13)/MAR1!$D$13,(P4698-MAR1!$C$13)/MAR1!$E$13)</f>
        <v/>
      </c>
    </row>
    <row r="4699">
      <c r="A4699" s="5" t="n">
        <v>4698</v>
      </c>
      <c r="B4699" s="5" t="n">
        <v>13</v>
      </c>
      <c r="C4699" s="5" t="n">
        <v>318</v>
      </c>
      <c r="D4699" s="5" t="n">
        <v>11</v>
      </c>
      <c r="E4699" s="5" t="n">
        <v>0</v>
      </c>
      <c r="F4699" s="5" t="n">
        <v>27.4</v>
      </c>
      <c r="G4699" s="5" t="n">
        <v>12.3</v>
      </c>
      <c r="H4699" s="5" t="n">
        <v>8.619999999999999</v>
      </c>
      <c r="I4699" s="6">
        <f>IF(E4699&gt;=Markov!$B$3,1,0)</f>
        <v/>
      </c>
      <c r="J4699" s="6">
        <f>I4698</f>
        <v/>
      </c>
      <c r="K4699" s="7">
        <f>MAR1!$B$5+MAR1!$C$5*COS(2*PI()*$C4699/365)+MAR1!$D$5*SIN(2*PI()*$C4699/365)</f>
        <v/>
      </c>
      <c r="L4699" s="7">
        <f>MAR1!$B$6+MAR1!$C$6*COS(2*PI()*$C4699/365)+MAR1!$D$6*SIN(2*PI()*$C4699/365)</f>
        <v/>
      </c>
      <c r="M4699" s="7">
        <f>MAR1!$B$7+MAR1!$C$7*COS(2*PI()*$C4699/365)+MAR1!$D$7*SIN(2*PI()*$C4699/365)</f>
        <v/>
      </c>
      <c r="N4699" s="7">
        <f>F4699-K4699</f>
        <v/>
      </c>
      <c r="O4699" s="7">
        <f>G4699-L4699</f>
        <v/>
      </c>
      <c r="P4699" s="7">
        <f>H4699-M4699</f>
        <v/>
      </c>
      <c r="Q4699" s="7">
        <f>IF($I4699=1,(N4699-MAR1!$B$11)/MAR1!$D$11,(N4699-MAR1!$C$11)/MAR1!$E$11)</f>
        <v/>
      </c>
      <c r="R4699" s="7">
        <f>IF($I4699=1,(O4699-MAR1!$B$12)/MAR1!$D$12,(O4699-MAR1!$C$12)/MAR1!$E$12)</f>
        <v/>
      </c>
      <c r="S4699" s="7">
        <f>IF($I4699=1,(P4699-MAR1!$B$13)/MAR1!$D$13,(P4699-MAR1!$C$13)/MAR1!$E$13)</f>
        <v/>
      </c>
    </row>
    <row r="4700">
      <c r="A4700" s="5" t="n">
        <v>4699</v>
      </c>
      <c r="B4700" s="5" t="n">
        <v>13</v>
      </c>
      <c r="C4700" s="5" t="n">
        <v>319</v>
      </c>
      <c r="D4700" s="5" t="n">
        <v>11</v>
      </c>
      <c r="E4700" s="5" t="n">
        <v>0</v>
      </c>
      <c r="F4700" s="5" t="n">
        <v>29.9</v>
      </c>
      <c r="G4700" s="5" t="n">
        <v>14.9</v>
      </c>
      <c r="H4700" s="5" t="n">
        <v>13.76</v>
      </c>
      <c r="I4700" s="6">
        <f>IF(E4700&gt;=Markov!$B$3,1,0)</f>
        <v/>
      </c>
      <c r="J4700" s="6">
        <f>I4699</f>
        <v/>
      </c>
      <c r="K4700" s="7">
        <f>MAR1!$B$5+MAR1!$C$5*COS(2*PI()*$C4700/365)+MAR1!$D$5*SIN(2*PI()*$C4700/365)</f>
        <v/>
      </c>
      <c r="L4700" s="7">
        <f>MAR1!$B$6+MAR1!$C$6*COS(2*PI()*$C4700/365)+MAR1!$D$6*SIN(2*PI()*$C4700/365)</f>
        <v/>
      </c>
      <c r="M4700" s="7">
        <f>MAR1!$B$7+MAR1!$C$7*COS(2*PI()*$C4700/365)+MAR1!$D$7*SIN(2*PI()*$C4700/365)</f>
        <v/>
      </c>
      <c r="N4700" s="7">
        <f>F4700-K4700</f>
        <v/>
      </c>
      <c r="O4700" s="7">
        <f>G4700-L4700</f>
        <v/>
      </c>
      <c r="P4700" s="7">
        <f>H4700-M4700</f>
        <v/>
      </c>
      <c r="Q4700" s="7">
        <f>IF($I4700=1,(N4700-MAR1!$B$11)/MAR1!$D$11,(N4700-MAR1!$C$11)/MAR1!$E$11)</f>
        <v/>
      </c>
      <c r="R4700" s="7">
        <f>IF($I4700=1,(O4700-MAR1!$B$12)/MAR1!$D$12,(O4700-MAR1!$C$12)/MAR1!$E$12)</f>
        <v/>
      </c>
      <c r="S4700" s="7">
        <f>IF($I4700=1,(P4700-MAR1!$B$13)/MAR1!$D$13,(P4700-MAR1!$C$13)/MAR1!$E$13)</f>
        <v/>
      </c>
    </row>
    <row r="4701">
      <c r="A4701" s="5" t="n">
        <v>4700</v>
      </c>
      <c r="B4701" s="5" t="n">
        <v>13</v>
      </c>
      <c r="C4701" s="5" t="n">
        <v>320</v>
      </c>
      <c r="D4701" s="5" t="n">
        <v>11</v>
      </c>
      <c r="E4701" s="5" t="n">
        <v>0</v>
      </c>
      <c r="F4701" s="5" t="n">
        <v>30.1</v>
      </c>
      <c r="G4701" s="5" t="n">
        <v>16.3</v>
      </c>
      <c r="H4701" s="5" t="n">
        <v>14.56</v>
      </c>
      <c r="I4701" s="6">
        <f>IF(E4701&gt;=Markov!$B$3,1,0)</f>
        <v/>
      </c>
      <c r="J4701" s="6">
        <f>I4700</f>
        <v/>
      </c>
      <c r="K4701" s="7">
        <f>MAR1!$B$5+MAR1!$C$5*COS(2*PI()*$C4701/365)+MAR1!$D$5*SIN(2*PI()*$C4701/365)</f>
        <v/>
      </c>
      <c r="L4701" s="7">
        <f>MAR1!$B$6+MAR1!$C$6*COS(2*PI()*$C4701/365)+MAR1!$D$6*SIN(2*PI()*$C4701/365)</f>
        <v/>
      </c>
      <c r="M4701" s="7">
        <f>MAR1!$B$7+MAR1!$C$7*COS(2*PI()*$C4701/365)+MAR1!$D$7*SIN(2*PI()*$C4701/365)</f>
        <v/>
      </c>
      <c r="N4701" s="7">
        <f>F4701-K4701</f>
        <v/>
      </c>
      <c r="O4701" s="7">
        <f>G4701-L4701</f>
        <v/>
      </c>
      <c r="P4701" s="7">
        <f>H4701-M4701</f>
        <v/>
      </c>
      <c r="Q4701" s="7">
        <f>IF($I4701=1,(N4701-MAR1!$B$11)/MAR1!$D$11,(N4701-MAR1!$C$11)/MAR1!$E$11)</f>
        <v/>
      </c>
      <c r="R4701" s="7">
        <f>IF($I4701=1,(O4701-MAR1!$B$12)/MAR1!$D$12,(O4701-MAR1!$C$12)/MAR1!$E$12)</f>
        <v/>
      </c>
      <c r="S4701" s="7">
        <f>IF($I4701=1,(P4701-MAR1!$B$13)/MAR1!$D$13,(P4701-MAR1!$C$13)/MAR1!$E$13)</f>
        <v/>
      </c>
    </row>
    <row r="4702">
      <c r="A4702" s="5" t="n">
        <v>4701</v>
      </c>
      <c r="B4702" s="5" t="n">
        <v>13</v>
      </c>
      <c r="C4702" s="5" t="n">
        <v>321</v>
      </c>
      <c r="D4702" s="5" t="n">
        <v>11</v>
      </c>
      <c r="E4702" s="5" t="n">
        <v>0</v>
      </c>
      <c r="F4702" s="5" t="n">
        <v>25.4</v>
      </c>
      <c r="G4702" s="5" t="n">
        <v>13.9</v>
      </c>
      <c r="H4702" s="5" t="n">
        <v>12.91</v>
      </c>
      <c r="I4702" s="6">
        <f>IF(E4702&gt;=Markov!$B$3,1,0)</f>
        <v/>
      </c>
      <c r="J4702" s="6">
        <f>I4701</f>
        <v/>
      </c>
      <c r="K4702" s="7">
        <f>MAR1!$B$5+MAR1!$C$5*COS(2*PI()*$C4702/365)+MAR1!$D$5*SIN(2*PI()*$C4702/365)</f>
        <v/>
      </c>
      <c r="L4702" s="7">
        <f>MAR1!$B$6+MAR1!$C$6*COS(2*PI()*$C4702/365)+MAR1!$D$6*SIN(2*PI()*$C4702/365)</f>
        <v/>
      </c>
      <c r="M4702" s="7">
        <f>MAR1!$B$7+MAR1!$C$7*COS(2*PI()*$C4702/365)+MAR1!$D$7*SIN(2*PI()*$C4702/365)</f>
        <v/>
      </c>
      <c r="N4702" s="7">
        <f>F4702-K4702</f>
        <v/>
      </c>
      <c r="O4702" s="7">
        <f>G4702-L4702</f>
        <v/>
      </c>
      <c r="P4702" s="7">
        <f>H4702-M4702</f>
        <v/>
      </c>
      <c r="Q4702" s="7">
        <f>IF($I4702=1,(N4702-MAR1!$B$11)/MAR1!$D$11,(N4702-MAR1!$C$11)/MAR1!$E$11)</f>
        <v/>
      </c>
      <c r="R4702" s="7">
        <f>IF($I4702=1,(O4702-MAR1!$B$12)/MAR1!$D$12,(O4702-MAR1!$C$12)/MAR1!$E$12)</f>
        <v/>
      </c>
      <c r="S4702" s="7">
        <f>IF($I4702=1,(P4702-MAR1!$B$13)/MAR1!$D$13,(P4702-MAR1!$C$13)/MAR1!$E$13)</f>
        <v/>
      </c>
    </row>
    <row r="4703">
      <c r="A4703" s="5" t="n">
        <v>4702</v>
      </c>
      <c r="B4703" s="5" t="n">
        <v>13</v>
      </c>
      <c r="C4703" s="5" t="n">
        <v>322</v>
      </c>
      <c r="D4703" s="5" t="n">
        <v>11</v>
      </c>
      <c r="E4703" s="5" t="n">
        <v>0</v>
      </c>
      <c r="F4703" s="5" t="n">
        <v>27.6</v>
      </c>
      <c r="G4703" s="5" t="n">
        <v>13.5</v>
      </c>
      <c r="H4703" s="5" t="n">
        <v>12.41</v>
      </c>
      <c r="I4703" s="6">
        <f>IF(E4703&gt;=Markov!$B$3,1,0)</f>
        <v/>
      </c>
      <c r="J4703" s="6">
        <f>I4702</f>
        <v/>
      </c>
      <c r="K4703" s="7">
        <f>MAR1!$B$5+MAR1!$C$5*COS(2*PI()*$C4703/365)+MAR1!$D$5*SIN(2*PI()*$C4703/365)</f>
        <v/>
      </c>
      <c r="L4703" s="7">
        <f>MAR1!$B$6+MAR1!$C$6*COS(2*PI()*$C4703/365)+MAR1!$D$6*SIN(2*PI()*$C4703/365)</f>
        <v/>
      </c>
      <c r="M4703" s="7">
        <f>MAR1!$B$7+MAR1!$C$7*COS(2*PI()*$C4703/365)+MAR1!$D$7*SIN(2*PI()*$C4703/365)</f>
        <v/>
      </c>
      <c r="N4703" s="7">
        <f>F4703-K4703</f>
        <v/>
      </c>
      <c r="O4703" s="7">
        <f>G4703-L4703</f>
        <v/>
      </c>
      <c r="P4703" s="7">
        <f>H4703-M4703</f>
        <v/>
      </c>
      <c r="Q4703" s="7">
        <f>IF($I4703=1,(N4703-MAR1!$B$11)/MAR1!$D$11,(N4703-MAR1!$C$11)/MAR1!$E$11)</f>
        <v/>
      </c>
      <c r="R4703" s="7">
        <f>IF($I4703=1,(O4703-MAR1!$B$12)/MAR1!$D$12,(O4703-MAR1!$C$12)/MAR1!$E$12)</f>
        <v/>
      </c>
      <c r="S4703" s="7">
        <f>IF($I4703=1,(P4703-MAR1!$B$13)/MAR1!$D$13,(P4703-MAR1!$C$13)/MAR1!$E$13)</f>
        <v/>
      </c>
    </row>
    <row r="4704">
      <c r="A4704" s="5" t="n">
        <v>4703</v>
      </c>
      <c r="B4704" s="5" t="n">
        <v>13</v>
      </c>
      <c r="C4704" s="5" t="n">
        <v>323</v>
      </c>
      <c r="D4704" s="5" t="n">
        <v>11</v>
      </c>
      <c r="E4704" s="5" t="n">
        <v>0</v>
      </c>
      <c r="F4704" s="5" t="n">
        <v>27.9</v>
      </c>
      <c r="G4704" s="5" t="n">
        <v>15.9</v>
      </c>
      <c r="H4704" s="5" t="n">
        <v>16.52</v>
      </c>
      <c r="I4704" s="6">
        <f>IF(E4704&gt;=Markov!$B$3,1,0)</f>
        <v/>
      </c>
      <c r="J4704" s="6">
        <f>I4703</f>
        <v/>
      </c>
      <c r="K4704" s="7">
        <f>MAR1!$B$5+MAR1!$C$5*COS(2*PI()*$C4704/365)+MAR1!$D$5*SIN(2*PI()*$C4704/365)</f>
        <v/>
      </c>
      <c r="L4704" s="7">
        <f>MAR1!$B$6+MAR1!$C$6*COS(2*PI()*$C4704/365)+MAR1!$D$6*SIN(2*PI()*$C4704/365)</f>
        <v/>
      </c>
      <c r="M4704" s="7">
        <f>MAR1!$B$7+MAR1!$C$7*COS(2*PI()*$C4704/365)+MAR1!$D$7*SIN(2*PI()*$C4704/365)</f>
        <v/>
      </c>
      <c r="N4704" s="7">
        <f>F4704-K4704</f>
        <v/>
      </c>
      <c r="O4704" s="7">
        <f>G4704-L4704</f>
        <v/>
      </c>
      <c r="P4704" s="7">
        <f>H4704-M4704</f>
        <v/>
      </c>
      <c r="Q4704" s="7">
        <f>IF($I4704=1,(N4704-MAR1!$B$11)/MAR1!$D$11,(N4704-MAR1!$C$11)/MAR1!$E$11)</f>
        <v/>
      </c>
      <c r="R4704" s="7">
        <f>IF($I4704=1,(O4704-MAR1!$B$12)/MAR1!$D$12,(O4704-MAR1!$C$12)/MAR1!$E$12)</f>
        <v/>
      </c>
      <c r="S4704" s="7">
        <f>IF($I4704=1,(P4704-MAR1!$B$13)/MAR1!$D$13,(P4704-MAR1!$C$13)/MAR1!$E$13)</f>
        <v/>
      </c>
    </row>
    <row r="4705">
      <c r="A4705" s="5" t="n">
        <v>4704</v>
      </c>
      <c r="B4705" s="5" t="n">
        <v>13</v>
      </c>
      <c r="C4705" s="5" t="n">
        <v>324</v>
      </c>
      <c r="D4705" s="5" t="n">
        <v>11</v>
      </c>
      <c r="E4705" s="5" t="n">
        <v>0</v>
      </c>
      <c r="F4705" s="5" t="n">
        <v>28.7</v>
      </c>
      <c r="G4705" s="5" t="n">
        <v>15.7</v>
      </c>
      <c r="H4705" s="5" t="n">
        <v>8.33</v>
      </c>
      <c r="I4705" s="6">
        <f>IF(E4705&gt;=Markov!$B$3,1,0)</f>
        <v/>
      </c>
      <c r="J4705" s="6">
        <f>I4704</f>
        <v/>
      </c>
      <c r="K4705" s="7">
        <f>MAR1!$B$5+MAR1!$C$5*COS(2*PI()*$C4705/365)+MAR1!$D$5*SIN(2*PI()*$C4705/365)</f>
        <v/>
      </c>
      <c r="L4705" s="7">
        <f>MAR1!$B$6+MAR1!$C$6*COS(2*PI()*$C4705/365)+MAR1!$D$6*SIN(2*PI()*$C4705/365)</f>
        <v/>
      </c>
      <c r="M4705" s="7">
        <f>MAR1!$B$7+MAR1!$C$7*COS(2*PI()*$C4705/365)+MAR1!$D$7*SIN(2*PI()*$C4705/365)</f>
        <v/>
      </c>
      <c r="N4705" s="7">
        <f>F4705-K4705</f>
        <v/>
      </c>
      <c r="O4705" s="7">
        <f>G4705-L4705</f>
        <v/>
      </c>
      <c r="P4705" s="7">
        <f>H4705-M4705</f>
        <v/>
      </c>
      <c r="Q4705" s="7">
        <f>IF($I4705=1,(N4705-MAR1!$B$11)/MAR1!$D$11,(N4705-MAR1!$C$11)/MAR1!$E$11)</f>
        <v/>
      </c>
      <c r="R4705" s="7">
        <f>IF($I4705=1,(O4705-MAR1!$B$12)/MAR1!$D$12,(O4705-MAR1!$C$12)/MAR1!$E$12)</f>
        <v/>
      </c>
      <c r="S4705" s="7">
        <f>IF($I4705=1,(P4705-MAR1!$B$13)/MAR1!$D$13,(P4705-MAR1!$C$13)/MAR1!$E$13)</f>
        <v/>
      </c>
    </row>
    <row r="4706">
      <c r="A4706" s="5" t="n">
        <v>4705</v>
      </c>
      <c r="B4706" s="5" t="n">
        <v>13</v>
      </c>
      <c r="C4706" s="5" t="n">
        <v>325</v>
      </c>
      <c r="D4706" s="5" t="n">
        <v>11</v>
      </c>
      <c r="E4706" s="5" t="n">
        <v>0</v>
      </c>
      <c r="F4706" s="5" t="n">
        <v>31.6</v>
      </c>
      <c r="G4706" s="5" t="n">
        <v>14.8</v>
      </c>
      <c r="H4706" s="5" t="n">
        <v>13.72</v>
      </c>
      <c r="I4706" s="6">
        <f>IF(E4706&gt;=Markov!$B$3,1,0)</f>
        <v/>
      </c>
      <c r="J4706" s="6">
        <f>I4705</f>
        <v/>
      </c>
      <c r="K4706" s="7">
        <f>MAR1!$B$5+MAR1!$C$5*COS(2*PI()*$C4706/365)+MAR1!$D$5*SIN(2*PI()*$C4706/365)</f>
        <v/>
      </c>
      <c r="L4706" s="7">
        <f>MAR1!$B$6+MAR1!$C$6*COS(2*PI()*$C4706/365)+MAR1!$D$6*SIN(2*PI()*$C4706/365)</f>
        <v/>
      </c>
      <c r="M4706" s="7">
        <f>MAR1!$B$7+MAR1!$C$7*COS(2*PI()*$C4706/365)+MAR1!$D$7*SIN(2*PI()*$C4706/365)</f>
        <v/>
      </c>
      <c r="N4706" s="7">
        <f>F4706-K4706</f>
        <v/>
      </c>
      <c r="O4706" s="7">
        <f>G4706-L4706</f>
        <v/>
      </c>
      <c r="P4706" s="7">
        <f>H4706-M4706</f>
        <v/>
      </c>
      <c r="Q4706" s="7">
        <f>IF($I4706=1,(N4706-MAR1!$B$11)/MAR1!$D$11,(N4706-MAR1!$C$11)/MAR1!$E$11)</f>
        <v/>
      </c>
      <c r="R4706" s="7">
        <f>IF($I4706=1,(O4706-MAR1!$B$12)/MAR1!$D$12,(O4706-MAR1!$C$12)/MAR1!$E$12)</f>
        <v/>
      </c>
      <c r="S4706" s="7">
        <f>IF($I4706=1,(P4706-MAR1!$B$13)/MAR1!$D$13,(P4706-MAR1!$C$13)/MAR1!$E$13)</f>
        <v/>
      </c>
    </row>
    <row r="4707">
      <c r="A4707" s="5" t="n">
        <v>4706</v>
      </c>
      <c r="B4707" s="5" t="n">
        <v>13</v>
      </c>
      <c r="C4707" s="5" t="n">
        <v>326</v>
      </c>
      <c r="D4707" s="5" t="n">
        <v>11</v>
      </c>
      <c r="E4707" s="5" t="n">
        <v>0</v>
      </c>
      <c r="F4707" s="5" t="n">
        <v>30.4</v>
      </c>
      <c r="G4707" s="5" t="n">
        <v>15.3</v>
      </c>
      <c r="H4707" s="5" t="n">
        <v>16.61</v>
      </c>
      <c r="I4707" s="6">
        <f>IF(E4707&gt;=Markov!$B$3,1,0)</f>
        <v/>
      </c>
      <c r="J4707" s="6">
        <f>I4706</f>
        <v/>
      </c>
      <c r="K4707" s="7">
        <f>MAR1!$B$5+MAR1!$C$5*COS(2*PI()*$C4707/365)+MAR1!$D$5*SIN(2*PI()*$C4707/365)</f>
        <v/>
      </c>
      <c r="L4707" s="7">
        <f>MAR1!$B$6+MAR1!$C$6*COS(2*PI()*$C4707/365)+MAR1!$D$6*SIN(2*PI()*$C4707/365)</f>
        <v/>
      </c>
      <c r="M4707" s="7">
        <f>MAR1!$B$7+MAR1!$C$7*COS(2*PI()*$C4707/365)+MAR1!$D$7*SIN(2*PI()*$C4707/365)</f>
        <v/>
      </c>
      <c r="N4707" s="7">
        <f>F4707-K4707</f>
        <v/>
      </c>
      <c r="O4707" s="7">
        <f>G4707-L4707</f>
        <v/>
      </c>
      <c r="P4707" s="7">
        <f>H4707-M4707</f>
        <v/>
      </c>
      <c r="Q4707" s="7">
        <f>IF($I4707=1,(N4707-MAR1!$B$11)/MAR1!$D$11,(N4707-MAR1!$C$11)/MAR1!$E$11)</f>
        <v/>
      </c>
      <c r="R4707" s="7">
        <f>IF($I4707=1,(O4707-MAR1!$B$12)/MAR1!$D$12,(O4707-MAR1!$C$12)/MAR1!$E$12)</f>
        <v/>
      </c>
      <c r="S4707" s="7">
        <f>IF($I4707=1,(P4707-MAR1!$B$13)/MAR1!$D$13,(P4707-MAR1!$C$13)/MAR1!$E$13)</f>
        <v/>
      </c>
    </row>
    <row r="4708">
      <c r="A4708" s="5" t="n">
        <v>4707</v>
      </c>
      <c r="B4708" s="5" t="n">
        <v>13</v>
      </c>
      <c r="C4708" s="5" t="n">
        <v>327</v>
      </c>
      <c r="D4708" s="5" t="n">
        <v>11</v>
      </c>
      <c r="E4708" s="5" t="n">
        <v>0</v>
      </c>
      <c r="F4708" s="5" t="n">
        <v>29.2</v>
      </c>
      <c r="G4708" s="5" t="n">
        <v>14.5</v>
      </c>
      <c r="H4708" s="5" t="n">
        <v>15.14</v>
      </c>
      <c r="I4708" s="6">
        <f>IF(E4708&gt;=Markov!$B$3,1,0)</f>
        <v/>
      </c>
      <c r="J4708" s="6">
        <f>I4707</f>
        <v/>
      </c>
      <c r="K4708" s="7">
        <f>MAR1!$B$5+MAR1!$C$5*COS(2*PI()*$C4708/365)+MAR1!$D$5*SIN(2*PI()*$C4708/365)</f>
        <v/>
      </c>
      <c r="L4708" s="7">
        <f>MAR1!$B$6+MAR1!$C$6*COS(2*PI()*$C4708/365)+MAR1!$D$6*SIN(2*PI()*$C4708/365)</f>
        <v/>
      </c>
      <c r="M4708" s="7">
        <f>MAR1!$B$7+MAR1!$C$7*COS(2*PI()*$C4708/365)+MAR1!$D$7*SIN(2*PI()*$C4708/365)</f>
        <v/>
      </c>
      <c r="N4708" s="7">
        <f>F4708-K4708</f>
        <v/>
      </c>
      <c r="O4708" s="7">
        <f>G4708-L4708</f>
        <v/>
      </c>
      <c r="P4708" s="7">
        <f>H4708-M4708</f>
        <v/>
      </c>
      <c r="Q4708" s="7">
        <f>IF($I4708=1,(N4708-MAR1!$B$11)/MAR1!$D$11,(N4708-MAR1!$C$11)/MAR1!$E$11)</f>
        <v/>
      </c>
      <c r="R4708" s="7">
        <f>IF($I4708=1,(O4708-MAR1!$B$12)/MAR1!$D$12,(O4708-MAR1!$C$12)/MAR1!$E$12)</f>
        <v/>
      </c>
      <c r="S4708" s="7">
        <f>IF($I4708=1,(P4708-MAR1!$B$13)/MAR1!$D$13,(P4708-MAR1!$C$13)/MAR1!$E$13)</f>
        <v/>
      </c>
    </row>
    <row r="4709">
      <c r="A4709" s="5" t="n">
        <v>4708</v>
      </c>
      <c r="B4709" s="5" t="n">
        <v>13</v>
      </c>
      <c r="C4709" s="5" t="n">
        <v>328</v>
      </c>
      <c r="D4709" s="5" t="n">
        <v>11</v>
      </c>
      <c r="E4709" s="5" t="n">
        <v>0</v>
      </c>
      <c r="F4709" s="5" t="n">
        <v>29.6</v>
      </c>
      <c r="G4709" s="5" t="n">
        <v>13.1</v>
      </c>
      <c r="H4709" s="5" t="n">
        <v>5.6</v>
      </c>
      <c r="I4709" s="6">
        <f>IF(E4709&gt;=Markov!$B$3,1,0)</f>
        <v/>
      </c>
      <c r="J4709" s="6">
        <f>I4708</f>
        <v/>
      </c>
      <c r="K4709" s="7">
        <f>MAR1!$B$5+MAR1!$C$5*COS(2*PI()*$C4709/365)+MAR1!$D$5*SIN(2*PI()*$C4709/365)</f>
        <v/>
      </c>
      <c r="L4709" s="7">
        <f>MAR1!$B$6+MAR1!$C$6*COS(2*PI()*$C4709/365)+MAR1!$D$6*SIN(2*PI()*$C4709/365)</f>
        <v/>
      </c>
      <c r="M4709" s="7">
        <f>MAR1!$B$7+MAR1!$C$7*COS(2*PI()*$C4709/365)+MAR1!$D$7*SIN(2*PI()*$C4709/365)</f>
        <v/>
      </c>
      <c r="N4709" s="7">
        <f>F4709-K4709</f>
        <v/>
      </c>
      <c r="O4709" s="7">
        <f>G4709-L4709</f>
        <v/>
      </c>
      <c r="P4709" s="7">
        <f>H4709-M4709</f>
        <v/>
      </c>
      <c r="Q4709" s="7">
        <f>IF($I4709=1,(N4709-MAR1!$B$11)/MAR1!$D$11,(N4709-MAR1!$C$11)/MAR1!$E$11)</f>
        <v/>
      </c>
      <c r="R4709" s="7">
        <f>IF($I4709=1,(O4709-MAR1!$B$12)/MAR1!$D$12,(O4709-MAR1!$C$12)/MAR1!$E$12)</f>
        <v/>
      </c>
      <c r="S4709" s="7">
        <f>IF($I4709=1,(P4709-MAR1!$B$13)/MAR1!$D$13,(P4709-MAR1!$C$13)/MAR1!$E$13)</f>
        <v/>
      </c>
    </row>
    <row r="4710">
      <c r="A4710" s="5" t="n">
        <v>4709</v>
      </c>
      <c r="B4710" s="5" t="n">
        <v>13</v>
      </c>
      <c r="C4710" s="5" t="n">
        <v>329</v>
      </c>
      <c r="D4710" s="5" t="n">
        <v>11</v>
      </c>
      <c r="E4710" s="5" t="n">
        <v>0</v>
      </c>
      <c r="F4710" s="5" t="n">
        <v>27.6</v>
      </c>
      <c r="G4710" s="5" t="n">
        <v>11.9</v>
      </c>
      <c r="H4710" s="5" t="n">
        <v>10.67</v>
      </c>
      <c r="I4710" s="6">
        <f>IF(E4710&gt;=Markov!$B$3,1,0)</f>
        <v/>
      </c>
      <c r="J4710" s="6">
        <f>I4709</f>
        <v/>
      </c>
      <c r="K4710" s="7">
        <f>MAR1!$B$5+MAR1!$C$5*COS(2*PI()*$C4710/365)+MAR1!$D$5*SIN(2*PI()*$C4710/365)</f>
        <v/>
      </c>
      <c r="L4710" s="7">
        <f>MAR1!$B$6+MAR1!$C$6*COS(2*PI()*$C4710/365)+MAR1!$D$6*SIN(2*PI()*$C4710/365)</f>
        <v/>
      </c>
      <c r="M4710" s="7">
        <f>MAR1!$B$7+MAR1!$C$7*COS(2*PI()*$C4710/365)+MAR1!$D$7*SIN(2*PI()*$C4710/365)</f>
        <v/>
      </c>
      <c r="N4710" s="7">
        <f>F4710-K4710</f>
        <v/>
      </c>
      <c r="O4710" s="7">
        <f>G4710-L4710</f>
        <v/>
      </c>
      <c r="P4710" s="7">
        <f>H4710-M4710</f>
        <v/>
      </c>
      <c r="Q4710" s="7">
        <f>IF($I4710=1,(N4710-MAR1!$B$11)/MAR1!$D$11,(N4710-MAR1!$C$11)/MAR1!$E$11)</f>
        <v/>
      </c>
      <c r="R4710" s="7">
        <f>IF($I4710=1,(O4710-MAR1!$B$12)/MAR1!$D$12,(O4710-MAR1!$C$12)/MAR1!$E$12)</f>
        <v/>
      </c>
      <c r="S4710" s="7">
        <f>IF($I4710=1,(P4710-MAR1!$B$13)/MAR1!$D$13,(P4710-MAR1!$C$13)/MAR1!$E$13)</f>
        <v/>
      </c>
    </row>
    <row r="4711">
      <c r="A4711" s="5" t="n">
        <v>4710</v>
      </c>
      <c r="B4711" s="5" t="n">
        <v>13</v>
      </c>
      <c r="C4711" s="5" t="n">
        <v>330</v>
      </c>
      <c r="D4711" s="5" t="n">
        <v>11</v>
      </c>
      <c r="E4711" s="5" t="n">
        <v>0</v>
      </c>
      <c r="F4711" s="5" t="n">
        <v>27.8</v>
      </c>
      <c r="G4711" s="5" t="n">
        <v>12.7</v>
      </c>
      <c r="H4711" s="5" t="n">
        <v>12.89</v>
      </c>
      <c r="I4711" s="6">
        <f>IF(E4711&gt;=Markov!$B$3,1,0)</f>
        <v/>
      </c>
      <c r="J4711" s="6">
        <f>I4710</f>
        <v/>
      </c>
      <c r="K4711" s="7">
        <f>MAR1!$B$5+MAR1!$C$5*COS(2*PI()*$C4711/365)+MAR1!$D$5*SIN(2*PI()*$C4711/365)</f>
        <v/>
      </c>
      <c r="L4711" s="7">
        <f>MAR1!$B$6+MAR1!$C$6*COS(2*PI()*$C4711/365)+MAR1!$D$6*SIN(2*PI()*$C4711/365)</f>
        <v/>
      </c>
      <c r="M4711" s="7">
        <f>MAR1!$B$7+MAR1!$C$7*COS(2*PI()*$C4711/365)+MAR1!$D$7*SIN(2*PI()*$C4711/365)</f>
        <v/>
      </c>
      <c r="N4711" s="7">
        <f>F4711-K4711</f>
        <v/>
      </c>
      <c r="O4711" s="7">
        <f>G4711-L4711</f>
        <v/>
      </c>
      <c r="P4711" s="7">
        <f>H4711-M4711</f>
        <v/>
      </c>
      <c r="Q4711" s="7">
        <f>IF($I4711=1,(N4711-MAR1!$B$11)/MAR1!$D$11,(N4711-MAR1!$C$11)/MAR1!$E$11)</f>
        <v/>
      </c>
      <c r="R4711" s="7">
        <f>IF($I4711=1,(O4711-MAR1!$B$12)/MAR1!$D$12,(O4711-MAR1!$C$12)/MAR1!$E$12)</f>
        <v/>
      </c>
      <c r="S4711" s="7">
        <f>IF($I4711=1,(P4711-MAR1!$B$13)/MAR1!$D$13,(P4711-MAR1!$C$13)/MAR1!$E$13)</f>
        <v/>
      </c>
    </row>
    <row r="4712">
      <c r="A4712" s="5" t="n">
        <v>4711</v>
      </c>
      <c r="B4712" s="5" t="n">
        <v>13</v>
      </c>
      <c r="C4712" s="5" t="n">
        <v>331</v>
      </c>
      <c r="D4712" s="5" t="n">
        <v>11</v>
      </c>
      <c r="E4712" s="5" t="n">
        <v>0</v>
      </c>
      <c r="F4712" s="5" t="n">
        <v>25.6</v>
      </c>
      <c r="G4712" s="5" t="n">
        <v>14.9</v>
      </c>
      <c r="H4712" s="5" t="n">
        <v>16.31</v>
      </c>
      <c r="I4712" s="6">
        <f>IF(E4712&gt;=Markov!$B$3,1,0)</f>
        <v/>
      </c>
      <c r="J4712" s="6">
        <f>I4711</f>
        <v/>
      </c>
      <c r="K4712" s="7">
        <f>MAR1!$B$5+MAR1!$C$5*COS(2*PI()*$C4712/365)+MAR1!$D$5*SIN(2*PI()*$C4712/365)</f>
        <v/>
      </c>
      <c r="L4712" s="7">
        <f>MAR1!$B$6+MAR1!$C$6*COS(2*PI()*$C4712/365)+MAR1!$D$6*SIN(2*PI()*$C4712/365)</f>
        <v/>
      </c>
      <c r="M4712" s="7">
        <f>MAR1!$B$7+MAR1!$C$7*COS(2*PI()*$C4712/365)+MAR1!$D$7*SIN(2*PI()*$C4712/365)</f>
        <v/>
      </c>
      <c r="N4712" s="7">
        <f>F4712-K4712</f>
        <v/>
      </c>
      <c r="O4712" s="7">
        <f>G4712-L4712</f>
        <v/>
      </c>
      <c r="P4712" s="7">
        <f>H4712-M4712</f>
        <v/>
      </c>
      <c r="Q4712" s="7">
        <f>IF($I4712=1,(N4712-MAR1!$B$11)/MAR1!$D$11,(N4712-MAR1!$C$11)/MAR1!$E$11)</f>
        <v/>
      </c>
      <c r="R4712" s="7">
        <f>IF($I4712=1,(O4712-MAR1!$B$12)/MAR1!$D$12,(O4712-MAR1!$C$12)/MAR1!$E$12)</f>
        <v/>
      </c>
      <c r="S4712" s="7">
        <f>IF($I4712=1,(P4712-MAR1!$B$13)/MAR1!$D$13,(P4712-MAR1!$C$13)/MAR1!$E$13)</f>
        <v/>
      </c>
    </row>
    <row r="4713">
      <c r="A4713" s="5" t="n">
        <v>4712</v>
      </c>
      <c r="B4713" s="5" t="n">
        <v>13</v>
      </c>
      <c r="C4713" s="5" t="n">
        <v>332</v>
      </c>
      <c r="D4713" s="5" t="n">
        <v>11</v>
      </c>
      <c r="E4713" s="5" t="n">
        <v>0</v>
      </c>
      <c r="F4713" s="5" t="n">
        <v>28.4</v>
      </c>
      <c r="G4713" s="5" t="n">
        <v>14</v>
      </c>
      <c r="H4713" s="5" t="n">
        <v>15.3</v>
      </c>
      <c r="I4713" s="6">
        <f>IF(E4713&gt;=Markov!$B$3,1,0)</f>
        <v/>
      </c>
      <c r="J4713" s="6">
        <f>I4712</f>
        <v/>
      </c>
      <c r="K4713" s="7">
        <f>MAR1!$B$5+MAR1!$C$5*COS(2*PI()*$C4713/365)+MAR1!$D$5*SIN(2*PI()*$C4713/365)</f>
        <v/>
      </c>
      <c r="L4713" s="7">
        <f>MAR1!$B$6+MAR1!$C$6*COS(2*PI()*$C4713/365)+MAR1!$D$6*SIN(2*PI()*$C4713/365)</f>
        <v/>
      </c>
      <c r="M4713" s="7">
        <f>MAR1!$B$7+MAR1!$C$7*COS(2*PI()*$C4713/365)+MAR1!$D$7*SIN(2*PI()*$C4713/365)</f>
        <v/>
      </c>
      <c r="N4713" s="7">
        <f>F4713-K4713</f>
        <v/>
      </c>
      <c r="O4713" s="7">
        <f>G4713-L4713</f>
        <v/>
      </c>
      <c r="P4713" s="7">
        <f>H4713-M4713</f>
        <v/>
      </c>
      <c r="Q4713" s="7">
        <f>IF($I4713=1,(N4713-MAR1!$B$11)/MAR1!$D$11,(N4713-MAR1!$C$11)/MAR1!$E$11)</f>
        <v/>
      </c>
      <c r="R4713" s="7">
        <f>IF($I4713=1,(O4713-MAR1!$B$12)/MAR1!$D$12,(O4713-MAR1!$C$12)/MAR1!$E$12)</f>
        <v/>
      </c>
      <c r="S4713" s="7">
        <f>IF($I4713=1,(P4713-MAR1!$B$13)/MAR1!$D$13,(P4713-MAR1!$C$13)/MAR1!$E$13)</f>
        <v/>
      </c>
    </row>
    <row r="4714">
      <c r="A4714" s="5" t="n">
        <v>4713</v>
      </c>
      <c r="B4714" s="5" t="n">
        <v>13</v>
      </c>
      <c r="C4714" s="5" t="n">
        <v>333</v>
      </c>
      <c r="D4714" s="5" t="n">
        <v>11</v>
      </c>
      <c r="E4714" s="5" t="n">
        <v>0</v>
      </c>
      <c r="F4714" s="5" t="n">
        <v>26.9</v>
      </c>
      <c r="G4714" s="5" t="n">
        <v>12.9</v>
      </c>
      <c r="H4714" s="5" t="n">
        <v>16.13</v>
      </c>
      <c r="I4714" s="6">
        <f>IF(E4714&gt;=Markov!$B$3,1,0)</f>
        <v/>
      </c>
      <c r="J4714" s="6">
        <f>I4713</f>
        <v/>
      </c>
      <c r="K4714" s="7">
        <f>MAR1!$B$5+MAR1!$C$5*COS(2*PI()*$C4714/365)+MAR1!$D$5*SIN(2*PI()*$C4714/365)</f>
        <v/>
      </c>
      <c r="L4714" s="7">
        <f>MAR1!$B$6+MAR1!$C$6*COS(2*PI()*$C4714/365)+MAR1!$D$6*SIN(2*PI()*$C4714/365)</f>
        <v/>
      </c>
      <c r="M4714" s="7">
        <f>MAR1!$B$7+MAR1!$C$7*COS(2*PI()*$C4714/365)+MAR1!$D$7*SIN(2*PI()*$C4714/365)</f>
        <v/>
      </c>
      <c r="N4714" s="7">
        <f>F4714-K4714</f>
        <v/>
      </c>
      <c r="O4714" s="7">
        <f>G4714-L4714</f>
        <v/>
      </c>
      <c r="P4714" s="7">
        <f>H4714-M4714</f>
        <v/>
      </c>
      <c r="Q4714" s="7">
        <f>IF($I4714=1,(N4714-MAR1!$B$11)/MAR1!$D$11,(N4714-MAR1!$C$11)/MAR1!$E$11)</f>
        <v/>
      </c>
      <c r="R4714" s="7">
        <f>IF($I4714=1,(O4714-MAR1!$B$12)/MAR1!$D$12,(O4714-MAR1!$C$12)/MAR1!$E$12)</f>
        <v/>
      </c>
      <c r="S4714" s="7">
        <f>IF($I4714=1,(P4714-MAR1!$B$13)/MAR1!$D$13,(P4714-MAR1!$C$13)/MAR1!$E$13)</f>
        <v/>
      </c>
    </row>
    <row r="4715">
      <c r="A4715" s="5" t="n">
        <v>4714</v>
      </c>
      <c r="B4715" s="5" t="n">
        <v>13</v>
      </c>
      <c r="C4715" s="5" t="n">
        <v>334</v>
      </c>
      <c r="D4715" s="5" t="n">
        <v>11</v>
      </c>
      <c r="E4715" s="5" t="n">
        <v>0</v>
      </c>
      <c r="F4715" s="5" t="n">
        <v>26.9</v>
      </c>
      <c r="G4715" s="5" t="n">
        <v>14.6</v>
      </c>
      <c r="H4715" s="5" t="n">
        <v>15.24</v>
      </c>
      <c r="I4715" s="6">
        <f>IF(E4715&gt;=Markov!$B$3,1,0)</f>
        <v/>
      </c>
      <c r="J4715" s="6">
        <f>I4714</f>
        <v/>
      </c>
      <c r="K4715" s="7">
        <f>MAR1!$B$5+MAR1!$C$5*COS(2*PI()*$C4715/365)+MAR1!$D$5*SIN(2*PI()*$C4715/365)</f>
        <v/>
      </c>
      <c r="L4715" s="7">
        <f>MAR1!$B$6+MAR1!$C$6*COS(2*PI()*$C4715/365)+MAR1!$D$6*SIN(2*PI()*$C4715/365)</f>
        <v/>
      </c>
      <c r="M4715" s="7">
        <f>MAR1!$B$7+MAR1!$C$7*COS(2*PI()*$C4715/365)+MAR1!$D$7*SIN(2*PI()*$C4715/365)</f>
        <v/>
      </c>
      <c r="N4715" s="7">
        <f>F4715-K4715</f>
        <v/>
      </c>
      <c r="O4715" s="7">
        <f>G4715-L4715</f>
        <v/>
      </c>
      <c r="P4715" s="7">
        <f>H4715-M4715</f>
        <v/>
      </c>
      <c r="Q4715" s="7">
        <f>IF($I4715=1,(N4715-MAR1!$B$11)/MAR1!$D$11,(N4715-MAR1!$C$11)/MAR1!$E$11)</f>
        <v/>
      </c>
      <c r="R4715" s="7">
        <f>IF($I4715=1,(O4715-MAR1!$B$12)/MAR1!$D$12,(O4715-MAR1!$C$12)/MAR1!$E$12)</f>
        <v/>
      </c>
      <c r="S4715" s="7">
        <f>IF($I4715=1,(P4715-MAR1!$B$13)/MAR1!$D$13,(P4715-MAR1!$C$13)/MAR1!$E$13)</f>
        <v/>
      </c>
    </row>
    <row r="4716">
      <c r="A4716" s="5" t="n">
        <v>4715</v>
      </c>
      <c r="B4716" s="5" t="n">
        <v>13</v>
      </c>
      <c r="C4716" s="5" t="n">
        <v>335</v>
      </c>
      <c r="D4716" s="5" t="n">
        <v>12</v>
      </c>
      <c r="E4716" s="5" t="n">
        <v>0</v>
      </c>
      <c r="F4716" s="5" t="n">
        <v>27.6</v>
      </c>
      <c r="G4716" s="5" t="n">
        <v>12.6</v>
      </c>
      <c r="H4716" s="5" t="n">
        <v>15.57</v>
      </c>
      <c r="I4716" s="6">
        <f>IF(E4716&gt;=Markov!$B$3,1,0)</f>
        <v/>
      </c>
      <c r="J4716" s="6">
        <f>I4715</f>
        <v/>
      </c>
      <c r="K4716" s="7">
        <f>MAR1!$B$5+MAR1!$C$5*COS(2*PI()*$C4716/365)+MAR1!$D$5*SIN(2*PI()*$C4716/365)</f>
        <v/>
      </c>
      <c r="L4716" s="7">
        <f>MAR1!$B$6+MAR1!$C$6*COS(2*PI()*$C4716/365)+MAR1!$D$6*SIN(2*PI()*$C4716/365)</f>
        <v/>
      </c>
      <c r="M4716" s="7">
        <f>MAR1!$B$7+MAR1!$C$7*COS(2*PI()*$C4716/365)+MAR1!$D$7*SIN(2*PI()*$C4716/365)</f>
        <v/>
      </c>
      <c r="N4716" s="7">
        <f>F4716-K4716</f>
        <v/>
      </c>
      <c r="O4716" s="7">
        <f>G4716-L4716</f>
        <v/>
      </c>
      <c r="P4716" s="7">
        <f>H4716-M4716</f>
        <v/>
      </c>
      <c r="Q4716" s="7">
        <f>IF($I4716=1,(N4716-MAR1!$B$11)/MAR1!$D$11,(N4716-MAR1!$C$11)/MAR1!$E$11)</f>
        <v/>
      </c>
      <c r="R4716" s="7">
        <f>IF($I4716=1,(O4716-MAR1!$B$12)/MAR1!$D$12,(O4716-MAR1!$C$12)/MAR1!$E$12)</f>
        <v/>
      </c>
      <c r="S4716" s="7">
        <f>IF($I4716=1,(P4716-MAR1!$B$13)/MAR1!$D$13,(P4716-MAR1!$C$13)/MAR1!$E$13)</f>
        <v/>
      </c>
    </row>
    <row r="4717">
      <c r="A4717" s="5" t="n">
        <v>4716</v>
      </c>
      <c r="B4717" s="5" t="n">
        <v>13</v>
      </c>
      <c r="C4717" s="5" t="n">
        <v>336</v>
      </c>
      <c r="D4717" s="5" t="n">
        <v>12</v>
      </c>
      <c r="E4717" s="5" t="n">
        <v>0</v>
      </c>
      <c r="F4717" s="5" t="n">
        <v>25.6</v>
      </c>
      <c r="G4717" s="5" t="n">
        <v>12.6</v>
      </c>
      <c r="H4717" s="5" t="n">
        <v>10.69</v>
      </c>
      <c r="I4717" s="6">
        <f>IF(E4717&gt;=Markov!$B$3,1,0)</f>
        <v/>
      </c>
      <c r="J4717" s="6">
        <f>I4716</f>
        <v/>
      </c>
      <c r="K4717" s="7">
        <f>MAR1!$B$5+MAR1!$C$5*COS(2*PI()*$C4717/365)+MAR1!$D$5*SIN(2*PI()*$C4717/365)</f>
        <v/>
      </c>
      <c r="L4717" s="7">
        <f>MAR1!$B$6+MAR1!$C$6*COS(2*PI()*$C4717/365)+MAR1!$D$6*SIN(2*PI()*$C4717/365)</f>
        <v/>
      </c>
      <c r="M4717" s="7">
        <f>MAR1!$B$7+MAR1!$C$7*COS(2*PI()*$C4717/365)+MAR1!$D$7*SIN(2*PI()*$C4717/365)</f>
        <v/>
      </c>
      <c r="N4717" s="7">
        <f>F4717-K4717</f>
        <v/>
      </c>
      <c r="O4717" s="7">
        <f>G4717-L4717</f>
        <v/>
      </c>
      <c r="P4717" s="7">
        <f>H4717-M4717</f>
        <v/>
      </c>
      <c r="Q4717" s="7">
        <f>IF($I4717=1,(N4717-MAR1!$B$11)/MAR1!$D$11,(N4717-MAR1!$C$11)/MAR1!$E$11)</f>
        <v/>
      </c>
      <c r="R4717" s="7">
        <f>IF($I4717=1,(O4717-MAR1!$B$12)/MAR1!$D$12,(O4717-MAR1!$C$12)/MAR1!$E$12)</f>
        <v/>
      </c>
      <c r="S4717" s="7">
        <f>IF($I4717=1,(P4717-MAR1!$B$13)/MAR1!$D$13,(P4717-MAR1!$C$13)/MAR1!$E$13)</f>
        <v/>
      </c>
    </row>
    <row r="4718">
      <c r="A4718" s="5" t="n">
        <v>4717</v>
      </c>
      <c r="B4718" s="5" t="n">
        <v>13</v>
      </c>
      <c r="C4718" s="5" t="n">
        <v>337</v>
      </c>
      <c r="D4718" s="5" t="n">
        <v>12</v>
      </c>
      <c r="E4718" s="5" t="n">
        <v>0</v>
      </c>
      <c r="F4718" s="5" t="n">
        <v>29.8</v>
      </c>
      <c r="G4718" s="5" t="n">
        <v>13.5</v>
      </c>
      <c r="H4718" s="5" t="n">
        <v>16.08</v>
      </c>
      <c r="I4718" s="6">
        <f>IF(E4718&gt;=Markov!$B$3,1,0)</f>
        <v/>
      </c>
      <c r="J4718" s="6">
        <f>I4717</f>
        <v/>
      </c>
      <c r="K4718" s="7">
        <f>MAR1!$B$5+MAR1!$C$5*COS(2*PI()*$C4718/365)+MAR1!$D$5*SIN(2*PI()*$C4718/365)</f>
        <v/>
      </c>
      <c r="L4718" s="7">
        <f>MAR1!$B$6+MAR1!$C$6*COS(2*PI()*$C4718/365)+MAR1!$D$6*SIN(2*PI()*$C4718/365)</f>
        <v/>
      </c>
      <c r="M4718" s="7">
        <f>MAR1!$B$7+MAR1!$C$7*COS(2*PI()*$C4718/365)+MAR1!$D$7*SIN(2*PI()*$C4718/365)</f>
        <v/>
      </c>
      <c r="N4718" s="7">
        <f>F4718-K4718</f>
        <v/>
      </c>
      <c r="O4718" s="7">
        <f>G4718-L4718</f>
        <v/>
      </c>
      <c r="P4718" s="7">
        <f>H4718-M4718</f>
        <v/>
      </c>
      <c r="Q4718" s="7">
        <f>IF($I4718=1,(N4718-MAR1!$B$11)/MAR1!$D$11,(N4718-MAR1!$C$11)/MAR1!$E$11)</f>
        <v/>
      </c>
      <c r="R4718" s="7">
        <f>IF($I4718=1,(O4718-MAR1!$B$12)/MAR1!$D$12,(O4718-MAR1!$C$12)/MAR1!$E$12)</f>
        <v/>
      </c>
      <c r="S4718" s="7">
        <f>IF($I4718=1,(P4718-MAR1!$B$13)/MAR1!$D$13,(P4718-MAR1!$C$13)/MAR1!$E$13)</f>
        <v/>
      </c>
    </row>
    <row r="4719">
      <c r="A4719" s="5" t="n">
        <v>4718</v>
      </c>
      <c r="B4719" s="5" t="n">
        <v>13</v>
      </c>
      <c r="C4719" s="5" t="n">
        <v>338</v>
      </c>
      <c r="D4719" s="5" t="n">
        <v>12</v>
      </c>
      <c r="E4719" s="5" t="n">
        <v>0</v>
      </c>
      <c r="F4719" s="5" t="n">
        <v>26.9</v>
      </c>
      <c r="G4719" s="5" t="n">
        <v>13.5</v>
      </c>
      <c r="H4719" s="5" t="n">
        <v>9.109999999999999</v>
      </c>
      <c r="I4719" s="6">
        <f>IF(E4719&gt;=Markov!$B$3,1,0)</f>
        <v/>
      </c>
      <c r="J4719" s="6">
        <f>I4718</f>
        <v/>
      </c>
      <c r="K4719" s="7">
        <f>MAR1!$B$5+MAR1!$C$5*COS(2*PI()*$C4719/365)+MAR1!$D$5*SIN(2*PI()*$C4719/365)</f>
        <v/>
      </c>
      <c r="L4719" s="7">
        <f>MAR1!$B$6+MAR1!$C$6*COS(2*PI()*$C4719/365)+MAR1!$D$6*SIN(2*PI()*$C4719/365)</f>
        <v/>
      </c>
      <c r="M4719" s="7">
        <f>MAR1!$B$7+MAR1!$C$7*COS(2*PI()*$C4719/365)+MAR1!$D$7*SIN(2*PI()*$C4719/365)</f>
        <v/>
      </c>
      <c r="N4719" s="7">
        <f>F4719-K4719</f>
        <v/>
      </c>
      <c r="O4719" s="7">
        <f>G4719-L4719</f>
        <v/>
      </c>
      <c r="P4719" s="7">
        <f>H4719-M4719</f>
        <v/>
      </c>
      <c r="Q4719" s="7">
        <f>IF($I4719=1,(N4719-MAR1!$B$11)/MAR1!$D$11,(N4719-MAR1!$C$11)/MAR1!$E$11)</f>
        <v/>
      </c>
      <c r="R4719" s="7">
        <f>IF($I4719=1,(O4719-MAR1!$B$12)/MAR1!$D$12,(O4719-MAR1!$C$12)/MAR1!$E$12)</f>
        <v/>
      </c>
      <c r="S4719" s="7">
        <f>IF($I4719=1,(P4719-MAR1!$B$13)/MAR1!$D$13,(P4719-MAR1!$C$13)/MAR1!$E$13)</f>
        <v/>
      </c>
    </row>
    <row r="4720">
      <c r="A4720" s="5" t="n">
        <v>4719</v>
      </c>
      <c r="B4720" s="5" t="n">
        <v>13</v>
      </c>
      <c r="C4720" s="5" t="n">
        <v>339</v>
      </c>
      <c r="D4720" s="5" t="n">
        <v>12</v>
      </c>
      <c r="E4720" s="5" t="n">
        <v>0</v>
      </c>
      <c r="F4720" s="5" t="n">
        <v>26.7</v>
      </c>
      <c r="G4720" s="5" t="n">
        <v>13.9</v>
      </c>
      <c r="H4720" s="5" t="n">
        <v>11.02</v>
      </c>
      <c r="I4720" s="6">
        <f>IF(E4720&gt;=Markov!$B$3,1,0)</f>
        <v/>
      </c>
      <c r="J4720" s="6">
        <f>I4719</f>
        <v/>
      </c>
      <c r="K4720" s="7">
        <f>MAR1!$B$5+MAR1!$C$5*COS(2*PI()*$C4720/365)+MAR1!$D$5*SIN(2*PI()*$C4720/365)</f>
        <v/>
      </c>
      <c r="L4720" s="7">
        <f>MAR1!$B$6+MAR1!$C$6*COS(2*PI()*$C4720/365)+MAR1!$D$6*SIN(2*PI()*$C4720/365)</f>
        <v/>
      </c>
      <c r="M4720" s="7">
        <f>MAR1!$B$7+MAR1!$C$7*COS(2*PI()*$C4720/365)+MAR1!$D$7*SIN(2*PI()*$C4720/365)</f>
        <v/>
      </c>
      <c r="N4720" s="7">
        <f>F4720-K4720</f>
        <v/>
      </c>
      <c r="O4720" s="7">
        <f>G4720-L4720</f>
        <v/>
      </c>
      <c r="P4720" s="7">
        <f>H4720-M4720</f>
        <v/>
      </c>
      <c r="Q4720" s="7">
        <f>IF($I4720=1,(N4720-MAR1!$B$11)/MAR1!$D$11,(N4720-MAR1!$C$11)/MAR1!$E$11)</f>
        <v/>
      </c>
      <c r="R4720" s="7">
        <f>IF($I4720=1,(O4720-MAR1!$B$12)/MAR1!$D$12,(O4720-MAR1!$C$12)/MAR1!$E$12)</f>
        <v/>
      </c>
      <c r="S4720" s="7">
        <f>IF($I4720=1,(P4720-MAR1!$B$13)/MAR1!$D$13,(P4720-MAR1!$C$13)/MAR1!$E$13)</f>
        <v/>
      </c>
    </row>
    <row r="4721">
      <c r="A4721" s="5" t="n">
        <v>4720</v>
      </c>
      <c r="B4721" s="5" t="n">
        <v>13</v>
      </c>
      <c r="C4721" s="5" t="n">
        <v>340</v>
      </c>
      <c r="D4721" s="5" t="n">
        <v>12</v>
      </c>
      <c r="E4721" s="5" t="n">
        <v>0</v>
      </c>
      <c r="F4721" s="5" t="n">
        <v>25.6</v>
      </c>
      <c r="G4721" s="5" t="n">
        <v>11.9</v>
      </c>
      <c r="H4721" s="5" t="n">
        <v>13.12</v>
      </c>
      <c r="I4721" s="6">
        <f>IF(E4721&gt;=Markov!$B$3,1,0)</f>
        <v/>
      </c>
      <c r="J4721" s="6">
        <f>I4720</f>
        <v/>
      </c>
      <c r="K4721" s="7">
        <f>MAR1!$B$5+MAR1!$C$5*COS(2*PI()*$C4721/365)+MAR1!$D$5*SIN(2*PI()*$C4721/365)</f>
        <v/>
      </c>
      <c r="L4721" s="7">
        <f>MAR1!$B$6+MAR1!$C$6*COS(2*PI()*$C4721/365)+MAR1!$D$6*SIN(2*PI()*$C4721/365)</f>
        <v/>
      </c>
      <c r="M4721" s="7">
        <f>MAR1!$B$7+MAR1!$C$7*COS(2*PI()*$C4721/365)+MAR1!$D$7*SIN(2*PI()*$C4721/365)</f>
        <v/>
      </c>
      <c r="N4721" s="7">
        <f>F4721-K4721</f>
        <v/>
      </c>
      <c r="O4721" s="7">
        <f>G4721-L4721</f>
        <v/>
      </c>
      <c r="P4721" s="7">
        <f>H4721-M4721</f>
        <v/>
      </c>
      <c r="Q4721" s="7">
        <f>IF($I4721=1,(N4721-MAR1!$B$11)/MAR1!$D$11,(N4721-MAR1!$C$11)/MAR1!$E$11)</f>
        <v/>
      </c>
      <c r="R4721" s="7">
        <f>IF($I4721=1,(O4721-MAR1!$B$12)/MAR1!$D$12,(O4721-MAR1!$C$12)/MAR1!$E$12)</f>
        <v/>
      </c>
      <c r="S4721" s="7">
        <f>IF($I4721=1,(P4721-MAR1!$B$13)/MAR1!$D$13,(P4721-MAR1!$C$13)/MAR1!$E$13)</f>
        <v/>
      </c>
    </row>
    <row r="4722">
      <c r="A4722" s="5" t="n">
        <v>4721</v>
      </c>
      <c r="B4722" s="5" t="n">
        <v>13</v>
      </c>
      <c r="C4722" s="5" t="n">
        <v>341</v>
      </c>
      <c r="D4722" s="5" t="n">
        <v>12</v>
      </c>
      <c r="E4722" s="5" t="n">
        <v>0</v>
      </c>
      <c r="F4722" s="5" t="n">
        <v>27.4</v>
      </c>
      <c r="G4722" s="5" t="n">
        <v>13.2</v>
      </c>
      <c r="H4722" s="5" t="n">
        <v>9.470000000000001</v>
      </c>
      <c r="I4722" s="6">
        <f>IF(E4722&gt;=Markov!$B$3,1,0)</f>
        <v/>
      </c>
      <c r="J4722" s="6">
        <f>I4721</f>
        <v/>
      </c>
      <c r="K4722" s="7">
        <f>MAR1!$B$5+MAR1!$C$5*COS(2*PI()*$C4722/365)+MAR1!$D$5*SIN(2*PI()*$C4722/365)</f>
        <v/>
      </c>
      <c r="L4722" s="7">
        <f>MAR1!$B$6+MAR1!$C$6*COS(2*PI()*$C4722/365)+MAR1!$D$6*SIN(2*PI()*$C4722/365)</f>
        <v/>
      </c>
      <c r="M4722" s="7">
        <f>MAR1!$B$7+MAR1!$C$7*COS(2*PI()*$C4722/365)+MAR1!$D$7*SIN(2*PI()*$C4722/365)</f>
        <v/>
      </c>
      <c r="N4722" s="7">
        <f>F4722-K4722</f>
        <v/>
      </c>
      <c r="O4722" s="7">
        <f>G4722-L4722</f>
        <v/>
      </c>
      <c r="P4722" s="7">
        <f>H4722-M4722</f>
        <v/>
      </c>
      <c r="Q4722" s="7">
        <f>IF($I4722=1,(N4722-MAR1!$B$11)/MAR1!$D$11,(N4722-MAR1!$C$11)/MAR1!$E$11)</f>
        <v/>
      </c>
      <c r="R4722" s="7">
        <f>IF($I4722=1,(O4722-MAR1!$B$12)/MAR1!$D$12,(O4722-MAR1!$C$12)/MAR1!$E$12)</f>
        <v/>
      </c>
      <c r="S4722" s="7">
        <f>IF($I4722=1,(P4722-MAR1!$B$13)/MAR1!$D$13,(P4722-MAR1!$C$13)/MAR1!$E$13)</f>
        <v/>
      </c>
    </row>
    <row r="4723">
      <c r="A4723" s="5" t="n">
        <v>4722</v>
      </c>
      <c r="B4723" s="5" t="n">
        <v>13</v>
      </c>
      <c r="C4723" s="5" t="n">
        <v>342</v>
      </c>
      <c r="D4723" s="5" t="n">
        <v>12</v>
      </c>
      <c r="E4723" s="5" t="n">
        <v>0</v>
      </c>
      <c r="F4723" s="5" t="n">
        <v>30.6</v>
      </c>
      <c r="G4723" s="5" t="n">
        <v>14.4</v>
      </c>
      <c r="H4723" s="5" t="n">
        <v>14.25</v>
      </c>
      <c r="I4723" s="6">
        <f>IF(E4723&gt;=Markov!$B$3,1,0)</f>
        <v/>
      </c>
      <c r="J4723" s="6">
        <f>I4722</f>
        <v/>
      </c>
      <c r="K4723" s="7">
        <f>MAR1!$B$5+MAR1!$C$5*COS(2*PI()*$C4723/365)+MAR1!$D$5*SIN(2*PI()*$C4723/365)</f>
        <v/>
      </c>
      <c r="L4723" s="7">
        <f>MAR1!$B$6+MAR1!$C$6*COS(2*PI()*$C4723/365)+MAR1!$D$6*SIN(2*PI()*$C4723/365)</f>
        <v/>
      </c>
      <c r="M4723" s="7">
        <f>MAR1!$B$7+MAR1!$C$7*COS(2*PI()*$C4723/365)+MAR1!$D$7*SIN(2*PI()*$C4723/365)</f>
        <v/>
      </c>
      <c r="N4723" s="7">
        <f>F4723-K4723</f>
        <v/>
      </c>
      <c r="O4723" s="7">
        <f>G4723-L4723</f>
        <v/>
      </c>
      <c r="P4723" s="7">
        <f>H4723-M4723</f>
        <v/>
      </c>
      <c r="Q4723" s="7">
        <f>IF($I4723=1,(N4723-MAR1!$B$11)/MAR1!$D$11,(N4723-MAR1!$C$11)/MAR1!$E$11)</f>
        <v/>
      </c>
      <c r="R4723" s="7">
        <f>IF($I4723=1,(O4723-MAR1!$B$12)/MAR1!$D$12,(O4723-MAR1!$C$12)/MAR1!$E$12)</f>
        <v/>
      </c>
      <c r="S4723" s="7">
        <f>IF($I4723=1,(P4723-MAR1!$B$13)/MAR1!$D$13,(P4723-MAR1!$C$13)/MAR1!$E$13)</f>
        <v/>
      </c>
    </row>
    <row r="4724">
      <c r="A4724" s="5" t="n">
        <v>4723</v>
      </c>
      <c r="B4724" s="5" t="n">
        <v>13</v>
      </c>
      <c r="C4724" s="5" t="n">
        <v>343</v>
      </c>
      <c r="D4724" s="5" t="n">
        <v>12</v>
      </c>
      <c r="E4724" s="5" t="n">
        <v>0</v>
      </c>
      <c r="F4724" s="5" t="n">
        <v>26.9</v>
      </c>
      <c r="G4724" s="5" t="n">
        <v>12.1</v>
      </c>
      <c r="H4724" s="5" t="n">
        <v>8.289999999999999</v>
      </c>
      <c r="I4724" s="6">
        <f>IF(E4724&gt;=Markov!$B$3,1,0)</f>
        <v/>
      </c>
      <c r="J4724" s="6">
        <f>I4723</f>
        <v/>
      </c>
      <c r="K4724" s="7">
        <f>MAR1!$B$5+MAR1!$C$5*COS(2*PI()*$C4724/365)+MAR1!$D$5*SIN(2*PI()*$C4724/365)</f>
        <v/>
      </c>
      <c r="L4724" s="7">
        <f>MAR1!$B$6+MAR1!$C$6*COS(2*PI()*$C4724/365)+MAR1!$D$6*SIN(2*PI()*$C4724/365)</f>
        <v/>
      </c>
      <c r="M4724" s="7">
        <f>MAR1!$B$7+MAR1!$C$7*COS(2*PI()*$C4724/365)+MAR1!$D$7*SIN(2*PI()*$C4724/365)</f>
        <v/>
      </c>
      <c r="N4724" s="7">
        <f>F4724-K4724</f>
        <v/>
      </c>
      <c r="O4724" s="7">
        <f>G4724-L4724</f>
        <v/>
      </c>
      <c r="P4724" s="7">
        <f>H4724-M4724</f>
        <v/>
      </c>
      <c r="Q4724" s="7">
        <f>IF($I4724=1,(N4724-MAR1!$B$11)/MAR1!$D$11,(N4724-MAR1!$C$11)/MAR1!$E$11)</f>
        <v/>
      </c>
      <c r="R4724" s="7">
        <f>IF($I4724=1,(O4724-MAR1!$B$12)/MAR1!$D$12,(O4724-MAR1!$C$12)/MAR1!$E$12)</f>
        <v/>
      </c>
      <c r="S4724" s="7">
        <f>IF($I4724=1,(P4724-MAR1!$B$13)/MAR1!$D$13,(P4724-MAR1!$C$13)/MAR1!$E$13)</f>
        <v/>
      </c>
    </row>
    <row r="4725">
      <c r="A4725" s="5" t="n">
        <v>4724</v>
      </c>
      <c r="B4725" s="5" t="n">
        <v>13</v>
      </c>
      <c r="C4725" s="5" t="n">
        <v>344</v>
      </c>
      <c r="D4725" s="5" t="n">
        <v>12</v>
      </c>
      <c r="E4725" s="5" t="n">
        <v>0</v>
      </c>
      <c r="F4725" s="5" t="n">
        <v>29</v>
      </c>
      <c r="G4725" s="5" t="n">
        <v>13.6</v>
      </c>
      <c r="H4725" s="5" t="n">
        <v>16.98</v>
      </c>
      <c r="I4725" s="6">
        <f>IF(E4725&gt;=Markov!$B$3,1,0)</f>
        <v/>
      </c>
      <c r="J4725" s="6">
        <f>I4724</f>
        <v/>
      </c>
      <c r="K4725" s="7">
        <f>MAR1!$B$5+MAR1!$C$5*COS(2*PI()*$C4725/365)+MAR1!$D$5*SIN(2*PI()*$C4725/365)</f>
        <v/>
      </c>
      <c r="L4725" s="7">
        <f>MAR1!$B$6+MAR1!$C$6*COS(2*PI()*$C4725/365)+MAR1!$D$6*SIN(2*PI()*$C4725/365)</f>
        <v/>
      </c>
      <c r="M4725" s="7">
        <f>MAR1!$B$7+MAR1!$C$7*COS(2*PI()*$C4725/365)+MAR1!$D$7*SIN(2*PI()*$C4725/365)</f>
        <v/>
      </c>
      <c r="N4725" s="7">
        <f>F4725-K4725</f>
        <v/>
      </c>
      <c r="O4725" s="7">
        <f>G4725-L4725</f>
        <v/>
      </c>
      <c r="P4725" s="7">
        <f>H4725-M4725</f>
        <v/>
      </c>
      <c r="Q4725" s="7">
        <f>IF($I4725=1,(N4725-MAR1!$B$11)/MAR1!$D$11,(N4725-MAR1!$C$11)/MAR1!$E$11)</f>
        <v/>
      </c>
      <c r="R4725" s="7">
        <f>IF($I4725=1,(O4725-MAR1!$B$12)/MAR1!$D$12,(O4725-MAR1!$C$12)/MAR1!$E$12)</f>
        <v/>
      </c>
      <c r="S4725" s="7">
        <f>IF($I4725=1,(P4725-MAR1!$B$13)/MAR1!$D$13,(P4725-MAR1!$C$13)/MAR1!$E$13)</f>
        <v/>
      </c>
    </row>
    <row r="4726">
      <c r="A4726" s="5" t="n">
        <v>4725</v>
      </c>
      <c r="B4726" s="5" t="n">
        <v>13</v>
      </c>
      <c r="C4726" s="5" t="n">
        <v>345</v>
      </c>
      <c r="D4726" s="5" t="n">
        <v>12</v>
      </c>
      <c r="E4726" s="5" t="n">
        <v>0</v>
      </c>
      <c r="F4726" s="5" t="n">
        <v>26.8</v>
      </c>
      <c r="G4726" s="5" t="n">
        <v>13.2</v>
      </c>
      <c r="H4726" s="5" t="n">
        <v>14.06</v>
      </c>
      <c r="I4726" s="6">
        <f>IF(E4726&gt;=Markov!$B$3,1,0)</f>
        <v/>
      </c>
      <c r="J4726" s="6">
        <f>I4725</f>
        <v/>
      </c>
      <c r="K4726" s="7">
        <f>MAR1!$B$5+MAR1!$C$5*COS(2*PI()*$C4726/365)+MAR1!$D$5*SIN(2*PI()*$C4726/365)</f>
        <v/>
      </c>
      <c r="L4726" s="7">
        <f>MAR1!$B$6+MAR1!$C$6*COS(2*PI()*$C4726/365)+MAR1!$D$6*SIN(2*PI()*$C4726/365)</f>
        <v/>
      </c>
      <c r="M4726" s="7">
        <f>MAR1!$B$7+MAR1!$C$7*COS(2*PI()*$C4726/365)+MAR1!$D$7*SIN(2*PI()*$C4726/365)</f>
        <v/>
      </c>
      <c r="N4726" s="7">
        <f>F4726-K4726</f>
        <v/>
      </c>
      <c r="O4726" s="7">
        <f>G4726-L4726</f>
        <v/>
      </c>
      <c r="P4726" s="7">
        <f>H4726-M4726</f>
        <v/>
      </c>
      <c r="Q4726" s="7">
        <f>IF($I4726=1,(N4726-MAR1!$B$11)/MAR1!$D$11,(N4726-MAR1!$C$11)/MAR1!$E$11)</f>
        <v/>
      </c>
      <c r="R4726" s="7">
        <f>IF($I4726=1,(O4726-MAR1!$B$12)/MAR1!$D$12,(O4726-MAR1!$C$12)/MAR1!$E$12)</f>
        <v/>
      </c>
      <c r="S4726" s="7">
        <f>IF($I4726=1,(P4726-MAR1!$B$13)/MAR1!$D$13,(P4726-MAR1!$C$13)/MAR1!$E$13)</f>
        <v/>
      </c>
    </row>
    <row r="4727">
      <c r="A4727" s="5" t="n">
        <v>4726</v>
      </c>
      <c r="B4727" s="5" t="n">
        <v>13</v>
      </c>
      <c r="C4727" s="5" t="n">
        <v>346</v>
      </c>
      <c r="D4727" s="5" t="n">
        <v>12</v>
      </c>
      <c r="E4727" s="5" t="n">
        <v>0</v>
      </c>
      <c r="F4727" s="5" t="n">
        <v>27.7</v>
      </c>
      <c r="G4727" s="5" t="n">
        <v>14.6</v>
      </c>
      <c r="H4727" s="5" t="n">
        <v>15.81</v>
      </c>
      <c r="I4727" s="6">
        <f>IF(E4727&gt;=Markov!$B$3,1,0)</f>
        <v/>
      </c>
      <c r="J4727" s="6">
        <f>I4726</f>
        <v/>
      </c>
      <c r="K4727" s="7">
        <f>MAR1!$B$5+MAR1!$C$5*COS(2*PI()*$C4727/365)+MAR1!$D$5*SIN(2*PI()*$C4727/365)</f>
        <v/>
      </c>
      <c r="L4727" s="7">
        <f>MAR1!$B$6+MAR1!$C$6*COS(2*PI()*$C4727/365)+MAR1!$D$6*SIN(2*PI()*$C4727/365)</f>
        <v/>
      </c>
      <c r="M4727" s="7">
        <f>MAR1!$B$7+MAR1!$C$7*COS(2*PI()*$C4727/365)+MAR1!$D$7*SIN(2*PI()*$C4727/365)</f>
        <v/>
      </c>
      <c r="N4727" s="7">
        <f>F4727-K4727</f>
        <v/>
      </c>
      <c r="O4727" s="7">
        <f>G4727-L4727</f>
        <v/>
      </c>
      <c r="P4727" s="7">
        <f>H4727-M4727</f>
        <v/>
      </c>
      <c r="Q4727" s="7">
        <f>IF($I4727=1,(N4727-MAR1!$B$11)/MAR1!$D$11,(N4727-MAR1!$C$11)/MAR1!$E$11)</f>
        <v/>
      </c>
      <c r="R4727" s="7">
        <f>IF($I4727=1,(O4727-MAR1!$B$12)/MAR1!$D$12,(O4727-MAR1!$C$12)/MAR1!$E$12)</f>
        <v/>
      </c>
      <c r="S4727" s="7">
        <f>IF($I4727=1,(P4727-MAR1!$B$13)/MAR1!$D$13,(P4727-MAR1!$C$13)/MAR1!$E$13)</f>
        <v/>
      </c>
    </row>
    <row r="4728">
      <c r="A4728" s="5" t="n">
        <v>4727</v>
      </c>
      <c r="B4728" s="5" t="n">
        <v>13</v>
      </c>
      <c r="C4728" s="5" t="n">
        <v>347</v>
      </c>
      <c r="D4728" s="5" t="n">
        <v>12</v>
      </c>
      <c r="E4728" s="5" t="n">
        <v>0</v>
      </c>
      <c r="F4728" s="5" t="n">
        <v>25.7</v>
      </c>
      <c r="G4728" s="5" t="n">
        <v>13.4</v>
      </c>
      <c r="H4728" s="5" t="n">
        <v>15.76</v>
      </c>
      <c r="I4728" s="6">
        <f>IF(E4728&gt;=Markov!$B$3,1,0)</f>
        <v/>
      </c>
      <c r="J4728" s="6">
        <f>I4727</f>
        <v/>
      </c>
      <c r="K4728" s="7">
        <f>MAR1!$B$5+MAR1!$C$5*COS(2*PI()*$C4728/365)+MAR1!$D$5*SIN(2*PI()*$C4728/365)</f>
        <v/>
      </c>
      <c r="L4728" s="7">
        <f>MAR1!$B$6+MAR1!$C$6*COS(2*PI()*$C4728/365)+MAR1!$D$6*SIN(2*PI()*$C4728/365)</f>
        <v/>
      </c>
      <c r="M4728" s="7">
        <f>MAR1!$B$7+MAR1!$C$7*COS(2*PI()*$C4728/365)+MAR1!$D$7*SIN(2*PI()*$C4728/365)</f>
        <v/>
      </c>
      <c r="N4728" s="7">
        <f>F4728-K4728</f>
        <v/>
      </c>
      <c r="O4728" s="7">
        <f>G4728-L4728</f>
        <v/>
      </c>
      <c r="P4728" s="7">
        <f>H4728-M4728</f>
        <v/>
      </c>
      <c r="Q4728" s="7">
        <f>IF($I4728=1,(N4728-MAR1!$B$11)/MAR1!$D$11,(N4728-MAR1!$C$11)/MAR1!$E$11)</f>
        <v/>
      </c>
      <c r="R4728" s="7">
        <f>IF($I4728=1,(O4728-MAR1!$B$12)/MAR1!$D$12,(O4728-MAR1!$C$12)/MAR1!$E$12)</f>
        <v/>
      </c>
      <c r="S4728" s="7">
        <f>IF($I4728=1,(P4728-MAR1!$B$13)/MAR1!$D$13,(P4728-MAR1!$C$13)/MAR1!$E$13)</f>
        <v/>
      </c>
    </row>
    <row r="4729">
      <c r="A4729" s="5" t="n">
        <v>4728</v>
      </c>
      <c r="B4729" s="5" t="n">
        <v>13</v>
      </c>
      <c r="C4729" s="5" t="n">
        <v>348</v>
      </c>
      <c r="D4729" s="5" t="n">
        <v>12</v>
      </c>
      <c r="E4729" s="5" t="n">
        <v>0</v>
      </c>
      <c r="F4729" s="5" t="n">
        <v>27.4</v>
      </c>
      <c r="G4729" s="5" t="n">
        <v>12.4</v>
      </c>
      <c r="H4729" s="5" t="n">
        <v>14.22</v>
      </c>
      <c r="I4729" s="6">
        <f>IF(E4729&gt;=Markov!$B$3,1,0)</f>
        <v/>
      </c>
      <c r="J4729" s="6">
        <f>I4728</f>
        <v/>
      </c>
      <c r="K4729" s="7">
        <f>MAR1!$B$5+MAR1!$C$5*COS(2*PI()*$C4729/365)+MAR1!$D$5*SIN(2*PI()*$C4729/365)</f>
        <v/>
      </c>
      <c r="L4729" s="7">
        <f>MAR1!$B$6+MAR1!$C$6*COS(2*PI()*$C4729/365)+MAR1!$D$6*SIN(2*PI()*$C4729/365)</f>
        <v/>
      </c>
      <c r="M4729" s="7">
        <f>MAR1!$B$7+MAR1!$C$7*COS(2*PI()*$C4729/365)+MAR1!$D$7*SIN(2*PI()*$C4729/365)</f>
        <v/>
      </c>
      <c r="N4729" s="7">
        <f>F4729-K4729</f>
        <v/>
      </c>
      <c r="O4729" s="7">
        <f>G4729-L4729</f>
        <v/>
      </c>
      <c r="P4729" s="7">
        <f>H4729-M4729</f>
        <v/>
      </c>
      <c r="Q4729" s="7">
        <f>IF($I4729=1,(N4729-MAR1!$B$11)/MAR1!$D$11,(N4729-MAR1!$C$11)/MAR1!$E$11)</f>
        <v/>
      </c>
      <c r="R4729" s="7">
        <f>IF($I4729=1,(O4729-MAR1!$B$12)/MAR1!$D$12,(O4729-MAR1!$C$12)/MAR1!$E$12)</f>
        <v/>
      </c>
      <c r="S4729" s="7">
        <f>IF($I4729=1,(P4729-MAR1!$B$13)/MAR1!$D$13,(P4729-MAR1!$C$13)/MAR1!$E$13)</f>
        <v/>
      </c>
    </row>
    <row r="4730">
      <c r="A4730" s="5" t="n">
        <v>4729</v>
      </c>
      <c r="B4730" s="5" t="n">
        <v>13</v>
      </c>
      <c r="C4730" s="5" t="n">
        <v>349</v>
      </c>
      <c r="D4730" s="5" t="n">
        <v>12</v>
      </c>
      <c r="E4730" s="5" t="n">
        <v>0</v>
      </c>
      <c r="F4730" s="5" t="n">
        <v>28.5</v>
      </c>
      <c r="G4730" s="5" t="n">
        <v>13.7</v>
      </c>
      <c r="H4730" s="5" t="n">
        <v>14.28</v>
      </c>
      <c r="I4730" s="6">
        <f>IF(E4730&gt;=Markov!$B$3,1,0)</f>
        <v/>
      </c>
      <c r="J4730" s="6">
        <f>I4729</f>
        <v/>
      </c>
      <c r="K4730" s="7">
        <f>MAR1!$B$5+MAR1!$C$5*COS(2*PI()*$C4730/365)+MAR1!$D$5*SIN(2*PI()*$C4730/365)</f>
        <v/>
      </c>
      <c r="L4730" s="7">
        <f>MAR1!$B$6+MAR1!$C$6*COS(2*PI()*$C4730/365)+MAR1!$D$6*SIN(2*PI()*$C4730/365)</f>
        <v/>
      </c>
      <c r="M4730" s="7">
        <f>MAR1!$B$7+MAR1!$C$7*COS(2*PI()*$C4730/365)+MAR1!$D$7*SIN(2*PI()*$C4730/365)</f>
        <v/>
      </c>
      <c r="N4730" s="7">
        <f>F4730-K4730</f>
        <v/>
      </c>
      <c r="O4730" s="7">
        <f>G4730-L4730</f>
        <v/>
      </c>
      <c r="P4730" s="7">
        <f>H4730-M4730</f>
        <v/>
      </c>
      <c r="Q4730" s="7">
        <f>IF($I4730=1,(N4730-MAR1!$B$11)/MAR1!$D$11,(N4730-MAR1!$C$11)/MAR1!$E$11)</f>
        <v/>
      </c>
      <c r="R4730" s="7">
        <f>IF($I4730=1,(O4730-MAR1!$B$12)/MAR1!$D$12,(O4730-MAR1!$C$12)/MAR1!$E$12)</f>
        <v/>
      </c>
      <c r="S4730" s="7">
        <f>IF($I4730=1,(P4730-MAR1!$B$13)/MAR1!$D$13,(P4730-MAR1!$C$13)/MAR1!$E$13)</f>
        <v/>
      </c>
    </row>
    <row r="4731">
      <c r="A4731" s="5" t="n">
        <v>4730</v>
      </c>
      <c r="B4731" s="5" t="n">
        <v>13</v>
      </c>
      <c r="C4731" s="5" t="n">
        <v>350</v>
      </c>
      <c r="D4731" s="5" t="n">
        <v>12</v>
      </c>
      <c r="E4731" s="5" t="n">
        <v>0</v>
      </c>
      <c r="F4731" s="5" t="n">
        <v>31.5</v>
      </c>
      <c r="G4731" s="5" t="n">
        <v>12.2</v>
      </c>
      <c r="H4731" s="5" t="n">
        <v>18.53</v>
      </c>
      <c r="I4731" s="6">
        <f>IF(E4731&gt;=Markov!$B$3,1,0)</f>
        <v/>
      </c>
      <c r="J4731" s="6">
        <f>I4730</f>
        <v/>
      </c>
      <c r="K4731" s="7">
        <f>MAR1!$B$5+MAR1!$C$5*COS(2*PI()*$C4731/365)+MAR1!$D$5*SIN(2*PI()*$C4731/365)</f>
        <v/>
      </c>
      <c r="L4731" s="7">
        <f>MAR1!$B$6+MAR1!$C$6*COS(2*PI()*$C4731/365)+MAR1!$D$6*SIN(2*PI()*$C4731/365)</f>
        <v/>
      </c>
      <c r="M4731" s="7">
        <f>MAR1!$B$7+MAR1!$C$7*COS(2*PI()*$C4731/365)+MAR1!$D$7*SIN(2*PI()*$C4731/365)</f>
        <v/>
      </c>
      <c r="N4731" s="7">
        <f>F4731-K4731</f>
        <v/>
      </c>
      <c r="O4731" s="7">
        <f>G4731-L4731</f>
        <v/>
      </c>
      <c r="P4731" s="7">
        <f>H4731-M4731</f>
        <v/>
      </c>
      <c r="Q4731" s="7">
        <f>IF($I4731=1,(N4731-MAR1!$B$11)/MAR1!$D$11,(N4731-MAR1!$C$11)/MAR1!$E$11)</f>
        <v/>
      </c>
      <c r="R4731" s="7">
        <f>IF($I4731=1,(O4731-MAR1!$B$12)/MAR1!$D$12,(O4731-MAR1!$C$12)/MAR1!$E$12)</f>
        <v/>
      </c>
      <c r="S4731" s="7">
        <f>IF($I4731=1,(P4731-MAR1!$B$13)/MAR1!$D$13,(P4731-MAR1!$C$13)/MAR1!$E$13)</f>
        <v/>
      </c>
    </row>
    <row r="4732">
      <c r="A4732" s="5" t="n">
        <v>4731</v>
      </c>
      <c r="B4732" s="5" t="n">
        <v>13</v>
      </c>
      <c r="C4732" s="5" t="n">
        <v>351</v>
      </c>
      <c r="D4732" s="5" t="n">
        <v>12</v>
      </c>
      <c r="E4732" s="5" t="n">
        <v>0</v>
      </c>
      <c r="F4732" s="5" t="n">
        <v>31.4</v>
      </c>
      <c r="G4732" s="5" t="n">
        <v>15.3</v>
      </c>
      <c r="H4732" s="5" t="n">
        <v>16.92</v>
      </c>
      <c r="I4732" s="6">
        <f>IF(E4732&gt;=Markov!$B$3,1,0)</f>
        <v/>
      </c>
      <c r="J4732" s="6">
        <f>I4731</f>
        <v/>
      </c>
      <c r="K4732" s="7">
        <f>MAR1!$B$5+MAR1!$C$5*COS(2*PI()*$C4732/365)+MAR1!$D$5*SIN(2*PI()*$C4732/365)</f>
        <v/>
      </c>
      <c r="L4732" s="7">
        <f>MAR1!$B$6+MAR1!$C$6*COS(2*PI()*$C4732/365)+MAR1!$D$6*SIN(2*PI()*$C4732/365)</f>
        <v/>
      </c>
      <c r="M4732" s="7">
        <f>MAR1!$B$7+MAR1!$C$7*COS(2*PI()*$C4732/365)+MAR1!$D$7*SIN(2*PI()*$C4732/365)</f>
        <v/>
      </c>
      <c r="N4732" s="7">
        <f>F4732-K4732</f>
        <v/>
      </c>
      <c r="O4732" s="7">
        <f>G4732-L4732</f>
        <v/>
      </c>
      <c r="P4732" s="7">
        <f>H4732-M4732</f>
        <v/>
      </c>
      <c r="Q4732" s="7">
        <f>IF($I4732=1,(N4732-MAR1!$B$11)/MAR1!$D$11,(N4732-MAR1!$C$11)/MAR1!$E$11)</f>
        <v/>
      </c>
      <c r="R4732" s="7">
        <f>IF($I4732=1,(O4732-MAR1!$B$12)/MAR1!$D$12,(O4732-MAR1!$C$12)/MAR1!$E$12)</f>
        <v/>
      </c>
      <c r="S4732" s="7">
        <f>IF($I4732=1,(P4732-MAR1!$B$13)/MAR1!$D$13,(P4732-MAR1!$C$13)/MAR1!$E$13)</f>
        <v/>
      </c>
    </row>
    <row r="4733">
      <c r="A4733" s="5" t="n">
        <v>4732</v>
      </c>
      <c r="B4733" s="5" t="n">
        <v>13</v>
      </c>
      <c r="C4733" s="5" t="n">
        <v>352</v>
      </c>
      <c r="D4733" s="5" t="n">
        <v>12</v>
      </c>
      <c r="E4733" s="5" t="n">
        <v>0</v>
      </c>
      <c r="F4733" s="5" t="n">
        <v>32.5</v>
      </c>
      <c r="G4733" s="5" t="n">
        <v>15.6</v>
      </c>
      <c r="H4733" s="5" t="n">
        <v>16.13</v>
      </c>
      <c r="I4733" s="6">
        <f>IF(E4733&gt;=Markov!$B$3,1,0)</f>
        <v/>
      </c>
      <c r="J4733" s="6">
        <f>I4732</f>
        <v/>
      </c>
      <c r="K4733" s="7">
        <f>MAR1!$B$5+MAR1!$C$5*COS(2*PI()*$C4733/365)+MAR1!$D$5*SIN(2*PI()*$C4733/365)</f>
        <v/>
      </c>
      <c r="L4733" s="7">
        <f>MAR1!$B$6+MAR1!$C$6*COS(2*PI()*$C4733/365)+MAR1!$D$6*SIN(2*PI()*$C4733/365)</f>
        <v/>
      </c>
      <c r="M4733" s="7">
        <f>MAR1!$B$7+MAR1!$C$7*COS(2*PI()*$C4733/365)+MAR1!$D$7*SIN(2*PI()*$C4733/365)</f>
        <v/>
      </c>
      <c r="N4733" s="7">
        <f>F4733-K4733</f>
        <v/>
      </c>
      <c r="O4733" s="7">
        <f>G4733-L4733</f>
        <v/>
      </c>
      <c r="P4733" s="7">
        <f>H4733-M4733</f>
        <v/>
      </c>
      <c r="Q4733" s="7">
        <f>IF($I4733=1,(N4733-MAR1!$B$11)/MAR1!$D$11,(N4733-MAR1!$C$11)/MAR1!$E$11)</f>
        <v/>
      </c>
      <c r="R4733" s="7">
        <f>IF($I4733=1,(O4733-MAR1!$B$12)/MAR1!$D$12,(O4733-MAR1!$C$12)/MAR1!$E$12)</f>
        <v/>
      </c>
      <c r="S4733" s="7">
        <f>IF($I4733=1,(P4733-MAR1!$B$13)/MAR1!$D$13,(P4733-MAR1!$C$13)/MAR1!$E$13)</f>
        <v/>
      </c>
    </row>
    <row r="4734">
      <c r="A4734" s="5" t="n">
        <v>4733</v>
      </c>
      <c r="B4734" s="5" t="n">
        <v>13</v>
      </c>
      <c r="C4734" s="5" t="n">
        <v>353</v>
      </c>
      <c r="D4734" s="5" t="n">
        <v>12</v>
      </c>
      <c r="E4734" s="5" t="n">
        <v>0</v>
      </c>
      <c r="F4734" s="5" t="n">
        <v>31.5</v>
      </c>
      <c r="G4734" s="5" t="n">
        <v>15.5</v>
      </c>
      <c r="H4734" s="5" t="n">
        <v>19.01</v>
      </c>
      <c r="I4734" s="6">
        <f>IF(E4734&gt;=Markov!$B$3,1,0)</f>
        <v/>
      </c>
      <c r="J4734" s="6">
        <f>I4733</f>
        <v/>
      </c>
      <c r="K4734" s="7">
        <f>MAR1!$B$5+MAR1!$C$5*COS(2*PI()*$C4734/365)+MAR1!$D$5*SIN(2*PI()*$C4734/365)</f>
        <v/>
      </c>
      <c r="L4734" s="7">
        <f>MAR1!$B$6+MAR1!$C$6*COS(2*PI()*$C4734/365)+MAR1!$D$6*SIN(2*PI()*$C4734/365)</f>
        <v/>
      </c>
      <c r="M4734" s="7">
        <f>MAR1!$B$7+MAR1!$C$7*COS(2*PI()*$C4734/365)+MAR1!$D$7*SIN(2*PI()*$C4734/365)</f>
        <v/>
      </c>
      <c r="N4734" s="7">
        <f>F4734-K4734</f>
        <v/>
      </c>
      <c r="O4734" s="7">
        <f>G4734-L4734</f>
        <v/>
      </c>
      <c r="P4734" s="7">
        <f>H4734-M4734</f>
        <v/>
      </c>
      <c r="Q4734" s="7">
        <f>IF($I4734=1,(N4734-MAR1!$B$11)/MAR1!$D$11,(N4734-MAR1!$C$11)/MAR1!$E$11)</f>
        <v/>
      </c>
      <c r="R4734" s="7">
        <f>IF($I4734=1,(O4734-MAR1!$B$12)/MAR1!$D$12,(O4734-MAR1!$C$12)/MAR1!$E$12)</f>
        <v/>
      </c>
      <c r="S4734" s="7">
        <f>IF($I4734=1,(P4734-MAR1!$B$13)/MAR1!$D$13,(P4734-MAR1!$C$13)/MAR1!$E$13)</f>
        <v/>
      </c>
    </row>
    <row r="4735">
      <c r="A4735" s="5" t="n">
        <v>4734</v>
      </c>
      <c r="B4735" s="5" t="n">
        <v>13</v>
      </c>
      <c r="C4735" s="5" t="n">
        <v>354</v>
      </c>
      <c r="D4735" s="5" t="n">
        <v>12</v>
      </c>
      <c r="E4735" s="5" t="n">
        <v>0</v>
      </c>
      <c r="F4735" s="5" t="n">
        <v>28.5</v>
      </c>
      <c r="G4735" s="5" t="n">
        <v>14.1</v>
      </c>
      <c r="H4735" s="5" t="n">
        <v>21.11</v>
      </c>
      <c r="I4735" s="6">
        <f>IF(E4735&gt;=Markov!$B$3,1,0)</f>
        <v/>
      </c>
      <c r="J4735" s="6">
        <f>I4734</f>
        <v/>
      </c>
      <c r="K4735" s="7">
        <f>MAR1!$B$5+MAR1!$C$5*COS(2*PI()*$C4735/365)+MAR1!$D$5*SIN(2*PI()*$C4735/365)</f>
        <v/>
      </c>
      <c r="L4735" s="7">
        <f>MAR1!$B$6+MAR1!$C$6*COS(2*PI()*$C4735/365)+MAR1!$D$6*SIN(2*PI()*$C4735/365)</f>
        <v/>
      </c>
      <c r="M4735" s="7">
        <f>MAR1!$B$7+MAR1!$C$7*COS(2*PI()*$C4735/365)+MAR1!$D$7*SIN(2*PI()*$C4735/365)</f>
        <v/>
      </c>
      <c r="N4735" s="7">
        <f>F4735-K4735</f>
        <v/>
      </c>
      <c r="O4735" s="7">
        <f>G4735-L4735</f>
        <v/>
      </c>
      <c r="P4735" s="7">
        <f>H4735-M4735</f>
        <v/>
      </c>
      <c r="Q4735" s="7">
        <f>IF($I4735=1,(N4735-MAR1!$B$11)/MAR1!$D$11,(N4735-MAR1!$C$11)/MAR1!$E$11)</f>
        <v/>
      </c>
      <c r="R4735" s="7">
        <f>IF($I4735=1,(O4735-MAR1!$B$12)/MAR1!$D$12,(O4735-MAR1!$C$12)/MAR1!$E$12)</f>
        <v/>
      </c>
      <c r="S4735" s="7">
        <f>IF($I4735=1,(P4735-MAR1!$B$13)/MAR1!$D$13,(P4735-MAR1!$C$13)/MAR1!$E$13)</f>
        <v/>
      </c>
    </row>
    <row r="4736">
      <c r="A4736" s="5" t="n">
        <v>4735</v>
      </c>
      <c r="B4736" s="5" t="n">
        <v>13</v>
      </c>
      <c r="C4736" s="5" t="n">
        <v>355</v>
      </c>
      <c r="D4736" s="5" t="n">
        <v>12</v>
      </c>
      <c r="E4736" s="5" t="n">
        <v>0</v>
      </c>
      <c r="F4736" s="5" t="n">
        <v>28.5</v>
      </c>
      <c r="G4736" s="5" t="n">
        <v>12.2</v>
      </c>
      <c r="H4736" s="5" t="n">
        <v>18.3</v>
      </c>
      <c r="I4736" s="6">
        <f>IF(E4736&gt;=Markov!$B$3,1,0)</f>
        <v/>
      </c>
      <c r="J4736" s="6">
        <f>I4735</f>
        <v/>
      </c>
      <c r="K4736" s="7">
        <f>MAR1!$B$5+MAR1!$C$5*COS(2*PI()*$C4736/365)+MAR1!$D$5*SIN(2*PI()*$C4736/365)</f>
        <v/>
      </c>
      <c r="L4736" s="7">
        <f>MAR1!$B$6+MAR1!$C$6*COS(2*PI()*$C4736/365)+MAR1!$D$6*SIN(2*PI()*$C4736/365)</f>
        <v/>
      </c>
      <c r="M4736" s="7">
        <f>MAR1!$B$7+MAR1!$C$7*COS(2*PI()*$C4736/365)+MAR1!$D$7*SIN(2*PI()*$C4736/365)</f>
        <v/>
      </c>
      <c r="N4736" s="7">
        <f>F4736-K4736</f>
        <v/>
      </c>
      <c r="O4736" s="7">
        <f>G4736-L4736</f>
        <v/>
      </c>
      <c r="P4736" s="7">
        <f>H4736-M4736</f>
        <v/>
      </c>
      <c r="Q4736" s="7">
        <f>IF($I4736=1,(N4736-MAR1!$B$11)/MAR1!$D$11,(N4736-MAR1!$C$11)/MAR1!$E$11)</f>
        <v/>
      </c>
      <c r="R4736" s="7">
        <f>IF($I4736=1,(O4736-MAR1!$B$12)/MAR1!$D$12,(O4736-MAR1!$C$12)/MAR1!$E$12)</f>
        <v/>
      </c>
      <c r="S4736" s="7">
        <f>IF($I4736=1,(P4736-MAR1!$B$13)/MAR1!$D$13,(P4736-MAR1!$C$13)/MAR1!$E$13)</f>
        <v/>
      </c>
    </row>
    <row r="4737">
      <c r="A4737" s="5" t="n">
        <v>4736</v>
      </c>
      <c r="B4737" s="5" t="n">
        <v>13</v>
      </c>
      <c r="C4737" s="5" t="n">
        <v>356</v>
      </c>
      <c r="D4737" s="5" t="n">
        <v>12</v>
      </c>
      <c r="E4737" s="5" t="n">
        <v>0</v>
      </c>
      <c r="F4737" s="5" t="n">
        <v>31.9</v>
      </c>
      <c r="G4737" s="5" t="n">
        <v>13.1</v>
      </c>
      <c r="H4737" s="5" t="n">
        <v>18.02</v>
      </c>
      <c r="I4737" s="6">
        <f>IF(E4737&gt;=Markov!$B$3,1,0)</f>
        <v/>
      </c>
      <c r="J4737" s="6">
        <f>I4736</f>
        <v/>
      </c>
      <c r="K4737" s="7">
        <f>MAR1!$B$5+MAR1!$C$5*COS(2*PI()*$C4737/365)+MAR1!$D$5*SIN(2*PI()*$C4737/365)</f>
        <v/>
      </c>
      <c r="L4737" s="7">
        <f>MAR1!$B$6+MAR1!$C$6*COS(2*PI()*$C4737/365)+MAR1!$D$6*SIN(2*PI()*$C4737/365)</f>
        <v/>
      </c>
      <c r="M4737" s="7">
        <f>MAR1!$B$7+MAR1!$C$7*COS(2*PI()*$C4737/365)+MAR1!$D$7*SIN(2*PI()*$C4737/365)</f>
        <v/>
      </c>
      <c r="N4737" s="7">
        <f>F4737-K4737</f>
        <v/>
      </c>
      <c r="O4737" s="7">
        <f>G4737-L4737</f>
        <v/>
      </c>
      <c r="P4737" s="7">
        <f>H4737-M4737</f>
        <v/>
      </c>
      <c r="Q4737" s="7">
        <f>IF($I4737=1,(N4737-MAR1!$B$11)/MAR1!$D$11,(N4737-MAR1!$C$11)/MAR1!$E$11)</f>
        <v/>
      </c>
      <c r="R4737" s="7">
        <f>IF($I4737=1,(O4737-MAR1!$B$12)/MAR1!$D$12,(O4737-MAR1!$C$12)/MAR1!$E$12)</f>
        <v/>
      </c>
      <c r="S4737" s="7">
        <f>IF($I4737=1,(P4737-MAR1!$B$13)/MAR1!$D$13,(P4737-MAR1!$C$13)/MAR1!$E$13)</f>
        <v/>
      </c>
    </row>
    <row r="4738">
      <c r="A4738" s="5" t="n">
        <v>4737</v>
      </c>
      <c r="B4738" s="5" t="n">
        <v>13</v>
      </c>
      <c r="C4738" s="5" t="n">
        <v>357</v>
      </c>
      <c r="D4738" s="5" t="n">
        <v>12</v>
      </c>
      <c r="E4738" s="5" t="n">
        <v>0</v>
      </c>
      <c r="F4738" s="5" t="n">
        <v>31.3</v>
      </c>
      <c r="G4738" s="5" t="n">
        <v>13.8</v>
      </c>
      <c r="H4738" s="5" t="n">
        <v>14.31</v>
      </c>
      <c r="I4738" s="6">
        <f>IF(E4738&gt;=Markov!$B$3,1,0)</f>
        <v/>
      </c>
      <c r="J4738" s="6">
        <f>I4737</f>
        <v/>
      </c>
      <c r="K4738" s="7">
        <f>MAR1!$B$5+MAR1!$C$5*COS(2*PI()*$C4738/365)+MAR1!$D$5*SIN(2*PI()*$C4738/365)</f>
        <v/>
      </c>
      <c r="L4738" s="7">
        <f>MAR1!$B$6+MAR1!$C$6*COS(2*PI()*$C4738/365)+MAR1!$D$6*SIN(2*PI()*$C4738/365)</f>
        <v/>
      </c>
      <c r="M4738" s="7">
        <f>MAR1!$B$7+MAR1!$C$7*COS(2*PI()*$C4738/365)+MAR1!$D$7*SIN(2*PI()*$C4738/365)</f>
        <v/>
      </c>
      <c r="N4738" s="7">
        <f>F4738-K4738</f>
        <v/>
      </c>
      <c r="O4738" s="7">
        <f>G4738-L4738</f>
        <v/>
      </c>
      <c r="P4738" s="7">
        <f>H4738-M4738</f>
        <v/>
      </c>
      <c r="Q4738" s="7">
        <f>IF($I4738=1,(N4738-MAR1!$B$11)/MAR1!$D$11,(N4738-MAR1!$C$11)/MAR1!$E$11)</f>
        <v/>
      </c>
      <c r="R4738" s="7">
        <f>IF($I4738=1,(O4738-MAR1!$B$12)/MAR1!$D$12,(O4738-MAR1!$C$12)/MAR1!$E$12)</f>
        <v/>
      </c>
      <c r="S4738" s="7">
        <f>IF($I4738=1,(P4738-MAR1!$B$13)/MAR1!$D$13,(P4738-MAR1!$C$13)/MAR1!$E$13)</f>
        <v/>
      </c>
    </row>
    <row r="4739">
      <c r="A4739" s="5" t="n">
        <v>4738</v>
      </c>
      <c r="B4739" s="5" t="n">
        <v>13</v>
      </c>
      <c r="C4739" s="5" t="n">
        <v>358</v>
      </c>
      <c r="D4739" s="5" t="n">
        <v>12</v>
      </c>
      <c r="E4739" s="5" t="n">
        <v>0</v>
      </c>
      <c r="F4739" s="5" t="n">
        <v>28.2</v>
      </c>
      <c r="G4739" s="5" t="n">
        <v>16.3</v>
      </c>
      <c r="H4739" s="5" t="n">
        <v>16.82</v>
      </c>
      <c r="I4739" s="6">
        <f>IF(E4739&gt;=Markov!$B$3,1,0)</f>
        <v/>
      </c>
      <c r="J4739" s="6">
        <f>I4738</f>
        <v/>
      </c>
      <c r="K4739" s="7">
        <f>MAR1!$B$5+MAR1!$C$5*COS(2*PI()*$C4739/365)+MAR1!$D$5*SIN(2*PI()*$C4739/365)</f>
        <v/>
      </c>
      <c r="L4739" s="7">
        <f>MAR1!$B$6+MAR1!$C$6*COS(2*PI()*$C4739/365)+MAR1!$D$6*SIN(2*PI()*$C4739/365)</f>
        <v/>
      </c>
      <c r="M4739" s="7">
        <f>MAR1!$B$7+MAR1!$C$7*COS(2*PI()*$C4739/365)+MAR1!$D$7*SIN(2*PI()*$C4739/365)</f>
        <v/>
      </c>
      <c r="N4739" s="7">
        <f>F4739-K4739</f>
        <v/>
      </c>
      <c r="O4739" s="7">
        <f>G4739-L4739</f>
        <v/>
      </c>
      <c r="P4739" s="7">
        <f>H4739-M4739</f>
        <v/>
      </c>
      <c r="Q4739" s="7">
        <f>IF($I4739=1,(N4739-MAR1!$B$11)/MAR1!$D$11,(N4739-MAR1!$C$11)/MAR1!$E$11)</f>
        <v/>
      </c>
      <c r="R4739" s="7">
        <f>IF($I4739=1,(O4739-MAR1!$B$12)/MAR1!$D$12,(O4739-MAR1!$C$12)/MAR1!$E$12)</f>
        <v/>
      </c>
      <c r="S4739" s="7">
        <f>IF($I4739=1,(P4739-MAR1!$B$13)/MAR1!$D$13,(P4739-MAR1!$C$13)/MAR1!$E$13)</f>
        <v/>
      </c>
    </row>
    <row r="4740">
      <c r="A4740" s="5" t="n">
        <v>4739</v>
      </c>
      <c r="B4740" s="5" t="n">
        <v>13</v>
      </c>
      <c r="C4740" s="5" t="n">
        <v>359</v>
      </c>
      <c r="D4740" s="5" t="n">
        <v>12</v>
      </c>
      <c r="E4740" s="5" t="n">
        <v>0</v>
      </c>
      <c r="F4740" s="5" t="n">
        <v>29.9</v>
      </c>
      <c r="G4740" s="5" t="n">
        <v>16.8</v>
      </c>
      <c r="H4740" s="5" t="n">
        <v>11.25</v>
      </c>
      <c r="I4740" s="6">
        <f>IF(E4740&gt;=Markov!$B$3,1,0)</f>
        <v/>
      </c>
      <c r="J4740" s="6">
        <f>I4739</f>
        <v/>
      </c>
      <c r="K4740" s="7">
        <f>MAR1!$B$5+MAR1!$C$5*COS(2*PI()*$C4740/365)+MAR1!$D$5*SIN(2*PI()*$C4740/365)</f>
        <v/>
      </c>
      <c r="L4740" s="7">
        <f>MAR1!$B$6+MAR1!$C$6*COS(2*PI()*$C4740/365)+MAR1!$D$6*SIN(2*PI()*$C4740/365)</f>
        <v/>
      </c>
      <c r="M4740" s="7">
        <f>MAR1!$B$7+MAR1!$C$7*COS(2*PI()*$C4740/365)+MAR1!$D$7*SIN(2*PI()*$C4740/365)</f>
        <v/>
      </c>
      <c r="N4740" s="7">
        <f>F4740-K4740</f>
        <v/>
      </c>
      <c r="O4740" s="7">
        <f>G4740-L4740</f>
        <v/>
      </c>
      <c r="P4740" s="7">
        <f>H4740-M4740</f>
        <v/>
      </c>
      <c r="Q4740" s="7">
        <f>IF($I4740=1,(N4740-MAR1!$B$11)/MAR1!$D$11,(N4740-MAR1!$C$11)/MAR1!$E$11)</f>
        <v/>
      </c>
      <c r="R4740" s="7">
        <f>IF($I4740=1,(O4740-MAR1!$B$12)/MAR1!$D$12,(O4740-MAR1!$C$12)/MAR1!$E$12)</f>
        <v/>
      </c>
      <c r="S4740" s="7">
        <f>IF($I4740=1,(P4740-MAR1!$B$13)/MAR1!$D$13,(P4740-MAR1!$C$13)/MAR1!$E$13)</f>
        <v/>
      </c>
    </row>
    <row r="4741">
      <c r="A4741" s="5" t="n">
        <v>4740</v>
      </c>
      <c r="B4741" s="5" t="n">
        <v>13</v>
      </c>
      <c r="C4741" s="5" t="n">
        <v>360</v>
      </c>
      <c r="D4741" s="5" t="n">
        <v>12</v>
      </c>
      <c r="E4741" s="5" t="n">
        <v>0</v>
      </c>
      <c r="F4741" s="5" t="n">
        <v>28.8</v>
      </c>
      <c r="G4741" s="5" t="n">
        <v>13.5</v>
      </c>
      <c r="H4741" s="5" t="n">
        <v>10.59</v>
      </c>
      <c r="I4741" s="6">
        <f>IF(E4741&gt;=Markov!$B$3,1,0)</f>
        <v/>
      </c>
      <c r="J4741" s="6">
        <f>I4740</f>
        <v/>
      </c>
      <c r="K4741" s="7">
        <f>MAR1!$B$5+MAR1!$C$5*COS(2*PI()*$C4741/365)+MAR1!$D$5*SIN(2*PI()*$C4741/365)</f>
        <v/>
      </c>
      <c r="L4741" s="7">
        <f>MAR1!$B$6+MAR1!$C$6*COS(2*PI()*$C4741/365)+MAR1!$D$6*SIN(2*PI()*$C4741/365)</f>
        <v/>
      </c>
      <c r="M4741" s="7">
        <f>MAR1!$B$7+MAR1!$C$7*COS(2*PI()*$C4741/365)+MAR1!$D$7*SIN(2*PI()*$C4741/365)</f>
        <v/>
      </c>
      <c r="N4741" s="7">
        <f>F4741-K4741</f>
        <v/>
      </c>
      <c r="O4741" s="7">
        <f>G4741-L4741</f>
        <v/>
      </c>
      <c r="P4741" s="7">
        <f>H4741-M4741</f>
        <v/>
      </c>
      <c r="Q4741" s="7">
        <f>IF($I4741=1,(N4741-MAR1!$B$11)/MAR1!$D$11,(N4741-MAR1!$C$11)/MAR1!$E$11)</f>
        <v/>
      </c>
      <c r="R4741" s="7">
        <f>IF($I4741=1,(O4741-MAR1!$B$12)/MAR1!$D$12,(O4741-MAR1!$C$12)/MAR1!$E$12)</f>
        <v/>
      </c>
      <c r="S4741" s="7">
        <f>IF($I4741=1,(P4741-MAR1!$B$13)/MAR1!$D$13,(P4741-MAR1!$C$13)/MAR1!$E$13)</f>
        <v/>
      </c>
    </row>
    <row r="4742">
      <c r="A4742" s="5" t="n">
        <v>4741</v>
      </c>
      <c r="B4742" s="5" t="n">
        <v>13</v>
      </c>
      <c r="C4742" s="5" t="n">
        <v>361</v>
      </c>
      <c r="D4742" s="5" t="n">
        <v>12</v>
      </c>
      <c r="E4742" s="5" t="n">
        <v>0</v>
      </c>
      <c r="F4742" s="5" t="n">
        <v>26.8</v>
      </c>
      <c r="G4742" s="5" t="n">
        <v>12.8</v>
      </c>
      <c r="H4742" s="5" t="n">
        <v>12.11</v>
      </c>
      <c r="I4742" s="6">
        <f>IF(E4742&gt;=Markov!$B$3,1,0)</f>
        <v/>
      </c>
      <c r="J4742" s="6">
        <f>I4741</f>
        <v/>
      </c>
      <c r="K4742" s="7">
        <f>MAR1!$B$5+MAR1!$C$5*COS(2*PI()*$C4742/365)+MAR1!$D$5*SIN(2*PI()*$C4742/365)</f>
        <v/>
      </c>
      <c r="L4742" s="7">
        <f>MAR1!$B$6+MAR1!$C$6*COS(2*PI()*$C4742/365)+MAR1!$D$6*SIN(2*PI()*$C4742/365)</f>
        <v/>
      </c>
      <c r="M4742" s="7">
        <f>MAR1!$B$7+MAR1!$C$7*COS(2*PI()*$C4742/365)+MAR1!$D$7*SIN(2*PI()*$C4742/365)</f>
        <v/>
      </c>
      <c r="N4742" s="7">
        <f>F4742-K4742</f>
        <v/>
      </c>
      <c r="O4742" s="7">
        <f>G4742-L4742</f>
        <v/>
      </c>
      <c r="P4742" s="7">
        <f>H4742-M4742</f>
        <v/>
      </c>
      <c r="Q4742" s="7">
        <f>IF($I4742=1,(N4742-MAR1!$B$11)/MAR1!$D$11,(N4742-MAR1!$C$11)/MAR1!$E$11)</f>
        <v/>
      </c>
      <c r="R4742" s="7">
        <f>IF($I4742=1,(O4742-MAR1!$B$12)/MAR1!$D$12,(O4742-MAR1!$C$12)/MAR1!$E$12)</f>
        <v/>
      </c>
      <c r="S4742" s="7">
        <f>IF($I4742=1,(P4742-MAR1!$B$13)/MAR1!$D$13,(P4742-MAR1!$C$13)/MAR1!$E$13)</f>
        <v/>
      </c>
    </row>
    <row r="4743">
      <c r="A4743" s="5" t="n">
        <v>4742</v>
      </c>
      <c r="B4743" s="5" t="n">
        <v>13</v>
      </c>
      <c r="C4743" s="5" t="n">
        <v>362</v>
      </c>
      <c r="D4743" s="5" t="n">
        <v>12</v>
      </c>
      <c r="E4743" s="5" t="n">
        <v>0</v>
      </c>
      <c r="F4743" s="5" t="n">
        <v>28.8</v>
      </c>
      <c r="G4743" s="5" t="n">
        <v>13.1</v>
      </c>
      <c r="H4743" s="5" t="n">
        <v>16.2</v>
      </c>
      <c r="I4743" s="6">
        <f>IF(E4743&gt;=Markov!$B$3,1,0)</f>
        <v/>
      </c>
      <c r="J4743" s="6">
        <f>I4742</f>
        <v/>
      </c>
      <c r="K4743" s="7">
        <f>MAR1!$B$5+MAR1!$C$5*COS(2*PI()*$C4743/365)+MAR1!$D$5*SIN(2*PI()*$C4743/365)</f>
        <v/>
      </c>
      <c r="L4743" s="7">
        <f>MAR1!$B$6+MAR1!$C$6*COS(2*PI()*$C4743/365)+MAR1!$D$6*SIN(2*PI()*$C4743/365)</f>
        <v/>
      </c>
      <c r="M4743" s="7">
        <f>MAR1!$B$7+MAR1!$C$7*COS(2*PI()*$C4743/365)+MAR1!$D$7*SIN(2*PI()*$C4743/365)</f>
        <v/>
      </c>
      <c r="N4743" s="7">
        <f>F4743-K4743</f>
        <v/>
      </c>
      <c r="O4743" s="7">
        <f>G4743-L4743</f>
        <v/>
      </c>
      <c r="P4743" s="7">
        <f>H4743-M4743</f>
        <v/>
      </c>
      <c r="Q4743" s="7">
        <f>IF($I4743=1,(N4743-MAR1!$B$11)/MAR1!$D$11,(N4743-MAR1!$C$11)/MAR1!$E$11)</f>
        <v/>
      </c>
      <c r="R4743" s="7">
        <f>IF($I4743=1,(O4743-MAR1!$B$12)/MAR1!$D$12,(O4743-MAR1!$C$12)/MAR1!$E$12)</f>
        <v/>
      </c>
      <c r="S4743" s="7">
        <f>IF($I4743=1,(P4743-MAR1!$B$13)/MAR1!$D$13,(P4743-MAR1!$C$13)/MAR1!$E$13)</f>
        <v/>
      </c>
    </row>
    <row r="4744">
      <c r="A4744" s="5" t="n">
        <v>4743</v>
      </c>
      <c r="B4744" s="5" t="n">
        <v>13</v>
      </c>
      <c r="C4744" s="5" t="n">
        <v>363</v>
      </c>
      <c r="D4744" s="5" t="n">
        <v>12</v>
      </c>
      <c r="E4744" s="5" t="n">
        <v>0</v>
      </c>
      <c r="F4744" s="5" t="n">
        <v>28.9</v>
      </c>
      <c r="G4744" s="5" t="n">
        <v>13.3</v>
      </c>
      <c r="H4744" s="5" t="n">
        <v>17.11</v>
      </c>
      <c r="I4744" s="6">
        <f>IF(E4744&gt;=Markov!$B$3,1,0)</f>
        <v/>
      </c>
      <c r="J4744" s="6">
        <f>I4743</f>
        <v/>
      </c>
      <c r="K4744" s="7">
        <f>MAR1!$B$5+MAR1!$C$5*COS(2*PI()*$C4744/365)+MAR1!$D$5*SIN(2*PI()*$C4744/365)</f>
        <v/>
      </c>
      <c r="L4744" s="7">
        <f>MAR1!$B$6+MAR1!$C$6*COS(2*PI()*$C4744/365)+MAR1!$D$6*SIN(2*PI()*$C4744/365)</f>
        <v/>
      </c>
      <c r="M4744" s="7">
        <f>MAR1!$B$7+MAR1!$C$7*COS(2*PI()*$C4744/365)+MAR1!$D$7*SIN(2*PI()*$C4744/365)</f>
        <v/>
      </c>
      <c r="N4744" s="7">
        <f>F4744-K4744</f>
        <v/>
      </c>
      <c r="O4744" s="7">
        <f>G4744-L4744</f>
        <v/>
      </c>
      <c r="P4744" s="7">
        <f>H4744-M4744</f>
        <v/>
      </c>
      <c r="Q4744" s="7">
        <f>IF($I4744=1,(N4744-MAR1!$B$11)/MAR1!$D$11,(N4744-MAR1!$C$11)/MAR1!$E$11)</f>
        <v/>
      </c>
      <c r="R4744" s="7">
        <f>IF($I4744=1,(O4744-MAR1!$B$12)/MAR1!$D$12,(O4744-MAR1!$C$12)/MAR1!$E$12)</f>
        <v/>
      </c>
      <c r="S4744" s="7">
        <f>IF($I4744=1,(P4744-MAR1!$B$13)/MAR1!$D$13,(P4744-MAR1!$C$13)/MAR1!$E$13)</f>
        <v/>
      </c>
    </row>
    <row r="4745">
      <c r="A4745" s="5" t="n">
        <v>4744</v>
      </c>
      <c r="B4745" s="5" t="n">
        <v>13</v>
      </c>
      <c r="C4745" s="5" t="n">
        <v>364</v>
      </c>
      <c r="D4745" s="5" t="n">
        <v>12</v>
      </c>
      <c r="E4745" s="5" t="n">
        <v>0</v>
      </c>
      <c r="F4745" s="5" t="n">
        <v>28.4</v>
      </c>
      <c r="G4745" s="5" t="n">
        <v>12.8</v>
      </c>
      <c r="H4745" s="5" t="n">
        <v>19.29</v>
      </c>
      <c r="I4745" s="6">
        <f>IF(E4745&gt;=Markov!$B$3,1,0)</f>
        <v/>
      </c>
      <c r="J4745" s="6">
        <f>I4744</f>
        <v/>
      </c>
      <c r="K4745" s="7">
        <f>MAR1!$B$5+MAR1!$C$5*COS(2*PI()*$C4745/365)+MAR1!$D$5*SIN(2*PI()*$C4745/365)</f>
        <v/>
      </c>
      <c r="L4745" s="7">
        <f>MAR1!$B$6+MAR1!$C$6*COS(2*PI()*$C4745/365)+MAR1!$D$6*SIN(2*PI()*$C4745/365)</f>
        <v/>
      </c>
      <c r="M4745" s="7">
        <f>MAR1!$B$7+MAR1!$C$7*COS(2*PI()*$C4745/365)+MAR1!$D$7*SIN(2*PI()*$C4745/365)</f>
        <v/>
      </c>
      <c r="N4745" s="7">
        <f>F4745-K4745</f>
        <v/>
      </c>
      <c r="O4745" s="7">
        <f>G4745-L4745</f>
        <v/>
      </c>
      <c r="P4745" s="7">
        <f>H4745-M4745</f>
        <v/>
      </c>
      <c r="Q4745" s="7">
        <f>IF($I4745=1,(N4745-MAR1!$B$11)/MAR1!$D$11,(N4745-MAR1!$C$11)/MAR1!$E$11)</f>
        <v/>
      </c>
      <c r="R4745" s="7">
        <f>IF($I4745=1,(O4745-MAR1!$B$12)/MAR1!$D$12,(O4745-MAR1!$C$12)/MAR1!$E$12)</f>
        <v/>
      </c>
      <c r="S4745" s="7">
        <f>IF($I4745=1,(P4745-MAR1!$B$13)/MAR1!$D$13,(P4745-MAR1!$C$13)/MAR1!$E$13)</f>
        <v/>
      </c>
    </row>
    <row r="4746">
      <c r="A4746" s="5" t="n">
        <v>4745</v>
      </c>
      <c r="B4746" s="5" t="n">
        <v>13</v>
      </c>
      <c r="C4746" s="5" t="n">
        <v>365</v>
      </c>
      <c r="D4746" s="5" t="n">
        <v>12</v>
      </c>
      <c r="E4746" s="5" t="n">
        <v>0</v>
      </c>
      <c r="F4746" s="5" t="n">
        <v>29.8</v>
      </c>
      <c r="G4746" s="5" t="n">
        <v>13</v>
      </c>
      <c r="H4746" s="5" t="n">
        <v>23.29</v>
      </c>
      <c r="I4746" s="6">
        <f>IF(E4746&gt;=Markov!$B$3,1,0)</f>
        <v/>
      </c>
      <c r="J4746" s="6">
        <f>I4745</f>
        <v/>
      </c>
      <c r="K4746" s="7">
        <f>MAR1!$B$5+MAR1!$C$5*COS(2*PI()*$C4746/365)+MAR1!$D$5*SIN(2*PI()*$C4746/365)</f>
        <v/>
      </c>
      <c r="L4746" s="7">
        <f>MAR1!$B$6+MAR1!$C$6*COS(2*PI()*$C4746/365)+MAR1!$D$6*SIN(2*PI()*$C4746/365)</f>
        <v/>
      </c>
      <c r="M4746" s="7">
        <f>MAR1!$B$7+MAR1!$C$7*COS(2*PI()*$C4746/365)+MAR1!$D$7*SIN(2*PI()*$C4746/365)</f>
        <v/>
      </c>
      <c r="N4746" s="7">
        <f>F4746-K4746</f>
        <v/>
      </c>
      <c r="O4746" s="7">
        <f>G4746-L4746</f>
        <v/>
      </c>
      <c r="P4746" s="7">
        <f>H4746-M4746</f>
        <v/>
      </c>
      <c r="Q4746" s="7">
        <f>IF($I4746=1,(N4746-MAR1!$B$11)/MAR1!$D$11,(N4746-MAR1!$C$11)/MAR1!$E$11)</f>
        <v/>
      </c>
      <c r="R4746" s="7">
        <f>IF($I4746=1,(O4746-MAR1!$B$12)/MAR1!$D$12,(O4746-MAR1!$C$12)/MAR1!$E$12)</f>
        <v/>
      </c>
      <c r="S4746" s="7">
        <f>IF($I4746=1,(P4746-MAR1!$B$13)/MAR1!$D$13,(P4746-MAR1!$C$13)/MAR1!$E$13)</f>
        <v/>
      </c>
    </row>
    <row r="4747">
      <c r="A4747" s="5" t="n">
        <v>4746</v>
      </c>
      <c r="B4747" s="5" t="n">
        <v>14</v>
      </c>
      <c r="C4747" s="5" t="n">
        <v>1</v>
      </c>
      <c r="D4747" s="5" t="n">
        <v>1</v>
      </c>
      <c r="E4747" s="5" t="n">
        <v>0</v>
      </c>
      <c r="F4747" s="5" t="n">
        <v>29.7</v>
      </c>
      <c r="G4747" s="5" t="n">
        <v>13.8</v>
      </c>
      <c r="H4747" s="5" t="n">
        <v>24.55</v>
      </c>
      <c r="I4747" s="6">
        <f>IF(E4747&gt;=Markov!$B$3,1,0)</f>
        <v/>
      </c>
      <c r="J4747" s="6">
        <f>I4746</f>
        <v/>
      </c>
      <c r="K4747" s="7">
        <f>MAR1!$B$5+MAR1!$C$5*COS(2*PI()*$C4747/365)+MAR1!$D$5*SIN(2*PI()*$C4747/365)</f>
        <v/>
      </c>
      <c r="L4747" s="7">
        <f>MAR1!$B$6+MAR1!$C$6*COS(2*PI()*$C4747/365)+MAR1!$D$6*SIN(2*PI()*$C4747/365)</f>
        <v/>
      </c>
      <c r="M4747" s="7">
        <f>MAR1!$B$7+MAR1!$C$7*COS(2*PI()*$C4747/365)+MAR1!$D$7*SIN(2*PI()*$C4747/365)</f>
        <v/>
      </c>
      <c r="N4747" s="7">
        <f>F4747-K4747</f>
        <v/>
      </c>
      <c r="O4747" s="7">
        <f>G4747-L4747</f>
        <v/>
      </c>
      <c r="P4747" s="7">
        <f>H4747-M4747</f>
        <v/>
      </c>
      <c r="Q4747" s="7">
        <f>IF($I4747=1,(N4747-MAR1!$B$11)/MAR1!$D$11,(N4747-MAR1!$C$11)/MAR1!$E$11)</f>
        <v/>
      </c>
      <c r="R4747" s="7">
        <f>IF($I4747=1,(O4747-MAR1!$B$12)/MAR1!$D$12,(O4747-MAR1!$C$12)/MAR1!$E$12)</f>
        <v/>
      </c>
      <c r="S4747" s="7">
        <f>IF($I4747=1,(P4747-MAR1!$B$13)/MAR1!$D$13,(P4747-MAR1!$C$13)/MAR1!$E$13)</f>
        <v/>
      </c>
    </row>
    <row r="4748">
      <c r="A4748" s="5" t="n">
        <v>4747</v>
      </c>
      <c r="B4748" s="5" t="n">
        <v>14</v>
      </c>
      <c r="C4748" s="5" t="n">
        <v>2</v>
      </c>
      <c r="D4748" s="5" t="n">
        <v>1</v>
      </c>
      <c r="E4748" s="5" t="n">
        <v>0</v>
      </c>
      <c r="F4748" s="5" t="n">
        <v>33.2</v>
      </c>
      <c r="G4748" s="5" t="n">
        <v>13.1</v>
      </c>
      <c r="H4748" s="5" t="n">
        <v>22.94</v>
      </c>
      <c r="I4748" s="6">
        <f>IF(E4748&gt;=Markov!$B$3,1,0)</f>
        <v/>
      </c>
      <c r="J4748" s="6">
        <f>I4747</f>
        <v/>
      </c>
      <c r="K4748" s="7">
        <f>MAR1!$B$5+MAR1!$C$5*COS(2*PI()*$C4748/365)+MAR1!$D$5*SIN(2*PI()*$C4748/365)</f>
        <v/>
      </c>
      <c r="L4748" s="7">
        <f>MAR1!$B$6+MAR1!$C$6*COS(2*PI()*$C4748/365)+MAR1!$D$6*SIN(2*PI()*$C4748/365)</f>
        <v/>
      </c>
      <c r="M4748" s="7">
        <f>MAR1!$B$7+MAR1!$C$7*COS(2*PI()*$C4748/365)+MAR1!$D$7*SIN(2*PI()*$C4748/365)</f>
        <v/>
      </c>
      <c r="N4748" s="7">
        <f>F4748-K4748</f>
        <v/>
      </c>
      <c r="O4748" s="7">
        <f>G4748-L4748</f>
        <v/>
      </c>
      <c r="P4748" s="7">
        <f>H4748-M4748</f>
        <v/>
      </c>
      <c r="Q4748" s="7">
        <f>IF($I4748=1,(N4748-MAR1!$B$11)/MAR1!$D$11,(N4748-MAR1!$C$11)/MAR1!$E$11)</f>
        <v/>
      </c>
      <c r="R4748" s="7">
        <f>IF($I4748=1,(O4748-MAR1!$B$12)/MAR1!$D$12,(O4748-MAR1!$C$12)/MAR1!$E$12)</f>
        <v/>
      </c>
      <c r="S4748" s="7">
        <f>IF($I4748=1,(P4748-MAR1!$B$13)/MAR1!$D$13,(P4748-MAR1!$C$13)/MAR1!$E$13)</f>
        <v/>
      </c>
    </row>
    <row r="4749">
      <c r="A4749" s="5" t="n">
        <v>4748</v>
      </c>
      <c r="B4749" s="5" t="n">
        <v>14</v>
      </c>
      <c r="C4749" s="5" t="n">
        <v>3</v>
      </c>
      <c r="D4749" s="5" t="n">
        <v>1</v>
      </c>
      <c r="E4749" s="5" t="n">
        <v>0</v>
      </c>
      <c r="F4749" s="5" t="n">
        <v>31.9</v>
      </c>
      <c r="G4749" s="5" t="n">
        <v>14.8</v>
      </c>
      <c r="H4749" s="5" t="n">
        <v>17.87</v>
      </c>
      <c r="I4749" s="6">
        <f>IF(E4749&gt;=Markov!$B$3,1,0)</f>
        <v/>
      </c>
      <c r="J4749" s="6">
        <f>I4748</f>
        <v/>
      </c>
      <c r="K4749" s="7">
        <f>MAR1!$B$5+MAR1!$C$5*COS(2*PI()*$C4749/365)+MAR1!$D$5*SIN(2*PI()*$C4749/365)</f>
        <v/>
      </c>
      <c r="L4749" s="7">
        <f>MAR1!$B$6+MAR1!$C$6*COS(2*PI()*$C4749/365)+MAR1!$D$6*SIN(2*PI()*$C4749/365)</f>
        <v/>
      </c>
      <c r="M4749" s="7">
        <f>MAR1!$B$7+MAR1!$C$7*COS(2*PI()*$C4749/365)+MAR1!$D$7*SIN(2*PI()*$C4749/365)</f>
        <v/>
      </c>
      <c r="N4749" s="7">
        <f>F4749-K4749</f>
        <v/>
      </c>
      <c r="O4749" s="7">
        <f>G4749-L4749</f>
        <v/>
      </c>
      <c r="P4749" s="7">
        <f>H4749-M4749</f>
        <v/>
      </c>
      <c r="Q4749" s="7">
        <f>IF($I4749=1,(N4749-MAR1!$B$11)/MAR1!$D$11,(N4749-MAR1!$C$11)/MAR1!$E$11)</f>
        <v/>
      </c>
      <c r="R4749" s="7">
        <f>IF($I4749=1,(O4749-MAR1!$B$12)/MAR1!$D$12,(O4749-MAR1!$C$12)/MAR1!$E$12)</f>
        <v/>
      </c>
      <c r="S4749" s="7">
        <f>IF($I4749=1,(P4749-MAR1!$B$13)/MAR1!$D$13,(P4749-MAR1!$C$13)/MAR1!$E$13)</f>
        <v/>
      </c>
    </row>
    <row r="4750">
      <c r="A4750" s="5" t="n">
        <v>4749</v>
      </c>
      <c r="B4750" s="5" t="n">
        <v>14</v>
      </c>
      <c r="C4750" s="5" t="n">
        <v>4</v>
      </c>
      <c r="D4750" s="5" t="n">
        <v>1</v>
      </c>
      <c r="E4750" s="5" t="n">
        <v>0</v>
      </c>
      <c r="F4750" s="5" t="n">
        <v>33.9</v>
      </c>
      <c r="G4750" s="5" t="n">
        <v>15.5</v>
      </c>
      <c r="H4750" s="5" t="n">
        <v>16.14</v>
      </c>
      <c r="I4750" s="6">
        <f>IF(E4750&gt;=Markov!$B$3,1,0)</f>
        <v/>
      </c>
      <c r="J4750" s="6">
        <f>I4749</f>
        <v/>
      </c>
      <c r="K4750" s="7">
        <f>MAR1!$B$5+MAR1!$C$5*COS(2*PI()*$C4750/365)+MAR1!$D$5*SIN(2*PI()*$C4750/365)</f>
        <v/>
      </c>
      <c r="L4750" s="7">
        <f>MAR1!$B$6+MAR1!$C$6*COS(2*PI()*$C4750/365)+MAR1!$D$6*SIN(2*PI()*$C4750/365)</f>
        <v/>
      </c>
      <c r="M4750" s="7">
        <f>MAR1!$B$7+MAR1!$C$7*COS(2*PI()*$C4750/365)+MAR1!$D$7*SIN(2*PI()*$C4750/365)</f>
        <v/>
      </c>
      <c r="N4750" s="7">
        <f>F4750-K4750</f>
        <v/>
      </c>
      <c r="O4750" s="7">
        <f>G4750-L4750</f>
        <v/>
      </c>
      <c r="P4750" s="7">
        <f>H4750-M4750</f>
        <v/>
      </c>
      <c r="Q4750" s="7">
        <f>IF($I4750=1,(N4750-MAR1!$B$11)/MAR1!$D$11,(N4750-MAR1!$C$11)/MAR1!$E$11)</f>
        <v/>
      </c>
      <c r="R4750" s="7">
        <f>IF($I4750=1,(O4750-MAR1!$B$12)/MAR1!$D$12,(O4750-MAR1!$C$12)/MAR1!$E$12)</f>
        <v/>
      </c>
      <c r="S4750" s="7">
        <f>IF($I4750=1,(P4750-MAR1!$B$13)/MAR1!$D$13,(P4750-MAR1!$C$13)/MAR1!$E$13)</f>
        <v/>
      </c>
    </row>
    <row r="4751">
      <c r="A4751" s="5" t="n">
        <v>4750</v>
      </c>
      <c r="B4751" s="5" t="n">
        <v>14</v>
      </c>
      <c r="C4751" s="5" t="n">
        <v>5</v>
      </c>
      <c r="D4751" s="5" t="n">
        <v>1</v>
      </c>
      <c r="E4751" s="5" t="n">
        <v>0</v>
      </c>
      <c r="F4751" s="5" t="n">
        <v>31.4</v>
      </c>
      <c r="G4751" s="5" t="n">
        <v>16.8</v>
      </c>
      <c r="H4751" s="5" t="n">
        <v>11.73</v>
      </c>
      <c r="I4751" s="6">
        <f>IF(E4751&gt;=Markov!$B$3,1,0)</f>
        <v/>
      </c>
      <c r="J4751" s="6">
        <f>I4750</f>
        <v/>
      </c>
      <c r="K4751" s="7">
        <f>MAR1!$B$5+MAR1!$C$5*COS(2*PI()*$C4751/365)+MAR1!$D$5*SIN(2*PI()*$C4751/365)</f>
        <v/>
      </c>
      <c r="L4751" s="7">
        <f>MAR1!$B$6+MAR1!$C$6*COS(2*PI()*$C4751/365)+MAR1!$D$6*SIN(2*PI()*$C4751/365)</f>
        <v/>
      </c>
      <c r="M4751" s="7">
        <f>MAR1!$B$7+MAR1!$C$7*COS(2*PI()*$C4751/365)+MAR1!$D$7*SIN(2*PI()*$C4751/365)</f>
        <v/>
      </c>
      <c r="N4751" s="7">
        <f>F4751-K4751</f>
        <v/>
      </c>
      <c r="O4751" s="7">
        <f>G4751-L4751</f>
        <v/>
      </c>
      <c r="P4751" s="7">
        <f>H4751-M4751</f>
        <v/>
      </c>
      <c r="Q4751" s="7">
        <f>IF($I4751=1,(N4751-MAR1!$B$11)/MAR1!$D$11,(N4751-MAR1!$C$11)/MAR1!$E$11)</f>
        <v/>
      </c>
      <c r="R4751" s="7">
        <f>IF($I4751=1,(O4751-MAR1!$B$12)/MAR1!$D$12,(O4751-MAR1!$C$12)/MAR1!$E$12)</f>
        <v/>
      </c>
      <c r="S4751" s="7">
        <f>IF($I4751=1,(P4751-MAR1!$B$13)/MAR1!$D$13,(P4751-MAR1!$C$13)/MAR1!$E$13)</f>
        <v/>
      </c>
    </row>
    <row r="4752">
      <c r="A4752" s="5" t="n">
        <v>4751</v>
      </c>
      <c r="B4752" s="5" t="n">
        <v>14</v>
      </c>
      <c r="C4752" s="5" t="n">
        <v>6</v>
      </c>
      <c r="D4752" s="5" t="n">
        <v>1</v>
      </c>
      <c r="E4752" s="5" t="n">
        <v>0</v>
      </c>
      <c r="F4752" s="5" t="n">
        <v>31.9</v>
      </c>
      <c r="G4752" s="5" t="n">
        <v>16.5</v>
      </c>
      <c r="H4752" s="5" t="n">
        <v>12.26</v>
      </c>
      <c r="I4752" s="6">
        <f>IF(E4752&gt;=Markov!$B$3,1,0)</f>
        <v/>
      </c>
      <c r="J4752" s="6">
        <f>I4751</f>
        <v/>
      </c>
      <c r="K4752" s="7">
        <f>MAR1!$B$5+MAR1!$C$5*COS(2*PI()*$C4752/365)+MAR1!$D$5*SIN(2*PI()*$C4752/365)</f>
        <v/>
      </c>
      <c r="L4752" s="7">
        <f>MAR1!$B$6+MAR1!$C$6*COS(2*PI()*$C4752/365)+MAR1!$D$6*SIN(2*PI()*$C4752/365)</f>
        <v/>
      </c>
      <c r="M4752" s="7">
        <f>MAR1!$B$7+MAR1!$C$7*COS(2*PI()*$C4752/365)+MAR1!$D$7*SIN(2*PI()*$C4752/365)</f>
        <v/>
      </c>
      <c r="N4752" s="7">
        <f>F4752-K4752</f>
        <v/>
      </c>
      <c r="O4752" s="7">
        <f>G4752-L4752</f>
        <v/>
      </c>
      <c r="P4752" s="7">
        <f>H4752-M4752</f>
        <v/>
      </c>
      <c r="Q4752" s="7">
        <f>IF($I4752=1,(N4752-MAR1!$B$11)/MAR1!$D$11,(N4752-MAR1!$C$11)/MAR1!$E$11)</f>
        <v/>
      </c>
      <c r="R4752" s="7">
        <f>IF($I4752=1,(O4752-MAR1!$B$12)/MAR1!$D$12,(O4752-MAR1!$C$12)/MAR1!$E$12)</f>
        <v/>
      </c>
      <c r="S4752" s="7">
        <f>IF($I4752=1,(P4752-MAR1!$B$13)/MAR1!$D$13,(P4752-MAR1!$C$13)/MAR1!$E$13)</f>
        <v/>
      </c>
    </row>
    <row r="4753">
      <c r="A4753" s="5" t="n">
        <v>4752</v>
      </c>
      <c r="B4753" s="5" t="n">
        <v>14</v>
      </c>
      <c r="C4753" s="5" t="n">
        <v>7</v>
      </c>
      <c r="D4753" s="5" t="n">
        <v>1</v>
      </c>
      <c r="E4753" s="5" t="n">
        <v>0.3</v>
      </c>
      <c r="F4753" s="5" t="n">
        <v>29.3</v>
      </c>
      <c r="G4753" s="5" t="n">
        <v>16.8</v>
      </c>
      <c r="H4753" s="5" t="n">
        <v>13.58</v>
      </c>
      <c r="I4753" s="6">
        <f>IF(E4753&gt;=Markov!$B$3,1,0)</f>
        <v/>
      </c>
      <c r="J4753" s="6">
        <f>I4752</f>
        <v/>
      </c>
      <c r="K4753" s="7">
        <f>MAR1!$B$5+MAR1!$C$5*COS(2*PI()*$C4753/365)+MAR1!$D$5*SIN(2*PI()*$C4753/365)</f>
        <v/>
      </c>
      <c r="L4753" s="7">
        <f>MAR1!$B$6+MAR1!$C$6*COS(2*PI()*$C4753/365)+MAR1!$D$6*SIN(2*PI()*$C4753/365)</f>
        <v/>
      </c>
      <c r="M4753" s="7">
        <f>MAR1!$B$7+MAR1!$C$7*COS(2*PI()*$C4753/365)+MAR1!$D$7*SIN(2*PI()*$C4753/365)</f>
        <v/>
      </c>
      <c r="N4753" s="7">
        <f>F4753-K4753</f>
        <v/>
      </c>
      <c r="O4753" s="7">
        <f>G4753-L4753</f>
        <v/>
      </c>
      <c r="P4753" s="7">
        <f>H4753-M4753</f>
        <v/>
      </c>
      <c r="Q4753" s="7">
        <f>IF($I4753=1,(N4753-MAR1!$B$11)/MAR1!$D$11,(N4753-MAR1!$C$11)/MAR1!$E$11)</f>
        <v/>
      </c>
      <c r="R4753" s="7">
        <f>IF($I4753=1,(O4753-MAR1!$B$12)/MAR1!$D$12,(O4753-MAR1!$C$12)/MAR1!$E$12)</f>
        <v/>
      </c>
      <c r="S4753" s="7">
        <f>IF($I4753=1,(P4753-MAR1!$B$13)/MAR1!$D$13,(P4753-MAR1!$C$13)/MAR1!$E$13)</f>
        <v/>
      </c>
    </row>
    <row r="4754">
      <c r="A4754" s="5" t="n">
        <v>4753</v>
      </c>
      <c r="B4754" s="5" t="n">
        <v>14</v>
      </c>
      <c r="C4754" s="5" t="n">
        <v>8</v>
      </c>
      <c r="D4754" s="5" t="n">
        <v>1</v>
      </c>
      <c r="E4754" s="5" t="n">
        <v>0</v>
      </c>
      <c r="F4754" s="5" t="n">
        <v>32.2</v>
      </c>
      <c r="G4754" s="5" t="n">
        <v>16.5</v>
      </c>
      <c r="H4754" s="5" t="n">
        <v>15.52</v>
      </c>
      <c r="I4754" s="6">
        <f>IF(E4754&gt;=Markov!$B$3,1,0)</f>
        <v/>
      </c>
      <c r="J4754" s="6">
        <f>I4753</f>
        <v/>
      </c>
      <c r="K4754" s="7">
        <f>MAR1!$B$5+MAR1!$C$5*COS(2*PI()*$C4754/365)+MAR1!$D$5*SIN(2*PI()*$C4754/365)</f>
        <v/>
      </c>
      <c r="L4754" s="7">
        <f>MAR1!$B$6+MAR1!$C$6*COS(2*PI()*$C4754/365)+MAR1!$D$6*SIN(2*PI()*$C4754/365)</f>
        <v/>
      </c>
      <c r="M4754" s="7">
        <f>MAR1!$B$7+MAR1!$C$7*COS(2*PI()*$C4754/365)+MAR1!$D$7*SIN(2*PI()*$C4754/365)</f>
        <v/>
      </c>
      <c r="N4754" s="7">
        <f>F4754-K4754</f>
        <v/>
      </c>
      <c r="O4754" s="7">
        <f>G4754-L4754</f>
        <v/>
      </c>
      <c r="P4754" s="7">
        <f>H4754-M4754</f>
        <v/>
      </c>
      <c r="Q4754" s="7">
        <f>IF($I4754=1,(N4754-MAR1!$B$11)/MAR1!$D$11,(N4754-MAR1!$C$11)/MAR1!$E$11)</f>
        <v/>
      </c>
      <c r="R4754" s="7">
        <f>IF($I4754=1,(O4754-MAR1!$B$12)/MAR1!$D$12,(O4754-MAR1!$C$12)/MAR1!$E$12)</f>
        <v/>
      </c>
      <c r="S4754" s="7">
        <f>IF($I4754=1,(P4754-MAR1!$B$13)/MAR1!$D$13,(P4754-MAR1!$C$13)/MAR1!$E$13)</f>
        <v/>
      </c>
    </row>
    <row r="4755">
      <c r="A4755" s="5" t="n">
        <v>4754</v>
      </c>
      <c r="B4755" s="5" t="n">
        <v>14</v>
      </c>
      <c r="C4755" s="5" t="n">
        <v>9</v>
      </c>
      <c r="D4755" s="5" t="n">
        <v>1</v>
      </c>
      <c r="E4755" s="5" t="n">
        <v>0</v>
      </c>
      <c r="F4755" s="5" t="n">
        <v>29.9</v>
      </c>
      <c r="G4755" s="5" t="n">
        <v>15.7</v>
      </c>
      <c r="H4755" s="5" t="n">
        <v>13.86</v>
      </c>
      <c r="I4755" s="6">
        <f>IF(E4755&gt;=Markov!$B$3,1,0)</f>
        <v/>
      </c>
      <c r="J4755" s="6">
        <f>I4754</f>
        <v/>
      </c>
      <c r="K4755" s="7">
        <f>MAR1!$B$5+MAR1!$C$5*COS(2*PI()*$C4755/365)+MAR1!$D$5*SIN(2*PI()*$C4755/365)</f>
        <v/>
      </c>
      <c r="L4755" s="7">
        <f>MAR1!$B$6+MAR1!$C$6*COS(2*PI()*$C4755/365)+MAR1!$D$6*SIN(2*PI()*$C4755/365)</f>
        <v/>
      </c>
      <c r="M4755" s="7">
        <f>MAR1!$B$7+MAR1!$C$7*COS(2*PI()*$C4755/365)+MAR1!$D$7*SIN(2*PI()*$C4755/365)</f>
        <v/>
      </c>
      <c r="N4755" s="7">
        <f>F4755-K4755</f>
        <v/>
      </c>
      <c r="O4755" s="7">
        <f>G4755-L4755</f>
        <v/>
      </c>
      <c r="P4755" s="7">
        <f>H4755-M4755</f>
        <v/>
      </c>
      <c r="Q4755" s="7">
        <f>IF($I4755=1,(N4755-MAR1!$B$11)/MAR1!$D$11,(N4755-MAR1!$C$11)/MAR1!$E$11)</f>
        <v/>
      </c>
      <c r="R4755" s="7">
        <f>IF($I4755=1,(O4755-MAR1!$B$12)/MAR1!$D$12,(O4755-MAR1!$C$12)/MAR1!$E$12)</f>
        <v/>
      </c>
      <c r="S4755" s="7">
        <f>IF($I4755=1,(P4755-MAR1!$B$13)/MAR1!$D$13,(P4755-MAR1!$C$13)/MAR1!$E$13)</f>
        <v/>
      </c>
    </row>
    <row r="4756">
      <c r="A4756" s="5" t="n">
        <v>4755</v>
      </c>
      <c r="B4756" s="5" t="n">
        <v>14</v>
      </c>
      <c r="C4756" s="5" t="n">
        <v>10</v>
      </c>
      <c r="D4756" s="5" t="n">
        <v>1</v>
      </c>
      <c r="E4756" s="5" t="n">
        <v>0</v>
      </c>
      <c r="F4756" s="5" t="n">
        <v>33.7</v>
      </c>
      <c r="G4756" s="5" t="n">
        <v>16.3</v>
      </c>
      <c r="H4756" s="5" t="n">
        <v>15.54</v>
      </c>
      <c r="I4756" s="6">
        <f>IF(E4756&gt;=Markov!$B$3,1,0)</f>
        <v/>
      </c>
      <c r="J4756" s="6">
        <f>I4755</f>
        <v/>
      </c>
      <c r="K4756" s="7">
        <f>MAR1!$B$5+MAR1!$C$5*COS(2*PI()*$C4756/365)+MAR1!$D$5*SIN(2*PI()*$C4756/365)</f>
        <v/>
      </c>
      <c r="L4756" s="7">
        <f>MAR1!$B$6+MAR1!$C$6*COS(2*PI()*$C4756/365)+MAR1!$D$6*SIN(2*PI()*$C4756/365)</f>
        <v/>
      </c>
      <c r="M4756" s="7">
        <f>MAR1!$B$7+MAR1!$C$7*COS(2*PI()*$C4756/365)+MAR1!$D$7*SIN(2*PI()*$C4756/365)</f>
        <v/>
      </c>
      <c r="N4756" s="7">
        <f>F4756-K4756</f>
        <v/>
      </c>
      <c r="O4756" s="7">
        <f>G4756-L4756</f>
        <v/>
      </c>
      <c r="P4756" s="7">
        <f>H4756-M4756</f>
        <v/>
      </c>
      <c r="Q4756" s="7">
        <f>IF($I4756=1,(N4756-MAR1!$B$11)/MAR1!$D$11,(N4756-MAR1!$C$11)/MAR1!$E$11)</f>
        <v/>
      </c>
      <c r="R4756" s="7">
        <f>IF($I4756=1,(O4756-MAR1!$B$12)/MAR1!$D$12,(O4756-MAR1!$C$12)/MAR1!$E$12)</f>
        <v/>
      </c>
      <c r="S4756" s="7">
        <f>IF($I4756=1,(P4756-MAR1!$B$13)/MAR1!$D$13,(P4756-MAR1!$C$13)/MAR1!$E$13)</f>
        <v/>
      </c>
    </row>
    <row r="4757">
      <c r="A4757" s="5" t="n">
        <v>4756</v>
      </c>
      <c r="B4757" s="5" t="n">
        <v>14</v>
      </c>
      <c r="C4757" s="5" t="n">
        <v>11</v>
      </c>
      <c r="D4757" s="5" t="n">
        <v>1</v>
      </c>
      <c r="E4757" s="5" t="n">
        <v>0</v>
      </c>
      <c r="F4757" s="5" t="n">
        <v>33.8</v>
      </c>
      <c r="G4757" s="5" t="n">
        <v>17.1</v>
      </c>
      <c r="H4757" s="5" t="n">
        <v>21.12</v>
      </c>
      <c r="I4757" s="6">
        <f>IF(E4757&gt;=Markov!$B$3,1,0)</f>
        <v/>
      </c>
      <c r="J4757" s="6">
        <f>I4756</f>
        <v/>
      </c>
      <c r="K4757" s="7">
        <f>MAR1!$B$5+MAR1!$C$5*COS(2*PI()*$C4757/365)+MAR1!$D$5*SIN(2*PI()*$C4757/365)</f>
        <v/>
      </c>
      <c r="L4757" s="7">
        <f>MAR1!$B$6+MAR1!$C$6*COS(2*PI()*$C4757/365)+MAR1!$D$6*SIN(2*PI()*$C4757/365)</f>
        <v/>
      </c>
      <c r="M4757" s="7">
        <f>MAR1!$B$7+MAR1!$C$7*COS(2*PI()*$C4757/365)+MAR1!$D$7*SIN(2*PI()*$C4757/365)</f>
        <v/>
      </c>
      <c r="N4757" s="7">
        <f>F4757-K4757</f>
        <v/>
      </c>
      <c r="O4757" s="7">
        <f>G4757-L4757</f>
        <v/>
      </c>
      <c r="P4757" s="7">
        <f>H4757-M4757</f>
        <v/>
      </c>
      <c r="Q4757" s="7">
        <f>IF($I4757=1,(N4757-MAR1!$B$11)/MAR1!$D$11,(N4757-MAR1!$C$11)/MAR1!$E$11)</f>
        <v/>
      </c>
      <c r="R4757" s="7">
        <f>IF($I4757=1,(O4757-MAR1!$B$12)/MAR1!$D$12,(O4757-MAR1!$C$12)/MAR1!$E$12)</f>
        <v/>
      </c>
      <c r="S4757" s="7">
        <f>IF($I4757=1,(P4757-MAR1!$B$13)/MAR1!$D$13,(P4757-MAR1!$C$13)/MAR1!$E$13)</f>
        <v/>
      </c>
    </row>
    <row r="4758">
      <c r="A4758" s="5" t="n">
        <v>4757</v>
      </c>
      <c r="B4758" s="5" t="n">
        <v>14</v>
      </c>
      <c r="C4758" s="5" t="n">
        <v>12</v>
      </c>
      <c r="D4758" s="5" t="n">
        <v>1</v>
      </c>
      <c r="E4758" s="5" t="n">
        <v>0</v>
      </c>
      <c r="F4758" s="5" t="n">
        <v>34.9</v>
      </c>
      <c r="G4758" s="5" t="n">
        <v>16.8</v>
      </c>
      <c r="H4758" s="5" t="n">
        <v>16.91</v>
      </c>
      <c r="I4758" s="6">
        <f>IF(E4758&gt;=Markov!$B$3,1,0)</f>
        <v/>
      </c>
      <c r="J4758" s="6">
        <f>I4757</f>
        <v/>
      </c>
      <c r="K4758" s="7">
        <f>MAR1!$B$5+MAR1!$C$5*COS(2*PI()*$C4758/365)+MAR1!$D$5*SIN(2*PI()*$C4758/365)</f>
        <v/>
      </c>
      <c r="L4758" s="7">
        <f>MAR1!$B$6+MAR1!$C$6*COS(2*PI()*$C4758/365)+MAR1!$D$6*SIN(2*PI()*$C4758/365)</f>
        <v/>
      </c>
      <c r="M4758" s="7">
        <f>MAR1!$B$7+MAR1!$C$7*COS(2*PI()*$C4758/365)+MAR1!$D$7*SIN(2*PI()*$C4758/365)</f>
        <v/>
      </c>
      <c r="N4758" s="7">
        <f>F4758-K4758</f>
        <v/>
      </c>
      <c r="O4758" s="7">
        <f>G4758-L4758</f>
        <v/>
      </c>
      <c r="P4758" s="7">
        <f>H4758-M4758</f>
        <v/>
      </c>
      <c r="Q4758" s="7">
        <f>IF($I4758=1,(N4758-MAR1!$B$11)/MAR1!$D$11,(N4758-MAR1!$C$11)/MAR1!$E$11)</f>
        <v/>
      </c>
      <c r="R4758" s="7">
        <f>IF($I4758=1,(O4758-MAR1!$B$12)/MAR1!$D$12,(O4758-MAR1!$C$12)/MAR1!$E$12)</f>
        <v/>
      </c>
      <c r="S4758" s="7">
        <f>IF($I4758=1,(P4758-MAR1!$B$13)/MAR1!$D$13,(P4758-MAR1!$C$13)/MAR1!$E$13)</f>
        <v/>
      </c>
    </row>
    <row r="4759">
      <c r="A4759" s="5" t="n">
        <v>4758</v>
      </c>
      <c r="B4759" s="5" t="n">
        <v>14</v>
      </c>
      <c r="C4759" s="5" t="n">
        <v>13</v>
      </c>
      <c r="D4759" s="5" t="n">
        <v>1</v>
      </c>
      <c r="E4759" s="5" t="n">
        <v>0</v>
      </c>
      <c r="F4759" s="5" t="n">
        <v>31.4</v>
      </c>
      <c r="G4759" s="5" t="n">
        <v>16</v>
      </c>
      <c r="H4759" s="5" t="n">
        <v>16.59</v>
      </c>
      <c r="I4759" s="6">
        <f>IF(E4759&gt;=Markov!$B$3,1,0)</f>
        <v/>
      </c>
      <c r="J4759" s="6">
        <f>I4758</f>
        <v/>
      </c>
      <c r="K4759" s="7">
        <f>MAR1!$B$5+MAR1!$C$5*COS(2*PI()*$C4759/365)+MAR1!$D$5*SIN(2*PI()*$C4759/365)</f>
        <v/>
      </c>
      <c r="L4759" s="7">
        <f>MAR1!$B$6+MAR1!$C$6*COS(2*PI()*$C4759/365)+MAR1!$D$6*SIN(2*PI()*$C4759/365)</f>
        <v/>
      </c>
      <c r="M4759" s="7">
        <f>MAR1!$B$7+MAR1!$C$7*COS(2*PI()*$C4759/365)+MAR1!$D$7*SIN(2*PI()*$C4759/365)</f>
        <v/>
      </c>
      <c r="N4759" s="7">
        <f>F4759-K4759</f>
        <v/>
      </c>
      <c r="O4759" s="7">
        <f>G4759-L4759</f>
        <v/>
      </c>
      <c r="P4759" s="7">
        <f>H4759-M4759</f>
        <v/>
      </c>
      <c r="Q4759" s="7">
        <f>IF($I4759=1,(N4759-MAR1!$B$11)/MAR1!$D$11,(N4759-MAR1!$C$11)/MAR1!$E$11)</f>
        <v/>
      </c>
      <c r="R4759" s="7">
        <f>IF($I4759=1,(O4759-MAR1!$B$12)/MAR1!$D$12,(O4759-MAR1!$C$12)/MAR1!$E$12)</f>
        <v/>
      </c>
      <c r="S4759" s="7">
        <f>IF($I4759=1,(P4759-MAR1!$B$13)/MAR1!$D$13,(P4759-MAR1!$C$13)/MAR1!$E$13)</f>
        <v/>
      </c>
    </row>
    <row r="4760">
      <c r="A4760" s="5" t="n">
        <v>4759</v>
      </c>
      <c r="B4760" s="5" t="n">
        <v>14</v>
      </c>
      <c r="C4760" s="5" t="n">
        <v>14</v>
      </c>
      <c r="D4760" s="5" t="n">
        <v>1</v>
      </c>
      <c r="E4760" s="5" t="n">
        <v>8.4</v>
      </c>
      <c r="F4760" s="5" t="n">
        <v>28.7</v>
      </c>
      <c r="G4760" s="5" t="n">
        <v>14.4</v>
      </c>
      <c r="H4760" s="5" t="n">
        <v>12.5</v>
      </c>
      <c r="I4760" s="6">
        <f>IF(E4760&gt;=Markov!$B$3,1,0)</f>
        <v/>
      </c>
      <c r="J4760" s="6">
        <f>I4759</f>
        <v/>
      </c>
      <c r="K4760" s="7">
        <f>MAR1!$B$5+MAR1!$C$5*COS(2*PI()*$C4760/365)+MAR1!$D$5*SIN(2*PI()*$C4760/365)</f>
        <v/>
      </c>
      <c r="L4760" s="7">
        <f>MAR1!$B$6+MAR1!$C$6*COS(2*PI()*$C4760/365)+MAR1!$D$6*SIN(2*PI()*$C4760/365)</f>
        <v/>
      </c>
      <c r="M4760" s="7">
        <f>MAR1!$B$7+MAR1!$C$7*COS(2*PI()*$C4760/365)+MAR1!$D$7*SIN(2*PI()*$C4760/365)</f>
        <v/>
      </c>
      <c r="N4760" s="7">
        <f>F4760-K4760</f>
        <v/>
      </c>
      <c r="O4760" s="7">
        <f>G4760-L4760</f>
        <v/>
      </c>
      <c r="P4760" s="7">
        <f>H4760-M4760</f>
        <v/>
      </c>
      <c r="Q4760" s="7">
        <f>IF($I4760=1,(N4760-MAR1!$B$11)/MAR1!$D$11,(N4760-MAR1!$C$11)/MAR1!$E$11)</f>
        <v/>
      </c>
      <c r="R4760" s="7">
        <f>IF($I4760=1,(O4760-MAR1!$B$12)/MAR1!$D$12,(O4760-MAR1!$C$12)/MAR1!$E$12)</f>
        <v/>
      </c>
      <c r="S4760" s="7">
        <f>IF($I4760=1,(P4760-MAR1!$B$13)/MAR1!$D$13,(P4760-MAR1!$C$13)/MAR1!$E$13)</f>
        <v/>
      </c>
    </row>
    <row r="4761">
      <c r="A4761" s="5" t="n">
        <v>4760</v>
      </c>
      <c r="B4761" s="5" t="n">
        <v>14</v>
      </c>
      <c r="C4761" s="5" t="n">
        <v>15</v>
      </c>
      <c r="D4761" s="5" t="n">
        <v>1</v>
      </c>
      <c r="E4761" s="5" t="n">
        <v>0</v>
      </c>
      <c r="F4761" s="5" t="n">
        <v>33.8</v>
      </c>
      <c r="G4761" s="5" t="n">
        <v>15.4</v>
      </c>
      <c r="H4761" s="5" t="n">
        <v>13.58</v>
      </c>
      <c r="I4761" s="6">
        <f>IF(E4761&gt;=Markov!$B$3,1,0)</f>
        <v/>
      </c>
      <c r="J4761" s="6">
        <f>I4760</f>
        <v/>
      </c>
      <c r="K4761" s="7">
        <f>MAR1!$B$5+MAR1!$C$5*COS(2*PI()*$C4761/365)+MAR1!$D$5*SIN(2*PI()*$C4761/365)</f>
        <v/>
      </c>
      <c r="L4761" s="7">
        <f>MAR1!$B$6+MAR1!$C$6*COS(2*PI()*$C4761/365)+MAR1!$D$6*SIN(2*PI()*$C4761/365)</f>
        <v/>
      </c>
      <c r="M4761" s="7">
        <f>MAR1!$B$7+MAR1!$C$7*COS(2*PI()*$C4761/365)+MAR1!$D$7*SIN(2*PI()*$C4761/365)</f>
        <v/>
      </c>
      <c r="N4761" s="7">
        <f>F4761-K4761</f>
        <v/>
      </c>
      <c r="O4761" s="7">
        <f>G4761-L4761</f>
        <v/>
      </c>
      <c r="P4761" s="7">
        <f>H4761-M4761</f>
        <v/>
      </c>
      <c r="Q4761" s="7">
        <f>IF($I4761=1,(N4761-MAR1!$B$11)/MAR1!$D$11,(N4761-MAR1!$C$11)/MAR1!$E$11)</f>
        <v/>
      </c>
      <c r="R4761" s="7">
        <f>IF($I4761=1,(O4761-MAR1!$B$12)/MAR1!$D$12,(O4761-MAR1!$C$12)/MAR1!$E$12)</f>
        <v/>
      </c>
      <c r="S4761" s="7">
        <f>IF($I4761=1,(P4761-MAR1!$B$13)/MAR1!$D$13,(P4761-MAR1!$C$13)/MAR1!$E$13)</f>
        <v/>
      </c>
    </row>
    <row r="4762">
      <c r="A4762" s="5" t="n">
        <v>4761</v>
      </c>
      <c r="B4762" s="5" t="n">
        <v>14</v>
      </c>
      <c r="C4762" s="5" t="n">
        <v>16</v>
      </c>
      <c r="D4762" s="5" t="n">
        <v>1</v>
      </c>
      <c r="E4762" s="5" t="n">
        <v>0</v>
      </c>
      <c r="F4762" s="5" t="n">
        <v>31.3</v>
      </c>
      <c r="G4762" s="5" t="n">
        <v>14</v>
      </c>
      <c r="H4762" s="5" t="n">
        <v>15.54</v>
      </c>
      <c r="I4762" s="6">
        <f>IF(E4762&gt;=Markov!$B$3,1,0)</f>
        <v/>
      </c>
      <c r="J4762" s="6">
        <f>I4761</f>
        <v/>
      </c>
      <c r="K4762" s="7">
        <f>MAR1!$B$5+MAR1!$C$5*COS(2*PI()*$C4762/365)+MAR1!$D$5*SIN(2*PI()*$C4762/365)</f>
        <v/>
      </c>
      <c r="L4762" s="7">
        <f>MAR1!$B$6+MAR1!$C$6*COS(2*PI()*$C4762/365)+MAR1!$D$6*SIN(2*PI()*$C4762/365)</f>
        <v/>
      </c>
      <c r="M4762" s="7">
        <f>MAR1!$B$7+MAR1!$C$7*COS(2*PI()*$C4762/365)+MAR1!$D$7*SIN(2*PI()*$C4762/365)</f>
        <v/>
      </c>
      <c r="N4762" s="7">
        <f>F4762-K4762</f>
        <v/>
      </c>
      <c r="O4762" s="7">
        <f>G4762-L4762</f>
        <v/>
      </c>
      <c r="P4762" s="7">
        <f>H4762-M4762</f>
        <v/>
      </c>
      <c r="Q4762" s="7">
        <f>IF($I4762=1,(N4762-MAR1!$B$11)/MAR1!$D$11,(N4762-MAR1!$C$11)/MAR1!$E$11)</f>
        <v/>
      </c>
      <c r="R4762" s="7">
        <f>IF($I4762=1,(O4762-MAR1!$B$12)/MAR1!$D$12,(O4762-MAR1!$C$12)/MAR1!$E$12)</f>
        <v/>
      </c>
      <c r="S4762" s="7">
        <f>IF($I4762=1,(P4762-MAR1!$B$13)/MAR1!$D$13,(P4762-MAR1!$C$13)/MAR1!$E$13)</f>
        <v/>
      </c>
    </row>
    <row r="4763">
      <c r="A4763" s="5" t="n">
        <v>4762</v>
      </c>
      <c r="B4763" s="5" t="n">
        <v>14</v>
      </c>
      <c r="C4763" s="5" t="n">
        <v>17</v>
      </c>
      <c r="D4763" s="5" t="n">
        <v>1</v>
      </c>
      <c r="E4763" s="5" t="n">
        <v>0</v>
      </c>
      <c r="F4763" s="5" t="n">
        <v>31.3</v>
      </c>
      <c r="G4763" s="5" t="n">
        <v>16.6</v>
      </c>
      <c r="H4763" s="5" t="n">
        <v>15.57</v>
      </c>
      <c r="I4763" s="6">
        <f>IF(E4763&gt;=Markov!$B$3,1,0)</f>
        <v/>
      </c>
      <c r="J4763" s="6">
        <f>I4762</f>
        <v/>
      </c>
      <c r="K4763" s="7">
        <f>MAR1!$B$5+MAR1!$C$5*COS(2*PI()*$C4763/365)+MAR1!$D$5*SIN(2*PI()*$C4763/365)</f>
        <v/>
      </c>
      <c r="L4763" s="7">
        <f>MAR1!$B$6+MAR1!$C$6*COS(2*PI()*$C4763/365)+MAR1!$D$6*SIN(2*PI()*$C4763/365)</f>
        <v/>
      </c>
      <c r="M4763" s="7">
        <f>MAR1!$B$7+MAR1!$C$7*COS(2*PI()*$C4763/365)+MAR1!$D$7*SIN(2*PI()*$C4763/365)</f>
        <v/>
      </c>
      <c r="N4763" s="7">
        <f>F4763-K4763</f>
        <v/>
      </c>
      <c r="O4763" s="7">
        <f>G4763-L4763</f>
        <v/>
      </c>
      <c r="P4763" s="7">
        <f>H4763-M4763</f>
        <v/>
      </c>
      <c r="Q4763" s="7">
        <f>IF($I4763=1,(N4763-MAR1!$B$11)/MAR1!$D$11,(N4763-MAR1!$C$11)/MAR1!$E$11)</f>
        <v/>
      </c>
      <c r="R4763" s="7">
        <f>IF($I4763=1,(O4763-MAR1!$B$12)/MAR1!$D$12,(O4763-MAR1!$C$12)/MAR1!$E$12)</f>
        <v/>
      </c>
      <c r="S4763" s="7">
        <f>IF($I4763=1,(P4763-MAR1!$B$13)/MAR1!$D$13,(P4763-MAR1!$C$13)/MAR1!$E$13)</f>
        <v/>
      </c>
    </row>
    <row r="4764">
      <c r="A4764" s="5" t="n">
        <v>4763</v>
      </c>
      <c r="B4764" s="5" t="n">
        <v>14</v>
      </c>
      <c r="C4764" s="5" t="n">
        <v>18</v>
      </c>
      <c r="D4764" s="5" t="n">
        <v>1</v>
      </c>
      <c r="E4764" s="5" t="n">
        <v>0</v>
      </c>
      <c r="F4764" s="5" t="n">
        <v>28.9</v>
      </c>
      <c r="G4764" s="5" t="n">
        <v>14.3</v>
      </c>
      <c r="H4764" s="5" t="n">
        <v>12.99</v>
      </c>
      <c r="I4764" s="6">
        <f>IF(E4764&gt;=Markov!$B$3,1,0)</f>
        <v/>
      </c>
      <c r="J4764" s="6">
        <f>I4763</f>
        <v/>
      </c>
      <c r="K4764" s="7">
        <f>MAR1!$B$5+MAR1!$C$5*COS(2*PI()*$C4764/365)+MAR1!$D$5*SIN(2*PI()*$C4764/365)</f>
        <v/>
      </c>
      <c r="L4764" s="7">
        <f>MAR1!$B$6+MAR1!$C$6*COS(2*PI()*$C4764/365)+MAR1!$D$6*SIN(2*PI()*$C4764/365)</f>
        <v/>
      </c>
      <c r="M4764" s="7">
        <f>MAR1!$B$7+MAR1!$C$7*COS(2*PI()*$C4764/365)+MAR1!$D$7*SIN(2*PI()*$C4764/365)</f>
        <v/>
      </c>
      <c r="N4764" s="7">
        <f>F4764-K4764</f>
        <v/>
      </c>
      <c r="O4764" s="7">
        <f>G4764-L4764</f>
        <v/>
      </c>
      <c r="P4764" s="7">
        <f>H4764-M4764</f>
        <v/>
      </c>
      <c r="Q4764" s="7">
        <f>IF($I4764=1,(N4764-MAR1!$B$11)/MAR1!$D$11,(N4764-MAR1!$C$11)/MAR1!$E$11)</f>
        <v/>
      </c>
      <c r="R4764" s="7">
        <f>IF($I4764=1,(O4764-MAR1!$B$12)/MAR1!$D$12,(O4764-MAR1!$C$12)/MAR1!$E$12)</f>
        <v/>
      </c>
      <c r="S4764" s="7">
        <f>IF($I4764=1,(P4764-MAR1!$B$13)/MAR1!$D$13,(P4764-MAR1!$C$13)/MAR1!$E$13)</f>
        <v/>
      </c>
    </row>
    <row r="4765">
      <c r="A4765" s="5" t="n">
        <v>4764</v>
      </c>
      <c r="B4765" s="5" t="n">
        <v>14</v>
      </c>
      <c r="C4765" s="5" t="n">
        <v>19</v>
      </c>
      <c r="D4765" s="5" t="n">
        <v>1</v>
      </c>
      <c r="E4765" s="5" t="n">
        <v>0</v>
      </c>
      <c r="F4765" s="5" t="n">
        <v>27</v>
      </c>
      <c r="G4765" s="5" t="n">
        <v>15.4</v>
      </c>
      <c r="H4765" s="5" t="n">
        <v>15.92</v>
      </c>
      <c r="I4765" s="6">
        <f>IF(E4765&gt;=Markov!$B$3,1,0)</f>
        <v/>
      </c>
      <c r="J4765" s="6">
        <f>I4764</f>
        <v/>
      </c>
      <c r="K4765" s="7">
        <f>MAR1!$B$5+MAR1!$C$5*COS(2*PI()*$C4765/365)+MAR1!$D$5*SIN(2*PI()*$C4765/365)</f>
        <v/>
      </c>
      <c r="L4765" s="7">
        <f>MAR1!$B$6+MAR1!$C$6*COS(2*PI()*$C4765/365)+MAR1!$D$6*SIN(2*PI()*$C4765/365)</f>
        <v/>
      </c>
      <c r="M4765" s="7">
        <f>MAR1!$B$7+MAR1!$C$7*COS(2*PI()*$C4765/365)+MAR1!$D$7*SIN(2*PI()*$C4765/365)</f>
        <v/>
      </c>
      <c r="N4765" s="7">
        <f>F4765-K4765</f>
        <v/>
      </c>
      <c r="O4765" s="7">
        <f>G4765-L4765</f>
        <v/>
      </c>
      <c r="P4765" s="7">
        <f>H4765-M4765</f>
        <v/>
      </c>
      <c r="Q4765" s="7">
        <f>IF($I4765=1,(N4765-MAR1!$B$11)/MAR1!$D$11,(N4765-MAR1!$C$11)/MAR1!$E$11)</f>
        <v/>
      </c>
      <c r="R4765" s="7">
        <f>IF($I4765=1,(O4765-MAR1!$B$12)/MAR1!$D$12,(O4765-MAR1!$C$12)/MAR1!$E$12)</f>
        <v/>
      </c>
      <c r="S4765" s="7">
        <f>IF($I4765=1,(P4765-MAR1!$B$13)/MAR1!$D$13,(P4765-MAR1!$C$13)/MAR1!$E$13)</f>
        <v/>
      </c>
    </row>
    <row r="4766">
      <c r="A4766" s="5" t="n">
        <v>4765</v>
      </c>
      <c r="B4766" s="5" t="n">
        <v>14</v>
      </c>
      <c r="C4766" s="5" t="n">
        <v>20</v>
      </c>
      <c r="D4766" s="5" t="n">
        <v>1</v>
      </c>
      <c r="E4766" s="5" t="n">
        <v>0</v>
      </c>
      <c r="F4766" s="5" t="n">
        <v>27.8</v>
      </c>
      <c r="G4766" s="5" t="n">
        <v>13.7</v>
      </c>
      <c r="H4766" s="5" t="n">
        <v>11.67</v>
      </c>
      <c r="I4766" s="6">
        <f>IF(E4766&gt;=Markov!$B$3,1,0)</f>
        <v/>
      </c>
      <c r="J4766" s="6">
        <f>I4765</f>
        <v/>
      </c>
      <c r="K4766" s="7">
        <f>MAR1!$B$5+MAR1!$C$5*COS(2*PI()*$C4766/365)+MAR1!$D$5*SIN(2*PI()*$C4766/365)</f>
        <v/>
      </c>
      <c r="L4766" s="7">
        <f>MAR1!$B$6+MAR1!$C$6*COS(2*PI()*$C4766/365)+MAR1!$D$6*SIN(2*PI()*$C4766/365)</f>
        <v/>
      </c>
      <c r="M4766" s="7">
        <f>MAR1!$B$7+MAR1!$C$7*COS(2*PI()*$C4766/365)+MAR1!$D$7*SIN(2*PI()*$C4766/365)</f>
        <v/>
      </c>
      <c r="N4766" s="7">
        <f>F4766-K4766</f>
        <v/>
      </c>
      <c r="O4766" s="7">
        <f>G4766-L4766</f>
        <v/>
      </c>
      <c r="P4766" s="7">
        <f>H4766-M4766</f>
        <v/>
      </c>
      <c r="Q4766" s="7">
        <f>IF($I4766=1,(N4766-MAR1!$B$11)/MAR1!$D$11,(N4766-MAR1!$C$11)/MAR1!$E$11)</f>
        <v/>
      </c>
      <c r="R4766" s="7">
        <f>IF($I4766=1,(O4766-MAR1!$B$12)/MAR1!$D$12,(O4766-MAR1!$C$12)/MAR1!$E$12)</f>
        <v/>
      </c>
      <c r="S4766" s="7">
        <f>IF($I4766=1,(P4766-MAR1!$B$13)/MAR1!$D$13,(P4766-MAR1!$C$13)/MAR1!$E$13)</f>
        <v/>
      </c>
    </row>
    <row r="4767">
      <c r="A4767" s="5" t="n">
        <v>4766</v>
      </c>
      <c r="B4767" s="5" t="n">
        <v>14</v>
      </c>
      <c r="C4767" s="5" t="n">
        <v>21</v>
      </c>
      <c r="D4767" s="5" t="n">
        <v>1</v>
      </c>
      <c r="E4767" s="5" t="n">
        <v>0</v>
      </c>
      <c r="F4767" s="5" t="n">
        <v>28.9</v>
      </c>
      <c r="G4767" s="5" t="n">
        <v>14.4</v>
      </c>
      <c r="H4767" s="5" t="n">
        <v>15.34</v>
      </c>
      <c r="I4767" s="6">
        <f>IF(E4767&gt;=Markov!$B$3,1,0)</f>
        <v/>
      </c>
      <c r="J4767" s="6">
        <f>I4766</f>
        <v/>
      </c>
      <c r="K4767" s="7">
        <f>MAR1!$B$5+MAR1!$C$5*COS(2*PI()*$C4767/365)+MAR1!$D$5*SIN(2*PI()*$C4767/365)</f>
        <v/>
      </c>
      <c r="L4767" s="7">
        <f>MAR1!$B$6+MAR1!$C$6*COS(2*PI()*$C4767/365)+MAR1!$D$6*SIN(2*PI()*$C4767/365)</f>
        <v/>
      </c>
      <c r="M4767" s="7">
        <f>MAR1!$B$7+MAR1!$C$7*COS(2*PI()*$C4767/365)+MAR1!$D$7*SIN(2*PI()*$C4767/365)</f>
        <v/>
      </c>
      <c r="N4767" s="7">
        <f>F4767-K4767</f>
        <v/>
      </c>
      <c r="O4767" s="7">
        <f>G4767-L4767</f>
        <v/>
      </c>
      <c r="P4767" s="7">
        <f>H4767-M4767</f>
        <v/>
      </c>
      <c r="Q4767" s="7">
        <f>IF($I4767=1,(N4767-MAR1!$B$11)/MAR1!$D$11,(N4767-MAR1!$C$11)/MAR1!$E$11)</f>
        <v/>
      </c>
      <c r="R4767" s="7">
        <f>IF($I4767=1,(O4767-MAR1!$B$12)/MAR1!$D$12,(O4767-MAR1!$C$12)/MAR1!$E$12)</f>
        <v/>
      </c>
      <c r="S4767" s="7">
        <f>IF($I4767=1,(P4767-MAR1!$B$13)/MAR1!$D$13,(P4767-MAR1!$C$13)/MAR1!$E$13)</f>
        <v/>
      </c>
    </row>
    <row r="4768">
      <c r="A4768" s="5" t="n">
        <v>4767</v>
      </c>
      <c r="B4768" s="5" t="n">
        <v>14</v>
      </c>
      <c r="C4768" s="5" t="n">
        <v>22</v>
      </c>
      <c r="D4768" s="5" t="n">
        <v>1</v>
      </c>
      <c r="E4768" s="5" t="n">
        <v>0</v>
      </c>
      <c r="F4768" s="5" t="n">
        <v>28.8</v>
      </c>
      <c r="G4768" s="5" t="n">
        <v>14.6</v>
      </c>
      <c r="H4768" s="5" t="n">
        <v>9.98</v>
      </c>
      <c r="I4768" s="6">
        <f>IF(E4768&gt;=Markov!$B$3,1,0)</f>
        <v/>
      </c>
      <c r="J4768" s="6">
        <f>I4767</f>
        <v/>
      </c>
      <c r="K4768" s="7">
        <f>MAR1!$B$5+MAR1!$C$5*COS(2*PI()*$C4768/365)+MAR1!$D$5*SIN(2*PI()*$C4768/365)</f>
        <v/>
      </c>
      <c r="L4768" s="7">
        <f>MAR1!$B$6+MAR1!$C$6*COS(2*PI()*$C4768/365)+MAR1!$D$6*SIN(2*PI()*$C4768/365)</f>
        <v/>
      </c>
      <c r="M4768" s="7">
        <f>MAR1!$B$7+MAR1!$C$7*COS(2*PI()*$C4768/365)+MAR1!$D$7*SIN(2*PI()*$C4768/365)</f>
        <v/>
      </c>
      <c r="N4768" s="7">
        <f>F4768-K4768</f>
        <v/>
      </c>
      <c r="O4768" s="7">
        <f>G4768-L4768</f>
        <v/>
      </c>
      <c r="P4768" s="7">
        <f>H4768-M4768</f>
        <v/>
      </c>
      <c r="Q4768" s="7">
        <f>IF($I4768=1,(N4768-MAR1!$B$11)/MAR1!$D$11,(N4768-MAR1!$C$11)/MAR1!$E$11)</f>
        <v/>
      </c>
      <c r="R4768" s="7">
        <f>IF($I4768=1,(O4768-MAR1!$B$12)/MAR1!$D$12,(O4768-MAR1!$C$12)/MAR1!$E$12)</f>
        <v/>
      </c>
      <c r="S4768" s="7">
        <f>IF($I4768=1,(P4768-MAR1!$B$13)/MAR1!$D$13,(P4768-MAR1!$C$13)/MAR1!$E$13)</f>
        <v/>
      </c>
    </row>
    <row r="4769">
      <c r="A4769" s="5" t="n">
        <v>4768</v>
      </c>
      <c r="B4769" s="5" t="n">
        <v>14</v>
      </c>
      <c r="C4769" s="5" t="n">
        <v>23</v>
      </c>
      <c r="D4769" s="5" t="n">
        <v>1</v>
      </c>
      <c r="E4769" s="5" t="n">
        <v>0</v>
      </c>
      <c r="F4769" s="5" t="n">
        <v>28.8</v>
      </c>
      <c r="G4769" s="5" t="n">
        <v>15.6</v>
      </c>
      <c r="H4769" s="5" t="n">
        <v>12.25</v>
      </c>
      <c r="I4769" s="6">
        <f>IF(E4769&gt;=Markov!$B$3,1,0)</f>
        <v/>
      </c>
      <c r="J4769" s="6">
        <f>I4768</f>
        <v/>
      </c>
      <c r="K4769" s="7">
        <f>MAR1!$B$5+MAR1!$C$5*COS(2*PI()*$C4769/365)+MAR1!$D$5*SIN(2*PI()*$C4769/365)</f>
        <v/>
      </c>
      <c r="L4769" s="7">
        <f>MAR1!$B$6+MAR1!$C$6*COS(2*PI()*$C4769/365)+MAR1!$D$6*SIN(2*PI()*$C4769/365)</f>
        <v/>
      </c>
      <c r="M4769" s="7">
        <f>MAR1!$B$7+MAR1!$C$7*COS(2*PI()*$C4769/365)+MAR1!$D$7*SIN(2*PI()*$C4769/365)</f>
        <v/>
      </c>
      <c r="N4769" s="7">
        <f>F4769-K4769</f>
        <v/>
      </c>
      <c r="O4769" s="7">
        <f>G4769-L4769</f>
        <v/>
      </c>
      <c r="P4769" s="7">
        <f>H4769-M4769</f>
        <v/>
      </c>
      <c r="Q4769" s="7">
        <f>IF($I4769=1,(N4769-MAR1!$B$11)/MAR1!$D$11,(N4769-MAR1!$C$11)/MAR1!$E$11)</f>
        <v/>
      </c>
      <c r="R4769" s="7">
        <f>IF($I4769=1,(O4769-MAR1!$B$12)/MAR1!$D$12,(O4769-MAR1!$C$12)/MAR1!$E$12)</f>
        <v/>
      </c>
      <c r="S4769" s="7">
        <f>IF($I4769=1,(P4769-MAR1!$B$13)/MAR1!$D$13,(P4769-MAR1!$C$13)/MAR1!$E$13)</f>
        <v/>
      </c>
    </row>
    <row r="4770">
      <c r="A4770" s="5" t="n">
        <v>4769</v>
      </c>
      <c r="B4770" s="5" t="n">
        <v>14</v>
      </c>
      <c r="C4770" s="5" t="n">
        <v>24</v>
      </c>
      <c r="D4770" s="5" t="n">
        <v>1</v>
      </c>
      <c r="E4770" s="5" t="n">
        <v>0</v>
      </c>
      <c r="F4770" s="5" t="n">
        <v>30</v>
      </c>
      <c r="G4770" s="5" t="n">
        <v>16</v>
      </c>
      <c r="H4770" s="5" t="n">
        <v>14.56</v>
      </c>
      <c r="I4770" s="6">
        <f>IF(E4770&gt;=Markov!$B$3,1,0)</f>
        <v/>
      </c>
      <c r="J4770" s="6">
        <f>I4769</f>
        <v/>
      </c>
      <c r="K4770" s="7">
        <f>MAR1!$B$5+MAR1!$C$5*COS(2*PI()*$C4770/365)+MAR1!$D$5*SIN(2*PI()*$C4770/365)</f>
        <v/>
      </c>
      <c r="L4770" s="7">
        <f>MAR1!$B$6+MAR1!$C$6*COS(2*PI()*$C4770/365)+MAR1!$D$6*SIN(2*PI()*$C4770/365)</f>
        <v/>
      </c>
      <c r="M4770" s="7">
        <f>MAR1!$B$7+MAR1!$C$7*COS(2*PI()*$C4770/365)+MAR1!$D$7*SIN(2*PI()*$C4770/365)</f>
        <v/>
      </c>
      <c r="N4770" s="7">
        <f>F4770-K4770</f>
        <v/>
      </c>
      <c r="O4770" s="7">
        <f>G4770-L4770</f>
        <v/>
      </c>
      <c r="P4770" s="7">
        <f>H4770-M4770</f>
        <v/>
      </c>
      <c r="Q4770" s="7">
        <f>IF($I4770=1,(N4770-MAR1!$B$11)/MAR1!$D$11,(N4770-MAR1!$C$11)/MAR1!$E$11)</f>
        <v/>
      </c>
      <c r="R4770" s="7">
        <f>IF($I4770=1,(O4770-MAR1!$B$12)/MAR1!$D$12,(O4770-MAR1!$C$12)/MAR1!$E$12)</f>
        <v/>
      </c>
      <c r="S4770" s="7">
        <f>IF($I4770=1,(P4770-MAR1!$B$13)/MAR1!$D$13,(P4770-MAR1!$C$13)/MAR1!$E$13)</f>
        <v/>
      </c>
    </row>
    <row r="4771">
      <c r="A4771" s="5" t="n">
        <v>4770</v>
      </c>
      <c r="B4771" s="5" t="n">
        <v>14</v>
      </c>
      <c r="C4771" s="5" t="n">
        <v>25</v>
      </c>
      <c r="D4771" s="5" t="n">
        <v>1</v>
      </c>
      <c r="E4771" s="5" t="n">
        <v>0</v>
      </c>
      <c r="F4771" s="5" t="n">
        <v>29.4</v>
      </c>
      <c r="G4771" s="5" t="n">
        <v>13.9</v>
      </c>
      <c r="H4771" s="5" t="n">
        <v>16.12</v>
      </c>
      <c r="I4771" s="6">
        <f>IF(E4771&gt;=Markov!$B$3,1,0)</f>
        <v/>
      </c>
      <c r="J4771" s="6">
        <f>I4770</f>
        <v/>
      </c>
      <c r="K4771" s="7">
        <f>MAR1!$B$5+MAR1!$C$5*COS(2*PI()*$C4771/365)+MAR1!$D$5*SIN(2*PI()*$C4771/365)</f>
        <v/>
      </c>
      <c r="L4771" s="7">
        <f>MAR1!$B$6+MAR1!$C$6*COS(2*PI()*$C4771/365)+MAR1!$D$6*SIN(2*PI()*$C4771/365)</f>
        <v/>
      </c>
      <c r="M4771" s="7">
        <f>MAR1!$B$7+MAR1!$C$7*COS(2*PI()*$C4771/365)+MAR1!$D$7*SIN(2*PI()*$C4771/365)</f>
        <v/>
      </c>
      <c r="N4771" s="7">
        <f>F4771-K4771</f>
        <v/>
      </c>
      <c r="O4771" s="7">
        <f>G4771-L4771</f>
        <v/>
      </c>
      <c r="P4771" s="7">
        <f>H4771-M4771</f>
        <v/>
      </c>
      <c r="Q4771" s="7">
        <f>IF($I4771=1,(N4771-MAR1!$B$11)/MAR1!$D$11,(N4771-MAR1!$C$11)/MAR1!$E$11)</f>
        <v/>
      </c>
      <c r="R4771" s="7">
        <f>IF($I4771=1,(O4771-MAR1!$B$12)/MAR1!$D$12,(O4771-MAR1!$C$12)/MAR1!$E$12)</f>
        <v/>
      </c>
      <c r="S4771" s="7">
        <f>IF($I4771=1,(P4771-MAR1!$B$13)/MAR1!$D$13,(P4771-MAR1!$C$13)/MAR1!$E$13)</f>
        <v/>
      </c>
    </row>
    <row r="4772">
      <c r="A4772" s="5" t="n">
        <v>4771</v>
      </c>
      <c r="B4772" s="5" t="n">
        <v>14</v>
      </c>
      <c r="C4772" s="5" t="n">
        <v>26</v>
      </c>
      <c r="D4772" s="5" t="n">
        <v>1</v>
      </c>
      <c r="E4772" s="5" t="n">
        <v>0</v>
      </c>
      <c r="F4772" s="5" t="n">
        <v>32.7</v>
      </c>
      <c r="G4772" s="5" t="n">
        <v>14.8</v>
      </c>
      <c r="H4772" s="5" t="n">
        <v>18.24</v>
      </c>
      <c r="I4772" s="6">
        <f>IF(E4772&gt;=Markov!$B$3,1,0)</f>
        <v/>
      </c>
      <c r="J4772" s="6">
        <f>I4771</f>
        <v/>
      </c>
      <c r="K4772" s="7">
        <f>MAR1!$B$5+MAR1!$C$5*COS(2*PI()*$C4772/365)+MAR1!$D$5*SIN(2*PI()*$C4772/365)</f>
        <v/>
      </c>
      <c r="L4772" s="7">
        <f>MAR1!$B$6+MAR1!$C$6*COS(2*PI()*$C4772/365)+MAR1!$D$6*SIN(2*PI()*$C4772/365)</f>
        <v/>
      </c>
      <c r="M4772" s="7">
        <f>MAR1!$B$7+MAR1!$C$7*COS(2*PI()*$C4772/365)+MAR1!$D$7*SIN(2*PI()*$C4772/365)</f>
        <v/>
      </c>
      <c r="N4772" s="7">
        <f>F4772-K4772</f>
        <v/>
      </c>
      <c r="O4772" s="7">
        <f>G4772-L4772</f>
        <v/>
      </c>
      <c r="P4772" s="7">
        <f>H4772-M4772</f>
        <v/>
      </c>
      <c r="Q4772" s="7">
        <f>IF($I4772=1,(N4772-MAR1!$B$11)/MAR1!$D$11,(N4772-MAR1!$C$11)/MAR1!$E$11)</f>
        <v/>
      </c>
      <c r="R4772" s="7">
        <f>IF($I4772=1,(O4772-MAR1!$B$12)/MAR1!$D$12,(O4772-MAR1!$C$12)/MAR1!$E$12)</f>
        <v/>
      </c>
      <c r="S4772" s="7">
        <f>IF($I4772=1,(P4772-MAR1!$B$13)/MAR1!$D$13,(P4772-MAR1!$C$13)/MAR1!$E$13)</f>
        <v/>
      </c>
    </row>
    <row r="4773">
      <c r="A4773" s="5" t="n">
        <v>4772</v>
      </c>
      <c r="B4773" s="5" t="n">
        <v>14</v>
      </c>
      <c r="C4773" s="5" t="n">
        <v>27</v>
      </c>
      <c r="D4773" s="5" t="n">
        <v>1</v>
      </c>
      <c r="E4773" s="5" t="n">
        <v>0</v>
      </c>
      <c r="F4773" s="5" t="n">
        <v>34</v>
      </c>
      <c r="G4773" s="5" t="n">
        <v>15.8</v>
      </c>
      <c r="H4773" s="5" t="n">
        <v>27.91</v>
      </c>
      <c r="I4773" s="6">
        <f>IF(E4773&gt;=Markov!$B$3,1,0)</f>
        <v/>
      </c>
      <c r="J4773" s="6">
        <f>I4772</f>
        <v/>
      </c>
      <c r="K4773" s="7">
        <f>MAR1!$B$5+MAR1!$C$5*COS(2*PI()*$C4773/365)+MAR1!$D$5*SIN(2*PI()*$C4773/365)</f>
        <v/>
      </c>
      <c r="L4773" s="7">
        <f>MAR1!$B$6+MAR1!$C$6*COS(2*PI()*$C4773/365)+MAR1!$D$6*SIN(2*PI()*$C4773/365)</f>
        <v/>
      </c>
      <c r="M4773" s="7">
        <f>MAR1!$B$7+MAR1!$C$7*COS(2*PI()*$C4773/365)+MAR1!$D$7*SIN(2*PI()*$C4773/365)</f>
        <v/>
      </c>
      <c r="N4773" s="7">
        <f>F4773-K4773</f>
        <v/>
      </c>
      <c r="O4773" s="7">
        <f>G4773-L4773</f>
        <v/>
      </c>
      <c r="P4773" s="7">
        <f>H4773-M4773</f>
        <v/>
      </c>
      <c r="Q4773" s="7">
        <f>IF($I4773=1,(N4773-MAR1!$B$11)/MAR1!$D$11,(N4773-MAR1!$C$11)/MAR1!$E$11)</f>
        <v/>
      </c>
      <c r="R4773" s="7">
        <f>IF($I4773=1,(O4773-MAR1!$B$12)/MAR1!$D$12,(O4773-MAR1!$C$12)/MAR1!$E$12)</f>
        <v/>
      </c>
      <c r="S4773" s="7">
        <f>IF($I4773=1,(P4773-MAR1!$B$13)/MAR1!$D$13,(P4773-MAR1!$C$13)/MAR1!$E$13)</f>
        <v/>
      </c>
    </row>
    <row r="4774">
      <c r="A4774" s="5" t="n">
        <v>4773</v>
      </c>
      <c r="B4774" s="5" t="n">
        <v>14</v>
      </c>
      <c r="C4774" s="5" t="n">
        <v>28</v>
      </c>
      <c r="D4774" s="5" t="n">
        <v>1</v>
      </c>
      <c r="E4774" s="5" t="n">
        <v>0</v>
      </c>
      <c r="F4774" s="5" t="n">
        <v>34.2</v>
      </c>
      <c r="G4774" s="5" t="n">
        <v>15.7</v>
      </c>
      <c r="H4774" s="5" t="n">
        <v>22.54</v>
      </c>
      <c r="I4774" s="6">
        <f>IF(E4774&gt;=Markov!$B$3,1,0)</f>
        <v/>
      </c>
      <c r="J4774" s="6">
        <f>I4773</f>
        <v/>
      </c>
      <c r="K4774" s="7">
        <f>MAR1!$B$5+MAR1!$C$5*COS(2*PI()*$C4774/365)+MAR1!$D$5*SIN(2*PI()*$C4774/365)</f>
        <v/>
      </c>
      <c r="L4774" s="7">
        <f>MAR1!$B$6+MAR1!$C$6*COS(2*PI()*$C4774/365)+MAR1!$D$6*SIN(2*PI()*$C4774/365)</f>
        <v/>
      </c>
      <c r="M4774" s="7">
        <f>MAR1!$B$7+MAR1!$C$7*COS(2*PI()*$C4774/365)+MAR1!$D$7*SIN(2*PI()*$C4774/365)</f>
        <v/>
      </c>
      <c r="N4774" s="7">
        <f>F4774-K4774</f>
        <v/>
      </c>
      <c r="O4774" s="7">
        <f>G4774-L4774</f>
        <v/>
      </c>
      <c r="P4774" s="7">
        <f>H4774-M4774</f>
        <v/>
      </c>
      <c r="Q4774" s="7">
        <f>IF($I4774=1,(N4774-MAR1!$B$11)/MAR1!$D$11,(N4774-MAR1!$C$11)/MAR1!$E$11)</f>
        <v/>
      </c>
      <c r="R4774" s="7">
        <f>IF($I4774=1,(O4774-MAR1!$B$12)/MAR1!$D$12,(O4774-MAR1!$C$12)/MAR1!$E$12)</f>
        <v/>
      </c>
      <c r="S4774" s="7">
        <f>IF($I4774=1,(P4774-MAR1!$B$13)/MAR1!$D$13,(P4774-MAR1!$C$13)/MAR1!$E$13)</f>
        <v/>
      </c>
    </row>
    <row r="4775">
      <c r="A4775" s="5" t="n">
        <v>4774</v>
      </c>
      <c r="B4775" s="5" t="n">
        <v>14</v>
      </c>
      <c r="C4775" s="5" t="n">
        <v>29</v>
      </c>
      <c r="D4775" s="5" t="n">
        <v>1</v>
      </c>
      <c r="E4775" s="5" t="n">
        <v>0</v>
      </c>
      <c r="F4775" s="5" t="n">
        <v>30.8</v>
      </c>
      <c r="G4775" s="5" t="n">
        <v>14</v>
      </c>
      <c r="H4775" s="5" t="n">
        <v>17.2</v>
      </c>
      <c r="I4775" s="6">
        <f>IF(E4775&gt;=Markov!$B$3,1,0)</f>
        <v/>
      </c>
      <c r="J4775" s="6">
        <f>I4774</f>
        <v/>
      </c>
      <c r="K4775" s="7">
        <f>MAR1!$B$5+MAR1!$C$5*COS(2*PI()*$C4775/365)+MAR1!$D$5*SIN(2*PI()*$C4775/365)</f>
        <v/>
      </c>
      <c r="L4775" s="7">
        <f>MAR1!$B$6+MAR1!$C$6*COS(2*PI()*$C4775/365)+MAR1!$D$6*SIN(2*PI()*$C4775/365)</f>
        <v/>
      </c>
      <c r="M4775" s="7">
        <f>MAR1!$B$7+MAR1!$C$7*COS(2*PI()*$C4775/365)+MAR1!$D$7*SIN(2*PI()*$C4775/365)</f>
        <v/>
      </c>
      <c r="N4775" s="7">
        <f>F4775-K4775</f>
        <v/>
      </c>
      <c r="O4775" s="7">
        <f>G4775-L4775</f>
        <v/>
      </c>
      <c r="P4775" s="7">
        <f>H4775-M4775</f>
        <v/>
      </c>
      <c r="Q4775" s="7">
        <f>IF($I4775=1,(N4775-MAR1!$B$11)/MAR1!$D$11,(N4775-MAR1!$C$11)/MAR1!$E$11)</f>
        <v/>
      </c>
      <c r="R4775" s="7">
        <f>IF($I4775=1,(O4775-MAR1!$B$12)/MAR1!$D$12,(O4775-MAR1!$C$12)/MAR1!$E$12)</f>
        <v/>
      </c>
      <c r="S4775" s="7">
        <f>IF($I4775=1,(P4775-MAR1!$B$13)/MAR1!$D$13,(P4775-MAR1!$C$13)/MAR1!$E$13)</f>
        <v/>
      </c>
    </row>
    <row r="4776">
      <c r="A4776" s="5" t="n">
        <v>4775</v>
      </c>
      <c r="B4776" s="5" t="n">
        <v>14</v>
      </c>
      <c r="C4776" s="5" t="n">
        <v>30</v>
      </c>
      <c r="D4776" s="5" t="n">
        <v>1</v>
      </c>
      <c r="E4776" s="5" t="n">
        <v>0</v>
      </c>
      <c r="F4776" s="5" t="n">
        <v>30.1</v>
      </c>
      <c r="G4776" s="5" t="n">
        <v>16</v>
      </c>
      <c r="H4776" s="5" t="n">
        <v>19.26</v>
      </c>
      <c r="I4776" s="6">
        <f>IF(E4776&gt;=Markov!$B$3,1,0)</f>
        <v/>
      </c>
      <c r="J4776" s="6">
        <f>I4775</f>
        <v/>
      </c>
      <c r="K4776" s="7">
        <f>MAR1!$B$5+MAR1!$C$5*COS(2*PI()*$C4776/365)+MAR1!$D$5*SIN(2*PI()*$C4776/365)</f>
        <v/>
      </c>
      <c r="L4776" s="7">
        <f>MAR1!$B$6+MAR1!$C$6*COS(2*PI()*$C4776/365)+MAR1!$D$6*SIN(2*PI()*$C4776/365)</f>
        <v/>
      </c>
      <c r="M4776" s="7">
        <f>MAR1!$B$7+MAR1!$C$7*COS(2*PI()*$C4776/365)+MAR1!$D$7*SIN(2*PI()*$C4776/365)</f>
        <v/>
      </c>
      <c r="N4776" s="7">
        <f>F4776-K4776</f>
        <v/>
      </c>
      <c r="O4776" s="7">
        <f>G4776-L4776</f>
        <v/>
      </c>
      <c r="P4776" s="7">
        <f>H4776-M4776</f>
        <v/>
      </c>
      <c r="Q4776" s="7">
        <f>IF($I4776=1,(N4776-MAR1!$B$11)/MAR1!$D$11,(N4776-MAR1!$C$11)/MAR1!$E$11)</f>
        <v/>
      </c>
      <c r="R4776" s="7">
        <f>IF($I4776=1,(O4776-MAR1!$B$12)/MAR1!$D$12,(O4776-MAR1!$C$12)/MAR1!$E$12)</f>
        <v/>
      </c>
      <c r="S4776" s="7">
        <f>IF($I4776=1,(P4776-MAR1!$B$13)/MAR1!$D$13,(P4776-MAR1!$C$13)/MAR1!$E$13)</f>
        <v/>
      </c>
    </row>
    <row r="4777">
      <c r="A4777" s="5" t="n">
        <v>4776</v>
      </c>
      <c r="B4777" s="5" t="n">
        <v>14</v>
      </c>
      <c r="C4777" s="5" t="n">
        <v>31</v>
      </c>
      <c r="D4777" s="5" t="n">
        <v>1</v>
      </c>
      <c r="E4777" s="5" t="n">
        <v>0</v>
      </c>
      <c r="F4777" s="5" t="n">
        <v>32</v>
      </c>
      <c r="G4777" s="5" t="n">
        <v>13.9</v>
      </c>
      <c r="H4777" s="5" t="n">
        <v>22.32</v>
      </c>
      <c r="I4777" s="6">
        <f>IF(E4777&gt;=Markov!$B$3,1,0)</f>
        <v/>
      </c>
      <c r="J4777" s="6">
        <f>I4776</f>
        <v/>
      </c>
      <c r="K4777" s="7">
        <f>MAR1!$B$5+MAR1!$C$5*COS(2*PI()*$C4777/365)+MAR1!$D$5*SIN(2*PI()*$C4777/365)</f>
        <v/>
      </c>
      <c r="L4777" s="7">
        <f>MAR1!$B$6+MAR1!$C$6*COS(2*PI()*$C4777/365)+MAR1!$D$6*SIN(2*PI()*$C4777/365)</f>
        <v/>
      </c>
      <c r="M4777" s="7">
        <f>MAR1!$B$7+MAR1!$C$7*COS(2*PI()*$C4777/365)+MAR1!$D$7*SIN(2*PI()*$C4777/365)</f>
        <v/>
      </c>
      <c r="N4777" s="7">
        <f>F4777-K4777</f>
        <v/>
      </c>
      <c r="O4777" s="7">
        <f>G4777-L4777</f>
        <v/>
      </c>
      <c r="P4777" s="7">
        <f>H4777-M4777</f>
        <v/>
      </c>
      <c r="Q4777" s="7">
        <f>IF($I4777=1,(N4777-MAR1!$B$11)/MAR1!$D$11,(N4777-MAR1!$C$11)/MAR1!$E$11)</f>
        <v/>
      </c>
      <c r="R4777" s="7">
        <f>IF($I4777=1,(O4777-MAR1!$B$12)/MAR1!$D$12,(O4777-MAR1!$C$12)/MAR1!$E$12)</f>
        <v/>
      </c>
      <c r="S4777" s="7">
        <f>IF($I4777=1,(P4777-MAR1!$B$13)/MAR1!$D$13,(P4777-MAR1!$C$13)/MAR1!$E$13)</f>
        <v/>
      </c>
    </row>
    <row r="4778">
      <c r="A4778" s="5" t="n">
        <v>4777</v>
      </c>
      <c r="B4778" s="5" t="n">
        <v>14</v>
      </c>
      <c r="C4778" s="5" t="n">
        <v>32</v>
      </c>
      <c r="D4778" s="5" t="n">
        <v>2</v>
      </c>
      <c r="E4778" s="5" t="n">
        <v>0</v>
      </c>
      <c r="F4778" s="5" t="n">
        <v>36.7</v>
      </c>
      <c r="G4778" s="5" t="n">
        <v>17.1</v>
      </c>
      <c r="H4778" s="5" t="n">
        <v>22.55</v>
      </c>
      <c r="I4778" s="6">
        <f>IF(E4778&gt;=Markov!$B$3,1,0)</f>
        <v/>
      </c>
      <c r="J4778" s="6">
        <f>I4777</f>
        <v/>
      </c>
      <c r="K4778" s="7">
        <f>MAR1!$B$5+MAR1!$C$5*COS(2*PI()*$C4778/365)+MAR1!$D$5*SIN(2*PI()*$C4778/365)</f>
        <v/>
      </c>
      <c r="L4778" s="7">
        <f>MAR1!$B$6+MAR1!$C$6*COS(2*PI()*$C4778/365)+MAR1!$D$6*SIN(2*PI()*$C4778/365)</f>
        <v/>
      </c>
      <c r="M4778" s="7">
        <f>MAR1!$B$7+MAR1!$C$7*COS(2*PI()*$C4778/365)+MAR1!$D$7*SIN(2*PI()*$C4778/365)</f>
        <v/>
      </c>
      <c r="N4778" s="7">
        <f>F4778-K4778</f>
        <v/>
      </c>
      <c r="O4778" s="7">
        <f>G4778-L4778</f>
        <v/>
      </c>
      <c r="P4778" s="7">
        <f>H4778-M4778</f>
        <v/>
      </c>
      <c r="Q4778" s="7">
        <f>IF($I4778=1,(N4778-MAR1!$B$11)/MAR1!$D$11,(N4778-MAR1!$C$11)/MAR1!$E$11)</f>
        <v/>
      </c>
      <c r="R4778" s="7">
        <f>IF($I4778=1,(O4778-MAR1!$B$12)/MAR1!$D$12,(O4778-MAR1!$C$12)/MAR1!$E$12)</f>
        <v/>
      </c>
      <c r="S4778" s="7">
        <f>IF($I4778=1,(P4778-MAR1!$B$13)/MAR1!$D$13,(P4778-MAR1!$C$13)/MAR1!$E$13)</f>
        <v/>
      </c>
    </row>
    <row r="4779">
      <c r="A4779" s="5" t="n">
        <v>4778</v>
      </c>
      <c r="B4779" s="5" t="n">
        <v>14</v>
      </c>
      <c r="C4779" s="5" t="n">
        <v>33</v>
      </c>
      <c r="D4779" s="5" t="n">
        <v>2</v>
      </c>
      <c r="E4779" s="5" t="n">
        <v>0</v>
      </c>
      <c r="F4779" s="5" t="n">
        <v>37</v>
      </c>
      <c r="G4779" s="5" t="n">
        <v>17.5</v>
      </c>
      <c r="H4779" s="5" t="n">
        <v>19.83</v>
      </c>
      <c r="I4779" s="6">
        <f>IF(E4779&gt;=Markov!$B$3,1,0)</f>
        <v/>
      </c>
      <c r="J4779" s="6">
        <f>I4778</f>
        <v/>
      </c>
      <c r="K4779" s="7">
        <f>MAR1!$B$5+MAR1!$C$5*COS(2*PI()*$C4779/365)+MAR1!$D$5*SIN(2*PI()*$C4779/365)</f>
        <v/>
      </c>
      <c r="L4779" s="7">
        <f>MAR1!$B$6+MAR1!$C$6*COS(2*PI()*$C4779/365)+MAR1!$D$6*SIN(2*PI()*$C4779/365)</f>
        <v/>
      </c>
      <c r="M4779" s="7">
        <f>MAR1!$B$7+MAR1!$C$7*COS(2*PI()*$C4779/365)+MAR1!$D$7*SIN(2*PI()*$C4779/365)</f>
        <v/>
      </c>
      <c r="N4779" s="7">
        <f>F4779-K4779</f>
        <v/>
      </c>
      <c r="O4779" s="7">
        <f>G4779-L4779</f>
        <v/>
      </c>
      <c r="P4779" s="7">
        <f>H4779-M4779</f>
        <v/>
      </c>
      <c r="Q4779" s="7">
        <f>IF($I4779=1,(N4779-MAR1!$B$11)/MAR1!$D$11,(N4779-MAR1!$C$11)/MAR1!$E$11)</f>
        <v/>
      </c>
      <c r="R4779" s="7">
        <f>IF($I4779=1,(O4779-MAR1!$B$12)/MAR1!$D$12,(O4779-MAR1!$C$12)/MAR1!$E$12)</f>
        <v/>
      </c>
      <c r="S4779" s="7">
        <f>IF($I4779=1,(P4779-MAR1!$B$13)/MAR1!$D$13,(P4779-MAR1!$C$13)/MAR1!$E$13)</f>
        <v/>
      </c>
    </row>
    <row r="4780">
      <c r="A4780" s="5" t="n">
        <v>4779</v>
      </c>
      <c r="B4780" s="5" t="n">
        <v>14</v>
      </c>
      <c r="C4780" s="5" t="n">
        <v>34</v>
      </c>
      <c r="D4780" s="5" t="n">
        <v>2</v>
      </c>
      <c r="E4780" s="5" t="n">
        <v>0</v>
      </c>
      <c r="F4780" s="5" t="n">
        <v>39.1</v>
      </c>
      <c r="G4780" s="5" t="n">
        <v>18.7</v>
      </c>
      <c r="H4780" s="5" t="n">
        <v>21.66</v>
      </c>
      <c r="I4780" s="6">
        <f>IF(E4780&gt;=Markov!$B$3,1,0)</f>
        <v/>
      </c>
      <c r="J4780" s="6">
        <f>I4779</f>
        <v/>
      </c>
      <c r="K4780" s="7">
        <f>MAR1!$B$5+MAR1!$C$5*COS(2*PI()*$C4780/365)+MAR1!$D$5*SIN(2*PI()*$C4780/365)</f>
        <v/>
      </c>
      <c r="L4780" s="7">
        <f>MAR1!$B$6+MAR1!$C$6*COS(2*PI()*$C4780/365)+MAR1!$D$6*SIN(2*PI()*$C4780/365)</f>
        <v/>
      </c>
      <c r="M4780" s="7">
        <f>MAR1!$B$7+MAR1!$C$7*COS(2*PI()*$C4780/365)+MAR1!$D$7*SIN(2*PI()*$C4780/365)</f>
        <v/>
      </c>
      <c r="N4780" s="7">
        <f>F4780-K4780</f>
        <v/>
      </c>
      <c r="O4780" s="7">
        <f>G4780-L4780</f>
        <v/>
      </c>
      <c r="P4780" s="7">
        <f>H4780-M4780</f>
        <v/>
      </c>
      <c r="Q4780" s="7">
        <f>IF($I4780=1,(N4780-MAR1!$B$11)/MAR1!$D$11,(N4780-MAR1!$C$11)/MAR1!$E$11)</f>
        <v/>
      </c>
      <c r="R4780" s="7">
        <f>IF($I4780=1,(O4780-MAR1!$B$12)/MAR1!$D$12,(O4780-MAR1!$C$12)/MAR1!$E$12)</f>
        <v/>
      </c>
      <c r="S4780" s="7">
        <f>IF($I4780=1,(P4780-MAR1!$B$13)/MAR1!$D$13,(P4780-MAR1!$C$13)/MAR1!$E$13)</f>
        <v/>
      </c>
    </row>
    <row r="4781">
      <c r="A4781" s="5" t="n">
        <v>4780</v>
      </c>
      <c r="B4781" s="5" t="n">
        <v>14</v>
      </c>
      <c r="C4781" s="5" t="n">
        <v>35</v>
      </c>
      <c r="D4781" s="5" t="n">
        <v>2</v>
      </c>
      <c r="E4781" s="5" t="n">
        <v>0</v>
      </c>
      <c r="F4781" s="5" t="n">
        <v>36.7</v>
      </c>
      <c r="G4781" s="5" t="n">
        <v>17.8</v>
      </c>
      <c r="H4781" s="5" t="n">
        <v>19.8</v>
      </c>
      <c r="I4781" s="6">
        <f>IF(E4781&gt;=Markov!$B$3,1,0)</f>
        <v/>
      </c>
      <c r="J4781" s="6">
        <f>I4780</f>
        <v/>
      </c>
      <c r="K4781" s="7">
        <f>MAR1!$B$5+MAR1!$C$5*COS(2*PI()*$C4781/365)+MAR1!$D$5*SIN(2*PI()*$C4781/365)</f>
        <v/>
      </c>
      <c r="L4781" s="7">
        <f>MAR1!$B$6+MAR1!$C$6*COS(2*PI()*$C4781/365)+MAR1!$D$6*SIN(2*PI()*$C4781/365)</f>
        <v/>
      </c>
      <c r="M4781" s="7">
        <f>MAR1!$B$7+MAR1!$C$7*COS(2*PI()*$C4781/365)+MAR1!$D$7*SIN(2*PI()*$C4781/365)</f>
        <v/>
      </c>
      <c r="N4781" s="7">
        <f>F4781-K4781</f>
        <v/>
      </c>
      <c r="O4781" s="7">
        <f>G4781-L4781</f>
        <v/>
      </c>
      <c r="P4781" s="7">
        <f>H4781-M4781</f>
        <v/>
      </c>
      <c r="Q4781" s="7">
        <f>IF($I4781=1,(N4781-MAR1!$B$11)/MAR1!$D$11,(N4781-MAR1!$C$11)/MAR1!$E$11)</f>
        <v/>
      </c>
      <c r="R4781" s="7">
        <f>IF($I4781=1,(O4781-MAR1!$B$12)/MAR1!$D$12,(O4781-MAR1!$C$12)/MAR1!$E$12)</f>
        <v/>
      </c>
      <c r="S4781" s="7">
        <f>IF($I4781=1,(P4781-MAR1!$B$13)/MAR1!$D$13,(P4781-MAR1!$C$13)/MAR1!$E$13)</f>
        <v/>
      </c>
    </row>
    <row r="4782">
      <c r="A4782" s="5" t="n">
        <v>4781</v>
      </c>
      <c r="B4782" s="5" t="n">
        <v>14</v>
      </c>
      <c r="C4782" s="5" t="n">
        <v>36</v>
      </c>
      <c r="D4782" s="5" t="n">
        <v>2</v>
      </c>
      <c r="E4782" s="5" t="n">
        <v>0</v>
      </c>
      <c r="F4782" s="5" t="n">
        <v>35.8</v>
      </c>
      <c r="G4782" s="5" t="n">
        <v>17.1</v>
      </c>
      <c r="H4782" s="5" t="n">
        <v>16.21</v>
      </c>
      <c r="I4782" s="6">
        <f>IF(E4782&gt;=Markov!$B$3,1,0)</f>
        <v/>
      </c>
      <c r="J4782" s="6">
        <f>I4781</f>
        <v/>
      </c>
      <c r="K4782" s="7">
        <f>MAR1!$B$5+MAR1!$C$5*COS(2*PI()*$C4782/365)+MAR1!$D$5*SIN(2*PI()*$C4782/365)</f>
        <v/>
      </c>
      <c r="L4782" s="7">
        <f>MAR1!$B$6+MAR1!$C$6*COS(2*PI()*$C4782/365)+MAR1!$D$6*SIN(2*PI()*$C4782/365)</f>
        <v/>
      </c>
      <c r="M4782" s="7">
        <f>MAR1!$B$7+MAR1!$C$7*COS(2*PI()*$C4782/365)+MAR1!$D$7*SIN(2*PI()*$C4782/365)</f>
        <v/>
      </c>
      <c r="N4782" s="7">
        <f>F4782-K4782</f>
        <v/>
      </c>
      <c r="O4782" s="7">
        <f>G4782-L4782</f>
        <v/>
      </c>
      <c r="P4782" s="7">
        <f>H4782-M4782</f>
        <v/>
      </c>
      <c r="Q4782" s="7">
        <f>IF($I4782=1,(N4782-MAR1!$B$11)/MAR1!$D$11,(N4782-MAR1!$C$11)/MAR1!$E$11)</f>
        <v/>
      </c>
      <c r="R4782" s="7">
        <f>IF($I4782=1,(O4782-MAR1!$B$12)/MAR1!$D$12,(O4782-MAR1!$C$12)/MAR1!$E$12)</f>
        <v/>
      </c>
      <c r="S4782" s="7">
        <f>IF($I4782=1,(P4782-MAR1!$B$13)/MAR1!$D$13,(P4782-MAR1!$C$13)/MAR1!$E$13)</f>
        <v/>
      </c>
    </row>
    <row r="4783">
      <c r="A4783" s="5" t="n">
        <v>4782</v>
      </c>
      <c r="B4783" s="5" t="n">
        <v>14</v>
      </c>
      <c r="C4783" s="5" t="n">
        <v>37</v>
      </c>
      <c r="D4783" s="5" t="n">
        <v>2</v>
      </c>
      <c r="E4783" s="5" t="n">
        <v>0</v>
      </c>
      <c r="F4783" s="5" t="n">
        <v>33</v>
      </c>
      <c r="G4783" s="5" t="n">
        <v>15.8</v>
      </c>
      <c r="H4783" s="5" t="n">
        <v>19.67</v>
      </c>
      <c r="I4783" s="6">
        <f>IF(E4783&gt;=Markov!$B$3,1,0)</f>
        <v/>
      </c>
      <c r="J4783" s="6">
        <f>I4782</f>
        <v/>
      </c>
      <c r="K4783" s="7">
        <f>MAR1!$B$5+MAR1!$C$5*COS(2*PI()*$C4783/365)+MAR1!$D$5*SIN(2*PI()*$C4783/365)</f>
        <v/>
      </c>
      <c r="L4783" s="7">
        <f>MAR1!$B$6+MAR1!$C$6*COS(2*PI()*$C4783/365)+MAR1!$D$6*SIN(2*PI()*$C4783/365)</f>
        <v/>
      </c>
      <c r="M4783" s="7">
        <f>MAR1!$B$7+MAR1!$C$7*COS(2*PI()*$C4783/365)+MAR1!$D$7*SIN(2*PI()*$C4783/365)</f>
        <v/>
      </c>
      <c r="N4783" s="7">
        <f>F4783-K4783</f>
        <v/>
      </c>
      <c r="O4783" s="7">
        <f>G4783-L4783</f>
        <v/>
      </c>
      <c r="P4783" s="7">
        <f>H4783-M4783</f>
        <v/>
      </c>
      <c r="Q4783" s="7">
        <f>IF($I4783=1,(N4783-MAR1!$B$11)/MAR1!$D$11,(N4783-MAR1!$C$11)/MAR1!$E$11)</f>
        <v/>
      </c>
      <c r="R4783" s="7">
        <f>IF($I4783=1,(O4783-MAR1!$B$12)/MAR1!$D$12,(O4783-MAR1!$C$12)/MAR1!$E$12)</f>
        <v/>
      </c>
      <c r="S4783" s="7">
        <f>IF($I4783=1,(P4783-MAR1!$B$13)/MAR1!$D$13,(P4783-MAR1!$C$13)/MAR1!$E$13)</f>
        <v/>
      </c>
    </row>
    <row r="4784">
      <c r="A4784" s="5" t="n">
        <v>4783</v>
      </c>
      <c r="B4784" s="5" t="n">
        <v>14</v>
      </c>
      <c r="C4784" s="5" t="n">
        <v>38</v>
      </c>
      <c r="D4784" s="5" t="n">
        <v>2</v>
      </c>
      <c r="E4784" s="5" t="n">
        <v>0</v>
      </c>
      <c r="F4784" s="5" t="n">
        <v>30.7</v>
      </c>
      <c r="G4784" s="5" t="n">
        <v>15.1</v>
      </c>
      <c r="H4784" s="5" t="n">
        <v>13.49</v>
      </c>
      <c r="I4784" s="6">
        <f>IF(E4784&gt;=Markov!$B$3,1,0)</f>
        <v/>
      </c>
      <c r="J4784" s="6">
        <f>I4783</f>
        <v/>
      </c>
      <c r="K4784" s="7">
        <f>MAR1!$B$5+MAR1!$C$5*COS(2*PI()*$C4784/365)+MAR1!$D$5*SIN(2*PI()*$C4784/365)</f>
        <v/>
      </c>
      <c r="L4784" s="7">
        <f>MAR1!$B$6+MAR1!$C$6*COS(2*PI()*$C4784/365)+MAR1!$D$6*SIN(2*PI()*$C4784/365)</f>
        <v/>
      </c>
      <c r="M4784" s="7">
        <f>MAR1!$B$7+MAR1!$C$7*COS(2*PI()*$C4784/365)+MAR1!$D$7*SIN(2*PI()*$C4784/365)</f>
        <v/>
      </c>
      <c r="N4784" s="7">
        <f>F4784-K4784</f>
        <v/>
      </c>
      <c r="O4784" s="7">
        <f>G4784-L4784</f>
        <v/>
      </c>
      <c r="P4784" s="7">
        <f>H4784-M4784</f>
        <v/>
      </c>
      <c r="Q4784" s="7">
        <f>IF($I4784=1,(N4784-MAR1!$B$11)/MAR1!$D$11,(N4784-MAR1!$C$11)/MAR1!$E$11)</f>
        <v/>
      </c>
      <c r="R4784" s="7">
        <f>IF($I4784=1,(O4784-MAR1!$B$12)/MAR1!$D$12,(O4784-MAR1!$C$12)/MAR1!$E$12)</f>
        <v/>
      </c>
      <c r="S4784" s="7">
        <f>IF($I4784=1,(P4784-MAR1!$B$13)/MAR1!$D$13,(P4784-MAR1!$C$13)/MAR1!$E$13)</f>
        <v/>
      </c>
    </row>
    <row r="4785">
      <c r="A4785" s="5" t="n">
        <v>4784</v>
      </c>
      <c r="B4785" s="5" t="n">
        <v>14</v>
      </c>
      <c r="C4785" s="5" t="n">
        <v>39</v>
      </c>
      <c r="D4785" s="5" t="n">
        <v>2</v>
      </c>
      <c r="E4785" s="5" t="n">
        <v>0</v>
      </c>
      <c r="F4785" s="5" t="n">
        <v>31.6</v>
      </c>
      <c r="G4785" s="5" t="n">
        <v>17.1</v>
      </c>
      <c r="H4785" s="5" t="n">
        <v>14.3</v>
      </c>
      <c r="I4785" s="6">
        <f>IF(E4785&gt;=Markov!$B$3,1,0)</f>
        <v/>
      </c>
      <c r="J4785" s="6">
        <f>I4784</f>
        <v/>
      </c>
      <c r="K4785" s="7">
        <f>MAR1!$B$5+MAR1!$C$5*COS(2*PI()*$C4785/365)+MAR1!$D$5*SIN(2*PI()*$C4785/365)</f>
        <v/>
      </c>
      <c r="L4785" s="7">
        <f>MAR1!$B$6+MAR1!$C$6*COS(2*PI()*$C4785/365)+MAR1!$D$6*SIN(2*PI()*$C4785/365)</f>
        <v/>
      </c>
      <c r="M4785" s="7">
        <f>MAR1!$B$7+MAR1!$C$7*COS(2*PI()*$C4785/365)+MAR1!$D$7*SIN(2*PI()*$C4785/365)</f>
        <v/>
      </c>
      <c r="N4785" s="7">
        <f>F4785-K4785</f>
        <v/>
      </c>
      <c r="O4785" s="7">
        <f>G4785-L4785</f>
        <v/>
      </c>
      <c r="P4785" s="7">
        <f>H4785-M4785</f>
        <v/>
      </c>
      <c r="Q4785" s="7">
        <f>IF($I4785=1,(N4785-MAR1!$B$11)/MAR1!$D$11,(N4785-MAR1!$C$11)/MAR1!$E$11)</f>
        <v/>
      </c>
      <c r="R4785" s="7">
        <f>IF($I4785=1,(O4785-MAR1!$B$12)/MAR1!$D$12,(O4785-MAR1!$C$12)/MAR1!$E$12)</f>
        <v/>
      </c>
      <c r="S4785" s="7">
        <f>IF($I4785=1,(P4785-MAR1!$B$13)/MAR1!$D$13,(P4785-MAR1!$C$13)/MAR1!$E$13)</f>
        <v/>
      </c>
    </row>
    <row r="4786">
      <c r="A4786" s="5" t="n">
        <v>4785</v>
      </c>
      <c r="B4786" s="5" t="n">
        <v>14</v>
      </c>
      <c r="C4786" s="5" t="n">
        <v>40</v>
      </c>
      <c r="D4786" s="5" t="n">
        <v>2</v>
      </c>
      <c r="E4786" s="5" t="n">
        <v>0</v>
      </c>
      <c r="F4786" s="5" t="n">
        <v>32.4</v>
      </c>
      <c r="G4786" s="5" t="n">
        <v>16.6</v>
      </c>
      <c r="H4786" s="5" t="n">
        <v>16.07</v>
      </c>
      <c r="I4786" s="6">
        <f>IF(E4786&gt;=Markov!$B$3,1,0)</f>
        <v/>
      </c>
      <c r="J4786" s="6">
        <f>I4785</f>
        <v/>
      </c>
      <c r="K4786" s="7">
        <f>MAR1!$B$5+MAR1!$C$5*COS(2*PI()*$C4786/365)+MAR1!$D$5*SIN(2*PI()*$C4786/365)</f>
        <v/>
      </c>
      <c r="L4786" s="7">
        <f>MAR1!$B$6+MAR1!$C$6*COS(2*PI()*$C4786/365)+MAR1!$D$6*SIN(2*PI()*$C4786/365)</f>
        <v/>
      </c>
      <c r="M4786" s="7">
        <f>MAR1!$B$7+MAR1!$C$7*COS(2*PI()*$C4786/365)+MAR1!$D$7*SIN(2*PI()*$C4786/365)</f>
        <v/>
      </c>
      <c r="N4786" s="7">
        <f>F4786-K4786</f>
        <v/>
      </c>
      <c r="O4786" s="7">
        <f>G4786-L4786</f>
        <v/>
      </c>
      <c r="P4786" s="7">
        <f>H4786-M4786</f>
        <v/>
      </c>
      <c r="Q4786" s="7">
        <f>IF($I4786=1,(N4786-MAR1!$B$11)/MAR1!$D$11,(N4786-MAR1!$C$11)/MAR1!$E$11)</f>
        <v/>
      </c>
      <c r="R4786" s="7">
        <f>IF($I4786=1,(O4786-MAR1!$B$12)/MAR1!$D$12,(O4786-MAR1!$C$12)/MAR1!$E$12)</f>
        <v/>
      </c>
      <c r="S4786" s="7">
        <f>IF($I4786=1,(P4786-MAR1!$B$13)/MAR1!$D$13,(P4786-MAR1!$C$13)/MAR1!$E$13)</f>
        <v/>
      </c>
    </row>
    <row r="4787">
      <c r="A4787" s="5" t="n">
        <v>4786</v>
      </c>
      <c r="B4787" s="5" t="n">
        <v>14</v>
      </c>
      <c r="C4787" s="5" t="n">
        <v>41</v>
      </c>
      <c r="D4787" s="5" t="n">
        <v>2</v>
      </c>
      <c r="E4787" s="5" t="n">
        <v>0</v>
      </c>
      <c r="F4787" s="5" t="n">
        <v>32.7</v>
      </c>
      <c r="G4787" s="5" t="n">
        <v>17</v>
      </c>
      <c r="H4787" s="5" t="n">
        <v>15.95</v>
      </c>
      <c r="I4787" s="6">
        <f>IF(E4787&gt;=Markov!$B$3,1,0)</f>
        <v/>
      </c>
      <c r="J4787" s="6">
        <f>I4786</f>
        <v/>
      </c>
      <c r="K4787" s="7">
        <f>MAR1!$B$5+MAR1!$C$5*COS(2*PI()*$C4787/365)+MAR1!$D$5*SIN(2*PI()*$C4787/365)</f>
        <v/>
      </c>
      <c r="L4787" s="7">
        <f>MAR1!$B$6+MAR1!$C$6*COS(2*PI()*$C4787/365)+MAR1!$D$6*SIN(2*PI()*$C4787/365)</f>
        <v/>
      </c>
      <c r="M4787" s="7">
        <f>MAR1!$B$7+MAR1!$C$7*COS(2*PI()*$C4787/365)+MAR1!$D$7*SIN(2*PI()*$C4787/365)</f>
        <v/>
      </c>
      <c r="N4787" s="7">
        <f>F4787-K4787</f>
        <v/>
      </c>
      <c r="O4787" s="7">
        <f>G4787-L4787</f>
        <v/>
      </c>
      <c r="P4787" s="7">
        <f>H4787-M4787</f>
        <v/>
      </c>
      <c r="Q4787" s="7">
        <f>IF($I4787=1,(N4787-MAR1!$B$11)/MAR1!$D$11,(N4787-MAR1!$C$11)/MAR1!$E$11)</f>
        <v/>
      </c>
      <c r="R4787" s="7">
        <f>IF($I4787=1,(O4787-MAR1!$B$12)/MAR1!$D$12,(O4787-MAR1!$C$12)/MAR1!$E$12)</f>
        <v/>
      </c>
      <c r="S4787" s="7">
        <f>IF($I4787=1,(P4787-MAR1!$B$13)/MAR1!$D$13,(P4787-MAR1!$C$13)/MAR1!$E$13)</f>
        <v/>
      </c>
    </row>
    <row r="4788">
      <c r="A4788" s="5" t="n">
        <v>4787</v>
      </c>
      <c r="B4788" s="5" t="n">
        <v>14</v>
      </c>
      <c r="C4788" s="5" t="n">
        <v>42</v>
      </c>
      <c r="D4788" s="5" t="n">
        <v>2</v>
      </c>
      <c r="E4788" s="5" t="n">
        <v>0</v>
      </c>
      <c r="F4788" s="5" t="n">
        <v>35.1</v>
      </c>
      <c r="G4788" s="5" t="n">
        <v>18.7</v>
      </c>
      <c r="H4788" s="5" t="n">
        <v>23.61</v>
      </c>
      <c r="I4788" s="6">
        <f>IF(E4788&gt;=Markov!$B$3,1,0)</f>
        <v/>
      </c>
      <c r="J4788" s="6">
        <f>I4787</f>
        <v/>
      </c>
      <c r="K4788" s="7">
        <f>MAR1!$B$5+MAR1!$C$5*COS(2*PI()*$C4788/365)+MAR1!$D$5*SIN(2*PI()*$C4788/365)</f>
        <v/>
      </c>
      <c r="L4788" s="7">
        <f>MAR1!$B$6+MAR1!$C$6*COS(2*PI()*$C4788/365)+MAR1!$D$6*SIN(2*PI()*$C4788/365)</f>
        <v/>
      </c>
      <c r="M4788" s="7">
        <f>MAR1!$B$7+MAR1!$C$7*COS(2*PI()*$C4788/365)+MAR1!$D$7*SIN(2*PI()*$C4788/365)</f>
        <v/>
      </c>
      <c r="N4788" s="7">
        <f>F4788-K4788</f>
        <v/>
      </c>
      <c r="O4788" s="7">
        <f>G4788-L4788</f>
        <v/>
      </c>
      <c r="P4788" s="7">
        <f>H4788-M4788</f>
        <v/>
      </c>
      <c r="Q4788" s="7">
        <f>IF($I4788=1,(N4788-MAR1!$B$11)/MAR1!$D$11,(N4788-MAR1!$C$11)/MAR1!$E$11)</f>
        <v/>
      </c>
      <c r="R4788" s="7">
        <f>IF($I4788=1,(O4788-MAR1!$B$12)/MAR1!$D$12,(O4788-MAR1!$C$12)/MAR1!$E$12)</f>
        <v/>
      </c>
      <c r="S4788" s="7">
        <f>IF($I4788=1,(P4788-MAR1!$B$13)/MAR1!$D$13,(P4788-MAR1!$C$13)/MAR1!$E$13)</f>
        <v/>
      </c>
    </row>
    <row r="4789">
      <c r="A4789" s="5" t="n">
        <v>4788</v>
      </c>
      <c r="B4789" s="5" t="n">
        <v>14</v>
      </c>
      <c r="C4789" s="5" t="n">
        <v>43</v>
      </c>
      <c r="D4789" s="5" t="n">
        <v>2</v>
      </c>
      <c r="E4789" s="5" t="n">
        <v>0</v>
      </c>
      <c r="F4789" s="5" t="n">
        <v>35.4</v>
      </c>
      <c r="G4789" s="5" t="n">
        <v>18.9</v>
      </c>
      <c r="H4789" s="5" t="n">
        <v>23.48</v>
      </c>
      <c r="I4789" s="6">
        <f>IF(E4789&gt;=Markov!$B$3,1,0)</f>
        <v/>
      </c>
      <c r="J4789" s="6">
        <f>I4788</f>
        <v/>
      </c>
      <c r="K4789" s="7">
        <f>MAR1!$B$5+MAR1!$C$5*COS(2*PI()*$C4789/365)+MAR1!$D$5*SIN(2*PI()*$C4789/365)</f>
        <v/>
      </c>
      <c r="L4789" s="7">
        <f>MAR1!$B$6+MAR1!$C$6*COS(2*PI()*$C4789/365)+MAR1!$D$6*SIN(2*PI()*$C4789/365)</f>
        <v/>
      </c>
      <c r="M4789" s="7">
        <f>MAR1!$B$7+MAR1!$C$7*COS(2*PI()*$C4789/365)+MAR1!$D$7*SIN(2*PI()*$C4789/365)</f>
        <v/>
      </c>
      <c r="N4789" s="7">
        <f>F4789-K4789</f>
        <v/>
      </c>
      <c r="O4789" s="7">
        <f>G4789-L4789</f>
        <v/>
      </c>
      <c r="P4789" s="7">
        <f>H4789-M4789</f>
        <v/>
      </c>
      <c r="Q4789" s="7">
        <f>IF($I4789=1,(N4789-MAR1!$B$11)/MAR1!$D$11,(N4789-MAR1!$C$11)/MAR1!$E$11)</f>
        <v/>
      </c>
      <c r="R4789" s="7">
        <f>IF($I4789=1,(O4789-MAR1!$B$12)/MAR1!$D$12,(O4789-MAR1!$C$12)/MAR1!$E$12)</f>
        <v/>
      </c>
      <c r="S4789" s="7">
        <f>IF($I4789=1,(P4789-MAR1!$B$13)/MAR1!$D$13,(P4789-MAR1!$C$13)/MAR1!$E$13)</f>
        <v/>
      </c>
    </row>
    <row r="4790">
      <c r="A4790" s="5" t="n">
        <v>4789</v>
      </c>
      <c r="B4790" s="5" t="n">
        <v>14</v>
      </c>
      <c r="C4790" s="5" t="n">
        <v>44</v>
      </c>
      <c r="D4790" s="5" t="n">
        <v>2</v>
      </c>
      <c r="E4790" s="5" t="n">
        <v>3.7</v>
      </c>
      <c r="F4790" s="5" t="n">
        <v>30.2</v>
      </c>
      <c r="G4790" s="5" t="n">
        <v>17.7</v>
      </c>
      <c r="H4790" s="5" t="n">
        <v>13.79</v>
      </c>
      <c r="I4790" s="6">
        <f>IF(E4790&gt;=Markov!$B$3,1,0)</f>
        <v/>
      </c>
      <c r="J4790" s="6">
        <f>I4789</f>
        <v/>
      </c>
      <c r="K4790" s="7">
        <f>MAR1!$B$5+MAR1!$C$5*COS(2*PI()*$C4790/365)+MAR1!$D$5*SIN(2*PI()*$C4790/365)</f>
        <v/>
      </c>
      <c r="L4790" s="7">
        <f>MAR1!$B$6+MAR1!$C$6*COS(2*PI()*$C4790/365)+MAR1!$D$6*SIN(2*PI()*$C4790/365)</f>
        <v/>
      </c>
      <c r="M4790" s="7">
        <f>MAR1!$B$7+MAR1!$C$7*COS(2*PI()*$C4790/365)+MAR1!$D$7*SIN(2*PI()*$C4790/365)</f>
        <v/>
      </c>
      <c r="N4790" s="7">
        <f>F4790-K4790</f>
        <v/>
      </c>
      <c r="O4790" s="7">
        <f>G4790-L4790</f>
        <v/>
      </c>
      <c r="P4790" s="7">
        <f>H4790-M4790</f>
        <v/>
      </c>
      <c r="Q4790" s="7">
        <f>IF($I4790=1,(N4790-MAR1!$B$11)/MAR1!$D$11,(N4790-MAR1!$C$11)/MAR1!$E$11)</f>
        <v/>
      </c>
      <c r="R4790" s="7">
        <f>IF($I4790=1,(O4790-MAR1!$B$12)/MAR1!$D$12,(O4790-MAR1!$C$12)/MAR1!$E$12)</f>
        <v/>
      </c>
      <c r="S4790" s="7">
        <f>IF($I4790=1,(P4790-MAR1!$B$13)/MAR1!$D$13,(P4790-MAR1!$C$13)/MAR1!$E$13)</f>
        <v/>
      </c>
    </row>
    <row r="4791">
      <c r="A4791" s="5" t="n">
        <v>4790</v>
      </c>
      <c r="B4791" s="5" t="n">
        <v>14</v>
      </c>
      <c r="C4791" s="5" t="n">
        <v>45</v>
      </c>
      <c r="D4791" s="5" t="n">
        <v>2</v>
      </c>
      <c r="E4791" s="5" t="n">
        <v>0</v>
      </c>
      <c r="F4791" s="5" t="n">
        <v>32</v>
      </c>
      <c r="G4791" s="5" t="n">
        <v>18.3</v>
      </c>
      <c r="H4791" s="5" t="n">
        <v>21.26</v>
      </c>
      <c r="I4791" s="6">
        <f>IF(E4791&gt;=Markov!$B$3,1,0)</f>
        <v/>
      </c>
      <c r="J4791" s="6">
        <f>I4790</f>
        <v/>
      </c>
      <c r="K4791" s="7">
        <f>MAR1!$B$5+MAR1!$C$5*COS(2*PI()*$C4791/365)+MAR1!$D$5*SIN(2*PI()*$C4791/365)</f>
        <v/>
      </c>
      <c r="L4791" s="7">
        <f>MAR1!$B$6+MAR1!$C$6*COS(2*PI()*$C4791/365)+MAR1!$D$6*SIN(2*PI()*$C4791/365)</f>
        <v/>
      </c>
      <c r="M4791" s="7">
        <f>MAR1!$B$7+MAR1!$C$7*COS(2*PI()*$C4791/365)+MAR1!$D$7*SIN(2*PI()*$C4791/365)</f>
        <v/>
      </c>
      <c r="N4791" s="7">
        <f>F4791-K4791</f>
        <v/>
      </c>
      <c r="O4791" s="7">
        <f>G4791-L4791</f>
        <v/>
      </c>
      <c r="P4791" s="7">
        <f>H4791-M4791</f>
        <v/>
      </c>
      <c r="Q4791" s="7">
        <f>IF($I4791=1,(N4791-MAR1!$B$11)/MAR1!$D$11,(N4791-MAR1!$C$11)/MAR1!$E$11)</f>
        <v/>
      </c>
      <c r="R4791" s="7">
        <f>IF($I4791=1,(O4791-MAR1!$B$12)/MAR1!$D$12,(O4791-MAR1!$C$12)/MAR1!$E$12)</f>
        <v/>
      </c>
      <c r="S4791" s="7">
        <f>IF($I4791=1,(P4791-MAR1!$B$13)/MAR1!$D$13,(P4791-MAR1!$C$13)/MAR1!$E$13)</f>
        <v/>
      </c>
    </row>
    <row r="4792">
      <c r="A4792" s="5" t="n">
        <v>4791</v>
      </c>
      <c r="B4792" s="5" t="n">
        <v>14</v>
      </c>
      <c r="C4792" s="5" t="n">
        <v>46</v>
      </c>
      <c r="D4792" s="5" t="n">
        <v>2</v>
      </c>
      <c r="E4792" s="5" t="n">
        <v>0</v>
      </c>
      <c r="F4792" s="5" t="n">
        <v>31.4</v>
      </c>
      <c r="G4792" s="5" t="n">
        <v>15.7</v>
      </c>
      <c r="H4792" s="5" t="n">
        <v>16.75</v>
      </c>
      <c r="I4792" s="6">
        <f>IF(E4792&gt;=Markov!$B$3,1,0)</f>
        <v/>
      </c>
      <c r="J4792" s="6">
        <f>I4791</f>
        <v/>
      </c>
      <c r="K4792" s="7">
        <f>MAR1!$B$5+MAR1!$C$5*COS(2*PI()*$C4792/365)+MAR1!$D$5*SIN(2*PI()*$C4792/365)</f>
        <v/>
      </c>
      <c r="L4792" s="7">
        <f>MAR1!$B$6+MAR1!$C$6*COS(2*PI()*$C4792/365)+MAR1!$D$6*SIN(2*PI()*$C4792/365)</f>
        <v/>
      </c>
      <c r="M4792" s="7">
        <f>MAR1!$B$7+MAR1!$C$7*COS(2*PI()*$C4792/365)+MAR1!$D$7*SIN(2*PI()*$C4792/365)</f>
        <v/>
      </c>
      <c r="N4792" s="7">
        <f>F4792-K4792</f>
        <v/>
      </c>
      <c r="O4792" s="7">
        <f>G4792-L4792</f>
        <v/>
      </c>
      <c r="P4792" s="7">
        <f>H4792-M4792</f>
        <v/>
      </c>
      <c r="Q4792" s="7">
        <f>IF($I4792=1,(N4792-MAR1!$B$11)/MAR1!$D$11,(N4792-MAR1!$C$11)/MAR1!$E$11)</f>
        <v/>
      </c>
      <c r="R4792" s="7">
        <f>IF($I4792=1,(O4792-MAR1!$B$12)/MAR1!$D$12,(O4792-MAR1!$C$12)/MAR1!$E$12)</f>
        <v/>
      </c>
      <c r="S4792" s="7">
        <f>IF($I4792=1,(P4792-MAR1!$B$13)/MAR1!$D$13,(P4792-MAR1!$C$13)/MAR1!$E$13)</f>
        <v/>
      </c>
    </row>
    <row r="4793">
      <c r="A4793" s="5" t="n">
        <v>4792</v>
      </c>
      <c r="B4793" s="5" t="n">
        <v>14</v>
      </c>
      <c r="C4793" s="5" t="n">
        <v>47</v>
      </c>
      <c r="D4793" s="5" t="n">
        <v>2</v>
      </c>
      <c r="E4793" s="5" t="n">
        <v>0</v>
      </c>
      <c r="F4793" s="5" t="n">
        <v>33.2</v>
      </c>
      <c r="G4793" s="5" t="n">
        <v>15.8</v>
      </c>
      <c r="H4793" s="5" t="n">
        <v>13.54</v>
      </c>
      <c r="I4793" s="6">
        <f>IF(E4793&gt;=Markov!$B$3,1,0)</f>
        <v/>
      </c>
      <c r="J4793" s="6">
        <f>I4792</f>
        <v/>
      </c>
      <c r="K4793" s="7">
        <f>MAR1!$B$5+MAR1!$C$5*COS(2*PI()*$C4793/365)+MAR1!$D$5*SIN(2*PI()*$C4793/365)</f>
        <v/>
      </c>
      <c r="L4793" s="7">
        <f>MAR1!$B$6+MAR1!$C$6*COS(2*PI()*$C4793/365)+MAR1!$D$6*SIN(2*PI()*$C4793/365)</f>
        <v/>
      </c>
      <c r="M4793" s="7">
        <f>MAR1!$B$7+MAR1!$C$7*COS(2*PI()*$C4793/365)+MAR1!$D$7*SIN(2*PI()*$C4793/365)</f>
        <v/>
      </c>
      <c r="N4793" s="7">
        <f>F4793-K4793</f>
        <v/>
      </c>
      <c r="O4793" s="7">
        <f>G4793-L4793</f>
        <v/>
      </c>
      <c r="P4793" s="7">
        <f>H4793-M4793</f>
        <v/>
      </c>
      <c r="Q4793" s="7">
        <f>IF($I4793=1,(N4793-MAR1!$B$11)/MAR1!$D$11,(N4793-MAR1!$C$11)/MAR1!$E$11)</f>
        <v/>
      </c>
      <c r="R4793" s="7">
        <f>IF($I4793=1,(O4793-MAR1!$B$12)/MAR1!$D$12,(O4793-MAR1!$C$12)/MAR1!$E$12)</f>
        <v/>
      </c>
      <c r="S4793" s="7">
        <f>IF($I4793=1,(P4793-MAR1!$B$13)/MAR1!$D$13,(P4793-MAR1!$C$13)/MAR1!$E$13)</f>
        <v/>
      </c>
    </row>
    <row r="4794">
      <c r="A4794" s="5" t="n">
        <v>4793</v>
      </c>
      <c r="B4794" s="5" t="n">
        <v>14</v>
      </c>
      <c r="C4794" s="5" t="n">
        <v>48</v>
      </c>
      <c r="D4794" s="5" t="n">
        <v>2</v>
      </c>
      <c r="E4794" s="5" t="n">
        <v>0</v>
      </c>
      <c r="F4794" s="5" t="n">
        <v>33.8</v>
      </c>
      <c r="G4794" s="5" t="n">
        <v>16.8</v>
      </c>
      <c r="H4794" s="5" t="n">
        <v>18.35</v>
      </c>
      <c r="I4794" s="6">
        <f>IF(E4794&gt;=Markov!$B$3,1,0)</f>
        <v/>
      </c>
      <c r="J4794" s="6">
        <f>I4793</f>
        <v/>
      </c>
      <c r="K4794" s="7">
        <f>MAR1!$B$5+MAR1!$C$5*COS(2*PI()*$C4794/365)+MAR1!$D$5*SIN(2*PI()*$C4794/365)</f>
        <v/>
      </c>
      <c r="L4794" s="7">
        <f>MAR1!$B$6+MAR1!$C$6*COS(2*PI()*$C4794/365)+MAR1!$D$6*SIN(2*PI()*$C4794/365)</f>
        <v/>
      </c>
      <c r="M4794" s="7">
        <f>MAR1!$B$7+MAR1!$C$7*COS(2*PI()*$C4794/365)+MAR1!$D$7*SIN(2*PI()*$C4794/365)</f>
        <v/>
      </c>
      <c r="N4794" s="7">
        <f>F4794-K4794</f>
        <v/>
      </c>
      <c r="O4794" s="7">
        <f>G4794-L4794</f>
        <v/>
      </c>
      <c r="P4794" s="7">
        <f>H4794-M4794</f>
        <v/>
      </c>
      <c r="Q4794" s="7">
        <f>IF($I4794=1,(N4794-MAR1!$B$11)/MAR1!$D$11,(N4794-MAR1!$C$11)/MAR1!$E$11)</f>
        <v/>
      </c>
      <c r="R4794" s="7">
        <f>IF($I4794=1,(O4794-MAR1!$B$12)/MAR1!$D$12,(O4794-MAR1!$C$12)/MAR1!$E$12)</f>
        <v/>
      </c>
      <c r="S4794" s="7">
        <f>IF($I4794=1,(P4794-MAR1!$B$13)/MAR1!$D$13,(P4794-MAR1!$C$13)/MAR1!$E$13)</f>
        <v/>
      </c>
    </row>
    <row r="4795">
      <c r="A4795" s="5" t="n">
        <v>4794</v>
      </c>
      <c r="B4795" s="5" t="n">
        <v>14</v>
      </c>
      <c r="C4795" s="5" t="n">
        <v>49</v>
      </c>
      <c r="D4795" s="5" t="n">
        <v>2</v>
      </c>
      <c r="E4795" s="5" t="n">
        <v>0</v>
      </c>
      <c r="F4795" s="5" t="n">
        <v>33.5</v>
      </c>
      <c r="G4795" s="5" t="n">
        <v>17.6</v>
      </c>
      <c r="H4795" s="5" t="n">
        <v>14.37</v>
      </c>
      <c r="I4795" s="6">
        <f>IF(E4795&gt;=Markov!$B$3,1,0)</f>
        <v/>
      </c>
      <c r="J4795" s="6">
        <f>I4794</f>
        <v/>
      </c>
      <c r="K4795" s="7">
        <f>MAR1!$B$5+MAR1!$C$5*COS(2*PI()*$C4795/365)+MAR1!$D$5*SIN(2*PI()*$C4795/365)</f>
        <v/>
      </c>
      <c r="L4795" s="7">
        <f>MAR1!$B$6+MAR1!$C$6*COS(2*PI()*$C4795/365)+MAR1!$D$6*SIN(2*PI()*$C4795/365)</f>
        <v/>
      </c>
      <c r="M4795" s="7">
        <f>MAR1!$B$7+MAR1!$C$7*COS(2*PI()*$C4795/365)+MAR1!$D$7*SIN(2*PI()*$C4795/365)</f>
        <v/>
      </c>
      <c r="N4795" s="7">
        <f>F4795-K4795</f>
        <v/>
      </c>
      <c r="O4795" s="7">
        <f>G4795-L4795</f>
        <v/>
      </c>
      <c r="P4795" s="7">
        <f>H4795-M4795</f>
        <v/>
      </c>
      <c r="Q4795" s="7">
        <f>IF($I4795=1,(N4795-MAR1!$B$11)/MAR1!$D$11,(N4795-MAR1!$C$11)/MAR1!$E$11)</f>
        <v/>
      </c>
      <c r="R4795" s="7">
        <f>IF($I4795=1,(O4795-MAR1!$B$12)/MAR1!$D$12,(O4795-MAR1!$C$12)/MAR1!$E$12)</f>
        <v/>
      </c>
      <c r="S4795" s="7">
        <f>IF($I4795=1,(P4795-MAR1!$B$13)/MAR1!$D$13,(P4795-MAR1!$C$13)/MAR1!$E$13)</f>
        <v/>
      </c>
    </row>
    <row r="4796">
      <c r="A4796" s="5" t="n">
        <v>4795</v>
      </c>
      <c r="B4796" s="5" t="n">
        <v>14</v>
      </c>
      <c r="C4796" s="5" t="n">
        <v>50</v>
      </c>
      <c r="D4796" s="5" t="n">
        <v>2</v>
      </c>
      <c r="E4796" s="5" t="n">
        <v>0</v>
      </c>
      <c r="F4796" s="5" t="n">
        <v>30.4</v>
      </c>
      <c r="G4796" s="5" t="n">
        <v>16.3</v>
      </c>
      <c r="H4796" s="5" t="n">
        <v>13.46</v>
      </c>
      <c r="I4796" s="6">
        <f>IF(E4796&gt;=Markov!$B$3,1,0)</f>
        <v/>
      </c>
      <c r="J4796" s="6">
        <f>I4795</f>
        <v/>
      </c>
      <c r="K4796" s="7">
        <f>MAR1!$B$5+MAR1!$C$5*COS(2*PI()*$C4796/365)+MAR1!$D$5*SIN(2*PI()*$C4796/365)</f>
        <v/>
      </c>
      <c r="L4796" s="7">
        <f>MAR1!$B$6+MAR1!$C$6*COS(2*PI()*$C4796/365)+MAR1!$D$6*SIN(2*PI()*$C4796/365)</f>
        <v/>
      </c>
      <c r="M4796" s="7">
        <f>MAR1!$B$7+MAR1!$C$7*COS(2*PI()*$C4796/365)+MAR1!$D$7*SIN(2*PI()*$C4796/365)</f>
        <v/>
      </c>
      <c r="N4796" s="7">
        <f>F4796-K4796</f>
        <v/>
      </c>
      <c r="O4796" s="7">
        <f>G4796-L4796</f>
        <v/>
      </c>
      <c r="P4796" s="7">
        <f>H4796-M4796</f>
        <v/>
      </c>
      <c r="Q4796" s="7">
        <f>IF($I4796=1,(N4796-MAR1!$B$11)/MAR1!$D$11,(N4796-MAR1!$C$11)/MAR1!$E$11)</f>
        <v/>
      </c>
      <c r="R4796" s="7">
        <f>IF($I4796=1,(O4796-MAR1!$B$12)/MAR1!$D$12,(O4796-MAR1!$C$12)/MAR1!$E$12)</f>
        <v/>
      </c>
      <c r="S4796" s="7">
        <f>IF($I4796=1,(P4796-MAR1!$B$13)/MAR1!$D$13,(P4796-MAR1!$C$13)/MAR1!$E$13)</f>
        <v/>
      </c>
    </row>
    <row r="4797">
      <c r="A4797" s="5" t="n">
        <v>4796</v>
      </c>
      <c r="B4797" s="5" t="n">
        <v>14</v>
      </c>
      <c r="C4797" s="5" t="n">
        <v>51</v>
      </c>
      <c r="D4797" s="5" t="n">
        <v>2</v>
      </c>
      <c r="E4797" s="5" t="n">
        <v>0</v>
      </c>
      <c r="F4797" s="5" t="n">
        <v>32.3</v>
      </c>
      <c r="G4797" s="5" t="n">
        <v>17.9</v>
      </c>
      <c r="H4797" s="5" t="n">
        <v>18.77</v>
      </c>
      <c r="I4797" s="6">
        <f>IF(E4797&gt;=Markov!$B$3,1,0)</f>
        <v/>
      </c>
      <c r="J4797" s="6">
        <f>I4796</f>
        <v/>
      </c>
      <c r="K4797" s="7">
        <f>MAR1!$B$5+MAR1!$C$5*COS(2*PI()*$C4797/365)+MAR1!$D$5*SIN(2*PI()*$C4797/365)</f>
        <v/>
      </c>
      <c r="L4797" s="7">
        <f>MAR1!$B$6+MAR1!$C$6*COS(2*PI()*$C4797/365)+MAR1!$D$6*SIN(2*PI()*$C4797/365)</f>
        <v/>
      </c>
      <c r="M4797" s="7">
        <f>MAR1!$B$7+MAR1!$C$7*COS(2*PI()*$C4797/365)+MAR1!$D$7*SIN(2*PI()*$C4797/365)</f>
        <v/>
      </c>
      <c r="N4797" s="7">
        <f>F4797-K4797</f>
        <v/>
      </c>
      <c r="O4797" s="7">
        <f>G4797-L4797</f>
        <v/>
      </c>
      <c r="P4797" s="7">
        <f>H4797-M4797</f>
        <v/>
      </c>
      <c r="Q4797" s="7">
        <f>IF($I4797=1,(N4797-MAR1!$B$11)/MAR1!$D$11,(N4797-MAR1!$C$11)/MAR1!$E$11)</f>
        <v/>
      </c>
      <c r="R4797" s="7">
        <f>IF($I4797=1,(O4797-MAR1!$B$12)/MAR1!$D$12,(O4797-MAR1!$C$12)/MAR1!$E$12)</f>
        <v/>
      </c>
      <c r="S4797" s="7">
        <f>IF($I4797=1,(P4797-MAR1!$B$13)/MAR1!$D$13,(P4797-MAR1!$C$13)/MAR1!$E$13)</f>
        <v/>
      </c>
    </row>
    <row r="4798">
      <c r="A4798" s="5" t="n">
        <v>4797</v>
      </c>
      <c r="B4798" s="5" t="n">
        <v>14</v>
      </c>
      <c r="C4798" s="5" t="n">
        <v>52</v>
      </c>
      <c r="D4798" s="5" t="n">
        <v>2</v>
      </c>
      <c r="E4798" s="5" t="n">
        <v>0</v>
      </c>
      <c r="F4798" s="5" t="n">
        <v>30.4</v>
      </c>
      <c r="G4798" s="5" t="n">
        <v>18.2</v>
      </c>
      <c r="H4798" s="5" t="n">
        <v>15.96</v>
      </c>
      <c r="I4798" s="6">
        <f>IF(E4798&gt;=Markov!$B$3,1,0)</f>
        <v/>
      </c>
      <c r="J4798" s="6">
        <f>I4797</f>
        <v/>
      </c>
      <c r="K4798" s="7">
        <f>MAR1!$B$5+MAR1!$C$5*COS(2*PI()*$C4798/365)+MAR1!$D$5*SIN(2*PI()*$C4798/365)</f>
        <v/>
      </c>
      <c r="L4798" s="7">
        <f>MAR1!$B$6+MAR1!$C$6*COS(2*PI()*$C4798/365)+MAR1!$D$6*SIN(2*PI()*$C4798/365)</f>
        <v/>
      </c>
      <c r="M4798" s="7">
        <f>MAR1!$B$7+MAR1!$C$7*COS(2*PI()*$C4798/365)+MAR1!$D$7*SIN(2*PI()*$C4798/365)</f>
        <v/>
      </c>
      <c r="N4798" s="7">
        <f>F4798-K4798</f>
        <v/>
      </c>
      <c r="O4798" s="7">
        <f>G4798-L4798</f>
        <v/>
      </c>
      <c r="P4798" s="7">
        <f>H4798-M4798</f>
        <v/>
      </c>
      <c r="Q4798" s="7">
        <f>IF($I4798=1,(N4798-MAR1!$B$11)/MAR1!$D$11,(N4798-MAR1!$C$11)/MAR1!$E$11)</f>
        <v/>
      </c>
      <c r="R4798" s="7">
        <f>IF($I4798=1,(O4798-MAR1!$B$12)/MAR1!$D$12,(O4798-MAR1!$C$12)/MAR1!$E$12)</f>
        <v/>
      </c>
      <c r="S4798" s="7">
        <f>IF($I4798=1,(P4798-MAR1!$B$13)/MAR1!$D$13,(P4798-MAR1!$C$13)/MAR1!$E$13)</f>
        <v/>
      </c>
    </row>
    <row r="4799">
      <c r="A4799" s="5" t="n">
        <v>4798</v>
      </c>
      <c r="B4799" s="5" t="n">
        <v>14</v>
      </c>
      <c r="C4799" s="5" t="n">
        <v>53</v>
      </c>
      <c r="D4799" s="5" t="n">
        <v>2</v>
      </c>
      <c r="E4799" s="5" t="n">
        <v>0</v>
      </c>
      <c r="F4799" s="5" t="n">
        <v>32.5</v>
      </c>
      <c r="G4799" s="5" t="n">
        <v>18.1</v>
      </c>
      <c r="H4799" s="5" t="n">
        <v>22.15</v>
      </c>
      <c r="I4799" s="6">
        <f>IF(E4799&gt;=Markov!$B$3,1,0)</f>
        <v/>
      </c>
      <c r="J4799" s="6">
        <f>I4798</f>
        <v/>
      </c>
      <c r="K4799" s="7">
        <f>MAR1!$B$5+MAR1!$C$5*COS(2*PI()*$C4799/365)+MAR1!$D$5*SIN(2*PI()*$C4799/365)</f>
        <v/>
      </c>
      <c r="L4799" s="7">
        <f>MAR1!$B$6+MAR1!$C$6*COS(2*PI()*$C4799/365)+MAR1!$D$6*SIN(2*PI()*$C4799/365)</f>
        <v/>
      </c>
      <c r="M4799" s="7">
        <f>MAR1!$B$7+MAR1!$C$7*COS(2*PI()*$C4799/365)+MAR1!$D$7*SIN(2*PI()*$C4799/365)</f>
        <v/>
      </c>
      <c r="N4799" s="7">
        <f>F4799-K4799</f>
        <v/>
      </c>
      <c r="O4799" s="7">
        <f>G4799-L4799</f>
        <v/>
      </c>
      <c r="P4799" s="7">
        <f>H4799-M4799</f>
        <v/>
      </c>
      <c r="Q4799" s="7">
        <f>IF($I4799=1,(N4799-MAR1!$B$11)/MAR1!$D$11,(N4799-MAR1!$C$11)/MAR1!$E$11)</f>
        <v/>
      </c>
      <c r="R4799" s="7">
        <f>IF($I4799=1,(O4799-MAR1!$B$12)/MAR1!$D$12,(O4799-MAR1!$C$12)/MAR1!$E$12)</f>
        <v/>
      </c>
      <c r="S4799" s="7">
        <f>IF($I4799=1,(P4799-MAR1!$B$13)/MAR1!$D$13,(P4799-MAR1!$C$13)/MAR1!$E$13)</f>
        <v/>
      </c>
    </row>
    <row r="4800">
      <c r="A4800" s="5" t="n">
        <v>4799</v>
      </c>
      <c r="B4800" s="5" t="n">
        <v>14</v>
      </c>
      <c r="C4800" s="5" t="n">
        <v>54</v>
      </c>
      <c r="D4800" s="5" t="n">
        <v>2</v>
      </c>
      <c r="E4800" s="5" t="n">
        <v>0</v>
      </c>
      <c r="F4800" s="5" t="n">
        <v>36.5</v>
      </c>
      <c r="G4800" s="5" t="n">
        <v>20.9</v>
      </c>
      <c r="H4800" s="5" t="n">
        <v>21.25</v>
      </c>
      <c r="I4800" s="6">
        <f>IF(E4800&gt;=Markov!$B$3,1,0)</f>
        <v/>
      </c>
      <c r="J4800" s="6">
        <f>I4799</f>
        <v/>
      </c>
      <c r="K4800" s="7">
        <f>MAR1!$B$5+MAR1!$C$5*COS(2*PI()*$C4800/365)+MAR1!$D$5*SIN(2*PI()*$C4800/365)</f>
        <v/>
      </c>
      <c r="L4800" s="7">
        <f>MAR1!$B$6+MAR1!$C$6*COS(2*PI()*$C4800/365)+MAR1!$D$6*SIN(2*PI()*$C4800/365)</f>
        <v/>
      </c>
      <c r="M4800" s="7">
        <f>MAR1!$B$7+MAR1!$C$7*COS(2*PI()*$C4800/365)+MAR1!$D$7*SIN(2*PI()*$C4800/365)</f>
        <v/>
      </c>
      <c r="N4800" s="7">
        <f>F4800-K4800</f>
        <v/>
      </c>
      <c r="O4800" s="7">
        <f>G4800-L4800</f>
        <v/>
      </c>
      <c r="P4800" s="7">
        <f>H4800-M4800</f>
        <v/>
      </c>
      <c r="Q4800" s="7">
        <f>IF($I4800=1,(N4800-MAR1!$B$11)/MAR1!$D$11,(N4800-MAR1!$C$11)/MAR1!$E$11)</f>
        <v/>
      </c>
      <c r="R4800" s="7">
        <f>IF($I4800=1,(O4800-MAR1!$B$12)/MAR1!$D$12,(O4800-MAR1!$C$12)/MAR1!$E$12)</f>
        <v/>
      </c>
      <c r="S4800" s="7">
        <f>IF($I4800=1,(P4800-MAR1!$B$13)/MAR1!$D$13,(P4800-MAR1!$C$13)/MAR1!$E$13)</f>
        <v/>
      </c>
    </row>
    <row r="4801">
      <c r="A4801" s="5" t="n">
        <v>4800</v>
      </c>
      <c r="B4801" s="5" t="n">
        <v>14</v>
      </c>
      <c r="C4801" s="5" t="n">
        <v>55</v>
      </c>
      <c r="D4801" s="5" t="n">
        <v>2</v>
      </c>
      <c r="E4801" s="5" t="n">
        <v>0</v>
      </c>
      <c r="F4801" s="5" t="n">
        <v>33.9</v>
      </c>
      <c r="G4801" s="5" t="n">
        <v>19.3</v>
      </c>
      <c r="H4801" s="5" t="n">
        <v>19.8</v>
      </c>
      <c r="I4801" s="6">
        <f>IF(E4801&gt;=Markov!$B$3,1,0)</f>
        <v/>
      </c>
      <c r="J4801" s="6">
        <f>I4800</f>
        <v/>
      </c>
      <c r="K4801" s="7">
        <f>MAR1!$B$5+MAR1!$C$5*COS(2*PI()*$C4801/365)+MAR1!$D$5*SIN(2*PI()*$C4801/365)</f>
        <v/>
      </c>
      <c r="L4801" s="7">
        <f>MAR1!$B$6+MAR1!$C$6*COS(2*PI()*$C4801/365)+MAR1!$D$6*SIN(2*PI()*$C4801/365)</f>
        <v/>
      </c>
      <c r="M4801" s="7">
        <f>MAR1!$B$7+MAR1!$C$7*COS(2*PI()*$C4801/365)+MAR1!$D$7*SIN(2*PI()*$C4801/365)</f>
        <v/>
      </c>
      <c r="N4801" s="7">
        <f>F4801-K4801</f>
        <v/>
      </c>
      <c r="O4801" s="7">
        <f>G4801-L4801</f>
        <v/>
      </c>
      <c r="P4801" s="7">
        <f>H4801-M4801</f>
        <v/>
      </c>
      <c r="Q4801" s="7">
        <f>IF($I4801=1,(N4801-MAR1!$B$11)/MAR1!$D$11,(N4801-MAR1!$C$11)/MAR1!$E$11)</f>
        <v/>
      </c>
      <c r="R4801" s="7">
        <f>IF($I4801=1,(O4801-MAR1!$B$12)/MAR1!$D$12,(O4801-MAR1!$C$12)/MAR1!$E$12)</f>
        <v/>
      </c>
      <c r="S4801" s="7">
        <f>IF($I4801=1,(P4801-MAR1!$B$13)/MAR1!$D$13,(P4801-MAR1!$C$13)/MAR1!$E$13)</f>
        <v/>
      </c>
    </row>
    <row r="4802">
      <c r="A4802" s="5" t="n">
        <v>4801</v>
      </c>
      <c r="B4802" s="5" t="n">
        <v>14</v>
      </c>
      <c r="C4802" s="5" t="n">
        <v>56</v>
      </c>
      <c r="D4802" s="5" t="n">
        <v>2</v>
      </c>
      <c r="E4802" s="5" t="n">
        <v>0</v>
      </c>
      <c r="F4802" s="5" t="n">
        <v>35.3</v>
      </c>
      <c r="G4802" s="5" t="n">
        <v>19.2</v>
      </c>
      <c r="H4802" s="5" t="n">
        <v>15.52</v>
      </c>
      <c r="I4802" s="6">
        <f>IF(E4802&gt;=Markov!$B$3,1,0)</f>
        <v/>
      </c>
      <c r="J4802" s="6">
        <f>I4801</f>
        <v/>
      </c>
      <c r="K4802" s="7">
        <f>MAR1!$B$5+MAR1!$C$5*COS(2*PI()*$C4802/365)+MAR1!$D$5*SIN(2*PI()*$C4802/365)</f>
        <v/>
      </c>
      <c r="L4802" s="7">
        <f>MAR1!$B$6+MAR1!$C$6*COS(2*PI()*$C4802/365)+MAR1!$D$6*SIN(2*PI()*$C4802/365)</f>
        <v/>
      </c>
      <c r="M4802" s="7">
        <f>MAR1!$B$7+MAR1!$C$7*COS(2*PI()*$C4802/365)+MAR1!$D$7*SIN(2*PI()*$C4802/365)</f>
        <v/>
      </c>
      <c r="N4802" s="7">
        <f>F4802-K4802</f>
        <v/>
      </c>
      <c r="O4802" s="7">
        <f>G4802-L4802</f>
        <v/>
      </c>
      <c r="P4802" s="7">
        <f>H4802-M4802</f>
        <v/>
      </c>
      <c r="Q4802" s="7">
        <f>IF($I4802=1,(N4802-MAR1!$B$11)/MAR1!$D$11,(N4802-MAR1!$C$11)/MAR1!$E$11)</f>
        <v/>
      </c>
      <c r="R4802" s="7">
        <f>IF($I4802=1,(O4802-MAR1!$B$12)/MAR1!$D$12,(O4802-MAR1!$C$12)/MAR1!$E$12)</f>
        <v/>
      </c>
      <c r="S4802" s="7">
        <f>IF($I4802=1,(P4802-MAR1!$B$13)/MAR1!$D$13,(P4802-MAR1!$C$13)/MAR1!$E$13)</f>
        <v/>
      </c>
    </row>
    <row r="4803">
      <c r="A4803" s="5" t="n">
        <v>4802</v>
      </c>
      <c r="B4803" s="5" t="n">
        <v>14</v>
      </c>
      <c r="C4803" s="5" t="n">
        <v>57</v>
      </c>
      <c r="D4803" s="5" t="n">
        <v>2</v>
      </c>
      <c r="E4803" s="5" t="n">
        <v>0</v>
      </c>
      <c r="F4803" s="5" t="n">
        <v>32.6</v>
      </c>
      <c r="G4803" s="5" t="n">
        <v>19.1</v>
      </c>
      <c r="H4803" s="5" t="n">
        <v>10.2</v>
      </c>
      <c r="I4803" s="6">
        <f>IF(E4803&gt;=Markov!$B$3,1,0)</f>
        <v/>
      </c>
      <c r="J4803" s="6">
        <f>I4802</f>
        <v/>
      </c>
      <c r="K4803" s="7">
        <f>MAR1!$B$5+MAR1!$C$5*COS(2*PI()*$C4803/365)+MAR1!$D$5*SIN(2*PI()*$C4803/365)</f>
        <v/>
      </c>
      <c r="L4803" s="7">
        <f>MAR1!$B$6+MAR1!$C$6*COS(2*PI()*$C4803/365)+MAR1!$D$6*SIN(2*PI()*$C4803/365)</f>
        <v/>
      </c>
      <c r="M4803" s="7">
        <f>MAR1!$B$7+MAR1!$C$7*COS(2*PI()*$C4803/365)+MAR1!$D$7*SIN(2*PI()*$C4803/365)</f>
        <v/>
      </c>
      <c r="N4803" s="7">
        <f>F4803-K4803</f>
        <v/>
      </c>
      <c r="O4803" s="7">
        <f>G4803-L4803</f>
        <v/>
      </c>
      <c r="P4803" s="7">
        <f>H4803-M4803</f>
        <v/>
      </c>
      <c r="Q4803" s="7">
        <f>IF($I4803=1,(N4803-MAR1!$B$11)/MAR1!$D$11,(N4803-MAR1!$C$11)/MAR1!$E$11)</f>
        <v/>
      </c>
      <c r="R4803" s="7">
        <f>IF($I4803=1,(O4803-MAR1!$B$12)/MAR1!$D$12,(O4803-MAR1!$C$12)/MAR1!$E$12)</f>
        <v/>
      </c>
      <c r="S4803" s="7">
        <f>IF($I4803=1,(P4803-MAR1!$B$13)/MAR1!$D$13,(P4803-MAR1!$C$13)/MAR1!$E$13)</f>
        <v/>
      </c>
    </row>
    <row r="4804">
      <c r="A4804" s="5" t="n">
        <v>4803</v>
      </c>
      <c r="B4804" s="5" t="n">
        <v>14</v>
      </c>
      <c r="C4804" s="5" t="n">
        <v>58</v>
      </c>
      <c r="D4804" s="5" t="n">
        <v>2</v>
      </c>
      <c r="E4804" s="5" t="n">
        <v>0</v>
      </c>
      <c r="F4804" s="5" t="n">
        <v>34.1</v>
      </c>
      <c r="G4804" s="5" t="n">
        <v>19.9</v>
      </c>
      <c r="H4804" s="5" t="n">
        <v>17.93</v>
      </c>
      <c r="I4804" s="6">
        <f>IF(E4804&gt;=Markov!$B$3,1,0)</f>
        <v/>
      </c>
      <c r="J4804" s="6">
        <f>I4803</f>
        <v/>
      </c>
      <c r="K4804" s="7">
        <f>MAR1!$B$5+MAR1!$C$5*COS(2*PI()*$C4804/365)+MAR1!$D$5*SIN(2*PI()*$C4804/365)</f>
        <v/>
      </c>
      <c r="L4804" s="7">
        <f>MAR1!$B$6+MAR1!$C$6*COS(2*PI()*$C4804/365)+MAR1!$D$6*SIN(2*PI()*$C4804/365)</f>
        <v/>
      </c>
      <c r="M4804" s="7">
        <f>MAR1!$B$7+MAR1!$C$7*COS(2*PI()*$C4804/365)+MAR1!$D$7*SIN(2*PI()*$C4804/365)</f>
        <v/>
      </c>
      <c r="N4804" s="7">
        <f>F4804-K4804</f>
        <v/>
      </c>
      <c r="O4804" s="7">
        <f>G4804-L4804</f>
        <v/>
      </c>
      <c r="P4804" s="7">
        <f>H4804-M4804</f>
        <v/>
      </c>
      <c r="Q4804" s="7">
        <f>IF($I4804=1,(N4804-MAR1!$B$11)/MAR1!$D$11,(N4804-MAR1!$C$11)/MAR1!$E$11)</f>
        <v/>
      </c>
      <c r="R4804" s="7">
        <f>IF($I4804=1,(O4804-MAR1!$B$12)/MAR1!$D$12,(O4804-MAR1!$C$12)/MAR1!$E$12)</f>
        <v/>
      </c>
      <c r="S4804" s="7">
        <f>IF($I4804=1,(P4804-MAR1!$B$13)/MAR1!$D$13,(P4804-MAR1!$C$13)/MAR1!$E$13)</f>
        <v/>
      </c>
    </row>
    <row r="4805">
      <c r="A4805" s="5" t="n">
        <v>4804</v>
      </c>
      <c r="B4805" s="5" t="n">
        <v>14</v>
      </c>
      <c r="C4805" s="5" t="n">
        <v>59</v>
      </c>
      <c r="D4805" s="5" t="n">
        <v>2</v>
      </c>
      <c r="E4805" s="5" t="n">
        <v>0</v>
      </c>
      <c r="F4805" s="5" t="n">
        <v>37.1</v>
      </c>
      <c r="G4805" s="5" t="n">
        <v>21.8</v>
      </c>
      <c r="H4805" s="5" t="n">
        <v>18.78</v>
      </c>
      <c r="I4805" s="6">
        <f>IF(E4805&gt;=Markov!$B$3,1,0)</f>
        <v/>
      </c>
      <c r="J4805" s="6">
        <f>I4804</f>
        <v/>
      </c>
      <c r="K4805" s="7">
        <f>MAR1!$B$5+MAR1!$C$5*COS(2*PI()*$C4805/365)+MAR1!$D$5*SIN(2*PI()*$C4805/365)</f>
        <v/>
      </c>
      <c r="L4805" s="7">
        <f>MAR1!$B$6+MAR1!$C$6*COS(2*PI()*$C4805/365)+MAR1!$D$6*SIN(2*PI()*$C4805/365)</f>
        <v/>
      </c>
      <c r="M4805" s="7">
        <f>MAR1!$B$7+MAR1!$C$7*COS(2*PI()*$C4805/365)+MAR1!$D$7*SIN(2*PI()*$C4805/365)</f>
        <v/>
      </c>
      <c r="N4805" s="7">
        <f>F4805-K4805</f>
        <v/>
      </c>
      <c r="O4805" s="7">
        <f>G4805-L4805</f>
        <v/>
      </c>
      <c r="P4805" s="7">
        <f>H4805-M4805</f>
        <v/>
      </c>
      <c r="Q4805" s="7">
        <f>IF($I4805=1,(N4805-MAR1!$B$11)/MAR1!$D$11,(N4805-MAR1!$C$11)/MAR1!$E$11)</f>
        <v/>
      </c>
      <c r="R4805" s="7">
        <f>IF($I4805=1,(O4805-MAR1!$B$12)/MAR1!$D$12,(O4805-MAR1!$C$12)/MAR1!$E$12)</f>
        <v/>
      </c>
      <c r="S4805" s="7">
        <f>IF($I4805=1,(P4805-MAR1!$B$13)/MAR1!$D$13,(P4805-MAR1!$C$13)/MAR1!$E$13)</f>
        <v/>
      </c>
    </row>
    <row r="4806">
      <c r="A4806" s="5" t="n">
        <v>4805</v>
      </c>
      <c r="B4806" s="5" t="n">
        <v>14</v>
      </c>
      <c r="C4806" s="5" t="n">
        <v>60</v>
      </c>
      <c r="D4806" s="5" t="n">
        <v>3</v>
      </c>
      <c r="E4806" s="5" t="n">
        <v>0</v>
      </c>
      <c r="F4806" s="5" t="n">
        <v>37.9</v>
      </c>
      <c r="G4806" s="5" t="n">
        <v>21.4</v>
      </c>
      <c r="H4806" s="5" t="n">
        <v>21.89</v>
      </c>
      <c r="I4806" s="6">
        <f>IF(E4806&gt;=Markov!$B$3,1,0)</f>
        <v/>
      </c>
      <c r="J4806" s="6">
        <f>I4805</f>
        <v/>
      </c>
      <c r="K4806" s="7">
        <f>MAR1!$B$5+MAR1!$C$5*COS(2*PI()*$C4806/365)+MAR1!$D$5*SIN(2*PI()*$C4806/365)</f>
        <v/>
      </c>
      <c r="L4806" s="7">
        <f>MAR1!$B$6+MAR1!$C$6*COS(2*PI()*$C4806/365)+MAR1!$D$6*SIN(2*PI()*$C4806/365)</f>
        <v/>
      </c>
      <c r="M4806" s="7">
        <f>MAR1!$B$7+MAR1!$C$7*COS(2*PI()*$C4806/365)+MAR1!$D$7*SIN(2*PI()*$C4806/365)</f>
        <v/>
      </c>
      <c r="N4806" s="7">
        <f>F4806-K4806</f>
        <v/>
      </c>
      <c r="O4806" s="7">
        <f>G4806-L4806</f>
        <v/>
      </c>
      <c r="P4806" s="7">
        <f>H4806-M4806</f>
        <v/>
      </c>
      <c r="Q4806" s="7">
        <f>IF($I4806=1,(N4806-MAR1!$B$11)/MAR1!$D$11,(N4806-MAR1!$C$11)/MAR1!$E$11)</f>
        <v/>
      </c>
      <c r="R4806" s="7">
        <f>IF($I4806=1,(O4806-MAR1!$B$12)/MAR1!$D$12,(O4806-MAR1!$C$12)/MAR1!$E$12)</f>
        <v/>
      </c>
      <c r="S4806" s="7">
        <f>IF($I4806=1,(P4806-MAR1!$B$13)/MAR1!$D$13,(P4806-MAR1!$C$13)/MAR1!$E$13)</f>
        <v/>
      </c>
    </row>
    <row r="4807">
      <c r="A4807" s="5" t="n">
        <v>4806</v>
      </c>
      <c r="B4807" s="5" t="n">
        <v>14</v>
      </c>
      <c r="C4807" s="5" t="n">
        <v>61</v>
      </c>
      <c r="D4807" s="5" t="n">
        <v>3</v>
      </c>
      <c r="E4807" s="5" t="n">
        <v>0</v>
      </c>
      <c r="F4807" s="5" t="n">
        <v>36.7</v>
      </c>
      <c r="G4807" s="5" t="n">
        <v>18.9</v>
      </c>
      <c r="H4807" s="5" t="n">
        <v>18.92</v>
      </c>
      <c r="I4807" s="6">
        <f>IF(E4807&gt;=Markov!$B$3,1,0)</f>
        <v/>
      </c>
      <c r="J4807" s="6">
        <f>I4806</f>
        <v/>
      </c>
      <c r="K4807" s="7">
        <f>MAR1!$B$5+MAR1!$C$5*COS(2*PI()*$C4807/365)+MAR1!$D$5*SIN(2*PI()*$C4807/365)</f>
        <v/>
      </c>
      <c r="L4807" s="7">
        <f>MAR1!$B$6+MAR1!$C$6*COS(2*PI()*$C4807/365)+MAR1!$D$6*SIN(2*PI()*$C4807/365)</f>
        <v/>
      </c>
      <c r="M4807" s="7">
        <f>MAR1!$B$7+MAR1!$C$7*COS(2*PI()*$C4807/365)+MAR1!$D$7*SIN(2*PI()*$C4807/365)</f>
        <v/>
      </c>
      <c r="N4807" s="7">
        <f>F4807-K4807</f>
        <v/>
      </c>
      <c r="O4807" s="7">
        <f>G4807-L4807</f>
        <v/>
      </c>
      <c r="P4807" s="7">
        <f>H4807-M4807</f>
        <v/>
      </c>
      <c r="Q4807" s="7">
        <f>IF($I4807=1,(N4807-MAR1!$B$11)/MAR1!$D$11,(N4807-MAR1!$C$11)/MAR1!$E$11)</f>
        <v/>
      </c>
      <c r="R4807" s="7">
        <f>IF($I4807=1,(O4807-MAR1!$B$12)/MAR1!$D$12,(O4807-MAR1!$C$12)/MAR1!$E$12)</f>
        <v/>
      </c>
      <c r="S4807" s="7">
        <f>IF($I4807=1,(P4807-MAR1!$B$13)/MAR1!$D$13,(P4807-MAR1!$C$13)/MAR1!$E$13)</f>
        <v/>
      </c>
    </row>
    <row r="4808">
      <c r="A4808" s="5" t="n">
        <v>4807</v>
      </c>
      <c r="B4808" s="5" t="n">
        <v>14</v>
      </c>
      <c r="C4808" s="5" t="n">
        <v>62</v>
      </c>
      <c r="D4808" s="5" t="n">
        <v>3</v>
      </c>
      <c r="E4808" s="5" t="n">
        <v>0</v>
      </c>
      <c r="F4808" s="5" t="n">
        <v>36.4</v>
      </c>
      <c r="G4808" s="5" t="n">
        <v>18</v>
      </c>
      <c r="H4808" s="5" t="n">
        <v>20.22</v>
      </c>
      <c r="I4808" s="6">
        <f>IF(E4808&gt;=Markov!$B$3,1,0)</f>
        <v/>
      </c>
      <c r="J4808" s="6">
        <f>I4807</f>
        <v/>
      </c>
      <c r="K4808" s="7">
        <f>MAR1!$B$5+MAR1!$C$5*COS(2*PI()*$C4808/365)+MAR1!$D$5*SIN(2*PI()*$C4808/365)</f>
        <v/>
      </c>
      <c r="L4808" s="7">
        <f>MAR1!$B$6+MAR1!$C$6*COS(2*PI()*$C4808/365)+MAR1!$D$6*SIN(2*PI()*$C4808/365)</f>
        <v/>
      </c>
      <c r="M4808" s="7">
        <f>MAR1!$B$7+MAR1!$C$7*COS(2*PI()*$C4808/365)+MAR1!$D$7*SIN(2*PI()*$C4808/365)</f>
        <v/>
      </c>
      <c r="N4808" s="7">
        <f>F4808-K4808</f>
        <v/>
      </c>
      <c r="O4808" s="7">
        <f>G4808-L4808</f>
        <v/>
      </c>
      <c r="P4808" s="7">
        <f>H4808-M4808</f>
        <v/>
      </c>
      <c r="Q4808" s="7">
        <f>IF($I4808=1,(N4808-MAR1!$B$11)/MAR1!$D$11,(N4808-MAR1!$C$11)/MAR1!$E$11)</f>
        <v/>
      </c>
      <c r="R4808" s="7">
        <f>IF($I4808=1,(O4808-MAR1!$B$12)/MAR1!$D$12,(O4808-MAR1!$C$12)/MAR1!$E$12)</f>
        <v/>
      </c>
      <c r="S4808" s="7">
        <f>IF($I4808=1,(P4808-MAR1!$B$13)/MAR1!$D$13,(P4808-MAR1!$C$13)/MAR1!$E$13)</f>
        <v/>
      </c>
    </row>
    <row r="4809">
      <c r="A4809" s="5" t="n">
        <v>4808</v>
      </c>
      <c r="B4809" s="5" t="n">
        <v>14</v>
      </c>
      <c r="C4809" s="5" t="n">
        <v>63</v>
      </c>
      <c r="D4809" s="5" t="n">
        <v>3</v>
      </c>
      <c r="E4809" s="5" t="n">
        <v>0</v>
      </c>
      <c r="F4809" s="5" t="n">
        <v>34</v>
      </c>
      <c r="G4809" s="5" t="n">
        <v>18.5</v>
      </c>
      <c r="H4809" s="5" t="n">
        <v>18</v>
      </c>
      <c r="I4809" s="6">
        <f>IF(E4809&gt;=Markov!$B$3,1,0)</f>
        <v/>
      </c>
      <c r="J4809" s="6">
        <f>I4808</f>
        <v/>
      </c>
      <c r="K4809" s="7">
        <f>MAR1!$B$5+MAR1!$C$5*COS(2*PI()*$C4809/365)+MAR1!$D$5*SIN(2*PI()*$C4809/365)</f>
        <v/>
      </c>
      <c r="L4809" s="7">
        <f>MAR1!$B$6+MAR1!$C$6*COS(2*PI()*$C4809/365)+MAR1!$D$6*SIN(2*PI()*$C4809/365)</f>
        <v/>
      </c>
      <c r="M4809" s="7">
        <f>MAR1!$B$7+MAR1!$C$7*COS(2*PI()*$C4809/365)+MAR1!$D$7*SIN(2*PI()*$C4809/365)</f>
        <v/>
      </c>
      <c r="N4809" s="7">
        <f>F4809-K4809</f>
        <v/>
      </c>
      <c r="O4809" s="7">
        <f>G4809-L4809</f>
        <v/>
      </c>
      <c r="P4809" s="7">
        <f>H4809-M4809</f>
        <v/>
      </c>
      <c r="Q4809" s="7">
        <f>IF($I4809=1,(N4809-MAR1!$B$11)/MAR1!$D$11,(N4809-MAR1!$C$11)/MAR1!$E$11)</f>
        <v/>
      </c>
      <c r="R4809" s="7">
        <f>IF($I4809=1,(O4809-MAR1!$B$12)/MAR1!$D$12,(O4809-MAR1!$C$12)/MAR1!$E$12)</f>
        <v/>
      </c>
      <c r="S4809" s="7">
        <f>IF($I4809=1,(P4809-MAR1!$B$13)/MAR1!$D$13,(P4809-MAR1!$C$13)/MAR1!$E$13)</f>
        <v/>
      </c>
    </row>
    <row r="4810">
      <c r="A4810" s="5" t="n">
        <v>4809</v>
      </c>
      <c r="B4810" s="5" t="n">
        <v>14</v>
      </c>
      <c r="C4810" s="5" t="n">
        <v>64</v>
      </c>
      <c r="D4810" s="5" t="n">
        <v>3</v>
      </c>
      <c r="E4810" s="5" t="n">
        <v>0</v>
      </c>
      <c r="F4810" s="5" t="n">
        <v>34.7</v>
      </c>
      <c r="G4810" s="5" t="n">
        <v>16.7</v>
      </c>
      <c r="H4810" s="5" t="n">
        <v>16.54</v>
      </c>
      <c r="I4810" s="6">
        <f>IF(E4810&gt;=Markov!$B$3,1,0)</f>
        <v/>
      </c>
      <c r="J4810" s="6">
        <f>I4809</f>
        <v/>
      </c>
      <c r="K4810" s="7">
        <f>MAR1!$B$5+MAR1!$C$5*COS(2*PI()*$C4810/365)+MAR1!$D$5*SIN(2*PI()*$C4810/365)</f>
        <v/>
      </c>
      <c r="L4810" s="7">
        <f>MAR1!$B$6+MAR1!$C$6*COS(2*PI()*$C4810/365)+MAR1!$D$6*SIN(2*PI()*$C4810/365)</f>
        <v/>
      </c>
      <c r="M4810" s="7">
        <f>MAR1!$B$7+MAR1!$C$7*COS(2*PI()*$C4810/365)+MAR1!$D$7*SIN(2*PI()*$C4810/365)</f>
        <v/>
      </c>
      <c r="N4810" s="7">
        <f>F4810-K4810</f>
        <v/>
      </c>
      <c r="O4810" s="7">
        <f>G4810-L4810</f>
        <v/>
      </c>
      <c r="P4810" s="7">
        <f>H4810-M4810</f>
        <v/>
      </c>
      <c r="Q4810" s="7">
        <f>IF($I4810=1,(N4810-MAR1!$B$11)/MAR1!$D$11,(N4810-MAR1!$C$11)/MAR1!$E$11)</f>
        <v/>
      </c>
      <c r="R4810" s="7">
        <f>IF($I4810=1,(O4810-MAR1!$B$12)/MAR1!$D$12,(O4810-MAR1!$C$12)/MAR1!$E$12)</f>
        <v/>
      </c>
      <c r="S4810" s="7">
        <f>IF($I4810=1,(P4810-MAR1!$B$13)/MAR1!$D$13,(P4810-MAR1!$C$13)/MAR1!$E$13)</f>
        <v/>
      </c>
    </row>
    <row r="4811">
      <c r="A4811" s="5" t="n">
        <v>4810</v>
      </c>
      <c r="B4811" s="5" t="n">
        <v>14</v>
      </c>
      <c r="C4811" s="5" t="n">
        <v>65</v>
      </c>
      <c r="D4811" s="5" t="n">
        <v>3</v>
      </c>
      <c r="E4811" s="5" t="n">
        <v>0</v>
      </c>
      <c r="F4811" s="5" t="n">
        <v>36</v>
      </c>
      <c r="G4811" s="5" t="n">
        <v>18.3</v>
      </c>
      <c r="H4811" s="5" t="n">
        <v>22.11</v>
      </c>
      <c r="I4811" s="6">
        <f>IF(E4811&gt;=Markov!$B$3,1,0)</f>
        <v/>
      </c>
      <c r="J4811" s="6">
        <f>I4810</f>
        <v/>
      </c>
      <c r="K4811" s="7">
        <f>MAR1!$B$5+MAR1!$C$5*COS(2*PI()*$C4811/365)+MAR1!$D$5*SIN(2*PI()*$C4811/365)</f>
        <v/>
      </c>
      <c r="L4811" s="7">
        <f>MAR1!$B$6+MAR1!$C$6*COS(2*PI()*$C4811/365)+MAR1!$D$6*SIN(2*PI()*$C4811/365)</f>
        <v/>
      </c>
      <c r="M4811" s="7">
        <f>MAR1!$B$7+MAR1!$C$7*COS(2*PI()*$C4811/365)+MAR1!$D$7*SIN(2*PI()*$C4811/365)</f>
        <v/>
      </c>
      <c r="N4811" s="7">
        <f>F4811-K4811</f>
        <v/>
      </c>
      <c r="O4811" s="7">
        <f>G4811-L4811</f>
        <v/>
      </c>
      <c r="P4811" s="7">
        <f>H4811-M4811</f>
        <v/>
      </c>
      <c r="Q4811" s="7">
        <f>IF($I4811=1,(N4811-MAR1!$B$11)/MAR1!$D$11,(N4811-MAR1!$C$11)/MAR1!$E$11)</f>
        <v/>
      </c>
      <c r="R4811" s="7">
        <f>IF($I4811=1,(O4811-MAR1!$B$12)/MAR1!$D$12,(O4811-MAR1!$C$12)/MAR1!$E$12)</f>
        <v/>
      </c>
      <c r="S4811" s="7">
        <f>IF($I4811=1,(P4811-MAR1!$B$13)/MAR1!$D$13,(P4811-MAR1!$C$13)/MAR1!$E$13)</f>
        <v/>
      </c>
    </row>
    <row r="4812">
      <c r="A4812" s="5" t="n">
        <v>4811</v>
      </c>
      <c r="B4812" s="5" t="n">
        <v>14</v>
      </c>
      <c r="C4812" s="5" t="n">
        <v>66</v>
      </c>
      <c r="D4812" s="5" t="n">
        <v>3</v>
      </c>
      <c r="E4812" s="5" t="n">
        <v>0</v>
      </c>
      <c r="F4812" s="5" t="n">
        <v>32.5</v>
      </c>
      <c r="G4812" s="5" t="n">
        <v>17.5</v>
      </c>
      <c r="H4812" s="5" t="n">
        <v>12.89</v>
      </c>
      <c r="I4812" s="6">
        <f>IF(E4812&gt;=Markov!$B$3,1,0)</f>
        <v/>
      </c>
      <c r="J4812" s="6">
        <f>I4811</f>
        <v/>
      </c>
      <c r="K4812" s="7">
        <f>MAR1!$B$5+MAR1!$C$5*COS(2*PI()*$C4812/365)+MAR1!$D$5*SIN(2*PI()*$C4812/365)</f>
        <v/>
      </c>
      <c r="L4812" s="7">
        <f>MAR1!$B$6+MAR1!$C$6*COS(2*PI()*$C4812/365)+MAR1!$D$6*SIN(2*PI()*$C4812/365)</f>
        <v/>
      </c>
      <c r="M4812" s="7">
        <f>MAR1!$B$7+MAR1!$C$7*COS(2*PI()*$C4812/365)+MAR1!$D$7*SIN(2*PI()*$C4812/365)</f>
        <v/>
      </c>
      <c r="N4812" s="7">
        <f>F4812-K4812</f>
        <v/>
      </c>
      <c r="O4812" s="7">
        <f>G4812-L4812</f>
        <v/>
      </c>
      <c r="P4812" s="7">
        <f>H4812-M4812</f>
        <v/>
      </c>
      <c r="Q4812" s="7">
        <f>IF($I4812=1,(N4812-MAR1!$B$11)/MAR1!$D$11,(N4812-MAR1!$C$11)/MAR1!$E$11)</f>
        <v/>
      </c>
      <c r="R4812" s="7">
        <f>IF($I4812=1,(O4812-MAR1!$B$12)/MAR1!$D$12,(O4812-MAR1!$C$12)/MAR1!$E$12)</f>
        <v/>
      </c>
      <c r="S4812" s="7">
        <f>IF($I4812=1,(P4812-MAR1!$B$13)/MAR1!$D$13,(P4812-MAR1!$C$13)/MAR1!$E$13)</f>
        <v/>
      </c>
    </row>
    <row r="4813">
      <c r="A4813" s="5" t="n">
        <v>4812</v>
      </c>
      <c r="B4813" s="5" t="n">
        <v>14</v>
      </c>
      <c r="C4813" s="5" t="n">
        <v>67</v>
      </c>
      <c r="D4813" s="5" t="n">
        <v>3</v>
      </c>
      <c r="E4813" s="5" t="n">
        <v>0</v>
      </c>
      <c r="F4813" s="5" t="n">
        <v>32.1</v>
      </c>
      <c r="G4813" s="5" t="n">
        <v>17.9</v>
      </c>
      <c r="H4813" s="5" t="n">
        <v>15.82</v>
      </c>
      <c r="I4813" s="6">
        <f>IF(E4813&gt;=Markov!$B$3,1,0)</f>
        <v/>
      </c>
      <c r="J4813" s="6">
        <f>I4812</f>
        <v/>
      </c>
      <c r="K4813" s="7">
        <f>MAR1!$B$5+MAR1!$C$5*COS(2*PI()*$C4813/365)+MAR1!$D$5*SIN(2*PI()*$C4813/365)</f>
        <v/>
      </c>
      <c r="L4813" s="7">
        <f>MAR1!$B$6+MAR1!$C$6*COS(2*PI()*$C4813/365)+MAR1!$D$6*SIN(2*PI()*$C4813/365)</f>
        <v/>
      </c>
      <c r="M4813" s="7">
        <f>MAR1!$B$7+MAR1!$C$7*COS(2*PI()*$C4813/365)+MAR1!$D$7*SIN(2*PI()*$C4813/365)</f>
        <v/>
      </c>
      <c r="N4813" s="7">
        <f>F4813-K4813</f>
        <v/>
      </c>
      <c r="O4813" s="7">
        <f>G4813-L4813</f>
        <v/>
      </c>
      <c r="P4813" s="7">
        <f>H4813-M4813</f>
        <v/>
      </c>
      <c r="Q4813" s="7">
        <f>IF($I4813=1,(N4813-MAR1!$B$11)/MAR1!$D$11,(N4813-MAR1!$C$11)/MAR1!$E$11)</f>
        <v/>
      </c>
      <c r="R4813" s="7">
        <f>IF($I4813=1,(O4813-MAR1!$B$12)/MAR1!$D$12,(O4813-MAR1!$C$12)/MAR1!$E$12)</f>
        <v/>
      </c>
      <c r="S4813" s="7">
        <f>IF($I4813=1,(P4813-MAR1!$B$13)/MAR1!$D$13,(P4813-MAR1!$C$13)/MAR1!$E$13)</f>
        <v/>
      </c>
    </row>
    <row r="4814">
      <c r="A4814" s="5" t="n">
        <v>4813</v>
      </c>
      <c r="B4814" s="5" t="n">
        <v>14</v>
      </c>
      <c r="C4814" s="5" t="n">
        <v>68</v>
      </c>
      <c r="D4814" s="5" t="n">
        <v>3</v>
      </c>
      <c r="E4814" s="5" t="n">
        <v>0</v>
      </c>
      <c r="F4814" s="5" t="n">
        <v>33.6</v>
      </c>
      <c r="G4814" s="5" t="n">
        <v>18.9</v>
      </c>
      <c r="H4814" s="5" t="n">
        <v>22.61</v>
      </c>
      <c r="I4814" s="6">
        <f>IF(E4814&gt;=Markov!$B$3,1,0)</f>
        <v/>
      </c>
      <c r="J4814" s="6">
        <f>I4813</f>
        <v/>
      </c>
      <c r="K4814" s="7">
        <f>MAR1!$B$5+MAR1!$C$5*COS(2*PI()*$C4814/365)+MAR1!$D$5*SIN(2*PI()*$C4814/365)</f>
        <v/>
      </c>
      <c r="L4814" s="7">
        <f>MAR1!$B$6+MAR1!$C$6*COS(2*PI()*$C4814/365)+MAR1!$D$6*SIN(2*PI()*$C4814/365)</f>
        <v/>
      </c>
      <c r="M4814" s="7">
        <f>MAR1!$B$7+MAR1!$C$7*COS(2*PI()*$C4814/365)+MAR1!$D$7*SIN(2*PI()*$C4814/365)</f>
        <v/>
      </c>
      <c r="N4814" s="7">
        <f>F4814-K4814</f>
        <v/>
      </c>
      <c r="O4814" s="7">
        <f>G4814-L4814</f>
        <v/>
      </c>
      <c r="P4814" s="7">
        <f>H4814-M4814</f>
        <v/>
      </c>
      <c r="Q4814" s="7">
        <f>IF($I4814=1,(N4814-MAR1!$B$11)/MAR1!$D$11,(N4814-MAR1!$C$11)/MAR1!$E$11)</f>
        <v/>
      </c>
      <c r="R4814" s="7">
        <f>IF($I4814=1,(O4814-MAR1!$B$12)/MAR1!$D$12,(O4814-MAR1!$C$12)/MAR1!$E$12)</f>
        <v/>
      </c>
      <c r="S4814" s="7">
        <f>IF($I4814=1,(P4814-MAR1!$B$13)/MAR1!$D$13,(P4814-MAR1!$C$13)/MAR1!$E$13)</f>
        <v/>
      </c>
    </row>
    <row r="4815">
      <c r="A4815" s="5" t="n">
        <v>4814</v>
      </c>
      <c r="B4815" s="5" t="n">
        <v>14</v>
      </c>
      <c r="C4815" s="5" t="n">
        <v>69</v>
      </c>
      <c r="D4815" s="5" t="n">
        <v>3</v>
      </c>
      <c r="E4815" s="5" t="n">
        <v>0</v>
      </c>
      <c r="F4815" s="5" t="n">
        <v>35.1</v>
      </c>
      <c r="G4815" s="5" t="n">
        <v>19.7</v>
      </c>
      <c r="H4815" s="5" t="n">
        <v>18.45</v>
      </c>
      <c r="I4815" s="6">
        <f>IF(E4815&gt;=Markov!$B$3,1,0)</f>
        <v/>
      </c>
      <c r="J4815" s="6">
        <f>I4814</f>
        <v/>
      </c>
      <c r="K4815" s="7">
        <f>MAR1!$B$5+MAR1!$C$5*COS(2*PI()*$C4815/365)+MAR1!$D$5*SIN(2*PI()*$C4815/365)</f>
        <v/>
      </c>
      <c r="L4815" s="7">
        <f>MAR1!$B$6+MAR1!$C$6*COS(2*PI()*$C4815/365)+MAR1!$D$6*SIN(2*PI()*$C4815/365)</f>
        <v/>
      </c>
      <c r="M4815" s="7">
        <f>MAR1!$B$7+MAR1!$C$7*COS(2*PI()*$C4815/365)+MAR1!$D$7*SIN(2*PI()*$C4815/365)</f>
        <v/>
      </c>
      <c r="N4815" s="7">
        <f>F4815-K4815</f>
        <v/>
      </c>
      <c r="O4815" s="7">
        <f>G4815-L4815</f>
        <v/>
      </c>
      <c r="P4815" s="7">
        <f>H4815-M4815</f>
        <v/>
      </c>
      <c r="Q4815" s="7">
        <f>IF($I4815=1,(N4815-MAR1!$B$11)/MAR1!$D$11,(N4815-MAR1!$C$11)/MAR1!$E$11)</f>
        <v/>
      </c>
      <c r="R4815" s="7">
        <f>IF($I4815=1,(O4815-MAR1!$B$12)/MAR1!$D$12,(O4815-MAR1!$C$12)/MAR1!$E$12)</f>
        <v/>
      </c>
      <c r="S4815" s="7">
        <f>IF($I4815=1,(P4815-MAR1!$B$13)/MAR1!$D$13,(P4815-MAR1!$C$13)/MAR1!$E$13)</f>
        <v/>
      </c>
    </row>
    <row r="4816">
      <c r="A4816" s="5" t="n">
        <v>4815</v>
      </c>
      <c r="B4816" s="5" t="n">
        <v>14</v>
      </c>
      <c r="C4816" s="5" t="n">
        <v>70</v>
      </c>
      <c r="D4816" s="5" t="n">
        <v>3</v>
      </c>
      <c r="E4816" s="5" t="n">
        <v>0</v>
      </c>
      <c r="F4816" s="5" t="n">
        <v>36.8</v>
      </c>
      <c r="G4816" s="5" t="n">
        <v>21.4</v>
      </c>
      <c r="H4816" s="5" t="n">
        <v>20.64</v>
      </c>
      <c r="I4816" s="6">
        <f>IF(E4816&gt;=Markov!$B$3,1,0)</f>
        <v/>
      </c>
      <c r="J4816" s="6">
        <f>I4815</f>
        <v/>
      </c>
      <c r="K4816" s="7">
        <f>MAR1!$B$5+MAR1!$C$5*COS(2*PI()*$C4816/365)+MAR1!$D$5*SIN(2*PI()*$C4816/365)</f>
        <v/>
      </c>
      <c r="L4816" s="7">
        <f>MAR1!$B$6+MAR1!$C$6*COS(2*PI()*$C4816/365)+MAR1!$D$6*SIN(2*PI()*$C4816/365)</f>
        <v/>
      </c>
      <c r="M4816" s="7">
        <f>MAR1!$B$7+MAR1!$C$7*COS(2*PI()*$C4816/365)+MAR1!$D$7*SIN(2*PI()*$C4816/365)</f>
        <v/>
      </c>
      <c r="N4816" s="7">
        <f>F4816-K4816</f>
        <v/>
      </c>
      <c r="O4816" s="7">
        <f>G4816-L4816</f>
        <v/>
      </c>
      <c r="P4816" s="7">
        <f>H4816-M4816</f>
        <v/>
      </c>
      <c r="Q4816" s="7">
        <f>IF($I4816=1,(N4816-MAR1!$B$11)/MAR1!$D$11,(N4816-MAR1!$C$11)/MAR1!$E$11)</f>
        <v/>
      </c>
      <c r="R4816" s="7">
        <f>IF($I4816=1,(O4816-MAR1!$B$12)/MAR1!$D$12,(O4816-MAR1!$C$12)/MAR1!$E$12)</f>
        <v/>
      </c>
      <c r="S4816" s="7">
        <f>IF($I4816=1,(P4816-MAR1!$B$13)/MAR1!$D$13,(P4816-MAR1!$C$13)/MAR1!$E$13)</f>
        <v/>
      </c>
    </row>
    <row r="4817">
      <c r="A4817" s="5" t="n">
        <v>4816</v>
      </c>
      <c r="B4817" s="5" t="n">
        <v>14</v>
      </c>
      <c r="C4817" s="5" t="n">
        <v>71</v>
      </c>
      <c r="D4817" s="5" t="n">
        <v>3</v>
      </c>
      <c r="E4817" s="5" t="n">
        <v>0</v>
      </c>
      <c r="F4817" s="5" t="n">
        <v>35.9</v>
      </c>
      <c r="G4817" s="5" t="n">
        <v>21.9</v>
      </c>
      <c r="H4817" s="5" t="n">
        <v>24.53</v>
      </c>
      <c r="I4817" s="6">
        <f>IF(E4817&gt;=Markov!$B$3,1,0)</f>
        <v/>
      </c>
      <c r="J4817" s="6">
        <f>I4816</f>
        <v/>
      </c>
      <c r="K4817" s="7">
        <f>MAR1!$B$5+MAR1!$C$5*COS(2*PI()*$C4817/365)+MAR1!$D$5*SIN(2*PI()*$C4817/365)</f>
        <v/>
      </c>
      <c r="L4817" s="7">
        <f>MAR1!$B$6+MAR1!$C$6*COS(2*PI()*$C4817/365)+MAR1!$D$6*SIN(2*PI()*$C4817/365)</f>
        <v/>
      </c>
      <c r="M4817" s="7">
        <f>MAR1!$B$7+MAR1!$C$7*COS(2*PI()*$C4817/365)+MAR1!$D$7*SIN(2*PI()*$C4817/365)</f>
        <v/>
      </c>
      <c r="N4817" s="7">
        <f>F4817-K4817</f>
        <v/>
      </c>
      <c r="O4817" s="7">
        <f>G4817-L4817</f>
        <v/>
      </c>
      <c r="P4817" s="7">
        <f>H4817-M4817</f>
        <v/>
      </c>
      <c r="Q4817" s="7">
        <f>IF($I4817=1,(N4817-MAR1!$B$11)/MAR1!$D$11,(N4817-MAR1!$C$11)/MAR1!$E$11)</f>
        <v/>
      </c>
      <c r="R4817" s="7">
        <f>IF($I4817=1,(O4817-MAR1!$B$12)/MAR1!$D$12,(O4817-MAR1!$C$12)/MAR1!$E$12)</f>
        <v/>
      </c>
      <c r="S4817" s="7">
        <f>IF($I4817=1,(P4817-MAR1!$B$13)/MAR1!$D$13,(P4817-MAR1!$C$13)/MAR1!$E$13)</f>
        <v/>
      </c>
    </row>
    <row r="4818">
      <c r="A4818" s="5" t="n">
        <v>4817</v>
      </c>
      <c r="B4818" s="5" t="n">
        <v>14</v>
      </c>
      <c r="C4818" s="5" t="n">
        <v>72</v>
      </c>
      <c r="D4818" s="5" t="n">
        <v>3</v>
      </c>
      <c r="E4818" s="5" t="n">
        <v>0</v>
      </c>
      <c r="F4818" s="5" t="n">
        <v>34.1</v>
      </c>
      <c r="G4818" s="5" t="n">
        <v>18.6</v>
      </c>
      <c r="H4818" s="5" t="n">
        <v>26.58</v>
      </c>
      <c r="I4818" s="6">
        <f>IF(E4818&gt;=Markov!$B$3,1,0)</f>
        <v/>
      </c>
      <c r="J4818" s="6">
        <f>I4817</f>
        <v/>
      </c>
      <c r="K4818" s="7">
        <f>MAR1!$B$5+MAR1!$C$5*COS(2*PI()*$C4818/365)+MAR1!$D$5*SIN(2*PI()*$C4818/365)</f>
        <v/>
      </c>
      <c r="L4818" s="7">
        <f>MAR1!$B$6+MAR1!$C$6*COS(2*PI()*$C4818/365)+MAR1!$D$6*SIN(2*PI()*$C4818/365)</f>
        <v/>
      </c>
      <c r="M4818" s="7">
        <f>MAR1!$B$7+MAR1!$C$7*COS(2*PI()*$C4818/365)+MAR1!$D$7*SIN(2*PI()*$C4818/365)</f>
        <v/>
      </c>
      <c r="N4818" s="7">
        <f>F4818-K4818</f>
        <v/>
      </c>
      <c r="O4818" s="7">
        <f>G4818-L4818</f>
        <v/>
      </c>
      <c r="P4818" s="7">
        <f>H4818-M4818</f>
        <v/>
      </c>
      <c r="Q4818" s="7">
        <f>IF($I4818=1,(N4818-MAR1!$B$11)/MAR1!$D$11,(N4818-MAR1!$C$11)/MAR1!$E$11)</f>
        <v/>
      </c>
      <c r="R4818" s="7">
        <f>IF($I4818=1,(O4818-MAR1!$B$12)/MAR1!$D$12,(O4818-MAR1!$C$12)/MAR1!$E$12)</f>
        <v/>
      </c>
      <c r="S4818" s="7">
        <f>IF($I4818=1,(P4818-MAR1!$B$13)/MAR1!$D$13,(P4818-MAR1!$C$13)/MAR1!$E$13)</f>
        <v/>
      </c>
    </row>
    <row r="4819">
      <c r="A4819" s="5" t="n">
        <v>4818</v>
      </c>
      <c r="B4819" s="5" t="n">
        <v>14</v>
      </c>
      <c r="C4819" s="5" t="n">
        <v>73</v>
      </c>
      <c r="D4819" s="5" t="n">
        <v>3</v>
      </c>
      <c r="E4819" s="5" t="n">
        <v>0</v>
      </c>
      <c r="F4819" s="5" t="n">
        <v>35.1</v>
      </c>
      <c r="G4819" s="5" t="n">
        <v>18.9</v>
      </c>
      <c r="H4819" s="5" t="n">
        <v>17.33</v>
      </c>
      <c r="I4819" s="6">
        <f>IF(E4819&gt;=Markov!$B$3,1,0)</f>
        <v/>
      </c>
      <c r="J4819" s="6">
        <f>I4818</f>
        <v/>
      </c>
      <c r="K4819" s="7">
        <f>MAR1!$B$5+MAR1!$C$5*COS(2*PI()*$C4819/365)+MAR1!$D$5*SIN(2*PI()*$C4819/365)</f>
        <v/>
      </c>
      <c r="L4819" s="7">
        <f>MAR1!$B$6+MAR1!$C$6*COS(2*PI()*$C4819/365)+MAR1!$D$6*SIN(2*PI()*$C4819/365)</f>
        <v/>
      </c>
      <c r="M4819" s="7">
        <f>MAR1!$B$7+MAR1!$C$7*COS(2*PI()*$C4819/365)+MAR1!$D$7*SIN(2*PI()*$C4819/365)</f>
        <v/>
      </c>
      <c r="N4819" s="7">
        <f>F4819-K4819</f>
        <v/>
      </c>
      <c r="O4819" s="7">
        <f>G4819-L4819</f>
        <v/>
      </c>
      <c r="P4819" s="7">
        <f>H4819-M4819</f>
        <v/>
      </c>
      <c r="Q4819" s="7">
        <f>IF($I4819=1,(N4819-MAR1!$B$11)/MAR1!$D$11,(N4819-MAR1!$C$11)/MAR1!$E$11)</f>
        <v/>
      </c>
      <c r="R4819" s="7">
        <f>IF($I4819=1,(O4819-MAR1!$B$12)/MAR1!$D$12,(O4819-MAR1!$C$12)/MAR1!$E$12)</f>
        <v/>
      </c>
      <c r="S4819" s="7">
        <f>IF($I4819=1,(P4819-MAR1!$B$13)/MAR1!$D$13,(P4819-MAR1!$C$13)/MAR1!$E$13)</f>
        <v/>
      </c>
    </row>
    <row r="4820">
      <c r="A4820" s="5" t="n">
        <v>4819</v>
      </c>
      <c r="B4820" s="5" t="n">
        <v>14</v>
      </c>
      <c r="C4820" s="5" t="n">
        <v>74</v>
      </c>
      <c r="D4820" s="5" t="n">
        <v>3</v>
      </c>
      <c r="E4820" s="5" t="n">
        <v>7.3</v>
      </c>
      <c r="F4820" s="5" t="n">
        <v>33.4</v>
      </c>
      <c r="G4820" s="5" t="n">
        <v>19.4</v>
      </c>
      <c r="H4820" s="5" t="n">
        <v>12.29</v>
      </c>
      <c r="I4820" s="6">
        <f>IF(E4820&gt;=Markov!$B$3,1,0)</f>
        <v/>
      </c>
      <c r="J4820" s="6">
        <f>I4819</f>
        <v/>
      </c>
      <c r="K4820" s="7">
        <f>MAR1!$B$5+MAR1!$C$5*COS(2*PI()*$C4820/365)+MAR1!$D$5*SIN(2*PI()*$C4820/365)</f>
        <v/>
      </c>
      <c r="L4820" s="7">
        <f>MAR1!$B$6+MAR1!$C$6*COS(2*PI()*$C4820/365)+MAR1!$D$6*SIN(2*PI()*$C4820/365)</f>
        <v/>
      </c>
      <c r="M4820" s="7">
        <f>MAR1!$B$7+MAR1!$C$7*COS(2*PI()*$C4820/365)+MAR1!$D$7*SIN(2*PI()*$C4820/365)</f>
        <v/>
      </c>
      <c r="N4820" s="7">
        <f>F4820-K4820</f>
        <v/>
      </c>
      <c r="O4820" s="7">
        <f>G4820-L4820</f>
        <v/>
      </c>
      <c r="P4820" s="7">
        <f>H4820-M4820</f>
        <v/>
      </c>
      <c r="Q4820" s="7">
        <f>IF($I4820=1,(N4820-MAR1!$B$11)/MAR1!$D$11,(N4820-MAR1!$C$11)/MAR1!$E$11)</f>
        <v/>
      </c>
      <c r="R4820" s="7">
        <f>IF($I4820=1,(O4820-MAR1!$B$12)/MAR1!$D$12,(O4820-MAR1!$C$12)/MAR1!$E$12)</f>
        <v/>
      </c>
      <c r="S4820" s="7">
        <f>IF($I4820=1,(P4820-MAR1!$B$13)/MAR1!$D$13,(P4820-MAR1!$C$13)/MAR1!$E$13)</f>
        <v/>
      </c>
    </row>
    <row r="4821">
      <c r="A4821" s="5" t="n">
        <v>4820</v>
      </c>
      <c r="B4821" s="5" t="n">
        <v>14</v>
      </c>
      <c r="C4821" s="5" t="n">
        <v>75</v>
      </c>
      <c r="D4821" s="5" t="n">
        <v>3</v>
      </c>
      <c r="E4821" s="5" t="n">
        <v>0</v>
      </c>
      <c r="F4821" s="5" t="n">
        <v>36.3</v>
      </c>
      <c r="G4821" s="5" t="n">
        <v>20.7</v>
      </c>
      <c r="H4821" s="5" t="n">
        <v>14.88</v>
      </c>
      <c r="I4821" s="6">
        <f>IF(E4821&gt;=Markov!$B$3,1,0)</f>
        <v/>
      </c>
      <c r="J4821" s="6">
        <f>I4820</f>
        <v/>
      </c>
      <c r="K4821" s="7">
        <f>MAR1!$B$5+MAR1!$C$5*COS(2*PI()*$C4821/365)+MAR1!$D$5*SIN(2*PI()*$C4821/365)</f>
        <v/>
      </c>
      <c r="L4821" s="7">
        <f>MAR1!$B$6+MAR1!$C$6*COS(2*PI()*$C4821/365)+MAR1!$D$6*SIN(2*PI()*$C4821/365)</f>
        <v/>
      </c>
      <c r="M4821" s="7">
        <f>MAR1!$B$7+MAR1!$C$7*COS(2*PI()*$C4821/365)+MAR1!$D$7*SIN(2*PI()*$C4821/365)</f>
        <v/>
      </c>
      <c r="N4821" s="7">
        <f>F4821-K4821</f>
        <v/>
      </c>
      <c r="O4821" s="7">
        <f>G4821-L4821</f>
        <v/>
      </c>
      <c r="P4821" s="7">
        <f>H4821-M4821</f>
        <v/>
      </c>
      <c r="Q4821" s="7">
        <f>IF($I4821=1,(N4821-MAR1!$B$11)/MAR1!$D$11,(N4821-MAR1!$C$11)/MAR1!$E$11)</f>
        <v/>
      </c>
      <c r="R4821" s="7">
        <f>IF($I4821=1,(O4821-MAR1!$B$12)/MAR1!$D$12,(O4821-MAR1!$C$12)/MAR1!$E$12)</f>
        <v/>
      </c>
      <c r="S4821" s="7">
        <f>IF($I4821=1,(P4821-MAR1!$B$13)/MAR1!$D$13,(P4821-MAR1!$C$13)/MAR1!$E$13)</f>
        <v/>
      </c>
    </row>
    <row r="4822">
      <c r="A4822" s="5" t="n">
        <v>4821</v>
      </c>
      <c r="B4822" s="5" t="n">
        <v>14</v>
      </c>
      <c r="C4822" s="5" t="n">
        <v>76</v>
      </c>
      <c r="D4822" s="5" t="n">
        <v>3</v>
      </c>
      <c r="E4822" s="5" t="n">
        <v>0.1</v>
      </c>
      <c r="F4822" s="5" t="n">
        <v>32.3</v>
      </c>
      <c r="G4822" s="5" t="n">
        <v>19.2</v>
      </c>
      <c r="H4822" s="5" t="n">
        <v>15.02</v>
      </c>
      <c r="I4822" s="6">
        <f>IF(E4822&gt;=Markov!$B$3,1,0)</f>
        <v/>
      </c>
      <c r="J4822" s="6">
        <f>I4821</f>
        <v/>
      </c>
      <c r="K4822" s="7">
        <f>MAR1!$B$5+MAR1!$C$5*COS(2*PI()*$C4822/365)+MAR1!$D$5*SIN(2*PI()*$C4822/365)</f>
        <v/>
      </c>
      <c r="L4822" s="7">
        <f>MAR1!$B$6+MAR1!$C$6*COS(2*PI()*$C4822/365)+MAR1!$D$6*SIN(2*PI()*$C4822/365)</f>
        <v/>
      </c>
      <c r="M4822" s="7">
        <f>MAR1!$B$7+MAR1!$C$7*COS(2*PI()*$C4822/365)+MAR1!$D$7*SIN(2*PI()*$C4822/365)</f>
        <v/>
      </c>
      <c r="N4822" s="7">
        <f>F4822-K4822</f>
        <v/>
      </c>
      <c r="O4822" s="7">
        <f>G4822-L4822</f>
        <v/>
      </c>
      <c r="P4822" s="7">
        <f>H4822-M4822</f>
        <v/>
      </c>
      <c r="Q4822" s="7">
        <f>IF($I4822=1,(N4822-MAR1!$B$11)/MAR1!$D$11,(N4822-MAR1!$C$11)/MAR1!$E$11)</f>
        <v/>
      </c>
      <c r="R4822" s="7">
        <f>IF($I4822=1,(O4822-MAR1!$B$12)/MAR1!$D$12,(O4822-MAR1!$C$12)/MAR1!$E$12)</f>
        <v/>
      </c>
      <c r="S4822" s="7">
        <f>IF($I4822=1,(P4822-MAR1!$B$13)/MAR1!$D$13,(P4822-MAR1!$C$13)/MAR1!$E$13)</f>
        <v/>
      </c>
    </row>
    <row r="4823">
      <c r="A4823" s="5" t="n">
        <v>4822</v>
      </c>
      <c r="B4823" s="5" t="n">
        <v>14</v>
      </c>
      <c r="C4823" s="5" t="n">
        <v>77</v>
      </c>
      <c r="D4823" s="5" t="n">
        <v>3</v>
      </c>
      <c r="E4823" s="5" t="n">
        <v>0</v>
      </c>
      <c r="F4823" s="5" t="n">
        <v>35.5</v>
      </c>
      <c r="G4823" s="5" t="n">
        <v>21.4</v>
      </c>
      <c r="H4823" s="5" t="n">
        <v>21.4</v>
      </c>
      <c r="I4823" s="6">
        <f>IF(E4823&gt;=Markov!$B$3,1,0)</f>
        <v/>
      </c>
      <c r="J4823" s="6">
        <f>I4822</f>
        <v/>
      </c>
      <c r="K4823" s="7">
        <f>MAR1!$B$5+MAR1!$C$5*COS(2*PI()*$C4823/365)+MAR1!$D$5*SIN(2*PI()*$C4823/365)</f>
        <v/>
      </c>
      <c r="L4823" s="7">
        <f>MAR1!$B$6+MAR1!$C$6*COS(2*PI()*$C4823/365)+MAR1!$D$6*SIN(2*PI()*$C4823/365)</f>
        <v/>
      </c>
      <c r="M4823" s="7">
        <f>MAR1!$B$7+MAR1!$C$7*COS(2*PI()*$C4823/365)+MAR1!$D$7*SIN(2*PI()*$C4823/365)</f>
        <v/>
      </c>
      <c r="N4823" s="7">
        <f>F4823-K4823</f>
        <v/>
      </c>
      <c r="O4823" s="7">
        <f>G4823-L4823</f>
        <v/>
      </c>
      <c r="P4823" s="7">
        <f>H4823-M4823</f>
        <v/>
      </c>
      <c r="Q4823" s="7">
        <f>IF($I4823=1,(N4823-MAR1!$B$11)/MAR1!$D$11,(N4823-MAR1!$C$11)/MAR1!$E$11)</f>
        <v/>
      </c>
      <c r="R4823" s="7">
        <f>IF($I4823=1,(O4823-MAR1!$B$12)/MAR1!$D$12,(O4823-MAR1!$C$12)/MAR1!$E$12)</f>
        <v/>
      </c>
      <c r="S4823" s="7">
        <f>IF($I4823=1,(P4823-MAR1!$B$13)/MAR1!$D$13,(P4823-MAR1!$C$13)/MAR1!$E$13)</f>
        <v/>
      </c>
    </row>
    <row r="4824">
      <c r="A4824" s="5" t="n">
        <v>4823</v>
      </c>
      <c r="B4824" s="5" t="n">
        <v>14</v>
      </c>
      <c r="C4824" s="5" t="n">
        <v>78</v>
      </c>
      <c r="D4824" s="5" t="n">
        <v>3</v>
      </c>
      <c r="E4824" s="5" t="n">
        <v>0</v>
      </c>
      <c r="F4824" s="5" t="n">
        <v>36.4</v>
      </c>
      <c r="G4824" s="5" t="n">
        <v>19.4</v>
      </c>
      <c r="H4824" s="5" t="n">
        <v>24.78</v>
      </c>
      <c r="I4824" s="6">
        <f>IF(E4824&gt;=Markov!$B$3,1,0)</f>
        <v/>
      </c>
      <c r="J4824" s="6">
        <f>I4823</f>
        <v/>
      </c>
      <c r="K4824" s="7">
        <f>MAR1!$B$5+MAR1!$C$5*COS(2*PI()*$C4824/365)+MAR1!$D$5*SIN(2*PI()*$C4824/365)</f>
        <v/>
      </c>
      <c r="L4824" s="7">
        <f>MAR1!$B$6+MAR1!$C$6*COS(2*PI()*$C4824/365)+MAR1!$D$6*SIN(2*PI()*$C4824/365)</f>
        <v/>
      </c>
      <c r="M4824" s="7">
        <f>MAR1!$B$7+MAR1!$C$7*COS(2*PI()*$C4824/365)+MAR1!$D$7*SIN(2*PI()*$C4824/365)</f>
        <v/>
      </c>
      <c r="N4824" s="7">
        <f>F4824-K4824</f>
        <v/>
      </c>
      <c r="O4824" s="7">
        <f>G4824-L4824</f>
        <v/>
      </c>
      <c r="P4824" s="7">
        <f>H4824-M4824</f>
        <v/>
      </c>
      <c r="Q4824" s="7">
        <f>IF($I4824=1,(N4824-MAR1!$B$11)/MAR1!$D$11,(N4824-MAR1!$C$11)/MAR1!$E$11)</f>
        <v/>
      </c>
      <c r="R4824" s="7">
        <f>IF($I4824=1,(O4824-MAR1!$B$12)/MAR1!$D$12,(O4824-MAR1!$C$12)/MAR1!$E$12)</f>
        <v/>
      </c>
      <c r="S4824" s="7">
        <f>IF($I4824=1,(P4824-MAR1!$B$13)/MAR1!$D$13,(P4824-MAR1!$C$13)/MAR1!$E$13)</f>
        <v/>
      </c>
    </row>
    <row r="4825">
      <c r="A4825" s="5" t="n">
        <v>4824</v>
      </c>
      <c r="B4825" s="5" t="n">
        <v>14</v>
      </c>
      <c r="C4825" s="5" t="n">
        <v>79</v>
      </c>
      <c r="D4825" s="5" t="n">
        <v>3</v>
      </c>
      <c r="E4825" s="5" t="n">
        <v>0</v>
      </c>
      <c r="F4825" s="5" t="n">
        <v>36</v>
      </c>
      <c r="G4825" s="5" t="n">
        <v>19.7</v>
      </c>
      <c r="H4825" s="5" t="n">
        <v>25.83</v>
      </c>
      <c r="I4825" s="6">
        <f>IF(E4825&gt;=Markov!$B$3,1,0)</f>
        <v/>
      </c>
      <c r="J4825" s="6">
        <f>I4824</f>
        <v/>
      </c>
      <c r="K4825" s="7">
        <f>MAR1!$B$5+MAR1!$C$5*COS(2*PI()*$C4825/365)+MAR1!$D$5*SIN(2*PI()*$C4825/365)</f>
        <v/>
      </c>
      <c r="L4825" s="7">
        <f>MAR1!$B$6+MAR1!$C$6*COS(2*PI()*$C4825/365)+MAR1!$D$6*SIN(2*PI()*$C4825/365)</f>
        <v/>
      </c>
      <c r="M4825" s="7">
        <f>MAR1!$B$7+MAR1!$C$7*COS(2*PI()*$C4825/365)+MAR1!$D$7*SIN(2*PI()*$C4825/365)</f>
        <v/>
      </c>
      <c r="N4825" s="7">
        <f>F4825-K4825</f>
        <v/>
      </c>
      <c r="O4825" s="7">
        <f>G4825-L4825</f>
        <v/>
      </c>
      <c r="P4825" s="7">
        <f>H4825-M4825</f>
        <v/>
      </c>
      <c r="Q4825" s="7">
        <f>IF($I4825=1,(N4825-MAR1!$B$11)/MAR1!$D$11,(N4825-MAR1!$C$11)/MAR1!$E$11)</f>
        <v/>
      </c>
      <c r="R4825" s="7">
        <f>IF($I4825=1,(O4825-MAR1!$B$12)/MAR1!$D$12,(O4825-MAR1!$C$12)/MAR1!$E$12)</f>
        <v/>
      </c>
      <c r="S4825" s="7">
        <f>IF($I4825=1,(P4825-MAR1!$B$13)/MAR1!$D$13,(P4825-MAR1!$C$13)/MAR1!$E$13)</f>
        <v/>
      </c>
    </row>
    <row r="4826">
      <c r="A4826" s="5" t="n">
        <v>4825</v>
      </c>
      <c r="B4826" s="5" t="n">
        <v>14</v>
      </c>
      <c r="C4826" s="5" t="n">
        <v>80</v>
      </c>
      <c r="D4826" s="5" t="n">
        <v>3</v>
      </c>
      <c r="E4826" s="5" t="n">
        <v>0</v>
      </c>
      <c r="F4826" s="5" t="n">
        <v>35.1</v>
      </c>
      <c r="G4826" s="5" t="n">
        <v>19.8</v>
      </c>
      <c r="H4826" s="5" t="n">
        <v>21.65</v>
      </c>
      <c r="I4826" s="6">
        <f>IF(E4826&gt;=Markov!$B$3,1,0)</f>
        <v/>
      </c>
      <c r="J4826" s="6">
        <f>I4825</f>
        <v/>
      </c>
      <c r="K4826" s="7">
        <f>MAR1!$B$5+MAR1!$C$5*COS(2*PI()*$C4826/365)+MAR1!$D$5*SIN(2*PI()*$C4826/365)</f>
        <v/>
      </c>
      <c r="L4826" s="7">
        <f>MAR1!$B$6+MAR1!$C$6*COS(2*PI()*$C4826/365)+MAR1!$D$6*SIN(2*PI()*$C4826/365)</f>
        <v/>
      </c>
      <c r="M4826" s="7">
        <f>MAR1!$B$7+MAR1!$C$7*COS(2*PI()*$C4826/365)+MAR1!$D$7*SIN(2*PI()*$C4826/365)</f>
        <v/>
      </c>
      <c r="N4826" s="7">
        <f>F4826-K4826</f>
        <v/>
      </c>
      <c r="O4826" s="7">
        <f>G4826-L4826</f>
        <v/>
      </c>
      <c r="P4826" s="7">
        <f>H4826-M4826</f>
        <v/>
      </c>
      <c r="Q4826" s="7">
        <f>IF($I4826=1,(N4826-MAR1!$B$11)/MAR1!$D$11,(N4826-MAR1!$C$11)/MAR1!$E$11)</f>
        <v/>
      </c>
      <c r="R4826" s="7">
        <f>IF($I4826=1,(O4826-MAR1!$B$12)/MAR1!$D$12,(O4826-MAR1!$C$12)/MAR1!$E$12)</f>
        <v/>
      </c>
      <c r="S4826" s="7">
        <f>IF($I4826=1,(P4826-MAR1!$B$13)/MAR1!$D$13,(P4826-MAR1!$C$13)/MAR1!$E$13)</f>
        <v/>
      </c>
    </row>
    <row r="4827">
      <c r="A4827" s="5" t="n">
        <v>4826</v>
      </c>
      <c r="B4827" s="5" t="n">
        <v>14</v>
      </c>
      <c r="C4827" s="5" t="n">
        <v>81</v>
      </c>
      <c r="D4827" s="5" t="n">
        <v>3</v>
      </c>
      <c r="E4827" s="5" t="n">
        <v>0</v>
      </c>
      <c r="F4827" s="5" t="n">
        <v>34.6</v>
      </c>
      <c r="G4827" s="5" t="n">
        <v>21.4</v>
      </c>
      <c r="H4827" s="5" t="n">
        <v>26.72</v>
      </c>
      <c r="I4827" s="6">
        <f>IF(E4827&gt;=Markov!$B$3,1,0)</f>
        <v/>
      </c>
      <c r="J4827" s="6">
        <f>I4826</f>
        <v/>
      </c>
      <c r="K4827" s="7">
        <f>MAR1!$B$5+MAR1!$C$5*COS(2*PI()*$C4827/365)+MAR1!$D$5*SIN(2*PI()*$C4827/365)</f>
        <v/>
      </c>
      <c r="L4827" s="7">
        <f>MAR1!$B$6+MAR1!$C$6*COS(2*PI()*$C4827/365)+MAR1!$D$6*SIN(2*PI()*$C4827/365)</f>
        <v/>
      </c>
      <c r="M4827" s="7">
        <f>MAR1!$B$7+MAR1!$C$7*COS(2*PI()*$C4827/365)+MAR1!$D$7*SIN(2*PI()*$C4827/365)</f>
        <v/>
      </c>
      <c r="N4827" s="7">
        <f>F4827-K4827</f>
        <v/>
      </c>
      <c r="O4827" s="7">
        <f>G4827-L4827</f>
        <v/>
      </c>
      <c r="P4827" s="7">
        <f>H4827-M4827</f>
        <v/>
      </c>
      <c r="Q4827" s="7">
        <f>IF($I4827=1,(N4827-MAR1!$B$11)/MAR1!$D$11,(N4827-MAR1!$C$11)/MAR1!$E$11)</f>
        <v/>
      </c>
      <c r="R4827" s="7">
        <f>IF($I4827=1,(O4827-MAR1!$B$12)/MAR1!$D$12,(O4827-MAR1!$C$12)/MAR1!$E$12)</f>
        <v/>
      </c>
      <c r="S4827" s="7">
        <f>IF($I4827=1,(P4827-MAR1!$B$13)/MAR1!$D$13,(P4827-MAR1!$C$13)/MAR1!$E$13)</f>
        <v/>
      </c>
    </row>
    <row r="4828">
      <c r="A4828" s="5" t="n">
        <v>4827</v>
      </c>
      <c r="B4828" s="5" t="n">
        <v>14</v>
      </c>
      <c r="C4828" s="5" t="n">
        <v>82</v>
      </c>
      <c r="D4828" s="5" t="n">
        <v>3</v>
      </c>
      <c r="E4828" s="5" t="n">
        <v>0</v>
      </c>
      <c r="F4828" s="5" t="n">
        <v>32.7</v>
      </c>
      <c r="G4828" s="5" t="n">
        <v>21.8</v>
      </c>
      <c r="H4828" s="5" t="n">
        <v>25.11</v>
      </c>
      <c r="I4828" s="6">
        <f>IF(E4828&gt;=Markov!$B$3,1,0)</f>
        <v/>
      </c>
      <c r="J4828" s="6">
        <f>I4827</f>
        <v/>
      </c>
      <c r="K4828" s="7">
        <f>MAR1!$B$5+MAR1!$C$5*COS(2*PI()*$C4828/365)+MAR1!$D$5*SIN(2*PI()*$C4828/365)</f>
        <v/>
      </c>
      <c r="L4828" s="7">
        <f>MAR1!$B$6+MAR1!$C$6*COS(2*PI()*$C4828/365)+MAR1!$D$6*SIN(2*PI()*$C4828/365)</f>
        <v/>
      </c>
      <c r="M4828" s="7">
        <f>MAR1!$B$7+MAR1!$C$7*COS(2*PI()*$C4828/365)+MAR1!$D$7*SIN(2*PI()*$C4828/365)</f>
        <v/>
      </c>
      <c r="N4828" s="7">
        <f>F4828-K4828</f>
        <v/>
      </c>
      <c r="O4828" s="7">
        <f>G4828-L4828</f>
        <v/>
      </c>
      <c r="P4828" s="7">
        <f>H4828-M4828</f>
        <v/>
      </c>
      <c r="Q4828" s="7">
        <f>IF($I4828=1,(N4828-MAR1!$B$11)/MAR1!$D$11,(N4828-MAR1!$C$11)/MAR1!$E$11)</f>
        <v/>
      </c>
      <c r="R4828" s="7">
        <f>IF($I4828=1,(O4828-MAR1!$B$12)/MAR1!$D$12,(O4828-MAR1!$C$12)/MAR1!$E$12)</f>
        <v/>
      </c>
      <c r="S4828" s="7">
        <f>IF($I4828=1,(P4828-MAR1!$B$13)/MAR1!$D$13,(P4828-MAR1!$C$13)/MAR1!$E$13)</f>
        <v/>
      </c>
    </row>
    <row r="4829">
      <c r="A4829" s="5" t="n">
        <v>4828</v>
      </c>
      <c r="B4829" s="5" t="n">
        <v>14</v>
      </c>
      <c r="C4829" s="5" t="n">
        <v>83</v>
      </c>
      <c r="D4829" s="5" t="n">
        <v>3</v>
      </c>
      <c r="E4829" s="5" t="n">
        <v>0</v>
      </c>
      <c r="F4829" s="5" t="n">
        <v>33.6</v>
      </c>
      <c r="G4829" s="5" t="n">
        <v>23.1</v>
      </c>
      <c r="H4829" s="5" t="n">
        <v>18.02</v>
      </c>
      <c r="I4829" s="6">
        <f>IF(E4829&gt;=Markov!$B$3,1,0)</f>
        <v/>
      </c>
      <c r="J4829" s="6">
        <f>I4828</f>
        <v/>
      </c>
      <c r="K4829" s="7">
        <f>MAR1!$B$5+MAR1!$C$5*COS(2*PI()*$C4829/365)+MAR1!$D$5*SIN(2*PI()*$C4829/365)</f>
        <v/>
      </c>
      <c r="L4829" s="7">
        <f>MAR1!$B$6+MAR1!$C$6*COS(2*PI()*$C4829/365)+MAR1!$D$6*SIN(2*PI()*$C4829/365)</f>
        <v/>
      </c>
      <c r="M4829" s="7">
        <f>MAR1!$B$7+MAR1!$C$7*COS(2*PI()*$C4829/365)+MAR1!$D$7*SIN(2*PI()*$C4829/365)</f>
        <v/>
      </c>
      <c r="N4829" s="7">
        <f>F4829-K4829</f>
        <v/>
      </c>
      <c r="O4829" s="7">
        <f>G4829-L4829</f>
        <v/>
      </c>
      <c r="P4829" s="7">
        <f>H4829-M4829</f>
        <v/>
      </c>
      <c r="Q4829" s="7">
        <f>IF($I4829=1,(N4829-MAR1!$B$11)/MAR1!$D$11,(N4829-MAR1!$C$11)/MAR1!$E$11)</f>
        <v/>
      </c>
      <c r="R4829" s="7">
        <f>IF($I4829=1,(O4829-MAR1!$B$12)/MAR1!$D$12,(O4829-MAR1!$C$12)/MAR1!$E$12)</f>
        <v/>
      </c>
      <c r="S4829" s="7">
        <f>IF($I4829=1,(P4829-MAR1!$B$13)/MAR1!$D$13,(P4829-MAR1!$C$13)/MAR1!$E$13)</f>
        <v/>
      </c>
    </row>
    <row r="4830">
      <c r="A4830" s="5" t="n">
        <v>4829</v>
      </c>
      <c r="B4830" s="5" t="n">
        <v>14</v>
      </c>
      <c r="C4830" s="5" t="n">
        <v>84</v>
      </c>
      <c r="D4830" s="5" t="n">
        <v>3</v>
      </c>
      <c r="E4830" s="5" t="n">
        <v>0</v>
      </c>
      <c r="F4830" s="5" t="n">
        <v>37.1</v>
      </c>
      <c r="G4830" s="5" t="n">
        <v>21.7</v>
      </c>
      <c r="H4830" s="5" t="n">
        <v>19.39</v>
      </c>
      <c r="I4830" s="6">
        <f>IF(E4830&gt;=Markov!$B$3,1,0)</f>
        <v/>
      </c>
      <c r="J4830" s="6">
        <f>I4829</f>
        <v/>
      </c>
      <c r="K4830" s="7">
        <f>MAR1!$B$5+MAR1!$C$5*COS(2*PI()*$C4830/365)+MAR1!$D$5*SIN(2*PI()*$C4830/365)</f>
        <v/>
      </c>
      <c r="L4830" s="7">
        <f>MAR1!$B$6+MAR1!$C$6*COS(2*PI()*$C4830/365)+MAR1!$D$6*SIN(2*PI()*$C4830/365)</f>
        <v/>
      </c>
      <c r="M4830" s="7">
        <f>MAR1!$B$7+MAR1!$C$7*COS(2*PI()*$C4830/365)+MAR1!$D$7*SIN(2*PI()*$C4830/365)</f>
        <v/>
      </c>
      <c r="N4830" s="7">
        <f>F4830-K4830</f>
        <v/>
      </c>
      <c r="O4830" s="7">
        <f>G4830-L4830</f>
        <v/>
      </c>
      <c r="P4830" s="7">
        <f>H4830-M4830</f>
        <v/>
      </c>
      <c r="Q4830" s="7">
        <f>IF($I4830=1,(N4830-MAR1!$B$11)/MAR1!$D$11,(N4830-MAR1!$C$11)/MAR1!$E$11)</f>
        <v/>
      </c>
      <c r="R4830" s="7">
        <f>IF($I4830=1,(O4830-MAR1!$B$12)/MAR1!$D$12,(O4830-MAR1!$C$12)/MAR1!$E$12)</f>
        <v/>
      </c>
      <c r="S4830" s="7">
        <f>IF($I4830=1,(P4830-MAR1!$B$13)/MAR1!$D$13,(P4830-MAR1!$C$13)/MAR1!$E$13)</f>
        <v/>
      </c>
    </row>
    <row r="4831">
      <c r="A4831" s="5" t="n">
        <v>4830</v>
      </c>
      <c r="B4831" s="5" t="n">
        <v>14</v>
      </c>
      <c r="C4831" s="5" t="n">
        <v>85</v>
      </c>
      <c r="D4831" s="5" t="n">
        <v>3</v>
      </c>
      <c r="E4831" s="5" t="n">
        <v>0</v>
      </c>
      <c r="F4831" s="5" t="n">
        <v>38.2</v>
      </c>
      <c r="G4831" s="5" t="n">
        <v>23.6</v>
      </c>
      <c r="H4831" s="5" t="n">
        <v>20.18</v>
      </c>
      <c r="I4831" s="6">
        <f>IF(E4831&gt;=Markov!$B$3,1,0)</f>
        <v/>
      </c>
      <c r="J4831" s="6">
        <f>I4830</f>
        <v/>
      </c>
      <c r="K4831" s="7">
        <f>MAR1!$B$5+MAR1!$C$5*COS(2*PI()*$C4831/365)+MAR1!$D$5*SIN(2*PI()*$C4831/365)</f>
        <v/>
      </c>
      <c r="L4831" s="7">
        <f>MAR1!$B$6+MAR1!$C$6*COS(2*PI()*$C4831/365)+MAR1!$D$6*SIN(2*PI()*$C4831/365)</f>
        <v/>
      </c>
      <c r="M4831" s="7">
        <f>MAR1!$B$7+MAR1!$C$7*COS(2*PI()*$C4831/365)+MAR1!$D$7*SIN(2*PI()*$C4831/365)</f>
        <v/>
      </c>
      <c r="N4831" s="7">
        <f>F4831-K4831</f>
        <v/>
      </c>
      <c r="O4831" s="7">
        <f>G4831-L4831</f>
        <v/>
      </c>
      <c r="P4831" s="7">
        <f>H4831-M4831</f>
        <v/>
      </c>
      <c r="Q4831" s="7">
        <f>IF($I4831=1,(N4831-MAR1!$B$11)/MAR1!$D$11,(N4831-MAR1!$C$11)/MAR1!$E$11)</f>
        <v/>
      </c>
      <c r="R4831" s="7">
        <f>IF($I4831=1,(O4831-MAR1!$B$12)/MAR1!$D$12,(O4831-MAR1!$C$12)/MAR1!$E$12)</f>
        <v/>
      </c>
      <c r="S4831" s="7">
        <f>IF($I4831=1,(P4831-MAR1!$B$13)/MAR1!$D$13,(P4831-MAR1!$C$13)/MAR1!$E$13)</f>
        <v/>
      </c>
    </row>
    <row r="4832">
      <c r="A4832" s="5" t="n">
        <v>4831</v>
      </c>
      <c r="B4832" s="5" t="n">
        <v>14</v>
      </c>
      <c r="C4832" s="5" t="n">
        <v>86</v>
      </c>
      <c r="D4832" s="5" t="n">
        <v>3</v>
      </c>
      <c r="E4832" s="5" t="n">
        <v>0</v>
      </c>
      <c r="F4832" s="5" t="n">
        <v>37.4</v>
      </c>
      <c r="G4832" s="5" t="n">
        <v>23</v>
      </c>
      <c r="H4832" s="5" t="n">
        <v>17.15</v>
      </c>
      <c r="I4832" s="6">
        <f>IF(E4832&gt;=Markov!$B$3,1,0)</f>
        <v/>
      </c>
      <c r="J4832" s="6">
        <f>I4831</f>
        <v/>
      </c>
      <c r="K4832" s="7">
        <f>MAR1!$B$5+MAR1!$C$5*COS(2*PI()*$C4832/365)+MAR1!$D$5*SIN(2*PI()*$C4832/365)</f>
        <v/>
      </c>
      <c r="L4832" s="7">
        <f>MAR1!$B$6+MAR1!$C$6*COS(2*PI()*$C4832/365)+MAR1!$D$6*SIN(2*PI()*$C4832/365)</f>
        <v/>
      </c>
      <c r="M4832" s="7">
        <f>MAR1!$B$7+MAR1!$C$7*COS(2*PI()*$C4832/365)+MAR1!$D$7*SIN(2*PI()*$C4832/365)</f>
        <v/>
      </c>
      <c r="N4832" s="7">
        <f>F4832-K4832</f>
        <v/>
      </c>
      <c r="O4832" s="7">
        <f>G4832-L4832</f>
        <v/>
      </c>
      <c r="P4832" s="7">
        <f>H4832-M4832</f>
        <v/>
      </c>
      <c r="Q4832" s="7">
        <f>IF($I4832=1,(N4832-MAR1!$B$11)/MAR1!$D$11,(N4832-MAR1!$C$11)/MAR1!$E$11)</f>
        <v/>
      </c>
      <c r="R4832" s="7">
        <f>IF($I4832=1,(O4832-MAR1!$B$12)/MAR1!$D$12,(O4832-MAR1!$C$12)/MAR1!$E$12)</f>
        <v/>
      </c>
      <c r="S4832" s="7">
        <f>IF($I4832=1,(P4832-MAR1!$B$13)/MAR1!$D$13,(P4832-MAR1!$C$13)/MAR1!$E$13)</f>
        <v/>
      </c>
    </row>
    <row r="4833">
      <c r="A4833" s="5" t="n">
        <v>4832</v>
      </c>
      <c r="B4833" s="5" t="n">
        <v>14</v>
      </c>
      <c r="C4833" s="5" t="n">
        <v>87</v>
      </c>
      <c r="D4833" s="5" t="n">
        <v>3</v>
      </c>
      <c r="E4833" s="5" t="n">
        <v>0</v>
      </c>
      <c r="F4833" s="5" t="n">
        <v>39.2</v>
      </c>
      <c r="G4833" s="5" t="n">
        <v>24.5</v>
      </c>
      <c r="H4833" s="5" t="n">
        <v>24.68</v>
      </c>
      <c r="I4833" s="6">
        <f>IF(E4833&gt;=Markov!$B$3,1,0)</f>
        <v/>
      </c>
      <c r="J4833" s="6">
        <f>I4832</f>
        <v/>
      </c>
      <c r="K4833" s="7">
        <f>MAR1!$B$5+MAR1!$C$5*COS(2*PI()*$C4833/365)+MAR1!$D$5*SIN(2*PI()*$C4833/365)</f>
        <v/>
      </c>
      <c r="L4833" s="7">
        <f>MAR1!$B$6+MAR1!$C$6*COS(2*PI()*$C4833/365)+MAR1!$D$6*SIN(2*PI()*$C4833/365)</f>
        <v/>
      </c>
      <c r="M4833" s="7">
        <f>MAR1!$B$7+MAR1!$C$7*COS(2*PI()*$C4833/365)+MAR1!$D$7*SIN(2*PI()*$C4833/365)</f>
        <v/>
      </c>
      <c r="N4833" s="7">
        <f>F4833-K4833</f>
        <v/>
      </c>
      <c r="O4833" s="7">
        <f>G4833-L4833</f>
        <v/>
      </c>
      <c r="P4833" s="7">
        <f>H4833-M4833</f>
        <v/>
      </c>
      <c r="Q4833" s="7">
        <f>IF($I4833=1,(N4833-MAR1!$B$11)/MAR1!$D$11,(N4833-MAR1!$C$11)/MAR1!$E$11)</f>
        <v/>
      </c>
      <c r="R4833" s="7">
        <f>IF($I4833=1,(O4833-MAR1!$B$12)/MAR1!$D$12,(O4833-MAR1!$C$12)/MAR1!$E$12)</f>
        <v/>
      </c>
      <c r="S4833" s="7">
        <f>IF($I4833=1,(P4833-MAR1!$B$13)/MAR1!$D$13,(P4833-MAR1!$C$13)/MAR1!$E$13)</f>
        <v/>
      </c>
    </row>
    <row r="4834">
      <c r="A4834" s="5" t="n">
        <v>4833</v>
      </c>
      <c r="B4834" s="5" t="n">
        <v>14</v>
      </c>
      <c r="C4834" s="5" t="n">
        <v>88</v>
      </c>
      <c r="D4834" s="5" t="n">
        <v>3</v>
      </c>
      <c r="E4834" s="5" t="n">
        <v>2.3</v>
      </c>
      <c r="F4834" s="5" t="n">
        <v>33.1</v>
      </c>
      <c r="G4834" s="5" t="n">
        <v>21.5</v>
      </c>
      <c r="H4834" s="5" t="n">
        <v>13.71</v>
      </c>
      <c r="I4834" s="6">
        <f>IF(E4834&gt;=Markov!$B$3,1,0)</f>
        <v/>
      </c>
      <c r="J4834" s="6">
        <f>I4833</f>
        <v/>
      </c>
      <c r="K4834" s="7">
        <f>MAR1!$B$5+MAR1!$C$5*COS(2*PI()*$C4834/365)+MAR1!$D$5*SIN(2*PI()*$C4834/365)</f>
        <v/>
      </c>
      <c r="L4834" s="7">
        <f>MAR1!$B$6+MAR1!$C$6*COS(2*PI()*$C4834/365)+MAR1!$D$6*SIN(2*PI()*$C4834/365)</f>
        <v/>
      </c>
      <c r="M4834" s="7">
        <f>MAR1!$B$7+MAR1!$C$7*COS(2*PI()*$C4834/365)+MAR1!$D$7*SIN(2*PI()*$C4834/365)</f>
        <v/>
      </c>
      <c r="N4834" s="7">
        <f>F4834-K4834</f>
        <v/>
      </c>
      <c r="O4834" s="7">
        <f>G4834-L4834</f>
        <v/>
      </c>
      <c r="P4834" s="7">
        <f>H4834-M4834</f>
        <v/>
      </c>
      <c r="Q4834" s="7">
        <f>IF($I4834=1,(N4834-MAR1!$B$11)/MAR1!$D$11,(N4834-MAR1!$C$11)/MAR1!$E$11)</f>
        <v/>
      </c>
      <c r="R4834" s="7">
        <f>IF($I4834=1,(O4834-MAR1!$B$12)/MAR1!$D$12,(O4834-MAR1!$C$12)/MAR1!$E$12)</f>
        <v/>
      </c>
      <c r="S4834" s="7">
        <f>IF($I4834=1,(P4834-MAR1!$B$13)/MAR1!$D$13,(P4834-MAR1!$C$13)/MAR1!$E$13)</f>
        <v/>
      </c>
    </row>
    <row r="4835">
      <c r="A4835" s="5" t="n">
        <v>4834</v>
      </c>
      <c r="B4835" s="5" t="n">
        <v>14</v>
      </c>
      <c r="C4835" s="5" t="n">
        <v>89</v>
      </c>
      <c r="D4835" s="5" t="n">
        <v>3</v>
      </c>
      <c r="E4835" s="5" t="n">
        <v>0</v>
      </c>
      <c r="F4835" s="5" t="n">
        <v>36.7</v>
      </c>
      <c r="G4835" s="5" t="n">
        <v>23.6</v>
      </c>
      <c r="H4835" s="5" t="n">
        <v>22.1</v>
      </c>
      <c r="I4835" s="6">
        <f>IF(E4835&gt;=Markov!$B$3,1,0)</f>
        <v/>
      </c>
      <c r="J4835" s="6">
        <f>I4834</f>
        <v/>
      </c>
      <c r="K4835" s="7">
        <f>MAR1!$B$5+MAR1!$C$5*COS(2*PI()*$C4835/365)+MAR1!$D$5*SIN(2*PI()*$C4835/365)</f>
        <v/>
      </c>
      <c r="L4835" s="7">
        <f>MAR1!$B$6+MAR1!$C$6*COS(2*PI()*$C4835/365)+MAR1!$D$6*SIN(2*PI()*$C4835/365)</f>
        <v/>
      </c>
      <c r="M4835" s="7">
        <f>MAR1!$B$7+MAR1!$C$7*COS(2*PI()*$C4835/365)+MAR1!$D$7*SIN(2*PI()*$C4835/365)</f>
        <v/>
      </c>
      <c r="N4835" s="7">
        <f>F4835-K4835</f>
        <v/>
      </c>
      <c r="O4835" s="7">
        <f>G4835-L4835</f>
        <v/>
      </c>
      <c r="P4835" s="7">
        <f>H4835-M4835</f>
        <v/>
      </c>
      <c r="Q4835" s="7">
        <f>IF($I4835=1,(N4835-MAR1!$B$11)/MAR1!$D$11,(N4835-MAR1!$C$11)/MAR1!$E$11)</f>
        <v/>
      </c>
      <c r="R4835" s="7">
        <f>IF($I4835=1,(O4835-MAR1!$B$12)/MAR1!$D$12,(O4835-MAR1!$C$12)/MAR1!$E$12)</f>
        <v/>
      </c>
      <c r="S4835" s="7">
        <f>IF($I4835=1,(P4835-MAR1!$B$13)/MAR1!$D$13,(P4835-MAR1!$C$13)/MAR1!$E$13)</f>
        <v/>
      </c>
    </row>
    <row r="4836">
      <c r="A4836" s="5" t="n">
        <v>4835</v>
      </c>
      <c r="B4836" s="5" t="n">
        <v>14</v>
      </c>
      <c r="C4836" s="5" t="n">
        <v>90</v>
      </c>
      <c r="D4836" s="5" t="n">
        <v>3</v>
      </c>
      <c r="E4836" s="5" t="n">
        <v>0</v>
      </c>
      <c r="F4836" s="5" t="n">
        <v>38.1</v>
      </c>
      <c r="G4836" s="5" t="n">
        <v>23.3</v>
      </c>
      <c r="H4836" s="5" t="n">
        <v>22.51</v>
      </c>
      <c r="I4836" s="6">
        <f>IF(E4836&gt;=Markov!$B$3,1,0)</f>
        <v/>
      </c>
      <c r="J4836" s="6">
        <f>I4835</f>
        <v/>
      </c>
      <c r="K4836" s="7">
        <f>MAR1!$B$5+MAR1!$C$5*COS(2*PI()*$C4836/365)+MAR1!$D$5*SIN(2*PI()*$C4836/365)</f>
        <v/>
      </c>
      <c r="L4836" s="7">
        <f>MAR1!$B$6+MAR1!$C$6*COS(2*PI()*$C4836/365)+MAR1!$D$6*SIN(2*PI()*$C4836/365)</f>
        <v/>
      </c>
      <c r="M4836" s="7">
        <f>MAR1!$B$7+MAR1!$C$7*COS(2*PI()*$C4836/365)+MAR1!$D$7*SIN(2*PI()*$C4836/365)</f>
        <v/>
      </c>
      <c r="N4836" s="7">
        <f>F4836-K4836</f>
        <v/>
      </c>
      <c r="O4836" s="7">
        <f>G4836-L4836</f>
        <v/>
      </c>
      <c r="P4836" s="7">
        <f>H4836-M4836</f>
        <v/>
      </c>
      <c r="Q4836" s="7">
        <f>IF($I4836=1,(N4836-MAR1!$B$11)/MAR1!$D$11,(N4836-MAR1!$C$11)/MAR1!$E$11)</f>
        <v/>
      </c>
      <c r="R4836" s="7">
        <f>IF($I4836=1,(O4836-MAR1!$B$12)/MAR1!$D$12,(O4836-MAR1!$C$12)/MAR1!$E$12)</f>
        <v/>
      </c>
      <c r="S4836" s="7">
        <f>IF($I4836=1,(P4836-MAR1!$B$13)/MAR1!$D$13,(P4836-MAR1!$C$13)/MAR1!$E$13)</f>
        <v/>
      </c>
    </row>
    <row r="4837">
      <c r="A4837" s="5" t="n">
        <v>4836</v>
      </c>
      <c r="B4837" s="5" t="n">
        <v>14</v>
      </c>
      <c r="C4837" s="5" t="n">
        <v>91</v>
      </c>
      <c r="D4837" s="5" t="n">
        <v>4</v>
      </c>
      <c r="E4837" s="5" t="n">
        <v>0</v>
      </c>
      <c r="F4837" s="5" t="n">
        <v>39.7</v>
      </c>
      <c r="G4837" s="5" t="n">
        <v>22</v>
      </c>
      <c r="H4837" s="5" t="n">
        <v>20.93</v>
      </c>
      <c r="I4837" s="6">
        <f>IF(E4837&gt;=Markov!$B$3,1,0)</f>
        <v/>
      </c>
      <c r="J4837" s="6">
        <f>I4836</f>
        <v/>
      </c>
      <c r="K4837" s="7">
        <f>MAR1!$B$5+MAR1!$C$5*COS(2*PI()*$C4837/365)+MAR1!$D$5*SIN(2*PI()*$C4837/365)</f>
        <v/>
      </c>
      <c r="L4837" s="7">
        <f>MAR1!$B$6+MAR1!$C$6*COS(2*PI()*$C4837/365)+MAR1!$D$6*SIN(2*PI()*$C4837/365)</f>
        <v/>
      </c>
      <c r="M4837" s="7">
        <f>MAR1!$B$7+MAR1!$C$7*COS(2*PI()*$C4837/365)+MAR1!$D$7*SIN(2*PI()*$C4837/365)</f>
        <v/>
      </c>
      <c r="N4837" s="7">
        <f>F4837-K4837</f>
        <v/>
      </c>
      <c r="O4837" s="7">
        <f>G4837-L4837</f>
        <v/>
      </c>
      <c r="P4837" s="7">
        <f>H4837-M4837</f>
        <v/>
      </c>
      <c r="Q4837" s="7">
        <f>IF($I4837=1,(N4837-MAR1!$B$11)/MAR1!$D$11,(N4837-MAR1!$C$11)/MAR1!$E$11)</f>
        <v/>
      </c>
      <c r="R4837" s="7">
        <f>IF($I4837=1,(O4837-MAR1!$B$12)/MAR1!$D$12,(O4837-MAR1!$C$12)/MAR1!$E$12)</f>
        <v/>
      </c>
      <c r="S4837" s="7">
        <f>IF($I4837=1,(P4837-MAR1!$B$13)/MAR1!$D$13,(P4837-MAR1!$C$13)/MAR1!$E$13)</f>
        <v/>
      </c>
    </row>
    <row r="4838">
      <c r="A4838" s="5" t="n">
        <v>4837</v>
      </c>
      <c r="B4838" s="5" t="n">
        <v>14</v>
      </c>
      <c r="C4838" s="5" t="n">
        <v>92</v>
      </c>
      <c r="D4838" s="5" t="n">
        <v>4</v>
      </c>
      <c r="E4838" s="5" t="n">
        <v>0</v>
      </c>
      <c r="F4838" s="5" t="n">
        <v>37.9</v>
      </c>
      <c r="G4838" s="5" t="n">
        <v>21.8</v>
      </c>
      <c r="H4838" s="5" t="n">
        <v>22.35</v>
      </c>
      <c r="I4838" s="6">
        <f>IF(E4838&gt;=Markov!$B$3,1,0)</f>
        <v/>
      </c>
      <c r="J4838" s="6">
        <f>I4837</f>
        <v/>
      </c>
      <c r="K4838" s="7">
        <f>MAR1!$B$5+MAR1!$C$5*COS(2*PI()*$C4838/365)+MAR1!$D$5*SIN(2*PI()*$C4838/365)</f>
        <v/>
      </c>
      <c r="L4838" s="7">
        <f>MAR1!$B$6+MAR1!$C$6*COS(2*PI()*$C4838/365)+MAR1!$D$6*SIN(2*PI()*$C4838/365)</f>
        <v/>
      </c>
      <c r="M4838" s="7">
        <f>MAR1!$B$7+MAR1!$C$7*COS(2*PI()*$C4838/365)+MAR1!$D$7*SIN(2*PI()*$C4838/365)</f>
        <v/>
      </c>
      <c r="N4838" s="7">
        <f>F4838-K4838</f>
        <v/>
      </c>
      <c r="O4838" s="7">
        <f>G4838-L4838</f>
        <v/>
      </c>
      <c r="P4838" s="7">
        <f>H4838-M4838</f>
        <v/>
      </c>
      <c r="Q4838" s="7">
        <f>IF($I4838=1,(N4838-MAR1!$B$11)/MAR1!$D$11,(N4838-MAR1!$C$11)/MAR1!$E$11)</f>
        <v/>
      </c>
      <c r="R4838" s="7">
        <f>IF($I4838=1,(O4838-MAR1!$B$12)/MAR1!$D$12,(O4838-MAR1!$C$12)/MAR1!$E$12)</f>
        <v/>
      </c>
      <c r="S4838" s="7">
        <f>IF($I4838=1,(P4838-MAR1!$B$13)/MAR1!$D$13,(P4838-MAR1!$C$13)/MAR1!$E$13)</f>
        <v/>
      </c>
    </row>
    <row r="4839">
      <c r="A4839" s="5" t="n">
        <v>4838</v>
      </c>
      <c r="B4839" s="5" t="n">
        <v>14</v>
      </c>
      <c r="C4839" s="5" t="n">
        <v>93</v>
      </c>
      <c r="D4839" s="5" t="n">
        <v>4</v>
      </c>
      <c r="E4839" s="5" t="n">
        <v>0</v>
      </c>
      <c r="F4839" s="5" t="n">
        <v>38.5</v>
      </c>
      <c r="G4839" s="5" t="n">
        <v>22.4</v>
      </c>
      <c r="H4839" s="5" t="n">
        <v>16.78</v>
      </c>
      <c r="I4839" s="6">
        <f>IF(E4839&gt;=Markov!$B$3,1,0)</f>
        <v/>
      </c>
      <c r="J4839" s="6">
        <f>I4838</f>
        <v/>
      </c>
      <c r="K4839" s="7">
        <f>MAR1!$B$5+MAR1!$C$5*COS(2*PI()*$C4839/365)+MAR1!$D$5*SIN(2*PI()*$C4839/365)</f>
        <v/>
      </c>
      <c r="L4839" s="7">
        <f>MAR1!$B$6+MAR1!$C$6*COS(2*PI()*$C4839/365)+MAR1!$D$6*SIN(2*PI()*$C4839/365)</f>
        <v/>
      </c>
      <c r="M4839" s="7">
        <f>MAR1!$B$7+MAR1!$C$7*COS(2*PI()*$C4839/365)+MAR1!$D$7*SIN(2*PI()*$C4839/365)</f>
        <v/>
      </c>
      <c r="N4839" s="7">
        <f>F4839-K4839</f>
        <v/>
      </c>
      <c r="O4839" s="7">
        <f>G4839-L4839</f>
        <v/>
      </c>
      <c r="P4839" s="7">
        <f>H4839-M4839</f>
        <v/>
      </c>
      <c r="Q4839" s="7">
        <f>IF($I4839=1,(N4839-MAR1!$B$11)/MAR1!$D$11,(N4839-MAR1!$C$11)/MAR1!$E$11)</f>
        <v/>
      </c>
      <c r="R4839" s="7">
        <f>IF($I4839=1,(O4839-MAR1!$B$12)/MAR1!$D$12,(O4839-MAR1!$C$12)/MAR1!$E$12)</f>
        <v/>
      </c>
      <c r="S4839" s="7">
        <f>IF($I4839=1,(P4839-MAR1!$B$13)/MAR1!$D$13,(P4839-MAR1!$C$13)/MAR1!$E$13)</f>
        <v/>
      </c>
    </row>
    <row r="4840">
      <c r="A4840" s="5" t="n">
        <v>4839</v>
      </c>
      <c r="B4840" s="5" t="n">
        <v>14</v>
      </c>
      <c r="C4840" s="5" t="n">
        <v>94</v>
      </c>
      <c r="D4840" s="5" t="n">
        <v>4</v>
      </c>
      <c r="E4840" s="5" t="n">
        <v>0</v>
      </c>
      <c r="F4840" s="5" t="n">
        <v>36.7</v>
      </c>
      <c r="G4840" s="5" t="n">
        <v>22.7</v>
      </c>
      <c r="H4840" s="5" t="n">
        <v>23.55</v>
      </c>
      <c r="I4840" s="6">
        <f>IF(E4840&gt;=Markov!$B$3,1,0)</f>
        <v/>
      </c>
      <c r="J4840" s="6">
        <f>I4839</f>
        <v/>
      </c>
      <c r="K4840" s="7">
        <f>MAR1!$B$5+MAR1!$C$5*COS(2*PI()*$C4840/365)+MAR1!$D$5*SIN(2*PI()*$C4840/365)</f>
        <v/>
      </c>
      <c r="L4840" s="7">
        <f>MAR1!$B$6+MAR1!$C$6*COS(2*PI()*$C4840/365)+MAR1!$D$6*SIN(2*PI()*$C4840/365)</f>
        <v/>
      </c>
      <c r="M4840" s="7">
        <f>MAR1!$B$7+MAR1!$C$7*COS(2*PI()*$C4840/365)+MAR1!$D$7*SIN(2*PI()*$C4840/365)</f>
        <v/>
      </c>
      <c r="N4840" s="7">
        <f>F4840-K4840</f>
        <v/>
      </c>
      <c r="O4840" s="7">
        <f>G4840-L4840</f>
        <v/>
      </c>
      <c r="P4840" s="7">
        <f>H4840-M4840</f>
        <v/>
      </c>
      <c r="Q4840" s="7">
        <f>IF($I4840=1,(N4840-MAR1!$B$11)/MAR1!$D$11,(N4840-MAR1!$C$11)/MAR1!$E$11)</f>
        <v/>
      </c>
      <c r="R4840" s="7">
        <f>IF($I4840=1,(O4840-MAR1!$B$12)/MAR1!$D$12,(O4840-MAR1!$C$12)/MAR1!$E$12)</f>
        <v/>
      </c>
      <c r="S4840" s="7">
        <f>IF($I4840=1,(P4840-MAR1!$B$13)/MAR1!$D$13,(P4840-MAR1!$C$13)/MAR1!$E$13)</f>
        <v/>
      </c>
    </row>
    <row r="4841">
      <c r="A4841" s="5" t="n">
        <v>4840</v>
      </c>
      <c r="B4841" s="5" t="n">
        <v>14</v>
      </c>
      <c r="C4841" s="5" t="n">
        <v>95</v>
      </c>
      <c r="D4841" s="5" t="n">
        <v>4</v>
      </c>
      <c r="E4841" s="5" t="n">
        <v>0</v>
      </c>
      <c r="F4841" s="5" t="n">
        <v>38.6</v>
      </c>
      <c r="G4841" s="5" t="n">
        <v>22.7</v>
      </c>
      <c r="H4841" s="5" t="n">
        <v>23.77</v>
      </c>
      <c r="I4841" s="6">
        <f>IF(E4841&gt;=Markov!$B$3,1,0)</f>
        <v/>
      </c>
      <c r="J4841" s="6">
        <f>I4840</f>
        <v/>
      </c>
      <c r="K4841" s="7">
        <f>MAR1!$B$5+MAR1!$C$5*COS(2*PI()*$C4841/365)+MAR1!$D$5*SIN(2*PI()*$C4841/365)</f>
        <v/>
      </c>
      <c r="L4841" s="7">
        <f>MAR1!$B$6+MAR1!$C$6*COS(2*PI()*$C4841/365)+MAR1!$D$6*SIN(2*PI()*$C4841/365)</f>
        <v/>
      </c>
      <c r="M4841" s="7">
        <f>MAR1!$B$7+MAR1!$C$7*COS(2*PI()*$C4841/365)+MAR1!$D$7*SIN(2*PI()*$C4841/365)</f>
        <v/>
      </c>
      <c r="N4841" s="7">
        <f>F4841-K4841</f>
        <v/>
      </c>
      <c r="O4841" s="7">
        <f>G4841-L4841</f>
        <v/>
      </c>
      <c r="P4841" s="7">
        <f>H4841-M4841</f>
        <v/>
      </c>
      <c r="Q4841" s="7">
        <f>IF($I4841=1,(N4841-MAR1!$B$11)/MAR1!$D$11,(N4841-MAR1!$C$11)/MAR1!$E$11)</f>
        <v/>
      </c>
      <c r="R4841" s="7">
        <f>IF($I4841=1,(O4841-MAR1!$B$12)/MAR1!$D$12,(O4841-MAR1!$C$12)/MAR1!$E$12)</f>
        <v/>
      </c>
      <c r="S4841" s="7">
        <f>IF($I4841=1,(P4841-MAR1!$B$13)/MAR1!$D$13,(P4841-MAR1!$C$13)/MAR1!$E$13)</f>
        <v/>
      </c>
    </row>
    <row r="4842">
      <c r="A4842" s="5" t="n">
        <v>4841</v>
      </c>
      <c r="B4842" s="5" t="n">
        <v>14</v>
      </c>
      <c r="C4842" s="5" t="n">
        <v>96</v>
      </c>
      <c r="D4842" s="5" t="n">
        <v>4</v>
      </c>
      <c r="E4842" s="5" t="n">
        <v>0</v>
      </c>
      <c r="F4842" s="5" t="n">
        <v>37.2</v>
      </c>
      <c r="G4842" s="5" t="n">
        <v>23.6</v>
      </c>
      <c r="H4842" s="5" t="n">
        <v>21.96</v>
      </c>
      <c r="I4842" s="6">
        <f>IF(E4842&gt;=Markov!$B$3,1,0)</f>
        <v/>
      </c>
      <c r="J4842" s="6">
        <f>I4841</f>
        <v/>
      </c>
      <c r="K4842" s="7">
        <f>MAR1!$B$5+MAR1!$C$5*COS(2*PI()*$C4842/365)+MAR1!$D$5*SIN(2*PI()*$C4842/365)</f>
        <v/>
      </c>
      <c r="L4842" s="7">
        <f>MAR1!$B$6+MAR1!$C$6*COS(2*PI()*$C4842/365)+MAR1!$D$6*SIN(2*PI()*$C4842/365)</f>
        <v/>
      </c>
      <c r="M4842" s="7">
        <f>MAR1!$B$7+MAR1!$C$7*COS(2*PI()*$C4842/365)+MAR1!$D$7*SIN(2*PI()*$C4842/365)</f>
        <v/>
      </c>
      <c r="N4842" s="7">
        <f>F4842-K4842</f>
        <v/>
      </c>
      <c r="O4842" s="7">
        <f>G4842-L4842</f>
        <v/>
      </c>
      <c r="P4842" s="7">
        <f>H4842-M4842</f>
        <v/>
      </c>
      <c r="Q4842" s="7">
        <f>IF($I4842=1,(N4842-MAR1!$B$11)/MAR1!$D$11,(N4842-MAR1!$C$11)/MAR1!$E$11)</f>
        <v/>
      </c>
      <c r="R4842" s="7">
        <f>IF($I4842=1,(O4842-MAR1!$B$12)/MAR1!$D$12,(O4842-MAR1!$C$12)/MAR1!$E$12)</f>
        <v/>
      </c>
      <c r="S4842" s="7">
        <f>IF($I4842=1,(P4842-MAR1!$B$13)/MAR1!$D$13,(P4842-MAR1!$C$13)/MAR1!$E$13)</f>
        <v/>
      </c>
    </row>
    <row r="4843">
      <c r="A4843" s="5" t="n">
        <v>4842</v>
      </c>
      <c r="B4843" s="5" t="n">
        <v>14</v>
      </c>
      <c r="C4843" s="5" t="n">
        <v>97</v>
      </c>
      <c r="D4843" s="5" t="n">
        <v>4</v>
      </c>
      <c r="E4843" s="5" t="n">
        <v>4.8</v>
      </c>
      <c r="F4843" s="5" t="n">
        <v>34.2</v>
      </c>
      <c r="G4843" s="5" t="n">
        <v>22.6</v>
      </c>
      <c r="H4843" s="5" t="n">
        <v>15.14</v>
      </c>
      <c r="I4843" s="6">
        <f>IF(E4843&gt;=Markov!$B$3,1,0)</f>
        <v/>
      </c>
      <c r="J4843" s="6">
        <f>I4842</f>
        <v/>
      </c>
      <c r="K4843" s="7">
        <f>MAR1!$B$5+MAR1!$C$5*COS(2*PI()*$C4843/365)+MAR1!$D$5*SIN(2*PI()*$C4843/365)</f>
        <v/>
      </c>
      <c r="L4843" s="7">
        <f>MAR1!$B$6+MAR1!$C$6*COS(2*PI()*$C4843/365)+MAR1!$D$6*SIN(2*PI()*$C4843/365)</f>
        <v/>
      </c>
      <c r="M4843" s="7">
        <f>MAR1!$B$7+MAR1!$C$7*COS(2*PI()*$C4843/365)+MAR1!$D$7*SIN(2*PI()*$C4843/365)</f>
        <v/>
      </c>
      <c r="N4843" s="7">
        <f>F4843-K4843</f>
        <v/>
      </c>
      <c r="O4843" s="7">
        <f>G4843-L4843</f>
        <v/>
      </c>
      <c r="P4843" s="7">
        <f>H4843-M4843</f>
        <v/>
      </c>
      <c r="Q4843" s="7">
        <f>IF($I4843=1,(N4843-MAR1!$B$11)/MAR1!$D$11,(N4843-MAR1!$C$11)/MAR1!$E$11)</f>
        <v/>
      </c>
      <c r="R4843" s="7">
        <f>IF($I4843=1,(O4843-MAR1!$B$12)/MAR1!$D$12,(O4843-MAR1!$C$12)/MAR1!$E$12)</f>
        <v/>
      </c>
      <c r="S4843" s="7">
        <f>IF($I4843=1,(P4843-MAR1!$B$13)/MAR1!$D$13,(P4843-MAR1!$C$13)/MAR1!$E$13)</f>
        <v/>
      </c>
    </row>
    <row r="4844">
      <c r="A4844" s="5" t="n">
        <v>4843</v>
      </c>
      <c r="B4844" s="5" t="n">
        <v>14</v>
      </c>
      <c r="C4844" s="5" t="n">
        <v>98</v>
      </c>
      <c r="D4844" s="5" t="n">
        <v>4</v>
      </c>
      <c r="E4844" s="5" t="n">
        <v>2.8</v>
      </c>
      <c r="F4844" s="5" t="n">
        <v>32.7</v>
      </c>
      <c r="G4844" s="5" t="n">
        <v>22.2</v>
      </c>
      <c r="H4844" s="5" t="n">
        <v>19.83</v>
      </c>
      <c r="I4844" s="6">
        <f>IF(E4844&gt;=Markov!$B$3,1,0)</f>
        <v/>
      </c>
      <c r="J4844" s="6">
        <f>I4843</f>
        <v/>
      </c>
      <c r="K4844" s="7">
        <f>MAR1!$B$5+MAR1!$C$5*COS(2*PI()*$C4844/365)+MAR1!$D$5*SIN(2*PI()*$C4844/365)</f>
        <v/>
      </c>
      <c r="L4844" s="7">
        <f>MAR1!$B$6+MAR1!$C$6*COS(2*PI()*$C4844/365)+MAR1!$D$6*SIN(2*PI()*$C4844/365)</f>
        <v/>
      </c>
      <c r="M4844" s="7">
        <f>MAR1!$B$7+MAR1!$C$7*COS(2*PI()*$C4844/365)+MAR1!$D$7*SIN(2*PI()*$C4844/365)</f>
        <v/>
      </c>
      <c r="N4844" s="7">
        <f>F4844-K4844</f>
        <v/>
      </c>
      <c r="O4844" s="7">
        <f>G4844-L4844</f>
        <v/>
      </c>
      <c r="P4844" s="7">
        <f>H4844-M4844</f>
        <v/>
      </c>
      <c r="Q4844" s="7">
        <f>IF($I4844=1,(N4844-MAR1!$B$11)/MAR1!$D$11,(N4844-MAR1!$C$11)/MAR1!$E$11)</f>
        <v/>
      </c>
      <c r="R4844" s="7">
        <f>IF($I4844=1,(O4844-MAR1!$B$12)/MAR1!$D$12,(O4844-MAR1!$C$12)/MAR1!$E$12)</f>
        <v/>
      </c>
      <c r="S4844" s="7">
        <f>IF($I4844=1,(P4844-MAR1!$B$13)/MAR1!$D$13,(P4844-MAR1!$C$13)/MAR1!$E$13)</f>
        <v/>
      </c>
    </row>
    <row r="4845">
      <c r="A4845" s="5" t="n">
        <v>4844</v>
      </c>
      <c r="B4845" s="5" t="n">
        <v>14</v>
      </c>
      <c r="C4845" s="5" t="n">
        <v>99</v>
      </c>
      <c r="D4845" s="5" t="n">
        <v>4</v>
      </c>
      <c r="E4845" s="5" t="n">
        <v>0</v>
      </c>
      <c r="F4845" s="5" t="n">
        <v>36.9</v>
      </c>
      <c r="G4845" s="5" t="n">
        <v>24</v>
      </c>
      <c r="H4845" s="5" t="n">
        <v>21.7</v>
      </c>
      <c r="I4845" s="6">
        <f>IF(E4845&gt;=Markov!$B$3,1,0)</f>
        <v/>
      </c>
      <c r="J4845" s="6">
        <f>I4844</f>
        <v/>
      </c>
      <c r="K4845" s="7">
        <f>MAR1!$B$5+MAR1!$C$5*COS(2*PI()*$C4845/365)+MAR1!$D$5*SIN(2*PI()*$C4845/365)</f>
        <v/>
      </c>
      <c r="L4845" s="7">
        <f>MAR1!$B$6+MAR1!$C$6*COS(2*PI()*$C4845/365)+MAR1!$D$6*SIN(2*PI()*$C4845/365)</f>
        <v/>
      </c>
      <c r="M4845" s="7">
        <f>MAR1!$B$7+MAR1!$C$7*COS(2*PI()*$C4845/365)+MAR1!$D$7*SIN(2*PI()*$C4845/365)</f>
        <v/>
      </c>
      <c r="N4845" s="7">
        <f>F4845-K4845</f>
        <v/>
      </c>
      <c r="O4845" s="7">
        <f>G4845-L4845</f>
        <v/>
      </c>
      <c r="P4845" s="7">
        <f>H4845-M4845</f>
        <v/>
      </c>
      <c r="Q4845" s="7">
        <f>IF($I4845=1,(N4845-MAR1!$B$11)/MAR1!$D$11,(N4845-MAR1!$C$11)/MAR1!$E$11)</f>
        <v/>
      </c>
      <c r="R4845" s="7">
        <f>IF($I4845=1,(O4845-MAR1!$B$12)/MAR1!$D$12,(O4845-MAR1!$C$12)/MAR1!$E$12)</f>
        <v/>
      </c>
      <c r="S4845" s="7">
        <f>IF($I4845=1,(P4845-MAR1!$B$13)/MAR1!$D$13,(P4845-MAR1!$C$13)/MAR1!$E$13)</f>
        <v/>
      </c>
    </row>
    <row r="4846">
      <c r="A4846" s="5" t="n">
        <v>4845</v>
      </c>
      <c r="B4846" s="5" t="n">
        <v>14</v>
      </c>
      <c r="C4846" s="5" t="n">
        <v>100</v>
      </c>
      <c r="D4846" s="5" t="n">
        <v>4</v>
      </c>
      <c r="E4846" s="5" t="n">
        <v>0</v>
      </c>
      <c r="F4846" s="5" t="n">
        <v>34.2</v>
      </c>
      <c r="G4846" s="5" t="n">
        <v>23.2</v>
      </c>
      <c r="H4846" s="5" t="n">
        <v>20.14</v>
      </c>
      <c r="I4846" s="6">
        <f>IF(E4846&gt;=Markov!$B$3,1,0)</f>
        <v/>
      </c>
      <c r="J4846" s="6">
        <f>I4845</f>
        <v/>
      </c>
      <c r="K4846" s="7">
        <f>MAR1!$B$5+MAR1!$C$5*COS(2*PI()*$C4846/365)+MAR1!$D$5*SIN(2*PI()*$C4846/365)</f>
        <v/>
      </c>
      <c r="L4846" s="7">
        <f>MAR1!$B$6+MAR1!$C$6*COS(2*PI()*$C4846/365)+MAR1!$D$6*SIN(2*PI()*$C4846/365)</f>
        <v/>
      </c>
      <c r="M4846" s="7">
        <f>MAR1!$B$7+MAR1!$C$7*COS(2*PI()*$C4846/365)+MAR1!$D$7*SIN(2*PI()*$C4846/365)</f>
        <v/>
      </c>
      <c r="N4846" s="7">
        <f>F4846-K4846</f>
        <v/>
      </c>
      <c r="O4846" s="7">
        <f>G4846-L4846</f>
        <v/>
      </c>
      <c r="P4846" s="7">
        <f>H4846-M4846</f>
        <v/>
      </c>
      <c r="Q4846" s="7">
        <f>IF($I4846=1,(N4846-MAR1!$B$11)/MAR1!$D$11,(N4846-MAR1!$C$11)/MAR1!$E$11)</f>
        <v/>
      </c>
      <c r="R4846" s="7">
        <f>IF($I4846=1,(O4846-MAR1!$B$12)/MAR1!$D$12,(O4846-MAR1!$C$12)/MAR1!$E$12)</f>
        <v/>
      </c>
      <c r="S4846" s="7">
        <f>IF($I4846=1,(P4846-MAR1!$B$13)/MAR1!$D$13,(P4846-MAR1!$C$13)/MAR1!$E$13)</f>
        <v/>
      </c>
    </row>
    <row r="4847">
      <c r="A4847" s="5" t="n">
        <v>4846</v>
      </c>
      <c r="B4847" s="5" t="n">
        <v>14</v>
      </c>
      <c r="C4847" s="5" t="n">
        <v>101</v>
      </c>
      <c r="D4847" s="5" t="n">
        <v>4</v>
      </c>
      <c r="E4847" s="5" t="n">
        <v>0</v>
      </c>
      <c r="F4847" s="5" t="n">
        <v>35.6</v>
      </c>
      <c r="G4847" s="5" t="n">
        <v>22.6</v>
      </c>
      <c r="H4847" s="5" t="n">
        <v>19.19</v>
      </c>
      <c r="I4847" s="6">
        <f>IF(E4847&gt;=Markov!$B$3,1,0)</f>
        <v/>
      </c>
      <c r="J4847" s="6">
        <f>I4846</f>
        <v/>
      </c>
      <c r="K4847" s="7">
        <f>MAR1!$B$5+MAR1!$C$5*COS(2*PI()*$C4847/365)+MAR1!$D$5*SIN(2*PI()*$C4847/365)</f>
        <v/>
      </c>
      <c r="L4847" s="7">
        <f>MAR1!$B$6+MAR1!$C$6*COS(2*PI()*$C4847/365)+MAR1!$D$6*SIN(2*PI()*$C4847/365)</f>
        <v/>
      </c>
      <c r="M4847" s="7">
        <f>MAR1!$B$7+MAR1!$C$7*COS(2*PI()*$C4847/365)+MAR1!$D$7*SIN(2*PI()*$C4847/365)</f>
        <v/>
      </c>
      <c r="N4847" s="7">
        <f>F4847-K4847</f>
        <v/>
      </c>
      <c r="O4847" s="7">
        <f>G4847-L4847</f>
        <v/>
      </c>
      <c r="P4847" s="7">
        <f>H4847-M4847</f>
        <v/>
      </c>
      <c r="Q4847" s="7">
        <f>IF($I4847=1,(N4847-MAR1!$B$11)/MAR1!$D$11,(N4847-MAR1!$C$11)/MAR1!$E$11)</f>
        <v/>
      </c>
      <c r="R4847" s="7">
        <f>IF($I4847=1,(O4847-MAR1!$B$12)/MAR1!$D$12,(O4847-MAR1!$C$12)/MAR1!$E$12)</f>
        <v/>
      </c>
      <c r="S4847" s="7">
        <f>IF($I4847=1,(P4847-MAR1!$B$13)/MAR1!$D$13,(P4847-MAR1!$C$13)/MAR1!$E$13)</f>
        <v/>
      </c>
    </row>
    <row r="4848">
      <c r="A4848" s="5" t="n">
        <v>4847</v>
      </c>
      <c r="B4848" s="5" t="n">
        <v>14</v>
      </c>
      <c r="C4848" s="5" t="n">
        <v>102</v>
      </c>
      <c r="D4848" s="5" t="n">
        <v>4</v>
      </c>
      <c r="E4848" s="5" t="n">
        <v>0</v>
      </c>
      <c r="F4848" s="5" t="n">
        <v>36.6</v>
      </c>
      <c r="G4848" s="5" t="n">
        <v>23.2</v>
      </c>
      <c r="H4848" s="5" t="n">
        <v>18.26</v>
      </c>
      <c r="I4848" s="6">
        <f>IF(E4848&gt;=Markov!$B$3,1,0)</f>
        <v/>
      </c>
      <c r="J4848" s="6">
        <f>I4847</f>
        <v/>
      </c>
      <c r="K4848" s="7">
        <f>MAR1!$B$5+MAR1!$C$5*COS(2*PI()*$C4848/365)+MAR1!$D$5*SIN(2*PI()*$C4848/365)</f>
        <v/>
      </c>
      <c r="L4848" s="7">
        <f>MAR1!$B$6+MAR1!$C$6*COS(2*PI()*$C4848/365)+MAR1!$D$6*SIN(2*PI()*$C4848/365)</f>
        <v/>
      </c>
      <c r="M4848" s="7">
        <f>MAR1!$B$7+MAR1!$C$7*COS(2*PI()*$C4848/365)+MAR1!$D$7*SIN(2*PI()*$C4848/365)</f>
        <v/>
      </c>
      <c r="N4848" s="7">
        <f>F4848-K4848</f>
        <v/>
      </c>
      <c r="O4848" s="7">
        <f>G4848-L4848</f>
        <v/>
      </c>
      <c r="P4848" s="7">
        <f>H4848-M4848</f>
        <v/>
      </c>
      <c r="Q4848" s="7">
        <f>IF($I4848=1,(N4848-MAR1!$B$11)/MAR1!$D$11,(N4848-MAR1!$C$11)/MAR1!$E$11)</f>
        <v/>
      </c>
      <c r="R4848" s="7">
        <f>IF($I4848=1,(O4848-MAR1!$B$12)/MAR1!$D$12,(O4848-MAR1!$C$12)/MAR1!$E$12)</f>
        <v/>
      </c>
      <c r="S4848" s="7">
        <f>IF($I4848=1,(P4848-MAR1!$B$13)/MAR1!$D$13,(P4848-MAR1!$C$13)/MAR1!$E$13)</f>
        <v/>
      </c>
    </row>
    <row r="4849">
      <c r="A4849" s="5" t="n">
        <v>4848</v>
      </c>
      <c r="B4849" s="5" t="n">
        <v>14</v>
      </c>
      <c r="C4849" s="5" t="n">
        <v>103</v>
      </c>
      <c r="D4849" s="5" t="n">
        <v>4</v>
      </c>
      <c r="E4849" s="5" t="n">
        <v>0</v>
      </c>
      <c r="F4849" s="5" t="n">
        <v>36.3</v>
      </c>
      <c r="G4849" s="5" t="n">
        <v>21.5</v>
      </c>
      <c r="H4849" s="5" t="n">
        <v>23.19</v>
      </c>
      <c r="I4849" s="6">
        <f>IF(E4849&gt;=Markov!$B$3,1,0)</f>
        <v/>
      </c>
      <c r="J4849" s="6">
        <f>I4848</f>
        <v/>
      </c>
      <c r="K4849" s="7">
        <f>MAR1!$B$5+MAR1!$C$5*COS(2*PI()*$C4849/365)+MAR1!$D$5*SIN(2*PI()*$C4849/365)</f>
        <v/>
      </c>
      <c r="L4849" s="7">
        <f>MAR1!$B$6+MAR1!$C$6*COS(2*PI()*$C4849/365)+MAR1!$D$6*SIN(2*PI()*$C4849/365)</f>
        <v/>
      </c>
      <c r="M4849" s="7">
        <f>MAR1!$B$7+MAR1!$C$7*COS(2*PI()*$C4849/365)+MAR1!$D$7*SIN(2*PI()*$C4849/365)</f>
        <v/>
      </c>
      <c r="N4849" s="7">
        <f>F4849-K4849</f>
        <v/>
      </c>
      <c r="O4849" s="7">
        <f>G4849-L4849</f>
        <v/>
      </c>
      <c r="P4849" s="7">
        <f>H4849-M4849</f>
        <v/>
      </c>
      <c r="Q4849" s="7">
        <f>IF($I4849=1,(N4849-MAR1!$B$11)/MAR1!$D$11,(N4849-MAR1!$C$11)/MAR1!$E$11)</f>
        <v/>
      </c>
      <c r="R4849" s="7">
        <f>IF($I4849=1,(O4849-MAR1!$B$12)/MAR1!$D$12,(O4849-MAR1!$C$12)/MAR1!$E$12)</f>
        <v/>
      </c>
      <c r="S4849" s="7">
        <f>IF($I4849=1,(P4849-MAR1!$B$13)/MAR1!$D$13,(P4849-MAR1!$C$13)/MAR1!$E$13)</f>
        <v/>
      </c>
    </row>
    <row r="4850">
      <c r="A4850" s="5" t="n">
        <v>4849</v>
      </c>
      <c r="B4850" s="5" t="n">
        <v>14</v>
      </c>
      <c r="C4850" s="5" t="n">
        <v>104</v>
      </c>
      <c r="D4850" s="5" t="n">
        <v>4</v>
      </c>
      <c r="E4850" s="5" t="n">
        <v>0</v>
      </c>
      <c r="F4850" s="5" t="n">
        <v>38</v>
      </c>
      <c r="G4850" s="5" t="n">
        <v>23</v>
      </c>
      <c r="H4850" s="5" t="n">
        <v>22.66</v>
      </c>
      <c r="I4850" s="6">
        <f>IF(E4850&gt;=Markov!$B$3,1,0)</f>
        <v/>
      </c>
      <c r="J4850" s="6">
        <f>I4849</f>
        <v/>
      </c>
      <c r="K4850" s="7">
        <f>MAR1!$B$5+MAR1!$C$5*COS(2*PI()*$C4850/365)+MAR1!$D$5*SIN(2*PI()*$C4850/365)</f>
        <v/>
      </c>
      <c r="L4850" s="7">
        <f>MAR1!$B$6+MAR1!$C$6*COS(2*PI()*$C4850/365)+MAR1!$D$6*SIN(2*PI()*$C4850/365)</f>
        <v/>
      </c>
      <c r="M4850" s="7">
        <f>MAR1!$B$7+MAR1!$C$7*COS(2*PI()*$C4850/365)+MAR1!$D$7*SIN(2*PI()*$C4850/365)</f>
        <v/>
      </c>
      <c r="N4850" s="7">
        <f>F4850-K4850</f>
        <v/>
      </c>
      <c r="O4850" s="7">
        <f>G4850-L4850</f>
        <v/>
      </c>
      <c r="P4850" s="7">
        <f>H4850-M4850</f>
        <v/>
      </c>
      <c r="Q4850" s="7">
        <f>IF($I4850=1,(N4850-MAR1!$B$11)/MAR1!$D$11,(N4850-MAR1!$C$11)/MAR1!$E$11)</f>
        <v/>
      </c>
      <c r="R4850" s="7">
        <f>IF($I4850=1,(O4850-MAR1!$B$12)/MAR1!$D$12,(O4850-MAR1!$C$12)/MAR1!$E$12)</f>
        <v/>
      </c>
      <c r="S4850" s="7">
        <f>IF($I4850=1,(P4850-MAR1!$B$13)/MAR1!$D$13,(P4850-MAR1!$C$13)/MAR1!$E$13)</f>
        <v/>
      </c>
    </row>
    <row r="4851">
      <c r="A4851" s="5" t="n">
        <v>4850</v>
      </c>
      <c r="B4851" s="5" t="n">
        <v>14</v>
      </c>
      <c r="C4851" s="5" t="n">
        <v>105</v>
      </c>
      <c r="D4851" s="5" t="n">
        <v>4</v>
      </c>
      <c r="E4851" s="5" t="n">
        <v>0</v>
      </c>
      <c r="F4851" s="5" t="n">
        <v>38.9</v>
      </c>
      <c r="G4851" s="5" t="n">
        <v>25.9</v>
      </c>
      <c r="H4851" s="5" t="n">
        <v>16.98</v>
      </c>
      <c r="I4851" s="6">
        <f>IF(E4851&gt;=Markov!$B$3,1,0)</f>
        <v/>
      </c>
      <c r="J4851" s="6">
        <f>I4850</f>
        <v/>
      </c>
      <c r="K4851" s="7">
        <f>MAR1!$B$5+MAR1!$C$5*COS(2*PI()*$C4851/365)+MAR1!$D$5*SIN(2*PI()*$C4851/365)</f>
        <v/>
      </c>
      <c r="L4851" s="7">
        <f>MAR1!$B$6+MAR1!$C$6*COS(2*PI()*$C4851/365)+MAR1!$D$6*SIN(2*PI()*$C4851/365)</f>
        <v/>
      </c>
      <c r="M4851" s="7">
        <f>MAR1!$B$7+MAR1!$C$7*COS(2*PI()*$C4851/365)+MAR1!$D$7*SIN(2*PI()*$C4851/365)</f>
        <v/>
      </c>
      <c r="N4851" s="7">
        <f>F4851-K4851</f>
        <v/>
      </c>
      <c r="O4851" s="7">
        <f>G4851-L4851</f>
        <v/>
      </c>
      <c r="P4851" s="7">
        <f>H4851-M4851</f>
        <v/>
      </c>
      <c r="Q4851" s="7">
        <f>IF($I4851=1,(N4851-MAR1!$B$11)/MAR1!$D$11,(N4851-MAR1!$C$11)/MAR1!$E$11)</f>
        <v/>
      </c>
      <c r="R4851" s="7">
        <f>IF($I4851=1,(O4851-MAR1!$B$12)/MAR1!$D$12,(O4851-MAR1!$C$12)/MAR1!$E$12)</f>
        <v/>
      </c>
      <c r="S4851" s="7">
        <f>IF($I4851=1,(P4851-MAR1!$B$13)/MAR1!$D$13,(P4851-MAR1!$C$13)/MAR1!$E$13)</f>
        <v/>
      </c>
    </row>
    <row r="4852">
      <c r="A4852" s="5" t="n">
        <v>4851</v>
      </c>
      <c r="B4852" s="5" t="n">
        <v>14</v>
      </c>
      <c r="C4852" s="5" t="n">
        <v>106</v>
      </c>
      <c r="D4852" s="5" t="n">
        <v>4</v>
      </c>
      <c r="E4852" s="5" t="n">
        <v>0</v>
      </c>
      <c r="F4852" s="5" t="n">
        <v>38.7</v>
      </c>
      <c r="G4852" s="5" t="n">
        <v>25.9</v>
      </c>
      <c r="H4852" s="5" t="n">
        <v>18.44</v>
      </c>
      <c r="I4852" s="6">
        <f>IF(E4852&gt;=Markov!$B$3,1,0)</f>
        <v/>
      </c>
      <c r="J4852" s="6">
        <f>I4851</f>
        <v/>
      </c>
      <c r="K4852" s="7">
        <f>MAR1!$B$5+MAR1!$C$5*COS(2*PI()*$C4852/365)+MAR1!$D$5*SIN(2*PI()*$C4852/365)</f>
        <v/>
      </c>
      <c r="L4852" s="7">
        <f>MAR1!$B$6+MAR1!$C$6*COS(2*PI()*$C4852/365)+MAR1!$D$6*SIN(2*PI()*$C4852/365)</f>
        <v/>
      </c>
      <c r="M4852" s="7">
        <f>MAR1!$B$7+MAR1!$C$7*COS(2*PI()*$C4852/365)+MAR1!$D$7*SIN(2*PI()*$C4852/365)</f>
        <v/>
      </c>
      <c r="N4852" s="7">
        <f>F4852-K4852</f>
        <v/>
      </c>
      <c r="O4852" s="7">
        <f>G4852-L4852</f>
        <v/>
      </c>
      <c r="P4852" s="7">
        <f>H4852-M4852</f>
        <v/>
      </c>
      <c r="Q4852" s="7">
        <f>IF($I4852=1,(N4852-MAR1!$B$11)/MAR1!$D$11,(N4852-MAR1!$C$11)/MAR1!$E$11)</f>
        <v/>
      </c>
      <c r="R4852" s="7">
        <f>IF($I4852=1,(O4852-MAR1!$B$12)/MAR1!$D$12,(O4852-MAR1!$C$12)/MAR1!$E$12)</f>
        <v/>
      </c>
      <c r="S4852" s="7">
        <f>IF($I4852=1,(P4852-MAR1!$B$13)/MAR1!$D$13,(P4852-MAR1!$C$13)/MAR1!$E$13)</f>
        <v/>
      </c>
    </row>
    <row r="4853">
      <c r="A4853" s="5" t="n">
        <v>4852</v>
      </c>
      <c r="B4853" s="5" t="n">
        <v>14</v>
      </c>
      <c r="C4853" s="5" t="n">
        <v>107</v>
      </c>
      <c r="D4853" s="5" t="n">
        <v>4</v>
      </c>
      <c r="E4853" s="5" t="n">
        <v>0</v>
      </c>
      <c r="F4853" s="5" t="n">
        <v>38.4</v>
      </c>
      <c r="G4853" s="5" t="n">
        <v>24.7</v>
      </c>
      <c r="H4853" s="5" t="n">
        <v>17.17</v>
      </c>
      <c r="I4853" s="6">
        <f>IF(E4853&gt;=Markov!$B$3,1,0)</f>
        <v/>
      </c>
      <c r="J4853" s="6">
        <f>I4852</f>
        <v/>
      </c>
      <c r="K4853" s="7">
        <f>MAR1!$B$5+MAR1!$C$5*COS(2*PI()*$C4853/365)+MAR1!$D$5*SIN(2*PI()*$C4853/365)</f>
        <v/>
      </c>
      <c r="L4853" s="7">
        <f>MAR1!$B$6+MAR1!$C$6*COS(2*PI()*$C4853/365)+MAR1!$D$6*SIN(2*PI()*$C4853/365)</f>
        <v/>
      </c>
      <c r="M4853" s="7">
        <f>MAR1!$B$7+MAR1!$C$7*COS(2*PI()*$C4853/365)+MAR1!$D$7*SIN(2*PI()*$C4853/365)</f>
        <v/>
      </c>
      <c r="N4853" s="7">
        <f>F4853-K4853</f>
        <v/>
      </c>
      <c r="O4853" s="7">
        <f>G4853-L4853</f>
        <v/>
      </c>
      <c r="P4853" s="7">
        <f>H4853-M4853</f>
        <v/>
      </c>
      <c r="Q4853" s="7">
        <f>IF($I4853=1,(N4853-MAR1!$B$11)/MAR1!$D$11,(N4853-MAR1!$C$11)/MAR1!$E$11)</f>
        <v/>
      </c>
      <c r="R4853" s="7">
        <f>IF($I4853=1,(O4853-MAR1!$B$12)/MAR1!$D$12,(O4853-MAR1!$C$12)/MAR1!$E$12)</f>
        <v/>
      </c>
      <c r="S4853" s="7">
        <f>IF($I4853=1,(P4853-MAR1!$B$13)/MAR1!$D$13,(P4853-MAR1!$C$13)/MAR1!$E$13)</f>
        <v/>
      </c>
    </row>
    <row r="4854">
      <c r="A4854" s="5" t="n">
        <v>4853</v>
      </c>
      <c r="B4854" s="5" t="n">
        <v>14</v>
      </c>
      <c r="C4854" s="5" t="n">
        <v>108</v>
      </c>
      <c r="D4854" s="5" t="n">
        <v>4</v>
      </c>
      <c r="E4854" s="5" t="n">
        <v>0</v>
      </c>
      <c r="F4854" s="5" t="n">
        <v>40.7</v>
      </c>
      <c r="G4854" s="5" t="n">
        <v>26.4</v>
      </c>
      <c r="H4854" s="5" t="n">
        <v>22.73</v>
      </c>
      <c r="I4854" s="6">
        <f>IF(E4854&gt;=Markov!$B$3,1,0)</f>
        <v/>
      </c>
      <c r="J4854" s="6">
        <f>I4853</f>
        <v/>
      </c>
      <c r="K4854" s="7">
        <f>MAR1!$B$5+MAR1!$C$5*COS(2*PI()*$C4854/365)+MAR1!$D$5*SIN(2*PI()*$C4854/365)</f>
        <v/>
      </c>
      <c r="L4854" s="7">
        <f>MAR1!$B$6+MAR1!$C$6*COS(2*PI()*$C4854/365)+MAR1!$D$6*SIN(2*PI()*$C4854/365)</f>
        <v/>
      </c>
      <c r="M4854" s="7">
        <f>MAR1!$B$7+MAR1!$C$7*COS(2*PI()*$C4854/365)+MAR1!$D$7*SIN(2*PI()*$C4854/365)</f>
        <v/>
      </c>
      <c r="N4854" s="7">
        <f>F4854-K4854</f>
        <v/>
      </c>
      <c r="O4854" s="7">
        <f>G4854-L4854</f>
        <v/>
      </c>
      <c r="P4854" s="7">
        <f>H4854-M4854</f>
        <v/>
      </c>
      <c r="Q4854" s="7">
        <f>IF($I4854=1,(N4854-MAR1!$B$11)/MAR1!$D$11,(N4854-MAR1!$C$11)/MAR1!$E$11)</f>
        <v/>
      </c>
      <c r="R4854" s="7">
        <f>IF($I4854=1,(O4854-MAR1!$B$12)/MAR1!$D$12,(O4854-MAR1!$C$12)/MAR1!$E$12)</f>
        <v/>
      </c>
      <c r="S4854" s="7">
        <f>IF($I4854=1,(P4854-MAR1!$B$13)/MAR1!$D$13,(P4854-MAR1!$C$13)/MAR1!$E$13)</f>
        <v/>
      </c>
    </row>
    <row r="4855">
      <c r="A4855" s="5" t="n">
        <v>4854</v>
      </c>
      <c r="B4855" s="5" t="n">
        <v>14</v>
      </c>
      <c r="C4855" s="5" t="n">
        <v>109</v>
      </c>
      <c r="D4855" s="5" t="n">
        <v>4</v>
      </c>
      <c r="E4855" s="5" t="n">
        <v>0</v>
      </c>
      <c r="F4855" s="5" t="n">
        <v>39.1</v>
      </c>
      <c r="G4855" s="5" t="n">
        <v>24.4</v>
      </c>
      <c r="H4855" s="5" t="n">
        <v>23.35</v>
      </c>
      <c r="I4855" s="6">
        <f>IF(E4855&gt;=Markov!$B$3,1,0)</f>
        <v/>
      </c>
      <c r="J4855" s="6">
        <f>I4854</f>
        <v/>
      </c>
      <c r="K4855" s="7">
        <f>MAR1!$B$5+MAR1!$C$5*COS(2*PI()*$C4855/365)+MAR1!$D$5*SIN(2*PI()*$C4855/365)</f>
        <v/>
      </c>
      <c r="L4855" s="7">
        <f>MAR1!$B$6+MAR1!$C$6*COS(2*PI()*$C4855/365)+MAR1!$D$6*SIN(2*PI()*$C4855/365)</f>
        <v/>
      </c>
      <c r="M4855" s="7">
        <f>MAR1!$B$7+MAR1!$C$7*COS(2*PI()*$C4855/365)+MAR1!$D$7*SIN(2*PI()*$C4855/365)</f>
        <v/>
      </c>
      <c r="N4855" s="7">
        <f>F4855-K4855</f>
        <v/>
      </c>
      <c r="O4855" s="7">
        <f>G4855-L4855</f>
        <v/>
      </c>
      <c r="P4855" s="7">
        <f>H4855-M4855</f>
        <v/>
      </c>
      <c r="Q4855" s="7">
        <f>IF($I4855=1,(N4855-MAR1!$B$11)/MAR1!$D$11,(N4855-MAR1!$C$11)/MAR1!$E$11)</f>
        <v/>
      </c>
      <c r="R4855" s="7">
        <f>IF($I4855=1,(O4855-MAR1!$B$12)/MAR1!$D$12,(O4855-MAR1!$C$12)/MAR1!$E$12)</f>
        <v/>
      </c>
      <c r="S4855" s="7">
        <f>IF($I4855=1,(P4855-MAR1!$B$13)/MAR1!$D$13,(P4855-MAR1!$C$13)/MAR1!$E$13)</f>
        <v/>
      </c>
    </row>
    <row r="4856">
      <c r="A4856" s="5" t="n">
        <v>4855</v>
      </c>
      <c r="B4856" s="5" t="n">
        <v>14</v>
      </c>
      <c r="C4856" s="5" t="n">
        <v>110</v>
      </c>
      <c r="D4856" s="5" t="n">
        <v>4</v>
      </c>
      <c r="E4856" s="5" t="n">
        <v>0</v>
      </c>
      <c r="F4856" s="5" t="n">
        <v>36.7</v>
      </c>
      <c r="G4856" s="5" t="n">
        <v>23.3</v>
      </c>
      <c r="H4856" s="5" t="n">
        <v>22.08</v>
      </c>
      <c r="I4856" s="6">
        <f>IF(E4856&gt;=Markov!$B$3,1,0)</f>
        <v/>
      </c>
      <c r="J4856" s="6">
        <f>I4855</f>
        <v/>
      </c>
      <c r="K4856" s="7">
        <f>MAR1!$B$5+MAR1!$C$5*COS(2*PI()*$C4856/365)+MAR1!$D$5*SIN(2*PI()*$C4856/365)</f>
        <v/>
      </c>
      <c r="L4856" s="7">
        <f>MAR1!$B$6+MAR1!$C$6*COS(2*PI()*$C4856/365)+MAR1!$D$6*SIN(2*PI()*$C4856/365)</f>
        <v/>
      </c>
      <c r="M4856" s="7">
        <f>MAR1!$B$7+MAR1!$C$7*COS(2*PI()*$C4856/365)+MAR1!$D$7*SIN(2*PI()*$C4856/365)</f>
        <v/>
      </c>
      <c r="N4856" s="7">
        <f>F4856-K4856</f>
        <v/>
      </c>
      <c r="O4856" s="7">
        <f>G4856-L4856</f>
        <v/>
      </c>
      <c r="P4856" s="7">
        <f>H4856-M4856</f>
        <v/>
      </c>
      <c r="Q4856" s="7">
        <f>IF($I4856=1,(N4856-MAR1!$B$11)/MAR1!$D$11,(N4856-MAR1!$C$11)/MAR1!$E$11)</f>
        <v/>
      </c>
      <c r="R4856" s="7">
        <f>IF($I4856=1,(O4856-MAR1!$B$12)/MAR1!$D$12,(O4856-MAR1!$C$12)/MAR1!$E$12)</f>
        <v/>
      </c>
      <c r="S4856" s="7">
        <f>IF($I4856=1,(P4856-MAR1!$B$13)/MAR1!$D$13,(P4856-MAR1!$C$13)/MAR1!$E$13)</f>
        <v/>
      </c>
    </row>
    <row r="4857">
      <c r="A4857" s="5" t="n">
        <v>4856</v>
      </c>
      <c r="B4857" s="5" t="n">
        <v>14</v>
      </c>
      <c r="C4857" s="5" t="n">
        <v>111</v>
      </c>
      <c r="D4857" s="5" t="n">
        <v>4</v>
      </c>
      <c r="E4857" s="5" t="n">
        <v>0</v>
      </c>
      <c r="F4857" s="5" t="n">
        <v>37.1</v>
      </c>
      <c r="G4857" s="5" t="n">
        <v>21.5</v>
      </c>
      <c r="H4857" s="5" t="n">
        <v>25.81</v>
      </c>
      <c r="I4857" s="6">
        <f>IF(E4857&gt;=Markov!$B$3,1,0)</f>
        <v/>
      </c>
      <c r="J4857" s="6">
        <f>I4856</f>
        <v/>
      </c>
      <c r="K4857" s="7">
        <f>MAR1!$B$5+MAR1!$C$5*COS(2*PI()*$C4857/365)+MAR1!$D$5*SIN(2*PI()*$C4857/365)</f>
        <v/>
      </c>
      <c r="L4857" s="7">
        <f>MAR1!$B$6+MAR1!$C$6*COS(2*PI()*$C4857/365)+MAR1!$D$6*SIN(2*PI()*$C4857/365)</f>
        <v/>
      </c>
      <c r="M4857" s="7">
        <f>MAR1!$B$7+MAR1!$C$7*COS(2*PI()*$C4857/365)+MAR1!$D$7*SIN(2*PI()*$C4857/365)</f>
        <v/>
      </c>
      <c r="N4857" s="7">
        <f>F4857-K4857</f>
        <v/>
      </c>
      <c r="O4857" s="7">
        <f>G4857-L4857</f>
        <v/>
      </c>
      <c r="P4857" s="7">
        <f>H4857-M4857</f>
        <v/>
      </c>
      <c r="Q4857" s="7">
        <f>IF($I4857=1,(N4857-MAR1!$B$11)/MAR1!$D$11,(N4857-MAR1!$C$11)/MAR1!$E$11)</f>
        <v/>
      </c>
      <c r="R4857" s="7">
        <f>IF($I4857=1,(O4857-MAR1!$B$12)/MAR1!$D$12,(O4857-MAR1!$C$12)/MAR1!$E$12)</f>
        <v/>
      </c>
      <c r="S4857" s="7">
        <f>IF($I4857=1,(P4857-MAR1!$B$13)/MAR1!$D$13,(P4857-MAR1!$C$13)/MAR1!$E$13)</f>
        <v/>
      </c>
    </row>
    <row r="4858">
      <c r="A4858" s="5" t="n">
        <v>4857</v>
      </c>
      <c r="B4858" s="5" t="n">
        <v>14</v>
      </c>
      <c r="C4858" s="5" t="n">
        <v>112</v>
      </c>
      <c r="D4858" s="5" t="n">
        <v>4</v>
      </c>
      <c r="E4858" s="5" t="n">
        <v>0</v>
      </c>
      <c r="F4858" s="5" t="n">
        <v>37.5</v>
      </c>
      <c r="G4858" s="5" t="n">
        <v>19.8</v>
      </c>
      <c r="H4858" s="5" t="n">
        <v>27.29</v>
      </c>
      <c r="I4858" s="6">
        <f>IF(E4858&gt;=Markov!$B$3,1,0)</f>
        <v/>
      </c>
      <c r="J4858" s="6">
        <f>I4857</f>
        <v/>
      </c>
      <c r="K4858" s="7">
        <f>MAR1!$B$5+MAR1!$C$5*COS(2*PI()*$C4858/365)+MAR1!$D$5*SIN(2*PI()*$C4858/365)</f>
        <v/>
      </c>
      <c r="L4858" s="7">
        <f>MAR1!$B$6+MAR1!$C$6*COS(2*PI()*$C4858/365)+MAR1!$D$6*SIN(2*PI()*$C4858/365)</f>
        <v/>
      </c>
      <c r="M4858" s="7">
        <f>MAR1!$B$7+MAR1!$C$7*COS(2*PI()*$C4858/365)+MAR1!$D$7*SIN(2*PI()*$C4858/365)</f>
        <v/>
      </c>
      <c r="N4858" s="7">
        <f>F4858-K4858</f>
        <v/>
      </c>
      <c r="O4858" s="7">
        <f>G4858-L4858</f>
        <v/>
      </c>
      <c r="P4858" s="7">
        <f>H4858-M4858</f>
        <v/>
      </c>
      <c r="Q4858" s="7">
        <f>IF($I4858=1,(N4858-MAR1!$B$11)/MAR1!$D$11,(N4858-MAR1!$C$11)/MAR1!$E$11)</f>
        <v/>
      </c>
      <c r="R4858" s="7">
        <f>IF($I4858=1,(O4858-MAR1!$B$12)/MAR1!$D$12,(O4858-MAR1!$C$12)/MAR1!$E$12)</f>
        <v/>
      </c>
      <c r="S4858" s="7">
        <f>IF($I4858=1,(P4858-MAR1!$B$13)/MAR1!$D$13,(P4858-MAR1!$C$13)/MAR1!$E$13)</f>
        <v/>
      </c>
    </row>
    <row r="4859">
      <c r="A4859" s="5" t="n">
        <v>4858</v>
      </c>
      <c r="B4859" s="5" t="n">
        <v>14</v>
      </c>
      <c r="C4859" s="5" t="n">
        <v>113</v>
      </c>
      <c r="D4859" s="5" t="n">
        <v>4</v>
      </c>
      <c r="E4859" s="5" t="n">
        <v>0</v>
      </c>
      <c r="F4859" s="5" t="n">
        <v>39.4</v>
      </c>
      <c r="G4859" s="5" t="n">
        <v>22.6</v>
      </c>
      <c r="H4859" s="5" t="n">
        <v>25.24</v>
      </c>
      <c r="I4859" s="6">
        <f>IF(E4859&gt;=Markov!$B$3,1,0)</f>
        <v/>
      </c>
      <c r="J4859" s="6">
        <f>I4858</f>
        <v/>
      </c>
      <c r="K4859" s="7">
        <f>MAR1!$B$5+MAR1!$C$5*COS(2*PI()*$C4859/365)+MAR1!$D$5*SIN(2*PI()*$C4859/365)</f>
        <v/>
      </c>
      <c r="L4859" s="7">
        <f>MAR1!$B$6+MAR1!$C$6*COS(2*PI()*$C4859/365)+MAR1!$D$6*SIN(2*PI()*$C4859/365)</f>
        <v/>
      </c>
      <c r="M4859" s="7">
        <f>MAR1!$B$7+MAR1!$C$7*COS(2*PI()*$C4859/365)+MAR1!$D$7*SIN(2*PI()*$C4859/365)</f>
        <v/>
      </c>
      <c r="N4859" s="7">
        <f>F4859-K4859</f>
        <v/>
      </c>
      <c r="O4859" s="7">
        <f>G4859-L4859</f>
        <v/>
      </c>
      <c r="P4859" s="7">
        <f>H4859-M4859</f>
        <v/>
      </c>
      <c r="Q4859" s="7">
        <f>IF($I4859=1,(N4859-MAR1!$B$11)/MAR1!$D$11,(N4859-MAR1!$C$11)/MAR1!$E$11)</f>
        <v/>
      </c>
      <c r="R4859" s="7">
        <f>IF($I4859=1,(O4859-MAR1!$B$12)/MAR1!$D$12,(O4859-MAR1!$C$12)/MAR1!$E$12)</f>
        <v/>
      </c>
      <c r="S4859" s="7">
        <f>IF($I4859=1,(P4859-MAR1!$B$13)/MAR1!$D$13,(P4859-MAR1!$C$13)/MAR1!$E$13)</f>
        <v/>
      </c>
    </row>
    <row r="4860">
      <c r="A4860" s="5" t="n">
        <v>4859</v>
      </c>
      <c r="B4860" s="5" t="n">
        <v>14</v>
      </c>
      <c r="C4860" s="5" t="n">
        <v>114</v>
      </c>
      <c r="D4860" s="5" t="n">
        <v>4</v>
      </c>
      <c r="E4860" s="5" t="n">
        <v>0</v>
      </c>
      <c r="F4860" s="5" t="n">
        <v>38.1</v>
      </c>
      <c r="G4860" s="5" t="n">
        <v>23</v>
      </c>
      <c r="H4860" s="5" t="n">
        <v>25.36</v>
      </c>
      <c r="I4860" s="6">
        <f>IF(E4860&gt;=Markov!$B$3,1,0)</f>
        <v/>
      </c>
      <c r="J4860" s="6">
        <f>I4859</f>
        <v/>
      </c>
      <c r="K4860" s="7">
        <f>MAR1!$B$5+MAR1!$C$5*COS(2*PI()*$C4860/365)+MAR1!$D$5*SIN(2*PI()*$C4860/365)</f>
        <v/>
      </c>
      <c r="L4860" s="7">
        <f>MAR1!$B$6+MAR1!$C$6*COS(2*PI()*$C4860/365)+MAR1!$D$6*SIN(2*PI()*$C4860/365)</f>
        <v/>
      </c>
      <c r="M4860" s="7">
        <f>MAR1!$B$7+MAR1!$C$7*COS(2*PI()*$C4860/365)+MAR1!$D$7*SIN(2*PI()*$C4860/365)</f>
        <v/>
      </c>
      <c r="N4860" s="7">
        <f>F4860-K4860</f>
        <v/>
      </c>
      <c r="O4860" s="7">
        <f>G4860-L4860</f>
        <v/>
      </c>
      <c r="P4860" s="7">
        <f>H4860-M4860</f>
        <v/>
      </c>
      <c r="Q4860" s="7">
        <f>IF($I4860=1,(N4860-MAR1!$B$11)/MAR1!$D$11,(N4860-MAR1!$C$11)/MAR1!$E$11)</f>
        <v/>
      </c>
      <c r="R4860" s="7">
        <f>IF($I4860=1,(O4860-MAR1!$B$12)/MAR1!$D$12,(O4860-MAR1!$C$12)/MAR1!$E$12)</f>
        <v/>
      </c>
      <c r="S4860" s="7">
        <f>IF($I4860=1,(P4860-MAR1!$B$13)/MAR1!$D$13,(P4860-MAR1!$C$13)/MAR1!$E$13)</f>
        <v/>
      </c>
    </row>
    <row r="4861">
      <c r="A4861" s="5" t="n">
        <v>4860</v>
      </c>
      <c r="B4861" s="5" t="n">
        <v>14</v>
      </c>
      <c r="C4861" s="5" t="n">
        <v>115</v>
      </c>
      <c r="D4861" s="5" t="n">
        <v>4</v>
      </c>
      <c r="E4861" s="5" t="n">
        <v>0</v>
      </c>
      <c r="F4861" s="5" t="n">
        <v>39.7</v>
      </c>
      <c r="G4861" s="5" t="n">
        <v>24.8</v>
      </c>
      <c r="H4861" s="5" t="n">
        <v>25.39</v>
      </c>
      <c r="I4861" s="6">
        <f>IF(E4861&gt;=Markov!$B$3,1,0)</f>
        <v/>
      </c>
      <c r="J4861" s="6">
        <f>I4860</f>
        <v/>
      </c>
      <c r="K4861" s="7">
        <f>MAR1!$B$5+MAR1!$C$5*COS(2*PI()*$C4861/365)+MAR1!$D$5*SIN(2*PI()*$C4861/365)</f>
        <v/>
      </c>
      <c r="L4861" s="7">
        <f>MAR1!$B$6+MAR1!$C$6*COS(2*PI()*$C4861/365)+MAR1!$D$6*SIN(2*PI()*$C4861/365)</f>
        <v/>
      </c>
      <c r="M4861" s="7">
        <f>MAR1!$B$7+MAR1!$C$7*COS(2*PI()*$C4861/365)+MAR1!$D$7*SIN(2*PI()*$C4861/365)</f>
        <v/>
      </c>
      <c r="N4861" s="7">
        <f>F4861-K4861</f>
        <v/>
      </c>
      <c r="O4861" s="7">
        <f>G4861-L4861</f>
        <v/>
      </c>
      <c r="P4861" s="7">
        <f>H4861-M4861</f>
        <v/>
      </c>
      <c r="Q4861" s="7">
        <f>IF($I4861=1,(N4861-MAR1!$B$11)/MAR1!$D$11,(N4861-MAR1!$C$11)/MAR1!$E$11)</f>
        <v/>
      </c>
      <c r="R4861" s="7">
        <f>IF($I4861=1,(O4861-MAR1!$B$12)/MAR1!$D$12,(O4861-MAR1!$C$12)/MAR1!$E$12)</f>
        <v/>
      </c>
      <c r="S4861" s="7">
        <f>IF($I4861=1,(P4861-MAR1!$B$13)/MAR1!$D$13,(P4861-MAR1!$C$13)/MAR1!$E$13)</f>
        <v/>
      </c>
    </row>
    <row r="4862">
      <c r="A4862" s="5" t="n">
        <v>4861</v>
      </c>
      <c r="B4862" s="5" t="n">
        <v>14</v>
      </c>
      <c r="C4862" s="5" t="n">
        <v>116</v>
      </c>
      <c r="D4862" s="5" t="n">
        <v>4</v>
      </c>
      <c r="E4862" s="5" t="n">
        <v>0.1</v>
      </c>
      <c r="F4862" s="5" t="n">
        <v>37.2</v>
      </c>
      <c r="G4862" s="5" t="n">
        <v>25.9</v>
      </c>
      <c r="H4862" s="5" t="n">
        <v>18.13</v>
      </c>
      <c r="I4862" s="6">
        <f>IF(E4862&gt;=Markov!$B$3,1,0)</f>
        <v/>
      </c>
      <c r="J4862" s="6">
        <f>I4861</f>
        <v/>
      </c>
      <c r="K4862" s="7">
        <f>MAR1!$B$5+MAR1!$C$5*COS(2*PI()*$C4862/365)+MAR1!$D$5*SIN(2*PI()*$C4862/365)</f>
        <v/>
      </c>
      <c r="L4862" s="7">
        <f>MAR1!$B$6+MAR1!$C$6*COS(2*PI()*$C4862/365)+MAR1!$D$6*SIN(2*PI()*$C4862/365)</f>
        <v/>
      </c>
      <c r="M4862" s="7">
        <f>MAR1!$B$7+MAR1!$C$7*COS(2*PI()*$C4862/365)+MAR1!$D$7*SIN(2*PI()*$C4862/365)</f>
        <v/>
      </c>
      <c r="N4862" s="7">
        <f>F4862-K4862</f>
        <v/>
      </c>
      <c r="O4862" s="7">
        <f>G4862-L4862</f>
        <v/>
      </c>
      <c r="P4862" s="7">
        <f>H4862-M4862</f>
        <v/>
      </c>
      <c r="Q4862" s="7">
        <f>IF($I4862=1,(N4862-MAR1!$B$11)/MAR1!$D$11,(N4862-MAR1!$C$11)/MAR1!$E$11)</f>
        <v/>
      </c>
      <c r="R4862" s="7">
        <f>IF($I4862=1,(O4862-MAR1!$B$12)/MAR1!$D$12,(O4862-MAR1!$C$12)/MAR1!$E$12)</f>
        <v/>
      </c>
      <c r="S4862" s="7">
        <f>IF($I4862=1,(P4862-MAR1!$B$13)/MAR1!$D$13,(P4862-MAR1!$C$13)/MAR1!$E$13)</f>
        <v/>
      </c>
    </row>
    <row r="4863">
      <c r="A4863" s="5" t="n">
        <v>4862</v>
      </c>
      <c r="B4863" s="5" t="n">
        <v>14</v>
      </c>
      <c r="C4863" s="5" t="n">
        <v>117</v>
      </c>
      <c r="D4863" s="5" t="n">
        <v>4</v>
      </c>
      <c r="E4863" s="5" t="n">
        <v>0</v>
      </c>
      <c r="F4863" s="5" t="n">
        <v>40.6</v>
      </c>
      <c r="G4863" s="5" t="n">
        <v>25.9</v>
      </c>
      <c r="H4863" s="5" t="n">
        <v>31.04</v>
      </c>
      <c r="I4863" s="6">
        <f>IF(E4863&gt;=Markov!$B$3,1,0)</f>
        <v/>
      </c>
      <c r="J4863" s="6">
        <f>I4862</f>
        <v/>
      </c>
      <c r="K4863" s="7">
        <f>MAR1!$B$5+MAR1!$C$5*COS(2*PI()*$C4863/365)+MAR1!$D$5*SIN(2*PI()*$C4863/365)</f>
        <v/>
      </c>
      <c r="L4863" s="7">
        <f>MAR1!$B$6+MAR1!$C$6*COS(2*PI()*$C4863/365)+MAR1!$D$6*SIN(2*PI()*$C4863/365)</f>
        <v/>
      </c>
      <c r="M4863" s="7">
        <f>MAR1!$B$7+MAR1!$C$7*COS(2*PI()*$C4863/365)+MAR1!$D$7*SIN(2*PI()*$C4863/365)</f>
        <v/>
      </c>
      <c r="N4863" s="7">
        <f>F4863-K4863</f>
        <v/>
      </c>
      <c r="O4863" s="7">
        <f>G4863-L4863</f>
        <v/>
      </c>
      <c r="P4863" s="7">
        <f>H4863-M4863</f>
        <v/>
      </c>
      <c r="Q4863" s="7">
        <f>IF($I4863=1,(N4863-MAR1!$B$11)/MAR1!$D$11,(N4863-MAR1!$C$11)/MAR1!$E$11)</f>
        <v/>
      </c>
      <c r="R4863" s="7">
        <f>IF($I4863=1,(O4863-MAR1!$B$12)/MAR1!$D$12,(O4863-MAR1!$C$12)/MAR1!$E$12)</f>
        <v/>
      </c>
      <c r="S4863" s="7">
        <f>IF($I4863=1,(P4863-MAR1!$B$13)/MAR1!$D$13,(P4863-MAR1!$C$13)/MAR1!$E$13)</f>
        <v/>
      </c>
    </row>
    <row r="4864">
      <c r="A4864" s="5" t="n">
        <v>4863</v>
      </c>
      <c r="B4864" s="5" t="n">
        <v>14</v>
      </c>
      <c r="C4864" s="5" t="n">
        <v>118</v>
      </c>
      <c r="D4864" s="5" t="n">
        <v>4</v>
      </c>
      <c r="E4864" s="5" t="n">
        <v>0</v>
      </c>
      <c r="F4864" s="5" t="n">
        <v>38.8</v>
      </c>
      <c r="G4864" s="5" t="n">
        <v>25.5</v>
      </c>
      <c r="H4864" s="5" t="n">
        <v>22.82</v>
      </c>
      <c r="I4864" s="6">
        <f>IF(E4864&gt;=Markov!$B$3,1,0)</f>
        <v/>
      </c>
      <c r="J4864" s="6">
        <f>I4863</f>
        <v/>
      </c>
      <c r="K4864" s="7">
        <f>MAR1!$B$5+MAR1!$C$5*COS(2*PI()*$C4864/365)+MAR1!$D$5*SIN(2*PI()*$C4864/365)</f>
        <v/>
      </c>
      <c r="L4864" s="7">
        <f>MAR1!$B$6+MAR1!$C$6*COS(2*PI()*$C4864/365)+MAR1!$D$6*SIN(2*PI()*$C4864/365)</f>
        <v/>
      </c>
      <c r="M4864" s="7">
        <f>MAR1!$B$7+MAR1!$C$7*COS(2*PI()*$C4864/365)+MAR1!$D$7*SIN(2*PI()*$C4864/365)</f>
        <v/>
      </c>
      <c r="N4864" s="7">
        <f>F4864-K4864</f>
        <v/>
      </c>
      <c r="O4864" s="7">
        <f>G4864-L4864</f>
        <v/>
      </c>
      <c r="P4864" s="7">
        <f>H4864-M4864</f>
        <v/>
      </c>
      <c r="Q4864" s="7">
        <f>IF($I4864=1,(N4864-MAR1!$B$11)/MAR1!$D$11,(N4864-MAR1!$C$11)/MAR1!$E$11)</f>
        <v/>
      </c>
      <c r="R4864" s="7">
        <f>IF($I4864=1,(O4864-MAR1!$B$12)/MAR1!$D$12,(O4864-MAR1!$C$12)/MAR1!$E$12)</f>
        <v/>
      </c>
      <c r="S4864" s="7">
        <f>IF($I4864=1,(P4864-MAR1!$B$13)/MAR1!$D$13,(P4864-MAR1!$C$13)/MAR1!$E$13)</f>
        <v/>
      </c>
    </row>
    <row r="4865">
      <c r="A4865" s="5" t="n">
        <v>4864</v>
      </c>
      <c r="B4865" s="5" t="n">
        <v>14</v>
      </c>
      <c r="C4865" s="5" t="n">
        <v>119</v>
      </c>
      <c r="D4865" s="5" t="n">
        <v>4</v>
      </c>
      <c r="E4865" s="5" t="n">
        <v>0</v>
      </c>
      <c r="F4865" s="5" t="n">
        <v>36.2</v>
      </c>
      <c r="G4865" s="5" t="n">
        <v>24.1</v>
      </c>
      <c r="H4865" s="5" t="n">
        <v>17.24</v>
      </c>
      <c r="I4865" s="6">
        <f>IF(E4865&gt;=Markov!$B$3,1,0)</f>
        <v/>
      </c>
      <c r="J4865" s="6">
        <f>I4864</f>
        <v/>
      </c>
      <c r="K4865" s="7">
        <f>MAR1!$B$5+MAR1!$C$5*COS(2*PI()*$C4865/365)+MAR1!$D$5*SIN(2*PI()*$C4865/365)</f>
        <v/>
      </c>
      <c r="L4865" s="7">
        <f>MAR1!$B$6+MAR1!$C$6*COS(2*PI()*$C4865/365)+MAR1!$D$6*SIN(2*PI()*$C4865/365)</f>
        <v/>
      </c>
      <c r="M4865" s="7">
        <f>MAR1!$B$7+MAR1!$C$7*COS(2*PI()*$C4865/365)+MAR1!$D$7*SIN(2*PI()*$C4865/365)</f>
        <v/>
      </c>
      <c r="N4865" s="7">
        <f>F4865-K4865</f>
        <v/>
      </c>
      <c r="O4865" s="7">
        <f>G4865-L4865</f>
        <v/>
      </c>
      <c r="P4865" s="7">
        <f>H4865-M4865</f>
        <v/>
      </c>
      <c r="Q4865" s="7">
        <f>IF($I4865=1,(N4865-MAR1!$B$11)/MAR1!$D$11,(N4865-MAR1!$C$11)/MAR1!$E$11)</f>
        <v/>
      </c>
      <c r="R4865" s="7">
        <f>IF($I4865=1,(O4865-MAR1!$B$12)/MAR1!$D$12,(O4865-MAR1!$C$12)/MAR1!$E$12)</f>
        <v/>
      </c>
      <c r="S4865" s="7">
        <f>IF($I4865=1,(P4865-MAR1!$B$13)/MAR1!$D$13,(P4865-MAR1!$C$13)/MAR1!$E$13)</f>
        <v/>
      </c>
    </row>
    <row r="4866">
      <c r="A4866" s="5" t="n">
        <v>4865</v>
      </c>
      <c r="B4866" s="5" t="n">
        <v>14</v>
      </c>
      <c r="C4866" s="5" t="n">
        <v>120</v>
      </c>
      <c r="D4866" s="5" t="n">
        <v>4</v>
      </c>
      <c r="E4866" s="5" t="n">
        <v>0</v>
      </c>
      <c r="F4866" s="5" t="n">
        <v>36</v>
      </c>
      <c r="G4866" s="5" t="n">
        <v>23.2</v>
      </c>
      <c r="H4866" s="5" t="n">
        <v>19.82</v>
      </c>
      <c r="I4866" s="6">
        <f>IF(E4866&gt;=Markov!$B$3,1,0)</f>
        <v/>
      </c>
      <c r="J4866" s="6">
        <f>I4865</f>
        <v/>
      </c>
      <c r="K4866" s="7">
        <f>MAR1!$B$5+MAR1!$C$5*COS(2*PI()*$C4866/365)+MAR1!$D$5*SIN(2*PI()*$C4866/365)</f>
        <v/>
      </c>
      <c r="L4866" s="7">
        <f>MAR1!$B$6+MAR1!$C$6*COS(2*PI()*$C4866/365)+MAR1!$D$6*SIN(2*PI()*$C4866/365)</f>
        <v/>
      </c>
      <c r="M4866" s="7">
        <f>MAR1!$B$7+MAR1!$C$7*COS(2*PI()*$C4866/365)+MAR1!$D$7*SIN(2*PI()*$C4866/365)</f>
        <v/>
      </c>
      <c r="N4866" s="7">
        <f>F4866-K4866</f>
        <v/>
      </c>
      <c r="O4866" s="7">
        <f>G4866-L4866</f>
        <v/>
      </c>
      <c r="P4866" s="7">
        <f>H4866-M4866</f>
        <v/>
      </c>
      <c r="Q4866" s="7">
        <f>IF($I4866=1,(N4866-MAR1!$B$11)/MAR1!$D$11,(N4866-MAR1!$C$11)/MAR1!$E$11)</f>
        <v/>
      </c>
      <c r="R4866" s="7">
        <f>IF($I4866=1,(O4866-MAR1!$B$12)/MAR1!$D$12,(O4866-MAR1!$C$12)/MAR1!$E$12)</f>
        <v/>
      </c>
      <c r="S4866" s="7">
        <f>IF($I4866=1,(P4866-MAR1!$B$13)/MAR1!$D$13,(P4866-MAR1!$C$13)/MAR1!$E$13)</f>
        <v/>
      </c>
    </row>
    <row r="4867">
      <c r="A4867" s="5" t="n">
        <v>4866</v>
      </c>
      <c r="B4867" s="5" t="n">
        <v>14</v>
      </c>
      <c r="C4867" s="5" t="n">
        <v>121</v>
      </c>
      <c r="D4867" s="5" t="n">
        <v>5</v>
      </c>
      <c r="E4867" s="5" t="n">
        <v>0</v>
      </c>
      <c r="F4867" s="5" t="n">
        <v>36.2</v>
      </c>
      <c r="G4867" s="5" t="n">
        <v>22.5</v>
      </c>
      <c r="H4867" s="5" t="n">
        <v>25.92</v>
      </c>
      <c r="I4867" s="6">
        <f>IF(E4867&gt;=Markov!$B$3,1,0)</f>
        <v/>
      </c>
      <c r="J4867" s="6">
        <f>I4866</f>
        <v/>
      </c>
      <c r="K4867" s="7">
        <f>MAR1!$B$5+MAR1!$C$5*COS(2*PI()*$C4867/365)+MAR1!$D$5*SIN(2*PI()*$C4867/365)</f>
        <v/>
      </c>
      <c r="L4867" s="7">
        <f>MAR1!$B$6+MAR1!$C$6*COS(2*PI()*$C4867/365)+MAR1!$D$6*SIN(2*PI()*$C4867/365)</f>
        <v/>
      </c>
      <c r="M4867" s="7">
        <f>MAR1!$B$7+MAR1!$C$7*COS(2*PI()*$C4867/365)+MAR1!$D$7*SIN(2*PI()*$C4867/365)</f>
        <v/>
      </c>
      <c r="N4867" s="7">
        <f>F4867-K4867</f>
        <v/>
      </c>
      <c r="O4867" s="7">
        <f>G4867-L4867</f>
        <v/>
      </c>
      <c r="P4867" s="7">
        <f>H4867-M4867</f>
        <v/>
      </c>
      <c r="Q4867" s="7">
        <f>IF($I4867=1,(N4867-MAR1!$B$11)/MAR1!$D$11,(N4867-MAR1!$C$11)/MAR1!$E$11)</f>
        <v/>
      </c>
      <c r="R4867" s="7">
        <f>IF($I4867=1,(O4867-MAR1!$B$12)/MAR1!$D$12,(O4867-MAR1!$C$12)/MAR1!$E$12)</f>
        <v/>
      </c>
      <c r="S4867" s="7">
        <f>IF($I4867=1,(P4867-MAR1!$B$13)/MAR1!$D$13,(P4867-MAR1!$C$13)/MAR1!$E$13)</f>
        <v/>
      </c>
    </row>
    <row r="4868">
      <c r="A4868" s="5" t="n">
        <v>4867</v>
      </c>
      <c r="B4868" s="5" t="n">
        <v>14</v>
      </c>
      <c r="C4868" s="5" t="n">
        <v>122</v>
      </c>
      <c r="D4868" s="5" t="n">
        <v>5</v>
      </c>
      <c r="E4868" s="5" t="n">
        <v>0</v>
      </c>
      <c r="F4868" s="5" t="n">
        <v>36.7</v>
      </c>
      <c r="G4868" s="5" t="n">
        <v>26.6</v>
      </c>
      <c r="H4868" s="5" t="n">
        <v>17.48</v>
      </c>
      <c r="I4868" s="6">
        <f>IF(E4868&gt;=Markov!$B$3,1,0)</f>
        <v/>
      </c>
      <c r="J4868" s="6">
        <f>I4867</f>
        <v/>
      </c>
      <c r="K4868" s="7">
        <f>MAR1!$B$5+MAR1!$C$5*COS(2*PI()*$C4868/365)+MAR1!$D$5*SIN(2*PI()*$C4868/365)</f>
        <v/>
      </c>
      <c r="L4868" s="7">
        <f>MAR1!$B$6+MAR1!$C$6*COS(2*PI()*$C4868/365)+MAR1!$D$6*SIN(2*PI()*$C4868/365)</f>
        <v/>
      </c>
      <c r="M4868" s="7">
        <f>MAR1!$B$7+MAR1!$C$7*COS(2*PI()*$C4868/365)+MAR1!$D$7*SIN(2*PI()*$C4868/365)</f>
        <v/>
      </c>
      <c r="N4868" s="7">
        <f>F4868-K4868</f>
        <v/>
      </c>
      <c r="O4868" s="7">
        <f>G4868-L4868</f>
        <v/>
      </c>
      <c r="P4868" s="7">
        <f>H4868-M4868</f>
        <v/>
      </c>
      <c r="Q4868" s="7">
        <f>IF($I4868=1,(N4868-MAR1!$B$11)/MAR1!$D$11,(N4868-MAR1!$C$11)/MAR1!$E$11)</f>
        <v/>
      </c>
      <c r="R4868" s="7">
        <f>IF($I4868=1,(O4868-MAR1!$B$12)/MAR1!$D$12,(O4868-MAR1!$C$12)/MAR1!$E$12)</f>
        <v/>
      </c>
      <c r="S4868" s="7">
        <f>IF($I4868=1,(P4868-MAR1!$B$13)/MAR1!$D$13,(P4868-MAR1!$C$13)/MAR1!$E$13)</f>
        <v/>
      </c>
    </row>
    <row r="4869">
      <c r="A4869" s="5" t="n">
        <v>4868</v>
      </c>
      <c r="B4869" s="5" t="n">
        <v>14</v>
      </c>
      <c r="C4869" s="5" t="n">
        <v>123</v>
      </c>
      <c r="D4869" s="5" t="n">
        <v>5</v>
      </c>
      <c r="E4869" s="5" t="n">
        <v>0</v>
      </c>
      <c r="F4869" s="5" t="n">
        <v>38.9</v>
      </c>
      <c r="G4869" s="5" t="n">
        <v>23.9</v>
      </c>
      <c r="H4869" s="5" t="n">
        <v>21.29</v>
      </c>
      <c r="I4869" s="6">
        <f>IF(E4869&gt;=Markov!$B$3,1,0)</f>
        <v/>
      </c>
      <c r="J4869" s="6">
        <f>I4868</f>
        <v/>
      </c>
      <c r="K4869" s="7">
        <f>MAR1!$B$5+MAR1!$C$5*COS(2*PI()*$C4869/365)+MAR1!$D$5*SIN(2*PI()*$C4869/365)</f>
        <v/>
      </c>
      <c r="L4869" s="7">
        <f>MAR1!$B$6+MAR1!$C$6*COS(2*PI()*$C4869/365)+MAR1!$D$6*SIN(2*PI()*$C4869/365)</f>
        <v/>
      </c>
      <c r="M4869" s="7">
        <f>MAR1!$B$7+MAR1!$C$7*COS(2*PI()*$C4869/365)+MAR1!$D$7*SIN(2*PI()*$C4869/365)</f>
        <v/>
      </c>
      <c r="N4869" s="7">
        <f>F4869-K4869</f>
        <v/>
      </c>
      <c r="O4869" s="7">
        <f>G4869-L4869</f>
        <v/>
      </c>
      <c r="P4869" s="7">
        <f>H4869-M4869</f>
        <v/>
      </c>
      <c r="Q4869" s="7">
        <f>IF($I4869=1,(N4869-MAR1!$B$11)/MAR1!$D$11,(N4869-MAR1!$C$11)/MAR1!$E$11)</f>
        <v/>
      </c>
      <c r="R4869" s="7">
        <f>IF($I4869=1,(O4869-MAR1!$B$12)/MAR1!$D$12,(O4869-MAR1!$C$12)/MAR1!$E$12)</f>
        <v/>
      </c>
      <c r="S4869" s="7">
        <f>IF($I4869=1,(P4869-MAR1!$B$13)/MAR1!$D$13,(P4869-MAR1!$C$13)/MAR1!$E$13)</f>
        <v/>
      </c>
    </row>
    <row r="4870">
      <c r="A4870" s="5" t="n">
        <v>4869</v>
      </c>
      <c r="B4870" s="5" t="n">
        <v>14</v>
      </c>
      <c r="C4870" s="5" t="n">
        <v>124</v>
      </c>
      <c r="D4870" s="5" t="n">
        <v>5</v>
      </c>
      <c r="E4870" s="5" t="n">
        <v>0</v>
      </c>
      <c r="F4870" s="5" t="n">
        <v>40.2</v>
      </c>
      <c r="G4870" s="5" t="n">
        <v>25.6</v>
      </c>
      <c r="H4870" s="5" t="n">
        <v>21.61</v>
      </c>
      <c r="I4870" s="6">
        <f>IF(E4870&gt;=Markov!$B$3,1,0)</f>
        <v/>
      </c>
      <c r="J4870" s="6">
        <f>I4869</f>
        <v/>
      </c>
      <c r="K4870" s="7">
        <f>MAR1!$B$5+MAR1!$C$5*COS(2*PI()*$C4870/365)+MAR1!$D$5*SIN(2*PI()*$C4870/365)</f>
        <v/>
      </c>
      <c r="L4870" s="7">
        <f>MAR1!$B$6+MAR1!$C$6*COS(2*PI()*$C4870/365)+MAR1!$D$6*SIN(2*PI()*$C4870/365)</f>
        <v/>
      </c>
      <c r="M4870" s="7">
        <f>MAR1!$B$7+MAR1!$C$7*COS(2*PI()*$C4870/365)+MAR1!$D$7*SIN(2*PI()*$C4870/365)</f>
        <v/>
      </c>
      <c r="N4870" s="7">
        <f>F4870-K4870</f>
        <v/>
      </c>
      <c r="O4870" s="7">
        <f>G4870-L4870</f>
        <v/>
      </c>
      <c r="P4870" s="7">
        <f>H4870-M4870</f>
        <v/>
      </c>
      <c r="Q4870" s="7">
        <f>IF($I4870=1,(N4870-MAR1!$B$11)/MAR1!$D$11,(N4870-MAR1!$C$11)/MAR1!$E$11)</f>
        <v/>
      </c>
      <c r="R4870" s="7">
        <f>IF($I4870=1,(O4870-MAR1!$B$12)/MAR1!$D$12,(O4870-MAR1!$C$12)/MAR1!$E$12)</f>
        <v/>
      </c>
      <c r="S4870" s="7">
        <f>IF($I4870=1,(P4870-MAR1!$B$13)/MAR1!$D$13,(P4870-MAR1!$C$13)/MAR1!$E$13)</f>
        <v/>
      </c>
    </row>
    <row r="4871">
      <c r="A4871" s="5" t="n">
        <v>4870</v>
      </c>
      <c r="B4871" s="5" t="n">
        <v>14</v>
      </c>
      <c r="C4871" s="5" t="n">
        <v>125</v>
      </c>
      <c r="D4871" s="5" t="n">
        <v>5</v>
      </c>
      <c r="E4871" s="5" t="n">
        <v>0</v>
      </c>
      <c r="F4871" s="5" t="n">
        <v>38.8</v>
      </c>
      <c r="G4871" s="5" t="n">
        <v>24.1</v>
      </c>
      <c r="H4871" s="5" t="n">
        <v>19.59</v>
      </c>
      <c r="I4871" s="6">
        <f>IF(E4871&gt;=Markov!$B$3,1,0)</f>
        <v/>
      </c>
      <c r="J4871" s="6">
        <f>I4870</f>
        <v/>
      </c>
      <c r="K4871" s="7">
        <f>MAR1!$B$5+MAR1!$C$5*COS(2*PI()*$C4871/365)+MAR1!$D$5*SIN(2*PI()*$C4871/365)</f>
        <v/>
      </c>
      <c r="L4871" s="7">
        <f>MAR1!$B$6+MAR1!$C$6*COS(2*PI()*$C4871/365)+MAR1!$D$6*SIN(2*PI()*$C4871/365)</f>
        <v/>
      </c>
      <c r="M4871" s="7">
        <f>MAR1!$B$7+MAR1!$C$7*COS(2*PI()*$C4871/365)+MAR1!$D$7*SIN(2*PI()*$C4871/365)</f>
        <v/>
      </c>
      <c r="N4871" s="7">
        <f>F4871-K4871</f>
        <v/>
      </c>
      <c r="O4871" s="7">
        <f>G4871-L4871</f>
        <v/>
      </c>
      <c r="P4871" s="7">
        <f>H4871-M4871</f>
        <v/>
      </c>
      <c r="Q4871" s="7">
        <f>IF($I4871=1,(N4871-MAR1!$B$11)/MAR1!$D$11,(N4871-MAR1!$C$11)/MAR1!$E$11)</f>
        <v/>
      </c>
      <c r="R4871" s="7">
        <f>IF($I4871=1,(O4871-MAR1!$B$12)/MAR1!$D$12,(O4871-MAR1!$C$12)/MAR1!$E$12)</f>
        <v/>
      </c>
      <c r="S4871" s="7">
        <f>IF($I4871=1,(P4871-MAR1!$B$13)/MAR1!$D$13,(P4871-MAR1!$C$13)/MAR1!$E$13)</f>
        <v/>
      </c>
    </row>
    <row r="4872">
      <c r="A4872" s="5" t="n">
        <v>4871</v>
      </c>
      <c r="B4872" s="5" t="n">
        <v>14</v>
      </c>
      <c r="C4872" s="5" t="n">
        <v>126</v>
      </c>
      <c r="D4872" s="5" t="n">
        <v>5</v>
      </c>
      <c r="E4872" s="5" t="n">
        <v>0</v>
      </c>
      <c r="F4872" s="5" t="n">
        <v>37.4</v>
      </c>
      <c r="G4872" s="5" t="n">
        <v>24.8</v>
      </c>
      <c r="H4872" s="5" t="n">
        <v>21.5</v>
      </c>
      <c r="I4872" s="6">
        <f>IF(E4872&gt;=Markov!$B$3,1,0)</f>
        <v/>
      </c>
      <c r="J4872" s="6">
        <f>I4871</f>
        <v/>
      </c>
      <c r="K4872" s="7">
        <f>MAR1!$B$5+MAR1!$C$5*COS(2*PI()*$C4872/365)+MAR1!$D$5*SIN(2*PI()*$C4872/365)</f>
        <v/>
      </c>
      <c r="L4872" s="7">
        <f>MAR1!$B$6+MAR1!$C$6*COS(2*PI()*$C4872/365)+MAR1!$D$6*SIN(2*PI()*$C4872/365)</f>
        <v/>
      </c>
      <c r="M4872" s="7">
        <f>MAR1!$B$7+MAR1!$C$7*COS(2*PI()*$C4872/365)+MAR1!$D$7*SIN(2*PI()*$C4872/365)</f>
        <v/>
      </c>
      <c r="N4872" s="7">
        <f>F4872-K4872</f>
        <v/>
      </c>
      <c r="O4872" s="7">
        <f>G4872-L4872</f>
        <v/>
      </c>
      <c r="P4872" s="7">
        <f>H4872-M4872</f>
        <v/>
      </c>
      <c r="Q4872" s="7">
        <f>IF($I4872=1,(N4872-MAR1!$B$11)/MAR1!$D$11,(N4872-MAR1!$C$11)/MAR1!$E$11)</f>
        <v/>
      </c>
      <c r="R4872" s="7">
        <f>IF($I4872=1,(O4872-MAR1!$B$12)/MAR1!$D$12,(O4872-MAR1!$C$12)/MAR1!$E$12)</f>
        <v/>
      </c>
      <c r="S4872" s="7">
        <f>IF($I4872=1,(P4872-MAR1!$B$13)/MAR1!$D$13,(P4872-MAR1!$C$13)/MAR1!$E$13)</f>
        <v/>
      </c>
    </row>
    <row r="4873">
      <c r="A4873" s="5" t="n">
        <v>4872</v>
      </c>
      <c r="B4873" s="5" t="n">
        <v>14</v>
      </c>
      <c r="C4873" s="5" t="n">
        <v>127</v>
      </c>
      <c r="D4873" s="5" t="n">
        <v>5</v>
      </c>
      <c r="E4873" s="5" t="n">
        <v>0</v>
      </c>
      <c r="F4873" s="5" t="n">
        <v>36.8</v>
      </c>
      <c r="G4873" s="5" t="n">
        <v>25.2</v>
      </c>
      <c r="H4873" s="5" t="n">
        <v>20.38</v>
      </c>
      <c r="I4873" s="6">
        <f>IF(E4873&gt;=Markov!$B$3,1,0)</f>
        <v/>
      </c>
      <c r="J4873" s="6">
        <f>I4872</f>
        <v/>
      </c>
      <c r="K4873" s="7">
        <f>MAR1!$B$5+MAR1!$C$5*COS(2*PI()*$C4873/365)+MAR1!$D$5*SIN(2*PI()*$C4873/365)</f>
        <v/>
      </c>
      <c r="L4873" s="7">
        <f>MAR1!$B$6+MAR1!$C$6*COS(2*PI()*$C4873/365)+MAR1!$D$6*SIN(2*PI()*$C4873/365)</f>
        <v/>
      </c>
      <c r="M4873" s="7">
        <f>MAR1!$B$7+MAR1!$C$7*COS(2*PI()*$C4873/365)+MAR1!$D$7*SIN(2*PI()*$C4873/365)</f>
        <v/>
      </c>
      <c r="N4873" s="7">
        <f>F4873-K4873</f>
        <v/>
      </c>
      <c r="O4873" s="7">
        <f>G4873-L4873</f>
        <v/>
      </c>
      <c r="P4873" s="7">
        <f>H4873-M4873</f>
        <v/>
      </c>
      <c r="Q4873" s="7">
        <f>IF($I4873=1,(N4873-MAR1!$B$11)/MAR1!$D$11,(N4873-MAR1!$C$11)/MAR1!$E$11)</f>
        <v/>
      </c>
      <c r="R4873" s="7">
        <f>IF($I4873=1,(O4873-MAR1!$B$12)/MAR1!$D$12,(O4873-MAR1!$C$12)/MAR1!$E$12)</f>
        <v/>
      </c>
      <c r="S4873" s="7">
        <f>IF($I4873=1,(P4873-MAR1!$B$13)/MAR1!$D$13,(P4873-MAR1!$C$13)/MAR1!$E$13)</f>
        <v/>
      </c>
    </row>
    <row r="4874">
      <c r="A4874" s="5" t="n">
        <v>4873</v>
      </c>
      <c r="B4874" s="5" t="n">
        <v>14</v>
      </c>
      <c r="C4874" s="5" t="n">
        <v>128</v>
      </c>
      <c r="D4874" s="5" t="n">
        <v>5</v>
      </c>
      <c r="E4874" s="5" t="n">
        <v>9</v>
      </c>
      <c r="F4874" s="5" t="n">
        <v>35.7</v>
      </c>
      <c r="G4874" s="5" t="n">
        <v>26.2</v>
      </c>
      <c r="H4874" s="5" t="n">
        <v>16.35</v>
      </c>
      <c r="I4874" s="6">
        <f>IF(E4874&gt;=Markov!$B$3,1,0)</f>
        <v/>
      </c>
      <c r="J4874" s="6">
        <f>I4873</f>
        <v/>
      </c>
      <c r="K4874" s="7">
        <f>MAR1!$B$5+MAR1!$C$5*COS(2*PI()*$C4874/365)+MAR1!$D$5*SIN(2*PI()*$C4874/365)</f>
        <v/>
      </c>
      <c r="L4874" s="7">
        <f>MAR1!$B$6+MAR1!$C$6*COS(2*PI()*$C4874/365)+MAR1!$D$6*SIN(2*PI()*$C4874/365)</f>
        <v/>
      </c>
      <c r="M4874" s="7">
        <f>MAR1!$B$7+MAR1!$C$7*COS(2*PI()*$C4874/365)+MAR1!$D$7*SIN(2*PI()*$C4874/365)</f>
        <v/>
      </c>
      <c r="N4874" s="7">
        <f>F4874-K4874</f>
        <v/>
      </c>
      <c r="O4874" s="7">
        <f>G4874-L4874</f>
        <v/>
      </c>
      <c r="P4874" s="7">
        <f>H4874-M4874</f>
        <v/>
      </c>
      <c r="Q4874" s="7">
        <f>IF($I4874=1,(N4874-MAR1!$B$11)/MAR1!$D$11,(N4874-MAR1!$C$11)/MAR1!$E$11)</f>
        <v/>
      </c>
      <c r="R4874" s="7">
        <f>IF($I4874=1,(O4874-MAR1!$B$12)/MAR1!$D$12,(O4874-MAR1!$C$12)/MAR1!$E$12)</f>
        <v/>
      </c>
      <c r="S4874" s="7">
        <f>IF($I4874=1,(P4874-MAR1!$B$13)/MAR1!$D$13,(P4874-MAR1!$C$13)/MAR1!$E$13)</f>
        <v/>
      </c>
    </row>
    <row r="4875">
      <c r="A4875" s="5" t="n">
        <v>4874</v>
      </c>
      <c r="B4875" s="5" t="n">
        <v>14</v>
      </c>
      <c r="C4875" s="5" t="n">
        <v>129</v>
      </c>
      <c r="D4875" s="5" t="n">
        <v>5</v>
      </c>
      <c r="E4875" s="5" t="n">
        <v>0</v>
      </c>
      <c r="F4875" s="5" t="n">
        <v>37.8</v>
      </c>
      <c r="G4875" s="5" t="n">
        <v>23.3</v>
      </c>
      <c r="H4875" s="5" t="n">
        <v>24.2</v>
      </c>
      <c r="I4875" s="6">
        <f>IF(E4875&gt;=Markov!$B$3,1,0)</f>
        <v/>
      </c>
      <c r="J4875" s="6">
        <f>I4874</f>
        <v/>
      </c>
      <c r="K4875" s="7">
        <f>MAR1!$B$5+MAR1!$C$5*COS(2*PI()*$C4875/365)+MAR1!$D$5*SIN(2*PI()*$C4875/365)</f>
        <v/>
      </c>
      <c r="L4875" s="7">
        <f>MAR1!$B$6+MAR1!$C$6*COS(2*PI()*$C4875/365)+MAR1!$D$6*SIN(2*PI()*$C4875/365)</f>
        <v/>
      </c>
      <c r="M4875" s="7">
        <f>MAR1!$B$7+MAR1!$C$7*COS(2*PI()*$C4875/365)+MAR1!$D$7*SIN(2*PI()*$C4875/365)</f>
        <v/>
      </c>
      <c r="N4875" s="7">
        <f>F4875-K4875</f>
        <v/>
      </c>
      <c r="O4875" s="7">
        <f>G4875-L4875</f>
        <v/>
      </c>
      <c r="P4875" s="7">
        <f>H4875-M4875</f>
        <v/>
      </c>
      <c r="Q4875" s="7">
        <f>IF($I4875=1,(N4875-MAR1!$B$11)/MAR1!$D$11,(N4875-MAR1!$C$11)/MAR1!$E$11)</f>
        <v/>
      </c>
      <c r="R4875" s="7">
        <f>IF($I4875=1,(O4875-MAR1!$B$12)/MAR1!$D$12,(O4875-MAR1!$C$12)/MAR1!$E$12)</f>
        <v/>
      </c>
      <c r="S4875" s="7">
        <f>IF($I4875=1,(P4875-MAR1!$B$13)/MAR1!$D$13,(P4875-MAR1!$C$13)/MAR1!$E$13)</f>
        <v/>
      </c>
    </row>
    <row r="4876">
      <c r="A4876" s="5" t="n">
        <v>4875</v>
      </c>
      <c r="B4876" s="5" t="n">
        <v>14</v>
      </c>
      <c r="C4876" s="5" t="n">
        <v>130</v>
      </c>
      <c r="D4876" s="5" t="n">
        <v>5</v>
      </c>
      <c r="E4876" s="5" t="n">
        <v>0</v>
      </c>
      <c r="F4876" s="5" t="n">
        <v>38.4</v>
      </c>
      <c r="G4876" s="5" t="n">
        <v>24.8</v>
      </c>
      <c r="H4876" s="5" t="n">
        <v>27.56</v>
      </c>
      <c r="I4876" s="6">
        <f>IF(E4876&gt;=Markov!$B$3,1,0)</f>
        <v/>
      </c>
      <c r="J4876" s="6">
        <f>I4875</f>
        <v/>
      </c>
      <c r="K4876" s="7">
        <f>MAR1!$B$5+MAR1!$C$5*COS(2*PI()*$C4876/365)+MAR1!$D$5*SIN(2*PI()*$C4876/365)</f>
        <v/>
      </c>
      <c r="L4876" s="7">
        <f>MAR1!$B$6+MAR1!$C$6*COS(2*PI()*$C4876/365)+MAR1!$D$6*SIN(2*PI()*$C4876/365)</f>
        <v/>
      </c>
      <c r="M4876" s="7">
        <f>MAR1!$B$7+MAR1!$C$7*COS(2*PI()*$C4876/365)+MAR1!$D$7*SIN(2*PI()*$C4876/365)</f>
        <v/>
      </c>
      <c r="N4876" s="7">
        <f>F4876-K4876</f>
        <v/>
      </c>
      <c r="O4876" s="7">
        <f>G4876-L4876</f>
        <v/>
      </c>
      <c r="P4876" s="7">
        <f>H4876-M4876</f>
        <v/>
      </c>
      <c r="Q4876" s="7">
        <f>IF($I4876=1,(N4876-MAR1!$B$11)/MAR1!$D$11,(N4876-MAR1!$C$11)/MAR1!$E$11)</f>
        <v/>
      </c>
      <c r="R4876" s="7">
        <f>IF($I4876=1,(O4876-MAR1!$B$12)/MAR1!$D$12,(O4876-MAR1!$C$12)/MAR1!$E$12)</f>
        <v/>
      </c>
      <c r="S4876" s="7">
        <f>IF($I4876=1,(P4876-MAR1!$B$13)/MAR1!$D$13,(P4876-MAR1!$C$13)/MAR1!$E$13)</f>
        <v/>
      </c>
    </row>
    <row r="4877">
      <c r="A4877" s="5" t="n">
        <v>4876</v>
      </c>
      <c r="B4877" s="5" t="n">
        <v>14</v>
      </c>
      <c r="C4877" s="5" t="n">
        <v>131</v>
      </c>
      <c r="D4877" s="5" t="n">
        <v>5</v>
      </c>
      <c r="E4877" s="5" t="n">
        <v>0</v>
      </c>
      <c r="F4877" s="5" t="n">
        <v>37</v>
      </c>
      <c r="G4877" s="5" t="n">
        <v>26.3</v>
      </c>
      <c r="H4877" s="5" t="n">
        <v>22</v>
      </c>
      <c r="I4877" s="6">
        <f>IF(E4877&gt;=Markov!$B$3,1,0)</f>
        <v/>
      </c>
      <c r="J4877" s="6">
        <f>I4876</f>
        <v/>
      </c>
      <c r="K4877" s="7">
        <f>MAR1!$B$5+MAR1!$C$5*COS(2*PI()*$C4877/365)+MAR1!$D$5*SIN(2*PI()*$C4877/365)</f>
        <v/>
      </c>
      <c r="L4877" s="7">
        <f>MAR1!$B$6+MAR1!$C$6*COS(2*PI()*$C4877/365)+MAR1!$D$6*SIN(2*PI()*$C4877/365)</f>
        <v/>
      </c>
      <c r="M4877" s="7">
        <f>MAR1!$B$7+MAR1!$C$7*COS(2*PI()*$C4877/365)+MAR1!$D$7*SIN(2*PI()*$C4877/365)</f>
        <v/>
      </c>
      <c r="N4877" s="7">
        <f>F4877-K4877</f>
        <v/>
      </c>
      <c r="O4877" s="7">
        <f>G4877-L4877</f>
        <v/>
      </c>
      <c r="P4877" s="7">
        <f>H4877-M4877</f>
        <v/>
      </c>
      <c r="Q4877" s="7">
        <f>IF($I4877=1,(N4877-MAR1!$B$11)/MAR1!$D$11,(N4877-MAR1!$C$11)/MAR1!$E$11)</f>
        <v/>
      </c>
      <c r="R4877" s="7">
        <f>IF($I4877=1,(O4877-MAR1!$B$12)/MAR1!$D$12,(O4877-MAR1!$C$12)/MAR1!$E$12)</f>
        <v/>
      </c>
      <c r="S4877" s="7">
        <f>IF($I4877=1,(P4877-MAR1!$B$13)/MAR1!$D$13,(P4877-MAR1!$C$13)/MAR1!$E$13)</f>
        <v/>
      </c>
    </row>
    <row r="4878">
      <c r="A4878" s="5" t="n">
        <v>4877</v>
      </c>
      <c r="B4878" s="5" t="n">
        <v>14</v>
      </c>
      <c r="C4878" s="5" t="n">
        <v>132</v>
      </c>
      <c r="D4878" s="5" t="n">
        <v>5</v>
      </c>
      <c r="E4878" s="5" t="n">
        <v>0</v>
      </c>
      <c r="F4878" s="5" t="n">
        <v>37.4</v>
      </c>
      <c r="G4878" s="5" t="n">
        <v>27.6</v>
      </c>
      <c r="H4878" s="5" t="n">
        <v>20.59</v>
      </c>
      <c r="I4878" s="6">
        <f>IF(E4878&gt;=Markov!$B$3,1,0)</f>
        <v/>
      </c>
      <c r="J4878" s="6">
        <f>I4877</f>
        <v/>
      </c>
      <c r="K4878" s="7">
        <f>MAR1!$B$5+MAR1!$C$5*COS(2*PI()*$C4878/365)+MAR1!$D$5*SIN(2*PI()*$C4878/365)</f>
        <v/>
      </c>
      <c r="L4878" s="7">
        <f>MAR1!$B$6+MAR1!$C$6*COS(2*PI()*$C4878/365)+MAR1!$D$6*SIN(2*PI()*$C4878/365)</f>
        <v/>
      </c>
      <c r="M4878" s="7">
        <f>MAR1!$B$7+MAR1!$C$7*COS(2*PI()*$C4878/365)+MAR1!$D$7*SIN(2*PI()*$C4878/365)</f>
        <v/>
      </c>
      <c r="N4878" s="7">
        <f>F4878-K4878</f>
        <v/>
      </c>
      <c r="O4878" s="7">
        <f>G4878-L4878</f>
        <v/>
      </c>
      <c r="P4878" s="7">
        <f>H4878-M4878</f>
        <v/>
      </c>
      <c r="Q4878" s="7">
        <f>IF($I4878=1,(N4878-MAR1!$B$11)/MAR1!$D$11,(N4878-MAR1!$C$11)/MAR1!$E$11)</f>
        <v/>
      </c>
      <c r="R4878" s="7">
        <f>IF($I4878=1,(O4878-MAR1!$B$12)/MAR1!$D$12,(O4878-MAR1!$C$12)/MAR1!$E$12)</f>
        <v/>
      </c>
      <c r="S4878" s="7">
        <f>IF($I4878=1,(P4878-MAR1!$B$13)/MAR1!$D$13,(P4878-MAR1!$C$13)/MAR1!$E$13)</f>
        <v/>
      </c>
    </row>
    <row r="4879">
      <c r="A4879" s="5" t="n">
        <v>4878</v>
      </c>
      <c r="B4879" s="5" t="n">
        <v>14</v>
      </c>
      <c r="C4879" s="5" t="n">
        <v>133</v>
      </c>
      <c r="D4879" s="5" t="n">
        <v>5</v>
      </c>
      <c r="E4879" s="5" t="n">
        <v>0</v>
      </c>
      <c r="F4879" s="5" t="n">
        <v>37.5</v>
      </c>
      <c r="G4879" s="5" t="n">
        <v>27.7</v>
      </c>
      <c r="H4879" s="5" t="n">
        <v>19.95</v>
      </c>
      <c r="I4879" s="6">
        <f>IF(E4879&gt;=Markov!$B$3,1,0)</f>
        <v/>
      </c>
      <c r="J4879" s="6">
        <f>I4878</f>
        <v/>
      </c>
      <c r="K4879" s="7">
        <f>MAR1!$B$5+MAR1!$C$5*COS(2*PI()*$C4879/365)+MAR1!$D$5*SIN(2*PI()*$C4879/365)</f>
        <v/>
      </c>
      <c r="L4879" s="7">
        <f>MAR1!$B$6+MAR1!$C$6*COS(2*PI()*$C4879/365)+MAR1!$D$6*SIN(2*PI()*$C4879/365)</f>
        <v/>
      </c>
      <c r="M4879" s="7">
        <f>MAR1!$B$7+MAR1!$C$7*COS(2*PI()*$C4879/365)+MAR1!$D$7*SIN(2*PI()*$C4879/365)</f>
        <v/>
      </c>
      <c r="N4879" s="7">
        <f>F4879-K4879</f>
        <v/>
      </c>
      <c r="O4879" s="7">
        <f>G4879-L4879</f>
        <v/>
      </c>
      <c r="P4879" s="7">
        <f>H4879-M4879</f>
        <v/>
      </c>
      <c r="Q4879" s="7">
        <f>IF($I4879=1,(N4879-MAR1!$B$11)/MAR1!$D$11,(N4879-MAR1!$C$11)/MAR1!$E$11)</f>
        <v/>
      </c>
      <c r="R4879" s="7">
        <f>IF($I4879=1,(O4879-MAR1!$B$12)/MAR1!$D$12,(O4879-MAR1!$C$12)/MAR1!$E$12)</f>
        <v/>
      </c>
      <c r="S4879" s="7">
        <f>IF($I4879=1,(P4879-MAR1!$B$13)/MAR1!$D$13,(P4879-MAR1!$C$13)/MAR1!$E$13)</f>
        <v/>
      </c>
    </row>
    <row r="4880">
      <c r="A4880" s="5" t="n">
        <v>4879</v>
      </c>
      <c r="B4880" s="5" t="n">
        <v>14</v>
      </c>
      <c r="C4880" s="5" t="n">
        <v>134</v>
      </c>
      <c r="D4880" s="5" t="n">
        <v>5</v>
      </c>
      <c r="E4880" s="5" t="n">
        <v>0</v>
      </c>
      <c r="F4880" s="5" t="n">
        <v>35.9</v>
      </c>
      <c r="G4880" s="5" t="n">
        <v>26.2</v>
      </c>
      <c r="H4880" s="5" t="n">
        <v>28.42</v>
      </c>
      <c r="I4880" s="6">
        <f>IF(E4880&gt;=Markov!$B$3,1,0)</f>
        <v/>
      </c>
      <c r="J4880" s="6">
        <f>I4879</f>
        <v/>
      </c>
      <c r="K4880" s="7">
        <f>MAR1!$B$5+MAR1!$C$5*COS(2*PI()*$C4880/365)+MAR1!$D$5*SIN(2*PI()*$C4880/365)</f>
        <v/>
      </c>
      <c r="L4880" s="7">
        <f>MAR1!$B$6+MAR1!$C$6*COS(2*PI()*$C4880/365)+MAR1!$D$6*SIN(2*PI()*$C4880/365)</f>
        <v/>
      </c>
      <c r="M4880" s="7">
        <f>MAR1!$B$7+MAR1!$C$7*COS(2*PI()*$C4880/365)+MAR1!$D$7*SIN(2*PI()*$C4880/365)</f>
        <v/>
      </c>
      <c r="N4880" s="7">
        <f>F4880-K4880</f>
        <v/>
      </c>
      <c r="O4880" s="7">
        <f>G4880-L4880</f>
        <v/>
      </c>
      <c r="P4880" s="7">
        <f>H4880-M4880</f>
        <v/>
      </c>
      <c r="Q4880" s="7">
        <f>IF($I4880=1,(N4880-MAR1!$B$11)/MAR1!$D$11,(N4880-MAR1!$C$11)/MAR1!$E$11)</f>
        <v/>
      </c>
      <c r="R4880" s="7">
        <f>IF($I4880=1,(O4880-MAR1!$B$12)/MAR1!$D$12,(O4880-MAR1!$C$12)/MAR1!$E$12)</f>
        <v/>
      </c>
      <c r="S4880" s="7">
        <f>IF($I4880=1,(P4880-MAR1!$B$13)/MAR1!$D$13,(P4880-MAR1!$C$13)/MAR1!$E$13)</f>
        <v/>
      </c>
    </row>
    <row r="4881">
      <c r="A4881" s="5" t="n">
        <v>4880</v>
      </c>
      <c r="B4881" s="5" t="n">
        <v>14</v>
      </c>
      <c r="C4881" s="5" t="n">
        <v>135</v>
      </c>
      <c r="D4881" s="5" t="n">
        <v>5</v>
      </c>
      <c r="E4881" s="5" t="n">
        <v>0</v>
      </c>
      <c r="F4881" s="5" t="n">
        <v>35.7</v>
      </c>
      <c r="G4881" s="5" t="n">
        <v>25.2</v>
      </c>
      <c r="H4881" s="5" t="n">
        <v>21.98</v>
      </c>
      <c r="I4881" s="6">
        <f>IF(E4881&gt;=Markov!$B$3,1,0)</f>
        <v/>
      </c>
      <c r="J4881" s="6">
        <f>I4880</f>
        <v/>
      </c>
      <c r="K4881" s="7">
        <f>MAR1!$B$5+MAR1!$C$5*COS(2*PI()*$C4881/365)+MAR1!$D$5*SIN(2*PI()*$C4881/365)</f>
        <v/>
      </c>
      <c r="L4881" s="7">
        <f>MAR1!$B$6+MAR1!$C$6*COS(2*PI()*$C4881/365)+MAR1!$D$6*SIN(2*PI()*$C4881/365)</f>
        <v/>
      </c>
      <c r="M4881" s="7">
        <f>MAR1!$B$7+MAR1!$C$7*COS(2*PI()*$C4881/365)+MAR1!$D$7*SIN(2*PI()*$C4881/365)</f>
        <v/>
      </c>
      <c r="N4881" s="7">
        <f>F4881-K4881</f>
        <v/>
      </c>
      <c r="O4881" s="7">
        <f>G4881-L4881</f>
        <v/>
      </c>
      <c r="P4881" s="7">
        <f>H4881-M4881</f>
        <v/>
      </c>
      <c r="Q4881" s="7">
        <f>IF($I4881=1,(N4881-MAR1!$B$11)/MAR1!$D$11,(N4881-MAR1!$C$11)/MAR1!$E$11)</f>
        <v/>
      </c>
      <c r="R4881" s="7">
        <f>IF($I4881=1,(O4881-MAR1!$B$12)/MAR1!$D$12,(O4881-MAR1!$C$12)/MAR1!$E$12)</f>
        <v/>
      </c>
      <c r="S4881" s="7">
        <f>IF($I4881=1,(P4881-MAR1!$B$13)/MAR1!$D$13,(P4881-MAR1!$C$13)/MAR1!$E$13)</f>
        <v/>
      </c>
    </row>
    <row r="4882">
      <c r="A4882" s="5" t="n">
        <v>4881</v>
      </c>
      <c r="B4882" s="5" t="n">
        <v>14</v>
      </c>
      <c r="C4882" s="5" t="n">
        <v>136</v>
      </c>
      <c r="D4882" s="5" t="n">
        <v>5</v>
      </c>
      <c r="E4882" s="5" t="n">
        <v>0</v>
      </c>
      <c r="F4882" s="5" t="n">
        <v>35.5</v>
      </c>
      <c r="G4882" s="5" t="n">
        <v>26.7</v>
      </c>
      <c r="H4882" s="5" t="n">
        <v>21.83</v>
      </c>
      <c r="I4882" s="6">
        <f>IF(E4882&gt;=Markov!$B$3,1,0)</f>
        <v/>
      </c>
      <c r="J4882" s="6">
        <f>I4881</f>
        <v/>
      </c>
      <c r="K4882" s="7">
        <f>MAR1!$B$5+MAR1!$C$5*COS(2*PI()*$C4882/365)+MAR1!$D$5*SIN(2*PI()*$C4882/365)</f>
        <v/>
      </c>
      <c r="L4882" s="7">
        <f>MAR1!$B$6+MAR1!$C$6*COS(2*PI()*$C4882/365)+MAR1!$D$6*SIN(2*PI()*$C4882/365)</f>
        <v/>
      </c>
      <c r="M4882" s="7">
        <f>MAR1!$B$7+MAR1!$C$7*COS(2*PI()*$C4882/365)+MAR1!$D$7*SIN(2*PI()*$C4882/365)</f>
        <v/>
      </c>
      <c r="N4882" s="7">
        <f>F4882-K4882</f>
        <v/>
      </c>
      <c r="O4882" s="7">
        <f>G4882-L4882</f>
        <v/>
      </c>
      <c r="P4882" s="7">
        <f>H4882-M4882</f>
        <v/>
      </c>
      <c r="Q4882" s="7">
        <f>IF($I4882=1,(N4882-MAR1!$B$11)/MAR1!$D$11,(N4882-MAR1!$C$11)/MAR1!$E$11)</f>
        <v/>
      </c>
      <c r="R4882" s="7">
        <f>IF($I4882=1,(O4882-MAR1!$B$12)/MAR1!$D$12,(O4882-MAR1!$C$12)/MAR1!$E$12)</f>
        <v/>
      </c>
      <c r="S4882" s="7">
        <f>IF($I4882=1,(P4882-MAR1!$B$13)/MAR1!$D$13,(P4882-MAR1!$C$13)/MAR1!$E$13)</f>
        <v/>
      </c>
    </row>
    <row r="4883">
      <c r="A4883" s="5" t="n">
        <v>4882</v>
      </c>
      <c r="B4883" s="5" t="n">
        <v>14</v>
      </c>
      <c r="C4883" s="5" t="n">
        <v>137</v>
      </c>
      <c r="D4883" s="5" t="n">
        <v>5</v>
      </c>
      <c r="E4883" s="5" t="n">
        <v>0</v>
      </c>
      <c r="F4883" s="5" t="n">
        <v>39.3</v>
      </c>
      <c r="G4883" s="5" t="n">
        <v>27.2</v>
      </c>
      <c r="H4883" s="5" t="n">
        <v>22.01</v>
      </c>
      <c r="I4883" s="6">
        <f>IF(E4883&gt;=Markov!$B$3,1,0)</f>
        <v/>
      </c>
      <c r="J4883" s="6">
        <f>I4882</f>
        <v/>
      </c>
      <c r="K4883" s="7">
        <f>MAR1!$B$5+MAR1!$C$5*COS(2*PI()*$C4883/365)+MAR1!$D$5*SIN(2*PI()*$C4883/365)</f>
        <v/>
      </c>
      <c r="L4883" s="7">
        <f>MAR1!$B$6+MAR1!$C$6*COS(2*PI()*$C4883/365)+MAR1!$D$6*SIN(2*PI()*$C4883/365)</f>
        <v/>
      </c>
      <c r="M4883" s="7">
        <f>MAR1!$B$7+MAR1!$C$7*COS(2*PI()*$C4883/365)+MAR1!$D$7*SIN(2*PI()*$C4883/365)</f>
        <v/>
      </c>
      <c r="N4883" s="7">
        <f>F4883-K4883</f>
        <v/>
      </c>
      <c r="O4883" s="7">
        <f>G4883-L4883</f>
        <v/>
      </c>
      <c r="P4883" s="7">
        <f>H4883-M4883</f>
        <v/>
      </c>
      <c r="Q4883" s="7">
        <f>IF($I4883=1,(N4883-MAR1!$B$11)/MAR1!$D$11,(N4883-MAR1!$C$11)/MAR1!$E$11)</f>
        <v/>
      </c>
      <c r="R4883" s="7">
        <f>IF($I4883=1,(O4883-MAR1!$B$12)/MAR1!$D$12,(O4883-MAR1!$C$12)/MAR1!$E$12)</f>
        <v/>
      </c>
      <c r="S4883" s="7">
        <f>IF($I4883=1,(P4883-MAR1!$B$13)/MAR1!$D$13,(P4883-MAR1!$C$13)/MAR1!$E$13)</f>
        <v/>
      </c>
    </row>
    <row r="4884">
      <c r="A4884" s="5" t="n">
        <v>4883</v>
      </c>
      <c r="B4884" s="5" t="n">
        <v>14</v>
      </c>
      <c r="C4884" s="5" t="n">
        <v>138</v>
      </c>
      <c r="D4884" s="5" t="n">
        <v>5</v>
      </c>
      <c r="E4884" s="5" t="n">
        <v>0</v>
      </c>
      <c r="F4884" s="5" t="n">
        <v>40.2</v>
      </c>
      <c r="G4884" s="5" t="n">
        <v>26.4</v>
      </c>
      <c r="H4884" s="5" t="n">
        <v>25.93</v>
      </c>
      <c r="I4884" s="6">
        <f>IF(E4884&gt;=Markov!$B$3,1,0)</f>
        <v/>
      </c>
      <c r="J4884" s="6">
        <f>I4883</f>
        <v/>
      </c>
      <c r="K4884" s="7">
        <f>MAR1!$B$5+MAR1!$C$5*COS(2*PI()*$C4884/365)+MAR1!$D$5*SIN(2*PI()*$C4884/365)</f>
        <v/>
      </c>
      <c r="L4884" s="7">
        <f>MAR1!$B$6+MAR1!$C$6*COS(2*PI()*$C4884/365)+MAR1!$D$6*SIN(2*PI()*$C4884/365)</f>
        <v/>
      </c>
      <c r="M4884" s="7">
        <f>MAR1!$B$7+MAR1!$C$7*COS(2*PI()*$C4884/365)+MAR1!$D$7*SIN(2*PI()*$C4884/365)</f>
        <v/>
      </c>
      <c r="N4884" s="7">
        <f>F4884-K4884</f>
        <v/>
      </c>
      <c r="O4884" s="7">
        <f>G4884-L4884</f>
        <v/>
      </c>
      <c r="P4884" s="7">
        <f>H4884-M4884</f>
        <v/>
      </c>
      <c r="Q4884" s="7">
        <f>IF($I4884=1,(N4884-MAR1!$B$11)/MAR1!$D$11,(N4884-MAR1!$C$11)/MAR1!$E$11)</f>
        <v/>
      </c>
      <c r="R4884" s="7">
        <f>IF($I4884=1,(O4884-MAR1!$B$12)/MAR1!$D$12,(O4884-MAR1!$C$12)/MAR1!$E$12)</f>
        <v/>
      </c>
      <c r="S4884" s="7">
        <f>IF($I4884=1,(P4884-MAR1!$B$13)/MAR1!$D$13,(P4884-MAR1!$C$13)/MAR1!$E$13)</f>
        <v/>
      </c>
    </row>
    <row r="4885">
      <c r="A4885" s="5" t="n">
        <v>4884</v>
      </c>
      <c r="B4885" s="5" t="n">
        <v>14</v>
      </c>
      <c r="C4885" s="5" t="n">
        <v>139</v>
      </c>
      <c r="D4885" s="5" t="n">
        <v>5</v>
      </c>
      <c r="E4885" s="5" t="n">
        <v>0</v>
      </c>
      <c r="F4885" s="5" t="n">
        <v>39</v>
      </c>
      <c r="G4885" s="5" t="n">
        <v>26.1</v>
      </c>
      <c r="H4885" s="5" t="n">
        <v>25.93</v>
      </c>
      <c r="I4885" s="6">
        <f>IF(E4885&gt;=Markov!$B$3,1,0)</f>
        <v/>
      </c>
      <c r="J4885" s="6">
        <f>I4884</f>
        <v/>
      </c>
      <c r="K4885" s="7">
        <f>MAR1!$B$5+MAR1!$C$5*COS(2*PI()*$C4885/365)+MAR1!$D$5*SIN(2*PI()*$C4885/365)</f>
        <v/>
      </c>
      <c r="L4885" s="7">
        <f>MAR1!$B$6+MAR1!$C$6*COS(2*PI()*$C4885/365)+MAR1!$D$6*SIN(2*PI()*$C4885/365)</f>
        <v/>
      </c>
      <c r="M4885" s="7">
        <f>MAR1!$B$7+MAR1!$C$7*COS(2*PI()*$C4885/365)+MAR1!$D$7*SIN(2*PI()*$C4885/365)</f>
        <v/>
      </c>
      <c r="N4885" s="7">
        <f>F4885-K4885</f>
        <v/>
      </c>
      <c r="O4885" s="7">
        <f>G4885-L4885</f>
        <v/>
      </c>
      <c r="P4885" s="7">
        <f>H4885-M4885</f>
        <v/>
      </c>
      <c r="Q4885" s="7">
        <f>IF($I4885=1,(N4885-MAR1!$B$11)/MAR1!$D$11,(N4885-MAR1!$C$11)/MAR1!$E$11)</f>
        <v/>
      </c>
      <c r="R4885" s="7">
        <f>IF($I4885=1,(O4885-MAR1!$B$12)/MAR1!$D$12,(O4885-MAR1!$C$12)/MAR1!$E$12)</f>
        <v/>
      </c>
      <c r="S4885" s="7">
        <f>IF($I4885=1,(P4885-MAR1!$B$13)/MAR1!$D$13,(P4885-MAR1!$C$13)/MAR1!$E$13)</f>
        <v/>
      </c>
    </row>
    <row r="4886">
      <c r="A4886" s="5" t="n">
        <v>4885</v>
      </c>
      <c r="B4886" s="5" t="n">
        <v>14</v>
      </c>
      <c r="C4886" s="5" t="n">
        <v>140</v>
      </c>
      <c r="D4886" s="5" t="n">
        <v>5</v>
      </c>
      <c r="E4886" s="5" t="n">
        <v>0</v>
      </c>
      <c r="F4886" s="5" t="n">
        <v>38.4</v>
      </c>
      <c r="G4886" s="5" t="n">
        <v>26.7</v>
      </c>
      <c r="H4886" s="5" t="n">
        <v>23.74</v>
      </c>
      <c r="I4886" s="6">
        <f>IF(E4886&gt;=Markov!$B$3,1,0)</f>
        <v/>
      </c>
      <c r="J4886" s="6">
        <f>I4885</f>
        <v/>
      </c>
      <c r="K4886" s="7">
        <f>MAR1!$B$5+MAR1!$C$5*COS(2*PI()*$C4886/365)+MAR1!$D$5*SIN(2*PI()*$C4886/365)</f>
        <v/>
      </c>
      <c r="L4886" s="7">
        <f>MAR1!$B$6+MAR1!$C$6*COS(2*PI()*$C4886/365)+MAR1!$D$6*SIN(2*PI()*$C4886/365)</f>
        <v/>
      </c>
      <c r="M4886" s="7">
        <f>MAR1!$B$7+MAR1!$C$7*COS(2*PI()*$C4886/365)+MAR1!$D$7*SIN(2*PI()*$C4886/365)</f>
        <v/>
      </c>
      <c r="N4886" s="7">
        <f>F4886-K4886</f>
        <v/>
      </c>
      <c r="O4886" s="7">
        <f>G4886-L4886</f>
        <v/>
      </c>
      <c r="P4886" s="7">
        <f>H4886-M4886</f>
        <v/>
      </c>
      <c r="Q4886" s="7">
        <f>IF($I4886=1,(N4886-MAR1!$B$11)/MAR1!$D$11,(N4886-MAR1!$C$11)/MAR1!$E$11)</f>
        <v/>
      </c>
      <c r="R4886" s="7">
        <f>IF($I4886=1,(O4886-MAR1!$B$12)/MAR1!$D$12,(O4886-MAR1!$C$12)/MAR1!$E$12)</f>
        <v/>
      </c>
      <c r="S4886" s="7">
        <f>IF($I4886=1,(P4886-MAR1!$B$13)/MAR1!$D$13,(P4886-MAR1!$C$13)/MAR1!$E$13)</f>
        <v/>
      </c>
    </row>
    <row r="4887">
      <c r="A4887" s="5" t="n">
        <v>4886</v>
      </c>
      <c r="B4887" s="5" t="n">
        <v>14</v>
      </c>
      <c r="C4887" s="5" t="n">
        <v>141</v>
      </c>
      <c r="D4887" s="5" t="n">
        <v>5</v>
      </c>
      <c r="E4887" s="5" t="n">
        <v>0</v>
      </c>
      <c r="F4887" s="5" t="n">
        <v>37.1</v>
      </c>
      <c r="G4887" s="5" t="n">
        <v>28.6</v>
      </c>
      <c r="H4887" s="5" t="n">
        <v>22.59</v>
      </c>
      <c r="I4887" s="6">
        <f>IF(E4887&gt;=Markov!$B$3,1,0)</f>
        <v/>
      </c>
      <c r="J4887" s="6">
        <f>I4886</f>
        <v/>
      </c>
      <c r="K4887" s="7">
        <f>MAR1!$B$5+MAR1!$C$5*COS(2*PI()*$C4887/365)+MAR1!$D$5*SIN(2*PI()*$C4887/365)</f>
        <v/>
      </c>
      <c r="L4887" s="7">
        <f>MAR1!$B$6+MAR1!$C$6*COS(2*PI()*$C4887/365)+MAR1!$D$6*SIN(2*PI()*$C4887/365)</f>
        <v/>
      </c>
      <c r="M4887" s="7">
        <f>MAR1!$B$7+MAR1!$C$7*COS(2*PI()*$C4887/365)+MAR1!$D$7*SIN(2*PI()*$C4887/365)</f>
        <v/>
      </c>
      <c r="N4887" s="7">
        <f>F4887-K4887</f>
        <v/>
      </c>
      <c r="O4887" s="7">
        <f>G4887-L4887</f>
        <v/>
      </c>
      <c r="P4887" s="7">
        <f>H4887-M4887</f>
        <v/>
      </c>
      <c r="Q4887" s="7">
        <f>IF($I4887=1,(N4887-MAR1!$B$11)/MAR1!$D$11,(N4887-MAR1!$C$11)/MAR1!$E$11)</f>
        <v/>
      </c>
      <c r="R4887" s="7">
        <f>IF($I4887=1,(O4887-MAR1!$B$12)/MAR1!$D$12,(O4887-MAR1!$C$12)/MAR1!$E$12)</f>
        <v/>
      </c>
      <c r="S4887" s="7">
        <f>IF($I4887=1,(P4887-MAR1!$B$13)/MAR1!$D$13,(P4887-MAR1!$C$13)/MAR1!$E$13)</f>
        <v/>
      </c>
    </row>
    <row r="4888">
      <c r="A4888" s="5" t="n">
        <v>4887</v>
      </c>
      <c r="B4888" s="5" t="n">
        <v>14</v>
      </c>
      <c r="C4888" s="5" t="n">
        <v>142</v>
      </c>
      <c r="D4888" s="5" t="n">
        <v>5</v>
      </c>
      <c r="E4888" s="5" t="n">
        <v>0</v>
      </c>
      <c r="F4888" s="5" t="n">
        <v>40</v>
      </c>
      <c r="G4888" s="5" t="n">
        <v>29.8</v>
      </c>
      <c r="H4888" s="5" t="n">
        <v>24.05</v>
      </c>
      <c r="I4888" s="6">
        <f>IF(E4888&gt;=Markov!$B$3,1,0)</f>
        <v/>
      </c>
      <c r="J4888" s="6">
        <f>I4887</f>
        <v/>
      </c>
      <c r="K4888" s="7">
        <f>MAR1!$B$5+MAR1!$C$5*COS(2*PI()*$C4888/365)+MAR1!$D$5*SIN(2*PI()*$C4888/365)</f>
        <v/>
      </c>
      <c r="L4888" s="7">
        <f>MAR1!$B$6+MAR1!$C$6*COS(2*PI()*$C4888/365)+MAR1!$D$6*SIN(2*PI()*$C4888/365)</f>
        <v/>
      </c>
      <c r="M4888" s="7">
        <f>MAR1!$B$7+MAR1!$C$7*COS(2*PI()*$C4888/365)+MAR1!$D$7*SIN(2*PI()*$C4888/365)</f>
        <v/>
      </c>
      <c r="N4888" s="7">
        <f>F4888-K4888</f>
        <v/>
      </c>
      <c r="O4888" s="7">
        <f>G4888-L4888</f>
        <v/>
      </c>
      <c r="P4888" s="7">
        <f>H4888-M4888</f>
        <v/>
      </c>
      <c r="Q4888" s="7">
        <f>IF($I4888=1,(N4888-MAR1!$B$11)/MAR1!$D$11,(N4888-MAR1!$C$11)/MAR1!$E$11)</f>
        <v/>
      </c>
      <c r="R4888" s="7">
        <f>IF($I4888=1,(O4888-MAR1!$B$12)/MAR1!$D$12,(O4888-MAR1!$C$12)/MAR1!$E$12)</f>
        <v/>
      </c>
      <c r="S4888" s="7">
        <f>IF($I4888=1,(P4888-MAR1!$B$13)/MAR1!$D$13,(P4888-MAR1!$C$13)/MAR1!$E$13)</f>
        <v/>
      </c>
    </row>
    <row r="4889">
      <c r="A4889" s="5" t="n">
        <v>4888</v>
      </c>
      <c r="B4889" s="5" t="n">
        <v>14</v>
      </c>
      <c r="C4889" s="5" t="n">
        <v>143</v>
      </c>
      <c r="D4889" s="5" t="n">
        <v>5</v>
      </c>
      <c r="E4889" s="5" t="n">
        <v>0</v>
      </c>
      <c r="F4889" s="5" t="n">
        <v>39.4</v>
      </c>
      <c r="G4889" s="5" t="n">
        <v>29.8</v>
      </c>
      <c r="H4889" s="5" t="n">
        <v>19.43</v>
      </c>
      <c r="I4889" s="6">
        <f>IF(E4889&gt;=Markov!$B$3,1,0)</f>
        <v/>
      </c>
      <c r="J4889" s="6">
        <f>I4888</f>
        <v/>
      </c>
      <c r="K4889" s="7">
        <f>MAR1!$B$5+MAR1!$C$5*COS(2*PI()*$C4889/365)+MAR1!$D$5*SIN(2*PI()*$C4889/365)</f>
        <v/>
      </c>
      <c r="L4889" s="7">
        <f>MAR1!$B$6+MAR1!$C$6*COS(2*PI()*$C4889/365)+MAR1!$D$6*SIN(2*PI()*$C4889/365)</f>
        <v/>
      </c>
      <c r="M4889" s="7">
        <f>MAR1!$B$7+MAR1!$C$7*COS(2*PI()*$C4889/365)+MAR1!$D$7*SIN(2*PI()*$C4889/365)</f>
        <v/>
      </c>
      <c r="N4889" s="7">
        <f>F4889-K4889</f>
        <v/>
      </c>
      <c r="O4889" s="7">
        <f>G4889-L4889</f>
        <v/>
      </c>
      <c r="P4889" s="7">
        <f>H4889-M4889</f>
        <v/>
      </c>
      <c r="Q4889" s="7">
        <f>IF($I4889=1,(N4889-MAR1!$B$11)/MAR1!$D$11,(N4889-MAR1!$C$11)/MAR1!$E$11)</f>
        <v/>
      </c>
      <c r="R4889" s="7">
        <f>IF($I4889=1,(O4889-MAR1!$B$12)/MAR1!$D$12,(O4889-MAR1!$C$12)/MAR1!$E$12)</f>
        <v/>
      </c>
      <c r="S4889" s="7">
        <f>IF($I4889=1,(P4889-MAR1!$B$13)/MAR1!$D$13,(P4889-MAR1!$C$13)/MAR1!$E$13)</f>
        <v/>
      </c>
    </row>
    <row r="4890">
      <c r="A4890" s="5" t="n">
        <v>4889</v>
      </c>
      <c r="B4890" s="5" t="n">
        <v>14</v>
      </c>
      <c r="C4890" s="5" t="n">
        <v>144</v>
      </c>
      <c r="D4890" s="5" t="n">
        <v>5</v>
      </c>
      <c r="E4890" s="5" t="n">
        <v>0</v>
      </c>
      <c r="F4890" s="5" t="n">
        <v>38.2</v>
      </c>
      <c r="G4890" s="5" t="n">
        <v>28</v>
      </c>
      <c r="H4890" s="5" t="n">
        <v>24.71</v>
      </c>
      <c r="I4890" s="6">
        <f>IF(E4890&gt;=Markov!$B$3,1,0)</f>
        <v/>
      </c>
      <c r="J4890" s="6">
        <f>I4889</f>
        <v/>
      </c>
      <c r="K4890" s="7">
        <f>MAR1!$B$5+MAR1!$C$5*COS(2*PI()*$C4890/365)+MAR1!$D$5*SIN(2*PI()*$C4890/365)</f>
        <v/>
      </c>
      <c r="L4890" s="7">
        <f>MAR1!$B$6+MAR1!$C$6*COS(2*PI()*$C4890/365)+MAR1!$D$6*SIN(2*PI()*$C4890/365)</f>
        <v/>
      </c>
      <c r="M4890" s="7">
        <f>MAR1!$B$7+MAR1!$C$7*COS(2*PI()*$C4890/365)+MAR1!$D$7*SIN(2*PI()*$C4890/365)</f>
        <v/>
      </c>
      <c r="N4890" s="7">
        <f>F4890-K4890</f>
        <v/>
      </c>
      <c r="O4890" s="7">
        <f>G4890-L4890</f>
        <v/>
      </c>
      <c r="P4890" s="7">
        <f>H4890-M4890</f>
        <v/>
      </c>
      <c r="Q4890" s="7">
        <f>IF($I4890=1,(N4890-MAR1!$B$11)/MAR1!$D$11,(N4890-MAR1!$C$11)/MAR1!$E$11)</f>
        <v/>
      </c>
      <c r="R4890" s="7">
        <f>IF($I4890=1,(O4890-MAR1!$B$12)/MAR1!$D$12,(O4890-MAR1!$C$12)/MAR1!$E$12)</f>
        <v/>
      </c>
      <c r="S4890" s="7">
        <f>IF($I4890=1,(P4890-MAR1!$B$13)/MAR1!$D$13,(P4890-MAR1!$C$13)/MAR1!$E$13)</f>
        <v/>
      </c>
    </row>
    <row r="4891">
      <c r="A4891" s="5" t="n">
        <v>4890</v>
      </c>
      <c r="B4891" s="5" t="n">
        <v>14</v>
      </c>
      <c r="C4891" s="5" t="n">
        <v>145</v>
      </c>
      <c r="D4891" s="5" t="n">
        <v>5</v>
      </c>
      <c r="E4891" s="5" t="n">
        <v>18.2</v>
      </c>
      <c r="F4891" s="5" t="n">
        <v>34.6</v>
      </c>
      <c r="G4891" s="5" t="n">
        <v>25.3</v>
      </c>
      <c r="H4891" s="5" t="n">
        <v>17.65</v>
      </c>
      <c r="I4891" s="6">
        <f>IF(E4891&gt;=Markov!$B$3,1,0)</f>
        <v/>
      </c>
      <c r="J4891" s="6">
        <f>I4890</f>
        <v/>
      </c>
      <c r="K4891" s="7">
        <f>MAR1!$B$5+MAR1!$C$5*COS(2*PI()*$C4891/365)+MAR1!$D$5*SIN(2*PI()*$C4891/365)</f>
        <v/>
      </c>
      <c r="L4891" s="7">
        <f>MAR1!$B$6+MAR1!$C$6*COS(2*PI()*$C4891/365)+MAR1!$D$6*SIN(2*PI()*$C4891/365)</f>
        <v/>
      </c>
      <c r="M4891" s="7">
        <f>MAR1!$B$7+MAR1!$C$7*COS(2*PI()*$C4891/365)+MAR1!$D$7*SIN(2*PI()*$C4891/365)</f>
        <v/>
      </c>
      <c r="N4891" s="7">
        <f>F4891-K4891</f>
        <v/>
      </c>
      <c r="O4891" s="7">
        <f>G4891-L4891</f>
        <v/>
      </c>
      <c r="P4891" s="7">
        <f>H4891-M4891</f>
        <v/>
      </c>
      <c r="Q4891" s="7">
        <f>IF($I4891=1,(N4891-MAR1!$B$11)/MAR1!$D$11,(N4891-MAR1!$C$11)/MAR1!$E$11)</f>
        <v/>
      </c>
      <c r="R4891" s="7">
        <f>IF($I4891=1,(O4891-MAR1!$B$12)/MAR1!$D$12,(O4891-MAR1!$C$12)/MAR1!$E$12)</f>
        <v/>
      </c>
      <c r="S4891" s="7">
        <f>IF($I4891=1,(P4891-MAR1!$B$13)/MAR1!$D$13,(P4891-MAR1!$C$13)/MAR1!$E$13)</f>
        <v/>
      </c>
    </row>
    <row r="4892">
      <c r="A4892" s="5" t="n">
        <v>4891</v>
      </c>
      <c r="B4892" s="5" t="n">
        <v>14</v>
      </c>
      <c r="C4892" s="5" t="n">
        <v>146</v>
      </c>
      <c r="D4892" s="5" t="n">
        <v>5</v>
      </c>
      <c r="E4892" s="5" t="n">
        <v>7.8</v>
      </c>
      <c r="F4892" s="5" t="n">
        <v>34.5</v>
      </c>
      <c r="G4892" s="5" t="n">
        <v>25.1</v>
      </c>
      <c r="H4892" s="5" t="n">
        <v>14.74</v>
      </c>
      <c r="I4892" s="6">
        <f>IF(E4892&gt;=Markov!$B$3,1,0)</f>
        <v/>
      </c>
      <c r="J4892" s="6">
        <f>I4891</f>
        <v/>
      </c>
      <c r="K4892" s="7">
        <f>MAR1!$B$5+MAR1!$C$5*COS(2*PI()*$C4892/365)+MAR1!$D$5*SIN(2*PI()*$C4892/365)</f>
        <v/>
      </c>
      <c r="L4892" s="7">
        <f>MAR1!$B$6+MAR1!$C$6*COS(2*PI()*$C4892/365)+MAR1!$D$6*SIN(2*PI()*$C4892/365)</f>
        <v/>
      </c>
      <c r="M4892" s="7">
        <f>MAR1!$B$7+MAR1!$C$7*COS(2*PI()*$C4892/365)+MAR1!$D$7*SIN(2*PI()*$C4892/365)</f>
        <v/>
      </c>
      <c r="N4892" s="7">
        <f>F4892-K4892</f>
        <v/>
      </c>
      <c r="O4892" s="7">
        <f>G4892-L4892</f>
        <v/>
      </c>
      <c r="P4892" s="7">
        <f>H4892-M4892</f>
        <v/>
      </c>
      <c r="Q4892" s="7">
        <f>IF($I4892=1,(N4892-MAR1!$B$11)/MAR1!$D$11,(N4892-MAR1!$C$11)/MAR1!$E$11)</f>
        <v/>
      </c>
      <c r="R4892" s="7">
        <f>IF($I4892=1,(O4892-MAR1!$B$12)/MAR1!$D$12,(O4892-MAR1!$C$12)/MAR1!$E$12)</f>
        <v/>
      </c>
      <c r="S4892" s="7">
        <f>IF($I4892=1,(P4892-MAR1!$B$13)/MAR1!$D$13,(P4892-MAR1!$C$13)/MAR1!$E$13)</f>
        <v/>
      </c>
    </row>
    <row r="4893">
      <c r="A4893" s="5" t="n">
        <v>4892</v>
      </c>
      <c r="B4893" s="5" t="n">
        <v>14</v>
      </c>
      <c r="C4893" s="5" t="n">
        <v>147</v>
      </c>
      <c r="D4893" s="5" t="n">
        <v>5</v>
      </c>
      <c r="E4893" s="5" t="n">
        <v>1</v>
      </c>
      <c r="F4893" s="5" t="n">
        <v>34.9</v>
      </c>
      <c r="G4893" s="5" t="n">
        <v>23.7</v>
      </c>
      <c r="H4893" s="5" t="n">
        <v>18.74</v>
      </c>
      <c r="I4893" s="6">
        <f>IF(E4893&gt;=Markov!$B$3,1,0)</f>
        <v/>
      </c>
      <c r="J4893" s="6">
        <f>I4892</f>
        <v/>
      </c>
      <c r="K4893" s="7">
        <f>MAR1!$B$5+MAR1!$C$5*COS(2*PI()*$C4893/365)+MAR1!$D$5*SIN(2*PI()*$C4893/365)</f>
        <v/>
      </c>
      <c r="L4893" s="7">
        <f>MAR1!$B$6+MAR1!$C$6*COS(2*PI()*$C4893/365)+MAR1!$D$6*SIN(2*PI()*$C4893/365)</f>
        <v/>
      </c>
      <c r="M4893" s="7">
        <f>MAR1!$B$7+MAR1!$C$7*COS(2*PI()*$C4893/365)+MAR1!$D$7*SIN(2*PI()*$C4893/365)</f>
        <v/>
      </c>
      <c r="N4893" s="7">
        <f>F4893-K4893</f>
        <v/>
      </c>
      <c r="O4893" s="7">
        <f>G4893-L4893</f>
        <v/>
      </c>
      <c r="P4893" s="7">
        <f>H4893-M4893</f>
        <v/>
      </c>
      <c r="Q4893" s="7">
        <f>IF($I4893=1,(N4893-MAR1!$B$11)/MAR1!$D$11,(N4893-MAR1!$C$11)/MAR1!$E$11)</f>
        <v/>
      </c>
      <c r="R4893" s="7">
        <f>IF($I4893=1,(O4893-MAR1!$B$12)/MAR1!$D$12,(O4893-MAR1!$C$12)/MAR1!$E$12)</f>
        <v/>
      </c>
      <c r="S4893" s="7">
        <f>IF($I4893=1,(P4893-MAR1!$B$13)/MAR1!$D$13,(P4893-MAR1!$C$13)/MAR1!$E$13)</f>
        <v/>
      </c>
    </row>
    <row r="4894">
      <c r="A4894" s="5" t="n">
        <v>4893</v>
      </c>
      <c r="B4894" s="5" t="n">
        <v>14</v>
      </c>
      <c r="C4894" s="5" t="n">
        <v>148</v>
      </c>
      <c r="D4894" s="5" t="n">
        <v>5</v>
      </c>
      <c r="E4894" s="5" t="n">
        <v>23.5</v>
      </c>
      <c r="F4894" s="5" t="n">
        <v>33.8</v>
      </c>
      <c r="G4894" s="5" t="n">
        <v>23.2</v>
      </c>
      <c r="H4894" s="5" t="n">
        <v>16.35</v>
      </c>
      <c r="I4894" s="6">
        <f>IF(E4894&gt;=Markov!$B$3,1,0)</f>
        <v/>
      </c>
      <c r="J4894" s="6">
        <f>I4893</f>
        <v/>
      </c>
      <c r="K4894" s="7">
        <f>MAR1!$B$5+MAR1!$C$5*COS(2*PI()*$C4894/365)+MAR1!$D$5*SIN(2*PI()*$C4894/365)</f>
        <v/>
      </c>
      <c r="L4894" s="7">
        <f>MAR1!$B$6+MAR1!$C$6*COS(2*PI()*$C4894/365)+MAR1!$D$6*SIN(2*PI()*$C4894/365)</f>
        <v/>
      </c>
      <c r="M4894" s="7">
        <f>MAR1!$B$7+MAR1!$C$7*COS(2*PI()*$C4894/365)+MAR1!$D$7*SIN(2*PI()*$C4894/365)</f>
        <v/>
      </c>
      <c r="N4894" s="7">
        <f>F4894-K4894</f>
        <v/>
      </c>
      <c r="O4894" s="7">
        <f>G4894-L4894</f>
        <v/>
      </c>
      <c r="P4894" s="7">
        <f>H4894-M4894</f>
        <v/>
      </c>
      <c r="Q4894" s="7">
        <f>IF($I4894=1,(N4894-MAR1!$B$11)/MAR1!$D$11,(N4894-MAR1!$C$11)/MAR1!$E$11)</f>
        <v/>
      </c>
      <c r="R4894" s="7">
        <f>IF($I4894=1,(O4894-MAR1!$B$12)/MAR1!$D$12,(O4894-MAR1!$C$12)/MAR1!$E$12)</f>
        <v/>
      </c>
      <c r="S4894" s="7">
        <f>IF($I4894=1,(P4894-MAR1!$B$13)/MAR1!$D$13,(P4894-MAR1!$C$13)/MAR1!$E$13)</f>
        <v/>
      </c>
    </row>
    <row r="4895">
      <c r="A4895" s="5" t="n">
        <v>4894</v>
      </c>
      <c r="B4895" s="5" t="n">
        <v>14</v>
      </c>
      <c r="C4895" s="5" t="n">
        <v>149</v>
      </c>
      <c r="D4895" s="5" t="n">
        <v>5</v>
      </c>
      <c r="E4895" s="5" t="n">
        <v>0</v>
      </c>
      <c r="F4895" s="5" t="n">
        <v>37.1</v>
      </c>
      <c r="G4895" s="5" t="n">
        <v>25.8</v>
      </c>
      <c r="H4895" s="5" t="n">
        <v>19.63</v>
      </c>
      <c r="I4895" s="6">
        <f>IF(E4895&gt;=Markov!$B$3,1,0)</f>
        <v/>
      </c>
      <c r="J4895" s="6">
        <f>I4894</f>
        <v/>
      </c>
      <c r="K4895" s="7">
        <f>MAR1!$B$5+MAR1!$C$5*COS(2*PI()*$C4895/365)+MAR1!$D$5*SIN(2*PI()*$C4895/365)</f>
        <v/>
      </c>
      <c r="L4895" s="7">
        <f>MAR1!$B$6+MAR1!$C$6*COS(2*PI()*$C4895/365)+MAR1!$D$6*SIN(2*PI()*$C4895/365)</f>
        <v/>
      </c>
      <c r="M4895" s="7">
        <f>MAR1!$B$7+MAR1!$C$7*COS(2*PI()*$C4895/365)+MAR1!$D$7*SIN(2*PI()*$C4895/365)</f>
        <v/>
      </c>
      <c r="N4895" s="7">
        <f>F4895-K4895</f>
        <v/>
      </c>
      <c r="O4895" s="7">
        <f>G4895-L4895</f>
        <v/>
      </c>
      <c r="P4895" s="7">
        <f>H4895-M4895</f>
        <v/>
      </c>
      <c r="Q4895" s="7">
        <f>IF($I4895=1,(N4895-MAR1!$B$11)/MAR1!$D$11,(N4895-MAR1!$C$11)/MAR1!$E$11)</f>
        <v/>
      </c>
      <c r="R4895" s="7">
        <f>IF($I4895=1,(O4895-MAR1!$B$12)/MAR1!$D$12,(O4895-MAR1!$C$12)/MAR1!$E$12)</f>
        <v/>
      </c>
      <c r="S4895" s="7">
        <f>IF($I4895=1,(P4895-MAR1!$B$13)/MAR1!$D$13,(P4895-MAR1!$C$13)/MAR1!$E$13)</f>
        <v/>
      </c>
    </row>
    <row r="4896">
      <c r="A4896" s="5" t="n">
        <v>4895</v>
      </c>
      <c r="B4896" s="5" t="n">
        <v>14</v>
      </c>
      <c r="C4896" s="5" t="n">
        <v>150</v>
      </c>
      <c r="D4896" s="5" t="n">
        <v>5</v>
      </c>
      <c r="E4896" s="5" t="n">
        <v>0</v>
      </c>
      <c r="F4896" s="5" t="n">
        <v>34.7</v>
      </c>
      <c r="G4896" s="5" t="n">
        <v>25.9</v>
      </c>
      <c r="H4896" s="5" t="n">
        <v>20.62</v>
      </c>
      <c r="I4896" s="6">
        <f>IF(E4896&gt;=Markov!$B$3,1,0)</f>
        <v/>
      </c>
      <c r="J4896" s="6">
        <f>I4895</f>
        <v/>
      </c>
      <c r="K4896" s="7">
        <f>MAR1!$B$5+MAR1!$C$5*COS(2*PI()*$C4896/365)+MAR1!$D$5*SIN(2*PI()*$C4896/365)</f>
        <v/>
      </c>
      <c r="L4896" s="7">
        <f>MAR1!$B$6+MAR1!$C$6*COS(2*PI()*$C4896/365)+MAR1!$D$6*SIN(2*PI()*$C4896/365)</f>
        <v/>
      </c>
      <c r="M4896" s="7">
        <f>MAR1!$B$7+MAR1!$C$7*COS(2*PI()*$C4896/365)+MAR1!$D$7*SIN(2*PI()*$C4896/365)</f>
        <v/>
      </c>
      <c r="N4896" s="7">
        <f>F4896-K4896</f>
        <v/>
      </c>
      <c r="O4896" s="7">
        <f>G4896-L4896</f>
        <v/>
      </c>
      <c r="P4896" s="7">
        <f>H4896-M4896</f>
        <v/>
      </c>
      <c r="Q4896" s="7">
        <f>IF($I4896=1,(N4896-MAR1!$B$11)/MAR1!$D$11,(N4896-MAR1!$C$11)/MAR1!$E$11)</f>
        <v/>
      </c>
      <c r="R4896" s="7">
        <f>IF($I4896=1,(O4896-MAR1!$B$12)/MAR1!$D$12,(O4896-MAR1!$C$12)/MAR1!$E$12)</f>
        <v/>
      </c>
      <c r="S4896" s="7">
        <f>IF($I4896=1,(P4896-MAR1!$B$13)/MAR1!$D$13,(P4896-MAR1!$C$13)/MAR1!$E$13)</f>
        <v/>
      </c>
    </row>
    <row r="4897">
      <c r="A4897" s="5" t="n">
        <v>4896</v>
      </c>
      <c r="B4897" s="5" t="n">
        <v>14</v>
      </c>
      <c r="C4897" s="5" t="n">
        <v>151</v>
      </c>
      <c r="D4897" s="5" t="n">
        <v>5</v>
      </c>
      <c r="E4897" s="5" t="n">
        <v>0</v>
      </c>
      <c r="F4897" s="5" t="n">
        <v>37.5</v>
      </c>
      <c r="G4897" s="5" t="n">
        <v>27.1</v>
      </c>
      <c r="H4897" s="5" t="n">
        <v>26.07</v>
      </c>
      <c r="I4897" s="6">
        <f>IF(E4897&gt;=Markov!$B$3,1,0)</f>
        <v/>
      </c>
      <c r="J4897" s="6">
        <f>I4896</f>
        <v/>
      </c>
      <c r="K4897" s="7">
        <f>MAR1!$B$5+MAR1!$C$5*COS(2*PI()*$C4897/365)+MAR1!$D$5*SIN(2*PI()*$C4897/365)</f>
        <v/>
      </c>
      <c r="L4897" s="7">
        <f>MAR1!$B$6+MAR1!$C$6*COS(2*PI()*$C4897/365)+MAR1!$D$6*SIN(2*PI()*$C4897/365)</f>
        <v/>
      </c>
      <c r="M4897" s="7">
        <f>MAR1!$B$7+MAR1!$C$7*COS(2*PI()*$C4897/365)+MAR1!$D$7*SIN(2*PI()*$C4897/365)</f>
        <v/>
      </c>
      <c r="N4897" s="7">
        <f>F4897-K4897</f>
        <v/>
      </c>
      <c r="O4897" s="7">
        <f>G4897-L4897</f>
        <v/>
      </c>
      <c r="P4897" s="7">
        <f>H4897-M4897</f>
        <v/>
      </c>
      <c r="Q4897" s="7">
        <f>IF($I4897=1,(N4897-MAR1!$B$11)/MAR1!$D$11,(N4897-MAR1!$C$11)/MAR1!$E$11)</f>
        <v/>
      </c>
      <c r="R4897" s="7">
        <f>IF($I4897=1,(O4897-MAR1!$B$12)/MAR1!$D$12,(O4897-MAR1!$C$12)/MAR1!$E$12)</f>
        <v/>
      </c>
      <c r="S4897" s="7">
        <f>IF($I4897=1,(P4897-MAR1!$B$13)/MAR1!$D$13,(P4897-MAR1!$C$13)/MAR1!$E$13)</f>
        <v/>
      </c>
    </row>
    <row r="4898">
      <c r="A4898" s="5" t="n">
        <v>4897</v>
      </c>
      <c r="B4898" s="5" t="n">
        <v>14</v>
      </c>
      <c r="C4898" s="5" t="n">
        <v>152</v>
      </c>
      <c r="D4898" s="5" t="n">
        <v>6</v>
      </c>
      <c r="E4898" s="5" t="n">
        <v>0</v>
      </c>
      <c r="F4898" s="5" t="n">
        <v>38.8</v>
      </c>
      <c r="G4898" s="5" t="n">
        <v>27.8</v>
      </c>
      <c r="H4898" s="5" t="n">
        <v>24.44</v>
      </c>
      <c r="I4898" s="6">
        <f>IF(E4898&gt;=Markov!$B$3,1,0)</f>
        <v/>
      </c>
      <c r="J4898" s="6">
        <f>I4897</f>
        <v/>
      </c>
      <c r="K4898" s="7">
        <f>MAR1!$B$5+MAR1!$C$5*COS(2*PI()*$C4898/365)+MAR1!$D$5*SIN(2*PI()*$C4898/365)</f>
        <v/>
      </c>
      <c r="L4898" s="7">
        <f>MAR1!$B$6+MAR1!$C$6*COS(2*PI()*$C4898/365)+MAR1!$D$6*SIN(2*PI()*$C4898/365)</f>
        <v/>
      </c>
      <c r="M4898" s="7">
        <f>MAR1!$B$7+MAR1!$C$7*COS(2*PI()*$C4898/365)+MAR1!$D$7*SIN(2*PI()*$C4898/365)</f>
        <v/>
      </c>
      <c r="N4898" s="7">
        <f>F4898-K4898</f>
        <v/>
      </c>
      <c r="O4898" s="7">
        <f>G4898-L4898</f>
        <v/>
      </c>
      <c r="P4898" s="7">
        <f>H4898-M4898</f>
        <v/>
      </c>
      <c r="Q4898" s="7">
        <f>IF($I4898=1,(N4898-MAR1!$B$11)/MAR1!$D$11,(N4898-MAR1!$C$11)/MAR1!$E$11)</f>
        <v/>
      </c>
      <c r="R4898" s="7">
        <f>IF($I4898=1,(O4898-MAR1!$B$12)/MAR1!$D$12,(O4898-MAR1!$C$12)/MAR1!$E$12)</f>
        <v/>
      </c>
      <c r="S4898" s="7">
        <f>IF($I4898=1,(P4898-MAR1!$B$13)/MAR1!$D$13,(P4898-MAR1!$C$13)/MAR1!$E$13)</f>
        <v/>
      </c>
    </row>
    <row r="4899">
      <c r="A4899" s="5" t="n">
        <v>4898</v>
      </c>
      <c r="B4899" s="5" t="n">
        <v>14</v>
      </c>
      <c r="C4899" s="5" t="n">
        <v>153</v>
      </c>
      <c r="D4899" s="5" t="n">
        <v>6</v>
      </c>
      <c r="E4899" s="5" t="n">
        <v>0</v>
      </c>
      <c r="F4899" s="5" t="n">
        <v>35.1</v>
      </c>
      <c r="G4899" s="5" t="n">
        <v>27.2</v>
      </c>
      <c r="H4899" s="5" t="n">
        <v>24.98</v>
      </c>
      <c r="I4899" s="6">
        <f>IF(E4899&gt;=Markov!$B$3,1,0)</f>
        <v/>
      </c>
      <c r="J4899" s="6">
        <f>I4898</f>
        <v/>
      </c>
      <c r="K4899" s="7">
        <f>MAR1!$B$5+MAR1!$C$5*COS(2*PI()*$C4899/365)+MAR1!$D$5*SIN(2*PI()*$C4899/365)</f>
        <v/>
      </c>
      <c r="L4899" s="7">
        <f>MAR1!$B$6+MAR1!$C$6*COS(2*PI()*$C4899/365)+MAR1!$D$6*SIN(2*PI()*$C4899/365)</f>
        <v/>
      </c>
      <c r="M4899" s="7">
        <f>MAR1!$B$7+MAR1!$C$7*COS(2*PI()*$C4899/365)+MAR1!$D$7*SIN(2*PI()*$C4899/365)</f>
        <v/>
      </c>
      <c r="N4899" s="7">
        <f>F4899-K4899</f>
        <v/>
      </c>
      <c r="O4899" s="7">
        <f>G4899-L4899</f>
        <v/>
      </c>
      <c r="P4899" s="7">
        <f>H4899-M4899</f>
        <v/>
      </c>
      <c r="Q4899" s="7">
        <f>IF($I4899=1,(N4899-MAR1!$B$11)/MAR1!$D$11,(N4899-MAR1!$C$11)/MAR1!$E$11)</f>
        <v/>
      </c>
      <c r="R4899" s="7">
        <f>IF($I4899=1,(O4899-MAR1!$B$12)/MAR1!$D$12,(O4899-MAR1!$C$12)/MAR1!$E$12)</f>
        <v/>
      </c>
      <c r="S4899" s="7">
        <f>IF($I4899=1,(P4899-MAR1!$B$13)/MAR1!$D$13,(P4899-MAR1!$C$13)/MAR1!$E$13)</f>
        <v/>
      </c>
    </row>
    <row r="4900">
      <c r="A4900" s="5" t="n">
        <v>4899</v>
      </c>
      <c r="B4900" s="5" t="n">
        <v>14</v>
      </c>
      <c r="C4900" s="5" t="n">
        <v>154</v>
      </c>
      <c r="D4900" s="5" t="n">
        <v>6</v>
      </c>
      <c r="E4900" s="5" t="n">
        <v>0</v>
      </c>
      <c r="F4900" s="5" t="n">
        <v>38.2</v>
      </c>
      <c r="G4900" s="5" t="n">
        <v>27</v>
      </c>
      <c r="H4900" s="5" t="n">
        <v>19.67</v>
      </c>
      <c r="I4900" s="6">
        <f>IF(E4900&gt;=Markov!$B$3,1,0)</f>
        <v/>
      </c>
      <c r="J4900" s="6">
        <f>I4899</f>
        <v/>
      </c>
      <c r="K4900" s="7">
        <f>MAR1!$B$5+MAR1!$C$5*COS(2*PI()*$C4900/365)+MAR1!$D$5*SIN(2*PI()*$C4900/365)</f>
        <v/>
      </c>
      <c r="L4900" s="7">
        <f>MAR1!$B$6+MAR1!$C$6*COS(2*PI()*$C4900/365)+MAR1!$D$6*SIN(2*PI()*$C4900/365)</f>
        <v/>
      </c>
      <c r="M4900" s="7">
        <f>MAR1!$B$7+MAR1!$C$7*COS(2*PI()*$C4900/365)+MAR1!$D$7*SIN(2*PI()*$C4900/365)</f>
        <v/>
      </c>
      <c r="N4900" s="7">
        <f>F4900-K4900</f>
        <v/>
      </c>
      <c r="O4900" s="7">
        <f>G4900-L4900</f>
        <v/>
      </c>
      <c r="P4900" s="7">
        <f>H4900-M4900</f>
        <v/>
      </c>
      <c r="Q4900" s="7">
        <f>IF($I4900=1,(N4900-MAR1!$B$11)/MAR1!$D$11,(N4900-MAR1!$C$11)/MAR1!$E$11)</f>
        <v/>
      </c>
      <c r="R4900" s="7">
        <f>IF($I4900=1,(O4900-MAR1!$B$12)/MAR1!$D$12,(O4900-MAR1!$C$12)/MAR1!$E$12)</f>
        <v/>
      </c>
      <c r="S4900" s="7">
        <f>IF($I4900=1,(P4900-MAR1!$B$13)/MAR1!$D$13,(P4900-MAR1!$C$13)/MAR1!$E$13)</f>
        <v/>
      </c>
    </row>
    <row r="4901">
      <c r="A4901" s="5" t="n">
        <v>4900</v>
      </c>
      <c r="B4901" s="5" t="n">
        <v>14</v>
      </c>
      <c r="C4901" s="5" t="n">
        <v>155</v>
      </c>
      <c r="D4901" s="5" t="n">
        <v>6</v>
      </c>
      <c r="E4901" s="5" t="n">
        <v>0</v>
      </c>
      <c r="F4901" s="5" t="n">
        <v>37.6</v>
      </c>
      <c r="G4901" s="5" t="n">
        <v>26</v>
      </c>
      <c r="H4901" s="5" t="n">
        <v>28.19</v>
      </c>
      <c r="I4901" s="6">
        <f>IF(E4901&gt;=Markov!$B$3,1,0)</f>
        <v/>
      </c>
      <c r="J4901" s="6">
        <f>I4900</f>
        <v/>
      </c>
      <c r="K4901" s="7">
        <f>MAR1!$B$5+MAR1!$C$5*COS(2*PI()*$C4901/365)+MAR1!$D$5*SIN(2*PI()*$C4901/365)</f>
        <v/>
      </c>
      <c r="L4901" s="7">
        <f>MAR1!$B$6+MAR1!$C$6*COS(2*PI()*$C4901/365)+MAR1!$D$6*SIN(2*PI()*$C4901/365)</f>
        <v/>
      </c>
      <c r="M4901" s="7">
        <f>MAR1!$B$7+MAR1!$C$7*COS(2*PI()*$C4901/365)+MAR1!$D$7*SIN(2*PI()*$C4901/365)</f>
        <v/>
      </c>
      <c r="N4901" s="7">
        <f>F4901-K4901</f>
        <v/>
      </c>
      <c r="O4901" s="7">
        <f>G4901-L4901</f>
        <v/>
      </c>
      <c r="P4901" s="7">
        <f>H4901-M4901</f>
        <v/>
      </c>
      <c r="Q4901" s="7">
        <f>IF($I4901=1,(N4901-MAR1!$B$11)/MAR1!$D$11,(N4901-MAR1!$C$11)/MAR1!$E$11)</f>
        <v/>
      </c>
      <c r="R4901" s="7">
        <f>IF($I4901=1,(O4901-MAR1!$B$12)/MAR1!$D$12,(O4901-MAR1!$C$12)/MAR1!$E$12)</f>
        <v/>
      </c>
      <c r="S4901" s="7">
        <f>IF($I4901=1,(P4901-MAR1!$B$13)/MAR1!$D$13,(P4901-MAR1!$C$13)/MAR1!$E$13)</f>
        <v/>
      </c>
    </row>
    <row r="4902">
      <c r="A4902" s="5" t="n">
        <v>4901</v>
      </c>
      <c r="B4902" s="5" t="n">
        <v>14</v>
      </c>
      <c r="C4902" s="5" t="n">
        <v>156</v>
      </c>
      <c r="D4902" s="5" t="n">
        <v>6</v>
      </c>
      <c r="E4902" s="5" t="n">
        <v>0</v>
      </c>
      <c r="F4902" s="5" t="n">
        <v>37.5</v>
      </c>
      <c r="G4902" s="5" t="n">
        <v>28.8</v>
      </c>
      <c r="H4902" s="5" t="n">
        <v>22.85</v>
      </c>
      <c r="I4902" s="6">
        <f>IF(E4902&gt;=Markov!$B$3,1,0)</f>
        <v/>
      </c>
      <c r="J4902" s="6">
        <f>I4901</f>
        <v/>
      </c>
      <c r="K4902" s="7">
        <f>MAR1!$B$5+MAR1!$C$5*COS(2*PI()*$C4902/365)+MAR1!$D$5*SIN(2*PI()*$C4902/365)</f>
        <v/>
      </c>
      <c r="L4902" s="7">
        <f>MAR1!$B$6+MAR1!$C$6*COS(2*PI()*$C4902/365)+MAR1!$D$6*SIN(2*PI()*$C4902/365)</f>
        <v/>
      </c>
      <c r="M4902" s="7">
        <f>MAR1!$B$7+MAR1!$C$7*COS(2*PI()*$C4902/365)+MAR1!$D$7*SIN(2*PI()*$C4902/365)</f>
        <v/>
      </c>
      <c r="N4902" s="7">
        <f>F4902-K4902</f>
        <v/>
      </c>
      <c r="O4902" s="7">
        <f>G4902-L4902</f>
        <v/>
      </c>
      <c r="P4902" s="7">
        <f>H4902-M4902</f>
        <v/>
      </c>
      <c r="Q4902" s="7">
        <f>IF($I4902=1,(N4902-MAR1!$B$11)/MAR1!$D$11,(N4902-MAR1!$C$11)/MAR1!$E$11)</f>
        <v/>
      </c>
      <c r="R4902" s="7">
        <f>IF($I4902=1,(O4902-MAR1!$B$12)/MAR1!$D$12,(O4902-MAR1!$C$12)/MAR1!$E$12)</f>
        <v/>
      </c>
      <c r="S4902" s="7">
        <f>IF($I4902=1,(P4902-MAR1!$B$13)/MAR1!$D$13,(P4902-MAR1!$C$13)/MAR1!$E$13)</f>
        <v/>
      </c>
    </row>
    <row r="4903">
      <c r="A4903" s="5" t="n">
        <v>4902</v>
      </c>
      <c r="B4903" s="5" t="n">
        <v>14</v>
      </c>
      <c r="C4903" s="5" t="n">
        <v>157</v>
      </c>
      <c r="D4903" s="5" t="n">
        <v>6</v>
      </c>
      <c r="E4903" s="5" t="n">
        <v>0.5</v>
      </c>
      <c r="F4903" s="5" t="n">
        <v>32.9</v>
      </c>
      <c r="G4903" s="5" t="n">
        <v>25.5</v>
      </c>
      <c r="H4903" s="5" t="n">
        <v>12.62</v>
      </c>
      <c r="I4903" s="6">
        <f>IF(E4903&gt;=Markov!$B$3,1,0)</f>
        <v/>
      </c>
      <c r="J4903" s="6">
        <f>I4902</f>
        <v/>
      </c>
      <c r="K4903" s="7">
        <f>MAR1!$B$5+MAR1!$C$5*COS(2*PI()*$C4903/365)+MAR1!$D$5*SIN(2*PI()*$C4903/365)</f>
        <v/>
      </c>
      <c r="L4903" s="7">
        <f>MAR1!$B$6+MAR1!$C$6*COS(2*PI()*$C4903/365)+MAR1!$D$6*SIN(2*PI()*$C4903/365)</f>
        <v/>
      </c>
      <c r="M4903" s="7">
        <f>MAR1!$B$7+MAR1!$C$7*COS(2*PI()*$C4903/365)+MAR1!$D$7*SIN(2*PI()*$C4903/365)</f>
        <v/>
      </c>
      <c r="N4903" s="7">
        <f>F4903-K4903</f>
        <v/>
      </c>
      <c r="O4903" s="7">
        <f>G4903-L4903</f>
        <v/>
      </c>
      <c r="P4903" s="7">
        <f>H4903-M4903</f>
        <v/>
      </c>
      <c r="Q4903" s="7">
        <f>IF($I4903=1,(N4903-MAR1!$B$11)/MAR1!$D$11,(N4903-MAR1!$C$11)/MAR1!$E$11)</f>
        <v/>
      </c>
      <c r="R4903" s="7">
        <f>IF($I4903=1,(O4903-MAR1!$B$12)/MAR1!$D$12,(O4903-MAR1!$C$12)/MAR1!$E$12)</f>
        <v/>
      </c>
      <c r="S4903" s="7">
        <f>IF($I4903=1,(P4903-MAR1!$B$13)/MAR1!$D$13,(P4903-MAR1!$C$13)/MAR1!$E$13)</f>
        <v/>
      </c>
    </row>
    <row r="4904">
      <c r="A4904" s="5" t="n">
        <v>4903</v>
      </c>
      <c r="B4904" s="5" t="n">
        <v>14</v>
      </c>
      <c r="C4904" s="5" t="n">
        <v>158</v>
      </c>
      <c r="D4904" s="5" t="n">
        <v>6</v>
      </c>
      <c r="E4904" s="5" t="n">
        <v>12.9</v>
      </c>
      <c r="F4904" s="5" t="n">
        <v>36.3</v>
      </c>
      <c r="G4904" s="5" t="n">
        <v>26.3</v>
      </c>
      <c r="H4904" s="5" t="n">
        <v>16.5</v>
      </c>
      <c r="I4904" s="6">
        <f>IF(E4904&gt;=Markov!$B$3,1,0)</f>
        <v/>
      </c>
      <c r="J4904" s="6">
        <f>I4903</f>
        <v/>
      </c>
      <c r="K4904" s="7">
        <f>MAR1!$B$5+MAR1!$C$5*COS(2*PI()*$C4904/365)+MAR1!$D$5*SIN(2*PI()*$C4904/365)</f>
        <v/>
      </c>
      <c r="L4904" s="7">
        <f>MAR1!$B$6+MAR1!$C$6*COS(2*PI()*$C4904/365)+MAR1!$D$6*SIN(2*PI()*$C4904/365)</f>
        <v/>
      </c>
      <c r="M4904" s="7">
        <f>MAR1!$B$7+MAR1!$C$7*COS(2*PI()*$C4904/365)+MAR1!$D$7*SIN(2*PI()*$C4904/365)</f>
        <v/>
      </c>
      <c r="N4904" s="7">
        <f>F4904-K4904</f>
        <v/>
      </c>
      <c r="O4904" s="7">
        <f>G4904-L4904</f>
        <v/>
      </c>
      <c r="P4904" s="7">
        <f>H4904-M4904</f>
        <v/>
      </c>
      <c r="Q4904" s="7">
        <f>IF($I4904=1,(N4904-MAR1!$B$11)/MAR1!$D$11,(N4904-MAR1!$C$11)/MAR1!$E$11)</f>
        <v/>
      </c>
      <c r="R4904" s="7">
        <f>IF($I4904=1,(O4904-MAR1!$B$12)/MAR1!$D$12,(O4904-MAR1!$C$12)/MAR1!$E$12)</f>
        <v/>
      </c>
      <c r="S4904" s="7">
        <f>IF($I4904=1,(P4904-MAR1!$B$13)/MAR1!$D$13,(P4904-MAR1!$C$13)/MAR1!$E$13)</f>
        <v/>
      </c>
    </row>
    <row r="4905">
      <c r="A4905" s="5" t="n">
        <v>4904</v>
      </c>
      <c r="B4905" s="5" t="n">
        <v>14</v>
      </c>
      <c r="C4905" s="5" t="n">
        <v>159</v>
      </c>
      <c r="D4905" s="5" t="n">
        <v>6</v>
      </c>
      <c r="E4905" s="5" t="n">
        <v>8.199999999999999</v>
      </c>
      <c r="F4905" s="5" t="n">
        <v>35.3</v>
      </c>
      <c r="G4905" s="5" t="n">
        <v>26.7</v>
      </c>
      <c r="H4905" s="5" t="n">
        <v>18.06</v>
      </c>
      <c r="I4905" s="6">
        <f>IF(E4905&gt;=Markov!$B$3,1,0)</f>
        <v/>
      </c>
      <c r="J4905" s="6">
        <f>I4904</f>
        <v/>
      </c>
      <c r="K4905" s="7">
        <f>MAR1!$B$5+MAR1!$C$5*COS(2*PI()*$C4905/365)+MAR1!$D$5*SIN(2*PI()*$C4905/365)</f>
        <v/>
      </c>
      <c r="L4905" s="7">
        <f>MAR1!$B$6+MAR1!$C$6*COS(2*PI()*$C4905/365)+MAR1!$D$6*SIN(2*PI()*$C4905/365)</f>
        <v/>
      </c>
      <c r="M4905" s="7">
        <f>MAR1!$B$7+MAR1!$C$7*COS(2*PI()*$C4905/365)+MAR1!$D$7*SIN(2*PI()*$C4905/365)</f>
        <v/>
      </c>
      <c r="N4905" s="7">
        <f>F4905-K4905</f>
        <v/>
      </c>
      <c r="O4905" s="7">
        <f>G4905-L4905</f>
        <v/>
      </c>
      <c r="P4905" s="7">
        <f>H4905-M4905</f>
        <v/>
      </c>
      <c r="Q4905" s="7">
        <f>IF($I4905=1,(N4905-MAR1!$B$11)/MAR1!$D$11,(N4905-MAR1!$C$11)/MAR1!$E$11)</f>
        <v/>
      </c>
      <c r="R4905" s="7">
        <f>IF($I4905=1,(O4905-MAR1!$B$12)/MAR1!$D$12,(O4905-MAR1!$C$12)/MAR1!$E$12)</f>
        <v/>
      </c>
      <c r="S4905" s="7">
        <f>IF($I4905=1,(P4905-MAR1!$B$13)/MAR1!$D$13,(P4905-MAR1!$C$13)/MAR1!$E$13)</f>
        <v/>
      </c>
    </row>
    <row r="4906">
      <c r="A4906" s="5" t="n">
        <v>4905</v>
      </c>
      <c r="B4906" s="5" t="n">
        <v>14</v>
      </c>
      <c r="C4906" s="5" t="n">
        <v>160</v>
      </c>
      <c r="D4906" s="5" t="n">
        <v>6</v>
      </c>
      <c r="E4906" s="5" t="n">
        <v>7</v>
      </c>
      <c r="F4906" s="5" t="n">
        <v>34.3</v>
      </c>
      <c r="G4906" s="5" t="n">
        <v>25.1</v>
      </c>
      <c r="H4906" s="5" t="n">
        <v>17.82</v>
      </c>
      <c r="I4906" s="6">
        <f>IF(E4906&gt;=Markov!$B$3,1,0)</f>
        <v/>
      </c>
      <c r="J4906" s="6">
        <f>I4905</f>
        <v/>
      </c>
      <c r="K4906" s="7">
        <f>MAR1!$B$5+MAR1!$C$5*COS(2*PI()*$C4906/365)+MAR1!$D$5*SIN(2*PI()*$C4906/365)</f>
        <v/>
      </c>
      <c r="L4906" s="7">
        <f>MAR1!$B$6+MAR1!$C$6*COS(2*PI()*$C4906/365)+MAR1!$D$6*SIN(2*PI()*$C4906/365)</f>
        <v/>
      </c>
      <c r="M4906" s="7">
        <f>MAR1!$B$7+MAR1!$C$7*COS(2*PI()*$C4906/365)+MAR1!$D$7*SIN(2*PI()*$C4906/365)</f>
        <v/>
      </c>
      <c r="N4906" s="7">
        <f>F4906-K4906</f>
        <v/>
      </c>
      <c r="O4906" s="7">
        <f>G4906-L4906</f>
        <v/>
      </c>
      <c r="P4906" s="7">
        <f>H4906-M4906</f>
        <v/>
      </c>
      <c r="Q4906" s="7">
        <f>IF($I4906=1,(N4906-MAR1!$B$11)/MAR1!$D$11,(N4906-MAR1!$C$11)/MAR1!$E$11)</f>
        <v/>
      </c>
      <c r="R4906" s="7">
        <f>IF($I4906=1,(O4906-MAR1!$B$12)/MAR1!$D$12,(O4906-MAR1!$C$12)/MAR1!$E$12)</f>
        <v/>
      </c>
      <c r="S4906" s="7">
        <f>IF($I4906=1,(P4906-MAR1!$B$13)/MAR1!$D$13,(P4906-MAR1!$C$13)/MAR1!$E$13)</f>
        <v/>
      </c>
    </row>
    <row r="4907">
      <c r="A4907" s="5" t="n">
        <v>4906</v>
      </c>
      <c r="B4907" s="5" t="n">
        <v>14</v>
      </c>
      <c r="C4907" s="5" t="n">
        <v>161</v>
      </c>
      <c r="D4907" s="5" t="n">
        <v>6</v>
      </c>
      <c r="E4907" s="5" t="n">
        <v>14.8</v>
      </c>
      <c r="F4907" s="5" t="n">
        <v>35.5</v>
      </c>
      <c r="G4907" s="5" t="n">
        <v>25.7</v>
      </c>
      <c r="H4907" s="5" t="n">
        <v>18.68</v>
      </c>
      <c r="I4907" s="6">
        <f>IF(E4907&gt;=Markov!$B$3,1,0)</f>
        <v/>
      </c>
      <c r="J4907" s="6">
        <f>I4906</f>
        <v/>
      </c>
      <c r="K4907" s="7">
        <f>MAR1!$B$5+MAR1!$C$5*COS(2*PI()*$C4907/365)+MAR1!$D$5*SIN(2*PI()*$C4907/365)</f>
        <v/>
      </c>
      <c r="L4907" s="7">
        <f>MAR1!$B$6+MAR1!$C$6*COS(2*PI()*$C4907/365)+MAR1!$D$6*SIN(2*PI()*$C4907/365)</f>
        <v/>
      </c>
      <c r="M4907" s="7">
        <f>MAR1!$B$7+MAR1!$C$7*COS(2*PI()*$C4907/365)+MAR1!$D$7*SIN(2*PI()*$C4907/365)</f>
        <v/>
      </c>
      <c r="N4907" s="7">
        <f>F4907-K4907</f>
        <v/>
      </c>
      <c r="O4907" s="7">
        <f>G4907-L4907</f>
        <v/>
      </c>
      <c r="P4907" s="7">
        <f>H4907-M4907</f>
        <v/>
      </c>
      <c r="Q4907" s="7">
        <f>IF($I4907=1,(N4907-MAR1!$B$11)/MAR1!$D$11,(N4907-MAR1!$C$11)/MAR1!$E$11)</f>
        <v/>
      </c>
      <c r="R4907" s="7">
        <f>IF($I4907=1,(O4907-MAR1!$B$12)/MAR1!$D$12,(O4907-MAR1!$C$12)/MAR1!$E$12)</f>
        <v/>
      </c>
      <c r="S4907" s="7">
        <f>IF($I4907=1,(P4907-MAR1!$B$13)/MAR1!$D$13,(P4907-MAR1!$C$13)/MAR1!$E$13)</f>
        <v/>
      </c>
    </row>
    <row r="4908">
      <c r="A4908" s="5" t="n">
        <v>4907</v>
      </c>
      <c r="B4908" s="5" t="n">
        <v>14</v>
      </c>
      <c r="C4908" s="5" t="n">
        <v>162</v>
      </c>
      <c r="D4908" s="5" t="n">
        <v>6</v>
      </c>
      <c r="E4908" s="5" t="n">
        <v>0</v>
      </c>
      <c r="F4908" s="5" t="n">
        <v>42.1</v>
      </c>
      <c r="G4908" s="5" t="n">
        <v>29.6</v>
      </c>
      <c r="H4908" s="5" t="n">
        <v>21.32</v>
      </c>
      <c r="I4908" s="6">
        <f>IF(E4908&gt;=Markov!$B$3,1,0)</f>
        <v/>
      </c>
      <c r="J4908" s="6">
        <f>I4907</f>
        <v/>
      </c>
      <c r="K4908" s="7">
        <f>MAR1!$B$5+MAR1!$C$5*COS(2*PI()*$C4908/365)+MAR1!$D$5*SIN(2*PI()*$C4908/365)</f>
        <v/>
      </c>
      <c r="L4908" s="7">
        <f>MAR1!$B$6+MAR1!$C$6*COS(2*PI()*$C4908/365)+MAR1!$D$6*SIN(2*PI()*$C4908/365)</f>
        <v/>
      </c>
      <c r="M4908" s="7">
        <f>MAR1!$B$7+MAR1!$C$7*COS(2*PI()*$C4908/365)+MAR1!$D$7*SIN(2*PI()*$C4908/365)</f>
        <v/>
      </c>
      <c r="N4908" s="7">
        <f>F4908-K4908</f>
        <v/>
      </c>
      <c r="O4908" s="7">
        <f>G4908-L4908</f>
        <v/>
      </c>
      <c r="P4908" s="7">
        <f>H4908-M4908</f>
        <v/>
      </c>
      <c r="Q4908" s="7">
        <f>IF($I4908=1,(N4908-MAR1!$B$11)/MAR1!$D$11,(N4908-MAR1!$C$11)/MAR1!$E$11)</f>
        <v/>
      </c>
      <c r="R4908" s="7">
        <f>IF($I4908=1,(O4908-MAR1!$B$12)/MAR1!$D$12,(O4908-MAR1!$C$12)/MAR1!$E$12)</f>
        <v/>
      </c>
      <c r="S4908" s="7">
        <f>IF($I4908=1,(P4908-MAR1!$B$13)/MAR1!$D$13,(P4908-MAR1!$C$13)/MAR1!$E$13)</f>
        <v/>
      </c>
    </row>
    <row r="4909">
      <c r="A4909" s="5" t="n">
        <v>4908</v>
      </c>
      <c r="B4909" s="5" t="n">
        <v>14</v>
      </c>
      <c r="C4909" s="5" t="n">
        <v>163</v>
      </c>
      <c r="D4909" s="5" t="n">
        <v>6</v>
      </c>
      <c r="E4909" s="5" t="n">
        <v>0</v>
      </c>
      <c r="F4909" s="5" t="n">
        <v>40.3</v>
      </c>
      <c r="G4909" s="5" t="n">
        <v>27.7</v>
      </c>
      <c r="H4909" s="5" t="n">
        <v>18.86</v>
      </c>
      <c r="I4909" s="6">
        <f>IF(E4909&gt;=Markov!$B$3,1,0)</f>
        <v/>
      </c>
      <c r="J4909" s="6">
        <f>I4908</f>
        <v/>
      </c>
      <c r="K4909" s="7">
        <f>MAR1!$B$5+MAR1!$C$5*COS(2*PI()*$C4909/365)+MAR1!$D$5*SIN(2*PI()*$C4909/365)</f>
        <v/>
      </c>
      <c r="L4909" s="7">
        <f>MAR1!$B$6+MAR1!$C$6*COS(2*PI()*$C4909/365)+MAR1!$D$6*SIN(2*PI()*$C4909/365)</f>
        <v/>
      </c>
      <c r="M4909" s="7">
        <f>MAR1!$B$7+MAR1!$C$7*COS(2*PI()*$C4909/365)+MAR1!$D$7*SIN(2*PI()*$C4909/365)</f>
        <v/>
      </c>
      <c r="N4909" s="7">
        <f>F4909-K4909</f>
        <v/>
      </c>
      <c r="O4909" s="7">
        <f>G4909-L4909</f>
        <v/>
      </c>
      <c r="P4909" s="7">
        <f>H4909-M4909</f>
        <v/>
      </c>
      <c r="Q4909" s="7">
        <f>IF($I4909=1,(N4909-MAR1!$B$11)/MAR1!$D$11,(N4909-MAR1!$C$11)/MAR1!$E$11)</f>
        <v/>
      </c>
      <c r="R4909" s="7">
        <f>IF($I4909=1,(O4909-MAR1!$B$12)/MAR1!$D$12,(O4909-MAR1!$C$12)/MAR1!$E$12)</f>
        <v/>
      </c>
      <c r="S4909" s="7">
        <f>IF($I4909=1,(P4909-MAR1!$B$13)/MAR1!$D$13,(P4909-MAR1!$C$13)/MAR1!$E$13)</f>
        <v/>
      </c>
    </row>
    <row r="4910">
      <c r="A4910" s="5" t="n">
        <v>4909</v>
      </c>
      <c r="B4910" s="5" t="n">
        <v>14</v>
      </c>
      <c r="C4910" s="5" t="n">
        <v>164</v>
      </c>
      <c r="D4910" s="5" t="n">
        <v>6</v>
      </c>
      <c r="E4910" s="5" t="n">
        <v>0</v>
      </c>
      <c r="F4910" s="5" t="n">
        <v>37.7</v>
      </c>
      <c r="G4910" s="5" t="n">
        <v>27.1</v>
      </c>
      <c r="H4910" s="5" t="n">
        <v>18.92</v>
      </c>
      <c r="I4910" s="6">
        <f>IF(E4910&gt;=Markov!$B$3,1,0)</f>
        <v/>
      </c>
      <c r="J4910" s="6">
        <f>I4909</f>
        <v/>
      </c>
      <c r="K4910" s="7">
        <f>MAR1!$B$5+MAR1!$C$5*COS(2*PI()*$C4910/365)+MAR1!$D$5*SIN(2*PI()*$C4910/365)</f>
        <v/>
      </c>
      <c r="L4910" s="7">
        <f>MAR1!$B$6+MAR1!$C$6*COS(2*PI()*$C4910/365)+MAR1!$D$6*SIN(2*PI()*$C4910/365)</f>
        <v/>
      </c>
      <c r="M4910" s="7">
        <f>MAR1!$B$7+MAR1!$C$7*COS(2*PI()*$C4910/365)+MAR1!$D$7*SIN(2*PI()*$C4910/365)</f>
        <v/>
      </c>
      <c r="N4910" s="7">
        <f>F4910-K4910</f>
        <v/>
      </c>
      <c r="O4910" s="7">
        <f>G4910-L4910</f>
        <v/>
      </c>
      <c r="P4910" s="7">
        <f>H4910-M4910</f>
        <v/>
      </c>
      <c r="Q4910" s="7">
        <f>IF($I4910=1,(N4910-MAR1!$B$11)/MAR1!$D$11,(N4910-MAR1!$C$11)/MAR1!$E$11)</f>
        <v/>
      </c>
      <c r="R4910" s="7">
        <f>IF($I4910=1,(O4910-MAR1!$B$12)/MAR1!$D$12,(O4910-MAR1!$C$12)/MAR1!$E$12)</f>
        <v/>
      </c>
      <c r="S4910" s="7">
        <f>IF($I4910=1,(P4910-MAR1!$B$13)/MAR1!$D$13,(P4910-MAR1!$C$13)/MAR1!$E$13)</f>
        <v/>
      </c>
    </row>
    <row r="4911">
      <c r="A4911" s="5" t="n">
        <v>4910</v>
      </c>
      <c r="B4911" s="5" t="n">
        <v>14</v>
      </c>
      <c r="C4911" s="5" t="n">
        <v>165</v>
      </c>
      <c r="D4911" s="5" t="n">
        <v>6</v>
      </c>
      <c r="E4911" s="5" t="n">
        <v>0</v>
      </c>
      <c r="F4911" s="5" t="n">
        <v>37.5</v>
      </c>
      <c r="G4911" s="5" t="n">
        <v>28.7</v>
      </c>
      <c r="H4911" s="5" t="n">
        <v>23.4</v>
      </c>
      <c r="I4911" s="6">
        <f>IF(E4911&gt;=Markov!$B$3,1,0)</f>
        <v/>
      </c>
      <c r="J4911" s="6">
        <f>I4910</f>
        <v/>
      </c>
      <c r="K4911" s="7">
        <f>MAR1!$B$5+MAR1!$C$5*COS(2*PI()*$C4911/365)+MAR1!$D$5*SIN(2*PI()*$C4911/365)</f>
        <v/>
      </c>
      <c r="L4911" s="7">
        <f>MAR1!$B$6+MAR1!$C$6*COS(2*PI()*$C4911/365)+MAR1!$D$6*SIN(2*PI()*$C4911/365)</f>
        <v/>
      </c>
      <c r="M4911" s="7">
        <f>MAR1!$B$7+MAR1!$C$7*COS(2*PI()*$C4911/365)+MAR1!$D$7*SIN(2*PI()*$C4911/365)</f>
        <v/>
      </c>
      <c r="N4911" s="7">
        <f>F4911-K4911</f>
        <v/>
      </c>
      <c r="O4911" s="7">
        <f>G4911-L4911</f>
        <v/>
      </c>
      <c r="P4911" s="7">
        <f>H4911-M4911</f>
        <v/>
      </c>
      <c r="Q4911" s="7">
        <f>IF($I4911=1,(N4911-MAR1!$B$11)/MAR1!$D$11,(N4911-MAR1!$C$11)/MAR1!$E$11)</f>
        <v/>
      </c>
      <c r="R4911" s="7">
        <f>IF($I4911=1,(O4911-MAR1!$B$12)/MAR1!$D$12,(O4911-MAR1!$C$12)/MAR1!$E$12)</f>
        <v/>
      </c>
      <c r="S4911" s="7">
        <f>IF($I4911=1,(P4911-MAR1!$B$13)/MAR1!$D$13,(P4911-MAR1!$C$13)/MAR1!$E$13)</f>
        <v/>
      </c>
    </row>
    <row r="4912">
      <c r="A4912" s="5" t="n">
        <v>4911</v>
      </c>
      <c r="B4912" s="5" t="n">
        <v>14</v>
      </c>
      <c r="C4912" s="5" t="n">
        <v>166</v>
      </c>
      <c r="D4912" s="5" t="n">
        <v>6</v>
      </c>
      <c r="E4912" s="5" t="n">
        <v>0</v>
      </c>
      <c r="F4912" s="5" t="n">
        <v>38.5</v>
      </c>
      <c r="G4912" s="5" t="n">
        <v>31.1</v>
      </c>
      <c r="H4912" s="5" t="n">
        <v>22.94</v>
      </c>
      <c r="I4912" s="6">
        <f>IF(E4912&gt;=Markov!$B$3,1,0)</f>
        <v/>
      </c>
      <c r="J4912" s="6">
        <f>I4911</f>
        <v/>
      </c>
      <c r="K4912" s="7">
        <f>MAR1!$B$5+MAR1!$C$5*COS(2*PI()*$C4912/365)+MAR1!$D$5*SIN(2*PI()*$C4912/365)</f>
        <v/>
      </c>
      <c r="L4912" s="7">
        <f>MAR1!$B$6+MAR1!$C$6*COS(2*PI()*$C4912/365)+MAR1!$D$6*SIN(2*PI()*$C4912/365)</f>
        <v/>
      </c>
      <c r="M4912" s="7">
        <f>MAR1!$B$7+MAR1!$C$7*COS(2*PI()*$C4912/365)+MAR1!$D$7*SIN(2*PI()*$C4912/365)</f>
        <v/>
      </c>
      <c r="N4912" s="7">
        <f>F4912-K4912</f>
        <v/>
      </c>
      <c r="O4912" s="7">
        <f>G4912-L4912</f>
        <v/>
      </c>
      <c r="P4912" s="7">
        <f>H4912-M4912</f>
        <v/>
      </c>
      <c r="Q4912" s="7">
        <f>IF($I4912=1,(N4912-MAR1!$B$11)/MAR1!$D$11,(N4912-MAR1!$C$11)/MAR1!$E$11)</f>
        <v/>
      </c>
      <c r="R4912" s="7">
        <f>IF($I4912=1,(O4912-MAR1!$B$12)/MAR1!$D$12,(O4912-MAR1!$C$12)/MAR1!$E$12)</f>
        <v/>
      </c>
      <c r="S4912" s="7">
        <f>IF($I4912=1,(P4912-MAR1!$B$13)/MAR1!$D$13,(P4912-MAR1!$C$13)/MAR1!$E$13)</f>
        <v/>
      </c>
    </row>
    <row r="4913">
      <c r="A4913" s="5" t="n">
        <v>4912</v>
      </c>
      <c r="B4913" s="5" t="n">
        <v>14</v>
      </c>
      <c r="C4913" s="5" t="n">
        <v>167</v>
      </c>
      <c r="D4913" s="5" t="n">
        <v>6</v>
      </c>
      <c r="E4913" s="5" t="n">
        <v>0</v>
      </c>
      <c r="F4913" s="5" t="n">
        <v>39</v>
      </c>
      <c r="G4913" s="5" t="n">
        <v>28.6</v>
      </c>
      <c r="H4913" s="5" t="n">
        <v>22.35</v>
      </c>
      <c r="I4913" s="6">
        <f>IF(E4913&gt;=Markov!$B$3,1,0)</f>
        <v/>
      </c>
      <c r="J4913" s="6">
        <f>I4912</f>
        <v/>
      </c>
      <c r="K4913" s="7">
        <f>MAR1!$B$5+MAR1!$C$5*COS(2*PI()*$C4913/365)+MAR1!$D$5*SIN(2*PI()*$C4913/365)</f>
        <v/>
      </c>
      <c r="L4913" s="7">
        <f>MAR1!$B$6+MAR1!$C$6*COS(2*PI()*$C4913/365)+MAR1!$D$6*SIN(2*PI()*$C4913/365)</f>
        <v/>
      </c>
      <c r="M4913" s="7">
        <f>MAR1!$B$7+MAR1!$C$7*COS(2*PI()*$C4913/365)+MAR1!$D$7*SIN(2*PI()*$C4913/365)</f>
        <v/>
      </c>
      <c r="N4913" s="7">
        <f>F4913-K4913</f>
        <v/>
      </c>
      <c r="O4913" s="7">
        <f>G4913-L4913</f>
        <v/>
      </c>
      <c r="P4913" s="7">
        <f>H4913-M4913</f>
        <v/>
      </c>
      <c r="Q4913" s="7">
        <f>IF($I4913=1,(N4913-MAR1!$B$11)/MAR1!$D$11,(N4913-MAR1!$C$11)/MAR1!$E$11)</f>
        <v/>
      </c>
      <c r="R4913" s="7">
        <f>IF($I4913=1,(O4913-MAR1!$B$12)/MAR1!$D$12,(O4913-MAR1!$C$12)/MAR1!$E$12)</f>
        <v/>
      </c>
      <c r="S4913" s="7">
        <f>IF($I4913=1,(P4913-MAR1!$B$13)/MAR1!$D$13,(P4913-MAR1!$C$13)/MAR1!$E$13)</f>
        <v/>
      </c>
    </row>
    <row r="4914">
      <c r="A4914" s="5" t="n">
        <v>4913</v>
      </c>
      <c r="B4914" s="5" t="n">
        <v>14</v>
      </c>
      <c r="C4914" s="5" t="n">
        <v>168</v>
      </c>
      <c r="D4914" s="5" t="n">
        <v>6</v>
      </c>
      <c r="E4914" s="5" t="n">
        <v>0</v>
      </c>
      <c r="F4914" s="5" t="n">
        <v>40.7</v>
      </c>
      <c r="G4914" s="5" t="n">
        <v>31</v>
      </c>
      <c r="H4914" s="5" t="n">
        <v>20.96</v>
      </c>
      <c r="I4914" s="6">
        <f>IF(E4914&gt;=Markov!$B$3,1,0)</f>
        <v/>
      </c>
      <c r="J4914" s="6">
        <f>I4913</f>
        <v/>
      </c>
      <c r="K4914" s="7">
        <f>MAR1!$B$5+MAR1!$C$5*COS(2*PI()*$C4914/365)+MAR1!$D$5*SIN(2*PI()*$C4914/365)</f>
        <v/>
      </c>
      <c r="L4914" s="7">
        <f>MAR1!$B$6+MAR1!$C$6*COS(2*PI()*$C4914/365)+MAR1!$D$6*SIN(2*PI()*$C4914/365)</f>
        <v/>
      </c>
      <c r="M4914" s="7">
        <f>MAR1!$B$7+MAR1!$C$7*COS(2*PI()*$C4914/365)+MAR1!$D$7*SIN(2*PI()*$C4914/365)</f>
        <v/>
      </c>
      <c r="N4914" s="7">
        <f>F4914-K4914</f>
        <v/>
      </c>
      <c r="O4914" s="7">
        <f>G4914-L4914</f>
        <v/>
      </c>
      <c r="P4914" s="7">
        <f>H4914-M4914</f>
        <v/>
      </c>
      <c r="Q4914" s="7">
        <f>IF($I4914=1,(N4914-MAR1!$B$11)/MAR1!$D$11,(N4914-MAR1!$C$11)/MAR1!$E$11)</f>
        <v/>
      </c>
      <c r="R4914" s="7">
        <f>IF($I4914=1,(O4914-MAR1!$B$12)/MAR1!$D$12,(O4914-MAR1!$C$12)/MAR1!$E$12)</f>
        <v/>
      </c>
      <c r="S4914" s="7">
        <f>IF($I4914=1,(P4914-MAR1!$B$13)/MAR1!$D$13,(P4914-MAR1!$C$13)/MAR1!$E$13)</f>
        <v/>
      </c>
    </row>
    <row r="4915">
      <c r="A4915" s="5" t="n">
        <v>4914</v>
      </c>
      <c r="B4915" s="5" t="n">
        <v>14</v>
      </c>
      <c r="C4915" s="5" t="n">
        <v>169</v>
      </c>
      <c r="D4915" s="5" t="n">
        <v>6</v>
      </c>
      <c r="E4915" s="5" t="n">
        <v>0</v>
      </c>
      <c r="F4915" s="5" t="n">
        <v>38.2</v>
      </c>
      <c r="G4915" s="5" t="n">
        <v>30.5</v>
      </c>
      <c r="H4915" s="5" t="n">
        <v>20.35</v>
      </c>
      <c r="I4915" s="6">
        <f>IF(E4915&gt;=Markov!$B$3,1,0)</f>
        <v/>
      </c>
      <c r="J4915" s="6">
        <f>I4914</f>
        <v/>
      </c>
      <c r="K4915" s="7">
        <f>MAR1!$B$5+MAR1!$C$5*COS(2*PI()*$C4915/365)+MAR1!$D$5*SIN(2*PI()*$C4915/365)</f>
        <v/>
      </c>
      <c r="L4915" s="7">
        <f>MAR1!$B$6+MAR1!$C$6*COS(2*PI()*$C4915/365)+MAR1!$D$6*SIN(2*PI()*$C4915/365)</f>
        <v/>
      </c>
      <c r="M4915" s="7">
        <f>MAR1!$B$7+MAR1!$C$7*COS(2*PI()*$C4915/365)+MAR1!$D$7*SIN(2*PI()*$C4915/365)</f>
        <v/>
      </c>
      <c r="N4915" s="7">
        <f>F4915-K4915</f>
        <v/>
      </c>
      <c r="O4915" s="7">
        <f>G4915-L4915</f>
        <v/>
      </c>
      <c r="P4915" s="7">
        <f>H4915-M4915</f>
        <v/>
      </c>
      <c r="Q4915" s="7">
        <f>IF($I4915=1,(N4915-MAR1!$B$11)/MAR1!$D$11,(N4915-MAR1!$C$11)/MAR1!$E$11)</f>
        <v/>
      </c>
      <c r="R4915" s="7">
        <f>IF($I4915=1,(O4915-MAR1!$B$12)/MAR1!$D$12,(O4915-MAR1!$C$12)/MAR1!$E$12)</f>
        <v/>
      </c>
      <c r="S4915" s="7">
        <f>IF($I4915=1,(P4915-MAR1!$B$13)/MAR1!$D$13,(P4915-MAR1!$C$13)/MAR1!$E$13)</f>
        <v/>
      </c>
    </row>
    <row r="4916">
      <c r="A4916" s="5" t="n">
        <v>4915</v>
      </c>
      <c r="B4916" s="5" t="n">
        <v>14</v>
      </c>
      <c r="C4916" s="5" t="n">
        <v>170</v>
      </c>
      <c r="D4916" s="5" t="n">
        <v>6</v>
      </c>
      <c r="E4916" s="5" t="n">
        <v>0</v>
      </c>
      <c r="F4916" s="5" t="n">
        <v>37.6</v>
      </c>
      <c r="G4916" s="5" t="n">
        <v>29.7</v>
      </c>
      <c r="H4916" s="5" t="n">
        <v>19.74</v>
      </c>
      <c r="I4916" s="6">
        <f>IF(E4916&gt;=Markov!$B$3,1,0)</f>
        <v/>
      </c>
      <c r="J4916" s="6">
        <f>I4915</f>
        <v/>
      </c>
      <c r="K4916" s="7">
        <f>MAR1!$B$5+MAR1!$C$5*COS(2*PI()*$C4916/365)+MAR1!$D$5*SIN(2*PI()*$C4916/365)</f>
        <v/>
      </c>
      <c r="L4916" s="7">
        <f>MAR1!$B$6+MAR1!$C$6*COS(2*PI()*$C4916/365)+MAR1!$D$6*SIN(2*PI()*$C4916/365)</f>
        <v/>
      </c>
      <c r="M4916" s="7">
        <f>MAR1!$B$7+MAR1!$C$7*COS(2*PI()*$C4916/365)+MAR1!$D$7*SIN(2*PI()*$C4916/365)</f>
        <v/>
      </c>
      <c r="N4916" s="7">
        <f>F4916-K4916</f>
        <v/>
      </c>
      <c r="O4916" s="7">
        <f>G4916-L4916</f>
        <v/>
      </c>
      <c r="P4916" s="7">
        <f>H4916-M4916</f>
        <v/>
      </c>
      <c r="Q4916" s="7">
        <f>IF($I4916=1,(N4916-MAR1!$B$11)/MAR1!$D$11,(N4916-MAR1!$C$11)/MAR1!$E$11)</f>
        <v/>
      </c>
      <c r="R4916" s="7">
        <f>IF($I4916=1,(O4916-MAR1!$B$12)/MAR1!$D$12,(O4916-MAR1!$C$12)/MAR1!$E$12)</f>
        <v/>
      </c>
      <c r="S4916" s="7">
        <f>IF($I4916=1,(P4916-MAR1!$B$13)/MAR1!$D$13,(P4916-MAR1!$C$13)/MAR1!$E$13)</f>
        <v/>
      </c>
    </row>
    <row r="4917">
      <c r="A4917" s="5" t="n">
        <v>4916</v>
      </c>
      <c r="B4917" s="5" t="n">
        <v>14</v>
      </c>
      <c r="C4917" s="5" t="n">
        <v>171</v>
      </c>
      <c r="D4917" s="5" t="n">
        <v>6</v>
      </c>
      <c r="E4917" s="5" t="n">
        <v>0</v>
      </c>
      <c r="F4917" s="5" t="n">
        <v>38.4</v>
      </c>
      <c r="G4917" s="5" t="n">
        <v>29.2</v>
      </c>
      <c r="H4917" s="5" t="n">
        <v>22.29</v>
      </c>
      <c r="I4917" s="6">
        <f>IF(E4917&gt;=Markov!$B$3,1,0)</f>
        <v/>
      </c>
      <c r="J4917" s="6">
        <f>I4916</f>
        <v/>
      </c>
      <c r="K4917" s="7">
        <f>MAR1!$B$5+MAR1!$C$5*COS(2*PI()*$C4917/365)+MAR1!$D$5*SIN(2*PI()*$C4917/365)</f>
        <v/>
      </c>
      <c r="L4917" s="7">
        <f>MAR1!$B$6+MAR1!$C$6*COS(2*PI()*$C4917/365)+MAR1!$D$6*SIN(2*PI()*$C4917/365)</f>
        <v/>
      </c>
      <c r="M4917" s="7">
        <f>MAR1!$B$7+MAR1!$C$7*COS(2*PI()*$C4917/365)+MAR1!$D$7*SIN(2*PI()*$C4917/365)</f>
        <v/>
      </c>
      <c r="N4917" s="7">
        <f>F4917-K4917</f>
        <v/>
      </c>
      <c r="O4917" s="7">
        <f>G4917-L4917</f>
        <v/>
      </c>
      <c r="P4917" s="7">
        <f>H4917-M4917</f>
        <v/>
      </c>
      <c r="Q4917" s="7">
        <f>IF($I4917=1,(N4917-MAR1!$B$11)/MAR1!$D$11,(N4917-MAR1!$C$11)/MAR1!$E$11)</f>
        <v/>
      </c>
      <c r="R4917" s="7">
        <f>IF($I4917=1,(O4917-MAR1!$B$12)/MAR1!$D$12,(O4917-MAR1!$C$12)/MAR1!$E$12)</f>
        <v/>
      </c>
      <c r="S4917" s="7">
        <f>IF($I4917=1,(P4917-MAR1!$B$13)/MAR1!$D$13,(P4917-MAR1!$C$13)/MAR1!$E$13)</f>
        <v/>
      </c>
    </row>
    <row r="4918">
      <c r="A4918" s="5" t="n">
        <v>4917</v>
      </c>
      <c r="B4918" s="5" t="n">
        <v>14</v>
      </c>
      <c r="C4918" s="5" t="n">
        <v>172</v>
      </c>
      <c r="D4918" s="5" t="n">
        <v>6</v>
      </c>
      <c r="E4918" s="5" t="n">
        <v>0</v>
      </c>
      <c r="F4918" s="5" t="n">
        <v>37.3</v>
      </c>
      <c r="G4918" s="5" t="n">
        <v>26.4</v>
      </c>
      <c r="H4918" s="5" t="n">
        <v>21.55</v>
      </c>
      <c r="I4918" s="6">
        <f>IF(E4918&gt;=Markov!$B$3,1,0)</f>
        <v/>
      </c>
      <c r="J4918" s="6">
        <f>I4917</f>
        <v/>
      </c>
      <c r="K4918" s="7">
        <f>MAR1!$B$5+MAR1!$C$5*COS(2*PI()*$C4918/365)+MAR1!$D$5*SIN(2*PI()*$C4918/365)</f>
        <v/>
      </c>
      <c r="L4918" s="7">
        <f>MAR1!$B$6+MAR1!$C$6*COS(2*PI()*$C4918/365)+MAR1!$D$6*SIN(2*PI()*$C4918/365)</f>
        <v/>
      </c>
      <c r="M4918" s="7">
        <f>MAR1!$B$7+MAR1!$C$7*COS(2*PI()*$C4918/365)+MAR1!$D$7*SIN(2*PI()*$C4918/365)</f>
        <v/>
      </c>
      <c r="N4918" s="7">
        <f>F4918-K4918</f>
        <v/>
      </c>
      <c r="O4918" s="7">
        <f>G4918-L4918</f>
        <v/>
      </c>
      <c r="P4918" s="7">
        <f>H4918-M4918</f>
        <v/>
      </c>
      <c r="Q4918" s="7">
        <f>IF($I4918=1,(N4918-MAR1!$B$11)/MAR1!$D$11,(N4918-MAR1!$C$11)/MAR1!$E$11)</f>
        <v/>
      </c>
      <c r="R4918" s="7">
        <f>IF($I4918=1,(O4918-MAR1!$B$12)/MAR1!$D$12,(O4918-MAR1!$C$12)/MAR1!$E$12)</f>
        <v/>
      </c>
      <c r="S4918" s="7">
        <f>IF($I4918=1,(P4918-MAR1!$B$13)/MAR1!$D$13,(P4918-MAR1!$C$13)/MAR1!$E$13)</f>
        <v/>
      </c>
    </row>
    <row r="4919">
      <c r="A4919" s="5" t="n">
        <v>4918</v>
      </c>
      <c r="B4919" s="5" t="n">
        <v>14</v>
      </c>
      <c r="C4919" s="5" t="n">
        <v>173</v>
      </c>
      <c r="D4919" s="5" t="n">
        <v>6</v>
      </c>
      <c r="E4919" s="5" t="n">
        <v>0</v>
      </c>
      <c r="F4919" s="5" t="n">
        <v>35.9</v>
      </c>
      <c r="G4919" s="5" t="n">
        <v>25.4</v>
      </c>
      <c r="H4919" s="5" t="n">
        <v>17.24</v>
      </c>
      <c r="I4919" s="6">
        <f>IF(E4919&gt;=Markov!$B$3,1,0)</f>
        <v/>
      </c>
      <c r="J4919" s="6">
        <f>I4918</f>
        <v/>
      </c>
      <c r="K4919" s="7">
        <f>MAR1!$B$5+MAR1!$C$5*COS(2*PI()*$C4919/365)+MAR1!$D$5*SIN(2*PI()*$C4919/365)</f>
        <v/>
      </c>
      <c r="L4919" s="7">
        <f>MAR1!$B$6+MAR1!$C$6*COS(2*PI()*$C4919/365)+MAR1!$D$6*SIN(2*PI()*$C4919/365)</f>
        <v/>
      </c>
      <c r="M4919" s="7">
        <f>MAR1!$B$7+MAR1!$C$7*COS(2*PI()*$C4919/365)+MAR1!$D$7*SIN(2*PI()*$C4919/365)</f>
        <v/>
      </c>
      <c r="N4919" s="7">
        <f>F4919-K4919</f>
        <v/>
      </c>
      <c r="O4919" s="7">
        <f>G4919-L4919</f>
        <v/>
      </c>
      <c r="P4919" s="7">
        <f>H4919-M4919</f>
        <v/>
      </c>
      <c r="Q4919" s="7">
        <f>IF($I4919=1,(N4919-MAR1!$B$11)/MAR1!$D$11,(N4919-MAR1!$C$11)/MAR1!$E$11)</f>
        <v/>
      </c>
      <c r="R4919" s="7">
        <f>IF($I4919=1,(O4919-MAR1!$B$12)/MAR1!$D$12,(O4919-MAR1!$C$12)/MAR1!$E$12)</f>
        <v/>
      </c>
      <c r="S4919" s="7">
        <f>IF($I4919=1,(P4919-MAR1!$B$13)/MAR1!$D$13,(P4919-MAR1!$C$13)/MAR1!$E$13)</f>
        <v/>
      </c>
    </row>
    <row r="4920">
      <c r="A4920" s="5" t="n">
        <v>4919</v>
      </c>
      <c r="B4920" s="5" t="n">
        <v>14</v>
      </c>
      <c r="C4920" s="5" t="n">
        <v>174</v>
      </c>
      <c r="D4920" s="5" t="n">
        <v>6</v>
      </c>
      <c r="E4920" s="5" t="n">
        <v>0.2</v>
      </c>
      <c r="F4920" s="5" t="n">
        <v>32.8</v>
      </c>
      <c r="G4920" s="5" t="n">
        <v>25.6</v>
      </c>
      <c r="H4920" s="5" t="n">
        <v>9.859999999999999</v>
      </c>
      <c r="I4920" s="6">
        <f>IF(E4920&gt;=Markov!$B$3,1,0)</f>
        <v/>
      </c>
      <c r="J4920" s="6">
        <f>I4919</f>
        <v/>
      </c>
      <c r="K4920" s="7">
        <f>MAR1!$B$5+MAR1!$C$5*COS(2*PI()*$C4920/365)+MAR1!$D$5*SIN(2*PI()*$C4920/365)</f>
        <v/>
      </c>
      <c r="L4920" s="7">
        <f>MAR1!$B$6+MAR1!$C$6*COS(2*PI()*$C4920/365)+MAR1!$D$6*SIN(2*PI()*$C4920/365)</f>
        <v/>
      </c>
      <c r="M4920" s="7">
        <f>MAR1!$B$7+MAR1!$C$7*COS(2*PI()*$C4920/365)+MAR1!$D$7*SIN(2*PI()*$C4920/365)</f>
        <v/>
      </c>
      <c r="N4920" s="7">
        <f>F4920-K4920</f>
        <v/>
      </c>
      <c r="O4920" s="7">
        <f>G4920-L4920</f>
        <v/>
      </c>
      <c r="P4920" s="7">
        <f>H4920-M4920</f>
        <v/>
      </c>
      <c r="Q4920" s="7">
        <f>IF($I4920=1,(N4920-MAR1!$B$11)/MAR1!$D$11,(N4920-MAR1!$C$11)/MAR1!$E$11)</f>
        <v/>
      </c>
      <c r="R4920" s="7">
        <f>IF($I4920=1,(O4920-MAR1!$B$12)/MAR1!$D$12,(O4920-MAR1!$C$12)/MAR1!$E$12)</f>
        <v/>
      </c>
      <c r="S4920" s="7">
        <f>IF($I4920=1,(P4920-MAR1!$B$13)/MAR1!$D$13,(P4920-MAR1!$C$13)/MAR1!$E$13)</f>
        <v/>
      </c>
    </row>
    <row r="4921">
      <c r="A4921" s="5" t="n">
        <v>4920</v>
      </c>
      <c r="B4921" s="5" t="n">
        <v>14</v>
      </c>
      <c r="C4921" s="5" t="n">
        <v>175</v>
      </c>
      <c r="D4921" s="5" t="n">
        <v>6</v>
      </c>
      <c r="E4921" s="5" t="n">
        <v>1.2</v>
      </c>
      <c r="F4921" s="5" t="n">
        <v>34.4</v>
      </c>
      <c r="G4921" s="5" t="n">
        <v>26.3</v>
      </c>
      <c r="H4921" s="5" t="n">
        <v>15.46</v>
      </c>
      <c r="I4921" s="6">
        <f>IF(E4921&gt;=Markov!$B$3,1,0)</f>
        <v/>
      </c>
      <c r="J4921" s="6">
        <f>I4920</f>
        <v/>
      </c>
      <c r="K4921" s="7">
        <f>MAR1!$B$5+MAR1!$C$5*COS(2*PI()*$C4921/365)+MAR1!$D$5*SIN(2*PI()*$C4921/365)</f>
        <v/>
      </c>
      <c r="L4921" s="7">
        <f>MAR1!$B$6+MAR1!$C$6*COS(2*PI()*$C4921/365)+MAR1!$D$6*SIN(2*PI()*$C4921/365)</f>
        <v/>
      </c>
      <c r="M4921" s="7">
        <f>MAR1!$B$7+MAR1!$C$7*COS(2*PI()*$C4921/365)+MAR1!$D$7*SIN(2*PI()*$C4921/365)</f>
        <v/>
      </c>
      <c r="N4921" s="7">
        <f>F4921-K4921</f>
        <v/>
      </c>
      <c r="O4921" s="7">
        <f>G4921-L4921</f>
        <v/>
      </c>
      <c r="P4921" s="7">
        <f>H4921-M4921</f>
        <v/>
      </c>
      <c r="Q4921" s="7">
        <f>IF($I4921=1,(N4921-MAR1!$B$11)/MAR1!$D$11,(N4921-MAR1!$C$11)/MAR1!$E$11)</f>
        <v/>
      </c>
      <c r="R4921" s="7">
        <f>IF($I4921=1,(O4921-MAR1!$B$12)/MAR1!$D$12,(O4921-MAR1!$C$12)/MAR1!$E$12)</f>
        <v/>
      </c>
      <c r="S4921" s="7">
        <f>IF($I4921=1,(P4921-MAR1!$B$13)/MAR1!$D$13,(P4921-MAR1!$C$13)/MAR1!$E$13)</f>
        <v/>
      </c>
    </row>
    <row r="4922">
      <c r="A4922" s="5" t="n">
        <v>4921</v>
      </c>
      <c r="B4922" s="5" t="n">
        <v>14</v>
      </c>
      <c r="C4922" s="5" t="n">
        <v>176</v>
      </c>
      <c r="D4922" s="5" t="n">
        <v>6</v>
      </c>
      <c r="E4922" s="5" t="n">
        <v>3.1</v>
      </c>
      <c r="F4922" s="5" t="n">
        <v>32.1</v>
      </c>
      <c r="G4922" s="5" t="n">
        <v>26.7</v>
      </c>
      <c r="H4922" s="5" t="n">
        <v>20.69</v>
      </c>
      <c r="I4922" s="6">
        <f>IF(E4922&gt;=Markov!$B$3,1,0)</f>
        <v/>
      </c>
      <c r="J4922" s="6">
        <f>I4921</f>
        <v/>
      </c>
      <c r="K4922" s="7">
        <f>MAR1!$B$5+MAR1!$C$5*COS(2*PI()*$C4922/365)+MAR1!$D$5*SIN(2*PI()*$C4922/365)</f>
        <v/>
      </c>
      <c r="L4922" s="7">
        <f>MAR1!$B$6+MAR1!$C$6*COS(2*PI()*$C4922/365)+MAR1!$D$6*SIN(2*PI()*$C4922/365)</f>
        <v/>
      </c>
      <c r="M4922" s="7">
        <f>MAR1!$B$7+MAR1!$C$7*COS(2*PI()*$C4922/365)+MAR1!$D$7*SIN(2*PI()*$C4922/365)</f>
        <v/>
      </c>
      <c r="N4922" s="7">
        <f>F4922-K4922</f>
        <v/>
      </c>
      <c r="O4922" s="7">
        <f>G4922-L4922</f>
        <v/>
      </c>
      <c r="P4922" s="7">
        <f>H4922-M4922</f>
        <v/>
      </c>
      <c r="Q4922" s="7">
        <f>IF($I4922=1,(N4922-MAR1!$B$11)/MAR1!$D$11,(N4922-MAR1!$C$11)/MAR1!$E$11)</f>
        <v/>
      </c>
      <c r="R4922" s="7">
        <f>IF($I4922=1,(O4922-MAR1!$B$12)/MAR1!$D$12,(O4922-MAR1!$C$12)/MAR1!$E$12)</f>
        <v/>
      </c>
      <c r="S4922" s="7">
        <f>IF($I4922=1,(P4922-MAR1!$B$13)/MAR1!$D$13,(P4922-MAR1!$C$13)/MAR1!$E$13)</f>
        <v/>
      </c>
    </row>
    <row r="4923">
      <c r="A4923" s="5" t="n">
        <v>4922</v>
      </c>
      <c r="B4923" s="5" t="n">
        <v>14</v>
      </c>
      <c r="C4923" s="5" t="n">
        <v>177</v>
      </c>
      <c r="D4923" s="5" t="n">
        <v>6</v>
      </c>
      <c r="E4923" s="5" t="n">
        <v>6.4</v>
      </c>
      <c r="F4923" s="5" t="n">
        <v>32.2</v>
      </c>
      <c r="G4923" s="5" t="n">
        <v>26.2</v>
      </c>
      <c r="H4923" s="5" t="n">
        <v>15.88</v>
      </c>
      <c r="I4923" s="6">
        <f>IF(E4923&gt;=Markov!$B$3,1,0)</f>
        <v/>
      </c>
      <c r="J4923" s="6">
        <f>I4922</f>
        <v/>
      </c>
      <c r="K4923" s="7">
        <f>MAR1!$B$5+MAR1!$C$5*COS(2*PI()*$C4923/365)+MAR1!$D$5*SIN(2*PI()*$C4923/365)</f>
        <v/>
      </c>
      <c r="L4923" s="7">
        <f>MAR1!$B$6+MAR1!$C$6*COS(2*PI()*$C4923/365)+MAR1!$D$6*SIN(2*PI()*$C4923/365)</f>
        <v/>
      </c>
      <c r="M4923" s="7">
        <f>MAR1!$B$7+MAR1!$C$7*COS(2*PI()*$C4923/365)+MAR1!$D$7*SIN(2*PI()*$C4923/365)</f>
        <v/>
      </c>
      <c r="N4923" s="7">
        <f>F4923-K4923</f>
        <v/>
      </c>
      <c r="O4923" s="7">
        <f>G4923-L4923</f>
        <v/>
      </c>
      <c r="P4923" s="7">
        <f>H4923-M4923</f>
        <v/>
      </c>
      <c r="Q4923" s="7">
        <f>IF($I4923=1,(N4923-MAR1!$B$11)/MAR1!$D$11,(N4923-MAR1!$C$11)/MAR1!$E$11)</f>
        <v/>
      </c>
      <c r="R4923" s="7">
        <f>IF($I4923=1,(O4923-MAR1!$B$12)/MAR1!$D$12,(O4923-MAR1!$C$12)/MAR1!$E$12)</f>
        <v/>
      </c>
      <c r="S4923" s="7">
        <f>IF($I4923=1,(P4923-MAR1!$B$13)/MAR1!$D$13,(P4923-MAR1!$C$13)/MAR1!$E$13)</f>
        <v/>
      </c>
    </row>
    <row r="4924">
      <c r="A4924" s="5" t="n">
        <v>4923</v>
      </c>
      <c r="B4924" s="5" t="n">
        <v>14</v>
      </c>
      <c r="C4924" s="5" t="n">
        <v>178</v>
      </c>
      <c r="D4924" s="5" t="n">
        <v>6</v>
      </c>
      <c r="E4924" s="5" t="n">
        <v>1.2</v>
      </c>
      <c r="F4924" s="5" t="n">
        <v>31.8</v>
      </c>
      <c r="G4924" s="5" t="n">
        <v>25</v>
      </c>
      <c r="H4924" s="5" t="n">
        <v>14.05</v>
      </c>
      <c r="I4924" s="6">
        <f>IF(E4924&gt;=Markov!$B$3,1,0)</f>
        <v/>
      </c>
      <c r="J4924" s="6">
        <f>I4923</f>
        <v/>
      </c>
      <c r="K4924" s="7">
        <f>MAR1!$B$5+MAR1!$C$5*COS(2*PI()*$C4924/365)+MAR1!$D$5*SIN(2*PI()*$C4924/365)</f>
        <v/>
      </c>
      <c r="L4924" s="7">
        <f>MAR1!$B$6+MAR1!$C$6*COS(2*PI()*$C4924/365)+MAR1!$D$6*SIN(2*PI()*$C4924/365)</f>
        <v/>
      </c>
      <c r="M4924" s="7">
        <f>MAR1!$B$7+MAR1!$C$7*COS(2*PI()*$C4924/365)+MAR1!$D$7*SIN(2*PI()*$C4924/365)</f>
        <v/>
      </c>
      <c r="N4924" s="7">
        <f>F4924-K4924</f>
        <v/>
      </c>
      <c r="O4924" s="7">
        <f>G4924-L4924</f>
        <v/>
      </c>
      <c r="P4924" s="7">
        <f>H4924-M4924</f>
        <v/>
      </c>
      <c r="Q4924" s="7">
        <f>IF($I4924=1,(N4924-MAR1!$B$11)/MAR1!$D$11,(N4924-MAR1!$C$11)/MAR1!$E$11)</f>
        <v/>
      </c>
      <c r="R4924" s="7">
        <f>IF($I4924=1,(O4924-MAR1!$B$12)/MAR1!$D$12,(O4924-MAR1!$C$12)/MAR1!$E$12)</f>
        <v/>
      </c>
      <c r="S4924" s="7">
        <f>IF($I4924=1,(P4924-MAR1!$B$13)/MAR1!$D$13,(P4924-MAR1!$C$13)/MAR1!$E$13)</f>
        <v/>
      </c>
    </row>
    <row r="4925">
      <c r="A4925" s="5" t="n">
        <v>4924</v>
      </c>
      <c r="B4925" s="5" t="n">
        <v>14</v>
      </c>
      <c r="C4925" s="5" t="n">
        <v>179</v>
      </c>
      <c r="D4925" s="5" t="n">
        <v>6</v>
      </c>
      <c r="E4925" s="5" t="n">
        <v>44.6</v>
      </c>
      <c r="F4925" s="5" t="n">
        <v>32.2</v>
      </c>
      <c r="G4925" s="5" t="n">
        <v>26.3</v>
      </c>
      <c r="H4925" s="5" t="n">
        <v>16.57</v>
      </c>
      <c r="I4925" s="6">
        <f>IF(E4925&gt;=Markov!$B$3,1,0)</f>
        <v/>
      </c>
      <c r="J4925" s="6">
        <f>I4924</f>
        <v/>
      </c>
      <c r="K4925" s="7">
        <f>MAR1!$B$5+MAR1!$C$5*COS(2*PI()*$C4925/365)+MAR1!$D$5*SIN(2*PI()*$C4925/365)</f>
        <v/>
      </c>
      <c r="L4925" s="7">
        <f>MAR1!$B$6+MAR1!$C$6*COS(2*PI()*$C4925/365)+MAR1!$D$6*SIN(2*PI()*$C4925/365)</f>
        <v/>
      </c>
      <c r="M4925" s="7">
        <f>MAR1!$B$7+MAR1!$C$7*COS(2*PI()*$C4925/365)+MAR1!$D$7*SIN(2*PI()*$C4925/365)</f>
        <v/>
      </c>
      <c r="N4925" s="7">
        <f>F4925-K4925</f>
        <v/>
      </c>
      <c r="O4925" s="7">
        <f>G4925-L4925</f>
        <v/>
      </c>
      <c r="P4925" s="7">
        <f>H4925-M4925</f>
        <v/>
      </c>
      <c r="Q4925" s="7">
        <f>IF($I4925=1,(N4925-MAR1!$B$11)/MAR1!$D$11,(N4925-MAR1!$C$11)/MAR1!$E$11)</f>
        <v/>
      </c>
      <c r="R4925" s="7">
        <f>IF($I4925=1,(O4925-MAR1!$B$12)/MAR1!$D$12,(O4925-MAR1!$C$12)/MAR1!$E$12)</f>
        <v/>
      </c>
      <c r="S4925" s="7">
        <f>IF($I4925=1,(P4925-MAR1!$B$13)/MAR1!$D$13,(P4925-MAR1!$C$13)/MAR1!$E$13)</f>
        <v/>
      </c>
    </row>
    <row r="4926">
      <c r="A4926" s="5" t="n">
        <v>4925</v>
      </c>
      <c r="B4926" s="5" t="n">
        <v>14</v>
      </c>
      <c r="C4926" s="5" t="n">
        <v>180</v>
      </c>
      <c r="D4926" s="5" t="n">
        <v>6</v>
      </c>
      <c r="E4926" s="5" t="n">
        <v>0</v>
      </c>
      <c r="F4926" s="5" t="n">
        <v>33.9</v>
      </c>
      <c r="G4926" s="5" t="n">
        <v>28.5</v>
      </c>
      <c r="H4926" s="5" t="n">
        <v>19.94</v>
      </c>
      <c r="I4926" s="6">
        <f>IF(E4926&gt;=Markov!$B$3,1,0)</f>
        <v/>
      </c>
      <c r="J4926" s="6">
        <f>I4925</f>
        <v/>
      </c>
      <c r="K4926" s="7">
        <f>MAR1!$B$5+MAR1!$C$5*COS(2*PI()*$C4926/365)+MAR1!$D$5*SIN(2*PI()*$C4926/365)</f>
        <v/>
      </c>
      <c r="L4926" s="7">
        <f>MAR1!$B$6+MAR1!$C$6*COS(2*PI()*$C4926/365)+MAR1!$D$6*SIN(2*PI()*$C4926/365)</f>
        <v/>
      </c>
      <c r="M4926" s="7">
        <f>MAR1!$B$7+MAR1!$C$7*COS(2*PI()*$C4926/365)+MAR1!$D$7*SIN(2*PI()*$C4926/365)</f>
        <v/>
      </c>
      <c r="N4926" s="7">
        <f>F4926-K4926</f>
        <v/>
      </c>
      <c r="O4926" s="7">
        <f>G4926-L4926</f>
        <v/>
      </c>
      <c r="P4926" s="7">
        <f>H4926-M4926</f>
        <v/>
      </c>
      <c r="Q4926" s="7">
        <f>IF($I4926=1,(N4926-MAR1!$B$11)/MAR1!$D$11,(N4926-MAR1!$C$11)/MAR1!$E$11)</f>
        <v/>
      </c>
      <c r="R4926" s="7">
        <f>IF($I4926=1,(O4926-MAR1!$B$12)/MAR1!$D$12,(O4926-MAR1!$C$12)/MAR1!$E$12)</f>
        <v/>
      </c>
      <c r="S4926" s="7">
        <f>IF($I4926=1,(P4926-MAR1!$B$13)/MAR1!$D$13,(P4926-MAR1!$C$13)/MAR1!$E$13)</f>
        <v/>
      </c>
    </row>
    <row r="4927">
      <c r="A4927" s="5" t="n">
        <v>4926</v>
      </c>
      <c r="B4927" s="5" t="n">
        <v>14</v>
      </c>
      <c r="C4927" s="5" t="n">
        <v>181</v>
      </c>
      <c r="D4927" s="5" t="n">
        <v>6</v>
      </c>
      <c r="E4927" s="5" t="n">
        <v>0</v>
      </c>
      <c r="F4927" s="5" t="n">
        <v>34.2</v>
      </c>
      <c r="G4927" s="5" t="n">
        <v>25.9</v>
      </c>
      <c r="H4927" s="5" t="n">
        <v>19.2</v>
      </c>
      <c r="I4927" s="6">
        <f>IF(E4927&gt;=Markov!$B$3,1,0)</f>
        <v/>
      </c>
      <c r="J4927" s="6">
        <f>I4926</f>
        <v/>
      </c>
      <c r="K4927" s="7">
        <f>MAR1!$B$5+MAR1!$C$5*COS(2*PI()*$C4927/365)+MAR1!$D$5*SIN(2*PI()*$C4927/365)</f>
        <v/>
      </c>
      <c r="L4927" s="7">
        <f>MAR1!$B$6+MAR1!$C$6*COS(2*PI()*$C4927/365)+MAR1!$D$6*SIN(2*PI()*$C4927/365)</f>
        <v/>
      </c>
      <c r="M4927" s="7">
        <f>MAR1!$B$7+MAR1!$C$7*COS(2*PI()*$C4927/365)+MAR1!$D$7*SIN(2*PI()*$C4927/365)</f>
        <v/>
      </c>
      <c r="N4927" s="7">
        <f>F4927-K4927</f>
        <v/>
      </c>
      <c r="O4927" s="7">
        <f>G4927-L4927</f>
        <v/>
      </c>
      <c r="P4927" s="7">
        <f>H4927-M4927</f>
        <v/>
      </c>
      <c r="Q4927" s="7">
        <f>IF($I4927=1,(N4927-MAR1!$B$11)/MAR1!$D$11,(N4927-MAR1!$C$11)/MAR1!$E$11)</f>
        <v/>
      </c>
      <c r="R4927" s="7">
        <f>IF($I4927=1,(O4927-MAR1!$B$12)/MAR1!$D$12,(O4927-MAR1!$C$12)/MAR1!$E$12)</f>
        <v/>
      </c>
      <c r="S4927" s="7">
        <f>IF($I4927=1,(P4927-MAR1!$B$13)/MAR1!$D$13,(P4927-MAR1!$C$13)/MAR1!$E$13)</f>
        <v/>
      </c>
    </row>
    <row r="4928">
      <c r="A4928" s="5" t="n">
        <v>4927</v>
      </c>
      <c r="B4928" s="5" t="n">
        <v>14</v>
      </c>
      <c r="C4928" s="5" t="n">
        <v>182</v>
      </c>
      <c r="D4928" s="5" t="n">
        <v>7</v>
      </c>
      <c r="E4928" s="5" t="n">
        <v>0</v>
      </c>
      <c r="F4928" s="5" t="n">
        <v>36.1</v>
      </c>
      <c r="G4928" s="5" t="n">
        <v>28</v>
      </c>
      <c r="H4928" s="5" t="n">
        <v>14.98</v>
      </c>
      <c r="I4928" s="6">
        <f>IF(E4928&gt;=Markov!$B$3,1,0)</f>
        <v/>
      </c>
      <c r="J4928" s="6">
        <f>I4927</f>
        <v/>
      </c>
      <c r="K4928" s="7">
        <f>MAR1!$B$5+MAR1!$C$5*COS(2*PI()*$C4928/365)+MAR1!$D$5*SIN(2*PI()*$C4928/365)</f>
        <v/>
      </c>
      <c r="L4928" s="7">
        <f>MAR1!$B$6+MAR1!$C$6*COS(2*PI()*$C4928/365)+MAR1!$D$6*SIN(2*PI()*$C4928/365)</f>
        <v/>
      </c>
      <c r="M4928" s="7">
        <f>MAR1!$B$7+MAR1!$C$7*COS(2*PI()*$C4928/365)+MAR1!$D$7*SIN(2*PI()*$C4928/365)</f>
        <v/>
      </c>
      <c r="N4928" s="7">
        <f>F4928-K4928</f>
        <v/>
      </c>
      <c r="O4928" s="7">
        <f>G4928-L4928</f>
        <v/>
      </c>
      <c r="P4928" s="7">
        <f>H4928-M4928</f>
        <v/>
      </c>
      <c r="Q4928" s="7">
        <f>IF($I4928=1,(N4928-MAR1!$B$11)/MAR1!$D$11,(N4928-MAR1!$C$11)/MAR1!$E$11)</f>
        <v/>
      </c>
      <c r="R4928" s="7">
        <f>IF($I4928=1,(O4928-MAR1!$B$12)/MAR1!$D$12,(O4928-MAR1!$C$12)/MAR1!$E$12)</f>
        <v/>
      </c>
      <c r="S4928" s="7">
        <f>IF($I4928=1,(P4928-MAR1!$B$13)/MAR1!$D$13,(P4928-MAR1!$C$13)/MAR1!$E$13)</f>
        <v/>
      </c>
    </row>
    <row r="4929">
      <c r="A4929" s="5" t="n">
        <v>4928</v>
      </c>
      <c r="B4929" s="5" t="n">
        <v>14</v>
      </c>
      <c r="C4929" s="5" t="n">
        <v>183</v>
      </c>
      <c r="D4929" s="5" t="n">
        <v>7</v>
      </c>
      <c r="E4929" s="5" t="n">
        <v>4.2</v>
      </c>
      <c r="F4929" s="5" t="n">
        <v>33.8</v>
      </c>
      <c r="G4929" s="5" t="n">
        <v>27.1</v>
      </c>
      <c r="H4929" s="5" t="n">
        <v>8.279999999999999</v>
      </c>
      <c r="I4929" s="6">
        <f>IF(E4929&gt;=Markov!$B$3,1,0)</f>
        <v/>
      </c>
      <c r="J4929" s="6">
        <f>I4928</f>
        <v/>
      </c>
      <c r="K4929" s="7">
        <f>MAR1!$B$5+MAR1!$C$5*COS(2*PI()*$C4929/365)+MAR1!$D$5*SIN(2*PI()*$C4929/365)</f>
        <v/>
      </c>
      <c r="L4929" s="7">
        <f>MAR1!$B$6+MAR1!$C$6*COS(2*PI()*$C4929/365)+MAR1!$D$6*SIN(2*PI()*$C4929/365)</f>
        <v/>
      </c>
      <c r="M4929" s="7">
        <f>MAR1!$B$7+MAR1!$C$7*COS(2*PI()*$C4929/365)+MAR1!$D$7*SIN(2*PI()*$C4929/365)</f>
        <v/>
      </c>
      <c r="N4929" s="7">
        <f>F4929-K4929</f>
        <v/>
      </c>
      <c r="O4929" s="7">
        <f>G4929-L4929</f>
        <v/>
      </c>
      <c r="P4929" s="7">
        <f>H4929-M4929</f>
        <v/>
      </c>
      <c r="Q4929" s="7">
        <f>IF($I4929=1,(N4929-MAR1!$B$11)/MAR1!$D$11,(N4929-MAR1!$C$11)/MAR1!$E$11)</f>
        <v/>
      </c>
      <c r="R4929" s="7">
        <f>IF($I4929=1,(O4929-MAR1!$B$12)/MAR1!$D$12,(O4929-MAR1!$C$12)/MAR1!$E$12)</f>
        <v/>
      </c>
      <c r="S4929" s="7">
        <f>IF($I4929=1,(P4929-MAR1!$B$13)/MAR1!$D$13,(P4929-MAR1!$C$13)/MAR1!$E$13)</f>
        <v/>
      </c>
    </row>
    <row r="4930">
      <c r="A4930" s="5" t="n">
        <v>4929</v>
      </c>
      <c r="B4930" s="5" t="n">
        <v>14</v>
      </c>
      <c r="C4930" s="5" t="n">
        <v>184</v>
      </c>
      <c r="D4930" s="5" t="n">
        <v>7</v>
      </c>
      <c r="E4930" s="5" t="n">
        <v>0</v>
      </c>
      <c r="F4930" s="5" t="n">
        <v>36</v>
      </c>
      <c r="G4930" s="5" t="n">
        <v>28.2</v>
      </c>
      <c r="H4930" s="5" t="n">
        <v>16.96</v>
      </c>
      <c r="I4930" s="6">
        <f>IF(E4930&gt;=Markov!$B$3,1,0)</f>
        <v/>
      </c>
      <c r="J4930" s="6">
        <f>I4929</f>
        <v/>
      </c>
      <c r="K4930" s="7">
        <f>MAR1!$B$5+MAR1!$C$5*COS(2*PI()*$C4930/365)+MAR1!$D$5*SIN(2*PI()*$C4930/365)</f>
        <v/>
      </c>
      <c r="L4930" s="7">
        <f>MAR1!$B$6+MAR1!$C$6*COS(2*PI()*$C4930/365)+MAR1!$D$6*SIN(2*PI()*$C4930/365)</f>
        <v/>
      </c>
      <c r="M4930" s="7">
        <f>MAR1!$B$7+MAR1!$C$7*COS(2*PI()*$C4930/365)+MAR1!$D$7*SIN(2*PI()*$C4930/365)</f>
        <v/>
      </c>
      <c r="N4930" s="7">
        <f>F4930-K4930</f>
        <v/>
      </c>
      <c r="O4930" s="7">
        <f>G4930-L4930</f>
        <v/>
      </c>
      <c r="P4930" s="7">
        <f>H4930-M4930</f>
        <v/>
      </c>
      <c r="Q4930" s="7">
        <f>IF($I4930=1,(N4930-MAR1!$B$11)/MAR1!$D$11,(N4930-MAR1!$C$11)/MAR1!$E$11)</f>
        <v/>
      </c>
      <c r="R4930" s="7">
        <f>IF($I4930=1,(O4930-MAR1!$B$12)/MAR1!$D$12,(O4930-MAR1!$C$12)/MAR1!$E$12)</f>
        <v/>
      </c>
      <c r="S4930" s="7">
        <f>IF($I4930=1,(P4930-MAR1!$B$13)/MAR1!$D$13,(P4930-MAR1!$C$13)/MAR1!$E$13)</f>
        <v/>
      </c>
    </row>
    <row r="4931">
      <c r="A4931" s="5" t="n">
        <v>4930</v>
      </c>
      <c r="B4931" s="5" t="n">
        <v>14</v>
      </c>
      <c r="C4931" s="5" t="n">
        <v>185</v>
      </c>
      <c r="D4931" s="5" t="n">
        <v>7</v>
      </c>
      <c r="E4931" s="5" t="n">
        <v>0</v>
      </c>
      <c r="F4931" s="5" t="n">
        <v>37.3</v>
      </c>
      <c r="G4931" s="5" t="n">
        <v>29.8</v>
      </c>
      <c r="H4931" s="5" t="n">
        <v>18.47</v>
      </c>
      <c r="I4931" s="6">
        <f>IF(E4931&gt;=Markov!$B$3,1,0)</f>
        <v/>
      </c>
      <c r="J4931" s="6">
        <f>I4930</f>
        <v/>
      </c>
      <c r="K4931" s="7">
        <f>MAR1!$B$5+MAR1!$C$5*COS(2*PI()*$C4931/365)+MAR1!$D$5*SIN(2*PI()*$C4931/365)</f>
        <v/>
      </c>
      <c r="L4931" s="7">
        <f>MAR1!$B$6+MAR1!$C$6*COS(2*PI()*$C4931/365)+MAR1!$D$6*SIN(2*PI()*$C4931/365)</f>
        <v/>
      </c>
      <c r="M4931" s="7">
        <f>MAR1!$B$7+MAR1!$C$7*COS(2*PI()*$C4931/365)+MAR1!$D$7*SIN(2*PI()*$C4931/365)</f>
        <v/>
      </c>
      <c r="N4931" s="7">
        <f>F4931-K4931</f>
        <v/>
      </c>
      <c r="O4931" s="7">
        <f>G4931-L4931</f>
        <v/>
      </c>
      <c r="P4931" s="7">
        <f>H4931-M4931</f>
        <v/>
      </c>
      <c r="Q4931" s="7">
        <f>IF($I4931=1,(N4931-MAR1!$B$11)/MAR1!$D$11,(N4931-MAR1!$C$11)/MAR1!$E$11)</f>
        <v/>
      </c>
      <c r="R4931" s="7">
        <f>IF($I4931=1,(O4931-MAR1!$B$12)/MAR1!$D$12,(O4931-MAR1!$C$12)/MAR1!$E$12)</f>
        <v/>
      </c>
      <c r="S4931" s="7">
        <f>IF($I4931=1,(P4931-MAR1!$B$13)/MAR1!$D$13,(P4931-MAR1!$C$13)/MAR1!$E$13)</f>
        <v/>
      </c>
    </row>
    <row r="4932">
      <c r="A4932" s="5" t="n">
        <v>4931</v>
      </c>
      <c r="B4932" s="5" t="n">
        <v>14</v>
      </c>
      <c r="C4932" s="5" t="n">
        <v>186</v>
      </c>
      <c r="D4932" s="5" t="n">
        <v>7</v>
      </c>
      <c r="E4932" s="5" t="n">
        <v>0</v>
      </c>
      <c r="F4932" s="5" t="n">
        <v>39.5</v>
      </c>
      <c r="G4932" s="5" t="n">
        <v>31.3</v>
      </c>
      <c r="H4932" s="5" t="n">
        <v>16.71</v>
      </c>
      <c r="I4932" s="6">
        <f>IF(E4932&gt;=Markov!$B$3,1,0)</f>
        <v/>
      </c>
      <c r="J4932" s="6">
        <f>I4931</f>
        <v/>
      </c>
      <c r="K4932" s="7">
        <f>MAR1!$B$5+MAR1!$C$5*COS(2*PI()*$C4932/365)+MAR1!$D$5*SIN(2*PI()*$C4932/365)</f>
        <v/>
      </c>
      <c r="L4932" s="7">
        <f>MAR1!$B$6+MAR1!$C$6*COS(2*PI()*$C4932/365)+MAR1!$D$6*SIN(2*PI()*$C4932/365)</f>
        <v/>
      </c>
      <c r="M4932" s="7">
        <f>MAR1!$B$7+MAR1!$C$7*COS(2*PI()*$C4932/365)+MAR1!$D$7*SIN(2*PI()*$C4932/365)</f>
        <v/>
      </c>
      <c r="N4932" s="7">
        <f>F4932-K4932</f>
        <v/>
      </c>
      <c r="O4932" s="7">
        <f>G4932-L4932</f>
        <v/>
      </c>
      <c r="P4932" s="7">
        <f>H4932-M4932</f>
        <v/>
      </c>
      <c r="Q4932" s="7">
        <f>IF($I4932=1,(N4932-MAR1!$B$11)/MAR1!$D$11,(N4932-MAR1!$C$11)/MAR1!$E$11)</f>
        <v/>
      </c>
      <c r="R4932" s="7">
        <f>IF($I4932=1,(O4932-MAR1!$B$12)/MAR1!$D$12,(O4932-MAR1!$C$12)/MAR1!$E$12)</f>
        <v/>
      </c>
      <c r="S4932" s="7">
        <f>IF($I4932=1,(P4932-MAR1!$B$13)/MAR1!$D$13,(P4932-MAR1!$C$13)/MAR1!$E$13)</f>
        <v/>
      </c>
    </row>
    <row r="4933">
      <c r="A4933" s="5" t="n">
        <v>4932</v>
      </c>
      <c r="B4933" s="5" t="n">
        <v>14</v>
      </c>
      <c r="C4933" s="5" t="n">
        <v>187</v>
      </c>
      <c r="D4933" s="5" t="n">
        <v>7</v>
      </c>
      <c r="E4933" s="5" t="n">
        <v>0</v>
      </c>
      <c r="F4933" s="5" t="n">
        <v>39.5</v>
      </c>
      <c r="G4933" s="5" t="n">
        <v>30.2</v>
      </c>
      <c r="H4933" s="5" t="n">
        <v>20.17</v>
      </c>
      <c r="I4933" s="6">
        <f>IF(E4933&gt;=Markov!$B$3,1,0)</f>
        <v/>
      </c>
      <c r="J4933" s="6">
        <f>I4932</f>
        <v/>
      </c>
      <c r="K4933" s="7">
        <f>MAR1!$B$5+MAR1!$C$5*COS(2*PI()*$C4933/365)+MAR1!$D$5*SIN(2*PI()*$C4933/365)</f>
        <v/>
      </c>
      <c r="L4933" s="7">
        <f>MAR1!$B$6+MAR1!$C$6*COS(2*PI()*$C4933/365)+MAR1!$D$6*SIN(2*PI()*$C4933/365)</f>
        <v/>
      </c>
      <c r="M4933" s="7">
        <f>MAR1!$B$7+MAR1!$C$7*COS(2*PI()*$C4933/365)+MAR1!$D$7*SIN(2*PI()*$C4933/365)</f>
        <v/>
      </c>
      <c r="N4933" s="7">
        <f>F4933-K4933</f>
        <v/>
      </c>
      <c r="O4933" s="7">
        <f>G4933-L4933</f>
        <v/>
      </c>
      <c r="P4933" s="7">
        <f>H4933-M4933</f>
        <v/>
      </c>
      <c r="Q4933" s="7">
        <f>IF($I4933=1,(N4933-MAR1!$B$11)/MAR1!$D$11,(N4933-MAR1!$C$11)/MAR1!$E$11)</f>
        <v/>
      </c>
      <c r="R4933" s="7">
        <f>IF($I4933=1,(O4933-MAR1!$B$12)/MAR1!$D$12,(O4933-MAR1!$C$12)/MAR1!$E$12)</f>
        <v/>
      </c>
      <c r="S4933" s="7">
        <f>IF($I4933=1,(P4933-MAR1!$B$13)/MAR1!$D$13,(P4933-MAR1!$C$13)/MAR1!$E$13)</f>
        <v/>
      </c>
    </row>
    <row r="4934">
      <c r="A4934" s="5" t="n">
        <v>4933</v>
      </c>
      <c r="B4934" s="5" t="n">
        <v>14</v>
      </c>
      <c r="C4934" s="5" t="n">
        <v>188</v>
      </c>
      <c r="D4934" s="5" t="n">
        <v>7</v>
      </c>
      <c r="E4934" s="5" t="n">
        <v>0</v>
      </c>
      <c r="F4934" s="5" t="n">
        <v>38.5</v>
      </c>
      <c r="G4934" s="5" t="n">
        <v>31.3</v>
      </c>
      <c r="H4934" s="5" t="n">
        <v>20.54</v>
      </c>
      <c r="I4934" s="6">
        <f>IF(E4934&gt;=Markov!$B$3,1,0)</f>
        <v/>
      </c>
      <c r="J4934" s="6">
        <f>I4933</f>
        <v/>
      </c>
      <c r="K4934" s="7">
        <f>MAR1!$B$5+MAR1!$C$5*COS(2*PI()*$C4934/365)+MAR1!$D$5*SIN(2*PI()*$C4934/365)</f>
        <v/>
      </c>
      <c r="L4934" s="7">
        <f>MAR1!$B$6+MAR1!$C$6*COS(2*PI()*$C4934/365)+MAR1!$D$6*SIN(2*PI()*$C4934/365)</f>
        <v/>
      </c>
      <c r="M4934" s="7">
        <f>MAR1!$B$7+MAR1!$C$7*COS(2*PI()*$C4934/365)+MAR1!$D$7*SIN(2*PI()*$C4934/365)</f>
        <v/>
      </c>
      <c r="N4934" s="7">
        <f>F4934-K4934</f>
        <v/>
      </c>
      <c r="O4934" s="7">
        <f>G4934-L4934</f>
        <v/>
      </c>
      <c r="P4934" s="7">
        <f>H4934-M4934</f>
        <v/>
      </c>
      <c r="Q4934" s="7">
        <f>IF($I4934=1,(N4934-MAR1!$B$11)/MAR1!$D$11,(N4934-MAR1!$C$11)/MAR1!$E$11)</f>
        <v/>
      </c>
      <c r="R4934" s="7">
        <f>IF($I4934=1,(O4934-MAR1!$B$12)/MAR1!$D$12,(O4934-MAR1!$C$12)/MAR1!$E$12)</f>
        <v/>
      </c>
      <c r="S4934" s="7">
        <f>IF($I4934=1,(P4934-MAR1!$B$13)/MAR1!$D$13,(P4934-MAR1!$C$13)/MAR1!$E$13)</f>
        <v/>
      </c>
    </row>
    <row r="4935">
      <c r="A4935" s="5" t="n">
        <v>4934</v>
      </c>
      <c r="B4935" s="5" t="n">
        <v>14</v>
      </c>
      <c r="C4935" s="5" t="n">
        <v>189</v>
      </c>
      <c r="D4935" s="5" t="n">
        <v>7</v>
      </c>
      <c r="E4935" s="5" t="n">
        <v>4</v>
      </c>
      <c r="F4935" s="5" t="n">
        <v>33.7</v>
      </c>
      <c r="G4935" s="5" t="n">
        <v>27.4</v>
      </c>
      <c r="H4935" s="5" t="n">
        <v>11.52</v>
      </c>
      <c r="I4935" s="6">
        <f>IF(E4935&gt;=Markov!$B$3,1,0)</f>
        <v/>
      </c>
      <c r="J4935" s="6">
        <f>I4934</f>
        <v/>
      </c>
      <c r="K4935" s="7">
        <f>MAR1!$B$5+MAR1!$C$5*COS(2*PI()*$C4935/365)+MAR1!$D$5*SIN(2*PI()*$C4935/365)</f>
        <v/>
      </c>
      <c r="L4935" s="7">
        <f>MAR1!$B$6+MAR1!$C$6*COS(2*PI()*$C4935/365)+MAR1!$D$6*SIN(2*PI()*$C4935/365)</f>
        <v/>
      </c>
      <c r="M4935" s="7">
        <f>MAR1!$B$7+MAR1!$C$7*COS(2*PI()*$C4935/365)+MAR1!$D$7*SIN(2*PI()*$C4935/365)</f>
        <v/>
      </c>
      <c r="N4935" s="7">
        <f>F4935-K4935</f>
        <v/>
      </c>
      <c r="O4935" s="7">
        <f>G4935-L4935</f>
        <v/>
      </c>
      <c r="P4935" s="7">
        <f>H4935-M4935</f>
        <v/>
      </c>
      <c r="Q4935" s="7">
        <f>IF($I4935=1,(N4935-MAR1!$B$11)/MAR1!$D$11,(N4935-MAR1!$C$11)/MAR1!$E$11)</f>
        <v/>
      </c>
      <c r="R4935" s="7">
        <f>IF($I4935=1,(O4935-MAR1!$B$12)/MAR1!$D$12,(O4935-MAR1!$C$12)/MAR1!$E$12)</f>
        <v/>
      </c>
      <c r="S4935" s="7">
        <f>IF($I4935=1,(P4935-MAR1!$B$13)/MAR1!$D$13,(P4935-MAR1!$C$13)/MAR1!$E$13)</f>
        <v/>
      </c>
    </row>
    <row r="4936">
      <c r="A4936" s="5" t="n">
        <v>4935</v>
      </c>
      <c r="B4936" s="5" t="n">
        <v>14</v>
      </c>
      <c r="C4936" s="5" t="n">
        <v>190</v>
      </c>
      <c r="D4936" s="5" t="n">
        <v>7</v>
      </c>
      <c r="E4936" s="5" t="n">
        <v>11.5</v>
      </c>
      <c r="F4936" s="5" t="n">
        <v>31.6</v>
      </c>
      <c r="G4936" s="5" t="n">
        <v>27.9</v>
      </c>
      <c r="H4936" s="5" t="n">
        <v>9.02</v>
      </c>
      <c r="I4936" s="6">
        <f>IF(E4936&gt;=Markov!$B$3,1,0)</f>
        <v/>
      </c>
      <c r="J4936" s="6">
        <f>I4935</f>
        <v/>
      </c>
      <c r="K4936" s="7">
        <f>MAR1!$B$5+MAR1!$C$5*COS(2*PI()*$C4936/365)+MAR1!$D$5*SIN(2*PI()*$C4936/365)</f>
        <v/>
      </c>
      <c r="L4936" s="7">
        <f>MAR1!$B$6+MAR1!$C$6*COS(2*PI()*$C4936/365)+MAR1!$D$6*SIN(2*PI()*$C4936/365)</f>
        <v/>
      </c>
      <c r="M4936" s="7">
        <f>MAR1!$B$7+MAR1!$C$7*COS(2*PI()*$C4936/365)+MAR1!$D$7*SIN(2*PI()*$C4936/365)</f>
        <v/>
      </c>
      <c r="N4936" s="7">
        <f>F4936-K4936</f>
        <v/>
      </c>
      <c r="O4936" s="7">
        <f>G4936-L4936</f>
        <v/>
      </c>
      <c r="P4936" s="7">
        <f>H4936-M4936</f>
        <v/>
      </c>
      <c r="Q4936" s="7">
        <f>IF($I4936=1,(N4936-MAR1!$B$11)/MAR1!$D$11,(N4936-MAR1!$C$11)/MAR1!$E$11)</f>
        <v/>
      </c>
      <c r="R4936" s="7">
        <f>IF($I4936=1,(O4936-MAR1!$B$12)/MAR1!$D$12,(O4936-MAR1!$C$12)/MAR1!$E$12)</f>
        <v/>
      </c>
      <c r="S4936" s="7">
        <f>IF($I4936=1,(P4936-MAR1!$B$13)/MAR1!$D$13,(P4936-MAR1!$C$13)/MAR1!$E$13)</f>
        <v/>
      </c>
    </row>
    <row r="4937">
      <c r="A4937" s="5" t="n">
        <v>4936</v>
      </c>
      <c r="B4937" s="5" t="n">
        <v>14</v>
      </c>
      <c r="C4937" s="5" t="n">
        <v>191</v>
      </c>
      <c r="D4937" s="5" t="n">
        <v>7</v>
      </c>
      <c r="E4937" s="5" t="n">
        <v>8.699999999999999</v>
      </c>
      <c r="F4937" s="5" t="n">
        <v>32.2</v>
      </c>
      <c r="G4937" s="5" t="n">
        <v>27</v>
      </c>
      <c r="H4937" s="5" t="n">
        <v>15.39</v>
      </c>
      <c r="I4937" s="6">
        <f>IF(E4937&gt;=Markov!$B$3,1,0)</f>
        <v/>
      </c>
      <c r="J4937" s="6">
        <f>I4936</f>
        <v/>
      </c>
      <c r="K4937" s="7">
        <f>MAR1!$B$5+MAR1!$C$5*COS(2*PI()*$C4937/365)+MAR1!$D$5*SIN(2*PI()*$C4937/365)</f>
        <v/>
      </c>
      <c r="L4937" s="7">
        <f>MAR1!$B$6+MAR1!$C$6*COS(2*PI()*$C4937/365)+MAR1!$D$6*SIN(2*PI()*$C4937/365)</f>
        <v/>
      </c>
      <c r="M4937" s="7">
        <f>MAR1!$B$7+MAR1!$C$7*COS(2*PI()*$C4937/365)+MAR1!$D$7*SIN(2*PI()*$C4937/365)</f>
        <v/>
      </c>
      <c r="N4937" s="7">
        <f>F4937-K4937</f>
        <v/>
      </c>
      <c r="O4937" s="7">
        <f>G4937-L4937</f>
        <v/>
      </c>
      <c r="P4937" s="7">
        <f>H4937-M4937</f>
        <v/>
      </c>
      <c r="Q4937" s="7">
        <f>IF($I4937=1,(N4937-MAR1!$B$11)/MAR1!$D$11,(N4937-MAR1!$C$11)/MAR1!$E$11)</f>
        <v/>
      </c>
      <c r="R4937" s="7">
        <f>IF($I4937=1,(O4937-MAR1!$B$12)/MAR1!$D$12,(O4937-MAR1!$C$12)/MAR1!$E$12)</f>
        <v/>
      </c>
      <c r="S4937" s="7">
        <f>IF($I4937=1,(P4937-MAR1!$B$13)/MAR1!$D$13,(P4937-MAR1!$C$13)/MAR1!$E$13)</f>
        <v/>
      </c>
    </row>
    <row r="4938">
      <c r="A4938" s="5" t="n">
        <v>4937</v>
      </c>
      <c r="B4938" s="5" t="n">
        <v>14</v>
      </c>
      <c r="C4938" s="5" t="n">
        <v>192</v>
      </c>
      <c r="D4938" s="5" t="n">
        <v>7</v>
      </c>
      <c r="E4938" s="5" t="n">
        <v>0.2</v>
      </c>
      <c r="F4938" s="5" t="n">
        <v>32.2</v>
      </c>
      <c r="G4938" s="5" t="n">
        <v>26.5</v>
      </c>
      <c r="H4938" s="5" t="n">
        <v>11.48</v>
      </c>
      <c r="I4938" s="6">
        <f>IF(E4938&gt;=Markov!$B$3,1,0)</f>
        <v/>
      </c>
      <c r="J4938" s="6">
        <f>I4937</f>
        <v/>
      </c>
      <c r="K4938" s="7">
        <f>MAR1!$B$5+MAR1!$C$5*COS(2*PI()*$C4938/365)+MAR1!$D$5*SIN(2*PI()*$C4938/365)</f>
        <v/>
      </c>
      <c r="L4938" s="7">
        <f>MAR1!$B$6+MAR1!$C$6*COS(2*PI()*$C4938/365)+MAR1!$D$6*SIN(2*PI()*$C4938/365)</f>
        <v/>
      </c>
      <c r="M4938" s="7">
        <f>MAR1!$B$7+MAR1!$C$7*COS(2*PI()*$C4938/365)+MAR1!$D$7*SIN(2*PI()*$C4938/365)</f>
        <v/>
      </c>
      <c r="N4938" s="7">
        <f>F4938-K4938</f>
        <v/>
      </c>
      <c r="O4938" s="7">
        <f>G4938-L4938</f>
        <v/>
      </c>
      <c r="P4938" s="7">
        <f>H4938-M4938</f>
        <v/>
      </c>
      <c r="Q4938" s="7">
        <f>IF($I4938=1,(N4938-MAR1!$B$11)/MAR1!$D$11,(N4938-MAR1!$C$11)/MAR1!$E$11)</f>
        <v/>
      </c>
      <c r="R4938" s="7">
        <f>IF($I4938=1,(O4938-MAR1!$B$12)/MAR1!$D$12,(O4938-MAR1!$C$12)/MAR1!$E$12)</f>
        <v/>
      </c>
      <c r="S4938" s="7">
        <f>IF($I4938=1,(P4938-MAR1!$B$13)/MAR1!$D$13,(P4938-MAR1!$C$13)/MAR1!$E$13)</f>
        <v/>
      </c>
    </row>
    <row r="4939">
      <c r="A4939" s="5" t="n">
        <v>4938</v>
      </c>
      <c r="B4939" s="5" t="n">
        <v>14</v>
      </c>
      <c r="C4939" s="5" t="n">
        <v>193</v>
      </c>
      <c r="D4939" s="5" t="n">
        <v>7</v>
      </c>
      <c r="E4939" s="5" t="n">
        <v>26</v>
      </c>
      <c r="F4939" s="5" t="n">
        <v>33.3</v>
      </c>
      <c r="G4939" s="5" t="n">
        <v>26.7</v>
      </c>
      <c r="H4939" s="5" t="n">
        <v>14.93</v>
      </c>
      <c r="I4939" s="6">
        <f>IF(E4939&gt;=Markov!$B$3,1,0)</f>
        <v/>
      </c>
      <c r="J4939" s="6">
        <f>I4938</f>
        <v/>
      </c>
      <c r="K4939" s="7">
        <f>MAR1!$B$5+MAR1!$C$5*COS(2*PI()*$C4939/365)+MAR1!$D$5*SIN(2*PI()*$C4939/365)</f>
        <v/>
      </c>
      <c r="L4939" s="7">
        <f>MAR1!$B$6+MAR1!$C$6*COS(2*PI()*$C4939/365)+MAR1!$D$6*SIN(2*PI()*$C4939/365)</f>
        <v/>
      </c>
      <c r="M4939" s="7">
        <f>MAR1!$B$7+MAR1!$C$7*COS(2*PI()*$C4939/365)+MAR1!$D$7*SIN(2*PI()*$C4939/365)</f>
        <v/>
      </c>
      <c r="N4939" s="7">
        <f>F4939-K4939</f>
        <v/>
      </c>
      <c r="O4939" s="7">
        <f>G4939-L4939</f>
        <v/>
      </c>
      <c r="P4939" s="7">
        <f>H4939-M4939</f>
        <v/>
      </c>
      <c r="Q4939" s="7">
        <f>IF($I4939=1,(N4939-MAR1!$B$11)/MAR1!$D$11,(N4939-MAR1!$C$11)/MAR1!$E$11)</f>
        <v/>
      </c>
      <c r="R4939" s="7">
        <f>IF($I4939=1,(O4939-MAR1!$B$12)/MAR1!$D$12,(O4939-MAR1!$C$12)/MAR1!$E$12)</f>
        <v/>
      </c>
      <c r="S4939" s="7">
        <f>IF($I4939=1,(P4939-MAR1!$B$13)/MAR1!$D$13,(P4939-MAR1!$C$13)/MAR1!$E$13)</f>
        <v/>
      </c>
    </row>
    <row r="4940">
      <c r="A4940" s="5" t="n">
        <v>4939</v>
      </c>
      <c r="B4940" s="5" t="n">
        <v>14</v>
      </c>
      <c r="C4940" s="5" t="n">
        <v>194</v>
      </c>
      <c r="D4940" s="5" t="n">
        <v>7</v>
      </c>
      <c r="E4940" s="5" t="n">
        <v>13.3</v>
      </c>
      <c r="F4940" s="5" t="n">
        <v>33.3</v>
      </c>
      <c r="G4940" s="5" t="n">
        <v>24.6</v>
      </c>
      <c r="H4940" s="5" t="n">
        <v>17.52</v>
      </c>
      <c r="I4940" s="6">
        <f>IF(E4940&gt;=Markov!$B$3,1,0)</f>
        <v/>
      </c>
      <c r="J4940" s="6">
        <f>I4939</f>
        <v/>
      </c>
      <c r="K4940" s="7">
        <f>MAR1!$B$5+MAR1!$C$5*COS(2*PI()*$C4940/365)+MAR1!$D$5*SIN(2*PI()*$C4940/365)</f>
        <v/>
      </c>
      <c r="L4940" s="7">
        <f>MAR1!$B$6+MAR1!$C$6*COS(2*PI()*$C4940/365)+MAR1!$D$6*SIN(2*PI()*$C4940/365)</f>
        <v/>
      </c>
      <c r="M4940" s="7">
        <f>MAR1!$B$7+MAR1!$C$7*COS(2*PI()*$C4940/365)+MAR1!$D$7*SIN(2*PI()*$C4940/365)</f>
        <v/>
      </c>
      <c r="N4940" s="7">
        <f>F4940-K4940</f>
        <v/>
      </c>
      <c r="O4940" s="7">
        <f>G4940-L4940</f>
        <v/>
      </c>
      <c r="P4940" s="7">
        <f>H4940-M4940</f>
        <v/>
      </c>
      <c r="Q4940" s="7">
        <f>IF($I4940=1,(N4940-MAR1!$B$11)/MAR1!$D$11,(N4940-MAR1!$C$11)/MAR1!$E$11)</f>
        <v/>
      </c>
      <c r="R4940" s="7">
        <f>IF($I4940=1,(O4940-MAR1!$B$12)/MAR1!$D$12,(O4940-MAR1!$C$12)/MAR1!$E$12)</f>
        <v/>
      </c>
      <c r="S4940" s="7">
        <f>IF($I4940=1,(P4940-MAR1!$B$13)/MAR1!$D$13,(P4940-MAR1!$C$13)/MAR1!$E$13)</f>
        <v/>
      </c>
    </row>
    <row r="4941">
      <c r="A4941" s="5" t="n">
        <v>4940</v>
      </c>
      <c r="B4941" s="5" t="n">
        <v>14</v>
      </c>
      <c r="C4941" s="5" t="n">
        <v>195</v>
      </c>
      <c r="D4941" s="5" t="n">
        <v>7</v>
      </c>
      <c r="E4941" s="5" t="n">
        <v>30.1</v>
      </c>
      <c r="F4941" s="5" t="n">
        <v>32.7</v>
      </c>
      <c r="G4941" s="5" t="n">
        <v>25.3</v>
      </c>
      <c r="H4941" s="5" t="n">
        <v>18.27</v>
      </c>
      <c r="I4941" s="6">
        <f>IF(E4941&gt;=Markov!$B$3,1,0)</f>
        <v/>
      </c>
      <c r="J4941" s="6">
        <f>I4940</f>
        <v/>
      </c>
      <c r="K4941" s="7">
        <f>MAR1!$B$5+MAR1!$C$5*COS(2*PI()*$C4941/365)+MAR1!$D$5*SIN(2*PI()*$C4941/365)</f>
        <v/>
      </c>
      <c r="L4941" s="7">
        <f>MAR1!$B$6+MAR1!$C$6*COS(2*PI()*$C4941/365)+MAR1!$D$6*SIN(2*PI()*$C4941/365)</f>
        <v/>
      </c>
      <c r="M4941" s="7">
        <f>MAR1!$B$7+MAR1!$C$7*COS(2*PI()*$C4941/365)+MAR1!$D$7*SIN(2*PI()*$C4941/365)</f>
        <v/>
      </c>
      <c r="N4941" s="7">
        <f>F4941-K4941</f>
        <v/>
      </c>
      <c r="O4941" s="7">
        <f>G4941-L4941</f>
        <v/>
      </c>
      <c r="P4941" s="7">
        <f>H4941-M4941</f>
        <v/>
      </c>
      <c r="Q4941" s="7">
        <f>IF($I4941=1,(N4941-MAR1!$B$11)/MAR1!$D$11,(N4941-MAR1!$C$11)/MAR1!$E$11)</f>
        <v/>
      </c>
      <c r="R4941" s="7">
        <f>IF($I4941=1,(O4941-MAR1!$B$12)/MAR1!$D$12,(O4941-MAR1!$C$12)/MAR1!$E$12)</f>
        <v/>
      </c>
      <c r="S4941" s="7">
        <f>IF($I4941=1,(P4941-MAR1!$B$13)/MAR1!$D$13,(P4941-MAR1!$C$13)/MAR1!$E$13)</f>
        <v/>
      </c>
    </row>
    <row r="4942">
      <c r="A4942" s="5" t="n">
        <v>4941</v>
      </c>
      <c r="B4942" s="5" t="n">
        <v>14</v>
      </c>
      <c r="C4942" s="5" t="n">
        <v>196</v>
      </c>
      <c r="D4942" s="5" t="n">
        <v>7</v>
      </c>
      <c r="E4942" s="5" t="n">
        <v>7.4</v>
      </c>
      <c r="F4942" s="5" t="n">
        <v>31.9</v>
      </c>
      <c r="G4942" s="5" t="n">
        <v>27.2</v>
      </c>
      <c r="H4942" s="5" t="n">
        <v>12.69</v>
      </c>
      <c r="I4942" s="6">
        <f>IF(E4942&gt;=Markov!$B$3,1,0)</f>
        <v/>
      </c>
      <c r="J4942" s="6">
        <f>I4941</f>
        <v/>
      </c>
      <c r="K4942" s="7">
        <f>MAR1!$B$5+MAR1!$C$5*COS(2*PI()*$C4942/365)+MAR1!$D$5*SIN(2*PI()*$C4942/365)</f>
        <v/>
      </c>
      <c r="L4942" s="7">
        <f>MAR1!$B$6+MAR1!$C$6*COS(2*PI()*$C4942/365)+MAR1!$D$6*SIN(2*PI()*$C4942/365)</f>
        <v/>
      </c>
      <c r="M4942" s="7">
        <f>MAR1!$B$7+MAR1!$C$7*COS(2*PI()*$C4942/365)+MAR1!$D$7*SIN(2*PI()*$C4942/365)</f>
        <v/>
      </c>
      <c r="N4942" s="7">
        <f>F4942-K4942</f>
        <v/>
      </c>
      <c r="O4942" s="7">
        <f>G4942-L4942</f>
        <v/>
      </c>
      <c r="P4942" s="7">
        <f>H4942-M4942</f>
        <v/>
      </c>
      <c r="Q4942" s="7">
        <f>IF($I4942=1,(N4942-MAR1!$B$11)/MAR1!$D$11,(N4942-MAR1!$C$11)/MAR1!$E$11)</f>
        <v/>
      </c>
      <c r="R4942" s="7">
        <f>IF($I4942=1,(O4942-MAR1!$B$12)/MAR1!$D$12,(O4942-MAR1!$C$12)/MAR1!$E$12)</f>
        <v/>
      </c>
      <c r="S4942" s="7">
        <f>IF($I4942=1,(P4942-MAR1!$B$13)/MAR1!$D$13,(P4942-MAR1!$C$13)/MAR1!$E$13)</f>
        <v/>
      </c>
    </row>
    <row r="4943">
      <c r="A4943" s="5" t="n">
        <v>4942</v>
      </c>
      <c r="B4943" s="5" t="n">
        <v>14</v>
      </c>
      <c r="C4943" s="5" t="n">
        <v>197</v>
      </c>
      <c r="D4943" s="5" t="n">
        <v>7</v>
      </c>
      <c r="E4943" s="5" t="n">
        <v>51</v>
      </c>
      <c r="F4943" s="5" t="n">
        <v>31.1</v>
      </c>
      <c r="G4943" s="5" t="n">
        <v>25.2</v>
      </c>
      <c r="H4943" s="5" t="n">
        <v>16.23</v>
      </c>
      <c r="I4943" s="6">
        <f>IF(E4943&gt;=Markov!$B$3,1,0)</f>
        <v/>
      </c>
      <c r="J4943" s="6">
        <f>I4942</f>
        <v/>
      </c>
      <c r="K4943" s="7">
        <f>MAR1!$B$5+MAR1!$C$5*COS(2*PI()*$C4943/365)+MAR1!$D$5*SIN(2*PI()*$C4943/365)</f>
        <v/>
      </c>
      <c r="L4943" s="7">
        <f>MAR1!$B$6+MAR1!$C$6*COS(2*PI()*$C4943/365)+MAR1!$D$6*SIN(2*PI()*$C4943/365)</f>
        <v/>
      </c>
      <c r="M4943" s="7">
        <f>MAR1!$B$7+MAR1!$C$7*COS(2*PI()*$C4943/365)+MAR1!$D$7*SIN(2*PI()*$C4943/365)</f>
        <v/>
      </c>
      <c r="N4943" s="7">
        <f>F4943-K4943</f>
        <v/>
      </c>
      <c r="O4943" s="7">
        <f>G4943-L4943</f>
        <v/>
      </c>
      <c r="P4943" s="7">
        <f>H4943-M4943</f>
        <v/>
      </c>
      <c r="Q4943" s="7">
        <f>IF($I4943=1,(N4943-MAR1!$B$11)/MAR1!$D$11,(N4943-MAR1!$C$11)/MAR1!$E$11)</f>
        <v/>
      </c>
      <c r="R4943" s="7">
        <f>IF($I4943=1,(O4943-MAR1!$B$12)/MAR1!$D$12,(O4943-MAR1!$C$12)/MAR1!$E$12)</f>
        <v/>
      </c>
      <c r="S4943" s="7">
        <f>IF($I4943=1,(P4943-MAR1!$B$13)/MAR1!$D$13,(P4943-MAR1!$C$13)/MAR1!$E$13)</f>
        <v/>
      </c>
    </row>
    <row r="4944">
      <c r="A4944" s="5" t="n">
        <v>4943</v>
      </c>
      <c r="B4944" s="5" t="n">
        <v>14</v>
      </c>
      <c r="C4944" s="5" t="n">
        <v>198</v>
      </c>
      <c r="D4944" s="5" t="n">
        <v>7</v>
      </c>
      <c r="E4944" s="5" t="n">
        <v>4.3</v>
      </c>
      <c r="F4944" s="5" t="n">
        <v>32.2</v>
      </c>
      <c r="G4944" s="5" t="n">
        <v>26.3</v>
      </c>
      <c r="H4944" s="5" t="n">
        <v>12.93</v>
      </c>
      <c r="I4944" s="6">
        <f>IF(E4944&gt;=Markov!$B$3,1,0)</f>
        <v/>
      </c>
      <c r="J4944" s="6">
        <f>I4943</f>
        <v/>
      </c>
      <c r="K4944" s="7">
        <f>MAR1!$B$5+MAR1!$C$5*COS(2*PI()*$C4944/365)+MAR1!$D$5*SIN(2*PI()*$C4944/365)</f>
        <v/>
      </c>
      <c r="L4944" s="7">
        <f>MAR1!$B$6+MAR1!$C$6*COS(2*PI()*$C4944/365)+MAR1!$D$6*SIN(2*PI()*$C4944/365)</f>
        <v/>
      </c>
      <c r="M4944" s="7">
        <f>MAR1!$B$7+MAR1!$C$7*COS(2*PI()*$C4944/365)+MAR1!$D$7*SIN(2*PI()*$C4944/365)</f>
        <v/>
      </c>
      <c r="N4944" s="7">
        <f>F4944-K4944</f>
        <v/>
      </c>
      <c r="O4944" s="7">
        <f>G4944-L4944</f>
        <v/>
      </c>
      <c r="P4944" s="7">
        <f>H4944-M4944</f>
        <v/>
      </c>
      <c r="Q4944" s="7">
        <f>IF($I4944=1,(N4944-MAR1!$B$11)/MAR1!$D$11,(N4944-MAR1!$C$11)/MAR1!$E$11)</f>
        <v/>
      </c>
      <c r="R4944" s="7">
        <f>IF($I4944=1,(O4944-MAR1!$B$12)/MAR1!$D$12,(O4944-MAR1!$C$12)/MAR1!$E$12)</f>
        <v/>
      </c>
      <c r="S4944" s="7">
        <f>IF($I4944=1,(P4944-MAR1!$B$13)/MAR1!$D$13,(P4944-MAR1!$C$13)/MAR1!$E$13)</f>
        <v/>
      </c>
    </row>
    <row r="4945">
      <c r="A4945" s="5" t="n">
        <v>4944</v>
      </c>
      <c r="B4945" s="5" t="n">
        <v>14</v>
      </c>
      <c r="C4945" s="5" t="n">
        <v>199</v>
      </c>
      <c r="D4945" s="5" t="n">
        <v>7</v>
      </c>
      <c r="E4945" s="5" t="n">
        <v>1.8</v>
      </c>
      <c r="F4945" s="5" t="n">
        <v>31.7</v>
      </c>
      <c r="G4945" s="5" t="n">
        <v>25.8</v>
      </c>
      <c r="H4945" s="5" t="n">
        <v>12.76</v>
      </c>
      <c r="I4945" s="6">
        <f>IF(E4945&gt;=Markov!$B$3,1,0)</f>
        <v/>
      </c>
      <c r="J4945" s="6">
        <f>I4944</f>
        <v/>
      </c>
      <c r="K4945" s="7">
        <f>MAR1!$B$5+MAR1!$C$5*COS(2*PI()*$C4945/365)+MAR1!$D$5*SIN(2*PI()*$C4945/365)</f>
        <v/>
      </c>
      <c r="L4945" s="7">
        <f>MAR1!$B$6+MAR1!$C$6*COS(2*PI()*$C4945/365)+MAR1!$D$6*SIN(2*PI()*$C4945/365)</f>
        <v/>
      </c>
      <c r="M4945" s="7">
        <f>MAR1!$B$7+MAR1!$C$7*COS(2*PI()*$C4945/365)+MAR1!$D$7*SIN(2*PI()*$C4945/365)</f>
        <v/>
      </c>
      <c r="N4945" s="7">
        <f>F4945-K4945</f>
        <v/>
      </c>
      <c r="O4945" s="7">
        <f>G4945-L4945</f>
        <v/>
      </c>
      <c r="P4945" s="7">
        <f>H4945-M4945</f>
        <v/>
      </c>
      <c r="Q4945" s="7">
        <f>IF($I4945=1,(N4945-MAR1!$B$11)/MAR1!$D$11,(N4945-MAR1!$C$11)/MAR1!$E$11)</f>
        <v/>
      </c>
      <c r="R4945" s="7">
        <f>IF($I4945=1,(O4945-MAR1!$B$12)/MAR1!$D$12,(O4945-MAR1!$C$12)/MAR1!$E$12)</f>
        <v/>
      </c>
      <c r="S4945" s="7">
        <f>IF($I4945=1,(P4945-MAR1!$B$13)/MAR1!$D$13,(P4945-MAR1!$C$13)/MAR1!$E$13)</f>
        <v/>
      </c>
    </row>
    <row r="4946">
      <c r="A4946" s="5" t="n">
        <v>4945</v>
      </c>
      <c r="B4946" s="5" t="n">
        <v>14</v>
      </c>
      <c r="C4946" s="5" t="n">
        <v>200</v>
      </c>
      <c r="D4946" s="5" t="n">
        <v>7</v>
      </c>
      <c r="E4946" s="5" t="n">
        <v>3.2</v>
      </c>
      <c r="F4946" s="5" t="n">
        <v>32</v>
      </c>
      <c r="G4946" s="5" t="n">
        <v>27.6</v>
      </c>
      <c r="H4946" s="5" t="n">
        <v>12.19</v>
      </c>
      <c r="I4946" s="6">
        <f>IF(E4946&gt;=Markov!$B$3,1,0)</f>
        <v/>
      </c>
      <c r="J4946" s="6">
        <f>I4945</f>
        <v/>
      </c>
      <c r="K4946" s="7">
        <f>MAR1!$B$5+MAR1!$C$5*COS(2*PI()*$C4946/365)+MAR1!$D$5*SIN(2*PI()*$C4946/365)</f>
        <v/>
      </c>
      <c r="L4946" s="7">
        <f>MAR1!$B$6+MAR1!$C$6*COS(2*PI()*$C4946/365)+MAR1!$D$6*SIN(2*PI()*$C4946/365)</f>
        <v/>
      </c>
      <c r="M4946" s="7">
        <f>MAR1!$B$7+MAR1!$C$7*COS(2*PI()*$C4946/365)+MAR1!$D$7*SIN(2*PI()*$C4946/365)</f>
        <v/>
      </c>
      <c r="N4946" s="7">
        <f>F4946-K4946</f>
        <v/>
      </c>
      <c r="O4946" s="7">
        <f>G4946-L4946</f>
        <v/>
      </c>
      <c r="P4946" s="7">
        <f>H4946-M4946</f>
        <v/>
      </c>
      <c r="Q4946" s="7">
        <f>IF($I4946=1,(N4946-MAR1!$B$11)/MAR1!$D$11,(N4946-MAR1!$C$11)/MAR1!$E$11)</f>
        <v/>
      </c>
      <c r="R4946" s="7">
        <f>IF($I4946=1,(O4946-MAR1!$B$12)/MAR1!$D$12,(O4946-MAR1!$C$12)/MAR1!$E$12)</f>
        <v/>
      </c>
      <c r="S4946" s="7">
        <f>IF($I4946=1,(P4946-MAR1!$B$13)/MAR1!$D$13,(P4946-MAR1!$C$13)/MAR1!$E$13)</f>
        <v/>
      </c>
    </row>
    <row r="4947">
      <c r="A4947" s="5" t="n">
        <v>4946</v>
      </c>
      <c r="B4947" s="5" t="n">
        <v>14</v>
      </c>
      <c r="C4947" s="5" t="n">
        <v>201</v>
      </c>
      <c r="D4947" s="5" t="n">
        <v>7</v>
      </c>
      <c r="E4947" s="5" t="n">
        <v>69.09999999999999</v>
      </c>
      <c r="F4947" s="5" t="n">
        <v>32.2</v>
      </c>
      <c r="G4947" s="5" t="n">
        <v>26</v>
      </c>
      <c r="H4947" s="5" t="n">
        <v>16.55</v>
      </c>
      <c r="I4947" s="6">
        <f>IF(E4947&gt;=Markov!$B$3,1,0)</f>
        <v/>
      </c>
      <c r="J4947" s="6">
        <f>I4946</f>
        <v/>
      </c>
      <c r="K4947" s="7">
        <f>MAR1!$B$5+MAR1!$C$5*COS(2*PI()*$C4947/365)+MAR1!$D$5*SIN(2*PI()*$C4947/365)</f>
        <v/>
      </c>
      <c r="L4947" s="7">
        <f>MAR1!$B$6+MAR1!$C$6*COS(2*PI()*$C4947/365)+MAR1!$D$6*SIN(2*PI()*$C4947/365)</f>
        <v/>
      </c>
      <c r="M4947" s="7">
        <f>MAR1!$B$7+MAR1!$C$7*COS(2*PI()*$C4947/365)+MAR1!$D$7*SIN(2*PI()*$C4947/365)</f>
        <v/>
      </c>
      <c r="N4947" s="7">
        <f>F4947-K4947</f>
        <v/>
      </c>
      <c r="O4947" s="7">
        <f>G4947-L4947</f>
        <v/>
      </c>
      <c r="P4947" s="7">
        <f>H4947-M4947</f>
        <v/>
      </c>
      <c r="Q4947" s="7">
        <f>IF($I4947=1,(N4947-MAR1!$B$11)/MAR1!$D$11,(N4947-MAR1!$C$11)/MAR1!$E$11)</f>
        <v/>
      </c>
      <c r="R4947" s="7">
        <f>IF($I4947=1,(O4947-MAR1!$B$12)/MAR1!$D$12,(O4947-MAR1!$C$12)/MAR1!$E$12)</f>
        <v/>
      </c>
      <c r="S4947" s="7">
        <f>IF($I4947=1,(P4947-MAR1!$B$13)/MAR1!$D$13,(P4947-MAR1!$C$13)/MAR1!$E$13)</f>
        <v/>
      </c>
    </row>
    <row r="4948">
      <c r="A4948" s="5" t="n">
        <v>4947</v>
      </c>
      <c r="B4948" s="5" t="n">
        <v>14</v>
      </c>
      <c r="C4948" s="5" t="n">
        <v>202</v>
      </c>
      <c r="D4948" s="5" t="n">
        <v>7</v>
      </c>
      <c r="E4948" s="5" t="n">
        <v>0.5</v>
      </c>
      <c r="F4948" s="5" t="n">
        <v>29.9</v>
      </c>
      <c r="G4948" s="5" t="n">
        <v>26.3</v>
      </c>
      <c r="H4948" s="5" t="n">
        <v>15.99</v>
      </c>
      <c r="I4948" s="6">
        <f>IF(E4948&gt;=Markov!$B$3,1,0)</f>
        <v/>
      </c>
      <c r="J4948" s="6">
        <f>I4947</f>
        <v/>
      </c>
      <c r="K4948" s="7">
        <f>MAR1!$B$5+MAR1!$C$5*COS(2*PI()*$C4948/365)+MAR1!$D$5*SIN(2*PI()*$C4948/365)</f>
        <v/>
      </c>
      <c r="L4948" s="7">
        <f>MAR1!$B$6+MAR1!$C$6*COS(2*PI()*$C4948/365)+MAR1!$D$6*SIN(2*PI()*$C4948/365)</f>
        <v/>
      </c>
      <c r="M4948" s="7">
        <f>MAR1!$B$7+MAR1!$C$7*COS(2*PI()*$C4948/365)+MAR1!$D$7*SIN(2*PI()*$C4948/365)</f>
        <v/>
      </c>
      <c r="N4948" s="7">
        <f>F4948-K4948</f>
        <v/>
      </c>
      <c r="O4948" s="7">
        <f>G4948-L4948</f>
        <v/>
      </c>
      <c r="P4948" s="7">
        <f>H4948-M4948</f>
        <v/>
      </c>
      <c r="Q4948" s="7">
        <f>IF($I4948=1,(N4948-MAR1!$B$11)/MAR1!$D$11,(N4948-MAR1!$C$11)/MAR1!$E$11)</f>
        <v/>
      </c>
      <c r="R4948" s="7">
        <f>IF($I4948=1,(O4948-MAR1!$B$12)/MAR1!$D$12,(O4948-MAR1!$C$12)/MAR1!$E$12)</f>
        <v/>
      </c>
      <c r="S4948" s="7">
        <f>IF($I4948=1,(P4948-MAR1!$B$13)/MAR1!$D$13,(P4948-MAR1!$C$13)/MAR1!$E$13)</f>
        <v/>
      </c>
    </row>
    <row r="4949">
      <c r="A4949" s="5" t="n">
        <v>4948</v>
      </c>
      <c r="B4949" s="5" t="n">
        <v>14</v>
      </c>
      <c r="C4949" s="5" t="n">
        <v>203</v>
      </c>
      <c r="D4949" s="5" t="n">
        <v>7</v>
      </c>
      <c r="E4949" s="5" t="n">
        <v>30.2</v>
      </c>
      <c r="F4949" s="5" t="n">
        <v>30.1</v>
      </c>
      <c r="G4949" s="5" t="n">
        <v>25.5</v>
      </c>
      <c r="H4949" s="5" t="n">
        <v>10.33</v>
      </c>
      <c r="I4949" s="6">
        <f>IF(E4949&gt;=Markov!$B$3,1,0)</f>
        <v/>
      </c>
      <c r="J4949" s="6">
        <f>I4948</f>
        <v/>
      </c>
      <c r="K4949" s="7">
        <f>MAR1!$B$5+MAR1!$C$5*COS(2*PI()*$C4949/365)+MAR1!$D$5*SIN(2*PI()*$C4949/365)</f>
        <v/>
      </c>
      <c r="L4949" s="7">
        <f>MAR1!$B$6+MAR1!$C$6*COS(2*PI()*$C4949/365)+MAR1!$D$6*SIN(2*PI()*$C4949/365)</f>
        <v/>
      </c>
      <c r="M4949" s="7">
        <f>MAR1!$B$7+MAR1!$C$7*COS(2*PI()*$C4949/365)+MAR1!$D$7*SIN(2*PI()*$C4949/365)</f>
        <v/>
      </c>
      <c r="N4949" s="7">
        <f>F4949-K4949</f>
        <v/>
      </c>
      <c r="O4949" s="7">
        <f>G4949-L4949</f>
        <v/>
      </c>
      <c r="P4949" s="7">
        <f>H4949-M4949</f>
        <v/>
      </c>
      <c r="Q4949" s="7">
        <f>IF($I4949=1,(N4949-MAR1!$B$11)/MAR1!$D$11,(N4949-MAR1!$C$11)/MAR1!$E$11)</f>
        <v/>
      </c>
      <c r="R4949" s="7">
        <f>IF($I4949=1,(O4949-MAR1!$B$12)/MAR1!$D$12,(O4949-MAR1!$C$12)/MAR1!$E$12)</f>
        <v/>
      </c>
      <c r="S4949" s="7">
        <f>IF($I4949=1,(P4949-MAR1!$B$13)/MAR1!$D$13,(P4949-MAR1!$C$13)/MAR1!$E$13)</f>
        <v/>
      </c>
    </row>
    <row r="4950">
      <c r="A4950" s="5" t="n">
        <v>4949</v>
      </c>
      <c r="B4950" s="5" t="n">
        <v>14</v>
      </c>
      <c r="C4950" s="5" t="n">
        <v>204</v>
      </c>
      <c r="D4950" s="5" t="n">
        <v>7</v>
      </c>
      <c r="E4950" s="5" t="n">
        <v>11.7</v>
      </c>
      <c r="F4950" s="5" t="n">
        <v>32.3</v>
      </c>
      <c r="G4950" s="5" t="n">
        <v>25.3</v>
      </c>
      <c r="H4950" s="5" t="n">
        <v>11.21</v>
      </c>
      <c r="I4950" s="6">
        <f>IF(E4950&gt;=Markov!$B$3,1,0)</f>
        <v/>
      </c>
      <c r="J4950" s="6">
        <f>I4949</f>
        <v/>
      </c>
      <c r="K4950" s="7">
        <f>MAR1!$B$5+MAR1!$C$5*COS(2*PI()*$C4950/365)+MAR1!$D$5*SIN(2*PI()*$C4950/365)</f>
        <v/>
      </c>
      <c r="L4950" s="7">
        <f>MAR1!$B$6+MAR1!$C$6*COS(2*PI()*$C4950/365)+MAR1!$D$6*SIN(2*PI()*$C4950/365)</f>
        <v/>
      </c>
      <c r="M4950" s="7">
        <f>MAR1!$B$7+MAR1!$C$7*COS(2*PI()*$C4950/365)+MAR1!$D$7*SIN(2*PI()*$C4950/365)</f>
        <v/>
      </c>
      <c r="N4950" s="7">
        <f>F4950-K4950</f>
        <v/>
      </c>
      <c r="O4950" s="7">
        <f>G4950-L4950</f>
        <v/>
      </c>
      <c r="P4950" s="7">
        <f>H4950-M4950</f>
        <v/>
      </c>
      <c r="Q4950" s="7">
        <f>IF($I4950=1,(N4950-MAR1!$B$11)/MAR1!$D$11,(N4950-MAR1!$C$11)/MAR1!$E$11)</f>
        <v/>
      </c>
      <c r="R4950" s="7">
        <f>IF($I4950=1,(O4950-MAR1!$B$12)/MAR1!$D$12,(O4950-MAR1!$C$12)/MAR1!$E$12)</f>
        <v/>
      </c>
      <c r="S4950" s="7">
        <f>IF($I4950=1,(P4950-MAR1!$B$13)/MAR1!$D$13,(P4950-MAR1!$C$13)/MAR1!$E$13)</f>
        <v/>
      </c>
    </row>
    <row r="4951">
      <c r="A4951" s="5" t="n">
        <v>4950</v>
      </c>
      <c r="B4951" s="5" t="n">
        <v>14</v>
      </c>
      <c r="C4951" s="5" t="n">
        <v>205</v>
      </c>
      <c r="D4951" s="5" t="n">
        <v>7</v>
      </c>
      <c r="E4951" s="5" t="n">
        <v>1.9</v>
      </c>
      <c r="F4951" s="5" t="n">
        <v>31.4</v>
      </c>
      <c r="G4951" s="5" t="n">
        <v>24.2</v>
      </c>
      <c r="H4951" s="5" t="n">
        <v>13.83</v>
      </c>
      <c r="I4951" s="6">
        <f>IF(E4951&gt;=Markov!$B$3,1,0)</f>
        <v/>
      </c>
      <c r="J4951" s="6">
        <f>I4950</f>
        <v/>
      </c>
      <c r="K4951" s="7">
        <f>MAR1!$B$5+MAR1!$C$5*COS(2*PI()*$C4951/365)+MAR1!$D$5*SIN(2*PI()*$C4951/365)</f>
        <v/>
      </c>
      <c r="L4951" s="7">
        <f>MAR1!$B$6+MAR1!$C$6*COS(2*PI()*$C4951/365)+MAR1!$D$6*SIN(2*PI()*$C4951/365)</f>
        <v/>
      </c>
      <c r="M4951" s="7">
        <f>MAR1!$B$7+MAR1!$C$7*COS(2*PI()*$C4951/365)+MAR1!$D$7*SIN(2*PI()*$C4951/365)</f>
        <v/>
      </c>
      <c r="N4951" s="7">
        <f>F4951-K4951</f>
        <v/>
      </c>
      <c r="O4951" s="7">
        <f>G4951-L4951</f>
        <v/>
      </c>
      <c r="P4951" s="7">
        <f>H4951-M4951</f>
        <v/>
      </c>
      <c r="Q4951" s="7">
        <f>IF($I4951=1,(N4951-MAR1!$B$11)/MAR1!$D$11,(N4951-MAR1!$C$11)/MAR1!$E$11)</f>
        <v/>
      </c>
      <c r="R4951" s="7">
        <f>IF($I4951=1,(O4951-MAR1!$B$12)/MAR1!$D$12,(O4951-MAR1!$C$12)/MAR1!$E$12)</f>
        <v/>
      </c>
      <c r="S4951" s="7">
        <f>IF($I4951=1,(P4951-MAR1!$B$13)/MAR1!$D$13,(P4951-MAR1!$C$13)/MAR1!$E$13)</f>
        <v/>
      </c>
    </row>
    <row r="4952">
      <c r="A4952" s="5" t="n">
        <v>4951</v>
      </c>
      <c r="B4952" s="5" t="n">
        <v>14</v>
      </c>
      <c r="C4952" s="5" t="n">
        <v>206</v>
      </c>
      <c r="D4952" s="5" t="n">
        <v>7</v>
      </c>
      <c r="E4952" s="5" t="n">
        <v>11</v>
      </c>
      <c r="F4952" s="5" t="n">
        <v>32.8</v>
      </c>
      <c r="G4952" s="5" t="n">
        <v>26.2</v>
      </c>
      <c r="H4952" s="5" t="n">
        <v>12.41</v>
      </c>
      <c r="I4952" s="6">
        <f>IF(E4952&gt;=Markov!$B$3,1,0)</f>
        <v/>
      </c>
      <c r="J4952" s="6">
        <f>I4951</f>
        <v/>
      </c>
      <c r="K4952" s="7">
        <f>MAR1!$B$5+MAR1!$C$5*COS(2*PI()*$C4952/365)+MAR1!$D$5*SIN(2*PI()*$C4952/365)</f>
        <v/>
      </c>
      <c r="L4952" s="7">
        <f>MAR1!$B$6+MAR1!$C$6*COS(2*PI()*$C4952/365)+MAR1!$D$6*SIN(2*PI()*$C4952/365)</f>
        <v/>
      </c>
      <c r="M4952" s="7">
        <f>MAR1!$B$7+MAR1!$C$7*COS(2*PI()*$C4952/365)+MAR1!$D$7*SIN(2*PI()*$C4952/365)</f>
        <v/>
      </c>
      <c r="N4952" s="7">
        <f>F4952-K4952</f>
        <v/>
      </c>
      <c r="O4952" s="7">
        <f>G4952-L4952</f>
        <v/>
      </c>
      <c r="P4952" s="7">
        <f>H4952-M4952</f>
        <v/>
      </c>
      <c r="Q4952" s="7">
        <f>IF($I4952=1,(N4952-MAR1!$B$11)/MAR1!$D$11,(N4952-MAR1!$C$11)/MAR1!$E$11)</f>
        <v/>
      </c>
      <c r="R4952" s="7">
        <f>IF($I4952=1,(O4952-MAR1!$B$12)/MAR1!$D$12,(O4952-MAR1!$C$12)/MAR1!$E$12)</f>
        <v/>
      </c>
      <c r="S4952" s="7">
        <f>IF($I4952=1,(P4952-MAR1!$B$13)/MAR1!$D$13,(P4952-MAR1!$C$13)/MAR1!$E$13)</f>
        <v/>
      </c>
    </row>
    <row r="4953">
      <c r="A4953" s="5" t="n">
        <v>4952</v>
      </c>
      <c r="B4953" s="5" t="n">
        <v>14</v>
      </c>
      <c r="C4953" s="5" t="n">
        <v>207</v>
      </c>
      <c r="D4953" s="5" t="n">
        <v>7</v>
      </c>
      <c r="E4953" s="5" t="n">
        <v>0</v>
      </c>
      <c r="F4953" s="5" t="n">
        <v>34.3</v>
      </c>
      <c r="G4953" s="5" t="n">
        <v>26.7</v>
      </c>
      <c r="H4953" s="5" t="n">
        <v>17.03</v>
      </c>
      <c r="I4953" s="6">
        <f>IF(E4953&gt;=Markov!$B$3,1,0)</f>
        <v/>
      </c>
      <c r="J4953" s="6">
        <f>I4952</f>
        <v/>
      </c>
      <c r="K4953" s="7">
        <f>MAR1!$B$5+MAR1!$C$5*COS(2*PI()*$C4953/365)+MAR1!$D$5*SIN(2*PI()*$C4953/365)</f>
        <v/>
      </c>
      <c r="L4953" s="7">
        <f>MAR1!$B$6+MAR1!$C$6*COS(2*PI()*$C4953/365)+MAR1!$D$6*SIN(2*PI()*$C4953/365)</f>
        <v/>
      </c>
      <c r="M4953" s="7">
        <f>MAR1!$B$7+MAR1!$C$7*COS(2*PI()*$C4953/365)+MAR1!$D$7*SIN(2*PI()*$C4953/365)</f>
        <v/>
      </c>
      <c r="N4953" s="7">
        <f>F4953-K4953</f>
        <v/>
      </c>
      <c r="O4953" s="7">
        <f>G4953-L4953</f>
        <v/>
      </c>
      <c r="P4953" s="7">
        <f>H4953-M4953</f>
        <v/>
      </c>
      <c r="Q4953" s="7">
        <f>IF($I4953=1,(N4953-MAR1!$B$11)/MAR1!$D$11,(N4953-MAR1!$C$11)/MAR1!$E$11)</f>
        <v/>
      </c>
      <c r="R4953" s="7">
        <f>IF($I4953=1,(O4953-MAR1!$B$12)/MAR1!$D$12,(O4953-MAR1!$C$12)/MAR1!$E$12)</f>
        <v/>
      </c>
      <c r="S4953" s="7">
        <f>IF($I4953=1,(P4953-MAR1!$B$13)/MAR1!$D$13,(P4953-MAR1!$C$13)/MAR1!$E$13)</f>
        <v/>
      </c>
    </row>
    <row r="4954">
      <c r="A4954" s="5" t="n">
        <v>4953</v>
      </c>
      <c r="B4954" s="5" t="n">
        <v>14</v>
      </c>
      <c r="C4954" s="5" t="n">
        <v>208</v>
      </c>
      <c r="D4954" s="5" t="n">
        <v>7</v>
      </c>
      <c r="E4954" s="5" t="n">
        <v>0</v>
      </c>
      <c r="F4954" s="5" t="n">
        <v>35</v>
      </c>
      <c r="G4954" s="5" t="n">
        <v>26.1</v>
      </c>
      <c r="H4954" s="5" t="n">
        <v>19.16</v>
      </c>
      <c r="I4954" s="6">
        <f>IF(E4954&gt;=Markov!$B$3,1,0)</f>
        <v/>
      </c>
      <c r="J4954" s="6">
        <f>I4953</f>
        <v/>
      </c>
      <c r="K4954" s="7">
        <f>MAR1!$B$5+MAR1!$C$5*COS(2*PI()*$C4954/365)+MAR1!$D$5*SIN(2*PI()*$C4954/365)</f>
        <v/>
      </c>
      <c r="L4954" s="7">
        <f>MAR1!$B$6+MAR1!$C$6*COS(2*PI()*$C4954/365)+MAR1!$D$6*SIN(2*PI()*$C4954/365)</f>
        <v/>
      </c>
      <c r="M4954" s="7">
        <f>MAR1!$B$7+MAR1!$C$7*COS(2*PI()*$C4954/365)+MAR1!$D$7*SIN(2*PI()*$C4954/365)</f>
        <v/>
      </c>
      <c r="N4954" s="7">
        <f>F4954-K4954</f>
        <v/>
      </c>
      <c r="O4954" s="7">
        <f>G4954-L4954</f>
        <v/>
      </c>
      <c r="P4954" s="7">
        <f>H4954-M4954</f>
        <v/>
      </c>
      <c r="Q4954" s="7">
        <f>IF($I4954=1,(N4954-MAR1!$B$11)/MAR1!$D$11,(N4954-MAR1!$C$11)/MAR1!$E$11)</f>
        <v/>
      </c>
      <c r="R4954" s="7">
        <f>IF($I4954=1,(O4954-MAR1!$B$12)/MAR1!$D$12,(O4954-MAR1!$C$12)/MAR1!$E$12)</f>
        <v/>
      </c>
      <c r="S4954" s="7">
        <f>IF($I4954=1,(P4954-MAR1!$B$13)/MAR1!$D$13,(P4954-MAR1!$C$13)/MAR1!$E$13)</f>
        <v/>
      </c>
    </row>
    <row r="4955">
      <c r="A4955" s="5" t="n">
        <v>4954</v>
      </c>
      <c r="B4955" s="5" t="n">
        <v>14</v>
      </c>
      <c r="C4955" s="5" t="n">
        <v>209</v>
      </c>
      <c r="D4955" s="5" t="n">
        <v>7</v>
      </c>
      <c r="E4955" s="5" t="n">
        <v>0</v>
      </c>
      <c r="F4955" s="5" t="n">
        <v>35.9</v>
      </c>
      <c r="G4955" s="5" t="n">
        <v>27.1</v>
      </c>
      <c r="H4955" s="5" t="n">
        <v>16.58</v>
      </c>
      <c r="I4955" s="6">
        <f>IF(E4955&gt;=Markov!$B$3,1,0)</f>
        <v/>
      </c>
      <c r="J4955" s="6">
        <f>I4954</f>
        <v/>
      </c>
      <c r="K4955" s="7">
        <f>MAR1!$B$5+MAR1!$C$5*COS(2*PI()*$C4955/365)+MAR1!$D$5*SIN(2*PI()*$C4955/365)</f>
        <v/>
      </c>
      <c r="L4955" s="7">
        <f>MAR1!$B$6+MAR1!$C$6*COS(2*PI()*$C4955/365)+MAR1!$D$6*SIN(2*PI()*$C4955/365)</f>
        <v/>
      </c>
      <c r="M4955" s="7">
        <f>MAR1!$B$7+MAR1!$C$7*COS(2*PI()*$C4955/365)+MAR1!$D$7*SIN(2*PI()*$C4955/365)</f>
        <v/>
      </c>
      <c r="N4955" s="7">
        <f>F4955-K4955</f>
        <v/>
      </c>
      <c r="O4955" s="7">
        <f>G4955-L4955</f>
        <v/>
      </c>
      <c r="P4955" s="7">
        <f>H4955-M4955</f>
        <v/>
      </c>
      <c r="Q4955" s="7">
        <f>IF($I4955=1,(N4955-MAR1!$B$11)/MAR1!$D$11,(N4955-MAR1!$C$11)/MAR1!$E$11)</f>
        <v/>
      </c>
      <c r="R4955" s="7">
        <f>IF($I4955=1,(O4955-MAR1!$B$12)/MAR1!$D$12,(O4955-MAR1!$C$12)/MAR1!$E$12)</f>
        <v/>
      </c>
      <c r="S4955" s="7">
        <f>IF($I4955=1,(P4955-MAR1!$B$13)/MAR1!$D$13,(P4955-MAR1!$C$13)/MAR1!$E$13)</f>
        <v/>
      </c>
    </row>
    <row r="4956">
      <c r="A4956" s="5" t="n">
        <v>4955</v>
      </c>
      <c r="B4956" s="5" t="n">
        <v>14</v>
      </c>
      <c r="C4956" s="5" t="n">
        <v>210</v>
      </c>
      <c r="D4956" s="5" t="n">
        <v>7</v>
      </c>
      <c r="E4956" s="5" t="n">
        <v>0</v>
      </c>
      <c r="F4956" s="5" t="n">
        <v>34.2</v>
      </c>
      <c r="G4956" s="5" t="n">
        <v>25.7</v>
      </c>
      <c r="H4956" s="5" t="n">
        <v>19.22</v>
      </c>
      <c r="I4956" s="6">
        <f>IF(E4956&gt;=Markov!$B$3,1,0)</f>
        <v/>
      </c>
      <c r="J4956" s="6">
        <f>I4955</f>
        <v/>
      </c>
      <c r="K4956" s="7">
        <f>MAR1!$B$5+MAR1!$C$5*COS(2*PI()*$C4956/365)+MAR1!$D$5*SIN(2*PI()*$C4956/365)</f>
        <v/>
      </c>
      <c r="L4956" s="7">
        <f>MAR1!$B$6+MAR1!$C$6*COS(2*PI()*$C4956/365)+MAR1!$D$6*SIN(2*PI()*$C4956/365)</f>
        <v/>
      </c>
      <c r="M4956" s="7">
        <f>MAR1!$B$7+MAR1!$C$7*COS(2*PI()*$C4956/365)+MAR1!$D$7*SIN(2*PI()*$C4956/365)</f>
        <v/>
      </c>
      <c r="N4956" s="7">
        <f>F4956-K4956</f>
        <v/>
      </c>
      <c r="O4956" s="7">
        <f>G4956-L4956</f>
        <v/>
      </c>
      <c r="P4956" s="7">
        <f>H4956-M4956</f>
        <v/>
      </c>
      <c r="Q4956" s="7">
        <f>IF($I4956=1,(N4956-MAR1!$B$11)/MAR1!$D$11,(N4956-MAR1!$C$11)/MAR1!$E$11)</f>
        <v/>
      </c>
      <c r="R4956" s="7">
        <f>IF($I4956=1,(O4956-MAR1!$B$12)/MAR1!$D$12,(O4956-MAR1!$C$12)/MAR1!$E$12)</f>
        <v/>
      </c>
      <c r="S4956" s="7">
        <f>IF($I4956=1,(P4956-MAR1!$B$13)/MAR1!$D$13,(P4956-MAR1!$C$13)/MAR1!$E$13)</f>
        <v/>
      </c>
    </row>
    <row r="4957">
      <c r="A4957" s="5" t="n">
        <v>4956</v>
      </c>
      <c r="B4957" s="5" t="n">
        <v>14</v>
      </c>
      <c r="C4957" s="5" t="n">
        <v>211</v>
      </c>
      <c r="D4957" s="5" t="n">
        <v>7</v>
      </c>
      <c r="E4957" s="5" t="n">
        <v>0</v>
      </c>
      <c r="F4957" s="5" t="n">
        <v>31.8</v>
      </c>
      <c r="G4957" s="5" t="n">
        <v>25.6</v>
      </c>
      <c r="H4957" s="5" t="n">
        <v>13.27</v>
      </c>
      <c r="I4957" s="6">
        <f>IF(E4957&gt;=Markov!$B$3,1,0)</f>
        <v/>
      </c>
      <c r="J4957" s="6">
        <f>I4956</f>
        <v/>
      </c>
      <c r="K4957" s="7">
        <f>MAR1!$B$5+MAR1!$C$5*COS(2*PI()*$C4957/365)+MAR1!$D$5*SIN(2*PI()*$C4957/365)</f>
        <v/>
      </c>
      <c r="L4957" s="7">
        <f>MAR1!$B$6+MAR1!$C$6*COS(2*PI()*$C4957/365)+MAR1!$D$6*SIN(2*PI()*$C4957/365)</f>
        <v/>
      </c>
      <c r="M4957" s="7">
        <f>MAR1!$B$7+MAR1!$C$7*COS(2*PI()*$C4957/365)+MAR1!$D$7*SIN(2*PI()*$C4957/365)</f>
        <v/>
      </c>
      <c r="N4957" s="7">
        <f>F4957-K4957</f>
        <v/>
      </c>
      <c r="O4957" s="7">
        <f>G4957-L4957</f>
        <v/>
      </c>
      <c r="P4957" s="7">
        <f>H4957-M4957</f>
        <v/>
      </c>
      <c r="Q4957" s="7">
        <f>IF($I4957=1,(N4957-MAR1!$B$11)/MAR1!$D$11,(N4957-MAR1!$C$11)/MAR1!$E$11)</f>
        <v/>
      </c>
      <c r="R4957" s="7">
        <f>IF($I4957=1,(O4957-MAR1!$B$12)/MAR1!$D$12,(O4957-MAR1!$C$12)/MAR1!$E$12)</f>
        <v/>
      </c>
      <c r="S4957" s="7">
        <f>IF($I4957=1,(P4957-MAR1!$B$13)/MAR1!$D$13,(P4957-MAR1!$C$13)/MAR1!$E$13)</f>
        <v/>
      </c>
    </row>
    <row r="4958">
      <c r="A4958" s="5" t="n">
        <v>4957</v>
      </c>
      <c r="B4958" s="5" t="n">
        <v>14</v>
      </c>
      <c r="C4958" s="5" t="n">
        <v>212</v>
      </c>
      <c r="D4958" s="5" t="n">
        <v>7</v>
      </c>
      <c r="E4958" s="5" t="n">
        <v>4.3</v>
      </c>
      <c r="F4958" s="5" t="n">
        <v>28.2</v>
      </c>
      <c r="G4958" s="5" t="n">
        <v>24.1</v>
      </c>
      <c r="H4958" s="5" t="n">
        <v>11.16</v>
      </c>
      <c r="I4958" s="6">
        <f>IF(E4958&gt;=Markov!$B$3,1,0)</f>
        <v/>
      </c>
      <c r="J4958" s="6">
        <f>I4957</f>
        <v/>
      </c>
      <c r="K4958" s="7">
        <f>MAR1!$B$5+MAR1!$C$5*COS(2*PI()*$C4958/365)+MAR1!$D$5*SIN(2*PI()*$C4958/365)</f>
        <v/>
      </c>
      <c r="L4958" s="7">
        <f>MAR1!$B$6+MAR1!$C$6*COS(2*PI()*$C4958/365)+MAR1!$D$6*SIN(2*PI()*$C4958/365)</f>
        <v/>
      </c>
      <c r="M4958" s="7">
        <f>MAR1!$B$7+MAR1!$C$7*COS(2*PI()*$C4958/365)+MAR1!$D$7*SIN(2*PI()*$C4958/365)</f>
        <v/>
      </c>
      <c r="N4958" s="7">
        <f>F4958-K4958</f>
        <v/>
      </c>
      <c r="O4958" s="7">
        <f>G4958-L4958</f>
        <v/>
      </c>
      <c r="P4958" s="7">
        <f>H4958-M4958</f>
        <v/>
      </c>
      <c r="Q4958" s="7">
        <f>IF($I4958=1,(N4958-MAR1!$B$11)/MAR1!$D$11,(N4958-MAR1!$C$11)/MAR1!$E$11)</f>
        <v/>
      </c>
      <c r="R4958" s="7">
        <f>IF($I4958=1,(O4958-MAR1!$B$12)/MAR1!$D$12,(O4958-MAR1!$C$12)/MAR1!$E$12)</f>
        <v/>
      </c>
      <c r="S4958" s="7">
        <f>IF($I4958=1,(P4958-MAR1!$B$13)/MAR1!$D$13,(P4958-MAR1!$C$13)/MAR1!$E$13)</f>
        <v/>
      </c>
    </row>
    <row r="4959">
      <c r="A4959" s="5" t="n">
        <v>4958</v>
      </c>
      <c r="B4959" s="5" t="n">
        <v>14</v>
      </c>
      <c r="C4959" s="5" t="n">
        <v>213</v>
      </c>
      <c r="D4959" s="5" t="n">
        <v>8</v>
      </c>
      <c r="E4959" s="5" t="n">
        <v>4.3</v>
      </c>
      <c r="F4959" s="5" t="n">
        <v>31.3</v>
      </c>
      <c r="G4959" s="5" t="n">
        <v>25.6</v>
      </c>
      <c r="H4959" s="5" t="n">
        <v>9.789999999999999</v>
      </c>
      <c r="I4959" s="6">
        <f>IF(E4959&gt;=Markov!$B$3,1,0)</f>
        <v/>
      </c>
      <c r="J4959" s="6">
        <f>I4958</f>
        <v/>
      </c>
      <c r="K4959" s="7">
        <f>MAR1!$B$5+MAR1!$C$5*COS(2*PI()*$C4959/365)+MAR1!$D$5*SIN(2*PI()*$C4959/365)</f>
        <v/>
      </c>
      <c r="L4959" s="7">
        <f>MAR1!$B$6+MAR1!$C$6*COS(2*PI()*$C4959/365)+MAR1!$D$6*SIN(2*PI()*$C4959/365)</f>
        <v/>
      </c>
      <c r="M4959" s="7">
        <f>MAR1!$B$7+MAR1!$C$7*COS(2*PI()*$C4959/365)+MAR1!$D$7*SIN(2*PI()*$C4959/365)</f>
        <v/>
      </c>
      <c r="N4959" s="7">
        <f>F4959-K4959</f>
        <v/>
      </c>
      <c r="O4959" s="7">
        <f>G4959-L4959</f>
        <v/>
      </c>
      <c r="P4959" s="7">
        <f>H4959-M4959</f>
        <v/>
      </c>
      <c r="Q4959" s="7">
        <f>IF($I4959=1,(N4959-MAR1!$B$11)/MAR1!$D$11,(N4959-MAR1!$C$11)/MAR1!$E$11)</f>
        <v/>
      </c>
      <c r="R4959" s="7">
        <f>IF($I4959=1,(O4959-MAR1!$B$12)/MAR1!$D$12,(O4959-MAR1!$C$12)/MAR1!$E$12)</f>
        <v/>
      </c>
      <c r="S4959" s="7">
        <f>IF($I4959=1,(P4959-MAR1!$B$13)/MAR1!$D$13,(P4959-MAR1!$C$13)/MAR1!$E$13)</f>
        <v/>
      </c>
    </row>
    <row r="4960">
      <c r="A4960" s="5" t="n">
        <v>4959</v>
      </c>
      <c r="B4960" s="5" t="n">
        <v>14</v>
      </c>
      <c r="C4960" s="5" t="n">
        <v>214</v>
      </c>
      <c r="D4960" s="5" t="n">
        <v>8</v>
      </c>
      <c r="E4960" s="5" t="n">
        <v>80.3</v>
      </c>
      <c r="F4960" s="5" t="n">
        <v>29.5</v>
      </c>
      <c r="G4960" s="5" t="n">
        <v>25.3</v>
      </c>
      <c r="H4960" s="5" t="n">
        <v>10.02</v>
      </c>
      <c r="I4960" s="6">
        <f>IF(E4960&gt;=Markov!$B$3,1,0)</f>
        <v/>
      </c>
      <c r="J4960" s="6">
        <f>I4959</f>
        <v/>
      </c>
      <c r="K4960" s="7">
        <f>MAR1!$B$5+MAR1!$C$5*COS(2*PI()*$C4960/365)+MAR1!$D$5*SIN(2*PI()*$C4960/365)</f>
        <v/>
      </c>
      <c r="L4960" s="7">
        <f>MAR1!$B$6+MAR1!$C$6*COS(2*PI()*$C4960/365)+MAR1!$D$6*SIN(2*PI()*$C4960/365)</f>
        <v/>
      </c>
      <c r="M4960" s="7">
        <f>MAR1!$B$7+MAR1!$C$7*COS(2*PI()*$C4960/365)+MAR1!$D$7*SIN(2*PI()*$C4960/365)</f>
        <v/>
      </c>
      <c r="N4960" s="7">
        <f>F4960-K4960</f>
        <v/>
      </c>
      <c r="O4960" s="7">
        <f>G4960-L4960</f>
        <v/>
      </c>
      <c r="P4960" s="7">
        <f>H4960-M4960</f>
        <v/>
      </c>
      <c r="Q4960" s="7">
        <f>IF($I4960=1,(N4960-MAR1!$B$11)/MAR1!$D$11,(N4960-MAR1!$C$11)/MAR1!$E$11)</f>
        <v/>
      </c>
      <c r="R4960" s="7">
        <f>IF($I4960=1,(O4960-MAR1!$B$12)/MAR1!$D$12,(O4960-MAR1!$C$12)/MAR1!$E$12)</f>
        <v/>
      </c>
      <c r="S4960" s="7">
        <f>IF($I4960=1,(P4960-MAR1!$B$13)/MAR1!$D$13,(P4960-MAR1!$C$13)/MAR1!$E$13)</f>
        <v/>
      </c>
    </row>
    <row r="4961">
      <c r="A4961" s="5" t="n">
        <v>4960</v>
      </c>
      <c r="B4961" s="5" t="n">
        <v>14</v>
      </c>
      <c r="C4961" s="5" t="n">
        <v>215</v>
      </c>
      <c r="D4961" s="5" t="n">
        <v>8</v>
      </c>
      <c r="E4961" s="5" t="n">
        <v>29.3</v>
      </c>
      <c r="F4961" s="5" t="n">
        <v>29.6</v>
      </c>
      <c r="G4961" s="5" t="n">
        <v>24.9</v>
      </c>
      <c r="H4961" s="5" t="n">
        <v>12.97</v>
      </c>
      <c r="I4961" s="6">
        <f>IF(E4961&gt;=Markov!$B$3,1,0)</f>
        <v/>
      </c>
      <c r="J4961" s="6">
        <f>I4960</f>
        <v/>
      </c>
      <c r="K4961" s="7">
        <f>MAR1!$B$5+MAR1!$C$5*COS(2*PI()*$C4961/365)+MAR1!$D$5*SIN(2*PI()*$C4961/365)</f>
        <v/>
      </c>
      <c r="L4961" s="7">
        <f>MAR1!$B$6+MAR1!$C$6*COS(2*PI()*$C4961/365)+MAR1!$D$6*SIN(2*PI()*$C4961/365)</f>
        <v/>
      </c>
      <c r="M4961" s="7">
        <f>MAR1!$B$7+MAR1!$C$7*COS(2*PI()*$C4961/365)+MAR1!$D$7*SIN(2*PI()*$C4961/365)</f>
        <v/>
      </c>
      <c r="N4961" s="7">
        <f>F4961-K4961</f>
        <v/>
      </c>
      <c r="O4961" s="7">
        <f>G4961-L4961</f>
        <v/>
      </c>
      <c r="P4961" s="7">
        <f>H4961-M4961</f>
        <v/>
      </c>
      <c r="Q4961" s="7">
        <f>IF($I4961=1,(N4961-MAR1!$B$11)/MAR1!$D$11,(N4961-MAR1!$C$11)/MAR1!$E$11)</f>
        <v/>
      </c>
      <c r="R4961" s="7">
        <f>IF($I4961=1,(O4961-MAR1!$B$12)/MAR1!$D$12,(O4961-MAR1!$C$12)/MAR1!$E$12)</f>
        <v/>
      </c>
      <c r="S4961" s="7">
        <f>IF($I4961=1,(P4961-MAR1!$B$13)/MAR1!$D$13,(P4961-MAR1!$C$13)/MAR1!$E$13)</f>
        <v/>
      </c>
    </row>
    <row r="4962">
      <c r="A4962" s="5" t="n">
        <v>4961</v>
      </c>
      <c r="B4962" s="5" t="n">
        <v>14</v>
      </c>
      <c r="C4962" s="5" t="n">
        <v>216</v>
      </c>
      <c r="D4962" s="5" t="n">
        <v>8</v>
      </c>
      <c r="E4962" s="5" t="n">
        <v>1.3</v>
      </c>
      <c r="F4962" s="5" t="n">
        <v>31.2</v>
      </c>
      <c r="G4962" s="5" t="n">
        <v>25.1</v>
      </c>
      <c r="H4962" s="5" t="n">
        <v>16.26</v>
      </c>
      <c r="I4962" s="6">
        <f>IF(E4962&gt;=Markov!$B$3,1,0)</f>
        <v/>
      </c>
      <c r="J4962" s="6">
        <f>I4961</f>
        <v/>
      </c>
      <c r="K4962" s="7">
        <f>MAR1!$B$5+MAR1!$C$5*COS(2*PI()*$C4962/365)+MAR1!$D$5*SIN(2*PI()*$C4962/365)</f>
        <v/>
      </c>
      <c r="L4962" s="7">
        <f>MAR1!$B$6+MAR1!$C$6*COS(2*PI()*$C4962/365)+MAR1!$D$6*SIN(2*PI()*$C4962/365)</f>
        <v/>
      </c>
      <c r="M4962" s="7">
        <f>MAR1!$B$7+MAR1!$C$7*COS(2*PI()*$C4962/365)+MAR1!$D$7*SIN(2*PI()*$C4962/365)</f>
        <v/>
      </c>
      <c r="N4962" s="7">
        <f>F4962-K4962</f>
        <v/>
      </c>
      <c r="O4962" s="7">
        <f>G4962-L4962</f>
        <v/>
      </c>
      <c r="P4962" s="7">
        <f>H4962-M4962</f>
        <v/>
      </c>
      <c r="Q4962" s="7">
        <f>IF($I4962=1,(N4962-MAR1!$B$11)/MAR1!$D$11,(N4962-MAR1!$C$11)/MAR1!$E$11)</f>
        <v/>
      </c>
      <c r="R4962" s="7">
        <f>IF($I4962=1,(O4962-MAR1!$B$12)/MAR1!$D$12,(O4962-MAR1!$C$12)/MAR1!$E$12)</f>
        <v/>
      </c>
      <c r="S4962" s="7">
        <f>IF($I4962=1,(P4962-MAR1!$B$13)/MAR1!$D$13,(P4962-MAR1!$C$13)/MAR1!$E$13)</f>
        <v/>
      </c>
    </row>
    <row r="4963">
      <c r="A4963" s="5" t="n">
        <v>4962</v>
      </c>
      <c r="B4963" s="5" t="n">
        <v>14</v>
      </c>
      <c r="C4963" s="5" t="n">
        <v>217</v>
      </c>
      <c r="D4963" s="5" t="n">
        <v>8</v>
      </c>
      <c r="E4963" s="5" t="n">
        <v>0</v>
      </c>
      <c r="F4963" s="5" t="n">
        <v>32.4</v>
      </c>
      <c r="G4963" s="5" t="n">
        <v>28.2</v>
      </c>
      <c r="H4963" s="5" t="n">
        <v>18.57</v>
      </c>
      <c r="I4963" s="6">
        <f>IF(E4963&gt;=Markov!$B$3,1,0)</f>
        <v/>
      </c>
      <c r="J4963" s="6">
        <f>I4962</f>
        <v/>
      </c>
      <c r="K4963" s="7">
        <f>MAR1!$B$5+MAR1!$C$5*COS(2*PI()*$C4963/365)+MAR1!$D$5*SIN(2*PI()*$C4963/365)</f>
        <v/>
      </c>
      <c r="L4963" s="7">
        <f>MAR1!$B$6+MAR1!$C$6*COS(2*PI()*$C4963/365)+MAR1!$D$6*SIN(2*PI()*$C4963/365)</f>
        <v/>
      </c>
      <c r="M4963" s="7">
        <f>MAR1!$B$7+MAR1!$C$7*COS(2*PI()*$C4963/365)+MAR1!$D$7*SIN(2*PI()*$C4963/365)</f>
        <v/>
      </c>
      <c r="N4963" s="7">
        <f>F4963-K4963</f>
        <v/>
      </c>
      <c r="O4963" s="7">
        <f>G4963-L4963</f>
        <v/>
      </c>
      <c r="P4963" s="7">
        <f>H4963-M4963</f>
        <v/>
      </c>
      <c r="Q4963" s="7">
        <f>IF($I4963=1,(N4963-MAR1!$B$11)/MAR1!$D$11,(N4963-MAR1!$C$11)/MAR1!$E$11)</f>
        <v/>
      </c>
      <c r="R4963" s="7">
        <f>IF($I4963=1,(O4963-MAR1!$B$12)/MAR1!$D$12,(O4963-MAR1!$C$12)/MAR1!$E$12)</f>
        <v/>
      </c>
      <c r="S4963" s="7">
        <f>IF($I4963=1,(P4963-MAR1!$B$13)/MAR1!$D$13,(P4963-MAR1!$C$13)/MAR1!$E$13)</f>
        <v/>
      </c>
    </row>
    <row r="4964">
      <c r="A4964" s="5" t="n">
        <v>4963</v>
      </c>
      <c r="B4964" s="5" t="n">
        <v>14</v>
      </c>
      <c r="C4964" s="5" t="n">
        <v>218</v>
      </c>
      <c r="D4964" s="5" t="n">
        <v>8</v>
      </c>
      <c r="E4964" s="5" t="n">
        <v>0</v>
      </c>
      <c r="F4964" s="5" t="n">
        <v>32.6</v>
      </c>
      <c r="G4964" s="5" t="n">
        <v>24.3</v>
      </c>
      <c r="H4964" s="5" t="n">
        <v>14.62</v>
      </c>
      <c r="I4964" s="6">
        <f>IF(E4964&gt;=Markov!$B$3,1,0)</f>
        <v/>
      </c>
      <c r="J4964" s="6">
        <f>I4963</f>
        <v/>
      </c>
      <c r="K4964" s="7">
        <f>MAR1!$B$5+MAR1!$C$5*COS(2*PI()*$C4964/365)+MAR1!$D$5*SIN(2*PI()*$C4964/365)</f>
        <v/>
      </c>
      <c r="L4964" s="7">
        <f>MAR1!$B$6+MAR1!$C$6*COS(2*PI()*$C4964/365)+MAR1!$D$6*SIN(2*PI()*$C4964/365)</f>
        <v/>
      </c>
      <c r="M4964" s="7">
        <f>MAR1!$B$7+MAR1!$C$7*COS(2*PI()*$C4964/365)+MAR1!$D$7*SIN(2*PI()*$C4964/365)</f>
        <v/>
      </c>
      <c r="N4964" s="7">
        <f>F4964-K4964</f>
        <v/>
      </c>
      <c r="O4964" s="7">
        <f>G4964-L4964</f>
        <v/>
      </c>
      <c r="P4964" s="7">
        <f>H4964-M4964</f>
        <v/>
      </c>
      <c r="Q4964" s="7">
        <f>IF($I4964=1,(N4964-MAR1!$B$11)/MAR1!$D$11,(N4964-MAR1!$C$11)/MAR1!$E$11)</f>
        <v/>
      </c>
      <c r="R4964" s="7">
        <f>IF($I4964=1,(O4964-MAR1!$B$12)/MAR1!$D$12,(O4964-MAR1!$C$12)/MAR1!$E$12)</f>
        <v/>
      </c>
      <c r="S4964" s="7">
        <f>IF($I4964=1,(P4964-MAR1!$B$13)/MAR1!$D$13,(P4964-MAR1!$C$13)/MAR1!$E$13)</f>
        <v/>
      </c>
    </row>
    <row r="4965">
      <c r="A4965" s="5" t="n">
        <v>4964</v>
      </c>
      <c r="B4965" s="5" t="n">
        <v>14</v>
      </c>
      <c r="C4965" s="5" t="n">
        <v>219</v>
      </c>
      <c r="D4965" s="5" t="n">
        <v>8</v>
      </c>
      <c r="E4965" s="5" t="n">
        <v>0</v>
      </c>
      <c r="F4965" s="5" t="n">
        <v>33.7</v>
      </c>
      <c r="G4965" s="5" t="n">
        <v>24.3</v>
      </c>
      <c r="H4965" s="5" t="n">
        <v>22.84</v>
      </c>
      <c r="I4965" s="6">
        <f>IF(E4965&gt;=Markov!$B$3,1,0)</f>
        <v/>
      </c>
      <c r="J4965" s="6">
        <f>I4964</f>
        <v/>
      </c>
      <c r="K4965" s="7">
        <f>MAR1!$B$5+MAR1!$C$5*COS(2*PI()*$C4965/365)+MAR1!$D$5*SIN(2*PI()*$C4965/365)</f>
        <v/>
      </c>
      <c r="L4965" s="7">
        <f>MAR1!$B$6+MAR1!$C$6*COS(2*PI()*$C4965/365)+MAR1!$D$6*SIN(2*PI()*$C4965/365)</f>
        <v/>
      </c>
      <c r="M4965" s="7">
        <f>MAR1!$B$7+MAR1!$C$7*COS(2*PI()*$C4965/365)+MAR1!$D$7*SIN(2*PI()*$C4965/365)</f>
        <v/>
      </c>
      <c r="N4965" s="7">
        <f>F4965-K4965</f>
        <v/>
      </c>
      <c r="O4965" s="7">
        <f>G4965-L4965</f>
        <v/>
      </c>
      <c r="P4965" s="7">
        <f>H4965-M4965</f>
        <v/>
      </c>
      <c r="Q4965" s="7">
        <f>IF($I4965=1,(N4965-MAR1!$B$11)/MAR1!$D$11,(N4965-MAR1!$C$11)/MAR1!$E$11)</f>
        <v/>
      </c>
      <c r="R4965" s="7">
        <f>IF($I4965=1,(O4965-MAR1!$B$12)/MAR1!$D$12,(O4965-MAR1!$C$12)/MAR1!$E$12)</f>
        <v/>
      </c>
      <c r="S4965" s="7">
        <f>IF($I4965=1,(P4965-MAR1!$B$13)/MAR1!$D$13,(P4965-MAR1!$C$13)/MAR1!$E$13)</f>
        <v/>
      </c>
    </row>
    <row r="4966">
      <c r="A4966" s="5" t="n">
        <v>4965</v>
      </c>
      <c r="B4966" s="5" t="n">
        <v>14</v>
      </c>
      <c r="C4966" s="5" t="n">
        <v>220</v>
      </c>
      <c r="D4966" s="5" t="n">
        <v>8</v>
      </c>
      <c r="E4966" s="5" t="n">
        <v>0</v>
      </c>
      <c r="F4966" s="5" t="n">
        <v>33.4</v>
      </c>
      <c r="G4966" s="5" t="n">
        <v>26.1</v>
      </c>
      <c r="H4966" s="5" t="n">
        <v>21.63</v>
      </c>
      <c r="I4966" s="6">
        <f>IF(E4966&gt;=Markov!$B$3,1,0)</f>
        <v/>
      </c>
      <c r="J4966" s="6">
        <f>I4965</f>
        <v/>
      </c>
      <c r="K4966" s="7">
        <f>MAR1!$B$5+MAR1!$C$5*COS(2*PI()*$C4966/365)+MAR1!$D$5*SIN(2*PI()*$C4966/365)</f>
        <v/>
      </c>
      <c r="L4966" s="7">
        <f>MAR1!$B$6+MAR1!$C$6*COS(2*PI()*$C4966/365)+MAR1!$D$6*SIN(2*PI()*$C4966/365)</f>
        <v/>
      </c>
      <c r="M4966" s="7">
        <f>MAR1!$B$7+MAR1!$C$7*COS(2*PI()*$C4966/365)+MAR1!$D$7*SIN(2*PI()*$C4966/365)</f>
        <v/>
      </c>
      <c r="N4966" s="7">
        <f>F4966-K4966</f>
        <v/>
      </c>
      <c r="O4966" s="7">
        <f>G4966-L4966</f>
        <v/>
      </c>
      <c r="P4966" s="7">
        <f>H4966-M4966</f>
        <v/>
      </c>
      <c r="Q4966" s="7">
        <f>IF($I4966=1,(N4966-MAR1!$B$11)/MAR1!$D$11,(N4966-MAR1!$C$11)/MAR1!$E$11)</f>
        <v/>
      </c>
      <c r="R4966" s="7">
        <f>IF($I4966=1,(O4966-MAR1!$B$12)/MAR1!$D$12,(O4966-MAR1!$C$12)/MAR1!$E$12)</f>
        <v/>
      </c>
      <c r="S4966" s="7">
        <f>IF($I4966=1,(P4966-MAR1!$B$13)/MAR1!$D$13,(P4966-MAR1!$C$13)/MAR1!$E$13)</f>
        <v/>
      </c>
    </row>
    <row r="4967">
      <c r="A4967" s="5" t="n">
        <v>4966</v>
      </c>
      <c r="B4967" s="5" t="n">
        <v>14</v>
      </c>
      <c r="C4967" s="5" t="n">
        <v>221</v>
      </c>
      <c r="D4967" s="5" t="n">
        <v>8</v>
      </c>
      <c r="E4967" s="5" t="n">
        <v>0</v>
      </c>
      <c r="F4967" s="5" t="n">
        <v>38.5</v>
      </c>
      <c r="G4967" s="5" t="n">
        <v>27.8</v>
      </c>
      <c r="H4967" s="5" t="n">
        <v>22.32</v>
      </c>
      <c r="I4967" s="6">
        <f>IF(E4967&gt;=Markov!$B$3,1,0)</f>
        <v/>
      </c>
      <c r="J4967" s="6">
        <f>I4966</f>
        <v/>
      </c>
      <c r="K4967" s="7">
        <f>MAR1!$B$5+MAR1!$C$5*COS(2*PI()*$C4967/365)+MAR1!$D$5*SIN(2*PI()*$C4967/365)</f>
        <v/>
      </c>
      <c r="L4967" s="7">
        <f>MAR1!$B$6+MAR1!$C$6*COS(2*PI()*$C4967/365)+MAR1!$D$6*SIN(2*PI()*$C4967/365)</f>
        <v/>
      </c>
      <c r="M4967" s="7">
        <f>MAR1!$B$7+MAR1!$C$7*COS(2*PI()*$C4967/365)+MAR1!$D$7*SIN(2*PI()*$C4967/365)</f>
        <v/>
      </c>
      <c r="N4967" s="7">
        <f>F4967-K4967</f>
        <v/>
      </c>
      <c r="O4967" s="7">
        <f>G4967-L4967</f>
        <v/>
      </c>
      <c r="P4967" s="7">
        <f>H4967-M4967</f>
        <v/>
      </c>
      <c r="Q4967" s="7">
        <f>IF($I4967=1,(N4967-MAR1!$B$11)/MAR1!$D$11,(N4967-MAR1!$C$11)/MAR1!$E$11)</f>
        <v/>
      </c>
      <c r="R4967" s="7">
        <f>IF($I4967=1,(O4967-MAR1!$B$12)/MAR1!$D$12,(O4967-MAR1!$C$12)/MAR1!$E$12)</f>
        <v/>
      </c>
      <c r="S4967" s="7">
        <f>IF($I4967=1,(P4967-MAR1!$B$13)/MAR1!$D$13,(P4967-MAR1!$C$13)/MAR1!$E$13)</f>
        <v/>
      </c>
    </row>
    <row r="4968">
      <c r="A4968" s="5" t="n">
        <v>4967</v>
      </c>
      <c r="B4968" s="5" t="n">
        <v>14</v>
      </c>
      <c r="C4968" s="5" t="n">
        <v>222</v>
      </c>
      <c r="D4968" s="5" t="n">
        <v>8</v>
      </c>
      <c r="E4968" s="5" t="n">
        <v>0</v>
      </c>
      <c r="F4968" s="5" t="n">
        <v>37</v>
      </c>
      <c r="G4968" s="5" t="n">
        <v>26.2</v>
      </c>
      <c r="H4968" s="5" t="n">
        <v>23.57</v>
      </c>
      <c r="I4968" s="6">
        <f>IF(E4968&gt;=Markov!$B$3,1,0)</f>
        <v/>
      </c>
      <c r="J4968" s="6">
        <f>I4967</f>
        <v/>
      </c>
      <c r="K4968" s="7">
        <f>MAR1!$B$5+MAR1!$C$5*COS(2*PI()*$C4968/365)+MAR1!$D$5*SIN(2*PI()*$C4968/365)</f>
        <v/>
      </c>
      <c r="L4968" s="7">
        <f>MAR1!$B$6+MAR1!$C$6*COS(2*PI()*$C4968/365)+MAR1!$D$6*SIN(2*PI()*$C4968/365)</f>
        <v/>
      </c>
      <c r="M4968" s="7">
        <f>MAR1!$B$7+MAR1!$C$7*COS(2*PI()*$C4968/365)+MAR1!$D$7*SIN(2*PI()*$C4968/365)</f>
        <v/>
      </c>
      <c r="N4968" s="7">
        <f>F4968-K4968</f>
        <v/>
      </c>
      <c r="O4968" s="7">
        <f>G4968-L4968</f>
        <v/>
      </c>
      <c r="P4968" s="7">
        <f>H4968-M4968</f>
        <v/>
      </c>
      <c r="Q4968" s="7">
        <f>IF($I4968=1,(N4968-MAR1!$B$11)/MAR1!$D$11,(N4968-MAR1!$C$11)/MAR1!$E$11)</f>
        <v/>
      </c>
      <c r="R4968" s="7">
        <f>IF($I4968=1,(O4968-MAR1!$B$12)/MAR1!$D$12,(O4968-MAR1!$C$12)/MAR1!$E$12)</f>
        <v/>
      </c>
      <c r="S4968" s="7">
        <f>IF($I4968=1,(P4968-MAR1!$B$13)/MAR1!$D$13,(P4968-MAR1!$C$13)/MAR1!$E$13)</f>
        <v/>
      </c>
    </row>
    <row r="4969">
      <c r="A4969" s="5" t="n">
        <v>4968</v>
      </c>
      <c r="B4969" s="5" t="n">
        <v>14</v>
      </c>
      <c r="C4969" s="5" t="n">
        <v>223</v>
      </c>
      <c r="D4969" s="5" t="n">
        <v>8</v>
      </c>
      <c r="E4969" s="5" t="n">
        <v>64.5</v>
      </c>
      <c r="F4969" s="5" t="n">
        <v>31.5</v>
      </c>
      <c r="G4969" s="5" t="n">
        <v>24.2</v>
      </c>
      <c r="H4969" s="5" t="n">
        <v>15.18</v>
      </c>
      <c r="I4969" s="6">
        <f>IF(E4969&gt;=Markov!$B$3,1,0)</f>
        <v/>
      </c>
      <c r="J4969" s="6">
        <f>I4968</f>
        <v/>
      </c>
      <c r="K4969" s="7">
        <f>MAR1!$B$5+MAR1!$C$5*COS(2*PI()*$C4969/365)+MAR1!$D$5*SIN(2*PI()*$C4969/365)</f>
        <v/>
      </c>
      <c r="L4969" s="7">
        <f>MAR1!$B$6+MAR1!$C$6*COS(2*PI()*$C4969/365)+MAR1!$D$6*SIN(2*PI()*$C4969/365)</f>
        <v/>
      </c>
      <c r="M4969" s="7">
        <f>MAR1!$B$7+MAR1!$C$7*COS(2*PI()*$C4969/365)+MAR1!$D$7*SIN(2*PI()*$C4969/365)</f>
        <v/>
      </c>
      <c r="N4969" s="7">
        <f>F4969-K4969</f>
        <v/>
      </c>
      <c r="O4969" s="7">
        <f>G4969-L4969</f>
        <v/>
      </c>
      <c r="P4969" s="7">
        <f>H4969-M4969</f>
        <v/>
      </c>
      <c r="Q4969" s="7">
        <f>IF($I4969=1,(N4969-MAR1!$B$11)/MAR1!$D$11,(N4969-MAR1!$C$11)/MAR1!$E$11)</f>
        <v/>
      </c>
      <c r="R4969" s="7">
        <f>IF($I4969=1,(O4969-MAR1!$B$12)/MAR1!$D$12,(O4969-MAR1!$C$12)/MAR1!$E$12)</f>
        <v/>
      </c>
      <c r="S4969" s="7">
        <f>IF($I4969=1,(P4969-MAR1!$B$13)/MAR1!$D$13,(P4969-MAR1!$C$13)/MAR1!$E$13)</f>
        <v/>
      </c>
    </row>
    <row r="4970">
      <c r="A4970" s="5" t="n">
        <v>4969</v>
      </c>
      <c r="B4970" s="5" t="n">
        <v>14</v>
      </c>
      <c r="C4970" s="5" t="n">
        <v>224</v>
      </c>
      <c r="D4970" s="5" t="n">
        <v>8</v>
      </c>
      <c r="E4970" s="5" t="n">
        <v>17.8</v>
      </c>
      <c r="F4970" s="5" t="n">
        <v>31.8</v>
      </c>
      <c r="G4970" s="5" t="n">
        <v>25.1</v>
      </c>
      <c r="H4970" s="5" t="n">
        <v>18.6</v>
      </c>
      <c r="I4970" s="6">
        <f>IF(E4970&gt;=Markov!$B$3,1,0)</f>
        <v/>
      </c>
      <c r="J4970" s="6">
        <f>I4969</f>
        <v/>
      </c>
      <c r="K4970" s="7">
        <f>MAR1!$B$5+MAR1!$C$5*COS(2*PI()*$C4970/365)+MAR1!$D$5*SIN(2*PI()*$C4970/365)</f>
        <v/>
      </c>
      <c r="L4970" s="7">
        <f>MAR1!$B$6+MAR1!$C$6*COS(2*PI()*$C4970/365)+MAR1!$D$6*SIN(2*PI()*$C4970/365)</f>
        <v/>
      </c>
      <c r="M4970" s="7">
        <f>MAR1!$B$7+MAR1!$C$7*COS(2*PI()*$C4970/365)+MAR1!$D$7*SIN(2*PI()*$C4970/365)</f>
        <v/>
      </c>
      <c r="N4970" s="7">
        <f>F4970-K4970</f>
        <v/>
      </c>
      <c r="O4970" s="7">
        <f>G4970-L4970</f>
        <v/>
      </c>
      <c r="P4970" s="7">
        <f>H4970-M4970</f>
        <v/>
      </c>
      <c r="Q4970" s="7">
        <f>IF($I4970=1,(N4970-MAR1!$B$11)/MAR1!$D$11,(N4970-MAR1!$C$11)/MAR1!$E$11)</f>
        <v/>
      </c>
      <c r="R4970" s="7">
        <f>IF($I4970=1,(O4970-MAR1!$B$12)/MAR1!$D$12,(O4970-MAR1!$C$12)/MAR1!$E$12)</f>
        <v/>
      </c>
      <c r="S4970" s="7">
        <f>IF($I4970=1,(P4970-MAR1!$B$13)/MAR1!$D$13,(P4970-MAR1!$C$13)/MAR1!$E$13)</f>
        <v/>
      </c>
    </row>
    <row r="4971">
      <c r="A4971" s="5" t="n">
        <v>4970</v>
      </c>
      <c r="B4971" s="5" t="n">
        <v>14</v>
      </c>
      <c r="C4971" s="5" t="n">
        <v>225</v>
      </c>
      <c r="D4971" s="5" t="n">
        <v>8</v>
      </c>
      <c r="E4971" s="5" t="n">
        <v>0</v>
      </c>
      <c r="F4971" s="5" t="n">
        <v>34.8</v>
      </c>
      <c r="G4971" s="5" t="n">
        <v>24.9</v>
      </c>
      <c r="H4971" s="5" t="n">
        <v>19.8</v>
      </c>
      <c r="I4971" s="6">
        <f>IF(E4971&gt;=Markov!$B$3,1,0)</f>
        <v/>
      </c>
      <c r="J4971" s="6">
        <f>I4970</f>
        <v/>
      </c>
      <c r="K4971" s="7">
        <f>MAR1!$B$5+MAR1!$C$5*COS(2*PI()*$C4971/365)+MAR1!$D$5*SIN(2*PI()*$C4971/365)</f>
        <v/>
      </c>
      <c r="L4971" s="7">
        <f>MAR1!$B$6+MAR1!$C$6*COS(2*PI()*$C4971/365)+MAR1!$D$6*SIN(2*PI()*$C4971/365)</f>
        <v/>
      </c>
      <c r="M4971" s="7">
        <f>MAR1!$B$7+MAR1!$C$7*COS(2*PI()*$C4971/365)+MAR1!$D$7*SIN(2*PI()*$C4971/365)</f>
        <v/>
      </c>
      <c r="N4971" s="7">
        <f>F4971-K4971</f>
        <v/>
      </c>
      <c r="O4971" s="7">
        <f>G4971-L4971</f>
        <v/>
      </c>
      <c r="P4971" s="7">
        <f>H4971-M4971</f>
        <v/>
      </c>
      <c r="Q4971" s="7">
        <f>IF($I4971=1,(N4971-MAR1!$B$11)/MAR1!$D$11,(N4971-MAR1!$C$11)/MAR1!$E$11)</f>
        <v/>
      </c>
      <c r="R4971" s="7">
        <f>IF($I4971=1,(O4971-MAR1!$B$12)/MAR1!$D$12,(O4971-MAR1!$C$12)/MAR1!$E$12)</f>
        <v/>
      </c>
      <c r="S4971" s="7">
        <f>IF($I4971=1,(P4971-MAR1!$B$13)/MAR1!$D$13,(P4971-MAR1!$C$13)/MAR1!$E$13)</f>
        <v/>
      </c>
    </row>
    <row r="4972">
      <c r="A4972" s="5" t="n">
        <v>4971</v>
      </c>
      <c r="B4972" s="5" t="n">
        <v>14</v>
      </c>
      <c r="C4972" s="5" t="n">
        <v>226</v>
      </c>
      <c r="D4972" s="5" t="n">
        <v>8</v>
      </c>
      <c r="E4972" s="5" t="n">
        <v>0</v>
      </c>
      <c r="F4972" s="5" t="n">
        <v>35.3</v>
      </c>
      <c r="G4972" s="5" t="n">
        <v>25.6</v>
      </c>
      <c r="H4972" s="5" t="n">
        <v>15.31</v>
      </c>
      <c r="I4972" s="6">
        <f>IF(E4972&gt;=Markov!$B$3,1,0)</f>
        <v/>
      </c>
      <c r="J4972" s="6">
        <f>I4971</f>
        <v/>
      </c>
      <c r="K4972" s="7">
        <f>MAR1!$B$5+MAR1!$C$5*COS(2*PI()*$C4972/365)+MAR1!$D$5*SIN(2*PI()*$C4972/365)</f>
        <v/>
      </c>
      <c r="L4972" s="7">
        <f>MAR1!$B$6+MAR1!$C$6*COS(2*PI()*$C4972/365)+MAR1!$D$6*SIN(2*PI()*$C4972/365)</f>
        <v/>
      </c>
      <c r="M4972" s="7">
        <f>MAR1!$B$7+MAR1!$C$7*COS(2*PI()*$C4972/365)+MAR1!$D$7*SIN(2*PI()*$C4972/365)</f>
        <v/>
      </c>
      <c r="N4972" s="7">
        <f>F4972-K4972</f>
        <v/>
      </c>
      <c r="O4972" s="7">
        <f>G4972-L4972</f>
        <v/>
      </c>
      <c r="P4972" s="7">
        <f>H4972-M4972</f>
        <v/>
      </c>
      <c r="Q4972" s="7">
        <f>IF($I4972=1,(N4972-MAR1!$B$11)/MAR1!$D$11,(N4972-MAR1!$C$11)/MAR1!$E$11)</f>
        <v/>
      </c>
      <c r="R4972" s="7">
        <f>IF($I4972=1,(O4972-MAR1!$B$12)/MAR1!$D$12,(O4972-MAR1!$C$12)/MAR1!$E$12)</f>
        <v/>
      </c>
      <c r="S4972" s="7">
        <f>IF($I4972=1,(P4972-MAR1!$B$13)/MAR1!$D$13,(P4972-MAR1!$C$13)/MAR1!$E$13)</f>
        <v/>
      </c>
    </row>
    <row r="4973">
      <c r="A4973" s="5" t="n">
        <v>4972</v>
      </c>
      <c r="B4973" s="5" t="n">
        <v>14</v>
      </c>
      <c r="C4973" s="5" t="n">
        <v>227</v>
      </c>
      <c r="D4973" s="5" t="n">
        <v>8</v>
      </c>
      <c r="E4973" s="5" t="n">
        <v>14.2</v>
      </c>
      <c r="F4973" s="5" t="n">
        <v>32</v>
      </c>
      <c r="G4973" s="5" t="n">
        <v>25.9</v>
      </c>
      <c r="H4973" s="5" t="n">
        <v>11.05</v>
      </c>
      <c r="I4973" s="6">
        <f>IF(E4973&gt;=Markov!$B$3,1,0)</f>
        <v/>
      </c>
      <c r="J4973" s="6">
        <f>I4972</f>
        <v/>
      </c>
      <c r="K4973" s="7">
        <f>MAR1!$B$5+MAR1!$C$5*COS(2*PI()*$C4973/365)+MAR1!$D$5*SIN(2*PI()*$C4973/365)</f>
        <v/>
      </c>
      <c r="L4973" s="7">
        <f>MAR1!$B$6+MAR1!$C$6*COS(2*PI()*$C4973/365)+MAR1!$D$6*SIN(2*PI()*$C4973/365)</f>
        <v/>
      </c>
      <c r="M4973" s="7">
        <f>MAR1!$B$7+MAR1!$C$7*COS(2*PI()*$C4973/365)+MAR1!$D$7*SIN(2*PI()*$C4973/365)</f>
        <v/>
      </c>
      <c r="N4973" s="7">
        <f>F4973-K4973</f>
        <v/>
      </c>
      <c r="O4973" s="7">
        <f>G4973-L4973</f>
        <v/>
      </c>
      <c r="P4973" s="7">
        <f>H4973-M4973</f>
        <v/>
      </c>
      <c r="Q4973" s="7">
        <f>IF($I4973=1,(N4973-MAR1!$B$11)/MAR1!$D$11,(N4973-MAR1!$C$11)/MAR1!$E$11)</f>
        <v/>
      </c>
      <c r="R4973" s="7">
        <f>IF($I4973=1,(O4973-MAR1!$B$12)/MAR1!$D$12,(O4973-MAR1!$C$12)/MAR1!$E$12)</f>
        <v/>
      </c>
      <c r="S4973" s="7">
        <f>IF($I4973=1,(P4973-MAR1!$B$13)/MAR1!$D$13,(P4973-MAR1!$C$13)/MAR1!$E$13)</f>
        <v/>
      </c>
    </row>
    <row r="4974">
      <c r="A4974" s="5" t="n">
        <v>4973</v>
      </c>
      <c r="B4974" s="5" t="n">
        <v>14</v>
      </c>
      <c r="C4974" s="5" t="n">
        <v>228</v>
      </c>
      <c r="D4974" s="5" t="n">
        <v>8</v>
      </c>
      <c r="E4974" s="5" t="n">
        <v>10</v>
      </c>
      <c r="F4974" s="5" t="n">
        <v>30.5</v>
      </c>
      <c r="G4974" s="5" t="n">
        <v>24.8</v>
      </c>
      <c r="H4974" s="5" t="n">
        <v>9.01</v>
      </c>
      <c r="I4974" s="6">
        <f>IF(E4974&gt;=Markov!$B$3,1,0)</f>
        <v/>
      </c>
      <c r="J4974" s="6">
        <f>I4973</f>
        <v/>
      </c>
      <c r="K4974" s="7">
        <f>MAR1!$B$5+MAR1!$C$5*COS(2*PI()*$C4974/365)+MAR1!$D$5*SIN(2*PI()*$C4974/365)</f>
        <v/>
      </c>
      <c r="L4974" s="7">
        <f>MAR1!$B$6+MAR1!$C$6*COS(2*PI()*$C4974/365)+MAR1!$D$6*SIN(2*PI()*$C4974/365)</f>
        <v/>
      </c>
      <c r="M4974" s="7">
        <f>MAR1!$B$7+MAR1!$C$7*COS(2*PI()*$C4974/365)+MAR1!$D$7*SIN(2*PI()*$C4974/365)</f>
        <v/>
      </c>
      <c r="N4974" s="7">
        <f>F4974-K4974</f>
        <v/>
      </c>
      <c r="O4974" s="7">
        <f>G4974-L4974</f>
        <v/>
      </c>
      <c r="P4974" s="7">
        <f>H4974-M4974</f>
        <v/>
      </c>
      <c r="Q4974" s="7">
        <f>IF($I4974=1,(N4974-MAR1!$B$11)/MAR1!$D$11,(N4974-MAR1!$C$11)/MAR1!$E$11)</f>
        <v/>
      </c>
      <c r="R4974" s="7">
        <f>IF($I4974=1,(O4974-MAR1!$B$12)/MAR1!$D$12,(O4974-MAR1!$C$12)/MAR1!$E$12)</f>
        <v/>
      </c>
      <c r="S4974" s="7">
        <f>IF($I4974=1,(P4974-MAR1!$B$13)/MAR1!$D$13,(P4974-MAR1!$C$13)/MAR1!$E$13)</f>
        <v/>
      </c>
    </row>
    <row r="4975">
      <c r="A4975" s="5" t="n">
        <v>4974</v>
      </c>
      <c r="B4975" s="5" t="n">
        <v>14</v>
      </c>
      <c r="C4975" s="5" t="n">
        <v>229</v>
      </c>
      <c r="D4975" s="5" t="n">
        <v>8</v>
      </c>
      <c r="E4975" s="5" t="n">
        <v>0.9</v>
      </c>
      <c r="F4975" s="5" t="n">
        <v>30.3</v>
      </c>
      <c r="G4975" s="5" t="n">
        <v>25.2</v>
      </c>
      <c r="H4975" s="5" t="n">
        <v>11.63</v>
      </c>
      <c r="I4975" s="6">
        <f>IF(E4975&gt;=Markov!$B$3,1,0)</f>
        <v/>
      </c>
      <c r="J4975" s="6">
        <f>I4974</f>
        <v/>
      </c>
      <c r="K4975" s="7">
        <f>MAR1!$B$5+MAR1!$C$5*COS(2*PI()*$C4975/365)+MAR1!$D$5*SIN(2*PI()*$C4975/365)</f>
        <v/>
      </c>
      <c r="L4975" s="7">
        <f>MAR1!$B$6+MAR1!$C$6*COS(2*PI()*$C4975/365)+MAR1!$D$6*SIN(2*PI()*$C4975/365)</f>
        <v/>
      </c>
      <c r="M4975" s="7">
        <f>MAR1!$B$7+MAR1!$C$7*COS(2*PI()*$C4975/365)+MAR1!$D$7*SIN(2*PI()*$C4975/365)</f>
        <v/>
      </c>
      <c r="N4975" s="7">
        <f>F4975-K4975</f>
        <v/>
      </c>
      <c r="O4975" s="7">
        <f>G4975-L4975</f>
        <v/>
      </c>
      <c r="P4975" s="7">
        <f>H4975-M4975</f>
        <v/>
      </c>
      <c r="Q4975" s="7">
        <f>IF($I4975=1,(N4975-MAR1!$B$11)/MAR1!$D$11,(N4975-MAR1!$C$11)/MAR1!$E$11)</f>
        <v/>
      </c>
      <c r="R4975" s="7">
        <f>IF($I4975=1,(O4975-MAR1!$B$12)/MAR1!$D$12,(O4975-MAR1!$C$12)/MAR1!$E$12)</f>
        <v/>
      </c>
      <c r="S4975" s="7">
        <f>IF($I4975=1,(P4975-MAR1!$B$13)/MAR1!$D$13,(P4975-MAR1!$C$13)/MAR1!$E$13)</f>
        <v/>
      </c>
    </row>
    <row r="4976">
      <c r="A4976" s="5" t="n">
        <v>4975</v>
      </c>
      <c r="B4976" s="5" t="n">
        <v>14</v>
      </c>
      <c r="C4976" s="5" t="n">
        <v>230</v>
      </c>
      <c r="D4976" s="5" t="n">
        <v>8</v>
      </c>
      <c r="E4976" s="5" t="n">
        <v>0</v>
      </c>
      <c r="F4976" s="5" t="n">
        <v>28.5</v>
      </c>
      <c r="G4976" s="5" t="n">
        <v>23.5</v>
      </c>
      <c r="H4976" s="5" t="n">
        <v>18.78</v>
      </c>
      <c r="I4976" s="6">
        <f>IF(E4976&gt;=Markov!$B$3,1,0)</f>
        <v/>
      </c>
      <c r="J4976" s="6">
        <f>I4975</f>
        <v/>
      </c>
      <c r="K4976" s="7">
        <f>MAR1!$B$5+MAR1!$C$5*COS(2*PI()*$C4976/365)+MAR1!$D$5*SIN(2*PI()*$C4976/365)</f>
        <v/>
      </c>
      <c r="L4976" s="7">
        <f>MAR1!$B$6+MAR1!$C$6*COS(2*PI()*$C4976/365)+MAR1!$D$6*SIN(2*PI()*$C4976/365)</f>
        <v/>
      </c>
      <c r="M4976" s="7">
        <f>MAR1!$B$7+MAR1!$C$7*COS(2*PI()*$C4976/365)+MAR1!$D$7*SIN(2*PI()*$C4976/365)</f>
        <v/>
      </c>
      <c r="N4976" s="7">
        <f>F4976-K4976</f>
        <v/>
      </c>
      <c r="O4976" s="7">
        <f>G4976-L4976</f>
        <v/>
      </c>
      <c r="P4976" s="7">
        <f>H4976-M4976</f>
        <v/>
      </c>
      <c r="Q4976" s="7">
        <f>IF($I4976=1,(N4976-MAR1!$B$11)/MAR1!$D$11,(N4976-MAR1!$C$11)/MAR1!$E$11)</f>
        <v/>
      </c>
      <c r="R4976" s="7">
        <f>IF($I4976=1,(O4976-MAR1!$B$12)/MAR1!$D$12,(O4976-MAR1!$C$12)/MAR1!$E$12)</f>
        <v/>
      </c>
      <c r="S4976" s="7">
        <f>IF($I4976=1,(P4976-MAR1!$B$13)/MAR1!$D$13,(P4976-MAR1!$C$13)/MAR1!$E$13)</f>
        <v/>
      </c>
    </row>
    <row r="4977">
      <c r="A4977" s="5" t="n">
        <v>4976</v>
      </c>
      <c r="B4977" s="5" t="n">
        <v>14</v>
      </c>
      <c r="C4977" s="5" t="n">
        <v>231</v>
      </c>
      <c r="D4977" s="5" t="n">
        <v>8</v>
      </c>
      <c r="E4977" s="5" t="n">
        <v>0</v>
      </c>
      <c r="F4977" s="5" t="n">
        <v>31.7</v>
      </c>
      <c r="G4977" s="5" t="n">
        <v>25.9</v>
      </c>
      <c r="H4977" s="5" t="n">
        <v>16.28</v>
      </c>
      <c r="I4977" s="6">
        <f>IF(E4977&gt;=Markov!$B$3,1,0)</f>
        <v/>
      </c>
      <c r="J4977" s="6">
        <f>I4976</f>
        <v/>
      </c>
      <c r="K4977" s="7">
        <f>MAR1!$B$5+MAR1!$C$5*COS(2*PI()*$C4977/365)+MAR1!$D$5*SIN(2*PI()*$C4977/365)</f>
        <v/>
      </c>
      <c r="L4977" s="7">
        <f>MAR1!$B$6+MAR1!$C$6*COS(2*PI()*$C4977/365)+MAR1!$D$6*SIN(2*PI()*$C4977/365)</f>
        <v/>
      </c>
      <c r="M4977" s="7">
        <f>MAR1!$B$7+MAR1!$C$7*COS(2*PI()*$C4977/365)+MAR1!$D$7*SIN(2*PI()*$C4977/365)</f>
        <v/>
      </c>
      <c r="N4977" s="7">
        <f>F4977-K4977</f>
        <v/>
      </c>
      <c r="O4977" s="7">
        <f>G4977-L4977</f>
        <v/>
      </c>
      <c r="P4977" s="7">
        <f>H4977-M4977</f>
        <v/>
      </c>
      <c r="Q4977" s="7">
        <f>IF($I4977=1,(N4977-MAR1!$B$11)/MAR1!$D$11,(N4977-MAR1!$C$11)/MAR1!$E$11)</f>
        <v/>
      </c>
      <c r="R4977" s="7">
        <f>IF($I4977=1,(O4977-MAR1!$B$12)/MAR1!$D$12,(O4977-MAR1!$C$12)/MAR1!$E$12)</f>
        <v/>
      </c>
      <c r="S4977" s="7">
        <f>IF($I4977=1,(P4977-MAR1!$B$13)/MAR1!$D$13,(P4977-MAR1!$C$13)/MAR1!$E$13)</f>
        <v/>
      </c>
    </row>
    <row r="4978">
      <c r="A4978" s="5" t="n">
        <v>4977</v>
      </c>
      <c r="B4978" s="5" t="n">
        <v>14</v>
      </c>
      <c r="C4978" s="5" t="n">
        <v>232</v>
      </c>
      <c r="D4978" s="5" t="n">
        <v>8</v>
      </c>
      <c r="E4978" s="5" t="n">
        <v>0</v>
      </c>
      <c r="F4978" s="5" t="n">
        <v>36.2</v>
      </c>
      <c r="G4978" s="5" t="n">
        <v>25</v>
      </c>
      <c r="H4978" s="5" t="n">
        <v>22.32</v>
      </c>
      <c r="I4978" s="6">
        <f>IF(E4978&gt;=Markov!$B$3,1,0)</f>
        <v/>
      </c>
      <c r="J4978" s="6">
        <f>I4977</f>
        <v/>
      </c>
      <c r="K4978" s="7">
        <f>MAR1!$B$5+MAR1!$C$5*COS(2*PI()*$C4978/365)+MAR1!$D$5*SIN(2*PI()*$C4978/365)</f>
        <v/>
      </c>
      <c r="L4978" s="7">
        <f>MAR1!$B$6+MAR1!$C$6*COS(2*PI()*$C4978/365)+MAR1!$D$6*SIN(2*PI()*$C4978/365)</f>
        <v/>
      </c>
      <c r="M4978" s="7">
        <f>MAR1!$B$7+MAR1!$C$7*COS(2*PI()*$C4978/365)+MAR1!$D$7*SIN(2*PI()*$C4978/365)</f>
        <v/>
      </c>
      <c r="N4978" s="7">
        <f>F4978-K4978</f>
        <v/>
      </c>
      <c r="O4978" s="7">
        <f>G4978-L4978</f>
        <v/>
      </c>
      <c r="P4978" s="7">
        <f>H4978-M4978</f>
        <v/>
      </c>
      <c r="Q4978" s="7">
        <f>IF($I4978=1,(N4978-MAR1!$B$11)/MAR1!$D$11,(N4978-MAR1!$C$11)/MAR1!$E$11)</f>
        <v/>
      </c>
      <c r="R4978" s="7">
        <f>IF($I4978=1,(O4978-MAR1!$B$12)/MAR1!$D$12,(O4978-MAR1!$C$12)/MAR1!$E$12)</f>
        <v/>
      </c>
      <c r="S4978" s="7">
        <f>IF($I4978=1,(P4978-MAR1!$B$13)/MAR1!$D$13,(P4978-MAR1!$C$13)/MAR1!$E$13)</f>
        <v/>
      </c>
    </row>
    <row r="4979">
      <c r="A4979" s="5" t="n">
        <v>4978</v>
      </c>
      <c r="B4979" s="5" t="n">
        <v>14</v>
      </c>
      <c r="C4979" s="5" t="n">
        <v>233</v>
      </c>
      <c r="D4979" s="5" t="n">
        <v>8</v>
      </c>
      <c r="E4979" s="5" t="n">
        <v>0</v>
      </c>
      <c r="F4979" s="5" t="n">
        <v>32.7</v>
      </c>
      <c r="G4979" s="5" t="n">
        <v>24.5</v>
      </c>
      <c r="H4979" s="5" t="n">
        <v>19.69</v>
      </c>
      <c r="I4979" s="6">
        <f>IF(E4979&gt;=Markov!$B$3,1,0)</f>
        <v/>
      </c>
      <c r="J4979" s="6">
        <f>I4978</f>
        <v/>
      </c>
      <c r="K4979" s="7">
        <f>MAR1!$B$5+MAR1!$C$5*COS(2*PI()*$C4979/365)+MAR1!$D$5*SIN(2*PI()*$C4979/365)</f>
        <v/>
      </c>
      <c r="L4979" s="7">
        <f>MAR1!$B$6+MAR1!$C$6*COS(2*PI()*$C4979/365)+MAR1!$D$6*SIN(2*PI()*$C4979/365)</f>
        <v/>
      </c>
      <c r="M4979" s="7">
        <f>MAR1!$B$7+MAR1!$C$7*COS(2*PI()*$C4979/365)+MAR1!$D$7*SIN(2*PI()*$C4979/365)</f>
        <v/>
      </c>
      <c r="N4979" s="7">
        <f>F4979-K4979</f>
        <v/>
      </c>
      <c r="O4979" s="7">
        <f>G4979-L4979</f>
        <v/>
      </c>
      <c r="P4979" s="7">
        <f>H4979-M4979</f>
        <v/>
      </c>
      <c r="Q4979" s="7">
        <f>IF($I4979=1,(N4979-MAR1!$B$11)/MAR1!$D$11,(N4979-MAR1!$C$11)/MAR1!$E$11)</f>
        <v/>
      </c>
      <c r="R4979" s="7">
        <f>IF($I4979=1,(O4979-MAR1!$B$12)/MAR1!$D$12,(O4979-MAR1!$C$12)/MAR1!$E$12)</f>
        <v/>
      </c>
      <c r="S4979" s="7">
        <f>IF($I4979=1,(P4979-MAR1!$B$13)/MAR1!$D$13,(P4979-MAR1!$C$13)/MAR1!$E$13)</f>
        <v/>
      </c>
    </row>
    <row r="4980">
      <c r="A4980" s="5" t="n">
        <v>4979</v>
      </c>
      <c r="B4980" s="5" t="n">
        <v>14</v>
      </c>
      <c r="C4980" s="5" t="n">
        <v>234</v>
      </c>
      <c r="D4980" s="5" t="n">
        <v>8</v>
      </c>
      <c r="E4980" s="5" t="n">
        <v>0</v>
      </c>
      <c r="F4980" s="5" t="n">
        <v>31.9</v>
      </c>
      <c r="G4980" s="5" t="n">
        <v>23.6</v>
      </c>
      <c r="H4980" s="5" t="n">
        <v>12.32</v>
      </c>
      <c r="I4980" s="6">
        <f>IF(E4980&gt;=Markov!$B$3,1,0)</f>
        <v/>
      </c>
      <c r="J4980" s="6">
        <f>I4979</f>
        <v/>
      </c>
      <c r="K4980" s="7">
        <f>MAR1!$B$5+MAR1!$C$5*COS(2*PI()*$C4980/365)+MAR1!$D$5*SIN(2*PI()*$C4980/365)</f>
        <v/>
      </c>
      <c r="L4980" s="7">
        <f>MAR1!$B$6+MAR1!$C$6*COS(2*PI()*$C4980/365)+MAR1!$D$6*SIN(2*PI()*$C4980/365)</f>
        <v/>
      </c>
      <c r="M4980" s="7">
        <f>MAR1!$B$7+MAR1!$C$7*COS(2*PI()*$C4980/365)+MAR1!$D$7*SIN(2*PI()*$C4980/365)</f>
        <v/>
      </c>
      <c r="N4980" s="7">
        <f>F4980-K4980</f>
        <v/>
      </c>
      <c r="O4980" s="7">
        <f>G4980-L4980</f>
        <v/>
      </c>
      <c r="P4980" s="7">
        <f>H4980-M4980</f>
        <v/>
      </c>
      <c r="Q4980" s="7">
        <f>IF($I4980=1,(N4980-MAR1!$B$11)/MAR1!$D$11,(N4980-MAR1!$C$11)/MAR1!$E$11)</f>
        <v/>
      </c>
      <c r="R4980" s="7">
        <f>IF($I4980=1,(O4980-MAR1!$B$12)/MAR1!$D$12,(O4980-MAR1!$C$12)/MAR1!$E$12)</f>
        <v/>
      </c>
      <c r="S4980" s="7">
        <f>IF($I4980=1,(P4980-MAR1!$B$13)/MAR1!$D$13,(P4980-MAR1!$C$13)/MAR1!$E$13)</f>
        <v/>
      </c>
    </row>
    <row r="4981">
      <c r="A4981" s="5" t="n">
        <v>4980</v>
      </c>
      <c r="B4981" s="5" t="n">
        <v>14</v>
      </c>
      <c r="C4981" s="5" t="n">
        <v>235</v>
      </c>
      <c r="D4981" s="5" t="n">
        <v>8</v>
      </c>
      <c r="E4981" s="5" t="n">
        <v>7.3</v>
      </c>
      <c r="F4981" s="5" t="n">
        <v>28</v>
      </c>
      <c r="G4981" s="5" t="n">
        <v>22.5</v>
      </c>
      <c r="H4981" s="5" t="n">
        <v>10.39</v>
      </c>
      <c r="I4981" s="6">
        <f>IF(E4981&gt;=Markov!$B$3,1,0)</f>
        <v/>
      </c>
      <c r="J4981" s="6">
        <f>I4980</f>
        <v/>
      </c>
      <c r="K4981" s="7">
        <f>MAR1!$B$5+MAR1!$C$5*COS(2*PI()*$C4981/365)+MAR1!$D$5*SIN(2*PI()*$C4981/365)</f>
        <v/>
      </c>
      <c r="L4981" s="7">
        <f>MAR1!$B$6+MAR1!$C$6*COS(2*PI()*$C4981/365)+MAR1!$D$6*SIN(2*PI()*$C4981/365)</f>
        <v/>
      </c>
      <c r="M4981" s="7">
        <f>MAR1!$B$7+MAR1!$C$7*COS(2*PI()*$C4981/365)+MAR1!$D$7*SIN(2*PI()*$C4981/365)</f>
        <v/>
      </c>
      <c r="N4981" s="7">
        <f>F4981-K4981</f>
        <v/>
      </c>
      <c r="O4981" s="7">
        <f>G4981-L4981</f>
        <v/>
      </c>
      <c r="P4981" s="7">
        <f>H4981-M4981</f>
        <v/>
      </c>
      <c r="Q4981" s="7">
        <f>IF($I4981=1,(N4981-MAR1!$B$11)/MAR1!$D$11,(N4981-MAR1!$C$11)/MAR1!$E$11)</f>
        <v/>
      </c>
      <c r="R4981" s="7">
        <f>IF($I4981=1,(O4981-MAR1!$B$12)/MAR1!$D$12,(O4981-MAR1!$C$12)/MAR1!$E$12)</f>
        <v/>
      </c>
      <c r="S4981" s="7">
        <f>IF($I4981=1,(P4981-MAR1!$B$13)/MAR1!$D$13,(P4981-MAR1!$C$13)/MAR1!$E$13)</f>
        <v/>
      </c>
    </row>
    <row r="4982">
      <c r="A4982" s="5" t="n">
        <v>4981</v>
      </c>
      <c r="B4982" s="5" t="n">
        <v>14</v>
      </c>
      <c r="C4982" s="5" t="n">
        <v>236</v>
      </c>
      <c r="D4982" s="5" t="n">
        <v>8</v>
      </c>
      <c r="E4982" s="5" t="n">
        <v>4.8</v>
      </c>
      <c r="F4982" s="5" t="n">
        <v>27.5</v>
      </c>
      <c r="G4982" s="5" t="n">
        <v>23.8</v>
      </c>
      <c r="H4982" s="5" t="n">
        <v>8.08</v>
      </c>
      <c r="I4982" s="6">
        <f>IF(E4982&gt;=Markov!$B$3,1,0)</f>
        <v/>
      </c>
      <c r="J4982" s="6">
        <f>I4981</f>
        <v/>
      </c>
      <c r="K4982" s="7">
        <f>MAR1!$B$5+MAR1!$C$5*COS(2*PI()*$C4982/365)+MAR1!$D$5*SIN(2*PI()*$C4982/365)</f>
        <v/>
      </c>
      <c r="L4982" s="7">
        <f>MAR1!$B$6+MAR1!$C$6*COS(2*PI()*$C4982/365)+MAR1!$D$6*SIN(2*PI()*$C4982/365)</f>
        <v/>
      </c>
      <c r="M4982" s="7">
        <f>MAR1!$B$7+MAR1!$C$7*COS(2*PI()*$C4982/365)+MAR1!$D$7*SIN(2*PI()*$C4982/365)</f>
        <v/>
      </c>
      <c r="N4982" s="7">
        <f>F4982-K4982</f>
        <v/>
      </c>
      <c r="O4982" s="7">
        <f>G4982-L4982</f>
        <v/>
      </c>
      <c r="P4982" s="7">
        <f>H4982-M4982</f>
        <v/>
      </c>
      <c r="Q4982" s="7">
        <f>IF($I4982=1,(N4982-MAR1!$B$11)/MAR1!$D$11,(N4982-MAR1!$C$11)/MAR1!$E$11)</f>
        <v/>
      </c>
      <c r="R4982" s="7">
        <f>IF($I4982=1,(O4982-MAR1!$B$12)/MAR1!$D$12,(O4982-MAR1!$C$12)/MAR1!$E$12)</f>
        <v/>
      </c>
      <c r="S4982" s="7">
        <f>IF($I4982=1,(P4982-MAR1!$B$13)/MAR1!$D$13,(P4982-MAR1!$C$13)/MAR1!$E$13)</f>
        <v/>
      </c>
    </row>
    <row r="4983">
      <c r="A4983" s="5" t="n">
        <v>4982</v>
      </c>
      <c r="B4983" s="5" t="n">
        <v>14</v>
      </c>
      <c r="C4983" s="5" t="n">
        <v>237</v>
      </c>
      <c r="D4983" s="5" t="n">
        <v>8</v>
      </c>
      <c r="E4983" s="5" t="n">
        <v>12.3</v>
      </c>
      <c r="F4983" s="5" t="n">
        <v>30.7</v>
      </c>
      <c r="G4983" s="5" t="n">
        <v>22</v>
      </c>
      <c r="H4983" s="5" t="n">
        <v>10.64</v>
      </c>
      <c r="I4983" s="6">
        <f>IF(E4983&gt;=Markov!$B$3,1,0)</f>
        <v/>
      </c>
      <c r="J4983" s="6">
        <f>I4982</f>
        <v/>
      </c>
      <c r="K4983" s="7">
        <f>MAR1!$B$5+MAR1!$C$5*COS(2*PI()*$C4983/365)+MAR1!$D$5*SIN(2*PI()*$C4983/365)</f>
        <v/>
      </c>
      <c r="L4983" s="7">
        <f>MAR1!$B$6+MAR1!$C$6*COS(2*PI()*$C4983/365)+MAR1!$D$6*SIN(2*PI()*$C4983/365)</f>
        <v/>
      </c>
      <c r="M4983" s="7">
        <f>MAR1!$B$7+MAR1!$C$7*COS(2*PI()*$C4983/365)+MAR1!$D$7*SIN(2*PI()*$C4983/365)</f>
        <v/>
      </c>
      <c r="N4983" s="7">
        <f>F4983-K4983</f>
        <v/>
      </c>
      <c r="O4983" s="7">
        <f>G4983-L4983</f>
        <v/>
      </c>
      <c r="P4983" s="7">
        <f>H4983-M4983</f>
        <v/>
      </c>
      <c r="Q4983" s="7">
        <f>IF($I4983=1,(N4983-MAR1!$B$11)/MAR1!$D$11,(N4983-MAR1!$C$11)/MAR1!$E$11)</f>
        <v/>
      </c>
      <c r="R4983" s="7">
        <f>IF($I4983=1,(O4983-MAR1!$B$12)/MAR1!$D$12,(O4983-MAR1!$C$12)/MAR1!$E$12)</f>
        <v/>
      </c>
      <c r="S4983" s="7">
        <f>IF($I4983=1,(P4983-MAR1!$B$13)/MAR1!$D$13,(P4983-MAR1!$C$13)/MAR1!$E$13)</f>
        <v/>
      </c>
    </row>
    <row r="4984">
      <c r="A4984" s="5" t="n">
        <v>4983</v>
      </c>
      <c r="B4984" s="5" t="n">
        <v>14</v>
      </c>
      <c r="C4984" s="5" t="n">
        <v>238</v>
      </c>
      <c r="D4984" s="5" t="n">
        <v>8</v>
      </c>
      <c r="E4984" s="5" t="n">
        <v>11</v>
      </c>
      <c r="F4984" s="5" t="n">
        <v>27.8</v>
      </c>
      <c r="G4984" s="5" t="n">
        <v>22.6</v>
      </c>
      <c r="H4984" s="5" t="n">
        <v>13.6</v>
      </c>
      <c r="I4984" s="6">
        <f>IF(E4984&gt;=Markov!$B$3,1,0)</f>
        <v/>
      </c>
      <c r="J4984" s="6">
        <f>I4983</f>
        <v/>
      </c>
      <c r="K4984" s="7">
        <f>MAR1!$B$5+MAR1!$C$5*COS(2*PI()*$C4984/365)+MAR1!$D$5*SIN(2*PI()*$C4984/365)</f>
        <v/>
      </c>
      <c r="L4984" s="7">
        <f>MAR1!$B$6+MAR1!$C$6*COS(2*PI()*$C4984/365)+MAR1!$D$6*SIN(2*PI()*$C4984/365)</f>
        <v/>
      </c>
      <c r="M4984" s="7">
        <f>MAR1!$B$7+MAR1!$C$7*COS(2*PI()*$C4984/365)+MAR1!$D$7*SIN(2*PI()*$C4984/365)</f>
        <v/>
      </c>
      <c r="N4984" s="7">
        <f>F4984-K4984</f>
        <v/>
      </c>
      <c r="O4984" s="7">
        <f>G4984-L4984</f>
        <v/>
      </c>
      <c r="P4984" s="7">
        <f>H4984-M4984</f>
        <v/>
      </c>
      <c r="Q4984" s="7">
        <f>IF($I4984=1,(N4984-MAR1!$B$11)/MAR1!$D$11,(N4984-MAR1!$C$11)/MAR1!$E$11)</f>
        <v/>
      </c>
      <c r="R4984" s="7">
        <f>IF($I4984=1,(O4984-MAR1!$B$12)/MAR1!$D$12,(O4984-MAR1!$C$12)/MAR1!$E$12)</f>
        <v/>
      </c>
      <c r="S4984" s="7">
        <f>IF($I4984=1,(P4984-MAR1!$B$13)/MAR1!$D$13,(P4984-MAR1!$C$13)/MAR1!$E$13)</f>
        <v/>
      </c>
    </row>
    <row r="4985">
      <c r="A4985" s="5" t="n">
        <v>4984</v>
      </c>
      <c r="B4985" s="5" t="n">
        <v>14</v>
      </c>
      <c r="C4985" s="5" t="n">
        <v>239</v>
      </c>
      <c r="D4985" s="5" t="n">
        <v>8</v>
      </c>
      <c r="E4985" s="5" t="n">
        <v>6.6</v>
      </c>
      <c r="F4985" s="5" t="n">
        <v>26.9</v>
      </c>
      <c r="G4985" s="5" t="n">
        <v>24.2</v>
      </c>
      <c r="H4985" s="5" t="n">
        <v>13.3</v>
      </c>
      <c r="I4985" s="6">
        <f>IF(E4985&gt;=Markov!$B$3,1,0)</f>
        <v/>
      </c>
      <c r="J4985" s="6">
        <f>I4984</f>
        <v/>
      </c>
      <c r="K4985" s="7">
        <f>MAR1!$B$5+MAR1!$C$5*COS(2*PI()*$C4985/365)+MAR1!$D$5*SIN(2*PI()*$C4985/365)</f>
        <v/>
      </c>
      <c r="L4985" s="7">
        <f>MAR1!$B$6+MAR1!$C$6*COS(2*PI()*$C4985/365)+MAR1!$D$6*SIN(2*PI()*$C4985/365)</f>
        <v/>
      </c>
      <c r="M4985" s="7">
        <f>MAR1!$B$7+MAR1!$C$7*COS(2*PI()*$C4985/365)+MAR1!$D$7*SIN(2*PI()*$C4985/365)</f>
        <v/>
      </c>
      <c r="N4985" s="7">
        <f>F4985-K4985</f>
        <v/>
      </c>
      <c r="O4985" s="7">
        <f>G4985-L4985</f>
        <v/>
      </c>
      <c r="P4985" s="7">
        <f>H4985-M4985</f>
        <v/>
      </c>
      <c r="Q4985" s="7">
        <f>IF($I4985=1,(N4985-MAR1!$B$11)/MAR1!$D$11,(N4985-MAR1!$C$11)/MAR1!$E$11)</f>
        <v/>
      </c>
      <c r="R4985" s="7">
        <f>IF($I4985=1,(O4985-MAR1!$B$12)/MAR1!$D$12,(O4985-MAR1!$C$12)/MAR1!$E$12)</f>
        <v/>
      </c>
      <c r="S4985" s="7">
        <f>IF($I4985=1,(P4985-MAR1!$B$13)/MAR1!$D$13,(P4985-MAR1!$C$13)/MAR1!$E$13)</f>
        <v/>
      </c>
    </row>
    <row r="4986">
      <c r="A4986" s="5" t="n">
        <v>4985</v>
      </c>
      <c r="B4986" s="5" t="n">
        <v>14</v>
      </c>
      <c r="C4986" s="5" t="n">
        <v>240</v>
      </c>
      <c r="D4986" s="5" t="n">
        <v>8</v>
      </c>
      <c r="E4986" s="5" t="n">
        <v>1.5</v>
      </c>
      <c r="F4986" s="5" t="n">
        <v>27.4</v>
      </c>
      <c r="G4986" s="5" t="n">
        <v>22.9</v>
      </c>
      <c r="H4986" s="5" t="n">
        <v>11.14</v>
      </c>
      <c r="I4986" s="6">
        <f>IF(E4986&gt;=Markov!$B$3,1,0)</f>
        <v/>
      </c>
      <c r="J4986" s="6">
        <f>I4985</f>
        <v/>
      </c>
      <c r="K4986" s="7">
        <f>MAR1!$B$5+MAR1!$C$5*COS(2*PI()*$C4986/365)+MAR1!$D$5*SIN(2*PI()*$C4986/365)</f>
        <v/>
      </c>
      <c r="L4986" s="7">
        <f>MAR1!$B$6+MAR1!$C$6*COS(2*PI()*$C4986/365)+MAR1!$D$6*SIN(2*PI()*$C4986/365)</f>
        <v/>
      </c>
      <c r="M4986" s="7">
        <f>MAR1!$B$7+MAR1!$C$7*COS(2*PI()*$C4986/365)+MAR1!$D$7*SIN(2*PI()*$C4986/365)</f>
        <v/>
      </c>
      <c r="N4986" s="7">
        <f>F4986-K4986</f>
        <v/>
      </c>
      <c r="O4986" s="7">
        <f>G4986-L4986</f>
        <v/>
      </c>
      <c r="P4986" s="7">
        <f>H4986-M4986</f>
        <v/>
      </c>
      <c r="Q4986" s="7">
        <f>IF($I4986=1,(N4986-MAR1!$B$11)/MAR1!$D$11,(N4986-MAR1!$C$11)/MAR1!$E$11)</f>
        <v/>
      </c>
      <c r="R4986" s="7">
        <f>IF($I4986=1,(O4986-MAR1!$B$12)/MAR1!$D$12,(O4986-MAR1!$C$12)/MAR1!$E$12)</f>
        <v/>
      </c>
      <c r="S4986" s="7">
        <f>IF($I4986=1,(P4986-MAR1!$B$13)/MAR1!$D$13,(P4986-MAR1!$C$13)/MAR1!$E$13)</f>
        <v/>
      </c>
    </row>
    <row r="4987">
      <c r="A4987" s="5" t="n">
        <v>4986</v>
      </c>
      <c r="B4987" s="5" t="n">
        <v>14</v>
      </c>
      <c r="C4987" s="5" t="n">
        <v>241</v>
      </c>
      <c r="D4987" s="5" t="n">
        <v>8</v>
      </c>
      <c r="E4987" s="5" t="n">
        <v>0.1</v>
      </c>
      <c r="F4987" s="5" t="n">
        <v>28.7</v>
      </c>
      <c r="G4987" s="5" t="n">
        <v>23.7</v>
      </c>
      <c r="H4987" s="5" t="n">
        <v>10.11</v>
      </c>
      <c r="I4987" s="6">
        <f>IF(E4987&gt;=Markov!$B$3,1,0)</f>
        <v/>
      </c>
      <c r="J4987" s="6">
        <f>I4986</f>
        <v/>
      </c>
      <c r="K4987" s="7">
        <f>MAR1!$B$5+MAR1!$C$5*COS(2*PI()*$C4987/365)+MAR1!$D$5*SIN(2*PI()*$C4987/365)</f>
        <v/>
      </c>
      <c r="L4987" s="7">
        <f>MAR1!$B$6+MAR1!$C$6*COS(2*PI()*$C4987/365)+MAR1!$D$6*SIN(2*PI()*$C4987/365)</f>
        <v/>
      </c>
      <c r="M4987" s="7">
        <f>MAR1!$B$7+MAR1!$C$7*COS(2*PI()*$C4987/365)+MAR1!$D$7*SIN(2*PI()*$C4987/365)</f>
        <v/>
      </c>
      <c r="N4987" s="7">
        <f>F4987-K4987</f>
        <v/>
      </c>
      <c r="O4987" s="7">
        <f>G4987-L4987</f>
        <v/>
      </c>
      <c r="P4987" s="7">
        <f>H4987-M4987</f>
        <v/>
      </c>
      <c r="Q4987" s="7">
        <f>IF($I4987=1,(N4987-MAR1!$B$11)/MAR1!$D$11,(N4987-MAR1!$C$11)/MAR1!$E$11)</f>
        <v/>
      </c>
      <c r="R4987" s="7">
        <f>IF($I4987=1,(O4987-MAR1!$B$12)/MAR1!$D$12,(O4987-MAR1!$C$12)/MAR1!$E$12)</f>
        <v/>
      </c>
      <c r="S4987" s="7">
        <f>IF($I4987=1,(P4987-MAR1!$B$13)/MAR1!$D$13,(P4987-MAR1!$C$13)/MAR1!$E$13)</f>
        <v/>
      </c>
    </row>
    <row r="4988">
      <c r="A4988" s="5" t="n">
        <v>4987</v>
      </c>
      <c r="B4988" s="5" t="n">
        <v>14</v>
      </c>
      <c r="C4988" s="5" t="n">
        <v>242</v>
      </c>
      <c r="D4988" s="5" t="n">
        <v>8</v>
      </c>
      <c r="E4988" s="5" t="n">
        <v>3.7</v>
      </c>
      <c r="F4988" s="5" t="n">
        <v>27.1</v>
      </c>
      <c r="G4988" s="5" t="n">
        <v>22.7</v>
      </c>
      <c r="H4988" s="5" t="n">
        <v>12.03</v>
      </c>
      <c r="I4988" s="6">
        <f>IF(E4988&gt;=Markov!$B$3,1,0)</f>
        <v/>
      </c>
      <c r="J4988" s="6">
        <f>I4987</f>
        <v/>
      </c>
      <c r="K4988" s="7">
        <f>MAR1!$B$5+MAR1!$C$5*COS(2*PI()*$C4988/365)+MAR1!$D$5*SIN(2*PI()*$C4988/365)</f>
        <v/>
      </c>
      <c r="L4988" s="7">
        <f>MAR1!$B$6+MAR1!$C$6*COS(2*PI()*$C4988/365)+MAR1!$D$6*SIN(2*PI()*$C4988/365)</f>
        <v/>
      </c>
      <c r="M4988" s="7">
        <f>MAR1!$B$7+MAR1!$C$7*COS(2*PI()*$C4988/365)+MAR1!$D$7*SIN(2*PI()*$C4988/365)</f>
        <v/>
      </c>
      <c r="N4988" s="7">
        <f>F4988-K4988</f>
        <v/>
      </c>
      <c r="O4988" s="7">
        <f>G4988-L4988</f>
        <v/>
      </c>
      <c r="P4988" s="7">
        <f>H4988-M4988</f>
        <v/>
      </c>
      <c r="Q4988" s="7">
        <f>IF($I4988=1,(N4988-MAR1!$B$11)/MAR1!$D$11,(N4988-MAR1!$C$11)/MAR1!$E$11)</f>
        <v/>
      </c>
      <c r="R4988" s="7">
        <f>IF($I4988=1,(O4988-MAR1!$B$12)/MAR1!$D$12,(O4988-MAR1!$C$12)/MAR1!$E$12)</f>
        <v/>
      </c>
      <c r="S4988" s="7">
        <f>IF($I4988=1,(P4988-MAR1!$B$13)/MAR1!$D$13,(P4988-MAR1!$C$13)/MAR1!$E$13)</f>
        <v/>
      </c>
    </row>
    <row r="4989">
      <c r="A4989" s="5" t="n">
        <v>4988</v>
      </c>
      <c r="B4989" s="5" t="n">
        <v>14</v>
      </c>
      <c r="C4989" s="5" t="n">
        <v>243</v>
      </c>
      <c r="D4989" s="5" t="n">
        <v>8</v>
      </c>
      <c r="E4989" s="5" t="n">
        <v>0</v>
      </c>
      <c r="F4989" s="5" t="n">
        <v>28.7</v>
      </c>
      <c r="G4989" s="5" t="n">
        <v>22.4</v>
      </c>
      <c r="H4989" s="5" t="n">
        <v>19.05</v>
      </c>
      <c r="I4989" s="6">
        <f>IF(E4989&gt;=Markov!$B$3,1,0)</f>
        <v/>
      </c>
      <c r="J4989" s="6">
        <f>I4988</f>
        <v/>
      </c>
      <c r="K4989" s="7">
        <f>MAR1!$B$5+MAR1!$C$5*COS(2*PI()*$C4989/365)+MAR1!$D$5*SIN(2*PI()*$C4989/365)</f>
        <v/>
      </c>
      <c r="L4989" s="7">
        <f>MAR1!$B$6+MAR1!$C$6*COS(2*PI()*$C4989/365)+MAR1!$D$6*SIN(2*PI()*$C4989/365)</f>
        <v/>
      </c>
      <c r="M4989" s="7">
        <f>MAR1!$B$7+MAR1!$C$7*COS(2*PI()*$C4989/365)+MAR1!$D$7*SIN(2*PI()*$C4989/365)</f>
        <v/>
      </c>
      <c r="N4989" s="7">
        <f>F4989-K4989</f>
        <v/>
      </c>
      <c r="O4989" s="7">
        <f>G4989-L4989</f>
        <v/>
      </c>
      <c r="P4989" s="7">
        <f>H4989-M4989</f>
        <v/>
      </c>
      <c r="Q4989" s="7">
        <f>IF($I4989=1,(N4989-MAR1!$B$11)/MAR1!$D$11,(N4989-MAR1!$C$11)/MAR1!$E$11)</f>
        <v/>
      </c>
      <c r="R4989" s="7">
        <f>IF($I4989=1,(O4989-MAR1!$B$12)/MAR1!$D$12,(O4989-MAR1!$C$12)/MAR1!$E$12)</f>
        <v/>
      </c>
      <c r="S4989" s="7">
        <f>IF($I4989=1,(P4989-MAR1!$B$13)/MAR1!$D$13,(P4989-MAR1!$C$13)/MAR1!$E$13)</f>
        <v/>
      </c>
    </row>
    <row r="4990">
      <c r="A4990" s="5" t="n">
        <v>4989</v>
      </c>
      <c r="B4990" s="5" t="n">
        <v>14</v>
      </c>
      <c r="C4990" s="5" t="n">
        <v>244</v>
      </c>
      <c r="D4990" s="5" t="n">
        <v>9</v>
      </c>
      <c r="E4990" s="5" t="n">
        <v>0.6</v>
      </c>
      <c r="F4990" s="5" t="n">
        <v>27.6</v>
      </c>
      <c r="G4990" s="5" t="n">
        <v>21.8</v>
      </c>
      <c r="H4990" s="5" t="n">
        <v>12.56</v>
      </c>
      <c r="I4990" s="6">
        <f>IF(E4990&gt;=Markov!$B$3,1,0)</f>
        <v/>
      </c>
      <c r="J4990" s="6">
        <f>I4989</f>
        <v/>
      </c>
      <c r="K4990" s="7">
        <f>MAR1!$B$5+MAR1!$C$5*COS(2*PI()*$C4990/365)+MAR1!$D$5*SIN(2*PI()*$C4990/365)</f>
        <v/>
      </c>
      <c r="L4990" s="7">
        <f>MAR1!$B$6+MAR1!$C$6*COS(2*PI()*$C4990/365)+MAR1!$D$6*SIN(2*PI()*$C4990/365)</f>
        <v/>
      </c>
      <c r="M4990" s="7">
        <f>MAR1!$B$7+MAR1!$C$7*COS(2*PI()*$C4990/365)+MAR1!$D$7*SIN(2*PI()*$C4990/365)</f>
        <v/>
      </c>
      <c r="N4990" s="7">
        <f>F4990-K4990</f>
        <v/>
      </c>
      <c r="O4990" s="7">
        <f>G4990-L4990</f>
        <v/>
      </c>
      <c r="P4990" s="7">
        <f>H4990-M4990</f>
        <v/>
      </c>
      <c r="Q4990" s="7">
        <f>IF($I4990=1,(N4990-MAR1!$B$11)/MAR1!$D$11,(N4990-MAR1!$C$11)/MAR1!$E$11)</f>
        <v/>
      </c>
      <c r="R4990" s="7">
        <f>IF($I4990=1,(O4990-MAR1!$B$12)/MAR1!$D$12,(O4990-MAR1!$C$12)/MAR1!$E$12)</f>
        <v/>
      </c>
      <c r="S4990" s="7">
        <f>IF($I4990=1,(P4990-MAR1!$B$13)/MAR1!$D$13,(P4990-MAR1!$C$13)/MAR1!$E$13)</f>
        <v/>
      </c>
    </row>
    <row r="4991">
      <c r="A4991" s="5" t="n">
        <v>4990</v>
      </c>
      <c r="B4991" s="5" t="n">
        <v>14</v>
      </c>
      <c r="C4991" s="5" t="n">
        <v>245</v>
      </c>
      <c r="D4991" s="5" t="n">
        <v>9</v>
      </c>
      <c r="E4991" s="5" t="n">
        <v>0</v>
      </c>
      <c r="F4991" s="5" t="n">
        <v>29.7</v>
      </c>
      <c r="G4991" s="5" t="n">
        <v>21.4</v>
      </c>
      <c r="H4991" s="5" t="n">
        <v>12.36</v>
      </c>
      <c r="I4991" s="6">
        <f>IF(E4991&gt;=Markov!$B$3,1,0)</f>
        <v/>
      </c>
      <c r="J4991" s="6">
        <f>I4990</f>
        <v/>
      </c>
      <c r="K4991" s="7">
        <f>MAR1!$B$5+MAR1!$C$5*COS(2*PI()*$C4991/365)+MAR1!$D$5*SIN(2*PI()*$C4991/365)</f>
        <v/>
      </c>
      <c r="L4991" s="7">
        <f>MAR1!$B$6+MAR1!$C$6*COS(2*PI()*$C4991/365)+MAR1!$D$6*SIN(2*PI()*$C4991/365)</f>
        <v/>
      </c>
      <c r="M4991" s="7">
        <f>MAR1!$B$7+MAR1!$C$7*COS(2*PI()*$C4991/365)+MAR1!$D$7*SIN(2*PI()*$C4991/365)</f>
        <v/>
      </c>
      <c r="N4991" s="7">
        <f>F4991-K4991</f>
        <v/>
      </c>
      <c r="O4991" s="7">
        <f>G4991-L4991</f>
        <v/>
      </c>
      <c r="P4991" s="7">
        <f>H4991-M4991</f>
        <v/>
      </c>
      <c r="Q4991" s="7">
        <f>IF($I4991=1,(N4991-MAR1!$B$11)/MAR1!$D$11,(N4991-MAR1!$C$11)/MAR1!$E$11)</f>
        <v/>
      </c>
      <c r="R4991" s="7">
        <f>IF($I4991=1,(O4991-MAR1!$B$12)/MAR1!$D$12,(O4991-MAR1!$C$12)/MAR1!$E$12)</f>
        <v/>
      </c>
      <c r="S4991" s="7">
        <f>IF($I4991=1,(P4991-MAR1!$B$13)/MAR1!$D$13,(P4991-MAR1!$C$13)/MAR1!$E$13)</f>
        <v/>
      </c>
    </row>
    <row r="4992">
      <c r="A4992" s="5" t="n">
        <v>4991</v>
      </c>
      <c r="B4992" s="5" t="n">
        <v>14</v>
      </c>
      <c r="C4992" s="5" t="n">
        <v>246</v>
      </c>
      <c r="D4992" s="5" t="n">
        <v>9</v>
      </c>
      <c r="E4992" s="5" t="n">
        <v>12.8</v>
      </c>
      <c r="F4992" s="5" t="n">
        <v>28.6</v>
      </c>
      <c r="G4992" s="5" t="n">
        <v>22.8</v>
      </c>
      <c r="H4992" s="5" t="n">
        <v>10.71</v>
      </c>
      <c r="I4992" s="6">
        <f>IF(E4992&gt;=Markov!$B$3,1,0)</f>
        <v/>
      </c>
      <c r="J4992" s="6">
        <f>I4991</f>
        <v/>
      </c>
      <c r="K4992" s="7">
        <f>MAR1!$B$5+MAR1!$C$5*COS(2*PI()*$C4992/365)+MAR1!$D$5*SIN(2*PI()*$C4992/365)</f>
        <v/>
      </c>
      <c r="L4992" s="7">
        <f>MAR1!$B$6+MAR1!$C$6*COS(2*PI()*$C4992/365)+MAR1!$D$6*SIN(2*PI()*$C4992/365)</f>
        <v/>
      </c>
      <c r="M4992" s="7">
        <f>MAR1!$B$7+MAR1!$C$7*COS(2*PI()*$C4992/365)+MAR1!$D$7*SIN(2*PI()*$C4992/365)</f>
        <v/>
      </c>
      <c r="N4992" s="7">
        <f>F4992-K4992</f>
        <v/>
      </c>
      <c r="O4992" s="7">
        <f>G4992-L4992</f>
        <v/>
      </c>
      <c r="P4992" s="7">
        <f>H4992-M4992</f>
        <v/>
      </c>
      <c r="Q4992" s="7">
        <f>IF($I4992=1,(N4992-MAR1!$B$11)/MAR1!$D$11,(N4992-MAR1!$C$11)/MAR1!$E$11)</f>
        <v/>
      </c>
      <c r="R4992" s="7">
        <f>IF($I4992=1,(O4992-MAR1!$B$12)/MAR1!$D$12,(O4992-MAR1!$C$12)/MAR1!$E$12)</f>
        <v/>
      </c>
      <c r="S4992" s="7">
        <f>IF($I4992=1,(P4992-MAR1!$B$13)/MAR1!$D$13,(P4992-MAR1!$C$13)/MAR1!$E$13)</f>
        <v/>
      </c>
    </row>
    <row r="4993">
      <c r="A4993" s="5" t="n">
        <v>4992</v>
      </c>
      <c r="B4993" s="5" t="n">
        <v>14</v>
      </c>
      <c r="C4993" s="5" t="n">
        <v>247</v>
      </c>
      <c r="D4993" s="5" t="n">
        <v>9</v>
      </c>
      <c r="E4993" s="5" t="n">
        <v>4.1</v>
      </c>
      <c r="F4993" s="5" t="n">
        <v>28.6</v>
      </c>
      <c r="G4993" s="5" t="n">
        <v>21.8</v>
      </c>
      <c r="H4993" s="5" t="n">
        <v>12.56</v>
      </c>
      <c r="I4993" s="6">
        <f>IF(E4993&gt;=Markov!$B$3,1,0)</f>
        <v/>
      </c>
      <c r="J4993" s="6">
        <f>I4992</f>
        <v/>
      </c>
      <c r="K4993" s="7">
        <f>MAR1!$B$5+MAR1!$C$5*COS(2*PI()*$C4993/365)+MAR1!$D$5*SIN(2*PI()*$C4993/365)</f>
        <v/>
      </c>
      <c r="L4993" s="7">
        <f>MAR1!$B$6+MAR1!$C$6*COS(2*PI()*$C4993/365)+MAR1!$D$6*SIN(2*PI()*$C4993/365)</f>
        <v/>
      </c>
      <c r="M4993" s="7">
        <f>MAR1!$B$7+MAR1!$C$7*COS(2*PI()*$C4993/365)+MAR1!$D$7*SIN(2*PI()*$C4993/365)</f>
        <v/>
      </c>
      <c r="N4993" s="7">
        <f>F4993-K4993</f>
        <v/>
      </c>
      <c r="O4993" s="7">
        <f>G4993-L4993</f>
        <v/>
      </c>
      <c r="P4993" s="7">
        <f>H4993-M4993</f>
        <v/>
      </c>
      <c r="Q4993" s="7">
        <f>IF($I4993=1,(N4993-MAR1!$B$11)/MAR1!$D$11,(N4993-MAR1!$C$11)/MAR1!$E$11)</f>
        <v/>
      </c>
      <c r="R4993" s="7">
        <f>IF($I4993=1,(O4993-MAR1!$B$12)/MAR1!$D$12,(O4993-MAR1!$C$12)/MAR1!$E$12)</f>
        <v/>
      </c>
      <c r="S4993" s="7">
        <f>IF($I4993=1,(P4993-MAR1!$B$13)/MAR1!$D$13,(P4993-MAR1!$C$13)/MAR1!$E$13)</f>
        <v/>
      </c>
    </row>
    <row r="4994">
      <c r="A4994" s="5" t="n">
        <v>4993</v>
      </c>
      <c r="B4994" s="5" t="n">
        <v>14</v>
      </c>
      <c r="C4994" s="5" t="n">
        <v>248</v>
      </c>
      <c r="D4994" s="5" t="n">
        <v>9</v>
      </c>
      <c r="E4994" s="5" t="n">
        <v>0</v>
      </c>
      <c r="F4994" s="5" t="n">
        <v>29.7</v>
      </c>
      <c r="G4994" s="5" t="n">
        <v>20.3</v>
      </c>
      <c r="H4994" s="5" t="n">
        <v>12.48</v>
      </c>
      <c r="I4994" s="6">
        <f>IF(E4994&gt;=Markov!$B$3,1,0)</f>
        <v/>
      </c>
      <c r="J4994" s="6">
        <f>I4993</f>
        <v/>
      </c>
      <c r="K4994" s="7">
        <f>MAR1!$B$5+MAR1!$C$5*COS(2*PI()*$C4994/365)+MAR1!$D$5*SIN(2*PI()*$C4994/365)</f>
        <v/>
      </c>
      <c r="L4994" s="7">
        <f>MAR1!$B$6+MAR1!$C$6*COS(2*PI()*$C4994/365)+MAR1!$D$6*SIN(2*PI()*$C4994/365)</f>
        <v/>
      </c>
      <c r="M4994" s="7">
        <f>MAR1!$B$7+MAR1!$C$7*COS(2*PI()*$C4994/365)+MAR1!$D$7*SIN(2*PI()*$C4994/365)</f>
        <v/>
      </c>
      <c r="N4994" s="7">
        <f>F4994-K4994</f>
        <v/>
      </c>
      <c r="O4994" s="7">
        <f>G4994-L4994</f>
        <v/>
      </c>
      <c r="P4994" s="7">
        <f>H4994-M4994</f>
        <v/>
      </c>
      <c r="Q4994" s="7">
        <f>IF($I4994=1,(N4994-MAR1!$B$11)/MAR1!$D$11,(N4994-MAR1!$C$11)/MAR1!$E$11)</f>
        <v/>
      </c>
      <c r="R4994" s="7">
        <f>IF($I4994=1,(O4994-MAR1!$B$12)/MAR1!$D$12,(O4994-MAR1!$C$12)/MAR1!$E$12)</f>
        <v/>
      </c>
      <c r="S4994" s="7">
        <f>IF($I4994=1,(P4994-MAR1!$B$13)/MAR1!$D$13,(P4994-MAR1!$C$13)/MAR1!$E$13)</f>
        <v/>
      </c>
    </row>
    <row r="4995">
      <c r="A4995" s="5" t="n">
        <v>4994</v>
      </c>
      <c r="B4995" s="5" t="n">
        <v>14</v>
      </c>
      <c r="C4995" s="5" t="n">
        <v>249</v>
      </c>
      <c r="D4995" s="5" t="n">
        <v>9</v>
      </c>
      <c r="E4995" s="5" t="n">
        <v>0</v>
      </c>
      <c r="F4995" s="5" t="n">
        <v>26</v>
      </c>
      <c r="G4995" s="5" t="n">
        <v>19.5</v>
      </c>
      <c r="H4995" s="5" t="n">
        <v>9.5</v>
      </c>
      <c r="I4995" s="6">
        <f>IF(E4995&gt;=Markov!$B$3,1,0)</f>
        <v/>
      </c>
      <c r="J4995" s="6">
        <f>I4994</f>
        <v/>
      </c>
      <c r="K4995" s="7">
        <f>MAR1!$B$5+MAR1!$C$5*COS(2*PI()*$C4995/365)+MAR1!$D$5*SIN(2*PI()*$C4995/365)</f>
        <v/>
      </c>
      <c r="L4995" s="7">
        <f>MAR1!$B$6+MAR1!$C$6*COS(2*PI()*$C4995/365)+MAR1!$D$6*SIN(2*PI()*$C4995/365)</f>
        <v/>
      </c>
      <c r="M4995" s="7">
        <f>MAR1!$B$7+MAR1!$C$7*COS(2*PI()*$C4995/365)+MAR1!$D$7*SIN(2*PI()*$C4995/365)</f>
        <v/>
      </c>
      <c r="N4995" s="7">
        <f>F4995-K4995</f>
        <v/>
      </c>
      <c r="O4995" s="7">
        <f>G4995-L4995</f>
        <v/>
      </c>
      <c r="P4995" s="7">
        <f>H4995-M4995</f>
        <v/>
      </c>
      <c r="Q4995" s="7">
        <f>IF($I4995=1,(N4995-MAR1!$B$11)/MAR1!$D$11,(N4995-MAR1!$C$11)/MAR1!$E$11)</f>
        <v/>
      </c>
      <c r="R4995" s="7">
        <f>IF($I4995=1,(O4995-MAR1!$B$12)/MAR1!$D$12,(O4995-MAR1!$C$12)/MAR1!$E$12)</f>
        <v/>
      </c>
      <c r="S4995" s="7">
        <f>IF($I4995=1,(P4995-MAR1!$B$13)/MAR1!$D$13,(P4995-MAR1!$C$13)/MAR1!$E$13)</f>
        <v/>
      </c>
    </row>
    <row r="4996">
      <c r="A4996" s="5" t="n">
        <v>4995</v>
      </c>
      <c r="B4996" s="5" t="n">
        <v>14</v>
      </c>
      <c r="C4996" s="5" t="n">
        <v>250</v>
      </c>
      <c r="D4996" s="5" t="n">
        <v>9</v>
      </c>
      <c r="E4996" s="5" t="n">
        <v>0</v>
      </c>
      <c r="F4996" s="5" t="n">
        <v>31.2</v>
      </c>
      <c r="G4996" s="5" t="n">
        <v>24</v>
      </c>
      <c r="H4996" s="5" t="n">
        <v>19.96</v>
      </c>
      <c r="I4996" s="6">
        <f>IF(E4996&gt;=Markov!$B$3,1,0)</f>
        <v/>
      </c>
      <c r="J4996" s="6">
        <f>I4995</f>
        <v/>
      </c>
      <c r="K4996" s="7">
        <f>MAR1!$B$5+MAR1!$C$5*COS(2*PI()*$C4996/365)+MAR1!$D$5*SIN(2*PI()*$C4996/365)</f>
        <v/>
      </c>
      <c r="L4996" s="7">
        <f>MAR1!$B$6+MAR1!$C$6*COS(2*PI()*$C4996/365)+MAR1!$D$6*SIN(2*PI()*$C4996/365)</f>
        <v/>
      </c>
      <c r="M4996" s="7">
        <f>MAR1!$B$7+MAR1!$C$7*COS(2*PI()*$C4996/365)+MAR1!$D$7*SIN(2*PI()*$C4996/365)</f>
        <v/>
      </c>
      <c r="N4996" s="7">
        <f>F4996-K4996</f>
        <v/>
      </c>
      <c r="O4996" s="7">
        <f>G4996-L4996</f>
        <v/>
      </c>
      <c r="P4996" s="7">
        <f>H4996-M4996</f>
        <v/>
      </c>
      <c r="Q4996" s="7">
        <f>IF($I4996=1,(N4996-MAR1!$B$11)/MAR1!$D$11,(N4996-MAR1!$C$11)/MAR1!$E$11)</f>
        <v/>
      </c>
      <c r="R4996" s="7">
        <f>IF($I4996=1,(O4996-MAR1!$B$12)/MAR1!$D$12,(O4996-MAR1!$C$12)/MAR1!$E$12)</f>
        <v/>
      </c>
      <c r="S4996" s="7">
        <f>IF($I4996=1,(P4996-MAR1!$B$13)/MAR1!$D$13,(P4996-MAR1!$C$13)/MAR1!$E$13)</f>
        <v/>
      </c>
    </row>
    <row r="4997">
      <c r="A4997" s="5" t="n">
        <v>4996</v>
      </c>
      <c r="B4997" s="5" t="n">
        <v>14</v>
      </c>
      <c r="C4997" s="5" t="n">
        <v>251</v>
      </c>
      <c r="D4997" s="5" t="n">
        <v>9</v>
      </c>
      <c r="E4997" s="5" t="n">
        <v>0</v>
      </c>
      <c r="F4997" s="5" t="n">
        <v>29.3</v>
      </c>
      <c r="G4997" s="5" t="n">
        <v>22</v>
      </c>
      <c r="H4997" s="5" t="n">
        <v>16.58</v>
      </c>
      <c r="I4997" s="6">
        <f>IF(E4997&gt;=Markov!$B$3,1,0)</f>
        <v/>
      </c>
      <c r="J4997" s="6">
        <f>I4996</f>
        <v/>
      </c>
      <c r="K4997" s="7">
        <f>MAR1!$B$5+MAR1!$C$5*COS(2*PI()*$C4997/365)+MAR1!$D$5*SIN(2*PI()*$C4997/365)</f>
        <v/>
      </c>
      <c r="L4997" s="7">
        <f>MAR1!$B$6+MAR1!$C$6*COS(2*PI()*$C4997/365)+MAR1!$D$6*SIN(2*PI()*$C4997/365)</f>
        <v/>
      </c>
      <c r="M4997" s="7">
        <f>MAR1!$B$7+MAR1!$C$7*COS(2*PI()*$C4997/365)+MAR1!$D$7*SIN(2*PI()*$C4997/365)</f>
        <v/>
      </c>
      <c r="N4997" s="7">
        <f>F4997-K4997</f>
        <v/>
      </c>
      <c r="O4997" s="7">
        <f>G4997-L4997</f>
        <v/>
      </c>
      <c r="P4997" s="7">
        <f>H4997-M4997</f>
        <v/>
      </c>
      <c r="Q4997" s="7">
        <f>IF($I4997=1,(N4997-MAR1!$B$11)/MAR1!$D$11,(N4997-MAR1!$C$11)/MAR1!$E$11)</f>
        <v/>
      </c>
      <c r="R4997" s="7">
        <f>IF($I4997=1,(O4997-MAR1!$B$12)/MAR1!$D$12,(O4997-MAR1!$C$12)/MAR1!$E$12)</f>
        <v/>
      </c>
      <c r="S4997" s="7">
        <f>IF($I4997=1,(P4997-MAR1!$B$13)/MAR1!$D$13,(P4997-MAR1!$C$13)/MAR1!$E$13)</f>
        <v/>
      </c>
    </row>
    <row r="4998">
      <c r="A4998" s="5" t="n">
        <v>4997</v>
      </c>
      <c r="B4998" s="5" t="n">
        <v>14</v>
      </c>
      <c r="C4998" s="5" t="n">
        <v>252</v>
      </c>
      <c r="D4998" s="5" t="n">
        <v>9</v>
      </c>
      <c r="E4998" s="5" t="n">
        <v>0</v>
      </c>
      <c r="F4998" s="5" t="n">
        <v>29.3</v>
      </c>
      <c r="G4998" s="5" t="n">
        <v>24.6</v>
      </c>
      <c r="H4998" s="5" t="n">
        <v>15.92</v>
      </c>
      <c r="I4998" s="6">
        <f>IF(E4998&gt;=Markov!$B$3,1,0)</f>
        <v/>
      </c>
      <c r="J4998" s="6">
        <f>I4997</f>
        <v/>
      </c>
      <c r="K4998" s="7">
        <f>MAR1!$B$5+MAR1!$C$5*COS(2*PI()*$C4998/365)+MAR1!$D$5*SIN(2*PI()*$C4998/365)</f>
        <v/>
      </c>
      <c r="L4998" s="7">
        <f>MAR1!$B$6+MAR1!$C$6*COS(2*PI()*$C4998/365)+MAR1!$D$6*SIN(2*PI()*$C4998/365)</f>
        <v/>
      </c>
      <c r="M4998" s="7">
        <f>MAR1!$B$7+MAR1!$C$7*COS(2*PI()*$C4998/365)+MAR1!$D$7*SIN(2*PI()*$C4998/365)</f>
        <v/>
      </c>
      <c r="N4998" s="7">
        <f>F4998-K4998</f>
        <v/>
      </c>
      <c r="O4998" s="7">
        <f>G4998-L4998</f>
        <v/>
      </c>
      <c r="P4998" s="7">
        <f>H4998-M4998</f>
        <v/>
      </c>
      <c r="Q4998" s="7">
        <f>IF($I4998=1,(N4998-MAR1!$B$11)/MAR1!$D$11,(N4998-MAR1!$C$11)/MAR1!$E$11)</f>
        <v/>
      </c>
      <c r="R4998" s="7">
        <f>IF($I4998=1,(O4998-MAR1!$B$12)/MAR1!$D$12,(O4998-MAR1!$C$12)/MAR1!$E$12)</f>
        <v/>
      </c>
      <c r="S4998" s="7">
        <f>IF($I4998=1,(P4998-MAR1!$B$13)/MAR1!$D$13,(P4998-MAR1!$C$13)/MAR1!$E$13)</f>
        <v/>
      </c>
    </row>
    <row r="4999">
      <c r="A4999" s="5" t="n">
        <v>4998</v>
      </c>
      <c r="B4999" s="5" t="n">
        <v>14</v>
      </c>
      <c r="C4999" s="5" t="n">
        <v>253</v>
      </c>
      <c r="D4999" s="5" t="n">
        <v>9</v>
      </c>
      <c r="E4999" s="5" t="n">
        <v>2.2</v>
      </c>
      <c r="F4999" s="5" t="n">
        <v>28</v>
      </c>
      <c r="G4999" s="5" t="n">
        <v>22.2</v>
      </c>
      <c r="H4999" s="5" t="n">
        <v>9.56</v>
      </c>
      <c r="I4999" s="6">
        <f>IF(E4999&gt;=Markov!$B$3,1,0)</f>
        <v/>
      </c>
      <c r="J4999" s="6">
        <f>I4998</f>
        <v/>
      </c>
      <c r="K4999" s="7">
        <f>MAR1!$B$5+MAR1!$C$5*COS(2*PI()*$C4999/365)+MAR1!$D$5*SIN(2*PI()*$C4999/365)</f>
        <v/>
      </c>
      <c r="L4999" s="7">
        <f>MAR1!$B$6+MAR1!$C$6*COS(2*PI()*$C4999/365)+MAR1!$D$6*SIN(2*PI()*$C4999/365)</f>
        <v/>
      </c>
      <c r="M4999" s="7">
        <f>MAR1!$B$7+MAR1!$C$7*COS(2*PI()*$C4999/365)+MAR1!$D$7*SIN(2*PI()*$C4999/365)</f>
        <v/>
      </c>
      <c r="N4999" s="7">
        <f>F4999-K4999</f>
        <v/>
      </c>
      <c r="O4999" s="7">
        <f>G4999-L4999</f>
        <v/>
      </c>
      <c r="P4999" s="7">
        <f>H4999-M4999</f>
        <v/>
      </c>
      <c r="Q4999" s="7">
        <f>IF($I4999=1,(N4999-MAR1!$B$11)/MAR1!$D$11,(N4999-MAR1!$C$11)/MAR1!$E$11)</f>
        <v/>
      </c>
      <c r="R4999" s="7">
        <f>IF($I4999=1,(O4999-MAR1!$B$12)/MAR1!$D$12,(O4999-MAR1!$C$12)/MAR1!$E$12)</f>
        <v/>
      </c>
      <c r="S4999" s="7">
        <f>IF($I4999=1,(P4999-MAR1!$B$13)/MAR1!$D$13,(P4999-MAR1!$C$13)/MAR1!$E$13)</f>
        <v/>
      </c>
    </row>
    <row r="5000">
      <c r="A5000" s="5" t="n">
        <v>4999</v>
      </c>
      <c r="B5000" s="5" t="n">
        <v>14</v>
      </c>
      <c r="C5000" s="5" t="n">
        <v>254</v>
      </c>
      <c r="D5000" s="5" t="n">
        <v>9</v>
      </c>
      <c r="E5000" s="5" t="n">
        <v>2.2</v>
      </c>
      <c r="F5000" s="5" t="n">
        <v>27.2</v>
      </c>
      <c r="G5000" s="5" t="n">
        <v>20.8</v>
      </c>
      <c r="H5000" s="5" t="n">
        <v>6.2</v>
      </c>
      <c r="I5000" s="6">
        <f>IF(E5000&gt;=Markov!$B$3,1,0)</f>
        <v/>
      </c>
      <c r="J5000" s="6">
        <f>I4999</f>
        <v/>
      </c>
      <c r="K5000" s="7">
        <f>MAR1!$B$5+MAR1!$C$5*COS(2*PI()*$C5000/365)+MAR1!$D$5*SIN(2*PI()*$C5000/365)</f>
        <v/>
      </c>
      <c r="L5000" s="7">
        <f>MAR1!$B$6+MAR1!$C$6*COS(2*PI()*$C5000/365)+MAR1!$D$6*SIN(2*PI()*$C5000/365)</f>
        <v/>
      </c>
      <c r="M5000" s="7">
        <f>MAR1!$B$7+MAR1!$C$7*COS(2*PI()*$C5000/365)+MAR1!$D$7*SIN(2*PI()*$C5000/365)</f>
        <v/>
      </c>
      <c r="N5000" s="7">
        <f>F5000-K5000</f>
        <v/>
      </c>
      <c r="O5000" s="7">
        <f>G5000-L5000</f>
        <v/>
      </c>
      <c r="P5000" s="7">
        <f>H5000-M5000</f>
        <v/>
      </c>
      <c r="Q5000" s="7">
        <f>IF($I5000=1,(N5000-MAR1!$B$11)/MAR1!$D$11,(N5000-MAR1!$C$11)/MAR1!$E$11)</f>
        <v/>
      </c>
      <c r="R5000" s="7">
        <f>IF($I5000=1,(O5000-MAR1!$B$12)/MAR1!$D$12,(O5000-MAR1!$C$12)/MAR1!$E$12)</f>
        <v/>
      </c>
      <c r="S5000" s="7">
        <f>IF($I5000=1,(P5000-MAR1!$B$13)/MAR1!$D$13,(P5000-MAR1!$C$13)/MAR1!$E$13)</f>
        <v/>
      </c>
    </row>
    <row r="5001">
      <c r="A5001" s="5" t="n">
        <v>5000</v>
      </c>
      <c r="B5001" s="5" t="n">
        <v>14</v>
      </c>
      <c r="C5001" s="5" t="n">
        <v>255</v>
      </c>
      <c r="D5001" s="5" t="n">
        <v>9</v>
      </c>
      <c r="E5001" s="5" t="n">
        <v>36.3</v>
      </c>
      <c r="F5001" s="5" t="n">
        <v>24.7</v>
      </c>
      <c r="G5001" s="5" t="n">
        <v>20.4</v>
      </c>
      <c r="H5001" s="5" t="n">
        <v>11.24</v>
      </c>
      <c r="I5001" s="6">
        <f>IF(E5001&gt;=Markov!$B$3,1,0)</f>
        <v/>
      </c>
      <c r="J5001" s="6">
        <f>I5000</f>
        <v/>
      </c>
      <c r="K5001" s="7">
        <f>MAR1!$B$5+MAR1!$C$5*COS(2*PI()*$C5001/365)+MAR1!$D$5*SIN(2*PI()*$C5001/365)</f>
        <v/>
      </c>
      <c r="L5001" s="7">
        <f>MAR1!$B$6+MAR1!$C$6*COS(2*PI()*$C5001/365)+MAR1!$D$6*SIN(2*PI()*$C5001/365)</f>
        <v/>
      </c>
      <c r="M5001" s="7">
        <f>MAR1!$B$7+MAR1!$C$7*COS(2*PI()*$C5001/365)+MAR1!$D$7*SIN(2*PI()*$C5001/365)</f>
        <v/>
      </c>
      <c r="N5001" s="7">
        <f>F5001-K5001</f>
        <v/>
      </c>
      <c r="O5001" s="7">
        <f>G5001-L5001</f>
        <v/>
      </c>
      <c r="P5001" s="7">
        <f>H5001-M5001</f>
        <v/>
      </c>
      <c r="Q5001" s="7">
        <f>IF($I5001=1,(N5001-MAR1!$B$11)/MAR1!$D$11,(N5001-MAR1!$C$11)/MAR1!$E$11)</f>
        <v/>
      </c>
      <c r="R5001" s="7">
        <f>IF($I5001=1,(O5001-MAR1!$B$12)/MAR1!$D$12,(O5001-MAR1!$C$12)/MAR1!$E$12)</f>
        <v/>
      </c>
      <c r="S5001" s="7">
        <f>IF($I5001=1,(P5001-MAR1!$B$13)/MAR1!$D$13,(P5001-MAR1!$C$13)/MAR1!$E$13)</f>
        <v/>
      </c>
    </row>
    <row r="5002">
      <c r="A5002" s="5" t="n">
        <v>5001</v>
      </c>
      <c r="B5002" s="5" t="n">
        <v>14</v>
      </c>
      <c r="C5002" s="5" t="n">
        <v>256</v>
      </c>
      <c r="D5002" s="5" t="n">
        <v>9</v>
      </c>
      <c r="E5002" s="5" t="n">
        <v>0</v>
      </c>
      <c r="F5002" s="5" t="n">
        <v>30.4</v>
      </c>
      <c r="G5002" s="5" t="n">
        <v>22.1</v>
      </c>
      <c r="H5002" s="5" t="n">
        <v>16.66</v>
      </c>
      <c r="I5002" s="6">
        <f>IF(E5002&gt;=Markov!$B$3,1,0)</f>
        <v/>
      </c>
      <c r="J5002" s="6">
        <f>I5001</f>
        <v/>
      </c>
      <c r="K5002" s="7">
        <f>MAR1!$B$5+MAR1!$C$5*COS(2*PI()*$C5002/365)+MAR1!$D$5*SIN(2*PI()*$C5002/365)</f>
        <v/>
      </c>
      <c r="L5002" s="7">
        <f>MAR1!$B$6+MAR1!$C$6*COS(2*PI()*$C5002/365)+MAR1!$D$6*SIN(2*PI()*$C5002/365)</f>
        <v/>
      </c>
      <c r="M5002" s="7">
        <f>MAR1!$B$7+MAR1!$C$7*COS(2*PI()*$C5002/365)+MAR1!$D$7*SIN(2*PI()*$C5002/365)</f>
        <v/>
      </c>
      <c r="N5002" s="7">
        <f>F5002-K5002</f>
        <v/>
      </c>
      <c r="O5002" s="7">
        <f>G5002-L5002</f>
        <v/>
      </c>
      <c r="P5002" s="7">
        <f>H5002-M5002</f>
        <v/>
      </c>
      <c r="Q5002" s="7">
        <f>IF($I5002=1,(N5002-MAR1!$B$11)/MAR1!$D$11,(N5002-MAR1!$C$11)/MAR1!$E$11)</f>
        <v/>
      </c>
      <c r="R5002" s="7">
        <f>IF($I5002=1,(O5002-MAR1!$B$12)/MAR1!$D$12,(O5002-MAR1!$C$12)/MAR1!$E$12)</f>
        <v/>
      </c>
      <c r="S5002" s="7">
        <f>IF($I5002=1,(P5002-MAR1!$B$13)/MAR1!$D$13,(P5002-MAR1!$C$13)/MAR1!$E$13)</f>
        <v/>
      </c>
    </row>
    <row r="5003">
      <c r="A5003" s="5" t="n">
        <v>5002</v>
      </c>
      <c r="B5003" s="5" t="n">
        <v>14</v>
      </c>
      <c r="C5003" s="5" t="n">
        <v>257</v>
      </c>
      <c r="D5003" s="5" t="n">
        <v>9</v>
      </c>
      <c r="E5003" s="5" t="n">
        <v>0</v>
      </c>
      <c r="F5003" s="5" t="n">
        <v>31.4</v>
      </c>
      <c r="G5003" s="5" t="n">
        <v>23.4</v>
      </c>
      <c r="H5003" s="5" t="n">
        <v>15.95</v>
      </c>
      <c r="I5003" s="6">
        <f>IF(E5003&gt;=Markov!$B$3,1,0)</f>
        <v/>
      </c>
      <c r="J5003" s="6">
        <f>I5002</f>
        <v/>
      </c>
      <c r="K5003" s="7">
        <f>MAR1!$B$5+MAR1!$C$5*COS(2*PI()*$C5003/365)+MAR1!$D$5*SIN(2*PI()*$C5003/365)</f>
        <v/>
      </c>
      <c r="L5003" s="7">
        <f>MAR1!$B$6+MAR1!$C$6*COS(2*PI()*$C5003/365)+MAR1!$D$6*SIN(2*PI()*$C5003/365)</f>
        <v/>
      </c>
      <c r="M5003" s="7">
        <f>MAR1!$B$7+MAR1!$C$7*COS(2*PI()*$C5003/365)+MAR1!$D$7*SIN(2*PI()*$C5003/365)</f>
        <v/>
      </c>
      <c r="N5003" s="7">
        <f>F5003-K5003</f>
        <v/>
      </c>
      <c r="O5003" s="7">
        <f>G5003-L5003</f>
        <v/>
      </c>
      <c r="P5003" s="7">
        <f>H5003-M5003</f>
        <v/>
      </c>
      <c r="Q5003" s="7">
        <f>IF($I5003=1,(N5003-MAR1!$B$11)/MAR1!$D$11,(N5003-MAR1!$C$11)/MAR1!$E$11)</f>
        <v/>
      </c>
      <c r="R5003" s="7">
        <f>IF($I5003=1,(O5003-MAR1!$B$12)/MAR1!$D$12,(O5003-MAR1!$C$12)/MAR1!$E$12)</f>
        <v/>
      </c>
      <c r="S5003" s="7">
        <f>IF($I5003=1,(P5003-MAR1!$B$13)/MAR1!$D$13,(P5003-MAR1!$C$13)/MAR1!$E$13)</f>
        <v/>
      </c>
    </row>
    <row r="5004">
      <c r="A5004" s="5" t="n">
        <v>5003</v>
      </c>
      <c r="B5004" s="5" t="n">
        <v>14</v>
      </c>
      <c r="C5004" s="5" t="n">
        <v>258</v>
      </c>
      <c r="D5004" s="5" t="n">
        <v>9</v>
      </c>
      <c r="E5004" s="5" t="n">
        <v>0</v>
      </c>
      <c r="F5004" s="5" t="n">
        <v>32.6</v>
      </c>
      <c r="G5004" s="5" t="n">
        <v>21.4</v>
      </c>
      <c r="H5004" s="5" t="n">
        <v>18.88</v>
      </c>
      <c r="I5004" s="6">
        <f>IF(E5004&gt;=Markov!$B$3,1,0)</f>
        <v/>
      </c>
      <c r="J5004" s="6">
        <f>I5003</f>
        <v/>
      </c>
      <c r="K5004" s="7">
        <f>MAR1!$B$5+MAR1!$C$5*COS(2*PI()*$C5004/365)+MAR1!$D$5*SIN(2*PI()*$C5004/365)</f>
        <v/>
      </c>
      <c r="L5004" s="7">
        <f>MAR1!$B$6+MAR1!$C$6*COS(2*PI()*$C5004/365)+MAR1!$D$6*SIN(2*PI()*$C5004/365)</f>
        <v/>
      </c>
      <c r="M5004" s="7">
        <f>MAR1!$B$7+MAR1!$C$7*COS(2*PI()*$C5004/365)+MAR1!$D$7*SIN(2*PI()*$C5004/365)</f>
        <v/>
      </c>
      <c r="N5004" s="7">
        <f>F5004-K5004</f>
        <v/>
      </c>
      <c r="O5004" s="7">
        <f>G5004-L5004</f>
        <v/>
      </c>
      <c r="P5004" s="7">
        <f>H5004-M5004</f>
        <v/>
      </c>
      <c r="Q5004" s="7">
        <f>IF($I5004=1,(N5004-MAR1!$B$11)/MAR1!$D$11,(N5004-MAR1!$C$11)/MAR1!$E$11)</f>
        <v/>
      </c>
      <c r="R5004" s="7">
        <f>IF($I5004=1,(O5004-MAR1!$B$12)/MAR1!$D$12,(O5004-MAR1!$C$12)/MAR1!$E$12)</f>
        <v/>
      </c>
      <c r="S5004" s="7">
        <f>IF($I5004=1,(P5004-MAR1!$B$13)/MAR1!$D$13,(P5004-MAR1!$C$13)/MAR1!$E$13)</f>
        <v/>
      </c>
    </row>
    <row r="5005">
      <c r="A5005" s="5" t="n">
        <v>5004</v>
      </c>
      <c r="B5005" s="5" t="n">
        <v>14</v>
      </c>
      <c r="C5005" s="5" t="n">
        <v>259</v>
      </c>
      <c r="D5005" s="5" t="n">
        <v>9</v>
      </c>
      <c r="E5005" s="5" t="n">
        <v>0</v>
      </c>
      <c r="F5005" s="5" t="n">
        <v>30.5</v>
      </c>
      <c r="G5005" s="5" t="n">
        <v>21.6</v>
      </c>
      <c r="H5005" s="5" t="n">
        <v>13.35</v>
      </c>
      <c r="I5005" s="6">
        <f>IF(E5005&gt;=Markov!$B$3,1,0)</f>
        <v/>
      </c>
      <c r="J5005" s="6">
        <f>I5004</f>
        <v/>
      </c>
      <c r="K5005" s="7">
        <f>MAR1!$B$5+MAR1!$C$5*COS(2*PI()*$C5005/365)+MAR1!$D$5*SIN(2*PI()*$C5005/365)</f>
        <v/>
      </c>
      <c r="L5005" s="7">
        <f>MAR1!$B$6+MAR1!$C$6*COS(2*PI()*$C5005/365)+MAR1!$D$6*SIN(2*PI()*$C5005/365)</f>
        <v/>
      </c>
      <c r="M5005" s="7">
        <f>MAR1!$B$7+MAR1!$C$7*COS(2*PI()*$C5005/365)+MAR1!$D$7*SIN(2*PI()*$C5005/365)</f>
        <v/>
      </c>
      <c r="N5005" s="7">
        <f>F5005-K5005</f>
        <v/>
      </c>
      <c r="O5005" s="7">
        <f>G5005-L5005</f>
        <v/>
      </c>
      <c r="P5005" s="7">
        <f>H5005-M5005</f>
        <v/>
      </c>
      <c r="Q5005" s="7">
        <f>IF($I5005=1,(N5005-MAR1!$B$11)/MAR1!$D$11,(N5005-MAR1!$C$11)/MAR1!$E$11)</f>
        <v/>
      </c>
      <c r="R5005" s="7">
        <f>IF($I5005=1,(O5005-MAR1!$B$12)/MAR1!$D$12,(O5005-MAR1!$C$12)/MAR1!$E$12)</f>
        <v/>
      </c>
      <c r="S5005" s="7">
        <f>IF($I5005=1,(P5005-MAR1!$B$13)/MAR1!$D$13,(P5005-MAR1!$C$13)/MAR1!$E$13)</f>
        <v/>
      </c>
    </row>
    <row r="5006">
      <c r="A5006" s="5" t="n">
        <v>5005</v>
      </c>
      <c r="B5006" s="5" t="n">
        <v>14</v>
      </c>
      <c r="C5006" s="5" t="n">
        <v>260</v>
      </c>
      <c r="D5006" s="5" t="n">
        <v>9</v>
      </c>
      <c r="E5006" s="5" t="n">
        <v>0</v>
      </c>
      <c r="F5006" s="5" t="n">
        <v>30.7</v>
      </c>
      <c r="G5006" s="5" t="n">
        <v>21</v>
      </c>
      <c r="H5006" s="5" t="n">
        <v>16.25</v>
      </c>
      <c r="I5006" s="6">
        <f>IF(E5006&gt;=Markov!$B$3,1,0)</f>
        <v/>
      </c>
      <c r="J5006" s="6">
        <f>I5005</f>
        <v/>
      </c>
      <c r="K5006" s="7">
        <f>MAR1!$B$5+MAR1!$C$5*COS(2*PI()*$C5006/365)+MAR1!$D$5*SIN(2*PI()*$C5006/365)</f>
        <v/>
      </c>
      <c r="L5006" s="7">
        <f>MAR1!$B$6+MAR1!$C$6*COS(2*PI()*$C5006/365)+MAR1!$D$6*SIN(2*PI()*$C5006/365)</f>
        <v/>
      </c>
      <c r="M5006" s="7">
        <f>MAR1!$B$7+MAR1!$C$7*COS(2*PI()*$C5006/365)+MAR1!$D$7*SIN(2*PI()*$C5006/365)</f>
        <v/>
      </c>
      <c r="N5006" s="7">
        <f>F5006-K5006</f>
        <v/>
      </c>
      <c r="O5006" s="7">
        <f>G5006-L5006</f>
        <v/>
      </c>
      <c r="P5006" s="7">
        <f>H5006-M5006</f>
        <v/>
      </c>
      <c r="Q5006" s="7">
        <f>IF($I5006=1,(N5006-MAR1!$B$11)/MAR1!$D$11,(N5006-MAR1!$C$11)/MAR1!$E$11)</f>
        <v/>
      </c>
      <c r="R5006" s="7">
        <f>IF($I5006=1,(O5006-MAR1!$B$12)/MAR1!$D$12,(O5006-MAR1!$C$12)/MAR1!$E$12)</f>
        <v/>
      </c>
      <c r="S5006" s="7">
        <f>IF($I5006=1,(P5006-MAR1!$B$13)/MAR1!$D$13,(P5006-MAR1!$C$13)/MAR1!$E$13)</f>
        <v/>
      </c>
    </row>
    <row r="5007">
      <c r="A5007" s="5" t="n">
        <v>5006</v>
      </c>
      <c r="B5007" s="5" t="n">
        <v>14</v>
      </c>
      <c r="C5007" s="5" t="n">
        <v>261</v>
      </c>
      <c r="D5007" s="5" t="n">
        <v>9</v>
      </c>
      <c r="E5007" s="5" t="n">
        <v>2.1</v>
      </c>
      <c r="F5007" s="5" t="n">
        <v>28.8</v>
      </c>
      <c r="G5007" s="5" t="n">
        <v>22.1</v>
      </c>
      <c r="H5007" s="5" t="n">
        <v>10.76</v>
      </c>
      <c r="I5007" s="6">
        <f>IF(E5007&gt;=Markov!$B$3,1,0)</f>
        <v/>
      </c>
      <c r="J5007" s="6">
        <f>I5006</f>
        <v/>
      </c>
      <c r="K5007" s="7">
        <f>MAR1!$B$5+MAR1!$C$5*COS(2*PI()*$C5007/365)+MAR1!$D$5*SIN(2*PI()*$C5007/365)</f>
        <v/>
      </c>
      <c r="L5007" s="7">
        <f>MAR1!$B$6+MAR1!$C$6*COS(2*PI()*$C5007/365)+MAR1!$D$6*SIN(2*PI()*$C5007/365)</f>
        <v/>
      </c>
      <c r="M5007" s="7">
        <f>MAR1!$B$7+MAR1!$C$7*COS(2*PI()*$C5007/365)+MAR1!$D$7*SIN(2*PI()*$C5007/365)</f>
        <v/>
      </c>
      <c r="N5007" s="7">
        <f>F5007-K5007</f>
        <v/>
      </c>
      <c r="O5007" s="7">
        <f>G5007-L5007</f>
        <v/>
      </c>
      <c r="P5007" s="7">
        <f>H5007-M5007</f>
        <v/>
      </c>
      <c r="Q5007" s="7">
        <f>IF($I5007=1,(N5007-MAR1!$B$11)/MAR1!$D$11,(N5007-MAR1!$C$11)/MAR1!$E$11)</f>
        <v/>
      </c>
      <c r="R5007" s="7">
        <f>IF($I5007=1,(O5007-MAR1!$B$12)/MAR1!$D$12,(O5007-MAR1!$C$12)/MAR1!$E$12)</f>
        <v/>
      </c>
      <c r="S5007" s="7">
        <f>IF($I5007=1,(P5007-MAR1!$B$13)/MAR1!$D$13,(P5007-MAR1!$C$13)/MAR1!$E$13)</f>
        <v/>
      </c>
    </row>
    <row r="5008">
      <c r="A5008" s="5" t="n">
        <v>5007</v>
      </c>
      <c r="B5008" s="5" t="n">
        <v>14</v>
      </c>
      <c r="C5008" s="5" t="n">
        <v>262</v>
      </c>
      <c r="D5008" s="5" t="n">
        <v>9</v>
      </c>
      <c r="E5008" s="5" t="n">
        <v>11.4</v>
      </c>
      <c r="F5008" s="5" t="n">
        <v>30.3</v>
      </c>
      <c r="G5008" s="5" t="n">
        <v>23.2</v>
      </c>
      <c r="H5008" s="5" t="n">
        <v>9.960000000000001</v>
      </c>
      <c r="I5008" s="6">
        <f>IF(E5008&gt;=Markov!$B$3,1,0)</f>
        <v/>
      </c>
      <c r="J5008" s="6">
        <f>I5007</f>
        <v/>
      </c>
      <c r="K5008" s="7">
        <f>MAR1!$B$5+MAR1!$C$5*COS(2*PI()*$C5008/365)+MAR1!$D$5*SIN(2*PI()*$C5008/365)</f>
        <v/>
      </c>
      <c r="L5008" s="7">
        <f>MAR1!$B$6+MAR1!$C$6*COS(2*PI()*$C5008/365)+MAR1!$D$6*SIN(2*PI()*$C5008/365)</f>
        <v/>
      </c>
      <c r="M5008" s="7">
        <f>MAR1!$B$7+MAR1!$C$7*COS(2*PI()*$C5008/365)+MAR1!$D$7*SIN(2*PI()*$C5008/365)</f>
        <v/>
      </c>
      <c r="N5008" s="7">
        <f>F5008-K5008</f>
        <v/>
      </c>
      <c r="O5008" s="7">
        <f>G5008-L5008</f>
        <v/>
      </c>
      <c r="P5008" s="7">
        <f>H5008-M5008</f>
        <v/>
      </c>
      <c r="Q5008" s="7">
        <f>IF($I5008=1,(N5008-MAR1!$B$11)/MAR1!$D$11,(N5008-MAR1!$C$11)/MAR1!$E$11)</f>
        <v/>
      </c>
      <c r="R5008" s="7">
        <f>IF($I5008=1,(O5008-MAR1!$B$12)/MAR1!$D$12,(O5008-MAR1!$C$12)/MAR1!$E$12)</f>
        <v/>
      </c>
      <c r="S5008" s="7">
        <f>IF($I5008=1,(P5008-MAR1!$B$13)/MAR1!$D$13,(P5008-MAR1!$C$13)/MAR1!$E$13)</f>
        <v/>
      </c>
    </row>
    <row r="5009">
      <c r="A5009" s="5" t="n">
        <v>5008</v>
      </c>
      <c r="B5009" s="5" t="n">
        <v>14</v>
      </c>
      <c r="C5009" s="5" t="n">
        <v>263</v>
      </c>
      <c r="D5009" s="5" t="n">
        <v>9</v>
      </c>
      <c r="E5009" s="5" t="n">
        <v>32.8</v>
      </c>
      <c r="F5009" s="5" t="n">
        <v>26.7</v>
      </c>
      <c r="G5009" s="5" t="n">
        <v>20.2</v>
      </c>
      <c r="H5009" s="5" t="n">
        <v>9.470000000000001</v>
      </c>
      <c r="I5009" s="6">
        <f>IF(E5009&gt;=Markov!$B$3,1,0)</f>
        <v/>
      </c>
      <c r="J5009" s="6">
        <f>I5008</f>
        <v/>
      </c>
      <c r="K5009" s="7">
        <f>MAR1!$B$5+MAR1!$C$5*COS(2*PI()*$C5009/365)+MAR1!$D$5*SIN(2*PI()*$C5009/365)</f>
        <v/>
      </c>
      <c r="L5009" s="7">
        <f>MAR1!$B$6+MAR1!$C$6*COS(2*PI()*$C5009/365)+MAR1!$D$6*SIN(2*PI()*$C5009/365)</f>
        <v/>
      </c>
      <c r="M5009" s="7">
        <f>MAR1!$B$7+MAR1!$C$7*COS(2*PI()*$C5009/365)+MAR1!$D$7*SIN(2*PI()*$C5009/365)</f>
        <v/>
      </c>
      <c r="N5009" s="7">
        <f>F5009-K5009</f>
        <v/>
      </c>
      <c r="O5009" s="7">
        <f>G5009-L5009</f>
        <v/>
      </c>
      <c r="P5009" s="7">
        <f>H5009-M5009</f>
        <v/>
      </c>
      <c r="Q5009" s="7">
        <f>IF($I5009=1,(N5009-MAR1!$B$11)/MAR1!$D$11,(N5009-MAR1!$C$11)/MAR1!$E$11)</f>
        <v/>
      </c>
      <c r="R5009" s="7">
        <f>IF($I5009=1,(O5009-MAR1!$B$12)/MAR1!$D$12,(O5009-MAR1!$C$12)/MAR1!$E$12)</f>
        <v/>
      </c>
      <c r="S5009" s="7">
        <f>IF($I5009=1,(P5009-MAR1!$B$13)/MAR1!$D$13,(P5009-MAR1!$C$13)/MAR1!$E$13)</f>
        <v/>
      </c>
    </row>
    <row r="5010">
      <c r="A5010" s="5" t="n">
        <v>5009</v>
      </c>
      <c r="B5010" s="5" t="n">
        <v>14</v>
      </c>
      <c r="C5010" s="5" t="n">
        <v>264</v>
      </c>
      <c r="D5010" s="5" t="n">
        <v>9</v>
      </c>
      <c r="E5010" s="5" t="n">
        <v>0</v>
      </c>
      <c r="F5010" s="5" t="n">
        <v>29.4</v>
      </c>
      <c r="G5010" s="5" t="n">
        <v>20.7</v>
      </c>
      <c r="H5010" s="5" t="n">
        <v>20.48</v>
      </c>
      <c r="I5010" s="6">
        <f>IF(E5010&gt;=Markov!$B$3,1,0)</f>
        <v/>
      </c>
      <c r="J5010" s="6">
        <f>I5009</f>
        <v/>
      </c>
      <c r="K5010" s="7">
        <f>MAR1!$B$5+MAR1!$C$5*COS(2*PI()*$C5010/365)+MAR1!$D$5*SIN(2*PI()*$C5010/365)</f>
        <v/>
      </c>
      <c r="L5010" s="7">
        <f>MAR1!$B$6+MAR1!$C$6*COS(2*PI()*$C5010/365)+MAR1!$D$6*SIN(2*PI()*$C5010/365)</f>
        <v/>
      </c>
      <c r="M5010" s="7">
        <f>MAR1!$B$7+MAR1!$C$7*COS(2*PI()*$C5010/365)+MAR1!$D$7*SIN(2*PI()*$C5010/365)</f>
        <v/>
      </c>
      <c r="N5010" s="7">
        <f>F5010-K5010</f>
        <v/>
      </c>
      <c r="O5010" s="7">
        <f>G5010-L5010</f>
        <v/>
      </c>
      <c r="P5010" s="7">
        <f>H5010-M5010</f>
        <v/>
      </c>
      <c r="Q5010" s="7">
        <f>IF($I5010=1,(N5010-MAR1!$B$11)/MAR1!$D$11,(N5010-MAR1!$C$11)/MAR1!$E$11)</f>
        <v/>
      </c>
      <c r="R5010" s="7">
        <f>IF($I5010=1,(O5010-MAR1!$B$12)/MAR1!$D$12,(O5010-MAR1!$C$12)/MAR1!$E$12)</f>
        <v/>
      </c>
      <c r="S5010" s="7">
        <f>IF($I5010=1,(P5010-MAR1!$B$13)/MAR1!$D$13,(P5010-MAR1!$C$13)/MAR1!$E$13)</f>
        <v/>
      </c>
    </row>
    <row r="5011">
      <c r="A5011" s="5" t="n">
        <v>5010</v>
      </c>
      <c r="B5011" s="5" t="n">
        <v>14</v>
      </c>
      <c r="C5011" s="5" t="n">
        <v>265</v>
      </c>
      <c r="D5011" s="5" t="n">
        <v>9</v>
      </c>
      <c r="E5011" s="5" t="n">
        <v>0</v>
      </c>
      <c r="F5011" s="5" t="n">
        <v>31.6</v>
      </c>
      <c r="G5011" s="5" t="n">
        <v>21.7</v>
      </c>
      <c r="H5011" s="5" t="n">
        <v>17.54</v>
      </c>
      <c r="I5011" s="6">
        <f>IF(E5011&gt;=Markov!$B$3,1,0)</f>
        <v/>
      </c>
      <c r="J5011" s="6">
        <f>I5010</f>
        <v/>
      </c>
      <c r="K5011" s="7">
        <f>MAR1!$B$5+MAR1!$C$5*COS(2*PI()*$C5011/365)+MAR1!$D$5*SIN(2*PI()*$C5011/365)</f>
        <v/>
      </c>
      <c r="L5011" s="7">
        <f>MAR1!$B$6+MAR1!$C$6*COS(2*PI()*$C5011/365)+MAR1!$D$6*SIN(2*PI()*$C5011/365)</f>
        <v/>
      </c>
      <c r="M5011" s="7">
        <f>MAR1!$B$7+MAR1!$C$7*COS(2*PI()*$C5011/365)+MAR1!$D$7*SIN(2*PI()*$C5011/365)</f>
        <v/>
      </c>
      <c r="N5011" s="7">
        <f>F5011-K5011</f>
        <v/>
      </c>
      <c r="O5011" s="7">
        <f>G5011-L5011</f>
        <v/>
      </c>
      <c r="P5011" s="7">
        <f>H5011-M5011</f>
        <v/>
      </c>
      <c r="Q5011" s="7">
        <f>IF($I5011=1,(N5011-MAR1!$B$11)/MAR1!$D$11,(N5011-MAR1!$C$11)/MAR1!$E$11)</f>
        <v/>
      </c>
      <c r="R5011" s="7">
        <f>IF($I5011=1,(O5011-MAR1!$B$12)/MAR1!$D$12,(O5011-MAR1!$C$12)/MAR1!$E$12)</f>
        <v/>
      </c>
      <c r="S5011" s="7">
        <f>IF($I5011=1,(P5011-MAR1!$B$13)/MAR1!$D$13,(P5011-MAR1!$C$13)/MAR1!$E$13)</f>
        <v/>
      </c>
    </row>
    <row r="5012">
      <c r="A5012" s="5" t="n">
        <v>5011</v>
      </c>
      <c r="B5012" s="5" t="n">
        <v>14</v>
      </c>
      <c r="C5012" s="5" t="n">
        <v>266</v>
      </c>
      <c r="D5012" s="5" t="n">
        <v>9</v>
      </c>
      <c r="E5012" s="5" t="n">
        <v>0</v>
      </c>
      <c r="F5012" s="5" t="n">
        <v>32.4</v>
      </c>
      <c r="G5012" s="5" t="n">
        <v>22</v>
      </c>
      <c r="H5012" s="5" t="n">
        <v>18.73</v>
      </c>
      <c r="I5012" s="6">
        <f>IF(E5012&gt;=Markov!$B$3,1,0)</f>
        <v/>
      </c>
      <c r="J5012" s="6">
        <f>I5011</f>
        <v/>
      </c>
      <c r="K5012" s="7">
        <f>MAR1!$B$5+MAR1!$C$5*COS(2*PI()*$C5012/365)+MAR1!$D$5*SIN(2*PI()*$C5012/365)</f>
        <v/>
      </c>
      <c r="L5012" s="7">
        <f>MAR1!$B$6+MAR1!$C$6*COS(2*PI()*$C5012/365)+MAR1!$D$6*SIN(2*PI()*$C5012/365)</f>
        <v/>
      </c>
      <c r="M5012" s="7">
        <f>MAR1!$B$7+MAR1!$C$7*COS(2*PI()*$C5012/365)+MAR1!$D$7*SIN(2*PI()*$C5012/365)</f>
        <v/>
      </c>
      <c r="N5012" s="7">
        <f>F5012-K5012</f>
        <v/>
      </c>
      <c r="O5012" s="7">
        <f>G5012-L5012</f>
        <v/>
      </c>
      <c r="P5012" s="7">
        <f>H5012-M5012</f>
        <v/>
      </c>
      <c r="Q5012" s="7">
        <f>IF($I5012=1,(N5012-MAR1!$B$11)/MAR1!$D$11,(N5012-MAR1!$C$11)/MAR1!$E$11)</f>
        <v/>
      </c>
      <c r="R5012" s="7">
        <f>IF($I5012=1,(O5012-MAR1!$B$12)/MAR1!$D$12,(O5012-MAR1!$C$12)/MAR1!$E$12)</f>
        <v/>
      </c>
      <c r="S5012" s="7">
        <f>IF($I5012=1,(P5012-MAR1!$B$13)/MAR1!$D$13,(P5012-MAR1!$C$13)/MAR1!$E$13)</f>
        <v/>
      </c>
    </row>
    <row r="5013">
      <c r="A5013" s="5" t="n">
        <v>5012</v>
      </c>
      <c r="B5013" s="5" t="n">
        <v>14</v>
      </c>
      <c r="C5013" s="5" t="n">
        <v>267</v>
      </c>
      <c r="D5013" s="5" t="n">
        <v>9</v>
      </c>
      <c r="E5013" s="5" t="n">
        <v>0</v>
      </c>
      <c r="F5013" s="5" t="n">
        <v>34.4</v>
      </c>
      <c r="G5013" s="5" t="n">
        <v>24.5</v>
      </c>
      <c r="H5013" s="5" t="n">
        <v>15.22</v>
      </c>
      <c r="I5013" s="6">
        <f>IF(E5013&gt;=Markov!$B$3,1,0)</f>
        <v/>
      </c>
      <c r="J5013" s="6">
        <f>I5012</f>
        <v/>
      </c>
      <c r="K5013" s="7">
        <f>MAR1!$B$5+MAR1!$C$5*COS(2*PI()*$C5013/365)+MAR1!$D$5*SIN(2*PI()*$C5013/365)</f>
        <v/>
      </c>
      <c r="L5013" s="7">
        <f>MAR1!$B$6+MAR1!$C$6*COS(2*PI()*$C5013/365)+MAR1!$D$6*SIN(2*PI()*$C5013/365)</f>
        <v/>
      </c>
      <c r="M5013" s="7">
        <f>MAR1!$B$7+MAR1!$C$7*COS(2*PI()*$C5013/365)+MAR1!$D$7*SIN(2*PI()*$C5013/365)</f>
        <v/>
      </c>
      <c r="N5013" s="7">
        <f>F5013-K5013</f>
        <v/>
      </c>
      <c r="O5013" s="7">
        <f>G5013-L5013</f>
        <v/>
      </c>
      <c r="P5013" s="7">
        <f>H5013-M5013</f>
        <v/>
      </c>
      <c r="Q5013" s="7">
        <f>IF($I5013=1,(N5013-MAR1!$B$11)/MAR1!$D$11,(N5013-MAR1!$C$11)/MAR1!$E$11)</f>
        <v/>
      </c>
      <c r="R5013" s="7">
        <f>IF($I5013=1,(O5013-MAR1!$B$12)/MAR1!$D$12,(O5013-MAR1!$C$12)/MAR1!$E$12)</f>
        <v/>
      </c>
      <c r="S5013" s="7">
        <f>IF($I5013=1,(P5013-MAR1!$B$13)/MAR1!$D$13,(P5013-MAR1!$C$13)/MAR1!$E$13)</f>
        <v/>
      </c>
    </row>
    <row r="5014">
      <c r="A5014" s="5" t="n">
        <v>5013</v>
      </c>
      <c r="B5014" s="5" t="n">
        <v>14</v>
      </c>
      <c r="C5014" s="5" t="n">
        <v>268</v>
      </c>
      <c r="D5014" s="5" t="n">
        <v>9</v>
      </c>
      <c r="E5014" s="5" t="n">
        <v>0</v>
      </c>
      <c r="F5014" s="5" t="n">
        <v>29.6</v>
      </c>
      <c r="G5014" s="5" t="n">
        <v>22.2</v>
      </c>
      <c r="H5014" s="5" t="n">
        <v>7.49</v>
      </c>
      <c r="I5014" s="6">
        <f>IF(E5014&gt;=Markov!$B$3,1,0)</f>
        <v/>
      </c>
      <c r="J5014" s="6">
        <f>I5013</f>
        <v/>
      </c>
      <c r="K5014" s="7">
        <f>MAR1!$B$5+MAR1!$C$5*COS(2*PI()*$C5014/365)+MAR1!$D$5*SIN(2*PI()*$C5014/365)</f>
        <v/>
      </c>
      <c r="L5014" s="7">
        <f>MAR1!$B$6+MAR1!$C$6*COS(2*PI()*$C5014/365)+MAR1!$D$6*SIN(2*PI()*$C5014/365)</f>
        <v/>
      </c>
      <c r="M5014" s="7">
        <f>MAR1!$B$7+MAR1!$C$7*COS(2*PI()*$C5014/365)+MAR1!$D$7*SIN(2*PI()*$C5014/365)</f>
        <v/>
      </c>
      <c r="N5014" s="7">
        <f>F5014-K5014</f>
        <v/>
      </c>
      <c r="O5014" s="7">
        <f>G5014-L5014</f>
        <v/>
      </c>
      <c r="P5014" s="7">
        <f>H5014-M5014</f>
        <v/>
      </c>
      <c r="Q5014" s="7">
        <f>IF($I5014=1,(N5014-MAR1!$B$11)/MAR1!$D$11,(N5014-MAR1!$C$11)/MAR1!$E$11)</f>
        <v/>
      </c>
      <c r="R5014" s="7">
        <f>IF($I5014=1,(O5014-MAR1!$B$12)/MAR1!$D$12,(O5014-MAR1!$C$12)/MAR1!$E$12)</f>
        <v/>
      </c>
      <c r="S5014" s="7">
        <f>IF($I5014=1,(P5014-MAR1!$B$13)/MAR1!$D$13,(P5014-MAR1!$C$13)/MAR1!$E$13)</f>
        <v/>
      </c>
    </row>
    <row r="5015">
      <c r="A5015" s="5" t="n">
        <v>5014</v>
      </c>
      <c r="B5015" s="5" t="n">
        <v>14</v>
      </c>
      <c r="C5015" s="5" t="n">
        <v>269</v>
      </c>
      <c r="D5015" s="5" t="n">
        <v>9</v>
      </c>
      <c r="E5015" s="5" t="n">
        <v>0</v>
      </c>
      <c r="F5015" s="5" t="n">
        <v>28.5</v>
      </c>
      <c r="G5015" s="5" t="n">
        <v>20.5</v>
      </c>
      <c r="H5015" s="5" t="n">
        <v>10.28</v>
      </c>
      <c r="I5015" s="6">
        <f>IF(E5015&gt;=Markov!$B$3,1,0)</f>
        <v/>
      </c>
      <c r="J5015" s="6">
        <f>I5014</f>
        <v/>
      </c>
      <c r="K5015" s="7">
        <f>MAR1!$B$5+MAR1!$C$5*COS(2*PI()*$C5015/365)+MAR1!$D$5*SIN(2*PI()*$C5015/365)</f>
        <v/>
      </c>
      <c r="L5015" s="7">
        <f>MAR1!$B$6+MAR1!$C$6*COS(2*PI()*$C5015/365)+MAR1!$D$6*SIN(2*PI()*$C5015/365)</f>
        <v/>
      </c>
      <c r="M5015" s="7">
        <f>MAR1!$B$7+MAR1!$C$7*COS(2*PI()*$C5015/365)+MAR1!$D$7*SIN(2*PI()*$C5015/365)</f>
        <v/>
      </c>
      <c r="N5015" s="7">
        <f>F5015-K5015</f>
        <v/>
      </c>
      <c r="O5015" s="7">
        <f>G5015-L5015</f>
        <v/>
      </c>
      <c r="P5015" s="7">
        <f>H5015-M5015</f>
        <v/>
      </c>
      <c r="Q5015" s="7">
        <f>IF($I5015=1,(N5015-MAR1!$B$11)/MAR1!$D$11,(N5015-MAR1!$C$11)/MAR1!$E$11)</f>
        <v/>
      </c>
      <c r="R5015" s="7">
        <f>IF($I5015=1,(O5015-MAR1!$B$12)/MAR1!$D$12,(O5015-MAR1!$C$12)/MAR1!$E$12)</f>
        <v/>
      </c>
      <c r="S5015" s="7">
        <f>IF($I5015=1,(P5015-MAR1!$B$13)/MAR1!$D$13,(P5015-MAR1!$C$13)/MAR1!$E$13)</f>
        <v/>
      </c>
    </row>
    <row r="5016">
      <c r="A5016" s="5" t="n">
        <v>5015</v>
      </c>
      <c r="B5016" s="5" t="n">
        <v>14</v>
      </c>
      <c r="C5016" s="5" t="n">
        <v>270</v>
      </c>
      <c r="D5016" s="5" t="n">
        <v>9</v>
      </c>
      <c r="E5016" s="5" t="n">
        <v>0</v>
      </c>
      <c r="F5016" s="5" t="n">
        <v>28.7</v>
      </c>
      <c r="G5016" s="5" t="n">
        <v>21.6</v>
      </c>
      <c r="H5016" s="5" t="n">
        <v>9.140000000000001</v>
      </c>
      <c r="I5016" s="6">
        <f>IF(E5016&gt;=Markov!$B$3,1,0)</f>
        <v/>
      </c>
      <c r="J5016" s="6">
        <f>I5015</f>
        <v/>
      </c>
      <c r="K5016" s="7">
        <f>MAR1!$B$5+MAR1!$C$5*COS(2*PI()*$C5016/365)+MAR1!$D$5*SIN(2*PI()*$C5016/365)</f>
        <v/>
      </c>
      <c r="L5016" s="7">
        <f>MAR1!$B$6+MAR1!$C$6*COS(2*PI()*$C5016/365)+MAR1!$D$6*SIN(2*PI()*$C5016/365)</f>
        <v/>
      </c>
      <c r="M5016" s="7">
        <f>MAR1!$B$7+MAR1!$C$7*COS(2*PI()*$C5016/365)+MAR1!$D$7*SIN(2*PI()*$C5016/365)</f>
        <v/>
      </c>
      <c r="N5016" s="7">
        <f>F5016-K5016</f>
        <v/>
      </c>
      <c r="O5016" s="7">
        <f>G5016-L5016</f>
        <v/>
      </c>
      <c r="P5016" s="7">
        <f>H5016-M5016</f>
        <v/>
      </c>
      <c r="Q5016" s="7">
        <f>IF($I5016=1,(N5016-MAR1!$B$11)/MAR1!$D$11,(N5016-MAR1!$C$11)/MAR1!$E$11)</f>
        <v/>
      </c>
      <c r="R5016" s="7">
        <f>IF($I5016=1,(O5016-MAR1!$B$12)/MAR1!$D$12,(O5016-MAR1!$C$12)/MAR1!$E$12)</f>
        <v/>
      </c>
      <c r="S5016" s="7">
        <f>IF($I5016=1,(P5016-MAR1!$B$13)/MAR1!$D$13,(P5016-MAR1!$C$13)/MAR1!$E$13)</f>
        <v/>
      </c>
    </row>
    <row r="5017">
      <c r="A5017" s="5" t="n">
        <v>5016</v>
      </c>
      <c r="B5017" s="5" t="n">
        <v>14</v>
      </c>
      <c r="C5017" s="5" t="n">
        <v>271</v>
      </c>
      <c r="D5017" s="5" t="n">
        <v>9</v>
      </c>
      <c r="E5017" s="5" t="n">
        <v>62.4</v>
      </c>
      <c r="F5017" s="5" t="n">
        <v>23.4</v>
      </c>
      <c r="G5017" s="5" t="n">
        <v>19.3</v>
      </c>
      <c r="H5017" s="5" t="n">
        <v>6.07</v>
      </c>
      <c r="I5017" s="6">
        <f>IF(E5017&gt;=Markov!$B$3,1,0)</f>
        <v/>
      </c>
      <c r="J5017" s="6">
        <f>I5016</f>
        <v/>
      </c>
      <c r="K5017" s="7">
        <f>MAR1!$B$5+MAR1!$C$5*COS(2*PI()*$C5017/365)+MAR1!$D$5*SIN(2*PI()*$C5017/365)</f>
        <v/>
      </c>
      <c r="L5017" s="7">
        <f>MAR1!$B$6+MAR1!$C$6*COS(2*PI()*$C5017/365)+MAR1!$D$6*SIN(2*PI()*$C5017/365)</f>
        <v/>
      </c>
      <c r="M5017" s="7">
        <f>MAR1!$B$7+MAR1!$C$7*COS(2*PI()*$C5017/365)+MAR1!$D$7*SIN(2*PI()*$C5017/365)</f>
        <v/>
      </c>
      <c r="N5017" s="7">
        <f>F5017-K5017</f>
        <v/>
      </c>
      <c r="O5017" s="7">
        <f>G5017-L5017</f>
        <v/>
      </c>
      <c r="P5017" s="7">
        <f>H5017-M5017</f>
        <v/>
      </c>
      <c r="Q5017" s="7">
        <f>IF($I5017=1,(N5017-MAR1!$B$11)/MAR1!$D$11,(N5017-MAR1!$C$11)/MAR1!$E$11)</f>
        <v/>
      </c>
      <c r="R5017" s="7">
        <f>IF($I5017=1,(O5017-MAR1!$B$12)/MAR1!$D$12,(O5017-MAR1!$C$12)/MAR1!$E$12)</f>
        <v/>
      </c>
      <c r="S5017" s="7">
        <f>IF($I5017=1,(P5017-MAR1!$B$13)/MAR1!$D$13,(P5017-MAR1!$C$13)/MAR1!$E$13)</f>
        <v/>
      </c>
    </row>
    <row r="5018">
      <c r="A5018" s="5" t="n">
        <v>5017</v>
      </c>
      <c r="B5018" s="5" t="n">
        <v>14</v>
      </c>
      <c r="C5018" s="5" t="n">
        <v>272</v>
      </c>
      <c r="D5018" s="5" t="n">
        <v>9</v>
      </c>
      <c r="E5018" s="5" t="n">
        <v>12.9</v>
      </c>
      <c r="F5018" s="5" t="n">
        <v>25.1</v>
      </c>
      <c r="G5018" s="5" t="n">
        <v>18.9</v>
      </c>
      <c r="H5018" s="5" t="n">
        <v>9.15</v>
      </c>
      <c r="I5018" s="6">
        <f>IF(E5018&gt;=Markov!$B$3,1,0)</f>
        <v/>
      </c>
      <c r="J5018" s="6">
        <f>I5017</f>
        <v/>
      </c>
      <c r="K5018" s="7">
        <f>MAR1!$B$5+MAR1!$C$5*COS(2*PI()*$C5018/365)+MAR1!$D$5*SIN(2*PI()*$C5018/365)</f>
        <v/>
      </c>
      <c r="L5018" s="7">
        <f>MAR1!$B$6+MAR1!$C$6*COS(2*PI()*$C5018/365)+MAR1!$D$6*SIN(2*PI()*$C5018/365)</f>
        <v/>
      </c>
      <c r="M5018" s="7">
        <f>MAR1!$B$7+MAR1!$C$7*COS(2*PI()*$C5018/365)+MAR1!$D$7*SIN(2*PI()*$C5018/365)</f>
        <v/>
      </c>
      <c r="N5018" s="7">
        <f>F5018-K5018</f>
        <v/>
      </c>
      <c r="O5018" s="7">
        <f>G5018-L5018</f>
        <v/>
      </c>
      <c r="P5018" s="7">
        <f>H5018-M5018</f>
        <v/>
      </c>
      <c r="Q5018" s="7">
        <f>IF($I5018=1,(N5018-MAR1!$B$11)/MAR1!$D$11,(N5018-MAR1!$C$11)/MAR1!$E$11)</f>
        <v/>
      </c>
      <c r="R5018" s="7">
        <f>IF($I5018=1,(O5018-MAR1!$B$12)/MAR1!$D$12,(O5018-MAR1!$C$12)/MAR1!$E$12)</f>
        <v/>
      </c>
      <c r="S5018" s="7">
        <f>IF($I5018=1,(P5018-MAR1!$B$13)/MAR1!$D$13,(P5018-MAR1!$C$13)/MAR1!$E$13)</f>
        <v/>
      </c>
    </row>
    <row r="5019">
      <c r="A5019" s="5" t="n">
        <v>5018</v>
      </c>
      <c r="B5019" s="5" t="n">
        <v>14</v>
      </c>
      <c r="C5019" s="5" t="n">
        <v>273</v>
      </c>
      <c r="D5019" s="5" t="n">
        <v>9</v>
      </c>
      <c r="E5019" s="5" t="n">
        <v>1</v>
      </c>
      <c r="F5019" s="5" t="n">
        <v>25.1</v>
      </c>
      <c r="G5019" s="5" t="n">
        <v>19.5</v>
      </c>
      <c r="H5019" s="5" t="n">
        <v>5.55</v>
      </c>
      <c r="I5019" s="6">
        <f>IF(E5019&gt;=Markov!$B$3,1,0)</f>
        <v/>
      </c>
      <c r="J5019" s="6">
        <f>I5018</f>
        <v/>
      </c>
      <c r="K5019" s="7">
        <f>MAR1!$B$5+MAR1!$C$5*COS(2*PI()*$C5019/365)+MAR1!$D$5*SIN(2*PI()*$C5019/365)</f>
        <v/>
      </c>
      <c r="L5019" s="7">
        <f>MAR1!$B$6+MAR1!$C$6*COS(2*PI()*$C5019/365)+MAR1!$D$6*SIN(2*PI()*$C5019/365)</f>
        <v/>
      </c>
      <c r="M5019" s="7">
        <f>MAR1!$B$7+MAR1!$C$7*COS(2*PI()*$C5019/365)+MAR1!$D$7*SIN(2*PI()*$C5019/365)</f>
        <v/>
      </c>
      <c r="N5019" s="7">
        <f>F5019-K5019</f>
        <v/>
      </c>
      <c r="O5019" s="7">
        <f>G5019-L5019</f>
        <v/>
      </c>
      <c r="P5019" s="7">
        <f>H5019-M5019</f>
        <v/>
      </c>
      <c r="Q5019" s="7">
        <f>IF($I5019=1,(N5019-MAR1!$B$11)/MAR1!$D$11,(N5019-MAR1!$C$11)/MAR1!$E$11)</f>
        <v/>
      </c>
      <c r="R5019" s="7">
        <f>IF($I5019=1,(O5019-MAR1!$B$12)/MAR1!$D$12,(O5019-MAR1!$C$12)/MAR1!$E$12)</f>
        <v/>
      </c>
      <c r="S5019" s="7">
        <f>IF($I5019=1,(P5019-MAR1!$B$13)/MAR1!$D$13,(P5019-MAR1!$C$13)/MAR1!$E$13)</f>
        <v/>
      </c>
    </row>
    <row r="5020">
      <c r="A5020" s="5" t="n">
        <v>5019</v>
      </c>
      <c r="B5020" s="5" t="n">
        <v>14</v>
      </c>
      <c r="C5020" s="5" t="n">
        <v>274</v>
      </c>
      <c r="D5020" s="5" t="n">
        <v>10</v>
      </c>
      <c r="E5020" s="5" t="n">
        <v>0</v>
      </c>
      <c r="F5020" s="5" t="n">
        <v>28.7</v>
      </c>
      <c r="G5020" s="5" t="n">
        <v>21.4</v>
      </c>
      <c r="H5020" s="5" t="n">
        <v>11.08</v>
      </c>
      <c r="I5020" s="6">
        <f>IF(E5020&gt;=Markov!$B$3,1,0)</f>
        <v/>
      </c>
      <c r="J5020" s="6">
        <f>I5019</f>
        <v/>
      </c>
      <c r="K5020" s="7">
        <f>MAR1!$B$5+MAR1!$C$5*COS(2*PI()*$C5020/365)+MAR1!$D$5*SIN(2*PI()*$C5020/365)</f>
        <v/>
      </c>
      <c r="L5020" s="7">
        <f>MAR1!$B$6+MAR1!$C$6*COS(2*PI()*$C5020/365)+MAR1!$D$6*SIN(2*PI()*$C5020/365)</f>
        <v/>
      </c>
      <c r="M5020" s="7">
        <f>MAR1!$B$7+MAR1!$C$7*COS(2*PI()*$C5020/365)+MAR1!$D$7*SIN(2*PI()*$C5020/365)</f>
        <v/>
      </c>
      <c r="N5020" s="7">
        <f>F5020-K5020</f>
        <v/>
      </c>
      <c r="O5020" s="7">
        <f>G5020-L5020</f>
        <v/>
      </c>
      <c r="P5020" s="7">
        <f>H5020-M5020</f>
        <v/>
      </c>
      <c r="Q5020" s="7">
        <f>IF($I5020=1,(N5020-MAR1!$B$11)/MAR1!$D$11,(N5020-MAR1!$C$11)/MAR1!$E$11)</f>
        <v/>
      </c>
      <c r="R5020" s="7">
        <f>IF($I5020=1,(O5020-MAR1!$B$12)/MAR1!$D$12,(O5020-MAR1!$C$12)/MAR1!$E$12)</f>
        <v/>
      </c>
      <c r="S5020" s="7">
        <f>IF($I5020=1,(P5020-MAR1!$B$13)/MAR1!$D$13,(P5020-MAR1!$C$13)/MAR1!$E$13)</f>
        <v/>
      </c>
    </row>
    <row r="5021">
      <c r="A5021" s="5" t="n">
        <v>5020</v>
      </c>
      <c r="B5021" s="5" t="n">
        <v>14</v>
      </c>
      <c r="C5021" s="5" t="n">
        <v>275</v>
      </c>
      <c r="D5021" s="5" t="n">
        <v>10</v>
      </c>
      <c r="E5021" s="5" t="n">
        <v>0</v>
      </c>
      <c r="F5021" s="5" t="n">
        <v>33.1</v>
      </c>
      <c r="G5021" s="5" t="n">
        <v>22.2</v>
      </c>
      <c r="H5021" s="5" t="n">
        <v>6.47</v>
      </c>
      <c r="I5021" s="6">
        <f>IF(E5021&gt;=Markov!$B$3,1,0)</f>
        <v/>
      </c>
      <c r="J5021" s="6">
        <f>I5020</f>
        <v/>
      </c>
      <c r="K5021" s="7">
        <f>MAR1!$B$5+MAR1!$C$5*COS(2*PI()*$C5021/365)+MAR1!$D$5*SIN(2*PI()*$C5021/365)</f>
        <v/>
      </c>
      <c r="L5021" s="7">
        <f>MAR1!$B$6+MAR1!$C$6*COS(2*PI()*$C5021/365)+MAR1!$D$6*SIN(2*PI()*$C5021/365)</f>
        <v/>
      </c>
      <c r="M5021" s="7">
        <f>MAR1!$B$7+MAR1!$C$7*COS(2*PI()*$C5021/365)+MAR1!$D$7*SIN(2*PI()*$C5021/365)</f>
        <v/>
      </c>
      <c r="N5021" s="7">
        <f>F5021-K5021</f>
        <v/>
      </c>
      <c r="O5021" s="7">
        <f>G5021-L5021</f>
        <v/>
      </c>
      <c r="P5021" s="7">
        <f>H5021-M5021</f>
        <v/>
      </c>
      <c r="Q5021" s="7">
        <f>IF($I5021=1,(N5021-MAR1!$B$11)/MAR1!$D$11,(N5021-MAR1!$C$11)/MAR1!$E$11)</f>
        <v/>
      </c>
      <c r="R5021" s="7">
        <f>IF($I5021=1,(O5021-MAR1!$B$12)/MAR1!$D$12,(O5021-MAR1!$C$12)/MAR1!$E$12)</f>
        <v/>
      </c>
      <c r="S5021" s="7">
        <f>IF($I5021=1,(P5021-MAR1!$B$13)/MAR1!$D$13,(P5021-MAR1!$C$13)/MAR1!$E$13)</f>
        <v/>
      </c>
    </row>
    <row r="5022">
      <c r="A5022" s="5" t="n">
        <v>5021</v>
      </c>
      <c r="B5022" s="5" t="n">
        <v>14</v>
      </c>
      <c r="C5022" s="5" t="n">
        <v>276</v>
      </c>
      <c r="D5022" s="5" t="n">
        <v>10</v>
      </c>
      <c r="E5022" s="5" t="n">
        <v>0</v>
      </c>
      <c r="F5022" s="5" t="n">
        <v>31</v>
      </c>
      <c r="G5022" s="5" t="n">
        <v>20.1</v>
      </c>
      <c r="H5022" s="5" t="n">
        <v>12.38</v>
      </c>
      <c r="I5022" s="6">
        <f>IF(E5022&gt;=Markov!$B$3,1,0)</f>
        <v/>
      </c>
      <c r="J5022" s="6">
        <f>I5021</f>
        <v/>
      </c>
      <c r="K5022" s="7">
        <f>MAR1!$B$5+MAR1!$C$5*COS(2*PI()*$C5022/365)+MAR1!$D$5*SIN(2*PI()*$C5022/365)</f>
        <v/>
      </c>
      <c r="L5022" s="7">
        <f>MAR1!$B$6+MAR1!$C$6*COS(2*PI()*$C5022/365)+MAR1!$D$6*SIN(2*PI()*$C5022/365)</f>
        <v/>
      </c>
      <c r="M5022" s="7">
        <f>MAR1!$B$7+MAR1!$C$7*COS(2*PI()*$C5022/365)+MAR1!$D$7*SIN(2*PI()*$C5022/365)</f>
        <v/>
      </c>
      <c r="N5022" s="7">
        <f>F5022-K5022</f>
        <v/>
      </c>
      <c r="O5022" s="7">
        <f>G5022-L5022</f>
        <v/>
      </c>
      <c r="P5022" s="7">
        <f>H5022-M5022</f>
        <v/>
      </c>
      <c r="Q5022" s="7">
        <f>IF($I5022=1,(N5022-MAR1!$B$11)/MAR1!$D$11,(N5022-MAR1!$C$11)/MAR1!$E$11)</f>
        <v/>
      </c>
      <c r="R5022" s="7">
        <f>IF($I5022=1,(O5022-MAR1!$B$12)/MAR1!$D$12,(O5022-MAR1!$C$12)/MAR1!$E$12)</f>
        <v/>
      </c>
      <c r="S5022" s="7">
        <f>IF($I5022=1,(P5022-MAR1!$B$13)/MAR1!$D$13,(P5022-MAR1!$C$13)/MAR1!$E$13)</f>
        <v/>
      </c>
    </row>
    <row r="5023">
      <c r="A5023" s="5" t="n">
        <v>5022</v>
      </c>
      <c r="B5023" s="5" t="n">
        <v>14</v>
      </c>
      <c r="C5023" s="5" t="n">
        <v>277</v>
      </c>
      <c r="D5023" s="5" t="n">
        <v>10</v>
      </c>
      <c r="E5023" s="5" t="n">
        <v>0</v>
      </c>
      <c r="F5023" s="5" t="n">
        <v>31.6</v>
      </c>
      <c r="G5023" s="5" t="n">
        <v>21.9</v>
      </c>
      <c r="H5023" s="5" t="n">
        <v>14.8</v>
      </c>
      <c r="I5023" s="6">
        <f>IF(E5023&gt;=Markov!$B$3,1,0)</f>
        <v/>
      </c>
      <c r="J5023" s="6">
        <f>I5022</f>
        <v/>
      </c>
      <c r="K5023" s="7">
        <f>MAR1!$B$5+MAR1!$C$5*COS(2*PI()*$C5023/365)+MAR1!$D$5*SIN(2*PI()*$C5023/365)</f>
        <v/>
      </c>
      <c r="L5023" s="7">
        <f>MAR1!$B$6+MAR1!$C$6*COS(2*PI()*$C5023/365)+MAR1!$D$6*SIN(2*PI()*$C5023/365)</f>
        <v/>
      </c>
      <c r="M5023" s="7">
        <f>MAR1!$B$7+MAR1!$C$7*COS(2*PI()*$C5023/365)+MAR1!$D$7*SIN(2*PI()*$C5023/365)</f>
        <v/>
      </c>
      <c r="N5023" s="7">
        <f>F5023-K5023</f>
        <v/>
      </c>
      <c r="O5023" s="7">
        <f>G5023-L5023</f>
        <v/>
      </c>
      <c r="P5023" s="7">
        <f>H5023-M5023</f>
        <v/>
      </c>
      <c r="Q5023" s="7">
        <f>IF($I5023=1,(N5023-MAR1!$B$11)/MAR1!$D$11,(N5023-MAR1!$C$11)/MAR1!$E$11)</f>
        <v/>
      </c>
      <c r="R5023" s="7">
        <f>IF($I5023=1,(O5023-MAR1!$B$12)/MAR1!$D$12,(O5023-MAR1!$C$12)/MAR1!$E$12)</f>
        <v/>
      </c>
      <c r="S5023" s="7">
        <f>IF($I5023=1,(P5023-MAR1!$B$13)/MAR1!$D$13,(P5023-MAR1!$C$13)/MAR1!$E$13)</f>
        <v/>
      </c>
    </row>
    <row r="5024">
      <c r="A5024" s="5" t="n">
        <v>5023</v>
      </c>
      <c r="B5024" s="5" t="n">
        <v>14</v>
      </c>
      <c r="C5024" s="5" t="n">
        <v>278</v>
      </c>
      <c r="D5024" s="5" t="n">
        <v>10</v>
      </c>
      <c r="E5024" s="5" t="n">
        <v>0</v>
      </c>
      <c r="F5024" s="5" t="n">
        <v>33.5</v>
      </c>
      <c r="G5024" s="5" t="n">
        <v>21.4</v>
      </c>
      <c r="H5024" s="5" t="n">
        <v>15.82</v>
      </c>
      <c r="I5024" s="6">
        <f>IF(E5024&gt;=Markov!$B$3,1,0)</f>
        <v/>
      </c>
      <c r="J5024" s="6">
        <f>I5023</f>
        <v/>
      </c>
      <c r="K5024" s="7">
        <f>MAR1!$B$5+MAR1!$C$5*COS(2*PI()*$C5024/365)+MAR1!$D$5*SIN(2*PI()*$C5024/365)</f>
        <v/>
      </c>
      <c r="L5024" s="7">
        <f>MAR1!$B$6+MAR1!$C$6*COS(2*PI()*$C5024/365)+MAR1!$D$6*SIN(2*PI()*$C5024/365)</f>
        <v/>
      </c>
      <c r="M5024" s="7">
        <f>MAR1!$B$7+MAR1!$C$7*COS(2*PI()*$C5024/365)+MAR1!$D$7*SIN(2*PI()*$C5024/365)</f>
        <v/>
      </c>
      <c r="N5024" s="7">
        <f>F5024-K5024</f>
        <v/>
      </c>
      <c r="O5024" s="7">
        <f>G5024-L5024</f>
        <v/>
      </c>
      <c r="P5024" s="7">
        <f>H5024-M5024</f>
        <v/>
      </c>
      <c r="Q5024" s="7">
        <f>IF($I5024=1,(N5024-MAR1!$B$11)/MAR1!$D$11,(N5024-MAR1!$C$11)/MAR1!$E$11)</f>
        <v/>
      </c>
      <c r="R5024" s="7">
        <f>IF($I5024=1,(O5024-MAR1!$B$12)/MAR1!$D$12,(O5024-MAR1!$C$12)/MAR1!$E$12)</f>
        <v/>
      </c>
      <c r="S5024" s="7">
        <f>IF($I5024=1,(P5024-MAR1!$B$13)/MAR1!$D$13,(P5024-MAR1!$C$13)/MAR1!$E$13)</f>
        <v/>
      </c>
    </row>
    <row r="5025">
      <c r="A5025" s="5" t="n">
        <v>5024</v>
      </c>
      <c r="B5025" s="5" t="n">
        <v>14</v>
      </c>
      <c r="C5025" s="5" t="n">
        <v>279</v>
      </c>
      <c r="D5025" s="5" t="n">
        <v>10</v>
      </c>
      <c r="E5025" s="5" t="n">
        <v>0</v>
      </c>
      <c r="F5025" s="5" t="n">
        <v>28</v>
      </c>
      <c r="G5025" s="5" t="n">
        <v>20.8</v>
      </c>
      <c r="H5025" s="5" t="n">
        <v>10</v>
      </c>
      <c r="I5025" s="6">
        <f>IF(E5025&gt;=Markov!$B$3,1,0)</f>
        <v/>
      </c>
      <c r="J5025" s="6">
        <f>I5024</f>
        <v/>
      </c>
      <c r="K5025" s="7">
        <f>MAR1!$B$5+MAR1!$C$5*COS(2*PI()*$C5025/365)+MAR1!$D$5*SIN(2*PI()*$C5025/365)</f>
        <v/>
      </c>
      <c r="L5025" s="7">
        <f>MAR1!$B$6+MAR1!$C$6*COS(2*PI()*$C5025/365)+MAR1!$D$6*SIN(2*PI()*$C5025/365)</f>
        <v/>
      </c>
      <c r="M5025" s="7">
        <f>MAR1!$B$7+MAR1!$C$7*COS(2*PI()*$C5025/365)+MAR1!$D$7*SIN(2*PI()*$C5025/365)</f>
        <v/>
      </c>
      <c r="N5025" s="7">
        <f>F5025-K5025</f>
        <v/>
      </c>
      <c r="O5025" s="7">
        <f>G5025-L5025</f>
        <v/>
      </c>
      <c r="P5025" s="7">
        <f>H5025-M5025</f>
        <v/>
      </c>
      <c r="Q5025" s="7">
        <f>IF($I5025=1,(N5025-MAR1!$B$11)/MAR1!$D$11,(N5025-MAR1!$C$11)/MAR1!$E$11)</f>
        <v/>
      </c>
      <c r="R5025" s="7">
        <f>IF($I5025=1,(O5025-MAR1!$B$12)/MAR1!$D$12,(O5025-MAR1!$C$12)/MAR1!$E$12)</f>
        <v/>
      </c>
      <c r="S5025" s="7">
        <f>IF($I5025=1,(P5025-MAR1!$B$13)/MAR1!$D$13,(P5025-MAR1!$C$13)/MAR1!$E$13)</f>
        <v/>
      </c>
    </row>
    <row r="5026">
      <c r="A5026" s="5" t="n">
        <v>5025</v>
      </c>
      <c r="B5026" s="5" t="n">
        <v>14</v>
      </c>
      <c r="C5026" s="5" t="n">
        <v>280</v>
      </c>
      <c r="D5026" s="5" t="n">
        <v>10</v>
      </c>
      <c r="E5026" s="5" t="n">
        <v>0</v>
      </c>
      <c r="F5026" s="5" t="n">
        <v>28.3</v>
      </c>
      <c r="G5026" s="5" t="n">
        <v>19.1</v>
      </c>
      <c r="H5026" s="5" t="n">
        <v>19.15</v>
      </c>
      <c r="I5026" s="6">
        <f>IF(E5026&gt;=Markov!$B$3,1,0)</f>
        <v/>
      </c>
      <c r="J5026" s="6">
        <f>I5025</f>
        <v/>
      </c>
      <c r="K5026" s="7">
        <f>MAR1!$B$5+MAR1!$C$5*COS(2*PI()*$C5026/365)+MAR1!$D$5*SIN(2*PI()*$C5026/365)</f>
        <v/>
      </c>
      <c r="L5026" s="7">
        <f>MAR1!$B$6+MAR1!$C$6*COS(2*PI()*$C5026/365)+MAR1!$D$6*SIN(2*PI()*$C5026/365)</f>
        <v/>
      </c>
      <c r="M5026" s="7">
        <f>MAR1!$B$7+MAR1!$C$7*COS(2*PI()*$C5026/365)+MAR1!$D$7*SIN(2*PI()*$C5026/365)</f>
        <v/>
      </c>
      <c r="N5026" s="7">
        <f>F5026-K5026</f>
        <v/>
      </c>
      <c r="O5026" s="7">
        <f>G5026-L5026</f>
        <v/>
      </c>
      <c r="P5026" s="7">
        <f>H5026-M5026</f>
        <v/>
      </c>
      <c r="Q5026" s="7">
        <f>IF($I5026=1,(N5026-MAR1!$B$11)/MAR1!$D$11,(N5026-MAR1!$C$11)/MAR1!$E$11)</f>
        <v/>
      </c>
      <c r="R5026" s="7">
        <f>IF($I5026=1,(O5026-MAR1!$B$12)/MAR1!$D$12,(O5026-MAR1!$C$12)/MAR1!$E$12)</f>
        <v/>
      </c>
      <c r="S5026" s="7">
        <f>IF($I5026=1,(P5026-MAR1!$B$13)/MAR1!$D$13,(P5026-MAR1!$C$13)/MAR1!$E$13)</f>
        <v/>
      </c>
    </row>
    <row r="5027">
      <c r="A5027" s="5" t="n">
        <v>5026</v>
      </c>
      <c r="B5027" s="5" t="n">
        <v>14</v>
      </c>
      <c r="C5027" s="5" t="n">
        <v>281</v>
      </c>
      <c r="D5027" s="5" t="n">
        <v>10</v>
      </c>
      <c r="E5027" s="5" t="n">
        <v>0</v>
      </c>
      <c r="F5027" s="5" t="n">
        <v>30.1</v>
      </c>
      <c r="G5027" s="5" t="n">
        <v>20</v>
      </c>
      <c r="H5027" s="5" t="n">
        <v>19.59</v>
      </c>
      <c r="I5027" s="6">
        <f>IF(E5027&gt;=Markov!$B$3,1,0)</f>
        <v/>
      </c>
      <c r="J5027" s="6">
        <f>I5026</f>
        <v/>
      </c>
      <c r="K5027" s="7">
        <f>MAR1!$B$5+MAR1!$C$5*COS(2*PI()*$C5027/365)+MAR1!$D$5*SIN(2*PI()*$C5027/365)</f>
        <v/>
      </c>
      <c r="L5027" s="7">
        <f>MAR1!$B$6+MAR1!$C$6*COS(2*PI()*$C5027/365)+MAR1!$D$6*SIN(2*PI()*$C5027/365)</f>
        <v/>
      </c>
      <c r="M5027" s="7">
        <f>MAR1!$B$7+MAR1!$C$7*COS(2*PI()*$C5027/365)+MAR1!$D$7*SIN(2*PI()*$C5027/365)</f>
        <v/>
      </c>
      <c r="N5027" s="7">
        <f>F5027-K5027</f>
        <v/>
      </c>
      <c r="O5027" s="7">
        <f>G5027-L5027</f>
        <v/>
      </c>
      <c r="P5027" s="7">
        <f>H5027-M5027</f>
        <v/>
      </c>
      <c r="Q5027" s="7">
        <f>IF($I5027=1,(N5027-MAR1!$B$11)/MAR1!$D$11,(N5027-MAR1!$C$11)/MAR1!$E$11)</f>
        <v/>
      </c>
      <c r="R5027" s="7">
        <f>IF($I5027=1,(O5027-MAR1!$B$12)/MAR1!$D$12,(O5027-MAR1!$C$12)/MAR1!$E$12)</f>
        <v/>
      </c>
      <c r="S5027" s="7">
        <f>IF($I5027=1,(P5027-MAR1!$B$13)/MAR1!$D$13,(P5027-MAR1!$C$13)/MAR1!$E$13)</f>
        <v/>
      </c>
    </row>
    <row r="5028">
      <c r="A5028" s="5" t="n">
        <v>5027</v>
      </c>
      <c r="B5028" s="5" t="n">
        <v>14</v>
      </c>
      <c r="C5028" s="5" t="n">
        <v>282</v>
      </c>
      <c r="D5028" s="5" t="n">
        <v>10</v>
      </c>
      <c r="E5028" s="5" t="n">
        <v>0</v>
      </c>
      <c r="F5028" s="5" t="n">
        <v>31.8</v>
      </c>
      <c r="G5028" s="5" t="n">
        <v>19.8</v>
      </c>
      <c r="H5028" s="5" t="n">
        <v>20.82</v>
      </c>
      <c r="I5028" s="6">
        <f>IF(E5028&gt;=Markov!$B$3,1,0)</f>
        <v/>
      </c>
      <c r="J5028" s="6">
        <f>I5027</f>
        <v/>
      </c>
      <c r="K5028" s="7">
        <f>MAR1!$B$5+MAR1!$C$5*COS(2*PI()*$C5028/365)+MAR1!$D$5*SIN(2*PI()*$C5028/365)</f>
        <v/>
      </c>
      <c r="L5028" s="7">
        <f>MAR1!$B$6+MAR1!$C$6*COS(2*PI()*$C5028/365)+MAR1!$D$6*SIN(2*PI()*$C5028/365)</f>
        <v/>
      </c>
      <c r="M5028" s="7">
        <f>MAR1!$B$7+MAR1!$C$7*COS(2*PI()*$C5028/365)+MAR1!$D$7*SIN(2*PI()*$C5028/365)</f>
        <v/>
      </c>
      <c r="N5028" s="7">
        <f>F5028-K5028</f>
        <v/>
      </c>
      <c r="O5028" s="7">
        <f>G5028-L5028</f>
        <v/>
      </c>
      <c r="P5028" s="7">
        <f>H5028-M5028</f>
        <v/>
      </c>
      <c r="Q5028" s="7">
        <f>IF($I5028=1,(N5028-MAR1!$B$11)/MAR1!$D$11,(N5028-MAR1!$C$11)/MAR1!$E$11)</f>
        <v/>
      </c>
      <c r="R5028" s="7">
        <f>IF($I5028=1,(O5028-MAR1!$B$12)/MAR1!$D$12,(O5028-MAR1!$C$12)/MAR1!$E$12)</f>
        <v/>
      </c>
      <c r="S5028" s="7">
        <f>IF($I5028=1,(P5028-MAR1!$B$13)/MAR1!$D$13,(P5028-MAR1!$C$13)/MAR1!$E$13)</f>
        <v/>
      </c>
    </row>
    <row r="5029">
      <c r="A5029" s="5" t="n">
        <v>5028</v>
      </c>
      <c r="B5029" s="5" t="n">
        <v>14</v>
      </c>
      <c r="C5029" s="5" t="n">
        <v>283</v>
      </c>
      <c r="D5029" s="5" t="n">
        <v>10</v>
      </c>
      <c r="E5029" s="5" t="n">
        <v>0</v>
      </c>
      <c r="F5029" s="5" t="n">
        <v>26.1</v>
      </c>
      <c r="G5029" s="5" t="n">
        <v>18.9</v>
      </c>
      <c r="H5029" s="5" t="n">
        <v>15.71</v>
      </c>
      <c r="I5029" s="6">
        <f>IF(E5029&gt;=Markov!$B$3,1,0)</f>
        <v/>
      </c>
      <c r="J5029" s="6">
        <f>I5028</f>
        <v/>
      </c>
      <c r="K5029" s="7">
        <f>MAR1!$B$5+MAR1!$C$5*COS(2*PI()*$C5029/365)+MAR1!$D$5*SIN(2*PI()*$C5029/365)</f>
        <v/>
      </c>
      <c r="L5029" s="7">
        <f>MAR1!$B$6+MAR1!$C$6*COS(2*PI()*$C5029/365)+MAR1!$D$6*SIN(2*PI()*$C5029/365)</f>
        <v/>
      </c>
      <c r="M5029" s="7">
        <f>MAR1!$B$7+MAR1!$C$7*COS(2*PI()*$C5029/365)+MAR1!$D$7*SIN(2*PI()*$C5029/365)</f>
        <v/>
      </c>
      <c r="N5029" s="7">
        <f>F5029-K5029</f>
        <v/>
      </c>
      <c r="O5029" s="7">
        <f>G5029-L5029</f>
        <v/>
      </c>
      <c r="P5029" s="7">
        <f>H5029-M5029</f>
        <v/>
      </c>
      <c r="Q5029" s="7">
        <f>IF($I5029=1,(N5029-MAR1!$B$11)/MAR1!$D$11,(N5029-MAR1!$C$11)/MAR1!$E$11)</f>
        <v/>
      </c>
      <c r="R5029" s="7">
        <f>IF($I5029=1,(O5029-MAR1!$B$12)/MAR1!$D$12,(O5029-MAR1!$C$12)/MAR1!$E$12)</f>
        <v/>
      </c>
      <c r="S5029" s="7">
        <f>IF($I5029=1,(P5029-MAR1!$B$13)/MAR1!$D$13,(P5029-MAR1!$C$13)/MAR1!$E$13)</f>
        <v/>
      </c>
    </row>
    <row r="5030">
      <c r="A5030" s="5" t="n">
        <v>5029</v>
      </c>
      <c r="B5030" s="5" t="n">
        <v>14</v>
      </c>
      <c r="C5030" s="5" t="n">
        <v>284</v>
      </c>
      <c r="D5030" s="5" t="n">
        <v>10</v>
      </c>
      <c r="E5030" s="5" t="n">
        <v>0</v>
      </c>
      <c r="F5030" s="5" t="n">
        <v>27.7</v>
      </c>
      <c r="G5030" s="5" t="n">
        <v>18.5</v>
      </c>
      <c r="H5030" s="5" t="n">
        <v>10.09</v>
      </c>
      <c r="I5030" s="6">
        <f>IF(E5030&gt;=Markov!$B$3,1,0)</f>
        <v/>
      </c>
      <c r="J5030" s="6">
        <f>I5029</f>
        <v/>
      </c>
      <c r="K5030" s="7">
        <f>MAR1!$B$5+MAR1!$C$5*COS(2*PI()*$C5030/365)+MAR1!$D$5*SIN(2*PI()*$C5030/365)</f>
        <v/>
      </c>
      <c r="L5030" s="7">
        <f>MAR1!$B$6+MAR1!$C$6*COS(2*PI()*$C5030/365)+MAR1!$D$6*SIN(2*PI()*$C5030/365)</f>
        <v/>
      </c>
      <c r="M5030" s="7">
        <f>MAR1!$B$7+MAR1!$C$7*COS(2*PI()*$C5030/365)+MAR1!$D$7*SIN(2*PI()*$C5030/365)</f>
        <v/>
      </c>
      <c r="N5030" s="7">
        <f>F5030-K5030</f>
        <v/>
      </c>
      <c r="O5030" s="7">
        <f>G5030-L5030</f>
        <v/>
      </c>
      <c r="P5030" s="7">
        <f>H5030-M5030</f>
        <v/>
      </c>
      <c r="Q5030" s="7">
        <f>IF($I5030=1,(N5030-MAR1!$B$11)/MAR1!$D$11,(N5030-MAR1!$C$11)/MAR1!$E$11)</f>
        <v/>
      </c>
      <c r="R5030" s="7">
        <f>IF($I5030=1,(O5030-MAR1!$B$12)/MAR1!$D$12,(O5030-MAR1!$C$12)/MAR1!$E$12)</f>
        <v/>
      </c>
      <c r="S5030" s="7">
        <f>IF($I5030=1,(P5030-MAR1!$B$13)/MAR1!$D$13,(P5030-MAR1!$C$13)/MAR1!$E$13)</f>
        <v/>
      </c>
    </row>
    <row r="5031">
      <c r="A5031" s="5" t="n">
        <v>5030</v>
      </c>
      <c r="B5031" s="5" t="n">
        <v>14</v>
      </c>
      <c r="C5031" s="5" t="n">
        <v>285</v>
      </c>
      <c r="D5031" s="5" t="n">
        <v>10</v>
      </c>
      <c r="E5031" s="5" t="n">
        <v>0</v>
      </c>
      <c r="F5031" s="5" t="n">
        <v>31.7</v>
      </c>
      <c r="G5031" s="5" t="n">
        <v>21.1</v>
      </c>
      <c r="H5031" s="5" t="n">
        <v>9.74</v>
      </c>
      <c r="I5031" s="6">
        <f>IF(E5031&gt;=Markov!$B$3,1,0)</f>
        <v/>
      </c>
      <c r="J5031" s="6">
        <f>I5030</f>
        <v/>
      </c>
      <c r="K5031" s="7">
        <f>MAR1!$B$5+MAR1!$C$5*COS(2*PI()*$C5031/365)+MAR1!$D$5*SIN(2*PI()*$C5031/365)</f>
        <v/>
      </c>
      <c r="L5031" s="7">
        <f>MAR1!$B$6+MAR1!$C$6*COS(2*PI()*$C5031/365)+MAR1!$D$6*SIN(2*PI()*$C5031/365)</f>
        <v/>
      </c>
      <c r="M5031" s="7">
        <f>MAR1!$B$7+MAR1!$C$7*COS(2*PI()*$C5031/365)+MAR1!$D$7*SIN(2*PI()*$C5031/365)</f>
        <v/>
      </c>
      <c r="N5031" s="7">
        <f>F5031-K5031</f>
        <v/>
      </c>
      <c r="O5031" s="7">
        <f>G5031-L5031</f>
        <v/>
      </c>
      <c r="P5031" s="7">
        <f>H5031-M5031</f>
        <v/>
      </c>
      <c r="Q5031" s="7">
        <f>IF($I5031=1,(N5031-MAR1!$B$11)/MAR1!$D$11,(N5031-MAR1!$C$11)/MAR1!$E$11)</f>
        <v/>
      </c>
      <c r="R5031" s="7">
        <f>IF($I5031=1,(O5031-MAR1!$B$12)/MAR1!$D$12,(O5031-MAR1!$C$12)/MAR1!$E$12)</f>
        <v/>
      </c>
      <c r="S5031" s="7">
        <f>IF($I5031=1,(P5031-MAR1!$B$13)/MAR1!$D$13,(P5031-MAR1!$C$13)/MAR1!$E$13)</f>
        <v/>
      </c>
    </row>
    <row r="5032">
      <c r="A5032" s="5" t="n">
        <v>5031</v>
      </c>
      <c r="B5032" s="5" t="n">
        <v>14</v>
      </c>
      <c r="C5032" s="5" t="n">
        <v>286</v>
      </c>
      <c r="D5032" s="5" t="n">
        <v>10</v>
      </c>
      <c r="E5032" s="5" t="n">
        <v>0</v>
      </c>
      <c r="F5032" s="5" t="n">
        <v>28.8</v>
      </c>
      <c r="G5032" s="5" t="n">
        <v>20.6</v>
      </c>
      <c r="H5032" s="5" t="n">
        <v>9.42</v>
      </c>
      <c r="I5032" s="6">
        <f>IF(E5032&gt;=Markov!$B$3,1,0)</f>
        <v/>
      </c>
      <c r="J5032" s="6">
        <f>I5031</f>
        <v/>
      </c>
      <c r="K5032" s="7">
        <f>MAR1!$B$5+MAR1!$C$5*COS(2*PI()*$C5032/365)+MAR1!$D$5*SIN(2*PI()*$C5032/365)</f>
        <v/>
      </c>
      <c r="L5032" s="7">
        <f>MAR1!$B$6+MAR1!$C$6*COS(2*PI()*$C5032/365)+MAR1!$D$6*SIN(2*PI()*$C5032/365)</f>
        <v/>
      </c>
      <c r="M5032" s="7">
        <f>MAR1!$B$7+MAR1!$C$7*COS(2*PI()*$C5032/365)+MAR1!$D$7*SIN(2*PI()*$C5032/365)</f>
        <v/>
      </c>
      <c r="N5032" s="7">
        <f>F5032-K5032</f>
        <v/>
      </c>
      <c r="O5032" s="7">
        <f>G5032-L5032</f>
        <v/>
      </c>
      <c r="P5032" s="7">
        <f>H5032-M5032</f>
        <v/>
      </c>
      <c r="Q5032" s="7">
        <f>IF($I5032=1,(N5032-MAR1!$B$11)/MAR1!$D$11,(N5032-MAR1!$C$11)/MAR1!$E$11)</f>
        <v/>
      </c>
      <c r="R5032" s="7">
        <f>IF($I5032=1,(O5032-MAR1!$B$12)/MAR1!$D$12,(O5032-MAR1!$C$12)/MAR1!$E$12)</f>
        <v/>
      </c>
      <c r="S5032" s="7">
        <f>IF($I5032=1,(P5032-MAR1!$B$13)/MAR1!$D$13,(P5032-MAR1!$C$13)/MAR1!$E$13)</f>
        <v/>
      </c>
    </row>
    <row r="5033">
      <c r="A5033" s="5" t="n">
        <v>5032</v>
      </c>
      <c r="B5033" s="5" t="n">
        <v>14</v>
      </c>
      <c r="C5033" s="5" t="n">
        <v>287</v>
      </c>
      <c r="D5033" s="5" t="n">
        <v>10</v>
      </c>
      <c r="E5033" s="5" t="n">
        <v>12.4</v>
      </c>
      <c r="F5033" s="5" t="n">
        <v>25.7</v>
      </c>
      <c r="G5033" s="5" t="n">
        <v>19.1</v>
      </c>
      <c r="H5033" s="5" t="n">
        <v>4.73</v>
      </c>
      <c r="I5033" s="6">
        <f>IF(E5033&gt;=Markov!$B$3,1,0)</f>
        <v/>
      </c>
      <c r="J5033" s="6">
        <f>I5032</f>
        <v/>
      </c>
      <c r="K5033" s="7">
        <f>MAR1!$B$5+MAR1!$C$5*COS(2*PI()*$C5033/365)+MAR1!$D$5*SIN(2*PI()*$C5033/365)</f>
        <v/>
      </c>
      <c r="L5033" s="7">
        <f>MAR1!$B$6+MAR1!$C$6*COS(2*PI()*$C5033/365)+MAR1!$D$6*SIN(2*PI()*$C5033/365)</f>
        <v/>
      </c>
      <c r="M5033" s="7">
        <f>MAR1!$B$7+MAR1!$C$7*COS(2*PI()*$C5033/365)+MAR1!$D$7*SIN(2*PI()*$C5033/365)</f>
        <v/>
      </c>
      <c r="N5033" s="7">
        <f>F5033-K5033</f>
        <v/>
      </c>
      <c r="O5033" s="7">
        <f>G5033-L5033</f>
        <v/>
      </c>
      <c r="P5033" s="7">
        <f>H5033-M5033</f>
        <v/>
      </c>
      <c r="Q5033" s="7">
        <f>IF($I5033=1,(N5033-MAR1!$B$11)/MAR1!$D$11,(N5033-MAR1!$C$11)/MAR1!$E$11)</f>
        <v/>
      </c>
      <c r="R5033" s="7">
        <f>IF($I5033=1,(O5033-MAR1!$B$12)/MAR1!$D$12,(O5033-MAR1!$C$12)/MAR1!$E$12)</f>
        <v/>
      </c>
      <c r="S5033" s="7">
        <f>IF($I5033=1,(P5033-MAR1!$B$13)/MAR1!$D$13,(P5033-MAR1!$C$13)/MAR1!$E$13)</f>
        <v/>
      </c>
    </row>
    <row r="5034">
      <c r="A5034" s="5" t="n">
        <v>5033</v>
      </c>
      <c r="B5034" s="5" t="n">
        <v>14</v>
      </c>
      <c r="C5034" s="5" t="n">
        <v>288</v>
      </c>
      <c r="D5034" s="5" t="n">
        <v>10</v>
      </c>
      <c r="E5034" s="5" t="n">
        <v>0</v>
      </c>
      <c r="F5034" s="5" t="n">
        <v>32.8</v>
      </c>
      <c r="G5034" s="5" t="n">
        <v>23.7</v>
      </c>
      <c r="H5034" s="5" t="n">
        <v>16.77</v>
      </c>
      <c r="I5034" s="6">
        <f>IF(E5034&gt;=Markov!$B$3,1,0)</f>
        <v/>
      </c>
      <c r="J5034" s="6">
        <f>I5033</f>
        <v/>
      </c>
      <c r="K5034" s="7">
        <f>MAR1!$B$5+MAR1!$C$5*COS(2*PI()*$C5034/365)+MAR1!$D$5*SIN(2*PI()*$C5034/365)</f>
        <v/>
      </c>
      <c r="L5034" s="7">
        <f>MAR1!$B$6+MAR1!$C$6*COS(2*PI()*$C5034/365)+MAR1!$D$6*SIN(2*PI()*$C5034/365)</f>
        <v/>
      </c>
      <c r="M5034" s="7">
        <f>MAR1!$B$7+MAR1!$C$7*COS(2*PI()*$C5034/365)+MAR1!$D$7*SIN(2*PI()*$C5034/365)</f>
        <v/>
      </c>
      <c r="N5034" s="7">
        <f>F5034-K5034</f>
        <v/>
      </c>
      <c r="O5034" s="7">
        <f>G5034-L5034</f>
        <v/>
      </c>
      <c r="P5034" s="7">
        <f>H5034-M5034</f>
        <v/>
      </c>
      <c r="Q5034" s="7">
        <f>IF($I5034=1,(N5034-MAR1!$B$11)/MAR1!$D$11,(N5034-MAR1!$C$11)/MAR1!$E$11)</f>
        <v/>
      </c>
      <c r="R5034" s="7">
        <f>IF($I5034=1,(O5034-MAR1!$B$12)/MAR1!$D$12,(O5034-MAR1!$C$12)/MAR1!$E$12)</f>
        <v/>
      </c>
      <c r="S5034" s="7">
        <f>IF($I5034=1,(P5034-MAR1!$B$13)/MAR1!$D$13,(P5034-MAR1!$C$13)/MAR1!$E$13)</f>
        <v/>
      </c>
    </row>
    <row r="5035">
      <c r="A5035" s="5" t="n">
        <v>5034</v>
      </c>
      <c r="B5035" s="5" t="n">
        <v>14</v>
      </c>
      <c r="C5035" s="5" t="n">
        <v>289</v>
      </c>
      <c r="D5035" s="5" t="n">
        <v>10</v>
      </c>
      <c r="E5035" s="5" t="n">
        <v>0</v>
      </c>
      <c r="F5035" s="5" t="n">
        <v>28.7</v>
      </c>
      <c r="G5035" s="5" t="n">
        <v>21.2</v>
      </c>
      <c r="H5035" s="5" t="n">
        <v>22.32</v>
      </c>
      <c r="I5035" s="6">
        <f>IF(E5035&gt;=Markov!$B$3,1,0)</f>
        <v/>
      </c>
      <c r="J5035" s="6">
        <f>I5034</f>
        <v/>
      </c>
      <c r="K5035" s="7">
        <f>MAR1!$B$5+MAR1!$C$5*COS(2*PI()*$C5035/365)+MAR1!$D$5*SIN(2*PI()*$C5035/365)</f>
        <v/>
      </c>
      <c r="L5035" s="7">
        <f>MAR1!$B$6+MAR1!$C$6*COS(2*PI()*$C5035/365)+MAR1!$D$6*SIN(2*PI()*$C5035/365)</f>
        <v/>
      </c>
      <c r="M5035" s="7">
        <f>MAR1!$B$7+MAR1!$C$7*COS(2*PI()*$C5035/365)+MAR1!$D$7*SIN(2*PI()*$C5035/365)</f>
        <v/>
      </c>
      <c r="N5035" s="7">
        <f>F5035-K5035</f>
        <v/>
      </c>
      <c r="O5035" s="7">
        <f>G5035-L5035</f>
        <v/>
      </c>
      <c r="P5035" s="7">
        <f>H5035-M5035</f>
        <v/>
      </c>
      <c r="Q5035" s="7">
        <f>IF($I5035=1,(N5035-MAR1!$B$11)/MAR1!$D$11,(N5035-MAR1!$C$11)/MAR1!$E$11)</f>
        <v/>
      </c>
      <c r="R5035" s="7">
        <f>IF($I5035=1,(O5035-MAR1!$B$12)/MAR1!$D$12,(O5035-MAR1!$C$12)/MAR1!$E$12)</f>
        <v/>
      </c>
      <c r="S5035" s="7">
        <f>IF($I5035=1,(P5035-MAR1!$B$13)/MAR1!$D$13,(P5035-MAR1!$C$13)/MAR1!$E$13)</f>
        <v/>
      </c>
    </row>
    <row r="5036">
      <c r="A5036" s="5" t="n">
        <v>5035</v>
      </c>
      <c r="B5036" s="5" t="n">
        <v>14</v>
      </c>
      <c r="C5036" s="5" t="n">
        <v>290</v>
      </c>
      <c r="D5036" s="5" t="n">
        <v>10</v>
      </c>
      <c r="E5036" s="5" t="n">
        <v>0</v>
      </c>
      <c r="F5036" s="5" t="n">
        <v>33.4</v>
      </c>
      <c r="G5036" s="5" t="n">
        <v>18.7</v>
      </c>
      <c r="H5036" s="5" t="n">
        <v>15.96</v>
      </c>
      <c r="I5036" s="6">
        <f>IF(E5036&gt;=Markov!$B$3,1,0)</f>
        <v/>
      </c>
      <c r="J5036" s="6">
        <f>I5035</f>
        <v/>
      </c>
      <c r="K5036" s="7">
        <f>MAR1!$B$5+MAR1!$C$5*COS(2*PI()*$C5036/365)+MAR1!$D$5*SIN(2*PI()*$C5036/365)</f>
        <v/>
      </c>
      <c r="L5036" s="7">
        <f>MAR1!$B$6+MAR1!$C$6*COS(2*PI()*$C5036/365)+MAR1!$D$6*SIN(2*PI()*$C5036/365)</f>
        <v/>
      </c>
      <c r="M5036" s="7">
        <f>MAR1!$B$7+MAR1!$C$7*COS(2*PI()*$C5036/365)+MAR1!$D$7*SIN(2*PI()*$C5036/365)</f>
        <v/>
      </c>
      <c r="N5036" s="7">
        <f>F5036-K5036</f>
        <v/>
      </c>
      <c r="O5036" s="7">
        <f>G5036-L5036</f>
        <v/>
      </c>
      <c r="P5036" s="7">
        <f>H5036-M5036</f>
        <v/>
      </c>
      <c r="Q5036" s="7">
        <f>IF($I5036=1,(N5036-MAR1!$B$11)/MAR1!$D$11,(N5036-MAR1!$C$11)/MAR1!$E$11)</f>
        <v/>
      </c>
      <c r="R5036" s="7">
        <f>IF($I5036=1,(O5036-MAR1!$B$12)/MAR1!$D$12,(O5036-MAR1!$C$12)/MAR1!$E$12)</f>
        <v/>
      </c>
      <c r="S5036" s="7">
        <f>IF($I5036=1,(P5036-MAR1!$B$13)/MAR1!$D$13,(P5036-MAR1!$C$13)/MAR1!$E$13)</f>
        <v/>
      </c>
    </row>
    <row r="5037">
      <c r="A5037" s="5" t="n">
        <v>5036</v>
      </c>
      <c r="B5037" s="5" t="n">
        <v>14</v>
      </c>
      <c r="C5037" s="5" t="n">
        <v>291</v>
      </c>
      <c r="D5037" s="5" t="n">
        <v>10</v>
      </c>
      <c r="E5037" s="5" t="n">
        <v>0</v>
      </c>
      <c r="F5037" s="5" t="n">
        <v>31.7</v>
      </c>
      <c r="G5037" s="5" t="n">
        <v>18.9</v>
      </c>
      <c r="H5037" s="5" t="n">
        <v>11.21</v>
      </c>
      <c r="I5037" s="6">
        <f>IF(E5037&gt;=Markov!$B$3,1,0)</f>
        <v/>
      </c>
      <c r="J5037" s="6">
        <f>I5036</f>
        <v/>
      </c>
      <c r="K5037" s="7">
        <f>MAR1!$B$5+MAR1!$C$5*COS(2*PI()*$C5037/365)+MAR1!$D$5*SIN(2*PI()*$C5037/365)</f>
        <v/>
      </c>
      <c r="L5037" s="7">
        <f>MAR1!$B$6+MAR1!$C$6*COS(2*PI()*$C5037/365)+MAR1!$D$6*SIN(2*PI()*$C5037/365)</f>
        <v/>
      </c>
      <c r="M5037" s="7">
        <f>MAR1!$B$7+MAR1!$C$7*COS(2*PI()*$C5037/365)+MAR1!$D$7*SIN(2*PI()*$C5037/365)</f>
        <v/>
      </c>
      <c r="N5037" s="7">
        <f>F5037-K5037</f>
        <v/>
      </c>
      <c r="O5037" s="7">
        <f>G5037-L5037</f>
        <v/>
      </c>
      <c r="P5037" s="7">
        <f>H5037-M5037</f>
        <v/>
      </c>
      <c r="Q5037" s="7">
        <f>IF($I5037=1,(N5037-MAR1!$B$11)/MAR1!$D$11,(N5037-MAR1!$C$11)/MAR1!$E$11)</f>
        <v/>
      </c>
      <c r="R5037" s="7">
        <f>IF($I5037=1,(O5037-MAR1!$B$12)/MAR1!$D$12,(O5037-MAR1!$C$12)/MAR1!$E$12)</f>
        <v/>
      </c>
      <c r="S5037" s="7">
        <f>IF($I5037=1,(P5037-MAR1!$B$13)/MAR1!$D$13,(P5037-MAR1!$C$13)/MAR1!$E$13)</f>
        <v/>
      </c>
    </row>
    <row r="5038">
      <c r="A5038" s="5" t="n">
        <v>5037</v>
      </c>
      <c r="B5038" s="5" t="n">
        <v>14</v>
      </c>
      <c r="C5038" s="5" t="n">
        <v>292</v>
      </c>
      <c r="D5038" s="5" t="n">
        <v>10</v>
      </c>
      <c r="E5038" s="5" t="n">
        <v>0</v>
      </c>
      <c r="F5038" s="5" t="n">
        <v>28</v>
      </c>
      <c r="G5038" s="5" t="n">
        <v>20.2</v>
      </c>
      <c r="H5038" s="5" t="n">
        <v>10.24</v>
      </c>
      <c r="I5038" s="6">
        <f>IF(E5038&gt;=Markov!$B$3,1,0)</f>
        <v/>
      </c>
      <c r="J5038" s="6">
        <f>I5037</f>
        <v/>
      </c>
      <c r="K5038" s="7">
        <f>MAR1!$B$5+MAR1!$C$5*COS(2*PI()*$C5038/365)+MAR1!$D$5*SIN(2*PI()*$C5038/365)</f>
        <v/>
      </c>
      <c r="L5038" s="7">
        <f>MAR1!$B$6+MAR1!$C$6*COS(2*PI()*$C5038/365)+MAR1!$D$6*SIN(2*PI()*$C5038/365)</f>
        <v/>
      </c>
      <c r="M5038" s="7">
        <f>MAR1!$B$7+MAR1!$C$7*COS(2*PI()*$C5038/365)+MAR1!$D$7*SIN(2*PI()*$C5038/365)</f>
        <v/>
      </c>
      <c r="N5038" s="7">
        <f>F5038-K5038</f>
        <v/>
      </c>
      <c r="O5038" s="7">
        <f>G5038-L5038</f>
        <v/>
      </c>
      <c r="P5038" s="7">
        <f>H5038-M5038</f>
        <v/>
      </c>
      <c r="Q5038" s="7">
        <f>IF($I5038=1,(N5038-MAR1!$B$11)/MAR1!$D$11,(N5038-MAR1!$C$11)/MAR1!$E$11)</f>
        <v/>
      </c>
      <c r="R5038" s="7">
        <f>IF($I5038=1,(O5038-MAR1!$B$12)/MAR1!$D$12,(O5038-MAR1!$C$12)/MAR1!$E$12)</f>
        <v/>
      </c>
      <c r="S5038" s="7">
        <f>IF($I5038=1,(P5038-MAR1!$B$13)/MAR1!$D$13,(P5038-MAR1!$C$13)/MAR1!$E$13)</f>
        <v/>
      </c>
    </row>
    <row r="5039">
      <c r="A5039" s="5" t="n">
        <v>5038</v>
      </c>
      <c r="B5039" s="5" t="n">
        <v>14</v>
      </c>
      <c r="C5039" s="5" t="n">
        <v>293</v>
      </c>
      <c r="D5039" s="5" t="n">
        <v>10</v>
      </c>
      <c r="E5039" s="5" t="n">
        <v>0</v>
      </c>
      <c r="F5039" s="5" t="n">
        <v>26.5</v>
      </c>
      <c r="G5039" s="5" t="n">
        <v>19.2</v>
      </c>
      <c r="H5039" s="5" t="n">
        <v>4.75</v>
      </c>
      <c r="I5039" s="6">
        <f>IF(E5039&gt;=Markov!$B$3,1,0)</f>
        <v/>
      </c>
      <c r="J5039" s="6">
        <f>I5038</f>
        <v/>
      </c>
      <c r="K5039" s="7">
        <f>MAR1!$B$5+MAR1!$C$5*COS(2*PI()*$C5039/365)+MAR1!$D$5*SIN(2*PI()*$C5039/365)</f>
        <v/>
      </c>
      <c r="L5039" s="7">
        <f>MAR1!$B$6+MAR1!$C$6*COS(2*PI()*$C5039/365)+MAR1!$D$6*SIN(2*PI()*$C5039/365)</f>
        <v/>
      </c>
      <c r="M5039" s="7">
        <f>MAR1!$B$7+MAR1!$C$7*COS(2*PI()*$C5039/365)+MAR1!$D$7*SIN(2*PI()*$C5039/365)</f>
        <v/>
      </c>
      <c r="N5039" s="7">
        <f>F5039-K5039</f>
        <v/>
      </c>
      <c r="O5039" s="7">
        <f>G5039-L5039</f>
        <v/>
      </c>
      <c r="P5039" s="7">
        <f>H5039-M5039</f>
        <v/>
      </c>
      <c r="Q5039" s="7">
        <f>IF($I5039=1,(N5039-MAR1!$B$11)/MAR1!$D$11,(N5039-MAR1!$C$11)/MAR1!$E$11)</f>
        <v/>
      </c>
      <c r="R5039" s="7">
        <f>IF($I5039=1,(O5039-MAR1!$B$12)/MAR1!$D$12,(O5039-MAR1!$C$12)/MAR1!$E$12)</f>
        <v/>
      </c>
      <c r="S5039" s="7">
        <f>IF($I5039=1,(P5039-MAR1!$B$13)/MAR1!$D$13,(P5039-MAR1!$C$13)/MAR1!$E$13)</f>
        <v/>
      </c>
    </row>
    <row r="5040">
      <c r="A5040" s="5" t="n">
        <v>5039</v>
      </c>
      <c r="B5040" s="5" t="n">
        <v>14</v>
      </c>
      <c r="C5040" s="5" t="n">
        <v>294</v>
      </c>
      <c r="D5040" s="5" t="n">
        <v>10</v>
      </c>
      <c r="E5040" s="5" t="n">
        <v>0</v>
      </c>
      <c r="F5040" s="5" t="n">
        <v>28.5</v>
      </c>
      <c r="G5040" s="5" t="n">
        <v>19</v>
      </c>
      <c r="H5040" s="5" t="n">
        <v>14.23</v>
      </c>
      <c r="I5040" s="6">
        <f>IF(E5040&gt;=Markov!$B$3,1,0)</f>
        <v/>
      </c>
      <c r="J5040" s="6">
        <f>I5039</f>
        <v/>
      </c>
      <c r="K5040" s="7">
        <f>MAR1!$B$5+MAR1!$C$5*COS(2*PI()*$C5040/365)+MAR1!$D$5*SIN(2*PI()*$C5040/365)</f>
        <v/>
      </c>
      <c r="L5040" s="7">
        <f>MAR1!$B$6+MAR1!$C$6*COS(2*PI()*$C5040/365)+MAR1!$D$6*SIN(2*PI()*$C5040/365)</f>
        <v/>
      </c>
      <c r="M5040" s="7">
        <f>MAR1!$B$7+MAR1!$C$7*COS(2*PI()*$C5040/365)+MAR1!$D$7*SIN(2*PI()*$C5040/365)</f>
        <v/>
      </c>
      <c r="N5040" s="7">
        <f>F5040-K5040</f>
        <v/>
      </c>
      <c r="O5040" s="7">
        <f>G5040-L5040</f>
        <v/>
      </c>
      <c r="P5040" s="7">
        <f>H5040-M5040</f>
        <v/>
      </c>
      <c r="Q5040" s="7">
        <f>IF($I5040=1,(N5040-MAR1!$B$11)/MAR1!$D$11,(N5040-MAR1!$C$11)/MAR1!$E$11)</f>
        <v/>
      </c>
      <c r="R5040" s="7">
        <f>IF($I5040=1,(O5040-MAR1!$B$12)/MAR1!$D$12,(O5040-MAR1!$C$12)/MAR1!$E$12)</f>
        <v/>
      </c>
      <c r="S5040" s="7">
        <f>IF($I5040=1,(P5040-MAR1!$B$13)/MAR1!$D$13,(P5040-MAR1!$C$13)/MAR1!$E$13)</f>
        <v/>
      </c>
    </row>
    <row r="5041">
      <c r="A5041" s="5" t="n">
        <v>5040</v>
      </c>
      <c r="B5041" s="5" t="n">
        <v>14</v>
      </c>
      <c r="C5041" s="5" t="n">
        <v>295</v>
      </c>
      <c r="D5041" s="5" t="n">
        <v>10</v>
      </c>
      <c r="E5041" s="5" t="n">
        <v>0</v>
      </c>
      <c r="F5041" s="5" t="n">
        <v>29</v>
      </c>
      <c r="G5041" s="5" t="n">
        <v>18.8</v>
      </c>
      <c r="H5041" s="5" t="n">
        <v>16.24</v>
      </c>
      <c r="I5041" s="6">
        <f>IF(E5041&gt;=Markov!$B$3,1,0)</f>
        <v/>
      </c>
      <c r="J5041" s="6">
        <f>I5040</f>
        <v/>
      </c>
      <c r="K5041" s="7">
        <f>MAR1!$B$5+MAR1!$C$5*COS(2*PI()*$C5041/365)+MAR1!$D$5*SIN(2*PI()*$C5041/365)</f>
        <v/>
      </c>
      <c r="L5041" s="7">
        <f>MAR1!$B$6+MAR1!$C$6*COS(2*PI()*$C5041/365)+MAR1!$D$6*SIN(2*PI()*$C5041/365)</f>
        <v/>
      </c>
      <c r="M5041" s="7">
        <f>MAR1!$B$7+MAR1!$C$7*COS(2*PI()*$C5041/365)+MAR1!$D$7*SIN(2*PI()*$C5041/365)</f>
        <v/>
      </c>
      <c r="N5041" s="7">
        <f>F5041-K5041</f>
        <v/>
      </c>
      <c r="O5041" s="7">
        <f>G5041-L5041</f>
        <v/>
      </c>
      <c r="P5041" s="7">
        <f>H5041-M5041</f>
        <v/>
      </c>
      <c r="Q5041" s="7">
        <f>IF($I5041=1,(N5041-MAR1!$B$11)/MAR1!$D$11,(N5041-MAR1!$C$11)/MAR1!$E$11)</f>
        <v/>
      </c>
      <c r="R5041" s="7">
        <f>IF($I5041=1,(O5041-MAR1!$B$12)/MAR1!$D$12,(O5041-MAR1!$C$12)/MAR1!$E$12)</f>
        <v/>
      </c>
      <c r="S5041" s="7">
        <f>IF($I5041=1,(P5041-MAR1!$B$13)/MAR1!$D$13,(P5041-MAR1!$C$13)/MAR1!$E$13)</f>
        <v/>
      </c>
    </row>
    <row r="5042">
      <c r="A5042" s="5" t="n">
        <v>5041</v>
      </c>
      <c r="B5042" s="5" t="n">
        <v>14</v>
      </c>
      <c r="C5042" s="5" t="n">
        <v>296</v>
      </c>
      <c r="D5042" s="5" t="n">
        <v>10</v>
      </c>
      <c r="E5042" s="5" t="n">
        <v>0</v>
      </c>
      <c r="F5042" s="5" t="n">
        <v>29.6</v>
      </c>
      <c r="G5042" s="5" t="n">
        <v>16.3</v>
      </c>
      <c r="H5042" s="5" t="n">
        <v>18.97</v>
      </c>
      <c r="I5042" s="6">
        <f>IF(E5042&gt;=Markov!$B$3,1,0)</f>
        <v/>
      </c>
      <c r="J5042" s="6">
        <f>I5041</f>
        <v/>
      </c>
      <c r="K5042" s="7">
        <f>MAR1!$B$5+MAR1!$C$5*COS(2*PI()*$C5042/365)+MAR1!$D$5*SIN(2*PI()*$C5042/365)</f>
        <v/>
      </c>
      <c r="L5042" s="7">
        <f>MAR1!$B$6+MAR1!$C$6*COS(2*PI()*$C5042/365)+MAR1!$D$6*SIN(2*PI()*$C5042/365)</f>
        <v/>
      </c>
      <c r="M5042" s="7">
        <f>MAR1!$B$7+MAR1!$C$7*COS(2*PI()*$C5042/365)+MAR1!$D$7*SIN(2*PI()*$C5042/365)</f>
        <v/>
      </c>
      <c r="N5042" s="7">
        <f>F5042-K5042</f>
        <v/>
      </c>
      <c r="O5042" s="7">
        <f>G5042-L5042</f>
        <v/>
      </c>
      <c r="P5042" s="7">
        <f>H5042-M5042</f>
        <v/>
      </c>
      <c r="Q5042" s="7">
        <f>IF($I5042=1,(N5042-MAR1!$B$11)/MAR1!$D$11,(N5042-MAR1!$C$11)/MAR1!$E$11)</f>
        <v/>
      </c>
      <c r="R5042" s="7">
        <f>IF($I5042=1,(O5042-MAR1!$B$12)/MAR1!$D$12,(O5042-MAR1!$C$12)/MAR1!$E$12)</f>
        <v/>
      </c>
      <c r="S5042" s="7">
        <f>IF($I5042=1,(P5042-MAR1!$B$13)/MAR1!$D$13,(P5042-MAR1!$C$13)/MAR1!$E$13)</f>
        <v/>
      </c>
    </row>
    <row r="5043">
      <c r="A5043" s="5" t="n">
        <v>5042</v>
      </c>
      <c r="B5043" s="5" t="n">
        <v>14</v>
      </c>
      <c r="C5043" s="5" t="n">
        <v>297</v>
      </c>
      <c r="D5043" s="5" t="n">
        <v>10</v>
      </c>
      <c r="E5043" s="5" t="n">
        <v>0</v>
      </c>
      <c r="F5043" s="5" t="n">
        <v>29.5</v>
      </c>
      <c r="G5043" s="5" t="n">
        <v>16.9</v>
      </c>
      <c r="H5043" s="5" t="n">
        <v>16.73</v>
      </c>
      <c r="I5043" s="6">
        <f>IF(E5043&gt;=Markov!$B$3,1,0)</f>
        <v/>
      </c>
      <c r="J5043" s="6">
        <f>I5042</f>
        <v/>
      </c>
      <c r="K5043" s="7">
        <f>MAR1!$B$5+MAR1!$C$5*COS(2*PI()*$C5043/365)+MAR1!$D$5*SIN(2*PI()*$C5043/365)</f>
        <v/>
      </c>
      <c r="L5043" s="7">
        <f>MAR1!$B$6+MAR1!$C$6*COS(2*PI()*$C5043/365)+MAR1!$D$6*SIN(2*PI()*$C5043/365)</f>
        <v/>
      </c>
      <c r="M5043" s="7">
        <f>MAR1!$B$7+MAR1!$C$7*COS(2*PI()*$C5043/365)+MAR1!$D$7*SIN(2*PI()*$C5043/365)</f>
        <v/>
      </c>
      <c r="N5043" s="7">
        <f>F5043-K5043</f>
        <v/>
      </c>
      <c r="O5043" s="7">
        <f>G5043-L5043</f>
        <v/>
      </c>
      <c r="P5043" s="7">
        <f>H5043-M5043</f>
        <v/>
      </c>
      <c r="Q5043" s="7">
        <f>IF($I5043=1,(N5043-MAR1!$B$11)/MAR1!$D$11,(N5043-MAR1!$C$11)/MAR1!$E$11)</f>
        <v/>
      </c>
      <c r="R5043" s="7">
        <f>IF($I5043=1,(O5043-MAR1!$B$12)/MAR1!$D$12,(O5043-MAR1!$C$12)/MAR1!$E$12)</f>
        <v/>
      </c>
      <c r="S5043" s="7">
        <f>IF($I5043=1,(P5043-MAR1!$B$13)/MAR1!$D$13,(P5043-MAR1!$C$13)/MAR1!$E$13)</f>
        <v/>
      </c>
    </row>
    <row r="5044">
      <c r="A5044" s="5" t="n">
        <v>5043</v>
      </c>
      <c r="B5044" s="5" t="n">
        <v>14</v>
      </c>
      <c r="C5044" s="5" t="n">
        <v>298</v>
      </c>
      <c r="D5044" s="5" t="n">
        <v>10</v>
      </c>
      <c r="E5044" s="5" t="n">
        <v>0</v>
      </c>
      <c r="F5044" s="5" t="n">
        <v>30</v>
      </c>
      <c r="G5044" s="5" t="n">
        <v>18.7</v>
      </c>
      <c r="H5044" s="5" t="n">
        <v>19.16</v>
      </c>
      <c r="I5044" s="6">
        <f>IF(E5044&gt;=Markov!$B$3,1,0)</f>
        <v/>
      </c>
      <c r="J5044" s="6">
        <f>I5043</f>
        <v/>
      </c>
      <c r="K5044" s="7">
        <f>MAR1!$B$5+MAR1!$C$5*COS(2*PI()*$C5044/365)+MAR1!$D$5*SIN(2*PI()*$C5044/365)</f>
        <v/>
      </c>
      <c r="L5044" s="7">
        <f>MAR1!$B$6+MAR1!$C$6*COS(2*PI()*$C5044/365)+MAR1!$D$6*SIN(2*PI()*$C5044/365)</f>
        <v/>
      </c>
      <c r="M5044" s="7">
        <f>MAR1!$B$7+MAR1!$C$7*COS(2*PI()*$C5044/365)+MAR1!$D$7*SIN(2*PI()*$C5044/365)</f>
        <v/>
      </c>
      <c r="N5044" s="7">
        <f>F5044-K5044</f>
        <v/>
      </c>
      <c r="O5044" s="7">
        <f>G5044-L5044</f>
        <v/>
      </c>
      <c r="P5044" s="7">
        <f>H5044-M5044</f>
        <v/>
      </c>
      <c r="Q5044" s="7">
        <f>IF($I5044=1,(N5044-MAR1!$B$11)/MAR1!$D$11,(N5044-MAR1!$C$11)/MAR1!$E$11)</f>
        <v/>
      </c>
      <c r="R5044" s="7">
        <f>IF($I5044=1,(O5044-MAR1!$B$12)/MAR1!$D$12,(O5044-MAR1!$C$12)/MAR1!$E$12)</f>
        <v/>
      </c>
      <c r="S5044" s="7">
        <f>IF($I5044=1,(P5044-MAR1!$B$13)/MAR1!$D$13,(P5044-MAR1!$C$13)/MAR1!$E$13)</f>
        <v/>
      </c>
    </row>
    <row r="5045">
      <c r="A5045" s="5" t="n">
        <v>5044</v>
      </c>
      <c r="B5045" s="5" t="n">
        <v>14</v>
      </c>
      <c r="C5045" s="5" t="n">
        <v>299</v>
      </c>
      <c r="D5045" s="5" t="n">
        <v>10</v>
      </c>
      <c r="E5045" s="5" t="n">
        <v>7</v>
      </c>
      <c r="F5045" s="5" t="n">
        <v>25.7</v>
      </c>
      <c r="G5045" s="5" t="n">
        <v>16.6</v>
      </c>
      <c r="H5045" s="5" t="n">
        <v>12.39</v>
      </c>
      <c r="I5045" s="6">
        <f>IF(E5045&gt;=Markov!$B$3,1,0)</f>
        <v/>
      </c>
      <c r="J5045" s="6">
        <f>I5044</f>
        <v/>
      </c>
      <c r="K5045" s="7">
        <f>MAR1!$B$5+MAR1!$C$5*COS(2*PI()*$C5045/365)+MAR1!$D$5*SIN(2*PI()*$C5045/365)</f>
        <v/>
      </c>
      <c r="L5045" s="7">
        <f>MAR1!$B$6+MAR1!$C$6*COS(2*PI()*$C5045/365)+MAR1!$D$6*SIN(2*PI()*$C5045/365)</f>
        <v/>
      </c>
      <c r="M5045" s="7">
        <f>MAR1!$B$7+MAR1!$C$7*COS(2*PI()*$C5045/365)+MAR1!$D$7*SIN(2*PI()*$C5045/365)</f>
        <v/>
      </c>
      <c r="N5045" s="7">
        <f>F5045-K5045</f>
        <v/>
      </c>
      <c r="O5045" s="7">
        <f>G5045-L5045</f>
        <v/>
      </c>
      <c r="P5045" s="7">
        <f>H5045-M5045</f>
        <v/>
      </c>
      <c r="Q5045" s="7">
        <f>IF($I5045=1,(N5045-MAR1!$B$11)/MAR1!$D$11,(N5045-MAR1!$C$11)/MAR1!$E$11)</f>
        <v/>
      </c>
      <c r="R5045" s="7">
        <f>IF($I5045=1,(O5045-MAR1!$B$12)/MAR1!$D$12,(O5045-MAR1!$C$12)/MAR1!$E$12)</f>
        <v/>
      </c>
      <c r="S5045" s="7">
        <f>IF($I5045=1,(P5045-MAR1!$B$13)/MAR1!$D$13,(P5045-MAR1!$C$13)/MAR1!$E$13)</f>
        <v/>
      </c>
    </row>
    <row r="5046">
      <c r="A5046" s="5" t="n">
        <v>5045</v>
      </c>
      <c r="B5046" s="5" t="n">
        <v>14</v>
      </c>
      <c r="C5046" s="5" t="n">
        <v>300</v>
      </c>
      <c r="D5046" s="5" t="n">
        <v>10</v>
      </c>
      <c r="E5046" s="5" t="n">
        <v>0</v>
      </c>
      <c r="F5046" s="5" t="n">
        <v>27.5</v>
      </c>
      <c r="G5046" s="5" t="n">
        <v>17.8</v>
      </c>
      <c r="H5046" s="5" t="n">
        <v>16.87</v>
      </c>
      <c r="I5046" s="6">
        <f>IF(E5046&gt;=Markov!$B$3,1,0)</f>
        <v/>
      </c>
      <c r="J5046" s="6">
        <f>I5045</f>
        <v/>
      </c>
      <c r="K5046" s="7">
        <f>MAR1!$B$5+MAR1!$C$5*COS(2*PI()*$C5046/365)+MAR1!$D$5*SIN(2*PI()*$C5046/365)</f>
        <v/>
      </c>
      <c r="L5046" s="7">
        <f>MAR1!$B$6+MAR1!$C$6*COS(2*PI()*$C5046/365)+MAR1!$D$6*SIN(2*PI()*$C5046/365)</f>
        <v/>
      </c>
      <c r="M5046" s="7">
        <f>MAR1!$B$7+MAR1!$C$7*COS(2*PI()*$C5046/365)+MAR1!$D$7*SIN(2*PI()*$C5046/365)</f>
        <v/>
      </c>
      <c r="N5046" s="7">
        <f>F5046-K5046</f>
        <v/>
      </c>
      <c r="O5046" s="7">
        <f>G5046-L5046</f>
        <v/>
      </c>
      <c r="P5046" s="7">
        <f>H5046-M5046</f>
        <v/>
      </c>
      <c r="Q5046" s="7">
        <f>IF($I5046=1,(N5046-MAR1!$B$11)/MAR1!$D$11,(N5046-MAR1!$C$11)/MAR1!$E$11)</f>
        <v/>
      </c>
      <c r="R5046" s="7">
        <f>IF($I5046=1,(O5046-MAR1!$B$12)/MAR1!$D$12,(O5046-MAR1!$C$12)/MAR1!$E$12)</f>
        <v/>
      </c>
      <c r="S5046" s="7">
        <f>IF($I5046=1,(P5046-MAR1!$B$13)/MAR1!$D$13,(P5046-MAR1!$C$13)/MAR1!$E$13)</f>
        <v/>
      </c>
    </row>
    <row r="5047">
      <c r="A5047" s="5" t="n">
        <v>5046</v>
      </c>
      <c r="B5047" s="5" t="n">
        <v>14</v>
      </c>
      <c r="C5047" s="5" t="n">
        <v>301</v>
      </c>
      <c r="D5047" s="5" t="n">
        <v>10</v>
      </c>
      <c r="E5047" s="5" t="n">
        <v>0</v>
      </c>
      <c r="F5047" s="5" t="n">
        <v>27</v>
      </c>
      <c r="G5047" s="5" t="n">
        <v>14.7</v>
      </c>
      <c r="H5047" s="5" t="n">
        <v>13.37</v>
      </c>
      <c r="I5047" s="6">
        <f>IF(E5047&gt;=Markov!$B$3,1,0)</f>
        <v/>
      </c>
      <c r="J5047" s="6">
        <f>I5046</f>
        <v/>
      </c>
      <c r="K5047" s="7">
        <f>MAR1!$B$5+MAR1!$C$5*COS(2*PI()*$C5047/365)+MAR1!$D$5*SIN(2*PI()*$C5047/365)</f>
        <v/>
      </c>
      <c r="L5047" s="7">
        <f>MAR1!$B$6+MAR1!$C$6*COS(2*PI()*$C5047/365)+MAR1!$D$6*SIN(2*PI()*$C5047/365)</f>
        <v/>
      </c>
      <c r="M5047" s="7">
        <f>MAR1!$B$7+MAR1!$C$7*COS(2*PI()*$C5047/365)+MAR1!$D$7*SIN(2*PI()*$C5047/365)</f>
        <v/>
      </c>
      <c r="N5047" s="7">
        <f>F5047-K5047</f>
        <v/>
      </c>
      <c r="O5047" s="7">
        <f>G5047-L5047</f>
        <v/>
      </c>
      <c r="P5047" s="7">
        <f>H5047-M5047</f>
        <v/>
      </c>
      <c r="Q5047" s="7">
        <f>IF($I5047=1,(N5047-MAR1!$B$11)/MAR1!$D$11,(N5047-MAR1!$C$11)/MAR1!$E$11)</f>
        <v/>
      </c>
      <c r="R5047" s="7">
        <f>IF($I5047=1,(O5047-MAR1!$B$12)/MAR1!$D$12,(O5047-MAR1!$C$12)/MAR1!$E$12)</f>
        <v/>
      </c>
      <c r="S5047" s="7">
        <f>IF($I5047=1,(P5047-MAR1!$B$13)/MAR1!$D$13,(P5047-MAR1!$C$13)/MAR1!$E$13)</f>
        <v/>
      </c>
    </row>
    <row r="5048">
      <c r="A5048" s="5" t="n">
        <v>5047</v>
      </c>
      <c r="B5048" s="5" t="n">
        <v>14</v>
      </c>
      <c r="C5048" s="5" t="n">
        <v>302</v>
      </c>
      <c r="D5048" s="5" t="n">
        <v>10</v>
      </c>
      <c r="E5048" s="5" t="n">
        <v>0</v>
      </c>
      <c r="F5048" s="5" t="n">
        <v>25.8</v>
      </c>
      <c r="G5048" s="5" t="n">
        <v>16.9</v>
      </c>
      <c r="H5048" s="5" t="n">
        <v>21.19</v>
      </c>
      <c r="I5048" s="6">
        <f>IF(E5048&gt;=Markov!$B$3,1,0)</f>
        <v/>
      </c>
      <c r="J5048" s="6">
        <f>I5047</f>
        <v/>
      </c>
      <c r="K5048" s="7">
        <f>MAR1!$B$5+MAR1!$C$5*COS(2*PI()*$C5048/365)+MAR1!$D$5*SIN(2*PI()*$C5048/365)</f>
        <v/>
      </c>
      <c r="L5048" s="7">
        <f>MAR1!$B$6+MAR1!$C$6*COS(2*PI()*$C5048/365)+MAR1!$D$6*SIN(2*PI()*$C5048/365)</f>
        <v/>
      </c>
      <c r="M5048" s="7">
        <f>MAR1!$B$7+MAR1!$C$7*COS(2*PI()*$C5048/365)+MAR1!$D$7*SIN(2*PI()*$C5048/365)</f>
        <v/>
      </c>
      <c r="N5048" s="7">
        <f>F5048-K5048</f>
        <v/>
      </c>
      <c r="O5048" s="7">
        <f>G5048-L5048</f>
        <v/>
      </c>
      <c r="P5048" s="7">
        <f>H5048-M5048</f>
        <v/>
      </c>
      <c r="Q5048" s="7">
        <f>IF($I5048=1,(N5048-MAR1!$B$11)/MAR1!$D$11,(N5048-MAR1!$C$11)/MAR1!$E$11)</f>
        <v/>
      </c>
      <c r="R5048" s="7">
        <f>IF($I5048=1,(O5048-MAR1!$B$12)/MAR1!$D$12,(O5048-MAR1!$C$12)/MAR1!$E$12)</f>
        <v/>
      </c>
      <c r="S5048" s="7">
        <f>IF($I5048=1,(P5048-MAR1!$B$13)/MAR1!$D$13,(P5048-MAR1!$C$13)/MAR1!$E$13)</f>
        <v/>
      </c>
    </row>
    <row r="5049">
      <c r="A5049" s="5" t="n">
        <v>5048</v>
      </c>
      <c r="B5049" s="5" t="n">
        <v>14</v>
      </c>
      <c r="C5049" s="5" t="n">
        <v>303</v>
      </c>
      <c r="D5049" s="5" t="n">
        <v>10</v>
      </c>
      <c r="E5049" s="5" t="n">
        <v>0</v>
      </c>
      <c r="F5049" s="5" t="n">
        <v>27</v>
      </c>
      <c r="G5049" s="5" t="n">
        <v>18</v>
      </c>
      <c r="H5049" s="5" t="n">
        <v>21.77</v>
      </c>
      <c r="I5049" s="6">
        <f>IF(E5049&gt;=Markov!$B$3,1,0)</f>
        <v/>
      </c>
      <c r="J5049" s="6">
        <f>I5048</f>
        <v/>
      </c>
      <c r="K5049" s="7">
        <f>MAR1!$B$5+MAR1!$C$5*COS(2*PI()*$C5049/365)+MAR1!$D$5*SIN(2*PI()*$C5049/365)</f>
        <v/>
      </c>
      <c r="L5049" s="7">
        <f>MAR1!$B$6+MAR1!$C$6*COS(2*PI()*$C5049/365)+MAR1!$D$6*SIN(2*PI()*$C5049/365)</f>
        <v/>
      </c>
      <c r="M5049" s="7">
        <f>MAR1!$B$7+MAR1!$C$7*COS(2*PI()*$C5049/365)+MAR1!$D$7*SIN(2*PI()*$C5049/365)</f>
        <v/>
      </c>
      <c r="N5049" s="7">
        <f>F5049-K5049</f>
        <v/>
      </c>
      <c r="O5049" s="7">
        <f>G5049-L5049</f>
        <v/>
      </c>
      <c r="P5049" s="7">
        <f>H5049-M5049</f>
        <v/>
      </c>
      <c r="Q5049" s="7">
        <f>IF($I5049=1,(N5049-MAR1!$B$11)/MAR1!$D$11,(N5049-MAR1!$C$11)/MAR1!$E$11)</f>
        <v/>
      </c>
      <c r="R5049" s="7">
        <f>IF($I5049=1,(O5049-MAR1!$B$12)/MAR1!$D$12,(O5049-MAR1!$C$12)/MAR1!$E$12)</f>
        <v/>
      </c>
      <c r="S5049" s="7">
        <f>IF($I5049=1,(P5049-MAR1!$B$13)/MAR1!$D$13,(P5049-MAR1!$C$13)/MAR1!$E$13)</f>
        <v/>
      </c>
    </row>
    <row r="5050">
      <c r="A5050" s="5" t="n">
        <v>5049</v>
      </c>
      <c r="B5050" s="5" t="n">
        <v>14</v>
      </c>
      <c r="C5050" s="5" t="n">
        <v>304</v>
      </c>
      <c r="D5050" s="5" t="n">
        <v>10</v>
      </c>
      <c r="E5050" s="5" t="n">
        <v>0</v>
      </c>
      <c r="F5050" s="5" t="n">
        <v>25.3</v>
      </c>
      <c r="G5050" s="5" t="n">
        <v>16.2</v>
      </c>
      <c r="H5050" s="5" t="n">
        <v>18.91</v>
      </c>
      <c r="I5050" s="6">
        <f>IF(E5050&gt;=Markov!$B$3,1,0)</f>
        <v/>
      </c>
      <c r="J5050" s="6">
        <f>I5049</f>
        <v/>
      </c>
      <c r="K5050" s="7">
        <f>MAR1!$B$5+MAR1!$C$5*COS(2*PI()*$C5050/365)+MAR1!$D$5*SIN(2*PI()*$C5050/365)</f>
        <v/>
      </c>
      <c r="L5050" s="7">
        <f>MAR1!$B$6+MAR1!$C$6*COS(2*PI()*$C5050/365)+MAR1!$D$6*SIN(2*PI()*$C5050/365)</f>
        <v/>
      </c>
      <c r="M5050" s="7">
        <f>MAR1!$B$7+MAR1!$C$7*COS(2*PI()*$C5050/365)+MAR1!$D$7*SIN(2*PI()*$C5050/365)</f>
        <v/>
      </c>
      <c r="N5050" s="7">
        <f>F5050-K5050</f>
        <v/>
      </c>
      <c r="O5050" s="7">
        <f>G5050-L5050</f>
        <v/>
      </c>
      <c r="P5050" s="7">
        <f>H5050-M5050</f>
        <v/>
      </c>
      <c r="Q5050" s="7">
        <f>IF($I5050=1,(N5050-MAR1!$B$11)/MAR1!$D$11,(N5050-MAR1!$C$11)/MAR1!$E$11)</f>
        <v/>
      </c>
      <c r="R5050" s="7">
        <f>IF($I5050=1,(O5050-MAR1!$B$12)/MAR1!$D$12,(O5050-MAR1!$C$12)/MAR1!$E$12)</f>
        <v/>
      </c>
      <c r="S5050" s="7">
        <f>IF($I5050=1,(P5050-MAR1!$B$13)/MAR1!$D$13,(P5050-MAR1!$C$13)/MAR1!$E$13)</f>
        <v/>
      </c>
    </row>
    <row r="5051">
      <c r="A5051" s="5" t="n">
        <v>5050</v>
      </c>
      <c r="B5051" s="5" t="n">
        <v>14</v>
      </c>
      <c r="C5051" s="5" t="n">
        <v>305</v>
      </c>
      <c r="D5051" s="5" t="n">
        <v>11</v>
      </c>
      <c r="E5051" s="5" t="n">
        <v>0</v>
      </c>
      <c r="F5051" s="5" t="n">
        <v>25</v>
      </c>
      <c r="G5051" s="5" t="n">
        <v>14.8</v>
      </c>
      <c r="H5051" s="5" t="n">
        <v>10.63</v>
      </c>
      <c r="I5051" s="6">
        <f>IF(E5051&gt;=Markov!$B$3,1,0)</f>
        <v/>
      </c>
      <c r="J5051" s="6">
        <f>I5050</f>
        <v/>
      </c>
      <c r="K5051" s="7">
        <f>MAR1!$B$5+MAR1!$C$5*COS(2*PI()*$C5051/365)+MAR1!$D$5*SIN(2*PI()*$C5051/365)</f>
        <v/>
      </c>
      <c r="L5051" s="7">
        <f>MAR1!$B$6+MAR1!$C$6*COS(2*PI()*$C5051/365)+MAR1!$D$6*SIN(2*PI()*$C5051/365)</f>
        <v/>
      </c>
      <c r="M5051" s="7">
        <f>MAR1!$B$7+MAR1!$C$7*COS(2*PI()*$C5051/365)+MAR1!$D$7*SIN(2*PI()*$C5051/365)</f>
        <v/>
      </c>
      <c r="N5051" s="7">
        <f>F5051-K5051</f>
        <v/>
      </c>
      <c r="O5051" s="7">
        <f>G5051-L5051</f>
        <v/>
      </c>
      <c r="P5051" s="7">
        <f>H5051-M5051</f>
        <v/>
      </c>
      <c r="Q5051" s="7">
        <f>IF($I5051=1,(N5051-MAR1!$B$11)/MAR1!$D$11,(N5051-MAR1!$C$11)/MAR1!$E$11)</f>
        <v/>
      </c>
      <c r="R5051" s="7">
        <f>IF($I5051=1,(O5051-MAR1!$B$12)/MAR1!$D$12,(O5051-MAR1!$C$12)/MAR1!$E$12)</f>
        <v/>
      </c>
      <c r="S5051" s="7">
        <f>IF($I5051=1,(P5051-MAR1!$B$13)/MAR1!$D$13,(P5051-MAR1!$C$13)/MAR1!$E$13)</f>
        <v/>
      </c>
    </row>
    <row r="5052">
      <c r="A5052" s="5" t="n">
        <v>5051</v>
      </c>
      <c r="B5052" s="5" t="n">
        <v>14</v>
      </c>
      <c r="C5052" s="5" t="n">
        <v>306</v>
      </c>
      <c r="D5052" s="5" t="n">
        <v>11</v>
      </c>
      <c r="E5052" s="5" t="n">
        <v>0</v>
      </c>
      <c r="F5052" s="5" t="n">
        <v>25</v>
      </c>
      <c r="G5052" s="5" t="n">
        <v>14.9</v>
      </c>
      <c r="H5052" s="5" t="n">
        <v>13.14</v>
      </c>
      <c r="I5052" s="6">
        <f>IF(E5052&gt;=Markov!$B$3,1,0)</f>
        <v/>
      </c>
      <c r="J5052" s="6">
        <f>I5051</f>
        <v/>
      </c>
      <c r="K5052" s="7">
        <f>MAR1!$B$5+MAR1!$C$5*COS(2*PI()*$C5052/365)+MAR1!$D$5*SIN(2*PI()*$C5052/365)</f>
        <v/>
      </c>
      <c r="L5052" s="7">
        <f>MAR1!$B$6+MAR1!$C$6*COS(2*PI()*$C5052/365)+MAR1!$D$6*SIN(2*PI()*$C5052/365)</f>
        <v/>
      </c>
      <c r="M5052" s="7">
        <f>MAR1!$B$7+MAR1!$C$7*COS(2*PI()*$C5052/365)+MAR1!$D$7*SIN(2*PI()*$C5052/365)</f>
        <v/>
      </c>
      <c r="N5052" s="7">
        <f>F5052-K5052</f>
        <v/>
      </c>
      <c r="O5052" s="7">
        <f>G5052-L5052</f>
        <v/>
      </c>
      <c r="P5052" s="7">
        <f>H5052-M5052</f>
        <v/>
      </c>
      <c r="Q5052" s="7">
        <f>IF($I5052=1,(N5052-MAR1!$B$11)/MAR1!$D$11,(N5052-MAR1!$C$11)/MAR1!$E$11)</f>
        <v/>
      </c>
      <c r="R5052" s="7">
        <f>IF($I5052=1,(O5052-MAR1!$B$12)/MAR1!$D$12,(O5052-MAR1!$C$12)/MAR1!$E$12)</f>
        <v/>
      </c>
      <c r="S5052" s="7">
        <f>IF($I5052=1,(P5052-MAR1!$B$13)/MAR1!$D$13,(P5052-MAR1!$C$13)/MAR1!$E$13)</f>
        <v/>
      </c>
    </row>
    <row r="5053">
      <c r="A5053" s="5" t="n">
        <v>5052</v>
      </c>
      <c r="B5053" s="5" t="n">
        <v>14</v>
      </c>
      <c r="C5053" s="5" t="n">
        <v>307</v>
      </c>
      <c r="D5053" s="5" t="n">
        <v>11</v>
      </c>
      <c r="E5053" s="5" t="n">
        <v>0</v>
      </c>
      <c r="F5053" s="5" t="n">
        <v>25.1</v>
      </c>
      <c r="G5053" s="5" t="n">
        <v>16.6</v>
      </c>
      <c r="H5053" s="5" t="n">
        <v>13.68</v>
      </c>
      <c r="I5053" s="6">
        <f>IF(E5053&gt;=Markov!$B$3,1,0)</f>
        <v/>
      </c>
      <c r="J5053" s="6">
        <f>I5052</f>
        <v/>
      </c>
      <c r="K5053" s="7">
        <f>MAR1!$B$5+MAR1!$C$5*COS(2*PI()*$C5053/365)+MAR1!$D$5*SIN(2*PI()*$C5053/365)</f>
        <v/>
      </c>
      <c r="L5053" s="7">
        <f>MAR1!$B$6+MAR1!$C$6*COS(2*PI()*$C5053/365)+MAR1!$D$6*SIN(2*PI()*$C5053/365)</f>
        <v/>
      </c>
      <c r="M5053" s="7">
        <f>MAR1!$B$7+MAR1!$C$7*COS(2*PI()*$C5053/365)+MAR1!$D$7*SIN(2*PI()*$C5053/365)</f>
        <v/>
      </c>
      <c r="N5053" s="7">
        <f>F5053-K5053</f>
        <v/>
      </c>
      <c r="O5053" s="7">
        <f>G5053-L5053</f>
        <v/>
      </c>
      <c r="P5053" s="7">
        <f>H5053-M5053</f>
        <v/>
      </c>
      <c r="Q5053" s="7">
        <f>IF($I5053=1,(N5053-MAR1!$B$11)/MAR1!$D$11,(N5053-MAR1!$C$11)/MAR1!$E$11)</f>
        <v/>
      </c>
      <c r="R5053" s="7">
        <f>IF($I5053=1,(O5053-MAR1!$B$12)/MAR1!$D$12,(O5053-MAR1!$C$12)/MAR1!$E$12)</f>
        <v/>
      </c>
      <c r="S5053" s="7">
        <f>IF($I5053=1,(P5053-MAR1!$B$13)/MAR1!$D$13,(P5053-MAR1!$C$13)/MAR1!$E$13)</f>
        <v/>
      </c>
    </row>
    <row r="5054">
      <c r="A5054" s="5" t="n">
        <v>5053</v>
      </c>
      <c r="B5054" s="5" t="n">
        <v>14</v>
      </c>
      <c r="C5054" s="5" t="n">
        <v>308</v>
      </c>
      <c r="D5054" s="5" t="n">
        <v>11</v>
      </c>
      <c r="E5054" s="5" t="n">
        <v>0</v>
      </c>
      <c r="F5054" s="5" t="n">
        <v>28.2</v>
      </c>
      <c r="G5054" s="5" t="n">
        <v>17.5</v>
      </c>
      <c r="H5054" s="5" t="n">
        <v>13.98</v>
      </c>
      <c r="I5054" s="6">
        <f>IF(E5054&gt;=Markov!$B$3,1,0)</f>
        <v/>
      </c>
      <c r="J5054" s="6">
        <f>I5053</f>
        <v/>
      </c>
      <c r="K5054" s="7">
        <f>MAR1!$B$5+MAR1!$C$5*COS(2*PI()*$C5054/365)+MAR1!$D$5*SIN(2*PI()*$C5054/365)</f>
        <v/>
      </c>
      <c r="L5054" s="7">
        <f>MAR1!$B$6+MAR1!$C$6*COS(2*PI()*$C5054/365)+MAR1!$D$6*SIN(2*PI()*$C5054/365)</f>
        <v/>
      </c>
      <c r="M5054" s="7">
        <f>MAR1!$B$7+MAR1!$C$7*COS(2*PI()*$C5054/365)+MAR1!$D$7*SIN(2*PI()*$C5054/365)</f>
        <v/>
      </c>
      <c r="N5054" s="7">
        <f>F5054-K5054</f>
        <v/>
      </c>
      <c r="O5054" s="7">
        <f>G5054-L5054</f>
        <v/>
      </c>
      <c r="P5054" s="7">
        <f>H5054-M5054</f>
        <v/>
      </c>
      <c r="Q5054" s="7">
        <f>IF($I5054=1,(N5054-MAR1!$B$11)/MAR1!$D$11,(N5054-MAR1!$C$11)/MAR1!$E$11)</f>
        <v/>
      </c>
      <c r="R5054" s="7">
        <f>IF($I5054=1,(O5054-MAR1!$B$12)/MAR1!$D$12,(O5054-MAR1!$C$12)/MAR1!$E$12)</f>
        <v/>
      </c>
      <c r="S5054" s="7">
        <f>IF($I5054=1,(P5054-MAR1!$B$13)/MAR1!$D$13,(P5054-MAR1!$C$13)/MAR1!$E$13)</f>
        <v/>
      </c>
    </row>
    <row r="5055">
      <c r="A5055" s="5" t="n">
        <v>5054</v>
      </c>
      <c r="B5055" s="5" t="n">
        <v>14</v>
      </c>
      <c r="C5055" s="5" t="n">
        <v>309</v>
      </c>
      <c r="D5055" s="5" t="n">
        <v>11</v>
      </c>
      <c r="E5055" s="5" t="n">
        <v>0</v>
      </c>
      <c r="F5055" s="5" t="n">
        <v>27</v>
      </c>
      <c r="G5055" s="5" t="n">
        <v>15.9</v>
      </c>
      <c r="H5055" s="5" t="n">
        <v>16.39</v>
      </c>
      <c r="I5055" s="6">
        <f>IF(E5055&gt;=Markov!$B$3,1,0)</f>
        <v/>
      </c>
      <c r="J5055" s="6">
        <f>I5054</f>
        <v/>
      </c>
      <c r="K5055" s="7">
        <f>MAR1!$B$5+MAR1!$C$5*COS(2*PI()*$C5055/365)+MAR1!$D$5*SIN(2*PI()*$C5055/365)</f>
        <v/>
      </c>
      <c r="L5055" s="7">
        <f>MAR1!$B$6+MAR1!$C$6*COS(2*PI()*$C5055/365)+MAR1!$D$6*SIN(2*PI()*$C5055/365)</f>
        <v/>
      </c>
      <c r="M5055" s="7">
        <f>MAR1!$B$7+MAR1!$C$7*COS(2*PI()*$C5055/365)+MAR1!$D$7*SIN(2*PI()*$C5055/365)</f>
        <v/>
      </c>
      <c r="N5055" s="7">
        <f>F5055-K5055</f>
        <v/>
      </c>
      <c r="O5055" s="7">
        <f>G5055-L5055</f>
        <v/>
      </c>
      <c r="P5055" s="7">
        <f>H5055-M5055</f>
        <v/>
      </c>
      <c r="Q5055" s="7">
        <f>IF($I5055=1,(N5055-MAR1!$B$11)/MAR1!$D$11,(N5055-MAR1!$C$11)/MAR1!$E$11)</f>
        <v/>
      </c>
      <c r="R5055" s="7">
        <f>IF($I5055=1,(O5055-MAR1!$B$12)/MAR1!$D$12,(O5055-MAR1!$C$12)/MAR1!$E$12)</f>
        <v/>
      </c>
      <c r="S5055" s="7">
        <f>IF($I5055=1,(P5055-MAR1!$B$13)/MAR1!$D$13,(P5055-MAR1!$C$13)/MAR1!$E$13)</f>
        <v/>
      </c>
    </row>
    <row r="5056">
      <c r="A5056" s="5" t="n">
        <v>5055</v>
      </c>
      <c r="B5056" s="5" t="n">
        <v>14</v>
      </c>
      <c r="C5056" s="5" t="n">
        <v>310</v>
      </c>
      <c r="D5056" s="5" t="n">
        <v>11</v>
      </c>
      <c r="E5056" s="5" t="n">
        <v>0</v>
      </c>
      <c r="F5056" s="5" t="n">
        <v>27.6</v>
      </c>
      <c r="G5056" s="5" t="n">
        <v>16.8</v>
      </c>
      <c r="H5056" s="5" t="n">
        <v>10.7</v>
      </c>
      <c r="I5056" s="6">
        <f>IF(E5056&gt;=Markov!$B$3,1,0)</f>
        <v/>
      </c>
      <c r="J5056" s="6">
        <f>I5055</f>
        <v/>
      </c>
      <c r="K5056" s="7">
        <f>MAR1!$B$5+MAR1!$C$5*COS(2*PI()*$C5056/365)+MAR1!$D$5*SIN(2*PI()*$C5056/365)</f>
        <v/>
      </c>
      <c r="L5056" s="7">
        <f>MAR1!$B$6+MAR1!$C$6*COS(2*PI()*$C5056/365)+MAR1!$D$6*SIN(2*PI()*$C5056/365)</f>
        <v/>
      </c>
      <c r="M5056" s="7">
        <f>MAR1!$B$7+MAR1!$C$7*COS(2*PI()*$C5056/365)+MAR1!$D$7*SIN(2*PI()*$C5056/365)</f>
        <v/>
      </c>
      <c r="N5056" s="7">
        <f>F5056-K5056</f>
        <v/>
      </c>
      <c r="O5056" s="7">
        <f>G5056-L5056</f>
        <v/>
      </c>
      <c r="P5056" s="7">
        <f>H5056-M5056</f>
        <v/>
      </c>
      <c r="Q5056" s="7">
        <f>IF($I5056=1,(N5056-MAR1!$B$11)/MAR1!$D$11,(N5056-MAR1!$C$11)/MAR1!$E$11)</f>
        <v/>
      </c>
      <c r="R5056" s="7">
        <f>IF($I5056=1,(O5056-MAR1!$B$12)/MAR1!$D$12,(O5056-MAR1!$C$12)/MAR1!$E$12)</f>
        <v/>
      </c>
      <c r="S5056" s="7">
        <f>IF($I5056=1,(P5056-MAR1!$B$13)/MAR1!$D$13,(P5056-MAR1!$C$13)/MAR1!$E$13)</f>
        <v/>
      </c>
    </row>
    <row r="5057">
      <c r="A5057" s="5" t="n">
        <v>5056</v>
      </c>
      <c r="B5057" s="5" t="n">
        <v>14</v>
      </c>
      <c r="C5057" s="5" t="n">
        <v>311</v>
      </c>
      <c r="D5057" s="5" t="n">
        <v>11</v>
      </c>
      <c r="E5057" s="5" t="n">
        <v>0</v>
      </c>
      <c r="F5057" s="5" t="n">
        <v>30.6</v>
      </c>
      <c r="G5057" s="5" t="n">
        <v>18.1</v>
      </c>
      <c r="H5057" s="5" t="n">
        <v>12.39</v>
      </c>
      <c r="I5057" s="6">
        <f>IF(E5057&gt;=Markov!$B$3,1,0)</f>
        <v/>
      </c>
      <c r="J5057" s="6">
        <f>I5056</f>
        <v/>
      </c>
      <c r="K5057" s="7">
        <f>MAR1!$B$5+MAR1!$C$5*COS(2*PI()*$C5057/365)+MAR1!$D$5*SIN(2*PI()*$C5057/365)</f>
        <v/>
      </c>
      <c r="L5057" s="7">
        <f>MAR1!$B$6+MAR1!$C$6*COS(2*PI()*$C5057/365)+MAR1!$D$6*SIN(2*PI()*$C5057/365)</f>
        <v/>
      </c>
      <c r="M5057" s="7">
        <f>MAR1!$B$7+MAR1!$C$7*COS(2*PI()*$C5057/365)+MAR1!$D$7*SIN(2*PI()*$C5057/365)</f>
        <v/>
      </c>
      <c r="N5057" s="7">
        <f>F5057-K5057</f>
        <v/>
      </c>
      <c r="O5057" s="7">
        <f>G5057-L5057</f>
        <v/>
      </c>
      <c r="P5057" s="7">
        <f>H5057-M5057</f>
        <v/>
      </c>
      <c r="Q5057" s="7">
        <f>IF($I5057=1,(N5057-MAR1!$B$11)/MAR1!$D$11,(N5057-MAR1!$C$11)/MAR1!$E$11)</f>
        <v/>
      </c>
      <c r="R5057" s="7">
        <f>IF($I5057=1,(O5057-MAR1!$B$12)/MAR1!$D$12,(O5057-MAR1!$C$12)/MAR1!$E$12)</f>
        <v/>
      </c>
      <c r="S5057" s="7">
        <f>IF($I5057=1,(P5057-MAR1!$B$13)/MAR1!$D$13,(P5057-MAR1!$C$13)/MAR1!$E$13)</f>
        <v/>
      </c>
    </row>
    <row r="5058">
      <c r="A5058" s="5" t="n">
        <v>5057</v>
      </c>
      <c r="B5058" s="5" t="n">
        <v>14</v>
      </c>
      <c r="C5058" s="5" t="n">
        <v>312</v>
      </c>
      <c r="D5058" s="5" t="n">
        <v>11</v>
      </c>
      <c r="E5058" s="5" t="n">
        <v>0</v>
      </c>
      <c r="F5058" s="5" t="n">
        <v>30.7</v>
      </c>
      <c r="G5058" s="5" t="n">
        <v>17.7</v>
      </c>
      <c r="H5058" s="5" t="n">
        <v>9.550000000000001</v>
      </c>
      <c r="I5058" s="6">
        <f>IF(E5058&gt;=Markov!$B$3,1,0)</f>
        <v/>
      </c>
      <c r="J5058" s="6">
        <f>I5057</f>
        <v/>
      </c>
      <c r="K5058" s="7">
        <f>MAR1!$B$5+MAR1!$C$5*COS(2*PI()*$C5058/365)+MAR1!$D$5*SIN(2*PI()*$C5058/365)</f>
        <v/>
      </c>
      <c r="L5058" s="7">
        <f>MAR1!$B$6+MAR1!$C$6*COS(2*PI()*$C5058/365)+MAR1!$D$6*SIN(2*PI()*$C5058/365)</f>
        <v/>
      </c>
      <c r="M5058" s="7">
        <f>MAR1!$B$7+MAR1!$C$7*COS(2*PI()*$C5058/365)+MAR1!$D$7*SIN(2*PI()*$C5058/365)</f>
        <v/>
      </c>
      <c r="N5058" s="7">
        <f>F5058-K5058</f>
        <v/>
      </c>
      <c r="O5058" s="7">
        <f>G5058-L5058</f>
        <v/>
      </c>
      <c r="P5058" s="7">
        <f>H5058-M5058</f>
        <v/>
      </c>
      <c r="Q5058" s="7">
        <f>IF($I5058=1,(N5058-MAR1!$B$11)/MAR1!$D$11,(N5058-MAR1!$C$11)/MAR1!$E$11)</f>
        <v/>
      </c>
      <c r="R5058" s="7">
        <f>IF($I5058=1,(O5058-MAR1!$B$12)/MAR1!$D$12,(O5058-MAR1!$C$12)/MAR1!$E$12)</f>
        <v/>
      </c>
      <c r="S5058" s="7">
        <f>IF($I5058=1,(P5058-MAR1!$B$13)/MAR1!$D$13,(P5058-MAR1!$C$13)/MAR1!$E$13)</f>
        <v/>
      </c>
    </row>
    <row r="5059">
      <c r="A5059" s="5" t="n">
        <v>5058</v>
      </c>
      <c r="B5059" s="5" t="n">
        <v>14</v>
      </c>
      <c r="C5059" s="5" t="n">
        <v>313</v>
      </c>
      <c r="D5059" s="5" t="n">
        <v>11</v>
      </c>
      <c r="E5059" s="5" t="n">
        <v>0</v>
      </c>
      <c r="F5059" s="5" t="n">
        <v>29.8</v>
      </c>
      <c r="G5059" s="5" t="n">
        <v>16</v>
      </c>
      <c r="H5059" s="5" t="n">
        <v>12.52</v>
      </c>
      <c r="I5059" s="6">
        <f>IF(E5059&gt;=Markov!$B$3,1,0)</f>
        <v/>
      </c>
      <c r="J5059" s="6">
        <f>I5058</f>
        <v/>
      </c>
      <c r="K5059" s="7">
        <f>MAR1!$B$5+MAR1!$C$5*COS(2*PI()*$C5059/365)+MAR1!$D$5*SIN(2*PI()*$C5059/365)</f>
        <v/>
      </c>
      <c r="L5059" s="7">
        <f>MAR1!$B$6+MAR1!$C$6*COS(2*PI()*$C5059/365)+MAR1!$D$6*SIN(2*PI()*$C5059/365)</f>
        <v/>
      </c>
      <c r="M5059" s="7">
        <f>MAR1!$B$7+MAR1!$C$7*COS(2*PI()*$C5059/365)+MAR1!$D$7*SIN(2*PI()*$C5059/365)</f>
        <v/>
      </c>
      <c r="N5059" s="7">
        <f>F5059-K5059</f>
        <v/>
      </c>
      <c r="O5059" s="7">
        <f>G5059-L5059</f>
        <v/>
      </c>
      <c r="P5059" s="7">
        <f>H5059-M5059</f>
        <v/>
      </c>
      <c r="Q5059" s="7">
        <f>IF($I5059=1,(N5059-MAR1!$B$11)/MAR1!$D$11,(N5059-MAR1!$C$11)/MAR1!$E$11)</f>
        <v/>
      </c>
      <c r="R5059" s="7">
        <f>IF($I5059=1,(O5059-MAR1!$B$12)/MAR1!$D$12,(O5059-MAR1!$C$12)/MAR1!$E$12)</f>
        <v/>
      </c>
      <c r="S5059" s="7">
        <f>IF($I5059=1,(P5059-MAR1!$B$13)/MAR1!$D$13,(P5059-MAR1!$C$13)/MAR1!$E$13)</f>
        <v/>
      </c>
    </row>
    <row r="5060">
      <c r="A5060" s="5" t="n">
        <v>5059</v>
      </c>
      <c r="B5060" s="5" t="n">
        <v>14</v>
      </c>
      <c r="C5060" s="5" t="n">
        <v>314</v>
      </c>
      <c r="D5060" s="5" t="n">
        <v>11</v>
      </c>
      <c r="E5060" s="5" t="n">
        <v>0</v>
      </c>
      <c r="F5060" s="5" t="n">
        <v>30.3</v>
      </c>
      <c r="G5060" s="5" t="n">
        <v>17.9</v>
      </c>
      <c r="H5060" s="5" t="n">
        <v>18.04</v>
      </c>
      <c r="I5060" s="6">
        <f>IF(E5060&gt;=Markov!$B$3,1,0)</f>
        <v/>
      </c>
      <c r="J5060" s="6">
        <f>I5059</f>
        <v/>
      </c>
      <c r="K5060" s="7">
        <f>MAR1!$B$5+MAR1!$C$5*COS(2*PI()*$C5060/365)+MAR1!$D$5*SIN(2*PI()*$C5060/365)</f>
        <v/>
      </c>
      <c r="L5060" s="7">
        <f>MAR1!$B$6+MAR1!$C$6*COS(2*PI()*$C5060/365)+MAR1!$D$6*SIN(2*PI()*$C5060/365)</f>
        <v/>
      </c>
      <c r="M5060" s="7">
        <f>MAR1!$B$7+MAR1!$C$7*COS(2*PI()*$C5060/365)+MAR1!$D$7*SIN(2*PI()*$C5060/365)</f>
        <v/>
      </c>
      <c r="N5060" s="7">
        <f>F5060-K5060</f>
        <v/>
      </c>
      <c r="O5060" s="7">
        <f>G5060-L5060</f>
        <v/>
      </c>
      <c r="P5060" s="7">
        <f>H5060-M5060</f>
        <v/>
      </c>
      <c r="Q5060" s="7">
        <f>IF($I5060=1,(N5060-MAR1!$B$11)/MAR1!$D$11,(N5060-MAR1!$C$11)/MAR1!$E$11)</f>
        <v/>
      </c>
      <c r="R5060" s="7">
        <f>IF($I5060=1,(O5060-MAR1!$B$12)/MAR1!$D$12,(O5060-MAR1!$C$12)/MAR1!$E$12)</f>
        <v/>
      </c>
      <c r="S5060" s="7">
        <f>IF($I5060=1,(P5060-MAR1!$B$13)/MAR1!$D$13,(P5060-MAR1!$C$13)/MAR1!$E$13)</f>
        <v/>
      </c>
    </row>
    <row r="5061">
      <c r="A5061" s="5" t="n">
        <v>5060</v>
      </c>
      <c r="B5061" s="5" t="n">
        <v>14</v>
      </c>
      <c r="C5061" s="5" t="n">
        <v>315</v>
      </c>
      <c r="D5061" s="5" t="n">
        <v>11</v>
      </c>
      <c r="E5061" s="5" t="n">
        <v>0</v>
      </c>
      <c r="F5061" s="5" t="n">
        <v>28.6</v>
      </c>
      <c r="G5061" s="5" t="n">
        <v>18.6</v>
      </c>
      <c r="H5061" s="5" t="n">
        <v>14.46</v>
      </c>
      <c r="I5061" s="6">
        <f>IF(E5061&gt;=Markov!$B$3,1,0)</f>
        <v/>
      </c>
      <c r="J5061" s="6">
        <f>I5060</f>
        <v/>
      </c>
      <c r="K5061" s="7">
        <f>MAR1!$B$5+MAR1!$C$5*COS(2*PI()*$C5061/365)+MAR1!$D$5*SIN(2*PI()*$C5061/365)</f>
        <v/>
      </c>
      <c r="L5061" s="7">
        <f>MAR1!$B$6+MAR1!$C$6*COS(2*PI()*$C5061/365)+MAR1!$D$6*SIN(2*PI()*$C5061/365)</f>
        <v/>
      </c>
      <c r="M5061" s="7">
        <f>MAR1!$B$7+MAR1!$C$7*COS(2*PI()*$C5061/365)+MAR1!$D$7*SIN(2*PI()*$C5061/365)</f>
        <v/>
      </c>
      <c r="N5061" s="7">
        <f>F5061-K5061</f>
        <v/>
      </c>
      <c r="O5061" s="7">
        <f>G5061-L5061</f>
        <v/>
      </c>
      <c r="P5061" s="7">
        <f>H5061-M5061</f>
        <v/>
      </c>
      <c r="Q5061" s="7">
        <f>IF($I5061=1,(N5061-MAR1!$B$11)/MAR1!$D$11,(N5061-MAR1!$C$11)/MAR1!$E$11)</f>
        <v/>
      </c>
      <c r="R5061" s="7">
        <f>IF($I5061=1,(O5061-MAR1!$B$12)/MAR1!$D$12,(O5061-MAR1!$C$12)/MAR1!$E$12)</f>
        <v/>
      </c>
      <c r="S5061" s="7">
        <f>IF($I5061=1,(P5061-MAR1!$B$13)/MAR1!$D$13,(P5061-MAR1!$C$13)/MAR1!$E$13)</f>
        <v/>
      </c>
    </row>
    <row r="5062">
      <c r="A5062" s="5" t="n">
        <v>5061</v>
      </c>
      <c r="B5062" s="5" t="n">
        <v>14</v>
      </c>
      <c r="C5062" s="5" t="n">
        <v>316</v>
      </c>
      <c r="D5062" s="5" t="n">
        <v>11</v>
      </c>
      <c r="E5062" s="5" t="n">
        <v>0</v>
      </c>
      <c r="F5062" s="5" t="n">
        <v>30.3</v>
      </c>
      <c r="G5062" s="5" t="n">
        <v>19.1</v>
      </c>
      <c r="H5062" s="5" t="n">
        <v>11.71</v>
      </c>
      <c r="I5062" s="6">
        <f>IF(E5062&gt;=Markov!$B$3,1,0)</f>
        <v/>
      </c>
      <c r="J5062" s="6">
        <f>I5061</f>
        <v/>
      </c>
      <c r="K5062" s="7">
        <f>MAR1!$B$5+MAR1!$C$5*COS(2*PI()*$C5062/365)+MAR1!$D$5*SIN(2*PI()*$C5062/365)</f>
        <v/>
      </c>
      <c r="L5062" s="7">
        <f>MAR1!$B$6+MAR1!$C$6*COS(2*PI()*$C5062/365)+MAR1!$D$6*SIN(2*PI()*$C5062/365)</f>
        <v/>
      </c>
      <c r="M5062" s="7">
        <f>MAR1!$B$7+MAR1!$C$7*COS(2*PI()*$C5062/365)+MAR1!$D$7*SIN(2*PI()*$C5062/365)</f>
        <v/>
      </c>
      <c r="N5062" s="7">
        <f>F5062-K5062</f>
        <v/>
      </c>
      <c r="O5062" s="7">
        <f>G5062-L5062</f>
        <v/>
      </c>
      <c r="P5062" s="7">
        <f>H5062-M5062</f>
        <v/>
      </c>
      <c r="Q5062" s="7">
        <f>IF($I5062=1,(N5062-MAR1!$B$11)/MAR1!$D$11,(N5062-MAR1!$C$11)/MAR1!$E$11)</f>
        <v/>
      </c>
      <c r="R5062" s="7">
        <f>IF($I5062=1,(O5062-MAR1!$B$12)/MAR1!$D$12,(O5062-MAR1!$C$12)/MAR1!$E$12)</f>
        <v/>
      </c>
      <c r="S5062" s="7">
        <f>IF($I5062=1,(P5062-MAR1!$B$13)/MAR1!$D$13,(P5062-MAR1!$C$13)/MAR1!$E$13)</f>
        <v/>
      </c>
    </row>
    <row r="5063">
      <c r="A5063" s="5" t="n">
        <v>5062</v>
      </c>
      <c r="B5063" s="5" t="n">
        <v>14</v>
      </c>
      <c r="C5063" s="5" t="n">
        <v>317</v>
      </c>
      <c r="D5063" s="5" t="n">
        <v>11</v>
      </c>
      <c r="E5063" s="5" t="n">
        <v>0.7</v>
      </c>
      <c r="F5063" s="5" t="n">
        <v>26.5</v>
      </c>
      <c r="G5063" s="5" t="n">
        <v>16.6</v>
      </c>
      <c r="H5063" s="5" t="n">
        <v>7.05</v>
      </c>
      <c r="I5063" s="6">
        <f>IF(E5063&gt;=Markov!$B$3,1,0)</f>
        <v/>
      </c>
      <c r="J5063" s="6">
        <f>I5062</f>
        <v/>
      </c>
      <c r="K5063" s="7">
        <f>MAR1!$B$5+MAR1!$C$5*COS(2*PI()*$C5063/365)+MAR1!$D$5*SIN(2*PI()*$C5063/365)</f>
        <v/>
      </c>
      <c r="L5063" s="7">
        <f>MAR1!$B$6+MAR1!$C$6*COS(2*PI()*$C5063/365)+MAR1!$D$6*SIN(2*PI()*$C5063/365)</f>
        <v/>
      </c>
      <c r="M5063" s="7">
        <f>MAR1!$B$7+MAR1!$C$7*COS(2*PI()*$C5063/365)+MAR1!$D$7*SIN(2*PI()*$C5063/365)</f>
        <v/>
      </c>
      <c r="N5063" s="7">
        <f>F5063-K5063</f>
        <v/>
      </c>
      <c r="O5063" s="7">
        <f>G5063-L5063</f>
        <v/>
      </c>
      <c r="P5063" s="7">
        <f>H5063-M5063</f>
        <v/>
      </c>
      <c r="Q5063" s="7">
        <f>IF($I5063=1,(N5063-MAR1!$B$11)/MAR1!$D$11,(N5063-MAR1!$C$11)/MAR1!$E$11)</f>
        <v/>
      </c>
      <c r="R5063" s="7">
        <f>IF($I5063=1,(O5063-MAR1!$B$12)/MAR1!$D$12,(O5063-MAR1!$C$12)/MAR1!$E$12)</f>
        <v/>
      </c>
      <c r="S5063" s="7">
        <f>IF($I5063=1,(P5063-MAR1!$B$13)/MAR1!$D$13,(P5063-MAR1!$C$13)/MAR1!$E$13)</f>
        <v/>
      </c>
    </row>
    <row r="5064">
      <c r="A5064" s="5" t="n">
        <v>5063</v>
      </c>
      <c r="B5064" s="5" t="n">
        <v>14</v>
      </c>
      <c r="C5064" s="5" t="n">
        <v>318</v>
      </c>
      <c r="D5064" s="5" t="n">
        <v>11</v>
      </c>
      <c r="E5064" s="5" t="n">
        <v>0</v>
      </c>
      <c r="F5064" s="5" t="n">
        <v>30.3</v>
      </c>
      <c r="G5064" s="5" t="n">
        <v>16.7</v>
      </c>
      <c r="H5064" s="5" t="n">
        <v>3.33</v>
      </c>
      <c r="I5064" s="6">
        <f>IF(E5064&gt;=Markov!$B$3,1,0)</f>
        <v/>
      </c>
      <c r="J5064" s="6">
        <f>I5063</f>
        <v/>
      </c>
      <c r="K5064" s="7">
        <f>MAR1!$B$5+MAR1!$C$5*COS(2*PI()*$C5064/365)+MAR1!$D$5*SIN(2*PI()*$C5064/365)</f>
        <v/>
      </c>
      <c r="L5064" s="7">
        <f>MAR1!$B$6+MAR1!$C$6*COS(2*PI()*$C5064/365)+MAR1!$D$6*SIN(2*PI()*$C5064/365)</f>
        <v/>
      </c>
      <c r="M5064" s="7">
        <f>MAR1!$B$7+MAR1!$C$7*COS(2*PI()*$C5064/365)+MAR1!$D$7*SIN(2*PI()*$C5064/365)</f>
        <v/>
      </c>
      <c r="N5064" s="7">
        <f>F5064-K5064</f>
        <v/>
      </c>
      <c r="O5064" s="7">
        <f>G5064-L5064</f>
        <v/>
      </c>
      <c r="P5064" s="7">
        <f>H5064-M5064</f>
        <v/>
      </c>
      <c r="Q5064" s="7">
        <f>IF($I5064=1,(N5064-MAR1!$B$11)/MAR1!$D$11,(N5064-MAR1!$C$11)/MAR1!$E$11)</f>
        <v/>
      </c>
      <c r="R5064" s="7">
        <f>IF($I5064=1,(O5064-MAR1!$B$12)/MAR1!$D$12,(O5064-MAR1!$C$12)/MAR1!$E$12)</f>
        <v/>
      </c>
      <c r="S5064" s="7">
        <f>IF($I5064=1,(P5064-MAR1!$B$13)/MAR1!$D$13,(P5064-MAR1!$C$13)/MAR1!$E$13)</f>
        <v/>
      </c>
    </row>
    <row r="5065">
      <c r="A5065" s="5" t="n">
        <v>5064</v>
      </c>
      <c r="B5065" s="5" t="n">
        <v>14</v>
      </c>
      <c r="C5065" s="5" t="n">
        <v>319</v>
      </c>
      <c r="D5065" s="5" t="n">
        <v>11</v>
      </c>
      <c r="E5065" s="5" t="n">
        <v>0</v>
      </c>
      <c r="F5065" s="5" t="n">
        <v>28</v>
      </c>
      <c r="G5065" s="5" t="n">
        <v>17</v>
      </c>
      <c r="H5065" s="5" t="n">
        <v>9.4</v>
      </c>
      <c r="I5065" s="6">
        <f>IF(E5065&gt;=Markov!$B$3,1,0)</f>
        <v/>
      </c>
      <c r="J5065" s="6">
        <f>I5064</f>
        <v/>
      </c>
      <c r="K5065" s="7">
        <f>MAR1!$B$5+MAR1!$C$5*COS(2*PI()*$C5065/365)+MAR1!$D$5*SIN(2*PI()*$C5065/365)</f>
        <v/>
      </c>
      <c r="L5065" s="7">
        <f>MAR1!$B$6+MAR1!$C$6*COS(2*PI()*$C5065/365)+MAR1!$D$6*SIN(2*PI()*$C5065/365)</f>
        <v/>
      </c>
      <c r="M5065" s="7">
        <f>MAR1!$B$7+MAR1!$C$7*COS(2*PI()*$C5065/365)+MAR1!$D$7*SIN(2*PI()*$C5065/365)</f>
        <v/>
      </c>
      <c r="N5065" s="7">
        <f>F5065-K5065</f>
        <v/>
      </c>
      <c r="O5065" s="7">
        <f>G5065-L5065</f>
        <v/>
      </c>
      <c r="P5065" s="7">
        <f>H5065-M5065</f>
        <v/>
      </c>
      <c r="Q5065" s="7">
        <f>IF($I5065=1,(N5065-MAR1!$B$11)/MAR1!$D$11,(N5065-MAR1!$C$11)/MAR1!$E$11)</f>
        <v/>
      </c>
      <c r="R5065" s="7">
        <f>IF($I5065=1,(O5065-MAR1!$B$12)/MAR1!$D$12,(O5065-MAR1!$C$12)/MAR1!$E$12)</f>
        <v/>
      </c>
      <c r="S5065" s="7">
        <f>IF($I5065=1,(P5065-MAR1!$B$13)/MAR1!$D$13,(P5065-MAR1!$C$13)/MAR1!$E$13)</f>
        <v/>
      </c>
    </row>
    <row r="5066">
      <c r="A5066" s="5" t="n">
        <v>5065</v>
      </c>
      <c r="B5066" s="5" t="n">
        <v>14</v>
      </c>
      <c r="C5066" s="5" t="n">
        <v>320</v>
      </c>
      <c r="D5066" s="5" t="n">
        <v>11</v>
      </c>
      <c r="E5066" s="5" t="n">
        <v>0</v>
      </c>
      <c r="F5066" s="5" t="n">
        <v>28.2</v>
      </c>
      <c r="G5066" s="5" t="n">
        <v>16.5</v>
      </c>
      <c r="H5066" s="5" t="n">
        <v>15.13</v>
      </c>
      <c r="I5066" s="6">
        <f>IF(E5066&gt;=Markov!$B$3,1,0)</f>
        <v/>
      </c>
      <c r="J5066" s="6">
        <f>I5065</f>
        <v/>
      </c>
      <c r="K5066" s="7">
        <f>MAR1!$B$5+MAR1!$C$5*COS(2*PI()*$C5066/365)+MAR1!$D$5*SIN(2*PI()*$C5066/365)</f>
        <v/>
      </c>
      <c r="L5066" s="7">
        <f>MAR1!$B$6+MAR1!$C$6*COS(2*PI()*$C5066/365)+MAR1!$D$6*SIN(2*PI()*$C5066/365)</f>
        <v/>
      </c>
      <c r="M5066" s="7">
        <f>MAR1!$B$7+MAR1!$C$7*COS(2*PI()*$C5066/365)+MAR1!$D$7*SIN(2*PI()*$C5066/365)</f>
        <v/>
      </c>
      <c r="N5066" s="7">
        <f>F5066-K5066</f>
        <v/>
      </c>
      <c r="O5066" s="7">
        <f>G5066-L5066</f>
        <v/>
      </c>
      <c r="P5066" s="7">
        <f>H5066-M5066</f>
        <v/>
      </c>
      <c r="Q5066" s="7">
        <f>IF($I5066=1,(N5066-MAR1!$B$11)/MAR1!$D$11,(N5066-MAR1!$C$11)/MAR1!$E$11)</f>
        <v/>
      </c>
      <c r="R5066" s="7">
        <f>IF($I5066=1,(O5066-MAR1!$B$12)/MAR1!$D$12,(O5066-MAR1!$C$12)/MAR1!$E$12)</f>
        <v/>
      </c>
      <c r="S5066" s="7">
        <f>IF($I5066=1,(P5066-MAR1!$B$13)/MAR1!$D$13,(P5066-MAR1!$C$13)/MAR1!$E$13)</f>
        <v/>
      </c>
    </row>
    <row r="5067">
      <c r="A5067" s="5" t="n">
        <v>5066</v>
      </c>
      <c r="B5067" s="5" t="n">
        <v>14</v>
      </c>
      <c r="C5067" s="5" t="n">
        <v>321</v>
      </c>
      <c r="D5067" s="5" t="n">
        <v>11</v>
      </c>
      <c r="E5067" s="5" t="n">
        <v>0</v>
      </c>
      <c r="F5067" s="5" t="n">
        <v>28.3</v>
      </c>
      <c r="G5067" s="5" t="n">
        <v>15.8</v>
      </c>
      <c r="H5067" s="5" t="n">
        <v>13.44</v>
      </c>
      <c r="I5067" s="6">
        <f>IF(E5067&gt;=Markov!$B$3,1,0)</f>
        <v/>
      </c>
      <c r="J5067" s="6">
        <f>I5066</f>
        <v/>
      </c>
      <c r="K5067" s="7">
        <f>MAR1!$B$5+MAR1!$C$5*COS(2*PI()*$C5067/365)+MAR1!$D$5*SIN(2*PI()*$C5067/365)</f>
        <v/>
      </c>
      <c r="L5067" s="7">
        <f>MAR1!$B$6+MAR1!$C$6*COS(2*PI()*$C5067/365)+MAR1!$D$6*SIN(2*PI()*$C5067/365)</f>
        <v/>
      </c>
      <c r="M5067" s="7">
        <f>MAR1!$B$7+MAR1!$C$7*COS(2*PI()*$C5067/365)+MAR1!$D$7*SIN(2*PI()*$C5067/365)</f>
        <v/>
      </c>
      <c r="N5067" s="7">
        <f>F5067-K5067</f>
        <v/>
      </c>
      <c r="O5067" s="7">
        <f>G5067-L5067</f>
        <v/>
      </c>
      <c r="P5067" s="7">
        <f>H5067-M5067</f>
        <v/>
      </c>
      <c r="Q5067" s="7">
        <f>IF($I5067=1,(N5067-MAR1!$B$11)/MAR1!$D$11,(N5067-MAR1!$C$11)/MAR1!$E$11)</f>
        <v/>
      </c>
      <c r="R5067" s="7">
        <f>IF($I5067=1,(O5067-MAR1!$B$12)/MAR1!$D$12,(O5067-MAR1!$C$12)/MAR1!$E$12)</f>
        <v/>
      </c>
      <c r="S5067" s="7">
        <f>IF($I5067=1,(P5067-MAR1!$B$13)/MAR1!$D$13,(P5067-MAR1!$C$13)/MAR1!$E$13)</f>
        <v/>
      </c>
    </row>
    <row r="5068">
      <c r="A5068" s="5" t="n">
        <v>5067</v>
      </c>
      <c r="B5068" s="5" t="n">
        <v>14</v>
      </c>
      <c r="C5068" s="5" t="n">
        <v>322</v>
      </c>
      <c r="D5068" s="5" t="n">
        <v>11</v>
      </c>
      <c r="E5068" s="5" t="n">
        <v>0</v>
      </c>
      <c r="F5068" s="5" t="n">
        <v>27.5</v>
      </c>
      <c r="G5068" s="5" t="n">
        <v>14.2</v>
      </c>
      <c r="H5068" s="5" t="n">
        <v>13.4</v>
      </c>
      <c r="I5068" s="6">
        <f>IF(E5068&gt;=Markov!$B$3,1,0)</f>
        <v/>
      </c>
      <c r="J5068" s="6">
        <f>I5067</f>
        <v/>
      </c>
      <c r="K5068" s="7">
        <f>MAR1!$B$5+MAR1!$C$5*COS(2*PI()*$C5068/365)+MAR1!$D$5*SIN(2*PI()*$C5068/365)</f>
        <v/>
      </c>
      <c r="L5068" s="7">
        <f>MAR1!$B$6+MAR1!$C$6*COS(2*PI()*$C5068/365)+MAR1!$D$6*SIN(2*PI()*$C5068/365)</f>
        <v/>
      </c>
      <c r="M5068" s="7">
        <f>MAR1!$B$7+MAR1!$C$7*COS(2*PI()*$C5068/365)+MAR1!$D$7*SIN(2*PI()*$C5068/365)</f>
        <v/>
      </c>
      <c r="N5068" s="7">
        <f>F5068-K5068</f>
        <v/>
      </c>
      <c r="O5068" s="7">
        <f>G5068-L5068</f>
        <v/>
      </c>
      <c r="P5068" s="7">
        <f>H5068-M5068</f>
        <v/>
      </c>
      <c r="Q5068" s="7">
        <f>IF($I5068=1,(N5068-MAR1!$B$11)/MAR1!$D$11,(N5068-MAR1!$C$11)/MAR1!$E$11)</f>
        <v/>
      </c>
      <c r="R5068" s="7">
        <f>IF($I5068=1,(O5068-MAR1!$B$12)/MAR1!$D$12,(O5068-MAR1!$C$12)/MAR1!$E$12)</f>
        <v/>
      </c>
      <c r="S5068" s="7">
        <f>IF($I5068=1,(P5068-MAR1!$B$13)/MAR1!$D$13,(P5068-MAR1!$C$13)/MAR1!$E$13)</f>
        <v/>
      </c>
    </row>
    <row r="5069">
      <c r="A5069" s="5" t="n">
        <v>5068</v>
      </c>
      <c r="B5069" s="5" t="n">
        <v>14</v>
      </c>
      <c r="C5069" s="5" t="n">
        <v>323</v>
      </c>
      <c r="D5069" s="5" t="n">
        <v>11</v>
      </c>
      <c r="E5069" s="5" t="n">
        <v>0</v>
      </c>
      <c r="F5069" s="5" t="n">
        <v>30.4</v>
      </c>
      <c r="G5069" s="5" t="n">
        <v>16.9</v>
      </c>
      <c r="H5069" s="5" t="n">
        <v>17.93</v>
      </c>
      <c r="I5069" s="6">
        <f>IF(E5069&gt;=Markov!$B$3,1,0)</f>
        <v/>
      </c>
      <c r="J5069" s="6">
        <f>I5068</f>
        <v/>
      </c>
      <c r="K5069" s="7">
        <f>MAR1!$B$5+MAR1!$C$5*COS(2*PI()*$C5069/365)+MAR1!$D$5*SIN(2*PI()*$C5069/365)</f>
        <v/>
      </c>
      <c r="L5069" s="7">
        <f>MAR1!$B$6+MAR1!$C$6*COS(2*PI()*$C5069/365)+MAR1!$D$6*SIN(2*PI()*$C5069/365)</f>
        <v/>
      </c>
      <c r="M5069" s="7">
        <f>MAR1!$B$7+MAR1!$C$7*COS(2*PI()*$C5069/365)+MAR1!$D$7*SIN(2*PI()*$C5069/365)</f>
        <v/>
      </c>
      <c r="N5069" s="7">
        <f>F5069-K5069</f>
        <v/>
      </c>
      <c r="O5069" s="7">
        <f>G5069-L5069</f>
        <v/>
      </c>
      <c r="P5069" s="7">
        <f>H5069-M5069</f>
        <v/>
      </c>
      <c r="Q5069" s="7">
        <f>IF($I5069=1,(N5069-MAR1!$B$11)/MAR1!$D$11,(N5069-MAR1!$C$11)/MAR1!$E$11)</f>
        <v/>
      </c>
      <c r="R5069" s="7">
        <f>IF($I5069=1,(O5069-MAR1!$B$12)/MAR1!$D$12,(O5069-MAR1!$C$12)/MAR1!$E$12)</f>
        <v/>
      </c>
      <c r="S5069" s="7">
        <f>IF($I5069=1,(P5069-MAR1!$B$13)/MAR1!$D$13,(P5069-MAR1!$C$13)/MAR1!$E$13)</f>
        <v/>
      </c>
    </row>
    <row r="5070">
      <c r="A5070" s="5" t="n">
        <v>5069</v>
      </c>
      <c r="B5070" s="5" t="n">
        <v>14</v>
      </c>
      <c r="C5070" s="5" t="n">
        <v>324</v>
      </c>
      <c r="D5070" s="5" t="n">
        <v>11</v>
      </c>
      <c r="E5070" s="5" t="n">
        <v>0</v>
      </c>
      <c r="F5070" s="5" t="n">
        <v>27.7</v>
      </c>
      <c r="G5070" s="5" t="n">
        <v>15</v>
      </c>
      <c r="H5070" s="5" t="n">
        <v>16.48</v>
      </c>
      <c r="I5070" s="6">
        <f>IF(E5070&gt;=Markov!$B$3,1,0)</f>
        <v/>
      </c>
      <c r="J5070" s="6">
        <f>I5069</f>
        <v/>
      </c>
      <c r="K5070" s="7">
        <f>MAR1!$B$5+MAR1!$C$5*COS(2*PI()*$C5070/365)+MAR1!$D$5*SIN(2*PI()*$C5070/365)</f>
        <v/>
      </c>
      <c r="L5070" s="7">
        <f>MAR1!$B$6+MAR1!$C$6*COS(2*PI()*$C5070/365)+MAR1!$D$6*SIN(2*PI()*$C5070/365)</f>
        <v/>
      </c>
      <c r="M5070" s="7">
        <f>MAR1!$B$7+MAR1!$C$7*COS(2*PI()*$C5070/365)+MAR1!$D$7*SIN(2*PI()*$C5070/365)</f>
        <v/>
      </c>
      <c r="N5070" s="7">
        <f>F5070-K5070</f>
        <v/>
      </c>
      <c r="O5070" s="7">
        <f>G5070-L5070</f>
        <v/>
      </c>
      <c r="P5070" s="7">
        <f>H5070-M5070</f>
        <v/>
      </c>
      <c r="Q5070" s="7">
        <f>IF($I5070=1,(N5070-MAR1!$B$11)/MAR1!$D$11,(N5070-MAR1!$C$11)/MAR1!$E$11)</f>
        <v/>
      </c>
      <c r="R5070" s="7">
        <f>IF($I5070=1,(O5070-MAR1!$B$12)/MAR1!$D$12,(O5070-MAR1!$C$12)/MAR1!$E$12)</f>
        <v/>
      </c>
      <c r="S5070" s="7">
        <f>IF($I5070=1,(P5070-MAR1!$B$13)/MAR1!$D$13,(P5070-MAR1!$C$13)/MAR1!$E$13)</f>
        <v/>
      </c>
    </row>
    <row r="5071">
      <c r="A5071" s="5" t="n">
        <v>5070</v>
      </c>
      <c r="B5071" s="5" t="n">
        <v>14</v>
      </c>
      <c r="C5071" s="5" t="n">
        <v>325</v>
      </c>
      <c r="D5071" s="5" t="n">
        <v>11</v>
      </c>
      <c r="E5071" s="5" t="n">
        <v>0</v>
      </c>
      <c r="F5071" s="5" t="n">
        <v>26.4</v>
      </c>
      <c r="G5071" s="5" t="n">
        <v>14.3</v>
      </c>
      <c r="H5071" s="5" t="n">
        <v>17.21</v>
      </c>
      <c r="I5071" s="6">
        <f>IF(E5071&gt;=Markov!$B$3,1,0)</f>
        <v/>
      </c>
      <c r="J5071" s="6">
        <f>I5070</f>
        <v/>
      </c>
      <c r="K5071" s="7">
        <f>MAR1!$B$5+MAR1!$C$5*COS(2*PI()*$C5071/365)+MAR1!$D$5*SIN(2*PI()*$C5071/365)</f>
        <v/>
      </c>
      <c r="L5071" s="7">
        <f>MAR1!$B$6+MAR1!$C$6*COS(2*PI()*$C5071/365)+MAR1!$D$6*SIN(2*PI()*$C5071/365)</f>
        <v/>
      </c>
      <c r="M5071" s="7">
        <f>MAR1!$B$7+MAR1!$C$7*COS(2*PI()*$C5071/365)+MAR1!$D$7*SIN(2*PI()*$C5071/365)</f>
        <v/>
      </c>
      <c r="N5071" s="7">
        <f>F5071-K5071</f>
        <v/>
      </c>
      <c r="O5071" s="7">
        <f>G5071-L5071</f>
        <v/>
      </c>
      <c r="P5071" s="7">
        <f>H5071-M5071</f>
        <v/>
      </c>
      <c r="Q5071" s="7">
        <f>IF($I5071=1,(N5071-MAR1!$B$11)/MAR1!$D$11,(N5071-MAR1!$C$11)/MAR1!$E$11)</f>
        <v/>
      </c>
      <c r="R5071" s="7">
        <f>IF($I5071=1,(O5071-MAR1!$B$12)/MAR1!$D$12,(O5071-MAR1!$C$12)/MAR1!$E$12)</f>
        <v/>
      </c>
      <c r="S5071" s="7">
        <f>IF($I5071=1,(P5071-MAR1!$B$13)/MAR1!$D$13,(P5071-MAR1!$C$13)/MAR1!$E$13)</f>
        <v/>
      </c>
    </row>
    <row r="5072">
      <c r="A5072" s="5" t="n">
        <v>5071</v>
      </c>
      <c r="B5072" s="5" t="n">
        <v>14</v>
      </c>
      <c r="C5072" s="5" t="n">
        <v>326</v>
      </c>
      <c r="D5072" s="5" t="n">
        <v>11</v>
      </c>
      <c r="E5072" s="5" t="n">
        <v>0</v>
      </c>
      <c r="F5072" s="5" t="n">
        <v>26.4</v>
      </c>
      <c r="G5072" s="5" t="n">
        <v>15.3</v>
      </c>
      <c r="H5072" s="5" t="n">
        <v>17.21</v>
      </c>
      <c r="I5072" s="6">
        <f>IF(E5072&gt;=Markov!$B$3,1,0)</f>
        <v/>
      </c>
      <c r="J5072" s="6">
        <f>I5071</f>
        <v/>
      </c>
      <c r="K5072" s="7">
        <f>MAR1!$B$5+MAR1!$C$5*COS(2*PI()*$C5072/365)+MAR1!$D$5*SIN(2*PI()*$C5072/365)</f>
        <v/>
      </c>
      <c r="L5072" s="7">
        <f>MAR1!$B$6+MAR1!$C$6*COS(2*PI()*$C5072/365)+MAR1!$D$6*SIN(2*PI()*$C5072/365)</f>
        <v/>
      </c>
      <c r="M5072" s="7">
        <f>MAR1!$B$7+MAR1!$C$7*COS(2*PI()*$C5072/365)+MAR1!$D$7*SIN(2*PI()*$C5072/365)</f>
        <v/>
      </c>
      <c r="N5072" s="7">
        <f>F5072-K5072</f>
        <v/>
      </c>
      <c r="O5072" s="7">
        <f>G5072-L5072</f>
        <v/>
      </c>
      <c r="P5072" s="7">
        <f>H5072-M5072</f>
        <v/>
      </c>
      <c r="Q5072" s="7">
        <f>IF($I5072=1,(N5072-MAR1!$B$11)/MAR1!$D$11,(N5072-MAR1!$C$11)/MAR1!$E$11)</f>
        <v/>
      </c>
      <c r="R5072" s="7">
        <f>IF($I5072=1,(O5072-MAR1!$B$12)/MAR1!$D$12,(O5072-MAR1!$C$12)/MAR1!$E$12)</f>
        <v/>
      </c>
      <c r="S5072" s="7">
        <f>IF($I5072=1,(P5072-MAR1!$B$13)/MAR1!$D$13,(P5072-MAR1!$C$13)/MAR1!$E$13)</f>
        <v/>
      </c>
    </row>
    <row r="5073">
      <c r="A5073" s="5" t="n">
        <v>5072</v>
      </c>
      <c r="B5073" s="5" t="n">
        <v>14</v>
      </c>
      <c r="C5073" s="5" t="n">
        <v>327</v>
      </c>
      <c r="D5073" s="5" t="n">
        <v>11</v>
      </c>
      <c r="E5073" s="5" t="n">
        <v>0</v>
      </c>
      <c r="F5073" s="5" t="n">
        <v>29.6</v>
      </c>
      <c r="G5073" s="5" t="n">
        <v>15.5</v>
      </c>
      <c r="H5073" s="5" t="n">
        <v>11.89</v>
      </c>
      <c r="I5073" s="6">
        <f>IF(E5073&gt;=Markov!$B$3,1,0)</f>
        <v/>
      </c>
      <c r="J5073" s="6">
        <f>I5072</f>
        <v/>
      </c>
      <c r="K5073" s="7">
        <f>MAR1!$B$5+MAR1!$C$5*COS(2*PI()*$C5073/365)+MAR1!$D$5*SIN(2*PI()*$C5073/365)</f>
        <v/>
      </c>
      <c r="L5073" s="7">
        <f>MAR1!$B$6+MAR1!$C$6*COS(2*PI()*$C5073/365)+MAR1!$D$6*SIN(2*PI()*$C5073/365)</f>
        <v/>
      </c>
      <c r="M5073" s="7">
        <f>MAR1!$B$7+MAR1!$C$7*COS(2*PI()*$C5073/365)+MAR1!$D$7*SIN(2*PI()*$C5073/365)</f>
        <v/>
      </c>
      <c r="N5073" s="7">
        <f>F5073-K5073</f>
        <v/>
      </c>
      <c r="O5073" s="7">
        <f>G5073-L5073</f>
        <v/>
      </c>
      <c r="P5073" s="7">
        <f>H5073-M5073</f>
        <v/>
      </c>
      <c r="Q5073" s="7">
        <f>IF($I5073=1,(N5073-MAR1!$B$11)/MAR1!$D$11,(N5073-MAR1!$C$11)/MAR1!$E$11)</f>
        <v/>
      </c>
      <c r="R5073" s="7">
        <f>IF($I5073=1,(O5073-MAR1!$B$12)/MAR1!$D$12,(O5073-MAR1!$C$12)/MAR1!$E$12)</f>
        <v/>
      </c>
      <c r="S5073" s="7">
        <f>IF($I5073=1,(P5073-MAR1!$B$13)/MAR1!$D$13,(P5073-MAR1!$C$13)/MAR1!$E$13)</f>
        <v/>
      </c>
    </row>
    <row r="5074">
      <c r="A5074" s="5" t="n">
        <v>5073</v>
      </c>
      <c r="B5074" s="5" t="n">
        <v>14</v>
      </c>
      <c r="C5074" s="5" t="n">
        <v>328</v>
      </c>
      <c r="D5074" s="5" t="n">
        <v>11</v>
      </c>
      <c r="E5074" s="5" t="n">
        <v>0</v>
      </c>
      <c r="F5074" s="5" t="n">
        <v>28.8</v>
      </c>
      <c r="G5074" s="5" t="n">
        <v>15.8</v>
      </c>
      <c r="H5074" s="5" t="n">
        <v>14.6</v>
      </c>
      <c r="I5074" s="6">
        <f>IF(E5074&gt;=Markov!$B$3,1,0)</f>
        <v/>
      </c>
      <c r="J5074" s="6">
        <f>I5073</f>
        <v/>
      </c>
      <c r="K5074" s="7">
        <f>MAR1!$B$5+MAR1!$C$5*COS(2*PI()*$C5074/365)+MAR1!$D$5*SIN(2*PI()*$C5074/365)</f>
        <v/>
      </c>
      <c r="L5074" s="7">
        <f>MAR1!$B$6+MAR1!$C$6*COS(2*PI()*$C5074/365)+MAR1!$D$6*SIN(2*PI()*$C5074/365)</f>
        <v/>
      </c>
      <c r="M5074" s="7">
        <f>MAR1!$B$7+MAR1!$C$7*COS(2*PI()*$C5074/365)+MAR1!$D$7*SIN(2*PI()*$C5074/365)</f>
        <v/>
      </c>
      <c r="N5074" s="7">
        <f>F5074-K5074</f>
        <v/>
      </c>
      <c r="O5074" s="7">
        <f>G5074-L5074</f>
        <v/>
      </c>
      <c r="P5074" s="7">
        <f>H5074-M5074</f>
        <v/>
      </c>
      <c r="Q5074" s="7">
        <f>IF($I5074=1,(N5074-MAR1!$B$11)/MAR1!$D$11,(N5074-MAR1!$C$11)/MAR1!$E$11)</f>
        <v/>
      </c>
      <c r="R5074" s="7">
        <f>IF($I5074=1,(O5074-MAR1!$B$12)/MAR1!$D$12,(O5074-MAR1!$C$12)/MAR1!$E$12)</f>
        <v/>
      </c>
      <c r="S5074" s="7">
        <f>IF($I5074=1,(P5074-MAR1!$B$13)/MAR1!$D$13,(P5074-MAR1!$C$13)/MAR1!$E$13)</f>
        <v/>
      </c>
    </row>
    <row r="5075">
      <c r="A5075" s="5" t="n">
        <v>5074</v>
      </c>
      <c r="B5075" s="5" t="n">
        <v>14</v>
      </c>
      <c r="C5075" s="5" t="n">
        <v>329</v>
      </c>
      <c r="D5075" s="5" t="n">
        <v>11</v>
      </c>
      <c r="E5075" s="5" t="n">
        <v>0</v>
      </c>
      <c r="F5075" s="5" t="n">
        <v>28.5</v>
      </c>
      <c r="G5075" s="5" t="n">
        <v>12.8</v>
      </c>
      <c r="H5075" s="5" t="n">
        <v>11.27</v>
      </c>
      <c r="I5075" s="6">
        <f>IF(E5075&gt;=Markov!$B$3,1,0)</f>
        <v/>
      </c>
      <c r="J5075" s="6">
        <f>I5074</f>
        <v/>
      </c>
      <c r="K5075" s="7">
        <f>MAR1!$B$5+MAR1!$C$5*COS(2*PI()*$C5075/365)+MAR1!$D$5*SIN(2*PI()*$C5075/365)</f>
        <v/>
      </c>
      <c r="L5075" s="7">
        <f>MAR1!$B$6+MAR1!$C$6*COS(2*PI()*$C5075/365)+MAR1!$D$6*SIN(2*PI()*$C5075/365)</f>
        <v/>
      </c>
      <c r="M5075" s="7">
        <f>MAR1!$B$7+MAR1!$C$7*COS(2*PI()*$C5075/365)+MAR1!$D$7*SIN(2*PI()*$C5075/365)</f>
        <v/>
      </c>
      <c r="N5075" s="7">
        <f>F5075-K5075</f>
        <v/>
      </c>
      <c r="O5075" s="7">
        <f>G5075-L5075</f>
        <v/>
      </c>
      <c r="P5075" s="7">
        <f>H5075-M5075</f>
        <v/>
      </c>
      <c r="Q5075" s="7">
        <f>IF($I5075=1,(N5075-MAR1!$B$11)/MAR1!$D$11,(N5075-MAR1!$C$11)/MAR1!$E$11)</f>
        <v/>
      </c>
      <c r="R5075" s="7">
        <f>IF($I5075=1,(O5075-MAR1!$B$12)/MAR1!$D$12,(O5075-MAR1!$C$12)/MAR1!$E$12)</f>
        <v/>
      </c>
      <c r="S5075" s="7">
        <f>IF($I5075=1,(P5075-MAR1!$B$13)/MAR1!$D$13,(P5075-MAR1!$C$13)/MAR1!$E$13)</f>
        <v/>
      </c>
    </row>
    <row r="5076">
      <c r="A5076" s="5" t="n">
        <v>5075</v>
      </c>
      <c r="B5076" s="5" t="n">
        <v>14</v>
      </c>
      <c r="C5076" s="5" t="n">
        <v>330</v>
      </c>
      <c r="D5076" s="5" t="n">
        <v>11</v>
      </c>
      <c r="E5076" s="5" t="n">
        <v>0</v>
      </c>
      <c r="F5076" s="5" t="n">
        <v>28.4</v>
      </c>
      <c r="G5076" s="5" t="n">
        <v>13.7</v>
      </c>
      <c r="H5076" s="5" t="n">
        <v>14.7</v>
      </c>
      <c r="I5076" s="6">
        <f>IF(E5076&gt;=Markov!$B$3,1,0)</f>
        <v/>
      </c>
      <c r="J5076" s="6">
        <f>I5075</f>
        <v/>
      </c>
      <c r="K5076" s="7">
        <f>MAR1!$B$5+MAR1!$C$5*COS(2*PI()*$C5076/365)+MAR1!$D$5*SIN(2*PI()*$C5076/365)</f>
        <v/>
      </c>
      <c r="L5076" s="7">
        <f>MAR1!$B$6+MAR1!$C$6*COS(2*PI()*$C5076/365)+MAR1!$D$6*SIN(2*PI()*$C5076/365)</f>
        <v/>
      </c>
      <c r="M5076" s="7">
        <f>MAR1!$B$7+MAR1!$C$7*COS(2*PI()*$C5076/365)+MAR1!$D$7*SIN(2*PI()*$C5076/365)</f>
        <v/>
      </c>
      <c r="N5076" s="7">
        <f>F5076-K5076</f>
        <v/>
      </c>
      <c r="O5076" s="7">
        <f>G5076-L5076</f>
        <v/>
      </c>
      <c r="P5076" s="7">
        <f>H5076-M5076</f>
        <v/>
      </c>
      <c r="Q5076" s="7">
        <f>IF($I5076=1,(N5076-MAR1!$B$11)/MAR1!$D$11,(N5076-MAR1!$C$11)/MAR1!$E$11)</f>
        <v/>
      </c>
      <c r="R5076" s="7">
        <f>IF($I5076=1,(O5076-MAR1!$B$12)/MAR1!$D$12,(O5076-MAR1!$C$12)/MAR1!$E$12)</f>
        <v/>
      </c>
      <c r="S5076" s="7">
        <f>IF($I5076=1,(P5076-MAR1!$B$13)/MAR1!$D$13,(P5076-MAR1!$C$13)/MAR1!$E$13)</f>
        <v/>
      </c>
    </row>
    <row r="5077">
      <c r="A5077" s="5" t="n">
        <v>5076</v>
      </c>
      <c r="B5077" s="5" t="n">
        <v>14</v>
      </c>
      <c r="C5077" s="5" t="n">
        <v>331</v>
      </c>
      <c r="D5077" s="5" t="n">
        <v>11</v>
      </c>
      <c r="E5077" s="5" t="n">
        <v>0</v>
      </c>
      <c r="F5077" s="5" t="n">
        <v>27.1</v>
      </c>
      <c r="G5077" s="5" t="n">
        <v>14.1</v>
      </c>
      <c r="H5077" s="5" t="n">
        <v>13.77</v>
      </c>
      <c r="I5077" s="6">
        <f>IF(E5077&gt;=Markov!$B$3,1,0)</f>
        <v/>
      </c>
      <c r="J5077" s="6">
        <f>I5076</f>
        <v/>
      </c>
      <c r="K5077" s="7">
        <f>MAR1!$B$5+MAR1!$C$5*COS(2*PI()*$C5077/365)+MAR1!$D$5*SIN(2*PI()*$C5077/365)</f>
        <v/>
      </c>
      <c r="L5077" s="7">
        <f>MAR1!$B$6+MAR1!$C$6*COS(2*PI()*$C5077/365)+MAR1!$D$6*SIN(2*PI()*$C5077/365)</f>
        <v/>
      </c>
      <c r="M5077" s="7">
        <f>MAR1!$B$7+MAR1!$C$7*COS(2*PI()*$C5077/365)+MAR1!$D$7*SIN(2*PI()*$C5077/365)</f>
        <v/>
      </c>
      <c r="N5077" s="7">
        <f>F5077-K5077</f>
        <v/>
      </c>
      <c r="O5077" s="7">
        <f>G5077-L5077</f>
        <v/>
      </c>
      <c r="P5077" s="7">
        <f>H5077-M5077</f>
        <v/>
      </c>
      <c r="Q5077" s="7">
        <f>IF($I5077=1,(N5077-MAR1!$B$11)/MAR1!$D$11,(N5077-MAR1!$C$11)/MAR1!$E$11)</f>
        <v/>
      </c>
      <c r="R5077" s="7">
        <f>IF($I5077=1,(O5077-MAR1!$B$12)/MAR1!$D$12,(O5077-MAR1!$C$12)/MAR1!$E$12)</f>
        <v/>
      </c>
      <c r="S5077" s="7">
        <f>IF($I5077=1,(P5077-MAR1!$B$13)/MAR1!$D$13,(P5077-MAR1!$C$13)/MAR1!$E$13)</f>
        <v/>
      </c>
    </row>
    <row r="5078">
      <c r="A5078" s="5" t="n">
        <v>5077</v>
      </c>
      <c r="B5078" s="5" t="n">
        <v>14</v>
      </c>
      <c r="C5078" s="5" t="n">
        <v>332</v>
      </c>
      <c r="D5078" s="5" t="n">
        <v>11</v>
      </c>
      <c r="E5078" s="5" t="n">
        <v>0</v>
      </c>
      <c r="F5078" s="5" t="n">
        <v>30</v>
      </c>
      <c r="G5078" s="5" t="n">
        <v>14.4</v>
      </c>
      <c r="H5078" s="5" t="n">
        <v>14.9</v>
      </c>
      <c r="I5078" s="6">
        <f>IF(E5078&gt;=Markov!$B$3,1,0)</f>
        <v/>
      </c>
      <c r="J5078" s="6">
        <f>I5077</f>
        <v/>
      </c>
      <c r="K5078" s="7">
        <f>MAR1!$B$5+MAR1!$C$5*COS(2*PI()*$C5078/365)+MAR1!$D$5*SIN(2*PI()*$C5078/365)</f>
        <v/>
      </c>
      <c r="L5078" s="7">
        <f>MAR1!$B$6+MAR1!$C$6*COS(2*PI()*$C5078/365)+MAR1!$D$6*SIN(2*PI()*$C5078/365)</f>
        <v/>
      </c>
      <c r="M5078" s="7">
        <f>MAR1!$B$7+MAR1!$C$7*COS(2*PI()*$C5078/365)+MAR1!$D$7*SIN(2*PI()*$C5078/365)</f>
        <v/>
      </c>
      <c r="N5078" s="7">
        <f>F5078-K5078</f>
        <v/>
      </c>
      <c r="O5078" s="7">
        <f>G5078-L5078</f>
        <v/>
      </c>
      <c r="P5078" s="7">
        <f>H5078-M5078</f>
        <v/>
      </c>
      <c r="Q5078" s="7">
        <f>IF($I5078=1,(N5078-MAR1!$B$11)/MAR1!$D$11,(N5078-MAR1!$C$11)/MAR1!$E$11)</f>
        <v/>
      </c>
      <c r="R5078" s="7">
        <f>IF($I5078=1,(O5078-MAR1!$B$12)/MAR1!$D$12,(O5078-MAR1!$C$12)/MAR1!$E$12)</f>
        <v/>
      </c>
      <c r="S5078" s="7">
        <f>IF($I5078=1,(P5078-MAR1!$B$13)/MAR1!$D$13,(P5078-MAR1!$C$13)/MAR1!$E$13)</f>
        <v/>
      </c>
    </row>
    <row r="5079">
      <c r="A5079" s="5" t="n">
        <v>5078</v>
      </c>
      <c r="B5079" s="5" t="n">
        <v>14</v>
      </c>
      <c r="C5079" s="5" t="n">
        <v>333</v>
      </c>
      <c r="D5079" s="5" t="n">
        <v>11</v>
      </c>
      <c r="E5079" s="5" t="n">
        <v>0</v>
      </c>
      <c r="F5079" s="5" t="n">
        <v>27.1</v>
      </c>
      <c r="G5079" s="5" t="n">
        <v>14.3</v>
      </c>
      <c r="H5079" s="5" t="n">
        <v>17.42</v>
      </c>
      <c r="I5079" s="6">
        <f>IF(E5079&gt;=Markov!$B$3,1,0)</f>
        <v/>
      </c>
      <c r="J5079" s="6">
        <f>I5078</f>
        <v/>
      </c>
      <c r="K5079" s="7">
        <f>MAR1!$B$5+MAR1!$C$5*COS(2*PI()*$C5079/365)+MAR1!$D$5*SIN(2*PI()*$C5079/365)</f>
        <v/>
      </c>
      <c r="L5079" s="7">
        <f>MAR1!$B$6+MAR1!$C$6*COS(2*PI()*$C5079/365)+MAR1!$D$6*SIN(2*PI()*$C5079/365)</f>
        <v/>
      </c>
      <c r="M5079" s="7">
        <f>MAR1!$B$7+MAR1!$C$7*COS(2*PI()*$C5079/365)+MAR1!$D$7*SIN(2*PI()*$C5079/365)</f>
        <v/>
      </c>
      <c r="N5079" s="7">
        <f>F5079-K5079</f>
        <v/>
      </c>
      <c r="O5079" s="7">
        <f>G5079-L5079</f>
        <v/>
      </c>
      <c r="P5079" s="7">
        <f>H5079-M5079</f>
        <v/>
      </c>
      <c r="Q5079" s="7">
        <f>IF($I5079=1,(N5079-MAR1!$B$11)/MAR1!$D$11,(N5079-MAR1!$C$11)/MAR1!$E$11)</f>
        <v/>
      </c>
      <c r="R5079" s="7">
        <f>IF($I5079=1,(O5079-MAR1!$B$12)/MAR1!$D$12,(O5079-MAR1!$C$12)/MAR1!$E$12)</f>
        <v/>
      </c>
      <c r="S5079" s="7">
        <f>IF($I5079=1,(P5079-MAR1!$B$13)/MAR1!$D$13,(P5079-MAR1!$C$13)/MAR1!$E$13)</f>
        <v/>
      </c>
    </row>
    <row r="5080">
      <c r="A5080" s="5" t="n">
        <v>5079</v>
      </c>
      <c r="B5080" s="5" t="n">
        <v>14</v>
      </c>
      <c r="C5080" s="5" t="n">
        <v>334</v>
      </c>
      <c r="D5080" s="5" t="n">
        <v>11</v>
      </c>
      <c r="E5080" s="5" t="n">
        <v>0</v>
      </c>
      <c r="F5080" s="5" t="n">
        <v>29.5</v>
      </c>
      <c r="G5080" s="5" t="n">
        <v>14.3</v>
      </c>
      <c r="H5080" s="5" t="n">
        <v>13.91</v>
      </c>
      <c r="I5080" s="6">
        <f>IF(E5080&gt;=Markov!$B$3,1,0)</f>
        <v/>
      </c>
      <c r="J5080" s="6">
        <f>I5079</f>
        <v/>
      </c>
      <c r="K5080" s="7">
        <f>MAR1!$B$5+MAR1!$C$5*COS(2*PI()*$C5080/365)+MAR1!$D$5*SIN(2*PI()*$C5080/365)</f>
        <v/>
      </c>
      <c r="L5080" s="7">
        <f>MAR1!$B$6+MAR1!$C$6*COS(2*PI()*$C5080/365)+MAR1!$D$6*SIN(2*PI()*$C5080/365)</f>
        <v/>
      </c>
      <c r="M5080" s="7">
        <f>MAR1!$B$7+MAR1!$C$7*COS(2*PI()*$C5080/365)+MAR1!$D$7*SIN(2*PI()*$C5080/365)</f>
        <v/>
      </c>
      <c r="N5080" s="7">
        <f>F5080-K5080</f>
        <v/>
      </c>
      <c r="O5080" s="7">
        <f>G5080-L5080</f>
        <v/>
      </c>
      <c r="P5080" s="7">
        <f>H5080-M5080</f>
        <v/>
      </c>
      <c r="Q5080" s="7">
        <f>IF($I5080=1,(N5080-MAR1!$B$11)/MAR1!$D$11,(N5080-MAR1!$C$11)/MAR1!$E$11)</f>
        <v/>
      </c>
      <c r="R5080" s="7">
        <f>IF($I5080=1,(O5080-MAR1!$B$12)/MAR1!$D$12,(O5080-MAR1!$C$12)/MAR1!$E$12)</f>
        <v/>
      </c>
      <c r="S5080" s="7">
        <f>IF($I5080=1,(P5080-MAR1!$B$13)/MAR1!$D$13,(P5080-MAR1!$C$13)/MAR1!$E$13)</f>
        <v/>
      </c>
    </row>
    <row r="5081">
      <c r="A5081" s="5" t="n">
        <v>5080</v>
      </c>
      <c r="B5081" s="5" t="n">
        <v>14</v>
      </c>
      <c r="C5081" s="5" t="n">
        <v>335</v>
      </c>
      <c r="D5081" s="5" t="n">
        <v>12</v>
      </c>
      <c r="E5081" s="5" t="n">
        <v>0</v>
      </c>
      <c r="F5081" s="5" t="n">
        <v>31.2</v>
      </c>
      <c r="G5081" s="5" t="n">
        <v>15.5</v>
      </c>
      <c r="H5081" s="5" t="n">
        <v>15.48</v>
      </c>
      <c r="I5081" s="6">
        <f>IF(E5081&gt;=Markov!$B$3,1,0)</f>
        <v/>
      </c>
      <c r="J5081" s="6">
        <f>I5080</f>
        <v/>
      </c>
      <c r="K5081" s="7">
        <f>MAR1!$B$5+MAR1!$C$5*COS(2*PI()*$C5081/365)+MAR1!$D$5*SIN(2*PI()*$C5081/365)</f>
        <v/>
      </c>
      <c r="L5081" s="7">
        <f>MAR1!$B$6+MAR1!$C$6*COS(2*PI()*$C5081/365)+MAR1!$D$6*SIN(2*PI()*$C5081/365)</f>
        <v/>
      </c>
      <c r="M5081" s="7">
        <f>MAR1!$B$7+MAR1!$C$7*COS(2*PI()*$C5081/365)+MAR1!$D$7*SIN(2*PI()*$C5081/365)</f>
        <v/>
      </c>
      <c r="N5081" s="7">
        <f>F5081-K5081</f>
        <v/>
      </c>
      <c r="O5081" s="7">
        <f>G5081-L5081</f>
        <v/>
      </c>
      <c r="P5081" s="7">
        <f>H5081-M5081</f>
        <v/>
      </c>
      <c r="Q5081" s="7">
        <f>IF($I5081=1,(N5081-MAR1!$B$11)/MAR1!$D$11,(N5081-MAR1!$C$11)/MAR1!$E$11)</f>
        <v/>
      </c>
      <c r="R5081" s="7">
        <f>IF($I5081=1,(O5081-MAR1!$B$12)/MAR1!$D$12,(O5081-MAR1!$C$12)/MAR1!$E$12)</f>
        <v/>
      </c>
      <c r="S5081" s="7">
        <f>IF($I5081=1,(P5081-MAR1!$B$13)/MAR1!$D$13,(P5081-MAR1!$C$13)/MAR1!$E$13)</f>
        <v/>
      </c>
    </row>
    <row r="5082">
      <c r="A5082" s="5" t="n">
        <v>5081</v>
      </c>
      <c r="B5082" s="5" t="n">
        <v>14</v>
      </c>
      <c r="C5082" s="5" t="n">
        <v>336</v>
      </c>
      <c r="D5082" s="5" t="n">
        <v>12</v>
      </c>
      <c r="E5082" s="5" t="n">
        <v>0</v>
      </c>
      <c r="F5082" s="5" t="n">
        <v>30</v>
      </c>
      <c r="G5082" s="5" t="n">
        <v>14.6</v>
      </c>
      <c r="H5082" s="5" t="n">
        <v>21.02</v>
      </c>
      <c r="I5082" s="6">
        <f>IF(E5082&gt;=Markov!$B$3,1,0)</f>
        <v/>
      </c>
      <c r="J5082" s="6">
        <f>I5081</f>
        <v/>
      </c>
      <c r="K5082" s="7">
        <f>MAR1!$B$5+MAR1!$C$5*COS(2*PI()*$C5082/365)+MAR1!$D$5*SIN(2*PI()*$C5082/365)</f>
        <v/>
      </c>
      <c r="L5082" s="7">
        <f>MAR1!$B$6+MAR1!$C$6*COS(2*PI()*$C5082/365)+MAR1!$D$6*SIN(2*PI()*$C5082/365)</f>
        <v/>
      </c>
      <c r="M5082" s="7">
        <f>MAR1!$B$7+MAR1!$C$7*COS(2*PI()*$C5082/365)+MAR1!$D$7*SIN(2*PI()*$C5082/365)</f>
        <v/>
      </c>
      <c r="N5082" s="7">
        <f>F5082-K5082</f>
        <v/>
      </c>
      <c r="O5082" s="7">
        <f>G5082-L5082</f>
        <v/>
      </c>
      <c r="P5082" s="7">
        <f>H5082-M5082</f>
        <v/>
      </c>
      <c r="Q5082" s="7">
        <f>IF($I5082=1,(N5082-MAR1!$B$11)/MAR1!$D$11,(N5082-MAR1!$C$11)/MAR1!$E$11)</f>
        <v/>
      </c>
      <c r="R5082" s="7">
        <f>IF($I5082=1,(O5082-MAR1!$B$12)/MAR1!$D$12,(O5082-MAR1!$C$12)/MAR1!$E$12)</f>
        <v/>
      </c>
      <c r="S5082" s="7">
        <f>IF($I5082=1,(P5082-MAR1!$B$13)/MAR1!$D$13,(P5082-MAR1!$C$13)/MAR1!$E$13)</f>
        <v/>
      </c>
    </row>
    <row r="5083">
      <c r="A5083" s="5" t="n">
        <v>5082</v>
      </c>
      <c r="B5083" s="5" t="n">
        <v>14</v>
      </c>
      <c r="C5083" s="5" t="n">
        <v>337</v>
      </c>
      <c r="D5083" s="5" t="n">
        <v>12</v>
      </c>
      <c r="E5083" s="5" t="n">
        <v>0</v>
      </c>
      <c r="F5083" s="5" t="n">
        <v>31.9</v>
      </c>
      <c r="G5083" s="5" t="n">
        <v>16.4</v>
      </c>
      <c r="H5083" s="5" t="n">
        <v>14.93</v>
      </c>
      <c r="I5083" s="6">
        <f>IF(E5083&gt;=Markov!$B$3,1,0)</f>
        <v/>
      </c>
      <c r="J5083" s="6">
        <f>I5082</f>
        <v/>
      </c>
      <c r="K5083" s="7">
        <f>MAR1!$B$5+MAR1!$C$5*COS(2*PI()*$C5083/365)+MAR1!$D$5*SIN(2*PI()*$C5083/365)</f>
        <v/>
      </c>
      <c r="L5083" s="7">
        <f>MAR1!$B$6+MAR1!$C$6*COS(2*PI()*$C5083/365)+MAR1!$D$6*SIN(2*PI()*$C5083/365)</f>
        <v/>
      </c>
      <c r="M5083" s="7">
        <f>MAR1!$B$7+MAR1!$C$7*COS(2*PI()*$C5083/365)+MAR1!$D$7*SIN(2*PI()*$C5083/365)</f>
        <v/>
      </c>
      <c r="N5083" s="7">
        <f>F5083-K5083</f>
        <v/>
      </c>
      <c r="O5083" s="7">
        <f>G5083-L5083</f>
        <v/>
      </c>
      <c r="P5083" s="7">
        <f>H5083-M5083</f>
        <v/>
      </c>
      <c r="Q5083" s="7">
        <f>IF($I5083=1,(N5083-MAR1!$B$11)/MAR1!$D$11,(N5083-MAR1!$C$11)/MAR1!$E$11)</f>
        <v/>
      </c>
      <c r="R5083" s="7">
        <f>IF($I5083=1,(O5083-MAR1!$B$12)/MAR1!$D$12,(O5083-MAR1!$C$12)/MAR1!$E$12)</f>
        <v/>
      </c>
      <c r="S5083" s="7">
        <f>IF($I5083=1,(P5083-MAR1!$B$13)/MAR1!$D$13,(P5083-MAR1!$C$13)/MAR1!$E$13)</f>
        <v/>
      </c>
    </row>
    <row r="5084">
      <c r="A5084" s="5" t="n">
        <v>5083</v>
      </c>
      <c r="B5084" s="5" t="n">
        <v>14</v>
      </c>
      <c r="C5084" s="5" t="n">
        <v>338</v>
      </c>
      <c r="D5084" s="5" t="n">
        <v>12</v>
      </c>
      <c r="E5084" s="5" t="n">
        <v>0</v>
      </c>
      <c r="F5084" s="5" t="n">
        <v>30.4</v>
      </c>
      <c r="G5084" s="5" t="n">
        <v>17</v>
      </c>
      <c r="H5084" s="5" t="n">
        <v>9.27</v>
      </c>
      <c r="I5084" s="6">
        <f>IF(E5084&gt;=Markov!$B$3,1,0)</f>
        <v/>
      </c>
      <c r="J5084" s="6">
        <f>I5083</f>
        <v/>
      </c>
      <c r="K5084" s="7">
        <f>MAR1!$B$5+MAR1!$C$5*COS(2*PI()*$C5084/365)+MAR1!$D$5*SIN(2*PI()*$C5084/365)</f>
        <v/>
      </c>
      <c r="L5084" s="7">
        <f>MAR1!$B$6+MAR1!$C$6*COS(2*PI()*$C5084/365)+MAR1!$D$6*SIN(2*PI()*$C5084/365)</f>
        <v/>
      </c>
      <c r="M5084" s="7">
        <f>MAR1!$B$7+MAR1!$C$7*COS(2*PI()*$C5084/365)+MAR1!$D$7*SIN(2*PI()*$C5084/365)</f>
        <v/>
      </c>
      <c r="N5084" s="7">
        <f>F5084-K5084</f>
        <v/>
      </c>
      <c r="O5084" s="7">
        <f>G5084-L5084</f>
        <v/>
      </c>
      <c r="P5084" s="7">
        <f>H5084-M5084</f>
        <v/>
      </c>
      <c r="Q5084" s="7">
        <f>IF($I5084=1,(N5084-MAR1!$B$11)/MAR1!$D$11,(N5084-MAR1!$C$11)/MAR1!$E$11)</f>
        <v/>
      </c>
      <c r="R5084" s="7">
        <f>IF($I5084=1,(O5084-MAR1!$B$12)/MAR1!$D$12,(O5084-MAR1!$C$12)/MAR1!$E$12)</f>
        <v/>
      </c>
      <c r="S5084" s="7">
        <f>IF($I5084=1,(P5084-MAR1!$B$13)/MAR1!$D$13,(P5084-MAR1!$C$13)/MAR1!$E$13)</f>
        <v/>
      </c>
    </row>
    <row r="5085">
      <c r="A5085" s="5" t="n">
        <v>5084</v>
      </c>
      <c r="B5085" s="5" t="n">
        <v>14</v>
      </c>
      <c r="C5085" s="5" t="n">
        <v>339</v>
      </c>
      <c r="D5085" s="5" t="n">
        <v>12</v>
      </c>
      <c r="E5085" s="5" t="n">
        <v>0</v>
      </c>
      <c r="F5085" s="5" t="n">
        <v>29.6</v>
      </c>
      <c r="G5085" s="5" t="n">
        <v>16.5</v>
      </c>
      <c r="H5085" s="5" t="n">
        <v>12.14</v>
      </c>
      <c r="I5085" s="6">
        <f>IF(E5085&gt;=Markov!$B$3,1,0)</f>
        <v/>
      </c>
      <c r="J5085" s="6">
        <f>I5084</f>
        <v/>
      </c>
      <c r="K5085" s="7">
        <f>MAR1!$B$5+MAR1!$C$5*COS(2*PI()*$C5085/365)+MAR1!$D$5*SIN(2*PI()*$C5085/365)</f>
        <v/>
      </c>
      <c r="L5085" s="7">
        <f>MAR1!$B$6+MAR1!$C$6*COS(2*PI()*$C5085/365)+MAR1!$D$6*SIN(2*PI()*$C5085/365)</f>
        <v/>
      </c>
      <c r="M5085" s="7">
        <f>MAR1!$B$7+MAR1!$C$7*COS(2*PI()*$C5085/365)+MAR1!$D$7*SIN(2*PI()*$C5085/365)</f>
        <v/>
      </c>
      <c r="N5085" s="7">
        <f>F5085-K5085</f>
        <v/>
      </c>
      <c r="O5085" s="7">
        <f>G5085-L5085</f>
        <v/>
      </c>
      <c r="P5085" s="7">
        <f>H5085-M5085</f>
        <v/>
      </c>
      <c r="Q5085" s="7">
        <f>IF($I5085=1,(N5085-MAR1!$B$11)/MAR1!$D$11,(N5085-MAR1!$C$11)/MAR1!$E$11)</f>
        <v/>
      </c>
      <c r="R5085" s="7">
        <f>IF($I5085=1,(O5085-MAR1!$B$12)/MAR1!$D$12,(O5085-MAR1!$C$12)/MAR1!$E$12)</f>
        <v/>
      </c>
      <c r="S5085" s="7">
        <f>IF($I5085=1,(P5085-MAR1!$B$13)/MAR1!$D$13,(P5085-MAR1!$C$13)/MAR1!$E$13)</f>
        <v/>
      </c>
    </row>
    <row r="5086">
      <c r="A5086" s="5" t="n">
        <v>5085</v>
      </c>
      <c r="B5086" s="5" t="n">
        <v>14</v>
      </c>
      <c r="C5086" s="5" t="n">
        <v>340</v>
      </c>
      <c r="D5086" s="5" t="n">
        <v>12</v>
      </c>
      <c r="E5086" s="5" t="n">
        <v>0</v>
      </c>
      <c r="F5086" s="5" t="n">
        <v>27.2</v>
      </c>
      <c r="G5086" s="5" t="n">
        <v>12.7</v>
      </c>
      <c r="H5086" s="5" t="n">
        <v>13.56</v>
      </c>
      <c r="I5086" s="6">
        <f>IF(E5086&gt;=Markov!$B$3,1,0)</f>
        <v/>
      </c>
      <c r="J5086" s="6">
        <f>I5085</f>
        <v/>
      </c>
      <c r="K5086" s="7">
        <f>MAR1!$B$5+MAR1!$C$5*COS(2*PI()*$C5086/365)+MAR1!$D$5*SIN(2*PI()*$C5086/365)</f>
        <v/>
      </c>
      <c r="L5086" s="7">
        <f>MAR1!$B$6+MAR1!$C$6*COS(2*PI()*$C5086/365)+MAR1!$D$6*SIN(2*PI()*$C5086/365)</f>
        <v/>
      </c>
      <c r="M5086" s="7">
        <f>MAR1!$B$7+MAR1!$C$7*COS(2*PI()*$C5086/365)+MAR1!$D$7*SIN(2*PI()*$C5086/365)</f>
        <v/>
      </c>
      <c r="N5086" s="7">
        <f>F5086-K5086</f>
        <v/>
      </c>
      <c r="O5086" s="7">
        <f>G5086-L5086</f>
        <v/>
      </c>
      <c r="P5086" s="7">
        <f>H5086-M5086</f>
        <v/>
      </c>
      <c r="Q5086" s="7">
        <f>IF($I5086=1,(N5086-MAR1!$B$11)/MAR1!$D$11,(N5086-MAR1!$C$11)/MAR1!$E$11)</f>
        <v/>
      </c>
      <c r="R5086" s="7">
        <f>IF($I5086=1,(O5086-MAR1!$B$12)/MAR1!$D$12,(O5086-MAR1!$C$12)/MAR1!$E$12)</f>
        <v/>
      </c>
      <c r="S5086" s="7">
        <f>IF($I5086=1,(P5086-MAR1!$B$13)/MAR1!$D$13,(P5086-MAR1!$C$13)/MAR1!$E$13)</f>
        <v/>
      </c>
    </row>
    <row r="5087">
      <c r="A5087" s="5" t="n">
        <v>5086</v>
      </c>
      <c r="B5087" s="5" t="n">
        <v>14</v>
      </c>
      <c r="C5087" s="5" t="n">
        <v>341</v>
      </c>
      <c r="D5087" s="5" t="n">
        <v>12</v>
      </c>
      <c r="E5087" s="5" t="n">
        <v>0</v>
      </c>
      <c r="F5087" s="5" t="n">
        <v>29.8</v>
      </c>
      <c r="G5087" s="5" t="n">
        <v>15</v>
      </c>
      <c r="H5087" s="5" t="n">
        <v>18.76</v>
      </c>
      <c r="I5087" s="6">
        <f>IF(E5087&gt;=Markov!$B$3,1,0)</f>
        <v/>
      </c>
      <c r="J5087" s="6">
        <f>I5086</f>
        <v/>
      </c>
      <c r="K5087" s="7">
        <f>MAR1!$B$5+MAR1!$C$5*COS(2*PI()*$C5087/365)+MAR1!$D$5*SIN(2*PI()*$C5087/365)</f>
        <v/>
      </c>
      <c r="L5087" s="7">
        <f>MAR1!$B$6+MAR1!$C$6*COS(2*PI()*$C5087/365)+MAR1!$D$6*SIN(2*PI()*$C5087/365)</f>
        <v/>
      </c>
      <c r="M5087" s="7">
        <f>MAR1!$B$7+MAR1!$C$7*COS(2*PI()*$C5087/365)+MAR1!$D$7*SIN(2*PI()*$C5087/365)</f>
        <v/>
      </c>
      <c r="N5087" s="7">
        <f>F5087-K5087</f>
        <v/>
      </c>
      <c r="O5087" s="7">
        <f>G5087-L5087</f>
        <v/>
      </c>
      <c r="P5087" s="7">
        <f>H5087-M5087</f>
        <v/>
      </c>
      <c r="Q5087" s="7">
        <f>IF($I5087=1,(N5087-MAR1!$B$11)/MAR1!$D$11,(N5087-MAR1!$C$11)/MAR1!$E$11)</f>
        <v/>
      </c>
      <c r="R5087" s="7">
        <f>IF($I5087=1,(O5087-MAR1!$B$12)/MAR1!$D$12,(O5087-MAR1!$C$12)/MAR1!$E$12)</f>
        <v/>
      </c>
      <c r="S5087" s="7">
        <f>IF($I5087=1,(P5087-MAR1!$B$13)/MAR1!$D$13,(P5087-MAR1!$C$13)/MAR1!$E$13)</f>
        <v/>
      </c>
    </row>
    <row r="5088">
      <c r="A5088" s="5" t="n">
        <v>5087</v>
      </c>
      <c r="B5088" s="5" t="n">
        <v>14</v>
      </c>
      <c r="C5088" s="5" t="n">
        <v>342</v>
      </c>
      <c r="D5088" s="5" t="n">
        <v>12</v>
      </c>
      <c r="E5088" s="5" t="n">
        <v>0</v>
      </c>
      <c r="F5088" s="5" t="n">
        <v>29.9</v>
      </c>
      <c r="G5088" s="5" t="n">
        <v>13.5</v>
      </c>
      <c r="H5088" s="5" t="n">
        <v>17.98</v>
      </c>
      <c r="I5088" s="6">
        <f>IF(E5088&gt;=Markov!$B$3,1,0)</f>
        <v/>
      </c>
      <c r="J5088" s="6">
        <f>I5087</f>
        <v/>
      </c>
      <c r="K5088" s="7">
        <f>MAR1!$B$5+MAR1!$C$5*COS(2*PI()*$C5088/365)+MAR1!$D$5*SIN(2*PI()*$C5088/365)</f>
        <v/>
      </c>
      <c r="L5088" s="7">
        <f>MAR1!$B$6+MAR1!$C$6*COS(2*PI()*$C5088/365)+MAR1!$D$6*SIN(2*PI()*$C5088/365)</f>
        <v/>
      </c>
      <c r="M5088" s="7">
        <f>MAR1!$B$7+MAR1!$C$7*COS(2*PI()*$C5088/365)+MAR1!$D$7*SIN(2*PI()*$C5088/365)</f>
        <v/>
      </c>
      <c r="N5088" s="7">
        <f>F5088-K5088</f>
        <v/>
      </c>
      <c r="O5088" s="7">
        <f>G5088-L5088</f>
        <v/>
      </c>
      <c r="P5088" s="7">
        <f>H5088-M5088</f>
        <v/>
      </c>
      <c r="Q5088" s="7">
        <f>IF($I5088=1,(N5088-MAR1!$B$11)/MAR1!$D$11,(N5088-MAR1!$C$11)/MAR1!$E$11)</f>
        <v/>
      </c>
      <c r="R5088" s="7">
        <f>IF($I5088=1,(O5088-MAR1!$B$12)/MAR1!$D$12,(O5088-MAR1!$C$12)/MAR1!$E$12)</f>
        <v/>
      </c>
      <c r="S5088" s="7">
        <f>IF($I5088=1,(P5088-MAR1!$B$13)/MAR1!$D$13,(P5088-MAR1!$C$13)/MAR1!$E$13)</f>
        <v/>
      </c>
    </row>
    <row r="5089">
      <c r="A5089" s="5" t="n">
        <v>5088</v>
      </c>
      <c r="B5089" s="5" t="n">
        <v>14</v>
      </c>
      <c r="C5089" s="5" t="n">
        <v>343</v>
      </c>
      <c r="D5089" s="5" t="n">
        <v>12</v>
      </c>
      <c r="E5089" s="5" t="n">
        <v>0</v>
      </c>
      <c r="F5089" s="5" t="n">
        <v>30.4</v>
      </c>
      <c r="G5089" s="5" t="n">
        <v>14.1</v>
      </c>
      <c r="H5089" s="5" t="n">
        <v>18.17</v>
      </c>
      <c r="I5089" s="6">
        <f>IF(E5089&gt;=Markov!$B$3,1,0)</f>
        <v/>
      </c>
      <c r="J5089" s="6">
        <f>I5088</f>
        <v/>
      </c>
      <c r="K5089" s="7">
        <f>MAR1!$B$5+MAR1!$C$5*COS(2*PI()*$C5089/365)+MAR1!$D$5*SIN(2*PI()*$C5089/365)</f>
        <v/>
      </c>
      <c r="L5089" s="7">
        <f>MAR1!$B$6+MAR1!$C$6*COS(2*PI()*$C5089/365)+MAR1!$D$6*SIN(2*PI()*$C5089/365)</f>
        <v/>
      </c>
      <c r="M5089" s="7">
        <f>MAR1!$B$7+MAR1!$C$7*COS(2*PI()*$C5089/365)+MAR1!$D$7*SIN(2*PI()*$C5089/365)</f>
        <v/>
      </c>
      <c r="N5089" s="7">
        <f>F5089-K5089</f>
        <v/>
      </c>
      <c r="O5089" s="7">
        <f>G5089-L5089</f>
        <v/>
      </c>
      <c r="P5089" s="7">
        <f>H5089-M5089</f>
        <v/>
      </c>
      <c r="Q5089" s="7">
        <f>IF($I5089=1,(N5089-MAR1!$B$11)/MAR1!$D$11,(N5089-MAR1!$C$11)/MAR1!$E$11)</f>
        <v/>
      </c>
      <c r="R5089" s="7">
        <f>IF($I5089=1,(O5089-MAR1!$B$12)/MAR1!$D$12,(O5089-MAR1!$C$12)/MAR1!$E$12)</f>
        <v/>
      </c>
      <c r="S5089" s="7">
        <f>IF($I5089=1,(P5089-MAR1!$B$13)/MAR1!$D$13,(P5089-MAR1!$C$13)/MAR1!$E$13)</f>
        <v/>
      </c>
    </row>
    <row r="5090">
      <c r="A5090" s="5" t="n">
        <v>5089</v>
      </c>
      <c r="B5090" s="5" t="n">
        <v>14</v>
      </c>
      <c r="C5090" s="5" t="n">
        <v>344</v>
      </c>
      <c r="D5090" s="5" t="n">
        <v>12</v>
      </c>
      <c r="E5090" s="5" t="n">
        <v>0</v>
      </c>
      <c r="F5090" s="5" t="n">
        <v>30</v>
      </c>
      <c r="G5090" s="5" t="n">
        <v>12.3</v>
      </c>
      <c r="H5090" s="5" t="n">
        <v>13.05</v>
      </c>
      <c r="I5090" s="6">
        <f>IF(E5090&gt;=Markov!$B$3,1,0)</f>
        <v/>
      </c>
      <c r="J5090" s="6">
        <f>I5089</f>
        <v/>
      </c>
      <c r="K5090" s="7">
        <f>MAR1!$B$5+MAR1!$C$5*COS(2*PI()*$C5090/365)+MAR1!$D$5*SIN(2*PI()*$C5090/365)</f>
        <v/>
      </c>
      <c r="L5090" s="7">
        <f>MAR1!$B$6+MAR1!$C$6*COS(2*PI()*$C5090/365)+MAR1!$D$6*SIN(2*PI()*$C5090/365)</f>
        <v/>
      </c>
      <c r="M5090" s="7">
        <f>MAR1!$B$7+MAR1!$C$7*COS(2*PI()*$C5090/365)+MAR1!$D$7*SIN(2*PI()*$C5090/365)</f>
        <v/>
      </c>
      <c r="N5090" s="7">
        <f>F5090-K5090</f>
        <v/>
      </c>
      <c r="O5090" s="7">
        <f>G5090-L5090</f>
        <v/>
      </c>
      <c r="P5090" s="7">
        <f>H5090-M5090</f>
        <v/>
      </c>
      <c r="Q5090" s="7">
        <f>IF($I5090=1,(N5090-MAR1!$B$11)/MAR1!$D$11,(N5090-MAR1!$C$11)/MAR1!$E$11)</f>
        <v/>
      </c>
      <c r="R5090" s="7">
        <f>IF($I5090=1,(O5090-MAR1!$B$12)/MAR1!$D$12,(O5090-MAR1!$C$12)/MAR1!$E$12)</f>
        <v/>
      </c>
      <c r="S5090" s="7">
        <f>IF($I5090=1,(P5090-MAR1!$B$13)/MAR1!$D$13,(P5090-MAR1!$C$13)/MAR1!$E$13)</f>
        <v/>
      </c>
    </row>
    <row r="5091">
      <c r="A5091" s="5" t="n">
        <v>5090</v>
      </c>
      <c r="B5091" s="5" t="n">
        <v>14</v>
      </c>
      <c r="C5091" s="5" t="n">
        <v>345</v>
      </c>
      <c r="D5091" s="5" t="n">
        <v>12</v>
      </c>
      <c r="E5091" s="5" t="n">
        <v>0</v>
      </c>
      <c r="F5091" s="5" t="n">
        <v>29.8</v>
      </c>
      <c r="G5091" s="5" t="n">
        <v>13.4</v>
      </c>
      <c r="H5091" s="5" t="n">
        <v>13.21</v>
      </c>
      <c r="I5091" s="6">
        <f>IF(E5091&gt;=Markov!$B$3,1,0)</f>
        <v/>
      </c>
      <c r="J5091" s="6">
        <f>I5090</f>
        <v/>
      </c>
      <c r="K5091" s="7">
        <f>MAR1!$B$5+MAR1!$C$5*COS(2*PI()*$C5091/365)+MAR1!$D$5*SIN(2*PI()*$C5091/365)</f>
        <v/>
      </c>
      <c r="L5091" s="7">
        <f>MAR1!$B$6+MAR1!$C$6*COS(2*PI()*$C5091/365)+MAR1!$D$6*SIN(2*PI()*$C5091/365)</f>
        <v/>
      </c>
      <c r="M5091" s="7">
        <f>MAR1!$B$7+MAR1!$C$7*COS(2*PI()*$C5091/365)+MAR1!$D$7*SIN(2*PI()*$C5091/365)</f>
        <v/>
      </c>
      <c r="N5091" s="7">
        <f>F5091-K5091</f>
        <v/>
      </c>
      <c r="O5091" s="7">
        <f>G5091-L5091</f>
        <v/>
      </c>
      <c r="P5091" s="7">
        <f>H5091-M5091</f>
        <v/>
      </c>
      <c r="Q5091" s="7">
        <f>IF($I5091=1,(N5091-MAR1!$B$11)/MAR1!$D$11,(N5091-MAR1!$C$11)/MAR1!$E$11)</f>
        <v/>
      </c>
      <c r="R5091" s="7">
        <f>IF($I5091=1,(O5091-MAR1!$B$12)/MAR1!$D$12,(O5091-MAR1!$C$12)/MAR1!$E$12)</f>
        <v/>
      </c>
      <c r="S5091" s="7">
        <f>IF($I5091=1,(P5091-MAR1!$B$13)/MAR1!$D$13,(P5091-MAR1!$C$13)/MAR1!$E$13)</f>
        <v/>
      </c>
    </row>
    <row r="5092">
      <c r="A5092" s="5" t="n">
        <v>5091</v>
      </c>
      <c r="B5092" s="5" t="n">
        <v>14</v>
      </c>
      <c r="C5092" s="5" t="n">
        <v>346</v>
      </c>
      <c r="D5092" s="5" t="n">
        <v>12</v>
      </c>
      <c r="E5092" s="5" t="n">
        <v>0</v>
      </c>
      <c r="F5092" s="5" t="n">
        <v>29.9</v>
      </c>
      <c r="G5092" s="5" t="n">
        <v>13.2</v>
      </c>
      <c r="H5092" s="5" t="n">
        <v>12.72</v>
      </c>
      <c r="I5092" s="6">
        <f>IF(E5092&gt;=Markov!$B$3,1,0)</f>
        <v/>
      </c>
      <c r="J5092" s="6">
        <f>I5091</f>
        <v/>
      </c>
      <c r="K5092" s="7">
        <f>MAR1!$B$5+MAR1!$C$5*COS(2*PI()*$C5092/365)+MAR1!$D$5*SIN(2*PI()*$C5092/365)</f>
        <v/>
      </c>
      <c r="L5092" s="7">
        <f>MAR1!$B$6+MAR1!$C$6*COS(2*PI()*$C5092/365)+MAR1!$D$6*SIN(2*PI()*$C5092/365)</f>
        <v/>
      </c>
      <c r="M5092" s="7">
        <f>MAR1!$B$7+MAR1!$C$7*COS(2*PI()*$C5092/365)+MAR1!$D$7*SIN(2*PI()*$C5092/365)</f>
        <v/>
      </c>
      <c r="N5092" s="7">
        <f>F5092-K5092</f>
        <v/>
      </c>
      <c r="O5092" s="7">
        <f>G5092-L5092</f>
        <v/>
      </c>
      <c r="P5092" s="7">
        <f>H5092-M5092</f>
        <v/>
      </c>
      <c r="Q5092" s="7">
        <f>IF($I5092=1,(N5092-MAR1!$B$11)/MAR1!$D$11,(N5092-MAR1!$C$11)/MAR1!$E$11)</f>
        <v/>
      </c>
      <c r="R5092" s="7">
        <f>IF($I5092=1,(O5092-MAR1!$B$12)/MAR1!$D$12,(O5092-MAR1!$C$12)/MAR1!$E$12)</f>
        <v/>
      </c>
      <c r="S5092" s="7">
        <f>IF($I5092=1,(P5092-MAR1!$B$13)/MAR1!$D$13,(P5092-MAR1!$C$13)/MAR1!$E$13)</f>
        <v/>
      </c>
    </row>
    <row r="5093">
      <c r="A5093" s="5" t="n">
        <v>5092</v>
      </c>
      <c r="B5093" s="5" t="n">
        <v>14</v>
      </c>
      <c r="C5093" s="5" t="n">
        <v>347</v>
      </c>
      <c r="D5093" s="5" t="n">
        <v>12</v>
      </c>
      <c r="E5093" s="5" t="n">
        <v>0</v>
      </c>
      <c r="F5093" s="5" t="n">
        <v>29.2</v>
      </c>
      <c r="G5093" s="5" t="n">
        <v>13.7</v>
      </c>
      <c r="H5093" s="5" t="n">
        <v>9.050000000000001</v>
      </c>
      <c r="I5093" s="6">
        <f>IF(E5093&gt;=Markov!$B$3,1,0)</f>
        <v/>
      </c>
      <c r="J5093" s="6">
        <f>I5092</f>
        <v/>
      </c>
      <c r="K5093" s="7">
        <f>MAR1!$B$5+MAR1!$C$5*COS(2*PI()*$C5093/365)+MAR1!$D$5*SIN(2*PI()*$C5093/365)</f>
        <v/>
      </c>
      <c r="L5093" s="7">
        <f>MAR1!$B$6+MAR1!$C$6*COS(2*PI()*$C5093/365)+MAR1!$D$6*SIN(2*PI()*$C5093/365)</f>
        <v/>
      </c>
      <c r="M5093" s="7">
        <f>MAR1!$B$7+MAR1!$C$7*COS(2*PI()*$C5093/365)+MAR1!$D$7*SIN(2*PI()*$C5093/365)</f>
        <v/>
      </c>
      <c r="N5093" s="7">
        <f>F5093-K5093</f>
        <v/>
      </c>
      <c r="O5093" s="7">
        <f>G5093-L5093</f>
        <v/>
      </c>
      <c r="P5093" s="7">
        <f>H5093-M5093</f>
        <v/>
      </c>
      <c r="Q5093" s="7">
        <f>IF($I5093=1,(N5093-MAR1!$B$11)/MAR1!$D$11,(N5093-MAR1!$C$11)/MAR1!$E$11)</f>
        <v/>
      </c>
      <c r="R5093" s="7">
        <f>IF($I5093=1,(O5093-MAR1!$B$12)/MAR1!$D$12,(O5093-MAR1!$C$12)/MAR1!$E$12)</f>
        <v/>
      </c>
      <c r="S5093" s="7">
        <f>IF($I5093=1,(P5093-MAR1!$B$13)/MAR1!$D$13,(P5093-MAR1!$C$13)/MAR1!$E$13)</f>
        <v/>
      </c>
    </row>
    <row r="5094">
      <c r="A5094" s="5" t="n">
        <v>5093</v>
      </c>
      <c r="B5094" s="5" t="n">
        <v>14</v>
      </c>
      <c r="C5094" s="5" t="n">
        <v>348</v>
      </c>
      <c r="D5094" s="5" t="n">
        <v>12</v>
      </c>
      <c r="E5094" s="5" t="n">
        <v>0</v>
      </c>
      <c r="F5094" s="5" t="n">
        <v>31.6</v>
      </c>
      <c r="G5094" s="5" t="n">
        <v>14.6</v>
      </c>
      <c r="H5094" s="5" t="n">
        <v>11.38</v>
      </c>
      <c r="I5094" s="6">
        <f>IF(E5094&gt;=Markov!$B$3,1,0)</f>
        <v/>
      </c>
      <c r="J5094" s="6">
        <f>I5093</f>
        <v/>
      </c>
      <c r="K5094" s="7">
        <f>MAR1!$B$5+MAR1!$C$5*COS(2*PI()*$C5094/365)+MAR1!$D$5*SIN(2*PI()*$C5094/365)</f>
        <v/>
      </c>
      <c r="L5094" s="7">
        <f>MAR1!$B$6+MAR1!$C$6*COS(2*PI()*$C5094/365)+MAR1!$D$6*SIN(2*PI()*$C5094/365)</f>
        <v/>
      </c>
      <c r="M5094" s="7">
        <f>MAR1!$B$7+MAR1!$C$7*COS(2*PI()*$C5094/365)+MAR1!$D$7*SIN(2*PI()*$C5094/365)</f>
        <v/>
      </c>
      <c r="N5094" s="7">
        <f>F5094-K5094</f>
        <v/>
      </c>
      <c r="O5094" s="7">
        <f>G5094-L5094</f>
        <v/>
      </c>
      <c r="P5094" s="7">
        <f>H5094-M5094</f>
        <v/>
      </c>
      <c r="Q5094" s="7">
        <f>IF($I5094=1,(N5094-MAR1!$B$11)/MAR1!$D$11,(N5094-MAR1!$C$11)/MAR1!$E$11)</f>
        <v/>
      </c>
      <c r="R5094" s="7">
        <f>IF($I5094=1,(O5094-MAR1!$B$12)/MAR1!$D$12,(O5094-MAR1!$C$12)/MAR1!$E$12)</f>
        <v/>
      </c>
      <c r="S5094" s="7">
        <f>IF($I5094=1,(P5094-MAR1!$B$13)/MAR1!$D$13,(P5094-MAR1!$C$13)/MAR1!$E$13)</f>
        <v/>
      </c>
    </row>
    <row r="5095">
      <c r="A5095" s="5" t="n">
        <v>5094</v>
      </c>
      <c r="B5095" s="5" t="n">
        <v>14</v>
      </c>
      <c r="C5095" s="5" t="n">
        <v>349</v>
      </c>
      <c r="D5095" s="5" t="n">
        <v>12</v>
      </c>
      <c r="E5095" s="5" t="n">
        <v>0</v>
      </c>
      <c r="F5095" s="5" t="n">
        <v>30.9</v>
      </c>
      <c r="G5095" s="5" t="n">
        <v>17.1</v>
      </c>
      <c r="H5095" s="5" t="n">
        <v>10.46</v>
      </c>
      <c r="I5095" s="6">
        <f>IF(E5095&gt;=Markov!$B$3,1,0)</f>
        <v/>
      </c>
      <c r="J5095" s="6">
        <f>I5094</f>
        <v/>
      </c>
      <c r="K5095" s="7">
        <f>MAR1!$B$5+MAR1!$C$5*COS(2*PI()*$C5095/365)+MAR1!$D$5*SIN(2*PI()*$C5095/365)</f>
        <v/>
      </c>
      <c r="L5095" s="7">
        <f>MAR1!$B$6+MAR1!$C$6*COS(2*PI()*$C5095/365)+MAR1!$D$6*SIN(2*PI()*$C5095/365)</f>
        <v/>
      </c>
      <c r="M5095" s="7">
        <f>MAR1!$B$7+MAR1!$C$7*COS(2*PI()*$C5095/365)+MAR1!$D$7*SIN(2*PI()*$C5095/365)</f>
        <v/>
      </c>
      <c r="N5095" s="7">
        <f>F5095-K5095</f>
        <v/>
      </c>
      <c r="O5095" s="7">
        <f>G5095-L5095</f>
        <v/>
      </c>
      <c r="P5095" s="7">
        <f>H5095-M5095</f>
        <v/>
      </c>
      <c r="Q5095" s="7">
        <f>IF($I5095=1,(N5095-MAR1!$B$11)/MAR1!$D$11,(N5095-MAR1!$C$11)/MAR1!$E$11)</f>
        <v/>
      </c>
      <c r="R5095" s="7">
        <f>IF($I5095=1,(O5095-MAR1!$B$12)/MAR1!$D$12,(O5095-MAR1!$C$12)/MAR1!$E$12)</f>
        <v/>
      </c>
      <c r="S5095" s="7">
        <f>IF($I5095=1,(P5095-MAR1!$B$13)/MAR1!$D$13,(P5095-MAR1!$C$13)/MAR1!$E$13)</f>
        <v/>
      </c>
    </row>
    <row r="5096">
      <c r="A5096" s="5" t="n">
        <v>5095</v>
      </c>
      <c r="B5096" s="5" t="n">
        <v>14</v>
      </c>
      <c r="C5096" s="5" t="n">
        <v>350</v>
      </c>
      <c r="D5096" s="5" t="n">
        <v>12</v>
      </c>
      <c r="E5096" s="5" t="n">
        <v>0.4</v>
      </c>
      <c r="F5096" s="5" t="n">
        <v>26.9</v>
      </c>
      <c r="G5096" s="5" t="n">
        <v>14.7</v>
      </c>
      <c r="H5096" s="5" t="n">
        <v>8.869999999999999</v>
      </c>
      <c r="I5096" s="6">
        <f>IF(E5096&gt;=Markov!$B$3,1,0)</f>
        <v/>
      </c>
      <c r="J5096" s="6">
        <f>I5095</f>
        <v/>
      </c>
      <c r="K5096" s="7">
        <f>MAR1!$B$5+MAR1!$C$5*COS(2*PI()*$C5096/365)+MAR1!$D$5*SIN(2*PI()*$C5096/365)</f>
        <v/>
      </c>
      <c r="L5096" s="7">
        <f>MAR1!$B$6+MAR1!$C$6*COS(2*PI()*$C5096/365)+MAR1!$D$6*SIN(2*PI()*$C5096/365)</f>
        <v/>
      </c>
      <c r="M5096" s="7">
        <f>MAR1!$B$7+MAR1!$C$7*COS(2*PI()*$C5096/365)+MAR1!$D$7*SIN(2*PI()*$C5096/365)</f>
        <v/>
      </c>
      <c r="N5096" s="7">
        <f>F5096-K5096</f>
        <v/>
      </c>
      <c r="O5096" s="7">
        <f>G5096-L5096</f>
        <v/>
      </c>
      <c r="P5096" s="7">
        <f>H5096-M5096</f>
        <v/>
      </c>
      <c r="Q5096" s="7">
        <f>IF($I5096=1,(N5096-MAR1!$B$11)/MAR1!$D$11,(N5096-MAR1!$C$11)/MAR1!$E$11)</f>
        <v/>
      </c>
      <c r="R5096" s="7">
        <f>IF($I5096=1,(O5096-MAR1!$B$12)/MAR1!$D$12,(O5096-MAR1!$C$12)/MAR1!$E$12)</f>
        <v/>
      </c>
      <c r="S5096" s="7">
        <f>IF($I5096=1,(P5096-MAR1!$B$13)/MAR1!$D$13,(P5096-MAR1!$C$13)/MAR1!$E$13)</f>
        <v/>
      </c>
    </row>
    <row r="5097">
      <c r="A5097" s="5" t="n">
        <v>5096</v>
      </c>
      <c r="B5097" s="5" t="n">
        <v>14</v>
      </c>
      <c r="C5097" s="5" t="n">
        <v>351</v>
      </c>
      <c r="D5097" s="5" t="n">
        <v>12</v>
      </c>
      <c r="E5097" s="5" t="n">
        <v>15.3</v>
      </c>
      <c r="F5097" s="5" t="n">
        <v>27</v>
      </c>
      <c r="G5097" s="5" t="n">
        <v>14.8</v>
      </c>
      <c r="H5097" s="5" t="n">
        <v>8.210000000000001</v>
      </c>
      <c r="I5097" s="6">
        <f>IF(E5097&gt;=Markov!$B$3,1,0)</f>
        <v/>
      </c>
      <c r="J5097" s="6">
        <f>I5096</f>
        <v/>
      </c>
      <c r="K5097" s="7">
        <f>MAR1!$B$5+MAR1!$C$5*COS(2*PI()*$C5097/365)+MAR1!$D$5*SIN(2*PI()*$C5097/365)</f>
        <v/>
      </c>
      <c r="L5097" s="7">
        <f>MAR1!$B$6+MAR1!$C$6*COS(2*PI()*$C5097/365)+MAR1!$D$6*SIN(2*PI()*$C5097/365)</f>
        <v/>
      </c>
      <c r="M5097" s="7">
        <f>MAR1!$B$7+MAR1!$C$7*COS(2*PI()*$C5097/365)+MAR1!$D$7*SIN(2*PI()*$C5097/365)</f>
        <v/>
      </c>
      <c r="N5097" s="7">
        <f>F5097-K5097</f>
        <v/>
      </c>
      <c r="O5097" s="7">
        <f>G5097-L5097</f>
        <v/>
      </c>
      <c r="P5097" s="7">
        <f>H5097-M5097</f>
        <v/>
      </c>
      <c r="Q5097" s="7">
        <f>IF($I5097=1,(N5097-MAR1!$B$11)/MAR1!$D$11,(N5097-MAR1!$C$11)/MAR1!$E$11)</f>
        <v/>
      </c>
      <c r="R5097" s="7">
        <f>IF($I5097=1,(O5097-MAR1!$B$12)/MAR1!$D$12,(O5097-MAR1!$C$12)/MAR1!$E$12)</f>
        <v/>
      </c>
      <c r="S5097" s="7">
        <f>IF($I5097=1,(P5097-MAR1!$B$13)/MAR1!$D$13,(P5097-MAR1!$C$13)/MAR1!$E$13)</f>
        <v/>
      </c>
    </row>
    <row r="5098">
      <c r="A5098" s="5" t="n">
        <v>5097</v>
      </c>
      <c r="B5098" s="5" t="n">
        <v>14</v>
      </c>
      <c r="C5098" s="5" t="n">
        <v>352</v>
      </c>
      <c r="D5098" s="5" t="n">
        <v>12</v>
      </c>
      <c r="E5098" s="5" t="n">
        <v>0</v>
      </c>
      <c r="F5098" s="5" t="n">
        <v>30.7</v>
      </c>
      <c r="G5098" s="5" t="n">
        <v>16</v>
      </c>
      <c r="H5098" s="5" t="n">
        <v>16.29</v>
      </c>
      <c r="I5098" s="6">
        <f>IF(E5098&gt;=Markov!$B$3,1,0)</f>
        <v/>
      </c>
      <c r="J5098" s="6">
        <f>I5097</f>
        <v/>
      </c>
      <c r="K5098" s="7">
        <f>MAR1!$B$5+MAR1!$C$5*COS(2*PI()*$C5098/365)+MAR1!$D$5*SIN(2*PI()*$C5098/365)</f>
        <v/>
      </c>
      <c r="L5098" s="7">
        <f>MAR1!$B$6+MAR1!$C$6*COS(2*PI()*$C5098/365)+MAR1!$D$6*SIN(2*PI()*$C5098/365)</f>
        <v/>
      </c>
      <c r="M5098" s="7">
        <f>MAR1!$B$7+MAR1!$C$7*COS(2*PI()*$C5098/365)+MAR1!$D$7*SIN(2*PI()*$C5098/365)</f>
        <v/>
      </c>
      <c r="N5098" s="7">
        <f>F5098-K5098</f>
        <v/>
      </c>
      <c r="O5098" s="7">
        <f>G5098-L5098</f>
        <v/>
      </c>
      <c r="P5098" s="7">
        <f>H5098-M5098</f>
        <v/>
      </c>
      <c r="Q5098" s="7">
        <f>IF($I5098=1,(N5098-MAR1!$B$11)/MAR1!$D$11,(N5098-MAR1!$C$11)/MAR1!$E$11)</f>
        <v/>
      </c>
      <c r="R5098" s="7">
        <f>IF($I5098=1,(O5098-MAR1!$B$12)/MAR1!$D$12,(O5098-MAR1!$C$12)/MAR1!$E$12)</f>
        <v/>
      </c>
      <c r="S5098" s="7">
        <f>IF($I5098=1,(P5098-MAR1!$B$13)/MAR1!$D$13,(P5098-MAR1!$C$13)/MAR1!$E$13)</f>
        <v/>
      </c>
    </row>
    <row r="5099">
      <c r="A5099" s="5" t="n">
        <v>5098</v>
      </c>
      <c r="B5099" s="5" t="n">
        <v>14</v>
      </c>
      <c r="C5099" s="5" t="n">
        <v>353</v>
      </c>
      <c r="D5099" s="5" t="n">
        <v>12</v>
      </c>
      <c r="E5099" s="5" t="n">
        <v>0</v>
      </c>
      <c r="F5099" s="5" t="n">
        <v>28.7</v>
      </c>
      <c r="G5099" s="5" t="n">
        <v>14.6</v>
      </c>
      <c r="H5099" s="5" t="n">
        <v>13.83</v>
      </c>
      <c r="I5099" s="6">
        <f>IF(E5099&gt;=Markov!$B$3,1,0)</f>
        <v/>
      </c>
      <c r="J5099" s="6">
        <f>I5098</f>
        <v/>
      </c>
      <c r="K5099" s="7">
        <f>MAR1!$B$5+MAR1!$C$5*COS(2*PI()*$C5099/365)+MAR1!$D$5*SIN(2*PI()*$C5099/365)</f>
        <v/>
      </c>
      <c r="L5099" s="7">
        <f>MAR1!$B$6+MAR1!$C$6*COS(2*PI()*$C5099/365)+MAR1!$D$6*SIN(2*PI()*$C5099/365)</f>
        <v/>
      </c>
      <c r="M5099" s="7">
        <f>MAR1!$B$7+MAR1!$C$7*COS(2*PI()*$C5099/365)+MAR1!$D$7*SIN(2*PI()*$C5099/365)</f>
        <v/>
      </c>
      <c r="N5099" s="7">
        <f>F5099-K5099</f>
        <v/>
      </c>
      <c r="O5099" s="7">
        <f>G5099-L5099</f>
        <v/>
      </c>
      <c r="P5099" s="7">
        <f>H5099-M5099</f>
        <v/>
      </c>
      <c r="Q5099" s="7">
        <f>IF($I5099=1,(N5099-MAR1!$B$11)/MAR1!$D$11,(N5099-MAR1!$C$11)/MAR1!$E$11)</f>
        <v/>
      </c>
      <c r="R5099" s="7">
        <f>IF($I5099=1,(O5099-MAR1!$B$12)/MAR1!$D$12,(O5099-MAR1!$C$12)/MAR1!$E$12)</f>
        <v/>
      </c>
      <c r="S5099" s="7">
        <f>IF($I5099=1,(P5099-MAR1!$B$13)/MAR1!$D$13,(P5099-MAR1!$C$13)/MAR1!$E$13)</f>
        <v/>
      </c>
    </row>
    <row r="5100">
      <c r="A5100" s="5" t="n">
        <v>5099</v>
      </c>
      <c r="B5100" s="5" t="n">
        <v>14</v>
      </c>
      <c r="C5100" s="5" t="n">
        <v>354</v>
      </c>
      <c r="D5100" s="5" t="n">
        <v>12</v>
      </c>
      <c r="E5100" s="5" t="n">
        <v>0</v>
      </c>
      <c r="F5100" s="5" t="n">
        <v>27.6</v>
      </c>
      <c r="G5100" s="5" t="n">
        <v>14.8</v>
      </c>
      <c r="H5100" s="5" t="n">
        <v>15.02</v>
      </c>
      <c r="I5100" s="6">
        <f>IF(E5100&gt;=Markov!$B$3,1,0)</f>
        <v/>
      </c>
      <c r="J5100" s="6">
        <f>I5099</f>
        <v/>
      </c>
      <c r="K5100" s="7">
        <f>MAR1!$B$5+MAR1!$C$5*COS(2*PI()*$C5100/365)+MAR1!$D$5*SIN(2*PI()*$C5100/365)</f>
        <v/>
      </c>
      <c r="L5100" s="7">
        <f>MAR1!$B$6+MAR1!$C$6*COS(2*PI()*$C5100/365)+MAR1!$D$6*SIN(2*PI()*$C5100/365)</f>
        <v/>
      </c>
      <c r="M5100" s="7">
        <f>MAR1!$B$7+MAR1!$C$7*COS(2*PI()*$C5100/365)+MAR1!$D$7*SIN(2*PI()*$C5100/365)</f>
        <v/>
      </c>
      <c r="N5100" s="7">
        <f>F5100-K5100</f>
        <v/>
      </c>
      <c r="O5100" s="7">
        <f>G5100-L5100</f>
        <v/>
      </c>
      <c r="P5100" s="7">
        <f>H5100-M5100</f>
        <v/>
      </c>
      <c r="Q5100" s="7">
        <f>IF($I5100=1,(N5100-MAR1!$B$11)/MAR1!$D$11,(N5100-MAR1!$C$11)/MAR1!$E$11)</f>
        <v/>
      </c>
      <c r="R5100" s="7">
        <f>IF($I5100=1,(O5100-MAR1!$B$12)/MAR1!$D$12,(O5100-MAR1!$C$12)/MAR1!$E$12)</f>
        <v/>
      </c>
      <c r="S5100" s="7">
        <f>IF($I5100=1,(P5100-MAR1!$B$13)/MAR1!$D$13,(P5100-MAR1!$C$13)/MAR1!$E$13)</f>
        <v/>
      </c>
    </row>
    <row r="5101">
      <c r="A5101" s="5" t="n">
        <v>5100</v>
      </c>
      <c r="B5101" s="5" t="n">
        <v>14</v>
      </c>
      <c r="C5101" s="5" t="n">
        <v>355</v>
      </c>
      <c r="D5101" s="5" t="n">
        <v>12</v>
      </c>
      <c r="E5101" s="5" t="n">
        <v>0</v>
      </c>
      <c r="F5101" s="5" t="n">
        <v>28.1</v>
      </c>
      <c r="G5101" s="5" t="n">
        <v>13.9</v>
      </c>
      <c r="H5101" s="5" t="n">
        <v>21.2</v>
      </c>
      <c r="I5101" s="6">
        <f>IF(E5101&gt;=Markov!$B$3,1,0)</f>
        <v/>
      </c>
      <c r="J5101" s="6">
        <f>I5100</f>
        <v/>
      </c>
      <c r="K5101" s="7">
        <f>MAR1!$B$5+MAR1!$C$5*COS(2*PI()*$C5101/365)+MAR1!$D$5*SIN(2*PI()*$C5101/365)</f>
        <v/>
      </c>
      <c r="L5101" s="7">
        <f>MAR1!$B$6+MAR1!$C$6*COS(2*PI()*$C5101/365)+MAR1!$D$6*SIN(2*PI()*$C5101/365)</f>
        <v/>
      </c>
      <c r="M5101" s="7">
        <f>MAR1!$B$7+MAR1!$C$7*COS(2*PI()*$C5101/365)+MAR1!$D$7*SIN(2*PI()*$C5101/365)</f>
        <v/>
      </c>
      <c r="N5101" s="7">
        <f>F5101-K5101</f>
        <v/>
      </c>
      <c r="O5101" s="7">
        <f>G5101-L5101</f>
        <v/>
      </c>
      <c r="P5101" s="7">
        <f>H5101-M5101</f>
        <v/>
      </c>
      <c r="Q5101" s="7">
        <f>IF($I5101=1,(N5101-MAR1!$B$11)/MAR1!$D$11,(N5101-MAR1!$C$11)/MAR1!$E$11)</f>
        <v/>
      </c>
      <c r="R5101" s="7">
        <f>IF($I5101=1,(O5101-MAR1!$B$12)/MAR1!$D$12,(O5101-MAR1!$C$12)/MAR1!$E$12)</f>
        <v/>
      </c>
      <c r="S5101" s="7">
        <f>IF($I5101=1,(P5101-MAR1!$B$13)/MAR1!$D$13,(P5101-MAR1!$C$13)/MAR1!$E$13)</f>
        <v/>
      </c>
    </row>
    <row r="5102">
      <c r="A5102" s="5" t="n">
        <v>5101</v>
      </c>
      <c r="B5102" s="5" t="n">
        <v>14</v>
      </c>
      <c r="C5102" s="5" t="n">
        <v>356</v>
      </c>
      <c r="D5102" s="5" t="n">
        <v>12</v>
      </c>
      <c r="E5102" s="5" t="n">
        <v>0</v>
      </c>
      <c r="F5102" s="5" t="n">
        <v>31.4</v>
      </c>
      <c r="G5102" s="5" t="n">
        <v>14.8</v>
      </c>
      <c r="H5102" s="5" t="n">
        <v>19.87</v>
      </c>
      <c r="I5102" s="6">
        <f>IF(E5102&gt;=Markov!$B$3,1,0)</f>
        <v/>
      </c>
      <c r="J5102" s="6">
        <f>I5101</f>
        <v/>
      </c>
      <c r="K5102" s="7">
        <f>MAR1!$B$5+MAR1!$C$5*COS(2*PI()*$C5102/365)+MAR1!$D$5*SIN(2*PI()*$C5102/365)</f>
        <v/>
      </c>
      <c r="L5102" s="7">
        <f>MAR1!$B$6+MAR1!$C$6*COS(2*PI()*$C5102/365)+MAR1!$D$6*SIN(2*PI()*$C5102/365)</f>
        <v/>
      </c>
      <c r="M5102" s="7">
        <f>MAR1!$B$7+MAR1!$C$7*COS(2*PI()*$C5102/365)+MAR1!$D$7*SIN(2*PI()*$C5102/365)</f>
        <v/>
      </c>
      <c r="N5102" s="7">
        <f>F5102-K5102</f>
        <v/>
      </c>
      <c r="O5102" s="7">
        <f>G5102-L5102</f>
        <v/>
      </c>
      <c r="P5102" s="7">
        <f>H5102-M5102</f>
        <v/>
      </c>
      <c r="Q5102" s="7">
        <f>IF($I5102=1,(N5102-MAR1!$B$11)/MAR1!$D$11,(N5102-MAR1!$C$11)/MAR1!$E$11)</f>
        <v/>
      </c>
      <c r="R5102" s="7">
        <f>IF($I5102=1,(O5102-MAR1!$B$12)/MAR1!$D$12,(O5102-MAR1!$C$12)/MAR1!$E$12)</f>
        <v/>
      </c>
      <c r="S5102" s="7">
        <f>IF($I5102=1,(P5102-MAR1!$B$13)/MAR1!$D$13,(P5102-MAR1!$C$13)/MAR1!$E$13)</f>
        <v/>
      </c>
    </row>
    <row r="5103">
      <c r="A5103" s="5" t="n">
        <v>5102</v>
      </c>
      <c r="B5103" s="5" t="n">
        <v>14</v>
      </c>
      <c r="C5103" s="5" t="n">
        <v>357</v>
      </c>
      <c r="D5103" s="5" t="n">
        <v>12</v>
      </c>
      <c r="E5103" s="5" t="n">
        <v>0</v>
      </c>
      <c r="F5103" s="5" t="n">
        <v>31</v>
      </c>
      <c r="G5103" s="5" t="n">
        <v>15.8</v>
      </c>
      <c r="H5103" s="5" t="n">
        <v>17.95</v>
      </c>
      <c r="I5103" s="6">
        <f>IF(E5103&gt;=Markov!$B$3,1,0)</f>
        <v/>
      </c>
      <c r="J5103" s="6">
        <f>I5102</f>
        <v/>
      </c>
      <c r="K5103" s="7">
        <f>MAR1!$B$5+MAR1!$C$5*COS(2*PI()*$C5103/365)+MAR1!$D$5*SIN(2*PI()*$C5103/365)</f>
        <v/>
      </c>
      <c r="L5103" s="7">
        <f>MAR1!$B$6+MAR1!$C$6*COS(2*PI()*$C5103/365)+MAR1!$D$6*SIN(2*PI()*$C5103/365)</f>
        <v/>
      </c>
      <c r="M5103" s="7">
        <f>MAR1!$B$7+MAR1!$C$7*COS(2*PI()*$C5103/365)+MAR1!$D$7*SIN(2*PI()*$C5103/365)</f>
        <v/>
      </c>
      <c r="N5103" s="7">
        <f>F5103-K5103</f>
        <v/>
      </c>
      <c r="O5103" s="7">
        <f>G5103-L5103</f>
        <v/>
      </c>
      <c r="P5103" s="7">
        <f>H5103-M5103</f>
        <v/>
      </c>
      <c r="Q5103" s="7">
        <f>IF($I5103=1,(N5103-MAR1!$B$11)/MAR1!$D$11,(N5103-MAR1!$C$11)/MAR1!$E$11)</f>
        <v/>
      </c>
      <c r="R5103" s="7">
        <f>IF($I5103=1,(O5103-MAR1!$B$12)/MAR1!$D$12,(O5103-MAR1!$C$12)/MAR1!$E$12)</f>
        <v/>
      </c>
      <c r="S5103" s="7">
        <f>IF($I5103=1,(P5103-MAR1!$B$13)/MAR1!$D$13,(P5103-MAR1!$C$13)/MAR1!$E$13)</f>
        <v/>
      </c>
    </row>
    <row r="5104">
      <c r="A5104" s="5" t="n">
        <v>5103</v>
      </c>
      <c r="B5104" s="5" t="n">
        <v>14</v>
      </c>
      <c r="C5104" s="5" t="n">
        <v>358</v>
      </c>
      <c r="D5104" s="5" t="n">
        <v>12</v>
      </c>
      <c r="E5104" s="5" t="n">
        <v>0</v>
      </c>
      <c r="F5104" s="5" t="n">
        <v>33.6</v>
      </c>
      <c r="G5104" s="5" t="n">
        <v>16.3</v>
      </c>
      <c r="H5104" s="5" t="n">
        <v>14.29</v>
      </c>
      <c r="I5104" s="6">
        <f>IF(E5104&gt;=Markov!$B$3,1,0)</f>
        <v/>
      </c>
      <c r="J5104" s="6">
        <f>I5103</f>
        <v/>
      </c>
      <c r="K5104" s="7">
        <f>MAR1!$B$5+MAR1!$C$5*COS(2*PI()*$C5104/365)+MAR1!$D$5*SIN(2*PI()*$C5104/365)</f>
        <v/>
      </c>
      <c r="L5104" s="7">
        <f>MAR1!$B$6+MAR1!$C$6*COS(2*PI()*$C5104/365)+MAR1!$D$6*SIN(2*PI()*$C5104/365)</f>
        <v/>
      </c>
      <c r="M5104" s="7">
        <f>MAR1!$B$7+MAR1!$C$7*COS(2*PI()*$C5104/365)+MAR1!$D$7*SIN(2*PI()*$C5104/365)</f>
        <v/>
      </c>
      <c r="N5104" s="7">
        <f>F5104-K5104</f>
        <v/>
      </c>
      <c r="O5104" s="7">
        <f>G5104-L5104</f>
        <v/>
      </c>
      <c r="P5104" s="7">
        <f>H5104-M5104</f>
        <v/>
      </c>
      <c r="Q5104" s="7">
        <f>IF($I5104=1,(N5104-MAR1!$B$11)/MAR1!$D$11,(N5104-MAR1!$C$11)/MAR1!$E$11)</f>
        <v/>
      </c>
      <c r="R5104" s="7">
        <f>IF($I5104=1,(O5104-MAR1!$B$12)/MAR1!$D$12,(O5104-MAR1!$C$12)/MAR1!$E$12)</f>
        <v/>
      </c>
      <c r="S5104" s="7">
        <f>IF($I5104=1,(P5104-MAR1!$B$13)/MAR1!$D$13,(P5104-MAR1!$C$13)/MAR1!$E$13)</f>
        <v/>
      </c>
    </row>
    <row r="5105">
      <c r="A5105" s="5" t="n">
        <v>5104</v>
      </c>
      <c r="B5105" s="5" t="n">
        <v>14</v>
      </c>
      <c r="C5105" s="5" t="n">
        <v>359</v>
      </c>
      <c r="D5105" s="5" t="n">
        <v>12</v>
      </c>
      <c r="E5105" s="5" t="n">
        <v>0</v>
      </c>
      <c r="F5105" s="5" t="n">
        <v>31.4</v>
      </c>
      <c r="G5105" s="5" t="n">
        <v>15.1</v>
      </c>
      <c r="H5105" s="5" t="n">
        <v>20.33</v>
      </c>
      <c r="I5105" s="6">
        <f>IF(E5105&gt;=Markov!$B$3,1,0)</f>
        <v/>
      </c>
      <c r="J5105" s="6">
        <f>I5104</f>
        <v/>
      </c>
      <c r="K5105" s="7">
        <f>MAR1!$B$5+MAR1!$C$5*COS(2*PI()*$C5105/365)+MAR1!$D$5*SIN(2*PI()*$C5105/365)</f>
        <v/>
      </c>
      <c r="L5105" s="7">
        <f>MAR1!$B$6+MAR1!$C$6*COS(2*PI()*$C5105/365)+MAR1!$D$6*SIN(2*PI()*$C5105/365)</f>
        <v/>
      </c>
      <c r="M5105" s="7">
        <f>MAR1!$B$7+MAR1!$C$7*COS(2*PI()*$C5105/365)+MAR1!$D$7*SIN(2*PI()*$C5105/365)</f>
        <v/>
      </c>
      <c r="N5105" s="7">
        <f>F5105-K5105</f>
        <v/>
      </c>
      <c r="O5105" s="7">
        <f>G5105-L5105</f>
        <v/>
      </c>
      <c r="P5105" s="7">
        <f>H5105-M5105</f>
        <v/>
      </c>
      <c r="Q5105" s="7">
        <f>IF($I5105=1,(N5105-MAR1!$B$11)/MAR1!$D$11,(N5105-MAR1!$C$11)/MAR1!$E$11)</f>
        <v/>
      </c>
      <c r="R5105" s="7">
        <f>IF($I5105=1,(O5105-MAR1!$B$12)/MAR1!$D$12,(O5105-MAR1!$C$12)/MAR1!$E$12)</f>
        <v/>
      </c>
      <c r="S5105" s="7">
        <f>IF($I5105=1,(P5105-MAR1!$B$13)/MAR1!$D$13,(P5105-MAR1!$C$13)/MAR1!$E$13)</f>
        <v/>
      </c>
    </row>
    <row r="5106">
      <c r="A5106" s="5" t="n">
        <v>5105</v>
      </c>
      <c r="B5106" s="5" t="n">
        <v>14</v>
      </c>
      <c r="C5106" s="5" t="n">
        <v>360</v>
      </c>
      <c r="D5106" s="5" t="n">
        <v>12</v>
      </c>
      <c r="E5106" s="5" t="n">
        <v>0</v>
      </c>
      <c r="F5106" s="5" t="n">
        <v>29.1</v>
      </c>
      <c r="G5106" s="5" t="n">
        <v>12.8</v>
      </c>
      <c r="H5106" s="5" t="n">
        <v>21.95</v>
      </c>
      <c r="I5106" s="6">
        <f>IF(E5106&gt;=Markov!$B$3,1,0)</f>
        <v/>
      </c>
      <c r="J5106" s="6">
        <f>I5105</f>
        <v/>
      </c>
      <c r="K5106" s="7">
        <f>MAR1!$B$5+MAR1!$C$5*COS(2*PI()*$C5106/365)+MAR1!$D$5*SIN(2*PI()*$C5106/365)</f>
        <v/>
      </c>
      <c r="L5106" s="7">
        <f>MAR1!$B$6+MAR1!$C$6*COS(2*PI()*$C5106/365)+MAR1!$D$6*SIN(2*PI()*$C5106/365)</f>
        <v/>
      </c>
      <c r="M5106" s="7">
        <f>MAR1!$B$7+MAR1!$C$7*COS(2*PI()*$C5106/365)+MAR1!$D$7*SIN(2*PI()*$C5106/365)</f>
        <v/>
      </c>
      <c r="N5106" s="7">
        <f>F5106-K5106</f>
        <v/>
      </c>
      <c r="O5106" s="7">
        <f>G5106-L5106</f>
        <v/>
      </c>
      <c r="P5106" s="7">
        <f>H5106-M5106</f>
        <v/>
      </c>
      <c r="Q5106" s="7">
        <f>IF($I5106=1,(N5106-MAR1!$B$11)/MAR1!$D$11,(N5106-MAR1!$C$11)/MAR1!$E$11)</f>
        <v/>
      </c>
      <c r="R5106" s="7">
        <f>IF($I5106=1,(O5106-MAR1!$B$12)/MAR1!$D$12,(O5106-MAR1!$C$12)/MAR1!$E$12)</f>
        <v/>
      </c>
      <c r="S5106" s="7">
        <f>IF($I5106=1,(P5106-MAR1!$B$13)/MAR1!$D$13,(P5106-MAR1!$C$13)/MAR1!$E$13)</f>
        <v/>
      </c>
    </row>
    <row r="5107">
      <c r="A5107" s="5" t="n">
        <v>5106</v>
      </c>
      <c r="B5107" s="5" t="n">
        <v>14</v>
      </c>
      <c r="C5107" s="5" t="n">
        <v>361</v>
      </c>
      <c r="D5107" s="5" t="n">
        <v>12</v>
      </c>
      <c r="E5107" s="5" t="n">
        <v>0</v>
      </c>
      <c r="F5107" s="5" t="n">
        <v>28.6</v>
      </c>
      <c r="G5107" s="5" t="n">
        <v>14.2</v>
      </c>
      <c r="H5107" s="5" t="n">
        <v>19.42</v>
      </c>
      <c r="I5107" s="6">
        <f>IF(E5107&gt;=Markov!$B$3,1,0)</f>
        <v/>
      </c>
      <c r="J5107" s="6">
        <f>I5106</f>
        <v/>
      </c>
      <c r="K5107" s="7">
        <f>MAR1!$B$5+MAR1!$C$5*COS(2*PI()*$C5107/365)+MAR1!$D$5*SIN(2*PI()*$C5107/365)</f>
        <v/>
      </c>
      <c r="L5107" s="7">
        <f>MAR1!$B$6+MAR1!$C$6*COS(2*PI()*$C5107/365)+MAR1!$D$6*SIN(2*PI()*$C5107/365)</f>
        <v/>
      </c>
      <c r="M5107" s="7">
        <f>MAR1!$B$7+MAR1!$C$7*COS(2*PI()*$C5107/365)+MAR1!$D$7*SIN(2*PI()*$C5107/365)</f>
        <v/>
      </c>
      <c r="N5107" s="7">
        <f>F5107-K5107</f>
        <v/>
      </c>
      <c r="O5107" s="7">
        <f>G5107-L5107</f>
        <v/>
      </c>
      <c r="P5107" s="7">
        <f>H5107-M5107</f>
        <v/>
      </c>
      <c r="Q5107" s="7">
        <f>IF($I5107=1,(N5107-MAR1!$B$11)/MAR1!$D$11,(N5107-MAR1!$C$11)/MAR1!$E$11)</f>
        <v/>
      </c>
      <c r="R5107" s="7">
        <f>IF($I5107=1,(O5107-MAR1!$B$12)/MAR1!$D$12,(O5107-MAR1!$C$12)/MAR1!$E$12)</f>
        <v/>
      </c>
      <c r="S5107" s="7">
        <f>IF($I5107=1,(P5107-MAR1!$B$13)/MAR1!$D$13,(P5107-MAR1!$C$13)/MAR1!$E$13)</f>
        <v/>
      </c>
    </row>
    <row r="5108">
      <c r="A5108" s="5" t="n">
        <v>5107</v>
      </c>
      <c r="B5108" s="5" t="n">
        <v>14</v>
      </c>
      <c r="C5108" s="5" t="n">
        <v>362</v>
      </c>
      <c r="D5108" s="5" t="n">
        <v>12</v>
      </c>
      <c r="E5108" s="5" t="n">
        <v>0</v>
      </c>
      <c r="F5108" s="5" t="n">
        <v>30</v>
      </c>
      <c r="G5108" s="5" t="n">
        <v>13.6</v>
      </c>
      <c r="H5108" s="5" t="n">
        <v>16.45</v>
      </c>
      <c r="I5108" s="6">
        <f>IF(E5108&gt;=Markov!$B$3,1,0)</f>
        <v/>
      </c>
      <c r="J5108" s="6">
        <f>I5107</f>
        <v/>
      </c>
      <c r="K5108" s="7">
        <f>MAR1!$B$5+MAR1!$C$5*COS(2*PI()*$C5108/365)+MAR1!$D$5*SIN(2*PI()*$C5108/365)</f>
        <v/>
      </c>
      <c r="L5108" s="7">
        <f>MAR1!$B$6+MAR1!$C$6*COS(2*PI()*$C5108/365)+MAR1!$D$6*SIN(2*PI()*$C5108/365)</f>
        <v/>
      </c>
      <c r="M5108" s="7">
        <f>MAR1!$B$7+MAR1!$C$7*COS(2*PI()*$C5108/365)+MAR1!$D$7*SIN(2*PI()*$C5108/365)</f>
        <v/>
      </c>
      <c r="N5108" s="7">
        <f>F5108-K5108</f>
        <v/>
      </c>
      <c r="O5108" s="7">
        <f>G5108-L5108</f>
        <v/>
      </c>
      <c r="P5108" s="7">
        <f>H5108-M5108</f>
        <v/>
      </c>
      <c r="Q5108" s="7">
        <f>IF($I5108=1,(N5108-MAR1!$B$11)/MAR1!$D$11,(N5108-MAR1!$C$11)/MAR1!$E$11)</f>
        <v/>
      </c>
      <c r="R5108" s="7">
        <f>IF($I5108=1,(O5108-MAR1!$B$12)/MAR1!$D$12,(O5108-MAR1!$C$12)/MAR1!$E$12)</f>
        <v/>
      </c>
      <c r="S5108" s="7">
        <f>IF($I5108=1,(P5108-MAR1!$B$13)/MAR1!$D$13,(P5108-MAR1!$C$13)/MAR1!$E$13)</f>
        <v/>
      </c>
    </row>
    <row r="5109">
      <c r="A5109" s="5" t="n">
        <v>5108</v>
      </c>
      <c r="B5109" s="5" t="n">
        <v>14</v>
      </c>
      <c r="C5109" s="5" t="n">
        <v>363</v>
      </c>
      <c r="D5109" s="5" t="n">
        <v>12</v>
      </c>
      <c r="E5109" s="5" t="n">
        <v>0</v>
      </c>
      <c r="F5109" s="5" t="n">
        <v>29.4</v>
      </c>
      <c r="G5109" s="5" t="n">
        <v>13.9</v>
      </c>
      <c r="H5109" s="5" t="n">
        <v>10.82</v>
      </c>
      <c r="I5109" s="6">
        <f>IF(E5109&gt;=Markov!$B$3,1,0)</f>
        <v/>
      </c>
      <c r="J5109" s="6">
        <f>I5108</f>
        <v/>
      </c>
      <c r="K5109" s="7">
        <f>MAR1!$B$5+MAR1!$C$5*COS(2*PI()*$C5109/365)+MAR1!$D$5*SIN(2*PI()*$C5109/365)</f>
        <v/>
      </c>
      <c r="L5109" s="7">
        <f>MAR1!$B$6+MAR1!$C$6*COS(2*PI()*$C5109/365)+MAR1!$D$6*SIN(2*PI()*$C5109/365)</f>
        <v/>
      </c>
      <c r="M5109" s="7">
        <f>MAR1!$B$7+MAR1!$C$7*COS(2*PI()*$C5109/365)+MAR1!$D$7*SIN(2*PI()*$C5109/365)</f>
        <v/>
      </c>
      <c r="N5109" s="7">
        <f>F5109-K5109</f>
        <v/>
      </c>
      <c r="O5109" s="7">
        <f>G5109-L5109</f>
        <v/>
      </c>
      <c r="P5109" s="7">
        <f>H5109-M5109</f>
        <v/>
      </c>
      <c r="Q5109" s="7">
        <f>IF($I5109=1,(N5109-MAR1!$B$11)/MAR1!$D$11,(N5109-MAR1!$C$11)/MAR1!$E$11)</f>
        <v/>
      </c>
      <c r="R5109" s="7">
        <f>IF($I5109=1,(O5109-MAR1!$B$12)/MAR1!$D$12,(O5109-MAR1!$C$12)/MAR1!$E$12)</f>
        <v/>
      </c>
      <c r="S5109" s="7">
        <f>IF($I5109=1,(P5109-MAR1!$B$13)/MAR1!$D$13,(P5109-MAR1!$C$13)/MAR1!$E$13)</f>
        <v/>
      </c>
    </row>
    <row r="5110">
      <c r="A5110" s="5" t="n">
        <v>5109</v>
      </c>
      <c r="B5110" s="5" t="n">
        <v>14</v>
      </c>
      <c r="C5110" s="5" t="n">
        <v>364</v>
      </c>
      <c r="D5110" s="5" t="n">
        <v>12</v>
      </c>
      <c r="E5110" s="5" t="n">
        <v>0</v>
      </c>
      <c r="F5110" s="5" t="n">
        <v>27.1</v>
      </c>
      <c r="G5110" s="5" t="n">
        <v>14.7</v>
      </c>
      <c r="H5110" s="5" t="n">
        <v>12.39</v>
      </c>
      <c r="I5110" s="6">
        <f>IF(E5110&gt;=Markov!$B$3,1,0)</f>
        <v/>
      </c>
      <c r="J5110" s="6">
        <f>I5109</f>
        <v/>
      </c>
      <c r="K5110" s="7">
        <f>MAR1!$B$5+MAR1!$C$5*COS(2*PI()*$C5110/365)+MAR1!$D$5*SIN(2*PI()*$C5110/365)</f>
        <v/>
      </c>
      <c r="L5110" s="7">
        <f>MAR1!$B$6+MAR1!$C$6*COS(2*PI()*$C5110/365)+MAR1!$D$6*SIN(2*PI()*$C5110/365)</f>
        <v/>
      </c>
      <c r="M5110" s="7">
        <f>MAR1!$B$7+MAR1!$C$7*COS(2*PI()*$C5110/365)+MAR1!$D$7*SIN(2*PI()*$C5110/365)</f>
        <v/>
      </c>
      <c r="N5110" s="7">
        <f>F5110-K5110</f>
        <v/>
      </c>
      <c r="O5110" s="7">
        <f>G5110-L5110</f>
        <v/>
      </c>
      <c r="P5110" s="7">
        <f>H5110-M5110</f>
        <v/>
      </c>
      <c r="Q5110" s="7">
        <f>IF($I5110=1,(N5110-MAR1!$B$11)/MAR1!$D$11,(N5110-MAR1!$C$11)/MAR1!$E$11)</f>
        <v/>
      </c>
      <c r="R5110" s="7">
        <f>IF($I5110=1,(O5110-MAR1!$B$12)/MAR1!$D$12,(O5110-MAR1!$C$12)/MAR1!$E$12)</f>
        <v/>
      </c>
      <c r="S5110" s="7">
        <f>IF($I5110=1,(P5110-MAR1!$B$13)/MAR1!$D$13,(P5110-MAR1!$C$13)/MAR1!$E$13)</f>
        <v/>
      </c>
    </row>
    <row r="5111">
      <c r="A5111" s="5" t="n">
        <v>5110</v>
      </c>
      <c r="B5111" s="5" t="n">
        <v>14</v>
      </c>
      <c r="C5111" s="5" t="n">
        <v>365</v>
      </c>
      <c r="D5111" s="5" t="n">
        <v>12</v>
      </c>
      <c r="E5111" s="5" t="n">
        <v>0</v>
      </c>
      <c r="F5111" s="5" t="n">
        <v>30.1</v>
      </c>
      <c r="G5111" s="5" t="n">
        <v>15.7</v>
      </c>
      <c r="H5111" s="5" t="n">
        <v>17.38</v>
      </c>
      <c r="I5111" s="6">
        <f>IF(E5111&gt;=Markov!$B$3,1,0)</f>
        <v/>
      </c>
      <c r="J5111" s="6">
        <f>I5110</f>
        <v/>
      </c>
      <c r="K5111" s="7">
        <f>MAR1!$B$5+MAR1!$C$5*COS(2*PI()*$C5111/365)+MAR1!$D$5*SIN(2*PI()*$C5111/365)</f>
        <v/>
      </c>
      <c r="L5111" s="7">
        <f>MAR1!$B$6+MAR1!$C$6*COS(2*PI()*$C5111/365)+MAR1!$D$6*SIN(2*PI()*$C5111/365)</f>
        <v/>
      </c>
      <c r="M5111" s="7">
        <f>MAR1!$B$7+MAR1!$C$7*COS(2*PI()*$C5111/365)+MAR1!$D$7*SIN(2*PI()*$C5111/365)</f>
        <v/>
      </c>
      <c r="N5111" s="7">
        <f>F5111-K5111</f>
        <v/>
      </c>
      <c r="O5111" s="7">
        <f>G5111-L5111</f>
        <v/>
      </c>
      <c r="P5111" s="7">
        <f>H5111-M5111</f>
        <v/>
      </c>
      <c r="Q5111" s="7">
        <f>IF($I5111=1,(N5111-MAR1!$B$11)/MAR1!$D$11,(N5111-MAR1!$C$11)/MAR1!$E$11)</f>
        <v/>
      </c>
      <c r="R5111" s="7">
        <f>IF($I5111=1,(O5111-MAR1!$B$12)/MAR1!$D$12,(O5111-MAR1!$C$12)/MAR1!$E$12)</f>
        <v/>
      </c>
      <c r="S5111" s="7">
        <f>IF($I5111=1,(P5111-MAR1!$B$13)/MAR1!$D$13,(P5111-MAR1!$C$13)/MAR1!$E$13)</f>
        <v/>
      </c>
    </row>
    <row r="5112">
      <c r="A5112" s="5" t="n">
        <v>5111</v>
      </c>
      <c r="B5112" s="5" t="n">
        <v>15</v>
      </c>
      <c r="C5112" s="5" t="n">
        <v>1</v>
      </c>
      <c r="D5112" s="5" t="n">
        <v>1</v>
      </c>
      <c r="E5112" s="5" t="n">
        <v>0</v>
      </c>
      <c r="F5112" s="5" t="n">
        <v>29.4</v>
      </c>
      <c r="G5112" s="5" t="n">
        <v>14.9</v>
      </c>
      <c r="H5112" s="5" t="n">
        <v>11.87</v>
      </c>
      <c r="I5112" s="6">
        <f>IF(E5112&gt;=Markov!$B$3,1,0)</f>
        <v/>
      </c>
      <c r="J5112" s="6">
        <f>I5111</f>
        <v/>
      </c>
      <c r="K5112" s="7">
        <f>MAR1!$B$5+MAR1!$C$5*COS(2*PI()*$C5112/365)+MAR1!$D$5*SIN(2*PI()*$C5112/365)</f>
        <v/>
      </c>
      <c r="L5112" s="7">
        <f>MAR1!$B$6+MAR1!$C$6*COS(2*PI()*$C5112/365)+MAR1!$D$6*SIN(2*PI()*$C5112/365)</f>
        <v/>
      </c>
      <c r="M5112" s="7">
        <f>MAR1!$B$7+MAR1!$C$7*COS(2*PI()*$C5112/365)+MAR1!$D$7*SIN(2*PI()*$C5112/365)</f>
        <v/>
      </c>
      <c r="N5112" s="7">
        <f>F5112-K5112</f>
        <v/>
      </c>
      <c r="O5112" s="7">
        <f>G5112-L5112</f>
        <v/>
      </c>
      <c r="P5112" s="7">
        <f>H5112-M5112</f>
        <v/>
      </c>
      <c r="Q5112" s="7">
        <f>IF($I5112=1,(N5112-MAR1!$B$11)/MAR1!$D$11,(N5112-MAR1!$C$11)/MAR1!$E$11)</f>
        <v/>
      </c>
      <c r="R5112" s="7">
        <f>IF($I5112=1,(O5112-MAR1!$B$12)/MAR1!$D$12,(O5112-MAR1!$C$12)/MAR1!$E$12)</f>
        <v/>
      </c>
      <c r="S5112" s="7">
        <f>IF($I5112=1,(P5112-MAR1!$B$13)/MAR1!$D$13,(P5112-MAR1!$C$13)/MAR1!$E$13)</f>
        <v/>
      </c>
    </row>
    <row r="5113">
      <c r="A5113" s="5" t="n">
        <v>5112</v>
      </c>
      <c r="B5113" s="5" t="n">
        <v>15</v>
      </c>
      <c r="C5113" s="5" t="n">
        <v>2</v>
      </c>
      <c r="D5113" s="5" t="n">
        <v>1</v>
      </c>
      <c r="E5113" s="5" t="n">
        <v>0</v>
      </c>
      <c r="F5113" s="5" t="n">
        <v>28.2</v>
      </c>
      <c r="G5113" s="5" t="n">
        <v>11.7</v>
      </c>
      <c r="H5113" s="5" t="n">
        <v>11.22</v>
      </c>
      <c r="I5113" s="6">
        <f>IF(E5113&gt;=Markov!$B$3,1,0)</f>
        <v/>
      </c>
      <c r="J5113" s="6">
        <f>I5112</f>
        <v/>
      </c>
      <c r="K5113" s="7">
        <f>MAR1!$B$5+MAR1!$C$5*COS(2*PI()*$C5113/365)+MAR1!$D$5*SIN(2*PI()*$C5113/365)</f>
        <v/>
      </c>
      <c r="L5113" s="7">
        <f>MAR1!$B$6+MAR1!$C$6*COS(2*PI()*$C5113/365)+MAR1!$D$6*SIN(2*PI()*$C5113/365)</f>
        <v/>
      </c>
      <c r="M5113" s="7">
        <f>MAR1!$B$7+MAR1!$C$7*COS(2*PI()*$C5113/365)+MAR1!$D$7*SIN(2*PI()*$C5113/365)</f>
        <v/>
      </c>
      <c r="N5113" s="7">
        <f>F5113-K5113</f>
        <v/>
      </c>
      <c r="O5113" s="7">
        <f>G5113-L5113</f>
        <v/>
      </c>
      <c r="P5113" s="7">
        <f>H5113-M5113</f>
        <v/>
      </c>
      <c r="Q5113" s="7">
        <f>IF($I5113=1,(N5113-MAR1!$B$11)/MAR1!$D$11,(N5113-MAR1!$C$11)/MAR1!$E$11)</f>
        <v/>
      </c>
      <c r="R5113" s="7">
        <f>IF($I5113=1,(O5113-MAR1!$B$12)/MAR1!$D$12,(O5113-MAR1!$C$12)/MAR1!$E$12)</f>
        <v/>
      </c>
      <c r="S5113" s="7">
        <f>IF($I5113=1,(P5113-MAR1!$B$13)/MAR1!$D$13,(P5113-MAR1!$C$13)/MAR1!$E$13)</f>
        <v/>
      </c>
    </row>
    <row r="5114">
      <c r="A5114" s="5" t="n">
        <v>5113</v>
      </c>
      <c r="B5114" s="5" t="n">
        <v>15</v>
      </c>
      <c r="C5114" s="5" t="n">
        <v>3</v>
      </c>
      <c r="D5114" s="5" t="n">
        <v>1</v>
      </c>
      <c r="E5114" s="5" t="n">
        <v>0</v>
      </c>
      <c r="F5114" s="5" t="n">
        <v>26.3</v>
      </c>
      <c r="G5114" s="5" t="n">
        <v>11.3</v>
      </c>
      <c r="H5114" s="5" t="n">
        <v>11.53</v>
      </c>
      <c r="I5114" s="6">
        <f>IF(E5114&gt;=Markov!$B$3,1,0)</f>
        <v/>
      </c>
      <c r="J5114" s="6">
        <f>I5113</f>
        <v/>
      </c>
      <c r="K5114" s="7">
        <f>MAR1!$B$5+MAR1!$C$5*COS(2*PI()*$C5114/365)+MAR1!$D$5*SIN(2*PI()*$C5114/365)</f>
        <v/>
      </c>
      <c r="L5114" s="7">
        <f>MAR1!$B$6+MAR1!$C$6*COS(2*PI()*$C5114/365)+MAR1!$D$6*SIN(2*PI()*$C5114/365)</f>
        <v/>
      </c>
      <c r="M5114" s="7">
        <f>MAR1!$B$7+MAR1!$C$7*COS(2*PI()*$C5114/365)+MAR1!$D$7*SIN(2*PI()*$C5114/365)</f>
        <v/>
      </c>
      <c r="N5114" s="7">
        <f>F5114-K5114</f>
        <v/>
      </c>
      <c r="O5114" s="7">
        <f>G5114-L5114</f>
        <v/>
      </c>
      <c r="P5114" s="7">
        <f>H5114-M5114</f>
        <v/>
      </c>
      <c r="Q5114" s="7">
        <f>IF($I5114=1,(N5114-MAR1!$B$11)/MAR1!$D$11,(N5114-MAR1!$C$11)/MAR1!$E$11)</f>
        <v/>
      </c>
      <c r="R5114" s="7">
        <f>IF($I5114=1,(O5114-MAR1!$B$12)/MAR1!$D$12,(O5114-MAR1!$C$12)/MAR1!$E$12)</f>
        <v/>
      </c>
      <c r="S5114" s="7">
        <f>IF($I5114=1,(P5114-MAR1!$B$13)/MAR1!$D$13,(P5114-MAR1!$C$13)/MAR1!$E$13)</f>
        <v/>
      </c>
    </row>
    <row r="5115">
      <c r="A5115" s="5" t="n">
        <v>5114</v>
      </c>
      <c r="B5115" s="5" t="n">
        <v>15</v>
      </c>
      <c r="C5115" s="5" t="n">
        <v>4</v>
      </c>
      <c r="D5115" s="5" t="n">
        <v>1</v>
      </c>
      <c r="E5115" s="5" t="n">
        <v>0</v>
      </c>
      <c r="F5115" s="5" t="n">
        <v>26</v>
      </c>
      <c r="G5115" s="5" t="n">
        <v>11.2</v>
      </c>
      <c r="H5115" s="5" t="n">
        <v>14.03</v>
      </c>
      <c r="I5115" s="6">
        <f>IF(E5115&gt;=Markov!$B$3,1,0)</f>
        <v/>
      </c>
      <c r="J5115" s="6">
        <f>I5114</f>
        <v/>
      </c>
      <c r="K5115" s="7">
        <f>MAR1!$B$5+MAR1!$C$5*COS(2*PI()*$C5115/365)+MAR1!$D$5*SIN(2*PI()*$C5115/365)</f>
        <v/>
      </c>
      <c r="L5115" s="7">
        <f>MAR1!$B$6+MAR1!$C$6*COS(2*PI()*$C5115/365)+MAR1!$D$6*SIN(2*PI()*$C5115/365)</f>
        <v/>
      </c>
      <c r="M5115" s="7">
        <f>MAR1!$B$7+MAR1!$C$7*COS(2*PI()*$C5115/365)+MAR1!$D$7*SIN(2*PI()*$C5115/365)</f>
        <v/>
      </c>
      <c r="N5115" s="7">
        <f>F5115-K5115</f>
        <v/>
      </c>
      <c r="O5115" s="7">
        <f>G5115-L5115</f>
        <v/>
      </c>
      <c r="P5115" s="7">
        <f>H5115-M5115</f>
        <v/>
      </c>
      <c r="Q5115" s="7">
        <f>IF($I5115=1,(N5115-MAR1!$B$11)/MAR1!$D$11,(N5115-MAR1!$C$11)/MAR1!$E$11)</f>
        <v/>
      </c>
      <c r="R5115" s="7">
        <f>IF($I5115=1,(O5115-MAR1!$B$12)/MAR1!$D$12,(O5115-MAR1!$C$12)/MAR1!$E$12)</f>
        <v/>
      </c>
      <c r="S5115" s="7">
        <f>IF($I5115=1,(P5115-MAR1!$B$13)/MAR1!$D$13,(P5115-MAR1!$C$13)/MAR1!$E$13)</f>
        <v/>
      </c>
    </row>
    <row r="5116">
      <c r="A5116" s="5" t="n">
        <v>5115</v>
      </c>
      <c r="B5116" s="5" t="n">
        <v>15</v>
      </c>
      <c r="C5116" s="5" t="n">
        <v>5</v>
      </c>
      <c r="D5116" s="5" t="n">
        <v>1</v>
      </c>
      <c r="E5116" s="5" t="n">
        <v>0</v>
      </c>
      <c r="F5116" s="5" t="n">
        <v>28.3</v>
      </c>
      <c r="G5116" s="5" t="n">
        <v>13</v>
      </c>
      <c r="H5116" s="5" t="n">
        <v>11.59</v>
      </c>
      <c r="I5116" s="6">
        <f>IF(E5116&gt;=Markov!$B$3,1,0)</f>
        <v/>
      </c>
      <c r="J5116" s="6">
        <f>I5115</f>
        <v/>
      </c>
      <c r="K5116" s="7">
        <f>MAR1!$B$5+MAR1!$C$5*COS(2*PI()*$C5116/365)+MAR1!$D$5*SIN(2*PI()*$C5116/365)</f>
        <v/>
      </c>
      <c r="L5116" s="7">
        <f>MAR1!$B$6+MAR1!$C$6*COS(2*PI()*$C5116/365)+MAR1!$D$6*SIN(2*PI()*$C5116/365)</f>
        <v/>
      </c>
      <c r="M5116" s="7">
        <f>MAR1!$B$7+MAR1!$C$7*COS(2*PI()*$C5116/365)+MAR1!$D$7*SIN(2*PI()*$C5116/365)</f>
        <v/>
      </c>
      <c r="N5116" s="7">
        <f>F5116-K5116</f>
        <v/>
      </c>
      <c r="O5116" s="7">
        <f>G5116-L5116</f>
        <v/>
      </c>
      <c r="P5116" s="7">
        <f>H5116-M5116</f>
        <v/>
      </c>
      <c r="Q5116" s="7">
        <f>IF($I5116=1,(N5116-MAR1!$B$11)/MAR1!$D$11,(N5116-MAR1!$C$11)/MAR1!$E$11)</f>
        <v/>
      </c>
      <c r="R5116" s="7">
        <f>IF($I5116=1,(O5116-MAR1!$B$12)/MAR1!$D$12,(O5116-MAR1!$C$12)/MAR1!$E$12)</f>
        <v/>
      </c>
      <c r="S5116" s="7">
        <f>IF($I5116=1,(P5116-MAR1!$B$13)/MAR1!$D$13,(P5116-MAR1!$C$13)/MAR1!$E$13)</f>
        <v/>
      </c>
    </row>
    <row r="5117">
      <c r="A5117" s="5" t="n">
        <v>5116</v>
      </c>
      <c r="B5117" s="5" t="n">
        <v>15</v>
      </c>
      <c r="C5117" s="5" t="n">
        <v>6</v>
      </c>
      <c r="D5117" s="5" t="n">
        <v>1</v>
      </c>
      <c r="E5117" s="5" t="n">
        <v>0</v>
      </c>
      <c r="F5117" s="5" t="n">
        <v>28.5</v>
      </c>
      <c r="G5117" s="5" t="n">
        <v>14</v>
      </c>
      <c r="H5117" s="5" t="n">
        <v>13.78</v>
      </c>
      <c r="I5117" s="6">
        <f>IF(E5117&gt;=Markov!$B$3,1,0)</f>
        <v/>
      </c>
      <c r="J5117" s="6">
        <f>I5116</f>
        <v/>
      </c>
      <c r="K5117" s="7">
        <f>MAR1!$B$5+MAR1!$C$5*COS(2*PI()*$C5117/365)+MAR1!$D$5*SIN(2*PI()*$C5117/365)</f>
        <v/>
      </c>
      <c r="L5117" s="7">
        <f>MAR1!$B$6+MAR1!$C$6*COS(2*PI()*$C5117/365)+MAR1!$D$6*SIN(2*PI()*$C5117/365)</f>
        <v/>
      </c>
      <c r="M5117" s="7">
        <f>MAR1!$B$7+MAR1!$C$7*COS(2*PI()*$C5117/365)+MAR1!$D$7*SIN(2*PI()*$C5117/365)</f>
        <v/>
      </c>
      <c r="N5117" s="7">
        <f>F5117-K5117</f>
        <v/>
      </c>
      <c r="O5117" s="7">
        <f>G5117-L5117</f>
        <v/>
      </c>
      <c r="P5117" s="7">
        <f>H5117-M5117</f>
        <v/>
      </c>
      <c r="Q5117" s="7">
        <f>IF($I5117=1,(N5117-MAR1!$B$11)/MAR1!$D$11,(N5117-MAR1!$C$11)/MAR1!$E$11)</f>
        <v/>
      </c>
      <c r="R5117" s="7">
        <f>IF($I5117=1,(O5117-MAR1!$B$12)/MAR1!$D$12,(O5117-MAR1!$C$12)/MAR1!$E$12)</f>
        <v/>
      </c>
      <c r="S5117" s="7">
        <f>IF($I5117=1,(P5117-MAR1!$B$13)/MAR1!$D$13,(P5117-MAR1!$C$13)/MAR1!$E$13)</f>
        <v/>
      </c>
    </row>
    <row r="5118">
      <c r="A5118" s="5" t="n">
        <v>5117</v>
      </c>
      <c r="B5118" s="5" t="n">
        <v>15</v>
      </c>
      <c r="C5118" s="5" t="n">
        <v>7</v>
      </c>
      <c r="D5118" s="5" t="n">
        <v>1</v>
      </c>
      <c r="E5118" s="5" t="n">
        <v>0</v>
      </c>
      <c r="F5118" s="5" t="n">
        <v>27.8</v>
      </c>
      <c r="G5118" s="5" t="n">
        <v>14.1</v>
      </c>
      <c r="H5118" s="5" t="n">
        <v>15.22</v>
      </c>
      <c r="I5118" s="6">
        <f>IF(E5118&gt;=Markov!$B$3,1,0)</f>
        <v/>
      </c>
      <c r="J5118" s="6">
        <f>I5117</f>
        <v/>
      </c>
      <c r="K5118" s="7">
        <f>MAR1!$B$5+MAR1!$C$5*COS(2*PI()*$C5118/365)+MAR1!$D$5*SIN(2*PI()*$C5118/365)</f>
        <v/>
      </c>
      <c r="L5118" s="7">
        <f>MAR1!$B$6+MAR1!$C$6*COS(2*PI()*$C5118/365)+MAR1!$D$6*SIN(2*PI()*$C5118/365)</f>
        <v/>
      </c>
      <c r="M5118" s="7">
        <f>MAR1!$B$7+MAR1!$C$7*COS(2*PI()*$C5118/365)+MAR1!$D$7*SIN(2*PI()*$C5118/365)</f>
        <v/>
      </c>
      <c r="N5118" s="7">
        <f>F5118-K5118</f>
        <v/>
      </c>
      <c r="O5118" s="7">
        <f>G5118-L5118</f>
        <v/>
      </c>
      <c r="P5118" s="7">
        <f>H5118-M5118</f>
        <v/>
      </c>
      <c r="Q5118" s="7">
        <f>IF($I5118=1,(N5118-MAR1!$B$11)/MAR1!$D$11,(N5118-MAR1!$C$11)/MAR1!$E$11)</f>
        <v/>
      </c>
      <c r="R5118" s="7">
        <f>IF($I5118=1,(O5118-MAR1!$B$12)/MAR1!$D$12,(O5118-MAR1!$C$12)/MAR1!$E$12)</f>
        <v/>
      </c>
      <c r="S5118" s="7">
        <f>IF($I5118=1,(P5118-MAR1!$B$13)/MAR1!$D$13,(P5118-MAR1!$C$13)/MAR1!$E$13)</f>
        <v/>
      </c>
    </row>
    <row r="5119">
      <c r="A5119" s="5" t="n">
        <v>5118</v>
      </c>
      <c r="B5119" s="5" t="n">
        <v>15</v>
      </c>
      <c r="C5119" s="5" t="n">
        <v>8</v>
      </c>
      <c r="D5119" s="5" t="n">
        <v>1</v>
      </c>
      <c r="E5119" s="5" t="n">
        <v>0</v>
      </c>
      <c r="F5119" s="5" t="n">
        <v>30.8</v>
      </c>
      <c r="G5119" s="5" t="n">
        <v>14.6</v>
      </c>
      <c r="H5119" s="5" t="n">
        <v>15.24</v>
      </c>
      <c r="I5119" s="6">
        <f>IF(E5119&gt;=Markov!$B$3,1,0)</f>
        <v/>
      </c>
      <c r="J5119" s="6">
        <f>I5118</f>
        <v/>
      </c>
      <c r="K5119" s="7">
        <f>MAR1!$B$5+MAR1!$C$5*COS(2*PI()*$C5119/365)+MAR1!$D$5*SIN(2*PI()*$C5119/365)</f>
        <v/>
      </c>
      <c r="L5119" s="7">
        <f>MAR1!$B$6+MAR1!$C$6*COS(2*PI()*$C5119/365)+MAR1!$D$6*SIN(2*PI()*$C5119/365)</f>
        <v/>
      </c>
      <c r="M5119" s="7">
        <f>MAR1!$B$7+MAR1!$C$7*COS(2*PI()*$C5119/365)+MAR1!$D$7*SIN(2*PI()*$C5119/365)</f>
        <v/>
      </c>
      <c r="N5119" s="7">
        <f>F5119-K5119</f>
        <v/>
      </c>
      <c r="O5119" s="7">
        <f>G5119-L5119</f>
        <v/>
      </c>
      <c r="P5119" s="7">
        <f>H5119-M5119</f>
        <v/>
      </c>
      <c r="Q5119" s="7">
        <f>IF($I5119=1,(N5119-MAR1!$B$11)/MAR1!$D$11,(N5119-MAR1!$C$11)/MAR1!$E$11)</f>
        <v/>
      </c>
      <c r="R5119" s="7">
        <f>IF($I5119=1,(O5119-MAR1!$B$12)/MAR1!$D$12,(O5119-MAR1!$C$12)/MAR1!$E$12)</f>
        <v/>
      </c>
      <c r="S5119" s="7">
        <f>IF($I5119=1,(P5119-MAR1!$B$13)/MAR1!$D$13,(P5119-MAR1!$C$13)/MAR1!$E$13)</f>
        <v/>
      </c>
    </row>
    <row r="5120">
      <c r="A5120" s="5" t="n">
        <v>5119</v>
      </c>
      <c r="B5120" s="5" t="n">
        <v>15</v>
      </c>
      <c r="C5120" s="5" t="n">
        <v>9</v>
      </c>
      <c r="D5120" s="5" t="n">
        <v>1</v>
      </c>
      <c r="E5120" s="5" t="n">
        <v>0</v>
      </c>
      <c r="F5120" s="5" t="n">
        <v>31</v>
      </c>
      <c r="G5120" s="5" t="n">
        <v>13.7</v>
      </c>
      <c r="H5120" s="5" t="n">
        <v>14.83</v>
      </c>
      <c r="I5120" s="6">
        <f>IF(E5120&gt;=Markov!$B$3,1,0)</f>
        <v/>
      </c>
      <c r="J5120" s="6">
        <f>I5119</f>
        <v/>
      </c>
      <c r="K5120" s="7">
        <f>MAR1!$B$5+MAR1!$C$5*COS(2*PI()*$C5120/365)+MAR1!$D$5*SIN(2*PI()*$C5120/365)</f>
        <v/>
      </c>
      <c r="L5120" s="7">
        <f>MAR1!$B$6+MAR1!$C$6*COS(2*PI()*$C5120/365)+MAR1!$D$6*SIN(2*PI()*$C5120/365)</f>
        <v/>
      </c>
      <c r="M5120" s="7">
        <f>MAR1!$B$7+MAR1!$C$7*COS(2*PI()*$C5120/365)+MAR1!$D$7*SIN(2*PI()*$C5120/365)</f>
        <v/>
      </c>
      <c r="N5120" s="7">
        <f>F5120-K5120</f>
        <v/>
      </c>
      <c r="O5120" s="7">
        <f>G5120-L5120</f>
        <v/>
      </c>
      <c r="P5120" s="7">
        <f>H5120-M5120</f>
        <v/>
      </c>
      <c r="Q5120" s="7">
        <f>IF($I5120=1,(N5120-MAR1!$B$11)/MAR1!$D$11,(N5120-MAR1!$C$11)/MAR1!$E$11)</f>
        <v/>
      </c>
      <c r="R5120" s="7">
        <f>IF($I5120=1,(O5120-MAR1!$B$12)/MAR1!$D$12,(O5120-MAR1!$C$12)/MAR1!$E$12)</f>
        <v/>
      </c>
      <c r="S5120" s="7">
        <f>IF($I5120=1,(P5120-MAR1!$B$13)/MAR1!$D$13,(P5120-MAR1!$C$13)/MAR1!$E$13)</f>
        <v/>
      </c>
    </row>
    <row r="5121">
      <c r="A5121" s="5" t="n">
        <v>5120</v>
      </c>
      <c r="B5121" s="5" t="n">
        <v>15</v>
      </c>
      <c r="C5121" s="5" t="n">
        <v>10</v>
      </c>
      <c r="D5121" s="5" t="n">
        <v>1</v>
      </c>
      <c r="E5121" s="5" t="n">
        <v>0</v>
      </c>
      <c r="F5121" s="5" t="n">
        <v>30.5</v>
      </c>
      <c r="G5121" s="5" t="n">
        <v>12.7</v>
      </c>
      <c r="H5121" s="5" t="n">
        <v>13.82</v>
      </c>
      <c r="I5121" s="6">
        <f>IF(E5121&gt;=Markov!$B$3,1,0)</f>
        <v/>
      </c>
      <c r="J5121" s="6">
        <f>I5120</f>
        <v/>
      </c>
      <c r="K5121" s="7">
        <f>MAR1!$B$5+MAR1!$C$5*COS(2*PI()*$C5121/365)+MAR1!$D$5*SIN(2*PI()*$C5121/365)</f>
        <v/>
      </c>
      <c r="L5121" s="7">
        <f>MAR1!$B$6+MAR1!$C$6*COS(2*PI()*$C5121/365)+MAR1!$D$6*SIN(2*PI()*$C5121/365)</f>
        <v/>
      </c>
      <c r="M5121" s="7">
        <f>MAR1!$B$7+MAR1!$C$7*COS(2*PI()*$C5121/365)+MAR1!$D$7*SIN(2*PI()*$C5121/365)</f>
        <v/>
      </c>
      <c r="N5121" s="7">
        <f>F5121-K5121</f>
        <v/>
      </c>
      <c r="O5121" s="7">
        <f>G5121-L5121</f>
        <v/>
      </c>
      <c r="P5121" s="7">
        <f>H5121-M5121</f>
        <v/>
      </c>
      <c r="Q5121" s="7">
        <f>IF($I5121=1,(N5121-MAR1!$B$11)/MAR1!$D$11,(N5121-MAR1!$C$11)/MAR1!$E$11)</f>
        <v/>
      </c>
      <c r="R5121" s="7">
        <f>IF($I5121=1,(O5121-MAR1!$B$12)/MAR1!$D$12,(O5121-MAR1!$C$12)/MAR1!$E$12)</f>
        <v/>
      </c>
      <c r="S5121" s="7">
        <f>IF($I5121=1,(P5121-MAR1!$B$13)/MAR1!$D$13,(P5121-MAR1!$C$13)/MAR1!$E$13)</f>
        <v/>
      </c>
    </row>
    <row r="5122">
      <c r="A5122" s="5" t="n">
        <v>5121</v>
      </c>
      <c r="B5122" s="5" t="n">
        <v>15</v>
      </c>
      <c r="C5122" s="5" t="n">
        <v>11</v>
      </c>
      <c r="D5122" s="5" t="n">
        <v>1</v>
      </c>
      <c r="E5122" s="5" t="n">
        <v>0</v>
      </c>
      <c r="F5122" s="5" t="n">
        <v>30.4</v>
      </c>
      <c r="G5122" s="5" t="n">
        <v>12.9</v>
      </c>
      <c r="H5122" s="5" t="n">
        <v>18.24</v>
      </c>
      <c r="I5122" s="6">
        <f>IF(E5122&gt;=Markov!$B$3,1,0)</f>
        <v/>
      </c>
      <c r="J5122" s="6">
        <f>I5121</f>
        <v/>
      </c>
      <c r="K5122" s="7">
        <f>MAR1!$B$5+MAR1!$C$5*COS(2*PI()*$C5122/365)+MAR1!$D$5*SIN(2*PI()*$C5122/365)</f>
        <v/>
      </c>
      <c r="L5122" s="7">
        <f>MAR1!$B$6+MAR1!$C$6*COS(2*PI()*$C5122/365)+MAR1!$D$6*SIN(2*PI()*$C5122/365)</f>
        <v/>
      </c>
      <c r="M5122" s="7">
        <f>MAR1!$B$7+MAR1!$C$7*COS(2*PI()*$C5122/365)+MAR1!$D$7*SIN(2*PI()*$C5122/365)</f>
        <v/>
      </c>
      <c r="N5122" s="7">
        <f>F5122-K5122</f>
        <v/>
      </c>
      <c r="O5122" s="7">
        <f>G5122-L5122</f>
        <v/>
      </c>
      <c r="P5122" s="7">
        <f>H5122-M5122</f>
        <v/>
      </c>
      <c r="Q5122" s="7">
        <f>IF($I5122=1,(N5122-MAR1!$B$11)/MAR1!$D$11,(N5122-MAR1!$C$11)/MAR1!$E$11)</f>
        <v/>
      </c>
      <c r="R5122" s="7">
        <f>IF($I5122=1,(O5122-MAR1!$B$12)/MAR1!$D$12,(O5122-MAR1!$C$12)/MAR1!$E$12)</f>
        <v/>
      </c>
      <c r="S5122" s="7">
        <f>IF($I5122=1,(P5122-MAR1!$B$13)/MAR1!$D$13,(P5122-MAR1!$C$13)/MAR1!$E$13)</f>
        <v/>
      </c>
    </row>
    <row r="5123">
      <c r="A5123" s="5" t="n">
        <v>5122</v>
      </c>
      <c r="B5123" s="5" t="n">
        <v>15</v>
      </c>
      <c r="C5123" s="5" t="n">
        <v>12</v>
      </c>
      <c r="D5123" s="5" t="n">
        <v>1</v>
      </c>
      <c r="E5123" s="5" t="n">
        <v>0</v>
      </c>
      <c r="F5123" s="5" t="n">
        <v>30.4</v>
      </c>
      <c r="G5123" s="5" t="n">
        <v>12.2</v>
      </c>
      <c r="H5123" s="5" t="n">
        <v>16.98</v>
      </c>
      <c r="I5123" s="6">
        <f>IF(E5123&gt;=Markov!$B$3,1,0)</f>
        <v/>
      </c>
      <c r="J5123" s="6">
        <f>I5122</f>
        <v/>
      </c>
      <c r="K5123" s="7">
        <f>MAR1!$B$5+MAR1!$C$5*COS(2*PI()*$C5123/365)+MAR1!$D$5*SIN(2*PI()*$C5123/365)</f>
        <v/>
      </c>
      <c r="L5123" s="7">
        <f>MAR1!$B$6+MAR1!$C$6*COS(2*PI()*$C5123/365)+MAR1!$D$6*SIN(2*PI()*$C5123/365)</f>
        <v/>
      </c>
      <c r="M5123" s="7">
        <f>MAR1!$B$7+MAR1!$C$7*COS(2*PI()*$C5123/365)+MAR1!$D$7*SIN(2*PI()*$C5123/365)</f>
        <v/>
      </c>
      <c r="N5123" s="7">
        <f>F5123-K5123</f>
        <v/>
      </c>
      <c r="O5123" s="7">
        <f>G5123-L5123</f>
        <v/>
      </c>
      <c r="P5123" s="7">
        <f>H5123-M5123</f>
        <v/>
      </c>
      <c r="Q5123" s="7">
        <f>IF($I5123=1,(N5123-MAR1!$B$11)/MAR1!$D$11,(N5123-MAR1!$C$11)/MAR1!$E$11)</f>
        <v/>
      </c>
      <c r="R5123" s="7">
        <f>IF($I5123=1,(O5123-MAR1!$B$12)/MAR1!$D$12,(O5123-MAR1!$C$12)/MAR1!$E$12)</f>
        <v/>
      </c>
      <c r="S5123" s="7">
        <f>IF($I5123=1,(P5123-MAR1!$B$13)/MAR1!$D$13,(P5123-MAR1!$C$13)/MAR1!$E$13)</f>
        <v/>
      </c>
    </row>
    <row r="5124">
      <c r="A5124" s="5" t="n">
        <v>5123</v>
      </c>
      <c r="B5124" s="5" t="n">
        <v>15</v>
      </c>
      <c r="C5124" s="5" t="n">
        <v>13</v>
      </c>
      <c r="D5124" s="5" t="n">
        <v>1</v>
      </c>
      <c r="E5124" s="5" t="n">
        <v>0</v>
      </c>
      <c r="F5124" s="5" t="n">
        <v>29.7</v>
      </c>
      <c r="G5124" s="5" t="n">
        <v>12.8</v>
      </c>
      <c r="H5124" s="5" t="n">
        <v>14.81</v>
      </c>
      <c r="I5124" s="6">
        <f>IF(E5124&gt;=Markov!$B$3,1,0)</f>
        <v/>
      </c>
      <c r="J5124" s="6">
        <f>I5123</f>
        <v/>
      </c>
      <c r="K5124" s="7">
        <f>MAR1!$B$5+MAR1!$C$5*COS(2*PI()*$C5124/365)+MAR1!$D$5*SIN(2*PI()*$C5124/365)</f>
        <v/>
      </c>
      <c r="L5124" s="7">
        <f>MAR1!$B$6+MAR1!$C$6*COS(2*PI()*$C5124/365)+MAR1!$D$6*SIN(2*PI()*$C5124/365)</f>
        <v/>
      </c>
      <c r="M5124" s="7">
        <f>MAR1!$B$7+MAR1!$C$7*COS(2*PI()*$C5124/365)+MAR1!$D$7*SIN(2*PI()*$C5124/365)</f>
        <v/>
      </c>
      <c r="N5124" s="7">
        <f>F5124-K5124</f>
        <v/>
      </c>
      <c r="O5124" s="7">
        <f>G5124-L5124</f>
        <v/>
      </c>
      <c r="P5124" s="7">
        <f>H5124-M5124</f>
        <v/>
      </c>
      <c r="Q5124" s="7">
        <f>IF($I5124=1,(N5124-MAR1!$B$11)/MAR1!$D$11,(N5124-MAR1!$C$11)/MAR1!$E$11)</f>
        <v/>
      </c>
      <c r="R5124" s="7">
        <f>IF($I5124=1,(O5124-MAR1!$B$12)/MAR1!$D$12,(O5124-MAR1!$C$12)/MAR1!$E$12)</f>
        <v/>
      </c>
      <c r="S5124" s="7">
        <f>IF($I5124=1,(P5124-MAR1!$B$13)/MAR1!$D$13,(P5124-MAR1!$C$13)/MAR1!$E$13)</f>
        <v/>
      </c>
    </row>
    <row r="5125">
      <c r="A5125" s="5" t="n">
        <v>5124</v>
      </c>
      <c r="B5125" s="5" t="n">
        <v>15</v>
      </c>
      <c r="C5125" s="5" t="n">
        <v>14</v>
      </c>
      <c r="D5125" s="5" t="n">
        <v>1</v>
      </c>
      <c r="E5125" s="5" t="n">
        <v>0</v>
      </c>
      <c r="F5125" s="5" t="n">
        <v>29.3</v>
      </c>
      <c r="G5125" s="5" t="n">
        <v>13.9</v>
      </c>
      <c r="H5125" s="5" t="n">
        <v>17.34</v>
      </c>
      <c r="I5125" s="6">
        <f>IF(E5125&gt;=Markov!$B$3,1,0)</f>
        <v/>
      </c>
      <c r="J5125" s="6">
        <f>I5124</f>
        <v/>
      </c>
      <c r="K5125" s="7">
        <f>MAR1!$B$5+MAR1!$C$5*COS(2*PI()*$C5125/365)+MAR1!$D$5*SIN(2*PI()*$C5125/365)</f>
        <v/>
      </c>
      <c r="L5125" s="7">
        <f>MAR1!$B$6+MAR1!$C$6*COS(2*PI()*$C5125/365)+MAR1!$D$6*SIN(2*PI()*$C5125/365)</f>
        <v/>
      </c>
      <c r="M5125" s="7">
        <f>MAR1!$B$7+MAR1!$C$7*COS(2*PI()*$C5125/365)+MAR1!$D$7*SIN(2*PI()*$C5125/365)</f>
        <v/>
      </c>
      <c r="N5125" s="7">
        <f>F5125-K5125</f>
        <v/>
      </c>
      <c r="O5125" s="7">
        <f>G5125-L5125</f>
        <v/>
      </c>
      <c r="P5125" s="7">
        <f>H5125-M5125</f>
        <v/>
      </c>
      <c r="Q5125" s="7">
        <f>IF($I5125=1,(N5125-MAR1!$B$11)/MAR1!$D$11,(N5125-MAR1!$C$11)/MAR1!$E$11)</f>
        <v/>
      </c>
      <c r="R5125" s="7">
        <f>IF($I5125=1,(O5125-MAR1!$B$12)/MAR1!$D$12,(O5125-MAR1!$C$12)/MAR1!$E$12)</f>
        <v/>
      </c>
      <c r="S5125" s="7">
        <f>IF($I5125=1,(P5125-MAR1!$B$13)/MAR1!$D$13,(P5125-MAR1!$C$13)/MAR1!$E$13)</f>
        <v/>
      </c>
    </row>
    <row r="5126">
      <c r="A5126" s="5" t="n">
        <v>5125</v>
      </c>
      <c r="B5126" s="5" t="n">
        <v>15</v>
      </c>
      <c r="C5126" s="5" t="n">
        <v>15</v>
      </c>
      <c r="D5126" s="5" t="n">
        <v>1</v>
      </c>
      <c r="E5126" s="5" t="n">
        <v>0</v>
      </c>
      <c r="F5126" s="5" t="n">
        <v>30.8</v>
      </c>
      <c r="G5126" s="5" t="n">
        <v>14.4</v>
      </c>
      <c r="H5126" s="5" t="n">
        <v>16.4</v>
      </c>
      <c r="I5126" s="6">
        <f>IF(E5126&gt;=Markov!$B$3,1,0)</f>
        <v/>
      </c>
      <c r="J5126" s="6">
        <f>I5125</f>
        <v/>
      </c>
      <c r="K5126" s="7">
        <f>MAR1!$B$5+MAR1!$C$5*COS(2*PI()*$C5126/365)+MAR1!$D$5*SIN(2*PI()*$C5126/365)</f>
        <v/>
      </c>
      <c r="L5126" s="7">
        <f>MAR1!$B$6+MAR1!$C$6*COS(2*PI()*$C5126/365)+MAR1!$D$6*SIN(2*PI()*$C5126/365)</f>
        <v/>
      </c>
      <c r="M5126" s="7">
        <f>MAR1!$B$7+MAR1!$C$7*COS(2*PI()*$C5126/365)+MAR1!$D$7*SIN(2*PI()*$C5126/365)</f>
        <v/>
      </c>
      <c r="N5126" s="7">
        <f>F5126-K5126</f>
        <v/>
      </c>
      <c r="O5126" s="7">
        <f>G5126-L5126</f>
        <v/>
      </c>
      <c r="P5126" s="7">
        <f>H5126-M5126</f>
        <v/>
      </c>
      <c r="Q5126" s="7">
        <f>IF($I5126=1,(N5126-MAR1!$B$11)/MAR1!$D$11,(N5126-MAR1!$C$11)/MAR1!$E$11)</f>
        <v/>
      </c>
      <c r="R5126" s="7">
        <f>IF($I5126=1,(O5126-MAR1!$B$12)/MAR1!$D$12,(O5126-MAR1!$C$12)/MAR1!$E$12)</f>
        <v/>
      </c>
      <c r="S5126" s="7">
        <f>IF($I5126=1,(P5126-MAR1!$B$13)/MAR1!$D$13,(P5126-MAR1!$C$13)/MAR1!$E$13)</f>
        <v/>
      </c>
    </row>
    <row r="5127">
      <c r="A5127" s="5" t="n">
        <v>5126</v>
      </c>
      <c r="B5127" s="5" t="n">
        <v>15</v>
      </c>
      <c r="C5127" s="5" t="n">
        <v>16</v>
      </c>
      <c r="D5127" s="5" t="n">
        <v>1</v>
      </c>
      <c r="E5127" s="5" t="n">
        <v>0</v>
      </c>
      <c r="F5127" s="5" t="n">
        <v>32</v>
      </c>
      <c r="G5127" s="5" t="n">
        <v>15.2</v>
      </c>
      <c r="H5127" s="5" t="n">
        <v>19.04</v>
      </c>
      <c r="I5127" s="6">
        <f>IF(E5127&gt;=Markov!$B$3,1,0)</f>
        <v/>
      </c>
      <c r="J5127" s="6">
        <f>I5126</f>
        <v/>
      </c>
      <c r="K5127" s="7">
        <f>MAR1!$B$5+MAR1!$C$5*COS(2*PI()*$C5127/365)+MAR1!$D$5*SIN(2*PI()*$C5127/365)</f>
        <v/>
      </c>
      <c r="L5127" s="7">
        <f>MAR1!$B$6+MAR1!$C$6*COS(2*PI()*$C5127/365)+MAR1!$D$6*SIN(2*PI()*$C5127/365)</f>
        <v/>
      </c>
      <c r="M5127" s="7">
        <f>MAR1!$B$7+MAR1!$C$7*COS(2*PI()*$C5127/365)+MAR1!$D$7*SIN(2*PI()*$C5127/365)</f>
        <v/>
      </c>
      <c r="N5127" s="7">
        <f>F5127-K5127</f>
        <v/>
      </c>
      <c r="O5127" s="7">
        <f>G5127-L5127</f>
        <v/>
      </c>
      <c r="P5127" s="7">
        <f>H5127-M5127</f>
        <v/>
      </c>
      <c r="Q5127" s="7">
        <f>IF($I5127=1,(N5127-MAR1!$B$11)/MAR1!$D$11,(N5127-MAR1!$C$11)/MAR1!$E$11)</f>
        <v/>
      </c>
      <c r="R5127" s="7">
        <f>IF($I5127=1,(O5127-MAR1!$B$12)/MAR1!$D$12,(O5127-MAR1!$C$12)/MAR1!$E$12)</f>
        <v/>
      </c>
      <c r="S5127" s="7">
        <f>IF($I5127=1,(P5127-MAR1!$B$13)/MAR1!$D$13,(P5127-MAR1!$C$13)/MAR1!$E$13)</f>
        <v/>
      </c>
    </row>
    <row r="5128">
      <c r="A5128" s="5" t="n">
        <v>5127</v>
      </c>
      <c r="B5128" s="5" t="n">
        <v>15</v>
      </c>
      <c r="C5128" s="5" t="n">
        <v>17</v>
      </c>
      <c r="D5128" s="5" t="n">
        <v>1</v>
      </c>
      <c r="E5128" s="5" t="n">
        <v>4.6</v>
      </c>
      <c r="F5128" s="5" t="n">
        <v>28.2</v>
      </c>
      <c r="G5128" s="5" t="n">
        <v>12.9</v>
      </c>
      <c r="H5128" s="5" t="n">
        <v>10.76</v>
      </c>
      <c r="I5128" s="6">
        <f>IF(E5128&gt;=Markov!$B$3,1,0)</f>
        <v/>
      </c>
      <c r="J5128" s="6">
        <f>I5127</f>
        <v/>
      </c>
      <c r="K5128" s="7">
        <f>MAR1!$B$5+MAR1!$C$5*COS(2*PI()*$C5128/365)+MAR1!$D$5*SIN(2*PI()*$C5128/365)</f>
        <v/>
      </c>
      <c r="L5128" s="7">
        <f>MAR1!$B$6+MAR1!$C$6*COS(2*PI()*$C5128/365)+MAR1!$D$6*SIN(2*PI()*$C5128/365)</f>
        <v/>
      </c>
      <c r="M5128" s="7">
        <f>MAR1!$B$7+MAR1!$C$7*COS(2*PI()*$C5128/365)+MAR1!$D$7*SIN(2*PI()*$C5128/365)</f>
        <v/>
      </c>
      <c r="N5128" s="7">
        <f>F5128-K5128</f>
        <v/>
      </c>
      <c r="O5128" s="7">
        <f>G5128-L5128</f>
        <v/>
      </c>
      <c r="P5128" s="7">
        <f>H5128-M5128</f>
        <v/>
      </c>
      <c r="Q5128" s="7">
        <f>IF($I5128=1,(N5128-MAR1!$B$11)/MAR1!$D$11,(N5128-MAR1!$C$11)/MAR1!$E$11)</f>
        <v/>
      </c>
      <c r="R5128" s="7">
        <f>IF($I5128=1,(O5128-MAR1!$B$12)/MAR1!$D$12,(O5128-MAR1!$C$12)/MAR1!$E$12)</f>
        <v/>
      </c>
      <c r="S5128" s="7">
        <f>IF($I5128=1,(P5128-MAR1!$B$13)/MAR1!$D$13,(P5128-MAR1!$C$13)/MAR1!$E$13)</f>
        <v/>
      </c>
    </row>
    <row r="5129">
      <c r="A5129" s="5" t="n">
        <v>5128</v>
      </c>
      <c r="B5129" s="5" t="n">
        <v>15</v>
      </c>
      <c r="C5129" s="5" t="n">
        <v>18</v>
      </c>
      <c r="D5129" s="5" t="n">
        <v>1</v>
      </c>
      <c r="E5129" s="5" t="n">
        <v>0</v>
      </c>
      <c r="F5129" s="5" t="n">
        <v>31.5</v>
      </c>
      <c r="G5129" s="5" t="n">
        <v>12</v>
      </c>
      <c r="H5129" s="5" t="n">
        <v>11.07</v>
      </c>
      <c r="I5129" s="6">
        <f>IF(E5129&gt;=Markov!$B$3,1,0)</f>
        <v/>
      </c>
      <c r="J5129" s="6">
        <f>I5128</f>
        <v/>
      </c>
      <c r="K5129" s="7">
        <f>MAR1!$B$5+MAR1!$C$5*COS(2*PI()*$C5129/365)+MAR1!$D$5*SIN(2*PI()*$C5129/365)</f>
        <v/>
      </c>
      <c r="L5129" s="7">
        <f>MAR1!$B$6+MAR1!$C$6*COS(2*PI()*$C5129/365)+MAR1!$D$6*SIN(2*PI()*$C5129/365)</f>
        <v/>
      </c>
      <c r="M5129" s="7">
        <f>MAR1!$B$7+MAR1!$C$7*COS(2*PI()*$C5129/365)+MAR1!$D$7*SIN(2*PI()*$C5129/365)</f>
        <v/>
      </c>
      <c r="N5129" s="7">
        <f>F5129-K5129</f>
        <v/>
      </c>
      <c r="O5129" s="7">
        <f>G5129-L5129</f>
        <v/>
      </c>
      <c r="P5129" s="7">
        <f>H5129-M5129</f>
        <v/>
      </c>
      <c r="Q5129" s="7">
        <f>IF($I5129=1,(N5129-MAR1!$B$11)/MAR1!$D$11,(N5129-MAR1!$C$11)/MAR1!$E$11)</f>
        <v/>
      </c>
      <c r="R5129" s="7">
        <f>IF($I5129=1,(O5129-MAR1!$B$12)/MAR1!$D$12,(O5129-MAR1!$C$12)/MAR1!$E$12)</f>
        <v/>
      </c>
      <c r="S5129" s="7">
        <f>IF($I5129=1,(P5129-MAR1!$B$13)/MAR1!$D$13,(P5129-MAR1!$C$13)/MAR1!$E$13)</f>
        <v/>
      </c>
    </row>
    <row r="5130">
      <c r="A5130" s="5" t="n">
        <v>5129</v>
      </c>
      <c r="B5130" s="5" t="n">
        <v>15</v>
      </c>
      <c r="C5130" s="5" t="n">
        <v>19</v>
      </c>
      <c r="D5130" s="5" t="n">
        <v>1</v>
      </c>
      <c r="E5130" s="5" t="n">
        <v>0</v>
      </c>
      <c r="F5130" s="5" t="n">
        <v>33.2</v>
      </c>
      <c r="G5130" s="5" t="n">
        <v>16.7</v>
      </c>
      <c r="H5130" s="5" t="n">
        <v>16.36</v>
      </c>
      <c r="I5130" s="6">
        <f>IF(E5130&gt;=Markov!$B$3,1,0)</f>
        <v/>
      </c>
      <c r="J5130" s="6">
        <f>I5129</f>
        <v/>
      </c>
      <c r="K5130" s="7">
        <f>MAR1!$B$5+MAR1!$C$5*COS(2*PI()*$C5130/365)+MAR1!$D$5*SIN(2*PI()*$C5130/365)</f>
        <v/>
      </c>
      <c r="L5130" s="7">
        <f>MAR1!$B$6+MAR1!$C$6*COS(2*PI()*$C5130/365)+MAR1!$D$6*SIN(2*PI()*$C5130/365)</f>
        <v/>
      </c>
      <c r="M5130" s="7">
        <f>MAR1!$B$7+MAR1!$C$7*COS(2*PI()*$C5130/365)+MAR1!$D$7*SIN(2*PI()*$C5130/365)</f>
        <v/>
      </c>
      <c r="N5130" s="7">
        <f>F5130-K5130</f>
        <v/>
      </c>
      <c r="O5130" s="7">
        <f>G5130-L5130</f>
        <v/>
      </c>
      <c r="P5130" s="7">
        <f>H5130-M5130</f>
        <v/>
      </c>
      <c r="Q5130" s="7">
        <f>IF($I5130=1,(N5130-MAR1!$B$11)/MAR1!$D$11,(N5130-MAR1!$C$11)/MAR1!$E$11)</f>
        <v/>
      </c>
      <c r="R5130" s="7">
        <f>IF($I5130=1,(O5130-MAR1!$B$12)/MAR1!$D$12,(O5130-MAR1!$C$12)/MAR1!$E$12)</f>
        <v/>
      </c>
      <c r="S5130" s="7">
        <f>IF($I5130=1,(P5130-MAR1!$B$13)/MAR1!$D$13,(P5130-MAR1!$C$13)/MAR1!$E$13)</f>
        <v/>
      </c>
    </row>
    <row r="5131">
      <c r="A5131" s="5" t="n">
        <v>5130</v>
      </c>
      <c r="B5131" s="5" t="n">
        <v>15</v>
      </c>
      <c r="C5131" s="5" t="n">
        <v>20</v>
      </c>
      <c r="D5131" s="5" t="n">
        <v>1</v>
      </c>
      <c r="E5131" s="5" t="n">
        <v>0</v>
      </c>
      <c r="F5131" s="5" t="n">
        <v>33.4</v>
      </c>
      <c r="G5131" s="5" t="n">
        <v>15.7</v>
      </c>
      <c r="H5131" s="5" t="n">
        <v>22.05</v>
      </c>
      <c r="I5131" s="6">
        <f>IF(E5131&gt;=Markov!$B$3,1,0)</f>
        <v/>
      </c>
      <c r="J5131" s="6">
        <f>I5130</f>
        <v/>
      </c>
      <c r="K5131" s="7">
        <f>MAR1!$B$5+MAR1!$C$5*COS(2*PI()*$C5131/365)+MAR1!$D$5*SIN(2*PI()*$C5131/365)</f>
        <v/>
      </c>
      <c r="L5131" s="7">
        <f>MAR1!$B$6+MAR1!$C$6*COS(2*PI()*$C5131/365)+MAR1!$D$6*SIN(2*PI()*$C5131/365)</f>
        <v/>
      </c>
      <c r="M5131" s="7">
        <f>MAR1!$B$7+MAR1!$C$7*COS(2*PI()*$C5131/365)+MAR1!$D$7*SIN(2*PI()*$C5131/365)</f>
        <v/>
      </c>
      <c r="N5131" s="7">
        <f>F5131-K5131</f>
        <v/>
      </c>
      <c r="O5131" s="7">
        <f>G5131-L5131</f>
        <v/>
      </c>
      <c r="P5131" s="7">
        <f>H5131-M5131</f>
        <v/>
      </c>
      <c r="Q5131" s="7">
        <f>IF($I5131=1,(N5131-MAR1!$B$11)/MAR1!$D$11,(N5131-MAR1!$C$11)/MAR1!$E$11)</f>
        <v/>
      </c>
      <c r="R5131" s="7">
        <f>IF($I5131=1,(O5131-MAR1!$B$12)/MAR1!$D$12,(O5131-MAR1!$C$12)/MAR1!$E$12)</f>
        <v/>
      </c>
      <c r="S5131" s="7">
        <f>IF($I5131=1,(P5131-MAR1!$B$13)/MAR1!$D$13,(P5131-MAR1!$C$13)/MAR1!$E$13)</f>
        <v/>
      </c>
    </row>
    <row r="5132">
      <c r="A5132" s="5" t="n">
        <v>5131</v>
      </c>
      <c r="B5132" s="5" t="n">
        <v>15</v>
      </c>
      <c r="C5132" s="5" t="n">
        <v>21</v>
      </c>
      <c r="D5132" s="5" t="n">
        <v>1</v>
      </c>
      <c r="E5132" s="5" t="n">
        <v>0</v>
      </c>
      <c r="F5132" s="5" t="n">
        <v>33.5</v>
      </c>
      <c r="G5132" s="5" t="n">
        <v>16.9</v>
      </c>
      <c r="H5132" s="5" t="n">
        <v>18.84</v>
      </c>
      <c r="I5132" s="6">
        <f>IF(E5132&gt;=Markov!$B$3,1,0)</f>
        <v/>
      </c>
      <c r="J5132" s="6">
        <f>I5131</f>
        <v/>
      </c>
      <c r="K5132" s="7">
        <f>MAR1!$B$5+MAR1!$C$5*COS(2*PI()*$C5132/365)+MAR1!$D$5*SIN(2*PI()*$C5132/365)</f>
        <v/>
      </c>
      <c r="L5132" s="7">
        <f>MAR1!$B$6+MAR1!$C$6*COS(2*PI()*$C5132/365)+MAR1!$D$6*SIN(2*PI()*$C5132/365)</f>
        <v/>
      </c>
      <c r="M5132" s="7">
        <f>MAR1!$B$7+MAR1!$C$7*COS(2*PI()*$C5132/365)+MAR1!$D$7*SIN(2*PI()*$C5132/365)</f>
        <v/>
      </c>
      <c r="N5132" s="7">
        <f>F5132-K5132</f>
        <v/>
      </c>
      <c r="O5132" s="7">
        <f>G5132-L5132</f>
        <v/>
      </c>
      <c r="P5132" s="7">
        <f>H5132-M5132</f>
        <v/>
      </c>
      <c r="Q5132" s="7">
        <f>IF($I5132=1,(N5132-MAR1!$B$11)/MAR1!$D$11,(N5132-MAR1!$C$11)/MAR1!$E$11)</f>
        <v/>
      </c>
      <c r="R5132" s="7">
        <f>IF($I5132=1,(O5132-MAR1!$B$12)/MAR1!$D$12,(O5132-MAR1!$C$12)/MAR1!$E$12)</f>
        <v/>
      </c>
      <c r="S5132" s="7">
        <f>IF($I5132=1,(P5132-MAR1!$B$13)/MAR1!$D$13,(P5132-MAR1!$C$13)/MAR1!$E$13)</f>
        <v/>
      </c>
    </row>
    <row r="5133">
      <c r="A5133" s="5" t="n">
        <v>5132</v>
      </c>
      <c r="B5133" s="5" t="n">
        <v>15</v>
      </c>
      <c r="C5133" s="5" t="n">
        <v>22</v>
      </c>
      <c r="D5133" s="5" t="n">
        <v>1</v>
      </c>
      <c r="E5133" s="5" t="n">
        <v>0</v>
      </c>
      <c r="F5133" s="5" t="n">
        <v>33.3</v>
      </c>
      <c r="G5133" s="5" t="n">
        <v>16.2</v>
      </c>
      <c r="H5133" s="5" t="n">
        <v>18.08</v>
      </c>
      <c r="I5133" s="6">
        <f>IF(E5133&gt;=Markov!$B$3,1,0)</f>
        <v/>
      </c>
      <c r="J5133" s="6">
        <f>I5132</f>
        <v/>
      </c>
      <c r="K5133" s="7">
        <f>MAR1!$B$5+MAR1!$C$5*COS(2*PI()*$C5133/365)+MAR1!$D$5*SIN(2*PI()*$C5133/365)</f>
        <v/>
      </c>
      <c r="L5133" s="7">
        <f>MAR1!$B$6+MAR1!$C$6*COS(2*PI()*$C5133/365)+MAR1!$D$6*SIN(2*PI()*$C5133/365)</f>
        <v/>
      </c>
      <c r="M5133" s="7">
        <f>MAR1!$B$7+MAR1!$C$7*COS(2*PI()*$C5133/365)+MAR1!$D$7*SIN(2*PI()*$C5133/365)</f>
        <v/>
      </c>
      <c r="N5133" s="7">
        <f>F5133-K5133</f>
        <v/>
      </c>
      <c r="O5133" s="7">
        <f>G5133-L5133</f>
        <v/>
      </c>
      <c r="P5133" s="7">
        <f>H5133-M5133</f>
        <v/>
      </c>
      <c r="Q5133" s="7">
        <f>IF($I5133=1,(N5133-MAR1!$B$11)/MAR1!$D$11,(N5133-MAR1!$C$11)/MAR1!$E$11)</f>
        <v/>
      </c>
      <c r="R5133" s="7">
        <f>IF($I5133=1,(O5133-MAR1!$B$12)/MAR1!$D$12,(O5133-MAR1!$C$12)/MAR1!$E$12)</f>
        <v/>
      </c>
      <c r="S5133" s="7">
        <f>IF($I5133=1,(P5133-MAR1!$B$13)/MAR1!$D$13,(P5133-MAR1!$C$13)/MAR1!$E$13)</f>
        <v/>
      </c>
    </row>
    <row r="5134">
      <c r="A5134" s="5" t="n">
        <v>5133</v>
      </c>
      <c r="B5134" s="5" t="n">
        <v>15</v>
      </c>
      <c r="C5134" s="5" t="n">
        <v>23</v>
      </c>
      <c r="D5134" s="5" t="n">
        <v>1</v>
      </c>
      <c r="E5134" s="5" t="n">
        <v>0</v>
      </c>
      <c r="F5134" s="5" t="n">
        <v>33.8</v>
      </c>
      <c r="G5134" s="5" t="n">
        <v>17.3</v>
      </c>
      <c r="H5134" s="5" t="n">
        <v>19.62</v>
      </c>
      <c r="I5134" s="6">
        <f>IF(E5134&gt;=Markov!$B$3,1,0)</f>
        <v/>
      </c>
      <c r="J5134" s="6">
        <f>I5133</f>
        <v/>
      </c>
      <c r="K5134" s="7">
        <f>MAR1!$B$5+MAR1!$C$5*COS(2*PI()*$C5134/365)+MAR1!$D$5*SIN(2*PI()*$C5134/365)</f>
        <v/>
      </c>
      <c r="L5134" s="7">
        <f>MAR1!$B$6+MAR1!$C$6*COS(2*PI()*$C5134/365)+MAR1!$D$6*SIN(2*PI()*$C5134/365)</f>
        <v/>
      </c>
      <c r="M5134" s="7">
        <f>MAR1!$B$7+MAR1!$C$7*COS(2*PI()*$C5134/365)+MAR1!$D$7*SIN(2*PI()*$C5134/365)</f>
        <v/>
      </c>
      <c r="N5134" s="7">
        <f>F5134-K5134</f>
        <v/>
      </c>
      <c r="O5134" s="7">
        <f>G5134-L5134</f>
        <v/>
      </c>
      <c r="P5134" s="7">
        <f>H5134-M5134</f>
        <v/>
      </c>
      <c r="Q5134" s="7">
        <f>IF($I5134=1,(N5134-MAR1!$B$11)/MAR1!$D$11,(N5134-MAR1!$C$11)/MAR1!$E$11)</f>
        <v/>
      </c>
      <c r="R5134" s="7">
        <f>IF($I5134=1,(O5134-MAR1!$B$12)/MAR1!$D$12,(O5134-MAR1!$C$12)/MAR1!$E$12)</f>
        <v/>
      </c>
      <c r="S5134" s="7">
        <f>IF($I5134=1,(P5134-MAR1!$B$13)/MAR1!$D$13,(P5134-MAR1!$C$13)/MAR1!$E$13)</f>
        <v/>
      </c>
    </row>
    <row r="5135">
      <c r="A5135" s="5" t="n">
        <v>5134</v>
      </c>
      <c r="B5135" s="5" t="n">
        <v>15</v>
      </c>
      <c r="C5135" s="5" t="n">
        <v>24</v>
      </c>
      <c r="D5135" s="5" t="n">
        <v>1</v>
      </c>
      <c r="E5135" s="5" t="n">
        <v>0</v>
      </c>
      <c r="F5135" s="5" t="n">
        <v>33.6</v>
      </c>
      <c r="G5135" s="5" t="n">
        <v>17.5</v>
      </c>
      <c r="H5135" s="5" t="n">
        <v>13.77</v>
      </c>
      <c r="I5135" s="6">
        <f>IF(E5135&gt;=Markov!$B$3,1,0)</f>
        <v/>
      </c>
      <c r="J5135" s="6">
        <f>I5134</f>
        <v/>
      </c>
      <c r="K5135" s="7">
        <f>MAR1!$B$5+MAR1!$C$5*COS(2*PI()*$C5135/365)+MAR1!$D$5*SIN(2*PI()*$C5135/365)</f>
        <v/>
      </c>
      <c r="L5135" s="7">
        <f>MAR1!$B$6+MAR1!$C$6*COS(2*PI()*$C5135/365)+MAR1!$D$6*SIN(2*PI()*$C5135/365)</f>
        <v/>
      </c>
      <c r="M5135" s="7">
        <f>MAR1!$B$7+MAR1!$C$7*COS(2*PI()*$C5135/365)+MAR1!$D$7*SIN(2*PI()*$C5135/365)</f>
        <v/>
      </c>
      <c r="N5135" s="7">
        <f>F5135-K5135</f>
        <v/>
      </c>
      <c r="O5135" s="7">
        <f>G5135-L5135</f>
        <v/>
      </c>
      <c r="P5135" s="7">
        <f>H5135-M5135</f>
        <v/>
      </c>
      <c r="Q5135" s="7">
        <f>IF($I5135=1,(N5135-MAR1!$B$11)/MAR1!$D$11,(N5135-MAR1!$C$11)/MAR1!$E$11)</f>
        <v/>
      </c>
      <c r="R5135" s="7">
        <f>IF($I5135=1,(O5135-MAR1!$B$12)/MAR1!$D$12,(O5135-MAR1!$C$12)/MAR1!$E$12)</f>
        <v/>
      </c>
      <c r="S5135" s="7">
        <f>IF($I5135=1,(P5135-MAR1!$B$13)/MAR1!$D$13,(P5135-MAR1!$C$13)/MAR1!$E$13)</f>
        <v/>
      </c>
    </row>
    <row r="5136">
      <c r="A5136" s="5" t="n">
        <v>5135</v>
      </c>
      <c r="B5136" s="5" t="n">
        <v>15</v>
      </c>
      <c r="C5136" s="5" t="n">
        <v>25</v>
      </c>
      <c r="D5136" s="5" t="n">
        <v>1</v>
      </c>
      <c r="E5136" s="5" t="n">
        <v>0</v>
      </c>
      <c r="F5136" s="5" t="n">
        <v>34.8</v>
      </c>
      <c r="G5136" s="5" t="n">
        <v>16.8</v>
      </c>
      <c r="H5136" s="5" t="n">
        <v>21.13</v>
      </c>
      <c r="I5136" s="6">
        <f>IF(E5136&gt;=Markov!$B$3,1,0)</f>
        <v/>
      </c>
      <c r="J5136" s="6">
        <f>I5135</f>
        <v/>
      </c>
      <c r="K5136" s="7">
        <f>MAR1!$B$5+MAR1!$C$5*COS(2*PI()*$C5136/365)+MAR1!$D$5*SIN(2*PI()*$C5136/365)</f>
        <v/>
      </c>
      <c r="L5136" s="7">
        <f>MAR1!$B$6+MAR1!$C$6*COS(2*PI()*$C5136/365)+MAR1!$D$6*SIN(2*PI()*$C5136/365)</f>
        <v/>
      </c>
      <c r="M5136" s="7">
        <f>MAR1!$B$7+MAR1!$C$7*COS(2*PI()*$C5136/365)+MAR1!$D$7*SIN(2*PI()*$C5136/365)</f>
        <v/>
      </c>
      <c r="N5136" s="7">
        <f>F5136-K5136</f>
        <v/>
      </c>
      <c r="O5136" s="7">
        <f>G5136-L5136</f>
        <v/>
      </c>
      <c r="P5136" s="7">
        <f>H5136-M5136</f>
        <v/>
      </c>
      <c r="Q5136" s="7">
        <f>IF($I5136=1,(N5136-MAR1!$B$11)/MAR1!$D$11,(N5136-MAR1!$C$11)/MAR1!$E$11)</f>
        <v/>
      </c>
      <c r="R5136" s="7">
        <f>IF($I5136=1,(O5136-MAR1!$B$12)/MAR1!$D$12,(O5136-MAR1!$C$12)/MAR1!$E$12)</f>
        <v/>
      </c>
      <c r="S5136" s="7">
        <f>IF($I5136=1,(P5136-MAR1!$B$13)/MAR1!$D$13,(P5136-MAR1!$C$13)/MAR1!$E$13)</f>
        <v/>
      </c>
    </row>
    <row r="5137">
      <c r="A5137" s="5" t="n">
        <v>5136</v>
      </c>
      <c r="B5137" s="5" t="n">
        <v>15</v>
      </c>
      <c r="C5137" s="5" t="n">
        <v>26</v>
      </c>
      <c r="D5137" s="5" t="n">
        <v>1</v>
      </c>
      <c r="E5137" s="5" t="n">
        <v>0</v>
      </c>
      <c r="F5137" s="5" t="n">
        <v>34.1</v>
      </c>
      <c r="G5137" s="5" t="n">
        <v>18.6</v>
      </c>
      <c r="H5137" s="5" t="n">
        <v>17.69</v>
      </c>
      <c r="I5137" s="6">
        <f>IF(E5137&gt;=Markov!$B$3,1,0)</f>
        <v/>
      </c>
      <c r="J5137" s="6">
        <f>I5136</f>
        <v/>
      </c>
      <c r="K5137" s="7">
        <f>MAR1!$B$5+MAR1!$C$5*COS(2*PI()*$C5137/365)+MAR1!$D$5*SIN(2*PI()*$C5137/365)</f>
        <v/>
      </c>
      <c r="L5137" s="7">
        <f>MAR1!$B$6+MAR1!$C$6*COS(2*PI()*$C5137/365)+MAR1!$D$6*SIN(2*PI()*$C5137/365)</f>
        <v/>
      </c>
      <c r="M5137" s="7">
        <f>MAR1!$B$7+MAR1!$C$7*COS(2*PI()*$C5137/365)+MAR1!$D$7*SIN(2*PI()*$C5137/365)</f>
        <v/>
      </c>
      <c r="N5137" s="7">
        <f>F5137-K5137</f>
        <v/>
      </c>
      <c r="O5137" s="7">
        <f>G5137-L5137</f>
        <v/>
      </c>
      <c r="P5137" s="7">
        <f>H5137-M5137</f>
        <v/>
      </c>
      <c r="Q5137" s="7">
        <f>IF($I5137=1,(N5137-MAR1!$B$11)/MAR1!$D$11,(N5137-MAR1!$C$11)/MAR1!$E$11)</f>
        <v/>
      </c>
      <c r="R5137" s="7">
        <f>IF($I5137=1,(O5137-MAR1!$B$12)/MAR1!$D$12,(O5137-MAR1!$C$12)/MAR1!$E$12)</f>
        <v/>
      </c>
      <c r="S5137" s="7">
        <f>IF($I5137=1,(P5137-MAR1!$B$13)/MAR1!$D$13,(P5137-MAR1!$C$13)/MAR1!$E$13)</f>
        <v/>
      </c>
    </row>
    <row r="5138">
      <c r="A5138" s="5" t="n">
        <v>5137</v>
      </c>
      <c r="B5138" s="5" t="n">
        <v>15</v>
      </c>
      <c r="C5138" s="5" t="n">
        <v>27</v>
      </c>
      <c r="D5138" s="5" t="n">
        <v>1</v>
      </c>
      <c r="E5138" s="5" t="n">
        <v>0</v>
      </c>
      <c r="F5138" s="5" t="n">
        <v>32</v>
      </c>
      <c r="G5138" s="5" t="n">
        <v>16.2</v>
      </c>
      <c r="H5138" s="5" t="n">
        <v>21.43</v>
      </c>
      <c r="I5138" s="6">
        <f>IF(E5138&gt;=Markov!$B$3,1,0)</f>
        <v/>
      </c>
      <c r="J5138" s="6">
        <f>I5137</f>
        <v/>
      </c>
      <c r="K5138" s="7">
        <f>MAR1!$B$5+MAR1!$C$5*COS(2*PI()*$C5138/365)+MAR1!$D$5*SIN(2*PI()*$C5138/365)</f>
        <v/>
      </c>
      <c r="L5138" s="7">
        <f>MAR1!$B$6+MAR1!$C$6*COS(2*PI()*$C5138/365)+MAR1!$D$6*SIN(2*PI()*$C5138/365)</f>
        <v/>
      </c>
      <c r="M5138" s="7">
        <f>MAR1!$B$7+MAR1!$C$7*COS(2*PI()*$C5138/365)+MAR1!$D$7*SIN(2*PI()*$C5138/365)</f>
        <v/>
      </c>
      <c r="N5138" s="7">
        <f>F5138-K5138</f>
        <v/>
      </c>
      <c r="O5138" s="7">
        <f>G5138-L5138</f>
        <v/>
      </c>
      <c r="P5138" s="7">
        <f>H5138-M5138</f>
        <v/>
      </c>
      <c r="Q5138" s="7">
        <f>IF($I5138=1,(N5138-MAR1!$B$11)/MAR1!$D$11,(N5138-MAR1!$C$11)/MAR1!$E$11)</f>
        <v/>
      </c>
      <c r="R5138" s="7">
        <f>IF($I5138=1,(O5138-MAR1!$B$12)/MAR1!$D$12,(O5138-MAR1!$C$12)/MAR1!$E$12)</f>
        <v/>
      </c>
      <c r="S5138" s="7">
        <f>IF($I5138=1,(P5138-MAR1!$B$13)/MAR1!$D$13,(P5138-MAR1!$C$13)/MAR1!$E$13)</f>
        <v/>
      </c>
    </row>
    <row r="5139">
      <c r="A5139" s="5" t="n">
        <v>5138</v>
      </c>
      <c r="B5139" s="5" t="n">
        <v>15</v>
      </c>
      <c r="C5139" s="5" t="n">
        <v>28</v>
      </c>
      <c r="D5139" s="5" t="n">
        <v>1</v>
      </c>
      <c r="E5139" s="5" t="n">
        <v>0</v>
      </c>
      <c r="F5139" s="5" t="n">
        <v>32.5</v>
      </c>
      <c r="G5139" s="5" t="n">
        <v>15.6</v>
      </c>
      <c r="H5139" s="5" t="n">
        <v>22.5</v>
      </c>
      <c r="I5139" s="6">
        <f>IF(E5139&gt;=Markov!$B$3,1,0)</f>
        <v/>
      </c>
      <c r="J5139" s="6">
        <f>I5138</f>
        <v/>
      </c>
      <c r="K5139" s="7">
        <f>MAR1!$B$5+MAR1!$C$5*COS(2*PI()*$C5139/365)+MAR1!$D$5*SIN(2*PI()*$C5139/365)</f>
        <v/>
      </c>
      <c r="L5139" s="7">
        <f>MAR1!$B$6+MAR1!$C$6*COS(2*PI()*$C5139/365)+MAR1!$D$6*SIN(2*PI()*$C5139/365)</f>
        <v/>
      </c>
      <c r="M5139" s="7">
        <f>MAR1!$B$7+MAR1!$C$7*COS(2*PI()*$C5139/365)+MAR1!$D$7*SIN(2*PI()*$C5139/365)</f>
        <v/>
      </c>
      <c r="N5139" s="7">
        <f>F5139-K5139</f>
        <v/>
      </c>
      <c r="O5139" s="7">
        <f>G5139-L5139</f>
        <v/>
      </c>
      <c r="P5139" s="7">
        <f>H5139-M5139</f>
        <v/>
      </c>
      <c r="Q5139" s="7">
        <f>IF($I5139=1,(N5139-MAR1!$B$11)/MAR1!$D$11,(N5139-MAR1!$C$11)/MAR1!$E$11)</f>
        <v/>
      </c>
      <c r="R5139" s="7">
        <f>IF($I5139=1,(O5139-MAR1!$B$12)/MAR1!$D$12,(O5139-MAR1!$C$12)/MAR1!$E$12)</f>
        <v/>
      </c>
      <c r="S5139" s="7">
        <f>IF($I5139=1,(P5139-MAR1!$B$13)/MAR1!$D$13,(P5139-MAR1!$C$13)/MAR1!$E$13)</f>
        <v/>
      </c>
    </row>
    <row r="5140">
      <c r="A5140" s="5" t="n">
        <v>5139</v>
      </c>
      <c r="B5140" s="5" t="n">
        <v>15</v>
      </c>
      <c r="C5140" s="5" t="n">
        <v>29</v>
      </c>
      <c r="D5140" s="5" t="n">
        <v>1</v>
      </c>
      <c r="E5140" s="5" t="n">
        <v>0</v>
      </c>
      <c r="F5140" s="5" t="n">
        <v>34.4</v>
      </c>
      <c r="G5140" s="5" t="n">
        <v>16.2</v>
      </c>
      <c r="H5140" s="5" t="n">
        <v>17.18</v>
      </c>
      <c r="I5140" s="6">
        <f>IF(E5140&gt;=Markov!$B$3,1,0)</f>
        <v/>
      </c>
      <c r="J5140" s="6">
        <f>I5139</f>
        <v/>
      </c>
      <c r="K5140" s="7">
        <f>MAR1!$B$5+MAR1!$C$5*COS(2*PI()*$C5140/365)+MAR1!$D$5*SIN(2*PI()*$C5140/365)</f>
        <v/>
      </c>
      <c r="L5140" s="7">
        <f>MAR1!$B$6+MAR1!$C$6*COS(2*PI()*$C5140/365)+MAR1!$D$6*SIN(2*PI()*$C5140/365)</f>
        <v/>
      </c>
      <c r="M5140" s="7">
        <f>MAR1!$B$7+MAR1!$C$7*COS(2*PI()*$C5140/365)+MAR1!$D$7*SIN(2*PI()*$C5140/365)</f>
        <v/>
      </c>
      <c r="N5140" s="7">
        <f>F5140-K5140</f>
        <v/>
      </c>
      <c r="O5140" s="7">
        <f>G5140-L5140</f>
        <v/>
      </c>
      <c r="P5140" s="7">
        <f>H5140-M5140</f>
        <v/>
      </c>
      <c r="Q5140" s="7">
        <f>IF($I5140=1,(N5140-MAR1!$B$11)/MAR1!$D$11,(N5140-MAR1!$C$11)/MAR1!$E$11)</f>
        <v/>
      </c>
      <c r="R5140" s="7">
        <f>IF($I5140=1,(O5140-MAR1!$B$12)/MAR1!$D$12,(O5140-MAR1!$C$12)/MAR1!$E$12)</f>
        <v/>
      </c>
      <c r="S5140" s="7">
        <f>IF($I5140=1,(P5140-MAR1!$B$13)/MAR1!$D$13,(P5140-MAR1!$C$13)/MAR1!$E$13)</f>
        <v/>
      </c>
    </row>
    <row r="5141">
      <c r="A5141" s="5" t="n">
        <v>5140</v>
      </c>
      <c r="B5141" s="5" t="n">
        <v>15</v>
      </c>
      <c r="C5141" s="5" t="n">
        <v>30</v>
      </c>
      <c r="D5141" s="5" t="n">
        <v>1</v>
      </c>
      <c r="E5141" s="5" t="n">
        <v>0</v>
      </c>
      <c r="F5141" s="5" t="n">
        <v>31.5</v>
      </c>
      <c r="G5141" s="5" t="n">
        <v>16.5</v>
      </c>
      <c r="H5141" s="5" t="n">
        <v>12.23</v>
      </c>
      <c r="I5141" s="6">
        <f>IF(E5141&gt;=Markov!$B$3,1,0)</f>
        <v/>
      </c>
      <c r="J5141" s="6">
        <f>I5140</f>
        <v/>
      </c>
      <c r="K5141" s="7">
        <f>MAR1!$B$5+MAR1!$C$5*COS(2*PI()*$C5141/365)+MAR1!$D$5*SIN(2*PI()*$C5141/365)</f>
        <v/>
      </c>
      <c r="L5141" s="7">
        <f>MAR1!$B$6+MAR1!$C$6*COS(2*PI()*$C5141/365)+MAR1!$D$6*SIN(2*PI()*$C5141/365)</f>
        <v/>
      </c>
      <c r="M5141" s="7">
        <f>MAR1!$B$7+MAR1!$C$7*COS(2*PI()*$C5141/365)+MAR1!$D$7*SIN(2*PI()*$C5141/365)</f>
        <v/>
      </c>
      <c r="N5141" s="7">
        <f>F5141-K5141</f>
        <v/>
      </c>
      <c r="O5141" s="7">
        <f>G5141-L5141</f>
        <v/>
      </c>
      <c r="P5141" s="7">
        <f>H5141-M5141</f>
        <v/>
      </c>
      <c r="Q5141" s="7">
        <f>IF($I5141=1,(N5141-MAR1!$B$11)/MAR1!$D$11,(N5141-MAR1!$C$11)/MAR1!$E$11)</f>
        <v/>
      </c>
      <c r="R5141" s="7">
        <f>IF($I5141=1,(O5141-MAR1!$B$12)/MAR1!$D$12,(O5141-MAR1!$C$12)/MAR1!$E$12)</f>
        <v/>
      </c>
      <c r="S5141" s="7">
        <f>IF($I5141=1,(P5141-MAR1!$B$13)/MAR1!$D$13,(P5141-MAR1!$C$13)/MAR1!$E$13)</f>
        <v/>
      </c>
    </row>
    <row r="5142">
      <c r="A5142" s="5" t="n">
        <v>5141</v>
      </c>
      <c r="B5142" s="5" t="n">
        <v>15</v>
      </c>
      <c r="C5142" s="5" t="n">
        <v>31</v>
      </c>
      <c r="D5142" s="5" t="n">
        <v>1</v>
      </c>
      <c r="E5142" s="5" t="n">
        <v>0</v>
      </c>
      <c r="F5142" s="5" t="n">
        <v>34.2</v>
      </c>
      <c r="G5142" s="5" t="n">
        <v>18.3</v>
      </c>
      <c r="H5142" s="5" t="n">
        <v>20.25</v>
      </c>
      <c r="I5142" s="6">
        <f>IF(E5142&gt;=Markov!$B$3,1,0)</f>
        <v/>
      </c>
      <c r="J5142" s="6">
        <f>I5141</f>
        <v/>
      </c>
      <c r="K5142" s="7">
        <f>MAR1!$B$5+MAR1!$C$5*COS(2*PI()*$C5142/365)+MAR1!$D$5*SIN(2*PI()*$C5142/365)</f>
        <v/>
      </c>
      <c r="L5142" s="7">
        <f>MAR1!$B$6+MAR1!$C$6*COS(2*PI()*$C5142/365)+MAR1!$D$6*SIN(2*PI()*$C5142/365)</f>
        <v/>
      </c>
      <c r="M5142" s="7">
        <f>MAR1!$B$7+MAR1!$C$7*COS(2*PI()*$C5142/365)+MAR1!$D$7*SIN(2*PI()*$C5142/365)</f>
        <v/>
      </c>
      <c r="N5142" s="7">
        <f>F5142-K5142</f>
        <v/>
      </c>
      <c r="O5142" s="7">
        <f>G5142-L5142</f>
        <v/>
      </c>
      <c r="P5142" s="7">
        <f>H5142-M5142</f>
        <v/>
      </c>
      <c r="Q5142" s="7">
        <f>IF($I5142=1,(N5142-MAR1!$B$11)/MAR1!$D$11,(N5142-MAR1!$C$11)/MAR1!$E$11)</f>
        <v/>
      </c>
      <c r="R5142" s="7">
        <f>IF($I5142=1,(O5142-MAR1!$B$12)/MAR1!$D$12,(O5142-MAR1!$C$12)/MAR1!$E$12)</f>
        <v/>
      </c>
      <c r="S5142" s="7">
        <f>IF($I5142=1,(P5142-MAR1!$B$13)/MAR1!$D$13,(P5142-MAR1!$C$13)/MAR1!$E$13)</f>
        <v/>
      </c>
    </row>
    <row r="5143">
      <c r="A5143" s="5" t="n">
        <v>5142</v>
      </c>
      <c r="B5143" s="5" t="n">
        <v>15</v>
      </c>
      <c r="C5143" s="5" t="n">
        <v>32</v>
      </c>
      <c r="D5143" s="5" t="n">
        <v>2</v>
      </c>
      <c r="E5143" s="5" t="n">
        <v>0</v>
      </c>
      <c r="F5143" s="5" t="n">
        <v>36.5</v>
      </c>
      <c r="G5143" s="5" t="n">
        <v>18.7</v>
      </c>
      <c r="H5143" s="5" t="n">
        <v>23.83</v>
      </c>
      <c r="I5143" s="6">
        <f>IF(E5143&gt;=Markov!$B$3,1,0)</f>
        <v/>
      </c>
      <c r="J5143" s="6">
        <f>I5142</f>
        <v/>
      </c>
      <c r="K5143" s="7">
        <f>MAR1!$B$5+MAR1!$C$5*COS(2*PI()*$C5143/365)+MAR1!$D$5*SIN(2*PI()*$C5143/365)</f>
        <v/>
      </c>
      <c r="L5143" s="7">
        <f>MAR1!$B$6+MAR1!$C$6*COS(2*PI()*$C5143/365)+MAR1!$D$6*SIN(2*PI()*$C5143/365)</f>
        <v/>
      </c>
      <c r="M5143" s="7">
        <f>MAR1!$B$7+MAR1!$C$7*COS(2*PI()*$C5143/365)+MAR1!$D$7*SIN(2*PI()*$C5143/365)</f>
        <v/>
      </c>
      <c r="N5143" s="7">
        <f>F5143-K5143</f>
        <v/>
      </c>
      <c r="O5143" s="7">
        <f>G5143-L5143</f>
        <v/>
      </c>
      <c r="P5143" s="7">
        <f>H5143-M5143</f>
        <v/>
      </c>
      <c r="Q5143" s="7">
        <f>IF($I5143=1,(N5143-MAR1!$B$11)/MAR1!$D$11,(N5143-MAR1!$C$11)/MAR1!$E$11)</f>
        <v/>
      </c>
      <c r="R5143" s="7">
        <f>IF($I5143=1,(O5143-MAR1!$B$12)/MAR1!$D$12,(O5143-MAR1!$C$12)/MAR1!$E$12)</f>
        <v/>
      </c>
      <c r="S5143" s="7">
        <f>IF($I5143=1,(P5143-MAR1!$B$13)/MAR1!$D$13,(P5143-MAR1!$C$13)/MAR1!$E$13)</f>
        <v/>
      </c>
    </row>
    <row r="5144">
      <c r="A5144" s="5" t="n">
        <v>5143</v>
      </c>
      <c r="B5144" s="5" t="n">
        <v>15</v>
      </c>
      <c r="C5144" s="5" t="n">
        <v>33</v>
      </c>
      <c r="D5144" s="5" t="n">
        <v>2</v>
      </c>
      <c r="E5144" s="5" t="n">
        <v>0</v>
      </c>
      <c r="F5144" s="5" t="n">
        <v>35.3</v>
      </c>
      <c r="G5144" s="5" t="n">
        <v>19.1</v>
      </c>
      <c r="H5144" s="5" t="n">
        <v>17.77</v>
      </c>
      <c r="I5144" s="6">
        <f>IF(E5144&gt;=Markov!$B$3,1,0)</f>
        <v/>
      </c>
      <c r="J5144" s="6">
        <f>I5143</f>
        <v/>
      </c>
      <c r="K5144" s="7">
        <f>MAR1!$B$5+MAR1!$C$5*COS(2*PI()*$C5144/365)+MAR1!$D$5*SIN(2*PI()*$C5144/365)</f>
        <v/>
      </c>
      <c r="L5144" s="7">
        <f>MAR1!$B$6+MAR1!$C$6*COS(2*PI()*$C5144/365)+MAR1!$D$6*SIN(2*PI()*$C5144/365)</f>
        <v/>
      </c>
      <c r="M5144" s="7">
        <f>MAR1!$B$7+MAR1!$C$7*COS(2*PI()*$C5144/365)+MAR1!$D$7*SIN(2*PI()*$C5144/365)</f>
        <v/>
      </c>
      <c r="N5144" s="7">
        <f>F5144-K5144</f>
        <v/>
      </c>
      <c r="O5144" s="7">
        <f>G5144-L5144</f>
        <v/>
      </c>
      <c r="P5144" s="7">
        <f>H5144-M5144</f>
        <v/>
      </c>
      <c r="Q5144" s="7">
        <f>IF($I5144=1,(N5144-MAR1!$B$11)/MAR1!$D$11,(N5144-MAR1!$C$11)/MAR1!$E$11)</f>
        <v/>
      </c>
      <c r="R5144" s="7">
        <f>IF($I5144=1,(O5144-MAR1!$B$12)/MAR1!$D$12,(O5144-MAR1!$C$12)/MAR1!$E$12)</f>
        <v/>
      </c>
      <c r="S5144" s="7">
        <f>IF($I5144=1,(P5144-MAR1!$B$13)/MAR1!$D$13,(P5144-MAR1!$C$13)/MAR1!$E$13)</f>
        <v/>
      </c>
    </row>
    <row r="5145">
      <c r="A5145" s="5" t="n">
        <v>5144</v>
      </c>
      <c r="B5145" s="5" t="n">
        <v>15</v>
      </c>
      <c r="C5145" s="5" t="n">
        <v>34</v>
      </c>
      <c r="D5145" s="5" t="n">
        <v>2</v>
      </c>
      <c r="E5145" s="5" t="n">
        <v>0</v>
      </c>
      <c r="F5145" s="5" t="n">
        <v>35.4</v>
      </c>
      <c r="G5145" s="5" t="n">
        <v>17.9</v>
      </c>
      <c r="H5145" s="5" t="n">
        <v>19.26</v>
      </c>
      <c r="I5145" s="6">
        <f>IF(E5145&gt;=Markov!$B$3,1,0)</f>
        <v/>
      </c>
      <c r="J5145" s="6">
        <f>I5144</f>
        <v/>
      </c>
      <c r="K5145" s="7">
        <f>MAR1!$B$5+MAR1!$C$5*COS(2*PI()*$C5145/365)+MAR1!$D$5*SIN(2*PI()*$C5145/365)</f>
        <v/>
      </c>
      <c r="L5145" s="7">
        <f>MAR1!$B$6+MAR1!$C$6*COS(2*PI()*$C5145/365)+MAR1!$D$6*SIN(2*PI()*$C5145/365)</f>
        <v/>
      </c>
      <c r="M5145" s="7">
        <f>MAR1!$B$7+MAR1!$C$7*COS(2*PI()*$C5145/365)+MAR1!$D$7*SIN(2*PI()*$C5145/365)</f>
        <v/>
      </c>
      <c r="N5145" s="7">
        <f>F5145-K5145</f>
        <v/>
      </c>
      <c r="O5145" s="7">
        <f>G5145-L5145</f>
        <v/>
      </c>
      <c r="P5145" s="7">
        <f>H5145-M5145</f>
        <v/>
      </c>
      <c r="Q5145" s="7">
        <f>IF($I5145=1,(N5145-MAR1!$B$11)/MAR1!$D$11,(N5145-MAR1!$C$11)/MAR1!$E$11)</f>
        <v/>
      </c>
      <c r="R5145" s="7">
        <f>IF($I5145=1,(O5145-MAR1!$B$12)/MAR1!$D$12,(O5145-MAR1!$C$12)/MAR1!$E$12)</f>
        <v/>
      </c>
      <c r="S5145" s="7">
        <f>IF($I5145=1,(P5145-MAR1!$B$13)/MAR1!$D$13,(P5145-MAR1!$C$13)/MAR1!$E$13)</f>
        <v/>
      </c>
    </row>
    <row r="5146">
      <c r="A5146" s="5" t="n">
        <v>5145</v>
      </c>
      <c r="B5146" s="5" t="n">
        <v>15</v>
      </c>
      <c r="C5146" s="5" t="n">
        <v>35</v>
      </c>
      <c r="D5146" s="5" t="n">
        <v>2</v>
      </c>
      <c r="E5146" s="5" t="n">
        <v>0</v>
      </c>
      <c r="F5146" s="5" t="n">
        <v>34.3</v>
      </c>
      <c r="G5146" s="5" t="n">
        <v>18.7</v>
      </c>
      <c r="H5146" s="5" t="n">
        <v>18.65</v>
      </c>
      <c r="I5146" s="6">
        <f>IF(E5146&gt;=Markov!$B$3,1,0)</f>
        <v/>
      </c>
      <c r="J5146" s="6">
        <f>I5145</f>
        <v/>
      </c>
      <c r="K5146" s="7">
        <f>MAR1!$B$5+MAR1!$C$5*COS(2*PI()*$C5146/365)+MAR1!$D$5*SIN(2*PI()*$C5146/365)</f>
        <v/>
      </c>
      <c r="L5146" s="7">
        <f>MAR1!$B$6+MAR1!$C$6*COS(2*PI()*$C5146/365)+MAR1!$D$6*SIN(2*PI()*$C5146/365)</f>
        <v/>
      </c>
      <c r="M5146" s="7">
        <f>MAR1!$B$7+MAR1!$C$7*COS(2*PI()*$C5146/365)+MAR1!$D$7*SIN(2*PI()*$C5146/365)</f>
        <v/>
      </c>
      <c r="N5146" s="7">
        <f>F5146-K5146</f>
        <v/>
      </c>
      <c r="O5146" s="7">
        <f>G5146-L5146</f>
        <v/>
      </c>
      <c r="P5146" s="7">
        <f>H5146-M5146</f>
        <v/>
      </c>
      <c r="Q5146" s="7">
        <f>IF($I5146=1,(N5146-MAR1!$B$11)/MAR1!$D$11,(N5146-MAR1!$C$11)/MAR1!$E$11)</f>
        <v/>
      </c>
      <c r="R5146" s="7">
        <f>IF($I5146=1,(O5146-MAR1!$B$12)/MAR1!$D$12,(O5146-MAR1!$C$12)/MAR1!$E$12)</f>
        <v/>
      </c>
      <c r="S5146" s="7">
        <f>IF($I5146=1,(P5146-MAR1!$B$13)/MAR1!$D$13,(P5146-MAR1!$C$13)/MAR1!$E$13)</f>
        <v/>
      </c>
    </row>
    <row r="5147">
      <c r="A5147" s="5" t="n">
        <v>5146</v>
      </c>
      <c r="B5147" s="5" t="n">
        <v>15</v>
      </c>
      <c r="C5147" s="5" t="n">
        <v>36</v>
      </c>
      <c r="D5147" s="5" t="n">
        <v>2</v>
      </c>
      <c r="E5147" s="5" t="n">
        <v>0</v>
      </c>
      <c r="F5147" s="5" t="n">
        <v>34.4</v>
      </c>
      <c r="G5147" s="5" t="n">
        <v>17.5</v>
      </c>
      <c r="H5147" s="5" t="n">
        <v>15.73</v>
      </c>
      <c r="I5147" s="6">
        <f>IF(E5147&gt;=Markov!$B$3,1,0)</f>
        <v/>
      </c>
      <c r="J5147" s="6">
        <f>I5146</f>
        <v/>
      </c>
      <c r="K5147" s="7">
        <f>MAR1!$B$5+MAR1!$C$5*COS(2*PI()*$C5147/365)+MAR1!$D$5*SIN(2*PI()*$C5147/365)</f>
        <v/>
      </c>
      <c r="L5147" s="7">
        <f>MAR1!$B$6+MAR1!$C$6*COS(2*PI()*$C5147/365)+MAR1!$D$6*SIN(2*PI()*$C5147/365)</f>
        <v/>
      </c>
      <c r="M5147" s="7">
        <f>MAR1!$B$7+MAR1!$C$7*COS(2*PI()*$C5147/365)+MAR1!$D$7*SIN(2*PI()*$C5147/365)</f>
        <v/>
      </c>
      <c r="N5147" s="7">
        <f>F5147-K5147</f>
        <v/>
      </c>
      <c r="O5147" s="7">
        <f>G5147-L5147</f>
        <v/>
      </c>
      <c r="P5147" s="7">
        <f>H5147-M5147</f>
        <v/>
      </c>
      <c r="Q5147" s="7">
        <f>IF($I5147=1,(N5147-MAR1!$B$11)/MAR1!$D$11,(N5147-MAR1!$C$11)/MAR1!$E$11)</f>
        <v/>
      </c>
      <c r="R5147" s="7">
        <f>IF($I5147=1,(O5147-MAR1!$B$12)/MAR1!$D$12,(O5147-MAR1!$C$12)/MAR1!$E$12)</f>
        <v/>
      </c>
      <c r="S5147" s="7">
        <f>IF($I5147=1,(P5147-MAR1!$B$13)/MAR1!$D$13,(P5147-MAR1!$C$13)/MAR1!$E$13)</f>
        <v/>
      </c>
    </row>
    <row r="5148">
      <c r="A5148" s="5" t="n">
        <v>5147</v>
      </c>
      <c r="B5148" s="5" t="n">
        <v>15</v>
      </c>
      <c r="C5148" s="5" t="n">
        <v>37</v>
      </c>
      <c r="D5148" s="5" t="n">
        <v>2</v>
      </c>
      <c r="E5148" s="5" t="n">
        <v>0</v>
      </c>
      <c r="F5148" s="5" t="n">
        <v>33.9</v>
      </c>
      <c r="G5148" s="5" t="n">
        <v>16.8</v>
      </c>
      <c r="H5148" s="5" t="n">
        <v>12.58</v>
      </c>
      <c r="I5148" s="6">
        <f>IF(E5148&gt;=Markov!$B$3,1,0)</f>
        <v/>
      </c>
      <c r="J5148" s="6">
        <f>I5147</f>
        <v/>
      </c>
      <c r="K5148" s="7">
        <f>MAR1!$B$5+MAR1!$C$5*COS(2*PI()*$C5148/365)+MAR1!$D$5*SIN(2*PI()*$C5148/365)</f>
        <v/>
      </c>
      <c r="L5148" s="7">
        <f>MAR1!$B$6+MAR1!$C$6*COS(2*PI()*$C5148/365)+MAR1!$D$6*SIN(2*PI()*$C5148/365)</f>
        <v/>
      </c>
      <c r="M5148" s="7">
        <f>MAR1!$B$7+MAR1!$C$7*COS(2*PI()*$C5148/365)+MAR1!$D$7*SIN(2*PI()*$C5148/365)</f>
        <v/>
      </c>
      <c r="N5148" s="7">
        <f>F5148-K5148</f>
        <v/>
      </c>
      <c r="O5148" s="7">
        <f>G5148-L5148</f>
        <v/>
      </c>
      <c r="P5148" s="7">
        <f>H5148-M5148</f>
        <v/>
      </c>
      <c r="Q5148" s="7">
        <f>IF($I5148=1,(N5148-MAR1!$B$11)/MAR1!$D$11,(N5148-MAR1!$C$11)/MAR1!$E$11)</f>
        <v/>
      </c>
      <c r="R5148" s="7">
        <f>IF($I5148=1,(O5148-MAR1!$B$12)/MAR1!$D$12,(O5148-MAR1!$C$12)/MAR1!$E$12)</f>
        <v/>
      </c>
      <c r="S5148" s="7">
        <f>IF($I5148=1,(P5148-MAR1!$B$13)/MAR1!$D$13,(P5148-MAR1!$C$13)/MAR1!$E$13)</f>
        <v/>
      </c>
    </row>
    <row r="5149">
      <c r="A5149" s="5" t="n">
        <v>5148</v>
      </c>
      <c r="B5149" s="5" t="n">
        <v>15</v>
      </c>
      <c r="C5149" s="5" t="n">
        <v>38</v>
      </c>
      <c r="D5149" s="5" t="n">
        <v>2</v>
      </c>
      <c r="E5149" s="5" t="n">
        <v>0</v>
      </c>
      <c r="F5149" s="5" t="n">
        <v>35.4</v>
      </c>
      <c r="G5149" s="5" t="n">
        <v>17.7</v>
      </c>
      <c r="H5149" s="5" t="n">
        <v>18.22</v>
      </c>
      <c r="I5149" s="6">
        <f>IF(E5149&gt;=Markov!$B$3,1,0)</f>
        <v/>
      </c>
      <c r="J5149" s="6">
        <f>I5148</f>
        <v/>
      </c>
      <c r="K5149" s="7">
        <f>MAR1!$B$5+MAR1!$C$5*COS(2*PI()*$C5149/365)+MAR1!$D$5*SIN(2*PI()*$C5149/365)</f>
        <v/>
      </c>
      <c r="L5149" s="7">
        <f>MAR1!$B$6+MAR1!$C$6*COS(2*PI()*$C5149/365)+MAR1!$D$6*SIN(2*PI()*$C5149/365)</f>
        <v/>
      </c>
      <c r="M5149" s="7">
        <f>MAR1!$B$7+MAR1!$C$7*COS(2*PI()*$C5149/365)+MAR1!$D$7*SIN(2*PI()*$C5149/365)</f>
        <v/>
      </c>
      <c r="N5149" s="7">
        <f>F5149-K5149</f>
        <v/>
      </c>
      <c r="O5149" s="7">
        <f>G5149-L5149</f>
        <v/>
      </c>
      <c r="P5149" s="7">
        <f>H5149-M5149</f>
        <v/>
      </c>
      <c r="Q5149" s="7">
        <f>IF($I5149=1,(N5149-MAR1!$B$11)/MAR1!$D$11,(N5149-MAR1!$C$11)/MAR1!$E$11)</f>
        <v/>
      </c>
      <c r="R5149" s="7">
        <f>IF($I5149=1,(O5149-MAR1!$B$12)/MAR1!$D$12,(O5149-MAR1!$C$12)/MAR1!$E$12)</f>
        <v/>
      </c>
      <c r="S5149" s="7">
        <f>IF($I5149=1,(P5149-MAR1!$B$13)/MAR1!$D$13,(P5149-MAR1!$C$13)/MAR1!$E$13)</f>
        <v/>
      </c>
    </row>
    <row r="5150">
      <c r="A5150" s="5" t="n">
        <v>5149</v>
      </c>
      <c r="B5150" s="5" t="n">
        <v>15</v>
      </c>
      <c r="C5150" s="5" t="n">
        <v>39</v>
      </c>
      <c r="D5150" s="5" t="n">
        <v>2</v>
      </c>
      <c r="E5150" s="5" t="n">
        <v>0</v>
      </c>
      <c r="F5150" s="5" t="n">
        <v>35.1</v>
      </c>
      <c r="G5150" s="5" t="n">
        <v>19.1</v>
      </c>
      <c r="H5150" s="5" t="n">
        <v>23.06</v>
      </c>
      <c r="I5150" s="6">
        <f>IF(E5150&gt;=Markov!$B$3,1,0)</f>
        <v/>
      </c>
      <c r="J5150" s="6">
        <f>I5149</f>
        <v/>
      </c>
      <c r="K5150" s="7">
        <f>MAR1!$B$5+MAR1!$C$5*COS(2*PI()*$C5150/365)+MAR1!$D$5*SIN(2*PI()*$C5150/365)</f>
        <v/>
      </c>
      <c r="L5150" s="7">
        <f>MAR1!$B$6+MAR1!$C$6*COS(2*PI()*$C5150/365)+MAR1!$D$6*SIN(2*PI()*$C5150/365)</f>
        <v/>
      </c>
      <c r="M5150" s="7">
        <f>MAR1!$B$7+MAR1!$C$7*COS(2*PI()*$C5150/365)+MAR1!$D$7*SIN(2*PI()*$C5150/365)</f>
        <v/>
      </c>
      <c r="N5150" s="7">
        <f>F5150-K5150</f>
        <v/>
      </c>
      <c r="O5150" s="7">
        <f>G5150-L5150</f>
        <v/>
      </c>
      <c r="P5150" s="7">
        <f>H5150-M5150</f>
        <v/>
      </c>
      <c r="Q5150" s="7">
        <f>IF($I5150=1,(N5150-MAR1!$B$11)/MAR1!$D$11,(N5150-MAR1!$C$11)/MAR1!$E$11)</f>
        <v/>
      </c>
      <c r="R5150" s="7">
        <f>IF($I5150=1,(O5150-MAR1!$B$12)/MAR1!$D$12,(O5150-MAR1!$C$12)/MAR1!$E$12)</f>
        <v/>
      </c>
      <c r="S5150" s="7">
        <f>IF($I5150=1,(P5150-MAR1!$B$13)/MAR1!$D$13,(P5150-MAR1!$C$13)/MAR1!$E$13)</f>
        <v/>
      </c>
    </row>
    <row r="5151">
      <c r="A5151" s="5" t="n">
        <v>5150</v>
      </c>
      <c r="B5151" s="5" t="n">
        <v>15</v>
      </c>
      <c r="C5151" s="5" t="n">
        <v>40</v>
      </c>
      <c r="D5151" s="5" t="n">
        <v>2</v>
      </c>
      <c r="E5151" s="5" t="n">
        <v>0</v>
      </c>
      <c r="F5151" s="5" t="n">
        <v>35.3</v>
      </c>
      <c r="G5151" s="5" t="n">
        <v>17.4</v>
      </c>
      <c r="H5151" s="5" t="n">
        <v>20.29</v>
      </c>
      <c r="I5151" s="6">
        <f>IF(E5151&gt;=Markov!$B$3,1,0)</f>
        <v/>
      </c>
      <c r="J5151" s="6">
        <f>I5150</f>
        <v/>
      </c>
      <c r="K5151" s="7">
        <f>MAR1!$B$5+MAR1!$C$5*COS(2*PI()*$C5151/365)+MAR1!$D$5*SIN(2*PI()*$C5151/365)</f>
        <v/>
      </c>
      <c r="L5151" s="7">
        <f>MAR1!$B$6+MAR1!$C$6*COS(2*PI()*$C5151/365)+MAR1!$D$6*SIN(2*PI()*$C5151/365)</f>
        <v/>
      </c>
      <c r="M5151" s="7">
        <f>MAR1!$B$7+MAR1!$C$7*COS(2*PI()*$C5151/365)+MAR1!$D$7*SIN(2*PI()*$C5151/365)</f>
        <v/>
      </c>
      <c r="N5151" s="7">
        <f>F5151-K5151</f>
        <v/>
      </c>
      <c r="O5151" s="7">
        <f>G5151-L5151</f>
        <v/>
      </c>
      <c r="P5151" s="7">
        <f>H5151-M5151</f>
        <v/>
      </c>
      <c r="Q5151" s="7">
        <f>IF($I5151=1,(N5151-MAR1!$B$11)/MAR1!$D$11,(N5151-MAR1!$C$11)/MAR1!$E$11)</f>
        <v/>
      </c>
      <c r="R5151" s="7">
        <f>IF($I5151=1,(O5151-MAR1!$B$12)/MAR1!$D$12,(O5151-MAR1!$C$12)/MAR1!$E$12)</f>
        <v/>
      </c>
      <c r="S5151" s="7">
        <f>IF($I5151=1,(P5151-MAR1!$B$13)/MAR1!$D$13,(P5151-MAR1!$C$13)/MAR1!$E$13)</f>
        <v/>
      </c>
    </row>
    <row r="5152">
      <c r="A5152" s="5" t="n">
        <v>5151</v>
      </c>
      <c r="B5152" s="5" t="n">
        <v>15</v>
      </c>
      <c r="C5152" s="5" t="n">
        <v>41</v>
      </c>
      <c r="D5152" s="5" t="n">
        <v>2</v>
      </c>
      <c r="E5152" s="5" t="n">
        <v>0</v>
      </c>
      <c r="F5152" s="5" t="n">
        <v>34.6</v>
      </c>
      <c r="G5152" s="5" t="n">
        <v>16.7</v>
      </c>
      <c r="H5152" s="5" t="n">
        <v>19.24</v>
      </c>
      <c r="I5152" s="6">
        <f>IF(E5152&gt;=Markov!$B$3,1,0)</f>
        <v/>
      </c>
      <c r="J5152" s="6">
        <f>I5151</f>
        <v/>
      </c>
      <c r="K5152" s="7">
        <f>MAR1!$B$5+MAR1!$C$5*COS(2*PI()*$C5152/365)+MAR1!$D$5*SIN(2*PI()*$C5152/365)</f>
        <v/>
      </c>
      <c r="L5152" s="7">
        <f>MAR1!$B$6+MAR1!$C$6*COS(2*PI()*$C5152/365)+MAR1!$D$6*SIN(2*PI()*$C5152/365)</f>
        <v/>
      </c>
      <c r="M5152" s="7">
        <f>MAR1!$B$7+MAR1!$C$7*COS(2*PI()*$C5152/365)+MAR1!$D$7*SIN(2*PI()*$C5152/365)</f>
        <v/>
      </c>
      <c r="N5152" s="7">
        <f>F5152-K5152</f>
        <v/>
      </c>
      <c r="O5152" s="7">
        <f>G5152-L5152</f>
        <v/>
      </c>
      <c r="P5152" s="7">
        <f>H5152-M5152</f>
        <v/>
      </c>
      <c r="Q5152" s="7">
        <f>IF($I5152=1,(N5152-MAR1!$B$11)/MAR1!$D$11,(N5152-MAR1!$C$11)/MAR1!$E$11)</f>
        <v/>
      </c>
      <c r="R5152" s="7">
        <f>IF($I5152=1,(O5152-MAR1!$B$12)/MAR1!$D$12,(O5152-MAR1!$C$12)/MAR1!$E$12)</f>
        <v/>
      </c>
      <c r="S5152" s="7">
        <f>IF($I5152=1,(P5152-MAR1!$B$13)/MAR1!$D$13,(P5152-MAR1!$C$13)/MAR1!$E$13)</f>
        <v/>
      </c>
    </row>
    <row r="5153">
      <c r="A5153" s="5" t="n">
        <v>5152</v>
      </c>
      <c r="B5153" s="5" t="n">
        <v>15</v>
      </c>
      <c r="C5153" s="5" t="n">
        <v>42</v>
      </c>
      <c r="D5153" s="5" t="n">
        <v>2</v>
      </c>
      <c r="E5153" s="5" t="n">
        <v>0</v>
      </c>
      <c r="F5153" s="5" t="n">
        <v>34.3</v>
      </c>
      <c r="G5153" s="5" t="n">
        <v>17.5</v>
      </c>
      <c r="H5153" s="5" t="n">
        <v>16.09</v>
      </c>
      <c r="I5153" s="6">
        <f>IF(E5153&gt;=Markov!$B$3,1,0)</f>
        <v/>
      </c>
      <c r="J5153" s="6">
        <f>I5152</f>
        <v/>
      </c>
      <c r="K5153" s="7">
        <f>MAR1!$B$5+MAR1!$C$5*COS(2*PI()*$C5153/365)+MAR1!$D$5*SIN(2*PI()*$C5153/365)</f>
        <v/>
      </c>
      <c r="L5153" s="7">
        <f>MAR1!$B$6+MAR1!$C$6*COS(2*PI()*$C5153/365)+MAR1!$D$6*SIN(2*PI()*$C5153/365)</f>
        <v/>
      </c>
      <c r="M5153" s="7">
        <f>MAR1!$B$7+MAR1!$C$7*COS(2*PI()*$C5153/365)+MAR1!$D$7*SIN(2*PI()*$C5153/365)</f>
        <v/>
      </c>
      <c r="N5153" s="7">
        <f>F5153-K5153</f>
        <v/>
      </c>
      <c r="O5153" s="7">
        <f>G5153-L5153</f>
        <v/>
      </c>
      <c r="P5153" s="7">
        <f>H5153-M5153</f>
        <v/>
      </c>
      <c r="Q5153" s="7">
        <f>IF($I5153=1,(N5153-MAR1!$B$11)/MAR1!$D$11,(N5153-MAR1!$C$11)/MAR1!$E$11)</f>
        <v/>
      </c>
      <c r="R5153" s="7">
        <f>IF($I5153=1,(O5153-MAR1!$B$12)/MAR1!$D$12,(O5153-MAR1!$C$12)/MAR1!$E$12)</f>
        <v/>
      </c>
      <c r="S5153" s="7">
        <f>IF($I5153=1,(P5153-MAR1!$B$13)/MAR1!$D$13,(P5153-MAR1!$C$13)/MAR1!$E$13)</f>
        <v/>
      </c>
    </row>
    <row r="5154">
      <c r="A5154" s="5" t="n">
        <v>5153</v>
      </c>
      <c r="B5154" s="5" t="n">
        <v>15</v>
      </c>
      <c r="C5154" s="5" t="n">
        <v>43</v>
      </c>
      <c r="D5154" s="5" t="n">
        <v>2</v>
      </c>
      <c r="E5154" s="5" t="n">
        <v>0</v>
      </c>
      <c r="F5154" s="5" t="n">
        <v>31.9</v>
      </c>
      <c r="G5154" s="5" t="n">
        <v>18.4</v>
      </c>
      <c r="H5154" s="5" t="n">
        <v>16.71</v>
      </c>
      <c r="I5154" s="6">
        <f>IF(E5154&gt;=Markov!$B$3,1,0)</f>
        <v/>
      </c>
      <c r="J5154" s="6">
        <f>I5153</f>
        <v/>
      </c>
      <c r="K5154" s="7">
        <f>MAR1!$B$5+MAR1!$C$5*COS(2*PI()*$C5154/365)+MAR1!$D$5*SIN(2*PI()*$C5154/365)</f>
        <v/>
      </c>
      <c r="L5154" s="7">
        <f>MAR1!$B$6+MAR1!$C$6*COS(2*PI()*$C5154/365)+MAR1!$D$6*SIN(2*PI()*$C5154/365)</f>
        <v/>
      </c>
      <c r="M5154" s="7">
        <f>MAR1!$B$7+MAR1!$C$7*COS(2*PI()*$C5154/365)+MAR1!$D$7*SIN(2*PI()*$C5154/365)</f>
        <v/>
      </c>
      <c r="N5154" s="7">
        <f>F5154-K5154</f>
        <v/>
      </c>
      <c r="O5154" s="7">
        <f>G5154-L5154</f>
        <v/>
      </c>
      <c r="P5154" s="7">
        <f>H5154-M5154</f>
        <v/>
      </c>
      <c r="Q5154" s="7">
        <f>IF($I5154=1,(N5154-MAR1!$B$11)/MAR1!$D$11,(N5154-MAR1!$C$11)/MAR1!$E$11)</f>
        <v/>
      </c>
      <c r="R5154" s="7">
        <f>IF($I5154=1,(O5154-MAR1!$B$12)/MAR1!$D$12,(O5154-MAR1!$C$12)/MAR1!$E$12)</f>
        <v/>
      </c>
      <c r="S5154" s="7">
        <f>IF($I5154=1,(P5154-MAR1!$B$13)/MAR1!$D$13,(P5154-MAR1!$C$13)/MAR1!$E$13)</f>
        <v/>
      </c>
    </row>
    <row r="5155">
      <c r="A5155" s="5" t="n">
        <v>5154</v>
      </c>
      <c r="B5155" s="5" t="n">
        <v>15</v>
      </c>
      <c r="C5155" s="5" t="n">
        <v>44</v>
      </c>
      <c r="D5155" s="5" t="n">
        <v>2</v>
      </c>
      <c r="E5155" s="5" t="n">
        <v>0</v>
      </c>
      <c r="F5155" s="5" t="n">
        <v>31.6</v>
      </c>
      <c r="G5155" s="5" t="n">
        <v>17</v>
      </c>
      <c r="H5155" s="5" t="n">
        <v>15.06</v>
      </c>
      <c r="I5155" s="6">
        <f>IF(E5155&gt;=Markov!$B$3,1,0)</f>
        <v/>
      </c>
      <c r="J5155" s="6">
        <f>I5154</f>
        <v/>
      </c>
      <c r="K5155" s="7">
        <f>MAR1!$B$5+MAR1!$C$5*COS(2*PI()*$C5155/365)+MAR1!$D$5*SIN(2*PI()*$C5155/365)</f>
        <v/>
      </c>
      <c r="L5155" s="7">
        <f>MAR1!$B$6+MAR1!$C$6*COS(2*PI()*$C5155/365)+MAR1!$D$6*SIN(2*PI()*$C5155/365)</f>
        <v/>
      </c>
      <c r="M5155" s="7">
        <f>MAR1!$B$7+MAR1!$C$7*COS(2*PI()*$C5155/365)+MAR1!$D$7*SIN(2*PI()*$C5155/365)</f>
        <v/>
      </c>
      <c r="N5155" s="7">
        <f>F5155-K5155</f>
        <v/>
      </c>
      <c r="O5155" s="7">
        <f>G5155-L5155</f>
        <v/>
      </c>
      <c r="P5155" s="7">
        <f>H5155-M5155</f>
        <v/>
      </c>
      <c r="Q5155" s="7">
        <f>IF($I5155=1,(N5155-MAR1!$B$11)/MAR1!$D$11,(N5155-MAR1!$C$11)/MAR1!$E$11)</f>
        <v/>
      </c>
      <c r="R5155" s="7">
        <f>IF($I5155=1,(O5155-MAR1!$B$12)/MAR1!$D$12,(O5155-MAR1!$C$12)/MAR1!$E$12)</f>
        <v/>
      </c>
      <c r="S5155" s="7">
        <f>IF($I5155=1,(P5155-MAR1!$B$13)/MAR1!$D$13,(P5155-MAR1!$C$13)/MAR1!$E$13)</f>
        <v/>
      </c>
    </row>
    <row r="5156">
      <c r="A5156" s="5" t="n">
        <v>5155</v>
      </c>
      <c r="B5156" s="5" t="n">
        <v>15</v>
      </c>
      <c r="C5156" s="5" t="n">
        <v>45</v>
      </c>
      <c r="D5156" s="5" t="n">
        <v>2</v>
      </c>
      <c r="E5156" s="5" t="n">
        <v>0</v>
      </c>
      <c r="F5156" s="5" t="n">
        <v>29</v>
      </c>
      <c r="G5156" s="5" t="n">
        <v>16.3</v>
      </c>
      <c r="H5156" s="5" t="n">
        <v>16.2</v>
      </c>
      <c r="I5156" s="6">
        <f>IF(E5156&gt;=Markov!$B$3,1,0)</f>
        <v/>
      </c>
      <c r="J5156" s="6">
        <f>I5155</f>
        <v/>
      </c>
      <c r="K5156" s="7">
        <f>MAR1!$B$5+MAR1!$C$5*COS(2*PI()*$C5156/365)+MAR1!$D$5*SIN(2*PI()*$C5156/365)</f>
        <v/>
      </c>
      <c r="L5156" s="7">
        <f>MAR1!$B$6+MAR1!$C$6*COS(2*PI()*$C5156/365)+MAR1!$D$6*SIN(2*PI()*$C5156/365)</f>
        <v/>
      </c>
      <c r="M5156" s="7">
        <f>MAR1!$B$7+MAR1!$C$7*COS(2*PI()*$C5156/365)+MAR1!$D$7*SIN(2*PI()*$C5156/365)</f>
        <v/>
      </c>
      <c r="N5156" s="7">
        <f>F5156-K5156</f>
        <v/>
      </c>
      <c r="O5156" s="7">
        <f>G5156-L5156</f>
        <v/>
      </c>
      <c r="P5156" s="7">
        <f>H5156-M5156</f>
        <v/>
      </c>
      <c r="Q5156" s="7">
        <f>IF($I5156=1,(N5156-MAR1!$B$11)/MAR1!$D$11,(N5156-MAR1!$C$11)/MAR1!$E$11)</f>
        <v/>
      </c>
      <c r="R5156" s="7">
        <f>IF($I5156=1,(O5156-MAR1!$B$12)/MAR1!$D$12,(O5156-MAR1!$C$12)/MAR1!$E$12)</f>
        <v/>
      </c>
      <c r="S5156" s="7">
        <f>IF($I5156=1,(P5156-MAR1!$B$13)/MAR1!$D$13,(P5156-MAR1!$C$13)/MAR1!$E$13)</f>
        <v/>
      </c>
    </row>
    <row r="5157">
      <c r="A5157" s="5" t="n">
        <v>5156</v>
      </c>
      <c r="B5157" s="5" t="n">
        <v>15</v>
      </c>
      <c r="C5157" s="5" t="n">
        <v>46</v>
      </c>
      <c r="D5157" s="5" t="n">
        <v>2</v>
      </c>
      <c r="E5157" s="5" t="n">
        <v>0</v>
      </c>
      <c r="F5157" s="5" t="n">
        <v>30.6</v>
      </c>
      <c r="G5157" s="5" t="n">
        <v>14.8</v>
      </c>
      <c r="H5157" s="5" t="n">
        <v>17.08</v>
      </c>
      <c r="I5157" s="6">
        <f>IF(E5157&gt;=Markov!$B$3,1,0)</f>
        <v/>
      </c>
      <c r="J5157" s="6">
        <f>I5156</f>
        <v/>
      </c>
      <c r="K5157" s="7">
        <f>MAR1!$B$5+MAR1!$C$5*COS(2*PI()*$C5157/365)+MAR1!$D$5*SIN(2*PI()*$C5157/365)</f>
        <v/>
      </c>
      <c r="L5157" s="7">
        <f>MAR1!$B$6+MAR1!$C$6*COS(2*PI()*$C5157/365)+MAR1!$D$6*SIN(2*PI()*$C5157/365)</f>
        <v/>
      </c>
      <c r="M5157" s="7">
        <f>MAR1!$B$7+MAR1!$C$7*COS(2*PI()*$C5157/365)+MAR1!$D$7*SIN(2*PI()*$C5157/365)</f>
        <v/>
      </c>
      <c r="N5157" s="7">
        <f>F5157-K5157</f>
        <v/>
      </c>
      <c r="O5157" s="7">
        <f>G5157-L5157</f>
        <v/>
      </c>
      <c r="P5157" s="7">
        <f>H5157-M5157</f>
        <v/>
      </c>
      <c r="Q5157" s="7">
        <f>IF($I5157=1,(N5157-MAR1!$B$11)/MAR1!$D$11,(N5157-MAR1!$C$11)/MAR1!$E$11)</f>
        <v/>
      </c>
      <c r="R5157" s="7">
        <f>IF($I5157=1,(O5157-MAR1!$B$12)/MAR1!$D$12,(O5157-MAR1!$C$12)/MAR1!$E$12)</f>
        <v/>
      </c>
      <c r="S5157" s="7">
        <f>IF($I5157=1,(P5157-MAR1!$B$13)/MAR1!$D$13,(P5157-MAR1!$C$13)/MAR1!$E$13)</f>
        <v/>
      </c>
    </row>
    <row r="5158">
      <c r="A5158" s="5" t="n">
        <v>5157</v>
      </c>
      <c r="B5158" s="5" t="n">
        <v>15</v>
      </c>
      <c r="C5158" s="5" t="n">
        <v>47</v>
      </c>
      <c r="D5158" s="5" t="n">
        <v>2</v>
      </c>
      <c r="E5158" s="5" t="n">
        <v>0</v>
      </c>
      <c r="F5158" s="5" t="n">
        <v>32.8</v>
      </c>
      <c r="G5158" s="5" t="n">
        <v>16.3</v>
      </c>
      <c r="H5158" s="5" t="n">
        <v>14.89</v>
      </c>
      <c r="I5158" s="6">
        <f>IF(E5158&gt;=Markov!$B$3,1,0)</f>
        <v/>
      </c>
      <c r="J5158" s="6">
        <f>I5157</f>
        <v/>
      </c>
      <c r="K5158" s="7">
        <f>MAR1!$B$5+MAR1!$C$5*COS(2*PI()*$C5158/365)+MAR1!$D$5*SIN(2*PI()*$C5158/365)</f>
        <v/>
      </c>
      <c r="L5158" s="7">
        <f>MAR1!$B$6+MAR1!$C$6*COS(2*PI()*$C5158/365)+MAR1!$D$6*SIN(2*PI()*$C5158/365)</f>
        <v/>
      </c>
      <c r="M5158" s="7">
        <f>MAR1!$B$7+MAR1!$C$7*COS(2*PI()*$C5158/365)+MAR1!$D$7*SIN(2*PI()*$C5158/365)</f>
        <v/>
      </c>
      <c r="N5158" s="7">
        <f>F5158-K5158</f>
        <v/>
      </c>
      <c r="O5158" s="7">
        <f>G5158-L5158</f>
        <v/>
      </c>
      <c r="P5158" s="7">
        <f>H5158-M5158</f>
        <v/>
      </c>
      <c r="Q5158" s="7">
        <f>IF($I5158=1,(N5158-MAR1!$B$11)/MAR1!$D$11,(N5158-MAR1!$C$11)/MAR1!$E$11)</f>
        <v/>
      </c>
      <c r="R5158" s="7">
        <f>IF($I5158=1,(O5158-MAR1!$B$12)/MAR1!$D$12,(O5158-MAR1!$C$12)/MAR1!$E$12)</f>
        <v/>
      </c>
      <c r="S5158" s="7">
        <f>IF($I5158=1,(P5158-MAR1!$B$13)/MAR1!$D$13,(P5158-MAR1!$C$13)/MAR1!$E$13)</f>
        <v/>
      </c>
    </row>
    <row r="5159">
      <c r="A5159" s="5" t="n">
        <v>5158</v>
      </c>
      <c r="B5159" s="5" t="n">
        <v>15</v>
      </c>
      <c r="C5159" s="5" t="n">
        <v>48</v>
      </c>
      <c r="D5159" s="5" t="n">
        <v>2</v>
      </c>
      <c r="E5159" s="5" t="n">
        <v>0</v>
      </c>
      <c r="F5159" s="5" t="n">
        <v>33</v>
      </c>
      <c r="G5159" s="5" t="n">
        <v>15.3</v>
      </c>
      <c r="H5159" s="5" t="n">
        <v>15.65</v>
      </c>
      <c r="I5159" s="6">
        <f>IF(E5159&gt;=Markov!$B$3,1,0)</f>
        <v/>
      </c>
      <c r="J5159" s="6">
        <f>I5158</f>
        <v/>
      </c>
      <c r="K5159" s="7">
        <f>MAR1!$B$5+MAR1!$C$5*COS(2*PI()*$C5159/365)+MAR1!$D$5*SIN(2*PI()*$C5159/365)</f>
        <v/>
      </c>
      <c r="L5159" s="7">
        <f>MAR1!$B$6+MAR1!$C$6*COS(2*PI()*$C5159/365)+MAR1!$D$6*SIN(2*PI()*$C5159/365)</f>
        <v/>
      </c>
      <c r="M5159" s="7">
        <f>MAR1!$B$7+MAR1!$C$7*COS(2*PI()*$C5159/365)+MAR1!$D$7*SIN(2*PI()*$C5159/365)</f>
        <v/>
      </c>
      <c r="N5159" s="7">
        <f>F5159-K5159</f>
        <v/>
      </c>
      <c r="O5159" s="7">
        <f>G5159-L5159</f>
        <v/>
      </c>
      <c r="P5159" s="7">
        <f>H5159-M5159</f>
        <v/>
      </c>
      <c r="Q5159" s="7">
        <f>IF($I5159=1,(N5159-MAR1!$B$11)/MAR1!$D$11,(N5159-MAR1!$C$11)/MAR1!$E$11)</f>
        <v/>
      </c>
      <c r="R5159" s="7">
        <f>IF($I5159=1,(O5159-MAR1!$B$12)/MAR1!$D$12,(O5159-MAR1!$C$12)/MAR1!$E$12)</f>
        <v/>
      </c>
      <c r="S5159" s="7">
        <f>IF($I5159=1,(P5159-MAR1!$B$13)/MAR1!$D$13,(P5159-MAR1!$C$13)/MAR1!$E$13)</f>
        <v/>
      </c>
    </row>
    <row r="5160">
      <c r="A5160" s="5" t="n">
        <v>5159</v>
      </c>
      <c r="B5160" s="5" t="n">
        <v>15</v>
      </c>
      <c r="C5160" s="5" t="n">
        <v>49</v>
      </c>
      <c r="D5160" s="5" t="n">
        <v>2</v>
      </c>
      <c r="E5160" s="5" t="n">
        <v>0</v>
      </c>
      <c r="F5160" s="5" t="n">
        <v>31.3</v>
      </c>
      <c r="G5160" s="5" t="n">
        <v>14.9</v>
      </c>
      <c r="H5160" s="5" t="n">
        <v>13.45</v>
      </c>
      <c r="I5160" s="6">
        <f>IF(E5160&gt;=Markov!$B$3,1,0)</f>
        <v/>
      </c>
      <c r="J5160" s="6">
        <f>I5159</f>
        <v/>
      </c>
      <c r="K5160" s="7">
        <f>MAR1!$B$5+MAR1!$C$5*COS(2*PI()*$C5160/365)+MAR1!$D$5*SIN(2*PI()*$C5160/365)</f>
        <v/>
      </c>
      <c r="L5160" s="7">
        <f>MAR1!$B$6+MAR1!$C$6*COS(2*PI()*$C5160/365)+MAR1!$D$6*SIN(2*PI()*$C5160/365)</f>
        <v/>
      </c>
      <c r="M5160" s="7">
        <f>MAR1!$B$7+MAR1!$C$7*COS(2*PI()*$C5160/365)+MAR1!$D$7*SIN(2*PI()*$C5160/365)</f>
        <v/>
      </c>
      <c r="N5160" s="7">
        <f>F5160-K5160</f>
        <v/>
      </c>
      <c r="O5160" s="7">
        <f>G5160-L5160</f>
        <v/>
      </c>
      <c r="P5160" s="7">
        <f>H5160-M5160</f>
        <v/>
      </c>
      <c r="Q5160" s="7">
        <f>IF($I5160=1,(N5160-MAR1!$B$11)/MAR1!$D$11,(N5160-MAR1!$C$11)/MAR1!$E$11)</f>
        <v/>
      </c>
      <c r="R5160" s="7">
        <f>IF($I5160=1,(O5160-MAR1!$B$12)/MAR1!$D$12,(O5160-MAR1!$C$12)/MAR1!$E$12)</f>
        <v/>
      </c>
      <c r="S5160" s="7">
        <f>IF($I5160=1,(P5160-MAR1!$B$13)/MAR1!$D$13,(P5160-MAR1!$C$13)/MAR1!$E$13)</f>
        <v/>
      </c>
    </row>
    <row r="5161">
      <c r="A5161" s="5" t="n">
        <v>5160</v>
      </c>
      <c r="B5161" s="5" t="n">
        <v>15</v>
      </c>
      <c r="C5161" s="5" t="n">
        <v>50</v>
      </c>
      <c r="D5161" s="5" t="n">
        <v>2</v>
      </c>
      <c r="E5161" s="5" t="n">
        <v>0</v>
      </c>
      <c r="F5161" s="5" t="n">
        <v>32.1</v>
      </c>
      <c r="G5161" s="5" t="n">
        <v>15.3</v>
      </c>
      <c r="H5161" s="5" t="n">
        <v>16.57</v>
      </c>
      <c r="I5161" s="6">
        <f>IF(E5161&gt;=Markov!$B$3,1,0)</f>
        <v/>
      </c>
      <c r="J5161" s="6">
        <f>I5160</f>
        <v/>
      </c>
      <c r="K5161" s="7">
        <f>MAR1!$B$5+MAR1!$C$5*COS(2*PI()*$C5161/365)+MAR1!$D$5*SIN(2*PI()*$C5161/365)</f>
        <v/>
      </c>
      <c r="L5161" s="7">
        <f>MAR1!$B$6+MAR1!$C$6*COS(2*PI()*$C5161/365)+MAR1!$D$6*SIN(2*PI()*$C5161/365)</f>
        <v/>
      </c>
      <c r="M5161" s="7">
        <f>MAR1!$B$7+MAR1!$C$7*COS(2*PI()*$C5161/365)+MAR1!$D$7*SIN(2*PI()*$C5161/365)</f>
        <v/>
      </c>
      <c r="N5161" s="7">
        <f>F5161-K5161</f>
        <v/>
      </c>
      <c r="O5161" s="7">
        <f>G5161-L5161</f>
        <v/>
      </c>
      <c r="P5161" s="7">
        <f>H5161-M5161</f>
        <v/>
      </c>
      <c r="Q5161" s="7">
        <f>IF($I5161=1,(N5161-MAR1!$B$11)/MAR1!$D$11,(N5161-MAR1!$C$11)/MAR1!$E$11)</f>
        <v/>
      </c>
      <c r="R5161" s="7">
        <f>IF($I5161=1,(O5161-MAR1!$B$12)/MAR1!$D$12,(O5161-MAR1!$C$12)/MAR1!$E$12)</f>
        <v/>
      </c>
      <c r="S5161" s="7">
        <f>IF($I5161=1,(P5161-MAR1!$B$13)/MAR1!$D$13,(P5161-MAR1!$C$13)/MAR1!$E$13)</f>
        <v/>
      </c>
    </row>
    <row r="5162">
      <c r="A5162" s="5" t="n">
        <v>5161</v>
      </c>
      <c r="B5162" s="5" t="n">
        <v>15</v>
      </c>
      <c r="C5162" s="5" t="n">
        <v>51</v>
      </c>
      <c r="D5162" s="5" t="n">
        <v>2</v>
      </c>
      <c r="E5162" s="5" t="n">
        <v>0</v>
      </c>
      <c r="F5162" s="5" t="n">
        <v>29.3</v>
      </c>
      <c r="G5162" s="5" t="n">
        <v>15</v>
      </c>
      <c r="H5162" s="5" t="n">
        <v>16.4</v>
      </c>
      <c r="I5162" s="6">
        <f>IF(E5162&gt;=Markov!$B$3,1,0)</f>
        <v/>
      </c>
      <c r="J5162" s="6">
        <f>I5161</f>
        <v/>
      </c>
      <c r="K5162" s="7">
        <f>MAR1!$B$5+MAR1!$C$5*COS(2*PI()*$C5162/365)+MAR1!$D$5*SIN(2*PI()*$C5162/365)</f>
        <v/>
      </c>
      <c r="L5162" s="7">
        <f>MAR1!$B$6+MAR1!$C$6*COS(2*PI()*$C5162/365)+MAR1!$D$6*SIN(2*PI()*$C5162/365)</f>
        <v/>
      </c>
      <c r="M5162" s="7">
        <f>MAR1!$B$7+MAR1!$C$7*COS(2*PI()*$C5162/365)+MAR1!$D$7*SIN(2*PI()*$C5162/365)</f>
        <v/>
      </c>
      <c r="N5162" s="7">
        <f>F5162-K5162</f>
        <v/>
      </c>
      <c r="O5162" s="7">
        <f>G5162-L5162</f>
        <v/>
      </c>
      <c r="P5162" s="7">
        <f>H5162-M5162</f>
        <v/>
      </c>
      <c r="Q5162" s="7">
        <f>IF($I5162=1,(N5162-MAR1!$B$11)/MAR1!$D$11,(N5162-MAR1!$C$11)/MAR1!$E$11)</f>
        <v/>
      </c>
      <c r="R5162" s="7">
        <f>IF($I5162=1,(O5162-MAR1!$B$12)/MAR1!$D$12,(O5162-MAR1!$C$12)/MAR1!$E$12)</f>
        <v/>
      </c>
      <c r="S5162" s="7">
        <f>IF($I5162=1,(P5162-MAR1!$B$13)/MAR1!$D$13,(P5162-MAR1!$C$13)/MAR1!$E$13)</f>
        <v/>
      </c>
    </row>
    <row r="5163">
      <c r="A5163" s="5" t="n">
        <v>5162</v>
      </c>
      <c r="B5163" s="5" t="n">
        <v>15</v>
      </c>
      <c r="C5163" s="5" t="n">
        <v>52</v>
      </c>
      <c r="D5163" s="5" t="n">
        <v>2</v>
      </c>
      <c r="E5163" s="5" t="n">
        <v>0</v>
      </c>
      <c r="F5163" s="5" t="n">
        <v>32.4</v>
      </c>
      <c r="G5163" s="5" t="n">
        <v>17.6</v>
      </c>
      <c r="H5163" s="5" t="n">
        <v>18.9</v>
      </c>
      <c r="I5163" s="6">
        <f>IF(E5163&gt;=Markov!$B$3,1,0)</f>
        <v/>
      </c>
      <c r="J5163" s="6">
        <f>I5162</f>
        <v/>
      </c>
      <c r="K5163" s="7">
        <f>MAR1!$B$5+MAR1!$C$5*COS(2*PI()*$C5163/365)+MAR1!$D$5*SIN(2*PI()*$C5163/365)</f>
        <v/>
      </c>
      <c r="L5163" s="7">
        <f>MAR1!$B$6+MAR1!$C$6*COS(2*PI()*$C5163/365)+MAR1!$D$6*SIN(2*PI()*$C5163/365)</f>
        <v/>
      </c>
      <c r="M5163" s="7">
        <f>MAR1!$B$7+MAR1!$C$7*COS(2*PI()*$C5163/365)+MAR1!$D$7*SIN(2*PI()*$C5163/365)</f>
        <v/>
      </c>
      <c r="N5163" s="7">
        <f>F5163-K5163</f>
        <v/>
      </c>
      <c r="O5163" s="7">
        <f>G5163-L5163</f>
        <v/>
      </c>
      <c r="P5163" s="7">
        <f>H5163-M5163</f>
        <v/>
      </c>
      <c r="Q5163" s="7">
        <f>IF($I5163=1,(N5163-MAR1!$B$11)/MAR1!$D$11,(N5163-MAR1!$C$11)/MAR1!$E$11)</f>
        <v/>
      </c>
      <c r="R5163" s="7">
        <f>IF($I5163=1,(O5163-MAR1!$B$12)/MAR1!$D$12,(O5163-MAR1!$C$12)/MAR1!$E$12)</f>
        <v/>
      </c>
      <c r="S5163" s="7">
        <f>IF($I5163=1,(P5163-MAR1!$B$13)/MAR1!$D$13,(P5163-MAR1!$C$13)/MAR1!$E$13)</f>
        <v/>
      </c>
    </row>
    <row r="5164">
      <c r="A5164" s="5" t="n">
        <v>5163</v>
      </c>
      <c r="B5164" s="5" t="n">
        <v>15</v>
      </c>
      <c r="C5164" s="5" t="n">
        <v>53</v>
      </c>
      <c r="D5164" s="5" t="n">
        <v>2</v>
      </c>
      <c r="E5164" s="5" t="n">
        <v>0</v>
      </c>
      <c r="F5164" s="5" t="n">
        <v>33.2</v>
      </c>
      <c r="G5164" s="5" t="n">
        <v>18.7</v>
      </c>
      <c r="H5164" s="5" t="n">
        <v>19</v>
      </c>
      <c r="I5164" s="6">
        <f>IF(E5164&gt;=Markov!$B$3,1,0)</f>
        <v/>
      </c>
      <c r="J5164" s="6">
        <f>I5163</f>
        <v/>
      </c>
      <c r="K5164" s="7">
        <f>MAR1!$B$5+MAR1!$C$5*COS(2*PI()*$C5164/365)+MAR1!$D$5*SIN(2*PI()*$C5164/365)</f>
        <v/>
      </c>
      <c r="L5164" s="7">
        <f>MAR1!$B$6+MAR1!$C$6*COS(2*PI()*$C5164/365)+MAR1!$D$6*SIN(2*PI()*$C5164/365)</f>
        <v/>
      </c>
      <c r="M5164" s="7">
        <f>MAR1!$B$7+MAR1!$C$7*COS(2*PI()*$C5164/365)+MAR1!$D$7*SIN(2*PI()*$C5164/365)</f>
        <v/>
      </c>
      <c r="N5164" s="7">
        <f>F5164-K5164</f>
        <v/>
      </c>
      <c r="O5164" s="7">
        <f>G5164-L5164</f>
        <v/>
      </c>
      <c r="P5164" s="7">
        <f>H5164-M5164</f>
        <v/>
      </c>
      <c r="Q5164" s="7">
        <f>IF($I5164=1,(N5164-MAR1!$B$11)/MAR1!$D$11,(N5164-MAR1!$C$11)/MAR1!$E$11)</f>
        <v/>
      </c>
      <c r="R5164" s="7">
        <f>IF($I5164=1,(O5164-MAR1!$B$12)/MAR1!$D$12,(O5164-MAR1!$C$12)/MAR1!$E$12)</f>
        <v/>
      </c>
      <c r="S5164" s="7">
        <f>IF($I5164=1,(P5164-MAR1!$B$13)/MAR1!$D$13,(P5164-MAR1!$C$13)/MAR1!$E$13)</f>
        <v/>
      </c>
    </row>
    <row r="5165">
      <c r="A5165" s="5" t="n">
        <v>5164</v>
      </c>
      <c r="B5165" s="5" t="n">
        <v>15</v>
      </c>
      <c r="C5165" s="5" t="n">
        <v>54</v>
      </c>
      <c r="D5165" s="5" t="n">
        <v>2</v>
      </c>
      <c r="E5165" s="5" t="n">
        <v>0</v>
      </c>
      <c r="F5165" s="5" t="n">
        <v>34.7</v>
      </c>
      <c r="G5165" s="5" t="n">
        <v>20.2</v>
      </c>
      <c r="H5165" s="5" t="n">
        <v>22.28</v>
      </c>
      <c r="I5165" s="6">
        <f>IF(E5165&gt;=Markov!$B$3,1,0)</f>
        <v/>
      </c>
      <c r="J5165" s="6">
        <f>I5164</f>
        <v/>
      </c>
      <c r="K5165" s="7">
        <f>MAR1!$B$5+MAR1!$C$5*COS(2*PI()*$C5165/365)+MAR1!$D$5*SIN(2*PI()*$C5165/365)</f>
        <v/>
      </c>
      <c r="L5165" s="7">
        <f>MAR1!$B$6+MAR1!$C$6*COS(2*PI()*$C5165/365)+MAR1!$D$6*SIN(2*PI()*$C5165/365)</f>
        <v/>
      </c>
      <c r="M5165" s="7">
        <f>MAR1!$B$7+MAR1!$C$7*COS(2*PI()*$C5165/365)+MAR1!$D$7*SIN(2*PI()*$C5165/365)</f>
        <v/>
      </c>
      <c r="N5165" s="7">
        <f>F5165-K5165</f>
        <v/>
      </c>
      <c r="O5165" s="7">
        <f>G5165-L5165</f>
        <v/>
      </c>
      <c r="P5165" s="7">
        <f>H5165-M5165</f>
        <v/>
      </c>
      <c r="Q5165" s="7">
        <f>IF($I5165=1,(N5165-MAR1!$B$11)/MAR1!$D$11,(N5165-MAR1!$C$11)/MAR1!$E$11)</f>
        <v/>
      </c>
      <c r="R5165" s="7">
        <f>IF($I5165=1,(O5165-MAR1!$B$12)/MAR1!$D$12,(O5165-MAR1!$C$12)/MAR1!$E$12)</f>
        <v/>
      </c>
      <c r="S5165" s="7">
        <f>IF($I5165=1,(P5165-MAR1!$B$13)/MAR1!$D$13,(P5165-MAR1!$C$13)/MAR1!$E$13)</f>
        <v/>
      </c>
    </row>
    <row r="5166">
      <c r="A5166" s="5" t="n">
        <v>5165</v>
      </c>
      <c r="B5166" s="5" t="n">
        <v>15</v>
      </c>
      <c r="C5166" s="5" t="n">
        <v>55</v>
      </c>
      <c r="D5166" s="5" t="n">
        <v>2</v>
      </c>
      <c r="E5166" s="5" t="n">
        <v>0</v>
      </c>
      <c r="F5166" s="5" t="n">
        <v>36.5</v>
      </c>
      <c r="G5166" s="5" t="n">
        <v>21.9</v>
      </c>
      <c r="H5166" s="5" t="n">
        <v>18.11</v>
      </c>
      <c r="I5166" s="6">
        <f>IF(E5166&gt;=Markov!$B$3,1,0)</f>
        <v/>
      </c>
      <c r="J5166" s="6">
        <f>I5165</f>
        <v/>
      </c>
      <c r="K5166" s="7">
        <f>MAR1!$B$5+MAR1!$C$5*COS(2*PI()*$C5166/365)+MAR1!$D$5*SIN(2*PI()*$C5166/365)</f>
        <v/>
      </c>
      <c r="L5166" s="7">
        <f>MAR1!$B$6+MAR1!$C$6*COS(2*PI()*$C5166/365)+MAR1!$D$6*SIN(2*PI()*$C5166/365)</f>
        <v/>
      </c>
      <c r="M5166" s="7">
        <f>MAR1!$B$7+MAR1!$C$7*COS(2*PI()*$C5166/365)+MAR1!$D$7*SIN(2*PI()*$C5166/365)</f>
        <v/>
      </c>
      <c r="N5166" s="7">
        <f>F5166-K5166</f>
        <v/>
      </c>
      <c r="O5166" s="7">
        <f>G5166-L5166</f>
        <v/>
      </c>
      <c r="P5166" s="7">
        <f>H5166-M5166</f>
        <v/>
      </c>
      <c r="Q5166" s="7">
        <f>IF($I5166=1,(N5166-MAR1!$B$11)/MAR1!$D$11,(N5166-MAR1!$C$11)/MAR1!$E$11)</f>
        <v/>
      </c>
      <c r="R5166" s="7">
        <f>IF($I5166=1,(O5166-MAR1!$B$12)/MAR1!$D$12,(O5166-MAR1!$C$12)/MAR1!$E$12)</f>
        <v/>
      </c>
      <c r="S5166" s="7">
        <f>IF($I5166=1,(P5166-MAR1!$B$13)/MAR1!$D$13,(P5166-MAR1!$C$13)/MAR1!$E$13)</f>
        <v/>
      </c>
    </row>
    <row r="5167">
      <c r="A5167" s="5" t="n">
        <v>5166</v>
      </c>
      <c r="B5167" s="5" t="n">
        <v>15</v>
      </c>
      <c r="C5167" s="5" t="n">
        <v>56</v>
      </c>
      <c r="D5167" s="5" t="n">
        <v>2</v>
      </c>
      <c r="E5167" s="5" t="n">
        <v>0</v>
      </c>
      <c r="F5167" s="5" t="n">
        <v>36</v>
      </c>
      <c r="G5167" s="5" t="n">
        <v>20.9</v>
      </c>
      <c r="H5167" s="5" t="n">
        <v>17.69</v>
      </c>
      <c r="I5167" s="6">
        <f>IF(E5167&gt;=Markov!$B$3,1,0)</f>
        <v/>
      </c>
      <c r="J5167" s="6">
        <f>I5166</f>
        <v/>
      </c>
      <c r="K5167" s="7">
        <f>MAR1!$B$5+MAR1!$C$5*COS(2*PI()*$C5167/365)+MAR1!$D$5*SIN(2*PI()*$C5167/365)</f>
        <v/>
      </c>
      <c r="L5167" s="7">
        <f>MAR1!$B$6+MAR1!$C$6*COS(2*PI()*$C5167/365)+MAR1!$D$6*SIN(2*PI()*$C5167/365)</f>
        <v/>
      </c>
      <c r="M5167" s="7">
        <f>MAR1!$B$7+MAR1!$C$7*COS(2*PI()*$C5167/365)+MAR1!$D$7*SIN(2*PI()*$C5167/365)</f>
        <v/>
      </c>
      <c r="N5167" s="7">
        <f>F5167-K5167</f>
        <v/>
      </c>
      <c r="O5167" s="7">
        <f>G5167-L5167</f>
        <v/>
      </c>
      <c r="P5167" s="7">
        <f>H5167-M5167</f>
        <v/>
      </c>
      <c r="Q5167" s="7">
        <f>IF($I5167=1,(N5167-MAR1!$B$11)/MAR1!$D$11,(N5167-MAR1!$C$11)/MAR1!$E$11)</f>
        <v/>
      </c>
      <c r="R5167" s="7">
        <f>IF($I5167=1,(O5167-MAR1!$B$12)/MAR1!$D$12,(O5167-MAR1!$C$12)/MAR1!$E$12)</f>
        <v/>
      </c>
      <c r="S5167" s="7">
        <f>IF($I5167=1,(P5167-MAR1!$B$13)/MAR1!$D$13,(P5167-MAR1!$C$13)/MAR1!$E$13)</f>
        <v/>
      </c>
    </row>
    <row r="5168">
      <c r="A5168" s="5" t="n">
        <v>5167</v>
      </c>
      <c r="B5168" s="5" t="n">
        <v>15</v>
      </c>
      <c r="C5168" s="5" t="n">
        <v>57</v>
      </c>
      <c r="D5168" s="5" t="n">
        <v>2</v>
      </c>
      <c r="E5168" s="5" t="n">
        <v>0</v>
      </c>
      <c r="F5168" s="5" t="n">
        <v>35.3</v>
      </c>
      <c r="G5168" s="5" t="n">
        <v>18.8</v>
      </c>
      <c r="H5168" s="5" t="n">
        <v>21.97</v>
      </c>
      <c r="I5168" s="6">
        <f>IF(E5168&gt;=Markov!$B$3,1,0)</f>
        <v/>
      </c>
      <c r="J5168" s="6">
        <f>I5167</f>
        <v/>
      </c>
      <c r="K5168" s="7">
        <f>MAR1!$B$5+MAR1!$C$5*COS(2*PI()*$C5168/365)+MAR1!$D$5*SIN(2*PI()*$C5168/365)</f>
        <v/>
      </c>
      <c r="L5168" s="7">
        <f>MAR1!$B$6+MAR1!$C$6*COS(2*PI()*$C5168/365)+MAR1!$D$6*SIN(2*PI()*$C5168/365)</f>
        <v/>
      </c>
      <c r="M5168" s="7">
        <f>MAR1!$B$7+MAR1!$C$7*COS(2*PI()*$C5168/365)+MAR1!$D$7*SIN(2*PI()*$C5168/365)</f>
        <v/>
      </c>
      <c r="N5168" s="7">
        <f>F5168-K5168</f>
        <v/>
      </c>
      <c r="O5168" s="7">
        <f>G5168-L5168</f>
        <v/>
      </c>
      <c r="P5168" s="7">
        <f>H5168-M5168</f>
        <v/>
      </c>
      <c r="Q5168" s="7">
        <f>IF($I5168=1,(N5168-MAR1!$B$11)/MAR1!$D$11,(N5168-MAR1!$C$11)/MAR1!$E$11)</f>
        <v/>
      </c>
      <c r="R5168" s="7">
        <f>IF($I5168=1,(O5168-MAR1!$B$12)/MAR1!$D$12,(O5168-MAR1!$C$12)/MAR1!$E$12)</f>
        <v/>
      </c>
      <c r="S5168" s="7">
        <f>IF($I5168=1,(P5168-MAR1!$B$13)/MAR1!$D$13,(P5168-MAR1!$C$13)/MAR1!$E$13)</f>
        <v/>
      </c>
    </row>
    <row r="5169">
      <c r="A5169" s="5" t="n">
        <v>5168</v>
      </c>
      <c r="B5169" s="5" t="n">
        <v>15</v>
      </c>
      <c r="C5169" s="5" t="n">
        <v>58</v>
      </c>
      <c r="D5169" s="5" t="n">
        <v>2</v>
      </c>
      <c r="E5169" s="5" t="n">
        <v>0</v>
      </c>
      <c r="F5169" s="5" t="n">
        <v>33.8</v>
      </c>
      <c r="G5169" s="5" t="n">
        <v>16.8</v>
      </c>
      <c r="H5169" s="5" t="n">
        <v>23.48</v>
      </c>
      <c r="I5169" s="6">
        <f>IF(E5169&gt;=Markov!$B$3,1,0)</f>
        <v/>
      </c>
      <c r="J5169" s="6">
        <f>I5168</f>
        <v/>
      </c>
      <c r="K5169" s="7">
        <f>MAR1!$B$5+MAR1!$C$5*COS(2*PI()*$C5169/365)+MAR1!$D$5*SIN(2*PI()*$C5169/365)</f>
        <v/>
      </c>
      <c r="L5169" s="7">
        <f>MAR1!$B$6+MAR1!$C$6*COS(2*PI()*$C5169/365)+MAR1!$D$6*SIN(2*PI()*$C5169/365)</f>
        <v/>
      </c>
      <c r="M5169" s="7">
        <f>MAR1!$B$7+MAR1!$C$7*COS(2*PI()*$C5169/365)+MAR1!$D$7*SIN(2*PI()*$C5169/365)</f>
        <v/>
      </c>
      <c r="N5169" s="7">
        <f>F5169-K5169</f>
        <v/>
      </c>
      <c r="O5169" s="7">
        <f>G5169-L5169</f>
        <v/>
      </c>
      <c r="P5169" s="7">
        <f>H5169-M5169</f>
        <v/>
      </c>
      <c r="Q5169" s="7">
        <f>IF($I5169=1,(N5169-MAR1!$B$11)/MAR1!$D$11,(N5169-MAR1!$C$11)/MAR1!$E$11)</f>
        <v/>
      </c>
      <c r="R5169" s="7">
        <f>IF($I5169=1,(O5169-MAR1!$B$12)/MAR1!$D$12,(O5169-MAR1!$C$12)/MAR1!$E$12)</f>
        <v/>
      </c>
      <c r="S5169" s="7">
        <f>IF($I5169=1,(P5169-MAR1!$B$13)/MAR1!$D$13,(P5169-MAR1!$C$13)/MAR1!$E$13)</f>
        <v/>
      </c>
    </row>
    <row r="5170">
      <c r="A5170" s="5" t="n">
        <v>5169</v>
      </c>
      <c r="B5170" s="5" t="n">
        <v>15</v>
      </c>
      <c r="C5170" s="5" t="n">
        <v>59</v>
      </c>
      <c r="D5170" s="5" t="n">
        <v>2</v>
      </c>
      <c r="E5170" s="5" t="n">
        <v>0</v>
      </c>
      <c r="F5170" s="5" t="n">
        <v>35.4</v>
      </c>
      <c r="G5170" s="5" t="n">
        <v>16.7</v>
      </c>
      <c r="H5170" s="5" t="n">
        <v>21.45</v>
      </c>
      <c r="I5170" s="6">
        <f>IF(E5170&gt;=Markov!$B$3,1,0)</f>
        <v/>
      </c>
      <c r="J5170" s="6">
        <f>I5169</f>
        <v/>
      </c>
      <c r="K5170" s="7">
        <f>MAR1!$B$5+MAR1!$C$5*COS(2*PI()*$C5170/365)+MAR1!$D$5*SIN(2*PI()*$C5170/365)</f>
        <v/>
      </c>
      <c r="L5170" s="7">
        <f>MAR1!$B$6+MAR1!$C$6*COS(2*PI()*$C5170/365)+MAR1!$D$6*SIN(2*PI()*$C5170/365)</f>
        <v/>
      </c>
      <c r="M5170" s="7">
        <f>MAR1!$B$7+MAR1!$C$7*COS(2*PI()*$C5170/365)+MAR1!$D$7*SIN(2*PI()*$C5170/365)</f>
        <v/>
      </c>
      <c r="N5170" s="7">
        <f>F5170-K5170</f>
        <v/>
      </c>
      <c r="O5170" s="7">
        <f>G5170-L5170</f>
        <v/>
      </c>
      <c r="P5170" s="7">
        <f>H5170-M5170</f>
        <v/>
      </c>
      <c r="Q5170" s="7">
        <f>IF($I5170=1,(N5170-MAR1!$B$11)/MAR1!$D$11,(N5170-MAR1!$C$11)/MAR1!$E$11)</f>
        <v/>
      </c>
      <c r="R5170" s="7">
        <f>IF($I5170=1,(O5170-MAR1!$B$12)/MAR1!$D$12,(O5170-MAR1!$C$12)/MAR1!$E$12)</f>
        <v/>
      </c>
      <c r="S5170" s="7">
        <f>IF($I5170=1,(P5170-MAR1!$B$13)/MAR1!$D$13,(P5170-MAR1!$C$13)/MAR1!$E$13)</f>
        <v/>
      </c>
    </row>
    <row r="5171">
      <c r="A5171" s="5" t="n">
        <v>5170</v>
      </c>
      <c r="B5171" s="5" t="n">
        <v>15</v>
      </c>
      <c r="C5171" s="5" t="n">
        <v>60</v>
      </c>
      <c r="D5171" s="5" t="n">
        <v>3</v>
      </c>
      <c r="E5171" s="5" t="n">
        <v>0</v>
      </c>
      <c r="F5171" s="5" t="n">
        <v>34.8</v>
      </c>
      <c r="G5171" s="5" t="n">
        <v>17.3</v>
      </c>
      <c r="H5171" s="5" t="n">
        <v>23.8</v>
      </c>
      <c r="I5171" s="6">
        <f>IF(E5171&gt;=Markov!$B$3,1,0)</f>
        <v/>
      </c>
      <c r="J5171" s="6">
        <f>I5170</f>
        <v/>
      </c>
      <c r="K5171" s="7">
        <f>MAR1!$B$5+MAR1!$C$5*COS(2*PI()*$C5171/365)+MAR1!$D$5*SIN(2*PI()*$C5171/365)</f>
        <v/>
      </c>
      <c r="L5171" s="7">
        <f>MAR1!$B$6+MAR1!$C$6*COS(2*PI()*$C5171/365)+MAR1!$D$6*SIN(2*PI()*$C5171/365)</f>
        <v/>
      </c>
      <c r="M5171" s="7">
        <f>MAR1!$B$7+MAR1!$C$7*COS(2*PI()*$C5171/365)+MAR1!$D$7*SIN(2*PI()*$C5171/365)</f>
        <v/>
      </c>
      <c r="N5171" s="7">
        <f>F5171-K5171</f>
        <v/>
      </c>
      <c r="O5171" s="7">
        <f>G5171-L5171</f>
        <v/>
      </c>
      <c r="P5171" s="7">
        <f>H5171-M5171</f>
        <v/>
      </c>
      <c r="Q5171" s="7">
        <f>IF($I5171=1,(N5171-MAR1!$B$11)/MAR1!$D$11,(N5171-MAR1!$C$11)/MAR1!$E$11)</f>
        <v/>
      </c>
      <c r="R5171" s="7">
        <f>IF($I5171=1,(O5171-MAR1!$B$12)/MAR1!$D$12,(O5171-MAR1!$C$12)/MAR1!$E$12)</f>
        <v/>
      </c>
      <c r="S5171" s="7">
        <f>IF($I5171=1,(P5171-MAR1!$B$13)/MAR1!$D$13,(P5171-MAR1!$C$13)/MAR1!$E$13)</f>
        <v/>
      </c>
    </row>
    <row r="5172">
      <c r="A5172" s="5" t="n">
        <v>5171</v>
      </c>
      <c r="B5172" s="5" t="n">
        <v>15</v>
      </c>
      <c r="C5172" s="5" t="n">
        <v>61</v>
      </c>
      <c r="D5172" s="5" t="n">
        <v>3</v>
      </c>
      <c r="E5172" s="5" t="n">
        <v>0</v>
      </c>
      <c r="F5172" s="5" t="n">
        <v>35.5</v>
      </c>
      <c r="G5172" s="5" t="n">
        <v>18.1</v>
      </c>
      <c r="H5172" s="5" t="n">
        <v>23.1</v>
      </c>
      <c r="I5172" s="6">
        <f>IF(E5172&gt;=Markov!$B$3,1,0)</f>
        <v/>
      </c>
      <c r="J5172" s="6">
        <f>I5171</f>
        <v/>
      </c>
      <c r="K5172" s="7">
        <f>MAR1!$B$5+MAR1!$C$5*COS(2*PI()*$C5172/365)+MAR1!$D$5*SIN(2*PI()*$C5172/365)</f>
        <v/>
      </c>
      <c r="L5172" s="7">
        <f>MAR1!$B$6+MAR1!$C$6*COS(2*PI()*$C5172/365)+MAR1!$D$6*SIN(2*PI()*$C5172/365)</f>
        <v/>
      </c>
      <c r="M5172" s="7">
        <f>MAR1!$B$7+MAR1!$C$7*COS(2*PI()*$C5172/365)+MAR1!$D$7*SIN(2*PI()*$C5172/365)</f>
        <v/>
      </c>
      <c r="N5172" s="7">
        <f>F5172-K5172</f>
        <v/>
      </c>
      <c r="O5172" s="7">
        <f>G5172-L5172</f>
        <v/>
      </c>
      <c r="P5172" s="7">
        <f>H5172-M5172</f>
        <v/>
      </c>
      <c r="Q5172" s="7">
        <f>IF($I5172=1,(N5172-MAR1!$B$11)/MAR1!$D$11,(N5172-MAR1!$C$11)/MAR1!$E$11)</f>
        <v/>
      </c>
      <c r="R5172" s="7">
        <f>IF($I5172=1,(O5172-MAR1!$B$12)/MAR1!$D$12,(O5172-MAR1!$C$12)/MAR1!$E$12)</f>
        <v/>
      </c>
      <c r="S5172" s="7">
        <f>IF($I5172=1,(P5172-MAR1!$B$13)/MAR1!$D$13,(P5172-MAR1!$C$13)/MAR1!$E$13)</f>
        <v/>
      </c>
    </row>
    <row r="5173">
      <c r="A5173" s="5" t="n">
        <v>5172</v>
      </c>
      <c r="B5173" s="5" t="n">
        <v>15</v>
      </c>
      <c r="C5173" s="5" t="n">
        <v>62</v>
      </c>
      <c r="D5173" s="5" t="n">
        <v>3</v>
      </c>
      <c r="E5173" s="5" t="n">
        <v>0</v>
      </c>
      <c r="F5173" s="5" t="n">
        <v>36.2</v>
      </c>
      <c r="G5173" s="5" t="n">
        <v>17</v>
      </c>
      <c r="H5173" s="5" t="n">
        <v>26.2</v>
      </c>
      <c r="I5173" s="6">
        <f>IF(E5173&gt;=Markov!$B$3,1,0)</f>
        <v/>
      </c>
      <c r="J5173" s="6">
        <f>I5172</f>
        <v/>
      </c>
      <c r="K5173" s="7">
        <f>MAR1!$B$5+MAR1!$C$5*COS(2*PI()*$C5173/365)+MAR1!$D$5*SIN(2*PI()*$C5173/365)</f>
        <v/>
      </c>
      <c r="L5173" s="7">
        <f>MAR1!$B$6+MAR1!$C$6*COS(2*PI()*$C5173/365)+MAR1!$D$6*SIN(2*PI()*$C5173/365)</f>
        <v/>
      </c>
      <c r="M5173" s="7">
        <f>MAR1!$B$7+MAR1!$C$7*COS(2*PI()*$C5173/365)+MAR1!$D$7*SIN(2*PI()*$C5173/365)</f>
        <v/>
      </c>
      <c r="N5173" s="7">
        <f>F5173-K5173</f>
        <v/>
      </c>
      <c r="O5173" s="7">
        <f>G5173-L5173</f>
        <v/>
      </c>
      <c r="P5173" s="7">
        <f>H5173-M5173</f>
        <v/>
      </c>
      <c r="Q5173" s="7">
        <f>IF($I5173=1,(N5173-MAR1!$B$11)/MAR1!$D$11,(N5173-MAR1!$C$11)/MAR1!$E$11)</f>
        <v/>
      </c>
      <c r="R5173" s="7">
        <f>IF($I5173=1,(O5173-MAR1!$B$12)/MAR1!$D$12,(O5173-MAR1!$C$12)/MAR1!$E$12)</f>
        <v/>
      </c>
      <c r="S5173" s="7">
        <f>IF($I5173=1,(P5173-MAR1!$B$13)/MAR1!$D$13,(P5173-MAR1!$C$13)/MAR1!$E$13)</f>
        <v/>
      </c>
    </row>
    <row r="5174">
      <c r="A5174" s="5" t="n">
        <v>5173</v>
      </c>
      <c r="B5174" s="5" t="n">
        <v>15</v>
      </c>
      <c r="C5174" s="5" t="n">
        <v>63</v>
      </c>
      <c r="D5174" s="5" t="n">
        <v>3</v>
      </c>
      <c r="E5174" s="5" t="n">
        <v>0</v>
      </c>
      <c r="F5174" s="5" t="n">
        <v>35.6</v>
      </c>
      <c r="G5174" s="5" t="n">
        <v>17.2</v>
      </c>
      <c r="H5174" s="5" t="n">
        <v>19.53</v>
      </c>
      <c r="I5174" s="6">
        <f>IF(E5174&gt;=Markov!$B$3,1,0)</f>
        <v/>
      </c>
      <c r="J5174" s="6">
        <f>I5173</f>
        <v/>
      </c>
      <c r="K5174" s="7">
        <f>MAR1!$B$5+MAR1!$C$5*COS(2*PI()*$C5174/365)+MAR1!$D$5*SIN(2*PI()*$C5174/365)</f>
        <v/>
      </c>
      <c r="L5174" s="7">
        <f>MAR1!$B$6+MAR1!$C$6*COS(2*PI()*$C5174/365)+MAR1!$D$6*SIN(2*PI()*$C5174/365)</f>
        <v/>
      </c>
      <c r="M5174" s="7">
        <f>MAR1!$B$7+MAR1!$C$7*COS(2*PI()*$C5174/365)+MAR1!$D$7*SIN(2*PI()*$C5174/365)</f>
        <v/>
      </c>
      <c r="N5174" s="7">
        <f>F5174-K5174</f>
        <v/>
      </c>
      <c r="O5174" s="7">
        <f>G5174-L5174</f>
        <v/>
      </c>
      <c r="P5174" s="7">
        <f>H5174-M5174</f>
        <v/>
      </c>
      <c r="Q5174" s="7">
        <f>IF($I5174=1,(N5174-MAR1!$B$11)/MAR1!$D$11,(N5174-MAR1!$C$11)/MAR1!$E$11)</f>
        <v/>
      </c>
      <c r="R5174" s="7">
        <f>IF($I5174=1,(O5174-MAR1!$B$12)/MAR1!$D$12,(O5174-MAR1!$C$12)/MAR1!$E$12)</f>
        <v/>
      </c>
      <c r="S5174" s="7">
        <f>IF($I5174=1,(P5174-MAR1!$B$13)/MAR1!$D$13,(P5174-MAR1!$C$13)/MAR1!$E$13)</f>
        <v/>
      </c>
    </row>
    <row r="5175">
      <c r="A5175" s="5" t="n">
        <v>5174</v>
      </c>
      <c r="B5175" s="5" t="n">
        <v>15</v>
      </c>
      <c r="C5175" s="5" t="n">
        <v>64</v>
      </c>
      <c r="D5175" s="5" t="n">
        <v>3</v>
      </c>
      <c r="E5175" s="5" t="n">
        <v>0</v>
      </c>
      <c r="F5175" s="5" t="n">
        <v>35.1</v>
      </c>
      <c r="G5175" s="5" t="n">
        <v>20</v>
      </c>
      <c r="H5175" s="5" t="n">
        <v>19.08</v>
      </c>
      <c r="I5175" s="6">
        <f>IF(E5175&gt;=Markov!$B$3,1,0)</f>
        <v/>
      </c>
      <c r="J5175" s="6">
        <f>I5174</f>
        <v/>
      </c>
      <c r="K5175" s="7">
        <f>MAR1!$B$5+MAR1!$C$5*COS(2*PI()*$C5175/365)+MAR1!$D$5*SIN(2*PI()*$C5175/365)</f>
        <v/>
      </c>
      <c r="L5175" s="7">
        <f>MAR1!$B$6+MAR1!$C$6*COS(2*PI()*$C5175/365)+MAR1!$D$6*SIN(2*PI()*$C5175/365)</f>
        <v/>
      </c>
      <c r="M5175" s="7">
        <f>MAR1!$B$7+MAR1!$C$7*COS(2*PI()*$C5175/365)+MAR1!$D$7*SIN(2*PI()*$C5175/365)</f>
        <v/>
      </c>
      <c r="N5175" s="7">
        <f>F5175-K5175</f>
        <v/>
      </c>
      <c r="O5175" s="7">
        <f>G5175-L5175</f>
        <v/>
      </c>
      <c r="P5175" s="7">
        <f>H5175-M5175</f>
        <v/>
      </c>
      <c r="Q5175" s="7">
        <f>IF($I5175=1,(N5175-MAR1!$B$11)/MAR1!$D$11,(N5175-MAR1!$C$11)/MAR1!$E$11)</f>
        <v/>
      </c>
      <c r="R5175" s="7">
        <f>IF($I5175=1,(O5175-MAR1!$B$12)/MAR1!$D$12,(O5175-MAR1!$C$12)/MAR1!$E$12)</f>
        <v/>
      </c>
      <c r="S5175" s="7">
        <f>IF($I5175=1,(P5175-MAR1!$B$13)/MAR1!$D$13,(P5175-MAR1!$C$13)/MAR1!$E$13)</f>
        <v/>
      </c>
    </row>
    <row r="5176">
      <c r="A5176" s="5" t="n">
        <v>5175</v>
      </c>
      <c r="B5176" s="5" t="n">
        <v>15</v>
      </c>
      <c r="C5176" s="5" t="n">
        <v>65</v>
      </c>
      <c r="D5176" s="5" t="n">
        <v>3</v>
      </c>
      <c r="E5176" s="5" t="n">
        <v>0</v>
      </c>
      <c r="F5176" s="5" t="n">
        <v>38.3</v>
      </c>
      <c r="G5176" s="5" t="n">
        <v>20.7</v>
      </c>
      <c r="H5176" s="5" t="n">
        <v>21.1</v>
      </c>
      <c r="I5176" s="6">
        <f>IF(E5176&gt;=Markov!$B$3,1,0)</f>
        <v/>
      </c>
      <c r="J5176" s="6">
        <f>I5175</f>
        <v/>
      </c>
      <c r="K5176" s="7">
        <f>MAR1!$B$5+MAR1!$C$5*COS(2*PI()*$C5176/365)+MAR1!$D$5*SIN(2*PI()*$C5176/365)</f>
        <v/>
      </c>
      <c r="L5176" s="7">
        <f>MAR1!$B$6+MAR1!$C$6*COS(2*PI()*$C5176/365)+MAR1!$D$6*SIN(2*PI()*$C5176/365)</f>
        <v/>
      </c>
      <c r="M5176" s="7">
        <f>MAR1!$B$7+MAR1!$C$7*COS(2*PI()*$C5176/365)+MAR1!$D$7*SIN(2*PI()*$C5176/365)</f>
        <v/>
      </c>
      <c r="N5176" s="7">
        <f>F5176-K5176</f>
        <v/>
      </c>
      <c r="O5176" s="7">
        <f>G5176-L5176</f>
        <v/>
      </c>
      <c r="P5176" s="7">
        <f>H5176-M5176</f>
        <v/>
      </c>
      <c r="Q5176" s="7">
        <f>IF($I5176=1,(N5176-MAR1!$B$11)/MAR1!$D$11,(N5176-MAR1!$C$11)/MAR1!$E$11)</f>
        <v/>
      </c>
      <c r="R5176" s="7">
        <f>IF($I5176=1,(O5176-MAR1!$B$12)/MAR1!$D$12,(O5176-MAR1!$C$12)/MAR1!$E$12)</f>
        <v/>
      </c>
      <c r="S5176" s="7">
        <f>IF($I5176=1,(P5176-MAR1!$B$13)/MAR1!$D$13,(P5176-MAR1!$C$13)/MAR1!$E$13)</f>
        <v/>
      </c>
    </row>
    <row r="5177">
      <c r="A5177" s="5" t="n">
        <v>5176</v>
      </c>
      <c r="B5177" s="5" t="n">
        <v>15</v>
      </c>
      <c r="C5177" s="5" t="n">
        <v>66</v>
      </c>
      <c r="D5177" s="5" t="n">
        <v>3</v>
      </c>
      <c r="E5177" s="5" t="n">
        <v>0</v>
      </c>
      <c r="F5177" s="5" t="n">
        <v>39.1</v>
      </c>
      <c r="G5177" s="5" t="n">
        <v>21.2</v>
      </c>
      <c r="H5177" s="5" t="n">
        <v>18.6</v>
      </c>
      <c r="I5177" s="6">
        <f>IF(E5177&gt;=Markov!$B$3,1,0)</f>
        <v/>
      </c>
      <c r="J5177" s="6">
        <f>I5176</f>
        <v/>
      </c>
      <c r="K5177" s="7">
        <f>MAR1!$B$5+MAR1!$C$5*COS(2*PI()*$C5177/365)+MAR1!$D$5*SIN(2*PI()*$C5177/365)</f>
        <v/>
      </c>
      <c r="L5177" s="7">
        <f>MAR1!$B$6+MAR1!$C$6*COS(2*PI()*$C5177/365)+MAR1!$D$6*SIN(2*PI()*$C5177/365)</f>
        <v/>
      </c>
      <c r="M5177" s="7">
        <f>MAR1!$B$7+MAR1!$C$7*COS(2*PI()*$C5177/365)+MAR1!$D$7*SIN(2*PI()*$C5177/365)</f>
        <v/>
      </c>
      <c r="N5177" s="7">
        <f>F5177-K5177</f>
        <v/>
      </c>
      <c r="O5177" s="7">
        <f>G5177-L5177</f>
        <v/>
      </c>
      <c r="P5177" s="7">
        <f>H5177-M5177</f>
        <v/>
      </c>
      <c r="Q5177" s="7">
        <f>IF($I5177=1,(N5177-MAR1!$B$11)/MAR1!$D$11,(N5177-MAR1!$C$11)/MAR1!$E$11)</f>
        <v/>
      </c>
      <c r="R5177" s="7">
        <f>IF($I5177=1,(O5177-MAR1!$B$12)/MAR1!$D$12,(O5177-MAR1!$C$12)/MAR1!$E$12)</f>
        <v/>
      </c>
      <c r="S5177" s="7">
        <f>IF($I5177=1,(P5177-MAR1!$B$13)/MAR1!$D$13,(P5177-MAR1!$C$13)/MAR1!$E$13)</f>
        <v/>
      </c>
    </row>
    <row r="5178">
      <c r="A5178" s="5" t="n">
        <v>5177</v>
      </c>
      <c r="B5178" s="5" t="n">
        <v>15</v>
      </c>
      <c r="C5178" s="5" t="n">
        <v>67</v>
      </c>
      <c r="D5178" s="5" t="n">
        <v>3</v>
      </c>
      <c r="E5178" s="5" t="n">
        <v>0</v>
      </c>
      <c r="F5178" s="5" t="n">
        <v>40.9</v>
      </c>
      <c r="G5178" s="5" t="n">
        <v>23</v>
      </c>
      <c r="H5178" s="5" t="n">
        <v>22.73</v>
      </c>
      <c r="I5178" s="6">
        <f>IF(E5178&gt;=Markov!$B$3,1,0)</f>
        <v/>
      </c>
      <c r="J5178" s="6">
        <f>I5177</f>
        <v/>
      </c>
      <c r="K5178" s="7">
        <f>MAR1!$B$5+MAR1!$C$5*COS(2*PI()*$C5178/365)+MAR1!$D$5*SIN(2*PI()*$C5178/365)</f>
        <v/>
      </c>
      <c r="L5178" s="7">
        <f>MAR1!$B$6+MAR1!$C$6*COS(2*PI()*$C5178/365)+MAR1!$D$6*SIN(2*PI()*$C5178/365)</f>
        <v/>
      </c>
      <c r="M5178" s="7">
        <f>MAR1!$B$7+MAR1!$C$7*COS(2*PI()*$C5178/365)+MAR1!$D$7*SIN(2*PI()*$C5178/365)</f>
        <v/>
      </c>
      <c r="N5178" s="7">
        <f>F5178-K5178</f>
        <v/>
      </c>
      <c r="O5178" s="7">
        <f>G5178-L5178</f>
        <v/>
      </c>
      <c r="P5178" s="7">
        <f>H5178-M5178</f>
        <v/>
      </c>
      <c r="Q5178" s="7">
        <f>IF($I5178=1,(N5178-MAR1!$B$11)/MAR1!$D$11,(N5178-MAR1!$C$11)/MAR1!$E$11)</f>
        <v/>
      </c>
      <c r="R5178" s="7">
        <f>IF($I5178=1,(O5178-MAR1!$B$12)/MAR1!$D$12,(O5178-MAR1!$C$12)/MAR1!$E$12)</f>
        <v/>
      </c>
      <c r="S5178" s="7">
        <f>IF($I5178=1,(P5178-MAR1!$B$13)/MAR1!$D$13,(P5178-MAR1!$C$13)/MAR1!$E$13)</f>
        <v/>
      </c>
    </row>
    <row r="5179">
      <c r="A5179" s="5" t="n">
        <v>5178</v>
      </c>
      <c r="B5179" s="5" t="n">
        <v>15</v>
      </c>
      <c r="C5179" s="5" t="n">
        <v>68</v>
      </c>
      <c r="D5179" s="5" t="n">
        <v>3</v>
      </c>
      <c r="E5179" s="5" t="n">
        <v>0</v>
      </c>
      <c r="F5179" s="5" t="n">
        <v>37.8</v>
      </c>
      <c r="G5179" s="5" t="n">
        <v>22</v>
      </c>
      <c r="H5179" s="5" t="n">
        <v>23.26</v>
      </c>
      <c r="I5179" s="6">
        <f>IF(E5179&gt;=Markov!$B$3,1,0)</f>
        <v/>
      </c>
      <c r="J5179" s="6">
        <f>I5178</f>
        <v/>
      </c>
      <c r="K5179" s="7">
        <f>MAR1!$B$5+MAR1!$C$5*COS(2*PI()*$C5179/365)+MAR1!$D$5*SIN(2*PI()*$C5179/365)</f>
        <v/>
      </c>
      <c r="L5179" s="7">
        <f>MAR1!$B$6+MAR1!$C$6*COS(2*PI()*$C5179/365)+MAR1!$D$6*SIN(2*PI()*$C5179/365)</f>
        <v/>
      </c>
      <c r="M5179" s="7">
        <f>MAR1!$B$7+MAR1!$C$7*COS(2*PI()*$C5179/365)+MAR1!$D$7*SIN(2*PI()*$C5179/365)</f>
        <v/>
      </c>
      <c r="N5179" s="7">
        <f>F5179-K5179</f>
        <v/>
      </c>
      <c r="O5179" s="7">
        <f>G5179-L5179</f>
        <v/>
      </c>
      <c r="P5179" s="7">
        <f>H5179-M5179</f>
        <v/>
      </c>
      <c r="Q5179" s="7">
        <f>IF($I5179=1,(N5179-MAR1!$B$11)/MAR1!$D$11,(N5179-MAR1!$C$11)/MAR1!$E$11)</f>
        <v/>
      </c>
      <c r="R5179" s="7">
        <f>IF($I5179=1,(O5179-MAR1!$B$12)/MAR1!$D$12,(O5179-MAR1!$C$12)/MAR1!$E$12)</f>
        <v/>
      </c>
      <c r="S5179" s="7">
        <f>IF($I5179=1,(P5179-MAR1!$B$13)/MAR1!$D$13,(P5179-MAR1!$C$13)/MAR1!$E$13)</f>
        <v/>
      </c>
    </row>
    <row r="5180">
      <c r="A5180" s="5" t="n">
        <v>5179</v>
      </c>
      <c r="B5180" s="5" t="n">
        <v>15</v>
      </c>
      <c r="C5180" s="5" t="n">
        <v>69</v>
      </c>
      <c r="D5180" s="5" t="n">
        <v>3</v>
      </c>
      <c r="E5180" s="5" t="n">
        <v>0</v>
      </c>
      <c r="F5180" s="5" t="n">
        <v>38.8</v>
      </c>
      <c r="G5180" s="5" t="n">
        <v>21.3</v>
      </c>
      <c r="H5180" s="5" t="n">
        <v>25.13</v>
      </c>
      <c r="I5180" s="6">
        <f>IF(E5180&gt;=Markov!$B$3,1,0)</f>
        <v/>
      </c>
      <c r="J5180" s="6">
        <f>I5179</f>
        <v/>
      </c>
      <c r="K5180" s="7">
        <f>MAR1!$B$5+MAR1!$C$5*COS(2*PI()*$C5180/365)+MAR1!$D$5*SIN(2*PI()*$C5180/365)</f>
        <v/>
      </c>
      <c r="L5180" s="7">
        <f>MAR1!$B$6+MAR1!$C$6*COS(2*PI()*$C5180/365)+MAR1!$D$6*SIN(2*PI()*$C5180/365)</f>
        <v/>
      </c>
      <c r="M5180" s="7">
        <f>MAR1!$B$7+MAR1!$C$7*COS(2*PI()*$C5180/365)+MAR1!$D$7*SIN(2*PI()*$C5180/365)</f>
        <v/>
      </c>
      <c r="N5180" s="7">
        <f>F5180-K5180</f>
        <v/>
      </c>
      <c r="O5180" s="7">
        <f>G5180-L5180</f>
        <v/>
      </c>
      <c r="P5180" s="7">
        <f>H5180-M5180</f>
        <v/>
      </c>
      <c r="Q5180" s="7">
        <f>IF($I5180=1,(N5180-MAR1!$B$11)/MAR1!$D$11,(N5180-MAR1!$C$11)/MAR1!$E$11)</f>
        <v/>
      </c>
      <c r="R5180" s="7">
        <f>IF($I5180=1,(O5180-MAR1!$B$12)/MAR1!$D$12,(O5180-MAR1!$C$12)/MAR1!$E$12)</f>
        <v/>
      </c>
      <c r="S5180" s="7">
        <f>IF($I5180=1,(P5180-MAR1!$B$13)/MAR1!$D$13,(P5180-MAR1!$C$13)/MAR1!$E$13)</f>
        <v/>
      </c>
    </row>
    <row r="5181">
      <c r="A5181" s="5" t="n">
        <v>5180</v>
      </c>
      <c r="B5181" s="5" t="n">
        <v>15</v>
      </c>
      <c r="C5181" s="5" t="n">
        <v>70</v>
      </c>
      <c r="D5181" s="5" t="n">
        <v>3</v>
      </c>
      <c r="E5181" s="5" t="n">
        <v>0</v>
      </c>
      <c r="F5181" s="5" t="n">
        <v>38.8</v>
      </c>
      <c r="G5181" s="5" t="n">
        <v>20.7</v>
      </c>
      <c r="H5181" s="5" t="n">
        <v>23.52</v>
      </c>
      <c r="I5181" s="6">
        <f>IF(E5181&gt;=Markov!$B$3,1,0)</f>
        <v/>
      </c>
      <c r="J5181" s="6">
        <f>I5180</f>
        <v/>
      </c>
      <c r="K5181" s="7">
        <f>MAR1!$B$5+MAR1!$C$5*COS(2*PI()*$C5181/365)+MAR1!$D$5*SIN(2*PI()*$C5181/365)</f>
        <v/>
      </c>
      <c r="L5181" s="7">
        <f>MAR1!$B$6+MAR1!$C$6*COS(2*PI()*$C5181/365)+MAR1!$D$6*SIN(2*PI()*$C5181/365)</f>
        <v/>
      </c>
      <c r="M5181" s="7">
        <f>MAR1!$B$7+MAR1!$C$7*COS(2*PI()*$C5181/365)+MAR1!$D$7*SIN(2*PI()*$C5181/365)</f>
        <v/>
      </c>
      <c r="N5181" s="7">
        <f>F5181-K5181</f>
        <v/>
      </c>
      <c r="O5181" s="7">
        <f>G5181-L5181</f>
        <v/>
      </c>
      <c r="P5181" s="7">
        <f>H5181-M5181</f>
        <v/>
      </c>
      <c r="Q5181" s="7">
        <f>IF($I5181=1,(N5181-MAR1!$B$11)/MAR1!$D$11,(N5181-MAR1!$C$11)/MAR1!$E$11)</f>
        <v/>
      </c>
      <c r="R5181" s="7">
        <f>IF($I5181=1,(O5181-MAR1!$B$12)/MAR1!$D$12,(O5181-MAR1!$C$12)/MAR1!$E$12)</f>
        <v/>
      </c>
      <c r="S5181" s="7">
        <f>IF($I5181=1,(P5181-MAR1!$B$13)/MAR1!$D$13,(P5181-MAR1!$C$13)/MAR1!$E$13)</f>
        <v/>
      </c>
    </row>
    <row r="5182">
      <c r="A5182" s="5" t="n">
        <v>5181</v>
      </c>
      <c r="B5182" s="5" t="n">
        <v>15</v>
      </c>
      <c r="C5182" s="5" t="n">
        <v>71</v>
      </c>
      <c r="D5182" s="5" t="n">
        <v>3</v>
      </c>
      <c r="E5182" s="5" t="n">
        <v>0</v>
      </c>
      <c r="F5182" s="5" t="n">
        <v>35.8</v>
      </c>
      <c r="G5182" s="5" t="n">
        <v>21.4</v>
      </c>
      <c r="H5182" s="5" t="n">
        <v>22.11</v>
      </c>
      <c r="I5182" s="6">
        <f>IF(E5182&gt;=Markov!$B$3,1,0)</f>
        <v/>
      </c>
      <c r="J5182" s="6">
        <f>I5181</f>
        <v/>
      </c>
      <c r="K5182" s="7">
        <f>MAR1!$B$5+MAR1!$C$5*COS(2*PI()*$C5182/365)+MAR1!$D$5*SIN(2*PI()*$C5182/365)</f>
        <v/>
      </c>
      <c r="L5182" s="7">
        <f>MAR1!$B$6+MAR1!$C$6*COS(2*PI()*$C5182/365)+MAR1!$D$6*SIN(2*PI()*$C5182/365)</f>
        <v/>
      </c>
      <c r="M5182" s="7">
        <f>MAR1!$B$7+MAR1!$C$7*COS(2*PI()*$C5182/365)+MAR1!$D$7*SIN(2*PI()*$C5182/365)</f>
        <v/>
      </c>
      <c r="N5182" s="7">
        <f>F5182-K5182</f>
        <v/>
      </c>
      <c r="O5182" s="7">
        <f>G5182-L5182</f>
        <v/>
      </c>
      <c r="P5182" s="7">
        <f>H5182-M5182</f>
        <v/>
      </c>
      <c r="Q5182" s="7">
        <f>IF($I5182=1,(N5182-MAR1!$B$11)/MAR1!$D$11,(N5182-MAR1!$C$11)/MAR1!$E$11)</f>
        <v/>
      </c>
      <c r="R5182" s="7">
        <f>IF($I5182=1,(O5182-MAR1!$B$12)/MAR1!$D$12,(O5182-MAR1!$C$12)/MAR1!$E$12)</f>
        <v/>
      </c>
      <c r="S5182" s="7">
        <f>IF($I5182=1,(P5182-MAR1!$B$13)/MAR1!$D$13,(P5182-MAR1!$C$13)/MAR1!$E$13)</f>
        <v/>
      </c>
    </row>
    <row r="5183">
      <c r="A5183" s="5" t="n">
        <v>5182</v>
      </c>
      <c r="B5183" s="5" t="n">
        <v>15</v>
      </c>
      <c r="C5183" s="5" t="n">
        <v>72</v>
      </c>
      <c r="D5183" s="5" t="n">
        <v>3</v>
      </c>
      <c r="E5183" s="5" t="n">
        <v>0</v>
      </c>
      <c r="F5183" s="5" t="n">
        <v>34</v>
      </c>
      <c r="G5183" s="5" t="n">
        <v>19.1</v>
      </c>
      <c r="H5183" s="5" t="n">
        <v>19.44</v>
      </c>
      <c r="I5183" s="6">
        <f>IF(E5183&gt;=Markov!$B$3,1,0)</f>
        <v/>
      </c>
      <c r="J5183" s="6">
        <f>I5182</f>
        <v/>
      </c>
      <c r="K5183" s="7">
        <f>MAR1!$B$5+MAR1!$C$5*COS(2*PI()*$C5183/365)+MAR1!$D$5*SIN(2*PI()*$C5183/365)</f>
        <v/>
      </c>
      <c r="L5183" s="7">
        <f>MAR1!$B$6+MAR1!$C$6*COS(2*PI()*$C5183/365)+MAR1!$D$6*SIN(2*PI()*$C5183/365)</f>
        <v/>
      </c>
      <c r="M5183" s="7">
        <f>MAR1!$B$7+MAR1!$C$7*COS(2*PI()*$C5183/365)+MAR1!$D$7*SIN(2*PI()*$C5183/365)</f>
        <v/>
      </c>
      <c r="N5183" s="7">
        <f>F5183-K5183</f>
        <v/>
      </c>
      <c r="O5183" s="7">
        <f>G5183-L5183</f>
        <v/>
      </c>
      <c r="P5183" s="7">
        <f>H5183-M5183</f>
        <v/>
      </c>
      <c r="Q5183" s="7">
        <f>IF($I5183=1,(N5183-MAR1!$B$11)/MAR1!$D$11,(N5183-MAR1!$C$11)/MAR1!$E$11)</f>
        <v/>
      </c>
      <c r="R5183" s="7">
        <f>IF($I5183=1,(O5183-MAR1!$B$12)/MAR1!$D$12,(O5183-MAR1!$C$12)/MAR1!$E$12)</f>
        <v/>
      </c>
      <c r="S5183" s="7">
        <f>IF($I5183=1,(P5183-MAR1!$B$13)/MAR1!$D$13,(P5183-MAR1!$C$13)/MAR1!$E$13)</f>
        <v/>
      </c>
    </row>
    <row r="5184">
      <c r="A5184" s="5" t="n">
        <v>5183</v>
      </c>
      <c r="B5184" s="5" t="n">
        <v>15</v>
      </c>
      <c r="C5184" s="5" t="n">
        <v>73</v>
      </c>
      <c r="D5184" s="5" t="n">
        <v>3</v>
      </c>
      <c r="E5184" s="5" t="n">
        <v>0</v>
      </c>
      <c r="F5184" s="5" t="n">
        <v>35.4</v>
      </c>
      <c r="G5184" s="5" t="n">
        <v>20.3</v>
      </c>
      <c r="H5184" s="5" t="n">
        <v>23.04</v>
      </c>
      <c r="I5184" s="6">
        <f>IF(E5184&gt;=Markov!$B$3,1,0)</f>
        <v/>
      </c>
      <c r="J5184" s="6">
        <f>I5183</f>
        <v/>
      </c>
      <c r="K5184" s="7">
        <f>MAR1!$B$5+MAR1!$C$5*COS(2*PI()*$C5184/365)+MAR1!$D$5*SIN(2*PI()*$C5184/365)</f>
        <v/>
      </c>
      <c r="L5184" s="7">
        <f>MAR1!$B$6+MAR1!$C$6*COS(2*PI()*$C5184/365)+MAR1!$D$6*SIN(2*PI()*$C5184/365)</f>
        <v/>
      </c>
      <c r="M5184" s="7">
        <f>MAR1!$B$7+MAR1!$C$7*COS(2*PI()*$C5184/365)+MAR1!$D$7*SIN(2*PI()*$C5184/365)</f>
        <v/>
      </c>
      <c r="N5184" s="7">
        <f>F5184-K5184</f>
        <v/>
      </c>
      <c r="O5184" s="7">
        <f>G5184-L5184</f>
        <v/>
      </c>
      <c r="P5184" s="7">
        <f>H5184-M5184</f>
        <v/>
      </c>
      <c r="Q5184" s="7">
        <f>IF($I5184=1,(N5184-MAR1!$B$11)/MAR1!$D$11,(N5184-MAR1!$C$11)/MAR1!$E$11)</f>
        <v/>
      </c>
      <c r="R5184" s="7">
        <f>IF($I5184=1,(O5184-MAR1!$B$12)/MAR1!$D$12,(O5184-MAR1!$C$12)/MAR1!$E$12)</f>
        <v/>
      </c>
      <c r="S5184" s="7">
        <f>IF($I5184=1,(P5184-MAR1!$B$13)/MAR1!$D$13,(P5184-MAR1!$C$13)/MAR1!$E$13)</f>
        <v/>
      </c>
    </row>
    <row r="5185">
      <c r="A5185" s="5" t="n">
        <v>5184</v>
      </c>
      <c r="B5185" s="5" t="n">
        <v>15</v>
      </c>
      <c r="C5185" s="5" t="n">
        <v>74</v>
      </c>
      <c r="D5185" s="5" t="n">
        <v>3</v>
      </c>
      <c r="E5185" s="5" t="n">
        <v>0</v>
      </c>
      <c r="F5185" s="5" t="n">
        <v>34.3</v>
      </c>
      <c r="G5185" s="5" t="n">
        <v>19.5</v>
      </c>
      <c r="H5185" s="5" t="n">
        <v>18.81</v>
      </c>
      <c r="I5185" s="6">
        <f>IF(E5185&gt;=Markov!$B$3,1,0)</f>
        <v/>
      </c>
      <c r="J5185" s="6">
        <f>I5184</f>
        <v/>
      </c>
      <c r="K5185" s="7">
        <f>MAR1!$B$5+MAR1!$C$5*COS(2*PI()*$C5185/365)+MAR1!$D$5*SIN(2*PI()*$C5185/365)</f>
        <v/>
      </c>
      <c r="L5185" s="7">
        <f>MAR1!$B$6+MAR1!$C$6*COS(2*PI()*$C5185/365)+MAR1!$D$6*SIN(2*PI()*$C5185/365)</f>
        <v/>
      </c>
      <c r="M5185" s="7">
        <f>MAR1!$B$7+MAR1!$C$7*COS(2*PI()*$C5185/365)+MAR1!$D$7*SIN(2*PI()*$C5185/365)</f>
        <v/>
      </c>
      <c r="N5185" s="7">
        <f>F5185-K5185</f>
        <v/>
      </c>
      <c r="O5185" s="7">
        <f>G5185-L5185</f>
        <v/>
      </c>
      <c r="P5185" s="7">
        <f>H5185-M5185</f>
        <v/>
      </c>
      <c r="Q5185" s="7">
        <f>IF($I5185=1,(N5185-MAR1!$B$11)/MAR1!$D$11,(N5185-MAR1!$C$11)/MAR1!$E$11)</f>
        <v/>
      </c>
      <c r="R5185" s="7">
        <f>IF($I5185=1,(O5185-MAR1!$B$12)/MAR1!$D$12,(O5185-MAR1!$C$12)/MAR1!$E$12)</f>
        <v/>
      </c>
      <c r="S5185" s="7">
        <f>IF($I5185=1,(P5185-MAR1!$B$13)/MAR1!$D$13,(P5185-MAR1!$C$13)/MAR1!$E$13)</f>
        <v/>
      </c>
    </row>
    <row r="5186">
      <c r="A5186" s="5" t="n">
        <v>5185</v>
      </c>
      <c r="B5186" s="5" t="n">
        <v>15</v>
      </c>
      <c r="C5186" s="5" t="n">
        <v>75</v>
      </c>
      <c r="D5186" s="5" t="n">
        <v>3</v>
      </c>
      <c r="E5186" s="5" t="n">
        <v>0</v>
      </c>
      <c r="F5186" s="5" t="n">
        <v>36.2</v>
      </c>
      <c r="G5186" s="5" t="n">
        <v>22.3</v>
      </c>
      <c r="H5186" s="5" t="n">
        <v>20.79</v>
      </c>
      <c r="I5186" s="6">
        <f>IF(E5186&gt;=Markov!$B$3,1,0)</f>
        <v/>
      </c>
      <c r="J5186" s="6">
        <f>I5185</f>
        <v/>
      </c>
      <c r="K5186" s="7">
        <f>MAR1!$B$5+MAR1!$C$5*COS(2*PI()*$C5186/365)+MAR1!$D$5*SIN(2*PI()*$C5186/365)</f>
        <v/>
      </c>
      <c r="L5186" s="7">
        <f>MAR1!$B$6+MAR1!$C$6*COS(2*PI()*$C5186/365)+MAR1!$D$6*SIN(2*PI()*$C5186/365)</f>
        <v/>
      </c>
      <c r="M5186" s="7">
        <f>MAR1!$B$7+MAR1!$C$7*COS(2*PI()*$C5186/365)+MAR1!$D$7*SIN(2*PI()*$C5186/365)</f>
        <v/>
      </c>
      <c r="N5186" s="7">
        <f>F5186-K5186</f>
        <v/>
      </c>
      <c r="O5186" s="7">
        <f>G5186-L5186</f>
        <v/>
      </c>
      <c r="P5186" s="7">
        <f>H5186-M5186</f>
        <v/>
      </c>
      <c r="Q5186" s="7">
        <f>IF($I5186=1,(N5186-MAR1!$B$11)/MAR1!$D$11,(N5186-MAR1!$C$11)/MAR1!$E$11)</f>
        <v/>
      </c>
      <c r="R5186" s="7">
        <f>IF($I5186=1,(O5186-MAR1!$B$12)/MAR1!$D$12,(O5186-MAR1!$C$12)/MAR1!$E$12)</f>
        <v/>
      </c>
      <c r="S5186" s="7">
        <f>IF($I5186=1,(P5186-MAR1!$B$13)/MAR1!$D$13,(P5186-MAR1!$C$13)/MAR1!$E$13)</f>
        <v/>
      </c>
    </row>
    <row r="5187">
      <c r="A5187" s="5" t="n">
        <v>5186</v>
      </c>
      <c r="B5187" s="5" t="n">
        <v>15</v>
      </c>
      <c r="C5187" s="5" t="n">
        <v>76</v>
      </c>
      <c r="D5187" s="5" t="n">
        <v>3</v>
      </c>
      <c r="E5187" s="5" t="n">
        <v>0</v>
      </c>
      <c r="F5187" s="5" t="n">
        <v>36.3</v>
      </c>
      <c r="G5187" s="5" t="n">
        <v>22.4</v>
      </c>
      <c r="H5187" s="5" t="n">
        <v>18.49</v>
      </c>
      <c r="I5187" s="6">
        <f>IF(E5187&gt;=Markov!$B$3,1,0)</f>
        <v/>
      </c>
      <c r="J5187" s="6">
        <f>I5186</f>
        <v/>
      </c>
      <c r="K5187" s="7">
        <f>MAR1!$B$5+MAR1!$C$5*COS(2*PI()*$C5187/365)+MAR1!$D$5*SIN(2*PI()*$C5187/365)</f>
        <v/>
      </c>
      <c r="L5187" s="7">
        <f>MAR1!$B$6+MAR1!$C$6*COS(2*PI()*$C5187/365)+MAR1!$D$6*SIN(2*PI()*$C5187/365)</f>
        <v/>
      </c>
      <c r="M5187" s="7">
        <f>MAR1!$B$7+MAR1!$C$7*COS(2*PI()*$C5187/365)+MAR1!$D$7*SIN(2*PI()*$C5187/365)</f>
        <v/>
      </c>
      <c r="N5187" s="7">
        <f>F5187-K5187</f>
        <v/>
      </c>
      <c r="O5187" s="7">
        <f>G5187-L5187</f>
        <v/>
      </c>
      <c r="P5187" s="7">
        <f>H5187-M5187</f>
        <v/>
      </c>
      <c r="Q5187" s="7">
        <f>IF($I5187=1,(N5187-MAR1!$B$11)/MAR1!$D$11,(N5187-MAR1!$C$11)/MAR1!$E$11)</f>
        <v/>
      </c>
      <c r="R5187" s="7">
        <f>IF($I5187=1,(O5187-MAR1!$B$12)/MAR1!$D$12,(O5187-MAR1!$C$12)/MAR1!$E$12)</f>
        <v/>
      </c>
      <c r="S5187" s="7">
        <f>IF($I5187=1,(P5187-MAR1!$B$13)/MAR1!$D$13,(P5187-MAR1!$C$13)/MAR1!$E$13)</f>
        <v/>
      </c>
    </row>
    <row r="5188">
      <c r="A5188" s="5" t="n">
        <v>5187</v>
      </c>
      <c r="B5188" s="5" t="n">
        <v>15</v>
      </c>
      <c r="C5188" s="5" t="n">
        <v>77</v>
      </c>
      <c r="D5188" s="5" t="n">
        <v>3</v>
      </c>
      <c r="E5188" s="5" t="n">
        <v>0</v>
      </c>
      <c r="F5188" s="5" t="n">
        <v>38.4</v>
      </c>
      <c r="G5188" s="5" t="n">
        <v>23.5</v>
      </c>
      <c r="H5188" s="5" t="n">
        <v>20.8</v>
      </c>
      <c r="I5188" s="6">
        <f>IF(E5188&gt;=Markov!$B$3,1,0)</f>
        <v/>
      </c>
      <c r="J5188" s="6">
        <f>I5187</f>
        <v/>
      </c>
      <c r="K5188" s="7">
        <f>MAR1!$B$5+MAR1!$C$5*COS(2*PI()*$C5188/365)+MAR1!$D$5*SIN(2*PI()*$C5188/365)</f>
        <v/>
      </c>
      <c r="L5188" s="7">
        <f>MAR1!$B$6+MAR1!$C$6*COS(2*PI()*$C5188/365)+MAR1!$D$6*SIN(2*PI()*$C5188/365)</f>
        <v/>
      </c>
      <c r="M5188" s="7">
        <f>MAR1!$B$7+MAR1!$C$7*COS(2*PI()*$C5188/365)+MAR1!$D$7*SIN(2*PI()*$C5188/365)</f>
        <v/>
      </c>
      <c r="N5188" s="7">
        <f>F5188-K5188</f>
        <v/>
      </c>
      <c r="O5188" s="7">
        <f>G5188-L5188</f>
        <v/>
      </c>
      <c r="P5188" s="7">
        <f>H5188-M5188</f>
        <v/>
      </c>
      <c r="Q5188" s="7">
        <f>IF($I5188=1,(N5188-MAR1!$B$11)/MAR1!$D$11,(N5188-MAR1!$C$11)/MAR1!$E$11)</f>
        <v/>
      </c>
      <c r="R5188" s="7">
        <f>IF($I5188=1,(O5188-MAR1!$B$12)/MAR1!$D$12,(O5188-MAR1!$C$12)/MAR1!$E$12)</f>
        <v/>
      </c>
      <c r="S5188" s="7">
        <f>IF($I5188=1,(P5188-MAR1!$B$13)/MAR1!$D$13,(P5188-MAR1!$C$13)/MAR1!$E$13)</f>
        <v/>
      </c>
    </row>
    <row r="5189">
      <c r="A5189" s="5" t="n">
        <v>5188</v>
      </c>
      <c r="B5189" s="5" t="n">
        <v>15</v>
      </c>
      <c r="C5189" s="5" t="n">
        <v>78</v>
      </c>
      <c r="D5189" s="5" t="n">
        <v>3</v>
      </c>
      <c r="E5189" s="5" t="n">
        <v>0</v>
      </c>
      <c r="F5189" s="5" t="n">
        <v>35.2</v>
      </c>
      <c r="G5189" s="5" t="n">
        <v>23</v>
      </c>
      <c r="H5189" s="5" t="n">
        <v>18.98</v>
      </c>
      <c r="I5189" s="6">
        <f>IF(E5189&gt;=Markov!$B$3,1,0)</f>
        <v/>
      </c>
      <c r="J5189" s="6">
        <f>I5188</f>
        <v/>
      </c>
      <c r="K5189" s="7">
        <f>MAR1!$B$5+MAR1!$C$5*COS(2*PI()*$C5189/365)+MAR1!$D$5*SIN(2*PI()*$C5189/365)</f>
        <v/>
      </c>
      <c r="L5189" s="7">
        <f>MAR1!$B$6+MAR1!$C$6*COS(2*PI()*$C5189/365)+MAR1!$D$6*SIN(2*PI()*$C5189/365)</f>
        <v/>
      </c>
      <c r="M5189" s="7">
        <f>MAR1!$B$7+MAR1!$C$7*COS(2*PI()*$C5189/365)+MAR1!$D$7*SIN(2*PI()*$C5189/365)</f>
        <v/>
      </c>
      <c r="N5189" s="7">
        <f>F5189-K5189</f>
        <v/>
      </c>
      <c r="O5189" s="7">
        <f>G5189-L5189</f>
        <v/>
      </c>
      <c r="P5189" s="7">
        <f>H5189-M5189</f>
        <v/>
      </c>
      <c r="Q5189" s="7">
        <f>IF($I5189=1,(N5189-MAR1!$B$11)/MAR1!$D$11,(N5189-MAR1!$C$11)/MAR1!$E$11)</f>
        <v/>
      </c>
      <c r="R5189" s="7">
        <f>IF($I5189=1,(O5189-MAR1!$B$12)/MAR1!$D$12,(O5189-MAR1!$C$12)/MAR1!$E$12)</f>
        <v/>
      </c>
      <c r="S5189" s="7">
        <f>IF($I5189=1,(P5189-MAR1!$B$13)/MAR1!$D$13,(P5189-MAR1!$C$13)/MAR1!$E$13)</f>
        <v/>
      </c>
    </row>
    <row r="5190">
      <c r="A5190" s="5" t="n">
        <v>5189</v>
      </c>
      <c r="B5190" s="5" t="n">
        <v>15</v>
      </c>
      <c r="C5190" s="5" t="n">
        <v>79</v>
      </c>
      <c r="D5190" s="5" t="n">
        <v>3</v>
      </c>
      <c r="E5190" s="5" t="n">
        <v>0</v>
      </c>
      <c r="F5190" s="5" t="n">
        <v>33.2</v>
      </c>
      <c r="G5190" s="5" t="n">
        <v>23.9</v>
      </c>
      <c r="H5190" s="5" t="n">
        <v>16.74</v>
      </c>
      <c r="I5190" s="6">
        <f>IF(E5190&gt;=Markov!$B$3,1,0)</f>
        <v/>
      </c>
      <c r="J5190" s="6">
        <f>I5189</f>
        <v/>
      </c>
      <c r="K5190" s="7">
        <f>MAR1!$B$5+MAR1!$C$5*COS(2*PI()*$C5190/365)+MAR1!$D$5*SIN(2*PI()*$C5190/365)</f>
        <v/>
      </c>
      <c r="L5190" s="7">
        <f>MAR1!$B$6+MAR1!$C$6*COS(2*PI()*$C5190/365)+MAR1!$D$6*SIN(2*PI()*$C5190/365)</f>
        <v/>
      </c>
      <c r="M5190" s="7">
        <f>MAR1!$B$7+MAR1!$C$7*COS(2*PI()*$C5190/365)+MAR1!$D$7*SIN(2*PI()*$C5190/365)</f>
        <v/>
      </c>
      <c r="N5190" s="7">
        <f>F5190-K5190</f>
        <v/>
      </c>
      <c r="O5190" s="7">
        <f>G5190-L5190</f>
        <v/>
      </c>
      <c r="P5190" s="7">
        <f>H5190-M5190</f>
        <v/>
      </c>
      <c r="Q5190" s="7">
        <f>IF($I5190=1,(N5190-MAR1!$B$11)/MAR1!$D$11,(N5190-MAR1!$C$11)/MAR1!$E$11)</f>
        <v/>
      </c>
      <c r="R5190" s="7">
        <f>IF($I5190=1,(O5190-MAR1!$B$12)/MAR1!$D$12,(O5190-MAR1!$C$12)/MAR1!$E$12)</f>
        <v/>
      </c>
      <c r="S5190" s="7">
        <f>IF($I5190=1,(P5190-MAR1!$B$13)/MAR1!$D$13,(P5190-MAR1!$C$13)/MAR1!$E$13)</f>
        <v/>
      </c>
    </row>
    <row r="5191">
      <c r="A5191" s="5" t="n">
        <v>5190</v>
      </c>
      <c r="B5191" s="5" t="n">
        <v>15</v>
      </c>
      <c r="C5191" s="5" t="n">
        <v>80</v>
      </c>
      <c r="D5191" s="5" t="n">
        <v>3</v>
      </c>
      <c r="E5191" s="5" t="n">
        <v>0</v>
      </c>
      <c r="F5191" s="5" t="n">
        <v>36</v>
      </c>
      <c r="G5191" s="5" t="n">
        <v>21.9</v>
      </c>
      <c r="H5191" s="5" t="n">
        <v>27.17</v>
      </c>
      <c r="I5191" s="6">
        <f>IF(E5191&gt;=Markov!$B$3,1,0)</f>
        <v/>
      </c>
      <c r="J5191" s="6">
        <f>I5190</f>
        <v/>
      </c>
      <c r="K5191" s="7">
        <f>MAR1!$B$5+MAR1!$C$5*COS(2*PI()*$C5191/365)+MAR1!$D$5*SIN(2*PI()*$C5191/365)</f>
        <v/>
      </c>
      <c r="L5191" s="7">
        <f>MAR1!$B$6+MAR1!$C$6*COS(2*PI()*$C5191/365)+MAR1!$D$6*SIN(2*PI()*$C5191/365)</f>
        <v/>
      </c>
      <c r="M5191" s="7">
        <f>MAR1!$B$7+MAR1!$C$7*COS(2*PI()*$C5191/365)+MAR1!$D$7*SIN(2*PI()*$C5191/365)</f>
        <v/>
      </c>
      <c r="N5191" s="7">
        <f>F5191-K5191</f>
        <v/>
      </c>
      <c r="O5191" s="7">
        <f>G5191-L5191</f>
        <v/>
      </c>
      <c r="P5191" s="7">
        <f>H5191-M5191</f>
        <v/>
      </c>
      <c r="Q5191" s="7">
        <f>IF($I5191=1,(N5191-MAR1!$B$11)/MAR1!$D$11,(N5191-MAR1!$C$11)/MAR1!$E$11)</f>
        <v/>
      </c>
      <c r="R5191" s="7">
        <f>IF($I5191=1,(O5191-MAR1!$B$12)/MAR1!$D$12,(O5191-MAR1!$C$12)/MAR1!$E$12)</f>
        <v/>
      </c>
      <c r="S5191" s="7">
        <f>IF($I5191=1,(P5191-MAR1!$B$13)/MAR1!$D$13,(P5191-MAR1!$C$13)/MAR1!$E$13)</f>
        <v/>
      </c>
    </row>
    <row r="5192">
      <c r="A5192" s="5" t="n">
        <v>5191</v>
      </c>
      <c r="B5192" s="5" t="n">
        <v>15</v>
      </c>
      <c r="C5192" s="5" t="n">
        <v>81</v>
      </c>
      <c r="D5192" s="5" t="n">
        <v>3</v>
      </c>
      <c r="E5192" s="5" t="n">
        <v>0</v>
      </c>
      <c r="F5192" s="5" t="n">
        <v>33.6</v>
      </c>
      <c r="G5192" s="5" t="n">
        <v>22.8</v>
      </c>
      <c r="H5192" s="5" t="n">
        <v>22.31</v>
      </c>
      <c r="I5192" s="6">
        <f>IF(E5192&gt;=Markov!$B$3,1,0)</f>
        <v/>
      </c>
      <c r="J5192" s="6">
        <f>I5191</f>
        <v/>
      </c>
      <c r="K5192" s="7">
        <f>MAR1!$B$5+MAR1!$C$5*COS(2*PI()*$C5192/365)+MAR1!$D$5*SIN(2*PI()*$C5192/365)</f>
        <v/>
      </c>
      <c r="L5192" s="7">
        <f>MAR1!$B$6+MAR1!$C$6*COS(2*PI()*$C5192/365)+MAR1!$D$6*SIN(2*PI()*$C5192/365)</f>
        <v/>
      </c>
      <c r="M5192" s="7">
        <f>MAR1!$B$7+MAR1!$C$7*COS(2*PI()*$C5192/365)+MAR1!$D$7*SIN(2*PI()*$C5192/365)</f>
        <v/>
      </c>
      <c r="N5192" s="7">
        <f>F5192-K5192</f>
        <v/>
      </c>
      <c r="O5192" s="7">
        <f>G5192-L5192</f>
        <v/>
      </c>
      <c r="P5192" s="7">
        <f>H5192-M5192</f>
        <v/>
      </c>
      <c r="Q5192" s="7">
        <f>IF($I5192=1,(N5192-MAR1!$B$11)/MAR1!$D$11,(N5192-MAR1!$C$11)/MAR1!$E$11)</f>
        <v/>
      </c>
      <c r="R5192" s="7">
        <f>IF($I5192=1,(O5192-MAR1!$B$12)/MAR1!$D$12,(O5192-MAR1!$C$12)/MAR1!$E$12)</f>
        <v/>
      </c>
      <c r="S5192" s="7">
        <f>IF($I5192=1,(P5192-MAR1!$B$13)/MAR1!$D$13,(P5192-MAR1!$C$13)/MAR1!$E$13)</f>
        <v/>
      </c>
    </row>
    <row r="5193">
      <c r="A5193" s="5" t="n">
        <v>5192</v>
      </c>
      <c r="B5193" s="5" t="n">
        <v>15</v>
      </c>
      <c r="C5193" s="5" t="n">
        <v>82</v>
      </c>
      <c r="D5193" s="5" t="n">
        <v>3</v>
      </c>
      <c r="E5193" s="5" t="n">
        <v>0</v>
      </c>
      <c r="F5193" s="5" t="n">
        <v>38</v>
      </c>
      <c r="G5193" s="5" t="n">
        <v>21.1</v>
      </c>
      <c r="H5193" s="5" t="n">
        <v>25.46</v>
      </c>
      <c r="I5193" s="6">
        <f>IF(E5193&gt;=Markov!$B$3,1,0)</f>
        <v/>
      </c>
      <c r="J5193" s="6">
        <f>I5192</f>
        <v/>
      </c>
      <c r="K5193" s="7">
        <f>MAR1!$B$5+MAR1!$C$5*COS(2*PI()*$C5193/365)+MAR1!$D$5*SIN(2*PI()*$C5193/365)</f>
        <v/>
      </c>
      <c r="L5193" s="7">
        <f>MAR1!$B$6+MAR1!$C$6*COS(2*PI()*$C5193/365)+MAR1!$D$6*SIN(2*PI()*$C5193/365)</f>
        <v/>
      </c>
      <c r="M5193" s="7">
        <f>MAR1!$B$7+MAR1!$C$7*COS(2*PI()*$C5193/365)+MAR1!$D$7*SIN(2*PI()*$C5193/365)</f>
        <v/>
      </c>
      <c r="N5193" s="7">
        <f>F5193-K5193</f>
        <v/>
      </c>
      <c r="O5193" s="7">
        <f>G5193-L5193</f>
        <v/>
      </c>
      <c r="P5193" s="7">
        <f>H5193-M5193</f>
        <v/>
      </c>
      <c r="Q5193" s="7">
        <f>IF($I5193=1,(N5193-MAR1!$B$11)/MAR1!$D$11,(N5193-MAR1!$C$11)/MAR1!$E$11)</f>
        <v/>
      </c>
      <c r="R5193" s="7">
        <f>IF($I5193=1,(O5193-MAR1!$B$12)/MAR1!$D$12,(O5193-MAR1!$C$12)/MAR1!$E$12)</f>
        <v/>
      </c>
      <c r="S5193" s="7">
        <f>IF($I5193=1,(P5193-MAR1!$B$13)/MAR1!$D$13,(P5193-MAR1!$C$13)/MAR1!$E$13)</f>
        <v/>
      </c>
    </row>
    <row r="5194">
      <c r="A5194" s="5" t="n">
        <v>5193</v>
      </c>
      <c r="B5194" s="5" t="n">
        <v>15</v>
      </c>
      <c r="C5194" s="5" t="n">
        <v>83</v>
      </c>
      <c r="D5194" s="5" t="n">
        <v>3</v>
      </c>
      <c r="E5194" s="5" t="n">
        <v>0</v>
      </c>
      <c r="F5194" s="5" t="n">
        <v>36.4</v>
      </c>
      <c r="G5194" s="5" t="n">
        <v>19</v>
      </c>
      <c r="H5194" s="5" t="n">
        <v>18.55</v>
      </c>
      <c r="I5194" s="6">
        <f>IF(E5194&gt;=Markov!$B$3,1,0)</f>
        <v/>
      </c>
      <c r="J5194" s="6">
        <f>I5193</f>
        <v/>
      </c>
      <c r="K5194" s="7">
        <f>MAR1!$B$5+MAR1!$C$5*COS(2*PI()*$C5194/365)+MAR1!$D$5*SIN(2*PI()*$C5194/365)</f>
        <v/>
      </c>
      <c r="L5194" s="7">
        <f>MAR1!$B$6+MAR1!$C$6*COS(2*PI()*$C5194/365)+MAR1!$D$6*SIN(2*PI()*$C5194/365)</f>
        <v/>
      </c>
      <c r="M5194" s="7">
        <f>MAR1!$B$7+MAR1!$C$7*COS(2*PI()*$C5194/365)+MAR1!$D$7*SIN(2*PI()*$C5194/365)</f>
        <v/>
      </c>
      <c r="N5194" s="7">
        <f>F5194-K5194</f>
        <v/>
      </c>
      <c r="O5194" s="7">
        <f>G5194-L5194</f>
        <v/>
      </c>
      <c r="P5194" s="7">
        <f>H5194-M5194</f>
        <v/>
      </c>
      <c r="Q5194" s="7">
        <f>IF($I5194=1,(N5194-MAR1!$B$11)/MAR1!$D$11,(N5194-MAR1!$C$11)/MAR1!$E$11)</f>
        <v/>
      </c>
      <c r="R5194" s="7">
        <f>IF($I5194=1,(O5194-MAR1!$B$12)/MAR1!$D$12,(O5194-MAR1!$C$12)/MAR1!$E$12)</f>
        <v/>
      </c>
      <c r="S5194" s="7">
        <f>IF($I5194=1,(P5194-MAR1!$B$13)/MAR1!$D$13,(P5194-MAR1!$C$13)/MAR1!$E$13)</f>
        <v/>
      </c>
    </row>
    <row r="5195">
      <c r="A5195" s="5" t="n">
        <v>5194</v>
      </c>
      <c r="B5195" s="5" t="n">
        <v>15</v>
      </c>
      <c r="C5195" s="5" t="n">
        <v>84</v>
      </c>
      <c r="D5195" s="5" t="n">
        <v>3</v>
      </c>
      <c r="E5195" s="5" t="n">
        <v>0</v>
      </c>
      <c r="F5195" s="5" t="n">
        <v>35.6</v>
      </c>
      <c r="G5195" s="5" t="n">
        <v>20</v>
      </c>
      <c r="H5195" s="5" t="n">
        <v>15.26</v>
      </c>
      <c r="I5195" s="6">
        <f>IF(E5195&gt;=Markov!$B$3,1,0)</f>
        <v/>
      </c>
      <c r="J5195" s="6">
        <f>I5194</f>
        <v/>
      </c>
      <c r="K5195" s="7">
        <f>MAR1!$B$5+MAR1!$C$5*COS(2*PI()*$C5195/365)+MAR1!$D$5*SIN(2*PI()*$C5195/365)</f>
        <v/>
      </c>
      <c r="L5195" s="7">
        <f>MAR1!$B$6+MAR1!$C$6*COS(2*PI()*$C5195/365)+MAR1!$D$6*SIN(2*PI()*$C5195/365)</f>
        <v/>
      </c>
      <c r="M5195" s="7">
        <f>MAR1!$B$7+MAR1!$C$7*COS(2*PI()*$C5195/365)+MAR1!$D$7*SIN(2*PI()*$C5195/365)</f>
        <v/>
      </c>
      <c r="N5195" s="7">
        <f>F5195-K5195</f>
        <v/>
      </c>
      <c r="O5195" s="7">
        <f>G5195-L5195</f>
        <v/>
      </c>
      <c r="P5195" s="7">
        <f>H5195-M5195</f>
        <v/>
      </c>
      <c r="Q5195" s="7">
        <f>IF($I5195=1,(N5195-MAR1!$B$11)/MAR1!$D$11,(N5195-MAR1!$C$11)/MAR1!$E$11)</f>
        <v/>
      </c>
      <c r="R5195" s="7">
        <f>IF($I5195=1,(O5195-MAR1!$B$12)/MAR1!$D$12,(O5195-MAR1!$C$12)/MAR1!$E$12)</f>
        <v/>
      </c>
      <c r="S5195" s="7">
        <f>IF($I5195=1,(P5195-MAR1!$B$13)/MAR1!$D$13,(P5195-MAR1!$C$13)/MAR1!$E$13)</f>
        <v/>
      </c>
    </row>
    <row r="5196">
      <c r="A5196" s="5" t="n">
        <v>5195</v>
      </c>
      <c r="B5196" s="5" t="n">
        <v>15</v>
      </c>
      <c r="C5196" s="5" t="n">
        <v>85</v>
      </c>
      <c r="D5196" s="5" t="n">
        <v>3</v>
      </c>
      <c r="E5196" s="5" t="n">
        <v>0</v>
      </c>
      <c r="F5196" s="5" t="n">
        <v>36.9</v>
      </c>
      <c r="G5196" s="5" t="n">
        <v>21.3</v>
      </c>
      <c r="H5196" s="5" t="n">
        <v>19.36</v>
      </c>
      <c r="I5196" s="6">
        <f>IF(E5196&gt;=Markov!$B$3,1,0)</f>
        <v/>
      </c>
      <c r="J5196" s="6">
        <f>I5195</f>
        <v/>
      </c>
      <c r="K5196" s="7">
        <f>MAR1!$B$5+MAR1!$C$5*COS(2*PI()*$C5196/365)+MAR1!$D$5*SIN(2*PI()*$C5196/365)</f>
        <v/>
      </c>
      <c r="L5196" s="7">
        <f>MAR1!$B$6+MAR1!$C$6*COS(2*PI()*$C5196/365)+MAR1!$D$6*SIN(2*PI()*$C5196/365)</f>
        <v/>
      </c>
      <c r="M5196" s="7">
        <f>MAR1!$B$7+MAR1!$C$7*COS(2*PI()*$C5196/365)+MAR1!$D$7*SIN(2*PI()*$C5196/365)</f>
        <v/>
      </c>
      <c r="N5196" s="7">
        <f>F5196-K5196</f>
        <v/>
      </c>
      <c r="O5196" s="7">
        <f>G5196-L5196</f>
        <v/>
      </c>
      <c r="P5196" s="7">
        <f>H5196-M5196</f>
        <v/>
      </c>
      <c r="Q5196" s="7">
        <f>IF($I5196=1,(N5196-MAR1!$B$11)/MAR1!$D$11,(N5196-MAR1!$C$11)/MAR1!$E$11)</f>
        <v/>
      </c>
      <c r="R5196" s="7">
        <f>IF($I5196=1,(O5196-MAR1!$B$12)/MAR1!$D$12,(O5196-MAR1!$C$12)/MAR1!$E$12)</f>
        <v/>
      </c>
      <c r="S5196" s="7">
        <f>IF($I5196=1,(P5196-MAR1!$B$13)/MAR1!$D$13,(P5196-MAR1!$C$13)/MAR1!$E$13)</f>
        <v/>
      </c>
    </row>
    <row r="5197">
      <c r="A5197" s="5" t="n">
        <v>5196</v>
      </c>
      <c r="B5197" s="5" t="n">
        <v>15</v>
      </c>
      <c r="C5197" s="5" t="n">
        <v>86</v>
      </c>
      <c r="D5197" s="5" t="n">
        <v>3</v>
      </c>
      <c r="E5197" s="5" t="n">
        <v>0</v>
      </c>
      <c r="F5197" s="5" t="n">
        <v>39.9</v>
      </c>
      <c r="G5197" s="5" t="n">
        <v>22.8</v>
      </c>
      <c r="H5197" s="5" t="n">
        <v>18.26</v>
      </c>
      <c r="I5197" s="6">
        <f>IF(E5197&gt;=Markov!$B$3,1,0)</f>
        <v/>
      </c>
      <c r="J5197" s="6">
        <f>I5196</f>
        <v/>
      </c>
      <c r="K5197" s="7">
        <f>MAR1!$B$5+MAR1!$C$5*COS(2*PI()*$C5197/365)+MAR1!$D$5*SIN(2*PI()*$C5197/365)</f>
        <v/>
      </c>
      <c r="L5197" s="7">
        <f>MAR1!$B$6+MAR1!$C$6*COS(2*PI()*$C5197/365)+MAR1!$D$6*SIN(2*PI()*$C5197/365)</f>
        <v/>
      </c>
      <c r="M5197" s="7">
        <f>MAR1!$B$7+MAR1!$C$7*COS(2*PI()*$C5197/365)+MAR1!$D$7*SIN(2*PI()*$C5197/365)</f>
        <v/>
      </c>
      <c r="N5197" s="7">
        <f>F5197-K5197</f>
        <v/>
      </c>
      <c r="O5197" s="7">
        <f>G5197-L5197</f>
        <v/>
      </c>
      <c r="P5197" s="7">
        <f>H5197-M5197</f>
        <v/>
      </c>
      <c r="Q5197" s="7">
        <f>IF($I5197=1,(N5197-MAR1!$B$11)/MAR1!$D$11,(N5197-MAR1!$C$11)/MAR1!$E$11)</f>
        <v/>
      </c>
      <c r="R5197" s="7">
        <f>IF($I5197=1,(O5197-MAR1!$B$12)/MAR1!$D$12,(O5197-MAR1!$C$12)/MAR1!$E$12)</f>
        <v/>
      </c>
      <c r="S5197" s="7">
        <f>IF($I5197=1,(P5197-MAR1!$B$13)/MAR1!$D$13,(P5197-MAR1!$C$13)/MAR1!$E$13)</f>
        <v/>
      </c>
    </row>
    <row r="5198">
      <c r="A5198" s="5" t="n">
        <v>5197</v>
      </c>
      <c r="B5198" s="5" t="n">
        <v>15</v>
      </c>
      <c r="C5198" s="5" t="n">
        <v>87</v>
      </c>
      <c r="D5198" s="5" t="n">
        <v>3</v>
      </c>
      <c r="E5198" s="5" t="n">
        <v>0</v>
      </c>
      <c r="F5198" s="5" t="n">
        <v>39.4</v>
      </c>
      <c r="G5198" s="5" t="n">
        <v>22.9</v>
      </c>
      <c r="H5198" s="5" t="n">
        <v>26.52</v>
      </c>
      <c r="I5198" s="6">
        <f>IF(E5198&gt;=Markov!$B$3,1,0)</f>
        <v/>
      </c>
      <c r="J5198" s="6">
        <f>I5197</f>
        <v/>
      </c>
      <c r="K5198" s="7">
        <f>MAR1!$B$5+MAR1!$C$5*COS(2*PI()*$C5198/365)+MAR1!$D$5*SIN(2*PI()*$C5198/365)</f>
        <v/>
      </c>
      <c r="L5198" s="7">
        <f>MAR1!$B$6+MAR1!$C$6*COS(2*PI()*$C5198/365)+MAR1!$D$6*SIN(2*PI()*$C5198/365)</f>
        <v/>
      </c>
      <c r="M5198" s="7">
        <f>MAR1!$B$7+MAR1!$C$7*COS(2*PI()*$C5198/365)+MAR1!$D$7*SIN(2*PI()*$C5198/365)</f>
        <v/>
      </c>
      <c r="N5198" s="7">
        <f>F5198-K5198</f>
        <v/>
      </c>
      <c r="O5198" s="7">
        <f>G5198-L5198</f>
        <v/>
      </c>
      <c r="P5198" s="7">
        <f>H5198-M5198</f>
        <v/>
      </c>
      <c r="Q5198" s="7">
        <f>IF($I5198=1,(N5198-MAR1!$B$11)/MAR1!$D$11,(N5198-MAR1!$C$11)/MAR1!$E$11)</f>
        <v/>
      </c>
      <c r="R5198" s="7">
        <f>IF($I5198=1,(O5198-MAR1!$B$12)/MAR1!$D$12,(O5198-MAR1!$C$12)/MAR1!$E$12)</f>
        <v/>
      </c>
      <c r="S5198" s="7">
        <f>IF($I5198=1,(P5198-MAR1!$B$13)/MAR1!$D$13,(P5198-MAR1!$C$13)/MAR1!$E$13)</f>
        <v/>
      </c>
    </row>
    <row r="5199">
      <c r="A5199" s="5" t="n">
        <v>5198</v>
      </c>
      <c r="B5199" s="5" t="n">
        <v>15</v>
      </c>
      <c r="C5199" s="5" t="n">
        <v>88</v>
      </c>
      <c r="D5199" s="5" t="n">
        <v>3</v>
      </c>
      <c r="E5199" s="5" t="n">
        <v>0</v>
      </c>
      <c r="F5199" s="5" t="n">
        <v>38.9</v>
      </c>
      <c r="G5199" s="5" t="n">
        <v>22.3</v>
      </c>
      <c r="H5199" s="5" t="n">
        <v>21.78</v>
      </c>
      <c r="I5199" s="6">
        <f>IF(E5199&gt;=Markov!$B$3,1,0)</f>
        <v/>
      </c>
      <c r="J5199" s="6">
        <f>I5198</f>
        <v/>
      </c>
      <c r="K5199" s="7">
        <f>MAR1!$B$5+MAR1!$C$5*COS(2*PI()*$C5199/365)+MAR1!$D$5*SIN(2*PI()*$C5199/365)</f>
        <v/>
      </c>
      <c r="L5199" s="7">
        <f>MAR1!$B$6+MAR1!$C$6*COS(2*PI()*$C5199/365)+MAR1!$D$6*SIN(2*PI()*$C5199/365)</f>
        <v/>
      </c>
      <c r="M5199" s="7">
        <f>MAR1!$B$7+MAR1!$C$7*COS(2*PI()*$C5199/365)+MAR1!$D$7*SIN(2*PI()*$C5199/365)</f>
        <v/>
      </c>
      <c r="N5199" s="7">
        <f>F5199-K5199</f>
        <v/>
      </c>
      <c r="O5199" s="7">
        <f>G5199-L5199</f>
        <v/>
      </c>
      <c r="P5199" s="7">
        <f>H5199-M5199</f>
        <v/>
      </c>
      <c r="Q5199" s="7">
        <f>IF($I5199=1,(N5199-MAR1!$B$11)/MAR1!$D$11,(N5199-MAR1!$C$11)/MAR1!$E$11)</f>
        <v/>
      </c>
      <c r="R5199" s="7">
        <f>IF($I5199=1,(O5199-MAR1!$B$12)/MAR1!$D$12,(O5199-MAR1!$C$12)/MAR1!$E$12)</f>
        <v/>
      </c>
      <c r="S5199" s="7">
        <f>IF($I5199=1,(P5199-MAR1!$B$13)/MAR1!$D$13,(P5199-MAR1!$C$13)/MAR1!$E$13)</f>
        <v/>
      </c>
    </row>
    <row r="5200">
      <c r="A5200" s="5" t="n">
        <v>5199</v>
      </c>
      <c r="B5200" s="5" t="n">
        <v>15</v>
      </c>
      <c r="C5200" s="5" t="n">
        <v>89</v>
      </c>
      <c r="D5200" s="5" t="n">
        <v>3</v>
      </c>
      <c r="E5200" s="5" t="n">
        <v>0</v>
      </c>
      <c r="F5200" s="5" t="n">
        <v>40.7</v>
      </c>
      <c r="G5200" s="5" t="n">
        <v>25.2</v>
      </c>
      <c r="H5200" s="5" t="n">
        <v>24.9</v>
      </c>
      <c r="I5200" s="6">
        <f>IF(E5200&gt;=Markov!$B$3,1,0)</f>
        <v/>
      </c>
      <c r="J5200" s="6">
        <f>I5199</f>
        <v/>
      </c>
      <c r="K5200" s="7">
        <f>MAR1!$B$5+MAR1!$C$5*COS(2*PI()*$C5200/365)+MAR1!$D$5*SIN(2*PI()*$C5200/365)</f>
        <v/>
      </c>
      <c r="L5200" s="7">
        <f>MAR1!$B$6+MAR1!$C$6*COS(2*PI()*$C5200/365)+MAR1!$D$6*SIN(2*PI()*$C5200/365)</f>
        <v/>
      </c>
      <c r="M5200" s="7">
        <f>MAR1!$B$7+MAR1!$C$7*COS(2*PI()*$C5200/365)+MAR1!$D$7*SIN(2*PI()*$C5200/365)</f>
        <v/>
      </c>
      <c r="N5200" s="7">
        <f>F5200-K5200</f>
        <v/>
      </c>
      <c r="O5200" s="7">
        <f>G5200-L5200</f>
        <v/>
      </c>
      <c r="P5200" s="7">
        <f>H5200-M5200</f>
        <v/>
      </c>
      <c r="Q5200" s="7">
        <f>IF($I5200=1,(N5200-MAR1!$B$11)/MAR1!$D$11,(N5200-MAR1!$C$11)/MAR1!$E$11)</f>
        <v/>
      </c>
      <c r="R5200" s="7">
        <f>IF($I5200=1,(O5200-MAR1!$B$12)/MAR1!$D$12,(O5200-MAR1!$C$12)/MAR1!$E$12)</f>
        <v/>
      </c>
      <c r="S5200" s="7">
        <f>IF($I5200=1,(P5200-MAR1!$B$13)/MAR1!$D$13,(P5200-MAR1!$C$13)/MAR1!$E$13)</f>
        <v/>
      </c>
    </row>
    <row r="5201">
      <c r="A5201" s="5" t="n">
        <v>5200</v>
      </c>
      <c r="B5201" s="5" t="n">
        <v>15</v>
      </c>
      <c r="C5201" s="5" t="n">
        <v>90</v>
      </c>
      <c r="D5201" s="5" t="n">
        <v>3</v>
      </c>
      <c r="E5201" s="5" t="n">
        <v>0</v>
      </c>
      <c r="F5201" s="5" t="n">
        <v>35.5</v>
      </c>
      <c r="G5201" s="5" t="n">
        <v>23.5</v>
      </c>
      <c r="H5201" s="5" t="n">
        <v>24.27</v>
      </c>
      <c r="I5201" s="6">
        <f>IF(E5201&gt;=Markov!$B$3,1,0)</f>
        <v/>
      </c>
      <c r="J5201" s="6">
        <f>I5200</f>
        <v/>
      </c>
      <c r="K5201" s="7">
        <f>MAR1!$B$5+MAR1!$C$5*COS(2*PI()*$C5201/365)+MAR1!$D$5*SIN(2*PI()*$C5201/365)</f>
        <v/>
      </c>
      <c r="L5201" s="7">
        <f>MAR1!$B$6+MAR1!$C$6*COS(2*PI()*$C5201/365)+MAR1!$D$6*SIN(2*PI()*$C5201/365)</f>
        <v/>
      </c>
      <c r="M5201" s="7">
        <f>MAR1!$B$7+MAR1!$C$7*COS(2*PI()*$C5201/365)+MAR1!$D$7*SIN(2*PI()*$C5201/365)</f>
        <v/>
      </c>
      <c r="N5201" s="7">
        <f>F5201-K5201</f>
        <v/>
      </c>
      <c r="O5201" s="7">
        <f>G5201-L5201</f>
        <v/>
      </c>
      <c r="P5201" s="7">
        <f>H5201-M5201</f>
        <v/>
      </c>
      <c r="Q5201" s="7">
        <f>IF($I5201=1,(N5201-MAR1!$B$11)/MAR1!$D$11,(N5201-MAR1!$C$11)/MAR1!$E$11)</f>
        <v/>
      </c>
      <c r="R5201" s="7">
        <f>IF($I5201=1,(O5201-MAR1!$B$12)/MAR1!$D$12,(O5201-MAR1!$C$12)/MAR1!$E$12)</f>
        <v/>
      </c>
      <c r="S5201" s="7">
        <f>IF($I5201=1,(P5201-MAR1!$B$13)/MAR1!$D$13,(P5201-MAR1!$C$13)/MAR1!$E$13)</f>
        <v/>
      </c>
    </row>
    <row r="5202">
      <c r="A5202" s="5" t="n">
        <v>5201</v>
      </c>
      <c r="B5202" s="5" t="n">
        <v>15</v>
      </c>
      <c r="C5202" s="5" t="n">
        <v>91</v>
      </c>
      <c r="D5202" s="5" t="n">
        <v>4</v>
      </c>
      <c r="E5202" s="5" t="n">
        <v>0</v>
      </c>
      <c r="F5202" s="5" t="n">
        <v>36.9</v>
      </c>
      <c r="G5202" s="5" t="n">
        <v>23.2</v>
      </c>
      <c r="H5202" s="5" t="n">
        <v>26.12</v>
      </c>
      <c r="I5202" s="6">
        <f>IF(E5202&gt;=Markov!$B$3,1,0)</f>
        <v/>
      </c>
      <c r="J5202" s="6">
        <f>I5201</f>
        <v/>
      </c>
      <c r="K5202" s="7">
        <f>MAR1!$B$5+MAR1!$C$5*COS(2*PI()*$C5202/365)+MAR1!$D$5*SIN(2*PI()*$C5202/365)</f>
        <v/>
      </c>
      <c r="L5202" s="7">
        <f>MAR1!$B$6+MAR1!$C$6*COS(2*PI()*$C5202/365)+MAR1!$D$6*SIN(2*PI()*$C5202/365)</f>
        <v/>
      </c>
      <c r="M5202" s="7">
        <f>MAR1!$B$7+MAR1!$C$7*COS(2*PI()*$C5202/365)+MAR1!$D$7*SIN(2*PI()*$C5202/365)</f>
        <v/>
      </c>
      <c r="N5202" s="7">
        <f>F5202-K5202</f>
        <v/>
      </c>
      <c r="O5202" s="7">
        <f>G5202-L5202</f>
        <v/>
      </c>
      <c r="P5202" s="7">
        <f>H5202-M5202</f>
        <v/>
      </c>
      <c r="Q5202" s="7">
        <f>IF($I5202=1,(N5202-MAR1!$B$11)/MAR1!$D$11,(N5202-MAR1!$C$11)/MAR1!$E$11)</f>
        <v/>
      </c>
      <c r="R5202" s="7">
        <f>IF($I5202=1,(O5202-MAR1!$B$12)/MAR1!$D$12,(O5202-MAR1!$C$12)/MAR1!$E$12)</f>
        <v/>
      </c>
      <c r="S5202" s="7">
        <f>IF($I5202=1,(P5202-MAR1!$B$13)/MAR1!$D$13,(P5202-MAR1!$C$13)/MAR1!$E$13)</f>
        <v/>
      </c>
    </row>
    <row r="5203">
      <c r="A5203" s="5" t="n">
        <v>5202</v>
      </c>
      <c r="B5203" s="5" t="n">
        <v>15</v>
      </c>
      <c r="C5203" s="5" t="n">
        <v>92</v>
      </c>
      <c r="D5203" s="5" t="n">
        <v>4</v>
      </c>
      <c r="E5203" s="5" t="n">
        <v>0</v>
      </c>
      <c r="F5203" s="5" t="n">
        <v>35.5</v>
      </c>
      <c r="G5203" s="5" t="n">
        <v>21.3</v>
      </c>
      <c r="H5203" s="5" t="n">
        <v>28.28</v>
      </c>
      <c r="I5203" s="6">
        <f>IF(E5203&gt;=Markov!$B$3,1,0)</f>
        <v/>
      </c>
      <c r="J5203" s="6">
        <f>I5202</f>
        <v/>
      </c>
      <c r="K5203" s="7">
        <f>MAR1!$B$5+MAR1!$C$5*COS(2*PI()*$C5203/365)+MAR1!$D$5*SIN(2*PI()*$C5203/365)</f>
        <v/>
      </c>
      <c r="L5203" s="7">
        <f>MAR1!$B$6+MAR1!$C$6*COS(2*PI()*$C5203/365)+MAR1!$D$6*SIN(2*PI()*$C5203/365)</f>
        <v/>
      </c>
      <c r="M5203" s="7">
        <f>MAR1!$B$7+MAR1!$C$7*COS(2*PI()*$C5203/365)+MAR1!$D$7*SIN(2*PI()*$C5203/365)</f>
        <v/>
      </c>
      <c r="N5203" s="7">
        <f>F5203-K5203</f>
        <v/>
      </c>
      <c r="O5203" s="7">
        <f>G5203-L5203</f>
        <v/>
      </c>
      <c r="P5203" s="7">
        <f>H5203-M5203</f>
        <v/>
      </c>
      <c r="Q5203" s="7">
        <f>IF($I5203=1,(N5203-MAR1!$B$11)/MAR1!$D$11,(N5203-MAR1!$C$11)/MAR1!$E$11)</f>
        <v/>
      </c>
      <c r="R5203" s="7">
        <f>IF($I5203=1,(O5203-MAR1!$B$12)/MAR1!$D$12,(O5203-MAR1!$C$12)/MAR1!$E$12)</f>
        <v/>
      </c>
      <c r="S5203" s="7">
        <f>IF($I5203=1,(P5203-MAR1!$B$13)/MAR1!$D$13,(P5203-MAR1!$C$13)/MAR1!$E$13)</f>
        <v/>
      </c>
    </row>
    <row r="5204">
      <c r="A5204" s="5" t="n">
        <v>5203</v>
      </c>
      <c r="B5204" s="5" t="n">
        <v>15</v>
      </c>
      <c r="C5204" s="5" t="n">
        <v>93</v>
      </c>
      <c r="D5204" s="5" t="n">
        <v>4</v>
      </c>
      <c r="E5204" s="5" t="n">
        <v>0</v>
      </c>
      <c r="F5204" s="5" t="n">
        <v>39.1</v>
      </c>
      <c r="G5204" s="5" t="n">
        <v>23.3</v>
      </c>
      <c r="H5204" s="5" t="n">
        <v>29.47</v>
      </c>
      <c r="I5204" s="6">
        <f>IF(E5204&gt;=Markov!$B$3,1,0)</f>
        <v/>
      </c>
      <c r="J5204" s="6">
        <f>I5203</f>
        <v/>
      </c>
      <c r="K5204" s="7">
        <f>MAR1!$B$5+MAR1!$C$5*COS(2*PI()*$C5204/365)+MAR1!$D$5*SIN(2*PI()*$C5204/365)</f>
        <v/>
      </c>
      <c r="L5204" s="7">
        <f>MAR1!$B$6+MAR1!$C$6*COS(2*PI()*$C5204/365)+MAR1!$D$6*SIN(2*PI()*$C5204/365)</f>
        <v/>
      </c>
      <c r="M5204" s="7">
        <f>MAR1!$B$7+MAR1!$C$7*COS(2*PI()*$C5204/365)+MAR1!$D$7*SIN(2*PI()*$C5204/365)</f>
        <v/>
      </c>
      <c r="N5204" s="7">
        <f>F5204-K5204</f>
        <v/>
      </c>
      <c r="O5204" s="7">
        <f>G5204-L5204</f>
        <v/>
      </c>
      <c r="P5204" s="7">
        <f>H5204-M5204</f>
        <v/>
      </c>
      <c r="Q5204" s="7">
        <f>IF($I5204=1,(N5204-MAR1!$B$11)/MAR1!$D$11,(N5204-MAR1!$C$11)/MAR1!$E$11)</f>
        <v/>
      </c>
      <c r="R5204" s="7">
        <f>IF($I5204=1,(O5204-MAR1!$B$12)/MAR1!$D$12,(O5204-MAR1!$C$12)/MAR1!$E$12)</f>
        <v/>
      </c>
      <c r="S5204" s="7">
        <f>IF($I5204=1,(P5204-MAR1!$B$13)/MAR1!$D$13,(P5204-MAR1!$C$13)/MAR1!$E$13)</f>
        <v/>
      </c>
    </row>
    <row r="5205">
      <c r="A5205" s="5" t="n">
        <v>5204</v>
      </c>
      <c r="B5205" s="5" t="n">
        <v>15</v>
      </c>
      <c r="C5205" s="5" t="n">
        <v>94</v>
      </c>
      <c r="D5205" s="5" t="n">
        <v>4</v>
      </c>
      <c r="E5205" s="5" t="n">
        <v>0</v>
      </c>
      <c r="F5205" s="5" t="n">
        <v>41.3</v>
      </c>
      <c r="G5205" s="5" t="n">
        <v>24.3</v>
      </c>
      <c r="H5205" s="5" t="n">
        <v>25.05</v>
      </c>
      <c r="I5205" s="6">
        <f>IF(E5205&gt;=Markov!$B$3,1,0)</f>
        <v/>
      </c>
      <c r="J5205" s="6">
        <f>I5204</f>
        <v/>
      </c>
      <c r="K5205" s="7">
        <f>MAR1!$B$5+MAR1!$C$5*COS(2*PI()*$C5205/365)+MAR1!$D$5*SIN(2*PI()*$C5205/365)</f>
        <v/>
      </c>
      <c r="L5205" s="7">
        <f>MAR1!$B$6+MAR1!$C$6*COS(2*PI()*$C5205/365)+MAR1!$D$6*SIN(2*PI()*$C5205/365)</f>
        <v/>
      </c>
      <c r="M5205" s="7">
        <f>MAR1!$B$7+MAR1!$C$7*COS(2*PI()*$C5205/365)+MAR1!$D$7*SIN(2*PI()*$C5205/365)</f>
        <v/>
      </c>
      <c r="N5205" s="7">
        <f>F5205-K5205</f>
        <v/>
      </c>
      <c r="O5205" s="7">
        <f>G5205-L5205</f>
        <v/>
      </c>
      <c r="P5205" s="7">
        <f>H5205-M5205</f>
        <v/>
      </c>
      <c r="Q5205" s="7">
        <f>IF($I5205=1,(N5205-MAR1!$B$11)/MAR1!$D$11,(N5205-MAR1!$C$11)/MAR1!$E$11)</f>
        <v/>
      </c>
      <c r="R5205" s="7">
        <f>IF($I5205=1,(O5205-MAR1!$B$12)/MAR1!$D$12,(O5205-MAR1!$C$12)/MAR1!$E$12)</f>
        <v/>
      </c>
      <c r="S5205" s="7">
        <f>IF($I5205=1,(P5205-MAR1!$B$13)/MAR1!$D$13,(P5205-MAR1!$C$13)/MAR1!$E$13)</f>
        <v/>
      </c>
    </row>
    <row r="5206">
      <c r="A5206" s="5" t="n">
        <v>5205</v>
      </c>
      <c r="B5206" s="5" t="n">
        <v>15</v>
      </c>
      <c r="C5206" s="5" t="n">
        <v>95</v>
      </c>
      <c r="D5206" s="5" t="n">
        <v>4</v>
      </c>
      <c r="E5206" s="5" t="n">
        <v>0</v>
      </c>
      <c r="F5206" s="5" t="n">
        <v>36.9</v>
      </c>
      <c r="G5206" s="5" t="n">
        <v>24</v>
      </c>
      <c r="H5206" s="5" t="n">
        <v>22.94</v>
      </c>
      <c r="I5206" s="6">
        <f>IF(E5206&gt;=Markov!$B$3,1,0)</f>
        <v/>
      </c>
      <c r="J5206" s="6">
        <f>I5205</f>
        <v/>
      </c>
      <c r="K5206" s="7">
        <f>MAR1!$B$5+MAR1!$C$5*COS(2*PI()*$C5206/365)+MAR1!$D$5*SIN(2*PI()*$C5206/365)</f>
        <v/>
      </c>
      <c r="L5206" s="7">
        <f>MAR1!$B$6+MAR1!$C$6*COS(2*PI()*$C5206/365)+MAR1!$D$6*SIN(2*PI()*$C5206/365)</f>
        <v/>
      </c>
      <c r="M5206" s="7">
        <f>MAR1!$B$7+MAR1!$C$7*COS(2*PI()*$C5206/365)+MAR1!$D$7*SIN(2*PI()*$C5206/365)</f>
        <v/>
      </c>
      <c r="N5206" s="7">
        <f>F5206-K5206</f>
        <v/>
      </c>
      <c r="O5206" s="7">
        <f>G5206-L5206</f>
        <v/>
      </c>
      <c r="P5206" s="7">
        <f>H5206-M5206</f>
        <v/>
      </c>
      <c r="Q5206" s="7">
        <f>IF($I5206=1,(N5206-MAR1!$B$11)/MAR1!$D$11,(N5206-MAR1!$C$11)/MAR1!$E$11)</f>
        <v/>
      </c>
      <c r="R5206" s="7">
        <f>IF($I5206=1,(O5206-MAR1!$B$12)/MAR1!$D$12,(O5206-MAR1!$C$12)/MAR1!$E$12)</f>
        <v/>
      </c>
      <c r="S5206" s="7">
        <f>IF($I5206=1,(P5206-MAR1!$B$13)/MAR1!$D$13,(P5206-MAR1!$C$13)/MAR1!$E$13)</f>
        <v/>
      </c>
    </row>
    <row r="5207">
      <c r="A5207" s="5" t="n">
        <v>5206</v>
      </c>
      <c r="B5207" s="5" t="n">
        <v>15</v>
      </c>
      <c r="C5207" s="5" t="n">
        <v>96</v>
      </c>
      <c r="D5207" s="5" t="n">
        <v>4</v>
      </c>
      <c r="E5207" s="5" t="n">
        <v>0</v>
      </c>
      <c r="F5207" s="5" t="n">
        <v>31.8</v>
      </c>
      <c r="G5207" s="5" t="n">
        <v>20.4</v>
      </c>
      <c r="H5207" s="5" t="n">
        <v>20.77</v>
      </c>
      <c r="I5207" s="6">
        <f>IF(E5207&gt;=Markov!$B$3,1,0)</f>
        <v/>
      </c>
      <c r="J5207" s="6">
        <f>I5206</f>
        <v/>
      </c>
      <c r="K5207" s="7">
        <f>MAR1!$B$5+MAR1!$C$5*COS(2*PI()*$C5207/365)+MAR1!$D$5*SIN(2*PI()*$C5207/365)</f>
        <v/>
      </c>
      <c r="L5207" s="7">
        <f>MAR1!$B$6+MAR1!$C$6*COS(2*PI()*$C5207/365)+MAR1!$D$6*SIN(2*PI()*$C5207/365)</f>
        <v/>
      </c>
      <c r="M5207" s="7">
        <f>MAR1!$B$7+MAR1!$C$7*COS(2*PI()*$C5207/365)+MAR1!$D$7*SIN(2*PI()*$C5207/365)</f>
        <v/>
      </c>
      <c r="N5207" s="7">
        <f>F5207-K5207</f>
        <v/>
      </c>
      <c r="O5207" s="7">
        <f>G5207-L5207</f>
        <v/>
      </c>
      <c r="P5207" s="7">
        <f>H5207-M5207</f>
        <v/>
      </c>
      <c r="Q5207" s="7">
        <f>IF($I5207=1,(N5207-MAR1!$B$11)/MAR1!$D$11,(N5207-MAR1!$C$11)/MAR1!$E$11)</f>
        <v/>
      </c>
      <c r="R5207" s="7">
        <f>IF($I5207=1,(O5207-MAR1!$B$12)/MAR1!$D$12,(O5207-MAR1!$C$12)/MAR1!$E$12)</f>
        <v/>
      </c>
      <c r="S5207" s="7">
        <f>IF($I5207=1,(P5207-MAR1!$B$13)/MAR1!$D$13,(P5207-MAR1!$C$13)/MAR1!$E$13)</f>
        <v/>
      </c>
    </row>
    <row r="5208">
      <c r="A5208" s="5" t="n">
        <v>5207</v>
      </c>
      <c r="B5208" s="5" t="n">
        <v>15</v>
      </c>
      <c r="C5208" s="5" t="n">
        <v>97</v>
      </c>
      <c r="D5208" s="5" t="n">
        <v>4</v>
      </c>
      <c r="E5208" s="5" t="n">
        <v>0</v>
      </c>
      <c r="F5208" s="5" t="n">
        <v>34.8</v>
      </c>
      <c r="G5208" s="5" t="n">
        <v>22.3</v>
      </c>
      <c r="H5208" s="5" t="n">
        <v>23.01</v>
      </c>
      <c r="I5208" s="6">
        <f>IF(E5208&gt;=Markov!$B$3,1,0)</f>
        <v/>
      </c>
      <c r="J5208" s="6">
        <f>I5207</f>
        <v/>
      </c>
      <c r="K5208" s="7">
        <f>MAR1!$B$5+MAR1!$C$5*COS(2*PI()*$C5208/365)+MAR1!$D$5*SIN(2*PI()*$C5208/365)</f>
        <v/>
      </c>
      <c r="L5208" s="7">
        <f>MAR1!$B$6+MAR1!$C$6*COS(2*PI()*$C5208/365)+MAR1!$D$6*SIN(2*PI()*$C5208/365)</f>
        <v/>
      </c>
      <c r="M5208" s="7">
        <f>MAR1!$B$7+MAR1!$C$7*COS(2*PI()*$C5208/365)+MAR1!$D$7*SIN(2*PI()*$C5208/365)</f>
        <v/>
      </c>
      <c r="N5208" s="7">
        <f>F5208-K5208</f>
        <v/>
      </c>
      <c r="O5208" s="7">
        <f>G5208-L5208</f>
        <v/>
      </c>
      <c r="P5208" s="7">
        <f>H5208-M5208</f>
        <v/>
      </c>
      <c r="Q5208" s="7">
        <f>IF($I5208=1,(N5208-MAR1!$B$11)/MAR1!$D$11,(N5208-MAR1!$C$11)/MAR1!$E$11)</f>
        <v/>
      </c>
      <c r="R5208" s="7">
        <f>IF($I5208=1,(O5208-MAR1!$B$12)/MAR1!$D$12,(O5208-MAR1!$C$12)/MAR1!$E$12)</f>
        <v/>
      </c>
      <c r="S5208" s="7">
        <f>IF($I5208=1,(P5208-MAR1!$B$13)/MAR1!$D$13,(P5208-MAR1!$C$13)/MAR1!$E$13)</f>
        <v/>
      </c>
    </row>
    <row r="5209">
      <c r="A5209" s="5" t="n">
        <v>5208</v>
      </c>
      <c r="B5209" s="5" t="n">
        <v>15</v>
      </c>
      <c r="C5209" s="5" t="n">
        <v>98</v>
      </c>
      <c r="D5209" s="5" t="n">
        <v>4</v>
      </c>
      <c r="E5209" s="5" t="n">
        <v>0</v>
      </c>
      <c r="F5209" s="5" t="n">
        <v>37.1</v>
      </c>
      <c r="G5209" s="5" t="n">
        <v>21.9</v>
      </c>
      <c r="H5209" s="5" t="n">
        <v>26.29</v>
      </c>
      <c r="I5209" s="6">
        <f>IF(E5209&gt;=Markov!$B$3,1,0)</f>
        <v/>
      </c>
      <c r="J5209" s="6">
        <f>I5208</f>
        <v/>
      </c>
      <c r="K5209" s="7">
        <f>MAR1!$B$5+MAR1!$C$5*COS(2*PI()*$C5209/365)+MAR1!$D$5*SIN(2*PI()*$C5209/365)</f>
        <v/>
      </c>
      <c r="L5209" s="7">
        <f>MAR1!$B$6+MAR1!$C$6*COS(2*PI()*$C5209/365)+MAR1!$D$6*SIN(2*PI()*$C5209/365)</f>
        <v/>
      </c>
      <c r="M5209" s="7">
        <f>MAR1!$B$7+MAR1!$C$7*COS(2*PI()*$C5209/365)+MAR1!$D$7*SIN(2*PI()*$C5209/365)</f>
        <v/>
      </c>
      <c r="N5209" s="7">
        <f>F5209-K5209</f>
        <v/>
      </c>
      <c r="O5209" s="7">
        <f>G5209-L5209</f>
        <v/>
      </c>
      <c r="P5209" s="7">
        <f>H5209-M5209</f>
        <v/>
      </c>
      <c r="Q5209" s="7">
        <f>IF($I5209=1,(N5209-MAR1!$B$11)/MAR1!$D$11,(N5209-MAR1!$C$11)/MAR1!$E$11)</f>
        <v/>
      </c>
      <c r="R5209" s="7">
        <f>IF($I5209=1,(O5209-MAR1!$B$12)/MAR1!$D$12,(O5209-MAR1!$C$12)/MAR1!$E$12)</f>
        <v/>
      </c>
      <c r="S5209" s="7">
        <f>IF($I5209=1,(P5209-MAR1!$B$13)/MAR1!$D$13,(P5209-MAR1!$C$13)/MAR1!$E$13)</f>
        <v/>
      </c>
    </row>
    <row r="5210">
      <c r="A5210" s="5" t="n">
        <v>5209</v>
      </c>
      <c r="B5210" s="5" t="n">
        <v>15</v>
      </c>
      <c r="C5210" s="5" t="n">
        <v>99</v>
      </c>
      <c r="D5210" s="5" t="n">
        <v>4</v>
      </c>
      <c r="E5210" s="5" t="n">
        <v>0</v>
      </c>
      <c r="F5210" s="5" t="n">
        <v>37.1</v>
      </c>
      <c r="G5210" s="5" t="n">
        <v>20.6</v>
      </c>
      <c r="H5210" s="5" t="n">
        <v>22.26</v>
      </c>
      <c r="I5210" s="6">
        <f>IF(E5210&gt;=Markov!$B$3,1,0)</f>
        <v/>
      </c>
      <c r="J5210" s="6">
        <f>I5209</f>
        <v/>
      </c>
      <c r="K5210" s="7">
        <f>MAR1!$B$5+MAR1!$C$5*COS(2*PI()*$C5210/365)+MAR1!$D$5*SIN(2*PI()*$C5210/365)</f>
        <v/>
      </c>
      <c r="L5210" s="7">
        <f>MAR1!$B$6+MAR1!$C$6*COS(2*PI()*$C5210/365)+MAR1!$D$6*SIN(2*PI()*$C5210/365)</f>
        <v/>
      </c>
      <c r="M5210" s="7">
        <f>MAR1!$B$7+MAR1!$C$7*COS(2*PI()*$C5210/365)+MAR1!$D$7*SIN(2*PI()*$C5210/365)</f>
        <v/>
      </c>
      <c r="N5210" s="7">
        <f>F5210-K5210</f>
        <v/>
      </c>
      <c r="O5210" s="7">
        <f>G5210-L5210</f>
        <v/>
      </c>
      <c r="P5210" s="7">
        <f>H5210-M5210</f>
        <v/>
      </c>
      <c r="Q5210" s="7">
        <f>IF($I5210=1,(N5210-MAR1!$B$11)/MAR1!$D$11,(N5210-MAR1!$C$11)/MAR1!$E$11)</f>
        <v/>
      </c>
      <c r="R5210" s="7">
        <f>IF($I5210=1,(O5210-MAR1!$B$12)/MAR1!$D$12,(O5210-MAR1!$C$12)/MAR1!$E$12)</f>
        <v/>
      </c>
      <c r="S5210" s="7">
        <f>IF($I5210=1,(P5210-MAR1!$B$13)/MAR1!$D$13,(P5210-MAR1!$C$13)/MAR1!$E$13)</f>
        <v/>
      </c>
    </row>
    <row r="5211">
      <c r="A5211" s="5" t="n">
        <v>5210</v>
      </c>
      <c r="B5211" s="5" t="n">
        <v>15</v>
      </c>
      <c r="C5211" s="5" t="n">
        <v>100</v>
      </c>
      <c r="D5211" s="5" t="n">
        <v>4</v>
      </c>
      <c r="E5211" s="5" t="n">
        <v>0</v>
      </c>
      <c r="F5211" s="5" t="n">
        <v>39.1</v>
      </c>
      <c r="G5211" s="5" t="n">
        <v>23.3</v>
      </c>
      <c r="H5211" s="5" t="n">
        <v>26.63</v>
      </c>
      <c r="I5211" s="6">
        <f>IF(E5211&gt;=Markov!$B$3,1,0)</f>
        <v/>
      </c>
      <c r="J5211" s="6">
        <f>I5210</f>
        <v/>
      </c>
      <c r="K5211" s="7">
        <f>MAR1!$B$5+MAR1!$C$5*COS(2*PI()*$C5211/365)+MAR1!$D$5*SIN(2*PI()*$C5211/365)</f>
        <v/>
      </c>
      <c r="L5211" s="7">
        <f>MAR1!$B$6+MAR1!$C$6*COS(2*PI()*$C5211/365)+MAR1!$D$6*SIN(2*PI()*$C5211/365)</f>
        <v/>
      </c>
      <c r="M5211" s="7">
        <f>MAR1!$B$7+MAR1!$C$7*COS(2*PI()*$C5211/365)+MAR1!$D$7*SIN(2*PI()*$C5211/365)</f>
        <v/>
      </c>
      <c r="N5211" s="7">
        <f>F5211-K5211</f>
        <v/>
      </c>
      <c r="O5211" s="7">
        <f>G5211-L5211</f>
        <v/>
      </c>
      <c r="P5211" s="7">
        <f>H5211-M5211</f>
        <v/>
      </c>
      <c r="Q5211" s="7">
        <f>IF($I5211=1,(N5211-MAR1!$B$11)/MAR1!$D$11,(N5211-MAR1!$C$11)/MAR1!$E$11)</f>
        <v/>
      </c>
      <c r="R5211" s="7">
        <f>IF($I5211=1,(O5211-MAR1!$B$12)/MAR1!$D$12,(O5211-MAR1!$C$12)/MAR1!$E$12)</f>
        <v/>
      </c>
      <c r="S5211" s="7">
        <f>IF($I5211=1,(P5211-MAR1!$B$13)/MAR1!$D$13,(P5211-MAR1!$C$13)/MAR1!$E$13)</f>
        <v/>
      </c>
    </row>
    <row r="5212">
      <c r="A5212" s="5" t="n">
        <v>5211</v>
      </c>
      <c r="B5212" s="5" t="n">
        <v>15</v>
      </c>
      <c r="C5212" s="5" t="n">
        <v>101</v>
      </c>
      <c r="D5212" s="5" t="n">
        <v>4</v>
      </c>
      <c r="E5212" s="5" t="n">
        <v>0</v>
      </c>
      <c r="F5212" s="5" t="n">
        <v>40.4</v>
      </c>
      <c r="G5212" s="5" t="n">
        <v>24.2</v>
      </c>
      <c r="H5212" s="5" t="n">
        <v>22.89</v>
      </c>
      <c r="I5212" s="6">
        <f>IF(E5212&gt;=Markov!$B$3,1,0)</f>
        <v/>
      </c>
      <c r="J5212" s="6">
        <f>I5211</f>
        <v/>
      </c>
      <c r="K5212" s="7">
        <f>MAR1!$B$5+MAR1!$C$5*COS(2*PI()*$C5212/365)+MAR1!$D$5*SIN(2*PI()*$C5212/365)</f>
        <v/>
      </c>
      <c r="L5212" s="7">
        <f>MAR1!$B$6+MAR1!$C$6*COS(2*PI()*$C5212/365)+MAR1!$D$6*SIN(2*PI()*$C5212/365)</f>
        <v/>
      </c>
      <c r="M5212" s="7">
        <f>MAR1!$B$7+MAR1!$C$7*COS(2*PI()*$C5212/365)+MAR1!$D$7*SIN(2*PI()*$C5212/365)</f>
        <v/>
      </c>
      <c r="N5212" s="7">
        <f>F5212-K5212</f>
        <v/>
      </c>
      <c r="O5212" s="7">
        <f>G5212-L5212</f>
        <v/>
      </c>
      <c r="P5212" s="7">
        <f>H5212-M5212</f>
        <v/>
      </c>
      <c r="Q5212" s="7">
        <f>IF($I5212=1,(N5212-MAR1!$B$11)/MAR1!$D$11,(N5212-MAR1!$C$11)/MAR1!$E$11)</f>
        <v/>
      </c>
      <c r="R5212" s="7">
        <f>IF($I5212=1,(O5212-MAR1!$B$12)/MAR1!$D$12,(O5212-MAR1!$C$12)/MAR1!$E$12)</f>
        <v/>
      </c>
      <c r="S5212" s="7">
        <f>IF($I5212=1,(P5212-MAR1!$B$13)/MAR1!$D$13,(P5212-MAR1!$C$13)/MAR1!$E$13)</f>
        <v/>
      </c>
    </row>
    <row r="5213">
      <c r="A5213" s="5" t="n">
        <v>5212</v>
      </c>
      <c r="B5213" s="5" t="n">
        <v>15</v>
      </c>
      <c r="C5213" s="5" t="n">
        <v>102</v>
      </c>
      <c r="D5213" s="5" t="n">
        <v>4</v>
      </c>
      <c r="E5213" s="5" t="n">
        <v>0</v>
      </c>
      <c r="F5213" s="5" t="n">
        <v>38.5</v>
      </c>
      <c r="G5213" s="5" t="n">
        <v>24.3</v>
      </c>
      <c r="H5213" s="5" t="n">
        <v>26.58</v>
      </c>
      <c r="I5213" s="6">
        <f>IF(E5213&gt;=Markov!$B$3,1,0)</f>
        <v/>
      </c>
      <c r="J5213" s="6">
        <f>I5212</f>
        <v/>
      </c>
      <c r="K5213" s="7">
        <f>MAR1!$B$5+MAR1!$C$5*COS(2*PI()*$C5213/365)+MAR1!$D$5*SIN(2*PI()*$C5213/365)</f>
        <v/>
      </c>
      <c r="L5213" s="7">
        <f>MAR1!$B$6+MAR1!$C$6*COS(2*PI()*$C5213/365)+MAR1!$D$6*SIN(2*PI()*$C5213/365)</f>
        <v/>
      </c>
      <c r="M5213" s="7">
        <f>MAR1!$B$7+MAR1!$C$7*COS(2*PI()*$C5213/365)+MAR1!$D$7*SIN(2*PI()*$C5213/365)</f>
        <v/>
      </c>
      <c r="N5213" s="7">
        <f>F5213-K5213</f>
        <v/>
      </c>
      <c r="O5213" s="7">
        <f>G5213-L5213</f>
        <v/>
      </c>
      <c r="P5213" s="7">
        <f>H5213-M5213</f>
        <v/>
      </c>
      <c r="Q5213" s="7">
        <f>IF($I5213=1,(N5213-MAR1!$B$11)/MAR1!$D$11,(N5213-MAR1!$C$11)/MAR1!$E$11)</f>
        <v/>
      </c>
      <c r="R5213" s="7">
        <f>IF($I5213=1,(O5213-MAR1!$B$12)/MAR1!$D$12,(O5213-MAR1!$C$12)/MAR1!$E$12)</f>
        <v/>
      </c>
      <c r="S5213" s="7">
        <f>IF($I5213=1,(P5213-MAR1!$B$13)/MAR1!$D$13,(P5213-MAR1!$C$13)/MAR1!$E$13)</f>
        <v/>
      </c>
    </row>
    <row r="5214">
      <c r="A5214" s="5" t="n">
        <v>5213</v>
      </c>
      <c r="B5214" s="5" t="n">
        <v>15</v>
      </c>
      <c r="C5214" s="5" t="n">
        <v>103</v>
      </c>
      <c r="D5214" s="5" t="n">
        <v>4</v>
      </c>
      <c r="E5214" s="5" t="n">
        <v>0</v>
      </c>
      <c r="F5214" s="5" t="n">
        <v>38.9</v>
      </c>
      <c r="G5214" s="5" t="n">
        <v>24.7</v>
      </c>
      <c r="H5214" s="5" t="n">
        <v>24.61</v>
      </c>
      <c r="I5214" s="6">
        <f>IF(E5214&gt;=Markov!$B$3,1,0)</f>
        <v/>
      </c>
      <c r="J5214" s="6">
        <f>I5213</f>
        <v/>
      </c>
      <c r="K5214" s="7">
        <f>MAR1!$B$5+MAR1!$C$5*COS(2*PI()*$C5214/365)+MAR1!$D$5*SIN(2*PI()*$C5214/365)</f>
        <v/>
      </c>
      <c r="L5214" s="7">
        <f>MAR1!$B$6+MAR1!$C$6*COS(2*PI()*$C5214/365)+MAR1!$D$6*SIN(2*PI()*$C5214/365)</f>
        <v/>
      </c>
      <c r="M5214" s="7">
        <f>MAR1!$B$7+MAR1!$C$7*COS(2*PI()*$C5214/365)+MAR1!$D$7*SIN(2*PI()*$C5214/365)</f>
        <v/>
      </c>
      <c r="N5214" s="7">
        <f>F5214-K5214</f>
        <v/>
      </c>
      <c r="O5214" s="7">
        <f>G5214-L5214</f>
        <v/>
      </c>
      <c r="P5214" s="7">
        <f>H5214-M5214</f>
        <v/>
      </c>
      <c r="Q5214" s="7">
        <f>IF($I5214=1,(N5214-MAR1!$B$11)/MAR1!$D$11,(N5214-MAR1!$C$11)/MAR1!$E$11)</f>
        <v/>
      </c>
      <c r="R5214" s="7">
        <f>IF($I5214=1,(O5214-MAR1!$B$12)/MAR1!$D$12,(O5214-MAR1!$C$12)/MAR1!$E$12)</f>
        <v/>
      </c>
      <c r="S5214" s="7">
        <f>IF($I5214=1,(P5214-MAR1!$B$13)/MAR1!$D$13,(P5214-MAR1!$C$13)/MAR1!$E$13)</f>
        <v/>
      </c>
    </row>
    <row r="5215">
      <c r="A5215" s="5" t="n">
        <v>5214</v>
      </c>
      <c r="B5215" s="5" t="n">
        <v>15</v>
      </c>
      <c r="C5215" s="5" t="n">
        <v>104</v>
      </c>
      <c r="D5215" s="5" t="n">
        <v>4</v>
      </c>
      <c r="E5215" s="5" t="n">
        <v>0</v>
      </c>
      <c r="F5215" s="5" t="n">
        <v>37.5</v>
      </c>
      <c r="G5215" s="5" t="n">
        <v>25.1</v>
      </c>
      <c r="H5215" s="5" t="n">
        <v>23.14</v>
      </c>
      <c r="I5215" s="6">
        <f>IF(E5215&gt;=Markov!$B$3,1,0)</f>
        <v/>
      </c>
      <c r="J5215" s="6">
        <f>I5214</f>
        <v/>
      </c>
      <c r="K5215" s="7">
        <f>MAR1!$B$5+MAR1!$C$5*COS(2*PI()*$C5215/365)+MAR1!$D$5*SIN(2*PI()*$C5215/365)</f>
        <v/>
      </c>
      <c r="L5215" s="7">
        <f>MAR1!$B$6+MAR1!$C$6*COS(2*PI()*$C5215/365)+MAR1!$D$6*SIN(2*PI()*$C5215/365)</f>
        <v/>
      </c>
      <c r="M5215" s="7">
        <f>MAR1!$B$7+MAR1!$C$7*COS(2*PI()*$C5215/365)+MAR1!$D$7*SIN(2*PI()*$C5215/365)</f>
        <v/>
      </c>
      <c r="N5215" s="7">
        <f>F5215-K5215</f>
        <v/>
      </c>
      <c r="O5215" s="7">
        <f>G5215-L5215</f>
        <v/>
      </c>
      <c r="P5215" s="7">
        <f>H5215-M5215</f>
        <v/>
      </c>
      <c r="Q5215" s="7">
        <f>IF($I5215=1,(N5215-MAR1!$B$11)/MAR1!$D$11,(N5215-MAR1!$C$11)/MAR1!$E$11)</f>
        <v/>
      </c>
      <c r="R5215" s="7">
        <f>IF($I5215=1,(O5215-MAR1!$B$12)/MAR1!$D$12,(O5215-MAR1!$C$12)/MAR1!$E$12)</f>
        <v/>
      </c>
      <c r="S5215" s="7">
        <f>IF($I5215=1,(P5215-MAR1!$B$13)/MAR1!$D$13,(P5215-MAR1!$C$13)/MAR1!$E$13)</f>
        <v/>
      </c>
    </row>
    <row r="5216">
      <c r="A5216" s="5" t="n">
        <v>5215</v>
      </c>
      <c r="B5216" s="5" t="n">
        <v>15</v>
      </c>
      <c r="C5216" s="5" t="n">
        <v>105</v>
      </c>
      <c r="D5216" s="5" t="n">
        <v>4</v>
      </c>
      <c r="E5216" s="5" t="n">
        <v>0</v>
      </c>
      <c r="F5216" s="5" t="n">
        <v>35.7</v>
      </c>
      <c r="G5216" s="5" t="n">
        <v>24.8</v>
      </c>
      <c r="H5216" s="5" t="n">
        <v>23.27</v>
      </c>
      <c r="I5216" s="6">
        <f>IF(E5216&gt;=Markov!$B$3,1,0)</f>
        <v/>
      </c>
      <c r="J5216" s="6">
        <f>I5215</f>
        <v/>
      </c>
      <c r="K5216" s="7">
        <f>MAR1!$B$5+MAR1!$C$5*COS(2*PI()*$C5216/365)+MAR1!$D$5*SIN(2*PI()*$C5216/365)</f>
        <v/>
      </c>
      <c r="L5216" s="7">
        <f>MAR1!$B$6+MAR1!$C$6*COS(2*PI()*$C5216/365)+MAR1!$D$6*SIN(2*PI()*$C5216/365)</f>
        <v/>
      </c>
      <c r="M5216" s="7">
        <f>MAR1!$B$7+MAR1!$C$7*COS(2*PI()*$C5216/365)+MAR1!$D$7*SIN(2*PI()*$C5216/365)</f>
        <v/>
      </c>
      <c r="N5216" s="7">
        <f>F5216-K5216</f>
        <v/>
      </c>
      <c r="O5216" s="7">
        <f>G5216-L5216</f>
        <v/>
      </c>
      <c r="P5216" s="7">
        <f>H5216-M5216</f>
        <v/>
      </c>
      <c r="Q5216" s="7">
        <f>IF($I5216=1,(N5216-MAR1!$B$11)/MAR1!$D$11,(N5216-MAR1!$C$11)/MAR1!$E$11)</f>
        <v/>
      </c>
      <c r="R5216" s="7">
        <f>IF($I5216=1,(O5216-MAR1!$B$12)/MAR1!$D$12,(O5216-MAR1!$C$12)/MAR1!$E$12)</f>
        <v/>
      </c>
      <c r="S5216" s="7">
        <f>IF($I5216=1,(P5216-MAR1!$B$13)/MAR1!$D$13,(P5216-MAR1!$C$13)/MAR1!$E$13)</f>
        <v/>
      </c>
    </row>
    <row r="5217">
      <c r="A5217" s="5" t="n">
        <v>5216</v>
      </c>
      <c r="B5217" s="5" t="n">
        <v>15</v>
      </c>
      <c r="C5217" s="5" t="n">
        <v>106</v>
      </c>
      <c r="D5217" s="5" t="n">
        <v>4</v>
      </c>
      <c r="E5217" s="5" t="n">
        <v>0</v>
      </c>
      <c r="F5217" s="5" t="n">
        <v>34.4</v>
      </c>
      <c r="G5217" s="5" t="n">
        <v>22.4</v>
      </c>
      <c r="H5217" s="5" t="n">
        <v>21.95</v>
      </c>
      <c r="I5217" s="6">
        <f>IF(E5217&gt;=Markov!$B$3,1,0)</f>
        <v/>
      </c>
      <c r="J5217" s="6">
        <f>I5216</f>
        <v/>
      </c>
      <c r="K5217" s="7">
        <f>MAR1!$B$5+MAR1!$C$5*COS(2*PI()*$C5217/365)+MAR1!$D$5*SIN(2*PI()*$C5217/365)</f>
        <v/>
      </c>
      <c r="L5217" s="7">
        <f>MAR1!$B$6+MAR1!$C$6*COS(2*PI()*$C5217/365)+MAR1!$D$6*SIN(2*PI()*$C5217/365)</f>
        <v/>
      </c>
      <c r="M5217" s="7">
        <f>MAR1!$B$7+MAR1!$C$7*COS(2*PI()*$C5217/365)+MAR1!$D$7*SIN(2*PI()*$C5217/365)</f>
        <v/>
      </c>
      <c r="N5217" s="7">
        <f>F5217-K5217</f>
        <v/>
      </c>
      <c r="O5217" s="7">
        <f>G5217-L5217</f>
        <v/>
      </c>
      <c r="P5217" s="7">
        <f>H5217-M5217</f>
        <v/>
      </c>
      <c r="Q5217" s="7">
        <f>IF($I5217=1,(N5217-MAR1!$B$11)/MAR1!$D$11,(N5217-MAR1!$C$11)/MAR1!$E$11)</f>
        <v/>
      </c>
      <c r="R5217" s="7">
        <f>IF($I5217=1,(O5217-MAR1!$B$12)/MAR1!$D$12,(O5217-MAR1!$C$12)/MAR1!$E$12)</f>
        <v/>
      </c>
      <c r="S5217" s="7">
        <f>IF($I5217=1,(P5217-MAR1!$B$13)/MAR1!$D$13,(P5217-MAR1!$C$13)/MAR1!$E$13)</f>
        <v/>
      </c>
    </row>
    <row r="5218">
      <c r="A5218" s="5" t="n">
        <v>5217</v>
      </c>
      <c r="B5218" s="5" t="n">
        <v>15</v>
      </c>
      <c r="C5218" s="5" t="n">
        <v>107</v>
      </c>
      <c r="D5218" s="5" t="n">
        <v>4</v>
      </c>
      <c r="E5218" s="5" t="n">
        <v>0</v>
      </c>
      <c r="F5218" s="5" t="n">
        <v>38.1</v>
      </c>
      <c r="G5218" s="5" t="n">
        <v>24.3</v>
      </c>
      <c r="H5218" s="5" t="n">
        <v>24.69</v>
      </c>
      <c r="I5218" s="6">
        <f>IF(E5218&gt;=Markov!$B$3,1,0)</f>
        <v/>
      </c>
      <c r="J5218" s="6">
        <f>I5217</f>
        <v/>
      </c>
      <c r="K5218" s="7">
        <f>MAR1!$B$5+MAR1!$C$5*COS(2*PI()*$C5218/365)+MAR1!$D$5*SIN(2*PI()*$C5218/365)</f>
        <v/>
      </c>
      <c r="L5218" s="7">
        <f>MAR1!$B$6+MAR1!$C$6*COS(2*PI()*$C5218/365)+MAR1!$D$6*SIN(2*PI()*$C5218/365)</f>
        <v/>
      </c>
      <c r="M5218" s="7">
        <f>MAR1!$B$7+MAR1!$C$7*COS(2*PI()*$C5218/365)+MAR1!$D$7*SIN(2*PI()*$C5218/365)</f>
        <v/>
      </c>
      <c r="N5218" s="7">
        <f>F5218-K5218</f>
        <v/>
      </c>
      <c r="O5218" s="7">
        <f>G5218-L5218</f>
        <v/>
      </c>
      <c r="P5218" s="7">
        <f>H5218-M5218</f>
        <v/>
      </c>
      <c r="Q5218" s="7">
        <f>IF($I5218=1,(N5218-MAR1!$B$11)/MAR1!$D$11,(N5218-MAR1!$C$11)/MAR1!$E$11)</f>
        <v/>
      </c>
      <c r="R5218" s="7">
        <f>IF($I5218=1,(O5218-MAR1!$B$12)/MAR1!$D$12,(O5218-MAR1!$C$12)/MAR1!$E$12)</f>
        <v/>
      </c>
      <c r="S5218" s="7">
        <f>IF($I5218=1,(P5218-MAR1!$B$13)/MAR1!$D$13,(P5218-MAR1!$C$13)/MAR1!$E$13)</f>
        <v/>
      </c>
    </row>
    <row r="5219">
      <c r="A5219" s="5" t="n">
        <v>5218</v>
      </c>
      <c r="B5219" s="5" t="n">
        <v>15</v>
      </c>
      <c r="C5219" s="5" t="n">
        <v>108</v>
      </c>
      <c r="D5219" s="5" t="n">
        <v>4</v>
      </c>
      <c r="E5219" s="5" t="n">
        <v>0</v>
      </c>
      <c r="F5219" s="5" t="n">
        <v>37.8</v>
      </c>
      <c r="G5219" s="5" t="n">
        <v>26.3</v>
      </c>
      <c r="H5219" s="5" t="n">
        <v>20.76</v>
      </c>
      <c r="I5219" s="6">
        <f>IF(E5219&gt;=Markov!$B$3,1,0)</f>
        <v/>
      </c>
      <c r="J5219" s="6">
        <f>I5218</f>
        <v/>
      </c>
      <c r="K5219" s="7">
        <f>MAR1!$B$5+MAR1!$C$5*COS(2*PI()*$C5219/365)+MAR1!$D$5*SIN(2*PI()*$C5219/365)</f>
        <v/>
      </c>
      <c r="L5219" s="7">
        <f>MAR1!$B$6+MAR1!$C$6*COS(2*PI()*$C5219/365)+MAR1!$D$6*SIN(2*PI()*$C5219/365)</f>
        <v/>
      </c>
      <c r="M5219" s="7">
        <f>MAR1!$B$7+MAR1!$C$7*COS(2*PI()*$C5219/365)+MAR1!$D$7*SIN(2*PI()*$C5219/365)</f>
        <v/>
      </c>
      <c r="N5219" s="7">
        <f>F5219-K5219</f>
        <v/>
      </c>
      <c r="O5219" s="7">
        <f>G5219-L5219</f>
        <v/>
      </c>
      <c r="P5219" s="7">
        <f>H5219-M5219</f>
        <v/>
      </c>
      <c r="Q5219" s="7">
        <f>IF($I5219=1,(N5219-MAR1!$B$11)/MAR1!$D$11,(N5219-MAR1!$C$11)/MAR1!$E$11)</f>
        <v/>
      </c>
      <c r="R5219" s="7">
        <f>IF($I5219=1,(O5219-MAR1!$B$12)/MAR1!$D$12,(O5219-MAR1!$C$12)/MAR1!$E$12)</f>
        <v/>
      </c>
      <c r="S5219" s="7">
        <f>IF($I5219=1,(P5219-MAR1!$B$13)/MAR1!$D$13,(P5219-MAR1!$C$13)/MAR1!$E$13)</f>
        <v/>
      </c>
    </row>
    <row r="5220">
      <c r="A5220" s="5" t="n">
        <v>5219</v>
      </c>
      <c r="B5220" s="5" t="n">
        <v>15</v>
      </c>
      <c r="C5220" s="5" t="n">
        <v>109</v>
      </c>
      <c r="D5220" s="5" t="n">
        <v>4</v>
      </c>
      <c r="E5220" s="5" t="n">
        <v>0</v>
      </c>
      <c r="F5220" s="5" t="n">
        <v>37.6</v>
      </c>
      <c r="G5220" s="5" t="n">
        <v>25.2</v>
      </c>
      <c r="H5220" s="5" t="n">
        <v>18.29</v>
      </c>
      <c r="I5220" s="6">
        <f>IF(E5220&gt;=Markov!$B$3,1,0)</f>
        <v/>
      </c>
      <c r="J5220" s="6">
        <f>I5219</f>
        <v/>
      </c>
      <c r="K5220" s="7">
        <f>MAR1!$B$5+MAR1!$C$5*COS(2*PI()*$C5220/365)+MAR1!$D$5*SIN(2*PI()*$C5220/365)</f>
        <v/>
      </c>
      <c r="L5220" s="7">
        <f>MAR1!$B$6+MAR1!$C$6*COS(2*PI()*$C5220/365)+MAR1!$D$6*SIN(2*PI()*$C5220/365)</f>
        <v/>
      </c>
      <c r="M5220" s="7">
        <f>MAR1!$B$7+MAR1!$C$7*COS(2*PI()*$C5220/365)+MAR1!$D$7*SIN(2*PI()*$C5220/365)</f>
        <v/>
      </c>
      <c r="N5220" s="7">
        <f>F5220-K5220</f>
        <v/>
      </c>
      <c r="O5220" s="7">
        <f>G5220-L5220</f>
        <v/>
      </c>
      <c r="P5220" s="7">
        <f>H5220-M5220</f>
        <v/>
      </c>
      <c r="Q5220" s="7">
        <f>IF($I5220=1,(N5220-MAR1!$B$11)/MAR1!$D$11,(N5220-MAR1!$C$11)/MAR1!$E$11)</f>
        <v/>
      </c>
      <c r="R5220" s="7">
        <f>IF($I5220=1,(O5220-MAR1!$B$12)/MAR1!$D$12,(O5220-MAR1!$C$12)/MAR1!$E$12)</f>
        <v/>
      </c>
      <c r="S5220" s="7">
        <f>IF($I5220=1,(P5220-MAR1!$B$13)/MAR1!$D$13,(P5220-MAR1!$C$13)/MAR1!$E$13)</f>
        <v/>
      </c>
    </row>
    <row r="5221">
      <c r="A5221" s="5" t="n">
        <v>5220</v>
      </c>
      <c r="B5221" s="5" t="n">
        <v>15</v>
      </c>
      <c r="C5221" s="5" t="n">
        <v>110</v>
      </c>
      <c r="D5221" s="5" t="n">
        <v>4</v>
      </c>
      <c r="E5221" s="5" t="n">
        <v>0</v>
      </c>
      <c r="F5221" s="5" t="n">
        <v>39.4</v>
      </c>
      <c r="G5221" s="5" t="n">
        <v>24.3</v>
      </c>
      <c r="H5221" s="5" t="n">
        <v>22.54</v>
      </c>
      <c r="I5221" s="6">
        <f>IF(E5221&gt;=Markov!$B$3,1,0)</f>
        <v/>
      </c>
      <c r="J5221" s="6">
        <f>I5220</f>
        <v/>
      </c>
      <c r="K5221" s="7">
        <f>MAR1!$B$5+MAR1!$C$5*COS(2*PI()*$C5221/365)+MAR1!$D$5*SIN(2*PI()*$C5221/365)</f>
        <v/>
      </c>
      <c r="L5221" s="7">
        <f>MAR1!$B$6+MAR1!$C$6*COS(2*PI()*$C5221/365)+MAR1!$D$6*SIN(2*PI()*$C5221/365)</f>
        <v/>
      </c>
      <c r="M5221" s="7">
        <f>MAR1!$B$7+MAR1!$C$7*COS(2*PI()*$C5221/365)+MAR1!$D$7*SIN(2*PI()*$C5221/365)</f>
        <v/>
      </c>
      <c r="N5221" s="7">
        <f>F5221-K5221</f>
        <v/>
      </c>
      <c r="O5221" s="7">
        <f>G5221-L5221</f>
        <v/>
      </c>
      <c r="P5221" s="7">
        <f>H5221-M5221</f>
        <v/>
      </c>
      <c r="Q5221" s="7">
        <f>IF($I5221=1,(N5221-MAR1!$B$11)/MAR1!$D$11,(N5221-MAR1!$C$11)/MAR1!$E$11)</f>
        <v/>
      </c>
      <c r="R5221" s="7">
        <f>IF($I5221=1,(O5221-MAR1!$B$12)/MAR1!$D$12,(O5221-MAR1!$C$12)/MAR1!$E$12)</f>
        <v/>
      </c>
      <c r="S5221" s="7">
        <f>IF($I5221=1,(P5221-MAR1!$B$13)/MAR1!$D$13,(P5221-MAR1!$C$13)/MAR1!$E$13)</f>
        <v/>
      </c>
    </row>
    <row r="5222">
      <c r="A5222" s="5" t="n">
        <v>5221</v>
      </c>
      <c r="B5222" s="5" t="n">
        <v>15</v>
      </c>
      <c r="C5222" s="5" t="n">
        <v>111</v>
      </c>
      <c r="D5222" s="5" t="n">
        <v>4</v>
      </c>
      <c r="E5222" s="5" t="n">
        <v>0</v>
      </c>
      <c r="F5222" s="5" t="n">
        <v>39.6</v>
      </c>
      <c r="G5222" s="5" t="n">
        <v>23.9</v>
      </c>
      <c r="H5222" s="5" t="n">
        <v>22.61</v>
      </c>
      <c r="I5222" s="6">
        <f>IF(E5222&gt;=Markov!$B$3,1,0)</f>
        <v/>
      </c>
      <c r="J5222" s="6">
        <f>I5221</f>
        <v/>
      </c>
      <c r="K5222" s="7">
        <f>MAR1!$B$5+MAR1!$C$5*COS(2*PI()*$C5222/365)+MAR1!$D$5*SIN(2*PI()*$C5222/365)</f>
        <v/>
      </c>
      <c r="L5222" s="7">
        <f>MAR1!$B$6+MAR1!$C$6*COS(2*PI()*$C5222/365)+MAR1!$D$6*SIN(2*PI()*$C5222/365)</f>
        <v/>
      </c>
      <c r="M5222" s="7">
        <f>MAR1!$B$7+MAR1!$C$7*COS(2*PI()*$C5222/365)+MAR1!$D$7*SIN(2*PI()*$C5222/365)</f>
        <v/>
      </c>
      <c r="N5222" s="7">
        <f>F5222-K5222</f>
        <v/>
      </c>
      <c r="O5222" s="7">
        <f>G5222-L5222</f>
        <v/>
      </c>
      <c r="P5222" s="7">
        <f>H5222-M5222</f>
        <v/>
      </c>
      <c r="Q5222" s="7">
        <f>IF($I5222=1,(N5222-MAR1!$B$11)/MAR1!$D$11,(N5222-MAR1!$C$11)/MAR1!$E$11)</f>
        <v/>
      </c>
      <c r="R5222" s="7">
        <f>IF($I5222=1,(O5222-MAR1!$B$12)/MAR1!$D$12,(O5222-MAR1!$C$12)/MAR1!$E$12)</f>
        <v/>
      </c>
      <c r="S5222" s="7">
        <f>IF($I5222=1,(P5222-MAR1!$B$13)/MAR1!$D$13,(P5222-MAR1!$C$13)/MAR1!$E$13)</f>
        <v/>
      </c>
    </row>
    <row r="5223">
      <c r="A5223" s="5" t="n">
        <v>5222</v>
      </c>
      <c r="B5223" s="5" t="n">
        <v>15</v>
      </c>
      <c r="C5223" s="5" t="n">
        <v>112</v>
      </c>
      <c r="D5223" s="5" t="n">
        <v>4</v>
      </c>
      <c r="E5223" s="5" t="n">
        <v>0</v>
      </c>
      <c r="F5223" s="5" t="n">
        <v>38.9</v>
      </c>
      <c r="G5223" s="5" t="n">
        <v>24.2</v>
      </c>
      <c r="H5223" s="5" t="n">
        <v>20.77</v>
      </c>
      <c r="I5223" s="6">
        <f>IF(E5223&gt;=Markov!$B$3,1,0)</f>
        <v/>
      </c>
      <c r="J5223" s="6">
        <f>I5222</f>
        <v/>
      </c>
      <c r="K5223" s="7">
        <f>MAR1!$B$5+MAR1!$C$5*COS(2*PI()*$C5223/365)+MAR1!$D$5*SIN(2*PI()*$C5223/365)</f>
        <v/>
      </c>
      <c r="L5223" s="7">
        <f>MAR1!$B$6+MAR1!$C$6*COS(2*PI()*$C5223/365)+MAR1!$D$6*SIN(2*PI()*$C5223/365)</f>
        <v/>
      </c>
      <c r="M5223" s="7">
        <f>MAR1!$B$7+MAR1!$C$7*COS(2*PI()*$C5223/365)+MAR1!$D$7*SIN(2*PI()*$C5223/365)</f>
        <v/>
      </c>
      <c r="N5223" s="7">
        <f>F5223-K5223</f>
        <v/>
      </c>
      <c r="O5223" s="7">
        <f>G5223-L5223</f>
        <v/>
      </c>
      <c r="P5223" s="7">
        <f>H5223-M5223</f>
        <v/>
      </c>
      <c r="Q5223" s="7">
        <f>IF($I5223=1,(N5223-MAR1!$B$11)/MAR1!$D$11,(N5223-MAR1!$C$11)/MAR1!$E$11)</f>
        <v/>
      </c>
      <c r="R5223" s="7">
        <f>IF($I5223=1,(O5223-MAR1!$B$12)/MAR1!$D$12,(O5223-MAR1!$C$12)/MAR1!$E$12)</f>
        <v/>
      </c>
      <c r="S5223" s="7">
        <f>IF($I5223=1,(P5223-MAR1!$B$13)/MAR1!$D$13,(P5223-MAR1!$C$13)/MAR1!$E$13)</f>
        <v/>
      </c>
    </row>
    <row r="5224">
      <c r="A5224" s="5" t="n">
        <v>5223</v>
      </c>
      <c r="B5224" s="5" t="n">
        <v>15</v>
      </c>
      <c r="C5224" s="5" t="n">
        <v>113</v>
      </c>
      <c r="D5224" s="5" t="n">
        <v>4</v>
      </c>
      <c r="E5224" s="5" t="n">
        <v>0</v>
      </c>
      <c r="F5224" s="5" t="n">
        <v>36.7</v>
      </c>
      <c r="G5224" s="5" t="n">
        <v>24.2</v>
      </c>
      <c r="H5224" s="5" t="n">
        <v>21.74</v>
      </c>
      <c r="I5224" s="6">
        <f>IF(E5224&gt;=Markov!$B$3,1,0)</f>
        <v/>
      </c>
      <c r="J5224" s="6">
        <f>I5223</f>
        <v/>
      </c>
      <c r="K5224" s="7">
        <f>MAR1!$B$5+MAR1!$C$5*COS(2*PI()*$C5224/365)+MAR1!$D$5*SIN(2*PI()*$C5224/365)</f>
        <v/>
      </c>
      <c r="L5224" s="7">
        <f>MAR1!$B$6+MAR1!$C$6*COS(2*PI()*$C5224/365)+MAR1!$D$6*SIN(2*PI()*$C5224/365)</f>
        <v/>
      </c>
      <c r="M5224" s="7">
        <f>MAR1!$B$7+MAR1!$C$7*COS(2*PI()*$C5224/365)+MAR1!$D$7*SIN(2*PI()*$C5224/365)</f>
        <v/>
      </c>
      <c r="N5224" s="7">
        <f>F5224-K5224</f>
        <v/>
      </c>
      <c r="O5224" s="7">
        <f>G5224-L5224</f>
        <v/>
      </c>
      <c r="P5224" s="7">
        <f>H5224-M5224</f>
        <v/>
      </c>
      <c r="Q5224" s="7">
        <f>IF($I5224=1,(N5224-MAR1!$B$11)/MAR1!$D$11,(N5224-MAR1!$C$11)/MAR1!$E$11)</f>
        <v/>
      </c>
      <c r="R5224" s="7">
        <f>IF($I5224=1,(O5224-MAR1!$B$12)/MAR1!$D$12,(O5224-MAR1!$C$12)/MAR1!$E$12)</f>
        <v/>
      </c>
      <c r="S5224" s="7">
        <f>IF($I5224=1,(P5224-MAR1!$B$13)/MAR1!$D$13,(P5224-MAR1!$C$13)/MAR1!$E$13)</f>
        <v/>
      </c>
    </row>
    <row r="5225">
      <c r="A5225" s="5" t="n">
        <v>5224</v>
      </c>
      <c r="B5225" s="5" t="n">
        <v>15</v>
      </c>
      <c r="C5225" s="5" t="n">
        <v>114</v>
      </c>
      <c r="D5225" s="5" t="n">
        <v>4</v>
      </c>
      <c r="E5225" s="5" t="n">
        <v>0</v>
      </c>
      <c r="F5225" s="5" t="n">
        <v>40.3</v>
      </c>
      <c r="G5225" s="5" t="n">
        <v>24.2</v>
      </c>
      <c r="H5225" s="5" t="n">
        <v>30.35</v>
      </c>
      <c r="I5225" s="6">
        <f>IF(E5225&gt;=Markov!$B$3,1,0)</f>
        <v/>
      </c>
      <c r="J5225" s="6">
        <f>I5224</f>
        <v/>
      </c>
      <c r="K5225" s="7">
        <f>MAR1!$B$5+MAR1!$C$5*COS(2*PI()*$C5225/365)+MAR1!$D$5*SIN(2*PI()*$C5225/365)</f>
        <v/>
      </c>
      <c r="L5225" s="7">
        <f>MAR1!$B$6+MAR1!$C$6*COS(2*PI()*$C5225/365)+MAR1!$D$6*SIN(2*PI()*$C5225/365)</f>
        <v/>
      </c>
      <c r="M5225" s="7">
        <f>MAR1!$B$7+MAR1!$C$7*COS(2*PI()*$C5225/365)+MAR1!$D$7*SIN(2*PI()*$C5225/365)</f>
        <v/>
      </c>
      <c r="N5225" s="7">
        <f>F5225-K5225</f>
        <v/>
      </c>
      <c r="O5225" s="7">
        <f>G5225-L5225</f>
        <v/>
      </c>
      <c r="P5225" s="7">
        <f>H5225-M5225</f>
        <v/>
      </c>
      <c r="Q5225" s="7">
        <f>IF($I5225=1,(N5225-MAR1!$B$11)/MAR1!$D$11,(N5225-MAR1!$C$11)/MAR1!$E$11)</f>
        <v/>
      </c>
      <c r="R5225" s="7">
        <f>IF($I5225=1,(O5225-MAR1!$B$12)/MAR1!$D$12,(O5225-MAR1!$C$12)/MAR1!$E$12)</f>
        <v/>
      </c>
      <c r="S5225" s="7">
        <f>IF($I5225=1,(P5225-MAR1!$B$13)/MAR1!$D$13,(P5225-MAR1!$C$13)/MAR1!$E$13)</f>
        <v/>
      </c>
    </row>
    <row r="5226">
      <c r="A5226" s="5" t="n">
        <v>5225</v>
      </c>
      <c r="B5226" s="5" t="n">
        <v>15</v>
      </c>
      <c r="C5226" s="5" t="n">
        <v>115</v>
      </c>
      <c r="D5226" s="5" t="n">
        <v>4</v>
      </c>
      <c r="E5226" s="5" t="n">
        <v>0</v>
      </c>
      <c r="F5226" s="5" t="n">
        <v>43.6</v>
      </c>
      <c r="G5226" s="5" t="n">
        <v>27.2</v>
      </c>
      <c r="H5226" s="5" t="n">
        <v>22.53</v>
      </c>
      <c r="I5226" s="6">
        <f>IF(E5226&gt;=Markov!$B$3,1,0)</f>
        <v/>
      </c>
      <c r="J5226" s="6">
        <f>I5225</f>
        <v/>
      </c>
      <c r="K5226" s="7">
        <f>MAR1!$B$5+MAR1!$C$5*COS(2*PI()*$C5226/365)+MAR1!$D$5*SIN(2*PI()*$C5226/365)</f>
        <v/>
      </c>
      <c r="L5226" s="7">
        <f>MAR1!$B$6+MAR1!$C$6*COS(2*PI()*$C5226/365)+MAR1!$D$6*SIN(2*PI()*$C5226/365)</f>
        <v/>
      </c>
      <c r="M5226" s="7">
        <f>MAR1!$B$7+MAR1!$C$7*COS(2*PI()*$C5226/365)+MAR1!$D$7*SIN(2*PI()*$C5226/365)</f>
        <v/>
      </c>
      <c r="N5226" s="7">
        <f>F5226-K5226</f>
        <v/>
      </c>
      <c r="O5226" s="7">
        <f>G5226-L5226</f>
        <v/>
      </c>
      <c r="P5226" s="7">
        <f>H5226-M5226</f>
        <v/>
      </c>
      <c r="Q5226" s="7">
        <f>IF($I5226=1,(N5226-MAR1!$B$11)/MAR1!$D$11,(N5226-MAR1!$C$11)/MAR1!$E$11)</f>
        <v/>
      </c>
      <c r="R5226" s="7">
        <f>IF($I5226=1,(O5226-MAR1!$B$12)/MAR1!$D$12,(O5226-MAR1!$C$12)/MAR1!$E$12)</f>
        <v/>
      </c>
      <c r="S5226" s="7">
        <f>IF($I5226=1,(P5226-MAR1!$B$13)/MAR1!$D$13,(P5226-MAR1!$C$13)/MAR1!$E$13)</f>
        <v/>
      </c>
    </row>
    <row r="5227">
      <c r="A5227" s="5" t="n">
        <v>5226</v>
      </c>
      <c r="B5227" s="5" t="n">
        <v>15</v>
      </c>
      <c r="C5227" s="5" t="n">
        <v>116</v>
      </c>
      <c r="D5227" s="5" t="n">
        <v>4</v>
      </c>
      <c r="E5227" s="5" t="n">
        <v>0</v>
      </c>
      <c r="F5227" s="5" t="n">
        <v>42.3</v>
      </c>
      <c r="G5227" s="5" t="n">
        <v>27.4</v>
      </c>
      <c r="H5227" s="5" t="n">
        <v>28.16</v>
      </c>
      <c r="I5227" s="6">
        <f>IF(E5227&gt;=Markov!$B$3,1,0)</f>
        <v/>
      </c>
      <c r="J5227" s="6">
        <f>I5226</f>
        <v/>
      </c>
      <c r="K5227" s="7">
        <f>MAR1!$B$5+MAR1!$C$5*COS(2*PI()*$C5227/365)+MAR1!$D$5*SIN(2*PI()*$C5227/365)</f>
        <v/>
      </c>
      <c r="L5227" s="7">
        <f>MAR1!$B$6+MAR1!$C$6*COS(2*PI()*$C5227/365)+MAR1!$D$6*SIN(2*PI()*$C5227/365)</f>
        <v/>
      </c>
      <c r="M5227" s="7">
        <f>MAR1!$B$7+MAR1!$C$7*COS(2*PI()*$C5227/365)+MAR1!$D$7*SIN(2*PI()*$C5227/365)</f>
        <v/>
      </c>
      <c r="N5227" s="7">
        <f>F5227-K5227</f>
        <v/>
      </c>
      <c r="O5227" s="7">
        <f>G5227-L5227</f>
        <v/>
      </c>
      <c r="P5227" s="7">
        <f>H5227-M5227</f>
        <v/>
      </c>
      <c r="Q5227" s="7">
        <f>IF($I5227=1,(N5227-MAR1!$B$11)/MAR1!$D$11,(N5227-MAR1!$C$11)/MAR1!$E$11)</f>
        <v/>
      </c>
      <c r="R5227" s="7">
        <f>IF($I5227=1,(O5227-MAR1!$B$12)/MAR1!$D$12,(O5227-MAR1!$C$12)/MAR1!$E$12)</f>
        <v/>
      </c>
      <c r="S5227" s="7">
        <f>IF($I5227=1,(P5227-MAR1!$B$13)/MAR1!$D$13,(P5227-MAR1!$C$13)/MAR1!$E$13)</f>
        <v/>
      </c>
    </row>
    <row r="5228">
      <c r="A5228" s="5" t="n">
        <v>5227</v>
      </c>
      <c r="B5228" s="5" t="n">
        <v>15</v>
      </c>
      <c r="C5228" s="5" t="n">
        <v>117</v>
      </c>
      <c r="D5228" s="5" t="n">
        <v>4</v>
      </c>
      <c r="E5228" s="5" t="n">
        <v>0</v>
      </c>
      <c r="F5228" s="5" t="n">
        <v>41.5</v>
      </c>
      <c r="G5228" s="5" t="n">
        <v>25.8</v>
      </c>
      <c r="H5228" s="5" t="n">
        <v>25.75</v>
      </c>
      <c r="I5228" s="6">
        <f>IF(E5228&gt;=Markov!$B$3,1,0)</f>
        <v/>
      </c>
      <c r="J5228" s="6">
        <f>I5227</f>
        <v/>
      </c>
      <c r="K5228" s="7">
        <f>MAR1!$B$5+MAR1!$C$5*COS(2*PI()*$C5228/365)+MAR1!$D$5*SIN(2*PI()*$C5228/365)</f>
        <v/>
      </c>
      <c r="L5228" s="7">
        <f>MAR1!$B$6+MAR1!$C$6*COS(2*PI()*$C5228/365)+MAR1!$D$6*SIN(2*PI()*$C5228/365)</f>
        <v/>
      </c>
      <c r="M5228" s="7">
        <f>MAR1!$B$7+MAR1!$C$7*COS(2*PI()*$C5228/365)+MAR1!$D$7*SIN(2*PI()*$C5228/365)</f>
        <v/>
      </c>
      <c r="N5228" s="7">
        <f>F5228-K5228</f>
        <v/>
      </c>
      <c r="O5228" s="7">
        <f>G5228-L5228</f>
        <v/>
      </c>
      <c r="P5228" s="7">
        <f>H5228-M5228</f>
        <v/>
      </c>
      <c r="Q5228" s="7">
        <f>IF($I5228=1,(N5228-MAR1!$B$11)/MAR1!$D$11,(N5228-MAR1!$C$11)/MAR1!$E$11)</f>
        <v/>
      </c>
      <c r="R5228" s="7">
        <f>IF($I5228=1,(O5228-MAR1!$B$12)/MAR1!$D$12,(O5228-MAR1!$C$12)/MAR1!$E$12)</f>
        <v/>
      </c>
      <c r="S5228" s="7">
        <f>IF($I5228=1,(P5228-MAR1!$B$13)/MAR1!$D$13,(P5228-MAR1!$C$13)/MAR1!$E$13)</f>
        <v/>
      </c>
    </row>
    <row r="5229">
      <c r="A5229" s="5" t="n">
        <v>5228</v>
      </c>
      <c r="B5229" s="5" t="n">
        <v>15</v>
      </c>
      <c r="C5229" s="5" t="n">
        <v>118</v>
      </c>
      <c r="D5229" s="5" t="n">
        <v>4</v>
      </c>
      <c r="E5229" s="5" t="n">
        <v>0</v>
      </c>
      <c r="F5229" s="5" t="n">
        <v>39.5</v>
      </c>
      <c r="G5229" s="5" t="n">
        <v>22.6</v>
      </c>
      <c r="H5229" s="5" t="n">
        <v>23.77</v>
      </c>
      <c r="I5229" s="6">
        <f>IF(E5229&gt;=Markov!$B$3,1,0)</f>
        <v/>
      </c>
      <c r="J5229" s="6">
        <f>I5228</f>
        <v/>
      </c>
      <c r="K5229" s="7">
        <f>MAR1!$B$5+MAR1!$C$5*COS(2*PI()*$C5229/365)+MAR1!$D$5*SIN(2*PI()*$C5229/365)</f>
        <v/>
      </c>
      <c r="L5229" s="7">
        <f>MAR1!$B$6+MAR1!$C$6*COS(2*PI()*$C5229/365)+MAR1!$D$6*SIN(2*PI()*$C5229/365)</f>
        <v/>
      </c>
      <c r="M5229" s="7">
        <f>MAR1!$B$7+MAR1!$C$7*COS(2*PI()*$C5229/365)+MAR1!$D$7*SIN(2*PI()*$C5229/365)</f>
        <v/>
      </c>
      <c r="N5229" s="7">
        <f>F5229-K5229</f>
        <v/>
      </c>
      <c r="O5229" s="7">
        <f>G5229-L5229</f>
        <v/>
      </c>
      <c r="P5229" s="7">
        <f>H5229-M5229</f>
        <v/>
      </c>
      <c r="Q5229" s="7">
        <f>IF($I5229=1,(N5229-MAR1!$B$11)/MAR1!$D$11,(N5229-MAR1!$C$11)/MAR1!$E$11)</f>
        <v/>
      </c>
      <c r="R5229" s="7">
        <f>IF($I5229=1,(O5229-MAR1!$B$12)/MAR1!$D$12,(O5229-MAR1!$C$12)/MAR1!$E$12)</f>
        <v/>
      </c>
      <c r="S5229" s="7">
        <f>IF($I5229=1,(P5229-MAR1!$B$13)/MAR1!$D$13,(P5229-MAR1!$C$13)/MAR1!$E$13)</f>
        <v/>
      </c>
    </row>
    <row r="5230">
      <c r="A5230" s="5" t="n">
        <v>5229</v>
      </c>
      <c r="B5230" s="5" t="n">
        <v>15</v>
      </c>
      <c r="C5230" s="5" t="n">
        <v>119</v>
      </c>
      <c r="D5230" s="5" t="n">
        <v>4</v>
      </c>
      <c r="E5230" s="5" t="n">
        <v>0</v>
      </c>
      <c r="F5230" s="5" t="n">
        <v>38.5</v>
      </c>
      <c r="G5230" s="5" t="n">
        <v>22.8</v>
      </c>
      <c r="H5230" s="5" t="n">
        <v>19.95</v>
      </c>
      <c r="I5230" s="6">
        <f>IF(E5230&gt;=Markov!$B$3,1,0)</f>
        <v/>
      </c>
      <c r="J5230" s="6">
        <f>I5229</f>
        <v/>
      </c>
      <c r="K5230" s="7">
        <f>MAR1!$B$5+MAR1!$C$5*COS(2*PI()*$C5230/365)+MAR1!$D$5*SIN(2*PI()*$C5230/365)</f>
        <v/>
      </c>
      <c r="L5230" s="7">
        <f>MAR1!$B$6+MAR1!$C$6*COS(2*PI()*$C5230/365)+MAR1!$D$6*SIN(2*PI()*$C5230/365)</f>
        <v/>
      </c>
      <c r="M5230" s="7">
        <f>MAR1!$B$7+MAR1!$C$7*COS(2*PI()*$C5230/365)+MAR1!$D$7*SIN(2*PI()*$C5230/365)</f>
        <v/>
      </c>
      <c r="N5230" s="7">
        <f>F5230-K5230</f>
        <v/>
      </c>
      <c r="O5230" s="7">
        <f>G5230-L5230</f>
        <v/>
      </c>
      <c r="P5230" s="7">
        <f>H5230-M5230</f>
        <v/>
      </c>
      <c r="Q5230" s="7">
        <f>IF($I5230=1,(N5230-MAR1!$B$11)/MAR1!$D$11,(N5230-MAR1!$C$11)/MAR1!$E$11)</f>
        <v/>
      </c>
      <c r="R5230" s="7">
        <f>IF($I5230=1,(O5230-MAR1!$B$12)/MAR1!$D$12,(O5230-MAR1!$C$12)/MAR1!$E$12)</f>
        <v/>
      </c>
      <c r="S5230" s="7">
        <f>IF($I5230=1,(P5230-MAR1!$B$13)/MAR1!$D$13,(P5230-MAR1!$C$13)/MAR1!$E$13)</f>
        <v/>
      </c>
    </row>
    <row r="5231">
      <c r="A5231" s="5" t="n">
        <v>5230</v>
      </c>
      <c r="B5231" s="5" t="n">
        <v>15</v>
      </c>
      <c r="C5231" s="5" t="n">
        <v>120</v>
      </c>
      <c r="D5231" s="5" t="n">
        <v>4</v>
      </c>
      <c r="E5231" s="5" t="n">
        <v>0</v>
      </c>
      <c r="F5231" s="5" t="n">
        <v>40.7</v>
      </c>
      <c r="G5231" s="5" t="n">
        <v>26.5</v>
      </c>
      <c r="H5231" s="5" t="n">
        <v>25.78</v>
      </c>
      <c r="I5231" s="6">
        <f>IF(E5231&gt;=Markov!$B$3,1,0)</f>
        <v/>
      </c>
      <c r="J5231" s="6">
        <f>I5230</f>
        <v/>
      </c>
      <c r="K5231" s="7">
        <f>MAR1!$B$5+MAR1!$C$5*COS(2*PI()*$C5231/365)+MAR1!$D$5*SIN(2*PI()*$C5231/365)</f>
        <v/>
      </c>
      <c r="L5231" s="7">
        <f>MAR1!$B$6+MAR1!$C$6*COS(2*PI()*$C5231/365)+MAR1!$D$6*SIN(2*PI()*$C5231/365)</f>
        <v/>
      </c>
      <c r="M5231" s="7">
        <f>MAR1!$B$7+MAR1!$C$7*COS(2*PI()*$C5231/365)+MAR1!$D$7*SIN(2*PI()*$C5231/365)</f>
        <v/>
      </c>
      <c r="N5231" s="7">
        <f>F5231-K5231</f>
        <v/>
      </c>
      <c r="O5231" s="7">
        <f>G5231-L5231</f>
        <v/>
      </c>
      <c r="P5231" s="7">
        <f>H5231-M5231</f>
        <v/>
      </c>
      <c r="Q5231" s="7">
        <f>IF($I5231=1,(N5231-MAR1!$B$11)/MAR1!$D$11,(N5231-MAR1!$C$11)/MAR1!$E$11)</f>
        <v/>
      </c>
      <c r="R5231" s="7">
        <f>IF($I5231=1,(O5231-MAR1!$B$12)/MAR1!$D$12,(O5231-MAR1!$C$12)/MAR1!$E$12)</f>
        <v/>
      </c>
      <c r="S5231" s="7">
        <f>IF($I5231=1,(P5231-MAR1!$B$13)/MAR1!$D$13,(P5231-MAR1!$C$13)/MAR1!$E$13)</f>
        <v/>
      </c>
    </row>
    <row r="5232">
      <c r="A5232" s="5" t="n">
        <v>5231</v>
      </c>
      <c r="B5232" s="5" t="n">
        <v>15</v>
      </c>
      <c r="C5232" s="5" t="n">
        <v>121</v>
      </c>
      <c r="D5232" s="5" t="n">
        <v>5</v>
      </c>
      <c r="E5232" s="5" t="n">
        <v>0</v>
      </c>
      <c r="F5232" s="5" t="n">
        <v>42.1</v>
      </c>
      <c r="G5232" s="5" t="n">
        <v>27.9</v>
      </c>
      <c r="H5232" s="5" t="n">
        <v>25.28</v>
      </c>
      <c r="I5232" s="6">
        <f>IF(E5232&gt;=Markov!$B$3,1,0)</f>
        <v/>
      </c>
      <c r="J5232" s="6">
        <f>I5231</f>
        <v/>
      </c>
      <c r="K5232" s="7">
        <f>MAR1!$B$5+MAR1!$C$5*COS(2*PI()*$C5232/365)+MAR1!$D$5*SIN(2*PI()*$C5232/365)</f>
        <v/>
      </c>
      <c r="L5232" s="7">
        <f>MAR1!$B$6+MAR1!$C$6*COS(2*PI()*$C5232/365)+MAR1!$D$6*SIN(2*PI()*$C5232/365)</f>
        <v/>
      </c>
      <c r="M5232" s="7">
        <f>MAR1!$B$7+MAR1!$C$7*COS(2*PI()*$C5232/365)+MAR1!$D$7*SIN(2*PI()*$C5232/365)</f>
        <v/>
      </c>
      <c r="N5232" s="7">
        <f>F5232-K5232</f>
        <v/>
      </c>
      <c r="O5232" s="7">
        <f>G5232-L5232</f>
        <v/>
      </c>
      <c r="P5232" s="7">
        <f>H5232-M5232</f>
        <v/>
      </c>
      <c r="Q5232" s="7">
        <f>IF($I5232=1,(N5232-MAR1!$B$11)/MAR1!$D$11,(N5232-MAR1!$C$11)/MAR1!$E$11)</f>
        <v/>
      </c>
      <c r="R5232" s="7">
        <f>IF($I5232=1,(O5232-MAR1!$B$12)/MAR1!$D$12,(O5232-MAR1!$C$12)/MAR1!$E$12)</f>
        <v/>
      </c>
      <c r="S5232" s="7">
        <f>IF($I5232=1,(P5232-MAR1!$B$13)/MAR1!$D$13,(P5232-MAR1!$C$13)/MAR1!$E$13)</f>
        <v/>
      </c>
    </row>
    <row r="5233">
      <c r="A5233" s="5" t="n">
        <v>5232</v>
      </c>
      <c r="B5233" s="5" t="n">
        <v>15</v>
      </c>
      <c r="C5233" s="5" t="n">
        <v>122</v>
      </c>
      <c r="D5233" s="5" t="n">
        <v>5</v>
      </c>
      <c r="E5233" s="5" t="n">
        <v>0</v>
      </c>
      <c r="F5233" s="5" t="n">
        <v>43.1</v>
      </c>
      <c r="G5233" s="5" t="n">
        <v>29</v>
      </c>
      <c r="H5233" s="5" t="n">
        <v>26.19</v>
      </c>
      <c r="I5233" s="6">
        <f>IF(E5233&gt;=Markov!$B$3,1,0)</f>
        <v/>
      </c>
      <c r="J5233" s="6">
        <f>I5232</f>
        <v/>
      </c>
      <c r="K5233" s="7">
        <f>MAR1!$B$5+MAR1!$C$5*COS(2*PI()*$C5233/365)+MAR1!$D$5*SIN(2*PI()*$C5233/365)</f>
        <v/>
      </c>
      <c r="L5233" s="7">
        <f>MAR1!$B$6+MAR1!$C$6*COS(2*PI()*$C5233/365)+MAR1!$D$6*SIN(2*PI()*$C5233/365)</f>
        <v/>
      </c>
      <c r="M5233" s="7">
        <f>MAR1!$B$7+MAR1!$C$7*COS(2*PI()*$C5233/365)+MAR1!$D$7*SIN(2*PI()*$C5233/365)</f>
        <v/>
      </c>
      <c r="N5233" s="7">
        <f>F5233-K5233</f>
        <v/>
      </c>
      <c r="O5233" s="7">
        <f>G5233-L5233</f>
        <v/>
      </c>
      <c r="P5233" s="7">
        <f>H5233-M5233</f>
        <v/>
      </c>
      <c r="Q5233" s="7">
        <f>IF($I5233=1,(N5233-MAR1!$B$11)/MAR1!$D$11,(N5233-MAR1!$C$11)/MAR1!$E$11)</f>
        <v/>
      </c>
      <c r="R5233" s="7">
        <f>IF($I5233=1,(O5233-MAR1!$B$12)/MAR1!$D$12,(O5233-MAR1!$C$12)/MAR1!$E$12)</f>
        <v/>
      </c>
      <c r="S5233" s="7">
        <f>IF($I5233=1,(P5233-MAR1!$B$13)/MAR1!$D$13,(P5233-MAR1!$C$13)/MAR1!$E$13)</f>
        <v/>
      </c>
    </row>
    <row r="5234">
      <c r="A5234" s="5" t="n">
        <v>5233</v>
      </c>
      <c r="B5234" s="5" t="n">
        <v>15</v>
      </c>
      <c r="C5234" s="5" t="n">
        <v>123</v>
      </c>
      <c r="D5234" s="5" t="n">
        <v>5</v>
      </c>
      <c r="E5234" s="5" t="n">
        <v>0</v>
      </c>
      <c r="F5234" s="5" t="n">
        <v>39.7</v>
      </c>
      <c r="G5234" s="5" t="n">
        <v>26.1</v>
      </c>
      <c r="H5234" s="5" t="n">
        <v>19.49</v>
      </c>
      <c r="I5234" s="6">
        <f>IF(E5234&gt;=Markov!$B$3,1,0)</f>
        <v/>
      </c>
      <c r="J5234" s="6">
        <f>I5233</f>
        <v/>
      </c>
      <c r="K5234" s="7">
        <f>MAR1!$B$5+MAR1!$C$5*COS(2*PI()*$C5234/365)+MAR1!$D$5*SIN(2*PI()*$C5234/365)</f>
        <v/>
      </c>
      <c r="L5234" s="7">
        <f>MAR1!$B$6+MAR1!$C$6*COS(2*PI()*$C5234/365)+MAR1!$D$6*SIN(2*PI()*$C5234/365)</f>
        <v/>
      </c>
      <c r="M5234" s="7">
        <f>MAR1!$B$7+MAR1!$C$7*COS(2*PI()*$C5234/365)+MAR1!$D$7*SIN(2*PI()*$C5234/365)</f>
        <v/>
      </c>
      <c r="N5234" s="7">
        <f>F5234-K5234</f>
        <v/>
      </c>
      <c r="O5234" s="7">
        <f>G5234-L5234</f>
        <v/>
      </c>
      <c r="P5234" s="7">
        <f>H5234-M5234</f>
        <v/>
      </c>
      <c r="Q5234" s="7">
        <f>IF($I5234=1,(N5234-MAR1!$B$11)/MAR1!$D$11,(N5234-MAR1!$C$11)/MAR1!$E$11)</f>
        <v/>
      </c>
      <c r="R5234" s="7">
        <f>IF($I5234=1,(O5234-MAR1!$B$12)/MAR1!$D$12,(O5234-MAR1!$C$12)/MAR1!$E$12)</f>
        <v/>
      </c>
      <c r="S5234" s="7">
        <f>IF($I5234=1,(P5234-MAR1!$B$13)/MAR1!$D$13,(P5234-MAR1!$C$13)/MAR1!$E$13)</f>
        <v/>
      </c>
    </row>
    <row r="5235">
      <c r="A5235" s="5" t="n">
        <v>5234</v>
      </c>
      <c r="B5235" s="5" t="n">
        <v>15</v>
      </c>
      <c r="C5235" s="5" t="n">
        <v>124</v>
      </c>
      <c r="D5235" s="5" t="n">
        <v>5</v>
      </c>
      <c r="E5235" s="5" t="n">
        <v>0</v>
      </c>
      <c r="F5235" s="5" t="n">
        <v>37.2</v>
      </c>
      <c r="G5235" s="5" t="n">
        <v>25.4</v>
      </c>
      <c r="H5235" s="5" t="n">
        <v>19.48</v>
      </c>
      <c r="I5235" s="6">
        <f>IF(E5235&gt;=Markov!$B$3,1,0)</f>
        <v/>
      </c>
      <c r="J5235" s="6">
        <f>I5234</f>
        <v/>
      </c>
      <c r="K5235" s="7">
        <f>MAR1!$B$5+MAR1!$C$5*COS(2*PI()*$C5235/365)+MAR1!$D$5*SIN(2*PI()*$C5235/365)</f>
        <v/>
      </c>
      <c r="L5235" s="7">
        <f>MAR1!$B$6+MAR1!$C$6*COS(2*PI()*$C5235/365)+MAR1!$D$6*SIN(2*PI()*$C5235/365)</f>
        <v/>
      </c>
      <c r="M5235" s="7">
        <f>MAR1!$B$7+MAR1!$C$7*COS(2*PI()*$C5235/365)+MAR1!$D$7*SIN(2*PI()*$C5235/365)</f>
        <v/>
      </c>
      <c r="N5235" s="7">
        <f>F5235-K5235</f>
        <v/>
      </c>
      <c r="O5235" s="7">
        <f>G5235-L5235</f>
        <v/>
      </c>
      <c r="P5235" s="7">
        <f>H5235-M5235</f>
        <v/>
      </c>
      <c r="Q5235" s="7">
        <f>IF($I5235=1,(N5235-MAR1!$B$11)/MAR1!$D$11,(N5235-MAR1!$C$11)/MAR1!$E$11)</f>
        <v/>
      </c>
      <c r="R5235" s="7">
        <f>IF($I5235=1,(O5235-MAR1!$B$12)/MAR1!$D$12,(O5235-MAR1!$C$12)/MAR1!$E$12)</f>
        <v/>
      </c>
      <c r="S5235" s="7">
        <f>IF($I5235=1,(P5235-MAR1!$B$13)/MAR1!$D$13,(P5235-MAR1!$C$13)/MAR1!$E$13)</f>
        <v/>
      </c>
    </row>
    <row r="5236">
      <c r="A5236" s="5" t="n">
        <v>5235</v>
      </c>
      <c r="B5236" s="5" t="n">
        <v>15</v>
      </c>
      <c r="C5236" s="5" t="n">
        <v>125</v>
      </c>
      <c r="D5236" s="5" t="n">
        <v>5</v>
      </c>
      <c r="E5236" s="5" t="n">
        <v>0</v>
      </c>
      <c r="F5236" s="5" t="n">
        <v>38.7</v>
      </c>
      <c r="G5236" s="5" t="n">
        <v>27.9</v>
      </c>
      <c r="H5236" s="5" t="n">
        <v>25.75</v>
      </c>
      <c r="I5236" s="6">
        <f>IF(E5236&gt;=Markov!$B$3,1,0)</f>
        <v/>
      </c>
      <c r="J5236" s="6">
        <f>I5235</f>
        <v/>
      </c>
      <c r="K5236" s="7">
        <f>MAR1!$B$5+MAR1!$C$5*COS(2*PI()*$C5236/365)+MAR1!$D$5*SIN(2*PI()*$C5236/365)</f>
        <v/>
      </c>
      <c r="L5236" s="7">
        <f>MAR1!$B$6+MAR1!$C$6*COS(2*PI()*$C5236/365)+MAR1!$D$6*SIN(2*PI()*$C5236/365)</f>
        <v/>
      </c>
      <c r="M5236" s="7">
        <f>MAR1!$B$7+MAR1!$C$7*COS(2*PI()*$C5236/365)+MAR1!$D$7*SIN(2*PI()*$C5236/365)</f>
        <v/>
      </c>
      <c r="N5236" s="7">
        <f>F5236-K5236</f>
        <v/>
      </c>
      <c r="O5236" s="7">
        <f>G5236-L5236</f>
        <v/>
      </c>
      <c r="P5236" s="7">
        <f>H5236-M5236</f>
        <v/>
      </c>
      <c r="Q5236" s="7">
        <f>IF($I5236=1,(N5236-MAR1!$B$11)/MAR1!$D$11,(N5236-MAR1!$C$11)/MAR1!$E$11)</f>
        <v/>
      </c>
      <c r="R5236" s="7">
        <f>IF($I5236=1,(O5236-MAR1!$B$12)/MAR1!$D$12,(O5236-MAR1!$C$12)/MAR1!$E$12)</f>
        <v/>
      </c>
      <c r="S5236" s="7">
        <f>IF($I5236=1,(P5236-MAR1!$B$13)/MAR1!$D$13,(P5236-MAR1!$C$13)/MAR1!$E$13)</f>
        <v/>
      </c>
    </row>
    <row r="5237">
      <c r="A5237" s="5" t="n">
        <v>5236</v>
      </c>
      <c r="B5237" s="5" t="n">
        <v>15</v>
      </c>
      <c r="C5237" s="5" t="n">
        <v>126</v>
      </c>
      <c r="D5237" s="5" t="n">
        <v>5</v>
      </c>
      <c r="E5237" s="5" t="n">
        <v>0</v>
      </c>
      <c r="F5237" s="5" t="n">
        <v>37</v>
      </c>
      <c r="G5237" s="5" t="n">
        <v>25.5</v>
      </c>
      <c r="H5237" s="5" t="n">
        <v>18.36</v>
      </c>
      <c r="I5237" s="6">
        <f>IF(E5237&gt;=Markov!$B$3,1,0)</f>
        <v/>
      </c>
      <c r="J5237" s="6">
        <f>I5236</f>
        <v/>
      </c>
      <c r="K5237" s="7">
        <f>MAR1!$B$5+MAR1!$C$5*COS(2*PI()*$C5237/365)+MAR1!$D$5*SIN(2*PI()*$C5237/365)</f>
        <v/>
      </c>
      <c r="L5237" s="7">
        <f>MAR1!$B$6+MAR1!$C$6*COS(2*PI()*$C5237/365)+MAR1!$D$6*SIN(2*PI()*$C5237/365)</f>
        <v/>
      </c>
      <c r="M5237" s="7">
        <f>MAR1!$B$7+MAR1!$C$7*COS(2*PI()*$C5237/365)+MAR1!$D$7*SIN(2*PI()*$C5237/365)</f>
        <v/>
      </c>
      <c r="N5237" s="7">
        <f>F5237-K5237</f>
        <v/>
      </c>
      <c r="O5237" s="7">
        <f>G5237-L5237</f>
        <v/>
      </c>
      <c r="P5237" s="7">
        <f>H5237-M5237</f>
        <v/>
      </c>
      <c r="Q5237" s="7">
        <f>IF($I5237=1,(N5237-MAR1!$B$11)/MAR1!$D$11,(N5237-MAR1!$C$11)/MAR1!$E$11)</f>
        <v/>
      </c>
      <c r="R5237" s="7">
        <f>IF($I5237=1,(O5237-MAR1!$B$12)/MAR1!$D$12,(O5237-MAR1!$C$12)/MAR1!$E$12)</f>
        <v/>
      </c>
      <c r="S5237" s="7">
        <f>IF($I5237=1,(P5237-MAR1!$B$13)/MAR1!$D$13,(P5237-MAR1!$C$13)/MAR1!$E$13)</f>
        <v/>
      </c>
    </row>
    <row r="5238">
      <c r="A5238" s="5" t="n">
        <v>5237</v>
      </c>
      <c r="B5238" s="5" t="n">
        <v>15</v>
      </c>
      <c r="C5238" s="5" t="n">
        <v>127</v>
      </c>
      <c r="D5238" s="5" t="n">
        <v>5</v>
      </c>
      <c r="E5238" s="5" t="n">
        <v>0</v>
      </c>
      <c r="F5238" s="5" t="n">
        <v>38.4</v>
      </c>
      <c r="G5238" s="5" t="n">
        <v>27.2</v>
      </c>
      <c r="H5238" s="5" t="n">
        <v>18.28</v>
      </c>
      <c r="I5238" s="6">
        <f>IF(E5238&gt;=Markov!$B$3,1,0)</f>
        <v/>
      </c>
      <c r="J5238" s="6">
        <f>I5237</f>
        <v/>
      </c>
      <c r="K5238" s="7">
        <f>MAR1!$B$5+MAR1!$C$5*COS(2*PI()*$C5238/365)+MAR1!$D$5*SIN(2*PI()*$C5238/365)</f>
        <v/>
      </c>
      <c r="L5238" s="7">
        <f>MAR1!$B$6+MAR1!$C$6*COS(2*PI()*$C5238/365)+MAR1!$D$6*SIN(2*PI()*$C5238/365)</f>
        <v/>
      </c>
      <c r="M5238" s="7">
        <f>MAR1!$B$7+MAR1!$C$7*COS(2*PI()*$C5238/365)+MAR1!$D$7*SIN(2*PI()*$C5238/365)</f>
        <v/>
      </c>
      <c r="N5238" s="7">
        <f>F5238-K5238</f>
        <v/>
      </c>
      <c r="O5238" s="7">
        <f>G5238-L5238</f>
        <v/>
      </c>
      <c r="P5238" s="7">
        <f>H5238-M5238</f>
        <v/>
      </c>
      <c r="Q5238" s="7">
        <f>IF($I5238=1,(N5238-MAR1!$B$11)/MAR1!$D$11,(N5238-MAR1!$C$11)/MAR1!$E$11)</f>
        <v/>
      </c>
      <c r="R5238" s="7">
        <f>IF($I5238=1,(O5238-MAR1!$B$12)/MAR1!$D$12,(O5238-MAR1!$C$12)/MAR1!$E$12)</f>
        <v/>
      </c>
      <c r="S5238" s="7">
        <f>IF($I5238=1,(P5238-MAR1!$B$13)/MAR1!$D$13,(P5238-MAR1!$C$13)/MAR1!$E$13)</f>
        <v/>
      </c>
    </row>
    <row r="5239">
      <c r="A5239" s="5" t="n">
        <v>5238</v>
      </c>
      <c r="B5239" s="5" t="n">
        <v>15</v>
      </c>
      <c r="C5239" s="5" t="n">
        <v>128</v>
      </c>
      <c r="D5239" s="5" t="n">
        <v>5</v>
      </c>
      <c r="E5239" s="5" t="n">
        <v>0</v>
      </c>
      <c r="F5239" s="5" t="n">
        <v>37.5</v>
      </c>
      <c r="G5239" s="5" t="n">
        <v>25.7</v>
      </c>
      <c r="H5239" s="5" t="n">
        <v>21.72</v>
      </c>
      <c r="I5239" s="6">
        <f>IF(E5239&gt;=Markov!$B$3,1,0)</f>
        <v/>
      </c>
      <c r="J5239" s="6">
        <f>I5238</f>
        <v/>
      </c>
      <c r="K5239" s="7">
        <f>MAR1!$B$5+MAR1!$C$5*COS(2*PI()*$C5239/365)+MAR1!$D$5*SIN(2*PI()*$C5239/365)</f>
        <v/>
      </c>
      <c r="L5239" s="7">
        <f>MAR1!$B$6+MAR1!$C$6*COS(2*PI()*$C5239/365)+MAR1!$D$6*SIN(2*PI()*$C5239/365)</f>
        <v/>
      </c>
      <c r="M5239" s="7">
        <f>MAR1!$B$7+MAR1!$C$7*COS(2*PI()*$C5239/365)+MAR1!$D$7*SIN(2*PI()*$C5239/365)</f>
        <v/>
      </c>
      <c r="N5239" s="7">
        <f>F5239-K5239</f>
        <v/>
      </c>
      <c r="O5239" s="7">
        <f>G5239-L5239</f>
        <v/>
      </c>
      <c r="P5239" s="7">
        <f>H5239-M5239</f>
        <v/>
      </c>
      <c r="Q5239" s="7">
        <f>IF($I5239=1,(N5239-MAR1!$B$11)/MAR1!$D$11,(N5239-MAR1!$C$11)/MAR1!$E$11)</f>
        <v/>
      </c>
      <c r="R5239" s="7">
        <f>IF($I5239=1,(O5239-MAR1!$B$12)/MAR1!$D$12,(O5239-MAR1!$C$12)/MAR1!$E$12)</f>
        <v/>
      </c>
      <c r="S5239" s="7">
        <f>IF($I5239=1,(P5239-MAR1!$B$13)/MAR1!$D$13,(P5239-MAR1!$C$13)/MAR1!$E$13)</f>
        <v/>
      </c>
    </row>
    <row r="5240">
      <c r="A5240" s="5" t="n">
        <v>5239</v>
      </c>
      <c r="B5240" s="5" t="n">
        <v>15</v>
      </c>
      <c r="C5240" s="5" t="n">
        <v>129</v>
      </c>
      <c r="D5240" s="5" t="n">
        <v>5</v>
      </c>
      <c r="E5240" s="5" t="n">
        <v>0</v>
      </c>
      <c r="F5240" s="5" t="n">
        <v>36.8</v>
      </c>
      <c r="G5240" s="5" t="n">
        <v>27.4</v>
      </c>
      <c r="H5240" s="5" t="n">
        <v>22.62</v>
      </c>
      <c r="I5240" s="6">
        <f>IF(E5240&gt;=Markov!$B$3,1,0)</f>
        <v/>
      </c>
      <c r="J5240" s="6">
        <f>I5239</f>
        <v/>
      </c>
      <c r="K5240" s="7">
        <f>MAR1!$B$5+MAR1!$C$5*COS(2*PI()*$C5240/365)+MAR1!$D$5*SIN(2*PI()*$C5240/365)</f>
        <v/>
      </c>
      <c r="L5240" s="7">
        <f>MAR1!$B$6+MAR1!$C$6*COS(2*PI()*$C5240/365)+MAR1!$D$6*SIN(2*PI()*$C5240/365)</f>
        <v/>
      </c>
      <c r="M5240" s="7">
        <f>MAR1!$B$7+MAR1!$C$7*COS(2*PI()*$C5240/365)+MAR1!$D$7*SIN(2*PI()*$C5240/365)</f>
        <v/>
      </c>
      <c r="N5240" s="7">
        <f>F5240-K5240</f>
        <v/>
      </c>
      <c r="O5240" s="7">
        <f>G5240-L5240</f>
        <v/>
      </c>
      <c r="P5240" s="7">
        <f>H5240-M5240</f>
        <v/>
      </c>
      <c r="Q5240" s="7">
        <f>IF($I5240=1,(N5240-MAR1!$B$11)/MAR1!$D$11,(N5240-MAR1!$C$11)/MAR1!$E$11)</f>
        <v/>
      </c>
      <c r="R5240" s="7">
        <f>IF($I5240=1,(O5240-MAR1!$B$12)/MAR1!$D$12,(O5240-MAR1!$C$12)/MAR1!$E$12)</f>
        <v/>
      </c>
      <c r="S5240" s="7">
        <f>IF($I5240=1,(P5240-MAR1!$B$13)/MAR1!$D$13,(P5240-MAR1!$C$13)/MAR1!$E$13)</f>
        <v/>
      </c>
    </row>
    <row r="5241">
      <c r="A5241" s="5" t="n">
        <v>5240</v>
      </c>
      <c r="B5241" s="5" t="n">
        <v>15</v>
      </c>
      <c r="C5241" s="5" t="n">
        <v>130</v>
      </c>
      <c r="D5241" s="5" t="n">
        <v>5</v>
      </c>
      <c r="E5241" s="5" t="n">
        <v>0</v>
      </c>
      <c r="F5241" s="5" t="n">
        <v>36.1</v>
      </c>
      <c r="G5241" s="5" t="n">
        <v>25.6</v>
      </c>
      <c r="H5241" s="5" t="n">
        <v>19.08</v>
      </c>
      <c r="I5241" s="6">
        <f>IF(E5241&gt;=Markov!$B$3,1,0)</f>
        <v/>
      </c>
      <c r="J5241" s="6">
        <f>I5240</f>
        <v/>
      </c>
      <c r="K5241" s="7">
        <f>MAR1!$B$5+MAR1!$C$5*COS(2*PI()*$C5241/365)+MAR1!$D$5*SIN(2*PI()*$C5241/365)</f>
        <v/>
      </c>
      <c r="L5241" s="7">
        <f>MAR1!$B$6+MAR1!$C$6*COS(2*PI()*$C5241/365)+MAR1!$D$6*SIN(2*PI()*$C5241/365)</f>
        <v/>
      </c>
      <c r="M5241" s="7">
        <f>MAR1!$B$7+MAR1!$C$7*COS(2*PI()*$C5241/365)+MAR1!$D$7*SIN(2*PI()*$C5241/365)</f>
        <v/>
      </c>
      <c r="N5241" s="7">
        <f>F5241-K5241</f>
        <v/>
      </c>
      <c r="O5241" s="7">
        <f>G5241-L5241</f>
        <v/>
      </c>
      <c r="P5241" s="7">
        <f>H5241-M5241</f>
        <v/>
      </c>
      <c r="Q5241" s="7">
        <f>IF($I5241=1,(N5241-MAR1!$B$11)/MAR1!$D$11,(N5241-MAR1!$C$11)/MAR1!$E$11)</f>
        <v/>
      </c>
      <c r="R5241" s="7">
        <f>IF($I5241=1,(O5241-MAR1!$B$12)/MAR1!$D$12,(O5241-MAR1!$C$12)/MAR1!$E$12)</f>
        <v/>
      </c>
      <c r="S5241" s="7">
        <f>IF($I5241=1,(P5241-MAR1!$B$13)/MAR1!$D$13,(P5241-MAR1!$C$13)/MAR1!$E$13)</f>
        <v/>
      </c>
    </row>
    <row r="5242">
      <c r="A5242" s="5" t="n">
        <v>5241</v>
      </c>
      <c r="B5242" s="5" t="n">
        <v>15</v>
      </c>
      <c r="C5242" s="5" t="n">
        <v>131</v>
      </c>
      <c r="D5242" s="5" t="n">
        <v>5</v>
      </c>
      <c r="E5242" s="5" t="n">
        <v>0</v>
      </c>
      <c r="F5242" s="5" t="n">
        <v>36.4</v>
      </c>
      <c r="G5242" s="5" t="n">
        <v>27.3</v>
      </c>
      <c r="H5242" s="5" t="n">
        <v>14.9</v>
      </c>
      <c r="I5242" s="6">
        <f>IF(E5242&gt;=Markov!$B$3,1,0)</f>
        <v/>
      </c>
      <c r="J5242" s="6">
        <f>I5241</f>
        <v/>
      </c>
      <c r="K5242" s="7">
        <f>MAR1!$B$5+MAR1!$C$5*COS(2*PI()*$C5242/365)+MAR1!$D$5*SIN(2*PI()*$C5242/365)</f>
        <v/>
      </c>
      <c r="L5242" s="7">
        <f>MAR1!$B$6+MAR1!$C$6*COS(2*PI()*$C5242/365)+MAR1!$D$6*SIN(2*PI()*$C5242/365)</f>
        <v/>
      </c>
      <c r="M5242" s="7">
        <f>MAR1!$B$7+MAR1!$C$7*COS(2*PI()*$C5242/365)+MAR1!$D$7*SIN(2*PI()*$C5242/365)</f>
        <v/>
      </c>
      <c r="N5242" s="7">
        <f>F5242-K5242</f>
        <v/>
      </c>
      <c r="O5242" s="7">
        <f>G5242-L5242</f>
        <v/>
      </c>
      <c r="P5242" s="7">
        <f>H5242-M5242</f>
        <v/>
      </c>
      <c r="Q5242" s="7">
        <f>IF($I5242=1,(N5242-MAR1!$B$11)/MAR1!$D$11,(N5242-MAR1!$C$11)/MAR1!$E$11)</f>
        <v/>
      </c>
      <c r="R5242" s="7">
        <f>IF($I5242=1,(O5242-MAR1!$B$12)/MAR1!$D$12,(O5242-MAR1!$C$12)/MAR1!$E$12)</f>
        <v/>
      </c>
      <c r="S5242" s="7">
        <f>IF($I5242=1,(P5242-MAR1!$B$13)/MAR1!$D$13,(P5242-MAR1!$C$13)/MAR1!$E$13)</f>
        <v/>
      </c>
    </row>
    <row r="5243">
      <c r="A5243" s="5" t="n">
        <v>5242</v>
      </c>
      <c r="B5243" s="5" t="n">
        <v>15</v>
      </c>
      <c r="C5243" s="5" t="n">
        <v>132</v>
      </c>
      <c r="D5243" s="5" t="n">
        <v>5</v>
      </c>
      <c r="E5243" s="5" t="n">
        <v>0</v>
      </c>
      <c r="F5243" s="5" t="n">
        <v>38.2</v>
      </c>
      <c r="G5243" s="5" t="n">
        <v>28.1</v>
      </c>
      <c r="H5243" s="5" t="n">
        <v>17.14</v>
      </c>
      <c r="I5243" s="6">
        <f>IF(E5243&gt;=Markov!$B$3,1,0)</f>
        <v/>
      </c>
      <c r="J5243" s="6">
        <f>I5242</f>
        <v/>
      </c>
      <c r="K5243" s="7">
        <f>MAR1!$B$5+MAR1!$C$5*COS(2*PI()*$C5243/365)+MAR1!$D$5*SIN(2*PI()*$C5243/365)</f>
        <v/>
      </c>
      <c r="L5243" s="7">
        <f>MAR1!$B$6+MAR1!$C$6*COS(2*PI()*$C5243/365)+MAR1!$D$6*SIN(2*PI()*$C5243/365)</f>
        <v/>
      </c>
      <c r="M5243" s="7">
        <f>MAR1!$B$7+MAR1!$C$7*COS(2*PI()*$C5243/365)+MAR1!$D$7*SIN(2*PI()*$C5243/365)</f>
        <v/>
      </c>
      <c r="N5243" s="7">
        <f>F5243-K5243</f>
        <v/>
      </c>
      <c r="O5243" s="7">
        <f>G5243-L5243</f>
        <v/>
      </c>
      <c r="P5243" s="7">
        <f>H5243-M5243</f>
        <v/>
      </c>
      <c r="Q5243" s="7">
        <f>IF($I5243=1,(N5243-MAR1!$B$11)/MAR1!$D$11,(N5243-MAR1!$C$11)/MAR1!$E$11)</f>
        <v/>
      </c>
      <c r="R5243" s="7">
        <f>IF($I5243=1,(O5243-MAR1!$B$12)/MAR1!$D$12,(O5243-MAR1!$C$12)/MAR1!$E$12)</f>
        <v/>
      </c>
      <c r="S5243" s="7">
        <f>IF($I5243=1,(P5243-MAR1!$B$13)/MAR1!$D$13,(P5243-MAR1!$C$13)/MAR1!$E$13)</f>
        <v/>
      </c>
    </row>
    <row r="5244">
      <c r="A5244" s="5" t="n">
        <v>5243</v>
      </c>
      <c r="B5244" s="5" t="n">
        <v>15</v>
      </c>
      <c r="C5244" s="5" t="n">
        <v>133</v>
      </c>
      <c r="D5244" s="5" t="n">
        <v>5</v>
      </c>
      <c r="E5244" s="5" t="n">
        <v>0</v>
      </c>
      <c r="F5244" s="5" t="n">
        <v>37.7</v>
      </c>
      <c r="G5244" s="5" t="n">
        <v>26.9</v>
      </c>
      <c r="H5244" s="5" t="n">
        <v>20.77</v>
      </c>
      <c r="I5244" s="6">
        <f>IF(E5244&gt;=Markov!$B$3,1,0)</f>
        <v/>
      </c>
      <c r="J5244" s="6">
        <f>I5243</f>
        <v/>
      </c>
      <c r="K5244" s="7">
        <f>MAR1!$B$5+MAR1!$C$5*COS(2*PI()*$C5244/365)+MAR1!$D$5*SIN(2*PI()*$C5244/365)</f>
        <v/>
      </c>
      <c r="L5244" s="7">
        <f>MAR1!$B$6+MAR1!$C$6*COS(2*PI()*$C5244/365)+MAR1!$D$6*SIN(2*PI()*$C5244/365)</f>
        <v/>
      </c>
      <c r="M5244" s="7">
        <f>MAR1!$B$7+MAR1!$C$7*COS(2*PI()*$C5244/365)+MAR1!$D$7*SIN(2*PI()*$C5244/365)</f>
        <v/>
      </c>
      <c r="N5244" s="7">
        <f>F5244-K5244</f>
        <v/>
      </c>
      <c r="O5244" s="7">
        <f>G5244-L5244</f>
        <v/>
      </c>
      <c r="P5244" s="7">
        <f>H5244-M5244</f>
        <v/>
      </c>
      <c r="Q5244" s="7">
        <f>IF($I5244=1,(N5244-MAR1!$B$11)/MAR1!$D$11,(N5244-MAR1!$C$11)/MAR1!$E$11)</f>
        <v/>
      </c>
      <c r="R5244" s="7">
        <f>IF($I5244=1,(O5244-MAR1!$B$12)/MAR1!$D$12,(O5244-MAR1!$C$12)/MAR1!$E$12)</f>
        <v/>
      </c>
      <c r="S5244" s="7">
        <f>IF($I5244=1,(P5244-MAR1!$B$13)/MAR1!$D$13,(P5244-MAR1!$C$13)/MAR1!$E$13)</f>
        <v/>
      </c>
    </row>
    <row r="5245">
      <c r="A5245" s="5" t="n">
        <v>5244</v>
      </c>
      <c r="B5245" s="5" t="n">
        <v>15</v>
      </c>
      <c r="C5245" s="5" t="n">
        <v>134</v>
      </c>
      <c r="D5245" s="5" t="n">
        <v>5</v>
      </c>
      <c r="E5245" s="5" t="n">
        <v>0</v>
      </c>
      <c r="F5245" s="5" t="n">
        <v>38.7</v>
      </c>
      <c r="G5245" s="5" t="n">
        <v>25.6</v>
      </c>
      <c r="H5245" s="5" t="n">
        <v>27.02</v>
      </c>
      <c r="I5245" s="6">
        <f>IF(E5245&gt;=Markov!$B$3,1,0)</f>
        <v/>
      </c>
      <c r="J5245" s="6">
        <f>I5244</f>
        <v/>
      </c>
      <c r="K5245" s="7">
        <f>MAR1!$B$5+MAR1!$C$5*COS(2*PI()*$C5245/365)+MAR1!$D$5*SIN(2*PI()*$C5245/365)</f>
        <v/>
      </c>
      <c r="L5245" s="7">
        <f>MAR1!$B$6+MAR1!$C$6*COS(2*PI()*$C5245/365)+MAR1!$D$6*SIN(2*PI()*$C5245/365)</f>
        <v/>
      </c>
      <c r="M5245" s="7">
        <f>MAR1!$B$7+MAR1!$C$7*COS(2*PI()*$C5245/365)+MAR1!$D$7*SIN(2*PI()*$C5245/365)</f>
        <v/>
      </c>
      <c r="N5245" s="7">
        <f>F5245-K5245</f>
        <v/>
      </c>
      <c r="O5245" s="7">
        <f>G5245-L5245</f>
        <v/>
      </c>
      <c r="P5245" s="7">
        <f>H5245-M5245</f>
        <v/>
      </c>
      <c r="Q5245" s="7">
        <f>IF($I5245=1,(N5245-MAR1!$B$11)/MAR1!$D$11,(N5245-MAR1!$C$11)/MAR1!$E$11)</f>
        <v/>
      </c>
      <c r="R5245" s="7">
        <f>IF($I5245=1,(O5245-MAR1!$B$12)/MAR1!$D$12,(O5245-MAR1!$C$12)/MAR1!$E$12)</f>
        <v/>
      </c>
      <c r="S5245" s="7">
        <f>IF($I5245=1,(P5245-MAR1!$B$13)/MAR1!$D$13,(P5245-MAR1!$C$13)/MAR1!$E$13)</f>
        <v/>
      </c>
    </row>
    <row r="5246">
      <c r="A5246" s="5" t="n">
        <v>5245</v>
      </c>
      <c r="B5246" s="5" t="n">
        <v>15</v>
      </c>
      <c r="C5246" s="5" t="n">
        <v>135</v>
      </c>
      <c r="D5246" s="5" t="n">
        <v>5</v>
      </c>
      <c r="E5246" s="5" t="n">
        <v>0</v>
      </c>
      <c r="F5246" s="5" t="n">
        <v>38.8</v>
      </c>
      <c r="G5246" s="5" t="n">
        <v>27.1</v>
      </c>
      <c r="H5246" s="5" t="n">
        <v>20.12</v>
      </c>
      <c r="I5246" s="6">
        <f>IF(E5246&gt;=Markov!$B$3,1,0)</f>
        <v/>
      </c>
      <c r="J5246" s="6">
        <f>I5245</f>
        <v/>
      </c>
      <c r="K5246" s="7">
        <f>MAR1!$B$5+MAR1!$C$5*COS(2*PI()*$C5246/365)+MAR1!$D$5*SIN(2*PI()*$C5246/365)</f>
        <v/>
      </c>
      <c r="L5246" s="7">
        <f>MAR1!$B$6+MAR1!$C$6*COS(2*PI()*$C5246/365)+MAR1!$D$6*SIN(2*PI()*$C5246/365)</f>
        <v/>
      </c>
      <c r="M5246" s="7">
        <f>MAR1!$B$7+MAR1!$C$7*COS(2*PI()*$C5246/365)+MAR1!$D$7*SIN(2*PI()*$C5246/365)</f>
        <v/>
      </c>
      <c r="N5246" s="7">
        <f>F5246-K5246</f>
        <v/>
      </c>
      <c r="O5246" s="7">
        <f>G5246-L5246</f>
        <v/>
      </c>
      <c r="P5246" s="7">
        <f>H5246-M5246</f>
        <v/>
      </c>
      <c r="Q5246" s="7">
        <f>IF($I5246=1,(N5246-MAR1!$B$11)/MAR1!$D$11,(N5246-MAR1!$C$11)/MAR1!$E$11)</f>
        <v/>
      </c>
      <c r="R5246" s="7">
        <f>IF($I5246=1,(O5246-MAR1!$B$12)/MAR1!$D$12,(O5246-MAR1!$C$12)/MAR1!$E$12)</f>
        <v/>
      </c>
      <c r="S5246" s="7">
        <f>IF($I5246=1,(P5246-MAR1!$B$13)/MAR1!$D$13,(P5246-MAR1!$C$13)/MAR1!$E$13)</f>
        <v/>
      </c>
    </row>
    <row r="5247">
      <c r="A5247" s="5" t="n">
        <v>5246</v>
      </c>
      <c r="B5247" s="5" t="n">
        <v>15</v>
      </c>
      <c r="C5247" s="5" t="n">
        <v>136</v>
      </c>
      <c r="D5247" s="5" t="n">
        <v>5</v>
      </c>
      <c r="E5247" s="5" t="n">
        <v>0</v>
      </c>
      <c r="F5247" s="5" t="n">
        <v>36.5</v>
      </c>
      <c r="G5247" s="5" t="n">
        <v>26.8</v>
      </c>
      <c r="H5247" s="5" t="n">
        <v>20.68</v>
      </c>
      <c r="I5247" s="6">
        <f>IF(E5247&gt;=Markov!$B$3,1,0)</f>
        <v/>
      </c>
      <c r="J5247" s="6">
        <f>I5246</f>
        <v/>
      </c>
      <c r="K5247" s="7">
        <f>MAR1!$B$5+MAR1!$C$5*COS(2*PI()*$C5247/365)+MAR1!$D$5*SIN(2*PI()*$C5247/365)</f>
        <v/>
      </c>
      <c r="L5247" s="7">
        <f>MAR1!$B$6+MAR1!$C$6*COS(2*PI()*$C5247/365)+MAR1!$D$6*SIN(2*PI()*$C5247/365)</f>
        <v/>
      </c>
      <c r="M5247" s="7">
        <f>MAR1!$B$7+MAR1!$C$7*COS(2*PI()*$C5247/365)+MAR1!$D$7*SIN(2*PI()*$C5247/365)</f>
        <v/>
      </c>
      <c r="N5247" s="7">
        <f>F5247-K5247</f>
        <v/>
      </c>
      <c r="O5247" s="7">
        <f>G5247-L5247</f>
        <v/>
      </c>
      <c r="P5247" s="7">
        <f>H5247-M5247</f>
        <v/>
      </c>
      <c r="Q5247" s="7">
        <f>IF($I5247=1,(N5247-MAR1!$B$11)/MAR1!$D$11,(N5247-MAR1!$C$11)/MAR1!$E$11)</f>
        <v/>
      </c>
      <c r="R5247" s="7">
        <f>IF($I5247=1,(O5247-MAR1!$B$12)/MAR1!$D$12,(O5247-MAR1!$C$12)/MAR1!$E$12)</f>
        <v/>
      </c>
      <c r="S5247" s="7">
        <f>IF($I5247=1,(P5247-MAR1!$B$13)/MAR1!$D$13,(P5247-MAR1!$C$13)/MAR1!$E$13)</f>
        <v/>
      </c>
    </row>
    <row r="5248">
      <c r="A5248" s="5" t="n">
        <v>5247</v>
      </c>
      <c r="B5248" s="5" t="n">
        <v>15</v>
      </c>
      <c r="C5248" s="5" t="n">
        <v>137</v>
      </c>
      <c r="D5248" s="5" t="n">
        <v>5</v>
      </c>
      <c r="E5248" s="5" t="n">
        <v>0</v>
      </c>
      <c r="F5248" s="5" t="n">
        <v>37.9</v>
      </c>
      <c r="G5248" s="5" t="n">
        <v>28</v>
      </c>
      <c r="H5248" s="5" t="n">
        <v>22.6</v>
      </c>
      <c r="I5248" s="6">
        <f>IF(E5248&gt;=Markov!$B$3,1,0)</f>
        <v/>
      </c>
      <c r="J5248" s="6">
        <f>I5247</f>
        <v/>
      </c>
      <c r="K5248" s="7">
        <f>MAR1!$B$5+MAR1!$C$5*COS(2*PI()*$C5248/365)+MAR1!$D$5*SIN(2*PI()*$C5248/365)</f>
        <v/>
      </c>
      <c r="L5248" s="7">
        <f>MAR1!$B$6+MAR1!$C$6*COS(2*PI()*$C5248/365)+MAR1!$D$6*SIN(2*PI()*$C5248/365)</f>
        <v/>
      </c>
      <c r="M5248" s="7">
        <f>MAR1!$B$7+MAR1!$C$7*COS(2*PI()*$C5248/365)+MAR1!$D$7*SIN(2*PI()*$C5248/365)</f>
        <v/>
      </c>
      <c r="N5248" s="7">
        <f>F5248-K5248</f>
        <v/>
      </c>
      <c r="O5248" s="7">
        <f>G5248-L5248</f>
        <v/>
      </c>
      <c r="P5248" s="7">
        <f>H5248-M5248</f>
        <v/>
      </c>
      <c r="Q5248" s="7">
        <f>IF($I5248=1,(N5248-MAR1!$B$11)/MAR1!$D$11,(N5248-MAR1!$C$11)/MAR1!$E$11)</f>
        <v/>
      </c>
      <c r="R5248" s="7">
        <f>IF($I5248=1,(O5248-MAR1!$B$12)/MAR1!$D$12,(O5248-MAR1!$C$12)/MAR1!$E$12)</f>
        <v/>
      </c>
      <c r="S5248" s="7">
        <f>IF($I5248=1,(P5248-MAR1!$B$13)/MAR1!$D$13,(P5248-MAR1!$C$13)/MAR1!$E$13)</f>
        <v/>
      </c>
    </row>
    <row r="5249">
      <c r="A5249" s="5" t="n">
        <v>5248</v>
      </c>
      <c r="B5249" s="5" t="n">
        <v>15</v>
      </c>
      <c r="C5249" s="5" t="n">
        <v>138</v>
      </c>
      <c r="D5249" s="5" t="n">
        <v>5</v>
      </c>
      <c r="E5249" s="5" t="n">
        <v>2.9</v>
      </c>
      <c r="F5249" s="5" t="n">
        <v>37</v>
      </c>
      <c r="G5249" s="5" t="n">
        <v>28.3</v>
      </c>
      <c r="H5249" s="5" t="n">
        <v>17.99</v>
      </c>
      <c r="I5249" s="6">
        <f>IF(E5249&gt;=Markov!$B$3,1,0)</f>
        <v/>
      </c>
      <c r="J5249" s="6">
        <f>I5248</f>
        <v/>
      </c>
      <c r="K5249" s="7">
        <f>MAR1!$B$5+MAR1!$C$5*COS(2*PI()*$C5249/365)+MAR1!$D$5*SIN(2*PI()*$C5249/365)</f>
        <v/>
      </c>
      <c r="L5249" s="7">
        <f>MAR1!$B$6+MAR1!$C$6*COS(2*PI()*$C5249/365)+MAR1!$D$6*SIN(2*PI()*$C5249/365)</f>
        <v/>
      </c>
      <c r="M5249" s="7">
        <f>MAR1!$B$7+MAR1!$C$7*COS(2*PI()*$C5249/365)+MAR1!$D$7*SIN(2*PI()*$C5249/365)</f>
        <v/>
      </c>
      <c r="N5249" s="7">
        <f>F5249-K5249</f>
        <v/>
      </c>
      <c r="O5249" s="7">
        <f>G5249-L5249</f>
        <v/>
      </c>
      <c r="P5249" s="7">
        <f>H5249-M5249</f>
        <v/>
      </c>
      <c r="Q5249" s="7">
        <f>IF($I5249=1,(N5249-MAR1!$B$11)/MAR1!$D$11,(N5249-MAR1!$C$11)/MAR1!$E$11)</f>
        <v/>
      </c>
      <c r="R5249" s="7">
        <f>IF($I5249=1,(O5249-MAR1!$B$12)/MAR1!$D$12,(O5249-MAR1!$C$12)/MAR1!$E$12)</f>
        <v/>
      </c>
      <c r="S5249" s="7">
        <f>IF($I5249=1,(P5249-MAR1!$B$13)/MAR1!$D$13,(P5249-MAR1!$C$13)/MAR1!$E$13)</f>
        <v/>
      </c>
    </row>
    <row r="5250">
      <c r="A5250" s="5" t="n">
        <v>5249</v>
      </c>
      <c r="B5250" s="5" t="n">
        <v>15</v>
      </c>
      <c r="C5250" s="5" t="n">
        <v>139</v>
      </c>
      <c r="D5250" s="5" t="n">
        <v>5</v>
      </c>
      <c r="E5250" s="5" t="n">
        <v>0</v>
      </c>
      <c r="F5250" s="5" t="n">
        <v>39.4</v>
      </c>
      <c r="G5250" s="5" t="n">
        <v>29.2</v>
      </c>
      <c r="H5250" s="5" t="n">
        <v>26</v>
      </c>
      <c r="I5250" s="6">
        <f>IF(E5250&gt;=Markov!$B$3,1,0)</f>
        <v/>
      </c>
      <c r="J5250" s="6">
        <f>I5249</f>
        <v/>
      </c>
      <c r="K5250" s="7">
        <f>MAR1!$B$5+MAR1!$C$5*COS(2*PI()*$C5250/365)+MAR1!$D$5*SIN(2*PI()*$C5250/365)</f>
        <v/>
      </c>
      <c r="L5250" s="7">
        <f>MAR1!$B$6+MAR1!$C$6*COS(2*PI()*$C5250/365)+MAR1!$D$6*SIN(2*PI()*$C5250/365)</f>
        <v/>
      </c>
      <c r="M5250" s="7">
        <f>MAR1!$B$7+MAR1!$C$7*COS(2*PI()*$C5250/365)+MAR1!$D$7*SIN(2*PI()*$C5250/365)</f>
        <v/>
      </c>
      <c r="N5250" s="7">
        <f>F5250-K5250</f>
        <v/>
      </c>
      <c r="O5250" s="7">
        <f>G5250-L5250</f>
        <v/>
      </c>
      <c r="P5250" s="7">
        <f>H5250-M5250</f>
        <v/>
      </c>
      <c r="Q5250" s="7">
        <f>IF($I5250=1,(N5250-MAR1!$B$11)/MAR1!$D$11,(N5250-MAR1!$C$11)/MAR1!$E$11)</f>
        <v/>
      </c>
      <c r="R5250" s="7">
        <f>IF($I5250=1,(O5250-MAR1!$B$12)/MAR1!$D$12,(O5250-MAR1!$C$12)/MAR1!$E$12)</f>
        <v/>
      </c>
      <c r="S5250" s="7">
        <f>IF($I5250=1,(P5250-MAR1!$B$13)/MAR1!$D$13,(P5250-MAR1!$C$13)/MAR1!$E$13)</f>
        <v/>
      </c>
    </row>
    <row r="5251">
      <c r="A5251" s="5" t="n">
        <v>5250</v>
      </c>
      <c r="B5251" s="5" t="n">
        <v>15</v>
      </c>
      <c r="C5251" s="5" t="n">
        <v>140</v>
      </c>
      <c r="D5251" s="5" t="n">
        <v>5</v>
      </c>
      <c r="E5251" s="5" t="n">
        <v>0</v>
      </c>
      <c r="F5251" s="5" t="n">
        <v>39.3</v>
      </c>
      <c r="G5251" s="5" t="n">
        <v>28.6</v>
      </c>
      <c r="H5251" s="5" t="n">
        <v>23.58</v>
      </c>
      <c r="I5251" s="6">
        <f>IF(E5251&gt;=Markov!$B$3,1,0)</f>
        <v/>
      </c>
      <c r="J5251" s="6">
        <f>I5250</f>
        <v/>
      </c>
      <c r="K5251" s="7">
        <f>MAR1!$B$5+MAR1!$C$5*COS(2*PI()*$C5251/365)+MAR1!$D$5*SIN(2*PI()*$C5251/365)</f>
        <v/>
      </c>
      <c r="L5251" s="7">
        <f>MAR1!$B$6+MAR1!$C$6*COS(2*PI()*$C5251/365)+MAR1!$D$6*SIN(2*PI()*$C5251/365)</f>
        <v/>
      </c>
      <c r="M5251" s="7">
        <f>MAR1!$B$7+MAR1!$C$7*COS(2*PI()*$C5251/365)+MAR1!$D$7*SIN(2*PI()*$C5251/365)</f>
        <v/>
      </c>
      <c r="N5251" s="7">
        <f>F5251-K5251</f>
        <v/>
      </c>
      <c r="O5251" s="7">
        <f>G5251-L5251</f>
        <v/>
      </c>
      <c r="P5251" s="7">
        <f>H5251-M5251</f>
        <v/>
      </c>
      <c r="Q5251" s="7">
        <f>IF($I5251=1,(N5251-MAR1!$B$11)/MAR1!$D$11,(N5251-MAR1!$C$11)/MAR1!$E$11)</f>
        <v/>
      </c>
      <c r="R5251" s="7">
        <f>IF($I5251=1,(O5251-MAR1!$B$12)/MAR1!$D$12,(O5251-MAR1!$C$12)/MAR1!$E$12)</f>
        <v/>
      </c>
      <c r="S5251" s="7">
        <f>IF($I5251=1,(P5251-MAR1!$B$13)/MAR1!$D$13,(P5251-MAR1!$C$13)/MAR1!$E$13)</f>
        <v/>
      </c>
    </row>
    <row r="5252">
      <c r="A5252" s="5" t="n">
        <v>5251</v>
      </c>
      <c r="B5252" s="5" t="n">
        <v>15</v>
      </c>
      <c r="C5252" s="5" t="n">
        <v>141</v>
      </c>
      <c r="D5252" s="5" t="n">
        <v>5</v>
      </c>
      <c r="E5252" s="5" t="n">
        <v>0</v>
      </c>
      <c r="F5252" s="5" t="n">
        <v>39.8</v>
      </c>
      <c r="G5252" s="5" t="n">
        <v>26.7</v>
      </c>
      <c r="H5252" s="5" t="n">
        <v>21.15</v>
      </c>
      <c r="I5252" s="6">
        <f>IF(E5252&gt;=Markov!$B$3,1,0)</f>
        <v/>
      </c>
      <c r="J5252" s="6">
        <f>I5251</f>
        <v/>
      </c>
      <c r="K5252" s="7">
        <f>MAR1!$B$5+MAR1!$C$5*COS(2*PI()*$C5252/365)+MAR1!$D$5*SIN(2*PI()*$C5252/365)</f>
        <v/>
      </c>
      <c r="L5252" s="7">
        <f>MAR1!$B$6+MAR1!$C$6*COS(2*PI()*$C5252/365)+MAR1!$D$6*SIN(2*PI()*$C5252/365)</f>
        <v/>
      </c>
      <c r="M5252" s="7">
        <f>MAR1!$B$7+MAR1!$C$7*COS(2*PI()*$C5252/365)+MAR1!$D$7*SIN(2*PI()*$C5252/365)</f>
        <v/>
      </c>
      <c r="N5252" s="7">
        <f>F5252-K5252</f>
        <v/>
      </c>
      <c r="O5252" s="7">
        <f>G5252-L5252</f>
        <v/>
      </c>
      <c r="P5252" s="7">
        <f>H5252-M5252</f>
        <v/>
      </c>
      <c r="Q5252" s="7">
        <f>IF($I5252=1,(N5252-MAR1!$B$11)/MAR1!$D$11,(N5252-MAR1!$C$11)/MAR1!$E$11)</f>
        <v/>
      </c>
      <c r="R5252" s="7">
        <f>IF($I5252=1,(O5252-MAR1!$B$12)/MAR1!$D$12,(O5252-MAR1!$C$12)/MAR1!$E$12)</f>
        <v/>
      </c>
      <c r="S5252" s="7">
        <f>IF($I5252=1,(P5252-MAR1!$B$13)/MAR1!$D$13,(P5252-MAR1!$C$13)/MAR1!$E$13)</f>
        <v/>
      </c>
    </row>
    <row r="5253">
      <c r="A5253" s="5" t="n">
        <v>5252</v>
      </c>
      <c r="B5253" s="5" t="n">
        <v>15</v>
      </c>
      <c r="C5253" s="5" t="n">
        <v>142</v>
      </c>
      <c r="D5253" s="5" t="n">
        <v>5</v>
      </c>
      <c r="E5253" s="5" t="n">
        <v>0</v>
      </c>
      <c r="F5253" s="5" t="n">
        <v>37.4</v>
      </c>
      <c r="G5253" s="5" t="n">
        <v>24.6</v>
      </c>
      <c r="H5253" s="5" t="n">
        <v>22.68</v>
      </c>
      <c r="I5253" s="6">
        <f>IF(E5253&gt;=Markov!$B$3,1,0)</f>
        <v/>
      </c>
      <c r="J5253" s="6">
        <f>I5252</f>
        <v/>
      </c>
      <c r="K5253" s="7">
        <f>MAR1!$B$5+MAR1!$C$5*COS(2*PI()*$C5253/365)+MAR1!$D$5*SIN(2*PI()*$C5253/365)</f>
        <v/>
      </c>
      <c r="L5253" s="7">
        <f>MAR1!$B$6+MAR1!$C$6*COS(2*PI()*$C5253/365)+MAR1!$D$6*SIN(2*PI()*$C5253/365)</f>
        <v/>
      </c>
      <c r="M5253" s="7">
        <f>MAR1!$B$7+MAR1!$C$7*COS(2*PI()*$C5253/365)+MAR1!$D$7*SIN(2*PI()*$C5253/365)</f>
        <v/>
      </c>
      <c r="N5253" s="7">
        <f>F5253-K5253</f>
        <v/>
      </c>
      <c r="O5253" s="7">
        <f>G5253-L5253</f>
        <v/>
      </c>
      <c r="P5253" s="7">
        <f>H5253-M5253</f>
        <v/>
      </c>
      <c r="Q5253" s="7">
        <f>IF($I5253=1,(N5253-MAR1!$B$11)/MAR1!$D$11,(N5253-MAR1!$C$11)/MAR1!$E$11)</f>
        <v/>
      </c>
      <c r="R5253" s="7">
        <f>IF($I5253=1,(O5253-MAR1!$B$12)/MAR1!$D$12,(O5253-MAR1!$C$12)/MAR1!$E$12)</f>
        <v/>
      </c>
      <c r="S5253" s="7">
        <f>IF($I5253=1,(P5253-MAR1!$B$13)/MAR1!$D$13,(P5253-MAR1!$C$13)/MAR1!$E$13)</f>
        <v/>
      </c>
    </row>
    <row r="5254">
      <c r="A5254" s="5" t="n">
        <v>5253</v>
      </c>
      <c r="B5254" s="5" t="n">
        <v>15</v>
      </c>
      <c r="C5254" s="5" t="n">
        <v>143</v>
      </c>
      <c r="D5254" s="5" t="n">
        <v>5</v>
      </c>
      <c r="E5254" s="5" t="n">
        <v>0</v>
      </c>
      <c r="F5254" s="5" t="n">
        <v>38</v>
      </c>
      <c r="G5254" s="5" t="n">
        <v>24.2</v>
      </c>
      <c r="H5254" s="5" t="n">
        <v>24.53</v>
      </c>
      <c r="I5254" s="6">
        <f>IF(E5254&gt;=Markov!$B$3,1,0)</f>
        <v/>
      </c>
      <c r="J5254" s="6">
        <f>I5253</f>
        <v/>
      </c>
      <c r="K5254" s="7">
        <f>MAR1!$B$5+MAR1!$C$5*COS(2*PI()*$C5254/365)+MAR1!$D$5*SIN(2*PI()*$C5254/365)</f>
        <v/>
      </c>
      <c r="L5254" s="7">
        <f>MAR1!$B$6+MAR1!$C$6*COS(2*PI()*$C5254/365)+MAR1!$D$6*SIN(2*PI()*$C5254/365)</f>
        <v/>
      </c>
      <c r="M5254" s="7">
        <f>MAR1!$B$7+MAR1!$C$7*COS(2*PI()*$C5254/365)+MAR1!$D$7*SIN(2*PI()*$C5254/365)</f>
        <v/>
      </c>
      <c r="N5254" s="7">
        <f>F5254-K5254</f>
        <v/>
      </c>
      <c r="O5254" s="7">
        <f>G5254-L5254</f>
        <v/>
      </c>
      <c r="P5254" s="7">
        <f>H5254-M5254</f>
        <v/>
      </c>
      <c r="Q5254" s="7">
        <f>IF($I5254=1,(N5254-MAR1!$B$11)/MAR1!$D$11,(N5254-MAR1!$C$11)/MAR1!$E$11)</f>
        <v/>
      </c>
      <c r="R5254" s="7">
        <f>IF($I5254=1,(O5254-MAR1!$B$12)/MAR1!$D$12,(O5254-MAR1!$C$12)/MAR1!$E$12)</f>
        <v/>
      </c>
      <c r="S5254" s="7">
        <f>IF($I5254=1,(P5254-MAR1!$B$13)/MAR1!$D$13,(P5254-MAR1!$C$13)/MAR1!$E$13)</f>
        <v/>
      </c>
    </row>
    <row r="5255">
      <c r="A5255" s="5" t="n">
        <v>5254</v>
      </c>
      <c r="B5255" s="5" t="n">
        <v>15</v>
      </c>
      <c r="C5255" s="5" t="n">
        <v>144</v>
      </c>
      <c r="D5255" s="5" t="n">
        <v>5</v>
      </c>
      <c r="E5255" s="5" t="n">
        <v>0</v>
      </c>
      <c r="F5255" s="5" t="n">
        <v>37</v>
      </c>
      <c r="G5255" s="5" t="n">
        <v>24.8</v>
      </c>
      <c r="H5255" s="5" t="n">
        <v>24.86</v>
      </c>
      <c r="I5255" s="6">
        <f>IF(E5255&gt;=Markov!$B$3,1,0)</f>
        <v/>
      </c>
      <c r="J5255" s="6">
        <f>I5254</f>
        <v/>
      </c>
      <c r="K5255" s="7">
        <f>MAR1!$B$5+MAR1!$C$5*COS(2*PI()*$C5255/365)+MAR1!$D$5*SIN(2*PI()*$C5255/365)</f>
        <v/>
      </c>
      <c r="L5255" s="7">
        <f>MAR1!$B$6+MAR1!$C$6*COS(2*PI()*$C5255/365)+MAR1!$D$6*SIN(2*PI()*$C5255/365)</f>
        <v/>
      </c>
      <c r="M5255" s="7">
        <f>MAR1!$B$7+MAR1!$C$7*COS(2*PI()*$C5255/365)+MAR1!$D$7*SIN(2*PI()*$C5255/365)</f>
        <v/>
      </c>
      <c r="N5255" s="7">
        <f>F5255-K5255</f>
        <v/>
      </c>
      <c r="O5255" s="7">
        <f>G5255-L5255</f>
        <v/>
      </c>
      <c r="P5255" s="7">
        <f>H5255-M5255</f>
        <v/>
      </c>
      <c r="Q5255" s="7">
        <f>IF($I5255=1,(N5255-MAR1!$B$11)/MAR1!$D$11,(N5255-MAR1!$C$11)/MAR1!$E$11)</f>
        <v/>
      </c>
      <c r="R5255" s="7">
        <f>IF($I5255=1,(O5255-MAR1!$B$12)/MAR1!$D$12,(O5255-MAR1!$C$12)/MAR1!$E$12)</f>
        <v/>
      </c>
      <c r="S5255" s="7">
        <f>IF($I5255=1,(P5255-MAR1!$B$13)/MAR1!$D$13,(P5255-MAR1!$C$13)/MAR1!$E$13)</f>
        <v/>
      </c>
    </row>
    <row r="5256">
      <c r="A5256" s="5" t="n">
        <v>5255</v>
      </c>
      <c r="B5256" s="5" t="n">
        <v>15</v>
      </c>
      <c r="C5256" s="5" t="n">
        <v>145</v>
      </c>
      <c r="D5256" s="5" t="n">
        <v>5</v>
      </c>
      <c r="E5256" s="5" t="n">
        <v>0</v>
      </c>
      <c r="F5256" s="5" t="n">
        <v>38.6</v>
      </c>
      <c r="G5256" s="5" t="n">
        <v>27.6</v>
      </c>
      <c r="H5256" s="5" t="n">
        <v>17.91</v>
      </c>
      <c r="I5256" s="6">
        <f>IF(E5256&gt;=Markov!$B$3,1,0)</f>
        <v/>
      </c>
      <c r="J5256" s="6">
        <f>I5255</f>
        <v/>
      </c>
      <c r="K5256" s="7">
        <f>MAR1!$B$5+MAR1!$C$5*COS(2*PI()*$C5256/365)+MAR1!$D$5*SIN(2*PI()*$C5256/365)</f>
        <v/>
      </c>
      <c r="L5256" s="7">
        <f>MAR1!$B$6+MAR1!$C$6*COS(2*PI()*$C5256/365)+MAR1!$D$6*SIN(2*PI()*$C5256/365)</f>
        <v/>
      </c>
      <c r="M5256" s="7">
        <f>MAR1!$B$7+MAR1!$C$7*COS(2*PI()*$C5256/365)+MAR1!$D$7*SIN(2*PI()*$C5256/365)</f>
        <v/>
      </c>
      <c r="N5256" s="7">
        <f>F5256-K5256</f>
        <v/>
      </c>
      <c r="O5256" s="7">
        <f>G5256-L5256</f>
        <v/>
      </c>
      <c r="P5256" s="7">
        <f>H5256-M5256</f>
        <v/>
      </c>
      <c r="Q5256" s="7">
        <f>IF($I5256=1,(N5256-MAR1!$B$11)/MAR1!$D$11,(N5256-MAR1!$C$11)/MAR1!$E$11)</f>
        <v/>
      </c>
      <c r="R5256" s="7">
        <f>IF($I5256=1,(O5256-MAR1!$B$12)/MAR1!$D$12,(O5256-MAR1!$C$12)/MAR1!$E$12)</f>
        <v/>
      </c>
      <c r="S5256" s="7">
        <f>IF($I5256=1,(P5256-MAR1!$B$13)/MAR1!$D$13,(P5256-MAR1!$C$13)/MAR1!$E$13)</f>
        <v/>
      </c>
    </row>
    <row r="5257">
      <c r="A5257" s="5" t="n">
        <v>5256</v>
      </c>
      <c r="B5257" s="5" t="n">
        <v>15</v>
      </c>
      <c r="C5257" s="5" t="n">
        <v>146</v>
      </c>
      <c r="D5257" s="5" t="n">
        <v>5</v>
      </c>
      <c r="E5257" s="5" t="n">
        <v>9</v>
      </c>
      <c r="F5257" s="5" t="n">
        <v>33.2</v>
      </c>
      <c r="G5257" s="5" t="n">
        <v>26.6</v>
      </c>
      <c r="H5257" s="5" t="n">
        <v>17.72</v>
      </c>
      <c r="I5257" s="6">
        <f>IF(E5257&gt;=Markov!$B$3,1,0)</f>
        <v/>
      </c>
      <c r="J5257" s="6">
        <f>I5256</f>
        <v/>
      </c>
      <c r="K5257" s="7">
        <f>MAR1!$B$5+MAR1!$C$5*COS(2*PI()*$C5257/365)+MAR1!$D$5*SIN(2*PI()*$C5257/365)</f>
        <v/>
      </c>
      <c r="L5257" s="7">
        <f>MAR1!$B$6+MAR1!$C$6*COS(2*PI()*$C5257/365)+MAR1!$D$6*SIN(2*PI()*$C5257/365)</f>
        <v/>
      </c>
      <c r="M5257" s="7">
        <f>MAR1!$B$7+MAR1!$C$7*COS(2*PI()*$C5257/365)+MAR1!$D$7*SIN(2*PI()*$C5257/365)</f>
        <v/>
      </c>
      <c r="N5257" s="7">
        <f>F5257-K5257</f>
        <v/>
      </c>
      <c r="O5257" s="7">
        <f>G5257-L5257</f>
        <v/>
      </c>
      <c r="P5257" s="7">
        <f>H5257-M5257</f>
        <v/>
      </c>
      <c r="Q5257" s="7">
        <f>IF($I5257=1,(N5257-MAR1!$B$11)/MAR1!$D$11,(N5257-MAR1!$C$11)/MAR1!$E$11)</f>
        <v/>
      </c>
      <c r="R5257" s="7">
        <f>IF($I5257=1,(O5257-MAR1!$B$12)/MAR1!$D$12,(O5257-MAR1!$C$12)/MAR1!$E$12)</f>
        <v/>
      </c>
      <c r="S5257" s="7">
        <f>IF($I5257=1,(P5257-MAR1!$B$13)/MAR1!$D$13,(P5257-MAR1!$C$13)/MAR1!$E$13)</f>
        <v/>
      </c>
    </row>
    <row r="5258">
      <c r="A5258" s="5" t="n">
        <v>5257</v>
      </c>
      <c r="B5258" s="5" t="n">
        <v>15</v>
      </c>
      <c r="C5258" s="5" t="n">
        <v>147</v>
      </c>
      <c r="D5258" s="5" t="n">
        <v>5</v>
      </c>
      <c r="E5258" s="5" t="n">
        <v>0</v>
      </c>
      <c r="F5258" s="5" t="n">
        <v>36.5</v>
      </c>
      <c r="G5258" s="5" t="n">
        <v>27</v>
      </c>
      <c r="H5258" s="5" t="n">
        <v>24.02</v>
      </c>
      <c r="I5258" s="6">
        <f>IF(E5258&gt;=Markov!$B$3,1,0)</f>
        <v/>
      </c>
      <c r="J5258" s="6">
        <f>I5257</f>
        <v/>
      </c>
      <c r="K5258" s="7">
        <f>MAR1!$B$5+MAR1!$C$5*COS(2*PI()*$C5258/365)+MAR1!$D$5*SIN(2*PI()*$C5258/365)</f>
        <v/>
      </c>
      <c r="L5258" s="7">
        <f>MAR1!$B$6+MAR1!$C$6*COS(2*PI()*$C5258/365)+MAR1!$D$6*SIN(2*PI()*$C5258/365)</f>
        <v/>
      </c>
      <c r="M5258" s="7">
        <f>MAR1!$B$7+MAR1!$C$7*COS(2*PI()*$C5258/365)+MAR1!$D$7*SIN(2*PI()*$C5258/365)</f>
        <v/>
      </c>
      <c r="N5258" s="7">
        <f>F5258-K5258</f>
        <v/>
      </c>
      <c r="O5258" s="7">
        <f>G5258-L5258</f>
        <v/>
      </c>
      <c r="P5258" s="7">
        <f>H5258-M5258</f>
        <v/>
      </c>
      <c r="Q5258" s="7">
        <f>IF($I5258=1,(N5258-MAR1!$B$11)/MAR1!$D$11,(N5258-MAR1!$C$11)/MAR1!$E$11)</f>
        <v/>
      </c>
      <c r="R5258" s="7">
        <f>IF($I5258=1,(O5258-MAR1!$B$12)/MAR1!$D$12,(O5258-MAR1!$C$12)/MAR1!$E$12)</f>
        <v/>
      </c>
      <c r="S5258" s="7">
        <f>IF($I5258=1,(P5258-MAR1!$B$13)/MAR1!$D$13,(P5258-MAR1!$C$13)/MAR1!$E$13)</f>
        <v/>
      </c>
    </row>
    <row r="5259">
      <c r="A5259" s="5" t="n">
        <v>5258</v>
      </c>
      <c r="B5259" s="5" t="n">
        <v>15</v>
      </c>
      <c r="C5259" s="5" t="n">
        <v>148</v>
      </c>
      <c r="D5259" s="5" t="n">
        <v>5</v>
      </c>
      <c r="E5259" s="5" t="n">
        <v>0</v>
      </c>
      <c r="F5259" s="5" t="n">
        <v>39.6</v>
      </c>
      <c r="G5259" s="5" t="n">
        <v>29.8</v>
      </c>
      <c r="H5259" s="5" t="n">
        <v>21.26</v>
      </c>
      <c r="I5259" s="6">
        <f>IF(E5259&gt;=Markov!$B$3,1,0)</f>
        <v/>
      </c>
      <c r="J5259" s="6">
        <f>I5258</f>
        <v/>
      </c>
      <c r="K5259" s="7">
        <f>MAR1!$B$5+MAR1!$C$5*COS(2*PI()*$C5259/365)+MAR1!$D$5*SIN(2*PI()*$C5259/365)</f>
        <v/>
      </c>
      <c r="L5259" s="7">
        <f>MAR1!$B$6+MAR1!$C$6*COS(2*PI()*$C5259/365)+MAR1!$D$6*SIN(2*PI()*$C5259/365)</f>
        <v/>
      </c>
      <c r="M5259" s="7">
        <f>MAR1!$B$7+MAR1!$C$7*COS(2*PI()*$C5259/365)+MAR1!$D$7*SIN(2*PI()*$C5259/365)</f>
        <v/>
      </c>
      <c r="N5259" s="7">
        <f>F5259-K5259</f>
        <v/>
      </c>
      <c r="O5259" s="7">
        <f>G5259-L5259</f>
        <v/>
      </c>
      <c r="P5259" s="7">
        <f>H5259-M5259</f>
        <v/>
      </c>
      <c r="Q5259" s="7">
        <f>IF($I5259=1,(N5259-MAR1!$B$11)/MAR1!$D$11,(N5259-MAR1!$C$11)/MAR1!$E$11)</f>
        <v/>
      </c>
      <c r="R5259" s="7">
        <f>IF($I5259=1,(O5259-MAR1!$B$12)/MAR1!$D$12,(O5259-MAR1!$C$12)/MAR1!$E$12)</f>
        <v/>
      </c>
      <c r="S5259" s="7">
        <f>IF($I5259=1,(P5259-MAR1!$B$13)/MAR1!$D$13,(P5259-MAR1!$C$13)/MAR1!$E$13)</f>
        <v/>
      </c>
    </row>
    <row r="5260">
      <c r="A5260" s="5" t="n">
        <v>5259</v>
      </c>
      <c r="B5260" s="5" t="n">
        <v>15</v>
      </c>
      <c r="C5260" s="5" t="n">
        <v>149</v>
      </c>
      <c r="D5260" s="5" t="n">
        <v>5</v>
      </c>
      <c r="E5260" s="5" t="n">
        <v>0</v>
      </c>
      <c r="F5260" s="5" t="n">
        <v>38.7</v>
      </c>
      <c r="G5260" s="5" t="n">
        <v>27.7</v>
      </c>
      <c r="H5260" s="5" t="n">
        <v>17.67</v>
      </c>
      <c r="I5260" s="6">
        <f>IF(E5260&gt;=Markov!$B$3,1,0)</f>
        <v/>
      </c>
      <c r="J5260" s="6">
        <f>I5259</f>
        <v/>
      </c>
      <c r="K5260" s="7">
        <f>MAR1!$B$5+MAR1!$C$5*COS(2*PI()*$C5260/365)+MAR1!$D$5*SIN(2*PI()*$C5260/365)</f>
        <v/>
      </c>
      <c r="L5260" s="7">
        <f>MAR1!$B$6+MAR1!$C$6*COS(2*PI()*$C5260/365)+MAR1!$D$6*SIN(2*PI()*$C5260/365)</f>
        <v/>
      </c>
      <c r="M5260" s="7">
        <f>MAR1!$B$7+MAR1!$C$7*COS(2*PI()*$C5260/365)+MAR1!$D$7*SIN(2*PI()*$C5260/365)</f>
        <v/>
      </c>
      <c r="N5260" s="7">
        <f>F5260-K5260</f>
        <v/>
      </c>
      <c r="O5260" s="7">
        <f>G5260-L5260</f>
        <v/>
      </c>
      <c r="P5260" s="7">
        <f>H5260-M5260</f>
        <v/>
      </c>
      <c r="Q5260" s="7">
        <f>IF($I5260=1,(N5260-MAR1!$B$11)/MAR1!$D$11,(N5260-MAR1!$C$11)/MAR1!$E$11)</f>
        <v/>
      </c>
      <c r="R5260" s="7">
        <f>IF($I5260=1,(O5260-MAR1!$B$12)/MAR1!$D$12,(O5260-MAR1!$C$12)/MAR1!$E$12)</f>
        <v/>
      </c>
      <c r="S5260" s="7">
        <f>IF($I5260=1,(P5260-MAR1!$B$13)/MAR1!$D$13,(P5260-MAR1!$C$13)/MAR1!$E$13)</f>
        <v/>
      </c>
    </row>
    <row r="5261">
      <c r="A5261" s="5" t="n">
        <v>5260</v>
      </c>
      <c r="B5261" s="5" t="n">
        <v>15</v>
      </c>
      <c r="C5261" s="5" t="n">
        <v>150</v>
      </c>
      <c r="D5261" s="5" t="n">
        <v>5</v>
      </c>
      <c r="E5261" s="5" t="n">
        <v>0</v>
      </c>
      <c r="F5261" s="5" t="n">
        <v>38</v>
      </c>
      <c r="G5261" s="5" t="n">
        <v>28.9</v>
      </c>
      <c r="H5261" s="5" t="n">
        <v>22.09</v>
      </c>
      <c r="I5261" s="6">
        <f>IF(E5261&gt;=Markov!$B$3,1,0)</f>
        <v/>
      </c>
      <c r="J5261" s="6">
        <f>I5260</f>
        <v/>
      </c>
      <c r="K5261" s="7">
        <f>MAR1!$B$5+MAR1!$C$5*COS(2*PI()*$C5261/365)+MAR1!$D$5*SIN(2*PI()*$C5261/365)</f>
        <v/>
      </c>
      <c r="L5261" s="7">
        <f>MAR1!$B$6+MAR1!$C$6*COS(2*PI()*$C5261/365)+MAR1!$D$6*SIN(2*PI()*$C5261/365)</f>
        <v/>
      </c>
      <c r="M5261" s="7">
        <f>MAR1!$B$7+MAR1!$C$7*COS(2*PI()*$C5261/365)+MAR1!$D$7*SIN(2*PI()*$C5261/365)</f>
        <v/>
      </c>
      <c r="N5261" s="7">
        <f>F5261-K5261</f>
        <v/>
      </c>
      <c r="O5261" s="7">
        <f>G5261-L5261</f>
        <v/>
      </c>
      <c r="P5261" s="7">
        <f>H5261-M5261</f>
        <v/>
      </c>
      <c r="Q5261" s="7">
        <f>IF($I5261=1,(N5261-MAR1!$B$11)/MAR1!$D$11,(N5261-MAR1!$C$11)/MAR1!$E$11)</f>
        <v/>
      </c>
      <c r="R5261" s="7">
        <f>IF($I5261=1,(O5261-MAR1!$B$12)/MAR1!$D$12,(O5261-MAR1!$C$12)/MAR1!$E$12)</f>
        <v/>
      </c>
      <c r="S5261" s="7">
        <f>IF($I5261=1,(P5261-MAR1!$B$13)/MAR1!$D$13,(P5261-MAR1!$C$13)/MAR1!$E$13)</f>
        <v/>
      </c>
    </row>
    <row r="5262">
      <c r="A5262" s="5" t="n">
        <v>5261</v>
      </c>
      <c r="B5262" s="5" t="n">
        <v>15</v>
      </c>
      <c r="C5262" s="5" t="n">
        <v>151</v>
      </c>
      <c r="D5262" s="5" t="n">
        <v>5</v>
      </c>
      <c r="E5262" s="5" t="n">
        <v>0</v>
      </c>
      <c r="F5262" s="5" t="n">
        <v>37.1</v>
      </c>
      <c r="G5262" s="5" t="n">
        <v>30.3</v>
      </c>
      <c r="H5262" s="5" t="n">
        <v>24.37</v>
      </c>
      <c r="I5262" s="6">
        <f>IF(E5262&gt;=Markov!$B$3,1,0)</f>
        <v/>
      </c>
      <c r="J5262" s="6">
        <f>I5261</f>
        <v/>
      </c>
      <c r="K5262" s="7">
        <f>MAR1!$B$5+MAR1!$C$5*COS(2*PI()*$C5262/365)+MAR1!$D$5*SIN(2*PI()*$C5262/365)</f>
        <v/>
      </c>
      <c r="L5262" s="7">
        <f>MAR1!$B$6+MAR1!$C$6*COS(2*PI()*$C5262/365)+MAR1!$D$6*SIN(2*PI()*$C5262/365)</f>
        <v/>
      </c>
      <c r="M5262" s="7">
        <f>MAR1!$B$7+MAR1!$C$7*COS(2*PI()*$C5262/365)+MAR1!$D$7*SIN(2*PI()*$C5262/365)</f>
        <v/>
      </c>
      <c r="N5262" s="7">
        <f>F5262-K5262</f>
        <v/>
      </c>
      <c r="O5262" s="7">
        <f>G5262-L5262</f>
        <v/>
      </c>
      <c r="P5262" s="7">
        <f>H5262-M5262</f>
        <v/>
      </c>
      <c r="Q5262" s="7">
        <f>IF($I5262=1,(N5262-MAR1!$B$11)/MAR1!$D$11,(N5262-MAR1!$C$11)/MAR1!$E$11)</f>
        <v/>
      </c>
      <c r="R5262" s="7">
        <f>IF($I5262=1,(O5262-MAR1!$B$12)/MAR1!$D$12,(O5262-MAR1!$C$12)/MAR1!$E$12)</f>
        <v/>
      </c>
      <c r="S5262" s="7">
        <f>IF($I5262=1,(P5262-MAR1!$B$13)/MAR1!$D$13,(P5262-MAR1!$C$13)/MAR1!$E$13)</f>
        <v/>
      </c>
    </row>
    <row r="5263">
      <c r="A5263" s="5" t="n">
        <v>5262</v>
      </c>
      <c r="B5263" s="5" t="n">
        <v>15</v>
      </c>
      <c r="C5263" s="5" t="n">
        <v>152</v>
      </c>
      <c r="D5263" s="5" t="n">
        <v>6</v>
      </c>
      <c r="E5263" s="5" t="n">
        <v>0</v>
      </c>
      <c r="F5263" s="5" t="n">
        <v>37.4</v>
      </c>
      <c r="G5263" s="5" t="n">
        <v>27.9</v>
      </c>
      <c r="H5263" s="5" t="n">
        <v>23.75</v>
      </c>
      <c r="I5263" s="6">
        <f>IF(E5263&gt;=Markov!$B$3,1,0)</f>
        <v/>
      </c>
      <c r="J5263" s="6">
        <f>I5262</f>
        <v/>
      </c>
      <c r="K5263" s="7">
        <f>MAR1!$B$5+MAR1!$C$5*COS(2*PI()*$C5263/365)+MAR1!$D$5*SIN(2*PI()*$C5263/365)</f>
        <v/>
      </c>
      <c r="L5263" s="7">
        <f>MAR1!$B$6+MAR1!$C$6*COS(2*PI()*$C5263/365)+MAR1!$D$6*SIN(2*PI()*$C5263/365)</f>
        <v/>
      </c>
      <c r="M5263" s="7">
        <f>MAR1!$B$7+MAR1!$C$7*COS(2*PI()*$C5263/365)+MAR1!$D$7*SIN(2*PI()*$C5263/365)</f>
        <v/>
      </c>
      <c r="N5263" s="7">
        <f>F5263-K5263</f>
        <v/>
      </c>
      <c r="O5263" s="7">
        <f>G5263-L5263</f>
        <v/>
      </c>
      <c r="P5263" s="7">
        <f>H5263-M5263</f>
        <v/>
      </c>
      <c r="Q5263" s="7">
        <f>IF($I5263=1,(N5263-MAR1!$B$11)/MAR1!$D$11,(N5263-MAR1!$C$11)/MAR1!$E$11)</f>
        <v/>
      </c>
      <c r="R5263" s="7">
        <f>IF($I5263=1,(O5263-MAR1!$B$12)/MAR1!$D$12,(O5263-MAR1!$C$12)/MAR1!$E$12)</f>
        <v/>
      </c>
      <c r="S5263" s="7">
        <f>IF($I5263=1,(P5263-MAR1!$B$13)/MAR1!$D$13,(P5263-MAR1!$C$13)/MAR1!$E$13)</f>
        <v/>
      </c>
    </row>
    <row r="5264">
      <c r="A5264" s="5" t="n">
        <v>5263</v>
      </c>
      <c r="B5264" s="5" t="n">
        <v>15</v>
      </c>
      <c r="C5264" s="5" t="n">
        <v>153</v>
      </c>
      <c r="D5264" s="5" t="n">
        <v>6</v>
      </c>
      <c r="E5264" s="5" t="n">
        <v>0</v>
      </c>
      <c r="F5264" s="5" t="n">
        <v>38.4</v>
      </c>
      <c r="G5264" s="5" t="n">
        <v>27.4</v>
      </c>
      <c r="H5264" s="5" t="n">
        <v>19.58</v>
      </c>
      <c r="I5264" s="6">
        <f>IF(E5264&gt;=Markov!$B$3,1,0)</f>
        <v/>
      </c>
      <c r="J5264" s="6">
        <f>I5263</f>
        <v/>
      </c>
      <c r="K5264" s="7">
        <f>MAR1!$B$5+MAR1!$C$5*COS(2*PI()*$C5264/365)+MAR1!$D$5*SIN(2*PI()*$C5264/365)</f>
        <v/>
      </c>
      <c r="L5264" s="7">
        <f>MAR1!$B$6+MAR1!$C$6*COS(2*PI()*$C5264/365)+MAR1!$D$6*SIN(2*PI()*$C5264/365)</f>
        <v/>
      </c>
      <c r="M5264" s="7">
        <f>MAR1!$B$7+MAR1!$C$7*COS(2*PI()*$C5264/365)+MAR1!$D$7*SIN(2*PI()*$C5264/365)</f>
        <v/>
      </c>
      <c r="N5264" s="7">
        <f>F5264-K5264</f>
        <v/>
      </c>
      <c r="O5264" s="7">
        <f>G5264-L5264</f>
        <v/>
      </c>
      <c r="P5264" s="7">
        <f>H5264-M5264</f>
        <v/>
      </c>
      <c r="Q5264" s="7">
        <f>IF($I5264=1,(N5264-MAR1!$B$11)/MAR1!$D$11,(N5264-MAR1!$C$11)/MAR1!$E$11)</f>
        <v/>
      </c>
      <c r="R5264" s="7">
        <f>IF($I5264=1,(O5264-MAR1!$B$12)/MAR1!$D$12,(O5264-MAR1!$C$12)/MAR1!$E$12)</f>
        <v/>
      </c>
      <c r="S5264" s="7">
        <f>IF($I5264=1,(P5264-MAR1!$B$13)/MAR1!$D$13,(P5264-MAR1!$C$13)/MAR1!$E$13)</f>
        <v/>
      </c>
    </row>
    <row r="5265">
      <c r="A5265" s="5" t="n">
        <v>5264</v>
      </c>
      <c r="B5265" s="5" t="n">
        <v>15</v>
      </c>
      <c r="C5265" s="5" t="n">
        <v>154</v>
      </c>
      <c r="D5265" s="5" t="n">
        <v>6</v>
      </c>
      <c r="E5265" s="5" t="n">
        <v>0</v>
      </c>
      <c r="F5265" s="5" t="n">
        <v>38</v>
      </c>
      <c r="G5265" s="5" t="n">
        <v>26.5</v>
      </c>
      <c r="H5265" s="5" t="n">
        <v>24.16</v>
      </c>
      <c r="I5265" s="6">
        <f>IF(E5265&gt;=Markov!$B$3,1,0)</f>
        <v/>
      </c>
      <c r="J5265" s="6">
        <f>I5264</f>
        <v/>
      </c>
      <c r="K5265" s="7">
        <f>MAR1!$B$5+MAR1!$C$5*COS(2*PI()*$C5265/365)+MAR1!$D$5*SIN(2*PI()*$C5265/365)</f>
        <v/>
      </c>
      <c r="L5265" s="7">
        <f>MAR1!$B$6+MAR1!$C$6*COS(2*PI()*$C5265/365)+MAR1!$D$6*SIN(2*PI()*$C5265/365)</f>
        <v/>
      </c>
      <c r="M5265" s="7">
        <f>MAR1!$B$7+MAR1!$C$7*COS(2*PI()*$C5265/365)+MAR1!$D$7*SIN(2*PI()*$C5265/365)</f>
        <v/>
      </c>
      <c r="N5265" s="7">
        <f>F5265-K5265</f>
        <v/>
      </c>
      <c r="O5265" s="7">
        <f>G5265-L5265</f>
        <v/>
      </c>
      <c r="P5265" s="7">
        <f>H5265-M5265</f>
        <v/>
      </c>
      <c r="Q5265" s="7">
        <f>IF($I5265=1,(N5265-MAR1!$B$11)/MAR1!$D$11,(N5265-MAR1!$C$11)/MAR1!$E$11)</f>
        <v/>
      </c>
      <c r="R5265" s="7">
        <f>IF($I5265=1,(O5265-MAR1!$B$12)/MAR1!$D$12,(O5265-MAR1!$C$12)/MAR1!$E$12)</f>
        <v/>
      </c>
      <c r="S5265" s="7">
        <f>IF($I5265=1,(P5265-MAR1!$B$13)/MAR1!$D$13,(P5265-MAR1!$C$13)/MAR1!$E$13)</f>
        <v/>
      </c>
    </row>
    <row r="5266">
      <c r="A5266" s="5" t="n">
        <v>5265</v>
      </c>
      <c r="B5266" s="5" t="n">
        <v>15</v>
      </c>
      <c r="C5266" s="5" t="n">
        <v>155</v>
      </c>
      <c r="D5266" s="5" t="n">
        <v>6</v>
      </c>
      <c r="E5266" s="5" t="n">
        <v>0</v>
      </c>
      <c r="F5266" s="5" t="n">
        <v>36.2</v>
      </c>
      <c r="G5266" s="5" t="n">
        <v>27.2</v>
      </c>
      <c r="H5266" s="5" t="n">
        <v>19.19</v>
      </c>
      <c r="I5266" s="6">
        <f>IF(E5266&gt;=Markov!$B$3,1,0)</f>
        <v/>
      </c>
      <c r="J5266" s="6">
        <f>I5265</f>
        <v/>
      </c>
      <c r="K5266" s="7">
        <f>MAR1!$B$5+MAR1!$C$5*COS(2*PI()*$C5266/365)+MAR1!$D$5*SIN(2*PI()*$C5266/365)</f>
        <v/>
      </c>
      <c r="L5266" s="7">
        <f>MAR1!$B$6+MAR1!$C$6*COS(2*PI()*$C5266/365)+MAR1!$D$6*SIN(2*PI()*$C5266/365)</f>
        <v/>
      </c>
      <c r="M5266" s="7">
        <f>MAR1!$B$7+MAR1!$C$7*COS(2*PI()*$C5266/365)+MAR1!$D$7*SIN(2*PI()*$C5266/365)</f>
        <v/>
      </c>
      <c r="N5266" s="7">
        <f>F5266-K5266</f>
        <v/>
      </c>
      <c r="O5266" s="7">
        <f>G5266-L5266</f>
        <v/>
      </c>
      <c r="P5266" s="7">
        <f>H5266-M5266</f>
        <v/>
      </c>
      <c r="Q5266" s="7">
        <f>IF($I5266=1,(N5266-MAR1!$B$11)/MAR1!$D$11,(N5266-MAR1!$C$11)/MAR1!$E$11)</f>
        <v/>
      </c>
      <c r="R5266" s="7">
        <f>IF($I5266=1,(O5266-MAR1!$B$12)/MAR1!$D$12,(O5266-MAR1!$C$12)/MAR1!$E$12)</f>
        <v/>
      </c>
      <c r="S5266" s="7">
        <f>IF($I5266=1,(P5266-MAR1!$B$13)/MAR1!$D$13,(P5266-MAR1!$C$13)/MAR1!$E$13)</f>
        <v/>
      </c>
    </row>
    <row r="5267">
      <c r="A5267" s="5" t="n">
        <v>5266</v>
      </c>
      <c r="B5267" s="5" t="n">
        <v>15</v>
      </c>
      <c r="C5267" s="5" t="n">
        <v>156</v>
      </c>
      <c r="D5267" s="5" t="n">
        <v>6</v>
      </c>
      <c r="E5267" s="5" t="n">
        <v>0</v>
      </c>
      <c r="F5267" s="5" t="n">
        <v>35</v>
      </c>
      <c r="G5267" s="5" t="n">
        <v>27.6</v>
      </c>
      <c r="H5267" s="5" t="n">
        <v>19.92</v>
      </c>
      <c r="I5267" s="6">
        <f>IF(E5267&gt;=Markov!$B$3,1,0)</f>
        <v/>
      </c>
      <c r="J5267" s="6">
        <f>I5266</f>
        <v/>
      </c>
      <c r="K5267" s="7">
        <f>MAR1!$B$5+MAR1!$C$5*COS(2*PI()*$C5267/365)+MAR1!$D$5*SIN(2*PI()*$C5267/365)</f>
        <v/>
      </c>
      <c r="L5267" s="7">
        <f>MAR1!$B$6+MAR1!$C$6*COS(2*PI()*$C5267/365)+MAR1!$D$6*SIN(2*PI()*$C5267/365)</f>
        <v/>
      </c>
      <c r="M5267" s="7">
        <f>MAR1!$B$7+MAR1!$C$7*COS(2*PI()*$C5267/365)+MAR1!$D$7*SIN(2*PI()*$C5267/365)</f>
        <v/>
      </c>
      <c r="N5267" s="7">
        <f>F5267-K5267</f>
        <v/>
      </c>
      <c r="O5267" s="7">
        <f>G5267-L5267</f>
        <v/>
      </c>
      <c r="P5267" s="7">
        <f>H5267-M5267</f>
        <v/>
      </c>
      <c r="Q5267" s="7">
        <f>IF($I5267=1,(N5267-MAR1!$B$11)/MAR1!$D$11,(N5267-MAR1!$C$11)/MAR1!$E$11)</f>
        <v/>
      </c>
      <c r="R5267" s="7">
        <f>IF($I5267=1,(O5267-MAR1!$B$12)/MAR1!$D$12,(O5267-MAR1!$C$12)/MAR1!$E$12)</f>
        <v/>
      </c>
      <c r="S5267" s="7">
        <f>IF($I5267=1,(P5267-MAR1!$B$13)/MAR1!$D$13,(P5267-MAR1!$C$13)/MAR1!$E$13)</f>
        <v/>
      </c>
    </row>
    <row r="5268">
      <c r="A5268" s="5" t="n">
        <v>5267</v>
      </c>
      <c r="B5268" s="5" t="n">
        <v>15</v>
      </c>
      <c r="C5268" s="5" t="n">
        <v>157</v>
      </c>
      <c r="D5268" s="5" t="n">
        <v>6</v>
      </c>
      <c r="E5268" s="5" t="n">
        <v>4.8</v>
      </c>
      <c r="F5268" s="5" t="n">
        <v>32.6</v>
      </c>
      <c r="G5268" s="5" t="n">
        <v>27.4</v>
      </c>
      <c r="H5268" s="5" t="n">
        <v>12.42</v>
      </c>
      <c r="I5268" s="6">
        <f>IF(E5268&gt;=Markov!$B$3,1,0)</f>
        <v/>
      </c>
      <c r="J5268" s="6">
        <f>I5267</f>
        <v/>
      </c>
      <c r="K5268" s="7">
        <f>MAR1!$B$5+MAR1!$C$5*COS(2*PI()*$C5268/365)+MAR1!$D$5*SIN(2*PI()*$C5268/365)</f>
        <v/>
      </c>
      <c r="L5268" s="7">
        <f>MAR1!$B$6+MAR1!$C$6*COS(2*PI()*$C5268/365)+MAR1!$D$6*SIN(2*PI()*$C5268/365)</f>
        <v/>
      </c>
      <c r="M5268" s="7">
        <f>MAR1!$B$7+MAR1!$C$7*COS(2*PI()*$C5268/365)+MAR1!$D$7*SIN(2*PI()*$C5268/365)</f>
        <v/>
      </c>
      <c r="N5268" s="7">
        <f>F5268-K5268</f>
        <v/>
      </c>
      <c r="O5268" s="7">
        <f>G5268-L5268</f>
        <v/>
      </c>
      <c r="P5268" s="7">
        <f>H5268-M5268</f>
        <v/>
      </c>
      <c r="Q5268" s="7">
        <f>IF($I5268=1,(N5268-MAR1!$B$11)/MAR1!$D$11,(N5268-MAR1!$C$11)/MAR1!$E$11)</f>
        <v/>
      </c>
      <c r="R5268" s="7">
        <f>IF($I5268=1,(O5268-MAR1!$B$12)/MAR1!$D$12,(O5268-MAR1!$C$12)/MAR1!$E$12)</f>
        <v/>
      </c>
      <c r="S5268" s="7">
        <f>IF($I5268=1,(P5268-MAR1!$B$13)/MAR1!$D$13,(P5268-MAR1!$C$13)/MAR1!$E$13)</f>
        <v/>
      </c>
    </row>
    <row r="5269">
      <c r="A5269" s="5" t="n">
        <v>5268</v>
      </c>
      <c r="B5269" s="5" t="n">
        <v>15</v>
      </c>
      <c r="C5269" s="5" t="n">
        <v>158</v>
      </c>
      <c r="D5269" s="5" t="n">
        <v>6</v>
      </c>
      <c r="E5269" s="5" t="n">
        <v>0</v>
      </c>
      <c r="F5269" s="5" t="n">
        <v>34</v>
      </c>
      <c r="G5269" s="5" t="n">
        <v>27.3</v>
      </c>
      <c r="H5269" s="5" t="n">
        <v>18.48</v>
      </c>
      <c r="I5269" s="6">
        <f>IF(E5269&gt;=Markov!$B$3,1,0)</f>
        <v/>
      </c>
      <c r="J5269" s="6">
        <f>I5268</f>
        <v/>
      </c>
      <c r="K5269" s="7">
        <f>MAR1!$B$5+MAR1!$C$5*COS(2*PI()*$C5269/365)+MAR1!$D$5*SIN(2*PI()*$C5269/365)</f>
        <v/>
      </c>
      <c r="L5269" s="7">
        <f>MAR1!$B$6+MAR1!$C$6*COS(2*PI()*$C5269/365)+MAR1!$D$6*SIN(2*PI()*$C5269/365)</f>
        <v/>
      </c>
      <c r="M5269" s="7">
        <f>MAR1!$B$7+MAR1!$C$7*COS(2*PI()*$C5269/365)+MAR1!$D$7*SIN(2*PI()*$C5269/365)</f>
        <v/>
      </c>
      <c r="N5269" s="7">
        <f>F5269-K5269</f>
        <v/>
      </c>
      <c r="O5269" s="7">
        <f>G5269-L5269</f>
        <v/>
      </c>
      <c r="P5269" s="7">
        <f>H5269-M5269</f>
        <v/>
      </c>
      <c r="Q5269" s="7">
        <f>IF($I5269=1,(N5269-MAR1!$B$11)/MAR1!$D$11,(N5269-MAR1!$C$11)/MAR1!$E$11)</f>
        <v/>
      </c>
      <c r="R5269" s="7">
        <f>IF($I5269=1,(O5269-MAR1!$B$12)/MAR1!$D$12,(O5269-MAR1!$C$12)/MAR1!$E$12)</f>
        <v/>
      </c>
      <c r="S5269" s="7">
        <f>IF($I5269=1,(P5269-MAR1!$B$13)/MAR1!$D$13,(P5269-MAR1!$C$13)/MAR1!$E$13)</f>
        <v/>
      </c>
    </row>
    <row r="5270">
      <c r="A5270" s="5" t="n">
        <v>5269</v>
      </c>
      <c r="B5270" s="5" t="n">
        <v>15</v>
      </c>
      <c r="C5270" s="5" t="n">
        <v>159</v>
      </c>
      <c r="D5270" s="5" t="n">
        <v>6</v>
      </c>
      <c r="E5270" s="5" t="n">
        <v>0</v>
      </c>
      <c r="F5270" s="5" t="n">
        <v>33.1</v>
      </c>
      <c r="G5270" s="5" t="n">
        <v>26.3</v>
      </c>
      <c r="H5270" s="5" t="n">
        <v>16.57</v>
      </c>
      <c r="I5270" s="6">
        <f>IF(E5270&gt;=Markov!$B$3,1,0)</f>
        <v/>
      </c>
      <c r="J5270" s="6">
        <f>I5269</f>
        <v/>
      </c>
      <c r="K5270" s="7">
        <f>MAR1!$B$5+MAR1!$C$5*COS(2*PI()*$C5270/365)+MAR1!$D$5*SIN(2*PI()*$C5270/365)</f>
        <v/>
      </c>
      <c r="L5270" s="7">
        <f>MAR1!$B$6+MAR1!$C$6*COS(2*PI()*$C5270/365)+MAR1!$D$6*SIN(2*PI()*$C5270/365)</f>
        <v/>
      </c>
      <c r="M5270" s="7">
        <f>MAR1!$B$7+MAR1!$C$7*COS(2*PI()*$C5270/365)+MAR1!$D$7*SIN(2*PI()*$C5270/365)</f>
        <v/>
      </c>
      <c r="N5270" s="7">
        <f>F5270-K5270</f>
        <v/>
      </c>
      <c r="O5270" s="7">
        <f>G5270-L5270</f>
        <v/>
      </c>
      <c r="P5270" s="7">
        <f>H5270-M5270</f>
        <v/>
      </c>
      <c r="Q5270" s="7">
        <f>IF($I5270=1,(N5270-MAR1!$B$11)/MAR1!$D$11,(N5270-MAR1!$C$11)/MAR1!$E$11)</f>
        <v/>
      </c>
      <c r="R5270" s="7">
        <f>IF($I5270=1,(O5270-MAR1!$B$12)/MAR1!$D$12,(O5270-MAR1!$C$12)/MAR1!$E$12)</f>
        <v/>
      </c>
      <c r="S5270" s="7">
        <f>IF($I5270=1,(P5270-MAR1!$B$13)/MAR1!$D$13,(P5270-MAR1!$C$13)/MAR1!$E$13)</f>
        <v/>
      </c>
    </row>
    <row r="5271">
      <c r="A5271" s="5" t="n">
        <v>5270</v>
      </c>
      <c r="B5271" s="5" t="n">
        <v>15</v>
      </c>
      <c r="C5271" s="5" t="n">
        <v>160</v>
      </c>
      <c r="D5271" s="5" t="n">
        <v>6</v>
      </c>
      <c r="E5271" s="5" t="n">
        <v>0</v>
      </c>
      <c r="F5271" s="5" t="n">
        <v>35.7</v>
      </c>
      <c r="G5271" s="5" t="n">
        <v>26.8</v>
      </c>
      <c r="H5271" s="5" t="n">
        <v>20.71</v>
      </c>
      <c r="I5271" s="6">
        <f>IF(E5271&gt;=Markov!$B$3,1,0)</f>
        <v/>
      </c>
      <c r="J5271" s="6">
        <f>I5270</f>
        <v/>
      </c>
      <c r="K5271" s="7">
        <f>MAR1!$B$5+MAR1!$C$5*COS(2*PI()*$C5271/365)+MAR1!$D$5*SIN(2*PI()*$C5271/365)</f>
        <v/>
      </c>
      <c r="L5271" s="7">
        <f>MAR1!$B$6+MAR1!$C$6*COS(2*PI()*$C5271/365)+MAR1!$D$6*SIN(2*PI()*$C5271/365)</f>
        <v/>
      </c>
      <c r="M5271" s="7">
        <f>MAR1!$B$7+MAR1!$C$7*COS(2*PI()*$C5271/365)+MAR1!$D$7*SIN(2*PI()*$C5271/365)</f>
        <v/>
      </c>
      <c r="N5271" s="7">
        <f>F5271-K5271</f>
        <v/>
      </c>
      <c r="O5271" s="7">
        <f>G5271-L5271</f>
        <v/>
      </c>
      <c r="P5271" s="7">
        <f>H5271-M5271</f>
        <v/>
      </c>
      <c r="Q5271" s="7">
        <f>IF($I5271=1,(N5271-MAR1!$B$11)/MAR1!$D$11,(N5271-MAR1!$C$11)/MAR1!$E$11)</f>
        <v/>
      </c>
      <c r="R5271" s="7">
        <f>IF($I5271=1,(O5271-MAR1!$B$12)/MAR1!$D$12,(O5271-MAR1!$C$12)/MAR1!$E$12)</f>
        <v/>
      </c>
      <c r="S5271" s="7">
        <f>IF($I5271=1,(P5271-MAR1!$B$13)/MAR1!$D$13,(P5271-MAR1!$C$13)/MAR1!$E$13)</f>
        <v/>
      </c>
    </row>
    <row r="5272">
      <c r="A5272" s="5" t="n">
        <v>5271</v>
      </c>
      <c r="B5272" s="5" t="n">
        <v>15</v>
      </c>
      <c r="C5272" s="5" t="n">
        <v>161</v>
      </c>
      <c r="D5272" s="5" t="n">
        <v>6</v>
      </c>
      <c r="E5272" s="5" t="n">
        <v>0</v>
      </c>
      <c r="F5272" s="5" t="n">
        <v>36.6</v>
      </c>
      <c r="G5272" s="5" t="n">
        <v>27.1</v>
      </c>
      <c r="H5272" s="5" t="n">
        <v>22.53</v>
      </c>
      <c r="I5272" s="6">
        <f>IF(E5272&gt;=Markov!$B$3,1,0)</f>
        <v/>
      </c>
      <c r="J5272" s="6">
        <f>I5271</f>
        <v/>
      </c>
      <c r="K5272" s="7">
        <f>MAR1!$B$5+MAR1!$C$5*COS(2*PI()*$C5272/365)+MAR1!$D$5*SIN(2*PI()*$C5272/365)</f>
        <v/>
      </c>
      <c r="L5272" s="7">
        <f>MAR1!$B$6+MAR1!$C$6*COS(2*PI()*$C5272/365)+MAR1!$D$6*SIN(2*PI()*$C5272/365)</f>
        <v/>
      </c>
      <c r="M5272" s="7">
        <f>MAR1!$B$7+MAR1!$C$7*COS(2*PI()*$C5272/365)+MAR1!$D$7*SIN(2*PI()*$C5272/365)</f>
        <v/>
      </c>
      <c r="N5272" s="7">
        <f>F5272-K5272</f>
        <v/>
      </c>
      <c r="O5272" s="7">
        <f>G5272-L5272</f>
        <v/>
      </c>
      <c r="P5272" s="7">
        <f>H5272-M5272</f>
        <v/>
      </c>
      <c r="Q5272" s="7">
        <f>IF($I5272=1,(N5272-MAR1!$B$11)/MAR1!$D$11,(N5272-MAR1!$C$11)/MAR1!$E$11)</f>
        <v/>
      </c>
      <c r="R5272" s="7">
        <f>IF($I5272=1,(O5272-MAR1!$B$12)/MAR1!$D$12,(O5272-MAR1!$C$12)/MAR1!$E$12)</f>
        <v/>
      </c>
      <c r="S5272" s="7">
        <f>IF($I5272=1,(P5272-MAR1!$B$13)/MAR1!$D$13,(P5272-MAR1!$C$13)/MAR1!$E$13)</f>
        <v/>
      </c>
    </row>
    <row r="5273">
      <c r="A5273" s="5" t="n">
        <v>5272</v>
      </c>
      <c r="B5273" s="5" t="n">
        <v>15</v>
      </c>
      <c r="C5273" s="5" t="n">
        <v>162</v>
      </c>
      <c r="D5273" s="5" t="n">
        <v>6</v>
      </c>
      <c r="E5273" s="5" t="n">
        <v>0</v>
      </c>
      <c r="F5273" s="5" t="n">
        <v>36</v>
      </c>
      <c r="G5273" s="5" t="n">
        <v>27.4</v>
      </c>
      <c r="H5273" s="5" t="n">
        <v>19.57</v>
      </c>
      <c r="I5273" s="6">
        <f>IF(E5273&gt;=Markov!$B$3,1,0)</f>
        <v/>
      </c>
      <c r="J5273" s="6">
        <f>I5272</f>
        <v/>
      </c>
      <c r="K5273" s="7">
        <f>MAR1!$B$5+MAR1!$C$5*COS(2*PI()*$C5273/365)+MAR1!$D$5*SIN(2*PI()*$C5273/365)</f>
        <v/>
      </c>
      <c r="L5273" s="7">
        <f>MAR1!$B$6+MAR1!$C$6*COS(2*PI()*$C5273/365)+MAR1!$D$6*SIN(2*PI()*$C5273/365)</f>
        <v/>
      </c>
      <c r="M5273" s="7">
        <f>MAR1!$B$7+MAR1!$C$7*COS(2*PI()*$C5273/365)+MAR1!$D$7*SIN(2*PI()*$C5273/365)</f>
        <v/>
      </c>
      <c r="N5273" s="7">
        <f>F5273-K5273</f>
        <v/>
      </c>
      <c r="O5273" s="7">
        <f>G5273-L5273</f>
        <v/>
      </c>
      <c r="P5273" s="7">
        <f>H5273-M5273</f>
        <v/>
      </c>
      <c r="Q5273" s="7">
        <f>IF($I5273=1,(N5273-MAR1!$B$11)/MAR1!$D$11,(N5273-MAR1!$C$11)/MAR1!$E$11)</f>
        <v/>
      </c>
      <c r="R5273" s="7">
        <f>IF($I5273=1,(O5273-MAR1!$B$12)/MAR1!$D$12,(O5273-MAR1!$C$12)/MAR1!$E$12)</f>
        <v/>
      </c>
      <c r="S5273" s="7">
        <f>IF($I5273=1,(P5273-MAR1!$B$13)/MAR1!$D$13,(P5273-MAR1!$C$13)/MAR1!$E$13)</f>
        <v/>
      </c>
    </row>
    <row r="5274">
      <c r="A5274" s="5" t="n">
        <v>5273</v>
      </c>
      <c r="B5274" s="5" t="n">
        <v>15</v>
      </c>
      <c r="C5274" s="5" t="n">
        <v>163</v>
      </c>
      <c r="D5274" s="5" t="n">
        <v>6</v>
      </c>
      <c r="E5274" s="5" t="n">
        <v>0</v>
      </c>
      <c r="F5274" s="5" t="n">
        <v>35.2</v>
      </c>
      <c r="G5274" s="5" t="n">
        <v>27.2</v>
      </c>
      <c r="H5274" s="5" t="n">
        <v>22.53</v>
      </c>
      <c r="I5274" s="6">
        <f>IF(E5274&gt;=Markov!$B$3,1,0)</f>
        <v/>
      </c>
      <c r="J5274" s="6">
        <f>I5273</f>
        <v/>
      </c>
      <c r="K5274" s="7">
        <f>MAR1!$B$5+MAR1!$C$5*COS(2*PI()*$C5274/365)+MAR1!$D$5*SIN(2*PI()*$C5274/365)</f>
        <v/>
      </c>
      <c r="L5274" s="7">
        <f>MAR1!$B$6+MAR1!$C$6*COS(2*PI()*$C5274/365)+MAR1!$D$6*SIN(2*PI()*$C5274/365)</f>
        <v/>
      </c>
      <c r="M5274" s="7">
        <f>MAR1!$B$7+MAR1!$C$7*COS(2*PI()*$C5274/365)+MAR1!$D$7*SIN(2*PI()*$C5274/365)</f>
        <v/>
      </c>
      <c r="N5274" s="7">
        <f>F5274-K5274</f>
        <v/>
      </c>
      <c r="O5274" s="7">
        <f>G5274-L5274</f>
        <v/>
      </c>
      <c r="P5274" s="7">
        <f>H5274-M5274</f>
        <v/>
      </c>
      <c r="Q5274" s="7">
        <f>IF($I5274=1,(N5274-MAR1!$B$11)/MAR1!$D$11,(N5274-MAR1!$C$11)/MAR1!$E$11)</f>
        <v/>
      </c>
      <c r="R5274" s="7">
        <f>IF($I5274=1,(O5274-MAR1!$B$12)/MAR1!$D$12,(O5274-MAR1!$C$12)/MAR1!$E$12)</f>
        <v/>
      </c>
      <c r="S5274" s="7">
        <f>IF($I5274=1,(P5274-MAR1!$B$13)/MAR1!$D$13,(P5274-MAR1!$C$13)/MAR1!$E$13)</f>
        <v/>
      </c>
    </row>
    <row r="5275">
      <c r="A5275" s="5" t="n">
        <v>5274</v>
      </c>
      <c r="B5275" s="5" t="n">
        <v>15</v>
      </c>
      <c r="C5275" s="5" t="n">
        <v>164</v>
      </c>
      <c r="D5275" s="5" t="n">
        <v>6</v>
      </c>
      <c r="E5275" s="5" t="n">
        <v>8.1</v>
      </c>
      <c r="F5275" s="5" t="n">
        <v>33.4</v>
      </c>
      <c r="G5275" s="5" t="n">
        <v>25.3</v>
      </c>
      <c r="H5275" s="5" t="n">
        <v>22.36</v>
      </c>
      <c r="I5275" s="6">
        <f>IF(E5275&gt;=Markov!$B$3,1,0)</f>
        <v/>
      </c>
      <c r="J5275" s="6">
        <f>I5274</f>
        <v/>
      </c>
      <c r="K5275" s="7">
        <f>MAR1!$B$5+MAR1!$C$5*COS(2*PI()*$C5275/365)+MAR1!$D$5*SIN(2*PI()*$C5275/365)</f>
        <v/>
      </c>
      <c r="L5275" s="7">
        <f>MAR1!$B$6+MAR1!$C$6*COS(2*PI()*$C5275/365)+MAR1!$D$6*SIN(2*PI()*$C5275/365)</f>
        <v/>
      </c>
      <c r="M5275" s="7">
        <f>MAR1!$B$7+MAR1!$C$7*COS(2*PI()*$C5275/365)+MAR1!$D$7*SIN(2*PI()*$C5275/365)</f>
        <v/>
      </c>
      <c r="N5275" s="7">
        <f>F5275-K5275</f>
        <v/>
      </c>
      <c r="O5275" s="7">
        <f>G5275-L5275</f>
        <v/>
      </c>
      <c r="P5275" s="7">
        <f>H5275-M5275</f>
        <v/>
      </c>
      <c r="Q5275" s="7">
        <f>IF($I5275=1,(N5275-MAR1!$B$11)/MAR1!$D$11,(N5275-MAR1!$C$11)/MAR1!$E$11)</f>
        <v/>
      </c>
      <c r="R5275" s="7">
        <f>IF($I5275=1,(O5275-MAR1!$B$12)/MAR1!$D$12,(O5275-MAR1!$C$12)/MAR1!$E$12)</f>
        <v/>
      </c>
      <c r="S5275" s="7">
        <f>IF($I5275=1,(P5275-MAR1!$B$13)/MAR1!$D$13,(P5275-MAR1!$C$13)/MAR1!$E$13)</f>
        <v/>
      </c>
    </row>
    <row r="5276">
      <c r="A5276" s="5" t="n">
        <v>5275</v>
      </c>
      <c r="B5276" s="5" t="n">
        <v>15</v>
      </c>
      <c r="C5276" s="5" t="n">
        <v>165</v>
      </c>
      <c r="D5276" s="5" t="n">
        <v>6</v>
      </c>
      <c r="E5276" s="5" t="n">
        <v>0</v>
      </c>
      <c r="F5276" s="5" t="n">
        <v>36.3</v>
      </c>
      <c r="G5276" s="5" t="n">
        <v>24.6</v>
      </c>
      <c r="H5276" s="5" t="n">
        <v>21.72</v>
      </c>
      <c r="I5276" s="6">
        <f>IF(E5276&gt;=Markov!$B$3,1,0)</f>
        <v/>
      </c>
      <c r="J5276" s="6">
        <f>I5275</f>
        <v/>
      </c>
      <c r="K5276" s="7">
        <f>MAR1!$B$5+MAR1!$C$5*COS(2*PI()*$C5276/365)+MAR1!$D$5*SIN(2*PI()*$C5276/365)</f>
        <v/>
      </c>
      <c r="L5276" s="7">
        <f>MAR1!$B$6+MAR1!$C$6*COS(2*PI()*$C5276/365)+MAR1!$D$6*SIN(2*PI()*$C5276/365)</f>
        <v/>
      </c>
      <c r="M5276" s="7">
        <f>MAR1!$B$7+MAR1!$C$7*COS(2*PI()*$C5276/365)+MAR1!$D$7*SIN(2*PI()*$C5276/365)</f>
        <v/>
      </c>
      <c r="N5276" s="7">
        <f>F5276-K5276</f>
        <v/>
      </c>
      <c r="O5276" s="7">
        <f>G5276-L5276</f>
        <v/>
      </c>
      <c r="P5276" s="7">
        <f>H5276-M5276</f>
        <v/>
      </c>
      <c r="Q5276" s="7">
        <f>IF($I5276=1,(N5276-MAR1!$B$11)/MAR1!$D$11,(N5276-MAR1!$C$11)/MAR1!$E$11)</f>
        <v/>
      </c>
      <c r="R5276" s="7">
        <f>IF($I5276=1,(O5276-MAR1!$B$12)/MAR1!$D$12,(O5276-MAR1!$C$12)/MAR1!$E$12)</f>
        <v/>
      </c>
      <c r="S5276" s="7">
        <f>IF($I5276=1,(P5276-MAR1!$B$13)/MAR1!$D$13,(P5276-MAR1!$C$13)/MAR1!$E$13)</f>
        <v/>
      </c>
    </row>
    <row r="5277">
      <c r="A5277" s="5" t="n">
        <v>5276</v>
      </c>
      <c r="B5277" s="5" t="n">
        <v>15</v>
      </c>
      <c r="C5277" s="5" t="n">
        <v>166</v>
      </c>
      <c r="D5277" s="5" t="n">
        <v>6</v>
      </c>
      <c r="E5277" s="5" t="n">
        <v>0</v>
      </c>
      <c r="F5277" s="5" t="n">
        <v>34.7</v>
      </c>
      <c r="G5277" s="5" t="n">
        <v>24.5</v>
      </c>
      <c r="H5277" s="5" t="n">
        <v>20.98</v>
      </c>
      <c r="I5277" s="6">
        <f>IF(E5277&gt;=Markov!$B$3,1,0)</f>
        <v/>
      </c>
      <c r="J5277" s="6">
        <f>I5276</f>
        <v/>
      </c>
      <c r="K5277" s="7">
        <f>MAR1!$B$5+MAR1!$C$5*COS(2*PI()*$C5277/365)+MAR1!$D$5*SIN(2*PI()*$C5277/365)</f>
        <v/>
      </c>
      <c r="L5277" s="7">
        <f>MAR1!$B$6+MAR1!$C$6*COS(2*PI()*$C5277/365)+MAR1!$D$6*SIN(2*PI()*$C5277/365)</f>
        <v/>
      </c>
      <c r="M5277" s="7">
        <f>MAR1!$B$7+MAR1!$C$7*COS(2*PI()*$C5277/365)+MAR1!$D$7*SIN(2*PI()*$C5277/365)</f>
        <v/>
      </c>
      <c r="N5277" s="7">
        <f>F5277-K5277</f>
        <v/>
      </c>
      <c r="O5277" s="7">
        <f>G5277-L5277</f>
        <v/>
      </c>
      <c r="P5277" s="7">
        <f>H5277-M5277</f>
        <v/>
      </c>
      <c r="Q5277" s="7">
        <f>IF($I5277=1,(N5277-MAR1!$B$11)/MAR1!$D$11,(N5277-MAR1!$C$11)/MAR1!$E$11)</f>
        <v/>
      </c>
      <c r="R5277" s="7">
        <f>IF($I5277=1,(O5277-MAR1!$B$12)/MAR1!$D$12,(O5277-MAR1!$C$12)/MAR1!$E$12)</f>
        <v/>
      </c>
      <c r="S5277" s="7">
        <f>IF($I5277=1,(P5277-MAR1!$B$13)/MAR1!$D$13,(P5277-MAR1!$C$13)/MAR1!$E$13)</f>
        <v/>
      </c>
    </row>
    <row r="5278">
      <c r="A5278" s="5" t="n">
        <v>5277</v>
      </c>
      <c r="B5278" s="5" t="n">
        <v>15</v>
      </c>
      <c r="C5278" s="5" t="n">
        <v>167</v>
      </c>
      <c r="D5278" s="5" t="n">
        <v>6</v>
      </c>
      <c r="E5278" s="5" t="n">
        <v>0</v>
      </c>
      <c r="F5278" s="5" t="n">
        <v>33.8</v>
      </c>
      <c r="G5278" s="5" t="n">
        <v>25.6</v>
      </c>
      <c r="H5278" s="5" t="n">
        <v>22.46</v>
      </c>
      <c r="I5278" s="6">
        <f>IF(E5278&gt;=Markov!$B$3,1,0)</f>
        <v/>
      </c>
      <c r="J5278" s="6">
        <f>I5277</f>
        <v/>
      </c>
      <c r="K5278" s="7">
        <f>MAR1!$B$5+MAR1!$C$5*COS(2*PI()*$C5278/365)+MAR1!$D$5*SIN(2*PI()*$C5278/365)</f>
        <v/>
      </c>
      <c r="L5278" s="7">
        <f>MAR1!$B$6+MAR1!$C$6*COS(2*PI()*$C5278/365)+MAR1!$D$6*SIN(2*PI()*$C5278/365)</f>
        <v/>
      </c>
      <c r="M5278" s="7">
        <f>MAR1!$B$7+MAR1!$C$7*COS(2*PI()*$C5278/365)+MAR1!$D$7*SIN(2*PI()*$C5278/365)</f>
        <v/>
      </c>
      <c r="N5278" s="7">
        <f>F5278-K5278</f>
        <v/>
      </c>
      <c r="O5278" s="7">
        <f>G5278-L5278</f>
        <v/>
      </c>
      <c r="P5278" s="7">
        <f>H5278-M5278</f>
        <v/>
      </c>
      <c r="Q5278" s="7">
        <f>IF($I5278=1,(N5278-MAR1!$B$11)/MAR1!$D$11,(N5278-MAR1!$C$11)/MAR1!$E$11)</f>
        <v/>
      </c>
      <c r="R5278" s="7">
        <f>IF($I5278=1,(O5278-MAR1!$B$12)/MAR1!$D$12,(O5278-MAR1!$C$12)/MAR1!$E$12)</f>
        <v/>
      </c>
      <c r="S5278" s="7">
        <f>IF($I5278=1,(P5278-MAR1!$B$13)/MAR1!$D$13,(P5278-MAR1!$C$13)/MAR1!$E$13)</f>
        <v/>
      </c>
    </row>
    <row r="5279">
      <c r="A5279" s="5" t="n">
        <v>5278</v>
      </c>
      <c r="B5279" s="5" t="n">
        <v>15</v>
      </c>
      <c r="C5279" s="5" t="n">
        <v>168</v>
      </c>
      <c r="D5279" s="5" t="n">
        <v>6</v>
      </c>
      <c r="E5279" s="5" t="n">
        <v>0</v>
      </c>
      <c r="F5279" s="5" t="n">
        <v>38.2</v>
      </c>
      <c r="G5279" s="5" t="n">
        <v>26.9</v>
      </c>
      <c r="H5279" s="5" t="n">
        <v>23.43</v>
      </c>
      <c r="I5279" s="6">
        <f>IF(E5279&gt;=Markov!$B$3,1,0)</f>
        <v/>
      </c>
      <c r="J5279" s="6">
        <f>I5278</f>
        <v/>
      </c>
      <c r="K5279" s="7">
        <f>MAR1!$B$5+MAR1!$C$5*COS(2*PI()*$C5279/365)+MAR1!$D$5*SIN(2*PI()*$C5279/365)</f>
        <v/>
      </c>
      <c r="L5279" s="7">
        <f>MAR1!$B$6+MAR1!$C$6*COS(2*PI()*$C5279/365)+MAR1!$D$6*SIN(2*PI()*$C5279/365)</f>
        <v/>
      </c>
      <c r="M5279" s="7">
        <f>MAR1!$B$7+MAR1!$C$7*COS(2*PI()*$C5279/365)+MAR1!$D$7*SIN(2*PI()*$C5279/365)</f>
        <v/>
      </c>
      <c r="N5279" s="7">
        <f>F5279-K5279</f>
        <v/>
      </c>
      <c r="O5279" s="7">
        <f>G5279-L5279</f>
        <v/>
      </c>
      <c r="P5279" s="7">
        <f>H5279-M5279</f>
        <v/>
      </c>
      <c r="Q5279" s="7">
        <f>IF($I5279=1,(N5279-MAR1!$B$11)/MAR1!$D$11,(N5279-MAR1!$C$11)/MAR1!$E$11)</f>
        <v/>
      </c>
      <c r="R5279" s="7">
        <f>IF($I5279=1,(O5279-MAR1!$B$12)/MAR1!$D$12,(O5279-MAR1!$C$12)/MAR1!$E$12)</f>
        <v/>
      </c>
      <c r="S5279" s="7">
        <f>IF($I5279=1,(P5279-MAR1!$B$13)/MAR1!$D$13,(P5279-MAR1!$C$13)/MAR1!$E$13)</f>
        <v/>
      </c>
    </row>
    <row r="5280">
      <c r="A5280" s="5" t="n">
        <v>5279</v>
      </c>
      <c r="B5280" s="5" t="n">
        <v>15</v>
      </c>
      <c r="C5280" s="5" t="n">
        <v>169</v>
      </c>
      <c r="D5280" s="5" t="n">
        <v>6</v>
      </c>
      <c r="E5280" s="5" t="n">
        <v>18.5</v>
      </c>
      <c r="F5280" s="5" t="n">
        <v>34.6</v>
      </c>
      <c r="G5280" s="5" t="n">
        <v>25.9</v>
      </c>
      <c r="H5280" s="5" t="n">
        <v>14.66</v>
      </c>
      <c r="I5280" s="6">
        <f>IF(E5280&gt;=Markov!$B$3,1,0)</f>
        <v/>
      </c>
      <c r="J5280" s="6">
        <f>I5279</f>
        <v/>
      </c>
      <c r="K5280" s="7">
        <f>MAR1!$B$5+MAR1!$C$5*COS(2*PI()*$C5280/365)+MAR1!$D$5*SIN(2*PI()*$C5280/365)</f>
        <v/>
      </c>
      <c r="L5280" s="7">
        <f>MAR1!$B$6+MAR1!$C$6*COS(2*PI()*$C5280/365)+MAR1!$D$6*SIN(2*PI()*$C5280/365)</f>
        <v/>
      </c>
      <c r="M5280" s="7">
        <f>MAR1!$B$7+MAR1!$C$7*COS(2*PI()*$C5280/365)+MAR1!$D$7*SIN(2*PI()*$C5280/365)</f>
        <v/>
      </c>
      <c r="N5280" s="7">
        <f>F5280-K5280</f>
        <v/>
      </c>
      <c r="O5280" s="7">
        <f>G5280-L5280</f>
        <v/>
      </c>
      <c r="P5280" s="7">
        <f>H5280-M5280</f>
        <v/>
      </c>
      <c r="Q5280" s="7">
        <f>IF($I5280=1,(N5280-MAR1!$B$11)/MAR1!$D$11,(N5280-MAR1!$C$11)/MAR1!$E$11)</f>
        <v/>
      </c>
      <c r="R5280" s="7">
        <f>IF($I5280=1,(O5280-MAR1!$B$12)/MAR1!$D$12,(O5280-MAR1!$C$12)/MAR1!$E$12)</f>
        <v/>
      </c>
      <c r="S5280" s="7">
        <f>IF($I5280=1,(P5280-MAR1!$B$13)/MAR1!$D$13,(P5280-MAR1!$C$13)/MAR1!$E$13)</f>
        <v/>
      </c>
    </row>
    <row r="5281">
      <c r="A5281" s="5" t="n">
        <v>5280</v>
      </c>
      <c r="B5281" s="5" t="n">
        <v>15</v>
      </c>
      <c r="C5281" s="5" t="n">
        <v>170</v>
      </c>
      <c r="D5281" s="5" t="n">
        <v>6</v>
      </c>
      <c r="E5281" s="5" t="n">
        <v>23.2</v>
      </c>
      <c r="F5281" s="5" t="n">
        <v>33.5</v>
      </c>
      <c r="G5281" s="5" t="n">
        <v>26.7</v>
      </c>
      <c r="H5281" s="5" t="n">
        <v>13.54</v>
      </c>
      <c r="I5281" s="6">
        <f>IF(E5281&gt;=Markov!$B$3,1,0)</f>
        <v/>
      </c>
      <c r="J5281" s="6">
        <f>I5280</f>
        <v/>
      </c>
      <c r="K5281" s="7">
        <f>MAR1!$B$5+MAR1!$C$5*COS(2*PI()*$C5281/365)+MAR1!$D$5*SIN(2*PI()*$C5281/365)</f>
        <v/>
      </c>
      <c r="L5281" s="7">
        <f>MAR1!$B$6+MAR1!$C$6*COS(2*PI()*$C5281/365)+MAR1!$D$6*SIN(2*PI()*$C5281/365)</f>
        <v/>
      </c>
      <c r="M5281" s="7">
        <f>MAR1!$B$7+MAR1!$C$7*COS(2*PI()*$C5281/365)+MAR1!$D$7*SIN(2*PI()*$C5281/365)</f>
        <v/>
      </c>
      <c r="N5281" s="7">
        <f>F5281-K5281</f>
        <v/>
      </c>
      <c r="O5281" s="7">
        <f>G5281-L5281</f>
        <v/>
      </c>
      <c r="P5281" s="7">
        <f>H5281-M5281</f>
        <v/>
      </c>
      <c r="Q5281" s="7">
        <f>IF($I5281=1,(N5281-MAR1!$B$11)/MAR1!$D$11,(N5281-MAR1!$C$11)/MAR1!$E$11)</f>
        <v/>
      </c>
      <c r="R5281" s="7">
        <f>IF($I5281=1,(O5281-MAR1!$B$12)/MAR1!$D$12,(O5281-MAR1!$C$12)/MAR1!$E$12)</f>
        <v/>
      </c>
      <c r="S5281" s="7">
        <f>IF($I5281=1,(P5281-MAR1!$B$13)/MAR1!$D$13,(P5281-MAR1!$C$13)/MAR1!$E$13)</f>
        <v/>
      </c>
    </row>
    <row r="5282">
      <c r="A5282" s="5" t="n">
        <v>5281</v>
      </c>
      <c r="B5282" s="5" t="n">
        <v>15</v>
      </c>
      <c r="C5282" s="5" t="n">
        <v>171</v>
      </c>
      <c r="D5282" s="5" t="n">
        <v>6</v>
      </c>
      <c r="E5282" s="5" t="n">
        <v>1.2</v>
      </c>
      <c r="F5282" s="5" t="n">
        <v>32.8</v>
      </c>
      <c r="G5282" s="5" t="n">
        <v>26.6</v>
      </c>
      <c r="H5282" s="5" t="n">
        <v>14.59</v>
      </c>
      <c r="I5282" s="6">
        <f>IF(E5282&gt;=Markov!$B$3,1,0)</f>
        <v/>
      </c>
      <c r="J5282" s="6">
        <f>I5281</f>
        <v/>
      </c>
      <c r="K5282" s="7">
        <f>MAR1!$B$5+MAR1!$C$5*COS(2*PI()*$C5282/365)+MAR1!$D$5*SIN(2*PI()*$C5282/365)</f>
        <v/>
      </c>
      <c r="L5282" s="7">
        <f>MAR1!$B$6+MAR1!$C$6*COS(2*PI()*$C5282/365)+MAR1!$D$6*SIN(2*PI()*$C5282/365)</f>
        <v/>
      </c>
      <c r="M5282" s="7">
        <f>MAR1!$B$7+MAR1!$C$7*COS(2*PI()*$C5282/365)+MAR1!$D$7*SIN(2*PI()*$C5282/365)</f>
        <v/>
      </c>
      <c r="N5282" s="7">
        <f>F5282-K5282</f>
        <v/>
      </c>
      <c r="O5282" s="7">
        <f>G5282-L5282</f>
        <v/>
      </c>
      <c r="P5282" s="7">
        <f>H5282-M5282</f>
        <v/>
      </c>
      <c r="Q5282" s="7">
        <f>IF($I5282=1,(N5282-MAR1!$B$11)/MAR1!$D$11,(N5282-MAR1!$C$11)/MAR1!$E$11)</f>
        <v/>
      </c>
      <c r="R5282" s="7">
        <f>IF($I5282=1,(O5282-MAR1!$B$12)/MAR1!$D$12,(O5282-MAR1!$C$12)/MAR1!$E$12)</f>
        <v/>
      </c>
      <c r="S5282" s="7">
        <f>IF($I5282=1,(P5282-MAR1!$B$13)/MAR1!$D$13,(P5282-MAR1!$C$13)/MAR1!$E$13)</f>
        <v/>
      </c>
    </row>
    <row r="5283">
      <c r="A5283" s="5" t="n">
        <v>5282</v>
      </c>
      <c r="B5283" s="5" t="n">
        <v>15</v>
      </c>
      <c r="C5283" s="5" t="n">
        <v>172</v>
      </c>
      <c r="D5283" s="5" t="n">
        <v>6</v>
      </c>
      <c r="E5283" s="5" t="n">
        <v>1</v>
      </c>
      <c r="F5283" s="5" t="n">
        <v>33.4</v>
      </c>
      <c r="G5283" s="5" t="n">
        <v>26.9</v>
      </c>
      <c r="H5283" s="5" t="n">
        <v>15.3</v>
      </c>
      <c r="I5283" s="6">
        <f>IF(E5283&gt;=Markov!$B$3,1,0)</f>
        <v/>
      </c>
      <c r="J5283" s="6">
        <f>I5282</f>
        <v/>
      </c>
      <c r="K5283" s="7">
        <f>MAR1!$B$5+MAR1!$C$5*COS(2*PI()*$C5283/365)+MAR1!$D$5*SIN(2*PI()*$C5283/365)</f>
        <v/>
      </c>
      <c r="L5283" s="7">
        <f>MAR1!$B$6+MAR1!$C$6*COS(2*PI()*$C5283/365)+MAR1!$D$6*SIN(2*PI()*$C5283/365)</f>
        <v/>
      </c>
      <c r="M5283" s="7">
        <f>MAR1!$B$7+MAR1!$C$7*COS(2*PI()*$C5283/365)+MAR1!$D$7*SIN(2*PI()*$C5283/365)</f>
        <v/>
      </c>
      <c r="N5283" s="7">
        <f>F5283-K5283</f>
        <v/>
      </c>
      <c r="O5283" s="7">
        <f>G5283-L5283</f>
        <v/>
      </c>
      <c r="P5283" s="7">
        <f>H5283-M5283</f>
        <v/>
      </c>
      <c r="Q5283" s="7">
        <f>IF($I5283=1,(N5283-MAR1!$B$11)/MAR1!$D$11,(N5283-MAR1!$C$11)/MAR1!$E$11)</f>
        <v/>
      </c>
      <c r="R5283" s="7">
        <f>IF($I5283=1,(O5283-MAR1!$B$12)/MAR1!$D$12,(O5283-MAR1!$C$12)/MAR1!$E$12)</f>
        <v/>
      </c>
      <c r="S5283" s="7">
        <f>IF($I5283=1,(P5283-MAR1!$B$13)/MAR1!$D$13,(P5283-MAR1!$C$13)/MAR1!$E$13)</f>
        <v/>
      </c>
    </row>
    <row r="5284">
      <c r="A5284" s="5" t="n">
        <v>5283</v>
      </c>
      <c r="B5284" s="5" t="n">
        <v>15</v>
      </c>
      <c r="C5284" s="5" t="n">
        <v>173</v>
      </c>
      <c r="D5284" s="5" t="n">
        <v>6</v>
      </c>
      <c r="E5284" s="5" t="n">
        <v>28.6</v>
      </c>
      <c r="F5284" s="5" t="n">
        <v>35.4</v>
      </c>
      <c r="G5284" s="5" t="n">
        <v>26.9</v>
      </c>
      <c r="H5284" s="5" t="n">
        <v>15.05</v>
      </c>
      <c r="I5284" s="6">
        <f>IF(E5284&gt;=Markov!$B$3,1,0)</f>
        <v/>
      </c>
      <c r="J5284" s="6">
        <f>I5283</f>
        <v/>
      </c>
      <c r="K5284" s="7">
        <f>MAR1!$B$5+MAR1!$C$5*COS(2*PI()*$C5284/365)+MAR1!$D$5*SIN(2*PI()*$C5284/365)</f>
        <v/>
      </c>
      <c r="L5284" s="7">
        <f>MAR1!$B$6+MAR1!$C$6*COS(2*PI()*$C5284/365)+MAR1!$D$6*SIN(2*PI()*$C5284/365)</f>
        <v/>
      </c>
      <c r="M5284" s="7">
        <f>MAR1!$B$7+MAR1!$C$7*COS(2*PI()*$C5284/365)+MAR1!$D$7*SIN(2*PI()*$C5284/365)</f>
        <v/>
      </c>
      <c r="N5284" s="7">
        <f>F5284-K5284</f>
        <v/>
      </c>
      <c r="O5284" s="7">
        <f>G5284-L5284</f>
        <v/>
      </c>
      <c r="P5284" s="7">
        <f>H5284-M5284</f>
        <v/>
      </c>
      <c r="Q5284" s="7">
        <f>IF($I5284=1,(N5284-MAR1!$B$11)/MAR1!$D$11,(N5284-MAR1!$C$11)/MAR1!$E$11)</f>
        <v/>
      </c>
      <c r="R5284" s="7">
        <f>IF($I5284=1,(O5284-MAR1!$B$12)/MAR1!$D$12,(O5284-MAR1!$C$12)/MAR1!$E$12)</f>
        <v/>
      </c>
      <c r="S5284" s="7">
        <f>IF($I5284=1,(P5284-MAR1!$B$13)/MAR1!$D$13,(P5284-MAR1!$C$13)/MAR1!$E$13)</f>
        <v/>
      </c>
    </row>
    <row r="5285">
      <c r="A5285" s="5" t="n">
        <v>5284</v>
      </c>
      <c r="B5285" s="5" t="n">
        <v>15</v>
      </c>
      <c r="C5285" s="5" t="n">
        <v>174</v>
      </c>
      <c r="D5285" s="5" t="n">
        <v>6</v>
      </c>
      <c r="E5285" s="5" t="n">
        <v>3.2</v>
      </c>
      <c r="F5285" s="5" t="n">
        <v>33.9</v>
      </c>
      <c r="G5285" s="5" t="n">
        <v>26.6</v>
      </c>
      <c r="H5285" s="5" t="n">
        <v>18.02</v>
      </c>
      <c r="I5285" s="6">
        <f>IF(E5285&gt;=Markov!$B$3,1,0)</f>
        <v/>
      </c>
      <c r="J5285" s="6">
        <f>I5284</f>
        <v/>
      </c>
      <c r="K5285" s="7">
        <f>MAR1!$B$5+MAR1!$C$5*COS(2*PI()*$C5285/365)+MAR1!$D$5*SIN(2*PI()*$C5285/365)</f>
        <v/>
      </c>
      <c r="L5285" s="7">
        <f>MAR1!$B$6+MAR1!$C$6*COS(2*PI()*$C5285/365)+MAR1!$D$6*SIN(2*PI()*$C5285/365)</f>
        <v/>
      </c>
      <c r="M5285" s="7">
        <f>MAR1!$B$7+MAR1!$C$7*COS(2*PI()*$C5285/365)+MAR1!$D$7*SIN(2*PI()*$C5285/365)</f>
        <v/>
      </c>
      <c r="N5285" s="7">
        <f>F5285-K5285</f>
        <v/>
      </c>
      <c r="O5285" s="7">
        <f>G5285-L5285</f>
        <v/>
      </c>
      <c r="P5285" s="7">
        <f>H5285-M5285</f>
        <v/>
      </c>
      <c r="Q5285" s="7">
        <f>IF($I5285=1,(N5285-MAR1!$B$11)/MAR1!$D$11,(N5285-MAR1!$C$11)/MAR1!$E$11)</f>
        <v/>
      </c>
      <c r="R5285" s="7">
        <f>IF($I5285=1,(O5285-MAR1!$B$12)/MAR1!$D$12,(O5285-MAR1!$C$12)/MAR1!$E$12)</f>
        <v/>
      </c>
      <c r="S5285" s="7">
        <f>IF($I5285=1,(P5285-MAR1!$B$13)/MAR1!$D$13,(P5285-MAR1!$C$13)/MAR1!$E$13)</f>
        <v/>
      </c>
    </row>
    <row r="5286">
      <c r="A5286" s="5" t="n">
        <v>5285</v>
      </c>
      <c r="B5286" s="5" t="n">
        <v>15</v>
      </c>
      <c r="C5286" s="5" t="n">
        <v>175</v>
      </c>
      <c r="D5286" s="5" t="n">
        <v>6</v>
      </c>
      <c r="E5286" s="5" t="n">
        <v>7.1</v>
      </c>
      <c r="F5286" s="5" t="n">
        <v>34.9</v>
      </c>
      <c r="G5286" s="5" t="n">
        <v>26.8</v>
      </c>
      <c r="H5286" s="5" t="n">
        <v>14.44</v>
      </c>
      <c r="I5286" s="6">
        <f>IF(E5286&gt;=Markov!$B$3,1,0)</f>
        <v/>
      </c>
      <c r="J5286" s="6">
        <f>I5285</f>
        <v/>
      </c>
      <c r="K5286" s="7">
        <f>MAR1!$B$5+MAR1!$C$5*COS(2*PI()*$C5286/365)+MAR1!$D$5*SIN(2*PI()*$C5286/365)</f>
        <v/>
      </c>
      <c r="L5286" s="7">
        <f>MAR1!$B$6+MAR1!$C$6*COS(2*PI()*$C5286/365)+MAR1!$D$6*SIN(2*PI()*$C5286/365)</f>
        <v/>
      </c>
      <c r="M5286" s="7">
        <f>MAR1!$B$7+MAR1!$C$7*COS(2*PI()*$C5286/365)+MAR1!$D$7*SIN(2*PI()*$C5286/365)</f>
        <v/>
      </c>
      <c r="N5286" s="7">
        <f>F5286-K5286</f>
        <v/>
      </c>
      <c r="O5286" s="7">
        <f>G5286-L5286</f>
        <v/>
      </c>
      <c r="P5286" s="7">
        <f>H5286-M5286</f>
        <v/>
      </c>
      <c r="Q5286" s="7">
        <f>IF($I5286=1,(N5286-MAR1!$B$11)/MAR1!$D$11,(N5286-MAR1!$C$11)/MAR1!$E$11)</f>
        <v/>
      </c>
      <c r="R5286" s="7">
        <f>IF($I5286=1,(O5286-MAR1!$B$12)/MAR1!$D$12,(O5286-MAR1!$C$12)/MAR1!$E$12)</f>
        <v/>
      </c>
      <c r="S5286" s="7">
        <f>IF($I5286=1,(P5286-MAR1!$B$13)/MAR1!$D$13,(P5286-MAR1!$C$13)/MAR1!$E$13)</f>
        <v/>
      </c>
    </row>
    <row r="5287">
      <c r="A5287" s="5" t="n">
        <v>5286</v>
      </c>
      <c r="B5287" s="5" t="n">
        <v>15</v>
      </c>
      <c r="C5287" s="5" t="n">
        <v>176</v>
      </c>
      <c r="D5287" s="5" t="n">
        <v>6</v>
      </c>
      <c r="E5287" s="5" t="n">
        <v>8.800000000000001</v>
      </c>
      <c r="F5287" s="5" t="n">
        <v>35.1</v>
      </c>
      <c r="G5287" s="5" t="n">
        <v>27</v>
      </c>
      <c r="H5287" s="5" t="n">
        <v>14.91</v>
      </c>
      <c r="I5287" s="6">
        <f>IF(E5287&gt;=Markov!$B$3,1,0)</f>
        <v/>
      </c>
      <c r="J5287" s="6">
        <f>I5286</f>
        <v/>
      </c>
      <c r="K5287" s="7">
        <f>MAR1!$B$5+MAR1!$C$5*COS(2*PI()*$C5287/365)+MAR1!$D$5*SIN(2*PI()*$C5287/365)</f>
        <v/>
      </c>
      <c r="L5287" s="7">
        <f>MAR1!$B$6+MAR1!$C$6*COS(2*PI()*$C5287/365)+MAR1!$D$6*SIN(2*PI()*$C5287/365)</f>
        <v/>
      </c>
      <c r="M5287" s="7">
        <f>MAR1!$B$7+MAR1!$C$7*COS(2*PI()*$C5287/365)+MAR1!$D$7*SIN(2*PI()*$C5287/365)</f>
        <v/>
      </c>
      <c r="N5287" s="7">
        <f>F5287-K5287</f>
        <v/>
      </c>
      <c r="O5287" s="7">
        <f>G5287-L5287</f>
        <v/>
      </c>
      <c r="P5287" s="7">
        <f>H5287-M5287</f>
        <v/>
      </c>
      <c r="Q5287" s="7">
        <f>IF($I5287=1,(N5287-MAR1!$B$11)/MAR1!$D$11,(N5287-MAR1!$C$11)/MAR1!$E$11)</f>
        <v/>
      </c>
      <c r="R5287" s="7">
        <f>IF($I5287=1,(O5287-MAR1!$B$12)/MAR1!$D$12,(O5287-MAR1!$C$12)/MAR1!$E$12)</f>
        <v/>
      </c>
      <c r="S5287" s="7">
        <f>IF($I5287=1,(P5287-MAR1!$B$13)/MAR1!$D$13,(P5287-MAR1!$C$13)/MAR1!$E$13)</f>
        <v/>
      </c>
    </row>
    <row r="5288">
      <c r="A5288" s="5" t="n">
        <v>5287</v>
      </c>
      <c r="B5288" s="5" t="n">
        <v>15</v>
      </c>
      <c r="C5288" s="5" t="n">
        <v>177</v>
      </c>
      <c r="D5288" s="5" t="n">
        <v>6</v>
      </c>
      <c r="E5288" s="5" t="n">
        <v>23</v>
      </c>
      <c r="F5288" s="5" t="n">
        <v>34.7</v>
      </c>
      <c r="G5288" s="5" t="n">
        <v>26.9</v>
      </c>
      <c r="H5288" s="5" t="n">
        <v>13.37</v>
      </c>
      <c r="I5288" s="6">
        <f>IF(E5288&gt;=Markov!$B$3,1,0)</f>
        <v/>
      </c>
      <c r="J5288" s="6">
        <f>I5287</f>
        <v/>
      </c>
      <c r="K5288" s="7">
        <f>MAR1!$B$5+MAR1!$C$5*COS(2*PI()*$C5288/365)+MAR1!$D$5*SIN(2*PI()*$C5288/365)</f>
        <v/>
      </c>
      <c r="L5288" s="7">
        <f>MAR1!$B$6+MAR1!$C$6*COS(2*PI()*$C5288/365)+MAR1!$D$6*SIN(2*PI()*$C5288/365)</f>
        <v/>
      </c>
      <c r="M5288" s="7">
        <f>MAR1!$B$7+MAR1!$C$7*COS(2*PI()*$C5288/365)+MAR1!$D$7*SIN(2*PI()*$C5288/365)</f>
        <v/>
      </c>
      <c r="N5288" s="7">
        <f>F5288-K5288</f>
        <v/>
      </c>
      <c r="O5288" s="7">
        <f>G5288-L5288</f>
        <v/>
      </c>
      <c r="P5288" s="7">
        <f>H5288-M5288</f>
        <v/>
      </c>
      <c r="Q5288" s="7">
        <f>IF($I5288=1,(N5288-MAR1!$B$11)/MAR1!$D$11,(N5288-MAR1!$C$11)/MAR1!$E$11)</f>
        <v/>
      </c>
      <c r="R5288" s="7">
        <f>IF($I5288=1,(O5288-MAR1!$B$12)/MAR1!$D$12,(O5288-MAR1!$C$12)/MAR1!$E$12)</f>
        <v/>
      </c>
      <c r="S5288" s="7">
        <f>IF($I5288=1,(P5288-MAR1!$B$13)/MAR1!$D$13,(P5288-MAR1!$C$13)/MAR1!$E$13)</f>
        <v/>
      </c>
    </row>
    <row r="5289">
      <c r="A5289" s="5" t="n">
        <v>5288</v>
      </c>
      <c r="B5289" s="5" t="n">
        <v>15</v>
      </c>
      <c r="C5289" s="5" t="n">
        <v>178</v>
      </c>
      <c r="D5289" s="5" t="n">
        <v>6</v>
      </c>
      <c r="E5289" s="5" t="n">
        <v>0</v>
      </c>
      <c r="F5289" s="5" t="n">
        <v>38.3</v>
      </c>
      <c r="G5289" s="5" t="n">
        <v>27.4</v>
      </c>
      <c r="H5289" s="5" t="n">
        <v>21.6</v>
      </c>
      <c r="I5289" s="6">
        <f>IF(E5289&gt;=Markov!$B$3,1,0)</f>
        <v/>
      </c>
      <c r="J5289" s="6">
        <f>I5288</f>
        <v/>
      </c>
      <c r="K5289" s="7">
        <f>MAR1!$B$5+MAR1!$C$5*COS(2*PI()*$C5289/365)+MAR1!$D$5*SIN(2*PI()*$C5289/365)</f>
        <v/>
      </c>
      <c r="L5289" s="7">
        <f>MAR1!$B$6+MAR1!$C$6*COS(2*PI()*$C5289/365)+MAR1!$D$6*SIN(2*PI()*$C5289/365)</f>
        <v/>
      </c>
      <c r="M5289" s="7">
        <f>MAR1!$B$7+MAR1!$C$7*COS(2*PI()*$C5289/365)+MAR1!$D$7*SIN(2*PI()*$C5289/365)</f>
        <v/>
      </c>
      <c r="N5289" s="7">
        <f>F5289-K5289</f>
        <v/>
      </c>
      <c r="O5289" s="7">
        <f>G5289-L5289</f>
        <v/>
      </c>
      <c r="P5289" s="7">
        <f>H5289-M5289</f>
        <v/>
      </c>
      <c r="Q5289" s="7">
        <f>IF($I5289=1,(N5289-MAR1!$B$11)/MAR1!$D$11,(N5289-MAR1!$C$11)/MAR1!$E$11)</f>
        <v/>
      </c>
      <c r="R5289" s="7">
        <f>IF($I5289=1,(O5289-MAR1!$B$12)/MAR1!$D$12,(O5289-MAR1!$C$12)/MAR1!$E$12)</f>
        <v/>
      </c>
      <c r="S5289" s="7">
        <f>IF($I5289=1,(P5289-MAR1!$B$13)/MAR1!$D$13,(P5289-MAR1!$C$13)/MAR1!$E$13)</f>
        <v/>
      </c>
    </row>
    <row r="5290">
      <c r="A5290" s="5" t="n">
        <v>5289</v>
      </c>
      <c r="B5290" s="5" t="n">
        <v>15</v>
      </c>
      <c r="C5290" s="5" t="n">
        <v>179</v>
      </c>
      <c r="D5290" s="5" t="n">
        <v>6</v>
      </c>
      <c r="E5290" s="5" t="n">
        <v>0</v>
      </c>
      <c r="F5290" s="5" t="n">
        <v>34.6</v>
      </c>
      <c r="G5290" s="5" t="n">
        <v>26.2</v>
      </c>
      <c r="H5290" s="5" t="n">
        <v>20.75</v>
      </c>
      <c r="I5290" s="6">
        <f>IF(E5290&gt;=Markov!$B$3,1,0)</f>
        <v/>
      </c>
      <c r="J5290" s="6">
        <f>I5289</f>
        <v/>
      </c>
      <c r="K5290" s="7">
        <f>MAR1!$B$5+MAR1!$C$5*COS(2*PI()*$C5290/365)+MAR1!$D$5*SIN(2*PI()*$C5290/365)</f>
        <v/>
      </c>
      <c r="L5290" s="7">
        <f>MAR1!$B$6+MAR1!$C$6*COS(2*PI()*$C5290/365)+MAR1!$D$6*SIN(2*PI()*$C5290/365)</f>
        <v/>
      </c>
      <c r="M5290" s="7">
        <f>MAR1!$B$7+MAR1!$C$7*COS(2*PI()*$C5290/365)+MAR1!$D$7*SIN(2*PI()*$C5290/365)</f>
        <v/>
      </c>
      <c r="N5290" s="7">
        <f>F5290-K5290</f>
        <v/>
      </c>
      <c r="O5290" s="7">
        <f>G5290-L5290</f>
        <v/>
      </c>
      <c r="P5290" s="7">
        <f>H5290-M5290</f>
        <v/>
      </c>
      <c r="Q5290" s="7">
        <f>IF($I5290=1,(N5290-MAR1!$B$11)/MAR1!$D$11,(N5290-MAR1!$C$11)/MAR1!$E$11)</f>
        <v/>
      </c>
      <c r="R5290" s="7">
        <f>IF($I5290=1,(O5290-MAR1!$B$12)/MAR1!$D$12,(O5290-MAR1!$C$12)/MAR1!$E$12)</f>
        <v/>
      </c>
      <c r="S5290" s="7">
        <f>IF($I5290=1,(P5290-MAR1!$B$13)/MAR1!$D$13,(P5290-MAR1!$C$13)/MAR1!$E$13)</f>
        <v/>
      </c>
    </row>
    <row r="5291">
      <c r="A5291" s="5" t="n">
        <v>5290</v>
      </c>
      <c r="B5291" s="5" t="n">
        <v>15</v>
      </c>
      <c r="C5291" s="5" t="n">
        <v>180</v>
      </c>
      <c r="D5291" s="5" t="n">
        <v>6</v>
      </c>
      <c r="E5291" s="5" t="n">
        <v>6.1</v>
      </c>
      <c r="F5291" s="5" t="n">
        <v>32.9</v>
      </c>
      <c r="G5291" s="5" t="n">
        <v>27.1</v>
      </c>
      <c r="H5291" s="5" t="n">
        <v>13.44</v>
      </c>
      <c r="I5291" s="6">
        <f>IF(E5291&gt;=Markov!$B$3,1,0)</f>
        <v/>
      </c>
      <c r="J5291" s="6">
        <f>I5290</f>
        <v/>
      </c>
      <c r="K5291" s="7">
        <f>MAR1!$B$5+MAR1!$C$5*COS(2*PI()*$C5291/365)+MAR1!$D$5*SIN(2*PI()*$C5291/365)</f>
        <v/>
      </c>
      <c r="L5291" s="7">
        <f>MAR1!$B$6+MAR1!$C$6*COS(2*PI()*$C5291/365)+MAR1!$D$6*SIN(2*PI()*$C5291/365)</f>
        <v/>
      </c>
      <c r="M5291" s="7">
        <f>MAR1!$B$7+MAR1!$C$7*COS(2*PI()*$C5291/365)+MAR1!$D$7*SIN(2*PI()*$C5291/365)</f>
        <v/>
      </c>
      <c r="N5291" s="7">
        <f>F5291-K5291</f>
        <v/>
      </c>
      <c r="O5291" s="7">
        <f>G5291-L5291</f>
        <v/>
      </c>
      <c r="P5291" s="7">
        <f>H5291-M5291</f>
        <v/>
      </c>
      <c r="Q5291" s="7">
        <f>IF($I5291=1,(N5291-MAR1!$B$11)/MAR1!$D$11,(N5291-MAR1!$C$11)/MAR1!$E$11)</f>
        <v/>
      </c>
      <c r="R5291" s="7">
        <f>IF($I5291=1,(O5291-MAR1!$B$12)/MAR1!$D$12,(O5291-MAR1!$C$12)/MAR1!$E$12)</f>
        <v/>
      </c>
      <c r="S5291" s="7">
        <f>IF($I5291=1,(P5291-MAR1!$B$13)/MAR1!$D$13,(P5291-MAR1!$C$13)/MAR1!$E$13)</f>
        <v/>
      </c>
    </row>
    <row r="5292">
      <c r="A5292" s="5" t="n">
        <v>5291</v>
      </c>
      <c r="B5292" s="5" t="n">
        <v>15</v>
      </c>
      <c r="C5292" s="5" t="n">
        <v>181</v>
      </c>
      <c r="D5292" s="5" t="n">
        <v>6</v>
      </c>
      <c r="E5292" s="5" t="n">
        <v>0</v>
      </c>
      <c r="F5292" s="5" t="n">
        <v>37</v>
      </c>
      <c r="G5292" s="5" t="n">
        <v>26.5</v>
      </c>
      <c r="H5292" s="5" t="n">
        <v>19.13</v>
      </c>
      <c r="I5292" s="6">
        <f>IF(E5292&gt;=Markov!$B$3,1,0)</f>
        <v/>
      </c>
      <c r="J5292" s="6">
        <f>I5291</f>
        <v/>
      </c>
      <c r="K5292" s="7">
        <f>MAR1!$B$5+MAR1!$C$5*COS(2*PI()*$C5292/365)+MAR1!$D$5*SIN(2*PI()*$C5292/365)</f>
        <v/>
      </c>
      <c r="L5292" s="7">
        <f>MAR1!$B$6+MAR1!$C$6*COS(2*PI()*$C5292/365)+MAR1!$D$6*SIN(2*PI()*$C5292/365)</f>
        <v/>
      </c>
      <c r="M5292" s="7">
        <f>MAR1!$B$7+MAR1!$C$7*COS(2*PI()*$C5292/365)+MAR1!$D$7*SIN(2*PI()*$C5292/365)</f>
        <v/>
      </c>
      <c r="N5292" s="7">
        <f>F5292-K5292</f>
        <v/>
      </c>
      <c r="O5292" s="7">
        <f>G5292-L5292</f>
        <v/>
      </c>
      <c r="P5292" s="7">
        <f>H5292-M5292</f>
        <v/>
      </c>
      <c r="Q5292" s="7">
        <f>IF($I5292=1,(N5292-MAR1!$B$11)/MAR1!$D$11,(N5292-MAR1!$C$11)/MAR1!$E$11)</f>
        <v/>
      </c>
      <c r="R5292" s="7">
        <f>IF($I5292=1,(O5292-MAR1!$B$12)/MAR1!$D$12,(O5292-MAR1!$C$12)/MAR1!$E$12)</f>
        <v/>
      </c>
      <c r="S5292" s="7">
        <f>IF($I5292=1,(P5292-MAR1!$B$13)/MAR1!$D$13,(P5292-MAR1!$C$13)/MAR1!$E$13)</f>
        <v/>
      </c>
    </row>
    <row r="5293">
      <c r="A5293" s="5" t="n">
        <v>5292</v>
      </c>
      <c r="B5293" s="5" t="n">
        <v>15</v>
      </c>
      <c r="C5293" s="5" t="n">
        <v>182</v>
      </c>
      <c r="D5293" s="5" t="n">
        <v>7</v>
      </c>
      <c r="E5293" s="5" t="n">
        <v>0</v>
      </c>
      <c r="F5293" s="5" t="n">
        <v>38.4</v>
      </c>
      <c r="G5293" s="5" t="n">
        <v>27.6</v>
      </c>
      <c r="H5293" s="5" t="n">
        <v>18.46</v>
      </c>
      <c r="I5293" s="6">
        <f>IF(E5293&gt;=Markov!$B$3,1,0)</f>
        <v/>
      </c>
      <c r="J5293" s="6">
        <f>I5292</f>
        <v/>
      </c>
      <c r="K5293" s="7">
        <f>MAR1!$B$5+MAR1!$C$5*COS(2*PI()*$C5293/365)+MAR1!$D$5*SIN(2*PI()*$C5293/365)</f>
        <v/>
      </c>
      <c r="L5293" s="7">
        <f>MAR1!$B$6+MAR1!$C$6*COS(2*PI()*$C5293/365)+MAR1!$D$6*SIN(2*PI()*$C5293/365)</f>
        <v/>
      </c>
      <c r="M5293" s="7">
        <f>MAR1!$B$7+MAR1!$C$7*COS(2*PI()*$C5293/365)+MAR1!$D$7*SIN(2*PI()*$C5293/365)</f>
        <v/>
      </c>
      <c r="N5293" s="7">
        <f>F5293-K5293</f>
        <v/>
      </c>
      <c r="O5293" s="7">
        <f>G5293-L5293</f>
        <v/>
      </c>
      <c r="P5293" s="7">
        <f>H5293-M5293</f>
        <v/>
      </c>
      <c r="Q5293" s="7">
        <f>IF($I5293=1,(N5293-MAR1!$B$11)/MAR1!$D$11,(N5293-MAR1!$C$11)/MAR1!$E$11)</f>
        <v/>
      </c>
      <c r="R5293" s="7">
        <f>IF($I5293=1,(O5293-MAR1!$B$12)/MAR1!$D$12,(O5293-MAR1!$C$12)/MAR1!$E$12)</f>
        <v/>
      </c>
      <c r="S5293" s="7">
        <f>IF($I5293=1,(P5293-MAR1!$B$13)/MAR1!$D$13,(P5293-MAR1!$C$13)/MAR1!$E$13)</f>
        <v/>
      </c>
    </row>
    <row r="5294">
      <c r="A5294" s="5" t="n">
        <v>5293</v>
      </c>
      <c r="B5294" s="5" t="n">
        <v>15</v>
      </c>
      <c r="C5294" s="5" t="n">
        <v>183</v>
      </c>
      <c r="D5294" s="5" t="n">
        <v>7</v>
      </c>
      <c r="E5294" s="5" t="n">
        <v>30.5</v>
      </c>
      <c r="F5294" s="5" t="n">
        <v>32.9</v>
      </c>
      <c r="G5294" s="5" t="n">
        <v>27.6</v>
      </c>
      <c r="H5294" s="5" t="n">
        <v>16.79</v>
      </c>
      <c r="I5294" s="6">
        <f>IF(E5294&gt;=Markov!$B$3,1,0)</f>
        <v/>
      </c>
      <c r="J5294" s="6">
        <f>I5293</f>
        <v/>
      </c>
      <c r="K5294" s="7">
        <f>MAR1!$B$5+MAR1!$C$5*COS(2*PI()*$C5294/365)+MAR1!$D$5*SIN(2*PI()*$C5294/365)</f>
        <v/>
      </c>
      <c r="L5294" s="7">
        <f>MAR1!$B$6+MAR1!$C$6*COS(2*PI()*$C5294/365)+MAR1!$D$6*SIN(2*PI()*$C5294/365)</f>
        <v/>
      </c>
      <c r="M5294" s="7">
        <f>MAR1!$B$7+MAR1!$C$7*COS(2*PI()*$C5294/365)+MAR1!$D$7*SIN(2*PI()*$C5294/365)</f>
        <v/>
      </c>
      <c r="N5294" s="7">
        <f>F5294-K5294</f>
        <v/>
      </c>
      <c r="O5294" s="7">
        <f>G5294-L5294</f>
        <v/>
      </c>
      <c r="P5294" s="7">
        <f>H5294-M5294</f>
        <v/>
      </c>
      <c r="Q5294" s="7">
        <f>IF($I5294=1,(N5294-MAR1!$B$11)/MAR1!$D$11,(N5294-MAR1!$C$11)/MAR1!$E$11)</f>
        <v/>
      </c>
      <c r="R5294" s="7">
        <f>IF($I5294=1,(O5294-MAR1!$B$12)/MAR1!$D$12,(O5294-MAR1!$C$12)/MAR1!$E$12)</f>
        <v/>
      </c>
      <c r="S5294" s="7">
        <f>IF($I5294=1,(P5294-MAR1!$B$13)/MAR1!$D$13,(P5294-MAR1!$C$13)/MAR1!$E$13)</f>
        <v/>
      </c>
    </row>
    <row r="5295">
      <c r="A5295" s="5" t="n">
        <v>5294</v>
      </c>
      <c r="B5295" s="5" t="n">
        <v>15</v>
      </c>
      <c r="C5295" s="5" t="n">
        <v>184</v>
      </c>
      <c r="D5295" s="5" t="n">
        <v>7</v>
      </c>
      <c r="E5295" s="5" t="n">
        <v>10.6</v>
      </c>
      <c r="F5295" s="5" t="n">
        <v>32.7</v>
      </c>
      <c r="G5295" s="5" t="n">
        <v>26.9</v>
      </c>
      <c r="H5295" s="5" t="n">
        <v>11.53</v>
      </c>
      <c r="I5295" s="6">
        <f>IF(E5295&gt;=Markov!$B$3,1,0)</f>
        <v/>
      </c>
      <c r="J5295" s="6">
        <f>I5294</f>
        <v/>
      </c>
      <c r="K5295" s="7">
        <f>MAR1!$B$5+MAR1!$C$5*COS(2*PI()*$C5295/365)+MAR1!$D$5*SIN(2*PI()*$C5295/365)</f>
        <v/>
      </c>
      <c r="L5295" s="7">
        <f>MAR1!$B$6+MAR1!$C$6*COS(2*PI()*$C5295/365)+MAR1!$D$6*SIN(2*PI()*$C5295/365)</f>
        <v/>
      </c>
      <c r="M5295" s="7">
        <f>MAR1!$B$7+MAR1!$C$7*COS(2*PI()*$C5295/365)+MAR1!$D$7*SIN(2*PI()*$C5295/365)</f>
        <v/>
      </c>
      <c r="N5295" s="7">
        <f>F5295-K5295</f>
        <v/>
      </c>
      <c r="O5295" s="7">
        <f>G5295-L5295</f>
        <v/>
      </c>
      <c r="P5295" s="7">
        <f>H5295-M5295</f>
        <v/>
      </c>
      <c r="Q5295" s="7">
        <f>IF($I5295=1,(N5295-MAR1!$B$11)/MAR1!$D$11,(N5295-MAR1!$C$11)/MAR1!$E$11)</f>
        <v/>
      </c>
      <c r="R5295" s="7">
        <f>IF($I5295=1,(O5295-MAR1!$B$12)/MAR1!$D$12,(O5295-MAR1!$C$12)/MAR1!$E$12)</f>
        <v/>
      </c>
      <c r="S5295" s="7">
        <f>IF($I5295=1,(P5295-MAR1!$B$13)/MAR1!$D$13,(P5295-MAR1!$C$13)/MAR1!$E$13)</f>
        <v/>
      </c>
    </row>
    <row r="5296">
      <c r="A5296" s="5" t="n">
        <v>5295</v>
      </c>
      <c r="B5296" s="5" t="n">
        <v>15</v>
      </c>
      <c r="C5296" s="5" t="n">
        <v>185</v>
      </c>
      <c r="D5296" s="5" t="n">
        <v>7</v>
      </c>
      <c r="E5296" s="5" t="n">
        <v>45.4</v>
      </c>
      <c r="F5296" s="5" t="n">
        <v>32.4</v>
      </c>
      <c r="G5296" s="5" t="n">
        <v>26.8</v>
      </c>
      <c r="H5296" s="5" t="n">
        <v>12.59</v>
      </c>
      <c r="I5296" s="6">
        <f>IF(E5296&gt;=Markov!$B$3,1,0)</f>
        <v/>
      </c>
      <c r="J5296" s="6">
        <f>I5295</f>
        <v/>
      </c>
      <c r="K5296" s="7">
        <f>MAR1!$B$5+MAR1!$C$5*COS(2*PI()*$C5296/365)+MAR1!$D$5*SIN(2*PI()*$C5296/365)</f>
        <v/>
      </c>
      <c r="L5296" s="7">
        <f>MAR1!$B$6+MAR1!$C$6*COS(2*PI()*$C5296/365)+MAR1!$D$6*SIN(2*PI()*$C5296/365)</f>
        <v/>
      </c>
      <c r="M5296" s="7">
        <f>MAR1!$B$7+MAR1!$C$7*COS(2*PI()*$C5296/365)+MAR1!$D$7*SIN(2*PI()*$C5296/365)</f>
        <v/>
      </c>
      <c r="N5296" s="7">
        <f>F5296-K5296</f>
        <v/>
      </c>
      <c r="O5296" s="7">
        <f>G5296-L5296</f>
        <v/>
      </c>
      <c r="P5296" s="7">
        <f>H5296-M5296</f>
        <v/>
      </c>
      <c r="Q5296" s="7">
        <f>IF($I5296=1,(N5296-MAR1!$B$11)/MAR1!$D$11,(N5296-MAR1!$C$11)/MAR1!$E$11)</f>
        <v/>
      </c>
      <c r="R5296" s="7">
        <f>IF($I5296=1,(O5296-MAR1!$B$12)/MAR1!$D$12,(O5296-MAR1!$C$12)/MAR1!$E$12)</f>
        <v/>
      </c>
      <c r="S5296" s="7">
        <f>IF($I5296=1,(P5296-MAR1!$B$13)/MAR1!$D$13,(P5296-MAR1!$C$13)/MAR1!$E$13)</f>
        <v/>
      </c>
    </row>
    <row r="5297">
      <c r="A5297" s="5" t="n">
        <v>5296</v>
      </c>
      <c r="B5297" s="5" t="n">
        <v>15</v>
      </c>
      <c r="C5297" s="5" t="n">
        <v>186</v>
      </c>
      <c r="D5297" s="5" t="n">
        <v>7</v>
      </c>
      <c r="E5297" s="5" t="n">
        <v>27.5</v>
      </c>
      <c r="F5297" s="5" t="n">
        <v>32.3</v>
      </c>
      <c r="G5297" s="5" t="n">
        <v>25.9</v>
      </c>
      <c r="H5297" s="5" t="n">
        <v>14.21</v>
      </c>
      <c r="I5297" s="6">
        <f>IF(E5297&gt;=Markov!$B$3,1,0)</f>
        <v/>
      </c>
      <c r="J5297" s="6">
        <f>I5296</f>
        <v/>
      </c>
      <c r="K5297" s="7">
        <f>MAR1!$B$5+MAR1!$C$5*COS(2*PI()*$C5297/365)+MAR1!$D$5*SIN(2*PI()*$C5297/365)</f>
        <v/>
      </c>
      <c r="L5297" s="7">
        <f>MAR1!$B$6+MAR1!$C$6*COS(2*PI()*$C5297/365)+MAR1!$D$6*SIN(2*PI()*$C5297/365)</f>
        <v/>
      </c>
      <c r="M5297" s="7">
        <f>MAR1!$B$7+MAR1!$C$7*COS(2*PI()*$C5297/365)+MAR1!$D$7*SIN(2*PI()*$C5297/365)</f>
        <v/>
      </c>
      <c r="N5297" s="7">
        <f>F5297-K5297</f>
        <v/>
      </c>
      <c r="O5297" s="7">
        <f>G5297-L5297</f>
        <v/>
      </c>
      <c r="P5297" s="7">
        <f>H5297-M5297</f>
        <v/>
      </c>
      <c r="Q5297" s="7">
        <f>IF($I5297=1,(N5297-MAR1!$B$11)/MAR1!$D$11,(N5297-MAR1!$C$11)/MAR1!$E$11)</f>
        <v/>
      </c>
      <c r="R5297" s="7">
        <f>IF($I5297=1,(O5297-MAR1!$B$12)/MAR1!$D$12,(O5297-MAR1!$C$12)/MAR1!$E$12)</f>
        <v/>
      </c>
      <c r="S5297" s="7">
        <f>IF($I5297=1,(P5297-MAR1!$B$13)/MAR1!$D$13,(P5297-MAR1!$C$13)/MAR1!$E$13)</f>
        <v/>
      </c>
    </row>
    <row r="5298">
      <c r="A5298" s="5" t="n">
        <v>5297</v>
      </c>
      <c r="B5298" s="5" t="n">
        <v>15</v>
      </c>
      <c r="C5298" s="5" t="n">
        <v>187</v>
      </c>
      <c r="D5298" s="5" t="n">
        <v>7</v>
      </c>
      <c r="E5298" s="5" t="n">
        <v>10.3</v>
      </c>
      <c r="F5298" s="5" t="n">
        <v>31.7</v>
      </c>
      <c r="G5298" s="5" t="n">
        <v>28</v>
      </c>
      <c r="H5298" s="5" t="n">
        <v>13.62</v>
      </c>
      <c r="I5298" s="6">
        <f>IF(E5298&gt;=Markov!$B$3,1,0)</f>
        <v/>
      </c>
      <c r="J5298" s="6">
        <f>I5297</f>
        <v/>
      </c>
      <c r="K5298" s="7">
        <f>MAR1!$B$5+MAR1!$C$5*COS(2*PI()*$C5298/365)+MAR1!$D$5*SIN(2*PI()*$C5298/365)</f>
        <v/>
      </c>
      <c r="L5298" s="7">
        <f>MAR1!$B$6+MAR1!$C$6*COS(2*PI()*$C5298/365)+MAR1!$D$6*SIN(2*PI()*$C5298/365)</f>
        <v/>
      </c>
      <c r="M5298" s="7">
        <f>MAR1!$B$7+MAR1!$C$7*COS(2*PI()*$C5298/365)+MAR1!$D$7*SIN(2*PI()*$C5298/365)</f>
        <v/>
      </c>
      <c r="N5298" s="7">
        <f>F5298-K5298</f>
        <v/>
      </c>
      <c r="O5298" s="7">
        <f>G5298-L5298</f>
        <v/>
      </c>
      <c r="P5298" s="7">
        <f>H5298-M5298</f>
        <v/>
      </c>
      <c r="Q5298" s="7">
        <f>IF($I5298=1,(N5298-MAR1!$B$11)/MAR1!$D$11,(N5298-MAR1!$C$11)/MAR1!$E$11)</f>
        <v/>
      </c>
      <c r="R5298" s="7">
        <f>IF($I5298=1,(O5298-MAR1!$B$12)/MAR1!$D$12,(O5298-MAR1!$C$12)/MAR1!$E$12)</f>
        <v/>
      </c>
      <c r="S5298" s="7">
        <f>IF($I5298=1,(P5298-MAR1!$B$13)/MAR1!$D$13,(P5298-MAR1!$C$13)/MAR1!$E$13)</f>
        <v/>
      </c>
    </row>
    <row r="5299">
      <c r="A5299" s="5" t="n">
        <v>5298</v>
      </c>
      <c r="B5299" s="5" t="n">
        <v>15</v>
      </c>
      <c r="C5299" s="5" t="n">
        <v>188</v>
      </c>
      <c r="D5299" s="5" t="n">
        <v>7</v>
      </c>
      <c r="E5299" s="5" t="n">
        <v>0</v>
      </c>
      <c r="F5299" s="5" t="n">
        <v>36.6</v>
      </c>
      <c r="G5299" s="5" t="n">
        <v>28.7</v>
      </c>
      <c r="H5299" s="5" t="n">
        <v>22.69</v>
      </c>
      <c r="I5299" s="6">
        <f>IF(E5299&gt;=Markov!$B$3,1,0)</f>
        <v/>
      </c>
      <c r="J5299" s="6">
        <f>I5298</f>
        <v/>
      </c>
      <c r="K5299" s="7">
        <f>MAR1!$B$5+MAR1!$C$5*COS(2*PI()*$C5299/365)+MAR1!$D$5*SIN(2*PI()*$C5299/365)</f>
        <v/>
      </c>
      <c r="L5299" s="7">
        <f>MAR1!$B$6+MAR1!$C$6*COS(2*PI()*$C5299/365)+MAR1!$D$6*SIN(2*PI()*$C5299/365)</f>
        <v/>
      </c>
      <c r="M5299" s="7">
        <f>MAR1!$B$7+MAR1!$C$7*COS(2*PI()*$C5299/365)+MAR1!$D$7*SIN(2*PI()*$C5299/365)</f>
        <v/>
      </c>
      <c r="N5299" s="7">
        <f>F5299-K5299</f>
        <v/>
      </c>
      <c r="O5299" s="7">
        <f>G5299-L5299</f>
        <v/>
      </c>
      <c r="P5299" s="7">
        <f>H5299-M5299</f>
        <v/>
      </c>
      <c r="Q5299" s="7">
        <f>IF($I5299=1,(N5299-MAR1!$B$11)/MAR1!$D$11,(N5299-MAR1!$C$11)/MAR1!$E$11)</f>
        <v/>
      </c>
      <c r="R5299" s="7">
        <f>IF($I5299=1,(O5299-MAR1!$B$12)/MAR1!$D$12,(O5299-MAR1!$C$12)/MAR1!$E$12)</f>
        <v/>
      </c>
      <c r="S5299" s="7">
        <f>IF($I5299=1,(P5299-MAR1!$B$13)/MAR1!$D$13,(P5299-MAR1!$C$13)/MAR1!$E$13)</f>
        <v/>
      </c>
    </row>
    <row r="5300">
      <c r="A5300" s="5" t="n">
        <v>5299</v>
      </c>
      <c r="B5300" s="5" t="n">
        <v>15</v>
      </c>
      <c r="C5300" s="5" t="n">
        <v>189</v>
      </c>
      <c r="D5300" s="5" t="n">
        <v>7</v>
      </c>
      <c r="E5300" s="5" t="n">
        <v>0</v>
      </c>
      <c r="F5300" s="5" t="n">
        <v>38.3</v>
      </c>
      <c r="G5300" s="5" t="n">
        <v>28.1</v>
      </c>
      <c r="H5300" s="5" t="n">
        <v>25.98</v>
      </c>
      <c r="I5300" s="6">
        <f>IF(E5300&gt;=Markov!$B$3,1,0)</f>
        <v/>
      </c>
      <c r="J5300" s="6">
        <f>I5299</f>
        <v/>
      </c>
      <c r="K5300" s="7">
        <f>MAR1!$B$5+MAR1!$C$5*COS(2*PI()*$C5300/365)+MAR1!$D$5*SIN(2*PI()*$C5300/365)</f>
        <v/>
      </c>
      <c r="L5300" s="7">
        <f>MAR1!$B$6+MAR1!$C$6*COS(2*PI()*$C5300/365)+MAR1!$D$6*SIN(2*PI()*$C5300/365)</f>
        <v/>
      </c>
      <c r="M5300" s="7">
        <f>MAR1!$B$7+MAR1!$C$7*COS(2*PI()*$C5300/365)+MAR1!$D$7*SIN(2*PI()*$C5300/365)</f>
        <v/>
      </c>
      <c r="N5300" s="7">
        <f>F5300-K5300</f>
        <v/>
      </c>
      <c r="O5300" s="7">
        <f>G5300-L5300</f>
        <v/>
      </c>
      <c r="P5300" s="7">
        <f>H5300-M5300</f>
        <v/>
      </c>
      <c r="Q5300" s="7">
        <f>IF($I5300=1,(N5300-MAR1!$B$11)/MAR1!$D$11,(N5300-MAR1!$C$11)/MAR1!$E$11)</f>
        <v/>
      </c>
      <c r="R5300" s="7">
        <f>IF($I5300=1,(O5300-MAR1!$B$12)/MAR1!$D$12,(O5300-MAR1!$C$12)/MAR1!$E$12)</f>
        <v/>
      </c>
      <c r="S5300" s="7">
        <f>IF($I5300=1,(P5300-MAR1!$B$13)/MAR1!$D$13,(P5300-MAR1!$C$13)/MAR1!$E$13)</f>
        <v/>
      </c>
    </row>
    <row r="5301">
      <c r="A5301" s="5" t="n">
        <v>5300</v>
      </c>
      <c r="B5301" s="5" t="n">
        <v>15</v>
      </c>
      <c r="C5301" s="5" t="n">
        <v>190</v>
      </c>
      <c r="D5301" s="5" t="n">
        <v>7</v>
      </c>
      <c r="E5301" s="5" t="n">
        <v>0</v>
      </c>
      <c r="F5301" s="5" t="n">
        <v>35.9</v>
      </c>
      <c r="G5301" s="5" t="n">
        <v>26.7</v>
      </c>
      <c r="H5301" s="5" t="n">
        <v>24.55</v>
      </c>
      <c r="I5301" s="6">
        <f>IF(E5301&gt;=Markov!$B$3,1,0)</f>
        <v/>
      </c>
      <c r="J5301" s="6">
        <f>I5300</f>
        <v/>
      </c>
      <c r="K5301" s="7">
        <f>MAR1!$B$5+MAR1!$C$5*COS(2*PI()*$C5301/365)+MAR1!$D$5*SIN(2*PI()*$C5301/365)</f>
        <v/>
      </c>
      <c r="L5301" s="7">
        <f>MAR1!$B$6+MAR1!$C$6*COS(2*PI()*$C5301/365)+MAR1!$D$6*SIN(2*PI()*$C5301/365)</f>
        <v/>
      </c>
      <c r="M5301" s="7">
        <f>MAR1!$B$7+MAR1!$C$7*COS(2*PI()*$C5301/365)+MAR1!$D$7*SIN(2*PI()*$C5301/365)</f>
        <v/>
      </c>
      <c r="N5301" s="7">
        <f>F5301-K5301</f>
        <v/>
      </c>
      <c r="O5301" s="7">
        <f>G5301-L5301</f>
        <v/>
      </c>
      <c r="P5301" s="7">
        <f>H5301-M5301</f>
        <v/>
      </c>
      <c r="Q5301" s="7">
        <f>IF($I5301=1,(N5301-MAR1!$B$11)/MAR1!$D$11,(N5301-MAR1!$C$11)/MAR1!$E$11)</f>
        <v/>
      </c>
      <c r="R5301" s="7">
        <f>IF($I5301=1,(O5301-MAR1!$B$12)/MAR1!$D$12,(O5301-MAR1!$C$12)/MAR1!$E$12)</f>
        <v/>
      </c>
      <c r="S5301" s="7">
        <f>IF($I5301=1,(P5301-MAR1!$B$13)/MAR1!$D$13,(P5301-MAR1!$C$13)/MAR1!$E$13)</f>
        <v/>
      </c>
    </row>
    <row r="5302">
      <c r="A5302" s="5" t="n">
        <v>5301</v>
      </c>
      <c r="B5302" s="5" t="n">
        <v>15</v>
      </c>
      <c r="C5302" s="5" t="n">
        <v>191</v>
      </c>
      <c r="D5302" s="5" t="n">
        <v>7</v>
      </c>
      <c r="E5302" s="5" t="n">
        <v>1.1</v>
      </c>
      <c r="F5302" s="5" t="n">
        <v>31.8</v>
      </c>
      <c r="G5302" s="5" t="n">
        <v>26.3</v>
      </c>
      <c r="H5302" s="5" t="n">
        <v>14.05</v>
      </c>
      <c r="I5302" s="6">
        <f>IF(E5302&gt;=Markov!$B$3,1,0)</f>
        <v/>
      </c>
      <c r="J5302" s="6">
        <f>I5301</f>
        <v/>
      </c>
      <c r="K5302" s="7">
        <f>MAR1!$B$5+MAR1!$C$5*COS(2*PI()*$C5302/365)+MAR1!$D$5*SIN(2*PI()*$C5302/365)</f>
        <v/>
      </c>
      <c r="L5302" s="7">
        <f>MAR1!$B$6+MAR1!$C$6*COS(2*PI()*$C5302/365)+MAR1!$D$6*SIN(2*PI()*$C5302/365)</f>
        <v/>
      </c>
      <c r="M5302" s="7">
        <f>MAR1!$B$7+MAR1!$C$7*COS(2*PI()*$C5302/365)+MAR1!$D$7*SIN(2*PI()*$C5302/365)</f>
        <v/>
      </c>
      <c r="N5302" s="7">
        <f>F5302-K5302</f>
        <v/>
      </c>
      <c r="O5302" s="7">
        <f>G5302-L5302</f>
        <v/>
      </c>
      <c r="P5302" s="7">
        <f>H5302-M5302</f>
        <v/>
      </c>
      <c r="Q5302" s="7">
        <f>IF($I5302=1,(N5302-MAR1!$B$11)/MAR1!$D$11,(N5302-MAR1!$C$11)/MAR1!$E$11)</f>
        <v/>
      </c>
      <c r="R5302" s="7">
        <f>IF($I5302=1,(O5302-MAR1!$B$12)/MAR1!$D$12,(O5302-MAR1!$C$12)/MAR1!$E$12)</f>
        <v/>
      </c>
      <c r="S5302" s="7">
        <f>IF($I5302=1,(P5302-MAR1!$B$13)/MAR1!$D$13,(P5302-MAR1!$C$13)/MAR1!$E$13)</f>
        <v/>
      </c>
    </row>
    <row r="5303">
      <c r="A5303" s="5" t="n">
        <v>5302</v>
      </c>
      <c r="B5303" s="5" t="n">
        <v>15</v>
      </c>
      <c r="C5303" s="5" t="n">
        <v>192</v>
      </c>
      <c r="D5303" s="5" t="n">
        <v>7</v>
      </c>
      <c r="E5303" s="5" t="n">
        <v>31.4</v>
      </c>
      <c r="F5303" s="5" t="n">
        <v>30.7</v>
      </c>
      <c r="G5303" s="5" t="n">
        <v>27.7</v>
      </c>
      <c r="H5303" s="5" t="n">
        <v>11.85</v>
      </c>
      <c r="I5303" s="6">
        <f>IF(E5303&gt;=Markov!$B$3,1,0)</f>
        <v/>
      </c>
      <c r="J5303" s="6">
        <f>I5302</f>
        <v/>
      </c>
      <c r="K5303" s="7">
        <f>MAR1!$B$5+MAR1!$C$5*COS(2*PI()*$C5303/365)+MAR1!$D$5*SIN(2*PI()*$C5303/365)</f>
        <v/>
      </c>
      <c r="L5303" s="7">
        <f>MAR1!$B$6+MAR1!$C$6*COS(2*PI()*$C5303/365)+MAR1!$D$6*SIN(2*PI()*$C5303/365)</f>
        <v/>
      </c>
      <c r="M5303" s="7">
        <f>MAR1!$B$7+MAR1!$C$7*COS(2*PI()*$C5303/365)+MAR1!$D$7*SIN(2*PI()*$C5303/365)</f>
        <v/>
      </c>
      <c r="N5303" s="7">
        <f>F5303-K5303</f>
        <v/>
      </c>
      <c r="O5303" s="7">
        <f>G5303-L5303</f>
        <v/>
      </c>
      <c r="P5303" s="7">
        <f>H5303-M5303</f>
        <v/>
      </c>
      <c r="Q5303" s="7">
        <f>IF($I5303=1,(N5303-MAR1!$B$11)/MAR1!$D$11,(N5303-MAR1!$C$11)/MAR1!$E$11)</f>
        <v/>
      </c>
      <c r="R5303" s="7">
        <f>IF($I5303=1,(O5303-MAR1!$B$12)/MAR1!$D$12,(O5303-MAR1!$C$12)/MAR1!$E$12)</f>
        <v/>
      </c>
      <c r="S5303" s="7">
        <f>IF($I5303=1,(P5303-MAR1!$B$13)/MAR1!$D$13,(P5303-MAR1!$C$13)/MAR1!$E$13)</f>
        <v/>
      </c>
    </row>
    <row r="5304">
      <c r="A5304" s="5" t="n">
        <v>5303</v>
      </c>
      <c r="B5304" s="5" t="n">
        <v>15</v>
      </c>
      <c r="C5304" s="5" t="n">
        <v>193</v>
      </c>
      <c r="D5304" s="5" t="n">
        <v>7</v>
      </c>
      <c r="E5304" s="5" t="n">
        <v>18.4</v>
      </c>
      <c r="F5304" s="5" t="n">
        <v>32.4</v>
      </c>
      <c r="G5304" s="5" t="n">
        <v>26.6</v>
      </c>
      <c r="H5304" s="5" t="n">
        <v>18.87</v>
      </c>
      <c r="I5304" s="6">
        <f>IF(E5304&gt;=Markov!$B$3,1,0)</f>
        <v/>
      </c>
      <c r="J5304" s="6">
        <f>I5303</f>
        <v/>
      </c>
      <c r="K5304" s="7">
        <f>MAR1!$B$5+MAR1!$C$5*COS(2*PI()*$C5304/365)+MAR1!$D$5*SIN(2*PI()*$C5304/365)</f>
        <v/>
      </c>
      <c r="L5304" s="7">
        <f>MAR1!$B$6+MAR1!$C$6*COS(2*PI()*$C5304/365)+MAR1!$D$6*SIN(2*PI()*$C5304/365)</f>
        <v/>
      </c>
      <c r="M5304" s="7">
        <f>MAR1!$B$7+MAR1!$C$7*COS(2*PI()*$C5304/365)+MAR1!$D$7*SIN(2*PI()*$C5304/365)</f>
        <v/>
      </c>
      <c r="N5304" s="7">
        <f>F5304-K5304</f>
        <v/>
      </c>
      <c r="O5304" s="7">
        <f>G5304-L5304</f>
        <v/>
      </c>
      <c r="P5304" s="7">
        <f>H5304-M5304</f>
        <v/>
      </c>
      <c r="Q5304" s="7">
        <f>IF($I5304=1,(N5304-MAR1!$B$11)/MAR1!$D$11,(N5304-MAR1!$C$11)/MAR1!$E$11)</f>
        <v/>
      </c>
      <c r="R5304" s="7">
        <f>IF($I5304=1,(O5304-MAR1!$B$12)/MAR1!$D$12,(O5304-MAR1!$C$12)/MAR1!$E$12)</f>
        <v/>
      </c>
      <c r="S5304" s="7">
        <f>IF($I5304=1,(P5304-MAR1!$B$13)/MAR1!$D$13,(P5304-MAR1!$C$13)/MAR1!$E$13)</f>
        <v/>
      </c>
    </row>
    <row r="5305">
      <c r="A5305" s="5" t="n">
        <v>5304</v>
      </c>
      <c r="B5305" s="5" t="n">
        <v>15</v>
      </c>
      <c r="C5305" s="5" t="n">
        <v>194</v>
      </c>
      <c r="D5305" s="5" t="n">
        <v>7</v>
      </c>
      <c r="E5305" s="5" t="n">
        <v>2</v>
      </c>
      <c r="F5305" s="5" t="n">
        <v>34.3</v>
      </c>
      <c r="G5305" s="5" t="n">
        <v>26.2</v>
      </c>
      <c r="H5305" s="5" t="n">
        <v>11.1</v>
      </c>
      <c r="I5305" s="6">
        <f>IF(E5305&gt;=Markov!$B$3,1,0)</f>
        <v/>
      </c>
      <c r="J5305" s="6">
        <f>I5304</f>
        <v/>
      </c>
      <c r="K5305" s="7">
        <f>MAR1!$B$5+MAR1!$C$5*COS(2*PI()*$C5305/365)+MAR1!$D$5*SIN(2*PI()*$C5305/365)</f>
        <v/>
      </c>
      <c r="L5305" s="7">
        <f>MAR1!$B$6+MAR1!$C$6*COS(2*PI()*$C5305/365)+MAR1!$D$6*SIN(2*PI()*$C5305/365)</f>
        <v/>
      </c>
      <c r="M5305" s="7">
        <f>MAR1!$B$7+MAR1!$C$7*COS(2*PI()*$C5305/365)+MAR1!$D$7*SIN(2*PI()*$C5305/365)</f>
        <v/>
      </c>
      <c r="N5305" s="7">
        <f>F5305-K5305</f>
        <v/>
      </c>
      <c r="O5305" s="7">
        <f>G5305-L5305</f>
        <v/>
      </c>
      <c r="P5305" s="7">
        <f>H5305-M5305</f>
        <v/>
      </c>
      <c r="Q5305" s="7">
        <f>IF($I5305=1,(N5305-MAR1!$B$11)/MAR1!$D$11,(N5305-MAR1!$C$11)/MAR1!$E$11)</f>
        <v/>
      </c>
      <c r="R5305" s="7">
        <f>IF($I5305=1,(O5305-MAR1!$B$12)/MAR1!$D$12,(O5305-MAR1!$C$12)/MAR1!$E$12)</f>
        <v/>
      </c>
      <c r="S5305" s="7">
        <f>IF($I5305=1,(P5305-MAR1!$B$13)/MAR1!$D$13,(P5305-MAR1!$C$13)/MAR1!$E$13)</f>
        <v/>
      </c>
    </row>
    <row r="5306">
      <c r="A5306" s="5" t="n">
        <v>5305</v>
      </c>
      <c r="B5306" s="5" t="n">
        <v>15</v>
      </c>
      <c r="C5306" s="5" t="n">
        <v>195</v>
      </c>
      <c r="D5306" s="5" t="n">
        <v>7</v>
      </c>
      <c r="E5306" s="5" t="n">
        <v>27.2</v>
      </c>
      <c r="F5306" s="5" t="n">
        <v>32</v>
      </c>
      <c r="G5306" s="5" t="n">
        <v>27.2</v>
      </c>
      <c r="H5306" s="5" t="n">
        <v>14.56</v>
      </c>
      <c r="I5306" s="6">
        <f>IF(E5306&gt;=Markov!$B$3,1,0)</f>
        <v/>
      </c>
      <c r="J5306" s="6">
        <f>I5305</f>
        <v/>
      </c>
      <c r="K5306" s="7">
        <f>MAR1!$B$5+MAR1!$C$5*COS(2*PI()*$C5306/365)+MAR1!$D$5*SIN(2*PI()*$C5306/365)</f>
        <v/>
      </c>
      <c r="L5306" s="7">
        <f>MAR1!$B$6+MAR1!$C$6*COS(2*PI()*$C5306/365)+MAR1!$D$6*SIN(2*PI()*$C5306/365)</f>
        <v/>
      </c>
      <c r="M5306" s="7">
        <f>MAR1!$B$7+MAR1!$C$7*COS(2*PI()*$C5306/365)+MAR1!$D$7*SIN(2*PI()*$C5306/365)</f>
        <v/>
      </c>
      <c r="N5306" s="7">
        <f>F5306-K5306</f>
        <v/>
      </c>
      <c r="O5306" s="7">
        <f>G5306-L5306</f>
        <v/>
      </c>
      <c r="P5306" s="7">
        <f>H5306-M5306</f>
        <v/>
      </c>
      <c r="Q5306" s="7">
        <f>IF($I5306=1,(N5306-MAR1!$B$11)/MAR1!$D$11,(N5306-MAR1!$C$11)/MAR1!$E$11)</f>
        <v/>
      </c>
      <c r="R5306" s="7">
        <f>IF($I5306=1,(O5306-MAR1!$B$12)/MAR1!$D$12,(O5306-MAR1!$C$12)/MAR1!$E$12)</f>
        <v/>
      </c>
      <c r="S5306" s="7">
        <f>IF($I5306=1,(P5306-MAR1!$B$13)/MAR1!$D$13,(P5306-MAR1!$C$13)/MAR1!$E$13)</f>
        <v/>
      </c>
    </row>
    <row r="5307">
      <c r="A5307" s="5" t="n">
        <v>5306</v>
      </c>
      <c r="B5307" s="5" t="n">
        <v>15</v>
      </c>
      <c r="C5307" s="5" t="n">
        <v>196</v>
      </c>
      <c r="D5307" s="5" t="n">
        <v>7</v>
      </c>
      <c r="E5307" s="5" t="n">
        <v>9.699999999999999</v>
      </c>
      <c r="F5307" s="5" t="n">
        <v>34.3</v>
      </c>
      <c r="G5307" s="5" t="n">
        <v>28.7</v>
      </c>
      <c r="H5307" s="5" t="n">
        <v>17.45</v>
      </c>
      <c r="I5307" s="6">
        <f>IF(E5307&gt;=Markov!$B$3,1,0)</f>
        <v/>
      </c>
      <c r="J5307" s="6">
        <f>I5306</f>
        <v/>
      </c>
      <c r="K5307" s="7">
        <f>MAR1!$B$5+MAR1!$C$5*COS(2*PI()*$C5307/365)+MAR1!$D$5*SIN(2*PI()*$C5307/365)</f>
        <v/>
      </c>
      <c r="L5307" s="7">
        <f>MAR1!$B$6+MAR1!$C$6*COS(2*PI()*$C5307/365)+MAR1!$D$6*SIN(2*PI()*$C5307/365)</f>
        <v/>
      </c>
      <c r="M5307" s="7">
        <f>MAR1!$B$7+MAR1!$C$7*COS(2*PI()*$C5307/365)+MAR1!$D$7*SIN(2*PI()*$C5307/365)</f>
        <v/>
      </c>
      <c r="N5307" s="7">
        <f>F5307-K5307</f>
        <v/>
      </c>
      <c r="O5307" s="7">
        <f>G5307-L5307</f>
        <v/>
      </c>
      <c r="P5307" s="7">
        <f>H5307-M5307</f>
        <v/>
      </c>
      <c r="Q5307" s="7">
        <f>IF($I5307=1,(N5307-MAR1!$B$11)/MAR1!$D$11,(N5307-MAR1!$C$11)/MAR1!$E$11)</f>
        <v/>
      </c>
      <c r="R5307" s="7">
        <f>IF($I5307=1,(O5307-MAR1!$B$12)/MAR1!$D$12,(O5307-MAR1!$C$12)/MAR1!$E$12)</f>
        <v/>
      </c>
      <c r="S5307" s="7">
        <f>IF($I5307=1,(P5307-MAR1!$B$13)/MAR1!$D$13,(P5307-MAR1!$C$13)/MAR1!$E$13)</f>
        <v/>
      </c>
    </row>
    <row r="5308">
      <c r="A5308" s="5" t="n">
        <v>5307</v>
      </c>
      <c r="B5308" s="5" t="n">
        <v>15</v>
      </c>
      <c r="C5308" s="5" t="n">
        <v>197</v>
      </c>
      <c r="D5308" s="5" t="n">
        <v>7</v>
      </c>
      <c r="E5308" s="5" t="n">
        <v>10.5</v>
      </c>
      <c r="F5308" s="5" t="n">
        <v>35.7</v>
      </c>
      <c r="G5308" s="5" t="n">
        <v>28.7</v>
      </c>
      <c r="H5308" s="5" t="n">
        <v>13.9</v>
      </c>
      <c r="I5308" s="6">
        <f>IF(E5308&gt;=Markov!$B$3,1,0)</f>
        <v/>
      </c>
      <c r="J5308" s="6">
        <f>I5307</f>
        <v/>
      </c>
      <c r="K5308" s="7">
        <f>MAR1!$B$5+MAR1!$C$5*COS(2*PI()*$C5308/365)+MAR1!$D$5*SIN(2*PI()*$C5308/365)</f>
        <v/>
      </c>
      <c r="L5308" s="7">
        <f>MAR1!$B$6+MAR1!$C$6*COS(2*PI()*$C5308/365)+MAR1!$D$6*SIN(2*PI()*$C5308/365)</f>
        <v/>
      </c>
      <c r="M5308" s="7">
        <f>MAR1!$B$7+MAR1!$C$7*COS(2*PI()*$C5308/365)+MAR1!$D$7*SIN(2*PI()*$C5308/365)</f>
        <v/>
      </c>
      <c r="N5308" s="7">
        <f>F5308-K5308</f>
        <v/>
      </c>
      <c r="O5308" s="7">
        <f>G5308-L5308</f>
        <v/>
      </c>
      <c r="P5308" s="7">
        <f>H5308-M5308</f>
        <v/>
      </c>
      <c r="Q5308" s="7">
        <f>IF($I5308=1,(N5308-MAR1!$B$11)/MAR1!$D$11,(N5308-MAR1!$C$11)/MAR1!$E$11)</f>
        <v/>
      </c>
      <c r="R5308" s="7">
        <f>IF($I5308=1,(O5308-MAR1!$B$12)/MAR1!$D$12,(O5308-MAR1!$C$12)/MAR1!$E$12)</f>
        <v/>
      </c>
      <c r="S5308" s="7">
        <f>IF($I5308=1,(P5308-MAR1!$B$13)/MAR1!$D$13,(P5308-MAR1!$C$13)/MAR1!$E$13)</f>
        <v/>
      </c>
    </row>
    <row r="5309">
      <c r="A5309" s="5" t="n">
        <v>5308</v>
      </c>
      <c r="B5309" s="5" t="n">
        <v>15</v>
      </c>
      <c r="C5309" s="5" t="n">
        <v>198</v>
      </c>
      <c r="D5309" s="5" t="n">
        <v>7</v>
      </c>
      <c r="E5309" s="5" t="n">
        <v>0</v>
      </c>
      <c r="F5309" s="5" t="n">
        <v>39</v>
      </c>
      <c r="G5309" s="5" t="n">
        <v>29.6</v>
      </c>
      <c r="H5309" s="5" t="n">
        <v>25</v>
      </c>
      <c r="I5309" s="6">
        <f>IF(E5309&gt;=Markov!$B$3,1,0)</f>
        <v/>
      </c>
      <c r="J5309" s="6">
        <f>I5308</f>
        <v/>
      </c>
      <c r="K5309" s="7">
        <f>MAR1!$B$5+MAR1!$C$5*COS(2*PI()*$C5309/365)+MAR1!$D$5*SIN(2*PI()*$C5309/365)</f>
        <v/>
      </c>
      <c r="L5309" s="7">
        <f>MAR1!$B$6+MAR1!$C$6*COS(2*PI()*$C5309/365)+MAR1!$D$6*SIN(2*PI()*$C5309/365)</f>
        <v/>
      </c>
      <c r="M5309" s="7">
        <f>MAR1!$B$7+MAR1!$C$7*COS(2*PI()*$C5309/365)+MAR1!$D$7*SIN(2*PI()*$C5309/365)</f>
        <v/>
      </c>
      <c r="N5309" s="7">
        <f>F5309-K5309</f>
        <v/>
      </c>
      <c r="O5309" s="7">
        <f>G5309-L5309</f>
        <v/>
      </c>
      <c r="P5309" s="7">
        <f>H5309-M5309</f>
        <v/>
      </c>
      <c r="Q5309" s="7">
        <f>IF($I5309=1,(N5309-MAR1!$B$11)/MAR1!$D$11,(N5309-MAR1!$C$11)/MAR1!$E$11)</f>
        <v/>
      </c>
      <c r="R5309" s="7">
        <f>IF($I5309=1,(O5309-MAR1!$B$12)/MAR1!$D$12,(O5309-MAR1!$C$12)/MAR1!$E$12)</f>
        <v/>
      </c>
      <c r="S5309" s="7">
        <f>IF($I5309=1,(P5309-MAR1!$B$13)/MAR1!$D$13,(P5309-MAR1!$C$13)/MAR1!$E$13)</f>
        <v/>
      </c>
    </row>
    <row r="5310">
      <c r="A5310" s="5" t="n">
        <v>5309</v>
      </c>
      <c r="B5310" s="5" t="n">
        <v>15</v>
      </c>
      <c r="C5310" s="5" t="n">
        <v>199</v>
      </c>
      <c r="D5310" s="5" t="n">
        <v>7</v>
      </c>
      <c r="E5310" s="5" t="n">
        <v>5.2</v>
      </c>
      <c r="F5310" s="5" t="n">
        <v>34.5</v>
      </c>
      <c r="G5310" s="5" t="n">
        <v>28.5</v>
      </c>
      <c r="H5310" s="5" t="n">
        <v>15.72</v>
      </c>
      <c r="I5310" s="6">
        <f>IF(E5310&gt;=Markov!$B$3,1,0)</f>
        <v/>
      </c>
      <c r="J5310" s="6">
        <f>I5309</f>
        <v/>
      </c>
      <c r="K5310" s="7">
        <f>MAR1!$B$5+MAR1!$C$5*COS(2*PI()*$C5310/365)+MAR1!$D$5*SIN(2*PI()*$C5310/365)</f>
        <v/>
      </c>
      <c r="L5310" s="7">
        <f>MAR1!$B$6+MAR1!$C$6*COS(2*PI()*$C5310/365)+MAR1!$D$6*SIN(2*PI()*$C5310/365)</f>
        <v/>
      </c>
      <c r="M5310" s="7">
        <f>MAR1!$B$7+MAR1!$C$7*COS(2*PI()*$C5310/365)+MAR1!$D$7*SIN(2*PI()*$C5310/365)</f>
        <v/>
      </c>
      <c r="N5310" s="7">
        <f>F5310-K5310</f>
        <v/>
      </c>
      <c r="O5310" s="7">
        <f>G5310-L5310</f>
        <v/>
      </c>
      <c r="P5310" s="7">
        <f>H5310-M5310</f>
        <v/>
      </c>
      <c r="Q5310" s="7">
        <f>IF($I5310=1,(N5310-MAR1!$B$11)/MAR1!$D$11,(N5310-MAR1!$C$11)/MAR1!$E$11)</f>
        <v/>
      </c>
      <c r="R5310" s="7">
        <f>IF($I5310=1,(O5310-MAR1!$B$12)/MAR1!$D$12,(O5310-MAR1!$C$12)/MAR1!$E$12)</f>
        <v/>
      </c>
      <c r="S5310" s="7">
        <f>IF($I5310=1,(P5310-MAR1!$B$13)/MAR1!$D$13,(P5310-MAR1!$C$13)/MAR1!$E$13)</f>
        <v/>
      </c>
    </row>
    <row r="5311">
      <c r="A5311" s="5" t="n">
        <v>5310</v>
      </c>
      <c r="B5311" s="5" t="n">
        <v>15</v>
      </c>
      <c r="C5311" s="5" t="n">
        <v>200</v>
      </c>
      <c r="D5311" s="5" t="n">
        <v>7</v>
      </c>
      <c r="E5311" s="5" t="n">
        <v>20.2</v>
      </c>
      <c r="F5311" s="5" t="n">
        <v>34.5</v>
      </c>
      <c r="G5311" s="5" t="n">
        <v>27.6</v>
      </c>
      <c r="H5311" s="5" t="n">
        <v>10.75</v>
      </c>
      <c r="I5311" s="6">
        <f>IF(E5311&gt;=Markov!$B$3,1,0)</f>
        <v/>
      </c>
      <c r="J5311" s="6">
        <f>I5310</f>
        <v/>
      </c>
      <c r="K5311" s="7">
        <f>MAR1!$B$5+MAR1!$C$5*COS(2*PI()*$C5311/365)+MAR1!$D$5*SIN(2*PI()*$C5311/365)</f>
        <v/>
      </c>
      <c r="L5311" s="7">
        <f>MAR1!$B$6+MAR1!$C$6*COS(2*PI()*$C5311/365)+MAR1!$D$6*SIN(2*PI()*$C5311/365)</f>
        <v/>
      </c>
      <c r="M5311" s="7">
        <f>MAR1!$B$7+MAR1!$C$7*COS(2*PI()*$C5311/365)+MAR1!$D$7*SIN(2*PI()*$C5311/365)</f>
        <v/>
      </c>
      <c r="N5311" s="7">
        <f>F5311-K5311</f>
        <v/>
      </c>
      <c r="O5311" s="7">
        <f>G5311-L5311</f>
        <v/>
      </c>
      <c r="P5311" s="7">
        <f>H5311-M5311</f>
        <v/>
      </c>
      <c r="Q5311" s="7">
        <f>IF($I5311=1,(N5311-MAR1!$B$11)/MAR1!$D$11,(N5311-MAR1!$C$11)/MAR1!$E$11)</f>
        <v/>
      </c>
      <c r="R5311" s="7">
        <f>IF($I5311=1,(O5311-MAR1!$B$12)/MAR1!$D$12,(O5311-MAR1!$C$12)/MAR1!$E$12)</f>
        <v/>
      </c>
      <c r="S5311" s="7">
        <f>IF($I5311=1,(P5311-MAR1!$B$13)/MAR1!$D$13,(P5311-MAR1!$C$13)/MAR1!$E$13)</f>
        <v/>
      </c>
    </row>
    <row r="5312">
      <c r="A5312" s="5" t="n">
        <v>5311</v>
      </c>
      <c r="B5312" s="5" t="n">
        <v>15</v>
      </c>
      <c r="C5312" s="5" t="n">
        <v>201</v>
      </c>
      <c r="D5312" s="5" t="n">
        <v>7</v>
      </c>
      <c r="E5312" s="5" t="n">
        <v>16.8</v>
      </c>
      <c r="F5312" s="5" t="n">
        <v>32</v>
      </c>
      <c r="G5312" s="5" t="n">
        <v>26.2</v>
      </c>
      <c r="H5312" s="5" t="n">
        <v>10.61</v>
      </c>
      <c r="I5312" s="6">
        <f>IF(E5312&gt;=Markov!$B$3,1,0)</f>
        <v/>
      </c>
      <c r="J5312" s="6">
        <f>I5311</f>
        <v/>
      </c>
      <c r="K5312" s="7">
        <f>MAR1!$B$5+MAR1!$C$5*COS(2*PI()*$C5312/365)+MAR1!$D$5*SIN(2*PI()*$C5312/365)</f>
        <v/>
      </c>
      <c r="L5312" s="7">
        <f>MAR1!$B$6+MAR1!$C$6*COS(2*PI()*$C5312/365)+MAR1!$D$6*SIN(2*PI()*$C5312/365)</f>
        <v/>
      </c>
      <c r="M5312" s="7">
        <f>MAR1!$B$7+MAR1!$C$7*COS(2*PI()*$C5312/365)+MAR1!$D$7*SIN(2*PI()*$C5312/365)</f>
        <v/>
      </c>
      <c r="N5312" s="7">
        <f>F5312-K5312</f>
        <v/>
      </c>
      <c r="O5312" s="7">
        <f>G5312-L5312</f>
        <v/>
      </c>
      <c r="P5312" s="7">
        <f>H5312-M5312</f>
        <v/>
      </c>
      <c r="Q5312" s="7">
        <f>IF($I5312=1,(N5312-MAR1!$B$11)/MAR1!$D$11,(N5312-MAR1!$C$11)/MAR1!$E$11)</f>
        <v/>
      </c>
      <c r="R5312" s="7">
        <f>IF($I5312=1,(O5312-MAR1!$B$12)/MAR1!$D$12,(O5312-MAR1!$C$12)/MAR1!$E$12)</f>
        <v/>
      </c>
      <c r="S5312" s="7">
        <f>IF($I5312=1,(P5312-MAR1!$B$13)/MAR1!$D$13,(P5312-MAR1!$C$13)/MAR1!$E$13)</f>
        <v/>
      </c>
    </row>
    <row r="5313">
      <c r="A5313" s="5" t="n">
        <v>5312</v>
      </c>
      <c r="B5313" s="5" t="n">
        <v>15</v>
      </c>
      <c r="C5313" s="5" t="n">
        <v>202</v>
      </c>
      <c r="D5313" s="5" t="n">
        <v>7</v>
      </c>
      <c r="E5313" s="5" t="n">
        <v>0</v>
      </c>
      <c r="F5313" s="5" t="n">
        <v>34.2</v>
      </c>
      <c r="G5313" s="5" t="n">
        <v>26.2</v>
      </c>
      <c r="H5313" s="5" t="n">
        <v>20.95</v>
      </c>
      <c r="I5313" s="6">
        <f>IF(E5313&gt;=Markov!$B$3,1,0)</f>
        <v/>
      </c>
      <c r="J5313" s="6">
        <f>I5312</f>
        <v/>
      </c>
      <c r="K5313" s="7">
        <f>MAR1!$B$5+MAR1!$C$5*COS(2*PI()*$C5313/365)+MAR1!$D$5*SIN(2*PI()*$C5313/365)</f>
        <v/>
      </c>
      <c r="L5313" s="7">
        <f>MAR1!$B$6+MAR1!$C$6*COS(2*PI()*$C5313/365)+MAR1!$D$6*SIN(2*PI()*$C5313/365)</f>
        <v/>
      </c>
      <c r="M5313" s="7">
        <f>MAR1!$B$7+MAR1!$C$7*COS(2*PI()*$C5313/365)+MAR1!$D$7*SIN(2*PI()*$C5313/365)</f>
        <v/>
      </c>
      <c r="N5313" s="7">
        <f>F5313-K5313</f>
        <v/>
      </c>
      <c r="O5313" s="7">
        <f>G5313-L5313</f>
        <v/>
      </c>
      <c r="P5313" s="7">
        <f>H5313-M5313</f>
        <v/>
      </c>
      <c r="Q5313" s="7">
        <f>IF($I5313=1,(N5313-MAR1!$B$11)/MAR1!$D$11,(N5313-MAR1!$C$11)/MAR1!$E$11)</f>
        <v/>
      </c>
      <c r="R5313" s="7">
        <f>IF($I5313=1,(O5313-MAR1!$B$12)/MAR1!$D$12,(O5313-MAR1!$C$12)/MAR1!$E$12)</f>
        <v/>
      </c>
      <c r="S5313" s="7">
        <f>IF($I5313=1,(P5313-MAR1!$B$13)/MAR1!$D$13,(P5313-MAR1!$C$13)/MAR1!$E$13)</f>
        <v/>
      </c>
    </row>
    <row r="5314">
      <c r="A5314" s="5" t="n">
        <v>5313</v>
      </c>
      <c r="B5314" s="5" t="n">
        <v>15</v>
      </c>
      <c r="C5314" s="5" t="n">
        <v>203</v>
      </c>
      <c r="D5314" s="5" t="n">
        <v>7</v>
      </c>
      <c r="E5314" s="5" t="n">
        <v>13.4</v>
      </c>
      <c r="F5314" s="5" t="n">
        <v>30.3</v>
      </c>
      <c r="G5314" s="5" t="n">
        <v>25.2</v>
      </c>
      <c r="H5314" s="5" t="n">
        <v>11.26</v>
      </c>
      <c r="I5314" s="6">
        <f>IF(E5314&gt;=Markov!$B$3,1,0)</f>
        <v/>
      </c>
      <c r="J5314" s="6">
        <f>I5313</f>
        <v/>
      </c>
      <c r="K5314" s="7">
        <f>MAR1!$B$5+MAR1!$C$5*COS(2*PI()*$C5314/365)+MAR1!$D$5*SIN(2*PI()*$C5314/365)</f>
        <v/>
      </c>
      <c r="L5314" s="7">
        <f>MAR1!$B$6+MAR1!$C$6*COS(2*PI()*$C5314/365)+MAR1!$D$6*SIN(2*PI()*$C5314/365)</f>
        <v/>
      </c>
      <c r="M5314" s="7">
        <f>MAR1!$B$7+MAR1!$C$7*COS(2*PI()*$C5314/365)+MAR1!$D$7*SIN(2*PI()*$C5314/365)</f>
        <v/>
      </c>
      <c r="N5314" s="7">
        <f>F5314-K5314</f>
        <v/>
      </c>
      <c r="O5314" s="7">
        <f>G5314-L5314</f>
        <v/>
      </c>
      <c r="P5314" s="7">
        <f>H5314-M5314</f>
        <v/>
      </c>
      <c r="Q5314" s="7">
        <f>IF($I5314=1,(N5314-MAR1!$B$11)/MAR1!$D$11,(N5314-MAR1!$C$11)/MAR1!$E$11)</f>
        <v/>
      </c>
      <c r="R5314" s="7">
        <f>IF($I5314=1,(O5314-MAR1!$B$12)/MAR1!$D$12,(O5314-MAR1!$C$12)/MAR1!$E$12)</f>
        <v/>
      </c>
      <c r="S5314" s="7">
        <f>IF($I5314=1,(P5314-MAR1!$B$13)/MAR1!$D$13,(P5314-MAR1!$C$13)/MAR1!$E$13)</f>
        <v/>
      </c>
    </row>
    <row r="5315">
      <c r="A5315" s="5" t="n">
        <v>5314</v>
      </c>
      <c r="B5315" s="5" t="n">
        <v>15</v>
      </c>
      <c r="C5315" s="5" t="n">
        <v>204</v>
      </c>
      <c r="D5315" s="5" t="n">
        <v>7</v>
      </c>
      <c r="E5315" s="5" t="n">
        <v>0.1</v>
      </c>
      <c r="F5315" s="5" t="n">
        <v>30.4</v>
      </c>
      <c r="G5315" s="5" t="n">
        <v>24.3</v>
      </c>
      <c r="H5315" s="5" t="n">
        <v>9.65</v>
      </c>
      <c r="I5315" s="6">
        <f>IF(E5315&gt;=Markov!$B$3,1,0)</f>
        <v/>
      </c>
      <c r="J5315" s="6">
        <f>I5314</f>
        <v/>
      </c>
      <c r="K5315" s="7">
        <f>MAR1!$B$5+MAR1!$C$5*COS(2*PI()*$C5315/365)+MAR1!$D$5*SIN(2*PI()*$C5315/365)</f>
        <v/>
      </c>
      <c r="L5315" s="7">
        <f>MAR1!$B$6+MAR1!$C$6*COS(2*PI()*$C5315/365)+MAR1!$D$6*SIN(2*PI()*$C5315/365)</f>
        <v/>
      </c>
      <c r="M5315" s="7">
        <f>MAR1!$B$7+MAR1!$C$7*COS(2*PI()*$C5315/365)+MAR1!$D$7*SIN(2*PI()*$C5315/365)</f>
        <v/>
      </c>
      <c r="N5315" s="7">
        <f>F5315-K5315</f>
        <v/>
      </c>
      <c r="O5315" s="7">
        <f>G5315-L5315</f>
        <v/>
      </c>
      <c r="P5315" s="7">
        <f>H5315-M5315</f>
        <v/>
      </c>
      <c r="Q5315" s="7">
        <f>IF($I5315=1,(N5315-MAR1!$B$11)/MAR1!$D$11,(N5315-MAR1!$C$11)/MAR1!$E$11)</f>
        <v/>
      </c>
      <c r="R5315" s="7">
        <f>IF($I5315=1,(O5315-MAR1!$B$12)/MAR1!$D$12,(O5315-MAR1!$C$12)/MAR1!$E$12)</f>
        <v/>
      </c>
      <c r="S5315" s="7">
        <f>IF($I5315=1,(P5315-MAR1!$B$13)/MAR1!$D$13,(P5315-MAR1!$C$13)/MAR1!$E$13)</f>
        <v/>
      </c>
    </row>
    <row r="5316">
      <c r="A5316" s="5" t="n">
        <v>5315</v>
      </c>
      <c r="B5316" s="5" t="n">
        <v>15</v>
      </c>
      <c r="C5316" s="5" t="n">
        <v>205</v>
      </c>
      <c r="D5316" s="5" t="n">
        <v>7</v>
      </c>
      <c r="E5316" s="5" t="n">
        <v>1</v>
      </c>
      <c r="F5316" s="5" t="n">
        <v>28.7</v>
      </c>
      <c r="G5316" s="5" t="n">
        <v>25.5</v>
      </c>
      <c r="H5316" s="5" t="n">
        <v>13.64</v>
      </c>
      <c r="I5316" s="6">
        <f>IF(E5316&gt;=Markov!$B$3,1,0)</f>
        <v/>
      </c>
      <c r="J5316" s="6">
        <f>I5315</f>
        <v/>
      </c>
      <c r="K5316" s="7">
        <f>MAR1!$B$5+MAR1!$C$5*COS(2*PI()*$C5316/365)+MAR1!$D$5*SIN(2*PI()*$C5316/365)</f>
        <v/>
      </c>
      <c r="L5316" s="7">
        <f>MAR1!$B$6+MAR1!$C$6*COS(2*PI()*$C5316/365)+MAR1!$D$6*SIN(2*PI()*$C5316/365)</f>
        <v/>
      </c>
      <c r="M5316" s="7">
        <f>MAR1!$B$7+MAR1!$C$7*COS(2*PI()*$C5316/365)+MAR1!$D$7*SIN(2*PI()*$C5316/365)</f>
        <v/>
      </c>
      <c r="N5316" s="7">
        <f>F5316-K5316</f>
        <v/>
      </c>
      <c r="O5316" s="7">
        <f>G5316-L5316</f>
        <v/>
      </c>
      <c r="P5316" s="7">
        <f>H5316-M5316</f>
        <v/>
      </c>
      <c r="Q5316" s="7">
        <f>IF($I5316=1,(N5316-MAR1!$B$11)/MAR1!$D$11,(N5316-MAR1!$C$11)/MAR1!$E$11)</f>
        <v/>
      </c>
      <c r="R5316" s="7">
        <f>IF($I5316=1,(O5316-MAR1!$B$12)/MAR1!$D$12,(O5316-MAR1!$C$12)/MAR1!$E$12)</f>
        <v/>
      </c>
      <c r="S5316" s="7">
        <f>IF($I5316=1,(P5316-MAR1!$B$13)/MAR1!$D$13,(P5316-MAR1!$C$13)/MAR1!$E$13)</f>
        <v/>
      </c>
    </row>
    <row r="5317">
      <c r="A5317" s="5" t="n">
        <v>5316</v>
      </c>
      <c r="B5317" s="5" t="n">
        <v>15</v>
      </c>
      <c r="C5317" s="5" t="n">
        <v>206</v>
      </c>
      <c r="D5317" s="5" t="n">
        <v>7</v>
      </c>
      <c r="E5317" s="5" t="n">
        <v>17.5</v>
      </c>
      <c r="F5317" s="5" t="n">
        <v>29.8</v>
      </c>
      <c r="G5317" s="5" t="n">
        <v>24.8</v>
      </c>
      <c r="H5317" s="5" t="n">
        <v>16.51</v>
      </c>
      <c r="I5317" s="6">
        <f>IF(E5317&gt;=Markov!$B$3,1,0)</f>
        <v/>
      </c>
      <c r="J5317" s="6">
        <f>I5316</f>
        <v/>
      </c>
      <c r="K5317" s="7">
        <f>MAR1!$B$5+MAR1!$C$5*COS(2*PI()*$C5317/365)+MAR1!$D$5*SIN(2*PI()*$C5317/365)</f>
        <v/>
      </c>
      <c r="L5317" s="7">
        <f>MAR1!$B$6+MAR1!$C$6*COS(2*PI()*$C5317/365)+MAR1!$D$6*SIN(2*PI()*$C5317/365)</f>
        <v/>
      </c>
      <c r="M5317" s="7">
        <f>MAR1!$B$7+MAR1!$C$7*COS(2*PI()*$C5317/365)+MAR1!$D$7*SIN(2*PI()*$C5317/365)</f>
        <v/>
      </c>
      <c r="N5317" s="7">
        <f>F5317-K5317</f>
        <v/>
      </c>
      <c r="O5317" s="7">
        <f>G5317-L5317</f>
        <v/>
      </c>
      <c r="P5317" s="7">
        <f>H5317-M5317</f>
        <v/>
      </c>
      <c r="Q5317" s="7">
        <f>IF($I5317=1,(N5317-MAR1!$B$11)/MAR1!$D$11,(N5317-MAR1!$C$11)/MAR1!$E$11)</f>
        <v/>
      </c>
      <c r="R5317" s="7">
        <f>IF($I5317=1,(O5317-MAR1!$B$12)/MAR1!$D$12,(O5317-MAR1!$C$12)/MAR1!$E$12)</f>
        <v/>
      </c>
      <c r="S5317" s="7">
        <f>IF($I5317=1,(P5317-MAR1!$B$13)/MAR1!$D$13,(P5317-MAR1!$C$13)/MAR1!$E$13)</f>
        <v/>
      </c>
    </row>
    <row r="5318">
      <c r="A5318" s="5" t="n">
        <v>5317</v>
      </c>
      <c r="B5318" s="5" t="n">
        <v>15</v>
      </c>
      <c r="C5318" s="5" t="n">
        <v>207</v>
      </c>
      <c r="D5318" s="5" t="n">
        <v>7</v>
      </c>
      <c r="E5318" s="5" t="n">
        <v>9.300000000000001</v>
      </c>
      <c r="F5318" s="5" t="n">
        <v>28.4</v>
      </c>
      <c r="G5318" s="5" t="n">
        <v>23.1</v>
      </c>
      <c r="H5318" s="5" t="n">
        <v>12.08</v>
      </c>
      <c r="I5318" s="6">
        <f>IF(E5318&gt;=Markov!$B$3,1,0)</f>
        <v/>
      </c>
      <c r="J5318" s="6">
        <f>I5317</f>
        <v/>
      </c>
      <c r="K5318" s="7">
        <f>MAR1!$B$5+MAR1!$C$5*COS(2*PI()*$C5318/365)+MAR1!$D$5*SIN(2*PI()*$C5318/365)</f>
        <v/>
      </c>
      <c r="L5318" s="7">
        <f>MAR1!$B$6+MAR1!$C$6*COS(2*PI()*$C5318/365)+MAR1!$D$6*SIN(2*PI()*$C5318/365)</f>
        <v/>
      </c>
      <c r="M5318" s="7">
        <f>MAR1!$B$7+MAR1!$C$7*COS(2*PI()*$C5318/365)+MAR1!$D$7*SIN(2*PI()*$C5318/365)</f>
        <v/>
      </c>
      <c r="N5318" s="7">
        <f>F5318-K5318</f>
        <v/>
      </c>
      <c r="O5318" s="7">
        <f>G5318-L5318</f>
        <v/>
      </c>
      <c r="P5318" s="7">
        <f>H5318-M5318</f>
        <v/>
      </c>
      <c r="Q5318" s="7">
        <f>IF($I5318=1,(N5318-MAR1!$B$11)/MAR1!$D$11,(N5318-MAR1!$C$11)/MAR1!$E$11)</f>
        <v/>
      </c>
      <c r="R5318" s="7">
        <f>IF($I5318=1,(O5318-MAR1!$B$12)/MAR1!$D$12,(O5318-MAR1!$C$12)/MAR1!$E$12)</f>
        <v/>
      </c>
      <c r="S5318" s="7">
        <f>IF($I5318=1,(P5318-MAR1!$B$13)/MAR1!$D$13,(P5318-MAR1!$C$13)/MAR1!$E$13)</f>
        <v/>
      </c>
    </row>
    <row r="5319">
      <c r="A5319" s="5" t="n">
        <v>5318</v>
      </c>
      <c r="B5319" s="5" t="n">
        <v>15</v>
      </c>
      <c r="C5319" s="5" t="n">
        <v>208</v>
      </c>
      <c r="D5319" s="5" t="n">
        <v>7</v>
      </c>
      <c r="E5319" s="5" t="n">
        <v>24.1</v>
      </c>
      <c r="F5319" s="5" t="n">
        <v>29</v>
      </c>
      <c r="G5319" s="5" t="n">
        <v>24.5</v>
      </c>
      <c r="H5319" s="5" t="n">
        <v>16.5</v>
      </c>
      <c r="I5319" s="6">
        <f>IF(E5319&gt;=Markov!$B$3,1,0)</f>
        <v/>
      </c>
      <c r="J5319" s="6">
        <f>I5318</f>
        <v/>
      </c>
      <c r="K5319" s="7">
        <f>MAR1!$B$5+MAR1!$C$5*COS(2*PI()*$C5319/365)+MAR1!$D$5*SIN(2*PI()*$C5319/365)</f>
        <v/>
      </c>
      <c r="L5319" s="7">
        <f>MAR1!$B$6+MAR1!$C$6*COS(2*PI()*$C5319/365)+MAR1!$D$6*SIN(2*PI()*$C5319/365)</f>
        <v/>
      </c>
      <c r="M5319" s="7">
        <f>MAR1!$B$7+MAR1!$C$7*COS(2*PI()*$C5319/365)+MAR1!$D$7*SIN(2*PI()*$C5319/365)</f>
        <v/>
      </c>
      <c r="N5319" s="7">
        <f>F5319-K5319</f>
        <v/>
      </c>
      <c r="O5319" s="7">
        <f>G5319-L5319</f>
        <v/>
      </c>
      <c r="P5319" s="7">
        <f>H5319-M5319</f>
        <v/>
      </c>
      <c r="Q5319" s="7">
        <f>IF($I5319=1,(N5319-MAR1!$B$11)/MAR1!$D$11,(N5319-MAR1!$C$11)/MAR1!$E$11)</f>
        <v/>
      </c>
      <c r="R5319" s="7">
        <f>IF($I5319=1,(O5319-MAR1!$B$12)/MAR1!$D$12,(O5319-MAR1!$C$12)/MAR1!$E$12)</f>
        <v/>
      </c>
      <c r="S5319" s="7">
        <f>IF($I5319=1,(P5319-MAR1!$B$13)/MAR1!$D$13,(P5319-MAR1!$C$13)/MAR1!$E$13)</f>
        <v/>
      </c>
    </row>
    <row r="5320">
      <c r="A5320" s="5" t="n">
        <v>5319</v>
      </c>
      <c r="B5320" s="5" t="n">
        <v>15</v>
      </c>
      <c r="C5320" s="5" t="n">
        <v>209</v>
      </c>
      <c r="D5320" s="5" t="n">
        <v>7</v>
      </c>
      <c r="E5320" s="5" t="n">
        <v>31</v>
      </c>
      <c r="F5320" s="5" t="n">
        <v>30.5</v>
      </c>
      <c r="G5320" s="5" t="n">
        <v>24.6</v>
      </c>
      <c r="H5320" s="5" t="n">
        <v>12.53</v>
      </c>
      <c r="I5320" s="6">
        <f>IF(E5320&gt;=Markov!$B$3,1,0)</f>
        <v/>
      </c>
      <c r="J5320" s="6">
        <f>I5319</f>
        <v/>
      </c>
      <c r="K5320" s="7">
        <f>MAR1!$B$5+MAR1!$C$5*COS(2*PI()*$C5320/365)+MAR1!$D$5*SIN(2*PI()*$C5320/365)</f>
        <v/>
      </c>
      <c r="L5320" s="7">
        <f>MAR1!$B$6+MAR1!$C$6*COS(2*PI()*$C5320/365)+MAR1!$D$6*SIN(2*PI()*$C5320/365)</f>
        <v/>
      </c>
      <c r="M5320" s="7">
        <f>MAR1!$B$7+MAR1!$C$7*COS(2*PI()*$C5320/365)+MAR1!$D$7*SIN(2*PI()*$C5320/365)</f>
        <v/>
      </c>
      <c r="N5320" s="7">
        <f>F5320-K5320</f>
        <v/>
      </c>
      <c r="O5320" s="7">
        <f>G5320-L5320</f>
        <v/>
      </c>
      <c r="P5320" s="7">
        <f>H5320-M5320</f>
        <v/>
      </c>
      <c r="Q5320" s="7">
        <f>IF($I5320=1,(N5320-MAR1!$B$11)/MAR1!$D$11,(N5320-MAR1!$C$11)/MAR1!$E$11)</f>
        <v/>
      </c>
      <c r="R5320" s="7">
        <f>IF($I5320=1,(O5320-MAR1!$B$12)/MAR1!$D$12,(O5320-MAR1!$C$12)/MAR1!$E$12)</f>
        <v/>
      </c>
      <c r="S5320" s="7">
        <f>IF($I5320=1,(P5320-MAR1!$B$13)/MAR1!$D$13,(P5320-MAR1!$C$13)/MAR1!$E$13)</f>
        <v/>
      </c>
    </row>
    <row r="5321">
      <c r="A5321" s="5" t="n">
        <v>5320</v>
      </c>
      <c r="B5321" s="5" t="n">
        <v>15</v>
      </c>
      <c r="C5321" s="5" t="n">
        <v>210</v>
      </c>
      <c r="D5321" s="5" t="n">
        <v>7</v>
      </c>
      <c r="E5321" s="5" t="n">
        <v>0</v>
      </c>
      <c r="F5321" s="5" t="n">
        <v>31.8</v>
      </c>
      <c r="G5321" s="5" t="n">
        <v>24.3</v>
      </c>
      <c r="H5321" s="5" t="n">
        <v>17.08</v>
      </c>
      <c r="I5321" s="6">
        <f>IF(E5321&gt;=Markov!$B$3,1,0)</f>
        <v/>
      </c>
      <c r="J5321" s="6">
        <f>I5320</f>
        <v/>
      </c>
      <c r="K5321" s="7">
        <f>MAR1!$B$5+MAR1!$C$5*COS(2*PI()*$C5321/365)+MAR1!$D$5*SIN(2*PI()*$C5321/365)</f>
        <v/>
      </c>
      <c r="L5321" s="7">
        <f>MAR1!$B$6+MAR1!$C$6*COS(2*PI()*$C5321/365)+MAR1!$D$6*SIN(2*PI()*$C5321/365)</f>
        <v/>
      </c>
      <c r="M5321" s="7">
        <f>MAR1!$B$7+MAR1!$C$7*COS(2*PI()*$C5321/365)+MAR1!$D$7*SIN(2*PI()*$C5321/365)</f>
        <v/>
      </c>
      <c r="N5321" s="7">
        <f>F5321-K5321</f>
        <v/>
      </c>
      <c r="O5321" s="7">
        <f>G5321-L5321</f>
        <v/>
      </c>
      <c r="P5321" s="7">
        <f>H5321-M5321</f>
        <v/>
      </c>
      <c r="Q5321" s="7">
        <f>IF($I5321=1,(N5321-MAR1!$B$11)/MAR1!$D$11,(N5321-MAR1!$C$11)/MAR1!$E$11)</f>
        <v/>
      </c>
      <c r="R5321" s="7">
        <f>IF($I5321=1,(O5321-MAR1!$B$12)/MAR1!$D$12,(O5321-MAR1!$C$12)/MAR1!$E$12)</f>
        <v/>
      </c>
      <c r="S5321" s="7">
        <f>IF($I5321=1,(P5321-MAR1!$B$13)/MAR1!$D$13,(P5321-MAR1!$C$13)/MAR1!$E$13)</f>
        <v/>
      </c>
    </row>
    <row r="5322">
      <c r="A5322" s="5" t="n">
        <v>5321</v>
      </c>
      <c r="B5322" s="5" t="n">
        <v>15</v>
      </c>
      <c r="C5322" s="5" t="n">
        <v>211</v>
      </c>
      <c r="D5322" s="5" t="n">
        <v>7</v>
      </c>
      <c r="E5322" s="5" t="n">
        <v>29.2</v>
      </c>
      <c r="F5322" s="5" t="n">
        <v>28.3</v>
      </c>
      <c r="G5322" s="5" t="n">
        <v>24</v>
      </c>
      <c r="H5322" s="5" t="n">
        <v>16.5</v>
      </c>
      <c r="I5322" s="6">
        <f>IF(E5322&gt;=Markov!$B$3,1,0)</f>
        <v/>
      </c>
      <c r="J5322" s="6">
        <f>I5321</f>
        <v/>
      </c>
      <c r="K5322" s="7">
        <f>MAR1!$B$5+MAR1!$C$5*COS(2*PI()*$C5322/365)+MAR1!$D$5*SIN(2*PI()*$C5322/365)</f>
        <v/>
      </c>
      <c r="L5322" s="7">
        <f>MAR1!$B$6+MAR1!$C$6*COS(2*PI()*$C5322/365)+MAR1!$D$6*SIN(2*PI()*$C5322/365)</f>
        <v/>
      </c>
      <c r="M5322" s="7">
        <f>MAR1!$B$7+MAR1!$C$7*COS(2*PI()*$C5322/365)+MAR1!$D$7*SIN(2*PI()*$C5322/365)</f>
        <v/>
      </c>
      <c r="N5322" s="7">
        <f>F5322-K5322</f>
        <v/>
      </c>
      <c r="O5322" s="7">
        <f>G5322-L5322</f>
        <v/>
      </c>
      <c r="P5322" s="7">
        <f>H5322-M5322</f>
        <v/>
      </c>
      <c r="Q5322" s="7">
        <f>IF($I5322=1,(N5322-MAR1!$B$11)/MAR1!$D$11,(N5322-MAR1!$C$11)/MAR1!$E$11)</f>
        <v/>
      </c>
      <c r="R5322" s="7">
        <f>IF($I5322=1,(O5322-MAR1!$B$12)/MAR1!$D$12,(O5322-MAR1!$C$12)/MAR1!$E$12)</f>
        <v/>
      </c>
      <c r="S5322" s="7">
        <f>IF($I5322=1,(P5322-MAR1!$B$13)/MAR1!$D$13,(P5322-MAR1!$C$13)/MAR1!$E$13)</f>
        <v/>
      </c>
    </row>
    <row r="5323">
      <c r="A5323" s="5" t="n">
        <v>5322</v>
      </c>
      <c r="B5323" s="5" t="n">
        <v>15</v>
      </c>
      <c r="C5323" s="5" t="n">
        <v>212</v>
      </c>
      <c r="D5323" s="5" t="n">
        <v>7</v>
      </c>
      <c r="E5323" s="5" t="n">
        <v>0</v>
      </c>
      <c r="F5323" s="5" t="n">
        <v>32.9</v>
      </c>
      <c r="G5323" s="5" t="n">
        <v>24.1</v>
      </c>
      <c r="H5323" s="5" t="n">
        <v>24.92</v>
      </c>
      <c r="I5323" s="6">
        <f>IF(E5323&gt;=Markov!$B$3,1,0)</f>
        <v/>
      </c>
      <c r="J5323" s="6">
        <f>I5322</f>
        <v/>
      </c>
      <c r="K5323" s="7">
        <f>MAR1!$B$5+MAR1!$C$5*COS(2*PI()*$C5323/365)+MAR1!$D$5*SIN(2*PI()*$C5323/365)</f>
        <v/>
      </c>
      <c r="L5323" s="7">
        <f>MAR1!$B$6+MAR1!$C$6*COS(2*PI()*$C5323/365)+MAR1!$D$6*SIN(2*PI()*$C5323/365)</f>
        <v/>
      </c>
      <c r="M5323" s="7">
        <f>MAR1!$B$7+MAR1!$C$7*COS(2*PI()*$C5323/365)+MAR1!$D$7*SIN(2*PI()*$C5323/365)</f>
        <v/>
      </c>
      <c r="N5323" s="7">
        <f>F5323-K5323</f>
        <v/>
      </c>
      <c r="O5323" s="7">
        <f>G5323-L5323</f>
        <v/>
      </c>
      <c r="P5323" s="7">
        <f>H5323-M5323</f>
        <v/>
      </c>
      <c r="Q5323" s="7">
        <f>IF($I5323=1,(N5323-MAR1!$B$11)/MAR1!$D$11,(N5323-MAR1!$C$11)/MAR1!$E$11)</f>
        <v/>
      </c>
      <c r="R5323" s="7">
        <f>IF($I5323=1,(O5323-MAR1!$B$12)/MAR1!$D$12,(O5323-MAR1!$C$12)/MAR1!$E$12)</f>
        <v/>
      </c>
      <c r="S5323" s="7">
        <f>IF($I5323=1,(P5323-MAR1!$B$13)/MAR1!$D$13,(P5323-MAR1!$C$13)/MAR1!$E$13)</f>
        <v/>
      </c>
    </row>
    <row r="5324">
      <c r="A5324" s="5" t="n">
        <v>5323</v>
      </c>
      <c r="B5324" s="5" t="n">
        <v>15</v>
      </c>
      <c r="C5324" s="5" t="n">
        <v>213</v>
      </c>
      <c r="D5324" s="5" t="n">
        <v>8</v>
      </c>
      <c r="E5324" s="5" t="n">
        <v>0</v>
      </c>
      <c r="F5324" s="5" t="n">
        <v>33.1</v>
      </c>
      <c r="G5324" s="5" t="n">
        <v>25.4</v>
      </c>
      <c r="H5324" s="5" t="n">
        <v>18.52</v>
      </c>
      <c r="I5324" s="6">
        <f>IF(E5324&gt;=Markov!$B$3,1,0)</f>
        <v/>
      </c>
      <c r="J5324" s="6">
        <f>I5323</f>
        <v/>
      </c>
      <c r="K5324" s="7">
        <f>MAR1!$B$5+MAR1!$C$5*COS(2*PI()*$C5324/365)+MAR1!$D$5*SIN(2*PI()*$C5324/365)</f>
        <v/>
      </c>
      <c r="L5324" s="7">
        <f>MAR1!$B$6+MAR1!$C$6*COS(2*PI()*$C5324/365)+MAR1!$D$6*SIN(2*PI()*$C5324/365)</f>
        <v/>
      </c>
      <c r="M5324" s="7">
        <f>MAR1!$B$7+MAR1!$C$7*COS(2*PI()*$C5324/365)+MAR1!$D$7*SIN(2*PI()*$C5324/365)</f>
        <v/>
      </c>
      <c r="N5324" s="7">
        <f>F5324-K5324</f>
        <v/>
      </c>
      <c r="O5324" s="7">
        <f>G5324-L5324</f>
        <v/>
      </c>
      <c r="P5324" s="7">
        <f>H5324-M5324</f>
        <v/>
      </c>
      <c r="Q5324" s="7">
        <f>IF($I5324=1,(N5324-MAR1!$B$11)/MAR1!$D$11,(N5324-MAR1!$C$11)/MAR1!$E$11)</f>
        <v/>
      </c>
      <c r="R5324" s="7">
        <f>IF($I5324=1,(O5324-MAR1!$B$12)/MAR1!$D$12,(O5324-MAR1!$C$12)/MAR1!$E$12)</f>
        <v/>
      </c>
      <c r="S5324" s="7">
        <f>IF($I5324=1,(P5324-MAR1!$B$13)/MAR1!$D$13,(P5324-MAR1!$C$13)/MAR1!$E$13)</f>
        <v/>
      </c>
    </row>
    <row r="5325">
      <c r="A5325" s="5" t="n">
        <v>5324</v>
      </c>
      <c r="B5325" s="5" t="n">
        <v>15</v>
      </c>
      <c r="C5325" s="5" t="n">
        <v>214</v>
      </c>
      <c r="D5325" s="5" t="n">
        <v>8</v>
      </c>
      <c r="E5325" s="5" t="n">
        <v>0</v>
      </c>
      <c r="F5325" s="5" t="n">
        <v>32.6</v>
      </c>
      <c r="G5325" s="5" t="n">
        <v>26.2</v>
      </c>
      <c r="H5325" s="5" t="n">
        <v>16.62</v>
      </c>
      <c r="I5325" s="6">
        <f>IF(E5325&gt;=Markov!$B$3,1,0)</f>
        <v/>
      </c>
      <c r="J5325" s="6">
        <f>I5324</f>
        <v/>
      </c>
      <c r="K5325" s="7">
        <f>MAR1!$B$5+MAR1!$C$5*COS(2*PI()*$C5325/365)+MAR1!$D$5*SIN(2*PI()*$C5325/365)</f>
        <v/>
      </c>
      <c r="L5325" s="7">
        <f>MAR1!$B$6+MAR1!$C$6*COS(2*PI()*$C5325/365)+MAR1!$D$6*SIN(2*PI()*$C5325/365)</f>
        <v/>
      </c>
      <c r="M5325" s="7">
        <f>MAR1!$B$7+MAR1!$C$7*COS(2*PI()*$C5325/365)+MAR1!$D$7*SIN(2*PI()*$C5325/365)</f>
        <v/>
      </c>
      <c r="N5325" s="7">
        <f>F5325-K5325</f>
        <v/>
      </c>
      <c r="O5325" s="7">
        <f>G5325-L5325</f>
        <v/>
      </c>
      <c r="P5325" s="7">
        <f>H5325-M5325</f>
        <v/>
      </c>
      <c r="Q5325" s="7">
        <f>IF($I5325=1,(N5325-MAR1!$B$11)/MAR1!$D$11,(N5325-MAR1!$C$11)/MAR1!$E$11)</f>
        <v/>
      </c>
      <c r="R5325" s="7">
        <f>IF($I5325=1,(O5325-MAR1!$B$12)/MAR1!$D$12,(O5325-MAR1!$C$12)/MAR1!$E$12)</f>
        <v/>
      </c>
      <c r="S5325" s="7">
        <f>IF($I5325=1,(P5325-MAR1!$B$13)/MAR1!$D$13,(P5325-MAR1!$C$13)/MAR1!$E$13)</f>
        <v/>
      </c>
    </row>
    <row r="5326">
      <c r="A5326" s="5" t="n">
        <v>5325</v>
      </c>
      <c r="B5326" s="5" t="n">
        <v>15</v>
      </c>
      <c r="C5326" s="5" t="n">
        <v>215</v>
      </c>
      <c r="D5326" s="5" t="n">
        <v>8</v>
      </c>
      <c r="E5326" s="5" t="n">
        <v>0</v>
      </c>
      <c r="F5326" s="5" t="n">
        <v>31.2</v>
      </c>
      <c r="G5326" s="5" t="n">
        <v>23.1</v>
      </c>
      <c r="H5326" s="5" t="n">
        <v>20.75</v>
      </c>
      <c r="I5326" s="6">
        <f>IF(E5326&gt;=Markov!$B$3,1,0)</f>
        <v/>
      </c>
      <c r="J5326" s="6">
        <f>I5325</f>
        <v/>
      </c>
      <c r="K5326" s="7">
        <f>MAR1!$B$5+MAR1!$C$5*COS(2*PI()*$C5326/365)+MAR1!$D$5*SIN(2*PI()*$C5326/365)</f>
        <v/>
      </c>
      <c r="L5326" s="7">
        <f>MAR1!$B$6+MAR1!$C$6*COS(2*PI()*$C5326/365)+MAR1!$D$6*SIN(2*PI()*$C5326/365)</f>
        <v/>
      </c>
      <c r="M5326" s="7">
        <f>MAR1!$B$7+MAR1!$C$7*COS(2*PI()*$C5326/365)+MAR1!$D$7*SIN(2*PI()*$C5326/365)</f>
        <v/>
      </c>
      <c r="N5326" s="7">
        <f>F5326-K5326</f>
        <v/>
      </c>
      <c r="O5326" s="7">
        <f>G5326-L5326</f>
        <v/>
      </c>
      <c r="P5326" s="7">
        <f>H5326-M5326</f>
        <v/>
      </c>
      <c r="Q5326" s="7">
        <f>IF($I5326=1,(N5326-MAR1!$B$11)/MAR1!$D$11,(N5326-MAR1!$C$11)/MAR1!$E$11)</f>
        <v/>
      </c>
      <c r="R5326" s="7">
        <f>IF($I5326=1,(O5326-MAR1!$B$12)/MAR1!$D$12,(O5326-MAR1!$C$12)/MAR1!$E$12)</f>
        <v/>
      </c>
      <c r="S5326" s="7">
        <f>IF($I5326=1,(P5326-MAR1!$B$13)/MAR1!$D$13,(P5326-MAR1!$C$13)/MAR1!$E$13)</f>
        <v/>
      </c>
    </row>
    <row r="5327">
      <c r="A5327" s="5" t="n">
        <v>5326</v>
      </c>
      <c r="B5327" s="5" t="n">
        <v>15</v>
      </c>
      <c r="C5327" s="5" t="n">
        <v>216</v>
      </c>
      <c r="D5327" s="5" t="n">
        <v>8</v>
      </c>
      <c r="E5327" s="5" t="n">
        <v>0</v>
      </c>
      <c r="F5327" s="5" t="n">
        <v>32.8</v>
      </c>
      <c r="G5327" s="5" t="n">
        <v>23.6</v>
      </c>
      <c r="H5327" s="5" t="n">
        <v>23.03</v>
      </c>
      <c r="I5327" s="6">
        <f>IF(E5327&gt;=Markov!$B$3,1,0)</f>
        <v/>
      </c>
      <c r="J5327" s="6">
        <f>I5326</f>
        <v/>
      </c>
      <c r="K5327" s="7">
        <f>MAR1!$B$5+MAR1!$C$5*COS(2*PI()*$C5327/365)+MAR1!$D$5*SIN(2*PI()*$C5327/365)</f>
        <v/>
      </c>
      <c r="L5327" s="7">
        <f>MAR1!$B$6+MAR1!$C$6*COS(2*PI()*$C5327/365)+MAR1!$D$6*SIN(2*PI()*$C5327/365)</f>
        <v/>
      </c>
      <c r="M5327" s="7">
        <f>MAR1!$B$7+MAR1!$C$7*COS(2*PI()*$C5327/365)+MAR1!$D$7*SIN(2*PI()*$C5327/365)</f>
        <v/>
      </c>
      <c r="N5327" s="7">
        <f>F5327-K5327</f>
        <v/>
      </c>
      <c r="O5327" s="7">
        <f>G5327-L5327</f>
        <v/>
      </c>
      <c r="P5327" s="7">
        <f>H5327-M5327</f>
        <v/>
      </c>
      <c r="Q5327" s="7">
        <f>IF($I5327=1,(N5327-MAR1!$B$11)/MAR1!$D$11,(N5327-MAR1!$C$11)/MAR1!$E$11)</f>
        <v/>
      </c>
      <c r="R5327" s="7">
        <f>IF($I5327=1,(O5327-MAR1!$B$12)/MAR1!$D$12,(O5327-MAR1!$C$12)/MAR1!$E$12)</f>
        <v/>
      </c>
      <c r="S5327" s="7">
        <f>IF($I5327=1,(P5327-MAR1!$B$13)/MAR1!$D$13,(P5327-MAR1!$C$13)/MAR1!$E$13)</f>
        <v/>
      </c>
    </row>
    <row r="5328">
      <c r="A5328" s="5" t="n">
        <v>5327</v>
      </c>
      <c r="B5328" s="5" t="n">
        <v>15</v>
      </c>
      <c r="C5328" s="5" t="n">
        <v>217</v>
      </c>
      <c r="D5328" s="5" t="n">
        <v>8</v>
      </c>
      <c r="E5328" s="5" t="n">
        <v>0</v>
      </c>
      <c r="F5328" s="5" t="n">
        <v>31.1</v>
      </c>
      <c r="G5328" s="5" t="n">
        <v>24.1</v>
      </c>
      <c r="H5328" s="5" t="n">
        <v>17.55</v>
      </c>
      <c r="I5328" s="6">
        <f>IF(E5328&gt;=Markov!$B$3,1,0)</f>
        <v/>
      </c>
      <c r="J5328" s="6">
        <f>I5327</f>
        <v/>
      </c>
      <c r="K5328" s="7">
        <f>MAR1!$B$5+MAR1!$C$5*COS(2*PI()*$C5328/365)+MAR1!$D$5*SIN(2*PI()*$C5328/365)</f>
        <v/>
      </c>
      <c r="L5328" s="7">
        <f>MAR1!$B$6+MAR1!$C$6*COS(2*PI()*$C5328/365)+MAR1!$D$6*SIN(2*PI()*$C5328/365)</f>
        <v/>
      </c>
      <c r="M5328" s="7">
        <f>MAR1!$B$7+MAR1!$C$7*COS(2*PI()*$C5328/365)+MAR1!$D$7*SIN(2*PI()*$C5328/365)</f>
        <v/>
      </c>
      <c r="N5328" s="7">
        <f>F5328-K5328</f>
        <v/>
      </c>
      <c r="O5328" s="7">
        <f>G5328-L5328</f>
        <v/>
      </c>
      <c r="P5328" s="7">
        <f>H5328-M5328</f>
        <v/>
      </c>
      <c r="Q5328" s="7">
        <f>IF($I5328=1,(N5328-MAR1!$B$11)/MAR1!$D$11,(N5328-MAR1!$C$11)/MAR1!$E$11)</f>
        <v/>
      </c>
      <c r="R5328" s="7">
        <f>IF($I5328=1,(O5328-MAR1!$B$12)/MAR1!$D$12,(O5328-MAR1!$C$12)/MAR1!$E$12)</f>
        <v/>
      </c>
      <c r="S5328" s="7">
        <f>IF($I5328=1,(P5328-MAR1!$B$13)/MAR1!$D$13,(P5328-MAR1!$C$13)/MAR1!$E$13)</f>
        <v/>
      </c>
    </row>
    <row r="5329">
      <c r="A5329" s="5" t="n">
        <v>5328</v>
      </c>
      <c r="B5329" s="5" t="n">
        <v>15</v>
      </c>
      <c r="C5329" s="5" t="n">
        <v>218</v>
      </c>
      <c r="D5329" s="5" t="n">
        <v>8</v>
      </c>
      <c r="E5329" s="5" t="n">
        <v>0</v>
      </c>
      <c r="F5329" s="5" t="n">
        <v>31.4</v>
      </c>
      <c r="G5329" s="5" t="n">
        <v>24</v>
      </c>
      <c r="H5329" s="5" t="n">
        <v>12.54</v>
      </c>
      <c r="I5329" s="6">
        <f>IF(E5329&gt;=Markov!$B$3,1,0)</f>
        <v/>
      </c>
      <c r="J5329" s="6">
        <f>I5328</f>
        <v/>
      </c>
      <c r="K5329" s="7">
        <f>MAR1!$B$5+MAR1!$C$5*COS(2*PI()*$C5329/365)+MAR1!$D$5*SIN(2*PI()*$C5329/365)</f>
        <v/>
      </c>
      <c r="L5329" s="7">
        <f>MAR1!$B$6+MAR1!$C$6*COS(2*PI()*$C5329/365)+MAR1!$D$6*SIN(2*PI()*$C5329/365)</f>
        <v/>
      </c>
      <c r="M5329" s="7">
        <f>MAR1!$B$7+MAR1!$C$7*COS(2*PI()*$C5329/365)+MAR1!$D$7*SIN(2*PI()*$C5329/365)</f>
        <v/>
      </c>
      <c r="N5329" s="7">
        <f>F5329-K5329</f>
        <v/>
      </c>
      <c r="O5329" s="7">
        <f>G5329-L5329</f>
        <v/>
      </c>
      <c r="P5329" s="7">
        <f>H5329-M5329</f>
        <v/>
      </c>
      <c r="Q5329" s="7">
        <f>IF($I5329=1,(N5329-MAR1!$B$11)/MAR1!$D$11,(N5329-MAR1!$C$11)/MAR1!$E$11)</f>
        <v/>
      </c>
      <c r="R5329" s="7">
        <f>IF($I5329=1,(O5329-MAR1!$B$12)/MAR1!$D$12,(O5329-MAR1!$C$12)/MAR1!$E$12)</f>
        <v/>
      </c>
      <c r="S5329" s="7">
        <f>IF($I5329=1,(P5329-MAR1!$B$13)/MAR1!$D$13,(P5329-MAR1!$C$13)/MAR1!$E$13)</f>
        <v/>
      </c>
    </row>
    <row r="5330">
      <c r="A5330" s="5" t="n">
        <v>5329</v>
      </c>
      <c r="B5330" s="5" t="n">
        <v>15</v>
      </c>
      <c r="C5330" s="5" t="n">
        <v>219</v>
      </c>
      <c r="D5330" s="5" t="n">
        <v>8</v>
      </c>
      <c r="E5330" s="5" t="n">
        <v>0</v>
      </c>
      <c r="F5330" s="5" t="n">
        <v>32.3</v>
      </c>
      <c r="G5330" s="5" t="n">
        <v>25.8</v>
      </c>
      <c r="H5330" s="5" t="n">
        <v>17.15</v>
      </c>
      <c r="I5330" s="6">
        <f>IF(E5330&gt;=Markov!$B$3,1,0)</f>
        <v/>
      </c>
      <c r="J5330" s="6">
        <f>I5329</f>
        <v/>
      </c>
      <c r="K5330" s="7">
        <f>MAR1!$B$5+MAR1!$C$5*COS(2*PI()*$C5330/365)+MAR1!$D$5*SIN(2*PI()*$C5330/365)</f>
        <v/>
      </c>
      <c r="L5330" s="7">
        <f>MAR1!$B$6+MAR1!$C$6*COS(2*PI()*$C5330/365)+MAR1!$D$6*SIN(2*PI()*$C5330/365)</f>
        <v/>
      </c>
      <c r="M5330" s="7">
        <f>MAR1!$B$7+MAR1!$C$7*COS(2*PI()*$C5330/365)+MAR1!$D$7*SIN(2*PI()*$C5330/365)</f>
        <v/>
      </c>
      <c r="N5330" s="7">
        <f>F5330-K5330</f>
        <v/>
      </c>
      <c r="O5330" s="7">
        <f>G5330-L5330</f>
        <v/>
      </c>
      <c r="P5330" s="7">
        <f>H5330-M5330</f>
        <v/>
      </c>
      <c r="Q5330" s="7">
        <f>IF($I5330=1,(N5330-MAR1!$B$11)/MAR1!$D$11,(N5330-MAR1!$C$11)/MAR1!$E$11)</f>
        <v/>
      </c>
      <c r="R5330" s="7">
        <f>IF($I5330=1,(O5330-MAR1!$B$12)/MAR1!$D$12,(O5330-MAR1!$C$12)/MAR1!$E$12)</f>
        <v/>
      </c>
      <c r="S5330" s="7">
        <f>IF($I5330=1,(P5330-MAR1!$B$13)/MAR1!$D$13,(P5330-MAR1!$C$13)/MAR1!$E$13)</f>
        <v/>
      </c>
    </row>
    <row r="5331">
      <c r="A5331" s="5" t="n">
        <v>5330</v>
      </c>
      <c r="B5331" s="5" t="n">
        <v>15</v>
      </c>
      <c r="C5331" s="5" t="n">
        <v>220</v>
      </c>
      <c r="D5331" s="5" t="n">
        <v>8</v>
      </c>
      <c r="E5331" s="5" t="n">
        <v>0</v>
      </c>
      <c r="F5331" s="5" t="n">
        <v>33.1</v>
      </c>
      <c r="G5331" s="5" t="n">
        <v>26.6</v>
      </c>
      <c r="H5331" s="5" t="n">
        <v>12.92</v>
      </c>
      <c r="I5331" s="6">
        <f>IF(E5331&gt;=Markov!$B$3,1,0)</f>
        <v/>
      </c>
      <c r="J5331" s="6">
        <f>I5330</f>
        <v/>
      </c>
      <c r="K5331" s="7">
        <f>MAR1!$B$5+MAR1!$C$5*COS(2*PI()*$C5331/365)+MAR1!$D$5*SIN(2*PI()*$C5331/365)</f>
        <v/>
      </c>
      <c r="L5331" s="7">
        <f>MAR1!$B$6+MAR1!$C$6*COS(2*PI()*$C5331/365)+MAR1!$D$6*SIN(2*PI()*$C5331/365)</f>
        <v/>
      </c>
      <c r="M5331" s="7">
        <f>MAR1!$B$7+MAR1!$C$7*COS(2*PI()*$C5331/365)+MAR1!$D$7*SIN(2*PI()*$C5331/365)</f>
        <v/>
      </c>
      <c r="N5331" s="7">
        <f>F5331-K5331</f>
        <v/>
      </c>
      <c r="O5331" s="7">
        <f>G5331-L5331</f>
        <v/>
      </c>
      <c r="P5331" s="7">
        <f>H5331-M5331</f>
        <v/>
      </c>
      <c r="Q5331" s="7">
        <f>IF($I5331=1,(N5331-MAR1!$B$11)/MAR1!$D$11,(N5331-MAR1!$C$11)/MAR1!$E$11)</f>
        <v/>
      </c>
      <c r="R5331" s="7">
        <f>IF($I5331=1,(O5331-MAR1!$B$12)/MAR1!$D$12,(O5331-MAR1!$C$12)/MAR1!$E$12)</f>
        <v/>
      </c>
      <c r="S5331" s="7">
        <f>IF($I5331=1,(P5331-MAR1!$B$13)/MAR1!$D$13,(P5331-MAR1!$C$13)/MAR1!$E$13)</f>
        <v/>
      </c>
    </row>
    <row r="5332">
      <c r="A5332" s="5" t="n">
        <v>5331</v>
      </c>
      <c r="B5332" s="5" t="n">
        <v>15</v>
      </c>
      <c r="C5332" s="5" t="n">
        <v>221</v>
      </c>
      <c r="D5332" s="5" t="n">
        <v>8</v>
      </c>
      <c r="E5332" s="5" t="n">
        <v>0</v>
      </c>
      <c r="F5332" s="5" t="n">
        <v>31.5</v>
      </c>
      <c r="G5332" s="5" t="n">
        <v>24.9</v>
      </c>
      <c r="H5332" s="5" t="n">
        <v>14.4</v>
      </c>
      <c r="I5332" s="6">
        <f>IF(E5332&gt;=Markov!$B$3,1,0)</f>
        <v/>
      </c>
      <c r="J5332" s="6">
        <f>I5331</f>
        <v/>
      </c>
      <c r="K5332" s="7">
        <f>MAR1!$B$5+MAR1!$C$5*COS(2*PI()*$C5332/365)+MAR1!$D$5*SIN(2*PI()*$C5332/365)</f>
        <v/>
      </c>
      <c r="L5332" s="7">
        <f>MAR1!$B$6+MAR1!$C$6*COS(2*PI()*$C5332/365)+MAR1!$D$6*SIN(2*PI()*$C5332/365)</f>
        <v/>
      </c>
      <c r="M5332" s="7">
        <f>MAR1!$B$7+MAR1!$C$7*COS(2*PI()*$C5332/365)+MAR1!$D$7*SIN(2*PI()*$C5332/365)</f>
        <v/>
      </c>
      <c r="N5332" s="7">
        <f>F5332-K5332</f>
        <v/>
      </c>
      <c r="O5332" s="7">
        <f>G5332-L5332</f>
        <v/>
      </c>
      <c r="P5332" s="7">
        <f>H5332-M5332</f>
        <v/>
      </c>
      <c r="Q5332" s="7">
        <f>IF($I5332=1,(N5332-MAR1!$B$11)/MAR1!$D$11,(N5332-MAR1!$C$11)/MAR1!$E$11)</f>
        <v/>
      </c>
      <c r="R5332" s="7">
        <f>IF($I5332=1,(O5332-MAR1!$B$12)/MAR1!$D$12,(O5332-MAR1!$C$12)/MAR1!$E$12)</f>
        <v/>
      </c>
      <c r="S5332" s="7">
        <f>IF($I5332=1,(P5332-MAR1!$B$13)/MAR1!$D$13,(P5332-MAR1!$C$13)/MAR1!$E$13)</f>
        <v/>
      </c>
    </row>
    <row r="5333">
      <c r="A5333" s="5" t="n">
        <v>5332</v>
      </c>
      <c r="B5333" s="5" t="n">
        <v>15</v>
      </c>
      <c r="C5333" s="5" t="n">
        <v>222</v>
      </c>
      <c r="D5333" s="5" t="n">
        <v>8</v>
      </c>
      <c r="E5333" s="5" t="n">
        <v>12.6</v>
      </c>
      <c r="F5333" s="5" t="n">
        <v>30.3</v>
      </c>
      <c r="G5333" s="5" t="n">
        <v>24.3</v>
      </c>
      <c r="H5333" s="5" t="n">
        <v>8.869999999999999</v>
      </c>
      <c r="I5333" s="6">
        <f>IF(E5333&gt;=Markov!$B$3,1,0)</f>
        <v/>
      </c>
      <c r="J5333" s="6">
        <f>I5332</f>
        <v/>
      </c>
      <c r="K5333" s="7">
        <f>MAR1!$B$5+MAR1!$C$5*COS(2*PI()*$C5333/365)+MAR1!$D$5*SIN(2*PI()*$C5333/365)</f>
        <v/>
      </c>
      <c r="L5333" s="7">
        <f>MAR1!$B$6+MAR1!$C$6*COS(2*PI()*$C5333/365)+MAR1!$D$6*SIN(2*PI()*$C5333/365)</f>
        <v/>
      </c>
      <c r="M5333" s="7">
        <f>MAR1!$B$7+MAR1!$C$7*COS(2*PI()*$C5333/365)+MAR1!$D$7*SIN(2*PI()*$C5333/365)</f>
        <v/>
      </c>
      <c r="N5333" s="7">
        <f>F5333-K5333</f>
        <v/>
      </c>
      <c r="O5333" s="7">
        <f>G5333-L5333</f>
        <v/>
      </c>
      <c r="P5333" s="7">
        <f>H5333-M5333</f>
        <v/>
      </c>
      <c r="Q5333" s="7">
        <f>IF($I5333=1,(N5333-MAR1!$B$11)/MAR1!$D$11,(N5333-MAR1!$C$11)/MAR1!$E$11)</f>
        <v/>
      </c>
      <c r="R5333" s="7">
        <f>IF($I5333=1,(O5333-MAR1!$B$12)/MAR1!$D$12,(O5333-MAR1!$C$12)/MAR1!$E$12)</f>
        <v/>
      </c>
      <c r="S5333" s="7">
        <f>IF($I5333=1,(P5333-MAR1!$B$13)/MAR1!$D$13,(P5333-MAR1!$C$13)/MAR1!$E$13)</f>
        <v/>
      </c>
    </row>
    <row r="5334">
      <c r="A5334" s="5" t="n">
        <v>5333</v>
      </c>
      <c r="B5334" s="5" t="n">
        <v>15</v>
      </c>
      <c r="C5334" s="5" t="n">
        <v>223</v>
      </c>
      <c r="D5334" s="5" t="n">
        <v>8</v>
      </c>
      <c r="E5334" s="5" t="n">
        <v>0</v>
      </c>
      <c r="F5334" s="5" t="n">
        <v>33.9</v>
      </c>
      <c r="G5334" s="5" t="n">
        <v>25.2</v>
      </c>
      <c r="H5334" s="5" t="n">
        <v>14.35</v>
      </c>
      <c r="I5334" s="6">
        <f>IF(E5334&gt;=Markov!$B$3,1,0)</f>
        <v/>
      </c>
      <c r="J5334" s="6">
        <f>I5333</f>
        <v/>
      </c>
      <c r="K5334" s="7">
        <f>MAR1!$B$5+MAR1!$C$5*COS(2*PI()*$C5334/365)+MAR1!$D$5*SIN(2*PI()*$C5334/365)</f>
        <v/>
      </c>
      <c r="L5334" s="7">
        <f>MAR1!$B$6+MAR1!$C$6*COS(2*PI()*$C5334/365)+MAR1!$D$6*SIN(2*PI()*$C5334/365)</f>
        <v/>
      </c>
      <c r="M5334" s="7">
        <f>MAR1!$B$7+MAR1!$C$7*COS(2*PI()*$C5334/365)+MAR1!$D$7*SIN(2*PI()*$C5334/365)</f>
        <v/>
      </c>
      <c r="N5334" s="7">
        <f>F5334-K5334</f>
        <v/>
      </c>
      <c r="O5334" s="7">
        <f>G5334-L5334</f>
        <v/>
      </c>
      <c r="P5334" s="7">
        <f>H5334-M5334</f>
        <v/>
      </c>
      <c r="Q5334" s="7">
        <f>IF($I5334=1,(N5334-MAR1!$B$11)/MAR1!$D$11,(N5334-MAR1!$C$11)/MAR1!$E$11)</f>
        <v/>
      </c>
      <c r="R5334" s="7">
        <f>IF($I5334=1,(O5334-MAR1!$B$12)/MAR1!$D$12,(O5334-MAR1!$C$12)/MAR1!$E$12)</f>
        <v/>
      </c>
      <c r="S5334" s="7">
        <f>IF($I5334=1,(P5334-MAR1!$B$13)/MAR1!$D$13,(P5334-MAR1!$C$13)/MAR1!$E$13)</f>
        <v/>
      </c>
    </row>
    <row r="5335">
      <c r="A5335" s="5" t="n">
        <v>5334</v>
      </c>
      <c r="B5335" s="5" t="n">
        <v>15</v>
      </c>
      <c r="C5335" s="5" t="n">
        <v>224</v>
      </c>
      <c r="D5335" s="5" t="n">
        <v>8</v>
      </c>
      <c r="E5335" s="5" t="n">
        <v>11.4</v>
      </c>
      <c r="F5335" s="5" t="n">
        <v>30.3</v>
      </c>
      <c r="G5335" s="5" t="n">
        <v>23.1</v>
      </c>
      <c r="H5335" s="5" t="n">
        <v>12.31</v>
      </c>
      <c r="I5335" s="6">
        <f>IF(E5335&gt;=Markov!$B$3,1,0)</f>
        <v/>
      </c>
      <c r="J5335" s="6">
        <f>I5334</f>
        <v/>
      </c>
      <c r="K5335" s="7">
        <f>MAR1!$B$5+MAR1!$C$5*COS(2*PI()*$C5335/365)+MAR1!$D$5*SIN(2*PI()*$C5335/365)</f>
        <v/>
      </c>
      <c r="L5335" s="7">
        <f>MAR1!$B$6+MAR1!$C$6*COS(2*PI()*$C5335/365)+MAR1!$D$6*SIN(2*PI()*$C5335/365)</f>
        <v/>
      </c>
      <c r="M5335" s="7">
        <f>MAR1!$B$7+MAR1!$C$7*COS(2*PI()*$C5335/365)+MAR1!$D$7*SIN(2*PI()*$C5335/365)</f>
        <v/>
      </c>
      <c r="N5335" s="7">
        <f>F5335-K5335</f>
        <v/>
      </c>
      <c r="O5335" s="7">
        <f>G5335-L5335</f>
        <v/>
      </c>
      <c r="P5335" s="7">
        <f>H5335-M5335</f>
        <v/>
      </c>
      <c r="Q5335" s="7">
        <f>IF($I5335=1,(N5335-MAR1!$B$11)/MAR1!$D$11,(N5335-MAR1!$C$11)/MAR1!$E$11)</f>
        <v/>
      </c>
      <c r="R5335" s="7">
        <f>IF($I5335=1,(O5335-MAR1!$B$12)/MAR1!$D$12,(O5335-MAR1!$C$12)/MAR1!$E$12)</f>
        <v/>
      </c>
      <c r="S5335" s="7">
        <f>IF($I5335=1,(P5335-MAR1!$B$13)/MAR1!$D$13,(P5335-MAR1!$C$13)/MAR1!$E$13)</f>
        <v/>
      </c>
    </row>
    <row r="5336">
      <c r="A5336" s="5" t="n">
        <v>5335</v>
      </c>
      <c r="B5336" s="5" t="n">
        <v>15</v>
      </c>
      <c r="C5336" s="5" t="n">
        <v>225</v>
      </c>
      <c r="D5336" s="5" t="n">
        <v>8</v>
      </c>
      <c r="E5336" s="5" t="n">
        <v>0.2</v>
      </c>
      <c r="F5336" s="5" t="n">
        <v>29.2</v>
      </c>
      <c r="G5336" s="5" t="n">
        <v>23.6</v>
      </c>
      <c r="H5336" s="5" t="n">
        <v>8.039999999999999</v>
      </c>
      <c r="I5336" s="6">
        <f>IF(E5336&gt;=Markov!$B$3,1,0)</f>
        <v/>
      </c>
      <c r="J5336" s="6">
        <f>I5335</f>
        <v/>
      </c>
      <c r="K5336" s="7">
        <f>MAR1!$B$5+MAR1!$C$5*COS(2*PI()*$C5336/365)+MAR1!$D$5*SIN(2*PI()*$C5336/365)</f>
        <v/>
      </c>
      <c r="L5336" s="7">
        <f>MAR1!$B$6+MAR1!$C$6*COS(2*PI()*$C5336/365)+MAR1!$D$6*SIN(2*PI()*$C5336/365)</f>
        <v/>
      </c>
      <c r="M5336" s="7">
        <f>MAR1!$B$7+MAR1!$C$7*COS(2*PI()*$C5336/365)+MAR1!$D$7*SIN(2*PI()*$C5336/365)</f>
        <v/>
      </c>
      <c r="N5336" s="7">
        <f>F5336-K5336</f>
        <v/>
      </c>
      <c r="O5336" s="7">
        <f>G5336-L5336</f>
        <v/>
      </c>
      <c r="P5336" s="7">
        <f>H5336-M5336</f>
        <v/>
      </c>
      <c r="Q5336" s="7">
        <f>IF($I5336=1,(N5336-MAR1!$B$11)/MAR1!$D$11,(N5336-MAR1!$C$11)/MAR1!$E$11)</f>
        <v/>
      </c>
      <c r="R5336" s="7">
        <f>IF($I5336=1,(O5336-MAR1!$B$12)/MAR1!$D$12,(O5336-MAR1!$C$12)/MAR1!$E$12)</f>
        <v/>
      </c>
      <c r="S5336" s="7">
        <f>IF($I5336=1,(P5336-MAR1!$B$13)/MAR1!$D$13,(P5336-MAR1!$C$13)/MAR1!$E$13)</f>
        <v/>
      </c>
    </row>
    <row r="5337">
      <c r="A5337" s="5" t="n">
        <v>5336</v>
      </c>
      <c r="B5337" s="5" t="n">
        <v>15</v>
      </c>
      <c r="C5337" s="5" t="n">
        <v>226</v>
      </c>
      <c r="D5337" s="5" t="n">
        <v>8</v>
      </c>
      <c r="E5337" s="5" t="n">
        <v>0</v>
      </c>
      <c r="F5337" s="5" t="n">
        <v>33.2</v>
      </c>
      <c r="G5337" s="5" t="n">
        <v>26.2</v>
      </c>
      <c r="H5337" s="5" t="n">
        <v>20.22</v>
      </c>
      <c r="I5337" s="6">
        <f>IF(E5337&gt;=Markov!$B$3,1,0)</f>
        <v/>
      </c>
      <c r="J5337" s="6">
        <f>I5336</f>
        <v/>
      </c>
      <c r="K5337" s="7">
        <f>MAR1!$B$5+MAR1!$C$5*COS(2*PI()*$C5337/365)+MAR1!$D$5*SIN(2*PI()*$C5337/365)</f>
        <v/>
      </c>
      <c r="L5337" s="7">
        <f>MAR1!$B$6+MAR1!$C$6*COS(2*PI()*$C5337/365)+MAR1!$D$6*SIN(2*PI()*$C5337/365)</f>
        <v/>
      </c>
      <c r="M5337" s="7">
        <f>MAR1!$B$7+MAR1!$C$7*COS(2*PI()*$C5337/365)+MAR1!$D$7*SIN(2*PI()*$C5337/365)</f>
        <v/>
      </c>
      <c r="N5337" s="7">
        <f>F5337-K5337</f>
        <v/>
      </c>
      <c r="O5337" s="7">
        <f>G5337-L5337</f>
        <v/>
      </c>
      <c r="P5337" s="7">
        <f>H5337-M5337</f>
        <v/>
      </c>
      <c r="Q5337" s="7">
        <f>IF($I5337=1,(N5337-MAR1!$B$11)/MAR1!$D$11,(N5337-MAR1!$C$11)/MAR1!$E$11)</f>
        <v/>
      </c>
      <c r="R5337" s="7">
        <f>IF($I5337=1,(O5337-MAR1!$B$12)/MAR1!$D$12,(O5337-MAR1!$C$12)/MAR1!$E$12)</f>
        <v/>
      </c>
      <c r="S5337" s="7">
        <f>IF($I5337=1,(P5337-MAR1!$B$13)/MAR1!$D$13,(P5337-MAR1!$C$13)/MAR1!$E$13)</f>
        <v/>
      </c>
    </row>
    <row r="5338">
      <c r="A5338" s="5" t="n">
        <v>5337</v>
      </c>
      <c r="B5338" s="5" t="n">
        <v>15</v>
      </c>
      <c r="C5338" s="5" t="n">
        <v>227</v>
      </c>
      <c r="D5338" s="5" t="n">
        <v>8</v>
      </c>
      <c r="E5338" s="5" t="n">
        <v>0</v>
      </c>
      <c r="F5338" s="5" t="n">
        <v>35.3</v>
      </c>
      <c r="G5338" s="5" t="n">
        <v>25.8</v>
      </c>
      <c r="H5338" s="5" t="n">
        <v>15.33</v>
      </c>
      <c r="I5338" s="6">
        <f>IF(E5338&gt;=Markov!$B$3,1,0)</f>
        <v/>
      </c>
      <c r="J5338" s="6">
        <f>I5337</f>
        <v/>
      </c>
      <c r="K5338" s="7">
        <f>MAR1!$B$5+MAR1!$C$5*COS(2*PI()*$C5338/365)+MAR1!$D$5*SIN(2*PI()*$C5338/365)</f>
        <v/>
      </c>
      <c r="L5338" s="7">
        <f>MAR1!$B$6+MAR1!$C$6*COS(2*PI()*$C5338/365)+MAR1!$D$6*SIN(2*PI()*$C5338/365)</f>
        <v/>
      </c>
      <c r="M5338" s="7">
        <f>MAR1!$B$7+MAR1!$C$7*COS(2*PI()*$C5338/365)+MAR1!$D$7*SIN(2*PI()*$C5338/365)</f>
        <v/>
      </c>
      <c r="N5338" s="7">
        <f>F5338-K5338</f>
        <v/>
      </c>
      <c r="O5338" s="7">
        <f>G5338-L5338</f>
        <v/>
      </c>
      <c r="P5338" s="7">
        <f>H5338-M5338</f>
        <v/>
      </c>
      <c r="Q5338" s="7">
        <f>IF($I5338=1,(N5338-MAR1!$B$11)/MAR1!$D$11,(N5338-MAR1!$C$11)/MAR1!$E$11)</f>
        <v/>
      </c>
      <c r="R5338" s="7">
        <f>IF($I5338=1,(O5338-MAR1!$B$12)/MAR1!$D$12,(O5338-MAR1!$C$12)/MAR1!$E$12)</f>
        <v/>
      </c>
      <c r="S5338" s="7">
        <f>IF($I5338=1,(P5338-MAR1!$B$13)/MAR1!$D$13,(P5338-MAR1!$C$13)/MAR1!$E$13)</f>
        <v/>
      </c>
    </row>
    <row r="5339">
      <c r="A5339" s="5" t="n">
        <v>5338</v>
      </c>
      <c r="B5339" s="5" t="n">
        <v>15</v>
      </c>
      <c r="C5339" s="5" t="n">
        <v>228</v>
      </c>
      <c r="D5339" s="5" t="n">
        <v>8</v>
      </c>
      <c r="E5339" s="5" t="n">
        <v>67.5</v>
      </c>
      <c r="F5339" s="5" t="n">
        <v>33</v>
      </c>
      <c r="G5339" s="5" t="n">
        <v>23.2</v>
      </c>
      <c r="H5339" s="5" t="n">
        <v>12.83</v>
      </c>
      <c r="I5339" s="6">
        <f>IF(E5339&gt;=Markov!$B$3,1,0)</f>
        <v/>
      </c>
      <c r="J5339" s="6">
        <f>I5338</f>
        <v/>
      </c>
      <c r="K5339" s="7">
        <f>MAR1!$B$5+MAR1!$C$5*COS(2*PI()*$C5339/365)+MAR1!$D$5*SIN(2*PI()*$C5339/365)</f>
        <v/>
      </c>
      <c r="L5339" s="7">
        <f>MAR1!$B$6+MAR1!$C$6*COS(2*PI()*$C5339/365)+MAR1!$D$6*SIN(2*PI()*$C5339/365)</f>
        <v/>
      </c>
      <c r="M5339" s="7">
        <f>MAR1!$B$7+MAR1!$C$7*COS(2*PI()*$C5339/365)+MAR1!$D$7*SIN(2*PI()*$C5339/365)</f>
        <v/>
      </c>
      <c r="N5339" s="7">
        <f>F5339-K5339</f>
        <v/>
      </c>
      <c r="O5339" s="7">
        <f>G5339-L5339</f>
        <v/>
      </c>
      <c r="P5339" s="7">
        <f>H5339-M5339</f>
        <v/>
      </c>
      <c r="Q5339" s="7">
        <f>IF($I5339=1,(N5339-MAR1!$B$11)/MAR1!$D$11,(N5339-MAR1!$C$11)/MAR1!$E$11)</f>
        <v/>
      </c>
      <c r="R5339" s="7">
        <f>IF($I5339=1,(O5339-MAR1!$B$12)/MAR1!$D$12,(O5339-MAR1!$C$12)/MAR1!$E$12)</f>
        <v/>
      </c>
      <c r="S5339" s="7">
        <f>IF($I5339=1,(P5339-MAR1!$B$13)/MAR1!$D$13,(P5339-MAR1!$C$13)/MAR1!$E$13)</f>
        <v/>
      </c>
    </row>
    <row r="5340">
      <c r="A5340" s="5" t="n">
        <v>5339</v>
      </c>
      <c r="B5340" s="5" t="n">
        <v>15</v>
      </c>
      <c r="C5340" s="5" t="n">
        <v>229</v>
      </c>
      <c r="D5340" s="5" t="n">
        <v>8</v>
      </c>
      <c r="E5340" s="5" t="n">
        <v>11.1</v>
      </c>
      <c r="F5340" s="5" t="n">
        <v>31.2</v>
      </c>
      <c r="G5340" s="5" t="n">
        <v>24.7</v>
      </c>
      <c r="H5340" s="5" t="n">
        <v>11.2</v>
      </c>
      <c r="I5340" s="6">
        <f>IF(E5340&gt;=Markov!$B$3,1,0)</f>
        <v/>
      </c>
      <c r="J5340" s="6">
        <f>I5339</f>
        <v/>
      </c>
      <c r="K5340" s="7">
        <f>MAR1!$B$5+MAR1!$C$5*COS(2*PI()*$C5340/365)+MAR1!$D$5*SIN(2*PI()*$C5340/365)</f>
        <v/>
      </c>
      <c r="L5340" s="7">
        <f>MAR1!$B$6+MAR1!$C$6*COS(2*PI()*$C5340/365)+MAR1!$D$6*SIN(2*PI()*$C5340/365)</f>
        <v/>
      </c>
      <c r="M5340" s="7">
        <f>MAR1!$B$7+MAR1!$C$7*COS(2*PI()*$C5340/365)+MAR1!$D$7*SIN(2*PI()*$C5340/365)</f>
        <v/>
      </c>
      <c r="N5340" s="7">
        <f>F5340-K5340</f>
        <v/>
      </c>
      <c r="O5340" s="7">
        <f>G5340-L5340</f>
        <v/>
      </c>
      <c r="P5340" s="7">
        <f>H5340-M5340</f>
        <v/>
      </c>
      <c r="Q5340" s="7">
        <f>IF($I5340=1,(N5340-MAR1!$B$11)/MAR1!$D$11,(N5340-MAR1!$C$11)/MAR1!$E$11)</f>
        <v/>
      </c>
      <c r="R5340" s="7">
        <f>IF($I5340=1,(O5340-MAR1!$B$12)/MAR1!$D$12,(O5340-MAR1!$C$12)/MAR1!$E$12)</f>
        <v/>
      </c>
      <c r="S5340" s="7">
        <f>IF($I5340=1,(P5340-MAR1!$B$13)/MAR1!$D$13,(P5340-MAR1!$C$13)/MAR1!$E$13)</f>
        <v/>
      </c>
    </row>
    <row r="5341">
      <c r="A5341" s="5" t="n">
        <v>5340</v>
      </c>
      <c r="B5341" s="5" t="n">
        <v>15</v>
      </c>
      <c r="C5341" s="5" t="n">
        <v>230</v>
      </c>
      <c r="D5341" s="5" t="n">
        <v>8</v>
      </c>
      <c r="E5341" s="5" t="n">
        <v>6.7</v>
      </c>
      <c r="F5341" s="5" t="n">
        <v>29.5</v>
      </c>
      <c r="G5341" s="5" t="n">
        <v>23</v>
      </c>
      <c r="H5341" s="5" t="n">
        <v>10.79</v>
      </c>
      <c r="I5341" s="6">
        <f>IF(E5341&gt;=Markov!$B$3,1,0)</f>
        <v/>
      </c>
      <c r="J5341" s="6">
        <f>I5340</f>
        <v/>
      </c>
      <c r="K5341" s="7">
        <f>MAR1!$B$5+MAR1!$C$5*COS(2*PI()*$C5341/365)+MAR1!$D$5*SIN(2*PI()*$C5341/365)</f>
        <v/>
      </c>
      <c r="L5341" s="7">
        <f>MAR1!$B$6+MAR1!$C$6*COS(2*PI()*$C5341/365)+MAR1!$D$6*SIN(2*PI()*$C5341/365)</f>
        <v/>
      </c>
      <c r="M5341" s="7">
        <f>MAR1!$B$7+MAR1!$C$7*COS(2*PI()*$C5341/365)+MAR1!$D$7*SIN(2*PI()*$C5341/365)</f>
        <v/>
      </c>
      <c r="N5341" s="7">
        <f>F5341-K5341</f>
        <v/>
      </c>
      <c r="O5341" s="7">
        <f>G5341-L5341</f>
        <v/>
      </c>
      <c r="P5341" s="7">
        <f>H5341-M5341</f>
        <v/>
      </c>
      <c r="Q5341" s="7">
        <f>IF($I5341=1,(N5341-MAR1!$B$11)/MAR1!$D$11,(N5341-MAR1!$C$11)/MAR1!$E$11)</f>
        <v/>
      </c>
      <c r="R5341" s="7">
        <f>IF($I5341=1,(O5341-MAR1!$B$12)/MAR1!$D$12,(O5341-MAR1!$C$12)/MAR1!$E$12)</f>
        <v/>
      </c>
      <c r="S5341" s="7">
        <f>IF($I5341=1,(P5341-MAR1!$B$13)/MAR1!$D$13,(P5341-MAR1!$C$13)/MAR1!$E$13)</f>
        <v/>
      </c>
    </row>
    <row r="5342">
      <c r="A5342" s="5" t="n">
        <v>5341</v>
      </c>
      <c r="B5342" s="5" t="n">
        <v>15</v>
      </c>
      <c r="C5342" s="5" t="n">
        <v>231</v>
      </c>
      <c r="D5342" s="5" t="n">
        <v>8</v>
      </c>
      <c r="E5342" s="5" t="n">
        <v>0</v>
      </c>
      <c r="F5342" s="5" t="n">
        <v>32.4</v>
      </c>
      <c r="G5342" s="5" t="n">
        <v>23.1</v>
      </c>
      <c r="H5342" s="5" t="n">
        <v>17.35</v>
      </c>
      <c r="I5342" s="6">
        <f>IF(E5342&gt;=Markov!$B$3,1,0)</f>
        <v/>
      </c>
      <c r="J5342" s="6">
        <f>I5341</f>
        <v/>
      </c>
      <c r="K5342" s="7">
        <f>MAR1!$B$5+MAR1!$C$5*COS(2*PI()*$C5342/365)+MAR1!$D$5*SIN(2*PI()*$C5342/365)</f>
        <v/>
      </c>
      <c r="L5342" s="7">
        <f>MAR1!$B$6+MAR1!$C$6*COS(2*PI()*$C5342/365)+MAR1!$D$6*SIN(2*PI()*$C5342/365)</f>
        <v/>
      </c>
      <c r="M5342" s="7">
        <f>MAR1!$B$7+MAR1!$C$7*COS(2*PI()*$C5342/365)+MAR1!$D$7*SIN(2*PI()*$C5342/365)</f>
        <v/>
      </c>
      <c r="N5342" s="7">
        <f>F5342-K5342</f>
        <v/>
      </c>
      <c r="O5342" s="7">
        <f>G5342-L5342</f>
        <v/>
      </c>
      <c r="P5342" s="7">
        <f>H5342-M5342</f>
        <v/>
      </c>
      <c r="Q5342" s="7">
        <f>IF($I5342=1,(N5342-MAR1!$B$11)/MAR1!$D$11,(N5342-MAR1!$C$11)/MAR1!$E$11)</f>
        <v/>
      </c>
      <c r="R5342" s="7">
        <f>IF($I5342=1,(O5342-MAR1!$B$12)/MAR1!$D$12,(O5342-MAR1!$C$12)/MAR1!$E$12)</f>
        <v/>
      </c>
      <c r="S5342" s="7">
        <f>IF($I5342=1,(P5342-MAR1!$B$13)/MAR1!$D$13,(P5342-MAR1!$C$13)/MAR1!$E$13)</f>
        <v/>
      </c>
    </row>
    <row r="5343">
      <c r="A5343" s="5" t="n">
        <v>5342</v>
      </c>
      <c r="B5343" s="5" t="n">
        <v>15</v>
      </c>
      <c r="C5343" s="5" t="n">
        <v>232</v>
      </c>
      <c r="D5343" s="5" t="n">
        <v>8</v>
      </c>
      <c r="E5343" s="5" t="n">
        <v>0</v>
      </c>
      <c r="F5343" s="5" t="n">
        <v>31.6</v>
      </c>
      <c r="G5343" s="5" t="n">
        <v>23.7</v>
      </c>
      <c r="H5343" s="5" t="n">
        <v>19.15</v>
      </c>
      <c r="I5343" s="6">
        <f>IF(E5343&gt;=Markov!$B$3,1,0)</f>
        <v/>
      </c>
      <c r="J5343" s="6">
        <f>I5342</f>
        <v/>
      </c>
      <c r="K5343" s="7">
        <f>MAR1!$B$5+MAR1!$C$5*COS(2*PI()*$C5343/365)+MAR1!$D$5*SIN(2*PI()*$C5343/365)</f>
        <v/>
      </c>
      <c r="L5343" s="7">
        <f>MAR1!$B$6+MAR1!$C$6*COS(2*PI()*$C5343/365)+MAR1!$D$6*SIN(2*PI()*$C5343/365)</f>
        <v/>
      </c>
      <c r="M5343" s="7">
        <f>MAR1!$B$7+MAR1!$C$7*COS(2*PI()*$C5343/365)+MAR1!$D$7*SIN(2*PI()*$C5343/365)</f>
        <v/>
      </c>
      <c r="N5343" s="7">
        <f>F5343-K5343</f>
        <v/>
      </c>
      <c r="O5343" s="7">
        <f>G5343-L5343</f>
        <v/>
      </c>
      <c r="P5343" s="7">
        <f>H5343-M5343</f>
        <v/>
      </c>
      <c r="Q5343" s="7">
        <f>IF($I5343=1,(N5343-MAR1!$B$11)/MAR1!$D$11,(N5343-MAR1!$C$11)/MAR1!$E$11)</f>
        <v/>
      </c>
      <c r="R5343" s="7">
        <f>IF($I5343=1,(O5343-MAR1!$B$12)/MAR1!$D$12,(O5343-MAR1!$C$12)/MAR1!$E$12)</f>
        <v/>
      </c>
      <c r="S5343" s="7">
        <f>IF($I5343=1,(P5343-MAR1!$B$13)/MAR1!$D$13,(P5343-MAR1!$C$13)/MAR1!$E$13)</f>
        <v/>
      </c>
    </row>
    <row r="5344">
      <c r="A5344" s="5" t="n">
        <v>5343</v>
      </c>
      <c r="B5344" s="5" t="n">
        <v>15</v>
      </c>
      <c r="C5344" s="5" t="n">
        <v>233</v>
      </c>
      <c r="D5344" s="5" t="n">
        <v>8</v>
      </c>
      <c r="E5344" s="5" t="n">
        <v>0</v>
      </c>
      <c r="F5344" s="5" t="n">
        <v>30</v>
      </c>
      <c r="G5344" s="5" t="n">
        <v>23.8</v>
      </c>
      <c r="H5344" s="5" t="n">
        <v>17.2</v>
      </c>
      <c r="I5344" s="6">
        <f>IF(E5344&gt;=Markov!$B$3,1,0)</f>
        <v/>
      </c>
      <c r="J5344" s="6">
        <f>I5343</f>
        <v/>
      </c>
      <c r="K5344" s="7">
        <f>MAR1!$B$5+MAR1!$C$5*COS(2*PI()*$C5344/365)+MAR1!$D$5*SIN(2*PI()*$C5344/365)</f>
        <v/>
      </c>
      <c r="L5344" s="7">
        <f>MAR1!$B$6+MAR1!$C$6*COS(2*PI()*$C5344/365)+MAR1!$D$6*SIN(2*PI()*$C5344/365)</f>
        <v/>
      </c>
      <c r="M5344" s="7">
        <f>MAR1!$B$7+MAR1!$C$7*COS(2*PI()*$C5344/365)+MAR1!$D$7*SIN(2*PI()*$C5344/365)</f>
        <v/>
      </c>
      <c r="N5344" s="7">
        <f>F5344-K5344</f>
        <v/>
      </c>
      <c r="O5344" s="7">
        <f>G5344-L5344</f>
        <v/>
      </c>
      <c r="P5344" s="7">
        <f>H5344-M5344</f>
        <v/>
      </c>
      <c r="Q5344" s="7">
        <f>IF($I5344=1,(N5344-MAR1!$B$11)/MAR1!$D$11,(N5344-MAR1!$C$11)/MAR1!$E$11)</f>
        <v/>
      </c>
      <c r="R5344" s="7">
        <f>IF($I5344=1,(O5344-MAR1!$B$12)/MAR1!$D$12,(O5344-MAR1!$C$12)/MAR1!$E$12)</f>
        <v/>
      </c>
      <c r="S5344" s="7">
        <f>IF($I5344=1,(P5344-MAR1!$B$13)/MAR1!$D$13,(P5344-MAR1!$C$13)/MAR1!$E$13)</f>
        <v/>
      </c>
    </row>
    <row r="5345">
      <c r="A5345" s="5" t="n">
        <v>5344</v>
      </c>
      <c r="B5345" s="5" t="n">
        <v>15</v>
      </c>
      <c r="C5345" s="5" t="n">
        <v>234</v>
      </c>
      <c r="D5345" s="5" t="n">
        <v>8</v>
      </c>
      <c r="E5345" s="5" t="n">
        <v>0</v>
      </c>
      <c r="F5345" s="5" t="n">
        <v>30.4</v>
      </c>
      <c r="G5345" s="5" t="n">
        <v>25.1</v>
      </c>
      <c r="H5345" s="5" t="n">
        <v>10.72</v>
      </c>
      <c r="I5345" s="6">
        <f>IF(E5345&gt;=Markov!$B$3,1,0)</f>
        <v/>
      </c>
      <c r="J5345" s="6">
        <f>I5344</f>
        <v/>
      </c>
      <c r="K5345" s="7">
        <f>MAR1!$B$5+MAR1!$C$5*COS(2*PI()*$C5345/365)+MAR1!$D$5*SIN(2*PI()*$C5345/365)</f>
        <v/>
      </c>
      <c r="L5345" s="7">
        <f>MAR1!$B$6+MAR1!$C$6*COS(2*PI()*$C5345/365)+MAR1!$D$6*SIN(2*PI()*$C5345/365)</f>
        <v/>
      </c>
      <c r="M5345" s="7">
        <f>MAR1!$B$7+MAR1!$C$7*COS(2*PI()*$C5345/365)+MAR1!$D$7*SIN(2*PI()*$C5345/365)</f>
        <v/>
      </c>
      <c r="N5345" s="7">
        <f>F5345-K5345</f>
        <v/>
      </c>
      <c r="O5345" s="7">
        <f>G5345-L5345</f>
        <v/>
      </c>
      <c r="P5345" s="7">
        <f>H5345-M5345</f>
        <v/>
      </c>
      <c r="Q5345" s="7">
        <f>IF($I5345=1,(N5345-MAR1!$B$11)/MAR1!$D$11,(N5345-MAR1!$C$11)/MAR1!$E$11)</f>
        <v/>
      </c>
      <c r="R5345" s="7">
        <f>IF($I5345=1,(O5345-MAR1!$B$12)/MAR1!$D$12,(O5345-MAR1!$C$12)/MAR1!$E$12)</f>
        <v/>
      </c>
      <c r="S5345" s="7">
        <f>IF($I5345=1,(P5345-MAR1!$B$13)/MAR1!$D$13,(P5345-MAR1!$C$13)/MAR1!$E$13)</f>
        <v/>
      </c>
    </row>
    <row r="5346">
      <c r="A5346" s="5" t="n">
        <v>5345</v>
      </c>
      <c r="B5346" s="5" t="n">
        <v>15</v>
      </c>
      <c r="C5346" s="5" t="n">
        <v>235</v>
      </c>
      <c r="D5346" s="5" t="n">
        <v>8</v>
      </c>
      <c r="E5346" s="5" t="n">
        <v>0</v>
      </c>
      <c r="F5346" s="5" t="n">
        <v>31.9</v>
      </c>
      <c r="G5346" s="5" t="n">
        <v>24.6</v>
      </c>
      <c r="H5346" s="5" t="n">
        <v>14.16</v>
      </c>
      <c r="I5346" s="6">
        <f>IF(E5346&gt;=Markov!$B$3,1,0)</f>
        <v/>
      </c>
      <c r="J5346" s="6">
        <f>I5345</f>
        <v/>
      </c>
      <c r="K5346" s="7">
        <f>MAR1!$B$5+MAR1!$C$5*COS(2*PI()*$C5346/365)+MAR1!$D$5*SIN(2*PI()*$C5346/365)</f>
        <v/>
      </c>
      <c r="L5346" s="7">
        <f>MAR1!$B$6+MAR1!$C$6*COS(2*PI()*$C5346/365)+MAR1!$D$6*SIN(2*PI()*$C5346/365)</f>
        <v/>
      </c>
      <c r="M5346" s="7">
        <f>MAR1!$B$7+MAR1!$C$7*COS(2*PI()*$C5346/365)+MAR1!$D$7*SIN(2*PI()*$C5346/365)</f>
        <v/>
      </c>
      <c r="N5346" s="7">
        <f>F5346-K5346</f>
        <v/>
      </c>
      <c r="O5346" s="7">
        <f>G5346-L5346</f>
        <v/>
      </c>
      <c r="P5346" s="7">
        <f>H5346-M5346</f>
        <v/>
      </c>
      <c r="Q5346" s="7">
        <f>IF($I5346=1,(N5346-MAR1!$B$11)/MAR1!$D$11,(N5346-MAR1!$C$11)/MAR1!$E$11)</f>
        <v/>
      </c>
      <c r="R5346" s="7">
        <f>IF($I5346=1,(O5346-MAR1!$B$12)/MAR1!$D$12,(O5346-MAR1!$C$12)/MAR1!$E$12)</f>
        <v/>
      </c>
      <c r="S5346" s="7">
        <f>IF($I5346=1,(P5346-MAR1!$B$13)/MAR1!$D$13,(P5346-MAR1!$C$13)/MAR1!$E$13)</f>
        <v/>
      </c>
    </row>
    <row r="5347">
      <c r="A5347" s="5" t="n">
        <v>5346</v>
      </c>
      <c r="B5347" s="5" t="n">
        <v>15</v>
      </c>
      <c r="C5347" s="5" t="n">
        <v>236</v>
      </c>
      <c r="D5347" s="5" t="n">
        <v>8</v>
      </c>
      <c r="E5347" s="5" t="n">
        <v>1.7</v>
      </c>
      <c r="F5347" s="5" t="n">
        <v>26.6</v>
      </c>
      <c r="G5347" s="5" t="n">
        <v>22</v>
      </c>
      <c r="H5347" s="5" t="n">
        <v>8.960000000000001</v>
      </c>
      <c r="I5347" s="6">
        <f>IF(E5347&gt;=Markov!$B$3,1,0)</f>
        <v/>
      </c>
      <c r="J5347" s="6">
        <f>I5346</f>
        <v/>
      </c>
      <c r="K5347" s="7">
        <f>MAR1!$B$5+MAR1!$C$5*COS(2*PI()*$C5347/365)+MAR1!$D$5*SIN(2*PI()*$C5347/365)</f>
        <v/>
      </c>
      <c r="L5347" s="7">
        <f>MAR1!$B$6+MAR1!$C$6*COS(2*PI()*$C5347/365)+MAR1!$D$6*SIN(2*PI()*$C5347/365)</f>
        <v/>
      </c>
      <c r="M5347" s="7">
        <f>MAR1!$B$7+MAR1!$C$7*COS(2*PI()*$C5347/365)+MAR1!$D$7*SIN(2*PI()*$C5347/365)</f>
        <v/>
      </c>
      <c r="N5347" s="7">
        <f>F5347-K5347</f>
        <v/>
      </c>
      <c r="O5347" s="7">
        <f>G5347-L5347</f>
        <v/>
      </c>
      <c r="P5347" s="7">
        <f>H5347-M5347</f>
        <v/>
      </c>
      <c r="Q5347" s="7">
        <f>IF($I5347=1,(N5347-MAR1!$B$11)/MAR1!$D$11,(N5347-MAR1!$C$11)/MAR1!$E$11)</f>
        <v/>
      </c>
      <c r="R5347" s="7">
        <f>IF($I5347=1,(O5347-MAR1!$B$12)/MAR1!$D$12,(O5347-MAR1!$C$12)/MAR1!$E$12)</f>
        <v/>
      </c>
      <c r="S5347" s="7">
        <f>IF($I5347=1,(P5347-MAR1!$B$13)/MAR1!$D$13,(P5347-MAR1!$C$13)/MAR1!$E$13)</f>
        <v/>
      </c>
    </row>
    <row r="5348">
      <c r="A5348" s="5" t="n">
        <v>5347</v>
      </c>
      <c r="B5348" s="5" t="n">
        <v>15</v>
      </c>
      <c r="C5348" s="5" t="n">
        <v>237</v>
      </c>
      <c r="D5348" s="5" t="n">
        <v>8</v>
      </c>
      <c r="E5348" s="5" t="n">
        <v>0</v>
      </c>
      <c r="F5348" s="5" t="n">
        <v>31</v>
      </c>
      <c r="G5348" s="5" t="n">
        <v>22.6</v>
      </c>
      <c r="H5348" s="5" t="n">
        <v>16.38</v>
      </c>
      <c r="I5348" s="6">
        <f>IF(E5348&gt;=Markov!$B$3,1,0)</f>
        <v/>
      </c>
      <c r="J5348" s="6">
        <f>I5347</f>
        <v/>
      </c>
      <c r="K5348" s="7">
        <f>MAR1!$B$5+MAR1!$C$5*COS(2*PI()*$C5348/365)+MAR1!$D$5*SIN(2*PI()*$C5348/365)</f>
        <v/>
      </c>
      <c r="L5348" s="7">
        <f>MAR1!$B$6+MAR1!$C$6*COS(2*PI()*$C5348/365)+MAR1!$D$6*SIN(2*PI()*$C5348/365)</f>
        <v/>
      </c>
      <c r="M5348" s="7">
        <f>MAR1!$B$7+MAR1!$C$7*COS(2*PI()*$C5348/365)+MAR1!$D$7*SIN(2*PI()*$C5348/365)</f>
        <v/>
      </c>
      <c r="N5348" s="7">
        <f>F5348-K5348</f>
        <v/>
      </c>
      <c r="O5348" s="7">
        <f>G5348-L5348</f>
        <v/>
      </c>
      <c r="P5348" s="7">
        <f>H5348-M5348</f>
        <v/>
      </c>
      <c r="Q5348" s="7">
        <f>IF($I5348=1,(N5348-MAR1!$B$11)/MAR1!$D$11,(N5348-MAR1!$C$11)/MAR1!$E$11)</f>
        <v/>
      </c>
      <c r="R5348" s="7">
        <f>IF($I5348=1,(O5348-MAR1!$B$12)/MAR1!$D$12,(O5348-MAR1!$C$12)/MAR1!$E$12)</f>
        <v/>
      </c>
      <c r="S5348" s="7">
        <f>IF($I5348=1,(P5348-MAR1!$B$13)/MAR1!$D$13,(P5348-MAR1!$C$13)/MAR1!$E$13)</f>
        <v/>
      </c>
    </row>
    <row r="5349">
      <c r="A5349" s="5" t="n">
        <v>5348</v>
      </c>
      <c r="B5349" s="5" t="n">
        <v>15</v>
      </c>
      <c r="C5349" s="5" t="n">
        <v>238</v>
      </c>
      <c r="D5349" s="5" t="n">
        <v>8</v>
      </c>
      <c r="E5349" s="5" t="n">
        <v>2.6</v>
      </c>
      <c r="F5349" s="5" t="n">
        <v>28.9</v>
      </c>
      <c r="G5349" s="5" t="n">
        <v>23.2</v>
      </c>
      <c r="H5349" s="5" t="n">
        <v>14.28</v>
      </c>
      <c r="I5349" s="6">
        <f>IF(E5349&gt;=Markov!$B$3,1,0)</f>
        <v/>
      </c>
      <c r="J5349" s="6">
        <f>I5348</f>
        <v/>
      </c>
      <c r="K5349" s="7">
        <f>MAR1!$B$5+MAR1!$C$5*COS(2*PI()*$C5349/365)+MAR1!$D$5*SIN(2*PI()*$C5349/365)</f>
        <v/>
      </c>
      <c r="L5349" s="7">
        <f>MAR1!$B$6+MAR1!$C$6*COS(2*PI()*$C5349/365)+MAR1!$D$6*SIN(2*PI()*$C5349/365)</f>
        <v/>
      </c>
      <c r="M5349" s="7">
        <f>MAR1!$B$7+MAR1!$C$7*COS(2*PI()*$C5349/365)+MAR1!$D$7*SIN(2*PI()*$C5349/365)</f>
        <v/>
      </c>
      <c r="N5349" s="7">
        <f>F5349-K5349</f>
        <v/>
      </c>
      <c r="O5349" s="7">
        <f>G5349-L5349</f>
        <v/>
      </c>
      <c r="P5349" s="7">
        <f>H5349-M5349</f>
        <v/>
      </c>
      <c r="Q5349" s="7">
        <f>IF($I5349=1,(N5349-MAR1!$B$11)/MAR1!$D$11,(N5349-MAR1!$C$11)/MAR1!$E$11)</f>
        <v/>
      </c>
      <c r="R5349" s="7">
        <f>IF($I5349=1,(O5349-MAR1!$B$12)/MAR1!$D$12,(O5349-MAR1!$C$12)/MAR1!$E$12)</f>
        <v/>
      </c>
      <c r="S5349" s="7">
        <f>IF($I5349=1,(P5349-MAR1!$B$13)/MAR1!$D$13,(P5349-MAR1!$C$13)/MAR1!$E$13)</f>
        <v/>
      </c>
    </row>
    <row r="5350">
      <c r="A5350" s="5" t="n">
        <v>5349</v>
      </c>
      <c r="B5350" s="5" t="n">
        <v>15</v>
      </c>
      <c r="C5350" s="5" t="n">
        <v>239</v>
      </c>
      <c r="D5350" s="5" t="n">
        <v>8</v>
      </c>
      <c r="E5350" s="5" t="n">
        <v>0</v>
      </c>
      <c r="F5350" s="5" t="n">
        <v>30.1</v>
      </c>
      <c r="G5350" s="5" t="n">
        <v>24.1</v>
      </c>
      <c r="H5350" s="5" t="n">
        <v>13.97</v>
      </c>
      <c r="I5350" s="6">
        <f>IF(E5350&gt;=Markov!$B$3,1,0)</f>
        <v/>
      </c>
      <c r="J5350" s="6">
        <f>I5349</f>
        <v/>
      </c>
      <c r="K5350" s="7">
        <f>MAR1!$B$5+MAR1!$C$5*COS(2*PI()*$C5350/365)+MAR1!$D$5*SIN(2*PI()*$C5350/365)</f>
        <v/>
      </c>
      <c r="L5350" s="7">
        <f>MAR1!$B$6+MAR1!$C$6*COS(2*PI()*$C5350/365)+MAR1!$D$6*SIN(2*PI()*$C5350/365)</f>
        <v/>
      </c>
      <c r="M5350" s="7">
        <f>MAR1!$B$7+MAR1!$C$7*COS(2*PI()*$C5350/365)+MAR1!$D$7*SIN(2*PI()*$C5350/365)</f>
        <v/>
      </c>
      <c r="N5350" s="7">
        <f>F5350-K5350</f>
        <v/>
      </c>
      <c r="O5350" s="7">
        <f>G5350-L5350</f>
        <v/>
      </c>
      <c r="P5350" s="7">
        <f>H5350-M5350</f>
        <v/>
      </c>
      <c r="Q5350" s="7">
        <f>IF($I5350=1,(N5350-MAR1!$B$11)/MAR1!$D$11,(N5350-MAR1!$C$11)/MAR1!$E$11)</f>
        <v/>
      </c>
      <c r="R5350" s="7">
        <f>IF($I5350=1,(O5350-MAR1!$B$12)/MAR1!$D$12,(O5350-MAR1!$C$12)/MAR1!$E$12)</f>
        <v/>
      </c>
      <c r="S5350" s="7">
        <f>IF($I5350=1,(P5350-MAR1!$B$13)/MAR1!$D$13,(P5350-MAR1!$C$13)/MAR1!$E$13)</f>
        <v/>
      </c>
    </row>
    <row r="5351">
      <c r="A5351" s="5" t="n">
        <v>5350</v>
      </c>
      <c r="B5351" s="5" t="n">
        <v>15</v>
      </c>
      <c r="C5351" s="5" t="n">
        <v>240</v>
      </c>
      <c r="D5351" s="5" t="n">
        <v>8</v>
      </c>
      <c r="E5351" s="5" t="n">
        <v>0</v>
      </c>
      <c r="F5351" s="5" t="n">
        <v>29.6</v>
      </c>
      <c r="G5351" s="5" t="n">
        <v>23.2</v>
      </c>
      <c r="H5351" s="5" t="n">
        <v>22.03</v>
      </c>
      <c r="I5351" s="6">
        <f>IF(E5351&gt;=Markov!$B$3,1,0)</f>
        <v/>
      </c>
      <c r="J5351" s="6">
        <f>I5350</f>
        <v/>
      </c>
      <c r="K5351" s="7">
        <f>MAR1!$B$5+MAR1!$C$5*COS(2*PI()*$C5351/365)+MAR1!$D$5*SIN(2*PI()*$C5351/365)</f>
        <v/>
      </c>
      <c r="L5351" s="7">
        <f>MAR1!$B$6+MAR1!$C$6*COS(2*PI()*$C5351/365)+MAR1!$D$6*SIN(2*PI()*$C5351/365)</f>
        <v/>
      </c>
      <c r="M5351" s="7">
        <f>MAR1!$B$7+MAR1!$C$7*COS(2*PI()*$C5351/365)+MAR1!$D$7*SIN(2*PI()*$C5351/365)</f>
        <v/>
      </c>
      <c r="N5351" s="7">
        <f>F5351-K5351</f>
        <v/>
      </c>
      <c r="O5351" s="7">
        <f>G5351-L5351</f>
        <v/>
      </c>
      <c r="P5351" s="7">
        <f>H5351-M5351</f>
        <v/>
      </c>
      <c r="Q5351" s="7">
        <f>IF($I5351=1,(N5351-MAR1!$B$11)/MAR1!$D$11,(N5351-MAR1!$C$11)/MAR1!$E$11)</f>
        <v/>
      </c>
      <c r="R5351" s="7">
        <f>IF($I5351=1,(O5351-MAR1!$B$12)/MAR1!$D$12,(O5351-MAR1!$C$12)/MAR1!$E$12)</f>
        <v/>
      </c>
      <c r="S5351" s="7">
        <f>IF($I5351=1,(P5351-MAR1!$B$13)/MAR1!$D$13,(P5351-MAR1!$C$13)/MAR1!$E$13)</f>
        <v/>
      </c>
    </row>
    <row r="5352">
      <c r="A5352" s="5" t="n">
        <v>5351</v>
      </c>
      <c r="B5352" s="5" t="n">
        <v>15</v>
      </c>
      <c r="C5352" s="5" t="n">
        <v>241</v>
      </c>
      <c r="D5352" s="5" t="n">
        <v>8</v>
      </c>
      <c r="E5352" s="5" t="n">
        <v>0</v>
      </c>
      <c r="F5352" s="5" t="n">
        <v>32.9</v>
      </c>
      <c r="G5352" s="5" t="n">
        <v>26.8</v>
      </c>
      <c r="H5352" s="5" t="n">
        <v>19.4</v>
      </c>
      <c r="I5352" s="6">
        <f>IF(E5352&gt;=Markov!$B$3,1,0)</f>
        <v/>
      </c>
      <c r="J5352" s="6">
        <f>I5351</f>
        <v/>
      </c>
      <c r="K5352" s="7">
        <f>MAR1!$B$5+MAR1!$C$5*COS(2*PI()*$C5352/365)+MAR1!$D$5*SIN(2*PI()*$C5352/365)</f>
        <v/>
      </c>
      <c r="L5352" s="7">
        <f>MAR1!$B$6+MAR1!$C$6*COS(2*PI()*$C5352/365)+MAR1!$D$6*SIN(2*PI()*$C5352/365)</f>
        <v/>
      </c>
      <c r="M5352" s="7">
        <f>MAR1!$B$7+MAR1!$C$7*COS(2*PI()*$C5352/365)+MAR1!$D$7*SIN(2*PI()*$C5352/365)</f>
        <v/>
      </c>
      <c r="N5352" s="7">
        <f>F5352-K5352</f>
        <v/>
      </c>
      <c r="O5352" s="7">
        <f>G5352-L5352</f>
        <v/>
      </c>
      <c r="P5352" s="7">
        <f>H5352-M5352</f>
        <v/>
      </c>
      <c r="Q5352" s="7">
        <f>IF($I5352=1,(N5352-MAR1!$B$11)/MAR1!$D$11,(N5352-MAR1!$C$11)/MAR1!$E$11)</f>
        <v/>
      </c>
      <c r="R5352" s="7">
        <f>IF($I5352=1,(O5352-MAR1!$B$12)/MAR1!$D$12,(O5352-MAR1!$C$12)/MAR1!$E$12)</f>
        <v/>
      </c>
      <c r="S5352" s="7">
        <f>IF($I5352=1,(P5352-MAR1!$B$13)/MAR1!$D$13,(P5352-MAR1!$C$13)/MAR1!$E$13)</f>
        <v/>
      </c>
    </row>
    <row r="5353">
      <c r="A5353" s="5" t="n">
        <v>5352</v>
      </c>
      <c r="B5353" s="5" t="n">
        <v>15</v>
      </c>
      <c r="C5353" s="5" t="n">
        <v>242</v>
      </c>
      <c r="D5353" s="5" t="n">
        <v>8</v>
      </c>
      <c r="E5353" s="5" t="n">
        <v>2.6</v>
      </c>
      <c r="F5353" s="5" t="n">
        <v>29.5</v>
      </c>
      <c r="G5353" s="5" t="n">
        <v>23.3</v>
      </c>
      <c r="H5353" s="5" t="n">
        <v>13.2</v>
      </c>
      <c r="I5353" s="6">
        <f>IF(E5353&gt;=Markov!$B$3,1,0)</f>
        <v/>
      </c>
      <c r="J5353" s="6">
        <f>I5352</f>
        <v/>
      </c>
      <c r="K5353" s="7">
        <f>MAR1!$B$5+MAR1!$C$5*COS(2*PI()*$C5353/365)+MAR1!$D$5*SIN(2*PI()*$C5353/365)</f>
        <v/>
      </c>
      <c r="L5353" s="7">
        <f>MAR1!$B$6+MAR1!$C$6*COS(2*PI()*$C5353/365)+MAR1!$D$6*SIN(2*PI()*$C5353/365)</f>
        <v/>
      </c>
      <c r="M5353" s="7">
        <f>MAR1!$B$7+MAR1!$C$7*COS(2*PI()*$C5353/365)+MAR1!$D$7*SIN(2*PI()*$C5353/365)</f>
        <v/>
      </c>
      <c r="N5353" s="7">
        <f>F5353-K5353</f>
        <v/>
      </c>
      <c r="O5353" s="7">
        <f>G5353-L5353</f>
        <v/>
      </c>
      <c r="P5353" s="7">
        <f>H5353-M5353</f>
        <v/>
      </c>
      <c r="Q5353" s="7">
        <f>IF($I5353=1,(N5353-MAR1!$B$11)/MAR1!$D$11,(N5353-MAR1!$C$11)/MAR1!$E$11)</f>
        <v/>
      </c>
      <c r="R5353" s="7">
        <f>IF($I5353=1,(O5353-MAR1!$B$12)/MAR1!$D$12,(O5353-MAR1!$C$12)/MAR1!$E$12)</f>
        <v/>
      </c>
      <c r="S5353" s="7">
        <f>IF($I5353=1,(P5353-MAR1!$B$13)/MAR1!$D$13,(P5353-MAR1!$C$13)/MAR1!$E$13)</f>
        <v/>
      </c>
    </row>
    <row r="5354">
      <c r="A5354" s="5" t="n">
        <v>5353</v>
      </c>
      <c r="B5354" s="5" t="n">
        <v>15</v>
      </c>
      <c r="C5354" s="5" t="n">
        <v>243</v>
      </c>
      <c r="D5354" s="5" t="n">
        <v>8</v>
      </c>
      <c r="E5354" s="5" t="n">
        <v>0</v>
      </c>
      <c r="F5354" s="5" t="n">
        <v>34.1</v>
      </c>
      <c r="G5354" s="5" t="n">
        <v>24.2</v>
      </c>
      <c r="H5354" s="5" t="n">
        <v>23.35</v>
      </c>
      <c r="I5354" s="6">
        <f>IF(E5354&gt;=Markov!$B$3,1,0)</f>
        <v/>
      </c>
      <c r="J5354" s="6">
        <f>I5353</f>
        <v/>
      </c>
      <c r="K5354" s="7">
        <f>MAR1!$B$5+MAR1!$C$5*COS(2*PI()*$C5354/365)+MAR1!$D$5*SIN(2*PI()*$C5354/365)</f>
        <v/>
      </c>
      <c r="L5354" s="7">
        <f>MAR1!$B$6+MAR1!$C$6*COS(2*PI()*$C5354/365)+MAR1!$D$6*SIN(2*PI()*$C5354/365)</f>
        <v/>
      </c>
      <c r="M5354" s="7">
        <f>MAR1!$B$7+MAR1!$C$7*COS(2*PI()*$C5354/365)+MAR1!$D$7*SIN(2*PI()*$C5354/365)</f>
        <v/>
      </c>
      <c r="N5354" s="7">
        <f>F5354-K5354</f>
        <v/>
      </c>
      <c r="O5354" s="7">
        <f>G5354-L5354</f>
        <v/>
      </c>
      <c r="P5354" s="7">
        <f>H5354-M5354</f>
        <v/>
      </c>
      <c r="Q5354" s="7">
        <f>IF($I5354=1,(N5354-MAR1!$B$11)/MAR1!$D$11,(N5354-MAR1!$C$11)/MAR1!$E$11)</f>
        <v/>
      </c>
      <c r="R5354" s="7">
        <f>IF($I5354=1,(O5354-MAR1!$B$12)/MAR1!$D$12,(O5354-MAR1!$C$12)/MAR1!$E$12)</f>
        <v/>
      </c>
      <c r="S5354" s="7">
        <f>IF($I5354=1,(P5354-MAR1!$B$13)/MAR1!$D$13,(P5354-MAR1!$C$13)/MAR1!$E$13)</f>
        <v/>
      </c>
    </row>
    <row r="5355">
      <c r="A5355" s="5" t="n">
        <v>5354</v>
      </c>
      <c r="B5355" s="5" t="n">
        <v>15</v>
      </c>
      <c r="C5355" s="5" t="n">
        <v>244</v>
      </c>
      <c r="D5355" s="5" t="n">
        <v>9</v>
      </c>
      <c r="E5355" s="5" t="n">
        <v>0</v>
      </c>
      <c r="F5355" s="5" t="n">
        <v>32.3</v>
      </c>
      <c r="G5355" s="5" t="n">
        <v>24.7</v>
      </c>
      <c r="H5355" s="5" t="n">
        <v>20.26</v>
      </c>
      <c r="I5355" s="6">
        <f>IF(E5355&gt;=Markov!$B$3,1,0)</f>
        <v/>
      </c>
      <c r="J5355" s="6">
        <f>I5354</f>
        <v/>
      </c>
      <c r="K5355" s="7">
        <f>MAR1!$B$5+MAR1!$C$5*COS(2*PI()*$C5355/365)+MAR1!$D$5*SIN(2*PI()*$C5355/365)</f>
        <v/>
      </c>
      <c r="L5355" s="7">
        <f>MAR1!$B$6+MAR1!$C$6*COS(2*PI()*$C5355/365)+MAR1!$D$6*SIN(2*PI()*$C5355/365)</f>
        <v/>
      </c>
      <c r="M5355" s="7">
        <f>MAR1!$B$7+MAR1!$C$7*COS(2*PI()*$C5355/365)+MAR1!$D$7*SIN(2*PI()*$C5355/365)</f>
        <v/>
      </c>
      <c r="N5355" s="7">
        <f>F5355-K5355</f>
        <v/>
      </c>
      <c r="O5355" s="7">
        <f>G5355-L5355</f>
        <v/>
      </c>
      <c r="P5355" s="7">
        <f>H5355-M5355</f>
        <v/>
      </c>
      <c r="Q5355" s="7">
        <f>IF($I5355=1,(N5355-MAR1!$B$11)/MAR1!$D$11,(N5355-MAR1!$C$11)/MAR1!$E$11)</f>
        <v/>
      </c>
      <c r="R5355" s="7">
        <f>IF($I5355=1,(O5355-MAR1!$B$12)/MAR1!$D$12,(O5355-MAR1!$C$12)/MAR1!$E$12)</f>
        <v/>
      </c>
      <c r="S5355" s="7">
        <f>IF($I5355=1,(P5355-MAR1!$B$13)/MAR1!$D$13,(P5355-MAR1!$C$13)/MAR1!$E$13)</f>
        <v/>
      </c>
    </row>
    <row r="5356">
      <c r="A5356" s="5" t="n">
        <v>5355</v>
      </c>
      <c r="B5356" s="5" t="n">
        <v>15</v>
      </c>
      <c r="C5356" s="5" t="n">
        <v>245</v>
      </c>
      <c r="D5356" s="5" t="n">
        <v>9</v>
      </c>
      <c r="E5356" s="5" t="n">
        <v>0</v>
      </c>
      <c r="F5356" s="5" t="n">
        <v>33.2</v>
      </c>
      <c r="G5356" s="5" t="n">
        <v>24</v>
      </c>
      <c r="H5356" s="5" t="n">
        <v>20.08</v>
      </c>
      <c r="I5356" s="6">
        <f>IF(E5356&gt;=Markov!$B$3,1,0)</f>
        <v/>
      </c>
      <c r="J5356" s="6">
        <f>I5355</f>
        <v/>
      </c>
      <c r="K5356" s="7">
        <f>MAR1!$B$5+MAR1!$C$5*COS(2*PI()*$C5356/365)+MAR1!$D$5*SIN(2*PI()*$C5356/365)</f>
        <v/>
      </c>
      <c r="L5356" s="7">
        <f>MAR1!$B$6+MAR1!$C$6*COS(2*PI()*$C5356/365)+MAR1!$D$6*SIN(2*PI()*$C5356/365)</f>
        <v/>
      </c>
      <c r="M5356" s="7">
        <f>MAR1!$B$7+MAR1!$C$7*COS(2*PI()*$C5356/365)+MAR1!$D$7*SIN(2*PI()*$C5356/365)</f>
        <v/>
      </c>
      <c r="N5356" s="7">
        <f>F5356-K5356</f>
        <v/>
      </c>
      <c r="O5356" s="7">
        <f>G5356-L5356</f>
        <v/>
      </c>
      <c r="P5356" s="7">
        <f>H5356-M5356</f>
        <v/>
      </c>
      <c r="Q5356" s="7">
        <f>IF($I5356=1,(N5356-MAR1!$B$11)/MAR1!$D$11,(N5356-MAR1!$C$11)/MAR1!$E$11)</f>
        <v/>
      </c>
      <c r="R5356" s="7">
        <f>IF($I5356=1,(O5356-MAR1!$B$12)/MAR1!$D$12,(O5356-MAR1!$C$12)/MAR1!$E$12)</f>
        <v/>
      </c>
      <c r="S5356" s="7">
        <f>IF($I5356=1,(P5356-MAR1!$B$13)/MAR1!$D$13,(P5356-MAR1!$C$13)/MAR1!$E$13)</f>
        <v/>
      </c>
    </row>
    <row r="5357">
      <c r="A5357" s="5" t="n">
        <v>5356</v>
      </c>
      <c r="B5357" s="5" t="n">
        <v>15</v>
      </c>
      <c r="C5357" s="5" t="n">
        <v>246</v>
      </c>
      <c r="D5357" s="5" t="n">
        <v>9</v>
      </c>
      <c r="E5357" s="5" t="n">
        <v>0</v>
      </c>
      <c r="F5357" s="5" t="n">
        <v>32.5</v>
      </c>
      <c r="G5357" s="5" t="n">
        <v>24.3</v>
      </c>
      <c r="H5357" s="5" t="n">
        <v>19.76</v>
      </c>
      <c r="I5357" s="6">
        <f>IF(E5357&gt;=Markov!$B$3,1,0)</f>
        <v/>
      </c>
      <c r="J5357" s="6">
        <f>I5356</f>
        <v/>
      </c>
      <c r="K5357" s="7">
        <f>MAR1!$B$5+MAR1!$C$5*COS(2*PI()*$C5357/365)+MAR1!$D$5*SIN(2*PI()*$C5357/365)</f>
        <v/>
      </c>
      <c r="L5357" s="7">
        <f>MAR1!$B$6+MAR1!$C$6*COS(2*PI()*$C5357/365)+MAR1!$D$6*SIN(2*PI()*$C5357/365)</f>
        <v/>
      </c>
      <c r="M5357" s="7">
        <f>MAR1!$B$7+MAR1!$C$7*COS(2*PI()*$C5357/365)+MAR1!$D$7*SIN(2*PI()*$C5357/365)</f>
        <v/>
      </c>
      <c r="N5357" s="7">
        <f>F5357-K5357</f>
        <v/>
      </c>
      <c r="O5357" s="7">
        <f>G5357-L5357</f>
        <v/>
      </c>
      <c r="P5357" s="7">
        <f>H5357-M5357</f>
        <v/>
      </c>
      <c r="Q5357" s="7">
        <f>IF($I5357=1,(N5357-MAR1!$B$11)/MAR1!$D$11,(N5357-MAR1!$C$11)/MAR1!$E$11)</f>
        <v/>
      </c>
      <c r="R5357" s="7">
        <f>IF($I5357=1,(O5357-MAR1!$B$12)/MAR1!$D$12,(O5357-MAR1!$C$12)/MAR1!$E$12)</f>
        <v/>
      </c>
      <c r="S5357" s="7">
        <f>IF($I5357=1,(P5357-MAR1!$B$13)/MAR1!$D$13,(P5357-MAR1!$C$13)/MAR1!$E$13)</f>
        <v/>
      </c>
    </row>
    <row r="5358">
      <c r="A5358" s="5" t="n">
        <v>5357</v>
      </c>
      <c r="B5358" s="5" t="n">
        <v>15</v>
      </c>
      <c r="C5358" s="5" t="n">
        <v>247</v>
      </c>
      <c r="D5358" s="5" t="n">
        <v>9</v>
      </c>
      <c r="E5358" s="5" t="n">
        <v>0</v>
      </c>
      <c r="F5358" s="5" t="n">
        <v>33.6</v>
      </c>
      <c r="G5358" s="5" t="n">
        <v>23.7</v>
      </c>
      <c r="H5358" s="5" t="n">
        <v>14.4</v>
      </c>
      <c r="I5358" s="6">
        <f>IF(E5358&gt;=Markov!$B$3,1,0)</f>
        <v/>
      </c>
      <c r="J5358" s="6">
        <f>I5357</f>
        <v/>
      </c>
      <c r="K5358" s="7">
        <f>MAR1!$B$5+MAR1!$C$5*COS(2*PI()*$C5358/365)+MAR1!$D$5*SIN(2*PI()*$C5358/365)</f>
        <v/>
      </c>
      <c r="L5358" s="7">
        <f>MAR1!$B$6+MAR1!$C$6*COS(2*PI()*$C5358/365)+MAR1!$D$6*SIN(2*PI()*$C5358/365)</f>
        <v/>
      </c>
      <c r="M5358" s="7">
        <f>MAR1!$B$7+MAR1!$C$7*COS(2*PI()*$C5358/365)+MAR1!$D$7*SIN(2*PI()*$C5358/365)</f>
        <v/>
      </c>
      <c r="N5358" s="7">
        <f>F5358-K5358</f>
        <v/>
      </c>
      <c r="O5358" s="7">
        <f>G5358-L5358</f>
        <v/>
      </c>
      <c r="P5358" s="7">
        <f>H5358-M5358</f>
        <v/>
      </c>
      <c r="Q5358" s="7">
        <f>IF($I5358=1,(N5358-MAR1!$B$11)/MAR1!$D$11,(N5358-MAR1!$C$11)/MAR1!$E$11)</f>
        <v/>
      </c>
      <c r="R5358" s="7">
        <f>IF($I5358=1,(O5358-MAR1!$B$12)/MAR1!$D$12,(O5358-MAR1!$C$12)/MAR1!$E$12)</f>
        <v/>
      </c>
      <c r="S5358" s="7">
        <f>IF($I5358=1,(P5358-MAR1!$B$13)/MAR1!$D$13,(P5358-MAR1!$C$13)/MAR1!$E$13)</f>
        <v/>
      </c>
    </row>
    <row r="5359">
      <c r="A5359" s="5" t="n">
        <v>5358</v>
      </c>
      <c r="B5359" s="5" t="n">
        <v>15</v>
      </c>
      <c r="C5359" s="5" t="n">
        <v>248</v>
      </c>
      <c r="D5359" s="5" t="n">
        <v>9</v>
      </c>
      <c r="E5359" s="5" t="n">
        <v>1</v>
      </c>
      <c r="F5359" s="5" t="n">
        <v>29.9</v>
      </c>
      <c r="G5359" s="5" t="n">
        <v>22.1</v>
      </c>
      <c r="H5359" s="5" t="n">
        <v>16.17</v>
      </c>
      <c r="I5359" s="6">
        <f>IF(E5359&gt;=Markov!$B$3,1,0)</f>
        <v/>
      </c>
      <c r="J5359" s="6">
        <f>I5358</f>
        <v/>
      </c>
      <c r="K5359" s="7">
        <f>MAR1!$B$5+MAR1!$C$5*COS(2*PI()*$C5359/365)+MAR1!$D$5*SIN(2*PI()*$C5359/365)</f>
        <v/>
      </c>
      <c r="L5359" s="7">
        <f>MAR1!$B$6+MAR1!$C$6*COS(2*PI()*$C5359/365)+MAR1!$D$6*SIN(2*PI()*$C5359/365)</f>
        <v/>
      </c>
      <c r="M5359" s="7">
        <f>MAR1!$B$7+MAR1!$C$7*COS(2*PI()*$C5359/365)+MAR1!$D$7*SIN(2*PI()*$C5359/365)</f>
        <v/>
      </c>
      <c r="N5359" s="7">
        <f>F5359-K5359</f>
        <v/>
      </c>
      <c r="O5359" s="7">
        <f>G5359-L5359</f>
        <v/>
      </c>
      <c r="P5359" s="7">
        <f>H5359-M5359</f>
        <v/>
      </c>
      <c r="Q5359" s="7">
        <f>IF($I5359=1,(N5359-MAR1!$B$11)/MAR1!$D$11,(N5359-MAR1!$C$11)/MAR1!$E$11)</f>
        <v/>
      </c>
      <c r="R5359" s="7">
        <f>IF($I5359=1,(O5359-MAR1!$B$12)/MAR1!$D$12,(O5359-MAR1!$C$12)/MAR1!$E$12)</f>
        <v/>
      </c>
      <c r="S5359" s="7">
        <f>IF($I5359=1,(P5359-MAR1!$B$13)/MAR1!$D$13,(P5359-MAR1!$C$13)/MAR1!$E$13)</f>
        <v/>
      </c>
    </row>
    <row r="5360">
      <c r="A5360" s="5" t="n">
        <v>5359</v>
      </c>
      <c r="B5360" s="5" t="n">
        <v>15</v>
      </c>
      <c r="C5360" s="5" t="n">
        <v>249</v>
      </c>
      <c r="D5360" s="5" t="n">
        <v>9</v>
      </c>
      <c r="E5360" s="5" t="n">
        <v>7.8</v>
      </c>
      <c r="F5360" s="5" t="n">
        <v>30</v>
      </c>
      <c r="G5360" s="5" t="n">
        <v>22.7</v>
      </c>
      <c r="H5360" s="5" t="n">
        <v>10.26</v>
      </c>
      <c r="I5360" s="6">
        <f>IF(E5360&gt;=Markov!$B$3,1,0)</f>
        <v/>
      </c>
      <c r="J5360" s="6">
        <f>I5359</f>
        <v/>
      </c>
      <c r="K5360" s="7">
        <f>MAR1!$B$5+MAR1!$C$5*COS(2*PI()*$C5360/365)+MAR1!$D$5*SIN(2*PI()*$C5360/365)</f>
        <v/>
      </c>
      <c r="L5360" s="7">
        <f>MAR1!$B$6+MAR1!$C$6*COS(2*PI()*$C5360/365)+MAR1!$D$6*SIN(2*PI()*$C5360/365)</f>
        <v/>
      </c>
      <c r="M5360" s="7">
        <f>MAR1!$B$7+MAR1!$C$7*COS(2*PI()*$C5360/365)+MAR1!$D$7*SIN(2*PI()*$C5360/365)</f>
        <v/>
      </c>
      <c r="N5360" s="7">
        <f>F5360-K5360</f>
        <v/>
      </c>
      <c r="O5360" s="7">
        <f>G5360-L5360</f>
        <v/>
      </c>
      <c r="P5360" s="7">
        <f>H5360-M5360</f>
        <v/>
      </c>
      <c r="Q5360" s="7">
        <f>IF($I5360=1,(N5360-MAR1!$B$11)/MAR1!$D$11,(N5360-MAR1!$C$11)/MAR1!$E$11)</f>
        <v/>
      </c>
      <c r="R5360" s="7">
        <f>IF($I5360=1,(O5360-MAR1!$B$12)/MAR1!$D$12,(O5360-MAR1!$C$12)/MAR1!$E$12)</f>
        <v/>
      </c>
      <c r="S5360" s="7">
        <f>IF($I5360=1,(P5360-MAR1!$B$13)/MAR1!$D$13,(P5360-MAR1!$C$13)/MAR1!$E$13)</f>
        <v/>
      </c>
    </row>
    <row r="5361">
      <c r="A5361" s="5" t="n">
        <v>5360</v>
      </c>
      <c r="B5361" s="5" t="n">
        <v>15</v>
      </c>
      <c r="C5361" s="5" t="n">
        <v>250</v>
      </c>
      <c r="D5361" s="5" t="n">
        <v>9</v>
      </c>
      <c r="E5361" s="5" t="n">
        <v>0</v>
      </c>
      <c r="F5361" s="5" t="n">
        <v>31.2</v>
      </c>
      <c r="G5361" s="5" t="n">
        <v>21.7</v>
      </c>
      <c r="H5361" s="5" t="n">
        <v>13.64</v>
      </c>
      <c r="I5361" s="6">
        <f>IF(E5361&gt;=Markov!$B$3,1,0)</f>
        <v/>
      </c>
      <c r="J5361" s="6">
        <f>I5360</f>
        <v/>
      </c>
      <c r="K5361" s="7">
        <f>MAR1!$B$5+MAR1!$C$5*COS(2*PI()*$C5361/365)+MAR1!$D$5*SIN(2*PI()*$C5361/365)</f>
        <v/>
      </c>
      <c r="L5361" s="7">
        <f>MAR1!$B$6+MAR1!$C$6*COS(2*PI()*$C5361/365)+MAR1!$D$6*SIN(2*PI()*$C5361/365)</f>
        <v/>
      </c>
      <c r="M5361" s="7">
        <f>MAR1!$B$7+MAR1!$C$7*COS(2*PI()*$C5361/365)+MAR1!$D$7*SIN(2*PI()*$C5361/365)</f>
        <v/>
      </c>
      <c r="N5361" s="7">
        <f>F5361-K5361</f>
        <v/>
      </c>
      <c r="O5361" s="7">
        <f>G5361-L5361</f>
        <v/>
      </c>
      <c r="P5361" s="7">
        <f>H5361-M5361</f>
        <v/>
      </c>
      <c r="Q5361" s="7">
        <f>IF($I5361=1,(N5361-MAR1!$B$11)/MAR1!$D$11,(N5361-MAR1!$C$11)/MAR1!$E$11)</f>
        <v/>
      </c>
      <c r="R5361" s="7">
        <f>IF($I5361=1,(O5361-MAR1!$B$12)/MAR1!$D$12,(O5361-MAR1!$C$12)/MAR1!$E$12)</f>
        <v/>
      </c>
      <c r="S5361" s="7">
        <f>IF($I5361=1,(P5361-MAR1!$B$13)/MAR1!$D$13,(P5361-MAR1!$C$13)/MAR1!$E$13)</f>
        <v/>
      </c>
    </row>
    <row r="5362">
      <c r="A5362" s="5" t="n">
        <v>5361</v>
      </c>
      <c r="B5362" s="5" t="n">
        <v>15</v>
      </c>
      <c r="C5362" s="5" t="n">
        <v>251</v>
      </c>
      <c r="D5362" s="5" t="n">
        <v>9</v>
      </c>
      <c r="E5362" s="5" t="n">
        <v>0</v>
      </c>
      <c r="F5362" s="5" t="n">
        <v>33</v>
      </c>
      <c r="G5362" s="5" t="n">
        <v>22.1</v>
      </c>
      <c r="H5362" s="5" t="n">
        <v>16.67</v>
      </c>
      <c r="I5362" s="6">
        <f>IF(E5362&gt;=Markov!$B$3,1,0)</f>
        <v/>
      </c>
      <c r="J5362" s="6">
        <f>I5361</f>
        <v/>
      </c>
      <c r="K5362" s="7">
        <f>MAR1!$B$5+MAR1!$C$5*COS(2*PI()*$C5362/365)+MAR1!$D$5*SIN(2*PI()*$C5362/365)</f>
        <v/>
      </c>
      <c r="L5362" s="7">
        <f>MAR1!$B$6+MAR1!$C$6*COS(2*PI()*$C5362/365)+MAR1!$D$6*SIN(2*PI()*$C5362/365)</f>
        <v/>
      </c>
      <c r="M5362" s="7">
        <f>MAR1!$B$7+MAR1!$C$7*COS(2*PI()*$C5362/365)+MAR1!$D$7*SIN(2*PI()*$C5362/365)</f>
        <v/>
      </c>
      <c r="N5362" s="7">
        <f>F5362-K5362</f>
        <v/>
      </c>
      <c r="O5362" s="7">
        <f>G5362-L5362</f>
        <v/>
      </c>
      <c r="P5362" s="7">
        <f>H5362-M5362</f>
        <v/>
      </c>
      <c r="Q5362" s="7">
        <f>IF($I5362=1,(N5362-MAR1!$B$11)/MAR1!$D$11,(N5362-MAR1!$C$11)/MAR1!$E$11)</f>
        <v/>
      </c>
      <c r="R5362" s="7">
        <f>IF($I5362=1,(O5362-MAR1!$B$12)/MAR1!$D$12,(O5362-MAR1!$C$12)/MAR1!$E$12)</f>
        <v/>
      </c>
      <c r="S5362" s="7">
        <f>IF($I5362=1,(P5362-MAR1!$B$13)/MAR1!$D$13,(P5362-MAR1!$C$13)/MAR1!$E$13)</f>
        <v/>
      </c>
    </row>
    <row r="5363">
      <c r="A5363" s="5" t="n">
        <v>5362</v>
      </c>
      <c r="B5363" s="5" t="n">
        <v>15</v>
      </c>
      <c r="C5363" s="5" t="n">
        <v>252</v>
      </c>
      <c r="D5363" s="5" t="n">
        <v>9</v>
      </c>
      <c r="E5363" s="5" t="n">
        <v>0</v>
      </c>
      <c r="F5363" s="5" t="n">
        <v>31.2</v>
      </c>
      <c r="G5363" s="5" t="n">
        <v>23</v>
      </c>
      <c r="H5363" s="5" t="n">
        <v>16.7</v>
      </c>
      <c r="I5363" s="6">
        <f>IF(E5363&gt;=Markov!$B$3,1,0)</f>
        <v/>
      </c>
      <c r="J5363" s="6">
        <f>I5362</f>
        <v/>
      </c>
      <c r="K5363" s="7">
        <f>MAR1!$B$5+MAR1!$C$5*COS(2*PI()*$C5363/365)+MAR1!$D$5*SIN(2*PI()*$C5363/365)</f>
        <v/>
      </c>
      <c r="L5363" s="7">
        <f>MAR1!$B$6+MAR1!$C$6*COS(2*PI()*$C5363/365)+MAR1!$D$6*SIN(2*PI()*$C5363/365)</f>
        <v/>
      </c>
      <c r="M5363" s="7">
        <f>MAR1!$B$7+MAR1!$C$7*COS(2*PI()*$C5363/365)+MAR1!$D$7*SIN(2*PI()*$C5363/365)</f>
        <v/>
      </c>
      <c r="N5363" s="7">
        <f>F5363-K5363</f>
        <v/>
      </c>
      <c r="O5363" s="7">
        <f>G5363-L5363</f>
        <v/>
      </c>
      <c r="P5363" s="7">
        <f>H5363-M5363</f>
        <v/>
      </c>
      <c r="Q5363" s="7">
        <f>IF($I5363=1,(N5363-MAR1!$B$11)/MAR1!$D$11,(N5363-MAR1!$C$11)/MAR1!$E$11)</f>
        <v/>
      </c>
      <c r="R5363" s="7">
        <f>IF($I5363=1,(O5363-MAR1!$B$12)/MAR1!$D$12,(O5363-MAR1!$C$12)/MAR1!$E$12)</f>
        <v/>
      </c>
      <c r="S5363" s="7">
        <f>IF($I5363=1,(P5363-MAR1!$B$13)/MAR1!$D$13,(P5363-MAR1!$C$13)/MAR1!$E$13)</f>
        <v/>
      </c>
    </row>
    <row r="5364">
      <c r="A5364" s="5" t="n">
        <v>5363</v>
      </c>
      <c r="B5364" s="5" t="n">
        <v>15</v>
      </c>
      <c r="C5364" s="5" t="n">
        <v>253</v>
      </c>
      <c r="D5364" s="5" t="n">
        <v>9</v>
      </c>
      <c r="E5364" s="5" t="n">
        <v>0</v>
      </c>
      <c r="F5364" s="5" t="n">
        <v>30.5</v>
      </c>
      <c r="G5364" s="5" t="n">
        <v>21.2</v>
      </c>
      <c r="H5364" s="5" t="n">
        <v>13.67</v>
      </c>
      <c r="I5364" s="6">
        <f>IF(E5364&gt;=Markov!$B$3,1,0)</f>
        <v/>
      </c>
      <c r="J5364" s="6">
        <f>I5363</f>
        <v/>
      </c>
      <c r="K5364" s="7">
        <f>MAR1!$B$5+MAR1!$C$5*COS(2*PI()*$C5364/365)+MAR1!$D$5*SIN(2*PI()*$C5364/365)</f>
        <v/>
      </c>
      <c r="L5364" s="7">
        <f>MAR1!$B$6+MAR1!$C$6*COS(2*PI()*$C5364/365)+MAR1!$D$6*SIN(2*PI()*$C5364/365)</f>
        <v/>
      </c>
      <c r="M5364" s="7">
        <f>MAR1!$B$7+MAR1!$C$7*COS(2*PI()*$C5364/365)+MAR1!$D$7*SIN(2*PI()*$C5364/365)</f>
        <v/>
      </c>
      <c r="N5364" s="7">
        <f>F5364-K5364</f>
        <v/>
      </c>
      <c r="O5364" s="7">
        <f>G5364-L5364</f>
        <v/>
      </c>
      <c r="P5364" s="7">
        <f>H5364-M5364</f>
        <v/>
      </c>
      <c r="Q5364" s="7">
        <f>IF($I5364=1,(N5364-MAR1!$B$11)/MAR1!$D$11,(N5364-MAR1!$C$11)/MAR1!$E$11)</f>
        <v/>
      </c>
      <c r="R5364" s="7">
        <f>IF($I5364=1,(O5364-MAR1!$B$12)/MAR1!$D$12,(O5364-MAR1!$C$12)/MAR1!$E$12)</f>
        <v/>
      </c>
      <c r="S5364" s="7">
        <f>IF($I5364=1,(P5364-MAR1!$B$13)/MAR1!$D$13,(P5364-MAR1!$C$13)/MAR1!$E$13)</f>
        <v/>
      </c>
    </row>
    <row r="5365">
      <c r="A5365" s="5" t="n">
        <v>5364</v>
      </c>
      <c r="B5365" s="5" t="n">
        <v>15</v>
      </c>
      <c r="C5365" s="5" t="n">
        <v>254</v>
      </c>
      <c r="D5365" s="5" t="n">
        <v>9</v>
      </c>
      <c r="E5365" s="5" t="n">
        <v>0</v>
      </c>
      <c r="F5365" s="5" t="n">
        <v>29.2</v>
      </c>
      <c r="G5365" s="5" t="n">
        <v>22</v>
      </c>
      <c r="H5365" s="5" t="n">
        <v>12.26</v>
      </c>
      <c r="I5365" s="6">
        <f>IF(E5365&gt;=Markov!$B$3,1,0)</f>
        <v/>
      </c>
      <c r="J5365" s="6">
        <f>I5364</f>
        <v/>
      </c>
      <c r="K5365" s="7">
        <f>MAR1!$B$5+MAR1!$C$5*COS(2*PI()*$C5365/365)+MAR1!$D$5*SIN(2*PI()*$C5365/365)</f>
        <v/>
      </c>
      <c r="L5365" s="7">
        <f>MAR1!$B$6+MAR1!$C$6*COS(2*PI()*$C5365/365)+MAR1!$D$6*SIN(2*PI()*$C5365/365)</f>
        <v/>
      </c>
      <c r="M5365" s="7">
        <f>MAR1!$B$7+MAR1!$C$7*COS(2*PI()*$C5365/365)+MAR1!$D$7*SIN(2*PI()*$C5365/365)</f>
        <v/>
      </c>
      <c r="N5365" s="7">
        <f>F5365-K5365</f>
        <v/>
      </c>
      <c r="O5365" s="7">
        <f>G5365-L5365</f>
        <v/>
      </c>
      <c r="P5365" s="7">
        <f>H5365-M5365</f>
        <v/>
      </c>
      <c r="Q5365" s="7">
        <f>IF($I5365=1,(N5365-MAR1!$B$11)/MAR1!$D$11,(N5365-MAR1!$C$11)/MAR1!$E$11)</f>
        <v/>
      </c>
      <c r="R5365" s="7">
        <f>IF($I5365=1,(O5365-MAR1!$B$12)/MAR1!$D$12,(O5365-MAR1!$C$12)/MAR1!$E$12)</f>
        <v/>
      </c>
      <c r="S5365" s="7">
        <f>IF($I5365=1,(P5365-MAR1!$B$13)/MAR1!$D$13,(P5365-MAR1!$C$13)/MAR1!$E$13)</f>
        <v/>
      </c>
    </row>
    <row r="5366">
      <c r="A5366" s="5" t="n">
        <v>5365</v>
      </c>
      <c r="B5366" s="5" t="n">
        <v>15</v>
      </c>
      <c r="C5366" s="5" t="n">
        <v>255</v>
      </c>
      <c r="D5366" s="5" t="n">
        <v>9</v>
      </c>
      <c r="E5366" s="5" t="n">
        <v>0</v>
      </c>
      <c r="F5366" s="5" t="n">
        <v>31.1</v>
      </c>
      <c r="G5366" s="5" t="n">
        <v>21.4</v>
      </c>
      <c r="H5366" s="5" t="n">
        <v>17.61</v>
      </c>
      <c r="I5366" s="6">
        <f>IF(E5366&gt;=Markov!$B$3,1,0)</f>
        <v/>
      </c>
      <c r="J5366" s="6">
        <f>I5365</f>
        <v/>
      </c>
      <c r="K5366" s="7">
        <f>MAR1!$B$5+MAR1!$C$5*COS(2*PI()*$C5366/365)+MAR1!$D$5*SIN(2*PI()*$C5366/365)</f>
        <v/>
      </c>
      <c r="L5366" s="7">
        <f>MAR1!$B$6+MAR1!$C$6*COS(2*PI()*$C5366/365)+MAR1!$D$6*SIN(2*PI()*$C5366/365)</f>
        <v/>
      </c>
      <c r="M5366" s="7">
        <f>MAR1!$B$7+MAR1!$C$7*COS(2*PI()*$C5366/365)+MAR1!$D$7*SIN(2*PI()*$C5366/365)</f>
        <v/>
      </c>
      <c r="N5366" s="7">
        <f>F5366-K5366</f>
        <v/>
      </c>
      <c r="O5366" s="7">
        <f>G5366-L5366</f>
        <v/>
      </c>
      <c r="P5366" s="7">
        <f>H5366-M5366</f>
        <v/>
      </c>
      <c r="Q5366" s="7">
        <f>IF($I5366=1,(N5366-MAR1!$B$11)/MAR1!$D$11,(N5366-MAR1!$C$11)/MAR1!$E$11)</f>
        <v/>
      </c>
      <c r="R5366" s="7">
        <f>IF($I5366=1,(O5366-MAR1!$B$12)/MAR1!$D$12,(O5366-MAR1!$C$12)/MAR1!$E$12)</f>
        <v/>
      </c>
      <c r="S5366" s="7">
        <f>IF($I5366=1,(P5366-MAR1!$B$13)/MAR1!$D$13,(P5366-MAR1!$C$13)/MAR1!$E$13)</f>
        <v/>
      </c>
    </row>
    <row r="5367">
      <c r="A5367" s="5" t="n">
        <v>5366</v>
      </c>
      <c r="B5367" s="5" t="n">
        <v>15</v>
      </c>
      <c r="C5367" s="5" t="n">
        <v>256</v>
      </c>
      <c r="D5367" s="5" t="n">
        <v>9</v>
      </c>
      <c r="E5367" s="5" t="n">
        <v>0</v>
      </c>
      <c r="F5367" s="5" t="n">
        <v>27.1</v>
      </c>
      <c r="G5367" s="5" t="n">
        <v>20.5</v>
      </c>
      <c r="H5367" s="5" t="n">
        <v>11.49</v>
      </c>
      <c r="I5367" s="6">
        <f>IF(E5367&gt;=Markov!$B$3,1,0)</f>
        <v/>
      </c>
      <c r="J5367" s="6">
        <f>I5366</f>
        <v/>
      </c>
      <c r="K5367" s="7">
        <f>MAR1!$B$5+MAR1!$C$5*COS(2*PI()*$C5367/365)+MAR1!$D$5*SIN(2*PI()*$C5367/365)</f>
        <v/>
      </c>
      <c r="L5367" s="7">
        <f>MAR1!$B$6+MAR1!$C$6*COS(2*PI()*$C5367/365)+MAR1!$D$6*SIN(2*PI()*$C5367/365)</f>
        <v/>
      </c>
      <c r="M5367" s="7">
        <f>MAR1!$B$7+MAR1!$C$7*COS(2*PI()*$C5367/365)+MAR1!$D$7*SIN(2*PI()*$C5367/365)</f>
        <v/>
      </c>
      <c r="N5367" s="7">
        <f>F5367-K5367</f>
        <v/>
      </c>
      <c r="O5367" s="7">
        <f>G5367-L5367</f>
        <v/>
      </c>
      <c r="P5367" s="7">
        <f>H5367-M5367</f>
        <v/>
      </c>
      <c r="Q5367" s="7">
        <f>IF($I5367=1,(N5367-MAR1!$B$11)/MAR1!$D$11,(N5367-MAR1!$C$11)/MAR1!$E$11)</f>
        <v/>
      </c>
      <c r="R5367" s="7">
        <f>IF($I5367=1,(O5367-MAR1!$B$12)/MAR1!$D$12,(O5367-MAR1!$C$12)/MAR1!$E$12)</f>
        <v/>
      </c>
      <c r="S5367" s="7">
        <f>IF($I5367=1,(P5367-MAR1!$B$13)/MAR1!$D$13,(P5367-MAR1!$C$13)/MAR1!$E$13)</f>
        <v/>
      </c>
    </row>
    <row r="5368">
      <c r="A5368" s="5" t="n">
        <v>5367</v>
      </c>
      <c r="B5368" s="5" t="n">
        <v>15</v>
      </c>
      <c r="C5368" s="5" t="n">
        <v>257</v>
      </c>
      <c r="D5368" s="5" t="n">
        <v>9</v>
      </c>
      <c r="E5368" s="5" t="n">
        <v>0</v>
      </c>
      <c r="F5368" s="5" t="n">
        <v>28.1</v>
      </c>
      <c r="G5368" s="5" t="n">
        <v>20.3</v>
      </c>
      <c r="H5368" s="5" t="n">
        <v>12.82</v>
      </c>
      <c r="I5368" s="6">
        <f>IF(E5368&gt;=Markov!$B$3,1,0)</f>
        <v/>
      </c>
      <c r="J5368" s="6">
        <f>I5367</f>
        <v/>
      </c>
      <c r="K5368" s="7">
        <f>MAR1!$B$5+MAR1!$C$5*COS(2*PI()*$C5368/365)+MAR1!$D$5*SIN(2*PI()*$C5368/365)</f>
        <v/>
      </c>
      <c r="L5368" s="7">
        <f>MAR1!$B$6+MAR1!$C$6*COS(2*PI()*$C5368/365)+MAR1!$D$6*SIN(2*PI()*$C5368/365)</f>
        <v/>
      </c>
      <c r="M5368" s="7">
        <f>MAR1!$B$7+MAR1!$C$7*COS(2*PI()*$C5368/365)+MAR1!$D$7*SIN(2*PI()*$C5368/365)</f>
        <v/>
      </c>
      <c r="N5368" s="7">
        <f>F5368-K5368</f>
        <v/>
      </c>
      <c r="O5368" s="7">
        <f>G5368-L5368</f>
        <v/>
      </c>
      <c r="P5368" s="7">
        <f>H5368-M5368</f>
        <v/>
      </c>
      <c r="Q5368" s="7">
        <f>IF($I5368=1,(N5368-MAR1!$B$11)/MAR1!$D$11,(N5368-MAR1!$C$11)/MAR1!$E$11)</f>
        <v/>
      </c>
      <c r="R5368" s="7">
        <f>IF($I5368=1,(O5368-MAR1!$B$12)/MAR1!$D$12,(O5368-MAR1!$C$12)/MAR1!$E$12)</f>
        <v/>
      </c>
      <c r="S5368" s="7">
        <f>IF($I5368=1,(P5368-MAR1!$B$13)/MAR1!$D$13,(P5368-MAR1!$C$13)/MAR1!$E$13)</f>
        <v/>
      </c>
    </row>
    <row r="5369">
      <c r="A5369" s="5" t="n">
        <v>5368</v>
      </c>
      <c r="B5369" s="5" t="n">
        <v>15</v>
      </c>
      <c r="C5369" s="5" t="n">
        <v>258</v>
      </c>
      <c r="D5369" s="5" t="n">
        <v>9</v>
      </c>
      <c r="E5369" s="5" t="n">
        <v>1.3</v>
      </c>
      <c r="F5369" s="5" t="n">
        <v>27.5</v>
      </c>
      <c r="G5369" s="5" t="n">
        <v>21</v>
      </c>
      <c r="H5369" s="5" t="n">
        <v>14.13</v>
      </c>
      <c r="I5369" s="6">
        <f>IF(E5369&gt;=Markov!$B$3,1,0)</f>
        <v/>
      </c>
      <c r="J5369" s="6">
        <f>I5368</f>
        <v/>
      </c>
      <c r="K5369" s="7">
        <f>MAR1!$B$5+MAR1!$C$5*COS(2*PI()*$C5369/365)+MAR1!$D$5*SIN(2*PI()*$C5369/365)</f>
        <v/>
      </c>
      <c r="L5369" s="7">
        <f>MAR1!$B$6+MAR1!$C$6*COS(2*PI()*$C5369/365)+MAR1!$D$6*SIN(2*PI()*$C5369/365)</f>
        <v/>
      </c>
      <c r="M5369" s="7">
        <f>MAR1!$B$7+MAR1!$C$7*COS(2*PI()*$C5369/365)+MAR1!$D$7*SIN(2*PI()*$C5369/365)</f>
        <v/>
      </c>
      <c r="N5369" s="7">
        <f>F5369-K5369</f>
        <v/>
      </c>
      <c r="O5369" s="7">
        <f>G5369-L5369</f>
        <v/>
      </c>
      <c r="P5369" s="7">
        <f>H5369-M5369</f>
        <v/>
      </c>
      <c r="Q5369" s="7">
        <f>IF($I5369=1,(N5369-MAR1!$B$11)/MAR1!$D$11,(N5369-MAR1!$C$11)/MAR1!$E$11)</f>
        <v/>
      </c>
      <c r="R5369" s="7">
        <f>IF($I5369=1,(O5369-MAR1!$B$12)/MAR1!$D$12,(O5369-MAR1!$C$12)/MAR1!$E$12)</f>
        <v/>
      </c>
      <c r="S5369" s="7">
        <f>IF($I5369=1,(P5369-MAR1!$B$13)/MAR1!$D$13,(P5369-MAR1!$C$13)/MAR1!$E$13)</f>
        <v/>
      </c>
    </row>
    <row r="5370">
      <c r="A5370" s="5" t="n">
        <v>5369</v>
      </c>
      <c r="B5370" s="5" t="n">
        <v>15</v>
      </c>
      <c r="C5370" s="5" t="n">
        <v>259</v>
      </c>
      <c r="D5370" s="5" t="n">
        <v>9</v>
      </c>
      <c r="E5370" s="5" t="n">
        <v>0</v>
      </c>
      <c r="F5370" s="5" t="n">
        <v>29</v>
      </c>
      <c r="G5370" s="5" t="n">
        <v>20.5</v>
      </c>
      <c r="H5370" s="5" t="n">
        <v>17.83</v>
      </c>
      <c r="I5370" s="6">
        <f>IF(E5370&gt;=Markov!$B$3,1,0)</f>
        <v/>
      </c>
      <c r="J5370" s="6">
        <f>I5369</f>
        <v/>
      </c>
      <c r="K5370" s="7">
        <f>MAR1!$B$5+MAR1!$C$5*COS(2*PI()*$C5370/365)+MAR1!$D$5*SIN(2*PI()*$C5370/365)</f>
        <v/>
      </c>
      <c r="L5370" s="7">
        <f>MAR1!$B$6+MAR1!$C$6*COS(2*PI()*$C5370/365)+MAR1!$D$6*SIN(2*PI()*$C5370/365)</f>
        <v/>
      </c>
      <c r="M5370" s="7">
        <f>MAR1!$B$7+MAR1!$C$7*COS(2*PI()*$C5370/365)+MAR1!$D$7*SIN(2*PI()*$C5370/365)</f>
        <v/>
      </c>
      <c r="N5370" s="7">
        <f>F5370-K5370</f>
        <v/>
      </c>
      <c r="O5370" s="7">
        <f>G5370-L5370</f>
        <v/>
      </c>
      <c r="P5370" s="7">
        <f>H5370-M5370</f>
        <v/>
      </c>
      <c r="Q5370" s="7">
        <f>IF($I5370=1,(N5370-MAR1!$B$11)/MAR1!$D$11,(N5370-MAR1!$C$11)/MAR1!$E$11)</f>
        <v/>
      </c>
      <c r="R5370" s="7">
        <f>IF($I5370=1,(O5370-MAR1!$B$12)/MAR1!$D$12,(O5370-MAR1!$C$12)/MAR1!$E$12)</f>
        <v/>
      </c>
      <c r="S5370" s="7">
        <f>IF($I5370=1,(P5370-MAR1!$B$13)/MAR1!$D$13,(P5370-MAR1!$C$13)/MAR1!$E$13)</f>
        <v/>
      </c>
    </row>
    <row r="5371">
      <c r="A5371" s="5" t="n">
        <v>5370</v>
      </c>
      <c r="B5371" s="5" t="n">
        <v>15</v>
      </c>
      <c r="C5371" s="5" t="n">
        <v>260</v>
      </c>
      <c r="D5371" s="5" t="n">
        <v>9</v>
      </c>
      <c r="E5371" s="5" t="n">
        <v>0</v>
      </c>
      <c r="F5371" s="5" t="n">
        <v>29.6</v>
      </c>
      <c r="G5371" s="5" t="n">
        <v>20.8</v>
      </c>
      <c r="H5371" s="5" t="n">
        <v>12.48</v>
      </c>
      <c r="I5371" s="6">
        <f>IF(E5371&gt;=Markov!$B$3,1,0)</f>
        <v/>
      </c>
      <c r="J5371" s="6">
        <f>I5370</f>
        <v/>
      </c>
      <c r="K5371" s="7">
        <f>MAR1!$B$5+MAR1!$C$5*COS(2*PI()*$C5371/365)+MAR1!$D$5*SIN(2*PI()*$C5371/365)</f>
        <v/>
      </c>
      <c r="L5371" s="7">
        <f>MAR1!$B$6+MAR1!$C$6*COS(2*PI()*$C5371/365)+MAR1!$D$6*SIN(2*PI()*$C5371/365)</f>
        <v/>
      </c>
      <c r="M5371" s="7">
        <f>MAR1!$B$7+MAR1!$C$7*COS(2*PI()*$C5371/365)+MAR1!$D$7*SIN(2*PI()*$C5371/365)</f>
        <v/>
      </c>
      <c r="N5371" s="7">
        <f>F5371-K5371</f>
        <v/>
      </c>
      <c r="O5371" s="7">
        <f>G5371-L5371</f>
        <v/>
      </c>
      <c r="P5371" s="7">
        <f>H5371-M5371</f>
        <v/>
      </c>
      <c r="Q5371" s="7">
        <f>IF($I5371=1,(N5371-MAR1!$B$11)/MAR1!$D$11,(N5371-MAR1!$C$11)/MAR1!$E$11)</f>
        <v/>
      </c>
      <c r="R5371" s="7">
        <f>IF($I5371=1,(O5371-MAR1!$B$12)/MAR1!$D$12,(O5371-MAR1!$C$12)/MAR1!$E$12)</f>
        <v/>
      </c>
      <c r="S5371" s="7">
        <f>IF($I5371=1,(P5371-MAR1!$B$13)/MAR1!$D$13,(P5371-MAR1!$C$13)/MAR1!$E$13)</f>
        <v/>
      </c>
    </row>
    <row r="5372">
      <c r="A5372" s="5" t="n">
        <v>5371</v>
      </c>
      <c r="B5372" s="5" t="n">
        <v>15</v>
      </c>
      <c r="C5372" s="5" t="n">
        <v>261</v>
      </c>
      <c r="D5372" s="5" t="n">
        <v>9</v>
      </c>
      <c r="E5372" s="5" t="n">
        <v>0.2</v>
      </c>
      <c r="F5372" s="5" t="n">
        <v>26.4</v>
      </c>
      <c r="G5372" s="5" t="n">
        <v>19.4</v>
      </c>
      <c r="H5372" s="5" t="n">
        <v>7.48</v>
      </c>
      <c r="I5372" s="6">
        <f>IF(E5372&gt;=Markov!$B$3,1,0)</f>
        <v/>
      </c>
      <c r="J5372" s="6">
        <f>I5371</f>
        <v/>
      </c>
      <c r="K5372" s="7">
        <f>MAR1!$B$5+MAR1!$C$5*COS(2*PI()*$C5372/365)+MAR1!$D$5*SIN(2*PI()*$C5372/365)</f>
        <v/>
      </c>
      <c r="L5372" s="7">
        <f>MAR1!$B$6+MAR1!$C$6*COS(2*PI()*$C5372/365)+MAR1!$D$6*SIN(2*PI()*$C5372/365)</f>
        <v/>
      </c>
      <c r="M5372" s="7">
        <f>MAR1!$B$7+MAR1!$C$7*COS(2*PI()*$C5372/365)+MAR1!$D$7*SIN(2*PI()*$C5372/365)</f>
        <v/>
      </c>
      <c r="N5372" s="7">
        <f>F5372-K5372</f>
        <v/>
      </c>
      <c r="O5372" s="7">
        <f>G5372-L5372</f>
        <v/>
      </c>
      <c r="P5372" s="7">
        <f>H5372-M5372</f>
        <v/>
      </c>
      <c r="Q5372" s="7">
        <f>IF($I5372=1,(N5372-MAR1!$B$11)/MAR1!$D$11,(N5372-MAR1!$C$11)/MAR1!$E$11)</f>
        <v/>
      </c>
      <c r="R5372" s="7">
        <f>IF($I5372=1,(O5372-MAR1!$B$12)/MAR1!$D$12,(O5372-MAR1!$C$12)/MAR1!$E$12)</f>
        <v/>
      </c>
      <c r="S5372" s="7">
        <f>IF($I5372=1,(P5372-MAR1!$B$13)/MAR1!$D$13,(P5372-MAR1!$C$13)/MAR1!$E$13)</f>
        <v/>
      </c>
    </row>
    <row r="5373">
      <c r="A5373" s="5" t="n">
        <v>5372</v>
      </c>
      <c r="B5373" s="5" t="n">
        <v>15</v>
      </c>
      <c r="C5373" s="5" t="n">
        <v>262</v>
      </c>
      <c r="D5373" s="5" t="n">
        <v>9</v>
      </c>
      <c r="E5373" s="5" t="n">
        <v>0</v>
      </c>
      <c r="F5373" s="5" t="n">
        <v>26.3</v>
      </c>
      <c r="G5373" s="5" t="n">
        <v>21.2</v>
      </c>
      <c r="H5373" s="5" t="n">
        <v>9.109999999999999</v>
      </c>
      <c r="I5373" s="6">
        <f>IF(E5373&gt;=Markov!$B$3,1,0)</f>
        <v/>
      </c>
      <c r="J5373" s="6">
        <f>I5372</f>
        <v/>
      </c>
      <c r="K5373" s="7">
        <f>MAR1!$B$5+MAR1!$C$5*COS(2*PI()*$C5373/365)+MAR1!$D$5*SIN(2*PI()*$C5373/365)</f>
        <v/>
      </c>
      <c r="L5373" s="7">
        <f>MAR1!$B$6+MAR1!$C$6*COS(2*PI()*$C5373/365)+MAR1!$D$6*SIN(2*PI()*$C5373/365)</f>
        <v/>
      </c>
      <c r="M5373" s="7">
        <f>MAR1!$B$7+MAR1!$C$7*COS(2*PI()*$C5373/365)+MAR1!$D$7*SIN(2*PI()*$C5373/365)</f>
        <v/>
      </c>
      <c r="N5373" s="7">
        <f>F5373-K5373</f>
        <v/>
      </c>
      <c r="O5373" s="7">
        <f>G5373-L5373</f>
        <v/>
      </c>
      <c r="P5373" s="7">
        <f>H5373-M5373</f>
        <v/>
      </c>
      <c r="Q5373" s="7">
        <f>IF($I5373=1,(N5373-MAR1!$B$11)/MAR1!$D$11,(N5373-MAR1!$C$11)/MAR1!$E$11)</f>
        <v/>
      </c>
      <c r="R5373" s="7">
        <f>IF($I5373=1,(O5373-MAR1!$B$12)/MAR1!$D$12,(O5373-MAR1!$C$12)/MAR1!$E$12)</f>
        <v/>
      </c>
      <c r="S5373" s="7">
        <f>IF($I5373=1,(P5373-MAR1!$B$13)/MAR1!$D$13,(P5373-MAR1!$C$13)/MAR1!$E$13)</f>
        <v/>
      </c>
    </row>
    <row r="5374">
      <c r="A5374" s="5" t="n">
        <v>5373</v>
      </c>
      <c r="B5374" s="5" t="n">
        <v>15</v>
      </c>
      <c r="C5374" s="5" t="n">
        <v>263</v>
      </c>
      <c r="D5374" s="5" t="n">
        <v>9</v>
      </c>
      <c r="E5374" s="5" t="n">
        <v>0</v>
      </c>
      <c r="F5374" s="5" t="n">
        <v>30.6</v>
      </c>
      <c r="G5374" s="5" t="n">
        <v>21.8</v>
      </c>
      <c r="H5374" s="5" t="n">
        <v>14.81</v>
      </c>
      <c r="I5374" s="6">
        <f>IF(E5374&gt;=Markov!$B$3,1,0)</f>
        <v/>
      </c>
      <c r="J5374" s="6">
        <f>I5373</f>
        <v/>
      </c>
      <c r="K5374" s="7">
        <f>MAR1!$B$5+MAR1!$C$5*COS(2*PI()*$C5374/365)+MAR1!$D$5*SIN(2*PI()*$C5374/365)</f>
        <v/>
      </c>
      <c r="L5374" s="7">
        <f>MAR1!$B$6+MAR1!$C$6*COS(2*PI()*$C5374/365)+MAR1!$D$6*SIN(2*PI()*$C5374/365)</f>
        <v/>
      </c>
      <c r="M5374" s="7">
        <f>MAR1!$B$7+MAR1!$C$7*COS(2*PI()*$C5374/365)+MAR1!$D$7*SIN(2*PI()*$C5374/365)</f>
        <v/>
      </c>
      <c r="N5374" s="7">
        <f>F5374-K5374</f>
        <v/>
      </c>
      <c r="O5374" s="7">
        <f>G5374-L5374</f>
        <v/>
      </c>
      <c r="P5374" s="7">
        <f>H5374-M5374</f>
        <v/>
      </c>
      <c r="Q5374" s="7">
        <f>IF($I5374=1,(N5374-MAR1!$B$11)/MAR1!$D$11,(N5374-MAR1!$C$11)/MAR1!$E$11)</f>
        <v/>
      </c>
      <c r="R5374" s="7">
        <f>IF($I5374=1,(O5374-MAR1!$B$12)/MAR1!$D$12,(O5374-MAR1!$C$12)/MAR1!$E$12)</f>
        <v/>
      </c>
      <c r="S5374" s="7">
        <f>IF($I5374=1,(P5374-MAR1!$B$13)/MAR1!$D$13,(P5374-MAR1!$C$13)/MAR1!$E$13)</f>
        <v/>
      </c>
    </row>
    <row r="5375">
      <c r="A5375" s="5" t="n">
        <v>5374</v>
      </c>
      <c r="B5375" s="5" t="n">
        <v>15</v>
      </c>
      <c r="C5375" s="5" t="n">
        <v>264</v>
      </c>
      <c r="D5375" s="5" t="n">
        <v>9</v>
      </c>
      <c r="E5375" s="5" t="n">
        <v>0</v>
      </c>
      <c r="F5375" s="5" t="n">
        <v>29</v>
      </c>
      <c r="G5375" s="5" t="n">
        <v>22.4</v>
      </c>
      <c r="H5375" s="5" t="n">
        <v>7.84</v>
      </c>
      <c r="I5375" s="6">
        <f>IF(E5375&gt;=Markov!$B$3,1,0)</f>
        <v/>
      </c>
      <c r="J5375" s="6">
        <f>I5374</f>
        <v/>
      </c>
      <c r="K5375" s="7">
        <f>MAR1!$B$5+MAR1!$C$5*COS(2*PI()*$C5375/365)+MAR1!$D$5*SIN(2*PI()*$C5375/365)</f>
        <v/>
      </c>
      <c r="L5375" s="7">
        <f>MAR1!$B$6+MAR1!$C$6*COS(2*PI()*$C5375/365)+MAR1!$D$6*SIN(2*PI()*$C5375/365)</f>
        <v/>
      </c>
      <c r="M5375" s="7">
        <f>MAR1!$B$7+MAR1!$C$7*COS(2*PI()*$C5375/365)+MAR1!$D$7*SIN(2*PI()*$C5375/365)</f>
        <v/>
      </c>
      <c r="N5375" s="7">
        <f>F5375-K5375</f>
        <v/>
      </c>
      <c r="O5375" s="7">
        <f>G5375-L5375</f>
        <v/>
      </c>
      <c r="P5375" s="7">
        <f>H5375-M5375</f>
        <v/>
      </c>
      <c r="Q5375" s="7">
        <f>IF($I5375=1,(N5375-MAR1!$B$11)/MAR1!$D$11,(N5375-MAR1!$C$11)/MAR1!$E$11)</f>
        <v/>
      </c>
      <c r="R5375" s="7">
        <f>IF($I5375=1,(O5375-MAR1!$B$12)/MAR1!$D$12,(O5375-MAR1!$C$12)/MAR1!$E$12)</f>
        <v/>
      </c>
      <c r="S5375" s="7">
        <f>IF($I5375=1,(P5375-MAR1!$B$13)/MAR1!$D$13,(P5375-MAR1!$C$13)/MAR1!$E$13)</f>
        <v/>
      </c>
    </row>
    <row r="5376">
      <c r="A5376" s="5" t="n">
        <v>5375</v>
      </c>
      <c r="B5376" s="5" t="n">
        <v>15</v>
      </c>
      <c r="C5376" s="5" t="n">
        <v>265</v>
      </c>
      <c r="D5376" s="5" t="n">
        <v>9</v>
      </c>
      <c r="E5376" s="5" t="n">
        <v>0</v>
      </c>
      <c r="F5376" s="5" t="n">
        <v>27.4</v>
      </c>
      <c r="G5376" s="5" t="n">
        <v>23.4</v>
      </c>
      <c r="H5376" s="5" t="n">
        <v>10.49</v>
      </c>
      <c r="I5376" s="6">
        <f>IF(E5376&gt;=Markov!$B$3,1,0)</f>
        <v/>
      </c>
      <c r="J5376" s="6">
        <f>I5375</f>
        <v/>
      </c>
      <c r="K5376" s="7">
        <f>MAR1!$B$5+MAR1!$C$5*COS(2*PI()*$C5376/365)+MAR1!$D$5*SIN(2*PI()*$C5376/365)</f>
        <v/>
      </c>
      <c r="L5376" s="7">
        <f>MAR1!$B$6+MAR1!$C$6*COS(2*PI()*$C5376/365)+MAR1!$D$6*SIN(2*PI()*$C5376/365)</f>
        <v/>
      </c>
      <c r="M5376" s="7">
        <f>MAR1!$B$7+MAR1!$C$7*COS(2*PI()*$C5376/365)+MAR1!$D$7*SIN(2*PI()*$C5376/365)</f>
        <v/>
      </c>
      <c r="N5376" s="7">
        <f>F5376-K5376</f>
        <v/>
      </c>
      <c r="O5376" s="7">
        <f>G5376-L5376</f>
        <v/>
      </c>
      <c r="P5376" s="7">
        <f>H5376-M5376</f>
        <v/>
      </c>
      <c r="Q5376" s="7">
        <f>IF($I5376=1,(N5376-MAR1!$B$11)/MAR1!$D$11,(N5376-MAR1!$C$11)/MAR1!$E$11)</f>
        <v/>
      </c>
      <c r="R5376" s="7">
        <f>IF($I5376=1,(O5376-MAR1!$B$12)/MAR1!$D$12,(O5376-MAR1!$C$12)/MAR1!$E$12)</f>
        <v/>
      </c>
      <c r="S5376" s="7">
        <f>IF($I5376=1,(P5376-MAR1!$B$13)/MAR1!$D$13,(P5376-MAR1!$C$13)/MAR1!$E$13)</f>
        <v/>
      </c>
    </row>
    <row r="5377">
      <c r="A5377" s="5" t="n">
        <v>5376</v>
      </c>
      <c r="B5377" s="5" t="n">
        <v>15</v>
      </c>
      <c r="C5377" s="5" t="n">
        <v>266</v>
      </c>
      <c r="D5377" s="5" t="n">
        <v>9</v>
      </c>
      <c r="E5377" s="5" t="n">
        <v>0</v>
      </c>
      <c r="F5377" s="5" t="n">
        <v>25.7</v>
      </c>
      <c r="G5377" s="5" t="n">
        <v>20.6</v>
      </c>
      <c r="H5377" s="5" t="n">
        <v>10.12</v>
      </c>
      <c r="I5377" s="6">
        <f>IF(E5377&gt;=Markov!$B$3,1,0)</f>
        <v/>
      </c>
      <c r="J5377" s="6">
        <f>I5376</f>
        <v/>
      </c>
      <c r="K5377" s="7">
        <f>MAR1!$B$5+MAR1!$C$5*COS(2*PI()*$C5377/365)+MAR1!$D$5*SIN(2*PI()*$C5377/365)</f>
        <v/>
      </c>
      <c r="L5377" s="7">
        <f>MAR1!$B$6+MAR1!$C$6*COS(2*PI()*$C5377/365)+MAR1!$D$6*SIN(2*PI()*$C5377/365)</f>
        <v/>
      </c>
      <c r="M5377" s="7">
        <f>MAR1!$B$7+MAR1!$C$7*COS(2*PI()*$C5377/365)+MAR1!$D$7*SIN(2*PI()*$C5377/365)</f>
        <v/>
      </c>
      <c r="N5377" s="7">
        <f>F5377-K5377</f>
        <v/>
      </c>
      <c r="O5377" s="7">
        <f>G5377-L5377</f>
        <v/>
      </c>
      <c r="P5377" s="7">
        <f>H5377-M5377</f>
        <v/>
      </c>
      <c r="Q5377" s="7">
        <f>IF($I5377=1,(N5377-MAR1!$B$11)/MAR1!$D$11,(N5377-MAR1!$C$11)/MAR1!$E$11)</f>
        <v/>
      </c>
      <c r="R5377" s="7">
        <f>IF($I5377=1,(O5377-MAR1!$B$12)/MAR1!$D$12,(O5377-MAR1!$C$12)/MAR1!$E$12)</f>
        <v/>
      </c>
      <c r="S5377" s="7">
        <f>IF($I5377=1,(P5377-MAR1!$B$13)/MAR1!$D$13,(P5377-MAR1!$C$13)/MAR1!$E$13)</f>
        <v/>
      </c>
    </row>
    <row r="5378">
      <c r="A5378" s="5" t="n">
        <v>5377</v>
      </c>
      <c r="B5378" s="5" t="n">
        <v>15</v>
      </c>
      <c r="C5378" s="5" t="n">
        <v>267</v>
      </c>
      <c r="D5378" s="5" t="n">
        <v>9</v>
      </c>
      <c r="E5378" s="5" t="n">
        <v>0</v>
      </c>
      <c r="F5378" s="5" t="n">
        <v>28.1</v>
      </c>
      <c r="G5378" s="5" t="n">
        <v>19.6</v>
      </c>
      <c r="H5378" s="5" t="n">
        <v>13.46</v>
      </c>
      <c r="I5378" s="6">
        <f>IF(E5378&gt;=Markov!$B$3,1,0)</f>
        <v/>
      </c>
      <c r="J5378" s="6">
        <f>I5377</f>
        <v/>
      </c>
      <c r="K5378" s="7">
        <f>MAR1!$B$5+MAR1!$C$5*COS(2*PI()*$C5378/365)+MAR1!$D$5*SIN(2*PI()*$C5378/365)</f>
        <v/>
      </c>
      <c r="L5378" s="7">
        <f>MAR1!$B$6+MAR1!$C$6*COS(2*PI()*$C5378/365)+MAR1!$D$6*SIN(2*PI()*$C5378/365)</f>
        <v/>
      </c>
      <c r="M5378" s="7">
        <f>MAR1!$B$7+MAR1!$C$7*COS(2*PI()*$C5378/365)+MAR1!$D$7*SIN(2*PI()*$C5378/365)</f>
        <v/>
      </c>
      <c r="N5378" s="7">
        <f>F5378-K5378</f>
        <v/>
      </c>
      <c r="O5378" s="7">
        <f>G5378-L5378</f>
        <v/>
      </c>
      <c r="P5378" s="7">
        <f>H5378-M5378</f>
        <v/>
      </c>
      <c r="Q5378" s="7">
        <f>IF($I5378=1,(N5378-MAR1!$B$11)/MAR1!$D$11,(N5378-MAR1!$C$11)/MAR1!$E$11)</f>
        <v/>
      </c>
      <c r="R5378" s="7">
        <f>IF($I5378=1,(O5378-MAR1!$B$12)/MAR1!$D$12,(O5378-MAR1!$C$12)/MAR1!$E$12)</f>
        <v/>
      </c>
      <c r="S5378" s="7">
        <f>IF($I5378=1,(P5378-MAR1!$B$13)/MAR1!$D$13,(P5378-MAR1!$C$13)/MAR1!$E$13)</f>
        <v/>
      </c>
    </row>
    <row r="5379">
      <c r="A5379" s="5" t="n">
        <v>5378</v>
      </c>
      <c r="B5379" s="5" t="n">
        <v>15</v>
      </c>
      <c r="C5379" s="5" t="n">
        <v>268</v>
      </c>
      <c r="D5379" s="5" t="n">
        <v>9</v>
      </c>
      <c r="E5379" s="5" t="n">
        <v>0</v>
      </c>
      <c r="F5379" s="5" t="n">
        <v>29.9</v>
      </c>
      <c r="G5379" s="5" t="n">
        <v>19.6</v>
      </c>
      <c r="H5379" s="5" t="n">
        <v>18.95</v>
      </c>
      <c r="I5379" s="6">
        <f>IF(E5379&gt;=Markov!$B$3,1,0)</f>
        <v/>
      </c>
      <c r="J5379" s="6">
        <f>I5378</f>
        <v/>
      </c>
      <c r="K5379" s="7">
        <f>MAR1!$B$5+MAR1!$C$5*COS(2*PI()*$C5379/365)+MAR1!$D$5*SIN(2*PI()*$C5379/365)</f>
        <v/>
      </c>
      <c r="L5379" s="7">
        <f>MAR1!$B$6+MAR1!$C$6*COS(2*PI()*$C5379/365)+MAR1!$D$6*SIN(2*PI()*$C5379/365)</f>
        <v/>
      </c>
      <c r="M5379" s="7">
        <f>MAR1!$B$7+MAR1!$C$7*COS(2*PI()*$C5379/365)+MAR1!$D$7*SIN(2*PI()*$C5379/365)</f>
        <v/>
      </c>
      <c r="N5379" s="7">
        <f>F5379-K5379</f>
        <v/>
      </c>
      <c r="O5379" s="7">
        <f>G5379-L5379</f>
        <v/>
      </c>
      <c r="P5379" s="7">
        <f>H5379-M5379</f>
        <v/>
      </c>
      <c r="Q5379" s="7">
        <f>IF($I5379=1,(N5379-MAR1!$B$11)/MAR1!$D$11,(N5379-MAR1!$C$11)/MAR1!$E$11)</f>
        <v/>
      </c>
      <c r="R5379" s="7">
        <f>IF($I5379=1,(O5379-MAR1!$B$12)/MAR1!$D$12,(O5379-MAR1!$C$12)/MAR1!$E$12)</f>
        <v/>
      </c>
      <c r="S5379" s="7">
        <f>IF($I5379=1,(P5379-MAR1!$B$13)/MAR1!$D$13,(P5379-MAR1!$C$13)/MAR1!$E$13)</f>
        <v/>
      </c>
    </row>
    <row r="5380">
      <c r="A5380" s="5" t="n">
        <v>5379</v>
      </c>
      <c r="B5380" s="5" t="n">
        <v>15</v>
      </c>
      <c r="C5380" s="5" t="n">
        <v>269</v>
      </c>
      <c r="D5380" s="5" t="n">
        <v>9</v>
      </c>
      <c r="E5380" s="5" t="n">
        <v>0</v>
      </c>
      <c r="F5380" s="5" t="n">
        <v>30.2</v>
      </c>
      <c r="G5380" s="5" t="n">
        <v>20</v>
      </c>
      <c r="H5380" s="5" t="n">
        <v>13.47</v>
      </c>
      <c r="I5380" s="6">
        <f>IF(E5380&gt;=Markov!$B$3,1,0)</f>
        <v/>
      </c>
      <c r="J5380" s="6">
        <f>I5379</f>
        <v/>
      </c>
      <c r="K5380" s="7">
        <f>MAR1!$B$5+MAR1!$C$5*COS(2*PI()*$C5380/365)+MAR1!$D$5*SIN(2*PI()*$C5380/365)</f>
        <v/>
      </c>
      <c r="L5380" s="7">
        <f>MAR1!$B$6+MAR1!$C$6*COS(2*PI()*$C5380/365)+MAR1!$D$6*SIN(2*PI()*$C5380/365)</f>
        <v/>
      </c>
      <c r="M5380" s="7">
        <f>MAR1!$B$7+MAR1!$C$7*COS(2*PI()*$C5380/365)+MAR1!$D$7*SIN(2*PI()*$C5380/365)</f>
        <v/>
      </c>
      <c r="N5380" s="7">
        <f>F5380-K5380</f>
        <v/>
      </c>
      <c r="O5380" s="7">
        <f>G5380-L5380</f>
        <v/>
      </c>
      <c r="P5380" s="7">
        <f>H5380-M5380</f>
        <v/>
      </c>
      <c r="Q5380" s="7">
        <f>IF($I5380=1,(N5380-MAR1!$B$11)/MAR1!$D$11,(N5380-MAR1!$C$11)/MAR1!$E$11)</f>
        <v/>
      </c>
      <c r="R5380" s="7">
        <f>IF($I5380=1,(O5380-MAR1!$B$12)/MAR1!$D$12,(O5380-MAR1!$C$12)/MAR1!$E$12)</f>
        <v/>
      </c>
      <c r="S5380" s="7">
        <f>IF($I5380=1,(P5380-MAR1!$B$13)/MAR1!$D$13,(P5380-MAR1!$C$13)/MAR1!$E$13)</f>
        <v/>
      </c>
    </row>
    <row r="5381">
      <c r="A5381" s="5" t="n">
        <v>5380</v>
      </c>
      <c r="B5381" s="5" t="n">
        <v>15</v>
      </c>
      <c r="C5381" s="5" t="n">
        <v>270</v>
      </c>
      <c r="D5381" s="5" t="n">
        <v>9</v>
      </c>
      <c r="E5381" s="5" t="n">
        <v>0</v>
      </c>
      <c r="F5381" s="5" t="n">
        <v>27.4</v>
      </c>
      <c r="G5381" s="5" t="n">
        <v>18.9</v>
      </c>
      <c r="H5381" s="5" t="n">
        <v>11.54</v>
      </c>
      <c r="I5381" s="6">
        <f>IF(E5381&gt;=Markov!$B$3,1,0)</f>
        <v/>
      </c>
      <c r="J5381" s="6">
        <f>I5380</f>
        <v/>
      </c>
      <c r="K5381" s="7">
        <f>MAR1!$B$5+MAR1!$C$5*COS(2*PI()*$C5381/365)+MAR1!$D$5*SIN(2*PI()*$C5381/365)</f>
        <v/>
      </c>
      <c r="L5381" s="7">
        <f>MAR1!$B$6+MAR1!$C$6*COS(2*PI()*$C5381/365)+MAR1!$D$6*SIN(2*PI()*$C5381/365)</f>
        <v/>
      </c>
      <c r="M5381" s="7">
        <f>MAR1!$B$7+MAR1!$C$7*COS(2*PI()*$C5381/365)+MAR1!$D$7*SIN(2*PI()*$C5381/365)</f>
        <v/>
      </c>
      <c r="N5381" s="7">
        <f>F5381-K5381</f>
        <v/>
      </c>
      <c r="O5381" s="7">
        <f>G5381-L5381</f>
        <v/>
      </c>
      <c r="P5381" s="7">
        <f>H5381-M5381</f>
        <v/>
      </c>
      <c r="Q5381" s="7">
        <f>IF($I5381=1,(N5381-MAR1!$B$11)/MAR1!$D$11,(N5381-MAR1!$C$11)/MAR1!$E$11)</f>
        <v/>
      </c>
      <c r="R5381" s="7">
        <f>IF($I5381=1,(O5381-MAR1!$B$12)/MAR1!$D$12,(O5381-MAR1!$C$12)/MAR1!$E$12)</f>
        <v/>
      </c>
      <c r="S5381" s="7">
        <f>IF($I5381=1,(P5381-MAR1!$B$13)/MAR1!$D$13,(P5381-MAR1!$C$13)/MAR1!$E$13)</f>
        <v/>
      </c>
    </row>
    <row r="5382">
      <c r="A5382" s="5" t="n">
        <v>5381</v>
      </c>
      <c r="B5382" s="5" t="n">
        <v>15</v>
      </c>
      <c r="C5382" s="5" t="n">
        <v>271</v>
      </c>
      <c r="D5382" s="5" t="n">
        <v>9</v>
      </c>
      <c r="E5382" s="5" t="n">
        <v>0</v>
      </c>
      <c r="F5382" s="5" t="n">
        <v>30</v>
      </c>
      <c r="G5382" s="5" t="n">
        <v>17.7</v>
      </c>
      <c r="H5382" s="5" t="n">
        <v>18.94</v>
      </c>
      <c r="I5382" s="6">
        <f>IF(E5382&gt;=Markov!$B$3,1,0)</f>
        <v/>
      </c>
      <c r="J5382" s="6">
        <f>I5381</f>
        <v/>
      </c>
      <c r="K5382" s="7">
        <f>MAR1!$B$5+MAR1!$C$5*COS(2*PI()*$C5382/365)+MAR1!$D$5*SIN(2*PI()*$C5382/365)</f>
        <v/>
      </c>
      <c r="L5382" s="7">
        <f>MAR1!$B$6+MAR1!$C$6*COS(2*PI()*$C5382/365)+MAR1!$D$6*SIN(2*PI()*$C5382/365)</f>
        <v/>
      </c>
      <c r="M5382" s="7">
        <f>MAR1!$B$7+MAR1!$C$7*COS(2*PI()*$C5382/365)+MAR1!$D$7*SIN(2*PI()*$C5382/365)</f>
        <v/>
      </c>
      <c r="N5382" s="7">
        <f>F5382-K5382</f>
        <v/>
      </c>
      <c r="O5382" s="7">
        <f>G5382-L5382</f>
        <v/>
      </c>
      <c r="P5382" s="7">
        <f>H5382-M5382</f>
        <v/>
      </c>
      <c r="Q5382" s="7">
        <f>IF($I5382=1,(N5382-MAR1!$B$11)/MAR1!$D$11,(N5382-MAR1!$C$11)/MAR1!$E$11)</f>
        <v/>
      </c>
      <c r="R5382" s="7">
        <f>IF($I5382=1,(O5382-MAR1!$B$12)/MAR1!$D$12,(O5382-MAR1!$C$12)/MAR1!$E$12)</f>
        <v/>
      </c>
      <c r="S5382" s="7">
        <f>IF($I5382=1,(P5382-MAR1!$B$13)/MAR1!$D$13,(P5382-MAR1!$C$13)/MAR1!$E$13)</f>
        <v/>
      </c>
    </row>
    <row r="5383">
      <c r="A5383" s="5" t="n">
        <v>5382</v>
      </c>
      <c r="B5383" s="5" t="n">
        <v>15</v>
      </c>
      <c r="C5383" s="5" t="n">
        <v>272</v>
      </c>
      <c r="D5383" s="5" t="n">
        <v>9</v>
      </c>
      <c r="E5383" s="5" t="n">
        <v>0</v>
      </c>
      <c r="F5383" s="5" t="n">
        <v>27.2</v>
      </c>
      <c r="G5383" s="5" t="n">
        <v>17.5</v>
      </c>
      <c r="H5383" s="5" t="n">
        <v>16.73</v>
      </c>
      <c r="I5383" s="6">
        <f>IF(E5383&gt;=Markov!$B$3,1,0)</f>
        <v/>
      </c>
      <c r="J5383" s="6">
        <f>I5382</f>
        <v/>
      </c>
      <c r="K5383" s="7">
        <f>MAR1!$B$5+MAR1!$C$5*COS(2*PI()*$C5383/365)+MAR1!$D$5*SIN(2*PI()*$C5383/365)</f>
        <v/>
      </c>
      <c r="L5383" s="7">
        <f>MAR1!$B$6+MAR1!$C$6*COS(2*PI()*$C5383/365)+MAR1!$D$6*SIN(2*PI()*$C5383/365)</f>
        <v/>
      </c>
      <c r="M5383" s="7">
        <f>MAR1!$B$7+MAR1!$C$7*COS(2*PI()*$C5383/365)+MAR1!$D$7*SIN(2*PI()*$C5383/365)</f>
        <v/>
      </c>
      <c r="N5383" s="7">
        <f>F5383-K5383</f>
        <v/>
      </c>
      <c r="O5383" s="7">
        <f>G5383-L5383</f>
        <v/>
      </c>
      <c r="P5383" s="7">
        <f>H5383-M5383</f>
        <v/>
      </c>
      <c r="Q5383" s="7">
        <f>IF($I5383=1,(N5383-MAR1!$B$11)/MAR1!$D$11,(N5383-MAR1!$C$11)/MAR1!$E$11)</f>
        <v/>
      </c>
      <c r="R5383" s="7">
        <f>IF($I5383=1,(O5383-MAR1!$B$12)/MAR1!$D$12,(O5383-MAR1!$C$12)/MAR1!$E$12)</f>
        <v/>
      </c>
      <c r="S5383" s="7">
        <f>IF($I5383=1,(P5383-MAR1!$B$13)/MAR1!$D$13,(P5383-MAR1!$C$13)/MAR1!$E$13)</f>
        <v/>
      </c>
    </row>
    <row r="5384">
      <c r="A5384" s="5" t="n">
        <v>5383</v>
      </c>
      <c r="B5384" s="5" t="n">
        <v>15</v>
      </c>
      <c r="C5384" s="5" t="n">
        <v>273</v>
      </c>
      <c r="D5384" s="5" t="n">
        <v>9</v>
      </c>
      <c r="E5384" s="5" t="n">
        <v>0</v>
      </c>
      <c r="F5384" s="5" t="n">
        <v>27.4</v>
      </c>
      <c r="G5384" s="5" t="n">
        <v>18.4</v>
      </c>
      <c r="H5384" s="5" t="n">
        <v>12.07</v>
      </c>
      <c r="I5384" s="6">
        <f>IF(E5384&gt;=Markov!$B$3,1,0)</f>
        <v/>
      </c>
      <c r="J5384" s="6">
        <f>I5383</f>
        <v/>
      </c>
      <c r="K5384" s="7">
        <f>MAR1!$B$5+MAR1!$C$5*COS(2*PI()*$C5384/365)+MAR1!$D$5*SIN(2*PI()*$C5384/365)</f>
        <v/>
      </c>
      <c r="L5384" s="7">
        <f>MAR1!$B$6+MAR1!$C$6*COS(2*PI()*$C5384/365)+MAR1!$D$6*SIN(2*PI()*$C5384/365)</f>
        <v/>
      </c>
      <c r="M5384" s="7">
        <f>MAR1!$B$7+MAR1!$C$7*COS(2*PI()*$C5384/365)+MAR1!$D$7*SIN(2*PI()*$C5384/365)</f>
        <v/>
      </c>
      <c r="N5384" s="7">
        <f>F5384-K5384</f>
        <v/>
      </c>
      <c r="O5384" s="7">
        <f>G5384-L5384</f>
        <v/>
      </c>
      <c r="P5384" s="7">
        <f>H5384-M5384</f>
        <v/>
      </c>
      <c r="Q5384" s="7">
        <f>IF($I5384=1,(N5384-MAR1!$B$11)/MAR1!$D$11,(N5384-MAR1!$C$11)/MAR1!$E$11)</f>
        <v/>
      </c>
      <c r="R5384" s="7">
        <f>IF($I5384=1,(O5384-MAR1!$B$12)/MAR1!$D$12,(O5384-MAR1!$C$12)/MAR1!$E$12)</f>
        <v/>
      </c>
      <c r="S5384" s="7">
        <f>IF($I5384=1,(P5384-MAR1!$B$13)/MAR1!$D$13,(P5384-MAR1!$C$13)/MAR1!$E$13)</f>
        <v/>
      </c>
    </row>
    <row r="5385">
      <c r="A5385" s="5" t="n">
        <v>5384</v>
      </c>
      <c r="B5385" s="5" t="n">
        <v>15</v>
      </c>
      <c r="C5385" s="5" t="n">
        <v>274</v>
      </c>
      <c r="D5385" s="5" t="n">
        <v>10</v>
      </c>
      <c r="E5385" s="5" t="n">
        <v>0</v>
      </c>
      <c r="F5385" s="5" t="n">
        <v>27.4</v>
      </c>
      <c r="G5385" s="5" t="n">
        <v>18.9</v>
      </c>
      <c r="H5385" s="5" t="n">
        <v>10.31</v>
      </c>
      <c r="I5385" s="6">
        <f>IF(E5385&gt;=Markov!$B$3,1,0)</f>
        <v/>
      </c>
      <c r="J5385" s="6">
        <f>I5384</f>
        <v/>
      </c>
      <c r="K5385" s="7">
        <f>MAR1!$B$5+MAR1!$C$5*COS(2*PI()*$C5385/365)+MAR1!$D$5*SIN(2*PI()*$C5385/365)</f>
        <v/>
      </c>
      <c r="L5385" s="7">
        <f>MAR1!$B$6+MAR1!$C$6*COS(2*PI()*$C5385/365)+MAR1!$D$6*SIN(2*PI()*$C5385/365)</f>
        <v/>
      </c>
      <c r="M5385" s="7">
        <f>MAR1!$B$7+MAR1!$C$7*COS(2*PI()*$C5385/365)+MAR1!$D$7*SIN(2*PI()*$C5385/365)</f>
        <v/>
      </c>
      <c r="N5385" s="7">
        <f>F5385-K5385</f>
        <v/>
      </c>
      <c r="O5385" s="7">
        <f>G5385-L5385</f>
        <v/>
      </c>
      <c r="P5385" s="7">
        <f>H5385-M5385</f>
        <v/>
      </c>
      <c r="Q5385" s="7">
        <f>IF($I5385=1,(N5385-MAR1!$B$11)/MAR1!$D$11,(N5385-MAR1!$C$11)/MAR1!$E$11)</f>
        <v/>
      </c>
      <c r="R5385" s="7">
        <f>IF($I5385=1,(O5385-MAR1!$B$12)/MAR1!$D$12,(O5385-MAR1!$C$12)/MAR1!$E$12)</f>
        <v/>
      </c>
      <c r="S5385" s="7">
        <f>IF($I5385=1,(P5385-MAR1!$B$13)/MAR1!$D$13,(P5385-MAR1!$C$13)/MAR1!$E$13)</f>
        <v/>
      </c>
    </row>
    <row r="5386">
      <c r="A5386" s="5" t="n">
        <v>5385</v>
      </c>
      <c r="B5386" s="5" t="n">
        <v>15</v>
      </c>
      <c r="C5386" s="5" t="n">
        <v>275</v>
      </c>
      <c r="D5386" s="5" t="n">
        <v>10</v>
      </c>
      <c r="E5386" s="5" t="n">
        <v>0</v>
      </c>
      <c r="F5386" s="5" t="n">
        <v>28.7</v>
      </c>
      <c r="G5386" s="5" t="n">
        <v>20.4</v>
      </c>
      <c r="H5386" s="5" t="n">
        <v>16.58</v>
      </c>
      <c r="I5386" s="6">
        <f>IF(E5386&gt;=Markov!$B$3,1,0)</f>
        <v/>
      </c>
      <c r="J5386" s="6">
        <f>I5385</f>
        <v/>
      </c>
      <c r="K5386" s="7">
        <f>MAR1!$B$5+MAR1!$C$5*COS(2*PI()*$C5386/365)+MAR1!$D$5*SIN(2*PI()*$C5386/365)</f>
        <v/>
      </c>
      <c r="L5386" s="7">
        <f>MAR1!$B$6+MAR1!$C$6*COS(2*PI()*$C5386/365)+MAR1!$D$6*SIN(2*PI()*$C5386/365)</f>
        <v/>
      </c>
      <c r="M5386" s="7">
        <f>MAR1!$B$7+MAR1!$C$7*COS(2*PI()*$C5386/365)+MAR1!$D$7*SIN(2*PI()*$C5386/365)</f>
        <v/>
      </c>
      <c r="N5386" s="7">
        <f>F5386-K5386</f>
        <v/>
      </c>
      <c r="O5386" s="7">
        <f>G5386-L5386</f>
        <v/>
      </c>
      <c r="P5386" s="7">
        <f>H5386-M5386</f>
        <v/>
      </c>
      <c r="Q5386" s="7">
        <f>IF($I5386=1,(N5386-MAR1!$B$11)/MAR1!$D$11,(N5386-MAR1!$C$11)/MAR1!$E$11)</f>
        <v/>
      </c>
      <c r="R5386" s="7">
        <f>IF($I5386=1,(O5386-MAR1!$B$12)/MAR1!$D$12,(O5386-MAR1!$C$12)/MAR1!$E$12)</f>
        <v/>
      </c>
      <c r="S5386" s="7">
        <f>IF($I5386=1,(P5386-MAR1!$B$13)/MAR1!$D$13,(P5386-MAR1!$C$13)/MAR1!$E$13)</f>
        <v/>
      </c>
    </row>
    <row r="5387">
      <c r="A5387" s="5" t="n">
        <v>5386</v>
      </c>
      <c r="B5387" s="5" t="n">
        <v>15</v>
      </c>
      <c r="C5387" s="5" t="n">
        <v>276</v>
      </c>
      <c r="D5387" s="5" t="n">
        <v>10</v>
      </c>
      <c r="E5387" s="5" t="n">
        <v>0</v>
      </c>
      <c r="F5387" s="5" t="n">
        <v>26.4</v>
      </c>
      <c r="G5387" s="5" t="n">
        <v>17.8</v>
      </c>
      <c r="H5387" s="5" t="n">
        <v>17.85</v>
      </c>
      <c r="I5387" s="6">
        <f>IF(E5387&gt;=Markov!$B$3,1,0)</f>
        <v/>
      </c>
      <c r="J5387" s="6">
        <f>I5386</f>
        <v/>
      </c>
      <c r="K5387" s="7">
        <f>MAR1!$B$5+MAR1!$C$5*COS(2*PI()*$C5387/365)+MAR1!$D$5*SIN(2*PI()*$C5387/365)</f>
        <v/>
      </c>
      <c r="L5387" s="7">
        <f>MAR1!$B$6+MAR1!$C$6*COS(2*PI()*$C5387/365)+MAR1!$D$6*SIN(2*PI()*$C5387/365)</f>
        <v/>
      </c>
      <c r="M5387" s="7">
        <f>MAR1!$B$7+MAR1!$C$7*COS(2*PI()*$C5387/365)+MAR1!$D$7*SIN(2*PI()*$C5387/365)</f>
        <v/>
      </c>
      <c r="N5387" s="7">
        <f>F5387-K5387</f>
        <v/>
      </c>
      <c r="O5387" s="7">
        <f>G5387-L5387</f>
        <v/>
      </c>
      <c r="P5387" s="7">
        <f>H5387-M5387</f>
        <v/>
      </c>
      <c r="Q5387" s="7">
        <f>IF($I5387=1,(N5387-MAR1!$B$11)/MAR1!$D$11,(N5387-MAR1!$C$11)/MAR1!$E$11)</f>
        <v/>
      </c>
      <c r="R5387" s="7">
        <f>IF($I5387=1,(O5387-MAR1!$B$12)/MAR1!$D$12,(O5387-MAR1!$C$12)/MAR1!$E$12)</f>
        <v/>
      </c>
      <c r="S5387" s="7">
        <f>IF($I5387=1,(P5387-MAR1!$B$13)/MAR1!$D$13,(P5387-MAR1!$C$13)/MAR1!$E$13)</f>
        <v/>
      </c>
    </row>
    <row r="5388">
      <c r="A5388" s="5" t="n">
        <v>5387</v>
      </c>
      <c r="B5388" s="5" t="n">
        <v>15</v>
      </c>
      <c r="C5388" s="5" t="n">
        <v>277</v>
      </c>
      <c r="D5388" s="5" t="n">
        <v>10</v>
      </c>
      <c r="E5388" s="5" t="n">
        <v>0</v>
      </c>
      <c r="F5388" s="5" t="n">
        <v>25.6</v>
      </c>
      <c r="G5388" s="5" t="n">
        <v>18</v>
      </c>
      <c r="H5388" s="5" t="n">
        <v>17.76</v>
      </c>
      <c r="I5388" s="6">
        <f>IF(E5388&gt;=Markov!$B$3,1,0)</f>
        <v/>
      </c>
      <c r="J5388" s="6">
        <f>I5387</f>
        <v/>
      </c>
      <c r="K5388" s="7">
        <f>MAR1!$B$5+MAR1!$C$5*COS(2*PI()*$C5388/365)+MAR1!$D$5*SIN(2*PI()*$C5388/365)</f>
        <v/>
      </c>
      <c r="L5388" s="7">
        <f>MAR1!$B$6+MAR1!$C$6*COS(2*PI()*$C5388/365)+MAR1!$D$6*SIN(2*PI()*$C5388/365)</f>
        <v/>
      </c>
      <c r="M5388" s="7">
        <f>MAR1!$B$7+MAR1!$C$7*COS(2*PI()*$C5388/365)+MAR1!$D$7*SIN(2*PI()*$C5388/365)</f>
        <v/>
      </c>
      <c r="N5388" s="7">
        <f>F5388-K5388</f>
        <v/>
      </c>
      <c r="O5388" s="7">
        <f>G5388-L5388</f>
        <v/>
      </c>
      <c r="P5388" s="7">
        <f>H5388-M5388</f>
        <v/>
      </c>
      <c r="Q5388" s="7">
        <f>IF($I5388=1,(N5388-MAR1!$B$11)/MAR1!$D$11,(N5388-MAR1!$C$11)/MAR1!$E$11)</f>
        <v/>
      </c>
      <c r="R5388" s="7">
        <f>IF($I5388=1,(O5388-MAR1!$B$12)/MAR1!$D$12,(O5388-MAR1!$C$12)/MAR1!$E$12)</f>
        <v/>
      </c>
      <c r="S5388" s="7">
        <f>IF($I5388=1,(P5388-MAR1!$B$13)/MAR1!$D$13,(P5388-MAR1!$C$13)/MAR1!$E$13)</f>
        <v/>
      </c>
    </row>
    <row r="5389">
      <c r="A5389" s="5" t="n">
        <v>5388</v>
      </c>
      <c r="B5389" s="5" t="n">
        <v>15</v>
      </c>
      <c r="C5389" s="5" t="n">
        <v>278</v>
      </c>
      <c r="D5389" s="5" t="n">
        <v>10</v>
      </c>
      <c r="E5389" s="5" t="n">
        <v>0</v>
      </c>
      <c r="F5389" s="5" t="n">
        <v>25.7</v>
      </c>
      <c r="G5389" s="5" t="n">
        <v>17</v>
      </c>
      <c r="H5389" s="5" t="n">
        <v>19.22</v>
      </c>
      <c r="I5389" s="6">
        <f>IF(E5389&gt;=Markov!$B$3,1,0)</f>
        <v/>
      </c>
      <c r="J5389" s="6">
        <f>I5388</f>
        <v/>
      </c>
      <c r="K5389" s="7">
        <f>MAR1!$B$5+MAR1!$C$5*COS(2*PI()*$C5389/365)+MAR1!$D$5*SIN(2*PI()*$C5389/365)</f>
        <v/>
      </c>
      <c r="L5389" s="7">
        <f>MAR1!$B$6+MAR1!$C$6*COS(2*PI()*$C5389/365)+MAR1!$D$6*SIN(2*PI()*$C5389/365)</f>
        <v/>
      </c>
      <c r="M5389" s="7">
        <f>MAR1!$B$7+MAR1!$C$7*COS(2*PI()*$C5389/365)+MAR1!$D$7*SIN(2*PI()*$C5389/365)</f>
        <v/>
      </c>
      <c r="N5389" s="7">
        <f>F5389-K5389</f>
        <v/>
      </c>
      <c r="O5389" s="7">
        <f>G5389-L5389</f>
        <v/>
      </c>
      <c r="P5389" s="7">
        <f>H5389-M5389</f>
        <v/>
      </c>
      <c r="Q5389" s="7">
        <f>IF($I5389=1,(N5389-MAR1!$B$11)/MAR1!$D$11,(N5389-MAR1!$C$11)/MAR1!$E$11)</f>
        <v/>
      </c>
      <c r="R5389" s="7">
        <f>IF($I5389=1,(O5389-MAR1!$B$12)/MAR1!$D$12,(O5389-MAR1!$C$12)/MAR1!$E$12)</f>
        <v/>
      </c>
      <c r="S5389" s="7">
        <f>IF($I5389=1,(P5389-MAR1!$B$13)/MAR1!$D$13,(P5389-MAR1!$C$13)/MAR1!$E$13)</f>
        <v/>
      </c>
    </row>
    <row r="5390">
      <c r="A5390" s="5" t="n">
        <v>5389</v>
      </c>
      <c r="B5390" s="5" t="n">
        <v>15</v>
      </c>
      <c r="C5390" s="5" t="n">
        <v>279</v>
      </c>
      <c r="D5390" s="5" t="n">
        <v>10</v>
      </c>
      <c r="E5390" s="5" t="n">
        <v>0</v>
      </c>
      <c r="F5390" s="5" t="n">
        <v>26.3</v>
      </c>
      <c r="G5390" s="5" t="n">
        <v>18.4</v>
      </c>
      <c r="H5390" s="5" t="n">
        <v>16.56</v>
      </c>
      <c r="I5390" s="6">
        <f>IF(E5390&gt;=Markov!$B$3,1,0)</f>
        <v/>
      </c>
      <c r="J5390" s="6">
        <f>I5389</f>
        <v/>
      </c>
      <c r="K5390" s="7">
        <f>MAR1!$B$5+MAR1!$C$5*COS(2*PI()*$C5390/365)+MAR1!$D$5*SIN(2*PI()*$C5390/365)</f>
        <v/>
      </c>
      <c r="L5390" s="7">
        <f>MAR1!$B$6+MAR1!$C$6*COS(2*PI()*$C5390/365)+MAR1!$D$6*SIN(2*PI()*$C5390/365)</f>
        <v/>
      </c>
      <c r="M5390" s="7">
        <f>MAR1!$B$7+MAR1!$C$7*COS(2*PI()*$C5390/365)+MAR1!$D$7*SIN(2*PI()*$C5390/365)</f>
        <v/>
      </c>
      <c r="N5390" s="7">
        <f>F5390-K5390</f>
        <v/>
      </c>
      <c r="O5390" s="7">
        <f>G5390-L5390</f>
        <v/>
      </c>
      <c r="P5390" s="7">
        <f>H5390-M5390</f>
        <v/>
      </c>
      <c r="Q5390" s="7">
        <f>IF($I5390=1,(N5390-MAR1!$B$11)/MAR1!$D$11,(N5390-MAR1!$C$11)/MAR1!$E$11)</f>
        <v/>
      </c>
      <c r="R5390" s="7">
        <f>IF($I5390=1,(O5390-MAR1!$B$12)/MAR1!$D$12,(O5390-MAR1!$C$12)/MAR1!$E$12)</f>
        <v/>
      </c>
      <c r="S5390" s="7">
        <f>IF($I5390=1,(P5390-MAR1!$B$13)/MAR1!$D$13,(P5390-MAR1!$C$13)/MAR1!$E$13)</f>
        <v/>
      </c>
    </row>
    <row r="5391">
      <c r="A5391" s="5" t="n">
        <v>5390</v>
      </c>
      <c r="B5391" s="5" t="n">
        <v>15</v>
      </c>
      <c r="C5391" s="5" t="n">
        <v>280</v>
      </c>
      <c r="D5391" s="5" t="n">
        <v>10</v>
      </c>
      <c r="E5391" s="5" t="n">
        <v>0</v>
      </c>
      <c r="F5391" s="5" t="n">
        <v>28.3</v>
      </c>
      <c r="G5391" s="5" t="n">
        <v>19.5</v>
      </c>
      <c r="H5391" s="5" t="n">
        <v>14.46</v>
      </c>
      <c r="I5391" s="6">
        <f>IF(E5391&gt;=Markov!$B$3,1,0)</f>
        <v/>
      </c>
      <c r="J5391" s="6">
        <f>I5390</f>
        <v/>
      </c>
      <c r="K5391" s="7">
        <f>MAR1!$B$5+MAR1!$C$5*COS(2*PI()*$C5391/365)+MAR1!$D$5*SIN(2*PI()*$C5391/365)</f>
        <v/>
      </c>
      <c r="L5391" s="7">
        <f>MAR1!$B$6+MAR1!$C$6*COS(2*PI()*$C5391/365)+MAR1!$D$6*SIN(2*PI()*$C5391/365)</f>
        <v/>
      </c>
      <c r="M5391" s="7">
        <f>MAR1!$B$7+MAR1!$C$7*COS(2*PI()*$C5391/365)+MAR1!$D$7*SIN(2*PI()*$C5391/365)</f>
        <v/>
      </c>
      <c r="N5391" s="7">
        <f>F5391-K5391</f>
        <v/>
      </c>
      <c r="O5391" s="7">
        <f>G5391-L5391</f>
        <v/>
      </c>
      <c r="P5391" s="7">
        <f>H5391-M5391</f>
        <v/>
      </c>
      <c r="Q5391" s="7">
        <f>IF($I5391=1,(N5391-MAR1!$B$11)/MAR1!$D$11,(N5391-MAR1!$C$11)/MAR1!$E$11)</f>
        <v/>
      </c>
      <c r="R5391" s="7">
        <f>IF($I5391=1,(O5391-MAR1!$B$12)/MAR1!$D$12,(O5391-MAR1!$C$12)/MAR1!$E$12)</f>
        <v/>
      </c>
      <c r="S5391" s="7">
        <f>IF($I5391=1,(P5391-MAR1!$B$13)/MAR1!$D$13,(P5391-MAR1!$C$13)/MAR1!$E$13)</f>
        <v/>
      </c>
    </row>
    <row r="5392">
      <c r="A5392" s="5" t="n">
        <v>5391</v>
      </c>
      <c r="B5392" s="5" t="n">
        <v>15</v>
      </c>
      <c r="C5392" s="5" t="n">
        <v>281</v>
      </c>
      <c r="D5392" s="5" t="n">
        <v>10</v>
      </c>
      <c r="E5392" s="5" t="n">
        <v>0</v>
      </c>
      <c r="F5392" s="5" t="n">
        <v>27.5</v>
      </c>
      <c r="G5392" s="5" t="n">
        <v>17.3</v>
      </c>
      <c r="H5392" s="5" t="n">
        <v>22.26</v>
      </c>
      <c r="I5392" s="6">
        <f>IF(E5392&gt;=Markov!$B$3,1,0)</f>
        <v/>
      </c>
      <c r="J5392" s="6">
        <f>I5391</f>
        <v/>
      </c>
      <c r="K5392" s="7">
        <f>MAR1!$B$5+MAR1!$C$5*COS(2*PI()*$C5392/365)+MAR1!$D$5*SIN(2*PI()*$C5392/365)</f>
        <v/>
      </c>
      <c r="L5392" s="7">
        <f>MAR1!$B$6+MAR1!$C$6*COS(2*PI()*$C5392/365)+MAR1!$D$6*SIN(2*PI()*$C5392/365)</f>
        <v/>
      </c>
      <c r="M5392" s="7">
        <f>MAR1!$B$7+MAR1!$C$7*COS(2*PI()*$C5392/365)+MAR1!$D$7*SIN(2*PI()*$C5392/365)</f>
        <v/>
      </c>
      <c r="N5392" s="7">
        <f>F5392-K5392</f>
        <v/>
      </c>
      <c r="O5392" s="7">
        <f>G5392-L5392</f>
        <v/>
      </c>
      <c r="P5392" s="7">
        <f>H5392-M5392</f>
        <v/>
      </c>
      <c r="Q5392" s="7">
        <f>IF($I5392=1,(N5392-MAR1!$B$11)/MAR1!$D$11,(N5392-MAR1!$C$11)/MAR1!$E$11)</f>
        <v/>
      </c>
      <c r="R5392" s="7">
        <f>IF($I5392=1,(O5392-MAR1!$B$12)/MAR1!$D$12,(O5392-MAR1!$C$12)/MAR1!$E$12)</f>
        <v/>
      </c>
      <c r="S5392" s="7">
        <f>IF($I5392=1,(P5392-MAR1!$B$13)/MAR1!$D$13,(P5392-MAR1!$C$13)/MAR1!$E$13)</f>
        <v/>
      </c>
    </row>
    <row r="5393">
      <c r="A5393" s="5" t="n">
        <v>5392</v>
      </c>
      <c r="B5393" s="5" t="n">
        <v>15</v>
      </c>
      <c r="C5393" s="5" t="n">
        <v>282</v>
      </c>
      <c r="D5393" s="5" t="n">
        <v>10</v>
      </c>
      <c r="E5393" s="5" t="n">
        <v>0</v>
      </c>
      <c r="F5393" s="5" t="n">
        <v>30.1</v>
      </c>
      <c r="G5393" s="5" t="n">
        <v>18.3</v>
      </c>
      <c r="H5393" s="5" t="n">
        <v>21.49</v>
      </c>
      <c r="I5393" s="6">
        <f>IF(E5393&gt;=Markov!$B$3,1,0)</f>
        <v/>
      </c>
      <c r="J5393" s="6">
        <f>I5392</f>
        <v/>
      </c>
      <c r="K5393" s="7">
        <f>MAR1!$B$5+MAR1!$C$5*COS(2*PI()*$C5393/365)+MAR1!$D$5*SIN(2*PI()*$C5393/365)</f>
        <v/>
      </c>
      <c r="L5393" s="7">
        <f>MAR1!$B$6+MAR1!$C$6*COS(2*PI()*$C5393/365)+MAR1!$D$6*SIN(2*PI()*$C5393/365)</f>
        <v/>
      </c>
      <c r="M5393" s="7">
        <f>MAR1!$B$7+MAR1!$C$7*COS(2*PI()*$C5393/365)+MAR1!$D$7*SIN(2*PI()*$C5393/365)</f>
        <v/>
      </c>
      <c r="N5393" s="7">
        <f>F5393-K5393</f>
        <v/>
      </c>
      <c r="O5393" s="7">
        <f>G5393-L5393</f>
        <v/>
      </c>
      <c r="P5393" s="7">
        <f>H5393-M5393</f>
        <v/>
      </c>
      <c r="Q5393" s="7">
        <f>IF($I5393=1,(N5393-MAR1!$B$11)/MAR1!$D$11,(N5393-MAR1!$C$11)/MAR1!$E$11)</f>
        <v/>
      </c>
      <c r="R5393" s="7">
        <f>IF($I5393=1,(O5393-MAR1!$B$12)/MAR1!$D$12,(O5393-MAR1!$C$12)/MAR1!$E$12)</f>
        <v/>
      </c>
      <c r="S5393" s="7">
        <f>IF($I5393=1,(P5393-MAR1!$B$13)/MAR1!$D$13,(P5393-MAR1!$C$13)/MAR1!$E$13)</f>
        <v/>
      </c>
    </row>
    <row r="5394">
      <c r="A5394" s="5" t="n">
        <v>5393</v>
      </c>
      <c r="B5394" s="5" t="n">
        <v>15</v>
      </c>
      <c r="C5394" s="5" t="n">
        <v>283</v>
      </c>
      <c r="D5394" s="5" t="n">
        <v>10</v>
      </c>
      <c r="E5394" s="5" t="n">
        <v>0</v>
      </c>
      <c r="F5394" s="5" t="n">
        <v>30.4</v>
      </c>
      <c r="G5394" s="5" t="n">
        <v>19.6</v>
      </c>
      <c r="H5394" s="5" t="n">
        <v>14.73</v>
      </c>
      <c r="I5394" s="6">
        <f>IF(E5394&gt;=Markov!$B$3,1,0)</f>
        <v/>
      </c>
      <c r="J5394" s="6">
        <f>I5393</f>
        <v/>
      </c>
      <c r="K5394" s="7">
        <f>MAR1!$B$5+MAR1!$C$5*COS(2*PI()*$C5394/365)+MAR1!$D$5*SIN(2*PI()*$C5394/365)</f>
        <v/>
      </c>
      <c r="L5394" s="7">
        <f>MAR1!$B$6+MAR1!$C$6*COS(2*PI()*$C5394/365)+MAR1!$D$6*SIN(2*PI()*$C5394/365)</f>
        <v/>
      </c>
      <c r="M5394" s="7">
        <f>MAR1!$B$7+MAR1!$C$7*COS(2*PI()*$C5394/365)+MAR1!$D$7*SIN(2*PI()*$C5394/365)</f>
        <v/>
      </c>
      <c r="N5394" s="7">
        <f>F5394-K5394</f>
        <v/>
      </c>
      <c r="O5394" s="7">
        <f>G5394-L5394</f>
        <v/>
      </c>
      <c r="P5394" s="7">
        <f>H5394-M5394</f>
        <v/>
      </c>
      <c r="Q5394" s="7">
        <f>IF($I5394=1,(N5394-MAR1!$B$11)/MAR1!$D$11,(N5394-MAR1!$C$11)/MAR1!$E$11)</f>
        <v/>
      </c>
      <c r="R5394" s="7">
        <f>IF($I5394=1,(O5394-MAR1!$B$12)/MAR1!$D$12,(O5394-MAR1!$C$12)/MAR1!$E$12)</f>
        <v/>
      </c>
      <c r="S5394" s="7">
        <f>IF($I5394=1,(P5394-MAR1!$B$13)/MAR1!$D$13,(P5394-MAR1!$C$13)/MAR1!$E$13)</f>
        <v/>
      </c>
    </row>
    <row r="5395">
      <c r="A5395" s="5" t="n">
        <v>5394</v>
      </c>
      <c r="B5395" s="5" t="n">
        <v>15</v>
      </c>
      <c r="C5395" s="5" t="n">
        <v>284</v>
      </c>
      <c r="D5395" s="5" t="n">
        <v>10</v>
      </c>
      <c r="E5395" s="5" t="n">
        <v>6.7</v>
      </c>
      <c r="F5395" s="5" t="n">
        <v>24.9</v>
      </c>
      <c r="G5395" s="5" t="n">
        <v>18.2</v>
      </c>
      <c r="H5395" s="5" t="n">
        <v>10.17</v>
      </c>
      <c r="I5395" s="6">
        <f>IF(E5395&gt;=Markov!$B$3,1,0)</f>
        <v/>
      </c>
      <c r="J5395" s="6">
        <f>I5394</f>
        <v/>
      </c>
      <c r="K5395" s="7">
        <f>MAR1!$B$5+MAR1!$C$5*COS(2*PI()*$C5395/365)+MAR1!$D$5*SIN(2*PI()*$C5395/365)</f>
        <v/>
      </c>
      <c r="L5395" s="7">
        <f>MAR1!$B$6+MAR1!$C$6*COS(2*PI()*$C5395/365)+MAR1!$D$6*SIN(2*PI()*$C5395/365)</f>
        <v/>
      </c>
      <c r="M5395" s="7">
        <f>MAR1!$B$7+MAR1!$C$7*COS(2*PI()*$C5395/365)+MAR1!$D$7*SIN(2*PI()*$C5395/365)</f>
        <v/>
      </c>
      <c r="N5395" s="7">
        <f>F5395-K5395</f>
        <v/>
      </c>
      <c r="O5395" s="7">
        <f>G5395-L5395</f>
        <v/>
      </c>
      <c r="P5395" s="7">
        <f>H5395-M5395</f>
        <v/>
      </c>
      <c r="Q5395" s="7">
        <f>IF($I5395=1,(N5395-MAR1!$B$11)/MAR1!$D$11,(N5395-MAR1!$C$11)/MAR1!$E$11)</f>
        <v/>
      </c>
      <c r="R5395" s="7">
        <f>IF($I5395=1,(O5395-MAR1!$B$12)/MAR1!$D$12,(O5395-MAR1!$C$12)/MAR1!$E$12)</f>
        <v/>
      </c>
      <c r="S5395" s="7">
        <f>IF($I5395=1,(P5395-MAR1!$B$13)/MAR1!$D$13,(P5395-MAR1!$C$13)/MAR1!$E$13)</f>
        <v/>
      </c>
    </row>
    <row r="5396">
      <c r="A5396" s="5" t="n">
        <v>5395</v>
      </c>
      <c r="B5396" s="5" t="n">
        <v>15</v>
      </c>
      <c r="C5396" s="5" t="n">
        <v>285</v>
      </c>
      <c r="D5396" s="5" t="n">
        <v>10</v>
      </c>
      <c r="E5396" s="5" t="n">
        <v>0.1</v>
      </c>
      <c r="F5396" s="5" t="n">
        <v>25.1</v>
      </c>
      <c r="G5396" s="5" t="n">
        <v>17.6</v>
      </c>
      <c r="H5396" s="5" t="n">
        <v>3.35</v>
      </c>
      <c r="I5396" s="6">
        <f>IF(E5396&gt;=Markov!$B$3,1,0)</f>
        <v/>
      </c>
      <c r="J5396" s="6">
        <f>I5395</f>
        <v/>
      </c>
      <c r="K5396" s="7">
        <f>MAR1!$B$5+MAR1!$C$5*COS(2*PI()*$C5396/365)+MAR1!$D$5*SIN(2*PI()*$C5396/365)</f>
        <v/>
      </c>
      <c r="L5396" s="7">
        <f>MAR1!$B$6+MAR1!$C$6*COS(2*PI()*$C5396/365)+MAR1!$D$6*SIN(2*PI()*$C5396/365)</f>
        <v/>
      </c>
      <c r="M5396" s="7">
        <f>MAR1!$B$7+MAR1!$C$7*COS(2*PI()*$C5396/365)+MAR1!$D$7*SIN(2*PI()*$C5396/365)</f>
        <v/>
      </c>
      <c r="N5396" s="7">
        <f>F5396-K5396</f>
        <v/>
      </c>
      <c r="O5396" s="7">
        <f>G5396-L5396</f>
        <v/>
      </c>
      <c r="P5396" s="7">
        <f>H5396-M5396</f>
        <v/>
      </c>
      <c r="Q5396" s="7">
        <f>IF($I5396=1,(N5396-MAR1!$B$11)/MAR1!$D$11,(N5396-MAR1!$C$11)/MAR1!$E$11)</f>
        <v/>
      </c>
      <c r="R5396" s="7">
        <f>IF($I5396=1,(O5396-MAR1!$B$12)/MAR1!$D$12,(O5396-MAR1!$C$12)/MAR1!$E$12)</f>
        <v/>
      </c>
      <c r="S5396" s="7">
        <f>IF($I5396=1,(P5396-MAR1!$B$13)/MAR1!$D$13,(P5396-MAR1!$C$13)/MAR1!$E$13)</f>
        <v/>
      </c>
    </row>
    <row r="5397">
      <c r="A5397" s="5" t="n">
        <v>5396</v>
      </c>
      <c r="B5397" s="5" t="n">
        <v>15</v>
      </c>
      <c r="C5397" s="5" t="n">
        <v>286</v>
      </c>
      <c r="D5397" s="5" t="n">
        <v>10</v>
      </c>
      <c r="E5397" s="5" t="n">
        <v>0</v>
      </c>
      <c r="F5397" s="5" t="n">
        <v>30.6</v>
      </c>
      <c r="G5397" s="5" t="n">
        <v>19.8</v>
      </c>
      <c r="H5397" s="5" t="n">
        <v>15.06</v>
      </c>
      <c r="I5397" s="6">
        <f>IF(E5397&gt;=Markov!$B$3,1,0)</f>
        <v/>
      </c>
      <c r="J5397" s="6">
        <f>I5396</f>
        <v/>
      </c>
      <c r="K5397" s="7">
        <f>MAR1!$B$5+MAR1!$C$5*COS(2*PI()*$C5397/365)+MAR1!$D$5*SIN(2*PI()*$C5397/365)</f>
        <v/>
      </c>
      <c r="L5397" s="7">
        <f>MAR1!$B$6+MAR1!$C$6*COS(2*PI()*$C5397/365)+MAR1!$D$6*SIN(2*PI()*$C5397/365)</f>
        <v/>
      </c>
      <c r="M5397" s="7">
        <f>MAR1!$B$7+MAR1!$C$7*COS(2*PI()*$C5397/365)+MAR1!$D$7*SIN(2*PI()*$C5397/365)</f>
        <v/>
      </c>
      <c r="N5397" s="7">
        <f>F5397-K5397</f>
        <v/>
      </c>
      <c r="O5397" s="7">
        <f>G5397-L5397</f>
        <v/>
      </c>
      <c r="P5397" s="7">
        <f>H5397-M5397</f>
        <v/>
      </c>
      <c r="Q5397" s="7">
        <f>IF($I5397=1,(N5397-MAR1!$B$11)/MAR1!$D$11,(N5397-MAR1!$C$11)/MAR1!$E$11)</f>
        <v/>
      </c>
      <c r="R5397" s="7">
        <f>IF($I5397=1,(O5397-MAR1!$B$12)/MAR1!$D$12,(O5397-MAR1!$C$12)/MAR1!$E$12)</f>
        <v/>
      </c>
      <c r="S5397" s="7">
        <f>IF($I5397=1,(P5397-MAR1!$B$13)/MAR1!$D$13,(P5397-MAR1!$C$13)/MAR1!$E$13)</f>
        <v/>
      </c>
    </row>
    <row r="5398">
      <c r="A5398" s="5" t="n">
        <v>5397</v>
      </c>
      <c r="B5398" s="5" t="n">
        <v>15</v>
      </c>
      <c r="C5398" s="5" t="n">
        <v>287</v>
      </c>
      <c r="D5398" s="5" t="n">
        <v>10</v>
      </c>
      <c r="E5398" s="5" t="n">
        <v>7</v>
      </c>
      <c r="F5398" s="5" t="n">
        <v>25.7</v>
      </c>
      <c r="G5398" s="5" t="n">
        <v>18.3</v>
      </c>
      <c r="H5398" s="5" t="n">
        <v>6.94</v>
      </c>
      <c r="I5398" s="6">
        <f>IF(E5398&gt;=Markov!$B$3,1,0)</f>
        <v/>
      </c>
      <c r="J5398" s="6">
        <f>I5397</f>
        <v/>
      </c>
      <c r="K5398" s="7">
        <f>MAR1!$B$5+MAR1!$C$5*COS(2*PI()*$C5398/365)+MAR1!$D$5*SIN(2*PI()*$C5398/365)</f>
        <v/>
      </c>
      <c r="L5398" s="7">
        <f>MAR1!$B$6+MAR1!$C$6*COS(2*PI()*$C5398/365)+MAR1!$D$6*SIN(2*PI()*$C5398/365)</f>
        <v/>
      </c>
      <c r="M5398" s="7">
        <f>MAR1!$B$7+MAR1!$C$7*COS(2*PI()*$C5398/365)+MAR1!$D$7*SIN(2*PI()*$C5398/365)</f>
        <v/>
      </c>
      <c r="N5398" s="7">
        <f>F5398-K5398</f>
        <v/>
      </c>
      <c r="O5398" s="7">
        <f>G5398-L5398</f>
        <v/>
      </c>
      <c r="P5398" s="7">
        <f>H5398-M5398</f>
        <v/>
      </c>
      <c r="Q5398" s="7">
        <f>IF($I5398=1,(N5398-MAR1!$B$11)/MAR1!$D$11,(N5398-MAR1!$C$11)/MAR1!$E$11)</f>
        <v/>
      </c>
      <c r="R5398" s="7">
        <f>IF($I5398=1,(O5398-MAR1!$B$12)/MAR1!$D$12,(O5398-MAR1!$C$12)/MAR1!$E$12)</f>
        <v/>
      </c>
      <c r="S5398" s="7">
        <f>IF($I5398=1,(P5398-MAR1!$B$13)/MAR1!$D$13,(P5398-MAR1!$C$13)/MAR1!$E$13)</f>
        <v/>
      </c>
    </row>
    <row r="5399">
      <c r="A5399" s="5" t="n">
        <v>5398</v>
      </c>
      <c r="B5399" s="5" t="n">
        <v>15</v>
      </c>
      <c r="C5399" s="5" t="n">
        <v>288</v>
      </c>
      <c r="D5399" s="5" t="n">
        <v>10</v>
      </c>
      <c r="E5399" s="5" t="n">
        <v>0</v>
      </c>
      <c r="F5399" s="5" t="n">
        <v>30</v>
      </c>
      <c r="G5399" s="5" t="n">
        <v>19.3</v>
      </c>
      <c r="H5399" s="5" t="n">
        <v>13.24</v>
      </c>
      <c r="I5399" s="6">
        <f>IF(E5399&gt;=Markov!$B$3,1,0)</f>
        <v/>
      </c>
      <c r="J5399" s="6">
        <f>I5398</f>
        <v/>
      </c>
      <c r="K5399" s="7">
        <f>MAR1!$B$5+MAR1!$C$5*COS(2*PI()*$C5399/365)+MAR1!$D$5*SIN(2*PI()*$C5399/365)</f>
        <v/>
      </c>
      <c r="L5399" s="7">
        <f>MAR1!$B$6+MAR1!$C$6*COS(2*PI()*$C5399/365)+MAR1!$D$6*SIN(2*PI()*$C5399/365)</f>
        <v/>
      </c>
      <c r="M5399" s="7">
        <f>MAR1!$B$7+MAR1!$C$7*COS(2*PI()*$C5399/365)+MAR1!$D$7*SIN(2*PI()*$C5399/365)</f>
        <v/>
      </c>
      <c r="N5399" s="7">
        <f>F5399-K5399</f>
        <v/>
      </c>
      <c r="O5399" s="7">
        <f>G5399-L5399</f>
        <v/>
      </c>
      <c r="P5399" s="7">
        <f>H5399-M5399</f>
        <v/>
      </c>
      <c r="Q5399" s="7">
        <f>IF($I5399=1,(N5399-MAR1!$B$11)/MAR1!$D$11,(N5399-MAR1!$C$11)/MAR1!$E$11)</f>
        <v/>
      </c>
      <c r="R5399" s="7">
        <f>IF($I5399=1,(O5399-MAR1!$B$12)/MAR1!$D$12,(O5399-MAR1!$C$12)/MAR1!$E$12)</f>
        <v/>
      </c>
      <c r="S5399" s="7">
        <f>IF($I5399=1,(P5399-MAR1!$B$13)/MAR1!$D$13,(P5399-MAR1!$C$13)/MAR1!$E$13)</f>
        <v/>
      </c>
    </row>
    <row r="5400">
      <c r="A5400" s="5" t="n">
        <v>5399</v>
      </c>
      <c r="B5400" s="5" t="n">
        <v>15</v>
      </c>
      <c r="C5400" s="5" t="n">
        <v>289</v>
      </c>
      <c r="D5400" s="5" t="n">
        <v>10</v>
      </c>
      <c r="E5400" s="5" t="n">
        <v>1</v>
      </c>
      <c r="F5400" s="5" t="n">
        <v>26.2</v>
      </c>
      <c r="G5400" s="5" t="n">
        <v>17.5</v>
      </c>
      <c r="H5400" s="5" t="n">
        <v>6.37</v>
      </c>
      <c r="I5400" s="6">
        <f>IF(E5400&gt;=Markov!$B$3,1,0)</f>
        <v/>
      </c>
      <c r="J5400" s="6">
        <f>I5399</f>
        <v/>
      </c>
      <c r="K5400" s="7">
        <f>MAR1!$B$5+MAR1!$C$5*COS(2*PI()*$C5400/365)+MAR1!$D$5*SIN(2*PI()*$C5400/365)</f>
        <v/>
      </c>
      <c r="L5400" s="7">
        <f>MAR1!$B$6+MAR1!$C$6*COS(2*PI()*$C5400/365)+MAR1!$D$6*SIN(2*PI()*$C5400/365)</f>
        <v/>
      </c>
      <c r="M5400" s="7">
        <f>MAR1!$B$7+MAR1!$C$7*COS(2*PI()*$C5400/365)+MAR1!$D$7*SIN(2*PI()*$C5400/365)</f>
        <v/>
      </c>
      <c r="N5400" s="7">
        <f>F5400-K5400</f>
        <v/>
      </c>
      <c r="O5400" s="7">
        <f>G5400-L5400</f>
        <v/>
      </c>
      <c r="P5400" s="7">
        <f>H5400-M5400</f>
        <v/>
      </c>
      <c r="Q5400" s="7">
        <f>IF($I5400=1,(N5400-MAR1!$B$11)/MAR1!$D$11,(N5400-MAR1!$C$11)/MAR1!$E$11)</f>
        <v/>
      </c>
      <c r="R5400" s="7">
        <f>IF($I5400=1,(O5400-MAR1!$B$12)/MAR1!$D$12,(O5400-MAR1!$C$12)/MAR1!$E$12)</f>
        <v/>
      </c>
      <c r="S5400" s="7">
        <f>IF($I5400=1,(P5400-MAR1!$B$13)/MAR1!$D$13,(P5400-MAR1!$C$13)/MAR1!$E$13)</f>
        <v/>
      </c>
    </row>
    <row r="5401">
      <c r="A5401" s="5" t="n">
        <v>5400</v>
      </c>
      <c r="B5401" s="5" t="n">
        <v>15</v>
      </c>
      <c r="C5401" s="5" t="n">
        <v>290</v>
      </c>
      <c r="D5401" s="5" t="n">
        <v>10</v>
      </c>
      <c r="E5401" s="5" t="n">
        <v>0</v>
      </c>
      <c r="F5401" s="5" t="n">
        <v>28.2</v>
      </c>
      <c r="G5401" s="5" t="n">
        <v>17.7</v>
      </c>
      <c r="H5401" s="5" t="n">
        <v>13.05</v>
      </c>
      <c r="I5401" s="6">
        <f>IF(E5401&gt;=Markov!$B$3,1,0)</f>
        <v/>
      </c>
      <c r="J5401" s="6">
        <f>I5400</f>
        <v/>
      </c>
      <c r="K5401" s="7">
        <f>MAR1!$B$5+MAR1!$C$5*COS(2*PI()*$C5401/365)+MAR1!$D$5*SIN(2*PI()*$C5401/365)</f>
        <v/>
      </c>
      <c r="L5401" s="7">
        <f>MAR1!$B$6+MAR1!$C$6*COS(2*PI()*$C5401/365)+MAR1!$D$6*SIN(2*PI()*$C5401/365)</f>
        <v/>
      </c>
      <c r="M5401" s="7">
        <f>MAR1!$B$7+MAR1!$C$7*COS(2*PI()*$C5401/365)+MAR1!$D$7*SIN(2*PI()*$C5401/365)</f>
        <v/>
      </c>
      <c r="N5401" s="7">
        <f>F5401-K5401</f>
        <v/>
      </c>
      <c r="O5401" s="7">
        <f>G5401-L5401</f>
        <v/>
      </c>
      <c r="P5401" s="7">
        <f>H5401-M5401</f>
        <v/>
      </c>
      <c r="Q5401" s="7">
        <f>IF($I5401=1,(N5401-MAR1!$B$11)/MAR1!$D$11,(N5401-MAR1!$C$11)/MAR1!$E$11)</f>
        <v/>
      </c>
      <c r="R5401" s="7">
        <f>IF($I5401=1,(O5401-MAR1!$B$12)/MAR1!$D$12,(O5401-MAR1!$C$12)/MAR1!$E$12)</f>
        <v/>
      </c>
      <c r="S5401" s="7">
        <f>IF($I5401=1,(P5401-MAR1!$B$13)/MAR1!$D$13,(P5401-MAR1!$C$13)/MAR1!$E$13)</f>
        <v/>
      </c>
    </row>
    <row r="5402">
      <c r="A5402" s="5" t="n">
        <v>5401</v>
      </c>
      <c r="B5402" s="5" t="n">
        <v>15</v>
      </c>
      <c r="C5402" s="5" t="n">
        <v>291</v>
      </c>
      <c r="D5402" s="5" t="n">
        <v>10</v>
      </c>
      <c r="E5402" s="5" t="n">
        <v>0</v>
      </c>
      <c r="F5402" s="5" t="n">
        <v>29.4</v>
      </c>
      <c r="G5402" s="5" t="n">
        <v>18</v>
      </c>
      <c r="H5402" s="5" t="n">
        <v>16.15</v>
      </c>
      <c r="I5402" s="6">
        <f>IF(E5402&gt;=Markov!$B$3,1,0)</f>
        <v/>
      </c>
      <c r="J5402" s="6">
        <f>I5401</f>
        <v/>
      </c>
      <c r="K5402" s="7">
        <f>MAR1!$B$5+MAR1!$C$5*COS(2*PI()*$C5402/365)+MAR1!$D$5*SIN(2*PI()*$C5402/365)</f>
        <v/>
      </c>
      <c r="L5402" s="7">
        <f>MAR1!$B$6+MAR1!$C$6*COS(2*PI()*$C5402/365)+MAR1!$D$6*SIN(2*PI()*$C5402/365)</f>
        <v/>
      </c>
      <c r="M5402" s="7">
        <f>MAR1!$B$7+MAR1!$C$7*COS(2*PI()*$C5402/365)+MAR1!$D$7*SIN(2*PI()*$C5402/365)</f>
        <v/>
      </c>
      <c r="N5402" s="7">
        <f>F5402-K5402</f>
        <v/>
      </c>
      <c r="O5402" s="7">
        <f>G5402-L5402</f>
        <v/>
      </c>
      <c r="P5402" s="7">
        <f>H5402-M5402</f>
        <v/>
      </c>
      <c r="Q5402" s="7">
        <f>IF($I5402=1,(N5402-MAR1!$B$11)/MAR1!$D$11,(N5402-MAR1!$C$11)/MAR1!$E$11)</f>
        <v/>
      </c>
      <c r="R5402" s="7">
        <f>IF($I5402=1,(O5402-MAR1!$B$12)/MAR1!$D$12,(O5402-MAR1!$C$12)/MAR1!$E$12)</f>
        <v/>
      </c>
      <c r="S5402" s="7">
        <f>IF($I5402=1,(P5402-MAR1!$B$13)/MAR1!$D$13,(P5402-MAR1!$C$13)/MAR1!$E$13)</f>
        <v/>
      </c>
    </row>
    <row r="5403">
      <c r="A5403" s="5" t="n">
        <v>5402</v>
      </c>
      <c r="B5403" s="5" t="n">
        <v>15</v>
      </c>
      <c r="C5403" s="5" t="n">
        <v>292</v>
      </c>
      <c r="D5403" s="5" t="n">
        <v>10</v>
      </c>
      <c r="E5403" s="5" t="n">
        <v>4.2</v>
      </c>
      <c r="F5403" s="5" t="n">
        <v>26.6</v>
      </c>
      <c r="G5403" s="5" t="n">
        <v>18.8</v>
      </c>
      <c r="H5403" s="5" t="n">
        <v>11.47</v>
      </c>
      <c r="I5403" s="6">
        <f>IF(E5403&gt;=Markov!$B$3,1,0)</f>
        <v/>
      </c>
      <c r="J5403" s="6">
        <f>I5402</f>
        <v/>
      </c>
      <c r="K5403" s="7">
        <f>MAR1!$B$5+MAR1!$C$5*COS(2*PI()*$C5403/365)+MAR1!$D$5*SIN(2*PI()*$C5403/365)</f>
        <v/>
      </c>
      <c r="L5403" s="7">
        <f>MAR1!$B$6+MAR1!$C$6*COS(2*PI()*$C5403/365)+MAR1!$D$6*SIN(2*PI()*$C5403/365)</f>
        <v/>
      </c>
      <c r="M5403" s="7">
        <f>MAR1!$B$7+MAR1!$C$7*COS(2*PI()*$C5403/365)+MAR1!$D$7*SIN(2*PI()*$C5403/365)</f>
        <v/>
      </c>
      <c r="N5403" s="7">
        <f>F5403-K5403</f>
        <v/>
      </c>
      <c r="O5403" s="7">
        <f>G5403-L5403</f>
        <v/>
      </c>
      <c r="P5403" s="7">
        <f>H5403-M5403</f>
        <v/>
      </c>
      <c r="Q5403" s="7">
        <f>IF($I5403=1,(N5403-MAR1!$B$11)/MAR1!$D$11,(N5403-MAR1!$C$11)/MAR1!$E$11)</f>
        <v/>
      </c>
      <c r="R5403" s="7">
        <f>IF($I5403=1,(O5403-MAR1!$B$12)/MAR1!$D$12,(O5403-MAR1!$C$12)/MAR1!$E$12)</f>
        <v/>
      </c>
      <c r="S5403" s="7">
        <f>IF($I5403=1,(P5403-MAR1!$B$13)/MAR1!$D$13,(P5403-MAR1!$C$13)/MAR1!$E$13)</f>
        <v/>
      </c>
    </row>
    <row r="5404">
      <c r="A5404" s="5" t="n">
        <v>5403</v>
      </c>
      <c r="B5404" s="5" t="n">
        <v>15</v>
      </c>
      <c r="C5404" s="5" t="n">
        <v>293</v>
      </c>
      <c r="D5404" s="5" t="n">
        <v>10</v>
      </c>
      <c r="E5404" s="5" t="n">
        <v>9.4</v>
      </c>
      <c r="F5404" s="5" t="n">
        <v>26.3</v>
      </c>
      <c r="G5404" s="5" t="n">
        <v>18.5</v>
      </c>
      <c r="H5404" s="5" t="n">
        <v>15.66</v>
      </c>
      <c r="I5404" s="6">
        <f>IF(E5404&gt;=Markov!$B$3,1,0)</f>
        <v/>
      </c>
      <c r="J5404" s="6">
        <f>I5403</f>
        <v/>
      </c>
      <c r="K5404" s="7">
        <f>MAR1!$B$5+MAR1!$C$5*COS(2*PI()*$C5404/365)+MAR1!$D$5*SIN(2*PI()*$C5404/365)</f>
        <v/>
      </c>
      <c r="L5404" s="7">
        <f>MAR1!$B$6+MAR1!$C$6*COS(2*PI()*$C5404/365)+MAR1!$D$6*SIN(2*PI()*$C5404/365)</f>
        <v/>
      </c>
      <c r="M5404" s="7">
        <f>MAR1!$B$7+MAR1!$C$7*COS(2*PI()*$C5404/365)+MAR1!$D$7*SIN(2*PI()*$C5404/365)</f>
        <v/>
      </c>
      <c r="N5404" s="7">
        <f>F5404-K5404</f>
        <v/>
      </c>
      <c r="O5404" s="7">
        <f>G5404-L5404</f>
        <v/>
      </c>
      <c r="P5404" s="7">
        <f>H5404-M5404</f>
        <v/>
      </c>
      <c r="Q5404" s="7">
        <f>IF($I5404=1,(N5404-MAR1!$B$11)/MAR1!$D$11,(N5404-MAR1!$C$11)/MAR1!$E$11)</f>
        <v/>
      </c>
      <c r="R5404" s="7">
        <f>IF($I5404=1,(O5404-MAR1!$B$12)/MAR1!$D$12,(O5404-MAR1!$C$12)/MAR1!$E$12)</f>
        <v/>
      </c>
      <c r="S5404" s="7">
        <f>IF($I5404=1,(P5404-MAR1!$B$13)/MAR1!$D$13,(P5404-MAR1!$C$13)/MAR1!$E$13)</f>
        <v/>
      </c>
    </row>
    <row r="5405">
      <c r="A5405" s="5" t="n">
        <v>5404</v>
      </c>
      <c r="B5405" s="5" t="n">
        <v>15</v>
      </c>
      <c r="C5405" s="5" t="n">
        <v>294</v>
      </c>
      <c r="D5405" s="5" t="n">
        <v>10</v>
      </c>
      <c r="E5405" s="5" t="n">
        <v>0.7</v>
      </c>
      <c r="F5405" s="5" t="n">
        <v>25</v>
      </c>
      <c r="G5405" s="5" t="n">
        <v>16.2</v>
      </c>
      <c r="H5405" s="5" t="n">
        <v>8.359999999999999</v>
      </c>
      <c r="I5405" s="6">
        <f>IF(E5405&gt;=Markov!$B$3,1,0)</f>
        <v/>
      </c>
      <c r="J5405" s="6">
        <f>I5404</f>
        <v/>
      </c>
      <c r="K5405" s="7">
        <f>MAR1!$B$5+MAR1!$C$5*COS(2*PI()*$C5405/365)+MAR1!$D$5*SIN(2*PI()*$C5405/365)</f>
        <v/>
      </c>
      <c r="L5405" s="7">
        <f>MAR1!$B$6+MAR1!$C$6*COS(2*PI()*$C5405/365)+MAR1!$D$6*SIN(2*PI()*$C5405/365)</f>
        <v/>
      </c>
      <c r="M5405" s="7">
        <f>MAR1!$B$7+MAR1!$C$7*COS(2*PI()*$C5405/365)+MAR1!$D$7*SIN(2*PI()*$C5405/365)</f>
        <v/>
      </c>
      <c r="N5405" s="7">
        <f>F5405-K5405</f>
        <v/>
      </c>
      <c r="O5405" s="7">
        <f>G5405-L5405</f>
        <v/>
      </c>
      <c r="P5405" s="7">
        <f>H5405-M5405</f>
        <v/>
      </c>
      <c r="Q5405" s="7">
        <f>IF($I5405=1,(N5405-MAR1!$B$11)/MAR1!$D$11,(N5405-MAR1!$C$11)/MAR1!$E$11)</f>
        <v/>
      </c>
      <c r="R5405" s="7">
        <f>IF($I5405=1,(O5405-MAR1!$B$12)/MAR1!$D$12,(O5405-MAR1!$C$12)/MAR1!$E$12)</f>
        <v/>
      </c>
      <c r="S5405" s="7">
        <f>IF($I5405=1,(P5405-MAR1!$B$13)/MAR1!$D$13,(P5405-MAR1!$C$13)/MAR1!$E$13)</f>
        <v/>
      </c>
    </row>
    <row r="5406">
      <c r="A5406" s="5" t="n">
        <v>5405</v>
      </c>
      <c r="B5406" s="5" t="n">
        <v>15</v>
      </c>
      <c r="C5406" s="5" t="n">
        <v>295</v>
      </c>
      <c r="D5406" s="5" t="n">
        <v>10</v>
      </c>
      <c r="E5406" s="5" t="n">
        <v>0</v>
      </c>
      <c r="F5406" s="5" t="n">
        <v>31.2</v>
      </c>
      <c r="G5406" s="5" t="n">
        <v>18.2</v>
      </c>
      <c r="H5406" s="5" t="n">
        <v>14.74</v>
      </c>
      <c r="I5406" s="6">
        <f>IF(E5406&gt;=Markov!$B$3,1,0)</f>
        <v/>
      </c>
      <c r="J5406" s="6">
        <f>I5405</f>
        <v/>
      </c>
      <c r="K5406" s="7">
        <f>MAR1!$B$5+MAR1!$C$5*COS(2*PI()*$C5406/365)+MAR1!$D$5*SIN(2*PI()*$C5406/365)</f>
        <v/>
      </c>
      <c r="L5406" s="7">
        <f>MAR1!$B$6+MAR1!$C$6*COS(2*PI()*$C5406/365)+MAR1!$D$6*SIN(2*PI()*$C5406/365)</f>
        <v/>
      </c>
      <c r="M5406" s="7">
        <f>MAR1!$B$7+MAR1!$C$7*COS(2*PI()*$C5406/365)+MAR1!$D$7*SIN(2*PI()*$C5406/365)</f>
        <v/>
      </c>
      <c r="N5406" s="7">
        <f>F5406-K5406</f>
        <v/>
      </c>
      <c r="O5406" s="7">
        <f>G5406-L5406</f>
        <v/>
      </c>
      <c r="P5406" s="7">
        <f>H5406-M5406</f>
        <v/>
      </c>
      <c r="Q5406" s="7">
        <f>IF($I5406=1,(N5406-MAR1!$B$11)/MAR1!$D$11,(N5406-MAR1!$C$11)/MAR1!$E$11)</f>
        <v/>
      </c>
      <c r="R5406" s="7">
        <f>IF($I5406=1,(O5406-MAR1!$B$12)/MAR1!$D$12,(O5406-MAR1!$C$12)/MAR1!$E$12)</f>
        <v/>
      </c>
      <c r="S5406" s="7">
        <f>IF($I5406=1,(P5406-MAR1!$B$13)/MAR1!$D$13,(P5406-MAR1!$C$13)/MAR1!$E$13)</f>
        <v/>
      </c>
    </row>
    <row r="5407">
      <c r="A5407" s="5" t="n">
        <v>5406</v>
      </c>
      <c r="B5407" s="5" t="n">
        <v>15</v>
      </c>
      <c r="C5407" s="5" t="n">
        <v>296</v>
      </c>
      <c r="D5407" s="5" t="n">
        <v>10</v>
      </c>
      <c r="E5407" s="5" t="n">
        <v>0</v>
      </c>
      <c r="F5407" s="5" t="n">
        <v>28.5</v>
      </c>
      <c r="G5407" s="5" t="n">
        <v>13.8</v>
      </c>
      <c r="H5407" s="5" t="n">
        <v>15.23</v>
      </c>
      <c r="I5407" s="6">
        <f>IF(E5407&gt;=Markov!$B$3,1,0)</f>
        <v/>
      </c>
      <c r="J5407" s="6">
        <f>I5406</f>
        <v/>
      </c>
      <c r="K5407" s="7">
        <f>MAR1!$B$5+MAR1!$C$5*COS(2*PI()*$C5407/365)+MAR1!$D$5*SIN(2*PI()*$C5407/365)</f>
        <v/>
      </c>
      <c r="L5407" s="7">
        <f>MAR1!$B$6+MAR1!$C$6*COS(2*PI()*$C5407/365)+MAR1!$D$6*SIN(2*PI()*$C5407/365)</f>
        <v/>
      </c>
      <c r="M5407" s="7">
        <f>MAR1!$B$7+MAR1!$C$7*COS(2*PI()*$C5407/365)+MAR1!$D$7*SIN(2*PI()*$C5407/365)</f>
        <v/>
      </c>
      <c r="N5407" s="7">
        <f>F5407-K5407</f>
        <v/>
      </c>
      <c r="O5407" s="7">
        <f>G5407-L5407</f>
        <v/>
      </c>
      <c r="P5407" s="7">
        <f>H5407-M5407</f>
        <v/>
      </c>
      <c r="Q5407" s="7">
        <f>IF($I5407=1,(N5407-MAR1!$B$11)/MAR1!$D$11,(N5407-MAR1!$C$11)/MAR1!$E$11)</f>
        <v/>
      </c>
      <c r="R5407" s="7">
        <f>IF($I5407=1,(O5407-MAR1!$B$12)/MAR1!$D$12,(O5407-MAR1!$C$12)/MAR1!$E$12)</f>
        <v/>
      </c>
      <c r="S5407" s="7">
        <f>IF($I5407=1,(P5407-MAR1!$B$13)/MAR1!$D$13,(P5407-MAR1!$C$13)/MAR1!$E$13)</f>
        <v/>
      </c>
    </row>
    <row r="5408">
      <c r="A5408" s="5" t="n">
        <v>5407</v>
      </c>
      <c r="B5408" s="5" t="n">
        <v>15</v>
      </c>
      <c r="C5408" s="5" t="n">
        <v>297</v>
      </c>
      <c r="D5408" s="5" t="n">
        <v>10</v>
      </c>
      <c r="E5408" s="5" t="n">
        <v>0.7</v>
      </c>
      <c r="F5408" s="5" t="n">
        <v>25</v>
      </c>
      <c r="G5408" s="5" t="n">
        <v>15.1</v>
      </c>
      <c r="H5408" s="5" t="n">
        <v>13.8</v>
      </c>
      <c r="I5408" s="6">
        <f>IF(E5408&gt;=Markov!$B$3,1,0)</f>
        <v/>
      </c>
      <c r="J5408" s="6">
        <f>I5407</f>
        <v/>
      </c>
      <c r="K5408" s="7">
        <f>MAR1!$B$5+MAR1!$C$5*COS(2*PI()*$C5408/365)+MAR1!$D$5*SIN(2*PI()*$C5408/365)</f>
        <v/>
      </c>
      <c r="L5408" s="7">
        <f>MAR1!$B$6+MAR1!$C$6*COS(2*PI()*$C5408/365)+MAR1!$D$6*SIN(2*PI()*$C5408/365)</f>
        <v/>
      </c>
      <c r="M5408" s="7">
        <f>MAR1!$B$7+MAR1!$C$7*COS(2*PI()*$C5408/365)+MAR1!$D$7*SIN(2*PI()*$C5408/365)</f>
        <v/>
      </c>
      <c r="N5408" s="7">
        <f>F5408-K5408</f>
        <v/>
      </c>
      <c r="O5408" s="7">
        <f>G5408-L5408</f>
        <v/>
      </c>
      <c r="P5408" s="7">
        <f>H5408-M5408</f>
        <v/>
      </c>
      <c r="Q5408" s="7">
        <f>IF($I5408=1,(N5408-MAR1!$B$11)/MAR1!$D$11,(N5408-MAR1!$C$11)/MAR1!$E$11)</f>
        <v/>
      </c>
      <c r="R5408" s="7">
        <f>IF($I5408=1,(O5408-MAR1!$B$12)/MAR1!$D$12,(O5408-MAR1!$C$12)/MAR1!$E$12)</f>
        <v/>
      </c>
      <c r="S5408" s="7">
        <f>IF($I5408=1,(P5408-MAR1!$B$13)/MAR1!$D$13,(P5408-MAR1!$C$13)/MAR1!$E$13)</f>
        <v/>
      </c>
    </row>
    <row r="5409">
      <c r="A5409" s="5" t="n">
        <v>5408</v>
      </c>
      <c r="B5409" s="5" t="n">
        <v>15</v>
      </c>
      <c r="C5409" s="5" t="n">
        <v>298</v>
      </c>
      <c r="D5409" s="5" t="n">
        <v>10</v>
      </c>
      <c r="E5409" s="5" t="n">
        <v>0.7</v>
      </c>
      <c r="F5409" s="5" t="n">
        <v>25.7</v>
      </c>
      <c r="G5409" s="5" t="n">
        <v>16.6</v>
      </c>
      <c r="H5409" s="5" t="n">
        <v>8.1</v>
      </c>
      <c r="I5409" s="6">
        <f>IF(E5409&gt;=Markov!$B$3,1,0)</f>
        <v/>
      </c>
      <c r="J5409" s="6">
        <f>I5408</f>
        <v/>
      </c>
      <c r="K5409" s="7">
        <f>MAR1!$B$5+MAR1!$C$5*COS(2*PI()*$C5409/365)+MAR1!$D$5*SIN(2*PI()*$C5409/365)</f>
        <v/>
      </c>
      <c r="L5409" s="7">
        <f>MAR1!$B$6+MAR1!$C$6*COS(2*PI()*$C5409/365)+MAR1!$D$6*SIN(2*PI()*$C5409/365)</f>
        <v/>
      </c>
      <c r="M5409" s="7">
        <f>MAR1!$B$7+MAR1!$C$7*COS(2*PI()*$C5409/365)+MAR1!$D$7*SIN(2*PI()*$C5409/365)</f>
        <v/>
      </c>
      <c r="N5409" s="7">
        <f>F5409-K5409</f>
        <v/>
      </c>
      <c r="O5409" s="7">
        <f>G5409-L5409</f>
        <v/>
      </c>
      <c r="P5409" s="7">
        <f>H5409-M5409</f>
        <v/>
      </c>
      <c r="Q5409" s="7">
        <f>IF($I5409=1,(N5409-MAR1!$B$11)/MAR1!$D$11,(N5409-MAR1!$C$11)/MAR1!$E$11)</f>
        <v/>
      </c>
      <c r="R5409" s="7">
        <f>IF($I5409=1,(O5409-MAR1!$B$12)/MAR1!$D$12,(O5409-MAR1!$C$12)/MAR1!$E$12)</f>
        <v/>
      </c>
      <c r="S5409" s="7">
        <f>IF($I5409=1,(P5409-MAR1!$B$13)/MAR1!$D$13,(P5409-MAR1!$C$13)/MAR1!$E$13)</f>
        <v/>
      </c>
    </row>
    <row r="5410">
      <c r="A5410" s="5" t="n">
        <v>5409</v>
      </c>
      <c r="B5410" s="5" t="n">
        <v>15</v>
      </c>
      <c r="C5410" s="5" t="n">
        <v>299</v>
      </c>
      <c r="D5410" s="5" t="n">
        <v>10</v>
      </c>
      <c r="E5410" s="5" t="n">
        <v>0</v>
      </c>
      <c r="F5410" s="5" t="n">
        <v>26.3</v>
      </c>
      <c r="G5410" s="5" t="n">
        <v>18.4</v>
      </c>
      <c r="H5410" s="5" t="n">
        <v>14.02</v>
      </c>
      <c r="I5410" s="6">
        <f>IF(E5410&gt;=Markov!$B$3,1,0)</f>
        <v/>
      </c>
      <c r="J5410" s="6">
        <f>I5409</f>
        <v/>
      </c>
      <c r="K5410" s="7">
        <f>MAR1!$B$5+MAR1!$C$5*COS(2*PI()*$C5410/365)+MAR1!$D$5*SIN(2*PI()*$C5410/365)</f>
        <v/>
      </c>
      <c r="L5410" s="7">
        <f>MAR1!$B$6+MAR1!$C$6*COS(2*PI()*$C5410/365)+MAR1!$D$6*SIN(2*PI()*$C5410/365)</f>
        <v/>
      </c>
      <c r="M5410" s="7">
        <f>MAR1!$B$7+MAR1!$C$7*COS(2*PI()*$C5410/365)+MAR1!$D$7*SIN(2*PI()*$C5410/365)</f>
        <v/>
      </c>
      <c r="N5410" s="7">
        <f>F5410-K5410</f>
        <v/>
      </c>
      <c r="O5410" s="7">
        <f>G5410-L5410</f>
        <v/>
      </c>
      <c r="P5410" s="7">
        <f>H5410-M5410</f>
        <v/>
      </c>
      <c r="Q5410" s="7">
        <f>IF($I5410=1,(N5410-MAR1!$B$11)/MAR1!$D$11,(N5410-MAR1!$C$11)/MAR1!$E$11)</f>
        <v/>
      </c>
      <c r="R5410" s="7">
        <f>IF($I5410=1,(O5410-MAR1!$B$12)/MAR1!$D$12,(O5410-MAR1!$C$12)/MAR1!$E$12)</f>
        <v/>
      </c>
      <c r="S5410" s="7">
        <f>IF($I5410=1,(P5410-MAR1!$B$13)/MAR1!$D$13,(P5410-MAR1!$C$13)/MAR1!$E$13)</f>
        <v/>
      </c>
    </row>
    <row r="5411">
      <c r="A5411" s="5" t="n">
        <v>5410</v>
      </c>
      <c r="B5411" s="5" t="n">
        <v>15</v>
      </c>
      <c r="C5411" s="5" t="n">
        <v>300</v>
      </c>
      <c r="D5411" s="5" t="n">
        <v>10</v>
      </c>
      <c r="E5411" s="5" t="n">
        <v>0</v>
      </c>
      <c r="F5411" s="5" t="n">
        <v>25.9</v>
      </c>
      <c r="G5411" s="5" t="n">
        <v>17.5</v>
      </c>
      <c r="H5411" s="5" t="n">
        <v>16.31</v>
      </c>
      <c r="I5411" s="6">
        <f>IF(E5411&gt;=Markov!$B$3,1,0)</f>
        <v/>
      </c>
      <c r="J5411" s="6">
        <f>I5410</f>
        <v/>
      </c>
      <c r="K5411" s="7">
        <f>MAR1!$B$5+MAR1!$C$5*COS(2*PI()*$C5411/365)+MAR1!$D$5*SIN(2*PI()*$C5411/365)</f>
        <v/>
      </c>
      <c r="L5411" s="7">
        <f>MAR1!$B$6+MAR1!$C$6*COS(2*PI()*$C5411/365)+MAR1!$D$6*SIN(2*PI()*$C5411/365)</f>
        <v/>
      </c>
      <c r="M5411" s="7">
        <f>MAR1!$B$7+MAR1!$C$7*COS(2*PI()*$C5411/365)+MAR1!$D$7*SIN(2*PI()*$C5411/365)</f>
        <v/>
      </c>
      <c r="N5411" s="7">
        <f>F5411-K5411</f>
        <v/>
      </c>
      <c r="O5411" s="7">
        <f>G5411-L5411</f>
        <v/>
      </c>
      <c r="P5411" s="7">
        <f>H5411-M5411</f>
        <v/>
      </c>
      <c r="Q5411" s="7">
        <f>IF($I5411=1,(N5411-MAR1!$B$11)/MAR1!$D$11,(N5411-MAR1!$C$11)/MAR1!$E$11)</f>
        <v/>
      </c>
      <c r="R5411" s="7">
        <f>IF($I5411=1,(O5411-MAR1!$B$12)/MAR1!$D$12,(O5411-MAR1!$C$12)/MAR1!$E$12)</f>
        <v/>
      </c>
      <c r="S5411" s="7">
        <f>IF($I5411=1,(P5411-MAR1!$B$13)/MAR1!$D$13,(P5411-MAR1!$C$13)/MAR1!$E$13)</f>
        <v/>
      </c>
    </row>
    <row r="5412">
      <c r="A5412" s="5" t="n">
        <v>5411</v>
      </c>
      <c r="B5412" s="5" t="n">
        <v>15</v>
      </c>
      <c r="C5412" s="5" t="n">
        <v>301</v>
      </c>
      <c r="D5412" s="5" t="n">
        <v>10</v>
      </c>
      <c r="E5412" s="5" t="n">
        <v>0</v>
      </c>
      <c r="F5412" s="5" t="n">
        <v>27.4</v>
      </c>
      <c r="G5412" s="5" t="n">
        <v>16</v>
      </c>
      <c r="H5412" s="5" t="n">
        <v>11.15</v>
      </c>
      <c r="I5412" s="6">
        <f>IF(E5412&gt;=Markov!$B$3,1,0)</f>
        <v/>
      </c>
      <c r="J5412" s="6">
        <f>I5411</f>
        <v/>
      </c>
      <c r="K5412" s="7">
        <f>MAR1!$B$5+MAR1!$C$5*COS(2*PI()*$C5412/365)+MAR1!$D$5*SIN(2*PI()*$C5412/365)</f>
        <v/>
      </c>
      <c r="L5412" s="7">
        <f>MAR1!$B$6+MAR1!$C$6*COS(2*PI()*$C5412/365)+MAR1!$D$6*SIN(2*PI()*$C5412/365)</f>
        <v/>
      </c>
      <c r="M5412" s="7">
        <f>MAR1!$B$7+MAR1!$C$7*COS(2*PI()*$C5412/365)+MAR1!$D$7*SIN(2*PI()*$C5412/365)</f>
        <v/>
      </c>
      <c r="N5412" s="7">
        <f>F5412-K5412</f>
        <v/>
      </c>
      <c r="O5412" s="7">
        <f>G5412-L5412</f>
        <v/>
      </c>
      <c r="P5412" s="7">
        <f>H5412-M5412</f>
        <v/>
      </c>
      <c r="Q5412" s="7">
        <f>IF($I5412=1,(N5412-MAR1!$B$11)/MAR1!$D$11,(N5412-MAR1!$C$11)/MAR1!$E$11)</f>
        <v/>
      </c>
      <c r="R5412" s="7">
        <f>IF($I5412=1,(O5412-MAR1!$B$12)/MAR1!$D$12,(O5412-MAR1!$C$12)/MAR1!$E$12)</f>
        <v/>
      </c>
      <c r="S5412" s="7">
        <f>IF($I5412=1,(P5412-MAR1!$B$13)/MAR1!$D$13,(P5412-MAR1!$C$13)/MAR1!$E$13)</f>
        <v/>
      </c>
    </row>
    <row r="5413">
      <c r="A5413" s="5" t="n">
        <v>5412</v>
      </c>
      <c r="B5413" s="5" t="n">
        <v>15</v>
      </c>
      <c r="C5413" s="5" t="n">
        <v>302</v>
      </c>
      <c r="D5413" s="5" t="n">
        <v>10</v>
      </c>
      <c r="E5413" s="5" t="n">
        <v>0</v>
      </c>
      <c r="F5413" s="5" t="n">
        <v>25.8</v>
      </c>
      <c r="G5413" s="5" t="n">
        <v>13.5</v>
      </c>
      <c r="H5413" s="5" t="n">
        <v>13.54</v>
      </c>
      <c r="I5413" s="6">
        <f>IF(E5413&gt;=Markov!$B$3,1,0)</f>
        <v/>
      </c>
      <c r="J5413" s="6">
        <f>I5412</f>
        <v/>
      </c>
      <c r="K5413" s="7">
        <f>MAR1!$B$5+MAR1!$C$5*COS(2*PI()*$C5413/365)+MAR1!$D$5*SIN(2*PI()*$C5413/365)</f>
        <v/>
      </c>
      <c r="L5413" s="7">
        <f>MAR1!$B$6+MAR1!$C$6*COS(2*PI()*$C5413/365)+MAR1!$D$6*SIN(2*PI()*$C5413/365)</f>
        <v/>
      </c>
      <c r="M5413" s="7">
        <f>MAR1!$B$7+MAR1!$C$7*COS(2*PI()*$C5413/365)+MAR1!$D$7*SIN(2*PI()*$C5413/365)</f>
        <v/>
      </c>
      <c r="N5413" s="7">
        <f>F5413-K5413</f>
        <v/>
      </c>
      <c r="O5413" s="7">
        <f>G5413-L5413</f>
        <v/>
      </c>
      <c r="P5413" s="7">
        <f>H5413-M5413</f>
        <v/>
      </c>
      <c r="Q5413" s="7">
        <f>IF($I5413=1,(N5413-MAR1!$B$11)/MAR1!$D$11,(N5413-MAR1!$C$11)/MAR1!$E$11)</f>
        <v/>
      </c>
      <c r="R5413" s="7">
        <f>IF($I5413=1,(O5413-MAR1!$B$12)/MAR1!$D$12,(O5413-MAR1!$C$12)/MAR1!$E$12)</f>
        <v/>
      </c>
      <c r="S5413" s="7">
        <f>IF($I5413=1,(P5413-MAR1!$B$13)/MAR1!$D$13,(P5413-MAR1!$C$13)/MAR1!$E$13)</f>
        <v/>
      </c>
    </row>
    <row r="5414">
      <c r="A5414" s="5" t="n">
        <v>5413</v>
      </c>
      <c r="B5414" s="5" t="n">
        <v>15</v>
      </c>
      <c r="C5414" s="5" t="n">
        <v>303</v>
      </c>
      <c r="D5414" s="5" t="n">
        <v>10</v>
      </c>
      <c r="E5414" s="5" t="n">
        <v>0</v>
      </c>
      <c r="F5414" s="5" t="n">
        <v>24.2</v>
      </c>
      <c r="G5414" s="5" t="n">
        <v>13.8</v>
      </c>
      <c r="H5414" s="5" t="n">
        <v>15.44</v>
      </c>
      <c r="I5414" s="6">
        <f>IF(E5414&gt;=Markov!$B$3,1,0)</f>
        <v/>
      </c>
      <c r="J5414" s="6">
        <f>I5413</f>
        <v/>
      </c>
      <c r="K5414" s="7">
        <f>MAR1!$B$5+MAR1!$C$5*COS(2*PI()*$C5414/365)+MAR1!$D$5*SIN(2*PI()*$C5414/365)</f>
        <v/>
      </c>
      <c r="L5414" s="7">
        <f>MAR1!$B$6+MAR1!$C$6*COS(2*PI()*$C5414/365)+MAR1!$D$6*SIN(2*PI()*$C5414/365)</f>
        <v/>
      </c>
      <c r="M5414" s="7">
        <f>MAR1!$B$7+MAR1!$C$7*COS(2*PI()*$C5414/365)+MAR1!$D$7*SIN(2*PI()*$C5414/365)</f>
        <v/>
      </c>
      <c r="N5414" s="7">
        <f>F5414-K5414</f>
        <v/>
      </c>
      <c r="O5414" s="7">
        <f>G5414-L5414</f>
        <v/>
      </c>
      <c r="P5414" s="7">
        <f>H5414-M5414</f>
        <v/>
      </c>
      <c r="Q5414" s="7">
        <f>IF($I5414=1,(N5414-MAR1!$B$11)/MAR1!$D$11,(N5414-MAR1!$C$11)/MAR1!$E$11)</f>
        <v/>
      </c>
      <c r="R5414" s="7">
        <f>IF($I5414=1,(O5414-MAR1!$B$12)/MAR1!$D$12,(O5414-MAR1!$C$12)/MAR1!$E$12)</f>
        <v/>
      </c>
      <c r="S5414" s="7">
        <f>IF($I5414=1,(P5414-MAR1!$B$13)/MAR1!$D$13,(P5414-MAR1!$C$13)/MAR1!$E$13)</f>
        <v/>
      </c>
    </row>
    <row r="5415">
      <c r="A5415" s="5" t="n">
        <v>5414</v>
      </c>
      <c r="B5415" s="5" t="n">
        <v>15</v>
      </c>
      <c r="C5415" s="5" t="n">
        <v>304</v>
      </c>
      <c r="D5415" s="5" t="n">
        <v>10</v>
      </c>
      <c r="E5415" s="5" t="n">
        <v>0</v>
      </c>
      <c r="F5415" s="5" t="n">
        <v>24.2</v>
      </c>
      <c r="G5415" s="5" t="n">
        <v>15</v>
      </c>
      <c r="H5415" s="5" t="n">
        <v>12.43</v>
      </c>
      <c r="I5415" s="6">
        <f>IF(E5415&gt;=Markov!$B$3,1,0)</f>
        <v/>
      </c>
      <c r="J5415" s="6">
        <f>I5414</f>
        <v/>
      </c>
      <c r="K5415" s="7">
        <f>MAR1!$B$5+MAR1!$C$5*COS(2*PI()*$C5415/365)+MAR1!$D$5*SIN(2*PI()*$C5415/365)</f>
        <v/>
      </c>
      <c r="L5415" s="7">
        <f>MAR1!$B$6+MAR1!$C$6*COS(2*PI()*$C5415/365)+MAR1!$D$6*SIN(2*PI()*$C5415/365)</f>
        <v/>
      </c>
      <c r="M5415" s="7">
        <f>MAR1!$B$7+MAR1!$C$7*COS(2*PI()*$C5415/365)+MAR1!$D$7*SIN(2*PI()*$C5415/365)</f>
        <v/>
      </c>
      <c r="N5415" s="7">
        <f>F5415-K5415</f>
        <v/>
      </c>
      <c r="O5415" s="7">
        <f>G5415-L5415</f>
        <v/>
      </c>
      <c r="P5415" s="7">
        <f>H5415-M5415</f>
        <v/>
      </c>
      <c r="Q5415" s="7">
        <f>IF($I5415=1,(N5415-MAR1!$B$11)/MAR1!$D$11,(N5415-MAR1!$C$11)/MAR1!$E$11)</f>
        <v/>
      </c>
      <c r="R5415" s="7">
        <f>IF($I5415=1,(O5415-MAR1!$B$12)/MAR1!$D$12,(O5415-MAR1!$C$12)/MAR1!$E$12)</f>
        <v/>
      </c>
      <c r="S5415" s="7">
        <f>IF($I5415=1,(P5415-MAR1!$B$13)/MAR1!$D$13,(P5415-MAR1!$C$13)/MAR1!$E$13)</f>
        <v/>
      </c>
    </row>
    <row r="5416">
      <c r="A5416" s="5" t="n">
        <v>5415</v>
      </c>
      <c r="B5416" s="5" t="n">
        <v>15</v>
      </c>
      <c r="C5416" s="5" t="n">
        <v>305</v>
      </c>
      <c r="D5416" s="5" t="n">
        <v>11</v>
      </c>
      <c r="E5416" s="5" t="n">
        <v>0</v>
      </c>
      <c r="F5416" s="5" t="n">
        <v>24.9</v>
      </c>
      <c r="G5416" s="5" t="n">
        <v>18.3</v>
      </c>
      <c r="H5416" s="5" t="n">
        <v>14.21</v>
      </c>
      <c r="I5416" s="6">
        <f>IF(E5416&gt;=Markov!$B$3,1,0)</f>
        <v/>
      </c>
      <c r="J5416" s="6">
        <f>I5415</f>
        <v/>
      </c>
      <c r="K5416" s="7">
        <f>MAR1!$B$5+MAR1!$C$5*COS(2*PI()*$C5416/365)+MAR1!$D$5*SIN(2*PI()*$C5416/365)</f>
        <v/>
      </c>
      <c r="L5416" s="7">
        <f>MAR1!$B$6+MAR1!$C$6*COS(2*PI()*$C5416/365)+MAR1!$D$6*SIN(2*PI()*$C5416/365)</f>
        <v/>
      </c>
      <c r="M5416" s="7">
        <f>MAR1!$B$7+MAR1!$C$7*COS(2*PI()*$C5416/365)+MAR1!$D$7*SIN(2*PI()*$C5416/365)</f>
        <v/>
      </c>
      <c r="N5416" s="7">
        <f>F5416-K5416</f>
        <v/>
      </c>
      <c r="O5416" s="7">
        <f>G5416-L5416</f>
        <v/>
      </c>
      <c r="P5416" s="7">
        <f>H5416-M5416</f>
        <v/>
      </c>
      <c r="Q5416" s="7">
        <f>IF($I5416=1,(N5416-MAR1!$B$11)/MAR1!$D$11,(N5416-MAR1!$C$11)/MAR1!$E$11)</f>
        <v/>
      </c>
      <c r="R5416" s="7">
        <f>IF($I5416=1,(O5416-MAR1!$B$12)/MAR1!$D$12,(O5416-MAR1!$C$12)/MAR1!$E$12)</f>
        <v/>
      </c>
      <c r="S5416" s="7">
        <f>IF($I5416=1,(P5416-MAR1!$B$13)/MAR1!$D$13,(P5416-MAR1!$C$13)/MAR1!$E$13)</f>
        <v/>
      </c>
    </row>
    <row r="5417">
      <c r="A5417" s="5" t="n">
        <v>5416</v>
      </c>
      <c r="B5417" s="5" t="n">
        <v>15</v>
      </c>
      <c r="C5417" s="5" t="n">
        <v>306</v>
      </c>
      <c r="D5417" s="5" t="n">
        <v>11</v>
      </c>
      <c r="E5417" s="5" t="n">
        <v>0</v>
      </c>
      <c r="F5417" s="5" t="n">
        <v>25.3</v>
      </c>
      <c r="G5417" s="5" t="n">
        <v>14.9</v>
      </c>
      <c r="H5417" s="5" t="n">
        <v>12.51</v>
      </c>
      <c r="I5417" s="6">
        <f>IF(E5417&gt;=Markov!$B$3,1,0)</f>
        <v/>
      </c>
      <c r="J5417" s="6">
        <f>I5416</f>
        <v/>
      </c>
      <c r="K5417" s="7">
        <f>MAR1!$B$5+MAR1!$C$5*COS(2*PI()*$C5417/365)+MAR1!$D$5*SIN(2*PI()*$C5417/365)</f>
        <v/>
      </c>
      <c r="L5417" s="7">
        <f>MAR1!$B$6+MAR1!$C$6*COS(2*PI()*$C5417/365)+MAR1!$D$6*SIN(2*PI()*$C5417/365)</f>
        <v/>
      </c>
      <c r="M5417" s="7">
        <f>MAR1!$B$7+MAR1!$C$7*COS(2*PI()*$C5417/365)+MAR1!$D$7*SIN(2*PI()*$C5417/365)</f>
        <v/>
      </c>
      <c r="N5417" s="7">
        <f>F5417-K5417</f>
        <v/>
      </c>
      <c r="O5417" s="7">
        <f>G5417-L5417</f>
        <v/>
      </c>
      <c r="P5417" s="7">
        <f>H5417-M5417</f>
        <v/>
      </c>
      <c r="Q5417" s="7">
        <f>IF($I5417=1,(N5417-MAR1!$B$11)/MAR1!$D$11,(N5417-MAR1!$C$11)/MAR1!$E$11)</f>
        <v/>
      </c>
      <c r="R5417" s="7">
        <f>IF($I5417=1,(O5417-MAR1!$B$12)/MAR1!$D$12,(O5417-MAR1!$C$12)/MAR1!$E$12)</f>
        <v/>
      </c>
      <c r="S5417" s="7">
        <f>IF($I5417=1,(P5417-MAR1!$B$13)/MAR1!$D$13,(P5417-MAR1!$C$13)/MAR1!$E$13)</f>
        <v/>
      </c>
    </row>
    <row r="5418">
      <c r="A5418" s="5" t="n">
        <v>5417</v>
      </c>
      <c r="B5418" s="5" t="n">
        <v>15</v>
      </c>
      <c r="C5418" s="5" t="n">
        <v>307</v>
      </c>
      <c r="D5418" s="5" t="n">
        <v>11</v>
      </c>
      <c r="E5418" s="5" t="n">
        <v>0</v>
      </c>
      <c r="F5418" s="5" t="n">
        <v>25.9</v>
      </c>
      <c r="G5418" s="5" t="n">
        <v>16.8</v>
      </c>
      <c r="H5418" s="5" t="n">
        <v>13.77</v>
      </c>
      <c r="I5418" s="6">
        <f>IF(E5418&gt;=Markov!$B$3,1,0)</f>
        <v/>
      </c>
      <c r="J5418" s="6">
        <f>I5417</f>
        <v/>
      </c>
      <c r="K5418" s="7">
        <f>MAR1!$B$5+MAR1!$C$5*COS(2*PI()*$C5418/365)+MAR1!$D$5*SIN(2*PI()*$C5418/365)</f>
        <v/>
      </c>
      <c r="L5418" s="7">
        <f>MAR1!$B$6+MAR1!$C$6*COS(2*PI()*$C5418/365)+MAR1!$D$6*SIN(2*PI()*$C5418/365)</f>
        <v/>
      </c>
      <c r="M5418" s="7">
        <f>MAR1!$B$7+MAR1!$C$7*COS(2*PI()*$C5418/365)+MAR1!$D$7*SIN(2*PI()*$C5418/365)</f>
        <v/>
      </c>
      <c r="N5418" s="7">
        <f>F5418-K5418</f>
        <v/>
      </c>
      <c r="O5418" s="7">
        <f>G5418-L5418</f>
        <v/>
      </c>
      <c r="P5418" s="7">
        <f>H5418-M5418</f>
        <v/>
      </c>
      <c r="Q5418" s="7">
        <f>IF($I5418=1,(N5418-MAR1!$B$11)/MAR1!$D$11,(N5418-MAR1!$C$11)/MAR1!$E$11)</f>
        <v/>
      </c>
      <c r="R5418" s="7">
        <f>IF($I5418=1,(O5418-MAR1!$B$12)/MAR1!$D$12,(O5418-MAR1!$C$12)/MAR1!$E$12)</f>
        <v/>
      </c>
      <c r="S5418" s="7">
        <f>IF($I5418=1,(P5418-MAR1!$B$13)/MAR1!$D$13,(P5418-MAR1!$C$13)/MAR1!$E$13)</f>
        <v/>
      </c>
    </row>
    <row r="5419">
      <c r="A5419" s="5" t="n">
        <v>5418</v>
      </c>
      <c r="B5419" s="5" t="n">
        <v>15</v>
      </c>
      <c r="C5419" s="5" t="n">
        <v>308</v>
      </c>
      <c r="D5419" s="5" t="n">
        <v>11</v>
      </c>
      <c r="E5419" s="5" t="n">
        <v>0</v>
      </c>
      <c r="F5419" s="5" t="n">
        <v>27</v>
      </c>
      <c r="G5419" s="5" t="n">
        <v>19.7</v>
      </c>
      <c r="H5419" s="5" t="n">
        <v>13.63</v>
      </c>
      <c r="I5419" s="6">
        <f>IF(E5419&gt;=Markov!$B$3,1,0)</f>
        <v/>
      </c>
      <c r="J5419" s="6">
        <f>I5418</f>
        <v/>
      </c>
      <c r="K5419" s="7">
        <f>MAR1!$B$5+MAR1!$C$5*COS(2*PI()*$C5419/365)+MAR1!$D$5*SIN(2*PI()*$C5419/365)</f>
        <v/>
      </c>
      <c r="L5419" s="7">
        <f>MAR1!$B$6+MAR1!$C$6*COS(2*PI()*$C5419/365)+MAR1!$D$6*SIN(2*PI()*$C5419/365)</f>
        <v/>
      </c>
      <c r="M5419" s="7">
        <f>MAR1!$B$7+MAR1!$C$7*COS(2*PI()*$C5419/365)+MAR1!$D$7*SIN(2*PI()*$C5419/365)</f>
        <v/>
      </c>
      <c r="N5419" s="7">
        <f>F5419-K5419</f>
        <v/>
      </c>
      <c r="O5419" s="7">
        <f>G5419-L5419</f>
        <v/>
      </c>
      <c r="P5419" s="7">
        <f>H5419-M5419</f>
        <v/>
      </c>
      <c r="Q5419" s="7">
        <f>IF($I5419=1,(N5419-MAR1!$B$11)/MAR1!$D$11,(N5419-MAR1!$C$11)/MAR1!$E$11)</f>
        <v/>
      </c>
      <c r="R5419" s="7">
        <f>IF($I5419=1,(O5419-MAR1!$B$12)/MAR1!$D$12,(O5419-MAR1!$C$12)/MAR1!$E$12)</f>
        <v/>
      </c>
      <c r="S5419" s="7">
        <f>IF($I5419=1,(P5419-MAR1!$B$13)/MAR1!$D$13,(P5419-MAR1!$C$13)/MAR1!$E$13)</f>
        <v/>
      </c>
    </row>
    <row r="5420">
      <c r="A5420" s="5" t="n">
        <v>5419</v>
      </c>
      <c r="B5420" s="5" t="n">
        <v>15</v>
      </c>
      <c r="C5420" s="5" t="n">
        <v>309</v>
      </c>
      <c r="D5420" s="5" t="n">
        <v>11</v>
      </c>
      <c r="E5420" s="5" t="n">
        <v>0</v>
      </c>
      <c r="F5420" s="5" t="n">
        <v>26.5</v>
      </c>
      <c r="G5420" s="5" t="n">
        <v>17.8</v>
      </c>
      <c r="H5420" s="5" t="n">
        <v>12.87</v>
      </c>
      <c r="I5420" s="6">
        <f>IF(E5420&gt;=Markov!$B$3,1,0)</f>
        <v/>
      </c>
      <c r="J5420" s="6">
        <f>I5419</f>
        <v/>
      </c>
      <c r="K5420" s="7">
        <f>MAR1!$B$5+MAR1!$C$5*COS(2*PI()*$C5420/365)+MAR1!$D$5*SIN(2*PI()*$C5420/365)</f>
        <v/>
      </c>
      <c r="L5420" s="7">
        <f>MAR1!$B$6+MAR1!$C$6*COS(2*PI()*$C5420/365)+MAR1!$D$6*SIN(2*PI()*$C5420/365)</f>
        <v/>
      </c>
      <c r="M5420" s="7">
        <f>MAR1!$B$7+MAR1!$C$7*COS(2*PI()*$C5420/365)+MAR1!$D$7*SIN(2*PI()*$C5420/365)</f>
        <v/>
      </c>
      <c r="N5420" s="7">
        <f>F5420-K5420</f>
        <v/>
      </c>
      <c r="O5420" s="7">
        <f>G5420-L5420</f>
        <v/>
      </c>
      <c r="P5420" s="7">
        <f>H5420-M5420</f>
        <v/>
      </c>
      <c r="Q5420" s="7">
        <f>IF($I5420=1,(N5420-MAR1!$B$11)/MAR1!$D$11,(N5420-MAR1!$C$11)/MAR1!$E$11)</f>
        <v/>
      </c>
      <c r="R5420" s="7">
        <f>IF($I5420=1,(O5420-MAR1!$B$12)/MAR1!$D$12,(O5420-MAR1!$C$12)/MAR1!$E$12)</f>
        <v/>
      </c>
      <c r="S5420" s="7">
        <f>IF($I5420=1,(P5420-MAR1!$B$13)/MAR1!$D$13,(P5420-MAR1!$C$13)/MAR1!$E$13)</f>
        <v/>
      </c>
    </row>
    <row r="5421">
      <c r="A5421" s="5" t="n">
        <v>5420</v>
      </c>
      <c r="B5421" s="5" t="n">
        <v>15</v>
      </c>
      <c r="C5421" s="5" t="n">
        <v>310</v>
      </c>
      <c r="D5421" s="5" t="n">
        <v>11</v>
      </c>
      <c r="E5421" s="5" t="n">
        <v>0</v>
      </c>
      <c r="F5421" s="5" t="n">
        <v>26.9</v>
      </c>
      <c r="G5421" s="5" t="n">
        <v>17.5</v>
      </c>
      <c r="H5421" s="5" t="n">
        <v>12.34</v>
      </c>
      <c r="I5421" s="6">
        <f>IF(E5421&gt;=Markov!$B$3,1,0)</f>
        <v/>
      </c>
      <c r="J5421" s="6">
        <f>I5420</f>
        <v/>
      </c>
      <c r="K5421" s="7">
        <f>MAR1!$B$5+MAR1!$C$5*COS(2*PI()*$C5421/365)+MAR1!$D$5*SIN(2*PI()*$C5421/365)</f>
        <v/>
      </c>
      <c r="L5421" s="7">
        <f>MAR1!$B$6+MAR1!$C$6*COS(2*PI()*$C5421/365)+MAR1!$D$6*SIN(2*PI()*$C5421/365)</f>
        <v/>
      </c>
      <c r="M5421" s="7">
        <f>MAR1!$B$7+MAR1!$C$7*COS(2*PI()*$C5421/365)+MAR1!$D$7*SIN(2*PI()*$C5421/365)</f>
        <v/>
      </c>
      <c r="N5421" s="7">
        <f>F5421-K5421</f>
        <v/>
      </c>
      <c r="O5421" s="7">
        <f>G5421-L5421</f>
        <v/>
      </c>
      <c r="P5421" s="7">
        <f>H5421-M5421</f>
        <v/>
      </c>
      <c r="Q5421" s="7">
        <f>IF($I5421=1,(N5421-MAR1!$B$11)/MAR1!$D$11,(N5421-MAR1!$C$11)/MAR1!$E$11)</f>
        <v/>
      </c>
      <c r="R5421" s="7">
        <f>IF($I5421=1,(O5421-MAR1!$B$12)/MAR1!$D$12,(O5421-MAR1!$C$12)/MAR1!$E$12)</f>
        <v/>
      </c>
      <c r="S5421" s="7">
        <f>IF($I5421=1,(P5421-MAR1!$B$13)/MAR1!$D$13,(P5421-MAR1!$C$13)/MAR1!$E$13)</f>
        <v/>
      </c>
    </row>
    <row r="5422">
      <c r="A5422" s="5" t="n">
        <v>5421</v>
      </c>
      <c r="B5422" s="5" t="n">
        <v>15</v>
      </c>
      <c r="C5422" s="5" t="n">
        <v>311</v>
      </c>
      <c r="D5422" s="5" t="n">
        <v>11</v>
      </c>
      <c r="E5422" s="5" t="n">
        <v>0</v>
      </c>
      <c r="F5422" s="5" t="n">
        <v>28.3</v>
      </c>
      <c r="G5422" s="5" t="n">
        <v>17.4</v>
      </c>
      <c r="H5422" s="5" t="n">
        <v>11.43</v>
      </c>
      <c r="I5422" s="6">
        <f>IF(E5422&gt;=Markov!$B$3,1,0)</f>
        <v/>
      </c>
      <c r="J5422" s="6">
        <f>I5421</f>
        <v/>
      </c>
      <c r="K5422" s="7">
        <f>MAR1!$B$5+MAR1!$C$5*COS(2*PI()*$C5422/365)+MAR1!$D$5*SIN(2*PI()*$C5422/365)</f>
        <v/>
      </c>
      <c r="L5422" s="7">
        <f>MAR1!$B$6+MAR1!$C$6*COS(2*PI()*$C5422/365)+MAR1!$D$6*SIN(2*PI()*$C5422/365)</f>
        <v/>
      </c>
      <c r="M5422" s="7">
        <f>MAR1!$B$7+MAR1!$C$7*COS(2*PI()*$C5422/365)+MAR1!$D$7*SIN(2*PI()*$C5422/365)</f>
        <v/>
      </c>
      <c r="N5422" s="7">
        <f>F5422-K5422</f>
        <v/>
      </c>
      <c r="O5422" s="7">
        <f>G5422-L5422</f>
        <v/>
      </c>
      <c r="P5422" s="7">
        <f>H5422-M5422</f>
        <v/>
      </c>
      <c r="Q5422" s="7">
        <f>IF($I5422=1,(N5422-MAR1!$B$11)/MAR1!$D$11,(N5422-MAR1!$C$11)/MAR1!$E$11)</f>
        <v/>
      </c>
      <c r="R5422" s="7">
        <f>IF($I5422=1,(O5422-MAR1!$B$12)/MAR1!$D$12,(O5422-MAR1!$C$12)/MAR1!$E$12)</f>
        <v/>
      </c>
      <c r="S5422" s="7">
        <f>IF($I5422=1,(P5422-MAR1!$B$13)/MAR1!$D$13,(P5422-MAR1!$C$13)/MAR1!$E$13)</f>
        <v/>
      </c>
    </row>
    <row r="5423">
      <c r="A5423" s="5" t="n">
        <v>5422</v>
      </c>
      <c r="B5423" s="5" t="n">
        <v>15</v>
      </c>
      <c r="C5423" s="5" t="n">
        <v>312</v>
      </c>
      <c r="D5423" s="5" t="n">
        <v>11</v>
      </c>
      <c r="E5423" s="5" t="n">
        <v>0</v>
      </c>
      <c r="F5423" s="5" t="n">
        <v>28.2</v>
      </c>
      <c r="G5423" s="5" t="n">
        <v>17</v>
      </c>
      <c r="H5423" s="5" t="n">
        <v>12.58</v>
      </c>
      <c r="I5423" s="6">
        <f>IF(E5423&gt;=Markov!$B$3,1,0)</f>
        <v/>
      </c>
      <c r="J5423" s="6">
        <f>I5422</f>
        <v/>
      </c>
      <c r="K5423" s="7">
        <f>MAR1!$B$5+MAR1!$C$5*COS(2*PI()*$C5423/365)+MAR1!$D$5*SIN(2*PI()*$C5423/365)</f>
        <v/>
      </c>
      <c r="L5423" s="7">
        <f>MAR1!$B$6+MAR1!$C$6*COS(2*PI()*$C5423/365)+MAR1!$D$6*SIN(2*PI()*$C5423/365)</f>
        <v/>
      </c>
      <c r="M5423" s="7">
        <f>MAR1!$B$7+MAR1!$C$7*COS(2*PI()*$C5423/365)+MAR1!$D$7*SIN(2*PI()*$C5423/365)</f>
        <v/>
      </c>
      <c r="N5423" s="7">
        <f>F5423-K5423</f>
        <v/>
      </c>
      <c r="O5423" s="7">
        <f>G5423-L5423</f>
        <v/>
      </c>
      <c r="P5423" s="7">
        <f>H5423-M5423</f>
        <v/>
      </c>
      <c r="Q5423" s="7">
        <f>IF($I5423=1,(N5423-MAR1!$B$11)/MAR1!$D$11,(N5423-MAR1!$C$11)/MAR1!$E$11)</f>
        <v/>
      </c>
      <c r="R5423" s="7">
        <f>IF($I5423=1,(O5423-MAR1!$B$12)/MAR1!$D$12,(O5423-MAR1!$C$12)/MAR1!$E$12)</f>
        <v/>
      </c>
      <c r="S5423" s="7">
        <f>IF($I5423=1,(P5423-MAR1!$B$13)/MAR1!$D$13,(P5423-MAR1!$C$13)/MAR1!$E$13)</f>
        <v/>
      </c>
    </row>
    <row r="5424">
      <c r="A5424" s="5" t="n">
        <v>5423</v>
      </c>
      <c r="B5424" s="5" t="n">
        <v>15</v>
      </c>
      <c r="C5424" s="5" t="n">
        <v>313</v>
      </c>
      <c r="D5424" s="5" t="n">
        <v>11</v>
      </c>
      <c r="E5424" s="5" t="n">
        <v>0</v>
      </c>
      <c r="F5424" s="5" t="n">
        <v>28.7</v>
      </c>
      <c r="G5424" s="5" t="n">
        <v>18</v>
      </c>
      <c r="H5424" s="5" t="n">
        <v>15.77</v>
      </c>
      <c r="I5424" s="6">
        <f>IF(E5424&gt;=Markov!$B$3,1,0)</f>
        <v/>
      </c>
      <c r="J5424" s="6">
        <f>I5423</f>
        <v/>
      </c>
      <c r="K5424" s="7">
        <f>MAR1!$B$5+MAR1!$C$5*COS(2*PI()*$C5424/365)+MAR1!$D$5*SIN(2*PI()*$C5424/365)</f>
        <v/>
      </c>
      <c r="L5424" s="7">
        <f>MAR1!$B$6+MAR1!$C$6*COS(2*PI()*$C5424/365)+MAR1!$D$6*SIN(2*PI()*$C5424/365)</f>
        <v/>
      </c>
      <c r="M5424" s="7">
        <f>MAR1!$B$7+MAR1!$C$7*COS(2*PI()*$C5424/365)+MAR1!$D$7*SIN(2*PI()*$C5424/365)</f>
        <v/>
      </c>
      <c r="N5424" s="7">
        <f>F5424-K5424</f>
        <v/>
      </c>
      <c r="O5424" s="7">
        <f>G5424-L5424</f>
        <v/>
      </c>
      <c r="P5424" s="7">
        <f>H5424-M5424</f>
        <v/>
      </c>
      <c r="Q5424" s="7">
        <f>IF($I5424=1,(N5424-MAR1!$B$11)/MAR1!$D$11,(N5424-MAR1!$C$11)/MAR1!$E$11)</f>
        <v/>
      </c>
      <c r="R5424" s="7">
        <f>IF($I5424=1,(O5424-MAR1!$B$12)/MAR1!$D$12,(O5424-MAR1!$C$12)/MAR1!$E$12)</f>
        <v/>
      </c>
      <c r="S5424" s="7">
        <f>IF($I5424=1,(P5424-MAR1!$B$13)/MAR1!$D$13,(P5424-MAR1!$C$13)/MAR1!$E$13)</f>
        <v/>
      </c>
    </row>
    <row r="5425">
      <c r="A5425" s="5" t="n">
        <v>5424</v>
      </c>
      <c r="B5425" s="5" t="n">
        <v>15</v>
      </c>
      <c r="C5425" s="5" t="n">
        <v>314</v>
      </c>
      <c r="D5425" s="5" t="n">
        <v>11</v>
      </c>
      <c r="E5425" s="5" t="n">
        <v>0</v>
      </c>
      <c r="F5425" s="5" t="n">
        <v>29</v>
      </c>
      <c r="G5425" s="5" t="n">
        <v>15.8</v>
      </c>
      <c r="H5425" s="5" t="n">
        <v>11.78</v>
      </c>
      <c r="I5425" s="6">
        <f>IF(E5425&gt;=Markov!$B$3,1,0)</f>
        <v/>
      </c>
      <c r="J5425" s="6">
        <f>I5424</f>
        <v/>
      </c>
      <c r="K5425" s="7">
        <f>MAR1!$B$5+MAR1!$C$5*COS(2*PI()*$C5425/365)+MAR1!$D$5*SIN(2*PI()*$C5425/365)</f>
        <v/>
      </c>
      <c r="L5425" s="7">
        <f>MAR1!$B$6+MAR1!$C$6*COS(2*PI()*$C5425/365)+MAR1!$D$6*SIN(2*PI()*$C5425/365)</f>
        <v/>
      </c>
      <c r="M5425" s="7">
        <f>MAR1!$B$7+MAR1!$C$7*COS(2*PI()*$C5425/365)+MAR1!$D$7*SIN(2*PI()*$C5425/365)</f>
        <v/>
      </c>
      <c r="N5425" s="7">
        <f>F5425-K5425</f>
        <v/>
      </c>
      <c r="O5425" s="7">
        <f>G5425-L5425</f>
        <v/>
      </c>
      <c r="P5425" s="7">
        <f>H5425-M5425</f>
        <v/>
      </c>
      <c r="Q5425" s="7">
        <f>IF($I5425=1,(N5425-MAR1!$B$11)/MAR1!$D$11,(N5425-MAR1!$C$11)/MAR1!$E$11)</f>
        <v/>
      </c>
      <c r="R5425" s="7">
        <f>IF($I5425=1,(O5425-MAR1!$B$12)/MAR1!$D$12,(O5425-MAR1!$C$12)/MAR1!$E$12)</f>
        <v/>
      </c>
      <c r="S5425" s="7">
        <f>IF($I5425=1,(P5425-MAR1!$B$13)/MAR1!$D$13,(P5425-MAR1!$C$13)/MAR1!$E$13)</f>
        <v/>
      </c>
    </row>
    <row r="5426">
      <c r="A5426" s="5" t="n">
        <v>5425</v>
      </c>
      <c r="B5426" s="5" t="n">
        <v>15</v>
      </c>
      <c r="C5426" s="5" t="n">
        <v>315</v>
      </c>
      <c r="D5426" s="5" t="n">
        <v>11</v>
      </c>
      <c r="E5426" s="5" t="n">
        <v>0</v>
      </c>
      <c r="F5426" s="5" t="n">
        <v>30.8</v>
      </c>
      <c r="G5426" s="5" t="n">
        <v>17.8</v>
      </c>
      <c r="H5426" s="5" t="n">
        <v>12.06</v>
      </c>
      <c r="I5426" s="6">
        <f>IF(E5426&gt;=Markov!$B$3,1,0)</f>
        <v/>
      </c>
      <c r="J5426" s="6">
        <f>I5425</f>
        <v/>
      </c>
      <c r="K5426" s="7">
        <f>MAR1!$B$5+MAR1!$C$5*COS(2*PI()*$C5426/365)+MAR1!$D$5*SIN(2*PI()*$C5426/365)</f>
        <v/>
      </c>
      <c r="L5426" s="7">
        <f>MAR1!$B$6+MAR1!$C$6*COS(2*PI()*$C5426/365)+MAR1!$D$6*SIN(2*PI()*$C5426/365)</f>
        <v/>
      </c>
      <c r="M5426" s="7">
        <f>MAR1!$B$7+MAR1!$C$7*COS(2*PI()*$C5426/365)+MAR1!$D$7*SIN(2*PI()*$C5426/365)</f>
        <v/>
      </c>
      <c r="N5426" s="7">
        <f>F5426-K5426</f>
        <v/>
      </c>
      <c r="O5426" s="7">
        <f>G5426-L5426</f>
        <v/>
      </c>
      <c r="P5426" s="7">
        <f>H5426-M5426</f>
        <v/>
      </c>
      <c r="Q5426" s="7">
        <f>IF($I5426=1,(N5426-MAR1!$B$11)/MAR1!$D$11,(N5426-MAR1!$C$11)/MAR1!$E$11)</f>
        <v/>
      </c>
      <c r="R5426" s="7">
        <f>IF($I5426=1,(O5426-MAR1!$B$12)/MAR1!$D$12,(O5426-MAR1!$C$12)/MAR1!$E$12)</f>
        <v/>
      </c>
      <c r="S5426" s="7">
        <f>IF($I5426=1,(P5426-MAR1!$B$13)/MAR1!$D$13,(P5426-MAR1!$C$13)/MAR1!$E$13)</f>
        <v/>
      </c>
    </row>
    <row r="5427">
      <c r="A5427" s="5" t="n">
        <v>5426</v>
      </c>
      <c r="B5427" s="5" t="n">
        <v>15</v>
      </c>
      <c r="C5427" s="5" t="n">
        <v>316</v>
      </c>
      <c r="D5427" s="5" t="n">
        <v>11</v>
      </c>
      <c r="E5427" s="5" t="n">
        <v>0</v>
      </c>
      <c r="F5427" s="5" t="n">
        <v>30.5</v>
      </c>
      <c r="G5427" s="5" t="n">
        <v>16.9</v>
      </c>
      <c r="H5427" s="5" t="n">
        <v>11.29</v>
      </c>
      <c r="I5427" s="6">
        <f>IF(E5427&gt;=Markov!$B$3,1,0)</f>
        <v/>
      </c>
      <c r="J5427" s="6">
        <f>I5426</f>
        <v/>
      </c>
      <c r="K5427" s="7">
        <f>MAR1!$B$5+MAR1!$C$5*COS(2*PI()*$C5427/365)+MAR1!$D$5*SIN(2*PI()*$C5427/365)</f>
        <v/>
      </c>
      <c r="L5427" s="7">
        <f>MAR1!$B$6+MAR1!$C$6*COS(2*PI()*$C5427/365)+MAR1!$D$6*SIN(2*PI()*$C5427/365)</f>
        <v/>
      </c>
      <c r="M5427" s="7">
        <f>MAR1!$B$7+MAR1!$C$7*COS(2*PI()*$C5427/365)+MAR1!$D$7*SIN(2*PI()*$C5427/365)</f>
        <v/>
      </c>
      <c r="N5427" s="7">
        <f>F5427-K5427</f>
        <v/>
      </c>
      <c r="O5427" s="7">
        <f>G5427-L5427</f>
        <v/>
      </c>
      <c r="P5427" s="7">
        <f>H5427-M5427</f>
        <v/>
      </c>
      <c r="Q5427" s="7">
        <f>IF($I5427=1,(N5427-MAR1!$B$11)/MAR1!$D$11,(N5427-MAR1!$C$11)/MAR1!$E$11)</f>
        <v/>
      </c>
      <c r="R5427" s="7">
        <f>IF($I5427=1,(O5427-MAR1!$B$12)/MAR1!$D$12,(O5427-MAR1!$C$12)/MAR1!$E$12)</f>
        <v/>
      </c>
      <c r="S5427" s="7">
        <f>IF($I5427=1,(P5427-MAR1!$B$13)/MAR1!$D$13,(P5427-MAR1!$C$13)/MAR1!$E$13)</f>
        <v/>
      </c>
    </row>
    <row r="5428">
      <c r="A5428" s="5" t="n">
        <v>5427</v>
      </c>
      <c r="B5428" s="5" t="n">
        <v>15</v>
      </c>
      <c r="C5428" s="5" t="n">
        <v>317</v>
      </c>
      <c r="D5428" s="5" t="n">
        <v>11</v>
      </c>
      <c r="E5428" s="5" t="n">
        <v>0</v>
      </c>
      <c r="F5428" s="5" t="n">
        <v>28.9</v>
      </c>
      <c r="G5428" s="5" t="n">
        <v>17.8</v>
      </c>
      <c r="H5428" s="5" t="n">
        <v>16.57</v>
      </c>
      <c r="I5428" s="6">
        <f>IF(E5428&gt;=Markov!$B$3,1,0)</f>
        <v/>
      </c>
      <c r="J5428" s="6">
        <f>I5427</f>
        <v/>
      </c>
      <c r="K5428" s="7">
        <f>MAR1!$B$5+MAR1!$C$5*COS(2*PI()*$C5428/365)+MAR1!$D$5*SIN(2*PI()*$C5428/365)</f>
        <v/>
      </c>
      <c r="L5428" s="7">
        <f>MAR1!$B$6+MAR1!$C$6*COS(2*PI()*$C5428/365)+MAR1!$D$6*SIN(2*PI()*$C5428/365)</f>
        <v/>
      </c>
      <c r="M5428" s="7">
        <f>MAR1!$B$7+MAR1!$C$7*COS(2*PI()*$C5428/365)+MAR1!$D$7*SIN(2*PI()*$C5428/365)</f>
        <v/>
      </c>
      <c r="N5428" s="7">
        <f>F5428-K5428</f>
        <v/>
      </c>
      <c r="O5428" s="7">
        <f>G5428-L5428</f>
        <v/>
      </c>
      <c r="P5428" s="7">
        <f>H5428-M5428</f>
        <v/>
      </c>
      <c r="Q5428" s="7">
        <f>IF($I5428=1,(N5428-MAR1!$B$11)/MAR1!$D$11,(N5428-MAR1!$C$11)/MAR1!$E$11)</f>
        <v/>
      </c>
      <c r="R5428" s="7">
        <f>IF($I5428=1,(O5428-MAR1!$B$12)/MAR1!$D$12,(O5428-MAR1!$C$12)/MAR1!$E$12)</f>
        <v/>
      </c>
      <c r="S5428" s="7">
        <f>IF($I5428=1,(P5428-MAR1!$B$13)/MAR1!$D$13,(P5428-MAR1!$C$13)/MAR1!$E$13)</f>
        <v/>
      </c>
    </row>
    <row r="5429">
      <c r="A5429" s="5" t="n">
        <v>5428</v>
      </c>
      <c r="B5429" s="5" t="n">
        <v>15</v>
      </c>
      <c r="C5429" s="5" t="n">
        <v>318</v>
      </c>
      <c r="D5429" s="5" t="n">
        <v>11</v>
      </c>
      <c r="E5429" s="5" t="n">
        <v>0</v>
      </c>
      <c r="F5429" s="5" t="n">
        <v>29.9</v>
      </c>
      <c r="G5429" s="5" t="n">
        <v>16.8</v>
      </c>
      <c r="H5429" s="5" t="n">
        <v>18.99</v>
      </c>
      <c r="I5429" s="6">
        <f>IF(E5429&gt;=Markov!$B$3,1,0)</f>
        <v/>
      </c>
      <c r="J5429" s="6">
        <f>I5428</f>
        <v/>
      </c>
      <c r="K5429" s="7">
        <f>MAR1!$B$5+MAR1!$C$5*COS(2*PI()*$C5429/365)+MAR1!$D$5*SIN(2*PI()*$C5429/365)</f>
        <v/>
      </c>
      <c r="L5429" s="7">
        <f>MAR1!$B$6+MAR1!$C$6*COS(2*PI()*$C5429/365)+MAR1!$D$6*SIN(2*PI()*$C5429/365)</f>
        <v/>
      </c>
      <c r="M5429" s="7">
        <f>MAR1!$B$7+MAR1!$C$7*COS(2*PI()*$C5429/365)+MAR1!$D$7*SIN(2*PI()*$C5429/365)</f>
        <v/>
      </c>
      <c r="N5429" s="7">
        <f>F5429-K5429</f>
        <v/>
      </c>
      <c r="O5429" s="7">
        <f>G5429-L5429</f>
        <v/>
      </c>
      <c r="P5429" s="7">
        <f>H5429-M5429</f>
        <v/>
      </c>
      <c r="Q5429" s="7">
        <f>IF($I5429=1,(N5429-MAR1!$B$11)/MAR1!$D$11,(N5429-MAR1!$C$11)/MAR1!$E$11)</f>
        <v/>
      </c>
      <c r="R5429" s="7">
        <f>IF($I5429=1,(O5429-MAR1!$B$12)/MAR1!$D$12,(O5429-MAR1!$C$12)/MAR1!$E$12)</f>
        <v/>
      </c>
      <c r="S5429" s="7">
        <f>IF($I5429=1,(P5429-MAR1!$B$13)/MAR1!$D$13,(P5429-MAR1!$C$13)/MAR1!$E$13)</f>
        <v/>
      </c>
    </row>
    <row r="5430">
      <c r="A5430" s="5" t="n">
        <v>5429</v>
      </c>
      <c r="B5430" s="5" t="n">
        <v>15</v>
      </c>
      <c r="C5430" s="5" t="n">
        <v>319</v>
      </c>
      <c r="D5430" s="5" t="n">
        <v>11</v>
      </c>
      <c r="E5430" s="5" t="n">
        <v>0</v>
      </c>
      <c r="F5430" s="5" t="n">
        <v>29.3</v>
      </c>
      <c r="G5430" s="5" t="n">
        <v>15.4</v>
      </c>
      <c r="H5430" s="5" t="n">
        <v>14.53</v>
      </c>
      <c r="I5430" s="6">
        <f>IF(E5430&gt;=Markov!$B$3,1,0)</f>
        <v/>
      </c>
      <c r="J5430" s="6">
        <f>I5429</f>
        <v/>
      </c>
      <c r="K5430" s="7">
        <f>MAR1!$B$5+MAR1!$C$5*COS(2*PI()*$C5430/365)+MAR1!$D$5*SIN(2*PI()*$C5430/365)</f>
        <v/>
      </c>
      <c r="L5430" s="7">
        <f>MAR1!$B$6+MAR1!$C$6*COS(2*PI()*$C5430/365)+MAR1!$D$6*SIN(2*PI()*$C5430/365)</f>
        <v/>
      </c>
      <c r="M5430" s="7">
        <f>MAR1!$B$7+MAR1!$C$7*COS(2*PI()*$C5430/365)+MAR1!$D$7*SIN(2*PI()*$C5430/365)</f>
        <v/>
      </c>
      <c r="N5430" s="7">
        <f>F5430-K5430</f>
        <v/>
      </c>
      <c r="O5430" s="7">
        <f>G5430-L5430</f>
        <v/>
      </c>
      <c r="P5430" s="7">
        <f>H5430-M5430</f>
        <v/>
      </c>
      <c r="Q5430" s="7">
        <f>IF($I5430=1,(N5430-MAR1!$B$11)/MAR1!$D$11,(N5430-MAR1!$C$11)/MAR1!$E$11)</f>
        <v/>
      </c>
      <c r="R5430" s="7">
        <f>IF($I5430=1,(O5430-MAR1!$B$12)/MAR1!$D$12,(O5430-MAR1!$C$12)/MAR1!$E$12)</f>
        <v/>
      </c>
      <c r="S5430" s="7">
        <f>IF($I5430=1,(P5430-MAR1!$B$13)/MAR1!$D$13,(P5430-MAR1!$C$13)/MAR1!$E$13)</f>
        <v/>
      </c>
    </row>
    <row r="5431">
      <c r="A5431" s="5" t="n">
        <v>5430</v>
      </c>
      <c r="B5431" s="5" t="n">
        <v>15</v>
      </c>
      <c r="C5431" s="5" t="n">
        <v>320</v>
      </c>
      <c r="D5431" s="5" t="n">
        <v>11</v>
      </c>
      <c r="E5431" s="5" t="n">
        <v>0</v>
      </c>
      <c r="F5431" s="5" t="n">
        <v>32.1</v>
      </c>
      <c r="G5431" s="5" t="n">
        <v>16.9</v>
      </c>
      <c r="H5431" s="5" t="n">
        <v>15.9</v>
      </c>
      <c r="I5431" s="6">
        <f>IF(E5431&gt;=Markov!$B$3,1,0)</f>
        <v/>
      </c>
      <c r="J5431" s="6">
        <f>I5430</f>
        <v/>
      </c>
      <c r="K5431" s="7">
        <f>MAR1!$B$5+MAR1!$C$5*COS(2*PI()*$C5431/365)+MAR1!$D$5*SIN(2*PI()*$C5431/365)</f>
        <v/>
      </c>
      <c r="L5431" s="7">
        <f>MAR1!$B$6+MAR1!$C$6*COS(2*PI()*$C5431/365)+MAR1!$D$6*SIN(2*PI()*$C5431/365)</f>
        <v/>
      </c>
      <c r="M5431" s="7">
        <f>MAR1!$B$7+MAR1!$C$7*COS(2*PI()*$C5431/365)+MAR1!$D$7*SIN(2*PI()*$C5431/365)</f>
        <v/>
      </c>
      <c r="N5431" s="7">
        <f>F5431-K5431</f>
        <v/>
      </c>
      <c r="O5431" s="7">
        <f>G5431-L5431</f>
        <v/>
      </c>
      <c r="P5431" s="7">
        <f>H5431-M5431</f>
        <v/>
      </c>
      <c r="Q5431" s="7">
        <f>IF($I5431=1,(N5431-MAR1!$B$11)/MAR1!$D$11,(N5431-MAR1!$C$11)/MAR1!$E$11)</f>
        <v/>
      </c>
      <c r="R5431" s="7">
        <f>IF($I5431=1,(O5431-MAR1!$B$12)/MAR1!$D$12,(O5431-MAR1!$C$12)/MAR1!$E$12)</f>
        <v/>
      </c>
      <c r="S5431" s="7">
        <f>IF($I5431=1,(P5431-MAR1!$B$13)/MAR1!$D$13,(P5431-MAR1!$C$13)/MAR1!$E$13)</f>
        <v/>
      </c>
    </row>
    <row r="5432">
      <c r="A5432" s="5" t="n">
        <v>5431</v>
      </c>
      <c r="B5432" s="5" t="n">
        <v>15</v>
      </c>
      <c r="C5432" s="5" t="n">
        <v>321</v>
      </c>
      <c r="D5432" s="5" t="n">
        <v>11</v>
      </c>
      <c r="E5432" s="5" t="n">
        <v>0</v>
      </c>
      <c r="F5432" s="5" t="n">
        <v>31.8</v>
      </c>
      <c r="G5432" s="5" t="n">
        <v>16.7</v>
      </c>
      <c r="H5432" s="5" t="n">
        <v>9.640000000000001</v>
      </c>
      <c r="I5432" s="6">
        <f>IF(E5432&gt;=Markov!$B$3,1,0)</f>
        <v/>
      </c>
      <c r="J5432" s="6">
        <f>I5431</f>
        <v/>
      </c>
      <c r="K5432" s="7">
        <f>MAR1!$B$5+MAR1!$C$5*COS(2*PI()*$C5432/365)+MAR1!$D$5*SIN(2*PI()*$C5432/365)</f>
        <v/>
      </c>
      <c r="L5432" s="7">
        <f>MAR1!$B$6+MAR1!$C$6*COS(2*PI()*$C5432/365)+MAR1!$D$6*SIN(2*PI()*$C5432/365)</f>
        <v/>
      </c>
      <c r="M5432" s="7">
        <f>MAR1!$B$7+MAR1!$C$7*COS(2*PI()*$C5432/365)+MAR1!$D$7*SIN(2*PI()*$C5432/365)</f>
        <v/>
      </c>
      <c r="N5432" s="7">
        <f>F5432-K5432</f>
        <v/>
      </c>
      <c r="O5432" s="7">
        <f>G5432-L5432</f>
        <v/>
      </c>
      <c r="P5432" s="7">
        <f>H5432-M5432</f>
        <v/>
      </c>
      <c r="Q5432" s="7">
        <f>IF($I5432=1,(N5432-MAR1!$B$11)/MAR1!$D$11,(N5432-MAR1!$C$11)/MAR1!$E$11)</f>
        <v/>
      </c>
      <c r="R5432" s="7">
        <f>IF($I5432=1,(O5432-MAR1!$B$12)/MAR1!$D$12,(O5432-MAR1!$C$12)/MAR1!$E$12)</f>
        <v/>
      </c>
      <c r="S5432" s="7">
        <f>IF($I5432=1,(P5432-MAR1!$B$13)/MAR1!$D$13,(P5432-MAR1!$C$13)/MAR1!$E$13)</f>
        <v/>
      </c>
    </row>
    <row r="5433">
      <c r="A5433" s="5" t="n">
        <v>5432</v>
      </c>
      <c r="B5433" s="5" t="n">
        <v>15</v>
      </c>
      <c r="C5433" s="5" t="n">
        <v>322</v>
      </c>
      <c r="D5433" s="5" t="n">
        <v>11</v>
      </c>
      <c r="E5433" s="5" t="n">
        <v>0</v>
      </c>
      <c r="F5433" s="5" t="n">
        <v>30.4</v>
      </c>
      <c r="G5433" s="5" t="n">
        <v>17.6</v>
      </c>
      <c r="H5433" s="5" t="n">
        <v>15.73</v>
      </c>
      <c r="I5433" s="6">
        <f>IF(E5433&gt;=Markov!$B$3,1,0)</f>
        <v/>
      </c>
      <c r="J5433" s="6">
        <f>I5432</f>
        <v/>
      </c>
      <c r="K5433" s="7">
        <f>MAR1!$B$5+MAR1!$C$5*COS(2*PI()*$C5433/365)+MAR1!$D$5*SIN(2*PI()*$C5433/365)</f>
        <v/>
      </c>
      <c r="L5433" s="7">
        <f>MAR1!$B$6+MAR1!$C$6*COS(2*PI()*$C5433/365)+MAR1!$D$6*SIN(2*PI()*$C5433/365)</f>
        <v/>
      </c>
      <c r="M5433" s="7">
        <f>MAR1!$B$7+MAR1!$C$7*COS(2*PI()*$C5433/365)+MAR1!$D$7*SIN(2*PI()*$C5433/365)</f>
        <v/>
      </c>
      <c r="N5433" s="7">
        <f>F5433-K5433</f>
        <v/>
      </c>
      <c r="O5433" s="7">
        <f>G5433-L5433</f>
        <v/>
      </c>
      <c r="P5433" s="7">
        <f>H5433-M5433</f>
        <v/>
      </c>
      <c r="Q5433" s="7">
        <f>IF($I5433=1,(N5433-MAR1!$B$11)/MAR1!$D$11,(N5433-MAR1!$C$11)/MAR1!$E$11)</f>
        <v/>
      </c>
      <c r="R5433" s="7">
        <f>IF($I5433=1,(O5433-MAR1!$B$12)/MAR1!$D$12,(O5433-MAR1!$C$12)/MAR1!$E$12)</f>
        <v/>
      </c>
      <c r="S5433" s="7">
        <f>IF($I5433=1,(P5433-MAR1!$B$13)/MAR1!$D$13,(P5433-MAR1!$C$13)/MAR1!$E$13)</f>
        <v/>
      </c>
    </row>
    <row r="5434">
      <c r="A5434" s="5" t="n">
        <v>5433</v>
      </c>
      <c r="B5434" s="5" t="n">
        <v>15</v>
      </c>
      <c r="C5434" s="5" t="n">
        <v>323</v>
      </c>
      <c r="D5434" s="5" t="n">
        <v>11</v>
      </c>
      <c r="E5434" s="5" t="n">
        <v>0</v>
      </c>
      <c r="F5434" s="5" t="n">
        <v>29.2</v>
      </c>
      <c r="G5434" s="5" t="n">
        <v>14.7</v>
      </c>
      <c r="H5434" s="5" t="n">
        <v>17.1</v>
      </c>
      <c r="I5434" s="6">
        <f>IF(E5434&gt;=Markov!$B$3,1,0)</f>
        <v/>
      </c>
      <c r="J5434" s="6">
        <f>I5433</f>
        <v/>
      </c>
      <c r="K5434" s="7">
        <f>MAR1!$B$5+MAR1!$C$5*COS(2*PI()*$C5434/365)+MAR1!$D$5*SIN(2*PI()*$C5434/365)</f>
        <v/>
      </c>
      <c r="L5434" s="7">
        <f>MAR1!$B$6+MAR1!$C$6*COS(2*PI()*$C5434/365)+MAR1!$D$6*SIN(2*PI()*$C5434/365)</f>
        <v/>
      </c>
      <c r="M5434" s="7">
        <f>MAR1!$B$7+MAR1!$C$7*COS(2*PI()*$C5434/365)+MAR1!$D$7*SIN(2*PI()*$C5434/365)</f>
        <v/>
      </c>
      <c r="N5434" s="7">
        <f>F5434-K5434</f>
        <v/>
      </c>
      <c r="O5434" s="7">
        <f>G5434-L5434</f>
        <v/>
      </c>
      <c r="P5434" s="7">
        <f>H5434-M5434</f>
        <v/>
      </c>
      <c r="Q5434" s="7">
        <f>IF($I5434=1,(N5434-MAR1!$B$11)/MAR1!$D$11,(N5434-MAR1!$C$11)/MAR1!$E$11)</f>
        <v/>
      </c>
      <c r="R5434" s="7">
        <f>IF($I5434=1,(O5434-MAR1!$B$12)/MAR1!$D$12,(O5434-MAR1!$C$12)/MAR1!$E$12)</f>
        <v/>
      </c>
      <c r="S5434" s="7">
        <f>IF($I5434=1,(P5434-MAR1!$B$13)/MAR1!$D$13,(P5434-MAR1!$C$13)/MAR1!$E$13)</f>
        <v/>
      </c>
    </row>
    <row r="5435">
      <c r="A5435" s="5" t="n">
        <v>5434</v>
      </c>
      <c r="B5435" s="5" t="n">
        <v>15</v>
      </c>
      <c r="C5435" s="5" t="n">
        <v>324</v>
      </c>
      <c r="D5435" s="5" t="n">
        <v>11</v>
      </c>
      <c r="E5435" s="5" t="n">
        <v>0</v>
      </c>
      <c r="F5435" s="5" t="n">
        <v>27.5</v>
      </c>
      <c r="G5435" s="5" t="n">
        <v>14</v>
      </c>
      <c r="H5435" s="5" t="n">
        <v>14.49</v>
      </c>
      <c r="I5435" s="6">
        <f>IF(E5435&gt;=Markov!$B$3,1,0)</f>
        <v/>
      </c>
      <c r="J5435" s="6">
        <f>I5434</f>
        <v/>
      </c>
      <c r="K5435" s="7">
        <f>MAR1!$B$5+MAR1!$C$5*COS(2*PI()*$C5435/365)+MAR1!$D$5*SIN(2*PI()*$C5435/365)</f>
        <v/>
      </c>
      <c r="L5435" s="7">
        <f>MAR1!$B$6+MAR1!$C$6*COS(2*PI()*$C5435/365)+MAR1!$D$6*SIN(2*PI()*$C5435/365)</f>
        <v/>
      </c>
      <c r="M5435" s="7">
        <f>MAR1!$B$7+MAR1!$C$7*COS(2*PI()*$C5435/365)+MAR1!$D$7*SIN(2*PI()*$C5435/365)</f>
        <v/>
      </c>
      <c r="N5435" s="7">
        <f>F5435-K5435</f>
        <v/>
      </c>
      <c r="O5435" s="7">
        <f>G5435-L5435</f>
        <v/>
      </c>
      <c r="P5435" s="7">
        <f>H5435-M5435</f>
        <v/>
      </c>
      <c r="Q5435" s="7">
        <f>IF($I5435=1,(N5435-MAR1!$B$11)/MAR1!$D$11,(N5435-MAR1!$C$11)/MAR1!$E$11)</f>
        <v/>
      </c>
      <c r="R5435" s="7">
        <f>IF($I5435=1,(O5435-MAR1!$B$12)/MAR1!$D$12,(O5435-MAR1!$C$12)/MAR1!$E$12)</f>
        <v/>
      </c>
      <c r="S5435" s="7">
        <f>IF($I5435=1,(P5435-MAR1!$B$13)/MAR1!$D$13,(P5435-MAR1!$C$13)/MAR1!$E$13)</f>
        <v/>
      </c>
    </row>
    <row r="5436">
      <c r="A5436" s="5" t="n">
        <v>5435</v>
      </c>
      <c r="B5436" s="5" t="n">
        <v>15</v>
      </c>
      <c r="C5436" s="5" t="n">
        <v>325</v>
      </c>
      <c r="D5436" s="5" t="n">
        <v>11</v>
      </c>
      <c r="E5436" s="5" t="n">
        <v>0</v>
      </c>
      <c r="F5436" s="5" t="n">
        <v>30.4</v>
      </c>
      <c r="G5436" s="5" t="n">
        <v>16.6</v>
      </c>
      <c r="H5436" s="5" t="n">
        <v>14.54</v>
      </c>
      <c r="I5436" s="6">
        <f>IF(E5436&gt;=Markov!$B$3,1,0)</f>
        <v/>
      </c>
      <c r="J5436" s="6">
        <f>I5435</f>
        <v/>
      </c>
      <c r="K5436" s="7">
        <f>MAR1!$B$5+MAR1!$C$5*COS(2*PI()*$C5436/365)+MAR1!$D$5*SIN(2*PI()*$C5436/365)</f>
        <v/>
      </c>
      <c r="L5436" s="7">
        <f>MAR1!$B$6+MAR1!$C$6*COS(2*PI()*$C5436/365)+MAR1!$D$6*SIN(2*PI()*$C5436/365)</f>
        <v/>
      </c>
      <c r="M5436" s="7">
        <f>MAR1!$B$7+MAR1!$C$7*COS(2*PI()*$C5436/365)+MAR1!$D$7*SIN(2*PI()*$C5436/365)</f>
        <v/>
      </c>
      <c r="N5436" s="7">
        <f>F5436-K5436</f>
        <v/>
      </c>
      <c r="O5436" s="7">
        <f>G5436-L5436</f>
        <v/>
      </c>
      <c r="P5436" s="7">
        <f>H5436-M5436</f>
        <v/>
      </c>
      <c r="Q5436" s="7">
        <f>IF($I5436=1,(N5436-MAR1!$B$11)/MAR1!$D$11,(N5436-MAR1!$C$11)/MAR1!$E$11)</f>
        <v/>
      </c>
      <c r="R5436" s="7">
        <f>IF($I5436=1,(O5436-MAR1!$B$12)/MAR1!$D$12,(O5436-MAR1!$C$12)/MAR1!$E$12)</f>
        <v/>
      </c>
      <c r="S5436" s="7">
        <f>IF($I5436=1,(P5436-MAR1!$B$13)/MAR1!$D$13,(P5436-MAR1!$C$13)/MAR1!$E$13)</f>
        <v/>
      </c>
    </row>
    <row r="5437">
      <c r="A5437" s="5" t="n">
        <v>5436</v>
      </c>
      <c r="B5437" s="5" t="n">
        <v>15</v>
      </c>
      <c r="C5437" s="5" t="n">
        <v>326</v>
      </c>
      <c r="D5437" s="5" t="n">
        <v>11</v>
      </c>
      <c r="E5437" s="5" t="n">
        <v>0</v>
      </c>
      <c r="F5437" s="5" t="n">
        <v>30.1</v>
      </c>
      <c r="G5437" s="5" t="n">
        <v>16</v>
      </c>
      <c r="H5437" s="5" t="n">
        <v>10.7</v>
      </c>
      <c r="I5437" s="6">
        <f>IF(E5437&gt;=Markov!$B$3,1,0)</f>
        <v/>
      </c>
      <c r="J5437" s="6">
        <f>I5436</f>
        <v/>
      </c>
      <c r="K5437" s="7">
        <f>MAR1!$B$5+MAR1!$C$5*COS(2*PI()*$C5437/365)+MAR1!$D$5*SIN(2*PI()*$C5437/365)</f>
        <v/>
      </c>
      <c r="L5437" s="7">
        <f>MAR1!$B$6+MAR1!$C$6*COS(2*PI()*$C5437/365)+MAR1!$D$6*SIN(2*PI()*$C5437/365)</f>
        <v/>
      </c>
      <c r="M5437" s="7">
        <f>MAR1!$B$7+MAR1!$C$7*COS(2*PI()*$C5437/365)+MAR1!$D$7*SIN(2*PI()*$C5437/365)</f>
        <v/>
      </c>
      <c r="N5437" s="7">
        <f>F5437-K5437</f>
        <v/>
      </c>
      <c r="O5437" s="7">
        <f>G5437-L5437</f>
        <v/>
      </c>
      <c r="P5437" s="7">
        <f>H5437-M5437</f>
        <v/>
      </c>
      <c r="Q5437" s="7">
        <f>IF($I5437=1,(N5437-MAR1!$B$11)/MAR1!$D$11,(N5437-MAR1!$C$11)/MAR1!$E$11)</f>
        <v/>
      </c>
      <c r="R5437" s="7">
        <f>IF($I5437=1,(O5437-MAR1!$B$12)/MAR1!$D$12,(O5437-MAR1!$C$12)/MAR1!$E$12)</f>
        <v/>
      </c>
      <c r="S5437" s="7">
        <f>IF($I5437=1,(P5437-MAR1!$B$13)/MAR1!$D$13,(P5437-MAR1!$C$13)/MAR1!$E$13)</f>
        <v/>
      </c>
    </row>
    <row r="5438">
      <c r="A5438" s="5" t="n">
        <v>5437</v>
      </c>
      <c r="B5438" s="5" t="n">
        <v>15</v>
      </c>
      <c r="C5438" s="5" t="n">
        <v>327</v>
      </c>
      <c r="D5438" s="5" t="n">
        <v>11</v>
      </c>
      <c r="E5438" s="5" t="n">
        <v>0</v>
      </c>
      <c r="F5438" s="5" t="n">
        <v>29.8</v>
      </c>
      <c r="G5438" s="5" t="n">
        <v>16.3</v>
      </c>
      <c r="H5438" s="5" t="n">
        <v>17.17</v>
      </c>
      <c r="I5438" s="6">
        <f>IF(E5438&gt;=Markov!$B$3,1,0)</f>
        <v/>
      </c>
      <c r="J5438" s="6">
        <f>I5437</f>
        <v/>
      </c>
      <c r="K5438" s="7">
        <f>MAR1!$B$5+MAR1!$C$5*COS(2*PI()*$C5438/365)+MAR1!$D$5*SIN(2*PI()*$C5438/365)</f>
        <v/>
      </c>
      <c r="L5438" s="7">
        <f>MAR1!$B$6+MAR1!$C$6*COS(2*PI()*$C5438/365)+MAR1!$D$6*SIN(2*PI()*$C5438/365)</f>
        <v/>
      </c>
      <c r="M5438" s="7">
        <f>MAR1!$B$7+MAR1!$C$7*COS(2*PI()*$C5438/365)+MAR1!$D$7*SIN(2*PI()*$C5438/365)</f>
        <v/>
      </c>
      <c r="N5438" s="7">
        <f>F5438-K5438</f>
        <v/>
      </c>
      <c r="O5438" s="7">
        <f>G5438-L5438</f>
        <v/>
      </c>
      <c r="P5438" s="7">
        <f>H5438-M5438</f>
        <v/>
      </c>
      <c r="Q5438" s="7">
        <f>IF($I5438=1,(N5438-MAR1!$B$11)/MAR1!$D$11,(N5438-MAR1!$C$11)/MAR1!$E$11)</f>
        <v/>
      </c>
      <c r="R5438" s="7">
        <f>IF($I5438=1,(O5438-MAR1!$B$12)/MAR1!$D$12,(O5438-MAR1!$C$12)/MAR1!$E$12)</f>
        <v/>
      </c>
      <c r="S5438" s="7">
        <f>IF($I5438=1,(P5438-MAR1!$B$13)/MAR1!$D$13,(P5438-MAR1!$C$13)/MAR1!$E$13)</f>
        <v/>
      </c>
    </row>
    <row r="5439">
      <c r="A5439" s="5" t="n">
        <v>5438</v>
      </c>
      <c r="B5439" s="5" t="n">
        <v>15</v>
      </c>
      <c r="C5439" s="5" t="n">
        <v>328</v>
      </c>
      <c r="D5439" s="5" t="n">
        <v>11</v>
      </c>
      <c r="E5439" s="5" t="n">
        <v>0</v>
      </c>
      <c r="F5439" s="5" t="n">
        <v>28.8</v>
      </c>
      <c r="G5439" s="5" t="n">
        <v>16</v>
      </c>
      <c r="H5439" s="5" t="n">
        <v>15.93</v>
      </c>
      <c r="I5439" s="6">
        <f>IF(E5439&gt;=Markov!$B$3,1,0)</f>
        <v/>
      </c>
      <c r="J5439" s="6">
        <f>I5438</f>
        <v/>
      </c>
      <c r="K5439" s="7">
        <f>MAR1!$B$5+MAR1!$C$5*COS(2*PI()*$C5439/365)+MAR1!$D$5*SIN(2*PI()*$C5439/365)</f>
        <v/>
      </c>
      <c r="L5439" s="7">
        <f>MAR1!$B$6+MAR1!$C$6*COS(2*PI()*$C5439/365)+MAR1!$D$6*SIN(2*PI()*$C5439/365)</f>
        <v/>
      </c>
      <c r="M5439" s="7">
        <f>MAR1!$B$7+MAR1!$C$7*COS(2*PI()*$C5439/365)+MAR1!$D$7*SIN(2*PI()*$C5439/365)</f>
        <v/>
      </c>
      <c r="N5439" s="7">
        <f>F5439-K5439</f>
        <v/>
      </c>
      <c r="O5439" s="7">
        <f>G5439-L5439</f>
        <v/>
      </c>
      <c r="P5439" s="7">
        <f>H5439-M5439</f>
        <v/>
      </c>
      <c r="Q5439" s="7">
        <f>IF($I5439=1,(N5439-MAR1!$B$11)/MAR1!$D$11,(N5439-MAR1!$C$11)/MAR1!$E$11)</f>
        <v/>
      </c>
      <c r="R5439" s="7">
        <f>IF($I5439=1,(O5439-MAR1!$B$12)/MAR1!$D$12,(O5439-MAR1!$C$12)/MAR1!$E$12)</f>
        <v/>
      </c>
      <c r="S5439" s="7">
        <f>IF($I5439=1,(P5439-MAR1!$B$13)/MAR1!$D$13,(P5439-MAR1!$C$13)/MAR1!$E$13)</f>
        <v/>
      </c>
    </row>
    <row r="5440">
      <c r="A5440" s="5" t="n">
        <v>5439</v>
      </c>
      <c r="B5440" s="5" t="n">
        <v>15</v>
      </c>
      <c r="C5440" s="5" t="n">
        <v>329</v>
      </c>
      <c r="D5440" s="5" t="n">
        <v>11</v>
      </c>
      <c r="E5440" s="5" t="n">
        <v>0</v>
      </c>
      <c r="F5440" s="5" t="n">
        <v>27.3</v>
      </c>
      <c r="G5440" s="5" t="n">
        <v>14</v>
      </c>
      <c r="H5440" s="5" t="n">
        <v>13.02</v>
      </c>
      <c r="I5440" s="6">
        <f>IF(E5440&gt;=Markov!$B$3,1,0)</f>
        <v/>
      </c>
      <c r="J5440" s="6">
        <f>I5439</f>
        <v/>
      </c>
      <c r="K5440" s="7">
        <f>MAR1!$B$5+MAR1!$C$5*COS(2*PI()*$C5440/365)+MAR1!$D$5*SIN(2*PI()*$C5440/365)</f>
        <v/>
      </c>
      <c r="L5440" s="7">
        <f>MAR1!$B$6+MAR1!$C$6*COS(2*PI()*$C5440/365)+MAR1!$D$6*SIN(2*PI()*$C5440/365)</f>
        <v/>
      </c>
      <c r="M5440" s="7">
        <f>MAR1!$B$7+MAR1!$C$7*COS(2*PI()*$C5440/365)+MAR1!$D$7*SIN(2*PI()*$C5440/365)</f>
        <v/>
      </c>
      <c r="N5440" s="7">
        <f>F5440-K5440</f>
        <v/>
      </c>
      <c r="O5440" s="7">
        <f>G5440-L5440</f>
        <v/>
      </c>
      <c r="P5440" s="7">
        <f>H5440-M5440</f>
        <v/>
      </c>
      <c r="Q5440" s="7">
        <f>IF($I5440=1,(N5440-MAR1!$B$11)/MAR1!$D$11,(N5440-MAR1!$C$11)/MAR1!$E$11)</f>
        <v/>
      </c>
      <c r="R5440" s="7">
        <f>IF($I5440=1,(O5440-MAR1!$B$12)/MAR1!$D$12,(O5440-MAR1!$C$12)/MAR1!$E$12)</f>
        <v/>
      </c>
      <c r="S5440" s="7">
        <f>IF($I5440=1,(P5440-MAR1!$B$13)/MAR1!$D$13,(P5440-MAR1!$C$13)/MAR1!$E$13)</f>
        <v/>
      </c>
    </row>
    <row r="5441">
      <c r="A5441" s="5" t="n">
        <v>5440</v>
      </c>
      <c r="B5441" s="5" t="n">
        <v>15</v>
      </c>
      <c r="C5441" s="5" t="n">
        <v>330</v>
      </c>
      <c r="D5441" s="5" t="n">
        <v>11</v>
      </c>
      <c r="E5441" s="5" t="n">
        <v>0</v>
      </c>
      <c r="F5441" s="5" t="n">
        <v>28.2</v>
      </c>
      <c r="G5441" s="5" t="n">
        <v>14.6</v>
      </c>
      <c r="H5441" s="5" t="n">
        <v>11.5</v>
      </c>
      <c r="I5441" s="6">
        <f>IF(E5441&gt;=Markov!$B$3,1,0)</f>
        <v/>
      </c>
      <c r="J5441" s="6">
        <f>I5440</f>
        <v/>
      </c>
      <c r="K5441" s="7">
        <f>MAR1!$B$5+MAR1!$C$5*COS(2*PI()*$C5441/365)+MAR1!$D$5*SIN(2*PI()*$C5441/365)</f>
        <v/>
      </c>
      <c r="L5441" s="7">
        <f>MAR1!$B$6+MAR1!$C$6*COS(2*PI()*$C5441/365)+MAR1!$D$6*SIN(2*PI()*$C5441/365)</f>
        <v/>
      </c>
      <c r="M5441" s="7">
        <f>MAR1!$B$7+MAR1!$C$7*COS(2*PI()*$C5441/365)+MAR1!$D$7*SIN(2*PI()*$C5441/365)</f>
        <v/>
      </c>
      <c r="N5441" s="7">
        <f>F5441-K5441</f>
        <v/>
      </c>
      <c r="O5441" s="7">
        <f>G5441-L5441</f>
        <v/>
      </c>
      <c r="P5441" s="7">
        <f>H5441-M5441</f>
        <v/>
      </c>
      <c r="Q5441" s="7">
        <f>IF($I5441=1,(N5441-MAR1!$B$11)/MAR1!$D$11,(N5441-MAR1!$C$11)/MAR1!$E$11)</f>
        <v/>
      </c>
      <c r="R5441" s="7">
        <f>IF($I5441=1,(O5441-MAR1!$B$12)/MAR1!$D$12,(O5441-MAR1!$C$12)/MAR1!$E$12)</f>
        <v/>
      </c>
      <c r="S5441" s="7">
        <f>IF($I5441=1,(P5441-MAR1!$B$13)/MAR1!$D$13,(P5441-MAR1!$C$13)/MAR1!$E$13)</f>
        <v/>
      </c>
    </row>
    <row r="5442">
      <c r="A5442" s="5" t="n">
        <v>5441</v>
      </c>
      <c r="B5442" s="5" t="n">
        <v>15</v>
      </c>
      <c r="C5442" s="5" t="n">
        <v>331</v>
      </c>
      <c r="D5442" s="5" t="n">
        <v>11</v>
      </c>
      <c r="E5442" s="5" t="n">
        <v>0</v>
      </c>
      <c r="F5442" s="5" t="n">
        <v>26.5</v>
      </c>
      <c r="G5442" s="5" t="n">
        <v>14.2</v>
      </c>
      <c r="H5442" s="5" t="n">
        <v>15.11</v>
      </c>
      <c r="I5442" s="6">
        <f>IF(E5442&gt;=Markov!$B$3,1,0)</f>
        <v/>
      </c>
      <c r="J5442" s="6">
        <f>I5441</f>
        <v/>
      </c>
      <c r="K5442" s="7">
        <f>MAR1!$B$5+MAR1!$C$5*COS(2*PI()*$C5442/365)+MAR1!$D$5*SIN(2*PI()*$C5442/365)</f>
        <v/>
      </c>
      <c r="L5442" s="7">
        <f>MAR1!$B$6+MAR1!$C$6*COS(2*PI()*$C5442/365)+MAR1!$D$6*SIN(2*PI()*$C5442/365)</f>
        <v/>
      </c>
      <c r="M5442" s="7">
        <f>MAR1!$B$7+MAR1!$C$7*COS(2*PI()*$C5442/365)+MAR1!$D$7*SIN(2*PI()*$C5442/365)</f>
        <v/>
      </c>
      <c r="N5442" s="7">
        <f>F5442-K5442</f>
        <v/>
      </c>
      <c r="O5442" s="7">
        <f>G5442-L5442</f>
        <v/>
      </c>
      <c r="P5442" s="7">
        <f>H5442-M5442</f>
        <v/>
      </c>
      <c r="Q5442" s="7">
        <f>IF($I5442=1,(N5442-MAR1!$B$11)/MAR1!$D$11,(N5442-MAR1!$C$11)/MAR1!$E$11)</f>
        <v/>
      </c>
      <c r="R5442" s="7">
        <f>IF($I5442=1,(O5442-MAR1!$B$12)/MAR1!$D$12,(O5442-MAR1!$C$12)/MAR1!$E$12)</f>
        <v/>
      </c>
      <c r="S5442" s="7">
        <f>IF($I5442=1,(P5442-MAR1!$B$13)/MAR1!$D$13,(P5442-MAR1!$C$13)/MAR1!$E$13)</f>
        <v/>
      </c>
    </row>
    <row r="5443">
      <c r="A5443" s="5" t="n">
        <v>5442</v>
      </c>
      <c r="B5443" s="5" t="n">
        <v>15</v>
      </c>
      <c r="C5443" s="5" t="n">
        <v>332</v>
      </c>
      <c r="D5443" s="5" t="n">
        <v>11</v>
      </c>
      <c r="E5443" s="5" t="n">
        <v>0</v>
      </c>
      <c r="F5443" s="5" t="n">
        <v>29.2</v>
      </c>
      <c r="G5443" s="5" t="n">
        <v>15.9</v>
      </c>
      <c r="H5443" s="5" t="n">
        <v>11.32</v>
      </c>
      <c r="I5443" s="6">
        <f>IF(E5443&gt;=Markov!$B$3,1,0)</f>
        <v/>
      </c>
      <c r="J5443" s="6">
        <f>I5442</f>
        <v/>
      </c>
      <c r="K5443" s="7">
        <f>MAR1!$B$5+MAR1!$C$5*COS(2*PI()*$C5443/365)+MAR1!$D$5*SIN(2*PI()*$C5443/365)</f>
        <v/>
      </c>
      <c r="L5443" s="7">
        <f>MAR1!$B$6+MAR1!$C$6*COS(2*PI()*$C5443/365)+MAR1!$D$6*SIN(2*PI()*$C5443/365)</f>
        <v/>
      </c>
      <c r="M5443" s="7">
        <f>MAR1!$B$7+MAR1!$C$7*COS(2*PI()*$C5443/365)+MAR1!$D$7*SIN(2*PI()*$C5443/365)</f>
        <v/>
      </c>
      <c r="N5443" s="7">
        <f>F5443-K5443</f>
        <v/>
      </c>
      <c r="O5443" s="7">
        <f>G5443-L5443</f>
        <v/>
      </c>
      <c r="P5443" s="7">
        <f>H5443-M5443</f>
        <v/>
      </c>
      <c r="Q5443" s="7">
        <f>IF($I5443=1,(N5443-MAR1!$B$11)/MAR1!$D$11,(N5443-MAR1!$C$11)/MAR1!$E$11)</f>
        <v/>
      </c>
      <c r="R5443" s="7">
        <f>IF($I5443=1,(O5443-MAR1!$B$12)/MAR1!$D$12,(O5443-MAR1!$C$12)/MAR1!$E$12)</f>
        <v/>
      </c>
      <c r="S5443" s="7">
        <f>IF($I5443=1,(P5443-MAR1!$B$13)/MAR1!$D$13,(P5443-MAR1!$C$13)/MAR1!$E$13)</f>
        <v/>
      </c>
    </row>
    <row r="5444">
      <c r="A5444" s="5" t="n">
        <v>5443</v>
      </c>
      <c r="B5444" s="5" t="n">
        <v>15</v>
      </c>
      <c r="C5444" s="5" t="n">
        <v>333</v>
      </c>
      <c r="D5444" s="5" t="n">
        <v>11</v>
      </c>
      <c r="E5444" s="5" t="n">
        <v>0</v>
      </c>
      <c r="F5444" s="5" t="n">
        <v>29.7</v>
      </c>
      <c r="G5444" s="5" t="n">
        <v>14.4</v>
      </c>
      <c r="H5444" s="5" t="n">
        <v>14.74</v>
      </c>
      <c r="I5444" s="6">
        <f>IF(E5444&gt;=Markov!$B$3,1,0)</f>
        <v/>
      </c>
      <c r="J5444" s="6">
        <f>I5443</f>
        <v/>
      </c>
      <c r="K5444" s="7">
        <f>MAR1!$B$5+MAR1!$C$5*COS(2*PI()*$C5444/365)+MAR1!$D$5*SIN(2*PI()*$C5444/365)</f>
        <v/>
      </c>
      <c r="L5444" s="7">
        <f>MAR1!$B$6+MAR1!$C$6*COS(2*PI()*$C5444/365)+MAR1!$D$6*SIN(2*PI()*$C5444/365)</f>
        <v/>
      </c>
      <c r="M5444" s="7">
        <f>MAR1!$B$7+MAR1!$C$7*COS(2*PI()*$C5444/365)+MAR1!$D$7*SIN(2*PI()*$C5444/365)</f>
        <v/>
      </c>
      <c r="N5444" s="7">
        <f>F5444-K5444</f>
        <v/>
      </c>
      <c r="O5444" s="7">
        <f>G5444-L5444</f>
        <v/>
      </c>
      <c r="P5444" s="7">
        <f>H5444-M5444</f>
        <v/>
      </c>
      <c r="Q5444" s="7">
        <f>IF($I5444=1,(N5444-MAR1!$B$11)/MAR1!$D$11,(N5444-MAR1!$C$11)/MAR1!$E$11)</f>
        <v/>
      </c>
      <c r="R5444" s="7">
        <f>IF($I5444=1,(O5444-MAR1!$B$12)/MAR1!$D$12,(O5444-MAR1!$C$12)/MAR1!$E$12)</f>
        <v/>
      </c>
      <c r="S5444" s="7">
        <f>IF($I5444=1,(P5444-MAR1!$B$13)/MAR1!$D$13,(P5444-MAR1!$C$13)/MAR1!$E$13)</f>
        <v/>
      </c>
    </row>
    <row r="5445">
      <c r="A5445" s="5" t="n">
        <v>5444</v>
      </c>
      <c r="B5445" s="5" t="n">
        <v>15</v>
      </c>
      <c r="C5445" s="5" t="n">
        <v>334</v>
      </c>
      <c r="D5445" s="5" t="n">
        <v>11</v>
      </c>
      <c r="E5445" s="5" t="n">
        <v>0</v>
      </c>
      <c r="F5445" s="5" t="n">
        <v>26.7</v>
      </c>
      <c r="G5445" s="5" t="n">
        <v>12.3</v>
      </c>
      <c r="H5445" s="5" t="n">
        <v>20.53</v>
      </c>
      <c r="I5445" s="6">
        <f>IF(E5445&gt;=Markov!$B$3,1,0)</f>
        <v/>
      </c>
      <c r="J5445" s="6">
        <f>I5444</f>
        <v/>
      </c>
      <c r="K5445" s="7">
        <f>MAR1!$B$5+MAR1!$C$5*COS(2*PI()*$C5445/365)+MAR1!$D$5*SIN(2*PI()*$C5445/365)</f>
        <v/>
      </c>
      <c r="L5445" s="7">
        <f>MAR1!$B$6+MAR1!$C$6*COS(2*PI()*$C5445/365)+MAR1!$D$6*SIN(2*PI()*$C5445/365)</f>
        <v/>
      </c>
      <c r="M5445" s="7">
        <f>MAR1!$B$7+MAR1!$C$7*COS(2*PI()*$C5445/365)+MAR1!$D$7*SIN(2*PI()*$C5445/365)</f>
        <v/>
      </c>
      <c r="N5445" s="7">
        <f>F5445-K5445</f>
        <v/>
      </c>
      <c r="O5445" s="7">
        <f>G5445-L5445</f>
        <v/>
      </c>
      <c r="P5445" s="7">
        <f>H5445-M5445</f>
        <v/>
      </c>
      <c r="Q5445" s="7">
        <f>IF($I5445=1,(N5445-MAR1!$B$11)/MAR1!$D$11,(N5445-MAR1!$C$11)/MAR1!$E$11)</f>
        <v/>
      </c>
      <c r="R5445" s="7">
        <f>IF($I5445=1,(O5445-MAR1!$B$12)/MAR1!$D$12,(O5445-MAR1!$C$12)/MAR1!$E$12)</f>
        <v/>
      </c>
      <c r="S5445" s="7">
        <f>IF($I5445=1,(P5445-MAR1!$B$13)/MAR1!$D$13,(P5445-MAR1!$C$13)/MAR1!$E$13)</f>
        <v/>
      </c>
    </row>
    <row r="5446">
      <c r="A5446" s="5" t="n">
        <v>5445</v>
      </c>
      <c r="B5446" s="5" t="n">
        <v>15</v>
      </c>
      <c r="C5446" s="5" t="n">
        <v>335</v>
      </c>
      <c r="D5446" s="5" t="n">
        <v>12</v>
      </c>
      <c r="E5446" s="5" t="n">
        <v>0</v>
      </c>
      <c r="F5446" s="5" t="n">
        <v>25.7</v>
      </c>
      <c r="G5446" s="5" t="n">
        <v>12.7</v>
      </c>
      <c r="H5446" s="5" t="n">
        <v>13.71</v>
      </c>
      <c r="I5446" s="6">
        <f>IF(E5446&gt;=Markov!$B$3,1,0)</f>
        <v/>
      </c>
      <c r="J5446" s="6">
        <f>I5445</f>
        <v/>
      </c>
      <c r="K5446" s="7">
        <f>MAR1!$B$5+MAR1!$C$5*COS(2*PI()*$C5446/365)+MAR1!$D$5*SIN(2*PI()*$C5446/365)</f>
        <v/>
      </c>
      <c r="L5446" s="7">
        <f>MAR1!$B$6+MAR1!$C$6*COS(2*PI()*$C5446/365)+MAR1!$D$6*SIN(2*PI()*$C5446/365)</f>
        <v/>
      </c>
      <c r="M5446" s="7">
        <f>MAR1!$B$7+MAR1!$C$7*COS(2*PI()*$C5446/365)+MAR1!$D$7*SIN(2*PI()*$C5446/365)</f>
        <v/>
      </c>
      <c r="N5446" s="7">
        <f>F5446-K5446</f>
        <v/>
      </c>
      <c r="O5446" s="7">
        <f>G5446-L5446</f>
        <v/>
      </c>
      <c r="P5446" s="7">
        <f>H5446-M5446</f>
        <v/>
      </c>
      <c r="Q5446" s="7">
        <f>IF($I5446=1,(N5446-MAR1!$B$11)/MAR1!$D$11,(N5446-MAR1!$C$11)/MAR1!$E$11)</f>
        <v/>
      </c>
      <c r="R5446" s="7">
        <f>IF($I5446=1,(O5446-MAR1!$B$12)/MAR1!$D$12,(O5446-MAR1!$C$12)/MAR1!$E$12)</f>
        <v/>
      </c>
      <c r="S5446" s="7">
        <f>IF($I5446=1,(P5446-MAR1!$B$13)/MAR1!$D$13,(P5446-MAR1!$C$13)/MAR1!$E$13)</f>
        <v/>
      </c>
    </row>
    <row r="5447">
      <c r="A5447" s="5" t="n">
        <v>5446</v>
      </c>
      <c r="B5447" s="5" t="n">
        <v>15</v>
      </c>
      <c r="C5447" s="5" t="n">
        <v>336</v>
      </c>
      <c r="D5447" s="5" t="n">
        <v>12</v>
      </c>
      <c r="E5447" s="5" t="n">
        <v>0</v>
      </c>
      <c r="F5447" s="5" t="n">
        <v>28.3</v>
      </c>
      <c r="G5447" s="5" t="n">
        <v>13</v>
      </c>
      <c r="H5447" s="5" t="n">
        <v>17.98</v>
      </c>
      <c r="I5447" s="6">
        <f>IF(E5447&gt;=Markov!$B$3,1,0)</f>
        <v/>
      </c>
      <c r="J5447" s="6">
        <f>I5446</f>
        <v/>
      </c>
      <c r="K5447" s="7">
        <f>MAR1!$B$5+MAR1!$C$5*COS(2*PI()*$C5447/365)+MAR1!$D$5*SIN(2*PI()*$C5447/365)</f>
        <v/>
      </c>
      <c r="L5447" s="7">
        <f>MAR1!$B$6+MAR1!$C$6*COS(2*PI()*$C5447/365)+MAR1!$D$6*SIN(2*PI()*$C5447/365)</f>
        <v/>
      </c>
      <c r="M5447" s="7">
        <f>MAR1!$B$7+MAR1!$C$7*COS(2*PI()*$C5447/365)+MAR1!$D$7*SIN(2*PI()*$C5447/365)</f>
        <v/>
      </c>
      <c r="N5447" s="7">
        <f>F5447-K5447</f>
        <v/>
      </c>
      <c r="O5447" s="7">
        <f>G5447-L5447</f>
        <v/>
      </c>
      <c r="P5447" s="7">
        <f>H5447-M5447</f>
        <v/>
      </c>
      <c r="Q5447" s="7">
        <f>IF($I5447=1,(N5447-MAR1!$B$11)/MAR1!$D$11,(N5447-MAR1!$C$11)/MAR1!$E$11)</f>
        <v/>
      </c>
      <c r="R5447" s="7">
        <f>IF($I5447=1,(O5447-MAR1!$B$12)/MAR1!$D$12,(O5447-MAR1!$C$12)/MAR1!$E$12)</f>
        <v/>
      </c>
      <c r="S5447" s="7">
        <f>IF($I5447=1,(P5447-MAR1!$B$13)/MAR1!$D$13,(P5447-MAR1!$C$13)/MAR1!$E$13)</f>
        <v/>
      </c>
    </row>
    <row r="5448">
      <c r="A5448" s="5" t="n">
        <v>5447</v>
      </c>
      <c r="B5448" s="5" t="n">
        <v>15</v>
      </c>
      <c r="C5448" s="5" t="n">
        <v>337</v>
      </c>
      <c r="D5448" s="5" t="n">
        <v>12</v>
      </c>
      <c r="E5448" s="5" t="n">
        <v>0</v>
      </c>
      <c r="F5448" s="5" t="n">
        <v>27</v>
      </c>
      <c r="G5448" s="5" t="n">
        <v>14.1</v>
      </c>
      <c r="H5448" s="5" t="n">
        <v>5.34</v>
      </c>
      <c r="I5448" s="6">
        <f>IF(E5448&gt;=Markov!$B$3,1,0)</f>
        <v/>
      </c>
      <c r="J5448" s="6">
        <f>I5447</f>
        <v/>
      </c>
      <c r="K5448" s="7">
        <f>MAR1!$B$5+MAR1!$C$5*COS(2*PI()*$C5448/365)+MAR1!$D$5*SIN(2*PI()*$C5448/365)</f>
        <v/>
      </c>
      <c r="L5448" s="7">
        <f>MAR1!$B$6+MAR1!$C$6*COS(2*PI()*$C5448/365)+MAR1!$D$6*SIN(2*PI()*$C5448/365)</f>
        <v/>
      </c>
      <c r="M5448" s="7">
        <f>MAR1!$B$7+MAR1!$C$7*COS(2*PI()*$C5448/365)+MAR1!$D$7*SIN(2*PI()*$C5448/365)</f>
        <v/>
      </c>
      <c r="N5448" s="7">
        <f>F5448-K5448</f>
        <v/>
      </c>
      <c r="O5448" s="7">
        <f>G5448-L5448</f>
        <v/>
      </c>
      <c r="P5448" s="7">
        <f>H5448-M5448</f>
        <v/>
      </c>
      <c r="Q5448" s="7">
        <f>IF($I5448=1,(N5448-MAR1!$B$11)/MAR1!$D$11,(N5448-MAR1!$C$11)/MAR1!$E$11)</f>
        <v/>
      </c>
      <c r="R5448" s="7">
        <f>IF($I5448=1,(O5448-MAR1!$B$12)/MAR1!$D$12,(O5448-MAR1!$C$12)/MAR1!$E$12)</f>
        <v/>
      </c>
      <c r="S5448" s="7">
        <f>IF($I5448=1,(P5448-MAR1!$B$13)/MAR1!$D$13,(P5448-MAR1!$C$13)/MAR1!$E$13)</f>
        <v/>
      </c>
    </row>
    <row r="5449">
      <c r="A5449" s="5" t="n">
        <v>5448</v>
      </c>
      <c r="B5449" s="5" t="n">
        <v>15</v>
      </c>
      <c r="C5449" s="5" t="n">
        <v>338</v>
      </c>
      <c r="D5449" s="5" t="n">
        <v>12</v>
      </c>
      <c r="E5449" s="5" t="n">
        <v>0</v>
      </c>
      <c r="F5449" s="5" t="n">
        <v>27.7</v>
      </c>
      <c r="G5449" s="5" t="n">
        <v>14.4</v>
      </c>
      <c r="H5449" s="5" t="n">
        <v>13.68</v>
      </c>
      <c r="I5449" s="6">
        <f>IF(E5449&gt;=Markov!$B$3,1,0)</f>
        <v/>
      </c>
      <c r="J5449" s="6">
        <f>I5448</f>
        <v/>
      </c>
      <c r="K5449" s="7">
        <f>MAR1!$B$5+MAR1!$C$5*COS(2*PI()*$C5449/365)+MAR1!$D$5*SIN(2*PI()*$C5449/365)</f>
        <v/>
      </c>
      <c r="L5449" s="7">
        <f>MAR1!$B$6+MAR1!$C$6*COS(2*PI()*$C5449/365)+MAR1!$D$6*SIN(2*PI()*$C5449/365)</f>
        <v/>
      </c>
      <c r="M5449" s="7">
        <f>MAR1!$B$7+MAR1!$C$7*COS(2*PI()*$C5449/365)+MAR1!$D$7*SIN(2*PI()*$C5449/365)</f>
        <v/>
      </c>
      <c r="N5449" s="7">
        <f>F5449-K5449</f>
        <v/>
      </c>
      <c r="O5449" s="7">
        <f>G5449-L5449</f>
        <v/>
      </c>
      <c r="P5449" s="7">
        <f>H5449-M5449</f>
        <v/>
      </c>
      <c r="Q5449" s="7">
        <f>IF($I5449=1,(N5449-MAR1!$B$11)/MAR1!$D$11,(N5449-MAR1!$C$11)/MAR1!$E$11)</f>
        <v/>
      </c>
      <c r="R5449" s="7">
        <f>IF($I5449=1,(O5449-MAR1!$B$12)/MAR1!$D$12,(O5449-MAR1!$C$12)/MAR1!$E$12)</f>
        <v/>
      </c>
      <c r="S5449" s="7">
        <f>IF($I5449=1,(P5449-MAR1!$B$13)/MAR1!$D$13,(P5449-MAR1!$C$13)/MAR1!$E$13)</f>
        <v/>
      </c>
    </row>
    <row r="5450">
      <c r="A5450" s="5" t="n">
        <v>5449</v>
      </c>
      <c r="B5450" s="5" t="n">
        <v>15</v>
      </c>
      <c r="C5450" s="5" t="n">
        <v>339</v>
      </c>
      <c r="D5450" s="5" t="n">
        <v>12</v>
      </c>
      <c r="E5450" s="5" t="n">
        <v>0</v>
      </c>
      <c r="F5450" s="5" t="n">
        <v>29.4</v>
      </c>
      <c r="G5450" s="5" t="n">
        <v>11.8</v>
      </c>
      <c r="H5450" s="5" t="n">
        <v>15.39</v>
      </c>
      <c r="I5450" s="6">
        <f>IF(E5450&gt;=Markov!$B$3,1,0)</f>
        <v/>
      </c>
      <c r="J5450" s="6">
        <f>I5449</f>
        <v/>
      </c>
      <c r="K5450" s="7">
        <f>MAR1!$B$5+MAR1!$C$5*COS(2*PI()*$C5450/365)+MAR1!$D$5*SIN(2*PI()*$C5450/365)</f>
        <v/>
      </c>
      <c r="L5450" s="7">
        <f>MAR1!$B$6+MAR1!$C$6*COS(2*PI()*$C5450/365)+MAR1!$D$6*SIN(2*PI()*$C5450/365)</f>
        <v/>
      </c>
      <c r="M5450" s="7">
        <f>MAR1!$B$7+MAR1!$C$7*COS(2*PI()*$C5450/365)+MAR1!$D$7*SIN(2*PI()*$C5450/365)</f>
        <v/>
      </c>
      <c r="N5450" s="7">
        <f>F5450-K5450</f>
        <v/>
      </c>
      <c r="O5450" s="7">
        <f>G5450-L5450</f>
        <v/>
      </c>
      <c r="P5450" s="7">
        <f>H5450-M5450</f>
        <v/>
      </c>
      <c r="Q5450" s="7">
        <f>IF($I5450=1,(N5450-MAR1!$B$11)/MAR1!$D$11,(N5450-MAR1!$C$11)/MAR1!$E$11)</f>
        <v/>
      </c>
      <c r="R5450" s="7">
        <f>IF($I5450=1,(O5450-MAR1!$B$12)/MAR1!$D$12,(O5450-MAR1!$C$12)/MAR1!$E$12)</f>
        <v/>
      </c>
      <c r="S5450" s="7">
        <f>IF($I5450=1,(P5450-MAR1!$B$13)/MAR1!$D$13,(P5450-MAR1!$C$13)/MAR1!$E$13)</f>
        <v/>
      </c>
    </row>
    <row r="5451">
      <c r="A5451" s="5" t="n">
        <v>5450</v>
      </c>
      <c r="B5451" s="5" t="n">
        <v>15</v>
      </c>
      <c r="C5451" s="5" t="n">
        <v>340</v>
      </c>
      <c r="D5451" s="5" t="n">
        <v>12</v>
      </c>
      <c r="E5451" s="5" t="n">
        <v>0</v>
      </c>
      <c r="F5451" s="5" t="n">
        <v>30.7</v>
      </c>
      <c r="G5451" s="5" t="n">
        <v>15.9</v>
      </c>
      <c r="H5451" s="5" t="n">
        <v>13.73</v>
      </c>
      <c r="I5451" s="6">
        <f>IF(E5451&gt;=Markov!$B$3,1,0)</f>
        <v/>
      </c>
      <c r="J5451" s="6">
        <f>I5450</f>
        <v/>
      </c>
      <c r="K5451" s="7">
        <f>MAR1!$B$5+MAR1!$C$5*COS(2*PI()*$C5451/365)+MAR1!$D$5*SIN(2*PI()*$C5451/365)</f>
        <v/>
      </c>
      <c r="L5451" s="7">
        <f>MAR1!$B$6+MAR1!$C$6*COS(2*PI()*$C5451/365)+MAR1!$D$6*SIN(2*PI()*$C5451/365)</f>
        <v/>
      </c>
      <c r="M5451" s="7">
        <f>MAR1!$B$7+MAR1!$C$7*COS(2*PI()*$C5451/365)+MAR1!$D$7*SIN(2*PI()*$C5451/365)</f>
        <v/>
      </c>
      <c r="N5451" s="7">
        <f>F5451-K5451</f>
        <v/>
      </c>
      <c r="O5451" s="7">
        <f>G5451-L5451</f>
        <v/>
      </c>
      <c r="P5451" s="7">
        <f>H5451-M5451</f>
        <v/>
      </c>
      <c r="Q5451" s="7">
        <f>IF($I5451=1,(N5451-MAR1!$B$11)/MAR1!$D$11,(N5451-MAR1!$C$11)/MAR1!$E$11)</f>
        <v/>
      </c>
      <c r="R5451" s="7">
        <f>IF($I5451=1,(O5451-MAR1!$B$12)/MAR1!$D$12,(O5451-MAR1!$C$12)/MAR1!$E$12)</f>
        <v/>
      </c>
      <c r="S5451" s="7">
        <f>IF($I5451=1,(P5451-MAR1!$B$13)/MAR1!$D$13,(P5451-MAR1!$C$13)/MAR1!$E$13)</f>
        <v/>
      </c>
    </row>
    <row r="5452">
      <c r="A5452" s="5" t="n">
        <v>5451</v>
      </c>
      <c r="B5452" s="5" t="n">
        <v>15</v>
      </c>
      <c r="C5452" s="5" t="n">
        <v>341</v>
      </c>
      <c r="D5452" s="5" t="n">
        <v>12</v>
      </c>
      <c r="E5452" s="5" t="n">
        <v>0</v>
      </c>
      <c r="F5452" s="5" t="n">
        <v>30.7</v>
      </c>
      <c r="G5452" s="5" t="n">
        <v>12.2</v>
      </c>
      <c r="H5452" s="5" t="n">
        <v>14.99</v>
      </c>
      <c r="I5452" s="6">
        <f>IF(E5452&gt;=Markov!$B$3,1,0)</f>
        <v/>
      </c>
      <c r="J5452" s="6">
        <f>I5451</f>
        <v/>
      </c>
      <c r="K5452" s="7">
        <f>MAR1!$B$5+MAR1!$C$5*COS(2*PI()*$C5452/365)+MAR1!$D$5*SIN(2*PI()*$C5452/365)</f>
        <v/>
      </c>
      <c r="L5452" s="7">
        <f>MAR1!$B$6+MAR1!$C$6*COS(2*PI()*$C5452/365)+MAR1!$D$6*SIN(2*PI()*$C5452/365)</f>
        <v/>
      </c>
      <c r="M5452" s="7">
        <f>MAR1!$B$7+MAR1!$C$7*COS(2*PI()*$C5452/365)+MAR1!$D$7*SIN(2*PI()*$C5452/365)</f>
        <v/>
      </c>
      <c r="N5452" s="7">
        <f>F5452-K5452</f>
        <v/>
      </c>
      <c r="O5452" s="7">
        <f>G5452-L5452</f>
        <v/>
      </c>
      <c r="P5452" s="7">
        <f>H5452-M5452</f>
        <v/>
      </c>
      <c r="Q5452" s="7">
        <f>IF($I5452=1,(N5452-MAR1!$B$11)/MAR1!$D$11,(N5452-MAR1!$C$11)/MAR1!$E$11)</f>
        <v/>
      </c>
      <c r="R5452" s="7">
        <f>IF($I5452=1,(O5452-MAR1!$B$12)/MAR1!$D$12,(O5452-MAR1!$C$12)/MAR1!$E$12)</f>
        <v/>
      </c>
      <c r="S5452" s="7">
        <f>IF($I5452=1,(P5452-MAR1!$B$13)/MAR1!$D$13,(P5452-MAR1!$C$13)/MAR1!$E$13)</f>
        <v/>
      </c>
    </row>
    <row r="5453">
      <c r="A5453" s="5" t="n">
        <v>5452</v>
      </c>
      <c r="B5453" s="5" t="n">
        <v>15</v>
      </c>
      <c r="C5453" s="5" t="n">
        <v>342</v>
      </c>
      <c r="D5453" s="5" t="n">
        <v>12</v>
      </c>
      <c r="E5453" s="5" t="n">
        <v>0</v>
      </c>
      <c r="F5453" s="5" t="n">
        <v>29.7</v>
      </c>
      <c r="G5453" s="5" t="n">
        <v>14.8</v>
      </c>
      <c r="H5453" s="5" t="n">
        <v>15.68</v>
      </c>
      <c r="I5453" s="6">
        <f>IF(E5453&gt;=Markov!$B$3,1,0)</f>
        <v/>
      </c>
      <c r="J5453" s="6">
        <f>I5452</f>
        <v/>
      </c>
      <c r="K5453" s="7">
        <f>MAR1!$B$5+MAR1!$C$5*COS(2*PI()*$C5453/365)+MAR1!$D$5*SIN(2*PI()*$C5453/365)</f>
        <v/>
      </c>
      <c r="L5453" s="7">
        <f>MAR1!$B$6+MAR1!$C$6*COS(2*PI()*$C5453/365)+MAR1!$D$6*SIN(2*PI()*$C5453/365)</f>
        <v/>
      </c>
      <c r="M5453" s="7">
        <f>MAR1!$B$7+MAR1!$C$7*COS(2*PI()*$C5453/365)+MAR1!$D$7*SIN(2*PI()*$C5453/365)</f>
        <v/>
      </c>
      <c r="N5453" s="7">
        <f>F5453-K5453</f>
        <v/>
      </c>
      <c r="O5453" s="7">
        <f>G5453-L5453</f>
        <v/>
      </c>
      <c r="P5453" s="7">
        <f>H5453-M5453</f>
        <v/>
      </c>
      <c r="Q5453" s="7">
        <f>IF($I5453=1,(N5453-MAR1!$B$11)/MAR1!$D$11,(N5453-MAR1!$C$11)/MAR1!$E$11)</f>
        <v/>
      </c>
      <c r="R5453" s="7">
        <f>IF($I5453=1,(O5453-MAR1!$B$12)/MAR1!$D$12,(O5453-MAR1!$C$12)/MAR1!$E$12)</f>
        <v/>
      </c>
      <c r="S5453" s="7">
        <f>IF($I5453=1,(P5453-MAR1!$B$13)/MAR1!$D$13,(P5453-MAR1!$C$13)/MAR1!$E$13)</f>
        <v/>
      </c>
    </row>
    <row r="5454">
      <c r="A5454" s="5" t="n">
        <v>5453</v>
      </c>
      <c r="B5454" s="5" t="n">
        <v>15</v>
      </c>
      <c r="C5454" s="5" t="n">
        <v>343</v>
      </c>
      <c r="D5454" s="5" t="n">
        <v>12</v>
      </c>
      <c r="E5454" s="5" t="n">
        <v>0</v>
      </c>
      <c r="F5454" s="5" t="n">
        <v>29.2</v>
      </c>
      <c r="G5454" s="5" t="n">
        <v>14.6</v>
      </c>
      <c r="H5454" s="5" t="n">
        <v>11.01</v>
      </c>
      <c r="I5454" s="6">
        <f>IF(E5454&gt;=Markov!$B$3,1,0)</f>
        <v/>
      </c>
      <c r="J5454" s="6">
        <f>I5453</f>
        <v/>
      </c>
      <c r="K5454" s="7">
        <f>MAR1!$B$5+MAR1!$C$5*COS(2*PI()*$C5454/365)+MAR1!$D$5*SIN(2*PI()*$C5454/365)</f>
        <v/>
      </c>
      <c r="L5454" s="7">
        <f>MAR1!$B$6+MAR1!$C$6*COS(2*PI()*$C5454/365)+MAR1!$D$6*SIN(2*PI()*$C5454/365)</f>
        <v/>
      </c>
      <c r="M5454" s="7">
        <f>MAR1!$B$7+MAR1!$C$7*COS(2*PI()*$C5454/365)+MAR1!$D$7*SIN(2*PI()*$C5454/365)</f>
        <v/>
      </c>
      <c r="N5454" s="7">
        <f>F5454-K5454</f>
        <v/>
      </c>
      <c r="O5454" s="7">
        <f>G5454-L5454</f>
        <v/>
      </c>
      <c r="P5454" s="7">
        <f>H5454-M5454</f>
        <v/>
      </c>
      <c r="Q5454" s="7">
        <f>IF($I5454=1,(N5454-MAR1!$B$11)/MAR1!$D$11,(N5454-MAR1!$C$11)/MAR1!$E$11)</f>
        <v/>
      </c>
      <c r="R5454" s="7">
        <f>IF($I5454=1,(O5454-MAR1!$B$12)/MAR1!$D$12,(O5454-MAR1!$C$12)/MAR1!$E$12)</f>
        <v/>
      </c>
      <c r="S5454" s="7">
        <f>IF($I5454=1,(P5454-MAR1!$B$13)/MAR1!$D$13,(P5454-MAR1!$C$13)/MAR1!$E$13)</f>
        <v/>
      </c>
    </row>
    <row r="5455">
      <c r="A5455" s="5" t="n">
        <v>5454</v>
      </c>
      <c r="B5455" s="5" t="n">
        <v>15</v>
      </c>
      <c r="C5455" s="5" t="n">
        <v>344</v>
      </c>
      <c r="D5455" s="5" t="n">
        <v>12</v>
      </c>
      <c r="E5455" s="5" t="n">
        <v>0</v>
      </c>
      <c r="F5455" s="5" t="n">
        <v>28.7</v>
      </c>
      <c r="G5455" s="5" t="n">
        <v>14.5</v>
      </c>
      <c r="H5455" s="5" t="n">
        <v>16.3</v>
      </c>
      <c r="I5455" s="6">
        <f>IF(E5455&gt;=Markov!$B$3,1,0)</f>
        <v/>
      </c>
      <c r="J5455" s="6">
        <f>I5454</f>
        <v/>
      </c>
      <c r="K5455" s="7">
        <f>MAR1!$B$5+MAR1!$C$5*COS(2*PI()*$C5455/365)+MAR1!$D$5*SIN(2*PI()*$C5455/365)</f>
        <v/>
      </c>
      <c r="L5455" s="7">
        <f>MAR1!$B$6+MAR1!$C$6*COS(2*PI()*$C5455/365)+MAR1!$D$6*SIN(2*PI()*$C5455/365)</f>
        <v/>
      </c>
      <c r="M5455" s="7">
        <f>MAR1!$B$7+MAR1!$C$7*COS(2*PI()*$C5455/365)+MAR1!$D$7*SIN(2*PI()*$C5455/365)</f>
        <v/>
      </c>
      <c r="N5455" s="7">
        <f>F5455-K5455</f>
        <v/>
      </c>
      <c r="O5455" s="7">
        <f>G5455-L5455</f>
        <v/>
      </c>
      <c r="P5455" s="7">
        <f>H5455-M5455</f>
        <v/>
      </c>
      <c r="Q5455" s="7">
        <f>IF($I5455=1,(N5455-MAR1!$B$11)/MAR1!$D$11,(N5455-MAR1!$C$11)/MAR1!$E$11)</f>
        <v/>
      </c>
      <c r="R5455" s="7">
        <f>IF($I5455=1,(O5455-MAR1!$B$12)/MAR1!$D$12,(O5455-MAR1!$C$12)/MAR1!$E$12)</f>
        <v/>
      </c>
      <c r="S5455" s="7">
        <f>IF($I5455=1,(P5455-MAR1!$B$13)/MAR1!$D$13,(P5455-MAR1!$C$13)/MAR1!$E$13)</f>
        <v/>
      </c>
    </row>
    <row r="5456">
      <c r="A5456" s="5" t="n">
        <v>5455</v>
      </c>
      <c r="B5456" s="5" t="n">
        <v>15</v>
      </c>
      <c r="C5456" s="5" t="n">
        <v>345</v>
      </c>
      <c r="D5456" s="5" t="n">
        <v>12</v>
      </c>
      <c r="E5456" s="5" t="n">
        <v>3.1</v>
      </c>
      <c r="F5456" s="5" t="n">
        <v>25.2</v>
      </c>
      <c r="G5456" s="5" t="n">
        <v>13</v>
      </c>
      <c r="H5456" s="5" t="n">
        <v>13.91</v>
      </c>
      <c r="I5456" s="6">
        <f>IF(E5456&gt;=Markov!$B$3,1,0)</f>
        <v/>
      </c>
      <c r="J5456" s="6">
        <f>I5455</f>
        <v/>
      </c>
      <c r="K5456" s="7">
        <f>MAR1!$B$5+MAR1!$C$5*COS(2*PI()*$C5456/365)+MAR1!$D$5*SIN(2*PI()*$C5456/365)</f>
        <v/>
      </c>
      <c r="L5456" s="7">
        <f>MAR1!$B$6+MAR1!$C$6*COS(2*PI()*$C5456/365)+MAR1!$D$6*SIN(2*PI()*$C5456/365)</f>
        <v/>
      </c>
      <c r="M5456" s="7">
        <f>MAR1!$B$7+MAR1!$C$7*COS(2*PI()*$C5456/365)+MAR1!$D$7*SIN(2*PI()*$C5456/365)</f>
        <v/>
      </c>
      <c r="N5456" s="7">
        <f>F5456-K5456</f>
        <v/>
      </c>
      <c r="O5456" s="7">
        <f>G5456-L5456</f>
        <v/>
      </c>
      <c r="P5456" s="7">
        <f>H5456-M5456</f>
        <v/>
      </c>
      <c r="Q5456" s="7">
        <f>IF($I5456=1,(N5456-MAR1!$B$11)/MAR1!$D$11,(N5456-MAR1!$C$11)/MAR1!$E$11)</f>
        <v/>
      </c>
      <c r="R5456" s="7">
        <f>IF($I5456=1,(O5456-MAR1!$B$12)/MAR1!$D$12,(O5456-MAR1!$C$12)/MAR1!$E$12)</f>
        <v/>
      </c>
      <c r="S5456" s="7">
        <f>IF($I5456=1,(P5456-MAR1!$B$13)/MAR1!$D$13,(P5456-MAR1!$C$13)/MAR1!$E$13)</f>
        <v/>
      </c>
    </row>
    <row r="5457">
      <c r="A5457" s="5" t="n">
        <v>5456</v>
      </c>
      <c r="B5457" s="5" t="n">
        <v>15</v>
      </c>
      <c r="C5457" s="5" t="n">
        <v>346</v>
      </c>
      <c r="D5457" s="5" t="n">
        <v>12</v>
      </c>
      <c r="E5457" s="5" t="n">
        <v>4.6</v>
      </c>
      <c r="F5457" s="5" t="n">
        <v>25.2</v>
      </c>
      <c r="G5457" s="5" t="n">
        <v>11.8</v>
      </c>
      <c r="H5457" s="5" t="n">
        <v>10.27</v>
      </c>
      <c r="I5457" s="6">
        <f>IF(E5457&gt;=Markov!$B$3,1,0)</f>
        <v/>
      </c>
      <c r="J5457" s="6">
        <f>I5456</f>
        <v/>
      </c>
      <c r="K5457" s="7">
        <f>MAR1!$B$5+MAR1!$C$5*COS(2*PI()*$C5457/365)+MAR1!$D$5*SIN(2*PI()*$C5457/365)</f>
        <v/>
      </c>
      <c r="L5457" s="7">
        <f>MAR1!$B$6+MAR1!$C$6*COS(2*PI()*$C5457/365)+MAR1!$D$6*SIN(2*PI()*$C5457/365)</f>
        <v/>
      </c>
      <c r="M5457" s="7">
        <f>MAR1!$B$7+MAR1!$C$7*COS(2*PI()*$C5457/365)+MAR1!$D$7*SIN(2*PI()*$C5457/365)</f>
        <v/>
      </c>
      <c r="N5457" s="7">
        <f>F5457-K5457</f>
        <v/>
      </c>
      <c r="O5457" s="7">
        <f>G5457-L5457</f>
        <v/>
      </c>
      <c r="P5457" s="7">
        <f>H5457-M5457</f>
        <v/>
      </c>
      <c r="Q5457" s="7">
        <f>IF($I5457=1,(N5457-MAR1!$B$11)/MAR1!$D$11,(N5457-MAR1!$C$11)/MAR1!$E$11)</f>
        <v/>
      </c>
      <c r="R5457" s="7">
        <f>IF($I5457=1,(O5457-MAR1!$B$12)/MAR1!$D$12,(O5457-MAR1!$C$12)/MAR1!$E$12)</f>
        <v/>
      </c>
      <c r="S5457" s="7">
        <f>IF($I5457=1,(P5457-MAR1!$B$13)/MAR1!$D$13,(P5457-MAR1!$C$13)/MAR1!$E$13)</f>
        <v/>
      </c>
    </row>
    <row r="5458">
      <c r="A5458" s="5" t="n">
        <v>5457</v>
      </c>
      <c r="B5458" s="5" t="n">
        <v>15</v>
      </c>
      <c r="C5458" s="5" t="n">
        <v>347</v>
      </c>
      <c r="D5458" s="5" t="n">
        <v>12</v>
      </c>
      <c r="E5458" s="5" t="n">
        <v>0</v>
      </c>
      <c r="F5458" s="5" t="n">
        <v>29.6</v>
      </c>
      <c r="G5458" s="5" t="n">
        <v>15.4</v>
      </c>
      <c r="H5458" s="5" t="n">
        <v>17.75</v>
      </c>
      <c r="I5458" s="6">
        <f>IF(E5458&gt;=Markov!$B$3,1,0)</f>
        <v/>
      </c>
      <c r="J5458" s="6">
        <f>I5457</f>
        <v/>
      </c>
      <c r="K5458" s="7">
        <f>MAR1!$B$5+MAR1!$C$5*COS(2*PI()*$C5458/365)+MAR1!$D$5*SIN(2*PI()*$C5458/365)</f>
        <v/>
      </c>
      <c r="L5458" s="7">
        <f>MAR1!$B$6+MAR1!$C$6*COS(2*PI()*$C5458/365)+MAR1!$D$6*SIN(2*PI()*$C5458/365)</f>
        <v/>
      </c>
      <c r="M5458" s="7">
        <f>MAR1!$B$7+MAR1!$C$7*COS(2*PI()*$C5458/365)+MAR1!$D$7*SIN(2*PI()*$C5458/365)</f>
        <v/>
      </c>
      <c r="N5458" s="7">
        <f>F5458-K5458</f>
        <v/>
      </c>
      <c r="O5458" s="7">
        <f>G5458-L5458</f>
        <v/>
      </c>
      <c r="P5458" s="7">
        <f>H5458-M5458</f>
        <v/>
      </c>
      <c r="Q5458" s="7">
        <f>IF($I5458=1,(N5458-MAR1!$B$11)/MAR1!$D$11,(N5458-MAR1!$C$11)/MAR1!$E$11)</f>
        <v/>
      </c>
      <c r="R5458" s="7">
        <f>IF($I5458=1,(O5458-MAR1!$B$12)/MAR1!$D$12,(O5458-MAR1!$C$12)/MAR1!$E$12)</f>
        <v/>
      </c>
      <c r="S5458" s="7">
        <f>IF($I5458=1,(P5458-MAR1!$B$13)/MAR1!$D$13,(P5458-MAR1!$C$13)/MAR1!$E$13)</f>
        <v/>
      </c>
    </row>
    <row r="5459">
      <c r="A5459" s="5" t="n">
        <v>5458</v>
      </c>
      <c r="B5459" s="5" t="n">
        <v>15</v>
      </c>
      <c r="C5459" s="5" t="n">
        <v>348</v>
      </c>
      <c r="D5459" s="5" t="n">
        <v>12</v>
      </c>
      <c r="E5459" s="5" t="n">
        <v>0</v>
      </c>
      <c r="F5459" s="5" t="n">
        <v>27.4</v>
      </c>
      <c r="G5459" s="5" t="n">
        <v>15.5</v>
      </c>
      <c r="H5459" s="5" t="n">
        <v>11.33</v>
      </c>
      <c r="I5459" s="6">
        <f>IF(E5459&gt;=Markov!$B$3,1,0)</f>
        <v/>
      </c>
      <c r="J5459" s="6">
        <f>I5458</f>
        <v/>
      </c>
      <c r="K5459" s="7">
        <f>MAR1!$B$5+MAR1!$C$5*COS(2*PI()*$C5459/365)+MAR1!$D$5*SIN(2*PI()*$C5459/365)</f>
        <v/>
      </c>
      <c r="L5459" s="7">
        <f>MAR1!$B$6+MAR1!$C$6*COS(2*PI()*$C5459/365)+MAR1!$D$6*SIN(2*PI()*$C5459/365)</f>
        <v/>
      </c>
      <c r="M5459" s="7">
        <f>MAR1!$B$7+MAR1!$C$7*COS(2*PI()*$C5459/365)+MAR1!$D$7*SIN(2*PI()*$C5459/365)</f>
        <v/>
      </c>
      <c r="N5459" s="7">
        <f>F5459-K5459</f>
        <v/>
      </c>
      <c r="O5459" s="7">
        <f>G5459-L5459</f>
        <v/>
      </c>
      <c r="P5459" s="7">
        <f>H5459-M5459</f>
        <v/>
      </c>
      <c r="Q5459" s="7">
        <f>IF($I5459=1,(N5459-MAR1!$B$11)/MAR1!$D$11,(N5459-MAR1!$C$11)/MAR1!$E$11)</f>
        <v/>
      </c>
      <c r="R5459" s="7">
        <f>IF($I5459=1,(O5459-MAR1!$B$12)/MAR1!$D$12,(O5459-MAR1!$C$12)/MAR1!$E$12)</f>
        <v/>
      </c>
      <c r="S5459" s="7">
        <f>IF($I5459=1,(P5459-MAR1!$B$13)/MAR1!$D$13,(P5459-MAR1!$C$13)/MAR1!$E$13)</f>
        <v/>
      </c>
    </row>
    <row r="5460">
      <c r="A5460" s="5" t="n">
        <v>5459</v>
      </c>
      <c r="B5460" s="5" t="n">
        <v>15</v>
      </c>
      <c r="C5460" s="5" t="n">
        <v>349</v>
      </c>
      <c r="D5460" s="5" t="n">
        <v>12</v>
      </c>
      <c r="E5460" s="5" t="n">
        <v>0</v>
      </c>
      <c r="F5460" s="5" t="n">
        <v>27.3</v>
      </c>
      <c r="G5460" s="5" t="n">
        <v>12.8</v>
      </c>
      <c r="H5460" s="5" t="n">
        <v>11.78</v>
      </c>
      <c r="I5460" s="6">
        <f>IF(E5460&gt;=Markov!$B$3,1,0)</f>
        <v/>
      </c>
      <c r="J5460" s="6">
        <f>I5459</f>
        <v/>
      </c>
      <c r="K5460" s="7">
        <f>MAR1!$B$5+MAR1!$C$5*COS(2*PI()*$C5460/365)+MAR1!$D$5*SIN(2*PI()*$C5460/365)</f>
        <v/>
      </c>
      <c r="L5460" s="7">
        <f>MAR1!$B$6+MAR1!$C$6*COS(2*PI()*$C5460/365)+MAR1!$D$6*SIN(2*PI()*$C5460/365)</f>
        <v/>
      </c>
      <c r="M5460" s="7">
        <f>MAR1!$B$7+MAR1!$C$7*COS(2*PI()*$C5460/365)+MAR1!$D$7*SIN(2*PI()*$C5460/365)</f>
        <v/>
      </c>
      <c r="N5460" s="7">
        <f>F5460-K5460</f>
        <v/>
      </c>
      <c r="O5460" s="7">
        <f>G5460-L5460</f>
        <v/>
      </c>
      <c r="P5460" s="7">
        <f>H5460-M5460</f>
        <v/>
      </c>
      <c r="Q5460" s="7">
        <f>IF($I5460=1,(N5460-MAR1!$B$11)/MAR1!$D$11,(N5460-MAR1!$C$11)/MAR1!$E$11)</f>
        <v/>
      </c>
      <c r="R5460" s="7">
        <f>IF($I5460=1,(O5460-MAR1!$B$12)/MAR1!$D$12,(O5460-MAR1!$C$12)/MAR1!$E$12)</f>
        <v/>
      </c>
      <c r="S5460" s="7">
        <f>IF($I5460=1,(P5460-MAR1!$B$13)/MAR1!$D$13,(P5460-MAR1!$C$13)/MAR1!$E$13)</f>
        <v/>
      </c>
    </row>
    <row r="5461">
      <c r="A5461" s="5" t="n">
        <v>5460</v>
      </c>
      <c r="B5461" s="5" t="n">
        <v>15</v>
      </c>
      <c r="C5461" s="5" t="n">
        <v>350</v>
      </c>
      <c r="D5461" s="5" t="n">
        <v>12</v>
      </c>
      <c r="E5461" s="5" t="n">
        <v>0</v>
      </c>
      <c r="F5461" s="5" t="n">
        <v>27.3</v>
      </c>
      <c r="G5461" s="5" t="n">
        <v>14.7</v>
      </c>
      <c r="H5461" s="5" t="n">
        <v>14.24</v>
      </c>
      <c r="I5461" s="6">
        <f>IF(E5461&gt;=Markov!$B$3,1,0)</f>
        <v/>
      </c>
      <c r="J5461" s="6">
        <f>I5460</f>
        <v/>
      </c>
      <c r="K5461" s="7">
        <f>MAR1!$B$5+MAR1!$C$5*COS(2*PI()*$C5461/365)+MAR1!$D$5*SIN(2*PI()*$C5461/365)</f>
        <v/>
      </c>
      <c r="L5461" s="7">
        <f>MAR1!$B$6+MAR1!$C$6*COS(2*PI()*$C5461/365)+MAR1!$D$6*SIN(2*PI()*$C5461/365)</f>
        <v/>
      </c>
      <c r="M5461" s="7">
        <f>MAR1!$B$7+MAR1!$C$7*COS(2*PI()*$C5461/365)+MAR1!$D$7*SIN(2*PI()*$C5461/365)</f>
        <v/>
      </c>
      <c r="N5461" s="7">
        <f>F5461-K5461</f>
        <v/>
      </c>
      <c r="O5461" s="7">
        <f>G5461-L5461</f>
        <v/>
      </c>
      <c r="P5461" s="7">
        <f>H5461-M5461</f>
        <v/>
      </c>
      <c r="Q5461" s="7">
        <f>IF($I5461=1,(N5461-MAR1!$B$11)/MAR1!$D$11,(N5461-MAR1!$C$11)/MAR1!$E$11)</f>
        <v/>
      </c>
      <c r="R5461" s="7">
        <f>IF($I5461=1,(O5461-MAR1!$B$12)/MAR1!$D$12,(O5461-MAR1!$C$12)/MAR1!$E$12)</f>
        <v/>
      </c>
      <c r="S5461" s="7">
        <f>IF($I5461=1,(P5461-MAR1!$B$13)/MAR1!$D$13,(P5461-MAR1!$C$13)/MAR1!$E$13)</f>
        <v/>
      </c>
    </row>
    <row r="5462">
      <c r="A5462" s="5" t="n">
        <v>5461</v>
      </c>
      <c r="B5462" s="5" t="n">
        <v>15</v>
      </c>
      <c r="C5462" s="5" t="n">
        <v>351</v>
      </c>
      <c r="D5462" s="5" t="n">
        <v>12</v>
      </c>
      <c r="E5462" s="5" t="n">
        <v>0</v>
      </c>
      <c r="F5462" s="5" t="n">
        <v>30.1</v>
      </c>
      <c r="G5462" s="5" t="n">
        <v>17.2</v>
      </c>
      <c r="H5462" s="5" t="n">
        <v>15.78</v>
      </c>
      <c r="I5462" s="6">
        <f>IF(E5462&gt;=Markov!$B$3,1,0)</f>
        <v/>
      </c>
      <c r="J5462" s="6">
        <f>I5461</f>
        <v/>
      </c>
      <c r="K5462" s="7">
        <f>MAR1!$B$5+MAR1!$C$5*COS(2*PI()*$C5462/365)+MAR1!$D$5*SIN(2*PI()*$C5462/365)</f>
        <v/>
      </c>
      <c r="L5462" s="7">
        <f>MAR1!$B$6+MAR1!$C$6*COS(2*PI()*$C5462/365)+MAR1!$D$6*SIN(2*PI()*$C5462/365)</f>
        <v/>
      </c>
      <c r="M5462" s="7">
        <f>MAR1!$B$7+MAR1!$C$7*COS(2*PI()*$C5462/365)+MAR1!$D$7*SIN(2*PI()*$C5462/365)</f>
        <v/>
      </c>
      <c r="N5462" s="7">
        <f>F5462-K5462</f>
        <v/>
      </c>
      <c r="O5462" s="7">
        <f>G5462-L5462</f>
        <v/>
      </c>
      <c r="P5462" s="7">
        <f>H5462-M5462</f>
        <v/>
      </c>
      <c r="Q5462" s="7">
        <f>IF($I5462=1,(N5462-MAR1!$B$11)/MAR1!$D$11,(N5462-MAR1!$C$11)/MAR1!$E$11)</f>
        <v/>
      </c>
      <c r="R5462" s="7">
        <f>IF($I5462=1,(O5462-MAR1!$B$12)/MAR1!$D$12,(O5462-MAR1!$C$12)/MAR1!$E$12)</f>
        <v/>
      </c>
      <c r="S5462" s="7">
        <f>IF($I5462=1,(P5462-MAR1!$B$13)/MAR1!$D$13,(P5462-MAR1!$C$13)/MAR1!$E$13)</f>
        <v/>
      </c>
    </row>
    <row r="5463">
      <c r="A5463" s="5" t="n">
        <v>5462</v>
      </c>
      <c r="B5463" s="5" t="n">
        <v>15</v>
      </c>
      <c r="C5463" s="5" t="n">
        <v>352</v>
      </c>
      <c r="D5463" s="5" t="n">
        <v>12</v>
      </c>
      <c r="E5463" s="5" t="n">
        <v>0</v>
      </c>
      <c r="F5463" s="5" t="n">
        <v>29.4</v>
      </c>
      <c r="G5463" s="5" t="n">
        <v>15.9</v>
      </c>
      <c r="H5463" s="5" t="n">
        <v>14.9</v>
      </c>
      <c r="I5463" s="6">
        <f>IF(E5463&gt;=Markov!$B$3,1,0)</f>
        <v/>
      </c>
      <c r="J5463" s="6">
        <f>I5462</f>
        <v/>
      </c>
      <c r="K5463" s="7">
        <f>MAR1!$B$5+MAR1!$C$5*COS(2*PI()*$C5463/365)+MAR1!$D$5*SIN(2*PI()*$C5463/365)</f>
        <v/>
      </c>
      <c r="L5463" s="7">
        <f>MAR1!$B$6+MAR1!$C$6*COS(2*PI()*$C5463/365)+MAR1!$D$6*SIN(2*PI()*$C5463/365)</f>
        <v/>
      </c>
      <c r="M5463" s="7">
        <f>MAR1!$B$7+MAR1!$C$7*COS(2*PI()*$C5463/365)+MAR1!$D$7*SIN(2*PI()*$C5463/365)</f>
        <v/>
      </c>
      <c r="N5463" s="7">
        <f>F5463-K5463</f>
        <v/>
      </c>
      <c r="O5463" s="7">
        <f>G5463-L5463</f>
        <v/>
      </c>
      <c r="P5463" s="7">
        <f>H5463-M5463</f>
        <v/>
      </c>
      <c r="Q5463" s="7">
        <f>IF($I5463=1,(N5463-MAR1!$B$11)/MAR1!$D$11,(N5463-MAR1!$C$11)/MAR1!$E$11)</f>
        <v/>
      </c>
      <c r="R5463" s="7">
        <f>IF($I5463=1,(O5463-MAR1!$B$12)/MAR1!$D$12,(O5463-MAR1!$C$12)/MAR1!$E$12)</f>
        <v/>
      </c>
      <c r="S5463" s="7">
        <f>IF($I5463=1,(P5463-MAR1!$B$13)/MAR1!$D$13,(P5463-MAR1!$C$13)/MAR1!$E$13)</f>
        <v/>
      </c>
    </row>
    <row r="5464">
      <c r="A5464" s="5" t="n">
        <v>5463</v>
      </c>
      <c r="B5464" s="5" t="n">
        <v>15</v>
      </c>
      <c r="C5464" s="5" t="n">
        <v>353</v>
      </c>
      <c r="D5464" s="5" t="n">
        <v>12</v>
      </c>
      <c r="E5464" s="5" t="n">
        <v>0</v>
      </c>
      <c r="F5464" s="5" t="n">
        <v>32.2</v>
      </c>
      <c r="G5464" s="5" t="n">
        <v>16.2</v>
      </c>
      <c r="H5464" s="5" t="n">
        <v>20.72</v>
      </c>
      <c r="I5464" s="6">
        <f>IF(E5464&gt;=Markov!$B$3,1,0)</f>
        <v/>
      </c>
      <c r="J5464" s="6">
        <f>I5463</f>
        <v/>
      </c>
      <c r="K5464" s="7">
        <f>MAR1!$B$5+MAR1!$C$5*COS(2*PI()*$C5464/365)+MAR1!$D$5*SIN(2*PI()*$C5464/365)</f>
        <v/>
      </c>
      <c r="L5464" s="7">
        <f>MAR1!$B$6+MAR1!$C$6*COS(2*PI()*$C5464/365)+MAR1!$D$6*SIN(2*PI()*$C5464/365)</f>
        <v/>
      </c>
      <c r="M5464" s="7">
        <f>MAR1!$B$7+MAR1!$C$7*COS(2*PI()*$C5464/365)+MAR1!$D$7*SIN(2*PI()*$C5464/365)</f>
        <v/>
      </c>
      <c r="N5464" s="7">
        <f>F5464-K5464</f>
        <v/>
      </c>
      <c r="O5464" s="7">
        <f>G5464-L5464</f>
        <v/>
      </c>
      <c r="P5464" s="7">
        <f>H5464-M5464</f>
        <v/>
      </c>
      <c r="Q5464" s="7">
        <f>IF($I5464=1,(N5464-MAR1!$B$11)/MAR1!$D$11,(N5464-MAR1!$C$11)/MAR1!$E$11)</f>
        <v/>
      </c>
      <c r="R5464" s="7">
        <f>IF($I5464=1,(O5464-MAR1!$B$12)/MAR1!$D$12,(O5464-MAR1!$C$12)/MAR1!$E$12)</f>
        <v/>
      </c>
      <c r="S5464" s="7">
        <f>IF($I5464=1,(P5464-MAR1!$B$13)/MAR1!$D$13,(P5464-MAR1!$C$13)/MAR1!$E$13)</f>
        <v/>
      </c>
    </row>
    <row r="5465">
      <c r="A5465" s="5" t="n">
        <v>5464</v>
      </c>
      <c r="B5465" s="5" t="n">
        <v>15</v>
      </c>
      <c r="C5465" s="5" t="n">
        <v>354</v>
      </c>
      <c r="D5465" s="5" t="n">
        <v>12</v>
      </c>
      <c r="E5465" s="5" t="n">
        <v>0</v>
      </c>
      <c r="F5465" s="5" t="n">
        <v>31.1</v>
      </c>
      <c r="G5465" s="5" t="n">
        <v>14.9</v>
      </c>
      <c r="H5465" s="5" t="n">
        <v>16.35</v>
      </c>
      <c r="I5465" s="6">
        <f>IF(E5465&gt;=Markov!$B$3,1,0)</f>
        <v/>
      </c>
      <c r="J5465" s="6">
        <f>I5464</f>
        <v/>
      </c>
      <c r="K5465" s="7">
        <f>MAR1!$B$5+MAR1!$C$5*COS(2*PI()*$C5465/365)+MAR1!$D$5*SIN(2*PI()*$C5465/365)</f>
        <v/>
      </c>
      <c r="L5465" s="7">
        <f>MAR1!$B$6+MAR1!$C$6*COS(2*PI()*$C5465/365)+MAR1!$D$6*SIN(2*PI()*$C5465/365)</f>
        <v/>
      </c>
      <c r="M5465" s="7">
        <f>MAR1!$B$7+MAR1!$C$7*COS(2*PI()*$C5465/365)+MAR1!$D$7*SIN(2*PI()*$C5465/365)</f>
        <v/>
      </c>
      <c r="N5465" s="7">
        <f>F5465-K5465</f>
        <v/>
      </c>
      <c r="O5465" s="7">
        <f>G5465-L5465</f>
        <v/>
      </c>
      <c r="P5465" s="7">
        <f>H5465-M5465</f>
        <v/>
      </c>
      <c r="Q5465" s="7">
        <f>IF($I5465=1,(N5465-MAR1!$B$11)/MAR1!$D$11,(N5465-MAR1!$C$11)/MAR1!$E$11)</f>
        <v/>
      </c>
      <c r="R5465" s="7">
        <f>IF($I5465=1,(O5465-MAR1!$B$12)/MAR1!$D$12,(O5465-MAR1!$C$12)/MAR1!$E$12)</f>
        <v/>
      </c>
      <c r="S5465" s="7">
        <f>IF($I5465=1,(P5465-MAR1!$B$13)/MAR1!$D$13,(P5465-MAR1!$C$13)/MAR1!$E$13)</f>
        <v/>
      </c>
    </row>
    <row r="5466">
      <c r="A5466" s="5" t="n">
        <v>5465</v>
      </c>
      <c r="B5466" s="5" t="n">
        <v>15</v>
      </c>
      <c r="C5466" s="5" t="n">
        <v>355</v>
      </c>
      <c r="D5466" s="5" t="n">
        <v>12</v>
      </c>
      <c r="E5466" s="5" t="n">
        <v>0</v>
      </c>
      <c r="F5466" s="5" t="n">
        <v>29.6</v>
      </c>
      <c r="G5466" s="5" t="n">
        <v>15.1</v>
      </c>
      <c r="H5466" s="5" t="n">
        <v>14.39</v>
      </c>
      <c r="I5466" s="6">
        <f>IF(E5466&gt;=Markov!$B$3,1,0)</f>
        <v/>
      </c>
      <c r="J5466" s="6">
        <f>I5465</f>
        <v/>
      </c>
      <c r="K5466" s="7">
        <f>MAR1!$B$5+MAR1!$C$5*COS(2*PI()*$C5466/365)+MAR1!$D$5*SIN(2*PI()*$C5466/365)</f>
        <v/>
      </c>
      <c r="L5466" s="7">
        <f>MAR1!$B$6+MAR1!$C$6*COS(2*PI()*$C5466/365)+MAR1!$D$6*SIN(2*PI()*$C5466/365)</f>
        <v/>
      </c>
      <c r="M5466" s="7">
        <f>MAR1!$B$7+MAR1!$C$7*COS(2*PI()*$C5466/365)+MAR1!$D$7*SIN(2*PI()*$C5466/365)</f>
        <v/>
      </c>
      <c r="N5466" s="7">
        <f>F5466-K5466</f>
        <v/>
      </c>
      <c r="O5466" s="7">
        <f>G5466-L5466</f>
        <v/>
      </c>
      <c r="P5466" s="7">
        <f>H5466-M5466</f>
        <v/>
      </c>
      <c r="Q5466" s="7">
        <f>IF($I5466=1,(N5466-MAR1!$B$11)/MAR1!$D$11,(N5466-MAR1!$C$11)/MAR1!$E$11)</f>
        <v/>
      </c>
      <c r="R5466" s="7">
        <f>IF($I5466=1,(O5466-MAR1!$B$12)/MAR1!$D$12,(O5466-MAR1!$C$12)/MAR1!$E$12)</f>
        <v/>
      </c>
      <c r="S5466" s="7">
        <f>IF($I5466=1,(P5466-MAR1!$B$13)/MAR1!$D$13,(P5466-MAR1!$C$13)/MAR1!$E$13)</f>
        <v/>
      </c>
    </row>
    <row r="5467">
      <c r="A5467" s="5" t="n">
        <v>5466</v>
      </c>
      <c r="B5467" s="5" t="n">
        <v>15</v>
      </c>
      <c r="C5467" s="5" t="n">
        <v>356</v>
      </c>
      <c r="D5467" s="5" t="n">
        <v>12</v>
      </c>
      <c r="E5467" s="5" t="n">
        <v>0</v>
      </c>
      <c r="F5467" s="5" t="n">
        <v>32.2</v>
      </c>
      <c r="G5467" s="5" t="n">
        <v>15.3</v>
      </c>
      <c r="H5467" s="5" t="n">
        <v>15.41</v>
      </c>
      <c r="I5467" s="6">
        <f>IF(E5467&gt;=Markov!$B$3,1,0)</f>
        <v/>
      </c>
      <c r="J5467" s="6">
        <f>I5466</f>
        <v/>
      </c>
      <c r="K5467" s="7">
        <f>MAR1!$B$5+MAR1!$C$5*COS(2*PI()*$C5467/365)+MAR1!$D$5*SIN(2*PI()*$C5467/365)</f>
        <v/>
      </c>
      <c r="L5467" s="7">
        <f>MAR1!$B$6+MAR1!$C$6*COS(2*PI()*$C5467/365)+MAR1!$D$6*SIN(2*PI()*$C5467/365)</f>
        <v/>
      </c>
      <c r="M5467" s="7">
        <f>MAR1!$B$7+MAR1!$C$7*COS(2*PI()*$C5467/365)+MAR1!$D$7*SIN(2*PI()*$C5467/365)</f>
        <v/>
      </c>
      <c r="N5467" s="7">
        <f>F5467-K5467</f>
        <v/>
      </c>
      <c r="O5467" s="7">
        <f>G5467-L5467</f>
        <v/>
      </c>
      <c r="P5467" s="7">
        <f>H5467-M5467</f>
        <v/>
      </c>
      <c r="Q5467" s="7">
        <f>IF($I5467=1,(N5467-MAR1!$B$11)/MAR1!$D$11,(N5467-MAR1!$C$11)/MAR1!$E$11)</f>
        <v/>
      </c>
      <c r="R5467" s="7">
        <f>IF($I5467=1,(O5467-MAR1!$B$12)/MAR1!$D$12,(O5467-MAR1!$C$12)/MAR1!$E$12)</f>
        <v/>
      </c>
      <c r="S5467" s="7">
        <f>IF($I5467=1,(P5467-MAR1!$B$13)/MAR1!$D$13,(P5467-MAR1!$C$13)/MAR1!$E$13)</f>
        <v/>
      </c>
    </row>
    <row r="5468">
      <c r="A5468" s="5" t="n">
        <v>5467</v>
      </c>
      <c r="B5468" s="5" t="n">
        <v>15</v>
      </c>
      <c r="C5468" s="5" t="n">
        <v>357</v>
      </c>
      <c r="D5468" s="5" t="n">
        <v>12</v>
      </c>
      <c r="E5468" s="5" t="n">
        <v>0</v>
      </c>
      <c r="F5468" s="5" t="n">
        <v>33.2</v>
      </c>
      <c r="G5468" s="5" t="n">
        <v>17</v>
      </c>
      <c r="H5468" s="5" t="n">
        <v>6</v>
      </c>
      <c r="I5468" s="6">
        <f>IF(E5468&gt;=Markov!$B$3,1,0)</f>
        <v/>
      </c>
      <c r="J5468" s="6">
        <f>I5467</f>
        <v/>
      </c>
      <c r="K5468" s="7">
        <f>MAR1!$B$5+MAR1!$C$5*COS(2*PI()*$C5468/365)+MAR1!$D$5*SIN(2*PI()*$C5468/365)</f>
        <v/>
      </c>
      <c r="L5468" s="7">
        <f>MAR1!$B$6+MAR1!$C$6*COS(2*PI()*$C5468/365)+MAR1!$D$6*SIN(2*PI()*$C5468/365)</f>
        <v/>
      </c>
      <c r="M5468" s="7">
        <f>MAR1!$B$7+MAR1!$C$7*COS(2*PI()*$C5468/365)+MAR1!$D$7*SIN(2*PI()*$C5468/365)</f>
        <v/>
      </c>
      <c r="N5468" s="7">
        <f>F5468-K5468</f>
        <v/>
      </c>
      <c r="O5468" s="7">
        <f>G5468-L5468</f>
        <v/>
      </c>
      <c r="P5468" s="7">
        <f>H5468-M5468</f>
        <v/>
      </c>
      <c r="Q5468" s="7">
        <f>IF($I5468=1,(N5468-MAR1!$B$11)/MAR1!$D$11,(N5468-MAR1!$C$11)/MAR1!$E$11)</f>
        <v/>
      </c>
      <c r="R5468" s="7">
        <f>IF($I5468=1,(O5468-MAR1!$B$12)/MAR1!$D$12,(O5468-MAR1!$C$12)/MAR1!$E$12)</f>
        <v/>
      </c>
      <c r="S5468" s="7">
        <f>IF($I5468=1,(P5468-MAR1!$B$13)/MAR1!$D$13,(P5468-MAR1!$C$13)/MAR1!$E$13)</f>
        <v/>
      </c>
    </row>
    <row r="5469">
      <c r="A5469" s="5" t="n">
        <v>5468</v>
      </c>
      <c r="B5469" s="5" t="n">
        <v>15</v>
      </c>
      <c r="C5469" s="5" t="n">
        <v>358</v>
      </c>
      <c r="D5469" s="5" t="n">
        <v>12</v>
      </c>
      <c r="E5469" s="5" t="n">
        <v>0</v>
      </c>
      <c r="F5469" s="5" t="n">
        <v>31.7</v>
      </c>
      <c r="G5469" s="5" t="n">
        <v>16</v>
      </c>
      <c r="H5469" s="5" t="n">
        <v>14.08</v>
      </c>
      <c r="I5469" s="6">
        <f>IF(E5469&gt;=Markov!$B$3,1,0)</f>
        <v/>
      </c>
      <c r="J5469" s="6">
        <f>I5468</f>
        <v/>
      </c>
      <c r="K5469" s="7">
        <f>MAR1!$B$5+MAR1!$C$5*COS(2*PI()*$C5469/365)+MAR1!$D$5*SIN(2*PI()*$C5469/365)</f>
        <v/>
      </c>
      <c r="L5469" s="7">
        <f>MAR1!$B$6+MAR1!$C$6*COS(2*PI()*$C5469/365)+MAR1!$D$6*SIN(2*PI()*$C5469/365)</f>
        <v/>
      </c>
      <c r="M5469" s="7">
        <f>MAR1!$B$7+MAR1!$C$7*COS(2*PI()*$C5469/365)+MAR1!$D$7*SIN(2*PI()*$C5469/365)</f>
        <v/>
      </c>
      <c r="N5469" s="7">
        <f>F5469-K5469</f>
        <v/>
      </c>
      <c r="O5469" s="7">
        <f>G5469-L5469</f>
        <v/>
      </c>
      <c r="P5469" s="7">
        <f>H5469-M5469</f>
        <v/>
      </c>
      <c r="Q5469" s="7">
        <f>IF($I5469=1,(N5469-MAR1!$B$11)/MAR1!$D$11,(N5469-MAR1!$C$11)/MAR1!$E$11)</f>
        <v/>
      </c>
      <c r="R5469" s="7">
        <f>IF($I5469=1,(O5469-MAR1!$B$12)/MAR1!$D$12,(O5469-MAR1!$C$12)/MAR1!$E$12)</f>
        <v/>
      </c>
      <c r="S5469" s="7">
        <f>IF($I5469=1,(P5469-MAR1!$B$13)/MAR1!$D$13,(P5469-MAR1!$C$13)/MAR1!$E$13)</f>
        <v/>
      </c>
    </row>
    <row r="5470">
      <c r="A5470" s="5" t="n">
        <v>5469</v>
      </c>
      <c r="B5470" s="5" t="n">
        <v>15</v>
      </c>
      <c r="C5470" s="5" t="n">
        <v>359</v>
      </c>
      <c r="D5470" s="5" t="n">
        <v>12</v>
      </c>
      <c r="E5470" s="5" t="n">
        <v>0</v>
      </c>
      <c r="F5470" s="5" t="n">
        <v>32.4</v>
      </c>
      <c r="G5470" s="5" t="n">
        <v>15.8</v>
      </c>
      <c r="H5470" s="5" t="n">
        <v>15.47</v>
      </c>
      <c r="I5470" s="6">
        <f>IF(E5470&gt;=Markov!$B$3,1,0)</f>
        <v/>
      </c>
      <c r="J5470" s="6">
        <f>I5469</f>
        <v/>
      </c>
      <c r="K5470" s="7">
        <f>MAR1!$B$5+MAR1!$C$5*COS(2*PI()*$C5470/365)+MAR1!$D$5*SIN(2*PI()*$C5470/365)</f>
        <v/>
      </c>
      <c r="L5470" s="7">
        <f>MAR1!$B$6+MAR1!$C$6*COS(2*PI()*$C5470/365)+MAR1!$D$6*SIN(2*PI()*$C5470/365)</f>
        <v/>
      </c>
      <c r="M5470" s="7">
        <f>MAR1!$B$7+MAR1!$C$7*COS(2*PI()*$C5470/365)+MAR1!$D$7*SIN(2*PI()*$C5470/365)</f>
        <v/>
      </c>
      <c r="N5470" s="7">
        <f>F5470-K5470</f>
        <v/>
      </c>
      <c r="O5470" s="7">
        <f>G5470-L5470</f>
        <v/>
      </c>
      <c r="P5470" s="7">
        <f>H5470-M5470</f>
        <v/>
      </c>
      <c r="Q5470" s="7">
        <f>IF($I5470=1,(N5470-MAR1!$B$11)/MAR1!$D$11,(N5470-MAR1!$C$11)/MAR1!$E$11)</f>
        <v/>
      </c>
      <c r="R5470" s="7">
        <f>IF($I5470=1,(O5470-MAR1!$B$12)/MAR1!$D$12,(O5470-MAR1!$C$12)/MAR1!$E$12)</f>
        <v/>
      </c>
      <c r="S5470" s="7">
        <f>IF($I5470=1,(P5470-MAR1!$B$13)/MAR1!$D$13,(P5470-MAR1!$C$13)/MAR1!$E$13)</f>
        <v/>
      </c>
    </row>
    <row r="5471">
      <c r="A5471" s="5" t="n">
        <v>5470</v>
      </c>
      <c r="B5471" s="5" t="n">
        <v>15</v>
      </c>
      <c r="C5471" s="5" t="n">
        <v>360</v>
      </c>
      <c r="D5471" s="5" t="n">
        <v>12</v>
      </c>
      <c r="E5471" s="5" t="n">
        <v>0</v>
      </c>
      <c r="F5471" s="5" t="n">
        <v>30.6</v>
      </c>
      <c r="G5471" s="5" t="n">
        <v>16.3</v>
      </c>
      <c r="H5471" s="5" t="n">
        <v>16.39</v>
      </c>
      <c r="I5471" s="6">
        <f>IF(E5471&gt;=Markov!$B$3,1,0)</f>
        <v/>
      </c>
      <c r="J5471" s="6">
        <f>I5470</f>
        <v/>
      </c>
      <c r="K5471" s="7">
        <f>MAR1!$B$5+MAR1!$C$5*COS(2*PI()*$C5471/365)+MAR1!$D$5*SIN(2*PI()*$C5471/365)</f>
        <v/>
      </c>
      <c r="L5471" s="7">
        <f>MAR1!$B$6+MAR1!$C$6*COS(2*PI()*$C5471/365)+MAR1!$D$6*SIN(2*PI()*$C5471/365)</f>
        <v/>
      </c>
      <c r="M5471" s="7">
        <f>MAR1!$B$7+MAR1!$C$7*COS(2*PI()*$C5471/365)+MAR1!$D$7*SIN(2*PI()*$C5471/365)</f>
        <v/>
      </c>
      <c r="N5471" s="7">
        <f>F5471-K5471</f>
        <v/>
      </c>
      <c r="O5471" s="7">
        <f>G5471-L5471</f>
        <v/>
      </c>
      <c r="P5471" s="7">
        <f>H5471-M5471</f>
        <v/>
      </c>
      <c r="Q5471" s="7">
        <f>IF($I5471=1,(N5471-MAR1!$B$11)/MAR1!$D$11,(N5471-MAR1!$C$11)/MAR1!$E$11)</f>
        <v/>
      </c>
      <c r="R5471" s="7">
        <f>IF($I5471=1,(O5471-MAR1!$B$12)/MAR1!$D$12,(O5471-MAR1!$C$12)/MAR1!$E$12)</f>
        <v/>
      </c>
      <c r="S5471" s="7">
        <f>IF($I5471=1,(P5471-MAR1!$B$13)/MAR1!$D$13,(P5471-MAR1!$C$13)/MAR1!$E$13)</f>
        <v/>
      </c>
    </row>
    <row r="5472">
      <c r="A5472" s="5" t="n">
        <v>5471</v>
      </c>
      <c r="B5472" s="5" t="n">
        <v>15</v>
      </c>
      <c r="C5472" s="5" t="n">
        <v>361</v>
      </c>
      <c r="D5472" s="5" t="n">
        <v>12</v>
      </c>
      <c r="E5472" s="5" t="n">
        <v>0</v>
      </c>
      <c r="F5472" s="5" t="n">
        <v>29.2</v>
      </c>
      <c r="G5472" s="5" t="n">
        <v>14.9</v>
      </c>
      <c r="H5472" s="5" t="n">
        <v>15.12</v>
      </c>
      <c r="I5472" s="6">
        <f>IF(E5472&gt;=Markov!$B$3,1,0)</f>
        <v/>
      </c>
      <c r="J5472" s="6">
        <f>I5471</f>
        <v/>
      </c>
      <c r="K5472" s="7">
        <f>MAR1!$B$5+MAR1!$C$5*COS(2*PI()*$C5472/365)+MAR1!$D$5*SIN(2*PI()*$C5472/365)</f>
        <v/>
      </c>
      <c r="L5472" s="7">
        <f>MAR1!$B$6+MAR1!$C$6*COS(2*PI()*$C5472/365)+MAR1!$D$6*SIN(2*PI()*$C5472/365)</f>
        <v/>
      </c>
      <c r="M5472" s="7">
        <f>MAR1!$B$7+MAR1!$C$7*COS(2*PI()*$C5472/365)+MAR1!$D$7*SIN(2*PI()*$C5472/365)</f>
        <v/>
      </c>
      <c r="N5472" s="7">
        <f>F5472-K5472</f>
        <v/>
      </c>
      <c r="O5472" s="7">
        <f>G5472-L5472</f>
        <v/>
      </c>
      <c r="P5472" s="7">
        <f>H5472-M5472</f>
        <v/>
      </c>
      <c r="Q5472" s="7">
        <f>IF($I5472=1,(N5472-MAR1!$B$11)/MAR1!$D$11,(N5472-MAR1!$C$11)/MAR1!$E$11)</f>
        <v/>
      </c>
      <c r="R5472" s="7">
        <f>IF($I5472=1,(O5472-MAR1!$B$12)/MAR1!$D$12,(O5472-MAR1!$C$12)/MAR1!$E$12)</f>
        <v/>
      </c>
      <c r="S5472" s="7">
        <f>IF($I5472=1,(P5472-MAR1!$B$13)/MAR1!$D$13,(P5472-MAR1!$C$13)/MAR1!$E$13)</f>
        <v/>
      </c>
    </row>
    <row r="5473">
      <c r="A5473" s="5" t="n">
        <v>5472</v>
      </c>
      <c r="B5473" s="5" t="n">
        <v>15</v>
      </c>
      <c r="C5473" s="5" t="n">
        <v>362</v>
      </c>
      <c r="D5473" s="5" t="n">
        <v>12</v>
      </c>
      <c r="E5473" s="5" t="n">
        <v>0</v>
      </c>
      <c r="F5473" s="5" t="n">
        <v>31.6</v>
      </c>
      <c r="G5473" s="5" t="n">
        <v>14.9</v>
      </c>
      <c r="H5473" s="5" t="n">
        <v>13.04</v>
      </c>
      <c r="I5473" s="6">
        <f>IF(E5473&gt;=Markov!$B$3,1,0)</f>
        <v/>
      </c>
      <c r="J5473" s="6">
        <f>I5472</f>
        <v/>
      </c>
      <c r="K5473" s="7">
        <f>MAR1!$B$5+MAR1!$C$5*COS(2*PI()*$C5473/365)+MAR1!$D$5*SIN(2*PI()*$C5473/365)</f>
        <v/>
      </c>
      <c r="L5473" s="7">
        <f>MAR1!$B$6+MAR1!$C$6*COS(2*PI()*$C5473/365)+MAR1!$D$6*SIN(2*PI()*$C5473/365)</f>
        <v/>
      </c>
      <c r="M5473" s="7">
        <f>MAR1!$B$7+MAR1!$C$7*COS(2*PI()*$C5473/365)+MAR1!$D$7*SIN(2*PI()*$C5473/365)</f>
        <v/>
      </c>
      <c r="N5473" s="7">
        <f>F5473-K5473</f>
        <v/>
      </c>
      <c r="O5473" s="7">
        <f>G5473-L5473</f>
        <v/>
      </c>
      <c r="P5473" s="7">
        <f>H5473-M5473</f>
        <v/>
      </c>
      <c r="Q5473" s="7">
        <f>IF($I5473=1,(N5473-MAR1!$B$11)/MAR1!$D$11,(N5473-MAR1!$C$11)/MAR1!$E$11)</f>
        <v/>
      </c>
      <c r="R5473" s="7">
        <f>IF($I5473=1,(O5473-MAR1!$B$12)/MAR1!$D$12,(O5473-MAR1!$C$12)/MAR1!$E$12)</f>
        <v/>
      </c>
      <c r="S5473" s="7">
        <f>IF($I5473=1,(P5473-MAR1!$B$13)/MAR1!$D$13,(P5473-MAR1!$C$13)/MAR1!$E$13)</f>
        <v/>
      </c>
    </row>
    <row r="5474">
      <c r="A5474" s="5" t="n">
        <v>5473</v>
      </c>
      <c r="B5474" s="5" t="n">
        <v>15</v>
      </c>
      <c r="C5474" s="5" t="n">
        <v>363</v>
      </c>
      <c r="D5474" s="5" t="n">
        <v>12</v>
      </c>
      <c r="E5474" s="5" t="n">
        <v>0</v>
      </c>
      <c r="F5474" s="5" t="n">
        <v>30.5</v>
      </c>
      <c r="G5474" s="5" t="n">
        <v>14.8</v>
      </c>
      <c r="H5474" s="5" t="n">
        <v>16.53</v>
      </c>
      <c r="I5474" s="6">
        <f>IF(E5474&gt;=Markov!$B$3,1,0)</f>
        <v/>
      </c>
      <c r="J5474" s="6">
        <f>I5473</f>
        <v/>
      </c>
      <c r="K5474" s="7">
        <f>MAR1!$B$5+MAR1!$C$5*COS(2*PI()*$C5474/365)+MAR1!$D$5*SIN(2*PI()*$C5474/365)</f>
        <v/>
      </c>
      <c r="L5474" s="7">
        <f>MAR1!$B$6+MAR1!$C$6*COS(2*PI()*$C5474/365)+MAR1!$D$6*SIN(2*PI()*$C5474/365)</f>
        <v/>
      </c>
      <c r="M5474" s="7">
        <f>MAR1!$B$7+MAR1!$C$7*COS(2*PI()*$C5474/365)+MAR1!$D$7*SIN(2*PI()*$C5474/365)</f>
        <v/>
      </c>
      <c r="N5474" s="7">
        <f>F5474-K5474</f>
        <v/>
      </c>
      <c r="O5474" s="7">
        <f>G5474-L5474</f>
        <v/>
      </c>
      <c r="P5474" s="7">
        <f>H5474-M5474</f>
        <v/>
      </c>
      <c r="Q5474" s="7">
        <f>IF($I5474=1,(N5474-MAR1!$B$11)/MAR1!$D$11,(N5474-MAR1!$C$11)/MAR1!$E$11)</f>
        <v/>
      </c>
      <c r="R5474" s="7">
        <f>IF($I5474=1,(O5474-MAR1!$B$12)/MAR1!$D$12,(O5474-MAR1!$C$12)/MAR1!$E$12)</f>
        <v/>
      </c>
      <c r="S5474" s="7">
        <f>IF($I5474=1,(P5474-MAR1!$B$13)/MAR1!$D$13,(P5474-MAR1!$C$13)/MAR1!$E$13)</f>
        <v/>
      </c>
    </row>
    <row r="5475">
      <c r="A5475" s="5" t="n">
        <v>5474</v>
      </c>
      <c r="B5475" s="5" t="n">
        <v>15</v>
      </c>
      <c r="C5475" s="5" t="n">
        <v>364</v>
      </c>
      <c r="D5475" s="5" t="n">
        <v>12</v>
      </c>
      <c r="E5475" s="5" t="n">
        <v>0</v>
      </c>
      <c r="F5475" s="5" t="n">
        <v>30.1</v>
      </c>
      <c r="G5475" s="5" t="n">
        <v>16.2</v>
      </c>
      <c r="H5475" s="5" t="n">
        <v>16.58</v>
      </c>
      <c r="I5475" s="6">
        <f>IF(E5475&gt;=Markov!$B$3,1,0)</f>
        <v/>
      </c>
      <c r="J5475" s="6">
        <f>I5474</f>
        <v/>
      </c>
      <c r="K5475" s="7">
        <f>MAR1!$B$5+MAR1!$C$5*COS(2*PI()*$C5475/365)+MAR1!$D$5*SIN(2*PI()*$C5475/365)</f>
        <v/>
      </c>
      <c r="L5475" s="7">
        <f>MAR1!$B$6+MAR1!$C$6*COS(2*PI()*$C5475/365)+MAR1!$D$6*SIN(2*PI()*$C5475/365)</f>
        <v/>
      </c>
      <c r="M5475" s="7">
        <f>MAR1!$B$7+MAR1!$C$7*COS(2*PI()*$C5475/365)+MAR1!$D$7*SIN(2*PI()*$C5475/365)</f>
        <v/>
      </c>
      <c r="N5475" s="7">
        <f>F5475-K5475</f>
        <v/>
      </c>
      <c r="O5475" s="7">
        <f>G5475-L5475</f>
        <v/>
      </c>
      <c r="P5475" s="7">
        <f>H5475-M5475</f>
        <v/>
      </c>
      <c r="Q5475" s="7">
        <f>IF($I5475=1,(N5475-MAR1!$B$11)/MAR1!$D$11,(N5475-MAR1!$C$11)/MAR1!$E$11)</f>
        <v/>
      </c>
      <c r="R5475" s="7">
        <f>IF($I5475=1,(O5475-MAR1!$B$12)/MAR1!$D$12,(O5475-MAR1!$C$12)/MAR1!$E$12)</f>
        <v/>
      </c>
      <c r="S5475" s="7">
        <f>IF($I5475=1,(P5475-MAR1!$B$13)/MAR1!$D$13,(P5475-MAR1!$C$13)/MAR1!$E$13)</f>
        <v/>
      </c>
    </row>
    <row r="5476">
      <c r="A5476" s="5" t="n">
        <v>5475</v>
      </c>
      <c r="B5476" s="5" t="n">
        <v>15</v>
      </c>
      <c r="C5476" s="5" t="n">
        <v>365</v>
      </c>
      <c r="D5476" s="5" t="n">
        <v>12</v>
      </c>
      <c r="E5476" s="5" t="n">
        <v>0</v>
      </c>
      <c r="F5476" s="5" t="n">
        <v>30</v>
      </c>
      <c r="G5476" s="5" t="n">
        <v>13.4</v>
      </c>
      <c r="H5476" s="5" t="n">
        <v>16.28</v>
      </c>
      <c r="I5476" s="6">
        <f>IF(E5476&gt;=Markov!$B$3,1,0)</f>
        <v/>
      </c>
      <c r="J5476" s="6">
        <f>I5475</f>
        <v/>
      </c>
      <c r="K5476" s="7">
        <f>MAR1!$B$5+MAR1!$C$5*COS(2*PI()*$C5476/365)+MAR1!$D$5*SIN(2*PI()*$C5476/365)</f>
        <v/>
      </c>
      <c r="L5476" s="7">
        <f>MAR1!$B$6+MAR1!$C$6*COS(2*PI()*$C5476/365)+MAR1!$D$6*SIN(2*PI()*$C5476/365)</f>
        <v/>
      </c>
      <c r="M5476" s="7">
        <f>MAR1!$B$7+MAR1!$C$7*COS(2*PI()*$C5476/365)+MAR1!$D$7*SIN(2*PI()*$C5476/365)</f>
        <v/>
      </c>
      <c r="N5476" s="7">
        <f>F5476-K5476</f>
        <v/>
      </c>
      <c r="O5476" s="7">
        <f>G5476-L5476</f>
        <v/>
      </c>
      <c r="P5476" s="7">
        <f>H5476-M5476</f>
        <v/>
      </c>
      <c r="Q5476" s="7">
        <f>IF($I5476=1,(N5476-MAR1!$B$11)/MAR1!$D$11,(N5476-MAR1!$C$11)/MAR1!$E$11)</f>
        <v/>
      </c>
      <c r="R5476" s="7">
        <f>IF($I5476=1,(O5476-MAR1!$B$12)/MAR1!$D$12,(O5476-MAR1!$C$12)/MAR1!$E$12)</f>
        <v/>
      </c>
      <c r="S5476" s="7">
        <f>IF($I5476=1,(P5476-MAR1!$B$13)/MAR1!$D$13,(P5476-MAR1!$C$13)/MAR1!$E$13)</f>
        <v/>
      </c>
    </row>
    <row r="5477">
      <c r="A5477" s="5" t="n">
        <v>5476</v>
      </c>
      <c r="B5477" s="5" t="n">
        <v>16</v>
      </c>
      <c r="C5477" s="5" t="n">
        <v>1</v>
      </c>
      <c r="D5477" s="5" t="n">
        <v>1</v>
      </c>
      <c r="E5477" s="5" t="n">
        <v>0</v>
      </c>
      <c r="F5477" s="5" t="n">
        <v>31.5</v>
      </c>
      <c r="G5477" s="5" t="n">
        <v>16</v>
      </c>
      <c r="H5477" s="5" t="n">
        <v>18.76</v>
      </c>
      <c r="I5477" s="6">
        <f>IF(E5477&gt;=Markov!$B$3,1,0)</f>
        <v/>
      </c>
      <c r="J5477" s="6">
        <f>I5476</f>
        <v/>
      </c>
      <c r="K5477" s="7">
        <f>MAR1!$B$5+MAR1!$C$5*COS(2*PI()*$C5477/365)+MAR1!$D$5*SIN(2*PI()*$C5477/365)</f>
        <v/>
      </c>
      <c r="L5477" s="7">
        <f>MAR1!$B$6+MAR1!$C$6*COS(2*PI()*$C5477/365)+MAR1!$D$6*SIN(2*PI()*$C5477/365)</f>
        <v/>
      </c>
      <c r="M5477" s="7">
        <f>MAR1!$B$7+MAR1!$C$7*COS(2*PI()*$C5477/365)+MAR1!$D$7*SIN(2*PI()*$C5477/365)</f>
        <v/>
      </c>
      <c r="N5477" s="7">
        <f>F5477-K5477</f>
        <v/>
      </c>
      <c r="O5477" s="7">
        <f>G5477-L5477</f>
        <v/>
      </c>
      <c r="P5477" s="7">
        <f>H5477-M5477</f>
        <v/>
      </c>
      <c r="Q5477" s="7">
        <f>IF($I5477=1,(N5477-MAR1!$B$11)/MAR1!$D$11,(N5477-MAR1!$C$11)/MAR1!$E$11)</f>
        <v/>
      </c>
      <c r="R5477" s="7">
        <f>IF($I5477=1,(O5477-MAR1!$B$12)/MAR1!$D$12,(O5477-MAR1!$C$12)/MAR1!$E$12)</f>
        <v/>
      </c>
      <c r="S5477" s="7">
        <f>IF($I5477=1,(P5477-MAR1!$B$13)/MAR1!$D$13,(P5477-MAR1!$C$13)/MAR1!$E$13)</f>
        <v/>
      </c>
    </row>
    <row r="5478">
      <c r="A5478" s="5" t="n">
        <v>5477</v>
      </c>
      <c r="B5478" s="5" t="n">
        <v>16</v>
      </c>
      <c r="C5478" s="5" t="n">
        <v>2</v>
      </c>
      <c r="D5478" s="5" t="n">
        <v>1</v>
      </c>
      <c r="E5478" s="5" t="n">
        <v>0</v>
      </c>
      <c r="F5478" s="5" t="n">
        <v>28.2</v>
      </c>
      <c r="G5478" s="5" t="n">
        <v>13.2</v>
      </c>
      <c r="H5478" s="5" t="n">
        <v>16.7</v>
      </c>
      <c r="I5478" s="6">
        <f>IF(E5478&gt;=Markov!$B$3,1,0)</f>
        <v/>
      </c>
      <c r="J5478" s="6">
        <f>I5477</f>
        <v/>
      </c>
      <c r="K5478" s="7">
        <f>MAR1!$B$5+MAR1!$C$5*COS(2*PI()*$C5478/365)+MAR1!$D$5*SIN(2*PI()*$C5478/365)</f>
        <v/>
      </c>
      <c r="L5478" s="7">
        <f>MAR1!$B$6+MAR1!$C$6*COS(2*PI()*$C5478/365)+MAR1!$D$6*SIN(2*PI()*$C5478/365)</f>
        <v/>
      </c>
      <c r="M5478" s="7">
        <f>MAR1!$B$7+MAR1!$C$7*COS(2*PI()*$C5478/365)+MAR1!$D$7*SIN(2*PI()*$C5478/365)</f>
        <v/>
      </c>
      <c r="N5478" s="7">
        <f>F5478-K5478</f>
        <v/>
      </c>
      <c r="O5478" s="7">
        <f>G5478-L5478</f>
        <v/>
      </c>
      <c r="P5478" s="7">
        <f>H5478-M5478</f>
        <v/>
      </c>
      <c r="Q5478" s="7">
        <f>IF($I5478=1,(N5478-MAR1!$B$11)/MAR1!$D$11,(N5478-MAR1!$C$11)/MAR1!$E$11)</f>
        <v/>
      </c>
      <c r="R5478" s="7">
        <f>IF($I5478=1,(O5478-MAR1!$B$12)/MAR1!$D$12,(O5478-MAR1!$C$12)/MAR1!$E$12)</f>
        <v/>
      </c>
      <c r="S5478" s="7">
        <f>IF($I5478=1,(P5478-MAR1!$B$13)/MAR1!$D$13,(P5478-MAR1!$C$13)/MAR1!$E$13)</f>
        <v/>
      </c>
    </row>
    <row r="5479">
      <c r="A5479" s="5" t="n">
        <v>5478</v>
      </c>
      <c r="B5479" s="5" t="n">
        <v>16</v>
      </c>
      <c r="C5479" s="5" t="n">
        <v>3</v>
      </c>
      <c r="D5479" s="5" t="n">
        <v>1</v>
      </c>
      <c r="E5479" s="5" t="n">
        <v>0</v>
      </c>
      <c r="F5479" s="5" t="n">
        <v>30.2</v>
      </c>
      <c r="G5479" s="5" t="n">
        <v>15.3</v>
      </c>
      <c r="H5479" s="5" t="n">
        <v>19.19</v>
      </c>
      <c r="I5479" s="6">
        <f>IF(E5479&gt;=Markov!$B$3,1,0)</f>
        <v/>
      </c>
      <c r="J5479" s="6">
        <f>I5478</f>
        <v/>
      </c>
      <c r="K5479" s="7">
        <f>MAR1!$B$5+MAR1!$C$5*COS(2*PI()*$C5479/365)+MAR1!$D$5*SIN(2*PI()*$C5479/365)</f>
        <v/>
      </c>
      <c r="L5479" s="7">
        <f>MAR1!$B$6+MAR1!$C$6*COS(2*PI()*$C5479/365)+MAR1!$D$6*SIN(2*PI()*$C5479/365)</f>
        <v/>
      </c>
      <c r="M5479" s="7">
        <f>MAR1!$B$7+MAR1!$C$7*COS(2*PI()*$C5479/365)+MAR1!$D$7*SIN(2*PI()*$C5479/365)</f>
        <v/>
      </c>
      <c r="N5479" s="7">
        <f>F5479-K5479</f>
        <v/>
      </c>
      <c r="O5479" s="7">
        <f>G5479-L5479</f>
        <v/>
      </c>
      <c r="P5479" s="7">
        <f>H5479-M5479</f>
        <v/>
      </c>
      <c r="Q5479" s="7">
        <f>IF($I5479=1,(N5479-MAR1!$B$11)/MAR1!$D$11,(N5479-MAR1!$C$11)/MAR1!$E$11)</f>
        <v/>
      </c>
      <c r="R5479" s="7">
        <f>IF($I5479=1,(O5479-MAR1!$B$12)/MAR1!$D$12,(O5479-MAR1!$C$12)/MAR1!$E$12)</f>
        <v/>
      </c>
      <c r="S5479" s="7">
        <f>IF($I5479=1,(P5479-MAR1!$B$13)/MAR1!$D$13,(P5479-MAR1!$C$13)/MAR1!$E$13)</f>
        <v/>
      </c>
    </row>
    <row r="5480">
      <c r="A5480" s="5" t="n">
        <v>5479</v>
      </c>
      <c r="B5480" s="5" t="n">
        <v>16</v>
      </c>
      <c r="C5480" s="5" t="n">
        <v>4</v>
      </c>
      <c r="D5480" s="5" t="n">
        <v>1</v>
      </c>
      <c r="E5480" s="5" t="n">
        <v>0</v>
      </c>
      <c r="F5480" s="5" t="n">
        <v>29.9</v>
      </c>
      <c r="G5480" s="5" t="n">
        <v>15</v>
      </c>
      <c r="H5480" s="5" t="n">
        <v>17.39</v>
      </c>
      <c r="I5480" s="6">
        <f>IF(E5480&gt;=Markov!$B$3,1,0)</f>
        <v/>
      </c>
      <c r="J5480" s="6">
        <f>I5479</f>
        <v/>
      </c>
      <c r="K5480" s="7">
        <f>MAR1!$B$5+MAR1!$C$5*COS(2*PI()*$C5480/365)+MAR1!$D$5*SIN(2*PI()*$C5480/365)</f>
        <v/>
      </c>
      <c r="L5480" s="7">
        <f>MAR1!$B$6+MAR1!$C$6*COS(2*PI()*$C5480/365)+MAR1!$D$6*SIN(2*PI()*$C5480/365)</f>
        <v/>
      </c>
      <c r="M5480" s="7">
        <f>MAR1!$B$7+MAR1!$C$7*COS(2*PI()*$C5480/365)+MAR1!$D$7*SIN(2*PI()*$C5480/365)</f>
        <v/>
      </c>
      <c r="N5480" s="7">
        <f>F5480-K5480</f>
        <v/>
      </c>
      <c r="O5480" s="7">
        <f>G5480-L5480</f>
        <v/>
      </c>
      <c r="P5480" s="7">
        <f>H5480-M5480</f>
        <v/>
      </c>
      <c r="Q5480" s="7">
        <f>IF($I5480=1,(N5480-MAR1!$B$11)/MAR1!$D$11,(N5480-MAR1!$C$11)/MAR1!$E$11)</f>
        <v/>
      </c>
      <c r="R5480" s="7">
        <f>IF($I5480=1,(O5480-MAR1!$B$12)/MAR1!$D$12,(O5480-MAR1!$C$12)/MAR1!$E$12)</f>
        <v/>
      </c>
      <c r="S5480" s="7">
        <f>IF($I5480=1,(P5480-MAR1!$B$13)/MAR1!$D$13,(P5480-MAR1!$C$13)/MAR1!$E$13)</f>
        <v/>
      </c>
    </row>
    <row r="5481">
      <c r="A5481" s="5" t="n">
        <v>5480</v>
      </c>
      <c r="B5481" s="5" t="n">
        <v>16</v>
      </c>
      <c r="C5481" s="5" t="n">
        <v>5</v>
      </c>
      <c r="D5481" s="5" t="n">
        <v>1</v>
      </c>
      <c r="E5481" s="5" t="n">
        <v>0</v>
      </c>
      <c r="F5481" s="5" t="n">
        <v>28.9</v>
      </c>
      <c r="G5481" s="5" t="n">
        <v>13</v>
      </c>
      <c r="H5481" s="5" t="n">
        <v>17.13</v>
      </c>
      <c r="I5481" s="6">
        <f>IF(E5481&gt;=Markov!$B$3,1,0)</f>
        <v/>
      </c>
      <c r="J5481" s="6">
        <f>I5480</f>
        <v/>
      </c>
      <c r="K5481" s="7">
        <f>MAR1!$B$5+MAR1!$C$5*COS(2*PI()*$C5481/365)+MAR1!$D$5*SIN(2*PI()*$C5481/365)</f>
        <v/>
      </c>
      <c r="L5481" s="7">
        <f>MAR1!$B$6+MAR1!$C$6*COS(2*PI()*$C5481/365)+MAR1!$D$6*SIN(2*PI()*$C5481/365)</f>
        <v/>
      </c>
      <c r="M5481" s="7">
        <f>MAR1!$B$7+MAR1!$C$7*COS(2*PI()*$C5481/365)+MAR1!$D$7*SIN(2*PI()*$C5481/365)</f>
        <v/>
      </c>
      <c r="N5481" s="7">
        <f>F5481-K5481</f>
        <v/>
      </c>
      <c r="O5481" s="7">
        <f>G5481-L5481</f>
        <v/>
      </c>
      <c r="P5481" s="7">
        <f>H5481-M5481</f>
        <v/>
      </c>
      <c r="Q5481" s="7">
        <f>IF($I5481=1,(N5481-MAR1!$B$11)/MAR1!$D$11,(N5481-MAR1!$C$11)/MAR1!$E$11)</f>
        <v/>
      </c>
      <c r="R5481" s="7">
        <f>IF($I5481=1,(O5481-MAR1!$B$12)/MAR1!$D$12,(O5481-MAR1!$C$12)/MAR1!$E$12)</f>
        <v/>
      </c>
      <c r="S5481" s="7">
        <f>IF($I5481=1,(P5481-MAR1!$B$13)/MAR1!$D$13,(P5481-MAR1!$C$13)/MAR1!$E$13)</f>
        <v/>
      </c>
    </row>
    <row r="5482">
      <c r="A5482" s="5" t="n">
        <v>5481</v>
      </c>
      <c r="B5482" s="5" t="n">
        <v>16</v>
      </c>
      <c r="C5482" s="5" t="n">
        <v>6</v>
      </c>
      <c r="D5482" s="5" t="n">
        <v>1</v>
      </c>
      <c r="E5482" s="5" t="n">
        <v>0</v>
      </c>
      <c r="F5482" s="5" t="n">
        <v>30</v>
      </c>
      <c r="G5482" s="5" t="n">
        <v>13.1</v>
      </c>
      <c r="H5482" s="5" t="n">
        <v>17.3</v>
      </c>
      <c r="I5482" s="6">
        <f>IF(E5482&gt;=Markov!$B$3,1,0)</f>
        <v/>
      </c>
      <c r="J5482" s="6">
        <f>I5481</f>
        <v/>
      </c>
      <c r="K5482" s="7">
        <f>MAR1!$B$5+MAR1!$C$5*COS(2*PI()*$C5482/365)+MAR1!$D$5*SIN(2*PI()*$C5482/365)</f>
        <v/>
      </c>
      <c r="L5482" s="7">
        <f>MAR1!$B$6+MAR1!$C$6*COS(2*PI()*$C5482/365)+MAR1!$D$6*SIN(2*PI()*$C5482/365)</f>
        <v/>
      </c>
      <c r="M5482" s="7">
        <f>MAR1!$B$7+MAR1!$C$7*COS(2*PI()*$C5482/365)+MAR1!$D$7*SIN(2*PI()*$C5482/365)</f>
        <v/>
      </c>
      <c r="N5482" s="7">
        <f>F5482-K5482</f>
        <v/>
      </c>
      <c r="O5482" s="7">
        <f>G5482-L5482</f>
        <v/>
      </c>
      <c r="P5482" s="7">
        <f>H5482-M5482</f>
        <v/>
      </c>
      <c r="Q5482" s="7">
        <f>IF($I5482=1,(N5482-MAR1!$B$11)/MAR1!$D$11,(N5482-MAR1!$C$11)/MAR1!$E$11)</f>
        <v/>
      </c>
      <c r="R5482" s="7">
        <f>IF($I5482=1,(O5482-MAR1!$B$12)/MAR1!$D$12,(O5482-MAR1!$C$12)/MAR1!$E$12)</f>
        <v/>
      </c>
      <c r="S5482" s="7">
        <f>IF($I5482=1,(P5482-MAR1!$B$13)/MAR1!$D$13,(P5482-MAR1!$C$13)/MAR1!$E$13)</f>
        <v/>
      </c>
    </row>
    <row r="5483">
      <c r="A5483" s="5" t="n">
        <v>5482</v>
      </c>
      <c r="B5483" s="5" t="n">
        <v>16</v>
      </c>
      <c r="C5483" s="5" t="n">
        <v>7</v>
      </c>
      <c r="D5483" s="5" t="n">
        <v>1</v>
      </c>
      <c r="E5483" s="5" t="n">
        <v>0</v>
      </c>
      <c r="F5483" s="5" t="n">
        <v>28.1</v>
      </c>
      <c r="G5483" s="5" t="n">
        <v>12.2</v>
      </c>
      <c r="H5483" s="5" t="n">
        <v>18.33</v>
      </c>
      <c r="I5483" s="6">
        <f>IF(E5483&gt;=Markov!$B$3,1,0)</f>
        <v/>
      </c>
      <c r="J5483" s="6">
        <f>I5482</f>
        <v/>
      </c>
      <c r="K5483" s="7">
        <f>MAR1!$B$5+MAR1!$C$5*COS(2*PI()*$C5483/365)+MAR1!$D$5*SIN(2*PI()*$C5483/365)</f>
        <v/>
      </c>
      <c r="L5483" s="7">
        <f>MAR1!$B$6+MAR1!$C$6*COS(2*PI()*$C5483/365)+MAR1!$D$6*SIN(2*PI()*$C5483/365)</f>
        <v/>
      </c>
      <c r="M5483" s="7">
        <f>MAR1!$B$7+MAR1!$C$7*COS(2*PI()*$C5483/365)+MAR1!$D$7*SIN(2*PI()*$C5483/365)</f>
        <v/>
      </c>
      <c r="N5483" s="7">
        <f>F5483-K5483</f>
        <v/>
      </c>
      <c r="O5483" s="7">
        <f>G5483-L5483</f>
        <v/>
      </c>
      <c r="P5483" s="7">
        <f>H5483-M5483</f>
        <v/>
      </c>
      <c r="Q5483" s="7">
        <f>IF($I5483=1,(N5483-MAR1!$B$11)/MAR1!$D$11,(N5483-MAR1!$C$11)/MAR1!$E$11)</f>
        <v/>
      </c>
      <c r="R5483" s="7">
        <f>IF($I5483=1,(O5483-MAR1!$B$12)/MAR1!$D$12,(O5483-MAR1!$C$12)/MAR1!$E$12)</f>
        <v/>
      </c>
      <c r="S5483" s="7">
        <f>IF($I5483=1,(P5483-MAR1!$B$13)/MAR1!$D$13,(P5483-MAR1!$C$13)/MAR1!$E$13)</f>
        <v/>
      </c>
    </row>
    <row r="5484">
      <c r="A5484" s="5" t="n">
        <v>5483</v>
      </c>
      <c r="B5484" s="5" t="n">
        <v>16</v>
      </c>
      <c r="C5484" s="5" t="n">
        <v>8</v>
      </c>
      <c r="D5484" s="5" t="n">
        <v>1</v>
      </c>
      <c r="E5484" s="5" t="n">
        <v>0</v>
      </c>
      <c r="F5484" s="5" t="n">
        <v>30.5</v>
      </c>
      <c r="G5484" s="5" t="n">
        <v>14.9</v>
      </c>
      <c r="H5484" s="5" t="n">
        <v>15.16</v>
      </c>
      <c r="I5484" s="6">
        <f>IF(E5484&gt;=Markov!$B$3,1,0)</f>
        <v/>
      </c>
      <c r="J5484" s="6">
        <f>I5483</f>
        <v/>
      </c>
      <c r="K5484" s="7">
        <f>MAR1!$B$5+MAR1!$C$5*COS(2*PI()*$C5484/365)+MAR1!$D$5*SIN(2*PI()*$C5484/365)</f>
        <v/>
      </c>
      <c r="L5484" s="7">
        <f>MAR1!$B$6+MAR1!$C$6*COS(2*PI()*$C5484/365)+MAR1!$D$6*SIN(2*PI()*$C5484/365)</f>
        <v/>
      </c>
      <c r="M5484" s="7">
        <f>MAR1!$B$7+MAR1!$C$7*COS(2*PI()*$C5484/365)+MAR1!$D$7*SIN(2*PI()*$C5484/365)</f>
        <v/>
      </c>
      <c r="N5484" s="7">
        <f>F5484-K5484</f>
        <v/>
      </c>
      <c r="O5484" s="7">
        <f>G5484-L5484</f>
        <v/>
      </c>
      <c r="P5484" s="7">
        <f>H5484-M5484</f>
        <v/>
      </c>
      <c r="Q5484" s="7">
        <f>IF($I5484=1,(N5484-MAR1!$B$11)/MAR1!$D$11,(N5484-MAR1!$C$11)/MAR1!$E$11)</f>
        <v/>
      </c>
      <c r="R5484" s="7">
        <f>IF($I5484=1,(O5484-MAR1!$B$12)/MAR1!$D$12,(O5484-MAR1!$C$12)/MAR1!$E$12)</f>
        <v/>
      </c>
      <c r="S5484" s="7">
        <f>IF($I5484=1,(P5484-MAR1!$B$13)/MAR1!$D$13,(P5484-MAR1!$C$13)/MAR1!$E$13)</f>
        <v/>
      </c>
    </row>
    <row r="5485">
      <c r="A5485" s="5" t="n">
        <v>5484</v>
      </c>
      <c r="B5485" s="5" t="n">
        <v>16</v>
      </c>
      <c r="C5485" s="5" t="n">
        <v>9</v>
      </c>
      <c r="D5485" s="5" t="n">
        <v>1</v>
      </c>
      <c r="E5485" s="5" t="n">
        <v>1.5</v>
      </c>
      <c r="F5485" s="5" t="n">
        <v>28.3</v>
      </c>
      <c r="G5485" s="5" t="n">
        <v>14</v>
      </c>
      <c r="H5485" s="5" t="n">
        <v>14.81</v>
      </c>
      <c r="I5485" s="6">
        <f>IF(E5485&gt;=Markov!$B$3,1,0)</f>
        <v/>
      </c>
      <c r="J5485" s="6">
        <f>I5484</f>
        <v/>
      </c>
      <c r="K5485" s="7">
        <f>MAR1!$B$5+MAR1!$C$5*COS(2*PI()*$C5485/365)+MAR1!$D$5*SIN(2*PI()*$C5485/365)</f>
        <v/>
      </c>
      <c r="L5485" s="7">
        <f>MAR1!$B$6+MAR1!$C$6*COS(2*PI()*$C5485/365)+MAR1!$D$6*SIN(2*PI()*$C5485/365)</f>
        <v/>
      </c>
      <c r="M5485" s="7">
        <f>MAR1!$B$7+MAR1!$C$7*COS(2*PI()*$C5485/365)+MAR1!$D$7*SIN(2*PI()*$C5485/365)</f>
        <v/>
      </c>
      <c r="N5485" s="7">
        <f>F5485-K5485</f>
        <v/>
      </c>
      <c r="O5485" s="7">
        <f>G5485-L5485</f>
        <v/>
      </c>
      <c r="P5485" s="7">
        <f>H5485-M5485</f>
        <v/>
      </c>
      <c r="Q5485" s="7">
        <f>IF($I5485=1,(N5485-MAR1!$B$11)/MAR1!$D$11,(N5485-MAR1!$C$11)/MAR1!$E$11)</f>
        <v/>
      </c>
      <c r="R5485" s="7">
        <f>IF($I5485=1,(O5485-MAR1!$B$12)/MAR1!$D$12,(O5485-MAR1!$C$12)/MAR1!$E$12)</f>
        <v/>
      </c>
      <c r="S5485" s="7">
        <f>IF($I5485=1,(P5485-MAR1!$B$13)/MAR1!$D$13,(P5485-MAR1!$C$13)/MAR1!$E$13)</f>
        <v/>
      </c>
    </row>
    <row r="5486">
      <c r="A5486" s="5" t="n">
        <v>5485</v>
      </c>
      <c r="B5486" s="5" t="n">
        <v>16</v>
      </c>
      <c r="C5486" s="5" t="n">
        <v>10</v>
      </c>
      <c r="D5486" s="5" t="n">
        <v>1</v>
      </c>
      <c r="E5486" s="5" t="n">
        <v>0</v>
      </c>
      <c r="F5486" s="5" t="n">
        <v>32.6</v>
      </c>
      <c r="G5486" s="5" t="n">
        <v>15.9</v>
      </c>
      <c r="H5486" s="5" t="n">
        <v>21.87</v>
      </c>
      <c r="I5486" s="6">
        <f>IF(E5486&gt;=Markov!$B$3,1,0)</f>
        <v/>
      </c>
      <c r="J5486" s="6">
        <f>I5485</f>
        <v/>
      </c>
      <c r="K5486" s="7">
        <f>MAR1!$B$5+MAR1!$C$5*COS(2*PI()*$C5486/365)+MAR1!$D$5*SIN(2*PI()*$C5486/365)</f>
        <v/>
      </c>
      <c r="L5486" s="7">
        <f>MAR1!$B$6+MAR1!$C$6*COS(2*PI()*$C5486/365)+MAR1!$D$6*SIN(2*PI()*$C5486/365)</f>
        <v/>
      </c>
      <c r="M5486" s="7">
        <f>MAR1!$B$7+MAR1!$C$7*COS(2*PI()*$C5486/365)+MAR1!$D$7*SIN(2*PI()*$C5486/365)</f>
        <v/>
      </c>
      <c r="N5486" s="7">
        <f>F5486-K5486</f>
        <v/>
      </c>
      <c r="O5486" s="7">
        <f>G5486-L5486</f>
        <v/>
      </c>
      <c r="P5486" s="7">
        <f>H5486-M5486</f>
        <v/>
      </c>
      <c r="Q5486" s="7">
        <f>IF($I5486=1,(N5486-MAR1!$B$11)/MAR1!$D$11,(N5486-MAR1!$C$11)/MAR1!$E$11)</f>
        <v/>
      </c>
      <c r="R5486" s="7">
        <f>IF($I5486=1,(O5486-MAR1!$B$12)/MAR1!$D$12,(O5486-MAR1!$C$12)/MAR1!$E$12)</f>
        <v/>
      </c>
      <c r="S5486" s="7">
        <f>IF($I5486=1,(P5486-MAR1!$B$13)/MAR1!$D$13,(P5486-MAR1!$C$13)/MAR1!$E$13)</f>
        <v/>
      </c>
    </row>
    <row r="5487">
      <c r="A5487" s="5" t="n">
        <v>5486</v>
      </c>
      <c r="B5487" s="5" t="n">
        <v>16</v>
      </c>
      <c r="C5487" s="5" t="n">
        <v>11</v>
      </c>
      <c r="D5487" s="5" t="n">
        <v>1</v>
      </c>
      <c r="E5487" s="5" t="n">
        <v>0.3</v>
      </c>
      <c r="F5487" s="5" t="n">
        <v>30.9</v>
      </c>
      <c r="G5487" s="5" t="n">
        <v>14.5</v>
      </c>
      <c r="H5487" s="5" t="n">
        <v>11.71</v>
      </c>
      <c r="I5487" s="6">
        <f>IF(E5487&gt;=Markov!$B$3,1,0)</f>
        <v/>
      </c>
      <c r="J5487" s="6">
        <f>I5486</f>
        <v/>
      </c>
      <c r="K5487" s="7">
        <f>MAR1!$B$5+MAR1!$C$5*COS(2*PI()*$C5487/365)+MAR1!$D$5*SIN(2*PI()*$C5487/365)</f>
        <v/>
      </c>
      <c r="L5487" s="7">
        <f>MAR1!$B$6+MAR1!$C$6*COS(2*PI()*$C5487/365)+MAR1!$D$6*SIN(2*PI()*$C5487/365)</f>
        <v/>
      </c>
      <c r="M5487" s="7">
        <f>MAR1!$B$7+MAR1!$C$7*COS(2*PI()*$C5487/365)+MAR1!$D$7*SIN(2*PI()*$C5487/365)</f>
        <v/>
      </c>
      <c r="N5487" s="7">
        <f>F5487-K5487</f>
        <v/>
      </c>
      <c r="O5487" s="7">
        <f>G5487-L5487</f>
        <v/>
      </c>
      <c r="P5487" s="7">
        <f>H5487-M5487</f>
        <v/>
      </c>
      <c r="Q5487" s="7">
        <f>IF($I5487=1,(N5487-MAR1!$B$11)/MAR1!$D$11,(N5487-MAR1!$C$11)/MAR1!$E$11)</f>
        <v/>
      </c>
      <c r="R5487" s="7">
        <f>IF($I5487=1,(O5487-MAR1!$B$12)/MAR1!$D$12,(O5487-MAR1!$C$12)/MAR1!$E$12)</f>
        <v/>
      </c>
      <c r="S5487" s="7">
        <f>IF($I5487=1,(P5487-MAR1!$B$13)/MAR1!$D$13,(P5487-MAR1!$C$13)/MAR1!$E$13)</f>
        <v/>
      </c>
    </row>
    <row r="5488">
      <c r="A5488" s="5" t="n">
        <v>5487</v>
      </c>
      <c r="B5488" s="5" t="n">
        <v>16</v>
      </c>
      <c r="C5488" s="5" t="n">
        <v>12</v>
      </c>
      <c r="D5488" s="5" t="n">
        <v>1</v>
      </c>
      <c r="E5488" s="5" t="n">
        <v>0</v>
      </c>
      <c r="F5488" s="5" t="n">
        <v>31.9</v>
      </c>
      <c r="G5488" s="5" t="n">
        <v>15.7</v>
      </c>
      <c r="H5488" s="5" t="n">
        <v>15.93</v>
      </c>
      <c r="I5488" s="6">
        <f>IF(E5488&gt;=Markov!$B$3,1,0)</f>
        <v/>
      </c>
      <c r="J5488" s="6">
        <f>I5487</f>
        <v/>
      </c>
      <c r="K5488" s="7">
        <f>MAR1!$B$5+MAR1!$C$5*COS(2*PI()*$C5488/365)+MAR1!$D$5*SIN(2*PI()*$C5488/365)</f>
        <v/>
      </c>
      <c r="L5488" s="7">
        <f>MAR1!$B$6+MAR1!$C$6*COS(2*PI()*$C5488/365)+MAR1!$D$6*SIN(2*PI()*$C5488/365)</f>
        <v/>
      </c>
      <c r="M5488" s="7">
        <f>MAR1!$B$7+MAR1!$C$7*COS(2*PI()*$C5488/365)+MAR1!$D$7*SIN(2*PI()*$C5488/365)</f>
        <v/>
      </c>
      <c r="N5488" s="7">
        <f>F5488-K5488</f>
        <v/>
      </c>
      <c r="O5488" s="7">
        <f>G5488-L5488</f>
        <v/>
      </c>
      <c r="P5488" s="7">
        <f>H5488-M5488</f>
        <v/>
      </c>
      <c r="Q5488" s="7">
        <f>IF($I5488=1,(N5488-MAR1!$B$11)/MAR1!$D$11,(N5488-MAR1!$C$11)/MAR1!$E$11)</f>
        <v/>
      </c>
      <c r="R5488" s="7">
        <f>IF($I5488=1,(O5488-MAR1!$B$12)/MAR1!$D$12,(O5488-MAR1!$C$12)/MAR1!$E$12)</f>
        <v/>
      </c>
      <c r="S5488" s="7">
        <f>IF($I5488=1,(P5488-MAR1!$B$13)/MAR1!$D$13,(P5488-MAR1!$C$13)/MAR1!$E$13)</f>
        <v/>
      </c>
    </row>
    <row r="5489">
      <c r="A5489" s="5" t="n">
        <v>5488</v>
      </c>
      <c r="B5489" s="5" t="n">
        <v>16</v>
      </c>
      <c r="C5489" s="5" t="n">
        <v>13</v>
      </c>
      <c r="D5489" s="5" t="n">
        <v>1</v>
      </c>
      <c r="E5489" s="5" t="n">
        <v>0</v>
      </c>
      <c r="F5489" s="5" t="n">
        <v>31.1</v>
      </c>
      <c r="G5489" s="5" t="n">
        <v>14.9</v>
      </c>
      <c r="H5489" s="5" t="n">
        <v>20.62</v>
      </c>
      <c r="I5489" s="6">
        <f>IF(E5489&gt;=Markov!$B$3,1,0)</f>
        <v/>
      </c>
      <c r="J5489" s="6">
        <f>I5488</f>
        <v/>
      </c>
      <c r="K5489" s="7">
        <f>MAR1!$B$5+MAR1!$C$5*COS(2*PI()*$C5489/365)+MAR1!$D$5*SIN(2*PI()*$C5489/365)</f>
        <v/>
      </c>
      <c r="L5489" s="7">
        <f>MAR1!$B$6+MAR1!$C$6*COS(2*PI()*$C5489/365)+MAR1!$D$6*SIN(2*PI()*$C5489/365)</f>
        <v/>
      </c>
      <c r="M5489" s="7">
        <f>MAR1!$B$7+MAR1!$C$7*COS(2*PI()*$C5489/365)+MAR1!$D$7*SIN(2*PI()*$C5489/365)</f>
        <v/>
      </c>
      <c r="N5489" s="7">
        <f>F5489-K5489</f>
        <v/>
      </c>
      <c r="O5489" s="7">
        <f>G5489-L5489</f>
        <v/>
      </c>
      <c r="P5489" s="7">
        <f>H5489-M5489</f>
        <v/>
      </c>
      <c r="Q5489" s="7">
        <f>IF($I5489=1,(N5489-MAR1!$B$11)/MAR1!$D$11,(N5489-MAR1!$C$11)/MAR1!$E$11)</f>
        <v/>
      </c>
      <c r="R5489" s="7">
        <f>IF($I5489=1,(O5489-MAR1!$B$12)/MAR1!$D$12,(O5489-MAR1!$C$12)/MAR1!$E$12)</f>
        <v/>
      </c>
      <c r="S5489" s="7">
        <f>IF($I5489=1,(P5489-MAR1!$B$13)/MAR1!$D$13,(P5489-MAR1!$C$13)/MAR1!$E$13)</f>
        <v/>
      </c>
    </row>
    <row r="5490">
      <c r="A5490" s="5" t="n">
        <v>5489</v>
      </c>
      <c r="B5490" s="5" t="n">
        <v>16</v>
      </c>
      <c r="C5490" s="5" t="n">
        <v>14</v>
      </c>
      <c r="D5490" s="5" t="n">
        <v>1</v>
      </c>
      <c r="E5490" s="5" t="n">
        <v>0</v>
      </c>
      <c r="F5490" s="5" t="n">
        <v>32.6</v>
      </c>
      <c r="G5490" s="5" t="n">
        <v>14</v>
      </c>
      <c r="H5490" s="5" t="n">
        <v>25.98</v>
      </c>
      <c r="I5490" s="6">
        <f>IF(E5490&gt;=Markov!$B$3,1,0)</f>
        <v/>
      </c>
      <c r="J5490" s="6">
        <f>I5489</f>
        <v/>
      </c>
      <c r="K5490" s="7">
        <f>MAR1!$B$5+MAR1!$C$5*COS(2*PI()*$C5490/365)+MAR1!$D$5*SIN(2*PI()*$C5490/365)</f>
        <v/>
      </c>
      <c r="L5490" s="7">
        <f>MAR1!$B$6+MAR1!$C$6*COS(2*PI()*$C5490/365)+MAR1!$D$6*SIN(2*PI()*$C5490/365)</f>
        <v/>
      </c>
      <c r="M5490" s="7">
        <f>MAR1!$B$7+MAR1!$C$7*COS(2*PI()*$C5490/365)+MAR1!$D$7*SIN(2*PI()*$C5490/365)</f>
        <v/>
      </c>
      <c r="N5490" s="7">
        <f>F5490-K5490</f>
        <v/>
      </c>
      <c r="O5490" s="7">
        <f>G5490-L5490</f>
        <v/>
      </c>
      <c r="P5490" s="7">
        <f>H5490-M5490</f>
        <v/>
      </c>
      <c r="Q5490" s="7">
        <f>IF($I5490=1,(N5490-MAR1!$B$11)/MAR1!$D$11,(N5490-MAR1!$C$11)/MAR1!$E$11)</f>
        <v/>
      </c>
      <c r="R5490" s="7">
        <f>IF($I5490=1,(O5490-MAR1!$B$12)/MAR1!$D$12,(O5490-MAR1!$C$12)/MAR1!$E$12)</f>
        <v/>
      </c>
      <c r="S5490" s="7">
        <f>IF($I5490=1,(P5490-MAR1!$B$13)/MAR1!$D$13,(P5490-MAR1!$C$13)/MAR1!$E$13)</f>
        <v/>
      </c>
    </row>
    <row r="5491">
      <c r="A5491" s="5" t="n">
        <v>5490</v>
      </c>
      <c r="B5491" s="5" t="n">
        <v>16</v>
      </c>
      <c r="C5491" s="5" t="n">
        <v>15</v>
      </c>
      <c r="D5491" s="5" t="n">
        <v>1</v>
      </c>
      <c r="E5491" s="5" t="n">
        <v>0</v>
      </c>
      <c r="F5491" s="5" t="n">
        <v>32.1</v>
      </c>
      <c r="G5491" s="5" t="n">
        <v>13.7</v>
      </c>
      <c r="H5491" s="5" t="n">
        <v>17.27</v>
      </c>
      <c r="I5491" s="6">
        <f>IF(E5491&gt;=Markov!$B$3,1,0)</f>
        <v/>
      </c>
      <c r="J5491" s="6">
        <f>I5490</f>
        <v/>
      </c>
      <c r="K5491" s="7">
        <f>MAR1!$B$5+MAR1!$C$5*COS(2*PI()*$C5491/365)+MAR1!$D$5*SIN(2*PI()*$C5491/365)</f>
        <v/>
      </c>
      <c r="L5491" s="7">
        <f>MAR1!$B$6+MAR1!$C$6*COS(2*PI()*$C5491/365)+MAR1!$D$6*SIN(2*PI()*$C5491/365)</f>
        <v/>
      </c>
      <c r="M5491" s="7">
        <f>MAR1!$B$7+MAR1!$C$7*COS(2*PI()*$C5491/365)+MAR1!$D$7*SIN(2*PI()*$C5491/365)</f>
        <v/>
      </c>
      <c r="N5491" s="7">
        <f>F5491-K5491</f>
        <v/>
      </c>
      <c r="O5491" s="7">
        <f>G5491-L5491</f>
        <v/>
      </c>
      <c r="P5491" s="7">
        <f>H5491-M5491</f>
        <v/>
      </c>
      <c r="Q5491" s="7">
        <f>IF($I5491=1,(N5491-MAR1!$B$11)/MAR1!$D$11,(N5491-MAR1!$C$11)/MAR1!$E$11)</f>
        <v/>
      </c>
      <c r="R5491" s="7">
        <f>IF($I5491=1,(O5491-MAR1!$B$12)/MAR1!$D$12,(O5491-MAR1!$C$12)/MAR1!$E$12)</f>
        <v/>
      </c>
      <c r="S5491" s="7">
        <f>IF($I5491=1,(P5491-MAR1!$B$13)/MAR1!$D$13,(P5491-MAR1!$C$13)/MAR1!$E$13)</f>
        <v/>
      </c>
    </row>
    <row r="5492">
      <c r="A5492" s="5" t="n">
        <v>5491</v>
      </c>
      <c r="B5492" s="5" t="n">
        <v>16</v>
      </c>
      <c r="C5492" s="5" t="n">
        <v>16</v>
      </c>
      <c r="D5492" s="5" t="n">
        <v>1</v>
      </c>
      <c r="E5492" s="5" t="n">
        <v>0</v>
      </c>
      <c r="F5492" s="5" t="n">
        <v>34</v>
      </c>
      <c r="G5492" s="5" t="n">
        <v>15.5</v>
      </c>
      <c r="H5492" s="5" t="n">
        <v>18.94</v>
      </c>
      <c r="I5492" s="6">
        <f>IF(E5492&gt;=Markov!$B$3,1,0)</f>
        <v/>
      </c>
      <c r="J5492" s="6">
        <f>I5491</f>
        <v/>
      </c>
      <c r="K5492" s="7">
        <f>MAR1!$B$5+MAR1!$C$5*COS(2*PI()*$C5492/365)+MAR1!$D$5*SIN(2*PI()*$C5492/365)</f>
        <v/>
      </c>
      <c r="L5492" s="7">
        <f>MAR1!$B$6+MAR1!$C$6*COS(2*PI()*$C5492/365)+MAR1!$D$6*SIN(2*PI()*$C5492/365)</f>
        <v/>
      </c>
      <c r="M5492" s="7">
        <f>MAR1!$B$7+MAR1!$C$7*COS(2*PI()*$C5492/365)+MAR1!$D$7*SIN(2*PI()*$C5492/365)</f>
        <v/>
      </c>
      <c r="N5492" s="7">
        <f>F5492-K5492</f>
        <v/>
      </c>
      <c r="O5492" s="7">
        <f>G5492-L5492</f>
        <v/>
      </c>
      <c r="P5492" s="7">
        <f>H5492-M5492</f>
        <v/>
      </c>
      <c r="Q5492" s="7">
        <f>IF($I5492=1,(N5492-MAR1!$B$11)/MAR1!$D$11,(N5492-MAR1!$C$11)/MAR1!$E$11)</f>
        <v/>
      </c>
      <c r="R5492" s="7">
        <f>IF($I5492=1,(O5492-MAR1!$B$12)/MAR1!$D$12,(O5492-MAR1!$C$12)/MAR1!$E$12)</f>
        <v/>
      </c>
      <c r="S5492" s="7">
        <f>IF($I5492=1,(P5492-MAR1!$B$13)/MAR1!$D$13,(P5492-MAR1!$C$13)/MAR1!$E$13)</f>
        <v/>
      </c>
    </row>
    <row r="5493">
      <c r="A5493" s="5" t="n">
        <v>5492</v>
      </c>
      <c r="B5493" s="5" t="n">
        <v>16</v>
      </c>
      <c r="C5493" s="5" t="n">
        <v>17</v>
      </c>
      <c r="D5493" s="5" t="n">
        <v>1</v>
      </c>
      <c r="E5493" s="5" t="n">
        <v>0</v>
      </c>
      <c r="F5493" s="5" t="n">
        <v>33.9</v>
      </c>
      <c r="G5493" s="5" t="n">
        <v>15</v>
      </c>
      <c r="H5493" s="5" t="n">
        <v>17.67</v>
      </c>
      <c r="I5493" s="6">
        <f>IF(E5493&gt;=Markov!$B$3,1,0)</f>
        <v/>
      </c>
      <c r="J5493" s="6">
        <f>I5492</f>
        <v/>
      </c>
      <c r="K5493" s="7">
        <f>MAR1!$B$5+MAR1!$C$5*COS(2*PI()*$C5493/365)+MAR1!$D$5*SIN(2*PI()*$C5493/365)</f>
        <v/>
      </c>
      <c r="L5493" s="7">
        <f>MAR1!$B$6+MAR1!$C$6*COS(2*PI()*$C5493/365)+MAR1!$D$6*SIN(2*PI()*$C5493/365)</f>
        <v/>
      </c>
      <c r="M5493" s="7">
        <f>MAR1!$B$7+MAR1!$C$7*COS(2*PI()*$C5493/365)+MAR1!$D$7*SIN(2*PI()*$C5493/365)</f>
        <v/>
      </c>
      <c r="N5493" s="7">
        <f>F5493-K5493</f>
        <v/>
      </c>
      <c r="O5493" s="7">
        <f>G5493-L5493</f>
        <v/>
      </c>
      <c r="P5493" s="7">
        <f>H5493-M5493</f>
        <v/>
      </c>
      <c r="Q5493" s="7">
        <f>IF($I5493=1,(N5493-MAR1!$B$11)/MAR1!$D$11,(N5493-MAR1!$C$11)/MAR1!$E$11)</f>
        <v/>
      </c>
      <c r="R5493" s="7">
        <f>IF($I5493=1,(O5493-MAR1!$B$12)/MAR1!$D$12,(O5493-MAR1!$C$12)/MAR1!$E$12)</f>
        <v/>
      </c>
      <c r="S5493" s="7">
        <f>IF($I5493=1,(P5493-MAR1!$B$13)/MAR1!$D$13,(P5493-MAR1!$C$13)/MAR1!$E$13)</f>
        <v/>
      </c>
    </row>
    <row r="5494">
      <c r="A5494" s="5" t="n">
        <v>5493</v>
      </c>
      <c r="B5494" s="5" t="n">
        <v>16</v>
      </c>
      <c r="C5494" s="5" t="n">
        <v>18</v>
      </c>
      <c r="D5494" s="5" t="n">
        <v>1</v>
      </c>
      <c r="E5494" s="5" t="n">
        <v>0</v>
      </c>
      <c r="F5494" s="5" t="n">
        <v>30.8</v>
      </c>
      <c r="G5494" s="5" t="n">
        <v>14</v>
      </c>
      <c r="H5494" s="5" t="n">
        <v>14.86</v>
      </c>
      <c r="I5494" s="6">
        <f>IF(E5494&gt;=Markov!$B$3,1,0)</f>
        <v/>
      </c>
      <c r="J5494" s="6">
        <f>I5493</f>
        <v/>
      </c>
      <c r="K5494" s="7">
        <f>MAR1!$B$5+MAR1!$C$5*COS(2*PI()*$C5494/365)+MAR1!$D$5*SIN(2*PI()*$C5494/365)</f>
        <v/>
      </c>
      <c r="L5494" s="7">
        <f>MAR1!$B$6+MAR1!$C$6*COS(2*PI()*$C5494/365)+MAR1!$D$6*SIN(2*PI()*$C5494/365)</f>
        <v/>
      </c>
      <c r="M5494" s="7">
        <f>MAR1!$B$7+MAR1!$C$7*COS(2*PI()*$C5494/365)+MAR1!$D$7*SIN(2*PI()*$C5494/365)</f>
        <v/>
      </c>
      <c r="N5494" s="7">
        <f>F5494-K5494</f>
        <v/>
      </c>
      <c r="O5494" s="7">
        <f>G5494-L5494</f>
        <v/>
      </c>
      <c r="P5494" s="7">
        <f>H5494-M5494</f>
        <v/>
      </c>
      <c r="Q5494" s="7">
        <f>IF($I5494=1,(N5494-MAR1!$B$11)/MAR1!$D$11,(N5494-MAR1!$C$11)/MAR1!$E$11)</f>
        <v/>
      </c>
      <c r="R5494" s="7">
        <f>IF($I5494=1,(O5494-MAR1!$B$12)/MAR1!$D$12,(O5494-MAR1!$C$12)/MAR1!$E$12)</f>
        <v/>
      </c>
      <c r="S5494" s="7">
        <f>IF($I5494=1,(P5494-MAR1!$B$13)/MAR1!$D$13,(P5494-MAR1!$C$13)/MAR1!$E$13)</f>
        <v/>
      </c>
    </row>
    <row r="5495">
      <c r="A5495" s="5" t="n">
        <v>5494</v>
      </c>
      <c r="B5495" s="5" t="n">
        <v>16</v>
      </c>
      <c r="C5495" s="5" t="n">
        <v>19</v>
      </c>
      <c r="D5495" s="5" t="n">
        <v>1</v>
      </c>
      <c r="E5495" s="5" t="n">
        <v>1.9</v>
      </c>
      <c r="F5495" s="5" t="n">
        <v>27.7</v>
      </c>
      <c r="G5495" s="5" t="n">
        <v>12.6</v>
      </c>
      <c r="H5495" s="5" t="n">
        <v>12.08</v>
      </c>
      <c r="I5495" s="6">
        <f>IF(E5495&gt;=Markov!$B$3,1,0)</f>
        <v/>
      </c>
      <c r="J5495" s="6">
        <f>I5494</f>
        <v/>
      </c>
      <c r="K5495" s="7">
        <f>MAR1!$B$5+MAR1!$C$5*COS(2*PI()*$C5495/365)+MAR1!$D$5*SIN(2*PI()*$C5495/365)</f>
        <v/>
      </c>
      <c r="L5495" s="7">
        <f>MAR1!$B$6+MAR1!$C$6*COS(2*PI()*$C5495/365)+MAR1!$D$6*SIN(2*PI()*$C5495/365)</f>
        <v/>
      </c>
      <c r="M5495" s="7">
        <f>MAR1!$B$7+MAR1!$C$7*COS(2*PI()*$C5495/365)+MAR1!$D$7*SIN(2*PI()*$C5495/365)</f>
        <v/>
      </c>
      <c r="N5495" s="7">
        <f>F5495-K5495</f>
        <v/>
      </c>
      <c r="O5495" s="7">
        <f>G5495-L5495</f>
        <v/>
      </c>
      <c r="P5495" s="7">
        <f>H5495-M5495</f>
        <v/>
      </c>
      <c r="Q5495" s="7">
        <f>IF($I5495=1,(N5495-MAR1!$B$11)/MAR1!$D$11,(N5495-MAR1!$C$11)/MAR1!$E$11)</f>
        <v/>
      </c>
      <c r="R5495" s="7">
        <f>IF($I5495=1,(O5495-MAR1!$B$12)/MAR1!$D$12,(O5495-MAR1!$C$12)/MAR1!$E$12)</f>
        <v/>
      </c>
      <c r="S5495" s="7">
        <f>IF($I5495=1,(P5495-MAR1!$B$13)/MAR1!$D$13,(P5495-MAR1!$C$13)/MAR1!$E$13)</f>
        <v/>
      </c>
    </row>
    <row r="5496">
      <c r="A5496" s="5" t="n">
        <v>5495</v>
      </c>
      <c r="B5496" s="5" t="n">
        <v>16</v>
      </c>
      <c r="C5496" s="5" t="n">
        <v>20</v>
      </c>
      <c r="D5496" s="5" t="n">
        <v>1</v>
      </c>
      <c r="E5496" s="5" t="n">
        <v>0</v>
      </c>
      <c r="F5496" s="5" t="n">
        <v>31.2</v>
      </c>
      <c r="G5496" s="5" t="n">
        <v>14.7</v>
      </c>
      <c r="H5496" s="5" t="n">
        <v>15.1</v>
      </c>
      <c r="I5496" s="6">
        <f>IF(E5496&gt;=Markov!$B$3,1,0)</f>
        <v/>
      </c>
      <c r="J5496" s="6">
        <f>I5495</f>
        <v/>
      </c>
      <c r="K5496" s="7">
        <f>MAR1!$B$5+MAR1!$C$5*COS(2*PI()*$C5496/365)+MAR1!$D$5*SIN(2*PI()*$C5496/365)</f>
        <v/>
      </c>
      <c r="L5496" s="7">
        <f>MAR1!$B$6+MAR1!$C$6*COS(2*PI()*$C5496/365)+MAR1!$D$6*SIN(2*PI()*$C5496/365)</f>
        <v/>
      </c>
      <c r="M5496" s="7">
        <f>MAR1!$B$7+MAR1!$C$7*COS(2*PI()*$C5496/365)+MAR1!$D$7*SIN(2*PI()*$C5496/365)</f>
        <v/>
      </c>
      <c r="N5496" s="7">
        <f>F5496-K5496</f>
        <v/>
      </c>
      <c r="O5496" s="7">
        <f>G5496-L5496</f>
        <v/>
      </c>
      <c r="P5496" s="7">
        <f>H5496-M5496</f>
        <v/>
      </c>
      <c r="Q5496" s="7">
        <f>IF($I5496=1,(N5496-MAR1!$B$11)/MAR1!$D$11,(N5496-MAR1!$C$11)/MAR1!$E$11)</f>
        <v/>
      </c>
      <c r="R5496" s="7">
        <f>IF($I5496=1,(O5496-MAR1!$B$12)/MAR1!$D$12,(O5496-MAR1!$C$12)/MAR1!$E$12)</f>
        <v/>
      </c>
      <c r="S5496" s="7">
        <f>IF($I5496=1,(P5496-MAR1!$B$13)/MAR1!$D$13,(P5496-MAR1!$C$13)/MAR1!$E$13)</f>
        <v/>
      </c>
    </row>
    <row r="5497">
      <c r="A5497" s="5" t="n">
        <v>5496</v>
      </c>
      <c r="B5497" s="5" t="n">
        <v>16</v>
      </c>
      <c r="C5497" s="5" t="n">
        <v>21</v>
      </c>
      <c r="D5497" s="5" t="n">
        <v>1</v>
      </c>
      <c r="E5497" s="5" t="n">
        <v>0</v>
      </c>
      <c r="F5497" s="5" t="n">
        <v>35.5</v>
      </c>
      <c r="G5497" s="5" t="n">
        <v>16.1</v>
      </c>
      <c r="H5497" s="5" t="n">
        <v>18.25</v>
      </c>
      <c r="I5497" s="6">
        <f>IF(E5497&gt;=Markov!$B$3,1,0)</f>
        <v/>
      </c>
      <c r="J5497" s="6">
        <f>I5496</f>
        <v/>
      </c>
      <c r="K5497" s="7">
        <f>MAR1!$B$5+MAR1!$C$5*COS(2*PI()*$C5497/365)+MAR1!$D$5*SIN(2*PI()*$C5497/365)</f>
        <v/>
      </c>
      <c r="L5497" s="7">
        <f>MAR1!$B$6+MAR1!$C$6*COS(2*PI()*$C5497/365)+MAR1!$D$6*SIN(2*PI()*$C5497/365)</f>
        <v/>
      </c>
      <c r="M5497" s="7">
        <f>MAR1!$B$7+MAR1!$C$7*COS(2*PI()*$C5497/365)+MAR1!$D$7*SIN(2*PI()*$C5497/365)</f>
        <v/>
      </c>
      <c r="N5497" s="7">
        <f>F5497-K5497</f>
        <v/>
      </c>
      <c r="O5497" s="7">
        <f>G5497-L5497</f>
        <v/>
      </c>
      <c r="P5497" s="7">
        <f>H5497-M5497</f>
        <v/>
      </c>
      <c r="Q5497" s="7">
        <f>IF($I5497=1,(N5497-MAR1!$B$11)/MAR1!$D$11,(N5497-MAR1!$C$11)/MAR1!$E$11)</f>
        <v/>
      </c>
      <c r="R5497" s="7">
        <f>IF($I5497=1,(O5497-MAR1!$B$12)/MAR1!$D$12,(O5497-MAR1!$C$12)/MAR1!$E$12)</f>
        <v/>
      </c>
      <c r="S5497" s="7">
        <f>IF($I5497=1,(P5497-MAR1!$B$13)/MAR1!$D$13,(P5497-MAR1!$C$13)/MAR1!$E$13)</f>
        <v/>
      </c>
    </row>
    <row r="5498">
      <c r="A5498" s="5" t="n">
        <v>5497</v>
      </c>
      <c r="B5498" s="5" t="n">
        <v>16</v>
      </c>
      <c r="C5498" s="5" t="n">
        <v>22</v>
      </c>
      <c r="D5498" s="5" t="n">
        <v>1</v>
      </c>
      <c r="E5498" s="5" t="n">
        <v>0</v>
      </c>
      <c r="F5498" s="5" t="n">
        <v>33.3</v>
      </c>
      <c r="G5498" s="5" t="n">
        <v>14.9</v>
      </c>
      <c r="H5498" s="5" t="n">
        <v>14</v>
      </c>
      <c r="I5498" s="6">
        <f>IF(E5498&gt;=Markov!$B$3,1,0)</f>
        <v/>
      </c>
      <c r="J5498" s="6">
        <f>I5497</f>
        <v/>
      </c>
      <c r="K5498" s="7">
        <f>MAR1!$B$5+MAR1!$C$5*COS(2*PI()*$C5498/365)+MAR1!$D$5*SIN(2*PI()*$C5498/365)</f>
        <v/>
      </c>
      <c r="L5498" s="7">
        <f>MAR1!$B$6+MAR1!$C$6*COS(2*PI()*$C5498/365)+MAR1!$D$6*SIN(2*PI()*$C5498/365)</f>
        <v/>
      </c>
      <c r="M5498" s="7">
        <f>MAR1!$B$7+MAR1!$C$7*COS(2*PI()*$C5498/365)+MAR1!$D$7*SIN(2*PI()*$C5498/365)</f>
        <v/>
      </c>
      <c r="N5498" s="7">
        <f>F5498-K5498</f>
        <v/>
      </c>
      <c r="O5498" s="7">
        <f>G5498-L5498</f>
        <v/>
      </c>
      <c r="P5498" s="7">
        <f>H5498-M5498</f>
        <v/>
      </c>
      <c r="Q5498" s="7">
        <f>IF($I5498=1,(N5498-MAR1!$B$11)/MAR1!$D$11,(N5498-MAR1!$C$11)/MAR1!$E$11)</f>
        <v/>
      </c>
      <c r="R5498" s="7">
        <f>IF($I5498=1,(O5498-MAR1!$B$12)/MAR1!$D$12,(O5498-MAR1!$C$12)/MAR1!$E$12)</f>
        <v/>
      </c>
      <c r="S5498" s="7">
        <f>IF($I5498=1,(P5498-MAR1!$B$13)/MAR1!$D$13,(P5498-MAR1!$C$13)/MAR1!$E$13)</f>
        <v/>
      </c>
    </row>
    <row r="5499">
      <c r="A5499" s="5" t="n">
        <v>5498</v>
      </c>
      <c r="B5499" s="5" t="n">
        <v>16</v>
      </c>
      <c r="C5499" s="5" t="n">
        <v>23</v>
      </c>
      <c r="D5499" s="5" t="n">
        <v>1</v>
      </c>
      <c r="E5499" s="5" t="n">
        <v>0</v>
      </c>
      <c r="F5499" s="5" t="n">
        <v>32.6</v>
      </c>
      <c r="G5499" s="5" t="n">
        <v>15.1</v>
      </c>
      <c r="H5499" s="5" t="n">
        <v>16.52</v>
      </c>
      <c r="I5499" s="6">
        <f>IF(E5499&gt;=Markov!$B$3,1,0)</f>
        <v/>
      </c>
      <c r="J5499" s="6">
        <f>I5498</f>
        <v/>
      </c>
      <c r="K5499" s="7">
        <f>MAR1!$B$5+MAR1!$C$5*COS(2*PI()*$C5499/365)+MAR1!$D$5*SIN(2*PI()*$C5499/365)</f>
        <v/>
      </c>
      <c r="L5499" s="7">
        <f>MAR1!$B$6+MAR1!$C$6*COS(2*PI()*$C5499/365)+MAR1!$D$6*SIN(2*PI()*$C5499/365)</f>
        <v/>
      </c>
      <c r="M5499" s="7">
        <f>MAR1!$B$7+MAR1!$C$7*COS(2*PI()*$C5499/365)+MAR1!$D$7*SIN(2*PI()*$C5499/365)</f>
        <v/>
      </c>
      <c r="N5499" s="7">
        <f>F5499-K5499</f>
        <v/>
      </c>
      <c r="O5499" s="7">
        <f>G5499-L5499</f>
        <v/>
      </c>
      <c r="P5499" s="7">
        <f>H5499-M5499</f>
        <v/>
      </c>
      <c r="Q5499" s="7">
        <f>IF($I5499=1,(N5499-MAR1!$B$11)/MAR1!$D$11,(N5499-MAR1!$C$11)/MAR1!$E$11)</f>
        <v/>
      </c>
      <c r="R5499" s="7">
        <f>IF($I5499=1,(O5499-MAR1!$B$12)/MAR1!$D$12,(O5499-MAR1!$C$12)/MAR1!$E$12)</f>
        <v/>
      </c>
      <c r="S5499" s="7">
        <f>IF($I5499=1,(P5499-MAR1!$B$13)/MAR1!$D$13,(P5499-MAR1!$C$13)/MAR1!$E$13)</f>
        <v/>
      </c>
    </row>
    <row r="5500">
      <c r="A5500" s="5" t="n">
        <v>5499</v>
      </c>
      <c r="B5500" s="5" t="n">
        <v>16</v>
      </c>
      <c r="C5500" s="5" t="n">
        <v>24</v>
      </c>
      <c r="D5500" s="5" t="n">
        <v>1</v>
      </c>
      <c r="E5500" s="5" t="n">
        <v>0</v>
      </c>
      <c r="F5500" s="5" t="n">
        <v>31</v>
      </c>
      <c r="G5500" s="5" t="n">
        <v>16.5</v>
      </c>
      <c r="H5500" s="5" t="n">
        <v>17.5</v>
      </c>
      <c r="I5500" s="6">
        <f>IF(E5500&gt;=Markov!$B$3,1,0)</f>
        <v/>
      </c>
      <c r="J5500" s="6">
        <f>I5499</f>
        <v/>
      </c>
      <c r="K5500" s="7">
        <f>MAR1!$B$5+MAR1!$C$5*COS(2*PI()*$C5500/365)+MAR1!$D$5*SIN(2*PI()*$C5500/365)</f>
        <v/>
      </c>
      <c r="L5500" s="7">
        <f>MAR1!$B$6+MAR1!$C$6*COS(2*PI()*$C5500/365)+MAR1!$D$6*SIN(2*PI()*$C5500/365)</f>
        <v/>
      </c>
      <c r="M5500" s="7">
        <f>MAR1!$B$7+MAR1!$C$7*COS(2*PI()*$C5500/365)+MAR1!$D$7*SIN(2*PI()*$C5500/365)</f>
        <v/>
      </c>
      <c r="N5500" s="7">
        <f>F5500-K5500</f>
        <v/>
      </c>
      <c r="O5500" s="7">
        <f>G5500-L5500</f>
        <v/>
      </c>
      <c r="P5500" s="7">
        <f>H5500-M5500</f>
        <v/>
      </c>
      <c r="Q5500" s="7">
        <f>IF($I5500=1,(N5500-MAR1!$B$11)/MAR1!$D$11,(N5500-MAR1!$C$11)/MAR1!$E$11)</f>
        <v/>
      </c>
      <c r="R5500" s="7">
        <f>IF($I5500=1,(O5500-MAR1!$B$12)/MAR1!$D$12,(O5500-MAR1!$C$12)/MAR1!$E$12)</f>
        <v/>
      </c>
      <c r="S5500" s="7">
        <f>IF($I5500=1,(P5500-MAR1!$B$13)/MAR1!$D$13,(P5500-MAR1!$C$13)/MAR1!$E$13)</f>
        <v/>
      </c>
    </row>
    <row r="5501">
      <c r="A5501" s="5" t="n">
        <v>5500</v>
      </c>
      <c r="B5501" s="5" t="n">
        <v>16</v>
      </c>
      <c r="C5501" s="5" t="n">
        <v>25</v>
      </c>
      <c r="D5501" s="5" t="n">
        <v>1</v>
      </c>
      <c r="E5501" s="5" t="n">
        <v>0</v>
      </c>
      <c r="F5501" s="5" t="n">
        <v>32.1</v>
      </c>
      <c r="G5501" s="5" t="n">
        <v>15</v>
      </c>
      <c r="H5501" s="5" t="n">
        <v>15.26</v>
      </c>
      <c r="I5501" s="6">
        <f>IF(E5501&gt;=Markov!$B$3,1,0)</f>
        <v/>
      </c>
      <c r="J5501" s="6">
        <f>I5500</f>
        <v/>
      </c>
      <c r="K5501" s="7">
        <f>MAR1!$B$5+MAR1!$C$5*COS(2*PI()*$C5501/365)+MAR1!$D$5*SIN(2*PI()*$C5501/365)</f>
        <v/>
      </c>
      <c r="L5501" s="7">
        <f>MAR1!$B$6+MAR1!$C$6*COS(2*PI()*$C5501/365)+MAR1!$D$6*SIN(2*PI()*$C5501/365)</f>
        <v/>
      </c>
      <c r="M5501" s="7">
        <f>MAR1!$B$7+MAR1!$C$7*COS(2*PI()*$C5501/365)+MAR1!$D$7*SIN(2*PI()*$C5501/365)</f>
        <v/>
      </c>
      <c r="N5501" s="7">
        <f>F5501-K5501</f>
        <v/>
      </c>
      <c r="O5501" s="7">
        <f>G5501-L5501</f>
        <v/>
      </c>
      <c r="P5501" s="7">
        <f>H5501-M5501</f>
        <v/>
      </c>
      <c r="Q5501" s="7">
        <f>IF($I5501=1,(N5501-MAR1!$B$11)/MAR1!$D$11,(N5501-MAR1!$C$11)/MAR1!$E$11)</f>
        <v/>
      </c>
      <c r="R5501" s="7">
        <f>IF($I5501=1,(O5501-MAR1!$B$12)/MAR1!$D$12,(O5501-MAR1!$C$12)/MAR1!$E$12)</f>
        <v/>
      </c>
      <c r="S5501" s="7">
        <f>IF($I5501=1,(P5501-MAR1!$B$13)/MAR1!$D$13,(P5501-MAR1!$C$13)/MAR1!$E$13)</f>
        <v/>
      </c>
    </row>
    <row r="5502">
      <c r="A5502" s="5" t="n">
        <v>5501</v>
      </c>
      <c r="B5502" s="5" t="n">
        <v>16</v>
      </c>
      <c r="C5502" s="5" t="n">
        <v>26</v>
      </c>
      <c r="D5502" s="5" t="n">
        <v>1</v>
      </c>
      <c r="E5502" s="5" t="n">
        <v>0</v>
      </c>
      <c r="F5502" s="5" t="n">
        <v>31.9</v>
      </c>
      <c r="G5502" s="5" t="n">
        <v>16.3</v>
      </c>
      <c r="H5502" s="5" t="n">
        <v>12.03</v>
      </c>
      <c r="I5502" s="6">
        <f>IF(E5502&gt;=Markov!$B$3,1,0)</f>
        <v/>
      </c>
      <c r="J5502" s="6">
        <f>I5501</f>
        <v/>
      </c>
      <c r="K5502" s="7">
        <f>MAR1!$B$5+MAR1!$C$5*COS(2*PI()*$C5502/365)+MAR1!$D$5*SIN(2*PI()*$C5502/365)</f>
        <v/>
      </c>
      <c r="L5502" s="7">
        <f>MAR1!$B$6+MAR1!$C$6*COS(2*PI()*$C5502/365)+MAR1!$D$6*SIN(2*PI()*$C5502/365)</f>
        <v/>
      </c>
      <c r="M5502" s="7">
        <f>MAR1!$B$7+MAR1!$C$7*COS(2*PI()*$C5502/365)+MAR1!$D$7*SIN(2*PI()*$C5502/365)</f>
        <v/>
      </c>
      <c r="N5502" s="7">
        <f>F5502-K5502</f>
        <v/>
      </c>
      <c r="O5502" s="7">
        <f>G5502-L5502</f>
        <v/>
      </c>
      <c r="P5502" s="7">
        <f>H5502-M5502</f>
        <v/>
      </c>
      <c r="Q5502" s="7">
        <f>IF($I5502=1,(N5502-MAR1!$B$11)/MAR1!$D$11,(N5502-MAR1!$C$11)/MAR1!$E$11)</f>
        <v/>
      </c>
      <c r="R5502" s="7">
        <f>IF($I5502=1,(O5502-MAR1!$B$12)/MAR1!$D$12,(O5502-MAR1!$C$12)/MAR1!$E$12)</f>
        <v/>
      </c>
      <c r="S5502" s="7">
        <f>IF($I5502=1,(P5502-MAR1!$B$13)/MAR1!$D$13,(P5502-MAR1!$C$13)/MAR1!$E$13)</f>
        <v/>
      </c>
    </row>
    <row r="5503">
      <c r="A5503" s="5" t="n">
        <v>5502</v>
      </c>
      <c r="B5503" s="5" t="n">
        <v>16</v>
      </c>
      <c r="C5503" s="5" t="n">
        <v>27</v>
      </c>
      <c r="D5503" s="5" t="n">
        <v>1</v>
      </c>
      <c r="E5503" s="5" t="n">
        <v>0</v>
      </c>
      <c r="F5503" s="5" t="n">
        <v>31.3</v>
      </c>
      <c r="G5503" s="5" t="n">
        <v>14.3</v>
      </c>
      <c r="H5503" s="5" t="n">
        <v>11.47</v>
      </c>
      <c r="I5503" s="6">
        <f>IF(E5503&gt;=Markov!$B$3,1,0)</f>
        <v/>
      </c>
      <c r="J5503" s="6">
        <f>I5502</f>
        <v/>
      </c>
      <c r="K5503" s="7">
        <f>MAR1!$B$5+MAR1!$C$5*COS(2*PI()*$C5503/365)+MAR1!$D$5*SIN(2*PI()*$C5503/365)</f>
        <v/>
      </c>
      <c r="L5503" s="7">
        <f>MAR1!$B$6+MAR1!$C$6*COS(2*PI()*$C5503/365)+MAR1!$D$6*SIN(2*PI()*$C5503/365)</f>
        <v/>
      </c>
      <c r="M5503" s="7">
        <f>MAR1!$B$7+MAR1!$C$7*COS(2*PI()*$C5503/365)+MAR1!$D$7*SIN(2*PI()*$C5503/365)</f>
        <v/>
      </c>
      <c r="N5503" s="7">
        <f>F5503-K5503</f>
        <v/>
      </c>
      <c r="O5503" s="7">
        <f>G5503-L5503</f>
        <v/>
      </c>
      <c r="P5503" s="7">
        <f>H5503-M5503</f>
        <v/>
      </c>
      <c r="Q5503" s="7">
        <f>IF($I5503=1,(N5503-MAR1!$B$11)/MAR1!$D$11,(N5503-MAR1!$C$11)/MAR1!$E$11)</f>
        <v/>
      </c>
      <c r="R5503" s="7">
        <f>IF($I5503=1,(O5503-MAR1!$B$12)/MAR1!$D$12,(O5503-MAR1!$C$12)/MAR1!$E$12)</f>
        <v/>
      </c>
      <c r="S5503" s="7">
        <f>IF($I5503=1,(P5503-MAR1!$B$13)/MAR1!$D$13,(P5503-MAR1!$C$13)/MAR1!$E$13)</f>
        <v/>
      </c>
    </row>
    <row r="5504">
      <c r="A5504" s="5" t="n">
        <v>5503</v>
      </c>
      <c r="B5504" s="5" t="n">
        <v>16</v>
      </c>
      <c r="C5504" s="5" t="n">
        <v>28</v>
      </c>
      <c r="D5504" s="5" t="n">
        <v>1</v>
      </c>
      <c r="E5504" s="5" t="n">
        <v>0</v>
      </c>
      <c r="F5504" s="5" t="n">
        <v>31.3</v>
      </c>
      <c r="G5504" s="5" t="n">
        <v>14.2</v>
      </c>
      <c r="H5504" s="5" t="n">
        <v>19.13</v>
      </c>
      <c r="I5504" s="6">
        <f>IF(E5504&gt;=Markov!$B$3,1,0)</f>
        <v/>
      </c>
      <c r="J5504" s="6">
        <f>I5503</f>
        <v/>
      </c>
      <c r="K5504" s="7">
        <f>MAR1!$B$5+MAR1!$C$5*COS(2*PI()*$C5504/365)+MAR1!$D$5*SIN(2*PI()*$C5504/365)</f>
        <v/>
      </c>
      <c r="L5504" s="7">
        <f>MAR1!$B$6+MAR1!$C$6*COS(2*PI()*$C5504/365)+MAR1!$D$6*SIN(2*PI()*$C5504/365)</f>
        <v/>
      </c>
      <c r="M5504" s="7">
        <f>MAR1!$B$7+MAR1!$C$7*COS(2*PI()*$C5504/365)+MAR1!$D$7*SIN(2*PI()*$C5504/365)</f>
        <v/>
      </c>
      <c r="N5504" s="7">
        <f>F5504-K5504</f>
        <v/>
      </c>
      <c r="O5504" s="7">
        <f>G5504-L5504</f>
        <v/>
      </c>
      <c r="P5504" s="7">
        <f>H5504-M5504</f>
        <v/>
      </c>
      <c r="Q5504" s="7">
        <f>IF($I5504=1,(N5504-MAR1!$B$11)/MAR1!$D$11,(N5504-MAR1!$C$11)/MAR1!$E$11)</f>
        <v/>
      </c>
      <c r="R5504" s="7">
        <f>IF($I5504=1,(O5504-MAR1!$B$12)/MAR1!$D$12,(O5504-MAR1!$C$12)/MAR1!$E$12)</f>
        <v/>
      </c>
      <c r="S5504" s="7">
        <f>IF($I5504=1,(P5504-MAR1!$B$13)/MAR1!$D$13,(P5504-MAR1!$C$13)/MAR1!$E$13)</f>
        <v/>
      </c>
    </row>
    <row r="5505">
      <c r="A5505" s="5" t="n">
        <v>5504</v>
      </c>
      <c r="B5505" s="5" t="n">
        <v>16</v>
      </c>
      <c r="C5505" s="5" t="n">
        <v>29</v>
      </c>
      <c r="D5505" s="5" t="n">
        <v>1</v>
      </c>
      <c r="E5505" s="5" t="n">
        <v>0</v>
      </c>
      <c r="F5505" s="5" t="n">
        <v>33</v>
      </c>
      <c r="G5505" s="5" t="n">
        <v>15.7</v>
      </c>
      <c r="H5505" s="5" t="n">
        <v>22.99</v>
      </c>
      <c r="I5505" s="6">
        <f>IF(E5505&gt;=Markov!$B$3,1,0)</f>
        <v/>
      </c>
      <c r="J5505" s="6">
        <f>I5504</f>
        <v/>
      </c>
      <c r="K5505" s="7">
        <f>MAR1!$B$5+MAR1!$C$5*COS(2*PI()*$C5505/365)+MAR1!$D$5*SIN(2*PI()*$C5505/365)</f>
        <v/>
      </c>
      <c r="L5505" s="7">
        <f>MAR1!$B$6+MAR1!$C$6*COS(2*PI()*$C5505/365)+MAR1!$D$6*SIN(2*PI()*$C5505/365)</f>
        <v/>
      </c>
      <c r="M5505" s="7">
        <f>MAR1!$B$7+MAR1!$C$7*COS(2*PI()*$C5505/365)+MAR1!$D$7*SIN(2*PI()*$C5505/365)</f>
        <v/>
      </c>
      <c r="N5505" s="7">
        <f>F5505-K5505</f>
        <v/>
      </c>
      <c r="O5505" s="7">
        <f>G5505-L5505</f>
        <v/>
      </c>
      <c r="P5505" s="7">
        <f>H5505-M5505</f>
        <v/>
      </c>
      <c r="Q5505" s="7">
        <f>IF($I5505=1,(N5505-MAR1!$B$11)/MAR1!$D$11,(N5505-MAR1!$C$11)/MAR1!$E$11)</f>
        <v/>
      </c>
      <c r="R5505" s="7">
        <f>IF($I5505=1,(O5505-MAR1!$B$12)/MAR1!$D$12,(O5505-MAR1!$C$12)/MAR1!$E$12)</f>
        <v/>
      </c>
      <c r="S5505" s="7">
        <f>IF($I5505=1,(P5505-MAR1!$B$13)/MAR1!$D$13,(P5505-MAR1!$C$13)/MAR1!$E$13)</f>
        <v/>
      </c>
    </row>
    <row r="5506">
      <c r="A5506" s="5" t="n">
        <v>5505</v>
      </c>
      <c r="B5506" s="5" t="n">
        <v>16</v>
      </c>
      <c r="C5506" s="5" t="n">
        <v>30</v>
      </c>
      <c r="D5506" s="5" t="n">
        <v>1</v>
      </c>
      <c r="E5506" s="5" t="n">
        <v>0</v>
      </c>
      <c r="F5506" s="5" t="n">
        <v>29.7</v>
      </c>
      <c r="G5506" s="5" t="n">
        <v>14.8</v>
      </c>
      <c r="H5506" s="5" t="n">
        <v>16.94</v>
      </c>
      <c r="I5506" s="6">
        <f>IF(E5506&gt;=Markov!$B$3,1,0)</f>
        <v/>
      </c>
      <c r="J5506" s="6">
        <f>I5505</f>
        <v/>
      </c>
      <c r="K5506" s="7">
        <f>MAR1!$B$5+MAR1!$C$5*COS(2*PI()*$C5506/365)+MAR1!$D$5*SIN(2*PI()*$C5506/365)</f>
        <v/>
      </c>
      <c r="L5506" s="7">
        <f>MAR1!$B$6+MAR1!$C$6*COS(2*PI()*$C5506/365)+MAR1!$D$6*SIN(2*PI()*$C5506/365)</f>
        <v/>
      </c>
      <c r="M5506" s="7">
        <f>MAR1!$B$7+MAR1!$C$7*COS(2*PI()*$C5506/365)+MAR1!$D$7*SIN(2*PI()*$C5506/365)</f>
        <v/>
      </c>
      <c r="N5506" s="7">
        <f>F5506-K5506</f>
        <v/>
      </c>
      <c r="O5506" s="7">
        <f>G5506-L5506</f>
        <v/>
      </c>
      <c r="P5506" s="7">
        <f>H5506-M5506</f>
        <v/>
      </c>
      <c r="Q5506" s="7">
        <f>IF($I5506=1,(N5506-MAR1!$B$11)/MAR1!$D$11,(N5506-MAR1!$C$11)/MAR1!$E$11)</f>
        <v/>
      </c>
      <c r="R5506" s="7">
        <f>IF($I5506=1,(O5506-MAR1!$B$12)/MAR1!$D$12,(O5506-MAR1!$C$12)/MAR1!$E$12)</f>
        <v/>
      </c>
      <c r="S5506" s="7">
        <f>IF($I5506=1,(P5506-MAR1!$B$13)/MAR1!$D$13,(P5506-MAR1!$C$13)/MAR1!$E$13)</f>
        <v/>
      </c>
    </row>
    <row r="5507">
      <c r="A5507" s="5" t="n">
        <v>5506</v>
      </c>
      <c r="B5507" s="5" t="n">
        <v>16</v>
      </c>
      <c r="C5507" s="5" t="n">
        <v>31</v>
      </c>
      <c r="D5507" s="5" t="n">
        <v>1</v>
      </c>
      <c r="E5507" s="5" t="n">
        <v>0</v>
      </c>
      <c r="F5507" s="5" t="n">
        <v>33.3</v>
      </c>
      <c r="G5507" s="5" t="n">
        <v>15.5</v>
      </c>
      <c r="H5507" s="5" t="n">
        <v>20.5</v>
      </c>
      <c r="I5507" s="6">
        <f>IF(E5507&gt;=Markov!$B$3,1,0)</f>
        <v/>
      </c>
      <c r="J5507" s="6">
        <f>I5506</f>
        <v/>
      </c>
      <c r="K5507" s="7">
        <f>MAR1!$B$5+MAR1!$C$5*COS(2*PI()*$C5507/365)+MAR1!$D$5*SIN(2*PI()*$C5507/365)</f>
        <v/>
      </c>
      <c r="L5507" s="7">
        <f>MAR1!$B$6+MAR1!$C$6*COS(2*PI()*$C5507/365)+MAR1!$D$6*SIN(2*PI()*$C5507/365)</f>
        <v/>
      </c>
      <c r="M5507" s="7">
        <f>MAR1!$B$7+MAR1!$C$7*COS(2*PI()*$C5507/365)+MAR1!$D$7*SIN(2*PI()*$C5507/365)</f>
        <v/>
      </c>
      <c r="N5507" s="7">
        <f>F5507-K5507</f>
        <v/>
      </c>
      <c r="O5507" s="7">
        <f>G5507-L5507</f>
        <v/>
      </c>
      <c r="P5507" s="7">
        <f>H5507-M5507</f>
        <v/>
      </c>
      <c r="Q5507" s="7">
        <f>IF($I5507=1,(N5507-MAR1!$B$11)/MAR1!$D$11,(N5507-MAR1!$C$11)/MAR1!$E$11)</f>
        <v/>
      </c>
      <c r="R5507" s="7">
        <f>IF($I5507=1,(O5507-MAR1!$B$12)/MAR1!$D$12,(O5507-MAR1!$C$12)/MAR1!$E$12)</f>
        <v/>
      </c>
      <c r="S5507" s="7">
        <f>IF($I5507=1,(P5507-MAR1!$B$13)/MAR1!$D$13,(P5507-MAR1!$C$13)/MAR1!$E$13)</f>
        <v/>
      </c>
    </row>
    <row r="5508">
      <c r="A5508" s="5" t="n">
        <v>5507</v>
      </c>
      <c r="B5508" s="5" t="n">
        <v>16</v>
      </c>
      <c r="C5508" s="5" t="n">
        <v>32</v>
      </c>
      <c r="D5508" s="5" t="n">
        <v>2</v>
      </c>
      <c r="E5508" s="5" t="n">
        <v>0</v>
      </c>
      <c r="F5508" s="5" t="n">
        <v>30.9</v>
      </c>
      <c r="G5508" s="5" t="n">
        <v>14.8</v>
      </c>
      <c r="H5508" s="5" t="n">
        <v>17.81</v>
      </c>
      <c r="I5508" s="6">
        <f>IF(E5508&gt;=Markov!$B$3,1,0)</f>
        <v/>
      </c>
      <c r="J5508" s="6">
        <f>I5507</f>
        <v/>
      </c>
      <c r="K5508" s="7">
        <f>MAR1!$B$5+MAR1!$C$5*COS(2*PI()*$C5508/365)+MAR1!$D$5*SIN(2*PI()*$C5508/365)</f>
        <v/>
      </c>
      <c r="L5508" s="7">
        <f>MAR1!$B$6+MAR1!$C$6*COS(2*PI()*$C5508/365)+MAR1!$D$6*SIN(2*PI()*$C5508/365)</f>
        <v/>
      </c>
      <c r="M5508" s="7">
        <f>MAR1!$B$7+MAR1!$C$7*COS(2*PI()*$C5508/365)+MAR1!$D$7*SIN(2*PI()*$C5508/365)</f>
        <v/>
      </c>
      <c r="N5508" s="7">
        <f>F5508-K5508</f>
        <v/>
      </c>
      <c r="O5508" s="7">
        <f>G5508-L5508</f>
        <v/>
      </c>
      <c r="P5508" s="7">
        <f>H5508-M5508</f>
        <v/>
      </c>
      <c r="Q5508" s="7">
        <f>IF($I5508=1,(N5508-MAR1!$B$11)/MAR1!$D$11,(N5508-MAR1!$C$11)/MAR1!$E$11)</f>
        <v/>
      </c>
      <c r="R5508" s="7">
        <f>IF($I5508=1,(O5508-MAR1!$B$12)/MAR1!$D$12,(O5508-MAR1!$C$12)/MAR1!$E$12)</f>
        <v/>
      </c>
      <c r="S5508" s="7">
        <f>IF($I5508=1,(P5508-MAR1!$B$13)/MAR1!$D$13,(P5508-MAR1!$C$13)/MAR1!$E$13)</f>
        <v/>
      </c>
    </row>
    <row r="5509">
      <c r="A5509" s="5" t="n">
        <v>5508</v>
      </c>
      <c r="B5509" s="5" t="n">
        <v>16</v>
      </c>
      <c r="C5509" s="5" t="n">
        <v>33</v>
      </c>
      <c r="D5509" s="5" t="n">
        <v>2</v>
      </c>
      <c r="E5509" s="5" t="n">
        <v>0</v>
      </c>
      <c r="F5509" s="5" t="n">
        <v>30</v>
      </c>
      <c r="G5509" s="5" t="n">
        <v>13.9</v>
      </c>
      <c r="H5509" s="5" t="n">
        <v>19.06</v>
      </c>
      <c r="I5509" s="6">
        <f>IF(E5509&gt;=Markov!$B$3,1,0)</f>
        <v/>
      </c>
      <c r="J5509" s="6">
        <f>I5508</f>
        <v/>
      </c>
      <c r="K5509" s="7">
        <f>MAR1!$B$5+MAR1!$C$5*COS(2*PI()*$C5509/365)+MAR1!$D$5*SIN(2*PI()*$C5509/365)</f>
        <v/>
      </c>
      <c r="L5509" s="7">
        <f>MAR1!$B$6+MAR1!$C$6*COS(2*PI()*$C5509/365)+MAR1!$D$6*SIN(2*PI()*$C5509/365)</f>
        <v/>
      </c>
      <c r="M5509" s="7">
        <f>MAR1!$B$7+MAR1!$C$7*COS(2*PI()*$C5509/365)+MAR1!$D$7*SIN(2*PI()*$C5509/365)</f>
        <v/>
      </c>
      <c r="N5509" s="7">
        <f>F5509-K5509</f>
        <v/>
      </c>
      <c r="O5509" s="7">
        <f>G5509-L5509</f>
        <v/>
      </c>
      <c r="P5509" s="7">
        <f>H5509-M5509</f>
        <v/>
      </c>
      <c r="Q5509" s="7">
        <f>IF($I5509=1,(N5509-MAR1!$B$11)/MAR1!$D$11,(N5509-MAR1!$C$11)/MAR1!$E$11)</f>
        <v/>
      </c>
      <c r="R5509" s="7">
        <f>IF($I5509=1,(O5509-MAR1!$B$12)/MAR1!$D$12,(O5509-MAR1!$C$12)/MAR1!$E$12)</f>
        <v/>
      </c>
      <c r="S5509" s="7">
        <f>IF($I5509=1,(P5509-MAR1!$B$13)/MAR1!$D$13,(P5509-MAR1!$C$13)/MAR1!$E$13)</f>
        <v/>
      </c>
    </row>
    <row r="5510">
      <c r="A5510" s="5" t="n">
        <v>5509</v>
      </c>
      <c r="B5510" s="5" t="n">
        <v>16</v>
      </c>
      <c r="C5510" s="5" t="n">
        <v>34</v>
      </c>
      <c r="D5510" s="5" t="n">
        <v>2</v>
      </c>
      <c r="E5510" s="5" t="n">
        <v>0</v>
      </c>
      <c r="F5510" s="5" t="n">
        <v>29.4</v>
      </c>
      <c r="G5510" s="5" t="n">
        <v>14.8</v>
      </c>
      <c r="H5510" s="5" t="n">
        <v>20.21</v>
      </c>
      <c r="I5510" s="6">
        <f>IF(E5510&gt;=Markov!$B$3,1,0)</f>
        <v/>
      </c>
      <c r="J5510" s="6">
        <f>I5509</f>
        <v/>
      </c>
      <c r="K5510" s="7">
        <f>MAR1!$B$5+MAR1!$C$5*COS(2*PI()*$C5510/365)+MAR1!$D$5*SIN(2*PI()*$C5510/365)</f>
        <v/>
      </c>
      <c r="L5510" s="7">
        <f>MAR1!$B$6+MAR1!$C$6*COS(2*PI()*$C5510/365)+MAR1!$D$6*SIN(2*PI()*$C5510/365)</f>
        <v/>
      </c>
      <c r="M5510" s="7">
        <f>MAR1!$B$7+MAR1!$C$7*COS(2*PI()*$C5510/365)+MAR1!$D$7*SIN(2*PI()*$C5510/365)</f>
        <v/>
      </c>
      <c r="N5510" s="7">
        <f>F5510-K5510</f>
        <v/>
      </c>
      <c r="O5510" s="7">
        <f>G5510-L5510</f>
        <v/>
      </c>
      <c r="P5510" s="7">
        <f>H5510-M5510</f>
        <v/>
      </c>
      <c r="Q5510" s="7">
        <f>IF($I5510=1,(N5510-MAR1!$B$11)/MAR1!$D$11,(N5510-MAR1!$C$11)/MAR1!$E$11)</f>
        <v/>
      </c>
      <c r="R5510" s="7">
        <f>IF($I5510=1,(O5510-MAR1!$B$12)/MAR1!$D$12,(O5510-MAR1!$C$12)/MAR1!$E$12)</f>
        <v/>
      </c>
      <c r="S5510" s="7">
        <f>IF($I5510=1,(P5510-MAR1!$B$13)/MAR1!$D$13,(P5510-MAR1!$C$13)/MAR1!$E$13)</f>
        <v/>
      </c>
    </row>
    <row r="5511">
      <c r="A5511" s="5" t="n">
        <v>5510</v>
      </c>
      <c r="B5511" s="5" t="n">
        <v>16</v>
      </c>
      <c r="C5511" s="5" t="n">
        <v>35</v>
      </c>
      <c r="D5511" s="5" t="n">
        <v>2</v>
      </c>
      <c r="E5511" s="5" t="n">
        <v>0</v>
      </c>
      <c r="F5511" s="5" t="n">
        <v>29</v>
      </c>
      <c r="G5511" s="5" t="n">
        <v>13</v>
      </c>
      <c r="H5511" s="5" t="n">
        <v>20.4</v>
      </c>
      <c r="I5511" s="6">
        <f>IF(E5511&gt;=Markov!$B$3,1,0)</f>
        <v/>
      </c>
      <c r="J5511" s="6">
        <f>I5510</f>
        <v/>
      </c>
      <c r="K5511" s="7">
        <f>MAR1!$B$5+MAR1!$C$5*COS(2*PI()*$C5511/365)+MAR1!$D$5*SIN(2*PI()*$C5511/365)</f>
        <v/>
      </c>
      <c r="L5511" s="7">
        <f>MAR1!$B$6+MAR1!$C$6*COS(2*PI()*$C5511/365)+MAR1!$D$6*SIN(2*PI()*$C5511/365)</f>
        <v/>
      </c>
      <c r="M5511" s="7">
        <f>MAR1!$B$7+MAR1!$C$7*COS(2*PI()*$C5511/365)+MAR1!$D$7*SIN(2*PI()*$C5511/365)</f>
        <v/>
      </c>
      <c r="N5511" s="7">
        <f>F5511-K5511</f>
        <v/>
      </c>
      <c r="O5511" s="7">
        <f>G5511-L5511</f>
        <v/>
      </c>
      <c r="P5511" s="7">
        <f>H5511-M5511</f>
        <v/>
      </c>
      <c r="Q5511" s="7">
        <f>IF($I5511=1,(N5511-MAR1!$B$11)/MAR1!$D$11,(N5511-MAR1!$C$11)/MAR1!$E$11)</f>
        <v/>
      </c>
      <c r="R5511" s="7">
        <f>IF($I5511=1,(O5511-MAR1!$B$12)/MAR1!$D$12,(O5511-MAR1!$C$12)/MAR1!$E$12)</f>
        <v/>
      </c>
      <c r="S5511" s="7">
        <f>IF($I5511=1,(P5511-MAR1!$B$13)/MAR1!$D$13,(P5511-MAR1!$C$13)/MAR1!$E$13)</f>
        <v/>
      </c>
    </row>
    <row r="5512">
      <c r="A5512" s="5" t="n">
        <v>5511</v>
      </c>
      <c r="B5512" s="5" t="n">
        <v>16</v>
      </c>
      <c r="C5512" s="5" t="n">
        <v>36</v>
      </c>
      <c r="D5512" s="5" t="n">
        <v>2</v>
      </c>
      <c r="E5512" s="5" t="n">
        <v>0</v>
      </c>
      <c r="F5512" s="5" t="n">
        <v>28.7</v>
      </c>
      <c r="G5512" s="5" t="n">
        <v>12.5</v>
      </c>
      <c r="H5512" s="5" t="n">
        <v>15.05</v>
      </c>
      <c r="I5512" s="6">
        <f>IF(E5512&gt;=Markov!$B$3,1,0)</f>
        <v/>
      </c>
      <c r="J5512" s="6">
        <f>I5511</f>
        <v/>
      </c>
      <c r="K5512" s="7">
        <f>MAR1!$B$5+MAR1!$C$5*COS(2*PI()*$C5512/365)+MAR1!$D$5*SIN(2*PI()*$C5512/365)</f>
        <v/>
      </c>
      <c r="L5512" s="7">
        <f>MAR1!$B$6+MAR1!$C$6*COS(2*PI()*$C5512/365)+MAR1!$D$6*SIN(2*PI()*$C5512/365)</f>
        <v/>
      </c>
      <c r="M5512" s="7">
        <f>MAR1!$B$7+MAR1!$C$7*COS(2*PI()*$C5512/365)+MAR1!$D$7*SIN(2*PI()*$C5512/365)</f>
        <v/>
      </c>
      <c r="N5512" s="7">
        <f>F5512-K5512</f>
        <v/>
      </c>
      <c r="O5512" s="7">
        <f>G5512-L5512</f>
        <v/>
      </c>
      <c r="P5512" s="7">
        <f>H5512-M5512</f>
        <v/>
      </c>
      <c r="Q5512" s="7">
        <f>IF($I5512=1,(N5512-MAR1!$B$11)/MAR1!$D$11,(N5512-MAR1!$C$11)/MAR1!$E$11)</f>
        <v/>
      </c>
      <c r="R5512" s="7">
        <f>IF($I5512=1,(O5512-MAR1!$B$12)/MAR1!$D$12,(O5512-MAR1!$C$12)/MAR1!$E$12)</f>
        <v/>
      </c>
      <c r="S5512" s="7">
        <f>IF($I5512=1,(P5512-MAR1!$B$13)/MAR1!$D$13,(P5512-MAR1!$C$13)/MAR1!$E$13)</f>
        <v/>
      </c>
    </row>
    <row r="5513">
      <c r="A5513" s="5" t="n">
        <v>5512</v>
      </c>
      <c r="B5513" s="5" t="n">
        <v>16</v>
      </c>
      <c r="C5513" s="5" t="n">
        <v>37</v>
      </c>
      <c r="D5513" s="5" t="n">
        <v>2</v>
      </c>
      <c r="E5513" s="5" t="n">
        <v>12.4</v>
      </c>
      <c r="F5513" s="5" t="n">
        <v>28.7</v>
      </c>
      <c r="G5513" s="5" t="n">
        <v>14.7</v>
      </c>
      <c r="H5513" s="5" t="n">
        <v>9.24</v>
      </c>
      <c r="I5513" s="6">
        <f>IF(E5513&gt;=Markov!$B$3,1,0)</f>
        <v/>
      </c>
      <c r="J5513" s="6">
        <f>I5512</f>
        <v/>
      </c>
      <c r="K5513" s="7">
        <f>MAR1!$B$5+MAR1!$C$5*COS(2*PI()*$C5513/365)+MAR1!$D$5*SIN(2*PI()*$C5513/365)</f>
        <v/>
      </c>
      <c r="L5513" s="7">
        <f>MAR1!$B$6+MAR1!$C$6*COS(2*PI()*$C5513/365)+MAR1!$D$6*SIN(2*PI()*$C5513/365)</f>
        <v/>
      </c>
      <c r="M5513" s="7">
        <f>MAR1!$B$7+MAR1!$C$7*COS(2*PI()*$C5513/365)+MAR1!$D$7*SIN(2*PI()*$C5513/365)</f>
        <v/>
      </c>
      <c r="N5513" s="7">
        <f>F5513-K5513</f>
        <v/>
      </c>
      <c r="O5513" s="7">
        <f>G5513-L5513</f>
        <v/>
      </c>
      <c r="P5513" s="7">
        <f>H5513-M5513</f>
        <v/>
      </c>
      <c r="Q5513" s="7">
        <f>IF($I5513=1,(N5513-MAR1!$B$11)/MAR1!$D$11,(N5513-MAR1!$C$11)/MAR1!$E$11)</f>
        <v/>
      </c>
      <c r="R5513" s="7">
        <f>IF($I5513=1,(O5513-MAR1!$B$12)/MAR1!$D$12,(O5513-MAR1!$C$12)/MAR1!$E$12)</f>
        <v/>
      </c>
      <c r="S5513" s="7">
        <f>IF($I5513=1,(P5513-MAR1!$B$13)/MAR1!$D$13,(P5513-MAR1!$C$13)/MAR1!$E$13)</f>
        <v/>
      </c>
    </row>
    <row r="5514">
      <c r="A5514" s="5" t="n">
        <v>5513</v>
      </c>
      <c r="B5514" s="5" t="n">
        <v>16</v>
      </c>
      <c r="C5514" s="5" t="n">
        <v>38</v>
      </c>
      <c r="D5514" s="5" t="n">
        <v>2</v>
      </c>
      <c r="E5514" s="5" t="n">
        <v>0</v>
      </c>
      <c r="F5514" s="5" t="n">
        <v>31.9</v>
      </c>
      <c r="G5514" s="5" t="n">
        <v>14.3</v>
      </c>
      <c r="H5514" s="5" t="n">
        <v>21.24</v>
      </c>
      <c r="I5514" s="6">
        <f>IF(E5514&gt;=Markov!$B$3,1,0)</f>
        <v/>
      </c>
      <c r="J5514" s="6">
        <f>I5513</f>
        <v/>
      </c>
      <c r="K5514" s="7">
        <f>MAR1!$B$5+MAR1!$C$5*COS(2*PI()*$C5514/365)+MAR1!$D$5*SIN(2*PI()*$C5514/365)</f>
        <v/>
      </c>
      <c r="L5514" s="7">
        <f>MAR1!$B$6+MAR1!$C$6*COS(2*PI()*$C5514/365)+MAR1!$D$6*SIN(2*PI()*$C5514/365)</f>
        <v/>
      </c>
      <c r="M5514" s="7">
        <f>MAR1!$B$7+MAR1!$C$7*COS(2*PI()*$C5514/365)+MAR1!$D$7*SIN(2*PI()*$C5514/365)</f>
        <v/>
      </c>
      <c r="N5514" s="7">
        <f>F5514-K5514</f>
        <v/>
      </c>
      <c r="O5514" s="7">
        <f>G5514-L5514</f>
        <v/>
      </c>
      <c r="P5514" s="7">
        <f>H5514-M5514</f>
        <v/>
      </c>
      <c r="Q5514" s="7">
        <f>IF($I5514=1,(N5514-MAR1!$B$11)/MAR1!$D$11,(N5514-MAR1!$C$11)/MAR1!$E$11)</f>
        <v/>
      </c>
      <c r="R5514" s="7">
        <f>IF($I5514=1,(O5514-MAR1!$B$12)/MAR1!$D$12,(O5514-MAR1!$C$12)/MAR1!$E$12)</f>
        <v/>
      </c>
      <c r="S5514" s="7">
        <f>IF($I5514=1,(P5514-MAR1!$B$13)/MAR1!$D$13,(P5514-MAR1!$C$13)/MAR1!$E$13)</f>
        <v/>
      </c>
    </row>
    <row r="5515">
      <c r="A5515" s="5" t="n">
        <v>5514</v>
      </c>
      <c r="B5515" s="5" t="n">
        <v>16</v>
      </c>
      <c r="C5515" s="5" t="n">
        <v>39</v>
      </c>
      <c r="D5515" s="5" t="n">
        <v>2</v>
      </c>
      <c r="E5515" s="5" t="n">
        <v>0</v>
      </c>
      <c r="F5515" s="5" t="n">
        <v>34.5</v>
      </c>
      <c r="G5515" s="5" t="n">
        <v>18</v>
      </c>
      <c r="H5515" s="5" t="n">
        <v>18.75</v>
      </c>
      <c r="I5515" s="6">
        <f>IF(E5515&gt;=Markov!$B$3,1,0)</f>
        <v/>
      </c>
      <c r="J5515" s="6">
        <f>I5514</f>
        <v/>
      </c>
      <c r="K5515" s="7">
        <f>MAR1!$B$5+MAR1!$C$5*COS(2*PI()*$C5515/365)+MAR1!$D$5*SIN(2*PI()*$C5515/365)</f>
        <v/>
      </c>
      <c r="L5515" s="7">
        <f>MAR1!$B$6+MAR1!$C$6*COS(2*PI()*$C5515/365)+MAR1!$D$6*SIN(2*PI()*$C5515/365)</f>
        <v/>
      </c>
      <c r="M5515" s="7">
        <f>MAR1!$B$7+MAR1!$C$7*COS(2*PI()*$C5515/365)+MAR1!$D$7*SIN(2*PI()*$C5515/365)</f>
        <v/>
      </c>
      <c r="N5515" s="7">
        <f>F5515-K5515</f>
        <v/>
      </c>
      <c r="O5515" s="7">
        <f>G5515-L5515</f>
        <v/>
      </c>
      <c r="P5515" s="7">
        <f>H5515-M5515</f>
        <v/>
      </c>
      <c r="Q5515" s="7">
        <f>IF($I5515=1,(N5515-MAR1!$B$11)/MAR1!$D$11,(N5515-MAR1!$C$11)/MAR1!$E$11)</f>
        <v/>
      </c>
      <c r="R5515" s="7">
        <f>IF($I5515=1,(O5515-MAR1!$B$12)/MAR1!$D$12,(O5515-MAR1!$C$12)/MAR1!$E$12)</f>
        <v/>
      </c>
      <c r="S5515" s="7">
        <f>IF($I5515=1,(P5515-MAR1!$B$13)/MAR1!$D$13,(P5515-MAR1!$C$13)/MAR1!$E$13)</f>
        <v/>
      </c>
    </row>
    <row r="5516">
      <c r="A5516" s="5" t="n">
        <v>5515</v>
      </c>
      <c r="B5516" s="5" t="n">
        <v>16</v>
      </c>
      <c r="C5516" s="5" t="n">
        <v>40</v>
      </c>
      <c r="D5516" s="5" t="n">
        <v>2</v>
      </c>
      <c r="E5516" s="5" t="n">
        <v>0</v>
      </c>
      <c r="F5516" s="5" t="n">
        <v>37.5</v>
      </c>
      <c r="G5516" s="5" t="n">
        <v>16.2</v>
      </c>
      <c r="H5516" s="5" t="n">
        <v>23.01</v>
      </c>
      <c r="I5516" s="6">
        <f>IF(E5516&gt;=Markov!$B$3,1,0)</f>
        <v/>
      </c>
      <c r="J5516" s="6">
        <f>I5515</f>
        <v/>
      </c>
      <c r="K5516" s="7">
        <f>MAR1!$B$5+MAR1!$C$5*COS(2*PI()*$C5516/365)+MAR1!$D$5*SIN(2*PI()*$C5516/365)</f>
        <v/>
      </c>
      <c r="L5516" s="7">
        <f>MAR1!$B$6+MAR1!$C$6*COS(2*PI()*$C5516/365)+MAR1!$D$6*SIN(2*PI()*$C5516/365)</f>
        <v/>
      </c>
      <c r="M5516" s="7">
        <f>MAR1!$B$7+MAR1!$C$7*COS(2*PI()*$C5516/365)+MAR1!$D$7*SIN(2*PI()*$C5516/365)</f>
        <v/>
      </c>
      <c r="N5516" s="7">
        <f>F5516-K5516</f>
        <v/>
      </c>
      <c r="O5516" s="7">
        <f>G5516-L5516</f>
        <v/>
      </c>
      <c r="P5516" s="7">
        <f>H5516-M5516</f>
        <v/>
      </c>
      <c r="Q5516" s="7">
        <f>IF($I5516=1,(N5516-MAR1!$B$11)/MAR1!$D$11,(N5516-MAR1!$C$11)/MAR1!$E$11)</f>
        <v/>
      </c>
      <c r="R5516" s="7">
        <f>IF($I5516=1,(O5516-MAR1!$B$12)/MAR1!$D$12,(O5516-MAR1!$C$12)/MAR1!$E$12)</f>
        <v/>
      </c>
      <c r="S5516" s="7">
        <f>IF($I5516=1,(P5516-MAR1!$B$13)/MAR1!$D$13,(P5516-MAR1!$C$13)/MAR1!$E$13)</f>
        <v/>
      </c>
    </row>
    <row r="5517">
      <c r="A5517" s="5" t="n">
        <v>5516</v>
      </c>
      <c r="B5517" s="5" t="n">
        <v>16</v>
      </c>
      <c r="C5517" s="5" t="n">
        <v>41</v>
      </c>
      <c r="D5517" s="5" t="n">
        <v>2</v>
      </c>
      <c r="E5517" s="5" t="n">
        <v>0</v>
      </c>
      <c r="F5517" s="5" t="n">
        <v>37.9</v>
      </c>
      <c r="G5517" s="5" t="n">
        <v>19.8</v>
      </c>
      <c r="H5517" s="5" t="n">
        <v>21.48</v>
      </c>
      <c r="I5517" s="6">
        <f>IF(E5517&gt;=Markov!$B$3,1,0)</f>
        <v/>
      </c>
      <c r="J5517" s="6">
        <f>I5516</f>
        <v/>
      </c>
      <c r="K5517" s="7">
        <f>MAR1!$B$5+MAR1!$C$5*COS(2*PI()*$C5517/365)+MAR1!$D$5*SIN(2*PI()*$C5517/365)</f>
        <v/>
      </c>
      <c r="L5517" s="7">
        <f>MAR1!$B$6+MAR1!$C$6*COS(2*PI()*$C5517/365)+MAR1!$D$6*SIN(2*PI()*$C5517/365)</f>
        <v/>
      </c>
      <c r="M5517" s="7">
        <f>MAR1!$B$7+MAR1!$C$7*COS(2*PI()*$C5517/365)+MAR1!$D$7*SIN(2*PI()*$C5517/365)</f>
        <v/>
      </c>
      <c r="N5517" s="7">
        <f>F5517-K5517</f>
        <v/>
      </c>
      <c r="O5517" s="7">
        <f>G5517-L5517</f>
        <v/>
      </c>
      <c r="P5517" s="7">
        <f>H5517-M5517</f>
        <v/>
      </c>
      <c r="Q5517" s="7">
        <f>IF($I5517=1,(N5517-MAR1!$B$11)/MAR1!$D$11,(N5517-MAR1!$C$11)/MAR1!$E$11)</f>
        <v/>
      </c>
      <c r="R5517" s="7">
        <f>IF($I5517=1,(O5517-MAR1!$B$12)/MAR1!$D$12,(O5517-MAR1!$C$12)/MAR1!$E$12)</f>
        <v/>
      </c>
      <c r="S5517" s="7">
        <f>IF($I5517=1,(P5517-MAR1!$B$13)/MAR1!$D$13,(P5517-MAR1!$C$13)/MAR1!$E$13)</f>
        <v/>
      </c>
    </row>
    <row r="5518">
      <c r="A5518" s="5" t="n">
        <v>5517</v>
      </c>
      <c r="B5518" s="5" t="n">
        <v>16</v>
      </c>
      <c r="C5518" s="5" t="n">
        <v>42</v>
      </c>
      <c r="D5518" s="5" t="n">
        <v>2</v>
      </c>
      <c r="E5518" s="5" t="n">
        <v>0</v>
      </c>
      <c r="F5518" s="5" t="n">
        <v>37.1</v>
      </c>
      <c r="G5518" s="5" t="n">
        <v>18.9</v>
      </c>
      <c r="H5518" s="5" t="n">
        <v>17.1</v>
      </c>
      <c r="I5518" s="6">
        <f>IF(E5518&gt;=Markov!$B$3,1,0)</f>
        <v/>
      </c>
      <c r="J5518" s="6">
        <f>I5517</f>
        <v/>
      </c>
      <c r="K5518" s="7">
        <f>MAR1!$B$5+MAR1!$C$5*COS(2*PI()*$C5518/365)+MAR1!$D$5*SIN(2*PI()*$C5518/365)</f>
        <v/>
      </c>
      <c r="L5518" s="7">
        <f>MAR1!$B$6+MAR1!$C$6*COS(2*PI()*$C5518/365)+MAR1!$D$6*SIN(2*PI()*$C5518/365)</f>
        <v/>
      </c>
      <c r="M5518" s="7">
        <f>MAR1!$B$7+MAR1!$C$7*COS(2*PI()*$C5518/365)+MAR1!$D$7*SIN(2*PI()*$C5518/365)</f>
        <v/>
      </c>
      <c r="N5518" s="7">
        <f>F5518-K5518</f>
        <v/>
      </c>
      <c r="O5518" s="7">
        <f>G5518-L5518</f>
        <v/>
      </c>
      <c r="P5518" s="7">
        <f>H5518-M5518</f>
        <v/>
      </c>
      <c r="Q5518" s="7">
        <f>IF($I5518=1,(N5518-MAR1!$B$11)/MAR1!$D$11,(N5518-MAR1!$C$11)/MAR1!$E$11)</f>
        <v/>
      </c>
      <c r="R5518" s="7">
        <f>IF($I5518=1,(O5518-MAR1!$B$12)/MAR1!$D$12,(O5518-MAR1!$C$12)/MAR1!$E$12)</f>
        <v/>
      </c>
      <c r="S5518" s="7">
        <f>IF($I5518=1,(P5518-MAR1!$B$13)/MAR1!$D$13,(P5518-MAR1!$C$13)/MAR1!$E$13)</f>
        <v/>
      </c>
    </row>
    <row r="5519">
      <c r="A5519" s="5" t="n">
        <v>5518</v>
      </c>
      <c r="B5519" s="5" t="n">
        <v>16</v>
      </c>
      <c r="C5519" s="5" t="n">
        <v>43</v>
      </c>
      <c r="D5519" s="5" t="n">
        <v>2</v>
      </c>
      <c r="E5519" s="5" t="n">
        <v>0</v>
      </c>
      <c r="F5519" s="5" t="n">
        <v>35.1</v>
      </c>
      <c r="G5519" s="5" t="n">
        <v>17.1</v>
      </c>
      <c r="H5519" s="5" t="n">
        <v>25.13</v>
      </c>
      <c r="I5519" s="6">
        <f>IF(E5519&gt;=Markov!$B$3,1,0)</f>
        <v/>
      </c>
      <c r="J5519" s="6">
        <f>I5518</f>
        <v/>
      </c>
      <c r="K5519" s="7">
        <f>MAR1!$B$5+MAR1!$C$5*COS(2*PI()*$C5519/365)+MAR1!$D$5*SIN(2*PI()*$C5519/365)</f>
        <v/>
      </c>
      <c r="L5519" s="7">
        <f>MAR1!$B$6+MAR1!$C$6*COS(2*PI()*$C5519/365)+MAR1!$D$6*SIN(2*PI()*$C5519/365)</f>
        <v/>
      </c>
      <c r="M5519" s="7">
        <f>MAR1!$B$7+MAR1!$C$7*COS(2*PI()*$C5519/365)+MAR1!$D$7*SIN(2*PI()*$C5519/365)</f>
        <v/>
      </c>
      <c r="N5519" s="7">
        <f>F5519-K5519</f>
        <v/>
      </c>
      <c r="O5519" s="7">
        <f>G5519-L5519</f>
        <v/>
      </c>
      <c r="P5519" s="7">
        <f>H5519-M5519</f>
        <v/>
      </c>
      <c r="Q5519" s="7">
        <f>IF($I5519=1,(N5519-MAR1!$B$11)/MAR1!$D$11,(N5519-MAR1!$C$11)/MAR1!$E$11)</f>
        <v/>
      </c>
      <c r="R5519" s="7">
        <f>IF($I5519=1,(O5519-MAR1!$B$12)/MAR1!$D$12,(O5519-MAR1!$C$12)/MAR1!$E$12)</f>
        <v/>
      </c>
      <c r="S5519" s="7">
        <f>IF($I5519=1,(P5519-MAR1!$B$13)/MAR1!$D$13,(P5519-MAR1!$C$13)/MAR1!$E$13)</f>
        <v/>
      </c>
    </row>
    <row r="5520">
      <c r="A5520" s="5" t="n">
        <v>5519</v>
      </c>
      <c r="B5520" s="5" t="n">
        <v>16</v>
      </c>
      <c r="C5520" s="5" t="n">
        <v>44</v>
      </c>
      <c r="D5520" s="5" t="n">
        <v>2</v>
      </c>
      <c r="E5520" s="5" t="n">
        <v>0</v>
      </c>
      <c r="F5520" s="5" t="n">
        <v>33.8</v>
      </c>
      <c r="G5520" s="5" t="n">
        <v>17.6</v>
      </c>
      <c r="H5520" s="5" t="n">
        <v>15.68</v>
      </c>
      <c r="I5520" s="6">
        <f>IF(E5520&gt;=Markov!$B$3,1,0)</f>
        <v/>
      </c>
      <c r="J5520" s="6">
        <f>I5519</f>
        <v/>
      </c>
      <c r="K5520" s="7">
        <f>MAR1!$B$5+MAR1!$C$5*COS(2*PI()*$C5520/365)+MAR1!$D$5*SIN(2*PI()*$C5520/365)</f>
        <v/>
      </c>
      <c r="L5520" s="7">
        <f>MAR1!$B$6+MAR1!$C$6*COS(2*PI()*$C5520/365)+MAR1!$D$6*SIN(2*PI()*$C5520/365)</f>
        <v/>
      </c>
      <c r="M5520" s="7">
        <f>MAR1!$B$7+MAR1!$C$7*COS(2*PI()*$C5520/365)+MAR1!$D$7*SIN(2*PI()*$C5520/365)</f>
        <v/>
      </c>
      <c r="N5520" s="7">
        <f>F5520-K5520</f>
        <v/>
      </c>
      <c r="O5520" s="7">
        <f>G5520-L5520</f>
        <v/>
      </c>
      <c r="P5520" s="7">
        <f>H5520-M5520</f>
        <v/>
      </c>
      <c r="Q5520" s="7">
        <f>IF($I5520=1,(N5520-MAR1!$B$11)/MAR1!$D$11,(N5520-MAR1!$C$11)/MAR1!$E$11)</f>
        <v/>
      </c>
      <c r="R5520" s="7">
        <f>IF($I5520=1,(O5520-MAR1!$B$12)/MAR1!$D$12,(O5520-MAR1!$C$12)/MAR1!$E$12)</f>
        <v/>
      </c>
      <c r="S5520" s="7">
        <f>IF($I5520=1,(P5520-MAR1!$B$13)/MAR1!$D$13,(P5520-MAR1!$C$13)/MAR1!$E$13)</f>
        <v/>
      </c>
    </row>
    <row r="5521">
      <c r="A5521" s="5" t="n">
        <v>5520</v>
      </c>
      <c r="B5521" s="5" t="n">
        <v>16</v>
      </c>
      <c r="C5521" s="5" t="n">
        <v>45</v>
      </c>
      <c r="D5521" s="5" t="n">
        <v>2</v>
      </c>
      <c r="E5521" s="5" t="n">
        <v>0</v>
      </c>
      <c r="F5521" s="5" t="n">
        <v>34.1</v>
      </c>
      <c r="G5521" s="5" t="n">
        <v>16.6</v>
      </c>
      <c r="H5521" s="5" t="n">
        <v>19.58</v>
      </c>
      <c r="I5521" s="6">
        <f>IF(E5521&gt;=Markov!$B$3,1,0)</f>
        <v/>
      </c>
      <c r="J5521" s="6">
        <f>I5520</f>
        <v/>
      </c>
      <c r="K5521" s="7">
        <f>MAR1!$B$5+MAR1!$C$5*COS(2*PI()*$C5521/365)+MAR1!$D$5*SIN(2*PI()*$C5521/365)</f>
        <v/>
      </c>
      <c r="L5521" s="7">
        <f>MAR1!$B$6+MAR1!$C$6*COS(2*PI()*$C5521/365)+MAR1!$D$6*SIN(2*PI()*$C5521/365)</f>
        <v/>
      </c>
      <c r="M5521" s="7">
        <f>MAR1!$B$7+MAR1!$C$7*COS(2*PI()*$C5521/365)+MAR1!$D$7*SIN(2*PI()*$C5521/365)</f>
        <v/>
      </c>
      <c r="N5521" s="7">
        <f>F5521-K5521</f>
        <v/>
      </c>
      <c r="O5521" s="7">
        <f>G5521-L5521</f>
        <v/>
      </c>
      <c r="P5521" s="7">
        <f>H5521-M5521</f>
        <v/>
      </c>
      <c r="Q5521" s="7">
        <f>IF($I5521=1,(N5521-MAR1!$B$11)/MAR1!$D$11,(N5521-MAR1!$C$11)/MAR1!$E$11)</f>
        <v/>
      </c>
      <c r="R5521" s="7">
        <f>IF($I5521=1,(O5521-MAR1!$B$12)/MAR1!$D$12,(O5521-MAR1!$C$12)/MAR1!$E$12)</f>
        <v/>
      </c>
      <c r="S5521" s="7">
        <f>IF($I5521=1,(P5521-MAR1!$B$13)/MAR1!$D$13,(P5521-MAR1!$C$13)/MAR1!$E$13)</f>
        <v/>
      </c>
    </row>
    <row r="5522">
      <c r="A5522" s="5" t="n">
        <v>5521</v>
      </c>
      <c r="B5522" s="5" t="n">
        <v>16</v>
      </c>
      <c r="C5522" s="5" t="n">
        <v>46</v>
      </c>
      <c r="D5522" s="5" t="n">
        <v>2</v>
      </c>
      <c r="E5522" s="5" t="n">
        <v>2.7</v>
      </c>
      <c r="F5522" s="5" t="n">
        <v>28.2</v>
      </c>
      <c r="G5522" s="5" t="n">
        <v>14.8</v>
      </c>
      <c r="H5522" s="5" t="n">
        <v>15.83</v>
      </c>
      <c r="I5522" s="6">
        <f>IF(E5522&gt;=Markov!$B$3,1,0)</f>
        <v/>
      </c>
      <c r="J5522" s="6">
        <f>I5521</f>
        <v/>
      </c>
      <c r="K5522" s="7">
        <f>MAR1!$B$5+MAR1!$C$5*COS(2*PI()*$C5522/365)+MAR1!$D$5*SIN(2*PI()*$C5522/365)</f>
        <v/>
      </c>
      <c r="L5522" s="7">
        <f>MAR1!$B$6+MAR1!$C$6*COS(2*PI()*$C5522/365)+MAR1!$D$6*SIN(2*PI()*$C5522/365)</f>
        <v/>
      </c>
      <c r="M5522" s="7">
        <f>MAR1!$B$7+MAR1!$C$7*COS(2*PI()*$C5522/365)+MAR1!$D$7*SIN(2*PI()*$C5522/365)</f>
        <v/>
      </c>
      <c r="N5522" s="7">
        <f>F5522-K5522</f>
        <v/>
      </c>
      <c r="O5522" s="7">
        <f>G5522-L5522</f>
        <v/>
      </c>
      <c r="P5522" s="7">
        <f>H5522-M5522</f>
        <v/>
      </c>
      <c r="Q5522" s="7">
        <f>IF($I5522=1,(N5522-MAR1!$B$11)/MAR1!$D$11,(N5522-MAR1!$C$11)/MAR1!$E$11)</f>
        <v/>
      </c>
      <c r="R5522" s="7">
        <f>IF($I5522=1,(O5522-MAR1!$B$12)/MAR1!$D$12,(O5522-MAR1!$C$12)/MAR1!$E$12)</f>
        <v/>
      </c>
      <c r="S5522" s="7">
        <f>IF($I5522=1,(P5522-MAR1!$B$13)/MAR1!$D$13,(P5522-MAR1!$C$13)/MAR1!$E$13)</f>
        <v/>
      </c>
    </row>
    <row r="5523">
      <c r="A5523" s="5" t="n">
        <v>5522</v>
      </c>
      <c r="B5523" s="5" t="n">
        <v>16</v>
      </c>
      <c r="C5523" s="5" t="n">
        <v>47</v>
      </c>
      <c r="D5523" s="5" t="n">
        <v>2</v>
      </c>
      <c r="E5523" s="5" t="n">
        <v>0.6</v>
      </c>
      <c r="F5523" s="5" t="n">
        <v>28.7</v>
      </c>
      <c r="G5523" s="5" t="n">
        <v>15.3</v>
      </c>
      <c r="H5523" s="5" t="n">
        <v>11.21</v>
      </c>
      <c r="I5523" s="6">
        <f>IF(E5523&gt;=Markov!$B$3,1,0)</f>
        <v/>
      </c>
      <c r="J5523" s="6">
        <f>I5522</f>
        <v/>
      </c>
      <c r="K5523" s="7">
        <f>MAR1!$B$5+MAR1!$C$5*COS(2*PI()*$C5523/365)+MAR1!$D$5*SIN(2*PI()*$C5523/365)</f>
        <v/>
      </c>
      <c r="L5523" s="7">
        <f>MAR1!$B$6+MAR1!$C$6*COS(2*PI()*$C5523/365)+MAR1!$D$6*SIN(2*PI()*$C5523/365)</f>
        <v/>
      </c>
      <c r="M5523" s="7">
        <f>MAR1!$B$7+MAR1!$C$7*COS(2*PI()*$C5523/365)+MAR1!$D$7*SIN(2*PI()*$C5523/365)</f>
        <v/>
      </c>
      <c r="N5523" s="7">
        <f>F5523-K5523</f>
        <v/>
      </c>
      <c r="O5523" s="7">
        <f>G5523-L5523</f>
        <v/>
      </c>
      <c r="P5523" s="7">
        <f>H5523-M5523</f>
        <v/>
      </c>
      <c r="Q5523" s="7">
        <f>IF($I5523=1,(N5523-MAR1!$B$11)/MAR1!$D$11,(N5523-MAR1!$C$11)/MAR1!$E$11)</f>
        <v/>
      </c>
      <c r="R5523" s="7">
        <f>IF($I5523=1,(O5523-MAR1!$B$12)/MAR1!$D$12,(O5523-MAR1!$C$12)/MAR1!$E$12)</f>
        <v/>
      </c>
      <c r="S5523" s="7">
        <f>IF($I5523=1,(P5523-MAR1!$B$13)/MAR1!$D$13,(P5523-MAR1!$C$13)/MAR1!$E$13)</f>
        <v/>
      </c>
    </row>
    <row r="5524">
      <c r="A5524" s="5" t="n">
        <v>5523</v>
      </c>
      <c r="B5524" s="5" t="n">
        <v>16</v>
      </c>
      <c r="C5524" s="5" t="n">
        <v>48</v>
      </c>
      <c r="D5524" s="5" t="n">
        <v>2</v>
      </c>
      <c r="E5524" s="5" t="n">
        <v>0</v>
      </c>
      <c r="F5524" s="5" t="n">
        <v>29.8</v>
      </c>
      <c r="G5524" s="5" t="n">
        <v>15.7</v>
      </c>
      <c r="H5524" s="5" t="n">
        <v>12.28</v>
      </c>
      <c r="I5524" s="6">
        <f>IF(E5524&gt;=Markov!$B$3,1,0)</f>
        <v/>
      </c>
      <c r="J5524" s="6">
        <f>I5523</f>
        <v/>
      </c>
      <c r="K5524" s="7">
        <f>MAR1!$B$5+MAR1!$C$5*COS(2*PI()*$C5524/365)+MAR1!$D$5*SIN(2*PI()*$C5524/365)</f>
        <v/>
      </c>
      <c r="L5524" s="7">
        <f>MAR1!$B$6+MAR1!$C$6*COS(2*PI()*$C5524/365)+MAR1!$D$6*SIN(2*PI()*$C5524/365)</f>
        <v/>
      </c>
      <c r="M5524" s="7">
        <f>MAR1!$B$7+MAR1!$C$7*COS(2*PI()*$C5524/365)+MAR1!$D$7*SIN(2*PI()*$C5524/365)</f>
        <v/>
      </c>
      <c r="N5524" s="7">
        <f>F5524-K5524</f>
        <v/>
      </c>
      <c r="O5524" s="7">
        <f>G5524-L5524</f>
        <v/>
      </c>
      <c r="P5524" s="7">
        <f>H5524-M5524</f>
        <v/>
      </c>
      <c r="Q5524" s="7">
        <f>IF($I5524=1,(N5524-MAR1!$B$11)/MAR1!$D$11,(N5524-MAR1!$C$11)/MAR1!$E$11)</f>
        <v/>
      </c>
      <c r="R5524" s="7">
        <f>IF($I5524=1,(O5524-MAR1!$B$12)/MAR1!$D$12,(O5524-MAR1!$C$12)/MAR1!$E$12)</f>
        <v/>
      </c>
      <c r="S5524" s="7">
        <f>IF($I5524=1,(P5524-MAR1!$B$13)/MAR1!$D$13,(P5524-MAR1!$C$13)/MAR1!$E$13)</f>
        <v/>
      </c>
    </row>
    <row r="5525">
      <c r="A5525" s="5" t="n">
        <v>5524</v>
      </c>
      <c r="B5525" s="5" t="n">
        <v>16</v>
      </c>
      <c r="C5525" s="5" t="n">
        <v>49</v>
      </c>
      <c r="D5525" s="5" t="n">
        <v>2</v>
      </c>
      <c r="E5525" s="5" t="n">
        <v>0</v>
      </c>
      <c r="F5525" s="5" t="n">
        <v>31.7</v>
      </c>
      <c r="G5525" s="5" t="n">
        <v>17.6</v>
      </c>
      <c r="H5525" s="5" t="n">
        <v>15.1</v>
      </c>
      <c r="I5525" s="6">
        <f>IF(E5525&gt;=Markov!$B$3,1,0)</f>
        <v/>
      </c>
      <c r="J5525" s="6">
        <f>I5524</f>
        <v/>
      </c>
      <c r="K5525" s="7">
        <f>MAR1!$B$5+MAR1!$C$5*COS(2*PI()*$C5525/365)+MAR1!$D$5*SIN(2*PI()*$C5525/365)</f>
        <v/>
      </c>
      <c r="L5525" s="7">
        <f>MAR1!$B$6+MAR1!$C$6*COS(2*PI()*$C5525/365)+MAR1!$D$6*SIN(2*PI()*$C5525/365)</f>
        <v/>
      </c>
      <c r="M5525" s="7">
        <f>MAR1!$B$7+MAR1!$C$7*COS(2*PI()*$C5525/365)+MAR1!$D$7*SIN(2*PI()*$C5525/365)</f>
        <v/>
      </c>
      <c r="N5525" s="7">
        <f>F5525-K5525</f>
        <v/>
      </c>
      <c r="O5525" s="7">
        <f>G5525-L5525</f>
        <v/>
      </c>
      <c r="P5525" s="7">
        <f>H5525-M5525</f>
        <v/>
      </c>
      <c r="Q5525" s="7">
        <f>IF($I5525=1,(N5525-MAR1!$B$11)/MAR1!$D$11,(N5525-MAR1!$C$11)/MAR1!$E$11)</f>
        <v/>
      </c>
      <c r="R5525" s="7">
        <f>IF($I5525=1,(O5525-MAR1!$B$12)/MAR1!$D$12,(O5525-MAR1!$C$12)/MAR1!$E$12)</f>
        <v/>
      </c>
      <c r="S5525" s="7">
        <f>IF($I5525=1,(P5525-MAR1!$B$13)/MAR1!$D$13,(P5525-MAR1!$C$13)/MAR1!$E$13)</f>
        <v/>
      </c>
    </row>
    <row r="5526">
      <c r="A5526" s="5" t="n">
        <v>5525</v>
      </c>
      <c r="B5526" s="5" t="n">
        <v>16</v>
      </c>
      <c r="C5526" s="5" t="n">
        <v>50</v>
      </c>
      <c r="D5526" s="5" t="n">
        <v>2</v>
      </c>
      <c r="E5526" s="5" t="n">
        <v>0</v>
      </c>
      <c r="F5526" s="5" t="n">
        <v>34.2</v>
      </c>
      <c r="G5526" s="5" t="n">
        <v>18.5</v>
      </c>
      <c r="H5526" s="5" t="n">
        <v>14.79</v>
      </c>
      <c r="I5526" s="6">
        <f>IF(E5526&gt;=Markov!$B$3,1,0)</f>
        <v/>
      </c>
      <c r="J5526" s="6">
        <f>I5525</f>
        <v/>
      </c>
      <c r="K5526" s="7">
        <f>MAR1!$B$5+MAR1!$C$5*COS(2*PI()*$C5526/365)+MAR1!$D$5*SIN(2*PI()*$C5526/365)</f>
        <v/>
      </c>
      <c r="L5526" s="7">
        <f>MAR1!$B$6+MAR1!$C$6*COS(2*PI()*$C5526/365)+MAR1!$D$6*SIN(2*PI()*$C5526/365)</f>
        <v/>
      </c>
      <c r="M5526" s="7">
        <f>MAR1!$B$7+MAR1!$C$7*COS(2*PI()*$C5526/365)+MAR1!$D$7*SIN(2*PI()*$C5526/365)</f>
        <v/>
      </c>
      <c r="N5526" s="7">
        <f>F5526-K5526</f>
        <v/>
      </c>
      <c r="O5526" s="7">
        <f>G5526-L5526</f>
        <v/>
      </c>
      <c r="P5526" s="7">
        <f>H5526-M5526</f>
        <v/>
      </c>
      <c r="Q5526" s="7">
        <f>IF($I5526=1,(N5526-MAR1!$B$11)/MAR1!$D$11,(N5526-MAR1!$C$11)/MAR1!$E$11)</f>
        <v/>
      </c>
      <c r="R5526" s="7">
        <f>IF($I5526=1,(O5526-MAR1!$B$12)/MAR1!$D$12,(O5526-MAR1!$C$12)/MAR1!$E$12)</f>
        <v/>
      </c>
      <c r="S5526" s="7">
        <f>IF($I5526=1,(P5526-MAR1!$B$13)/MAR1!$D$13,(P5526-MAR1!$C$13)/MAR1!$E$13)</f>
        <v/>
      </c>
    </row>
    <row r="5527">
      <c r="A5527" s="5" t="n">
        <v>5526</v>
      </c>
      <c r="B5527" s="5" t="n">
        <v>16</v>
      </c>
      <c r="C5527" s="5" t="n">
        <v>51</v>
      </c>
      <c r="D5527" s="5" t="n">
        <v>2</v>
      </c>
      <c r="E5527" s="5" t="n">
        <v>0</v>
      </c>
      <c r="F5527" s="5" t="n">
        <v>35.2</v>
      </c>
      <c r="G5527" s="5" t="n">
        <v>17.1</v>
      </c>
      <c r="H5527" s="5" t="n">
        <v>16.85</v>
      </c>
      <c r="I5527" s="6">
        <f>IF(E5527&gt;=Markov!$B$3,1,0)</f>
        <v/>
      </c>
      <c r="J5527" s="6">
        <f>I5526</f>
        <v/>
      </c>
      <c r="K5527" s="7">
        <f>MAR1!$B$5+MAR1!$C$5*COS(2*PI()*$C5527/365)+MAR1!$D$5*SIN(2*PI()*$C5527/365)</f>
        <v/>
      </c>
      <c r="L5527" s="7">
        <f>MAR1!$B$6+MAR1!$C$6*COS(2*PI()*$C5527/365)+MAR1!$D$6*SIN(2*PI()*$C5527/365)</f>
        <v/>
      </c>
      <c r="M5527" s="7">
        <f>MAR1!$B$7+MAR1!$C$7*COS(2*PI()*$C5527/365)+MAR1!$D$7*SIN(2*PI()*$C5527/365)</f>
        <v/>
      </c>
      <c r="N5527" s="7">
        <f>F5527-K5527</f>
        <v/>
      </c>
      <c r="O5527" s="7">
        <f>G5527-L5527</f>
        <v/>
      </c>
      <c r="P5527" s="7">
        <f>H5527-M5527</f>
        <v/>
      </c>
      <c r="Q5527" s="7">
        <f>IF($I5527=1,(N5527-MAR1!$B$11)/MAR1!$D$11,(N5527-MAR1!$C$11)/MAR1!$E$11)</f>
        <v/>
      </c>
      <c r="R5527" s="7">
        <f>IF($I5527=1,(O5527-MAR1!$B$12)/MAR1!$D$12,(O5527-MAR1!$C$12)/MAR1!$E$12)</f>
        <v/>
      </c>
      <c r="S5527" s="7">
        <f>IF($I5527=1,(P5527-MAR1!$B$13)/MAR1!$D$13,(P5527-MAR1!$C$13)/MAR1!$E$13)</f>
        <v/>
      </c>
    </row>
    <row r="5528">
      <c r="A5528" s="5" t="n">
        <v>5527</v>
      </c>
      <c r="B5528" s="5" t="n">
        <v>16</v>
      </c>
      <c r="C5528" s="5" t="n">
        <v>52</v>
      </c>
      <c r="D5528" s="5" t="n">
        <v>2</v>
      </c>
      <c r="E5528" s="5" t="n">
        <v>0</v>
      </c>
      <c r="F5528" s="5" t="n">
        <v>33.6</v>
      </c>
      <c r="G5528" s="5" t="n">
        <v>16.8</v>
      </c>
      <c r="H5528" s="5" t="n">
        <v>15.65</v>
      </c>
      <c r="I5528" s="6">
        <f>IF(E5528&gt;=Markov!$B$3,1,0)</f>
        <v/>
      </c>
      <c r="J5528" s="6">
        <f>I5527</f>
        <v/>
      </c>
      <c r="K5528" s="7">
        <f>MAR1!$B$5+MAR1!$C$5*COS(2*PI()*$C5528/365)+MAR1!$D$5*SIN(2*PI()*$C5528/365)</f>
        <v/>
      </c>
      <c r="L5528" s="7">
        <f>MAR1!$B$6+MAR1!$C$6*COS(2*PI()*$C5528/365)+MAR1!$D$6*SIN(2*PI()*$C5528/365)</f>
        <v/>
      </c>
      <c r="M5528" s="7">
        <f>MAR1!$B$7+MAR1!$C$7*COS(2*PI()*$C5528/365)+MAR1!$D$7*SIN(2*PI()*$C5528/365)</f>
        <v/>
      </c>
      <c r="N5528" s="7">
        <f>F5528-K5528</f>
        <v/>
      </c>
      <c r="O5528" s="7">
        <f>G5528-L5528</f>
        <v/>
      </c>
      <c r="P5528" s="7">
        <f>H5528-M5528</f>
        <v/>
      </c>
      <c r="Q5528" s="7">
        <f>IF($I5528=1,(N5528-MAR1!$B$11)/MAR1!$D$11,(N5528-MAR1!$C$11)/MAR1!$E$11)</f>
        <v/>
      </c>
      <c r="R5528" s="7">
        <f>IF($I5528=1,(O5528-MAR1!$B$12)/MAR1!$D$12,(O5528-MAR1!$C$12)/MAR1!$E$12)</f>
        <v/>
      </c>
      <c r="S5528" s="7">
        <f>IF($I5528=1,(P5528-MAR1!$B$13)/MAR1!$D$13,(P5528-MAR1!$C$13)/MAR1!$E$13)</f>
        <v/>
      </c>
    </row>
    <row r="5529">
      <c r="A5529" s="5" t="n">
        <v>5528</v>
      </c>
      <c r="B5529" s="5" t="n">
        <v>16</v>
      </c>
      <c r="C5529" s="5" t="n">
        <v>53</v>
      </c>
      <c r="D5529" s="5" t="n">
        <v>2</v>
      </c>
      <c r="E5529" s="5" t="n">
        <v>0</v>
      </c>
      <c r="F5529" s="5" t="n">
        <v>33.1</v>
      </c>
      <c r="G5529" s="5" t="n">
        <v>16.2</v>
      </c>
      <c r="H5529" s="5" t="n">
        <v>21.15</v>
      </c>
      <c r="I5529" s="6">
        <f>IF(E5529&gt;=Markov!$B$3,1,0)</f>
        <v/>
      </c>
      <c r="J5529" s="6">
        <f>I5528</f>
        <v/>
      </c>
      <c r="K5529" s="7">
        <f>MAR1!$B$5+MAR1!$C$5*COS(2*PI()*$C5529/365)+MAR1!$D$5*SIN(2*PI()*$C5529/365)</f>
        <v/>
      </c>
      <c r="L5529" s="7">
        <f>MAR1!$B$6+MAR1!$C$6*COS(2*PI()*$C5529/365)+MAR1!$D$6*SIN(2*PI()*$C5529/365)</f>
        <v/>
      </c>
      <c r="M5529" s="7">
        <f>MAR1!$B$7+MAR1!$C$7*COS(2*PI()*$C5529/365)+MAR1!$D$7*SIN(2*PI()*$C5529/365)</f>
        <v/>
      </c>
      <c r="N5529" s="7">
        <f>F5529-K5529</f>
        <v/>
      </c>
      <c r="O5529" s="7">
        <f>G5529-L5529</f>
        <v/>
      </c>
      <c r="P5529" s="7">
        <f>H5529-M5529</f>
        <v/>
      </c>
      <c r="Q5529" s="7">
        <f>IF($I5529=1,(N5529-MAR1!$B$11)/MAR1!$D$11,(N5529-MAR1!$C$11)/MAR1!$E$11)</f>
        <v/>
      </c>
      <c r="R5529" s="7">
        <f>IF($I5529=1,(O5529-MAR1!$B$12)/MAR1!$D$12,(O5529-MAR1!$C$12)/MAR1!$E$12)</f>
        <v/>
      </c>
      <c r="S5529" s="7">
        <f>IF($I5529=1,(P5529-MAR1!$B$13)/MAR1!$D$13,(P5529-MAR1!$C$13)/MAR1!$E$13)</f>
        <v/>
      </c>
    </row>
    <row r="5530">
      <c r="A5530" s="5" t="n">
        <v>5529</v>
      </c>
      <c r="B5530" s="5" t="n">
        <v>16</v>
      </c>
      <c r="C5530" s="5" t="n">
        <v>54</v>
      </c>
      <c r="D5530" s="5" t="n">
        <v>2</v>
      </c>
      <c r="E5530" s="5" t="n">
        <v>0</v>
      </c>
      <c r="F5530" s="5" t="n">
        <v>33.9</v>
      </c>
      <c r="G5530" s="5" t="n">
        <v>16.3</v>
      </c>
      <c r="H5530" s="5" t="n">
        <v>18.32</v>
      </c>
      <c r="I5530" s="6">
        <f>IF(E5530&gt;=Markov!$B$3,1,0)</f>
        <v/>
      </c>
      <c r="J5530" s="6">
        <f>I5529</f>
        <v/>
      </c>
      <c r="K5530" s="7">
        <f>MAR1!$B$5+MAR1!$C$5*COS(2*PI()*$C5530/365)+MAR1!$D$5*SIN(2*PI()*$C5530/365)</f>
        <v/>
      </c>
      <c r="L5530" s="7">
        <f>MAR1!$B$6+MAR1!$C$6*COS(2*PI()*$C5530/365)+MAR1!$D$6*SIN(2*PI()*$C5530/365)</f>
        <v/>
      </c>
      <c r="M5530" s="7">
        <f>MAR1!$B$7+MAR1!$C$7*COS(2*PI()*$C5530/365)+MAR1!$D$7*SIN(2*PI()*$C5530/365)</f>
        <v/>
      </c>
      <c r="N5530" s="7">
        <f>F5530-K5530</f>
        <v/>
      </c>
      <c r="O5530" s="7">
        <f>G5530-L5530</f>
        <v/>
      </c>
      <c r="P5530" s="7">
        <f>H5530-M5530</f>
        <v/>
      </c>
      <c r="Q5530" s="7">
        <f>IF($I5530=1,(N5530-MAR1!$B$11)/MAR1!$D$11,(N5530-MAR1!$C$11)/MAR1!$E$11)</f>
        <v/>
      </c>
      <c r="R5530" s="7">
        <f>IF($I5530=1,(O5530-MAR1!$B$12)/MAR1!$D$12,(O5530-MAR1!$C$12)/MAR1!$E$12)</f>
        <v/>
      </c>
      <c r="S5530" s="7">
        <f>IF($I5530=1,(P5530-MAR1!$B$13)/MAR1!$D$13,(P5530-MAR1!$C$13)/MAR1!$E$13)</f>
        <v/>
      </c>
    </row>
    <row r="5531">
      <c r="A5531" s="5" t="n">
        <v>5530</v>
      </c>
      <c r="B5531" s="5" t="n">
        <v>16</v>
      </c>
      <c r="C5531" s="5" t="n">
        <v>55</v>
      </c>
      <c r="D5531" s="5" t="n">
        <v>2</v>
      </c>
      <c r="E5531" s="5" t="n">
        <v>0</v>
      </c>
      <c r="F5531" s="5" t="n">
        <v>36.5</v>
      </c>
      <c r="G5531" s="5" t="n">
        <v>18.8</v>
      </c>
      <c r="H5531" s="5" t="n">
        <v>20.45</v>
      </c>
      <c r="I5531" s="6">
        <f>IF(E5531&gt;=Markov!$B$3,1,0)</f>
        <v/>
      </c>
      <c r="J5531" s="6">
        <f>I5530</f>
        <v/>
      </c>
      <c r="K5531" s="7">
        <f>MAR1!$B$5+MAR1!$C$5*COS(2*PI()*$C5531/365)+MAR1!$D$5*SIN(2*PI()*$C5531/365)</f>
        <v/>
      </c>
      <c r="L5531" s="7">
        <f>MAR1!$B$6+MAR1!$C$6*COS(2*PI()*$C5531/365)+MAR1!$D$6*SIN(2*PI()*$C5531/365)</f>
        <v/>
      </c>
      <c r="M5531" s="7">
        <f>MAR1!$B$7+MAR1!$C$7*COS(2*PI()*$C5531/365)+MAR1!$D$7*SIN(2*PI()*$C5531/365)</f>
        <v/>
      </c>
      <c r="N5531" s="7">
        <f>F5531-K5531</f>
        <v/>
      </c>
      <c r="O5531" s="7">
        <f>G5531-L5531</f>
        <v/>
      </c>
      <c r="P5531" s="7">
        <f>H5531-M5531</f>
        <v/>
      </c>
      <c r="Q5531" s="7">
        <f>IF($I5531=1,(N5531-MAR1!$B$11)/MAR1!$D$11,(N5531-MAR1!$C$11)/MAR1!$E$11)</f>
        <v/>
      </c>
      <c r="R5531" s="7">
        <f>IF($I5531=1,(O5531-MAR1!$B$12)/MAR1!$D$12,(O5531-MAR1!$C$12)/MAR1!$E$12)</f>
        <v/>
      </c>
      <c r="S5531" s="7">
        <f>IF($I5531=1,(P5531-MAR1!$B$13)/MAR1!$D$13,(P5531-MAR1!$C$13)/MAR1!$E$13)</f>
        <v/>
      </c>
    </row>
    <row r="5532">
      <c r="A5532" s="5" t="n">
        <v>5531</v>
      </c>
      <c r="B5532" s="5" t="n">
        <v>16</v>
      </c>
      <c r="C5532" s="5" t="n">
        <v>56</v>
      </c>
      <c r="D5532" s="5" t="n">
        <v>2</v>
      </c>
      <c r="E5532" s="5" t="n">
        <v>0</v>
      </c>
      <c r="F5532" s="5" t="n">
        <v>36.8</v>
      </c>
      <c r="G5532" s="5" t="n">
        <v>19</v>
      </c>
      <c r="H5532" s="5" t="n">
        <v>24.99</v>
      </c>
      <c r="I5532" s="6">
        <f>IF(E5532&gt;=Markov!$B$3,1,0)</f>
        <v/>
      </c>
      <c r="J5532" s="6">
        <f>I5531</f>
        <v/>
      </c>
      <c r="K5532" s="7">
        <f>MAR1!$B$5+MAR1!$C$5*COS(2*PI()*$C5532/365)+MAR1!$D$5*SIN(2*PI()*$C5532/365)</f>
        <v/>
      </c>
      <c r="L5532" s="7">
        <f>MAR1!$B$6+MAR1!$C$6*COS(2*PI()*$C5532/365)+MAR1!$D$6*SIN(2*PI()*$C5532/365)</f>
        <v/>
      </c>
      <c r="M5532" s="7">
        <f>MAR1!$B$7+MAR1!$C$7*COS(2*PI()*$C5532/365)+MAR1!$D$7*SIN(2*PI()*$C5532/365)</f>
        <v/>
      </c>
      <c r="N5532" s="7">
        <f>F5532-K5532</f>
        <v/>
      </c>
      <c r="O5532" s="7">
        <f>G5532-L5532</f>
        <v/>
      </c>
      <c r="P5532" s="7">
        <f>H5532-M5532</f>
        <v/>
      </c>
      <c r="Q5532" s="7">
        <f>IF($I5532=1,(N5532-MAR1!$B$11)/MAR1!$D$11,(N5532-MAR1!$C$11)/MAR1!$E$11)</f>
        <v/>
      </c>
      <c r="R5532" s="7">
        <f>IF($I5532=1,(O5532-MAR1!$B$12)/MAR1!$D$12,(O5532-MAR1!$C$12)/MAR1!$E$12)</f>
        <v/>
      </c>
      <c r="S5532" s="7">
        <f>IF($I5532=1,(P5532-MAR1!$B$13)/MAR1!$D$13,(P5532-MAR1!$C$13)/MAR1!$E$13)</f>
        <v/>
      </c>
    </row>
    <row r="5533">
      <c r="A5533" s="5" t="n">
        <v>5532</v>
      </c>
      <c r="B5533" s="5" t="n">
        <v>16</v>
      </c>
      <c r="C5533" s="5" t="n">
        <v>57</v>
      </c>
      <c r="D5533" s="5" t="n">
        <v>2</v>
      </c>
      <c r="E5533" s="5" t="n">
        <v>0</v>
      </c>
      <c r="F5533" s="5" t="n">
        <v>35</v>
      </c>
      <c r="G5533" s="5" t="n">
        <v>18.5</v>
      </c>
      <c r="H5533" s="5" t="n">
        <v>23</v>
      </c>
      <c r="I5533" s="6">
        <f>IF(E5533&gt;=Markov!$B$3,1,0)</f>
        <v/>
      </c>
      <c r="J5533" s="6">
        <f>I5532</f>
        <v/>
      </c>
      <c r="K5533" s="7">
        <f>MAR1!$B$5+MAR1!$C$5*COS(2*PI()*$C5533/365)+MAR1!$D$5*SIN(2*PI()*$C5533/365)</f>
        <v/>
      </c>
      <c r="L5533" s="7">
        <f>MAR1!$B$6+MAR1!$C$6*COS(2*PI()*$C5533/365)+MAR1!$D$6*SIN(2*PI()*$C5533/365)</f>
        <v/>
      </c>
      <c r="M5533" s="7">
        <f>MAR1!$B$7+MAR1!$C$7*COS(2*PI()*$C5533/365)+MAR1!$D$7*SIN(2*PI()*$C5533/365)</f>
        <v/>
      </c>
      <c r="N5533" s="7">
        <f>F5533-K5533</f>
        <v/>
      </c>
      <c r="O5533" s="7">
        <f>G5533-L5533</f>
        <v/>
      </c>
      <c r="P5533" s="7">
        <f>H5533-M5533</f>
        <v/>
      </c>
      <c r="Q5533" s="7">
        <f>IF($I5533=1,(N5533-MAR1!$B$11)/MAR1!$D$11,(N5533-MAR1!$C$11)/MAR1!$E$11)</f>
        <v/>
      </c>
      <c r="R5533" s="7">
        <f>IF($I5533=1,(O5533-MAR1!$B$12)/MAR1!$D$12,(O5533-MAR1!$C$12)/MAR1!$E$12)</f>
        <v/>
      </c>
      <c r="S5533" s="7">
        <f>IF($I5533=1,(P5533-MAR1!$B$13)/MAR1!$D$13,(P5533-MAR1!$C$13)/MAR1!$E$13)</f>
        <v/>
      </c>
    </row>
    <row r="5534">
      <c r="A5534" s="5" t="n">
        <v>5533</v>
      </c>
      <c r="B5534" s="5" t="n">
        <v>16</v>
      </c>
      <c r="C5534" s="5" t="n">
        <v>58</v>
      </c>
      <c r="D5534" s="5" t="n">
        <v>2</v>
      </c>
      <c r="E5534" s="5" t="n">
        <v>0</v>
      </c>
      <c r="F5534" s="5" t="n">
        <v>35.3</v>
      </c>
      <c r="G5534" s="5" t="n">
        <v>19.1</v>
      </c>
      <c r="H5534" s="5" t="n">
        <v>21.66</v>
      </c>
      <c r="I5534" s="6">
        <f>IF(E5534&gt;=Markov!$B$3,1,0)</f>
        <v/>
      </c>
      <c r="J5534" s="6">
        <f>I5533</f>
        <v/>
      </c>
      <c r="K5534" s="7">
        <f>MAR1!$B$5+MAR1!$C$5*COS(2*PI()*$C5534/365)+MAR1!$D$5*SIN(2*PI()*$C5534/365)</f>
        <v/>
      </c>
      <c r="L5534" s="7">
        <f>MAR1!$B$6+MAR1!$C$6*COS(2*PI()*$C5534/365)+MAR1!$D$6*SIN(2*PI()*$C5534/365)</f>
        <v/>
      </c>
      <c r="M5534" s="7">
        <f>MAR1!$B$7+MAR1!$C$7*COS(2*PI()*$C5534/365)+MAR1!$D$7*SIN(2*PI()*$C5534/365)</f>
        <v/>
      </c>
      <c r="N5534" s="7">
        <f>F5534-K5534</f>
        <v/>
      </c>
      <c r="O5534" s="7">
        <f>G5534-L5534</f>
        <v/>
      </c>
      <c r="P5534" s="7">
        <f>H5534-M5534</f>
        <v/>
      </c>
      <c r="Q5534" s="7">
        <f>IF($I5534=1,(N5534-MAR1!$B$11)/MAR1!$D$11,(N5534-MAR1!$C$11)/MAR1!$E$11)</f>
        <v/>
      </c>
      <c r="R5534" s="7">
        <f>IF($I5534=1,(O5534-MAR1!$B$12)/MAR1!$D$12,(O5534-MAR1!$C$12)/MAR1!$E$12)</f>
        <v/>
      </c>
      <c r="S5534" s="7">
        <f>IF($I5534=1,(P5534-MAR1!$B$13)/MAR1!$D$13,(P5534-MAR1!$C$13)/MAR1!$E$13)</f>
        <v/>
      </c>
    </row>
    <row r="5535">
      <c r="A5535" s="5" t="n">
        <v>5534</v>
      </c>
      <c r="B5535" s="5" t="n">
        <v>16</v>
      </c>
      <c r="C5535" s="5" t="n">
        <v>59</v>
      </c>
      <c r="D5535" s="5" t="n">
        <v>2</v>
      </c>
      <c r="E5535" s="5" t="n">
        <v>0</v>
      </c>
      <c r="F5535" s="5" t="n">
        <v>33.3</v>
      </c>
      <c r="G5535" s="5" t="n">
        <v>19.2</v>
      </c>
      <c r="H5535" s="5" t="n">
        <v>15.04</v>
      </c>
      <c r="I5535" s="6">
        <f>IF(E5535&gt;=Markov!$B$3,1,0)</f>
        <v/>
      </c>
      <c r="J5535" s="6">
        <f>I5534</f>
        <v/>
      </c>
      <c r="K5535" s="7">
        <f>MAR1!$B$5+MAR1!$C$5*COS(2*PI()*$C5535/365)+MAR1!$D$5*SIN(2*PI()*$C5535/365)</f>
        <v/>
      </c>
      <c r="L5535" s="7">
        <f>MAR1!$B$6+MAR1!$C$6*COS(2*PI()*$C5535/365)+MAR1!$D$6*SIN(2*PI()*$C5535/365)</f>
        <v/>
      </c>
      <c r="M5535" s="7">
        <f>MAR1!$B$7+MAR1!$C$7*COS(2*PI()*$C5535/365)+MAR1!$D$7*SIN(2*PI()*$C5535/365)</f>
        <v/>
      </c>
      <c r="N5535" s="7">
        <f>F5535-K5535</f>
        <v/>
      </c>
      <c r="O5535" s="7">
        <f>G5535-L5535</f>
        <v/>
      </c>
      <c r="P5535" s="7">
        <f>H5535-M5535</f>
        <v/>
      </c>
      <c r="Q5535" s="7">
        <f>IF($I5535=1,(N5535-MAR1!$B$11)/MAR1!$D$11,(N5535-MAR1!$C$11)/MAR1!$E$11)</f>
        <v/>
      </c>
      <c r="R5535" s="7">
        <f>IF($I5535=1,(O5535-MAR1!$B$12)/MAR1!$D$12,(O5535-MAR1!$C$12)/MAR1!$E$12)</f>
        <v/>
      </c>
      <c r="S5535" s="7">
        <f>IF($I5535=1,(P5535-MAR1!$B$13)/MAR1!$D$13,(P5535-MAR1!$C$13)/MAR1!$E$13)</f>
        <v/>
      </c>
    </row>
    <row r="5536">
      <c r="A5536" s="5" t="n">
        <v>5535</v>
      </c>
      <c r="B5536" s="5" t="n">
        <v>16</v>
      </c>
      <c r="C5536" s="5" t="n">
        <v>60</v>
      </c>
      <c r="D5536" s="5" t="n">
        <v>3</v>
      </c>
      <c r="E5536" s="5" t="n">
        <v>0</v>
      </c>
      <c r="F5536" s="5" t="n">
        <v>35.9</v>
      </c>
      <c r="G5536" s="5" t="n">
        <v>19.5</v>
      </c>
      <c r="H5536" s="5" t="n">
        <v>22.26</v>
      </c>
      <c r="I5536" s="6">
        <f>IF(E5536&gt;=Markov!$B$3,1,0)</f>
        <v/>
      </c>
      <c r="J5536" s="6">
        <f>I5535</f>
        <v/>
      </c>
      <c r="K5536" s="7">
        <f>MAR1!$B$5+MAR1!$C$5*COS(2*PI()*$C5536/365)+MAR1!$D$5*SIN(2*PI()*$C5536/365)</f>
        <v/>
      </c>
      <c r="L5536" s="7">
        <f>MAR1!$B$6+MAR1!$C$6*COS(2*PI()*$C5536/365)+MAR1!$D$6*SIN(2*PI()*$C5536/365)</f>
        <v/>
      </c>
      <c r="M5536" s="7">
        <f>MAR1!$B$7+MAR1!$C$7*COS(2*PI()*$C5536/365)+MAR1!$D$7*SIN(2*PI()*$C5536/365)</f>
        <v/>
      </c>
      <c r="N5536" s="7">
        <f>F5536-K5536</f>
        <v/>
      </c>
      <c r="O5536" s="7">
        <f>G5536-L5536</f>
        <v/>
      </c>
      <c r="P5536" s="7">
        <f>H5536-M5536</f>
        <v/>
      </c>
      <c r="Q5536" s="7">
        <f>IF($I5536=1,(N5536-MAR1!$B$11)/MAR1!$D$11,(N5536-MAR1!$C$11)/MAR1!$E$11)</f>
        <v/>
      </c>
      <c r="R5536" s="7">
        <f>IF($I5536=1,(O5536-MAR1!$B$12)/MAR1!$D$12,(O5536-MAR1!$C$12)/MAR1!$E$12)</f>
        <v/>
      </c>
      <c r="S5536" s="7">
        <f>IF($I5536=1,(P5536-MAR1!$B$13)/MAR1!$D$13,(P5536-MAR1!$C$13)/MAR1!$E$13)</f>
        <v/>
      </c>
    </row>
    <row r="5537">
      <c r="A5537" s="5" t="n">
        <v>5536</v>
      </c>
      <c r="B5537" s="5" t="n">
        <v>16</v>
      </c>
      <c r="C5537" s="5" t="n">
        <v>61</v>
      </c>
      <c r="D5537" s="5" t="n">
        <v>3</v>
      </c>
      <c r="E5537" s="5" t="n">
        <v>0</v>
      </c>
      <c r="F5537" s="5" t="n">
        <v>32.9</v>
      </c>
      <c r="G5537" s="5" t="n">
        <v>18</v>
      </c>
      <c r="H5537" s="5" t="n">
        <v>18.56</v>
      </c>
      <c r="I5537" s="6">
        <f>IF(E5537&gt;=Markov!$B$3,1,0)</f>
        <v/>
      </c>
      <c r="J5537" s="6">
        <f>I5536</f>
        <v/>
      </c>
      <c r="K5537" s="7">
        <f>MAR1!$B$5+MAR1!$C$5*COS(2*PI()*$C5537/365)+MAR1!$D$5*SIN(2*PI()*$C5537/365)</f>
        <v/>
      </c>
      <c r="L5537" s="7">
        <f>MAR1!$B$6+MAR1!$C$6*COS(2*PI()*$C5537/365)+MAR1!$D$6*SIN(2*PI()*$C5537/365)</f>
        <v/>
      </c>
      <c r="M5537" s="7">
        <f>MAR1!$B$7+MAR1!$C$7*COS(2*PI()*$C5537/365)+MAR1!$D$7*SIN(2*PI()*$C5537/365)</f>
        <v/>
      </c>
      <c r="N5537" s="7">
        <f>F5537-K5537</f>
        <v/>
      </c>
      <c r="O5537" s="7">
        <f>G5537-L5537</f>
        <v/>
      </c>
      <c r="P5537" s="7">
        <f>H5537-M5537</f>
        <v/>
      </c>
      <c r="Q5537" s="7">
        <f>IF($I5537=1,(N5537-MAR1!$B$11)/MAR1!$D$11,(N5537-MAR1!$C$11)/MAR1!$E$11)</f>
        <v/>
      </c>
      <c r="R5537" s="7">
        <f>IF($I5537=1,(O5537-MAR1!$B$12)/MAR1!$D$12,(O5537-MAR1!$C$12)/MAR1!$E$12)</f>
        <v/>
      </c>
      <c r="S5537" s="7">
        <f>IF($I5537=1,(P5537-MAR1!$B$13)/MAR1!$D$13,(P5537-MAR1!$C$13)/MAR1!$E$13)</f>
        <v/>
      </c>
    </row>
    <row r="5538">
      <c r="A5538" s="5" t="n">
        <v>5537</v>
      </c>
      <c r="B5538" s="5" t="n">
        <v>16</v>
      </c>
      <c r="C5538" s="5" t="n">
        <v>62</v>
      </c>
      <c r="D5538" s="5" t="n">
        <v>3</v>
      </c>
      <c r="E5538" s="5" t="n">
        <v>0</v>
      </c>
      <c r="F5538" s="5" t="n">
        <v>35.4</v>
      </c>
      <c r="G5538" s="5" t="n">
        <v>18</v>
      </c>
      <c r="H5538" s="5" t="n">
        <v>24.44</v>
      </c>
      <c r="I5538" s="6">
        <f>IF(E5538&gt;=Markov!$B$3,1,0)</f>
        <v/>
      </c>
      <c r="J5538" s="6">
        <f>I5537</f>
        <v/>
      </c>
      <c r="K5538" s="7">
        <f>MAR1!$B$5+MAR1!$C$5*COS(2*PI()*$C5538/365)+MAR1!$D$5*SIN(2*PI()*$C5538/365)</f>
        <v/>
      </c>
      <c r="L5538" s="7">
        <f>MAR1!$B$6+MAR1!$C$6*COS(2*PI()*$C5538/365)+MAR1!$D$6*SIN(2*PI()*$C5538/365)</f>
        <v/>
      </c>
      <c r="M5538" s="7">
        <f>MAR1!$B$7+MAR1!$C$7*COS(2*PI()*$C5538/365)+MAR1!$D$7*SIN(2*PI()*$C5538/365)</f>
        <v/>
      </c>
      <c r="N5538" s="7">
        <f>F5538-K5538</f>
        <v/>
      </c>
      <c r="O5538" s="7">
        <f>G5538-L5538</f>
        <v/>
      </c>
      <c r="P5538" s="7">
        <f>H5538-M5538</f>
        <v/>
      </c>
      <c r="Q5538" s="7">
        <f>IF($I5538=1,(N5538-MAR1!$B$11)/MAR1!$D$11,(N5538-MAR1!$C$11)/MAR1!$E$11)</f>
        <v/>
      </c>
      <c r="R5538" s="7">
        <f>IF($I5538=1,(O5538-MAR1!$B$12)/MAR1!$D$12,(O5538-MAR1!$C$12)/MAR1!$E$12)</f>
        <v/>
      </c>
      <c r="S5538" s="7">
        <f>IF($I5538=1,(P5538-MAR1!$B$13)/MAR1!$D$13,(P5538-MAR1!$C$13)/MAR1!$E$13)</f>
        <v/>
      </c>
    </row>
    <row r="5539">
      <c r="A5539" s="5" t="n">
        <v>5538</v>
      </c>
      <c r="B5539" s="5" t="n">
        <v>16</v>
      </c>
      <c r="C5539" s="5" t="n">
        <v>63</v>
      </c>
      <c r="D5539" s="5" t="n">
        <v>3</v>
      </c>
      <c r="E5539" s="5" t="n">
        <v>0</v>
      </c>
      <c r="F5539" s="5" t="n">
        <v>34.8</v>
      </c>
      <c r="G5539" s="5" t="n">
        <v>19.4</v>
      </c>
      <c r="H5539" s="5" t="n">
        <v>22.9</v>
      </c>
      <c r="I5539" s="6">
        <f>IF(E5539&gt;=Markov!$B$3,1,0)</f>
        <v/>
      </c>
      <c r="J5539" s="6">
        <f>I5538</f>
        <v/>
      </c>
      <c r="K5539" s="7">
        <f>MAR1!$B$5+MAR1!$C$5*COS(2*PI()*$C5539/365)+MAR1!$D$5*SIN(2*PI()*$C5539/365)</f>
        <v/>
      </c>
      <c r="L5539" s="7">
        <f>MAR1!$B$6+MAR1!$C$6*COS(2*PI()*$C5539/365)+MAR1!$D$6*SIN(2*PI()*$C5539/365)</f>
        <v/>
      </c>
      <c r="M5539" s="7">
        <f>MAR1!$B$7+MAR1!$C$7*COS(2*PI()*$C5539/365)+MAR1!$D$7*SIN(2*PI()*$C5539/365)</f>
        <v/>
      </c>
      <c r="N5539" s="7">
        <f>F5539-K5539</f>
        <v/>
      </c>
      <c r="O5539" s="7">
        <f>G5539-L5539</f>
        <v/>
      </c>
      <c r="P5539" s="7">
        <f>H5539-M5539</f>
        <v/>
      </c>
      <c r="Q5539" s="7">
        <f>IF($I5539=1,(N5539-MAR1!$B$11)/MAR1!$D$11,(N5539-MAR1!$C$11)/MAR1!$E$11)</f>
        <v/>
      </c>
      <c r="R5539" s="7">
        <f>IF($I5539=1,(O5539-MAR1!$B$12)/MAR1!$D$12,(O5539-MAR1!$C$12)/MAR1!$E$12)</f>
        <v/>
      </c>
      <c r="S5539" s="7">
        <f>IF($I5539=1,(P5539-MAR1!$B$13)/MAR1!$D$13,(P5539-MAR1!$C$13)/MAR1!$E$13)</f>
        <v/>
      </c>
    </row>
    <row r="5540">
      <c r="A5540" s="5" t="n">
        <v>5539</v>
      </c>
      <c r="B5540" s="5" t="n">
        <v>16</v>
      </c>
      <c r="C5540" s="5" t="n">
        <v>64</v>
      </c>
      <c r="D5540" s="5" t="n">
        <v>3</v>
      </c>
      <c r="E5540" s="5" t="n">
        <v>0</v>
      </c>
      <c r="F5540" s="5" t="n">
        <v>34.3</v>
      </c>
      <c r="G5540" s="5" t="n">
        <v>17</v>
      </c>
      <c r="H5540" s="5" t="n">
        <v>14.53</v>
      </c>
      <c r="I5540" s="6">
        <f>IF(E5540&gt;=Markov!$B$3,1,0)</f>
        <v/>
      </c>
      <c r="J5540" s="6">
        <f>I5539</f>
        <v/>
      </c>
      <c r="K5540" s="7">
        <f>MAR1!$B$5+MAR1!$C$5*COS(2*PI()*$C5540/365)+MAR1!$D$5*SIN(2*PI()*$C5540/365)</f>
        <v/>
      </c>
      <c r="L5540" s="7">
        <f>MAR1!$B$6+MAR1!$C$6*COS(2*PI()*$C5540/365)+MAR1!$D$6*SIN(2*PI()*$C5540/365)</f>
        <v/>
      </c>
      <c r="M5540" s="7">
        <f>MAR1!$B$7+MAR1!$C$7*COS(2*PI()*$C5540/365)+MAR1!$D$7*SIN(2*PI()*$C5540/365)</f>
        <v/>
      </c>
      <c r="N5540" s="7">
        <f>F5540-K5540</f>
        <v/>
      </c>
      <c r="O5540" s="7">
        <f>G5540-L5540</f>
        <v/>
      </c>
      <c r="P5540" s="7">
        <f>H5540-M5540</f>
        <v/>
      </c>
      <c r="Q5540" s="7">
        <f>IF($I5540=1,(N5540-MAR1!$B$11)/MAR1!$D$11,(N5540-MAR1!$C$11)/MAR1!$E$11)</f>
        <v/>
      </c>
      <c r="R5540" s="7">
        <f>IF($I5540=1,(O5540-MAR1!$B$12)/MAR1!$D$12,(O5540-MAR1!$C$12)/MAR1!$E$12)</f>
        <v/>
      </c>
      <c r="S5540" s="7">
        <f>IF($I5540=1,(P5540-MAR1!$B$13)/MAR1!$D$13,(P5540-MAR1!$C$13)/MAR1!$E$13)</f>
        <v/>
      </c>
    </row>
    <row r="5541">
      <c r="A5541" s="5" t="n">
        <v>5540</v>
      </c>
      <c r="B5541" s="5" t="n">
        <v>16</v>
      </c>
      <c r="C5541" s="5" t="n">
        <v>65</v>
      </c>
      <c r="D5541" s="5" t="n">
        <v>3</v>
      </c>
      <c r="E5541" s="5" t="n">
        <v>0</v>
      </c>
      <c r="F5541" s="5" t="n">
        <v>36.1</v>
      </c>
      <c r="G5541" s="5" t="n">
        <v>19.2</v>
      </c>
      <c r="H5541" s="5" t="n">
        <v>17.64</v>
      </c>
      <c r="I5541" s="6">
        <f>IF(E5541&gt;=Markov!$B$3,1,0)</f>
        <v/>
      </c>
      <c r="J5541" s="6">
        <f>I5540</f>
        <v/>
      </c>
      <c r="K5541" s="7">
        <f>MAR1!$B$5+MAR1!$C$5*COS(2*PI()*$C5541/365)+MAR1!$D$5*SIN(2*PI()*$C5541/365)</f>
        <v/>
      </c>
      <c r="L5541" s="7">
        <f>MAR1!$B$6+MAR1!$C$6*COS(2*PI()*$C5541/365)+MAR1!$D$6*SIN(2*PI()*$C5541/365)</f>
        <v/>
      </c>
      <c r="M5541" s="7">
        <f>MAR1!$B$7+MAR1!$C$7*COS(2*PI()*$C5541/365)+MAR1!$D$7*SIN(2*PI()*$C5541/365)</f>
        <v/>
      </c>
      <c r="N5541" s="7">
        <f>F5541-K5541</f>
        <v/>
      </c>
      <c r="O5541" s="7">
        <f>G5541-L5541</f>
        <v/>
      </c>
      <c r="P5541" s="7">
        <f>H5541-M5541</f>
        <v/>
      </c>
      <c r="Q5541" s="7">
        <f>IF($I5541=1,(N5541-MAR1!$B$11)/MAR1!$D$11,(N5541-MAR1!$C$11)/MAR1!$E$11)</f>
        <v/>
      </c>
      <c r="R5541" s="7">
        <f>IF($I5541=1,(O5541-MAR1!$B$12)/MAR1!$D$12,(O5541-MAR1!$C$12)/MAR1!$E$12)</f>
        <v/>
      </c>
      <c r="S5541" s="7">
        <f>IF($I5541=1,(P5541-MAR1!$B$13)/MAR1!$D$13,(P5541-MAR1!$C$13)/MAR1!$E$13)</f>
        <v/>
      </c>
    </row>
    <row r="5542">
      <c r="A5542" s="5" t="n">
        <v>5541</v>
      </c>
      <c r="B5542" s="5" t="n">
        <v>16</v>
      </c>
      <c r="C5542" s="5" t="n">
        <v>66</v>
      </c>
      <c r="D5542" s="5" t="n">
        <v>3</v>
      </c>
      <c r="E5542" s="5" t="n">
        <v>0</v>
      </c>
      <c r="F5542" s="5" t="n">
        <v>37</v>
      </c>
      <c r="G5542" s="5" t="n">
        <v>18.9</v>
      </c>
      <c r="H5542" s="5" t="n">
        <v>25.31</v>
      </c>
      <c r="I5542" s="6">
        <f>IF(E5542&gt;=Markov!$B$3,1,0)</f>
        <v/>
      </c>
      <c r="J5542" s="6">
        <f>I5541</f>
        <v/>
      </c>
      <c r="K5542" s="7">
        <f>MAR1!$B$5+MAR1!$C$5*COS(2*PI()*$C5542/365)+MAR1!$D$5*SIN(2*PI()*$C5542/365)</f>
        <v/>
      </c>
      <c r="L5542" s="7">
        <f>MAR1!$B$6+MAR1!$C$6*COS(2*PI()*$C5542/365)+MAR1!$D$6*SIN(2*PI()*$C5542/365)</f>
        <v/>
      </c>
      <c r="M5542" s="7">
        <f>MAR1!$B$7+MAR1!$C$7*COS(2*PI()*$C5542/365)+MAR1!$D$7*SIN(2*PI()*$C5542/365)</f>
        <v/>
      </c>
      <c r="N5542" s="7">
        <f>F5542-K5542</f>
        <v/>
      </c>
      <c r="O5542" s="7">
        <f>G5542-L5542</f>
        <v/>
      </c>
      <c r="P5542" s="7">
        <f>H5542-M5542</f>
        <v/>
      </c>
      <c r="Q5542" s="7">
        <f>IF($I5542=1,(N5542-MAR1!$B$11)/MAR1!$D$11,(N5542-MAR1!$C$11)/MAR1!$E$11)</f>
        <v/>
      </c>
      <c r="R5542" s="7">
        <f>IF($I5542=1,(O5542-MAR1!$B$12)/MAR1!$D$12,(O5542-MAR1!$C$12)/MAR1!$E$12)</f>
        <v/>
      </c>
      <c r="S5542" s="7">
        <f>IF($I5542=1,(P5542-MAR1!$B$13)/MAR1!$D$13,(P5542-MAR1!$C$13)/MAR1!$E$13)</f>
        <v/>
      </c>
    </row>
    <row r="5543">
      <c r="A5543" s="5" t="n">
        <v>5542</v>
      </c>
      <c r="B5543" s="5" t="n">
        <v>16</v>
      </c>
      <c r="C5543" s="5" t="n">
        <v>67</v>
      </c>
      <c r="D5543" s="5" t="n">
        <v>3</v>
      </c>
      <c r="E5543" s="5" t="n">
        <v>0</v>
      </c>
      <c r="F5543" s="5" t="n">
        <v>35.9</v>
      </c>
      <c r="G5543" s="5" t="n">
        <v>17.8</v>
      </c>
      <c r="H5543" s="5" t="n">
        <v>22.68</v>
      </c>
      <c r="I5543" s="6">
        <f>IF(E5543&gt;=Markov!$B$3,1,0)</f>
        <v/>
      </c>
      <c r="J5543" s="6">
        <f>I5542</f>
        <v/>
      </c>
      <c r="K5543" s="7">
        <f>MAR1!$B$5+MAR1!$C$5*COS(2*PI()*$C5543/365)+MAR1!$D$5*SIN(2*PI()*$C5543/365)</f>
        <v/>
      </c>
      <c r="L5543" s="7">
        <f>MAR1!$B$6+MAR1!$C$6*COS(2*PI()*$C5543/365)+MAR1!$D$6*SIN(2*PI()*$C5543/365)</f>
        <v/>
      </c>
      <c r="M5543" s="7">
        <f>MAR1!$B$7+MAR1!$C$7*COS(2*PI()*$C5543/365)+MAR1!$D$7*SIN(2*PI()*$C5543/365)</f>
        <v/>
      </c>
      <c r="N5543" s="7">
        <f>F5543-K5543</f>
        <v/>
      </c>
      <c r="O5543" s="7">
        <f>G5543-L5543</f>
        <v/>
      </c>
      <c r="P5543" s="7">
        <f>H5543-M5543</f>
        <v/>
      </c>
      <c r="Q5543" s="7">
        <f>IF($I5543=1,(N5543-MAR1!$B$11)/MAR1!$D$11,(N5543-MAR1!$C$11)/MAR1!$E$11)</f>
        <v/>
      </c>
      <c r="R5543" s="7">
        <f>IF($I5543=1,(O5543-MAR1!$B$12)/MAR1!$D$12,(O5543-MAR1!$C$12)/MAR1!$E$12)</f>
        <v/>
      </c>
      <c r="S5543" s="7">
        <f>IF($I5543=1,(P5543-MAR1!$B$13)/MAR1!$D$13,(P5543-MAR1!$C$13)/MAR1!$E$13)</f>
        <v/>
      </c>
    </row>
    <row r="5544">
      <c r="A5544" s="5" t="n">
        <v>5543</v>
      </c>
      <c r="B5544" s="5" t="n">
        <v>16</v>
      </c>
      <c r="C5544" s="5" t="n">
        <v>68</v>
      </c>
      <c r="D5544" s="5" t="n">
        <v>3</v>
      </c>
      <c r="E5544" s="5" t="n">
        <v>0</v>
      </c>
      <c r="F5544" s="5" t="n">
        <v>35.6</v>
      </c>
      <c r="G5544" s="5" t="n">
        <v>18.6</v>
      </c>
      <c r="H5544" s="5" t="n">
        <v>17.8</v>
      </c>
      <c r="I5544" s="6">
        <f>IF(E5544&gt;=Markov!$B$3,1,0)</f>
        <v/>
      </c>
      <c r="J5544" s="6">
        <f>I5543</f>
        <v/>
      </c>
      <c r="K5544" s="7">
        <f>MAR1!$B$5+MAR1!$C$5*COS(2*PI()*$C5544/365)+MAR1!$D$5*SIN(2*PI()*$C5544/365)</f>
        <v/>
      </c>
      <c r="L5544" s="7">
        <f>MAR1!$B$6+MAR1!$C$6*COS(2*PI()*$C5544/365)+MAR1!$D$6*SIN(2*PI()*$C5544/365)</f>
        <v/>
      </c>
      <c r="M5544" s="7">
        <f>MAR1!$B$7+MAR1!$C$7*COS(2*PI()*$C5544/365)+MAR1!$D$7*SIN(2*PI()*$C5544/365)</f>
        <v/>
      </c>
      <c r="N5544" s="7">
        <f>F5544-K5544</f>
        <v/>
      </c>
      <c r="O5544" s="7">
        <f>G5544-L5544</f>
        <v/>
      </c>
      <c r="P5544" s="7">
        <f>H5544-M5544</f>
        <v/>
      </c>
      <c r="Q5544" s="7">
        <f>IF($I5544=1,(N5544-MAR1!$B$11)/MAR1!$D$11,(N5544-MAR1!$C$11)/MAR1!$E$11)</f>
        <v/>
      </c>
      <c r="R5544" s="7">
        <f>IF($I5544=1,(O5544-MAR1!$B$12)/MAR1!$D$12,(O5544-MAR1!$C$12)/MAR1!$E$12)</f>
        <v/>
      </c>
      <c r="S5544" s="7">
        <f>IF($I5544=1,(P5544-MAR1!$B$13)/MAR1!$D$13,(P5544-MAR1!$C$13)/MAR1!$E$13)</f>
        <v/>
      </c>
    </row>
    <row r="5545">
      <c r="A5545" s="5" t="n">
        <v>5544</v>
      </c>
      <c r="B5545" s="5" t="n">
        <v>16</v>
      </c>
      <c r="C5545" s="5" t="n">
        <v>69</v>
      </c>
      <c r="D5545" s="5" t="n">
        <v>3</v>
      </c>
      <c r="E5545" s="5" t="n">
        <v>0</v>
      </c>
      <c r="F5545" s="5" t="n">
        <v>35.1</v>
      </c>
      <c r="G5545" s="5" t="n">
        <v>18.2</v>
      </c>
      <c r="H5545" s="5" t="n">
        <v>22.97</v>
      </c>
      <c r="I5545" s="6">
        <f>IF(E5545&gt;=Markov!$B$3,1,0)</f>
        <v/>
      </c>
      <c r="J5545" s="6">
        <f>I5544</f>
        <v/>
      </c>
      <c r="K5545" s="7">
        <f>MAR1!$B$5+MAR1!$C$5*COS(2*PI()*$C5545/365)+MAR1!$D$5*SIN(2*PI()*$C5545/365)</f>
        <v/>
      </c>
      <c r="L5545" s="7">
        <f>MAR1!$B$6+MAR1!$C$6*COS(2*PI()*$C5545/365)+MAR1!$D$6*SIN(2*PI()*$C5545/365)</f>
        <v/>
      </c>
      <c r="M5545" s="7">
        <f>MAR1!$B$7+MAR1!$C$7*COS(2*PI()*$C5545/365)+MAR1!$D$7*SIN(2*PI()*$C5545/365)</f>
        <v/>
      </c>
      <c r="N5545" s="7">
        <f>F5545-K5545</f>
        <v/>
      </c>
      <c r="O5545" s="7">
        <f>G5545-L5545</f>
        <v/>
      </c>
      <c r="P5545" s="7">
        <f>H5545-M5545</f>
        <v/>
      </c>
      <c r="Q5545" s="7">
        <f>IF($I5545=1,(N5545-MAR1!$B$11)/MAR1!$D$11,(N5545-MAR1!$C$11)/MAR1!$E$11)</f>
        <v/>
      </c>
      <c r="R5545" s="7">
        <f>IF($I5545=1,(O5545-MAR1!$B$12)/MAR1!$D$12,(O5545-MAR1!$C$12)/MAR1!$E$12)</f>
        <v/>
      </c>
      <c r="S5545" s="7">
        <f>IF($I5545=1,(P5545-MAR1!$B$13)/MAR1!$D$13,(P5545-MAR1!$C$13)/MAR1!$E$13)</f>
        <v/>
      </c>
    </row>
    <row r="5546">
      <c r="A5546" s="5" t="n">
        <v>5545</v>
      </c>
      <c r="B5546" s="5" t="n">
        <v>16</v>
      </c>
      <c r="C5546" s="5" t="n">
        <v>70</v>
      </c>
      <c r="D5546" s="5" t="n">
        <v>3</v>
      </c>
      <c r="E5546" s="5" t="n">
        <v>0</v>
      </c>
      <c r="F5546" s="5" t="n">
        <v>34.8</v>
      </c>
      <c r="G5546" s="5" t="n">
        <v>19.7</v>
      </c>
      <c r="H5546" s="5" t="n">
        <v>24.23</v>
      </c>
      <c r="I5546" s="6">
        <f>IF(E5546&gt;=Markov!$B$3,1,0)</f>
        <v/>
      </c>
      <c r="J5546" s="6">
        <f>I5545</f>
        <v/>
      </c>
      <c r="K5546" s="7">
        <f>MAR1!$B$5+MAR1!$C$5*COS(2*PI()*$C5546/365)+MAR1!$D$5*SIN(2*PI()*$C5546/365)</f>
        <v/>
      </c>
      <c r="L5546" s="7">
        <f>MAR1!$B$6+MAR1!$C$6*COS(2*PI()*$C5546/365)+MAR1!$D$6*SIN(2*PI()*$C5546/365)</f>
        <v/>
      </c>
      <c r="M5546" s="7">
        <f>MAR1!$B$7+MAR1!$C$7*COS(2*PI()*$C5546/365)+MAR1!$D$7*SIN(2*PI()*$C5546/365)</f>
        <v/>
      </c>
      <c r="N5546" s="7">
        <f>F5546-K5546</f>
        <v/>
      </c>
      <c r="O5546" s="7">
        <f>G5546-L5546</f>
        <v/>
      </c>
      <c r="P5546" s="7">
        <f>H5546-M5546</f>
        <v/>
      </c>
      <c r="Q5546" s="7">
        <f>IF($I5546=1,(N5546-MAR1!$B$11)/MAR1!$D$11,(N5546-MAR1!$C$11)/MAR1!$E$11)</f>
        <v/>
      </c>
      <c r="R5546" s="7">
        <f>IF($I5546=1,(O5546-MAR1!$B$12)/MAR1!$D$12,(O5546-MAR1!$C$12)/MAR1!$E$12)</f>
        <v/>
      </c>
      <c r="S5546" s="7">
        <f>IF($I5546=1,(P5546-MAR1!$B$13)/MAR1!$D$13,(P5546-MAR1!$C$13)/MAR1!$E$13)</f>
        <v/>
      </c>
    </row>
    <row r="5547">
      <c r="A5547" s="5" t="n">
        <v>5546</v>
      </c>
      <c r="B5547" s="5" t="n">
        <v>16</v>
      </c>
      <c r="C5547" s="5" t="n">
        <v>71</v>
      </c>
      <c r="D5547" s="5" t="n">
        <v>3</v>
      </c>
      <c r="E5547" s="5" t="n">
        <v>0</v>
      </c>
      <c r="F5547" s="5" t="n">
        <v>36</v>
      </c>
      <c r="G5547" s="5" t="n">
        <v>20</v>
      </c>
      <c r="H5547" s="5" t="n">
        <v>20.28</v>
      </c>
      <c r="I5547" s="6">
        <f>IF(E5547&gt;=Markov!$B$3,1,0)</f>
        <v/>
      </c>
      <c r="J5547" s="6">
        <f>I5546</f>
        <v/>
      </c>
      <c r="K5547" s="7">
        <f>MAR1!$B$5+MAR1!$C$5*COS(2*PI()*$C5547/365)+MAR1!$D$5*SIN(2*PI()*$C5547/365)</f>
        <v/>
      </c>
      <c r="L5547" s="7">
        <f>MAR1!$B$6+MAR1!$C$6*COS(2*PI()*$C5547/365)+MAR1!$D$6*SIN(2*PI()*$C5547/365)</f>
        <v/>
      </c>
      <c r="M5547" s="7">
        <f>MAR1!$B$7+MAR1!$C$7*COS(2*PI()*$C5547/365)+MAR1!$D$7*SIN(2*PI()*$C5547/365)</f>
        <v/>
      </c>
      <c r="N5547" s="7">
        <f>F5547-K5547</f>
        <v/>
      </c>
      <c r="O5547" s="7">
        <f>G5547-L5547</f>
        <v/>
      </c>
      <c r="P5547" s="7">
        <f>H5547-M5547</f>
        <v/>
      </c>
      <c r="Q5547" s="7">
        <f>IF($I5547=1,(N5547-MAR1!$B$11)/MAR1!$D$11,(N5547-MAR1!$C$11)/MAR1!$E$11)</f>
        <v/>
      </c>
      <c r="R5547" s="7">
        <f>IF($I5547=1,(O5547-MAR1!$B$12)/MAR1!$D$12,(O5547-MAR1!$C$12)/MAR1!$E$12)</f>
        <v/>
      </c>
      <c r="S5547" s="7">
        <f>IF($I5547=1,(P5547-MAR1!$B$13)/MAR1!$D$13,(P5547-MAR1!$C$13)/MAR1!$E$13)</f>
        <v/>
      </c>
    </row>
    <row r="5548">
      <c r="A5548" s="5" t="n">
        <v>5547</v>
      </c>
      <c r="B5548" s="5" t="n">
        <v>16</v>
      </c>
      <c r="C5548" s="5" t="n">
        <v>72</v>
      </c>
      <c r="D5548" s="5" t="n">
        <v>3</v>
      </c>
      <c r="E5548" s="5" t="n">
        <v>0</v>
      </c>
      <c r="F5548" s="5" t="n">
        <v>33.8</v>
      </c>
      <c r="G5548" s="5" t="n">
        <v>19</v>
      </c>
      <c r="H5548" s="5" t="n">
        <v>18.89</v>
      </c>
      <c r="I5548" s="6">
        <f>IF(E5548&gt;=Markov!$B$3,1,0)</f>
        <v/>
      </c>
      <c r="J5548" s="6">
        <f>I5547</f>
        <v/>
      </c>
      <c r="K5548" s="7">
        <f>MAR1!$B$5+MAR1!$C$5*COS(2*PI()*$C5548/365)+MAR1!$D$5*SIN(2*PI()*$C5548/365)</f>
        <v/>
      </c>
      <c r="L5548" s="7">
        <f>MAR1!$B$6+MAR1!$C$6*COS(2*PI()*$C5548/365)+MAR1!$D$6*SIN(2*PI()*$C5548/365)</f>
        <v/>
      </c>
      <c r="M5548" s="7">
        <f>MAR1!$B$7+MAR1!$C$7*COS(2*PI()*$C5548/365)+MAR1!$D$7*SIN(2*PI()*$C5548/365)</f>
        <v/>
      </c>
      <c r="N5548" s="7">
        <f>F5548-K5548</f>
        <v/>
      </c>
      <c r="O5548" s="7">
        <f>G5548-L5548</f>
        <v/>
      </c>
      <c r="P5548" s="7">
        <f>H5548-M5548</f>
        <v/>
      </c>
      <c r="Q5548" s="7">
        <f>IF($I5548=1,(N5548-MAR1!$B$11)/MAR1!$D$11,(N5548-MAR1!$C$11)/MAR1!$E$11)</f>
        <v/>
      </c>
      <c r="R5548" s="7">
        <f>IF($I5548=1,(O5548-MAR1!$B$12)/MAR1!$D$12,(O5548-MAR1!$C$12)/MAR1!$E$12)</f>
        <v/>
      </c>
      <c r="S5548" s="7">
        <f>IF($I5548=1,(P5548-MAR1!$B$13)/MAR1!$D$13,(P5548-MAR1!$C$13)/MAR1!$E$13)</f>
        <v/>
      </c>
    </row>
    <row r="5549">
      <c r="A5549" s="5" t="n">
        <v>5548</v>
      </c>
      <c r="B5549" s="5" t="n">
        <v>16</v>
      </c>
      <c r="C5549" s="5" t="n">
        <v>73</v>
      </c>
      <c r="D5549" s="5" t="n">
        <v>3</v>
      </c>
      <c r="E5549" s="5" t="n">
        <v>0</v>
      </c>
      <c r="F5549" s="5" t="n">
        <v>36.3</v>
      </c>
      <c r="G5549" s="5" t="n">
        <v>20.7</v>
      </c>
      <c r="H5549" s="5" t="n">
        <v>22.72</v>
      </c>
      <c r="I5549" s="6">
        <f>IF(E5549&gt;=Markov!$B$3,1,0)</f>
        <v/>
      </c>
      <c r="J5549" s="6">
        <f>I5548</f>
        <v/>
      </c>
      <c r="K5549" s="7">
        <f>MAR1!$B$5+MAR1!$C$5*COS(2*PI()*$C5549/365)+MAR1!$D$5*SIN(2*PI()*$C5549/365)</f>
        <v/>
      </c>
      <c r="L5549" s="7">
        <f>MAR1!$B$6+MAR1!$C$6*COS(2*PI()*$C5549/365)+MAR1!$D$6*SIN(2*PI()*$C5549/365)</f>
        <v/>
      </c>
      <c r="M5549" s="7">
        <f>MAR1!$B$7+MAR1!$C$7*COS(2*PI()*$C5549/365)+MAR1!$D$7*SIN(2*PI()*$C5549/365)</f>
        <v/>
      </c>
      <c r="N5549" s="7">
        <f>F5549-K5549</f>
        <v/>
      </c>
      <c r="O5549" s="7">
        <f>G5549-L5549</f>
        <v/>
      </c>
      <c r="P5549" s="7">
        <f>H5549-M5549</f>
        <v/>
      </c>
      <c r="Q5549" s="7">
        <f>IF($I5549=1,(N5549-MAR1!$B$11)/MAR1!$D$11,(N5549-MAR1!$C$11)/MAR1!$E$11)</f>
        <v/>
      </c>
      <c r="R5549" s="7">
        <f>IF($I5549=1,(O5549-MAR1!$B$12)/MAR1!$D$12,(O5549-MAR1!$C$12)/MAR1!$E$12)</f>
        <v/>
      </c>
      <c r="S5549" s="7">
        <f>IF($I5549=1,(P5549-MAR1!$B$13)/MAR1!$D$13,(P5549-MAR1!$C$13)/MAR1!$E$13)</f>
        <v/>
      </c>
    </row>
    <row r="5550">
      <c r="A5550" s="5" t="n">
        <v>5549</v>
      </c>
      <c r="B5550" s="5" t="n">
        <v>16</v>
      </c>
      <c r="C5550" s="5" t="n">
        <v>74</v>
      </c>
      <c r="D5550" s="5" t="n">
        <v>3</v>
      </c>
      <c r="E5550" s="5" t="n">
        <v>0</v>
      </c>
      <c r="F5550" s="5" t="n">
        <v>36.9</v>
      </c>
      <c r="G5550" s="5" t="n">
        <v>22.9</v>
      </c>
      <c r="H5550" s="5" t="n">
        <v>23.3</v>
      </c>
      <c r="I5550" s="6">
        <f>IF(E5550&gt;=Markov!$B$3,1,0)</f>
        <v/>
      </c>
      <c r="J5550" s="6">
        <f>I5549</f>
        <v/>
      </c>
      <c r="K5550" s="7">
        <f>MAR1!$B$5+MAR1!$C$5*COS(2*PI()*$C5550/365)+MAR1!$D$5*SIN(2*PI()*$C5550/365)</f>
        <v/>
      </c>
      <c r="L5550" s="7">
        <f>MAR1!$B$6+MAR1!$C$6*COS(2*PI()*$C5550/365)+MAR1!$D$6*SIN(2*PI()*$C5550/365)</f>
        <v/>
      </c>
      <c r="M5550" s="7">
        <f>MAR1!$B$7+MAR1!$C$7*COS(2*PI()*$C5550/365)+MAR1!$D$7*SIN(2*PI()*$C5550/365)</f>
        <v/>
      </c>
      <c r="N5550" s="7">
        <f>F5550-K5550</f>
        <v/>
      </c>
      <c r="O5550" s="7">
        <f>G5550-L5550</f>
        <v/>
      </c>
      <c r="P5550" s="7">
        <f>H5550-M5550</f>
        <v/>
      </c>
      <c r="Q5550" s="7">
        <f>IF($I5550=1,(N5550-MAR1!$B$11)/MAR1!$D$11,(N5550-MAR1!$C$11)/MAR1!$E$11)</f>
        <v/>
      </c>
      <c r="R5550" s="7">
        <f>IF($I5550=1,(O5550-MAR1!$B$12)/MAR1!$D$12,(O5550-MAR1!$C$12)/MAR1!$E$12)</f>
        <v/>
      </c>
      <c r="S5550" s="7">
        <f>IF($I5550=1,(P5550-MAR1!$B$13)/MAR1!$D$13,(P5550-MAR1!$C$13)/MAR1!$E$13)</f>
        <v/>
      </c>
    </row>
    <row r="5551">
      <c r="A5551" s="5" t="n">
        <v>5550</v>
      </c>
      <c r="B5551" s="5" t="n">
        <v>16</v>
      </c>
      <c r="C5551" s="5" t="n">
        <v>75</v>
      </c>
      <c r="D5551" s="5" t="n">
        <v>3</v>
      </c>
      <c r="E5551" s="5" t="n">
        <v>0</v>
      </c>
      <c r="F5551" s="5" t="n">
        <v>35.1</v>
      </c>
      <c r="G5551" s="5" t="n">
        <v>22</v>
      </c>
      <c r="H5551" s="5" t="n">
        <v>17.44</v>
      </c>
      <c r="I5551" s="6">
        <f>IF(E5551&gt;=Markov!$B$3,1,0)</f>
        <v/>
      </c>
      <c r="J5551" s="6">
        <f>I5550</f>
        <v/>
      </c>
      <c r="K5551" s="7">
        <f>MAR1!$B$5+MAR1!$C$5*COS(2*PI()*$C5551/365)+MAR1!$D$5*SIN(2*PI()*$C5551/365)</f>
        <v/>
      </c>
      <c r="L5551" s="7">
        <f>MAR1!$B$6+MAR1!$C$6*COS(2*PI()*$C5551/365)+MAR1!$D$6*SIN(2*PI()*$C5551/365)</f>
        <v/>
      </c>
      <c r="M5551" s="7">
        <f>MAR1!$B$7+MAR1!$C$7*COS(2*PI()*$C5551/365)+MAR1!$D$7*SIN(2*PI()*$C5551/365)</f>
        <v/>
      </c>
      <c r="N5551" s="7">
        <f>F5551-K5551</f>
        <v/>
      </c>
      <c r="O5551" s="7">
        <f>G5551-L5551</f>
        <v/>
      </c>
      <c r="P5551" s="7">
        <f>H5551-M5551</f>
        <v/>
      </c>
      <c r="Q5551" s="7">
        <f>IF($I5551=1,(N5551-MAR1!$B$11)/MAR1!$D$11,(N5551-MAR1!$C$11)/MAR1!$E$11)</f>
        <v/>
      </c>
      <c r="R5551" s="7">
        <f>IF($I5551=1,(O5551-MAR1!$B$12)/MAR1!$D$12,(O5551-MAR1!$C$12)/MAR1!$E$12)</f>
        <v/>
      </c>
      <c r="S5551" s="7">
        <f>IF($I5551=1,(P5551-MAR1!$B$13)/MAR1!$D$13,(P5551-MAR1!$C$13)/MAR1!$E$13)</f>
        <v/>
      </c>
    </row>
    <row r="5552">
      <c r="A5552" s="5" t="n">
        <v>5551</v>
      </c>
      <c r="B5552" s="5" t="n">
        <v>16</v>
      </c>
      <c r="C5552" s="5" t="n">
        <v>76</v>
      </c>
      <c r="D5552" s="5" t="n">
        <v>3</v>
      </c>
      <c r="E5552" s="5" t="n">
        <v>0</v>
      </c>
      <c r="F5552" s="5" t="n">
        <v>33.2</v>
      </c>
      <c r="G5552" s="5" t="n">
        <v>20.4</v>
      </c>
      <c r="H5552" s="5" t="n">
        <v>23.51</v>
      </c>
      <c r="I5552" s="6">
        <f>IF(E5552&gt;=Markov!$B$3,1,0)</f>
        <v/>
      </c>
      <c r="J5552" s="6">
        <f>I5551</f>
        <v/>
      </c>
      <c r="K5552" s="7">
        <f>MAR1!$B$5+MAR1!$C$5*COS(2*PI()*$C5552/365)+MAR1!$D$5*SIN(2*PI()*$C5552/365)</f>
        <v/>
      </c>
      <c r="L5552" s="7">
        <f>MAR1!$B$6+MAR1!$C$6*COS(2*PI()*$C5552/365)+MAR1!$D$6*SIN(2*PI()*$C5552/365)</f>
        <v/>
      </c>
      <c r="M5552" s="7">
        <f>MAR1!$B$7+MAR1!$C$7*COS(2*PI()*$C5552/365)+MAR1!$D$7*SIN(2*PI()*$C5552/365)</f>
        <v/>
      </c>
      <c r="N5552" s="7">
        <f>F5552-K5552</f>
        <v/>
      </c>
      <c r="O5552" s="7">
        <f>G5552-L5552</f>
        <v/>
      </c>
      <c r="P5552" s="7">
        <f>H5552-M5552</f>
        <v/>
      </c>
      <c r="Q5552" s="7">
        <f>IF($I5552=1,(N5552-MAR1!$B$11)/MAR1!$D$11,(N5552-MAR1!$C$11)/MAR1!$E$11)</f>
        <v/>
      </c>
      <c r="R5552" s="7">
        <f>IF($I5552=1,(O5552-MAR1!$B$12)/MAR1!$D$12,(O5552-MAR1!$C$12)/MAR1!$E$12)</f>
        <v/>
      </c>
      <c r="S5552" s="7">
        <f>IF($I5552=1,(P5552-MAR1!$B$13)/MAR1!$D$13,(P5552-MAR1!$C$13)/MAR1!$E$13)</f>
        <v/>
      </c>
    </row>
    <row r="5553">
      <c r="A5553" s="5" t="n">
        <v>5552</v>
      </c>
      <c r="B5553" s="5" t="n">
        <v>16</v>
      </c>
      <c r="C5553" s="5" t="n">
        <v>77</v>
      </c>
      <c r="D5553" s="5" t="n">
        <v>3</v>
      </c>
      <c r="E5553" s="5" t="n">
        <v>0</v>
      </c>
      <c r="F5553" s="5" t="n">
        <v>33.3</v>
      </c>
      <c r="G5553" s="5" t="n">
        <v>21.3</v>
      </c>
      <c r="H5553" s="5" t="n">
        <v>20.18</v>
      </c>
      <c r="I5553" s="6">
        <f>IF(E5553&gt;=Markov!$B$3,1,0)</f>
        <v/>
      </c>
      <c r="J5553" s="6">
        <f>I5552</f>
        <v/>
      </c>
      <c r="K5553" s="7">
        <f>MAR1!$B$5+MAR1!$C$5*COS(2*PI()*$C5553/365)+MAR1!$D$5*SIN(2*PI()*$C5553/365)</f>
        <v/>
      </c>
      <c r="L5553" s="7">
        <f>MAR1!$B$6+MAR1!$C$6*COS(2*PI()*$C5553/365)+MAR1!$D$6*SIN(2*PI()*$C5553/365)</f>
        <v/>
      </c>
      <c r="M5553" s="7">
        <f>MAR1!$B$7+MAR1!$C$7*COS(2*PI()*$C5553/365)+MAR1!$D$7*SIN(2*PI()*$C5553/365)</f>
        <v/>
      </c>
      <c r="N5553" s="7">
        <f>F5553-K5553</f>
        <v/>
      </c>
      <c r="O5553" s="7">
        <f>G5553-L5553</f>
        <v/>
      </c>
      <c r="P5553" s="7">
        <f>H5553-M5553</f>
        <v/>
      </c>
      <c r="Q5553" s="7">
        <f>IF($I5553=1,(N5553-MAR1!$B$11)/MAR1!$D$11,(N5553-MAR1!$C$11)/MAR1!$E$11)</f>
        <v/>
      </c>
      <c r="R5553" s="7">
        <f>IF($I5553=1,(O5553-MAR1!$B$12)/MAR1!$D$12,(O5553-MAR1!$C$12)/MAR1!$E$12)</f>
        <v/>
      </c>
      <c r="S5553" s="7">
        <f>IF($I5553=1,(P5553-MAR1!$B$13)/MAR1!$D$13,(P5553-MAR1!$C$13)/MAR1!$E$13)</f>
        <v/>
      </c>
    </row>
    <row r="5554">
      <c r="A5554" s="5" t="n">
        <v>5553</v>
      </c>
      <c r="B5554" s="5" t="n">
        <v>16</v>
      </c>
      <c r="C5554" s="5" t="n">
        <v>78</v>
      </c>
      <c r="D5554" s="5" t="n">
        <v>3</v>
      </c>
      <c r="E5554" s="5" t="n">
        <v>0</v>
      </c>
      <c r="F5554" s="5" t="n">
        <v>35</v>
      </c>
      <c r="G5554" s="5" t="n">
        <v>21.1</v>
      </c>
      <c r="H5554" s="5" t="n">
        <v>15.3</v>
      </c>
      <c r="I5554" s="6">
        <f>IF(E5554&gt;=Markov!$B$3,1,0)</f>
        <v/>
      </c>
      <c r="J5554" s="6">
        <f>I5553</f>
        <v/>
      </c>
      <c r="K5554" s="7">
        <f>MAR1!$B$5+MAR1!$C$5*COS(2*PI()*$C5554/365)+MAR1!$D$5*SIN(2*PI()*$C5554/365)</f>
        <v/>
      </c>
      <c r="L5554" s="7">
        <f>MAR1!$B$6+MAR1!$C$6*COS(2*PI()*$C5554/365)+MAR1!$D$6*SIN(2*PI()*$C5554/365)</f>
        <v/>
      </c>
      <c r="M5554" s="7">
        <f>MAR1!$B$7+MAR1!$C$7*COS(2*PI()*$C5554/365)+MAR1!$D$7*SIN(2*PI()*$C5554/365)</f>
        <v/>
      </c>
      <c r="N5554" s="7">
        <f>F5554-K5554</f>
        <v/>
      </c>
      <c r="O5554" s="7">
        <f>G5554-L5554</f>
        <v/>
      </c>
      <c r="P5554" s="7">
        <f>H5554-M5554</f>
        <v/>
      </c>
      <c r="Q5554" s="7">
        <f>IF($I5554=1,(N5554-MAR1!$B$11)/MAR1!$D$11,(N5554-MAR1!$C$11)/MAR1!$E$11)</f>
        <v/>
      </c>
      <c r="R5554" s="7">
        <f>IF($I5554=1,(O5554-MAR1!$B$12)/MAR1!$D$12,(O5554-MAR1!$C$12)/MAR1!$E$12)</f>
        <v/>
      </c>
      <c r="S5554" s="7">
        <f>IF($I5554=1,(P5554-MAR1!$B$13)/MAR1!$D$13,(P5554-MAR1!$C$13)/MAR1!$E$13)</f>
        <v/>
      </c>
    </row>
    <row r="5555">
      <c r="A5555" s="5" t="n">
        <v>5554</v>
      </c>
      <c r="B5555" s="5" t="n">
        <v>16</v>
      </c>
      <c r="C5555" s="5" t="n">
        <v>79</v>
      </c>
      <c r="D5555" s="5" t="n">
        <v>3</v>
      </c>
      <c r="E5555" s="5" t="n">
        <v>0</v>
      </c>
      <c r="F5555" s="5" t="n">
        <v>39.1</v>
      </c>
      <c r="G5555" s="5" t="n">
        <v>24.4</v>
      </c>
      <c r="H5555" s="5" t="n">
        <v>17.48</v>
      </c>
      <c r="I5555" s="6">
        <f>IF(E5555&gt;=Markov!$B$3,1,0)</f>
        <v/>
      </c>
      <c r="J5555" s="6">
        <f>I5554</f>
        <v/>
      </c>
      <c r="K5555" s="7">
        <f>MAR1!$B$5+MAR1!$C$5*COS(2*PI()*$C5555/365)+MAR1!$D$5*SIN(2*PI()*$C5555/365)</f>
        <v/>
      </c>
      <c r="L5555" s="7">
        <f>MAR1!$B$6+MAR1!$C$6*COS(2*PI()*$C5555/365)+MAR1!$D$6*SIN(2*PI()*$C5555/365)</f>
        <v/>
      </c>
      <c r="M5555" s="7">
        <f>MAR1!$B$7+MAR1!$C$7*COS(2*PI()*$C5555/365)+MAR1!$D$7*SIN(2*PI()*$C5555/365)</f>
        <v/>
      </c>
      <c r="N5555" s="7">
        <f>F5555-K5555</f>
        <v/>
      </c>
      <c r="O5555" s="7">
        <f>G5555-L5555</f>
        <v/>
      </c>
      <c r="P5555" s="7">
        <f>H5555-M5555</f>
        <v/>
      </c>
      <c r="Q5555" s="7">
        <f>IF($I5555=1,(N5555-MAR1!$B$11)/MAR1!$D$11,(N5555-MAR1!$C$11)/MAR1!$E$11)</f>
        <v/>
      </c>
      <c r="R5555" s="7">
        <f>IF($I5555=1,(O5555-MAR1!$B$12)/MAR1!$D$12,(O5555-MAR1!$C$12)/MAR1!$E$12)</f>
        <v/>
      </c>
      <c r="S5555" s="7">
        <f>IF($I5555=1,(P5555-MAR1!$B$13)/MAR1!$D$13,(P5555-MAR1!$C$13)/MAR1!$E$13)</f>
        <v/>
      </c>
    </row>
    <row r="5556">
      <c r="A5556" s="5" t="n">
        <v>5555</v>
      </c>
      <c r="B5556" s="5" t="n">
        <v>16</v>
      </c>
      <c r="C5556" s="5" t="n">
        <v>80</v>
      </c>
      <c r="D5556" s="5" t="n">
        <v>3</v>
      </c>
      <c r="E5556" s="5" t="n">
        <v>0</v>
      </c>
      <c r="F5556" s="5" t="n">
        <v>38.4</v>
      </c>
      <c r="G5556" s="5" t="n">
        <v>24.3</v>
      </c>
      <c r="H5556" s="5" t="n">
        <v>14.36</v>
      </c>
      <c r="I5556" s="6">
        <f>IF(E5556&gt;=Markov!$B$3,1,0)</f>
        <v/>
      </c>
      <c r="J5556" s="6">
        <f>I5555</f>
        <v/>
      </c>
      <c r="K5556" s="7">
        <f>MAR1!$B$5+MAR1!$C$5*COS(2*PI()*$C5556/365)+MAR1!$D$5*SIN(2*PI()*$C5556/365)</f>
        <v/>
      </c>
      <c r="L5556" s="7">
        <f>MAR1!$B$6+MAR1!$C$6*COS(2*PI()*$C5556/365)+MAR1!$D$6*SIN(2*PI()*$C5556/365)</f>
        <v/>
      </c>
      <c r="M5556" s="7">
        <f>MAR1!$B$7+MAR1!$C$7*COS(2*PI()*$C5556/365)+MAR1!$D$7*SIN(2*PI()*$C5556/365)</f>
        <v/>
      </c>
      <c r="N5556" s="7">
        <f>F5556-K5556</f>
        <v/>
      </c>
      <c r="O5556" s="7">
        <f>G5556-L5556</f>
        <v/>
      </c>
      <c r="P5556" s="7">
        <f>H5556-M5556</f>
        <v/>
      </c>
      <c r="Q5556" s="7">
        <f>IF($I5556=1,(N5556-MAR1!$B$11)/MAR1!$D$11,(N5556-MAR1!$C$11)/MAR1!$E$11)</f>
        <v/>
      </c>
      <c r="R5556" s="7">
        <f>IF($I5556=1,(O5556-MAR1!$B$12)/MAR1!$D$12,(O5556-MAR1!$C$12)/MAR1!$E$12)</f>
        <v/>
      </c>
      <c r="S5556" s="7">
        <f>IF($I5556=1,(P5556-MAR1!$B$13)/MAR1!$D$13,(P5556-MAR1!$C$13)/MAR1!$E$13)</f>
        <v/>
      </c>
    </row>
    <row r="5557">
      <c r="A5557" s="5" t="n">
        <v>5556</v>
      </c>
      <c r="B5557" s="5" t="n">
        <v>16</v>
      </c>
      <c r="C5557" s="5" t="n">
        <v>81</v>
      </c>
      <c r="D5557" s="5" t="n">
        <v>3</v>
      </c>
      <c r="E5557" s="5" t="n">
        <v>0</v>
      </c>
      <c r="F5557" s="5" t="n">
        <v>37.8</v>
      </c>
      <c r="G5557" s="5" t="n">
        <v>23.9</v>
      </c>
      <c r="H5557" s="5" t="n">
        <v>20.54</v>
      </c>
      <c r="I5557" s="6">
        <f>IF(E5557&gt;=Markov!$B$3,1,0)</f>
        <v/>
      </c>
      <c r="J5557" s="6">
        <f>I5556</f>
        <v/>
      </c>
      <c r="K5557" s="7">
        <f>MAR1!$B$5+MAR1!$C$5*COS(2*PI()*$C5557/365)+MAR1!$D$5*SIN(2*PI()*$C5557/365)</f>
        <v/>
      </c>
      <c r="L5557" s="7">
        <f>MAR1!$B$6+MAR1!$C$6*COS(2*PI()*$C5557/365)+MAR1!$D$6*SIN(2*PI()*$C5557/365)</f>
        <v/>
      </c>
      <c r="M5557" s="7">
        <f>MAR1!$B$7+MAR1!$C$7*COS(2*PI()*$C5557/365)+MAR1!$D$7*SIN(2*PI()*$C5557/365)</f>
        <v/>
      </c>
      <c r="N5557" s="7">
        <f>F5557-K5557</f>
        <v/>
      </c>
      <c r="O5557" s="7">
        <f>G5557-L5557</f>
        <v/>
      </c>
      <c r="P5557" s="7">
        <f>H5557-M5557</f>
        <v/>
      </c>
      <c r="Q5557" s="7">
        <f>IF($I5557=1,(N5557-MAR1!$B$11)/MAR1!$D$11,(N5557-MAR1!$C$11)/MAR1!$E$11)</f>
        <v/>
      </c>
      <c r="R5557" s="7">
        <f>IF($I5557=1,(O5557-MAR1!$B$12)/MAR1!$D$12,(O5557-MAR1!$C$12)/MAR1!$E$12)</f>
        <v/>
      </c>
      <c r="S5557" s="7">
        <f>IF($I5557=1,(P5557-MAR1!$B$13)/MAR1!$D$13,(P5557-MAR1!$C$13)/MAR1!$E$13)</f>
        <v/>
      </c>
    </row>
    <row r="5558">
      <c r="A5558" s="5" t="n">
        <v>5557</v>
      </c>
      <c r="B5558" s="5" t="n">
        <v>16</v>
      </c>
      <c r="C5558" s="5" t="n">
        <v>82</v>
      </c>
      <c r="D5558" s="5" t="n">
        <v>3</v>
      </c>
      <c r="E5558" s="5" t="n">
        <v>0</v>
      </c>
      <c r="F5558" s="5" t="n">
        <v>37.5</v>
      </c>
      <c r="G5558" s="5" t="n">
        <v>24.6</v>
      </c>
      <c r="H5558" s="5" t="n">
        <v>19.58</v>
      </c>
      <c r="I5558" s="6">
        <f>IF(E5558&gt;=Markov!$B$3,1,0)</f>
        <v/>
      </c>
      <c r="J5558" s="6">
        <f>I5557</f>
        <v/>
      </c>
      <c r="K5558" s="7">
        <f>MAR1!$B$5+MAR1!$C$5*COS(2*PI()*$C5558/365)+MAR1!$D$5*SIN(2*PI()*$C5558/365)</f>
        <v/>
      </c>
      <c r="L5558" s="7">
        <f>MAR1!$B$6+MAR1!$C$6*COS(2*PI()*$C5558/365)+MAR1!$D$6*SIN(2*PI()*$C5558/365)</f>
        <v/>
      </c>
      <c r="M5558" s="7">
        <f>MAR1!$B$7+MAR1!$C$7*COS(2*PI()*$C5558/365)+MAR1!$D$7*SIN(2*PI()*$C5558/365)</f>
        <v/>
      </c>
      <c r="N5558" s="7">
        <f>F5558-K5558</f>
        <v/>
      </c>
      <c r="O5558" s="7">
        <f>G5558-L5558</f>
        <v/>
      </c>
      <c r="P5558" s="7">
        <f>H5558-M5558</f>
        <v/>
      </c>
      <c r="Q5558" s="7">
        <f>IF($I5558=1,(N5558-MAR1!$B$11)/MAR1!$D$11,(N5558-MAR1!$C$11)/MAR1!$E$11)</f>
        <v/>
      </c>
      <c r="R5558" s="7">
        <f>IF($I5558=1,(O5558-MAR1!$B$12)/MAR1!$D$12,(O5558-MAR1!$C$12)/MAR1!$E$12)</f>
        <v/>
      </c>
      <c r="S5558" s="7">
        <f>IF($I5558=1,(P5558-MAR1!$B$13)/MAR1!$D$13,(P5558-MAR1!$C$13)/MAR1!$E$13)</f>
        <v/>
      </c>
    </row>
    <row r="5559">
      <c r="A5559" s="5" t="n">
        <v>5558</v>
      </c>
      <c r="B5559" s="5" t="n">
        <v>16</v>
      </c>
      <c r="C5559" s="5" t="n">
        <v>83</v>
      </c>
      <c r="D5559" s="5" t="n">
        <v>3</v>
      </c>
      <c r="E5559" s="5" t="n">
        <v>0</v>
      </c>
      <c r="F5559" s="5" t="n">
        <v>37.3</v>
      </c>
      <c r="G5559" s="5" t="n">
        <v>22.2</v>
      </c>
      <c r="H5559" s="5" t="n">
        <v>16.9</v>
      </c>
      <c r="I5559" s="6">
        <f>IF(E5559&gt;=Markov!$B$3,1,0)</f>
        <v/>
      </c>
      <c r="J5559" s="6">
        <f>I5558</f>
        <v/>
      </c>
      <c r="K5559" s="7">
        <f>MAR1!$B$5+MAR1!$C$5*COS(2*PI()*$C5559/365)+MAR1!$D$5*SIN(2*PI()*$C5559/365)</f>
        <v/>
      </c>
      <c r="L5559" s="7">
        <f>MAR1!$B$6+MAR1!$C$6*COS(2*PI()*$C5559/365)+MAR1!$D$6*SIN(2*PI()*$C5559/365)</f>
        <v/>
      </c>
      <c r="M5559" s="7">
        <f>MAR1!$B$7+MAR1!$C$7*COS(2*PI()*$C5559/365)+MAR1!$D$7*SIN(2*PI()*$C5559/365)</f>
        <v/>
      </c>
      <c r="N5559" s="7">
        <f>F5559-K5559</f>
        <v/>
      </c>
      <c r="O5559" s="7">
        <f>G5559-L5559</f>
        <v/>
      </c>
      <c r="P5559" s="7">
        <f>H5559-M5559</f>
        <v/>
      </c>
      <c r="Q5559" s="7">
        <f>IF($I5559=1,(N5559-MAR1!$B$11)/MAR1!$D$11,(N5559-MAR1!$C$11)/MAR1!$E$11)</f>
        <v/>
      </c>
      <c r="R5559" s="7">
        <f>IF($I5559=1,(O5559-MAR1!$B$12)/MAR1!$D$12,(O5559-MAR1!$C$12)/MAR1!$E$12)</f>
        <v/>
      </c>
      <c r="S5559" s="7">
        <f>IF($I5559=1,(P5559-MAR1!$B$13)/MAR1!$D$13,(P5559-MAR1!$C$13)/MAR1!$E$13)</f>
        <v/>
      </c>
    </row>
    <row r="5560">
      <c r="A5560" s="5" t="n">
        <v>5559</v>
      </c>
      <c r="B5560" s="5" t="n">
        <v>16</v>
      </c>
      <c r="C5560" s="5" t="n">
        <v>84</v>
      </c>
      <c r="D5560" s="5" t="n">
        <v>3</v>
      </c>
      <c r="E5560" s="5" t="n">
        <v>0</v>
      </c>
      <c r="F5560" s="5" t="n">
        <v>38.5</v>
      </c>
      <c r="G5560" s="5" t="n">
        <v>24.9</v>
      </c>
      <c r="H5560" s="5" t="n">
        <v>17.92</v>
      </c>
      <c r="I5560" s="6">
        <f>IF(E5560&gt;=Markov!$B$3,1,0)</f>
        <v/>
      </c>
      <c r="J5560" s="6">
        <f>I5559</f>
        <v/>
      </c>
      <c r="K5560" s="7">
        <f>MAR1!$B$5+MAR1!$C$5*COS(2*PI()*$C5560/365)+MAR1!$D$5*SIN(2*PI()*$C5560/365)</f>
        <v/>
      </c>
      <c r="L5560" s="7">
        <f>MAR1!$B$6+MAR1!$C$6*COS(2*PI()*$C5560/365)+MAR1!$D$6*SIN(2*PI()*$C5560/365)</f>
        <v/>
      </c>
      <c r="M5560" s="7">
        <f>MAR1!$B$7+MAR1!$C$7*COS(2*PI()*$C5560/365)+MAR1!$D$7*SIN(2*PI()*$C5560/365)</f>
        <v/>
      </c>
      <c r="N5560" s="7">
        <f>F5560-K5560</f>
        <v/>
      </c>
      <c r="O5560" s="7">
        <f>G5560-L5560</f>
        <v/>
      </c>
      <c r="P5560" s="7">
        <f>H5560-M5560</f>
        <v/>
      </c>
      <c r="Q5560" s="7">
        <f>IF($I5560=1,(N5560-MAR1!$B$11)/MAR1!$D$11,(N5560-MAR1!$C$11)/MAR1!$E$11)</f>
        <v/>
      </c>
      <c r="R5560" s="7">
        <f>IF($I5560=1,(O5560-MAR1!$B$12)/MAR1!$D$12,(O5560-MAR1!$C$12)/MAR1!$E$12)</f>
        <v/>
      </c>
      <c r="S5560" s="7">
        <f>IF($I5560=1,(P5560-MAR1!$B$13)/MAR1!$D$13,(P5560-MAR1!$C$13)/MAR1!$E$13)</f>
        <v/>
      </c>
    </row>
    <row r="5561">
      <c r="A5561" s="5" t="n">
        <v>5560</v>
      </c>
      <c r="B5561" s="5" t="n">
        <v>16</v>
      </c>
      <c r="C5561" s="5" t="n">
        <v>85</v>
      </c>
      <c r="D5561" s="5" t="n">
        <v>3</v>
      </c>
      <c r="E5561" s="5" t="n">
        <v>0</v>
      </c>
      <c r="F5561" s="5" t="n">
        <v>37.5</v>
      </c>
      <c r="G5561" s="5" t="n">
        <v>23.8</v>
      </c>
      <c r="H5561" s="5" t="n">
        <v>22.72</v>
      </c>
      <c r="I5561" s="6">
        <f>IF(E5561&gt;=Markov!$B$3,1,0)</f>
        <v/>
      </c>
      <c r="J5561" s="6">
        <f>I5560</f>
        <v/>
      </c>
      <c r="K5561" s="7">
        <f>MAR1!$B$5+MAR1!$C$5*COS(2*PI()*$C5561/365)+MAR1!$D$5*SIN(2*PI()*$C5561/365)</f>
        <v/>
      </c>
      <c r="L5561" s="7">
        <f>MAR1!$B$6+MAR1!$C$6*COS(2*PI()*$C5561/365)+MAR1!$D$6*SIN(2*PI()*$C5561/365)</f>
        <v/>
      </c>
      <c r="M5561" s="7">
        <f>MAR1!$B$7+MAR1!$C$7*COS(2*PI()*$C5561/365)+MAR1!$D$7*SIN(2*PI()*$C5561/365)</f>
        <v/>
      </c>
      <c r="N5561" s="7">
        <f>F5561-K5561</f>
        <v/>
      </c>
      <c r="O5561" s="7">
        <f>G5561-L5561</f>
        <v/>
      </c>
      <c r="P5561" s="7">
        <f>H5561-M5561</f>
        <v/>
      </c>
      <c r="Q5561" s="7">
        <f>IF($I5561=1,(N5561-MAR1!$B$11)/MAR1!$D$11,(N5561-MAR1!$C$11)/MAR1!$E$11)</f>
        <v/>
      </c>
      <c r="R5561" s="7">
        <f>IF($I5561=1,(O5561-MAR1!$B$12)/MAR1!$D$12,(O5561-MAR1!$C$12)/MAR1!$E$12)</f>
        <v/>
      </c>
      <c r="S5561" s="7">
        <f>IF($I5561=1,(P5561-MAR1!$B$13)/MAR1!$D$13,(P5561-MAR1!$C$13)/MAR1!$E$13)</f>
        <v/>
      </c>
    </row>
    <row r="5562">
      <c r="A5562" s="5" t="n">
        <v>5561</v>
      </c>
      <c r="B5562" s="5" t="n">
        <v>16</v>
      </c>
      <c r="C5562" s="5" t="n">
        <v>86</v>
      </c>
      <c r="D5562" s="5" t="n">
        <v>3</v>
      </c>
      <c r="E5562" s="5" t="n">
        <v>0</v>
      </c>
      <c r="F5562" s="5" t="n">
        <v>36.2</v>
      </c>
      <c r="G5562" s="5" t="n">
        <v>23.2</v>
      </c>
      <c r="H5562" s="5" t="n">
        <v>24.02</v>
      </c>
      <c r="I5562" s="6">
        <f>IF(E5562&gt;=Markov!$B$3,1,0)</f>
        <v/>
      </c>
      <c r="J5562" s="6">
        <f>I5561</f>
        <v/>
      </c>
      <c r="K5562" s="7">
        <f>MAR1!$B$5+MAR1!$C$5*COS(2*PI()*$C5562/365)+MAR1!$D$5*SIN(2*PI()*$C5562/365)</f>
        <v/>
      </c>
      <c r="L5562" s="7">
        <f>MAR1!$B$6+MAR1!$C$6*COS(2*PI()*$C5562/365)+MAR1!$D$6*SIN(2*PI()*$C5562/365)</f>
        <v/>
      </c>
      <c r="M5562" s="7">
        <f>MAR1!$B$7+MAR1!$C$7*COS(2*PI()*$C5562/365)+MAR1!$D$7*SIN(2*PI()*$C5562/365)</f>
        <v/>
      </c>
      <c r="N5562" s="7">
        <f>F5562-K5562</f>
        <v/>
      </c>
      <c r="O5562" s="7">
        <f>G5562-L5562</f>
        <v/>
      </c>
      <c r="P5562" s="7">
        <f>H5562-M5562</f>
        <v/>
      </c>
      <c r="Q5562" s="7">
        <f>IF($I5562=1,(N5562-MAR1!$B$11)/MAR1!$D$11,(N5562-MAR1!$C$11)/MAR1!$E$11)</f>
        <v/>
      </c>
      <c r="R5562" s="7">
        <f>IF($I5562=1,(O5562-MAR1!$B$12)/MAR1!$D$12,(O5562-MAR1!$C$12)/MAR1!$E$12)</f>
        <v/>
      </c>
      <c r="S5562" s="7">
        <f>IF($I5562=1,(P5562-MAR1!$B$13)/MAR1!$D$13,(P5562-MAR1!$C$13)/MAR1!$E$13)</f>
        <v/>
      </c>
    </row>
    <row r="5563">
      <c r="A5563" s="5" t="n">
        <v>5562</v>
      </c>
      <c r="B5563" s="5" t="n">
        <v>16</v>
      </c>
      <c r="C5563" s="5" t="n">
        <v>87</v>
      </c>
      <c r="D5563" s="5" t="n">
        <v>3</v>
      </c>
      <c r="E5563" s="5" t="n">
        <v>0</v>
      </c>
      <c r="F5563" s="5" t="n">
        <v>34.7</v>
      </c>
      <c r="G5563" s="5" t="n">
        <v>23.2</v>
      </c>
      <c r="H5563" s="5" t="n">
        <v>18.06</v>
      </c>
      <c r="I5563" s="6">
        <f>IF(E5563&gt;=Markov!$B$3,1,0)</f>
        <v/>
      </c>
      <c r="J5563" s="6">
        <f>I5562</f>
        <v/>
      </c>
      <c r="K5563" s="7">
        <f>MAR1!$B$5+MAR1!$C$5*COS(2*PI()*$C5563/365)+MAR1!$D$5*SIN(2*PI()*$C5563/365)</f>
        <v/>
      </c>
      <c r="L5563" s="7">
        <f>MAR1!$B$6+MAR1!$C$6*COS(2*PI()*$C5563/365)+MAR1!$D$6*SIN(2*PI()*$C5563/365)</f>
        <v/>
      </c>
      <c r="M5563" s="7">
        <f>MAR1!$B$7+MAR1!$C$7*COS(2*PI()*$C5563/365)+MAR1!$D$7*SIN(2*PI()*$C5563/365)</f>
        <v/>
      </c>
      <c r="N5563" s="7">
        <f>F5563-K5563</f>
        <v/>
      </c>
      <c r="O5563" s="7">
        <f>G5563-L5563</f>
        <v/>
      </c>
      <c r="P5563" s="7">
        <f>H5563-M5563</f>
        <v/>
      </c>
      <c r="Q5563" s="7">
        <f>IF($I5563=1,(N5563-MAR1!$B$11)/MAR1!$D$11,(N5563-MAR1!$C$11)/MAR1!$E$11)</f>
        <v/>
      </c>
      <c r="R5563" s="7">
        <f>IF($I5563=1,(O5563-MAR1!$B$12)/MAR1!$D$12,(O5563-MAR1!$C$12)/MAR1!$E$12)</f>
        <v/>
      </c>
      <c r="S5563" s="7">
        <f>IF($I5563=1,(P5563-MAR1!$B$13)/MAR1!$D$13,(P5563-MAR1!$C$13)/MAR1!$E$13)</f>
        <v/>
      </c>
    </row>
    <row r="5564">
      <c r="A5564" s="5" t="n">
        <v>5563</v>
      </c>
      <c r="B5564" s="5" t="n">
        <v>16</v>
      </c>
      <c r="C5564" s="5" t="n">
        <v>88</v>
      </c>
      <c r="D5564" s="5" t="n">
        <v>3</v>
      </c>
      <c r="E5564" s="5" t="n">
        <v>0</v>
      </c>
      <c r="F5564" s="5" t="n">
        <v>33.2</v>
      </c>
      <c r="G5564" s="5" t="n">
        <v>19.9</v>
      </c>
      <c r="H5564" s="5" t="n">
        <v>20.95</v>
      </c>
      <c r="I5564" s="6">
        <f>IF(E5564&gt;=Markov!$B$3,1,0)</f>
        <v/>
      </c>
      <c r="J5564" s="6">
        <f>I5563</f>
        <v/>
      </c>
      <c r="K5564" s="7">
        <f>MAR1!$B$5+MAR1!$C$5*COS(2*PI()*$C5564/365)+MAR1!$D$5*SIN(2*PI()*$C5564/365)</f>
        <v/>
      </c>
      <c r="L5564" s="7">
        <f>MAR1!$B$6+MAR1!$C$6*COS(2*PI()*$C5564/365)+MAR1!$D$6*SIN(2*PI()*$C5564/365)</f>
        <v/>
      </c>
      <c r="M5564" s="7">
        <f>MAR1!$B$7+MAR1!$C$7*COS(2*PI()*$C5564/365)+MAR1!$D$7*SIN(2*PI()*$C5564/365)</f>
        <v/>
      </c>
      <c r="N5564" s="7">
        <f>F5564-K5564</f>
        <v/>
      </c>
      <c r="O5564" s="7">
        <f>G5564-L5564</f>
        <v/>
      </c>
      <c r="P5564" s="7">
        <f>H5564-M5564</f>
        <v/>
      </c>
      <c r="Q5564" s="7">
        <f>IF($I5564=1,(N5564-MAR1!$B$11)/MAR1!$D$11,(N5564-MAR1!$C$11)/MAR1!$E$11)</f>
        <v/>
      </c>
      <c r="R5564" s="7">
        <f>IF($I5564=1,(O5564-MAR1!$B$12)/MAR1!$D$12,(O5564-MAR1!$C$12)/MAR1!$E$12)</f>
        <v/>
      </c>
      <c r="S5564" s="7">
        <f>IF($I5564=1,(P5564-MAR1!$B$13)/MAR1!$D$13,(P5564-MAR1!$C$13)/MAR1!$E$13)</f>
        <v/>
      </c>
    </row>
    <row r="5565">
      <c r="A5565" s="5" t="n">
        <v>5564</v>
      </c>
      <c r="B5565" s="5" t="n">
        <v>16</v>
      </c>
      <c r="C5565" s="5" t="n">
        <v>89</v>
      </c>
      <c r="D5565" s="5" t="n">
        <v>3</v>
      </c>
      <c r="E5565" s="5" t="n">
        <v>0</v>
      </c>
      <c r="F5565" s="5" t="n">
        <v>33</v>
      </c>
      <c r="G5565" s="5" t="n">
        <v>21.9</v>
      </c>
      <c r="H5565" s="5" t="n">
        <v>18.3</v>
      </c>
      <c r="I5565" s="6">
        <f>IF(E5565&gt;=Markov!$B$3,1,0)</f>
        <v/>
      </c>
      <c r="J5565" s="6">
        <f>I5564</f>
        <v/>
      </c>
      <c r="K5565" s="7">
        <f>MAR1!$B$5+MAR1!$C$5*COS(2*PI()*$C5565/365)+MAR1!$D$5*SIN(2*PI()*$C5565/365)</f>
        <v/>
      </c>
      <c r="L5565" s="7">
        <f>MAR1!$B$6+MAR1!$C$6*COS(2*PI()*$C5565/365)+MAR1!$D$6*SIN(2*PI()*$C5565/365)</f>
        <v/>
      </c>
      <c r="M5565" s="7">
        <f>MAR1!$B$7+MAR1!$C$7*COS(2*PI()*$C5565/365)+MAR1!$D$7*SIN(2*PI()*$C5565/365)</f>
        <v/>
      </c>
      <c r="N5565" s="7">
        <f>F5565-K5565</f>
        <v/>
      </c>
      <c r="O5565" s="7">
        <f>G5565-L5565</f>
        <v/>
      </c>
      <c r="P5565" s="7">
        <f>H5565-M5565</f>
        <v/>
      </c>
      <c r="Q5565" s="7">
        <f>IF($I5565=1,(N5565-MAR1!$B$11)/MAR1!$D$11,(N5565-MAR1!$C$11)/MAR1!$E$11)</f>
        <v/>
      </c>
      <c r="R5565" s="7">
        <f>IF($I5565=1,(O5565-MAR1!$B$12)/MAR1!$D$12,(O5565-MAR1!$C$12)/MAR1!$E$12)</f>
        <v/>
      </c>
      <c r="S5565" s="7">
        <f>IF($I5565=1,(P5565-MAR1!$B$13)/MAR1!$D$13,(P5565-MAR1!$C$13)/MAR1!$E$13)</f>
        <v/>
      </c>
    </row>
    <row r="5566">
      <c r="A5566" s="5" t="n">
        <v>5565</v>
      </c>
      <c r="B5566" s="5" t="n">
        <v>16</v>
      </c>
      <c r="C5566" s="5" t="n">
        <v>90</v>
      </c>
      <c r="D5566" s="5" t="n">
        <v>3</v>
      </c>
      <c r="E5566" s="5" t="n">
        <v>0</v>
      </c>
      <c r="F5566" s="5" t="n">
        <v>33.9</v>
      </c>
      <c r="G5566" s="5" t="n">
        <v>22.7</v>
      </c>
      <c r="H5566" s="5" t="n">
        <v>25.5</v>
      </c>
      <c r="I5566" s="6">
        <f>IF(E5566&gt;=Markov!$B$3,1,0)</f>
        <v/>
      </c>
      <c r="J5566" s="6">
        <f>I5565</f>
        <v/>
      </c>
      <c r="K5566" s="7">
        <f>MAR1!$B$5+MAR1!$C$5*COS(2*PI()*$C5566/365)+MAR1!$D$5*SIN(2*PI()*$C5566/365)</f>
        <v/>
      </c>
      <c r="L5566" s="7">
        <f>MAR1!$B$6+MAR1!$C$6*COS(2*PI()*$C5566/365)+MAR1!$D$6*SIN(2*PI()*$C5566/365)</f>
        <v/>
      </c>
      <c r="M5566" s="7">
        <f>MAR1!$B$7+MAR1!$C$7*COS(2*PI()*$C5566/365)+MAR1!$D$7*SIN(2*PI()*$C5566/365)</f>
        <v/>
      </c>
      <c r="N5566" s="7">
        <f>F5566-K5566</f>
        <v/>
      </c>
      <c r="O5566" s="7">
        <f>G5566-L5566</f>
        <v/>
      </c>
      <c r="P5566" s="7">
        <f>H5566-M5566</f>
        <v/>
      </c>
      <c r="Q5566" s="7">
        <f>IF($I5566=1,(N5566-MAR1!$B$11)/MAR1!$D$11,(N5566-MAR1!$C$11)/MAR1!$E$11)</f>
        <v/>
      </c>
      <c r="R5566" s="7">
        <f>IF($I5566=1,(O5566-MAR1!$B$12)/MAR1!$D$12,(O5566-MAR1!$C$12)/MAR1!$E$12)</f>
        <v/>
      </c>
      <c r="S5566" s="7">
        <f>IF($I5566=1,(P5566-MAR1!$B$13)/MAR1!$D$13,(P5566-MAR1!$C$13)/MAR1!$E$13)</f>
        <v/>
      </c>
    </row>
    <row r="5567">
      <c r="A5567" s="5" t="n">
        <v>5566</v>
      </c>
      <c r="B5567" s="5" t="n">
        <v>16</v>
      </c>
      <c r="C5567" s="5" t="n">
        <v>91</v>
      </c>
      <c r="D5567" s="5" t="n">
        <v>4</v>
      </c>
      <c r="E5567" s="5" t="n">
        <v>0</v>
      </c>
      <c r="F5567" s="5" t="n">
        <v>34.8</v>
      </c>
      <c r="G5567" s="5" t="n">
        <v>22.8</v>
      </c>
      <c r="H5567" s="5" t="n">
        <v>22.08</v>
      </c>
      <c r="I5567" s="6">
        <f>IF(E5567&gt;=Markov!$B$3,1,0)</f>
        <v/>
      </c>
      <c r="J5567" s="6">
        <f>I5566</f>
        <v/>
      </c>
      <c r="K5567" s="7">
        <f>MAR1!$B$5+MAR1!$C$5*COS(2*PI()*$C5567/365)+MAR1!$D$5*SIN(2*PI()*$C5567/365)</f>
        <v/>
      </c>
      <c r="L5567" s="7">
        <f>MAR1!$B$6+MAR1!$C$6*COS(2*PI()*$C5567/365)+MAR1!$D$6*SIN(2*PI()*$C5567/365)</f>
        <v/>
      </c>
      <c r="M5567" s="7">
        <f>MAR1!$B$7+MAR1!$C$7*COS(2*PI()*$C5567/365)+MAR1!$D$7*SIN(2*PI()*$C5567/365)</f>
        <v/>
      </c>
      <c r="N5567" s="7">
        <f>F5567-K5567</f>
        <v/>
      </c>
      <c r="O5567" s="7">
        <f>G5567-L5567</f>
        <v/>
      </c>
      <c r="P5567" s="7">
        <f>H5567-M5567</f>
        <v/>
      </c>
      <c r="Q5567" s="7">
        <f>IF($I5567=1,(N5567-MAR1!$B$11)/MAR1!$D$11,(N5567-MAR1!$C$11)/MAR1!$E$11)</f>
        <v/>
      </c>
      <c r="R5567" s="7">
        <f>IF($I5567=1,(O5567-MAR1!$B$12)/MAR1!$D$12,(O5567-MAR1!$C$12)/MAR1!$E$12)</f>
        <v/>
      </c>
      <c r="S5567" s="7">
        <f>IF($I5567=1,(P5567-MAR1!$B$13)/MAR1!$D$13,(P5567-MAR1!$C$13)/MAR1!$E$13)</f>
        <v/>
      </c>
    </row>
    <row r="5568">
      <c r="A5568" s="5" t="n">
        <v>5567</v>
      </c>
      <c r="B5568" s="5" t="n">
        <v>16</v>
      </c>
      <c r="C5568" s="5" t="n">
        <v>92</v>
      </c>
      <c r="D5568" s="5" t="n">
        <v>4</v>
      </c>
      <c r="E5568" s="5" t="n">
        <v>0</v>
      </c>
      <c r="F5568" s="5" t="n">
        <v>36</v>
      </c>
      <c r="G5568" s="5" t="n">
        <v>23.2</v>
      </c>
      <c r="H5568" s="5" t="n">
        <v>16.82</v>
      </c>
      <c r="I5568" s="6">
        <f>IF(E5568&gt;=Markov!$B$3,1,0)</f>
        <v/>
      </c>
      <c r="J5568" s="6">
        <f>I5567</f>
        <v/>
      </c>
      <c r="K5568" s="7">
        <f>MAR1!$B$5+MAR1!$C$5*COS(2*PI()*$C5568/365)+MAR1!$D$5*SIN(2*PI()*$C5568/365)</f>
        <v/>
      </c>
      <c r="L5568" s="7">
        <f>MAR1!$B$6+MAR1!$C$6*COS(2*PI()*$C5568/365)+MAR1!$D$6*SIN(2*PI()*$C5568/365)</f>
        <v/>
      </c>
      <c r="M5568" s="7">
        <f>MAR1!$B$7+MAR1!$C$7*COS(2*PI()*$C5568/365)+MAR1!$D$7*SIN(2*PI()*$C5568/365)</f>
        <v/>
      </c>
      <c r="N5568" s="7">
        <f>F5568-K5568</f>
        <v/>
      </c>
      <c r="O5568" s="7">
        <f>G5568-L5568</f>
        <v/>
      </c>
      <c r="P5568" s="7">
        <f>H5568-M5568</f>
        <v/>
      </c>
      <c r="Q5568" s="7">
        <f>IF($I5568=1,(N5568-MAR1!$B$11)/MAR1!$D$11,(N5568-MAR1!$C$11)/MAR1!$E$11)</f>
        <v/>
      </c>
      <c r="R5568" s="7">
        <f>IF($I5568=1,(O5568-MAR1!$B$12)/MAR1!$D$12,(O5568-MAR1!$C$12)/MAR1!$E$12)</f>
        <v/>
      </c>
      <c r="S5568" s="7">
        <f>IF($I5568=1,(P5568-MAR1!$B$13)/MAR1!$D$13,(P5568-MAR1!$C$13)/MAR1!$E$13)</f>
        <v/>
      </c>
    </row>
    <row r="5569">
      <c r="A5569" s="5" t="n">
        <v>5568</v>
      </c>
      <c r="B5569" s="5" t="n">
        <v>16</v>
      </c>
      <c r="C5569" s="5" t="n">
        <v>93</v>
      </c>
      <c r="D5569" s="5" t="n">
        <v>4</v>
      </c>
      <c r="E5569" s="5" t="n">
        <v>0</v>
      </c>
      <c r="F5569" s="5" t="n">
        <v>37</v>
      </c>
      <c r="G5569" s="5" t="n">
        <v>21.7</v>
      </c>
      <c r="H5569" s="5" t="n">
        <v>21.51</v>
      </c>
      <c r="I5569" s="6">
        <f>IF(E5569&gt;=Markov!$B$3,1,0)</f>
        <v/>
      </c>
      <c r="J5569" s="6">
        <f>I5568</f>
        <v/>
      </c>
      <c r="K5569" s="7">
        <f>MAR1!$B$5+MAR1!$C$5*COS(2*PI()*$C5569/365)+MAR1!$D$5*SIN(2*PI()*$C5569/365)</f>
        <v/>
      </c>
      <c r="L5569" s="7">
        <f>MAR1!$B$6+MAR1!$C$6*COS(2*PI()*$C5569/365)+MAR1!$D$6*SIN(2*PI()*$C5569/365)</f>
        <v/>
      </c>
      <c r="M5569" s="7">
        <f>MAR1!$B$7+MAR1!$C$7*COS(2*PI()*$C5569/365)+MAR1!$D$7*SIN(2*PI()*$C5569/365)</f>
        <v/>
      </c>
      <c r="N5569" s="7">
        <f>F5569-K5569</f>
        <v/>
      </c>
      <c r="O5569" s="7">
        <f>G5569-L5569</f>
        <v/>
      </c>
      <c r="P5569" s="7">
        <f>H5569-M5569</f>
        <v/>
      </c>
      <c r="Q5569" s="7">
        <f>IF($I5569=1,(N5569-MAR1!$B$11)/MAR1!$D$11,(N5569-MAR1!$C$11)/MAR1!$E$11)</f>
        <v/>
      </c>
      <c r="R5569" s="7">
        <f>IF($I5569=1,(O5569-MAR1!$B$12)/MAR1!$D$12,(O5569-MAR1!$C$12)/MAR1!$E$12)</f>
        <v/>
      </c>
      <c r="S5569" s="7">
        <f>IF($I5569=1,(P5569-MAR1!$B$13)/MAR1!$D$13,(P5569-MAR1!$C$13)/MAR1!$E$13)</f>
        <v/>
      </c>
    </row>
    <row r="5570">
      <c r="A5570" s="5" t="n">
        <v>5569</v>
      </c>
      <c r="B5570" s="5" t="n">
        <v>16</v>
      </c>
      <c r="C5570" s="5" t="n">
        <v>94</v>
      </c>
      <c r="D5570" s="5" t="n">
        <v>4</v>
      </c>
      <c r="E5570" s="5" t="n">
        <v>0</v>
      </c>
      <c r="F5570" s="5" t="n">
        <v>36</v>
      </c>
      <c r="G5570" s="5" t="n">
        <v>20.6</v>
      </c>
      <c r="H5570" s="5" t="n">
        <v>21.98</v>
      </c>
      <c r="I5570" s="6">
        <f>IF(E5570&gt;=Markov!$B$3,1,0)</f>
        <v/>
      </c>
      <c r="J5570" s="6">
        <f>I5569</f>
        <v/>
      </c>
      <c r="K5570" s="7">
        <f>MAR1!$B$5+MAR1!$C$5*COS(2*PI()*$C5570/365)+MAR1!$D$5*SIN(2*PI()*$C5570/365)</f>
        <v/>
      </c>
      <c r="L5570" s="7">
        <f>MAR1!$B$6+MAR1!$C$6*COS(2*PI()*$C5570/365)+MAR1!$D$6*SIN(2*PI()*$C5570/365)</f>
        <v/>
      </c>
      <c r="M5570" s="7">
        <f>MAR1!$B$7+MAR1!$C$7*COS(2*PI()*$C5570/365)+MAR1!$D$7*SIN(2*PI()*$C5570/365)</f>
        <v/>
      </c>
      <c r="N5570" s="7">
        <f>F5570-K5570</f>
        <v/>
      </c>
      <c r="O5570" s="7">
        <f>G5570-L5570</f>
        <v/>
      </c>
      <c r="P5570" s="7">
        <f>H5570-M5570</f>
        <v/>
      </c>
      <c r="Q5570" s="7">
        <f>IF($I5570=1,(N5570-MAR1!$B$11)/MAR1!$D$11,(N5570-MAR1!$C$11)/MAR1!$E$11)</f>
        <v/>
      </c>
      <c r="R5570" s="7">
        <f>IF($I5570=1,(O5570-MAR1!$B$12)/MAR1!$D$12,(O5570-MAR1!$C$12)/MAR1!$E$12)</f>
        <v/>
      </c>
      <c r="S5570" s="7">
        <f>IF($I5570=1,(P5570-MAR1!$B$13)/MAR1!$D$13,(P5570-MAR1!$C$13)/MAR1!$E$13)</f>
        <v/>
      </c>
    </row>
    <row r="5571">
      <c r="A5571" s="5" t="n">
        <v>5570</v>
      </c>
      <c r="B5571" s="5" t="n">
        <v>16</v>
      </c>
      <c r="C5571" s="5" t="n">
        <v>95</v>
      </c>
      <c r="D5571" s="5" t="n">
        <v>4</v>
      </c>
      <c r="E5571" s="5" t="n">
        <v>0</v>
      </c>
      <c r="F5571" s="5" t="n">
        <v>38.5</v>
      </c>
      <c r="G5571" s="5" t="n">
        <v>24.3</v>
      </c>
      <c r="H5571" s="5" t="n">
        <v>24.09</v>
      </c>
      <c r="I5571" s="6">
        <f>IF(E5571&gt;=Markov!$B$3,1,0)</f>
        <v/>
      </c>
      <c r="J5571" s="6">
        <f>I5570</f>
        <v/>
      </c>
      <c r="K5571" s="7">
        <f>MAR1!$B$5+MAR1!$C$5*COS(2*PI()*$C5571/365)+MAR1!$D$5*SIN(2*PI()*$C5571/365)</f>
        <v/>
      </c>
      <c r="L5571" s="7">
        <f>MAR1!$B$6+MAR1!$C$6*COS(2*PI()*$C5571/365)+MAR1!$D$6*SIN(2*PI()*$C5571/365)</f>
        <v/>
      </c>
      <c r="M5571" s="7">
        <f>MAR1!$B$7+MAR1!$C$7*COS(2*PI()*$C5571/365)+MAR1!$D$7*SIN(2*PI()*$C5571/365)</f>
        <v/>
      </c>
      <c r="N5571" s="7">
        <f>F5571-K5571</f>
        <v/>
      </c>
      <c r="O5571" s="7">
        <f>G5571-L5571</f>
        <v/>
      </c>
      <c r="P5571" s="7">
        <f>H5571-M5571</f>
        <v/>
      </c>
      <c r="Q5571" s="7">
        <f>IF($I5571=1,(N5571-MAR1!$B$11)/MAR1!$D$11,(N5571-MAR1!$C$11)/MAR1!$E$11)</f>
        <v/>
      </c>
      <c r="R5571" s="7">
        <f>IF($I5571=1,(O5571-MAR1!$B$12)/MAR1!$D$12,(O5571-MAR1!$C$12)/MAR1!$E$12)</f>
        <v/>
      </c>
      <c r="S5571" s="7">
        <f>IF($I5571=1,(P5571-MAR1!$B$13)/MAR1!$D$13,(P5571-MAR1!$C$13)/MAR1!$E$13)</f>
        <v/>
      </c>
    </row>
    <row r="5572">
      <c r="A5572" s="5" t="n">
        <v>5571</v>
      </c>
      <c r="B5572" s="5" t="n">
        <v>16</v>
      </c>
      <c r="C5572" s="5" t="n">
        <v>96</v>
      </c>
      <c r="D5572" s="5" t="n">
        <v>4</v>
      </c>
      <c r="E5572" s="5" t="n">
        <v>0</v>
      </c>
      <c r="F5572" s="5" t="n">
        <v>36</v>
      </c>
      <c r="G5572" s="5" t="n">
        <v>20.1</v>
      </c>
      <c r="H5572" s="5" t="n">
        <v>27.27</v>
      </c>
      <c r="I5572" s="6">
        <f>IF(E5572&gt;=Markov!$B$3,1,0)</f>
        <v/>
      </c>
      <c r="J5572" s="6">
        <f>I5571</f>
        <v/>
      </c>
      <c r="K5572" s="7">
        <f>MAR1!$B$5+MAR1!$C$5*COS(2*PI()*$C5572/365)+MAR1!$D$5*SIN(2*PI()*$C5572/365)</f>
        <v/>
      </c>
      <c r="L5572" s="7">
        <f>MAR1!$B$6+MAR1!$C$6*COS(2*PI()*$C5572/365)+MAR1!$D$6*SIN(2*PI()*$C5572/365)</f>
        <v/>
      </c>
      <c r="M5572" s="7">
        <f>MAR1!$B$7+MAR1!$C$7*COS(2*PI()*$C5572/365)+MAR1!$D$7*SIN(2*PI()*$C5572/365)</f>
        <v/>
      </c>
      <c r="N5572" s="7">
        <f>F5572-K5572</f>
        <v/>
      </c>
      <c r="O5572" s="7">
        <f>G5572-L5572</f>
        <v/>
      </c>
      <c r="P5572" s="7">
        <f>H5572-M5572</f>
        <v/>
      </c>
      <c r="Q5572" s="7">
        <f>IF($I5572=1,(N5572-MAR1!$B$11)/MAR1!$D$11,(N5572-MAR1!$C$11)/MAR1!$E$11)</f>
        <v/>
      </c>
      <c r="R5572" s="7">
        <f>IF($I5572=1,(O5572-MAR1!$B$12)/MAR1!$D$12,(O5572-MAR1!$C$12)/MAR1!$E$12)</f>
        <v/>
      </c>
      <c r="S5572" s="7">
        <f>IF($I5572=1,(P5572-MAR1!$B$13)/MAR1!$D$13,(P5572-MAR1!$C$13)/MAR1!$E$13)</f>
        <v/>
      </c>
    </row>
    <row r="5573">
      <c r="A5573" s="5" t="n">
        <v>5572</v>
      </c>
      <c r="B5573" s="5" t="n">
        <v>16</v>
      </c>
      <c r="C5573" s="5" t="n">
        <v>97</v>
      </c>
      <c r="D5573" s="5" t="n">
        <v>4</v>
      </c>
      <c r="E5573" s="5" t="n">
        <v>0</v>
      </c>
      <c r="F5573" s="5" t="n">
        <v>40.4</v>
      </c>
      <c r="G5573" s="5" t="n">
        <v>22.7</v>
      </c>
      <c r="H5573" s="5" t="n">
        <v>27.35</v>
      </c>
      <c r="I5573" s="6">
        <f>IF(E5573&gt;=Markov!$B$3,1,0)</f>
        <v/>
      </c>
      <c r="J5573" s="6">
        <f>I5572</f>
        <v/>
      </c>
      <c r="K5573" s="7">
        <f>MAR1!$B$5+MAR1!$C$5*COS(2*PI()*$C5573/365)+MAR1!$D$5*SIN(2*PI()*$C5573/365)</f>
        <v/>
      </c>
      <c r="L5573" s="7">
        <f>MAR1!$B$6+MAR1!$C$6*COS(2*PI()*$C5573/365)+MAR1!$D$6*SIN(2*PI()*$C5573/365)</f>
        <v/>
      </c>
      <c r="M5573" s="7">
        <f>MAR1!$B$7+MAR1!$C$7*COS(2*PI()*$C5573/365)+MAR1!$D$7*SIN(2*PI()*$C5573/365)</f>
        <v/>
      </c>
      <c r="N5573" s="7">
        <f>F5573-K5573</f>
        <v/>
      </c>
      <c r="O5573" s="7">
        <f>G5573-L5573</f>
        <v/>
      </c>
      <c r="P5573" s="7">
        <f>H5573-M5573</f>
        <v/>
      </c>
      <c r="Q5573" s="7">
        <f>IF($I5573=1,(N5573-MAR1!$B$11)/MAR1!$D$11,(N5573-MAR1!$C$11)/MAR1!$E$11)</f>
        <v/>
      </c>
      <c r="R5573" s="7">
        <f>IF($I5573=1,(O5573-MAR1!$B$12)/MAR1!$D$12,(O5573-MAR1!$C$12)/MAR1!$E$12)</f>
        <v/>
      </c>
      <c r="S5573" s="7">
        <f>IF($I5573=1,(P5573-MAR1!$B$13)/MAR1!$D$13,(P5573-MAR1!$C$13)/MAR1!$E$13)</f>
        <v/>
      </c>
    </row>
    <row r="5574">
      <c r="A5574" s="5" t="n">
        <v>5573</v>
      </c>
      <c r="B5574" s="5" t="n">
        <v>16</v>
      </c>
      <c r="C5574" s="5" t="n">
        <v>98</v>
      </c>
      <c r="D5574" s="5" t="n">
        <v>4</v>
      </c>
      <c r="E5574" s="5" t="n">
        <v>0</v>
      </c>
      <c r="F5574" s="5" t="n">
        <v>38.8</v>
      </c>
      <c r="G5574" s="5" t="n">
        <v>24.1</v>
      </c>
      <c r="H5574" s="5" t="n">
        <v>20.31</v>
      </c>
      <c r="I5574" s="6">
        <f>IF(E5574&gt;=Markov!$B$3,1,0)</f>
        <v/>
      </c>
      <c r="J5574" s="6">
        <f>I5573</f>
        <v/>
      </c>
      <c r="K5574" s="7">
        <f>MAR1!$B$5+MAR1!$C$5*COS(2*PI()*$C5574/365)+MAR1!$D$5*SIN(2*PI()*$C5574/365)</f>
        <v/>
      </c>
      <c r="L5574" s="7">
        <f>MAR1!$B$6+MAR1!$C$6*COS(2*PI()*$C5574/365)+MAR1!$D$6*SIN(2*PI()*$C5574/365)</f>
        <v/>
      </c>
      <c r="M5574" s="7">
        <f>MAR1!$B$7+MAR1!$C$7*COS(2*PI()*$C5574/365)+MAR1!$D$7*SIN(2*PI()*$C5574/365)</f>
        <v/>
      </c>
      <c r="N5574" s="7">
        <f>F5574-K5574</f>
        <v/>
      </c>
      <c r="O5574" s="7">
        <f>G5574-L5574</f>
        <v/>
      </c>
      <c r="P5574" s="7">
        <f>H5574-M5574</f>
        <v/>
      </c>
      <c r="Q5574" s="7">
        <f>IF($I5574=1,(N5574-MAR1!$B$11)/MAR1!$D$11,(N5574-MAR1!$C$11)/MAR1!$E$11)</f>
        <v/>
      </c>
      <c r="R5574" s="7">
        <f>IF($I5574=1,(O5574-MAR1!$B$12)/MAR1!$D$12,(O5574-MAR1!$C$12)/MAR1!$E$12)</f>
        <v/>
      </c>
      <c r="S5574" s="7">
        <f>IF($I5574=1,(P5574-MAR1!$B$13)/MAR1!$D$13,(P5574-MAR1!$C$13)/MAR1!$E$13)</f>
        <v/>
      </c>
    </row>
    <row r="5575">
      <c r="A5575" s="5" t="n">
        <v>5574</v>
      </c>
      <c r="B5575" s="5" t="n">
        <v>16</v>
      </c>
      <c r="C5575" s="5" t="n">
        <v>99</v>
      </c>
      <c r="D5575" s="5" t="n">
        <v>4</v>
      </c>
      <c r="E5575" s="5" t="n">
        <v>0</v>
      </c>
      <c r="F5575" s="5" t="n">
        <v>38.1</v>
      </c>
      <c r="G5575" s="5" t="n">
        <v>23.8</v>
      </c>
      <c r="H5575" s="5" t="n">
        <v>22.63</v>
      </c>
      <c r="I5575" s="6">
        <f>IF(E5575&gt;=Markov!$B$3,1,0)</f>
        <v/>
      </c>
      <c r="J5575" s="6">
        <f>I5574</f>
        <v/>
      </c>
      <c r="K5575" s="7">
        <f>MAR1!$B$5+MAR1!$C$5*COS(2*PI()*$C5575/365)+MAR1!$D$5*SIN(2*PI()*$C5575/365)</f>
        <v/>
      </c>
      <c r="L5575" s="7">
        <f>MAR1!$B$6+MAR1!$C$6*COS(2*PI()*$C5575/365)+MAR1!$D$6*SIN(2*PI()*$C5575/365)</f>
        <v/>
      </c>
      <c r="M5575" s="7">
        <f>MAR1!$B$7+MAR1!$C$7*COS(2*PI()*$C5575/365)+MAR1!$D$7*SIN(2*PI()*$C5575/365)</f>
        <v/>
      </c>
      <c r="N5575" s="7">
        <f>F5575-K5575</f>
        <v/>
      </c>
      <c r="O5575" s="7">
        <f>G5575-L5575</f>
        <v/>
      </c>
      <c r="P5575" s="7">
        <f>H5575-M5575</f>
        <v/>
      </c>
      <c r="Q5575" s="7">
        <f>IF($I5575=1,(N5575-MAR1!$B$11)/MAR1!$D$11,(N5575-MAR1!$C$11)/MAR1!$E$11)</f>
        <v/>
      </c>
      <c r="R5575" s="7">
        <f>IF($I5575=1,(O5575-MAR1!$B$12)/MAR1!$D$12,(O5575-MAR1!$C$12)/MAR1!$E$12)</f>
        <v/>
      </c>
      <c r="S5575" s="7">
        <f>IF($I5575=1,(P5575-MAR1!$B$13)/MAR1!$D$13,(P5575-MAR1!$C$13)/MAR1!$E$13)</f>
        <v/>
      </c>
    </row>
    <row r="5576">
      <c r="A5576" s="5" t="n">
        <v>5575</v>
      </c>
      <c r="B5576" s="5" t="n">
        <v>16</v>
      </c>
      <c r="C5576" s="5" t="n">
        <v>100</v>
      </c>
      <c r="D5576" s="5" t="n">
        <v>4</v>
      </c>
      <c r="E5576" s="5" t="n">
        <v>0</v>
      </c>
      <c r="F5576" s="5" t="n">
        <v>37.9</v>
      </c>
      <c r="G5576" s="5" t="n">
        <v>23.3</v>
      </c>
      <c r="H5576" s="5" t="n">
        <v>29.59</v>
      </c>
      <c r="I5576" s="6">
        <f>IF(E5576&gt;=Markov!$B$3,1,0)</f>
        <v/>
      </c>
      <c r="J5576" s="6">
        <f>I5575</f>
        <v/>
      </c>
      <c r="K5576" s="7">
        <f>MAR1!$B$5+MAR1!$C$5*COS(2*PI()*$C5576/365)+MAR1!$D$5*SIN(2*PI()*$C5576/365)</f>
        <v/>
      </c>
      <c r="L5576" s="7">
        <f>MAR1!$B$6+MAR1!$C$6*COS(2*PI()*$C5576/365)+MAR1!$D$6*SIN(2*PI()*$C5576/365)</f>
        <v/>
      </c>
      <c r="M5576" s="7">
        <f>MAR1!$B$7+MAR1!$C$7*COS(2*PI()*$C5576/365)+MAR1!$D$7*SIN(2*PI()*$C5576/365)</f>
        <v/>
      </c>
      <c r="N5576" s="7">
        <f>F5576-K5576</f>
        <v/>
      </c>
      <c r="O5576" s="7">
        <f>G5576-L5576</f>
        <v/>
      </c>
      <c r="P5576" s="7">
        <f>H5576-M5576</f>
        <v/>
      </c>
      <c r="Q5576" s="7">
        <f>IF($I5576=1,(N5576-MAR1!$B$11)/MAR1!$D$11,(N5576-MAR1!$C$11)/MAR1!$E$11)</f>
        <v/>
      </c>
      <c r="R5576" s="7">
        <f>IF($I5576=1,(O5576-MAR1!$B$12)/MAR1!$D$12,(O5576-MAR1!$C$12)/MAR1!$E$12)</f>
        <v/>
      </c>
      <c r="S5576" s="7">
        <f>IF($I5576=1,(P5576-MAR1!$B$13)/MAR1!$D$13,(P5576-MAR1!$C$13)/MAR1!$E$13)</f>
        <v/>
      </c>
    </row>
    <row r="5577">
      <c r="A5577" s="5" t="n">
        <v>5576</v>
      </c>
      <c r="B5577" s="5" t="n">
        <v>16</v>
      </c>
      <c r="C5577" s="5" t="n">
        <v>101</v>
      </c>
      <c r="D5577" s="5" t="n">
        <v>4</v>
      </c>
      <c r="E5577" s="5" t="n">
        <v>0</v>
      </c>
      <c r="F5577" s="5" t="n">
        <v>38.7</v>
      </c>
      <c r="G5577" s="5" t="n">
        <v>23.6</v>
      </c>
      <c r="H5577" s="5" t="n">
        <v>26.99</v>
      </c>
      <c r="I5577" s="6">
        <f>IF(E5577&gt;=Markov!$B$3,1,0)</f>
        <v/>
      </c>
      <c r="J5577" s="6">
        <f>I5576</f>
        <v/>
      </c>
      <c r="K5577" s="7">
        <f>MAR1!$B$5+MAR1!$C$5*COS(2*PI()*$C5577/365)+MAR1!$D$5*SIN(2*PI()*$C5577/365)</f>
        <v/>
      </c>
      <c r="L5577" s="7">
        <f>MAR1!$B$6+MAR1!$C$6*COS(2*PI()*$C5577/365)+MAR1!$D$6*SIN(2*PI()*$C5577/365)</f>
        <v/>
      </c>
      <c r="M5577" s="7">
        <f>MAR1!$B$7+MAR1!$C$7*COS(2*PI()*$C5577/365)+MAR1!$D$7*SIN(2*PI()*$C5577/365)</f>
        <v/>
      </c>
      <c r="N5577" s="7">
        <f>F5577-K5577</f>
        <v/>
      </c>
      <c r="O5577" s="7">
        <f>G5577-L5577</f>
        <v/>
      </c>
      <c r="P5577" s="7">
        <f>H5577-M5577</f>
        <v/>
      </c>
      <c r="Q5577" s="7">
        <f>IF($I5577=1,(N5577-MAR1!$B$11)/MAR1!$D$11,(N5577-MAR1!$C$11)/MAR1!$E$11)</f>
        <v/>
      </c>
      <c r="R5577" s="7">
        <f>IF($I5577=1,(O5577-MAR1!$B$12)/MAR1!$D$12,(O5577-MAR1!$C$12)/MAR1!$E$12)</f>
        <v/>
      </c>
      <c r="S5577" s="7">
        <f>IF($I5577=1,(P5577-MAR1!$B$13)/MAR1!$D$13,(P5577-MAR1!$C$13)/MAR1!$E$13)</f>
        <v/>
      </c>
    </row>
    <row r="5578">
      <c r="A5578" s="5" t="n">
        <v>5577</v>
      </c>
      <c r="B5578" s="5" t="n">
        <v>16</v>
      </c>
      <c r="C5578" s="5" t="n">
        <v>102</v>
      </c>
      <c r="D5578" s="5" t="n">
        <v>4</v>
      </c>
      <c r="E5578" s="5" t="n">
        <v>0</v>
      </c>
      <c r="F5578" s="5" t="n">
        <v>37.7</v>
      </c>
      <c r="G5578" s="5" t="n">
        <v>24.8</v>
      </c>
      <c r="H5578" s="5" t="n">
        <v>21.98</v>
      </c>
      <c r="I5578" s="6">
        <f>IF(E5578&gt;=Markov!$B$3,1,0)</f>
        <v/>
      </c>
      <c r="J5578" s="6">
        <f>I5577</f>
        <v/>
      </c>
      <c r="K5578" s="7">
        <f>MAR1!$B$5+MAR1!$C$5*COS(2*PI()*$C5578/365)+MAR1!$D$5*SIN(2*PI()*$C5578/365)</f>
        <v/>
      </c>
      <c r="L5578" s="7">
        <f>MAR1!$B$6+MAR1!$C$6*COS(2*PI()*$C5578/365)+MAR1!$D$6*SIN(2*PI()*$C5578/365)</f>
        <v/>
      </c>
      <c r="M5578" s="7">
        <f>MAR1!$B$7+MAR1!$C$7*COS(2*PI()*$C5578/365)+MAR1!$D$7*SIN(2*PI()*$C5578/365)</f>
        <v/>
      </c>
      <c r="N5578" s="7">
        <f>F5578-K5578</f>
        <v/>
      </c>
      <c r="O5578" s="7">
        <f>G5578-L5578</f>
        <v/>
      </c>
      <c r="P5578" s="7">
        <f>H5578-M5578</f>
        <v/>
      </c>
      <c r="Q5578" s="7">
        <f>IF($I5578=1,(N5578-MAR1!$B$11)/MAR1!$D$11,(N5578-MAR1!$C$11)/MAR1!$E$11)</f>
        <v/>
      </c>
      <c r="R5578" s="7">
        <f>IF($I5578=1,(O5578-MAR1!$B$12)/MAR1!$D$12,(O5578-MAR1!$C$12)/MAR1!$E$12)</f>
        <v/>
      </c>
      <c r="S5578" s="7">
        <f>IF($I5578=1,(P5578-MAR1!$B$13)/MAR1!$D$13,(P5578-MAR1!$C$13)/MAR1!$E$13)</f>
        <v/>
      </c>
    </row>
    <row r="5579">
      <c r="A5579" s="5" t="n">
        <v>5578</v>
      </c>
      <c r="B5579" s="5" t="n">
        <v>16</v>
      </c>
      <c r="C5579" s="5" t="n">
        <v>103</v>
      </c>
      <c r="D5579" s="5" t="n">
        <v>4</v>
      </c>
      <c r="E5579" s="5" t="n">
        <v>0</v>
      </c>
      <c r="F5579" s="5" t="n">
        <v>37.3</v>
      </c>
      <c r="G5579" s="5" t="n">
        <v>25.3</v>
      </c>
      <c r="H5579" s="5" t="n">
        <v>22.97</v>
      </c>
      <c r="I5579" s="6">
        <f>IF(E5579&gt;=Markov!$B$3,1,0)</f>
        <v/>
      </c>
      <c r="J5579" s="6">
        <f>I5578</f>
        <v/>
      </c>
      <c r="K5579" s="7">
        <f>MAR1!$B$5+MAR1!$C$5*COS(2*PI()*$C5579/365)+MAR1!$D$5*SIN(2*PI()*$C5579/365)</f>
        <v/>
      </c>
      <c r="L5579" s="7">
        <f>MAR1!$B$6+MAR1!$C$6*COS(2*PI()*$C5579/365)+MAR1!$D$6*SIN(2*PI()*$C5579/365)</f>
        <v/>
      </c>
      <c r="M5579" s="7">
        <f>MAR1!$B$7+MAR1!$C$7*COS(2*PI()*$C5579/365)+MAR1!$D$7*SIN(2*PI()*$C5579/365)</f>
        <v/>
      </c>
      <c r="N5579" s="7">
        <f>F5579-K5579</f>
        <v/>
      </c>
      <c r="O5579" s="7">
        <f>G5579-L5579</f>
        <v/>
      </c>
      <c r="P5579" s="7">
        <f>H5579-M5579</f>
        <v/>
      </c>
      <c r="Q5579" s="7">
        <f>IF($I5579=1,(N5579-MAR1!$B$11)/MAR1!$D$11,(N5579-MAR1!$C$11)/MAR1!$E$11)</f>
        <v/>
      </c>
      <c r="R5579" s="7">
        <f>IF($I5579=1,(O5579-MAR1!$B$12)/MAR1!$D$12,(O5579-MAR1!$C$12)/MAR1!$E$12)</f>
        <v/>
      </c>
      <c r="S5579" s="7">
        <f>IF($I5579=1,(P5579-MAR1!$B$13)/MAR1!$D$13,(P5579-MAR1!$C$13)/MAR1!$E$13)</f>
        <v/>
      </c>
    </row>
    <row r="5580">
      <c r="A5580" s="5" t="n">
        <v>5579</v>
      </c>
      <c r="B5580" s="5" t="n">
        <v>16</v>
      </c>
      <c r="C5580" s="5" t="n">
        <v>104</v>
      </c>
      <c r="D5580" s="5" t="n">
        <v>4</v>
      </c>
      <c r="E5580" s="5" t="n">
        <v>0</v>
      </c>
      <c r="F5580" s="5" t="n">
        <v>34.6</v>
      </c>
      <c r="G5580" s="5" t="n">
        <v>22.9</v>
      </c>
      <c r="H5580" s="5" t="n">
        <v>21.5</v>
      </c>
      <c r="I5580" s="6">
        <f>IF(E5580&gt;=Markov!$B$3,1,0)</f>
        <v/>
      </c>
      <c r="J5580" s="6">
        <f>I5579</f>
        <v/>
      </c>
      <c r="K5580" s="7">
        <f>MAR1!$B$5+MAR1!$C$5*COS(2*PI()*$C5580/365)+MAR1!$D$5*SIN(2*PI()*$C5580/365)</f>
        <v/>
      </c>
      <c r="L5580" s="7">
        <f>MAR1!$B$6+MAR1!$C$6*COS(2*PI()*$C5580/365)+MAR1!$D$6*SIN(2*PI()*$C5580/365)</f>
        <v/>
      </c>
      <c r="M5580" s="7">
        <f>MAR1!$B$7+MAR1!$C$7*COS(2*PI()*$C5580/365)+MAR1!$D$7*SIN(2*PI()*$C5580/365)</f>
        <v/>
      </c>
      <c r="N5580" s="7">
        <f>F5580-K5580</f>
        <v/>
      </c>
      <c r="O5580" s="7">
        <f>G5580-L5580</f>
        <v/>
      </c>
      <c r="P5580" s="7">
        <f>H5580-M5580</f>
        <v/>
      </c>
      <c r="Q5580" s="7">
        <f>IF($I5580=1,(N5580-MAR1!$B$11)/MAR1!$D$11,(N5580-MAR1!$C$11)/MAR1!$E$11)</f>
        <v/>
      </c>
      <c r="R5580" s="7">
        <f>IF($I5580=1,(O5580-MAR1!$B$12)/MAR1!$D$12,(O5580-MAR1!$C$12)/MAR1!$E$12)</f>
        <v/>
      </c>
      <c r="S5580" s="7">
        <f>IF($I5580=1,(P5580-MAR1!$B$13)/MAR1!$D$13,(P5580-MAR1!$C$13)/MAR1!$E$13)</f>
        <v/>
      </c>
    </row>
    <row r="5581">
      <c r="A5581" s="5" t="n">
        <v>5580</v>
      </c>
      <c r="B5581" s="5" t="n">
        <v>16</v>
      </c>
      <c r="C5581" s="5" t="n">
        <v>105</v>
      </c>
      <c r="D5581" s="5" t="n">
        <v>4</v>
      </c>
      <c r="E5581" s="5" t="n">
        <v>0</v>
      </c>
      <c r="F5581" s="5" t="n">
        <v>34.6</v>
      </c>
      <c r="G5581" s="5" t="n">
        <v>22</v>
      </c>
      <c r="H5581" s="5" t="n">
        <v>26.62</v>
      </c>
      <c r="I5581" s="6">
        <f>IF(E5581&gt;=Markov!$B$3,1,0)</f>
        <v/>
      </c>
      <c r="J5581" s="6">
        <f>I5580</f>
        <v/>
      </c>
      <c r="K5581" s="7">
        <f>MAR1!$B$5+MAR1!$C$5*COS(2*PI()*$C5581/365)+MAR1!$D$5*SIN(2*PI()*$C5581/365)</f>
        <v/>
      </c>
      <c r="L5581" s="7">
        <f>MAR1!$B$6+MAR1!$C$6*COS(2*PI()*$C5581/365)+MAR1!$D$6*SIN(2*PI()*$C5581/365)</f>
        <v/>
      </c>
      <c r="M5581" s="7">
        <f>MAR1!$B$7+MAR1!$C$7*COS(2*PI()*$C5581/365)+MAR1!$D$7*SIN(2*PI()*$C5581/365)</f>
        <v/>
      </c>
      <c r="N5581" s="7">
        <f>F5581-K5581</f>
        <v/>
      </c>
      <c r="O5581" s="7">
        <f>G5581-L5581</f>
        <v/>
      </c>
      <c r="P5581" s="7">
        <f>H5581-M5581</f>
        <v/>
      </c>
      <c r="Q5581" s="7">
        <f>IF($I5581=1,(N5581-MAR1!$B$11)/MAR1!$D$11,(N5581-MAR1!$C$11)/MAR1!$E$11)</f>
        <v/>
      </c>
      <c r="R5581" s="7">
        <f>IF($I5581=1,(O5581-MAR1!$B$12)/MAR1!$D$12,(O5581-MAR1!$C$12)/MAR1!$E$12)</f>
        <v/>
      </c>
      <c r="S5581" s="7">
        <f>IF($I5581=1,(P5581-MAR1!$B$13)/MAR1!$D$13,(P5581-MAR1!$C$13)/MAR1!$E$13)</f>
        <v/>
      </c>
    </row>
    <row r="5582">
      <c r="A5582" s="5" t="n">
        <v>5581</v>
      </c>
      <c r="B5582" s="5" t="n">
        <v>16</v>
      </c>
      <c r="C5582" s="5" t="n">
        <v>106</v>
      </c>
      <c r="D5582" s="5" t="n">
        <v>4</v>
      </c>
      <c r="E5582" s="5" t="n">
        <v>0</v>
      </c>
      <c r="F5582" s="5" t="n">
        <v>34.9</v>
      </c>
      <c r="G5582" s="5" t="n">
        <v>21.5</v>
      </c>
      <c r="H5582" s="5" t="n">
        <v>22.66</v>
      </c>
      <c r="I5582" s="6">
        <f>IF(E5582&gt;=Markov!$B$3,1,0)</f>
        <v/>
      </c>
      <c r="J5582" s="6">
        <f>I5581</f>
        <v/>
      </c>
      <c r="K5582" s="7">
        <f>MAR1!$B$5+MAR1!$C$5*COS(2*PI()*$C5582/365)+MAR1!$D$5*SIN(2*PI()*$C5582/365)</f>
        <v/>
      </c>
      <c r="L5582" s="7">
        <f>MAR1!$B$6+MAR1!$C$6*COS(2*PI()*$C5582/365)+MAR1!$D$6*SIN(2*PI()*$C5582/365)</f>
        <v/>
      </c>
      <c r="M5582" s="7">
        <f>MAR1!$B$7+MAR1!$C$7*COS(2*PI()*$C5582/365)+MAR1!$D$7*SIN(2*PI()*$C5582/365)</f>
        <v/>
      </c>
      <c r="N5582" s="7">
        <f>F5582-K5582</f>
        <v/>
      </c>
      <c r="O5582" s="7">
        <f>G5582-L5582</f>
        <v/>
      </c>
      <c r="P5582" s="7">
        <f>H5582-M5582</f>
        <v/>
      </c>
      <c r="Q5582" s="7">
        <f>IF($I5582=1,(N5582-MAR1!$B$11)/MAR1!$D$11,(N5582-MAR1!$C$11)/MAR1!$E$11)</f>
        <v/>
      </c>
      <c r="R5582" s="7">
        <f>IF($I5582=1,(O5582-MAR1!$B$12)/MAR1!$D$12,(O5582-MAR1!$C$12)/MAR1!$E$12)</f>
        <v/>
      </c>
      <c r="S5582" s="7">
        <f>IF($I5582=1,(P5582-MAR1!$B$13)/MAR1!$D$13,(P5582-MAR1!$C$13)/MAR1!$E$13)</f>
        <v/>
      </c>
    </row>
    <row r="5583">
      <c r="A5583" s="5" t="n">
        <v>5582</v>
      </c>
      <c r="B5583" s="5" t="n">
        <v>16</v>
      </c>
      <c r="C5583" s="5" t="n">
        <v>107</v>
      </c>
      <c r="D5583" s="5" t="n">
        <v>4</v>
      </c>
      <c r="E5583" s="5" t="n">
        <v>0</v>
      </c>
      <c r="F5583" s="5" t="n">
        <v>38.3</v>
      </c>
      <c r="G5583" s="5" t="n">
        <v>22.2</v>
      </c>
      <c r="H5583" s="5" t="n">
        <v>24.23</v>
      </c>
      <c r="I5583" s="6">
        <f>IF(E5583&gt;=Markov!$B$3,1,0)</f>
        <v/>
      </c>
      <c r="J5583" s="6">
        <f>I5582</f>
        <v/>
      </c>
      <c r="K5583" s="7">
        <f>MAR1!$B$5+MAR1!$C$5*COS(2*PI()*$C5583/365)+MAR1!$D$5*SIN(2*PI()*$C5583/365)</f>
        <v/>
      </c>
      <c r="L5583" s="7">
        <f>MAR1!$B$6+MAR1!$C$6*COS(2*PI()*$C5583/365)+MAR1!$D$6*SIN(2*PI()*$C5583/365)</f>
        <v/>
      </c>
      <c r="M5583" s="7">
        <f>MAR1!$B$7+MAR1!$C$7*COS(2*PI()*$C5583/365)+MAR1!$D$7*SIN(2*PI()*$C5583/365)</f>
        <v/>
      </c>
      <c r="N5583" s="7">
        <f>F5583-K5583</f>
        <v/>
      </c>
      <c r="O5583" s="7">
        <f>G5583-L5583</f>
        <v/>
      </c>
      <c r="P5583" s="7">
        <f>H5583-M5583</f>
        <v/>
      </c>
      <c r="Q5583" s="7">
        <f>IF($I5583=1,(N5583-MAR1!$B$11)/MAR1!$D$11,(N5583-MAR1!$C$11)/MAR1!$E$11)</f>
        <v/>
      </c>
      <c r="R5583" s="7">
        <f>IF($I5583=1,(O5583-MAR1!$B$12)/MAR1!$D$12,(O5583-MAR1!$C$12)/MAR1!$E$12)</f>
        <v/>
      </c>
      <c r="S5583" s="7">
        <f>IF($I5583=1,(P5583-MAR1!$B$13)/MAR1!$D$13,(P5583-MAR1!$C$13)/MAR1!$E$13)</f>
        <v/>
      </c>
    </row>
    <row r="5584">
      <c r="A5584" s="5" t="n">
        <v>5583</v>
      </c>
      <c r="B5584" s="5" t="n">
        <v>16</v>
      </c>
      <c r="C5584" s="5" t="n">
        <v>108</v>
      </c>
      <c r="D5584" s="5" t="n">
        <v>4</v>
      </c>
      <c r="E5584" s="5" t="n">
        <v>0</v>
      </c>
      <c r="F5584" s="5" t="n">
        <v>36.4</v>
      </c>
      <c r="G5584" s="5" t="n">
        <v>22.6</v>
      </c>
      <c r="H5584" s="5" t="n">
        <v>23.75</v>
      </c>
      <c r="I5584" s="6">
        <f>IF(E5584&gt;=Markov!$B$3,1,0)</f>
        <v/>
      </c>
      <c r="J5584" s="6">
        <f>I5583</f>
        <v/>
      </c>
      <c r="K5584" s="7">
        <f>MAR1!$B$5+MAR1!$C$5*COS(2*PI()*$C5584/365)+MAR1!$D$5*SIN(2*PI()*$C5584/365)</f>
        <v/>
      </c>
      <c r="L5584" s="7">
        <f>MAR1!$B$6+MAR1!$C$6*COS(2*PI()*$C5584/365)+MAR1!$D$6*SIN(2*PI()*$C5584/365)</f>
        <v/>
      </c>
      <c r="M5584" s="7">
        <f>MAR1!$B$7+MAR1!$C$7*COS(2*PI()*$C5584/365)+MAR1!$D$7*SIN(2*PI()*$C5584/365)</f>
        <v/>
      </c>
      <c r="N5584" s="7">
        <f>F5584-K5584</f>
        <v/>
      </c>
      <c r="O5584" s="7">
        <f>G5584-L5584</f>
        <v/>
      </c>
      <c r="P5584" s="7">
        <f>H5584-M5584</f>
        <v/>
      </c>
      <c r="Q5584" s="7">
        <f>IF($I5584=1,(N5584-MAR1!$B$11)/MAR1!$D$11,(N5584-MAR1!$C$11)/MAR1!$E$11)</f>
        <v/>
      </c>
      <c r="R5584" s="7">
        <f>IF($I5584=1,(O5584-MAR1!$B$12)/MAR1!$D$12,(O5584-MAR1!$C$12)/MAR1!$E$12)</f>
        <v/>
      </c>
      <c r="S5584" s="7">
        <f>IF($I5584=1,(P5584-MAR1!$B$13)/MAR1!$D$13,(P5584-MAR1!$C$13)/MAR1!$E$13)</f>
        <v/>
      </c>
    </row>
    <row r="5585">
      <c r="A5585" s="5" t="n">
        <v>5584</v>
      </c>
      <c r="B5585" s="5" t="n">
        <v>16</v>
      </c>
      <c r="C5585" s="5" t="n">
        <v>109</v>
      </c>
      <c r="D5585" s="5" t="n">
        <v>4</v>
      </c>
      <c r="E5585" s="5" t="n">
        <v>0</v>
      </c>
      <c r="F5585" s="5" t="n">
        <v>37.7</v>
      </c>
      <c r="G5585" s="5" t="n">
        <v>23.4</v>
      </c>
      <c r="H5585" s="5" t="n">
        <v>24.32</v>
      </c>
      <c r="I5585" s="6">
        <f>IF(E5585&gt;=Markov!$B$3,1,0)</f>
        <v/>
      </c>
      <c r="J5585" s="6">
        <f>I5584</f>
        <v/>
      </c>
      <c r="K5585" s="7">
        <f>MAR1!$B$5+MAR1!$C$5*COS(2*PI()*$C5585/365)+MAR1!$D$5*SIN(2*PI()*$C5585/365)</f>
        <v/>
      </c>
      <c r="L5585" s="7">
        <f>MAR1!$B$6+MAR1!$C$6*COS(2*PI()*$C5585/365)+MAR1!$D$6*SIN(2*PI()*$C5585/365)</f>
        <v/>
      </c>
      <c r="M5585" s="7">
        <f>MAR1!$B$7+MAR1!$C$7*COS(2*PI()*$C5585/365)+MAR1!$D$7*SIN(2*PI()*$C5585/365)</f>
        <v/>
      </c>
      <c r="N5585" s="7">
        <f>F5585-K5585</f>
        <v/>
      </c>
      <c r="O5585" s="7">
        <f>G5585-L5585</f>
        <v/>
      </c>
      <c r="P5585" s="7">
        <f>H5585-M5585</f>
        <v/>
      </c>
      <c r="Q5585" s="7">
        <f>IF($I5585=1,(N5585-MAR1!$B$11)/MAR1!$D$11,(N5585-MAR1!$C$11)/MAR1!$E$11)</f>
        <v/>
      </c>
      <c r="R5585" s="7">
        <f>IF($I5585=1,(O5585-MAR1!$B$12)/MAR1!$D$12,(O5585-MAR1!$C$12)/MAR1!$E$12)</f>
        <v/>
      </c>
      <c r="S5585" s="7">
        <f>IF($I5585=1,(P5585-MAR1!$B$13)/MAR1!$D$13,(P5585-MAR1!$C$13)/MAR1!$E$13)</f>
        <v/>
      </c>
    </row>
    <row r="5586">
      <c r="A5586" s="5" t="n">
        <v>5585</v>
      </c>
      <c r="B5586" s="5" t="n">
        <v>16</v>
      </c>
      <c r="C5586" s="5" t="n">
        <v>110</v>
      </c>
      <c r="D5586" s="5" t="n">
        <v>4</v>
      </c>
      <c r="E5586" s="5" t="n">
        <v>0</v>
      </c>
      <c r="F5586" s="5" t="n">
        <v>37.6</v>
      </c>
      <c r="G5586" s="5" t="n">
        <v>24</v>
      </c>
      <c r="H5586" s="5" t="n">
        <v>24.09</v>
      </c>
      <c r="I5586" s="6">
        <f>IF(E5586&gt;=Markov!$B$3,1,0)</f>
        <v/>
      </c>
      <c r="J5586" s="6">
        <f>I5585</f>
        <v/>
      </c>
      <c r="K5586" s="7">
        <f>MAR1!$B$5+MAR1!$C$5*COS(2*PI()*$C5586/365)+MAR1!$D$5*SIN(2*PI()*$C5586/365)</f>
        <v/>
      </c>
      <c r="L5586" s="7">
        <f>MAR1!$B$6+MAR1!$C$6*COS(2*PI()*$C5586/365)+MAR1!$D$6*SIN(2*PI()*$C5586/365)</f>
        <v/>
      </c>
      <c r="M5586" s="7">
        <f>MAR1!$B$7+MAR1!$C$7*COS(2*PI()*$C5586/365)+MAR1!$D$7*SIN(2*PI()*$C5586/365)</f>
        <v/>
      </c>
      <c r="N5586" s="7">
        <f>F5586-K5586</f>
        <v/>
      </c>
      <c r="O5586" s="7">
        <f>G5586-L5586</f>
        <v/>
      </c>
      <c r="P5586" s="7">
        <f>H5586-M5586</f>
        <v/>
      </c>
      <c r="Q5586" s="7">
        <f>IF($I5586=1,(N5586-MAR1!$B$11)/MAR1!$D$11,(N5586-MAR1!$C$11)/MAR1!$E$11)</f>
        <v/>
      </c>
      <c r="R5586" s="7">
        <f>IF($I5586=1,(O5586-MAR1!$B$12)/MAR1!$D$12,(O5586-MAR1!$C$12)/MAR1!$E$12)</f>
        <v/>
      </c>
      <c r="S5586" s="7">
        <f>IF($I5586=1,(P5586-MAR1!$B$13)/MAR1!$D$13,(P5586-MAR1!$C$13)/MAR1!$E$13)</f>
        <v/>
      </c>
    </row>
    <row r="5587">
      <c r="A5587" s="5" t="n">
        <v>5586</v>
      </c>
      <c r="B5587" s="5" t="n">
        <v>16</v>
      </c>
      <c r="C5587" s="5" t="n">
        <v>111</v>
      </c>
      <c r="D5587" s="5" t="n">
        <v>4</v>
      </c>
      <c r="E5587" s="5" t="n">
        <v>0</v>
      </c>
      <c r="F5587" s="5" t="n">
        <v>37.1</v>
      </c>
      <c r="G5587" s="5" t="n">
        <v>25.3</v>
      </c>
      <c r="H5587" s="5" t="n">
        <v>23.27</v>
      </c>
      <c r="I5587" s="6">
        <f>IF(E5587&gt;=Markov!$B$3,1,0)</f>
        <v/>
      </c>
      <c r="J5587" s="6">
        <f>I5586</f>
        <v/>
      </c>
      <c r="K5587" s="7">
        <f>MAR1!$B$5+MAR1!$C$5*COS(2*PI()*$C5587/365)+MAR1!$D$5*SIN(2*PI()*$C5587/365)</f>
        <v/>
      </c>
      <c r="L5587" s="7">
        <f>MAR1!$B$6+MAR1!$C$6*COS(2*PI()*$C5587/365)+MAR1!$D$6*SIN(2*PI()*$C5587/365)</f>
        <v/>
      </c>
      <c r="M5587" s="7">
        <f>MAR1!$B$7+MAR1!$C$7*COS(2*PI()*$C5587/365)+MAR1!$D$7*SIN(2*PI()*$C5587/365)</f>
        <v/>
      </c>
      <c r="N5587" s="7">
        <f>F5587-K5587</f>
        <v/>
      </c>
      <c r="O5587" s="7">
        <f>G5587-L5587</f>
        <v/>
      </c>
      <c r="P5587" s="7">
        <f>H5587-M5587</f>
        <v/>
      </c>
      <c r="Q5587" s="7">
        <f>IF($I5587=1,(N5587-MAR1!$B$11)/MAR1!$D$11,(N5587-MAR1!$C$11)/MAR1!$E$11)</f>
        <v/>
      </c>
      <c r="R5587" s="7">
        <f>IF($I5587=1,(O5587-MAR1!$B$12)/MAR1!$D$12,(O5587-MAR1!$C$12)/MAR1!$E$12)</f>
        <v/>
      </c>
      <c r="S5587" s="7">
        <f>IF($I5587=1,(P5587-MAR1!$B$13)/MAR1!$D$13,(P5587-MAR1!$C$13)/MAR1!$E$13)</f>
        <v/>
      </c>
    </row>
    <row r="5588">
      <c r="A5588" s="5" t="n">
        <v>5587</v>
      </c>
      <c r="B5588" s="5" t="n">
        <v>16</v>
      </c>
      <c r="C5588" s="5" t="n">
        <v>112</v>
      </c>
      <c r="D5588" s="5" t="n">
        <v>4</v>
      </c>
      <c r="E5588" s="5" t="n">
        <v>0</v>
      </c>
      <c r="F5588" s="5" t="n">
        <v>37.4</v>
      </c>
      <c r="G5588" s="5" t="n">
        <v>26.7</v>
      </c>
      <c r="H5588" s="5" t="n">
        <v>22.34</v>
      </c>
      <c r="I5588" s="6">
        <f>IF(E5588&gt;=Markov!$B$3,1,0)</f>
        <v/>
      </c>
      <c r="J5588" s="6">
        <f>I5587</f>
        <v/>
      </c>
      <c r="K5588" s="7">
        <f>MAR1!$B$5+MAR1!$C$5*COS(2*PI()*$C5588/365)+MAR1!$D$5*SIN(2*PI()*$C5588/365)</f>
        <v/>
      </c>
      <c r="L5588" s="7">
        <f>MAR1!$B$6+MAR1!$C$6*COS(2*PI()*$C5588/365)+MAR1!$D$6*SIN(2*PI()*$C5588/365)</f>
        <v/>
      </c>
      <c r="M5588" s="7">
        <f>MAR1!$B$7+MAR1!$C$7*COS(2*PI()*$C5588/365)+MAR1!$D$7*SIN(2*PI()*$C5588/365)</f>
        <v/>
      </c>
      <c r="N5588" s="7">
        <f>F5588-K5588</f>
        <v/>
      </c>
      <c r="O5588" s="7">
        <f>G5588-L5588</f>
        <v/>
      </c>
      <c r="P5588" s="7">
        <f>H5588-M5588</f>
        <v/>
      </c>
      <c r="Q5588" s="7">
        <f>IF($I5588=1,(N5588-MAR1!$B$11)/MAR1!$D$11,(N5588-MAR1!$C$11)/MAR1!$E$11)</f>
        <v/>
      </c>
      <c r="R5588" s="7">
        <f>IF($I5588=1,(O5588-MAR1!$B$12)/MAR1!$D$12,(O5588-MAR1!$C$12)/MAR1!$E$12)</f>
        <v/>
      </c>
      <c r="S5588" s="7">
        <f>IF($I5588=1,(P5588-MAR1!$B$13)/MAR1!$D$13,(P5588-MAR1!$C$13)/MAR1!$E$13)</f>
        <v/>
      </c>
    </row>
    <row r="5589">
      <c r="A5589" s="5" t="n">
        <v>5588</v>
      </c>
      <c r="B5589" s="5" t="n">
        <v>16</v>
      </c>
      <c r="C5589" s="5" t="n">
        <v>113</v>
      </c>
      <c r="D5589" s="5" t="n">
        <v>4</v>
      </c>
      <c r="E5589" s="5" t="n">
        <v>0</v>
      </c>
      <c r="F5589" s="5" t="n">
        <v>36.4</v>
      </c>
      <c r="G5589" s="5" t="n">
        <v>23.1</v>
      </c>
      <c r="H5589" s="5" t="n">
        <v>24.04</v>
      </c>
      <c r="I5589" s="6">
        <f>IF(E5589&gt;=Markov!$B$3,1,0)</f>
        <v/>
      </c>
      <c r="J5589" s="6">
        <f>I5588</f>
        <v/>
      </c>
      <c r="K5589" s="7">
        <f>MAR1!$B$5+MAR1!$C$5*COS(2*PI()*$C5589/365)+MAR1!$D$5*SIN(2*PI()*$C5589/365)</f>
        <v/>
      </c>
      <c r="L5589" s="7">
        <f>MAR1!$B$6+MAR1!$C$6*COS(2*PI()*$C5589/365)+MAR1!$D$6*SIN(2*PI()*$C5589/365)</f>
        <v/>
      </c>
      <c r="M5589" s="7">
        <f>MAR1!$B$7+MAR1!$C$7*COS(2*PI()*$C5589/365)+MAR1!$D$7*SIN(2*PI()*$C5589/365)</f>
        <v/>
      </c>
      <c r="N5589" s="7">
        <f>F5589-K5589</f>
        <v/>
      </c>
      <c r="O5589" s="7">
        <f>G5589-L5589</f>
        <v/>
      </c>
      <c r="P5589" s="7">
        <f>H5589-M5589</f>
        <v/>
      </c>
      <c r="Q5589" s="7">
        <f>IF($I5589=1,(N5589-MAR1!$B$11)/MAR1!$D$11,(N5589-MAR1!$C$11)/MAR1!$E$11)</f>
        <v/>
      </c>
      <c r="R5589" s="7">
        <f>IF($I5589=1,(O5589-MAR1!$B$12)/MAR1!$D$12,(O5589-MAR1!$C$12)/MAR1!$E$12)</f>
        <v/>
      </c>
      <c r="S5589" s="7">
        <f>IF($I5589=1,(P5589-MAR1!$B$13)/MAR1!$D$13,(P5589-MAR1!$C$13)/MAR1!$E$13)</f>
        <v/>
      </c>
    </row>
    <row r="5590">
      <c r="A5590" s="5" t="n">
        <v>5589</v>
      </c>
      <c r="B5590" s="5" t="n">
        <v>16</v>
      </c>
      <c r="C5590" s="5" t="n">
        <v>114</v>
      </c>
      <c r="D5590" s="5" t="n">
        <v>4</v>
      </c>
      <c r="E5590" s="5" t="n">
        <v>3.1</v>
      </c>
      <c r="F5590" s="5" t="n">
        <v>32.5</v>
      </c>
      <c r="G5590" s="5" t="n">
        <v>22.6</v>
      </c>
      <c r="H5590" s="5" t="n">
        <v>14.92</v>
      </c>
      <c r="I5590" s="6">
        <f>IF(E5590&gt;=Markov!$B$3,1,0)</f>
        <v/>
      </c>
      <c r="J5590" s="6">
        <f>I5589</f>
        <v/>
      </c>
      <c r="K5590" s="7">
        <f>MAR1!$B$5+MAR1!$C$5*COS(2*PI()*$C5590/365)+MAR1!$D$5*SIN(2*PI()*$C5590/365)</f>
        <v/>
      </c>
      <c r="L5590" s="7">
        <f>MAR1!$B$6+MAR1!$C$6*COS(2*PI()*$C5590/365)+MAR1!$D$6*SIN(2*PI()*$C5590/365)</f>
        <v/>
      </c>
      <c r="M5590" s="7">
        <f>MAR1!$B$7+MAR1!$C$7*COS(2*PI()*$C5590/365)+MAR1!$D$7*SIN(2*PI()*$C5590/365)</f>
        <v/>
      </c>
      <c r="N5590" s="7">
        <f>F5590-K5590</f>
        <v/>
      </c>
      <c r="O5590" s="7">
        <f>G5590-L5590</f>
        <v/>
      </c>
      <c r="P5590" s="7">
        <f>H5590-M5590</f>
        <v/>
      </c>
      <c r="Q5590" s="7">
        <f>IF($I5590=1,(N5590-MAR1!$B$11)/MAR1!$D$11,(N5590-MAR1!$C$11)/MAR1!$E$11)</f>
        <v/>
      </c>
      <c r="R5590" s="7">
        <f>IF($I5590=1,(O5590-MAR1!$B$12)/MAR1!$D$12,(O5590-MAR1!$C$12)/MAR1!$E$12)</f>
        <v/>
      </c>
      <c r="S5590" s="7">
        <f>IF($I5590=1,(P5590-MAR1!$B$13)/MAR1!$D$13,(P5590-MAR1!$C$13)/MAR1!$E$13)</f>
        <v/>
      </c>
    </row>
    <row r="5591">
      <c r="A5591" s="5" t="n">
        <v>5590</v>
      </c>
      <c r="B5591" s="5" t="n">
        <v>16</v>
      </c>
      <c r="C5591" s="5" t="n">
        <v>115</v>
      </c>
      <c r="D5591" s="5" t="n">
        <v>4</v>
      </c>
      <c r="E5591" s="5" t="n">
        <v>0</v>
      </c>
      <c r="F5591" s="5" t="n">
        <v>34.6</v>
      </c>
      <c r="G5591" s="5" t="n">
        <v>23.5</v>
      </c>
      <c r="H5591" s="5" t="n">
        <v>24.52</v>
      </c>
      <c r="I5591" s="6">
        <f>IF(E5591&gt;=Markov!$B$3,1,0)</f>
        <v/>
      </c>
      <c r="J5591" s="6">
        <f>I5590</f>
        <v/>
      </c>
      <c r="K5591" s="7">
        <f>MAR1!$B$5+MAR1!$C$5*COS(2*PI()*$C5591/365)+MAR1!$D$5*SIN(2*PI()*$C5591/365)</f>
        <v/>
      </c>
      <c r="L5591" s="7">
        <f>MAR1!$B$6+MAR1!$C$6*COS(2*PI()*$C5591/365)+MAR1!$D$6*SIN(2*PI()*$C5591/365)</f>
        <v/>
      </c>
      <c r="M5591" s="7">
        <f>MAR1!$B$7+MAR1!$C$7*COS(2*PI()*$C5591/365)+MAR1!$D$7*SIN(2*PI()*$C5591/365)</f>
        <v/>
      </c>
      <c r="N5591" s="7">
        <f>F5591-K5591</f>
        <v/>
      </c>
      <c r="O5591" s="7">
        <f>G5591-L5591</f>
        <v/>
      </c>
      <c r="P5591" s="7">
        <f>H5591-M5591</f>
        <v/>
      </c>
      <c r="Q5591" s="7">
        <f>IF($I5591=1,(N5591-MAR1!$B$11)/MAR1!$D$11,(N5591-MAR1!$C$11)/MAR1!$E$11)</f>
        <v/>
      </c>
      <c r="R5591" s="7">
        <f>IF($I5591=1,(O5591-MAR1!$B$12)/MAR1!$D$12,(O5591-MAR1!$C$12)/MAR1!$E$12)</f>
        <v/>
      </c>
      <c r="S5591" s="7">
        <f>IF($I5591=1,(P5591-MAR1!$B$13)/MAR1!$D$13,(P5591-MAR1!$C$13)/MAR1!$E$13)</f>
        <v/>
      </c>
    </row>
    <row r="5592">
      <c r="A5592" s="5" t="n">
        <v>5591</v>
      </c>
      <c r="B5592" s="5" t="n">
        <v>16</v>
      </c>
      <c r="C5592" s="5" t="n">
        <v>116</v>
      </c>
      <c r="D5592" s="5" t="n">
        <v>4</v>
      </c>
      <c r="E5592" s="5" t="n">
        <v>0</v>
      </c>
      <c r="F5592" s="5" t="n">
        <v>36.9</v>
      </c>
      <c r="G5592" s="5" t="n">
        <v>23</v>
      </c>
      <c r="H5592" s="5" t="n">
        <v>29.22</v>
      </c>
      <c r="I5592" s="6">
        <f>IF(E5592&gt;=Markov!$B$3,1,0)</f>
        <v/>
      </c>
      <c r="J5592" s="6">
        <f>I5591</f>
        <v/>
      </c>
      <c r="K5592" s="7">
        <f>MAR1!$B$5+MAR1!$C$5*COS(2*PI()*$C5592/365)+MAR1!$D$5*SIN(2*PI()*$C5592/365)</f>
        <v/>
      </c>
      <c r="L5592" s="7">
        <f>MAR1!$B$6+MAR1!$C$6*COS(2*PI()*$C5592/365)+MAR1!$D$6*SIN(2*PI()*$C5592/365)</f>
        <v/>
      </c>
      <c r="M5592" s="7">
        <f>MAR1!$B$7+MAR1!$C$7*COS(2*PI()*$C5592/365)+MAR1!$D$7*SIN(2*PI()*$C5592/365)</f>
        <v/>
      </c>
      <c r="N5592" s="7">
        <f>F5592-K5592</f>
        <v/>
      </c>
      <c r="O5592" s="7">
        <f>G5592-L5592</f>
        <v/>
      </c>
      <c r="P5592" s="7">
        <f>H5592-M5592</f>
        <v/>
      </c>
      <c r="Q5592" s="7">
        <f>IF($I5592=1,(N5592-MAR1!$B$11)/MAR1!$D$11,(N5592-MAR1!$C$11)/MAR1!$E$11)</f>
        <v/>
      </c>
      <c r="R5592" s="7">
        <f>IF($I5592=1,(O5592-MAR1!$B$12)/MAR1!$D$12,(O5592-MAR1!$C$12)/MAR1!$E$12)</f>
        <v/>
      </c>
      <c r="S5592" s="7">
        <f>IF($I5592=1,(P5592-MAR1!$B$13)/MAR1!$D$13,(P5592-MAR1!$C$13)/MAR1!$E$13)</f>
        <v/>
      </c>
    </row>
    <row r="5593">
      <c r="A5593" s="5" t="n">
        <v>5592</v>
      </c>
      <c r="B5593" s="5" t="n">
        <v>16</v>
      </c>
      <c r="C5593" s="5" t="n">
        <v>117</v>
      </c>
      <c r="D5593" s="5" t="n">
        <v>4</v>
      </c>
      <c r="E5593" s="5" t="n">
        <v>0</v>
      </c>
      <c r="F5593" s="5" t="n">
        <v>39.6</v>
      </c>
      <c r="G5593" s="5" t="n">
        <v>22.8</v>
      </c>
      <c r="H5593" s="5" t="n">
        <v>24.76</v>
      </c>
      <c r="I5593" s="6">
        <f>IF(E5593&gt;=Markov!$B$3,1,0)</f>
        <v/>
      </c>
      <c r="J5593" s="6">
        <f>I5592</f>
        <v/>
      </c>
      <c r="K5593" s="7">
        <f>MAR1!$B$5+MAR1!$C$5*COS(2*PI()*$C5593/365)+MAR1!$D$5*SIN(2*PI()*$C5593/365)</f>
        <v/>
      </c>
      <c r="L5593" s="7">
        <f>MAR1!$B$6+MAR1!$C$6*COS(2*PI()*$C5593/365)+MAR1!$D$6*SIN(2*PI()*$C5593/365)</f>
        <v/>
      </c>
      <c r="M5593" s="7">
        <f>MAR1!$B$7+MAR1!$C$7*COS(2*PI()*$C5593/365)+MAR1!$D$7*SIN(2*PI()*$C5593/365)</f>
        <v/>
      </c>
      <c r="N5593" s="7">
        <f>F5593-K5593</f>
        <v/>
      </c>
      <c r="O5593" s="7">
        <f>G5593-L5593</f>
        <v/>
      </c>
      <c r="P5593" s="7">
        <f>H5593-M5593</f>
        <v/>
      </c>
      <c r="Q5593" s="7">
        <f>IF($I5593=1,(N5593-MAR1!$B$11)/MAR1!$D$11,(N5593-MAR1!$C$11)/MAR1!$E$11)</f>
        <v/>
      </c>
      <c r="R5593" s="7">
        <f>IF($I5593=1,(O5593-MAR1!$B$12)/MAR1!$D$12,(O5593-MAR1!$C$12)/MAR1!$E$12)</f>
        <v/>
      </c>
      <c r="S5593" s="7">
        <f>IF($I5593=1,(P5593-MAR1!$B$13)/MAR1!$D$13,(P5593-MAR1!$C$13)/MAR1!$E$13)</f>
        <v/>
      </c>
    </row>
    <row r="5594">
      <c r="A5594" s="5" t="n">
        <v>5593</v>
      </c>
      <c r="B5594" s="5" t="n">
        <v>16</v>
      </c>
      <c r="C5594" s="5" t="n">
        <v>118</v>
      </c>
      <c r="D5594" s="5" t="n">
        <v>4</v>
      </c>
      <c r="E5594" s="5" t="n">
        <v>0</v>
      </c>
      <c r="F5594" s="5" t="n">
        <v>36.9</v>
      </c>
      <c r="G5594" s="5" t="n">
        <v>21.7</v>
      </c>
      <c r="H5594" s="5" t="n">
        <v>23.79</v>
      </c>
      <c r="I5594" s="6">
        <f>IF(E5594&gt;=Markov!$B$3,1,0)</f>
        <v/>
      </c>
      <c r="J5594" s="6">
        <f>I5593</f>
        <v/>
      </c>
      <c r="K5594" s="7">
        <f>MAR1!$B$5+MAR1!$C$5*COS(2*PI()*$C5594/365)+MAR1!$D$5*SIN(2*PI()*$C5594/365)</f>
        <v/>
      </c>
      <c r="L5594" s="7">
        <f>MAR1!$B$6+MAR1!$C$6*COS(2*PI()*$C5594/365)+MAR1!$D$6*SIN(2*PI()*$C5594/365)</f>
        <v/>
      </c>
      <c r="M5594" s="7">
        <f>MAR1!$B$7+MAR1!$C$7*COS(2*PI()*$C5594/365)+MAR1!$D$7*SIN(2*PI()*$C5594/365)</f>
        <v/>
      </c>
      <c r="N5594" s="7">
        <f>F5594-K5594</f>
        <v/>
      </c>
      <c r="O5594" s="7">
        <f>G5594-L5594</f>
        <v/>
      </c>
      <c r="P5594" s="7">
        <f>H5594-M5594</f>
        <v/>
      </c>
      <c r="Q5594" s="7">
        <f>IF($I5594=1,(N5594-MAR1!$B$11)/MAR1!$D$11,(N5594-MAR1!$C$11)/MAR1!$E$11)</f>
        <v/>
      </c>
      <c r="R5594" s="7">
        <f>IF($I5594=1,(O5594-MAR1!$B$12)/MAR1!$D$12,(O5594-MAR1!$C$12)/MAR1!$E$12)</f>
        <v/>
      </c>
      <c r="S5594" s="7">
        <f>IF($I5594=1,(P5594-MAR1!$B$13)/MAR1!$D$13,(P5594-MAR1!$C$13)/MAR1!$E$13)</f>
        <v/>
      </c>
    </row>
    <row r="5595">
      <c r="A5595" s="5" t="n">
        <v>5594</v>
      </c>
      <c r="B5595" s="5" t="n">
        <v>16</v>
      </c>
      <c r="C5595" s="5" t="n">
        <v>119</v>
      </c>
      <c r="D5595" s="5" t="n">
        <v>4</v>
      </c>
      <c r="E5595" s="5" t="n">
        <v>0</v>
      </c>
      <c r="F5595" s="5" t="n">
        <v>36.6</v>
      </c>
      <c r="G5595" s="5" t="n">
        <v>23.1</v>
      </c>
      <c r="H5595" s="5" t="n">
        <v>21.52</v>
      </c>
      <c r="I5595" s="6">
        <f>IF(E5595&gt;=Markov!$B$3,1,0)</f>
        <v/>
      </c>
      <c r="J5595" s="6">
        <f>I5594</f>
        <v/>
      </c>
      <c r="K5595" s="7">
        <f>MAR1!$B$5+MAR1!$C$5*COS(2*PI()*$C5595/365)+MAR1!$D$5*SIN(2*PI()*$C5595/365)</f>
        <v/>
      </c>
      <c r="L5595" s="7">
        <f>MAR1!$B$6+MAR1!$C$6*COS(2*PI()*$C5595/365)+MAR1!$D$6*SIN(2*PI()*$C5595/365)</f>
        <v/>
      </c>
      <c r="M5595" s="7">
        <f>MAR1!$B$7+MAR1!$C$7*COS(2*PI()*$C5595/365)+MAR1!$D$7*SIN(2*PI()*$C5595/365)</f>
        <v/>
      </c>
      <c r="N5595" s="7">
        <f>F5595-K5595</f>
        <v/>
      </c>
      <c r="O5595" s="7">
        <f>G5595-L5595</f>
        <v/>
      </c>
      <c r="P5595" s="7">
        <f>H5595-M5595</f>
        <v/>
      </c>
      <c r="Q5595" s="7">
        <f>IF($I5595=1,(N5595-MAR1!$B$11)/MAR1!$D$11,(N5595-MAR1!$C$11)/MAR1!$E$11)</f>
        <v/>
      </c>
      <c r="R5595" s="7">
        <f>IF($I5595=1,(O5595-MAR1!$B$12)/MAR1!$D$12,(O5595-MAR1!$C$12)/MAR1!$E$12)</f>
        <v/>
      </c>
      <c r="S5595" s="7">
        <f>IF($I5595=1,(P5595-MAR1!$B$13)/MAR1!$D$13,(P5595-MAR1!$C$13)/MAR1!$E$13)</f>
        <v/>
      </c>
    </row>
    <row r="5596">
      <c r="A5596" s="5" t="n">
        <v>5595</v>
      </c>
      <c r="B5596" s="5" t="n">
        <v>16</v>
      </c>
      <c r="C5596" s="5" t="n">
        <v>120</v>
      </c>
      <c r="D5596" s="5" t="n">
        <v>4</v>
      </c>
      <c r="E5596" s="5" t="n">
        <v>2.7</v>
      </c>
      <c r="F5596" s="5" t="n">
        <v>32.7</v>
      </c>
      <c r="G5596" s="5" t="n">
        <v>23.5</v>
      </c>
      <c r="H5596" s="5" t="n">
        <v>18.83</v>
      </c>
      <c r="I5596" s="6">
        <f>IF(E5596&gt;=Markov!$B$3,1,0)</f>
        <v/>
      </c>
      <c r="J5596" s="6">
        <f>I5595</f>
        <v/>
      </c>
      <c r="K5596" s="7">
        <f>MAR1!$B$5+MAR1!$C$5*COS(2*PI()*$C5596/365)+MAR1!$D$5*SIN(2*PI()*$C5596/365)</f>
        <v/>
      </c>
      <c r="L5596" s="7">
        <f>MAR1!$B$6+MAR1!$C$6*COS(2*PI()*$C5596/365)+MAR1!$D$6*SIN(2*PI()*$C5596/365)</f>
        <v/>
      </c>
      <c r="M5596" s="7">
        <f>MAR1!$B$7+MAR1!$C$7*COS(2*PI()*$C5596/365)+MAR1!$D$7*SIN(2*PI()*$C5596/365)</f>
        <v/>
      </c>
      <c r="N5596" s="7">
        <f>F5596-K5596</f>
        <v/>
      </c>
      <c r="O5596" s="7">
        <f>G5596-L5596</f>
        <v/>
      </c>
      <c r="P5596" s="7">
        <f>H5596-M5596</f>
        <v/>
      </c>
      <c r="Q5596" s="7">
        <f>IF($I5596=1,(N5596-MAR1!$B$11)/MAR1!$D$11,(N5596-MAR1!$C$11)/MAR1!$E$11)</f>
        <v/>
      </c>
      <c r="R5596" s="7">
        <f>IF($I5596=1,(O5596-MAR1!$B$12)/MAR1!$D$12,(O5596-MAR1!$C$12)/MAR1!$E$12)</f>
        <v/>
      </c>
      <c r="S5596" s="7">
        <f>IF($I5596=1,(P5596-MAR1!$B$13)/MAR1!$D$13,(P5596-MAR1!$C$13)/MAR1!$E$13)</f>
        <v/>
      </c>
    </row>
    <row r="5597">
      <c r="A5597" s="5" t="n">
        <v>5596</v>
      </c>
      <c r="B5597" s="5" t="n">
        <v>16</v>
      </c>
      <c r="C5597" s="5" t="n">
        <v>121</v>
      </c>
      <c r="D5597" s="5" t="n">
        <v>5</v>
      </c>
      <c r="E5597" s="5" t="n">
        <v>0</v>
      </c>
      <c r="F5597" s="5" t="n">
        <v>36.8</v>
      </c>
      <c r="G5597" s="5" t="n">
        <v>24.7</v>
      </c>
      <c r="H5597" s="5" t="n">
        <v>21.71</v>
      </c>
      <c r="I5597" s="6">
        <f>IF(E5597&gt;=Markov!$B$3,1,0)</f>
        <v/>
      </c>
      <c r="J5597" s="6">
        <f>I5596</f>
        <v/>
      </c>
      <c r="K5597" s="7">
        <f>MAR1!$B$5+MAR1!$C$5*COS(2*PI()*$C5597/365)+MAR1!$D$5*SIN(2*PI()*$C5597/365)</f>
        <v/>
      </c>
      <c r="L5597" s="7">
        <f>MAR1!$B$6+MAR1!$C$6*COS(2*PI()*$C5597/365)+MAR1!$D$6*SIN(2*PI()*$C5597/365)</f>
        <v/>
      </c>
      <c r="M5597" s="7">
        <f>MAR1!$B$7+MAR1!$C$7*COS(2*PI()*$C5597/365)+MAR1!$D$7*SIN(2*PI()*$C5597/365)</f>
        <v/>
      </c>
      <c r="N5597" s="7">
        <f>F5597-K5597</f>
        <v/>
      </c>
      <c r="O5597" s="7">
        <f>G5597-L5597</f>
        <v/>
      </c>
      <c r="P5597" s="7">
        <f>H5597-M5597</f>
        <v/>
      </c>
      <c r="Q5597" s="7">
        <f>IF($I5597=1,(N5597-MAR1!$B$11)/MAR1!$D$11,(N5597-MAR1!$C$11)/MAR1!$E$11)</f>
        <v/>
      </c>
      <c r="R5597" s="7">
        <f>IF($I5597=1,(O5597-MAR1!$B$12)/MAR1!$D$12,(O5597-MAR1!$C$12)/MAR1!$E$12)</f>
        <v/>
      </c>
      <c r="S5597" s="7">
        <f>IF($I5597=1,(P5597-MAR1!$B$13)/MAR1!$D$13,(P5597-MAR1!$C$13)/MAR1!$E$13)</f>
        <v/>
      </c>
    </row>
    <row r="5598">
      <c r="A5598" s="5" t="n">
        <v>5597</v>
      </c>
      <c r="B5598" s="5" t="n">
        <v>16</v>
      </c>
      <c r="C5598" s="5" t="n">
        <v>122</v>
      </c>
      <c r="D5598" s="5" t="n">
        <v>5</v>
      </c>
      <c r="E5598" s="5" t="n">
        <v>0</v>
      </c>
      <c r="F5598" s="5" t="n">
        <v>39.5</v>
      </c>
      <c r="G5598" s="5" t="n">
        <v>26.1</v>
      </c>
      <c r="H5598" s="5" t="n">
        <v>20.5</v>
      </c>
      <c r="I5598" s="6">
        <f>IF(E5598&gt;=Markov!$B$3,1,0)</f>
        <v/>
      </c>
      <c r="J5598" s="6">
        <f>I5597</f>
        <v/>
      </c>
      <c r="K5598" s="7">
        <f>MAR1!$B$5+MAR1!$C$5*COS(2*PI()*$C5598/365)+MAR1!$D$5*SIN(2*PI()*$C5598/365)</f>
        <v/>
      </c>
      <c r="L5598" s="7">
        <f>MAR1!$B$6+MAR1!$C$6*COS(2*PI()*$C5598/365)+MAR1!$D$6*SIN(2*PI()*$C5598/365)</f>
        <v/>
      </c>
      <c r="M5598" s="7">
        <f>MAR1!$B$7+MAR1!$C$7*COS(2*PI()*$C5598/365)+MAR1!$D$7*SIN(2*PI()*$C5598/365)</f>
        <v/>
      </c>
      <c r="N5598" s="7">
        <f>F5598-K5598</f>
        <v/>
      </c>
      <c r="O5598" s="7">
        <f>G5598-L5598</f>
        <v/>
      </c>
      <c r="P5598" s="7">
        <f>H5598-M5598</f>
        <v/>
      </c>
      <c r="Q5598" s="7">
        <f>IF($I5598=1,(N5598-MAR1!$B$11)/MAR1!$D$11,(N5598-MAR1!$C$11)/MAR1!$E$11)</f>
        <v/>
      </c>
      <c r="R5598" s="7">
        <f>IF($I5598=1,(O5598-MAR1!$B$12)/MAR1!$D$12,(O5598-MAR1!$C$12)/MAR1!$E$12)</f>
        <v/>
      </c>
      <c r="S5598" s="7">
        <f>IF($I5598=1,(P5598-MAR1!$B$13)/MAR1!$D$13,(P5598-MAR1!$C$13)/MAR1!$E$13)</f>
        <v/>
      </c>
    </row>
    <row r="5599">
      <c r="A5599" s="5" t="n">
        <v>5598</v>
      </c>
      <c r="B5599" s="5" t="n">
        <v>16</v>
      </c>
      <c r="C5599" s="5" t="n">
        <v>123</v>
      </c>
      <c r="D5599" s="5" t="n">
        <v>5</v>
      </c>
      <c r="E5599" s="5" t="n">
        <v>16.3</v>
      </c>
      <c r="F5599" s="5" t="n">
        <v>33.6</v>
      </c>
      <c r="G5599" s="5" t="n">
        <v>23.3</v>
      </c>
      <c r="H5599" s="5" t="n">
        <v>16.28</v>
      </c>
      <c r="I5599" s="6">
        <f>IF(E5599&gt;=Markov!$B$3,1,0)</f>
        <v/>
      </c>
      <c r="J5599" s="6">
        <f>I5598</f>
        <v/>
      </c>
      <c r="K5599" s="7">
        <f>MAR1!$B$5+MAR1!$C$5*COS(2*PI()*$C5599/365)+MAR1!$D$5*SIN(2*PI()*$C5599/365)</f>
        <v/>
      </c>
      <c r="L5599" s="7">
        <f>MAR1!$B$6+MAR1!$C$6*COS(2*PI()*$C5599/365)+MAR1!$D$6*SIN(2*PI()*$C5599/365)</f>
        <v/>
      </c>
      <c r="M5599" s="7">
        <f>MAR1!$B$7+MAR1!$C$7*COS(2*PI()*$C5599/365)+MAR1!$D$7*SIN(2*PI()*$C5599/365)</f>
        <v/>
      </c>
      <c r="N5599" s="7">
        <f>F5599-K5599</f>
        <v/>
      </c>
      <c r="O5599" s="7">
        <f>G5599-L5599</f>
        <v/>
      </c>
      <c r="P5599" s="7">
        <f>H5599-M5599</f>
        <v/>
      </c>
      <c r="Q5599" s="7">
        <f>IF($I5599=1,(N5599-MAR1!$B$11)/MAR1!$D$11,(N5599-MAR1!$C$11)/MAR1!$E$11)</f>
        <v/>
      </c>
      <c r="R5599" s="7">
        <f>IF($I5599=1,(O5599-MAR1!$B$12)/MAR1!$D$12,(O5599-MAR1!$C$12)/MAR1!$E$12)</f>
        <v/>
      </c>
      <c r="S5599" s="7">
        <f>IF($I5599=1,(P5599-MAR1!$B$13)/MAR1!$D$13,(P5599-MAR1!$C$13)/MAR1!$E$13)</f>
        <v/>
      </c>
    </row>
    <row r="5600">
      <c r="A5600" s="5" t="n">
        <v>5599</v>
      </c>
      <c r="B5600" s="5" t="n">
        <v>16</v>
      </c>
      <c r="C5600" s="5" t="n">
        <v>124</v>
      </c>
      <c r="D5600" s="5" t="n">
        <v>5</v>
      </c>
      <c r="E5600" s="5" t="n">
        <v>23.1</v>
      </c>
      <c r="F5600" s="5" t="n">
        <v>32.5</v>
      </c>
      <c r="G5600" s="5" t="n">
        <v>22.8</v>
      </c>
      <c r="H5600" s="5" t="n">
        <v>14.83</v>
      </c>
      <c r="I5600" s="6">
        <f>IF(E5600&gt;=Markov!$B$3,1,0)</f>
        <v/>
      </c>
      <c r="J5600" s="6">
        <f>I5599</f>
        <v/>
      </c>
      <c r="K5600" s="7">
        <f>MAR1!$B$5+MAR1!$C$5*COS(2*PI()*$C5600/365)+MAR1!$D$5*SIN(2*PI()*$C5600/365)</f>
        <v/>
      </c>
      <c r="L5600" s="7">
        <f>MAR1!$B$6+MAR1!$C$6*COS(2*PI()*$C5600/365)+MAR1!$D$6*SIN(2*PI()*$C5600/365)</f>
        <v/>
      </c>
      <c r="M5600" s="7">
        <f>MAR1!$B$7+MAR1!$C$7*COS(2*PI()*$C5600/365)+MAR1!$D$7*SIN(2*PI()*$C5600/365)</f>
        <v/>
      </c>
      <c r="N5600" s="7">
        <f>F5600-K5600</f>
        <v/>
      </c>
      <c r="O5600" s="7">
        <f>G5600-L5600</f>
        <v/>
      </c>
      <c r="P5600" s="7">
        <f>H5600-M5600</f>
        <v/>
      </c>
      <c r="Q5600" s="7">
        <f>IF($I5600=1,(N5600-MAR1!$B$11)/MAR1!$D$11,(N5600-MAR1!$C$11)/MAR1!$E$11)</f>
        <v/>
      </c>
      <c r="R5600" s="7">
        <f>IF($I5600=1,(O5600-MAR1!$B$12)/MAR1!$D$12,(O5600-MAR1!$C$12)/MAR1!$E$12)</f>
        <v/>
      </c>
      <c r="S5600" s="7">
        <f>IF($I5600=1,(P5600-MAR1!$B$13)/MAR1!$D$13,(P5600-MAR1!$C$13)/MAR1!$E$13)</f>
        <v/>
      </c>
    </row>
    <row r="5601">
      <c r="A5601" s="5" t="n">
        <v>5600</v>
      </c>
      <c r="B5601" s="5" t="n">
        <v>16</v>
      </c>
      <c r="C5601" s="5" t="n">
        <v>125</v>
      </c>
      <c r="D5601" s="5" t="n">
        <v>5</v>
      </c>
      <c r="E5601" s="5" t="n">
        <v>0</v>
      </c>
      <c r="F5601" s="5" t="n">
        <v>37.6</v>
      </c>
      <c r="G5601" s="5" t="n">
        <v>24.2</v>
      </c>
      <c r="H5601" s="5" t="n">
        <v>24.84</v>
      </c>
      <c r="I5601" s="6">
        <f>IF(E5601&gt;=Markov!$B$3,1,0)</f>
        <v/>
      </c>
      <c r="J5601" s="6">
        <f>I5600</f>
        <v/>
      </c>
      <c r="K5601" s="7">
        <f>MAR1!$B$5+MAR1!$C$5*COS(2*PI()*$C5601/365)+MAR1!$D$5*SIN(2*PI()*$C5601/365)</f>
        <v/>
      </c>
      <c r="L5601" s="7">
        <f>MAR1!$B$6+MAR1!$C$6*COS(2*PI()*$C5601/365)+MAR1!$D$6*SIN(2*PI()*$C5601/365)</f>
        <v/>
      </c>
      <c r="M5601" s="7">
        <f>MAR1!$B$7+MAR1!$C$7*COS(2*PI()*$C5601/365)+MAR1!$D$7*SIN(2*PI()*$C5601/365)</f>
        <v/>
      </c>
      <c r="N5601" s="7">
        <f>F5601-K5601</f>
        <v/>
      </c>
      <c r="O5601" s="7">
        <f>G5601-L5601</f>
        <v/>
      </c>
      <c r="P5601" s="7">
        <f>H5601-M5601</f>
        <v/>
      </c>
      <c r="Q5601" s="7">
        <f>IF($I5601=1,(N5601-MAR1!$B$11)/MAR1!$D$11,(N5601-MAR1!$C$11)/MAR1!$E$11)</f>
        <v/>
      </c>
      <c r="R5601" s="7">
        <f>IF($I5601=1,(O5601-MAR1!$B$12)/MAR1!$D$12,(O5601-MAR1!$C$12)/MAR1!$E$12)</f>
        <v/>
      </c>
      <c r="S5601" s="7">
        <f>IF($I5601=1,(P5601-MAR1!$B$13)/MAR1!$D$13,(P5601-MAR1!$C$13)/MAR1!$E$13)</f>
        <v/>
      </c>
    </row>
    <row r="5602">
      <c r="A5602" s="5" t="n">
        <v>5601</v>
      </c>
      <c r="B5602" s="5" t="n">
        <v>16</v>
      </c>
      <c r="C5602" s="5" t="n">
        <v>126</v>
      </c>
      <c r="D5602" s="5" t="n">
        <v>5</v>
      </c>
      <c r="E5602" s="5" t="n">
        <v>0</v>
      </c>
      <c r="F5602" s="5" t="n">
        <v>34.3</v>
      </c>
      <c r="G5602" s="5" t="n">
        <v>22.4</v>
      </c>
      <c r="H5602" s="5" t="n">
        <v>17.41</v>
      </c>
      <c r="I5602" s="6">
        <f>IF(E5602&gt;=Markov!$B$3,1,0)</f>
        <v/>
      </c>
      <c r="J5602" s="6">
        <f>I5601</f>
        <v/>
      </c>
      <c r="K5602" s="7">
        <f>MAR1!$B$5+MAR1!$C$5*COS(2*PI()*$C5602/365)+MAR1!$D$5*SIN(2*PI()*$C5602/365)</f>
        <v/>
      </c>
      <c r="L5602" s="7">
        <f>MAR1!$B$6+MAR1!$C$6*COS(2*PI()*$C5602/365)+MAR1!$D$6*SIN(2*PI()*$C5602/365)</f>
        <v/>
      </c>
      <c r="M5602" s="7">
        <f>MAR1!$B$7+MAR1!$C$7*COS(2*PI()*$C5602/365)+MAR1!$D$7*SIN(2*PI()*$C5602/365)</f>
        <v/>
      </c>
      <c r="N5602" s="7">
        <f>F5602-K5602</f>
        <v/>
      </c>
      <c r="O5602" s="7">
        <f>G5602-L5602</f>
        <v/>
      </c>
      <c r="P5602" s="7">
        <f>H5602-M5602</f>
        <v/>
      </c>
      <c r="Q5602" s="7">
        <f>IF($I5602=1,(N5602-MAR1!$B$11)/MAR1!$D$11,(N5602-MAR1!$C$11)/MAR1!$E$11)</f>
        <v/>
      </c>
      <c r="R5602" s="7">
        <f>IF($I5602=1,(O5602-MAR1!$B$12)/MAR1!$D$12,(O5602-MAR1!$C$12)/MAR1!$E$12)</f>
        <v/>
      </c>
      <c r="S5602" s="7">
        <f>IF($I5602=1,(P5602-MAR1!$B$13)/MAR1!$D$13,(P5602-MAR1!$C$13)/MAR1!$E$13)</f>
        <v/>
      </c>
    </row>
    <row r="5603">
      <c r="A5603" s="5" t="n">
        <v>5602</v>
      </c>
      <c r="B5603" s="5" t="n">
        <v>16</v>
      </c>
      <c r="C5603" s="5" t="n">
        <v>127</v>
      </c>
      <c r="D5603" s="5" t="n">
        <v>5</v>
      </c>
      <c r="E5603" s="5" t="n">
        <v>0</v>
      </c>
      <c r="F5603" s="5" t="n">
        <v>34.5</v>
      </c>
      <c r="G5603" s="5" t="n">
        <v>22.8</v>
      </c>
      <c r="H5603" s="5" t="n">
        <v>23.01</v>
      </c>
      <c r="I5603" s="6">
        <f>IF(E5603&gt;=Markov!$B$3,1,0)</f>
        <v/>
      </c>
      <c r="J5603" s="6">
        <f>I5602</f>
        <v/>
      </c>
      <c r="K5603" s="7">
        <f>MAR1!$B$5+MAR1!$C$5*COS(2*PI()*$C5603/365)+MAR1!$D$5*SIN(2*PI()*$C5603/365)</f>
        <v/>
      </c>
      <c r="L5603" s="7">
        <f>MAR1!$B$6+MAR1!$C$6*COS(2*PI()*$C5603/365)+MAR1!$D$6*SIN(2*PI()*$C5603/365)</f>
        <v/>
      </c>
      <c r="M5603" s="7">
        <f>MAR1!$B$7+MAR1!$C$7*COS(2*PI()*$C5603/365)+MAR1!$D$7*SIN(2*PI()*$C5603/365)</f>
        <v/>
      </c>
      <c r="N5603" s="7">
        <f>F5603-K5603</f>
        <v/>
      </c>
      <c r="O5603" s="7">
        <f>G5603-L5603</f>
        <v/>
      </c>
      <c r="P5603" s="7">
        <f>H5603-M5603</f>
        <v/>
      </c>
      <c r="Q5603" s="7">
        <f>IF($I5603=1,(N5603-MAR1!$B$11)/MAR1!$D$11,(N5603-MAR1!$C$11)/MAR1!$E$11)</f>
        <v/>
      </c>
      <c r="R5603" s="7">
        <f>IF($I5603=1,(O5603-MAR1!$B$12)/MAR1!$D$12,(O5603-MAR1!$C$12)/MAR1!$E$12)</f>
        <v/>
      </c>
      <c r="S5603" s="7">
        <f>IF($I5603=1,(P5603-MAR1!$B$13)/MAR1!$D$13,(P5603-MAR1!$C$13)/MAR1!$E$13)</f>
        <v/>
      </c>
    </row>
    <row r="5604">
      <c r="A5604" s="5" t="n">
        <v>5603</v>
      </c>
      <c r="B5604" s="5" t="n">
        <v>16</v>
      </c>
      <c r="C5604" s="5" t="n">
        <v>128</v>
      </c>
      <c r="D5604" s="5" t="n">
        <v>5</v>
      </c>
      <c r="E5604" s="5" t="n">
        <v>0</v>
      </c>
      <c r="F5604" s="5" t="n">
        <v>35.2</v>
      </c>
      <c r="G5604" s="5" t="n">
        <v>22.9</v>
      </c>
      <c r="H5604" s="5" t="n">
        <v>22.06</v>
      </c>
      <c r="I5604" s="6">
        <f>IF(E5604&gt;=Markov!$B$3,1,0)</f>
        <v/>
      </c>
      <c r="J5604" s="6">
        <f>I5603</f>
        <v/>
      </c>
      <c r="K5604" s="7">
        <f>MAR1!$B$5+MAR1!$C$5*COS(2*PI()*$C5604/365)+MAR1!$D$5*SIN(2*PI()*$C5604/365)</f>
        <v/>
      </c>
      <c r="L5604" s="7">
        <f>MAR1!$B$6+MAR1!$C$6*COS(2*PI()*$C5604/365)+MAR1!$D$6*SIN(2*PI()*$C5604/365)</f>
        <v/>
      </c>
      <c r="M5604" s="7">
        <f>MAR1!$B$7+MAR1!$C$7*COS(2*PI()*$C5604/365)+MAR1!$D$7*SIN(2*PI()*$C5604/365)</f>
        <v/>
      </c>
      <c r="N5604" s="7">
        <f>F5604-K5604</f>
        <v/>
      </c>
      <c r="O5604" s="7">
        <f>G5604-L5604</f>
        <v/>
      </c>
      <c r="P5604" s="7">
        <f>H5604-M5604</f>
        <v/>
      </c>
      <c r="Q5604" s="7">
        <f>IF($I5604=1,(N5604-MAR1!$B$11)/MAR1!$D$11,(N5604-MAR1!$C$11)/MAR1!$E$11)</f>
        <v/>
      </c>
      <c r="R5604" s="7">
        <f>IF($I5604=1,(O5604-MAR1!$B$12)/MAR1!$D$12,(O5604-MAR1!$C$12)/MAR1!$E$12)</f>
        <v/>
      </c>
      <c r="S5604" s="7">
        <f>IF($I5604=1,(P5604-MAR1!$B$13)/MAR1!$D$13,(P5604-MAR1!$C$13)/MAR1!$E$13)</f>
        <v/>
      </c>
    </row>
    <row r="5605">
      <c r="A5605" s="5" t="n">
        <v>5604</v>
      </c>
      <c r="B5605" s="5" t="n">
        <v>16</v>
      </c>
      <c r="C5605" s="5" t="n">
        <v>129</v>
      </c>
      <c r="D5605" s="5" t="n">
        <v>5</v>
      </c>
      <c r="E5605" s="5" t="n">
        <v>0</v>
      </c>
      <c r="F5605" s="5" t="n">
        <v>38</v>
      </c>
      <c r="G5605" s="5" t="n">
        <v>23.8</v>
      </c>
      <c r="H5605" s="5" t="n">
        <v>23.26</v>
      </c>
      <c r="I5605" s="6">
        <f>IF(E5605&gt;=Markov!$B$3,1,0)</f>
        <v/>
      </c>
      <c r="J5605" s="6">
        <f>I5604</f>
        <v/>
      </c>
      <c r="K5605" s="7">
        <f>MAR1!$B$5+MAR1!$C$5*COS(2*PI()*$C5605/365)+MAR1!$D$5*SIN(2*PI()*$C5605/365)</f>
        <v/>
      </c>
      <c r="L5605" s="7">
        <f>MAR1!$B$6+MAR1!$C$6*COS(2*PI()*$C5605/365)+MAR1!$D$6*SIN(2*PI()*$C5605/365)</f>
        <v/>
      </c>
      <c r="M5605" s="7">
        <f>MAR1!$B$7+MAR1!$C$7*COS(2*PI()*$C5605/365)+MAR1!$D$7*SIN(2*PI()*$C5605/365)</f>
        <v/>
      </c>
      <c r="N5605" s="7">
        <f>F5605-K5605</f>
        <v/>
      </c>
      <c r="O5605" s="7">
        <f>G5605-L5605</f>
        <v/>
      </c>
      <c r="P5605" s="7">
        <f>H5605-M5605</f>
        <v/>
      </c>
      <c r="Q5605" s="7">
        <f>IF($I5605=1,(N5605-MAR1!$B$11)/MAR1!$D$11,(N5605-MAR1!$C$11)/MAR1!$E$11)</f>
        <v/>
      </c>
      <c r="R5605" s="7">
        <f>IF($I5605=1,(O5605-MAR1!$B$12)/MAR1!$D$12,(O5605-MAR1!$C$12)/MAR1!$E$12)</f>
        <v/>
      </c>
      <c r="S5605" s="7">
        <f>IF($I5605=1,(P5605-MAR1!$B$13)/MAR1!$D$13,(P5605-MAR1!$C$13)/MAR1!$E$13)</f>
        <v/>
      </c>
    </row>
    <row r="5606">
      <c r="A5606" s="5" t="n">
        <v>5605</v>
      </c>
      <c r="B5606" s="5" t="n">
        <v>16</v>
      </c>
      <c r="C5606" s="5" t="n">
        <v>130</v>
      </c>
      <c r="D5606" s="5" t="n">
        <v>5</v>
      </c>
      <c r="E5606" s="5" t="n">
        <v>0</v>
      </c>
      <c r="F5606" s="5" t="n">
        <v>39.3</v>
      </c>
      <c r="G5606" s="5" t="n">
        <v>26.7</v>
      </c>
      <c r="H5606" s="5" t="n">
        <v>29.76</v>
      </c>
      <c r="I5606" s="6">
        <f>IF(E5606&gt;=Markov!$B$3,1,0)</f>
        <v/>
      </c>
      <c r="J5606" s="6">
        <f>I5605</f>
        <v/>
      </c>
      <c r="K5606" s="7">
        <f>MAR1!$B$5+MAR1!$C$5*COS(2*PI()*$C5606/365)+MAR1!$D$5*SIN(2*PI()*$C5606/365)</f>
        <v/>
      </c>
      <c r="L5606" s="7">
        <f>MAR1!$B$6+MAR1!$C$6*COS(2*PI()*$C5606/365)+MAR1!$D$6*SIN(2*PI()*$C5606/365)</f>
        <v/>
      </c>
      <c r="M5606" s="7">
        <f>MAR1!$B$7+MAR1!$C$7*COS(2*PI()*$C5606/365)+MAR1!$D$7*SIN(2*PI()*$C5606/365)</f>
        <v/>
      </c>
      <c r="N5606" s="7">
        <f>F5606-K5606</f>
        <v/>
      </c>
      <c r="O5606" s="7">
        <f>G5606-L5606</f>
        <v/>
      </c>
      <c r="P5606" s="7">
        <f>H5606-M5606</f>
        <v/>
      </c>
      <c r="Q5606" s="7">
        <f>IF($I5606=1,(N5606-MAR1!$B$11)/MAR1!$D$11,(N5606-MAR1!$C$11)/MAR1!$E$11)</f>
        <v/>
      </c>
      <c r="R5606" s="7">
        <f>IF($I5606=1,(O5606-MAR1!$B$12)/MAR1!$D$12,(O5606-MAR1!$C$12)/MAR1!$E$12)</f>
        <v/>
      </c>
      <c r="S5606" s="7">
        <f>IF($I5606=1,(P5606-MAR1!$B$13)/MAR1!$D$13,(P5606-MAR1!$C$13)/MAR1!$E$13)</f>
        <v/>
      </c>
    </row>
    <row r="5607">
      <c r="A5607" s="5" t="n">
        <v>5606</v>
      </c>
      <c r="B5607" s="5" t="n">
        <v>16</v>
      </c>
      <c r="C5607" s="5" t="n">
        <v>131</v>
      </c>
      <c r="D5607" s="5" t="n">
        <v>5</v>
      </c>
      <c r="E5607" s="5" t="n">
        <v>5</v>
      </c>
      <c r="F5607" s="5" t="n">
        <v>35.6</v>
      </c>
      <c r="G5607" s="5" t="n">
        <v>25.3</v>
      </c>
      <c r="H5607" s="5" t="n">
        <v>15.56</v>
      </c>
      <c r="I5607" s="6">
        <f>IF(E5607&gt;=Markov!$B$3,1,0)</f>
        <v/>
      </c>
      <c r="J5607" s="6">
        <f>I5606</f>
        <v/>
      </c>
      <c r="K5607" s="7">
        <f>MAR1!$B$5+MAR1!$C$5*COS(2*PI()*$C5607/365)+MAR1!$D$5*SIN(2*PI()*$C5607/365)</f>
        <v/>
      </c>
      <c r="L5607" s="7">
        <f>MAR1!$B$6+MAR1!$C$6*COS(2*PI()*$C5607/365)+MAR1!$D$6*SIN(2*PI()*$C5607/365)</f>
        <v/>
      </c>
      <c r="M5607" s="7">
        <f>MAR1!$B$7+MAR1!$C$7*COS(2*PI()*$C5607/365)+MAR1!$D$7*SIN(2*PI()*$C5607/365)</f>
        <v/>
      </c>
      <c r="N5607" s="7">
        <f>F5607-K5607</f>
        <v/>
      </c>
      <c r="O5607" s="7">
        <f>G5607-L5607</f>
        <v/>
      </c>
      <c r="P5607" s="7">
        <f>H5607-M5607</f>
        <v/>
      </c>
      <c r="Q5607" s="7">
        <f>IF($I5607=1,(N5607-MAR1!$B$11)/MAR1!$D$11,(N5607-MAR1!$C$11)/MAR1!$E$11)</f>
        <v/>
      </c>
      <c r="R5607" s="7">
        <f>IF($I5607=1,(O5607-MAR1!$B$12)/MAR1!$D$12,(O5607-MAR1!$C$12)/MAR1!$E$12)</f>
        <v/>
      </c>
      <c r="S5607" s="7">
        <f>IF($I5607=1,(P5607-MAR1!$B$13)/MAR1!$D$13,(P5607-MAR1!$C$13)/MAR1!$E$13)</f>
        <v/>
      </c>
    </row>
    <row r="5608">
      <c r="A5608" s="5" t="n">
        <v>5607</v>
      </c>
      <c r="B5608" s="5" t="n">
        <v>16</v>
      </c>
      <c r="C5608" s="5" t="n">
        <v>132</v>
      </c>
      <c r="D5608" s="5" t="n">
        <v>5</v>
      </c>
      <c r="E5608" s="5" t="n">
        <v>0</v>
      </c>
      <c r="F5608" s="5" t="n">
        <v>38.9</v>
      </c>
      <c r="G5608" s="5" t="n">
        <v>25.4</v>
      </c>
      <c r="H5608" s="5" t="n">
        <v>23.96</v>
      </c>
      <c r="I5608" s="6">
        <f>IF(E5608&gt;=Markov!$B$3,1,0)</f>
        <v/>
      </c>
      <c r="J5608" s="6">
        <f>I5607</f>
        <v/>
      </c>
      <c r="K5608" s="7">
        <f>MAR1!$B$5+MAR1!$C$5*COS(2*PI()*$C5608/365)+MAR1!$D$5*SIN(2*PI()*$C5608/365)</f>
        <v/>
      </c>
      <c r="L5608" s="7">
        <f>MAR1!$B$6+MAR1!$C$6*COS(2*PI()*$C5608/365)+MAR1!$D$6*SIN(2*PI()*$C5608/365)</f>
        <v/>
      </c>
      <c r="M5608" s="7">
        <f>MAR1!$B$7+MAR1!$C$7*COS(2*PI()*$C5608/365)+MAR1!$D$7*SIN(2*PI()*$C5608/365)</f>
        <v/>
      </c>
      <c r="N5608" s="7">
        <f>F5608-K5608</f>
        <v/>
      </c>
      <c r="O5608" s="7">
        <f>G5608-L5608</f>
        <v/>
      </c>
      <c r="P5608" s="7">
        <f>H5608-M5608</f>
        <v/>
      </c>
      <c r="Q5608" s="7">
        <f>IF($I5608=1,(N5608-MAR1!$B$11)/MAR1!$D$11,(N5608-MAR1!$C$11)/MAR1!$E$11)</f>
        <v/>
      </c>
      <c r="R5608" s="7">
        <f>IF($I5608=1,(O5608-MAR1!$B$12)/MAR1!$D$12,(O5608-MAR1!$C$12)/MAR1!$E$12)</f>
        <v/>
      </c>
      <c r="S5608" s="7">
        <f>IF($I5608=1,(P5608-MAR1!$B$13)/MAR1!$D$13,(P5608-MAR1!$C$13)/MAR1!$E$13)</f>
        <v/>
      </c>
    </row>
    <row r="5609">
      <c r="A5609" s="5" t="n">
        <v>5608</v>
      </c>
      <c r="B5609" s="5" t="n">
        <v>16</v>
      </c>
      <c r="C5609" s="5" t="n">
        <v>133</v>
      </c>
      <c r="D5609" s="5" t="n">
        <v>5</v>
      </c>
      <c r="E5609" s="5" t="n">
        <v>0</v>
      </c>
      <c r="F5609" s="5" t="n">
        <v>37.6</v>
      </c>
      <c r="G5609" s="5" t="n">
        <v>23.9</v>
      </c>
      <c r="H5609" s="5" t="n">
        <v>18.12</v>
      </c>
      <c r="I5609" s="6">
        <f>IF(E5609&gt;=Markov!$B$3,1,0)</f>
        <v/>
      </c>
      <c r="J5609" s="6">
        <f>I5608</f>
        <v/>
      </c>
      <c r="K5609" s="7">
        <f>MAR1!$B$5+MAR1!$C$5*COS(2*PI()*$C5609/365)+MAR1!$D$5*SIN(2*PI()*$C5609/365)</f>
        <v/>
      </c>
      <c r="L5609" s="7">
        <f>MAR1!$B$6+MAR1!$C$6*COS(2*PI()*$C5609/365)+MAR1!$D$6*SIN(2*PI()*$C5609/365)</f>
        <v/>
      </c>
      <c r="M5609" s="7">
        <f>MAR1!$B$7+MAR1!$C$7*COS(2*PI()*$C5609/365)+MAR1!$D$7*SIN(2*PI()*$C5609/365)</f>
        <v/>
      </c>
      <c r="N5609" s="7">
        <f>F5609-K5609</f>
        <v/>
      </c>
      <c r="O5609" s="7">
        <f>G5609-L5609</f>
        <v/>
      </c>
      <c r="P5609" s="7">
        <f>H5609-M5609</f>
        <v/>
      </c>
      <c r="Q5609" s="7">
        <f>IF($I5609=1,(N5609-MAR1!$B$11)/MAR1!$D$11,(N5609-MAR1!$C$11)/MAR1!$E$11)</f>
        <v/>
      </c>
      <c r="R5609" s="7">
        <f>IF($I5609=1,(O5609-MAR1!$B$12)/MAR1!$D$12,(O5609-MAR1!$C$12)/MAR1!$E$12)</f>
        <v/>
      </c>
      <c r="S5609" s="7">
        <f>IF($I5609=1,(P5609-MAR1!$B$13)/MAR1!$D$13,(P5609-MAR1!$C$13)/MAR1!$E$13)</f>
        <v/>
      </c>
    </row>
    <row r="5610">
      <c r="A5610" s="5" t="n">
        <v>5609</v>
      </c>
      <c r="B5610" s="5" t="n">
        <v>16</v>
      </c>
      <c r="C5610" s="5" t="n">
        <v>134</v>
      </c>
      <c r="D5610" s="5" t="n">
        <v>5</v>
      </c>
      <c r="E5610" s="5" t="n">
        <v>0</v>
      </c>
      <c r="F5610" s="5" t="n">
        <v>36.7</v>
      </c>
      <c r="G5610" s="5" t="n">
        <v>23.8</v>
      </c>
      <c r="H5610" s="5" t="n">
        <v>22.28</v>
      </c>
      <c r="I5610" s="6">
        <f>IF(E5610&gt;=Markov!$B$3,1,0)</f>
        <v/>
      </c>
      <c r="J5610" s="6">
        <f>I5609</f>
        <v/>
      </c>
      <c r="K5610" s="7">
        <f>MAR1!$B$5+MAR1!$C$5*COS(2*PI()*$C5610/365)+MAR1!$D$5*SIN(2*PI()*$C5610/365)</f>
        <v/>
      </c>
      <c r="L5610" s="7">
        <f>MAR1!$B$6+MAR1!$C$6*COS(2*PI()*$C5610/365)+MAR1!$D$6*SIN(2*PI()*$C5610/365)</f>
        <v/>
      </c>
      <c r="M5610" s="7">
        <f>MAR1!$B$7+MAR1!$C$7*COS(2*PI()*$C5610/365)+MAR1!$D$7*SIN(2*PI()*$C5610/365)</f>
        <v/>
      </c>
      <c r="N5610" s="7">
        <f>F5610-K5610</f>
        <v/>
      </c>
      <c r="O5610" s="7">
        <f>G5610-L5610</f>
        <v/>
      </c>
      <c r="P5610" s="7">
        <f>H5610-M5610</f>
        <v/>
      </c>
      <c r="Q5610" s="7">
        <f>IF($I5610=1,(N5610-MAR1!$B$11)/MAR1!$D$11,(N5610-MAR1!$C$11)/MAR1!$E$11)</f>
        <v/>
      </c>
      <c r="R5610" s="7">
        <f>IF($I5610=1,(O5610-MAR1!$B$12)/MAR1!$D$12,(O5610-MAR1!$C$12)/MAR1!$E$12)</f>
        <v/>
      </c>
      <c r="S5610" s="7">
        <f>IF($I5610=1,(P5610-MAR1!$B$13)/MAR1!$D$13,(P5610-MAR1!$C$13)/MAR1!$E$13)</f>
        <v/>
      </c>
    </row>
    <row r="5611">
      <c r="A5611" s="5" t="n">
        <v>5610</v>
      </c>
      <c r="B5611" s="5" t="n">
        <v>16</v>
      </c>
      <c r="C5611" s="5" t="n">
        <v>135</v>
      </c>
      <c r="D5611" s="5" t="n">
        <v>5</v>
      </c>
      <c r="E5611" s="5" t="n">
        <v>4.4</v>
      </c>
      <c r="F5611" s="5" t="n">
        <v>35.2</v>
      </c>
      <c r="G5611" s="5" t="n">
        <v>24.2</v>
      </c>
      <c r="H5611" s="5" t="n">
        <v>18.2</v>
      </c>
      <c r="I5611" s="6">
        <f>IF(E5611&gt;=Markov!$B$3,1,0)</f>
        <v/>
      </c>
      <c r="J5611" s="6">
        <f>I5610</f>
        <v/>
      </c>
      <c r="K5611" s="7">
        <f>MAR1!$B$5+MAR1!$C$5*COS(2*PI()*$C5611/365)+MAR1!$D$5*SIN(2*PI()*$C5611/365)</f>
        <v/>
      </c>
      <c r="L5611" s="7">
        <f>MAR1!$B$6+MAR1!$C$6*COS(2*PI()*$C5611/365)+MAR1!$D$6*SIN(2*PI()*$C5611/365)</f>
        <v/>
      </c>
      <c r="M5611" s="7">
        <f>MAR1!$B$7+MAR1!$C$7*COS(2*PI()*$C5611/365)+MAR1!$D$7*SIN(2*PI()*$C5611/365)</f>
        <v/>
      </c>
      <c r="N5611" s="7">
        <f>F5611-K5611</f>
        <v/>
      </c>
      <c r="O5611" s="7">
        <f>G5611-L5611</f>
        <v/>
      </c>
      <c r="P5611" s="7">
        <f>H5611-M5611</f>
        <v/>
      </c>
      <c r="Q5611" s="7">
        <f>IF($I5611=1,(N5611-MAR1!$B$11)/MAR1!$D$11,(N5611-MAR1!$C$11)/MAR1!$E$11)</f>
        <v/>
      </c>
      <c r="R5611" s="7">
        <f>IF($I5611=1,(O5611-MAR1!$B$12)/MAR1!$D$12,(O5611-MAR1!$C$12)/MAR1!$E$12)</f>
        <v/>
      </c>
      <c r="S5611" s="7">
        <f>IF($I5611=1,(P5611-MAR1!$B$13)/MAR1!$D$13,(P5611-MAR1!$C$13)/MAR1!$E$13)</f>
        <v/>
      </c>
    </row>
    <row r="5612">
      <c r="A5612" s="5" t="n">
        <v>5611</v>
      </c>
      <c r="B5612" s="5" t="n">
        <v>16</v>
      </c>
      <c r="C5612" s="5" t="n">
        <v>136</v>
      </c>
      <c r="D5612" s="5" t="n">
        <v>5</v>
      </c>
      <c r="E5612" s="5" t="n">
        <v>15.9</v>
      </c>
      <c r="F5612" s="5" t="n">
        <v>35.6</v>
      </c>
      <c r="G5612" s="5" t="n">
        <v>24.6</v>
      </c>
      <c r="H5612" s="5" t="n">
        <v>15.79</v>
      </c>
      <c r="I5612" s="6">
        <f>IF(E5612&gt;=Markov!$B$3,1,0)</f>
        <v/>
      </c>
      <c r="J5612" s="6">
        <f>I5611</f>
        <v/>
      </c>
      <c r="K5612" s="7">
        <f>MAR1!$B$5+MAR1!$C$5*COS(2*PI()*$C5612/365)+MAR1!$D$5*SIN(2*PI()*$C5612/365)</f>
        <v/>
      </c>
      <c r="L5612" s="7">
        <f>MAR1!$B$6+MAR1!$C$6*COS(2*PI()*$C5612/365)+MAR1!$D$6*SIN(2*PI()*$C5612/365)</f>
        <v/>
      </c>
      <c r="M5612" s="7">
        <f>MAR1!$B$7+MAR1!$C$7*COS(2*PI()*$C5612/365)+MAR1!$D$7*SIN(2*PI()*$C5612/365)</f>
        <v/>
      </c>
      <c r="N5612" s="7">
        <f>F5612-K5612</f>
        <v/>
      </c>
      <c r="O5612" s="7">
        <f>G5612-L5612</f>
        <v/>
      </c>
      <c r="P5612" s="7">
        <f>H5612-M5612</f>
        <v/>
      </c>
      <c r="Q5612" s="7">
        <f>IF($I5612=1,(N5612-MAR1!$B$11)/MAR1!$D$11,(N5612-MAR1!$C$11)/MAR1!$E$11)</f>
        <v/>
      </c>
      <c r="R5612" s="7">
        <f>IF($I5612=1,(O5612-MAR1!$B$12)/MAR1!$D$12,(O5612-MAR1!$C$12)/MAR1!$E$12)</f>
        <v/>
      </c>
      <c r="S5612" s="7">
        <f>IF($I5612=1,(P5612-MAR1!$B$13)/MAR1!$D$13,(P5612-MAR1!$C$13)/MAR1!$E$13)</f>
        <v/>
      </c>
    </row>
    <row r="5613">
      <c r="A5613" s="5" t="n">
        <v>5612</v>
      </c>
      <c r="B5613" s="5" t="n">
        <v>16</v>
      </c>
      <c r="C5613" s="5" t="n">
        <v>137</v>
      </c>
      <c r="D5613" s="5" t="n">
        <v>5</v>
      </c>
      <c r="E5613" s="5" t="n">
        <v>0</v>
      </c>
      <c r="F5613" s="5" t="n">
        <v>36.4</v>
      </c>
      <c r="G5613" s="5" t="n">
        <v>23.6</v>
      </c>
      <c r="H5613" s="5" t="n">
        <v>15.95</v>
      </c>
      <c r="I5613" s="6">
        <f>IF(E5613&gt;=Markov!$B$3,1,0)</f>
        <v/>
      </c>
      <c r="J5613" s="6">
        <f>I5612</f>
        <v/>
      </c>
      <c r="K5613" s="7">
        <f>MAR1!$B$5+MAR1!$C$5*COS(2*PI()*$C5613/365)+MAR1!$D$5*SIN(2*PI()*$C5613/365)</f>
        <v/>
      </c>
      <c r="L5613" s="7">
        <f>MAR1!$B$6+MAR1!$C$6*COS(2*PI()*$C5613/365)+MAR1!$D$6*SIN(2*PI()*$C5613/365)</f>
        <v/>
      </c>
      <c r="M5613" s="7">
        <f>MAR1!$B$7+MAR1!$C$7*COS(2*PI()*$C5613/365)+MAR1!$D$7*SIN(2*PI()*$C5613/365)</f>
        <v/>
      </c>
      <c r="N5613" s="7">
        <f>F5613-K5613</f>
        <v/>
      </c>
      <c r="O5613" s="7">
        <f>G5613-L5613</f>
        <v/>
      </c>
      <c r="P5613" s="7">
        <f>H5613-M5613</f>
        <v/>
      </c>
      <c r="Q5613" s="7">
        <f>IF($I5613=1,(N5613-MAR1!$B$11)/MAR1!$D$11,(N5613-MAR1!$C$11)/MAR1!$E$11)</f>
        <v/>
      </c>
      <c r="R5613" s="7">
        <f>IF($I5613=1,(O5613-MAR1!$B$12)/MAR1!$D$12,(O5613-MAR1!$C$12)/MAR1!$E$12)</f>
        <v/>
      </c>
      <c r="S5613" s="7">
        <f>IF($I5613=1,(P5613-MAR1!$B$13)/MAR1!$D$13,(P5613-MAR1!$C$13)/MAR1!$E$13)</f>
        <v/>
      </c>
    </row>
    <row r="5614">
      <c r="A5614" s="5" t="n">
        <v>5613</v>
      </c>
      <c r="B5614" s="5" t="n">
        <v>16</v>
      </c>
      <c r="C5614" s="5" t="n">
        <v>138</v>
      </c>
      <c r="D5614" s="5" t="n">
        <v>5</v>
      </c>
      <c r="E5614" s="5" t="n">
        <v>0</v>
      </c>
      <c r="F5614" s="5" t="n">
        <v>34.7</v>
      </c>
      <c r="G5614" s="5" t="n">
        <v>23.2</v>
      </c>
      <c r="H5614" s="5" t="n">
        <v>18.1</v>
      </c>
      <c r="I5614" s="6">
        <f>IF(E5614&gt;=Markov!$B$3,1,0)</f>
        <v/>
      </c>
      <c r="J5614" s="6">
        <f>I5613</f>
        <v/>
      </c>
      <c r="K5614" s="7">
        <f>MAR1!$B$5+MAR1!$C$5*COS(2*PI()*$C5614/365)+MAR1!$D$5*SIN(2*PI()*$C5614/365)</f>
        <v/>
      </c>
      <c r="L5614" s="7">
        <f>MAR1!$B$6+MAR1!$C$6*COS(2*PI()*$C5614/365)+MAR1!$D$6*SIN(2*PI()*$C5614/365)</f>
        <v/>
      </c>
      <c r="M5614" s="7">
        <f>MAR1!$B$7+MAR1!$C$7*COS(2*PI()*$C5614/365)+MAR1!$D$7*SIN(2*PI()*$C5614/365)</f>
        <v/>
      </c>
      <c r="N5614" s="7">
        <f>F5614-K5614</f>
        <v/>
      </c>
      <c r="O5614" s="7">
        <f>G5614-L5614</f>
        <v/>
      </c>
      <c r="P5614" s="7">
        <f>H5614-M5614</f>
        <v/>
      </c>
      <c r="Q5614" s="7">
        <f>IF($I5614=1,(N5614-MAR1!$B$11)/MAR1!$D$11,(N5614-MAR1!$C$11)/MAR1!$E$11)</f>
        <v/>
      </c>
      <c r="R5614" s="7">
        <f>IF($I5614=1,(O5614-MAR1!$B$12)/MAR1!$D$12,(O5614-MAR1!$C$12)/MAR1!$E$12)</f>
        <v/>
      </c>
      <c r="S5614" s="7">
        <f>IF($I5614=1,(P5614-MAR1!$B$13)/MAR1!$D$13,(P5614-MAR1!$C$13)/MAR1!$E$13)</f>
        <v/>
      </c>
    </row>
    <row r="5615">
      <c r="A5615" s="5" t="n">
        <v>5614</v>
      </c>
      <c r="B5615" s="5" t="n">
        <v>16</v>
      </c>
      <c r="C5615" s="5" t="n">
        <v>139</v>
      </c>
      <c r="D5615" s="5" t="n">
        <v>5</v>
      </c>
      <c r="E5615" s="5" t="n">
        <v>12.7</v>
      </c>
      <c r="F5615" s="5" t="n">
        <v>33.3</v>
      </c>
      <c r="G5615" s="5" t="n">
        <v>25.5</v>
      </c>
      <c r="H5615" s="5" t="n">
        <v>14.67</v>
      </c>
      <c r="I5615" s="6">
        <f>IF(E5615&gt;=Markov!$B$3,1,0)</f>
        <v/>
      </c>
      <c r="J5615" s="6">
        <f>I5614</f>
        <v/>
      </c>
      <c r="K5615" s="7">
        <f>MAR1!$B$5+MAR1!$C$5*COS(2*PI()*$C5615/365)+MAR1!$D$5*SIN(2*PI()*$C5615/365)</f>
        <v/>
      </c>
      <c r="L5615" s="7">
        <f>MAR1!$B$6+MAR1!$C$6*COS(2*PI()*$C5615/365)+MAR1!$D$6*SIN(2*PI()*$C5615/365)</f>
        <v/>
      </c>
      <c r="M5615" s="7">
        <f>MAR1!$B$7+MAR1!$C$7*COS(2*PI()*$C5615/365)+MAR1!$D$7*SIN(2*PI()*$C5615/365)</f>
        <v/>
      </c>
      <c r="N5615" s="7">
        <f>F5615-K5615</f>
        <v/>
      </c>
      <c r="O5615" s="7">
        <f>G5615-L5615</f>
        <v/>
      </c>
      <c r="P5615" s="7">
        <f>H5615-M5615</f>
        <v/>
      </c>
      <c r="Q5615" s="7">
        <f>IF($I5615=1,(N5615-MAR1!$B$11)/MAR1!$D$11,(N5615-MAR1!$C$11)/MAR1!$E$11)</f>
        <v/>
      </c>
      <c r="R5615" s="7">
        <f>IF($I5615=1,(O5615-MAR1!$B$12)/MAR1!$D$12,(O5615-MAR1!$C$12)/MAR1!$E$12)</f>
        <v/>
      </c>
      <c r="S5615" s="7">
        <f>IF($I5615=1,(P5615-MAR1!$B$13)/MAR1!$D$13,(P5615-MAR1!$C$13)/MAR1!$E$13)</f>
        <v/>
      </c>
    </row>
    <row r="5616">
      <c r="A5616" s="5" t="n">
        <v>5615</v>
      </c>
      <c r="B5616" s="5" t="n">
        <v>16</v>
      </c>
      <c r="C5616" s="5" t="n">
        <v>140</v>
      </c>
      <c r="D5616" s="5" t="n">
        <v>5</v>
      </c>
      <c r="E5616" s="5" t="n">
        <v>0</v>
      </c>
      <c r="F5616" s="5" t="n">
        <v>35.1</v>
      </c>
      <c r="G5616" s="5" t="n">
        <v>25.7</v>
      </c>
      <c r="H5616" s="5" t="n">
        <v>19.91</v>
      </c>
      <c r="I5616" s="6">
        <f>IF(E5616&gt;=Markov!$B$3,1,0)</f>
        <v/>
      </c>
      <c r="J5616" s="6">
        <f>I5615</f>
        <v/>
      </c>
      <c r="K5616" s="7">
        <f>MAR1!$B$5+MAR1!$C$5*COS(2*PI()*$C5616/365)+MAR1!$D$5*SIN(2*PI()*$C5616/365)</f>
        <v/>
      </c>
      <c r="L5616" s="7">
        <f>MAR1!$B$6+MAR1!$C$6*COS(2*PI()*$C5616/365)+MAR1!$D$6*SIN(2*PI()*$C5616/365)</f>
        <v/>
      </c>
      <c r="M5616" s="7">
        <f>MAR1!$B$7+MAR1!$C$7*COS(2*PI()*$C5616/365)+MAR1!$D$7*SIN(2*PI()*$C5616/365)</f>
        <v/>
      </c>
      <c r="N5616" s="7">
        <f>F5616-K5616</f>
        <v/>
      </c>
      <c r="O5616" s="7">
        <f>G5616-L5616</f>
        <v/>
      </c>
      <c r="P5616" s="7">
        <f>H5616-M5616</f>
        <v/>
      </c>
      <c r="Q5616" s="7">
        <f>IF($I5616=1,(N5616-MAR1!$B$11)/MAR1!$D$11,(N5616-MAR1!$C$11)/MAR1!$E$11)</f>
        <v/>
      </c>
      <c r="R5616" s="7">
        <f>IF($I5616=1,(O5616-MAR1!$B$12)/MAR1!$D$12,(O5616-MAR1!$C$12)/MAR1!$E$12)</f>
        <v/>
      </c>
      <c r="S5616" s="7">
        <f>IF($I5616=1,(P5616-MAR1!$B$13)/MAR1!$D$13,(P5616-MAR1!$C$13)/MAR1!$E$13)</f>
        <v/>
      </c>
    </row>
    <row r="5617">
      <c r="A5617" s="5" t="n">
        <v>5616</v>
      </c>
      <c r="B5617" s="5" t="n">
        <v>16</v>
      </c>
      <c r="C5617" s="5" t="n">
        <v>141</v>
      </c>
      <c r="D5617" s="5" t="n">
        <v>5</v>
      </c>
      <c r="E5617" s="5" t="n">
        <v>0</v>
      </c>
      <c r="F5617" s="5" t="n">
        <v>35.7</v>
      </c>
      <c r="G5617" s="5" t="n">
        <v>27.4</v>
      </c>
      <c r="H5617" s="5" t="n">
        <v>20.29</v>
      </c>
      <c r="I5617" s="6">
        <f>IF(E5617&gt;=Markov!$B$3,1,0)</f>
        <v/>
      </c>
      <c r="J5617" s="6">
        <f>I5616</f>
        <v/>
      </c>
      <c r="K5617" s="7">
        <f>MAR1!$B$5+MAR1!$C$5*COS(2*PI()*$C5617/365)+MAR1!$D$5*SIN(2*PI()*$C5617/365)</f>
        <v/>
      </c>
      <c r="L5617" s="7">
        <f>MAR1!$B$6+MAR1!$C$6*COS(2*PI()*$C5617/365)+MAR1!$D$6*SIN(2*PI()*$C5617/365)</f>
        <v/>
      </c>
      <c r="M5617" s="7">
        <f>MAR1!$B$7+MAR1!$C$7*COS(2*PI()*$C5617/365)+MAR1!$D$7*SIN(2*PI()*$C5617/365)</f>
        <v/>
      </c>
      <c r="N5617" s="7">
        <f>F5617-K5617</f>
        <v/>
      </c>
      <c r="O5617" s="7">
        <f>G5617-L5617</f>
        <v/>
      </c>
      <c r="P5617" s="7">
        <f>H5617-M5617</f>
        <v/>
      </c>
      <c r="Q5617" s="7">
        <f>IF($I5617=1,(N5617-MAR1!$B$11)/MAR1!$D$11,(N5617-MAR1!$C$11)/MAR1!$E$11)</f>
        <v/>
      </c>
      <c r="R5617" s="7">
        <f>IF($I5617=1,(O5617-MAR1!$B$12)/MAR1!$D$12,(O5617-MAR1!$C$12)/MAR1!$E$12)</f>
        <v/>
      </c>
      <c r="S5617" s="7">
        <f>IF($I5617=1,(P5617-MAR1!$B$13)/MAR1!$D$13,(P5617-MAR1!$C$13)/MAR1!$E$13)</f>
        <v/>
      </c>
    </row>
    <row r="5618">
      <c r="A5618" s="5" t="n">
        <v>5617</v>
      </c>
      <c r="B5618" s="5" t="n">
        <v>16</v>
      </c>
      <c r="C5618" s="5" t="n">
        <v>142</v>
      </c>
      <c r="D5618" s="5" t="n">
        <v>5</v>
      </c>
      <c r="E5618" s="5" t="n">
        <v>10</v>
      </c>
      <c r="F5618" s="5" t="n">
        <v>33</v>
      </c>
      <c r="G5618" s="5" t="n">
        <v>26.2</v>
      </c>
      <c r="H5618" s="5" t="n">
        <v>14.67</v>
      </c>
      <c r="I5618" s="6">
        <f>IF(E5618&gt;=Markov!$B$3,1,0)</f>
        <v/>
      </c>
      <c r="J5618" s="6">
        <f>I5617</f>
        <v/>
      </c>
      <c r="K5618" s="7">
        <f>MAR1!$B$5+MAR1!$C$5*COS(2*PI()*$C5618/365)+MAR1!$D$5*SIN(2*PI()*$C5618/365)</f>
        <v/>
      </c>
      <c r="L5618" s="7">
        <f>MAR1!$B$6+MAR1!$C$6*COS(2*PI()*$C5618/365)+MAR1!$D$6*SIN(2*PI()*$C5618/365)</f>
        <v/>
      </c>
      <c r="M5618" s="7">
        <f>MAR1!$B$7+MAR1!$C$7*COS(2*PI()*$C5618/365)+MAR1!$D$7*SIN(2*PI()*$C5618/365)</f>
        <v/>
      </c>
      <c r="N5618" s="7">
        <f>F5618-K5618</f>
        <v/>
      </c>
      <c r="O5618" s="7">
        <f>G5618-L5618</f>
        <v/>
      </c>
      <c r="P5618" s="7">
        <f>H5618-M5618</f>
        <v/>
      </c>
      <c r="Q5618" s="7">
        <f>IF($I5618=1,(N5618-MAR1!$B$11)/MAR1!$D$11,(N5618-MAR1!$C$11)/MAR1!$E$11)</f>
        <v/>
      </c>
      <c r="R5618" s="7">
        <f>IF($I5618=1,(O5618-MAR1!$B$12)/MAR1!$D$12,(O5618-MAR1!$C$12)/MAR1!$E$12)</f>
        <v/>
      </c>
      <c r="S5618" s="7">
        <f>IF($I5618=1,(P5618-MAR1!$B$13)/MAR1!$D$13,(P5618-MAR1!$C$13)/MAR1!$E$13)</f>
        <v/>
      </c>
    </row>
    <row r="5619">
      <c r="A5619" s="5" t="n">
        <v>5618</v>
      </c>
      <c r="B5619" s="5" t="n">
        <v>16</v>
      </c>
      <c r="C5619" s="5" t="n">
        <v>143</v>
      </c>
      <c r="D5619" s="5" t="n">
        <v>5</v>
      </c>
      <c r="E5619" s="5" t="n">
        <v>0</v>
      </c>
      <c r="F5619" s="5" t="n">
        <v>38.1</v>
      </c>
      <c r="G5619" s="5" t="n">
        <v>26.6</v>
      </c>
      <c r="H5619" s="5" t="n">
        <v>24.22</v>
      </c>
      <c r="I5619" s="6">
        <f>IF(E5619&gt;=Markov!$B$3,1,0)</f>
        <v/>
      </c>
      <c r="J5619" s="6">
        <f>I5618</f>
        <v/>
      </c>
      <c r="K5619" s="7">
        <f>MAR1!$B$5+MAR1!$C$5*COS(2*PI()*$C5619/365)+MAR1!$D$5*SIN(2*PI()*$C5619/365)</f>
        <v/>
      </c>
      <c r="L5619" s="7">
        <f>MAR1!$B$6+MAR1!$C$6*COS(2*PI()*$C5619/365)+MAR1!$D$6*SIN(2*PI()*$C5619/365)</f>
        <v/>
      </c>
      <c r="M5619" s="7">
        <f>MAR1!$B$7+MAR1!$C$7*COS(2*PI()*$C5619/365)+MAR1!$D$7*SIN(2*PI()*$C5619/365)</f>
        <v/>
      </c>
      <c r="N5619" s="7">
        <f>F5619-K5619</f>
        <v/>
      </c>
      <c r="O5619" s="7">
        <f>G5619-L5619</f>
        <v/>
      </c>
      <c r="P5619" s="7">
        <f>H5619-M5619</f>
        <v/>
      </c>
      <c r="Q5619" s="7">
        <f>IF($I5619=1,(N5619-MAR1!$B$11)/MAR1!$D$11,(N5619-MAR1!$C$11)/MAR1!$E$11)</f>
        <v/>
      </c>
      <c r="R5619" s="7">
        <f>IF($I5619=1,(O5619-MAR1!$B$12)/MAR1!$D$12,(O5619-MAR1!$C$12)/MAR1!$E$12)</f>
        <v/>
      </c>
      <c r="S5619" s="7">
        <f>IF($I5619=1,(P5619-MAR1!$B$13)/MAR1!$D$13,(P5619-MAR1!$C$13)/MAR1!$E$13)</f>
        <v/>
      </c>
    </row>
    <row r="5620">
      <c r="A5620" s="5" t="n">
        <v>5619</v>
      </c>
      <c r="B5620" s="5" t="n">
        <v>16</v>
      </c>
      <c r="C5620" s="5" t="n">
        <v>144</v>
      </c>
      <c r="D5620" s="5" t="n">
        <v>5</v>
      </c>
      <c r="E5620" s="5" t="n">
        <v>0</v>
      </c>
      <c r="F5620" s="5" t="n">
        <v>36.6</v>
      </c>
      <c r="G5620" s="5" t="n">
        <v>25.1</v>
      </c>
      <c r="H5620" s="5" t="n">
        <v>19.75</v>
      </c>
      <c r="I5620" s="6">
        <f>IF(E5620&gt;=Markov!$B$3,1,0)</f>
        <v/>
      </c>
      <c r="J5620" s="6">
        <f>I5619</f>
        <v/>
      </c>
      <c r="K5620" s="7">
        <f>MAR1!$B$5+MAR1!$C$5*COS(2*PI()*$C5620/365)+MAR1!$D$5*SIN(2*PI()*$C5620/365)</f>
        <v/>
      </c>
      <c r="L5620" s="7">
        <f>MAR1!$B$6+MAR1!$C$6*COS(2*PI()*$C5620/365)+MAR1!$D$6*SIN(2*PI()*$C5620/365)</f>
        <v/>
      </c>
      <c r="M5620" s="7">
        <f>MAR1!$B$7+MAR1!$C$7*COS(2*PI()*$C5620/365)+MAR1!$D$7*SIN(2*PI()*$C5620/365)</f>
        <v/>
      </c>
      <c r="N5620" s="7">
        <f>F5620-K5620</f>
        <v/>
      </c>
      <c r="O5620" s="7">
        <f>G5620-L5620</f>
        <v/>
      </c>
      <c r="P5620" s="7">
        <f>H5620-M5620</f>
        <v/>
      </c>
      <c r="Q5620" s="7">
        <f>IF($I5620=1,(N5620-MAR1!$B$11)/MAR1!$D$11,(N5620-MAR1!$C$11)/MAR1!$E$11)</f>
        <v/>
      </c>
      <c r="R5620" s="7">
        <f>IF($I5620=1,(O5620-MAR1!$B$12)/MAR1!$D$12,(O5620-MAR1!$C$12)/MAR1!$E$12)</f>
        <v/>
      </c>
      <c r="S5620" s="7">
        <f>IF($I5620=1,(P5620-MAR1!$B$13)/MAR1!$D$13,(P5620-MAR1!$C$13)/MAR1!$E$13)</f>
        <v/>
      </c>
    </row>
    <row r="5621">
      <c r="A5621" s="5" t="n">
        <v>5620</v>
      </c>
      <c r="B5621" s="5" t="n">
        <v>16</v>
      </c>
      <c r="C5621" s="5" t="n">
        <v>145</v>
      </c>
      <c r="D5621" s="5" t="n">
        <v>5</v>
      </c>
      <c r="E5621" s="5" t="n">
        <v>0</v>
      </c>
      <c r="F5621" s="5" t="n">
        <v>37.1</v>
      </c>
      <c r="G5621" s="5" t="n">
        <v>26.3</v>
      </c>
      <c r="H5621" s="5" t="n">
        <v>21.68</v>
      </c>
      <c r="I5621" s="6">
        <f>IF(E5621&gt;=Markov!$B$3,1,0)</f>
        <v/>
      </c>
      <c r="J5621" s="6">
        <f>I5620</f>
        <v/>
      </c>
      <c r="K5621" s="7">
        <f>MAR1!$B$5+MAR1!$C$5*COS(2*PI()*$C5621/365)+MAR1!$D$5*SIN(2*PI()*$C5621/365)</f>
        <v/>
      </c>
      <c r="L5621" s="7">
        <f>MAR1!$B$6+MAR1!$C$6*COS(2*PI()*$C5621/365)+MAR1!$D$6*SIN(2*PI()*$C5621/365)</f>
        <v/>
      </c>
      <c r="M5621" s="7">
        <f>MAR1!$B$7+MAR1!$C$7*COS(2*PI()*$C5621/365)+MAR1!$D$7*SIN(2*PI()*$C5621/365)</f>
        <v/>
      </c>
      <c r="N5621" s="7">
        <f>F5621-K5621</f>
        <v/>
      </c>
      <c r="O5621" s="7">
        <f>G5621-L5621</f>
        <v/>
      </c>
      <c r="P5621" s="7">
        <f>H5621-M5621</f>
        <v/>
      </c>
      <c r="Q5621" s="7">
        <f>IF($I5621=1,(N5621-MAR1!$B$11)/MAR1!$D$11,(N5621-MAR1!$C$11)/MAR1!$E$11)</f>
        <v/>
      </c>
      <c r="R5621" s="7">
        <f>IF($I5621=1,(O5621-MAR1!$B$12)/MAR1!$D$12,(O5621-MAR1!$C$12)/MAR1!$E$12)</f>
        <v/>
      </c>
      <c r="S5621" s="7">
        <f>IF($I5621=1,(P5621-MAR1!$B$13)/MAR1!$D$13,(P5621-MAR1!$C$13)/MAR1!$E$13)</f>
        <v/>
      </c>
    </row>
    <row r="5622">
      <c r="A5622" s="5" t="n">
        <v>5621</v>
      </c>
      <c r="B5622" s="5" t="n">
        <v>16</v>
      </c>
      <c r="C5622" s="5" t="n">
        <v>146</v>
      </c>
      <c r="D5622" s="5" t="n">
        <v>5</v>
      </c>
      <c r="E5622" s="5" t="n">
        <v>0</v>
      </c>
      <c r="F5622" s="5" t="n">
        <v>36.9</v>
      </c>
      <c r="G5622" s="5" t="n">
        <v>26.9</v>
      </c>
      <c r="H5622" s="5" t="n">
        <v>21.17</v>
      </c>
      <c r="I5622" s="6">
        <f>IF(E5622&gt;=Markov!$B$3,1,0)</f>
        <v/>
      </c>
      <c r="J5622" s="6">
        <f>I5621</f>
        <v/>
      </c>
      <c r="K5622" s="7">
        <f>MAR1!$B$5+MAR1!$C$5*COS(2*PI()*$C5622/365)+MAR1!$D$5*SIN(2*PI()*$C5622/365)</f>
        <v/>
      </c>
      <c r="L5622" s="7">
        <f>MAR1!$B$6+MAR1!$C$6*COS(2*PI()*$C5622/365)+MAR1!$D$6*SIN(2*PI()*$C5622/365)</f>
        <v/>
      </c>
      <c r="M5622" s="7">
        <f>MAR1!$B$7+MAR1!$C$7*COS(2*PI()*$C5622/365)+MAR1!$D$7*SIN(2*PI()*$C5622/365)</f>
        <v/>
      </c>
      <c r="N5622" s="7">
        <f>F5622-K5622</f>
        <v/>
      </c>
      <c r="O5622" s="7">
        <f>G5622-L5622</f>
        <v/>
      </c>
      <c r="P5622" s="7">
        <f>H5622-M5622</f>
        <v/>
      </c>
      <c r="Q5622" s="7">
        <f>IF($I5622=1,(N5622-MAR1!$B$11)/MAR1!$D$11,(N5622-MAR1!$C$11)/MAR1!$E$11)</f>
        <v/>
      </c>
      <c r="R5622" s="7">
        <f>IF($I5622=1,(O5622-MAR1!$B$12)/MAR1!$D$12,(O5622-MAR1!$C$12)/MAR1!$E$12)</f>
        <v/>
      </c>
      <c r="S5622" s="7">
        <f>IF($I5622=1,(P5622-MAR1!$B$13)/MAR1!$D$13,(P5622-MAR1!$C$13)/MAR1!$E$13)</f>
        <v/>
      </c>
    </row>
    <row r="5623">
      <c r="A5623" s="5" t="n">
        <v>5622</v>
      </c>
      <c r="B5623" s="5" t="n">
        <v>16</v>
      </c>
      <c r="C5623" s="5" t="n">
        <v>147</v>
      </c>
      <c r="D5623" s="5" t="n">
        <v>5</v>
      </c>
      <c r="E5623" s="5" t="n">
        <v>0</v>
      </c>
      <c r="F5623" s="5" t="n">
        <v>33.9</v>
      </c>
      <c r="G5623" s="5" t="n">
        <v>27.9</v>
      </c>
      <c r="H5623" s="5" t="n">
        <v>20.94</v>
      </c>
      <c r="I5623" s="6">
        <f>IF(E5623&gt;=Markov!$B$3,1,0)</f>
        <v/>
      </c>
      <c r="J5623" s="6">
        <f>I5622</f>
        <v/>
      </c>
      <c r="K5623" s="7">
        <f>MAR1!$B$5+MAR1!$C$5*COS(2*PI()*$C5623/365)+MAR1!$D$5*SIN(2*PI()*$C5623/365)</f>
        <v/>
      </c>
      <c r="L5623" s="7">
        <f>MAR1!$B$6+MAR1!$C$6*COS(2*PI()*$C5623/365)+MAR1!$D$6*SIN(2*PI()*$C5623/365)</f>
        <v/>
      </c>
      <c r="M5623" s="7">
        <f>MAR1!$B$7+MAR1!$C$7*COS(2*PI()*$C5623/365)+MAR1!$D$7*SIN(2*PI()*$C5623/365)</f>
        <v/>
      </c>
      <c r="N5623" s="7">
        <f>F5623-K5623</f>
        <v/>
      </c>
      <c r="O5623" s="7">
        <f>G5623-L5623</f>
        <v/>
      </c>
      <c r="P5623" s="7">
        <f>H5623-M5623</f>
        <v/>
      </c>
      <c r="Q5623" s="7">
        <f>IF($I5623=1,(N5623-MAR1!$B$11)/MAR1!$D$11,(N5623-MAR1!$C$11)/MAR1!$E$11)</f>
        <v/>
      </c>
      <c r="R5623" s="7">
        <f>IF($I5623=1,(O5623-MAR1!$B$12)/MAR1!$D$12,(O5623-MAR1!$C$12)/MAR1!$E$12)</f>
        <v/>
      </c>
      <c r="S5623" s="7">
        <f>IF($I5623=1,(P5623-MAR1!$B$13)/MAR1!$D$13,(P5623-MAR1!$C$13)/MAR1!$E$13)</f>
        <v/>
      </c>
    </row>
    <row r="5624">
      <c r="A5624" s="5" t="n">
        <v>5623</v>
      </c>
      <c r="B5624" s="5" t="n">
        <v>16</v>
      </c>
      <c r="C5624" s="5" t="n">
        <v>148</v>
      </c>
      <c r="D5624" s="5" t="n">
        <v>5</v>
      </c>
      <c r="E5624" s="5" t="n">
        <v>0</v>
      </c>
      <c r="F5624" s="5" t="n">
        <v>36.5</v>
      </c>
      <c r="G5624" s="5" t="n">
        <v>27.5</v>
      </c>
      <c r="H5624" s="5" t="n">
        <v>22.7</v>
      </c>
      <c r="I5624" s="6">
        <f>IF(E5624&gt;=Markov!$B$3,1,0)</f>
        <v/>
      </c>
      <c r="J5624" s="6">
        <f>I5623</f>
        <v/>
      </c>
      <c r="K5624" s="7">
        <f>MAR1!$B$5+MAR1!$C$5*COS(2*PI()*$C5624/365)+MAR1!$D$5*SIN(2*PI()*$C5624/365)</f>
        <v/>
      </c>
      <c r="L5624" s="7">
        <f>MAR1!$B$6+MAR1!$C$6*COS(2*PI()*$C5624/365)+MAR1!$D$6*SIN(2*PI()*$C5624/365)</f>
        <v/>
      </c>
      <c r="M5624" s="7">
        <f>MAR1!$B$7+MAR1!$C$7*COS(2*PI()*$C5624/365)+MAR1!$D$7*SIN(2*PI()*$C5624/365)</f>
        <v/>
      </c>
      <c r="N5624" s="7">
        <f>F5624-K5624</f>
        <v/>
      </c>
      <c r="O5624" s="7">
        <f>G5624-L5624</f>
        <v/>
      </c>
      <c r="P5624" s="7">
        <f>H5624-M5624</f>
        <v/>
      </c>
      <c r="Q5624" s="7">
        <f>IF($I5624=1,(N5624-MAR1!$B$11)/MAR1!$D$11,(N5624-MAR1!$C$11)/MAR1!$E$11)</f>
        <v/>
      </c>
      <c r="R5624" s="7">
        <f>IF($I5624=1,(O5624-MAR1!$B$12)/MAR1!$D$12,(O5624-MAR1!$C$12)/MAR1!$E$12)</f>
        <v/>
      </c>
      <c r="S5624" s="7">
        <f>IF($I5624=1,(P5624-MAR1!$B$13)/MAR1!$D$13,(P5624-MAR1!$C$13)/MAR1!$E$13)</f>
        <v/>
      </c>
    </row>
    <row r="5625">
      <c r="A5625" s="5" t="n">
        <v>5624</v>
      </c>
      <c r="B5625" s="5" t="n">
        <v>16</v>
      </c>
      <c r="C5625" s="5" t="n">
        <v>149</v>
      </c>
      <c r="D5625" s="5" t="n">
        <v>5</v>
      </c>
      <c r="E5625" s="5" t="n">
        <v>0</v>
      </c>
      <c r="F5625" s="5" t="n">
        <v>36</v>
      </c>
      <c r="G5625" s="5" t="n">
        <v>28.2</v>
      </c>
      <c r="H5625" s="5" t="n">
        <v>21.21</v>
      </c>
      <c r="I5625" s="6">
        <f>IF(E5625&gt;=Markov!$B$3,1,0)</f>
        <v/>
      </c>
      <c r="J5625" s="6">
        <f>I5624</f>
        <v/>
      </c>
      <c r="K5625" s="7">
        <f>MAR1!$B$5+MAR1!$C$5*COS(2*PI()*$C5625/365)+MAR1!$D$5*SIN(2*PI()*$C5625/365)</f>
        <v/>
      </c>
      <c r="L5625" s="7">
        <f>MAR1!$B$6+MAR1!$C$6*COS(2*PI()*$C5625/365)+MAR1!$D$6*SIN(2*PI()*$C5625/365)</f>
        <v/>
      </c>
      <c r="M5625" s="7">
        <f>MAR1!$B$7+MAR1!$C$7*COS(2*PI()*$C5625/365)+MAR1!$D$7*SIN(2*PI()*$C5625/365)</f>
        <v/>
      </c>
      <c r="N5625" s="7">
        <f>F5625-K5625</f>
        <v/>
      </c>
      <c r="O5625" s="7">
        <f>G5625-L5625</f>
        <v/>
      </c>
      <c r="P5625" s="7">
        <f>H5625-M5625</f>
        <v/>
      </c>
      <c r="Q5625" s="7">
        <f>IF($I5625=1,(N5625-MAR1!$B$11)/MAR1!$D$11,(N5625-MAR1!$C$11)/MAR1!$E$11)</f>
        <v/>
      </c>
      <c r="R5625" s="7">
        <f>IF($I5625=1,(O5625-MAR1!$B$12)/MAR1!$D$12,(O5625-MAR1!$C$12)/MAR1!$E$12)</f>
        <v/>
      </c>
      <c r="S5625" s="7">
        <f>IF($I5625=1,(P5625-MAR1!$B$13)/MAR1!$D$13,(P5625-MAR1!$C$13)/MAR1!$E$13)</f>
        <v/>
      </c>
    </row>
    <row r="5626">
      <c r="A5626" s="5" t="n">
        <v>5625</v>
      </c>
      <c r="B5626" s="5" t="n">
        <v>16</v>
      </c>
      <c r="C5626" s="5" t="n">
        <v>150</v>
      </c>
      <c r="D5626" s="5" t="n">
        <v>5</v>
      </c>
      <c r="E5626" s="5" t="n">
        <v>0</v>
      </c>
      <c r="F5626" s="5" t="n">
        <v>35.3</v>
      </c>
      <c r="G5626" s="5" t="n">
        <v>26.4</v>
      </c>
      <c r="H5626" s="5" t="n">
        <v>23.96</v>
      </c>
      <c r="I5626" s="6">
        <f>IF(E5626&gt;=Markov!$B$3,1,0)</f>
        <v/>
      </c>
      <c r="J5626" s="6">
        <f>I5625</f>
        <v/>
      </c>
      <c r="K5626" s="7">
        <f>MAR1!$B$5+MAR1!$C$5*COS(2*PI()*$C5626/365)+MAR1!$D$5*SIN(2*PI()*$C5626/365)</f>
        <v/>
      </c>
      <c r="L5626" s="7">
        <f>MAR1!$B$6+MAR1!$C$6*COS(2*PI()*$C5626/365)+MAR1!$D$6*SIN(2*PI()*$C5626/365)</f>
        <v/>
      </c>
      <c r="M5626" s="7">
        <f>MAR1!$B$7+MAR1!$C$7*COS(2*PI()*$C5626/365)+MAR1!$D$7*SIN(2*PI()*$C5626/365)</f>
        <v/>
      </c>
      <c r="N5626" s="7">
        <f>F5626-K5626</f>
        <v/>
      </c>
      <c r="O5626" s="7">
        <f>G5626-L5626</f>
        <v/>
      </c>
      <c r="P5626" s="7">
        <f>H5626-M5626</f>
        <v/>
      </c>
      <c r="Q5626" s="7">
        <f>IF($I5626=1,(N5626-MAR1!$B$11)/MAR1!$D$11,(N5626-MAR1!$C$11)/MAR1!$E$11)</f>
        <v/>
      </c>
      <c r="R5626" s="7">
        <f>IF($I5626=1,(O5626-MAR1!$B$12)/MAR1!$D$12,(O5626-MAR1!$C$12)/MAR1!$E$12)</f>
        <v/>
      </c>
      <c r="S5626" s="7">
        <f>IF($I5626=1,(P5626-MAR1!$B$13)/MAR1!$D$13,(P5626-MAR1!$C$13)/MAR1!$E$13)</f>
        <v/>
      </c>
    </row>
    <row r="5627">
      <c r="A5627" s="5" t="n">
        <v>5626</v>
      </c>
      <c r="B5627" s="5" t="n">
        <v>16</v>
      </c>
      <c r="C5627" s="5" t="n">
        <v>151</v>
      </c>
      <c r="D5627" s="5" t="n">
        <v>5</v>
      </c>
      <c r="E5627" s="5" t="n">
        <v>0</v>
      </c>
      <c r="F5627" s="5" t="n">
        <v>37.6</v>
      </c>
      <c r="G5627" s="5" t="n">
        <v>27.1</v>
      </c>
      <c r="H5627" s="5" t="n">
        <v>25.76</v>
      </c>
      <c r="I5627" s="6">
        <f>IF(E5627&gt;=Markov!$B$3,1,0)</f>
        <v/>
      </c>
      <c r="J5627" s="6">
        <f>I5626</f>
        <v/>
      </c>
      <c r="K5627" s="7">
        <f>MAR1!$B$5+MAR1!$C$5*COS(2*PI()*$C5627/365)+MAR1!$D$5*SIN(2*PI()*$C5627/365)</f>
        <v/>
      </c>
      <c r="L5627" s="7">
        <f>MAR1!$B$6+MAR1!$C$6*COS(2*PI()*$C5627/365)+MAR1!$D$6*SIN(2*PI()*$C5627/365)</f>
        <v/>
      </c>
      <c r="M5627" s="7">
        <f>MAR1!$B$7+MAR1!$C$7*COS(2*PI()*$C5627/365)+MAR1!$D$7*SIN(2*PI()*$C5627/365)</f>
        <v/>
      </c>
      <c r="N5627" s="7">
        <f>F5627-K5627</f>
        <v/>
      </c>
      <c r="O5627" s="7">
        <f>G5627-L5627</f>
        <v/>
      </c>
      <c r="P5627" s="7">
        <f>H5627-M5627</f>
        <v/>
      </c>
      <c r="Q5627" s="7">
        <f>IF($I5627=1,(N5627-MAR1!$B$11)/MAR1!$D$11,(N5627-MAR1!$C$11)/MAR1!$E$11)</f>
        <v/>
      </c>
      <c r="R5627" s="7">
        <f>IF($I5627=1,(O5627-MAR1!$B$12)/MAR1!$D$12,(O5627-MAR1!$C$12)/MAR1!$E$12)</f>
        <v/>
      </c>
      <c r="S5627" s="7">
        <f>IF($I5627=1,(P5627-MAR1!$B$13)/MAR1!$D$13,(P5627-MAR1!$C$13)/MAR1!$E$13)</f>
        <v/>
      </c>
    </row>
    <row r="5628">
      <c r="A5628" s="5" t="n">
        <v>5627</v>
      </c>
      <c r="B5628" s="5" t="n">
        <v>16</v>
      </c>
      <c r="C5628" s="5" t="n">
        <v>152</v>
      </c>
      <c r="D5628" s="5" t="n">
        <v>6</v>
      </c>
      <c r="E5628" s="5" t="n">
        <v>0</v>
      </c>
      <c r="F5628" s="5" t="n">
        <v>38</v>
      </c>
      <c r="G5628" s="5" t="n">
        <v>28.6</v>
      </c>
      <c r="H5628" s="5" t="n">
        <v>25.75</v>
      </c>
      <c r="I5628" s="6">
        <f>IF(E5628&gt;=Markov!$B$3,1,0)</f>
        <v/>
      </c>
      <c r="J5628" s="6">
        <f>I5627</f>
        <v/>
      </c>
      <c r="K5628" s="7">
        <f>MAR1!$B$5+MAR1!$C$5*COS(2*PI()*$C5628/365)+MAR1!$D$5*SIN(2*PI()*$C5628/365)</f>
        <v/>
      </c>
      <c r="L5628" s="7">
        <f>MAR1!$B$6+MAR1!$C$6*COS(2*PI()*$C5628/365)+MAR1!$D$6*SIN(2*PI()*$C5628/365)</f>
        <v/>
      </c>
      <c r="M5628" s="7">
        <f>MAR1!$B$7+MAR1!$C$7*COS(2*PI()*$C5628/365)+MAR1!$D$7*SIN(2*PI()*$C5628/365)</f>
        <v/>
      </c>
      <c r="N5628" s="7">
        <f>F5628-K5628</f>
        <v/>
      </c>
      <c r="O5628" s="7">
        <f>G5628-L5628</f>
        <v/>
      </c>
      <c r="P5628" s="7">
        <f>H5628-M5628</f>
        <v/>
      </c>
      <c r="Q5628" s="7">
        <f>IF($I5628=1,(N5628-MAR1!$B$11)/MAR1!$D$11,(N5628-MAR1!$C$11)/MAR1!$E$11)</f>
        <v/>
      </c>
      <c r="R5628" s="7">
        <f>IF($I5628=1,(O5628-MAR1!$B$12)/MAR1!$D$12,(O5628-MAR1!$C$12)/MAR1!$E$12)</f>
        <v/>
      </c>
      <c r="S5628" s="7">
        <f>IF($I5628=1,(P5628-MAR1!$B$13)/MAR1!$D$13,(P5628-MAR1!$C$13)/MAR1!$E$13)</f>
        <v/>
      </c>
    </row>
    <row r="5629">
      <c r="A5629" s="5" t="n">
        <v>5628</v>
      </c>
      <c r="B5629" s="5" t="n">
        <v>16</v>
      </c>
      <c r="C5629" s="5" t="n">
        <v>153</v>
      </c>
      <c r="D5629" s="5" t="n">
        <v>6</v>
      </c>
      <c r="E5629" s="5" t="n">
        <v>7.3</v>
      </c>
      <c r="F5629" s="5" t="n">
        <v>36.5</v>
      </c>
      <c r="G5629" s="5" t="n">
        <v>27.6</v>
      </c>
      <c r="H5629" s="5" t="n">
        <v>17.26</v>
      </c>
      <c r="I5629" s="6">
        <f>IF(E5629&gt;=Markov!$B$3,1,0)</f>
        <v/>
      </c>
      <c r="J5629" s="6">
        <f>I5628</f>
        <v/>
      </c>
      <c r="K5629" s="7">
        <f>MAR1!$B$5+MAR1!$C$5*COS(2*PI()*$C5629/365)+MAR1!$D$5*SIN(2*PI()*$C5629/365)</f>
        <v/>
      </c>
      <c r="L5629" s="7">
        <f>MAR1!$B$6+MAR1!$C$6*COS(2*PI()*$C5629/365)+MAR1!$D$6*SIN(2*PI()*$C5629/365)</f>
        <v/>
      </c>
      <c r="M5629" s="7">
        <f>MAR1!$B$7+MAR1!$C$7*COS(2*PI()*$C5629/365)+MAR1!$D$7*SIN(2*PI()*$C5629/365)</f>
        <v/>
      </c>
      <c r="N5629" s="7">
        <f>F5629-K5629</f>
        <v/>
      </c>
      <c r="O5629" s="7">
        <f>G5629-L5629</f>
        <v/>
      </c>
      <c r="P5629" s="7">
        <f>H5629-M5629</f>
        <v/>
      </c>
      <c r="Q5629" s="7">
        <f>IF($I5629=1,(N5629-MAR1!$B$11)/MAR1!$D$11,(N5629-MAR1!$C$11)/MAR1!$E$11)</f>
        <v/>
      </c>
      <c r="R5629" s="7">
        <f>IF($I5629=1,(O5629-MAR1!$B$12)/MAR1!$D$12,(O5629-MAR1!$C$12)/MAR1!$E$12)</f>
        <v/>
      </c>
      <c r="S5629" s="7">
        <f>IF($I5629=1,(P5629-MAR1!$B$13)/MAR1!$D$13,(P5629-MAR1!$C$13)/MAR1!$E$13)</f>
        <v/>
      </c>
    </row>
    <row r="5630">
      <c r="A5630" s="5" t="n">
        <v>5629</v>
      </c>
      <c r="B5630" s="5" t="n">
        <v>16</v>
      </c>
      <c r="C5630" s="5" t="n">
        <v>154</v>
      </c>
      <c r="D5630" s="5" t="n">
        <v>6</v>
      </c>
      <c r="E5630" s="5" t="n">
        <v>0.2</v>
      </c>
      <c r="F5630" s="5" t="n">
        <v>36.2</v>
      </c>
      <c r="G5630" s="5" t="n">
        <v>27.6</v>
      </c>
      <c r="H5630" s="5" t="n">
        <v>14.53</v>
      </c>
      <c r="I5630" s="6">
        <f>IF(E5630&gt;=Markov!$B$3,1,0)</f>
        <v/>
      </c>
      <c r="J5630" s="6">
        <f>I5629</f>
        <v/>
      </c>
      <c r="K5630" s="7">
        <f>MAR1!$B$5+MAR1!$C$5*COS(2*PI()*$C5630/365)+MAR1!$D$5*SIN(2*PI()*$C5630/365)</f>
        <v/>
      </c>
      <c r="L5630" s="7">
        <f>MAR1!$B$6+MAR1!$C$6*COS(2*PI()*$C5630/365)+MAR1!$D$6*SIN(2*PI()*$C5630/365)</f>
        <v/>
      </c>
      <c r="M5630" s="7">
        <f>MAR1!$B$7+MAR1!$C$7*COS(2*PI()*$C5630/365)+MAR1!$D$7*SIN(2*PI()*$C5630/365)</f>
        <v/>
      </c>
      <c r="N5630" s="7">
        <f>F5630-K5630</f>
        <v/>
      </c>
      <c r="O5630" s="7">
        <f>G5630-L5630</f>
        <v/>
      </c>
      <c r="P5630" s="7">
        <f>H5630-M5630</f>
        <v/>
      </c>
      <c r="Q5630" s="7">
        <f>IF($I5630=1,(N5630-MAR1!$B$11)/MAR1!$D$11,(N5630-MAR1!$C$11)/MAR1!$E$11)</f>
        <v/>
      </c>
      <c r="R5630" s="7">
        <f>IF($I5630=1,(O5630-MAR1!$B$12)/MAR1!$D$12,(O5630-MAR1!$C$12)/MAR1!$E$12)</f>
        <v/>
      </c>
      <c r="S5630" s="7">
        <f>IF($I5630=1,(P5630-MAR1!$B$13)/MAR1!$D$13,(P5630-MAR1!$C$13)/MAR1!$E$13)</f>
        <v/>
      </c>
    </row>
    <row r="5631">
      <c r="A5631" s="5" t="n">
        <v>5630</v>
      </c>
      <c r="B5631" s="5" t="n">
        <v>16</v>
      </c>
      <c r="C5631" s="5" t="n">
        <v>155</v>
      </c>
      <c r="D5631" s="5" t="n">
        <v>6</v>
      </c>
      <c r="E5631" s="5" t="n">
        <v>0</v>
      </c>
      <c r="F5631" s="5" t="n">
        <v>42.8</v>
      </c>
      <c r="G5631" s="5" t="n">
        <v>27.4</v>
      </c>
      <c r="H5631" s="5" t="n">
        <v>26.35</v>
      </c>
      <c r="I5631" s="6">
        <f>IF(E5631&gt;=Markov!$B$3,1,0)</f>
        <v/>
      </c>
      <c r="J5631" s="6">
        <f>I5630</f>
        <v/>
      </c>
      <c r="K5631" s="7">
        <f>MAR1!$B$5+MAR1!$C$5*COS(2*PI()*$C5631/365)+MAR1!$D$5*SIN(2*PI()*$C5631/365)</f>
        <v/>
      </c>
      <c r="L5631" s="7">
        <f>MAR1!$B$6+MAR1!$C$6*COS(2*PI()*$C5631/365)+MAR1!$D$6*SIN(2*PI()*$C5631/365)</f>
        <v/>
      </c>
      <c r="M5631" s="7">
        <f>MAR1!$B$7+MAR1!$C$7*COS(2*PI()*$C5631/365)+MAR1!$D$7*SIN(2*PI()*$C5631/365)</f>
        <v/>
      </c>
      <c r="N5631" s="7">
        <f>F5631-K5631</f>
        <v/>
      </c>
      <c r="O5631" s="7">
        <f>G5631-L5631</f>
        <v/>
      </c>
      <c r="P5631" s="7">
        <f>H5631-M5631</f>
        <v/>
      </c>
      <c r="Q5631" s="7">
        <f>IF($I5631=1,(N5631-MAR1!$B$11)/MAR1!$D$11,(N5631-MAR1!$C$11)/MAR1!$E$11)</f>
        <v/>
      </c>
      <c r="R5631" s="7">
        <f>IF($I5631=1,(O5631-MAR1!$B$12)/MAR1!$D$12,(O5631-MAR1!$C$12)/MAR1!$E$12)</f>
        <v/>
      </c>
      <c r="S5631" s="7">
        <f>IF($I5631=1,(P5631-MAR1!$B$13)/MAR1!$D$13,(P5631-MAR1!$C$13)/MAR1!$E$13)</f>
        <v/>
      </c>
    </row>
    <row r="5632">
      <c r="A5632" s="5" t="n">
        <v>5631</v>
      </c>
      <c r="B5632" s="5" t="n">
        <v>16</v>
      </c>
      <c r="C5632" s="5" t="n">
        <v>156</v>
      </c>
      <c r="D5632" s="5" t="n">
        <v>6</v>
      </c>
      <c r="E5632" s="5" t="n">
        <v>0</v>
      </c>
      <c r="F5632" s="5" t="n">
        <v>36.3</v>
      </c>
      <c r="G5632" s="5" t="n">
        <v>27.3</v>
      </c>
      <c r="H5632" s="5" t="n">
        <v>20.94</v>
      </c>
      <c r="I5632" s="6">
        <f>IF(E5632&gt;=Markov!$B$3,1,0)</f>
        <v/>
      </c>
      <c r="J5632" s="6">
        <f>I5631</f>
        <v/>
      </c>
      <c r="K5632" s="7">
        <f>MAR1!$B$5+MAR1!$C$5*COS(2*PI()*$C5632/365)+MAR1!$D$5*SIN(2*PI()*$C5632/365)</f>
        <v/>
      </c>
      <c r="L5632" s="7">
        <f>MAR1!$B$6+MAR1!$C$6*COS(2*PI()*$C5632/365)+MAR1!$D$6*SIN(2*PI()*$C5632/365)</f>
        <v/>
      </c>
      <c r="M5632" s="7">
        <f>MAR1!$B$7+MAR1!$C$7*COS(2*PI()*$C5632/365)+MAR1!$D$7*SIN(2*PI()*$C5632/365)</f>
        <v/>
      </c>
      <c r="N5632" s="7">
        <f>F5632-K5632</f>
        <v/>
      </c>
      <c r="O5632" s="7">
        <f>G5632-L5632</f>
        <v/>
      </c>
      <c r="P5632" s="7">
        <f>H5632-M5632</f>
        <v/>
      </c>
      <c r="Q5632" s="7">
        <f>IF($I5632=1,(N5632-MAR1!$B$11)/MAR1!$D$11,(N5632-MAR1!$C$11)/MAR1!$E$11)</f>
        <v/>
      </c>
      <c r="R5632" s="7">
        <f>IF($I5632=1,(O5632-MAR1!$B$12)/MAR1!$D$12,(O5632-MAR1!$C$12)/MAR1!$E$12)</f>
        <v/>
      </c>
      <c r="S5632" s="7">
        <f>IF($I5632=1,(P5632-MAR1!$B$13)/MAR1!$D$13,(P5632-MAR1!$C$13)/MAR1!$E$13)</f>
        <v/>
      </c>
    </row>
    <row r="5633">
      <c r="A5633" s="5" t="n">
        <v>5632</v>
      </c>
      <c r="B5633" s="5" t="n">
        <v>16</v>
      </c>
      <c r="C5633" s="5" t="n">
        <v>157</v>
      </c>
      <c r="D5633" s="5" t="n">
        <v>6</v>
      </c>
      <c r="E5633" s="5" t="n">
        <v>0</v>
      </c>
      <c r="F5633" s="5" t="n">
        <v>38.4</v>
      </c>
      <c r="G5633" s="5" t="n">
        <v>26.8</v>
      </c>
      <c r="H5633" s="5" t="n">
        <v>21.83</v>
      </c>
      <c r="I5633" s="6">
        <f>IF(E5633&gt;=Markov!$B$3,1,0)</f>
        <v/>
      </c>
      <c r="J5633" s="6">
        <f>I5632</f>
        <v/>
      </c>
      <c r="K5633" s="7">
        <f>MAR1!$B$5+MAR1!$C$5*COS(2*PI()*$C5633/365)+MAR1!$D$5*SIN(2*PI()*$C5633/365)</f>
        <v/>
      </c>
      <c r="L5633" s="7">
        <f>MAR1!$B$6+MAR1!$C$6*COS(2*PI()*$C5633/365)+MAR1!$D$6*SIN(2*PI()*$C5633/365)</f>
        <v/>
      </c>
      <c r="M5633" s="7">
        <f>MAR1!$B$7+MAR1!$C$7*COS(2*PI()*$C5633/365)+MAR1!$D$7*SIN(2*PI()*$C5633/365)</f>
        <v/>
      </c>
      <c r="N5633" s="7">
        <f>F5633-K5633</f>
        <v/>
      </c>
      <c r="O5633" s="7">
        <f>G5633-L5633</f>
        <v/>
      </c>
      <c r="P5633" s="7">
        <f>H5633-M5633</f>
        <v/>
      </c>
      <c r="Q5633" s="7">
        <f>IF($I5633=1,(N5633-MAR1!$B$11)/MAR1!$D$11,(N5633-MAR1!$C$11)/MAR1!$E$11)</f>
        <v/>
      </c>
      <c r="R5633" s="7">
        <f>IF($I5633=1,(O5633-MAR1!$B$12)/MAR1!$D$12,(O5633-MAR1!$C$12)/MAR1!$E$12)</f>
        <v/>
      </c>
      <c r="S5633" s="7">
        <f>IF($I5633=1,(P5633-MAR1!$B$13)/MAR1!$D$13,(P5633-MAR1!$C$13)/MAR1!$E$13)</f>
        <v/>
      </c>
    </row>
    <row r="5634">
      <c r="A5634" s="5" t="n">
        <v>5633</v>
      </c>
      <c r="B5634" s="5" t="n">
        <v>16</v>
      </c>
      <c r="C5634" s="5" t="n">
        <v>158</v>
      </c>
      <c r="D5634" s="5" t="n">
        <v>6</v>
      </c>
      <c r="E5634" s="5" t="n">
        <v>0</v>
      </c>
      <c r="F5634" s="5" t="n">
        <v>38.8</v>
      </c>
      <c r="G5634" s="5" t="n">
        <v>26.9</v>
      </c>
      <c r="H5634" s="5" t="n">
        <v>23.65</v>
      </c>
      <c r="I5634" s="6">
        <f>IF(E5634&gt;=Markov!$B$3,1,0)</f>
        <v/>
      </c>
      <c r="J5634" s="6">
        <f>I5633</f>
        <v/>
      </c>
      <c r="K5634" s="7">
        <f>MAR1!$B$5+MAR1!$C$5*COS(2*PI()*$C5634/365)+MAR1!$D$5*SIN(2*PI()*$C5634/365)</f>
        <v/>
      </c>
      <c r="L5634" s="7">
        <f>MAR1!$B$6+MAR1!$C$6*COS(2*PI()*$C5634/365)+MAR1!$D$6*SIN(2*PI()*$C5634/365)</f>
        <v/>
      </c>
      <c r="M5634" s="7">
        <f>MAR1!$B$7+MAR1!$C$7*COS(2*PI()*$C5634/365)+MAR1!$D$7*SIN(2*PI()*$C5634/365)</f>
        <v/>
      </c>
      <c r="N5634" s="7">
        <f>F5634-K5634</f>
        <v/>
      </c>
      <c r="O5634" s="7">
        <f>G5634-L5634</f>
        <v/>
      </c>
      <c r="P5634" s="7">
        <f>H5634-M5634</f>
        <v/>
      </c>
      <c r="Q5634" s="7">
        <f>IF($I5634=1,(N5634-MAR1!$B$11)/MAR1!$D$11,(N5634-MAR1!$C$11)/MAR1!$E$11)</f>
        <v/>
      </c>
      <c r="R5634" s="7">
        <f>IF($I5634=1,(O5634-MAR1!$B$12)/MAR1!$D$12,(O5634-MAR1!$C$12)/MAR1!$E$12)</f>
        <v/>
      </c>
      <c r="S5634" s="7">
        <f>IF($I5634=1,(P5634-MAR1!$B$13)/MAR1!$D$13,(P5634-MAR1!$C$13)/MAR1!$E$13)</f>
        <v/>
      </c>
    </row>
    <row r="5635">
      <c r="A5635" s="5" t="n">
        <v>5634</v>
      </c>
      <c r="B5635" s="5" t="n">
        <v>16</v>
      </c>
      <c r="C5635" s="5" t="n">
        <v>159</v>
      </c>
      <c r="D5635" s="5" t="n">
        <v>6</v>
      </c>
      <c r="E5635" s="5" t="n">
        <v>49.5</v>
      </c>
      <c r="F5635" s="5" t="n">
        <v>36.8</v>
      </c>
      <c r="G5635" s="5" t="n">
        <v>27</v>
      </c>
      <c r="H5635" s="5" t="n">
        <v>23.28</v>
      </c>
      <c r="I5635" s="6">
        <f>IF(E5635&gt;=Markov!$B$3,1,0)</f>
        <v/>
      </c>
      <c r="J5635" s="6">
        <f>I5634</f>
        <v/>
      </c>
      <c r="K5635" s="7">
        <f>MAR1!$B$5+MAR1!$C$5*COS(2*PI()*$C5635/365)+MAR1!$D$5*SIN(2*PI()*$C5635/365)</f>
        <v/>
      </c>
      <c r="L5635" s="7">
        <f>MAR1!$B$6+MAR1!$C$6*COS(2*PI()*$C5635/365)+MAR1!$D$6*SIN(2*PI()*$C5635/365)</f>
        <v/>
      </c>
      <c r="M5635" s="7">
        <f>MAR1!$B$7+MAR1!$C$7*COS(2*PI()*$C5635/365)+MAR1!$D$7*SIN(2*PI()*$C5635/365)</f>
        <v/>
      </c>
      <c r="N5635" s="7">
        <f>F5635-K5635</f>
        <v/>
      </c>
      <c r="O5635" s="7">
        <f>G5635-L5635</f>
        <v/>
      </c>
      <c r="P5635" s="7">
        <f>H5635-M5635</f>
        <v/>
      </c>
      <c r="Q5635" s="7">
        <f>IF($I5635=1,(N5635-MAR1!$B$11)/MAR1!$D$11,(N5635-MAR1!$C$11)/MAR1!$E$11)</f>
        <v/>
      </c>
      <c r="R5635" s="7">
        <f>IF($I5635=1,(O5635-MAR1!$B$12)/MAR1!$D$12,(O5635-MAR1!$C$12)/MAR1!$E$12)</f>
        <v/>
      </c>
      <c r="S5635" s="7">
        <f>IF($I5635=1,(P5635-MAR1!$B$13)/MAR1!$D$13,(P5635-MAR1!$C$13)/MAR1!$E$13)</f>
        <v/>
      </c>
    </row>
    <row r="5636">
      <c r="A5636" s="5" t="n">
        <v>5635</v>
      </c>
      <c r="B5636" s="5" t="n">
        <v>16</v>
      </c>
      <c r="C5636" s="5" t="n">
        <v>160</v>
      </c>
      <c r="D5636" s="5" t="n">
        <v>6</v>
      </c>
      <c r="E5636" s="5" t="n">
        <v>0.8</v>
      </c>
      <c r="F5636" s="5" t="n">
        <v>36</v>
      </c>
      <c r="G5636" s="5" t="n">
        <v>27.7</v>
      </c>
      <c r="H5636" s="5" t="n">
        <v>18.44</v>
      </c>
      <c r="I5636" s="6">
        <f>IF(E5636&gt;=Markov!$B$3,1,0)</f>
        <v/>
      </c>
      <c r="J5636" s="6">
        <f>I5635</f>
        <v/>
      </c>
      <c r="K5636" s="7">
        <f>MAR1!$B$5+MAR1!$C$5*COS(2*PI()*$C5636/365)+MAR1!$D$5*SIN(2*PI()*$C5636/365)</f>
        <v/>
      </c>
      <c r="L5636" s="7">
        <f>MAR1!$B$6+MAR1!$C$6*COS(2*PI()*$C5636/365)+MAR1!$D$6*SIN(2*PI()*$C5636/365)</f>
        <v/>
      </c>
      <c r="M5636" s="7">
        <f>MAR1!$B$7+MAR1!$C$7*COS(2*PI()*$C5636/365)+MAR1!$D$7*SIN(2*PI()*$C5636/365)</f>
        <v/>
      </c>
      <c r="N5636" s="7">
        <f>F5636-K5636</f>
        <v/>
      </c>
      <c r="O5636" s="7">
        <f>G5636-L5636</f>
        <v/>
      </c>
      <c r="P5636" s="7">
        <f>H5636-M5636</f>
        <v/>
      </c>
      <c r="Q5636" s="7">
        <f>IF($I5636=1,(N5636-MAR1!$B$11)/MAR1!$D$11,(N5636-MAR1!$C$11)/MAR1!$E$11)</f>
        <v/>
      </c>
      <c r="R5636" s="7">
        <f>IF($I5636=1,(O5636-MAR1!$B$12)/MAR1!$D$12,(O5636-MAR1!$C$12)/MAR1!$E$12)</f>
        <v/>
      </c>
      <c r="S5636" s="7">
        <f>IF($I5636=1,(P5636-MAR1!$B$13)/MAR1!$D$13,(P5636-MAR1!$C$13)/MAR1!$E$13)</f>
        <v/>
      </c>
    </row>
    <row r="5637">
      <c r="A5637" s="5" t="n">
        <v>5636</v>
      </c>
      <c r="B5637" s="5" t="n">
        <v>16</v>
      </c>
      <c r="C5637" s="5" t="n">
        <v>161</v>
      </c>
      <c r="D5637" s="5" t="n">
        <v>6</v>
      </c>
      <c r="E5637" s="5" t="n">
        <v>17.9</v>
      </c>
      <c r="F5637" s="5" t="n">
        <v>36.2</v>
      </c>
      <c r="G5637" s="5" t="n">
        <v>29.1</v>
      </c>
      <c r="H5637" s="5" t="n">
        <v>10.96</v>
      </c>
      <c r="I5637" s="6">
        <f>IF(E5637&gt;=Markov!$B$3,1,0)</f>
        <v/>
      </c>
      <c r="J5637" s="6">
        <f>I5636</f>
        <v/>
      </c>
      <c r="K5637" s="7">
        <f>MAR1!$B$5+MAR1!$C$5*COS(2*PI()*$C5637/365)+MAR1!$D$5*SIN(2*PI()*$C5637/365)</f>
        <v/>
      </c>
      <c r="L5637" s="7">
        <f>MAR1!$B$6+MAR1!$C$6*COS(2*PI()*$C5637/365)+MAR1!$D$6*SIN(2*PI()*$C5637/365)</f>
        <v/>
      </c>
      <c r="M5637" s="7">
        <f>MAR1!$B$7+MAR1!$C$7*COS(2*PI()*$C5637/365)+MAR1!$D$7*SIN(2*PI()*$C5637/365)</f>
        <v/>
      </c>
      <c r="N5637" s="7">
        <f>F5637-K5637</f>
        <v/>
      </c>
      <c r="O5637" s="7">
        <f>G5637-L5637</f>
        <v/>
      </c>
      <c r="P5637" s="7">
        <f>H5637-M5637</f>
        <v/>
      </c>
      <c r="Q5637" s="7">
        <f>IF($I5637=1,(N5637-MAR1!$B$11)/MAR1!$D$11,(N5637-MAR1!$C$11)/MAR1!$E$11)</f>
        <v/>
      </c>
      <c r="R5637" s="7">
        <f>IF($I5637=1,(O5637-MAR1!$B$12)/MAR1!$D$12,(O5637-MAR1!$C$12)/MAR1!$E$12)</f>
        <v/>
      </c>
      <c r="S5637" s="7">
        <f>IF($I5637=1,(P5637-MAR1!$B$13)/MAR1!$D$13,(P5637-MAR1!$C$13)/MAR1!$E$13)</f>
        <v/>
      </c>
    </row>
    <row r="5638">
      <c r="A5638" s="5" t="n">
        <v>5637</v>
      </c>
      <c r="B5638" s="5" t="n">
        <v>16</v>
      </c>
      <c r="C5638" s="5" t="n">
        <v>162</v>
      </c>
      <c r="D5638" s="5" t="n">
        <v>6</v>
      </c>
      <c r="E5638" s="5" t="n">
        <v>0</v>
      </c>
      <c r="F5638" s="5" t="n">
        <v>36.7</v>
      </c>
      <c r="G5638" s="5" t="n">
        <v>28.8</v>
      </c>
      <c r="H5638" s="5" t="n">
        <v>20.76</v>
      </c>
      <c r="I5638" s="6">
        <f>IF(E5638&gt;=Markov!$B$3,1,0)</f>
        <v/>
      </c>
      <c r="J5638" s="6">
        <f>I5637</f>
        <v/>
      </c>
      <c r="K5638" s="7">
        <f>MAR1!$B$5+MAR1!$C$5*COS(2*PI()*$C5638/365)+MAR1!$D$5*SIN(2*PI()*$C5638/365)</f>
        <v/>
      </c>
      <c r="L5638" s="7">
        <f>MAR1!$B$6+MAR1!$C$6*COS(2*PI()*$C5638/365)+MAR1!$D$6*SIN(2*PI()*$C5638/365)</f>
        <v/>
      </c>
      <c r="M5638" s="7">
        <f>MAR1!$B$7+MAR1!$C$7*COS(2*PI()*$C5638/365)+MAR1!$D$7*SIN(2*PI()*$C5638/365)</f>
        <v/>
      </c>
      <c r="N5638" s="7">
        <f>F5638-K5638</f>
        <v/>
      </c>
      <c r="O5638" s="7">
        <f>G5638-L5638</f>
        <v/>
      </c>
      <c r="P5638" s="7">
        <f>H5638-M5638</f>
        <v/>
      </c>
      <c r="Q5638" s="7">
        <f>IF($I5638=1,(N5638-MAR1!$B$11)/MAR1!$D$11,(N5638-MAR1!$C$11)/MAR1!$E$11)</f>
        <v/>
      </c>
      <c r="R5638" s="7">
        <f>IF($I5638=1,(O5638-MAR1!$B$12)/MAR1!$D$12,(O5638-MAR1!$C$12)/MAR1!$E$12)</f>
        <v/>
      </c>
      <c r="S5638" s="7">
        <f>IF($I5638=1,(P5638-MAR1!$B$13)/MAR1!$D$13,(P5638-MAR1!$C$13)/MAR1!$E$13)</f>
        <v/>
      </c>
    </row>
    <row r="5639">
      <c r="A5639" s="5" t="n">
        <v>5638</v>
      </c>
      <c r="B5639" s="5" t="n">
        <v>16</v>
      </c>
      <c r="C5639" s="5" t="n">
        <v>163</v>
      </c>
      <c r="D5639" s="5" t="n">
        <v>6</v>
      </c>
      <c r="E5639" s="5" t="n">
        <v>0</v>
      </c>
      <c r="F5639" s="5" t="n">
        <v>39.5</v>
      </c>
      <c r="G5639" s="5" t="n">
        <v>27.5</v>
      </c>
      <c r="H5639" s="5" t="n">
        <v>21.86</v>
      </c>
      <c r="I5639" s="6">
        <f>IF(E5639&gt;=Markov!$B$3,1,0)</f>
        <v/>
      </c>
      <c r="J5639" s="6">
        <f>I5638</f>
        <v/>
      </c>
      <c r="K5639" s="7">
        <f>MAR1!$B$5+MAR1!$C$5*COS(2*PI()*$C5639/365)+MAR1!$D$5*SIN(2*PI()*$C5639/365)</f>
        <v/>
      </c>
      <c r="L5639" s="7">
        <f>MAR1!$B$6+MAR1!$C$6*COS(2*PI()*$C5639/365)+MAR1!$D$6*SIN(2*PI()*$C5639/365)</f>
        <v/>
      </c>
      <c r="M5639" s="7">
        <f>MAR1!$B$7+MAR1!$C$7*COS(2*PI()*$C5639/365)+MAR1!$D$7*SIN(2*PI()*$C5639/365)</f>
        <v/>
      </c>
      <c r="N5639" s="7">
        <f>F5639-K5639</f>
        <v/>
      </c>
      <c r="O5639" s="7">
        <f>G5639-L5639</f>
        <v/>
      </c>
      <c r="P5639" s="7">
        <f>H5639-M5639</f>
        <v/>
      </c>
      <c r="Q5639" s="7">
        <f>IF($I5639=1,(N5639-MAR1!$B$11)/MAR1!$D$11,(N5639-MAR1!$C$11)/MAR1!$E$11)</f>
        <v/>
      </c>
      <c r="R5639" s="7">
        <f>IF($I5639=1,(O5639-MAR1!$B$12)/MAR1!$D$12,(O5639-MAR1!$C$12)/MAR1!$E$12)</f>
        <v/>
      </c>
      <c r="S5639" s="7">
        <f>IF($I5639=1,(P5639-MAR1!$B$13)/MAR1!$D$13,(P5639-MAR1!$C$13)/MAR1!$E$13)</f>
        <v/>
      </c>
    </row>
    <row r="5640">
      <c r="A5640" s="5" t="n">
        <v>5639</v>
      </c>
      <c r="B5640" s="5" t="n">
        <v>16</v>
      </c>
      <c r="C5640" s="5" t="n">
        <v>164</v>
      </c>
      <c r="D5640" s="5" t="n">
        <v>6</v>
      </c>
      <c r="E5640" s="5" t="n">
        <v>0</v>
      </c>
      <c r="F5640" s="5" t="n">
        <v>35</v>
      </c>
      <c r="G5640" s="5" t="n">
        <v>27.1</v>
      </c>
      <c r="H5640" s="5" t="n">
        <v>19.33</v>
      </c>
      <c r="I5640" s="6">
        <f>IF(E5640&gt;=Markov!$B$3,1,0)</f>
        <v/>
      </c>
      <c r="J5640" s="6">
        <f>I5639</f>
        <v/>
      </c>
      <c r="K5640" s="7">
        <f>MAR1!$B$5+MAR1!$C$5*COS(2*PI()*$C5640/365)+MAR1!$D$5*SIN(2*PI()*$C5640/365)</f>
        <v/>
      </c>
      <c r="L5640" s="7">
        <f>MAR1!$B$6+MAR1!$C$6*COS(2*PI()*$C5640/365)+MAR1!$D$6*SIN(2*PI()*$C5640/365)</f>
        <v/>
      </c>
      <c r="M5640" s="7">
        <f>MAR1!$B$7+MAR1!$C$7*COS(2*PI()*$C5640/365)+MAR1!$D$7*SIN(2*PI()*$C5640/365)</f>
        <v/>
      </c>
      <c r="N5640" s="7">
        <f>F5640-K5640</f>
        <v/>
      </c>
      <c r="O5640" s="7">
        <f>G5640-L5640</f>
        <v/>
      </c>
      <c r="P5640" s="7">
        <f>H5640-M5640</f>
        <v/>
      </c>
      <c r="Q5640" s="7">
        <f>IF($I5640=1,(N5640-MAR1!$B$11)/MAR1!$D$11,(N5640-MAR1!$C$11)/MAR1!$E$11)</f>
        <v/>
      </c>
      <c r="R5640" s="7">
        <f>IF($I5640=1,(O5640-MAR1!$B$12)/MAR1!$D$12,(O5640-MAR1!$C$12)/MAR1!$E$12)</f>
        <v/>
      </c>
      <c r="S5640" s="7">
        <f>IF($I5640=1,(P5640-MAR1!$B$13)/MAR1!$D$13,(P5640-MAR1!$C$13)/MAR1!$E$13)</f>
        <v/>
      </c>
    </row>
    <row r="5641">
      <c r="A5641" s="5" t="n">
        <v>5640</v>
      </c>
      <c r="B5641" s="5" t="n">
        <v>16</v>
      </c>
      <c r="C5641" s="5" t="n">
        <v>165</v>
      </c>
      <c r="D5641" s="5" t="n">
        <v>6</v>
      </c>
      <c r="E5641" s="5" t="n">
        <v>7.9</v>
      </c>
      <c r="F5641" s="5" t="n">
        <v>33.3</v>
      </c>
      <c r="G5641" s="5" t="n">
        <v>27.5</v>
      </c>
      <c r="H5641" s="5" t="n">
        <v>16.53</v>
      </c>
      <c r="I5641" s="6">
        <f>IF(E5641&gt;=Markov!$B$3,1,0)</f>
        <v/>
      </c>
      <c r="J5641" s="6">
        <f>I5640</f>
        <v/>
      </c>
      <c r="K5641" s="7">
        <f>MAR1!$B$5+MAR1!$C$5*COS(2*PI()*$C5641/365)+MAR1!$D$5*SIN(2*PI()*$C5641/365)</f>
        <v/>
      </c>
      <c r="L5641" s="7">
        <f>MAR1!$B$6+MAR1!$C$6*COS(2*PI()*$C5641/365)+MAR1!$D$6*SIN(2*PI()*$C5641/365)</f>
        <v/>
      </c>
      <c r="M5641" s="7">
        <f>MAR1!$B$7+MAR1!$C$7*COS(2*PI()*$C5641/365)+MAR1!$D$7*SIN(2*PI()*$C5641/365)</f>
        <v/>
      </c>
      <c r="N5641" s="7">
        <f>F5641-K5641</f>
        <v/>
      </c>
      <c r="O5641" s="7">
        <f>G5641-L5641</f>
        <v/>
      </c>
      <c r="P5641" s="7">
        <f>H5641-M5641</f>
        <v/>
      </c>
      <c r="Q5641" s="7">
        <f>IF($I5641=1,(N5641-MAR1!$B$11)/MAR1!$D$11,(N5641-MAR1!$C$11)/MAR1!$E$11)</f>
        <v/>
      </c>
      <c r="R5641" s="7">
        <f>IF($I5641=1,(O5641-MAR1!$B$12)/MAR1!$D$12,(O5641-MAR1!$C$12)/MAR1!$E$12)</f>
        <v/>
      </c>
      <c r="S5641" s="7">
        <f>IF($I5641=1,(P5641-MAR1!$B$13)/MAR1!$D$13,(P5641-MAR1!$C$13)/MAR1!$E$13)</f>
        <v/>
      </c>
    </row>
    <row r="5642">
      <c r="A5642" s="5" t="n">
        <v>5641</v>
      </c>
      <c r="B5642" s="5" t="n">
        <v>16</v>
      </c>
      <c r="C5642" s="5" t="n">
        <v>166</v>
      </c>
      <c r="D5642" s="5" t="n">
        <v>6</v>
      </c>
      <c r="E5642" s="5" t="n">
        <v>0</v>
      </c>
      <c r="F5642" s="5" t="n">
        <v>39.9</v>
      </c>
      <c r="G5642" s="5" t="n">
        <v>29.1</v>
      </c>
      <c r="H5642" s="5" t="n">
        <v>21.48</v>
      </c>
      <c r="I5642" s="6">
        <f>IF(E5642&gt;=Markov!$B$3,1,0)</f>
        <v/>
      </c>
      <c r="J5642" s="6">
        <f>I5641</f>
        <v/>
      </c>
      <c r="K5642" s="7">
        <f>MAR1!$B$5+MAR1!$C$5*COS(2*PI()*$C5642/365)+MAR1!$D$5*SIN(2*PI()*$C5642/365)</f>
        <v/>
      </c>
      <c r="L5642" s="7">
        <f>MAR1!$B$6+MAR1!$C$6*COS(2*PI()*$C5642/365)+MAR1!$D$6*SIN(2*PI()*$C5642/365)</f>
        <v/>
      </c>
      <c r="M5642" s="7">
        <f>MAR1!$B$7+MAR1!$C$7*COS(2*PI()*$C5642/365)+MAR1!$D$7*SIN(2*PI()*$C5642/365)</f>
        <v/>
      </c>
      <c r="N5642" s="7">
        <f>F5642-K5642</f>
        <v/>
      </c>
      <c r="O5642" s="7">
        <f>G5642-L5642</f>
        <v/>
      </c>
      <c r="P5642" s="7">
        <f>H5642-M5642</f>
        <v/>
      </c>
      <c r="Q5642" s="7">
        <f>IF($I5642=1,(N5642-MAR1!$B$11)/MAR1!$D$11,(N5642-MAR1!$C$11)/MAR1!$E$11)</f>
        <v/>
      </c>
      <c r="R5642" s="7">
        <f>IF($I5642=1,(O5642-MAR1!$B$12)/MAR1!$D$12,(O5642-MAR1!$C$12)/MAR1!$E$12)</f>
        <v/>
      </c>
      <c r="S5642" s="7">
        <f>IF($I5642=1,(P5642-MAR1!$B$13)/MAR1!$D$13,(P5642-MAR1!$C$13)/MAR1!$E$13)</f>
        <v/>
      </c>
    </row>
    <row r="5643">
      <c r="A5643" s="5" t="n">
        <v>5642</v>
      </c>
      <c r="B5643" s="5" t="n">
        <v>16</v>
      </c>
      <c r="C5643" s="5" t="n">
        <v>167</v>
      </c>
      <c r="D5643" s="5" t="n">
        <v>6</v>
      </c>
      <c r="E5643" s="5" t="n">
        <v>0</v>
      </c>
      <c r="F5643" s="5" t="n">
        <v>39.5</v>
      </c>
      <c r="G5643" s="5" t="n">
        <v>28.8</v>
      </c>
      <c r="H5643" s="5" t="n">
        <v>22.97</v>
      </c>
      <c r="I5643" s="6">
        <f>IF(E5643&gt;=Markov!$B$3,1,0)</f>
        <v/>
      </c>
      <c r="J5643" s="6">
        <f>I5642</f>
        <v/>
      </c>
      <c r="K5643" s="7">
        <f>MAR1!$B$5+MAR1!$C$5*COS(2*PI()*$C5643/365)+MAR1!$D$5*SIN(2*PI()*$C5643/365)</f>
        <v/>
      </c>
      <c r="L5643" s="7">
        <f>MAR1!$B$6+MAR1!$C$6*COS(2*PI()*$C5643/365)+MAR1!$D$6*SIN(2*PI()*$C5643/365)</f>
        <v/>
      </c>
      <c r="M5643" s="7">
        <f>MAR1!$B$7+MAR1!$C$7*COS(2*PI()*$C5643/365)+MAR1!$D$7*SIN(2*PI()*$C5643/365)</f>
        <v/>
      </c>
      <c r="N5643" s="7">
        <f>F5643-K5643</f>
        <v/>
      </c>
      <c r="O5643" s="7">
        <f>G5643-L5643</f>
        <v/>
      </c>
      <c r="P5643" s="7">
        <f>H5643-M5643</f>
        <v/>
      </c>
      <c r="Q5643" s="7">
        <f>IF($I5643=1,(N5643-MAR1!$B$11)/MAR1!$D$11,(N5643-MAR1!$C$11)/MAR1!$E$11)</f>
        <v/>
      </c>
      <c r="R5643" s="7">
        <f>IF($I5643=1,(O5643-MAR1!$B$12)/MAR1!$D$12,(O5643-MAR1!$C$12)/MAR1!$E$12)</f>
        <v/>
      </c>
      <c r="S5643" s="7">
        <f>IF($I5643=1,(P5643-MAR1!$B$13)/MAR1!$D$13,(P5643-MAR1!$C$13)/MAR1!$E$13)</f>
        <v/>
      </c>
    </row>
    <row r="5644">
      <c r="A5644" s="5" t="n">
        <v>5643</v>
      </c>
      <c r="B5644" s="5" t="n">
        <v>16</v>
      </c>
      <c r="C5644" s="5" t="n">
        <v>168</v>
      </c>
      <c r="D5644" s="5" t="n">
        <v>6</v>
      </c>
      <c r="E5644" s="5" t="n">
        <v>3.7</v>
      </c>
      <c r="F5644" s="5" t="n">
        <v>37.3</v>
      </c>
      <c r="G5644" s="5" t="n">
        <v>28.6</v>
      </c>
      <c r="H5644" s="5" t="n">
        <v>15.57</v>
      </c>
      <c r="I5644" s="6">
        <f>IF(E5644&gt;=Markov!$B$3,1,0)</f>
        <v/>
      </c>
      <c r="J5644" s="6">
        <f>I5643</f>
        <v/>
      </c>
      <c r="K5644" s="7">
        <f>MAR1!$B$5+MAR1!$C$5*COS(2*PI()*$C5644/365)+MAR1!$D$5*SIN(2*PI()*$C5644/365)</f>
        <v/>
      </c>
      <c r="L5644" s="7">
        <f>MAR1!$B$6+MAR1!$C$6*COS(2*PI()*$C5644/365)+MAR1!$D$6*SIN(2*PI()*$C5644/365)</f>
        <v/>
      </c>
      <c r="M5644" s="7">
        <f>MAR1!$B$7+MAR1!$C$7*COS(2*PI()*$C5644/365)+MAR1!$D$7*SIN(2*PI()*$C5644/365)</f>
        <v/>
      </c>
      <c r="N5644" s="7">
        <f>F5644-K5644</f>
        <v/>
      </c>
      <c r="O5644" s="7">
        <f>G5644-L5644</f>
        <v/>
      </c>
      <c r="P5644" s="7">
        <f>H5644-M5644</f>
        <v/>
      </c>
      <c r="Q5644" s="7">
        <f>IF($I5644=1,(N5644-MAR1!$B$11)/MAR1!$D$11,(N5644-MAR1!$C$11)/MAR1!$E$11)</f>
        <v/>
      </c>
      <c r="R5644" s="7">
        <f>IF($I5644=1,(O5644-MAR1!$B$12)/MAR1!$D$12,(O5644-MAR1!$C$12)/MAR1!$E$12)</f>
        <v/>
      </c>
      <c r="S5644" s="7">
        <f>IF($I5644=1,(P5644-MAR1!$B$13)/MAR1!$D$13,(P5644-MAR1!$C$13)/MAR1!$E$13)</f>
        <v/>
      </c>
    </row>
    <row r="5645">
      <c r="A5645" s="5" t="n">
        <v>5644</v>
      </c>
      <c r="B5645" s="5" t="n">
        <v>16</v>
      </c>
      <c r="C5645" s="5" t="n">
        <v>169</v>
      </c>
      <c r="D5645" s="5" t="n">
        <v>6</v>
      </c>
      <c r="E5645" s="5" t="n">
        <v>0</v>
      </c>
      <c r="F5645" s="5" t="n">
        <v>39.6</v>
      </c>
      <c r="G5645" s="5" t="n">
        <v>28.7</v>
      </c>
      <c r="H5645" s="5" t="n">
        <v>16.89</v>
      </c>
      <c r="I5645" s="6">
        <f>IF(E5645&gt;=Markov!$B$3,1,0)</f>
        <v/>
      </c>
      <c r="J5645" s="6">
        <f>I5644</f>
        <v/>
      </c>
      <c r="K5645" s="7">
        <f>MAR1!$B$5+MAR1!$C$5*COS(2*PI()*$C5645/365)+MAR1!$D$5*SIN(2*PI()*$C5645/365)</f>
        <v/>
      </c>
      <c r="L5645" s="7">
        <f>MAR1!$B$6+MAR1!$C$6*COS(2*PI()*$C5645/365)+MAR1!$D$6*SIN(2*PI()*$C5645/365)</f>
        <v/>
      </c>
      <c r="M5645" s="7">
        <f>MAR1!$B$7+MAR1!$C$7*COS(2*PI()*$C5645/365)+MAR1!$D$7*SIN(2*PI()*$C5645/365)</f>
        <v/>
      </c>
      <c r="N5645" s="7">
        <f>F5645-K5645</f>
        <v/>
      </c>
      <c r="O5645" s="7">
        <f>G5645-L5645</f>
        <v/>
      </c>
      <c r="P5645" s="7">
        <f>H5645-M5645</f>
        <v/>
      </c>
      <c r="Q5645" s="7">
        <f>IF($I5645=1,(N5645-MAR1!$B$11)/MAR1!$D$11,(N5645-MAR1!$C$11)/MAR1!$E$11)</f>
        <v/>
      </c>
      <c r="R5645" s="7">
        <f>IF($I5645=1,(O5645-MAR1!$B$12)/MAR1!$D$12,(O5645-MAR1!$C$12)/MAR1!$E$12)</f>
        <v/>
      </c>
      <c r="S5645" s="7">
        <f>IF($I5645=1,(P5645-MAR1!$B$13)/MAR1!$D$13,(P5645-MAR1!$C$13)/MAR1!$E$13)</f>
        <v/>
      </c>
    </row>
    <row r="5646">
      <c r="A5646" s="5" t="n">
        <v>5645</v>
      </c>
      <c r="B5646" s="5" t="n">
        <v>16</v>
      </c>
      <c r="C5646" s="5" t="n">
        <v>170</v>
      </c>
      <c r="D5646" s="5" t="n">
        <v>6</v>
      </c>
      <c r="E5646" s="5" t="n">
        <v>35.5</v>
      </c>
      <c r="F5646" s="5" t="n">
        <v>35.1</v>
      </c>
      <c r="G5646" s="5" t="n">
        <v>26.6</v>
      </c>
      <c r="H5646" s="5" t="n">
        <v>14.38</v>
      </c>
      <c r="I5646" s="6">
        <f>IF(E5646&gt;=Markov!$B$3,1,0)</f>
        <v/>
      </c>
      <c r="J5646" s="6">
        <f>I5645</f>
        <v/>
      </c>
      <c r="K5646" s="7">
        <f>MAR1!$B$5+MAR1!$C$5*COS(2*PI()*$C5646/365)+MAR1!$D$5*SIN(2*PI()*$C5646/365)</f>
        <v/>
      </c>
      <c r="L5646" s="7">
        <f>MAR1!$B$6+MAR1!$C$6*COS(2*PI()*$C5646/365)+MAR1!$D$6*SIN(2*PI()*$C5646/365)</f>
        <v/>
      </c>
      <c r="M5646" s="7">
        <f>MAR1!$B$7+MAR1!$C$7*COS(2*PI()*$C5646/365)+MAR1!$D$7*SIN(2*PI()*$C5646/365)</f>
        <v/>
      </c>
      <c r="N5646" s="7">
        <f>F5646-K5646</f>
        <v/>
      </c>
      <c r="O5646" s="7">
        <f>G5646-L5646</f>
        <v/>
      </c>
      <c r="P5646" s="7">
        <f>H5646-M5646</f>
        <v/>
      </c>
      <c r="Q5646" s="7">
        <f>IF($I5646=1,(N5646-MAR1!$B$11)/MAR1!$D$11,(N5646-MAR1!$C$11)/MAR1!$E$11)</f>
        <v/>
      </c>
      <c r="R5646" s="7">
        <f>IF($I5646=1,(O5646-MAR1!$B$12)/MAR1!$D$12,(O5646-MAR1!$C$12)/MAR1!$E$12)</f>
        <v/>
      </c>
      <c r="S5646" s="7">
        <f>IF($I5646=1,(P5646-MAR1!$B$13)/MAR1!$D$13,(P5646-MAR1!$C$13)/MAR1!$E$13)</f>
        <v/>
      </c>
    </row>
    <row r="5647">
      <c r="A5647" s="5" t="n">
        <v>5646</v>
      </c>
      <c r="B5647" s="5" t="n">
        <v>16</v>
      </c>
      <c r="C5647" s="5" t="n">
        <v>171</v>
      </c>
      <c r="D5647" s="5" t="n">
        <v>6</v>
      </c>
      <c r="E5647" s="5" t="n">
        <v>13.6</v>
      </c>
      <c r="F5647" s="5" t="n">
        <v>34.2</v>
      </c>
      <c r="G5647" s="5" t="n">
        <v>27</v>
      </c>
      <c r="H5647" s="5" t="n">
        <v>13.78</v>
      </c>
      <c r="I5647" s="6">
        <f>IF(E5647&gt;=Markov!$B$3,1,0)</f>
        <v/>
      </c>
      <c r="J5647" s="6">
        <f>I5646</f>
        <v/>
      </c>
      <c r="K5647" s="7">
        <f>MAR1!$B$5+MAR1!$C$5*COS(2*PI()*$C5647/365)+MAR1!$D$5*SIN(2*PI()*$C5647/365)</f>
        <v/>
      </c>
      <c r="L5647" s="7">
        <f>MAR1!$B$6+MAR1!$C$6*COS(2*PI()*$C5647/365)+MAR1!$D$6*SIN(2*PI()*$C5647/365)</f>
        <v/>
      </c>
      <c r="M5647" s="7">
        <f>MAR1!$B$7+MAR1!$C$7*COS(2*PI()*$C5647/365)+MAR1!$D$7*SIN(2*PI()*$C5647/365)</f>
        <v/>
      </c>
      <c r="N5647" s="7">
        <f>F5647-K5647</f>
        <v/>
      </c>
      <c r="O5647" s="7">
        <f>G5647-L5647</f>
        <v/>
      </c>
      <c r="P5647" s="7">
        <f>H5647-M5647</f>
        <v/>
      </c>
      <c r="Q5647" s="7">
        <f>IF($I5647=1,(N5647-MAR1!$B$11)/MAR1!$D$11,(N5647-MAR1!$C$11)/MAR1!$E$11)</f>
        <v/>
      </c>
      <c r="R5647" s="7">
        <f>IF($I5647=1,(O5647-MAR1!$B$12)/MAR1!$D$12,(O5647-MAR1!$C$12)/MAR1!$E$12)</f>
        <v/>
      </c>
      <c r="S5647" s="7">
        <f>IF($I5647=1,(P5647-MAR1!$B$13)/MAR1!$D$13,(P5647-MAR1!$C$13)/MAR1!$E$13)</f>
        <v/>
      </c>
    </row>
    <row r="5648">
      <c r="A5648" s="5" t="n">
        <v>5647</v>
      </c>
      <c r="B5648" s="5" t="n">
        <v>16</v>
      </c>
      <c r="C5648" s="5" t="n">
        <v>172</v>
      </c>
      <c r="D5648" s="5" t="n">
        <v>6</v>
      </c>
      <c r="E5648" s="5" t="n">
        <v>0</v>
      </c>
      <c r="F5648" s="5" t="n">
        <v>36.6</v>
      </c>
      <c r="G5648" s="5" t="n">
        <v>27.6</v>
      </c>
      <c r="H5648" s="5" t="n">
        <v>17.56</v>
      </c>
      <c r="I5648" s="6">
        <f>IF(E5648&gt;=Markov!$B$3,1,0)</f>
        <v/>
      </c>
      <c r="J5648" s="6">
        <f>I5647</f>
        <v/>
      </c>
      <c r="K5648" s="7">
        <f>MAR1!$B$5+MAR1!$C$5*COS(2*PI()*$C5648/365)+MAR1!$D$5*SIN(2*PI()*$C5648/365)</f>
        <v/>
      </c>
      <c r="L5648" s="7">
        <f>MAR1!$B$6+MAR1!$C$6*COS(2*PI()*$C5648/365)+MAR1!$D$6*SIN(2*PI()*$C5648/365)</f>
        <v/>
      </c>
      <c r="M5648" s="7">
        <f>MAR1!$B$7+MAR1!$C$7*COS(2*PI()*$C5648/365)+MAR1!$D$7*SIN(2*PI()*$C5648/365)</f>
        <v/>
      </c>
      <c r="N5648" s="7">
        <f>F5648-K5648</f>
        <v/>
      </c>
      <c r="O5648" s="7">
        <f>G5648-L5648</f>
        <v/>
      </c>
      <c r="P5648" s="7">
        <f>H5648-M5648</f>
        <v/>
      </c>
      <c r="Q5648" s="7">
        <f>IF($I5648=1,(N5648-MAR1!$B$11)/MAR1!$D$11,(N5648-MAR1!$C$11)/MAR1!$E$11)</f>
        <v/>
      </c>
      <c r="R5648" s="7">
        <f>IF($I5648=1,(O5648-MAR1!$B$12)/MAR1!$D$12,(O5648-MAR1!$C$12)/MAR1!$E$12)</f>
        <v/>
      </c>
      <c r="S5648" s="7">
        <f>IF($I5648=1,(P5648-MAR1!$B$13)/MAR1!$D$13,(P5648-MAR1!$C$13)/MAR1!$E$13)</f>
        <v/>
      </c>
    </row>
    <row r="5649">
      <c r="A5649" s="5" t="n">
        <v>5648</v>
      </c>
      <c r="B5649" s="5" t="n">
        <v>16</v>
      </c>
      <c r="C5649" s="5" t="n">
        <v>173</v>
      </c>
      <c r="D5649" s="5" t="n">
        <v>6</v>
      </c>
      <c r="E5649" s="5" t="n">
        <v>23.4</v>
      </c>
      <c r="F5649" s="5" t="n">
        <v>33.3</v>
      </c>
      <c r="G5649" s="5" t="n">
        <v>27.9</v>
      </c>
      <c r="H5649" s="5" t="n">
        <v>13.48</v>
      </c>
      <c r="I5649" s="6">
        <f>IF(E5649&gt;=Markov!$B$3,1,0)</f>
        <v/>
      </c>
      <c r="J5649" s="6">
        <f>I5648</f>
        <v/>
      </c>
      <c r="K5649" s="7">
        <f>MAR1!$B$5+MAR1!$C$5*COS(2*PI()*$C5649/365)+MAR1!$D$5*SIN(2*PI()*$C5649/365)</f>
        <v/>
      </c>
      <c r="L5649" s="7">
        <f>MAR1!$B$6+MAR1!$C$6*COS(2*PI()*$C5649/365)+MAR1!$D$6*SIN(2*PI()*$C5649/365)</f>
        <v/>
      </c>
      <c r="M5649" s="7">
        <f>MAR1!$B$7+MAR1!$C$7*COS(2*PI()*$C5649/365)+MAR1!$D$7*SIN(2*PI()*$C5649/365)</f>
        <v/>
      </c>
      <c r="N5649" s="7">
        <f>F5649-K5649</f>
        <v/>
      </c>
      <c r="O5649" s="7">
        <f>G5649-L5649</f>
        <v/>
      </c>
      <c r="P5649" s="7">
        <f>H5649-M5649</f>
        <v/>
      </c>
      <c r="Q5649" s="7">
        <f>IF($I5649=1,(N5649-MAR1!$B$11)/MAR1!$D$11,(N5649-MAR1!$C$11)/MAR1!$E$11)</f>
        <v/>
      </c>
      <c r="R5649" s="7">
        <f>IF($I5649=1,(O5649-MAR1!$B$12)/MAR1!$D$12,(O5649-MAR1!$C$12)/MAR1!$E$12)</f>
        <v/>
      </c>
      <c r="S5649" s="7">
        <f>IF($I5649=1,(P5649-MAR1!$B$13)/MAR1!$D$13,(P5649-MAR1!$C$13)/MAR1!$E$13)</f>
        <v/>
      </c>
    </row>
    <row r="5650">
      <c r="A5650" s="5" t="n">
        <v>5649</v>
      </c>
      <c r="B5650" s="5" t="n">
        <v>16</v>
      </c>
      <c r="C5650" s="5" t="n">
        <v>174</v>
      </c>
      <c r="D5650" s="5" t="n">
        <v>6</v>
      </c>
      <c r="E5650" s="5" t="n">
        <v>19.5</v>
      </c>
      <c r="F5650" s="5" t="n">
        <v>35.5</v>
      </c>
      <c r="G5650" s="5" t="n">
        <v>28.5</v>
      </c>
      <c r="H5650" s="5" t="n">
        <v>14.93</v>
      </c>
      <c r="I5650" s="6">
        <f>IF(E5650&gt;=Markov!$B$3,1,0)</f>
        <v/>
      </c>
      <c r="J5650" s="6">
        <f>I5649</f>
        <v/>
      </c>
      <c r="K5650" s="7">
        <f>MAR1!$B$5+MAR1!$C$5*COS(2*PI()*$C5650/365)+MAR1!$D$5*SIN(2*PI()*$C5650/365)</f>
        <v/>
      </c>
      <c r="L5650" s="7">
        <f>MAR1!$B$6+MAR1!$C$6*COS(2*PI()*$C5650/365)+MAR1!$D$6*SIN(2*PI()*$C5650/365)</f>
        <v/>
      </c>
      <c r="M5650" s="7">
        <f>MAR1!$B$7+MAR1!$C$7*COS(2*PI()*$C5650/365)+MAR1!$D$7*SIN(2*PI()*$C5650/365)</f>
        <v/>
      </c>
      <c r="N5650" s="7">
        <f>F5650-K5650</f>
        <v/>
      </c>
      <c r="O5650" s="7">
        <f>G5650-L5650</f>
        <v/>
      </c>
      <c r="P5650" s="7">
        <f>H5650-M5650</f>
        <v/>
      </c>
      <c r="Q5650" s="7">
        <f>IF($I5650=1,(N5650-MAR1!$B$11)/MAR1!$D$11,(N5650-MAR1!$C$11)/MAR1!$E$11)</f>
        <v/>
      </c>
      <c r="R5650" s="7">
        <f>IF($I5650=1,(O5650-MAR1!$B$12)/MAR1!$D$12,(O5650-MAR1!$C$12)/MAR1!$E$12)</f>
        <v/>
      </c>
      <c r="S5650" s="7">
        <f>IF($I5650=1,(P5650-MAR1!$B$13)/MAR1!$D$13,(P5650-MAR1!$C$13)/MAR1!$E$13)</f>
        <v/>
      </c>
    </row>
    <row r="5651">
      <c r="A5651" s="5" t="n">
        <v>5650</v>
      </c>
      <c r="B5651" s="5" t="n">
        <v>16</v>
      </c>
      <c r="C5651" s="5" t="n">
        <v>175</v>
      </c>
      <c r="D5651" s="5" t="n">
        <v>6</v>
      </c>
      <c r="E5651" s="5" t="n">
        <v>0</v>
      </c>
      <c r="F5651" s="5" t="n">
        <v>35.3</v>
      </c>
      <c r="G5651" s="5" t="n">
        <v>27.7</v>
      </c>
      <c r="H5651" s="5" t="n">
        <v>19.67</v>
      </c>
      <c r="I5651" s="6">
        <f>IF(E5651&gt;=Markov!$B$3,1,0)</f>
        <v/>
      </c>
      <c r="J5651" s="6">
        <f>I5650</f>
        <v/>
      </c>
      <c r="K5651" s="7">
        <f>MAR1!$B$5+MAR1!$C$5*COS(2*PI()*$C5651/365)+MAR1!$D$5*SIN(2*PI()*$C5651/365)</f>
        <v/>
      </c>
      <c r="L5651" s="7">
        <f>MAR1!$B$6+MAR1!$C$6*COS(2*PI()*$C5651/365)+MAR1!$D$6*SIN(2*PI()*$C5651/365)</f>
        <v/>
      </c>
      <c r="M5651" s="7">
        <f>MAR1!$B$7+MAR1!$C$7*COS(2*PI()*$C5651/365)+MAR1!$D$7*SIN(2*PI()*$C5651/365)</f>
        <v/>
      </c>
      <c r="N5651" s="7">
        <f>F5651-K5651</f>
        <v/>
      </c>
      <c r="O5651" s="7">
        <f>G5651-L5651</f>
        <v/>
      </c>
      <c r="P5651" s="7">
        <f>H5651-M5651</f>
        <v/>
      </c>
      <c r="Q5651" s="7">
        <f>IF($I5651=1,(N5651-MAR1!$B$11)/MAR1!$D$11,(N5651-MAR1!$C$11)/MAR1!$E$11)</f>
        <v/>
      </c>
      <c r="R5651" s="7">
        <f>IF($I5651=1,(O5651-MAR1!$B$12)/MAR1!$D$12,(O5651-MAR1!$C$12)/MAR1!$E$12)</f>
        <v/>
      </c>
      <c r="S5651" s="7">
        <f>IF($I5651=1,(P5651-MAR1!$B$13)/MAR1!$D$13,(P5651-MAR1!$C$13)/MAR1!$E$13)</f>
        <v/>
      </c>
    </row>
    <row r="5652">
      <c r="A5652" s="5" t="n">
        <v>5651</v>
      </c>
      <c r="B5652" s="5" t="n">
        <v>16</v>
      </c>
      <c r="C5652" s="5" t="n">
        <v>176</v>
      </c>
      <c r="D5652" s="5" t="n">
        <v>6</v>
      </c>
      <c r="E5652" s="5" t="n">
        <v>0</v>
      </c>
      <c r="F5652" s="5" t="n">
        <v>36.9</v>
      </c>
      <c r="G5652" s="5" t="n">
        <v>28.9</v>
      </c>
      <c r="H5652" s="5" t="n">
        <v>22.02</v>
      </c>
      <c r="I5652" s="6">
        <f>IF(E5652&gt;=Markov!$B$3,1,0)</f>
        <v/>
      </c>
      <c r="J5652" s="6">
        <f>I5651</f>
        <v/>
      </c>
      <c r="K5652" s="7">
        <f>MAR1!$B$5+MAR1!$C$5*COS(2*PI()*$C5652/365)+MAR1!$D$5*SIN(2*PI()*$C5652/365)</f>
        <v/>
      </c>
      <c r="L5652" s="7">
        <f>MAR1!$B$6+MAR1!$C$6*COS(2*PI()*$C5652/365)+MAR1!$D$6*SIN(2*PI()*$C5652/365)</f>
        <v/>
      </c>
      <c r="M5652" s="7">
        <f>MAR1!$B$7+MAR1!$C$7*COS(2*PI()*$C5652/365)+MAR1!$D$7*SIN(2*PI()*$C5652/365)</f>
        <v/>
      </c>
      <c r="N5652" s="7">
        <f>F5652-K5652</f>
        <v/>
      </c>
      <c r="O5652" s="7">
        <f>G5652-L5652</f>
        <v/>
      </c>
      <c r="P5652" s="7">
        <f>H5652-M5652</f>
        <v/>
      </c>
      <c r="Q5652" s="7">
        <f>IF($I5652=1,(N5652-MAR1!$B$11)/MAR1!$D$11,(N5652-MAR1!$C$11)/MAR1!$E$11)</f>
        <v/>
      </c>
      <c r="R5652" s="7">
        <f>IF($I5652=1,(O5652-MAR1!$B$12)/MAR1!$D$12,(O5652-MAR1!$C$12)/MAR1!$E$12)</f>
        <v/>
      </c>
      <c r="S5652" s="7">
        <f>IF($I5652=1,(P5652-MAR1!$B$13)/MAR1!$D$13,(P5652-MAR1!$C$13)/MAR1!$E$13)</f>
        <v/>
      </c>
    </row>
    <row r="5653">
      <c r="A5653" s="5" t="n">
        <v>5652</v>
      </c>
      <c r="B5653" s="5" t="n">
        <v>16</v>
      </c>
      <c r="C5653" s="5" t="n">
        <v>177</v>
      </c>
      <c r="D5653" s="5" t="n">
        <v>6</v>
      </c>
      <c r="E5653" s="5" t="n">
        <v>0</v>
      </c>
      <c r="F5653" s="5" t="n">
        <v>36.4</v>
      </c>
      <c r="G5653" s="5" t="n">
        <v>27</v>
      </c>
      <c r="H5653" s="5" t="n">
        <v>22.38</v>
      </c>
      <c r="I5653" s="6">
        <f>IF(E5653&gt;=Markov!$B$3,1,0)</f>
        <v/>
      </c>
      <c r="J5653" s="6">
        <f>I5652</f>
        <v/>
      </c>
      <c r="K5653" s="7">
        <f>MAR1!$B$5+MAR1!$C$5*COS(2*PI()*$C5653/365)+MAR1!$D$5*SIN(2*PI()*$C5653/365)</f>
        <v/>
      </c>
      <c r="L5653" s="7">
        <f>MAR1!$B$6+MAR1!$C$6*COS(2*PI()*$C5653/365)+MAR1!$D$6*SIN(2*PI()*$C5653/365)</f>
        <v/>
      </c>
      <c r="M5653" s="7">
        <f>MAR1!$B$7+MAR1!$C$7*COS(2*PI()*$C5653/365)+MAR1!$D$7*SIN(2*PI()*$C5653/365)</f>
        <v/>
      </c>
      <c r="N5653" s="7">
        <f>F5653-K5653</f>
        <v/>
      </c>
      <c r="O5653" s="7">
        <f>G5653-L5653</f>
        <v/>
      </c>
      <c r="P5653" s="7">
        <f>H5653-M5653</f>
        <v/>
      </c>
      <c r="Q5653" s="7">
        <f>IF($I5653=1,(N5653-MAR1!$B$11)/MAR1!$D$11,(N5653-MAR1!$C$11)/MAR1!$E$11)</f>
        <v/>
      </c>
      <c r="R5653" s="7">
        <f>IF($I5653=1,(O5653-MAR1!$B$12)/MAR1!$D$12,(O5653-MAR1!$C$12)/MAR1!$E$12)</f>
        <v/>
      </c>
      <c r="S5653" s="7">
        <f>IF($I5653=1,(P5653-MAR1!$B$13)/MAR1!$D$13,(P5653-MAR1!$C$13)/MAR1!$E$13)</f>
        <v/>
      </c>
    </row>
    <row r="5654">
      <c r="A5654" s="5" t="n">
        <v>5653</v>
      </c>
      <c r="B5654" s="5" t="n">
        <v>16</v>
      </c>
      <c r="C5654" s="5" t="n">
        <v>178</v>
      </c>
      <c r="D5654" s="5" t="n">
        <v>6</v>
      </c>
      <c r="E5654" s="5" t="n">
        <v>0</v>
      </c>
      <c r="F5654" s="5" t="n">
        <v>33.2</v>
      </c>
      <c r="G5654" s="5" t="n">
        <v>25</v>
      </c>
      <c r="H5654" s="5" t="n">
        <v>22.43</v>
      </c>
      <c r="I5654" s="6">
        <f>IF(E5654&gt;=Markov!$B$3,1,0)</f>
        <v/>
      </c>
      <c r="J5654" s="6">
        <f>I5653</f>
        <v/>
      </c>
      <c r="K5654" s="7">
        <f>MAR1!$B$5+MAR1!$C$5*COS(2*PI()*$C5654/365)+MAR1!$D$5*SIN(2*PI()*$C5654/365)</f>
        <v/>
      </c>
      <c r="L5654" s="7">
        <f>MAR1!$B$6+MAR1!$C$6*COS(2*PI()*$C5654/365)+MAR1!$D$6*SIN(2*PI()*$C5654/365)</f>
        <v/>
      </c>
      <c r="M5654" s="7">
        <f>MAR1!$B$7+MAR1!$C$7*COS(2*PI()*$C5654/365)+MAR1!$D$7*SIN(2*PI()*$C5654/365)</f>
        <v/>
      </c>
      <c r="N5654" s="7">
        <f>F5654-K5654</f>
        <v/>
      </c>
      <c r="O5654" s="7">
        <f>G5654-L5654</f>
        <v/>
      </c>
      <c r="P5654" s="7">
        <f>H5654-M5654</f>
        <v/>
      </c>
      <c r="Q5654" s="7">
        <f>IF($I5654=1,(N5654-MAR1!$B$11)/MAR1!$D$11,(N5654-MAR1!$C$11)/MAR1!$E$11)</f>
        <v/>
      </c>
      <c r="R5654" s="7">
        <f>IF($I5654=1,(O5654-MAR1!$B$12)/MAR1!$D$12,(O5654-MAR1!$C$12)/MAR1!$E$12)</f>
        <v/>
      </c>
      <c r="S5654" s="7">
        <f>IF($I5654=1,(P5654-MAR1!$B$13)/MAR1!$D$13,(P5654-MAR1!$C$13)/MAR1!$E$13)</f>
        <v/>
      </c>
    </row>
    <row r="5655">
      <c r="A5655" s="5" t="n">
        <v>5654</v>
      </c>
      <c r="B5655" s="5" t="n">
        <v>16</v>
      </c>
      <c r="C5655" s="5" t="n">
        <v>179</v>
      </c>
      <c r="D5655" s="5" t="n">
        <v>6</v>
      </c>
      <c r="E5655" s="5" t="n">
        <v>0</v>
      </c>
      <c r="F5655" s="5" t="n">
        <v>33.5</v>
      </c>
      <c r="G5655" s="5" t="n">
        <v>26.4</v>
      </c>
      <c r="H5655" s="5" t="n">
        <v>21.58</v>
      </c>
      <c r="I5655" s="6">
        <f>IF(E5655&gt;=Markov!$B$3,1,0)</f>
        <v/>
      </c>
      <c r="J5655" s="6">
        <f>I5654</f>
        <v/>
      </c>
      <c r="K5655" s="7">
        <f>MAR1!$B$5+MAR1!$C$5*COS(2*PI()*$C5655/365)+MAR1!$D$5*SIN(2*PI()*$C5655/365)</f>
        <v/>
      </c>
      <c r="L5655" s="7">
        <f>MAR1!$B$6+MAR1!$C$6*COS(2*PI()*$C5655/365)+MAR1!$D$6*SIN(2*PI()*$C5655/365)</f>
        <v/>
      </c>
      <c r="M5655" s="7">
        <f>MAR1!$B$7+MAR1!$C$7*COS(2*PI()*$C5655/365)+MAR1!$D$7*SIN(2*PI()*$C5655/365)</f>
        <v/>
      </c>
      <c r="N5655" s="7">
        <f>F5655-K5655</f>
        <v/>
      </c>
      <c r="O5655" s="7">
        <f>G5655-L5655</f>
        <v/>
      </c>
      <c r="P5655" s="7">
        <f>H5655-M5655</f>
        <v/>
      </c>
      <c r="Q5655" s="7">
        <f>IF($I5655=1,(N5655-MAR1!$B$11)/MAR1!$D$11,(N5655-MAR1!$C$11)/MAR1!$E$11)</f>
        <v/>
      </c>
      <c r="R5655" s="7">
        <f>IF($I5655=1,(O5655-MAR1!$B$12)/MAR1!$D$12,(O5655-MAR1!$C$12)/MAR1!$E$12)</f>
        <v/>
      </c>
      <c r="S5655" s="7">
        <f>IF($I5655=1,(P5655-MAR1!$B$13)/MAR1!$D$13,(P5655-MAR1!$C$13)/MAR1!$E$13)</f>
        <v/>
      </c>
    </row>
    <row r="5656">
      <c r="A5656" s="5" t="n">
        <v>5655</v>
      </c>
      <c r="B5656" s="5" t="n">
        <v>16</v>
      </c>
      <c r="C5656" s="5" t="n">
        <v>180</v>
      </c>
      <c r="D5656" s="5" t="n">
        <v>6</v>
      </c>
      <c r="E5656" s="5" t="n">
        <v>0</v>
      </c>
      <c r="F5656" s="5" t="n">
        <v>34.9</v>
      </c>
      <c r="G5656" s="5" t="n">
        <v>26.3</v>
      </c>
      <c r="H5656" s="5" t="n">
        <v>16.27</v>
      </c>
      <c r="I5656" s="6">
        <f>IF(E5656&gt;=Markov!$B$3,1,0)</f>
        <v/>
      </c>
      <c r="J5656" s="6">
        <f>I5655</f>
        <v/>
      </c>
      <c r="K5656" s="7">
        <f>MAR1!$B$5+MAR1!$C$5*COS(2*PI()*$C5656/365)+MAR1!$D$5*SIN(2*PI()*$C5656/365)</f>
        <v/>
      </c>
      <c r="L5656" s="7">
        <f>MAR1!$B$6+MAR1!$C$6*COS(2*PI()*$C5656/365)+MAR1!$D$6*SIN(2*PI()*$C5656/365)</f>
        <v/>
      </c>
      <c r="M5656" s="7">
        <f>MAR1!$B$7+MAR1!$C$7*COS(2*PI()*$C5656/365)+MAR1!$D$7*SIN(2*PI()*$C5656/365)</f>
        <v/>
      </c>
      <c r="N5656" s="7">
        <f>F5656-K5656</f>
        <v/>
      </c>
      <c r="O5656" s="7">
        <f>G5656-L5656</f>
        <v/>
      </c>
      <c r="P5656" s="7">
        <f>H5656-M5656</f>
        <v/>
      </c>
      <c r="Q5656" s="7">
        <f>IF($I5656=1,(N5656-MAR1!$B$11)/MAR1!$D$11,(N5656-MAR1!$C$11)/MAR1!$E$11)</f>
        <v/>
      </c>
      <c r="R5656" s="7">
        <f>IF($I5656=1,(O5656-MAR1!$B$12)/MAR1!$D$12,(O5656-MAR1!$C$12)/MAR1!$E$12)</f>
        <v/>
      </c>
      <c r="S5656" s="7">
        <f>IF($I5656=1,(P5656-MAR1!$B$13)/MAR1!$D$13,(P5656-MAR1!$C$13)/MAR1!$E$13)</f>
        <v/>
      </c>
    </row>
    <row r="5657">
      <c r="A5657" s="5" t="n">
        <v>5656</v>
      </c>
      <c r="B5657" s="5" t="n">
        <v>16</v>
      </c>
      <c r="C5657" s="5" t="n">
        <v>181</v>
      </c>
      <c r="D5657" s="5" t="n">
        <v>6</v>
      </c>
      <c r="E5657" s="5" t="n">
        <v>0</v>
      </c>
      <c r="F5657" s="5" t="n">
        <v>37</v>
      </c>
      <c r="G5657" s="5" t="n">
        <v>27.6</v>
      </c>
      <c r="H5657" s="5" t="n">
        <v>26.19</v>
      </c>
      <c r="I5657" s="6">
        <f>IF(E5657&gt;=Markov!$B$3,1,0)</f>
        <v/>
      </c>
      <c r="J5657" s="6">
        <f>I5656</f>
        <v/>
      </c>
      <c r="K5657" s="7">
        <f>MAR1!$B$5+MAR1!$C$5*COS(2*PI()*$C5657/365)+MAR1!$D$5*SIN(2*PI()*$C5657/365)</f>
        <v/>
      </c>
      <c r="L5657" s="7">
        <f>MAR1!$B$6+MAR1!$C$6*COS(2*PI()*$C5657/365)+MAR1!$D$6*SIN(2*PI()*$C5657/365)</f>
        <v/>
      </c>
      <c r="M5657" s="7">
        <f>MAR1!$B$7+MAR1!$C$7*COS(2*PI()*$C5657/365)+MAR1!$D$7*SIN(2*PI()*$C5657/365)</f>
        <v/>
      </c>
      <c r="N5657" s="7">
        <f>F5657-K5657</f>
        <v/>
      </c>
      <c r="O5657" s="7">
        <f>G5657-L5657</f>
        <v/>
      </c>
      <c r="P5657" s="7">
        <f>H5657-M5657</f>
        <v/>
      </c>
      <c r="Q5657" s="7">
        <f>IF($I5657=1,(N5657-MAR1!$B$11)/MAR1!$D$11,(N5657-MAR1!$C$11)/MAR1!$E$11)</f>
        <v/>
      </c>
      <c r="R5657" s="7">
        <f>IF($I5657=1,(O5657-MAR1!$B$12)/MAR1!$D$12,(O5657-MAR1!$C$12)/MAR1!$E$12)</f>
        <v/>
      </c>
      <c r="S5657" s="7">
        <f>IF($I5657=1,(P5657-MAR1!$B$13)/MAR1!$D$13,(P5657-MAR1!$C$13)/MAR1!$E$13)</f>
        <v/>
      </c>
    </row>
    <row r="5658">
      <c r="A5658" s="5" t="n">
        <v>5657</v>
      </c>
      <c r="B5658" s="5" t="n">
        <v>16</v>
      </c>
      <c r="C5658" s="5" t="n">
        <v>182</v>
      </c>
      <c r="D5658" s="5" t="n">
        <v>7</v>
      </c>
      <c r="E5658" s="5" t="n">
        <v>2.4</v>
      </c>
      <c r="F5658" s="5" t="n">
        <v>33.8</v>
      </c>
      <c r="G5658" s="5" t="n">
        <v>27.3</v>
      </c>
      <c r="H5658" s="5" t="n">
        <v>16.43</v>
      </c>
      <c r="I5658" s="6">
        <f>IF(E5658&gt;=Markov!$B$3,1,0)</f>
        <v/>
      </c>
      <c r="J5658" s="6">
        <f>I5657</f>
        <v/>
      </c>
      <c r="K5658" s="7">
        <f>MAR1!$B$5+MAR1!$C$5*COS(2*PI()*$C5658/365)+MAR1!$D$5*SIN(2*PI()*$C5658/365)</f>
        <v/>
      </c>
      <c r="L5658" s="7">
        <f>MAR1!$B$6+MAR1!$C$6*COS(2*PI()*$C5658/365)+MAR1!$D$6*SIN(2*PI()*$C5658/365)</f>
        <v/>
      </c>
      <c r="M5658" s="7">
        <f>MAR1!$B$7+MAR1!$C$7*COS(2*PI()*$C5658/365)+MAR1!$D$7*SIN(2*PI()*$C5658/365)</f>
        <v/>
      </c>
      <c r="N5658" s="7">
        <f>F5658-K5658</f>
        <v/>
      </c>
      <c r="O5658" s="7">
        <f>G5658-L5658</f>
        <v/>
      </c>
      <c r="P5658" s="7">
        <f>H5658-M5658</f>
        <v/>
      </c>
      <c r="Q5658" s="7">
        <f>IF($I5658=1,(N5658-MAR1!$B$11)/MAR1!$D$11,(N5658-MAR1!$C$11)/MAR1!$E$11)</f>
        <v/>
      </c>
      <c r="R5658" s="7">
        <f>IF($I5658=1,(O5658-MAR1!$B$12)/MAR1!$D$12,(O5658-MAR1!$C$12)/MAR1!$E$12)</f>
        <v/>
      </c>
      <c r="S5658" s="7">
        <f>IF($I5658=1,(P5658-MAR1!$B$13)/MAR1!$D$13,(P5658-MAR1!$C$13)/MAR1!$E$13)</f>
        <v/>
      </c>
    </row>
    <row r="5659">
      <c r="A5659" s="5" t="n">
        <v>5658</v>
      </c>
      <c r="B5659" s="5" t="n">
        <v>16</v>
      </c>
      <c r="C5659" s="5" t="n">
        <v>183</v>
      </c>
      <c r="D5659" s="5" t="n">
        <v>7</v>
      </c>
      <c r="E5659" s="5" t="n">
        <v>9.800000000000001</v>
      </c>
      <c r="F5659" s="5" t="n">
        <v>34.3</v>
      </c>
      <c r="G5659" s="5" t="n">
        <v>27.1</v>
      </c>
      <c r="H5659" s="5" t="n">
        <v>19.47</v>
      </c>
      <c r="I5659" s="6">
        <f>IF(E5659&gt;=Markov!$B$3,1,0)</f>
        <v/>
      </c>
      <c r="J5659" s="6">
        <f>I5658</f>
        <v/>
      </c>
      <c r="K5659" s="7">
        <f>MAR1!$B$5+MAR1!$C$5*COS(2*PI()*$C5659/365)+MAR1!$D$5*SIN(2*PI()*$C5659/365)</f>
        <v/>
      </c>
      <c r="L5659" s="7">
        <f>MAR1!$B$6+MAR1!$C$6*COS(2*PI()*$C5659/365)+MAR1!$D$6*SIN(2*PI()*$C5659/365)</f>
        <v/>
      </c>
      <c r="M5659" s="7">
        <f>MAR1!$B$7+MAR1!$C$7*COS(2*PI()*$C5659/365)+MAR1!$D$7*SIN(2*PI()*$C5659/365)</f>
        <v/>
      </c>
      <c r="N5659" s="7">
        <f>F5659-K5659</f>
        <v/>
      </c>
      <c r="O5659" s="7">
        <f>G5659-L5659</f>
        <v/>
      </c>
      <c r="P5659" s="7">
        <f>H5659-M5659</f>
        <v/>
      </c>
      <c r="Q5659" s="7">
        <f>IF($I5659=1,(N5659-MAR1!$B$11)/MAR1!$D$11,(N5659-MAR1!$C$11)/MAR1!$E$11)</f>
        <v/>
      </c>
      <c r="R5659" s="7">
        <f>IF($I5659=1,(O5659-MAR1!$B$12)/MAR1!$D$12,(O5659-MAR1!$C$12)/MAR1!$E$12)</f>
        <v/>
      </c>
      <c r="S5659" s="7">
        <f>IF($I5659=1,(P5659-MAR1!$B$13)/MAR1!$D$13,(P5659-MAR1!$C$13)/MAR1!$E$13)</f>
        <v/>
      </c>
    </row>
    <row r="5660">
      <c r="A5660" s="5" t="n">
        <v>5659</v>
      </c>
      <c r="B5660" s="5" t="n">
        <v>16</v>
      </c>
      <c r="C5660" s="5" t="n">
        <v>184</v>
      </c>
      <c r="D5660" s="5" t="n">
        <v>7</v>
      </c>
      <c r="E5660" s="5" t="n">
        <v>36.2</v>
      </c>
      <c r="F5660" s="5" t="n">
        <v>36.6</v>
      </c>
      <c r="G5660" s="5" t="n">
        <v>26.2</v>
      </c>
      <c r="H5660" s="5" t="n">
        <v>11.85</v>
      </c>
      <c r="I5660" s="6">
        <f>IF(E5660&gt;=Markov!$B$3,1,0)</f>
        <v/>
      </c>
      <c r="J5660" s="6">
        <f>I5659</f>
        <v/>
      </c>
      <c r="K5660" s="7">
        <f>MAR1!$B$5+MAR1!$C$5*COS(2*PI()*$C5660/365)+MAR1!$D$5*SIN(2*PI()*$C5660/365)</f>
        <v/>
      </c>
      <c r="L5660" s="7">
        <f>MAR1!$B$6+MAR1!$C$6*COS(2*PI()*$C5660/365)+MAR1!$D$6*SIN(2*PI()*$C5660/365)</f>
        <v/>
      </c>
      <c r="M5660" s="7">
        <f>MAR1!$B$7+MAR1!$C$7*COS(2*PI()*$C5660/365)+MAR1!$D$7*SIN(2*PI()*$C5660/365)</f>
        <v/>
      </c>
      <c r="N5660" s="7">
        <f>F5660-K5660</f>
        <v/>
      </c>
      <c r="O5660" s="7">
        <f>G5660-L5660</f>
        <v/>
      </c>
      <c r="P5660" s="7">
        <f>H5660-M5660</f>
        <v/>
      </c>
      <c r="Q5660" s="7">
        <f>IF($I5660=1,(N5660-MAR1!$B$11)/MAR1!$D$11,(N5660-MAR1!$C$11)/MAR1!$E$11)</f>
        <v/>
      </c>
      <c r="R5660" s="7">
        <f>IF($I5660=1,(O5660-MAR1!$B$12)/MAR1!$D$12,(O5660-MAR1!$C$12)/MAR1!$E$12)</f>
        <v/>
      </c>
      <c r="S5660" s="7">
        <f>IF($I5660=1,(P5660-MAR1!$B$13)/MAR1!$D$13,(P5660-MAR1!$C$13)/MAR1!$E$13)</f>
        <v/>
      </c>
    </row>
    <row r="5661">
      <c r="A5661" s="5" t="n">
        <v>5660</v>
      </c>
      <c r="B5661" s="5" t="n">
        <v>16</v>
      </c>
      <c r="C5661" s="5" t="n">
        <v>185</v>
      </c>
      <c r="D5661" s="5" t="n">
        <v>7</v>
      </c>
      <c r="E5661" s="5" t="n">
        <v>0.1</v>
      </c>
      <c r="F5661" s="5" t="n">
        <v>35.3</v>
      </c>
      <c r="G5661" s="5" t="n">
        <v>26.1</v>
      </c>
      <c r="H5661" s="5" t="n">
        <v>10.92</v>
      </c>
      <c r="I5661" s="6">
        <f>IF(E5661&gt;=Markov!$B$3,1,0)</f>
        <v/>
      </c>
      <c r="J5661" s="6">
        <f>I5660</f>
        <v/>
      </c>
      <c r="K5661" s="7">
        <f>MAR1!$B$5+MAR1!$C$5*COS(2*PI()*$C5661/365)+MAR1!$D$5*SIN(2*PI()*$C5661/365)</f>
        <v/>
      </c>
      <c r="L5661" s="7">
        <f>MAR1!$B$6+MAR1!$C$6*COS(2*PI()*$C5661/365)+MAR1!$D$6*SIN(2*PI()*$C5661/365)</f>
        <v/>
      </c>
      <c r="M5661" s="7">
        <f>MAR1!$B$7+MAR1!$C$7*COS(2*PI()*$C5661/365)+MAR1!$D$7*SIN(2*PI()*$C5661/365)</f>
        <v/>
      </c>
      <c r="N5661" s="7">
        <f>F5661-K5661</f>
        <v/>
      </c>
      <c r="O5661" s="7">
        <f>G5661-L5661</f>
        <v/>
      </c>
      <c r="P5661" s="7">
        <f>H5661-M5661</f>
        <v/>
      </c>
      <c r="Q5661" s="7">
        <f>IF($I5661=1,(N5661-MAR1!$B$11)/MAR1!$D$11,(N5661-MAR1!$C$11)/MAR1!$E$11)</f>
        <v/>
      </c>
      <c r="R5661" s="7">
        <f>IF($I5661=1,(O5661-MAR1!$B$12)/MAR1!$D$12,(O5661-MAR1!$C$12)/MAR1!$E$12)</f>
        <v/>
      </c>
      <c r="S5661" s="7">
        <f>IF($I5661=1,(P5661-MAR1!$B$13)/MAR1!$D$13,(P5661-MAR1!$C$13)/MAR1!$E$13)</f>
        <v/>
      </c>
    </row>
    <row r="5662">
      <c r="A5662" s="5" t="n">
        <v>5661</v>
      </c>
      <c r="B5662" s="5" t="n">
        <v>16</v>
      </c>
      <c r="C5662" s="5" t="n">
        <v>186</v>
      </c>
      <c r="D5662" s="5" t="n">
        <v>7</v>
      </c>
      <c r="E5662" s="5" t="n">
        <v>0.5</v>
      </c>
      <c r="F5662" s="5" t="n">
        <v>30.6</v>
      </c>
      <c r="G5662" s="5" t="n">
        <v>24.9</v>
      </c>
      <c r="H5662" s="5" t="n">
        <v>15.5</v>
      </c>
      <c r="I5662" s="6">
        <f>IF(E5662&gt;=Markov!$B$3,1,0)</f>
        <v/>
      </c>
      <c r="J5662" s="6">
        <f>I5661</f>
        <v/>
      </c>
      <c r="K5662" s="7">
        <f>MAR1!$B$5+MAR1!$C$5*COS(2*PI()*$C5662/365)+MAR1!$D$5*SIN(2*PI()*$C5662/365)</f>
        <v/>
      </c>
      <c r="L5662" s="7">
        <f>MAR1!$B$6+MAR1!$C$6*COS(2*PI()*$C5662/365)+MAR1!$D$6*SIN(2*PI()*$C5662/365)</f>
        <v/>
      </c>
      <c r="M5662" s="7">
        <f>MAR1!$B$7+MAR1!$C$7*COS(2*PI()*$C5662/365)+MAR1!$D$7*SIN(2*PI()*$C5662/365)</f>
        <v/>
      </c>
      <c r="N5662" s="7">
        <f>F5662-K5662</f>
        <v/>
      </c>
      <c r="O5662" s="7">
        <f>G5662-L5662</f>
        <v/>
      </c>
      <c r="P5662" s="7">
        <f>H5662-M5662</f>
        <v/>
      </c>
      <c r="Q5662" s="7">
        <f>IF($I5662=1,(N5662-MAR1!$B$11)/MAR1!$D$11,(N5662-MAR1!$C$11)/MAR1!$E$11)</f>
        <v/>
      </c>
      <c r="R5662" s="7">
        <f>IF($I5662=1,(O5662-MAR1!$B$12)/MAR1!$D$12,(O5662-MAR1!$C$12)/MAR1!$E$12)</f>
        <v/>
      </c>
      <c r="S5662" s="7">
        <f>IF($I5662=1,(P5662-MAR1!$B$13)/MAR1!$D$13,(P5662-MAR1!$C$13)/MAR1!$E$13)</f>
        <v/>
      </c>
    </row>
    <row r="5663">
      <c r="A5663" s="5" t="n">
        <v>5662</v>
      </c>
      <c r="B5663" s="5" t="n">
        <v>16</v>
      </c>
      <c r="C5663" s="5" t="n">
        <v>187</v>
      </c>
      <c r="D5663" s="5" t="n">
        <v>7</v>
      </c>
      <c r="E5663" s="5" t="n">
        <v>0</v>
      </c>
      <c r="F5663" s="5" t="n">
        <v>29.6</v>
      </c>
      <c r="G5663" s="5" t="n">
        <v>25.4</v>
      </c>
      <c r="H5663" s="5" t="n">
        <v>20.22</v>
      </c>
      <c r="I5663" s="6">
        <f>IF(E5663&gt;=Markov!$B$3,1,0)</f>
        <v/>
      </c>
      <c r="J5663" s="6">
        <f>I5662</f>
        <v/>
      </c>
      <c r="K5663" s="7">
        <f>MAR1!$B$5+MAR1!$C$5*COS(2*PI()*$C5663/365)+MAR1!$D$5*SIN(2*PI()*$C5663/365)</f>
        <v/>
      </c>
      <c r="L5663" s="7">
        <f>MAR1!$B$6+MAR1!$C$6*COS(2*PI()*$C5663/365)+MAR1!$D$6*SIN(2*PI()*$C5663/365)</f>
        <v/>
      </c>
      <c r="M5663" s="7">
        <f>MAR1!$B$7+MAR1!$C$7*COS(2*PI()*$C5663/365)+MAR1!$D$7*SIN(2*PI()*$C5663/365)</f>
        <v/>
      </c>
      <c r="N5663" s="7">
        <f>F5663-K5663</f>
        <v/>
      </c>
      <c r="O5663" s="7">
        <f>G5663-L5663</f>
        <v/>
      </c>
      <c r="P5663" s="7">
        <f>H5663-M5663</f>
        <v/>
      </c>
      <c r="Q5663" s="7">
        <f>IF($I5663=1,(N5663-MAR1!$B$11)/MAR1!$D$11,(N5663-MAR1!$C$11)/MAR1!$E$11)</f>
        <v/>
      </c>
      <c r="R5663" s="7">
        <f>IF($I5663=1,(O5663-MAR1!$B$12)/MAR1!$D$12,(O5663-MAR1!$C$12)/MAR1!$E$12)</f>
        <v/>
      </c>
      <c r="S5663" s="7">
        <f>IF($I5663=1,(P5663-MAR1!$B$13)/MAR1!$D$13,(P5663-MAR1!$C$13)/MAR1!$E$13)</f>
        <v/>
      </c>
    </row>
    <row r="5664">
      <c r="A5664" s="5" t="n">
        <v>5663</v>
      </c>
      <c r="B5664" s="5" t="n">
        <v>16</v>
      </c>
      <c r="C5664" s="5" t="n">
        <v>188</v>
      </c>
      <c r="D5664" s="5" t="n">
        <v>7</v>
      </c>
      <c r="E5664" s="5" t="n">
        <v>0</v>
      </c>
      <c r="F5664" s="5" t="n">
        <v>33</v>
      </c>
      <c r="G5664" s="5" t="n">
        <v>24.6</v>
      </c>
      <c r="H5664" s="5" t="n">
        <v>21.47</v>
      </c>
      <c r="I5664" s="6">
        <f>IF(E5664&gt;=Markov!$B$3,1,0)</f>
        <v/>
      </c>
      <c r="J5664" s="6">
        <f>I5663</f>
        <v/>
      </c>
      <c r="K5664" s="7">
        <f>MAR1!$B$5+MAR1!$C$5*COS(2*PI()*$C5664/365)+MAR1!$D$5*SIN(2*PI()*$C5664/365)</f>
        <v/>
      </c>
      <c r="L5664" s="7">
        <f>MAR1!$B$6+MAR1!$C$6*COS(2*PI()*$C5664/365)+MAR1!$D$6*SIN(2*PI()*$C5664/365)</f>
        <v/>
      </c>
      <c r="M5664" s="7">
        <f>MAR1!$B$7+MAR1!$C$7*COS(2*PI()*$C5664/365)+MAR1!$D$7*SIN(2*PI()*$C5664/365)</f>
        <v/>
      </c>
      <c r="N5664" s="7">
        <f>F5664-K5664</f>
        <v/>
      </c>
      <c r="O5664" s="7">
        <f>G5664-L5664</f>
        <v/>
      </c>
      <c r="P5664" s="7">
        <f>H5664-M5664</f>
        <v/>
      </c>
      <c r="Q5664" s="7">
        <f>IF($I5664=1,(N5664-MAR1!$B$11)/MAR1!$D$11,(N5664-MAR1!$C$11)/MAR1!$E$11)</f>
        <v/>
      </c>
      <c r="R5664" s="7">
        <f>IF($I5664=1,(O5664-MAR1!$B$12)/MAR1!$D$12,(O5664-MAR1!$C$12)/MAR1!$E$12)</f>
        <v/>
      </c>
      <c r="S5664" s="7">
        <f>IF($I5664=1,(P5664-MAR1!$B$13)/MAR1!$D$13,(P5664-MAR1!$C$13)/MAR1!$E$13)</f>
        <v/>
      </c>
    </row>
    <row r="5665">
      <c r="A5665" s="5" t="n">
        <v>5664</v>
      </c>
      <c r="B5665" s="5" t="n">
        <v>16</v>
      </c>
      <c r="C5665" s="5" t="n">
        <v>189</v>
      </c>
      <c r="D5665" s="5" t="n">
        <v>7</v>
      </c>
      <c r="E5665" s="5" t="n">
        <v>9.1</v>
      </c>
      <c r="F5665" s="5" t="n">
        <v>30.8</v>
      </c>
      <c r="G5665" s="5" t="n">
        <v>26.2</v>
      </c>
      <c r="H5665" s="5" t="n">
        <v>10.23</v>
      </c>
      <c r="I5665" s="6">
        <f>IF(E5665&gt;=Markov!$B$3,1,0)</f>
        <v/>
      </c>
      <c r="J5665" s="6">
        <f>I5664</f>
        <v/>
      </c>
      <c r="K5665" s="7">
        <f>MAR1!$B$5+MAR1!$C$5*COS(2*PI()*$C5665/365)+MAR1!$D$5*SIN(2*PI()*$C5665/365)</f>
        <v/>
      </c>
      <c r="L5665" s="7">
        <f>MAR1!$B$6+MAR1!$C$6*COS(2*PI()*$C5665/365)+MAR1!$D$6*SIN(2*PI()*$C5665/365)</f>
        <v/>
      </c>
      <c r="M5665" s="7">
        <f>MAR1!$B$7+MAR1!$C$7*COS(2*PI()*$C5665/365)+MAR1!$D$7*SIN(2*PI()*$C5665/365)</f>
        <v/>
      </c>
      <c r="N5665" s="7">
        <f>F5665-K5665</f>
        <v/>
      </c>
      <c r="O5665" s="7">
        <f>G5665-L5665</f>
        <v/>
      </c>
      <c r="P5665" s="7">
        <f>H5665-M5665</f>
        <v/>
      </c>
      <c r="Q5665" s="7">
        <f>IF($I5665=1,(N5665-MAR1!$B$11)/MAR1!$D$11,(N5665-MAR1!$C$11)/MAR1!$E$11)</f>
        <v/>
      </c>
      <c r="R5665" s="7">
        <f>IF($I5665=1,(O5665-MAR1!$B$12)/MAR1!$D$12,(O5665-MAR1!$C$12)/MAR1!$E$12)</f>
        <v/>
      </c>
      <c r="S5665" s="7">
        <f>IF($I5665=1,(P5665-MAR1!$B$13)/MAR1!$D$13,(P5665-MAR1!$C$13)/MAR1!$E$13)</f>
        <v/>
      </c>
    </row>
    <row r="5666">
      <c r="A5666" s="5" t="n">
        <v>5665</v>
      </c>
      <c r="B5666" s="5" t="n">
        <v>16</v>
      </c>
      <c r="C5666" s="5" t="n">
        <v>190</v>
      </c>
      <c r="D5666" s="5" t="n">
        <v>7</v>
      </c>
      <c r="E5666" s="5" t="n">
        <v>3.7</v>
      </c>
      <c r="F5666" s="5" t="n">
        <v>34.7</v>
      </c>
      <c r="G5666" s="5" t="n">
        <v>26.3</v>
      </c>
      <c r="H5666" s="5" t="n">
        <v>14.68</v>
      </c>
      <c r="I5666" s="6">
        <f>IF(E5666&gt;=Markov!$B$3,1,0)</f>
        <v/>
      </c>
      <c r="J5666" s="6">
        <f>I5665</f>
        <v/>
      </c>
      <c r="K5666" s="7">
        <f>MAR1!$B$5+MAR1!$C$5*COS(2*PI()*$C5666/365)+MAR1!$D$5*SIN(2*PI()*$C5666/365)</f>
        <v/>
      </c>
      <c r="L5666" s="7">
        <f>MAR1!$B$6+MAR1!$C$6*COS(2*PI()*$C5666/365)+MAR1!$D$6*SIN(2*PI()*$C5666/365)</f>
        <v/>
      </c>
      <c r="M5666" s="7">
        <f>MAR1!$B$7+MAR1!$C$7*COS(2*PI()*$C5666/365)+MAR1!$D$7*SIN(2*PI()*$C5666/365)</f>
        <v/>
      </c>
      <c r="N5666" s="7">
        <f>F5666-K5666</f>
        <v/>
      </c>
      <c r="O5666" s="7">
        <f>G5666-L5666</f>
        <v/>
      </c>
      <c r="P5666" s="7">
        <f>H5666-M5666</f>
        <v/>
      </c>
      <c r="Q5666" s="7">
        <f>IF($I5666=1,(N5666-MAR1!$B$11)/MAR1!$D$11,(N5666-MAR1!$C$11)/MAR1!$E$11)</f>
        <v/>
      </c>
      <c r="R5666" s="7">
        <f>IF($I5666=1,(O5666-MAR1!$B$12)/MAR1!$D$12,(O5666-MAR1!$C$12)/MAR1!$E$12)</f>
        <v/>
      </c>
      <c r="S5666" s="7">
        <f>IF($I5666=1,(P5666-MAR1!$B$13)/MAR1!$D$13,(P5666-MAR1!$C$13)/MAR1!$E$13)</f>
        <v/>
      </c>
    </row>
    <row r="5667">
      <c r="A5667" s="5" t="n">
        <v>5666</v>
      </c>
      <c r="B5667" s="5" t="n">
        <v>16</v>
      </c>
      <c r="C5667" s="5" t="n">
        <v>191</v>
      </c>
      <c r="D5667" s="5" t="n">
        <v>7</v>
      </c>
      <c r="E5667" s="5" t="n">
        <v>0</v>
      </c>
      <c r="F5667" s="5" t="n">
        <v>37.9</v>
      </c>
      <c r="G5667" s="5" t="n">
        <v>26.6</v>
      </c>
      <c r="H5667" s="5" t="n">
        <v>21.35</v>
      </c>
      <c r="I5667" s="6">
        <f>IF(E5667&gt;=Markov!$B$3,1,0)</f>
        <v/>
      </c>
      <c r="J5667" s="6">
        <f>I5666</f>
        <v/>
      </c>
      <c r="K5667" s="7">
        <f>MAR1!$B$5+MAR1!$C$5*COS(2*PI()*$C5667/365)+MAR1!$D$5*SIN(2*PI()*$C5667/365)</f>
        <v/>
      </c>
      <c r="L5667" s="7">
        <f>MAR1!$B$6+MAR1!$C$6*COS(2*PI()*$C5667/365)+MAR1!$D$6*SIN(2*PI()*$C5667/365)</f>
        <v/>
      </c>
      <c r="M5667" s="7">
        <f>MAR1!$B$7+MAR1!$C$7*COS(2*PI()*$C5667/365)+MAR1!$D$7*SIN(2*PI()*$C5667/365)</f>
        <v/>
      </c>
      <c r="N5667" s="7">
        <f>F5667-K5667</f>
        <v/>
      </c>
      <c r="O5667" s="7">
        <f>G5667-L5667</f>
        <v/>
      </c>
      <c r="P5667" s="7">
        <f>H5667-M5667</f>
        <v/>
      </c>
      <c r="Q5667" s="7">
        <f>IF($I5667=1,(N5667-MAR1!$B$11)/MAR1!$D$11,(N5667-MAR1!$C$11)/MAR1!$E$11)</f>
        <v/>
      </c>
      <c r="R5667" s="7">
        <f>IF($I5667=1,(O5667-MAR1!$B$12)/MAR1!$D$12,(O5667-MAR1!$C$12)/MAR1!$E$12)</f>
        <v/>
      </c>
      <c r="S5667" s="7">
        <f>IF($I5667=1,(P5667-MAR1!$B$13)/MAR1!$D$13,(P5667-MAR1!$C$13)/MAR1!$E$13)</f>
        <v/>
      </c>
    </row>
    <row r="5668">
      <c r="A5668" s="5" t="n">
        <v>5667</v>
      </c>
      <c r="B5668" s="5" t="n">
        <v>16</v>
      </c>
      <c r="C5668" s="5" t="n">
        <v>192</v>
      </c>
      <c r="D5668" s="5" t="n">
        <v>7</v>
      </c>
      <c r="E5668" s="5" t="n">
        <v>7.5</v>
      </c>
      <c r="F5668" s="5" t="n">
        <v>31.6</v>
      </c>
      <c r="G5668" s="5" t="n">
        <v>25.9</v>
      </c>
      <c r="H5668" s="5" t="n">
        <v>14.36</v>
      </c>
      <c r="I5668" s="6">
        <f>IF(E5668&gt;=Markov!$B$3,1,0)</f>
        <v/>
      </c>
      <c r="J5668" s="6">
        <f>I5667</f>
        <v/>
      </c>
      <c r="K5668" s="7">
        <f>MAR1!$B$5+MAR1!$C$5*COS(2*PI()*$C5668/365)+MAR1!$D$5*SIN(2*PI()*$C5668/365)</f>
        <v/>
      </c>
      <c r="L5668" s="7">
        <f>MAR1!$B$6+MAR1!$C$6*COS(2*PI()*$C5668/365)+MAR1!$D$6*SIN(2*PI()*$C5668/365)</f>
        <v/>
      </c>
      <c r="M5668" s="7">
        <f>MAR1!$B$7+MAR1!$C$7*COS(2*PI()*$C5668/365)+MAR1!$D$7*SIN(2*PI()*$C5668/365)</f>
        <v/>
      </c>
      <c r="N5668" s="7">
        <f>F5668-K5668</f>
        <v/>
      </c>
      <c r="O5668" s="7">
        <f>G5668-L5668</f>
        <v/>
      </c>
      <c r="P5668" s="7">
        <f>H5668-M5668</f>
        <v/>
      </c>
      <c r="Q5668" s="7">
        <f>IF($I5668=1,(N5668-MAR1!$B$11)/MAR1!$D$11,(N5668-MAR1!$C$11)/MAR1!$E$11)</f>
        <v/>
      </c>
      <c r="R5668" s="7">
        <f>IF($I5668=1,(O5668-MAR1!$B$12)/MAR1!$D$12,(O5668-MAR1!$C$12)/MAR1!$E$12)</f>
        <v/>
      </c>
      <c r="S5668" s="7">
        <f>IF($I5668=1,(P5668-MAR1!$B$13)/MAR1!$D$13,(P5668-MAR1!$C$13)/MAR1!$E$13)</f>
        <v/>
      </c>
    </row>
    <row r="5669">
      <c r="A5669" s="5" t="n">
        <v>5668</v>
      </c>
      <c r="B5669" s="5" t="n">
        <v>16</v>
      </c>
      <c r="C5669" s="5" t="n">
        <v>193</v>
      </c>
      <c r="D5669" s="5" t="n">
        <v>7</v>
      </c>
      <c r="E5669" s="5" t="n">
        <v>16.1</v>
      </c>
      <c r="F5669" s="5" t="n">
        <v>29.6</v>
      </c>
      <c r="G5669" s="5" t="n">
        <v>25.2</v>
      </c>
      <c r="H5669" s="5" t="n">
        <v>12.97</v>
      </c>
      <c r="I5669" s="6">
        <f>IF(E5669&gt;=Markov!$B$3,1,0)</f>
        <v/>
      </c>
      <c r="J5669" s="6">
        <f>I5668</f>
        <v/>
      </c>
      <c r="K5669" s="7">
        <f>MAR1!$B$5+MAR1!$C$5*COS(2*PI()*$C5669/365)+MAR1!$D$5*SIN(2*PI()*$C5669/365)</f>
        <v/>
      </c>
      <c r="L5669" s="7">
        <f>MAR1!$B$6+MAR1!$C$6*COS(2*PI()*$C5669/365)+MAR1!$D$6*SIN(2*PI()*$C5669/365)</f>
        <v/>
      </c>
      <c r="M5669" s="7">
        <f>MAR1!$B$7+MAR1!$C$7*COS(2*PI()*$C5669/365)+MAR1!$D$7*SIN(2*PI()*$C5669/365)</f>
        <v/>
      </c>
      <c r="N5669" s="7">
        <f>F5669-K5669</f>
        <v/>
      </c>
      <c r="O5669" s="7">
        <f>G5669-L5669</f>
        <v/>
      </c>
      <c r="P5669" s="7">
        <f>H5669-M5669</f>
        <v/>
      </c>
      <c r="Q5669" s="7">
        <f>IF($I5669=1,(N5669-MAR1!$B$11)/MAR1!$D$11,(N5669-MAR1!$C$11)/MAR1!$E$11)</f>
        <v/>
      </c>
      <c r="R5669" s="7">
        <f>IF($I5669=1,(O5669-MAR1!$B$12)/MAR1!$D$12,(O5669-MAR1!$C$12)/MAR1!$E$12)</f>
        <v/>
      </c>
      <c r="S5669" s="7">
        <f>IF($I5669=1,(P5669-MAR1!$B$13)/MAR1!$D$13,(P5669-MAR1!$C$13)/MAR1!$E$13)</f>
        <v/>
      </c>
    </row>
    <row r="5670">
      <c r="A5670" s="5" t="n">
        <v>5669</v>
      </c>
      <c r="B5670" s="5" t="n">
        <v>16</v>
      </c>
      <c r="C5670" s="5" t="n">
        <v>194</v>
      </c>
      <c r="D5670" s="5" t="n">
        <v>7</v>
      </c>
      <c r="E5670" s="5" t="n">
        <v>0</v>
      </c>
      <c r="F5670" s="5" t="n">
        <v>32.7</v>
      </c>
      <c r="G5670" s="5" t="n">
        <v>23.9</v>
      </c>
      <c r="H5670" s="5" t="n">
        <v>19.25</v>
      </c>
      <c r="I5670" s="6">
        <f>IF(E5670&gt;=Markov!$B$3,1,0)</f>
        <v/>
      </c>
      <c r="J5670" s="6">
        <f>I5669</f>
        <v/>
      </c>
      <c r="K5670" s="7">
        <f>MAR1!$B$5+MAR1!$C$5*COS(2*PI()*$C5670/365)+MAR1!$D$5*SIN(2*PI()*$C5670/365)</f>
        <v/>
      </c>
      <c r="L5670" s="7">
        <f>MAR1!$B$6+MAR1!$C$6*COS(2*PI()*$C5670/365)+MAR1!$D$6*SIN(2*PI()*$C5670/365)</f>
        <v/>
      </c>
      <c r="M5670" s="7">
        <f>MAR1!$B$7+MAR1!$C$7*COS(2*PI()*$C5670/365)+MAR1!$D$7*SIN(2*PI()*$C5670/365)</f>
        <v/>
      </c>
      <c r="N5670" s="7">
        <f>F5670-K5670</f>
        <v/>
      </c>
      <c r="O5670" s="7">
        <f>G5670-L5670</f>
        <v/>
      </c>
      <c r="P5670" s="7">
        <f>H5670-M5670</f>
        <v/>
      </c>
      <c r="Q5670" s="7">
        <f>IF($I5670=1,(N5670-MAR1!$B$11)/MAR1!$D$11,(N5670-MAR1!$C$11)/MAR1!$E$11)</f>
        <v/>
      </c>
      <c r="R5670" s="7">
        <f>IF($I5670=1,(O5670-MAR1!$B$12)/MAR1!$D$12,(O5670-MAR1!$C$12)/MAR1!$E$12)</f>
        <v/>
      </c>
      <c r="S5670" s="7">
        <f>IF($I5670=1,(P5670-MAR1!$B$13)/MAR1!$D$13,(P5670-MAR1!$C$13)/MAR1!$E$13)</f>
        <v/>
      </c>
    </row>
    <row r="5671">
      <c r="A5671" s="5" t="n">
        <v>5670</v>
      </c>
      <c r="B5671" s="5" t="n">
        <v>16</v>
      </c>
      <c r="C5671" s="5" t="n">
        <v>195</v>
      </c>
      <c r="D5671" s="5" t="n">
        <v>7</v>
      </c>
      <c r="E5671" s="5" t="n">
        <v>0</v>
      </c>
      <c r="F5671" s="5" t="n">
        <v>32.3</v>
      </c>
      <c r="G5671" s="5" t="n">
        <v>24.5</v>
      </c>
      <c r="H5671" s="5" t="n">
        <v>21.74</v>
      </c>
      <c r="I5671" s="6">
        <f>IF(E5671&gt;=Markov!$B$3,1,0)</f>
        <v/>
      </c>
      <c r="J5671" s="6">
        <f>I5670</f>
        <v/>
      </c>
      <c r="K5671" s="7">
        <f>MAR1!$B$5+MAR1!$C$5*COS(2*PI()*$C5671/365)+MAR1!$D$5*SIN(2*PI()*$C5671/365)</f>
        <v/>
      </c>
      <c r="L5671" s="7">
        <f>MAR1!$B$6+MAR1!$C$6*COS(2*PI()*$C5671/365)+MAR1!$D$6*SIN(2*PI()*$C5671/365)</f>
        <v/>
      </c>
      <c r="M5671" s="7">
        <f>MAR1!$B$7+MAR1!$C$7*COS(2*PI()*$C5671/365)+MAR1!$D$7*SIN(2*PI()*$C5671/365)</f>
        <v/>
      </c>
      <c r="N5671" s="7">
        <f>F5671-K5671</f>
        <v/>
      </c>
      <c r="O5671" s="7">
        <f>G5671-L5671</f>
        <v/>
      </c>
      <c r="P5671" s="7">
        <f>H5671-M5671</f>
        <v/>
      </c>
      <c r="Q5671" s="7">
        <f>IF($I5671=1,(N5671-MAR1!$B$11)/MAR1!$D$11,(N5671-MAR1!$C$11)/MAR1!$E$11)</f>
        <v/>
      </c>
      <c r="R5671" s="7">
        <f>IF($I5671=1,(O5671-MAR1!$B$12)/MAR1!$D$12,(O5671-MAR1!$C$12)/MAR1!$E$12)</f>
        <v/>
      </c>
      <c r="S5671" s="7">
        <f>IF($I5671=1,(P5671-MAR1!$B$13)/MAR1!$D$13,(P5671-MAR1!$C$13)/MAR1!$E$13)</f>
        <v/>
      </c>
    </row>
    <row r="5672">
      <c r="A5672" s="5" t="n">
        <v>5671</v>
      </c>
      <c r="B5672" s="5" t="n">
        <v>16</v>
      </c>
      <c r="C5672" s="5" t="n">
        <v>196</v>
      </c>
      <c r="D5672" s="5" t="n">
        <v>7</v>
      </c>
      <c r="E5672" s="5" t="n">
        <v>0</v>
      </c>
      <c r="F5672" s="5" t="n">
        <v>30.4</v>
      </c>
      <c r="G5672" s="5" t="n">
        <v>24</v>
      </c>
      <c r="H5672" s="5" t="n">
        <v>17.04</v>
      </c>
      <c r="I5672" s="6">
        <f>IF(E5672&gt;=Markov!$B$3,1,0)</f>
        <v/>
      </c>
      <c r="J5672" s="6">
        <f>I5671</f>
        <v/>
      </c>
      <c r="K5672" s="7">
        <f>MAR1!$B$5+MAR1!$C$5*COS(2*PI()*$C5672/365)+MAR1!$D$5*SIN(2*PI()*$C5672/365)</f>
        <v/>
      </c>
      <c r="L5672" s="7">
        <f>MAR1!$B$6+MAR1!$C$6*COS(2*PI()*$C5672/365)+MAR1!$D$6*SIN(2*PI()*$C5672/365)</f>
        <v/>
      </c>
      <c r="M5672" s="7">
        <f>MAR1!$B$7+MAR1!$C$7*COS(2*PI()*$C5672/365)+MAR1!$D$7*SIN(2*PI()*$C5672/365)</f>
        <v/>
      </c>
      <c r="N5672" s="7">
        <f>F5672-K5672</f>
        <v/>
      </c>
      <c r="O5672" s="7">
        <f>G5672-L5672</f>
        <v/>
      </c>
      <c r="P5672" s="7">
        <f>H5672-M5672</f>
        <v/>
      </c>
      <c r="Q5672" s="7">
        <f>IF($I5672=1,(N5672-MAR1!$B$11)/MAR1!$D$11,(N5672-MAR1!$C$11)/MAR1!$E$11)</f>
        <v/>
      </c>
      <c r="R5672" s="7">
        <f>IF($I5672=1,(O5672-MAR1!$B$12)/MAR1!$D$12,(O5672-MAR1!$C$12)/MAR1!$E$12)</f>
        <v/>
      </c>
      <c r="S5672" s="7">
        <f>IF($I5672=1,(P5672-MAR1!$B$13)/MAR1!$D$13,(P5672-MAR1!$C$13)/MAR1!$E$13)</f>
        <v/>
      </c>
    </row>
    <row r="5673">
      <c r="A5673" s="5" t="n">
        <v>5672</v>
      </c>
      <c r="B5673" s="5" t="n">
        <v>16</v>
      </c>
      <c r="C5673" s="5" t="n">
        <v>197</v>
      </c>
      <c r="D5673" s="5" t="n">
        <v>7</v>
      </c>
      <c r="E5673" s="5" t="n">
        <v>0</v>
      </c>
      <c r="F5673" s="5" t="n">
        <v>33.3</v>
      </c>
      <c r="G5673" s="5" t="n">
        <v>24.5</v>
      </c>
      <c r="H5673" s="5" t="n">
        <v>17.84</v>
      </c>
      <c r="I5673" s="6">
        <f>IF(E5673&gt;=Markov!$B$3,1,0)</f>
        <v/>
      </c>
      <c r="J5673" s="6">
        <f>I5672</f>
        <v/>
      </c>
      <c r="K5673" s="7">
        <f>MAR1!$B$5+MAR1!$C$5*COS(2*PI()*$C5673/365)+MAR1!$D$5*SIN(2*PI()*$C5673/365)</f>
        <v/>
      </c>
      <c r="L5673" s="7">
        <f>MAR1!$B$6+MAR1!$C$6*COS(2*PI()*$C5673/365)+MAR1!$D$6*SIN(2*PI()*$C5673/365)</f>
        <v/>
      </c>
      <c r="M5673" s="7">
        <f>MAR1!$B$7+MAR1!$C$7*COS(2*PI()*$C5673/365)+MAR1!$D$7*SIN(2*PI()*$C5673/365)</f>
        <v/>
      </c>
      <c r="N5673" s="7">
        <f>F5673-K5673</f>
        <v/>
      </c>
      <c r="O5673" s="7">
        <f>G5673-L5673</f>
        <v/>
      </c>
      <c r="P5673" s="7">
        <f>H5673-M5673</f>
        <v/>
      </c>
      <c r="Q5673" s="7">
        <f>IF($I5673=1,(N5673-MAR1!$B$11)/MAR1!$D$11,(N5673-MAR1!$C$11)/MAR1!$E$11)</f>
        <v/>
      </c>
      <c r="R5673" s="7">
        <f>IF($I5673=1,(O5673-MAR1!$B$12)/MAR1!$D$12,(O5673-MAR1!$C$12)/MAR1!$E$12)</f>
        <v/>
      </c>
      <c r="S5673" s="7">
        <f>IF($I5673=1,(P5673-MAR1!$B$13)/MAR1!$D$13,(P5673-MAR1!$C$13)/MAR1!$E$13)</f>
        <v/>
      </c>
    </row>
    <row r="5674">
      <c r="A5674" s="5" t="n">
        <v>5673</v>
      </c>
      <c r="B5674" s="5" t="n">
        <v>16</v>
      </c>
      <c r="C5674" s="5" t="n">
        <v>198</v>
      </c>
      <c r="D5674" s="5" t="n">
        <v>7</v>
      </c>
      <c r="E5674" s="5" t="n">
        <v>11.6</v>
      </c>
      <c r="F5674" s="5" t="n">
        <v>28.6</v>
      </c>
      <c r="G5674" s="5" t="n">
        <v>24.7</v>
      </c>
      <c r="H5674" s="5" t="n">
        <v>10.52</v>
      </c>
      <c r="I5674" s="6">
        <f>IF(E5674&gt;=Markov!$B$3,1,0)</f>
        <v/>
      </c>
      <c r="J5674" s="6">
        <f>I5673</f>
        <v/>
      </c>
      <c r="K5674" s="7">
        <f>MAR1!$B$5+MAR1!$C$5*COS(2*PI()*$C5674/365)+MAR1!$D$5*SIN(2*PI()*$C5674/365)</f>
        <v/>
      </c>
      <c r="L5674" s="7">
        <f>MAR1!$B$6+MAR1!$C$6*COS(2*PI()*$C5674/365)+MAR1!$D$6*SIN(2*PI()*$C5674/365)</f>
        <v/>
      </c>
      <c r="M5674" s="7">
        <f>MAR1!$B$7+MAR1!$C$7*COS(2*PI()*$C5674/365)+MAR1!$D$7*SIN(2*PI()*$C5674/365)</f>
        <v/>
      </c>
      <c r="N5674" s="7">
        <f>F5674-K5674</f>
        <v/>
      </c>
      <c r="O5674" s="7">
        <f>G5674-L5674</f>
        <v/>
      </c>
      <c r="P5674" s="7">
        <f>H5674-M5674</f>
        <v/>
      </c>
      <c r="Q5674" s="7">
        <f>IF($I5674=1,(N5674-MAR1!$B$11)/MAR1!$D$11,(N5674-MAR1!$C$11)/MAR1!$E$11)</f>
        <v/>
      </c>
      <c r="R5674" s="7">
        <f>IF($I5674=1,(O5674-MAR1!$B$12)/MAR1!$D$12,(O5674-MAR1!$C$12)/MAR1!$E$12)</f>
        <v/>
      </c>
      <c r="S5674" s="7">
        <f>IF($I5674=1,(P5674-MAR1!$B$13)/MAR1!$D$13,(P5674-MAR1!$C$13)/MAR1!$E$13)</f>
        <v/>
      </c>
    </row>
    <row r="5675">
      <c r="A5675" s="5" t="n">
        <v>5674</v>
      </c>
      <c r="B5675" s="5" t="n">
        <v>16</v>
      </c>
      <c r="C5675" s="5" t="n">
        <v>199</v>
      </c>
      <c r="D5675" s="5" t="n">
        <v>7</v>
      </c>
      <c r="E5675" s="5" t="n">
        <v>3.4</v>
      </c>
      <c r="F5675" s="5" t="n">
        <v>32.3</v>
      </c>
      <c r="G5675" s="5" t="n">
        <v>25.4</v>
      </c>
      <c r="H5675" s="5" t="n">
        <v>14.52</v>
      </c>
      <c r="I5675" s="6">
        <f>IF(E5675&gt;=Markov!$B$3,1,0)</f>
        <v/>
      </c>
      <c r="J5675" s="6">
        <f>I5674</f>
        <v/>
      </c>
      <c r="K5675" s="7">
        <f>MAR1!$B$5+MAR1!$C$5*COS(2*PI()*$C5675/365)+MAR1!$D$5*SIN(2*PI()*$C5675/365)</f>
        <v/>
      </c>
      <c r="L5675" s="7">
        <f>MAR1!$B$6+MAR1!$C$6*COS(2*PI()*$C5675/365)+MAR1!$D$6*SIN(2*PI()*$C5675/365)</f>
        <v/>
      </c>
      <c r="M5675" s="7">
        <f>MAR1!$B$7+MAR1!$C$7*COS(2*PI()*$C5675/365)+MAR1!$D$7*SIN(2*PI()*$C5675/365)</f>
        <v/>
      </c>
      <c r="N5675" s="7">
        <f>F5675-K5675</f>
        <v/>
      </c>
      <c r="O5675" s="7">
        <f>G5675-L5675</f>
        <v/>
      </c>
      <c r="P5675" s="7">
        <f>H5675-M5675</f>
        <v/>
      </c>
      <c r="Q5675" s="7">
        <f>IF($I5675=1,(N5675-MAR1!$B$11)/MAR1!$D$11,(N5675-MAR1!$C$11)/MAR1!$E$11)</f>
        <v/>
      </c>
      <c r="R5675" s="7">
        <f>IF($I5675=1,(O5675-MAR1!$B$12)/MAR1!$D$12,(O5675-MAR1!$C$12)/MAR1!$E$12)</f>
        <v/>
      </c>
      <c r="S5675" s="7">
        <f>IF($I5675=1,(P5675-MAR1!$B$13)/MAR1!$D$13,(P5675-MAR1!$C$13)/MAR1!$E$13)</f>
        <v/>
      </c>
    </row>
    <row r="5676">
      <c r="A5676" s="5" t="n">
        <v>5675</v>
      </c>
      <c r="B5676" s="5" t="n">
        <v>16</v>
      </c>
      <c r="C5676" s="5" t="n">
        <v>200</v>
      </c>
      <c r="D5676" s="5" t="n">
        <v>7</v>
      </c>
      <c r="E5676" s="5" t="n">
        <v>12.8</v>
      </c>
      <c r="F5676" s="5" t="n">
        <v>32.4</v>
      </c>
      <c r="G5676" s="5" t="n">
        <v>26</v>
      </c>
      <c r="H5676" s="5" t="n">
        <v>14.01</v>
      </c>
      <c r="I5676" s="6">
        <f>IF(E5676&gt;=Markov!$B$3,1,0)</f>
        <v/>
      </c>
      <c r="J5676" s="6">
        <f>I5675</f>
        <v/>
      </c>
      <c r="K5676" s="7">
        <f>MAR1!$B$5+MAR1!$C$5*COS(2*PI()*$C5676/365)+MAR1!$D$5*SIN(2*PI()*$C5676/365)</f>
        <v/>
      </c>
      <c r="L5676" s="7">
        <f>MAR1!$B$6+MAR1!$C$6*COS(2*PI()*$C5676/365)+MAR1!$D$6*SIN(2*PI()*$C5676/365)</f>
        <v/>
      </c>
      <c r="M5676" s="7">
        <f>MAR1!$B$7+MAR1!$C$7*COS(2*PI()*$C5676/365)+MAR1!$D$7*SIN(2*PI()*$C5676/365)</f>
        <v/>
      </c>
      <c r="N5676" s="7">
        <f>F5676-K5676</f>
        <v/>
      </c>
      <c r="O5676" s="7">
        <f>G5676-L5676</f>
        <v/>
      </c>
      <c r="P5676" s="7">
        <f>H5676-M5676</f>
        <v/>
      </c>
      <c r="Q5676" s="7">
        <f>IF($I5676=1,(N5676-MAR1!$B$11)/MAR1!$D$11,(N5676-MAR1!$C$11)/MAR1!$E$11)</f>
        <v/>
      </c>
      <c r="R5676" s="7">
        <f>IF($I5676=1,(O5676-MAR1!$B$12)/MAR1!$D$12,(O5676-MAR1!$C$12)/MAR1!$E$12)</f>
        <v/>
      </c>
      <c r="S5676" s="7">
        <f>IF($I5676=1,(P5676-MAR1!$B$13)/MAR1!$D$13,(P5676-MAR1!$C$13)/MAR1!$E$13)</f>
        <v/>
      </c>
    </row>
    <row r="5677">
      <c r="A5677" s="5" t="n">
        <v>5676</v>
      </c>
      <c r="B5677" s="5" t="n">
        <v>16</v>
      </c>
      <c r="C5677" s="5" t="n">
        <v>201</v>
      </c>
      <c r="D5677" s="5" t="n">
        <v>7</v>
      </c>
      <c r="E5677" s="5" t="n">
        <v>44.1</v>
      </c>
      <c r="F5677" s="5" t="n">
        <v>33</v>
      </c>
      <c r="G5677" s="5" t="n">
        <v>27.2</v>
      </c>
      <c r="H5677" s="5" t="n">
        <v>14.34</v>
      </c>
      <c r="I5677" s="6">
        <f>IF(E5677&gt;=Markov!$B$3,1,0)</f>
        <v/>
      </c>
      <c r="J5677" s="6">
        <f>I5676</f>
        <v/>
      </c>
      <c r="K5677" s="7">
        <f>MAR1!$B$5+MAR1!$C$5*COS(2*PI()*$C5677/365)+MAR1!$D$5*SIN(2*PI()*$C5677/365)</f>
        <v/>
      </c>
      <c r="L5677" s="7">
        <f>MAR1!$B$6+MAR1!$C$6*COS(2*PI()*$C5677/365)+MAR1!$D$6*SIN(2*PI()*$C5677/365)</f>
        <v/>
      </c>
      <c r="M5677" s="7">
        <f>MAR1!$B$7+MAR1!$C$7*COS(2*PI()*$C5677/365)+MAR1!$D$7*SIN(2*PI()*$C5677/365)</f>
        <v/>
      </c>
      <c r="N5677" s="7">
        <f>F5677-K5677</f>
        <v/>
      </c>
      <c r="O5677" s="7">
        <f>G5677-L5677</f>
        <v/>
      </c>
      <c r="P5677" s="7">
        <f>H5677-M5677</f>
        <v/>
      </c>
      <c r="Q5677" s="7">
        <f>IF($I5677=1,(N5677-MAR1!$B$11)/MAR1!$D$11,(N5677-MAR1!$C$11)/MAR1!$E$11)</f>
        <v/>
      </c>
      <c r="R5677" s="7">
        <f>IF($I5677=1,(O5677-MAR1!$B$12)/MAR1!$D$12,(O5677-MAR1!$C$12)/MAR1!$E$12)</f>
        <v/>
      </c>
      <c r="S5677" s="7">
        <f>IF($I5677=1,(P5677-MAR1!$B$13)/MAR1!$D$13,(P5677-MAR1!$C$13)/MAR1!$E$13)</f>
        <v/>
      </c>
    </row>
    <row r="5678">
      <c r="A5678" s="5" t="n">
        <v>5677</v>
      </c>
      <c r="B5678" s="5" t="n">
        <v>16</v>
      </c>
      <c r="C5678" s="5" t="n">
        <v>202</v>
      </c>
      <c r="D5678" s="5" t="n">
        <v>7</v>
      </c>
      <c r="E5678" s="5" t="n">
        <v>2.5</v>
      </c>
      <c r="F5678" s="5" t="n">
        <v>31.5</v>
      </c>
      <c r="G5678" s="5" t="n">
        <v>26.5</v>
      </c>
      <c r="H5678" s="5" t="n">
        <v>14.28</v>
      </c>
      <c r="I5678" s="6">
        <f>IF(E5678&gt;=Markov!$B$3,1,0)</f>
        <v/>
      </c>
      <c r="J5678" s="6">
        <f>I5677</f>
        <v/>
      </c>
      <c r="K5678" s="7">
        <f>MAR1!$B$5+MAR1!$C$5*COS(2*PI()*$C5678/365)+MAR1!$D$5*SIN(2*PI()*$C5678/365)</f>
        <v/>
      </c>
      <c r="L5678" s="7">
        <f>MAR1!$B$6+MAR1!$C$6*COS(2*PI()*$C5678/365)+MAR1!$D$6*SIN(2*PI()*$C5678/365)</f>
        <v/>
      </c>
      <c r="M5678" s="7">
        <f>MAR1!$B$7+MAR1!$C$7*COS(2*PI()*$C5678/365)+MAR1!$D$7*SIN(2*PI()*$C5678/365)</f>
        <v/>
      </c>
      <c r="N5678" s="7">
        <f>F5678-K5678</f>
        <v/>
      </c>
      <c r="O5678" s="7">
        <f>G5678-L5678</f>
        <v/>
      </c>
      <c r="P5678" s="7">
        <f>H5678-M5678</f>
        <v/>
      </c>
      <c r="Q5678" s="7">
        <f>IF($I5678=1,(N5678-MAR1!$B$11)/MAR1!$D$11,(N5678-MAR1!$C$11)/MAR1!$E$11)</f>
        <v/>
      </c>
      <c r="R5678" s="7">
        <f>IF($I5678=1,(O5678-MAR1!$B$12)/MAR1!$D$12,(O5678-MAR1!$C$12)/MAR1!$E$12)</f>
        <v/>
      </c>
      <c r="S5678" s="7">
        <f>IF($I5678=1,(P5678-MAR1!$B$13)/MAR1!$D$13,(P5678-MAR1!$C$13)/MAR1!$E$13)</f>
        <v/>
      </c>
    </row>
    <row r="5679">
      <c r="A5679" s="5" t="n">
        <v>5678</v>
      </c>
      <c r="B5679" s="5" t="n">
        <v>16</v>
      </c>
      <c r="C5679" s="5" t="n">
        <v>203</v>
      </c>
      <c r="D5679" s="5" t="n">
        <v>7</v>
      </c>
      <c r="E5679" s="5" t="n">
        <v>33.3</v>
      </c>
      <c r="F5679" s="5" t="n">
        <v>30.9</v>
      </c>
      <c r="G5679" s="5" t="n">
        <v>27.1</v>
      </c>
      <c r="H5679" s="5" t="n">
        <v>11.64</v>
      </c>
      <c r="I5679" s="6">
        <f>IF(E5679&gt;=Markov!$B$3,1,0)</f>
        <v/>
      </c>
      <c r="J5679" s="6">
        <f>I5678</f>
        <v/>
      </c>
      <c r="K5679" s="7">
        <f>MAR1!$B$5+MAR1!$C$5*COS(2*PI()*$C5679/365)+MAR1!$D$5*SIN(2*PI()*$C5679/365)</f>
        <v/>
      </c>
      <c r="L5679" s="7">
        <f>MAR1!$B$6+MAR1!$C$6*COS(2*PI()*$C5679/365)+MAR1!$D$6*SIN(2*PI()*$C5679/365)</f>
        <v/>
      </c>
      <c r="M5679" s="7">
        <f>MAR1!$B$7+MAR1!$C$7*COS(2*PI()*$C5679/365)+MAR1!$D$7*SIN(2*PI()*$C5679/365)</f>
        <v/>
      </c>
      <c r="N5679" s="7">
        <f>F5679-K5679</f>
        <v/>
      </c>
      <c r="O5679" s="7">
        <f>G5679-L5679</f>
        <v/>
      </c>
      <c r="P5679" s="7">
        <f>H5679-M5679</f>
        <v/>
      </c>
      <c r="Q5679" s="7">
        <f>IF($I5679=1,(N5679-MAR1!$B$11)/MAR1!$D$11,(N5679-MAR1!$C$11)/MAR1!$E$11)</f>
        <v/>
      </c>
      <c r="R5679" s="7">
        <f>IF($I5679=1,(O5679-MAR1!$B$12)/MAR1!$D$12,(O5679-MAR1!$C$12)/MAR1!$E$12)</f>
        <v/>
      </c>
      <c r="S5679" s="7">
        <f>IF($I5679=1,(P5679-MAR1!$B$13)/MAR1!$D$13,(P5679-MAR1!$C$13)/MAR1!$E$13)</f>
        <v/>
      </c>
    </row>
    <row r="5680">
      <c r="A5680" s="5" t="n">
        <v>5679</v>
      </c>
      <c r="B5680" s="5" t="n">
        <v>16</v>
      </c>
      <c r="C5680" s="5" t="n">
        <v>204</v>
      </c>
      <c r="D5680" s="5" t="n">
        <v>7</v>
      </c>
      <c r="E5680" s="5" t="n">
        <v>0</v>
      </c>
      <c r="F5680" s="5" t="n">
        <v>34.4</v>
      </c>
      <c r="G5680" s="5" t="n">
        <v>27</v>
      </c>
      <c r="H5680" s="5" t="n">
        <v>20.66</v>
      </c>
      <c r="I5680" s="6">
        <f>IF(E5680&gt;=Markov!$B$3,1,0)</f>
        <v/>
      </c>
      <c r="J5680" s="6">
        <f>I5679</f>
        <v/>
      </c>
      <c r="K5680" s="7">
        <f>MAR1!$B$5+MAR1!$C$5*COS(2*PI()*$C5680/365)+MAR1!$D$5*SIN(2*PI()*$C5680/365)</f>
        <v/>
      </c>
      <c r="L5680" s="7">
        <f>MAR1!$B$6+MAR1!$C$6*COS(2*PI()*$C5680/365)+MAR1!$D$6*SIN(2*PI()*$C5680/365)</f>
        <v/>
      </c>
      <c r="M5680" s="7">
        <f>MAR1!$B$7+MAR1!$C$7*COS(2*PI()*$C5680/365)+MAR1!$D$7*SIN(2*PI()*$C5680/365)</f>
        <v/>
      </c>
      <c r="N5680" s="7">
        <f>F5680-K5680</f>
        <v/>
      </c>
      <c r="O5680" s="7">
        <f>G5680-L5680</f>
        <v/>
      </c>
      <c r="P5680" s="7">
        <f>H5680-M5680</f>
        <v/>
      </c>
      <c r="Q5680" s="7">
        <f>IF($I5680=1,(N5680-MAR1!$B$11)/MAR1!$D$11,(N5680-MAR1!$C$11)/MAR1!$E$11)</f>
        <v/>
      </c>
      <c r="R5680" s="7">
        <f>IF($I5680=1,(O5680-MAR1!$B$12)/MAR1!$D$12,(O5680-MAR1!$C$12)/MAR1!$E$12)</f>
        <v/>
      </c>
      <c r="S5680" s="7">
        <f>IF($I5680=1,(P5680-MAR1!$B$13)/MAR1!$D$13,(P5680-MAR1!$C$13)/MAR1!$E$13)</f>
        <v/>
      </c>
    </row>
    <row r="5681">
      <c r="A5681" s="5" t="n">
        <v>5680</v>
      </c>
      <c r="B5681" s="5" t="n">
        <v>16</v>
      </c>
      <c r="C5681" s="5" t="n">
        <v>205</v>
      </c>
      <c r="D5681" s="5" t="n">
        <v>7</v>
      </c>
      <c r="E5681" s="5" t="n">
        <v>0</v>
      </c>
      <c r="F5681" s="5" t="n">
        <v>32.9</v>
      </c>
      <c r="G5681" s="5" t="n">
        <v>25.5</v>
      </c>
      <c r="H5681" s="5" t="n">
        <v>14.4</v>
      </c>
      <c r="I5681" s="6">
        <f>IF(E5681&gt;=Markov!$B$3,1,0)</f>
        <v/>
      </c>
      <c r="J5681" s="6">
        <f>I5680</f>
        <v/>
      </c>
      <c r="K5681" s="7">
        <f>MAR1!$B$5+MAR1!$C$5*COS(2*PI()*$C5681/365)+MAR1!$D$5*SIN(2*PI()*$C5681/365)</f>
        <v/>
      </c>
      <c r="L5681" s="7">
        <f>MAR1!$B$6+MAR1!$C$6*COS(2*PI()*$C5681/365)+MAR1!$D$6*SIN(2*PI()*$C5681/365)</f>
        <v/>
      </c>
      <c r="M5681" s="7">
        <f>MAR1!$B$7+MAR1!$C$7*COS(2*PI()*$C5681/365)+MAR1!$D$7*SIN(2*PI()*$C5681/365)</f>
        <v/>
      </c>
      <c r="N5681" s="7">
        <f>F5681-K5681</f>
        <v/>
      </c>
      <c r="O5681" s="7">
        <f>G5681-L5681</f>
        <v/>
      </c>
      <c r="P5681" s="7">
        <f>H5681-M5681</f>
        <v/>
      </c>
      <c r="Q5681" s="7">
        <f>IF($I5681=1,(N5681-MAR1!$B$11)/MAR1!$D$11,(N5681-MAR1!$C$11)/MAR1!$E$11)</f>
        <v/>
      </c>
      <c r="R5681" s="7">
        <f>IF($I5681=1,(O5681-MAR1!$B$12)/MAR1!$D$12,(O5681-MAR1!$C$12)/MAR1!$E$12)</f>
        <v/>
      </c>
      <c r="S5681" s="7">
        <f>IF($I5681=1,(P5681-MAR1!$B$13)/MAR1!$D$13,(P5681-MAR1!$C$13)/MAR1!$E$13)</f>
        <v/>
      </c>
    </row>
    <row r="5682">
      <c r="A5682" s="5" t="n">
        <v>5681</v>
      </c>
      <c r="B5682" s="5" t="n">
        <v>16</v>
      </c>
      <c r="C5682" s="5" t="n">
        <v>206</v>
      </c>
      <c r="D5682" s="5" t="n">
        <v>7</v>
      </c>
      <c r="E5682" s="5" t="n">
        <v>0</v>
      </c>
      <c r="F5682" s="5" t="n">
        <v>32</v>
      </c>
      <c r="G5682" s="5" t="n">
        <v>25.7</v>
      </c>
      <c r="H5682" s="5" t="n">
        <v>22.7</v>
      </c>
      <c r="I5682" s="6">
        <f>IF(E5682&gt;=Markov!$B$3,1,0)</f>
        <v/>
      </c>
      <c r="J5682" s="6">
        <f>I5681</f>
        <v/>
      </c>
      <c r="K5682" s="7">
        <f>MAR1!$B$5+MAR1!$C$5*COS(2*PI()*$C5682/365)+MAR1!$D$5*SIN(2*PI()*$C5682/365)</f>
        <v/>
      </c>
      <c r="L5682" s="7">
        <f>MAR1!$B$6+MAR1!$C$6*COS(2*PI()*$C5682/365)+MAR1!$D$6*SIN(2*PI()*$C5682/365)</f>
        <v/>
      </c>
      <c r="M5682" s="7">
        <f>MAR1!$B$7+MAR1!$C$7*COS(2*PI()*$C5682/365)+MAR1!$D$7*SIN(2*PI()*$C5682/365)</f>
        <v/>
      </c>
      <c r="N5682" s="7">
        <f>F5682-K5682</f>
        <v/>
      </c>
      <c r="O5682" s="7">
        <f>G5682-L5682</f>
        <v/>
      </c>
      <c r="P5682" s="7">
        <f>H5682-M5682</f>
        <v/>
      </c>
      <c r="Q5682" s="7">
        <f>IF($I5682=1,(N5682-MAR1!$B$11)/MAR1!$D$11,(N5682-MAR1!$C$11)/MAR1!$E$11)</f>
        <v/>
      </c>
      <c r="R5682" s="7">
        <f>IF($I5682=1,(O5682-MAR1!$B$12)/MAR1!$D$12,(O5682-MAR1!$C$12)/MAR1!$E$12)</f>
        <v/>
      </c>
      <c r="S5682" s="7">
        <f>IF($I5682=1,(P5682-MAR1!$B$13)/MAR1!$D$13,(P5682-MAR1!$C$13)/MAR1!$E$13)</f>
        <v/>
      </c>
    </row>
    <row r="5683">
      <c r="A5683" s="5" t="n">
        <v>5682</v>
      </c>
      <c r="B5683" s="5" t="n">
        <v>16</v>
      </c>
      <c r="C5683" s="5" t="n">
        <v>207</v>
      </c>
      <c r="D5683" s="5" t="n">
        <v>7</v>
      </c>
      <c r="E5683" s="5" t="n">
        <v>40.2</v>
      </c>
      <c r="F5683" s="5" t="n">
        <v>29</v>
      </c>
      <c r="G5683" s="5" t="n">
        <v>24.7</v>
      </c>
      <c r="H5683" s="5" t="n">
        <v>11.22</v>
      </c>
      <c r="I5683" s="6">
        <f>IF(E5683&gt;=Markov!$B$3,1,0)</f>
        <v/>
      </c>
      <c r="J5683" s="6">
        <f>I5682</f>
        <v/>
      </c>
      <c r="K5683" s="7">
        <f>MAR1!$B$5+MAR1!$C$5*COS(2*PI()*$C5683/365)+MAR1!$D$5*SIN(2*PI()*$C5683/365)</f>
        <v/>
      </c>
      <c r="L5683" s="7">
        <f>MAR1!$B$6+MAR1!$C$6*COS(2*PI()*$C5683/365)+MAR1!$D$6*SIN(2*PI()*$C5683/365)</f>
        <v/>
      </c>
      <c r="M5683" s="7">
        <f>MAR1!$B$7+MAR1!$C$7*COS(2*PI()*$C5683/365)+MAR1!$D$7*SIN(2*PI()*$C5683/365)</f>
        <v/>
      </c>
      <c r="N5683" s="7">
        <f>F5683-K5683</f>
        <v/>
      </c>
      <c r="O5683" s="7">
        <f>G5683-L5683</f>
        <v/>
      </c>
      <c r="P5683" s="7">
        <f>H5683-M5683</f>
        <v/>
      </c>
      <c r="Q5683" s="7">
        <f>IF($I5683=1,(N5683-MAR1!$B$11)/MAR1!$D$11,(N5683-MAR1!$C$11)/MAR1!$E$11)</f>
        <v/>
      </c>
      <c r="R5683" s="7">
        <f>IF($I5683=1,(O5683-MAR1!$B$12)/MAR1!$D$12,(O5683-MAR1!$C$12)/MAR1!$E$12)</f>
        <v/>
      </c>
      <c r="S5683" s="7">
        <f>IF($I5683=1,(P5683-MAR1!$B$13)/MAR1!$D$13,(P5683-MAR1!$C$13)/MAR1!$E$13)</f>
        <v/>
      </c>
    </row>
    <row r="5684">
      <c r="A5684" s="5" t="n">
        <v>5683</v>
      </c>
      <c r="B5684" s="5" t="n">
        <v>16</v>
      </c>
      <c r="C5684" s="5" t="n">
        <v>208</v>
      </c>
      <c r="D5684" s="5" t="n">
        <v>7</v>
      </c>
      <c r="E5684" s="5" t="n">
        <v>2</v>
      </c>
      <c r="F5684" s="5" t="n">
        <v>29</v>
      </c>
      <c r="G5684" s="5" t="n">
        <v>25.1</v>
      </c>
      <c r="H5684" s="5" t="n">
        <v>12.23</v>
      </c>
      <c r="I5684" s="6">
        <f>IF(E5684&gt;=Markov!$B$3,1,0)</f>
        <v/>
      </c>
      <c r="J5684" s="6">
        <f>I5683</f>
        <v/>
      </c>
      <c r="K5684" s="7">
        <f>MAR1!$B$5+MAR1!$C$5*COS(2*PI()*$C5684/365)+MAR1!$D$5*SIN(2*PI()*$C5684/365)</f>
        <v/>
      </c>
      <c r="L5684" s="7">
        <f>MAR1!$B$6+MAR1!$C$6*COS(2*PI()*$C5684/365)+MAR1!$D$6*SIN(2*PI()*$C5684/365)</f>
        <v/>
      </c>
      <c r="M5684" s="7">
        <f>MAR1!$B$7+MAR1!$C$7*COS(2*PI()*$C5684/365)+MAR1!$D$7*SIN(2*PI()*$C5684/365)</f>
        <v/>
      </c>
      <c r="N5684" s="7">
        <f>F5684-K5684</f>
        <v/>
      </c>
      <c r="O5684" s="7">
        <f>G5684-L5684</f>
        <v/>
      </c>
      <c r="P5684" s="7">
        <f>H5684-M5684</f>
        <v/>
      </c>
      <c r="Q5684" s="7">
        <f>IF($I5684=1,(N5684-MAR1!$B$11)/MAR1!$D$11,(N5684-MAR1!$C$11)/MAR1!$E$11)</f>
        <v/>
      </c>
      <c r="R5684" s="7">
        <f>IF($I5684=1,(O5684-MAR1!$B$12)/MAR1!$D$12,(O5684-MAR1!$C$12)/MAR1!$E$12)</f>
        <v/>
      </c>
      <c r="S5684" s="7">
        <f>IF($I5684=1,(P5684-MAR1!$B$13)/MAR1!$D$13,(P5684-MAR1!$C$13)/MAR1!$E$13)</f>
        <v/>
      </c>
    </row>
    <row r="5685">
      <c r="A5685" s="5" t="n">
        <v>5684</v>
      </c>
      <c r="B5685" s="5" t="n">
        <v>16</v>
      </c>
      <c r="C5685" s="5" t="n">
        <v>209</v>
      </c>
      <c r="D5685" s="5" t="n">
        <v>7</v>
      </c>
      <c r="E5685" s="5" t="n">
        <v>3.2</v>
      </c>
      <c r="F5685" s="5" t="n">
        <v>30.7</v>
      </c>
      <c r="G5685" s="5" t="n">
        <v>26.2</v>
      </c>
      <c r="H5685" s="5" t="n">
        <v>12.25</v>
      </c>
      <c r="I5685" s="6">
        <f>IF(E5685&gt;=Markov!$B$3,1,0)</f>
        <v/>
      </c>
      <c r="J5685" s="6">
        <f>I5684</f>
        <v/>
      </c>
      <c r="K5685" s="7">
        <f>MAR1!$B$5+MAR1!$C$5*COS(2*PI()*$C5685/365)+MAR1!$D$5*SIN(2*PI()*$C5685/365)</f>
        <v/>
      </c>
      <c r="L5685" s="7">
        <f>MAR1!$B$6+MAR1!$C$6*COS(2*PI()*$C5685/365)+MAR1!$D$6*SIN(2*PI()*$C5685/365)</f>
        <v/>
      </c>
      <c r="M5685" s="7">
        <f>MAR1!$B$7+MAR1!$C$7*COS(2*PI()*$C5685/365)+MAR1!$D$7*SIN(2*PI()*$C5685/365)</f>
        <v/>
      </c>
      <c r="N5685" s="7">
        <f>F5685-K5685</f>
        <v/>
      </c>
      <c r="O5685" s="7">
        <f>G5685-L5685</f>
        <v/>
      </c>
      <c r="P5685" s="7">
        <f>H5685-M5685</f>
        <v/>
      </c>
      <c r="Q5685" s="7">
        <f>IF($I5685=1,(N5685-MAR1!$B$11)/MAR1!$D$11,(N5685-MAR1!$C$11)/MAR1!$E$11)</f>
        <v/>
      </c>
      <c r="R5685" s="7">
        <f>IF($I5685=1,(O5685-MAR1!$B$12)/MAR1!$D$12,(O5685-MAR1!$C$12)/MAR1!$E$12)</f>
        <v/>
      </c>
      <c r="S5685" s="7">
        <f>IF($I5685=1,(P5685-MAR1!$B$13)/MAR1!$D$13,(P5685-MAR1!$C$13)/MAR1!$E$13)</f>
        <v/>
      </c>
    </row>
    <row r="5686">
      <c r="A5686" s="5" t="n">
        <v>5685</v>
      </c>
      <c r="B5686" s="5" t="n">
        <v>16</v>
      </c>
      <c r="C5686" s="5" t="n">
        <v>210</v>
      </c>
      <c r="D5686" s="5" t="n">
        <v>7</v>
      </c>
      <c r="E5686" s="5" t="n">
        <v>10.2</v>
      </c>
      <c r="F5686" s="5" t="n">
        <v>32</v>
      </c>
      <c r="G5686" s="5" t="n">
        <v>27</v>
      </c>
      <c r="H5686" s="5" t="n">
        <v>13.12</v>
      </c>
      <c r="I5686" s="6">
        <f>IF(E5686&gt;=Markov!$B$3,1,0)</f>
        <v/>
      </c>
      <c r="J5686" s="6">
        <f>I5685</f>
        <v/>
      </c>
      <c r="K5686" s="7">
        <f>MAR1!$B$5+MAR1!$C$5*COS(2*PI()*$C5686/365)+MAR1!$D$5*SIN(2*PI()*$C5686/365)</f>
        <v/>
      </c>
      <c r="L5686" s="7">
        <f>MAR1!$B$6+MAR1!$C$6*COS(2*PI()*$C5686/365)+MAR1!$D$6*SIN(2*PI()*$C5686/365)</f>
        <v/>
      </c>
      <c r="M5686" s="7">
        <f>MAR1!$B$7+MAR1!$C$7*COS(2*PI()*$C5686/365)+MAR1!$D$7*SIN(2*PI()*$C5686/365)</f>
        <v/>
      </c>
      <c r="N5686" s="7">
        <f>F5686-K5686</f>
        <v/>
      </c>
      <c r="O5686" s="7">
        <f>G5686-L5686</f>
        <v/>
      </c>
      <c r="P5686" s="7">
        <f>H5686-M5686</f>
        <v/>
      </c>
      <c r="Q5686" s="7">
        <f>IF($I5686=1,(N5686-MAR1!$B$11)/MAR1!$D$11,(N5686-MAR1!$C$11)/MAR1!$E$11)</f>
        <v/>
      </c>
      <c r="R5686" s="7">
        <f>IF($I5686=1,(O5686-MAR1!$B$12)/MAR1!$D$12,(O5686-MAR1!$C$12)/MAR1!$E$12)</f>
        <v/>
      </c>
      <c r="S5686" s="7">
        <f>IF($I5686=1,(P5686-MAR1!$B$13)/MAR1!$D$13,(P5686-MAR1!$C$13)/MAR1!$E$13)</f>
        <v/>
      </c>
    </row>
    <row r="5687">
      <c r="A5687" s="5" t="n">
        <v>5686</v>
      </c>
      <c r="B5687" s="5" t="n">
        <v>16</v>
      </c>
      <c r="C5687" s="5" t="n">
        <v>211</v>
      </c>
      <c r="D5687" s="5" t="n">
        <v>7</v>
      </c>
      <c r="E5687" s="5" t="n">
        <v>0</v>
      </c>
      <c r="F5687" s="5" t="n">
        <v>35.1</v>
      </c>
      <c r="G5687" s="5" t="n">
        <v>27</v>
      </c>
      <c r="H5687" s="5" t="n">
        <v>17.8</v>
      </c>
      <c r="I5687" s="6">
        <f>IF(E5687&gt;=Markov!$B$3,1,0)</f>
        <v/>
      </c>
      <c r="J5687" s="6">
        <f>I5686</f>
        <v/>
      </c>
      <c r="K5687" s="7">
        <f>MAR1!$B$5+MAR1!$C$5*COS(2*PI()*$C5687/365)+MAR1!$D$5*SIN(2*PI()*$C5687/365)</f>
        <v/>
      </c>
      <c r="L5687" s="7">
        <f>MAR1!$B$6+MAR1!$C$6*COS(2*PI()*$C5687/365)+MAR1!$D$6*SIN(2*PI()*$C5687/365)</f>
        <v/>
      </c>
      <c r="M5687" s="7">
        <f>MAR1!$B$7+MAR1!$C$7*COS(2*PI()*$C5687/365)+MAR1!$D$7*SIN(2*PI()*$C5687/365)</f>
        <v/>
      </c>
      <c r="N5687" s="7">
        <f>F5687-K5687</f>
        <v/>
      </c>
      <c r="O5687" s="7">
        <f>G5687-L5687</f>
        <v/>
      </c>
      <c r="P5687" s="7">
        <f>H5687-M5687</f>
        <v/>
      </c>
      <c r="Q5687" s="7">
        <f>IF($I5687=1,(N5687-MAR1!$B$11)/MAR1!$D$11,(N5687-MAR1!$C$11)/MAR1!$E$11)</f>
        <v/>
      </c>
      <c r="R5687" s="7">
        <f>IF($I5687=1,(O5687-MAR1!$B$12)/MAR1!$D$12,(O5687-MAR1!$C$12)/MAR1!$E$12)</f>
        <v/>
      </c>
      <c r="S5687" s="7">
        <f>IF($I5687=1,(P5687-MAR1!$B$13)/MAR1!$D$13,(P5687-MAR1!$C$13)/MAR1!$E$13)</f>
        <v/>
      </c>
    </row>
    <row r="5688">
      <c r="A5688" s="5" t="n">
        <v>5687</v>
      </c>
      <c r="B5688" s="5" t="n">
        <v>16</v>
      </c>
      <c r="C5688" s="5" t="n">
        <v>212</v>
      </c>
      <c r="D5688" s="5" t="n">
        <v>7</v>
      </c>
      <c r="E5688" s="5" t="n">
        <v>11.3</v>
      </c>
      <c r="F5688" s="5" t="n">
        <v>32.8</v>
      </c>
      <c r="G5688" s="5" t="n">
        <v>27</v>
      </c>
      <c r="H5688" s="5" t="n">
        <v>16.87</v>
      </c>
      <c r="I5688" s="6">
        <f>IF(E5688&gt;=Markov!$B$3,1,0)</f>
        <v/>
      </c>
      <c r="J5688" s="6">
        <f>I5687</f>
        <v/>
      </c>
      <c r="K5688" s="7">
        <f>MAR1!$B$5+MAR1!$C$5*COS(2*PI()*$C5688/365)+MAR1!$D$5*SIN(2*PI()*$C5688/365)</f>
        <v/>
      </c>
      <c r="L5688" s="7">
        <f>MAR1!$B$6+MAR1!$C$6*COS(2*PI()*$C5688/365)+MAR1!$D$6*SIN(2*PI()*$C5688/365)</f>
        <v/>
      </c>
      <c r="M5688" s="7">
        <f>MAR1!$B$7+MAR1!$C$7*COS(2*PI()*$C5688/365)+MAR1!$D$7*SIN(2*PI()*$C5688/365)</f>
        <v/>
      </c>
      <c r="N5688" s="7">
        <f>F5688-K5688</f>
        <v/>
      </c>
      <c r="O5688" s="7">
        <f>G5688-L5688</f>
        <v/>
      </c>
      <c r="P5688" s="7">
        <f>H5688-M5688</f>
        <v/>
      </c>
      <c r="Q5688" s="7">
        <f>IF($I5688=1,(N5688-MAR1!$B$11)/MAR1!$D$11,(N5688-MAR1!$C$11)/MAR1!$E$11)</f>
        <v/>
      </c>
      <c r="R5688" s="7">
        <f>IF($I5688=1,(O5688-MAR1!$B$12)/MAR1!$D$12,(O5688-MAR1!$C$12)/MAR1!$E$12)</f>
        <v/>
      </c>
      <c r="S5688" s="7">
        <f>IF($I5688=1,(P5688-MAR1!$B$13)/MAR1!$D$13,(P5688-MAR1!$C$13)/MAR1!$E$13)</f>
        <v/>
      </c>
    </row>
    <row r="5689">
      <c r="A5689" s="5" t="n">
        <v>5688</v>
      </c>
      <c r="B5689" s="5" t="n">
        <v>16</v>
      </c>
      <c r="C5689" s="5" t="n">
        <v>213</v>
      </c>
      <c r="D5689" s="5" t="n">
        <v>8</v>
      </c>
      <c r="E5689" s="5" t="n">
        <v>0</v>
      </c>
      <c r="F5689" s="5" t="n">
        <v>32.6</v>
      </c>
      <c r="G5689" s="5" t="n">
        <v>26.6</v>
      </c>
      <c r="H5689" s="5" t="n">
        <v>13.3</v>
      </c>
      <c r="I5689" s="6">
        <f>IF(E5689&gt;=Markov!$B$3,1,0)</f>
        <v/>
      </c>
      <c r="J5689" s="6">
        <f>I5688</f>
        <v/>
      </c>
      <c r="K5689" s="7">
        <f>MAR1!$B$5+MAR1!$C$5*COS(2*PI()*$C5689/365)+MAR1!$D$5*SIN(2*PI()*$C5689/365)</f>
        <v/>
      </c>
      <c r="L5689" s="7">
        <f>MAR1!$B$6+MAR1!$C$6*COS(2*PI()*$C5689/365)+MAR1!$D$6*SIN(2*PI()*$C5689/365)</f>
        <v/>
      </c>
      <c r="M5689" s="7">
        <f>MAR1!$B$7+MAR1!$C$7*COS(2*PI()*$C5689/365)+MAR1!$D$7*SIN(2*PI()*$C5689/365)</f>
        <v/>
      </c>
      <c r="N5689" s="7">
        <f>F5689-K5689</f>
        <v/>
      </c>
      <c r="O5689" s="7">
        <f>G5689-L5689</f>
        <v/>
      </c>
      <c r="P5689" s="7">
        <f>H5689-M5689</f>
        <v/>
      </c>
      <c r="Q5689" s="7">
        <f>IF($I5689=1,(N5689-MAR1!$B$11)/MAR1!$D$11,(N5689-MAR1!$C$11)/MAR1!$E$11)</f>
        <v/>
      </c>
      <c r="R5689" s="7">
        <f>IF($I5689=1,(O5689-MAR1!$B$12)/MAR1!$D$12,(O5689-MAR1!$C$12)/MAR1!$E$12)</f>
        <v/>
      </c>
      <c r="S5689" s="7">
        <f>IF($I5689=1,(P5689-MAR1!$B$13)/MAR1!$D$13,(P5689-MAR1!$C$13)/MAR1!$E$13)</f>
        <v/>
      </c>
    </row>
    <row r="5690">
      <c r="A5690" s="5" t="n">
        <v>5689</v>
      </c>
      <c r="B5690" s="5" t="n">
        <v>16</v>
      </c>
      <c r="C5690" s="5" t="n">
        <v>214</v>
      </c>
      <c r="D5690" s="5" t="n">
        <v>8</v>
      </c>
      <c r="E5690" s="5" t="n">
        <v>0</v>
      </c>
      <c r="F5690" s="5" t="n">
        <v>31.6</v>
      </c>
      <c r="G5690" s="5" t="n">
        <v>26.5</v>
      </c>
      <c r="H5690" s="5" t="n">
        <v>15.73</v>
      </c>
      <c r="I5690" s="6">
        <f>IF(E5690&gt;=Markov!$B$3,1,0)</f>
        <v/>
      </c>
      <c r="J5690" s="6">
        <f>I5689</f>
        <v/>
      </c>
      <c r="K5690" s="7">
        <f>MAR1!$B$5+MAR1!$C$5*COS(2*PI()*$C5690/365)+MAR1!$D$5*SIN(2*PI()*$C5690/365)</f>
        <v/>
      </c>
      <c r="L5690" s="7">
        <f>MAR1!$B$6+MAR1!$C$6*COS(2*PI()*$C5690/365)+MAR1!$D$6*SIN(2*PI()*$C5690/365)</f>
        <v/>
      </c>
      <c r="M5690" s="7">
        <f>MAR1!$B$7+MAR1!$C$7*COS(2*PI()*$C5690/365)+MAR1!$D$7*SIN(2*PI()*$C5690/365)</f>
        <v/>
      </c>
      <c r="N5690" s="7">
        <f>F5690-K5690</f>
        <v/>
      </c>
      <c r="O5690" s="7">
        <f>G5690-L5690</f>
        <v/>
      </c>
      <c r="P5690" s="7">
        <f>H5690-M5690</f>
        <v/>
      </c>
      <c r="Q5690" s="7">
        <f>IF($I5690=1,(N5690-MAR1!$B$11)/MAR1!$D$11,(N5690-MAR1!$C$11)/MAR1!$E$11)</f>
        <v/>
      </c>
      <c r="R5690" s="7">
        <f>IF($I5690=1,(O5690-MAR1!$B$12)/MAR1!$D$12,(O5690-MAR1!$C$12)/MAR1!$E$12)</f>
        <v/>
      </c>
      <c r="S5690" s="7">
        <f>IF($I5690=1,(P5690-MAR1!$B$13)/MAR1!$D$13,(P5690-MAR1!$C$13)/MAR1!$E$13)</f>
        <v/>
      </c>
    </row>
    <row r="5691">
      <c r="A5691" s="5" t="n">
        <v>5690</v>
      </c>
      <c r="B5691" s="5" t="n">
        <v>16</v>
      </c>
      <c r="C5691" s="5" t="n">
        <v>215</v>
      </c>
      <c r="D5691" s="5" t="n">
        <v>8</v>
      </c>
      <c r="E5691" s="5" t="n">
        <v>0</v>
      </c>
      <c r="F5691" s="5" t="n">
        <v>33.7</v>
      </c>
      <c r="G5691" s="5" t="n">
        <v>27.4</v>
      </c>
      <c r="H5691" s="5" t="n">
        <v>18.53</v>
      </c>
      <c r="I5691" s="6">
        <f>IF(E5691&gt;=Markov!$B$3,1,0)</f>
        <v/>
      </c>
      <c r="J5691" s="6">
        <f>I5690</f>
        <v/>
      </c>
      <c r="K5691" s="7">
        <f>MAR1!$B$5+MAR1!$C$5*COS(2*PI()*$C5691/365)+MAR1!$D$5*SIN(2*PI()*$C5691/365)</f>
        <v/>
      </c>
      <c r="L5691" s="7">
        <f>MAR1!$B$6+MAR1!$C$6*COS(2*PI()*$C5691/365)+MAR1!$D$6*SIN(2*PI()*$C5691/365)</f>
        <v/>
      </c>
      <c r="M5691" s="7">
        <f>MAR1!$B$7+MAR1!$C$7*COS(2*PI()*$C5691/365)+MAR1!$D$7*SIN(2*PI()*$C5691/365)</f>
        <v/>
      </c>
      <c r="N5691" s="7">
        <f>F5691-K5691</f>
        <v/>
      </c>
      <c r="O5691" s="7">
        <f>G5691-L5691</f>
        <v/>
      </c>
      <c r="P5691" s="7">
        <f>H5691-M5691</f>
        <v/>
      </c>
      <c r="Q5691" s="7">
        <f>IF($I5691=1,(N5691-MAR1!$B$11)/MAR1!$D$11,(N5691-MAR1!$C$11)/MAR1!$E$11)</f>
        <v/>
      </c>
      <c r="R5691" s="7">
        <f>IF($I5691=1,(O5691-MAR1!$B$12)/MAR1!$D$12,(O5691-MAR1!$C$12)/MAR1!$E$12)</f>
        <v/>
      </c>
      <c r="S5691" s="7">
        <f>IF($I5691=1,(P5691-MAR1!$B$13)/MAR1!$D$13,(P5691-MAR1!$C$13)/MAR1!$E$13)</f>
        <v/>
      </c>
    </row>
    <row r="5692">
      <c r="A5692" s="5" t="n">
        <v>5691</v>
      </c>
      <c r="B5692" s="5" t="n">
        <v>16</v>
      </c>
      <c r="C5692" s="5" t="n">
        <v>216</v>
      </c>
      <c r="D5692" s="5" t="n">
        <v>8</v>
      </c>
      <c r="E5692" s="5" t="n">
        <v>0</v>
      </c>
      <c r="F5692" s="5" t="n">
        <v>32.9</v>
      </c>
      <c r="G5692" s="5" t="n">
        <v>26.1</v>
      </c>
      <c r="H5692" s="5" t="n">
        <v>22.26</v>
      </c>
      <c r="I5692" s="6">
        <f>IF(E5692&gt;=Markov!$B$3,1,0)</f>
        <v/>
      </c>
      <c r="J5692" s="6">
        <f>I5691</f>
        <v/>
      </c>
      <c r="K5692" s="7">
        <f>MAR1!$B$5+MAR1!$C$5*COS(2*PI()*$C5692/365)+MAR1!$D$5*SIN(2*PI()*$C5692/365)</f>
        <v/>
      </c>
      <c r="L5692" s="7">
        <f>MAR1!$B$6+MAR1!$C$6*COS(2*PI()*$C5692/365)+MAR1!$D$6*SIN(2*PI()*$C5692/365)</f>
        <v/>
      </c>
      <c r="M5692" s="7">
        <f>MAR1!$B$7+MAR1!$C$7*COS(2*PI()*$C5692/365)+MAR1!$D$7*SIN(2*PI()*$C5692/365)</f>
        <v/>
      </c>
      <c r="N5692" s="7">
        <f>F5692-K5692</f>
        <v/>
      </c>
      <c r="O5692" s="7">
        <f>G5692-L5692</f>
        <v/>
      </c>
      <c r="P5692" s="7">
        <f>H5692-M5692</f>
        <v/>
      </c>
      <c r="Q5692" s="7">
        <f>IF($I5692=1,(N5692-MAR1!$B$11)/MAR1!$D$11,(N5692-MAR1!$C$11)/MAR1!$E$11)</f>
        <v/>
      </c>
      <c r="R5692" s="7">
        <f>IF($I5692=1,(O5692-MAR1!$B$12)/MAR1!$D$12,(O5692-MAR1!$C$12)/MAR1!$E$12)</f>
        <v/>
      </c>
      <c r="S5692" s="7">
        <f>IF($I5692=1,(P5692-MAR1!$B$13)/MAR1!$D$13,(P5692-MAR1!$C$13)/MAR1!$E$13)</f>
        <v/>
      </c>
    </row>
    <row r="5693">
      <c r="A5693" s="5" t="n">
        <v>5692</v>
      </c>
      <c r="B5693" s="5" t="n">
        <v>16</v>
      </c>
      <c r="C5693" s="5" t="n">
        <v>217</v>
      </c>
      <c r="D5693" s="5" t="n">
        <v>8</v>
      </c>
      <c r="E5693" s="5" t="n">
        <v>0</v>
      </c>
      <c r="F5693" s="5" t="n">
        <v>32.9</v>
      </c>
      <c r="G5693" s="5" t="n">
        <v>25.2</v>
      </c>
      <c r="H5693" s="5" t="n">
        <v>16.74</v>
      </c>
      <c r="I5693" s="6">
        <f>IF(E5693&gt;=Markov!$B$3,1,0)</f>
        <v/>
      </c>
      <c r="J5693" s="6">
        <f>I5692</f>
        <v/>
      </c>
      <c r="K5693" s="7">
        <f>MAR1!$B$5+MAR1!$C$5*COS(2*PI()*$C5693/365)+MAR1!$D$5*SIN(2*PI()*$C5693/365)</f>
        <v/>
      </c>
      <c r="L5693" s="7">
        <f>MAR1!$B$6+MAR1!$C$6*COS(2*PI()*$C5693/365)+MAR1!$D$6*SIN(2*PI()*$C5693/365)</f>
        <v/>
      </c>
      <c r="M5693" s="7">
        <f>MAR1!$B$7+MAR1!$C$7*COS(2*PI()*$C5693/365)+MAR1!$D$7*SIN(2*PI()*$C5693/365)</f>
        <v/>
      </c>
      <c r="N5693" s="7">
        <f>F5693-K5693</f>
        <v/>
      </c>
      <c r="O5693" s="7">
        <f>G5693-L5693</f>
        <v/>
      </c>
      <c r="P5693" s="7">
        <f>H5693-M5693</f>
        <v/>
      </c>
      <c r="Q5693" s="7">
        <f>IF($I5693=1,(N5693-MAR1!$B$11)/MAR1!$D$11,(N5693-MAR1!$C$11)/MAR1!$E$11)</f>
        <v/>
      </c>
      <c r="R5693" s="7">
        <f>IF($I5693=1,(O5693-MAR1!$B$12)/MAR1!$D$12,(O5693-MAR1!$C$12)/MAR1!$E$12)</f>
        <v/>
      </c>
      <c r="S5693" s="7">
        <f>IF($I5693=1,(P5693-MAR1!$B$13)/MAR1!$D$13,(P5693-MAR1!$C$13)/MAR1!$E$13)</f>
        <v/>
      </c>
    </row>
    <row r="5694">
      <c r="A5694" s="5" t="n">
        <v>5693</v>
      </c>
      <c r="B5694" s="5" t="n">
        <v>16</v>
      </c>
      <c r="C5694" s="5" t="n">
        <v>218</v>
      </c>
      <c r="D5694" s="5" t="n">
        <v>8</v>
      </c>
      <c r="E5694" s="5" t="n">
        <v>0</v>
      </c>
      <c r="F5694" s="5" t="n">
        <v>29.4</v>
      </c>
      <c r="G5694" s="5" t="n">
        <v>23.2</v>
      </c>
      <c r="H5694" s="5" t="n">
        <v>16.32</v>
      </c>
      <c r="I5694" s="6">
        <f>IF(E5694&gt;=Markov!$B$3,1,0)</f>
        <v/>
      </c>
      <c r="J5694" s="6">
        <f>I5693</f>
        <v/>
      </c>
      <c r="K5694" s="7">
        <f>MAR1!$B$5+MAR1!$C$5*COS(2*PI()*$C5694/365)+MAR1!$D$5*SIN(2*PI()*$C5694/365)</f>
        <v/>
      </c>
      <c r="L5694" s="7">
        <f>MAR1!$B$6+MAR1!$C$6*COS(2*PI()*$C5694/365)+MAR1!$D$6*SIN(2*PI()*$C5694/365)</f>
        <v/>
      </c>
      <c r="M5694" s="7">
        <f>MAR1!$B$7+MAR1!$C$7*COS(2*PI()*$C5694/365)+MAR1!$D$7*SIN(2*PI()*$C5694/365)</f>
        <v/>
      </c>
      <c r="N5694" s="7">
        <f>F5694-K5694</f>
        <v/>
      </c>
      <c r="O5694" s="7">
        <f>G5694-L5694</f>
        <v/>
      </c>
      <c r="P5694" s="7">
        <f>H5694-M5694</f>
        <v/>
      </c>
      <c r="Q5694" s="7">
        <f>IF($I5694=1,(N5694-MAR1!$B$11)/MAR1!$D$11,(N5694-MAR1!$C$11)/MAR1!$E$11)</f>
        <v/>
      </c>
      <c r="R5694" s="7">
        <f>IF($I5694=1,(O5694-MAR1!$B$12)/MAR1!$D$12,(O5694-MAR1!$C$12)/MAR1!$E$12)</f>
        <v/>
      </c>
      <c r="S5694" s="7">
        <f>IF($I5694=1,(P5694-MAR1!$B$13)/MAR1!$D$13,(P5694-MAR1!$C$13)/MAR1!$E$13)</f>
        <v/>
      </c>
    </row>
    <row r="5695">
      <c r="A5695" s="5" t="n">
        <v>5694</v>
      </c>
      <c r="B5695" s="5" t="n">
        <v>16</v>
      </c>
      <c r="C5695" s="5" t="n">
        <v>219</v>
      </c>
      <c r="D5695" s="5" t="n">
        <v>8</v>
      </c>
      <c r="E5695" s="5" t="n">
        <v>0</v>
      </c>
      <c r="F5695" s="5" t="n">
        <v>33.2</v>
      </c>
      <c r="G5695" s="5" t="n">
        <v>25.1</v>
      </c>
      <c r="H5695" s="5" t="n">
        <v>16.68</v>
      </c>
      <c r="I5695" s="6">
        <f>IF(E5695&gt;=Markov!$B$3,1,0)</f>
        <v/>
      </c>
      <c r="J5695" s="6">
        <f>I5694</f>
        <v/>
      </c>
      <c r="K5695" s="7">
        <f>MAR1!$B$5+MAR1!$C$5*COS(2*PI()*$C5695/365)+MAR1!$D$5*SIN(2*PI()*$C5695/365)</f>
        <v/>
      </c>
      <c r="L5695" s="7">
        <f>MAR1!$B$6+MAR1!$C$6*COS(2*PI()*$C5695/365)+MAR1!$D$6*SIN(2*PI()*$C5695/365)</f>
        <v/>
      </c>
      <c r="M5695" s="7">
        <f>MAR1!$B$7+MAR1!$C$7*COS(2*PI()*$C5695/365)+MAR1!$D$7*SIN(2*PI()*$C5695/365)</f>
        <v/>
      </c>
      <c r="N5695" s="7">
        <f>F5695-K5695</f>
        <v/>
      </c>
      <c r="O5695" s="7">
        <f>G5695-L5695</f>
        <v/>
      </c>
      <c r="P5695" s="7">
        <f>H5695-M5695</f>
        <v/>
      </c>
      <c r="Q5695" s="7">
        <f>IF($I5695=1,(N5695-MAR1!$B$11)/MAR1!$D$11,(N5695-MAR1!$C$11)/MAR1!$E$11)</f>
        <v/>
      </c>
      <c r="R5695" s="7">
        <f>IF($I5695=1,(O5695-MAR1!$B$12)/MAR1!$D$12,(O5695-MAR1!$C$12)/MAR1!$E$12)</f>
        <v/>
      </c>
      <c r="S5695" s="7">
        <f>IF($I5695=1,(P5695-MAR1!$B$13)/MAR1!$D$13,(P5695-MAR1!$C$13)/MAR1!$E$13)</f>
        <v/>
      </c>
    </row>
    <row r="5696">
      <c r="A5696" s="5" t="n">
        <v>5695</v>
      </c>
      <c r="B5696" s="5" t="n">
        <v>16</v>
      </c>
      <c r="C5696" s="5" t="n">
        <v>220</v>
      </c>
      <c r="D5696" s="5" t="n">
        <v>8</v>
      </c>
      <c r="E5696" s="5" t="n">
        <v>0</v>
      </c>
      <c r="F5696" s="5" t="n">
        <v>31.7</v>
      </c>
      <c r="G5696" s="5" t="n">
        <v>25.4</v>
      </c>
      <c r="H5696" s="5" t="n">
        <v>16.06</v>
      </c>
      <c r="I5696" s="6">
        <f>IF(E5696&gt;=Markov!$B$3,1,0)</f>
        <v/>
      </c>
      <c r="J5696" s="6">
        <f>I5695</f>
        <v/>
      </c>
      <c r="K5696" s="7">
        <f>MAR1!$B$5+MAR1!$C$5*COS(2*PI()*$C5696/365)+MAR1!$D$5*SIN(2*PI()*$C5696/365)</f>
        <v/>
      </c>
      <c r="L5696" s="7">
        <f>MAR1!$B$6+MAR1!$C$6*COS(2*PI()*$C5696/365)+MAR1!$D$6*SIN(2*PI()*$C5696/365)</f>
        <v/>
      </c>
      <c r="M5696" s="7">
        <f>MAR1!$B$7+MAR1!$C$7*COS(2*PI()*$C5696/365)+MAR1!$D$7*SIN(2*PI()*$C5696/365)</f>
        <v/>
      </c>
      <c r="N5696" s="7">
        <f>F5696-K5696</f>
        <v/>
      </c>
      <c r="O5696" s="7">
        <f>G5696-L5696</f>
        <v/>
      </c>
      <c r="P5696" s="7">
        <f>H5696-M5696</f>
        <v/>
      </c>
      <c r="Q5696" s="7">
        <f>IF($I5696=1,(N5696-MAR1!$B$11)/MAR1!$D$11,(N5696-MAR1!$C$11)/MAR1!$E$11)</f>
        <v/>
      </c>
      <c r="R5696" s="7">
        <f>IF($I5696=1,(O5696-MAR1!$B$12)/MAR1!$D$12,(O5696-MAR1!$C$12)/MAR1!$E$12)</f>
        <v/>
      </c>
      <c r="S5696" s="7">
        <f>IF($I5696=1,(P5696-MAR1!$B$13)/MAR1!$D$13,(P5696-MAR1!$C$13)/MAR1!$E$13)</f>
        <v/>
      </c>
    </row>
    <row r="5697">
      <c r="A5697" s="5" t="n">
        <v>5696</v>
      </c>
      <c r="B5697" s="5" t="n">
        <v>16</v>
      </c>
      <c r="C5697" s="5" t="n">
        <v>221</v>
      </c>
      <c r="D5697" s="5" t="n">
        <v>8</v>
      </c>
      <c r="E5697" s="5" t="n">
        <v>15.5</v>
      </c>
      <c r="F5697" s="5" t="n">
        <v>28.7</v>
      </c>
      <c r="G5697" s="5" t="n">
        <v>24.7</v>
      </c>
      <c r="H5697" s="5" t="n">
        <v>10.1</v>
      </c>
      <c r="I5697" s="6">
        <f>IF(E5697&gt;=Markov!$B$3,1,0)</f>
        <v/>
      </c>
      <c r="J5697" s="6">
        <f>I5696</f>
        <v/>
      </c>
      <c r="K5697" s="7">
        <f>MAR1!$B$5+MAR1!$C$5*COS(2*PI()*$C5697/365)+MAR1!$D$5*SIN(2*PI()*$C5697/365)</f>
        <v/>
      </c>
      <c r="L5697" s="7">
        <f>MAR1!$B$6+MAR1!$C$6*COS(2*PI()*$C5697/365)+MAR1!$D$6*SIN(2*PI()*$C5697/365)</f>
        <v/>
      </c>
      <c r="M5697" s="7">
        <f>MAR1!$B$7+MAR1!$C$7*COS(2*PI()*$C5697/365)+MAR1!$D$7*SIN(2*PI()*$C5697/365)</f>
        <v/>
      </c>
      <c r="N5697" s="7">
        <f>F5697-K5697</f>
        <v/>
      </c>
      <c r="O5697" s="7">
        <f>G5697-L5697</f>
        <v/>
      </c>
      <c r="P5697" s="7">
        <f>H5697-M5697</f>
        <v/>
      </c>
      <c r="Q5697" s="7">
        <f>IF($I5697=1,(N5697-MAR1!$B$11)/MAR1!$D$11,(N5697-MAR1!$C$11)/MAR1!$E$11)</f>
        <v/>
      </c>
      <c r="R5697" s="7">
        <f>IF($I5697=1,(O5697-MAR1!$B$12)/MAR1!$D$12,(O5697-MAR1!$C$12)/MAR1!$E$12)</f>
        <v/>
      </c>
      <c r="S5697" s="7">
        <f>IF($I5697=1,(P5697-MAR1!$B$13)/MAR1!$D$13,(P5697-MAR1!$C$13)/MAR1!$E$13)</f>
        <v/>
      </c>
    </row>
    <row r="5698">
      <c r="A5698" s="5" t="n">
        <v>5697</v>
      </c>
      <c r="B5698" s="5" t="n">
        <v>16</v>
      </c>
      <c r="C5698" s="5" t="n">
        <v>222</v>
      </c>
      <c r="D5698" s="5" t="n">
        <v>8</v>
      </c>
      <c r="E5698" s="5" t="n">
        <v>80.09999999999999</v>
      </c>
      <c r="F5698" s="5" t="n">
        <v>29.3</v>
      </c>
      <c r="G5698" s="5" t="n">
        <v>25</v>
      </c>
      <c r="H5698" s="5" t="n">
        <v>14.56</v>
      </c>
      <c r="I5698" s="6">
        <f>IF(E5698&gt;=Markov!$B$3,1,0)</f>
        <v/>
      </c>
      <c r="J5698" s="6">
        <f>I5697</f>
        <v/>
      </c>
      <c r="K5698" s="7">
        <f>MAR1!$B$5+MAR1!$C$5*COS(2*PI()*$C5698/365)+MAR1!$D$5*SIN(2*PI()*$C5698/365)</f>
        <v/>
      </c>
      <c r="L5698" s="7">
        <f>MAR1!$B$6+MAR1!$C$6*COS(2*PI()*$C5698/365)+MAR1!$D$6*SIN(2*PI()*$C5698/365)</f>
        <v/>
      </c>
      <c r="M5698" s="7">
        <f>MAR1!$B$7+MAR1!$C$7*COS(2*PI()*$C5698/365)+MAR1!$D$7*SIN(2*PI()*$C5698/365)</f>
        <v/>
      </c>
      <c r="N5698" s="7">
        <f>F5698-K5698</f>
        <v/>
      </c>
      <c r="O5698" s="7">
        <f>G5698-L5698</f>
        <v/>
      </c>
      <c r="P5698" s="7">
        <f>H5698-M5698</f>
        <v/>
      </c>
      <c r="Q5698" s="7">
        <f>IF($I5698=1,(N5698-MAR1!$B$11)/MAR1!$D$11,(N5698-MAR1!$C$11)/MAR1!$E$11)</f>
        <v/>
      </c>
      <c r="R5698" s="7">
        <f>IF($I5698=1,(O5698-MAR1!$B$12)/MAR1!$D$12,(O5698-MAR1!$C$12)/MAR1!$E$12)</f>
        <v/>
      </c>
      <c r="S5698" s="7">
        <f>IF($I5698=1,(P5698-MAR1!$B$13)/MAR1!$D$13,(P5698-MAR1!$C$13)/MAR1!$E$13)</f>
        <v/>
      </c>
    </row>
    <row r="5699">
      <c r="A5699" s="5" t="n">
        <v>5698</v>
      </c>
      <c r="B5699" s="5" t="n">
        <v>16</v>
      </c>
      <c r="C5699" s="5" t="n">
        <v>223</v>
      </c>
      <c r="D5699" s="5" t="n">
        <v>8</v>
      </c>
      <c r="E5699" s="5" t="n">
        <v>9</v>
      </c>
      <c r="F5699" s="5" t="n">
        <v>28.5</v>
      </c>
      <c r="G5699" s="5" t="n">
        <v>24.1</v>
      </c>
      <c r="H5699" s="5" t="n">
        <v>9.359999999999999</v>
      </c>
      <c r="I5699" s="6">
        <f>IF(E5699&gt;=Markov!$B$3,1,0)</f>
        <v/>
      </c>
      <c r="J5699" s="6">
        <f>I5698</f>
        <v/>
      </c>
      <c r="K5699" s="7">
        <f>MAR1!$B$5+MAR1!$C$5*COS(2*PI()*$C5699/365)+MAR1!$D$5*SIN(2*PI()*$C5699/365)</f>
        <v/>
      </c>
      <c r="L5699" s="7">
        <f>MAR1!$B$6+MAR1!$C$6*COS(2*PI()*$C5699/365)+MAR1!$D$6*SIN(2*PI()*$C5699/365)</f>
        <v/>
      </c>
      <c r="M5699" s="7">
        <f>MAR1!$B$7+MAR1!$C$7*COS(2*PI()*$C5699/365)+MAR1!$D$7*SIN(2*PI()*$C5699/365)</f>
        <v/>
      </c>
      <c r="N5699" s="7">
        <f>F5699-K5699</f>
        <v/>
      </c>
      <c r="O5699" s="7">
        <f>G5699-L5699</f>
        <v/>
      </c>
      <c r="P5699" s="7">
        <f>H5699-M5699</f>
        <v/>
      </c>
      <c r="Q5699" s="7">
        <f>IF($I5699=1,(N5699-MAR1!$B$11)/MAR1!$D$11,(N5699-MAR1!$C$11)/MAR1!$E$11)</f>
        <v/>
      </c>
      <c r="R5699" s="7">
        <f>IF($I5699=1,(O5699-MAR1!$B$12)/MAR1!$D$12,(O5699-MAR1!$C$12)/MAR1!$E$12)</f>
        <v/>
      </c>
      <c r="S5699" s="7">
        <f>IF($I5699=1,(P5699-MAR1!$B$13)/MAR1!$D$13,(P5699-MAR1!$C$13)/MAR1!$E$13)</f>
        <v/>
      </c>
    </row>
    <row r="5700">
      <c r="A5700" s="5" t="n">
        <v>5699</v>
      </c>
      <c r="B5700" s="5" t="n">
        <v>16</v>
      </c>
      <c r="C5700" s="5" t="n">
        <v>224</v>
      </c>
      <c r="D5700" s="5" t="n">
        <v>8</v>
      </c>
      <c r="E5700" s="5" t="n">
        <v>33.8</v>
      </c>
      <c r="F5700" s="5" t="n">
        <v>30.7</v>
      </c>
      <c r="G5700" s="5" t="n">
        <v>24.7</v>
      </c>
      <c r="H5700" s="5" t="n">
        <v>9.41</v>
      </c>
      <c r="I5700" s="6">
        <f>IF(E5700&gt;=Markov!$B$3,1,0)</f>
        <v/>
      </c>
      <c r="J5700" s="6">
        <f>I5699</f>
        <v/>
      </c>
      <c r="K5700" s="7">
        <f>MAR1!$B$5+MAR1!$C$5*COS(2*PI()*$C5700/365)+MAR1!$D$5*SIN(2*PI()*$C5700/365)</f>
        <v/>
      </c>
      <c r="L5700" s="7">
        <f>MAR1!$B$6+MAR1!$C$6*COS(2*PI()*$C5700/365)+MAR1!$D$6*SIN(2*PI()*$C5700/365)</f>
        <v/>
      </c>
      <c r="M5700" s="7">
        <f>MAR1!$B$7+MAR1!$C$7*COS(2*PI()*$C5700/365)+MAR1!$D$7*SIN(2*PI()*$C5700/365)</f>
        <v/>
      </c>
      <c r="N5700" s="7">
        <f>F5700-K5700</f>
        <v/>
      </c>
      <c r="O5700" s="7">
        <f>G5700-L5700</f>
        <v/>
      </c>
      <c r="P5700" s="7">
        <f>H5700-M5700</f>
        <v/>
      </c>
      <c r="Q5700" s="7">
        <f>IF($I5700=1,(N5700-MAR1!$B$11)/MAR1!$D$11,(N5700-MAR1!$C$11)/MAR1!$E$11)</f>
        <v/>
      </c>
      <c r="R5700" s="7">
        <f>IF($I5700=1,(O5700-MAR1!$B$12)/MAR1!$D$12,(O5700-MAR1!$C$12)/MAR1!$E$12)</f>
        <v/>
      </c>
      <c r="S5700" s="7">
        <f>IF($I5700=1,(P5700-MAR1!$B$13)/MAR1!$D$13,(P5700-MAR1!$C$13)/MAR1!$E$13)</f>
        <v/>
      </c>
    </row>
    <row r="5701">
      <c r="A5701" s="5" t="n">
        <v>5700</v>
      </c>
      <c r="B5701" s="5" t="n">
        <v>16</v>
      </c>
      <c r="C5701" s="5" t="n">
        <v>225</v>
      </c>
      <c r="D5701" s="5" t="n">
        <v>8</v>
      </c>
      <c r="E5701" s="5" t="n">
        <v>0</v>
      </c>
      <c r="F5701" s="5" t="n">
        <v>31.9</v>
      </c>
      <c r="G5701" s="5" t="n">
        <v>25.4</v>
      </c>
      <c r="H5701" s="5" t="n">
        <v>13.67</v>
      </c>
      <c r="I5701" s="6">
        <f>IF(E5701&gt;=Markov!$B$3,1,0)</f>
        <v/>
      </c>
      <c r="J5701" s="6">
        <f>I5700</f>
        <v/>
      </c>
      <c r="K5701" s="7">
        <f>MAR1!$B$5+MAR1!$C$5*COS(2*PI()*$C5701/365)+MAR1!$D$5*SIN(2*PI()*$C5701/365)</f>
        <v/>
      </c>
      <c r="L5701" s="7">
        <f>MAR1!$B$6+MAR1!$C$6*COS(2*PI()*$C5701/365)+MAR1!$D$6*SIN(2*PI()*$C5701/365)</f>
        <v/>
      </c>
      <c r="M5701" s="7">
        <f>MAR1!$B$7+MAR1!$C$7*COS(2*PI()*$C5701/365)+MAR1!$D$7*SIN(2*PI()*$C5701/365)</f>
        <v/>
      </c>
      <c r="N5701" s="7">
        <f>F5701-K5701</f>
        <v/>
      </c>
      <c r="O5701" s="7">
        <f>G5701-L5701</f>
        <v/>
      </c>
      <c r="P5701" s="7">
        <f>H5701-M5701</f>
        <v/>
      </c>
      <c r="Q5701" s="7">
        <f>IF($I5701=1,(N5701-MAR1!$B$11)/MAR1!$D$11,(N5701-MAR1!$C$11)/MAR1!$E$11)</f>
        <v/>
      </c>
      <c r="R5701" s="7">
        <f>IF($I5701=1,(O5701-MAR1!$B$12)/MAR1!$D$12,(O5701-MAR1!$C$12)/MAR1!$E$12)</f>
        <v/>
      </c>
      <c r="S5701" s="7">
        <f>IF($I5701=1,(P5701-MAR1!$B$13)/MAR1!$D$13,(P5701-MAR1!$C$13)/MAR1!$E$13)</f>
        <v/>
      </c>
    </row>
    <row r="5702">
      <c r="A5702" s="5" t="n">
        <v>5701</v>
      </c>
      <c r="B5702" s="5" t="n">
        <v>16</v>
      </c>
      <c r="C5702" s="5" t="n">
        <v>226</v>
      </c>
      <c r="D5702" s="5" t="n">
        <v>8</v>
      </c>
      <c r="E5702" s="5" t="n">
        <v>0</v>
      </c>
      <c r="F5702" s="5" t="n">
        <v>32.4</v>
      </c>
      <c r="G5702" s="5" t="n">
        <v>25.9</v>
      </c>
      <c r="H5702" s="5" t="n">
        <v>19.17</v>
      </c>
      <c r="I5702" s="6">
        <f>IF(E5702&gt;=Markov!$B$3,1,0)</f>
        <v/>
      </c>
      <c r="J5702" s="6">
        <f>I5701</f>
        <v/>
      </c>
      <c r="K5702" s="7">
        <f>MAR1!$B$5+MAR1!$C$5*COS(2*PI()*$C5702/365)+MAR1!$D$5*SIN(2*PI()*$C5702/365)</f>
        <v/>
      </c>
      <c r="L5702" s="7">
        <f>MAR1!$B$6+MAR1!$C$6*COS(2*PI()*$C5702/365)+MAR1!$D$6*SIN(2*PI()*$C5702/365)</f>
        <v/>
      </c>
      <c r="M5702" s="7">
        <f>MAR1!$B$7+MAR1!$C$7*COS(2*PI()*$C5702/365)+MAR1!$D$7*SIN(2*PI()*$C5702/365)</f>
        <v/>
      </c>
      <c r="N5702" s="7">
        <f>F5702-K5702</f>
        <v/>
      </c>
      <c r="O5702" s="7">
        <f>G5702-L5702</f>
        <v/>
      </c>
      <c r="P5702" s="7">
        <f>H5702-M5702</f>
        <v/>
      </c>
      <c r="Q5702" s="7">
        <f>IF($I5702=1,(N5702-MAR1!$B$11)/MAR1!$D$11,(N5702-MAR1!$C$11)/MAR1!$E$11)</f>
        <v/>
      </c>
      <c r="R5702" s="7">
        <f>IF($I5702=1,(O5702-MAR1!$B$12)/MAR1!$D$12,(O5702-MAR1!$C$12)/MAR1!$E$12)</f>
        <v/>
      </c>
      <c r="S5702" s="7">
        <f>IF($I5702=1,(P5702-MAR1!$B$13)/MAR1!$D$13,(P5702-MAR1!$C$13)/MAR1!$E$13)</f>
        <v/>
      </c>
    </row>
    <row r="5703">
      <c r="A5703" s="5" t="n">
        <v>5702</v>
      </c>
      <c r="B5703" s="5" t="n">
        <v>16</v>
      </c>
      <c r="C5703" s="5" t="n">
        <v>227</v>
      </c>
      <c r="D5703" s="5" t="n">
        <v>8</v>
      </c>
      <c r="E5703" s="5" t="n">
        <v>6.3</v>
      </c>
      <c r="F5703" s="5" t="n">
        <v>28.8</v>
      </c>
      <c r="G5703" s="5" t="n">
        <v>22.7</v>
      </c>
      <c r="H5703" s="5" t="n">
        <v>13.98</v>
      </c>
      <c r="I5703" s="6">
        <f>IF(E5703&gt;=Markov!$B$3,1,0)</f>
        <v/>
      </c>
      <c r="J5703" s="6">
        <f>I5702</f>
        <v/>
      </c>
      <c r="K5703" s="7">
        <f>MAR1!$B$5+MAR1!$C$5*COS(2*PI()*$C5703/365)+MAR1!$D$5*SIN(2*PI()*$C5703/365)</f>
        <v/>
      </c>
      <c r="L5703" s="7">
        <f>MAR1!$B$6+MAR1!$C$6*COS(2*PI()*$C5703/365)+MAR1!$D$6*SIN(2*PI()*$C5703/365)</f>
        <v/>
      </c>
      <c r="M5703" s="7">
        <f>MAR1!$B$7+MAR1!$C$7*COS(2*PI()*$C5703/365)+MAR1!$D$7*SIN(2*PI()*$C5703/365)</f>
        <v/>
      </c>
      <c r="N5703" s="7">
        <f>F5703-K5703</f>
        <v/>
      </c>
      <c r="O5703" s="7">
        <f>G5703-L5703</f>
        <v/>
      </c>
      <c r="P5703" s="7">
        <f>H5703-M5703</f>
        <v/>
      </c>
      <c r="Q5703" s="7">
        <f>IF($I5703=1,(N5703-MAR1!$B$11)/MAR1!$D$11,(N5703-MAR1!$C$11)/MAR1!$E$11)</f>
        <v/>
      </c>
      <c r="R5703" s="7">
        <f>IF($I5703=1,(O5703-MAR1!$B$12)/MAR1!$D$12,(O5703-MAR1!$C$12)/MAR1!$E$12)</f>
        <v/>
      </c>
      <c r="S5703" s="7">
        <f>IF($I5703=1,(P5703-MAR1!$B$13)/MAR1!$D$13,(P5703-MAR1!$C$13)/MAR1!$E$13)</f>
        <v/>
      </c>
    </row>
    <row r="5704">
      <c r="A5704" s="5" t="n">
        <v>5703</v>
      </c>
      <c r="B5704" s="5" t="n">
        <v>16</v>
      </c>
      <c r="C5704" s="5" t="n">
        <v>228</v>
      </c>
      <c r="D5704" s="5" t="n">
        <v>8</v>
      </c>
      <c r="E5704" s="5" t="n">
        <v>0</v>
      </c>
      <c r="F5704" s="5" t="n">
        <v>31.9</v>
      </c>
      <c r="G5704" s="5" t="n">
        <v>24.1</v>
      </c>
      <c r="H5704" s="5" t="n">
        <v>14.99</v>
      </c>
      <c r="I5704" s="6">
        <f>IF(E5704&gt;=Markov!$B$3,1,0)</f>
        <v/>
      </c>
      <c r="J5704" s="6">
        <f>I5703</f>
        <v/>
      </c>
      <c r="K5704" s="7">
        <f>MAR1!$B$5+MAR1!$C$5*COS(2*PI()*$C5704/365)+MAR1!$D$5*SIN(2*PI()*$C5704/365)</f>
        <v/>
      </c>
      <c r="L5704" s="7">
        <f>MAR1!$B$6+MAR1!$C$6*COS(2*PI()*$C5704/365)+MAR1!$D$6*SIN(2*PI()*$C5704/365)</f>
        <v/>
      </c>
      <c r="M5704" s="7">
        <f>MAR1!$B$7+MAR1!$C$7*COS(2*PI()*$C5704/365)+MAR1!$D$7*SIN(2*PI()*$C5704/365)</f>
        <v/>
      </c>
      <c r="N5704" s="7">
        <f>F5704-K5704</f>
        <v/>
      </c>
      <c r="O5704" s="7">
        <f>G5704-L5704</f>
        <v/>
      </c>
      <c r="P5704" s="7">
        <f>H5704-M5704</f>
        <v/>
      </c>
      <c r="Q5704" s="7">
        <f>IF($I5704=1,(N5704-MAR1!$B$11)/MAR1!$D$11,(N5704-MAR1!$C$11)/MAR1!$E$11)</f>
        <v/>
      </c>
      <c r="R5704" s="7">
        <f>IF($I5704=1,(O5704-MAR1!$B$12)/MAR1!$D$12,(O5704-MAR1!$C$12)/MAR1!$E$12)</f>
        <v/>
      </c>
      <c r="S5704" s="7">
        <f>IF($I5704=1,(P5704-MAR1!$B$13)/MAR1!$D$13,(P5704-MAR1!$C$13)/MAR1!$E$13)</f>
        <v/>
      </c>
    </row>
    <row r="5705">
      <c r="A5705" s="5" t="n">
        <v>5704</v>
      </c>
      <c r="B5705" s="5" t="n">
        <v>16</v>
      </c>
      <c r="C5705" s="5" t="n">
        <v>229</v>
      </c>
      <c r="D5705" s="5" t="n">
        <v>8</v>
      </c>
      <c r="E5705" s="5" t="n">
        <v>0</v>
      </c>
      <c r="F5705" s="5" t="n">
        <v>32</v>
      </c>
      <c r="G5705" s="5" t="n">
        <v>23.7</v>
      </c>
      <c r="H5705" s="5" t="n">
        <v>18.42</v>
      </c>
      <c r="I5705" s="6">
        <f>IF(E5705&gt;=Markov!$B$3,1,0)</f>
        <v/>
      </c>
      <c r="J5705" s="6">
        <f>I5704</f>
        <v/>
      </c>
      <c r="K5705" s="7">
        <f>MAR1!$B$5+MAR1!$C$5*COS(2*PI()*$C5705/365)+MAR1!$D$5*SIN(2*PI()*$C5705/365)</f>
        <v/>
      </c>
      <c r="L5705" s="7">
        <f>MAR1!$B$6+MAR1!$C$6*COS(2*PI()*$C5705/365)+MAR1!$D$6*SIN(2*PI()*$C5705/365)</f>
        <v/>
      </c>
      <c r="M5705" s="7">
        <f>MAR1!$B$7+MAR1!$C$7*COS(2*PI()*$C5705/365)+MAR1!$D$7*SIN(2*PI()*$C5705/365)</f>
        <v/>
      </c>
      <c r="N5705" s="7">
        <f>F5705-K5705</f>
        <v/>
      </c>
      <c r="O5705" s="7">
        <f>G5705-L5705</f>
        <v/>
      </c>
      <c r="P5705" s="7">
        <f>H5705-M5705</f>
        <v/>
      </c>
      <c r="Q5705" s="7">
        <f>IF($I5705=1,(N5705-MAR1!$B$11)/MAR1!$D$11,(N5705-MAR1!$C$11)/MAR1!$E$11)</f>
        <v/>
      </c>
      <c r="R5705" s="7">
        <f>IF($I5705=1,(O5705-MAR1!$B$12)/MAR1!$D$12,(O5705-MAR1!$C$12)/MAR1!$E$12)</f>
        <v/>
      </c>
      <c r="S5705" s="7">
        <f>IF($I5705=1,(P5705-MAR1!$B$13)/MAR1!$D$13,(P5705-MAR1!$C$13)/MAR1!$E$13)</f>
        <v/>
      </c>
    </row>
    <row r="5706">
      <c r="A5706" s="5" t="n">
        <v>5705</v>
      </c>
      <c r="B5706" s="5" t="n">
        <v>16</v>
      </c>
      <c r="C5706" s="5" t="n">
        <v>230</v>
      </c>
      <c r="D5706" s="5" t="n">
        <v>8</v>
      </c>
      <c r="E5706" s="5" t="n">
        <v>18.7</v>
      </c>
      <c r="F5706" s="5" t="n">
        <v>28.6</v>
      </c>
      <c r="G5706" s="5" t="n">
        <v>24.2</v>
      </c>
      <c r="H5706" s="5" t="n">
        <v>12.21</v>
      </c>
      <c r="I5706" s="6">
        <f>IF(E5706&gt;=Markov!$B$3,1,0)</f>
        <v/>
      </c>
      <c r="J5706" s="6">
        <f>I5705</f>
        <v/>
      </c>
      <c r="K5706" s="7">
        <f>MAR1!$B$5+MAR1!$C$5*COS(2*PI()*$C5706/365)+MAR1!$D$5*SIN(2*PI()*$C5706/365)</f>
        <v/>
      </c>
      <c r="L5706" s="7">
        <f>MAR1!$B$6+MAR1!$C$6*COS(2*PI()*$C5706/365)+MAR1!$D$6*SIN(2*PI()*$C5706/365)</f>
        <v/>
      </c>
      <c r="M5706" s="7">
        <f>MAR1!$B$7+MAR1!$C$7*COS(2*PI()*$C5706/365)+MAR1!$D$7*SIN(2*PI()*$C5706/365)</f>
        <v/>
      </c>
      <c r="N5706" s="7">
        <f>F5706-K5706</f>
        <v/>
      </c>
      <c r="O5706" s="7">
        <f>G5706-L5706</f>
        <v/>
      </c>
      <c r="P5706" s="7">
        <f>H5706-M5706</f>
        <v/>
      </c>
      <c r="Q5706" s="7">
        <f>IF($I5706=1,(N5706-MAR1!$B$11)/MAR1!$D$11,(N5706-MAR1!$C$11)/MAR1!$E$11)</f>
        <v/>
      </c>
      <c r="R5706" s="7">
        <f>IF($I5706=1,(O5706-MAR1!$B$12)/MAR1!$D$12,(O5706-MAR1!$C$12)/MAR1!$E$12)</f>
        <v/>
      </c>
      <c r="S5706" s="7">
        <f>IF($I5706=1,(P5706-MAR1!$B$13)/MAR1!$D$13,(P5706-MAR1!$C$13)/MAR1!$E$13)</f>
        <v/>
      </c>
    </row>
    <row r="5707">
      <c r="A5707" s="5" t="n">
        <v>5706</v>
      </c>
      <c r="B5707" s="5" t="n">
        <v>16</v>
      </c>
      <c r="C5707" s="5" t="n">
        <v>231</v>
      </c>
      <c r="D5707" s="5" t="n">
        <v>8</v>
      </c>
      <c r="E5707" s="5" t="n">
        <v>0</v>
      </c>
      <c r="F5707" s="5" t="n">
        <v>29.5</v>
      </c>
      <c r="G5707" s="5" t="n">
        <v>23.2</v>
      </c>
      <c r="H5707" s="5" t="n">
        <v>20.72</v>
      </c>
      <c r="I5707" s="6">
        <f>IF(E5707&gt;=Markov!$B$3,1,0)</f>
        <v/>
      </c>
      <c r="J5707" s="6">
        <f>I5706</f>
        <v/>
      </c>
      <c r="K5707" s="7">
        <f>MAR1!$B$5+MAR1!$C$5*COS(2*PI()*$C5707/365)+MAR1!$D$5*SIN(2*PI()*$C5707/365)</f>
        <v/>
      </c>
      <c r="L5707" s="7">
        <f>MAR1!$B$6+MAR1!$C$6*COS(2*PI()*$C5707/365)+MAR1!$D$6*SIN(2*PI()*$C5707/365)</f>
        <v/>
      </c>
      <c r="M5707" s="7">
        <f>MAR1!$B$7+MAR1!$C$7*COS(2*PI()*$C5707/365)+MAR1!$D$7*SIN(2*PI()*$C5707/365)</f>
        <v/>
      </c>
      <c r="N5707" s="7">
        <f>F5707-K5707</f>
        <v/>
      </c>
      <c r="O5707" s="7">
        <f>G5707-L5707</f>
        <v/>
      </c>
      <c r="P5707" s="7">
        <f>H5707-M5707</f>
        <v/>
      </c>
      <c r="Q5707" s="7">
        <f>IF($I5707=1,(N5707-MAR1!$B$11)/MAR1!$D$11,(N5707-MAR1!$C$11)/MAR1!$E$11)</f>
        <v/>
      </c>
      <c r="R5707" s="7">
        <f>IF($I5707=1,(O5707-MAR1!$B$12)/MAR1!$D$12,(O5707-MAR1!$C$12)/MAR1!$E$12)</f>
        <v/>
      </c>
      <c r="S5707" s="7">
        <f>IF($I5707=1,(P5707-MAR1!$B$13)/MAR1!$D$13,(P5707-MAR1!$C$13)/MAR1!$E$13)</f>
        <v/>
      </c>
    </row>
    <row r="5708">
      <c r="A5708" s="5" t="n">
        <v>5707</v>
      </c>
      <c r="B5708" s="5" t="n">
        <v>16</v>
      </c>
      <c r="C5708" s="5" t="n">
        <v>232</v>
      </c>
      <c r="D5708" s="5" t="n">
        <v>8</v>
      </c>
      <c r="E5708" s="5" t="n">
        <v>0</v>
      </c>
      <c r="F5708" s="5" t="n">
        <v>30.8</v>
      </c>
      <c r="G5708" s="5" t="n">
        <v>24.4</v>
      </c>
      <c r="H5708" s="5" t="n">
        <v>14.07</v>
      </c>
      <c r="I5708" s="6">
        <f>IF(E5708&gt;=Markov!$B$3,1,0)</f>
        <v/>
      </c>
      <c r="J5708" s="6">
        <f>I5707</f>
        <v/>
      </c>
      <c r="K5708" s="7">
        <f>MAR1!$B$5+MAR1!$C$5*COS(2*PI()*$C5708/365)+MAR1!$D$5*SIN(2*PI()*$C5708/365)</f>
        <v/>
      </c>
      <c r="L5708" s="7">
        <f>MAR1!$B$6+MAR1!$C$6*COS(2*PI()*$C5708/365)+MAR1!$D$6*SIN(2*PI()*$C5708/365)</f>
        <v/>
      </c>
      <c r="M5708" s="7">
        <f>MAR1!$B$7+MAR1!$C$7*COS(2*PI()*$C5708/365)+MAR1!$D$7*SIN(2*PI()*$C5708/365)</f>
        <v/>
      </c>
      <c r="N5708" s="7">
        <f>F5708-K5708</f>
        <v/>
      </c>
      <c r="O5708" s="7">
        <f>G5708-L5708</f>
        <v/>
      </c>
      <c r="P5708" s="7">
        <f>H5708-M5708</f>
        <v/>
      </c>
      <c r="Q5708" s="7">
        <f>IF($I5708=1,(N5708-MAR1!$B$11)/MAR1!$D$11,(N5708-MAR1!$C$11)/MAR1!$E$11)</f>
        <v/>
      </c>
      <c r="R5708" s="7">
        <f>IF($I5708=1,(O5708-MAR1!$B$12)/MAR1!$D$12,(O5708-MAR1!$C$12)/MAR1!$E$12)</f>
        <v/>
      </c>
      <c r="S5708" s="7">
        <f>IF($I5708=1,(P5708-MAR1!$B$13)/MAR1!$D$13,(P5708-MAR1!$C$13)/MAR1!$E$13)</f>
        <v/>
      </c>
    </row>
    <row r="5709">
      <c r="A5709" s="5" t="n">
        <v>5708</v>
      </c>
      <c r="B5709" s="5" t="n">
        <v>16</v>
      </c>
      <c r="C5709" s="5" t="n">
        <v>233</v>
      </c>
      <c r="D5709" s="5" t="n">
        <v>8</v>
      </c>
      <c r="E5709" s="5" t="n">
        <v>0</v>
      </c>
      <c r="F5709" s="5" t="n">
        <v>30.3</v>
      </c>
      <c r="G5709" s="5" t="n">
        <v>24</v>
      </c>
      <c r="H5709" s="5" t="n">
        <v>14.38</v>
      </c>
      <c r="I5709" s="6">
        <f>IF(E5709&gt;=Markov!$B$3,1,0)</f>
        <v/>
      </c>
      <c r="J5709" s="6">
        <f>I5708</f>
        <v/>
      </c>
      <c r="K5709" s="7">
        <f>MAR1!$B$5+MAR1!$C$5*COS(2*PI()*$C5709/365)+MAR1!$D$5*SIN(2*PI()*$C5709/365)</f>
        <v/>
      </c>
      <c r="L5709" s="7">
        <f>MAR1!$B$6+MAR1!$C$6*COS(2*PI()*$C5709/365)+MAR1!$D$6*SIN(2*PI()*$C5709/365)</f>
        <v/>
      </c>
      <c r="M5709" s="7">
        <f>MAR1!$B$7+MAR1!$C$7*COS(2*PI()*$C5709/365)+MAR1!$D$7*SIN(2*PI()*$C5709/365)</f>
        <v/>
      </c>
      <c r="N5709" s="7">
        <f>F5709-K5709</f>
        <v/>
      </c>
      <c r="O5709" s="7">
        <f>G5709-L5709</f>
        <v/>
      </c>
      <c r="P5709" s="7">
        <f>H5709-M5709</f>
        <v/>
      </c>
      <c r="Q5709" s="7">
        <f>IF($I5709=1,(N5709-MAR1!$B$11)/MAR1!$D$11,(N5709-MAR1!$C$11)/MAR1!$E$11)</f>
        <v/>
      </c>
      <c r="R5709" s="7">
        <f>IF($I5709=1,(O5709-MAR1!$B$12)/MAR1!$D$12,(O5709-MAR1!$C$12)/MAR1!$E$12)</f>
        <v/>
      </c>
      <c r="S5709" s="7">
        <f>IF($I5709=1,(P5709-MAR1!$B$13)/MAR1!$D$13,(P5709-MAR1!$C$13)/MAR1!$E$13)</f>
        <v/>
      </c>
    </row>
    <row r="5710">
      <c r="A5710" s="5" t="n">
        <v>5709</v>
      </c>
      <c r="B5710" s="5" t="n">
        <v>16</v>
      </c>
      <c r="C5710" s="5" t="n">
        <v>234</v>
      </c>
      <c r="D5710" s="5" t="n">
        <v>8</v>
      </c>
      <c r="E5710" s="5" t="n">
        <v>0.1</v>
      </c>
      <c r="F5710" s="5" t="n">
        <v>27.3</v>
      </c>
      <c r="G5710" s="5" t="n">
        <v>23.1</v>
      </c>
      <c r="H5710" s="5" t="n">
        <v>2.61</v>
      </c>
      <c r="I5710" s="6">
        <f>IF(E5710&gt;=Markov!$B$3,1,0)</f>
        <v/>
      </c>
      <c r="J5710" s="6">
        <f>I5709</f>
        <v/>
      </c>
      <c r="K5710" s="7">
        <f>MAR1!$B$5+MAR1!$C$5*COS(2*PI()*$C5710/365)+MAR1!$D$5*SIN(2*PI()*$C5710/365)</f>
        <v/>
      </c>
      <c r="L5710" s="7">
        <f>MAR1!$B$6+MAR1!$C$6*COS(2*PI()*$C5710/365)+MAR1!$D$6*SIN(2*PI()*$C5710/365)</f>
        <v/>
      </c>
      <c r="M5710" s="7">
        <f>MAR1!$B$7+MAR1!$C$7*COS(2*PI()*$C5710/365)+MAR1!$D$7*SIN(2*PI()*$C5710/365)</f>
        <v/>
      </c>
      <c r="N5710" s="7">
        <f>F5710-K5710</f>
        <v/>
      </c>
      <c r="O5710" s="7">
        <f>G5710-L5710</f>
        <v/>
      </c>
      <c r="P5710" s="7">
        <f>H5710-M5710</f>
        <v/>
      </c>
      <c r="Q5710" s="7">
        <f>IF($I5710=1,(N5710-MAR1!$B$11)/MAR1!$D$11,(N5710-MAR1!$C$11)/MAR1!$E$11)</f>
        <v/>
      </c>
      <c r="R5710" s="7">
        <f>IF($I5710=1,(O5710-MAR1!$B$12)/MAR1!$D$12,(O5710-MAR1!$C$12)/MAR1!$E$12)</f>
        <v/>
      </c>
      <c r="S5710" s="7">
        <f>IF($I5710=1,(P5710-MAR1!$B$13)/MAR1!$D$13,(P5710-MAR1!$C$13)/MAR1!$E$13)</f>
        <v/>
      </c>
    </row>
    <row r="5711">
      <c r="A5711" s="5" t="n">
        <v>5710</v>
      </c>
      <c r="B5711" s="5" t="n">
        <v>16</v>
      </c>
      <c r="C5711" s="5" t="n">
        <v>235</v>
      </c>
      <c r="D5711" s="5" t="n">
        <v>8</v>
      </c>
      <c r="E5711" s="5" t="n">
        <v>4.8</v>
      </c>
      <c r="F5711" s="5" t="n">
        <v>26.7</v>
      </c>
      <c r="G5711" s="5" t="n">
        <v>23.2</v>
      </c>
      <c r="H5711" s="5" t="n">
        <v>9.289999999999999</v>
      </c>
      <c r="I5711" s="6">
        <f>IF(E5711&gt;=Markov!$B$3,1,0)</f>
        <v/>
      </c>
      <c r="J5711" s="6">
        <f>I5710</f>
        <v/>
      </c>
      <c r="K5711" s="7">
        <f>MAR1!$B$5+MAR1!$C$5*COS(2*PI()*$C5711/365)+MAR1!$D$5*SIN(2*PI()*$C5711/365)</f>
        <v/>
      </c>
      <c r="L5711" s="7">
        <f>MAR1!$B$6+MAR1!$C$6*COS(2*PI()*$C5711/365)+MAR1!$D$6*SIN(2*PI()*$C5711/365)</f>
        <v/>
      </c>
      <c r="M5711" s="7">
        <f>MAR1!$B$7+MAR1!$C$7*COS(2*PI()*$C5711/365)+MAR1!$D$7*SIN(2*PI()*$C5711/365)</f>
        <v/>
      </c>
      <c r="N5711" s="7">
        <f>F5711-K5711</f>
        <v/>
      </c>
      <c r="O5711" s="7">
        <f>G5711-L5711</f>
        <v/>
      </c>
      <c r="P5711" s="7">
        <f>H5711-M5711</f>
        <v/>
      </c>
      <c r="Q5711" s="7">
        <f>IF($I5711=1,(N5711-MAR1!$B$11)/MAR1!$D$11,(N5711-MAR1!$C$11)/MAR1!$E$11)</f>
        <v/>
      </c>
      <c r="R5711" s="7">
        <f>IF($I5711=1,(O5711-MAR1!$B$12)/MAR1!$D$12,(O5711-MAR1!$C$12)/MAR1!$E$12)</f>
        <v/>
      </c>
      <c r="S5711" s="7">
        <f>IF($I5711=1,(P5711-MAR1!$B$13)/MAR1!$D$13,(P5711-MAR1!$C$13)/MAR1!$E$13)</f>
        <v/>
      </c>
    </row>
    <row r="5712">
      <c r="A5712" s="5" t="n">
        <v>5711</v>
      </c>
      <c r="B5712" s="5" t="n">
        <v>16</v>
      </c>
      <c r="C5712" s="5" t="n">
        <v>236</v>
      </c>
      <c r="D5712" s="5" t="n">
        <v>8</v>
      </c>
      <c r="E5712" s="5" t="n">
        <v>28.1</v>
      </c>
      <c r="F5712" s="5" t="n">
        <v>28.3</v>
      </c>
      <c r="G5712" s="5" t="n">
        <v>22.9</v>
      </c>
      <c r="H5712" s="5" t="n">
        <v>12.82</v>
      </c>
      <c r="I5712" s="6">
        <f>IF(E5712&gt;=Markov!$B$3,1,0)</f>
        <v/>
      </c>
      <c r="J5712" s="6">
        <f>I5711</f>
        <v/>
      </c>
      <c r="K5712" s="7">
        <f>MAR1!$B$5+MAR1!$C$5*COS(2*PI()*$C5712/365)+MAR1!$D$5*SIN(2*PI()*$C5712/365)</f>
        <v/>
      </c>
      <c r="L5712" s="7">
        <f>MAR1!$B$6+MAR1!$C$6*COS(2*PI()*$C5712/365)+MAR1!$D$6*SIN(2*PI()*$C5712/365)</f>
        <v/>
      </c>
      <c r="M5712" s="7">
        <f>MAR1!$B$7+MAR1!$C$7*COS(2*PI()*$C5712/365)+MAR1!$D$7*SIN(2*PI()*$C5712/365)</f>
        <v/>
      </c>
      <c r="N5712" s="7">
        <f>F5712-K5712</f>
        <v/>
      </c>
      <c r="O5712" s="7">
        <f>G5712-L5712</f>
        <v/>
      </c>
      <c r="P5712" s="7">
        <f>H5712-M5712</f>
        <v/>
      </c>
      <c r="Q5712" s="7">
        <f>IF($I5712=1,(N5712-MAR1!$B$11)/MAR1!$D$11,(N5712-MAR1!$C$11)/MAR1!$E$11)</f>
        <v/>
      </c>
      <c r="R5712" s="7">
        <f>IF($I5712=1,(O5712-MAR1!$B$12)/MAR1!$D$12,(O5712-MAR1!$C$12)/MAR1!$E$12)</f>
        <v/>
      </c>
      <c r="S5712" s="7">
        <f>IF($I5712=1,(P5712-MAR1!$B$13)/MAR1!$D$13,(P5712-MAR1!$C$13)/MAR1!$E$13)</f>
        <v/>
      </c>
    </row>
    <row r="5713">
      <c r="A5713" s="5" t="n">
        <v>5712</v>
      </c>
      <c r="B5713" s="5" t="n">
        <v>16</v>
      </c>
      <c r="C5713" s="5" t="n">
        <v>237</v>
      </c>
      <c r="D5713" s="5" t="n">
        <v>8</v>
      </c>
      <c r="E5713" s="5" t="n">
        <v>0</v>
      </c>
      <c r="F5713" s="5" t="n">
        <v>32.3</v>
      </c>
      <c r="G5713" s="5" t="n">
        <v>24.4</v>
      </c>
      <c r="H5713" s="5" t="n">
        <v>16.36</v>
      </c>
      <c r="I5713" s="6">
        <f>IF(E5713&gt;=Markov!$B$3,1,0)</f>
        <v/>
      </c>
      <c r="J5713" s="6">
        <f>I5712</f>
        <v/>
      </c>
      <c r="K5713" s="7">
        <f>MAR1!$B$5+MAR1!$C$5*COS(2*PI()*$C5713/365)+MAR1!$D$5*SIN(2*PI()*$C5713/365)</f>
        <v/>
      </c>
      <c r="L5713" s="7">
        <f>MAR1!$B$6+MAR1!$C$6*COS(2*PI()*$C5713/365)+MAR1!$D$6*SIN(2*PI()*$C5713/365)</f>
        <v/>
      </c>
      <c r="M5713" s="7">
        <f>MAR1!$B$7+MAR1!$C$7*COS(2*PI()*$C5713/365)+MAR1!$D$7*SIN(2*PI()*$C5713/365)</f>
        <v/>
      </c>
      <c r="N5713" s="7">
        <f>F5713-K5713</f>
        <v/>
      </c>
      <c r="O5713" s="7">
        <f>G5713-L5713</f>
        <v/>
      </c>
      <c r="P5713" s="7">
        <f>H5713-M5713</f>
        <v/>
      </c>
      <c r="Q5713" s="7">
        <f>IF($I5713=1,(N5713-MAR1!$B$11)/MAR1!$D$11,(N5713-MAR1!$C$11)/MAR1!$E$11)</f>
        <v/>
      </c>
      <c r="R5713" s="7">
        <f>IF($I5713=1,(O5713-MAR1!$B$12)/MAR1!$D$12,(O5713-MAR1!$C$12)/MAR1!$E$12)</f>
        <v/>
      </c>
      <c r="S5713" s="7">
        <f>IF($I5713=1,(P5713-MAR1!$B$13)/MAR1!$D$13,(P5713-MAR1!$C$13)/MAR1!$E$13)</f>
        <v/>
      </c>
    </row>
    <row r="5714">
      <c r="A5714" s="5" t="n">
        <v>5713</v>
      </c>
      <c r="B5714" s="5" t="n">
        <v>16</v>
      </c>
      <c r="C5714" s="5" t="n">
        <v>238</v>
      </c>
      <c r="D5714" s="5" t="n">
        <v>8</v>
      </c>
      <c r="E5714" s="5" t="n">
        <v>13.2</v>
      </c>
      <c r="F5714" s="5" t="n">
        <v>27.3</v>
      </c>
      <c r="G5714" s="5" t="n">
        <v>23.1</v>
      </c>
      <c r="H5714" s="5" t="n">
        <v>9.210000000000001</v>
      </c>
      <c r="I5714" s="6">
        <f>IF(E5714&gt;=Markov!$B$3,1,0)</f>
        <v/>
      </c>
      <c r="J5714" s="6">
        <f>I5713</f>
        <v/>
      </c>
      <c r="K5714" s="7">
        <f>MAR1!$B$5+MAR1!$C$5*COS(2*PI()*$C5714/365)+MAR1!$D$5*SIN(2*PI()*$C5714/365)</f>
        <v/>
      </c>
      <c r="L5714" s="7">
        <f>MAR1!$B$6+MAR1!$C$6*COS(2*PI()*$C5714/365)+MAR1!$D$6*SIN(2*PI()*$C5714/365)</f>
        <v/>
      </c>
      <c r="M5714" s="7">
        <f>MAR1!$B$7+MAR1!$C$7*COS(2*PI()*$C5714/365)+MAR1!$D$7*SIN(2*PI()*$C5714/365)</f>
        <v/>
      </c>
      <c r="N5714" s="7">
        <f>F5714-K5714</f>
        <v/>
      </c>
      <c r="O5714" s="7">
        <f>G5714-L5714</f>
        <v/>
      </c>
      <c r="P5714" s="7">
        <f>H5714-M5714</f>
        <v/>
      </c>
      <c r="Q5714" s="7">
        <f>IF($I5714=1,(N5714-MAR1!$B$11)/MAR1!$D$11,(N5714-MAR1!$C$11)/MAR1!$E$11)</f>
        <v/>
      </c>
      <c r="R5714" s="7">
        <f>IF($I5714=1,(O5714-MAR1!$B$12)/MAR1!$D$12,(O5714-MAR1!$C$12)/MAR1!$E$12)</f>
        <v/>
      </c>
      <c r="S5714" s="7">
        <f>IF($I5714=1,(P5714-MAR1!$B$13)/MAR1!$D$13,(P5714-MAR1!$C$13)/MAR1!$E$13)</f>
        <v/>
      </c>
    </row>
    <row r="5715">
      <c r="A5715" s="5" t="n">
        <v>5714</v>
      </c>
      <c r="B5715" s="5" t="n">
        <v>16</v>
      </c>
      <c r="C5715" s="5" t="n">
        <v>239</v>
      </c>
      <c r="D5715" s="5" t="n">
        <v>8</v>
      </c>
      <c r="E5715" s="5" t="n">
        <v>3.2</v>
      </c>
      <c r="F5715" s="5" t="n">
        <v>27.2</v>
      </c>
      <c r="G5715" s="5" t="n">
        <v>22.5</v>
      </c>
      <c r="H5715" s="5" t="n">
        <v>8.140000000000001</v>
      </c>
      <c r="I5715" s="6">
        <f>IF(E5715&gt;=Markov!$B$3,1,0)</f>
        <v/>
      </c>
      <c r="J5715" s="6">
        <f>I5714</f>
        <v/>
      </c>
      <c r="K5715" s="7">
        <f>MAR1!$B$5+MAR1!$C$5*COS(2*PI()*$C5715/365)+MAR1!$D$5*SIN(2*PI()*$C5715/365)</f>
        <v/>
      </c>
      <c r="L5715" s="7">
        <f>MAR1!$B$6+MAR1!$C$6*COS(2*PI()*$C5715/365)+MAR1!$D$6*SIN(2*PI()*$C5715/365)</f>
        <v/>
      </c>
      <c r="M5715" s="7">
        <f>MAR1!$B$7+MAR1!$C$7*COS(2*PI()*$C5715/365)+MAR1!$D$7*SIN(2*PI()*$C5715/365)</f>
        <v/>
      </c>
      <c r="N5715" s="7">
        <f>F5715-K5715</f>
        <v/>
      </c>
      <c r="O5715" s="7">
        <f>G5715-L5715</f>
        <v/>
      </c>
      <c r="P5715" s="7">
        <f>H5715-M5715</f>
        <v/>
      </c>
      <c r="Q5715" s="7">
        <f>IF($I5715=1,(N5715-MAR1!$B$11)/MAR1!$D$11,(N5715-MAR1!$C$11)/MAR1!$E$11)</f>
        <v/>
      </c>
      <c r="R5715" s="7">
        <f>IF($I5715=1,(O5715-MAR1!$B$12)/MAR1!$D$12,(O5715-MAR1!$C$12)/MAR1!$E$12)</f>
        <v/>
      </c>
      <c r="S5715" s="7">
        <f>IF($I5715=1,(P5715-MAR1!$B$13)/MAR1!$D$13,(P5715-MAR1!$C$13)/MAR1!$E$13)</f>
        <v/>
      </c>
    </row>
    <row r="5716">
      <c r="A5716" s="5" t="n">
        <v>5715</v>
      </c>
      <c r="B5716" s="5" t="n">
        <v>16</v>
      </c>
      <c r="C5716" s="5" t="n">
        <v>240</v>
      </c>
      <c r="D5716" s="5" t="n">
        <v>8</v>
      </c>
      <c r="E5716" s="5" t="n">
        <v>27</v>
      </c>
      <c r="F5716" s="5" t="n">
        <v>26.2</v>
      </c>
      <c r="G5716" s="5" t="n">
        <v>22.3</v>
      </c>
      <c r="H5716" s="5" t="n">
        <v>8.9</v>
      </c>
      <c r="I5716" s="6">
        <f>IF(E5716&gt;=Markov!$B$3,1,0)</f>
        <v/>
      </c>
      <c r="J5716" s="6">
        <f>I5715</f>
        <v/>
      </c>
      <c r="K5716" s="7">
        <f>MAR1!$B$5+MAR1!$C$5*COS(2*PI()*$C5716/365)+MAR1!$D$5*SIN(2*PI()*$C5716/365)</f>
        <v/>
      </c>
      <c r="L5716" s="7">
        <f>MAR1!$B$6+MAR1!$C$6*COS(2*PI()*$C5716/365)+MAR1!$D$6*SIN(2*PI()*$C5716/365)</f>
        <v/>
      </c>
      <c r="M5716" s="7">
        <f>MAR1!$B$7+MAR1!$C$7*COS(2*PI()*$C5716/365)+MAR1!$D$7*SIN(2*PI()*$C5716/365)</f>
        <v/>
      </c>
      <c r="N5716" s="7">
        <f>F5716-K5716</f>
        <v/>
      </c>
      <c r="O5716" s="7">
        <f>G5716-L5716</f>
        <v/>
      </c>
      <c r="P5716" s="7">
        <f>H5716-M5716</f>
        <v/>
      </c>
      <c r="Q5716" s="7">
        <f>IF($I5716=1,(N5716-MAR1!$B$11)/MAR1!$D$11,(N5716-MAR1!$C$11)/MAR1!$E$11)</f>
        <v/>
      </c>
      <c r="R5716" s="7">
        <f>IF($I5716=1,(O5716-MAR1!$B$12)/MAR1!$D$12,(O5716-MAR1!$C$12)/MAR1!$E$12)</f>
        <v/>
      </c>
      <c r="S5716" s="7">
        <f>IF($I5716=1,(P5716-MAR1!$B$13)/MAR1!$D$13,(P5716-MAR1!$C$13)/MAR1!$E$13)</f>
        <v/>
      </c>
    </row>
    <row r="5717">
      <c r="A5717" s="5" t="n">
        <v>5716</v>
      </c>
      <c r="B5717" s="5" t="n">
        <v>16</v>
      </c>
      <c r="C5717" s="5" t="n">
        <v>241</v>
      </c>
      <c r="D5717" s="5" t="n">
        <v>8</v>
      </c>
      <c r="E5717" s="5" t="n">
        <v>8.699999999999999</v>
      </c>
      <c r="F5717" s="5" t="n">
        <v>26.1</v>
      </c>
      <c r="G5717" s="5" t="n">
        <v>22.5</v>
      </c>
      <c r="H5717" s="5" t="n">
        <v>5.84</v>
      </c>
      <c r="I5717" s="6">
        <f>IF(E5717&gt;=Markov!$B$3,1,0)</f>
        <v/>
      </c>
      <c r="J5717" s="6">
        <f>I5716</f>
        <v/>
      </c>
      <c r="K5717" s="7">
        <f>MAR1!$B$5+MAR1!$C$5*COS(2*PI()*$C5717/365)+MAR1!$D$5*SIN(2*PI()*$C5717/365)</f>
        <v/>
      </c>
      <c r="L5717" s="7">
        <f>MAR1!$B$6+MAR1!$C$6*COS(2*PI()*$C5717/365)+MAR1!$D$6*SIN(2*PI()*$C5717/365)</f>
        <v/>
      </c>
      <c r="M5717" s="7">
        <f>MAR1!$B$7+MAR1!$C$7*COS(2*PI()*$C5717/365)+MAR1!$D$7*SIN(2*PI()*$C5717/365)</f>
        <v/>
      </c>
      <c r="N5717" s="7">
        <f>F5717-K5717</f>
        <v/>
      </c>
      <c r="O5717" s="7">
        <f>G5717-L5717</f>
        <v/>
      </c>
      <c r="P5717" s="7">
        <f>H5717-M5717</f>
        <v/>
      </c>
      <c r="Q5717" s="7">
        <f>IF($I5717=1,(N5717-MAR1!$B$11)/MAR1!$D$11,(N5717-MAR1!$C$11)/MAR1!$E$11)</f>
        <v/>
      </c>
      <c r="R5717" s="7">
        <f>IF($I5717=1,(O5717-MAR1!$B$12)/MAR1!$D$12,(O5717-MAR1!$C$12)/MAR1!$E$12)</f>
        <v/>
      </c>
      <c r="S5717" s="7">
        <f>IF($I5717=1,(P5717-MAR1!$B$13)/MAR1!$D$13,(P5717-MAR1!$C$13)/MAR1!$E$13)</f>
        <v/>
      </c>
    </row>
    <row r="5718">
      <c r="A5718" s="5" t="n">
        <v>5717</v>
      </c>
      <c r="B5718" s="5" t="n">
        <v>16</v>
      </c>
      <c r="C5718" s="5" t="n">
        <v>242</v>
      </c>
      <c r="D5718" s="5" t="n">
        <v>8</v>
      </c>
      <c r="E5718" s="5" t="n">
        <v>50.6</v>
      </c>
      <c r="F5718" s="5" t="n">
        <v>28.2</v>
      </c>
      <c r="G5718" s="5" t="n">
        <v>22.4</v>
      </c>
      <c r="H5718" s="5" t="n">
        <v>7.15</v>
      </c>
      <c r="I5718" s="6">
        <f>IF(E5718&gt;=Markov!$B$3,1,0)</f>
        <v/>
      </c>
      <c r="J5718" s="6">
        <f>I5717</f>
        <v/>
      </c>
      <c r="K5718" s="7">
        <f>MAR1!$B$5+MAR1!$C$5*COS(2*PI()*$C5718/365)+MAR1!$D$5*SIN(2*PI()*$C5718/365)</f>
        <v/>
      </c>
      <c r="L5718" s="7">
        <f>MAR1!$B$6+MAR1!$C$6*COS(2*PI()*$C5718/365)+MAR1!$D$6*SIN(2*PI()*$C5718/365)</f>
        <v/>
      </c>
      <c r="M5718" s="7">
        <f>MAR1!$B$7+MAR1!$C$7*COS(2*PI()*$C5718/365)+MAR1!$D$7*SIN(2*PI()*$C5718/365)</f>
        <v/>
      </c>
      <c r="N5718" s="7">
        <f>F5718-K5718</f>
        <v/>
      </c>
      <c r="O5718" s="7">
        <f>G5718-L5718</f>
        <v/>
      </c>
      <c r="P5718" s="7">
        <f>H5718-M5718</f>
        <v/>
      </c>
      <c r="Q5718" s="7">
        <f>IF($I5718=1,(N5718-MAR1!$B$11)/MAR1!$D$11,(N5718-MAR1!$C$11)/MAR1!$E$11)</f>
        <v/>
      </c>
      <c r="R5718" s="7">
        <f>IF($I5718=1,(O5718-MAR1!$B$12)/MAR1!$D$12,(O5718-MAR1!$C$12)/MAR1!$E$12)</f>
        <v/>
      </c>
      <c r="S5718" s="7">
        <f>IF($I5718=1,(P5718-MAR1!$B$13)/MAR1!$D$13,(P5718-MAR1!$C$13)/MAR1!$E$13)</f>
        <v/>
      </c>
    </row>
    <row r="5719">
      <c r="A5719" s="5" t="n">
        <v>5718</v>
      </c>
      <c r="B5719" s="5" t="n">
        <v>16</v>
      </c>
      <c r="C5719" s="5" t="n">
        <v>243</v>
      </c>
      <c r="D5719" s="5" t="n">
        <v>8</v>
      </c>
      <c r="E5719" s="5" t="n">
        <v>0</v>
      </c>
      <c r="F5719" s="5" t="n">
        <v>31.5</v>
      </c>
      <c r="G5719" s="5" t="n">
        <v>21.4</v>
      </c>
      <c r="H5719" s="5" t="n">
        <v>13.41</v>
      </c>
      <c r="I5719" s="6">
        <f>IF(E5719&gt;=Markov!$B$3,1,0)</f>
        <v/>
      </c>
      <c r="J5719" s="6">
        <f>I5718</f>
        <v/>
      </c>
      <c r="K5719" s="7">
        <f>MAR1!$B$5+MAR1!$C$5*COS(2*PI()*$C5719/365)+MAR1!$D$5*SIN(2*PI()*$C5719/365)</f>
        <v/>
      </c>
      <c r="L5719" s="7">
        <f>MAR1!$B$6+MAR1!$C$6*COS(2*PI()*$C5719/365)+MAR1!$D$6*SIN(2*PI()*$C5719/365)</f>
        <v/>
      </c>
      <c r="M5719" s="7">
        <f>MAR1!$B$7+MAR1!$C$7*COS(2*PI()*$C5719/365)+MAR1!$D$7*SIN(2*PI()*$C5719/365)</f>
        <v/>
      </c>
      <c r="N5719" s="7">
        <f>F5719-K5719</f>
        <v/>
      </c>
      <c r="O5719" s="7">
        <f>G5719-L5719</f>
        <v/>
      </c>
      <c r="P5719" s="7">
        <f>H5719-M5719</f>
        <v/>
      </c>
      <c r="Q5719" s="7">
        <f>IF($I5719=1,(N5719-MAR1!$B$11)/MAR1!$D$11,(N5719-MAR1!$C$11)/MAR1!$E$11)</f>
        <v/>
      </c>
      <c r="R5719" s="7">
        <f>IF($I5719=1,(O5719-MAR1!$B$12)/MAR1!$D$12,(O5719-MAR1!$C$12)/MAR1!$E$12)</f>
        <v/>
      </c>
      <c r="S5719" s="7">
        <f>IF($I5719=1,(P5719-MAR1!$B$13)/MAR1!$D$13,(P5719-MAR1!$C$13)/MAR1!$E$13)</f>
        <v/>
      </c>
    </row>
    <row r="5720">
      <c r="A5720" s="5" t="n">
        <v>5719</v>
      </c>
      <c r="B5720" s="5" t="n">
        <v>16</v>
      </c>
      <c r="C5720" s="5" t="n">
        <v>244</v>
      </c>
      <c r="D5720" s="5" t="n">
        <v>9</v>
      </c>
      <c r="E5720" s="5" t="n">
        <v>3.3</v>
      </c>
      <c r="F5720" s="5" t="n">
        <v>28.2</v>
      </c>
      <c r="G5720" s="5" t="n">
        <v>20.5</v>
      </c>
      <c r="H5720" s="5" t="n">
        <v>6.76</v>
      </c>
      <c r="I5720" s="6">
        <f>IF(E5720&gt;=Markov!$B$3,1,0)</f>
        <v/>
      </c>
      <c r="J5720" s="6">
        <f>I5719</f>
        <v/>
      </c>
      <c r="K5720" s="7">
        <f>MAR1!$B$5+MAR1!$C$5*COS(2*PI()*$C5720/365)+MAR1!$D$5*SIN(2*PI()*$C5720/365)</f>
        <v/>
      </c>
      <c r="L5720" s="7">
        <f>MAR1!$B$6+MAR1!$C$6*COS(2*PI()*$C5720/365)+MAR1!$D$6*SIN(2*PI()*$C5720/365)</f>
        <v/>
      </c>
      <c r="M5720" s="7">
        <f>MAR1!$B$7+MAR1!$C$7*COS(2*PI()*$C5720/365)+MAR1!$D$7*SIN(2*PI()*$C5720/365)</f>
        <v/>
      </c>
      <c r="N5720" s="7">
        <f>F5720-K5720</f>
        <v/>
      </c>
      <c r="O5720" s="7">
        <f>G5720-L5720</f>
        <v/>
      </c>
      <c r="P5720" s="7">
        <f>H5720-M5720</f>
        <v/>
      </c>
      <c r="Q5720" s="7">
        <f>IF($I5720=1,(N5720-MAR1!$B$11)/MAR1!$D$11,(N5720-MAR1!$C$11)/MAR1!$E$11)</f>
        <v/>
      </c>
      <c r="R5720" s="7">
        <f>IF($I5720=1,(O5720-MAR1!$B$12)/MAR1!$D$12,(O5720-MAR1!$C$12)/MAR1!$E$12)</f>
        <v/>
      </c>
      <c r="S5720" s="7">
        <f>IF($I5720=1,(P5720-MAR1!$B$13)/MAR1!$D$13,(P5720-MAR1!$C$13)/MAR1!$E$13)</f>
        <v/>
      </c>
    </row>
    <row r="5721">
      <c r="A5721" s="5" t="n">
        <v>5720</v>
      </c>
      <c r="B5721" s="5" t="n">
        <v>16</v>
      </c>
      <c r="C5721" s="5" t="n">
        <v>245</v>
      </c>
      <c r="D5721" s="5" t="n">
        <v>9</v>
      </c>
      <c r="E5721" s="5" t="n">
        <v>0</v>
      </c>
      <c r="F5721" s="5" t="n">
        <v>32.9</v>
      </c>
      <c r="G5721" s="5" t="n">
        <v>22.9</v>
      </c>
      <c r="H5721" s="5" t="n">
        <v>14.83</v>
      </c>
      <c r="I5721" s="6">
        <f>IF(E5721&gt;=Markov!$B$3,1,0)</f>
        <v/>
      </c>
      <c r="J5721" s="6">
        <f>I5720</f>
        <v/>
      </c>
      <c r="K5721" s="7">
        <f>MAR1!$B$5+MAR1!$C$5*COS(2*PI()*$C5721/365)+MAR1!$D$5*SIN(2*PI()*$C5721/365)</f>
        <v/>
      </c>
      <c r="L5721" s="7">
        <f>MAR1!$B$6+MAR1!$C$6*COS(2*PI()*$C5721/365)+MAR1!$D$6*SIN(2*PI()*$C5721/365)</f>
        <v/>
      </c>
      <c r="M5721" s="7">
        <f>MAR1!$B$7+MAR1!$C$7*COS(2*PI()*$C5721/365)+MAR1!$D$7*SIN(2*PI()*$C5721/365)</f>
        <v/>
      </c>
      <c r="N5721" s="7">
        <f>F5721-K5721</f>
        <v/>
      </c>
      <c r="O5721" s="7">
        <f>G5721-L5721</f>
        <v/>
      </c>
      <c r="P5721" s="7">
        <f>H5721-M5721</f>
        <v/>
      </c>
      <c r="Q5721" s="7">
        <f>IF($I5721=1,(N5721-MAR1!$B$11)/MAR1!$D$11,(N5721-MAR1!$C$11)/MAR1!$E$11)</f>
        <v/>
      </c>
      <c r="R5721" s="7">
        <f>IF($I5721=1,(O5721-MAR1!$B$12)/MAR1!$D$12,(O5721-MAR1!$C$12)/MAR1!$E$12)</f>
        <v/>
      </c>
      <c r="S5721" s="7">
        <f>IF($I5721=1,(P5721-MAR1!$B$13)/MAR1!$D$13,(P5721-MAR1!$C$13)/MAR1!$E$13)</f>
        <v/>
      </c>
    </row>
    <row r="5722">
      <c r="A5722" s="5" t="n">
        <v>5721</v>
      </c>
      <c r="B5722" s="5" t="n">
        <v>16</v>
      </c>
      <c r="C5722" s="5" t="n">
        <v>246</v>
      </c>
      <c r="D5722" s="5" t="n">
        <v>9</v>
      </c>
      <c r="E5722" s="5" t="n">
        <v>0</v>
      </c>
      <c r="F5722" s="5" t="n">
        <v>30.1</v>
      </c>
      <c r="G5722" s="5" t="n">
        <v>23.2</v>
      </c>
      <c r="H5722" s="5" t="n">
        <v>18.31</v>
      </c>
      <c r="I5722" s="6">
        <f>IF(E5722&gt;=Markov!$B$3,1,0)</f>
        <v/>
      </c>
      <c r="J5722" s="6">
        <f>I5721</f>
        <v/>
      </c>
      <c r="K5722" s="7">
        <f>MAR1!$B$5+MAR1!$C$5*COS(2*PI()*$C5722/365)+MAR1!$D$5*SIN(2*PI()*$C5722/365)</f>
        <v/>
      </c>
      <c r="L5722" s="7">
        <f>MAR1!$B$6+MAR1!$C$6*COS(2*PI()*$C5722/365)+MAR1!$D$6*SIN(2*PI()*$C5722/365)</f>
        <v/>
      </c>
      <c r="M5722" s="7">
        <f>MAR1!$B$7+MAR1!$C$7*COS(2*PI()*$C5722/365)+MAR1!$D$7*SIN(2*PI()*$C5722/365)</f>
        <v/>
      </c>
      <c r="N5722" s="7">
        <f>F5722-K5722</f>
        <v/>
      </c>
      <c r="O5722" s="7">
        <f>G5722-L5722</f>
        <v/>
      </c>
      <c r="P5722" s="7">
        <f>H5722-M5722</f>
        <v/>
      </c>
      <c r="Q5722" s="7">
        <f>IF($I5722=1,(N5722-MAR1!$B$11)/MAR1!$D$11,(N5722-MAR1!$C$11)/MAR1!$E$11)</f>
        <v/>
      </c>
      <c r="R5722" s="7">
        <f>IF($I5722=1,(O5722-MAR1!$B$12)/MAR1!$D$12,(O5722-MAR1!$C$12)/MAR1!$E$12)</f>
        <v/>
      </c>
      <c r="S5722" s="7">
        <f>IF($I5722=1,(P5722-MAR1!$B$13)/MAR1!$D$13,(P5722-MAR1!$C$13)/MAR1!$E$13)</f>
        <v/>
      </c>
    </row>
    <row r="5723">
      <c r="A5723" s="5" t="n">
        <v>5722</v>
      </c>
      <c r="B5723" s="5" t="n">
        <v>16</v>
      </c>
      <c r="C5723" s="5" t="n">
        <v>247</v>
      </c>
      <c r="D5723" s="5" t="n">
        <v>9</v>
      </c>
      <c r="E5723" s="5" t="n">
        <v>0</v>
      </c>
      <c r="F5723" s="5" t="n">
        <v>29.5</v>
      </c>
      <c r="G5723" s="5" t="n">
        <v>21.4</v>
      </c>
      <c r="H5723" s="5" t="n">
        <v>15.62</v>
      </c>
      <c r="I5723" s="6">
        <f>IF(E5723&gt;=Markov!$B$3,1,0)</f>
        <v/>
      </c>
      <c r="J5723" s="6">
        <f>I5722</f>
        <v/>
      </c>
      <c r="K5723" s="7">
        <f>MAR1!$B$5+MAR1!$C$5*COS(2*PI()*$C5723/365)+MAR1!$D$5*SIN(2*PI()*$C5723/365)</f>
        <v/>
      </c>
      <c r="L5723" s="7">
        <f>MAR1!$B$6+MAR1!$C$6*COS(2*PI()*$C5723/365)+MAR1!$D$6*SIN(2*PI()*$C5723/365)</f>
        <v/>
      </c>
      <c r="M5723" s="7">
        <f>MAR1!$B$7+MAR1!$C$7*COS(2*PI()*$C5723/365)+MAR1!$D$7*SIN(2*PI()*$C5723/365)</f>
        <v/>
      </c>
      <c r="N5723" s="7">
        <f>F5723-K5723</f>
        <v/>
      </c>
      <c r="O5723" s="7">
        <f>G5723-L5723</f>
        <v/>
      </c>
      <c r="P5723" s="7">
        <f>H5723-M5723</f>
        <v/>
      </c>
      <c r="Q5723" s="7">
        <f>IF($I5723=1,(N5723-MAR1!$B$11)/MAR1!$D$11,(N5723-MAR1!$C$11)/MAR1!$E$11)</f>
        <v/>
      </c>
      <c r="R5723" s="7">
        <f>IF($I5723=1,(O5723-MAR1!$B$12)/MAR1!$D$12,(O5723-MAR1!$C$12)/MAR1!$E$12)</f>
        <v/>
      </c>
      <c r="S5723" s="7">
        <f>IF($I5723=1,(P5723-MAR1!$B$13)/MAR1!$D$13,(P5723-MAR1!$C$13)/MAR1!$E$13)</f>
        <v/>
      </c>
    </row>
    <row r="5724">
      <c r="A5724" s="5" t="n">
        <v>5723</v>
      </c>
      <c r="B5724" s="5" t="n">
        <v>16</v>
      </c>
      <c r="C5724" s="5" t="n">
        <v>248</v>
      </c>
      <c r="D5724" s="5" t="n">
        <v>9</v>
      </c>
      <c r="E5724" s="5" t="n">
        <v>0</v>
      </c>
      <c r="F5724" s="5" t="n">
        <v>29.9</v>
      </c>
      <c r="G5724" s="5" t="n">
        <v>23.2</v>
      </c>
      <c r="H5724" s="5" t="n">
        <v>16.05</v>
      </c>
      <c r="I5724" s="6">
        <f>IF(E5724&gt;=Markov!$B$3,1,0)</f>
        <v/>
      </c>
      <c r="J5724" s="6">
        <f>I5723</f>
        <v/>
      </c>
      <c r="K5724" s="7">
        <f>MAR1!$B$5+MAR1!$C$5*COS(2*PI()*$C5724/365)+MAR1!$D$5*SIN(2*PI()*$C5724/365)</f>
        <v/>
      </c>
      <c r="L5724" s="7">
        <f>MAR1!$B$6+MAR1!$C$6*COS(2*PI()*$C5724/365)+MAR1!$D$6*SIN(2*PI()*$C5724/365)</f>
        <v/>
      </c>
      <c r="M5724" s="7">
        <f>MAR1!$B$7+MAR1!$C$7*COS(2*PI()*$C5724/365)+MAR1!$D$7*SIN(2*PI()*$C5724/365)</f>
        <v/>
      </c>
      <c r="N5724" s="7">
        <f>F5724-K5724</f>
        <v/>
      </c>
      <c r="O5724" s="7">
        <f>G5724-L5724</f>
        <v/>
      </c>
      <c r="P5724" s="7">
        <f>H5724-M5724</f>
        <v/>
      </c>
      <c r="Q5724" s="7">
        <f>IF($I5724=1,(N5724-MAR1!$B$11)/MAR1!$D$11,(N5724-MAR1!$C$11)/MAR1!$E$11)</f>
        <v/>
      </c>
      <c r="R5724" s="7">
        <f>IF($I5724=1,(O5724-MAR1!$B$12)/MAR1!$D$12,(O5724-MAR1!$C$12)/MAR1!$E$12)</f>
        <v/>
      </c>
      <c r="S5724" s="7">
        <f>IF($I5724=1,(P5724-MAR1!$B$13)/MAR1!$D$13,(P5724-MAR1!$C$13)/MAR1!$E$13)</f>
        <v/>
      </c>
    </row>
    <row r="5725">
      <c r="A5725" s="5" t="n">
        <v>5724</v>
      </c>
      <c r="B5725" s="5" t="n">
        <v>16</v>
      </c>
      <c r="C5725" s="5" t="n">
        <v>249</v>
      </c>
      <c r="D5725" s="5" t="n">
        <v>9</v>
      </c>
      <c r="E5725" s="5" t="n">
        <v>0</v>
      </c>
      <c r="F5725" s="5" t="n">
        <v>31.6</v>
      </c>
      <c r="G5725" s="5" t="n">
        <v>24.1</v>
      </c>
      <c r="H5725" s="5" t="n">
        <v>15.32</v>
      </c>
      <c r="I5725" s="6">
        <f>IF(E5725&gt;=Markov!$B$3,1,0)</f>
        <v/>
      </c>
      <c r="J5725" s="6">
        <f>I5724</f>
        <v/>
      </c>
      <c r="K5725" s="7">
        <f>MAR1!$B$5+MAR1!$C$5*COS(2*PI()*$C5725/365)+MAR1!$D$5*SIN(2*PI()*$C5725/365)</f>
        <v/>
      </c>
      <c r="L5725" s="7">
        <f>MAR1!$B$6+MAR1!$C$6*COS(2*PI()*$C5725/365)+MAR1!$D$6*SIN(2*PI()*$C5725/365)</f>
        <v/>
      </c>
      <c r="M5725" s="7">
        <f>MAR1!$B$7+MAR1!$C$7*COS(2*PI()*$C5725/365)+MAR1!$D$7*SIN(2*PI()*$C5725/365)</f>
        <v/>
      </c>
      <c r="N5725" s="7">
        <f>F5725-K5725</f>
        <v/>
      </c>
      <c r="O5725" s="7">
        <f>G5725-L5725</f>
        <v/>
      </c>
      <c r="P5725" s="7">
        <f>H5725-M5725</f>
        <v/>
      </c>
      <c r="Q5725" s="7">
        <f>IF($I5725=1,(N5725-MAR1!$B$11)/MAR1!$D$11,(N5725-MAR1!$C$11)/MAR1!$E$11)</f>
        <v/>
      </c>
      <c r="R5725" s="7">
        <f>IF($I5725=1,(O5725-MAR1!$B$12)/MAR1!$D$12,(O5725-MAR1!$C$12)/MAR1!$E$12)</f>
        <v/>
      </c>
      <c r="S5725" s="7">
        <f>IF($I5725=1,(P5725-MAR1!$B$13)/MAR1!$D$13,(P5725-MAR1!$C$13)/MAR1!$E$13)</f>
        <v/>
      </c>
    </row>
    <row r="5726">
      <c r="A5726" s="5" t="n">
        <v>5725</v>
      </c>
      <c r="B5726" s="5" t="n">
        <v>16</v>
      </c>
      <c r="C5726" s="5" t="n">
        <v>250</v>
      </c>
      <c r="D5726" s="5" t="n">
        <v>9</v>
      </c>
      <c r="E5726" s="5" t="n">
        <v>0</v>
      </c>
      <c r="F5726" s="5" t="n">
        <v>32.6</v>
      </c>
      <c r="G5726" s="5" t="n">
        <v>23</v>
      </c>
      <c r="H5726" s="5" t="n">
        <v>16.53</v>
      </c>
      <c r="I5726" s="6">
        <f>IF(E5726&gt;=Markov!$B$3,1,0)</f>
        <v/>
      </c>
      <c r="J5726" s="6">
        <f>I5725</f>
        <v/>
      </c>
      <c r="K5726" s="7">
        <f>MAR1!$B$5+MAR1!$C$5*COS(2*PI()*$C5726/365)+MAR1!$D$5*SIN(2*PI()*$C5726/365)</f>
        <v/>
      </c>
      <c r="L5726" s="7">
        <f>MAR1!$B$6+MAR1!$C$6*COS(2*PI()*$C5726/365)+MAR1!$D$6*SIN(2*PI()*$C5726/365)</f>
        <v/>
      </c>
      <c r="M5726" s="7">
        <f>MAR1!$B$7+MAR1!$C$7*COS(2*PI()*$C5726/365)+MAR1!$D$7*SIN(2*PI()*$C5726/365)</f>
        <v/>
      </c>
      <c r="N5726" s="7">
        <f>F5726-K5726</f>
        <v/>
      </c>
      <c r="O5726" s="7">
        <f>G5726-L5726</f>
        <v/>
      </c>
      <c r="P5726" s="7">
        <f>H5726-M5726</f>
        <v/>
      </c>
      <c r="Q5726" s="7">
        <f>IF($I5726=1,(N5726-MAR1!$B$11)/MAR1!$D$11,(N5726-MAR1!$C$11)/MAR1!$E$11)</f>
        <v/>
      </c>
      <c r="R5726" s="7">
        <f>IF($I5726=1,(O5726-MAR1!$B$12)/MAR1!$D$12,(O5726-MAR1!$C$12)/MAR1!$E$12)</f>
        <v/>
      </c>
      <c r="S5726" s="7">
        <f>IF($I5726=1,(P5726-MAR1!$B$13)/MAR1!$D$13,(P5726-MAR1!$C$13)/MAR1!$E$13)</f>
        <v/>
      </c>
    </row>
    <row r="5727">
      <c r="A5727" s="5" t="n">
        <v>5726</v>
      </c>
      <c r="B5727" s="5" t="n">
        <v>16</v>
      </c>
      <c r="C5727" s="5" t="n">
        <v>251</v>
      </c>
      <c r="D5727" s="5" t="n">
        <v>9</v>
      </c>
      <c r="E5727" s="5" t="n">
        <v>0</v>
      </c>
      <c r="F5727" s="5" t="n">
        <v>31.6</v>
      </c>
      <c r="G5727" s="5" t="n">
        <v>22</v>
      </c>
      <c r="H5727" s="5" t="n">
        <v>17.3</v>
      </c>
      <c r="I5727" s="6">
        <f>IF(E5727&gt;=Markov!$B$3,1,0)</f>
        <v/>
      </c>
      <c r="J5727" s="6">
        <f>I5726</f>
        <v/>
      </c>
      <c r="K5727" s="7">
        <f>MAR1!$B$5+MAR1!$C$5*COS(2*PI()*$C5727/365)+MAR1!$D$5*SIN(2*PI()*$C5727/365)</f>
        <v/>
      </c>
      <c r="L5727" s="7">
        <f>MAR1!$B$6+MAR1!$C$6*COS(2*PI()*$C5727/365)+MAR1!$D$6*SIN(2*PI()*$C5727/365)</f>
        <v/>
      </c>
      <c r="M5727" s="7">
        <f>MAR1!$B$7+MAR1!$C$7*COS(2*PI()*$C5727/365)+MAR1!$D$7*SIN(2*PI()*$C5727/365)</f>
        <v/>
      </c>
      <c r="N5727" s="7">
        <f>F5727-K5727</f>
        <v/>
      </c>
      <c r="O5727" s="7">
        <f>G5727-L5727</f>
        <v/>
      </c>
      <c r="P5727" s="7">
        <f>H5727-M5727</f>
        <v/>
      </c>
      <c r="Q5727" s="7">
        <f>IF($I5727=1,(N5727-MAR1!$B$11)/MAR1!$D$11,(N5727-MAR1!$C$11)/MAR1!$E$11)</f>
        <v/>
      </c>
      <c r="R5727" s="7">
        <f>IF($I5727=1,(O5727-MAR1!$B$12)/MAR1!$D$12,(O5727-MAR1!$C$12)/MAR1!$E$12)</f>
        <v/>
      </c>
      <c r="S5727" s="7">
        <f>IF($I5727=1,(P5727-MAR1!$B$13)/MAR1!$D$13,(P5727-MAR1!$C$13)/MAR1!$E$13)</f>
        <v/>
      </c>
    </row>
    <row r="5728">
      <c r="A5728" s="5" t="n">
        <v>5727</v>
      </c>
      <c r="B5728" s="5" t="n">
        <v>16</v>
      </c>
      <c r="C5728" s="5" t="n">
        <v>252</v>
      </c>
      <c r="D5728" s="5" t="n">
        <v>9</v>
      </c>
      <c r="E5728" s="5" t="n">
        <v>0</v>
      </c>
      <c r="F5728" s="5" t="n">
        <v>32.1</v>
      </c>
      <c r="G5728" s="5" t="n">
        <v>22</v>
      </c>
      <c r="H5728" s="5" t="n">
        <v>13.82</v>
      </c>
      <c r="I5728" s="6">
        <f>IF(E5728&gt;=Markov!$B$3,1,0)</f>
        <v/>
      </c>
      <c r="J5728" s="6">
        <f>I5727</f>
        <v/>
      </c>
      <c r="K5728" s="7">
        <f>MAR1!$B$5+MAR1!$C$5*COS(2*PI()*$C5728/365)+MAR1!$D$5*SIN(2*PI()*$C5728/365)</f>
        <v/>
      </c>
      <c r="L5728" s="7">
        <f>MAR1!$B$6+MAR1!$C$6*COS(2*PI()*$C5728/365)+MAR1!$D$6*SIN(2*PI()*$C5728/365)</f>
        <v/>
      </c>
      <c r="M5728" s="7">
        <f>MAR1!$B$7+MAR1!$C$7*COS(2*PI()*$C5728/365)+MAR1!$D$7*SIN(2*PI()*$C5728/365)</f>
        <v/>
      </c>
      <c r="N5728" s="7">
        <f>F5728-K5728</f>
        <v/>
      </c>
      <c r="O5728" s="7">
        <f>G5728-L5728</f>
        <v/>
      </c>
      <c r="P5728" s="7">
        <f>H5728-M5728</f>
        <v/>
      </c>
      <c r="Q5728" s="7">
        <f>IF($I5728=1,(N5728-MAR1!$B$11)/MAR1!$D$11,(N5728-MAR1!$C$11)/MAR1!$E$11)</f>
        <v/>
      </c>
      <c r="R5728" s="7">
        <f>IF($I5728=1,(O5728-MAR1!$B$12)/MAR1!$D$12,(O5728-MAR1!$C$12)/MAR1!$E$12)</f>
        <v/>
      </c>
      <c r="S5728" s="7">
        <f>IF($I5728=1,(P5728-MAR1!$B$13)/MAR1!$D$13,(P5728-MAR1!$C$13)/MAR1!$E$13)</f>
        <v/>
      </c>
    </row>
    <row r="5729">
      <c r="A5729" s="5" t="n">
        <v>5728</v>
      </c>
      <c r="B5729" s="5" t="n">
        <v>16</v>
      </c>
      <c r="C5729" s="5" t="n">
        <v>253</v>
      </c>
      <c r="D5729" s="5" t="n">
        <v>9</v>
      </c>
      <c r="E5729" s="5" t="n">
        <v>0</v>
      </c>
      <c r="F5729" s="5" t="n">
        <v>31.4</v>
      </c>
      <c r="G5729" s="5" t="n">
        <v>21.8</v>
      </c>
      <c r="H5729" s="5" t="n">
        <v>16.36</v>
      </c>
      <c r="I5729" s="6">
        <f>IF(E5729&gt;=Markov!$B$3,1,0)</f>
        <v/>
      </c>
      <c r="J5729" s="6">
        <f>I5728</f>
        <v/>
      </c>
      <c r="K5729" s="7">
        <f>MAR1!$B$5+MAR1!$C$5*COS(2*PI()*$C5729/365)+MAR1!$D$5*SIN(2*PI()*$C5729/365)</f>
        <v/>
      </c>
      <c r="L5729" s="7">
        <f>MAR1!$B$6+MAR1!$C$6*COS(2*PI()*$C5729/365)+MAR1!$D$6*SIN(2*PI()*$C5729/365)</f>
        <v/>
      </c>
      <c r="M5729" s="7">
        <f>MAR1!$B$7+MAR1!$C$7*COS(2*PI()*$C5729/365)+MAR1!$D$7*SIN(2*PI()*$C5729/365)</f>
        <v/>
      </c>
      <c r="N5729" s="7">
        <f>F5729-K5729</f>
        <v/>
      </c>
      <c r="O5729" s="7">
        <f>G5729-L5729</f>
        <v/>
      </c>
      <c r="P5729" s="7">
        <f>H5729-M5729</f>
        <v/>
      </c>
      <c r="Q5729" s="7">
        <f>IF($I5729=1,(N5729-MAR1!$B$11)/MAR1!$D$11,(N5729-MAR1!$C$11)/MAR1!$E$11)</f>
        <v/>
      </c>
      <c r="R5729" s="7">
        <f>IF($I5729=1,(O5729-MAR1!$B$12)/MAR1!$D$12,(O5729-MAR1!$C$12)/MAR1!$E$12)</f>
        <v/>
      </c>
      <c r="S5729" s="7">
        <f>IF($I5729=1,(P5729-MAR1!$B$13)/MAR1!$D$13,(P5729-MAR1!$C$13)/MAR1!$E$13)</f>
        <v/>
      </c>
    </row>
    <row r="5730">
      <c r="A5730" s="5" t="n">
        <v>5729</v>
      </c>
      <c r="B5730" s="5" t="n">
        <v>16</v>
      </c>
      <c r="C5730" s="5" t="n">
        <v>254</v>
      </c>
      <c r="D5730" s="5" t="n">
        <v>9</v>
      </c>
      <c r="E5730" s="5" t="n">
        <v>0</v>
      </c>
      <c r="F5730" s="5" t="n">
        <v>29.3</v>
      </c>
      <c r="G5730" s="5" t="n">
        <v>23.4</v>
      </c>
      <c r="H5730" s="5" t="n">
        <v>15.63</v>
      </c>
      <c r="I5730" s="6">
        <f>IF(E5730&gt;=Markov!$B$3,1,0)</f>
        <v/>
      </c>
      <c r="J5730" s="6">
        <f>I5729</f>
        <v/>
      </c>
      <c r="K5730" s="7">
        <f>MAR1!$B$5+MAR1!$C$5*COS(2*PI()*$C5730/365)+MAR1!$D$5*SIN(2*PI()*$C5730/365)</f>
        <v/>
      </c>
      <c r="L5730" s="7">
        <f>MAR1!$B$6+MAR1!$C$6*COS(2*PI()*$C5730/365)+MAR1!$D$6*SIN(2*PI()*$C5730/365)</f>
        <v/>
      </c>
      <c r="M5730" s="7">
        <f>MAR1!$B$7+MAR1!$C$7*COS(2*PI()*$C5730/365)+MAR1!$D$7*SIN(2*PI()*$C5730/365)</f>
        <v/>
      </c>
      <c r="N5730" s="7">
        <f>F5730-K5730</f>
        <v/>
      </c>
      <c r="O5730" s="7">
        <f>G5730-L5730</f>
        <v/>
      </c>
      <c r="P5730" s="7">
        <f>H5730-M5730</f>
        <v/>
      </c>
      <c r="Q5730" s="7">
        <f>IF($I5730=1,(N5730-MAR1!$B$11)/MAR1!$D$11,(N5730-MAR1!$C$11)/MAR1!$E$11)</f>
        <v/>
      </c>
      <c r="R5730" s="7">
        <f>IF($I5730=1,(O5730-MAR1!$B$12)/MAR1!$D$12,(O5730-MAR1!$C$12)/MAR1!$E$12)</f>
        <v/>
      </c>
      <c r="S5730" s="7">
        <f>IF($I5730=1,(P5730-MAR1!$B$13)/MAR1!$D$13,(P5730-MAR1!$C$13)/MAR1!$E$13)</f>
        <v/>
      </c>
    </row>
    <row r="5731">
      <c r="A5731" s="5" t="n">
        <v>5730</v>
      </c>
      <c r="B5731" s="5" t="n">
        <v>16</v>
      </c>
      <c r="C5731" s="5" t="n">
        <v>255</v>
      </c>
      <c r="D5731" s="5" t="n">
        <v>9</v>
      </c>
      <c r="E5731" s="5" t="n">
        <v>0</v>
      </c>
      <c r="F5731" s="5" t="n">
        <v>28.8</v>
      </c>
      <c r="G5731" s="5" t="n">
        <v>22.2</v>
      </c>
      <c r="H5731" s="5" t="n">
        <v>18.47</v>
      </c>
      <c r="I5731" s="6">
        <f>IF(E5731&gt;=Markov!$B$3,1,0)</f>
        <v/>
      </c>
      <c r="J5731" s="6">
        <f>I5730</f>
        <v/>
      </c>
      <c r="K5731" s="7">
        <f>MAR1!$B$5+MAR1!$C$5*COS(2*PI()*$C5731/365)+MAR1!$D$5*SIN(2*PI()*$C5731/365)</f>
        <v/>
      </c>
      <c r="L5731" s="7">
        <f>MAR1!$B$6+MAR1!$C$6*COS(2*PI()*$C5731/365)+MAR1!$D$6*SIN(2*PI()*$C5731/365)</f>
        <v/>
      </c>
      <c r="M5731" s="7">
        <f>MAR1!$B$7+MAR1!$C$7*COS(2*PI()*$C5731/365)+MAR1!$D$7*SIN(2*PI()*$C5731/365)</f>
        <v/>
      </c>
      <c r="N5731" s="7">
        <f>F5731-K5731</f>
        <v/>
      </c>
      <c r="O5731" s="7">
        <f>G5731-L5731</f>
        <v/>
      </c>
      <c r="P5731" s="7">
        <f>H5731-M5731</f>
        <v/>
      </c>
      <c r="Q5731" s="7">
        <f>IF($I5731=1,(N5731-MAR1!$B$11)/MAR1!$D$11,(N5731-MAR1!$C$11)/MAR1!$E$11)</f>
        <v/>
      </c>
      <c r="R5731" s="7">
        <f>IF($I5731=1,(O5731-MAR1!$B$12)/MAR1!$D$12,(O5731-MAR1!$C$12)/MAR1!$E$12)</f>
        <v/>
      </c>
      <c r="S5731" s="7">
        <f>IF($I5731=1,(P5731-MAR1!$B$13)/MAR1!$D$13,(P5731-MAR1!$C$13)/MAR1!$E$13)</f>
        <v/>
      </c>
    </row>
    <row r="5732">
      <c r="A5732" s="5" t="n">
        <v>5731</v>
      </c>
      <c r="B5732" s="5" t="n">
        <v>16</v>
      </c>
      <c r="C5732" s="5" t="n">
        <v>256</v>
      </c>
      <c r="D5732" s="5" t="n">
        <v>9</v>
      </c>
      <c r="E5732" s="5" t="n">
        <v>0</v>
      </c>
      <c r="F5732" s="5" t="n">
        <v>29.3</v>
      </c>
      <c r="G5732" s="5" t="n">
        <v>22.1</v>
      </c>
      <c r="H5732" s="5" t="n">
        <v>14.89</v>
      </c>
      <c r="I5732" s="6">
        <f>IF(E5732&gt;=Markov!$B$3,1,0)</f>
        <v/>
      </c>
      <c r="J5732" s="6">
        <f>I5731</f>
        <v/>
      </c>
      <c r="K5732" s="7">
        <f>MAR1!$B$5+MAR1!$C$5*COS(2*PI()*$C5732/365)+MAR1!$D$5*SIN(2*PI()*$C5732/365)</f>
        <v/>
      </c>
      <c r="L5732" s="7">
        <f>MAR1!$B$6+MAR1!$C$6*COS(2*PI()*$C5732/365)+MAR1!$D$6*SIN(2*PI()*$C5732/365)</f>
        <v/>
      </c>
      <c r="M5732" s="7">
        <f>MAR1!$B$7+MAR1!$C$7*COS(2*PI()*$C5732/365)+MAR1!$D$7*SIN(2*PI()*$C5732/365)</f>
        <v/>
      </c>
      <c r="N5732" s="7">
        <f>F5732-K5732</f>
        <v/>
      </c>
      <c r="O5732" s="7">
        <f>G5732-L5732</f>
        <v/>
      </c>
      <c r="P5732" s="7">
        <f>H5732-M5732</f>
        <v/>
      </c>
      <c r="Q5732" s="7">
        <f>IF($I5732=1,(N5732-MAR1!$B$11)/MAR1!$D$11,(N5732-MAR1!$C$11)/MAR1!$E$11)</f>
        <v/>
      </c>
      <c r="R5732" s="7">
        <f>IF($I5732=1,(O5732-MAR1!$B$12)/MAR1!$D$12,(O5732-MAR1!$C$12)/MAR1!$E$12)</f>
        <v/>
      </c>
      <c r="S5732" s="7">
        <f>IF($I5732=1,(P5732-MAR1!$B$13)/MAR1!$D$13,(P5732-MAR1!$C$13)/MAR1!$E$13)</f>
        <v/>
      </c>
    </row>
    <row r="5733">
      <c r="A5733" s="5" t="n">
        <v>5732</v>
      </c>
      <c r="B5733" s="5" t="n">
        <v>16</v>
      </c>
      <c r="C5733" s="5" t="n">
        <v>257</v>
      </c>
      <c r="D5733" s="5" t="n">
        <v>9</v>
      </c>
      <c r="E5733" s="5" t="n">
        <v>0</v>
      </c>
      <c r="F5733" s="5" t="n">
        <v>28.8</v>
      </c>
      <c r="G5733" s="5" t="n">
        <v>21.6</v>
      </c>
      <c r="H5733" s="5" t="n">
        <v>17.57</v>
      </c>
      <c r="I5733" s="6">
        <f>IF(E5733&gt;=Markov!$B$3,1,0)</f>
        <v/>
      </c>
      <c r="J5733" s="6">
        <f>I5732</f>
        <v/>
      </c>
      <c r="K5733" s="7">
        <f>MAR1!$B$5+MAR1!$C$5*COS(2*PI()*$C5733/365)+MAR1!$D$5*SIN(2*PI()*$C5733/365)</f>
        <v/>
      </c>
      <c r="L5733" s="7">
        <f>MAR1!$B$6+MAR1!$C$6*COS(2*PI()*$C5733/365)+MAR1!$D$6*SIN(2*PI()*$C5733/365)</f>
        <v/>
      </c>
      <c r="M5733" s="7">
        <f>MAR1!$B$7+MAR1!$C$7*COS(2*PI()*$C5733/365)+MAR1!$D$7*SIN(2*PI()*$C5733/365)</f>
        <v/>
      </c>
      <c r="N5733" s="7">
        <f>F5733-K5733</f>
        <v/>
      </c>
      <c r="O5733" s="7">
        <f>G5733-L5733</f>
        <v/>
      </c>
      <c r="P5733" s="7">
        <f>H5733-M5733</f>
        <v/>
      </c>
      <c r="Q5733" s="7">
        <f>IF($I5733=1,(N5733-MAR1!$B$11)/MAR1!$D$11,(N5733-MAR1!$C$11)/MAR1!$E$11)</f>
        <v/>
      </c>
      <c r="R5733" s="7">
        <f>IF($I5733=1,(O5733-MAR1!$B$12)/MAR1!$D$12,(O5733-MAR1!$C$12)/MAR1!$E$12)</f>
        <v/>
      </c>
      <c r="S5733" s="7">
        <f>IF($I5733=1,(P5733-MAR1!$B$13)/MAR1!$D$13,(P5733-MAR1!$C$13)/MAR1!$E$13)</f>
        <v/>
      </c>
    </row>
    <row r="5734">
      <c r="A5734" s="5" t="n">
        <v>5733</v>
      </c>
      <c r="B5734" s="5" t="n">
        <v>16</v>
      </c>
      <c r="C5734" s="5" t="n">
        <v>258</v>
      </c>
      <c r="D5734" s="5" t="n">
        <v>9</v>
      </c>
      <c r="E5734" s="5" t="n">
        <v>0</v>
      </c>
      <c r="F5734" s="5" t="n">
        <v>29.8</v>
      </c>
      <c r="G5734" s="5" t="n">
        <v>21.2</v>
      </c>
      <c r="H5734" s="5" t="n">
        <v>19.61</v>
      </c>
      <c r="I5734" s="6">
        <f>IF(E5734&gt;=Markov!$B$3,1,0)</f>
        <v/>
      </c>
      <c r="J5734" s="6">
        <f>I5733</f>
        <v/>
      </c>
      <c r="K5734" s="7">
        <f>MAR1!$B$5+MAR1!$C$5*COS(2*PI()*$C5734/365)+MAR1!$D$5*SIN(2*PI()*$C5734/365)</f>
        <v/>
      </c>
      <c r="L5734" s="7">
        <f>MAR1!$B$6+MAR1!$C$6*COS(2*PI()*$C5734/365)+MAR1!$D$6*SIN(2*PI()*$C5734/365)</f>
        <v/>
      </c>
      <c r="M5734" s="7">
        <f>MAR1!$B$7+MAR1!$C$7*COS(2*PI()*$C5734/365)+MAR1!$D$7*SIN(2*PI()*$C5734/365)</f>
        <v/>
      </c>
      <c r="N5734" s="7">
        <f>F5734-K5734</f>
        <v/>
      </c>
      <c r="O5734" s="7">
        <f>G5734-L5734</f>
        <v/>
      </c>
      <c r="P5734" s="7">
        <f>H5734-M5734</f>
        <v/>
      </c>
      <c r="Q5734" s="7">
        <f>IF($I5734=1,(N5734-MAR1!$B$11)/MAR1!$D$11,(N5734-MAR1!$C$11)/MAR1!$E$11)</f>
        <v/>
      </c>
      <c r="R5734" s="7">
        <f>IF($I5734=1,(O5734-MAR1!$B$12)/MAR1!$D$12,(O5734-MAR1!$C$12)/MAR1!$E$12)</f>
        <v/>
      </c>
      <c r="S5734" s="7">
        <f>IF($I5734=1,(P5734-MAR1!$B$13)/MAR1!$D$13,(P5734-MAR1!$C$13)/MAR1!$E$13)</f>
        <v/>
      </c>
    </row>
    <row r="5735">
      <c r="A5735" s="5" t="n">
        <v>5734</v>
      </c>
      <c r="B5735" s="5" t="n">
        <v>16</v>
      </c>
      <c r="C5735" s="5" t="n">
        <v>259</v>
      </c>
      <c r="D5735" s="5" t="n">
        <v>9</v>
      </c>
      <c r="E5735" s="5" t="n">
        <v>0</v>
      </c>
      <c r="F5735" s="5" t="n">
        <v>31.3</v>
      </c>
      <c r="G5735" s="5" t="n">
        <v>19.7</v>
      </c>
      <c r="H5735" s="5" t="n">
        <v>17.4</v>
      </c>
      <c r="I5735" s="6">
        <f>IF(E5735&gt;=Markov!$B$3,1,0)</f>
        <v/>
      </c>
      <c r="J5735" s="6">
        <f>I5734</f>
        <v/>
      </c>
      <c r="K5735" s="7">
        <f>MAR1!$B$5+MAR1!$C$5*COS(2*PI()*$C5735/365)+MAR1!$D$5*SIN(2*PI()*$C5735/365)</f>
        <v/>
      </c>
      <c r="L5735" s="7">
        <f>MAR1!$B$6+MAR1!$C$6*COS(2*PI()*$C5735/365)+MAR1!$D$6*SIN(2*PI()*$C5735/365)</f>
        <v/>
      </c>
      <c r="M5735" s="7">
        <f>MAR1!$B$7+MAR1!$C$7*COS(2*PI()*$C5735/365)+MAR1!$D$7*SIN(2*PI()*$C5735/365)</f>
        <v/>
      </c>
      <c r="N5735" s="7">
        <f>F5735-K5735</f>
        <v/>
      </c>
      <c r="O5735" s="7">
        <f>G5735-L5735</f>
        <v/>
      </c>
      <c r="P5735" s="7">
        <f>H5735-M5735</f>
        <v/>
      </c>
      <c r="Q5735" s="7">
        <f>IF($I5735=1,(N5735-MAR1!$B$11)/MAR1!$D$11,(N5735-MAR1!$C$11)/MAR1!$E$11)</f>
        <v/>
      </c>
      <c r="R5735" s="7">
        <f>IF($I5735=1,(O5735-MAR1!$B$12)/MAR1!$D$12,(O5735-MAR1!$C$12)/MAR1!$E$12)</f>
        <v/>
      </c>
      <c r="S5735" s="7">
        <f>IF($I5735=1,(P5735-MAR1!$B$13)/MAR1!$D$13,(P5735-MAR1!$C$13)/MAR1!$E$13)</f>
        <v/>
      </c>
    </row>
    <row r="5736">
      <c r="A5736" s="5" t="n">
        <v>5735</v>
      </c>
      <c r="B5736" s="5" t="n">
        <v>16</v>
      </c>
      <c r="C5736" s="5" t="n">
        <v>260</v>
      </c>
      <c r="D5736" s="5" t="n">
        <v>9</v>
      </c>
      <c r="E5736" s="5" t="n">
        <v>0</v>
      </c>
      <c r="F5736" s="5" t="n">
        <v>29</v>
      </c>
      <c r="G5736" s="5" t="n">
        <v>19.4</v>
      </c>
      <c r="H5736" s="5" t="n">
        <v>16.54</v>
      </c>
      <c r="I5736" s="6">
        <f>IF(E5736&gt;=Markov!$B$3,1,0)</f>
        <v/>
      </c>
      <c r="J5736" s="6">
        <f>I5735</f>
        <v/>
      </c>
      <c r="K5736" s="7">
        <f>MAR1!$B$5+MAR1!$C$5*COS(2*PI()*$C5736/365)+MAR1!$D$5*SIN(2*PI()*$C5736/365)</f>
        <v/>
      </c>
      <c r="L5736" s="7">
        <f>MAR1!$B$6+MAR1!$C$6*COS(2*PI()*$C5736/365)+MAR1!$D$6*SIN(2*PI()*$C5736/365)</f>
        <v/>
      </c>
      <c r="M5736" s="7">
        <f>MAR1!$B$7+MAR1!$C$7*COS(2*PI()*$C5736/365)+MAR1!$D$7*SIN(2*PI()*$C5736/365)</f>
        <v/>
      </c>
      <c r="N5736" s="7">
        <f>F5736-K5736</f>
        <v/>
      </c>
      <c r="O5736" s="7">
        <f>G5736-L5736</f>
        <v/>
      </c>
      <c r="P5736" s="7">
        <f>H5736-M5736</f>
        <v/>
      </c>
      <c r="Q5736" s="7">
        <f>IF($I5736=1,(N5736-MAR1!$B$11)/MAR1!$D$11,(N5736-MAR1!$C$11)/MAR1!$E$11)</f>
        <v/>
      </c>
      <c r="R5736" s="7">
        <f>IF($I5736=1,(O5736-MAR1!$B$12)/MAR1!$D$12,(O5736-MAR1!$C$12)/MAR1!$E$12)</f>
        <v/>
      </c>
      <c r="S5736" s="7">
        <f>IF($I5736=1,(P5736-MAR1!$B$13)/MAR1!$D$13,(P5736-MAR1!$C$13)/MAR1!$E$13)</f>
        <v/>
      </c>
    </row>
    <row r="5737">
      <c r="A5737" s="5" t="n">
        <v>5736</v>
      </c>
      <c r="B5737" s="5" t="n">
        <v>16</v>
      </c>
      <c r="C5737" s="5" t="n">
        <v>261</v>
      </c>
      <c r="D5737" s="5" t="n">
        <v>9</v>
      </c>
      <c r="E5737" s="5" t="n">
        <v>0</v>
      </c>
      <c r="F5737" s="5" t="n">
        <v>29.3</v>
      </c>
      <c r="G5737" s="5" t="n">
        <v>21.6</v>
      </c>
      <c r="H5737" s="5" t="n">
        <v>13.38</v>
      </c>
      <c r="I5737" s="6">
        <f>IF(E5737&gt;=Markov!$B$3,1,0)</f>
        <v/>
      </c>
      <c r="J5737" s="6">
        <f>I5736</f>
        <v/>
      </c>
      <c r="K5737" s="7">
        <f>MAR1!$B$5+MAR1!$C$5*COS(2*PI()*$C5737/365)+MAR1!$D$5*SIN(2*PI()*$C5737/365)</f>
        <v/>
      </c>
      <c r="L5737" s="7">
        <f>MAR1!$B$6+MAR1!$C$6*COS(2*PI()*$C5737/365)+MAR1!$D$6*SIN(2*PI()*$C5737/365)</f>
        <v/>
      </c>
      <c r="M5737" s="7">
        <f>MAR1!$B$7+MAR1!$C$7*COS(2*PI()*$C5737/365)+MAR1!$D$7*SIN(2*PI()*$C5737/365)</f>
        <v/>
      </c>
      <c r="N5737" s="7">
        <f>F5737-K5737</f>
        <v/>
      </c>
      <c r="O5737" s="7">
        <f>G5737-L5737</f>
        <v/>
      </c>
      <c r="P5737" s="7">
        <f>H5737-M5737</f>
        <v/>
      </c>
      <c r="Q5737" s="7">
        <f>IF($I5737=1,(N5737-MAR1!$B$11)/MAR1!$D$11,(N5737-MAR1!$C$11)/MAR1!$E$11)</f>
        <v/>
      </c>
      <c r="R5737" s="7">
        <f>IF($I5737=1,(O5737-MAR1!$B$12)/MAR1!$D$12,(O5737-MAR1!$C$12)/MAR1!$E$12)</f>
        <v/>
      </c>
      <c r="S5737" s="7">
        <f>IF($I5737=1,(P5737-MAR1!$B$13)/MAR1!$D$13,(P5737-MAR1!$C$13)/MAR1!$E$13)</f>
        <v/>
      </c>
    </row>
    <row r="5738">
      <c r="A5738" s="5" t="n">
        <v>5737</v>
      </c>
      <c r="B5738" s="5" t="n">
        <v>16</v>
      </c>
      <c r="C5738" s="5" t="n">
        <v>262</v>
      </c>
      <c r="D5738" s="5" t="n">
        <v>9</v>
      </c>
      <c r="E5738" s="5" t="n">
        <v>0</v>
      </c>
      <c r="F5738" s="5" t="n">
        <v>29.3</v>
      </c>
      <c r="G5738" s="5" t="n">
        <v>22.6</v>
      </c>
      <c r="H5738" s="5" t="n">
        <v>15.55</v>
      </c>
      <c r="I5738" s="6">
        <f>IF(E5738&gt;=Markov!$B$3,1,0)</f>
        <v/>
      </c>
      <c r="J5738" s="6">
        <f>I5737</f>
        <v/>
      </c>
      <c r="K5738" s="7">
        <f>MAR1!$B$5+MAR1!$C$5*COS(2*PI()*$C5738/365)+MAR1!$D$5*SIN(2*PI()*$C5738/365)</f>
        <v/>
      </c>
      <c r="L5738" s="7">
        <f>MAR1!$B$6+MAR1!$C$6*COS(2*PI()*$C5738/365)+MAR1!$D$6*SIN(2*PI()*$C5738/365)</f>
        <v/>
      </c>
      <c r="M5738" s="7">
        <f>MAR1!$B$7+MAR1!$C$7*COS(2*PI()*$C5738/365)+MAR1!$D$7*SIN(2*PI()*$C5738/365)</f>
        <v/>
      </c>
      <c r="N5738" s="7">
        <f>F5738-K5738</f>
        <v/>
      </c>
      <c r="O5738" s="7">
        <f>G5738-L5738</f>
        <v/>
      </c>
      <c r="P5738" s="7">
        <f>H5738-M5738</f>
        <v/>
      </c>
      <c r="Q5738" s="7">
        <f>IF($I5738=1,(N5738-MAR1!$B$11)/MAR1!$D$11,(N5738-MAR1!$C$11)/MAR1!$E$11)</f>
        <v/>
      </c>
      <c r="R5738" s="7">
        <f>IF($I5738=1,(O5738-MAR1!$B$12)/MAR1!$D$12,(O5738-MAR1!$C$12)/MAR1!$E$12)</f>
        <v/>
      </c>
      <c r="S5738" s="7">
        <f>IF($I5738=1,(P5738-MAR1!$B$13)/MAR1!$D$13,(P5738-MAR1!$C$13)/MAR1!$E$13)</f>
        <v/>
      </c>
    </row>
    <row r="5739">
      <c r="A5739" s="5" t="n">
        <v>5738</v>
      </c>
      <c r="B5739" s="5" t="n">
        <v>16</v>
      </c>
      <c r="C5739" s="5" t="n">
        <v>263</v>
      </c>
      <c r="D5739" s="5" t="n">
        <v>9</v>
      </c>
      <c r="E5739" s="5" t="n">
        <v>0</v>
      </c>
      <c r="F5739" s="5" t="n">
        <v>30.6</v>
      </c>
      <c r="G5739" s="5" t="n">
        <v>21.2</v>
      </c>
      <c r="H5739" s="5" t="n">
        <v>17.28</v>
      </c>
      <c r="I5739" s="6">
        <f>IF(E5739&gt;=Markov!$B$3,1,0)</f>
        <v/>
      </c>
      <c r="J5739" s="6">
        <f>I5738</f>
        <v/>
      </c>
      <c r="K5739" s="7">
        <f>MAR1!$B$5+MAR1!$C$5*COS(2*PI()*$C5739/365)+MAR1!$D$5*SIN(2*PI()*$C5739/365)</f>
        <v/>
      </c>
      <c r="L5739" s="7">
        <f>MAR1!$B$6+MAR1!$C$6*COS(2*PI()*$C5739/365)+MAR1!$D$6*SIN(2*PI()*$C5739/365)</f>
        <v/>
      </c>
      <c r="M5739" s="7">
        <f>MAR1!$B$7+MAR1!$C$7*COS(2*PI()*$C5739/365)+MAR1!$D$7*SIN(2*PI()*$C5739/365)</f>
        <v/>
      </c>
      <c r="N5739" s="7">
        <f>F5739-K5739</f>
        <v/>
      </c>
      <c r="O5739" s="7">
        <f>G5739-L5739</f>
        <v/>
      </c>
      <c r="P5739" s="7">
        <f>H5739-M5739</f>
        <v/>
      </c>
      <c r="Q5739" s="7">
        <f>IF($I5739=1,(N5739-MAR1!$B$11)/MAR1!$D$11,(N5739-MAR1!$C$11)/MAR1!$E$11)</f>
        <v/>
      </c>
      <c r="R5739" s="7">
        <f>IF($I5739=1,(O5739-MAR1!$B$12)/MAR1!$D$12,(O5739-MAR1!$C$12)/MAR1!$E$12)</f>
        <v/>
      </c>
      <c r="S5739" s="7">
        <f>IF($I5739=1,(P5739-MAR1!$B$13)/MAR1!$D$13,(P5739-MAR1!$C$13)/MAR1!$E$13)</f>
        <v/>
      </c>
    </row>
    <row r="5740">
      <c r="A5740" s="5" t="n">
        <v>5739</v>
      </c>
      <c r="B5740" s="5" t="n">
        <v>16</v>
      </c>
      <c r="C5740" s="5" t="n">
        <v>264</v>
      </c>
      <c r="D5740" s="5" t="n">
        <v>9</v>
      </c>
      <c r="E5740" s="5" t="n">
        <v>2.3</v>
      </c>
      <c r="F5740" s="5" t="n">
        <v>24.6</v>
      </c>
      <c r="G5740" s="5" t="n">
        <v>20.1</v>
      </c>
      <c r="H5740" s="5" t="n">
        <v>6.98</v>
      </c>
      <c r="I5740" s="6">
        <f>IF(E5740&gt;=Markov!$B$3,1,0)</f>
        <v/>
      </c>
      <c r="J5740" s="6">
        <f>I5739</f>
        <v/>
      </c>
      <c r="K5740" s="7">
        <f>MAR1!$B$5+MAR1!$C$5*COS(2*PI()*$C5740/365)+MAR1!$D$5*SIN(2*PI()*$C5740/365)</f>
        <v/>
      </c>
      <c r="L5740" s="7">
        <f>MAR1!$B$6+MAR1!$C$6*COS(2*PI()*$C5740/365)+MAR1!$D$6*SIN(2*PI()*$C5740/365)</f>
        <v/>
      </c>
      <c r="M5740" s="7">
        <f>MAR1!$B$7+MAR1!$C$7*COS(2*PI()*$C5740/365)+MAR1!$D$7*SIN(2*PI()*$C5740/365)</f>
        <v/>
      </c>
      <c r="N5740" s="7">
        <f>F5740-K5740</f>
        <v/>
      </c>
      <c r="O5740" s="7">
        <f>G5740-L5740</f>
        <v/>
      </c>
      <c r="P5740" s="7">
        <f>H5740-M5740</f>
        <v/>
      </c>
      <c r="Q5740" s="7">
        <f>IF($I5740=1,(N5740-MAR1!$B$11)/MAR1!$D$11,(N5740-MAR1!$C$11)/MAR1!$E$11)</f>
        <v/>
      </c>
      <c r="R5740" s="7">
        <f>IF($I5740=1,(O5740-MAR1!$B$12)/MAR1!$D$12,(O5740-MAR1!$C$12)/MAR1!$E$12)</f>
        <v/>
      </c>
      <c r="S5740" s="7">
        <f>IF($I5740=1,(P5740-MAR1!$B$13)/MAR1!$D$13,(P5740-MAR1!$C$13)/MAR1!$E$13)</f>
        <v/>
      </c>
    </row>
    <row r="5741">
      <c r="A5741" s="5" t="n">
        <v>5740</v>
      </c>
      <c r="B5741" s="5" t="n">
        <v>16</v>
      </c>
      <c r="C5741" s="5" t="n">
        <v>265</v>
      </c>
      <c r="D5741" s="5" t="n">
        <v>9</v>
      </c>
      <c r="E5741" s="5" t="n">
        <v>54.8</v>
      </c>
      <c r="F5741" s="5" t="n">
        <v>26.3</v>
      </c>
      <c r="G5741" s="5" t="n">
        <v>20.4</v>
      </c>
      <c r="H5741" s="5" t="n">
        <v>0.92</v>
      </c>
      <c r="I5741" s="6">
        <f>IF(E5741&gt;=Markov!$B$3,1,0)</f>
        <v/>
      </c>
      <c r="J5741" s="6">
        <f>I5740</f>
        <v/>
      </c>
      <c r="K5741" s="7">
        <f>MAR1!$B$5+MAR1!$C$5*COS(2*PI()*$C5741/365)+MAR1!$D$5*SIN(2*PI()*$C5741/365)</f>
        <v/>
      </c>
      <c r="L5741" s="7">
        <f>MAR1!$B$6+MAR1!$C$6*COS(2*PI()*$C5741/365)+MAR1!$D$6*SIN(2*PI()*$C5741/365)</f>
        <v/>
      </c>
      <c r="M5741" s="7">
        <f>MAR1!$B$7+MAR1!$C$7*COS(2*PI()*$C5741/365)+MAR1!$D$7*SIN(2*PI()*$C5741/365)</f>
        <v/>
      </c>
      <c r="N5741" s="7">
        <f>F5741-K5741</f>
        <v/>
      </c>
      <c r="O5741" s="7">
        <f>G5741-L5741</f>
        <v/>
      </c>
      <c r="P5741" s="7">
        <f>H5741-M5741</f>
        <v/>
      </c>
      <c r="Q5741" s="7">
        <f>IF($I5741=1,(N5741-MAR1!$B$11)/MAR1!$D$11,(N5741-MAR1!$C$11)/MAR1!$E$11)</f>
        <v/>
      </c>
      <c r="R5741" s="7">
        <f>IF($I5741=1,(O5741-MAR1!$B$12)/MAR1!$D$12,(O5741-MAR1!$C$12)/MAR1!$E$12)</f>
        <v/>
      </c>
      <c r="S5741" s="7">
        <f>IF($I5741=1,(P5741-MAR1!$B$13)/MAR1!$D$13,(P5741-MAR1!$C$13)/MAR1!$E$13)</f>
        <v/>
      </c>
    </row>
    <row r="5742">
      <c r="A5742" s="5" t="n">
        <v>5741</v>
      </c>
      <c r="B5742" s="5" t="n">
        <v>16</v>
      </c>
      <c r="C5742" s="5" t="n">
        <v>266</v>
      </c>
      <c r="D5742" s="5" t="n">
        <v>9</v>
      </c>
      <c r="E5742" s="5" t="n">
        <v>0</v>
      </c>
      <c r="F5742" s="5" t="n">
        <v>29.6</v>
      </c>
      <c r="G5742" s="5" t="n">
        <v>21.6</v>
      </c>
      <c r="H5742" s="5" t="n">
        <v>10.2</v>
      </c>
      <c r="I5742" s="6">
        <f>IF(E5742&gt;=Markov!$B$3,1,0)</f>
        <v/>
      </c>
      <c r="J5742" s="6">
        <f>I5741</f>
        <v/>
      </c>
      <c r="K5742" s="7">
        <f>MAR1!$B$5+MAR1!$C$5*COS(2*PI()*$C5742/365)+MAR1!$D$5*SIN(2*PI()*$C5742/365)</f>
        <v/>
      </c>
      <c r="L5742" s="7">
        <f>MAR1!$B$6+MAR1!$C$6*COS(2*PI()*$C5742/365)+MAR1!$D$6*SIN(2*PI()*$C5742/365)</f>
        <v/>
      </c>
      <c r="M5742" s="7">
        <f>MAR1!$B$7+MAR1!$C$7*COS(2*PI()*$C5742/365)+MAR1!$D$7*SIN(2*PI()*$C5742/365)</f>
        <v/>
      </c>
      <c r="N5742" s="7">
        <f>F5742-K5742</f>
        <v/>
      </c>
      <c r="O5742" s="7">
        <f>G5742-L5742</f>
        <v/>
      </c>
      <c r="P5742" s="7">
        <f>H5742-M5742</f>
        <v/>
      </c>
      <c r="Q5742" s="7">
        <f>IF($I5742=1,(N5742-MAR1!$B$11)/MAR1!$D$11,(N5742-MAR1!$C$11)/MAR1!$E$11)</f>
        <v/>
      </c>
      <c r="R5742" s="7">
        <f>IF($I5742=1,(O5742-MAR1!$B$12)/MAR1!$D$12,(O5742-MAR1!$C$12)/MAR1!$E$12)</f>
        <v/>
      </c>
      <c r="S5742" s="7">
        <f>IF($I5742=1,(P5742-MAR1!$B$13)/MAR1!$D$13,(P5742-MAR1!$C$13)/MAR1!$E$13)</f>
        <v/>
      </c>
    </row>
    <row r="5743">
      <c r="A5743" s="5" t="n">
        <v>5742</v>
      </c>
      <c r="B5743" s="5" t="n">
        <v>16</v>
      </c>
      <c r="C5743" s="5" t="n">
        <v>267</v>
      </c>
      <c r="D5743" s="5" t="n">
        <v>9</v>
      </c>
      <c r="E5743" s="5" t="n">
        <v>0</v>
      </c>
      <c r="F5743" s="5" t="n">
        <v>28.5</v>
      </c>
      <c r="G5743" s="5" t="n">
        <v>20.6</v>
      </c>
      <c r="H5743" s="5" t="n">
        <v>7.36</v>
      </c>
      <c r="I5743" s="6">
        <f>IF(E5743&gt;=Markov!$B$3,1,0)</f>
        <v/>
      </c>
      <c r="J5743" s="6">
        <f>I5742</f>
        <v/>
      </c>
      <c r="K5743" s="7">
        <f>MAR1!$B$5+MAR1!$C$5*COS(2*PI()*$C5743/365)+MAR1!$D$5*SIN(2*PI()*$C5743/365)</f>
        <v/>
      </c>
      <c r="L5743" s="7">
        <f>MAR1!$B$6+MAR1!$C$6*COS(2*PI()*$C5743/365)+MAR1!$D$6*SIN(2*PI()*$C5743/365)</f>
        <v/>
      </c>
      <c r="M5743" s="7">
        <f>MAR1!$B$7+MAR1!$C$7*COS(2*PI()*$C5743/365)+MAR1!$D$7*SIN(2*PI()*$C5743/365)</f>
        <v/>
      </c>
      <c r="N5743" s="7">
        <f>F5743-K5743</f>
        <v/>
      </c>
      <c r="O5743" s="7">
        <f>G5743-L5743</f>
        <v/>
      </c>
      <c r="P5743" s="7">
        <f>H5743-M5743</f>
        <v/>
      </c>
      <c r="Q5743" s="7">
        <f>IF($I5743=1,(N5743-MAR1!$B$11)/MAR1!$D$11,(N5743-MAR1!$C$11)/MAR1!$E$11)</f>
        <v/>
      </c>
      <c r="R5743" s="7">
        <f>IF($I5743=1,(O5743-MAR1!$B$12)/MAR1!$D$12,(O5743-MAR1!$C$12)/MAR1!$E$12)</f>
        <v/>
      </c>
      <c r="S5743" s="7">
        <f>IF($I5743=1,(P5743-MAR1!$B$13)/MAR1!$D$13,(P5743-MAR1!$C$13)/MAR1!$E$13)</f>
        <v/>
      </c>
    </row>
    <row r="5744">
      <c r="A5744" s="5" t="n">
        <v>5743</v>
      </c>
      <c r="B5744" s="5" t="n">
        <v>16</v>
      </c>
      <c r="C5744" s="5" t="n">
        <v>268</v>
      </c>
      <c r="D5744" s="5" t="n">
        <v>9</v>
      </c>
      <c r="E5744" s="5" t="n">
        <v>0</v>
      </c>
      <c r="F5744" s="5" t="n">
        <v>28.4</v>
      </c>
      <c r="G5744" s="5" t="n">
        <v>21.4</v>
      </c>
      <c r="H5744" s="5" t="n">
        <v>14.12</v>
      </c>
      <c r="I5744" s="6">
        <f>IF(E5744&gt;=Markov!$B$3,1,0)</f>
        <v/>
      </c>
      <c r="J5744" s="6">
        <f>I5743</f>
        <v/>
      </c>
      <c r="K5744" s="7">
        <f>MAR1!$B$5+MAR1!$C$5*COS(2*PI()*$C5744/365)+MAR1!$D$5*SIN(2*PI()*$C5744/365)</f>
        <v/>
      </c>
      <c r="L5744" s="7">
        <f>MAR1!$B$6+MAR1!$C$6*COS(2*PI()*$C5744/365)+MAR1!$D$6*SIN(2*PI()*$C5744/365)</f>
        <v/>
      </c>
      <c r="M5744" s="7">
        <f>MAR1!$B$7+MAR1!$C$7*COS(2*PI()*$C5744/365)+MAR1!$D$7*SIN(2*PI()*$C5744/365)</f>
        <v/>
      </c>
      <c r="N5744" s="7">
        <f>F5744-K5744</f>
        <v/>
      </c>
      <c r="O5744" s="7">
        <f>G5744-L5744</f>
        <v/>
      </c>
      <c r="P5744" s="7">
        <f>H5744-M5744</f>
        <v/>
      </c>
      <c r="Q5744" s="7">
        <f>IF($I5744=1,(N5744-MAR1!$B$11)/MAR1!$D$11,(N5744-MAR1!$C$11)/MAR1!$E$11)</f>
        <v/>
      </c>
      <c r="R5744" s="7">
        <f>IF($I5744=1,(O5744-MAR1!$B$12)/MAR1!$D$12,(O5744-MAR1!$C$12)/MAR1!$E$12)</f>
        <v/>
      </c>
      <c r="S5744" s="7">
        <f>IF($I5744=1,(P5744-MAR1!$B$13)/MAR1!$D$13,(P5744-MAR1!$C$13)/MAR1!$E$13)</f>
        <v/>
      </c>
    </row>
    <row r="5745">
      <c r="A5745" s="5" t="n">
        <v>5744</v>
      </c>
      <c r="B5745" s="5" t="n">
        <v>16</v>
      </c>
      <c r="C5745" s="5" t="n">
        <v>269</v>
      </c>
      <c r="D5745" s="5" t="n">
        <v>9</v>
      </c>
      <c r="E5745" s="5" t="n">
        <v>0</v>
      </c>
      <c r="F5745" s="5" t="n">
        <v>28.8</v>
      </c>
      <c r="G5745" s="5" t="n">
        <v>20.2</v>
      </c>
      <c r="H5745" s="5" t="n">
        <v>11.08</v>
      </c>
      <c r="I5745" s="6">
        <f>IF(E5745&gt;=Markov!$B$3,1,0)</f>
        <v/>
      </c>
      <c r="J5745" s="6">
        <f>I5744</f>
        <v/>
      </c>
      <c r="K5745" s="7">
        <f>MAR1!$B$5+MAR1!$C$5*COS(2*PI()*$C5745/365)+MAR1!$D$5*SIN(2*PI()*$C5745/365)</f>
        <v/>
      </c>
      <c r="L5745" s="7">
        <f>MAR1!$B$6+MAR1!$C$6*COS(2*PI()*$C5745/365)+MAR1!$D$6*SIN(2*PI()*$C5745/365)</f>
        <v/>
      </c>
      <c r="M5745" s="7">
        <f>MAR1!$B$7+MAR1!$C$7*COS(2*PI()*$C5745/365)+MAR1!$D$7*SIN(2*PI()*$C5745/365)</f>
        <v/>
      </c>
      <c r="N5745" s="7">
        <f>F5745-K5745</f>
        <v/>
      </c>
      <c r="O5745" s="7">
        <f>G5745-L5745</f>
        <v/>
      </c>
      <c r="P5745" s="7">
        <f>H5745-M5745</f>
        <v/>
      </c>
      <c r="Q5745" s="7">
        <f>IF($I5745=1,(N5745-MAR1!$B$11)/MAR1!$D$11,(N5745-MAR1!$C$11)/MAR1!$E$11)</f>
        <v/>
      </c>
      <c r="R5745" s="7">
        <f>IF($I5745=1,(O5745-MAR1!$B$12)/MAR1!$D$12,(O5745-MAR1!$C$12)/MAR1!$E$12)</f>
        <v/>
      </c>
      <c r="S5745" s="7">
        <f>IF($I5745=1,(P5745-MAR1!$B$13)/MAR1!$D$13,(P5745-MAR1!$C$13)/MAR1!$E$13)</f>
        <v/>
      </c>
    </row>
    <row r="5746">
      <c r="A5746" s="5" t="n">
        <v>5745</v>
      </c>
      <c r="B5746" s="5" t="n">
        <v>16</v>
      </c>
      <c r="C5746" s="5" t="n">
        <v>270</v>
      </c>
      <c r="D5746" s="5" t="n">
        <v>9</v>
      </c>
      <c r="E5746" s="5" t="n">
        <v>0</v>
      </c>
      <c r="F5746" s="5" t="n">
        <v>32.4</v>
      </c>
      <c r="G5746" s="5" t="n">
        <v>20.6</v>
      </c>
      <c r="H5746" s="5" t="n">
        <v>16</v>
      </c>
      <c r="I5746" s="6">
        <f>IF(E5746&gt;=Markov!$B$3,1,0)</f>
        <v/>
      </c>
      <c r="J5746" s="6">
        <f>I5745</f>
        <v/>
      </c>
      <c r="K5746" s="7">
        <f>MAR1!$B$5+MAR1!$C$5*COS(2*PI()*$C5746/365)+MAR1!$D$5*SIN(2*PI()*$C5746/365)</f>
        <v/>
      </c>
      <c r="L5746" s="7">
        <f>MAR1!$B$6+MAR1!$C$6*COS(2*PI()*$C5746/365)+MAR1!$D$6*SIN(2*PI()*$C5746/365)</f>
        <v/>
      </c>
      <c r="M5746" s="7">
        <f>MAR1!$B$7+MAR1!$C$7*COS(2*PI()*$C5746/365)+MAR1!$D$7*SIN(2*PI()*$C5746/365)</f>
        <v/>
      </c>
      <c r="N5746" s="7">
        <f>F5746-K5746</f>
        <v/>
      </c>
      <c r="O5746" s="7">
        <f>G5746-L5746</f>
        <v/>
      </c>
      <c r="P5746" s="7">
        <f>H5746-M5746</f>
        <v/>
      </c>
      <c r="Q5746" s="7">
        <f>IF($I5746=1,(N5746-MAR1!$B$11)/MAR1!$D$11,(N5746-MAR1!$C$11)/MAR1!$E$11)</f>
        <v/>
      </c>
      <c r="R5746" s="7">
        <f>IF($I5746=1,(O5746-MAR1!$B$12)/MAR1!$D$12,(O5746-MAR1!$C$12)/MAR1!$E$12)</f>
        <v/>
      </c>
      <c r="S5746" s="7">
        <f>IF($I5746=1,(P5746-MAR1!$B$13)/MAR1!$D$13,(P5746-MAR1!$C$13)/MAR1!$E$13)</f>
        <v/>
      </c>
    </row>
    <row r="5747">
      <c r="A5747" s="5" t="n">
        <v>5746</v>
      </c>
      <c r="B5747" s="5" t="n">
        <v>16</v>
      </c>
      <c r="C5747" s="5" t="n">
        <v>271</v>
      </c>
      <c r="D5747" s="5" t="n">
        <v>9</v>
      </c>
      <c r="E5747" s="5" t="n">
        <v>3.6</v>
      </c>
      <c r="F5747" s="5" t="n">
        <v>26.9</v>
      </c>
      <c r="G5747" s="5" t="n">
        <v>19.6</v>
      </c>
      <c r="H5747" s="5" t="n">
        <v>7.8</v>
      </c>
      <c r="I5747" s="6">
        <f>IF(E5747&gt;=Markov!$B$3,1,0)</f>
        <v/>
      </c>
      <c r="J5747" s="6">
        <f>I5746</f>
        <v/>
      </c>
      <c r="K5747" s="7">
        <f>MAR1!$B$5+MAR1!$C$5*COS(2*PI()*$C5747/365)+MAR1!$D$5*SIN(2*PI()*$C5747/365)</f>
        <v/>
      </c>
      <c r="L5747" s="7">
        <f>MAR1!$B$6+MAR1!$C$6*COS(2*PI()*$C5747/365)+MAR1!$D$6*SIN(2*PI()*$C5747/365)</f>
        <v/>
      </c>
      <c r="M5747" s="7">
        <f>MAR1!$B$7+MAR1!$C$7*COS(2*PI()*$C5747/365)+MAR1!$D$7*SIN(2*PI()*$C5747/365)</f>
        <v/>
      </c>
      <c r="N5747" s="7">
        <f>F5747-K5747</f>
        <v/>
      </c>
      <c r="O5747" s="7">
        <f>G5747-L5747</f>
        <v/>
      </c>
      <c r="P5747" s="7">
        <f>H5747-M5747</f>
        <v/>
      </c>
      <c r="Q5747" s="7">
        <f>IF($I5747=1,(N5747-MAR1!$B$11)/MAR1!$D$11,(N5747-MAR1!$C$11)/MAR1!$E$11)</f>
        <v/>
      </c>
      <c r="R5747" s="7">
        <f>IF($I5747=1,(O5747-MAR1!$B$12)/MAR1!$D$12,(O5747-MAR1!$C$12)/MAR1!$E$12)</f>
        <v/>
      </c>
      <c r="S5747" s="7">
        <f>IF($I5747=1,(P5747-MAR1!$B$13)/MAR1!$D$13,(P5747-MAR1!$C$13)/MAR1!$E$13)</f>
        <v/>
      </c>
    </row>
    <row r="5748">
      <c r="A5748" s="5" t="n">
        <v>5747</v>
      </c>
      <c r="B5748" s="5" t="n">
        <v>16</v>
      </c>
      <c r="C5748" s="5" t="n">
        <v>272</v>
      </c>
      <c r="D5748" s="5" t="n">
        <v>9</v>
      </c>
      <c r="E5748" s="5" t="n">
        <v>0</v>
      </c>
      <c r="F5748" s="5" t="n">
        <v>29.9</v>
      </c>
      <c r="G5748" s="5" t="n">
        <v>21.1</v>
      </c>
      <c r="H5748" s="5" t="n">
        <v>20.16</v>
      </c>
      <c r="I5748" s="6">
        <f>IF(E5748&gt;=Markov!$B$3,1,0)</f>
        <v/>
      </c>
      <c r="J5748" s="6">
        <f>I5747</f>
        <v/>
      </c>
      <c r="K5748" s="7">
        <f>MAR1!$B$5+MAR1!$C$5*COS(2*PI()*$C5748/365)+MAR1!$D$5*SIN(2*PI()*$C5748/365)</f>
        <v/>
      </c>
      <c r="L5748" s="7">
        <f>MAR1!$B$6+MAR1!$C$6*COS(2*PI()*$C5748/365)+MAR1!$D$6*SIN(2*PI()*$C5748/365)</f>
        <v/>
      </c>
      <c r="M5748" s="7">
        <f>MAR1!$B$7+MAR1!$C$7*COS(2*PI()*$C5748/365)+MAR1!$D$7*SIN(2*PI()*$C5748/365)</f>
        <v/>
      </c>
      <c r="N5748" s="7">
        <f>F5748-K5748</f>
        <v/>
      </c>
      <c r="O5748" s="7">
        <f>G5748-L5748</f>
        <v/>
      </c>
      <c r="P5748" s="7">
        <f>H5748-M5748</f>
        <v/>
      </c>
      <c r="Q5748" s="7">
        <f>IF($I5748=1,(N5748-MAR1!$B$11)/MAR1!$D$11,(N5748-MAR1!$C$11)/MAR1!$E$11)</f>
        <v/>
      </c>
      <c r="R5748" s="7">
        <f>IF($I5748=1,(O5748-MAR1!$B$12)/MAR1!$D$12,(O5748-MAR1!$C$12)/MAR1!$E$12)</f>
        <v/>
      </c>
      <c r="S5748" s="7">
        <f>IF($I5748=1,(P5748-MAR1!$B$13)/MAR1!$D$13,(P5748-MAR1!$C$13)/MAR1!$E$13)</f>
        <v/>
      </c>
    </row>
    <row r="5749">
      <c r="A5749" s="5" t="n">
        <v>5748</v>
      </c>
      <c r="B5749" s="5" t="n">
        <v>16</v>
      </c>
      <c r="C5749" s="5" t="n">
        <v>273</v>
      </c>
      <c r="D5749" s="5" t="n">
        <v>9</v>
      </c>
      <c r="E5749" s="5" t="n">
        <v>48.1</v>
      </c>
      <c r="F5749" s="5" t="n">
        <v>27.4</v>
      </c>
      <c r="G5749" s="5" t="n">
        <v>19.1</v>
      </c>
      <c r="H5749" s="5" t="n">
        <v>8.49</v>
      </c>
      <c r="I5749" s="6">
        <f>IF(E5749&gt;=Markov!$B$3,1,0)</f>
        <v/>
      </c>
      <c r="J5749" s="6">
        <f>I5748</f>
        <v/>
      </c>
      <c r="K5749" s="7">
        <f>MAR1!$B$5+MAR1!$C$5*COS(2*PI()*$C5749/365)+MAR1!$D$5*SIN(2*PI()*$C5749/365)</f>
        <v/>
      </c>
      <c r="L5749" s="7">
        <f>MAR1!$B$6+MAR1!$C$6*COS(2*PI()*$C5749/365)+MAR1!$D$6*SIN(2*PI()*$C5749/365)</f>
        <v/>
      </c>
      <c r="M5749" s="7">
        <f>MAR1!$B$7+MAR1!$C$7*COS(2*PI()*$C5749/365)+MAR1!$D$7*SIN(2*PI()*$C5749/365)</f>
        <v/>
      </c>
      <c r="N5749" s="7">
        <f>F5749-K5749</f>
        <v/>
      </c>
      <c r="O5749" s="7">
        <f>G5749-L5749</f>
        <v/>
      </c>
      <c r="P5749" s="7">
        <f>H5749-M5749</f>
        <v/>
      </c>
      <c r="Q5749" s="7">
        <f>IF($I5749=1,(N5749-MAR1!$B$11)/MAR1!$D$11,(N5749-MAR1!$C$11)/MAR1!$E$11)</f>
        <v/>
      </c>
      <c r="R5749" s="7">
        <f>IF($I5749=1,(O5749-MAR1!$B$12)/MAR1!$D$12,(O5749-MAR1!$C$12)/MAR1!$E$12)</f>
        <v/>
      </c>
      <c r="S5749" s="7">
        <f>IF($I5749=1,(P5749-MAR1!$B$13)/MAR1!$D$13,(P5749-MAR1!$C$13)/MAR1!$E$13)</f>
        <v/>
      </c>
    </row>
    <row r="5750">
      <c r="A5750" s="5" t="n">
        <v>5749</v>
      </c>
      <c r="B5750" s="5" t="n">
        <v>16</v>
      </c>
      <c r="C5750" s="5" t="n">
        <v>274</v>
      </c>
      <c r="D5750" s="5" t="n">
        <v>10</v>
      </c>
      <c r="E5750" s="5" t="n">
        <v>0.1</v>
      </c>
      <c r="F5750" s="5" t="n">
        <v>26.6</v>
      </c>
      <c r="G5750" s="5" t="n">
        <v>19.1</v>
      </c>
      <c r="H5750" s="5" t="n">
        <v>9.48</v>
      </c>
      <c r="I5750" s="6">
        <f>IF(E5750&gt;=Markov!$B$3,1,0)</f>
        <v/>
      </c>
      <c r="J5750" s="6">
        <f>I5749</f>
        <v/>
      </c>
      <c r="K5750" s="7">
        <f>MAR1!$B$5+MAR1!$C$5*COS(2*PI()*$C5750/365)+MAR1!$D$5*SIN(2*PI()*$C5750/365)</f>
        <v/>
      </c>
      <c r="L5750" s="7">
        <f>MAR1!$B$6+MAR1!$C$6*COS(2*PI()*$C5750/365)+MAR1!$D$6*SIN(2*PI()*$C5750/365)</f>
        <v/>
      </c>
      <c r="M5750" s="7">
        <f>MAR1!$B$7+MAR1!$C$7*COS(2*PI()*$C5750/365)+MAR1!$D$7*SIN(2*PI()*$C5750/365)</f>
        <v/>
      </c>
      <c r="N5750" s="7">
        <f>F5750-K5750</f>
        <v/>
      </c>
      <c r="O5750" s="7">
        <f>G5750-L5750</f>
        <v/>
      </c>
      <c r="P5750" s="7">
        <f>H5750-M5750</f>
        <v/>
      </c>
      <c r="Q5750" s="7">
        <f>IF($I5750=1,(N5750-MAR1!$B$11)/MAR1!$D$11,(N5750-MAR1!$C$11)/MAR1!$E$11)</f>
        <v/>
      </c>
      <c r="R5750" s="7">
        <f>IF($I5750=1,(O5750-MAR1!$B$12)/MAR1!$D$12,(O5750-MAR1!$C$12)/MAR1!$E$12)</f>
        <v/>
      </c>
      <c r="S5750" s="7">
        <f>IF($I5750=1,(P5750-MAR1!$B$13)/MAR1!$D$13,(P5750-MAR1!$C$13)/MAR1!$E$13)</f>
        <v/>
      </c>
    </row>
    <row r="5751">
      <c r="A5751" s="5" t="n">
        <v>5750</v>
      </c>
      <c r="B5751" s="5" t="n">
        <v>16</v>
      </c>
      <c r="C5751" s="5" t="n">
        <v>275</v>
      </c>
      <c r="D5751" s="5" t="n">
        <v>10</v>
      </c>
      <c r="E5751" s="5" t="n">
        <v>0</v>
      </c>
      <c r="F5751" s="5" t="n">
        <v>30</v>
      </c>
      <c r="G5751" s="5" t="n">
        <v>18.7</v>
      </c>
      <c r="H5751" s="5" t="n">
        <v>17.36</v>
      </c>
      <c r="I5751" s="6">
        <f>IF(E5751&gt;=Markov!$B$3,1,0)</f>
        <v/>
      </c>
      <c r="J5751" s="6">
        <f>I5750</f>
        <v/>
      </c>
      <c r="K5751" s="7">
        <f>MAR1!$B$5+MAR1!$C$5*COS(2*PI()*$C5751/365)+MAR1!$D$5*SIN(2*PI()*$C5751/365)</f>
        <v/>
      </c>
      <c r="L5751" s="7">
        <f>MAR1!$B$6+MAR1!$C$6*COS(2*PI()*$C5751/365)+MAR1!$D$6*SIN(2*PI()*$C5751/365)</f>
        <v/>
      </c>
      <c r="M5751" s="7">
        <f>MAR1!$B$7+MAR1!$C$7*COS(2*PI()*$C5751/365)+MAR1!$D$7*SIN(2*PI()*$C5751/365)</f>
        <v/>
      </c>
      <c r="N5751" s="7">
        <f>F5751-K5751</f>
        <v/>
      </c>
      <c r="O5751" s="7">
        <f>G5751-L5751</f>
        <v/>
      </c>
      <c r="P5751" s="7">
        <f>H5751-M5751</f>
        <v/>
      </c>
      <c r="Q5751" s="7">
        <f>IF($I5751=1,(N5751-MAR1!$B$11)/MAR1!$D$11,(N5751-MAR1!$C$11)/MAR1!$E$11)</f>
        <v/>
      </c>
      <c r="R5751" s="7">
        <f>IF($I5751=1,(O5751-MAR1!$B$12)/MAR1!$D$12,(O5751-MAR1!$C$12)/MAR1!$E$12)</f>
        <v/>
      </c>
      <c r="S5751" s="7">
        <f>IF($I5751=1,(P5751-MAR1!$B$13)/MAR1!$D$13,(P5751-MAR1!$C$13)/MAR1!$E$13)</f>
        <v/>
      </c>
    </row>
    <row r="5752">
      <c r="A5752" s="5" t="n">
        <v>5751</v>
      </c>
      <c r="B5752" s="5" t="n">
        <v>16</v>
      </c>
      <c r="C5752" s="5" t="n">
        <v>276</v>
      </c>
      <c r="D5752" s="5" t="n">
        <v>10</v>
      </c>
      <c r="E5752" s="5" t="n">
        <v>0</v>
      </c>
      <c r="F5752" s="5" t="n">
        <v>29.7</v>
      </c>
      <c r="G5752" s="5" t="n">
        <v>19.7</v>
      </c>
      <c r="H5752" s="5" t="n">
        <v>16.75</v>
      </c>
      <c r="I5752" s="6">
        <f>IF(E5752&gt;=Markov!$B$3,1,0)</f>
        <v/>
      </c>
      <c r="J5752" s="6">
        <f>I5751</f>
        <v/>
      </c>
      <c r="K5752" s="7">
        <f>MAR1!$B$5+MAR1!$C$5*COS(2*PI()*$C5752/365)+MAR1!$D$5*SIN(2*PI()*$C5752/365)</f>
        <v/>
      </c>
      <c r="L5752" s="7">
        <f>MAR1!$B$6+MAR1!$C$6*COS(2*PI()*$C5752/365)+MAR1!$D$6*SIN(2*PI()*$C5752/365)</f>
        <v/>
      </c>
      <c r="M5752" s="7">
        <f>MAR1!$B$7+MAR1!$C$7*COS(2*PI()*$C5752/365)+MAR1!$D$7*SIN(2*PI()*$C5752/365)</f>
        <v/>
      </c>
      <c r="N5752" s="7">
        <f>F5752-K5752</f>
        <v/>
      </c>
      <c r="O5752" s="7">
        <f>G5752-L5752</f>
        <v/>
      </c>
      <c r="P5752" s="7">
        <f>H5752-M5752</f>
        <v/>
      </c>
      <c r="Q5752" s="7">
        <f>IF($I5752=1,(N5752-MAR1!$B$11)/MAR1!$D$11,(N5752-MAR1!$C$11)/MAR1!$E$11)</f>
        <v/>
      </c>
      <c r="R5752" s="7">
        <f>IF($I5752=1,(O5752-MAR1!$B$12)/MAR1!$D$12,(O5752-MAR1!$C$12)/MAR1!$E$12)</f>
        <v/>
      </c>
      <c r="S5752" s="7">
        <f>IF($I5752=1,(P5752-MAR1!$B$13)/MAR1!$D$13,(P5752-MAR1!$C$13)/MAR1!$E$13)</f>
        <v/>
      </c>
    </row>
    <row r="5753">
      <c r="A5753" s="5" t="n">
        <v>5752</v>
      </c>
      <c r="B5753" s="5" t="n">
        <v>16</v>
      </c>
      <c r="C5753" s="5" t="n">
        <v>277</v>
      </c>
      <c r="D5753" s="5" t="n">
        <v>10</v>
      </c>
      <c r="E5753" s="5" t="n">
        <v>0</v>
      </c>
      <c r="F5753" s="5" t="n">
        <v>29.2</v>
      </c>
      <c r="G5753" s="5" t="n">
        <v>20.3</v>
      </c>
      <c r="H5753" s="5" t="n">
        <v>17.49</v>
      </c>
      <c r="I5753" s="6">
        <f>IF(E5753&gt;=Markov!$B$3,1,0)</f>
        <v/>
      </c>
      <c r="J5753" s="6">
        <f>I5752</f>
        <v/>
      </c>
      <c r="K5753" s="7">
        <f>MAR1!$B$5+MAR1!$C$5*COS(2*PI()*$C5753/365)+MAR1!$D$5*SIN(2*PI()*$C5753/365)</f>
        <v/>
      </c>
      <c r="L5753" s="7">
        <f>MAR1!$B$6+MAR1!$C$6*COS(2*PI()*$C5753/365)+MAR1!$D$6*SIN(2*PI()*$C5753/365)</f>
        <v/>
      </c>
      <c r="M5753" s="7">
        <f>MAR1!$B$7+MAR1!$C$7*COS(2*PI()*$C5753/365)+MAR1!$D$7*SIN(2*PI()*$C5753/365)</f>
        <v/>
      </c>
      <c r="N5753" s="7">
        <f>F5753-K5753</f>
        <v/>
      </c>
      <c r="O5753" s="7">
        <f>G5753-L5753</f>
        <v/>
      </c>
      <c r="P5753" s="7">
        <f>H5753-M5753</f>
        <v/>
      </c>
      <c r="Q5753" s="7">
        <f>IF($I5753=1,(N5753-MAR1!$B$11)/MAR1!$D$11,(N5753-MAR1!$C$11)/MAR1!$E$11)</f>
        <v/>
      </c>
      <c r="R5753" s="7">
        <f>IF($I5753=1,(O5753-MAR1!$B$12)/MAR1!$D$12,(O5753-MAR1!$C$12)/MAR1!$E$12)</f>
        <v/>
      </c>
      <c r="S5753" s="7">
        <f>IF($I5753=1,(P5753-MAR1!$B$13)/MAR1!$D$13,(P5753-MAR1!$C$13)/MAR1!$E$13)</f>
        <v/>
      </c>
    </row>
    <row r="5754">
      <c r="A5754" s="5" t="n">
        <v>5753</v>
      </c>
      <c r="B5754" s="5" t="n">
        <v>16</v>
      </c>
      <c r="C5754" s="5" t="n">
        <v>278</v>
      </c>
      <c r="D5754" s="5" t="n">
        <v>10</v>
      </c>
      <c r="E5754" s="5" t="n">
        <v>0</v>
      </c>
      <c r="F5754" s="5" t="n">
        <v>29.3</v>
      </c>
      <c r="G5754" s="5" t="n">
        <v>18</v>
      </c>
      <c r="H5754" s="5" t="n">
        <v>18.16</v>
      </c>
      <c r="I5754" s="6">
        <f>IF(E5754&gt;=Markov!$B$3,1,0)</f>
        <v/>
      </c>
      <c r="J5754" s="6">
        <f>I5753</f>
        <v/>
      </c>
      <c r="K5754" s="7">
        <f>MAR1!$B$5+MAR1!$C$5*COS(2*PI()*$C5754/365)+MAR1!$D$5*SIN(2*PI()*$C5754/365)</f>
        <v/>
      </c>
      <c r="L5754" s="7">
        <f>MAR1!$B$6+MAR1!$C$6*COS(2*PI()*$C5754/365)+MAR1!$D$6*SIN(2*PI()*$C5754/365)</f>
        <v/>
      </c>
      <c r="M5754" s="7">
        <f>MAR1!$B$7+MAR1!$C$7*COS(2*PI()*$C5754/365)+MAR1!$D$7*SIN(2*PI()*$C5754/365)</f>
        <v/>
      </c>
      <c r="N5754" s="7">
        <f>F5754-K5754</f>
        <v/>
      </c>
      <c r="O5754" s="7">
        <f>G5754-L5754</f>
        <v/>
      </c>
      <c r="P5754" s="7">
        <f>H5754-M5754</f>
        <v/>
      </c>
      <c r="Q5754" s="7">
        <f>IF($I5754=1,(N5754-MAR1!$B$11)/MAR1!$D$11,(N5754-MAR1!$C$11)/MAR1!$E$11)</f>
        <v/>
      </c>
      <c r="R5754" s="7">
        <f>IF($I5754=1,(O5754-MAR1!$B$12)/MAR1!$D$12,(O5754-MAR1!$C$12)/MAR1!$E$12)</f>
        <v/>
      </c>
      <c r="S5754" s="7">
        <f>IF($I5754=1,(P5754-MAR1!$B$13)/MAR1!$D$13,(P5754-MAR1!$C$13)/MAR1!$E$13)</f>
        <v/>
      </c>
    </row>
    <row r="5755">
      <c r="A5755" s="5" t="n">
        <v>5754</v>
      </c>
      <c r="B5755" s="5" t="n">
        <v>16</v>
      </c>
      <c r="C5755" s="5" t="n">
        <v>279</v>
      </c>
      <c r="D5755" s="5" t="n">
        <v>10</v>
      </c>
      <c r="E5755" s="5" t="n">
        <v>0</v>
      </c>
      <c r="F5755" s="5" t="n">
        <v>28.3</v>
      </c>
      <c r="G5755" s="5" t="n">
        <v>17.9</v>
      </c>
      <c r="H5755" s="5" t="n">
        <v>15.73</v>
      </c>
      <c r="I5755" s="6">
        <f>IF(E5755&gt;=Markov!$B$3,1,0)</f>
        <v/>
      </c>
      <c r="J5755" s="6">
        <f>I5754</f>
        <v/>
      </c>
      <c r="K5755" s="7">
        <f>MAR1!$B$5+MAR1!$C$5*COS(2*PI()*$C5755/365)+MAR1!$D$5*SIN(2*PI()*$C5755/365)</f>
        <v/>
      </c>
      <c r="L5755" s="7">
        <f>MAR1!$B$6+MAR1!$C$6*COS(2*PI()*$C5755/365)+MAR1!$D$6*SIN(2*PI()*$C5755/365)</f>
        <v/>
      </c>
      <c r="M5755" s="7">
        <f>MAR1!$B$7+MAR1!$C$7*COS(2*PI()*$C5755/365)+MAR1!$D$7*SIN(2*PI()*$C5755/365)</f>
        <v/>
      </c>
      <c r="N5755" s="7">
        <f>F5755-K5755</f>
        <v/>
      </c>
      <c r="O5755" s="7">
        <f>G5755-L5755</f>
        <v/>
      </c>
      <c r="P5755" s="7">
        <f>H5755-M5755</f>
        <v/>
      </c>
      <c r="Q5755" s="7">
        <f>IF($I5755=1,(N5755-MAR1!$B$11)/MAR1!$D$11,(N5755-MAR1!$C$11)/MAR1!$E$11)</f>
        <v/>
      </c>
      <c r="R5755" s="7">
        <f>IF($I5755=1,(O5755-MAR1!$B$12)/MAR1!$D$12,(O5755-MAR1!$C$12)/MAR1!$E$12)</f>
        <v/>
      </c>
      <c r="S5755" s="7">
        <f>IF($I5755=1,(P5755-MAR1!$B$13)/MAR1!$D$13,(P5755-MAR1!$C$13)/MAR1!$E$13)</f>
        <v/>
      </c>
    </row>
    <row r="5756">
      <c r="A5756" s="5" t="n">
        <v>5755</v>
      </c>
      <c r="B5756" s="5" t="n">
        <v>16</v>
      </c>
      <c r="C5756" s="5" t="n">
        <v>280</v>
      </c>
      <c r="D5756" s="5" t="n">
        <v>10</v>
      </c>
      <c r="E5756" s="5" t="n">
        <v>0</v>
      </c>
      <c r="F5756" s="5" t="n">
        <v>28.6</v>
      </c>
      <c r="G5756" s="5" t="n">
        <v>16.7</v>
      </c>
      <c r="H5756" s="5" t="n">
        <v>9.58</v>
      </c>
      <c r="I5756" s="6">
        <f>IF(E5756&gt;=Markov!$B$3,1,0)</f>
        <v/>
      </c>
      <c r="J5756" s="6">
        <f>I5755</f>
        <v/>
      </c>
      <c r="K5756" s="7">
        <f>MAR1!$B$5+MAR1!$C$5*COS(2*PI()*$C5756/365)+MAR1!$D$5*SIN(2*PI()*$C5756/365)</f>
        <v/>
      </c>
      <c r="L5756" s="7">
        <f>MAR1!$B$6+MAR1!$C$6*COS(2*PI()*$C5756/365)+MAR1!$D$6*SIN(2*PI()*$C5756/365)</f>
        <v/>
      </c>
      <c r="M5756" s="7">
        <f>MAR1!$B$7+MAR1!$C$7*COS(2*PI()*$C5756/365)+MAR1!$D$7*SIN(2*PI()*$C5756/365)</f>
        <v/>
      </c>
      <c r="N5756" s="7">
        <f>F5756-K5756</f>
        <v/>
      </c>
      <c r="O5756" s="7">
        <f>G5756-L5756</f>
        <v/>
      </c>
      <c r="P5756" s="7">
        <f>H5756-M5756</f>
        <v/>
      </c>
      <c r="Q5756" s="7">
        <f>IF($I5756=1,(N5756-MAR1!$B$11)/MAR1!$D$11,(N5756-MAR1!$C$11)/MAR1!$E$11)</f>
        <v/>
      </c>
      <c r="R5756" s="7">
        <f>IF($I5756=1,(O5756-MAR1!$B$12)/MAR1!$D$12,(O5756-MAR1!$C$12)/MAR1!$E$12)</f>
        <v/>
      </c>
      <c r="S5756" s="7">
        <f>IF($I5756=1,(P5756-MAR1!$B$13)/MAR1!$D$13,(P5756-MAR1!$C$13)/MAR1!$E$13)</f>
        <v/>
      </c>
    </row>
    <row r="5757">
      <c r="A5757" s="5" t="n">
        <v>5756</v>
      </c>
      <c r="B5757" s="5" t="n">
        <v>16</v>
      </c>
      <c r="C5757" s="5" t="n">
        <v>281</v>
      </c>
      <c r="D5757" s="5" t="n">
        <v>10</v>
      </c>
      <c r="E5757" s="5" t="n">
        <v>0</v>
      </c>
      <c r="F5757" s="5" t="n">
        <v>29.2</v>
      </c>
      <c r="G5757" s="5" t="n">
        <v>16.7</v>
      </c>
      <c r="H5757" s="5" t="n">
        <v>13.4</v>
      </c>
      <c r="I5757" s="6">
        <f>IF(E5757&gt;=Markov!$B$3,1,0)</f>
        <v/>
      </c>
      <c r="J5757" s="6">
        <f>I5756</f>
        <v/>
      </c>
      <c r="K5757" s="7">
        <f>MAR1!$B$5+MAR1!$C$5*COS(2*PI()*$C5757/365)+MAR1!$D$5*SIN(2*PI()*$C5757/365)</f>
        <v/>
      </c>
      <c r="L5757" s="7">
        <f>MAR1!$B$6+MAR1!$C$6*COS(2*PI()*$C5757/365)+MAR1!$D$6*SIN(2*PI()*$C5757/365)</f>
        <v/>
      </c>
      <c r="M5757" s="7">
        <f>MAR1!$B$7+MAR1!$C$7*COS(2*PI()*$C5757/365)+MAR1!$D$7*SIN(2*PI()*$C5757/365)</f>
        <v/>
      </c>
      <c r="N5757" s="7">
        <f>F5757-K5757</f>
        <v/>
      </c>
      <c r="O5757" s="7">
        <f>G5757-L5757</f>
        <v/>
      </c>
      <c r="P5757" s="7">
        <f>H5757-M5757</f>
        <v/>
      </c>
      <c r="Q5757" s="7">
        <f>IF($I5757=1,(N5757-MAR1!$B$11)/MAR1!$D$11,(N5757-MAR1!$C$11)/MAR1!$E$11)</f>
        <v/>
      </c>
      <c r="R5757" s="7">
        <f>IF($I5757=1,(O5757-MAR1!$B$12)/MAR1!$D$12,(O5757-MAR1!$C$12)/MAR1!$E$12)</f>
        <v/>
      </c>
      <c r="S5757" s="7">
        <f>IF($I5757=1,(P5757-MAR1!$B$13)/MAR1!$D$13,(P5757-MAR1!$C$13)/MAR1!$E$13)</f>
        <v/>
      </c>
    </row>
    <row r="5758">
      <c r="A5758" s="5" t="n">
        <v>5757</v>
      </c>
      <c r="B5758" s="5" t="n">
        <v>16</v>
      </c>
      <c r="C5758" s="5" t="n">
        <v>282</v>
      </c>
      <c r="D5758" s="5" t="n">
        <v>10</v>
      </c>
      <c r="E5758" s="5" t="n">
        <v>0</v>
      </c>
      <c r="F5758" s="5" t="n">
        <v>28.1</v>
      </c>
      <c r="G5758" s="5" t="n">
        <v>15.7</v>
      </c>
      <c r="H5758" s="5" t="n">
        <v>8.710000000000001</v>
      </c>
      <c r="I5758" s="6">
        <f>IF(E5758&gt;=Markov!$B$3,1,0)</f>
        <v/>
      </c>
      <c r="J5758" s="6">
        <f>I5757</f>
        <v/>
      </c>
      <c r="K5758" s="7">
        <f>MAR1!$B$5+MAR1!$C$5*COS(2*PI()*$C5758/365)+MAR1!$D$5*SIN(2*PI()*$C5758/365)</f>
        <v/>
      </c>
      <c r="L5758" s="7">
        <f>MAR1!$B$6+MAR1!$C$6*COS(2*PI()*$C5758/365)+MAR1!$D$6*SIN(2*PI()*$C5758/365)</f>
        <v/>
      </c>
      <c r="M5758" s="7">
        <f>MAR1!$B$7+MAR1!$C$7*COS(2*PI()*$C5758/365)+MAR1!$D$7*SIN(2*PI()*$C5758/365)</f>
        <v/>
      </c>
      <c r="N5758" s="7">
        <f>F5758-K5758</f>
        <v/>
      </c>
      <c r="O5758" s="7">
        <f>G5758-L5758</f>
        <v/>
      </c>
      <c r="P5758" s="7">
        <f>H5758-M5758</f>
        <v/>
      </c>
      <c r="Q5758" s="7">
        <f>IF($I5758=1,(N5758-MAR1!$B$11)/MAR1!$D$11,(N5758-MAR1!$C$11)/MAR1!$E$11)</f>
        <v/>
      </c>
      <c r="R5758" s="7">
        <f>IF($I5758=1,(O5758-MAR1!$B$12)/MAR1!$D$12,(O5758-MAR1!$C$12)/MAR1!$E$12)</f>
        <v/>
      </c>
      <c r="S5758" s="7">
        <f>IF($I5758=1,(P5758-MAR1!$B$13)/MAR1!$D$13,(P5758-MAR1!$C$13)/MAR1!$E$13)</f>
        <v/>
      </c>
    </row>
    <row r="5759">
      <c r="A5759" s="5" t="n">
        <v>5758</v>
      </c>
      <c r="B5759" s="5" t="n">
        <v>16</v>
      </c>
      <c r="C5759" s="5" t="n">
        <v>283</v>
      </c>
      <c r="D5759" s="5" t="n">
        <v>10</v>
      </c>
      <c r="E5759" s="5" t="n">
        <v>0</v>
      </c>
      <c r="F5759" s="5" t="n">
        <v>31.4</v>
      </c>
      <c r="G5759" s="5" t="n">
        <v>16.1</v>
      </c>
      <c r="H5759" s="5" t="n">
        <v>12.87</v>
      </c>
      <c r="I5759" s="6">
        <f>IF(E5759&gt;=Markov!$B$3,1,0)</f>
        <v/>
      </c>
      <c r="J5759" s="6">
        <f>I5758</f>
        <v/>
      </c>
      <c r="K5759" s="7">
        <f>MAR1!$B$5+MAR1!$C$5*COS(2*PI()*$C5759/365)+MAR1!$D$5*SIN(2*PI()*$C5759/365)</f>
        <v/>
      </c>
      <c r="L5759" s="7">
        <f>MAR1!$B$6+MAR1!$C$6*COS(2*PI()*$C5759/365)+MAR1!$D$6*SIN(2*PI()*$C5759/365)</f>
        <v/>
      </c>
      <c r="M5759" s="7">
        <f>MAR1!$B$7+MAR1!$C$7*COS(2*PI()*$C5759/365)+MAR1!$D$7*SIN(2*PI()*$C5759/365)</f>
        <v/>
      </c>
      <c r="N5759" s="7">
        <f>F5759-K5759</f>
        <v/>
      </c>
      <c r="O5759" s="7">
        <f>G5759-L5759</f>
        <v/>
      </c>
      <c r="P5759" s="7">
        <f>H5759-M5759</f>
        <v/>
      </c>
      <c r="Q5759" s="7">
        <f>IF($I5759=1,(N5759-MAR1!$B$11)/MAR1!$D$11,(N5759-MAR1!$C$11)/MAR1!$E$11)</f>
        <v/>
      </c>
      <c r="R5759" s="7">
        <f>IF($I5759=1,(O5759-MAR1!$B$12)/MAR1!$D$12,(O5759-MAR1!$C$12)/MAR1!$E$12)</f>
        <v/>
      </c>
      <c r="S5759" s="7">
        <f>IF($I5759=1,(P5759-MAR1!$B$13)/MAR1!$D$13,(P5759-MAR1!$C$13)/MAR1!$E$13)</f>
        <v/>
      </c>
    </row>
    <row r="5760">
      <c r="A5760" s="5" t="n">
        <v>5759</v>
      </c>
      <c r="B5760" s="5" t="n">
        <v>16</v>
      </c>
      <c r="C5760" s="5" t="n">
        <v>284</v>
      </c>
      <c r="D5760" s="5" t="n">
        <v>10</v>
      </c>
      <c r="E5760" s="5" t="n">
        <v>0</v>
      </c>
      <c r="F5760" s="5" t="n">
        <v>34</v>
      </c>
      <c r="G5760" s="5" t="n">
        <v>20.9</v>
      </c>
      <c r="H5760" s="5" t="n">
        <v>14.75</v>
      </c>
      <c r="I5760" s="6">
        <f>IF(E5760&gt;=Markov!$B$3,1,0)</f>
        <v/>
      </c>
      <c r="J5760" s="6">
        <f>I5759</f>
        <v/>
      </c>
      <c r="K5760" s="7">
        <f>MAR1!$B$5+MAR1!$C$5*COS(2*PI()*$C5760/365)+MAR1!$D$5*SIN(2*PI()*$C5760/365)</f>
        <v/>
      </c>
      <c r="L5760" s="7">
        <f>MAR1!$B$6+MAR1!$C$6*COS(2*PI()*$C5760/365)+MAR1!$D$6*SIN(2*PI()*$C5760/365)</f>
        <v/>
      </c>
      <c r="M5760" s="7">
        <f>MAR1!$B$7+MAR1!$C$7*COS(2*PI()*$C5760/365)+MAR1!$D$7*SIN(2*PI()*$C5760/365)</f>
        <v/>
      </c>
      <c r="N5760" s="7">
        <f>F5760-K5760</f>
        <v/>
      </c>
      <c r="O5760" s="7">
        <f>G5760-L5760</f>
        <v/>
      </c>
      <c r="P5760" s="7">
        <f>H5760-M5760</f>
        <v/>
      </c>
      <c r="Q5760" s="7">
        <f>IF($I5760=1,(N5760-MAR1!$B$11)/MAR1!$D$11,(N5760-MAR1!$C$11)/MAR1!$E$11)</f>
        <v/>
      </c>
      <c r="R5760" s="7">
        <f>IF($I5760=1,(O5760-MAR1!$B$12)/MAR1!$D$12,(O5760-MAR1!$C$12)/MAR1!$E$12)</f>
        <v/>
      </c>
      <c r="S5760" s="7">
        <f>IF($I5760=1,(P5760-MAR1!$B$13)/MAR1!$D$13,(P5760-MAR1!$C$13)/MAR1!$E$13)</f>
        <v/>
      </c>
    </row>
    <row r="5761">
      <c r="A5761" s="5" t="n">
        <v>5760</v>
      </c>
      <c r="B5761" s="5" t="n">
        <v>16</v>
      </c>
      <c r="C5761" s="5" t="n">
        <v>285</v>
      </c>
      <c r="D5761" s="5" t="n">
        <v>10</v>
      </c>
      <c r="E5761" s="5" t="n">
        <v>0</v>
      </c>
      <c r="F5761" s="5" t="n">
        <v>33.8</v>
      </c>
      <c r="G5761" s="5" t="n">
        <v>21.6</v>
      </c>
      <c r="H5761" s="5" t="n">
        <v>17.59</v>
      </c>
      <c r="I5761" s="6">
        <f>IF(E5761&gt;=Markov!$B$3,1,0)</f>
        <v/>
      </c>
      <c r="J5761" s="6">
        <f>I5760</f>
        <v/>
      </c>
      <c r="K5761" s="7">
        <f>MAR1!$B$5+MAR1!$C$5*COS(2*PI()*$C5761/365)+MAR1!$D$5*SIN(2*PI()*$C5761/365)</f>
        <v/>
      </c>
      <c r="L5761" s="7">
        <f>MAR1!$B$6+MAR1!$C$6*COS(2*PI()*$C5761/365)+MAR1!$D$6*SIN(2*PI()*$C5761/365)</f>
        <v/>
      </c>
      <c r="M5761" s="7">
        <f>MAR1!$B$7+MAR1!$C$7*COS(2*PI()*$C5761/365)+MAR1!$D$7*SIN(2*PI()*$C5761/365)</f>
        <v/>
      </c>
      <c r="N5761" s="7">
        <f>F5761-K5761</f>
        <v/>
      </c>
      <c r="O5761" s="7">
        <f>G5761-L5761</f>
        <v/>
      </c>
      <c r="P5761" s="7">
        <f>H5761-M5761</f>
        <v/>
      </c>
      <c r="Q5761" s="7">
        <f>IF($I5761=1,(N5761-MAR1!$B$11)/MAR1!$D$11,(N5761-MAR1!$C$11)/MAR1!$E$11)</f>
        <v/>
      </c>
      <c r="R5761" s="7">
        <f>IF($I5761=1,(O5761-MAR1!$B$12)/MAR1!$D$12,(O5761-MAR1!$C$12)/MAR1!$E$12)</f>
        <v/>
      </c>
      <c r="S5761" s="7">
        <f>IF($I5761=1,(P5761-MAR1!$B$13)/MAR1!$D$13,(P5761-MAR1!$C$13)/MAR1!$E$13)</f>
        <v/>
      </c>
    </row>
    <row r="5762">
      <c r="A5762" s="5" t="n">
        <v>5761</v>
      </c>
      <c r="B5762" s="5" t="n">
        <v>16</v>
      </c>
      <c r="C5762" s="5" t="n">
        <v>286</v>
      </c>
      <c r="D5762" s="5" t="n">
        <v>10</v>
      </c>
      <c r="E5762" s="5" t="n">
        <v>0</v>
      </c>
      <c r="F5762" s="5" t="n">
        <v>28.8</v>
      </c>
      <c r="G5762" s="5" t="n">
        <v>19.9</v>
      </c>
      <c r="H5762" s="5" t="n">
        <v>15.22</v>
      </c>
      <c r="I5762" s="6">
        <f>IF(E5762&gt;=Markov!$B$3,1,0)</f>
        <v/>
      </c>
      <c r="J5762" s="6">
        <f>I5761</f>
        <v/>
      </c>
      <c r="K5762" s="7">
        <f>MAR1!$B$5+MAR1!$C$5*COS(2*PI()*$C5762/365)+MAR1!$D$5*SIN(2*PI()*$C5762/365)</f>
        <v/>
      </c>
      <c r="L5762" s="7">
        <f>MAR1!$B$6+MAR1!$C$6*COS(2*PI()*$C5762/365)+MAR1!$D$6*SIN(2*PI()*$C5762/365)</f>
        <v/>
      </c>
      <c r="M5762" s="7">
        <f>MAR1!$B$7+MAR1!$C$7*COS(2*PI()*$C5762/365)+MAR1!$D$7*SIN(2*PI()*$C5762/365)</f>
        <v/>
      </c>
      <c r="N5762" s="7">
        <f>F5762-K5762</f>
        <v/>
      </c>
      <c r="O5762" s="7">
        <f>G5762-L5762</f>
        <v/>
      </c>
      <c r="P5762" s="7">
        <f>H5762-M5762</f>
        <v/>
      </c>
      <c r="Q5762" s="7">
        <f>IF($I5762=1,(N5762-MAR1!$B$11)/MAR1!$D$11,(N5762-MAR1!$C$11)/MAR1!$E$11)</f>
        <v/>
      </c>
      <c r="R5762" s="7">
        <f>IF($I5762=1,(O5762-MAR1!$B$12)/MAR1!$D$12,(O5762-MAR1!$C$12)/MAR1!$E$12)</f>
        <v/>
      </c>
      <c r="S5762" s="7">
        <f>IF($I5762=1,(P5762-MAR1!$B$13)/MAR1!$D$13,(P5762-MAR1!$C$13)/MAR1!$E$13)</f>
        <v/>
      </c>
    </row>
    <row r="5763">
      <c r="A5763" s="5" t="n">
        <v>5762</v>
      </c>
      <c r="B5763" s="5" t="n">
        <v>16</v>
      </c>
      <c r="C5763" s="5" t="n">
        <v>287</v>
      </c>
      <c r="D5763" s="5" t="n">
        <v>10</v>
      </c>
      <c r="E5763" s="5" t="n">
        <v>0</v>
      </c>
      <c r="F5763" s="5" t="n">
        <v>30.4</v>
      </c>
      <c r="G5763" s="5" t="n">
        <v>20.5</v>
      </c>
      <c r="H5763" s="5" t="n">
        <v>14.67</v>
      </c>
      <c r="I5763" s="6">
        <f>IF(E5763&gt;=Markov!$B$3,1,0)</f>
        <v/>
      </c>
      <c r="J5763" s="6">
        <f>I5762</f>
        <v/>
      </c>
      <c r="K5763" s="7">
        <f>MAR1!$B$5+MAR1!$C$5*COS(2*PI()*$C5763/365)+MAR1!$D$5*SIN(2*PI()*$C5763/365)</f>
        <v/>
      </c>
      <c r="L5763" s="7">
        <f>MAR1!$B$6+MAR1!$C$6*COS(2*PI()*$C5763/365)+MAR1!$D$6*SIN(2*PI()*$C5763/365)</f>
        <v/>
      </c>
      <c r="M5763" s="7">
        <f>MAR1!$B$7+MAR1!$C$7*COS(2*PI()*$C5763/365)+MAR1!$D$7*SIN(2*PI()*$C5763/365)</f>
        <v/>
      </c>
      <c r="N5763" s="7">
        <f>F5763-K5763</f>
        <v/>
      </c>
      <c r="O5763" s="7">
        <f>G5763-L5763</f>
        <v/>
      </c>
      <c r="P5763" s="7">
        <f>H5763-M5763</f>
        <v/>
      </c>
      <c r="Q5763" s="7">
        <f>IF($I5763=1,(N5763-MAR1!$B$11)/MAR1!$D$11,(N5763-MAR1!$C$11)/MAR1!$E$11)</f>
        <v/>
      </c>
      <c r="R5763" s="7">
        <f>IF($I5763=1,(O5763-MAR1!$B$12)/MAR1!$D$12,(O5763-MAR1!$C$12)/MAR1!$E$12)</f>
        <v/>
      </c>
      <c r="S5763" s="7">
        <f>IF($I5763=1,(P5763-MAR1!$B$13)/MAR1!$D$13,(P5763-MAR1!$C$13)/MAR1!$E$13)</f>
        <v/>
      </c>
    </row>
    <row r="5764">
      <c r="A5764" s="5" t="n">
        <v>5763</v>
      </c>
      <c r="B5764" s="5" t="n">
        <v>16</v>
      </c>
      <c r="C5764" s="5" t="n">
        <v>288</v>
      </c>
      <c r="D5764" s="5" t="n">
        <v>10</v>
      </c>
      <c r="E5764" s="5" t="n">
        <v>0.1</v>
      </c>
      <c r="F5764" s="5" t="n">
        <v>26.8</v>
      </c>
      <c r="G5764" s="5" t="n">
        <v>17.4</v>
      </c>
      <c r="H5764" s="5" t="n">
        <v>6.83</v>
      </c>
      <c r="I5764" s="6">
        <f>IF(E5764&gt;=Markov!$B$3,1,0)</f>
        <v/>
      </c>
      <c r="J5764" s="6">
        <f>I5763</f>
        <v/>
      </c>
      <c r="K5764" s="7">
        <f>MAR1!$B$5+MAR1!$C$5*COS(2*PI()*$C5764/365)+MAR1!$D$5*SIN(2*PI()*$C5764/365)</f>
        <v/>
      </c>
      <c r="L5764" s="7">
        <f>MAR1!$B$6+MAR1!$C$6*COS(2*PI()*$C5764/365)+MAR1!$D$6*SIN(2*PI()*$C5764/365)</f>
        <v/>
      </c>
      <c r="M5764" s="7">
        <f>MAR1!$B$7+MAR1!$C$7*COS(2*PI()*$C5764/365)+MAR1!$D$7*SIN(2*PI()*$C5764/365)</f>
        <v/>
      </c>
      <c r="N5764" s="7">
        <f>F5764-K5764</f>
        <v/>
      </c>
      <c r="O5764" s="7">
        <f>G5764-L5764</f>
        <v/>
      </c>
      <c r="P5764" s="7">
        <f>H5764-M5764</f>
        <v/>
      </c>
      <c r="Q5764" s="7">
        <f>IF($I5764=1,(N5764-MAR1!$B$11)/MAR1!$D$11,(N5764-MAR1!$C$11)/MAR1!$E$11)</f>
        <v/>
      </c>
      <c r="R5764" s="7">
        <f>IF($I5764=1,(O5764-MAR1!$B$12)/MAR1!$D$12,(O5764-MAR1!$C$12)/MAR1!$E$12)</f>
        <v/>
      </c>
      <c r="S5764" s="7">
        <f>IF($I5764=1,(P5764-MAR1!$B$13)/MAR1!$D$13,(P5764-MAR1!$C$13)/MAR1!$E$13)</f>
        <v/>
      </c>
    </row>
    <row r="5765">
      <c r="A5765" s="5" t="n">
        <v>5764</v>
      </c>
      <c r="B5765" s="5" t="n">
        <v>16</v>
      </c>
      <c r="C5765" s="5" t="n">
        <v>289</v>
      </c>
      <c r="D5765" s="5" t="n">
        <v>10</v>
      </c>
      <c r="E5765" s="5" t="n">
        <v>0</v>
      </c>
      <c r="F5765" s="5" t="n">
        <v>26.3</v>
      </c>
      <c r="G5765" s="5" t="n">
        <v>16.9</v>
      </c>
      <c r="H5765" s="5" t="n">
        <v>13.7</v>
      </c>
      <c r="I5765" s="6">
        <f>IF(E5765&gt;=Markov!$B$3,1,0)</f>
        <v/>
      </c>
      <c r="J5765" s="6">
        <f>I5764</f>
        <v/>
      </c>
      <c r="K5765" s="7">
        <f>MAR1!$B$5+MAR1!$C$5*COS(2*PI()*$C5765/365)+MAR1!$D$5*SIN(2*PI()*$C5765/365)</f>
        <v/>
      </c>
      <c r="L5765" s="7">
        <f>MAR1!$B$6+MAR1!$C$6*COS(2*PI()*$C5765/365)+MAR1!$D$6*SIN(2*PI()*$C5765/365)</f>
        <v/>
      </c>
      <c r="M5765" s="7">
        <f>MAR1!$B$7+MAR1!$C$7*COS(2*PI()*$C5765/365)+MAR1!$D$7*SIN(2*PI()*$C5765/365)</f>
        <v/>
      </c>
      <c r="N5765" s="7">
        <f>F5765-K5765</f>
        <v/>
      </c>
      <c r="O5765" s="7">
        <f>G5765-L5765</f>
        <v/>
      </c>
      <c r="P5765" s="7">
        <f>H5765-M5765</f>
        <v/>
      </c>
      <c r="Q5765" s="7">
        <f>IF($I5765=1,(N5765-MAR1!$B$11)/MAR1!$D$11,(N5765-MAR1!$C$11)/MAR1!$E$11)</f>
        <v/>
      </c>
      <c r="R5765" s="7">
        <f>IF($I5765=1,(O5765-MAR1!$B$12)/MAR1!$D$12,(O5765-MAR1!$C$12)/MAR1!$E$12)</f>
        <v/>
      </c>
      <c r="S5765" s="7">
        <f>IF($I5765=1,(P5765-MAR1!$B$13)/MAR1!$D$13,(P5765-MAR1!$C$13)/MAR1!$E$13)</f>
        <v/>
      </c>
    </row>
    <row r="5766">
      <c r="A5766" s="5" t="n">
        <v>5765</v>
      </c>
      <c r="B5766" s="5" t="n">
        <v>16</v>
      </c>
      <c r="C5766" s="5" t="n">
        <v>290</v>
      </c>
      <c r="D5766" s="5" t="n">
        <v>10</v>
      </c>
      <c r="E5766" s="5" t="n">
        <v>0</v>
      </c>
      <c r="F5766" s="5" t="n">
        <v>25.5</v>
      </c>
      <c r="G5766" s="5" t="n">
        <v>17.8</v>
      </c>
      <c r="H5766" s="5" t="n">
        <v>12.75</v>
      </c>
      <c r="I5766" s="6">
        <f>IF(E5766&gt;=Markov!$B$3,1,0)</f>
        <v/>
      </c>
      <c r="J5766" s="6">
        <f>I5765</f>
        <v/>
      </c>
      <c r="K5766" s="7">
        <f>MAR1!$B$5+MAR1!$C$5*COS(2*PI()*$C5766/365)+MAR1!$D$5*SIN(2*PI()*$C5766/365)</f>
        <v/>
      </c>
      <c r="L5766" s="7">
        <f>MAR1!$B$6+MAR1!$C$6*COS(2*PI()*$C5766/365)+MAR1!$D$6*SIN(2*PI()*$C5766/365)</f>
        <v/>
      </c>
      <c r="M5766" s="7">
        <f>MAR1!$B$7+MAR1!$C$7*COS(2*PI()*$C5766/365)+MAR1!$D$7*SIN(2*PI()*$C5766/365)</f>
        <v/>
      </c>
      <c r="N5766" s="7">
        <f>F5766-K5766</f>
        <v/>
      </c>
      <c r="O5766" s="7">
        <f>G5766-L5766</f>
        <v/>
      </c>
      <c r="P5766" s="7">
        <f>H5766-M5766</f>
        <v/>
      </c>
      <c r="Q5766" s="7">
        <f>IF($I5766=1,(N5766-MAR1!$B$11)/MAR1!$D$11,(N5766-MAR1!$C$11)/MAR1!$E$11)</f>
        <v/>
      </c>
      <c r="R5766" s="7">
        <f>IF($I5766=1,(O5766-MAR1!$B$12)/MAR1!$D$12,(O5766-MAR1!$C$12)/MAR1!$E$12)</f>
        <v/>
      </c>
      <c r="S5766" s="7">
        <f>IF($I5766=1,(P5766-MAR1!$B$13)/MAR1!$D$13,(P5766-MAR1!$C$13)/MAR1!$E$13)</f>
        <v/>
      </c>
    </row>
    <row r="5767">
      <c r="A5767" s="5" t="n">
        <v>5766</v>
      </c>
      <c r="B5767" s="5" t="n">
        <v>16</v>
      </c>
      <c r="C5767" s="5" t="n">
        <v>291</v>
      </c>
      <c r="D5767" s="5" t="n">
        <v>10</v>
      </c>
      <c r="E5767" s="5" t="n">
        <v>0</v>
      </c>
      <c r="F5767" s="5" t="n">
        <v>25.9</v>
      </c>
      <c r="G5767" s="5" t="n">
        <v>16.4</v>
      </c>
      <c r="H5767" s="5" t="n">
        <v>10.58</v>
      </c>
      <c r="I5767" s="6">
        <f>IF(E5767&gt;=Markov!$B$3,1,0)</f>
        <v/>
      </c>
      <c r="J5767" s="6">
        <f>I5766</f>
        <v/>
      </c>
      <c r="K5767" s="7">
        <f>MAR1!$B$5+MAR1!$C$5*COS(2*PI()*$C5767/365)+MAR1!$D$5*SIN(2*PI()*$C5767/365)</f>
        <v/>
      </c>
      <c r="L5767" s="7">
        <f>MAR1!$B$6+MAR1!$C$6*COS(2*PI()*$C5767/365)+MAR1!$D$6*SIN(2*PI()*$C5767/365)</f>
        <v/>
      </c>
      <c r="M5767" s="7">
        <f>MAR1!$B$7+MAR1!$C$7*COS(2*PI()*$C5767/365)+MAR1!$D$7*SIN(2*PI()*$C5767/365)</f>
        <v/>
      </c>
      <c r="N5767" s="7">
        <f>F5767-K5767</f>
        <v/>
      </c>
      <c r="O5767" s="7">
        <f>G5767-L5767</f>
        <v/>
      </c>
      <c r="P5767" s="7">
        <f>H5767-M5767</f>
        <v/>
      </c>
      <c r="Q5767" s="7">
        <f>IF($I5767=1,(N5767-MAR1!$B$11)/MAR1!$D$11,(N5767-MAR1!$C$11)/MAR1!$E$11)</f>
        <v/>
      </c>
      <c r="R5767" s="7">
        <f>IF($I5767=1,(O5767-MAR1!$B$12)/MAR1!$D$12,(O5767-MAR1!$C$12)/MAR1!$E$12)</f>
        <v/>
      </c>
      <c r="S5767" s="7">
        <f>IF($I5767=1,(P5767-MAR1!$B$13)/MAR1!$D$13,(P5767-MAR1!$C$13)/MAR1!$E$13)</f>
        <v/>
      </c>
    </row>
    <row r="5768">
      <c r="A5768" s="5" t="n">
        <v>5767</v>
      </c>
      <c r="B5768" s="5" t="n">
        <v>16</v>
      </c>
      <c r="C5768" s="5" t="n">
        <v>292</v>
      </c>
      <c r="D5768" s="5" t="n">
        <v>10</v>
      </c>
      <c r="E5768" s="5" t="n">
        <v>0</v>
      </c>
      <c r="F5768" s="5" t="n">
        <v>24.6</v>
      </c>
      <c r="G5768" s="5" t="n">
        <v>16.5</v>
      </c>
      <c r="H5768" s="5" t="n">
        <v>7.96</v>
      </c>
      <c r="I5768" s="6">
        <f>IF(E5768&gt;=Markov!$B$3,1,0)</f>
        <v/>
      </c>
      <c r="J5768" s="6">
        <f>I5767</f>
        <v/>
      </c>
      <c r="K5768" s="7">
        <f>MAR1!$B$5+MAR1!$C$5*COS(2*PI()*$C5768/365)+MAR1!$D$5*SIN(2*PI()*$C5768/365)</f>
        <v/>
      </c>
      <c r="L5768" s="7">
        <f>MAR1!$B$6+MAR1!$C$6*COS(2*PI()*$C5768/365)+MAR1!$D$6*SIN(2*PI()*$C5768/365)</f>
        <v/>
      </c>
      <c r="M5768" s="7">
        <f>MAR1!$B$7+MAR1!$C$7*COS(2*PI()*$C5768/365)+MAR1!$D$7*SIN(2*PI()*$C5768/365)</f>
        <v/>
      </c>
      <c r="N5768" s="7">
        <f>F5768-K5768</f>
        <v/>
      </c>
      <c r="O5768" s="7">
        <f>G5768-L5768</f>
        <v/>
      </c>
      <c r="P5768" s="7">
        <f>H5768-M5768</f>
        <v/>
      </c>
      <c r="Q5768" s="7">
        <f>IF($I5768=1,(N5768-MAR1!$B$11)/MAR1!$D$11,(N5768-MAR1!$C$11)/MAR1!$E$11)</f>
        <v/>
      </c>
      <c r="R5768" s="7">
        <f>IF($I5768=1,(O5768-MAR1!$B$12)/MAR1!$D$12,(O5768-MAR1!$C$12)/MAR1!$E$12)</f>
        <v/>
      </c>
      <c r="S5768" s="7">
        <f>IF($I5768=1,(P5768-MAR1!$B$13)/MAR1!$D$13,(P5768-MAR1!$C$13)/MAR1!$E$13)</f>
        <v/>
      </c>
    </row>
    <row r="5769">
      <c r="A5769" s="5" t="n">
        <v>5768</v>
      </c>
      <c r="B5769" s="5" t="n">
        <v>16</v>
      </c>
      <c r="C5769" s="5" t="n">
        <v>293</v>
      </c>
      <c r="D5769" s="5" t="n">
        <v>10</v>
      </c>
      <c r="E5769" s="5" t="n">
        <v>0</v>
      </c>
      <c r="F5769" s="5" t="n">
        <v>27.5</v>
      </c>
      <c r="G5769" s="5" t="n">
        <v>16.4</v>
      </c>
      <c r="H5769" s="5" t="n">
        <v>15.26</v>
      </c>
      <c r="I5769" s="6">
        <f>IF(E5769&gt;=Markov!$B$3,1,0)</f>
        <v/>
      </c>
      <c r="J5769" s="6">
        <f>I5768</f>
        <v/>
      </c>
      <c r="K5769" s="7">
        <f>MAR1!$B$5+MAR1!$C$5*COS(2*PI()*$C5769/365)+MAR1!$D$5*SIN(2*PI()*$C5769/365)</f>
        <v/>
      </c>
      <c r="L5769" s="7">
        <f>MAR1!$B$6+MAR1!$C$6*COS(2*PI()*$C5769/365)+MAR1!$D$6*SIN(2*PI()*$C5769/365)</f>
        <v/>
      </c>
      <c r="M5769" s="7">
        <f>MAR1!$B$7+MAR1!$C$7*COS(2*PI()*$C5769/365)+MAR1!$D$7*SIN(2*PI()*$C5769/365)</f>
        <v/>
      </c>
      <c r="N5769" s="7">
        <f>F5769-K5769</f>
        <v/>
      </c>
      <c r="O5769" s="7">
        <f>G5769-L5769</f>
        <v/>
      </c>
      <c r="P5769" s="7">
        <f>H5769-M5769</f>
        <v/>
      </c>
      <c r="Q5769" s="7">
        <f>IF($I5769=1,(N5769-MAR1!$B$11)/MAR1!$D$11,(N5769-MAR1!$C$11)/MAR1!$E$11)</f>
        <v/>
      </c>
      <c r="R5769" s="7">
        <f>IF($I5769=1,(O5769-MAR1!$B$12)/MAR1!$D$12,(O5769-MAR1!$C$12)/MAR1!$E$12)</f>
        <v/>
      </c>
      <c r="S5769" s="7">
        <f>IF($I5769=1,(P5769-MAR1!$B$13)/MAR1!$D$13,(P5769-MAR1!$C$13)/MAR1!$E$13)</f>
        <v/>
      </c>
    </row>
    <row r="5770">
      <c r="A5770" s="5" t="n">
        <v>5769</v>
      </c>
      <c r="B5770" s="5" t="n">
        <v>16</v>
      </c>
      <c r="C5770" s="5" t="n">
        <v>294</v>
      </c>
      <c r="D5770" s="5" t="n">
        <v>10</v>
      </c>
      <c r="E5770" s="5" t="n">
        <v>0</v>
      </c>
      <c r="F5770" s="5" t="n">
        <v>26.7</v>
      </c>
      <c r="G5770" s="5" t="n">
        <v>15</v>
      </c>
      <c r="H5770" s="5" t="n">
        <v>7.1</v>
      </c>
      <c r="I5770" s="6">
        <f>IF(E5770&gt;=Markov!$B$3,1,0)</f>
        <v/>
      </c>
      <c r="J5770" s="6">
        <f>I5769</f>
        <v/>
      </c>
      <c r="K5770" s="7">
        <f>MAR1!$B$5+MAR1!$C$5*COS(2*PI()*$C5770/365)+MAR1!$D$5*SIN(2*PI()*$C5770/365)</f>
        <v/>
      </c>
      <c r="L5770" s="7">
        <f>MAR1!$B$6+MAR1!$C$6*COS(2*PI()*$C5770/365)+MAR1!$D$6*SIN(2*PI()*$C5770/365)</f>
        <v/>
      </c>
      <c r="M5770" s="7">
        <f>MAR1!$B$7+MAR1!$C$7*COS(2*PI()*$C5770/365)+MAR1!$D$7*SIN(2*PI()*$C5770/365)</f>
        <v/>
      </c>
      <c r="N5770" s="7">
        <f>F5770-K5770</f>
        <v/>
      </c>
      <c r="O5770" s="7">
        <f>G5770-L5770</f>
        <v/>
      </c>
      <c r="P5770" s="7">
        <f>H5770-M5770</f>
        <v/>
      </c>
      <c r="Q5770" s="7">
        <f>IF($I5770=1,(N5770-MAR1!$B$11)/MAR1!$D$11,(N5770-MAR1!$C$11)/MAR1!$E$11)</f>
        <v/>
      </c>
      <c r="R5770" s="7">
        <f>IF($I5770=1,(O5770-MAR1!$B$12)/MAR1!$D$12,(O5770-MAR1!$C$12)/MAR1!$E$12)</f>
        <v/>
      </c>
      <c r="S5770" s="7">
        <f>IF($I5770=1,(P5770-MAR1!$B$13)/MAR1!$D$13,(P5770-MAR1!$C$13)/MAR1!$E$13)</f>
        <v/>
      </c>
    </row>
    <row r="5771">
      <c r="A5771" s="5" t="n">
        <v>5770</v>
      </c>
      <c r="B5771" s="5" t="n">
        <v>16</v>
      </c>
      <c r="C5771" s="5" t="n">
        <v>295</v>
      </c>
      <c r="D5771" s="5" t="n">
        <v>10</v>
      </c>
      <c r="E5771" s="5" t="n">
        <v>0</v>
      </c>
      <c r="F5771" s="5" t="n">
        <v>27.2</v>
      </c>
      <c r="G5771" s="5" t="n">
        <v>14.6</v>
      </c>
      <c r="H5771" s="5" t="n">
        <v>12.51</v>
      </c>
      <c r="I5771" s="6">
        <f>IF(E5771&gt;=Markov!$B$3,1,0)</f>
        <v/>
      </c>
      <c r="J5771" s="6">
        <f>I5770</f>
        <v/>
      </c>
      <c r="K5771" s="7">
        <f>MAR1!$B$5+MAR1!$C$5*COS(2*PI()*$C5771/365)+MAR1!$D$5*SIN(2*PI()*$C5771/365)</f>
        <v/>
      </c>
      <c r="L5771" s="7">
        <f>MAR1!$B$6+MAR1!$C$6*COS(2*PI()*$C5771/365)+MAR1!$D$6*SIN(2*PI()*$C5771/365)</f>
        <v/>
      </c>
      <c r="M5771" s="7">
        <f>MAR1!$B$7+MAR1!$C$7*COS(2*PI()*$C5771/365)+MAR1!$D$7*SIN(2*PI()*$C5771/365)</f>
        <v/>
      </c>
      <c r="N5771" s="7">
        <f>F5771-K5771</f>
        <v/>
      </c>
      <c r="O5771" s="7">
        <f>G5771-L5771</f>
        <v/>
      </c>
      <c r="P5771" s="7">
        <f>H5771-M5771</f>
        <v/>
      </c>
      <c r="Q5771" s="7">
        <f>IF($I5771=1,(N5771-MAR1!$B$11)/MAR1!$D$11,(N5771-MAR1!$C$11)/MAR1!$E$11)</f>
        <v/>
      </c>
      <c r="R5771" s="7">
        <f>IF($I5771=1,(O5771-MAR1!$B$12)/MAR1!$D$12,(O5771-MAR1!$C$12)/MAR1!$E$12)</f>
        <v/>
      </c>
      <c r="S5771" s="7">
        <f>IF($I5771=1,(P5771-MAR1!$B$13)/MAR1!$D$13,(P5771-MAR1!$C$13)/MAR1!$E$13)</f>
        <v/>
      </c>
    </row>
    <row r="5772">
      <c r="A5772" s="5" t="n">
        <v>5771</v>
      </c>
      <c r="B5772" s="5" t="n">
        <v>16</v>
      </c>
      <c r="C5772" s="5" t="n">
        <v>296</v>
      </c>
      <c r="D5772" s="5" t="n">
        <v>10</v>
      </c>
      <c r="E5772" s="5" t="n">
        <v>1.7</v>
      </c>
      <c r="F5772" s="5" t="n">
        <v>22</v>
      </c>
      <c r="G5772" s="5" t="n">
        <v>14.8</v>
      </c>
      <c r="H5772" s="5" t="n">
        <v>6.49</v>
      </c>
      <c r="I5772" s="6">
        <f>IF(E5772&gt;=Markov!$B$3,1,0)</f>
        <v/>
      </c>
      <c r="J5772" s="6">
        <f>I5771</f>
        <v/>
      </c>
      <c r="K5772" s="7">
        <f>MAR1!$B$5+MAR1!$C$5*COS(2*PI()*$C5772/365)+MAR1!$D$5*SIN(2*PI()*$C5772/365)</f>
        <v/>
      </c>
      <c r="L5772" s="7">
        <f>MAR1!$B$6+MAR1!$C$6*COS(2*PI()*$C5772/365)+MAR1!$D$6*SIN(2*PI()*$C5772/365)</f>
        <v/>
      </c>
      <c r="M5772" s="7">
        <f>MAR1!$B$7+MAR1!$C$7*COS(2*PI()*$C5772/365)+MAR1!$D$7*SIN(2*PI()*$C5772/365)</f>
        <v/>
      </c>
      <c r="N5772" s="7">
        <f>F5772-K5772</f>
        <v/>
      </c>
      <c r="O5772" s="7">
        <f>G5772-L5772</f>
        <v/>
      </c>
      <c r="P5772" s="7">
        <f>H5772-M5772</f>
        <v/>
      </c>
      <c r="Q5772" s="7">
        <f>IF($I5772=1,(N5772-MAR1!$B$11)/MAR1!$D$11,(N5772-MAR1!$C$11)/MAR1!$E$11)</f>
        <v/>
      </c>
      <c r="R5772" s="7">
        <f>IF($I5772=1,(O5772-MAR1!$B$12)/MAR1!$D$12,(O5772-MAR1!$C$12)/MAR1!$E$12)</f>
        <v/>
      </c>
      <c r="S5772" s="7">
        <f>IF($I5772=1,(P5772-MAR1!$B$13)/MAR1!$D$13,(P5772-MAR1!$C$13)/MAR1!$E$13)</f>
        <v/>
      </c>
    </row>
    <row r="5773">
      <c r="A5773" s="5" t="n">
        <v>5772</v>
      </c>
      <c r="B5773" s="5" t="n">
        <v>16</v>
      </c>
      <c r="C5773" s="5" t="n">
        <v>297</v>
      </c>
      <c r="D5773" s="5" t="n">
        <v>10</v>
      </c>
      <c r="E5773" s="5" t="n">
        <v>0</v>
      </c>
      <c r="F5773" s="5" t="n">
        <v>24.3</v>
      </c>
      <c r="G5773" s="5" t="n">
        <v>16</v>
      </c>
      <c r="H5773" s="5" t="n">
        <v>10.62</v>
      </c>
      <c r="I5773" s="6">
        <f>IF(E5773&gt;=Markov!$B$3,1,0)</f>
        <v/>
      </c>
      <c r="J5773" s="6">
        <f>I5772</f>
        <v/>
      </c>
      <c r="K5773" s="7">
        <f>MAR1!$B$5+MAR1!$C$5*COS(2*PI()*$C5773/365)+MAR1!$D$5*SIN(2*PI()*$C5773/365)</f>
        <v/>
      </c>
      <c r="L5773" s="7">
        <f>MAR1!$B$6+MAR1!$C$6*COS(2*PI()*$C5773/365)+MAR1!$D$6*SIN(2*PI()*$C5773/365)</f>
        <v/>
      </c>
      <c r="M5773" s="7">
        <f>MAR1!$B$7+MAR1!$C$7*COS(2*PI()*$C5773/365)+MAR1!$D$7*SIN(2*PI()*$C5773/365)</f>
        <v/>
      </c>
      <c r="N5773" s="7">
        <f>F5773-K5773</f>
        <v/>
      </c>
      <c r="O5773" s="7">
        <f>G5773-L5773</f>
        <v/>
      </c>
      <c r="P5773" s="7">
        <f>H5773-M5773</f>
        <v/>
      </c>
      <c r="Q5773" s="7">
        <f>IF($I5773=1,(N5773-MAR1!$B$11)/MAR1!$D$11,(N5773-MAR1!$C$11)/MAR1!$E$11)</f>
        <v/>
      </c>
      <c r="R5773" s="7">
        <f>IF($I5773=1,(O5773-MAR1!$B$12)/MAR1!$D$12,(O5773-MAR1!$C$12)/MAR1!$E$12)</f>
        <v/>
      </c>
      <c r="S5773" s="7">
        <f>IF($I5773=1,(P5773-MAR1!$B$13)/MAR1!$D$13,(P5773-MAR1!$C$13)/MAR1!$E$13)</f>
        <v/>
      </c>
    </row>
    <row r="5774">
      <c r="A5774" s="5" t="n">
        <v>5773</v>
      </c>
      <c r="B5774" s="5" t="n">
        <v>16</v>
      </c>
      <c r="C5774" s="5" t="n">
        <v>298</v>
      </c>
      <c r="D5774" s="5" t="n">
        <v>10</v>
      </c>
      <c r="E5774" s="5" t="n">
        <v>0</v>
      </c>
      <c r="F5774" s="5" t="n">
        <v>23.2</v>
      </c>
      <c r="G5774" s="5" t="n">
        <v>16</v>
      </c>
      <c r="H5774" s="5" t="n">
        <v>8.52</v>
      </c>
      <c r="I5774" s="6">
        <f>IF(E5774&gt;=Markov!$B$3,1,0)</f>
        <v/>
      </c>
      <c r="J5774" s="6">
        <f>I5773</f>
        <v/>
      </c>
      <c r="K5774" s="7">
        <f>MAR1!$B$5+MAR1!$C$5*COS(2*PI()*$C5774/365)+MAR1!$D$5*SIN(2*PI()*$C5774/365)</f>
        <v/>
      </c>
      <c r="L5774" s="7">
        <f>MAR1!$B$6+MAR1!$C$6*COS(2*PI()*$C5774/365)+MAR1!$D$6*SIN(2*PI()*$C5774/365)</f>
        <v/>
      </c>
      <c r="M5774" s="7">
        <f>MAR1!$B$7+MAR1!$C$7*COS(2*PI()*$C5774/365)+MAR1!$D$7*SIN(2*PI()*$C5774/365)</f>
        <v/>
      </c>
      <c r="N5774" s="7">
        <f>F5774-K5774</f>
        <v/>
      </c>
      <c r="O5774" s="7">
        <f>G5774-L5774</f>
        <v/>
      </c>
      <c r="P5774" s="7">
        <f>H5774-M5774</f>
        <v/>
      </c>
      <c r="Q5774" s="7">
        <f>IF($I5774=1,(N5774-MAR1!$B$11)/MAR1!$D$11,(N5774-MAR1!$C$11)/MAR1!$E$11)</f>
        <v/>
      </c>
      <c r="R5774" s="7">
        <f>IF($I5774=1,(O5774-MAR1!$B$12)/MAR1!$D$12,(O5774-MAR1!$C$12)/MAR1!$E$12)</f>
        <v/>
      </c>
      <c r="S5774" s="7">
        <f>IF($I5774=1,(P5774-MAR1!$B$13)/MAR1!$D$13,(P5774-MAR1!$C$13)/MAR1!$E$13)</f>
        <v/>
      </c>
    </row>
    <row r="5775">
      <c r="A5775" s="5" t="n">
        <v>5774</v>
      </c>
      <c r="B5775" s="5" t="n">
        <v>16</v>
      </c>
      <c r="C5775" s="5" t="n">
        <v>299</v>
      </c>
      <c r="D5775" s="5" t="n">
        <v>10</v>
      </c>
      <c r="E5775" s="5" t="n">
        <v>1.1</v>
      </c>
      <c r="F5775" s="5" t="n">
        <v>22.6</v>
      </c>
      <c r="G5775" s="5" t="n">
        <v>14.2</v>
      </c>
      <c r="H5775" s="5" t="n">
        <v>5.48</v>
      </c>
      <c r="I5775" s="6">
        <f>IF(E5775&gt;=Markov!$B$3,1,0)</f>
        <v/>
      </c>
      <c r="J5775" s="6">
        <f>I5774</f>
        <v/>
      </c>
      <c r="K5775" s="7">
        <f>MAR1!$B$5+MAR1!$C$5*COS(2*PI()*$C5775/365)+MAR1!$D$5*SIN(2*PI()*$C5775/365)</f>
        <v/>
      </c>
      <c r="L5775" s="7">
        <f>MAR1!$B$6+MAR1!$C$6*COS(2*PI()*$C5775/365)+MAR1!$D$6*SIN(2*PI()*$C5775/365)</f>
        <v/>
      </c>
      <c r="M5775" s="7">
        <f>MAR1!$B$7+MAR1!$C$7*COS(2*PI()*$C5775/365)+MAR1!$D$7*SIN(2*PI()*$C5775/365)</f>
        <v/>
      </c>
      <c r="N5775" s="7">
        <f>F5775-K5775</f>
        <v/>
      </c>
      <c r="O5775" s="7">
        <f>G5775-L5775</f>
        <v/>
      </c>
      <c r="P5775" s="7">
        <f>H5775-M5775</f>
        <v/>
      </c>
      <c r="Q5775" s="7">
        <f>IF($I5775=1,(N5775-MAR1!$B$11)/MAR1!$D$11,(N5775-MAR1!$C$11)/MAR1!$E$11)</f>
        <v/>
      </c>
      <c r="R5775" s="7">
        <f>IF($I5775=1,(O5775-MAR1!$B$12)/MAR1!$D$12,(O5775-MAR1!$C$12)/MAR1!$E$12)</f>
        <v/>
      </c>
      <c r="S5775" s="7">
        <f>IF($I5775=1,(P5775-MAR1!$B$13)/MAR1!$D$13,(P5775-MAR1!$C$13)/MAR1!$E$13)</f>
        <v/>
      </c>
    </row>
    <row r="5776">
      <c r="A5776" s="5" t="n">
        <v>5775</v>
      </c>
      <c r="B5776" s="5" t="n">
        <v>16</v>
      </c>
      <c r="C5776" s="5" t="n">
        <v>300</v>
      </c>
      <c r="D5776" s="5" t="n">
        <v>10</v>
      </c>
      <c r="E5776" s="5" t="n">
        <v>0.4</v>
      </c>
      <c r="F5776" s="5" t="n">
        <v>22.2</v>
      </c>
      <c r="G5776" s="5" t="n">
        <v>14.2</v>
      </c>
      <c r="H5776" s="5" t="n">
        <v>9.619999999999999</v>
      </c>
      <c r="I5776" s="6">
        <f>IF(E5776&gt;=Markov!$B$3,1,0)</f>
        <v/>
      </c>
      <c r="J5776" s="6">
        <f>I5775</f>
        <v/>
      </c>
      <c r="K5776" s="7">
        <f>MAR1!$B$5+MAR1!$C$5*COS(2*PI()*$C5776/365)+MAR1!$D$5*SIN(2*PI()*$C5776/365)</f>
        <v/>
      </c>
      <c r="L5776" s="7">
        <f>MAR1!$B$6+MAR1!$C$6*COS(2*PI()*$C5776/365)+MAR1!$D$6*SIN(2*PI()*$C5776/365)</f>
        <v/>
      </c>
      <c r="M5776" s="7">
        <f>MAR1!$B$7+MAR1!$C$7*COS(2*PI()*$C5776/365)+MAR1!$D$7*SIN(2*PI()*$C5776/365)</f>
        <v/>
      </c>
      <c r="N5776" s="7">
        <f>F5776-K5776</f>
        <v/>
      </c>
      <c r="O5776" s="7">
        <f>G5776-L5776</f>
        <v/>
      </c>
      <c r="P5776" s="7">
        <f>H5776-M5776</f>
        <v/>
      </c>
      <c r="Q5776" s="7">
        <f>IF($I5776=1,(N5776-MAR1!$B$11)/MAR1!$D$11,(N5776-MAR1!$C$11)/MAR1!$E$11)</f>
        <v/>
      </c>
      <c r="R5776" s="7">
        <f>IF($I5776=1,(O5776-MAR1!$B$12)/MAR1!$D$12,(O5776-MAR1!$C$12)/MAR1!$E$12)</f>
        <v/>
      </c>
      <c r="S5776" s="7">
        <f>IF($I5776=1,(P5776-MAR1!$B$13)/MAR1!$D$13,(P5776-MAR1!$C$13)/MAR1!$E$13)</f>
        <v/>
      </c>
    </row>
    <row r="5777">
      <c r="A5777" s="5" t="n">
        <v>5776</v>
      </c>
      <c r="B5777" s="5" t="n">
        <v>16</v>
      </c>
      <c r="C5777" s="5" t="n">
        <v>301</v>
      </c>
      <c r="D5777" s="5" t="n">
        <v>10</v>
      </c>
      <c r="E5777" s="5" t="n">
        <v>0</v>
      </c>
      <c r="F5777" s="5" t="n">
        <v>27.1</v>
      </c>
      <c r="G5777" s="5" t="n">
        <v>18.4</v>
      </c>
      <c r="H5777" s="5" t="n">
        <v>11.17</v>
      </c>
      <c r="I5777" s="6">
        <f>IF(E5777&gt;=Markov!$B$3,1,0)</f>
        <v/>
      </c>
      <c r="J5777" s="6">
        <f>I5776</f>
        <v/>
      </c>
      <c r="K5777" s="7">
        <f>MAR1!$B$5+MAR1!$C$5*COS(2*PI()*$C5777/365)+MAR1!$D$5*SIN(2*PI()*$C5777/365)</f>
        <v/>
      </c>
      <c r="L5777" s="7">
        <f>MAR1!$B$6+MAR1!$C$6*COS(2*PI()*$C5777/365)+MAR1!$D$6*SIN(2*PI()*$C5777/365)</f>
        <v/>
      </c>
      <c r="M5777" s="7">
        <f>MAR1!$B$7+MAR1!$C$7*COS(2*PI()*$C5777/365)+MAR1!$D$7*SIN(2*PI()*$C5777/365)</f>
        <v/>
      </c>
      <c r="N5777" s="7">
        <f>F5777-K5777</f>
        <v/>
      </c>
      <c r="O5777" s="7">
        <f>G5777-L5777</f>
        <v/>
      </c>
      <c r="P5777" s="7">
        <f>H5777-M5777</f>
        <v/>
      </c>
      <c r="Q5777" s="7">
        <f>IF($I5777=1,(N5777-MAR1!$B$11)/MAR1!$D$11,(N5777-MAR1!$C$11)/MAR1!$E$11)</f>
        <v/>
      </c>
      <c r="R5777" s="7">
        <f>IF($I5777=1,(O5777-MAR1!$B$12)/MAR1!$D$12,(O5777-MAR1!$C$12)/MAR1!$E$12)</f>
        <v/>
      </c>
      <c r="S5777" s="7">
        <f>IF($I5777=1,(P5777-MAR1!$B$13)/MAR1!$D$13,(P5777-MAR1!$C$13)/MAR1!$E$13)</f>
        <v/>
      </c>
    </row>
    <row r="5778">
      <c r="A5778" s="5" t="n">
        <v>5777</v>
      </c>
      <c r="B5778" s="5" t="n">
        <v>16</v>
      </c>
      <c r="C5778" s="5" t="n">
        <v>302</v>
      </c>
      <c r="D5778" s="5" t="n">
        <v>10</v>
      </c>
      <c r="E5778" s="5" t="n">
        <v>0</v>
      </c>
      <c r="F5778" s="5" t="n">
        <v>26.5</v>
      </c>
      <c r="G5778" s="5" t="n">
        <v>18.2</v>
      </c>
      <c r="H5778" s="5" t="n">
        <v>13.08</v>
      </c>
      <c r="I5778" s="6">
        <f>IF(E5778&gt;=Markov!$B$3,1,0)</f>
        <v/>
      </c>
      <c r="J5778" s="6">
        <f>I5777</f>
        <v/>
      </c>
      <c r="K5778" s="7">
        <f>MAR1!$B$5+MAR1!$C$5*COS(2*PI()*$C5778/365)+MAR1!$D$5*SIN(2*PI()*$C5778/365)</f>
        <v/>
      </c>
      <c r="L5778" s="7">
        <f>MAR1!$B$6+MAR1!$C$6*COS(2*PI()*$C5778/365)+MAR1!$D$6*SIN(2*PI()*$C5778/365)</f>
        <v/>
      </c>
      <c r="M5778" s="7">
        <f>MAR1!$B$7+MAR1!$C$7*COS(2*PI()*$C5778/365)+MAR1!$D$7*SIN(2*PI()*$C5778/365)</f>
        <v/>
      </c>
      <c r="N5778" s="7">
        <f>F5778-K5778</f>
        <v/>
      </c>
      <c r="O5778" s="7">
        <f>G5778-L5778</f>
        <v/>
      </c>
      <c r="P5778" s="7">
        <f>H5778-M5778</f>
        <v/>
      </c>
      <c r="Q5778" s="7">
        <f>IF($I5778=1,(N5778-MAR1!$B$11)/MAR1!$D$11,(N5778-MAR1!$C$11)/MAR1!$E$11)</f>
        <v/>
      </c>
      <c r="R5778" s="7">
        <f>IF($I5778=1,(O5778-MAR1!$B$12)/MAR1!$D$12,(O5778-MAR1!$C$12)/MAR1!$E$12)</f>
        <v/>
      </c>
      <c r="S5778" s="7">
        <f>IF($I5778=1,(P5778-MAR1!$B$13)/MAR1!$D$13,(P5778-MAR1!$C$13)/MAR1!$E$13)</f>
        <v/>
      </c>
    </row>
    <row r="5779">
      <c r="A5779" s="5" t="n">
        <v>5778</v>
      </c>
      <c r="B5779" s="5" t="n">
        <v>16</v>
      </c>
      <c r="C5779" s="5" t="n">
        <v>303</v>
      </c>
      <c r="D5779" s="5" t="n">
        <v>10</v>
      </c>
      <c r="E5779" s="5" t="n">
        <v>0</v>
      </c>
      <c r="F5779" s="5" t="n">
        <v>28.5</v>
      </c>
      <c r="G5779" s="5" t="n">
        <v>19.4</v>
      </c>
      <c r="H5779" s="5" t="n">
        <v>12.64</v>
      </c>
      <c r="I5779" s="6">
        <f>IF(E5779&gt;=Markov!$B$3,1,0)</f>
        <v/>
      </c>
      <c r="J5779" s="6">
        <f>I5778</f>
        <v/>
      </c>
      <c r="K5779" s="7">
        <f>MAR1!$B$5+MAR1!$C$5*COS(2*PI()*$C5779/365)+MAR1!$D$5*SIN(2*PI()*$C5779/365)</f>
        <v/>
      </c>
      <c r="L5779" s="7">
        <f>MAR1!$B$6+MAR1!$C$6*COS(2*PI()*$C5779/365)+MAR1!$D$6*SIN(2*PI()*$C5779/365)</f>
        <v/>
      </c>
      <c r="M5779" s="7">
        <f>MAR1!$B$7+MAR1!$C$7*COS(2*PI()*$C5779/365)+MAR1!$D$7*SIN(2*PI()*$C5779/365)</f>
        <v/>
      </c>
      <c r="N5779" s="7">
        <f>F5779-K5779</f>
        <v/>
      </c>
      <c r="O5779" s="7">
        <f>G5779-L5779</f>
        <v/>
      </c>
      <c r="P5779" s="7">
        <f>H5779-M5779</f>
        <v/>
      </c>
      <c r="Q5779" s="7">
        <f>IF($I5779=1,(N5779-MAR1!$B$11)/MAR1!$D$11,(N5779-MAR1!$C$11)/MAR1!$E$11)</f>
        <v/>
      </c>
      <c r="R5779" s="7">
        <f>IF($I5779=1,(O5779-MAR1!$B$12)/MAR1!$D$12,(O5779-MAR1!$C$12)/MAR1!$E$12)</f>
        <v/>
      </c>
      <c r="S5779" s="7">
        <f>IF($I5779=1,(P5779-MAR1!$B$13)/MAR1!$D$13,(P5779-MAR1!$C$13)/MAR1!$E$13)</f>
        <v/>
      </c>
    </row>
    <row r="5780">
      <c r="A5780" s="5" t="n">
        <v>5779</v>
      </c>
      <c r="B5780" s="5" t="n">
        <v>16</v>
      </c>
      <c r="C5780" s="5" t="n">
        <v>304</v>
      </c>
      <c r="D5780" s="5" t="n">
        <v>10</v>
      </c>
      <c r="E5780" s="5" t="n">
        <v>0</v>
      </c>
      <c r="F5780" s="5" t="n">
        <v>26.5</v>
      </c>
      <c r="G5780" s="5" t="n">
        <v>16.2</v>
      </c>
      <c r="H5780" s="5" t="n">
        <v>7.64</v>
      </c>
      <c r="I5780" s="6">
        <f>IF(E5780&gt;=Markov!$B$3,1,0)</f>
        <v/>
      </c>
      <c r="J5780" s="6">
        <f>I5779</f>
        <v/>
      </c>
      <c r="K5780" s="7">
        <f>MAR1!$B$5+MAR1!$C$5*COS(2*PI()*$C5780/365)+MAR1!$D$5*SIN(2*PI()*$C5780/365)</f>
        <v/>
      </c>
      <c r="L5780" s="7">
        <f>MAR1!$B$6+MAR1!$C$6*COS(2*PI()*$C5780/365)+MAR1!$D$6*SIN(2*PI()*$C5780/365)</f>
        <v/>
      </c>
      <c r="M5780" s="7">
        <f>MAR1!$B$7+MAR1!$C$7*COS(2*PI()*$C5780/365)+MAR1!$D$7*SIN(2*PI()*$C5780/365)</f>
        <v/>
      </c>
      <c r="N5780" s="7">
        <f>F5780-K5780</f>
        <v/>
      </c>
      <c r="O5780" s="7">
        <f>G5780-L5780</f>
        <v/>
      </c>
      <c r="P5780" s="7">
        <f>H5780-M5780</f>
        <v/>
      </c>
      <c r="Q5780" s="7">
        <f>IF($I5780=1,(N5780-MAR1!$B$11)/MAR1!$D$11,(N5780-MAR1!$C$11)/MAR1!$E$11)</f>
        <v/>
      </c>
      <c r="R5780" s="7">
        <f>IF($I5780=1,(O5780-MAR1!$B$12)/MAR1!$D$12,(O5780-MAR1!$C$12)/MAR1!$E$12)</f>
        <v/>
      </c>
      <c r="S5780" s="7">
        <f>IF($I5780=1,(P5780-MAR1!$B$13)/MAR1!$D$13,(P5780-MAR1!$C$13)/MAR1!$E$13)</f>
        <v/>
      </c>
    </row>
    <row r="5781">
      <c r="A5781" s="5" t="n">
        <v>5780</v>
      </c>
      <c r="B5781" s="5" t="n">
        <v>16</v>
      </c>
      <c r="C5781" s="5" t="n">
        <v>305</v>
      </c>
      <c r="D5781" s="5" t="n">
        <v>11</v>
      </c>
      <c r="E5781" s="5" t="n">
        <v>0</v>
      </c>
      <c r="F5781" s="5" t="n">
        <v>27.6</v>
      </c>
      <c r="G5781" s="5" t="n">
        <v>16.2</v>
      </c>
      <c r="H5781" s="5" t="n">
        <v>14.53</v>
      </c>
      <c r="I5781" s="6">
        <f>IF(E5781&gt;=Markov!$B$3,1,0)</f>
        <v/>
      </c>
      <c r="J5781" s="6">
        <f>I5780</f>
        <v/>
      </c>
      <c r="K5781" s="7">
        <f>MAR1!$B$5+MAR1!$C$5*COS(2*PI()*$C5781/365)+MAR1!$D$5*SIN(2*PI()*$C5781/365)</f>
        <v/>
      </c>
      <c r="L5781" s="7">
        <f>MAR1!$B$6+MAR1!$C$6*COS(2*PI()*$C5781/365)+MAR1!$D$6*SIN(2*PI()*$C5781/365)</f>
        <v/>
      </c>
      <c r="M5781" s="7">
        <f>MAR1!$B$7+MAR1!$C$7*COS(2*PI()*$C5781/365)+MAR1!$D$7*SIN(2*PI()*$C5781/365)</f>
        <v/>
      </c>
      <c r="N5781" s="7">
        <f>F5781-K5781</f>
        <v/>
      </c>
      <c r="O5781" s="7">
        <f>G5781-L5781</f>
        <v/>
      </c>
      <c r="P5781" s="7">
        <f>H5781-M5781</f>
        <v/>
      </c>
      <c r="Q5781" s="7">
        <f>IF($I5781=1,(N5781-MAR1!$B$11)/MAR1!$D$11,(N5781-MAR1!$C$11)/MAR1!$E$11)</f>
        <v/>
      </c>
      <c r="R5781" s="7">
        <f>IF($I5781=1,(O5781-MAR1!$B$12)/MAR1!$D$12,(O5781-MAR1!$C$12)/MAR1!$E$12)</f>
        <v/>
      </c>
      <c r="S5781" s="7">
        <f>IF($I5781=1,(P5781-MAR1!$B$13)/MAR1!$D$13,(P5781-MAR1!$C$13)/MAR1!$E$13)</f>
        <v/>
      </c>
    </row>
    <row r="5782">
      <c r="A5782" s="5" t="n">
        <v>5781</v>
      </c>
      <c r="B5782" s="5" t="n">
        <v>16</v>
      </c>
      <c r="C5782" s="5" t="n">
        <v>306</v>
      </c>
      <c r="D5782" s="5" t="n">
        <v>11</v>
      </c>
      <c r="E5782" s="5" t="n">
        <v>0</v>
      </c>
      <c r="F5782" s="5" t="n">
        <v>26.8</v>
      </c>
      <c r="G5782" s="5" t="n">
        <v>15.5</v>
      </c>
      <c r="H5782" s="5" t="n">
        <v>15.66</v>
      </c>
      <c r="I5782" s="6">
        <f>IF(E5782&gt;=Markov!$B$3,1,0)</f>
        <v/>
      </c>
      <c r="J5782" s="6">
        <f>I5781</f>
        <v/>
      </c>
      <c r="K5782" s="7">
        <f>MAR1!$B$5+MAR1!$C$5*COS(2*PI()*$C5782/365)+MAR1!$D$5*SIN(2*PI()*$C5782/365)</f>
        <v/>
      </c>
      <c r="L5782" s="7">
        <f>MAR1!$B$6+MAR1!$C$6*COS(2*PI()*$C5782/365)+MAR1!$D$6*SIN(2*PI()*$C5782/365)</f>
        <v/>
      </c>
      <c r="M5782" s="7">
        <f>MAR1!$B$7+MAR1!$C$7*COS(2*PI()*$C5782/365)+MAR1!$D$7*SIN(2*PI()*$C5782/365)</f>
        <v/>
      </c>
      <c r="N5782" s="7">
        <f>F5782-K5782</f>
        <v/>
      </c>
      <c r="O5782" s="7">
        <f>G5782-L5782</f>
        <v/>
      </c>
      <c r="P5782" s="7">
        <f>H5782-M5782</f>
        <v/>
      </c>
      <c r="Q5782" s="7">
        <f>IF($I5782=1,(N5782-MAR1!$B$11)/MAR1!$D$11,(N5782-MAR1!$C$11)/MAR1!$E$11)</f>
        <v/>
      </c>
      <c r="R5782" s="7">
        <f>IF($I5782=1,(O5782-MAR1!$B$12)/MAR1!$D$12,(O5782-MAR1!$C$12)/MAR1!$E$12)</f>
        <v/>
      </c>
      <c r="S5782" s="7">
        <f>IF($I5782=1,(P5782-MAR1!$B$13)/MAR1!$D$13,(P5782-MAR1!$C$13)/MAR1!$E$13)</f>
        <v/>
      </c>
    </row>
    <row r="5783">
      <c r="A5783" s="5" t="n">
        <v>5782</v>
      </c>
      <c r="B5783" s="5" t="n">
        <v>16</v>
      </c>
      <c r="C5783" s="5" t="n">
        <v>307</v>
      </c>
      <c r="D5783" s="5" t="n">
        <v>11</v>
      </c>
      <c r="E5783" s="5" t="n">
        <v>0</v>
      </c>
      <c r="F5783" s="5" t="n">
        <v>26.7</v>
      </c>
      <c r="G5783" s="5" t="n">
        <v>14</v>
      </c>
      <c r="H5783" s="5" t="n">
        <v>16.19</v>
      </c>
      <c r="I5783" s="6">
        <f>IF(E5783&gt;=Markov!$B$3,1,0)</f>
        <v/>
      </c>
      <c r="J5783" s="6">
        <f>I5782</f>
        <v/>
      </c>
      <c r="K5783" s="7">
        <f>MAR1!$B$5+MAR1!$C$5*COS(2*PI()*$C5783/365)+MAR1!$D$5*SIN(2*PI()*$C5783/365)</f>
        <v/>
      </c>
      <c r="L5783" s="7">
        <f>MAR1!$B$6+MAR1!$C$6*COS(2*PI()*$C5783/365)+MAR1!$D$6*SIN(2*PI()*$C5783/365)</f>
        <v/>
      </c>
      <c r="M5783" s="7">
        <f>MAR1!$B$7+MAR1!$C$7*COS(2*PI()*$C5783/365)+MAR1!$D$7*SIN(2*PI()*$C5783/365)</f>
        <v/>
      </c>
      <c r="N5783" s="7">
        <f>F5783-K5783</f>
        <v/>
      </c>
      <c r="O5783" s="7">
        <f>G5783-L5783</f>
        <v/>
      </c>
      <c r="P5783" s="7">
        <f>H5783-M5783</f>
        <v/>
      </c>
      <c r="Q5783" s="7">
        <f>IF($I5783=1,(N5783-MAR1!$B$11)/MAR1!$D$11,(N5783-MAR1!$C$11)/MAR1!$E$11)</f>
        <v/>
      </c>
      <c r="R5783" s="7">
        <f>IF($I5783=1,(O5783-MAR1!$B$12)/MAR1!$D$12,(O5783-MAR1!$C$12)/MAR1!$E$12)</f>
        <v/>
      </c>
      <c r="S5783" s="7">
        <f>IF($I5783=1,(P5783-MAR1!$B$13)/MAR1!$D$13,(P5783-MAR1!$C$13)/MAR1!$E$13)</f>
        <v/>
      </c>
    </row>
    <row r="5784">
      <c r="A5784" s="5" t="n">
        <v>5783</v>
      </c>
      <c r="B5784" s="5" t="n">
        <v>16</v>
      </c>
      <c r="C5784" s="5" t="n">
        <v>308</v>
      </c>
      <c r="D5784" s="5" t="n">
        <v>11</v>
      </c>
      <c r="E5784" s="5" t="n">
        <v>0</v>
      </c>
      <c r="F5784" s="5" t="n">
        <v>29</v>
      </c>
      <c r="G5784" s="5" t="n">
        <v>15.4</v>
      </c>
      <c r="H5784" s="5" t="n">
        <v>17.24</v>
      </c>
      <c r="I5784" s="6">
        <f>IF(E5784&gt;=Markov!$B$3,1,0)</f>
        <v/>
      </c>
      <c r="J5784" s="6">
        <f>I5783</f>
        <v/>
      </c>
      <c r="K5784" s="7">
        <f>MAR1!$B$5+MAR1!$C$5*COS(2*PI()*$C5784/365)+MAR1!$D$5*SIN(2*PI()*$C5784/365)</f>
        <v/>
      </c>
      <c r="L5784" s="7">
        <f>MAR1!$B$6+MAR1!$C$6*COS(2*PI()*$C5784/365)+MAR1!$D$6*SIN(2*PI()*$C5784/365)</f>
        <v/>
      </c>
      <c r="M5784" s="7">
        <f>MAR1!$B$7+MAR1!$C$7*COS(2*PI()*$C5784/365)+MAR1!$D$7*SIN(2*PI()*$C5784/365)</f>
        <v/>
      </c>
      <c r="N5784" s="7">
        <f>F5784-K5784</f>
        <v/>
      </c>
      <c r="O5784" s="7">
        <f>G5784-L5784</f>
        <v/>
      </c>
      <c r="P5784" s="7">
        <f>H5784-M5784</f>
        <v/>
      </c>
      <c r="Q5784" s="7">
        <f>IF($I5784=1,(N5784-MAR1!$B$11)/MAR1!$D$11,(N5784-MAR1!$C$11)/MAR1!$E$11)</f>
        <v/>
      </c>
      <c r="R5784" s="7">
        <f>IF($I5784=1,(O5784-MAR1!$B$12)/MAR1!$D$12,(O5784-MAR1!$C$12)/MAR1!$E$12)</f>
        <v/>
      </c>
      <c r="S5784" s="7">
        <f>IF($I5784=1,(P5784-MAR1!$B$13)/MAR1!$D$13,(P5784-MAR1!$C$13)/MAR1!$E$13)</f>
        <v/>
      </c>
    </row>
    <row r="5785">
      <c r="A5785" s="5" t="n">
        <v>5784</v>
      </c>
      <c r="B5785" s="5" t="n">
        <v>16</v>
      </c>
      <c r="C5785" s="5" t="n">
        <v>309</v>
      </c>
      <c r="D5785" s="5" t="n">
        <v>11</v>
      </c>
      <c r="E5785" s="5" t="n">
        <v>0</v>
      </c>
      <c r="F5785" s="5" t="n">
        <v>29</v>
      </c>
      <c r="G5785" s="5" t="n">
        <v>16.9</v>
      </c>
      <c r="H5785" s="5" t="n">
        <v>16.06</v>
      </c>
      <c r="I5785" s="6">
        <f>IF(E5785&gt;=Markov!$B$3,1,0)</f>
        <v/>
      </c>
      <c r="J5785" s="6">
        <f>I5784</f>
        <v/>
      </c>
      <c r="K5785" s="7">
        <f>MAR1!$B$5+MAR1!$C$5*COS(2*PI()*$C5785/365)+MAR1!$D$5*SIN(2*PI()*$C5785/365)</f>
        <v/>
      </c>
      <c r="L5785" s="7">
        <f>MAR1!$B$6+MAR1!$C$6*COS(2*PI()*$C5785/365)+MAR1!$D$6*SIN(2*PI()*$C5785/365)</f>
        <v/>
      </c>
      <c r="M5785" s="7">
        <f>MAR1!$B$7+MAR1!$C$7*COS(2*PI()*$C5785/365)+MAR1!$D$7*SIN(2*PI()*$C5785/365)</f>
        <v/>
      </c>
      <c r="N5785" s="7">
        <f>F5785-K5785</f>
        <v/>
      </c>
      <c r="O5785" s="7">
        <f>G5785-L5785</f>
        <v/>
      </c>
      <c r="P5785" s="7">
        <f>H5785-M5785</f>
        <v/>
      </c>
      <c r="Q5785" s="7">
        <f>IF($I5785=1,(N5785-MAR1!$B$11)/MAR1!$D$11,(N5785-MAR1!$C$11)/MAR1!$E$11)</f>
        <v/>
      </c>
      <c r="R5785" s="7">
        <f>IF($I5785=1,(O5785-MAR1!$B$12)/MAR1!$D$12,(O5785-MAR1!$C$12)/MAR1!$E$12)</f>
        <v/>
      </c>
      <c r="S5785" s="7">
        <f>IF($I5785=1,(P5785-MAR1!$B$13)/MAR1!$D$13,(P5785-MAR1!$C$13)/MAR1!$E$13)</f>
        <v/>
      </c>
    </row>
    <row r="5786">
      <c r="A5786" s="5" t="n">
        <v>5785</v>
      </c>
      <c r="B5786" s="5" t="n">
        <v>16</v>
      </c>
      <c r="C5786" s="5" t="n">
        <v>310</v>
      </c>
      <c r="D5786" s="5" t="n">
        <v>11</v>
      </c>
      <c r="E5786" s="5" t="n">
        <v>11.9</v>
      </c>
      <c r="F5786" s="5" t="n">
        <v>22.9</v>
      </c>
      <c r="G5786" s="5" t="n">
        <v>16.2</v>
      </c>
      <c r="H5786" s="5" t="n">
        <v>5.8</v>
      </c>
      <c r="I5786" s="6">
        <f>IF(E5786&gt;=Markov!$B$3,1,0)</f>
        <v/>
      </c>
      <c r="J5786" s="6">
        <f>I5785</f>
        <v/>
      </c>
      <c r="K5786" s="7">
        <f>MAR1!$B$5+MAR1!$C$5*COS(2*PI()*$C5786/365)+MAR1!$D$5*SIN(2*PI()*$C5786/365)</f>
        <v/>
      </c>
      <c r="L5786" s="7">
        <f>MAR1!$B$6+MAR1!$C$6*COS(2*PI()*$C5786/365)+MAR1!$D$6*SIN(2*PI()*$C5786/365)</f>
        <v/>
      </c>
      <c r="M5786" s="7">
        <f>MAR1!$B$7+MAR1!$C$7*COS(2*PI()*$C5786/365)+MAR1!$D$7*SIN(2*PI()*$C5786/365)</f>
        <v/>
      </c>
      <c r="N5786" s="7">
        <f>F5786-K5786</f>
        <v/>
      </c>
      <c r="O5786" s="7">
        <f>G5786-L5786</f>
        <v/>
      </c>
      <c r="P5786" s="7">
        <f>H5786-M5786</f>
        <v/>
      </c>
      <c r="Q5786" s="7">
        <f>IF($I5786=1,(N5786-MAR1!$B$11)/MAR1!$D$11,(N5786-MAR1!$C$11)/MAR1!$E$11)</f>
        <v/>
      </c>
      <c r="R5786" s="7">
        <f>IF($I5786=1,(O5786-MAR1!$B$12)/MAR1!$D$12,(O5786-MAR1!$C$12)/MAR1!$E$12)</f>
        <v/>
      </c>
      <c r="S5786" s="7">
        <f>IF($I5786=1,(P5786-MAR1!$B$13)/MAR1!$D$13,(P5786-MAR1!$C$13)/MAR1!$E$13)</f>
        <v/>
      </c>
    </row>
    <row r="5787">
      <c r="A5787" s="5" t="n">
        <v>5786</v>
      </c>
      <c r="B5787" s="5" t="n">
        <v>16</v>
      </c>
      <c r="C5787" s="5" t="n">
        <v>311</v>
      </c>
      <c r="D5787" s="5" t="n">
        <v>11</v>
      </c>
      <c r="E5787" s="5" t="n">
        <v>0</v>
      </c>
      <c r="F5787" s="5" t="n">
        <v>26.1</v>
      </c>
      <c r="G5787" s="5" t="n">
        <v>15.6</v>
      </c>
      <c r="H5787" s="5" t="n">
        <v>17.6</v>
      </c>
      <c r="I5787" s="6">
        <f>IF(E5787&gt;=Markov!$B$3,1,0)</f>
        <v/>
      </c>
      <c r="J5787" s="6">
        <f>I5786</f>
        <v/>
      </c>
      <c r="K5787" s="7">
        <f>MAR1!$B$5+MAR1!$C$5*COS(2*PI()*$C5787/365)+MAR1!$D$5*SIN(2*PI()*$C5787/365)</f>
        <v/>
      </c>
      <c r="L5787" s="7">
        <f>MAR1!$B$6+MAR1!$C$6*COS(2*PI()*$C5787/365)+MAR1!$D$6*SIN(2*PI()*$C5787/365)</f>
        <v/>
      </c>
      <c r="M5787" s="7">
        <f>MAR1!$B$7+MAR1!$C$7*COS(2*PI()*$C5787/365)+MAR1!$D$7*SIN(2*PI()*$C5787/365)</f>
        <v/>
      </c>
      <c r="N5787" s="7">
        <f>F5787-K5787</f>
        <v/>
      </c>
      <c r="O5787" s="7">
        <f>G5787-L5787</f>
        <v/>
      </c>
      <c r="P5787" s="7">
        <f>H5787-M5787</f>
        <v/>
      </c>
      <c r="Q5787" s="7">
        <f>IF($I5787=1,(N5787-MAR1!$B$11)/MAR1!$D$11,(N5787-MAR1!$C$11)/MAR1!$E$11)</f>
        <v/>
      </c>
      <c r="R5787" s="7">
        <f>IF($I5787=1,(O5787-MAR1!$B$12)/MAR1!$D$12,(O5787-MAR1!$C$12)/MAR1!$E$12)</f>
        <v/>
      </c>
      <c r="S5787" s="7">
        <f>IF($I5787=1,(P5787-MAR1!$B$13)/MAR1!$D$13,(P5787-MAR1!$C$13)/MAR1!$E$13)</f>
        <v/>
      </c>
    </row>
    <row r="5788">
      <c r="A5788" s="5" t="n">
        <v>5787</v>
      </c>
      <c r="B5788" s="5" t="n">
        <v>16</v>
      </c>
      <c r="C5788" s="5" t="n">
        <v>312</v>
      </c>
      <c r="D5788" s="5" t="n">
        <v>11</v>
      </c>
      <c r="E5788" s="5" t="n">
        <v>2.1</v>
      </c>
      <c r="F5788" s="5" t="n">
        <v>25.4</v>
      </c>
      <c r="G5788" s="5" t="n">
        <v>16.2</v>
      </c>
      <c r="H5788" s="5" t="n">
        <v>10.83</v>
      </c>
      <c r="I5788" s="6">
        <f>IF(E5788&gt;=Markov!$B$3,1,0)</f>
        <v/>
      </c>
      <c r="J5788" s="6">
        <f>I5787</f>
        <v/>
      </c>
      <c r="K5788" s="7">
        <f>MAR1!$B$5+MAR1!$C$5*COS(2*PI()*$C5788/365)+MAR1!$D$5*SIN(2*PI()*$C5788/365)</f>
        <v/>
      </c>
      <c r="L5788" s="7">
        <f>MAR1!$B$6+MAR1!$C$6*COS(2*PI()*$C5788/365)+MAR1!$D$6*SIN(2*PI()*$C5788/365)</f>
        <v/>
      </c>
      <c r="M5788" s="7">
        <f>MAR1!$B$7+MAR1!$C$7*COS(2*PI()*$C5788/365)+MAR1!$D$7*SIN(2*PI()*$C5788/365)</f>
        <v/>
      </c>
      <c r="N5788" s="7">
        <f>F5788-K5788</f>
        <v/>
      </c>
      <c r="O5788" s="7">
        <f>G5788-L5788</f>
        <v/>
      </c>
      <c r="P5788" s="7">
        <f>H5788-M5788</f>
        <v/>
      </c>
      <c r="Q5788" s="7">
        <f>IF($I5788=1,(N5788-MAR1!$B$11)/MAR1!$D$11,(N5788-MAR1!$C$11)/MAR1!$E$11)</f>
        <v/>
      </c>
      <c r="R5788" s="7">
        <f>IF($I5788=1,(O5788-MAR1!$B$12)/MAR1!$D$12,(O5788-MAR1!$C$12)/MAR1!$E$12)</f>
        <v/>
      </c>
      <c r="S5788" s="7">
        <f>IF($I5788=1,(P5788-MAR1!$B$13)/MAR1!$D$13,(P5788-MAR1!$C$13)/MAR1!$E$13)</f>
        <v/>
      </c>
    </row>
    <row r="5789">
      <c r="A5789" s="5" t="n">
        <v>5788</v>
      </c>
      <c r="B5789" s="5" t="n">
        <v>16</v>
      </c>
      <c r="C5789" s="5" t="n">
        <v>313</v>
      </c>
      <c r="D5789" s="5" t="n">
        <v>11</v>
      </c>
      <c r="E5789" s="5" t="n">
        <v>0</v>
      </c>
      <c r="F5789" s="5" t="n">
        <v>27.8</v>
      </c>
      <c r="G5789" s="5" t="n">
        <v>17.9</v>
      </c>
      <c r="H5789" s="5" t="n">
        <v>18.69</v>
      </c>
      <c r="I5789" s="6">
        <f>IF(E5789&gt;=Markov!$B$3,1,0)</f>
        <v/>
      </c>
      <c r="J5789" s="6">
        <f>I5788</f>
        <v/>
      </c>
      <c r="K5789" s="7">
        <f>MAR1!$B$5+MAR1!$C$5*COS(2*PI()*$C5789/365)+MAR1!$D$5*SIN(2*PI()*$C5789/365)</f>
        <v/>
      </c>
      <c r="L5789" s="7">
        <f>MAR1!$B$6+MAR1!$C$6*COS(2*PI()*$C5789/365)+MAR1!$D$6*SIN(2*PI()*$C5789/365)</f>
        <v/>
      </c>
      <c r="M5789" s="7">
        <f>MAR1!$B$7+MAR1!$C$7*COS(2*PI()*$C5789/365)+MAR1!$D$7*SIN(2*PI()*$C5789/365)</f>
        <v/>
      </c>
      <c r="N5789" s="7">
        <f>F5789-K5789</f>
        <v/>
      </c>
      <c r="O5789" s="7">
        <f>G5789-L5789</f>
        <v/>
      </c>
      <c r="P5789" s="7">
        <f>H5789-M5789</f>
        <v/>
      </c>
      <c r="Q5789" s="7">
        <f>IF($I5789=1,(N5789-MAR1!$B$11)/MAR1!$D$11,(N5789-MAR1!$C$11)/MAR1!$E$11)</f>
        <v/>
      </c>
      <c r="R5789" s="7">
        <f>IF($I5789=1,(O5789-MAR1!$B$12)/MAR1!$D$12,(O5789-MAR1!$C$12)/MAR1!$E$12)</f>
        <v/>
      </c>
      <c r="S5789" s="7">
        <f>IF($I5789=1,(P5789-MAR1!$B$13)/MAR1!$D$13,(P5789-MAR1!$C$13)/MAR1!$E$13)</f>
        <v/>
      </c>
    </row>
    <row r="5790">
      <c r="A5790" s="5" t="n">
        <v>5789</v>
      </c>
      <c r="B5790" s="5" t="n">
        <v>16</v>
      </c>
      <c r="C5790" s="5" t="n">
        <v>314</v>
      </c>
      <c r="D5790" s="5" t="n">
        <v>11</v>
      </c>
      <c r="E5790" s="5" t="n">
        <v>0</v>
      </c>
      <c r="F5790" s="5" t="n">
        <v>28.8</v>
      </c>
      <c r="G5790" s="5" t="n">
        <v>15.2</v>
      </c>
      <c r="H5790" s="5" t="n">
        <v>15.18</v>
      </c>
      <c r="I5790" s="6">
        <f>IF(E5790&gt;=Markov!$B$3,1,0)</f>
        <v/>
      </c>
      <c r="J5790" s="6">
        <f>I5789</f>
        <v/>
      </c>
      <c r="K5790" s="7">
        <f>MAR1!$B$5+MAR1!$C$5*COS(2*PI()*$C5790/365)+MAR1!$D$5*SIN(2*PI()*$C5790/365)</f>
        <v/>
      </c>
      <c r="L5790" s="7">
        <f>MAR1!$B$6+MAR1!$C$6*COS(2*PI()*$C5790/365)+MAR1!$D$6*SIN(2*PI()*$C5790/365)</f>
        <v/>
      </c>
      <c r="M5790" s="7">
        <f>MAR1!$B$7+MAR1!$C$7*COS(2*PI()*$C5790/365)+MAR1!$D$7*SIN(2*PI()*$C5790/365)</f>
        <v/>
      </c>
      <c r="N5790" s="7">
        <f>F5790-K5790</f>
        <v/>
      </c>
      <c r="O5790" s="7">
        <f>G5790-L5790</f>
        <v/>
      </c>
      <c r="P5790" s="7">
        <f>H5790-M5790</f>
        <v/>
      </c>
      <c r="Q5790" s="7">
        <f>IF($I5790=1,(N5790-MAR1!$B$11)/MAR1!$D$11,(N5790-MAR1!$C$11)/MAR1!$E$11)</f>
        <v/>
      </c>
      <c r="R5790" s="7">
        <f>IF($I5790=1,(O5790-MAR1!$B$12)/MAR1!$D$12,(O5790-MAR1!$C$12)/MAR1!$E$12)</f>
        <v/>
      </c>
      <c r="S5790" s="7">
        <f>IF($I5790=1,(P5790-MAR1!$B$13)/MAR1!$D$13,(P5790-MAR1!$C$13)/MAR1!$E$13)</f>
        <v/>
      </c>
    </row>
    <row r="5791">
      <c r="A5791" s="5" t="n">
        <v>5790</v>
      </c>
      <c r="B5791" s="5" t="n">
        <v>16</v>
      </c>
      <c r="C5791" s="5" t="n">
        <v>315</v>
      </c>
      <c r="D5791" s="5" t="n">
        <v>11</v>
      </c>
      <c r="E5791" s="5" t="n">
        <v>0</v>
      </c>
      <c r="F5791" s="5" t="n">
        <v>27.8</v>
      </c>
      <c r="G5791" s="5" t="n">
        <v>15.6</v>
      </c>
      <c r="H5791" s="5" t="n">
        <v>18.09</v>
      </c>
      <c r="I5791" s="6">
        <f>IF(E5791&gt;=Markov!$B$3,1,0)</f>
        <v/>
      </c>
      <c r="J5791" s="6">
        <f>I5790</f>
        <v/>
      </c>
      <c r="K5791" s="7">
        <f>MAR1!$B$5+MAR1!$C$5*COS(2*PI()*$C5791/365)+MAR1!$D$5*SIN(2*PI()*$C5791/365)</f>
        <v/>
      </c>
      <c r="L5791" s="7">
        <f>MAR1!$B$6+MAR1!$C$6*COS(2*PI()*$C5791/365)+MAR1!$D$6*SIN(2*PI()*$C5791/365)</f>
        <v/>
      </c>
      <c r="M5791" s="7">
        <f>MAR1!$B$7+MAR1!$C$7*COS(2*PI()*$C5791/365)+MAR1!$D$7*SIN(2*PI()*$C5791/365)</f>
        <v/>
      </c>
      <c r="N5791" s="7">
        <f>F5791-K5791</f>
        <v/>
      </c>
      <c r="O5791" s="7">
        <f>G5791-L5791</f>
        <v/>
      </c>
      <c r="P5791" s="7">
        <f>H5791-M5791</f>
        <v/>
      </c>
      <c r="Q5791" s="7">
        <f>IF($I5791=1,(N5791-MAR1!$B$11)/MAR1!$D$11,(N5791-MAR1!$C$11)/MAR1!$E$11)</f>
        <v/>
      </c>
      <c r="R5791" s="7">
        <f>IF($I5791=1,(O5791-MAR1!$B$12)/MAR1!$D$12,(O5791-MAR1!$C$12)/MAR1!$E$12)</f>
        <v/>
      </c>
      <c r="S5791" s="7">
        <f>IF($I5791=1,(P5791-MAR1!$B$13)/MAR1!$D$13,(P5791-MAR1!$C$13)/MAR1!$E$13)</f>
        <v/>
      </c>
    </row>
    <row r="5792">
      <c r="A5792" s="5" t="n">
        <v>5791</v>
      </c>
      <c r="B5792" s="5" t="n">
        <v>16</v>
      </c>
      <c r="C5792" s="5" t="n">
        <v>316</v>
      </c>
      <c r="D5792" s="5" t="n">
        <v>11</v>
      </c>
      <c r="E5792" s="5" t="n">
        <v>0</v>
      </c>
      <c r="F5792" s="5" t="n">
        <v>28.1</v>
      </c>
      <c r="G5792" s="5" t="n">
        <v>15.9</v>
      </c>
      <c r="H5792" s="5" t="n">
        <v>15.77</v>
      </c>
      <c r="I5792" s="6">
        <f>IF(E5792&gt;=Markov!$B$3,1,0)</f>
        <v/>
      </c>
      <c r="J5792" s="6">
        <f>I5791</f>
        <v/>
      </c>
      <c r="K5792" s="7">
        <f>MAR1!$B$5+MAR1!$C$5*COS(2*PI()*$C5792/365)+MAR1!$D$5*SIN(2*PI()*$C5792/365)</f>
        <v/>
      </c>
      <c r="L5792" s="7">
        <f>MAR1!$B$6+MAR1!$C$6*COS(2*PI()*$C5792/365)+MAR1!$D$6*SIN(2*PI()*$C5792/365)</f>
        <v/>
      </c>
      <c r="M5792" s="7">
        <f>MAR1!$B$7+MAR1!$C$7*COS(2*PI()*$C5792/365)+MAR1!$D$7*SIN(2*PI()*$C5792/365)</f>
        <v/>
      </c>
      <c r="N5792" s="7">
        <f>F5792-K5792</f>
        <v/>
      </c>
      <c r="O5792" s="7">
        <f>G5792-L5792</f>
        <v/>
      </c>
      <c r="P5792" s="7">
        <f>H5792-M5792</f>
        <v/>
      </c>
      <c r="Q5792" s="7">
        <f>IF($I5792=1,(N5792-MAR1!$B$11)/MAR1!$D$11,(N5792-MAR1!$C$11)/MAR1!$E$11)</f>
        <v/>
      </c>
      <c r="R5792" s="7">
        <f>IF($I5792=1,(O5792-MAR1!$B$12)/MAR1!$D$12,(O5792-MAR1!$C$12)/MAR1!$E$12)</f>
        <v/>
      </c>
      <c r="S5792" s="7">
        <f>IF($I5792=1,(P5792-MAR1!$B$13)/MAR1!$D$13,(P5792-MAR1!$C$13)/MAR1!$E$13)</f>
        <v/>
      </c>
    </row>
    <row r="5793">
      <c r="A5793" s="5" t="n">
        <v>5792</v>
      </c>
      <c r="B5793" s="5" t="n">
        <v>16</v>
      </c>
      <c r="C5793" s="5" t="n">
        <v>317</v>
      </c>
      <c r="D5793" s="5" t="n">
        <v>11</v>
      </c>
      <c r="E5793" s="5" t="n">
        <v>0</v>
      </c>
      <c r="F5793" s="5" t="n">
        <v>25.1</v>
      </c>
      <c r="G5793" s="5" t="n">
        <v>14.6</v>
      </c>
      <c r="H5793" s="5" t="n">
        <v>13.69</v>
      </c>
      <c r="I5793" s="6">
        <f>IF(E5793&gt;=Markov!$B$3,1,0)</f>
        <v/>
      </c>
      <c r="J5793" s="6">
        <f>I5792</f>
        <v/>
      </c>
      <c r="K5793" s="7">
        <f>MAR1!$B$5+MAR1!$C$5*COS(2*PI()*$C5793/365)+MAR1!$D$5*SIN(2*PI()*$C5793/365)</f>
        <v/>
      </c>
      <c r="L5793" s="7">
        <f>MAR1!$B$6+MAR1!$C$6*COS(2*PI()*$C5793/365)+MAR1!$D$6*SIN(2*PI()*$C5793/365)</f>
        <v/>
      </c>
      <c r="M5793" s="7">
        <f>MAR1!$B$7+MAR1!$C$7*COS(2*PI()*$C5793/365)+MAR1!$D$7*SIN(2*PI()*$C5793/365)</f>
        <v/>
      </c>
      <c r="N5793" s="7">
        <f>F5793-K5793</f>
        <v/>
      </c>
      <c r="O5793" s="7">
        <f>G5793-L5793</f>
        <v/>
      </c>
      <c r="P5793" s="7">
        <f>H5793-M5793</f>
        <v/>
      </c>
      <c r="Q5793" s="7">
        <f>IF($I5793=1,(N5793-MAR1!$B$11)/MAR1!$D$11,(N5793-MAR1!$C$11)/MAR1!$E$11)</f>
        <v/>
      </c>
      <c r="R5793" s="7">
        <f>IF($I5793=1,(O5793-MAR1!$B$12)/MAR1!$D$12,(O5793-MAR1!$C$12)/MAR1!$E$12)</f>
        <v/>
      </c>
      <c r="S5793" s="7">
        <f>IF($I5793=1,(P5793-MAR1!$B$13)/MAR1!$D$13,(P5793-MAR1!$C$13)/MAR1!$E$13)</f>
        <v/>
      </c>
    </row>
    <row r="5794">
      <c r="A5794" s="5" t="n">
        <v>5793</v>
      </c>
      <c r="B5794" s="5" t="n">
        <v>16</v>
      </c>
      <c r="C5794" s="5" t="n">
        <v>318</v>
      </c>
      <c r="D5794" s="5" t="n">
        <v>11</v>
      </c>
      <c r="E5794" s="5" t="n">
        <v>0</v>
      </c>
      <c r="F5794" s="5" t="n">
        <v>27.5</v>
      </c>
      <c r="G5794" s="5" t="n">
        <v>15.5</v>
      </c>
      <c r="H5794" s="5" t="n">
        <v>14.41</v>
      </c>
      <c r="I5794" s="6">
        <f>IF(E5794&gt;=Markov!$B$3,1,0)</f>
        <v/>
      </c>
      <c r="J5794" s="6">
        <f>I5793</f>
        <v/>
      </c>
      <c r="K5794" s="7">
        <f>MAR1!$B$5+MAR1!$C$5*COS(2*PI()*$C5794/365)+MAR1!$D$5*SIN(2*PI()*$C5794/365)</f>
        <v/>
      </c>
      <c r="L5794" s="7">
        <f>MAR1!$B$6+MAR1!$C$6*COS(2*PI()*$C5794/365)+MAR1!$D$6*SIN(2*PI()*$C5794/365)</f>
        <v/>
      </c>
      <c r="M5794" s="7">
        <f>MAR1!$B$7+MAR1!$C$7*COS(2*PI()*$C5794/365)+MAR1!$D$7*SIN(2*PI()*$C5794/365)</f>
        <v/>
      </c>
      <c r="N5794" s="7">
        <f>F5794-K5794</f>
        <v/>
      </c>
      <c r="O5794" s="7">
        <f>G5794-L5794</f>
        <v/>
      </c>
      <c r="P5794" s="7">
        <f>H5794-M5794</f>
        <v/>
      </c>
      <c r="Q5794" s="7">
        <f>IF($I5794=1,(N5794-MAR1!$B$11)/MAR1!$D$11,(N5794-MAR1!$C$11)/MAR1!$E$11)</f>
        <v/>
      </c>
      <c r="R5794" s="7">
        <f>IF($I5794=1,(O5794-MAR1!$B$12)/MAR1!$D$12,(O5794-MAR1!$C$12)/MAR1!$E$12)</f>
        <v/>
      </c>
      <c r="S5794" s="7">
        <f>IF($I5794=1,(P5794-MAR1!$B$13)/MAR1!$D$13,(P5794-MAR1!$C$13)/MAR1!$E$13)</f>
        <v/>
      </c>
    </row>
    <row r="5795">
      <c r="A5795" s="5" t="n">
        <v>5794</v>
      </c>
      <c r="B5795" s="5" t="n">
        <v>16</v>
      </c>
      <c r="C5795" s="5" t="n">
        <v>319</v>
      </c>
      <c r="D5795" s="5" t="n">
        <v>11</v>
      </c>
      <c r="E5795" s="5" t="n">
        <v>0</v>
      </c>
      <c r="F5795" s="5" t="n">
        <v>26.7</v>
      </c>
      <c r="G5795" s="5" t="n">
        <v>15</v>
      </c>
      <c r="H5795" s="5" t="n">
        <v>13.63</v>
      </c>
      <c r="I5795" s="6">
        <f>IF(E5795&gt;=Markov!$B$3,1,0)</f>
        <v/>
      </c>
      <c r="J5795" s="6">
        <f>I5794</f>
        <v/>
      </c>
      <c r="K5795" s="7">
        <f>MAR1!$B$5+MAR1!$C$5*COS(2*PI()*$C5795/365)+MAR1!$D$5*SIN(2*PI()*$C5795/365)</f>
        <v/>
      </c>
      <c r="L5795" s="7">
        <f>MAR1!$B$6+MAR1!$C$6*COS(2*PI()*$C5795/365)+MAR1!$D$6*SIN(2*PI()*$C5795/365)</f>
        <v/>
      </c>
      <c r="M5795" s="7">
        <f>MAR1!$B$7+MAR1!$C$7*COS(2*PI()*$C5795/365)+MAR1!$D$7*SIN(2*PI()*$C5795/365)</f>
        <v/>
      </c>
      <c r="N5795" s="7">
        <f>F5795-K5795</f>
        <v/>
      </c>
      <c r="O5795" s="7">
        <f>G5795-L5795</f>
        <v/>
      </c>
      <c r="P5795" s="7">
        <f>H5795-M5795</f>
        <v/>
      </c>
      <c r="Q5795" s="7">
        <f>IF($I5795=1,(N5795-MAR1!$B$11)/MAR1!$D$11,(N5795-MAR1!$C$11)/MAR1!$E$11)</f>
        <v/>
      </c>
      <c r="R5795" s="7">
        <f>IF($I5795=1,(O5795-MAR1!$B$12)/MAR1!$D$12,(O5795-MAR1!$C$12)/MAR1!$E$12)</f>
        <v/>
      </c>
      <c r="S5795" s="7">
        <f>IF($I5795=1,(P5795-MAR1!$B$13)/MAR1!$D$13,(P5795-MAR1!$C$13)/MAR1!$E$13)</f>
        <v/>
      </c>
    </row>
    <row r="5796">
      <c r="A5796" s="5" t="n">
        <v>5795</v>
      </c>
      <c r="B5796" s="5" t="n">
        <v>16</v>
      </c>
      <c r="C5796" s="5" t="n">
        <v>320</v>
      </c>
      <c r="D5796" s="5" t="n">
        <v>11</v>
      </c>
      <c r="E5796" s="5" t="n">
        <v>0</v>
      </c>
      <c r="F5796" s="5" t="n">
        <v>26.1</v>
      </c>
      <c r="G5796" s="5" t="n">
        <v>14.6</v>
      </c>
      <c r="H5796" s="5" t="n">
        <v>13.28</v>
      </c>
      <c r="I5796" s="6">
        <f>IF(E5796&gt;=Markov!$B$3,1,0)</f>
        <v/>
      </c>
      <c r="J5796" s="6">
        <f>I5795</f>
        <v/>
      </c>
      <c r="K5796" s="7">
        <f>MAR1!$B$5+MAR1!$C$5*COS(2*PI()*$C5796/365)+MAR1!$D$5*SIN(2*PI()*$C5796/365)</f>
        <v/>
      </c>
      <c r="L5796" s="7">
        <f>MAR1!$B$6+MAR1!$C$6*COS(2*PI()*$C5796/365)+MAR1!$D$6*SIN(2*PI()*$C5796/365)</f>
        <v/>
      </c>
      <c r="M5796" s="7">
        <f>MAR1!$B$7+MAR1!$C$7*COS(2*PI()*$C5796/365)+MAR1!$D$7*SIN(2*PI()*$C5796/365)</f>
        <v/>
      </c>
      <c r="N5796" s="7">
        <f>F5796-K5796</f>
        <v/>
      </c>
      <c r="O5796" s="7">
        <f>G5796-L5796</f>
        <v/>
      </c>
      <c r="P5796" s="7">
        <f>H5796-M5796</f>
        <v/>
      </c>
      <c r="Q5796" s="7">
        <f>IF($I5796=1,(N5796-MAR1!$B$11)/MAR1!$D$11,(N5796-MAR1!$C$11)/MAR1!$E$11)</f>
        <v/>
      </c>
      <c r="R5796" s="7">
        <f>IF($I5796=1,(O5796-MAR1!$B$12)/MAR1!$D$12,(O5796-MAR1!$C$12)/MAR1!$E$12)</f>
        <v/>
      </c>
      <c r="S5796" s="7">
        <f>IF($I5796=1,(P5796-MAR1!$B$13)/MAR1!$D$13,(P5796-MAR1!$C$13)/MAR1!$E$13)</f>
        <v/>
      </c>
    </row>
    <row r="5797">
      <c r="A5797" s="5" t="n">
        <v>5796</v>
      </c>
      <c r="B5797" s="5" t="n">
        <v>16</v>
      </c>
      <c r="C5797" s="5" t="n">
        <v>321</v>
      </c>
      <c r="D5797" s="5" t="n">
        <v>11</v>
      </c>
      <c r="E5797" s="5" t="n">
        <v>0</v>
      </c>
      <c r="F5797" s="5" t="n">
        <v>27.5</v>
      </c>
      <c r="G5797" s="5" t="n">
        <v>15.2</v>
      </c>
      <c r="H5797" s="5" t="n">
        <v>15.73</v>
      </c>
      <c r="I5797" s="6">
        <f>IF(E5797&gt;=Markov!$B$3,1,0)</f>
        <v/>
      </c>
      <c r="J5797" s="6">
        <f>I5796</f>
        <v/>
      </c>
      <c r="K5797" s="7">
        <f>MAR1!$B$5+MAR1!$C$5*COS(2*PI()*$C5797/365)+MAR1!$D$5*SIN(2*PI()*$C5797/365)</f>
        <v/>
      </c>
      <c r="L5797" s="7">
        <f>MAR1!$B$6+MAR1!$C$6*COS(2*PI()*$C5797/365)+MAR1!$D$6*SIN(2*PI()*$C5797/365)</f>
        <v/>
      </c>
      <c r="M5797" s="7">
        <f>MAR1!$B$7+MAR1!$C$7*COS(2*PI()*$C5797/365)+MAR1!$D$7*SIN(2*PI()*$C5797/365)</f>
        <v/>
      </c>
      <c r="N5797" s="7">
        <f>F5797-K5797</f>
        <v/>
      </c>
      <c r="O5797" s="7">
        <f>G5797-L5797</f>
        <v/>
      </c>
      <c r="P5797" s="7">
        <f>H5797-M5797</f>
        <v/>
      </c>
      <c r="Q5797" s="7">
        <f>IF($I5797=1,(N5797-MAR1!$B$11)/MAR1!$D$11,(N5797-MAR1!$C$11)/MAR1!$E$11)</f>
        <v/>
      </c>
      <c r="R5797" s="7">
        <f>IF($I5797=1,(O5797-MAR1!$B$12)/MAR1!$D$12,(O5797-MAR1!$C$12)/MAR1!$E$12)</f>
        <v/>
      </c>
      <c r="S5797" s="7">
        <f>IF($I5797=1,(P5797-MAR1!$B$13)/MAR1!$D$13,(P5797-MAR1!$C$13)/MAR1!$E$13)</f>
        <v/>
      </c>
    </row>
    <row r="5798">
      <c r="A5798" s="5" t="n">
        <v>5797</v>
      </c>
      <c r="B5798" s="5" t="n">
        <v>16</v>
      </c>
      <c r="C5798" s="5" t="n">
        <v>322</v>
      </c>
      <c r="D5798" s="5" t="n">
        <v>11</v>
      </c>
      <c r="E5798" s="5" t="n">
        <v>0</v>
      </c>
      <c r="F5798" s="5" t="n">
        <v>22.8</v>
      </c>
      <c r="G5798" s="5" t="n">
        <v>12.1</v>
      </c>
      <c r="H5798" s="5" t="n">
        <v>9.27</v>
      </c>
      <c r="I5798" s="6">
        <f>IF(E5798&gt;=Markov!$B$3,1,0)</f>
        <v/>
      </c>
      <c r="J5798" s="6">
        <f>I5797</f>
        <v/>
      </c>
      <c r="K5798" s="7">
        <f>MAR1!$B$5+MAR1!$C$5*COS(2*PI()*$C5798/365)+MAR1!$D$5*SIN(2*PI()*$C5798/365)</f>
        <v/>
      </c>
      <c r="L5798" s="7">
        <f>MAR1!$B$6+MAR1!$C$6*COS(2*PI()*$C5798/365)+MAR1!$D$6*SIN(2*PI()*$C5798/365)</f>
        <v/>
      </c>
      <c r="M5798" s="7">
        <f>MAR1!$B$7+MAR1!$C$7*COS(2*PI()*$C5798/365)+MAR1!$D$7*SIN(2*PI()*$C5798/365)</f>
        <v/>
      </c>
      <c r="N5798" s="7">
        <f>F5798-K5798</f>
        <v/>
      </c>
      <c r="O5798" s="7">
        <f>G5798-L5798</f>
        <v/>
      </c>
      <c r="P5798" s="7">
        <f>H5798-M5798</f>
        <v/>
      </c>
      <c r="Q5798" s="7">
        <f>IF($I5798=1,(N5798-MAR1!$B$11)/MAR1!$D$11,(N5798-MAR1!$C$11)/MAR1!$E$11)</f>
        <v/>
      </c>
      <c r="R5798" s="7">
        <f>IF($I5798=1,(O5798-MAR1!$B$12)/MAR1!$D$12,(O5798-MAR1!$C$12)/MAR1!$E$12)</f>
        <v/>
      </c>
      <c r="S5798" s="7">
        <f>IF($I5798=1,(P5798-MAR1!$B$13)/MAR1!$D$13,(P5798-MAR1!$C$13)/MAR1!$E$13)</f>
        <v/>
      </c>
    </row>
    <row r="5799">
      <c r="A5799" s="5" t="n">
        <v>5798</v>
      </c>
      <c r="B5799" s="5" t="n">
        <v>16</v>
      </c>
      <c r="C5799" s="5" t="n">
        <v>323</v>
      </c>
      <c r="D5799" s="5" t="n">
        <v>11</v>
      </c>
      <c r="E5799" s="5" t="n">
        <v>0</v>
      </c>
      <c r="F5799" s="5" t="n">
        <v>26.1</v>
      </c>
      <c r="G5799" s="5" t="n">
        <v>14.2</v>
      </c>
      <c r="H5799" s="5" t="n">
        <v>7.59</v>
      </c>
      <c r="I5799" s="6">
        <f>IF(E5799&gt;=Markov!$B$3,1,0)</f>
        <v/>
      </c>
      <c r="J5799" s="6">
        <f>I5798</f>
        <v/>
      </c>
      <c r="K5799" s="7">
        <f>MAR1!$B$5+MAR1!$C$5*COS(2*PI()*$C5799/365)+MAR1!$D$5*SIN(2*PI()*$C5799/365)</f>
        <v/>
      </c>
      <c r="L5799" s="7">
        <f>MAR1!$B$6+MAR1!$C$6*COS(2*PI()*$C5799/365)+MAR1!$D$6*SIN(2*PI()*$C5799/365)</f>
        <v/>
      </c>
      <c r="M5799" s="7">
        <f>MAR1!$B$7+MAR1!$C$7*COS(2*PI()*$C5799/365)+MAR1!$D$7*SIN(2*PI()*$C5799/365)</f>
        <v/>
      </c>
      <c r="N5799" s="7">
        <f>F5799-K5799</f>
        <v/>
      </c>
      <c r="O5799" s="7">
        <f>G5799-L5799</f>
        <v/>
      </c>
      <c r="P5799" s="7">
        <f>H5799-M5799</f>
        <v/>
      </c>
      <c r="Q5799" s="7">
        <f>IF($I5799=1,(N5799-MAR1!$B$11)/MAR1!$D$11,(N5799-MAR1!$C$11)/MAR1!$E$11)</f>
        <v/>
      </c>
      <c r="R5799" s="7">
        <f>IF($I5799=1,(O5799-MAR1!$B$12)/MAR1!$D$12,(O5799-MAR1!$C$12)/MAR1!$E$12)</f>
        <v/>
      </c>
      <c r="S5799" s="7">
        <f>IF($I5799=1,(P5799-MAR1!$B$13)/MAR1!$D$13,(P5799-MAR1!$C$13)/MAR1!$E$13)</f>
        <v/>
      </c>
    </row>
    <row r="5800">
      <c r="A5800" s="5" t="n">
        <v>5799</v>
      </c>
      <c r="B5800" s="5" t="n">
        <v>16</v>
      </c>
      <c r="C5800" s="5" t="n">
        <v>324</v>
      </c>
      <c r="D5800" s="5" t="n">
        <v>11</v>
      </c>
      <c r="E5800" s="5" t="n">
        <v>8.300000000000001</v>
      </c>
      <c r="F5800" s="5" t="n">
        <v>24.9</v>
      </c>
      <c r="G5800" s="5" t="n">
        <v>13.6</v>
      </c>
      <c r="H5800" s="5" t="n">
        <v>11.74</v>
      </c>
      <c r="I5800" s="6">
        <f>IF(E5800&gt;=Markov!$B$3,1,0)</f>
        <v/>
      </c>
      <c r="J5800" s="6">
        <f>I5799</f>
        <v/>
      </c>
      <c r="K5800" s="7">
        <f>MAR1!$B$5+MAR1!$C$5*COS(2*PI()*$C5800/365)+MAR1!$D$5*SIN(2*PI()*$C5800/365)</f>
        <v/>
      </c>
      <c r="L5800" s="7">
        <f>MAR1!$B$6+MAR1!$C$6*COS(2*PI()*$C5800/365)+MAR1!$D$6*SIN(2*PI()*$C5800/365)</f>
        <v/>
      </c>
      <c r="M5800" s="7">
        <f>MAR1!$B$7+MAR1!$C$7*COS(2*PI()*$C5800/365)+MAR1!$D$7*SIN(2*PI()*$C5800/365)</f>
        <v/>
      </c>
      <c r="N5800" s="7">
        <f>F5800-K5800</f>
        <v/>
      </c>
      <c r="O5800" s="7">
        <f>G5800-L5800</f>
        <v/>
      </c>
      <c r="P5800" s="7">
        <f>H5800-M5800</f>
        <v/>
      </c>
      <c r="Q5800" s="7">
        <f>IF($I5800=1,(N5800-MAR1!$B$11)/MAR1!$D$11,(N5800-MAR1!$C$11)/MAR1!$E$11)</f>
        <v/>
      </c>
      <c r="R5800" s="7">
        <f>IF($I5800=1,(O5800-MAR1!$B$12)/MAR1!$D$12,(O5800-MAR1!$C$12)/MAR1!$E$12)</f>
        <v/>
      </c>
      <c r="S5800" s="7">
        <f>IF($I5800=1,(P5800-MAR1!$B$13)/MAR1!$D$13,(P5800-MAR1!$C$13)/MAR1!$E$13)</f>
        <v/>
      </c>
    </row>
    <row r="5801">
      <c r="A5801" s="5" t="n">
        <v>5800</v>
      </c>
      <c r="B5801" s="5" t="n">
        <v>16</v>
      </c>
      <c r="C5801" s="5" t="n">
        <v>325</v>
      </c>
      <c r="D5801" s="5" t="n">
        <v>11</v>
      </c>
      <c r="E5801" s="5" t="n">
        <v>0</v>
      </c>
      <c r="F5801" s="5" t="n">
        <v>29.1</v>
      </c>
      <c r="G5801" s="5" t="n">
        <v>16.8</v>
      </c>
      <c r="H5801" s="5" t="n">
        <v>12.34</v>
      </c>
      <c r="I5801" s="6">
        <f>IF(E5801&gt;=Markov!$B$3,1,0)</f>
        <v/>
      </c>
      <c r="J5801" s="6">
        <f>I5800</f>
        <v/>
      </c>
      <c r="K5801" s="7">
        <f>MAR1!$B$5+MAR1!$C$5*COS(2*PI()*$C5801/365)+MAR1!$D$5*SIN(2*PI()*$C5801/365)</f>
        <v/>
      </c>
      <c r="L5801" s="7">
        <f>MAR1!$B$6+MAR1!$C$6*COS(2*PI()*$C5801/365)+MAR1!$D$6*SIN(2*PI()*$C5801/365)</f>
        <v/>
      </c>
      <c r="M5801" s="7">
        <f>MAR1!$B$7+MAR1!$C$7*COS(2*PI()*$C5801/365)+MAR1!$D$7*SIN(2*PI()*$C5801/365)</f>
        <v/>
      </c>
      <c r="N5801" s="7">
        <f>F5801-K5801</f>
        <v/>
      </c>
      <c r="O5801" s="7">
        <f>G5801-L5801</f>
        <v/>
      </c>
      <c r="P5801" s="7">
        <f>H5801-M5801</f>
        <v/>
      </c>
      <c r="Q5801" s="7">
        <f>IF($I5801=1,(N5801-MAR1!$B$11)/MAR1!$D$11,(N5801-MAR1!$C$11)/MAR1!$E$11)</f>
        <v/>
      </c>
      <c r="R5801" s="7">
        <f>IF($I5801=1,(O5801-MAR1!$B$12)/MAR1!$D$12,(O5801-MAR1!$C$12)/MAR1!$E$12)</f>
        <v/>
      </c>
      <c r="S5801" s="7">
        <f>IF($I5801=1,(P5801-MAR1!$B$13)/MAR1!$D$13,(P5801-MAR1!$C$13)/MAR1!$E$13)</f>
        <v/>
      </c>
    </row>
    <row r="5802">
      <c r="A5802" s="5" t="n">
        <v>5801</v>
      </c>
      <c r="B5802" s="5" t="n">
        <v>16</v>
      </c>
      <c r="C5802" s="5" t="n">
        <v>326</v>
      </c>
      <c r="D5802" s="5" t="n">
        <v>11</v>
      </c>
      <c r="E5802" s="5" t="n">
        <v>0</v>
      </c>
      <c r="F5802" s="5" t="n">
        <v>28.2</v>
      </c>
      <c r="G5802" s="5" t="n">
        <v>16</v>
      </c>
      <c r="H5802" s="5" t="n">
        <v>14.34</v>
      </c>
      <c r="I5802" s="6">
        <f>IF(E5802&gt;=Markov!$B$3,1,0)</f>
        <v/>
      </c>
      <c r="J5802" s="6">
        <f>I5801</f>
        <v/>
      </c>
      <c r="K5802" s="7">
        <f>MAR1!$B$5+MAR1!$C$5*COS(2*PI()*$C5802/365)+MAR1!$D$5*SIN(2*PI()*$C5802/365)</f>
        <v/>
      </c>
      <c r="L5802" s="7">
        <f>MAR1!$B$6+MAR1!$C$6*COS(2*PI()*$C5802/365)+MAR1!$D$6*SIN(2*PI()*$C5802/365)</f>
        <v/>
      </c>
      <c r="M5802" s="7">
        <f>MAR1!$B$7+MAR1!$C$7*COS(2*PI()*$C5802/365)+MAR1!$D$7*SIN(2*PI()*$C5802/365)</f>
        <v/>
      </c>
      <c r="N5802" s="7">
        <f>F5802-K5802</f>
        <v/>
      </c>
      <c r="O5802" s="7">
        <f>G5802-L5802</f>
        <v/>
      </c>
      <c r="P5802" s="7">
        <f>H5802-M5802</f>
        <v/>
      </c>
      <c r="Q5802" s="7">
        <f>IF($I5802=1,(N5802-MAR1!$B$11)/MAR1!$D$11,(N5802-MAR1!$C$11)/MAR1!$E$11)</f>
        <v/>
      </c>
      <c r="R5802" s="7">
        <f>IF($I5802=1,(O5802-MAR1!$B$12)/MAR1!$D$12,(O5802-MAR1!$C$12)/MAR1!$E$12)</f>
        <v/>
      </c>
      <c r="S5802" s="7">
        <f>IF($I5802=1,(P5802-MAR1!$B$13)/MAR1!$D$13,(P5802-MAR1!$C$13)/MAR1!$E$13)</f>
        <v/>
      </c>
    </row>
    <row r="5803">
      <c r="A5803" s="5" t="n">
        <v>5802</v>
      </c>
      <c r="B5803" s="5" t="n">
        <v>16</v>
      </c>
      <c r="C5803" s="5" t="n">
        <v>327</v>
      </c>
      <c r="D5803" s="5" t="n">
        <v>11</v>
      </c>
      <c r="E5803" s="5" t="n">
        <v>0</v>
      </c>
      <c r="F5803" s="5" t="n">
        <v>27.4</v>
      </c>
      <c r="G5803" s="5" t="n">
        <v>15.2</v>
      </c>
      <c r="H5803" s="5" t="n">
        <v>7.18</v>
      </c>
      <c r="I5803" s="6">
        <f>IF(E5803&gt;=Markov!$B$3,1,0)</f>
        <v/>
      </c>
      <c r="J5803" s="6">
        <f>I5802</f>
        <v/>
      </c>
      <c r="K5803" s="7">
        <f>MAR1!$B$5+MAR1!$C$5*COS(2*PI()*$C5803/365)+MAR1!$D$5*SIN(2*PI()*$C5803/365)</f>
        <v/>
      </c>
      <c r="L5803" s="7">
        <f>MAR1!$B$6+MAR1!$C$6*COS(2*PI()*$C5803/365)+MAR1!$D$6*SIN(2*PI()*$C5803/365)</f>
        <v/>
      </c>
      <c r="M5803" s="7">
        <f>MAR1!$B$7+MAR1!$C$7*COS(2*PI()*$C5803/365)+MAR1!$D$7*SIN(2*PI()*$C5803/365)</f>
        <v/>
      </c>
      <c r="N5803" s="7">
        <f>F5803-K5803</f>
        <v/>
      </c>
      <c r="O5803" s="7">
        <f>G5803-L5803</f>
        <v/>
      </c>
      <c r="P5803" s="7">
        <f>H5803-M5803</f>
        <v/>
      </c>
      <c r="Q5803" s="7">
        <f>IF($I5803=1,(N5803-MAR1!$B$11)/MAR1!$D$11,(N5803-MAR1!$C$11)/MAR1!$E$11)</f>
        <v/>
      </c>
      <c r="R5803" s="7">
        <f>IF($I5803=1,(O5803-MAR1!$B$12)/MAR1!$D$12,(O5803-MAR1!$C$12)/MAR1!$E$12)</f>
        <v/>
      </c>
      <c r="S5803" s="7">
        <f>IF($I5803=1,(P5803-MAR1!$B$13)/MAR1!$D$13,(P5803-MAR1!$C$13)/MAR1!$E$13)</f>
        <v/>
      </c>
    </row>
    <row r="5804">
      <c r="A5804" s="5" t="n">
        <v>5803</v>
      </c>
      <c r="B5804" s="5" t="n">
        <v>16</v>
      </c>
      <c r="C5804" s="5" t="n">
        <v>328</v>
      </c>
      <c r="D5804" s="5" t="n">
        <v>11</v>
      </c>
      <c r="E5804" s="5" t="n">
        <v>0</v>
      </c>
      <c r="F5804" s="5" t="n">
        <v>28.7</v>
      </c>
      <c r="G5804" s="5" t="n">
        <v>13.6</v>
      </c>
      <c r="H5804" s="5" t="n">
        <v>14.25</v>
      </c>
      <c r="I5804" s="6">
        <f>IF(E5804&gt;=Markov!$B$3,1,0)</f>
        <v/>
      </c>
      <c r="J5804" s="6">
        <f>I5803</f>
        <v/>
      </c>
      <c r="K5804" s="7">
        <f>MAR1!$B$5+MAR1!$C$5*COS(2*PI()*$C5804/365)+MAR1!$D$5*SIN(2*PI()*$C5804/365)</f>
        <v/>
      </c>
      <c r="L5804" s="7">
        <f>MAR1!$B$6+MAR1!$C$6*COS(2*PI()*$C5804/365)+MAR1!$D$6*SIN(2*PI()*$C5804/365)</f>
        <v/>
      </c>
      <c r="M5804" s="7">
        <f>MAR1!$B$7+MAR1!$C$7*COS(2*PI()*$C5804/365)+MAR1!$D$7*SIN(2*PI()*$C5804/365)</f>
        <v/>
      </c>
      <c r="N5804" s="7">
        <f>F5804-K5804</f>
        <v/>
      </c>
      <c r="O5804" s="7">
        <f>G5804-L5804</f>
        <v/>
      </c>
      <c r="P5804" s="7">
        <f>H5804-M5804</f>
        <v/>
      </c>
      <c r="Q5804" s="7">
        <f>IF($I5804=1,(N5804-MAR1!$B$11)/MAR1!$D$11,(N5804-MAR1!$C$11)/MAR1!$E$11)</f>
        <v/>
      </c>
      <c r="R5804" s="7">
        <f>IF($I5804=1,(O5804-MAR1!$B$12)/MAR1!$D$12,(O5804-MAR1!$C$12)/MAR1!$E$12)</f>
        <v/>
      </c>
      <c r="S5804" s="7">
        <f>IF($I5804=1,(P5804-MAR1!$B$13)/MAR1!$D$13,(P5804-MAR1!$C$13)/MAR1!$E$13)</f>
        <v/>
      </c>
    </row>
    <row r="5805">
      <c r="A5805" s="5" t="n">
        <v>5804</v>
      </c>
      <c r="B5805" s="5" t="n">
        <v>16</v>
      </c>
      <c r="C5805" s="5" t="n">
        <v>329</v>
      </c>
      <c r="D5805" s="5" t="n">
        <v>11</v>
      </c>
      <c r="E5805" s="5" t="n">
        <v>0</v>
      </c>
      <c r="F5805" s="5" t="n">
        <v>25.9</v>
      </c>
      <c r="G5805" s="5" t="n">
        <v>14.9</v>
      </c>
      <c r="H5805" s="5" t="n">
        <v>19.15</v>
      </c>
      <c r="I5805" s="6">
        <f>IF(E5805&gt;=Markov!$B$3,1,0)</f>
        <v/>
      </c>
      <c r="J5805" s="6">
        <f>I5804</f>
        <v/>
      </c>
      <c r="K5805" s="7">
        <f>MAR1!$B$5+MAR1!$C$5*COS(2*PI()*$C5805/365)+MAR1!$D$5*SIN(2*PI()*$C5805/365)</f>
        <v/>
      </c>
      <c r="L5805" s="7">
        <f>MAR1!$B$6+MAR1!$C$6*COS(2*PI()*$C5805/365)+MAR1!$D$6*SIN(2*PI()*$C5805/365)</f>
        <v/>
      </c>
      <c r="M5805" s="7">
        <f>MAR1!$B$7+MAR1!$C$7*COS(2*PI()*$C5805/365)+MAR1!$D$7*SIN(2*PI()*$C5805/365)</f>
        <v/>
      </c>
      <c r="N5805" s="7">
        <f>F5805-K5805</f>
        <v/>
      </c>
      <c r="O5805" s="7">
        <f>G5805-L5805</f>
        <v/>
      </c>
      <c r="P5805" s="7">
        <f>H5805-M5805</f>
        <v/>
      </c>
      <c r="Q5805" s="7">
        <f>IF($I5805=1,(N5805-MAR1!$B$11)/MAR1!$D$11,(N5805-MAR1!$C$11)/MAR1!$E$11)</f>
        <v/>
      </c>
      <c r="R5805" s="7">
        <f>IF($I5805=1,(O5805-MAR1!$B$12)/MAR1!$D$12,(O5805-MAR1!$C$12)/MAR1!$E$12)</f>
        <v/>
      </c>
      <c r="S5805" s="7">
        <f>IF($I5805=1,(P5805-MAR1!$B$13)/MAR1!$D$13,(P5805-MAR1!$C$13)/MAR1!$E$13)</f>
        <v/>
      </c>
    </row>
    <row r="5806">
      <c r="A5806" s="5" t="n">
        <v>5805</v>
      </c>
      <c r="B5806" s="5" t="n">
        <v>16</v>
      </c>
      <c r="C5806" s="5" t="n">
        <v>330</v>
      </c>
      <c r="D5806" s="5" t="n">
        <v>11</v>
      </c>
      <c r="E5806" s="5" t="n">
        <v>0</v>
      </c>
      <c r="F5806" s="5" t="n">
        <v>27.4</v>
      </c>
      <c r="G5806" s="5" t="n">
        <v>13.6</v>
      </c>
      <c r="H5806" s="5" t="n">
        <v>17.6</v>
      </c>
      <c r="I5806" s="6">
        <f>IF(E5806&gt;=Markov!$B$3,1,0)</f>
        <v/>
      </c>
      <c r="J5806" s="6">
        <f>I5805</f>
        <v/>
      </c>
      <c r="K5806" s="7">
        <f>MAR1!$B$5+MAR1!$C$5*COS(2*PI()*$C5806/365)+MAR1!$D$5*SIN(2*PI()*$C5806/365)</f>
        <v/>
      </c>
      <c r="L5806" s="7">
        <f>MAR1!$B$6+MAR1!$C$6*COS(2*PI()*$C5806/365)+MAR1!$D$6*SIN(2*PI()*$C5806/365)</f>
        <v/>
      </c>
      <c r="M5806" s="7">
        <f>MAR1!$B$7+MAR1!$C$7*COS(2*PI()*$C5806/365)+MAR1!$D$7*SIN(2*PI()*$C5806/365)</f>
        <v/>
      </c>
      <c r="N5806" s="7">
        <f>F5806-K5806</f>
        <v/>
      </c>
      <c r="O5806" s="7">
        <f>G5806-L5806</f>
        <v/>
      </c>
      <c r="P5806" s="7">
        <f>H5806-M5806</f>
        <v/>
      </c>
      <c r="Q5806" s="7">
        <f>IF($I5806=1,(N5806-MAR1!$B$11)/MAR1!$D$11,(N5806-MAR1!$C$11)/MAR1!$E$11)</f>
        <v/>
      </c>
      <c r="R5806" s="7">
        <f>IF($I5806=1,(O5806-MAR1!$B$12)/MAR1!$D$12,(O5806-MAR1!$C$12)/MAR1!$E$12)</f>
        <v/>
      </c>
      <c r="S5806" s="7">
        <f>IF($I5806=1,(P5806-MAR1!$B$13)/MAR1!$D$13,(P5806-MAR1!$C$13)/MAR1!$E$13)</f>
        <v/>
      </c>
    </row>
    <row r="5807">
      <c r="A5807" s="5" t="n">
        <v>5806</v>
      </c>
      <c r="B5807" s="5" t="n">
        <v>16</v>
      </c>
      <c r="C5807" s="5" t="n">
        <v>331</v>
      </c>
      <c r="D5807" s="5" t="n">
        <v>11</v>
      </c>
      <c r="E5807" s="5" t="n">
        <v>0</v>
      </c>
      <c r="F5807" s="5" t="n">
        <v>25.6</v>
      </c>
      <c r="G5807" s="5" t="n">
        <v>16.1</v>
      </c>
      <c r="H5807" s="5" t="n">
        <v>16.13</v>
      </c>
      <c r="I5807" s="6">
        <f>IF(E5807&gt;=Markov!$B$3,1,0)</f>
        <v/>
      </c>
      <c r="J5807" s="6">
        <f>I5806</f>
        <v/>
      </c>
      <c r="K5807" s="7">
        <f>MAR1!$B$5+MAR1!$C$5*COS(2*PI()*$C5807/365)+MAR1!$D$5*SIN(2*PI()*$C5807/365)</f>
        <v/>
      </c>
      <c r="L5807" s="7">
        <f>MAR1!$B$6+MAR1!$C$6*COS(2*PI()*$C5807/365)+MAR1!$D$6*SIN(2*PI()*$C5807/365)</f>
        <v/>
      </c>
      <c r="M5807" s="7">
        <f>MAR1!$B$7+MAR1!$C$7*COS(2*PI()*$C5807/365)+MAR1!$D$7*SIN(2*PI()*$C5807/365)</f>
        <v/>
      </c>
      <c r="N5807" s="7">
        <f>F5807-K5807</f>
        <v/>
      </c>
      <c r="O5807" s="7">
        <f>G5807-L5807</f>
        <v/>
      </c>
      <c r="P5807" s="7">
        <f>H5807-M5807</f>
        <v/>
      </c>
      <c r="Q5807" s="7">
        <f>IF($I5807=1,(N5807-MAR1!$B$11)/MAR1!$D$11,(N5807-MAR1!$C$11)/MAR1!$E$11)</f>
        <v/>
      </c>
      <c r="R5807" s="7">
        <f>IF($I5807=1,(O5807-MAR1!$B$12)/MAR1!$D$12,(O5807-MAR1!$C$12)/MAR1!$E$12)</f>
        <v/>
      </c>
      <c r="S5807" s="7">
        <f>IF($I5807=1,(P5807-MAR1!$B$13)/MAR1!$D$13,(P5807-MAR1!$C$13)/MAR1!$E$13)</f>
        <v/>
      </c>
    </row>
    <row r="5808">
      <c r="A5808" s="5" t="n">
        <v>5807</v>
      </c>
      <c r="B5808" s="5" t="n">
        <v>16</v>
      </c>
      <c r="C5808" s="5" t="n">
        <v>332</v>
      </c>
      <c r="D5808" s="5" t="n">
        <v>11</v>
      </c>
      <c r="E5808" s="5" t="n">
        <v>0</v>
      </c>
      <c r="F5808" s="5" t="n">
        <v>28.4</v>
      </c>
      <c r="G5808" s="5" t="n">
        <v>14.8</v>
      </c>
      <c r="H5808" s="5" t="n">
        <v>13.8</v>
      </c>
      <c r="I5808" s="6">
        <f>IF(E5808&gt;=Markov!$B$3,1,0)</f>
        <v/>
      </c>
      <c r="J5808" s="6">
        <f>I5807</f>
        <v/>
      </c>
      <c r="K5808" s="7">
        <f>MAR1!$B$5+MAR1!$C$5*COS(2*PI()*$C5808/365)+MAR1!$D$5*SIN(2*PI()*$C5808/365)</f>
        <v/>
      </c>
      <c r="L5808" s="7">
        <f>MAR1!$B$6+MAR1!$C$6*COS(2*PI()*$C5808/365)+MAR1!$D$6*SIN(2*PI()*$C5808/365)</f>
        <v/>
      </c>
      <c r="M5808" s="7">
        <f>MAR1!$B$7+MAR1!$C$7*COS(2*PI()*$C5808/365)+MAR1!$D$7*SIN(2*PI()*$C5808/365)</f>
        <v/>
      </c>
      <c r="N5808" s="7">
        <f>F5808-K5808</f>
        <v/>
      </c>
      <c r="O5808" s="7">
        <f>G5808-L5808</f>
        <v/>
      </c>
      <c r="P5808" s="7">
        <f>H5808-M5808</f>
        <v/>
      </c>
      <c r="Q5808" s="7">
        <f>IF($I5808=1,(N5808-MAR1!$B$11)/MAR1!$D$11,(N5808-MAR1!$C$11)/MAR1!$E$11)</f>
        <v/>
      </c>
      <c r="R5808" s="7">
        <f>IF($I5808=1,(O5808-MAR1!$B$12)/MAR1!$D$12,(O5808-MAR1!$C$12)/MAR1!$E$12)</f>
        <v/>
      </c>
      <c r="S5808" s="7">
        <f>IF($I5808=1,(P5808-MAR1!$B$13)/MAR1!$D$13,(P5808-MAR1!$C$13)/MAR1!$E$13)</f>
        <v/>
      </c>
    </row>
    <row r="5809">
      <c r="A5809" s="5" t="n">
        <v>5808</v>
      </c>
      <c r="B5809" s="5" t="n">
        <v>16</v>
      </c>
      <c r="C5809" s="5" t="n">
        <v>333</v>
      </c>
      <c r="D5809" s="5" t="n">
        <v>11</v>
      </c>
      <c r="E5809" s="5" t="n">
        <v>0</v>
      </c>
      <c r="F5809" s="5" t="n">
        <v>29.4</v>
      </c>
      <c r="G5809" s="5" t="n">
        <v>15.8</v>
      </c>
      <c r="H5809" s="5" t="n">
        <v>18.16</v>
      </c>
      <c r="I5809" s="6">
        <f>IF(E5809&gt;=Markov!$B$3,1,0)</f>
        <v/>
      </c>
      <c r="J5809" s="6">
        <f>I5808</f>
        <v/>
      </c>
      <c r="K5809" s="7">
        <f>MAR1!$B$5+MAR1!$C$5*COS(2*PI()*$C5809/365)+MAR1!$D$5*SIN(2*PI()*$C5809/365)</f>
        <v/>
      </c>
      <c r="L5809" s="7">
        <f>MAR1!$B$6+MAR1!$C$6*COS(2*PI()*$C5809/365)+MAR1!$D$6*SIN(2*PI()*$C5809/365)</f>
        <v/>
      </c>
      <c r="M5809" s="7">
        <f>MAR1!$B$7+MAR1!$C$7*COS(2*PI()*$C5809/365)+MAR1!$D$7*SIN(2*PI()*$C5809/365)</f>
        <v/>
      </c>
      <c r="N5809" s="7">
        <f>F5809-K5809</f>
        <v/>
      </c>
      <c r="O5809" s="7">
        <f>G5809-L5809</f>
        <v/>
      </c>
      <c r="P5809" s="7">
        <f>H5809-M5809</f>
        <v/>
      </c>
      <c r="Q5809" s="7">
        <f>IF($I5809=1,(N5809-MAR1!$B$11)/MAR1!$D$11,(N5809-MAR1!$C$11)/MAR1!$E$11)</f>
        <v/>
      </c>
      <c r="R5809" s="7">
        <f>IF($I5809=1,(O5809-MAR1!$B$12)/MAR1!$D$12,(O5809-MAR1!$C$12)/MAR1!$E$12)</f>
        <v/>
      </c>
      <c r="S5809" s="7">
        <f>IF($I5809=1,(P5809-MAR1!$B$13)/MAR1!$D$13,(P5809-MAR1!$C$13)/MAR1!$E$13)</f>
        <v/>
      </c>
    </row>
    <row r="5810">
      <c r="A5810" s="5" t="n">
        <v>5809</v>
      </c>
      <c r="B5810" s="5" t="n">
        <v>16</v>
      </c>
      <c r="C5810" s="5" t="n">
        <v>334</v>
      </c>
      <c r="D5810" s="5" t="n">
        <v>11</v>
      </c>
      <c r="E5810" s="5" t="n">
        <v>0</v>
      </c>
      <c r="F5810" s="5" t="n">
        <v>26.9</v>
      </c>
      <c r="G5810" s="5" t="n">
        <v>14</v>
      </c>
      <c r="H5810" s="5" t="n">
        <v>17.4</v>
      </c>
      <c r="I5810" s="6">
        <f>IF(E5810&gt;=Markov!$B$3,1,0)</f>
        <v/>
      </c>
      <c r="J5810" s="6">
        <f>I5809</f>
        <v/>
      </c>
      <c r="K5810" s="7">
        <f>MAR1!$B$5+MAR1!$C$5*COS(2*PI()*$C5810/365)+MAR1!$D$5*SIN(2*PI()*$C5810/365)</f>
        <v/>
      </c>
      <c r="L5810" s="7">
        <f>MAR1!$B$6+MAR1!$C$6*COS(2*PI()*$C5810/365)+MAR1!$D$6*SIN(2*PI()*$C5810/365)</f>
        <v/>
      </c>
      <c r="M5810" s="7">
        <f>MAR1!$B$7+MAR1!$C$7*COS(2*PI()*$C5810/365)+MAR1!$D$7*SIN(2*PI()*$C5810/365)</f>
        <v/>
      </c>
      <c r="N5810" s="7">
        <f>F5810-K5810</f>
        <v/>
      </c>
      <c r="O5810" s="7">
        <f>G5810-L5810</f>
        <v/>
      </c>
      <c r="P5810" s="7">
        <f>H5810-M5810</f>
        <v/>
      </c>
      <c r="Q5810" s="7">
        <f>IF($I5810=1,(N5810-MAR1!$B$11)/MAR1!$D$11,(N5810-MAR1!$C$11)/MAR1!$E$11)</f>
        <v/>
      </c>
      <c r="R5810" s="7">
        <f>IF($I5810=1,(O5810-MAR1!$B$12)/MAR1!$D$12,(O5810-MAR1!$C$12)/MAR1!$E$12)</f>
        <v/>
      </c>
      <c r="S5810" s="7">
        <f>IF($I5810=1,(P5810-MAR1!$B$13)/MAR1!$D$13,(P5810-MAR1!$C$13)/MAR1!$E$13)</f>
        <v/>
      </c>
    </row>
    <row r="5811">
      <c r="A5811" s="5" t="n">
        <v>5810</v>
      </c>
      <c r="B5811" s="5" t="n">
        <v>16</v>
      </c>
      <c r="C5811" s="5" t="n">
        <v>335</v>
      </c>
      <c r="D5811" s="5" t="n">
        <v>12</v>
      </c>
      <c r="E5811" s="5" t="n">
        <v>0</v>
      </c>
      <c r="F5811" s="5" t="n">
        <v>29.8</v>
      </c>
      <c r="G5811" s="5" t="n">
        <v>16.8</v>
      </c>
      <c r="H5811" s="5" t="n">
        <v>12.84</v>
      </c>
      <c r="I5811" s="6">
        <f>IF(E5811&gt;=Markov!$B$3,1,0)</f>
        <v/>
      </c>
      <c r="J5811" s="6">
        <f>I5810</f>
        <v/>
      </c>
      <c r="K5811" s="7">
        <f>MAR1!$B$5+MAR1!$C$5*COS(2*PI()*$C5811/365)+MAR1!$D$5*SIN(2*PI()*$C5811/365)</f>
        <v/>
      </c>
      <c r="L5811" s="7">
        <f>MAR1!$B$6+MAR1!$C$6*COS(2*PI()*$C5811/365)+MAR1!$D$6*SIN(2*PI()*$C5811/365)</f>
        <v/>
      </c>
      <c r="M5811" s="7">
        <f>MAR1!$B$7+MAR1!$C$7*COS(2*PI()*$C5811/365)+MAR1!$D$7*SIN(2*PI()*$C5811/365)</f>
        <v/>
      </c>
      <c r="N5811" s="7">
        <f>F5811-K5811</f>
        <v/>
      </c>
      <c r="O5811" s="7">
        <f>G5811-L5811</f>
        <v/>
      </c>
      <c r="P5811" s="7">
        <f>H5811-M5811</f>
        <v/>
      </c>
      <c r="Q5811" s="7">
        <f>IF($I5811=1,(N5811-MAR1!$B$11)/MAR1!$D$11,(N5811-MAR1!$C$11)/MAR1!$E$11)</f>
        <v/>
      </c>
      <c r="R5811" s="7">
        <f>IF($I5811=1,(O5811-MAR1!$B$12)/MAR1!$D$12,(O5811-MAR1!$C$12)/MAR1!$E$12)</f>
        <v/>
      </c>
      <c r="S5811" s="7">
        <f>IF($I5811=1,(P5811-MAR1!$B$13)/MAR1!$D$13,(P5811-MAR1!$C$13)/MAR1!$E$13)</f>
        <v/>
      </c>
    </row>
    <row r="5812">
      <c r="A5812" s="5" t="n">
        <v>5811</v>
      </c>
      <c r="B5812" s="5" t="n">
        <v>16</v>
      </c>
      <c r="C5812" s="5" t="n">
        <v>336</v>
      </c>
      <c r="D5812" s="5" t="n">
        <v>12</v>
      </c>
      <c r="E5812" s="5" t="n">
        <v>0</v>
      </c>
      <c r="F5812" s="5" t="n">
        <v>23.7</v>
      </c>
      <c r="G5812" s="5" t="n">
        <v>15.7</v>
      </c>
      <c r="H5812" s="5" t="n">
        <v>10.7</v>
      </c>
      <c r="I5812" s="6">
        <f>IF(E5812&gt;=Markov!$B$3,1,0)</f>
        <v/>
      </c>
      <c r="J5812" s="6">
        <f>I5811</f>
        <v/>
      </c>
      <c r="K5812" s="7">
        <f>MAR1!$B$5+MAR1!$C$5*COS(2*PI()*$C5812/365)+MAR1!$D$5*SIN(2*PI()*$C5812/365)</f>
        <v/>
      </c>
      <c r="L5812" s="7">
        <f>MAR1!$B$6+MAR1!$C$6*COS(2*PI()*$C5812/365)+MAR1!$D$6*SIN(2*PI()*$C5812/365)</f>
        <v/>
      </c>
      <c r="M5812" s="7">
        <f>MAR1!$B$7+MAR1!$C$7*COS(2*PI()*$C5812/365)+MAR1!$D$7*SIN(2*PI()*$C5812/365)</f>
        <v/>
      </c>
      <c r="N5812" s="7">
        <f>F5812-K5812</f>
        <v/>
      </c>
      <c r="O5812" s="7">
        <f>G5812-L5812</f>
        <v/>
      </c>
      <c r="P5812" s="7">
        <f>H5812-M5812</f>
        <v/>
      </c>
      <c r="Q5812" s="7">
        <f>IF($I5812=1,(N5812-MAR1!$B$11)/MAR1!$D$11,(N5812-MAR1!$C$11)/MAR1!$E$11)</f>
        <v/>
      </c>
      <c r="R5812" s="7">
        <f>IF($I5812=1,(O5812-MAR1!$B$12)/MAR1!$D$12,(O5812-MAR1!$C$12)/MAR1!$E$12)</f>
        <v/>
      </c>
      <c r="S5812" s="7">
        <f>IF($I5812=1,(P5812-MAR1!$B$13)/MAR1!$D$13,(P5812-MAR1!$C$13)/MAR1!$E$13)</f>
        <v/>
      </c>
    </row>
    <row r="5813">
      <c r="A5813" s="5" t="n">
        <v>5812</v>
      </c>
      <c r="B5813" s="5" t="n">
        <v>16</v>
      </c>
      <c r="C5813" s="5" t="n">
        <v>337</v>
      </c>
      <c r="D5813" s="5" t="n">
        <v>12</v>
      </c>
      <c r="E5813" s="5" t="n">
        <v>0</v>
      </c>
      <c r="F5813" s="5" t="n">
        <v>24.7</v>
      </c>
      <c r="G5813" s="5" t="n">
        <v>14.6</v>
      </c>
      <c r="H5813" s="5" t="n">
        <v>13.57</v>
      </c>
      <c r="I5813" s="6">
        <f>IF(E5813&gt;=Markov!$B$3,1,0)</f>
        <v/>
      </c>
      <c r="J5813" s="6">
        <f>I5812</f>
        <v/>
      </c>
      <c r="K5813" s="7">
        <f>MAR1!$B$5+MAR1!$C$5*COS(2*PI()*$C5813/365)+MAR1!$D$5*SIN(2*PI()*$C5813/365)</f>
        <v/>
      </c>
      <c r="L5813" s="7">
        <f>MAR1!$B$6+MAR1!$C$6*COS(2*PI()*$C5813/365)+MAR1!$D$6*SIN(2*PI()*$C5813/365)</f>
        <v/>
      </c>
      <c r="M5813" s="7">
        <f>MAR1!$B$7+MAR1!$C$7*COS(2*PI()*$C5813/365)+MAR1!$D$7*SIN(2*PI()*$C5813/365)</f>
        <v/>
      </c>
      <c r="N5813" s="7">
        <f>F5813-K5813</f>
        <v/>
      </c>
      <c r="O5813" s="7">
        <f>G5813-L5813</f>
        <v/>
      </c>
      <c r="P5813" s="7">
        <f>H5813-M5813</f>
        <v/>
      </c>
      <c r="Q5813" s="7">
        <f>IF($I5813=1,(N5813-MAR1!$B$11)/MAR1!$D$11,(N5813-MAR1!$C$11)/MAR1!$E$11)</f>
        <v/>
      </c>
      <c r="R5813" s="7">
        <f>IF($I5813=1,(O5813-MAR1!$B$12)/MAR1!$D$12,(O5813-MAR1!$C$12)/MAR1!$E$12)</f>
        <v/>
      </c>
      <c r="S5813" s="7">
        <f>IF($I5813=1,(P5813-MAR1!$B$13)/MAR1!$D$13,(P5813-MAR1!$C$13)/MAR1!$E$13)</f>
        <v/>
      </c>
    </row>
    <row r="5814">
      <c r="A5814" s="5" t="n">
        <v>5813</v>
      </c>
      <c r="B5814" s="5" t="n">
        <v>16</v>
      </c>
      <c r="C5814" s="5" t="n">
        <v>338</v>
      </c>
      <c r="D5814" s="5" t="n">
        <v>12</v>
      </c>
      <c r="E5814" s="5" t="n">
        <v>0</v>
      </c>
      <c r="F5814" s="5" t="n">
        <v>30</v>
      </c>
      <c r="G5814" s="5" t="n">
        <v>15.6</v>
      </c>
      <c r="H5814" s="5" t="n">
        <v>16.71</v>
      </c>
      <c r="I5814" s="6">
        <f>IF(E5814&gt;=Markov!$B$3,1,0)</f>
        <v/>
      </c>
      <c r="J5814" s="6">
        <f>I5813</f>
        <v/>
      </c>
      <c r="K5814" s="7">
        <f>MAR1!$B$5+MAR1!$C$5*COS(2*PI()*$C5814/365)+MAR1!$D$5*SIN(2*PI()*$C5814/365)</f>
        <v/>
      </c>
      <c r="L5814" s="7">
        <f>MAR1!$B$6+MAR1!$C$6*COS(2*PI()*$C5814/365)+MAR1!$D$6*SIN(2*PI()*$C5814/365)</f>
        <v/>
      </c>
      <c r="M5814" s="7">
        <f>MAR1!$B$7+MAR1!$C$7*COS(2*PI()*$C5814/365)+MAR1!$D$7*SIN(2*PI()*$C5814/365)</f>
        <v/>
      </c>
      <c r="N5814" s="7">
        <f>F5814-K5814</f>
        <v/>
      </c>
      <c r="O5814" s="7">
        <f>G5814-L5814</f>
        <v/>
      </c>
      <c r="P5814" s="7">
        <f>H5814-M5814</f>
        <v/>
      </c>
      <c r="Q5814" s="7">
        <f>IF($I5814=1,(N5814-MAR1!$B$11)/MAR1!$D$11,(N5814-MAR1!$C$11)/MAR1!$E$11)</f>
        <v/>
      </c>
      <c r="R5814" s="7">
        <f>IF($I5814=1,(O5814-MAR1!$B$12)/MAR1!$D$12,(O5814-MAR1!$C$12)/MAR1!$E$12)</f>
        <v/>
      </c>
      <c r="S5814" s="7">
        <f>IF($I5814=1,(P5814-MAR1!$B$13)/MAR1!$D$13,(P5814-MAR1!$C$13)/MAR1!$E$13)</f>
        <v/>
      </c>
    </row>
    <row r="5815">
      <c r="A5815" s="5" t="n">
        <v>5814</v>
      </c>
      <c r="B5815" s="5" t="n">
        <v>16</v>
      </c>
      <c r="C5815" s="5" t="n">
        <v>339</v>
      </c>
      <c r="D5815" s="5" t="n">
        <v>12</v>
      </c>
      <c r="E5815" s="5" t="n">
        <v>0</v>
      </c>
      <c r="F5815" s="5" t="n">
        <v>30.4</v>
      </c>
      <c r="G5815" s="5" t="n">
        <v>14.4</v>
      </c>
      <c r="H5815" s="5" t="n">
        <v>20.14</v>
      </c>
      <c r="I5815" s="6">
        <f>IF(E5815&gt;=Markov!$B$3,1,0)</f>
        <v/>
      </c>
      <c r="J5815" s="6">
        <f>I5814</f>
        <v/>
      </c>
      <c r="K5815" s="7">
        <f>MAR1!$B$5+MAR1!$C$5*COS(2*PI()*$C5815/365)+MAR1!$D$5*SIN(2*PI()*$C5815/365)</f>
        <v/>
      </c>
      <c r="L5815" s="7">
        <f>MAR1!$B$6+MAR1!$C$6*COS(2*PI()*$C5815/365)+MAR1!$D$6*SIN(2*PI()*$C5815/365)</f>
        <v/>
      </c>
      <c r="M5815" s="7">
        <f>MAR1!$B$7+MAR1!$C$7*COS(2*PI()*$C5815/365)+MAR1!$D$7*SIN(2*PI()*$C5815/365)</f>
        <v/>
      </c>
      <c r="N5815" s="7">
        <f>F5815-K5815</f>
        <v/>
      </c>
      <c r="O5815" s="7">
        <f>G5815-L5815</f>
        <v/>
      </c>
      <c r="P5815" s="7">
        <f>H5815-M5815</f>
        <v/>
      </c>
      <c r="Q5815" s="7">
        <f>IF($I5815=1,(N5815-MAR1!$B$11)/MAR1!$D$11,(N5815-MAR1!$C$11)/MAR1!$E$11)</f>
        <v/>
      </c>
      <c r="R5815" s="7">
        <f>IF($I5815=1,(O5815-MAR1!$B$12)/MAR1!$D$12,(O5815-MAR1!$C$12)/MAR1!$E$12)</f>
        <v/>
      </c>
      <c r="S5815" s="7">
        <f>IF($I5815=1,(P5815-MAR1!$B$13)/MAR1!$D$13,(P5815-MAR1!$C$13)/MAR1!$E$13)</f>
        <v/>
      </c>
    </row>
    <row r="5816">
      <c r="A5816" s="5" t="n">
        <v>5815</v>
      </c>
      <c r="B5816" s="5" t="n">
        <v>16</v>
      </c>
      <c r="C5816" s="5" t="n">
        <v>340</v>
      </c>
      <c r="D5816" s="5" t="n">
        <v>12</v>
      </c>
      <c r="E5816" s="5" t="n">
        <v>0</v>
      </c>
      <c r="F5816" s="5" t="n">
        <v>34</v>
      </c>
      <c r="G5816" s="5" t="n">
        <v>17.7</v>
      </c>
      <c r="H5816" s="5" t="n">
        <v>12.85</v>
      </c>
      <c r="I5816" s="6">
        <f>IF(E5816&gt;=Markov!$B$3,1,0)</f>
        <v/>
      </c>
      <c r="J5816" s="6">
        <f>I5815</f>
        <v/>
      </c>
      <c r="K5816" s="7">
        <f>MAR1!$B$5+MAR1!$C$5*COS(2*PI()*$C5816/365)+MAR1!$D$5*SIN(2*PI()*$C5816/365)</f>
        <v/>
      </c>
      <c r="L5816" s="7">
        <f>MAR1!$B$6+MAR1!$C$6*COS(2*PI()*$C5816/365)+MAR1!$D$6*SIN(2*PI()*$C5816/365)</f>
        <v/>
      </c>
      <c r="M5816" s="7">
        <f>MAR1!$B$7+MAR1!$C$7*COS(2*PI()*$C5816/365)+MAR1!$D$7*SIN(2*PI()*$C5816/365)</f>
        <v/>
      </c>
      <c r="N5816" s="7">
        <f>F5816-K5816</f>
        <v/>
      </c>
      <c r="O5816" s="7">
        <f>G5816-L5816</f>
        <v/>
      </c>
      <c r="P5816" s="7">
        <f>H5816-M5816</f>
        <v/>
      </c>
      <c r="Q5816" s="7">
        <f>IF($I5816=1,(N5816-MAR1!$B$11)/MAR1!$D$11,(N5816-MAR1!$C$11)/MAR1!$E$11)</f>
        <v/>
      </c>
      <c r="R5816" s="7">
        <f>IF($I5816=1,(O5816-MAR1!$B$12)/MAR1!$D$12,(O5816-MAR1!$C$12)/MAR1!$E$12)</f>
        <v/>
      </c>
      <c r="S5816" s="7">
        <f>IF($I5816=1,(P5816-MAR1!$B$13)/MAR1!$D$13,(P5816-MAR1!$C$13)/MAR1!$E$13)</f>
        <v/>
      </c>
    </row>
    <row r="5817">
      <c r="A5817" s="5" t="n">
        <v>5816</v>
      </c>
      <c r="B5817" s="5" t="n">
        <v>16</v>
      </c>
      <c r="C5817" s="5" t="n">
        <v>341</v>
      </c>
      <c r="D5817" s="5" t="n">
        <v>12</v>
      </c>
      <c r="E5817" s="5" t="n">
        <v>0</v>
      </c>
      <c r="F5817" s="5" t="n">
        <v>29.2</v>
      </c>
      <c r="G5817" s="5" t="n">
        <v>15.9</v>
      </c>
      <c r="H5817" s="5" t="n">
        <v>11.73</v>
      </c>
      <c r="I5817" s="6">
        <f>IF(E5817&gt;=Markov!$B$3,1,0)</f>
        <v/>
      </c>
      <c r="J5817" s="6">
        <f>I5816</f>
        <v/>
      </c>
      <c r="K5817" s="7">
        <f>MAR1!$B$5+MAR1!$C$5*COS(2*PI()*$C5817/365)+MAR1!$D$5*SIN(2*PI()*$C5817/365)</f>
        <v/>
      </c>
      <c r="L5817" s="7">
        <f>MAR1!$B$6+MAR1!$C$6*COS(2*PI()*$C5817/365)+MAR1!$D$6*SIN(2*PI()*$C5817/365)</f>
        <v/>
      </c>
      <c r="M5817" s="7">
        <f>MAR1!$B$7+MAR1!$C$7*COS(2*PI()*$C5817/365)+MAR1!$D$7*SIN(2*PI()*$C5817/365)</f>
        <v/>
      </c>
      <c r="N5817" s="7">
        <f>F5817-K5817</f>
        <v/>
      </c>
      <c r="O5817" s="7">
        <f>G5817-L5817</f>
        <v/>
      </c>
      <c r="P5817" s="7">
        <f>H5817-M5817</f>
        <v/>
      </c>
      <c r="Q5817" s="7">
        <f>IF($I5817=1,(N5817-MAR1!$B$11)/MAR1!$D$11,(N5817-MAR1!$C$11)/MAR1!$E$11)</f>
        <v/>
      </c>
      <c r="R5817" s="7">
        <f>IF($I5817=1,(O5817-MAR1!$B$12)/MAR1!$D$12,(O5817-MAR1!$C$12)/MAR1!$E$12)</f>
        <v/>
      </c>
      <c r="S5817" s="7">
        <f>IF($I5817=1,(P5817-MAR1!$B$13)/MAR1!$D$13,(P5817-MAR1!$C$13)/MAR1!$E$13)</f>
        <v/>
      </c>
    </row>
    <row r="5818">
      <c r="A5818" s="5" t="n">
        <v>5817</v>
      </c>
      <c r="B5818" s="5" t="n">
        <v>16</v>
      </c>
      <c r="C5818" s="5" t="n">
        <v>342</v>
      </c>
      <c r="D5818" s="5" t="n">
        <v>12</v>
      </c>
      <c r="E5818" s="5" t="n">
        <v>0</v>
      </c>
      <c r="F5818" s="5" t="n">
        <v>27.4</v>
      </c>
      <c r="G5818" s="5" t="n">
        <v>14.4</v>
      </c>
      <c r="H5818" s="5" t="n">
        <v>4.9</v>
      </c>
      <c r="I5818" s="6">
        <f>IF(E5818&gt;=Markov!$B$3,1,0)</f>
        <v/>
      </c>
      <c r="J5818" s="6">
        <f>I5817</f>
        <v/>
      </c>
      <c r="K5818" s="7">
        <f>MAR1!$B$5+MAR1!$C$5*COS(2*PI()*$C5818/365)+MAR1!$D$5*SIN(2*PI()*$C5818/365)</f>
        <v/>
      </c>
      <c r="L5818" s="7">
        <f>MAR1!$B$6+MAR1!$C$6*COS(2*PI()*$C5818/365)+MAR1!$D$6*SIN(2*PI()*$C5818/365)</f>
        <v/>
      </c>
      <c r="M5818" s="7">
        <f>MAR1!$B$7+MAR1!$C$7*COS(2*PI()*$C5818/365)+MAR1!$D$7*SIN(2*PI()*$C5818/365)</f>
        <v/>
      </c>
      <c r="N5818" s="7">
        <f>F5818-K5818</f>
        <v/>
      </c>
      <c r="O5818" s="7">
        <f>G5818-L5818</f>
        <v/>
      </c>
      <c r="P5818" s="7">
        <f>H5818-M5818</f>
        <v/>
      </c>
      <c r="Q5818" s="7">
        <f>IF($I5818=1,(N5818-MAR1!$B$11)/MAR1!$D$11,(N5818-MAR1!$C$11)/MAR1!$E$11)</f>
        <v/>
      </c>
      <c r="R5818" s="7">
        <f>IF($I5818=1,(O5818-MAR1!$B$12)/MAR1!$D$12,(O5818-MAR1!$C$12)/MAR1!$E$12)</f>
        <v/>
      </c>
      <c r="S5818" s="7">
        <f>IF($I5818=1,(P5818-MAR1!$B$13)/MAR1!$D$13,(P5818-MAR1!$C$13)/MAR1!$E$13)</f>
        <v/>
      </c>
    </row>
    <row r="5819">
      <c r="A5819" s="5" t="n">
        <v>5818</v>
      </c>
      <c r="B5819" s="5" t="n">
        <v>16</v>
      </c>
      <c r="C5819" s="5" t="n">
        <v>343</v>
      </c>
      <c r="D5819" s="5" t="n">
        <v>12</v>
      </c>
      <c r="E5819" s="5" t="n">
        <v>0</v>
      </c>
      <c r="F5819" s="5" t="n">
        <v>28.9</v>
      </c>
      <c r="G5819" s="5" t="n">
        <v>15.7</v>
      </c>
      <c r="H5819" s="5" t="n">
        <v>19.35</v>
      </c>
      <c r="I5819" s="6">
        <f>IF(E5819&gt;=Markov!$B$3,1,0)</f>
        <v/>
      </c>
      <c r="J5819" s="6">
        <f>I5818</f>
        <v/>
      </c>
      <c r="K5819" s="7">
        <f>MAR1!$B$5+MAR1!$C$5*COS(2*PI()*$C5819/365)+MAR1!$D$5*SIN(2*PI()*$C5819/365)</f>
        <v/>
      </c>
      <c r="L5819" s="7">
        <f>MAR1!$B$6+MAR1!$C$6*COS(2*PI()*$C5819/365)+MAR1!$D$6*SIN(2*PI()*$C5819/365)</f>
        <v/>
      </c>
      <c r="M5819" s="7">
        <f>MAR1!$B$7+MAR1!$C$7*COS(2*PI()*$C5819/365)+MAR1!$D$7*SIN(2*PI()*$C5819/365)</f>
        <v/>
      </c>
      <c r="N5819" s="7">
        <f>F5819-K5819</f>
        <v/>
      </c>
      <c r="O5819" s="7">
        <f>G5819-L5819</f>
        <v/>
      </c>
      <c r="P5819" s="7">
        <f>H5819-M5819</f>
        <v/>
      </c>
      <c r="Q5819" s="7">
        <f>IF($I5819=1,(N5819-MAR1!$B$11)/MAR1!$D$11,(N5819-MAR1!$C$11)/MAR1!$E$11)</f>
        <v/>
      </c>
      <c r="R5819" s="7">
        <f>IF($I5819=1,(O5819-MAR1!$B$12)/MAR1!$D$12,(O5819-MAR1!$C$12)/MAR1!$E$12)</f>
        <v/>
      </c>
      <c r="S5819" s="7">
        <f>IF($I5819=1,(P5819-MAR1!$B$13)/MAR1!$D$13,(P5819-MAR1!$C$13)/MAR1!$E$13)</f>
        <v/>
      </c>
    </row>
    <row r="5820">
      <c r="A5820" s="5" t="n">
        <v>5819</v>
      </c>
      <c r="B5820" s="5" t="n">
        <v>16</v>
      </c>
      <c r="C5820" s="5" t="n">
        <v>344</v>
      </c>
      <c r="D5820" s="5" t="n">
        <v>12</v>
      </c>
      <c r="E5820" s="5" t="n">
        <v>0</v>
      </c>
      <c r="F5820" s="5" t="n">
        <v>30</v>
      </c>
      <c r="G5820" s="5" t="n">
        <v>16.3</v>
      </c>
      <c r="H5820" s="5" t="n">
        <v>17.15</v>
      </c>
      <c r="I5820" s="6">
        <f>IF(E5820&gt;=Markov!$B$3,1,0)</f>
        <v/>
      </c>
      <c r="J5820" s="6">
        <f>I5819</f>
        <v/>
      </c>
      <c r="K5820" s="7">
        <f>MAR1!$B$5+MAR1!$C$5*COS(2*PI()*$C5820/365)+MAR1!$D$5*SIN(2*PI()*$C5820/365)</f>
        <v/>
      </c>
      <c r="L5820" s="7">
        <f>MAR1!$B$6+MAR1!$C$6*COS(2*PI()*$C5820/365)+MAR1!$D$6*SIN(2*PI()*$C5820/365)</f>
        <v/>
      </c>
      <c r="M5820" s="7">
        <f>MAR1!$B$7+MAR1!$C$7*COS(2*PI()*$C5820/365)+MAR1!$D$7*SIN(2*PI()*$C5820/365)</f>
        <v/>
      </c>
      <c r="N5820" s="7">
        <f>F5820-K5820</f>
        <v/>
      </c>
      <c r="O5820" s="7">
        <f>G5820-L5820</f>
        <v/>
      </c>
      <c r="P5820" s="7">
        <f>H5820-M5820</f>
        <v/>
      </c>
      <c r="Q5820" s="7">
        <f>IF($I5820=1,(N5820-MAR1!$B$11)/MAR1!$D$11,(N5820-MAR1!$C$11)/MAR1!$E$11)</f>
        <v/>
      </c>
      <c r="R5820" s="7">
        <f>IF($I5820=1,(O5820-MAR1!$B$12)/MAR1!$D$12,(O5820-MAR1!$C$12)/MAR1!$E$12)</f>
        <v/>
      </c>
      <c r="S5820" s="7">
        <f>IF($I5820=1,(P5820-MAR1!$B$13)/MAR1!$D$13,(P5820-MAR1!$C$13)/MAR1!$E$13)</f>
        <v/>
      </c>
    </row>
    <row r="5821">
      <c r="A5821" s="5" t="n">
        <v>5820</v>
      </c>
      <c r="B5821" s="5" t="n">
        <v>16</v>
      </c>
      <c r="C5821" s="5" t="n">
        <v>345</v>
      </c>
      <c r="D5821" s="5" t="n">
        <v>12</v>
      </c>
      <c r="E5821" s="5" t="n">
        <v>0</v>
      </c>
      <c r="F5821" s="5" t="n">
        <v>33.1</v>
      </c>
      <c r="G5821" s="5" t="n">
        <v>17.9</v>
      </c>
      <c r="H5821" s="5" t="n">
        <v>14.51</v>
      </c>
      <c r="I5821" s="6">
        <f>IF(E5821&gt;=Markov!$B$3,1,0)</f>
        <v/>
      </c>
      <c r="J5821" s="6">
        <f>I5820</f>
        <v/>
      </c>
      <c r="K5821" s="7">
        <f>MAR1!$B$5+MAR1!$C$5*COS(2*PI()*$C5821/365)+MAR1!$D$5*SIN(2*PI()*$C5821/365)</f>
        <v/>
      </c>
      <c r="L5821" s="7">
        <f>MAR1!$B$6+MAR1!$C$6*COS(2*PI()*$C5821/365)+MAR1!$D$6*SIN(2*PI()*$C5821/365)</f>
        <v/>
      </c>
      <c r="M5821" s="7">
        <f>MAR1!$B$7+MAR1!$C$7*COS(2*PI()*$C5821/365)+MAR1!$D$7*SIN(2*PI()*$C5821/365)</f>
        <v/>
      </c>
      <c r="N5821" s="7">
        <f>F5821-K5821</f>
        <v/>
      </c>
      <c r="O5821" s="7">
        <f>G5821-L5821</f>
        <v/>
      </c>
      <c r="P5821" s="7">
        <f>H5821-M5821</f>
        <v/>
      </c>
      <c r="Q5821" s="7">
        <f>IF($I5821=1,(N5821-MAR1!$B$11)/MAR1!$D$11,(N5821-MAR1!$C$11)/MAR1!$E$11)</f>
        <v/>
      </c>
      <c r="R5821" s="7">
        <f>IF($I5821=1,(O5821-MAR1!$B$12)/MAR1!$D$12,(O5821-MAR1!$C$12)/MAR1!$E$12)</f>
        <v/>
      </c>
      <c r="S5821" s="7">
        <f>IF($I5821=1,(P5821-MAR1!$B$13)/MAR1!$D$13,(P5821-MAR1!$C$13)/MAR1!$E$13)</f>
        <v/>
      </c>
    </row>
    <row r="5822">
      <c r="A5822" s="5" t="n">
        <v>5821</v>
      </c>
      <c r="B5822" s="5" t="n">
        <v>16</v>
      </c>
      <c r="C5822" s="5" t="n">
        <v>346</v>
      </c>
      <c r="D5822" s="5" t="n">
        <v>12</v>
      </c>
      <c r="E5822" s="5" t="n">
        <v>0</v>
      </c>
      <c r="F5822" s="5" t="n">
        <v>33</v>
      </c>
      <c r="G5822" s="5" t="n">
        <v>16.2</v>
      </c>
      <c r="H5822" s="5" t="n">
        <v>12.8</v>
      </c>
      <c r="I5822" s="6">
        <f>IF(E5822&gt;=Markov!$B$3,1,0)</f>
        <v/>
      </c>
      <c r="J5822" s="6">
        <f>I5821</f>
        <v/>
      </c>
      <c r="K5822" s="7">
        <f>MAR1!$B$5+MAR1!$C$5*COS(2*PI()*$C5822/365)+MAR1!$D$5*SIN(2*PI()*$C5822/365)</f>
        <v/>
      </c>
      <c r="L5822" s="7">
        <f>MAR1!$B$6+MAR1!$C$6*COS(2*PI()*$C5822/365)+MAR1!$D$6*SIN(2*PI()*$C5822/365)</f>
        <v/>
      </c>
      <c r="M5822" s="7">
        <f>MAR1!$B$7+MAR1!$C$7*COS(2*PI()*$C5822/365)+MAR1!$D$7*SIN(2*PI()*$C5822/365)</f>
        <v/>
      </c>
      <c r="N5822" s="7">
        <f>F5822-K5822</f>
        <v/>
      </c>
      <c r="O5822" s="7">
        <f>G5822-L5822</f>
        <v/>
      </c>
      <c r="P5822" s="7">
        <f>H5822-M5822</f>
        <v/>
      </c>
      <c r="Q5822" s="7">
        <f>IF($I5822=1,(N5822-MAR1!$B$11)/MAR1!$D$11,(N5822-MAR1!$C$11)/MAR1!$E$11)</f>
        <v/>
      </c>
      <c r="R5822" s="7">
        <f>IF($I5822=1,(O5822-MAR1!$B$12)/MAR1!$D$12,(O5822-MAR1!$C$12)/MAR1!$E$12)</f>
        <v/>
      </c>
      <c r="S5822" s="7">
        <f>IF($I5822=1,(P5822-MAR1!$B$13)/MAR1!$D$13,(P5822-MAR1!$C$13)/MAR1!$E$13)</f>
        <v/>
      </c>
    </row>
    <row r="5823">
      <c r="A5823" s="5" t="n">
        <v>5822</v>
      </c>
      <c r="B5823" s="5" t="n">
        <v>16</v>
      </c>
      <c r="C5823" s="5" t="n">
        <v>347</v>
      </c>
      <c r="D5823" s="5" t="n">
        <v>12</v>
      </c>
      <c r="E5823" s="5" t="n">
        <v>0</v>
      </c>
      <c r="F5823" s="5" t="n">
        <v>30.7</v>
      </c>
      <c r="G5823" s="5" t="n">
        <v>13.3</v>
      </c>
      <c r="H5823" s="5" t="n">
        <v>13.88</v>
      </c>
      <c r="I5823" s="6">
        <f>IF(E5823&gt;=Markov!$B$3,1,0)</f>
        <v/>
      </c>
      <c r="J5823" s="6">
        <f>I5822</f>
        <v/>
      </c>
      <c r="K5823" s="7">
        <f>MAR1!$B$5+MAR1!$C$5*COS(2*PI()*$C5823/365)+MAR1!$D$5*SIN(2*PI()*$C5823/365)</f>
        <v/>
      </c>
      <c r="L5823" s="7">
        <f>MAR1!$B$6+MAR1!$C$6*COS(2*PI()*$C5823/365)+MAR1!$D$6*SIN(2*PI()*$C5823/365)</f>
        <v/>
      </c>
      <c r="M5823" s="7">
        <f>MAR1!$B$7+MAR1!$C$7*COS(2*PI()*$C5823/365)+MAR1!$D$7*SIN(2*PI()*$C5823/365)</f>
        <v/>
      </c>
      <c r="N5823" s="7">
        <f>F5823-K5823</f>
        <v/>
      </c>
      <c r="O5823" s="7">
        <f>G5823-L5823</f>
        <v/>
      </c>
      <c r="P5823" s="7">
        <f>H5823-M5823</f>
        <v/>
      </c>
      <c r="Q5823" s="7">
        <f>IF($I5823=1,(N5823-MAR1!$B$11)/MAR1!$D$11,(N5823-MAR1!$C$11)/MAR1!$E$11)</f>
        <v/>
      </c>
      <c r="R5823" s="7">
        <f>IF($I5823=1,(O5823-MAR1!$B$12)/MAR1!$D$12,(O5823-MAR1!$C$12)/MAR1!$E$12)</f>
        <v/>
      </c>
      <c r="S5823" s="7">
        <f>IF($I5823=1,(P5823-MAR1!$B$13)/MAR1!$D$13,(P5823-MAR1!$C$13)/MAR1!$E$13)</f>
        <v/>
      </c>
    </row>
    <row r="5824">
      <c r="A5824" s="5" t="n">
        <v>5823</v>
      </c>
      <c r="B5824" s="5" t="n">
        <v>16</v>
      </c>
      <c r="C5824" s="5" t="n">
        <v>348</v>
      </c>
      <c r="D5824" s="5" t="n">
        <v>12</v>
      </c>
      <c r="E5824" s="5" t="n">
        <v>0</v>
      </c>
      <c r="F5824" s="5" t="n">
        <v>31.9</v>
      </c>
      <c r="G5824" s="5" t="n">
        <v>14.6</v>
      </c>
      <c r="H5824" s="5" t="n">
        <v>9.710000000000001</v>
      </c>
      <c r="I5824" s="6">
        <f>IF(E5824&gt;=Markov!$B$3,1,0)</f>
        <v/>
      </c>
      <c r="J5824" s="6">
        <f>I5823</f>
        <v/>
      </c>
      <c r="K5824" s="7">
        <f>MAR1!$B$5+MAR1!$C$5*COS(2*PI()*$C5824/365)+MAR1!$D$5*SIN(2*PI()*$C5824/365)</f>
        <v/>
      </c>
      <c r="L5824" s="7">
        <f>MAR1!$B$6+MAR1!$C$6*COS(2*PI()*$C5824/365)+MAR1!$D$6*SIN(2*PI()*$C5824/365)</f>
        <v/>
      </c>
      <c r="M5824" s="7">
        <f>MAR1!$B$7+MAR1!$C$7*COS(2*PI()*$C5824/365)+MAR1!$D$7*SIN(2*PI()*$C5824/365)</f>
        <v/>
      </c>
      <c r="N5824" s="7">
        <f>F5824-K5824</f>
        <v/>
      </c>
      <c r="O5824" s="7">
        <f>G5824-L5824</f>
        <v/>
      </c>
      <c r="P5824" s="7">
        <f>H5824-M5824</f>
        <v/>
      </c>
      <c r="Q5824" s="7">
        <f>IF($I5824=1,(N5824-MAR1!$B$11)/MAR1!$D$11,(N5824-MAR1!$C$11)/MAR1!$E$11)</f>
        <v/>
      </c>
      <c r="R5824" s="7">
        <f>IF($I5824=1,(O5824-MAR1!$B$12)/MAR1!$D$12,(O5824-MAR1!$C$12)/MAR1!$E$12)</f>
        <v/>
      </c>
      <c r="S5824" s="7">
        <f>IF($I5824=1,(P5824-MAR1!$B$13)/MAR1!$D$13,(P5824-MAR1!$C$13)/MAR1!$E$13)</f>
        <v/>
      </c>
    </row>
    <row r="5825">
      <c r="A5825" s="5" t="n">
        <v>5824</v>
      </c>
      <c r="B5825" s="5" t="n">
        <v>16</v>
      </c>
      <c r="C5825" s="5" t="n">
        <v>349</v>
      </c>
      <c r="D5825" s="5" t="n">
        <v>12</v>
      </c>
      <c r="E5825" s="5" t="n">
        <v>0</v>
      </c>
      <c r="F5825" s="5" t="n">
        <v>31.1</v>
      </c>
      <c r="G5825" s="5" t="n">
        <v>14.3</v>
      </c>
      <c r="H5825" s="5" t="n">
        <v>17.56</v>
      </c>
      <c r="I5825" s="6">
        <f>IF(E5825&gt;=Markov!$B$3,1,0)</f>
        <v/>
      </c>
      <c r="J5825" s="6">
        <f>I5824</f>
        <v/>
      </c>
      <c r="K5825" s="7">
        <f>MAR1!$B$5+MAR1!$C$5*COS(2*PI()*$C5825/365)+MAR1!$D$5*SIN(2*PI()*$C5825/365)</f>
        <v/>
      </c>
      <c r="L5825" s="7">
        <f>MAR1!$B$6+MAR1!$C$6*COS(2*PI()*$C5825/365)+MAR1!$D$6*SIN(2*PI()*$C5825/365)</f>
        <v/>
      </c>
      <c r="M5825" s="7">
        <f>MAR1!$B$7+MAR1!$C$7*COS(2*PI()*$C5825/365)+MAR1!$D$7*SIN(2*PI()*$C5825/365)</f>
        <v/>
      </c>
      <c r="N5825" s="7">
        <f>F5825-K5825</f>
        <v/>
      </c>
      <c r="O5825" s="7">
        <f>G5825-L5825</f>
        <v/>
      </c>
      <c r="P5825" s="7">
        <f>H5825-M5825</f>
        <v/>
      </c>
      <c r="Q5825" s="7">
        <f>IF($I5825=1,(N5825-MAR1!$B$11)/MAR1!$D$11,(N5825-MAR1!$C$11)/MAR1!$E$11)</f>
        <v/>
      </c>
      <c r="R5825" s="7">
        <f>IF($I5825=1,(O5825-MAR1!$B$12)/MAR1!$D$12,(O5825-MAR1!$C$12)/MAR1!$E$12)</f>
        <v/>
      </c>
      <c r="S5825" s="7">
        <f>IF($I5825=1,(P5825-MAR1!$B$13)/MAR1!$D$13,(P5825-MAR1!$C$13)/MAR1!$E$13)</f>
        <v/>
      </c>
    </row>
    <row r="5826">
      <c r="A5826" s="5" t="n">
        <v>5825</v>
      </c>
      <c r="B5826" s="5" t="n">
        <v>16</v>
      </c>
      <c r="C5826" s="5" t="n">
        <v>350</v>
      </c>
      <c r="D5826" s="5" t="n">
        <v>12</v>
      </c>
      <c r="E5826" s="5" t="n">
        <v>0</v>
      </c>
      <c r="F5826" s="5" t="n">
        <v>27.3</v>
      </c>
      <c r="G5826" s="5" t="n">
        <v>12.8</v>
      </c>
      <c r="H5826" s="5" t="n">
        <v>19.1</v>
      </c>
      <c r="I5826" s="6">
        <f>IF(E5826&gt;=Markov!$B$3,1,0)</f>
        <v/>
      </c>
      <c r="J5826" s="6">
        <f>I5825</f>
        <v/>
      </c>
      <c r="K5826" s="7">
        <f>MAR1!$B$5+MAR1!$C$5*COS(2*PI()*$C5826/365)+MAR1!$D$5*SIN(2*PI()*$C5826/365)</f>
        <v/>
      </c>
      <c r="L5826" s="7">
        <f>MAR1!$B$6+MAR1!$C$6*COS(2*PI()*$C5826/365)+MAR1!$D$6*SIN(2*PI()*$C5826/365)</f>
        <v/>
      </c>
      <c r="M5826" s="7">
        <f>MAR1!$B$7+MAR1!$C$7*COS(2*PI()*$C5826/365)+MAR1!$D$7*SIN(2*PI()*$C5826/365)</f>
        <v/>
      </c>
      <c r="N5826" s="7">
        <f>F5826-K5826</f>
        <v/>
      </c>
      <c r="O5826" s="7">
        <f>G5826-L5826</f>
        <v/>
      </c>
      <c r="P5826" s="7">
        <f>H5826-M5826</f>
        <v/>
      </c>
      <c r="Q5826" s="7">
        <f>IF($I5826=1,(N5826-MAR1!$B$11)/MAR1!$D$11,(N5826-MAR1!$C$11)/MAR1!$E$11)</f>
        <v/>
      </c>
      <c r="R5826" s="7">
        <f>IF($I5826=1,(O5826-MAR1!$B$12)/MAR1!$D$12,(O5826-MAR1!$C$12)/MAR1!$E$12)</f>
        <v/>
      </c>
      <c r="S5826" s="7">
        <f>IF($I5826=1,(P5826-MAR1!$B$13)/MAR1!$D$13,(P5826-MAR1!$C$13)/MAR1!$E$13)</f>
        <v/>
      </c>
    </row>
    <row r="5827">
      <c r="A5827" s="5" t="n">
        <v>5826</v>
      </c>
      <c r="B5827" s="5" t="n">
        <v>16</v>
      </c>
      <c r="C5827" s="5" t="n">
        <v>351</v>
      </c>
      <c r="D5827" s="5" t="n">
        <v>12</v>
      </c>
      <c r="E5827" s="5" t="n">
        <v>0</v>
      </c>
      <c r="F5827" s="5" t="n">
        <v>30.3</v>
      </c>
      <c r="G5827" s="5" t="n">
        <v>13.4</v>
      </c>
      <c r="H5827" s="5" t="n">
        <v>15.76</v>
      </c>
      <c r="I5827" s="6">
        <f>IF(E5827&gt;=Markov!$B$3,1,0)</f>
        <v/>
      </c>
      <c r="J5827" s="6">
        <f>I5826</f>
        <v/>
      </c>
      <c r="K5827" s="7">
        <f>MAR1!$B$5+MAR1!$C$5*COS(2*PI()*$C5827/365)+MAR1!$D$5*SIN(2*PI()*$C5827/365)</f>
        <v/>
      </c>
      <c r="L5827" s="7">
        <f>MAR1!$B$6+MAR1!$C$6*COS(2*PI()*$C5827/365)+MAR1!$D$6*SIN(2*PI()*$C5827/365)</f>
        <v/>
      </c>
      <c r="M5827" s="7">
        <f>MAR1!$B$7+MAR1!$C$7*COS(2*PI()*$C5827/365)+MAR1!$D$7*SIN(2*PI()*$C5827/365)</f>
        <v/>
      </c>
      <c r="N5827" s="7">
        <f>F5827-K5827</f>
        <v/>
      </c>
      <c r="O5827" s="7">
        <f>G5827-L5827</f>
        <v/>
      </c>
      <c r="P5827" s="7">
        <f>H5827-M5827</f>
        <v/>
      </c>
      <c r="Q5827" s="7">
        <f>IF($I5827=1,(N5827-MAR1!$B$11)/MAR1!$D$11,(N5827-MAR1!$C$11)/MAR1!$E$11)</f>
        <v/>
      </c>
      <c r="R5827" s="7">
        <f>IF($I5827=1,(O5827-MAR1!$B$12)/MAR1!$D$12,(O5827-MAR1!$C$12)/MAR1!$E$12)</f>
        <v/>
      </c>
      <c r="S5827" s="7">
        <f>IF($I5827=1,(P5827-MAR1!$B$13)/MAR1!$D$13,(P5827-MAR1!$C$13)/MAR1!$E$13)</f>
        <v/>
      </c>
    </row>
    <row r="5828">
      <c r="A5828" s="5" t="n">
        <v>5827</v>
      </c>
      <c r="B5828" s="5" t="n">
        <v>16</v>
      </c>
      <c r="C5828" s="5" t="n">
        <v>352</v>
      </c>
      <c r="D5828" s="5" t="n">
        <v>12</v>
      </c>
      <c r="E5828" s="5" t="n">
        <v>0</v>
      </c>
      <c r="F5828" s="5" t="n">
        <v>32.1</v>
      </c>
      <c r="G5828" s="5" t="n">
        <v>15.3</v>
      </c>
      <c r="H5828" s="5" t="n">
        <v>19.16</v>
      </c>
      <c r="I5828" s="6">
        <f>IF(E5828&gt;=Markov!$B$3,1,0)</f>
        <v/>
      </c>
      <c r="J5828" s="6">
        <f>I5827</f>
        <v/>
      </c>
      <c r="K5828" s="7">
        <f>MAR1!$B$5+MAR1!$C$5*COS(2*PI()*$C5828/365)+MAR1!$D$5*SIN(2*PI()*$C5828/365)</f>
        <v/>
      </c>
      <c r="L5828" s="7">
        <f>MAR1!$B$6+MAR1!$C$6*COS(2*PI()*$C5828/365)+MAR1!$D$6*SIN(2*PI()*$C5828/365)</f>
        <v/>
      </c>
      <c r="M5828" s="7">
        <f>MAR1!$B$7+MAR1!$C$7*COS(2*PI()*$C5828/365)+MAR1!$D$7*SIN(2*PI()*$C5828/365)</f>
        <v/>
      </c>
      <c r="N5828" s="7">
        <f>F5828-K5828</f>
        <v/>
      </c>
      <c r="O5828" s="7">
        <f>G5828-L5828</f>
        <v/>
      </c>
      <c r="P5828" s="7">
        <f>H5828-M5828</f>
        <v/>
      </c>
      <c r="Q5828" s="7">
        <f>IF($I5828=1,(N5828-MAR1!$B$11)/MAR1!$D$11,(N5828-MAR1!$C$11)/MAR1!$E$11)</f>
        <v/>
      </c>
      <c r="R5828" s="7">
        <f>IF($I5828=1,(O5828-MAR1!$B$12)/MAR1!$D$12,(O5828-MAR1!$C$12)/MAR1!$E$12)</f>
        <v/>
      </c>
      <c r="S5828" s="7">
        <f>IF($I5828=1,(P5828-MAR1!$B$13)/MAR1!$D$13,(P5828-MAR1!$C$13)/MAR1!$E$13)</f>
        <v/>
      </c>
    </row>
    <row r="5829">
      <c r="A5829" s="5" t="n">
        <v>5828</v>
      </c>
      <c r="B5829" s="5" t="n">
        <v>16</v>
      </c>
      <c r="C5829" s="5" t="n">
        <v>353</v>
      </c>
      <c r="D5829" s="5" t="n">
        <v>12</v>
      </c>
      <c r="E5829" s="5" t="n">
        <v>0</v>
      </c>
      <c r="F5829" s="5" t="n">
        <v>32.9</v>
      </c>
      <c r="G5829" s="5" t="n">
        <v>14.9</v>
      </c>
      <c r="H5829" s="5" t="n">
        <v>16.28</v>
      </c>
      <c r="I5829" s="6">
        <f>IF(E5829&gt;=Markov!$B$3,1,0)</f>
        <v/>
      </c>
      <c r="J5829" s="6">
        <f>I5828</f>
        <v/>
      </c>
      <c r="K5829" s="7">
        <f>MAR1!$B$5+MAR1!$C$5*COS(2*PI()*$C5829/365)+MAR1!$D$5*SIN(2*PI()*$C5829/365)</f>
        <v/>
      </c>
      <c r="L5829" s="7">
        <f>MAR1!$B$6+MAR1!$C$6*COS(2*PI()*$C5829/365)+MAR1!$D$6*SIN(2*PI()*$C5829/365)</f>
        <v/>
      </c>
      <c r="M5829" s="7">
        <f>MAR1!$B$7+MAR1!$C$7*COS(2*PI()*$C5829/365)+MAR1!$D$7*SIN(2*PI()*$C5829/365)</f>
        <v/>
      </c>
      <c r="N5829" s="7">
        <f>F5829-K5829</f>
        <v/>
      </c>
      <c r="O5829" s="7">
        <f>G5829-L5829</f>
        <v/>
      </c>
      <c r="P5829" s="7">
        <f>H5829-M5829</f>
        <v/>
      </c>
      <c r="Q5829" s="7">
        <f>IF($I5829=1,(N5829-MAR1!$B$11)/MAR1!$D$11,(N5829-MAR1!$C$11)/MAR1!$E$11)</f>
        <v/>
      </c>
      <c r="R5829" s="7">
        <f>IF($I5829=1,(O5829-MAR1!$B$12)/MAR1!$D$12,(O5829-MAR1!$C$12)/MAR1!$E$12)</f>
        <v/>
      </c>
      <c r="S5829" s="7">
        <f>IF($I5829=1,(P5829-MAR1!$B$13)/MAR1!$D$13,(P5829-MAR1!$C$13)/MAR1!$E$13)</f>
        <v/>
      </c>
    </row>
    <row r="5830">
      <c r="A5830" s="5" t="n">
        <v>5829</v>
      </c>
      <c r="B5830" s="5" t="n">
        <v>16</v>
      </c>
      <c r="C5830" s="5" t="n">
        <v>354</v>
      </c>
      <c r="D5830" s="5" t="n">
        <v>12</v>
      </c>
      <c r="E5830" s="5" t="n">
        <v>0</v>
      </c>
      <c r="F5830" s="5" t="n">
        <v>30.1</v>
      </c>
      <c r="G5830" s="5" t="n">
        <v>15</v>
      </c>
      <c r="H5830" s="5" t="n">
        <v>17.54</v>
      </c>
      <c r="I5830" s="6">
        <f>IF(E5830&gt;=Markov!$B$3,1,0)</f>
        <v/>
      </c>
      <c r="J5830" s="6">
        <f>I5829</f>
        <v/>
      </c>
      <c r="K5830" s="7">
        <f>MAR1!$B$5+MAR1!$C$5*COS(2*PI()*$C5830/365)+MAR1!$D$5*SIN(2*PI()*$C5830/365)</f>
        <v/>
      </c>
      <c r="L5830" s="7">
        <f>MAR1!$B$6+MAR1!$C$6*COS(2*PI()*$C5830/365)+MAR1!$D$6*SIN(2*PI()*$C5830/365)</f>
        <v/>
      </c>
      <c r="M5830" s="7">
        <f>MAR1!$B$7+MAR1!$C$7*COS(2*PI()*$C5830/365)+MAR1!$D$7*SIN(2*PI()*$C5830/365)</f>
        <v/>
      </c>
      <c r="N5830" s="7">
        <f>F5830-K5830</f>
        <v/>
      </c>
      <c r="O5830" s="7">
        <f>G5830-L5830</f>
        <v/>
      </c>
      <c r="P5830" s="7">
        <f>H5830-M5830</f>
        <v/>
      </c>
      <c r="Q5830" s="7">
        <f>IF($I5830=1,(N5830-MAR1!$B$11)/MAR1!$D$11,(N5830-MAR1!$C$11)/MAR1!$E$11)</f>
        <v/>
      </c>
      <c r="R5830" s="7">
        <f>IF($I5830=1,(O5830-MAR1!$B$12)/MAR1!$D$12,(O5830-MAR1!$C$12)/MAR1!$E$12)</f>
        <v/>
      </c>
      <c r="S5830" s="7">
        <f>IF($I5830=1,(P5830-MAR1!$B$13)/MAR1!$D$13,(P5830-MAR1!$C$13)/MAR1!$E$13)</f>
        <v/>
      </c>
    </row>
    <row r="5831">
      <c r="A5831" s="5" t="n">
        <v>5830</v>
      </c>
      <c r="B5831" s="5" t="n">
        <v>16</v>
      </c>
      <c r="C5831" s="5" t="n">
        <v>355</v>
      </c>
      <c r="D5831" s="5" t="n">
        <v>12</v>
      </c>
      <c r="E5831" s="5" t="n">
        <v>0</v>
      </c>
      <c r="F5831" s="5" t="n">
        <v>27.7</v>
      </c>
      <c r="G5831" s="5" t="n">
        <v>14.4</v>
      </c>
      <c r="H5831" s="5" t="n">
        <v>16.58</v>
      </c>
      <c r="I5831" s="6">
        <f>IF(E5831&gt;=Markov!$B$3,1,0)</f>
        <v/>
      </c>
      <c r="J5831" s="6">
        <f>I5830</f>
        <v/>
      </c>
      <c r="K5831" s="7">
        <f>MAR1!$B$5+MAR1!$C$5*COS(2*PI()*$C5831/365)+MAR1!$D$5*SIN(2*PI()*$C5831/365)</f>
        <v/>
      </c>
      <c r="L5831" s="7">
        <f>MAR1!$B$6+MAR1!$C$6*COS(2*PI()*$C5831/365)+MAR1!$D$6*SIN(2*PI()*$C5831/365)</f>
        <v/>
      </c>
      <c r="M5831" s="7">
        <f>MAR1!$B$7+MAR1!$C$7*COS(2*PI()*$C5831/365)+MAR1!$D$7*SIN(2*PI()*$C5831/365)</f>
        <v/>
      </c>
      <c r="N5831" s="7">
        <f>F5831-K5831</f>
        <v/>
      </c>
      <c r="O5831" s="7">
        <f>G5831-L5831</f>
        <v/>
      </c>
      <c r="P5831" s="7">
        <f>H5831-M5831</f>
        <v/>
      </c>
      <c r="Q5831" s="7">
        <f>IF($I5831=1,(N5831-MAR1!$B$11)/MAR1!$D$11,(N5831-MAR1!$C$11)/MAR1!$E$11)</f>
        <v/>
      </c>
      <c r="R5831" s="7">
        <f>IF($I5831=1,(O5831-MAR1!$B$12)/MAR1!$D$12,(O5831-MAR1!$C$12)/MAR1!$E$12)</f>
        <v/>
      </c>
      <c r="S5831" s="7">
        <f>IF($I5831=1,(P5831-MAR1!$B$13)/MAR1!$D$13,(P5831-MAR1!$C$13)/MAR1!$E$13)</f>
        <v/>
      </c>
    </row>
    <row r="5832">
      <c r="A5832" s="5" t="n">
        <v>5831</v>
      </c>
      <c r="B5832" s="5" t="n">
        <v>16</v>
      </c>
      <c r="C5832" s="5" t="n">
        <v>356</v>
      </c>
      <c r="D5832" s="5" t="n">
        <v>12</v>
      </c>
      <c r="E5832" s="5" t="n">
        <v>0</v>
      </c>
      <c r="F5832" s="5" t="n">
        <v>29.2</v>
      </c>
      <c r="G5832" s="5" t="n">
        <v>14.8</v>
      </c>
      <c r="H5832" s="5" t="n">
        <v>13.22</v>
      </c>
      <c r="I5832" s="6">
        <f>IF(E5832&gt;=Markov!$B$3,1,0)</f>
        <v/>
      </c>
      <c r="J5832" s="6">
        <f>I5831</f>
        <v/>
      </c>
      <c r="K5832" s="7">
        <f>MAR1!$B$5+MAR1!$C$5*COS(2*PI()*$C5832/365)+MAR1!$D$5*SIN(2*PI()*$C5832/365)</f>
        <v/>
      </c>
      <c r="L5832" s="7">
        <f>MAR1!$B$6+MAR1!$C$6*COS(2*PI()*$C5832/365)+MAR1!$D$6*SIN(2*PI()*$C5832/365)</f>
        <v/>
      </c>
      <c r="M5832" s="7">
        <f>MAR1!$B$7+MAR1!$C$7*COS(2*PI()*$C5832/365)+MAR1!$D$7*SIN(2*PI()*$C5832/365)</f>
        <v/>
      </c>
      <c r="N5832" s="7">
        <f>F5832-K5832</f>
        <v/>
      </c>
      <c r="O5832" s="7">
        <f>G5832-L5832</f>
        <v/>
      </c>
      <c r="P5832" s="7">
        <f>H5832-M5832</f>
        <v/>
      </c>
      <c r="Q5832" s="7">
        <f>IF($I5832=1,(N5832-MAR1!$B$11)/MAR1!$D$11,(N5832-MAR1!$C$11)/MAR1!$E$11)</f>
        <v/>
      </c>
      <c r="R5832" s="7">
        <f>IF($I5832=1,(O5832-MAR1!$B$12)/MAR1!$D$12,(O5832-MAR1!$C$12)/MAR1!$E$12)</f>
        <v/>
      </c>
      <c r="S5832" s="7">
        <f>IF($I5832=1,(P5832-MAR1!$B$13)/MAR1!$D$13,(P5832-MAR1!$C$13)/MAR1!$E$13)</f>
        <v/>
      </c>
    </row>
    <row r="5833">
      <c r="A5833" s="5" t="n">
        <v>5832</v>
      </c>
      <c r="B5833" s="5" t="n">
        <v>16</v>
      </c>
      <c r="C5833" s="5" t="n">
        <v>357</v>
      </c>
      <c r="D5833" s="5" t="n">
        <v>12</v>
      </c>
      <c r="E5833" s="5" t="n">
        <v>0</v>
      </c>
      <c r="F5833" s="5" t="n">
        <v>28.1</v>
      </c>
      <c r="G5833" s="5" t="n">
        <v>13.9</v>
      </c>
      <c r="H5833" s="5" t="n">
        <v>10.92</v>
      </c>
      <c r="I5833" s="6">
        <f>IF(E5833&gt;=Markov!$B$3,1,0)</f>
        <v/>
      </c>
      <c r="J5833" s="6">
        <f>I5832</f>
        <v/>
      </c>
      <c r="K5833" s="7">
        <f>MAR1!$B$5+MAR1!$C$5*COS(2*PI()*$C5833/365)+MAR1!$D$5*SIN(2*PI()*$C5833/365)</f>
        <v/>
      </c>
      <c r="L5833" s="7">
        <f>MAR1!$B$6+MAR1!$C$6*COS(2*PI()*$C5833/365)+MAR1!$D$6*SIN(2*PI()*$C5833/365)</f>
        <v/>
      </c>
      <c r="M5833" s="7">
        <f>MAR1!$B$7+MAR1!$C$7*COS(2*PI()*$C5833/365)+MAR1!$D$7*SIN(2*PI()*$C5833/365)</f>
        <v/>
      </c>
      <c r="N5833" s="7">
        <f>F5833-K5833</f>
        <v/>
      </c>
      <c r="O5833" s="7">
        <f>G5833-L5833</f>
        <v/>
      </c>
      <c r="P5833" s="7">
        <f>H5833-M5833</f>
        <v/>
      </c>
      <c r="Q5833" s="7">
        <f>IF($I5833=1,(N5833-MAR1!$B$11)/MAR1!$D$11,(N5833-MAR1!$C$11)/MAR1!$E$11)</f>
        <v/>
      </c>
      <c r="R5833" s="7">
        <f>IF($I5833=1,(O5833-MAR1!$B$12)/MAR1!$D$12,(O5833-MAR1!$C$12)/MAR1!$E$12)</f>
        <v/>
      </c>
      <c r="S5833" s="7">
        <f>IF($I5833=1,(P5833-MAR1!$B$13)/MAR1!$D$13,(P5833-MAR1!$C$13)/MAR1!$E$13)</f>
        <v/>
      </c>
    </row>
    <row r="5834">
      <c r="A5834" s="5" t="n">
        <v>5833</v>
      </c>
      <c r="B5834" s="5" t="n">
        <v>16</v>
      </c>
      <c r="C5834" s="5" t="n">
        <v>358</v>
      </c>
      <c r="D5834" s="5" t="n">
        <v>12</v>
      </c>
      <c r="E5834" s="5" t="n">
        <v>0</v>
      </c>
      <c r="F5834" s="5" t="n">
        <v>26.7</v>
      </c>
      <c r="G5834" s="5" t="n">
        <v>12</v>
      </c>
      <c r="H5834" s="5" t="n">
        <v>16.2</v>
      </c>
      <c r="I5834" s="6">
        <f>IF(E5834&gt;=Markov!$B$3,1,0)</f>
        <v/>
      </c>
      <c r="J5834" s="6">
        <f>I5833</f>
        <v/>
      </c>
      <c r="K5834" s="7">
        <f>MAR1!$B$5+MAR1!$C$5*COS(2*PI()*$C5834/365)+MAR1!$D$5*SIN(2*PI()*$C5834/365)</f>
        <v/>
      </c>
      <c r="L5834" s="7">
        <f>MAR1!$B$6+MAR1!$C$6*COS(2*PI()*$C5834/365)+MAR1!$D$6*SIN(2*PI()*$C5834/365)</f>
        <v/>
      </c>
      <c r="M5834" s="7">
        <f>MAR1!$B$7+MAR1!$C$7*COS(2*PI()*$C5834/365)+MAR1!$D$7*SIN(2*PI()*$C5834/365)</f>
        <v/>
      </c>
      <c r="N5834" s="7">
        <f>F5834-K5834</f>
        <v/>
      </c>
      <c r="O5834" s="7">
        <f>G5834-L5834</f>
        <v/>
      </c>
      <c r="P5834" s="7">
        <f>H5834-M5834</f>
        <v/>
      </c>
      <c r="Q5834" s="7">
        <f>IF($I5834=1,(N5834-MAR1!$B$11)/MAR1!$D$11,(N5834-MAR1!$C$11)/MAR1!$E$11)</f>
        <v/>
      </c>
      <c r="R5834" s="7">
        <f>IF($I5834=1,(O5834-MAR1!$B$12)/MAR1!$D$12,(O5834-MAR1!$C$12)/MAR1!$E$12)</f>
        <v/>
      </c>
      <c r="S5834" s="7">
        <f>IF($I5834=1,(P5834-MAR1!$B$13)/MAR1!$D$13,(P5834-MAR1!$C$13)/MAR1!$E$13)</f>
        <v/>
      </c>
    </row>
    <row r="5835">
      <c r="A5835" s="5" t="n">
        <v>5834</v>
      </c>
      <c r="B5835" s="5" t="n">
        <v>16</v>
      </c>
      <c r="C5835" s="5" t="n">
        <v>359</v>
      </c>
      <c r="D5835" s="5" t="n">
        <v>12</v>
      </c>
      <c r="E5835" s="5" t="n">
        <v>0</v>
      </c>
      <c r="F5835" s="5" t="n">
        <v>28.7</v>
      </c>
      <c r="G5835" s="5" t="n">
        <v>11.5</v>
      </c>
      <c r="H5835" s="5" t="n">
        <v>10.98</v>
      </c>
      <c r="I5835" s="6">
        <f>IF(E5835&gt;=Markov!$B$3,1,0)</f>
        <v/>
      </c>
      <c r="J5835" s="6">
        <f>I5834</f>
        <v/>
      </c>
      <c r="K5835" s="7">
        <f>MAR1!$B$5+MAR1!$C$5*COS(2*PI()*$C5835/365)+MAR1!$D$5*SIN(2*PI()*$C5835/365)</f>
        <v/>
      </c>
      <c r="L5835" s="7">
        <f>MAR1!$B$6+MAR1!$C$6*COS(2*PI()*$C5835/365)+MAR1!$D$6*SIN(2*PI()*$C5835/365)</f>
        <v/>
      </c>
      <c r="M5835" s="7">
        <f>MAR1!$B$7+MAR1!$C$7*COS(2*PI()*$C5835/365)+MAR1!$D$7*SIN(2*PI()*$C5835/365)</f>
        <v/>
      </c>
      <c r="N5835" s="7">
        <f>F5835-K5835</f>
        <v/>
      </c>
      <c r="O5835" s="7">
        <f>G5835-L5835</f>
        <v/>
      </c>
      <c r="P5835" s="7">
        <f>H5835-M5835</f>
        <v/>
      </c>
      <c r="Q5835" s="7">
        <f>IF($I5835=1,(N5835-MAR1!$B$11)/MAR1!$D$11,(N5835-MAR1!$C$11)/MAR1!$E$11)</f>
        <v/>
      </c>
      <c r="R5835" s="7">
        <f>IF($I5835=1,(O5835-MAR1!$B$12)/MAR1!$D$12,(O5835-MAR1!$C$12)/MAR1!$E$12)</f>
        <v/>
      </c>
      <c r="S5835" s="7">
        <f>IF($I5835=1,(P5835-MAR1!$B$13)/MAR1!$D$13,(P5835-MAR1!$C$13)/MAR1!$E$13)</f>
        <v/>
      </c>
    </row>
    <row r="5836">
      <c r="A5836" s="5" t="n">
        <v>5835</v>
      </c>
      <c r="B5836" s="5" t="n">
        <v>16</v>
      </c>
      <c r="C5836" s="5" t="n">
        <v>360</v>
      </c>
      <c r="D5836" s="5" t="n">
        <v>12</v>
      </c>
      <c r="E5836" s="5" t="n">
        <v>0</v>
      </c>
      <c r="F5836" s="5" t="n">
        <v>28.8</v>
      </c>
      <c r="G5836" s="5" t="n">
        <v>12.6</v>
      </c>
      <c r="H5836" s="5" t="n">
        <v>10.33</v>
      </c>
      <c r="I5836" s="6">
        <f>IF(E5836&gt;=Markov!$B$3,1,0)</f>
        <v/>
      </c>
      <c r="J5836" s="6">
        <f>I5835</f>
        <v/>
      </c>
      <c r="K5836" s="7">
        <f>MAR1!$B$5+MAR1!$C$5*COS(2*PI()*$C5836/365)+MAR1!$D$5*SIN(2*PI()*$C5836/365)</f>
        <v/>
      </c>
      <c r="L5836" s="7">
        <f>MAR1!$B$6+MAR1!$C$6*COS(2*PI()*$C5836/365)+MAR1!$D$6*SIN(2*PI()*$C5836/365)</f>
        <v/>
      </c>
      <c r="M5836" s="7">
        <f>MAR1!$B$7+MAR1!$C$7*COS(2*PI()*$C5836/365)+MAR1!$D$7*SIN(2*PI()*$C5836/365)</f>
        <v/>
      </c>
      <c r="N5836" s="7">
        <f>F5836-K5836</f>
        <v/>
      </c>
      <c r="O5836" s="7">
        <f>G5836-L5836</f>
        <v/>
      </c>
      <c r="P5836" s="7">
        <f>H5836-M5836</f>
        <v/>
      </c>
      <c r="Q5836" s="7">
        <f>IF($I5836=1,(N5836-MAR1!$B$11)/MAR1!$D$11,(N5836-MAR1!$C$11)/MAR1!$E$11)</f>
        <v/>
      </c>
      <c r="R5836" s="7">
        <f>IF($I5836=1,(O5836-MAR1!$B$12)/MAR1!$D$12,(O5836-MAR1!$C$12)/MAR1!$E$12)</f>
        <v/>
      </c>
      <c r="S5836" s="7">
        <f>IF($I5836=1,(P5836-MAR1!$B$13)/MAR1!$D$13,(P5836-MAR1!$C$13)/MAR1!$E$13)</f>
        <v/>
      </c>
    </row>
    <row r="5837">
      <c r="A5837" s="5" t="n">
        <v>5836</v>
      </c>
      <c r="B5837" s="5" t="n">
        <v>16</v>
      </c>
      <c r="C5837" s="5" t="n">
        <v>361</v>
      </c>
      <c r="D5837" s="5" t="n">
        <v>12</v>
      </c>
      <c r="E5837" s="5" t="n">
        <v>0</v>
      </c>
      <c r="F5837" s="5" t="n">
        <v>31.4</v>
      </c>
      <c r="G5837" s="5" t="n">
        <v>15.3</v>
      </c>
      <c r="H5837" s="5" t="n">
        <v>17.5</v>
      </c>
      <c r="I5837" s="6">
        <f>IF(E5837&gt;=Markov!$B$3,1,0)</f>
        <v/>
      </c>
      <c r="J5837" s="6">
        <f>I5836</f>
        <v/>
      </c>
      <c r="K5837" s="7">
        <f>MAR1!$B$5+MAR1!$C$5*COS(2*PI()*$C5837/365)+MAR1!$D$5*SIN(2*PI()*$C5837/365)</f>
        <v/>
      </c>
      <c r="L5837" s="7">
        <f>MAR1!$B$6+MAR1!$C$6*COS(2*PI()*$C5837/365)+MAR1!$D$6*SIN(2*PI()*$C5837/365)</f>
        <v/>
      </c>
      <c r="M5837" s="7">
        <f>MAR1!$B$7+MAR1!$C$7*COS(2*PI()*$C5837/365)+MAR1!$D$7*SIN(2*PI()*$C5837/365)</f>
        <v/>
      </c>
      <c r="N5837" s="7">
        <f>F5837-K5837</f>
        <v/>
      </c>
      <c r="O5837" s="7">
        <f>G5837-L5837</f>
        <v/>
      </c>
      <c r="P5837" s="7">
        <f>H5837-M5837</f>
        <v/>
      </c>
      <c r="Q5837" s="7">
        <f>IF($I5837=1,(N5837-MAR1!$B$11)/MAR1!$D$11,(N5837-MAR1!$C$11)/MAR1!$E$11)</f>
        <v/>
      </c>
      <c r="R5837" s="7">
        <f>IF($I5837=1,(O5837-MAR1!$B$12)/MAR1!$D$12,(O5837-MAR1!$C$12)/MAR1!$E$12)</f>
        <v/>
      </c>
      <c r="S5837" s="7">
        <f>IF($I5837=1,(P5837-MAR1!$B$13)/MAR1!$D$13,(P5837-MAR1!$C$13)/MAR1!$E$13)</f>
        <v/>
      </c>
    </row>
    <row r="5838">
      <c r="A5838" s="5" t="n">
        <v>5837</v>
      </c>
      <c r="B5838" s="5" t="n">
        <v>16</v>
      </c>
      <c r="C5838" s="5" t="n">
        <v>362</v>
      </c>
      <c r="D5838" s="5" t="n">
        <v>12</v>
      </c>
      <c r="E5838" s="5" t="n">
        <v>0</v>
      </c>
      <c r="F5838" s="5" t="n">
        <v>31.1</v>
      </c>
      <c r="G5838" s="5" t="n">
        <v>14.6</v>
      </c>
      <c r="H5838" s="5" t="n">
        <v>18.27</v>
      </c>
      <c r="I5838" s="6">
        <f>IF(E5838&gt;=Markov!$B$3,1,0)</f>
        <v/>
      </c>
      <c r="J5838" s="6">
        <f>I5837</f>
        <v/>
      </c>
      <c r="K5838" s="7">
        <f>MAR1!$B$5+MAR1!$C$5*COS(2*PI()*$C5838/365)+MAR1!$D$5*SIN(2*PI()*$C5838/365)</f>
        <v/>
      </c>
      <c r="L5838" s="7">
        <f>MAR1!$B$6+MAR1!$C$6*COS(2*PI()*$C5838/365)+MAR1!$D$6*SIN(2*PI()*$C5838/365)</f>
        <v/>
      </c>
      <c r="M5838" s="7">
        <f>MAR1!$B$7+MAR1!$C$7*COS(2*PI()*$C5838/365)+MAR1!$D$7*SIN(2*PI()*$C5838/365)</f>
        <v/>
      </c>
      <c r="N5838" s="7">
        <f>F5838-K5838</f>
        <v/>
      </c>
      <c r="O5838" s="7">
        <f>G5838-L5838</f>
        <v/>
      </c>
      <c r="P5838" s="7">
        <f>H5838-M5838</f>
        <v/>
      </c>
      <c r="Q5838" s="7">
        <f>IF($I5838=1,(N5838-MAR1!$B$11)/MAR1!$D$11,(N5838-MAR1!$C$11)/MAR1!$E$11)</f>
        <v/>
      </c>
      <c r="R5838" s="7">
        <f>IF($I5838=1,(O5838-MAR1!$B$12)/MAR1!$D$12,(O5838-MAR1!$C$12)/MAR1!$E$12)</f>
        <v/>
      </c>
      <c r="S5838" s="7">
        <f>IF($I5838=1,(P5838-MAR1!$B$13)/MAR1!$D$13,(P5838-MAR1!$C$13)/MAR1!$E$13)</f>
        <v/>
      </c>
    </row>
    <row r="5839">
      <c r="A5839" s="5" t="n">
        <v>5838</v>
      </c>
      <c r="B5839" s="5" t="n">
        <v>16</v>
      </c>
      <c r="C5839" s="5" t="n">
        <v>363</v>
      </c>
      <c r="D5839" s="5" t="n">
        <v>12</v>
      </c>
      <c r="E5839" s="5" t="n">
        <v>0</v>
      </c>
      <c r="F5839" s="5" t="n">
        <v>29.6</v>
      </c>
      <c r="G5839" s="5" t="n">
        <v>14.3</v>
      </c>
      <c r="H5839" s="5" t="n">
        <v>18.81</v>
      </c>
      <c r="I5839" s="6">
        <f>IF(E5839&gt;=Markov!$B$3,1,0)</f>
        <v/>
      </c>
      <c r="J5839" s="6">
        <f>I5838</f>
        <v/>
      </c>
      <c r="K5839" s="7">
        <f>MAR1!$B$5+MAR1!$C$5*COS(2*PI()*$C5839/365)+MAR1!$D$5*SIN(2*PI()*$C5839/365)</f>
        <v/>
      </c>
      <c r="L5839" s="7">
        <f>MAR1!$B$6+MAR1!$C$6*COS(2*PI()*$C5839/365)+MAR1!$D$6*SIN(2*PI()*$C5839/365)</f>
        <v/>
      </c>
      <c r="M5839" s="7">
        <f>MAR1!$B$7+MAR1!$C$7*COS(2*PI()*$C5839/365)+MAR1!$D$7*SIN(2*PI()*$C5839/365)</f>
        <v/>
      </c>
      <c r="N5839" s="7">
        <f>F5839-K5839</f>
        <v/>
      </c>
      <c r="O5839" s="7">
        <f>G5839-L5839</f>
        <v/>
      </c>
      <c r="P5839" s="7">
        <f>H5839-M5839</f>
        <v/>
      </c>
      <c r="Q5839" s="7">
        <f>IF($I5839=1,(N5839-MAR1!$B$11)/MAR1!$D$11,(N5839-MAR1!$C$11)/MAR1!$E$11)</f>
        <v/>
      </c>
      <c r="R5839" s="7">
        <f>IF($I5839=1,(O5839-MAR1!$B$12)/MAR1!$D$12,(O5839-MAR1!$C$12)/MAR1!$E$12)</f>
        <v/>
      </c>
      <c r="S5839" s="7">
        <f>IF($I5839=1,(P5839-MAR1!$B$13)/MAR1!$D$13,(P5839-MAR1!$C$13)/MAR1!$E$13)</f>
        <v/>
      </c>
    </row>
    <row r="5840">
      <c r="A5840" s="5" t="n">
        <v>5839</v>
      </c>
      <c r="B5840" s="5" t="n">
        <v>16</v>
      </c>
      <c r="C5840" s="5" t="n">
        <v>364</v>
      </c>
      <c r="D5840" s="5" t="n">
        <v>12</v>
      </c>
      <c r="E5840" s="5" t="n">
        <v>0</v>
      </c>
      <c r="F5840" s="5" t="n">
        <v>28.6</v>
      </c>
      <c r="G5840" s="5" t="n">
        <v>15.2</v>
      </c>
      <c r="H5840" s="5" t="n">
        <v>18.02</v>
      </c>
      <c r="I5840" s="6">
        <f>IF(E5840&gt;=Markov!$B$3,1,0)</f>
        <v/>
      </c>
      <c r="J5840" s="6">
        <f>I5839</f>
        <v/>
      </c>
      <c r="K5840" s="7">
        <f>MAR1!$B$5+MAR1!$C$5*COS(2*PI()*$C5840/365)+MAR1!$D$5*SIN(2*PI()*$C5840/365)</f>
        <v/>
      </c>
      <c r="L5840" s="7">
        <f>MAR1!$B$6+MAR1!$C$6*COS(2*PI()*$C5840/365)+MAR1!$D$6*SIN(2*PI()*$C5840/365)</f>
        <v/>
      </c>
      <c r="M5840" s="7">
        <f>MAR1!$B$7+MAR1!$C$7*COS(2*PI()*$C5840/365)+MAR1!$D$7*SIN(2*PI()*$C5840/365)</f>
        <v/>
      </c>
      <c r="N5840" s="7">
        <f>F5840-K5840</f>
        <v/>
      </c>
      <c r="O5840" s="7">
        <f>G5840-L5840</f>
        <v/>
      </c>
      <c r="P5840" s="7">
        <f>H5840-M5840</f>
        <v/>
      </c>
      <c r="Q5840" s="7">
        <f>IF($I5840=1,(N5840-MAR1!$B$11)/MAR1!$D$11,(N5840-MAR1!$C$11)/MAR1!$E$11)</f>
        <v/>
      </c>
      <c r="R5840" s="7">
        <f>IF($I5840=1,(O5840-MAR1!$B$12)/MAR1!$D$12,(O5840-MAR1!$C$12)/MAR1!$E$12)</f>
        <v/>
      </c>
      <c r="S5840" s="7">
        <f>IF($I5840=1,(P5840-MAR1!$B$13)/MAR1!$D$13,(P5840-MAR1!$C$13)/MAR1!$E$13)</f>
        <v/>
      </c>
    </row>
    <row r="5841">
      <c r="A5841" s="5" t="n">
        <v>5840</v>
      </c>
      <c r="B5841" s="5" t="n">
        <v>16</v>
      </c>
      <c r="C5841" s="5" t="n">
        <v>365</v>
      </c>
      <c r="D5841" s="5" t="n">
        <v>12</v>
      </c>
      <c r="E5841" s="5" t="n">
        <v>10.1</v>
      </c>
      <c r="F5841" s="5" t="n">
        <v>25.3</v>
      </c>
      <c r="G5841" s="5" t="n">
        <v>11.8</v>
      </c>
      <c r="H5841" s="5" t="n">
        <v>8.460000000000001</v>
      </c>
      <c r="I5841" s="6">
        <f>IF(E5841&gt;=Markov!$B$3,1,0)</f>
        <v/>
      </c>
      <c r="J5841" s="6">
        <f>I5840</f>
        <v/>
      </c>
      <c r="K5841" s="7">
        <f>MAR1!$B$5+MAR1!$C$5*COS(2*PI()*$C5841/365)+MAR1!$D$5*SIN(2*PI()*$C5841/365)</f>
        <v/>
      </c>
      <c r="L5841" s="7">
        <f>MAR1!$B$6+MAR1!$C$6*COS(2*PI()*$C5841/365)+MAR1!$D$6*SIN(2*PI()*$C5841/365)</f>
        <v/>
      </c>
      <c r="M5841" s="7">
        <f>MAR1!$B$7+MAR1!$C$7*COS(2*PI()*$C5841/365)+MAR1!$D$7*SIN(2*PI()*$C5841/365)</f>
        <v/>
      </c>
      <c r="N5841" s="7">
        <f>F5841-K5841</f>
        <v/>
      </c>
      <c r="O5841" s="7">
        <f>G5841-L5841</f>
        <v/>
      </c>
      <c r="P5841" s="7">
        <f>H5841-M5841</f>
        <v/>
      </c>
      <c r="Q5841" s="7">
        <f>IF($I5841=1,(N5841-MAR1!$B$11)/MAR1!$D$11,(N5841-MAR1!$C$11)/MAR1!$E$11)</f>
        <v/>
      </c>
      <c r="R5841" s="7">
        <f>IF($I5841=1,(O5841-MAR1!$B$12)/MAR1!$D$12,(O5841-MAR1!$C$12)/MAR1!$E$12)</f>
        <v/>
      </c>
      <c r="S5841" s="7">
        <f>IF($I5841=1,(P5841-MAR1!$B$13)/MAR1!$D$13,(P5841-MAR1!$C$13)/MAR1!$E$13)</f>
        <v/>
      </c>
    </row>
    <row r="5842">
      <c r="A5842" s="5" t="n">
        <v>5841</v>
      </c>
      <c r="B5842" s="5" t="n">
        <v>17</v>
      </c>
      <c r="C5842" s="5" t="n">
        <v>1</v>
      </c>
      <c r="D5842" s="5" t="n">
        <v>1</v>
      </c>
      <c r="E5842" s="5" t="n">
        <v>2.6</v>
      </c>
      <c r="F5842" s="5" t="n">
        <v>25.9</v>
      </c>
      <c r="G5842" s="5" t="n">
        <v>14.8</v>
      </c>
      <c r="H5842" s="5" t="n">
        <v>10.07</v>
      </c>
      <c r="I5842" s="6">
        <f>IF(E5842&gt;=Markov!$B$3,1,0)</f>
        <v/>
      </c>
      <c r="J5842" s="6">
        <f>I5841</f>
        <v/>
      </c>
      <c r="K5842" s="7">
        <f>MAR1!$B$5+MAR1!$C$5*COS(2*PI()*$C5842/365)+MAR1!$D$5*SIN(2*PI()*$C5842/365)</f>
        <v/>
      </c>
      <c r="L5842" s="7">
        <f>MAR1!$B$6+MAR1!$C$6*COS(2*PI()*$C5842/365)+MAR1!$D$6*SIN(2*PI()*$C5842/365)</f>
        <v/>
      </c>
      <c r="M5842" s="7">
        <f>MAR1!$B$7+MAR1!$C$7*COS(2*PI()*$C5842/365)+MAR1!$D$7*SIN(2*PI()*$C5842/365)</f>
        <v/>
      </c>
      <c r="N5842" s="7">
        <f>F5842-K5842</f>
        <v/>
      </c>
      <c r="O5842" s="7">
        <f>G5842-L5842</f>
        <v/>
      </c>
      <c r="P5842" s="7">
        <f>H5842-M5842</f>
        <v/>
      </c>
      <c r="Q5842" s="7">
        <f>IF($I5842=1,(N5842-MAR1!$B$11)/MAR1!$D$11,(N5842-MAR1!$C$11)/MAR1!$E$11)</f>
        <v/>
      </c>
      <c r="R5842" s="7">
        <f>IF($I5842=1,(O5842-MAR1!$B$12)/MAR1!$D$12,(O5842-MAR1!$C$12)/MAR1!$E$12)</f>
        <v/>
      </c>
      <c r="S5842" s="7">
        <f>IF($I5842=1,(P5842-MAR1!$B$13)/MAR1!$D$13,(P5842-MAR1!$C$13)/MAR1!$E$13)</f>
        <v/>
      </c>
    </row>
    <row r="5843">
      <c r="A5843" s="5" t="n">
        <v>5842</v>
      </c>
      <c r="B5843" s="5" t="n">
        <v>17</v>
      </c>
      <c r="C5843" s="5" t="n">
        <v>2</v>
      </c>
      <c r="D5843" s="5" t="n">
        <v>1</v>
      </c>
      <c r="E5843" s="5" t="n">
        <v>0</v>
      </c>
      <c r="F5843" s="5" t="n">
        <v>26.9</v>
      </c>
      <c r="G5843" s="5" t="n">
        <v>13.3</v>
      </c>
      <c r="H5843" s="5" t="n">
        <v>7.4</v>
      </c>
      <c r="I5843" s="6">
        <f>IF(E5843&gt;=Markov!$B$3,1,0)</f>
        <v/>
      </c>
      <c r="J5843" s="6">
        <f>I5842</f>
        <v/>
      </c>
      <c r="K5843" s="7">
        <f>MAR1!$B$5+MAR1!$C$5*COS(2*PI()*$C5843/365)+MAR1!$D$5*SIN(2*PI()*$C5843/365)</f>
        <v/>
      </c>
      <c r="L5843" s="7">
        <f>MAR1!$B$6+MAR1!$C$6*COS(2*PI()*$C5843/365)+MAR1!$D$6*SIN(2*PI()*$C5843/365)</f>
        <v/>
      </c>
      <c r="M5843" s="7">
        <f>MAR1!$B$7+MAR1!$C$7*COS(2*PI()*$C5843/365)+MAR1!$D$7*SIN(2*PI()*$C5843/365)</f>
        <v/>
      </c>
      <c r="N5843" s="7">
        <f>F5843-K5843</f>
        <v/>
      </c>
      <c r="O5843" s="7">
        <f>G5843-L5843</f>
        <v/>
      </c>
      <c r="P5843" s="7">
        <f>H5843-M5843</f>
        <v/>
      </c>
      <c r="Q5843" s="7">
        <f>IF($I5843=1,(N5843-MAR1!$B$11)/MAR1!$D$11,(N5843-MAR1!$C$11)/MAR1!$E$11)</f>
        <v/>
      </c>
      <c r="R5843" s="7">
        <f>IF($I5843=1,(O5843-MAR1!$B$12)/MAR1!$D$12,(O5843-MAR1!$C$12)/MAR1!$E$12)</f>
        <v/>
      </c>
      <c r="S5843" s="7">
        <f>IF($I5843=1,(P5843-MAR1!$B$13)/MAR1!$D$13,(P5843-MAR1!$C$13)/MAR1!$E$13)</f>
        <v/>
      </c>
    </row>
    <row r="5844">
      <c r="A5844" s="5" t="n">
        <v>5843</v>
      </c>
      <c r="B5844" s="5" t="n">
        <v>17</v>
      </c>
      <c r="C5844" s="5" t="n">
        <v>3</v>
      </c>
      <c r="D5844" s="5" t="n">
        <v>1</v>
      </c>
      <c r="E5844" s="5" t="n">
        <v>0</v>
      </c>
      <c r="F5844" s="5" t="n">
        <v>25.7</v>
      </c>
      <c r="G5844" s="5" t="n">
        <v>11.4</v>
      </c>
      <c r="H5844" s="5" t="n">
        <v>14.02</v>
      </c>
      <c r="I5844" s="6">
        <f>IF(E5844&gt;=Markov!$B$3,1,0)</f>
        <v/>
      </c>
      <c r="J5844" s="6">
        <f>I5843</f>
        <v/>
      </c>
      <c r="K5844" s="7">
        <f>MAR1!$B$5+MAR1!$C$5*COS(2*PI()*$C5844/365)+MAR1!$D$5*SIN(2*PI()*$C5844/365)</f>
        <v/>
      </c>
      <c r="L5844" s="7">
        <f>MAR1!$B$6+MAR1!$C$6*COS(2*PI()*$C5844/365)+MAR1!$D$6*SIN(2*PI()*$C5844/365)</f>
        <v/>
      </c>
      <c r="M5844" s="7">
        <f>MAR1!$B$7+MAR1!$C$7*COS(2*PI()*$C5844/365)+MAR1!$D$7*SIN(2*PI()*$C5844/365)</f>
        <v/>
      </c>
      <c r="N5844" s="7">
        <f>F5844-K5844</f>
        <v/>
      </c>
      <c r="O5844" s="7">
        <f>G5844-L5844</f>
        <v/>
      </c>
      <c r="P5844" s="7">
        <f>H5844-M5844</f>
        <v/>
      </c>
      <c r="Q5844" s="7">
        <f>IF($I5844=1,(N5844-MAR1!$B$11)/MAR1!$D$11,(N5844-MAR1!$C$11)/MAR1!$E$11)</f>
        <v/>
      </c>
      <c r="R5844" s="7">
        <f>IF($I5844=1,(O5844-MAR1!$B$12)/MAR1!$D$12,(O5844-MAR1!$C$12)/MAR1!$E$12)</f>
        <v/>
      </c>
      <c r="S5844" s="7">
        <f>IF($I5844=1,(P5844-MAR1!$B$13)/MAR1!$D$13,(P5844-MAR1!$C$13)/MAR1!$E$13)</f>
        <v/>
      </c>
    </row>
    <row r="5845">
      <c r="A5845" s="5" t="n">
        <v>5844</v>
      </c>
      <c r="B5845" s="5" t="n">
        <v>17</v>
      </c>
      <c r="C5845" s="5" t="n">
        <v>4</v>
      </c>
      <c r="D5845" s="5" t="n">
        <v>1</v>
      </c>
      <c r="E5845" s="5" t="n">
        <v>1.6</v>
      </c>
      <c r="F5845" s="5" t="n">
        <v>22.8</v>
      </c>
      <c r="G5845" s="5" t="n">
        <v>10.6</v>
      </c>
      <c r="H5845" s="5" t="n">
        <v>7.62</v>
      </c>
      <c r="I5845" s="6">
        <f>IF(E5845&gt;=Markov!$B$3,1,0)</f>
        <v/>
      </c>
      <c r="J5845" s="6">
        <f>I5844</f>
        <v/>
      </c>
      <c r="K5845" s="7">
        <f>MAR1!$B$5+MAR1!$C$5*COS(2*PI()*$C5845/365)+MAR1!$D$5*SIN(2*PI()*$C5845/365)</f>
        <v/>
      </c>
      <c r="L5845" s="7">
        <f>MAR1!$B$6+MAR1!$C$6*COS(2*PI()*$C5845/365)+MAR1!$D$6*SIN(2*PI()*$C5845/365)</f>
        <v/>
      </c>
      <c r="M5845" s="7">
        <f>MAR1!$B$7+MAR1!$C$7*COS(2*PI()*$C5845/365)+MAR1!$D$7*SIN(2*PI()*$C5845/365)</f>
        <v/>
      </c>
      <c r="N5845" s="7">
        <f>F5845-K5845</f>
        <v/>
      </c>
      <c r="O5845" s="7">
        <f>G5845-L5845</f>
        <v/>
      </c>
      <c r="P5845" s="7">
        <f>H5845-M5845</f>
        <v/>
      </c>
      <c r="Q5845" s="7">
        <f>IF($I5845=1,(N5845-MAR1!$B$11)/MAR1!$D$11,(N5845-MAR1!$C$11)/MAR1!$E$11)</f>
        <v/>
      </c>
      <c r="R5845" s="7">
        <f>IF($I5845=1,(O5845-MAR1!$B$12)/MAR1!$D$12,(O5845-MAR1!$C$12)/MAR1!$E$12)</f>
        <v/>
      </c>
      <c r="S5845" s="7">
        <f>IF($I5845=1,(P5845-MAR1!$B$13)/MAR1!$D$13,(P5845-MAR1!$C$13)/MAR1!$E$13)</f>
        <v/>
      </c>
    </row>
    <row r="5846">
      <c r="A5846" s="5" t="n">
        <v>5845</v>
      </c>
      <c r="B5846" s="5" t="n">
        <v>17</v>
      </c>
      <c r="C5846" s="5" t="n">
        <v>5</v>
      </c>
      <c r="D5846" s="5" t="n">
        <v>1</v>
      </c>
      <c r="E5846" s="5" t="n">
        <v>0</v>
      </c>
      <c r="F5846" s="5" t="n">
        <v>28.9</v>
      </c>
      <c r="G5846" s="5" t="n">
        <v>13.3</v>
      </c>
      <c r="H5846" s="5" t="n">
        <v>12.87</v>
      </c>
      <c r="I5846" s="6">
        <f>IF(E5846&gt;=Markov!$B$3,1,0)</f>
        <v/>
      </c>
      <c r="J5846" s="6">
        <f>I5845</f>
        <v/>
      </c>
      <c r="K5846" s="7">
        <f>MAR1!$B$5+MAR1!$C$5*COS(2*PI()*$C5846/365)+MAR1!$D$5*SIN(2*PI()*$C5846/365)</f>
        <v/>
      </c>
      <c r="L5846" s="7">
        <f>MAR1!$B$6+MAR1!$C$6*COS(2*PI()*$C5846/365)+MAR1!$D$6*SIN(2*PI()*$C5846/365)</f>
        <v/>
      </c>
      <c r="M5846" s="7">
        <f>MAR1!$B$7+MAR1!$C$7*COS(2*PI()*$C5846/365)+MAR1!$D$7*SIN(2*PI()*$C5846/365)</f>
        <v/>
      </c>
      <c r="N5846" s="7">
        <f>F5846-K5846</f>
        <v/>
      </c>
      <c r="O5846" s="7">
        <f>G5846-L5846</f>
        <v/>
      </c>
      <c r="P5846" s="7">
        <f>H5846-M5846</f>
        <v/>
      </c>
      <c r="Q5846" s="7">
        <f>IF($I5846=1,(N5846-MAR1!$B$11)/MAR1!$D$11,(N5846-MAR1!$C$11)/MAR1!$E$11)</f>
        <v/>
      </c>
      <c r="R5846" s="7">
        <f>IF($I5846=1,(O5846-MAR1!$B$12)/MAR1!$D$12,(O5846-MAR1!$C$12)/MAR1!$E$12)</f>
        <v/>
      </c>
      <c r="S5846" s="7">
        <f>IF($I5846=1,(P5846-MAR1!$B$13)/MAR1!$D$13,(P5846-MAR1!$C$13)/MAR1!$E$13)</f>
        <v/>
      </c>
    </row>
    <row r="5847">
      <c r="A5847" s="5" t="n">
        <v>5846</v>
      </c>
      <c r="B5847" s="5" t="n">
        <v>17</v>
      </c>
      <c r="C5847" s="5" t="n">
        <v>6</v>
      </c>
      <c r="D5847" s="5" t="n">
        <v>1</v>
      </c>
      <c r="E5847" s="5" t="n">
        <v>1.8</v>
      </c>
      <c r="F5847" s="5" t="n">
        <v>27.3</v>
      </c>
      <c r="G5847" s="5" t="n">
        <v>13</v>
      </c>
      <c r="H5847" s="5" t="n">
        <v>6.3</v>
      </c>
      <c r="I5847" s="6">
        <f>IF(E5847&gt;=Markov!$B$3,1,0)</f>
        <v/>
      </c>
      <c r="J5847" s="6">
        <f>I5846</f>
        <v/>
      </c>
      <c r="K5847" s="7">
        <f>MAR1!$B$5+MAR1!$C$5*COS(2*PI()*$C5847/365)+MAR1!$D$5*SIN(2*PI()*$C5847/365)</f>
        <v/>
      </c>
      <c r="L5847" s="7">
        <f>MAR1!$B$6+MAR1!$C$6*COS(2*PI()*$C5847/365)+MAR1!$D$6*SIN(2*PI()*$C5847/365)</f>
        <v/>
      </c>
      <c r="M5847" s="7">
        <f>MAR1!$B$7+MAR1!$C$7*COS(2*PI()*$C5847/365)+MAR1!$D$7*SIN(2*PI()*$C5847/365)</f>
        <v/>
      </c>
      <c r="N5847" s="7">
        <f>F5847-K5847</f>
        <v/>
      </c>
      <c r="O5847" s="7">
        <f>G5847-L5847</f>
        <v/>
      </c>
      <c r="P5847" s="7">
        <f>H5847-M5847</f>
        <v/>
      </c>
      <c r="Q5847" s="7">
        <f>IF($I5847=1,(N5847-MAR1!$B$11)/MAR1!$D$11,(N5847-MAR1!$C$11)/MAR1!$E$11)</f>
        <v/>
      </c>
      <c r="R5847" s="7">
        <f>IF($I5847=1,(O5847-MAR1!$B$12)/MAR1!$D$12,(O5847-MAR1!$C$12)/MAR1!$E$12)</f>
        <v/>
      </c>
      <c r="S5847" s="7">
        <f>IF($I5847=1,(P5847-MAR1!$B$13)/MAR1!$D$13,(P5847-MAR1!$C$13)/MAR1!$E$13)</f>
        <v/>
      </c>
    </row>
    <row r="5848">
      <c r="A5848" s="5" t="n">
        <v>5847</v>
      </c>
      <c r="B5848" s="5" t="n">
        <v>17</v>
      </c>
      <c r="C5848" s="5" t="n">
        <v>7</v>
      </c>
      <c r="D5848" s="5" t="n">
        <v>1</v>
      </c>
      <c r="E5848" s="5" t="n">
        <v>0</v>
      </c>
      <c r="F5848" s="5" t="n">
        <v>31.3</v>
      </c>
      <c r="G5848" s="5" t="n">
        <v>15.4</v>
      </c>
      <c r="H5848" s="5" t="n">
        <v>14.53</v>
      </c>
      <c r="I5848" s="6">
        <f>IF(E5848&gt;=Markov!$B$3,1,0)</f>
        <v/>
      </c>
      <c r="J5848" s="6">
        <f>I5847</f>
        <v/>
      </c>
      <c r="K5848" s="7">
        <f>MAR1!$B$5+MAR1!$C$5*COS(2*PI()*$C5848/365)+MAR1!$D$5*SIN(2*PI()*$C5848/365)</f>
        <v/>
      </c>
      <c r="L5848" s="7">
        <f>MAR1!$B$6+MAR1!$C$6*COS(2*PI()*$C5848/365)+MAR1!$D$6*SIN(2*PI()*$C5848/365)</f>
        <v/>
      </c>
      <c r="M5848" s="7">
        <f>MAR1!$B$7+MAR1!$C$7*COS(2*PI()*$C5848/365)+MAR1!$D$7*SIN(2*PI()*$C5848/365)</f>
        <v/>
      </c>
      <c r="N5848" s="7">
        <f>F5848-K5848</f>
        <v/>
      </c>
      <c r="O5848" s="7">
        <f>G5848-L5848</f>
        <v/>
      </c>
      <c r="P5848" s="7">
        <f>H5848-M5848</f>
        <v/>
      </c>
      <c r="Q5848" s="7">
        <f>IF($I5848=1,(N5848-MAR1!$B$11)/MAR1!$D$11,(N5848-MAR1!$C$11)/MAR1!$E$11)</f>
        <v/>
      </c>
      <c r="R5848" s="7">
        <f>IF($I5848=1,(O5848-MAR1!$B$12)/MAR1!$D$12,(O5848-MAR1!$C$12)/MAR1!$E$12)</f>
        <v/>
      </c>
      <c r="S5848" s="7">
        <f>IF($I5848=1,(P5848-MAR1!$B$13)/MAR1!$D$13,(P5848-MAR1!$C$13)/MAR1!$E$13)</f>
        <v/>
      </c>
    </row>
    <row r="5849">
      <c r="A5849" s="5" t="n">
        <v>5848</v>
      </c>
      <c r="B5849" s="5" t="n">
        <v>17</v>
      </c>
      <c r="C5849" s="5" t="n">
        <v>8</v>
      </c>
      <c r="D5849" s="5" t="n">
        <v>1</v>
      </c>
      <c r="E5849" s="5" t="n">
        <v>0</v>
      </c>
      <c r="F5849" s="5" t="n">
        <v>32.1</v>
      </c>
      <c r="G5849" s="5" t="n">
        <v>15.4</v>
      </c>
      <c r="H5849" s="5" t="n">
        <v>20.62</v>
      </c>
      <c r="I5849" s="6">
        <f>IF(E5849&gt;=Markov!$B$3,1,0)</f>
        <v/>
      </c>
      <c r="J5849" s="6">
        <f>I5848</f>
        <v/>
      </c>
      <c r="K5849" s="7">
        <f>MAR1!$B$5+MAR1!$C$5*COS(2*PI()*$C5849/365)+MAR1!$D$5*SIN(2*PI()*$C5849/365)</f>
        <v/>
      </c>
      <c r="L5849" s="7">
        <f>MAR1!$B$6+MAR1!$C$6*COS(2*PI()*$C5849/365)+MAR1!$D$6*SIN(2*PI()*$C5849/365)</f>
        <v/>
      </c>
      <c r="M5849" s="7">
        <f>MAR1!$B$7+MAR1!$C$7*COS(2*PI()*$C5849/365)+MAR1!$D$7*SIN(2*PI()*$C5849/365)</f>
        <v/>
      </c>
      <c r="N5849" s="7">
        <f>F5849-K5849</f>
        <v/>
      </c>
      <c r="O5849" s="7">
        <f>G5849-L5849</f>
        <v/>
      </c>
      <c r="P5849" s="7">
        <f>H5849-M5849</f>
        <v/>
      </c>
      <c r="Q5849" s="7">
        <f>IF($I5849=1,(N5849-MAR1!$B$11)/MAR1!$D$11,(N5849-MAR1!$C$11)/MAR1!$E$11)</f>
        <v/>
      </c>
      <c r="R5849" s="7">
        <f>IF($I5849=1,(O5849-MAR1!$B$12)/MAR1!$D$12,(O5849-MAR1!$C$12)/MAR1!$E$12)</f>
        <v/>
      </c>
      <c r="S5849" s="7">
        <f>IF($I5849=1,(P5849-MAR1!$B$13)/MAR1!$D$13,(P5849-MAR1!$C$13)/MAR1!$E$13)</f>
        <v/>
      </c>
    </row>
    <row r="5850">
      <c r="A5850" s="5" t="n">
        <v>5849</v>
      </c>
      <c r="B5850" s="5" t="n">
        <v>17</v>
      </c>
      <c r="C5850" s="5" t="n">
        <v>9</v>
      </c>
      <c r="D5850" s="5" t="n">
        <v>1</v>
      </c>
      <c r="E5850" s="5" t="n">
        <v>0</v>
      </c>
      <c r="F5850" s="5" t="n">
        <v>32.1</v>
      </c>
      <c r="G5850" s="5" t="n">
        <v>16.1</v>
      </c>
      <c r="H5850" s="5" t="n">
        <v>20.38</v>
      </c>
      <c r="I5850" s="6">
        <f>IF(E5850&gt;=Markov!$B$3,1,0)</f>
        <v/>
      </c>
      <c r="J5850" s="6">
        <f>I5849</f>
        <v/>
      </c>
      <c r="K5850" s="7">
        <f>MAR1!$B$5+MAR1!$C$5*COS(2*PI()*$C5850/365)+MAR1!$D$5*SIN(2*PI()*$C5850/365)</f>
        <v/>
      </c>
      <c r="L5850" s="7">
        <f>MAR1!$B$6+MAR1!$C$6*COS(2*PI()*$C5850/365)+MAR1!$D$6*SIN(2*PI()*$C5850/365)</f>
        <v/>
      </c>
      <c r="M5850" s="7">
        <f>MAR1!$B$7+MAR1!$C$7*COS(2*PI()*$C5850/365)+MAR1!$D$7*SIN(2*PI()*$C5850/365)</f>
        <v/>
      </c>
      <c r="N5850" s="7">
        <f>F5850-K5850</f>
        <v/>
      </c>
      <c r="O5850" s="7">
        <f>G5850-L5850</f>
        <v/>
      </c>
      <c r="P5850" s="7">
        <f>H5850-M5850</f>
        <v/>
      </c>
      <c r="Q5850" s="7">
        <f>IF($I5850=1,(N5850-MAR1!$B$11)/MAR1!$D$11,(N5850-MAR1!$C$11)/MAR1!$E$11)</f>
        <v/>
      </c>
      <c r="R5850" s="7">
        <f>IF($I5850=1,(O5850-MAR1!$B$12)/MAR1!$D$12,(O5850-MAR1!$C$12)/MAR1!$E$12)</f>
        <v/>
      </c>
      <c r="S5850" s="7">
        <f>IF($I5850=1,(P5850-MAR1!$B$13)/MAR1!$D$13,(P5850-MAR1!$C$13)/MAR1!$E$13)</f>
        <v/>
      </c>
    </row>
    <row r="5851">
      <c r="A5851" s="5" t="n">
        <v>5850</v>
      </c>
      <c r="B5851" s="5" t="n">
        <v>17</v>
      </c>
      <c r="C5851" s="5" t="n">
        <v>10</v>
      </c>
      <c r="D5851" s="5" t="n">
        <v>1</v>
      </c>
      <c r="E5851" s="5" t="n">
        <v>0</v>
      </c>
      <c r="F5851" s="5" t="n">
        <v>30.2</v>
      </c>
      <c r="G5851" s="5" t="n">
        <v>14</v>
      </c>
      <c r="H5851" s="5" t="n">
        <v>17.38</v>
      </c>
      <c r="I5851" s="6">
        <f>IF(E5851&gt;=Markov!$B$3,1,0)</f>
        <v/>
      </c>
      <c r="J5851" s="6">
        <f>I5850</f>
        <v/>
      </c>
      <c r="K5851" s="7">
        <f>MAR1!$B$5+MAR1!$C$5*COS(2*PI()*$C5851/365)+MAR1!$D$5*SIN(2*PI()*$C5851/365)</f>
        <v/>
      </c>
      <c r="L5851" s="7">
        <f>MAR1!$B$6+MAR1!$C$6*COS(2*PI()*$C5851/365)+MAR1!$D$6*SIN(2*PI()*$C5851/365)</f>
        <v/>
      </c>
      <c r="M5851" s="7">
        <f>MAR1!$B$7+MAR1!$C$7*COS(2*PI()*$C5851/365)+MAR1!$D$7*SIN(2*PI()*$C5851/365)</f>
        <v/>
      </c>
      <c r="N5851" s="7">
        <f>F5851-K5851</f>
        <v/>
      </c>
      <c r="O5851" s="7">
        <f>G5851-L5851</f>
        <v/>
      </c>
      <c r="P5851" s="7">
        <f>H5851-M5851</f>
        <v/>
      </c>
      <c r="Q5851" s="7">
        <f>IF($I5851=1,(N5851-MAR1!$B$11)/MAR1!$D$11,(N5851-MAR1!$C$11)/MAR1!$E$11)</f>
        <v/>
      </c>
      <c r="R5851" s="7">
        <f>IF($I5851=1,(O5851-MAR1!$B$12)/MAR1!$D$12,(O5851-MAR1!$C$12)/MAR1!$E$12)</f>
        <v/>
      </c>
      <c r="S5851" s="7">
        <f>IF($I5851=1,(P5851-MAR1!$B$13)/MAR1!$D$13,(P5851-MAR1!$C$13)/MAR1!$E$13)</f>
        <v/>
      </c>
    </row>
    <row r="5852">
      <c r="A5852" s="5" t="n">
        <v>5851</v>
      </c>
      <c r="B5852" s="5" t="n">
        <v>17</v>
      </c>
      <c r="C5852" s="5" t="n">
        <v>11</v>
      </c>
      <c r="D5852" s="5" t="n">
        <v>1</v>
      </c>
      <c r="E5852" s="5" t="n">
        <v>0</v>
      </c>
      <c r="F5852" s="5" t="n">
        <v>29.2</v>
      </c>
      <c r="G5852" s="5" t="n">
        <v>14</v>
      </c>
      <c r="H5852" s="5" t="n">
        <v>14.65</v>
      </c>
      <c r="I5852" s="6">
        <f>IF(E5852&gt;=Markov!$B$3,1,0)</f>
        <v/>
      </c>
      <c r="J5852" s="6">
        <f>I5851</f>
        <v/>
      </c>
      <c r="K5852" s="7">
        <f>MAR1!$B$5+MAR1!$C$5*COS(2*PI()*$C5852/365)+MAR1!$D$5*SIN(2*PI()*$C5852/365)</f>
        <v/>
      </c>
      <c r="L5852" s="7">
        <f>MAR1!$B$6+MAR1!$C$6*COS(2*PI()*$C5852/365)+MAR1!$D$6*SIN(2*PI()*$C5852/365)</f>
        <v/>
      </c>
      <c r="M5852" s="7">
        <f>MAR1!$B$7+MAR1!$C$7*COS(2*PI()*$C5852/365)+MAR1!$D$7*SIN(2*PI()*$C5852/365)</f>
        <v/>
      </c>
      <c r="N5852" s="7">
        <f>F5852-K5852</f>
        <v/>
      </c>
      <c r="O5852" s="7">
        <f>G5852-L5852</f>
        <v/>
      </c>
      <c r="P5852" s="7">
        <f>H5852-M5852</f>
        <v/>
      </c>
      <c r="Q5852" s="7">
        <f>IF($I5852=1,(N5852-MAR1!$B$11)/MAR1!$D$11,(N5852-MAR1!$C$11)/MAR1!$E$11)</f>
        <v/>
      </c>
      <c r="R5852" s="7">
        <f>IF($I5852=1,(O5852-MAR1!$B$12)/MAR1!$D$12,(O5852-MAR1!$C$12)/MAR1!$E$12)</f>
        <v/>
      </c>
      <c r="S5852" s="7">
        <f>IF($I5852=1,(P5852-MAR1!$B$13)/MAR1!$D$13,(P5852-MAR1!$C$13)/MAR1!$E$13)</f>
        <v/>
      </c>
    </row>
    <row r="5853">
      <c r="A5853" s="5" t="n">
        <v>5852</v>
      </c>
      <c r="B5853" s="5" t="n">
        <v>17</v>
      </c>
      <c r="C5853" s="5" t="n">
        <v>12</v>
      </c>
      <c r="D5853" s="5" t="n">
        <v>1</v>
      </c>
      <c r="E5853" s="5" t="n">
        <v>0</v>
      </c>
      <c r="F5853" s="5" t="n">
        <v>29.3</v>
      </c>
      <c r="G5853" s="5" t="n">
        <v>12.8</v>
      </c>
      <c r="H5853" s="5" t="n">
        <v>14.71</v>
      </c>
      <c r="I5853" s="6">
        <f>IF(E5853&gt;=Markov!$B$3,1,0)</f>
        <v/>
      </c>
      <c r="J5853" s="6">
        <f>I5852</f>
        <v/>
      </c>
      <c r="K5853" s="7">
        <f>MAR1!$B$5+MAR1!$C$5*COS(2*PI()*$C5853/365)+MAR1!$D$5*SIN(2*PI()*$C5853/365)</f>
        <v/>
      </c>
      <c r="L5853" s="7">
        <f>MAR1!$B$6+MAR1!$C$6*COS(2*PI()*$C5853/365)+MAR1!$D$6*SIN(2*PI()*$C5853/365)</f>
        <v/>
      </c>
      <c r="M5853" s="7">
        <f>MAR1!$B$7+MAR1!$C$7*COS(2*PI()*$C5853/365)+MAR1!$D$7*SIN(2*PI()*$C5853/365)</f>
        <v/>
      </c>
      <c r="N5853" s="7">
        <f>F5853-K5853</f>
        <v/>
      </c>
      <c r="O5853" s="7">
        <f>G5853-L5853</f>
        <v/>
      </c>
      <c r="P5853" s="7">
        <f>H5853-M5853</f>
        <v/>
      </c>
      <c r="Q5853" s="7">
        <f>IF($I5853=1,(N5853-MAR1!$B$11)/MAR1!$D$11,(N5853-MAR1!$C$11)/MAR1!$E$11)</f>
        <v/>
      </c>
      <c r="R5853" s="7">
        <f>IF($I5853=1,(O5853-MAR1!$B$12)/MAR1!$D$12,(O5853-MAR1!$C$12)/MAR1!$E$12)</f>
        <v/>
      </c>
      <c r="S5853" s="7">
        <f>IF($I5853=1,(P5853-MAR1!$B$13)/MAR1!$D$13,(P5853-MAR1!$C$13)/MAR1!$E$13)</f>
        <v/>
      </c>
    </row>
    <row r="5854">
      <c r="A5854" s="5" t="n">
        <v>5853</v>
      </c>
      <c r="B5854" s="5" t="n">
        <v>17</v>
      </c>
      <c r="C5854" s="5" t="n">
        <v>13</v>
      </c>
      <c r="D5854" s="5" t="n">
        <v>1</v>
      </c>
      <c r="E5854" s="5" t="n">
        <v>11.9</v>
      </c>
      <c r="F5854" s="5" t="n">
        <v>28.6</v>
      </c>
      <c r="G5854" s="5" t="n">
        <v>15</v>
      </c>
      <c r="H5854" s="5" t="n">
        <v>12.37</v>
      </c>
      <c r="I5854" s="6">
        <f>IF(E5854&gt;=Markov!$B$3,1,0)</f>
        <v/>
      </c>
      <c r="J5854" s="6">
        <f>I5853</f>
        <v/>
      </c>
      <c r="K5854" s="7">
        <f>MAR1!$B$5+MAR1!$C$5*COS(2*PI()*$C5854/365)+MAR1!$D$5*SIN(2*PI()*$C5854/365)</f>
        <v/>
      </c>
      <c r="L5854" s="7">
        <f>MAR1!$B$6+MAR1!$C$6*COS(2*PI()*$C5854/365)+MAR1!$D$6*SIN(2*PI()*$C5854/365)</f>
        <v/>
      </c>
      <c r="M5854" s="7">
        <f>MAR1!$B$7+MAR1!$C$7*COS(2*PI()*$C5854/365)+MAR1!$D$7*SIN(2*PI()*$C5854/365)</f>
        <v/>
      </c>
      <c r="N5854" s="7">
        <f>F5854-K5854</f>
        <v/>
      </c>
      <c r="O5854" s="7">
        <f>G5854-L5854</f>
        <v/>
      </c>
      <c r="P5854" s="7">
        <f>H5854-M5854</f>
        <v/>
      </c>
      <c r="Q5854" s="7">
        <f>IF($I5854=1,(N5854-MAR1!$B$11)/MAR1!$D$11,(N5854-MAR1!$C$11)/MAR1!$E$11)</f>
        <v/>
      </c>
      <c r="R5854" s="7">
        <f>IF($I5854=1,(O5854-MAR1!$B$12)/MAR1!$D$12,(O5854-MAR1!$C$12)/MAR1!$E$12)</f>
        <v/>
      </c>
      <c r="S5854" s="7">
        <f>IF($I5854=1,(P5854-MAR1!$B$13)/MAR1!$D$13,(P5854-MAR1!$C$13)/MAR1!$E$13)</f>
        <v/>
      </c>
    </row>
    <row r="5855">
      <c r="A5855" s="5" t="n">
        <v>5854</v>
      </c>
      <c r="B5855" s="5" t="n">
        <v>17</v>
      </c>
      <c r="C5855" s="5" t="n">
        <v>14</v>
      </c>
      <c r="D5855" s="5" t="n">
        <v>1</v>
      </c>
      <c r="E5855" s="5" t="n">
        <v>0</v>
      </c>
      <c r="F5855" s="5" t="n">
        <v>33.2</v>
      </c>
      <c r="G5855" s="5" t="n">
        <v>18.8</v>
      </c>
      <c r="H5855" s="5" t="n">
        <v>17.81</v>
      </c>
      <c r="I5855" s="6">
        <f>IF(E5855&gt;=Markov!$B$3,1,0)</f>
        <v/>
      </c>
      <c r="J5855" s="6">
        <f>I5854</f>
        <v/>
      </c>
      <c r="K5855" s="7">
        <f>MAR1!$B$5+MAR1!$C$5*COS(2*PI()*$C5855/365)+MAR1!$D$5*SIN(2*PI()*$C5855/365)</f>
        <v/>
      </c>
      <c r="L5855" s="7">
        <f>MAR1!$B$6+MAR1!$C$6*COS(2*PI()*$C5855/365)+MAR1!$D$6*SIN(2*PI()*$C5855/365)</f>
        <v/>
      </c>
      <c r="M5855" s="7">
        <f>MAR1!$B$7+MAR1!$C$7*COS(2*PI()*$C5855/365)+MAR1!$D$7*SIN(2*PI()*$C5855/365)</f>
        <v/>
      </c>
      <c r="N5855" s="7">
        <f>F5855-K5855</f>
        <v/>
      </c>
      <c r="O5855" s="7">
        <f>G5855-L5855</f>
        <v/>
      </c>
      <c r="P5855" s="7">
        <f>H5855-M5855</f>
        <v/>
      </c>
      <c r="Q5855" s="7">
        <f>IF($I5855=1,(N5855-MAR1!$B$11)/MAR1!$D$11,(N5855-MAR1!$C$11)/MAR1!$E$11)</f>
        <v/>
      </c>
      <c r="R5855" s="7">
        <f>IF($I5855=1,(O5855-MAR1!$B$12)/MAR1!$D$12,(O5855-MAR1!$C$12)/MAR1!$E$12)</f>
        <v/>
      </c>
      <c r="S5855" s="7">
        <f>IF($I5855=1,(P5855-MAR1!$B$13)/MAR1!$D$13,(P5855-MAR1!$C$13)/MAR1!$E$13)</f>
        <v/>
      </c>
    </row>
    <row r="5856">
      <c r="A5856" s="5" t="n">
        <v>5855</v>
      </c>
      <c r="B5856" s="5" t="n">
        <v>17</v>
      </c>
      <c r="C5856" s="5" t="n">
        <v>15</v>
      </c>
      <c r="D5856" s="5" t="n">
        <v>1</v>
      </c>
      <c r="E5856" s="5" t="n">
        <v>1.6</v>
      </c>
      <c r="F5856" s="5" t="n">
        <v>29</v>
      </c>
      <c r="G5856" s="5" t="n">
        <v>16.6</v>
      </c>
      <c r="H5856" s="5" t="n">
        <v>12.14</v>
      </c>
      <c r="I5856" s="6">
        <f>IF(E5856&gt;=Markov!$B$3,1,0)</f>
        <v/>
      </c>
      <c r="J5856" s="6">
        <f>I5855</f>
        <v/>
      </c>
      <c r="K5856" s="7">
        <f>MAR1!$B$5+MAR1!$C$5*COS(2*PI()*$C5856/365)+MAR1!$D$5*SIN(2*PI()*$C5856/365)</f>
        <v/>
      </c>
      <c r="L5856" s="7">
        <f>MAR1!$B$6+MAR1!$C$6*COS(2*PI()*$C5856/365)+MAR1!$D$6*SIN(2*PI()*$C5856/365)</f>
        <v/>
      </c>
      <c r="M5856" s="7">
        <f>MAR1!$B$7+MAR1!$C$7*COS(2*PI()*$C5856/365)+MAR1!$D$7*SIN(2*PI()*$C5856/365)</f>
        <v/>
      </c>
      <c r="N5856" s="7">
        <f>F5856-K5856</f>
        <v/>
      </c>
      <c r="O5856" s="7">
        <f>G5856-L5856</f>
        <v/>
      </c>
      <c r="P5856" s="7">
        <f>H5856-M5856</f>
        <v/>
      </c>
      <c r="Q5856" s="7">
        <f>IF($I5856=1,(N5856-MAR1!$B$11)/MAR1!$D$11,(N5856-MAR1!$C$11)/MAR1!$E$11)</f>
        <v/>
      </c>
      <c r="R5856" s="7">
        <f>IF($I5856=1,(O5856-MAR1!$B$12)/MAR1!$D$12,(O5856-MAR1!$C$12)/MAR1!$E$12)</f>
        <v/>
      </c>
      <c r="S5856" s="7">
        <f>IF($I5856=1,(P5856-MAR1!$B$13)/MAR1!$D$13,(P5856-MAR1!$C$13)/MAR1!$E$13)</f>
        <v/>
      </c>
    </row>
    <row r="5857">
      <c r="A5857" s="5" t="n">
        <v>5856</v>
      </c>
      <c r="B5857" s="5" t="n">
        <v>17</v>
      </c>
      <c r="C5857" s="5" t="n">
        <v>16</v>
      </c>
      <c r="D5857" s="5" t="n">
        <v>1</v>
      </c>
      <c r="E5857" s="5" t="n">
        <v>0</v>
      </c>
      <c r="F5857" s="5" t="n">
        <v>33.3</v>
      </c>
      <c r="G5857" s="5" t="n">
        <v>16</v>
      </c>
      <c r="H5857" s="5" t="n">
        <v>20.86</v>
      </c>
      <c r="I5857" s="6">
        <f>IF(E5857&gt;=Markov!$B$3,1,0)</f>
        <v/>
      </c>
      <c r="J5857" s="6">
        <f>I5856</f>
        <v/>
      </c>
      <c r="K5857" s="7">
        <f>MAR1!$B$5+MAR1!$C$5*COS(2*PI()*$C5857/365)+MAR1!$D$5*SIN(2*PI()*$C5857/365)</f>
        <v/>
      </c>
      <c r="L5857" s="7">
        <f>MAR1!$B$6+MAR1!$C$6*COS(2*PI()*$C5857/365)+MAR1!$D$6*SIN(2*PI()*$C5857/365)</f>
        <v/>
      </c>
      <c r="M5857" s="7">
        <f>MAR1!$B$7+MAR1!$C$7*COS(2*PI()*$C5857/365)+MAR1!$D$7*SIN(2*PI()*$C5857/365)</f>
        <v/>
      </c>
      <c r="N5857" s="7">
        <f>F5857-K5857</f>
        <v/>
      </c>
      <c r="O5857" s="7">
        <f>G5857-L5857</f>
        <v/>
      </c>
      <c r="P5857" s="7">
        <f>H5857-M5857</f>
        <v/>
      </c>
      <c r="Q5857" s="7">
        <f>IF($I5857=1,(N5857-MAR1!$B$11)/MAR1!$D$11,(N5857-MAR1!$C$11)/MAR1!$E$11)</f>
        <v/>
      </c>
      <c r="R5857" s="7">
        <f>IF($I5857=1,(O5857-MAR1!$B$12)/MAR1!$D$12,(O5857-MAR1!$C$12)/MAR1!$E$12)</f>
        <v/>
      </c>
      <c r="S5857" s="7">
        <f>IF($I5857=1,(P5857-MAR1!$B$13)/MAR1!$D$13,(P5857-MAR1!$C$13)/MAR1!$E$13)</f>
        <v/>
      </c>
    </row>
    <row r="5858">
      <c r="A5858" s="5" t="n">
        <v>5857</v>
      </c>
      <c r="B5858" s="5" t="n">
        <v>17</v>
      </c>
      <c r="C5858" s="5" t="n">
        <v>17</v>
      </c>
      <c r="D5858" s="5" t="n">
        <v>1</v>
      </c>
      <c r="E5858" s="5" t="n">
        <v>0</v>
      </c>
      <c r="F5858" s="5" t="n">
        <v>32.4</v>
      </c>
      <c r="G5858" s="5" t="n">
        <v>13.9</v>
      </c>
      <c r="H5858" s="5" t="n">
        <v>20.79</v>
      </c>
      <c r="I5858" s="6">
        <f>IF(E5858&gt;=Markov!$B$3,1,0)</f>
        <v/>
      </c>
      <c r="J5858" s="6">
        <f>I5857</f>
        <v/>
      </c>
      <c r="K5858" s="7">
        <f>MAR1!$B$5+MAR1!$C$5*COS(2*PI()*$C5858/365)+MAR1!$D$5*SIN(2*PI()*$C5858/365)</f>
        <v/>
      </c>
      <c r="L5858" s="7">
        <f>MAR1!$B$6+MAR1!$C$6*COS(2*PI()*$C5858/365)+MAR1!$D$6*SIN(2*PI()*$C5858/365)</f>
        <v/>
      </c>
      <c r="M5858" s="7">
        <f>MAR1!$B$7+MAR1!$C$7*COS(2*PI()*$C5858/365)+MAR1!$D$7*SIN(2*PI()*$C5858/365)</f>
        <v/>
      </c>
      <c r="N5858" s="7">
        <f>F5858-K5858</f>
        <v/>
      </c>
      <c r="O5858" s="7">
        <f>G5858-L5858</f>
        <v/>
      </c>
      <c r="P5858" s="7">
        <f>H5858-M5858</f>
        <v/>
      </c>
      <c r="Q5858" s="7">
        <f>IF($I5858=1,(N5858-MAR1!$B$11)/MAR1!$D$11,(N5858-MAR1!$C$11)/MAR1!$E$11)</f>
        <v/>
      </c>
      <c r="R5858" s="7">
        <f>IF($I5858=1,(O5858-MAR1!$B$12)/MAR1!$D$12,(O5858-MAR1!$C$12)/MAR1!$E$12)</f>
        <v/>
      </c>
      <c r="S5858" s="7">
        <f>IF($I5858=1,(P5858-MAR1!$B$13)/MAR1!$D$13,(P5858-MAR1!$C$13)/MAR1!$E$13)</f>
        <v/>
      </c>
    </row>
    <row r="5859">
      <c r="A5859" s="5" t="n">
        <v>5858</v>
      </c>
      <c r="B5859" s="5" t="n">
        <v>17</v>
      </c>
      <c r="C5859" s="5" t="n">
        <v>18</v>
      </c>
      <c r="D5859" s="5" t="n">
        <v>1</v>
      </c>
      <c r="E5859" s="5" t="n">
        <v>0</v>
      </c>
      <c r="F5859" s="5" t="n">
        <v>30.9</v>
      </c>
      <c r="G5859" s="5" t="n">
        <v>13.3</v>
      </c>
      <c r="H5859" s="5" t="n">
        <v>19.77</v>
      </c>
      <c r="I5859" s="6">
        <f>IF(E5859&gt;=Markov!$B$3,1,0)</f>
        <v/>
      </c>
      <c r="J5859" s="6">
        <f>I5858</f>
        <v/>
      </c>
      <c r="K5859" s="7">
        <f>MAR1!$B$5+MAR1!$C$5*COS(2*PI()*$C5859/365)+MAR1!$D$5*SIN(2*PI()*$C5859/365)</f>
        <v/>
      </c>
      <c r="L5859" s="7">
        <f>MAR1!$B$6+MAR1!$C$6*COS(2*PI()*$C5859/365)+MAR1!$D$6*SIN(2*PI()*$C5859/365)</f>
        <v/>
      </c>
      <c r="M5859" s="7">
        <f>MAR1!$B$7+MAR1!$C$7*COS(2*PI()*$C5859/365)+MAR1!$D$7*SIN(2*PI()*$C5859/365)</f>
        <v/>
      </c>
      <c r="N5859" s="7">
        <f>F5859-K5859</f>
        <v/>
      </c>
      <c r="O5859" s="7">
        <f>G5859-L5859</f>
        <v/>
      </c>
      <c r="P5859" s="7">
        <f>H5859-M5859</f>
        <v/>
      </c>
      <c r="Q5859" s="7">
        <f>IF($I5859=1,(N5859-MAR1!$B$11)/MAR1!$D$11,(N5859-MAR1!$C$11)/MAR1!$E$11)</f>
        <v/>
      </c>
      <c r="R5859" s="7">
        <f>IF($I5859=1,(O5859-MAR1!$B$12)/MAR1!$D$12,(O5859-MAR1!$C$12)/MAR1!$E$12)</f>
        <v/>
      </c>
      <c r="S5859" s="7">
        <f>IF($I5859=1,(P5859-MAR1!$B$13)/MAR1!$D$13,(P5859-MAR1!$C$13)/MAR1!$E$13)</f>
        <v/>
      </c>
    </row>
    <row r="5860">
      <c r="A5860" s="5" t="n">
        <v>5859</v>
      </c>
      <c r="B5860" s="5" t="n">
        <v>17</v>
      </c>
      <c r="C5860" s="5" t="n">
        <v>19</v>
      </c>
      <c r="D5860" s="5" t="n">
        <v>1</v>
      </c>
      <c r="E5860" s="5" t="n">
        <v>0</v>
      </c>
      <c r="F5860" s="5" t="n">
        <v>29.9</v>
      </c>
      <c r="G5860" s="5" t="n">
        <v>11.5</v>
      </c>
      <c r="H5860" s="5" t="n">
        <v>16.8</v>
      </c>
      <c r="I5860" s="6">
        <f>IF(E5860&gt;=Markov!$B$3,1,0)</f>
        <v/>
      </c>
      <c r="J5860" s="6">
        <f>I5859</f>
        <v/>
      </c>
      <c r="K5860" s="7">
        <f>MAR1!$B$5+MAR1!$C$5*COS(2*PI()*$C5860/365)+MAR1!$D$5*SIN(2*PI()*$C5860/365)</f>
        <v/>
      </c>
      <c r="L5860" s="7">
        <f>MAR1!$B$6+MAR1!$C$6*COS(2*PI()*$C5860/365)+MAR1!$D$6*SIN(2*PI()*$C5860/365)</f>
        <v/>
      </c>
      <c r="M5860" s="7">
        <f>MAR1!$B$7+MAR1!$C$7*COS(2*PI()*$C5860/365)+MAR1!$D$7*SIN(2*PI()*$C5860/365)</f>
        <v/>
      </c>
      <c r="N5860" s="7">
        <f>F5860-K5860</f>
        <v/>
      </c>
      <c r="O5860" s="7">
        <f>G5860-L5860</f>
        <v/>
      </c>
      <c r="P5860" s="7">
        <f>H5860-M5860</f>
        <v/>
      </c>
      <c r="Q5860" s="7">
        <f>IF($I5860=1,(N5860-MAR1!$B$11)/MAR1!$D$11,(N5860-MAR1!$C$11)/MAR1!$E$11)</f>
        <v/>
      </c>
      <c r="R5860" s="7">
        <f>IF($I5860=1,(O5860-MAR1!$B$12)/MAR1!$D$12,(O5860-MAR1!$C$12)/MAR1!$E$12)</f>
        <v/>
      </c>
      <c r="S5860" s="7">
        <f>IF($I5860=1,(P5860-MAR1!$B$13)/MAR1!$D$13,(P5860-MAR1!$C$13)/MAR1!$E$13)</f>
        <v/>
      </c>
    </row>
    <row r="5861">
      <c r="A5861" s="5" t="n">
        <v>5860</v>
      </c>
      <c r="B5861" s="5" t="n">
        <v>17</v>
      </c>
      <c r="C5861" s="5" t="n">
        <v>20</v>
      </c>
      <c r="D5861" s="5" t="n">
        <v>1</v>
      </c>
      <c r="E5861" s="5" t="n">
        <v>0</v>
      </c>
      <c r="F5861" s="5" t="n">
        <v>29.7</v>
      </c>
      <c r="G5861" s="5" t="n">
        <v>11.7</v>
      </c>
      <c r="H5861" s="5" t="n">
        <v>14.23</v>
      </c>
      <c r="I5861" s="6">
        <f>IF(E5861&gt;=Markov!$B$3,1,0)</f>
        <v/>
      </c>
      <c r="J5861" s="6">
        <f>I5860</f>
        <v/>
      </c>
      <c r="K5861" s="7">
        <f>MAR1!$B$5+MAR1!$C$5*COS(2*PI()*$C5861/365)+MAR1!$D$5*SIN(2*PI()*$C5861/365)</f>
        <v/>
      </c>
      <c r="L5861" s="7">
        <f>MAR1!$B$6+MAR1!$C$6*COS(2*PI()*$C5861/365)+MAR1!$D$6*SIN(2*PI()*$C5861/365)</f>
        <v/>
      </c>
      <c r="M5861" s="7">
        <f>MAR1!$B$7+MAR1!$C$7*COS(2*PI()*$C5861/365)+MAR1!$D$7*SIN(2*PI()*$C5861/365)</f>
        <v/>
      </c>
      <c r="N5861" s="7">
        <f>F5861-K5861</f>
        <v/>
      </c>
      <c r="O5861" s="7">
        <f>G5861-L5861</f>
        <v/>
      </c>
      <c r="P5861" s="7">
        <f>H5861-M5861</f>
        <v/>
      </c>
      <c r="Q5861" s="7">
        <f>IF($I5861=1,(N5861-MAR1!$B$11)/MAR1!$D$11,(N5861-MAR1!$C$11)/MAR1!$E$11)</f>
        <v/>
      </c>
      <c r="R5861" s="7">
        <f>IF($I5861=1,(O5861-MAR1!$B$12)/MAR1!$D$12,(O5861-MAR1!$C$12)/MAR1!$E$12)</f>
        <v/>
      </c>
      <c r="S5861" s="7">
        <f>IF($I5861=1,(P5861-MAR1!$B$13)/MAR1!$D$13,(P5861-MAR1!$C$13)/MAR1!$E$13)</f>
        <v/>
      </c>
    </row>
    <row r="5862">
      <c r="A5862" s="5" t="n">
        <v>5861</v>
      </c>
      <c r="B5862" s="5" t="n">
        <v>17</v>
      </c>
      <c r="C5862" s="5" t="n">
        <v>21</v>
      </c>
      <c r="D5862" s="5" t="n">
        <v>1</v>
      </c>
      <c r="E5862" s="5" t="n">
        <v>0</v>
      </c>
      <c r="F5862" s="5" t="n">
        <v>28.9</v>
      </c>
      <c r="G5862" s="5" t="n">
        <v>13.4</v>
      </c>
      <c r="H5862" s="5" t="n">
        <v>19.27</v>
      </c>
      <c r="I5862" s="6">
        <f>IF(E5862&gt;=Markov!$B$3,1,0)</f>
        <v/>
      </c>
      <c r="J5862" s="6">
        <f>I5861</f>
        <v/>
      </c>
      <c r="K5862" s="7">
        <f>MAR1!$B$5+MAR1!$C$5*COS(2*PI()*$C5862/365)+MAR1!$D$5*SIN(2*PI()*$C5862/365)</f>
        <v/>
      </c>
      <c r="L5862" s="7">
        <f>MAR1!$B$6+MAR1!$C$6*COS(2*PI()*$C5862/365)+MAR1!$D$6*SIN(2*PI()*$C5862/365)</f>
        <v/>
      </c>
      <c r="M5862" s="7">
        <f>MAR1!$B$7+MAR1!$C$7*COS(2*PI()*$C5862/365)+MAR1!$D$7*SIN(2*PI()*$C5862/365)</f>
        <v/>
      </c>
      <c r="N5862" s="7">
        <f>F5862-K5862</f>
        <v/>
      </c>
      <c r="O5862" s="7">
        <f>G5862-L5862</f>
        <v/>
      </c>
      <c r="P5862" s="7">
        <f>H5862-M5862</f>
        <v/>
      </c>
      <c r="Q5862" s="7">
        <f>IF($I5862=1,(N5862-MAR1!$B$11)/MAR1!$D$11,(N5862-MAR1!$C$11)/MAR1!$E$11)</f>
        <v/>
      </c>
      <c r="R5862" s="7">
        <f>IF($I5862=1,(O5862-MAR1!$B$12)/MAR1!$D$12,(O5862-MAR1!$C$12)/MAR1!$E$12)</f>
        <v/>
      </c>
      <c r="S5862" s="7">
        <f>IF($I5862=1,(P5862-MAR1!$B$13)/MAR1!$D$13,(P5862-MAR1!$C$13)/MAR1!$E$13)</f>
        <v/>
      </c>
    </row>
    <row r="5863">
      <c r="A5863" s="5" t="n">
        <v>5862</v>
      </c>
      <c r="B5863" s="5" t="n">
        <v>17</v>
      </c>
      <c r="C5863" s="5" t="n">
        <v>22</v>
      </c>
      <c r="D5863" s="5" t="n">
        <v>1</v>
      </c>
      <c r="E5863" s="5" t="n">
        <v>0</v>
      </c>
      <c r="F5863" s="5" t="n">
        <v>28.8</v>
      </c>
      <c r="G5863" s="5" t="n">
        <v>14.5</v>
      </c>
      <c r="H5863" s="5" t="n">
        <v>15.71</v>
      </c>
      <c r="I5863" s="6">
        <f>IF(E5863&gt;=Markov!$B$3,1,0)</f>
        <v/>
      </c>
      <c r="J5863" s="6">
        <f>I5862</f>
        <v/>
      </c>
      <c r="K5863" s="7">
        <f>MAR1!$B$5+MAR1!$C$5*COS(2*PI()*$C5863/365)+MAR1!$D$5*SIN(2*PI()*$C5863/365)</f>
        <v/>
      </c>
      <c r="L5863" s="7">
        <f>MAR1!$B$6+MAR1!$C$6*COS(2*PI()*$C5863/365)+MAR1!$D$6*SIN(2*PI()*$C5863/365)</f>
        <v/>
      </c>
      <c r="M5863" s="7">
        <f>MAR1!$B$7+MAR1!$C$7*COS(2*PI()*$C5863/365)+MAR1!$D$7*SIN(2*PI()*$C5863/365)</f>
        <v/>
      </c>
      <c r="N5863" s="7">
        <f>F5863-K5863</f>
        <v/>
      </c>
      <c r="O5863" s="7">
        <f>G5863-L5863</f>
        <v/>
      </c>
      <c r="P5863" s="7">
        <f>H5863-M5863</f>
        <v/>
      </c>
      <c r="Q5863" s="7">
        <f>IF($I5863=1,(N5863-MAR1!$B$11)/MAR1!$D$11,(N5863-MAR1!$C$11)/MAR1!$E$11)</f>
        <v/>
      </c>
      <c r="R5863" s="7">
        <f>IF($I5863=1,(O5863-MAR1!$B$12)/MAR1!$D$12,(O5863-MAR1!$C$12)/MAR1!$E$12)</f>
        <v/>
      </c>
      <c r="S5863" s="7">
        <f>IF($I5863=1,(P5863-MAR1!$B$13)/MAR1!$D$13,(P5863-MAR1!$C$13)/MAR1!$E$13)</f>
        <v/>
      </c>
    </row>
    <row r="5864">
      <c r="A5864" s="5" t="n">
        <v>5863</v>
      </c>
      <c r="B5864" s="5" t="n">
        <v>17</v>
      </c>
      <c r="C5864" s="5" t="n">
        <v>23</v>
      </c>
      <c r="D5864" s="5" t="n">
        <v>1</v>
      </c>
      <c r="E5864" s="5" t="n">
        <v>0</v>
      </c>
      <c r="F5864" s="5" t="n">
        <v>27.3</v>
      </c>
      <c r="G5864" s="5" t="n">
        <v>15</v>
      </c>
      <c r="H5864" s="5" t="n">
        <v>14.62</v>
      </c>
      <c r="I5864" s="6">
        <f>IF(E5864&gt;=Markov!$B$3,1,0)</f>
        <v/>
      </c>
      <c r="J5864" s="6">
        <f>I5863</f>
        <v/>
      </c>
      <c r="K5864" s="7">
        <f>MAR1!$B$5+MAR1!$C$5*COS(2*PI()*$C5864/365)+MAR1!$D$5*SIN(2*PI()*$C5864/365)</f>
        <v/>
      </c>
      <c r="L5864" s="7">
        <f>MAR1!$B$6+MAR1!$C$6*COS(2*PI()*$C5864/365)+MAR1!$D$6*SIN(2*PI()*$C5864/365)</f>
        <v/>
      </c>
      <c r="M5864" s="7">
        <f>MAR1!$B$7+MAR1!$C$7*COS(2*PI()*$C5864/365)+MAR1!$D$7*SIN(2*PI()*$C5864/365)</f>
        <v/>
      </c>
      <c r="N5864" s="7">
        <f>F5864-K5864</f>
        <v/>
      </c>
      <c r="O5864" s="7">
        <f>G5864-L5864</f>
        <v/>
      </c>
      <c r="P5864" s="7">
        <f>H5864-M5864</f>
        <v/>
      </c>
      <c r="Q5864" s="7">
        <f>IF($I5864=1,(N5864-MAR1!$B$11)/MAR1!$D$11,(N5864-MAR1!$C$11)/MAR1!$E$11)</f>
        <v/>
      </c>
      <c r="R5864" s="7">
        <f>IF($I5864=1,(O5864-MAR1!$B$12)/MAR1!$D$12,(O5864-MAR1!$C$12)/MAR1!$E$12)</f>
        <v/>
      </c>
      <c r="S5864" s="7">
        <f>IF($I5864=1,(P5864-MAR1!$B$13)/MAR1!$D$13,(P5864-MAR1!$C$13)/MAR1!$E$13)</f>
        <v/>
      </c>
    </row>
    <row r="5865">
      <c r="A5865" s="5" t="n">
        <v>5864</v>
      </c>
      <c r="B5865" s="5" t="n">
        <v>17</v>
      </c>
      <c r="C5865" s="5" t="n">
        <v>24</v>
      </c>
      <c r="D5865" s="5" t="n">
        <v>1</v>
      </c>
      <c r="E5865" s="5" t="n">
        <v>0</v>
      </c>
      <c r="F5865" s="5" t="n">
        <v>29.1</v>
      </c>
      <c r="G5865" s="5" t="n">
        <v>14.1</v>
      </c>
      <c r="H5865" s="5" t="n">
        <v>15.7</v>
      </c>
      <c r="I5865" s="6">
        <f>IF(E5865&gt;=Markov!$B$3,1,0)</f>
        <v/>
      </c>
      <c r="J5865" s="6">
        <f>I5864</f>
        <v/>
      </c>
      <c r="K5865" s="7">
        <f>MAR1!$B$5+MAR1!$C$5*COS(2*PI()*$C5865/365)+MAR1!$D$5*SIN(2*PI()*$C5865/365)</f>
        <v/>
      </c>
      <c r="L5865" s="7">
        <f>MAR1!$B$6+MAR1!$C$6*COS(2*PI()*$C5865/365)+MAR1!$D$6*SIN(2*PI()*$C5865/365)</f>
        <v/>
      </c>
      <c r="M5865" s="7">
        <f>MAR1!$B$7+MAR1!$C$7*COS(2*PI()*$C5865/365)+MAR1!$D$7*SIN(2*PI()*$C5865/365)</f>
        <v/>
      </c>
      <c r="N5865" s="7">
        <f>F5865-K5865</f>
        <v/>
      </c>
      <c r="O5865" s="7">
        <f>G5865-L5865</f>
        <v/>
      </c>
      <c r="P5865" s="7">
        <f>H5865-M5865</f>
        <v/>
      </c>
      <c r="Q5865" s="7">
        <f>IF($I5865=1,(N5865-MAR1!$B$11)/MAR1!$D$11,(N5865-MAR1!$C$11)/MAR1!$E$11)</f>
        <v/>
      </c>
      <c r="R5865" s="7">
        <f>IF($I5865=1,(O5865-MAR1!$B$12)/MAR1!$D$12,(O5865-MAR1!$C$12)/MAR1!$E$12)</f>
        <v/>
      </c>
      <c r="S5865" s="7">
        <f>IF($I5865=1,(P5865-MAR1!$B$13)/MAR1!$D$13,(P5865-MAR1!$C$13)/MAR1!$E$13)</f>
        <v/>
      </c>
    </row>
    <row r="5866">
      <c r="A5866" s="5" t="n">
        <v>5865</v>
      </c>
      <c r="B5866" s="5" t="n">
        <v>17</v>
      </c>
      <c r="C5866" s="5" t="n">
        <v>25</v>
      </c>
      <c r="D5866" s="5" t="n">
        <v>1</v>
      </c>
      <c r="E5866" s="5" t="n">
        <v>0</v>
      </c>
      <c r="F5866" s="5" t="n">
        <v>31.4</v>
      </c>
      <c r="G5866" s="5" t="n">
        <v>13.6</v>
      </c>
      <c r="H5866" s="5" t="n">
        <v>16.46</v>
      </c>
      <c r="I5866" s="6">
        <f>IF(E5866&gt;=Markov!$B$3,1,0)</f>
        <v/>
      </c>
      <c r="J5866" s="6">
        <f>I5865</f>
        <v/>
      </c>
      <c r="K5866" s="7">
        <f>MAR1!$B$5+MAR1!$C$5*COS(2*PI()*$C5866/365)+MAR1!$D$5*SIN(2*PI()*$C5866/365)</f>
        <v/>
      </c>
      <c r="L5866" s="7">
        <f>MAR1!$B$6+MAR1!$C$6*COS(2*PI()*$C5866/365)+MAR1!$D$6*SIN(2*PI()*$C5866/365)</f>
        <v/>
      </c>
      <c r="M5866" s="7">
        <f>MAR1!$B$7+MAR1!$C$7*COS(2*PI()*$C5866/365)+MAR1!$D$7*SIN(2*PI()*$C5866/365)</f>
        <v/>
      </c>
      <c r="N5866" s="7">
        <f>F5866-K5866</f>
        <v/>
      </c>
      <c r="O5866" s="7">
        <f>G5866-L5866</f>
        <v/>
      </c>
      <c r="P5866" s="7">
        <f>H5866-M5866</f>
        <v/>
      </c>
      <c r="Q5866" s="7">
        <f>IF($I5866=1,(N5866-MAR1!$B$11)/MAR1!$D$11,(N5866-MAR1!$C$11)/MAR1!$E$11)</f>
        <v/>
      </c>
      <c r="R5866" s="7">
        <f>IF($I5866=1,(O5866-MAR1!$B$12)/MAR1!$D$12,(O5866-MAR1!$C$12)/MAR1!$E$12)</f>
        <v/>
      </c>
      <c r="S5866" s="7">
        <f>IF($I5866=1,(P5866-MAR1!$B$13)/MAR1!$D$13,(P5866-MAR1!$C$13)/MAR1!$E$13)</f>
        <v/>
      </c>
    </row>
    <row r="5867">
      <c r="A5867" s="5" t="n">
        <v>5866</v>
      </c>
      <c r="B5867" s="5" t="n">
        <v>17</v>
      </c>
      <c r="C5867" s="5" t="n">
        <v>26</v>
      </c>
      <c r="D5867" s="5" t="n">
        <v>1</v>
      </c>
      <c r="E5867" s="5" t="n">
        <v>0</v>
      </c>
      <c r="F5867" s="5" t="n">
        <v>33.7</v>
      </c>
      <c r="G5867" s="5" t="n">
        <v>15.3</v>
      </c>
      <c r="H5867" s="5" t="n">
        <v>18.13</v>
      </c>
      <c r="I5867" s="6">
        <f>IF(E5867&gt;=Markov!$B$3,1,0)</f>
        <v/>
      </c>
      <c r="J5867" s="6">
        <f>I5866</f>
        <v/>
      </c>
      <c r="K5867" s="7">
        <f>MAR1!$B$5+MAR1!$C$5*COS(2*PI()*$C5867/365)+MAR1!$D$5*SIN(2*PI()*$C5867/365)</f>
        <v/>
      </c>
      <c r="L5867" s="7">
        <f>MAR1!$B$6+MAR1!$C$6*COS(2*PI()*$C5867/365)+MAR1!$D$6*SIN(2*PI()*$C5867/365)</f>
        <v/>
      </c>
      <c r="M5867" s="7">
        <f>MAR1!$B$7+MAR1!$C$7*COS(2*PI()*$C5867/365)+MAR1!$D$7*SIN(2*PI()*$C5867/365)</f>
        <v/>
      </c>
      <c r="N5867" s="7">
        <f>F5867-K5867</f>
        <v/>
      </c>
      <c r="O5867" s="7">
        <f>G5867-L5867</f>
        <v/>
      </c>
      <c r="P5867" s="7">
        <f>H5867-M5867</f>
        <v/>
      </c>
      <c r="Q5867" s="7">
        <f>IF($I5867=1,(N5867-MAR1!$B$11)/MAR1!$D$11,(N5867-MAR1!$C$11)/MAR1!$E$11)</f>
        <v/>
      </c>
      <c r="R5867" s="7">
        <f>IF($I5867=1,(O5867-MAR1!$B$12)/MAR1!$D$12,(O5867-MAR1!$C$12)/MAR1!$E$12)</f>
        <v/>
      </c>
      <c r="S5867" s="7">
        <f>IF($I5867=1,(P5867-MAR1!$B$13)/MAR1!$D$13,(P5867-MAR1!$C$13)/MAR1!$E$13)</f>
        <v/>
      </c>
    </row>
    <row r="5868">
      <c r="A5868" s="5" t="n">
        <v>5867</v>
      </c>
      <c r="B5868" s="5" t="n">
        <v>17</v>
      </c>
      <c r="C5868" s="5" t="n">
        <v>27</v>
      </c>
      <c r="D5868" s="5" t="n">
        <v>1</v>
      </c>
      <c r="E5868" s="5" t="n">
        <v>0</v>
      </c>
      <c r="F5868" s="5" t="n">
        <v>29.9</v>
      </c>
      <c r="G5868" s="5" t="n">
        <v>16.3</v>
      </c>
      <c r="H5868" s="5" t="n">
        <v>19.67</v>
      </c>
      <c r="I5868" s="6">
        <f>IF(E5868&gt;=Markov!$B$3,1,0)</f>
        <v/>
      </c>
      <c r="J5868" s="6">
        <f>I5867</f>
        <v/>
      </c>
      <c r="K5868" s="7">
        <f>MAR1!$B$5+MAR1!$C$5*COS(2*PI()*$C5868/365)+MAR1!$D$5*SIN(2*PI()*$C5868/365)</f>
        <v/>
      </c>
      <c r="L5868" s="7">
        <f>MAR1!$B$6+MAR1!$C$6*COS(2*PI()*$C5868/365)+MAR1!$D$6*SIN(2*PI()*$C5868/365)</f>
        <v/>
      </c>
      <c r="M5868" s="7">
        <f>MAR1!$B$7+MAR1!$C$7*COS(2*PI()*$C5868/365)+MAR1!$D$7*SIN(2*PI()*$C5868/365)</f>
        <v/>
      </c>
      <c r="N5868" s="7">
        <f>F5868-K5868</f>
        <v/>
      </c>
      <c r="O5868" s="7">
        <f>G5868-L5868</f>
        <v/>
      </c>
      <c r="P5868" s="7">
        <f>H5868-M5868</f>
        <v/>
      </c>
      <c r="Q5868" s="7">
        <f>IF($I5868=1,(N5868-MAR1!$B$11)/MAR1!$D$11,(N5868-MAR1!$C$11)/MAR1!$E$11)</f>
        <v/>
      </c>
      <c r="R5868" s="7">
        <f>IF($I5868=1,(O5868-MAR1!$B$12)/MAR1!$D$12,(O5868-MAR1!$C$12)/MAR1!$E$12)</f>
        <v/>
      </c>
      <c r="S5868" s="7">
        <f>IF($I5868=1,(P5868-MAR1!$B$13)/MAR1!$D$13,(P5868-MAR1!$C$13)/MAR1!$E$13)</f>
        <v/>
      </c>
    </row>
    <row r="5869">
      <c r="A5869" s="5" t="n">
        <v>5868</v>
      </c>
      <c r="B5869" s="5" t="n">
        <v>17</v>
      </c>
      <c r="C5869" s="5" t="n">
        <v>28</v>
      </c>
      <c r="D5869" s="5" t="n">
        <v>1</v>
      </c>
      <c r="E5869" s="5" t="n">
        <v>0</v>
      </c>
      <c r="F5869" s="5" t="n">
        <v>29.3</v>
      </c>
      <c r="G5869" s="5" t="n">
        <v>15.6</v>
      </c>
      <c r="H5869" s="5" t="n">
        <v>17.05</v>
      </c>
      <c r="I5869" s="6">
        <f>IF(E5869&gt;=Markov!$B$3,1,0)</f>
        <v/>
      </c>
      <c r="J5869" s="6">
        <f>I5868</f>
        <v/>
      </c>
      <c r="K5869" s="7">
        <f>MAR1!$B$5+MAR1!$C$5*COS(2*PI()*$C5869/365)+MAR1!$D$5*SIN(2*PI()*$C5869/365)</f>
        <v/>
      </c>
      <c r="L5869" s="7">
        <f>MAR1!$B$6+MAR1!$C$6*COS(2*PI()*$C5869/365)+MAR1!$D$6*SIN(2*PI()*$C5869/365)</f>
        <v/>
      </c>
      <c r="M5869" s="7">
        <f>MAR1!$B$7+MAR1!$C$7*COS(2*PI()*$C5869/365)+MAR1!$D$7*SIN(2*PI()*$C5869/365)</f>
        <v/>
      </c>
      <c r="N5869" s="7">
        <f>F5869-K5869</f>
        <v/>
      </c>
      <c r="O5869" s="7">
        <f>G5869-L5869</f>
        <v/>
      </c>
      <c r="P5869" s="7">
        <f>H5869-M5869</f>
        <v/>
      </c>
      <c r="Q5869" s="7">
        <f>IF($I5869=1,(N5869-MAR1!$B$11)/MAR1!$D$11,(N5869-MAR1!$C$11)/MAR1!$E$11)</f>
        <v/>
      </c>
      <c r="R5869" s="7">
        <f>IF($I5869=1,(O5869-MAR1!$B$12)/MAR1!$D$12,(O5869-MAR1!$C$12)/MAR1!$E$12)</f>
        <v/>
      </c>
      <c r="S5869" s="7">
        <f>IF($I5869=1,(P5869-MAR1!$B$13)/MAR1!$D$13,(P5869-MAR1!$C$13)/MAR1!$E$13)</f>
        <v/>
      </c>
    </row>
    <row r="5870">
      <c r="A5870" s="5" t="n">
        <v>5869</v>
      </c>
      <c r="B5870" s="5" t="n">
        <v>17</v>
      </c>
      <c r="C5870" s="5" t="n">
        <v>29</v>
      </c>
      <c r="D5870" s="5" t="n">
        <v>1</v>
      </c>
      <c r="E5870" s="5" t="n">
        <v>0</v>
      </c>
      <c r="F5870" s="5" t="n">
        <v>31.7</v>
      </c>
      <c r="G5870" s="5" t="n">
        <v>14.2</v>
      </c>
      <c r="H5870" s="5" t="n">
        <v>15.29</v>
      </c>
      <c r="I5870" s="6">
        <f>IF(E5870&gt;=Markov!$B$3,1,0)</f>
        <v/>
      </c>
      <c r="J5870" s="6">
        <f>I5869</f>
        <v/>
      </c>
      <c r="K5870" s="7">
        <f>MAR1!$B$5+MAR1!$C$5*COS(2*PI()*$C5870/365)+MAR1!$D$5*SIN(2*PI()*$C5870/365)</f>
        <v/>
      </c>
      <c r="L5870" s="7">
        <f>MAR1!$B$6+MAR1!$C$6*COS(2*PI()*$C5870/365)+MAR1!$D$6*SIN(2*PI()*$C5870/365)</f>
        <v/>
      </c>
      <c r="M5870" s="7">
        <f>MAR1!$B$7+MAR1!$C$7*COS(2*PI()*$C5870/365)+MAR1!$D$7*SIN(2*PI()*$C5870/365)</f>
        <v/>
      </c>
      <c r="N5870" s="7">
        <f>F5870-K5870</f>
        <v/>
      </c>
      <c r="O5870" s="7">
        <f>G5870-L5870</f>
        <v/>
      </c>
      <c r="P5870" s="7">
        <f>H5870-M5870</f>
        <v/>
      </c>
      <c r="Q5870" s="7">
        <f>IF($I5870=1,(N5870-MAR1!$B$11)/MAR1!$D$11,(N5870-MAR1!$C$11)/MAR1!$E$11)</f>
        <v/>
      </c>
      <c r="R5870" s="7">
        <f>IF($I5870=1,(O5870-MAR1!$B$12)/MAR1!$D$12,(O5870-MAR1!$C$12)/MAR1!$E$12)</f>
        <v/>
      </c>
      <c r="S5870" s="7">
        <f>IF($I5870=1,(P5870-MAR1!$B$13)/MAR1!$D$13,(P5870-MAR1!$C$13)/MAR1!$E$13)</f>
        <v/>
      </c>
    </row>
    <row r="5871">
      <c r="A5871" s="5" t="n">
        <v>5870</v>
      </c>
      <c r="B5871" s="5" t="n">
        <v>17</v>
      </c>
      <c r="C5871" s="5" t="n">
        <v>30</v>
      </c>
      <c r="D5871" s="5" t="n">
        <v>1</v>
      </c>
      <c r="E5871" s="5" t="n">
        <v>0</v>
      </c>
      <c r="F5871" s="5" t="n">
        <v>29.9</v>
      </c>
      <c r="G5871" s="5" t="n">
        <v>15.4</v>
      </c>
      <c r="H5871" s="5" t="n">
        <v>17.18</v>
      </c>
      <c r="I5871" s="6">
        <f>IF(E5871&gt;=Markov!$B$3,1,0)</f>
        <v/>
      </c>
      <c r="J5871" s="6">
        <f>I5870</f>
        <v/>
      </c>
      <c r="K5871" s="7">
        <f>MAR1!$B$5+MAR1!$C$5*COS(2*PI()*$C5871/365)+MAR1!$D$5*SIN(2*PI()*$C5871/365)</f>
        <v/>
      </c>
      <c r="L5871" s="7">
        <f>MAR1!$B$6+MAR1!$C$6*COS(2*PI()*$C5871/365)+MAR1!$D$6*SIN(2*PI()*$C5871/365)</f>
        <v/>
      </c>
      <c r="M5871" s="7">
        <f>MAR1!$B$7+MAR1!$C$7*COS(2*PI()*$C5871/365)+MAR1!$D$7*SIN(2*PI()*$C5871/365)</f>
        <v/>
      </c>
      <c r="N5871" s="7">
        <f>F5871-K5871</f>
        <v/>
      </c>
      <c r="O5871" s="7">
        <f>G5871-L5871</f>
        <v/>
      </c>
      <c r="P5871" s="7">
        <f>H5871-M5871</f>
        <v/>
      </c>
      <c r="Q5871" s="7">
        <f>IF($I5871=1,(N5871-MAR1!$B$11)/MAR1!$D$11,(N5871-MAR1!$C$11)/MAR1!$E$11)</f>
        <v/>
      </c>
      <c r="R5871" s="7">
        <f>IF($I5871=1,(O5871-MAR1!$B$12)/MAR1!$D$12,(O5871-MAR1!$C$12)/MAR1!$E$12)</f>
        <v/>
      </c>
      <c r="S5871" s="7">
        <f>IF($I5871=1,(P5871-MAR1!$B$13)/MAR1!$D$13,(P5871-MAR1!$C$13)/MAR1!$E$13)</f>
        <v/>
      </c>
    </row>
    <row r="5872">
      <c r="A5872" s="5" t="n">
        <v>5871</v>
      </c>
      <c r="B5872" s="5" t="n">
        <v>17</v>
      </c>
      <c r="C5872" s="5" t="n">
        <v>31</v>
      </c>
      <c r="D5872" s="5" t="n">
        <v>1</v>
      </c>
      <c r="E5872" s="5" t="n">
        <v>0</v>
      </c>
      <c r="F5872" s="5" t="n">
        <v>31</v>
      </c>
      <c r="G5872" s="5" t="n">
        <v>16.5</v>
      </c>
      <c r="H5872" s="5" t="n">
        <v>18.08</v>
      </c>
      <c r="I5872" s="6">
        <f>IF(E5872&gt;=Markov!$B$3,1,0)</f>
        <v/>
      </c>
      <c r="J5872" s="6">
        <f>I5871</f>
        <v/>
      </c>
      <c r="K5872" s="7">
        <f>MAR1!$B$5+MAR1!$C$5*COS(2*PI()*$C5872/365)+MAR1!$D$5*SIN(2*PI()*$C5872/365)</f>
        <v/>
      </c>
      <c r="L5872" s="7">
        <f>MAR1!$B$6+MAR1!$C$6*COS(2*PI()*$C5872/365)+MAR1!$D$6*SIN(2*PI()*$C5872/365)</f>
        <v/>
      </c>
      <c r="M5872" s="7">
        <f>MAR1!$B$7+MAR1!$C$7*COS(2*PI()*$C5872/365)+MAR1!$D$7*SIN(2*PI()*$C5872/365)</f>
        <v/>
      </c>
      <c r="N5872" s="7">
        <f>F5872-K5872</f>
        <v/>
      </c>
      <c r="O5872" s="7">
        <f>G5872-L5872</f>
        <v/>
      </c>
      <c r="P5872" s="7">
        <f>H5872-M5872</f>
        <v/>
      </c>
      <c r="Q5872" s="7">
        <f>IF($I5872=1,(N5872-MAR1!$B$11)/MAR1!$D$11,(N5872-MAR1!$C$11)/MAR1!$E$11)</f>
        <v/>
      </c>
      <c r="R5872" s="7">
        <f>IF($I5872=1,(O5872-MAR1!$B$12)/MAR1!$D$12,(O5872-MAR1!$C$12)/MAR1!$E$12)</f>
        <v/>
      </c>
      <c r="S5872" s="7">
        <f>IF($I5872=1,(P5872-MAR1!$B$13)/MAR1!$D$13,(P5872-MAR1!$C$13)/MAR1!$E$13)</f>
        <v/>
      </c>
    </row>
    <row r="5873">
      <c r="A5873" s="5" t="n">
        <v>5872</v>
      </c>
      <c r="B5873" s="5" t="n">
        <v>17</v>
      </c>
      <c r="C5873" s="5" t="n">
        <v>32</v>
      </c>
      <c r="D5873" s="5" t="n">
        <v>2</v>
      </c>
      <c r="E5873" s="5" t="n">
        <v>0</v>
      </c>
      <c r="F5873" s="5" t="n">
        <v>33.2</v>
      </c>
      <c r="G5873" s="5" t="n">
        <v>16.2</v>
      </c>
      <c r="H5873" s="5" t="n">
        <v>18.78</v>
      </c>
      <c r="I5873" s="6">
        <f>IF(E5873&gt;=Markov!$B$3,1,0)</f>
        <v/>
      </c>
      <c r="J5873" s="6">
        <f>I5872</f>
        <v/>
      </c>
      <c r="K5873" s="7">
        <f>MAR1!$B$5+MAR1!$C$5*COS(2*PI()*$C5873/365)+MAR1!$D$5*SIN(2*PI()*$C5873/365)</f>
        <v/>
      </c>
      <c r="L5873" s="7">
        <f>MAR1!$B$6+MAR1!$C$6*COS(2*PI()*$C5873/365)+MAR1!$D$6*SIN(2*PI()*$C5873/365)</f>
        <v/>
      </c>
      <c r="M5873" s="7">
        <f>MAR1!$B$7+MAR1!$C$7*COS(2*PI()*$C5873/365)+MAR1!$D$7*SIN(2*PI()*$C5873/365)</f>
        <v/>
      </c>
      <c r="N5873" s="7">
        <f>F5873-K5873</f>
        <v/>
      </c>
      <c r="O5873" s="7">
        <f>G5873-L5873</f>
        <v/>
      </c>
      <c r="P5873" s="7">
        <f>H5873-M5873</f>
        <v/>
      </c>
      <c r="Q5873" s="7">
        <f>IF($I5873=1,(N5873-MAR1!$B$11)/MAR1!$D$11,(N5873-MAR1!$C$11)/MAR1!$E$11)</f>
        <v/>
      </c>
      <c r="R5873" s="7">
        <f>IF($I5873=1,(O5873-MAR1!$B$12)/MAR1!$D$12,(O5873-MAR1!$C$12)/MAR1!$E$12)</f>
        <v/>
      </c>
      <c r="S5873" s="7">
        <f>IF($I5873=1,(P5873-MAR1!$B$13)/MAR1!$D$13,(P5873-MAR1!$C$13)/MAR1!$E$13)</f>
        <v/>
      </c>
    </row>
    <row r="5874">
      <c r="A5874" s="5" t="n">
        <v>5873</v>
      </c>
      <c r="B5874" s="5" t="n">
        <v>17</v>
      </c>
      <c r="C5874" s="5" t="n">
        <v>33</v>
      </c>
      <c r="D5874" s="5" t="n">
        <v>2</v>
      </c>
      <c r="E5874" s="5" t="n">
        <v>0</v>
      </c>
      <c r="F5874" s="5" t="n">
        <v>32.2</v>
      </c>
      <c r="G5874" s="5" t="n">
        <v>16</v>
      </c>
      <c r="H5874" s="5" t="n">
        <v>16.16</v>
      </c>
      <c r="I5874" s="6">
        <f>IF(E5874&gt;=Markov!$B$3,1,0)</f>
        <v/>
      </c>
      <c r="J5874" s="6">
        <f>I5873</f>
        <v/>
      </c>
      <c r="K5874" s="7">
        <f>MAR1!$B$5+MAR1!$C$5*COS(2*PI()*$C5874/365)+MAR1!$D$5*SIN(2*PI()*$C5874/365)</f>
        <v/>
      </c>
      <c r="L5874" s="7">
        <f>MAR1!$B$6+MAR1!$C$6*COS(2*PI()*$C5874/365)+MAR1!$D$6*SIN(2*PI()*$C5874/365)</f>
        <v/>
      </c>
      <c r="M5874" s="7">
        <f>MAR1!$B$7+MAR1!$C$7*COS(2*PI()*$C5874/365)+MAR1!$D$7*SIN(2*PI()*$C5874/365)</f>
        <v/>
      </c>
      <c r="N5874" s="7">
        <f>F5874-K5874</f>
        <v/>
      </c>
      <c r="O5874" s="7">
        <f>G5874-L5874</f>
        <v/>
      </c>
      <c r="P5874" s="7">
        <f>H5874-M5874</f>
        <v/>
      </c>
      <c r="Q5874" s="7">
        <f>IF($I5874=1,(N5874-MAR1!$B$11)/MAR1!$D$11,(N5874-MAR1!$C$11)/MAR1!$E$11)</f>
        <v/>
      </c>
      <c r="R5874" s="7">
        <f>IF($I5874=1,(O5874-MAR1!$B$12)/MAR1!$D$12,(O5874-MAR1!$C$12)/MAR1!$E$12)</f>
        <v/>
      </c>
      <c r="S5874" s="7">
        <f>IF($I5874=1,(P5874-MAR1!$B$13)/MAR1!$D$13,(P5874-MAR1!$C$13)/MAR1!$E$13)</f>
        <v/>
      </c>
    </row>
    <row r="5875">
      <c r="A5875" s="5" t="n">
        <v>5874</v>
      </c>
      <c r="B5875" s="5" t="n">
        <v>17</v>
      </c>
      <c r="C5875" s="5" t="n">
        <v>34</v>
      </c>
      <c r="D5875" s="5" t="n">
        <v>2</v>
      </c>
      <c r="E5875" s="5" t="n">
        <v>0</v>
      </c>
      <c r="F5875" s="5" t="n">
        <v>31.7</v>
      </c>
      <c r="G5875" s="5" t="n">
        <v>17</v>
      </c>
      <c r="H5875" s="5" t="n">
        <v>16.68</v>
      </c>
      <c r="I5875" s="6">
        <f>IF(E5875&gt;=Markov!$B$3,1,0)</f>
        <v/>
      </c>
      <c r="J5875" s="6">
        <f>I5874</f>
        <v/>
      </c>
      <c r="K5875" s="7">
        <f>MAR1!$B$5+MAR1!$C$5*COS(2*PI()*$C5875/365)+MAR1!$D$5*SIN(2*PI()*$C5875/365)</f>
        <v/>
      </c>
      <c r="L5875" s="7">
        <f>MAR1!$B$6+MAR1!$C$6*COS(2*PI()*$C5875/365)+MAR1!$D$6*SIN(2*PI()*$C5875/365)</f>
        <v/>
      </c>
      <c r="M5875" s="7">
        <f>MAR1!$B$7+MAR1!$C$7*COS(2*PI()*$C5875/365)+MAR1!$D$7*SIN(2*PI()*$C5875/365)</f>
        <v/>
      </c>
      <c r="N5875" s="7">
        <f>F5875-K5875</f>
        <v/>
      </c>
      <c r="O5875" s="7">
        <f>G5875-L5875</f>
        <v/>
      </c>
      <c r="P5875" s="7">
        <f>H5875-M5875</f>
        <v/>
      </c>
      <c r="Q5875" s="7">
        <f>IF($I5875=1,(N5875-MAR1!$B$11)/MAR1!$D$11,(N5875-MAR1!$C$11)/MAR1!$E$11)</f>
        <v/>
      </c>
      <c r="R5875" s="7">
        <f>IF($I5875=1,(O5875-MAR1!$B$12)/MAR1!$D$12,(O5875-MAR1!$C$12)/MAR1!$E$12)</f>
        <v/>
      </c>
      <c r="S5875" s="7">
        <f>IF($I5875=1,(P5875-MAR1!$B$13)/MAR1!$D$13,(P5875-MAR1!$C$13)/MAR1!$E$13)</f>
        <v/>
      </c>
    </row>
    <row r="5876">
      <c r="A5876" s="5" t="n">
        <v>5875</v>
      </c>
      <c r="B5876" s="5" t="n">
        <v>17</v>
      </c>
      <c r="C5876" s="5" t="n">
        <v>35</v>
      </c>
      <c r="D5876" s="5" t="n">
        <v>2</v>
      </c>
      <c r="E5876" s="5" t="n">
        <v>0</v>
      </c>
      <c r="F5876" s="5" t="n">
        <v>34.5</v>
      </c>
      <c r="G5876" s="5" t="n">
        <v>17.3</v>
      </c>
      <c r="H5876" s="5" t="n">
        <v>19</v>
      </c>
      <c r="I5876" s="6">
        <f>IF(E5876&gt;=Markov!$B$3,1,0)</f>
        <v/>
      </c>
      <c r="J5876" s="6">
        <f>I5875</f>
        <v/>
      </c>
      <c r="K5876" s="7">
        <f>MAR1!$B$5+MAR1!$C$5*COS(2*PI()*$C5876/365)+MAR1!$D$5*SIN(2*PI()*$C5876/365)</f>
        <v/>
      </c>
      <c r="L5876" s="7">
        <f>MAR1!$B$6+MAR1!$C$6*COS(2*PI()*$C5876/365)+MAR1!$D$6*SIN(2*PI()*$C5876/365)</f>
        <v/>
      </c>
      <c r="M5876" s="7">
        <f>MAR1!$B$7+MAR1!$C$7*COS(2*PI()*$C5876/365)+MAR1!$D$7*SIN(2*PI()*$C5876/365)</f>
        <v/>
      </c>
      <c r="N5876" s="7">
        <f>F5876-K5876</f>
        <v/>
      </c>
      <c r="O5876" s="7">
        <f>G5876-L5876</f>
        <v/>
      </c>
      <c r="P5876" s="7">
        <f>H5876-M5876</f>
        <v/>
      </c>
      <c r="Q5876" s="7">
        <f>IF($I5876=1,(N5876-MAR1!$B$11)/MAR1!$D$11,(N5876-MAR1!$C$11)/MAR1!$E$11)</f>
        <v/>
      </c>
      <c r="R5876" s="7">
        <f>IF($I5876=1,(O5876-MAR1!$B$12)/MAR1!$D$12,(O5876-MAR1!$C$12)/MAR1!$E$12)</f>
        <v/>
      </c>
      <c r="S5876" s="7">
        <f>IF($I5876=1,(P5876-MAR1!$B$13)/MAR1!$D$13,(P5876-MAR1!$C$13)/MAR1!$E$13)</f>
        <v/>
      </c>
    </row>
    <row r="5877">
      <c r="A5877" s="5" t="n">
        <v>5876</v>
      </c>
      <c r="B5877" s="5" t="n">
        <v>17</v>
      </c>
      <c r="C5877" s="5" t="n">
        <v>36</v>
      </c>
      <c r="D5877" s="5" t="n">
        <v>2</v>
      </c>
      <c r="E5877" s="5" t="n">
        <v>0.4</v>
      </c>
      <c r="F5877" s="5" t="n">
        <v>30.4</v>
      </c>
      <c r="G5877" s="5" t="n">
        <v>15.7</v>
      </c>
      <c r="H5877" s="5" t="n">
        <v>11.26</v>
      </c>
      <c r="I5877" s="6">
        <f>IF(E5877&gt;=Markov!$B$3,1,0)</f>
        <v/>
      </c>
      <c r="J5877" s="6">
        <f>I5876</f>
        <v/>
      </c>
      <c r="K5877" s="7">
        <f>MAR1!$B$5+MAR1!$C$5*COS(2*PI()*$C5877/365)+MAR1!$D$5*SIN(2*PI()*$C5877/365)</f>
        <v/>
      </c>
      <c r="L5877" s="7">
        <f>MAR1!$B$6+MAR1!$C$6*COS(2*PI()*$C5877/365)+MAR1!$D$6*SIN(2*PI()*$C5877/365)</f>
        <v/>
      </c>
      <c r="M5877" s="7">
        <f>MAR1!$B$7+MAR1!$C$7*COS(2*PI()*$C5877/365)+MAR1!$D$7*SIN(2*PI()*$C5877/365)</f>
        <v/>
      </c>
      <c r="N5877" s="7">
        <f>F5877-K5877</f>
        <v/>
      </c>
      <c r="O5877" s="7">
        <f>G5877-L5877</f>
        <v/>
      </c>
      <c r="P5877" s="7">
        <f>H5877-M5877</f>
        <v/>
      </c>
      <c r="Q5877" s="7">
        <f>IF($I5877=1,(N5877-MAR1!$B$11)/MAR1!$D$11,(N5877-MAR1!$C$11)/MAR1!$E$11)</f>
        <v/>
      </c>
      <c r="R5877" s="7">
        <f>IF($I5877=1,(O5877-MAR1!$B$12)/MAR1!$D$12,(O5877-MAR1!$C$12)/MAR1!$E$12)</f>
        <v/>
      </c>
      <c r="S5877" s="7">
        <f>IF($I5877=1,(P5877-MAR1!$B$13)/MAR1!$D$13,(P5877-MAR1!$C$13)/MAR1!$E$13)</f>
        <v/>
      </c>
    </row>
    <row r="5878">
      <c r="A5878" s="5" t="n">
        <v>5877</v>
      </c>
      <c r="B5878" s="5" t="n">
        <v>17</v>
      </c>
      <c r="C5878" s="5" t="n">
        <v>37</v>
      </c>
      <c r="D5878" s="5" t="n">
        <v>2</v>
      </c>
      <c r="E5878" s="5" t="n">
        <v>0</v>
      </c>
      <c r="F5878" s="5" t="n">
        <v>31.6</v>
      </c>
      <c r="G5878" s="5" t="n">
        <v>17.2</v>
      </c>
      <c r="H5878" s="5" t="n">
        <v>18.59</v>
      </c>
      <c r="I5878" s="6">
        <f>IF(E5878&gt;=Markov!$B$3,1,0)</f>
        <v/>
      </c>
      <c r="J5878" s="6">
        <f>I5877</f>
        <v/>
      </c>
      <c r="K5878" s="7">
        <f>MAR1!$B$5+MAR1!$C$5*COS(2*PI()*$C5878/365)+MAR1!$D$5*SIN(2*PI()*$C5878/365)</f>
        <v/>
      </c>
      <c r="L5878" s="7">
        <f>MAR1!$B$6+MAR1!$C$6*COS(2*PI()*$C5878/365)+MAR1!$D$6*SIN(2*PI()*$C5878/365)</f>
        <v/>
      </c>
      <c r="M5878" s="7">
        <f>MAR1!$B$7+MAR1!$C$7*COS(2*PI()*$C5878/365)+MAR1!$D$7*SIN(2*PI()*$C5878/365)</f>
        <v/>
      </c>
      <c r="N5878" s="7">
        <f>F5878-K5878</f>
        <v/>
      </c>
      <c r="O5878" s="7">
        <f>G5878-L5878</f>
        <v/>
      </c>
      <c r="P5878" s="7">
        <f>H5878-M5878</f>
        <v/>
      </c>
      <c r="Q5878" s="7">
        <f>IF($I5878=1,(N5878-MAR1!$B$11)/MAR1!$D$11,(N5878-MAR1!$C$11)/MAR1!$E$11)</f>
        <v/>
      </c>
      <c r="R5878" s="7">
        <f>IF($I5878=1,(O5878-MAR1!$B$12)/MAR1!$D$12,(O5878-MAR1!$C$12)/MAR1!$E$12)</f>
        <v/>
      </c>
      <c r="S5878" s="7">
        <f>IF($I5878=1,(P5878-MAR1!$B$13)/MAR1!$D$13,(P5878-MAR1!$C$13)/MAR1!$E$13)</f>
        <v/>
      </c>
    </row>
    <row r="5879">
      <c r="A5879" s="5" t="n">
        <v>5878</v>
      </c>
      <c r="B5879" s="5" t="n">
        <v>17</v>
      </c>
      <c r="C5879" s="5" t="n">
        <v>38</v>
      </c>
      <c r="D5879" s="5" t="n">
        <v>2</v>
      </c>
      <c r="E5879" s="5" t="n">
        <v>0.1</v>
      </c>
      <c r="F5879" s="5" t="n">
        <v>29.9</v>
      </c>
      <c r="G5879" s="5" t="n">
        <v>16.1</v>
      </c>
      <c r="H5879" s="5" t="n">
        <v>9.59</v>
      </c>
      <c r="I5879" s="6">
        <f>IF(E5879&gt;=Markov!$B$3,1,0)</f>
        <v/>
      </c>
      <c r="J5879" s="6">
        <f>I5878</f>
        <v/>
      </c>
      <c r="K5879" s="7">
        <f>MAR1!$B$5+MAR1!$C$5*COS(2*PI()*$C5879/365)+MAR1!$D$5*SIN(2*PI()*$C5879/365)</f>
        <v/>
      </c>
      <c r="L5879" s="7">
        <f>MAR1!$B$6+MAR1!$C$6*COS(2*PI()*$C5879/365)+MAR1!$D$6*SIN(2*PI()*$C5879/365)</f>
        <v/>
      </c>
      <c r="M5879" s="7">
        <f>MAR1!$B$7+MAR1!$C$7*COS(2*PI()*$C5879/365)+MAR1!$D$7*SIN(2*PI()*$C5879/365)</f>
        <v/>
      </c>
      <c r="N5879" s="7">
        <f>F5879-K5879</f>
        <v/>
      </c>
      <c r="O5879" s="7">
        <f>G5879-L5879</f>
        <v/>
      </c>
      <c r="P5879" s="7">
        <f>H5879-M5879</f>
        <v/>
      </c>
      <c r="Q5879" s="7">
        <f>IF($I5879=1,(N5879-MAR1!$B$11)/MAR1!$D$11,(N5879-MAR1!$C$11)/MAR1!$E$11)</f>
        <v/>
      </c>
      <c r="R5879" s="7">
        <f>IF($I5879=1,(O5879-MAR1!$B$12)/MAR1!$D$12,(O5879-MAR1!$C$12)/MAR1!$E$12)</f>
        <v/>
      </c>
      <c r="S5879" s="7">
        <f>IF($I5879=1,(P5879-MAR1!$B$13)/MAR1!$D$13,(P5879-MAR1!$C$13)/MAR1!$E$13)</f>
        <v/>
      </c>
    </row>
    <row r="5880">
      <c r="A5880" s="5" t="n">
        <v>5879</v>
      </c>
      <c r="B5880" s="5" t="n">
        <v>17</v>
      </c>
      <c r="C5880" s="5" t="n">
        <v>39</v>
      </c>
      <c r="D5880" s="5" t="n">
        <v>2</v>
      </c>
      <c r="E5880" s="5" t="n">
        <v>0</v>
      </c>
      <c r="F5880" s="5" t="n">
        <v>31.9</v>
      </c>
      <c r="G5880" s="5" t="n">
        <v>17.7</v>
      </c>
      <c r="H5880" s="5" t="n">
        <v>14.89</v>
      </c>
      <c r="I5880" s="6">
        <f>IF(E5880&gt;=Markov!$B$3,1,0)</f>
        <v/>
      </c>
      <c r="J5880" s="6">
        <f>I5879</f>
        <v/>
      </c>
      <c r="K5880" s="7">
        <f>MAR1!$B$5+MAR1!$C$5*COS(2*PI()*$C5880/365)+MAR1!$D$5*SIN(2*PI()*$C5880/365)</f>
        <v/>
      </c>
      <c r="L5880" s="7">
        <f>MAR1!$B$6+MAR1!$C$6*COS(2*PI()*$C5880/365)+MAR1!$D$6*SIN(2*PI()*$C5880/365)</f>
        <v/>
      </c>
      <c r="M5880" s="7">
        <f>MAR1!$B$7+MAR1!$C$7*COS(2*PI()*$C5880/365)+MAR1!$D$7*SIN(2*PI()*$C5880/365)</f>
        <v/>
      </c>
      <c r="N5880" s="7">
        <f>F5880-K5880</f>
        <v/>
      </c>
      <c r="O5880" s="7">
        <f>G5880-L5880</f>
        <v/>
      </c>
      <c r="P5880" s="7">
        <f>H5880-M5880</f>
        <v/>
      </c>
      <c r="Q5880" s="7">
        <f>IF($I5880=1,(N5880-MAR1!$B$11)/MAR1!$D$11,(N5880-MAR1!$C$11)/MAR1!$E$11)</f>
        <v/>
      </c>
      <c r="R5880" s="7">
        <f>IF($I5880=1,(O5880-MAR1!$B$12)/MAR1!$D$12,(O5880-MAR1!$C$12)/MAR1!$E$12)</f>
        <v/>
      </c>
      <c r="S5880" s="7">
        <f>IF($I5880=1,(P5880-MAR1!$B$13)/MAR1!$D$13,(P5880-MAR1!$C$13)/MAR1!$E$13)</f>
        <v/>
      </c>
    </row>
    <row r="5881">
      <c r="A5881" s="5" t="n">
        <v>5880</v>
      </c>
      <c r="B5881" s="5" t="n">
        <v>17</v>
      </c>
      <c r="C5881" s="5" t="n">
        <v>40</v>
      </c>
      <c r="D5881" s="5" t="n">
        <v>2</v>
      </c>
      <c r="E5881" s="5" t="n">
        <v>0</v>
      </c>
      <c r="F5881" s="5" t="n">
        <v>31.9</v>
      </c>
      <c r="G5881" s="5" t="n">
        <v>17.8</v>
      </c>
      <c r="H5881" s="5" t="n">
        <v>20.55</v>
      </c>
      <c r="I5881" s="6">
        <f>IF(E5881&gt;=Markov!$B$3,1,0)</f>
        <v/>
      </c>
      <c r="J5881" s="6">
        <f>I5880</f>
        <v/>
      </c>
      <c r="K5881" s="7">
        <f>MAR1!$B$5+MAR1!$C$5*COS(2*PI()*$C5881/365)+MAR1!$D$5*SIN(2*PI()*$C5881/365)</f>
        <v/>
      </c>
      <c r="L5881" s="7">
        <f>MAR1!$B$6+MAR1!$C$6*COS(2*PI()*$C5881/365)+MAR1!$D$6*SIN(2*PI()*$C5881/365)</f>
        <v/>
      </c>
      <c r="M5881" s="7">
        <f>MAR1!$B$7+MAR1!$C$7*COS(2*PI()*$C5881/365)+MAR1!$D$7*SIN(2*PI()*$C5881/365)</f>
        <v/>
      </c>
      <c r="N5881" s="7">
        <f>F5881-K5881</f>
        <v/>
      </c>
      <c r="O5881" s="7">
        <f>G5881-L5881</f>
        <v/>
      </c>
      <c r="P5881" s="7">
        <f>H5881-M5881</f>
        <v/>
      </c>
      <c r="Q5881" s="7">
        <f>IF($I5881=1,(N5881-MAR1!$B$11)/MAR1!$D$11,(N5881-MAR1!$C$11)/MAR1!$E$11)</f>
        <v/>
      </c>
      <c r="R5881" s="7">
        <f>IF($I5881=1,(O5881-MAR1!$B$12)/MAR1!$D$12,(O5881-MAR1!$C$12)/MAR1!$E$12)</f>
        <v/>
      </c>
      <c r="S5881" s="7">
        <f>IF($I5881=1,(P5881-MAR1!$B$13)/MAR1!$D$13,(P5881-MAR1!$C$13)/MAR1!$E$13)</f>
        <v/>
      </c>
    </row>
    <row r="5882">
      <c r="A5882" s="5" t="n">
        <v>5881</v>
      </c>
      <c r="B5882" s="5" t="n">
        <v>17</v>
      </c>
      <c r="C5882" s="5" t="n">
        <v>41</v>
      </c>
      <c r="D5882" s="5" t="n">
        <v>2</v>
      </c>
      <c r="E5882" s="5" t="n">
        <v>0</v>
      </c>
      <c r="F5882" s="5" t="n">
        <v>33.2</v>
      </c>
      <c r="G5882" s="5" t="n">
        <v>16.7</v>
      </c>
      <c r="H5882" s="5" t="n">
        <v>16.09</v>
      </c>
      <c r="I5882" s="6">
        <f>IF(E5882&gt;=Markov!$B$3,1,0)</f>
        <v/>
      </c>
      <c r="J5882" s="6">
        <f>I5881</f>
        <v/>
      </c>
      <c r="K5882" s="7">
        <f>MAR1!$B$5+MAR1!$C$5*COS(2*PI()*$C5882/365)+MAR1!$D$5*SIN(2*PI()*$C5882/365)</f>
        <v/>
      </c>
      <c r="L5882" s="7">
        <f>MAR1!$B$6+MAR1!$C$6*COS(2*PI()*$C5882/365)+MAR1!$D$6*SIN(2*PI()*$C5882/365)</f>
        <v/>
      </c>
      <c r="M5882" s="7">
        <f>MAR1!$B$7+MAR1!$C$7*COS(2*PI()*$C5882/365)+MAR1!$D$7*SIN(2*PI()*$C5882/365)</f>
        <v/>
      </c>
      <c r="N5882" s="7">
        <f>F5882-K5882</f>
        <v/>
      </c>
      <c r="O5882" s="7">
        <f>G5882-L5882</f>
        <v/>
      </c>
      <c r="P5882" s="7">
        <f>H5882-M5882</f>
        <v/>
      </c>
      <c r="Q5882" s="7">
        <f>IF($I5882=1,(N5882-MAR1!$B$11)/MAR1!$D$11,(N5882-MAR1!$C$11)/MAR1!$E$11)</f>
        <v/>
      </c>
      <c r="R5882" s="7">
        <f>IF($I5882=1,(O5882-MAR1!$B$12)/MAR1!$D$12,(O5882-MAR1!$C$12)/MAR1!$E$12)</f>
        <v/>
      </c>
      <c r="S5882" s="7">
        <f>IF($I5882=1,(P5882-MAR1!$B$13)/MAR1!$D$13,(P5882-MAR1!$C$13)/MAR1!$E$13)</f>
        <v/>
      </c>
    </row>
    <row r="5883">
      <c r="A5883" s="5" t="n">
        <v>5882</v>
      </c>
      <c r="B5883" s="5" t="n">
        <v>17</v>
      </c>
      <c r="C5883" s="5" t="n">
        <v>42</v>
      </c>
      <c r="D5883" s="5" t="n">
        <v>2</v>
      </c>
      <c r="E5883" s="5" t="n">
        <v>0</v>
      </c>
      <c r="F5883" s="5" t="n">
        <v>33.1</v>
      </c>
      <c r="G5883" s="5" t="n">
        <v>16.2</v>
      </c>
      <c r="H5883" s="5" t="n">
        <v>18.48</v>
      </c>
      <c r="I5883" s="6">
        <f>IF(E5883&gt;=Markov!$B$3,1,0)</f>
        <v/>
      </c>
      <c r="J5883" s="6">
        <f>I5882</f>
        <v/>
      </c>
      <c r="K5883" s="7">
        <f>MAR1!$B$5+MAR1!$C$5*COS(2*PI()*$C5883/365)+MAR1!$D$5*SIN(2*PI()*$C5883/365)</f>
        <v/>
      </c>
      <c r="L5883" s="7">
        <f>MAR1!$B$6+MAR1!$C$6*COS(2*PI()*$C5883/365)+MAR1!$D$6*SIN(2*PI()*$C5883/365)</f>
        <v/>
      </c>
      <c r="M5883" s="7">
        <f>MAR1!$B$7+MAR1!$C$7*COS(2*PI()*$C5883/365)+MAR1!$D$7*SIN(2*PI()*$C5883/365)</f>
        <v/>
      </c>
      <c r="N5883" s="7">
        <f>F5883-K5883</f>
        <v/>
      </c>
      <c r="O5883" s="7">
        <f>G5883-L5883</f>
        <v/>
      </c>
      <c r="P5883" s="7">
        <f>H5883-M5883</f>
        <v/>
      </c>
      <c r="Q5883" s="7">
        <f>IF($I5883=1,(N5883-MAR1!$B$11)/MAR1!$D$11,(N5883-MAR1!$C$11)/MAR1!$E$11)</f>
        <v/>
      </c>
      <c r="R5883" s="7">
        <f>IF($I5883=1,(O5883-MAR1!$B$12)/MAR1!$D$12,(O5883-MAR1!$C$12)/MAR1!$E$12)</f>
        <v/>
      </c>
      <c r="S5883" s="7">
        <f>IF($I5883=1,(P5883-MAR1!$B$13)/MAR1!$D$13,(P5883-MAR1!$C$13)/MAR1!$E$13)</f>
        <v/>
      </c>
    </row>
    <row r="5884">
      <c r="A5884" s="5" t="n">
        <v>5883</v>
      </c>
      <c r="B5884" s="5" t="n">
        <v>17</v>
      </c>
      <c r="C5884" s="5" t="n">
        <v>43</v>
      </c>
      <c r="D5884" s="5" t="n">
        <v>2</v>
      </c>
      <c r="E5884" s="5" t="n">
        <v>0</v>
      </c>
      <c r="F5884" s="5" t="n">
        <v>31.4</v>
      </c>
      <c r="G5884" s="5" t="n">
        <v>16.6</v>
      </c>
      <c r="H5884" s="5" t="n">
        <v>19.38</v>
      </c>
      <c r="I5884" s="6">
        <f>IF(E5884&gt;=Markov!$B$3,1,0)</f>
        <v/>
      </c>
      <c r="J5884" s="6">
        <f>I5883</f>
        <v/>
      </c>
      <c r="K5884" s="7">
        <f>MAR1!$B$5+MAR1!$C$5*COS(2*PI()*$C5884/365)+MAR1!$D$5*SIN(2*PI()*$C5884/365)</f>
        <v/>
      </c>
      <c r="L5884" s="7">
        <f>MAR1!$B$6+MAR1!$C$6*COS(2*PI()*$C5884/365)+MAR1!$D$6*SIN(2*PI()*$C5884/365)</f>
        <v/>
      </c>
      <c r="M5884" s="7">
        <f>MAR1!$B$7+MAR1!$C$7*COS(2*PI()*$C5884/365)+MAR1!$D$7*SIN(2*PI()*$C5884/365)</f>
        <v/>
      </c>
      <c r="N5884" s="7">
        <f>F5884-K5884</f>
        <v/>
      </c>
      <c r="O5884" s="7">
        <f>G5884-L5884</f>
        <v/>
      </c>
      <c r="P5884" s="7">
        <f>H5884-M5884</f>
        <v/>
      </c>
      <c r="Q5884" s="7">
        <f>IF($I5884=1,(N5884-MAR1!$B$11)/MAR1!$D$11,(N5884-MAR1!$C$11)/MAR1!$E$11)</f>
        <v/>
      </c>
      <c r="R5884" s="7">
        <f>IF($I5884=1,(O5884-MAR1!$B$12)/MAR1!$D$12,(O5884-MAR1!$C$12)/MAR1!$E$12)</f>
        <v/>
      </c>
      <c r="S5884" s="7">
        <f>IF($I5884=1,(P5884-MAR1!$B$13)/MAR1!$D$13,(P5884-MAR1!$C$13)/MAR1!$E$13)</f>
        <v/>
      </c>
    </row>
    <row r="5885">
      <c r="A5885" s="5" t="n">
        <v>5884</v>
      </c>
      <c r="B5885" s="5" t="n">
        <v>17</v>
      </c>
      <c r="C5885" s="5" t="n">
        <v>44</v>
      </c>
      <c r="D5885" s="5" t="n">
        <v>2</v>
      </c>
      <c r="E5885" s="5" t="n">
        <v>0</v>
      </c>
      <c r="F5885" s="5" t="n">
        <v>34</v>
      </c>
      <c r="G5885" s="5" t="n">
        <v>18.8</v>
      </c>
      <c r="H5885" s="5" t="n">
        <v>22.55</v>
      </c>
      <c r="I5885" s="6">
        <f>IF(E5885&gt;=Markov!$B$3,1,0)</f>
        <v/>
      </c>
      <c r="J5885" s="6">
        <f>I5884</f>
        <v/>
      </c>
      <c r="K5885" s="7">
        <f>MAR1!$B$5+MAR1!$C$5*COS(2*PI()*$C5885/365)+MAR1!$D$5*SIN(2*PI()*$C5885/365)</f>
        <v/>
      </c>
      <c r="L5885" s="7">
        <f>MAR1!$B$6+MAR1!$C$6*COS(2*PI()*$C5885/365)+MAR1!$D$6*SIN(2*PI()*$C5885/365)</f>
        <v/>
      </c>
      <c r="M5885" s="7">
        <f>MAR1!$B$7+MAR1!$C$7*COS(2*PI()*$C5885/365)+MAR1!$D$7*SIN(2*PI()*$C5885/365)</f>
        <v/>
      </c>
      <c r="N5885" s="7">
        <f>F5885-K5885</f>
        <v/>
      </c>
      <c r="O5885" s="7">
        <f>G5885-L5885</f>
        <v/>
      </c>
      <c r="P5885" s="7">
        <f>H5885-M5885</f>
        <v/>
      </c>
      <c r="Q5885" s="7">
        <f>IF($I5885=1,(N5885-MAR1!$B$11)/MAR1!$D$11,(N5885-MAR1!$C$11)/MAR1!$E$11)</f>
        <v/>
      </c>
      <c r="R5885" s="7">
        <f>IF($I5885=1,(O5885-MAR1!$B$12)/MAR1!$D$12,(O5885-MAR1!$C$12)/MAR1!$E$12)</f>
        <v/>
      </c>
      <c r="S5885" s="7">
        <f>IF($I5885=1,(P5885-MAR1!$B$13)/MAR1!$D$13,(P5885-MAR1!$C$13)/MAR1!$E$13)</f>
        <v/>
      </c>
    </row>
    <row r="5886">
      <c r="A5886" s="5" t="n">
        <v>5885</v>
      </c>
      <c r="B5886" s="5" t="n">
        <v>17</v>
      </c>
      <c r="C5886" s="5" t="n">
        <v>45</v>
      </c>
      <c r="D5886" s="5" t="n">
        <v>2</v>
      </c>
      <c r="E5886" s="5" t="n">
        <v>0</v>
      </c>
      <c r="F5886" s="5" t="n">
        <v>34.7</v>
      </c>
      <c r="G5886" s="5" t="n">
        <v>19.4</v>
      </c>
      <c r="H5886" s="5" t="n">
        <v>21.46</v>
      </c>
      <c r="I5886" s="6">
        <f>IF(E5886&gt;=Markov!$B$3,1,0)</f>
        <v/>
      </c>
      <c r="J5886" s="6">
        <f>I5885</f>
        <v/>
      </c>
      <c r="K5886" s="7">
        <f>MAR1!$B$5+MAR1!$C$5*COS(2*PI()*$C5886/365)+MAR1!$D$5*SIN(2*PI()*$C5886/365)</f>
        <v/>
      </c>
      <c r="L5886" s="7">
        <f>MAR1!$B$6+MAR1!$C$6*COS(2*PI()*$C5886/365)+MAR1!$D$6*SIN(2*PI()*$C5886/365)</f>
        <v/>
      </c>
      <c r="M5886" s="7">
        <f>MAR1!$B$7+MAR1!$C$7*COS(2*PI()*$C5886/365)+MAR1!$D$7*SIN(2*PI()*$C5886/365)</f>
        <v/>
      </c>
      <c r="N5886" s="7">
        <f>F5886-K5886</f>
        <v/>
      </c>
      <c r="O5886" s="7">
        <f>G5886-L5886</f>
        <v/>
      </c>
      <c r="P5886" s="7">
        <f>H5886-M5886</f>
        <v/>
      </c>
      <c r="Q5886" s="7">
        <f>IF($I5886=1,(N5886-MAR1!$B$11)/MAR1!$D$11,(N5886-MAR1!$C$11)/MAR1!$E$11)</f>
        <v/>
      </c>
      <c r="R5886" s="7">
        <f>IF($I5886=1,(O5886-MAR1!$B$12)/MAR1!$D$12,(O5886-MAR1!$C$12)/MAR1!$E$12)</f>
        <v/>
      </c>
      <c r="S5886" s="7">
        <f>IF($I5886=1,(P5886-MAR1!$B$13)/MAR1!$D$13,(P5886-MAR1!$C$13)/MAR1!$E$13)</f>
        <v/>
      </c>
    </row>
    <row r="5887">
      <c r="A5887" s="5" t="n">
        <v>5886</v>
      </c>
      <c r="B5887" s="5" t="n">
        <v>17</v>
      </c>
      <c r="C5887" s="5" t="n">
        <v>46</v>
      </c>
      <c r="D5887" s="5" t="n">
        <v>2</v>
      </c>
      <c r="E5887" s="5" t="n">
        <v>3</v>
      </c>
      <c r="F5887" s="5" t="n">
        <v>31.9</v>
      </c>
      <c r="G5887" s="5" t="n">
        <v>17.3</v>
      </c>
      <c r="H5887" s="5" t="n">
        <v>9.380000000000001</v>
      </c>
      <c r="I5887" s="6">
        <f>IF(E5887&gt;=Markov!$B$3,1,0)</f>
        <v/>
      </c>
      <c r="J5887" s="6">
        <f>I5886</f>
        <v/>
      </c>
      <c r="K5887" s="7">
        <f>MAR1!$B$5+MAR1!$C$5*COS(2*PI()*$C5887/365)+MAR1!$D$5*SIN(2*PI()*$C5887/365)</f>
        <v/>
      </c>
      <c r="L5887" s="7">
        <f>MAR1!$B$6+MAR1!$C$6*COS(2*PI()*$C5887/365)+MAR1!$D$6*SIN(2*PI()*$C5887/365)</f>
        <v/>
      </c>
      <c r="M5887" s="7">
        <f>MAR1!$B$7+MAR1!$C$7*COS(2*PI()*$C5887/365)+MAR1!$D$7*SIN(2*PI()*$C5887/365)</f>
        <v/>
      </c>
      <c r="N5887" s="7">
        <f>F5887-K5887</f>
        <v/>
      </c>
      <c r="O5887" s="7">
        <f>G5887-L5887</f>
        <v/>
      </c>
      <c r="P5887" s="7">
        <f>H5887-M5887</f>
        <v/>
      </c>
      <c r="Q5887" s="7">
        <f>IF($I5887=1,(N5887-MAR1!$B$11)/MAR1!$D$11,(N5887-MAR1!$C$11)/MAR1!$E$11)</f>
        <v/>
      </c>
      <c r="R5887" s="7">
        <f>IF($I5887=1,(O5887-MAR1!$B$12)/MAR1!$D$12,(O5887-MAR1!$C$12)/MAR1!$E$12)</f>
        <v/>
      </c>
      <c r="S5887" s="7">
        <f>IF($I5887=1,(P5887-MAR1!$B$13)/MAR1!$D$13,(P5887-MAR1!$C$13)/MAR1!$E$13)</f>
        <v/>
      </c>
    </row>
    <row r="5888">
      <c r="A5888" s="5" t="n">
        <v>5887</v>
      </c>
      <c r="B5888" s="5" t="n">
        <v>17</v>
      </c>
      <c r="C5888" s="5" t="n">
        <v>47</v>
      </c>
      <c r="D5888" s="5" t="n">
        <v>2</v>
      </c>
      <c r="E5888" s="5" t="n">
        <v>0</v>
      </c>
      <c r="F5888" s="5" t="n">
        <v>33.7</v>
      </c>
      <c r="G5888" s="5" t="n">
        <v>19.4</v>
      </c>
      <c r="H5888" s="5" t="n">
        <v>16.92</v>
      </c>
      <c r="I5888" s="6">
        <f>IF(E5888&gt;=Markov!$B$3,1,0)</f>
        <v/>
      </c>
      <c r="J5888" s="6">
        <f>I5887</f>
        <v/>
      </c>
      <c r="K5888" s="7">
        <f>MAR1!$B$5+MAR1!$C$5*COS(2*PI()*$C5888/365)+MAR1!$D$5*SIN(2*PI()*$C5888/365)</f>
        <v/>
      </c>
      <c r="L5888" s="7">
        <f>MAR1!$B$6+MAR1!$C$6*COS(2*PI()*$C5888/365)+MAR1!$D$6*SIN(2*PI()*$C5888/365)</f>
        <v/>
      </c>
      <c r="M5888" s="7">
        <f>MAR1!$B$7+MAR1!$C$7*COS(2*PI()*$C5888/365)+MAR1!$D$7*SIN(2*PI()*$C5888/365)</f>
        <v/>
      </c>
      <c r="N5888" s="7">
        <f>F5888-K5888</f>
        <v/>
      </c>
      <c r="O5888" s="7">
        <f>G5888-L5888</f>
        <v/>
      </c>
      <c r="P5888" s="7">
        <f>H5888-M5888</f>
        <v/>
      </c>
      <c r="Q5888" s="7">
        <f>IF($I5888=1,(N5888-MAR1!$B$11)/MAR1!$D$11,(N5888-MAR1!$C$11)/MAR1!$E$11)</f>
        <v/>
      </c>
      <c r="R5888" s="7">
        <f>IF($I5888=1,(O5888-MAR1!$B$12)/MAR1!$D$12,(O5888-MAR1!$C$12)/MAR1!$E$12)</f>
        <v/>
      </c>
      <c r="S5888" s="7">
        <f>IF($I5888=1,(P5888-MAR1!$B$13)/MAR1!$D$13,(P5888-MAR1!$C$13)/MAR1!$E$13)</f>
        <v/>
      </c>
    </row>
    <row r="5889">
      <c r="A5889" s="5" t="n">
        <v>5888</v>
      </c>
      <c r="B5889" s="5" t="n">
        <v>17</v>
      </c>
      <c r="C5889" s="5" t="n">
        <v>48</v>
      </c>
      <c r="D5889" s="5" t="n">
        <v>2</v>
      </c>
      <c r="E5889" s="5" t="n">
        <v>0</v>
      </c>
      <c r="F5889" s="5" t="n">
        <v>36.9</v>
      </c>
      <c r="G5889" s="5" t="n">
        <v>20.2</v>
      </c>
      <c r="H5889" s="5" t="n">
        <v>18.77</v>
      </c>
      <c r="I5889" s="6">
        <f>IF(E5889&gt;=Markov!$B$3,1,0)</f>
        <v/>
      </c>
      <c r="J5889" s="6">
        <f>I5888</f>
        <v/>
      </c>
      <c r="K5889" s="7">
        <f>MAR1!$B$5+MAR1!$C$5*COS(2*PI()*$C5889/365)+MAR1!$D$5*SIN(2*PI()*$C5889/365)</f>
        <v/>
      </c>
      <c r="L5889" s="7">
        <f>MAR1!$B$6+MAR1!$C$6*COS(2*PI()*$C5889/365)+MAR1!$D$6*SIN(2*PI()*$C5889/365)</f>
        <v/>
      </c>
      <c r="M5889" s="7">
        <f>MAR1!$B$7+MAR1!$C$7*COS(2*PI()*$C5889/365)+MAR1!$D$7*SIN(2*PI()*$C5889/365)</f>
        <v/>
      </c>
      <c r="N5889" s="7">
        <f>F5889-K5889</f>
        <v/>
      </c>
      <c r="O5889" s="7">
        <f>G5889-L5889</f>
        <v/>
      </c>
      <c r="P5889" s="7">
        <f>H5889-M5889</f>
        <v/>
      </c>
      <c r="Q5889" s="7">
        <f>IF($I5889=1,(N5889-MAR1!$B$11)/MAR1!$D$11,(N5889-MAR1!$C$11)/MAR1!$E$11)</f>
        <v/>
      </c>
      <c r="R5889" s="7">
        <f>IF($I5889=1,(O5889-MAR1!$B$12)/MAR1!$D$12,(O5889-MAR1!$C$12)/MAR1!$E$12)</f>
        <v/>
      </c>
      <c r="S5889" s="7">
        <f>IF($I5889=1,(P5889-MAR1!$B$13)/MAR1!$D$13,(P5889-MAR1!$C$13)/MAR1!$E$13)</f>
        <v/>
      </c>
    </row>
    <row r="5890">
      <c r="A5890" s="5" t="n">
        <v>5889</v>
      </c>
      <c r="B5890" s="5" t="n">
        <v>17</v>
      </c>
      <c r="C5890" s="5" t="n">
        <v>49</v>
      </c>
      <c r="D5890" s="5" t="n">
        <v>2</v>
      </c>
      <c r="E5890" s="5" t="n">
        <v>0</v>
      </c>
      <c r="F5890" s="5" t="n">
        <v>37.8</v>
      </c>
      <c r="G5890" s="5" t="n">
        <v>19.1</v>
      </c>
      <c r="H5890" s="5" t="n">
        <v>21.75</v>
      </c>
      <c r="I5890" s="6">
        <f>IF(E5890&gt;=Markov!$B$3,1,0)</f>
        <v/>
      </c>
      <c r="J5890" s="6">
        <f>I5889</f>
        <v/>
      </c>
      <c r="K5890" s="7">
        <f>MAR1!$B$5+MAR1!$C$5*COS(2*PI()*$C5890/365)+MAR1!$D$5*SIN(2*PI()*$C5890/365)</f>
        <v/>
      </c>
      <c r="L5890" s="7">
        <f>MAR1!$B$6+MAR1!$C$6*COS(2*PI()*$C5890/365)+MAR1!$D$6*SIN(2*PI()*$C5890/365)</f>
        <v/>
      </c>
      <c r="M5890" s="7">
        <f>MAR1!$B$7+MAR1!$C$7*COS(2*PI()*$C5890/365)+MAR1!$D$7*SIN(2*PI()*$C5890/365)</f>
        <v/>
      </c>
      <c r="N5890" s="7">
        <f>F5890-K5890</f>
        <v/>
      </c>
      <c r="O5890" s="7">
        <f>G5890-L5890</f>
        <v/>
      </c>
      <c r="P5890" s="7">
        <f>H5890-M5890</f>
        <v/>
      </c>
      <c r="Q5890" s="7">
        <f>IF($I5890=1,(N5890-MAR1!$B$11)/MAR1!$D$11,(N5890-MAR1!$C$11)/MAR1!$E$11)</f>
        <v/>
      </c>
      <c r="R5890" s="7">
        <f>IF($I5890=1,(O5890-MAR1!$B$12)/MAR1!$D$12,(O5890-MAR1!$C$12)/MAR1!$E$12)</f>
        <v/>
      </c>
      <c r="S5890" s="7">
        <f>IF($I5890=1,(P5890-MAR1!$B$13)/MAR1!$D$13,(P5890-MAR1!$C$13)/MAR1!$E$13)</f>
        <v/>
      </c>
    </row>
    <row r="5891">
      <c r="A5891" s="5" t="n">
        <v>5890</v>
      </c>
      <c r="B5891" s="5" t="n">
        <v>17</v>
      </c>
      <c r="C5891" s="5" t="n">
        <v>50</v>
      </c>
      <c r="D5891" s="5" t="n">
        <v>2</v>
      </c>
      <c r="E5891" s="5" t="n">
        <v>0</v>
      </c>
      <c r="F5891" s="5" t="n">
        <v>35.9</v>
      </c>
      <c r="G5891" s="5" t="n">
        <v>16.9</v>
      </c>
      <c r="H5891" s="5" t="n">
        <v>17.28</v>
      </c>
      <c r="I5891" s="6">
        <f>IF(E5891&gt;=Markov!$B$3,1,0)</f>
        <v/>
      </c>
      <c r="J5891" s="6">
        <f>I5890</f>
        <v/>
      </c>
      <c r="K5891" s="7">
        <f>MAR1!$B$5+MAR1!$C$5*COS(2*PI()*$C5891/365)+MAR1!$D$5*SIN(2*PI()*$C5891/365)</f>
        <v/>
      </c>
      <c r="L5891" s="7">
        <f>MAR1!$B$6+MAR1!$C$6*COS(2*PI()*$C5891/365)+MAR1!$D$6*SIN(2*PI()*$C5891/365)</f>
        <v/>
      </c>
      <c r="M5891" s="7">
        <f>MAR1!$B$7+MAR1!$C$7*COS(2*PI()*$C5891/365)+MAR1!$D$7*SIN(2*PI()*$C5891/365)</f>
        <v/>
      </c>
      <c r="N5891" s="7">
        <f>F5891-K5891</f>
        <v/>
      </c>
      <c r="O5891" s="7">
        <f>G5891-L5891</f>
        <v/>
      </c>
      <c r="P5891" s="7">
        <f>H5891-M5891</f>
        <v/>
      </c>
      <c r="Q5891" s="7">
        <f>IF($I5891=1,(N5891-MAR1!$B$11)/MAR1!$D$11,(N5891-MAR1!$C$11)/MAR1!$E$11)</f>
        <v/>
      </c>
      <c r="R5891" s="7">
        <f>IF($I5891=1,(O5891-MAR1!$B$12)/MAR1!$D$12,(O5891-MAR1!$C$12)/MAR1!$E$12)</f>
        <v/>
      </c>
      <c r="S5891" s="7">
        <f>IF($I5891=1,(P5891-MAR1!$B$13)/MAR1!$D$13,(P5891-MAR1!$C$13)/MAR1!$E$13)</f>
        <v/>
      </c>
    </row>
    <row r="5892">
      <c r="A5892" s="5" t="n">
        <v>5891</v>
      </c>
      <c r="B5892" s="5" t="n">
        <v>17</v>
      </c>
      <c r="C5892" s="5" t="n">
        <v>51</v>
      </c>
      <c r="D5892" s="5" t="n">
        <v>2</v>
      </c>
      <c r="E5892" s="5" t="n">
        <v>0</v>
      </c>
      <c r="F5892" s="5" t="n">
        <v>34.5</v>
      </c>
      <c r="G5892" s="5" t="n">
        <v>18.2</v>
      </c>
      <c r="H5892" s="5" t="n">
        <v>19.55</v>
      </c>
      <c r="I5892" s="6">
        <f>IF(E5892&gt;=Markov!$B$3,1,0)</f>
        <v/>
      </c>
      <c r="J5892" s="6">
        <f>I5891</f>
        <v/>
      </c>
      <c r="K5892" s="7">
        <f>MAR1!$B$5+MAR1!$C$5*COS(2*PI()*$C5892/365)+MAR1!$D$5*SIN(2*PI()*$C5892/365)</f>
        <v/>
      </c>
      <c r="L5892" s="7">
        <f>MAR1!$B$6+MAR1!$C$6*COS(2*PI()*$C5892/365)+MAR1!$D$6*SIN(2*PI()*$C5892/365)</f>
        <v/>
      </c>
      <c r="M5892" s="7">
        <f>MAR1!$B$7+MAR1!$C$7*COS(2*PI()*$C5892/365)+MAR1!$D$7*SIN(2*PI()*$C5892/365)</f>
        <v/>
      </c>
      <c r="N5892" s="7">
        <f>F5892-K5892</f>
        <v/>
      </c>
      <c r="O5892" s="7">
        <f>G5892-L5892</f>
        <v/>
      </c>
      <c r="P5892" s="7">
        <f>H5892-M5892</f>
        <v/>
      </c>
      <c r="Q5892" s="7">
        <f>IF($I5892=1,(N5892-MAR1!$B$11)/MAR1!$D$11,(N5892-MAR1!$C$11)/MAR1!$E$11)</f>
        <v/>
      </c>
      <c r="R5892" s="7">
        <f>IF($I5892=1,(O5892-MAR1!$B$12)/MAR1!$D$12,(O5892-MAR1!$C$12)/MAR1!$E$12)</f>
        <v/>
      </c>
      <c r="S5892" s="7">
        <f>IF($I5892=1,(P5892-MAR1!$B$13)/MAR1!$D$13,(P5892-MAR1!$C$13)/MAR1!$E$13)</f>
        <v/>
      </c>
    </row>
    <row r="5893">
      <c r="A5893" s="5" t="n">
        <v>5892</v>
      </c>
      <c r="B5893" s="5" t="n">
        <v>17</v>
      </c>
      <c r="C5893" s="5" t="n">
        <v>52</v>
      </c>
      <c r="D5893" s="5" t="n">
        <v>2</v>
      </c>
      <c r="E5893" s="5" t="n">
        <v>3.5</v>
      </c>
      <c r="F5893" s="5" t="n">
        <v>32.4</v>
      </c>
      <c r="G5893" s="5" t="n">
        <v>16.6</v>
      </c>
      <c r="H5893" s="5" t="n">
        <v>12.93</v>
      </c>
      <c r="I5893" s="6">
        <f>IF(E5893&gt;=Markov!$B$3,1,0)</f>
        <v/>
      </c>
      <c r="J5893" s="6">
        <f>I5892</f>
        <v/>
      </c>
      <c r="K5893" s="7">
        <f>MAR1!$B$5+MAR1!$C$5*COS(2*PI()*$C5893/365)+MAR1!$D$5*SIN(2*PI()*$C5893/365)</f>
        <v/>
      </c>
      <c r="L5893" s="7">
        <f>MAR1!$B$6+MAR1!$C$6*COS(2*PI()*$C5893/365)+MAR1!$D$6*SIN(2*PI()*$C5893/365)</f>
        <v/>
      </c>
      <c r="M5893" s="7">
        <f>MAR1!$B$7+MAR1!$C$7*COS(2*PI()*$C5893/365)+MAR1!$D$7*SIN(2*PI()*$C5893/365)</f>
        <v/>
      </c>
      <c r="N5893" s="7">
        <f>F5893-K5893</f>
        <v/>
      </c>
      <c r="O5893" s="7">
        <f>G5893-L5893</f>
        <v/>
      </c>
      <c r="P5893" s="7">
        <f>H5893-M5893</f>
        <v/>
      </c>
      <c r="Q5893" s="7">
        <f>IF($I5893=1,(N5893-MAR1!$B$11)/MAR1!$D$11,(N5893-MAR1!$C$11)/MAR1!$E$11)</f>
        <v/>
      </c>
      <c r="R5893" s="7">
        <f>IF($I5893=1,(O5893-MAR1!$B$12)/MAR1!$D$12,(O5893-MAR1!$C$12)/MAR1!$E$12)</f>
        <v/>
      </c>
      <c r="S5893" s="7">
        <f>IF($I5893=1,(P5893-MAR1!$B$13)/MAR1!$D$13,(P5893-MAR1!$C$13)/MAR1!$E$13)</f>
        <v/>
      </c>
    </row>
    <row r="5894">
      <c r="A5894" s="5" t="n">
        <v>5893</v>
      </c>
      <c r="B5894" s="5" t="n">
        <v>17</v>
      </c>
      <c r="C5894" s="5" t="n">
        <v>53</v>
      </c>
      <c r="D5894" s="5" t="n">
        <v>2</v>
      </c>
      <c r="E5894" s="5" t="n">
        <v>0</v>
      </c>
      <c r="F5894" s="5" t="n">
        <v>34.4</v>
      </c>
      <c r="G5894" s="5" t="n">
        <v>16.4</v>
      </c>
      <c r="H5894" s="5" t="n">
        <v>17.67</v>
      </c>
      <c r="I5894" s="6">
        <f>IF(E5894&gt;=Markov!$B$3,1,0)</f>
        <v/>
      </c>
      <c r="J5894" s="6">
        <f>I5893</f>
        <v/>
      </c>
      <c r="K5894" s="7">
        <f>MAR1!$B$5+MAR1!$C$5*COS(2*PI()*$C5894/365)+MAR1!$D$5*SIN(2*PI()*$C5894/365)</f>
        <v/>
      </c>
      <c r="L5894" s="7">
        <f>MAR1!$B$6+MAR1!$C$6*COS(2*PI()*$C5894/365)+MAR1!$D$6*SIN(2*PI()*$C5894/365)</f>
        <v/>
      </c>
      <c r="M5894" s="7">
        <f>MAR1!$B$7+MAR1!$C$7*COS(2*PI()*$C5894/365)+MAR1!$D$7*SIN(2*PI()*$C5894/365)</f>
        <v/>
      </c>
      <c r="N5894" s="7">
        <f>F5894-K5894</f>
        <v/>
      </c>
      <c r="O5894" s="7">
        <f>G5894-L5894</f>
        <v/>
      </c>
      <c r="P5894" s="7">
        <f>H5894-M5894</f>
        <v/>
      </c>
      <c r="Q5894" s="7">
        <f>IF($I5894=1,(N5894-MAR1!$B$11)/MAR1!$D$11,(N5894-MAR1!$C$11)/MAR1!$E$11)</f>
        <v/>
      </c>
      <c r="R5894" s="7">
        <f>IF($I5894=1,(O5894-MAR1!$B$12)/MAR1!$D$12,(O5894-MAR1!$C$12)/MAR1!$E$12)</f>
        <v/>
      </c>
      <c r="S5894" s="7">
        <f>IF($I5894=1,(P5894-MAR1!$B$13)/MAR1!$D$13,(P5894-MAR1!$C$13)/MAR1!$E$13)</f>
        <v/>
      </c>
    </row>
    <row r="5895">
      <c r="A5895" s="5" t="n">
        <v>5894</v>
      </c>
      <c r="B5895" s="5" t="n">
        <v>17</v>
      </c>
      <c r="C5895" s="5" t="n">
        <v>54</v>
      </c>
      <c r="D5895" s="5" t="n">
        <v>2</v>
      </c>
      <c r="E5895" s="5" t="n">
        <v>0</v>
      </c>
      <c r="F5895" s="5" t="n">
        <v>34.3</v>
      </c>
      <c r="G5895" s="5" t="n">
        <v>18.3</v>
      </c>
      <c r="H5895" s="5" t="n">
        <v>19.08</v>
      </c>
      <c r="I5895" s="6">
        <f>IF(E5895&gt;=Markov!$B$3,1,0)</f>
        <v/>
      </c>
      <c r="J5895" s="6">
        <f>I5894</f>
        <v/>
      </c>
      <c r="K5895" s="7">
        <f>MAR1!$B$5+MAR1!$C$5*COS(2*PI()*$C5895/365)+MAR1!$D$5*SIN(2*PI()*$C5895/365)</f>
        <v/>
      </c>
      <c r="L5895" s="7">
        <f>MAR1!$B$6+MAR1!$C$6*COS(2*PI()*$C5895/365)+MAR1!$D$6*SIN(2*PI()*$C5895/365)</f>
        <v/>
      </c>
      <c r="M5895" s="7">
        <f>MAR1!$B$7+MAR1!$C$7*COS(2*PI()*$C5895/365)+MAR1!$D$7*SIN(2*PI()*$C5895/365)</f>
        <v/>
      </c>
      <c r="N5895" s="7">
        <f>F5895-K5895</f>
        <v/>
      </c>
      <c r="O5895" s="7">
        <f>G5895-L5895</f>
        <v/>
      </c>
      <c r="P5895" s="7">
        <f>H5895-M5895</f>
        <v/>
      </c>
      <c r="Q5895" s="7">
        <f>IF($I5895=1,(N5895-MAR1!$B$11)/MAR1!$D$11,(N5895-MAR1!$C$11)/MAR1!$E$11)</f>
        <v/>
      </c>
      <c r="R5895" s="7">
        <f>IF($I5895=1,(O5895-MAR1!$B$12)/MAR1!$D$12,(O5895-MAR1!$C$12)/MAR1!$E$12)</f>
        <v/>
      </c>
      <c r="S5895" s="7">
        <f>IF($I5895=1,(P5895-MAR1!$B$13)/MAR1!$D$13,(P5895-MAR1!$C$13)/MAR1!$E$13)</f>
        <v/>
      </c>
    </row>
    <row r="5896">
      <c r="A5896" s="5" t="n">
        <v>5895</v>
      </c>
      <c r="B5896" s="5" t="n">
        <v>17</v>
      </c>
      <c r="C5896" s="5" t="n">
        <v>55</v>
      </c>
      <c r="D5896" s="5" t="n">
        <v>2</v>
      </c>
      <c r="E5896" s="5" t="n">
        <v>0</v>
      </c>
      <c r="F5896" s="5" t="n">
        <v>33.5</v>
      </c>
      <c r="G5896" s="5" t="n">
        <v>18.4</v>
      </c>
      <c r="H5896" s="5" t="n">
        <v>22.31</v>
      </c>
      <c r="I5896" s="6">
        <f>IF(E5896&gt;=Markov!$B$3,1,0)</f>
        <v/>
      </c>
      <c r="J5896" s="6">
        <f>I5895</f>
        <v/>
      </c>
      <c r="K5896" s="7">
        <f>MAR1!$B$5+MAR1!$C$5*COS(2*PI()*$C5896/365)+MAR1!$D$5*SIN(2*PI()*$C5896/365)</f>
        <v/>
      </c>
      <c r="L5896" s="7">
        <f>MAR1!$B$6+MAR1!$C$6*COS(2*PI()*$C5896/365)+MAR1!$D$6*SIN(2*PI()*$C5896/365)</f>
        <v/>
      </c>
      <c r="M5896" s="7">
        <f>MAR1!$B$7+MAR1!$C$7*COS(2*PI()*$C5896/365)+MAR1!$D$7*SIN(2*PI()*$C5896/365)</f>
        <v/>
      </c>
      <c r="N5896" s="7">
        <f>F5896-K5896</f>
        <v/>
      </c>
      <c r="O5896" s="7">
        <f>G5896-L5896</f>
        <v/>
      </c>
      <c r="P5896" s="7">
        <f>H5896-M5896</f>
        <v/>
      </c>
      <c r="Q5896" s="7">
        <f>IF($I5896=1,(N5896-MAR1!$B$11)/MAR1!$D$11,(N5896-MAR1!$C$11)/MAR1!$E$11)</f>
        <v/>
      </c>
      <c r="R5896" s="7">
        <f>IF($I5896=1,(O5896-MAR1!$B$12)/MAR1!$D$12,(O5896-MAR1!$C$12)/MAR1!$E$12)</f>
        <v/>
      </c>
      <c r="S5896" s="7">
        <f>IF($I5896=1,(P5896-MAR1!$B$13)/MAR1!$D$13,(P5896-MAR1!$C$13)/MAR1!$E$13)</f>
        <v/>
      </c>
    </row>
    <row r="5897">
      <c r="A5897" s="5" t="n">
        <v>5896</v>
      </c>
      <c r="B5897" s="5" t="n">
        <v>17</v>
      </c>
      <c r="C5897" s="5" t="n">
        <v>56</v>
      </c>
      <c r="D5897" s="5" t="n">
        <v>2</v>
      </c>
      <c r="E5897" s="5" t="n">
        <v>0</v>
      </c>
      <c r="F5897" s="5" t="n">
        <v>34.4</v>
      </c>
      <c r="G5897" s="5" t="n">
        <v>17.6</v>
      </c>
      <c r="H5897" s="5" t="n">
        <v>19.73</v>
      </c>
      <c r="I5897" s="6">
        <f>IF(E5897&gt;=Markov!$B$3,1,0)</f>
        <v/>
      </c>
      <c r="J5897" s="6">
        <f>I5896</f>
        <v/>
      </c>
      <c r="K5897" s="7">
        <f>MAR1!$B$5+MAR1!$C$5*COS(2*PI()*$C5897/365)+MAR1!$D$5*SIN(2*PI()*$C5897/365)</f>
        <v/>
      </c>
      <c r="L5897" s="7">
        <f>MAR1!$B$6+MAR1!$C$6*COS(2*PI()*$C5897/365)+MAR1!$D$6*SIN(2*PI()*$C5897/365)</f>
        <v/>
      </c>
      <c r="M5897" s="7">
        <f>MAR1!$B$7+MAR1!$C$7*COS(2*PI()*$C5897/365)+MAR1!$D$7*SIN(2*PI()*$C5897/365)</f>
        <v/>
      </c>
      <c r="N5897" s="7">
        <f>F5897-K5897</f>
        <v/>
      </c>
      <c r="O5897" s="7">
        <f>G5897-L5897</f>
        <v/>
      </c>
      <c r="P5897" s="7">
        <f>H5897-M5897</f>
        <v/>
      </c>
      <c r="Q5897" s="7">
        <f>IF($I5897=1,(N5897-MAR1!$B$11)/MAR1!$D$11,(N5897-MAR1!$C$11)/MAR1!$E$11)</f>
        <v/>
      </c>
      <c r="R5897" s="7">
        <f>IF($I5897=1,(O5897-MAR1!$B$12)/MAR1!$D$12,(O5897-MAR1!$C$12)/MAR1!$E$12)</f>
        <v/>
      </c>
      <c r="S5897" s="7">
        <f>IF($I5897=1,(P5897-MAR1!$B$13)/MAR1!$D$13,(P5897-MAR1!$C$13)/MAR1!$E$13)</f>
        <v/>
      </c>
    </row>
    <row r="5898">
      <c r="A5898" s="5" t="n">
        <v>5897</v>
      </c>
      <c r="B5898" s="5" t="n">
        <v>17</v>
      </c>
      <c r="C5898" s="5" t="n">
        <v>57</v>
      </c>
      <c r="D5898" s="5" t="n">
        <v>2</v>
      </c>
      <c r="E5898" s="5" t="n">
        <v>2.2</v>
      </c>
      <c r="F5898" s="5" t="n">
        <v>29.5</v>
      </c>
      <c r="G5898" s="5" t="n">
        <v>17.6</v>
      </c>
      <c r="H5898" s="5" t="n">
        <v>12.91</v>
      </c>
      <c r="I5898" s="6">
        <f>IF(E5898&gt;=Markov!$B$3,1,0)</f>
        <v/>
      </c>
      <c r="J5898" s="6">
        <f>I5897</f>
        <v/>
      </c>
      <c r="K5898" s="7">
        <f>MAR1!$B$5+MAR1!$C$5*COS(2*PI()*$C5898/365)+MAR1!$D$5*SIN(2*PI()*$C5898/365)</f>
        <v/>
      </c>
      <c r="L5898" s="7">
        <f>MAR1!$B$6+MAR1!$C$6*COS(2*PI()*$C5898/365)+MAR1!$D$6*SIN(2*PI()*$C5898/365)</f>
        <v/>
      </c>
      <c r="M5898" s="7">
        <f>MAR1!$B$7+MAR1!$C$7*COS(2*PI()*$C5898/365)+MAR1!$D$7*SIN(2*PI()*$C5898/365)</f>
        <v/>
      </c>
      <c r="N5898" s="7">
        <f>F5898-K5898</f>
        <v/>
      </c>
      <c r="O5898" s="7">
        <f>G5898-L5898</f>
        <v/>
      </c>
      <c r="P5898" s="7">
        <f>H5898-M5898</f>
        <v/>
      </c>
      <c r="Q5898" s="7">
        <f>IF($I5898=1,(N5898-MAR1!$B$11)/MAR1!$D$11,(N5898-MAR1!$C$11)/MAR1!$E$11)</f>
        <v/>
      </c>
      <c r="R5898" s="7">
        <f>IF($I5898=1,(O5898-MAR1!$B$12)/MAR1!$D$12,(O5898-MAR1!$C$12)/MAR1!$E$12)</f>
        <v/>
      </c>
      <c r="S5898" s="7">
        <f>IF($I5898=1,(P5898-MAR1!$B$13)/MAR1!$D$13,(P5898-MAR1!$C$13)/MAR1!$E$13)</f>
        <v/>
      </c>
    </row>
    <row r="5899">
      <c r="A5899" s="5" t="n">
        <v>5898</v>
      </c>
      <c r="B5899" s="5" t="n">
        <v>17</v>
      </c>
      <c r="C5899" s="5" t="n">
        <v>58</v>
      </c>
      <c r="D5899" s="5" t="n">
        <v>2</v>
      </c>
      <c r="E5899" s="5" t="n">
        <v>2.5</v>
      </c>
      <c r="F5899" s="5" t="n">
        <v>30.4</v>
      </c>
      <c r="G5899" s="5" t="n">
        <v>17.1</v>
      </c>
      <c r="H5899" s="5" t="n">
        <v>16.49</v>
      </c>
      <c r="I5899" s="6">
        <f>IF(E5899&gt;=Markov!$B$3,1,0)</f>
        <v/>
      </c>
      <c r="J5899" s="6">
        <f>I5898</f>
        <v/>
      </c>
      <c r="K5899" s="7">
        <f>MAR1!$B$5+MAR1!$C$5*COS(2*PI()*$C5899/365)+MAR1!$D$5*SIN(2*PI()*$C5899/365)</f>
        <v/>
      </c>
      <c r="L5899" s="7">
        <f>MAR1!$B$6+MAR1!$C$6*COS(2*PI()*$C5899/365)+MAR1!$D$6*SIN(2*PI()*$C5899/365)</f>
        <v/>
      </c>
      <c r="M5899" s="7">
        <f>MAR1!$B$7+MAR1!$C$7*COS(2*PI()*$C5899/365)+MAR1!$D$7*SIN(2*PI()*$C5899/365)</f>
        <v/>
      </c>
      <c r="N5899" s="7">
        <f>F5899-K5899</f>
        <v/>
      </c>
      <c r="O5899" s="7">
        <f>G5899-L5899</f>
        <v/>
      </c>
      <c r="P5899" s="7">
        <f>H5899-M5899</f>
        <v/>
      </c>
      <c r="Q5899" s="7">
        <f>IF($I5899=1,(N5899-MAR1!$B$11)/MAR1!$D$11,(N5899-MAR1!$C$11)/MAR1!$E$11)</f>
        <v/>
      </c>
      <c r="R5899" s="7">
        <f>IF($I5899=1,(O5899-MAR1!$B$12)/MAR1!$D$12,(O5899-MAR1!$C$12)/MAR1!$E$12)</f>
        <v/>
      </c>
      <c r="S5899" s="7">
        <f>IF($I5899=1,(P5899-MAR1!$B$13)/MAR1!$D$13,(P5899-MAR1!$C$13)/MAR1!$E$13)</f>
        <v/>
      </c>
    </row>
    <row r="5900">
      <c r="A5900" s="5" t="n">
        <v>5899</v>
      </c>
      <c r="B5900" s="5" t="n">
        <v>17</v>
      </c>
      <c r="C5900" s="5" t="n">
        <v>59</v>
      </c>
      <c r="D5900" s="5" t="n">
        <v>2</v>
      </c>
      <c r="E5900" s="5" t="n">
        <v>0</v>
      </c>
      <c r="F5900" s="5" t="n">
        <v>31.7</v>
      </c>
      <c r="G5900" s="5" t="n">
        <v>16.4</v>
      </c>
      <c r="H5900" s="5" t="n">
        <v>13.78</v>
      </c>
      <c r="I5900" s="6">
        <f>IF(E5900&gt;=Markov!$B$3,1,0)</f>
        <v/>
      </c>
      <c r="J5900" s="6">
        <f>I5899</f>
        <v/>
      </c>
      <c r="K5900" s="7">
        <f>MAR1!$B$5+MAR1!$C$5*COS(2*PI()*$C5900/365)+MAR1!$D$5*SIN(2*PI()*$C5900/365)</f>
        <v/>
      </c>
      <c r="L5900" s="7">
        <f>MAR1!$B$6+MAR1!$C$6*COS(2*PI()*$C5900/365)+MAR1!$D$6*SIN(2*PI()*$C5900/365)</f>
        <v/>
      </c>
      <c r="M5900" s="7">
        <f>MAR1!$B$7+MAR1!$C$7*COS(2*PI()*$C5900/365)+MAR1!$D$7*SIN(2*PI()*$C5900/365)</f>
        <v/>
      </c>
      <c r="N5900" s="7">
        <f>F5900-K5900</f>
        <v/>
      </c>
      <c r="O5900" s="7">
        <f>G5900-L5900</f>
        <v/>
      </c>
      <c r="P5900" s="7">
        <f>H5900-M5900</f>
        <v/>
      </c>
      <c r="Q5900" s="7">
        <f>IF($I5900=1,(N5900-MAR1!$B$11)/MAR1!$D$11,(N5900-MAR1!$C$11)/MAR1!$E$11)</f>
        <v/>
      </c>
      <c r="R5900" s="7">
        <f>IF($I5900=1,(O5900-MAR1!$B$12)/MAR1!$D$12,(O5900-MAR1!$C$12)/MAR1!$E$12)</f>
        <v/>
      </c>
      <c r="S5900" s="7">
        <f>IF($I5900=1,(P5900-MAR1!$B$13)/MAR1!$D$13,(P5900-MAR1!$C$13)/MAR1!$E$13)</f>
        <v/>
      </c>
    </row>
    <row r="5901">
      <c r="A5901" s="5" t="n">
        <v>5900</v>
      </c>
      <c r="B5901" s="5" t="n">
        <v>17</v>
      </c>
      <c r="C5901" s="5" t="n">
        <v>60</v>
      </c>
      <c r="D5901" s="5" t="n">
        <v>3</v>
      </c>
      <c r="E5901" s="5" t="n">
        <v>0</v>
      </c>
      <c r="F5901" s="5" t="n">
        <v>37</v>
      </c>
      <c r="G5901" s="5" t="n">
        <v>17.5</v>
      </c>
      <c r="H5901" s="5" t="n">
        <v>20.45</v>
      </c>
      <c r="I5901" s="6">
        <f>IF(E5901&gt;=Markov!$B$3,1,0)</f>
        <v/>
      </c>
      <c r="J5901" s="6">
        <f>I5900</f>
        <v/>
      </c>
      <c r="K5901" s="7">
        <f>MAR1!$B$5+MAR1!$C$5*COS(2*PI()*$C5901/365)+MAR1!$D$5*SIN(2*PI()*$C5901/365)</f>
        <v/>
      </c>
      <c r="L5901" s="7">
        <f>MAR1!$B$6+MAR1!$C$6*COS(2*PI()*$C5901/365)+MAR1!$D$6*SIN(2*PI()*$C5901/365)</f>
        <v/>
      </c>
      <c r="M5901" s="7">
        <f>MAR1!$B$7+MAR1!$C$7*COS(2*PI()*$C5901/365)+MAR1!$D$7*SIN(2*PI()*$C5901/365)</f>
        <v/>
      </c>
      <c r="N5901" s="7">
        <f>F5901-K5901</f>
        <v/>
      </c>
      <c r="O5901" s="7">
        <f>G5901-L5901</f>
        <v/>
      </c>
      <c r="P5901" s="7">
        <f>H5901-M5901</f>
        <v/>
      </c>
      <c r="Q5901" s="7">
        <f>IF($I5901=1,(N5901-MAR1!$B$11)/MAR1!$D$11,(N5901-MAR1!$C$11)/MAR1!$E$11)</f>
        <v/>
      </c>
      <c r="R5901" s="7">
        <f>IF($I5901=1,(O5901-MAR1!$B$12)/MAR1!$D$12,(O5901-MAR1!$C$12)/MAR1!$E$12)</f>
        <v/>
      </c>
      <c r="S5901" s="7">
        <f>IF($I5901=1,(P5901-MAR1!$B$13)/MAR1!$D$13,(P5901-MAR1!$C$13)/MAR1!$E$13)</f>
        <v/>
      </c>
    </row>
    <row r="5902">
      <c r="A5902" s="5" t="n">
        <v>5901</v>
      </c>
      <c r="B5902" s="5" t="n">
        <v>17</v>
      </c>
      <c r="C5902" s="5" t="n">
        <v>61</v>
      </c>
      <c r="D5902" s="5" t="n">
        <v>3</v>
      </c>
      <c r="E5902" s="5" t="n">
        <v>0</v>
      </c>
      <c r="F5902" s="5" t="n">
        <v>37.8</v>
      </c>
      <c r="G5902" s="5" t="n">
        <v>19.3</v>
      </c>
      <c r="H5902" s="5" t="n">
        <v>19.42</v>
      </c>
      <c r="I5902" s="6">
        <f>IF(E5902&gt;=Markov!$B$3,1,0)</f>
        <v/>
      </c>
      <c r="J5902" s="6">
        <f>I5901</f>
        <v/>
      </c>
      <c r="K5902" s="7">
        <f>MAR1!$B$5+MAR1!$C$5*COS(2*PI()*$C5902/365)+MAR1!$D$5*SIN(2*PI()*$C5902/365)</f>
        <v/>
      </c>
      <c r="L5902" s="7">
        <f>MAR1!$B$6+MAR1!$C$6*COS(2*PI()*$C5902/365)+MAR1!$D$6*SIN(2*PI()*$C5902/365)</f>
        <v/>
      </c>
      <c r="M5902" s="7">
        <f>MAR1!$B$7+MAR1!$C$7*COS(2*PI()*$C5902/365)+MAR1!$D$7*SIN(2*PI()*$C5902/365)</f>
        <v/>
      </c>
      <c r="N5902" s="7">
        <f>F5902-K5902</f>
        <v/>
      </c>
      <c r="O5902" s="7">
        <f>G5902-L5902</f>
        <v/>
      </c>
      <c r="P5902" s="7">
        <f>H5902-M5902</f>
        <v/>
      </c>
      <c r="Q5902" s="7">
        <f>IF($I5902=1,(N5902-MAR1!$B$11)/MAR1!$D$11,(N5902-MAR1!$C$11)/MAR1!$E$11)</f>
        <v/>
      </c>
      <c r="R5902" s="7">
        <f>IF($I5902=1,(O5902-MAR1!$B$12)/MAR1!$D$12,(O5902-MAR1!$C$12)/MAR1!$E$12)</f>
        <v/>
      </c>
      <c r="S5902" s="7">
        <f>IF($I5902=1,(P5902-MAR1!$B$13)/MAR1!$D$13,(P5902-MAR1!$C$13)/MAR1!$E$13)</f>
        <v/>
      </c>
    </row>
    <row r="5903">
      <c r="A5903" s="5" t="n">
        <v>5902</v>
      </c>
      <c r="B5903" s="5" t="n">
        <v>17</v>
      </c>
      <c r="C5903" s="5" t="n">
        <v>62</v>
      </c>
      <c r="D5903" s="5" t="n">
        <v>3</v>
      </c>
      <c r="E5903" s="5" t="n">
        <v>0</v>
      </c>
      <c r="F5903" s="5" t="n">
        <v>40</v>
      </c>
      <c r="G5903" s="5" t="n">
        <v>20.8</v>
      </c>
      <c r="H5903" s="5" t="n">
        <v>22.96</v>
      </c>
      <c r="I5903" s="6">
        <f>IF(E5903&gt;=Markov!$B$3,1,0)</f>
        <v/>
      </c>
      <c r="J5903" s="6">
        <f>I5902</f>
        <v/>
      </c>
      <c r="K5903" s="7">
        <f>MAR1!$B$5+MAR1!$C$5*COS(2*PI()*$C5903/365)+MAR1!$D$5*SIN(2*PI()*$C5903/365)</f>
        <v/>
      </c>
      <c r="L5903" s="7">
        <f>MAR1!$B$6+MAR1!$C$6*COS(2*PI()*$C5903/365)+MAR1!$D$6*SIN(2*PI()*$C5903/365)</f>
        <v/>
      </c>
      <c r="M5903" s="7">
        <f>MAR1!$B$7+MAR1!$C$7*COS(2*PI()*$C5903/365)+MAR1!$D$7*SIN(2*PI()*$C5903/365)</f>
        <v/>
      </c>
      <c r="N5903" s="7">
        <f>F5903-K5903</f>
        <v/>
      </c>
      <c r="O5903" s="7">
        <f>G5903-L5903</f>
        <v/>
      </c>
      <c r="P5903" s="7">
        <f>H5903-M5903</f>
        <v/>
      </c>
      <c r="Q5903" s="7">
        <f>IF($I5903=1,(N5903-MAR1!$B$11)/MAR1!$D$11,(N5903-MAR1!$C$11)/MAR1!$E$11)</f>
        <v/>
      </c>
      <c r="R5903" s="7">
        <f>IF($I5903=1,(O5903-MAR1!$B$12)/MAR1!$D$12,(O5903-MAR1!$C$12)/MAR1!$E$12)</f>
        <v/>
      </c>
      <c r="S5903" s="7">
        <f>IF($I5903=1,(P5903-MAR1!$B$13)/MAR1!$D$13,(P5903-MAR1!$C$13)/MAR1!$E$13)</f>
        <v/>
      </c>
    </row>
    <row r="5904">
      <c r="A5904" s="5" t="n">
        <v>5903</v>
      </c>
      <c r="B5904" s="5" t="n">
        <v>17</v>
      </c>
      <c r="C5904" s="5" t="n">
        <v>63</v>
      </c>
      <c r="D5904" s="5" t="n">
        <v>3</v>
      </c>
      <c r="E5904" s="5" t="n">
        <v>0</v>
      </c>
      <c r="F5904" s="5" t="n">
        <v>40.1</v>
      </c>
      <c r="G5904" s="5" t="n">
        <v>22.5</v>
      </c>
      <c r="H5904" s="5" t="n">
        <v>22.74</v>
      </c>
      <c r="I5904" s="6">
        <f>IF(E5904&gt;=Markov!$B$3,1,0)</f>
        <v/>
      </c>
      <c r="J5904" s="6">
        <f>I5903</f>
        <v/>
      </c>
      <c r="K5904" s="7">
        <f>MAR1!$B$5+MAR1!$C$5*COS(2*PI()*$C5904/365)+MAR1!$D$5*SIN(2*PI()*$C5904/365)</f>
        <v/>
      </c>
      <c r="L5904" s="7">
        <f>MAR1!$B$6+MAR1!$C$6*COS(2*PI()*$C5904/365)+MAR1!$D$6*SIN(2*PI()*$C5904/365)</f>
        <v/>
      </c>
      <c r="M5904" s="7">
        <f>MAR1!$B$7+MAR1!$C$7*COS(2*PI()*$C5904/365)+MAR1!$D$7*SIN(2*PI()*$C5904/365)</f>
        <v/>
      </c>
      <c r="N5904" s="7">
        <f>F5904-K5904</f>
        <v/>
      </c>
      <c r="O5904" s="7">
        <f>G5904-L5904</f>
        <v/>
      </c>
      <c r="P5904" s="7">
        <f>H5904-M5904</f>
        <v/>
      </c>
      <c r="Q5904" s="7">
        <f>IF($I5904=1,(N5904-MAR1!$B$11)/MAR1!$D$11,(N5904-MAR1!$C$11)/MAR1!$E$11)</f>
        <v/>
      </c>
      <c r="R5904" s="7">
        <f>IF($I5904=1,(O5904-MAR1!$B$12)/MAR1!$D$12,(O5904-MAR1!$C$12)/MAR1!$E$12)</f>
        <v/>
      </c>
      <c r="S5904" s="7">
        <f>IF($I5904=1,(P5904-MAR1!$B$13)/MAR1!$D$13,(P5904-MAR1!$C$13)/MAR1!$E$13)</f>
        <v/>
      </c>
    </row>
    <row r="5905">
      <c r="A5905" s="5" t="n">
        <v>5904</v>
      </c>
      <c r="B5905" s="5" t="n">
        <v>17</v>
      </c>
      <c r="C5905" s="5" t="n">
        <v>64</v>
      </c>
      <c r="D5905" s="5" t="n">
        <v>3</v>
      </c>
      <c r="E5905" s="5" t="n">
        <v>0</v>
      </c>
      <c r="F5905" s="5" t="n">
        <v>40</v>
      </c>
      <c r="G5905" s="5" t="n">
        <v>21.5</v>
      </c>
      <c r="H5905" s="5" t="n">
        <v>22.94</v>
      </c>
      <c r="I5905" s="6">
        <f>IF(E5905&gt;=Markov!$B$3,1,0)</f>
        <v/>
      </c>
      <c r="J5905" s="6">
        <f>I5904</f>
        <v/>
      </c>
      <c r="K5905" s="7">
        <f>MAR1!$B$5+MAR1!$C$5*COS(2*PI()*$C5905/365)+MAR1!$D$5*SIN(2*PI()*$C5905/365)</f>
        <v/>
      </c>
      <c r="L5905" s="7">
        <f>MAR1!$B$6+MAR1!$C$6*COS(2*PI()*$C5905/365)+MAR1!$D$6*SIN(2*PI()*$C5905/365)</f>
        <v/>
      </c>
      <c r="M5905" s="7">
        <f>MAR1!$B$7+MAR1!$C$7*COS(2*PI()*$C5905/365)+MAR1!$D$7*SIN(2*PI()*$C5905/365)</f>
        <v/>
      </c>
      <c r="N5905" s="7">
        <f>F5905-K5905</f>
        <v/>
      </c>
      <c r="O5905" s="7">
        <f>G5905-L5905</f>
        <v/>
      </c>
      <c r="P5905" s="7">
        <f>H5905-M5905</f>
        <v/>
      </c>
      <c r="Q5905" s="7">
        <f>IF($I5905=1,(N5905-MAR1!$B$11)/MAR1!$D$11,(N5905-MAR1!$C$11)/MAR1!$E$11)</f>
        <v/>
      </c>
      <c r="R5905" s="7">
        <f>IF($I5905=1,(O5905-MAR1!$B$12)/MAR1!$D$12,(O5905-MAR1!$C$12)/MAR1!$E$12)</f>
        <v/>
      </c>
      <c r="S5905" s="7">
        <f>IF($I5905=1,(P5905-MAR1!$B$13)/MAR1!$D$13,(P5905-MAR1!$C$13)/MAR1!$E$13)</f>
        <v/>
      </c>
    </row>
    <row r="5906">
      <c r="A5906" s="5" t="n">
        <v>5905</v>
      </c>
      <c r="B5906" s="5" t="n">
        <v>17</v>
      </c>
      <c r="C5906" s="5" t="n">
        <v>65</v>
      </c>
      <c r="D5906" s="5" t="n">
        <v>3</v>
      </c>
      <c r="E5906" s="5" t="n">
        <v>0</v>
      </c>
      <c r="F5906" s="5" t="n">
        <v>39.4</v>
      </c>
      <c r="G5906" s="5" t="n">
        <v>20</v>
      </c>
      <c r="H5906" s="5" t="n">
        <v>21.7</v>
      </c>
      <c r="I5906" s="6">
        <f>IF(E5906&gt;=Markov!$B$3,1,0)</f>
        <v/>
      </c>
      <c r="J5906" s="6">
        <f>I5905</f>
        <v/>
      </c>
      <c r="K5906" s="7">
        <f>MAR1!$B$5+MAR1!$C$5*COS(2*PI()*$C5906/365)+MAR1!$D$5*SIN(2*PI()*$C5906/365)</f>
        <v/>
      </c>
      <c r="L5906" s="7">
        <f>MAR1!$B$6+MAR1!$C$6*COS(2*PI()*$C5906/365)+MAR1!$D$6*SIN(2*PI()*$C5906/365)</f>
        <v/>
      </c>
      <c r="M5906" s="7">
        <f>MAR1!$B$7+MAR1!$C$7*COS(2*PI()*$C5906/365)+MAR1!$D$7*SIN(2*PI()*$C5906/365)</f>
        <v/>
      </c>
      <c r="N5906" s="7">
        <f>F5906-K5906</f>
        <v/>
      </c>
      <c r="O5906" s="7">
        <f>G5906-L5906</f>
        <v/>
      </c>
      <c r="P5906" s="7">
        <f>H5906-M5906</f>
        <v/>
      </c>
      <c r="Q5906" s="7">
        <f>IF($I5906=1,(N5906-MAR1!$B$11)/MAR1!$D$11,(N5906-MAR1!$C$11)/MAR1!$E$11)</f>
        <v/>
      </c>
      <c r="R5906" s="7">
        <f>IF($I5906=1,(O5906-MAR1!$B$12)/MAR1!$D$12,(O5906-MAR1!$C$12)/MAR1!$E$12)</f>
        <v/>
      </c>
      <c r="S5906" s="7">
        <f>IF($I5906=1,(P5906-MAR1!$B$13)/MAR1!$D$13,(P5906-MAR1!$C$13)/MAR1!$E$13)</f>
        <v/>
      </c>
    </row>
    <row r="5907">
      <c r="A5907" s="5" t="n">
        <v>5906</v>
      </c>
      <c r="B5907" s="5" t="n">
        <v>17</v>
      </c>
      <c r="C5907" s="5" t="n">
        <v>66</v>
      </c>
      <c r="D5907" s="5" t="n">
        <v>3</v>
      </c>
      <c r="E5907" s="5" t="n">
        <v>0</v>
      </c>
      <c r="F5907" s="5" t="n">
        <v>38.6</v>
      </c>
      <c r="G5907" s="5" t="n">
        <v>23.6</v>
      </c>
      <c r="H5907" s="5" t="n">
        <v>20.6</v>
      </c>
      <c r="I5907" s="6">
        <f>IF(E5907&gt;=Markov!$B$3,1,0)</f>
        <v/>
      </c>
      <c r="J5907" s="6">
        <f>I5906</f>
        <v/>
      </c>
      <c r="K5907" s="7">
        <f>MAR1!$B$5+MAR1!$C$5*COS(2*PI()*$C5907/365)+MAR1!$D$5*SIN(2*PI()*$C5907/365)</f>
        <v/>
      </c>
      <c r="L5907" s="7">
        <f>MAR1!$B$6+MAR1!$C$6*COS(2*PI()*$C5907/365)+MAR1!$D$6*SIN(2*PI()*$C5907/365)</f>
        <v/>
      </c>
      <c r="M5907" s="7">
        <f>MAR1!$B$7+MAR1!$C$7*COS(2*PI()*$C5907/365)+MAR1!$D$7*SIN(2*PI()*$C5907/365)</f>
        <v/>
      </c>
      <c r="N5907" s="7">
        <f>F5907-K5907</f>
        <v/>
      </c>
      <c r="O5907" s="7">
        <f>G5907-L5907</f>
        <v/>
      </c>
      <c r="P5907" s="7">
        <f>H5907-M5907</f>
        <v/>
      </c>
      <c r="Q5907" s="7">
        <f>IF($I5907=1,(N5907-MAR1!$B$11)/MAR1!$D$11,(N5907-MAR1!$C$11)/MAR1!$E$11)</f>
        <v/>
      </c>
      <c r="R5907" s="7">
        <f>IF($I5907=1,(O5907-MAR1!$B$12)/MAR1!$D$12,(O5907-MAR1!$C$12)/MAR1!$E$12)</f>
        <v/>
      </c>
      <c r="S5907" s="7">
        <f>IF($I5907=1,(P5907-MAR1!$B$13)/MAR1!$D$13,(P5907-MAR1!$C$13)/MAR1!$E$13)</f>
        <v/>
      </c>
    </row>
    <row r="5908">
      <c r="A5908" s="5" t="n">
        <v>5907</v>
      </c>
      <c r="B5908" s="5" t="n">
        <v>17</v>
      </c>
      <c r="C5908" s="5" t="n">
        <v>67</v>
      </c>
      <c r="D5908" s="5" t="n">
        <v>3</v>
      </c>
      <c r="E5908" s="5" t="n">
        <v>0</v>
      </c>
      <c r="F5908" s="5" t="n">
        <v>40.6</v>
      </c>
      <c r="G5908" s="5" t="n">
        <v>23.1</v>
      </c>
      <c r="H5908" s="5" t="n">
        <v>26.75</v>
      </c>
      <c r="I5908" s="6">
        <f>IF(E5908&gt;=Markov!$B$3,1,0)</f>
        <v/>
      </c>
      <c r="J5908" s="6">
        <f>I5907</f>
        <v/>
      </c>
      <c r="K5908" s="7">
        <f>MAR1!$B$5+MAR1!$C$5*COS(2*PI()*$C5908/365)+MAR1!$D$5*SIN(2*PI()*$C5908/365)</f>
        <v/>
      </c>
      <c r="L5908" s="7">
        <f>MAR1!$B$6+MAR1!$C$6*COS(2*PI()*$C5908/365)+MAR1!$D$6*SIN(2*PI()*$C5908/365)</f>
        <v/>
      </c>
      <c r="M5908" s="7">
        <f>MAR1!$B$7+MAR1!$C$7*COS(2*PI()*$C5908/365)+MAR1!$D$7*SIN(2*PI()*$C5908/365)</f>
        <v/>
      </c>
      <c r="N5908" s="7">
        <f>F5908-K5908</f>
        <v/>
      </c>
      <c r="O5908" s="7">
        <f>G5908-L5908</f>
        <v/>
      </c>
      <c r="P5908" s="7">
        <f>H5908-M5908</f>
        <v/>
      </c>
      <c r="Q5908" s="7">
        <f>IF($I5908=1,(N5908-MAR1!$B$11)/MAR1!$D$11,(N5908-MAR1!$C$11)/MAR1!$E$11)</f>
        <v/>
      </c>
      <c r="R5908" s="7">
        <f>IF($I5908=1,(O5908-MAR1!$B$12)/MAR1!$D$12,(O5908-MAR1!$C$12)/MAR1!$E$12)</f>
        <v/>
      </c>
      <c r="S5908" s="7">
        <f>IF($I5908=1,(P5908-MAR1!$B$13)/MAR1!$D$13,(P5908-MAR1!$C$13)/MAR1!$E$13)</f>
        <v/>
      </c>
    </row>
    <row r="5909">
      <c r="A5909" s="5" t="n">
        <v>5908</v>
      </c>
      <c r="B5909" s="5" t="n">
        <v>17</v>
      </c>
      <c r="C5909" s="5" t="n">
        <v>68</v>
      </c>
      <c r="D5909" s="5" t="n">
        <v>3</v>
      </c>
      <c r="E5909" s="5" t="n">
        <v>0</v>
      </c>
      <c r="F5909" s="5" t="n">
        <v>38.3</v>
      </c>
      <c r="G5909" s="5" t="n">
        <v>21.3</v>
      </c>
      <c r="H5909" s="5" t="n">
        <v>24.05</v>
      </c>
      <c r="I5909" s="6">
        <f>IF(E5909&gt;=Markov!$B$3,1,0)</f>
        <v/>
      </c>
      <c r="J5909" s="6">
        <f>I5908</f>
        <v/>
      </c>
      <c r="K5909" s="7">
        <f>MAR1!$B$5+MAR1!$C$5*COS(2*PI()*$C5909/365)+MAR1!$D$5*SIN(2*PI()*$C5909/365)</f>
        <v/>
      </c>
      <c r="L5909" s="7">
        <f>MAR1!$B$6+MAR1!$C$6*COS(2*PI()*$C5909/365)+MAR1!$D$6*SIN(2*PI()*$C5909/365)</f>
        <v/>
      </c>
      <c r="M5909" s="7">
        <f>MAR1!$B$7+MAR1!$C$7*COS(2*PI()*$C5909/365)+MAR1!$D$7*SIN(2*PI()*$C5909/365)</f>
        <v/>
      </c>
      <c r="N5909" s="7">
        <f>F5909-K5909</f>
        <v/>
      </c>
      <c r="O5909" s="7">
        <f>G5909-L5909</f>
        <v/>
      </c>
      <c r="P5909" s="7">
        <f>H5909-M5909</f>
        <v/>
      </c>
      <c r="Q5909" s="7">
        <f>IF($I5909=1,(N5909-MAR1!$B$11)/MAR1!$D$11,(N5909-MAR1!$C$11)/MAR1!$E$11)</f>
        <v/>
      </c>
      <c r="R5909" s="7">
        <f>IF($I5909=1,(O5909-MAR1!$B$12)/MAR1!$D$12,(O5909-MAR1!$C$12)/MAR1!$E$12)</f>
        <v/>
      </c>
      <c r="S5909" s="7">
        <f>IF($I5909=1,(P5909-MAR1!$B$13)/MAR1!$D$13,(P5909-MAR1!$C$13)/MAR1!$E$13)</f>
        <v/>
      </c>
    </row>
    <row r="5910">
      <c r="A5910" s="5" t="n">
        <v>5909</v>
      </c>
      <c r="B5910" s="5" t="n">
        <v>17</v>
      </c>
      <c r="C5910" s="5" t="n">
        <v>69</v>
      </c>
      <c r="D5910" s="5" t="n">
        <v>3</v>
      </c>
      <c r="E5910" s="5" t="n">
        <v>0</v>
      </c>
      <c r="F5910" s="5" t="n">
        <v>37.7</v>
      </c>
      <c r="G5910" s="5" t="n">
        <v>20.3</v>
      </c>
      <c r="H5910" s="5" t="n">
        <v>21.02</v>
      </c>
      <c r="I5910" s="6">
        <f>IF(E5910&gt;=Markov!$B$3,1,0)</f>
        <v/>
      </c>
      <c r="J5910" s="6">
        <f>I5909</f>
        <v/>
      </c>
      <c r="K5910" s="7">
        <f>MAR1!$B$5+MAR1!$C$5*COS(2*PI()*$C5910/365)+MAR1!$D$5*SIN(2*PI()*$C5910/365)</f>
        <v/>
      </c>
      <c r="L5910" s="7">
        <f>MAR1!$B$6+MAR1!$C$6*COS(2*PI()*$C5910/365)+MAR1!$D$6*SIN(2*PI()*$C5910/365)</f>
        <v/>
      </c>
      <c r="M5910" s="7">
        <f>MAR1!$B$7+MAR1!$C$7*COS(2*PI()*$C5910/365)+MAR1!$D$7*SIN(2*PI()*$C5910/365)</f>
        <v/>
      </c>
      <c r="N5910" s="7">
        <f>F5910-K5910</f>
        <v/>
      </c>
      <c r="O5910" s="7">
        <f>G5910-L5910</f>
        <v/>
      </c>
      <c r="P5910" s="7">
        <f>H5910-M5910</f>
        <v/>
      </c>
      <c r="Q5910" s="7">
        <f>IF($I5910=1,(N5910-MAR1!$B$11)/MAR1!$D$11,(N5910-MAR1!$C$11)/MAR1!$E$11)</f>
        <v/>
      </c>
      <c r="R5910" s="7">
        <f>IF($I5910=1,(O5910-MAR1!$B$12)/MAR1!$D$12,(O5910-MAR1!$C$12)/MAR1!$E$12)</f>
        <v/>
      </c>
      <c r="S5910" s="7">
        <f>IF($I5910=1,(P5910-MAR1!$B$13)/MAR1!$D$13,(P5910-MAR1!$C$13)/MAR1!$E$13)</f>
        <v/>
      </c>
    </row>
    <row r="5911">
      <c r="A5911" s="5" t="n">
        <v>5910</v>
      </c>
      <c r="B5911" s="5" t="n">
        <v>17</v>
      </c>
      <c r="C5911" s="5" t="n">
        <v>70</v>
      </c>
      <c r="D5911" s="5" t="n">
        <v>3</v>
      </c>
      <c r="E5911" s="5" t="n">
        <v>0</v>
      </c>
      <c r="F5911" s="5" t="n">
        <v>36.4</v>
      </c>
      <c r="G5911" s="5" t="n">
        <v>19.3</v>
      </c>
      <c r="H5911" s="5" t="n">
        <v>22.79</v>
      </c>
      <c r="I5911" s="6">
        <f>IF(E5911&gt;=Markov!$B$3,1,0)</f>
        <v/>
      </c>
      <c r="J5911" s="6">
        <f>I5910</f>
        <v/>
      </c>
      <c r="K5911" s="7">
        <f>MAR1!$B$5+MAR1!$C$5*COS(2*PI()*$C5911/365)+MAR1!$D$5*SIN(2*PI()*$C5911/365)</f>
        <v/>
      </c>
      <c r="L5911" s="7">
        <f>MAR1!$B$6+MAR1!$C$6*COS(2*PI()*$C5911/365)+MAR1!$D$6*SIN(2*PI()*$C5911/365)</f>
        <v/>
      </c>
      <c r="M5911" s="7">
        <f>MAR1!$B$7+MAR1!$C$7*COS(2*PI()*$C5911/365)+MAR1!$D$7*SIN(2*PI()*$C5911/365)</f>
        <v/>
      </c>
      <c r="N5911" s="7">
        <f>F5911-K5911</f>
        <v/>
      </c>
      <c r="O5911" s="7">
        <f>G5911-L5911</f>
        <v/>
      </c>
      <c r="P5911" s="7">
        <f>H5911-M5911</f>
        <v/>
      </c>
      <c r="Q5911" s="7">
        <f>IF($I5911=1,(N5911-MAR1!$B$11)/MAR1!$D$11,(N5911-MAR1!$C$11)/MAR1!$E$11)</f>
        <v/>
      </c>
      <c r="R5911" s="7">
        <f>IF($I5911=1,(O5911-MAR1!$B$12)/MAR1!$D$12,(O5911-MAR1!$C$12)/MAR1!$E$12)</f>
        <v/>
      </c>
      <c r="S5911" s="7">
        <f>IF($I5911=1,(P5911-MAR1!$B$13)/MAR1!$D$13,(P5911-MAR1!$C$13)/MAR1!$E$13)</f>
        <v/>
      </c>
    </row>
    <row r="5912">
      <c r="A5912" s="5" t="n">
        <v>5911</v>
      </c>
      <c r="B5912" s="5" t="n">
        <v>17</v>
      </c>
      <c r="C5912" s="5" t="n">
        <v>71</v>
      </c>
      <c r="D5912" s="5" t="n">
        <v>3</v>
      </c>
      <c r="E5912" s="5" t="n">
        <v>0</v>
      </c>
      <c r="F5912" s="5" t="n">
        <v>37.4</v>
      </c>
      <c r="G5912" s="5" t="n">
        <v>20.6</v>
      </c>
      <c r="H5912" s="5" t="n">
        <v>23.7</v>
      </c>
      <c r="I5912" s="6">
        <f>IF(E5912&gt;=Markov!$B$3,1,0)</f>
        <v/>
      </c>
      <c r="J5912" s="6">
        <f>I5911</f>
        <v/>
      </c>
      <c r="K5912" s="7">
        <f>MAR1!$B$5+MAR1!$C$5*COS(2*PI()*$C5912/365)+MAR1!$D$5*SIN(2*PI()*$C5912/365)</f>
        <v/>
      </c>
      <c r="L5912" s="7">
        <f>MAR1!$B$6+MAR1!$C$6*COS(2*PI()*$C5912/365)+MAR1!$D$6*SIN(2*PI()*$C5912/365)</f>
        <v/>
      </c>
      <c r="M5912" s="7">
        <f>MAR1!$B$7+MAR1!$C$7*COS(2*PI()*$C5912/365)+MAR1!$D$7*SIN(2*PI()*$C5912/365)</f>
        <v/>
      </c>
      <c r="N5912" s="7">
        <f>F5912-K5912</f>
        <v/>
      </c>
      <c r="O5912" s="7">
        <f>G5912-L5912</f>
        <v/>
      </c>
      <c r="P5912" s="7">
        <f>H5912-M5912</f>
        <v/>
      </c>
      <c r="Q5912" s="7">
        <f>IF($I5912=1,(N5912-MAR1!$B$11)/MAR1!$D$11,(N5912-MAR1!$C$11)/MAR1!$E$11)</f>
        <v/>
      </c>
      <c r="R5912" s="7">
        <f>IF($I5912=1,(O5912-MAR1!$B$12)/MAR1!$D$12,(O5912-MAR1!$C$12)/MAR1!$E$12)</f>
        <v/>
      </c>
      <c r="S5912" s="7">
        <f>IF($I5912=1,(P5912-MAR1!$B$13)/MAR1!$D$13,(P5912-MAR1!$C$13)/MAR1!$E$13)</f>
        <v/>
      </c>
    </row>
    <row r="5913">
      <c r="A5913" s="5" t="n">
        <v>5912</v>
      </c>
      <c r="B5913" s="5" t="n">
        <v>17</v>
      </c>
      <c r="C5913" s="5" t="n">
        <v>72</v>
      </c>
      <c r="D5913" s="5" t="n">
        <v>3</v>
      </c>
      <c r="E5913" s="5" t="n">
        <v>0</v>
      </c>
      <c r="F5913" s="5" t="n">
        <v>37.2</v>
      </c>
      <c r="G5913" s="5" t="n">
        <v>19.4</v>
      </c>
      <c r="H5913" s="5" t="n">
        <v>20.55</v>
      </c>
      <c r="I5913" s="6">
        <f>IF(E5913&gt;=Markov!$B$3,1,0)</f>
        <v/>
      </c>
      <c r="J5913" s="6">
        <f>I5912</f>
        <v/>
      </c>
      <c r="K5913" s="7">
        <f>MAR1!$B$5+MAR1!$C$5*COS(2*PI()*$C5913/365)+MAR1!$D$5*SIN(2*PI()*$C5913/365)</f>
        <v/>
      </c>
      <c r="L5913" s="7">
        <f>MAR1!$B$6+MAR1!$C$6*COS(2*PI()*$C5913/365)+MAR1!$D$6*SIN(2*PI()*$C5913/365)</f>
        <v/>
      </c>
      <c r="M5913" s="7">
        <f>MAR1!$B$7+MAR1!$C$7*COS(2*PI()*$C5913/365)+MAR1!$D$7*SIN(2*PI()*$C5913/365)</f>
        <v/>
      </c>
      <c r="N5913" s="7">
        <f>F5913-K5913</f>
        <v/>
      </c>
      <c r="O5913" s="7">
        <f>G5913-L5913</f>
        <v/>
      </c>
      <c r="P5913" s="7">
        <f>H5913-M5913</f>
        <v/>
      </c>
      <c r="Q5913" s="7">
        <f>IF($I5913=1,(N5913-MAR1!$B$11)/MAR1!$D$11,(N5913-MAR1!$C$11)/MAR1!$E$11)</f>
        <v/>
      </c>
      <c r="R5913" s="7">
        <f>IF($I5913=1,(O5913-MAR1!$B$12)/MAR1!$D$12,(O5913-MAR1!$C$12)/MAR1!$E$12)</f>
        <v/>
      </c>
      <c r="S5913" s="7">
        <f>IF($I5913=1,(P5913-MAR1!$B$13)/MAR1!$D$13,(P5913-MAR1!$C$13)/MAR1!$E$13)</f>
        <v/>
      </c>
    </row>
    <row r="5914">
      <c r="A5914" s="5" t="n">
        <v>5913</v>
      </c>
      <c r="B5914" s="5" t="n">
        <v>17</v>
      </c>
      <c r="C5914" s="5" t="n">
        <v>73</v>
      </c>
      <c r="D5914" s="5" t="n">
        <v>3</v>
      </c>
      <c r="E5914" s="5" t="n">
        <v>0</v>
      </c>
      <c r="F5914" s="5" t="n">
        <v>36.2</v>
      </c>
      <c r="G5914" s="5" t="n">
        <v>20.8</v>
      </c>
      <c r="H5914" s="5" t="n">
        <v>20.26</v>
      </c>
      <c r="I5914" s="6">
        <f>IF(E5914&gt;=Markov!$B$3,1,0)</f>
        <v/>
      </c>
      <c r="J5914" s="6">
        <f>I5913</f>
        <v/>
      </c>
      <c r="K5914" s="7">
        <f>MAR1!$B$5+MAR1!$C$5*COS(2*PI()*$C5914/365)+MAR1!$D$5*SIN(2*PI()*$C5914/365)</f>
        <v/>
      </c>
      <c r="L5914" s="7">
        <f>MAR1!$B$6+MAR1!$C$6*COS(2*PI()*$C5914/365)+MAR1!$D$6*SIN(2*PI()*$C5914/365)</f>
        <v/>
      </c>
      <c r="M5914" s="7">
        <f>MAR1!$B$7+MAR1!$C$7*COS(2*PI()*$C5914/365)+MAR1!$D$7*SIN(2*PI()*$C5914/365)</f>
        <v/>
      </c>
      <c r="N5914" s="7">
        <f>F5914-K5914</f>
        <v/>
      </c>
      <c r="O5914" s="7">
        <f>G5914-L5914</f>
        <v/>
      </c>
      <c r="P5914" s="7">
        <f>H5914-M5914</f>
        <v/>
      </c>
      <c r="Q5914" s="7">
        <f>IF($I5914=1,(N5914-MAR1!$B$11)/MAR1!$D$11,(N5914-MAR1!$C$11)/MAR1!$E$11)</f>
        <v/>
      </c>
      <c r="R5914" s="7">
        <f>IF($I5914=1,(O5914-MAR1!$B$12)/MAR1!$D$12,(O5914-MAR1!$C$12)/MAR1!$E$12)</f>
        <v/>
      </c>
      <c r="S5914" s="7">
        <f>IF($I5914=1,(P5914-MAR1!$B$13)/MAR1!$D$13,(P5914-MAR1!$C$13)/MAR1!$E$13)</f>
        <v/>
      </c>
    </row>
    <row r="5915">
      <c r="A5915" s="5" t="n">
        <v>5914</v>
      </c>
      <c r="B5915" s="5" t="n">
        <v>17</v>
      </c>
      <c r="C5915" s="5" t="n">
        <v>74</v>
      </c>
      <c r="D5915" s="5" t="n">
        <v>3</v>
      </c>
      <c r="E5915" s="5" t="n">
        <v>0</v>
      </c>
      <c r="F5915" s="5" t="n">
        <v>36.1</v>
      </c>
      <c r="G5915" s="5" t="n">
        <v>22.3</v>
      </c>
      <c r="H5915" s="5" t="n">
        <v>25.08</v>
      </c>
      <c r="I5915" s="6">
        <f>IF(E5915&gt;=Markov!$B$3,1,0)</f>
        <v/>
      </c>
      <c r="J5915" s="6">
        <f>I5914</f>
        <v/>
      </c>
      <c r="K5915" s="7">
        <f>MAR1!$B$5+MAR1!$C$5*COS(2*PI()*$C5915/365)+MAR1!$D$5*SIN(2*PI()*$C5915/365)</f>
        <v/>
      </c>
      <c r="L5915" s="7">
        <f>MAR1!$B$6+MAR1!$C$6*COS(2*PI()*$C5915/365)+MAR1!$D$6*SIN(2*PI()*$C5915/365)</f>
        <v/>
      </c>
      <c r="M5915" s="7">
        <f>MAR1!$B$7+MAR1!$C$7*COS(2*PI()*$C5915/365)+MAR1!$D$7*SIN(2*PI()*$C5915/365)</f>
        <v/>
      </c>
      <c r="N5915" s="7">
        <f>F5915-K5915</f>
        <v/>
      </c>
      <c r="O5915" s="7">
        <f>G5915-L5915</f>
        <v/>
      </c>
      <c r="P5915" s="7">
        <f>H5915-M5915</f>
        <v/>
      </c>
      <c r="Q5915" s="7">
        <f>IF($I5915=1,(N5915-MAR1!$B$11)/MAR1!$D$11,(N5915-MAR1!$C$11)/MAR1!$E$11)</f>
        <v/>
      </c>
      <c r="R5915" s="7">
        <f>IF($I5915=1,(O5915-MAR1!$B$12)/MAR1!$D$12,(O5915-MAR1!$C$12)/MAR1!$E$12)</f>
        <v/>
      </c>
      <c r="S5915" s="7">
        <f>IF($I5915=1,(P5915-MAR1!$B$13)/MAR1!$D$13,(P5915-MAR1!$C$13)/MAR1!$E$13)</f>
        <v/>
      </c>
    </row>
    <row r="5916">
      <c r="A5916" s="5" t="n">
        <v>5915</v>
      </c>
      <c r="B5916" s="5" t="n">
        <v>17</v>
      </c>
      <c r="C5916" s="5" t="n">
        <v>75</v>
      </c>
      <c r="D5916" s="5" t="n">
        <v>3</v>
      </c>
      <c r="E5916" s="5" t="n">
        <v>0</v>
      </c>
      <c r="F5916" s="5" t="n">
        <v>35.7</v>
      </c>
      <c r="G5916" s="5" t="n">
        <v>18.8</v>
      </c>
      <c r="H5916" s="5" t="n">
        <v>20.57</v>
      </c>
      <c r="I5916" s="6">
        <f>IF(E5916&gt;=Markov!$B$3,1,0)</f>
        <v/>
      </c>
      <c r="J5916" s="6">
        <f>I5915</f>
        <v/>
      </c>
      <c r="K5916" s="7">
        <f>MAR1!$B$5+MAR1!$C$5*COS(2*PI()*$C5916/365)+MAR1!$D$5*SIN(2*PI()*$C5916/365)</f>
        <v/>
      </c>
      <c r="L5916" s="7">
        <f>MAR1!$B$6+MAR1!$C$6*COS(2*PI()*$C5916/365)+MAR1!$D$6*SIN(2*PI()*$C5916/365)</f>
        <v/>
      </c>
      <c r="M5916" s="7">
        <f>MAR1!$B$7+MAR1!$C$7*COS(2*PI()*$C5916/365)+MAR1!$D$7*SIN(2*PI()*$C5916/365)</f>
        <v/>
      </c>
      <c r="N5916" s="7">
        <f>F5916-K5916</f>
        <v/>
      </c>
      <c r="O5916" s="7">
        <f>G5916-L5916</f>
        <v/>
      </c>
      <c r="P5916" s="7">
        <f>H5916-M5916</f>
        <v/>
      </c>
      <c r="Q5916" s="7">
        <f>IF($I5916=1,(N5916-MAR1!$B$11)/MAR1!$D$11,(N5916-MAR1!$C$11)/MAR1!$E$11)</f>
        <v/>
      </c>
      <c r="R5916" s="7">
        <f>IF($I5916=1,(O5916-MAR1!$B$12)/MAR1!$D$12,(O5916-MAR1!$C$12)/MAR1!$E$12)</f>
        <v/>
      </c>
      <c r="S5916" s="7">
        <f>IF($I5916=1,(P5916-MAR1!$B$13)/MAR1!$D$13,(P5916-MAR1!$C$13)/MAR1!$E$13)</f>
        <v/>
      </c>
    </row>
    <row r="5917">
      <c r="A5917" s="5" t="n">
        <v>5916</v>
      </c>
      <c r="B5917" s="5" t="n">
        <v>17</v>
      </c>
      <c r="C5917" s="5" t="n">
        <v>76</v>
      </c>
      <c r="D5917" s="5" t="n">
        <v>3</v>
      </c>
      <c r="E5917" s="5" t="n">
        <v>0</v>
      </c>
      <c r="F5917" s="5" t="n">
        <v>37.1</v>
      </c>
      <c r="G5917" s="5" t="n">
        <v>20.2</v>
      </c>
      <c r="H5917" s="5" t="n">
        <v>16.61</v>
      </c>
      <c r="I5917" s="6">
        <f>IF(E5917&gt;=Markov!$B$3,1,0)</f>
        <v/>
      </c>
      <c r="J5917" s="6">
        <f>I5916</f>
        <v/>
      </c>
      <c r="K5917" s="7">
        <f>MAR1!$B$5+MAR1!$C$5*COS(2*PI()*$C5917/365)+MAR1!$D$5*SIN(2*PI()*$C5917/365)</f>
        <v/>
      </c>
      <c r="L5917" s="7">
        <f>MAR1!$B$6+MAR1!$C$6*COS(2*PI()*$C5917/365)+MAR1!$D$6*SIN(2*PI()*$C5917/365)</f>
        <v/>
      </c>
      <c r="M5917" s="7">
        <f>MAR1!$B$7+MAR1!$C$7*COS(2*PI()*$C5917/365)+MAR1!$D$7*SIN(2*PI()*$C5917/365)</f>
        <v/>
      </c>
      <c r="N5917" s="7">
        <f>F5917-K5917</f>
        <v/>
      </c>
      <c r="O5917" s="7">
        <f>G5917-L5917</f>
        <v/>
      </c>
      <c r="P5917" s="7">
        <f>H5917-M5917</f>
        <v/>
      </c>
      <c r="Q5917" s="7">
        <f>IF($I5917=1,(N5917-MAR1!$B$11)/MAR1!$D$11,(N5917-MAR1!$C$11)/MAR1!$E$11)</f>
        <v/>
      </c>
      <c r="R5917" s="7">
        <f>IF($I5917=1,(O5917-MAR1!$B$12)/MAR1!$D$12,(O5917-MAR1!$C$12)/MAR1!$E$12)</f>
        <v/>
      </c>
      <c r="S5917" s="7">
        <f>IF($I5917=1,(P5917-MAR1!$B$13)/MAR1!$D$13,(P5917-MAR1!$C$13)/MAR1!$E$13)</f>
        <v/>
      </c>
    </row>
    <row r="5918">
      <c r="A5918" s="5" t="n">
        <v>5917</v>
      </c>
      <c r="B5918" s="5" t="n">
        <v>17</v>
      </c>
      <c r="C5918" s="5" t="n">
        <v>77</v>
      </c>
      <c r="D5918" s="5" t="n">
        <v>3</v>
      </c>
      <c r="E5918" s="5" t="n">
        <v>0</v>
      </c>
      <c r="F5918" s="5" t="n">
        <v>34.3</v>
      </c>
      <c r="G5918" s="5" t="n">
        <v>20.2</v>
      </c>
      <c r="H5918" s="5" t="n">
        <v>23.34</v>
      </c>
      <c r="I5918" s="6">
        <f>IF(E5918&gt;=Markov!$B$3,1,0)</f>
        <v/>
      </c>
      <c r="J5918" s="6">
        <f>I5917</f>
        <v/>
      </c>
      <c r="K5918" s="7">
        <f>MAR1!$B$5+MAR1!$C$5*COS(2*PI()*$C5918/365)+MAR1!$D$5*SIN(2*PI()*$C5918/365)</f>
        <v/>
      </c>
      <c r="L5918" s="7">
        <f>MAR1!$B$6+MAR1!$C$6*COS(2*PI()*$C5918/365)+MAR1!$D$6*SIN(2*PI()*$C5918/365)</f>
        <v/>
      </c>
      <c r="M5918" s="7">
        <f>MAR1!$B$7+MAR1!$C$7*COS(2*PI()*$C5918/365)+MAR1!$D$7*SIN(2*PI()*$C5918/365)</f>
        <v/>
      </c>
      <c r="N5918" s="7">
        <f>F5918-K5918</f>
        <v/>
      </c>
      <c r="O5918" s="7">
        <f>G5918-L5918</f>
        <v/>
      </c>
      <c r="P5918" s="7">
        <f>H5918-M5918</f>
        <v/>
      </c>
      <c r="Q5918" s="7">
        <f>IF($I5918=1,(N5918-MAR1!$B$11)/MAR1!$D$11,(N5918-MAR1!$C$11)/MAR1!$E$11)</f>
        <v/>
      </c>
      <c r="R5918" s="7">
        <f>IF($I5918=1,(O5918-MAR1!$B$12)/MAR1!$D$12,(O5918-MAR1!$C$12)/MAR1!$E$12)</f>
        <v/>
      </c>
      <c r="S5918" s="7">
        <f>IF($I5918=1,(P5918-MAR1!$B$13)/MAR1!$D$13,(P5918-MAR1!$C$13)/MAR1!$E$13)</f>
        <v/>
      </c>
    </row>
    <row r="5919">
      <c r="A5919" s="5" t="n">
        <v>5918</v>
      </c>
      <c r="B5919" s="5" t="n">
        <v>17</v>
      </c>
      <c r="C5919" s="5" t="n">
        <v>78</v>
      </c>
      <c r="D5919" s="5" t="n">
        <v>3</v>
      </c>
      <c r="E5919" s="5" t="n">
        <v>0</v>
      </c>
      <c r="F5919" s="5" t="n">
        <v>37.1</v>
      </c>
      <c r="G5919" s="5" t="n">
        <v>20.4</v>
      </c>
      <c r="H5919" s="5" t="n">
        <v>25.92</v>
      </c>
      <c r="I5919" s="6">
        <f>IF(E5919&gt;=Markov!$B$3,1,0)</f>
        <v/>
      </c>
      <c r="J5919" s="6">
        <f>I5918</f>
        <v/>
      </c>
      <c r="K5919" s="7">
        <f>MAR1!$B$5+MAR1!$C$5*COS(2*PI()*$C5919/365)+MAR1!$D$5*SIN(2*PI()*$C5919/365)</f>
        <v/>
      </c>
      <c r="L5919" s="7">
        <f>MAR1!$B$6+MAR1!$C$6*COS(2*PI()*$C5919/365)+MAR1!$D$6*SIN(2*PI()*$C5919/365)</f>
        <v/>
      </c>
      <c r="M5919" s="7">
        <f>MAR1!$B$7+MAR1!$C$7*COS(2*PI()*$C5919/365)+MAR1!$D$7*SIN(2*PI()*$C5919/365)</f>
        <v/>
      </c>
      <c r="N5919" s="7">
        <f>F5919-K5919</f>
        <v/>
      </c>
      <c r="O5919" s="7">
        <f>G5919-L5919</f>
        <v/>
      </c>
      <c r="P5919" s="7">
        <f>H5919-M5919</f>
        <v/>
      </c>
      <c r="Q5919" s="7">
        <f>IF($I5919=1,(N5919-MAR1!$B$11)/MAR1!$D$11,(N5919-MAR1!$C$11)/MAR1!$E$11)</f>
        <v/>
      </c>
      <c r="R5919" s="7">
        <f>IF($I5919=1,(O5919-MAR1!$B$12)/MAR1!$D$12,(O5919-MAR1!$C$12)/MAR1!$E$12)</f>
        <v/>
      </c>
      <c r="S5919" s="7">
        <f>IF($I5919=1,(P5919-MAR1!$B$13)/MAR1!$D$13,(P5919-MAR1!$C$13)/MAR1!$E$13)</f>
        <v/>
      </c>
    </row>
    <row r="5920">
      <c r="A5920" s="5" t="n">
        <v>5919</v>
      </c>
      <c r="B5920" s="5" t="n">
        <v>17</v>
      </c>
      <c r="C5920" s="5" t="n">
        <v>79</v>
      </c>
      <c r="D5920" s="5" t="n">
        <v>3</v>
      </c>
      <c r="E5920" s="5" t="n">
        <v>0</v>
      </c>
      <c r="F5920" s="5" t="n">
        <v>35.8</v>
      </c>
      <c r="G5920" s="5" t="n">
        <v>19.7</v>
      </c>
      <c r="H5920" s="5" t="n">
        <v>22.14</v>
      </c>
      <c r="I5920" s="6">
        <f>IF(E5920&gt;=Markov!$B$3,1,0)</f>
        <v/>
      </c>
      <c r="J5920" s="6">
        <f>I5919</f>
        <v/>
      </c>
      <c r="K5920" s="7">
        <f>MAR1!$B$5+MAR1!$C$5*COS(2*PI()*$C5920/365)+MAR1!$D$5*SIN(2*PI()*$C5920/365)</f>
        <v/>
      </c>
      <c r="L5920" s="7">
        <f>MAR1!$B$6+MAR1!$C$6*COS(2*PI()*$C5920/365)+MAR1!$D$6*SIN(2*PI()*$C5920/365)</f>
        <v/>
      </c>
      <c r="M5920" s="7">
        <f>MAR1!$B$7+MAR1!$C$7*COS(2*PI()*$C5920/365)+MAR1!$D$7*SIN(2*PI()*$C5920/365)</f>
        <v/>
      </c>
      <c r="N5920" s="7">
        <f>F5920-K5920</f>
        <v/>
      </c>
      <c r="O5920" s="7">
        <f>G5920-L5920</f>
        <v/>
      </c>
      <c r="P5920" s="7">
        <f>H5920-M5920</f>
        <v/>
      </c>
      <c r="Q5920" s="7">
        <f>IF($I5920=1,(N5920-MAR1!$B$11)/MAR1!$D$11,(N5920-MAR1!$C$11)/MAR1!$E$11)</f>
        <v/>
      </c>
      <c r="R5920" s="7">
        <f>IF($I5920=1,(O5920-MAR1!$B$12)/MAR1!$D$12,(O5920-MAR1!$C$12)/MAR1!$E$12)</f>
        <v/>
      </c>
      <c r="S5920" s="7">
        <f>IF($I5920=1,(P5920-MAR1!$B$13)/MAR1!$D$13,(P5920-MAR1!$C$13)/MAR1!$E$13)</f>
        <v/>
      </c>
    </row>
    <row r="5921">
      <c r="A5921" s="5" t="n">
        <v>5920</v>
      </c>
      <c r="B5921" s="5" t="n">
        <v>17</v>
      </c>
      <c r="C5921" s="5" t="n">
        <v>80</v>
      </c>
      <c r="D5921" s="5" t="n">
        <v>3</v>
      </c>
      <c r="E5921" s="5" t="n">
        <v>0</v>
      </c>
      <c r="F5921" s="5" t="n">
        <v>35.2</v>
      </c>
      <c r="G5921" s="5" t="n">
        <v>18.5</v>
      </c>
      <c r="H5921" s="5" t="n">
        <v>20.41</v>
      </c>
      <c r="I5921" s="6">
        <f>IF(E5921&gt;=Markov!$B$3,1,0)</f>
        <v/>
      </c>
      <c r="J5921" s="6">
        <f>I5920</f>
        <v/>
      </c>
      <c r="K5921" s="7">
        <f>MAR1!$B$5+MAR1!$C$5*COS(2*PI()*$C5921/365)+MAR1!$D$5*SIN(2*PI()*$C5921/365)</f>
        <v/>
      </c>
      <c r="L5921" s="7">
        <f>MAR1!$B$6+MAR1!$C$6*COS(2*PI()*$C5921/365)+MAR1!$D$6*SIN(2*PI()*$C5921/365)</f>
        <v/>
      </c>
      <c r="M5921" s="7">
        <f>MAR1!$B$7+MAR1!$C$7*COS(2*PI()*$C5921/365)+MAR1!$D$7*SIN(2*PI()*$C5921/365)</f>
        <v/>
      </c>
      <c r="N5921" s="7">
        <f>F5921-K5921</f>
        <v/>
      </c>
      <c r="O5921" s="7">
        <f>G5921-L5921</f>
        <v/>
      </c>
      <c r="P5921" s="7">
        <f>H5921-M5921</f>
        <v/>
      </c>
      <c r="Q5921" s="7">
        <f>IF($I5921=1,(N5921-MAR1!$B$11)/MAR1!$D$11,(N5921-MAR1!$C$11)/MAR1!$E$11)</f>
        <v/>
      </c>
      <c r="R5921" s="7">
        <f>IF($I5921=1,(O5921-MAR1!$B$12)/MAR1!$D$12,(O5921-MAR1!$C$12)/MAR1!$E$12)</f>
        <v/>
      </c>
      <c r="S5921" s="7">
        <f>IF($I5921=1,(P5921-MAR1!$B$13)/MAR1!$D$13,(P5921-MAR1!$C$13)/MAR1!$E$13)</f>
        <v/>
      </c>
    </row>
    <row r="5922">
      <c r="A5922" s="5" t="n">
        <v>5921</v>
      </c>
      <c r="B5922" s="5" t="n">
        <v>17</v>
      </c>
      <c r="C5922" s="5" t="n">
        <v>81</v>
      </c>
      <c r="D5922" s="5" t="n">
        <v>3</v>
      </c>
      <c r="E5922" s="5" t="n">
        <v>0</v>
      </c>
      <c r="F5922" s="5" t="n">
        <v>37.7</v>
      </c>
      <c r="G5922" s="5" t="n">
        <v>20.6</v>
      </c>
      <c r="H5922" s="5" t="n">
        <v>21.49</v>
      </c>
      <c r="I5922" s="6">
        <f>IF(E5922&gt;=Markov!$B$3,1,0)</f>
        <v/>
      </c>
      <c r="J5922" s="6">
        <f>I5921</f>
        <v/>
      </c>
      <c r="K5922" s="7">
        <f>MAR1!$B$5+MAR1!$C$5*COS(2*PI()*$C5922/365)+MAR1!$D$5*SIN(2*PI()*$C5922/365)</f>
        <v/>
      </c>
      <c r="L5922" s="7">
        <f>MAR1!$B$6+MAR1!$C$6*COS(2*PI()*$C5922/365)+MAR1!$D$6*SIN(2*PI()*$C5922/365)</f>
        <v/>
      </c>
      <c r="M5922" s="7">
        <f>MAR1!$B$7+MAR1!$C$7*COS(2*PI()*$C5922/365)+MAR1!$D$7*SIN(2*PI()*$C5922/365)</f>
        <v/>
      </c>
      <c r="N5922" s="7">
        <f>F5922-K5922</f>
        <v/>
      </c>
      <c r="O5922" s="7">
        <f>G5922-L5922</f>
        <v/>
      </c>
      <c r="P5922" s="7">
        <f>H5922-M5922</f>
        <v/>
      </c>
      <c r="Q5922" s="7">
        <f>IF($I5922=1,(N5922-MAR1!$B$11)/MAR1!$D$11,(N5922-MAR1!$C$11)/MAR1!$E$11)</f>
        <v/>
      </c>
      <c r="R5922" s="7">
        <f>IF($I5922=1,(O5922-MAR1!$B$12)/MAR1!$D$12,(O5922-MAR1!$C$12)/MAR1!$E$12)</f>
        <v/>
      </c>
      <c r="S5922" s="7">
        <f>IF($I5922=1,(P5922-MAR1!$B$13)/MAR1!$D$13,(P5922-MAR1!$C$13)/MAR1!$E$13)</f>
        <v/>
      </c>
    </row>
    <row r="5923">
      <c r="A5923" s="5" t="n">
        <v>5922</v>
      </c>
      <c r="B5923" s="5" t="n">
        <v>17</v>
      </c>
      <c r="C5923" s="5" t="n">
        <v>82</v>
      </c>
      <c r="D5923" s="5" t="n">
        <v>3</v>
      </c>
      <c r="E5923" s="5" t="n">
        <v>0</v>
      </c>
      <c r="F5923" s="5" t="n">
        <v>38.6</v>
      </c>
      <c r="G5923" s="5" t="n">
        <v>22.8</v>
      </c>
      <c r="H5923" s="5" t="n">
        <v>23.05</v>
      </c>
      <c r="I5923" s="6">
        <f>IF(E5923&gt;=Markov!$B$3,1,0)</f>
        <v/>
      </c>
      <c r="J5923" s="6">
        <f>I5922</f>
        <v/>
      </c>
      <c r="K5923" s="7">
        <f>MAR1!$B$5+MAR1!$C$5*COS(2*PI()*$C5923/365)+MAR1!$D$5*SIN(2*PI()*$C5923/365)</f>
        <v/>
      </c>
      <c r="L5923" s="7">
        <f>MAR1!$B$6+MAR1!$C$6*COS(2*PI()*$C5923/365)+MAR1!$D$6*SIN(2*PI()*$C5923/365)</f>
        <v/>
      </c>
      <c r="M5923" s="7">
        <f>MAR1!$B$7+MAR1!$C$7*COS(2*PI()*$C5923/365)+MAR1!$D$7*SIN(2*PI()*$C5923/365)</f>
        <v/>
      </c>
      <c r="N5923" s="7">
        <f>F5923-K5923</f>
        <v/>
      </c>
      <c r="O5923" s="7">
        <f>G5923-L5923</f>
        <v/>
      </c>
      <c r="P5923" s="7">
        <f>H5923-M5923</f>
        <v/>
      </c>
      <c r="Q5923" s="7">
        <f>IF($I5923=1,(N5923-MAR1!$B$11)/MAR1!$D$11,(N5923-MAR1!$C$11)/MAR1!$E$11)</f>
        <v/>
      </c>
      <c r="R5923" s="7">
        <f>IF($I5923=1,(O5923-MAR1!$B$12)/MAR1!$D$12,(O5923-MAR1!$C$12)/MAR1!$E$12)</f>
        <v/>
      </c>
      <c r="S5923" s="7">
        <f>IF($I5923=1,(P5923-MAR1!$B$13)/MAR1!$D$13,(P5923-MAR1!$C$13)/MAR1!$E$13)</f>
        <v/>
      </c>
    </row>
    <row r="5924">
      <c r="A5924" s="5" t="n">
        <v>5923</v>
      </c>
      <c r="B5924" s="5" t="n">
        <v>17</v>
      </c>
      <c r="C5924" s="5" t="n">
        <v>83</v>
      </c>
      <c r="D5924" s="5" t="n">
        <v>3</v>
      </c>
      <c r="E5924" s="5" t="n">
        <v>0</v>
      </c>
      <c r="F5924" s="5" t="n">
        <v>38</v>
      </c>
      <c r="G5924" s="5" t="n">
        <v>22.2</v>
      </c>
      <c r="H5924" s="5" t="n">
        <v>24.85</v>
      </c>
      <c r="I5924" s="6">
        <f>IF(E5924&gt;=Markov!$B$3,1,0)</f>
        <v/>
      </c>
      <c r="J5924" s="6">
        <f>I5923</f>
        <v/>
      </c>
      <c r="K5924" s="7">
        <f>MAR1!$B$5+MAR1!$C$5*COS(2*PI()*$C5924/365)+MAR1!$D$5*SIN(2*PI()*$C5924/365)</f>
        <v/>
      </c>
      <c r="L5924" s="7">
        <f>MAR1!$B$6+MAR1!$C$6*COS(2*PI()*$C5924/365)+MAR1!$D$6*SIN(2*PI()*$C5924/365)</f>
        <v/>
      </c>
      <c r="M5924" s="7">
        <f>MAR1!$B$7+MAR1!$C$7*COS(2*PI()*$C5924/365)+MAR1!$D$7*SIN(2*PI()*$C5924/365)</f>
        <v/>
      </c>
      <c r="N5924" s="7">
        <f>F5924-K5924</f>
        <v/>
      </c>
      <c r="O5924" s="7">
        <f>G5924-L5924</f>
        <v/>
      </c>
      <c r="P5924" s="7">
        <f>H5924-M5924</f>
        <v/>
      </c>
      <c r="Q5924" s="7">
        <f>IF($I5924=1,(N5924-MAR1!$B$11)/MAR1!$D$11,(N5924-MAR1!$C$11)/MAR1!$E$11)</f>
        <v/>
      </c>
      <c r="R5924" s="7">
        <f>IF($I5924=1,(O5924-MAR1!$B$12)/MAR1!$D$12,(O5924-MAR1!$C$12)/MAR1!$E$12)</f>
        <v/>
      </c>
      <c r="S5924" s="7">
        <f>IF($I5924=1,(P5924-MAR1!$B$13)/MAR1!$D$13,(P5924-MAR1!$C$13)/MAR1!$E$13)</f>
        <v/>
      </c>
    </row>
    <row r="5925">
      <c r="A5925" s="5" t="n">
        <v>5924</v>
      </c>
      <c r="B5925" s="5" t="n">
        <v>17</v>
      </c>
      <c r="C5925" s="5" t="n">
        <v>84</v>
      </c>
      <c r="D5925" s="5" t="n">
        <v>3</v>
      </c>
      <c r="E5925" s="5" t="n">
        <v>0</v>
      </c>
      <c r="F5925" s="5" t="n">
        <v>36.6</v>
      </c>
      <c r="G5925" s="5" t="n">
        <v>20.8</v>
      </c>
      <c r="H5925" s="5" t="n">
        <v>20.53</v>
      </c>
      <c r="I5925" s="6">
        <f>IF(E5925&gt;=Markov!$B$3,1,0)</f>
        <v/>
      </c>
      <c r="J5925" s="6">
        <f>I5924</f>
        <v/>
      </c>
      <c r="K5925" s="7">
        <f>MAR1!$B$5+MAR1!$C$5*COS(2*PI()*$C5925/365)+MAR1!$D$5*SIN(2*PI()*$C5925/365)</f>
        <v/>
      </c>
      <c r="L5925" s="7">
        <f>MAR1!$B$6+MAR1!$C$6*COS(2*PI()*$C5925/365)+MAR1!$D$6*SIN(2*PI()*$C5925/365)</f>
        <v/>
      </c>
      <c r="M5925" s="7">
        <f>MAR1!$B$7+MAR1!$C$7*COS(2*PI()*$C5925/365)+MAR1!$D$7*SIN(2*PI()*$C5925/365)</f>
        <v/>
      </c>
      <c r="N5925" s="7">
        <f>F5925-K5925</f>
        <v/>
      </c>
      <c r="O5925" s="7">
        <f>G5925-L5925</f>
        <v/>
      </c>
      <c r="P5925" s="7">
        <f>H5925-M5925</f>
        <v/>
      </c>
      <c r="Q5925" s="7">
        <f>IF($I5925=1,(N5925-MAR1!$B$11)/MAR1!$D$11,(N5925-MAR1!$C$11)/MAR1!$E$11)</f>
        <v/>
      </c>
      <c r="R5925" s="7">
        <f>IF($I5925=1,(O5925-MAR1!$B$12)/MAR1!$D$12,(O5925-MAR1!$C$12)/MAR1!$E$12)</f>
        <v/>
      </c>
      <c r="S5925" s="7">
        <f>IF($I5925=1,(P5925-MAR1!$B$13)/MAR1!$D$13,(P5925-MAR1!$C$13)/MAR1!$E$13)</f>
        <v/>
      </c>
    </row>
    <row r="5926">
      <c r="A5926" s="5" t="n">
        <v>5925</v>
      </c>
      <c r="B5926" s="5" t="n">
        <v>17</v>
      </c>
      <c r="C5926" s="5" t="n">
        <v>85</v>
      </c>
      <c r="D5926" s="5" t="n">
        <v>3</v>
      </c>
      <c r="E5926" s="5" t="n">
        <v>0</v>
      </c>
      <c r="F5926" s="5" t="n">
        <v>37.4</v>
      </c>
      <c r="G5926" s="5" t="n">
        <v>21.3</v>
      </c>
      <c r="H5926" s="5" t="n">
        <v>23.02</v>
      </c>
      <c r="I5926" s="6">
        <f>IF(E5926&gt;=Markov!$B$3,1,0)</f>
        <v/>
      </c>
      <c r="J5926" s="6">
        <f>I5925</f>
        <v/>
      </c>
      <c r="K5926" s="7">
        <f>MAR1!$B$5+MAR1!$C$5*COS(2*PI()*$C5926/365)+MAR1!$D$5*SIN(2*PI()*$C5926/365)</f>
        <v/>
      </c>
      <c r="L5926" s="7">
        <f>MAR1!$B$6+MAR1!$C$6*COS(2*PI()*$C5926/365)+MAR1!$D$6*SIN(2*PI()*$C5926/365)</f>
        <v/>
      </c>
      <c r="M5926" s="7">
        <f>MAR1!$B$7+MAR1!$C$7*COS(2*PI()*$C5926/365)+MAR1!$D$7*SIN(2*PI()*$C5926/365)</f>
        <v/>
      </c>
      <c r="N5926" s="7">
        <f>F5926-K5926</f>
        <v/>
      </c>
      <c r="O5926" s="7">
        <f>G5926-L5926</f>
        <v/>
      </c>
      <c r="P5926" s="7">
        <f>H5926-M5926</f>
        <v/>
      </c>
      <c r="Q5926" s="7">
        <f>IF($I5926=1,(N5926-MAR1!$B$11)/MAR1!$D$11,(N5926-MAR1!$C$11)/MAR1!$E$11)</f>
        <v/>
      </c>
      <c r="R5926" s="7">
        <f>IF($I5926=1,(O5926-MAR1!$B$12)/MAR1!$D$12,(O5926-MAR1!$C$12)/MAR1!$E$12)</f>
        <v/>
      </c>
      <c r="S5926" s="7">
        <f>IF($I5926=1,(P5926-MAR1!$B$13)/MAR1!$D$13,(P5926-MAR1!$C$13)/MAR1!$E$13)</f>
        <v/>
      </c>
    </row>
    <row r="5927">
      <c r="A5927" s="5" t="n">
        <v>5926</v>
      </c>
      <c r="B5927" s="5" t="n">
        <v>17</v>
      </c>
      <c r="C5927" s="5" t="n">
        <v>86</v>
      </c>
      <c r="D5927" s="5" t="n">
        <v>3</v>
      </c>
      <c r="E5927" s="5" t="n">
        <v>0</v>
      </c>
      <c r="F5927" s="5" t="n">
        <v>35.4</v>
      </c>
      <c r="G5927" s="5" t="n">
        <v>21.5</v>
      </c>
      <c r="H5927" s="5" t="n">
        <v>27.58</v>
      </c>
      <c r="I5927" s="6">
        <f>IF(E5927&gt;=Markov!$B$3,1,0)</f>
        <v/>
      </c>
      <c r="J5927" s="6">
        <f>I5926</f>
        <v/>
      </c>
      <c r="K5927" s="7">
        <f>MAR1!$B$5+MAR1!$C$5*COS(2*PI()*$C5927/365)+MAR1!$D$5*SIN(2*PI()*$C5927/365)</f>
        <v/>
      </c>
      <c r="L5927" s="7">
        <f>MAR1!$B$6+MAR1!$C$6*COS(2*PI()*$C5927/365)+MAR1!$D$6*SIN(2*PI()*$C5927/365)</f>
        <v/>
      </c>
      <c r="M5927" s="7">
        <f>MAR1!$B$7+MAR1!$C$7*COS(2*PI()*$C5927/365)+MAR1!$D$7*SIN(2*PI()*$C5927/365)</f>
        <v/>
      </c>
      <c r="N5927" s="7">
        <f>F5927-K5927</f>
        <v/>
      </c>
      <c r="O5927" s="7">
        <f>G5927-L5927</f>
        <v/>
      </c>
      <c r="P5927" s="7">
        <f>H5927-M5927</f>
        <v/>
      </c>
      <c r="Q5927" s="7">
        <f>IF($I5927=1,(N5927-MAR1!$B$11)/MAR1!$D$11,(N5927-MAR1!$C$11)/MAR1!$E$11)</f>
        <v/>
      </c>
      <c r="R5927" s="7">
        <f>IF($I5927=1,(O5927-MAR1!$B$12)/MAR1!$D$12,(O5927-MAR1!$C$12)/MAR1!$E$12)</f>
        <v/>
      </c>
      <c r="S5927" s="7">
        <f>IF($I5927=1,(P5927-MAR1!$B$13)/MAR1!$D$13,(P5927-MAR1!$C$13)/MAR1!$E$13)</f>
        <v/>
      </c>
    </row>
    <row r="5928">
      <c r="A5928" s="5" t="n">
        <v>5927</v>
      </c>
      <c r="B5928" s="5" t="n">
        <v>17</v>
      </c>
      <c r="C5928" s="5" t="n">
        <v>87</v>
      </c>
      <c r="D5928" s="5" t="n">
        <v>3</v>
      </c>
      <c r="E5928" s="5" t="n">
        <v>0</v>
      </c>
      <c r="F5928" s="5" t="n">
        <v>35</v>
      </c>
      <c r="G5928" s="5" t="n">
        <v>22.8</v>
      </c>
      <c r="H5928" s="5" t="n">
        <v>24.29</v>
      </c>
      <c r="I5928" s="6">
        <f>IF(E5928&gt;=Markov!$B$3,1,0)</f>
        <v/>
      </c>
      <c r="J5928" s="6">
        <f>I5927</f>
        <v/>
      </c>
      <c r="K5928" s="7">
        <f>MAR1!$B$5+MAR1!$C$5*COS(2*PI()*$C5928/365)+MAR1!$D$5*SIN(2*PI()*$C5928/365)</f>
        <v/>
      </c>
      <c r="L5928" s="7">
        <f>MAR1!$B$6+MAR1!$C$6*COS(2*PI()*$C5928/365)+MAR1!$D$6*SIN(2*PI()*$C5928/365)</f>
        <v/>
      </c>
      <c r="M5928" s="7">
        <f>MAR1!$B$7+MAR1!$C$7*COS(2*PI()*$C5928/365)+MAR1!$D$7*SIN(2*PI()*$C5928/365)</f>
        <v/>
      </c>
      <c r="N5928" s="7">
        <f>F5928-K5928</f>
        <v/>
      </c>
      <c r="O5928" s="7">
        <f>G5928-L5928</f>
        <v/>
      </c>
      <c r="P5928" s="7">
        <f>H5928-M5928</f>
        <v/>
      </c>
      <c r="Q5928" s="7">
        <f>IF($I5928=1,(N5928-MAR1!$B$11)/MAR1!$D$11,(N5928-MAR1!$C$11)/MAR1!$E$11)</f>
        <v/>
      </c>
      <c r="R5928" s="7">
        <f>IF($I5928=1,(O5928-MAR1!$B$12)/MAR1!$D$12,(O5928-MAR1!$C$12)/MAR1!$E$12)</f>
        <v/>
      </c>
      <c r="S5928" s="7">
        <f>IF($I5928=1,(P5928-MAR1!$B$13)/MAR1!$D$13,(P5928-MAR1!$C$13)/MAR1!$E$13)</f>
        <v/>
      </c>
    </row>
    <row r="5929">
      <c r="A5929" s="5" t="n">
        <v>5928</v>
      </c>
      <c r="B5929" s="5" t="n">
        <v>17</v>
      </c>
      <c r="C5929" s="5" t="n">
        <v>88</v>
      </c>
      <c r="D5929" s="5" t="n">
        <v>3</v>
      </c>
      <c r="E5929" s="5" t="n">
        <v>0</v>
      </c>
      <c r="F5929" s="5" t="n">
        <v>37.5</v>
      </c>
      <c r="G5929" s="5" t="n">
        <v>21.2</v>
      </c>
      <c r="H5929" s="5" t="n">
        <v>21.25</v>
      </c>
      <c r="I5929" s="6">
        <f>IF(E5929&gt;=Markov!$B$3,1,0)</f>
        <v/>
      </c>
      <c r="J5929" s="6">
        <f>I5928</f>
        <v/>
      </c>
      <c r="K5929" s="7">
        <f>MAR1!$B$5+MAR1!$C$5*COS(2*PI()*$C5929/365)+MAR1!$D$5*SIN(2*PI()*$C5929/365)</f>
        <v/>
      </c>
      <c r="L5929" s="7">
        <f>MAR1!$B$6+MAR1!$C$6*COS(2*PI()*$C5929/365)+MAR1!$D$6*SIN(2*PI()*$C5929/365)</f>
        <v/>
      </c>
      <c r="M5929" s="7">
        <f>MAR1!$B$7+MAR1!$C$7*COS(2*PI()*$C5929/365)+MAR1!$D$7*SIN(2*PI()*$C5929/365)</f>
        <v/>
      </c>
      <c r="N5929" s="7">
        <f>F5929-K5929</f>
        <v/>
      </c>
      <c r="O5929" s="7">
        <f>G5929-L5929</f>
        <v/>
      </c>
      <c r="P5929" s="7">
        <f>H5929-M5929</f>
        <v/>
      </c>
      <c r="Q5929" s="7">
        <f>IF($I5929=1,(N5929-MAR1!$B$11)/MAR1!$D$11,(N5929-MAR1!$C$11)/MAR1!$E$11)</f>
        <v/>
      </c>
      <c r="R5929" s="7">
        <f>IF($I5929=1,(O5929-MAR1!$B$12)/MAR1!$D$12,(O5929-MAR1!$C$12)/MAR1!$E$12)</f>
        <v/>
      </c>
      <c r="S5929" s="7">
        <f>IF($I5929=1,(P5929-MAR1!$B$13)/MAR1!$D$13,(P5929-MAR1!$C$13)/MAR1!$E$13)</f>
        <v/>
      </c>
    </row>
    <row r="5930">
      <c r="A5930" s="5" t="n">
        <v>5929</v>
      </c>
      <c r="B5930" s="5" t="n">
        <v>17</v>
      </c>
      <c r="C5930" s="5" t="n">
        <v>89</v>
      </c>
      <c r="D5930" s="5" t="n">
        <v>3</v>
      </c>
      <c r="E5930" s="5" t="n">
        <v>0</v>
      </c>
      <c r="F5930" s="5" t="n">
        <v>36</v>
      </c>
      <c r="G5930" s="5" t="n">
        <v>22.8</v>
      </c>
      <c r="H5930" s="5" t="n">
        <v>26.41</v>
      </c>
      <c r="I5930" s="6">
        <f>IF(E5930&gt;=Markov!$B$3,1,0)</f>
        <v/>
      </c>
      <c r="J5930" s="6">
        <f>I5929</f>
        <v/>
      </c>
      <c r="K5930" s="7">
        <f>MAR1!$B$5+MAR1!$C$5*COS(2*PI()*$C5930/365)+MAR1!$D$5*SIN(2*PI()*$C5930/365)</f>
        <v/>
      </c>
      <c r="L5930" s="7">
        <f>MAR1!$B$6+MAR1!$C$6*COS(2*PI()*$C5930/365)+MAR1!$D$6*SIN(2*PI()*$C5930/365)</f>
        <v/>
      </c>
      <c r="M5930" s="7">
        <f>MAR1!$B$7+MAR1!$C$7*COS(2*PI()*$C5930/365)+MAR1!$D$7*SIN(2*PI()*$C5930/365)</f>
        <v/>
      </c>
      <c r="N5930" s="7">
        <f>F5930-K5930</f>
        <v/>
      </c>
      <c r="O5930" s="7">
        <f>G5930-L5930</f>
        <v/>
      </c>
      <c r="P5930" s="7">
        <f>H5930-M5930</f>
        <v/>
      </c>
      <c r="Q5930" s="7">
        <f>IF($I5930=1,(N5930-MAR1!$B$11)/MAR1!$D$11,(N5930-MAR1!$C$11)/MAR1!$E$11)</f>
        <v/>
      </c>
      <c r="R5930" s="7">
        <f>IF($I5930=1,(O5930-MAR1!$B$12)/MAR1!$D$12,(O5930-MAR1!$C$12)/MAR1!$E$12)</f>
        <v/>
      </c>
      <c r="S5930" s="7">
        <f>IF($I5930=1,(P5930-MAR1!$B$13)/MAR1!$D$13,(P5930-MAR1!$C$13)/MAR1!$E$13)</f>
        <v/>
      </c>
    </row>
    <row r="5931">
      <c r="A5931" s="5" t="n">
        <v>5930</v>
      </c>
      <c r="B5931" s="5" t="n">
        <v>17</v>
      </c>
      <c r="C5931" s="5" t="n">
        <v>90</v>
      </c>
      <c r="D5931" s="5" t="n">
        <v>3</v>
      </c>
      <c r="E5931" s="5" t="n">
        <v>0</v>
      </c>
      <c r="F5931" s="5" t="n">
        <v>35.8</v>
      </c>
      <c r="G5931" s="5" t="n">
        <v>22.2</v>
      </c>
      <c r="H5931" s="5" t="n">
        <v>22.2</v>
      </c>
      <c r="I5931" s="6">
        <f>IF(E5931&gt;=Markov!$B$3,1,0)</f>
        <v/>
      </c>
      <c r="J5931" s="6">
        <f>I5930</f>
        <v/>
      </c>
      <c r="K5931" s="7">
        <f>MAR1!$B$5+MAR1!$C$5*COS(2*PI()*$C5931/365)+MAR1!$D$5*SIN(2*PI()*$C5931/365)</f>
        <v/>
      </c>
      <c r="L5931" s="7">
        <f>MAR1!$B$6+MAR1!$C$6*COS(2*PI()*$C5931/365)+MAR1!$D$6*SIN(2*PI()*$C5931/365)</f>
        <v/>
      </c>
      <c r="M5931" s="7">
        <f>MAR1!$B$7+MAR1!$C$7*COS(2*PI()*$C5931/365)+MAR1!$D$7*SIN(2*PI()*$C5931/365)</f>
        <v/>
      </c>
      <c r="N5931" s="7">
        <f>F5931-K5931</f>
        <v/>
      </c>
      <c r="O5931" s="7">
        <f>G5931-L5931</f>
        <v/>
      </c>
      <c r="P5931" s="7">
        <f>H5931-M5931</f>
        <v/>
      </c>
      <c r="Q5931" s="7">
        <f>IF($I5931=1,(N5931-MAR1!$B$11)/MAR1!$D$11,(N5931-MAR1!$C$11)/MAR1!$E$11)</f>
        <v/>
      </c>
      <c r="R5931" s="7">
        <f>IF($I5931=1,(O5931-MAR1!$B$12)/MAR1!$D$12,(O5931-MAR1!$C$12)/MAR1!$E$12)</f>
        <v/>
      </c>
      <c r="S5931" s="7">
        <f>IF($I5931=1,(P5931-MAR1!$B$13)/MAR1!$D$13,(P5931-MAR1!$C$13)/MAR1!$E$13)</f>
        <v/>
      </c>
    </row>
    <row r="5932">
      <c r="A5932" s="5" t="n">
        <v>5931</v>
      </c>
      <c r="B5932" s="5" t="n">
        <v>17</v>
      </c>
      <c r="C5932" s="5" t="n">
        <v>91</v>
      </c>
      <c r="D5932" s="5" t="n">
        <v>4</v>
      </c>
      <c r="E5932" s="5" t="n">
        <v>0</v>
      </c>
      <c r="F5932" s="5" t="n">
        <v>34.3</v>
      </c>
      <c r="G5932" s="5" t="n">
        <v>21.4</v>
      </c>
      <c r="H5932" s="5" t="n">
        <v>19.22</v>
      </c>
      <c r="I5932" s="6">
        <f>IF(E5932&gt;=Markov!$B$3,1,0)</f>
        <v/>
      </c>
      <c r="J5932" s="6">
        <f>I5931</f>
        <v/>
      </c>
      <c r="K5932" s="7">
        <f>MAR1!$B$5+MAR1!$C$5*COS(2*PI()*$C5932/365)+MAR1!$D$5*SIN(2*PI()*$C5932/365)</f>
        <v/>
      </c>
      <c r="L5932" s="7">
        <f>MAR1!$B$6+MAR1!$C$6*COS(2*PI()*$C5932/365)+MAR1!$D$6*SIN(2*PI()*$C5932/365)</f>
        <v/>
      </c>
      <c r="M5932" s="7">
        <f>MAR1!$B$7+MAR1!$C$7*COS(2*PI()*$C5932/365)+MAR1!$D$7*SIN(2*PI()*$C5932/365)</f>
        <v/>
      </c>
      <c r="N5932" s="7">
        <f>F5932-K5932</f>
        <v/>
      </c>
      <c r="O5932" s="7">
        <f>G5932-L5932</f>
        <v/>
      </c>
      <c r="P5932" s="7">
        <f>H5932-M5932</f>
        <v/>
      </c>
      <c r="Q5932" s="7">
        <f>IF($I5932=1,(N5932-MAR1!$B$11)/MAR1!$D$11,(N5932-MAR1!$C$11)/MAR1!$E$11)</f>
        <v/>
      </c>
      <c r="R5932" s="7">
        <f>IF($I5932=1,(O5932-MAR1!$B$12)/MAR1!$D$12,(O5932-MAR1!$C$12)/MAR1!$E$12)</f>
        <v/>
      </c>
      <c r="S5932" s="7">
        <f>IF($I5932=1,(P5932-MAR1!$B$13)/MAR1!$D$13,(P5932-MAR1!$C$13)/MAR1!$E$13)</f>
        <v/>
      </c>
    </row>
    <row r="5933">
      <c r="A5933" s="5" t="n">
        <v>5932</v>
      </c>
      <c r="B5933" s="5" t="n">
        <v>17</v>
      </c>
      <c r="C5933" s="5" t="n">
        <v>92</v>
      </c>
      <c r="D5933" s="5" t="n">
        <v>4</v>
      </c>
      <c r="E5933" s="5" t="n">
        <v>0</v>
      </c>
      <c r="F5933" s="5" t="n">
        <v>37.6</v>
      </c>
      <c r="G5933" s="5" t="n">
        <v>23.3</v>
      </c>
      <c r="H5933" s="5" t="n">
        <v>20.76</v>
      </c>
      <c r="I5933" s="6">
        <f>IF(E5933&gt;=Markov!$B$3,1,0)</f>
        <v/>
      </c>
      <c r="J5933" s="6">
        <f>I5932</f>
        <v/>
      </c>
      <c r="K5933" s="7">
        <f>MAR1!$B$5+MAR1!$C$5*COS(2*PI()*$C5933/365)+MAR1!$D$5*SIN(2*PI()*$C5933/365)</f>
        <v/>
      </c>
      <c r="L5933" s="7">
        <f>MAR1!$B$6+MAR1!$C$6*COS(2*PI()*$C5933/365)+MAR1!$D$6*SIN(2*PI()*$C5933/365)</f>
        <v/>
      </c>
      <c r="M5933" s="7">
        <f>MAR1!$B$7+MAR1!$C$7*COS(2*PI()*$C5933/365)+MAR1!$D$7*SIN(2*PI()*$C5933/365)</f>
        <v/>
      </c>
      <c r="N5933" s="7">
        <f>F5933-K5933</f>
        <v/>
      </c>
      <c r="O5933" s="7">
        <f>G5933-L5933</f>
        <v/>
      </c>
      <c r="P5933" s="7">
        <f>H5933-M5933</f>
        <v/>
      </c>
      <c r="Q5933" s="7">
        <f>IF($I5933=1,(N5933-MAR1!$B$11)/MAR1!$D$11,(N5933-MAR1!$C$11)/MAR1!$E$11)</f>
        <v/>
      </c>
      <c r="R5933" s="7">
        <f>IF($I5933=1,(O5933-MAR1!$B$12)/MAR1!$D$12,(O5933-MAR1!$C$12)/MAR1!$E$12)</f>
        <v/>
      </c>
      <c r="S5933" s="7">
        <f>IF($I5933=1,(P5933-MAR1!$B$13)/MAR1!$D$13,(P5933-MAR1!$C$13)/MAR1!$E$13)</f>
        <v/>
      </c>
    </row>
    <row r="5934">
      <c r="A5934" s="5" t="n">
        <v>5933</v>
      </c>
      <c r="B5934" s="5" t="n">
        <v>17</v>
      </c>
      <c r="C5934" s="5" t="n">
        <v>93</v>
      </c>
      <c r="D5934" s="5" t="n">
        <v>4</v>
      </c>
      <c r="E5934" s="5" t="n">
        <v>0</v>
      </c>
      <c r="F5934" s="5" t="n">
        <v>40.1</v>
      </c>
      <c r="G5934" s="5" t="n">
        <v>24.4</v>
      </c>
      <c r="H5934" s="5" t="n">
        <v>20.65</v>
      </c>
      <c r="I5934" s="6">
        <f>IF(E5934&gt;=Markov!$B$3,1,0)</f>
        <v/>
      </c>
      <c r="J5934" s="6">
        <f>I5933</f>
        <v/>
      </c>
      <c r="K5934" s="7">
        <f>MAR1!$B$5+MAR1!$C$5*COS(2*PI()*$C5934/365)+MAR1!$D$5*SIN(2*PI()*$C5934/365)</f>
        <v/>
      </c>
      <c r="L5934" s="7">
        <f>MAR1!$B$6+MAR1!$C$6*COS(2*PI()*$C5934/365)+MAR1!$D$6*SIN(2*PI()*$C5934/365)</f>
        <v/>
      </c>
      <c r="M5934" s="7">
        <f>MAR1!$B$7+MAR1!$C$7*COS(2*PI()*$C5934/365)+MAR1!$D$7*SIN(2*PI()*$C5934/365)</f>
        <v/>
      </c>
      <c r="N5934" s="7">
        <f>F5934-K5934</f>
        <v/>
      </c>
      <c r="O5934" s="7">
        <f>G5934-L5934</f>
        <v/>
      </c>
      <c r="P5934" s="7">
        <f>H5934-M5934</f>
        <v/>
      </c>
      <c r="Q5934" s="7">
        <f>IF($I5934=1,(N5934-MAR1!$B$11)/MAR1!$D$11,(N5934-MAR1!$C$11)/MAR1!$E$11)</f>
        <v/>
      </c>
      <c r="R5934" s="7">
        <f>IF($I5934=1,(O5934-MAR1!$B$12)/MAR1!$D$12,(O5934-MAR1!$C$12)/MAR1!$E$12)</f>
        <v/>
      </c>
      <c r="S5934" s="7">
        <f>IF($I5934=1,(P5934-MAR1!$B$13)/MAR1!$D$13,(P5934-MAR1!$C$13)/MAR1!$E$13)</f>
        <v/>
      </c>
    </row>
    <row r="5935">
      <c r="A5935" s="5" t="n">
        <v>5934</v>
      </c>
      <c r="B5935" s="5" t="n">
        <v>17</v>
      </c>
      <c r="C5935" s="5" t="n">
        <v>94</v>
      </c>
      <c r="D5935" s="5" t="n">
        <v>4</v>
      </c>
      <c r="E5935" s="5" t="n">
        <v>0</v>
      </c>
      <c r="F5935" s="5" t="n">
        <v>40</v>
      </c>
      <c r="G5935" s="5" t="n">
        <v>23</v>
      </c>
      <c r="H5935" s="5" t="n">
        <v>20.46</v>
      </c>
      <c r="I5935" s="6">
        <f>IF(E5935&gt;=Markov!$B$3,1,0)</f>
        <v/>
      </c>
      <c r="J5935" s="6">
        <f>I5934</f>
        <v/>
      </c>
      <c r="K5935" s="7">
        <f>MAR1!$B$5+MAR1!$C$5*COS(2*PI()*$C5935/365)+MAR1!$D$5*SIN(2*PI()*$C5935/365)</f>
        <v/>
      </c>
      <c r="L5935" s="7">
        <f>MAR1!$B$6+MAR1!$C$6*COS(2*PI()*$C5935/365)+MAR1!$D$6*SIN(2*PI()*$C5935/365)</f>
        <v/>
      </c>
      <c r="M5935" s="7">
        <f>MAR1!$B$7+MAR1!$C$7*COS(2*PI()*$C5935/365)+MAR1!$D$7*SIN(2*PI()*$C5935/365)</f>
        <v/>
      </c>
      <c r="N5935" s="7">
        <f>F5935-K5935</f>
        <v/>
      </c>
      <c r="O5935" s="7">
        <f>G5935-L5935</f>
        <v/>
      </c>
      <c r="P5935" s="7">
        <f>H5935-M5935</f>
        <v/>
      </c>
      <c r="Q5935" s="7">
        <f>IF($I5935=1,(N5935-MAR1!$B$11)/MAR1!$D$11,(N5935-MAR1!$C$11)/MAR1!$E$11)</f>
        <v/>
      </c>
      <c r="R5935" s="7">
        <f>IF($I5935=1,(O5935-MAR1!$B$12)/MAR1!$D$12,(O5935-MAR1!$C$12)/MAR1!$E$12)</f>
        <v/>
      </c>
      <c r="S5935" s="7">
        <f>IF($I5935=1,(P5935-MAR1!$B$13)/MAR1!$D$13,(P5935-MAR1!$C$13)/MAR1!$E$13)</f>
        <v/>
      </c>
    </row>
    <row r="5936">
      <c r="A5936" s="5" t="n">
        <v>5935</v>
      </c>
      <c r="B5936" s="5" t="n">
        <v>17</v>
      </c>
      <c r="C5936" s="5" t="n">
        <v>95</v>
      </c>
      <c r="D5936" s="5" t="n">
        <v>4</v>
      </c>
      <c r="E5936" s="5" t="n">
        <v>0</v>
      </c>
      <c r="F5936" s="5" t="n">
        <v>41.8</v>
      </c>
      <c r="G5936" s="5" t="n">
        <v>23.8</v>
      </c>
      <c r="H5936" s="5" t="n">
        <v>28.6</v>
      </c>
      <c r="I5936" s="6">
        <f>IF(E5936&gt;=Markov!$B$3,1,0)</f>
        <v/>
      </c>
      <c r="J5936" s="6">
        <f>I5935</f>
        <v/>
      </c>
      <c r="K5936" s="7">
        <f>MAR1!$B$5+MAR1!$C$5*COS(2*PI()*$C5936/365)+MAR1!$D$5*SIN(2*PI()*$C5936/365)</f>
        <v/>
      </c>
      <c r="L5936" s="7">
        <f>MAR1!$B$6+MAR1!$C$6*COS(2*PI()*$C5936/365)+MAR1!$D$6*SIN(2*PI()*$C5936/365)</f>
        <v/>
      </c>
      <c r="M5936" s="7">
        <f>MAR1!$B$7+MAR1!$C$7*COS(2*PI()*$C5936/365)+MAR1!$D$7*SIN(2*PI()*$C5936/365)</f>
        <v/>
      </c>
      <c r="N5936" s="7">
        <f>F5936-K5936</f>
        <v/>
      </c>
      <c r="O5936" s="7">
        <f>G5936-L5936</f>
        <v/>
      </c>
      <c r="P5936" s="7">
        <f>H5936-M5936</f>
        <v/>
      </c>
      <c r="Q5936" s="7">
        <f>IF($I5936=1,(N5936-MAR1!$B$11)/MAR1!$D$11,(N5936-MAR1!$C$11)/MAR1!$E$11)</f>
        <v/>
      </c>
      <c r="R5936" s="7">
        <f>IF($I5936=1,(O5936-MAR1!$B$12)/MAR1!$D$12,(O5936-MAR1!$C$12)/MAR1!$E$12)</f>
        <v/>
      </c>
      <c r="S5936" s="7">
        <f>IF($I5936=1,(P5936-MAR1!$B$13)/MAR1!$D$13,(P5936-MAR1!$C$13)/MAR1!$E$13)</f>
        <v/>
      </c>
    </row>
    <row r="5937">
      <c r="A5937" s="5" t="n">
        <v>5936</v>
      </c>
      <c r="B5937" s="5" t="n">
        <v>17</v>
      </c>
      <c r="C5937" s="5" t="n">
        <v>96</v>
      </c>
      <c r="D5937" s="5" t="n">
        <v>4</v>
      </c>
      <c r="E5937" s="5" t="n">
        <v>2.2</v>
      </c>
      <c r="F5937" s="5" t="n">
        <v>35.9</v>
      </c>
      <c r="G5937" s="5" t="n">
        <v>21.3</v>
      </c>
      <c r="H5937" s="5" t="n">
        <v>19.36</v>
      </c>
      <c r="I5937" s="6">
        <f>IF(E5937&gt;=Markov!$B$3,1,0)</f>
        <v/>
      </c>
      <c r="J5937" s="6">
        <f>I5936</f>
        <v/>
      </c>
      <c r="K5937" s="7">
        <f>MAR1!$B$5+MAR1!$C$5*COS(2*PI()*$C5937/365)+MAR1!$D$5*SIN(2*PI()*$C5937/365)</f>
        <v/>
      </c>
      <c r="L5937" s="7">
        <f>MAR1!$B$6+MAR1!$C$6*COS(2*PI()*$C5937/365)+MAR1!$D$6*SIN(2*PI()*$C5937/365)</f>
        <v/>
      </c>
      <c r="M5937" s="7">
        <f>MAR1!$B$7+MAR1!$C$7*COS(2*PI()*$C5937/365)+MAR1!$D$7*SIN(2*PI()*$C5937/365)</f>
        <v/>
      </c>
      <c r="N5937" s="7">
        <f>F5937-K5937</f>
        <v/>
      </c>
      <c r="O5937" s="7">
        <f>G5937-L5937</f>
        <v/>
      </c>
      <c r="P5937" s="7">
        <f>H5937-M5937</f>
        <v/>
      </c>
      <c r="Q5937" s="7">
        <f>IF($I5937=1,(N5937-MAR1!$B$11)/MAR1!$D$11,(N5937-MAR1!$C$11)/MAR1!$E$11)</f>
        <v/>
      </c>
      <c r="R5937" s="7">
        <f>IF($I5937=1,(O5937-MAR1!$B$12)/MAR1!$D$12,(O5937-MAR1!$C$12)/MAR1!$E$12)</f>
        <v/>
      </c>
      <c r="S5937" s="7">
        <f>IF($I5937=1,(P5937-MAR1!$B$13)/MAR1!$D$13,(P5937-MAR1!$C$13)/MAR1!$E$13)</f>
        <v/>
      </c>
    </row>
    <row r="5938">
      <c r="A5938" s="5" t="n">
        <v>5937</v>
      </c>
      <c r="B5938" s="5" t="n">
        <v>17</v>
      </c>
      <c r="C5938" s="5" t="n">
        <v>97</v>
      </c>
      <c r="D5938" s="5" t="n">
        <v>4</v>
      </c>
      <c r="E5938" s="5" t="n">
        <v>0</v>
      </c>
      <c r="F5938" s="5" t="n">
        <v>38.4</v>
      </c>
      <c r="G5938" s="5" t="n">
        <v>23.1</v>
      </c>
      <c r="H5938" s="5" t="n">
        <v>29.25</v>
      </c>
      <c r="I5938" s="6">
        <f>IF(E5938&gt;=Markov!$B$3,1,0)</f>
        <v/>
      </c>
      <c r="J5938" s="6">
        <f>I5937</f>
        <v/>
      </c>
      <c r="K5938" s="7">
        <f>MAR1!$B$5+MAR1!$C$5*COS(2*PI()*$C5938/365)+MAR1!$D$5*SIN(2*PI()*$C5938/365)</f>
        <v/>
      </c>
      <c r="L5938" s="7">
        <f>MAR1!$B$6+MAR1!$C$6*COS(2*PI()*$C5938/365)+MAR1!$D$6*SIN(2*PI()*$C5938/365)</f>
        <v/>
      </c>
      <c r="M5938" s="7">
        <f>MAR1!$B$7+MAR1!$C$7*COS(2*PI()*$C5938/365)+MAR1!$D$7*SIN(2*PI()*$C5938/365)</f>
        <v/>
      </c>
      <c r="N5938" s="7">
        <f>F5938-K5938</f>
        <v/>
      </c>
      <c r="O5938" s="7">
        <f>G5938-L5938</f>
        <v/>
      </c>
      <c r="P5938" s="7">
        <f>H5938-M5938</f>
        <v/>
      </c>
      <c r="Q5938" s="7">
        <f>IF($I5938=1,(N5938-MAR1!$B$11)/MAR1!$D$11,(N5938-MAR1!$C$11)/MAR1!$E$11)</f>
        <v/>
      </c>
      <c r="R5938" s="7">
        <f>IF($I5938=1,(O5938-MAR1!$B$12)/MAR1!$D$12,(O5938-MAR1!$C$12)/MAR1!$E$12)</f>
        <v/>
      </c>
      <c r="S5938" s="7">
        <f>IF($I5938=1,(P5938-MAR1!$B$13)/MAR1!$D$13,(P5938-MAR1!$C$13)/MAR1!$E$13)</f>
        <v/>
      </c>
    </row>
    <row r="5939">
      <c r="A5939" s="5" t="n">
        <v>5938</v>
      </c>
      <c r="B5939" s="5" t="n">
        <v>17</v>
      </c>
      <c r="C5939" s="5" t="n">
        <v>98</v>
      </c>
      <c r="D5939" s="5" t="n">
        <v>4</v>
      </c>
      <c r="E5939" s="5" t="n">
        <v>0</v>
      </c>
      <c r="F5939" s="5" t="n">
        <v>40.7</v>
      </c>
      <c r="G5939" s="5" t="n">
        <v>24.5</v>
      </c>
      <c r="H5939" s="5" t="n">
        <v>26.14</v>
      </c>
      <c r="I5939" s="6">
        <f>IF(E5939&gt;=Markov!$B$3,1,0)</f>
        <v/>
      </c>
      <c r="J5939" s="6">
        <f>I5938</f>
        <v/>
      </c>
      <c r="K5939" s="7">
        <f>MAR1!$B$5+MAR1!$C$5*COS(2*PI()*$C5939/365)+MAR1!$D$5*SIN(2*PI()*$C5939/365)</f>
        <v/>
      </c>
      <c r="L5939" s="7">
        <f>MAR1!$B$6+MAR1!$C$6*COS(2*PI()*$C5939/365)+MAR1!$D$6*SIN(2*PI()*$C5939/365)</f>
        <v/>
      </c>
      <c r="M5939" s="7">
        <f>MAR1!$B$7+MAR1!$C$7*COS(2*PI()*$C5939/365)+MAR1!$D$7*SIN(2*PI()*$C5939/365)</f>
        <v/>
      </c>
      <c r="N5939" s="7">
        <f>F5939-K5939</f>
        <v/>
      </c>
      <c r="O5939" s="7">
        <f>G5939-L5939</f>
        <v/>
      </c>
      <c r="P5939" s="7">
        <f>H5939-M5939</f>
        <v/>
      </c>
      <c r="Q5939" s="7">
        <f>IF($I5939=1,(N5939-MAR1!$B$11)/MAR1!$D$11,(N5939-MAR1!$C$11)/MAR1!$E$11)</f>
        <v/>
      </c>
      <c r="R5939" s="7">
        <f>IF($I5939=1,(O5939-MAR1!$B$12)/MAR1!$D$12,(O5939-MAR1!$C$12)/MAR1!$E$12)</f>
        <v/>
      </c>
      <c r="S5939" s="7">
        <f>IF($I5939=1,(P5939-MAR1!$B$13)/MAR1!$D$13,(P5939-MAR1!$C$13)/MAR1!$E$13)</f>
        <v/>
      </c>
    </row>
    <row r="5940">
      <c r="A5940" s="5" t="n">
        <v>5939</v>
      </c>
      <c r="B5940" s="5" t="n">
        <v>17</v>
      </c>
      <c r="C5940" s="5" t="n">
        <v>99</v>
      </c>
      <c r="D5940" s="5" t="n">
        <v>4</v>
      </c>
      <c r="E5940" s="5" t="n">
        <v>0</v>
      </c>
      <c r="F5940" s="5" t="n">
        <v>38.3</v>
      </c>
      <c r="G5940" s="5" t="n">
        <v>22.4</v>
      </c>
      <c r="H5940" s="5" t="n">
        <v>18.01</v>
      </c>
      <c r="I5940" s="6">
        <f>IF(E5940&gt;=Markov!$B$3,1,0)</f>
        <v/>
      </c>
      <c r="J5940" s="6">
        <f>I5939</f>
        <v/>
      </c>
      <c r="K5940" s="7">
        <f>MAR1!$B$5+MAR1!$C$5*COS(2*PI()*$C5940/365)+MAR1!$D$5*SIN(2*PI()*$C5940/365)</f>
        <v/>
      </c>
      <c r="L5940" s="7">
        <f>MAR1!$B$6+MAR1!$C$6*COS(2*PI()*$C5940/365)+MAR1!$D$6*SIN(2*PI()*$C5940/365)</f>
        <v/>
      </c>
      <c r="M5940" s="7">
        <f>MAR1!$B$7+MAR1!$C$7*COS(2*PI()*$C5940/365)+MAR1!$D$7*SIN(2*PI()*$C5940/365)</f>
        <v/>
      </c>
      <c r="N5940" s="7">
        <f>F5940-K5940</f>
        <v/>
      </c>
      <c r="O5940" s="7">
        <f>G5940-L5940</f>
        <v/>
      </c>
      <c r="P5940" s="7">
        <f>H5940-M5940</f>
        <v/>
      </c>
      <c r="Q5940" s="7">
        <f>IF($I5940=1,(N5940-MAR1!$B$11)/MAR1!$D$11,(N5940-MAR1!$C$11)/MAR1!$E$11)</f>
        <v/>
      </c>
      <c r="R5940" s="7">
        <f>IF($I5940=1,(O5940-MAR1!$B$12)/MAR1!$D$12,(O5940-MAR1!$C$12)/MAR1!$E$12)</f>
        <v/>
      </c>
      <c r="S5940" s="7">
        <f>IF($I5940=1,(P5940-MAR1!$B$13)/MAR1!$D$13,(P5940-MAR1!$C$13)/MAR1!$E$13)</f>
        <v/>
      </c>
    </row>
    <row r="5941">
      <c r="A5941" s="5" t="n">
        <v>5940</v>
      </c>
      <c r="B5941" s="5" t="n">
        <v>17</v>
      </c>
      <c r="C5941" s="5" t="n">
        <v>100</v>
      </c>
      <c r="D5941" s="5" t="n">
        <v>4</v>
      </c>
      <c r="E5941" s="5" t="n">
        <v>0</v>
      </c>
      <c r="F5941" s="5" t="n">
        <v>41.5</v>
      </c>
      <c r="G5941" s="5" t="n">
        <v>24.1</v>
      </c>
      <c r="H5941" s="5" t="n">
        <v>22.67</v>
      </c>
      <c r="I5941" s="6">
        <f>IF(E5941&gt;=Markov!$B$3,1,0)</f>
        <v/>
      </c>
      <c r="J5941" s="6">
        <f>I5940</f>
        <v/>
      </c>
      <c r="K5941" s="7">
        <f>MAR1!$B$5+MAR1!$C$5*COS(2*PI()*$C5941/365)+MAR1!$D$5*SIN(2*PI()*$C5941/365)</f>
        <v/>
      </c>
      <c r="L5941" s="7">
        <f>MAR1!$B$6+MAR1!$C$6*COS(2*PI()*$C5941/365)+MAR1!$D$6*SIN(2*PI()*$C5941/365)</f>
        <v/>
      </c>
      <c r="M5941" s="7">
        <f>MAR1!$B$7+MAR1!$C$7*COS(2*PI()*$C5941/365)+MAR1!$D$7*SIN(2*PI()*$C5941/365)</f>
        <v/>
      </c>
      <c r="N5941" s="7">
        <f>F5941-K5941</f>
        <v/>
      </c>
      <c r="O5941" s="7">
        <f>G5941-L5941</f>
        <v/>
      </c>
      <c r="P5941" s="7">
        <f>H5941-M5941</f>
        <v/>
      </c>
      <c r="Q5941" s="7">
        <f>IF($I5941=1,(N5941-MAR1!$B$11)/MAR1!$D$11,(N5941-MAR1!$C$11)/MAR1!$E$11)</f>
        <v/>
      </c>
      <c r="R5941" s="7">
        <f>IF($I5941=1,(O5941-MAR1!$B$12)/MAR1!$D$12,(O5941-MAR1!$C$12)/MAR1!$E$12)</f>
        <v/>
      </c>
      <c r="S5941" s="7">
        <f>IF($I5941=1,(P5941-MAR1!$B$13)/MAR1!$D$13,(P5941-MAR1!$C$13)/MAR1!$E$13)</f>
        <v/>
      </c>
    </row>
    <row r="5942">
      <c r="A5942" s="5" t="n">
        <v>5941</v>
      </c>
      <c r="B5942" s="5" t="n">
        <v>17</v>
      </c>
      <c r="C5942" s="5" t="n">
        <v>101</v>
      </c>
      <c r="D5942" s="5" t="n">
        <v>4</v>
      </c>
      <c r="E5942" s="5" t="n">
        <v>0</v>
      </c>
      <c r="F5942" s="5" t="n">
        <v>38</v>
      </c>
      <c r="G5942" s="5" t="n">
        <v>24.1</v>
      </c>
      <c r="H5942" s="5" t="n">
        <v>18.46</v>
      </c>
      <c r="I5942" s="6">
        <f>IF(E5942&gt;=Markov!$B$3,1,0)</f>
        <v/>
      </c>
      <c r="J5942" s="6">
        <f>I5941</f>
        <v/>
      </c>
      <c r="K5942" s="7">
        <f>MAR1!$B$5+MAR1!$C$5*COS(2*PI()*$C5942/365)+MAR1!$D$5*SIN(2*PI()*$C5942/365)</f>
        <v/>
      </c>
      <c r="L5942" s="7">
        <f>MAR1!$B$6+MAR1!$C$6*COS(2*PI()*$C5942/365)+MAR1!$D$6*SIN(2*PI()*$C5942/365)</f>
        <v/>
      </c>
      <c r="M5942" s="7">
        <f>MAR1!$B$7+MAR1!$C$7*COS(2*PI()*$C5942/365)+MAR1!$D$7*SIN(2*PI()*$C5942/365)</f>
        <v/>
      </c>
      <c r="N5942" s="7">
        <f>F5942-K5942</f>
        <v/>
      </c>
      <c r="O5942" s="7">
        <f>G5942-L5942</f>
        <v/>
      </c>
      <c r="P5942" s="7">
        <f>H5942-M5942</f>
        <v/>
      </c>
      <c r="Q5942" s="7">
        <f>IF($I5942=1,(N5942-MAR1!$B$11)/MAR1!$D$11,(N5942-MAR1!$C$11)/MAR1!$E$11)</f>
        <v/>
      </c>
      <c r="R5942" s="7">
        <f>IF($I5942=1,(O5942-MAR1!$B$12)/MAR1!$D$12,(O5942-MAR1!$C$12)/MAR1!$E$12)</f>
        <v/>
      </c>
      <c r="S5942" s="7">
        <f>IF($I5942=1,(P5942-MAR1!$B$13)/MAR1!$D$13,(P5942-MAR1!$C$13)/MAR1!$E$13)</f>
        <v/>
      </c>
    </row>
    <row r="5943">
      <c r="A5943" s="5" t="n">
        <v>5942</v>
      </c>
      <c r="B5943" s="5" t="n">
        <v>17</v>
      </c>
      <c r="C5943" s="5" t="n">
        <v>102</v>
      </c>
      <c r="D5943" s="5" t="n">
        <v>4</v>
      </c>
      <c r="E5943" s="5" t="n">
        <v>0</v>
      </c>
      <c r="F5943" s="5" t="n">
        <v>38.1</v>
      </c>
      <c r="G5943" s="5" t="n">
        <v>25.3</v>
      </c>
      <c r="H5943" s="5" t="n">
        <v>29.07</v>
      </c>
      <c r="I5943" s="6">
        <f>IF(E5943&gt;=Markov!$B$3,1,0)</f>
        <v/>
      </c>
      <c r="J5943" s="6">
        <f>I5942</f>
        <v/>
      </c>
      <c r="K5943" s="7">
        <f>MAR1!$B$5+MAR1!$C$5*COS(2*PI()*$C5943/365)+MAR1!$D$5*SIN(2*PI()*$C5943/365)</f>
        <v/>
      </c>
      <c r="L5943" s="7">
        <f>MAR1!$B$6+MAR1!$C$6*COS(2*PI()*$C5943/365)+MAR1!$D$6*SIN(2*PI()*$C5943/365)</f>
        <v/>
      </c>
      <c r="M5943" s="7">
        <f>MAR1!$B$7+MAR1!$C$7*COS(2*PI()*$C5943/365)+MAR1!$D$7*SIN(2*PI()*$C5943/365)</f>
        <v/>
      </c>
      <c r="N5943" s="7">
        <f>F5943-K5943</f>
        <v/>
      </c>
      <c r="O5943" s="7">
        <f>G5943-L5943</f>
        <v/>
      </c>
      <c r="P5943" s="7">
        <f>H5943-M5943</f>
        <v/>
      </c>
      <c r="Q5943" s="7">
        <f>IF($I5943=1,(N5943-MAR1!$B$11)/MAR1!$D$11,(N5943-MAR1!$C$11)/MAR1!$E$11)</f>
        <v/>
      </c>
      <c r="R5943" s="7">
        <f>IF($I5943=1,(O5943-MAR1!$B$12)/MAR1!$D$12,(O5943-MAR1!$C$12)/MAR1!$E$12)</f>
        <v/>
      </c>
      <c r="S5943" s="7">
        <f>IF($I5943=1,(P5943-MAR1!$B$13)/MAR1!$D$13,(P5943-MAR1!$C$13)/MAR1!$E$13)</f>
        <v/>
      </c>
    </row>
    <row r="5944">
      <c r="A5944" s="5" t="n">
        <v>5943</v>
      </c>
      <c r="B5944" s="5" t="n">
        <v>17</v>
      </c>
      <c r="C5944" s="5" t="n">
        <v>103</v>
      </c>
      <c r="D5944" s="5" t="n">
        <v>4</v>
      </c>
      <c r="E5944" s="5" t="n">
        <v>0</v>
      </c>
      <c r="F5944" s="5" t="n">
        <v>39.1</v>
      </c>
      <c r="G5944" s="5" t="n">
        <v>23.9</v>
      </c>
      <c r="H5944" s="5" t="n">
        <v>32.09</v>
      </c>
      <c r="I5944" s="6">
        <f>IF(E5944&gt;=Markov!$B$3,1,0)</f>
        <v/>
      </c>
      <c r="J5944" s="6">
        <f>I5943</f>
        <v/>
      </c>
      <c r="K5944" s="7">
        <f>MAR1!$B$5+MAR1!$C$5*COS(2*PI()*$C5944/365)+MAR1!$D$5*SIN(2*PI()*$C5944/365)</f>
        <v/>
      </c>
      <c r="L5944" s="7">
        <f>MAR1!$B$6+MAR1!$C$6*COS(2*PI()*$C5944/365)+MAR1!$D$6*SIN(2*PI()*$C5944/365)</f>
        <v/>
      </c>
      <c r="M5944" s="7">
        <f>MAR1!$B$7+MAR1!$C$7*COS(2*PI()*$C5944/365)+MAR1!$D$7*SIN(2*PI()*$C5944/365)</f>
        <v/>
      </c>
      <c r="N5944" s="7">
        <f>F5944-K5944</f>
        <v/>
      </c>
      <c r="O5944" s="7">
        <f>G5944-L5944</f>
        <v/>
      </c>
      <c r="P5944" s="7">
        <f>H5944-M5944</f>
        <v/>
      </c>
      <c r="Q5944" s="7">
        <f>IF($I5944=1,(N5944-MAR1!$B$11)/MAR1!$D$11,(N5944-MAR1!$C$11)/MAR1!$E$11)</f>
        <v/>
      </c>
      <c r="R5944" s="7">
        <f>IF($I5944=1,(O5944-MAR1!$B$12)/MAR1!$D$12,(O5944-MAR1!$C$12)/MAR1!$E$12)</f>
        <v/>
      </c>
      <c r="S5944" s="7">
        <f>IF($I5944=1,(P5944-MAR1!$B$13)/MAR1!$D$13,(P5944-MAR1!$C$13)/MAR1!$E$13)</f>
        <v/>
      </c>
    </row>
    <row r="5945">
      <c r="A5945" s="5" t="n">
        <v>5944</v>
      </c>
      <c r="B5945" s="5" t="n">
        <v>17</v>
      </c>
      <c r="C5945" s="5" t="n">
        <v>104</v>
      </c>
      <c r="D5945" s="5" t="n">
        <v>4</v>
      </c>
      <c r="E5945" s="5" t="n">
        <v>0</v>
      </c>
      <c r="F5945" s="5" t="n">
        <v>37.4</v>
      </c>
      <c r="G5945" s="5" t="n">
        <v>23.2</v>
      </c>
      <c r="H5945" s="5" t="n">
        <v>26.1</v>
      </c>
      <c r="I5945" s="6">
        <f>IF(E5945&gt;=Markov!$B$3,1,0)</f>
        <v/>
      </c>
      <c r="J5945" s="6">
        <f>I5944</f>
        <v/>
      </c>
      <c r="K5945" s="7">
        <f>MAR1!$B$5+MAR1!$C$5*COS(2*PI()*$C5945/365)+MAR1!$D$5*SIN(2*PI()*$C5945/365)</f>
        <v/>
      </c>
      <c r="L5945" s="7">
        <f>MAR1!$B$6+MAR1!$C$6*COS(2*PI()*$C5945/365)+MAR1!$D$6*SIN(2*PI()*$C5945/365)</f>
        <v/>
      </c>
      <c r="M5945" s="7">
        <f>MAR1!$B$7+MAR1!$C$7*COS(2*PI()*$C5945/365)+MAR1!$D$7*SIN(2*PI()*$C5945/365)</f>
        <v/>
      </c>
      <c r="N5945" s="7">
        <f>F5945-K5945</f>
        <v/>
      </c>
      <c r="O5945" s="7">
        <f>G5945-L5945</f>
        <v/>
      </c>
      <c r="P5945" s="7">
        <f>H5945-M5945</f>
        <v/>
      </c>
      <c r="Q5945" s="7">
        <f>IF($I5945=1,(N5945-MAR1!$B$11)/MAR1!$D$11,(N5945-MAR1!$C$11)/MAR1!$E$11)</f>
        <v/>
      </c>
      <c r="R5945" s="7">
        <f>IF($I5945=1,(O5945-MAR1!$B$12)/MAR1!$D$12,(O5945-MAR1!$C$12)/MAR1!$E$12)</f>
        <v/>
      </c>
      <c r="S5945" s="7">
        <f>IF($I5945=1,(P5945-MAR1!$B$13)/MAR1!$D$13,(P5945-MAR1!$C$13)/MAR1!$E$13)</f>
        <v/>
      </c>
    </row>
    <row r="5946">
      <c r="A5946" s="5" t="n">
        <v>5945</v>
      </c>
      <c r="B5946" s="5" t="n">
        <v>17</v>
      </c>
      <c r="C5946" s="5" t="n">
        <v>105</v>
      </c>
      <c r="D5946" s="5" t="n">
        <v>4</v>
      </c>
      <c r="E5946" s="5" t="n">
        <v>0</v>
      </c>
      <c r="F5946" s="5" t="n">
        <v>38.4</v>
      </c>
      <c r="G5946" s="5" t="n">
        <v>25.4</v>
      </c>
      <c r="H5946" s="5" t="n">
        <v>22.62</v>
      </c>
      <c r="I5946" s="6">
        <f>IF(E5946&gt;=Markov!$B$3,1,0)</f>
        <v/>
      </c>
      <c r="J5946" s="6">
        <f>I5945</f>
        <v/>
      </c>
      <c r="K5946" s="7">
        <f>MAR1!$B$5+MAR1!$C$5*COS(2*PI()*$C5946/365)+MAR1!$D$5*SIN(2*PI()*$C5946/365)</f>
        <v/>
      </c>
      <c r="L5946" s="7">
        <f>MAR1!$B$6+MAR1!$C$6*COS(2*PI()*$C5946/365)+MAR1!$D$6*SIN(2*PI()*$C5946/365)</f>
        <v/>
      </c>
      <c r="M5946" s="7">
        <f>MAR1!$B$7+MAR1!$C$7*COS(2*PI()*$C5946/365)+MAR1!$D$7*SIN(2*PI()*$C5946/365)</f>
        <v/>
      </c>
      <c r="N5946" s="7">
        <f>F5946-K5946</f>
        <v/>
      </c>
      <c r="O5946" s="7">
        <f>G5946-L5946</f>
        <v/>
      </c>
      <c r="P5946" s="7">
        <f>H5946-M5946</f>
        <v/>
      </c>
      <c r="Q5946" s="7">
        <f>IF($I5946=1,(N5946-MAR1!$B$11)/MAR1!$D$11,(N5946-MAR1!$C$11)/MAR1!$E$11)</f>
        <v/>
      </c>
      <c r="R5946" s="7">
        <f>IF($I5946=1,(O5946-MAR1!$B$12)/MAR1!$D$12,(O5946-MAR1!$C$12)/MAR1!$E$12)</f>
        <v/>
      </c>
      <c r="S5946" s="7">
        <f>IF($I5946=1,(P5946-MAR1!$B$13)/MAR1!$D$13,(P5946-MAR1!$C$13)/MAR1!$E$13)</f>
        <v/>
      </c>
    </row>
    <row r="5947">
      <c r="A5947" s="5" t="n">
        <v>5946</v>
      </c>
      <c r="B5947" s="5" t="n">
        <v>17</v>
      </c>
      <c r="C5947" s="5" t="n">
        <v>106</v>
      </c>
      <c r="D5947" s="5" t="n">
        <v>4</v>
      </c>
      <c r="E5947" s="5" t="n">
        <v>0</v>
      </c>
      <c r="F5947" s="5" t="n">
        <v>40.4</v>
      </c>
      <c r="G5947" s="5" t="n">
        <v>25.9</v>
      </c>
      <c r="H5947" s="5" t="n">
        <v>18.79</v>
      </c>
      <c r="I5947" s="6">
        <f>IF(E5947&gt;=Markov!$B$3,1,0)</f>
        <v/>
      </c>
      <c r="J5947" s="6">
        <f>I5946</f>
        <v/>
      </c>
      <c r="K5947" s="7">
        <f>MAR1!$B$5+MAR1!$C$5*COS(2*PI()*$C5947/365)+MAR1!$D$5*SIN(2*PI()*$C5947/365)</f>
        <v/>
      </c>
      <c r="L5947" s="7">
        <f>MAR1!$B$6+MAR1!$C$6*COS(2*PI()*$C5947/365)+MAR1!$D$6*SIN(2*PI()*$C5947/365)</f>
        <v/>
      </c>
      <c r="M5947" s="7">
        <f>MAR1!$B$7+MAR1!$C$7*COS(2*PI()*$C5947/365)+MAR1!$D$7*SIN(2*PI()*$C5947/365)</f>
        <v/>
      </c>
      <c r="N5947" s="7">
        <f>F5947-K5947</f>
        <v/>
      </c>
      <c r="O5947" s="7">
        <f>G5947-L5947</f>
        <v/>
      </c>
      <c r="P5947" s="7">
        <f>H5947-M5947</f>
        <v/>
      </c>
      <c r="Q5947" s="7">
        <f>IF($I5947=1,(N5947-MAR1!$B$11)/MAR1!$D$11,(N5947-MAR1!$C$11)/MAR1!$E$11)</f>
        <v/>
      </c>
      <c r="R5947" s="7">
        <f>IF($I5947=1,(O5947-MAR1!$B$12)/MAR1!$D$12,(O5947-MAR1!$C$12)/MAR1!$E$12)</f>
        <v/>
      </c>
      <c r="S5947" s="7">
        <f>IF($I5947=1,(P5947-MAR1!$B$13)/MAR1!$D$13,(P5947-MAR1!$C$13)/MAR1!$E$13)</f>
        <v/>
      </c>
    </row>
    <row r="5948">
      <c r="A5948" s="5" t="n">
        <v>5947</v>
      </c>
      <c r="B5948" s="5" t="n">
        <v>17</v>
      </c>
      <c r="C5948" s="5" t="n">
        <v>107</v>
      </c>
      <c r="D5948" s="5" t="n">
        <v>4</v>
      </c>
      <c r="E5948" s="5" t="n">
        <v>0</v>
      </c>
      <c r="F5948" s="5" t="n">
        <v>40.8</v>
      </c>
      <c r="G5948" s="5" t="n">
        <v>23.9</v>
      </c>
      <c r="H5948" s="5" t="n">
        <v>26.53</v>
      </c>
      <c r="I5948" s="6">
        <f>IF(E5948&gt;=Markov!$B$3,1,0)</f>
        <v/>
      </c>
      <c r="J5948" s="6">
        <f>I5947</f>
        <v/>
      </c>
      <c r="K5948" s="7">
        <f>MAR1!$B$5+MAR1!$C$5*COS(2*PI()*$C5948/365)+MAR1!$D$5*SIN(2*PI()*$C5948/365)</f>
        <v/>
      </c>
      <c r="L5948" s="7">
        <f>MAR1!$B$6+MAR1!$C$6*COS(2*PI()*$C5948/365)+MAR1!$D$6*SIN(2*PI()*$C5948/365)</f>
        <v/>
      </c>
      <c r="M5948" s="7">
        <f>MAR1!$B$7+MAR1!$C$7*COS(2*PI()*$C5948/365)+MAR1!$D$7*SIN(2*PI()*$C5948/365)</f>
        <v/>
      </c>
      <c r="N5948" s="7">
        <f>F5948-K5948</f>
        <v/>
      </c>
      <c r="O5948" s="7">
        <f>G5948-L5948</f>
        <v/>
      </c>
      <c r="P5948" s="7">
        <f>H5948-M5948</f>
        <v/>
      </c>
      <c r="Q5948" s="7">
        <f>IF($I5948=1,(N5948-MAR1!$B$11)/MAR1!$D$11,(N5948-MAR1!$C$11)/MAR1!$E$11)</f>
        <v/>
      </c>
      <c r="R5948" s="7">
        <f>IF($I5948=1,(O5948-MAR1!$B$12)/MAR1!$D$12,(O5948-MAR1!$C$12)/MAR1!$E$12)</f>
        <v/>
      </c>
      <c r="S5948" s="7">
        <f>IF($I5948=1,(P5948-MAR1!$B$13)/MAR1!$D$13,(P5948-MAR1!$C$13)/MAR1!$E$13)</f>
        <v/>
      </c>
    </row>
    <row r="5949">
      <c r="A5949" s="5" t="n">
        <v>5948</v>
      </c>
      <c r="B5949" s="5" t="n">
        <v>17</v>
      </c>
      <c r="C5949" s="5" t="n">
        <v>108</v>
      </c>
      <c r="D5949" s="5" t="n">
        <v>4</v>
      </c>
      <c r="E5949" s="5" t="n">
        <v>0</v>
      </c>
      <c r="F5949" s="5" t="n">
        <v>40.4</v>
      </c>
      <c r="G5949" s="5" t="n">
        <v>23.2</v>
      </c>
      <c r="H5949" s="5" t="n">
        <v>27.5</v>
      </c>
      <c r="I5949" s="6">
        <f>IF(E5949&gt;=Markov!$B$3,1,0)</f>
        <v/>
      </c>
      <c r="J5949" s="6">
        <f>I5948</f>
        <v/>
      </c>
      <c r="K5949" s="7">
        <f>MAR1!$B$5+MAR1!$C$5*COS(2*PI()*$C5949/365)+MAR1!$D$5*SIN(2*PI()*$C5949/365)</f>
        <v/>
      </c>
      <c r="L5949" s="7">
        <f>MAR1!$B$6+MAR1!$C$6*COS(2*PI()*$C5949/365)+MAR1!$D$6*SIN(2*PI()*$C5949/365)</f>
        <v/>
      </c>
      <c r="M5949" s="7">
        <f>MAR1!$B$7+MAR1!$C$7*COS(2*PI()*$C5949/365)+MAR1!$D$7*SIN(2*PI()*$C5949/365)</f>
        <v/>
      </c>
      <c r="N5949" s="7">
        <f>F5949-K5949</f>
        <v/>
      </c>
      <c r="O5949" s="7">
        <f>G5949-L5949</f>
        <v/>
      </c>
      <c r="P5949" s="7">
        <f>H5949-M5949</f>
        <v/>
      </c>
      <c r="Q5949" s="7">
        <f>IF($I5949=1,(N5949-MAR1!$B$11)/MAR1!$D$11,(N5949-MAR1!$C$11)/MAR1!$E$11)</f>
        <v/>
      </c>
      <c r="R5949" s="7">
        <f>IF($I5949=1,(O5949-MAR1!$B$12)/MAR1!$D$12,(O5949-MAR1!$C$12)/MAR1!$E$12)</f>
        <v/>
      </c>
      <c r="S5949" s="7">
        <f>IF($I5949=1,(P5949-MAR1!$B$13)/MAR1!$D$13,(P5949-MAR1!$C$13)/MAR1!$E$13)</f>
        <v/>
      </c>
    </row>
    <row r="5950">
      <c r="A5950" s="5" t="n">
        <v>5949</v>
      </c>
      <c r="B5950" s="5" t="n">
        <v>17</v>
      </c>
      <c r="C5950" s="5" t="n">
        <v>109</v>
      </c>
      <c r="D5950" s="5" t="n">
        <v>4</v>
      </c>
      <c r="E5950" s="5" t="n">
        <v>0</v>
      </c>
      <c r="F5950" s="5" t="n">
        <v>40.3</v>
      </c>
      <c r="G5950" s="5" t="n">
        <v>24.6</v>
      </c>
      <c r="H5950" s="5" t="n">
        <v>22.41</v>
      </c>
      <c r="I5950" s="6">
        <f>IF(E5950&gt;=Markov!$B$3,1,0)</f>
        <v/>
      </c>
      <c r="J5950" s="6">
        <f>I5949</f>
        <v/>
      </c>
      <c r="K5950" s="7">
        <f>MAR1!$B$5+MAR1!$C$5*COS(2*PI()*$C5950/365)+MAR1!$D$5*SIN(2*PI()*$C5950/365)</f>
        <v/>
      </c>
      <c r="L5950" s="7">
        <f>MAR1!$B$6+MAR1!$C$6*COS(2*PI()*$C5950/365)+MAR1!$D$6*SIN(2*PI()*$C5950/365)</f>
        <v/>
      </c>
      <c r="M5950" s="7">
        <f>MAR1!$B$7+MAR1!$C$7*COS(2*PI()*$C5950/365)+MAR1!$D$7*SIN(2*PI()*$C5950/365)</f>
        <v/>
      </c>
      <c r="N5950" s="7">
        <f>F5950-K5950</f>
        <v/>
      </c>
      <c r="O5950" s="7">
        <f>G5950-L5950</f>
        <v/>
      </c>
      <c r="P5950" s="7">
        <f>H5950-M5950</f>
        <v/>
      </c>
      <c r="Q5950" s="7">
        <f>IF($I5950=1,(N5950-MAR1!$B$11)/MAR1!$D$11,(N5950-MAR1!$C$11)/MAR1!$E$11)</f>
        <v/>
      </c>
      <c r="R5950" s="7">
        <f>IF($I5950=1,(O5950-MAR1!$B$12)/MAR1!$D$12,(O5950-MAR1!$C$12)/MAR1!$E$12)</f>
        <v/>
      </c>
      <c r="S5950" s="7">
        <f>IF($I5950=1,(P5950-MAR1!$B$13)/MAR1!$D$13,(P5950-MAR1!$C$13)/MAR1!$E$13)</f>
        <v/>
      </c>
    </row>
    <row r="5951">
      <c r="A5951" s="5" t="n">
        <v>5950</v>
      </c>
      <c r="B5951" s="5" t="n">
        <v>17</v>
      </c>
      <c r="C5951" s="5" t="n">
        <v>110</v>
      </c>
      <c r="D5951" s="5" t="n">
        <v>4</v>
      </c>
      <c r="E5951" s="5" t="n">
        <v>0</v>
      </c>
      <c r="F5951" s="5" t="n">
        <v>41.6</v>
      </c>
      <c r="G5951" s="5" t="n">
        <v>26.4</v>
      </c>
      <c r="H5951" s="5" t="n">
        <v>25.42</v>
      </c>
      <c r="I5951" s="6">
        <f>IF(E5951&gt;=Markov!$B$3,1,0)</f>
        <v/>
      </c>
      <c r="J5951" s="6">
        <f>I5950</f>
        <v/>
      </c>
      <c r="K5951" s="7">
        <f>MAR1!$B$5+MAR1!$C$5*COS(2*PI()*$C5951/365)+MAR1!$D$5*SIN(2*PI()*$C5951/365)</f>
        <v/>
      </c>
      <c r="L5951" s="7">
        <f>MAR1!$B$6+MAR1!$C$6*COS(2*PI()*$C5951/365)+MAR1!$D$6*SIN(2*PI()*$C5951/365)</f>
        <v/>
      </c>
      <c r="M5951" s="7">
        <f>MAR1!$B$7+MAR1!$C$7*COS(2*PI()*$C5951/365)+MAR1!$D$7*SIN(2*PI()*$C5951/365)</f>
        <v/>
      </c>
      <c r="N5951" s="7">
        <f>F5951-K5951</f>
        <v/>
      </c>
      <c r="O5951" s="7">
        <f>G5951-L5951</f>
        <v/>
      </c>
      <c r="P5951" s="7">
        <f>H5951-M5951</f>
        <v/>
      </c>
      <c r="Q5951" s="7">
        <f>IF($I5951=1,(N5951-MAR1!$B$11)/MAR1!$D$11,(N5951-MAR1!$C$11)/MAR1!$E$11)</f>
        <v/>
      </c>
      <c r="R5951" s="7">
        <f>IF($I5951=1,(O5951-MAR1!$B$12)/MAR1!$D$12,(O5951-MAR1!$C$12)/MAR1!$E$12)</f>
        <v/>
      </c>
      <c r="S5951" s="7">
        <f>IF($I5951=1,(P5951-MAR1!$B$13)/MAR1!$D$13,(P5951-MAR1!$C$13)/MAR1!$E$13)</f>
        <v/>
      </c>
    </row>
    <row r="5952">
      <c r="A5952" s="5" t="n">
        <v>5951</v>
      </c>
      <c r="B5952" s="5" t="n">
        <v>17</v>
      </c>
      <c r="C5952" s="5" t="n">
        <v>111</v>
      </c>
      <c r="D5952" s="5" t="n">
        <v>4</v>
      </c>
      <c r="E5952" s="5" t="n">
        <v>0</v>
      </c>
      <c r="F5952" s="5" t="n">
        <v>41.4</v>
      </c>
      <c r="G5952" s="5" t="n">
        <v>27</v>
      </c>
      <c r="H5952" s="5" t="n">
        <v>25.96</v>
      </c>
      <c r="I5952" s="6">
        <f>IF(E5952&gt;=Markov!$B$3,1,0)</f>
        <v/>
      </c>
      <c r="J5952" s="6">
        <f>I5951</f>
        <v/>
      </c>
      <c r="K5952" s="7">
        <f>MAR1!$B$5+MAR1!$C$5*COS(2*PI()*$C5952/365)+MAR1!$D$5*SIN(2*PI()*$C5952/365)</f>
        <v/>
      </c>
      <c r="L5952" s="7">
        <f>MAR1!$B$6+MAR1!$C$6*COS(2*PI()*$C5952/365)+MAR1!$D$6*SIN(2*PI()*$C5952/365)</f>
        <v/>
      </c>
      <c r="M5952" s="7">
        <f>MAR1!$B$7+MAR1!$C$7*COS(2*PI()*$C5952/365)+MAR1!$D$7*SIN(2*PI()*$C5952/365)</f>
        <v/>
      </c>
      <c r="N5952" s="7">
        <f>F5952-K5952</f>
        <v/>
      </c>
      <c r="O5952" s="7">
        <f>G5952-L5952</f>
        <v/>
      </c>
      <c r="P5952" s="7">
        <f>H5952-M5952</f>
        <v/>
      </c>
      <c r="Q5952" s="7">
        <f>IF($I5952=1,(N5952-MAR1!$B$11)/MAR1!$D$11,(N5952-MAR1!$C$11)/MAR1!$E$11)</f>
        <v/>
      </c>
      <c r="R5952" s="7">
        <f>IF($I5952=1,(O5952-MAR1!$B$12)/MAR1!$D$12,(O5952-MAR1!$C$12)/MAR1!$E$12)</f>
        <v/>
      </c>
      <c r="S5952" s="7">
        <f>IF($I5952=1,(P5952-MAR1!$B$13)/MAR1!$D$13,(P5952-MAR1!$C$13)/MAR1!$E$13)</f>
        <v/>
      </c>
    </row>
    <row r="5953">
      <c r="A5953" s="5" t="n">
        <v>5952</v>
      </c>
      <c r="B5953" s="5" t="n">
        <v>17</v>
      </c>
      <c r="C5953" s="5" t="n">
        <v>112</v>
      </c>
      <c r="D5953" s="5" t="n">
        <v>4</v>
      </c>
      <c r="E5953" s="5" t="n">
        <v>0</v>
      </c>
      <c r="F5953" s="5" t="n">
        <v>42.3</v>
      </c>
      <c r="G5953" s="5" t="n">
        <v>26.3</v>
      </c>
      <c r="H5953" s="5" t="n">
        <v>27.23</v>
      </c>
      <c r="I5953" s="6">
        <f>IF(E5953&gt;=Markov!$B$3,1,0)</f>
        <v/>
      </c>
      <c r="J5953" s="6">
        <f>I5952</f>
        <v/>
      </c>
      <c r="K5953" s="7">
        <f>MAR1!$B$5+MAR1!$C$5*COS(2*PI()*$C5953/365)+MAR1!$D$5*SIN(2*PI()*$C5953/365)</f>
        <v/>
      </c>
      <c r="L5953" s="7">
        <f>MAR1!$B$6+MAR1!$C$6*COS(2*PI()*$C5953/365)+MAR1!$D$6*SIN(2*PI()*$C5953/365)</f>
        <v/>
      </c>
      <c r="M5953" s="7">
        <f>MAR1!$B$7+MAR1!$C$7*COS(2*PI()*$C5953/365)+MAR1!$D$7*SIN(2*PI()*$C5953/365)</f>
        <v/>
      </c>
      <c r="N5953" s="7">
        <f>F5953-K5953</f>
        <v/>
      </c>
      <c r="O5953" s="7">
        <f>G5953-L5953</f>
        <v/>
      </c>
      <c r="P5953" s="7">
        <f>H5953-M5953</f>
        <v/>
      </c>
      <c r="Q5953" s="7">
        <f>IF($I5953=1,(N5953-MAR1!$B$11)/MAR1!$D$11,(N5953-MAR1!$C$11)/MAR1!$E$11)</f>
        <v/>
      </c>
      <c r="R5953" s="7">
        <f>IF($I5953=1,(O5953-MAR1!$B$12)/MAR1!$D$12,(O5953-MAR1!$C$12)/MAR1!$E$12)</f>
        <v/>
      </c>
      <c r="S5953" s="7">
        <f>IF($I5953=1,(P5953-MAR1!$B$13)/MAR1!$D$13,(P5953-MAR1!$C$13)/MAR1!$E$13)</f>
        <v/>
      </c>
    </row>
    <row r="5954">
      <c r="A5954" s="5" t="n">
        <v>5953</v>
      </c>
      <c r="B5954" s="5" t="n">
        <v>17</v>
      </c>
      <c r="C5954" s="5" t="n">
        <v>113</v>
      </c>
      <c r="D5954" s="5" t="n">
        <v>4</v>
      </c>
      <c r="E5954" s="5" t="n">
        <v>0</v>
      </c>
      <c r="F5954" s="5" t="n">
        <v>40.7</v>
      </c>
      <c r="G5954" s="5" t="n">
        <v>26.2</v>
      </c>
      <c r="H5954" s="5" t="n">
        <v>24.25</v>
      </c>
      <c r="I5954" s="6">
        <f>IF(E5954&gt;=Markov!$B$3,1,0)</f>
        <v/>
      </c>
      <c r="J5954" s="6">
        <f>I5953</f>
        <v/>
      </c>
      <c r="K5954" s="7">
        <f>MAR1!$B$5+MAR1!$C$5*COS(2*PI()*$C5954/365)+MAR1!$D$5*SIN(2*PI()*$C5954/365)</f>
        <v/>
      </c>
      <c r="L5954" s="7">
        <f>MAR1!$B$6+MAR1!$C$6*COS(2*PI()*$C5954/365)+MAR1!$D$6*SIN(2*PI()*$C5954/365)</f>
        <v/>
      </c>
      <c r="M5954" s="7">
        <f>MAR1!$B$7+MAR1!$C$7*COS(2*PI()*$C5954/365)+MAR1!$D$7*SIN(2*PI()*$C5954/365)</f>
        <v/>
      </c>
      <c r="N5954" s="7">
        <f>F5954-K5954</f>
        <v/>
      </c>
      <c r="O5954" s="7">
        <f>G5954-L5954</f>
        <v/>
      </c>
      <c r="P5954" s="7">
        <f>H5954-M5954</f>
        <v/>
      </c>
      <c r="Q5954" s="7">
        <f>IF($I5954=1,(N5954-MAR1!$B$11)/MAR1!$D$11,(N5954-MAR1!$C$11)/MAR1!$E$11)</f>
        <v/>
      </c>
      <c r="R5954" s="7">
        <f>IF($I5954=1,(O5954-MAR1!$B$12)/MAR1!$D$12,(O5954-MAR1!$C$12)/MAR1!$E$12)</f>
        <v/>
      </c>
      <c r="S5954" s="7">
        <f>IF($I5954=1,(P5954-MAR1!$B$13)/MAR1!$D$13,(P5954-MAR1!$C$13)/MAR1!$E$13)</f>
        <v/>
      </c>
    </row>
    <row r="5955">
      <c r="A5955" s="5" t="n">
        <v>5954</v>
      </c>
      <c r="B5955" s="5" t="n">
        <v>17</v>
      </c>
      <c r="C5955" s="5" t="n">
        <v>114</v>
      </c>
      <c r="D5955" s="5" t="n">
        <v>4</v>
      </c>
      <c r="E5955" s="5" t="n">
        <v>0</v>
      </c>
      <c r="F5955" s="5" t="n">
        <v>39.7</v>
      </c>
      <c r="G5955" s="5" t="n">
        <v>25.6</v>
      </c>
      <c r="H5955" s="5" t="n">
        <v>20.96</v>
      </c>
      <c r="I5955" s="6">
        <f>IF(E5955&gt;=Markov!$B$3,1,0)</f>
        <v/>
      </c>
      <c r="J5955" s="6">
        <f>I5954</f>
        <v/>
      </c>
      <c r="K5955" s="7">
        <f>MAR1!$B$5+MAR1!$C$5*COS(2*PI()*$C5955/365)+MAR1!$D$5*SIN(2*PI()*$C5955/365)</f>
        <v/>
      </c>
      <c r="L5955" s="7">
        <f>MAR1!$B$6+MAR1!$C$6*COS(2*PI()*$C5955/365)+MAR1!$D$6*SIN(2*PI()*$C5955/365)</f>
        <v/>
      </c>
      <c r="M5955" s="7">
        <f>MAR1!$B$7+MAR1!$C$7*COS(2*PI()*$C5955/365)+MAR1!$D$7*SIN(2*PI()*$C5955/365)</f>
        <v/>
      </c>
      <c r="N5955" s="7">
        <f>F5955-K5955</f>
        <v/>
      </c>
      <c r="O5955" s="7">
        <f>G5955-L5955</f>
        <v/>
      </c>
      <c r="P5955" s="7">
        <f>H5955-M5955</f>
        <v/>
      </c>
      <c r="Q5955" s="7">
        <f>IF($I5955=1,(N5955-MAR1!$B$11)/MAR1!$D$11,(N5955-MAR1!$C$11)/MAR1!$E$11)</f>
        <v/>
      </c>
      <c r="R5955" s="7">
        <f>IF($I5955=1,(O5955-MAR1!$B$12)/MAR1!$D$12,(O5955-MAR1!$C$12)/MAR1!$E$12)</f>
        <v/>
      </c>
      <c r="S5955" s="7">
        <f>IF($I5955=1,(P5955-MAR1!$B$13)/MAR1!$D$13,(P5955-MAR1!$C$13)/MAR1!$E$13)</f>
        <v/>
      </c>
    </row>
    <row r="5956">
      <c r="A5956" s="5" t="n">
        <v>5955</v>
      </c>
      <c r="B5956" s="5" t="n">
        <v>17</v>
      </c>
      <c r="C5956" s="5" t="n">
        <v>115</v>
      </c>
      <c r="D5956" s="5" t="n">
        <v>4</v>
      </c>
      <c r="E5956" s="5" t="n">
        <v>0</v>
      </c>
      <c r="F5956" s="5" t="n">
        <v>38.9</v>
      </c>
      <c r="G5956" s="5" t="n">
        <v>25.5</v>
      </c>
      <c r="H5956" s="5" t="n">
        <v>24.1</v>
      </c>
      <c r="I5956" s="6">
        <f>IF(E5956&gt;=Markov!$B$3,1,0)</f>
        <v/>
      </c>
      <c r="J5956" s="6">
        <f>I5955</f>
        <v/>
      </c>
      <c r="K5956" s="7">
        <f>MAR1!$B$5+MAR1!$C$5*COS(2*PI()*$C5956/365)+MAR1!$D$5*SIN(2*PI()*$C5956/365)</f>
        <v/>
      </c>
      <c r="L5956" s="7">
        <f>MAR1!$B$6+MAR1!$C$6*COS(2*PI()*$C5956/365)+MAR1!$D$6*SIN(2*PI()*$C5956/365)</f>
        <v/>
      </c>
      <c r="M5956" s="7">
        <f>MAR1!$B$7+MAR1!$C$7*COS(2*PI()*$C5956/365)+MAR1!$D$7*SIN(2*PI()*$C5956/365)</f>
        <v/>
      </c>
      <c r="N5956" s="7">
        <f>F5956-K5956</f>
        <v/>
      </c>
      <c r="O5956" s="7">
        <f>G5956-L5956</f>
        <v/>
      </c>
      <c r="P5956" s="7">
        <f>H5956-M5956</f>
        <v/>
      </c>
      <c r="Q5956" s="7">
        <f>IF($I5956=1,(N5956-MAR1!$B$11)/MAR1!$D$11,(N5956-MAR1!$C$11)/MAR1!$E$11)</f>
        <v/>
      </c>
      <c r="R5956" s="7">
        <f>IF($I5956=1,(O5956-MAR1!$B$12)/MAR1!$D$12,(O5956-MAR1!$C$12)/MAR1!$E$12)</f>
        <v/>
      </c>
      <c r="S5956" s="7">
        <f>IF($I5956=1,(P5956-MAR1!$B$13)/MAR1!$D$13,(P5956-MAR1!$C$13)/MAR1!$E$13)</f>
        <v/>
      </c>
    </row>
    <row r="5957">
      <c r="A5957" s="5" t="n">
        <v>5956</v>
      </c>
      <c r="B5957" s="5" t="n">
        <v>17</v>
      </c>
      <c r="C5957" s="5" t="n">
        <v>116</v>
      </c>
      <c r="D5957" s="5" t="n">
        <v>4</v>
      </c>
      <c r="E5957" s="5" t="n">
        <v>0</v>
      </c>
      <c r="F5957" s="5" t="n">
        <v>40.3</v>
      </c>
      <c r="G5957" s="5" t="n">
        <v>27</v>
      </c>
      <c r="H5957" s="5" t="n">
        <v>22.43</v>
      </c>
      <c r="I5957" s="6">
        <f>IF(E5957&gt;=Markov!$B$3,1,0)</f>
        <v/>
      </c>
      <c r="J5957" s="6">
        <f>I5956</f>
        <v/>
      </c>
      <c r="K5957" s="7">
        <f>MAR1!$B$5+MAR1!$C$5*COS(2*PI()*$C5957/365)+MAR1!$D$5*SIN(2*PI()*$C5957/365)</f>
        <v/>
      </c>
      <c r="L5957" s="7">
        <f>MAR1!$B$6+MAR1!$C$6*COS(2*PI()*$C5957/365)+MAR1!$D$6*SIN(2*PI()*$C5957/365)</f>
        <v/>
      </c>
      <c r="M5957" s="7">
        <f>MAR1!$B$7+MAR1!$C$7*COS(2*PI()*$C5957/365)+MAR1!$D$7*SIN(2*PI()*$C5957/365)</f>
        <v/>
      </c>
      <c r="N5957" s="7">
        <f>F5957-K5957</f>
        <v/>
      </c>
      <c r="O5957" s="7">
        <f>G5957-L5957</f>
        <v/>
      </c>
      <c r="P5957" s="7">
        <f>H5957-M5957</f>
        <v/>
      </c>
      <c r="Q5957" s="7">
        <f>IF($I5957=1,(N5957-MAR1!$B$11)/MAR1!$D$11,(N5957-MAR1!$C$11)/MAR1!$E$11)</f>
        <v/>
      </c>
      <c r="R5957" s="7">
        <f>IF($I5957=1,(O5957-MAR1!$B$12)/MAR1!$D$12,(O5957-MAR1!$C$12)/MAR1!$E$12)</f>
        <v/>
      </c>
      <c r="S5957" s="7">
        <f>IF($I5957=1,(P5957-MAR1!$B$13)/MAR1!$D$13,(P5957-MAR1!$C$13)/MAR1!$E$13)</f>
        <v/>
      </c>
    </row>
    <row r="5958">
      <c r="A5958" s="5" t="n">
        <v>5957</v>
      </c>
      <c r="B5958" s="5" t="n">
        <v>17</v>
      </c>
      <c r="C5958" s="5" t="n">
        <v>117</v>
      </c>
      <c r="D5958" s="5" t="n">
        <v>4</v>
      </c>
      <c r="E5958" s="5" t="n">
        <v>0</v>
      </c>
      <c r="F5958" s="5" t="n">
        <v>37</v>
      </c>
      <c r="G5958" s="5" t="n">
        <v>24.6</v>
      </c>
      <c r="H5958" s="5" t="n">
        <v>20.84</v>
      </c>
      <c r="I5958" s="6">
        <f>IF(E5958&gt;=Markov!$B$3,1,0)</f>
        <v/>
      </c>
      <c r="J5958" s="6">
        <f>I5957</f>
        <v/>
      </c>
      <c r="K5958" s="7">
        <f>MAR1!$B$5+MAR1!$C$5*COS(2*PI()*$C5958/365)+MAR1!$D$5*SIN(2*PI()*$C5958/365)</f>
        <v/>
      </c>
      <c r="L5958" s="7">
        <f>MAR1!$B$6+MAR1!$C$6*COS(2*PI()*$C5958/365)+MAR1!$D$6*SIN(2*PI()*$C5958/365)</f>
        <v/>
      </c>
      <c r="M5958" s="7">
        <f>MAR1!$B$7+MAR1!$C$7*COS(2*PI()*$C5958/365)+MAR1!$D$7*SIN(2*PI()*$C5958/365)</f>
        <v/>
      </c>
      <c r="N5958" s="7">
        <f>F5958-K5958</f>
        <v/>
      </c>
      <c r="O5958" s="7">
        <f>G5958-L5958</f>
        <v/>
      </c>
      <c r="P5958" s="7">
        <f>H5958-M5958</f>
        <v/>
      </c>
      <c r="Q5958" s="7">
        <f>IF($I5958=1,(N5958-MAR1!$B$11)/MAR1!$D$11,(N5958-MAR1!$C$11)/MAR1!$E$11)</f>
        <v/>
      </c>
      <c r="R5958" s="7">
        <f>IF($I5958=1,(O5958-MAR1!$B$12)/MAR1!$D$12,(O5958-MAR1!$C$12)/MAR1!$E$12)</f>
        <v/>
      </c>
      <c r="S5958" s="7">
        <f>IF($I5958=1,(P5958-MAR1!$B$13)/MAR1!$D$13,(P5958-MAR1!$C$13)/MAR1!$E$13)</f>
        <v/>
      </c>
    </row>
    <row r="5959">
      <c r="A5959" s="5" t="n">
        <v>5958</v>
      </c>
      <c r="B5959" s="5" t="n">
        <v>17</v>
      </c>
      <c r="C5959" s="5" t="n">
        <v>118</v>
      </c>
      <c r="D5959" s="5" t="n">
        <v>4</v>
      </c>
      <c r="E5959" s="5" t="n">
        <v>0</v>
      </c>
      <c r="F5959" s="5" t="n">
        <v>38.5</v>
      </c>
      <c r="G5959" s="5" t="n">
        <v>23.4</v>
      </c>
      <c r="H5959" s="5" t="n">
        <v>26.35</v>
      </c>
      <c r="I5959" s="6">
        <f>IF(E5959&gt;=Markov!$B$3,1,0)</f>
        <v/>
      </c>
      <c r="J5959" s="6">
        <f>I5958</f>
        <v/>
      </c>
      <c r="K5959" s="7">
        <f>MAR1!$B$5+MAR1!$C$5*COS(2*PI()*$C5959/365)+MAR1!$D$5*SIN(2*PI()*$C5959/365)</f>
        <v/>
      </c>
      <c r="L5959" s="7">
        <f>MAR1!$B$6+MAR1!$C$6*COS(2*PI()*$C5959/365)+MAR1!$D$6*SIN(2*PI()*$C5959/365)</f>
        <v/>
      </c>
      <c r="M5959" s="7">
        <f>MAR1!$B$7+MAR1!$C$7*COS(2*PI()*$C5959/365)+MAR1!$D$7*SIN(2*PI()*$C5959/365)</f>
        <v/>
      </c>
      <c r="N5959" s="7">
        <f>F5959-K5959</f>
        <v/>
      </c>
      <c r="O5959" s="7">
        <f>G5959-L5959</f>
        <v/>
      </c>
      <c r="P5959" s="7">
        <f>H5959-M5959</f>
        <v/>
      </c>
      <c r="Q5959" s="7">
        <f>IF($I5959=1,(N5959-MAR1!$B$11)/MAR1!$D$11,(N5959-MAR1!$C$11)/MAR1!$E$11)</f>
        <v/>
      </c>
      <c r="R5959" s="7">
        <f>IF($I5959=1,(O5959-MAR1!$B$12)/MAR1!$D$12,(O5959-MAR1!$C$12)/MAR1!$E$12)</f>
        <v/>
      </c>
      <c r="S5959" s="7">
        <f>IF($I5959=1,(P5959-MAR1!$B$13)/MAR1!$D$13,(P5959-MAR1!$C$13)/MAR1!$E$13)</f>
        <v/>
      </c>
    </row>
    <row r="5960">
      <c r="A5960" s="5" t="n">
        <v>5959</v>
      </c>
      <c r="B5960" s="5" t="n">
        <v>17</v>
      </c>
      <c r="C5960" s="5" t="n">
        <v>119</v>
      </c>
      <c r="D5960" s="5" t="n">
        <v>4</v>
      </c>
      <c r="E5960" s="5" t="n">
        <v>0</v>
      </c>
      <c r="F5960" s="5" t="n">
        <v>36.5</v>
      </c>
      <c r="G5960" s="5" t="n">
        <v>23.2</v>
      </c>
      <c r="H5960" s="5" t="n">
        <v>21.23</v>
      </c>
      <c r="I5960" s="6">
        <f>IF(E5960&gt;=Markov!$B$3,1,0)</f>
        <v/>
      </c>
      <c r="J5960" s="6">
        <f>I5959</f>
        <v/>
      </c>
      <c r="K5960" s="7">
        <f>MAR1!$B$5+MAR1!$C$5*COS(2*PI()*$C5960/365)+MAR1!$D$5*SIN(2*PI()*$C5960/365)</f>
        <v/>
      </c>
      <c r="L5960" s="7">
        <f>MAR1!$B$6+MAR1!$C$6*COS(2*PI()*$C5960/365)+MAR1!$D$6*SIN(2*PI()*$C5960/365)</f>
        <v/>
      </c>
      <c r="M5960" s="7">
        <f>MAR1!$B$7+MAR1!$C$7*COS(2*PI()*$C5960/365)+MAR1!$D$7*SIN(2*PI()*$C5960/365)</f>
        <v/>
      </c>
      <c r="N5960" s="7">
        <f>F5960-K5960</f>
        <v/>
      </c>
      <c r="O5960" s="7">
        <f>G5960-L5960</f>
        <v/>
      </c>
      <c r="P5960" s="7">
        <f>H5960-M5960</f>
        <v/>
      </c>
      <c r="Q5960" s="7">
        <f>IF($I5960=1,(N5960-MAR1!$B$11)/MAR1!$D$11,(N5960-MAR1!$C$11)/MAR1!$E$11)</f>
        <v/>
      </c>
      <c r="R5960" s="7">
        <f>IF($I5960=1,(O5960-MAR1!$B$12)/MAR1!$D$12,(O5960-MAR1!$C$12)/MAR1!$E$12)</f>
        <v/>
      </c>
      <c r="S5960" s="7">
        <f>IF($I5960=1,(P5960-MAR1!$B$13)/MAR1!$D$13,(P5960-MAR1!$C$13)/MAR1!$E$13)</f>
        <v/>
      </c>
    </row>
    <row r="5961">
      <c r="A5961" s="5" t="n">
        <v>5960</v>
      </c>
      <c r="B5961" s="5" t="n">
        <v>17</v>
      </c>
      <c r="C5961" s="5" t="n">
        <v>120</v>
      </c>
      <c r="D5961" s="5" t="n">
        <v>4</v>
      </c>
      <c r="E5961" s="5" t="n">
        <v>0</v>
      </c>
      <c r="F5961" s="5" t="n">
        <v>38.2</v>
      </c>
      <c r="G5961" s="5" t="n">
        <v>24.9</v>
      </c>
      <c r="H5961" s="5" t="n">
        <v>22.97</v>
      </c>
      <c r="I5961" s="6">
        <f>IF(E5961&gt;=Markov!$B$3,1,0)</f>
        <v/>
      </c>
      <c r="J5961" s="6">
        <f>I5960</f>
        <v/>
      </c>
      <c r="K5961" s="7">
        <f>MAR1!$B$5+MAR1!$C$5*COS(2*PI()*$C5961/365)+MAR1!$D$5*SIN(2*PI()*$C5961/365)</f>
        <v/>
      </c>
      <c r="L5961" s="7">
        <f>MAR1!$B$6+MAR1!$C$6*COS(2*PI()*$C5961/365)+MAR1!$D$6*SIN(2*PI()*$C5961/365)</f>
        <v/>
      </c>
      <c r="M5961" s="7">
        <f>MAR1!$B$7+MAR1!$C$7*COS(2*PI()*$C5961/365)+MAR1!$D$7*SIN(2*PI()*$C5961/365)</f>
        <v/>
      </c>
      <c r="N5961" s="7">
        <f>F5961-K5961</f>
        <v/>
      </c>
      <c r="O5961" s="7">
        <f>G5961-L5961</f>
        <v/>
      </c>
      <c r="P5961" s="7">
        <f>H5961-M5961</f>
        <v/>
      </c>
      <c r="Q5961" s="7">
        <f>IF($I5961=1,(N5961-MAR1!$B$11)/MAR1!$D$11,(N5961-MAR1!$C$11)/MAR1!$E$11)</f>
        <v/>
      </c>
      <c r="R5961" s="7">
        <f>IF($I5961=1,(O5961-MAR1!$B$12)/MAR1!$D$12,(O5961-MAR1!$C$12)/MAR1!$E$12)</f>
        <v/>
      </c>
      <c r="S5961" s="7">
        <f>IF($I5961=1,(P5961-MAR1!$B$13)/MAR1!$D$13,(P5961-MAR1!$C$13)/MAR1!$E$13)</f>
        <v/>
      </c>
    </row>
    <row r="5962">
      <c r="A5962" s="5" t="n">
        <v>5961</v>
      </c>
      <c r="B5962" s="5" t="n">
        <v>17</v>
      </c>
      <c r="C5962" s="5" t="n">
        <v>121</v>
      </c>
      <c r="D5962" s="5" t="n">
        <v>5</v>
      </c>
      <c r="E5962" s="5" t="n">
        <v>0</v>
      </c>
      <c r="F5962" s="5" t="n">
        <v>38.6</v>
      </c>
      <c r="G5962" s="5" t="n">
        <v>26.1</v>
      </c>
      <c r="H5962" s="5" t="n">
        <v>17.23</v>
      </c>
      <c r="I5962" s="6">
        <f>IF(E5962&gt;=Markov!$B$3,1,0)</f>
        <v/>
      </c>
      <c r="J5962" s="6">
        <f>I5961</f>
        <v/>
      </c>
      <c r="K5962" s="7">
        <f>MAR1!$B$5+MAR1!$C$5*COS(2*PI()*$C5962/365)+MAR1!$D$5*SIN(2*PI()*$C5962/365)</f>
        <v/>
      </c>
      <c r="L5962" s="7">
        <f>MAR1!$B$6+MAR1!$C$6*COS(2*PI()*$C5962/365)+MAR1!$D$6*SIN(2*PI()*$C5962/365)</f>
        <v/>
      </c>
      <c r="M5962" s="7">
        <f>MAR1!$B$7+MAR1!$C$7*COS(2*PI()*$C5962/365)+MAR1!$D$7*SIN(2*PI()*$C5962/365)</f>
        <v/>
      </c>
      <c r="N5962" s="7">
        <f>F5962-K5962</f>
        <v/>
      </c>
      <c r="O5962" s="7">
        <f>G5962-L5962</f>
        <v/>
      </c>
      <c r="P5962" s="7">
        <f>H5962-M5962</f>
        <v/>
      </c>
      <c r="Q5962" s="7">
        <f>IF($I5962=1,(N5962-MAR1!$B$11)/MAR1!$D$11,(N5962-MAR1!$C$11)/MAR1!$E$11)</f>
        <v/>
      </c>
      <c r="R5962" s="7">
        <f>IF($I5962=1,(O5962-MAR1!$B$12)/MAR1!$D$12,(O5962-MAR1!$C$12)/MAR1!$E$12)</f>
        <v/>
      </c>
      <c r="S5962" s="7">
        <f>IF($I5962=1,(P5962-MAR1!$B$13)/MAR1!$D$13,(P5962-MAR1!$C$13)/MAR1!$E$13)</f>
        <v/>
      </c>
    </row>
    <row r="5963">
      <c r="A5963" s="5" t="n">
        <v>5962</v>
      </c>
      <c r="B5963" s="5" t="n">
        <v>17</v>
      </c>
      <c r="C5963" s="5" t="n">
        <v>122</v>
      </c>
      <c r="D5963" s="5" t="n">
        <v>5</v>
      </c>
      <c r="E5963" s="5" t="n">
        <v>0.6</v>
      </c>
      <c r="F5963" s="5" t="n">
        <v>35.3</v>
      </c>
      <c r="G5963" s="5" t="n">
        <v>24.9</v>
      </c>
      <c r="H5963" s="5" t="n">
        <v>11.16</v>
      </c>
      <c r="I5963" s="6">
        <f>IF(E5963&gt;=Markov!$B$3,1,0)</f>
        <v/>
      </c>
      <c r="J5963" s="6">
        <f>I5962</f>
        <v/>
      </c>
      <c r="K5963" s="7">
        <f>MAR1!$B$5+MAR1!$C$5*COS(2*PI()*$C5963/365)+MAR1!$D$5*SIN(2*PI()*$C5963/365)</f>
        <v/>
      </c>
      <c r="L5963" s="7">
        <f>MAR1!$B$6+MAR1!$C$6*COS(2*PI()*$C5963/365)+MAR1!$D$6*SIN(2*PI()*$C5963/365)</f>
        <v/>
      </c>
      <c r="M5963" s="7">
        <f>MAR1!$B$7+MAR1!$C$7*COS(2*PI()*$C5963/365)+MAR1!$D$7*SIN(2*PI()*$C5963/365)</f>
        <v/>
      </c>
      <c r="N5963" s="7">
        <f>F5963-K5963</f>
        <v/>
      </c>
      <c r="O5963" s="7">
        <f>G5963-L5963</f>
        <v/>
      </c>
      <c r="P5963" s="7">
        <f>H5963-M5963</f>
        <v/>
      </c>
      <c r="Q5963" s="7">
        <f>IF($I5963=1,(N5963-MAR1!$B$11)/MAR1!$D$11,(N5963-MAR1!$C$11)/MAR1!$E$11)</f>
        <v/>
      </c>
      <c r="R5963" s="7">
        <f>IF($I5963=1,(O5963-MAR1!$B$12)/MAR1!$D$12,(O5963-MAR1!$C$12)/MAR1!$E$12)</f>
        <v/>
      </c>
      <c r="S5963" s="7">
        <f>IF($I5963=1,(P5963-MAR1!$B$13)/MAR1!$D$13,(P5963-MAR1!$C$13)/MAR1!$E$13)</f>
        <v/>
      </c>
    </row>
    <row r="5964">
      <c r="A5964" s="5" t="n">
        <v>5963</v>
      </c>
      <c r="B5964" s="5" t="n">
        <v>17</v>
      </c>
      <c r="C5964" s="5" t="n">
        <v>123</v>
      </c>
      <c r="D5964" s="5" t="n">
        <v>5</v>
      </c>
      <c r="E5964" s="5" t="n">
        <v>0</v>
      </c>
      <c r="F5964" s="5" t="n">
        <v>36.2</v>
      </c>
      <c r="G5964" s="5" t="n">
        <v>26.2</v>
      </c>
      <c r="H5964" s="5" t="n">
        <v>19.36</v>
      </c>
      <c r="I5964" s="6">
        <f>IF(E5964&gt;=Markov!$B$3,1,0)</f>
        <v/>
      </c>
      <c r="J5964" s="6">
        <f>I5963</f>
        <v/>
      </c>
      <c r="K5964" s="7">
        <f>MAR1!$B$5+MAR1!$C$5*COS(2*PI()*$C5964/365)+MAR1!$D$5*SIN(2*PI()*$C5964/365)</f>
        <v/>
      </c>
      <c r="L5964" s="7">
        <f>MAR1!$B$6+MAR1!$C$6*COS(2*PI()*$C5964/365)+MAR1!$D$6*SIN(2*PI()*$C5964/365)</f>
        <v/>
      </c>
      <c r="M5964" s="7">
        <f>MAR1!$B$7+MAR1!$C$7*COS(2*PI()*$C5964/365)+MAR1!$D$7*SIN(2*PI()*$C5964/365)</f>
        <v/>
      </c>
      <c r="N5964" s="7">
        <f>F5964-K5964</f>
        <v/>
      </c>
      <c r="O5964" s="7">
        <f>G5964-L5964</f>
        <v/>
      </c>
      <c r="P5964" s="7">
        <f>H5964-M5964</f>
        <v/>
      </c>
      <c r="Q5964" s="7">
        <f>IF($I5964=1,(N5964-MAR1!$B$11)/MAR1!$D$11,(N5964-MAR1!$C$11)/MAR1!$E$11)</f>
        <v/>
      </c>
      <c r="R5964" s="7">
        <f>IF($I5964=1,(O5964-MAR1!$B$12)/MAR1!$D$12,(O5964-MAR1!$C$12)/MAR1!$E$12)</f>
        <v/>
      </c>
      <c r="S5964" s="7">
        <f>IF($I5964=1,(P5964-MAR1!$B$13)/MAR1!$D$13,(P5964-MAR1!$C$13)/MAR1!$E$13)</f>
        <v/>
      </c>
    </row>
    <row r="5965">
      <c r="A5965" s="5" t="n">
        <v>5964</v>
      </c>
      <c r="B5965" s="5" t="n">
        <v>17</v>
      </c>
      <c r="C5965" s="5" t="n">
        <v>124</v>
      </c>
      <c r="D5965" s="5" t="n">
        <v>5</v>
      </c>
      <c r="E5965" s="5" t="n">
        <v>0</v>
      </c>
      <c r="F5965" s="5" t="n">
        <v>33.8</v>
      </c>
      <c r="G5965" s="5" t="n">
        <v>24.3</v>
      </c>
      <c r="H5965" s="5" t="n">
        <v>24.83</v>
      </c>
      <c r="I5965" s="6">
        <f>IF(E5965&gt;=Markov!$B$3,1,0)</f>
        <v/>
      </c>
      <c r="J5965" s="6">
        <f>I5964</f>
        <v/>
      </c>
      <c r="K5965" s="7">
        <f>MAR1!$B$5+MAR1!$C$5*COS(2*PI()*$C5965/365)+MAR1!$D$5*SIN(2*PI()*$C5965/365)</f>
        <v/>
      </c>
      <c r="L5965" s="7">
        <f>MAR1!$B$6+MAR1!$C$6*COS(2*PI()*$C5965/365)+MAR1!$D$6*SIN(2*PI()*$C5965/365)</f>
        <v/>
      </c>
      <c r="M5965" s="7">
        <f>MAR1!$B$7+MAR1!$C$7*COS(2*PI()*$C5965/365)+MAR1!$D$7*SIN(2*PI()*$C5965/365)</f>
        <v/>
      </c>
      <c r="N5965" s="7">
        <f>F5965-K5965</f>
        <v/>
      </c>
      <c r="O5965" s="7">
        <f>G5965-L5965</f>
        <v/>
      </c>
      <c r="P5965" s="7">
        <f>H5965-M5965</f>
        <v/>
      </c>
      <c r="Q5965" s="7">
        <f>IF($I5965=1,(N5965-MAR1!$B$11)/MAR1!$D$11,(N5965-MAR1!$C$11)/MAR1!$E$11)</f>
        <v/>
      </c>
      <c r="R5965" s="7">
        <f>IF($I5965=1,(O5965-MAR1!$B$12)/MAR1!$D$12,(O5965-MAR1!$C$12)/MAR1!$E$12)</f>
        <v/>
      </c>
      <c r="S5965" s="7">
        <f>IF($I5965=1,(P5965-MAR1!$B$13)/MAR1!$D$13,(P5965-MAR1!$C$13)/MAR1!$E$13)</f>
        <v/>
      </c>
    </row>
    <row r="5966">
      <c r="A5966" s="5" t="n">
        <v>5965</v>
      </c>
      <c r="B5966" s="5" t="n">
        <v>17</v>
      </c>
      <c r="C5966" s="5" t="n">
        <v>125</v>
      </c>
      <c r="D5966" s="5" t="n">
        <v>5</v>
      </c>
      <c r="E5966" s="5" t="n">
        <v>3</v>
      </c>
      <c r="F5966" s="5" t="n">
        <v>33.7</v>
      </c>
      <c r="G5966" s="5" t="n">
        <v>25.3</v>
      </c>
      <c r="H5966" s="5" t="n">
        <v>19.14</v>
      </c>
      <c r="I5966" s="6">
        <f>IF(E5966&gt;=Markov!$B$3,1,0)</f>
        <v/>
      </c>
      <c r="J5966" s="6">
        <f>I5965</f>
        <v/>
      </c>
      <c r="K5966" s="7">
        <f>MAR1!$B$5+MAR1!$C$5*COS(2*PI()*$C5966/365)+MAR1!$D$5*SIN(2*PI()*$C5966/365)</f>
        <v/>
      </c>
      <c r="L5966" s="7">
        <f>MAR1!$B$6+MAR1!$C$6*COS(2*PI()*$C5966/365)+MAR1!$D$6*SIN(2*PI()*$C5966/365)</f>
        <v/>
      </c>
      <c r="M5966" s="7">
        <f>MAR1!$B$7+MAR1!$C$7*COS(2*PI()*$C5966/365)+MAR1!$D$7*SIN(2*PI()*$C5966/365)</f>
        <v/>
      </c>
      <c r="N5966" s="7">
        <f>F5966-K5966</f>
        <v/>
      </c>
      <c r="O5966" s="7">
        <f>G5966-L5966</f>
        <v/>
      </c>
      <c r="P5966" s="7">
        <f>H5966-M5966</f>
        <v/>
      </c>
      <c r="Q5966" s="7">
        <f>IF($I5966=1,(N5966-MAR1!$B$11)/MAR1!$D$11,(N5966-MAR1!$C$11)/MAR1!$E$11)</f>
        <v/>
      </c>
      <c r="R5966" s="7">
        <f>IF($I5966=1,(O5966-MAR1!$B$12)/MAR1!$D$12,(O5966-MAR1!$C$12)/MAR1!$E$12)</f>
        <v/>
      </c>
      <c r="S5966" s="7">
        <f>IF($I5966=1,(P5966-MAR1!$B$13)/MAR1!$D$13,(P5966-MAR1!$C$13)/MAR1!$E$13)</f>
        <v/>
      </c>
    </row>
    <row r="5967">
      <c r="A5967" s="5" t="n">
        <v>5966</v>
      </c>
      <c r="B5967" s="5" t="n">
        <v>17</v>
      </c>
      <c r="C5967" s="5" t="n">
        <v>126</v>
      </c>
      <c r="D5967" s="5" t="n">
        <v>5</v>
      </c>
      <c r="E5967" s="5" t="n">
        <v>0</v>
      </c>
      <c r="F5967" s="5" t="n">
        <v>36.7</v>
      </c>
      <c r="G5967" s="5" t="n">
        <v>25.8</v>
      </c>
      <c r="H5967" s="5" t="n">
        <v>22</v>
      </c>
      <c r="I5967" s="6">
        <f>IF(E5967&gt;=Markov!$B$3,1,0)</f>
        <v/>
      </c>
      <c r="J5967" s="6">
        <f>I5966</f>
        <v/>
      </c>
      <c r="K5967" s="7">
        <f>MAR1!$B$5+MAR1!$C$5*COS(2*PI()*$C5967/365)+MAR1!$D$5*SIN(2*PI()*$C5967/365)</f>
        <v/>
      </c>
      <c r="L5967" s="7">
        <f>MAR1!$B$6+MAR1!$C$6*COS(2*PI()*$C5967/365)+MAR1!$D$6*SIN(2*PI()*$C5967/365)</f>
        <v/>
      </c>
      <c r="M5967" s="7">
        <f>MAR1!$B$7+MAR1!$C$7*COS(2*PI()*$C5967/365)+MAR1!$D$7*SIN(2*PI()*$C5967/365)</f>
        <v/>
      </c>
      <c r="N5967" s="7">
        <f>F5967-K5967</f>
        <v/>
      </c>
      <c r="O5967" s="7">
        <f>G5967-L5967</f>
        <v/>
      </c>
      <c r="P5967" s="7">
        <f>H5967-M5967</f>
        <v/>
      </c>
      <c r="Q5967" s="7">
        <f>IF($I5967=1,(N5967-MAR1!$B$11)/MAR1!$D$11,(N5967-MAR1!$C$11)/MAR1!$E$11)</f>
        <v/>
      </c>
      <c r="R5967" s="7">
        <f>IF($I5967=1,(O5967-MAR1!$B$12)/MAR1!$D$12,(O5967-MAR1!$C$12)/MAR1!$E$12)</f>
        <v/>
      </c>
      <c r="S5967" s="7">
        <f>IF($I5967=1,(P5967-MAR1!$B$13)/MAR1!$D$13,(P5967-MAR1!$C$13)/MAR1!$E$13)</f>
        <v/>
      </c>
    </row>
    <row r="5968">
      <c r="A5968" s="5" t="n">
        <v>5967</v>
      </c>
      <c r="B5968" s="5" t="n">
        <v>17</v>
      </c>
      <c r="C5968" s="5" t="n">
        <v>127</v>
      </c>
      <c r="D5968" s="5" t="n">
        <v>5</v>
      </c>
      <c r="E5968" s="5" t="n">
        <v>0</v>
      </c>
      <c r="F5968" s="5" t="n">
        <v>37.4</v>
      </c>
      <c r="G5968" s="5" t="n">
        <v>26.5</v>
      </c>
      <c r="H5968" s="5" t="n">
        <v>21.57</v>
      </c>
      <c r="I5968" s="6">
        <f>IF(E5968&gt;=Markov!$B$3,1,0)</f>
        <v/>
      </c>
      <c r="J5968" s="6">
        <f>I5967</f>
        <v/>
      </c>
      <c r="K5968" s="7">
        <f>MAR1!$B$5+MAR1!$C$5*COS(2*PI()*$C5968/365)+MAR1!$D$5*SIN(2*PI()*$C5968/365)</f>
        <v/>
      </c>
      <c r="L5968" s="7">
        <f>MAR1!$B$6+MAR1!$C$6*COS(2*PI()*$C5968/365)+MAR1!$D$6*SIN(2*PI()*$C5968/365)</f>
        <v/>
      </c>
      <c r="M5968" s="7">
        <f>MAR1!$B$7+MAR1!$C$7*COS(2*PI()*$C5968/365)+MAR1!$D$7*SIN(2*PI()*$C5968/365)</f>
        <v/>
      </c>
      <c r="N5968" s="7">
        <f>F5968-K5968</f>
        <v/>
      </c>
      <c r="O5968" s="7">
        <f>G5968-L5968</f>
        <v/>
      </c>
      <c r="P5968" s="7">
        <f>H5968-M5968</f>
        <v/>
      </c>
      <c r="Q5968" s="7">
        <f>IF($I5968=1,(N5968-MAR1!$B$11)/MAR1!$D$11,(N5968-MAR1!$C$11)/MAR1!$E$11)</f>
        <v/>
      </c>
      <c r="R5968" s="7">
        <f>IF($I5968=1,(O5968-MAR1!$B$12)/MAR1!$D$12,(O5968-MAR1!$C$12)/MAR1!$E$12)</f>
        <v/>
      </c>
      <c r="S5968" s="7">
        <f>IF($I5968=1,(P5968-MAR1!$B$13)/MAR1!$D$13,(P5968-MAR1!$C$13)/MAR1!$E$13)</f>
        <v/>
      </c>
    </row>
    <row r="5969">
      <c r="A5969" s="5" t="n">
        <v>5968</v>
      </c>
      <c r="B5969" s="5" t="n">
        <v>17</v>
      </c>
      <c r="C5969" s="5" t="n">
        <v>128</v>
      </c>
      <c r="D5969" s="5" t="n">
        <v>5</v>
      </c>
      <c r="E5969" s="5" t="n">
        <v>0</v>
      </c>
      <c r="F5969" s="5" t="n">
        <v>37.1</v>
      </c>
      <c r="G5969" s="5" t="n">
        <v>24.7</v>
      </c>
      <c r="H5969" s="5" t="n">
        <v>24.14</v>
      </c>
      <c r="I5969" s="6">
        <f>IF(E5969&gt;=Markov!$B$3,1,0)</f>
        <v/>
      </c>
      <c r="J5969" s="6">
        <f>I5968</f>
        <v/>
      </c>
      <c r="K5969" s="7">
        <f>MAR1!$B$5+MAR1!$C$5*COS(2*PI()*$C5969/365)+MAR1!$D$5*SIN(2*PI()*$C5969/365)</f>
        <v/>
      </c>
      <c r="L5969" s="7">
        <f>MAR1!$B$6+MAR1!$C$6*COS(2*PI()*$C5969/365)+MAR1!$D$6*SIN(2*PI()*$C5969/365)</f>
        <v/>
      </c>
      <c r="M5969" s="7">
        <f>MAR1!$B$7+MAR1!$C$7*COS(2*PI()*$C5969/365)+MAR1!$D$7*SIN(2*PI()*$C5969/365)</f>
        <v/>
      </c>
      <c r="N5969" s="7">
        <f>F5969-K5969</f>
        <v/>
      </c>
      <c r="O5969" s="7">
        <f>G5969-L5969</f>
        <v/>
      </c>
      <c r="P5969" s="7">
        <f>H5969-M5969</f>
        <v/>
      </c>
      <c r="Q5969" s="7">
        <f>IF($I5969=1,(N5969-MAR1!$B$11)/MAR1!$D$11,(N5969-MAR1!$C$11)/MAR1!$E$11)</f>
        <v/>
      </c>
      <c r="R5969" s="7">
        <f>IF($I5969=1,(O5969-MAR1!$B$12)/MAR1!$D$12,(O5969-MAR1!$C$12)/MAR1!$E$12)</f>
        <v/>
      </c>
      <c r="S5969" s="7">
        <f>IF($I5969=1,(P5969-MAR1!$B$13)/MAR1!$D$13,(P5969-MAR1!$C$13)/MAR1!$E$13)</f>
        <v/>
      </c>
    </row>
    <row r="5970">
      <c r="A5970" s="5" t="n">
        <v>5969</v>
      </c>
      <c r="B5970" s="5" t="n">
        <v>17</v>
      </c>
      <c r="C5970" s="5" t="n">
        <v>129</v>
      </c>
      <c r="D5970" s="5" t="n">
        <v>5</v>
      </c>
      <c r="E5970" s="5" t="n">
        <v>0</v>
      </c>
      <c r="F5970" s="5" t="n">
        <v>37.4</v>
      </c>
      <c r="G5970" s="5" t="n">
        <v>24.6</v>
      </c>
      <c r="H5970" s="5" t="n">
        <v>23.92</v>
      </c>
      <c r="I5970" s="6">
        <f>IF(E5970&gt;=Markov!$B$3,1,0)</f>
        <v/>
      </c>
      <c r="J5970" s="6">
        <f>I5969</f>
        <v/>
      </c>
      <c r="K5970" s="7">
        <f>MAR1!$B$5+MAR1!$C$5*COS(2*PI()*$C5970/365)+MAR1!$D$5*SIN(2*PI()*$C5970/365)</f>
        <v/>
      </c>
      <c r="L5970" s="7">
        <f>MAR1!$B$6+MAR1!$C$6*COS(2*PI()*$C5970/365)+MAR1!$D$6*SIN(2*PI()*$C5970/365)</f>
        <v/>
      </c>
      <c r="M5970" s="7">
        <f>MAR1!$B$7+MAR1!$C$7*COS(2*PI()*$C5970/365)+MAR1!$D$7*SIN(2*PI()*$C5970/365)</f>
        <v/>
      </c>
      <c r="N5970" s="7">
        <f>F5970-K5970</f>
        <v/>
      </c>
      <c r="O5970" s="7">
        <f>G5970-L5970</f>
        <v/>
      </c>
      <c r="P5970" s="7">
        <f>H5970-M5970</f>
        <v/>
      </c>
      <c r="Q5970" s="7">
        <f>IF($I5970=1,(N5970-MAR1!$B$11)/MAR1!$D$11,(N5970-MAR1!$C$11)/MAR1!$E$11)</f>
        <v/>
      </c>
      <c r="R5970" s="7">
        <f>IF($I5970=1,(O5970-MAR1!$B$12)/MAR1!$D$12,(O5970-MAR1!$C$12)/MAR1!$E$12)</f>
        <v/>
      </c>
      <c r="S5970" s="7">
        <f>IF($I5970=1,(P5970-MAR1!$B$13)/MAR1!$D$13,(P5970-MAR1!$C$13)/MAR1!$E$13)</f>
        <v/>
      </c>
    </row>
    <row r="5971">
      <c r="A5971" s="5" t="n">
        <v>5970</v>
      </c>
      <c r="B5971" s="5" t="n">
        <v>17</v>
      </c>
      <c r="C5971" s="5" t="n">
        <v>130</v>
      </c>
      <c r="D5971" s="5" t="n">
        <v>5</v>
      </c>
      <c r="E5971" s="5" t="n">
        <v>0</v>
      </c>
      <c r="F5971" s="5" t="n">
        <v>38</v>
      </c>
      <c r="G5971" s="5" t="n">
        <v>26.1</v>
      </c>
      <c r="H5971" s="5" t="n">
        <v>28.84</v>
      </c>
      <c r="I5971" s="6">
        <f>IF(E5971&gt;=Markov!$B$3,1,0)</f>
        <v/>
      </c>
      <c r="J5971" s="6">
        <f>I5970</f>
        <v/>
      </c>
      <c r="K5971" s="7">
        <f>MAR1!$B$5+MAR1!$C$5*COS(2*PI()*$C5971/365)+MAR1!$D$5*SIN(2*PI()*$C5971/365)</f>
        <v/>
      </c>
      <c r="L5971" s="7">
        <f>MAR1!$B$6+MAR1!$C$6*COS(2*PI()*$C5971/365)+MAR1!$D$6*SIN(2*PI()*$C5971/365)</f>
        <v/>
      </c>
      <c r="M5971" s="7">
        <f>MAR1!$B$7+MAR1!$C$7*COS(2*PI()*$C5971/365)+MAR1!$D$7*SIN(2*PI()*$C5971/365)</f>
        <v/>
      </c>
      <c r="N5971" s="7">
        <f>F5971-K5971</f>
        <v/>
      </c>
      <c r="O5971" s="7">
        <f>G5971-L5971</f>
        <v/>
      </c>
      <c r="P5971" s="7">
        <f>H5971-M5971</f>
        <v/>
      </c>
      <c r="Q5971" s="7">
        <f>IF($I5971=1,(N5971-MAR1!$B$11)/MAR1!$D$11,(N5971-MAR1!$C$11)/MAR1!$E$11)</f>
        <v/>
      </c>
      <c r="R5971" s="7">
        <f>IF($I5971=1,(O5971-MAR1!$B$12)/MAR1!$D$12,(O5971-MAR1!$C$12)/MAR1!$E$12)</f>
        <v/>
      </c>
      <c r="S5971" s="7">
        <f>IF($I5971=1,(P5971-MAR1!$B$13)/MAR1!$D$13,(P5971-MAR1!$C$13)/MAR1!$E$13)</f>
        <v/>
      </c>
    </row>
    <row r="5972">
      <c r="A5972" s="5" t="n">
        <v>5971</v>
      </c>
      <c r="B5972" s="5" t="n">
        <v>17</v>
      </c>
      <c r="C5972" s="5" t="n">
        <v>131</v>
      </c>
      <c r="D5972" s="5" t="n">
        <v>5</v>
      </c>
      <c r="E5972" s="5" t="n">
        <v>0</v>
      </c>
      <c r="F5972" s="5" t="n">
        <v>38.2</v>
      </c>
      <c r="G5972" s="5" t="n">
        <v>24.7</v>
      </c>
      <c r="H5972" s="5" t="n">
        <v>31.63</v>
      </c>
      <c r="I5972" s="6">
        <f>IF(E5972&gt;=Markov!$B$3,1,0)</f>
        <v/>
      </c>
      <c r="J5972" s="6">
        <f>I5971</f>
        <v/>
      </c>
      <c r="K5972" s="7">
        <f>MAR1!$B$5+MAR1!$C$5*COS(2*PI()*$C5972/365)+MAR1!$D$5*SIN(2*PI()*$C5972/365)</f>
        <v/>
      </c>
      <c r="L5972" s="7">
        <f>MAR1!$B$6+MAR1!$C$6*COS(2*PI()*$C5972/365)+MAR1!$D$6*SIN(2*PI()*$C5972/365)</f>
        <v/>
      </c>
      <c r="M5972" s="7">
        <f>MAR1!$B$7+MAR1!$C$7*COS(2*PI()*$C5972/365)+MAR1!$D$7*SIN(2*PI()*$C5972/365)</f>
        <v/>
      </c>
      <c r="N5972" s="7">
        <f>F5972-K5972</f>
        <v/>
      </c>
      <c r="O5972" s="7">
        <f>G5972-L5972</f>
        <v/>
      </c>
      <c r="P5972" s="7">
        <f>H5972-M5972</f>
        <v/>
      </c>
      <c r="Q5972" s="7">
        <f>IF($I5972=1,(N5972-MAR1!$B$11)/MAR1!$D$11,(N5972-MAR1!$C$11)/MAR1!$E$11)</f>
        <v/>
      </c>
      <c r="R5972" s="7">
        <f>IF($I5972=1,(O5972-MAR1!$B$12)/MAR1!$D$12,(O5972-MAR1!$C$12)/MAR1!$E$12)</f>
        <v/>
      </c>
      <c r="S5972" s="7">
        <f>IF($I5972=1,(P5972-MAR1!$B$13)/MAR1!$D$13,(P5972-MAR1!$C$13)/MAR1!$E$13)</f>
        <v/>
      </c>
    </row>
    <row r="5973">
      <c r="A5973" s="5" t="n">
        <v>5972</v>
      </c>
      <c r="B5973" s="5" t="n">
        <v>17</v>
      </c>
      <c r="C5973" s="5" t="n">
        <v>132</v>
      </c>
      <c r="D5973" s="5" t="n">
        <v>5</v>
      </c>
      <c r="E5973" s="5" t="n">
        <v>0</v>
      </c>
      <c r="F5973" s="5" t="n">
        <v>40.5</v>
      </c>
      <c r="G5973" s="5" t="n">
        <v>24.9</v>
      </c>
      <c r="H5973" s="5" t="n">
        <v>19.19</v>
      </c>
      <c r="I5973" s="6">
        <f>IF(E5973&gt;=Markov!$B$3,1,0)</f>
        <v/>
      </c>
      <c r="J5973" s="6">
        <f>I5972</f>
        <v/>
      </c>
      <c r="K5973" s="7">
        <f>MAR1!$B$5+MAR1!$C$5*COS(2*PI()*$C5973/365)+MAR1!$D$5*SIN(2*PI()*$C5973/365)</f>
        <v/>
      </c>
      <c r="L5973" s="7">
        <f>MAR1!$B$6+MAR1!$C$6*COS(2*PI()*$C5973/365)+MAR1!$D$6*SIN(2*PI()*$C5973/365)</f>
        <v/>
      </c>
      <c r="M5973" s="7">
        <f>MAR1!$B$7+MAR1!$C$7*COS(2*PI()*$C5973/365)+MAR1!$D$7*SIN(2*PI()*$C5973/365)</f>
        <v/>
      </c>
      <c r="N5973" s="7">
        <f>F5973-K5973</f>
        <v/>
      </c>
      <c r="O5973" s="7">
        <f>G5973-L5973</f>
        <v/>
      </c>
      <c r="P5973" s="7">
        <f>H5973-M5973</f>
        <v/>
      </c>
      <c r="Q5973" s="7">
        <f>IF($I5973=1,(N5973-MAR1!$B$11)/MAR1!$D$11,(N5973-MAR1!$C$11)/MAR1!$E$11)</f>
        <v/>
      </c>
      <c r="R5973" s="7">
        <f>IF($I5973=1,(O5973-MAR1!$B$12)/MAR1!$D$12,(O5973-MAR1!$C$12)/MAR1!$E$12)</f>
        <v/>
      </c>
      <c r="S5973" s="7">
        <f>IF($I5973=1,(P5973-MAR1!$B$13)/MAR1!$D$13,(P5973-MAR1!$C$13)/MAR1!$E$13)</f>
        <v/>
      </c>
    </row>
    <row r="5974">
      <c r="A5974" s="5" t="n">
        <v>5973</v>
      </c>
      <c r="B5974" s="5" t="n">
        <v>17</v>
      </c>
      <c r="C5974" s="5" t="n">
        <v>133</v>
      </c>
      <c r="D5974" s="5" t="n">
        <v>5</v>
      </c>
      <c r="E5974" s="5" t="n">
        <v>0</v>
      </c>
      <c r="F5974" s="5" t="n">
        <v>37.9</v>
      </c>
      <c r="G5974" s="5" t="n">
        <v>26.5</v>
      </c>
      <c r="H5974" s="5" t="n">
        <v>19.69</v>
      </c>
      <c r="I5974" s="6">
        <f>IF(E5974&gt;=Markov!$B$3,1,0)</f>
        <v/>
      </c>
      <c r="J5974" s="6">
        <f>I5973</f>
        <v/>
      </c>
      <c r="K5974" s="7">
        <f>MAR1!$B$5+MAR1!$C$5*COS(2*PI()*$C5974/365)+MAR1!$D$5*SIN(2*PI()*$C5974/365)</f>
        <v/>
      </c>
      <c r="L5974" s="7">
        <f>MAR1!$B$6+MAR1!$C$6*COS(2*PI()*$C5974/365)+MAR1!$D$6*SIN(2*PI()*$C5974/365)</f>
        <v/>
      </c>
      <c r="M5974" s="7">
        <f>MAR1!$B$7+MAR1!$C$7*COS(2*PI()*$C5974/365)+MAR1!$D$7*SIN(2*PI()*$C5974/365)</f>
        <v/>
      </c>
      <c r="N5974" s="7">
        <f>F5974-K5974</f>
        <v/>
      </c>
      <c r="O5974" s="7">
        <f>G5974-L5974</f>
        <v/>
      </c>
      <c r="P5974" s="7">
        <f>H5974-M5974</f>
        <v/>
      </c>
      <c r="Q5974" s="7">
        <f>IF($I5974=1,(N5974-MAR1!$B$11)/MAR1!$D$11,(N5974-MAR1!$C$11)/MAR1!$E$11)</f>
        <v/>
      </c>
      <c r="R5974" s="7">
        <f>IF($I5974=1,(O5974-MAR1!$B$12)/MAR1!$D$12,(O5974-MAR1!$C$12)/MAR1!$E$12)</f>
        <v/>
      </c>
      <c r="S5974" s="7">
        <f>IF($I5974=1,(P5974-MAR1!$B$13)/MAR1!$D$13,(P5974-MAR1!$C$13)/MAR1!$E$13)</f>
        <v/>
      </c>
    </row>
    <row r="5975">
      <c r="A5975" s="5" t="n">
        <v>5974</v>
      </c>
      <c r="B5975" s="5" t="n">
        <v>17</v>
      </c>
      <c r="C5975" s="5" t="n">
        <v>134</v>
      </c>
      <c r="D5975" s="5" t="n">
        <v>5</v>
      </c>
      <c r="E5975" s="5" t="n">
        <v>10.2</v>
      </c>
      <c r="F5975" s="5" t="n">
        <v>35</v>
      </c>
      <c r="G5975" s="5" t="n">
        <v>26</v>
      </c>
      <c r="H5975" s="5" t="n">
        <v>15.72</v>
      </c>
      <c r="I5975" s="6">
        <f>IF(E5975&gt;=Markov!$B$3,1,0)</f>
        <v/>
      </c>
      <c r="J5975" s="6">
        <f>I5974</f>
        <v/>
      </c>
      <c r="K5975" s="7">
        <f>MAR1!$B$5+MAR1!$C$5*COS(2*PI()*$C5975/365)+MAR1!$D$5*SIN(2*PI()*$C5975/365)</f>
        <v/>
      </c>
      <c r="L5975" s="7">
        <f>MAR1!$B$6+MAR1!$C$6*COS(2*PI()*$C5975/365)+MAR1!$D$6*SIN(2*PI()*$C5975/365)</f>
        <v/>
      </c>
      <c r="M5975" s="7">
        <f>MAR1!$B$7+MAR1!$C$7*COS(2*PI()*$C5975/365)+MAR1!$D$7*SIN(2*PI()*$C5975/365)</f>
        <v/>
      </c>
      <c r="N5975" s="7">
        <f>F5975-K5975</f>
        <v/>
      </c>
      <c r="O5975" s="7">
        <f>G5975-L5975</f>
        <v/>
      </c>
      <c r="P5975" s="7">
        <f>H5975-M5975</f>
        <v/>
      </c>
      <c r="Q5975" s="7">
        <f>IF($I5975=1,(N5975-MAR1!$B$11)/MAR1!$D$11,(N5975-MAR1!$C$11)/MAR1!$E$11)</f>
        <v/>
      </c>
      <c r="R5975" s="7">
        <f>IF($I5975=1,(O5975-MAR1!$B$12)/MAR1!$D$12,(O5975-MAR1!$C$12)/MAR1!$E$12)</f>
        <v/>
      </c>
      <c r="S5975" s="7">
        <f>IF($I5975=1,(P5975-MAR1!$B$13)/MAR1!$D$13,(P5975-MAR1!$C$13)/MAR1!$E$13)</f>
        <v/>
      </c>
    </row>
    <row r="5976">
      <c r="A5976" s="5" t="n">
        <v>5975</v>
      </c>
      <c r="B5976" s="5" t="n">
        <v>17</v>
      </c>
      <c r="C5976" s="5" t="n">
        <v>135</v>
      </c>
      <c r="D5976" s="5" t="n">
        <v>5</v>
      </c>
      <c r="E5976" s="5" t="n">
        <v>0</v>
      </c>
      <c r="F5976" s="5" t="n">
        <v>37.4</v>
      </c>
      <c r="G5976" s="5" t="n">
        <v>24.8</v>
      </c>
      <c r="H5976" s="5" t="n">
        <v>21.79</v>
      </c>
      <c r="I5976" s="6">
        <f>IF(E5976&gt;=Markov!$B$3,1,0)</f>
        <v/>
      </c>
      <c r="J5976" s="6">
        <f>I5975</f>
        <v/>
      </c>
      <c r="K5976" s="7">
        <f>MAR1!$B$5+MAR1!$C$5*COS(2*PI()*$C5976/365)+MAR1!$D$5*SIN(2*PI()*$C5976/365)</f>
        <v/>
      </c>
      <c r="L5976" s="7">
        <f>MAR1!$B$6+MAR1!$C$6*COS(2*PI()*$C5976/365)+MAR1!$D$6*SIN(2*PI()*$C5976/365)</f>
        <v/>
      </c>
      <c r="M5976" s="7">
        <f>MAR1!$B$7+MAR1!$C$7*COS(2*PI()*$C5976/365)+MAR1!$D$7*SIN(2*PI()*$C5976/365)</f>
        <v/>
      </c>
      <c r="N5976" s="7">
        <f>F5976-K5976</f>
        <v/>
      </c>
      <c r="O5976" s="7">
        <f>G5976-L5976</f>
        <v/>
      </c>
      <c r="P5976" s="7">
        <f>H5976-M5976</f>
        <v/>
      </c>
      <c r="Q5976" s="7">
        <f>IF($I5976=1,(N5976-MAR1!$B$11)/MAR1!$D$11,(N5976-MAR1!$C$11)/MAR1!$E$11)</f>
        <v/>
      </c>
      <c r="R5976" s="7">
        <f>IF($I5976=1,(O5976-MAR1!$B$12)/MAR1!$D$12,(O5976-MAR1!$C$12)/MAR1!$E$12)</f>
        <v/>
      </c>
      <c r="S5976" s="7">
        <f>IF($I5976=1,(P5976-MAR1!$B$13)/MAR1!$D$13,(P5976-MAR1!$C$13)/MAR1!$E$13)</f>
        <v/>
      </c>
    </row>
    <row r="5977">
      <c r="A5977" s="5" t="n">
        <v>5976</v>
      </c>
      <c r="B5977" s="5" t="n">
        <v>17</v>
      </c>
      <c r="C5977" s="5" t="n">
        <v>136</v>
      </c>
      <c r="D5977" s="5" t="n">
        <v>5</v>
      </c>
      <c r="E5977" s="5" t="n">
        <v>0</v>
      </c>
      <c r="F5977" s="5" t="n">
        <v>38</v>
      </c>
      <c r="G5977" s="5" t="n">
        <v>28</v>
      </c>
      <c r="H5977" s="5" t="n">
        <v>16.15</v>
      </c>
      <c r="I5977" s="6">
        <f>IF(E5977&gt;=Markov!$B$3,1,0)</f>
        <v/>
      </c>
      <c r="J5977" s="6">
        <f>I5976</f>
        <v/>
      </c>
      <c r="K5977" s="7">
        <f>MAR1!$B$5+MAR1!$C$5*COS(2*PI()*$C5977/365)+MAR1!$D$5*SIN(2*PI()*$C5977/365)</f>
        <v/>
      </c>
      <c r="L5977" s="7">
        <f>MAR1!$B$6+MAR1!$C$6*COS(2*PI()*$C5977/365)+MAR1!$D$6*SIN(2*PI()*$C5977/365)</f>
        <v/>
      </c>
      <c r="M5977" s="7">
        <f>MAR1!$B$7+MAR1!$C$7*COS(2*PI()*$C5977/365)+MAR1!$D$7*SIN(2*PI()*$C5977/365)</f>
        <v/>
      </c>
      <c r="N5977" s="7">
        <f>F5977-K5977</f>
        <v/>
      </c>
      <c r="O5977" s="7">
        <f>G5977-L5977</f>
        <v/>
      </c>
      <c r="P5977" s="7">
        <f>H5977-M5977</f>
        <v/>
      </c>
      <c r="Q5977" s="7">
        <f>IF($I5977=1,(N5977-MAR1!$B$11)/MAR1!$D$11,(N5977-MAR1!$C$11)/MAR1!$E$11)</f>
        <v/>
      </c>
      <c r="R5977" s="7">
        <f>IF($I5977=1,(O5977-MAR1!$B$12)/MAR1!$D$12,(O5977-MAR1!$C$12)/MAR1!$E$12)</f>
        <v/>
      </c>
      <c r="S5977" s="7">
        <f>IF($I5977=1,(P5977-MAR1!$B$13)/MAR1!$D$13,(P5977-MAR1!$C$13)/MAR1!$E$13)</f>
        <v/>
      </c>
    </row>
    <row r="5978">
      <c r="A5978" s="5" t="n">
        <v>5977</v>
      </c>
      <c r="B5978" s="5" t="n">
        <v>17</v>
      </c>
      <c r="C5978" s="5" t="n">
        <v>137</v>
      </c>
      <c r="D5978" s="5" t="n">
        <v>5</v>
      </c>
      <c r="E5978" s="5" t="n">
        <v>0</v>
      </c>
      <c r="F5978" s="5" t="n">
        <v>34.5</v>
      </c>
      <c r="G5978" s="5" t="n">
        <v>25</v>
      </c>
      <c r="H5978" s="5" t="n">
        <v>20.88</v>
      </c>
      <c r="I5978" s="6">
        <f>IF(E5978&gt;=Markov!$B$3,1,0)</f>
        <v/>
      </c>
      <c r="J5978" s="6">
        <f>I5977</f>
        <v/>
      </c>
      <c r="K5978" s="7">
        <f>MAR1!$B$5+MAR1!$C$5*COS(2*PI()*$C5978/365)+MAR1!$D$5*SIN(2*PI()*$C5978/365)</f>
        <v/>
      </c>
      <c r="L5978" s="7">
        <f>MAR1!$B$6+MAR1!$C$6*COS(2*PI()*$C5978/365)+MAR1!$D$6*SIN(2*PI()*$C5978/365)</f>
        <v/>
      </c>
      <c r="M5978" s="7">
        <f>MAR1!$B$7+MAR1!$C$7*COS(2*PI()*$C5978/365)+MAR1!$D$7*SIN(2*PI()*$C5978/365)</f>
        <v/>
      </c>
      <c r="N5978" s="7">
        <f>F5978-K5978</f>
        <v/>
      </c>
      <c r="O5978" s="7">
        <f>G5978-L5978</f>
        <v/>
      </c>
      <c r="P5978" s="7">
        <f>H5978-M5978</f>
        <v/>
      </c>
      <c r="Q5978" s="7">
        <f>IF($I5978=1,(N5978-MAR1!$B$11)/MAR1!$D$11,(N5978-MAR1!$C$11)/MAR1!$E$11)</f>
        <v/>
      </c>
      <c r="R5978" s="7">
        <f>IF($I5978=1,(O5978-MAR1!$B$12)/MAR1!$D$12,(O5978-MAR1!$C$12)/MAR1!$E$12)</f>
        <v/>
      </c>
      <c r="S5978" s="7">
        <f>IF($I5978=1,(P5978-MAR1!$B$13)/MAR1!$D$13,(P5978-MAR1!$C$13)/MAR1!$E$13)</f>
        <v/>
      </c>
    </row>
    <row r="5979">
      <c r="A5979" s="5" t="n">
        <v>5978</v>
      </c>
      <c r="B5979" s="5" t="n">
        <v>17</v>
      </c>
      <c r="C5979" s="5" t="n">
        <v>138</v>
      </c>
      <c r="D5979" s="5" t="n">
        <v>5</v>
      </c>
      <c r="E5979" s="5" t="n">
        <v>0</v>
      </c>
      <c r="F5979" s="5" t="n">
        <v>35.9</v>
      </c>
      <c r="G5979" s="5" t="n">
        <v>24.2</v>
      </c>
      <c r="H5979" s="5" t="n">
        <v>26.43</v>
      </c>
      <c r="I5979" s="6">
        <f>IF(E5979&gt;=Markov!$B$3,1,0)</f>
        <v/>
      </c>
      <c r="J5979" s="6">
        <f>I5978</f>
        <v/>
      </c>
      <c r="K5979" s="7">
        <f>MAR1!$B$5+MAR1!$C$5*COS(2*PI()*$C5979/365)+MAR1!$D$5*SIN(2*PI()*$C5979/365)</f>
        <v/>
      </c>
      <c r="L5979" s="7">
        <f>MAR1!$B$6+MAR1!$C$6*COS(2*PI()*$C5979/365)+MAR1!$D$6*SIN(2*PI()*$C5979/365)</f>
        <v/>
      </c>
      <c r="M5979" s="7">
        <f>MAR1!$B$7+MAR1!$C$7*COS(2*PI()*$C5979/365)+MAR1!$D$7*SIN(2*PI()*$C5979/365)</f>
        <v/>
      </c>
      <c r="N5979" s="7">
        <f>F5979-K5979</f>
        <v/>
      </c>
      <c r="O5979" s="7">
        <f>G5979-L5979</f>
        <v/>
      </c>
      <c r="P5979" s="7">
        <f>H5979-M5979</f>
        <v/>
      </c>
      <c r="Q5979" s="7">
        <f>IF($I5979=1,(N5979-MAR1!$B$11)/MAR1!$D$11,(N5979-MAR1!$C$11)/MAR1!$E$11)</f>
        <v/>
      </c>
      <c r="R5979" s="7">
        <f>IF($I5979=1,(O5979-MAR1!$B$12)/MAR1!$D$12,(O5979-MAR1!$C$12)/MAR1!$E$12)</f>
        <v/>
      </c>
      <c r="S5979" s="7">
        <f>IF($I5979=1,(P5979-MAR1!$B$13)/MAR1!$D$13,(P5979-MAR1!$C$13)/MAR1!$E$13)</f>
        <v/>
      </c>
    </row>
    <row r="5980">
      <c r="A5980" s="5" t="n">
        <v>5979</v>
      </c>
      <c r="B5980" s="5" t="n">
        <v>17</v>
      </c>
      <c r="C5980" s="5" t="n">
        <v>139</v>
      </c>
      <c r="D5980" s="5" t="n">
        <v>5</v>
      </c>
      <c r="E5980" s="5" t="n">
        <v>0</v>
      </c>
      <c r="F5980" s="5" t="n">
        <v>37.6</v>
      </c>
      <c r="G5980" s="5" t="n">
        <v>23.2</v>
      </c>
      <c r="H5980" s="5" t="n">
        <v>22.35</v>
      </c>
      <c r="I5980" s="6">
        <f>IF(E5980&gt;=Markov!$B$3,1,0)</f>
        <v/>
      </c>
      <c r="J5980" s="6">
        <f>I5979</f>
        <v/>
      </c>
      <c r="K5980" s="7">
        <f>MAR1!$B$5+MAR1!$C$5*COS(2*PI()*$C5980/365)+MAR1!$D$5*SIN(2*PI()*$C5980/365)</f>
        <v/>
      </c>
      <c r="L5980" s="7">
        <f>MAR1!$B$6+MAR1!$C$6*COS(2*PI()*$C5980/365)+MAR1!$D$6*SIN(2*PI()*$C5980/365)</f>
        <v/>
      </c>
      <c r="M5980" s="7">
        <f>MAR1!$B$7+MAR1!$C$7*COS(2*PI()*$C5980/365)+MAR1!$D$7*SIN(2*PI()*$C5980/365)</f>
        <v/>
      </c>
      <c r="N5980" s="7">
        <f>F5980-K5980</f>
        <v/>
      </c>
      <c r="O5980" s="7">
        <f>G5980-L5980</f>
        <v/>
      </c>
      <c r="P5980" s="7">
        <f>H5980-M5980</f>
        <v/>
      </c>
      <c r="Q5980" s="7">
        <f>IF($I5980=1,(N5980-MAR1!$B$11)/MAR1!$D$11,(N5980-MAR1!$C$11)/MAR1!$E$11)</f>
        <v/>
      </c>
      <c r="R5980" s="7">
        <f>IF($I5980=1,(O5980-MAR1!$B$12)/MAR1!$D$12,(O5980-MAR1!$C$12)/MAR1!$E$12)</f>
        <v/>
      </c>
      <c r="S5980" s="7">
        <f>IF($I5980=1,(P5980-MAR1!$B$13)/MAR1!$D$13,(P5980-MAR1!$C$13)/MAR1!$E$13)</f>
        <v/>
      </c>
    </row>
    <row r="5981">
      <c r="A5981" s="5" t="n">
        <v>5980</v>
      </c>
      <c r="B5981" s="5" t="n">
        <v>17</v>
      </c>
      <c r="C5981" s="5" t="n">
        <v>140</v>
      </c>
      <c r="D5981" s="5" t="n">
        <v>5</v>
      </c>
      <c r="E5981" s="5" t="n">
        <v>0</v>
      </c>
      <c r="F5981" s="5" t="n">
        <v>37.8</v>
      </c>
      <c r="G5981" s="5" t="n">
        <v>25.8</v>
      </c>
      <c r="H5981" s="5" t="n">
        <v>21.39</v>
      </c>
      <c r="I5981" s="6">
        <f>IF(E5981&gt;=Markov!$B$3,1,0)</f>
        <v/>
      </c>
      <c r="J5981" s="6">
        <f>I5980</f>
        <v/>
      </c>
      <c r="K5981" s="7">
        <f>MAR1!$B$5+MAR1!$C$5*COS(2*PI()*$C5981/365)+MAR1!$D$5*SIN(2*PI()*$C5981/365)</f>
        <v/>
      </c>
      <c r="L5981" s="7">
        <f>MAR1!$B$6+MAR1!$C$6*COS(2*PI()*$C5981/365)+MAR1!$D$6*SIN(2*PI()*$C5981/365)</f>
        <v/>
      </c>
      <c r="M5981" s="7">
        <f>MAR1!$B$7+MAR1!$C$7*COS(2*PI()*$C5981/365)+MAR1!$D$7*SIN(2*PI()*$C5981/365)</f>
        <v/>
      </c>
      <c r="N5981" s="7">
        <f>F5981-K5981</f>
        <v/>
      </c>
      <c r="O5981" s="7">
        <f>G5981-L5981</f>
        <v/>
      </c>
      <c r="P5981" s="7">
        <f>H5981-M5981</f>
        <v/>
      </c>
      <c r="Q5981" s="7">
        <f>IF($I5981=1,(N5981-MAR1!$B$11)/MAR1!$D$11,(N5981-MAR1!$C$11)/MAR1!$E$11)</f>
        <v/>
      </c>
      <c r="R5981" s="7">
        <f>IF($I5981=1,(O5981-MAR1!$B$12)/MAR1!$D$12,(O5981-MAR1!$C$12)/MAR1!$E$12)</f>
        <v/>
      </c>
      <c r="S5981" s="7">
        <f>IF($I5981=1,(P5981-MAR1!$B$13)/MAR1!$D$13,(P5981-MAR1!$C$13)/MAR1!$E$13)</f>
        <v/>
      </c>
    </row>
    <row r="5982">
      <c r="A5982" s="5" t="n">
        <v>5981</v>
      </c>
      <c r="B5982" s="5" t="n">
        <v>17</v>
      </c>
      <c r="C5982" s="5" t="n">
        <v>141</v>
      </c>
      <c r="D5982" s="5" t="n">
        <v>5</v>
      </c>
      <c r="E5982" s="5" t="n">
        <v>0</v>
      </c>
      <c r="F5982" s="5" t="n">
        <v>41.7</v>
      </c>
      <c r="G5982" s="5" t="n">
        <v>26.6</v>
      </c>
      <c r="H5982" s="5" t="n">
        <v>21.41</v>
      </c>
      <c r="I5982" s="6">
        <f>IF(E5982&gt;=Markov!$B$3,1,0)</f>
        <v/>
      </c>
      <c r="J5982" s="6">
        <f>I5981</f>
        <v/>
      </c>
      <c r="K5982" s="7">
        <f>MAR1!$B$5+MAR1!$C$5*COS(2*PI()*$C5982/365)+MAR1!$D$5*SIN(2*PI()*$C5982/365)</f>
        <v/>
      </c>
      <c r="L5982" s="7">
        <f>MAR1!$B$6+MAR1!$C$6*COS(2*PI()*$C5982/365)+MAR1!$D$6*SIN(2*PI()*$C5982/365)</f>
        <v/>
      </c>
      <c r="M5982" s="7">
        <f>MAR1!$B$7+MAR1!$C$7*COS(2*PI()*$C5982/365)+MAR1!$D$7*SIN(2*PI()*$C5982/365)</f>
        <v/>
      </c>
      <c r="N5982" s="7">
        <f>F5982-K5982</f>
        <v/>
      </c>
      <c r="O5982" s="7">
        <f>G5982-L5982</f>
        <v/>
      </c>
      <c r="P5982" s="7">
        <f>H5982-M5982</f>
        <v/>
      </c>
      <c r="Q5982" s="7">
        <f>IF($I5982=1,(N5982-MAR1!$B$11)/MAR1!$D$11,(N5982-MAR1!$C$11)/MAR1!$E$11)</f>
        <v/>
      </c>
      <c r="R5982" s="7">
        <f>IF($I5982=1,(O5982-MAR1!$B$12)/MAR1!$D$12,(O5982-MAR1!$C$12)/MAR1!$E$12)</f>
        <v/>
      </c>
      <c r="S5982" s="7">
        <f>IF($I5982=1,(P5982-MAR1!$B$13)/MAR1!$D$13,(P5982-MAR1!$C$13)/MAR1!$E$13)</f>
        <v/>
      </c>
    </row>
    <row r="5983">
      <c r="A5983" s="5" t="n">
        <v>5982</v>
      </c>
      <c r="B5983" s="5" t="n">
        <v>17</v>
      </c>
      <c r="C5983" s="5" t="n">
        <v>142</v>
      </c>
      <c r="D5983" s="5" t="n">
        <v>5</v>
      </c>
      <c r="E5983" s="5" t="n">
        <v>0</v>
      </c>
      <c r="F5983" s="5" t="n">
        <v>39.5</v>
      </c>
      <c r="G5983" s="5" t="n">
        <v>28.5</v>
      </c>
      <c r="H5983" s="5" t="n">
        <v>26.27</v>
      </c>
      <c r="I5983" s="6">
        <f>IF(E5983&gt;=Markov!$B$3,1,0)</f>
        <v/>
      </c>
      <c r="J5983" s="6">
        <f>I5982</f>
        <v/>
      </c>
      <c r="K5983" s="7">
        <f>MAR1!$B$5+MAR1!$C$5*COS(2*PI()*$C5983/365)+MAR1!$D$5*SIN(2*PI()*$C5983/365)</f>
        <v/>
      </c>
      <c r="L5983" s="7">
        <f>MAR1!$B$6+MAR1!$C$6*COS(2*PI()*$C5983/365)+MAR1!$D$6*SIN(2*PI()*$C5983/365)</f>
        <v/>
      </c>
      <c r="M5983" s="7">
        <f>MAR1!$B$7+MAR1!$C$7*COS(2*PI()*$C5983/365)+MAR1!$D$7*SIN(2*PI()*$C5983/365)</f>
        <v/>
      </c>
      <c r="N5983" s="7">
        <f>F5983-K5983</f>
        <v/>
      </c>
      <c r="O5983" s="7">
        <f>G5983-L5983</f>
        <v/>
      </c>
      <c r="P5983" s="7">
        <f>H5983-M5983</f>
        <v/>
      </c>
      <c r="Q5983" s="7">
        <f>IF($I5983=1,(N5983-MAR1!$B$11)/MAR1!$D$11,(N5983-MAR1!$C$11)/MAR1!$E$11)</f>
        <v/>
      </c>
      <c r="R5983" s="7">
        <f>IF($I5983=1,(O5983-MAR1!$B$12)/MAR1!$D$12,(O5983-MAR1!$C$12)/MAR1!$E$12)</f>
        <v/>
      </c>
      <c r="S5983" s="7">
        <f>IF($I5983=1,(P5983-MAR1!$B$13)/MAR1!$D$13,(P5983-MAR1!$C$13)/MAR1!$E$13)</f>
        <v/>
      </c>
    </row>
    <row r="5984">
      <c r="A5984" s="5" t="n">
        <v>5983</v>
      </c>
      <c r="B5984" s="5" t="n">
        <v>17</v>
      </c>
      <c r="C5984" s="5" t="n">
        <v>143</v>
      </c>
      <c r="D5984" s="5" t="n">
        <v>5</v>
      </c>
      <c r="E5984" s="5" t="n">
        <v>0</v>
      </c>
      <c r="F5984" s="5" t="n">
        <v>37.6</v>
      </c>
      <c r="G5984" s="5" t="n">
        <v>25.9</v>
      </c>
      <c r="H5984" s="5" t="n">
        <v>25.76</v>
      </c>
      <c r="I5984" s="6">
        <f>IF(E5984&gt;=Markov!$B$3,1,0)</f>
        <v/>
      </c>
      <c r="J5984" s="6">
        <f>I5983</f>
        <v/>
      </c>
      <c r="K5984" s="7">
        <f>MAR1!$B$5+MAR1!$C$5*COS(2*PI()*$C5984/365)+MAR1!$D$5*SIN(2*PI()*$C5984/365)</f>
        <v/>
      </c>
      <c r="L5984" s="7">
        <f>MAR1!$B$6+MAR1!$C$6*COS(2*PI()*$C5984/365)+MAR1!$D$6*SIN(2*PI()*$C5984/365)</f>
        <v/>
      </c>
      <c r="M5984" s="7">
        <f>MAR1!$B$7+MAR1!$C$7*COS(2*PI()*$C5984/365)+MAR1!$D$7*SIN(2*PI()*$C5984/365)</f>
        <v/>
      </c>
      <c r="N5984" s="7">
        <f>F5984-K5984</f>
        <v/>
      </c>
      <c r="O5984" s="7">
        <f>G5984-L5984</f>
        <v/>
      </c>
      <c r="P5984" s="7">
        <f>H5984-M5984</f>
        <v/>
      </c>
      <c r="Q5984" s="7">
        <f>IF($I5984=1,(N5984-MAR1!$B$11)/MAR1!$D$11,(N5984-MAR1!$C$11)/MAR1!$E$11)</f>
        <v/>
      </c>
      <c r="R5984" s="7">
        <f>IF($I5984=1,(O5984-MAR1!$B$12)/MAR1!$D$12,(O5984-MAR1!$C$12)/MAR1!$E$12)</f>
        <v/>
      </c>
      <c r="S5984" s="7">
        <f>IF($I5984=1,(P5984-MAR1!$B$13)/MAR1!$D$13,(P5984-MAR1!$C$13)/MAR1!$E$13)</f>
        <v/>
      </c>
    </row>
    <row r="5985">
      <c r="A5985" s="5" t="n">
        <v>5984</v>
      </c>
      <c r="B5985" s="5" t="n">
        <v>17</v>
      </c>
      <c r="C5985" s="5" t="n">
        <v>144</v>
      </c>
      <c r="D5985" s="5" t="n">
        <v>5</v>
      </c>
      <c r="E5985" s="5" t="n">
        <v>0</v>
      </c>
      <c r="F5985" s="5" t="n">
        <v>37.4</v>
      </c>
      <c r="G5985" s="5" t="n">
        <v>27.5</v>
      </c>
      <c r="H5985" s="5" t="n">
        <v>26.67</v>
      </c>
      <c r="I5985" s="6">
        <f>IF(E5985&gt;=Markov!$B$3,1,0)</f>
        <v/>
      </c>
      <c r="J5985" s="6">
        <f>I5984</f>
        <v/>
      </c>
      <c r="K5985" s="7">
        <f>MAR1!$B$5+MAR1!$C$5*COS(2*PI()*$C5985/365)+MAR1!$D$5*SIN(2*PI()*$C5985/365)</f>
        <v/>
      </c>
      <c r="L5985" s="7">
        <f>MAR1!$B$6+MAR1!$C$6*COS(2*PI()*$C5985/365)+MAR1!$D$6*SIN(2*PI()*$C5985/365)</f>
        <v/>
      </c>
      <c r="M5985" s="7">
        <f>MAR1!$B$7+MAR1!$C$7*COS(2*PI()*$C5985/365)+MAR1!$D$7*SIN(2*PI()*$C5985/365)</f>
        <v/>
      </c>
      <c r="N5985" s="7">
        <f>F5985-K5985</f>
        <v/>
      </c>
      <c r="O5985" s="7">
        <f>G5985-L5985</f>
        <v/>
      </c>
      <c r="P5985" s="7">
        <f>H5985-M5985</f>
        <v/>
      </c>
      <c r="Q5985" s="7">
        <f>IF($I5985=1,(N5985-MAR1!$B$11)/MAR1!$D$11,(N5985-MAR1!$C$11)/MAR1!$E$11)</f>
        <v/>
      </c>
      <c r="R5985" s="7">
        <f>IF($I5985=1,(O5985-MAR1!$B$12)/MAR1!$D$12,(O5985-MAR1!$C$12)/MAR1!$E$12)</f>
        <v/>
      </c>
      <c r="S5985" s="7">
        <f>IF($I5985=1,(P5985-MAR1!$B$13)/MAR1!$D$13,(P5985-MAR1!$C$13)/MAR1!$E$13)</f>
        <v/>
      </c>
    </row>
    <row r="5986">
      <c r="A5986" s="5" t="n">
        <v>5985</v>
      </c>
      <c r="B5986" s="5" t="n">
        <v>17</v>
      </c>
      <c r="C5986" s="5" t="n">
        <v>145</v>
      </c>
      <c r="D5986" s="5" t="n">
        <v>5</v>
      </c>
      <c r="E5986" s="5" t="n">
        <v>0</v>
      </c>
      <c r="F5986" s="5" t="n">
        <v>40.4</v>
      </c>
      <c r="G5986" s="5" t="n">
        <v>28.4</v>
      </c>
      <c r="H5986" s="5" t="n">
        <v>19.53</v>
      </c>
      <c r="I5986" s="6">
        <f>IF(E5986&gt;=Markov!$B$3,1,0)</f>
        <v/>
      </c>
      <c r="J5986" s="6">
        <f>I5985</f>
        <v/>
      </c>
      <c r="K5986" s="7">
        <f>MAR1!$B$5+MAR1!$C$5*COS(2*PI()*$C5986/365)+MAR1!$D$5*SIN(2*PI()*$C5986/365)</f>
        <v/>
      </c>
      <c r="L5986" s="7">
        <f>MAR1!$B$6+MAR1!$C$6*COS(2*PI()*$C5986/365)+MAR1!$D$6*SIN(2*PI()*$C5986/365)</f>
        <v/>
      </c>
      <c r="M5986" s="7">
        <f>MAR1!$B$7+MAR1!$C$7*COS(2*PI()*$C5986/365)+MAR1!$D$7*SIN(2*PI()*$C5986/365)</f>
        <v/>
      </c>
      <c r="N5986" s="7">
        <f>F5986-K5986</f>
        <v/>
      </c>
      <c r="O5986" s="7">
        <f>G5986-L5986</f>
        <v/>
      </c>
      <c r="P5986" s="7">
        <f>H5986-M5986</f>
        <v/>
      </c>
      <c r="Q5986" s="7">
        <f>IF($I5986=1,(N5986-MAR1!$B$11)/MAR1!$D$11,(N5986-MAR1!$C$11)/MAR1!$E$11)</f>
        <v/>
      </c>
      <c r="R5986" s="7">
        <f>IF($I5986=1,(O5986-MAR1!$B$12)/MAR1!$D$12,(O5986-MAR1!$C$12)/MAR1!$E$12)</f>
        <v/>
      </c>
      <c r="S5986" s="7">
        <f>IF($I5986=1,(P5986-MAR1!$B$13)/MAR1!$D$13,(P5986-MAR1!$C$13)/MAR1!$E$13)</f>
        <v/>
      </c>
    </row>
    <row r="5987">
      <c r="A5987" s="5" t="n">
        <v>5986</v>
      </c>
      <c r="B5987" s="5" t="n">
        <v>17</v>
      </c>
      <c r="C5987" s="5" t="n">
        <v>146</v>
      </c>
      <c r="D5987" s="5" t="n">
        <v>5</v>
      </c>
      <c r="E5987" s="5" t="n">
        <v>0</v>
      </c>
      <c r="F5987" s="5" t="n">
        <v>41.8</v>
      </c>
      <c r="G5987" s="5" t="n">
        <v>29.5</v>
      </c>
      <c r="H5987" s="5" t="n">
        <v>20.62</v>
      </c>
      <c r="I5987" s="6">
        <f>IF(E5987&gt;=Markov!$B$3,1,0)</f>
        <v/>
      </c>
      <c r="J5987" s="6">
        <f>I5986</f>
        <v/>
      </c>
      <c r="K5987" s="7">
        <f>MAR1!$B$5+MAR1!$C$5*COS(2*PI()*$C5987/365)+MAR1!$D$5*SIN(2*PI()*$C5987/365)</f>
        <v/>
      </c>
      <c r="L5987" s="7">
        <f>MAR1!$B$6+MAR1!$C$6*COS(2*PI()*$C5987/365)+MAR1!$D$6*SIN(2*PI()*$C5987/365)</f>
        <v/>
      </c>
      <c r="M5987" s="7">
        <f>MAR1!$B$7+MAR1!$C$7*COS(2*PI()*$C5987/365)+MAR1!$D$7*SIN(2*PI()*$C5987/365)</f>
        <v/>
      </c>
      <c r="N5987" s="7">
        <f>F5987-K5987</f>
        <v/>
      </c>
      <c r="O5987" s="7">
        <f>G5987-L5987</f>
        <v/>
      </c>
      <c r="P5987" s="7">
        <f>H5987-M5987</f>
        <v/>
      </c>
      <c r="Q5987" s="7">
        <f>IF($I5987=1,(N5987-MAR1!$B$11)/MAR1!$D$11,(N5987-MAR1!$C$11)/MAR1!$E$11)</f>
        <v/>
      </c>
      <c r="R5987" s="7">
        <f>IF($I5987=1,(O5987-MAR1!$B$12)/MAR1!$D$12,(O5987-MAR1!$C$12)/MAR1!$E$12)</f>
        <v/>
      </c>
      <c r="S5987" s="7">
        <f>IF($I5987=1,(P5987-MAR1!$B$13)/MAR1!$D$13,(P5987-MAR1!$C$13)/MAR1!$E$13)</f>
        <v/>
      </c>
    </row>
    <row r="5988">
      <c r="A5988" s="5" t="n">
        <v>5987</v>
      </c>
      <c r="B5988" s="5" t="n">
        <v>17</v>
      </c>
      <c r="C5988" s="5" t="n">
        <v>147</v>
      </c>
      <c r="D5988" s="5" t="n">
        <v>5</v>
      </c>
      <c r="E5988" s="5" t="n">
        <v>0</v>
      </c>
      <c r="F5988" s="5" t="n">
        <v>38.6</v>
      </c>
      <c r="G5988" s="5" t="n">
        <v>29</v>
      </c>
      <c r="H5988" s="5" t="n">
        <v>20.46</v>
      </c>
      <c r="I5988" s="6">
        <f>IF(E5988&gt;=Markov!$B$3,1,0)</f>
        <v/>
      </c>
      <c r="J5988" s="6">
        <f>I5987</f>
        <v/>
      </c>
      <c r="K5988" s="7">
        <f>MAR1!$B$5+MAR1!$C$5*COS(2*PI()*$C5988/365)+MAR1!$D$5*SIN(2*PI()*$C5988/365)</f>
        <v/>
      </c>
      <c r="L5988" s="7">
        <f>MAR1!$B$6+MAR1!$C$6*COS(2*PI()*$C5988/365)+MAR1!$D$6*SIN(2*PI()*$C5988/365)</f>
        <v/>
      </c>
      <c r="M5988" s="7">
        <f>MAR1!$B$7+MAR1!$C$7*COS(2*PI()*$C5988/365)+MAR1!$D$7*SIN(2*PI()*$C5988/365)</f>
        <v/>
      </c>
      <c r="N5988" s="7">
        <f>F5988-K5988</f>
        <v/>
      </c>
      <c r="O5988" s="7">
        <f>G5988-L5988</f>
        <v/>
      </c>
      <c r="P5988" s="7">
        <f>H5988-M5988</f>
        <v/>
      </c>
      <c r="Q5988" s="7">
        <f>IF($I5988=1,(N5988-MAR1!$B$11)/MAR1!$D$11,(N5988-MAR1!$C$11)/MAR1!$E$11)</f>
        <v/>
      </c>
      <c r="R5988" s="7">
        <f>IF($I5988=1,(O5988-MAR1!$B$12)/MAR1!$D$12,(O5988-MAR1!$C$12)/MAR1!$E$12)</f>
        <v/>
      </c>
      <c r="S5988" s="7">
        <f>IF($I5988=1,(P5988-MAR1!$B$13)/MAR1!$D$13,(P5988-MAR1!$C$13)/MAR1!$E$13)</f>
        <v/>
      </c>
    </row>
    <row r="5989">
      <c r="A5989" s="5" t="n">
        <v>5988</v>
      </c>
      <c r="B5989" s="5" t="n">
        <v>17</v>
      </c>
      <c r="C5989" s="5" t="n">
        <v>148</v>
      </c>
      <c r="D5989" s="5" t="n">
        <v>5</v>
      </c>
      <c r="E5989" s="5" t="n">
        <v>0</v>
      </c>
      <c r="F5989" s="5" t="n">
        <v>38.4</v>
      </c>
      <c r="G5989" s="5" t="n">
        <v>27.5</v>
      </c>
      <c r="H5989" s="5" t="n">
        <v>26.53</v>
      </c>
      <c r="I5989" s="6">
        <f>IF(E5989&gt;=Markov!$B$3,1,0)</f>
        <v/>
      </c>
      <c r="J5989" s="6">
        <f>I5988</f>
        <v/>
      </c>
      <c r="K5989" s="7">
        <f>MAR1!$B$5+MAR1!$C$5*COS(2*PI()*$C5989/365)+MAR1!$D$5*SIN(2*PI()*$C5989/365)</f>
        <v/>
      </c>
      <c r="L5989" s="7">
        <f>MAR1!$B$6+MAR1!$C$6*COS(2*PI()*$C5989/365)+MAR1!$D$6*SIN(2*PI()*$C5989/365)</f>
        <v/>
      </c>
      <c r="M5989" s="7">
        <f>MAR1!$B$7+MAR1!$C$7*COS(2*PI()*$C5989/365)+MAR1!$D$7*SIN(2*PI()*$C5989/365)</f>
        <v/>
      </c>
      <c r="N5989" s="7">
        <f>F5989-K5989</f>
        <v/>
      </c>
      <c r="O5989" s="7">
        <f>G5989-L5989</f>
        <v/>
      </c>
      <c r="P5989" s="7">
        <f>H5989-M5989</f>
        <v/>
      </c>
      <c r="Q5989" s="7">
        <f>IF($I5989=1,(N5989-MAR1!$B$11)/MAR1!$D$11,(N5989-MAR1!$C$11)/MAR1!$E$11)</f>
        <v/>
      </c>
      <c r="R5989" s="7">
        <f>IF($I5989=1,(O5989-MAR1!$B$12)/MAR1!$D$12,(O5989-MAR1!$C$12)/MAR1!$E$12)</f>
        <v/>
      </c>
      <c r="S5989" s="7">
        <f>IF($I5989=1,(P5989-MAR1!$B$13)/MAR1!$D$13,(P5989-MAR1!$C$13)/MAR1!$E$13)</f>
        <v/>
      </c>
    </row>
    <row r="5990">
      <c r="A5990" s="5" t="n">
        <v>5989</v>
      </c>
      <c r="B5990" s="5" t="n">
        <v>17</v>
      </c>
      <c r="C5990" s="5" t="n">
        <v>149</v>
      </c>
      <c r="D5990" s="5" t="n">
        <v>5</v>
      </c>
      <c r="E5990" s="5" t="n">
        <v>0</v>
      </c>
      <c r="F5990" s="5" t="n">
        <v>36.2</v>
      </c>
      <c r="G5990" s="5" t="n">
        <v>25.4</v>
      </c>
      <c r="H5990" s="5" t="n">
        <v>23.98</v>
      </c>
      <c r="I5990" s="6">
        <f>IF(E5990&gt;=Markov!$B$3,1,0)</f>
        <v/>
      </c>
      <c r="J5990" s="6">
        <f>I5989</f>
        <v/>
      </c>
      <c r="K5990" s="7">
        <f>MAR1!$B$5+MAR1!$C$5*COS(2*PI()*$C5990/365)+MAR1!$D$5*SIN(2*PI()*$C5990/365)</f>
        <v/>
      </c>
      <c r="L5990" s="7">
        <f>MAR1!$B$6+MAR1!$C$6*COS(2*PI()*$C5990/365)+MAR1!$D$6*SIN(2*PI()*$C5990/365)</f>
        <v/>
      </c>
      <c r="M5990" s="7">
        <f>MAR1!$B$7+MAR1!$C$7*COS(2*PI()*$C5990/365)+MAR1!$D$7*SIN(2*PI()*$C5990/365)</f>
        <v/>
      </c>
      <c r="N5990" s="7">
        <f>F5990-K5990</f>
        <v/>
      </c>
      <c r="O5990" s="7">
        <f>G5990-L5990</f>
        <v/>
      </c>
      <c r="P5990" s="7">
        <f>H5990-M5990</f>
        <v/>
      </c>
      <c r="Q5990" s="7">
        <f>IF($I5990=1,(N5990-MAR1!$B$11)/MAR1!$D$11,(N5990-MAR1!$C$11)/MAR1!$E$11)</f>
        <v/>
      </c>
      <c r="R5990" s="7">
        <f>IF($I5990=1,(O5990-MAR1!$B$12)/MAR1!$D$12,(O5990-MAR1!$C$12)/MAR1!$E$12)</f>
        <v/>
      </c>
      <c r="S5990" s="7">
        <f>IF($I5990=1,(P5990-MAR1!$B$13)/MAR1!$D$13,(P5990-MAR1!$C$13)/MAR1!$E$13)</f>
        <v/>
      </c>
    </row>
    <row r="5991">
      <c r="A5991" s="5" t="n">
        <v>5990</v>
      </c>
      <c r="B5991" s="5" t="n">
        <v>17</v>
      </c>
      <c r="C5991" s="5" t="n">
        <v>150</v>
      </c>
      <c r="D5991" s="5" t="n">
        <v>5</v>
      </c>
      <c r="E5991" s="5" t="n">
        <v>0</v>
      </c>
      <c r="F5991" s="5" t="n">
        <v>35.3</v>
      </c>
      <c r="G5991" s="5" t="n">
        <v>24</v>
      </c>
      <c r="H5991" s="5" t="n">
        <v>20.83</v>
      </c>
      <c r="I5991" s="6">
        <f>IF(E5991&gt;=Markov!$B$3,1,0)</f>
        <v/>
      </c>
      <c r="J5991" s="6">
        <f>I5990</f>
        <v/>
      </c>
      <c r="K5991" s="7">
        <f>MAR1!$B$5+MAR1!$C$5*COS(2*PI()*$C5991/365)+MAR1!$D$5*SIN(2*PI()*$C5991/365)</f>
        <v/>
      </c>
      <c r="L5991" s="7">
        <f>MAR1!$B$6+MAR1!$C$6*COS(2*PI()*$C5991/365)+MAR1!$D$6*SIN(2*PI()*$C5991/365)</f>
        <v/>
      </c>
      <c r="M5991" s="7">
        <f>MAR1!$B$7+MAR1!$C$7*COS(2*PI()*$C5991/365)+MAR1!$D$7*SIN(2*PI()*$C5991/365)</f>
        <v/>
      </c>
      <c r="N5991" s="7">
        <f>F5991-K5991</f>
        <v/>
      </c>
      <c r="O5991" s="7">
        <f>G5991-L5991</f>
        <v/>
      </c>
      <c r="P5991" s="7">
        <f>H5991-M5991</f>
        <v/>
      </c>
      <c r="Q5991" s="7">
        <f>IF($I5991=1,(N5991-MAR1!$B$11)/MAR1!$D$11,(N5991-MAR1!$C$11)/MAR1!$E$11)</f>
        <v/>
      </c>
      <c r="R5991" s="7">
        <f>IF($I5991=1,(O5991-MAR1!$B$12)/MAR1!$D$12,(O5991-MAR1!$C$12)/MAR1!$E$12)</f>
        <v/>
      </c>
      <c r="S5991" s="7">
        <f>IF($I5991=1,(P5991-MAR1!$B$13)/MAR1!$D$13,(P5991-MAR1!$C$13)/MAR1!$E$13)</f>
        <v/>
      </c>
    </row>
    <row r="5992">
      <c r="A5992" s="5" t="n">
        <v>5991</v>
      </c>
      <c r="B5992" s="5" t="n">
        <v>17</v>
      </c>
      <c r="C5992" s="5" t="n">
        <v>151</v>
      </c>
      <c r="D5992" s="5" t="n">
        <v>5</v>
      </c>
      <c r="E5992" s="5" t="n">
        <v>5.7</v>
      </c>
      <c r="F5992" s="5" t="n">
        <v>33.1</v>
      </c>
      <c r="G5992" s="5" t="n">
        <v>25.4</v>
      </c>
      <c r="H5992" s="5" t="n">
        <v>17.17</v>
      </c>
      <c r="I5992" s="6">
        <f>IF(E5992&gt;=Markov!$B$3,1,0)</f>
        <v/>
      </c>
      <c r="J5992" s="6">
        <f>I5991</f>
        <v/>
      </c>
      <c r="K5992" s="7">
        <f>MAR1!$B$5+MAR1!$C$5*COS(2*PI()*$C5992/365)+MAR1!$D$5*SIN(2*PI()*$C5992/365)</f>
        <v/>
      </c>
      <c r="L5992" s="7">
        <f>MAR1!$B$6+MAR1!$C$6*COS(2*PI()*$C5992/365)+MAR1!$D$6*SIN(2*PI()*$C5992/365)</f>
        <v/>
      </c>
      <c r="M5992" s="7">
        <f>MAR1!$B$7+MAR1!$C$7*COS(2*PI()*$C5992/365)+MAR1!$D$7*SIN(2*PI()*$C5992/365)</f>
        <v/>
      </c>
      <c r="N5992" s="7">
        <f>F5992-K5992</f>
        <v/>
      </c>
      <c r="O5992" s="7">
        <f>G5992-L5992</f>
        <v/>
      </c>
      <c r="P5992" s="7">
        <f>H5992-M5992</f>
        <v/>
      </c>
      <c r="Q5992" s="7">
        <f>IF($I5992=1,(N5992-MAR1!$B$11)/MAR1!$D$11,(N5992-MAR1!$C$11)/MAR1!$E$11)</f>
        <v/>
      </c>
      <c r="R5992" s="7">
        <f>IF($I5992=1,(O5992-MAR1!$B$12)/MAR1!$D$12,(O5992-MAR1!$C$12)/MAR1!$E$12)</f>
        <v/>
      </c>
      <c r="S5992" s="7">
        <f>IF($I5992=1,(P5992-MAR1!$B$13)/MAR1!$D$13,(P5992-MAR1!$C$13)/MAR1!$E$13)</f>
        <v/>
      </c>
    </row>
    <row r="5993">
      <c r="A5993" s="5" t="n">
        <v>5992</v>
      </c>
      <c r="B5993" s="5" t="n">
        <v>17</v>
      </c>
      <c r="C5993" s="5" t="n">
        <v>152</v>
      </c>
      <c r="D5993" s="5" t="n">
        <v>6</v>
      </c>
      <c r="E5993" s="5" t="n">
        <v>0</v>
      </c>
      <c r="F5993" s="5" t="n">
        <v>37.4</v>
      </c>
      <c r="G5993" s="5" t="n">
        <v>26.1</v>
      </c>
      <c r="H5993" s="5" t="n">
        <v>21.65</v>
      </c>
      <c r="I5993" s="6">
        <f>IF(E5993&gt;=Markov!$B$3,1,0)</f>
        <v/>
      </c>
      <c r="J5993" s="6">
        <f>I5992</f>
        <v/>
      </c>
      <c r="K5993" s="7">
        <f>MAR1!$B$5+MAR1!$C$5*COS(2*PI()*$C5993/365)+MAR1!$D$5*SIN(2*PI()*$C5993/365)</f>
        <v/>
      </c>
      <c r="L5993" s="7">
        <f>MAR1!$B$6+MAR1!$C$6*COS(2*PI()*$C5993/365)+MAR1!$D$6*SIN(2*PI()*$C5993/365)</f>
        <v/>
      </c>
      <c r="M5993" s="7">
        <f>MAR1!$B$7+MAR1!$C$7*COS(2*PI()*$C5993/365)+MAR1!$D$7*SIN(2*PI()*$C5993/365)</f>
        <v/>
      </c>
      <c r="N5993" s="7">
        <f>F5993-K5993</f>
        <v/>
      </c>
      <c r="O5993" s="7">
        <f>G5993-L5993</f>
        <v/>
      </c>
      <c r="P5993" s="7">
        <f>H5993-M5993</f>
        <v/>
      </c>
      <c r="Q5993" s="7">
        <f>IF($I5993=1,(N5993-MAR1!$B$11)/MAR1!$D$11,(N5993-MAR1!$C$11)/MAR1!$E$11)</f>
        <v/>
      </c>
      <c r="R5993" s="7">
        <f>IF($I5993=1,(O5993-MAR1!$B$12)/MAR1!$D$12,(O5993-MAR1!$C$12)/MAR1!$E$12)</f>
        <v/>
      </c>
      <c r="S5993" s="7">
        <f>IF($I5993=1,(P5993-MAR1!$B$13)/MAR1!$D$13,(P5993-MAR1!$C$13)/MAR1!$E$13)</f>
        <v/>
      </c>
    </row>
    <row r="5994">
      <c r="A5994" s="5" t="n">
        <v>5993</v>
      </c>
      <c r="B5994" s="5" t="n">
        <v>17</v>
      </c>
      <c r="C5994" s="5" t="n">
        <v>153</v>
      </c>
      <c r="D5994" s="5" t="n">
        <v>6</v>
      </c>
      <c r="E5994" s="5" t="n">
        <v>0</v>
      </c>
      <c r="F5994" s="5" t="n">
        <v>34.9</v>
      </c>
      <c r="G5994" s="5" t="n">
        <v>27.6</v>
      </c>
      <c r="H5994" s="5" t="n">
        <v>20.89</v>
      </c>
      <c r="I5994" s="6">
        <f>IF(E5994&gt;=Markov!$B$3,1,0)</f>
        <v/>
      </c>
      <c r="J5994" s="6">
        <f>I5993</f>
        <v/>
      </c>
      <c r="K5994" s="7">
        <f>MAR1!$B$5+MAR1!$C$5*COS(2*PI()*$C5994/365)+MAR1!$D$5*SIN(2*PI()*$C5994/365)</f>
        <v/>
      </c>
      <c r="L5994" s="7">
        <f>MAR1!$B$6+MAR1!$C$6*COS(2*PI()*$C5994/365)+MAR1!$D$6*SIN(2*PI()*$C5994/365)</f>
        <v/>
      </c>
      <c r="M5994" s="7">
        <f>MAR1!$B$7+MAR1!$C$7*COS(2*PI()*$C5994/365)+MAR1!$D$7*SIN(2*PI()*$C5994/365)</f>
        <v/>
      </c>
      <c r="N5994" s="7">
        <f>F5994-K5994</f>
        <v/>
      </c>
      <c r="O5994" s="7">
        <f>G5994-L5994</f>
        <v/>
      </c>
      <c r="P5994" s="7">
        <f>H5994-M5994</f>
        <v/>
      </c>
      <c r="Q5994" s="7">
        <f>IF($I5994=1,(N5994-MAR1!$B$11)/MAR1!$D$11,(N5994-MAR1!$C$11)/MAR1!$E$11)</f>
        <v/>
      </c>
      <c r="R5994" s="7">
        <f>IF($I5994=1,(O5994-MAR1!$B$12)/MAR1!$D$12,(O5994-MAR1!$C$12)/MAR1!$E$12)</f>
        <v/>
      </c>
      <c r="S5994" s="7">
        <f>IF($I5994=1,(P5994-MAR1!$B$13)/MAR1!$D$13,(P5994-MAR1!$C$13)/MAR1!$E$13)</f>
        <v/>
      </c>
    </row>
    <row r="5995">
      <c r="A5995" s="5" t="n">
        <v>5994</v>
      </c>
      <c r="B5995" s="5" t="n">
        <v>17</v>
      </c>
      <c r="C5995" s="5" t="n">
        <v>154</v>
      </c>
      <c r="D5995" s="5" t="n">
        <v>6</v>
      </c>
      <c r="E5995" s="5" t="n">
        <v>0</v>
      </c>
      <c r="F5995" s="5" t="n">
        <v>37.5</v>
      </c>
      <c r="G5995" s="5" t="n">
        <v>26.6</v>
      </c>
      <c r="H5995" s="5" t="n">
        <v>23.38</v>
      </c>
      <c r="I5995" s="6">
        <f>IF(E5995&gt;=Markov!$B$3,1,0)</f>
        <v/>
      </c>
      <c r="J5995" s="6">
        <f>I5994</f>
        <v/>
      </c>
      <c r="K5995" s="7">
        <f>MAR1!$B$5+MAR1!$C$5*COS(2*PI()*$C5995/365)+MAR1!$D$5*SIN(2*PI()*$C5995/365)</f>
        <v/>
      </c>
      <c r="L5995" s="7">
        <f>MAR1!$B$6+MAR1!$C$6*COS(2*PI()*$C5995/365)+MAR1!$D$6*SIN(2*PI()*$C5995/365)</f>
        <v/>
      </c>
      <c r="M5995" s="7">
        <f>MAR1!$B$7+MAR1!$C$7*COS(2*PI()*$C5995/365)+MAR1!$D$7*SIN(2*PI()*$C5995/365)</f>
        <v/>
      </c>
      <c r="N5995" s="7">
        <f>F5995-K5995</f>
        <v/>
      </c>
      <c r="O5995" s="7">
        <f>G5995-L5995</f>
        <v/>
      </c>
      <c r="P5995" s="7">
        <f>H5995-M5995</f>
        <v/>
      </c>
      <c r="Q5995" s="7">
        <f>IF($I5995=1,(N5995-MAR1!$B$11)/MAR1!$D$11,(N5995-MAR1!$C$11)/MAR1!$E$11)</f>
        <v/>
      </c>
      <c r="R5995" s="7">
        <f>IF($I5995=1,(O5995-MAR1!$B$12)/MAR1!$D$12,(O5995-MAR1!$C$12)/MAR1!$E$12)</f>
        <v/>
      </c>
      <c r="S5995" s="7">
        <f>IF($I5995=1,(P5995-MAR1!$B$13)/MAR1!$D$13,(P5995-MAR1!$C$13)/MAR1!$E$13)</f>
        <v/>
      </c>
    </row>
    <row r="5996">
      <c r="A5996" s="5" t="n">
        <v>5995</v>
      </c>
      <c r="B5996" s="5" t="n">
        <v>17</v>
      </c>
      <c r="C5996" s="5" t="n">
        <v>155</v>
      </c>
      <c r="D5996" s="5" t="n">
        <v>6</v>
      </c>
      <c r="E5996" s="5" t="n">
        <v>23.2</v>
      </c>
      <c r="F5996" s="5" t="n">
        <v>34.7</v>
      </c>
      <c r="G5996" s="5" t="n">
        <v>27</v>
      </c>
      <c r="H5996" s="5" t="n">
        <v>17.3</v>
      </c>
      <c r="I5996" s="6">
        <f>IF(E5996&gt;=Markov!$B$3,1,0)</f>
        <v/>
      </c>
      <c r="J5996" s="6">
        <f>I5995</f>
        <v/>
      </c>
      <c r="K5996" s="7">
        <f>MAR1!$B$5+MAR1!$C$5*COS(2*PI()*$C5996/365)+MAR1!$D$5*SIN(2*PI()*$C5996/365)</f>
        <v/>
      </c>
      <c r="L5996" s="7">
        <f>MAR1!$B$6+MAR1!$C$6*COS(2*PI()*$C5996/365)+MAR1!$D$6*SIN(2*PI()*$C5996/365)</f>
        <v/>
      </c>
      <c r="M5996" s="7">
        <f>MAR1!$B$7+MAR1!$C$7*COS(2*PI()*$C5996/365)+MAR1!$D$7*SIN(2*PI()*$C5996/365)</f>
        <v/>
      </c>
      <c r="N5996" s="7">
        <f>F5996-K5996</f>
        <v/>
      </c>
      <c r="O5996" s="7">
        <f>G5996-L5996</f>
        <v/>
      </c>
      <c r="P5996" s="7">
        <f>H5996-M5996</f>
        <v/>
      </c>
      <c r="Q5996" s="7">
        <f>IF($I5996=1,(N5996-MAR1!$B$11)/MAR1!$D$11,(N5996-MAR1!$C$11)/MAR1!$E$11)</f>
        <v/>
      </c>
      <c r="R5996" s="7">
        <f>IF($I5996=1,(O5996-MAR1!$B$12)/MAR1!$D$12,(O5996-MAR1!$C$12)/MAR1!$E$12)</f>
        <v/>
      </c>
      <c r="S5996" s="7">
        <f>IF($I5996=1,(P5996-MAR1!$B$13)/MAR1!$D$13,(P5996-MAR1!$C$13)/MAR1!$E$13)</f>
        <v/>
      </c>
    </row>
    <row r="5997">
      <c r="A5997" s="5" t="n">
        <v>5996</v>
      </c>
      <c r="B5997" s="5" t="n">
        <v>17</v>
      </c>
      <c r="C5997" s="5" t="n">
        <v>156</v>
      </c>
      <c r="D5997" s="5" t="n">
        <v>6</v>
      </c>
      <c r="E5997" s="5" t="n">
        <v>2.8</v>
      </c>
      <c r="F5997" s="5" t="n">
        <v>34.2</v>
      </c>
      <c r="G5997" s="5" t="n">
        <v>26.1</v>
      </c>
      <c r="H5997" s="5" t="n">
        <v>18.27</v>
      </c>
      <c r="I5997" s="6">
        <f>IF(E5997&gt;=Markov!$B$3,1,0)</f>
        <v/>
      </c>
      <c r="J5997" s="6">
        <f>I5996</f>
        <v/>
      </c>
      <c r="K5997" s="7">
        <f>MAR1!$B$5+MAR1!$C$5*COS(2*PI()*$C5997/365)+MAR1!$D$5*SIN(2*PI()*$C5997/365)</f>
        <v/>
      </c>
      <c r="L5997" s="7">
        <f>MAR1!$B$6+MAR1!$C$6*COS(2*PI()*$C5997/365)+MAR1!$D$6*SIN(2*PI()*$C5997/365)</f>
        <v/>
      </c>
      <c r="M5997" s="7">
        <f>MAR1!$B$7+MAR1!$C$7*COS(2*PI()*$C5997/365)+MAR1!$D$7*SIN(2*PI()*$C5997/365)</f>
        <v/>
      </c>
      <c r="N5997" s="7">
        <f>F5997-K5997</f>
        <v/>
      </c>
      <c r="O5997" s="7">
        <f>G5997-L5997</f>
        <v/>
      </c>
      <c r="P5997" s="7">
        <f>H5997-M5997</f>
        <v/>
      </c>
      <c r="Q5997" s="7">
        <f>IF($I5997=1,(N5997-MAR1!$B$11)/MAR1!$D$11,(N5997-MAR1!$C$11)/MAR1!$E$11)</f>
        <v/>
      </c>
      <c r="R5997" s="7">
        <f>IF($I5997=1,(O5997-MAR1!$B$12)/MAR1!$D$12,(O5997-MAR1!$C$12)/MAR1!$E$12)</f>
        <v/>
      </c>
      <c r="S5997" s="7">
        <f>IF($I5997=1,(P5997-MAR1!$B$13)/MAR1!$D$13,(P5997-MAR1!$C$13)/MAR1!$E$13)</f>
        <v/>
      </c>
    </row>
    <row r="5998">
      <c r="A5998" s="5" t="n">
        <v>5997</v>
      </c>
      <c r="B5998" s="5" t="n">
        <v>17</v>
      </c>
      <c r="C5998" s="5" t="n">
        <v>157</v>
      </c>
      <c r="D5998" s="5" t="n">
        <v>6</v>
      </c>
      <c r="E5998" s="5" t="n">
        <v>0.9</v>
      </c>
      <c r="F5998" s="5" t="n">
        <v>31.3</v>
      </c>
      <c r="G5998" s="5" t="n">
        <v>24.5</v>
      </c>
      <c r="H5998" s="5" t="n">
        <v>20.27</v>
      </c>
      <c r="I5998" s="6">
        <f>IF(E5998&gt;=Markov!$B$3,1,0)</f>
        <v/>
      </c>
      <c r="J5998" s="6">
        <f>I5997</f>
        <v/>
      </c>
      <c r="K5998" s="7">
        <f>MAR1!$B$5+MAR1!$C$5*COS(2*PI()*$C5998/365)+MAR1!$D$5*SIN(2*PI()*$C5998/365)</f>
        <v/>
      </c>
      <c r="L5998" s="7">
        <f>MAR1!$B$6+MAR1!$C$6*COS(2*PI()*$C5998/365)+MAR1!$D$6*SIN(2*PI()*$C5998/365)</f>
        <v/>
      </c>
      <c r="M5998" s="7">
        <f>MAR1!$B$7+MAR1!$C$7*COS(2*PI()*$C5998/365)+MAR1!$D$7*SIN(2*PI()*$C5998/365)</f>
        <v/>
      </c>
      <c r="N5998" s="7">
        <f>F5998-K5998</f>
        <v/>
      </c>
      <c r="O5998" s="7">
        <f>G5998-L5998</f>
        <v/>
      </c>
      <c r="P5998" s="7">
        <f>H5998-M5998</f>
        <v/>
      </c>
      <c r="Q5998" s="7">
        <f>IF($I5998=1,(N5998-MAR1!$B$11)/MAR1!$D$11,(N5998-MAR1!$C$11)/MAR1!$E$11)</f>
        <v/>
      </c>
      <c r="R5998" s="7">
        <f>IF($I5998=1,(O5998-MAR1!$B$12)/MAR1!$D$12,(O5998-MAR1!$C$12)/MAR1!$E$12)</f>
        <v/>
      </c>
      <c r="S5998" s="7">
        <f>IF($I5998=1,(P5998-MAR1!$B$13)/MAR1!$D$13,(P5998-MAR1!$C$13)/MAR1!$E$13)</f>
        <v/>
      </c>
    </row>
    <row r="5999">
      <c r="A5999" s="5" t="n">
        <v>5998</v>
      </c>
      <c r="B5999" s="5" t="n">
        <v>17</v>
      </c>
      <c r="C5999" s="5" t="n">
        <v>158</v>
      </c>
      <c r="D5999" s="5" t="n">
        <v>6</v>
      </c>
      <c r="E5999" s="5" t="n">
        <v>0</v>
      </c>
      <c r="F5999" s="5" t="n">
        <v>34.8</v>
      </c>
      <c r="G5999" s="5" t="n">
        <v>24.8</v>
      </c>
      <c r="H5999" s="5" t="n">
        <v>23.7</v>
      </c>
      <c r="I5999" s="6">
        <f>IF(E5999&gt;=Markov!$B$3,1,0)</f>
        <v/>
      </c>
      <c r="J5999" s="6">
        <f>I5998</f>
        <v/>
      </c>
      <c r="K5999" s="7">
        <f>MAR1!$B$5+MAR1!$C$5*COS(2*PI()*$C5999/365)+MAR1!$D$5*SIN(2*PI()*$C5999/365)</f>
        <v/>
      </c>
      <c r="L5999" s="7">
        <f>MAR1!$B$6+MAR1!$C$6*COS(2*PI()*$C5999/365)+MAR1!$D$6*SIN(2*PI()*$C5999/365)</f>
        <v/>
      </c>
      <c r="M5999" s="7">
        <f>MAR1!$B$7+MAR1!$C$7*COS(2*PI()*$C5999/365)+MAR1!$D$7*SIN(2*PI()*$C5999/365)</f>
        <v/>
      </c>
      <c r="N5999" s="7">
        <f>F5999-K5999</f>
        <v/>
      </c>
      <c r="O5999" s="7">
        <f>G5999-L5999</f>
        <v/>
      </c>
      <c r="P5999" s="7">
        <f>H5999-M5999</f>
        <v/>
      </c>
      <c r="Q5999" s="7">
        <f>IF($I5999=1,(N5999-MAR1!$B$11)/MAR1!$D$11,(N5999-MAR1!$C$11)/MAR1!$E$11)</f>
        <v/>
      </c>
      <c r="R5999" s="7">
        <f>IF($I5999=1,(O5999-MAR1!$B$12)/MAR1!$D$12,(O5999-MAR1!$C$12)/MAR1!$E$12)</f>
        <v/>
      </c>
      <c r="S5999" s="7">
        <f>IF($I5999=1,(P5999-MAR1!$B$13)/MAR1!$D$13,(P5999-MAR1!$C$13)/MAR1!$E$13)</f>
        <v/>
      </c>
    </row>
    <row r="6000">
      <c r="A6000" s="5" t="n">
        <v>5999</v>
      </c>
      <c r="B6000" s="5" t="n">
        <v>17</v>
      </c>
      <c r="C6000" s="5" t="n">
        <v>159</v>
      </c>
      <c r="D6000" s="5" t="n">
        <v>6</v>
      </c>
      <c r="E6000" s="5" t="n">
        <v>21</v>
      </c>
      <c r="F6000" s="5" t="n">
        <v>31.7</v>
      </c>
      <c r="G6000" s="5" t="n">
        <v>25.1</v>
      </c>
      <c r="H6000" s="5" t="n">
        <v>15.25</v>
      </c>
      <c r="I6000" s="6">
        <f>IF(E6000&gt;=Markov!$B$3,1,0)</f>
        <v/>
      </c>
      <c r="J6000" s="6">
        <f>I5999</f>
        <v/>
      </c>
      <c r="K6000" s="7">
        <f>MAR1!$B$5+MAR1!$C$5*COS(2*PI()*$C6000/365)+MAR1!$D$5*SIN(2*PI()*$C6000/365)</f>
        <v/>
      </c>
      <c r="L6000" s="7">
        <f>MAR1!$B$6+MAR1!$C$6*COS(2*PI()*$C6000/365)+MAR1!$D$6*SIN(2*PI()*$C6000/365)</f>
        <v/>
      </c>
      <c r="M6000" s="7">
        <f>MAR1!$B$7+MAR1!$C$7*COS(2*PI()*$C6000/365)+MAR1!$D$7*SIN(2*PI()*$C6000/365)</f>
        <v/>
      </c>
      <c r="N6000" s="7">
        <f>F6000-K6000</f>
        <v/>
      </c>
      <c r="O6000" s="7">
        <f>G6000-L6000</f>
        <v/>
      </c>
      <c r="P6000" s="7">
        <f>H6000-M6000</f>
        <v/>
      </c>
      <c r="Q6000" s="7">
        <f>IF($I6000=1,(N6000-MAR1!$B$11)/MAR1!$D$11,(N6000-MAR1!$C$11)/MAR1!$E$11)</f>
        <v/>
      </c>
      <c r="R6000" s="7">
        <f>IF($I6000=1,(O6000-MAR1!$B$12)/MAR1!$D$12,(O6000-MAR1!$C$12)/MAR1!$E$12)</f>
        <v/>
      </c>
      <c r="S6000" s="7">
        <f>IF($I6000=1,(P6000-MAR1!$B$13)/MAR1!$D$13,(P6000-MAR1!$C$13)/MAR1!$E$13)</f>
        <v/>
      </c>
    </row>
    <row r="6001">
      <c r="A6001" s="5" t="n">
        <v>6000</v>
      </c>
      <c r="B6001" s="5" t="n">
        <v>17</v>
      </c>
      <c r="C6001" s="5" t="n">
        <v>160</v>
      </c>
      <c r="D6001" s="5" t="n">
        <v>6</v>
      </c>
      <c r="E6001" s="5" t="n">
        <v>0.5</v>
      </c>
      <c r="F6001" s="5" t="n">
        <v>32.5</v>
      </c>
      <c r="G6001" s="5" t="n">
        <v>25.6</v>
      </c>
      <c r="H6001" s="5" t="n">
        <v>19.01</v>
      </c>
      <c r="I6001" s="6">
        <f>IF(E6001&gt;=Markov!$B$3,1,0)</f>
        <v/>
      </c>
      <c r="J6001" s="6">
        <f>I6000</f>
        <v/>
      </c>
      <c r="K6001" s="7">
        <f>MAR1!$B$5+MAR1!$C$5*COS(2*PI()*$C6001/365)+MAR1!$D$5*SIN(2*PI()*$C6001/365)</f>
        <v/>
      </c>
      <c r="L6001" s="7">
        <f>MAR1!$B$6+MAR1!$C$6*COS(2*PI()*$C6001/365)+MAR1!$D$6*SIN(2*PI()*$C6001/365)</f>
        <v/>
      </c>
      <c r="M6001" s="7">
        <f>MAR1!$B$7+MAR1!$C$7*COS(2*PI()*$C6001/365)+MAR1!$D$7*SIN(2*PI()*$C6001/365)</f>
        <v/>
      </c>
      <c r="N6001" s="7">
        <f>F6001-K6001</f>
        <v/>
      </c>
      <c r="O6001" s="7">
        <f>G6001-L6001</f>
        <v/>
      </c>
      <c r="P6001" s="7">
        <f>H6001-M6001</f>
        <v/>
      </c>
      <c r="Q6001" s="7">
        <f>IF($I6001=1,(N6001-MAR1!$B$11)/MAR1!$D$11,(N6001-MAR1!$C$11)/MAR1!$E$11)</f>
        <v/>
      </c>
      <c r="R6001" s="7">
        <f>IF($I6001=1,(O6001-MAR1!$B$12)/MAR1!$D$12,(O6001-MAR1!$C$12)/MAR1!$E$12)</f>
        <v/>
      </c>
      <c r="S6001" s="7">
        <f>IF($I6001=1,(P6001-MAR1!$B$13)/MAR1!$D$13,(P6001-MAR1!$C$13)/MAR1!$E$13)</f>
        <v/>
      </c>
    </row>
    <row r="6002">
      <c r="A6002" s="5" t="n">
        <v>6001</v>
      </c>
      <c r="B6002" s="5" t="n">
        <v>17</v>
      </c>
      <c r="C6002" s="5" t="n">
        <v>161</v>
      </c>
      <c r="D6002" s="5" t="n">
        <v>6</v>
      </c>
      <c r="E6002" s="5" t="n">
        <v>24.3</v>
      </c>
      <c r="F6002" s="5" t="n">
        <v>32.9</v>
      </c>
      <c r="G6002" s="5" t="n">
        <v>26</v>
      </c>
      <c r="H6002" s="5" t="n">
        <v>19.01</v>
      </c>
      <c r="I6002" s="6">
        <f>IF(E6002&gt;=Markov!$B$3,1,0)</f>
        <v/>
      </c>
      <c r="J6002" s="6">
        <f>I6001</f>
        <v/>
      </c>
      <c r="K6002" s="7">
        <f>MAR1!$B$5+MAR1!$C$5*COS(2*PI()*$C6002/365)+MAR1!$D$5*SIN(2*PI()*$C6002/365)</f>
        <v/>
      </c>
      <c r="L6002" s="7">
        <f>MAR1!$B$6+MAR1!$C$6*COS(2*PI()*$C6002/365)+MAR1!$D$6*SIN(2*PI()*$C6002/365)</f>
        <v/>
      </c>
      <c r="M6002" s="7">
        <f>MAR1!$B$7+MAR1!$C$7*COS(2*PI()*$C6002/365)+MAR1!$D$7*SIN(2*PI()*$C6002/365)</f>
        <v/>
      </c>
      <c r="N6002" s="7">
        <f>F6002-K6002</f>
        <v/>
      </c>
      <c r="O6002" s="7">
        <f>G6002-L6002</f>
        <v/>
      </c>
      <c r="P6002" s="7">
        <f>H6002-M6002</f>
        <v/>
      </c>
      <c r="Q6002" s="7">
        <f>IF($I6002=1,(N6002-MAR1!$B$11)/MAR1!$D$11,(N6002-MAR1!$C$11)/MAR1!$E$11)</f>
        <v/>
      </c>
      <c r="R6002" s="7">
        <f>IF($I6002=1,(O6002-MAR1!$B$12)/MAR1!$D$12,(O6002-MAR1!$C$12)/MAR1!$E$12)</f>
        <v/>
      </c>
      <c r="S6002" s="7">
        <f>IF($I6002=1,(P6002-MAR1!$B$13)/MAR1!$D$13,(P6002-MAR1!$C$13)/MAR1!$E$13)</f>
        <v/>
      </c>
    </row>
    <row r="6003">
      <c r="A6003" s="5" t="n">
        <v>6002</v>
      </c>
      <c r="B6003" s="5" t="n">
        <v>17</v>
      </c>
      <c r="C6003" s="5" t="n">
        <v>162</v>
      </c>
      <c r="D6003" s="5" t="n">
        <v>6</v>
      </c>
      <c r="E6003" s="5" t="n">
        <v>3.5</v>
      </c>
      <c r="F6003" s="5" t="n">
        <v>32.5</v>
      </c>
      <c r="G6003" s="5" t="n">
        <v>25.6</v>
      </c>
      <c r="H6003" s="5" t="n">
        <v>17.57</v>
      </c>
      <c r="I6003" s="6">
        <f>IF(E6003&gt;=Markov!$B$3,1,0)</f>
        <v/>
      </c>
      <c r="J6003" s="6">
        <f>I6002</f>
        <v/>
      </c>
      <c r="K6003" s="7">
        <f>MAR1!$B$5+MAR1!$C$5*COS(2*PI()*$C6003/365)+MAR1!$D$5*SIN(2*PI()*$C6003/365)</f>
        <v/>
      </c>
      <c r="L6003" s="7">
        <f>MAR1!$B$6+MAR1!$C$6*COS(2*PI()*$C6003/365)+MAR1!$D$6*SIN(2*PI()*$C6003/365)</f>
        <v/>
      </c>
      <c r="M6003" s="7">
        <f>MAR1!$B$7+MAR1!$C$7*COS(2*PI()*$C6003/365)+MAR1!$D$7*SIN(2*PI()*$C6003/365)</f>
        <v/>
      </c>
      <c r="N6003" s="7">
        <f>F6003-K6003</f>
        <v/>
      </c>
      <c r="O6003" s="7">
        <f>G6003-L6003</f>
        <v/>
      </c>
      <c r="P6003" s="7">
        <f>H6003-M6003</f>
        <v/>
      </c>
      <c r="Q6003" s="7">
        <f>IF($I6003=1,(N6003-MAR1!$B$11)/MAR1!$D$11,(N6003-MAR1!$C$11)/MAR1!$E$11)</f>
        <v/>
      </c>
      <c r="R6003" s="7">
        <f>IF($I6003=1,(O6003-MAR1!$B$12)/MAR1!$D$12,(O6003-MAR1!$C$12)/MAR1!$E$12)</f>
        <v/>
      </c>
      <c r="S6003" s="7">
        <f>IF($I6003=1,(P6003-MAR1!$B$13)/MAR1!$D$13,(P6003-MAR1!$C$13)/MAR1!$E$13)</f>
        <v/>
      </c>
    </row>
    <row r="6004">
      <c r="A6004" s="5" t="n">
        <v>6003</v>
      </c>
      <c r="B6004" s="5" t="n">
        <v>17</v>
      </c>
      <c r="C6004" s="5" t="n">
        <v>163</v>
      </c>
      <c r="D6004" s="5" t="n">
        <v>6</v>
      </c>
      <c r="E6004" s="5" t="n">
        <v>14.9</v>
      </c>
      <c r="F6004" s="5" t="n">
        <v>34.4</v>
      </c>
      <c r="G6004" s="5" t="n">
        <v>25.2</v>
      </c>
      <c r="H6004" s="5" t="n">
        <v>15.39</v>
      </c>
      <c r="I6004" s="6">
        <f>IF(E6004&gt;=Markov!$B$3,1,0)</f>
        <v/>
      </c>
      <c r="J6004" s="6">
        <f>I6003</f>
        <v/>
      </c>
      <c r="K6004" s="7">
        <f>MAR1!$B$5+MAR1!$C$5*COS(2*PI()*$C6004/365)+MAR1!$D$5*SIN(2*PI()*$C6004/365)</f>
        <v/>
      </c>
      <c r="L6004" s="7">
        <f>MAR1!$B$6+MAR1!$C$6*COS(2*PI()*$C6004/365)+MAR1!$D$6*SIN(2*PI()*$C6004/365)</f>
        <v/>
      </c>
      <c r="M6004" s="7">
        <f>MAR1!$B$7+MAR1!$C$7*COS(2*PI()*$C6004/365)+MAR1!$D$7*SIN(2*PI()*$C6004/365)</f>
        <v/>
      </c>
      <c r="N6004" s="7">
        <f>F6004-K6004</f>
        <v/>
      </c>
      <c r="O6004" s="7">
        <f>G6004-L6004</f>
        <v/>
      </c>
      <c r="P6004" s="7">
        <f>H6004-M6004</f>
        <v/>
      </c>
      <c r="Q6004" s="7">
        <f>IF($I6004=1,(N6004-MAR1!$B$11)/MAR1!$D$11,(N6004-MAR1!$C$11)/MAR1!$E$11)</f>
        <v/>
      </c>
      <c r="R6004" s="7">
        <f>IF($I6004=1,(O6004-MAR1!$B$12)/MAR1!$D$12,(O6004-MAR1!$C$12)/MAR1!$E$12)</f>
        <v/>
      </c>
      <c r="S6004" s="7">
        <f>IF($I6004=1,(P6004-MAR1!$B$13)/MAR1!$D$13,(P6004-MAR1!$C$13)/MAR1!$E$13)</f>
        <v/>
      </c>
    </row>
    <row r="6005">
      <c r="A6005" s="5" t="n">
        <v>6004</v>
      </c>
      <c r="B6005" s="5" t="n">
        <v>17</v>
      </c>
      <c r="C6005" s="5" t="n">
        <v>164</v>
      </c>
      <c r="D6005" s="5" t="n">
        <v>6</v>
      </c>
      <c r="E6005" s="5" t="n">
        <v>4.6</v>
      </c>
      <c r="F6005" s="5" t="n">
        <v>32.1</v>
      </c>
      <c r="G6005" s="5" t="n">
        <v>26.2</v>
      </c>
      <c r="H6005" s="5" t="n">
        <v>16.15</v>
      </c>
      <c r="I6005" s="6">
        <f>IF(E6005&gt;=Markov!$B$3,1,0)</f>
        <v/>
      </c>
      <c r="J6005" s="6">
        <f>I6004</f>
        <v/>
      </c>
      <c r="K6005" s="7">
        <f>MAR1!$B$5+MAR1!$C$5*COS(2*PI()*$C6005/365)+MAR1!$D$5*SIN(2*PI()*$C6005/365)</f>
        <v/>
      </c>
      <c r="L6005" s="7">
        <f>MAR1!$B$6+MAR1!$C$6*COS(2*PI()*$C6005/365)+MAR1!$D$6*SIN(2*PI()*$C6005/365)</f>
        <v/>
      </c>
      <c r="M6005" s="7">
        <f>MAR1!$B$7+MAR1!$C$7*COS(2*PI()*$C6005/365)+MAR1!$D$7*SIN(2*PI()*$C6005/365)</f>
        <v/>
      </c>
      <c r="N6005" s="7">
        <f>F6005-K6005</f>
        <v/>
      </c>
      <c r="O6005" s="7">
        <f>G6005-L6005</f>
        <v/>
      </c>
      <c r="P6005" s="7">
        <f>H6005-M6005</f>
        <v/>
      </c>
      <c r="Q6005" s="7">
        <f>IF($I6005=1,(N6005-MAR1!$B$11)/MAR1!$D$11,(N6005-MAR1!$C$11)/MAR1!$E$11)</f>
        <v/>
      </c>
      <c r="R6005" s="7">
        <f>IF($I6005=1,(O6005-MAR1!$B$12)/MAR1!$D$12,(O6005-MAR1!$C$12)/MAR1!$E$12)</f>
        <v/>
      </c>
      <c r="S6005" s="7">
        <f>IF($I6005=1,(P6005-MAR1!$B$13)/MAR1!$D$13,(P6005-MAR1!$C$13)/MAR1!$E$13)</f>
        <v/>
      </c>
    </row>
    <row r="6006">
      <c r="A6006" s="5" t="n">
        <v>6005</v>
      </c>
      <c r="B6006" s="5" t="n">
        <v>17</v>
      </c>
      <c r="C6006" s="5" t="n">
        <v>165</v>
      </c>
      <c r="D6006" s="5" t="n">
        <v>6</v>
      </c>
      <c r="E6006" s="5" t="n">
        <v>0</v>
      </c>
      <c r="F6006" s="5" t="n">
        <v>34.1</v>
      </c>
      <c r="G6006" s="5" t="n">
        <v>27.3</v>
      </c>
      <c r="H6006" s="5" t="n">
        <v>24.53</v>
      </c>
      <c r="I6006" s="6">
        <f>IF(E6006&gt;=Markov!$B$3,1,0)</f>
        <v/>
      </c>
      <c r="J6006" s="6">
        <f>I6005</f>
        <v/>
      </c>
      <c r="K6006" s="7">
        <f>MAR1!$B$5+MAR1!$C$5*COS(2*PI()*$C6006/365)+MAR1!$D$5*SIN(2*PI()*$C6006/365)</f>
        <v/>
      </c>
      <c r="L6006" s="7">
        <f>MAR1!$B$6+MAR1!$C$6*COS(2*PI()*$C6006/365)+MAR1!$D$6*SIN(2*PI()*$C6006/365)</f>
        <v/>
      </c>
      <c r="M6006" s="7">
        <f>MAR1!$B$7+MAR1!$C$7*COS(2*PI()*$C6006/365)+MAR1!$D$7*SIN(2*PI()*$C6006/365)</f>
        <v/>
      </c>
      <c r="N6006" s="7">
        <f>F6006-K6006</f>
        <v/>
      </c>
      <c r="O6006" s="7">
        <f>G6006-L6006</f>
        <v/>
      </c>
      <c r="P6006" s="7">
        <f>H6006-M6006</f>
        <v/>
      </c>
      <c r="Q6006" s="7">
        <f>IF($I6006=1,(N6006-MAR1!$B$11)/MAR1!$D$11,(N6006-MAR1!$C$11)/MAR1!$E$11)</f>
        <v/>
      </c>
      <c r="R6006" s="7">
        <f>IF($I6006=1,(O6006-MAR1!$B$12)/MAR1!$D$12,(O6006-MAR1!$C$12)/MAR1!$E$12)</f>
        <v/>
      </c>
      <c r="S6006" s="7">
        <f>IF($I6006=1,(P6006-MAR1!$B$13)/MAR1!$D$13,(P6006-MAR1!$C$13)/MAR1!$E$13)</f>
        <v/>
      </c>
    </row>
    <row r="6007">
      <c r="A6007" s="5" t="n">
        <v>6006</v>
      </c>
      <c r="B6007" s="5" t="n">
        <v>17</v>
      </c>
      <c r="C6007" s="5" t="n">
        <v>166</v>
      </c>
      <c r="D6007" s="5" t="n">
        <v>6</v>
      </c>
      <c r="E6007" s="5" t="n">
        <v>0</v>
      </c>
      <c r="F6007" s="5" t="n">
        <v>35.9</v>
      </c>
      <c r="G6007" s="5" t="n">
        <v>27</v>
      </c>
      <c r="H6007" s="5" t="n">
        <v>21.9</v>
      </c>
      <c r="I6007" s="6">
        <f>IF(E6007&gt;=Markov!$B$3,1,0)</f>
        <v/>
      </c>
      <c r="J6007" s="6">
        <f>I6006</f>
        <v/>
      </c>
      <c r="K6007" s="7">
        <f>MAR1!$B$5+MAR1!$C$5*COS(2*PI()*$C6007/365)+MAR1!$D$5*SIN(2*PI()*$C6007/365)</f>
        <v/>
      </c>
      <c r="L6007" s="7">
        <f>MAR1!$B$6+MAR1!$C$6*COS(2*PI()*$C6007/365)+MAR1!$D$6*SIN(2*PI()*$C6007/365)</f>
        <v/>
      </c>
      <c r="M6007" s="7">
        <f>MAR1!$B$7+MAR1!$C$7*COS(2*PI()*$C6007/365)+MAR1!$D$7*SIN(2*PI()*$C6007/365)</f>
        <v/>
      </c>
      <c r="N6007" s="7">
        <f>F6007-K6007</f>
        <v/>
      </c>
      <c r="O6007" s="7">
        <f>G6007-L6007</f>
        <v/>
      </c>
      <c r="P6007" s="7">
        <f>H6007-M6007</f>
        <v/>
      </c>
      <c r="Q6007" s="7">
        <f>IF($I6007=1,(N6007-MAR1!$B$11)/MAR1!$D$11,(N6007-MAR1!$C$11)/MAR1!$E$11)</f>
        <v/>
      </c>
      <c r="R6007" s="7">
        <f>IF($I6007=1,(O6007-MAR1!$B$12)/MAR1!$D$12,(O6007-MAR1!$C$12)/MAR1!$E$12)</f>
        <v/>
      </c>
      <c r="S6007" s="7">
        <f>IF($I6007=1,(P6007-MAR1!$B$13)/MAR1!$D$13,(P6007-MAR1!$C$13)/MAR1!$E$13)</f>
        <v/>
      </c>
    </row>
    <row r="6008">
      <c r="A6008" s="5" t="n">
        <v>6007</v>
      </c>
      <c r="B6008" s="5" t="n">
        <v>17</v>
      </c>
      <c r="C6008" s="5" t="n">
        <v>167</v>
      </c>
      <c r="D6008" s="5" t="n">
        <v>6</v>
      </c>
      <c r="E6008" s="5" t="n">
        <v>2.7</v>
      </c>
      <c r="F6008" s="5" t="n">
        <v>33.7</v>
      </c>
      <c r="G6008" s="5" t="n">
        <v>27.1</v>
      </c>
      <c r="H6008" s="5" t="n">
        <v>21.36</v>
      </c>
      <c r="I6008" s="6">
        <f>IF(E6008&gt;=Markov!$B$3,1,0)</f>
        <v/>
      </c>
      <c r="J6008" s="6">
        <f>I6007</f>
        <v/>
      </c>
      <c r="K6008" s="7">
        <f>MAR1!$B$5+MAR1!$C$5*COS(2*PI()*$C6008/365)+MAR1!$D$5*SIN(2*PI()*$C6008/365)</f>
        <v/>
      </c>
      <c r="L6008" s="7">
        <f>MAR1!$B$6+MAR1!$C$6*COS(2*PI()*$C6008/365)+MAR1!$D$6*SIN(2*PI()*$C6008/365)</f>
        <v/>
      </c>
      <c r="M6008" s="7">
        <f>MAR1!$B$7+MAR1!$C$7*COS(2*PI()*$C6008/365)+MAR1!$D$7*SIN(2*PI()*$C6008/365)</f>
        <v/>
      </c>
      <c r="N6008" s="7">
        <f>F6008-K6008</f>
        <v/>
      </c>
      <c r="O6008" s="7">
        <f>G6008-L6008</f>
        <v/>
      </c>
      <c r="P6008" s="7">
        <f>H6008-M6008</f>
        <v/>
      </c>
      <c r="Q6008" s="7">
        <f>IF($I6008=1,(N6008-MAR1!$B$11)/MAR1!$D$11,(N6008-MAR1!$C$11)/MAR1!$E$11)</f>
        <v/>
      </c>
      <c r="R6008" s="7">
        <f>IF($I6008=1,(O6008-MAR1!$B$12)/MAR1!$D$12,(O6008-MAR1!$C$12)/MAR1!$E$12)</f>
        <v/>
      </c>
      <c r="S6008" s="7">
        <f>IF($I6008=1,(P6008-MAR1!$B$13)/MAR1!$D$13,(P6008-MAR1!$C$13)/MAR1!$E$13)</f>
        <v/>
      </c>
    </row>
    <row r="6009">
      <c r="A6009" s="5" t="n">
        <v>6008</v>
      </c>
      <c r="B6009" s="5" t="n">
        <v>17</v>
      </c>
      <c r="C6009" s="5" t="n">
        <v>168</v>
      </c>
      <c r="D6009" s="5" t="n">
        <v>6</v>
      </c>
      <c r="E6009" s="5" t="n">
        <v>0</v>
      </c>
      <c r="F6009" s="5" t="n">
        <v>36.3</v>
      </c>
      <c r="G6009" s="5" t="n">
        <v>29.2</v>
      </c>
      <c r="H6009" s="5" t="n">
        <v>21.23</v>
      </c>
      <c r="I6009" s="6">
        <f>IF(E6009&gt;=Markov!$B$3,1,0)</f>
        <v/>
      </c>
      <c r="J6009" s="6">
        <f>I6008</f>
        <v/>
      </c>
      <c r="K6009" s="7">
        <f>MAR1!$B$5+MAR1!$C$5*COS(2*PI()*$C6009/365)+MAR1!$D$5*SIN(2*PI()*$C6009/365)</f>
        <v/>
      </c>
      <c r="L6009" s="7">
        <f>MAR1!$B$6+MAR1!$C$6*COS(2*PI()*$C6009/365)+MAR1!$D$6*SIN(2*PI()*$C6009/365)</f>
        <v/>
      </c>
      <c r="M6009" s="7">
        <f>MAR1!$B$7+MAR1!$C$7*COS(2*PI()*$C6009/365)+MAR1!$D$7*SIN(2*PI()*$C6009/365)</f>
        <v/>
      </c>
      <c r="N6009" s="7">
        <f>F6009-K6009</f>
        <v/>
      </c>
      <c r="O6009" s="7">
        <f>G6009-L6009</f>
        <v/>
      </c>
      <c r="P6009" s="7">
        <f>H6009-M6009</f>
        <v/>
      </c>
      <c r="Q6009" s="7">
        <f>IF($I6009=1,(N6009-MAR1!$B$11)/MAR1!$D$11,(N6009-MAR1!$C$11)/MAR1!$E$11)</f>
        <v/>
      </c>
      <c r="R6009" s="7">
        <f>IF($I6009=1,(O6009-MAR1!$B$12)/MAR1!$D$12,(O6009-MAR1!$C$12)/MAR1!$E$12)</f>
        <v/>
      </c>
      <c r="S6009" s="7">
        <f>IF($I6009=1,(P6009-MAR1!$B$13)/MAR1!$D$13,(P6009-MAR1!$C$13)/MAR1!$E$13)</f>
        <v/>
      </c>
    </row>
    <row r="6010">
      <c r="A6010" s="5" t="n">
        <v>6009</v>
      </c>
      <c r="B6010" s="5" t="n">
        <v>17</v>
      </c>
      <c r="C6010" s="5" t="n">
        <v>169</v>
      </c>
      <c r="D6010" s="5" t="n">
        <v>6</v>
      </c>
      <c r="E6010" s="5" t="n">
        <v>0</v>
      </c>
      <c r="F6010" s="5" t="n">
        <v>37.6</v>
      </c>
      <c r="G6010" s="5" t="n">
        <v>27</v>
      </c>
      <c r="H6010" s="5" t="n">
        <v>20.62</v>
      </c>
      <c r="I6010" s="6">
        <f>IF(E6010&gt;=Markov!$B$3,1,0)</f>
        <v/>
      </c>
      <c r="J6010" s="6">
        <f>I6009</f>
        <v/>
      </c>
      <c r="K6010" s="7">
        <f>MAR1!$B$5+MAR1!$C$5*COS(2*PI()*$C6010/365)+MAR1!$D$5*SIN(2*PI()*$C6010/365)</f>
        <v/>
      </c>
      <c r="L6010" s="7">
        <f>MAR1!$B$6+MAR1!$C$6*COS(2*PI()*$C6010/365)+MAR1!$D$6*SIN(2*PI()*$C6010/365)</f>
        <v/>
      </c>
      <c r="M6010" s="7">
        <f>MAR1!$B$7+MAR1!$C$7*COS(2*PI()*$C6010/365)+MAR1!$D$7*SIN(2*PI()*$C6010/365)</f>
        <v/>
      </c>
      <c r="N6010" s="7">
        <f>F6010-K6010</f>
        <v/>
      </c>
      <c r="O6010" s="7">
        <f>G6010-L6010</f>
        <v/>
      </c>
      <c r="P6010" s="7">
        <f>H6010-M6010</f>
        <v/>
      </c>
      <c r="Q6010" s="7">
        <f>IF($I6010=1,(N6010-MAR1!$B$11)/MAR1!$D$11,(N6010-MAR1!$C$11)/MAR1!$E$11)</f>
        <v/>
      </c>
      <c r="R6010" s="7">
        <f>IF($I6010=1,(O6010-MAR1!$B$12)/MAR1!$D$12,(O6010-MAR1!$C$12)/MAR1!$E$12)</f>
        <v/>
      </c>
      <c r="S6010" s="7">
        <f>IF($I6010=1,(P6010-MAR1!$B$13)/MAR1!$D$13,(P6010-MAR1!$C$13)/MAR1!$E$13)</f>
        <v/>
      </c>
    </row>
    <row r="6011">
      <c r="A6011" s="5" t="n">
        <v>6010</v>
      </c>
      <c r="B6011" s="5" t="n">
        <v>17</v>
      </c>
      <c r="C6011" s="5" t="n">
        <v>170</v>
      </c>
      <c r="D6011" s="5" t="n">
        <v>6</v>
      </c>
      <c r="E6011" s="5" t="n">
        <v>31.9</v>
      </c>
      <c r="F6011" s="5" t="n">
        <v>32.9</v>
      </c>
      <c r="G6011" s="5" t="n">
        <v>26.3</v>
      </c>
      <c r="H6011" s="5" t="n">
        <v>10.03</v>
      </c>
      <c r="I6011" s="6">
        <f>IF(E6011&gt;=Markov!$B$3,1,0)</f>
        <v/>
      </c>
      <c r="J6011" s="6">
        <f>I6010</f>
        <v/>
      </c>
      <c r="K6011" s="7">
        <f>MAR1!$B$5+MAR1!$C$5*COS(2*PI()*$C6011/365)+MAR1!$D$5*SIN(2*PI()*$C6011/365)</f>
        <v/>
      </c>
      <c r="L6011" s="7">
        <f>MAR1!$B$6+MAR1!$C$6*COS(2*PI()*$C6011/365)+MAR1!$D$6*SIN(2*PI()*$C6011/365)</f>
        <v/>
      </c>
      <c r="M6011" s="7">
        <f>MAR1!$B$7+MAR1!$C$7*COS(2*PI()*$C6011/365)+MAR1!$D$7*SIN(2*PI()*$C6011/365)</f>
        <v/>
      </c>
      <c r="N6011" s="7">
        <f>F6011-K6011</f>
        <v/>
      </c>
      <c r="O6011" s="7">
        <f>G6011-L6011</f>
        <v/>
      </c>
      <c r="P6011" s="7">
        <f>H6011-M6011</f>
        <v/>
      </c>
      <c r="Q6011" s="7">
        <f>IF($I6011=1,(N6011-MAR1!$B$11)/MAR1!$D$11,(N6011-MAR1!$C$11)/MAR1!$E$11)</f>
        <v/>
      </c>
      <c r="R6011" s="7">
        <f>IF($I6011=1,(O6011-MAR1!$B$12)/MAR1!$D$12,(O6011-MAR1!$C$12)/MAR1!$E$12)</f>
        <v/>
      </c>
      <c r="S6011" s="7">
        <f>IF($I6011=1,(P6011-MAR1!$B$13)/MAR1!$D$13,(P6011-MAR1!$C$13)/MAR1!$E$13)</f>
        <v/>
      </c>
    </row>
    <row r="6012">
      <c r="A6012" s="5" t="n">
        <v>6011</v>
      </c>
      <c r="B6012" s="5" t="n">
        <v>17</v>
      </c>
      <c r="C6012" s="5" t="n">
        <v>171</v>
      </c>
      <c r="D6012" s="5" t="n">
        <v>6</v>
      </c>
      <c r="E6012" s="5" t="n">
        <v>18.4</v>
      </c>
      <c r="F6012" s="5" t="n">
        <v>35.5</v>
      </c>
      <c r="G6012" s="5" t="n">
        <v>27</v>
      </c>
      <c r="H6012" s="5" t="n">
        <v>14.86</v>
      </c>
      <c r="I6012" s="6">
        <f>IF(E6012&gt;=Markov!$B$3,1,0)</f>
        <v/>
      </c>
      <c r="J6012" s="6">
        <f>I6011</f>
        <v/>
      </c>
      <c r="K6012" s="7">
        <f>MAR1!$B$5+MAR1!$C$5*COS(2*PI()*$C6012/365)+MAR1!$D$5*SIN(2*PI()*$C6012/365)</f>
        <v/>
      </c>
      <c r="L6012" s="7">
        <f>MAR1!$B$6+MAR1!$C$6*COS(2*PI()*$C6012/365)+MAR1!$D$6*SIN(2*PI()*$C6012/365)</f>
        <v/>
      </c>
      <c r="M6012" s="7">
        <f>MAR1!$B$7+MAR1!$C$7*COS(2*PI()*$C6012/365)+MAR1!$D$7*SIN(2*PI()*$C6012/365)</f>
        <v/>
      </c>
      <c r="N6012" s="7">
        <f>F6012-K6012</f>
        <v/>
      </c>
      <c r="O6012" s="7">
        <f>G6012-L6012</f>
        <v/>
      </c>
      <c r="P6012" s="7">
        <f>H6012-M6012</f>
        <v/>
      </c>
      <c r="Q6012" s="7">
        <f>IF($I6012=1,(N6012-MAR1!$B$11)/MAR1!$D$11,(N6012-MAR1!$C$11)/MAR1!$E$11)</f>
        <v/>
      </c>
      <c r="R6012" s="7">
        <f>IF($I6012=1,(O6012-MAR1!$B$12)/MAR1!$D$12,(O6012-MAR1!$C$12)/MAR1!$E$12)</f>
        <v/>
      </c>
      <c r="S6012" s="7">
        <f>IF($I6012=1,(P6012-MAR1!$B$13)/MAR1!$D$13,(P6012-MAR1!$C$13)/MAR1!$E$13)</f>
        <v/>
      </c>
    </row>
    <row r="6013">
      <c r="A6013" s="5" t="n">
        <v>6012</v>
      </c>
      <c r="B6013" s="5" t="n">
        <v>17</v>
      </c>
      <c r="C6013" s="5" t="n">
        <v>172</v>
      </c>
      <c r="D6013" s="5" t="n">
        <v>6</v>
      </c>
      <c r="E6013" s="5" t="n">
        <v>0</v>
      </c>
      <c r="F6013" s="5" t="n">
        <v>39.3</v>
      </c>
      <c r="G6013" s="5" t="n">
        <v>30.6</v>
      </c>
      <c r="H6013" s="5" t="n">
        <v>20.5</v>
      </c>
      <c r="I6013" s="6">
        <f>IF(E6013&gt;=Markov!$B$3,1,0)</f>
        <v/>
      </c>
      <c r="J6013" s="6">
        <f>I6012</f>
        <v/>
      </c>
      <c r="K6013" s="7">
        <f>MAR1!$B$5+MAR1!$C$5*COS(2*PI()*$C6013/365)+MAR1!$D$5*SIN(2*PI()*$C6013/365)</f>
        <v/>
      </c>
      <c r="L6013" s="7">
        <f>MAR1!$B$6+MAR1!$C$6*COS(2*PI()*$C6013/365)+MAR1!$D$6*SIN(2*PI()*$C6013/365)</f>
        <v/>
      </c>
      <c r="M6013" s="7">
        <f>MAR1!$B$7+MAR1!$C$7*COS(2*PI()*$C6013/365)+MAR1!$D$7*SIN(2*PI()*$C6013/365)</f>
        <v/>
      </c>
      <c r="N6013" s="7">
        <f>F6013-K6013</f>
        <v/>
      </c>
      <c r="O6013" s="7">
        <f>G6013-L6013</f>
        <v/>
      </c>
      <c r="P6013" s="7">
        <f>H6013-M6013</f>
        <v/>
      </c>
      <c r="Q6013" s="7">
        <f>IF($I6013=1,(N6013-MAR1!$B$11)/MAR1!$D$11,(N6013-MAR1!$C$11)/MAR1!$E$11)</f>
        <v/>
      </c>
      <c r="R6013" s="7">
        <f>IF($I6013=1,(O6013-MAR1!$B$12)/MAR1!$D$12,(O6013-MAR1!$C$12)/MAR1!$E$12)</f>
        <v/>
      </c>
      <c r="S6013" s="7">
        <f>IF($I6013=1,(P6013-MAR1!$B$13)/MAR1!$D$13,(P6013-MAR1!$C$13)/MAR1!$E$13)</f>
        <v/>
      </c>
    </row>
    <row r="6014">
      <c r="A6014" s="5" t="n">
        <v>6013</v>
      </c>
      <c r="B6014" s="5" t="n">
        <v>17</v>
      </c>
      <c r="C6014" s="5" t="n">
        <v>173</v>
      </c>
      <c r="D6014" s="5" t="n">
        <v>6</v>
      </c>
      <c r="E6014" s="5" t="n">
        <v>0</v>
      </c>
      <c r="F6014" s="5" t="n">
        <v>39.1</v>
      </c>
      <c r="G6014" s="5" t="n">
        <v>31.8</v>
      </c>
      <c r="H6014" s="5" t="n">
        <v>14.79</v>
      </c>
      <c r="I6014" s="6">
        <f>IF(E6014&gt;=Markov!$B$3,1,0)</f>
        <v/>
      </c>
      <c r="J6014" s="6">
        <f>I6013</f>
        <v/>
      </c>
      <c r="K6014" s="7">
        <f>MAR1!$B$5+MAR1!$C$5*COS(2*PI()*$C6014/365)+MAR1!$D$5*SIN(2*PI()*$C6014/365)</f>
        <v/>
      </c>
      <c r="L6014" s="7">
        <f>MAR1!$B$6+MAR1!$C$6*COS(2*PI()*$C6014/365)+MAR1!$D$6*SIN(2*PI()*$C6014/365)</f>
        <v/>
      </c>
      <c r="M6014" s="7">
        <f>MAR1!$B$7+MAR1!$C$7*COS(2*PI()*$C6014/365)+MAR1!$D$7*SIN(2*PI()*$C6014/365)</f>
        <v/>
      </c>
      <c r="N6014" s="7">
        <f>F6014-K6014</f>
        <v/>
      </c>
      <c r="O6014" s="7">
        <f>G6014-L6014</f>
        <v/>
      </c>
      <c r="P6014" s="7">
        <f>H6014-M6014</f>
        <v/>
      </c>
      <c r="Q6014" s="7">
        <f>IF($I6014=1,(N6014-MAR1!$B$11)/MAR1!$D$11,(N6014-MAR1!$C$11)/MAR1!$E$11)</f>
        <v/>
      </c>
      <c r="R6014" s="7">
        <f>IF($I6014=1,(O6014-MAR1!$B$12)/MAR1!$D$12,(O6014-MAR1!$C$12)/MAR1!$E$12)</f>
        <v/>
      </c>
      <c r="S6014" s="7">
        <f>IF($I6014=1,(P6014-MAR1!$B$13)/MAR1!$D$13,(P6014-MAR1!$C$13)/MAR1!$E$13)</f>
        <v/>
      </c>
    </row>
    <row r="6015">
      <c r="A6015" s="5" t="n">
        <v>6014</v>
      </c>
      <c r="B6015" s="5" t="n">
        <v>17</v>
      </c>
      <c r="C6015" s="5" t="n">
        <v>174</v>
      </c>
      <c r="D6015" s="5" t="n">
        <v>6</v>
      </c>
      <c r="E6015" s="5" t="n">
        <v>36.6</v>
      </c>
      <c r="F6015" s="5" t="n">
        <v>34.3</v>
      </c>
      <c r="G6015" s="5" t="n">
        <v>28.8</v>
      </c>
      <c r="H6015" s="5" t="n">
        <v>13.26</v>
      </c>
      <c r="I6015" s="6">
        <f>IF(E6015&gt;=Markov!$B$3,1,0)</f>
        <v/>
      </c>
      <c r="J6015" s="6">
        <f>I6014</f>
        <v/>
      </c>
      <c r="K6015" s="7">
        <f>MAR1!$B$5+MAR1!$C$5*COS(2*PI()*$C6015/365)+MAR1!$D$5*SIN(2*PI()*$C6015/365)</f>
        <v/>
      </c>
      <c r="L6015" s="7">
        <f>MAR1!$B$6+MAR1!$C$6*COS(2*PI()*$C6015/365)+MAR1!$D$6*SIN(2*PI()*$C6015/365)</f>
        <v/>
      </c>
      <c r="M6015" s="7">
        <f>MAR1!$B$7+MAR1!$C$7*COS(2*PI()*$C6015/365)+MAR1!$D$7*SIN(2*PI()*$C6015/365)</f>
        <v/>
      </c>
      <c r="N6015" s="7">
        <f>F6015-K6015</f>
        <v/>
      </c>
      <c r="O6015" s="7">
        <f>G6015-L6015</f>
        <v/>
      </c>
      <c r="P6015" s="7">
        <f>H6015-M6015</f>
        <v/>
      </c>
      <c r="Q6015" s="7">
        <f>IF($I6015=1,(N6015-MAR1!$B$11)/MAR1!$D$11,(N6015-MAR1!$C$11)/MAR1!$E$11)</f>
        <v/>
      </c>
      <c r="R6015" s="7">
        <f>IF($I6015=1,(O6015-MAR1!$B$12)/MAR1!$D$12,(O6015-MAR1!$C$12)/MAR1!$E$12)</f>
        <v/>
      </c>
      <c r="S6015" s="7">
        <f>IF($I6015=1,(P6015-MAR1!$B$13)/MAR1!$D$13,(P6015-MAR1!$C$13)/MAR1!$E$13)</f>
        <v/>
      </c>
    </row>
    <row r="6016">
      <c r="A6016" s="5" t="n">
        <v>6015</v>
      </c>
      <c r="B6016" s="5" t="n">
        <v>17</v>
      </c>
      <c r="C6016" s="5" t="n">
        <v>175</v>
      </c>
      <c r="D6016" s="5" t="n">
        <v>6</v>
      </c>
      <c r="E6016" s="5" t="n">
        <v>0</v>
      </c>
      <c r="F6016" s="5" t="n">
        <v>37.3</v>
      </c>
      <c r="G6016" s="5" t="n">
        <v>29.3</v>
      </c>
      <c r="H6016" s="5" t="n">
        <v>18.44</v>
      </c>
      <c r="I6016" s="6">
        <f>IF(E6016&gt;=Markov!$B$3,1,0)</f>
        <v/>
      </c>
      <c r="J6016" s="6">
        <f>I6015</f>
        <v/>
      </c>
      <c r="K6016" s="7">
        <f>MAR1!$B$5+MAR1!$C$5*COS(2*PI()*$C6016/365)+MAR1!$D$5*SIN(2*PI()*$C6016/365)</f>
        <v/>
      </c>
      <c r="L6016" s="7">
        <f>MAR1!$B$6+MAR1!$C$6*COS(2*PI()*$C6016/365)+MAR1!$D$6*SIN(2*PI()*$C6016/365)</f>
        <v/>
      </c>
      <c r="M6016" s="7">
        <f>MAR1!$B$7+MAR1!$C$7*COS(2*PI()*$C6016/365)+MAR1!$D$7*SIN(2*PI()*$C6016/365)</f>
        <v/>
      </c>
      <c r="N6016" s="7">
        <f>F6016-K6016</f>
        <v/>
      </c>
      <c r="O6016" s="7">
        <f>G6016-L6016</f>
        <v/>
      </c>
      <c r="P6016" s="7">
        <f>H6016-M6016</f>
        <v/>
      </c>
      <c r="Q6016" s="7">
        <f>IF($I6016=1,(N6016-MAR1!$B$11)/MAR1!$D$11,(N6016-MAR1!$C$11)/MAR1!$E$11)</f>
        <v/>
      </c>
      <c r="R6016" s="7">
        <f>IF($I6016=1,(O6016-MAR1!$B$12)/MAR1!$D$12,(O6016-MAR1!$C$12)/MAR1!$E$12)</f>
        <v/>
      </c>
      <c r="S6016" s="7">
        <f>IF($I6016=1,(P6016-MAR1!$B$13)/MAR1!$D$13,(P6016-MAR1!$C$13)/MAR1!$E$13)</f>
        <v/>
      </c>
    </row>
    <row r="6017">
      <c r="A6017" s="5" t="n">
        <v>6016</v>
      </c>
      <c r="B6017" s="5" t="n">
        <v>17</v>
      </c>
      <c r="C6017" s="5" t="n">
        <v>176</v>
      </c>
      <c r="D6017" s="5" t="n">
        <v>6</v>
      </c>
      <c r="E6017" s="5" t="n">
        <v>2.8</v>
      </c>
      <c r="F6017" s="5" t="n">
        <v>32.6</v>
      </c>
      <c r="G6017" s="5" t="n">
        <v>27</v>
      </c>
      <c r="H6017" s="5" t="n">
        <v>13.98</v>
      </c>
      <c r="I6017" s="6">
        <f>IF(E6017&gt;=Markov!$B$3,1,0)</f>
        <v/>
      </c>
      <c r="J6017" s="6">
        <f>I6016</f>
        <v/>
      </c>
      <c r="K6017" s="7">
        <f>MAR1!$B$5+MAR1!$C$5*COS(2*PI()*$C6017/365)+MAR1!$D$5*SIN(2*PI()*$C6017/365)</f>
        <v/>
      </c>
      <c r="L6017" s="7">
        <f>MAR1!$B$6+MAR1!$C$6*COS(2*PI()*$C6017/365)+MAR1!$D$6*SIN(2*PI()*$C6017/365)</f>
        <v/>
      </c>
      <c r="M6017" s="7">
        <f>MAR1!$B$7+MAR1!$C$7*COS(2*PI()*$C6017/365)+MAR1!$D$7*SIN(2*PI()*$C6017/365)</f>
        <v/>
      </c>
      <c r="N6017" s="7">
        <f>F6017-K6017</f>
        <v/>
      </c>
      <c r="O6017" s="7">
        <f>G6017-L6017</f>
        <v/>
      </c>
      <c r="P6017" s="7">
        <f>H6017-M6017</f>
        <v/>
      </c>
      <c r="Q6017" s="7">
        <f>IF($I6017=1,(N6017-MAR1!$B$11)/MAR1!$D$11,(N6017-MAR1!$C$11)/MAR1!$E$11)</f>
        <v/>
      </c>
      <c r="R6017" s="7">
        <f>IF($I6017=1,(O6017-MAR1!$B$12)/MAR1!$D$12,(O6017-MAR1!$C$12)/MAR1!$E$12)</f>
        <v/>
      </c>
      <c r="S6017" s="7">
        <f>IF($I6017=1,(P6017-MAR1!$B$13)/MAR1!$D$13,(P6017-MAR1!$C$13)/MAR1!$E$13)</f>
        <v/>
      </c>
    </row>
    <row r="6018">
      <c r="A6018" s="5" t="n">
        <v>6017</v>
      </c>
      <c r="B6018" s="5" t="n">
        <v>17</v>
      </c>
      <c r="C6018" s="5" t="n">
        <v>177</v>
      </c>
      <c r="D6018" s="5" t="n">
        <v>6</v>
      </c>
      <c r="E6018" s="5" t="n">
        <v>1.3</v>
      </c>
      <c r="F6018" s="5" t="n">
        <v>32.2</v>
      </c>
      <c r="G6018" s="5" t="n">
        <v>27.5</v>
      </c>
      <c r="H6018" s="5" t="n">
        <v>21.04</v>
      </c>
      <c r="I6018" s="6">
        <f>IF(E6018&gt;=Markov!$B$3,1,0)</f>
        <v/>
      </c>
      <c r="J6018" s="6">
        <f>I6017</f>
        <v/>
      </c>
      <c r="K6018" s="7">
        <f>MAR1!$B$5+MAR1!$C$5*COS(2*PI()*$C6018/365)+MAR1!$D$5*SIN(2*PI()*$C6018/365)</f>
        <v/>
      </c>
      <c r="L6018" s="7">
        <f>MAR1!$B$6+MAR1!$C$6*COS(2*PI()*$C6018/365)+MAR1!$D$6*SIN(2*PI()*$C6018/365)</f>
        <v/>
      </c>
      <c r="M6018" s="7">
        <f>MAR1!$B$7+MAR1!$C$7*COS(2*PI()*$C6018/365)+MAR1!$D$7*SIN(2*PI()*$C6018/365)</f>
        <v/>
      </c>
      <c r="N6018" s="7">
        <f>F6018-K6018</f>
        <v/>
      </c>
      <c r="O6018" s="7">
        <f>G6018-L6018</f>
        <v/>
      </c>
      <c r="P6018" s="7">
        <f>H6018-M6018</f>
        <v/>
      </c>
      <c r="Q6018" s="7">
        <f>IF($I6018=1,(N6018-MAR1!$B$11)/MAR1!$D$11,(N6018-MAR1!$C$11)/MAR1!$E$11)</f>
        <v/>
      </c>
      <c r="R6018" s="7">
        <f>IF($I6018=1,(O6018-MAR1!$B$12)/MAR1!$D$12,(O6018-MAR1!$C$12)/MAR1!$E$12)</f>
        <v/>
      </c>
      <c r="S6018" s="7">
        <f>IF($I6018=1,(P6018-MAR1!$B$13)/MAR1!$D$13,(P6018-MAR1!$C$13)/MAR1!$E$13)</f>
        <v/>
      </c>
    </row>
    <row r="6019">
      <c r="A6019" s="5" t="n">
        <v>6018</v>
      </c>
      <c r="B6019" s="5" t="n">
        <v>17</v>
      </c>
      <c r="C6019" s="5" t="n">
        <v>178</v>
      </c>
      <c r="D6019" s="5" t="n">
        <v>6</v>
      </c>
      <c r="E6019" s="5" t="n">
        <v>0</v>
      </c>
      <c r="F6019" s="5" t="n">
        <v>38.2</v>
      </c>
      <c r="G6019" s="5" t="n">
        <v>27</v>
      </c>
      <c r="H6019" s="5" t="n">
        <v>19.87</v>
      </c>
      <c r="I6019" s="6">
        <f>IF(E6019&gt;=Markov!$B$3,1,0)</f>
        <v/>
      </c>
      <c r="J6019" s="6">
        <f>I6018</f>
        <v/>
      </c>
      <c r="K6019" s="7">
        <f>MAR1!$B$5+MAR1!$C$5*COS(2*PI()*$C6019/365)+MAR1!$D$5*SIN(2*PI()*$C6019/365)</f>
        <v/>
      </c>
      <c r="L6019" s="7">
        <f>MAR1!$B$6+MAR1!$C$6*COS(2*PI()*$C6019/365)+MAR1!$D$6*SIN(2*PI()*$C6019/365)</f>
        <v/>
      </c>
      <c r="M6019" s="7">
        <f>MAR1!$B$7+MAR1!$C$7*COS(2*PI()*$C6019/365)+MAR1!$D$7*SIN(2*PI()*$C6019/365)</f>
        <v/>
      </c>
      <c r="N6019" s="7">
        <f>F6019-K6019</f>
        <v/>
      </c>
      <c r="O6019" s="7">
        <f>G6019-L6019</f>
        <v/>
      </c>
      <c r="P6019" s="7">
        <f>H6019-M6019</f>
        <v/>
      </c>
      <c r="Q6019" s="7">
        <f>IF($I6019=1,(N6019-MAR1!$B$11)/MAR1!$D$11,(N6019-MAR1!$C$11)/MAR1!$E$11)</f>
        <v/>
      </c>
      <c r="R6019" s="7">
        <f>IF($I6019=1,(O6019-MAR1!$B$12)/MAR1!$D$12,(O6019-MAR1!$C$12)/MAR1!$E$12)</f>
        <v/>
      </c>
      <c r="S6019" s="7">
        <f>IF($I6019=1,(P6019-MAR1!$B$13)/MAR1!$D$13,(P6019-MAR1!$C$13)/MAR1!$E$13)</f>
        <v/>
      </c>
    </row>
    <row r="6020">
      <c r="A6020" s="5" t="n">
        <v>6019</v>
      </c>
      <c r="B6020" s="5" t="n">
        <v>17</v>
      </c>
      <c r="C6020" s="5" t="n">
        <v>179</v>
      </c>
      <c r="D6020" s="5" t="n">
        <v>6</v>
      </c>
      <c r="E6020" s="5" t="n">
        <v>0</v>
      </c>
      <c r="F6020" s="5" t="n">
        <v>34.5</v>
      </c>
      <c r="G6020" s="5" t="n">
        <v>26.1</v>
      </c>
      <c r="H6020" s="5" t="n">
        <v>17.16</v>
      </c>
      <c r="I6020" s="6">
        <f>IF(E6020&gt;=Markov!$B$3,1,0)</f>
        <v/>
      </c>
      <c r="J6020" s="6">
        <f>I6019</f>
        <v/>
      </c>
      <c r="K6020" s="7">
        <f>MAR1!$B$5+MAR1!$C$5*COS(2*PI()*$C6020/365)+MAR1!$D$5*SIN(2*PI()*$C6020/365)</f>
        <v/>
      </c>
      <c r="L6020" s="7">
        <f>MAR1!$B$6+MAR1!$C$6*COS(2*PI()*$C6020/365)+MAR1!$D$6*SIN(2*PI()*$C6020/365)</f>
        <v/>
      </c>
      <c r="M6020" s="7">
        <f>MAR1!$B$7+MAR1!$C$7*COS(2*PI()*$C6020/365)+MAR1!$D$7*SIN(2*PI()*$C6020/365)</f>
        <v/>
      </c>
      <c r="N6020" s="7">
        <f>F6020-K6020</f>
        <v/>
      </c>
      <c r="O6020" s="7">
        <f>G6020-L6020</f>
        <v/>
      </c>
      <c r="P6020" s="7">
        <f>H6020-M6020</f>
        <v/>
      </c>
      <c r="Q6020" s="7">
        <f>IF($I6020=1,(N6020-MAR1!$B$11)/MAR1!$D$11,(N6020-MAR1!$C$11)/MAR1!$E$11)</f>
        <v/>
      </c>
      <c r="R6020" s="7">
        <f>IF($I6020=1,(O6020-MAR1!$B$12)/MAR1!$D$12,(O6020-MAR1!$C$12)/MAR1!$E$12)</f>
        <v/>
      </c>
      <c r="S6020" s="7">
        <f>IF($I6020=1,(P6020-MAR1!$B$13)/MAR1!$D$13,(P6020-MAR1!$C$13)/MAR1!$E$13)</f>
        <v/>
      </c>
    </row>
    <row r="6021">
      <c r="A6021" s="5" t="n">
        <v>6020</v>
      </c>
      <c r="B6021" s="5" t="n">
        <v>17</v>
      </c>
      <c r="C6021" s="5" t="n">
        <v>180</v>
      </c>
      <c r="D6021" s="5" t="n">
        <v>6</v>
      </c>
      <c r="E6021" s="5" t="n">
        <v>0</v>
      </c>
      <c r="F6021" s="5" t="n">
        <v>34.9</v>
      </c>
      <c r="G6021" s="5" t="n">
        <v>26</v>
      </c>
      <c r="H6021" s="5" t="n">
        <v>18.22</v>
      </c>
      <c r="I6021" s="6">
        <f>IF(E6021&gt;=Markov!$B$3,1,0)</f>
        <v/>
      </c>
      <c r="J6021" s="6">
        <f>I6020</f>
        <v/>
      </c>
      <c r="K6021" s="7">
        <f>MAR1!$B$5+MAR1!$C$5*COS(2*PI()*$C6021/365)+MAR1!$D$5*SIN(2*PI()*$C6021/365)</f>
        <v/>
      </c>
      <c r="L6021" s="7">
        <f>MAR1!$B$6+MAR1!$C$6*COS(2*PI()*$C6021/365)+MAR1!$D$6*SIN(2*PI()*$C6021/365)</f>
        <v/>
      </c>
      <c r="M6021" s="7">
        <f>MAR1!$B$7+MAR1!$C$7*COS(2*PI()*$C6021/365)+MAR1!$D$7*SIN(2*PI()*$C6021/365)</f>
        <v/>
      </c>
      <c r="N6021" s="7">
        <f>F6021-K6021</f>
        <v/>
      </c>
      <c r="O6021" s="7">
        <f>G6021-L6021</f>
        <v/>
      </c>
      <c r="P6021" s="7">
        <f>H6021-M6021</f>
        <v/>
      </c>
      <c r="Q6021" s="7">
        <f>IF($I6021=1,(N6021-MAR1!$B$11)/MAR1!$D$11,(N6021-MAR1!$C$11)/MAR1!$E$11)</f>
        <v/>
      </c>
      <c r="R6021" s="7">
        <f>IF($I6021=1,(O6021-MAR1!$B$12)/MAR1!$D$12,(O6021-MAR1!$C$12)/MAR1!$E$12)</f>
        <v/>
      </c>
      <c r="S6021" s="7">
        <f>IF($I6021=1,(P6021-MAR1!$B$13)/MAR1!$D$13,(P6021-MAR1!$C$13)/MAR1!$E$13)</f>
        <v/>
      </c>
    </row>
    <row r="6022">
      <c r="A6022" s="5" t="n">
        <v>6021</v>
      </c>
      <c r="B6022" s="5" t="n">
        <v>17</v>
      </c>
      <c r="C6022" s="5" t="n">
        <v>181</v>
      </c>
      <c r="D6022" s="5" t="n">
        <v>6</v>
      </c>
      <c r="E6022" s="5" t="n">
        <v>12.1</v>
      </c>
      <c r="F6022" s="5" t="n">
        <v>31.8</v>
      </c>
      <c r="G6022" s="5" t="n">
        <v>25</v>
      </c>
      <c r="H6022" s="5" t="n">
        <v>14.47</v>
      </c>
      <c r="I6022" s="6">
        <f>IF(E6022&gt;=Markov!$B$3,1,0)</f>
        <v/>
      </c>
      <c r="J6022" s="6">
        <f>I6021</f>
        <v/>
      </c>
      <c r="K6022" s="7">
        <f>MAR1!$B$5+MAR1!$C$5*COS(2*PI()*$C6022/365)+MAR1!$D$5*SIN(2*PI()*$C6022/365)</f>
        <v/>
      </c>
      <c r="L6022" s="7">
        <f>MAR1!$B$6+MAR1!$C$6*COS(2*PI()*$C6022/365)+MAR1!$D$6*SIN(2*PI()*$C6022/365)</f>
        <v/>
      </c>
      <c r="M6022" s="7">
        <f>MAR1!$B$7+MAR1!$C$7*COS(2*PI()*$C6022/365)+MAR1!$D$7*SIN(2*PI()*$C6022/365)</f>
        <v/>
      </c>
      <c r="N6022" s="7">
        <f>F6022-K6022</f>
        <v/>
      </c>
      <c r="O6022" s="7">
        <f>G6022-L6022</f>
        <v/>
      </c>
      <c r="P6022" s="7">
        <f>H6022-M6022</f>
        <v/>
      </c>
      <c r="Q6022" s="7">
        <f>IF($I6022=1,(N6022-MAR1!$B$11)/MAR1!$D$11,(N6022-MAR1!$C$11)/MAR1!$E$11)</f>
        <v/>
      </c>
      <c r="R6022" s="7">
        <f>IF($I6022=1,(O6022-MAR1!$B$12)/MAR1!$D$12,(O6022-MAR1!$C$12)/MAR1!$E$12)</f>
        <v/>
      </c>
      <c r="S6022" s="7">
        <f>IF($I6022=1,(P6022-MAR1!$B$13)/MAR1!$D$13,(P6022-MAR1!$C$13)/MAR1!$E$13)</f>
        <v/>
      </c>
    </row>
    <row r="6023">
      <c r="A6023" s="5" t="n">
        <v>6022</v>
      </c>
      <c r="B6023" s="5" t="n">
        <v>17</v>
      </c>
      <c r="C6023" s="5" t="n">
        <v>182</v>
      </c>
      <c r="D6023" s="5" t="n">
        <v>7</v>
      </c>
      <c r="E6023" s="5" t="n">
        <v>12.7</v>
      </c>
      <c r="F6023" s="5" t="n">
        <v>30.4</v>
      </c>
      <c r="G6023" s="5" t="n">
        <v>24.7</v>
      </c>
      <c r="H6023" s="5" t="n">
        <v>14.52</v>
      </c>
      <c r="I6023" s="6">
        <f>IF(E6023&gt;=Markov!$B$3,1,0)</f>
        <v/>
      </c>
      <c r="J6023" s="6">
        <f>I6022</f>
        <v/>
      </c>
      <c r="K6023" s="7">
        <f>MAR1!$B$5+MAR1!$C$5*COS(2*PI()*$C6023/365)+MAR1!$D$5*SIN(2*PI()*$C6023/365)</f>
        <v/>
      </c>
      <c r="L6023" s="7">
        <f>MAR1!$B$6+MAR1!$C$6*COS(2*PI()*$C6023/365)+MAR1!$D$6*SIN(2*PI()*$C6023/365)</f>
        <v/>
      </c>
      <c r="M6023" s="7">
        <f>MAR1!$B$7+MAR1!$C$7*COS(2*PI()*$C6023/365)+MAR1!$D$7*SIN(2*PI()*$C6023/365)</f>
        <v/>
      </c>
      <c r="N6023" s="7">
        <f>F6023-K6023</f>
        <v/>
      </c>
      <c r="O6023" s="7">
        <f>G6023-L6023</f>
        <v/>
      </c>
      <c r="P6023" s="7">
        <f>H6023-M6023</f>
        <v/>
      </c>
      <c r="Q6023" s="7">
        <f>IF($I6023=1,(N6023-MAR1!$B$11)/MAR1!$D$11,(N6023-MAR1!$C$11)/MAR1!$E$11)</f>
        <v/>
      </c>
      <c r="R6023" s="7">
        <f>IF($I6023=1,(O6023-MAR1!$B$12)/MAR1!$D$12,(O6023-MAR1!$C$12)/MAR1!$E$12)</f>
        <v/>
      </c>
      <c r="S6023" s="7">
        <f>IF($I6023=1,(P6023-MAR1!$B$13)/MAR1!$D$13,(P6023-MAR1!$C$13)/MAR1!$E$13)</f>
        <v/>
      </c>
    </row>
    <row r="6024">
      <c r="A6024" s="5" t="n">
        <v>6023</v>
      </c>
      <c r="B6024" s="5" t="n">
        <v>17</v>
      </c>
      <c r="C6024" s="5" t="n">
        <v>183</v>
      </c>
      <c r="D6024" s="5" t="n">
        <v>7</v>
      </c>
      <c r="E6024" s="5" t="n">
        <v>0</v>
      </c>
      <c r="F6024" s="5" t="n">
        <v>35.1</v>
      </c>
      <c r="G6024" s="5" t="n">
        <v>25.9</v>
      </c>
      <c r="H6024" s="5" t="n">
        <v>20.9</v>
      </c>
      <c r="I6024" s="6">
        <f>IF(E6024&gt;=Markov!$B$3,1,0)</f>
        <v/>
      </c>
      <c r="J6024" s="6">
        <f>I6023</f>
        <v/>
      </c>
      <c r="K6024" s="7">
        <f>MAR1!$B$5+MAR1!$C$5*COS(2*PI()*$C6024/365)+MAR1!$D$5*SIN(2*PI()*$C6024/365)</f>
        <v/>
      </c>
      <c r="L6024" s="7">
        <f>MAR1!$B$6+MAR1!$C$6*COS(2*PI()*$C6024/365)+MAR1!$D$6*SIN(2*PI()*$C6024/365)</f>
        <v/>
      </c>
      <c r="M6024" s="7">
        <f>MAR1!$B$7+MAR1!$C$7*COS(2*PI()*$C6024/365)+MAR1!$D$7*SIN(2*PI()*$C6024/365)</f>
        <v/>
      </c>
      <c r="N6024" s="7">
        <f>F6024-K6024</f>
        <v/>
      </c>
      <c r="O6024" s="7">
        <f>G6024-L6024</f>
        <v/>
      </c>
      <c r="P6024" s="7">
        <f>H6024-M6024</f>
        <v/>
      </c>
      <c r="Q6024" s="7">
        <f>IF($I6024=1,(N6024-MAR1!$B$11)/MAR1!$D$11,(N6024-MAR1!$C$11)/MAR1!$E$11)</f>
        <v/>
      </c>
      <c r="R6024" s="7">
        <f>IF($I6024=1,(O6024-MAR1!$B$12)/MAR1!$D$12,(O6024-MAR1!$C$12)/MAR1!$E$12)</f>
        <v/>
      </c>
      <c r="S6024" s="7">
        <f>IF($I6024=1,(P6024-MAR1!$B$13)/MAR1!$D$13,(P6024-MAR1!$C$13)/MAR1!$E$13)</f>
        <v/>
      </c>
    </row>
    <row r="6025">
      <c r="A6025" s="5" t="n">
        <v>6024</v>
      </c>
      <c r="B6025" s="5" t="n">
        <v>17</v>
      </c>
      <c r="C6025" s="5" t="n">
        <v>184</v>
      </c>
      <c r="D6025" s="5" t="n">
        <v>7</v>
      </c>
      <c r="E6025" s="5" t="n">
        <v>15.3</v>
      </c>
      <c r="F6025" s="5" t="n">
        <v>32.9</v>
      </c>
      <c r="G6025" s="5" t="n">
        <v>26.7</v>
      </c>
      <c r="H6025" s="5" t="n">
        <v>10.71</v>
      </c>
      <c r="I6025" s="6">
        <f>IF(E6025&gt;=Markov!$B$3,1,0)</f>
        <v/>
      </c>
      <c r="J6025" s="6">
        <f>I6024</f>
        <v/>
      </c>
      <c r="K6025" s="7">
        <f>MAR1!$B$5+MAR1!$C$5*COS(2*PI()*$C6025/365)+MAR1!$D$5*SIN(2*PI()*$C6025/365)</f>
        <v/>
      </c>
      <c r="L6025" s="7">
        <f>MAR1!$B$6+MAR1!$C$6*COS(2*PI()*$C6025/365)+MAR1!$D$6*SIN(2*PI()*$C6025/365)</f>
        <v/>
      </c>
      <c r="M6025" s="7">
        <f>MAR1!$B$7+MAR1!$C$7*COS(2*PI()*$C6025/365)+MAR1!$D$7*SIN(2*PI()*$C6025/365)</f>
        <v/>
      </c>
      <c r="N6025" s="7">
        <f>F6025-K6025</f>
        <v/>
      </c>
      <c r="O6025" s="7">
        <f>G6025-L6025</f>
        <v/>
      </c>
      <c r="P6025" s="7">
        <f>H6025-M6025</f>
        <v/>
      </c>
      <c r="Q6025" s="7">
        <f>IF($I6025=1,(N6025-MAR1!$B$11)/MAR1!$D$11,(N6025-MAR1!$C$11)/MAR1!$E$11)</f>
        <v/>
      </c>
      <c r="R6025" s="7">
        <f>IF($I6025=1,(O6025-MAR1!$B$12)/MAR1!$D$12,(O6025-MAR1!$C$12)/MAR1!$E$12)</f>
        <v/>
      </c>
      <c r="S6025" s="7">
        <f>IF($I6025=1,(P6025-MAR1!$B$13)/MAR1!$D$13,(P6025-MAR1!$C$13)/MAR1!$E$13)</f>
        <v/>
      </c>
    </row>
    <row r="6026">
      <c r="A6026" s="5" t="n">
        <v>6025</v>
      </c>
      <c r="B6026" s="5" t="n">
        <v>17</v>
      </c>
      <c r="C6026" s="5" t="n">
        <v>185</v>
      </c>
      <c r="D6026" s="5" t="n">
        <v>7</v>
      </c>
      <c r="E6026" s="5" t="n">
        <v>26.3</v>
      </c>
      <c r="F6026" s="5" t="n">
        <v>31.9</v>
      </c>
      <c r="G6026" s="5" t="n">
        <v>26.8</v>
      </c>
      <c r="H6026" s="5" t="n">
        <v>7.83</v>
      </c>
      <c r="I6026" s="6">
        <f>IF(E6026&gt;=Markov!$B$3,1,0)</f>
        <v/>
      </c>
      <c r="J6026" s="6">
        <f>I6025</f>
        <v/>
      </c>
      <c r="K6026" s="7">
        <f>MAR1!$B$5+MAR1!$C$5*COS(2*PI()*$C6026/365)+MAR1!$D$5*SIN(2*PI()*$C6026/365)</f>
        <v/>
      </c>
      <c r="L6026" s="7">
        <f>MAR1!$B$6+MAR1!$C$6*COS(2*PI()*$C6026/365)+MAR1!$D$6*SIN(2*PI()*$C6026/365)</f>
        <v/>
      </c>
      <c r="M6026" s="7">
        <f>MAR1!$B$7+MAR1!$C$7*COS(2*PI()*$C6026/365)+MAR1!$D$7*SIN(2*PI()*$C6026/365)</f>
        <v/>
      </c>
      <c r="N6026" s="7">
        <f>F6026-K6026</f>
        <v/>
      </c>
      <c r="O6026" s="7">
        <f>G6026-L6026</f>
        <v/>
      </c>
      <c r="P6026" s="7">
        <f>H6026-M6026</f>
        <v/>
      </c>
      <c r="Q6026" s="7">
        <f>IF($I6026=1,(N6026-MAR1!$B$11)/MAR1!$D$11,(N6026-MAR1!$C$11)/MAR1!$E$11)</f>
        <v/>
      </c>
      <c r="R6026" s="7">
        <f>IF($I6026=1,(O6026-MAR1!$B$12)/MAR1!$D$12,(O6026-MAR1!$C$12)/MAR1!$E$12)</f>
        <v/>
      </c>
      <c r="S6026" s="7">
        <f>IF($I6026=1,(P6026-MAR1!$B$13)/MAR1!$D$13,(P6026-MAR1!$C$13)/MAR1!$E$13)</f>
        <v/>
      </c>
    </row>
    <row r="6027">
      <c r="A6027" s="5" t="n">
        <v>6026</v>
      </c>
      <c r="B6027" s="5" t="n">
        <v>17</v>
      </c>
      <c r="C6027" s="5" t="n">
        <v>186</v>
      </c>
      <c r="D6027" s="5" t="n">
        <v>7</v>
      </c>
      <c r="E6027" s="5" t="n">
        <v>0</v>
      </c>
      <c r="F6027" s="5" t="n">
        <v>35.7</v>
      </c>
      <c r="G6027" s="5" t="n">
        <v>26.9</v>
      </c>
      <c r="H6027" s="5" t="n">
        <v>17.1</v>
      </c>
      <c r="I6027" s="6">
        <f>IF(E6027&gt;=Markov!$B$3,1,0)</f>
        <v/>
      </c>
      <c r="J6027" s="6">
        <f>I6026</f>
        <v/>
      </c>
      <c r="K6027" s="7">
        <f>MAR1!$B$5+MAR1!$C$5*COS(2*PI()*$C6027/365)+MAR1!$D$5*SIN(2*PI()*$C6027/365)</f>
        <v/>
      </c>
      <c r="L6027" s="7">
        <f>MAR1!$B$6+MAR1!$C$6*COS(2*PI()*$C6027/365)+MAR1!$D$6*SIN(2*PI()*$C6027/365)</f>
        <v/>
      </c>
      <c r="M6027" s="7">
        <f>MAR1!$B$7+MAR1!$C$7*COS(2*PI()*$C6027/365)+MAR1!$D$7*SIN(2*PI()*$C6027/365)</f>
        <v/>
      </c>
      <c r="N6027" s="7">
        <f>F6027-K6027</f>
        <v/>
      </c>
      <c r="O6027" s="7">
        <f>G6027-L6027</f>
        <v/>
      </c>
      <c r="P6027" s="7">
        <f>H6027-M6027</f>
        <v/>
      </c>
      <c r="Q6027" s="7">
        <f>IF($I6027=1,(N6027-MAR1!$B$11)/MAR1!$D$11,(N6027-MAR1!$C$11)/MAR1!$E$11)</f>
        <v/>
      </c>
      <c r="R6027" s="7">
        <f>IF($I6027=1,(O6027-MAR1!$B$12)/MAR1!$D$12,(O6027-MAR1!$C$12)/MAR1!$E$12)</f>
        <v/>
      </c>
      <c r="S6027" s="7">
        <f>IF($I6027=1,(P6027-MAR1!$B$13)/MAR1!$D$13,(P6027-MAR1!$C$13)/MAR1!$E$13)</f>
        <v/>
      </c>
    </row>
    <row r="6028">
      <c r="A6028" s="5" t="n">
        <v>6027</v>
      </c>
      <c r="B6028" s="5" t="n">
        <v>17</v>
      </c>
      <c r="C6028" s="5" t="n">
        <v>187</v>
      </c>
      <c r="D6028" s="5" t="n">
        <v>7</v>
      </c>
      <c r="E6028" s="5" t="n">
        <v>0</v>
      </c>
      <c r="F6028" s="5" t="n">
        <v>36.1</v>
      </c>
      <c r="G6028" s="5" t="n">
        <v>28.2</v>
      </c>
      <c r="H6028" s="5" t="n">
        <v>14.36</v>
      </c>
      <c r="I6028" s="6">
        <f>IF(E6028&gt;=Markov!$B$3,1,0)</f>
        <v/>
      </c>
      <c r="J6028" s="6">
        <f>I6027</f>
        <v/>
      </c>
      <c r="K6028" s="7">
        <f>MAR1!$B$5+MAR1!$C$5*COS(2*PI()*$C6028/365)+MAR1!$D$5*SIN(2*PI()*$C6028/365)</f>
        <v/>
      </c>
      <c r="L6028" s="7">
        <f>MAR1!$B$6+MAR1!$C$6*COS(2*PI()*$C6028/365)+MAR1!$D$6*SIN(2*PI()*$C6028/365)</f>
        <v/>
      </c>
      <c r="M6028" s="7">
        <f>MAR1!$B$7+MAR1!$C$7*COS(2*PI()*$C6028/365)+MAR1!$D$7*SIN(2*PI()*$C6028/365)</f>
        <v/>
      </c>
      <c r="N6028" s="7">
        <f>F6028-K6028</f>
        <v/>
      </c>
      <c r="O6028" s="7">
        <f>G6028-L6028</f>
        <v/>
      </c>
      <c r="P6028" s="7">
        <f>H6028-M6028</f>
        <v/>
      </c>
      <c r="Q6028" s="7">
        <f>IF($I6028=1,(N6028-MAR1!$B$11)/MAR1!$D$11,(N6028-MAR1!$C$11)/MAR1!$E$11)</f>
        <v/>
      </c>
      <c r="R6028" s="7">
        <f>IF($I6028=1,(O6028-MAR1!$B$12)/MAR1!$D$12,(O6028-MAR1!$C$12)/MAR1!$E$12)</f>
        <v/>
      </c>
      <c r="S6028" s="7">
        <f>IF($I6028=1,(P6028-MAR1!$B$13)/MAR1!$D$13,(P6028-MAR1!$C$13)/MAR1!$E$13)</f>
        <v/>
      </c>
    </row>
    <row r="6029">
      <c r="A6029" s="5" t="n">
        <v>6028</v>
      </c>
      <c r="B6029" s="5" t="n">
        <v>17</v>
      </c>
      <c r="C6029" s="5" t="n">
        <v>188</v>
      </c>
      <c r="D6029" s="5" t="n">
        <v>7</v>
      </c>
      <c r="E6029" s="5" t="n">
        <v>0</v>
      </c>
      <c r="F6029" s="5" t="n">
        <v>37.1</v>
      </c>
      <c r="G6029" s="5" t="n">
        <v>28.6</v>
      </c>
      <c r="H6029" s="5" t="n">
        <v>8.77</v>
      </c>
      <c r="I6029" s="6">
        <f>IF(E6029&gt;=Markov!$B$3,1,0)</f>
        <v/>
      </c>
      <c r="J6029" s="6">
        <f>I6028</f>
        <v/>
      </c>
      <c r="K6029" s="7">
        <f>MAR1!$B$5+MAR1!$C$5*COS(2*PI()*$C6029/365)+MAR1!$D$5*SIN(2*PI()*$C6029/365)</f>
        <v/>
      </c>
      <c r="L6029" s="7">
        <f>MAR1!$B$6+MAR1!$C$6*COS(2*PI()*$C6029/365)+MAR1!$D$6*SIN(2*PI()*$C6029/365)</f>
        <v/>
      </c>
      <c r="M6029" s="7">
        <f>MAR1!$B$7+MAR1!$C$7*COS(2*PI()*$C6029/365)+MAR1!$D$7*SIN(2*PI()*$C6029/365)</f>
        <v/>
      </c>
      <c r="N6029" s="7">
        <f>F6029-K6029</f>
        <v/>
      </c>
      <c r="O6029" s="7">
        <f>G6029-L6029</f>
        <v/>
      </c>
      <c r="P6029" s="7">
        <f>H6029-M6029</f>
        <v/>
      </c>
      <c r="Q6029" s="7">
        <f>IF($I6029=1,(N6029-MAR1!$B$11)/MAR1!$D$11,(N6029-MAR1!$C$11)/MAR1!$E$11)</f>
        <v/>
      </c>
      <c r="R6029" s="7">
        <f>IF($I6029=1,(O6029-MAR1!$B$12)/MAR1!$D$12,(O6029-MAR1!$C$12)/MAR1!$E$12)</f>
        <v/>
      </c>
      <c r="S6029" s="7">
        <f>IF($I6029=1,(P6029-MAR1!$B$13)/MAR1!$D$13,(P6029-MAR1!$C$13)/MAR1!$E$13)</f>
        <v/>
      </c>
    </row>
    <row r="6030">
      <c r="A6030" s="5" t="n">
        <v>6029</v>
      </c>
      <c r="B6030" s="5" t="n">
        <v>17</v>
      </c>
      <c r="C6030" s="5" t="n">
        <v>189</v>
      </c>
      <c r="D6030" s="5" t="n">
        <v>7</v>
      </c>
      <c r="E6030" s="5" t="n">
        <v>10</v>
      </c>
      <c r="F6030" s="5" t="n">
        <v>35</v>
      </c>
      <c r="G6030" s="5" t="n">
        <v>26.8</v>
      </c>
      <c r="H6030" s="5" t="n">
        <v>9.529999999999999</v>
      </c>
      <c r="I6030" s="6">
        <f>IF(E6030&gt;=Markov!$B$3,1,0)</f>
        <v/>
      </c>
      <c r="J6030" s="6">
        <f>I6029</f>
        <v/>
      </c>
      <c r="K6030" s="7">
        <f>MAR1!$B$5+MAR1!$C$5*COS(2*PI()*$C6030/365)+MAR1!$D$5*SIN(2*PI()*$C6030/365)</f>
        <v/>
      </c>
      <c r="L6030" s="7">
        <f>MAR1!$B$6+MAR1!$C$6*COS(2*PI()*$C6030/365)+MAR1!$D$6*SIN(2*PI()*$C6030/365)</f>
        <v/>
      </c>
      <c r="M6030" s="7">
        <f>MAR1!$B$7+MAR1!$C$7*COS(2*PI()*$C6030/365)+MAR1!$D$7*SIN(2*PI()*$C6030/365)</f>
        <v/>
      </c>
      <c r="N6030" s="7">
        <f>F6030-K6030</f>
        <v/>
      </c>
      <c r="O6030" s="7">
        <f>G6030-L6030</f>
        <v/>
      </c>
      <c r="P6030" s="7">
        <f>H6030-M6030</f>
        <v/>
      </c>
      <c r="Q6030" s="7">
        <f>IF($I6030=1,(N6030-MAR1!$B$11)/MAR1!$D$11,(N6030-MAR1!$C$11)/MAR1!$E$11)</f>
        <v/>
      </c>
      <c r="R6030" s="7">
        <f>IF($I6030=1,(O6030-MAR1!$B$12)/MAR1!$D$12,(O6030-MAR1!$C$12)/MAR1!$E$12)</f>
        <v/>
      </c>
      <c r="S6030" s="7">
        <f>IF($I6030=1,(P6030-MAR1!$B$13)/MAR1!$D$13,(P6030-MAR1!$C$13)/MAR1!$E$13)</f>
        <v/>
      </c>
    </row>
    <row r="6031">
      <c r="A6031" s="5" t="n">
        <v>6030</v>
      </c>
      <c r="B6031" s="5" t="n">
        <v>17</v>
      </c>
      <c r="C6031" s="5" t="n">
        <v>190</v>
      </c>
      <c r="D6031" s="5" t="n">
        <v>7</v>
      </c>
      <c r="E6031" s="5" t="n">
        <v>0</v>
      </c>
      <c r="F6031" s="5" t="n">
        <v>38.3</v>
      </c>
      <c r="G6031" s="5" t="n">
        <v>28.2</v>
      </c>
      <c r="H6031" s="5" t="n">
        <v>20.11</v>
      </c>
      <c r="I6031" s="6">
        <f>IF(E6031&gt;=Markov!$B$3,1,0)</f>
        <v/>
      </c>
      <c r="J6031" s="6">
        <f>I6030</f>
        <v/>
      </c>
      <c r="K6031" s="7">
        <f>MAR1!$B$5+MAR1!$C$5*COS(2*PI()*$C6031/365)+MAR1!$D$5*SIN(2*PI()*$C6031/365)</f>
        <v/>
      </c>
      <c r="L6031" s="7">
        <f>MAR1!$B$6+MAR1!$C$6*COS(2*PI()*$C6031/365)+MAR1!$D$6*SIN(2*PI()*$C6031/365)</f>
        <v/>
      </c>
      <c r="M6031" s="7">
        <f>MAR1!$B$7+MAR1!$C$7*COS(2*PI()*$C6031/365)+MAR1!$D$7*SIN(2*PI()*$C6031/365)</f>
        <v/>
      </c>
      <c r="N6031" s="7">
        <f>F6031-K6031</f>
        <v/>
      </c>
      <c r="O6031" s="7">
        <f>G6031-L6031</f>
        <v/>
      </c>
      <c r="P6031" s="7">
        <f>H6031-M6031</f>
        <v/>
      </c>
      <c r="Q6031" s="7">
        <f>IF($I6031=1,(N6031-MAR1!$B$11)/MAR1!$D$11,(N6031-MAR1!$C$11)/MAR1!$E$11)</f>
        <v/>
      </c>
      <c r="R6031" s="7">
        <f>IF($I6031=1,(O6031-MAR1!$B$12)/MAR1!$D$12,(O6031-MAR1!$C$12)/MAR1!$E$12)</f>
        <v/>
      </c>
      <c r="S6031" s="7">
        <f>IF($I6031=1,(P6031-MAR1!$B$13)/MAR1!$D$13,(P6031-MAR1!$C$13)/MAR1!$E$13)</f>
        <v/>
      </c>
    </row>
    <row r="6032">
      <c r="A6032" s="5" t="n">
        <v>6031</v>
      </c>
      <c r="B6032" s="5" t="n">
        <v>17</v>
      </c>
      <c r="C6032" s="5" t="n">
        <v>191</v>
      </c>
      <c r="D6032" s="5" t="n">
        <v>7</v>
      </c>
      <c r="E6032" s="5" t="n">
        <v>0</v>
      </c>
      <c r="F6032" s="5" t="n">
        <v>39.2</v>
      </c>
      <c r="G6032" s="5" t="n">
        <v>26.6</v>
      </c>
      <c r="H6032" s="5" t="n">
        <v>21.4</v>
      </c>
      <c r="I6032" s="6">
        <f>IF(E6032&gt;=Markov!$B$3,1,0)</f>
        <v/>
      </c>
      <c r="J6032" s="6">
        <f>I6031</f>
        <v/>
      </c>
      <c r="K6032" s="7">
        <f>MAR1!$B$5+MAR1!$C$5*COS(2*PI()*$C6032/365)+MAR1!$D$5*SIN(2*PI()*$C6032/365)</f>
        <v/>
      </c>
      <c r="L6032" s="7">
        <f>MAR1!$B$6+MAR1!$C$6*COS(2*PI()*$C6032/365)+MAR1!$D$6*SIN(2*PI()*$C6032/365)</f>
        <v/>
      </c>
      <c r="M6032" s="7">
        <f>MAR1!$B$7+MAR1!$C$7*COS(2*PI()*$C6032/365)+MAR1!$D$7*SIN(2*PI()*$C6032/365)</f>
        <v/>
      </c>
      <c r="N6032" s="7">
        <f>F6032-K6032</f>
        <v/>
      </c>
      <c r="O6032" s="7">
        <f>G6032-L6032</f>
        <v/>
      </c>
      <c r="P6032" s="7">
        <f>H6032-M6032</f>
        <v/>
      </c>
      <c r="Q6032" s="7">
        <f>IF($I6032=1,(N6032-MAR1!$B$11)/MAR1!$D$11,(N6032-MAR1!$C$11)/MAR1!$E$11)</f>
        <v/>
      </c>
      <c r="R6032" s="7">
        <f>IF($I6032=1,(O6032-MAR1!$B$12)/MAR1!$D$12,(O6032-MAR1!$C$12)/MAR1!$E$12)</f>
        <v/>
      </c>
      <c r="S6032" s="7">
        <f>IF($I6032=1,(P6032-MAR1!$B$13)/MAR1!$D$13,(P6032-MAR1!$C$13)/MAR1!$E$13)</f>
        <v/>
      </c>
    </row>
    <row r="6033">
      <c r="A6033" s="5" t="n">
        <v>6032</v>
      </c>
      <c r="B6033" s="5" t="n">
        <v>17</v>
      </c>
      <c r="C6033" s="5" t="n">
        <v>192</v>
      </c>
      <c r="D6033" s="5" t="n">
        <v>7</v>
      </c>
      <c r="E6033" s="5" t="n">
        <v>18.3</v>
      </c>
      <c r="F6033" s="5" t="n">
        <v>33.1</v>
      </c>
      <c r="G6033" s="5" t="n">
        <v>26.7</v>
      </c>
      <c r="H6033" s="5" t="n">
        <v>14.4</v>
      </c>
      <c r="I6033" s="6">
        <f>IF(E6033&gt;=Markov!$B$3,1,0)</f>
        <v/>
      </c>
      <c r="J6033" s="6">
        <f>I6032</f>
        <v/>
      </c>
      <c r="K6033" s="7">
        <f>MAR1!$B$5+MAR1!$C$5*COS(2*PI()*$C6033/365)+MAR1!$D$5*SIN(2*PI()*$C6033/365)</f>
        <v/>
      </c>
      <c r="L6033" s="7">
        <f>MAR1!$B$6+MAR1!$C$6*COS(2*PI()*$C6033/365)+MAR1!$D$6*SIN(2*PI()*$C6033/365)</f>
        <v/>
      </c>
      <c r="M6033" s="7">
        <f>MAR1!$B$7+MAR1!$C$7*COS(2*PI()*$C6033/365)+MAR1!$D$7*SIN(2*PI()*$C6033/365)</f>
        <v/>
      </c>
      <c r="N6033" s="7">
        <f>F6033-K6033</f>
        <v/>
      </c>
      <c r="O6033" s="7">
        <f>G6033-L6033</f>
        <v/>
      </c>
      <c r="P6033" s="7">
        <f>H6033-M6033</f>
        <v/>
      </c>
      <c r="Q6033" s="7">
        <f>IF($I6033=1,(N6033-MAR1!$B$11)/MAR1!$D$11,(N6033-MAR1!$C$11)/MAR1!$E$11)</f>
        <v/>
      </c>
      <c r="R6033" s="7">
        <f>IF($I6033=1,(O6033-MAR1!$B$12)/MAR1!$D$12,(O6033-MAR1!$C$12)/MAR1!$E$12)</f>
        <v/>
      </c>
      <c r="S6033" s="7">
        <f>IF($I6033=1,(P6033-MAR1!$B$13)/MAR1!$D$13,(P6033-MAR1!$C$13)/MAR1!$E$13)</f>
        <v/>
      </c>
    </row>
    <row r="6034">
      <c r="A6034" s="5" t="n">
        <v>6033</v>
      </c>
      <c r="B6034" s="5" t="n">
        <v>17</v>
      </c>
      <c r="C6034" s="5" t="n">
        <v>193</v>
      </c>
      <c r="D6034" s="5" t="n">
        <v>7</v>
      </c>
      <c r="E6034" s="5" t="n">
        <v>0</v>
      </c>
      <c r="F6034" s="5" t="n">
        <v>34</v>
      </c>
      <c r="G6034" s="5" t="n">
        <v>25.6</v>
      </c>
      <c r="H6034" s="5" t="n">
        <v>14.41</v>
      </c>
      <c r="I6034" s="6">
        <f>IF(E6034&gt;=Markov!$B$3,1,0)</f>
        <v/>
      </c>
      <c r="J6034" s="6">
        <f>I6033</f>
        <v/>
      </c>
      <c r="K6034" s="7">
        <f>MAR1!$B$5+MAR1!$C$5*COS(2*PI()*$C6034/365)+MAR1!$D$5*SIN(2*PI()*$C6034/365)</f>
        <v/>
      </c>
      <c r="L6034" s="7">
        <f>MAR1!$B$6+MAR1!$C$6*COS(2*PI()*$C6034/365)+MAR1!$D$6*SIN(2*PI()*$C6034/365)</f>
        <v/>
      </c>
      <c r="M6034" s="7">
        <f>MAR1!$B$7+MAR1!$C$7*COS(2*PI()*$C6034/365)+MAR1!$D$7*SIN(2*PI()*$C6034/365)</f>
        <v/>
      </c>
      <c r="N6034" s="7">
        <f>F6034-K6034</f>
        <v/>
      </c>
      <c r="O6034" s="7">
        <f>G6034-L6034</f>
        <v/>
      </c>
      <c r="P6034" s="7">
        <f>H6034-M6034</f>
        <v/>
      </c>
      <c r="Q6034" s="7">
        <f>IF($I6034=1,(N6034-MAR1!$B$11)/MAR1!$D$11,(N6034-MAR1!$C$11)/MAR1!$E$11)</f>
        <v/>
      </c>
      <c r="R6034" s="7">
        <f>IF($I6034=1,(O6034-MAR1!$B$12)/MAR1!$D$12,(O6034-MAR1!$C$12)/MAR1!$E$12)</f>
        <v/>
      </c>
      <c r="S6034" s="7">
        <f>IF($I6034=1,(P6034-MAR1!$B$13)/MAR1!$D$13,(P6034-MAR1!$C$13)/MAR1!$E$13)</f>
        <v/>
      </c>
    </row>
    <row r="6035">
      <c r="A6035" s="5" t="n">
        <v>6034</v>
      </c>
      <c r="B6035" s="5" t="n">
        <v>17</v>
      </c>
      <c r="C6035" s="5" t="n">
        <v>194</v>
      </c>
      <c r="D6035" s="5" t="n">
        <v>7</v>
      </c>
      <c r="E6035" s="5" t="n">
        <v>25.7</v>
      </c>
      <c r="F6035" s="5" t="n">
        <v>30.3</v>
      </c>
      <c r="G6035" s="5" t="n">
        <v>25.4</v>
      </c>
      <c r="H6035" s="5" t="n">
        <v>8.82</v>
      </c>
      <c r="I6035" s="6">
        <f>IF(E6035&gt;=Markov!$B$3,1,0)</f>
        <v/>
      </c>
      <c r="J6035" s="6">
        <f>I6034</f>
        <v/>
      </c>
      <c r="K6035" s="7">
        <f>MAR1!$B$5+MAR1!$C$5*COS(2*PI()*$C6035/365)+MAR1!$D$5*SIN(2*PI()*$C6035/365)</f>
        <v/>
      </c>
      <c r="L6035" s="7">
        <f>MAR1!$B$6+MAR1!$C$6*COS(2*PI()*$C6035/365)+MAR1!$D$6*SIN(2*PI()*$C6035/365)</f>
        <v/>
      </c>
      <c r="M6035" s="7">
        <f>MAR1!$B$7+MAR1!$C$7*COS(2*PI()*$C6035/365)+MAR1!$D$7*SIN(2*PI()*$C6035/365)</f>
        <v/>
      </c>
      <c r="N6035" s="7">
        <f>F6035-K6035</f>
        <v/>
      </c>
      <c r="O6035" s="7">
        <f>G6035-L6035</f>
        <v/>
      </c>
      <c r="P6035" s="7">
        <f>H6035-M6035</f>
        <v/>
      </c>
      <c r="Q6035" s="7">
        <f>IF($I6035=1,(N6035-MAR1!$B$11)/MAR1!$D$11,(N6035-MAR1!$C$11)/MAR1!$E$11)</f>
        <v/>
      </c>
      <c r="R6035" s="7">
        <f>IF($I6035=1,(O6035-MAR1!$B$12)/MAR1!$D$12,(O6035-MAR1!$C$12)/MAR1!$E$12)</f>
        <v/>
      </c>
      <c r="S6035" s="7">
        <f>IF($I6035=1,(P6035-MAR1!$B$13)/MAR1!$D$13,(P6035-MAR1!$C$13)/MAR1!$E$13)</f>
        <v/>
      </c>
    </row>
    <row r="6036">
      <c r="A6036" s="5" t="n">
        <v>6035</v>
      </c>
      <c r="B6036" s="5" t="n">
        <v>17</v>
      </c>
      <c r="C6036" s="5" t="n">
        <v>195</v>
      </c>
      <c r="D6036" s="5" t="n">
        <v>7</v>
      </c>
      <c r="E6036" s="5" t="n">
        <v>0.8</v>
      </c>
      <c r="F6036" s="5" t="n">
        <v>28.2</v>
      </c>
      <c r="G6036" s="5" t="n">
        <v>23</v>
      </c>
      <c r="H6036" s="5" t="n">
        <v>16.57</v>
      </c>
      <c r="I6036" s="6">
        <f>IF(E6036&gt;=Markov!$B$3,1,0)</f>
        <v/>
      </c>
      <c r="J6036" s="6">
        <f>I6035</f>
        <v/>
      </c>
      <c r="K6036" s="7">
        <f>MAR1!$B$5+MAR1!$C$5*COS(2*PI()*$C6036/365)+MAR1!$D$5*SIN(2*PI()*$C6036/365)</f>
        <v/>
      </c>
      <c r="L6036" s="7">
        <f>MAR1!$B$6+MAR1!$C$6*COS(2*PI()*$C6036/365)+MAR1!$D$6*SIN(2*PI()*$C6036/365)</f>
        <v/>
      </c>
      <c r="M6036" s="7">
        <f>MAR1!$B$7+MAR1!$C$7*COS(2*PI()*$C6036/365)+MAR1!$D$7*SIN(2*PI()*$C6036/365)</f>
        <v/>
      </c>
      <c r="N6036" s="7">
        <f>F6036-K6036</f>
        <v/>
      </c>
      <c r="O6036" s="7">
        <f>G6036-L6036</f>
        <v/>
      </c>
      <c r="P6036" s="7">
        <f>H6036-M6036</f>
        <v/>
      </c>
      <c r="Q6036" s="7">
        <f>IF($I6036=1,(N6036-MAR1!$B$11)/MAR1!$D$11,(N6036-MAR1!$C$11)/MAR1!$E$11)</f>
        <v/>
      </c>
      <c r="R6036" s="7">
        <f>IF($I6036=1,(O6036-MAR1!$B$12)/MAR1!$D$12,(O6036-MAR1!$C$12)/MAR1!$E$12)</f>
        <v/>
      </c>
      <c r="S6036" s="7">
        <f>IF($I6036=1,(P6036-MAR1!$B$13)/MAR1!$D$13,(P6036-MAR1!$C$13)/MAR1!$E$13)</f>
        <v/>
      </c>
    </row>
    <row r="6037">
      <c r="A6037" s="5" t="n">
        <v>6036</v>
      </c>
      <c r="B6037" s="5" t="n">
        <v>17</v>
      </c>
      <c r="C6037" s="5" t="n">
        <v>196</v>
      </c>
      <c r="D6037" s="5" t="n">
        <v>7</v>
      </c>
      <c r="E6037" s="5" t="n">
        <v>30.3</v>
      </c>
      <c r="F6037" s="5" t="n">
        <v>30.7</v>
      </c>
      <c r="G6037" s="5" t="n">
        <v>24</v>
      </c>
      <c r="H6037" s="5" t="n">
        <v>14.08</v>
      </c>
      <c r="I6037" s="6">
        <f>IF(E6037&gt;=Markov!$B$3,1,0)</f>
        <v/>
      </c>
      <c r="J6037" s="6">
        <f>I6036</f>
        <v/>
      </c>
      <c r="K6037" s="7">
        <f>MAR1!$B$5+MAR1!$C$5*COS(2*PI()*$C6037/365)+MAR1!$D$5*SIN(2*PI()*$C6037/365)</f>
        <v/>
      </c>
      <c r="L6037" s="7">
        <f>MAR1!$B$6+MAR1!$C$6*COS(2*PI()*$C6037/365)+MAR1!$D$6*SIN(2*PI()*$C6037/365)</f>
        <v/>
      </c>
      <c r="M6037" s="7">
        <f>MAR1!$B$7+MAR1!$C$7*COS(2*PI()*$C6037/365)+MAR1!$D$7*SIN(2*PI()*$C6037/365)</f>
        <v/>
      </c>
      <c r="N6037" s="7">
        <f>F6037-K6037</f>
        <v/>
      </c>
      <c r="O6037" s="7">
        <f>G6037-L6037</f>
        <v/>
      </c>
      <c r="P6037" s="7">
        <f>H6037-M6037</f>
        <v/>
      </c>
      <c r="Q6037" s="7">
        <f>IF($I6037=1,(N6037-MAR1!$B$11)/MAR1!$D$11,(N6037-MAR1!$C$11)/MAR1!$E$11)</f>
        <v/>
      </c>
      <c r="R6037" s="7">
        <f>IF($I6037=1,(O6037-MAR1!$B$12)/MAR1!$D$12,(O6037-MAR1!$C$12)/MAR1!$E$12)</f>
        <v/>
      </c>
      <c r="S6037" s="7">
        <f>IF($I6037=1,(P6037-MAR1!$B$13)/MAR1!$D$13,(P6037-MAR1!$C$13)/MAR1!$E$13)</f>
        <v/>
      </c>
    </row>
    <row r="6038">
      <c r="A6038" s="5" t="n">
        <v>6037</v>
      </c>
      <c r="B6038" s="5" t="n">
        <v>17</v>
      </c>
      <c r="C6038" s="5" t="n">
        <v>197</v>
      </c>
      <c r="D6038" s="5" t="n">
        <v>7</v>
      </c>
      <c r="E6038" s="5" t="n">
        <v>0</v>
      </c>
      <c r="F6038" s="5" t="n">
        <v>32.9</v>
      </c>
      <c r="G6038" s="5" t="n">
        <v>25.6</v>
      </c>
      <c r="H6038" s="5" t="n">
        <v>22.07</v>
      </c>
      <c r="I6038" s="6">
        <f>IF(E6038&gt;=Markov!$B$3,1,0)</f>
        <v/>
      </c>
      <c r="J6038" s="6">
        <f>I6037</f>
        <v/>
      </c>
      <c r="K6038" s="7">
        <f>MAR1!$B$5+MAR1!$C$5*COS(2*PI()*$C6038/365)+MAR1!$D$5*SIN(2*PI()*$C6038/365)</f>
        <v/>
      </c>
      <c r="L6038" s="7">
        <f>MAR1!$B$6+MAR1!$C$6*COS(2*PI()*$C6038/365)+MAR1!$D$6*SIN(2*PI()*$C6038/365)</f>
        <v/>
      </c>
      <c r="M6038" s="7">
        <f>MAR1!$B$7+MAR1!$C$7*COS(2*PI()*$C6038/365)+MAR1!$D$7*SIN(2*PI()*$C6038/365)</f>
        <v/>
      </c>
      <c r="N6038" s="7">
        <f>F6038-K6038</f>
        <v/>
      </c>
      <c r="O6038" s="7">
        <f>G6038-L6038</f>
        <v/>
      </c>
      <c r="P6038" s="7">
        <f>H6038-M6038</f>
        <v/>
      </c>
      <c r="Q6038" s="7">
        <f>IF($I6038=1,(N6038-MAR1!$B$11)/MAR1!$D$11,(N6038-MAR1!$C$11)/MAR1!$E$11)</f>
        <v/>
      </c>
      <c r="R6038" s="7">
        <f>IF($I6038=1,(O6038-MAR1!$B$12)/MAR1!$D$12,(O6038-MAR1!$C$12)/MAR1!$E$12)</f>
        <v/>
      </c>
      <c r="S6038" s="7">
        <f>IF($I6038=1,(P6038-MAR1!$B$13)/MAR1!$D$13,(P6038-MAR1!$C$13)/MAR1!$E$13)</f>
        <v/>
      </c>
    </row>
    <row r="6039">
      <c r="A6039" s="5" t="n">
        <v>6038</v>
      </c>
      <c r="B6039" s="5" t="n">
        <v>17</v>
      </c>
      <c r="C6039" s="5" t="n">
        <v>198</v>
      </c>
      <c r="D6039" s="5" t="n">
        <v>7</v>
      </c>
      <c r="E6039" s="5" t="n">
        <v>0</v>
      </c>
      <c r="F6039" s="5" t="n">
        <v>34.1</v>
      </c>
      <c r="G6039" s="5" t="n">
        <v>26.4</v>
      </c>
      <c r="H6039" s="5" t="n">
        <v>22.83</v>
      </c>
      <c r="I6039" s="6">
        <f>IF(E6039&gt;=Markov!$B$3,1,0)</f>
        <v/>
      </c>
      <c r="J6039" s="6">
        <f>I6038</f>
        <v/>
      </c>
      <c r="K6039" s="7">
        <f>MAR1!$B$5+MAR1!$C$5*COS(2*PI()*$C6039/365)+MAR1!$D$5*SIN(2*PI()*$C6039/365)</f>
        <v/>
      </c>
      <c r="L6039" s="7">
        <f>MAR1!$B$6+MAR1!$C$6*COS(2*PI()*$C6039/365)+MAR1!$D$6*SIN(2*PI()*$C6039/365)</f>
        <v/>
      </c>
      <c r="M6039" s="7">
        <f>MAR1!$B$7+MAR1!$C$7*COS(2*PI()*$C6039/365)+MAR1!$D$7*SIN(2*PI()*$C6039/365)</f>
        <v/>
      </c>
      <c r="N6039" s="7">
        <f>F6039-K6039</f>
        <v/>
      </c>
      <c r="O6039" s="7">
        <f>G6039-L6039</f>
        <v/>
      </c>
      <c r="P6039" s="7">
        <f>H6039-M6039</f>
        <v/>
      </c>
      <c r="Q6039" s="7">
        <f>IF($I6039=1,(N6039-MAR1!$B$11)/MAR1!$D$11,(N6039-MAR1!$C$11)/MAR1!$E$11)</f>
        <v/>
      </c>
      <c r="R6039" s="7">
        <f>IF($I6039=1,(O6039-MAR1!$B$12)/MAR1!$D$12,(O6039-MAR1!$C$12)/MAR1!$E$12)</f>
        <v/>
      </c>
      <c r="S6039" s="7">
        <f>IF($I6039=1,(P6039-MAR1!$B$13)/MAR1!$D$13,(P6039-MAR1!$C$13)/MAR1!$E$13)</f>
        <v/>
      </c>
    </row>
    <row r="6040">
      <c r="A6040" s="5" t="n">
        <v>6039</v>
      </c>
      <c r="B6040" s="5" t="n">
        <v>17</v>
      </c>
      <c r="C6040" s="5" t="n">
        <v>199</v>
      </c>
      <c r="D6040" s="5" t="n">
        <v>7</v>
      </c>
      <c r="E6040" s="5" t="n">
        <v>0</v>
      </c>
      <c r="F6040" s="5" t="n">
        <v>34.2</v>
      </c>
      <c r="G6040" s="5" t="n">
        <v>25.5</v>
      </c>
      <c r="H6040" s="5" t="n">
        <v>22.07</v>
      </c>
      <c r="I6040" s="6">
        <f>IF(E6040&gt;=Markov!$B$3,1,0)</f>
        <v/>
      </c>
      <c r="J6040" s="6">
        <f>I6039</f>
        <v/>
      </c>
      <c r="K6040" s="7">
        <f>MAR1!$B$5+MAR1!$C$5*COS(2*PI()*$C6040/365)+MAR1!$D$5*SIN(2*PI()*$C6040/365)</f>
        <v/>
      </c>
      <c r="L6040" s="7">
        <f>MAR1!$B$6+MAR1!$C$6*COS(2*PI()*$C6040/365)+MAR1!$D$6*SIN(2*PI()*$C6040/365)</f>
        <v/>
      </c>
      <c r="M6040" s="7">
        <f>MAR1!$B$7+MAR1!$C$7*COS(2*PI()*$C6040/365)+MAR1!$D$7*SIN(2*PI()*$C6040/365)</f>
        <v/>
      </c>
      <c r="N6040" s="7">
        <f>F6040-K6040</f>
        <v/>
      </c>
      <c r="O6040" s="7">
        <f>G6040-L6040</f>
        <v/>
      </c>
      <c r="P6040" s="7">
        <f>H6040-M6040</f>
        <v/>
      </c>
      <c r="Q6040" s="7">
        <f>IF($I6040=1,(N6040-MAR1!$B$11)/MAR1!$D$11,(N6040-MAR1!$C$11)/MAR1!$E$11)</f>
        <v/>
      </c>
      <c r="R6040" s="7">
        <f>IF($I6040=1,(O6040-MAR1!$B$12)/MAR1!$D$12,(O6040-MAR1!$C$12)/MAR1!$E$12)</f>
        <v/>
      </c>
      <c r="S6040" s="7">
        <f>IF($I6040=1,(P6040-MAR1!$B$13)/MAR1!$D$13,(P6040-MAR1!$C$13)/MAR1!$E$13)</f>
        <v/>
      </c>
    </row>
    <row r="6041">
      <c r="A6041" s="5" t="n">
        <v>6040</v>
      </c>
      <c r="B6041" s="5" t="n">
        <v>17</v>
      </c>
      <c r="C6041" s="5" t="n">
        <v>200</v>
      </c>
      <c r="D6041" s="5" t="n">
        <v>7</v>
      </c>
      <c r="E6041" s="5" t="n">
        <v>0</v>
      </c>
      <c r="F6041" s="5" t="n">
        <v>33.1</v>
      </c>
      <c r="G6041" s="5" t="n">
        <v>27.4</v>
      </c>
      <c r="H6041" s="5" t="n">
        <v>19.3</v>
      </c>
      <c r="I6041" s="6">
        <f>IF(E6041&gt;=Markov!$B$3,1,0)</f>
        <v/>
      </c>
      <c r="J6041" s="6">
        <f>I6040</f>
        <v/>
      </c>
      <c r="K6041" s="7">
        <f>MAR1!$B$5+MAR1!$C$5*COS(2*PI()*$C6041/365)+MAR1!$D$5*SIN(2*PI()*$C6041/365)</f>
        <v/>
      </c>
      <c r="L6041" s="7">
        <f>MAR1!$B$6+MAR1!$C$6*COS(2*PI()*$C6041/365)+MAR1!$D$6*SIN(2*PI()*$C6041/365)</f>
        <v/>
      </c>
      <c r="M6041" s="7">
        <f>MAR1!$B$7+MAR1!$C$7*COS(2*PI()*$C6041/365)+MAR1!$D$7*SIN(2*PI()*$C6041/365)</f>
        <v/>
      </c>
      <c r="N6041" s="7">
        <f>F6041-K6041</f>
        <v/>
      </c>
      <c r="O6041" s="7">
        <f>G6041-L6041</f>
        <v/>
      </c>
      <c r="P6041" s="7">
        <f>H6041-M6041</f>
        <v/>
      </c>
      <c r="Q6041" s="7">
        <f>IF($I6041=1,(N6041-MAR1!$B$11)/MAR1!$D$11,(N6041-MAR1!$C$11)/MAR1!$E$11)</f>
        <v/>
      </c>
      <c r="R6041" s="7">
        <f>IF($I6041=1,(O6041-MAR1!$B$12)/MAR1!$D$12,(O6041-MAR1!$C$12)/MAR1!$E$12)</f>
        <v/>
      </c>
      <c r="S6041" s="7">
        <f>IF($I6041=1,(P6041-MAR1!$B$13)/MAR1!$D$13,(P6041-MAR1!$C$13)/MAR1!$E$13)</f>
        <v/>
      </c>
    </row>
    <row r="6042">
      <c r="A6042" s="5" t="n">
        <v>6041</v>
      </c>
      <c r="B6042" s="5" t="n">
        <v>17</v>
      </c>
      <c r="C6042" s="5" t="n">
        <v>201</v>
      </c>
      <c r="D6042" s="5" t="n">
        <v>7</v>
      </c>
      <c r="E6042" s="5" t="n">
        <v>0</v>
      </c>
      <c r="F6042" s="5" t="n">
        <v>29.7</v>
      </c>
      <c r="G6042" s="5" t="n">
        <v>26.9</v>
      </c>
      <c r="H6042" s="5" t="n">
        <v>15.81</v>
      </c>
      <c r="I6042" s="6">
        <f>IF(E6042&gt;=Markov!$B$3,1,0)</f>
        <v/>
      </c>
      <c r="J6042" s="6">
        <f>I6041</f>
        <v/>
      </c>
      <c r="K6042" s="7">
        <f>MAR1!$B$5+MAR1!$C$5*COS(2*PI()*$C6042/365)+MAR1!$D$5*SIN(2*PI()*$C6042/365)</f>
        <v/>
      </c>
      <c r="L6042" s="7">
        <f>MAR1!$B$6+MAR1!$C$6*COS(2*PI()*$C6042/365)+MAR1!$D$6*SIN(2*PI()*$C6042/365)</f>
        <v/>
      </c>
      <c r="M6042" s="7">
        <f>MAR1!$B$7+MAR1!$C$7*COS(2*PI()*$C6042/365)+MAR1!$D$7*SIN(2*PI()*$C6042/365)</f>
        <v/>
      </c>
      <c r="N6042" s="7">
        <f>F6042-K6042</f>
        <v/>
      </c>
      <c r="O6042" s="7">
        <f>G6042-L6042</f>
        <v/>
      </c>
      <c r="P6042" s="7">
        <f>H6042-M6042</f>
        <v/>
      </c>
      <c r="Q6042" s="7">
        <f>IF($I6042=1,(N6042-MAR1!$B$11)/MAR1!$D$11,(N6042-MAR1!$C$11)/MAR1!$E$11)</f>
        <v/>
      </c>
      <c r="R6042" s="7">
        <f>IF($I6042=1,(O6042-MAR1!$B$12)/MAR1!$D$12,(O6042-MAR1!$C$12)/MAR1!$E$12)</f>
        <v/>
      </c>
      <c r="S6042" s="7">
        <f>IF($I6042=1,(P6042-MAR1!$B$13)/MAR1!$D$13,(P6042-MAR1!$C$13)/MAR1!$E$13)</f>
        <v/>
      </c>
    </row>
    <row r="6043">
      <c r="A6043" s="5" t="n">
        <v>6042</v>
      </c>
      <c r="B6043" s="5" t="n">
        <v>17</v>
      </c>
      <c r="C6043" s="5" t="n">
        <v>202</v>
      </c>
      <c r="D6043" s="5" t="n">
        <v>7</v>
      </c>
      <c r="E6043" s="5" t="n">
        <v>11.4</v>
      </c>
      <c r="F6043" s="5" t="n">
        <v>29.4</v>
      </c>
      <c r="G6043" s="5" t="n">
        <v>25.1</v>
      </c>
      <c r="H6043" s="5" t="n">
        <v>12.62</v>
      </c>
      <c r="I6043" s="6">
        <f>IF(E6043&gt;=Markov!$B$3,1,0)</f>
        <v/>
      </c>
      <c r="J6043" s="6">
        <f>I6042</f>
        <v/>
      </c>
      <c r="K6043" s="7">
        <f>MAR1!$B$5+MAR1!$C$5*COS(2*PI()*$C6043/365)+MAR1!$D$5*SIN(2*PI()*$C6043/365)</f>
        <v/>
      </c>
      <c r="L6043" s="7">
        <f>MAR1!$B$6+MAR1!$C$6*COS(2*PI()*$C6043/365)+MAR1!$D$6*SIN(2*PI()*$C6043/365)</f>
        <v/>
      </c>
      <c r="M6043" s="7">
        <f>MAR1!$B$7+MAR1!$C$7*COS(2*PI()*$C6043/365)+MAR1!$D$7*SIN(2*PI()*$C6043/365)</f>
        <v/>
      </c>
      <c r="N6043" s="7">
        <f>F6043-K6043</f>
        <v/>
      </c>
      <c r="O6043" s="7">
        <f>G6043-L6043</f>
        <v/>
      </c>
      <c r="P6043" s="7">
        <f>H6043-M6043</f>
        <v/>
      </c>
      <c r="Q6043" s="7">
        <f>IF($I6043=1,(N6043-MAR1!$B$11)/MAR1!$D$11,(N6043-MAR1!$C$11)/MAR1!$E$11)</f>
        <v/>
      </c>
      <c r="R6043" s="7">
        <f>IF($I6043=1,(O6043-MAR1!$B$12)/MAR1!$D$12,(O6043-MAR1!$C$12)/MAR1!$E$12)</f>
        <v/>
      </c>
      <c r="S6043" s="7">
        <f>IF($I6043=1,(P6043-MAR1!$B$13)/MAR1!$D$13,(P6043-MAR1!$C$13)/MAR1!$E$13)</f>
        <v/>
      </c>
    </row>
    <row r="6044">
      <c r="A6044" s="5" t="n">
        <v>6043</v>
      </c>
      <c r="B6044" s="5" t="n">
        <v>17</v>
      </c>
      <c r="C6044" s="5" t="n">
        <v>203</v>
      </c>
      <c r="D6044" s="5" t="n">
        <v>7</v>
      </c>
      <c r="E6044" s="5" t="n">
        <v>8.199999999999999</v>
      </c>
      <c r="F6044" s="5" t="n">
        <v>29.1</v>
      </c>
      <c r="G6044" s="5" t="n">
        <v>25.1</v>
      </c>
      <c r="H6044" s="5" t="n">
        <v>9.82</v>
      </c>
      <c r="I6044" s="6">
        <f>IF(E6044&gt;=Markov!$B$3,1,0)</f>
        <v/>
      </c>
      <c r="J6044" s="6">
        <f>I6043</f>
        <v/>
      </c>
      <c r="K6044" s="7">
        <f>MAR1!$B$5+MAR1!$C$5*COS(2*PI()*$C6044/365)+MAR1!$D$5*SIN(2*PI()*$C6044/365)</f>
        <v/>
      </c>
      <c r="L6044" s="7">
        <f>MAR1!$B$6+MAR1!$C$6*COS(2*PI()*$C6044/365)+MAR1!$D$6*SIN(2*PI()*$C6044/365)</f>
        <v/>
      </c>
      <c r="M6044" s="7">
        <f>MAR1!$B$7+MAR1!$C$7*COS(2*PI()*$C6044/365)+MAR1!$D$7*SIN(2*PI()*$C6044/365)</f>
        <v/>
      </c>
      <c r="N6044" s="7">
        <f>F6044-K6044</f>
        <v/>
      </c>
      <c r="O6044" s="7">
        <f>G6044-L6044</f>
        <v/>
      </c>
      <c r="P6044" s="7">
        <f>H6044-M6044</f>
        <v/>
      </c>
      <c r="Q6044" s="7">
        <f>IF($I6044=1,(N6044-MAR1!$B$11)/MAR1!$D$11,(N6044-MAR1!$C$11)/MAR1!$E$11)</f>
        <v/>
      </c>
      <c r="R6044" s="7">
        <f>IF($I6044=1,(O6044-MAR1!$B$12)/MAR1!$D$12,(O6044-MAR1!$C$12)/MAR1!$E$12)</f>
        <v/>
      </c>
      <c r="S6044" s="7">
        <f>IF($I6044=1,(P6044-MAR1!$B$13)/MAR1!$D$13,(P6044-MAR1!$C$13)/MAR1!$E$13)</f>
        <v/>
      </c>
    </row>
    <row r="6045">
      <c r="A6045" s="5" t="n">
        <v>6044</v>
      </c>
      <c r="B6045" s="5" t="n">
        <v>17</v>
      </c>
      <c r="C6045" s="5" t="n">
        <v>204</v>
      </c>
      <c r="D6045" s="5" t="n">
        <v>7</v>
      </c>
      <c r="E6045" s="5" t="n">
        <v>0</v>
      </c>
      <c r="F6045" s="5" t="n">
        <v>33.3</v>
      </c>
      <c r="G6045" s="5" t="n">
        <v>27.1</v>
      </c>
      <c r="H6045" s="5" t="n">
        <v>15.63</v>
      </c>
      <c r="I6045" s="6">
        <f>IF(E6045&gt;=Markov!$B$3,1,0)</f>
        <v/>
      </c>
      <c r="J6045" s="6">
        <f>I6044</f>
        <v/>
      </c>
      <c r="K6045" s="7">
        <f>MAR1!$B$5+MAR1!$C$5*COS(2*PI()*$C6045/365)+MAR1!$D$5*SIN(2*PI()*$C6045/365)</f>
        <v/>
      </c>
      <c r="L6045" s="7">
        <f>MAR1!$B$6+MAR1!$C$6*COS(2*PI()*$C6045/365)+MAR1!$D$6*SIN(2*PI()*$C6045/365)</f>
        <v/>
      </c>
      <c r="M6045" s="7">
        <f>MAR1!$B$7+MAR1!$C$7*COS(2*PI()*$C6045/365)+MAR1!$D$7*SIN(2*PI()*$C6045/365)</f>
        <v/>
      </c>
      <c r="N6045" s="7">
        <f>F6045-K6045</f>
        <v/>
      </c>
      <c r="O6045" s="7">
        <f>G6045-L6045</f>
        <v/>
      </c>
      <c r="P6045" s="7">
        <f>H6045-M6045</f>
        <v/>
      </c>
      <c r="Q6045" s="7">
        <f>IF($I6045=1,(N6045-MAR1!$B$11)/MAR1!$D$11,(N6045-MAR1!$C$11)/MAR1!$E$11)</f>
        <v/>
      </c>
      <c r="R6045" s="7">
        <f>IF($I6045=1,(O6045-MAR1!$B$12)/MAR1!$D$12,(O6045-MAR1!$C$12)/MAR1!$E$12)</f>
        <v/>
      </c>
      <c r="S6045" s="7">
        <f>IF($I6045=1,(P6045-MAR1!$B$13)/MAR1!$D$13,(P6045-MAR1!$C$13)/MAR1!$E$13)</f>
        <v/>
      </c>
    </row>
    <row r="6046">
      <c r="A6046" s="5" t="n">
        <v>6045</v>
      </c>
      <c r="B6046" s="5" t="n">
        <v>17</v>
      </c>
      <c r="C6046" s="5" t="n">
        <v>205</v>
      </c>
      <c r="D6046" s="5" t="n">
        <v>7</v>
      </c>
      <c r="E6046" s="5" t="n">
        <v>0</v>
      </c>
      <c r="F6046" s="5" t="n">
        <v>34</v>
      </c>
      <c r="G6046" s="5" t="n">
        <v>24.7</v>
      </c>
      <c r="H6046" s="5" t="n">
        <v>15.5</v>
      </c>
      <c r="I6046" s="6">
        <f>IF(E6046&gt;=Markov!$B$3,1,0)</f>
        <v/>
      </c>
      <c r="J6046" s="6">
        <f>I6045</f>
        <v/>
      </c>
      <c r="K6046" s="7">
        <f>MAR1!$B$5+MAR1!$C$5*COS(2*PI()*$C6046/365)+MAR1!$D$5*SIN(2*PI()*$C6046/365)</f>
        <v/>
      </c>
      <c r="L6046" s="7">
        <f>MAR1!$B$6+MAR1!$C$6*COS(2*PI()*$C6046/365)+MAR1!$D$6*SIN(2*PI()*$C6046/365)</f>
        <v/>
      </c>
      <c r="M6046" s="7">
        <f>MAR1!$B$7+MAR1!$C$7*COS(2*PI()*$C6046/365)+MAR1!$D$7*SIN(2*PI()*$C6046/365)</f>
        <v/>
      </c>
      <c r="N6046" s="7">
        <f>F6046-K6046</f>
        <v/>
      </c>
      <c r="O6046" s="7">
        <f>G6046-L6046</f>
        <v/>
      </c>
      <c r="P6046" s="7">
        <f>H6046-M6046</f>
        <v/>
      </c>
      <c r="Q6046" s="7">
        <f>IF($I6046=1,(N6046-MAR1!$B$11)/MAR1!$D$11,(N6046-MAR1!$C$11)/MAR1!$E$11)</f>
        <v/>
      </c>
      <c r="R6046" s="7">
        <f>IF($I6046=1,(O6046-MAR1!$B$12)/MAR1!$D$12,(O6046-MAR1!$C$12)/MAR1!$E$12)</f>
        <v/>
      </c>
      <c r="S6046" s="7">
        <f>IF($I6046=1,(P6046-MAR1!$B$13)/MAR1!$D$13,(P6046-MAR1!$C$13)/MAR1!$E$13)</f>
        <v/>
      </c>
    </row>
    <row r="6047">
      <c r="A6047" s="5" t="n">
        <v>6046</v>
      </c>
      <c r="B6047" s="5" t="n">
        <v>17</v>
      </c>
      <c r="C6047" s="5" t="n">
        <v>206</v>
      </c>
      <c r="D6047" s="5" t="n">
        <v>7</v>
      </c>
      <c r="E6047" s="5" t="n">
        <v>2.2</v>
      </c>
      <c r="F6047" s="5" t="n">
        <v>29.9</v>
      </c>
      <c r="G6047" s="5" t="n">
        <v>24.9</v>
      </c>
      <c r="H6047" s="5" t="n">
        <v>11.78</v>
      </c>
      <c r="I6047" s="6">
        <f>IF(E6047&gt;=Markov!$B$3,1,0)</f>
        <v/>
      </c>
      <c r="J6047" s="6">
        <f>I6046</f>
        <v/>
      </c>
      <c r="K6047" s="7">
        <f>MAR1!$B$5+MAR1!$C$5*COS(2*PI()*$C6047/365)+MAR1!$D$5*SIN(2*PI()*$C6047/365)</f>
        <v/>
      </c>
      <c r="L6047" s="7">
        <f>MAR1!$B$6+MAR1!$C$6*COS(2*PI()*$C6047/365)+MAR1!$D$6*SIN(2*PI()*$C6047/365)</f>
        <v/>
      </c>
      <c r="M6047" s="7">
        <f>MAR1!$B$7+MAR1!$C$7*COS(2*PI()*$C6047/365)+MAR1!$D$7*SIN(2*PI()*$C6047/365)</f>
        <v/>
      </c>
      <c r="N6047" s="7">
        <f>F6047-K6047</f>
        <v/>
      </c>
      <c r="O6047" s="7">
        <f>G6047-L6047</f>
        <v/>
      </c>
      <c r="P6047" s="7">
        <f>H6047-M6047</f>
        <v/>
      </c>
      <c r="Q6047" s="7">
        <f>IF($I6047=1,(N6047-MAR1!$B$11)/MAR1!$D$11,(N6047-MAR1!$C$11)/MAR1!$E$11)</f>
        <v/>
      </c>
      <c r="R6047" s="7">
        <f>IF($I6047=1,(O6047-MAR1!$B$12)/MAR1!$D$12,(O6047-MAR1!$C$12)/MAR1!$E$12)</f>
        <v/>
      </c>
      <c r="S6047" s="7">
        <f>IF($I6047=1,(P6047-MAR1!$B$13)/MAR1!$D$13,(P6047-MAR1!$C$13)/MAR1!$E$13)</f>
        <v/>
      </c>
    </row>
    <row r="6048">
      <c r="A6048" s="5" t="n">
        <v>6047</v>
      </c>
      <c r="B6048" s="5" t="n">
        <v>17</v>
      </c>
      <c r="C6048" s="5" t="n">
        <v>207</v>
      </c>
      <c r="D6048" s="5" t="n">
        <v>7</v>
      </c>
      <c r="E6048" s="5" t="n">
        <v>2.2</v>
      </c>
      <c r="F6048" s="5" t="n">
        <v>30.6</v>
      </c>
      <c r="G6048" s="5" t="n">
        <v>24.4</v>
      </c>
      <c r="H6048" s="5" t="n">
        <v>14.94</v>
      </c>
      <c r="I6048" s="6">
        <f>IF(E6048&gt;=Markov!$B$3,1,0)</f>
        <v/>
      </c>
      <c r="J6048" s="6">
        <f>I6047</f>
        <v/>
      </c>
      <c r="K6048" s="7">
        <f>MAR1!$B$5+MAR1!$C$5*COS(2*PI()*$C6048/365)+MAR1!$D$5*SIN(2*PI()*$C6048/365)</f>
        <v/>
      </c>
      <c r="L6048" s="7">
        <f>MAR1!$B$6+MAR1!$C$6*COS(2*PI()*$C6048/365)+MAR1!$D$6*SIN(2*PI()*$C6048/365)</f>
        <v/>
      </c>
      <c r="M6048" s="7">
        <f>MAR1!$B$7+MAR1!$C$7*COS(2*PI()*$C6048/365)+MAR1!$D$7*SIN(2*PI()*$C6048/365)</f>
        <v/>
      </c>
      <c r="N6048" s="7">
        <f>F6048-K6048</f>
        <v/>
      </c>
      <c r="O6048" s="7">
        <f>G6048-L6048</f>
        <v/>
      </c>
      <c r="P6048" s="7">
        <f>H6048-M6048</f>
        <v/>
      </c>
      <c r="Q6048" s="7">
        <f>IF($I6048=1,(N6048-MAR1!$B$11)/MAR1!$D$11,(N6048-MAR1!$C$11)/MAR1!$E$11)</f>
        <v/>
      </c>
      <c r="R6048" s="7">
        <f>IF($I6048=1,(O6048-MAR1!$B$12)/MAR1!$D$12,(O6048-MAR1!$C$12)/MAR1!$E$12)</f>
        <v/>
      </c>
      <c r="S6048" s="7">
        <f>IF($I6048=1,(P6048-MAR1!$B$13)/MAR1!$D$13,(P6048-MAR1!$C$13)/MAR1!$E$13)</f>
        <v/>
      </c>
    </row>
    <row r="6049">
      <c r="A6049" s="5" t="n">
        <v>6048</v>
      </c>
      <c r="B6049" s="5" t="n">
        <v>17</v>
      </c>
      <c r="C6049" s="5" t="n">
        <v>208</v>
      </c>
      <c r="D6049" s="5" t="n">
        <v>7</v>
      </c>
      <c r="E6049" s="5" t="n">
        <v>0</v>
      </c>
      <c r="F6049" s="5" t="n">
        <v>33.3</v>
      </c>
      <c r="G6049" s="5" t="n">
        <v>25.7</v>
      </c>
      <c r="H6049" s="5" t="n">
        <v>20.49</v>
      </c>
      <c r="I6049" s="6">
        <f>IF(E6049&gt;=Markov!$B$3,1,0)</f>
        <v/>
      </c>
      <c r="J6049" s="6">
        <f>I6048</f>
        <v/>
      </c>
      <c r="K6049" s="7">
        <f>MAR1!$B$5+MAR1!$C$5*COS(2*PI()*$C6049/365)+MAR1!$D$5*SIN(2*PI()*$C6049/365)</f>
        <v/>
      </c>
      <c r="L6049" s="7">
        <f>MAR1!$B$6+MAR1!$C$6*COS(2*PI()*$C6049/365)+MAR1!$D$6*SIN(2*PI()*$C6049/365)</f>
        <v/>
      </c>
      <c r="M6049" s="7">
        <f>MAR1!$B$7+MAR1!$C$7*COS(2*PI()*$C6049/365)+MAR1!$D$7*SIN(2*PI()*$C6049/365)</f>
        <v/>
      </c>
      <c r="N6049" s="7">
        <f>F6049-K6049</f>
        <v/>
      </c>
      <c r="O6049" s="7">
        <f>G6049-L6049</f>
        <v/>
      </c>
      <c r="P6049" s="7">
        <f>H6049-M6049</f>
        <v/>
      </c>
      <c r="Q6049" s="7">
        <f>IF($I6049=1,(N6049-MAR1!$B$11)/MAR1!$D$11,(N6049-MAR1!$C$11)/MAR1!$E$11)</f>
        <v/>
      </c>
      <c r="R6049" s="7">
        <f>IF($I6049=1,(O6049-MAR1!$B$12)/MAR1!$D$12,(O6049-MAR1!$C$12)/MAR1!$E$12)</f>
        <v/>
      </c>
      <c r="S6049" s="7">
        <f>IF($I6049=1,(P6049-MAR1!$B$13)/MAR1!$D$13,(P6049-MAR1!$C$13)/MAR1!$E$13)</f>
        <v/>
      </c>
    </row>
    <row r="6050">
      <c r="A6050" s="5" t="n">
        <v>6049</v>
      </c>
      <c r="B6050" s="5" t="n">
        <v>17</v>
      </c>
      <c r="C6050" s="5" t="n">
        <v>209</v>
      </c>
      <c r="D6050" s="5" t="n">
        <v>7</v>
      </c>
      <c r="E6050" s="5" t="n">
        <v>28.7</v>
      </c>
      <c r="F6050" s="5" t="n">
        <v>29.7</v>
      </c>
      <c r="G6050" s="5" t="n">
        <v>25.4</v>
      </c>
      <c r="H6050" s="5" t="n">
        <v>14.18</v>
      </c>
      <c r="I6050" s="6">
        <f>IF(E6050&gt;=Markov!$B$3,1,0)</f>
        <v/>
      </c>
      <c r="J6050" s="6">
        <f>I6049</f>
        <v/>
      </c>
      <c r="K6050" s="7">
        <f>MAR1!$B$5+MAR1!$C$5*COS(2*PI()*$C6050/365)+MAR1!$D$5*SIN(2*PI()*$C6050/365)</f>
        <v/>
      </c>
      <c r="L6050" s="7">
        <f>MAR1!$B$6+MAR1!$C$6*COS(2*PI()*$C6050/365)+MAR1!$D$6*SIN(2*PI()*$C6050/365)</f>
        <v/>
      </c>
      <c r="M6050" s="7">
        <f>MAR1!$B$7+MAR1!$C$7*COS(2*PI()*$C6050/365)+MAR1!$D$7*SIN(2*PI()*$C6050/365)</f>
        <v/>
      </c>
      <c r="N6050" s="7">
        <f>F6050-K6050</f>
        <v/>
      </c>
      <c r="O6050" s="7">
        <f>G6050-L6050</f>
        <v/>
      </c>
      <c r="P6050" s="7">
        <f>H6050-M6050</f>
        <v/>
      </c>
      <c r="Q6050" s="7">
        <f>IF($I6050=1,(N6050-MAR1!$B$11)/MAR1!$D$11,(N6050-MAR1!$C$11)/MAR1!$E$11)</f>
        <v/>
      </c>
      <c r="R6050" s="7">
        <f>IF($I6050=1,(O6050-MAR1!$B$12)/MAR1!$D$12,(O6050-MAR1!$C$12)/MAR1!$E$12)</f>
        <v/>
      </c>
      <c r="S6050" s="7">
        <f>IF($I6050=1,(P6050-MAR1!$B$13)/MAR1!$D$13,(P6050-MAR1!$C$13)/MAR1!$E$13)</f>
        <v/>
      </c>
    </row>
    <row r="6051">
      <c r="A6051" s="5" t="n">
        <v>6050</v>
      </c>
      <c r="B6051" s="5" t="n">
        <v>17</v>
      </c>
      <c r="C6051" s="5" t="n">
        <v>210</v>
      </c>
      <c r="D6051" s="5" t="n">
        <v>7</v>
      </c>
      <c r="E6051" s="5" t="n">
        <v>12.5</v>
      </c>
      <c r="F6051" s="5" t="n">
        <v>31.4</v>
      </c>
      <c r="G6051" s="5" t="n">
        <v>24.4</v>
      </c>
      <c r="H6051" s="5" t="n">
        <v>15.09</v>
      </c>
      <c r="I6051" s="6">
        <f>IF(E6051&gt;=Markov!$B$3,1,0)</f>
        <v/>
      </c>
      <c r="J6051" s="6">
        <f>I6050</f>
        <v/>
      </c>
      <c r="K6051" s="7">
        <f>MAR1!$B$5+MAR1!$C$5*COS(2*PI()*$C6051/365)+MAR1!$D$5*SIN(2*PI()*$C6051/365)</f>
        <v/>
      </c>
      <c r="L6051" s="7">
        <f>MAR1!$B$6+MAR1!$C$6*COS(2*PI()*$C6051/365)+MAR1!$D$6*SIN(2*PI()*$C6051/365)</f>
        <v/>
      </c>
      <c r="M6051" s="7">
        <f>MAR1!$B$7+MAR1!$C$7*COS(2*PI()*$C6051/365)+MAR1!$D$7*SIN(2*PI()*$C6051/365)</f>
        <v/>
      </c>
      <c r="N6051" s="7">
        <f>F6051-K6051</f>
        <v/>
      </c>
      <c r="O6051" s="7">
        <f>G6051-L6051</f>
        <v/>
      </c>
      <c r="P6051" s="7">
        <f>H6051-M6051</f>
        <v/>
      </c>
      <c r="Q6051" s="7">
        <f>IF($I6051=1,(N6051-MAR1!$B$11)/MAR1!$D$11,(N6051-MAR1!$C$11)/MAR1!$E$11)</f>
        <v/>
      </c>
      <c r="R6051" s="7">
        <f>IF($I6051=1,(O6051-MAR1!$B$12)/MAR1!$D$12,(O6051-MAR1!$C$12)/MAR1!$E$12)</f>
        <v/>
      </c>
      <c r="S6051" s="7">
        <f>IF($I6051=1,(P6051-MAR1!$B$13)/MAR1!$D$13,(P6051-MAR1!$C$13)/MAR1!$E$13)</f>
        <v/>
      </c>
    </row>
    <row r="6052">
      <c r="A6052" s="5" t="n">
        <v>6051</v>
      </c>
      <c r="B6052" s="5" t="n">
        <v>17</v>
      </c>
      <c r="C6052" s="5" t="n">
        <v>211</v>
      </c>
      <c r="D6052" s="5" t="n">
        <v>7</v>
      </c>
      <c r="E6052" s="5" t="n">
        <v>48.9</v>
      </c>
      <c r="F6052" s="5" t="n">
        <v>29.3</v>
      </c>
      <c r="G6052" s="5" t="n">
        <v>23.8</v>
      </c>
      <c r="H6052" s="5" t="n">
        <v>12.93</v>
      </c>
      <c r="I6052" s="6">
        <f>IF(E6052&gt;=Markov!$B$3,1,0)</f>
        <v/>
      </c>
      <c r="J6052" s="6">
        <f>I6051</f>
        <v/>
      </c>
      <c r="K6052" s="7">
        <f>MAR1!$B$5+MAR1!$C$5*COS(2*PI()*$C6052/365)+MAR1!$D$5*SIN(2*PI()*$C6052/365)</f>
        <v/>
      </c>
      <c r="L6052" s="7">
        <f>MAR1!$B$6+MAR1!$C$6*COS(2*PI()*$C6052/365)+MAR1!$D$6*SIN(2*PI()*$C6052/365)</f>
        <v/>
      </c>
      <c r="M6052" s="7">
        <f>MAR1!$B$7+MAR1!$C$7*COS(2*PI()*$C6052/365)+MAR1!$D$7*SIN(2*PI()*$C6052/365)</f>
        <v/>
      </c>
      <c r="N6052" s="7">
        <f>F6052-K6052</f>
        <v/>
      </c>
      <c r="O6052" s="7">
        <f>G6052-L6052</f>
        <v/>
      </c>
      <c r="P6052" s="7">
        <f>H6052-M6052</f>
        <v/>
      </c>
      <c r="Q6052" s="7">
        <f>IF($I6052=1,(N6052-MAR1!$B$11)/MAR1!$D$11,(N6052-MAR1!$C$11)/MAR1!$E$11)</f>
        <v/>
      </c>
      <c r="R6052" s="7">
        <f>IF($I6052=1,(O6052-MAR1!$B$12)/MAR1!$D$12,(O6052-MAR1!$C$12)/MAR1!$E$12)</f>
        <v/>
      </c>
      <c r="S6052" s="7">
        <f>IF($I6052=1,(P6052-MAR1!$B$13)/MAR1!$D$13,(P6052-MAR1!$C$13)/MAR1!$E$13)</f>
        <v/>
      </c>
    </row>
    <row r="6053">
      <c r="A6053" s="5" t="n">
        <v>6052</v>
      </c>
      <c r="B6053" s="5" t="n">
        <v>17</v>
      </c>
      <c r="C6053" s="5" t="n">
        <v>212</v>
      </c>
      <c r="D6053" s="5" t="n">
        <v>7</v>
      </c>
      <c r="E6053" s="5" t="n">
        <v>0</v>
      </c>
      <c r="F6053" s="5" t="n">
        <v>29.2</v>
      </c>
      <c r="G6053" s="5" t="n">
        <v>23.2</v>
      </c>
      <c r="H6053" s="5" t="n">
        <v>13.91</v>
      </c>
      <c r="I6053" s="6">
        <f>IF(E6053&gt;=Markov!$B$3,1,0)</f>
        <v/>
      </c>
      <c r="J6053" s="6">
        <f>I6052</f>
        <v/>
      </c>
      <c r="K6053" s="7">
        <f>MAR1!$B$5+MAR1!$C$5*COS(2*PI()*$C6053/365)+MAR1!$D$5*SIN(2*PI()*$C6053/365)</f>
        <v/>
      </c>
      <c r="L6053" s="7">
        <f>MAR1!$B$6+MAR1!$C$6*COS(2*PI()*$C6053/365)+MAR1!$D$6*SIN(2*PI()*$C6053/365)</f>
        <v/>
      </c>
      <c r="M6053" s="7">
        <f>MAR1!$B$7+MAR1!$C$7*COS(2*PI()*$C6053/365)+MAR1!$D$7*SIN(2*PI()*$C6053/365)</f>
        <v/>
      </c>
      <c r="N6053" s="7">
        <f>F6053-K6053</f>
        <v/>
      </c>
      <c r="O6053" s="7">
        <f>G6053-L6053</f>
        <v/>
      </c>
      <c r="P6053" s="7">
        <f>H6053-M6053</f>
        <v/>
      </c>
      <c r="Q6053" s="7">
        <f>IF($I6053=1,(N6053-MAR1!$B$11)/MAR1!$D$11,(N6053-MAR1!$C$11)/MAR1!$E$11)</f>
        <v/>
      </c>
      <c r="R6053" s="7">
        <f>IF($I6053=1,(O6053-MAR1!$B$12)/MAR1!$D$12,(O6053-MAR1!$C$12)/MAR1!$E$12)</f>
        <v/>
      </c>
      <c r="S6053" s="7">
        <f>IF($I6053=1,(P6053-MAR1!$B$13)/MAR1!$D$13,(P6053-MAR1!$C$13)/MAR1!$E$13)</f>
        <v/>
      </c>
    </row>
    <row r="6054">
      <c r="A6054" s="5" t="n">
        <v>6053</v>
      </c>
      <c r="B6054" s="5" t="n">
        <v>17</v>
      </c>
      <c r="C6054" s="5" t="n">
        <v>213</v>
      </c>
      <c r="D6054" s="5" t="n">
        <v>8</v>
      </c>
      <c r="E6054" s="5" t="n">
        <v>0</v>
      </c>
      <c r="F6054" s="5" t="n">
        <v>28.3</v>
      </c>
      <c r="G6054" s="5" t="n">
        <v>25</v>
      </c>
      <c r="H6054" s="5" t="n">
        <v>17.41</v>
      </c>
      <c r="I6054" s="6">
        <f>IF(E6054&gt;=Markov!$B$3,1,0)</f>
        <v/>
      </c>
      <c r="J6054" s="6">
        <f>I6053</f>
        <v/>
      </c>
      <c r="K6054" s="7">
        <f>MAR1!$B$5+MAR1!$C$5*COS(2*PI()*$C6054/365)+MAR1!$D$5*SIN(2*PI()*$C6054/365)</f>
        <v/>
      </c>
      <c r="L6054" s="7">
        <f>MAR1!$B$6+MAR1!$C$6*COS(2*PI()*$C6054/365)+MAR1!$D$6*SIN(2*PI()*$C6054/365)</f>
        <v/>
      </c>
      <c r="M6054" s="7">
        <f>MAR1!$B$7+MAR1!$C$7*COS(2*PI()*$C6054/365)+MAR1!$D$7*SIN(2*PI()*$C6054/365)</f>
        <v/>
      </c>
      <c r="N6054" s="7">
        <f>F6054-K6054</f>
        <v/>
      </c>
      <c r="O6054" s="7">
        <f>G6054-L6054</f>
        <v/>
      </c>
      <c r="P6054" s="7">
        <f>H6054-M6054</f>
        <v/>
      </c>
      <c r="Q6054" s="7">
        <f>IF($I6054=1,(N6054-MAR1!$B$11)/MAR1!$D$11,(N6054-MAR1!$C$11)/MAR1!$E$11)</f>
        <v/>
      </c>
      <c r="R6054" s="7">
        <f>IF($I6054=1,(O6054-MAR1!$B$12)/MAR1!$D$12,(O6054-MAR1!$C$12)/MAR1!$E$12)</f>
        <v/>
      </c>
      <c r="S6054" s="7">
        <f>IF($I6054=1,(P6054-MAR1!$B$13)/MAR1!$D$13,(P6054-MAR1!$C$13)/MAR1!$E$13)</f>
        <v/>
      </c>
    </row>
    <row r="6055">
      <c r="A6055" s="5" t="n">
        <v>6054</v>
      </c>
      <c r="B6055" s="5" t="n">
        <v>17</v>
      </c>
      <c r="C6055" s="5" t="n">
        <v>214</v>
      </c>
      <c r="D6055" s="5" t="n">
        <v>8</v>
      </c>
      <c r="E6055" s="5" t="n">
        <v>1.9</v>
      </c>
      <c r="F6055" s="5" t="n">
        <v>28</v>
      </c>
      <c r="G6055" s="5" t="n">
        <v>25.2</v>
      </c>
      <c r="H6055" s="5" t="n">
        <v>14.02</v>
      </c>
      <c r="I6055" s="6">
        <f>IF(E6055&gt;=Markov!$B$3,1,0)</f>
        <v/>
      </c>
      <c r="J6055" s="6">
        <f>I6054</f>
        <v/>
      </c>
      <c r="K6055" s="7">
        <f>MAR1!$B$5+MAR1!$C$5*COS(2*PI()*$C6055/365)+MAR1!$D$5*SIN(2*PI()*$C6055/365)</f>
        <v/>
      </c>
      <c r="L6055" s="7">
        <f>MAR1!$B$6+MAR1!$C$6*COS(2*PI()*$C6055/365)+MAR1!$D$6*SIN(2*PI()*$C6055/365)</f>
        <v/>
      </c>
      <c r="M6055" s="7">
        <f>MAR1!$B$7+MAR1!$C$7*COS(2*PI()*$C6055/365)+MAR1!$D$7*SIN(2*PI()*$C6055/365)</f>
        <v/>
      </c>
      <c r="N6055" s="7">
        <f>F6055-K6055</f>
        <v/>
      </c>
      <c r="O6055" s="7">
        <f>G6055-L6055</f>
        <v/>
      </c>
      <c r="P6055" s="7">
        <f>H6055-M6055</f>
        <v/>
      </c>
      <c r="Q6055" s="7">
        <f>IF($I6055=1,(N6055-MAR1!$B$11)/MAR1!$D$11,(N6055-MAR1!$C$11)/MAR1!$E$11)</f>
        <v/>
      </c>
      <c r="R6055" s="7">
        <f>IF($I6055=1,(O6055-MAR1!$B$12)/MAR1!$D$12,(O6055-MAR1!$C$12)/MAR1!$E$12)</f>
        <v/>
      </c>
      <c r="S6055" s="7">
        <f>IF($I6055=1,(P6055-MAR1!$B$13)/MAR1!$D$13,(P6055-MAR1!$C$13)/MAR1!$E$13)</f>
        <v/>
      </c>
    </row>
    <row r="6056">
      <c r="A6056" s="5" t="n">
        <v>6055</v>
      </c>
      <c r="B6056" s="5" t="n">
        <v>17</v>
      </c>
      <c r="C6056" s="5" t="n">
        <v>215</v>
      </c>
      <c r="D6056" s="5" t="n">
        <v>8</v>
      </c>
      <c r="E6056" s="5" t="n">
        <v>1.8</v>
      </c>
      <c r="F6056" s="5" t="n">
        <v>27.9</v>
      </c>
      <c r="G6056" s="5" t="n">
        <v>24.5</v>
      </c>
      <c r="H6056" s="5" t="n">
        <v>11.55</v>
      </c>
      <c r="I6056" s="6">
        <f>IF(E6056&gt;=Markov!$B$3,1,0)</f>
        <v/>
      </c>
      <c r="J6056" s="6">
        <f>I6055</f>
        <v/>
      </c>
      <c r="K6056" s="7">
        <f>MAR1!$B$5+MAR1!$C$5*COS(2*PI()*$C6056/365)+MAR1!$D$5*SIN(2*PI()*$C6056/365)</f>
        <v/>
      </c>
      <c r="L6056" s="7">
        <f>MAR1!$B$6+MAR1!$C$6*COS(2*PI()*$C6056/365)+MAR1!$D$6*SIN(2*PI()*$C6056/365)</f>
        <v/>
      </c>
      <c r="M6056" s="7">
        <f>MAR1!$B$7+MAR1!$C$7*COS(2*PI()*$C6056/365)+MAR1!$D$7*SIN(2*PI()*$C6056/365)</f>
        <v/>
      </c>
      <c r="N6056" s="7">
        <f>F6056-K6056</f>
        <v/>
      </c>
      <c r="O6056" s="7">
        <f>G6056-L6056</f>
        <v/>
      </c>
      <c r="P6056" s="7">
        <f>H6056-M6056</f>
        <v/>
      </c>
      <c r="Q6056" s="7">
        <f>IF($I6056=1,(N6056-MAR1!$B$11)/MAR1!$D$11,(N6056-MAR1!$C$11)/MAR1!$E$11)</f>
        <v/>
      </c>
      <c r="R6056" s="7">
        <f>IF($I6056=1,(O6056-MAR1!$B$12)/MAR1!$D$12,(O6056-MAR1!$C$12)/MAR1!$E$12)</f>
        <v/>
      </c>
      <c r="S6056" s="7">
        <f>IF($I6056=1,(P6056-MAR1!$B$13)/MAR1!$D$13,(P6056-MAR1!$C$13)/MAR1!$E$13)</f>
        <v/>
      </c>
    </row>
    <row r="6057">
      <c r="A6057" s="5" t="n">
        <v>6056</v>
      </c>
      <c r="B6057" s="5" t="n">
        <v>17</v>
      </c>
      <c r="C6057" s="5" t="n">
        <v>216</v>
      </c>
      <c r="D6057" s="5" t="n">
        <v>8</v>
      </c>
      <c r="E6057" s="5" t="n">
        <v>0</v>
      </c>
      <c r="F6057" s="5" t="n">
        <v>28.4</v>
      </c>
      <c r="G6057" s="5" t="n">
        <v>25.8</v>
      </c>
      <c r="H6057" s="5" t="n">
        <v>13.02</v>
      </c>
      <c r="I6057" s="6">
        <f>IF(E6057&gt;=Markov!$B$3,1,0)</f>
        <v/>
      </c>
      <c r="J6057" s="6">
        <f>I6056</f>
        <v/>
      </c>
      <c r="K6057" s="7">
        <f>MAR1!$B$5+MAR1!$C$5*COS(2*PI()*$C6057/365)+MAR1!$D$5*SIN(2*PI()*$C6057/365)</f>
        <v/>
      </c>
      <c r="L6057" s="7">
        <f>MAR1!$B$6+MAR1!$C$6*COS(2*PI()*$C6057/365)+MAR1!$D$6*SIN(2*PI()*$C6057/365)</f>
        <v/>
      </c>
      <c r="M6057" s="7">
        <f>MAR1!$B$7+MAR1!$C$7*COS(2*PI()*$C6057/365)+MAR1!$D$7*SIN(2*PI()*$C6057/365)</f>
        <v/>
      </c>
      <c r="N6057" s="7">
        <f>F6057-K6057</f>
        <v/>
      </c>
      <c r="O6057" s="7">
        <f>G6057-L6057</f>
        <v/>
      </c>
      <c r="P6057" s="7">
        <f>H6057-M6057</f>
        <v/>
      </c>
      <c r="Q6057" s="7">
        <f>IF($I6057=1,(N6057-MAR1!$B$11)/MAR1!$D$11,(N6057-MAR1!$C$11)/MAR1!$E$11)</f>
        <v/>
      </c>
      <c r="R6057" s="7">
        <f>IF($I6057=1,(O6057-MAR1!$B$12)/MAR1!$D$12,(O6057-MAR1!$C$12)/MAR1!$E$12)</f>
        <v/>
      </c>
      <c r="S6057" s="7">
        <f>IF($I6057=1,(P6057-MAR1!$B$13)/MAR1!$D$13,(P6057-MAR1!$C$13)/MAR1!$E$13)</f>
        <v/>
      </c>
    </row>
    <row r="6058">
      <c r="A6058" s="5" t="n">
        <v>6057</v>
      </c>
      <c r="B6058" s="5" t="n">
        <v>17</v>
      </c>
      <c r="C6058" s="5" t="n">
        <v>217</v>
      </c>
      <c r="D6058" s="5" t="n">
        <v>8</v>
      </c>
      <c r="E6058" s="5" t="n">
        <v>15.3</v>
      </c>
      <c r="F6058" s="5" t="n">
        <v>28.8</v>
      </c>
      <c r="G6058" s="5" t="n">
        <v>25.9</v>
      </c>
      <c r="H6058" s="5" t="n">
        <v>12.43</v>
      </c>
      <c r="I6058" s="6">
        <f>IF(E6058&gt;=Markov!$B$3,1,0)</f>
        <v/>
      </c>
      <c r="J6058" s="6">
        <f>I6057</f>
        <v/>
      </c>
      <c r="K6058" s="7">
        <f>MAR1!$B$5+MAR1!$C$5*COS(2*PI()*$C6058/365)+MAR1!$D$5*SIN(2*PI()*$C6058/365)</f>
        <v/>
      </c>
      <c r="L6058" s="7">
        <f>MAR1!$B$6+MAR1!$C$6*COS(2*PI()*$C6058/365)+MAR1!$D$6*SIN(2*PI()*$C6058/365)</f>
        <v/>
      </c>
      <c r="M6058" s="7">
        <f>MAR1!$B$7+MAR1!$C$7*COS(2*PI()*$C6058/365)+MAR1!$D$7*SIN(2*PI()*$C6058/365)</f>
        <v/>
      </c>
      <c r="N6058" s="7">
        <f>F6058-K6058</f>
        <v/>
      </c>
      <c r="O6058" s="7">
        <f>G6058-L6058</f>
        <v/>
      </c>
      <c r="P6058" s="7">
        <f>H6058-M6058</f>
        <v/>
      </c>
      <c r="Q6058" s="7">
        <f>IF($I6058=1,(N6058-MAR1!$B$11)/MAR1!$D$11,(N6058-MAR1!$C$11)/MAR1!$E$11)</f>
        <v/>
      </c>
      <c r="R6058" s="7">
        <f>IF($I6058=1,(O6058-MAR1!$B$12)/MAR1!$D$12,(O6058-MAR1!$C$12)/MAR1!$E$12)</f>
        <v/>
      </c>
      <c r="S6058" s="7">
        <f>IF($I6058=1,(P6058-MAR1!$B$13)/MAR1!$D$13,(P6058-MAR1!$C$13)/MAR1!$E$13)</f>
        <v/>
      </c>
    </row>
    <row r="6059">
      <c r="A6059" s="5" t="n">
        <v>6058</v>
      </c>
      <c r="B6059" s="5" t="n">
        <v>17</v>
      </c>
      <c r="C6059" s="5" t="n">
        <v>218</v>
      </c>
      <c r="D6059" s="5" t="n">
        <v>8</v>
      </c>
      <c r="E6059" s="5" t="n">
        <v>22.3</v>
      </c>
      <c r="F6059" s="5" t="n">
        <v>29.6</v>
      </c>
      <c r="G6059" s="5" t="n">
        <v>23.9</v>
      </c>
      <c r="H6059" s="5" t="n">
        <v>10.76</v>
      </c>
      <c r="I6059" s="6">
        <f>IF(E6059&gt;=Markov!$B$3,1,0)</f>
        <v/>
      </c>
      <c r="J6059" s="6">
        <f>I6058</f>
        <v/>
      </c>
      <c r="K6059" s="7">
        <f>MAR1!$B$5+MAR1!$C$5*COS(2*PI()*$C6059/365)+MAR1!$D$5*SIN(2*PI()*$C6059/365)</f>
        <v/>
      </c>
      <c r="L6059" s="7">
        <f>MAR1!$B$6+MAR1!$C$6*COS(2*PI()*$C6059/365)+MAR1!$D$6*SIN(2*PI()*$C6059/365)</f>
        <v/>
      </c>
      <c r="M6059" s="7">
        <f>MAR1!$B$7+MAR1!$C$7*COS(2*PI()*$C6059/365)+MAR1!$D$7*SIN(2*PI()*$C6059/365)</f>
        <v/>
      </c>
      <c r="N6059" s="7">
        <f>F6059-K6059</f>
        <v/>
      </c>
      <c r="O6059" s="7">
        <f>G6059-L6059</f>
        <v/>
      </c>
      <c r="P6059" s="7">
        <f>H6059-M6059</f>
        <v/>
      </c>
      <c r="Q6059" s="7">
        <f>IF($I6059=1,(N6059-MAR1!$B$11)/MAR1!$D$11,(N6059-MAR1!$C$11)/MAR1!$E$11)</f>
        <v/>
      </c>
      <c r="R6059" s="7">
        <f>IF($I6059=1,(O6059-MAR1!$B$12)/MAR1!$D$12,(O6059-MAR1!$C$12)/MAR1!$E$12)</f>
        <v/>
      </c>
      <c r="S6059" s="7">
        <f>IF($I6059=1,(P6059-MAR1!$B$13)/MAR1!$D$13,(P6059-MAR1!$C$13)/MAR1!$E$13)</f>
        <v/>
      </c>
    </row>
    <row r="6060">
      <c r="A6060" s="5" t="n">
        <v>6059</v>
      </c>
      <c r="B6060" s="5" t="n">
        <v>17</v>
      </c>
      <c r="C6060" s="5" t="n">
        <v>219</v>
      </c>
      <c r="D6060" s="5" t="n">
        <v>8</v>
      </c>
      <c r="E6060" s="5" t="n">
        <v>1.4</v>
      </c>
      <c r="F6060" s="5" t="n">
        <v>29</v>
      </c>
      <c r="G6060" s="5" t="n">
        <v>23.6</v>
      </c>
      <c r="H6060" s="5" t="n">
        <v>12.4</v>
      </c>
      <c r="I6060" s="6">
        <f>IF(E6060&gt;=Markov!$B$3,1,0)</f>
        <v/>
      </c>
      <c r="J6060" s="6">
        <f>I6059</f>
        <v/>
      </c>
      <c r="K6060" s="7">
        <f>MAR1!$B$5+MAR1!$C$5*COS(2*PI()*$C6060/365)+MAR1!$D$5*SIN(2*PI()*$C6060/365)</f>
        <v/>
      </c>
      <c r="L6060" s="7">
        <f>MAR1!$B$6+MAR1!$C$6*COS(2*PI()*$C6060/365)+MAR1!$D$6*SIN(2*PI()*$C6060/365)</f>
        <v/>
      </c>
      <c r="M6060" s="7">
        <f>MAR1!$B$7+MAR1!$C$7*COS(2*PI()*$C6060/365)+MAR1!$D$7*SIN(2*PI()*$C6060/365)</f>
        <v/>
      </c>
      <c r="N6060" s="7">
        <f>F6060-K6060</f>
        <v/>
      </c>
      <c r="O6060" s="7">
        <f>G6060-L6060</f>
        <v/>
      </c>
      <c r="P6060" s="7">
        <f>H6060-M6060</f>
        <v/>
      </c>
      <c r="Q6060" s="7">
        <f>IF($I6060=1,(N6060-MAR1!$B$11)/MAR1!$D$11,(N6060-MAR1!$C$11)/MAR1!$E$11)</f>
        <v/>
      </c>
      <c r="R6060" s="7">
        <f>IF($I6060=1,(O6060-MAR1!$B$12)/MAR1!$D$12,(O6060-MAR1!$C$12)/MAR1!$E$12)</f>
        <v/>
      </c>
      <c r="S6060" s="7">
        <f>IF($I6060=1,(P6060-MAR1!$B$13)/MAR1!$D$13,(P6060-MAR1!$C$13)/MAR1!$E$13)</f>
        <v/>
      </c>
    </row>
    <row r="6061">
      <c r="A6061" s="5" t="n">
        <v>6060</v>
      </c>
      <c r="B6061" s="5" t="n">
        <v>17</v>
      </c>
      <c r="C6061" s="5" t="n">
        <v>220</v>
      </c>
      <c r="D6061" s="5" t="n">
        <v>8</v>
      </c>
      <c r="E6061" s="5" t="n">
        <v>0</v>
      </c>
      <c r="F6061" s="5" t="n">
        <v>29.8</v>
      </c>
      <c r="G6061" s="5" t="n">
        <v>25.3</v>
      </c>
      <c r="H6061" s="5" t="n">
        <v>19.96</v>
      </c>
      <c r="I6061" s="6">
        <f>IF(E6061&gt;=Markov!$B$3,1,0)</f>
        <v/>
      </c>
      <c r="J6061" s="6">
        <f>I6060</f>
        <v/>
      </c>
      <c r="K6061" s="7">
        <f>MAR1!$B$5+MAR1!$C$5*COS(2*PI()*$C6061/365)+MAR1!$D$5*SIN(2*PI()*$C6061/365)</f>
        <v/>
      </c>
      <c r="L6061" s="7">
        <f>MAR1!$B$6+MAR1!$C$6*COS(2*PI()*$C6061/365)+MAR1!$D$6*SIN(2*PI()*$C6061/365)</f>
        <v/>
      </c>
      <c r="M6061" s="7">
        <f>MAR1!$B$7+MAR1!$C$7*COS(2*PI()*$C6061/365)+MAR1!$D$7*SIN(2*PI()*$C6061/365)</f>
        <v/>
      </c>
      <c r="N6061" s="7">
        <f>F6061-K6061</f>
        <v/>
      </c>
      <c r="O6061" s="7">
        <f>G6061-L6061</f>
        <v/>
      </c>
      <c r="P6061" s="7">
        <f>H6061-M6061</f>
        <v/>
      </c>
      <c r="Q6061" s="7">
        <f>IF($I6061=1,(N6061-MAR1!$B$11)/MAR1!$D$11,(N6061-MAR1!$C$11)/MAR1!$E$11)</f>
        <v/>
      </c>
      <c r="R6061" s="7">
        <f>IF($I6061=1,(O6061-MAR1!$B$12)/MAR1!$D$12,(O6061-MAR1!$C$12)/MAR1!$E$12)</f>
        <v/>
      </c>
      <c r="S6061" s="7">
        <f>IF($I6061=1,(P6061-MAR1!$B$13)/MAR1!$D$13,(P6061-MAR1!$C$13)/MAR1!$E$13)</f>
        <v/>
      </c>
    </row>
    <row r="6062">
      <c r="A6062" s="5" t="n">
        <v>6061</v>
      </c>
      <c r="B6062" s="5" t="n">
        <v>17</v>
      </c>
      <c r="C6062" s="5" t="n">
        <v>221</v>
      </c>
      <c r="D6062" s="5" t="n">
        <v>8</v>
      </c>
      <c r="E6062" s="5" t="n">
        <v>18.6</v>
      </c>
      <c r="F6062" s="5" t="n">
        <v>29.3</v>
      </c>
      <c r="G6062" s="5" t="n">
        <v>23.8</v>
      </c>
      <c r="H6062" s="5" t="n">
        <v>16.98</v>
      </c>
      <c r="I6062" s="6">
        <f>IF(E6062&gt;=Markov!$B$3,1,0)</f>
        <v/>
      </c>
      <c r="J6062" s="6">
        <f>I6061</f>
        <v/>
      </c>
      <c r="K6062" s="7">
        <f>MAR1!$B$5+MAR1!$C$5*COS(2*PI()*$C6062/365)+MAR1!$D$5*SIN(2*PI()*$C6062/365)</f>
        <v/>
      </c>
      <c r="L6062" s="7">
        <f>MAR1!$B$6+MAR1!$C$6*COS(2*PI()*$C6062/365)+MAR1!$D$6*SIN(2*PI()*$C6062/365)</f>
        <v/>
      </c>
      <c r="M6062" s="7">
        <f>MAR1!$B$7+MAR1!$C$7*COS(2*PI()*$C6062/365)+MAR1!$D$7*SIN(2*PI()*$C6062/365)</f>
        <v/>
      </c>
      <c r="N6062" s="7">
        <f>F6062-K6062</f>
        <v/>
      </c>
      <c r="O6062" s="7">
        <f>G6062-L6062</f>
        <v/>
      </c>
      <c r="P6062" s="7">
        <f>H6062-M6062</f>
        <v/>
      </c>
      <c r="Q6062" s="7">
        <f>IF($I6062=1,(N6062-MAR1!$B$11)/MAR1!$D$11,(N6062-MAR1!$C$11)/MAR1!$E$11)</f>
        <v/>
      </c>
      <c r="R6062" s="7">
        <f>IF($I6062=1,(O6062-MAR1!$B$12)/MAR1!$D$12,(O6062-MAR1!$C$12)/MAR1!$E$12)</f>
        <v/>
      </c>
      <c r="S6062" s="7">
        <f>IF($I6062=1,(P6062-MAR1!$B$13)/MAR1!$D$13,(P6062-MAR1!$C$13)/MAR1!$E$13)</f>
        <v/>
      </c>
    </row>
    <row r="6063">
      <c r="A6063" s="5" t="n">
        <v>6062</v>
      </c>
      <c r="B6063" s="5" t="n">
        <v>17</v>
      </c>
      <c r="C6063" s="5" t="n">
        <v>222</v>
      </c>
      <c r="D6063" s="5" t="n">
        <v>8</v>
      </c>
      <c r="E6063" s="5" t="n">
        <v>10</v>
      </c>
      <c r="F6063" s="5" t="n">
        <v>29.5</v>
      </c>
      <c r="G6063" s="5" t="n">
        <v>24.5</v>
      </c>
      <c r="H6063" s="5" t="n">
        <v>12.72</v>
      </c>
      <c r="I6063" s="6">
        <f>IF(E6063&gt;=Markov!$B$3,1,0)</f>
        <v/>
      </c>
      <c r="J6063" s="6">
        <f>I6062</f>
        <v/>
      </c>
      <c r="K6063" s="7">
        <f>MAR1!$B$5+MAR1!$C$5*COS(2*PI()*$C6063/365)+MAR1!$D$5*SIN(2*PI()*$C6063/365)</f>
        <v/>
      </c>
      <c r="L6063" s="7">
        <f>MAR1!$B$6+MAR1!$C$6*COS(2*PI()*$C6063/365)+MAR1!$D$6*SIN(2*PI()*$C6063/365)</f>
        <v/>
      </c>
      <c r="M6063" s="7">
        <f>MAR1!$B$7+MAR1!$C$7*COS(2*PI()*$C6063/365)+MAR1!$D$7*SIN(2*PI()*$C6063/365)</f>
        <v/>
      </c>
      <c r="N6063" s="7">
        <f>F6063-K6063</f>
        <v/>
      </c>
      <c r="O6063" s="7">
        <f>G6063-L6063</f>
        <v/>
      </c>
      <c r="P6063" s="7">
        <f>H6063-M6063</f>
        <v/>
      </c>
      <c r="Q6063" s="7">
        <f>IF($I6063=1,(N6063-MAR1!$B$11)/MAR1!$D$11,(N6063-MAR1!$C$11)/MAR1!$E$11)</f>
        <v/>
      </c>
      <c r="R6063" s="7">
        <f>IF($I6063=1,(O6063-MAR1!$B$12)/MAR1!$D$12,(O6063-MAR1!$C$12)/MAR1!$E$12)</f>
        <v/>
      </c>
      <c r="S6063" s="7">
        <f>IF($I6063=1,(P6063-MAR1!$B$13)/MAR1!$D$13,(P6063-MAR1!$C$13)/MAR1!$E$13)</f>
        <v/>
      </c>
    </row>
    <row r="6064">
      <c r="A6064" s="5" t="n">
        <v>6063</v>
      </c>
      <c r="B6064" s="5" t="n">
        <v>17</v>
      </c>
      <c r="C6064" s="5" t="n">
        <v>223</v>
      </c>
      <c r="D6064" s="5" t="n">
        <v>8</v>
      </c>
      <c r="E6064" s="5" t="n">
        <v>3.1</v>
      </c>
      <c r="F6064" s="5" t="n">
        <v>29.5</v>
      </c>
      <c r="G6064" s="5" t="n">
        <v>25.8</v>
      </c>
      <c r="H6064" s="5" t="n">
        <v>10.39</v>
      </c>
      <c r="I6064" s="6">
        <f>IF(E6064&gt;=Markov!$B$3,1,0)</f>
        <v/>
      </c>
      <c r="J6064" s="6">
        <f>I6063</f>
        <v/>
      </c>
      <c r="K6064" s="7">
        <f>MAR1!$B$5+MAR1!$C$5*COS(2*PI()*$C6064/365)+MAR1!$D$5*SIN(2*PI()*$C6064/365)</f>
        <v/>
      </c>
      <c r="L6064" s="7">
        <f>MAR1!$B$6+MAR1!$C$6*COS(2*PI()*$C6064/365)+MAR1!$D$6*SIN(2*PI()*$C6064/365)</f>
        <v/>
      </c>
      <c r="M6064" s="7">
        <f>MAR1!$B$7+MAR1!$C$7*COS(2*PI()*$C6064/365)+MAR1!$D$7*SIN(2*PI()*$C6064/365)</f>
        <v/>
      </c>
      <c r="N6064" s="7">
        <f>F6064-K6064</f>
        <v/>
      </c>
      <c r="O6064" s="7">
        <f>G6064-L6064</f>
        <v/>
      </c>
      <c r="P6064" s="7">
        <f>H6064-M6064</f>
        <v/>
      </c>
      <c r="Q6064" s="7">
        <f>IF($I6064=1,(N6064-MAR1!$B$11)/MAR1!$D$11,(N6064-MAR1!$C$11)/MAR1!$E$11)</f>
        <v/>
      </c>
      <c r="R6064" s="7">
        <f>IF($I6064=1,(O6064-MAR1!$B$12)/MAR1!$D$12,(O6064-MAR1!$C$12)/MAR1!$E$12)</f>
        <v/>
      </c>
      <c r="S6064" s="7">
        <f>IF($I6064=1,(P6064-MAR1!$B$13)/MAR1!$D$13,(P6064-MAR1!$C$13)/MAR1!$E$13)</f>
        <v/>
      </c>
    </row>
    <row r="6065">
      <c r="A6065" s="5" t="n">
        <v>6064</v>
      </c>
      <c r="B6065" s="5" t="n">
        <v>17</v>
      </c>
      <c r="C6065" s="5" t="n">
        <v>224</v>
      </c>
      <c r="D6065" s="5" t="n">
        <v>8</v>
      </c>
      <c r="E6065" s="5" t="n">
        <v>0</v>
      </c>
      <c r="F6065" s="5" t="n">
        <v>34</v>
      </c>
      <c r="G6065" s="5" t="n">
        <v>24.2</v>
      </c>
      <c r="H6065" s="5" t="n">
        <v>21.4</v>
      </c>
      <c r="I6065" s="6">
        <f>IF(E6065&gt;=Markov!$B$3,1,0)</f>
        <v/>
      </c>
      <c r="J6065" s="6">
        <f>I6064</f>
        <v/>
      </c>
      <c r="K6065" s="7">
        <f>MAR1!$B$5+MAR1!$C$5*COS(2*PI()*$C6065/365)+MAR1!$D$5*SIN(2*PI()*$C6065/365)</f>
        <v/>
      </c>
      <c r="L6065" s="7">
        <f>MAR1!$B$6+MAR1!$C$6*COS(2*PI()*$C6065/365)+MAR1!$D$6*SIN(2*PI()*$C6065/365)</f>
        <v/>
      </c>
      <c r="M6065" s="7">
        <f>MAR1!$B$7+MAR1!$C$7*COS(2*PI()*$C6065/365)+MAR1!$D$7*SIN(2*PI()*$C6065/365)</f>
        <v/>
      </c>
      <c r="N6065" s="7">
        <f>F6065-K6065</f>
        <v/>
      </c>
      <c r="O6065" s="7">
        <f>G6065-L6065</f>
        <v/>
      </c>
      <c r="P6065" s="7">
        <f>H6065-M6065</f>
        <v/>
      </c>
      <c r="Q6065" s="7">
        <f>IF($I6065=1,(N6065-MAR1!$B$11)/MAR1!$D$11,(N6065-MAR1!$C$11)/MAR1!$E$11)</f>
        <v/>
      </c>
      <c r="R6065" s="7">
        <f>IF($I6065=1,(O6065-MAR1!$B$12)/MAR1!$D$12,(O6065-MAR1!$C$12)/MAR1!$E$12)</f>
        <v/>
      </c>
      <c r="S6065" s="7">
        <f>IF($I6065=1,(P6065-MAR1!$B$13)/MAR1!$D$13,(P6065-MAR1!$C$13)/MAR1!$E$13)</f>
        <v/>
      </c>
    </row>
    <row r="6066">
      <c r="A6066" s="5" t="n">
        <v>6065</v>
      </c>
      <c r="B6066" s="5" t="n">
        <v>17</v>
      </c>
      <c r="C6066" s="5" t="n">
        <v>225</v>
      </c>
      <c r="D6066" s="5" t="n">
        <v>8</v>
      </c>
      <c r="E6066" s="5" t="n">
        <v>0</v>
      </c>
      <c r="F6066" s="5" t="n">
        <v>34.9</v>
      </c>
      <c r="G6066" s="5" t="n">
        <v>26.7</v>
      </c>
      <c r="H6066" s="5" t="n">
        <v>20.7</v>
      </c>
      <c r="I6066" s="6">
        <f>IF(E6066&gt;=Markov!$B$3,1,0)</f>
        <v/>
      </c>
      <c r="J6066" s="6">
        <f>I6065</f>
        <v/>
      </c>
      <c r="K6066" s="7">
        <f>MAR1!$B$5+MAR1!$C$5*COS(2*PI()*$C6066/365)+MAR1!$D$5*SIN(2*PI()*$C6066/365)</f>
        <v/>
      </c>
      <c r="L6066" s="7">
        <f>MAR1!$B$6+MAR1!$C$6*COS(2*PI()*$C6066/365)+MAR1!$D$6*SIN(2*PI()*$C6066/365)</f>
        <v/>
      </c>
      <c r="M6066" s="7">
        <f>MAR1!$B$7+MAR1!$C$7*COS(2*PI()*$C6066/365)+MAR1!$D$7*SIN(2*PI()*$C6066/365)</f>
        <v/>
      </c>
      <c r="N6066" s="7">
        <f>F6066-K6066</f>
        <v/>
      </c>
      <c r="O6066" s="7">
        <f>G6066-L6066</f>
        <v/>
      </c>
      <c r="P6066" s="7">
        <f>H6066-M6066</f>
        <v/>
      </c>
      <c r="Q6066" s="7">
        <f>IF($I6066=1,(N6066-MAR1!$B$11)/MAR1!$D$11,(N6066-MAR1!$C$11)/MAR1!$E$11)</f>
        <v/>
      </c>
      <c r="R6066" s="7">
        <f>IF($I6066=1,(O6066-MAR1!$B$12)/MAR1!$D$12,(O6066-MAR1!$C$12)/MAR1!$E$12)</f>
        <v/>
      </c>
      <c r="S6066" s="7">
        <f>IF($I6066=1,(P6066-MAR1!$B$13)/MAR1!$D$13,(P6066-MAR1!$C$13)/MAR1!$E$13)</f>
        <v/>
      </c>
    </row>
    <row r="6067">
      <c r="A6067" s="5" t="n">
        <v>6066</v>
      </c>
      <c r="B6067" s="5" t="n">
        <v>17</v>
      </c>
      <c r="C6067" s="5" t="n">
        <v>226</v>
      </c>
      <c r="D6067" s="5" t="n">
        <v>8</v>
      </c>
      <c r="E6067" s="5" t="n">
        <v>0</v>
      </c>
      <c r="F6067" s="5" t="n">
        <v>36.8</v>
      </c>
      <c r="G6067" s="5" t="n">
        <v>29</v>
      </c>
      <c r="H6067" s="5" t="n">
        <v>21.05</v>
      </c>
      <c r="I6067" s="6">
        <f>IF(E6067&gt;=Markov!$B$3,1,0)</f>
        <v/>
      </c>
      <c r="J6067" s="6">
        <f>I6066</f>
        <v/>
      </c>
      <c r="K6067" s="7">
        <f>MAR1!$B$5+MAR1!$C$5*COS(2*PI()*$C6067/365)+MAR1!$D$5*SIN(2*PI()*$C6067/365)</f>
        <v/>
      </c>
      <c r="L6067" s="7">
        <f>MAR1!$B$6+MAR1!$C$6*COS(2*PI()*$C6067/365)+MAR1!$D$6*SIN(2*PI()*$C6067/365)</f>
        <v/>
      </c>
      <c r="M6067" s="7">
        <f>MAR1!$B$7+MAR1!$C$7*COS(2*PI()*$C6067/365)+MAR1!$D$7*SIN(2*PI()*$C6067/365)</f>
        <v/>
      </c>
      <c r="N6067" s="7">
        <f>F6067-K6067</f>
        <v/>
      </c>
      <c r="O6067" s="7">
        <f>G6067-L6067</f>
        <v/>
      </c>
      <c r="P6067" s="7">
        <f>H6067-M6067</f>
        <v/>
      </c>
      <c r="Q6067" s="7">
        <f>IF($I6067=1,(N6067-MAR1!$B$11)/MAR1!$D$11,(N6067-MAR1!$C$11)/MAR1!$E$11)</f>
        <v/>
      </c>
      <c r="R6067" s="7">
        <f>IF($I6067=1,(O6067-MAR1!$B$12)/MAR1!$D$12,(O6067-MAR1!$C$12)/MAR1!$E$12)</f>
        <v/>
      </c>
      <c r="S6067" s="7">
        <f>IF($I6067=1,(P6067-MAR1!$B$13)/MAR1!$D$13,(P6067-MAR1!$C$13)/MAR1!$E$13)</f>
        <v/>
      </c>
    </row>
    <row r="6068">
      <c r="A6068" s="5" t="n">
        <v>6067</v>
      </c>
      <c r="B6068" s="5" t="n">
        <v>17</v>
      </c>
      <c r="C6068" s="5" t="n">
        <v>227</v>
      </c>
      <c r="D6068" s="5" t="n">
        <v>8</v>
      </c>
      <c r="E6068" s="5" t="n">
        <v>0</v>
      </c>
      <c r="F6068" s="5" t="n">
        <v>39.9</v>
      </c>
      <c r="G6068" s="5" t="n">
        <v>27.5</v>
      </c>
      <c r="H6068" s="5" t="n">
        <v>26.95</v>
      </c>
      <c r="I6068" s="6">
        <f>IF(E6068&gt;=Markov!$B$3,1,0)</f>
        <v/>
      </c>
      <c r="J6068" s="6">
        <f>I6067</f>
        <v/>
      </c>
      <c r="K6068" s="7">
        <f>MAR1!$B$5+MAR1!$C$5*COS(2*PI()*$C6068/365)+MAR1!$D$5*SIN(2*PI()*$C6068/365)</f>
        <v/>
      </c>
      <c r="L6068" s="7">
        <f>MAR1!$B$6+MAR1!$C$6*COS(2*PI()*$C6068/365)+MAR1!$D$6*SIN(2*PI()*$C6068/365)</f>
        <v/>
      </c>
      <c r="M6068" s="7">
        <f>MAR1!$B$7+MAR1!$C$7*COS(2*PI()*$C6068/365)+MAR1!$D$7*SIN(2*PI()*$C6068/365)</f>
        <v/>
      </c>
      <c r="N6068" s="7">
        <f>F6068-K6068</f>
        <v/>
      </c>
      <c r="O6068" s="7">
        <f>G6068-L6068</f>
        <v/>
      </c>
      <c r="P6068" s="7">
        <f>H6068-M6068</f>
        <v/>
      </c>
      <c r="Q6068" s="7">
        <f>IF($I6068=1,(N6068-MAR1!$B$11)/MAR1!$D$11,(N6068-MAR1!$C$11)/MAR1!$E$11)</f>
        <v/>
      </c>
      <c r="R6068" s="7">
        <f>IF($I6068=1,(O6068-MAR1!$B$12)/MAR1!$D$12,(O6068-MAR1!$C$12)/MAR1!$E$12)</f>
        <v/>
      </c>
      <c r="S6068" s="7">
        <f>IF($I6068=1,(P6068-MAR1!$B$13)/MAR1!$D$13,(P6068-MAR1!$C$13)/MAR1!$E$13)</f>
        <v/>
      </c>
    </row>
    <row r="6069">
      <c r="A6069" s="5" t="n">
        <v>6068</v>
      </c>
      <c r="B6069" s="5" t="n">
        <v>17</v>
      </c>
      <c r="C6069" s="5" t="n">
        <v>228</v>
      </c>
      <c r="D6069" s="5" t="n">
        <v>8</v>
      </c>
      <c r="E6069" s="5" t="n">
        <v>0</v>
      </c>
      <c r="F6069" s="5" t="n">
        <v>34.8</v>
      </c>
      <c r="G6069" s="5" t="n">
        <v>26.6</v>
      </c>
      <c r="H6069" s="5" t="n">
        <v>21.4</v>
      </c>
      <c r="I6069" s="6">
        <f>IF(E6069&gt;=Markov!$B$3,1,0)</f>
        <v/>
      </c>
      <c r="J6069" s="6">
        <f>I6068</f>
        <v/>
      </c>
      <c r="K6069" s="7">
        <f>MAR1!$B$5+MAR1!$C$5*COS(2*PI()*$C6069/365)+MAR1!$D$5*SIN(2*PI()*$C6069/365)</f>
        <v/>
      </c>
      <c r="L6069" s="7">
        <f>MAR1!$B$6+MAR1!$C$6*COS(2*PI()*$C6069/365)+MAR1!$D$6*SIN(2*PI()*$C6069/365)</f>
        <v/>
      </c>
      <c r="M6069" s="7">
        <f>MAR1!$B$7+MAR1!$C$7*COS(2*PI()*$C6069/365)+MAR1!$D$7*SIN(2*PI()*$C6069/365)</f>
        <v/>
      </c>
      <c r="N6069" s="7">
        <f>F6069-K6069</f>
        <v/>
      </c>
      <c r="O6069" s="7">
        <f>G6069-L6069</f>
        <v/>
      </c>
      <c r="P6069" s="7">
        <f>H6069-M6069</f>
        <v/>
      </c>
      <c r="Q6069" s="7">
        <f>IF($I6069=1,(N6069-MAR1!$B$11)/MAR1!$D$11,(N6069-MAR1!$C$11)/MAR1!$E$11)</f>
        <v/>
      </c>
      <c r="R6069" s="7">
        <f>IF($I6069=1,(O6069-MAR1!$B$12)/MAR1!$D$12,(O6069-MAR1!$C$12)/MAR1!$E$12)</f>
        <v/>
      </c>
      <c r="S6069" s="7">
        <f>IF($I6069=1,(P6069-MAR1!$B$13)/MAR1!$D$13,(P6069-MAR1!$C$13)/MAR1!$E$13)</f>
        <v/>
      </c>
    </row>
    <row r="6070">
      <c r="A6070" s="5" t="n">
        <v>6069</v>
      </c>
      <c r="B6070" s="5" t="n">
        <v>17</v>
      </c>
      <c r="C6070" s="5" t="n">
        <v>229</v>
      </c>
      <c r="D6070" s="5" t="n">
        <v>8</v>
      </c>
      <c r="E6070" s="5" t="n">
        <v>0</v>
      </c>
      <c r="F6070" s="5" t="n">
        <v>34</v>
      </c>
      <c r="G6070" s="5" t="n">
        <v>24.9</v>
      </c>
      <c r="H6070" s="5" t="n">
        <v>22.96</v>
      </c>
      <c r="I6070" s="6">
        <f>IF(E6070&gt;=Markov!$B$3,1,0)</f>
        <v/>
      </c>
      <c r="J6070" s="6">
        <f>I6069</f>
        <v/>
      </c>
      <c r="K6070" s="7">
        <f>MAR1!$B$5+MAR1!$C$5*COS(2*PI()*$C6070/365)+MAR1!$D$5*SIN(2*PI()*$C6070/365)</f>
        <v/>
      </c>
      <c r="L6070" s="7">
        <f>MAR1!$B$6+MAR1!$C$6*COS(2*PI()*$C6070/365)+MAR1!$D$6*SIN(2*PI()*$C6070/365)</f>
        <v/>
      </c>
      <c r="M6070" s="7">
        <f>MAR1!$B$7+MAR1!$C$7*COS(2*PI()*$C6070/365)+MAR1!$D$7*SIN(2*PI()*$C6070/365)</f>
        <v/>
      </c>
      <c r="N6070" s="7">
        <f>F6070-K6070</f>
        <v/>
      </c>
      <c r="O6070" s="7">
        <f>G6070-L6070</f>
        <v/>
      </c>
      <c r="P6070" s="7">
        <f>H6070-M6070</f>
        <v/>
      </c>
      <c r="Q6070" s="7">
        <f>IF($I6070=1,(N6070-MAR1!$B$11)/MAR1!$D$11,(N6070-MAR1!$C$11)/MAR1!$E$11)</f>
        <v/>
      </c>
      <c r="R6070" s="7">
        <f>IF($I6070=1,(O6070-MAR1!$B$12)/MAR1!$D$12,(O6070-MAR1!$C$12)/MAR1!$E$12)</f>
        <v/>
      </c>
      <c r="S6070" s="7">
        <f>IF($I6070=1,(P6070-MAR1!$B$13)/MAR1!$D$13,(P6070-MAR1!$C$13)/MAR1!$E$13)</f>
        <v/>
      </c>
    </row>
    <row r="6071">
      <c r="A6071" s="5" t="n">
        <v>6070</v>
      </c>
      <c r="B6071" s="5" t="n">
        <v>17</v>
      </c>
      <c r="C6071" s="5" t="n">
        <v>230</v>
      </c>
      <c r="D6071" s="5" t="n">
        <v>8</v>
      </c>
      <c r="E6071" s="5" t="n">
        <v>1.7</v>
      </c>
      <c r="F6071" s="5" t="n">
        <v>28.5</v>
      </c>
      <c r="G6071" s="5" t="n">
        <v>24.5</v>
      </c>
      <c r="H6071" s="5" t="n">
        <v>14.66</v>
      </c>
      <c r="I6071" s="6">
        <f>IF(E6071&gt;=Markov!$B$3,1,0)</f>
        <v/>
      </c>
      <c r="J6071" s="6">
        <f>I6070</f>
        <v/>
      </c>
      <c r="K6071" s="7">
        <f>MAR1!$B$5+MAR1!$C$5*COS(2*PI()*$C6071/365)+MAR1!$D$5*SIN(2*PI()*$C6071/365)</f>
        <v/>
      </c>
      <c r="L6071" s="7">
        <f>MAR1!$B$6+MAR1!$C$6*COS(2*PI()*$C6071/365)+MAR1!$D$6*SIN(2*PI()*$C6071/365)</f>
        <v/>
      </c>
      <c r="M6071" s="7">
        <f>MAR1!$B$7+MAR1!$C$7*COS(2*PI()*$C6071/365)+MAR1!$D$7*SIN(2*PI()*$C6071/365)</f>
        <v/>
      </c>
      <c r="N6071" s="7">
        <f>F6071-K6071</f>
        <v/>
      </c>
      <c r="O6071" s="7">
        <f>G6071-L6071</f>
        <v/>
      </c>
      <c r="P6071" s="7">
        <f>H6071-M6071</f>
        <v/>
      </c>
      <c r="Q6071" s="7">
        <f>IF($I6071=1,(N6071-MAR1!$B$11)/MAR1!$D$11,(N6071-MAR1!$C$11)/MAR1!$E$11)</f>
        <v/>
      </c>
      <c r="R6071" s="7">
        <f>IF($I6071=1,(O6071-MAR1!$B$12)/MAR1!$D$12,(O6071-MAR1!$C$12)/MAR1!$E$12)</f>
        <v/>
      </c>
      <c r="S6071" s="7">
        <f>IF($I6071=1,(P6071-MAR1!$B$13)/MAR1!$D$13,(P6071-MAR1!$C$13)/MAR1!$E$13)</f>
        <v/>
      </c>
    </row>
    <row r="6072">
      <c r="A6072" s="5" t="n">
        <v>6071</v>
      </c>
      <c r="B6072" s="5" t="n">
        <v>17</v>
      </c>
      <c r="C6072" s="5" t="n">
        <v>231</v>
      </c>
      <c r="D6072" s="5" t="n">
        <v>8</v>
      </c>
      <c r="E6072" s="5" t="n">
        <v>16.7</v>
      </c>
      <c r="F6072" s="5" t="n">
        <v>30.9</v>
      </c>
      <c r="G6072" s="5" t="n">
        <v>24.7</v>
      </c>
      <c r="H6072" s="5" t="n">
        <v>17.14</v>
      </c>
      <c r="I6072" s="6">
        <f>IF(E6072&gt;=Markov!$B$3,1,0)</f>
        <v/>
      </c>
      <c r="J6072" s="6">
        <f>I6071</f>
        <v/>
      </c>
      <c r="K6072" s="7">
        <f>MAR1!$B$5+MAR1!$C$5*COS(2*PI()*$C6072/365)+MAR1!$D$5*SIN(2*PI()*$C6072/365)</f>
        <v/>
      </c>
      <c r="L6072" s="7">
        <f>MAR1!$B$6+MAR1!$C$6*COS(2*PI()*$C6072/365)+MAR1!$D$6*SIN(2*PI()*$C6072/365)</f>
        <v/>
      </c>
      <c r="M6072" s="7">
        <f>MAR1!$B$7+MAR1!$C$7*COS(2*PI()*$C6072/365)+MAR1!$D$7*SIN(2*PI()*$C6072/365)</f>
        <v/>
      </c>
      <c r="N6072" s="7">
        <f>F6072-K6072</f>
        <v/>
      </c>
      <c r="O6072" s="7">
        <f>G6072-L6072</f>
        <v/>
      </c>
      <c r="P6072" s="7">
        <f>H6072-M6072</f>
        <v/>
      </c>
      <c r="Q6072" s="7">
        <f>IF($I6072=1,(N6072-MAR1!$B$11)/MAR1!$D$11,(N6072-MAR1!$C$11)/MAR1!$E$11)</f>
        <v/>
      </c>
      <c r="R6072" s="7">
        <f>IF($I6072=1,(O6072-MAR1!$B$12)/MAR1!$D$12,(O6072-MAR1!$C$12)/MAR1!$E$12)</f>
        <v/>
      </c>
      <c r="S6072" s="7">
        <f>IF($I6072=1,(P6072-MAR1!$B$13)/MAR1!$D$13,(P6072-MAR1!$C$13)/MAR1!$E$13)</f>
        <v/>
      </c>
    </row>
    <row r="6073">
      <c r="A6073" s="5" t="n">
        <v>6072</v>
      </c>
      <c r="B6073" s="5" t="n">
        <v>17</v>
      </c>
      <c r="C6073" s="5" t="n">
        <v>232</v>
      </c>
      <c r="D6073" s="5" t="n">
        <v>8</v>
      </c>
      <c r="E6073" s="5" t="n">
        <v>0</v>
      </c>
      <c r="F6073" s="5" t="n">
        <v>35.3</v>
      </c>
      <c r="G6073" s="5" t="n">
        <v>25.7</v>
      </c>
      <c r="H6073" s="5" t="n">
        <v>18.24</v>
      </c>
      <c r="I6073" s="6">
        <f>IF(E6073&gt;=Markov!$B$3,1,0)</f>
        <v/>
      </c>
      <c r="J6073" s="6">
        <f>I6072</f>
        <v/>
      </c>
      <c r="K6073" s="7">
        <f>MAR1!$B$5+MAR1!$C$5*COS(2*PI()*$C6073/365)+MAR1!$D$5*SIN(2*PI()*$C6073/365)</f>
        <v/>
      </c>
      <c r="L6073" s="7">
        <f>MAR1!$B$6+MAR1!$C$6*COS(2*PI()*$C6073/365)+MAR1!$D$6*SIN(2*PI()*$C6073/365)</f>
        <v/>
      </c>
      <c r="M6073" s="7">
        <f>MAR1!$B$7+MAR1!$C$7*COS(2*PI()*$C6073/365)+MAR1!$D$7*SIN(2*PI()*$C6073/365)</f>
        <v/>
      </c>
      <c r="N6073" s="7">
        <f>F6073-K6073</f>
        <v/>
      </c>
      <c r="O6073" s="7">
        <f>G6073-L6073</f>
        <v/>
      </c>
      <c r="P6073" s="7">
        <f>H6073-M6073</f>
        <v/>
      </c>
      <c r="Q6073" s="7">
        <f>IF($I6073=1,(N6073-MAR1!$B$11)/MAR1!$D$11,(N6073-MAR1!$C$11)/MAR1!$E$11)</f>
        <v/>
      </c>
      <c r="R6073" s="7">
        <f>IF($I6073=1,(O6073-MAR1!$B$12)/MAR1!$D$12,(O6073-MAR1!$C$12)/MAR1!$E$12)</f>
        <v/>
      </c>
      <c r="S6073" s="7">
        <f>IF($I6073=1,(P6073-MAR1!$B$13)/MAR1!$D$13,(P6073-MAR1!$C$13)/MAR1!$E$13)</f>
        <v/>
      </c>
    </row>
    <row r="6074">
      <c r="A6074" s="5" t="n">
        <v>6073</v>
      </c>
      <c r="B6074" s="5" t="n">
        <v>17</v>
      </c>
      <c r="C6074" s="5" t="n">
        <v>233</v>
      </c>
      <c r="D6074" s="5" t="n">
        <v>8</v>
      </c>
      <c r="E6074" s="5" t="n">
        <v>11.5</v>
      </c>
      <c r="F6074" s="5" t="n">
        <v>29.2</v>
      </c>
      <c r="G6074" s="5" t="n">
        <v>23.5</v>
      </c>
      <c r="H6074" s="5" t="n">
        <v>8.44</v>
      </c>
      <c r="I6074" s="6">
        <f>IF(E6074&gt;=Markov!$B$3,1,0)</f>
        <v/>
      </c>
      <c r="J6074" s="6">
        <f>I6073</f>
        <v/>
      </c>
      <c r="K6074" s="7">
        <f>MAR1!$B$5+MAR1!$C$5*COS(2*PI()*$C6074/365)+MAR1!$D$5*SIN(2*PI()*$C6074/365)</f>
        <v/>
      </c>
      <c r="L6074" s="7">
        <f>MAR1!$B$6+MAR1!$C$6*COS(2*PI()*$C6074/365)+MAR1!$D$6*SIN(2*PI()*$C6074/365)</f>
        <v/>
      </c>
      <c r="M6074" s="7">
        <f>MAR1!$B$7+MAR1!$C$7*COS(2*PI()*$C6074/365)+MAR1!$D$7*SIN(2*PI()*$C6074/365)</f>
        <v/>
      </c>
      <c r="N6074" s="7">
        <f>F6074-K6074</f>
        <v/>
      </c>
      <c r="O6074" s="7">
        <f>G6074-L6074</f>
        <v/>
      </c>
      <c r="P6074" s="7">
        <f>H6074-M6074</f>
        <v/>
      </c>
      <c r="Q6074" s="7">
        <f>IF($I6074=1,(N6074-MAR1!$B$11)/MAR1!$D$11,(N6074-MAR1!$C$11)/MAR1!$E$11)</f>
        <v/>
      </c>
      <c r="R6074" s="7">
        <f>IF($I6074=1,(O6074-MAR1!$B$12)/MAR1!$D$12,(O6074-MAR1!$C$12)/MAR1!$E$12)</f>
        <v/>
      </c>
      <c r="S6074" s="7">
        <f>IF($I6074=1,(P6074-MAR1!$B$13)/MAR1!$D$13,(P6074-MAR1!$C$13)/MAR1!$E$13)</f>
        <v/>
      </c>
    </row>
    <row r="6075">
      <c r="A6075" s="5" t="n">
        <v>6074</v>
      </c>
      <c r="B6075" s="5" t="n">
        <v>17</v>
      </c>
      <c r="C6075" s="5" t="n">
        <v>234</v>
      </c>
      <c r="D6075" s="5" t="n">
        <v>8</v>
      </c>
      <c r="E6075" s="5" t="n">
        <v>5.4</v>
      </c>
      <c r="F6075" s="5" t="n">
        <v>31.3</v>
      </c>
      <c r="G6075" s="5" t="n">
        <v>24.3</v>
      </c>
      <c r="H6075" s="5" t="n">
        <v>9.9</v>
      </c>
      <c r="I6075" s="6">
        <f>IF(E6075&gt;=Markov!$B$3,1,0)</f>
        <v/>
      </c>
      <c r="J6075" s="6">
        <f>I6074</f>
        <v/>
      </c>
      <c r="K6075" s="7">
        <f>MAR1!$B$5+MAR1!$C$5*COS(2*PI()*$C6075/365)+MAR1!$D$5*SIN(2*PI()*$C6075/365)</f>
        <v/>
      </c>
      <c r="L6075" s="7">
        <f>MAR1!$B$6+MAR1!$C$6*COS(2*PI()*$C6075/365)+MAR1!$D$6*SIN(2*PI()*$C6075/365)</f>
        <v/>
      </c>
      <c r="M6075" s="7">
        <f>MAR1!$B$7+MAR1!$C$7*COS(2*PI()*$C6075/365)+MAR1!$D$7*SIN(2*PI()*$C6075/365)</f>
        <v/>
      </c>
      <c r="N6075" s="7">
        <f>F6075-K6075</f>
        <v/>
      </c>
      <c r="O6075" s="7">
        <f>G6075-L6075</f>
        <v/>
      </c>
      <c r="P6075" s="7">
        <f>H6075-M6075</f>
        <v/>
      </c>
      <c r="Q6075" s="7">
        <f>IF($I6075=1,(N6075-MAR1!$B$11)/MAR1!$D$11,(N6075-MAR1!$C$11)/MAR1!$E$11)</f>
        <v/>
      </c>
      <c r="R6075" s="7">
        <f>IF($I6075=1,(O6075-MAR1!$B$12)/MAR1!$D$12,(O6075-MAR1!$C$12)/MAR1!$E$12)</f>
        <v/>
      </c>
      <c r="S6075" s="7">
        <f>IF($I6075=1,(P6075-MAR1!$B$13)/MAR1!$D$13,(P6075-MAR1!$C$13)/MAR1!$E$13)</f>
        <v/>
      </c>
    </row>
    <row r="6076">
      <c r="A6076" s="5" t="n">
        <v>6075</v>
      </c>
      <c r="B6076" s="5" t="n">
        <v>17</v>
      </c>
      <c r="C6076" s="5" t="n">
        <v>235</v>
      </c>
      <c r="D6076" s="5" t="n">
        <v>8</v>
      </c>
      <c r="E6076" s="5" t="n">
        <v>0</v>
      </c>
      <c r="F6076" s="5" t="n">
        <v>31.2</v>
      </c>
      <c r="G6076" s="5" t="n">
        <v>23.8</v>
      </c>
      <c r="H6076" s="5" t="n">
        <v>11.87</v>
      </c>
      <c r="I6076" s="6">
        <f>IF(E6076&gt;=Markov!$B$3,1,0)</f>
        <v/>
      </c>
      <c r="J6076" s="6">
        <f>I6075</f>
        <v/>
      </c>
      <c r="K6076" s="7">
        <f>MAR1!$B$5+MAR1!$C$5*COS(2*PI()*$C6076/365)+MAR1!$D$5*SIN(2*PI()*$C6076/365)</f>
        <v/>
      </c>
      <c r="L6076" s="7">
        <f>MAR1!$B$6+MAR1!$C$6*COS(2*PI()*$C6076/365)+MAR1!$D$6*SIN(2*PI()*$C6076/365)</f>
        <v/>
      </c>
      <c r="M6076" s="7">
        <f>MAR1!$B$7+MAR1!$C$7*COS(2*PI()*$C6076/365)+MAR1!$D$7*SIN(2*PI()*$C6076/365)</f>
        <v/>
      </c>
      <c r="N6076" s="7">
        <f>F6076-K6076</f>
        <v/>
      </c>
      <c r="O6076" s="7">
        <f>G6076-L6076</f>
        <v/>
      </c>
      <c r="P6076" s="7">
        <f>H6076-M6076</f>
        <v/>
      </c>
      <c r="Q6076" s="7">
        <f>IF($I6076=1,(N6076-MAR1!$B$11)/MAR1!$D$11,(N6076-MAR1!$C$11)/MAR1!$E$11)</f>
        <v/>
      </c>
      <c r="R6076" s="7">
        <f>IF($I6076=1,(O6076-MAR1!$B$12)/MAR1!$D$12,(O6076-MAR1!$C$12)/MAR1!$E$12)</f>
        <v/>
      </c>
      <c r="S6076" s="7">
        <f>IF($I6076=1,(P6076-MAR1!$B$13)/MAR1!$D$13,(P6076-MAR1!$C$13)/MAR1!$E$13)</f>
        <v/>
      </c>
    </row>
    <row r="6077">
      <c r="A6077" s="5" t="n">
        <v>6076</v>
      </c>
      <c r="B6077" s="5" t="n">
        <v>17</v>
      </c>
      <c r="C6077" s="5" t="n">
        <v>236</v>
      </c>
      <c r="D6077" s="5" t="n">
        <v>8</v>
      </c>
      <c r="E6077" s="5" t="n">
        <v>0</v>
      </c>
      <c r="F6077" s="5" t="n">
        <v>29.9</v>
      </c>
      <c r="G6077" s="5" t="n">
        <v>20.5</v>
      </c>
      <c r="H6077" s="5" t="n">
        <v>18.97</v>
      </c>
      <c r="I6077" s="6">
        <f>IF(E6077&gt;=Markov!$B$3,1,0)</f>
        <v/>
      </c>
      <c r="J6077" s="6">
        <f>I6076</f>
        <v/>
      </c>
      <c r="K6077" s="7">
        <f>MAR1!$B$5+MAR1!$C$5*COS(2*PI()*$C6077/365)+MAR1!$D$5*SIN(2*PI()*$C6077/365)</f>
        <v/>
      </c>
      <c r="L6077" s="7">
        <f>MAR1!$B$6+MAR1!$C$6*COS(2*PI()*$C6077/365)+MAR1!$D$6*SIN(2*PI()*$C6077/365)</f>
        <v/>
      </c>
      <c r="M6077" s="7">
        <f>MAR1!$B$7+MAR1!$C$7*COS(2*PI()*$C6077/365)+MAR1!$D$7*SIN(2*PI()*$C6077/365)</f>
        <v/>
      </c>
      <c r="N6077" s="7">
        <f>F6077-K6077</f>
        <v/>
      </c>
      <c r="O6077" s="7">
        <f>G6077-L6077</f>
        <v/>
      </c>
      <c r="P6077" s="7">
        <f>H6077-M6077</f>
        <v/>
      </c>
      <c r="Q6077" s="7">
        <f>IF($I6077=1,(N6077-MAR1!$B$11)/MAR1!$D$11,(N6077-MAR1!$C$11)/MAR1!$E$11)</f>
        <v/>
      </c>
      <c r="R6077" s="7">
        <f>IF($I6077=1,(O6077-MAR1!$B$12)/MAR1!$D$12,(O6077-MAR1!$C$12)/MAR1!$E$12)</f>
        <v/>
      </c>
      <c r="S6077" s="7">
        <f>IF($I6077=1,(P6077-MAR1!$B$13)/MAR1!$D$13,(P6077-MAR1!$C$13)/MAR1!$E$13)</f>
        <v/>
      </c>
    </row>
    <row r="6078">
      <c r="A6078" s="5" t="n">
        <v>6077</v>
      </c>
      <c r="B6078" s="5" t="n">
        <v>17</v>
      </c>
      <c r="C6078" s="5" t="n">
        <v>237</v>
      </c>
      <c r="D6078" s="5" t="n">
        <v>8</v>
      </c>
      <c r="E6078" s="5" t="n">
        <v>4.7</v>
      </c>
      <c r="F6078" s="5" t="n">
        <v>28.7</v>
      </c>
      <c r="G6078" s="5" t="n">
        <v>22.3</v>
      </c>
      <c r="H6078" s="5" t="n">
        <v>12.44</v>
      </c>
      <c r="I6078" s="6">
        <f>IF(E6078&gt;=Markov!$B$3,1,0)</f>
        <v/>
      </c>
      <c r="J6078" s="6">
        <f>I6077</f>
        <v/>
      </c>
      <c r="K6078" s="7">
        <f>MAR1!$B$5+MAR1!$C$5*COS(2*PI()*$C6078/365)+MAR1!$D$5*SIN(2*PI()*$C6078/365)</f>
        <v/>
      </c>
      <c r="L6078" s="7">
        <f>MAR1!$B$6+MAR1!$C$6*COS(2*PI()*$C6078/365)+MAR1!$D$6*SIN(2*PI()*$C6078/365)</f>
        <v/>
      </c>
      <c r="M6078" s="7">
        <f>MAR1!$B$7+MAR1!$C$7*COS(2*PI()*$C6078/365)+MAR1!$D$7*SIN(2*PI()*$C6078/365)</f>
        <v/>
      </c>
      <c r="N6078" s="7">
        <f>F6078-K6078</f>
        <v/>
      </c>
      <c r="O6078" s="7">
        <f>G6078-L6078</f>
        <v/>
      </c>
      <c r="P6078" s="7">
        <f>H6078-M6078</f>
        <v/>
      </c>
      <c r="Q6078" s="7">
        <f>IF($I6078=1,(N6078-MAR1!$B$11)/MAR1!$D$11,(N6078-MAR1!$C$11)/MAR1!$E$11)</f>
        <v/>
      </c>
      <c r="R6078" s="7">
        <f>IF($I6078=1,(O6078-MAR1!$B$12)/MAR1!$D$12,(O6078-MAR1!$C$12)/MAR1!$E$12)</f>
        <v/>
      </c>
      <c r="S6078" s="7">
        <f>IF($I6078=1,(P6078-MAR1!$B$13)/MAR1!$D$13,(P6078-MAR1!$C$13)/MAR1!$E$13)</f>
        <v/>
      </c>
    </row>
    <row r="6079">
      <c r="A6079" s="5" t="n">
        <v>6078</v>
      </c>
      <c r="B6079" s="5" t="n">
        <v>17</v>
      </c>
      <c r="C6079" s="5" t="n">
        <v>238</v>
      </c>
      <c r="D6079" s="5" t="n">
        <v>8</v>
      </c>
      <c r="E6079" s="5" t="n">
        <v>7.1</v>
      </c>
      <c r="F6079" s="5" t="n">
        <v>26.5</v>
      </c>
      <c r="G6079" s="5" t="n">
        <v>21.7</v>
      </c>
      <c r="H6079" s="5" t="n">
        <v>13.99</v>
      </c>
      <c r="I6079" s="6">
        <f>IF(E6079&gt;=Markov!$B$3,1,0)</f>
        <v/>
      </c>
      <c r="J6079" s="6">
        <f>I6078</f>
        <v/>
      </c>
      <c r="K6079" s="7">
        <f>MAR1!$B$5+MAR1!$C$5*COS(2*PI()*$C6079/365)+MAR1!$D$5*SIN(2*PI()*$C6079/365)</f>
        <v/>
      </c>
      <c r="L6079" s="7">
        <f>MAR1!$B$6+MAR1!$C$6*COS(2*PI()*$C6079/365)+MAR1!$D$6*SIN(2*PI()*$C6079/365)</f>
        <v/>
      </c>
      <c r="M6079" s="7">
        <f>MAR1!$B$7+MAR1!$C$7*COS(2*PI()*$C6079/365)+MAR1!$D$7*SIN(2*PI()*$C6079/365)</f>
        <v/>
      </c>
      <c r="N6079" s="7">
        <f>F6079-K6079</f>
        <v/>
      </c>
      <c r="O6079" s="7">
        <f>G6079-L6079</f>
        <v/>
      </c>
      <c r="P6079" s="7">
        <f>H6079-M6079</f>
        <v/>
      </c>
      <c r="Q6079" s="7">
        <f>IF($I6079=1,(N6079-MAR1!$B$11)/MAR1!$D$11,(N6079-MAR1!$C$11)/MAR1!$E$11)</f>
        <v/>
      </c>
      <c r="R6079" s="7">
        <f>IF($I6079=1,(O6079-MAR1!$B$12)/MAR1!$D$12,(O6079-MAR1!$C$12)/MAR1!$E$12)</f>
        <v/>
      </c>
      <c r="S6079" s="7">
        <f>IF($I6079=1,(P6079-MAR1!$B$13)/MAR1!$D$13,(P6079-MAR1!$C$13)/MAR1!$E$13)</f>
        <v/>
      </c>
    </row>
    <row r="6080">
      <c r="A6080" s="5" t="n">
        <v>6079</v>
      </c>
      <c r="B6080" s="5" t="n">
        <v>17</v>
      </c>
      <c r="C6080" s="5" t="n">
        <v>239</v>
      </c>
      <c r="D6080" s="5" t="n">
        <v>8</v>
      </c>
      <c r="E6080" s="5" t="n">
        <v>49.9</v>
      </c>
      <c r="F6080" s="5" t="n">
        <v>27.8</v>
      </c>
      <c r="G6080" s="5" t="n">
        <v>21.6</v>
      </c>
      <c r="H6080" s="5" t="n">
        <v>9.890000000000001</v>
      </c>
      <c r="I6080" s="6">
        <f>IF(E6080&gt;=Markov!$B$3,1,0)</f>
        <v/>
      </c>
      <c r="J6080" s="6">
        <f>I6079</f>
        <v/>
      </c>
      <c r="K6080" s="7">
        <f>MAR1!$B$5+MAR1!$C$5*COS(2*PI()*$C6080/365)+MAR1!$D$5*SIN(2*PI()*$C6080/365)</f>
        <v/>
      </c>
      <c r="L6080" s="7">
        <f>MAR1!$B$6+MAR1!$C$6*COS(2*PI()*$C6080/365)+MAR1!$D$6*SIN(2*PI()*$C6080/365)</f>
        <v/>
      </c>
      <c r="M6080" s="7">
        <f>MAR1!$B$7+MAR1!$C$7*COS(2*PI()*$C6080/365)+MAR1!$D$7*SIN(2*PI()*$C6080/365)</f>
        <v/>
      </c>
      <c r="N6080" s="7">
        <f>F6080-K6080</f>
        <v/>
      </c>
      <c r="O6080" s="7">
        <f>G6080-L6080</f>
        <v/>
      </c>
      <c r="P6080" s="7">
        <f>H6080-M6080</f>
        <v/>
      </c>
      <c r="Q6080" s="7">
        <f>IF($I6080=1,(N6080-MAR1!$B$11)/MAR1!$D$11,(N6080-MAR1!$C$11)/MAR1!$E$11)</f>
        <v/>
      </c>
      <c r="R6080" s="7">
        <f>IF($I6080=1,(O6080-MAR1!$B$12)/MAR1!$D$12,(O6080-MAR1!$C$12)/MAR1!$E$12)</f>
        <v/>
      </c>
      <c r="S6080" s="7">
        <f>IF($I6080=1,(P6080-MAR1!$B$13)/MAR1!$D$13,(P6080-MAR1!$C$13)/MAR1!$E$13)</f>
        <v/>
      </c>
    </row>
    <row r="6081">
      <c r="A6081" s="5" t="n">
        <v>6080</v>
      </c>
      <c r="B6081" s="5" t="n">
        <v>17</v>
      </c>
      <c r="C6081" s="5" t="n">
        <v>240</v>
      </c>
      <c r="D6081" s="5" t="n">
        <v>8</v>
      </c>
      <c r="E6081" s="5" t="n">
        <v>80.40000000000001</v>
      </c>
      <c r="F6081" s="5" t="n">
        <v>28.5</v>
      </c>
      <c r="G6081" s="5" t="n">
        <v>22.4</v>
      </c>
      <c r="H6081" s="5" t="n">
        <v>9.92</v>
      </c>
      <c r="I6081" s="6">
        <f>IF(E6081&gt;=Markov!$B$3,1,0)</f>
        <v/>
      </c>
      <c r="J6081" s="6">
        <f>I6080</f>
        <v/>
      </c>
      <c r="K6081" s="7">
        <f>MAR1!$B$5+MAR1!$C$5*COS(2*PI()*$C6081/365)+MAR1!$D$5*SIN(2*PI()*$C6081/365)</f>
        <v/>
      </c>
      <c r="L6081" s="7">
        <f>MAR1!$B$6+MAR1!$C$6*COS(2*PI()*$C6081/365)+MAR1!$D$6*SIN(2*PI()*$C6081/365)</f>
        <v/>
      </c>
      <c r="M6081" s="7">
        <f>MAR1!$B$7+MAR1!$C$7*COS(2*PI()*$C6081/365)+MAR1!$D$7*SIN(2*PI()*$C6081/365)</f>
        <v/>
      </c>
      <c r="N6081" s="7">
        <f>F6081-K6081</f>
        <v/>
      </c>
      <c r="O6081" s="7">
        <f>G6081-L6081</f>
        <v/>
      </c>
      <c r="P6081" s="7">
        <f>H6081-M6081</f>
        <v/>
      </c>
      <c r="Q6081" s="7">
        <f>IF($I6081=1,(N6081-MAR1!$B$11)/MAR1!$D$11,(N6081-MAR1!$C$11)/MAR1!$E$11)</f>
        <v/>
      </c>
      <c r="R6081" s="7">
        <f>IF($I6081=1,(O6081-MAR1!$B$12)/MAR1!$D$12,(O6081-MAR1!$C$12)/MAR1!$E$12)</f>
        <v/>
      </c>
      <c r="S6081" s="7">
        <f>IF($I6081=1,(P6081-MAR1!$B$13)/MAR1!$D$13,(P6081-MAR1!$C$13)/MAR1!$E$13)</f>
        <v/>
      </c>
    </row>
    <row r="6082">
      <c r="A6082" s="5" t="n">
        <v>6081</v>
      </c>
      <c r="B6082" s="5" t="n">
        <v>17</v>
      </c>
      <c r="C6082" s="5" t="n">
        <v>241</v>
      </c>
      <c r="D6082" s="5" t="n">
        <v>8</v>
      </c>
      <c r="E6082" s="5" t="n">
        <v>20.8</v>
      </c>
      <c r="F6082" s="5" t="n">
        <v>29.6</v>
      </c>
      <c r="G6082" s="5" t="n">
        <v>22.7</v>
      </c>
      <c r="H6082" s="5" t="n">
        <v>11.75</v>
      </c>
      <c r="I6082" s="6">
        <f>IF(E6082&gt;=Markov!$B$3,1,0)</f>
        <v/>
      </c>
      <c r="J6082" s="6">
        <f>I6081</f>
        <v/>
      </c>
      <c r="K6082" s="7">
        <f>MAR1!$B$5+MAR1!$C$5*COS(2*PI()*$C6082/365)+MAR1!$D$5*SIN(2*PI()*$C6082/365)</f>
        <v/>
      </c>
      <c r="L6082" s="7">
        <f>MAR1!$B$6+MAR1!$C$6*COS(2*PI()*$C6082/365)+MAR1!$D$6*SIN(2*PI()*$C6082/365)</f>
        <v/>
      </c>
      <c r="M6082" s="7">
        <f>MAR1!$B$7+MAR1!$C$7*COS(2*PI()*$C6082/365)+MAR1!$D$7*SIN(2*PI()*$C6082/365)</f>
        <v/>
      </c>
      <c r="N6082" s="7">
        <f>F6082-K6082</f>
        <v/>
      </c>
      <c r="O6082" s="7">
        <f>G6082-L6082</f>
        <v/>
      </c>
      <c r="P6082" s="7">
        <f>H6082-M6082</f>
        <v/>
      </c>
      <c r="Q6082" s="7">
        <f>IF($I6082=1,(N6082-MAR1!$B$11)/MAR1!$D$11,(N6082-MAR1!$C$11)/MAR1!$E$11)</f>
        <v/>
      </c>
      <c r="R6082" s="7">
        <f>IF($I6082=1,(O6082-MAR1!$B$12)/MAR1!$D$12,(O6082-MAR1!$C$12)/MAR1!$E$12)</f>
        <v/>
      </c>
      <c r="S6082" s="7">
        <f>IF($I6082=1,(P6082-MAR1!$B$13)/MAR1!$D$13,(P6082-MAR1!$C$13)/MAR1!$E$13)</f>
        <v/>
      </c>
    </row>
    <row r="6083">
      <c r="A6083" s="5" t="n">
        <v>6082</v>
      </c>
      <c r="B6083" s="5" t="n">
        <v>17</v>
      </c>
      <c r="C6083" s="5" t="n">
        <v>242</v>
      </c>
      <c r="D6083" s="5" t="n">
        <v>8</v>
      </c>
      <c r="E6083" s="5" t="n">
        <v>1.4</v>
      </c>
      <c r="F6083" s="5" t="n">
        <v>27.3</v>
      </c>
      <c r="G6083" s="5" t="n">
        <v>21.8</v>
      </c>
      <c r="H6083" s="5" t="n">
        <v>12.85</v>
      </c>
      <c r="I6083" s="6">
        <f>IF(E6083&gt;=Markov!$B$3,1,0)</f>
        <v/>
      </c>
      <c r="J6083" s="6">
        <f>I6082</f>
        <v/>
      </c>
      <c r="K6083" s="7">
        <f>MAR1!$B$5+MAR1!$C$5*COS(2*PI()*$C6083/365)+MAR1!$D$5*SIN(2*PI()*$C6083/365)</f>
        <v/>
      </c>
      <c r="L6083" s="7">
        <f>MAR1!$B$6+MAR1!$C$6*COS(2*PI()*$C6083/365)+MAR1!$D$6*SIN(2*PI()*$C6083/365)</f>
        <v/>
      </c>
      <c r="M6083" s="7">
        <f>MAR1!$B$7+MAR1!$C$7*COS(2*PI()*$C6083/365)+MAR1!$D$7*SIN(2*PI()*$C6083/365)</f>
        <v/>
      </c>
      <c r="N6083" s="7">
        <f>F6083-K6083</f>
        <v/>
      </c>
      <c r="O6083" s="7">
        <f>G6083-L6083</f>
        <v/>
      </c>
      <c r="P6083" s="7">
        <f>H6083-M6083</f>
        <v/>
      </c>
      <c r="Q6083" s="7">
        <f>IF($I6083=1,(N6083-MAR1!$B$11)/MAR1!$D$11,(N6083-MAR1!$C$11)/MAR1!$E$11)</f>
        <v/>
      </c>
      <c r="R6083" s="7">
        <f>IF($I6083=1,(O6083-MAR1!$B$12)/MAR1!$D$12,(O6083-MAR1!$C$12)/MAR1!$E$12)</f>
        <v/>
      </c>
      <c r="S6083" s="7">
        <f>IF($I6083=1,(P6083-MAR1!$B$13)/MAR1!$D$13,(P6083-MAR1!$C$13)/MAR1!$E$13)</f>
        <v/>
      </c>
    </row>
    <row r="6084">
      <c r="A6084" s="5" t="n">
        <v>6083</v>
      </c>
      <c r="B6084" s="5" t="n">
        <v>17</v>
      </c>
      <c r="C6084" s="5" t="n">
        <v>243</v>
      </c>
      <c r="D6084" s="5" t="n">
        <v>8</v>
      </c>
      <c r="E6084" s="5" t="n">
        <v>39.8</v>
      </c>
      <c r="F6084" s="5" t="n">
        <v>25.9</v>
      </c>
      <c r="G6084" s="5" t="n">
        <v>20.3</v>
      </c>
      <c r="H6084" s="5" t="n">
        <v>12.1</v>
      </c>
      <c r="I6084" s="6">
        <f>IF(E6084&gt;=Markov!$B$3,1,0)</f>
        <v/>
      </c>
      <c r="J6084" s="6">
        <f>I6083</f>
        <v/>
      </c>
      <c r="K6084" s="7">
        <f>MAR1!$B$5+MAR1!$C$5*COS(2*PI()*$C6084/365)+MAR1!$D$5*SIN(2*PI()*$C6084/365)</f>
        <v/>
      </c>
      <c r="L6084" s="7">
        <f>MAR1!$B$6+MAR1!$C$6*COS(2*PI()*$C6084/365)+MAR1!$D$6*SIN(2*PI()*$C6084/365)</f>
        <v/>
      </c>
      <c r="M6084" s="7">
        <f>MAR1!$B$7+MAR1!$C$7*COS(2*PI()*$C6084/365)+MAR1!$D$7*SIN(2*PI()*$C6084/365)</f>
        <v/>
      </c>
      <c r="N6084" s="7">
        <f>F6084-K6084</f>
        <v/>
      </c>
      <c r="O6084" s="7">
        <f>G6084-L6084</f>
        <v/>
      </c>
      <c r="P6084" s="7">
        <f>H6084-M6084</f>
        <v/>
      </c>
      <c r="Q6084" s="7">
        <f>IF($I6084=1,(N6084-MAR1!$B$11)/MAR1!$D$11,(N6084-MAR1!$C$11)/MAR1!$E$11)</f>
        <v/>
      </c>
      <c r="R6084" s="7">
        <f>IF($I6084=1,(O6084-MAR1!$B$12)/MAR1!$D$12,(O6084-MAR1!$C$12)/MAR1!$E$12)</f>
        <v/>
      </c>
      <c r="S6084" s="7">
        <f>IF($I6084=1,(P6084-MAR1!$B$13)/MAR1!$D$13,(P6084-MAR1!$C$13)/MAR1!$E$13)</f>
        <v/>
      </c>
    </row>
    <row r="6085">
      <c r="A6085" s="5" t="n">
        <v>6084</v>
      </c>
      <c r="B6085" s="5" t="n">
        <v>17</v>
      </c>
      <c r="C6085" s="5" t="n">
        <v>244</v>
      </c>
      <c r="D6085" s="5" t="n">
        <v>9</v>
      </c>
      <c r="E6085" s="5" t="n">
        <v>0</v>
      </c>
      <c r="F6085" s="5" t="n">
        <v>27.7</v>
      </c>
      <c r="G6085" s="5" t="n">
        <v>20.7</v>
      </c>
      <c r="H6085" s="5" t="n">
        <v>19.25</v>
      </c>
      <c r="I6085" s="6">
        <f>IF(E6085&gt;=Markov!$B$3,1,0)</f>
        <v/>
      </c>
      <c r="J6085" s="6">
        <f>I6084</f>
        <v/>
      </c>
      <c r="K6085" s="7">
        <f>MAR1!$B$5+MAR1!$C$5*COS(2*PI()*$C6085/365)+MAR1!$D$5*SIN(2*PI()*$C6085/365)</f>
        <v/>
      </c>
      <c r="L6085" s="7">
        <f>MAR1!$B$6+MAR1!$C$6*COS(2*PI()*$C6085/365)+MAR1!$D$6*SIN(2*PI()*$C6085/365)</f>
        <v/>
      </c>
      <c r="M6085" s="7">
        <f>MAR1!$B$7+MAR1!$C$7*COS(2*PI()*$C6085/365)+MAR1!$D$7*SIN(2*PI()*$C6085/365)</f>
        <v/>
      </c>
      <c r="N6085" s="7">
        <f>F6085-K6085</f>
        <v/>
      </c>
      <c r="O6085" s="7">
        <f>G6085-L6085</f>
        <v/>
      </c>
      <c r="P6085" s="7">
        <f>H6085-M6085</f>
        <v/>
      </c>
      <c r="Q6085" s="7">
        <f>IF($I6085=1,(N6085-MAR1!$B$11)/MAR1!$D$11,(N6085-MAR1!$C$11)/MAR1!$E$11)</f>
        <v/>
      </c>
      <c r="R6085" s="7">
        <f>IF($I6085=1,(O6085-MAR1!$B$12)/MAR1!$D$12,(O6085-MAR1!$C$12)/MAR1!$E$12)</f>
        <v/>
      </c>
      <c r="S6085" s="7">
        <f>IF($I6085=1,(P6085-MAR1!$B$13)/MAR1!$D$13,(P6085-MAR1!$C$13)/MAR1!$E$13)</f>
        <v/>
      </c>
    </row>
    <row r="6086">
      <c r="A6086" s="5" t="n">
        <v>6085</v>
      </c>
      <c r="B6086" s="5" t="n">
        <v>17</v>
      </c>
      <c r="C6086" s="5" t="n">
        <v>245</v>
      </c>
      <c r="D6086" s="5" t="n">
        <v>9</v>
      </c>
      <c r="E6086" s="5" t="n">
        <v>0</v>
      </c>
      <c r="F6086" s="5" t="n">
        <v>28.4</v>
      </c>
      <c r="G6086" s="5" t="n">
        <v>21.3</v>
      </c>
      <c r="H6086" s="5" t="n">
        <v>19.47</v>
      </c>
      <c r="I6086" s="6">
        <f>IF(E6086&gt;=Markov!$B$3,1,0)</f>
        <v/>
      </c>
      <c r="J6086" s="6">
        <f>I6085</f>
        <v/>
      </c>
      <c r="K6086" s="7">
        <f>MAR1!$B$5+MAR1!$C$5*COS(2*PI()*$C6086/365)+MAR1!$D$5*SIN(2*PI()*$C6086/365)</f>
        <v/>
      </c>
      <c r="L6086" s="7">
        <f>MAR1!$B$6+MAR1!$C$6*COS(2*PI()*$C6086/365)+MAR1!$D$6*SIN(2*PI()*$C6086/365)</f>
        <v/>
      </c>
      <c r="M6086" s="7">
        <f>MAR1!$B$7+MAR1!$C$7*COS(2*PI()*$C6086/365)+MAR1!$D$7*SIN(2*PI()*$C6086/365)</f>
        <v/>
      </c>
      <c r="N6086" s="7">
        <f>F6086-K6086</f>
        <v/>
      </c>
      <c r="O6086" s="7">
        <f>G6086-L6086</f>
        <v/>
      </c>
      <c r="P6086" s="7">
        <f>H6086-M6086</f>
        <v/>
      </c>
      <c r="Q6086" s="7">
        <f>IF($I6086=1,(N6086-MAR1!$B$11)/MAR1!$D$11,(N6086-MAR1!$C$11)/MAR1!$E$11)</f>
        <v/>
      </c>
      <c r="R6086" s="7">
        <f>IF($I6086=1,(O6086-MAR1!$B$12)/MAR1!$D$12,(O6086-MAR1!$C$12)/MAR1!$E$12)</f>
        <v/>
      </c>
      <c r="S6086" s="7">
        <f>IF($I6086=1,(P6086-MAR1!$B$13)/MAR1!$D$13,(P6086-MAR1!$C$13)/MAR1!$E$13)</f>
        <v/>
      </c>
    </row>
    <row r="6087">
      <c r="A6087" s="5" t="n">
        <v>6086</v>
      </c>
      <c r="B6087" s="5" t="n">
        <v>17</v>
      </c>
      <c r="C6087" s="5" t="n">
        <v>246</v>
      </c>
      <c r="D6087" s="5" t="n">
        <v>9</v>
      </c>
      <c r="E6087" s="5" t="n">
        <v>0</v>
      </c>
      <c r="F6087" s="5" t="n">
        <v>27.6</v>
      </c>
      <c r="G6087" s="5" t="n">
        <v>21</v>
      </c>
      <c r="H6087" s="5" t="n">
        <v>15.98</v>
      </c>
      <c r="I6087" s="6">
        <f>IF(E6087&gt;=Markov!$B$3,1,0)</f>
        <v/>
      </c>
      <c r="J6087" s="6">
        <f>I6086</f>
        <v/>
      </c>
      <c r="K6087" s="7">
        <f>MAR1!$B$5+MAR1!$C$5*COS(2*PI()*$C6087/365)+MAR1!$D$5*SIN(2*PI()*$C6087/365)</f>
        <v/>
      </c>
      <c r="L6087" s="7">
        <f>MAR1!$B$6+MAR1!$C$6*COS(2*PI()*$C6087/365)+MAR1!$D$6*SIN(2*PI()*$C6087/365)</f>
        <v/>
      </c>
      <c r="M6087" s="7">
        <f>MAR1!$B$7+MAR1!$C$7*COS(2*PI()*$C6087/365)+MAR1!$D$7*SIN(2*PI()*$C6087/365)</f>
        <v/>
      </c>
      <c r="N6087" s="7">
        <f>F6087-K6087</f>
        <v/>
      </c>
      <c r="O6087" s="7">
        <f>G6087-L6087</f>
        <v/>
      </c>
      <c r="P6087" s="7">
        <f>H6087-M6087</f>
        <v/>
      </c>
      <c r="Q6087" s="7">
        <f>IF($I6087=1,(N6087-MAR1!$B$11)/MAR1!$D$11,(N6087-MAR1!$C$11)/MAR1!$E$11)</f>
        <v/>
      </c>
      <c r="R6087" s="7">
        <f>IF($I6087=1,(O6087-MAR1!$B$12)/MAR1!$D$12,(O6087-MAR1!$C$12)/MAR1!$E$12)</f>
        <v/>
      </c>
      <c r="S6087" s="7">
        <f>IF($I6087=1,(P6087-MAR1!$B$13)/MAR1!$D$13,(P6087-MAR1!$C$13)/MAR1!$E$13)</f>
        <v/>
      </c>
    </row>
    <row r="6088">
      <c r="A6088" s="5" t="n">
        <v>6087</v>
      </c>
      <c r="B6088" s="5" t="n">
        <v>17</v>
      </c>
      <c r="C6088" s="5" t="n">
        <v>247</v>
      </c>
      <c r="D6088" s="5" t="n">
        <v>9</v>
      </c>
      <c r="E6088" s="5" t="n">
        <v>1</v>
      </c>
      <c r="F6088" s="5" t="n">
        <v>24.1</v>
      </c>
      <c r="G6088" s="5" t="n">
        <v>21</v>
      </c>
      <c r="H6088" s="5" t="n">
        <v>6.5</v>
      </c>
      <c r="I6088" s="6">
        <f>IF(E6088&gt;=Markov!$B$3,1,0)</f>
        <v/>
      </c>
      <c r="J6088" s="6">
        <f>I6087</f>
        <v/>
      </c>
      <c r="K6088" s="7">
        <f>MAR1!$B$5+MAR1!$C$5*COS(2*PI()*$C6088/365)+MAR1!$D$5*SIN(2*PI()*$C6088/365)</f>
        <v/>
      </c>
      <c r="L6088" s="7">
        <f>MAR1!$B$6+MAR1!$C$6*COS(2*PI()*$C6088/365)+MAR1!$D$6*SIN(2*PI()*$C6088/365)</f>
        <v/>
      </c>
      <c r="M6088" s="7">
        <f>MAR1!$B$7+MAR1!$C$7*COS(2*PI()*$C6088/365)+MAR1!$D$7*SIN(2*PI()*$C6088/365)</f>
        <v/>
      </c>
      <c r="N6088" s="7">
        <f>F6088-K6088</f>
        <v/>
      </c>
      <c r="O6088" s="7">
        <f>G6088-L6088</f>
        <v/>
      </c>
      <c r="P6088" s="7">
        <f>H6088-M6088</f>
        <v/>
      </c>
      <c r="Q6088" s="7">
        <f>IF($I6088=1,(N6088-MAR1!$B$11)/MAR1!$D$11,(N6088-MAR1!$C$11)/MAR1!$E$11)</f>
        <v/>
      </c>
      <c r="R6088" s="7">
        <f>IF($I6088=1,(O6088-MAR1!$B$12)/MAR1!$D$12,(O6088-MAR1!$C$12)/MAR1!$E$12)</f>
        <v/>
      </c>
      <c r="S6088" s="7">
        <f>IF($I6088=1,(P6088-MAR1!$B$13)/MAR1!$D$13,(P6088-MAR1!$C$13)/MAR1!$E$13)</f>
        <v/>
      </c>
    </row>
    <row r="6089">
      <c r="A6089" s="5" t="n">
        <v>6088</v>
      </c>
      <c r="B6089" s="5" t="n">
        <v>17</v>
      </c>
      <c r="C6089" s="5" t="n">
        <v>248</v>
      </c>
      <c r="D6089" s="5" t="n">
        <v>9</v>
      </c>
      <c r="E6089" s="5" t="n">
        <v>3.7</v>
      </c>
      <c r="F6089" s="5" t="n">
        <v>24.1</v>
      </c>
      <c r="G6089" s="5" t="n">
        <v>20.9</v>
      </c>
      <c r="H6089" s="5" t="n">
        <v>5.46</v>
      </c>
      <c r="I6089" s="6">
        <f>IF(E6089&gt;=Markov!$B$3,1,0)</f>
        <v/>
      </c>
      <c r="J6089" s="6">
        <f>I6088</f>
        <v/>
      </c>
      <c r="K6089" s="7">
        <f>MAR1!$B$5+MAR1!$C$5*COS(2*PI()*$C6089/365)+MAR1!$D$5*SIN(2*PI()*$C6089/365)</f>
        <v/>
      </c>
      <c r="L6089" s="7">
        <f>MAR1!$B$6+MAR1!$C$6*COS(2*PI()*$C6089/365)+MAR1!$D$6*SIN(2*PI()*$C6089/365)</f>
        <v/>
      </c>
      <c r="M6089" s="7">
        <f>MAR1!$B$7+MAR1!$C$7*COS(2*PI()*$C6089/365)+MAR1!$D$7*SIN(2*PI()*$C6089/365)</f>
        <v/>
      </c>
      <c r="N6089" s="7">
        <f>F6089-K6089</f>
        <v/>
      </c>
      <c r="O6089" s="7">
        <f>G6089-L6089</f>
        <v/>
      </c>
      <c r="P6089" s="7">
        <f>H6089-M6089</f>
        <v/>
      </c>
      <c r="Q6089" s="7">
        <f>IF($I6089=1,(N6089-MAR1!$B$11)/MAR1!$D$11,(N6089-MAR1!$C$11)/MAR1!$E$11)</f>
        <v/>
      </c>
      <c r="R6089" s="7">
        <f>IF($I6089=1,(O6089-MAR1!$B$12)/MAR1!$D$12,(O6089-MAR1!$C$12)/MAR1!$E$12)</f>
        <v/>
      </c>
      <c r="S6089" s="7">
        <f>IF($I6089=1,(P6089-MAR1!$B$13)/MAR1!$D$13,(P6089-MAR1!$C$13)/MAR1!$E$13)</f>
        <v/>
      </c>
    </row>
    <row r="6090">
      <c r="A6090" s="5" t="n">
        <v>6089</v>
      </c>
      <c r="B6090" s="5" t="n">
        <v>17</v>
      </c>
      <c r="C6090" s="5" t="n">
        <v>249</v>
      </c>
      <c r="D6090" s="5" t="n">
        <v>9</v>
      </c>
      <c r="E6090" s="5" t="n">
        <v>0</v>
      </c>
      <c r="F6090" s="5" t="n">
        <v>26.2</v>
      </c>
      <c r="G6090" s="5" t="n">
        <v>21.1</v>
      </c>
      <c r="H6090" s="5" t="n">
        <v>17.81</v>
      </c>
      <c r="I6090" s="6">
        <f>IF(E6090&gt;=Markov!$B$3,1,0)</f>
        <v/>
      </c>
      <c r="J6090" s="6">
        <f>I6089</f>
        <v/>
      </c>
      <c r="K6090" s="7">
        <f>MAR1!$B$5+MAR1!$C$5*COS(2*PI()*$C6090/365)+MAR1!$D$5*SIN(2*PI()*$C6090/365)</f>
        <v/>
      </c>
      <c r="L6090" s="7">
        <f>MAR1!$B$6+MAR1!$C$6*COS(2*PI()*$C6090/365)+MAR1!$D$6*SIN(2*PI()*$C6090/365)</f>
        <v/>
      </c>
      <c r="M6090" s="7">
        <f>MAR1!$B$7+MAR1!$C$7*COS(2*PI()*$C6090/365)+MAR1!$D$7*SIN(2*PI()*$C6090/365)</f>
        <v/>
      </c>
      <c r="N6090" s="7">
        <f>F6090-K6090</f>
        <v/>
      </c>
      <c r="O6090" s="7">
        <f>G6090-L6090</f>
        <v/>
      </c>
      <c r="P6090" s="7">
        <f>H6090-M6090</f>
        <v/>
      </c>
      <c r="Q6090" s="7">
        <f>IF($I6090=1,(N6090-MAR1!$B$11)/MAR1!$D$11,(N6090-MAR1!$C$11)/MAR1!$E$11)</f>
        <v/>
      </c>
      <c r="R6090" s="7">
        <f>IF($I6090=1,(O6090-MAR1!$B$12)/MAR1!$D$12,(O6090-MAR1!$C$12)/MAR1!$E$12)</f>
        <v/>
      </c>
      <c r="S6090" s="7">
        <f>IF($I6090=1,(P6090-MAR1!$B$13)/MAR1!$D$13,(P6090-MAR1!$C$13)/MAR1!$E$13)</f>
        <v/>
      </c>
    </row>
    <row r="6091">
      <c r="A6091" s="5" t="n">
        <v>6090</v>
      </c>
      <c r="B6091" s="5" t="n">
        <v>17</v>
      </c>
      <c r="C6091" s="5" t="n">
        <v>250</v>
      </c>
      <c r="D6091" s="5" t="n">
        <v>9</v>
      </c>
      <c r="E6091" s="5" t="n">
        <v>0</v>
      </c>
      <c r="F6091" s="5" t="n">
        <v>28.9</v>
      </c>
      <c r="G6091" s="5" t="n">
        <v>21.8</v>
      </c>
      <c r="H6091" s="5" t="n">
        <v>16.85</v>
      </c>
      <c r="I6091" s="6">
        <f>IF(E6091&gt;=Markov!$B$3,1,0)</f>
        <v/>
      </c>
      <c r="J6091" s="6">
        <f>I6090</f>
        <v/>
      </c>
      <c r="K6091" s="7">
        <f>MAR1!$B$5+MAR1!$C$5*COS(2*PI()*$C6091/365)+MAR1!$D$5*SIN(2*PI()*$C6091/365)</f>
        <v/>
      </c>
      <c r="L6091" s="7">
        <f>MAR1!$B$6+MAR1!$C$6*COS(2*PI()*$C6091/365)+MAR1!$D$6*SIN(2*PI()*$C6091/365)</f>
        <v/>
      </c>
      <c r="M6091" s="7">
        <f>MAR1!$B$7+MAR1!$C$7*COS(2*PI()*$C6091/365)+MAR1!$D$7*SIN(2*PI()*$C6091/365)</f>
        <v/>
      </c>
      <c r="N6091" s="7">
        <f>F6091-K6091</f>
        <v/>
      </c>
      <c r="O6091" s="7">
        <f>G6091-L6091</f>
        <v/>
      </c>
      <c r="P6091" s="7">
        <f>H6091-M6091</f>
        <v/>
      </c>
      <c r="Q6091" s="7">
        <f>IF($I6091=1,(N6091-MAR1!$B$11)/MAR1!$D$11,(N6091-MAR1!$C$11)/MAR1!$E$11)</f>
        <v/>
      </c>
      <c r="R6091" s="7">
        <f>IF($I6091=1,(O6091-MAR1!$B$12)/MAR1!$D$12,(O6091-MAR1!$C$12)/MAR1!$E$12)</f>
        <v/>
      </c>
      <c r="S6091" s="7">
        <f>IF($I6091=1,(P6091-MAR1!$B$13)/MAR1!$D$13,(P6091-MAR1!$C$13)/MAR1!$E$13)</f>
        <v/>
      </c>
    </row>
    <row r="6092">
      <c r="A6092" s="5" t="n">
        <v>6091</v>
      </c>
      <c r="B6092" s="5" t="n">
        <v>17</v>
      </c>
      <c r="C6092" s="5" t="n">
        <v>251</v>
      </c>
      <c r="D6092" s="5" t="n">
        <v>9</v>
      </c>
      <c r="E6092" s="5" t="n">
        <v>0</v>
      </c>
      <c r="F6092" s="5" t="n">
        <v>28.7</v>
      </c>
      <c r="G6092" s="5" t="n">
        <v>18</v>
      </c>
      <c r="H6092" s="5" t="n">
        <v>21.02</v>
      </c>
      <c r="I6092" s="6">
        <f>IF(E6092&gt;=Markov!$B$3,1,0)</f>
        <v/>
      </c>
      <c r="J6092" s="6">
        <f>I6091</f>
        <v/>
      </c>
      <c r="K6092" s="7">
        <f>MAR1!$B$5+MAR1!$C$5*COS(2*PI()*$C6092/365)+MAR1!$D$5*SIN(2*PI()*$C6092/365)</f>
        <v/>
      </c>
      <c r="L6092" s="7">
        <f>MAR1!$B$6+MAR1!$C$6*COS(2*PI()*$C6092/365)+MAR1!$D$6*SIN(2*PI()*$C6092/365)</f>
        <v/>
      </c>
      <c r="M6092" s="7">
        <f>MAR1!$B$7+MAR1!$C$7*COS(2*PI()*$C6092/365)+MAR1!$D$7*SIN(2*PI()*$C6092/365)</f>
        <v/>
      </c>
      <c r="N6092" s="7">
        <f>F6092-K6092</f>
        <v/>
      </c>
      <c r="O6092" s="7">
        <f>G6092-L6092</f>
        <v/>
      </c>
      <c r="P6092" s="7">
        <f>H6092-M6092</f>
        <v/>
      </c>
      <c r="Q6092" s="7">
        <f>IF($I6092=1,(N6092-MAR1!$B$11)/MAR1!$D$11,(N6092-MAR1!$C$11)/MAR1!$E$11)</f>
        <v/>
      </c>
      <c r="R6092" s="7">
        <f>IF($I6092=1,(O6092-MAR1!$B$12)/MAR1!$D$12,(O6092-MAR1!$C$12)/MAR1!$E$12)</f>
        <v/>
      </c>
      <c r="S6092" s="7">
        <f>IF($I6092=1,(P6092-MAR1!$B$13)/MAR1!$D$13,(P6092-MAR1!$C$13)/MAR1!$E$13)</f>
        <v/>
      </c>
    </row>
    <row r="6093">
      <c r="A6093" s="5" t="n">
        <v>6092</v>
      </c>
      <c r="B6093" s="5" t="n">
        <v>17</v>
      </c>
      <c r="C6093" s="5" t="n">
        <v>252</v>
      </c>
      <c r="D6093" s="5" t="n">
        <v>9</v>
      </c>
      <c r="E6093" s="5" t="n">
        <v>0</v>
      </c>
      <c r="F6093" s="5" t="n">
        <v>30.6</v>
      </c>
      <c r="G6093" s="5" t="n">
        <v>19.6</v>
      </c>
      <c r="H6093" s="5" t="n">
        <v>17</v>
      </c>
      <c r="I6093" s="6">
        <f>IF(E6093&gt;=Markov!$B$3,1,0)</f>
        <v/>
      </c>
      <c r="J6093" s="6">
        <f>I6092</f>
        <v/>
      </c>
      <c r="K6093" s="7">
        <f>MAR1!$B$5+MAR1!$C$5*COS(2*PI()*$C6093/365)+MAR1!$D$5*SIN(2*PI()*$C6093/365)</f>
        <v/>
      </c>
      <c r="L6093" s="7">
        <f>MAR1!$B$6+MAR1!$C$6*COS(2*PI()*$C6093/365)+MAR1!$D$6*SIN(2*PI()*$C6093/365)</f>
        <v/>
      </c>
      <c r="M6093" s="7">
        <f>MAR1!$B$7+MAR1!$C$7*COS(2*PI()*$C6093/365)+MAR1!$D$7*SIN(2*PI()*$C6093/365)</f>
        <v/>
      </c>
      <c r="N6093" s="7">
        <f>F6093-K6093</f>
        <v/>
      </c>
      <c r="O6093" s="7">
        <f>G6093-L6093</f>
        <v/>
      </c>
      <c r="P6093" s="7">
        <f>H6093-M6093</f>
        <v/>
      </c>
      <c r="Q6093" s="7">
        <f>IF($I6093=1,(N6093-MAR1!$B$11)/MAR1!$D$11,(N6093-MAR1!$C$11)/MAR1!$E$11)</f>
        <v/>
      </c>
      <c r="R6093" s="7">
        <f>IF($I6093=1,(O6093-MAR1!$B$12)/MAR1!$D$12,(O6093-MAR1!$C$12)/MAR1!$E$12)</f>
        <v/>
      </c>
      <c r="S6093" s="7">
        <f>IF($I6093=1,(P6093-MAR1!$B$13)/MAR1!$D$13,(P6093-MAR1!$C$13)/MAR1!$E$13)</f>
        <v/>
      </c>
    </row>
    <row r="6094">
      <c r="A6094" s="5" t="n">
        <v>6093</v>
      </c>
      <c r="B6094" s="5" t="n">
        <v>17</v>
      </c>
      <c r="C6094" s="5" t="n">
        <v>253</v>
      </c>
      <c r="D6094" s="5" t="n">
        <v>9</v>
      </c>
      <c r="E6094" s="5" t="n">
        <v>0</v>
      </c>
      <c r="F6094" s="5" t="n">
        <v>28.3</v>
      </c>
      <c r="G6094" s="5" t="n">
        <v>19.6</v>
      </c>
      <c r="H6094" s="5" t="n">
        <v>19.64</v>
      </c>
      <c r="I6094" s="6">
        <f>IF(E6094&gt;=Markov!$B$3,1,0)</f>
        <v/>
      </c>
      <c r="J6094" s="6">
        <f>I6093</f>
        <v/>
      </c>
      <c r="K6094" s="7">
        <f>MAR1!$B$5+MAR1!$C$5*COS(2*PI()*$C6094/365)+MAR1!$D$5*SIN(2*PI()*$C6094/365)</f>
        <v/>
      </c>
      <c r="L6094" s="7">
        <f>MAR1!$B$6+MAR1!$C$6*COS(2*PI()*$C6094/365)+MAR1!$D$6*SIN(2*PI()*$C6094/365)</f>
        <v/>
      </c>
      <c r="M6094" s="7">
        <f>MAR1!$B$7+MAR1!$C$7*COS(2*PI()*$C6094/365)+MAR1!$D$7*SIN(2*PI()*$C6094/365)</f>
        <v/>
      </c>
      <c r="N6094" s="7">
        <f>F6094-K6094</f>
        <v/>
      </c>
      <c r="O6094" s="7">
        <f>G6094-L6094</f>
        <v/>
      </c>
      <c r="P6094" s="7">
        <f>H6094-M6094</f>
        <v/>
      </c>
      <c r="Q6094" s="7">
        <f>IF($I6094=1,(N6094-MAR1!$B$11)/MAR1!$D$11,(N6094-MAR1!$C$11)/MAR1!$E$11)</f>
        <v/>
      </c>
      <c r="R6094" s="7">
        <f>IF($I6094=1,(O6094-MAR1!$B$12)/MAR1!$D$12,(O6094-MAR1!$C$12)/MAR1!$E$12)</f>
        <v/>
      </c>
      <c r="S6094" s="7">
        <f>IF($I6094=1,(P6094-MAR1!$B$13)/MAR1!$D$13,(P6094-MAR1!$C$13)/MAR1!$E$13)</f>
        <v/>
      </c>
    </row>
    <row r="6095">
      <c r="A6095" s="5" t="n">
        <v>6094</v>
      </c>
      <c r="B6095" s="5" t="n">
        <v>17</v>
      </c>
      <c r="C6095" s="5" t="n">
        <v>254</v>
      </c>
      <c r="D6095" s="5" t="n">
        <v>9</v>
      </c>
      <c r="E6095" s="5" t="n">
        <v>0</v>
      </c>
      <c r="F6095" s="5" t="n">
        <v>30.1</v>
      </c>
      <c r="G6095" s="5" t="n">
        <v>20.2</v>
      </c>
      <c r="H6095" s="5" t="n">
        <v>15.23</v>
      </c>
      <c r="I6095" s="6">
        <f>IF(E6095&gt;=Markov!$B$3,1,0)</f>
        <v/>
      </c>
      <c r="J6095" s="6">
        <f>I6094</f>
        <v/>
      </c>
      <c r="K6095" s="7">
        <f>MAR1!$B$5+MAR1!$C$5*COS(2*PI()*$C6095/365)+MAR1!$D$5*SIN(2*PI()*$C6095/365)</f>
        <v/>
      </c>
      <c r="L6095" s="7">
        <f>MAR1!$B$6+MAR1!$C$6*COS(2*PI()*$C6095/365)+MAR1!$D$6*SIN(2*PI()*$C6095/365)</f>
        <v/>
      </c>
      <c r="M6095" s="7">
        <f>MAR1!$B$7+MAR1!$C$7*COS(2*PI()*$C6095/365)+MAR1!$D$7*SIN(2*PI()*$C6095/365)</f>
        <v/>
      </c>
      <c r="N6095" s="7">
        <f>F6095-K6095</f>
        <v/>
      </c>
      <c r="O6095" s="7">
        <f>G6095-L6095</f>
        <v/>
      </c>
      <c r="P6095" s="7">
        <f>H6095-M6095</f>
        <v/>
      </c>
      <c r="Q6095" s="7">
        <f>IF($I6095=1,(N6095-MAR1!$B$11)/MAR1!$D$11,(N6095-MAR1!$C$11)/MAR1!$E$11)</f>
        <v/>
      </c>
      <c r="R6095" s="7">
        <f>IF($I6095=1,(O6095-MAR1!$B$12)/MAR1!$D$12,(O6095-MAR1!$C$12)/MAR1!$E$12)</f>
        <v/>
      </c>
      <c r="S6095" s="7">
        <f>IF($I6095=1,(P6095-MAR1!$B$13)/MAR1!$D$13,(P6095-MAR1!$C$13)/MAR1!$E$13)</f>
        <v/>
      </c>
    </row>
    <row r="6096">
      <c r="A6096" s="5" t="n">
        <v>6095</v>
      </c>
      <c r="B6096" s="5" t="n">
        <v>17</v>
      </c>
      <c r="C6096" s="5" t="n">
        <v>255</v>
      </c>
      <c r="D6096" s="5" t="n">
        <v>9</v>
      </c>
      <c r="E6096" s="5" t="n">
        <v>0</v>
      </c>
      <c r="F6096" s="5" t="n">
        <v>30.6</v>
      </c>
      <c r="G6096" s="5" t="n">
        <v>20.4</v>
      </c>
      <c r="H6096" s="5" t="n">
        <v>17.6</v>
      </c>
      <c r="I6096" s="6">
        <f>IF(E6096&gt;=Markov!$B$3,1,0)</f>
        <v/>
      </c>
      <c r="J6096" s="6">
        <f>I6095</f>
        <v/>
      </c>
      <c r="K6096" s="7">
        <f>MAR1!$B$5+MAR1!$C$5*COS(2*PI()*$C6096/365)+MAR1!$D$5*SIN(2*PI()*$C6096/365)</f>
        <v/>
      </c>
      <c r="L6096" s="7">
        <f>MAR1!$B$6+MAR1!$C$6*COS(2*PI()*$C6096/365)+MAR1!$D$6*SIN(2*PI()*$C6096/365)</f>
        <v/>
      </c>
      <c r="M6096" s="7">
        <f>MAR1!$B$7+MAR1!$C$7*COS(2*PI()*$C6096/365)+MAR1!$D$7*SIN(2*PI()*$C6096/365)</f>
        <v/>
      </c>
      <c r="N6096" s="7">
        <f>F6096-K6096</f>
        <v/>
      </c>
      <c r="O6096" s="7">
        <f>G6096-L6096</f>
        <v/>
      </c>
      <c r="P6096" s="7">
        <f>H6096-M6096</f>
        <v/>
      </c>
      <c r="Q6096" s="7">
        <f>IF($I6096=1,(N6096-MAR1!$B$11)/MAR1!$D$11,(N6096-MAR1!$C$11)/MAR1!$E$11)</f>
        <v/>
      </c>
      <c r="R6096" s="7">
        <f>IF($I6096=1,(O6096-MAR1!$B$12)/MAR1!$D$12,(O6096-MAR1!$C$12)/MAR1!$E$12)</f>
        <v/>
      </c>
      <c r="S6096" s="7">
        <f>IF($I6096=1,(P6096-MAR1!$B$13)/MAR1!$D$13,(P6096-MAR1!$C$13)/MAR1!$E$13)</f>
        <v/>
      </c>
    </row>
    <row r="6097">
      <c r="A6097" s="5" t="n">
        <v>6096</v>
      </c>
      <c r="B6097" s="5" t="n">
        <v>17</v>
      </c>
      <c r="C6097" s="5" t="n">
        <v>256</v>
      </c>
      <c r="D6097" s="5" t="n">
        <v>9</v>
      </c>
      <c r="E6097" s="5" t="n">
        <v>0</v>
      </c>
      <c r="F6097" s="5" t="n">
        <v>31.8</v>
      </c>
      <c r="G6097" s="5" t="n">
        <v>20.5</v>
      </c>
      <c r="H6097" s="5" t="n">
        <v>16.38</v>
      </c>
      <c r="I6097" s="6">
        <f>IF(E6097&gt;=Markov!$B$3,1,0)</f>
        <v/>
      </c>
      <c r="J6097" s="6">
        <f>I6096</f>
        <v/>
      </c>
      <c r="K6097" s="7">
        <f>MAR1!$B$5+MAR1!$C$5*COS(2*PI()*$C6097/365)+MAR1!$D$5*SIN(2*PI()*$C6097/365)</f>
        <v/>
      </c>
      <c r="L6097" s="7">
        <f>MAR1!$B$6+MAR1!$C$6*COS(2*PI()*$C6097/365)+MAR1!$D$6*SIN(2*PI()*$C6097/365)</f>
        <v/>
      </c>
      <c r="M6097" s="7">
        <f>MAR1!$B$7+MAR1!$C$7*COS(2*PI()*$C6097/365)+MAR1!$D$7*SIN(2*PI()*$C6097/365)</f>
        <v/>
      </c>
      <c r="N6097" s="7">
        <f>F6097-K6097</f>
        <v/>
      </c>
      <c r="O6097" s="7">
        <f>G6097-L6097</f>
        <v/>
      </c>
      <c r="P6097" s="7">
        <f>H6097-M6097</f>
        <v/>
      </c>
      <c r="Q6097" s="7">
        <f>IF($I6097=1,(N6097-MAR1!$B$11)/MAR1!$D$11,(N6097-MAR1!$C$11)/MAR1!$E$11)</f>
        <v/>
      </c>
      <c r="R6097" s="7">
        <f>IF($I6097=1,(O6097-MAR1!$B$12)/MAR1!$D$12,(O6097-MAR1!$C$12)/MAR1!$E$12)</f>
        <v/>
      </c>
      <c r="S6097" s="7">
        <f>IF($I6097=1,(P6097-MAR1!$B$13)/MAR1!$D$13,(P6097-MAR1!$C$13)/MAR1!$E$13)</f>
        <v/>
      </c>
    </row>
    <row r="6098">
      <c r="A6098" s="5" t="n">
        <v>6097</v>
      </c>
      <c r="B6098" s="5" t="n">
        <v>17</v>
      </c>
      <c r="C6098" s="5" t="n">
        <v>257</v>
      </c>
      <c r="D6098" s="5" t="n">
        <v>9</v>
      </c>
      <c r="E6098" s="5" t="n">
        <v>0</v>
      </c>
      <c r="F6098" s="5" t="n">
        <v>31.3</v>
      </c>
      <c r="G6098" s="5" t="n">
        <v>20.1</v>
      </c>
      <c r="H6098" s="5" t="n">
        <v>15.21</v>
      </c>
      <c r="I6098" s="6">
        <f>IF(E6098&gt;=Markov!$B$3,1,0)</f>
        <v/>
      </c>
      <c r="J6098" s="6">
        <f>I6097</f>
        <v/>
      </c>
      <c r="K6098" s="7">
        <f>MAR1!$B$5+MAR1!$C$5*COS(2*PI()*$C6098/365)+MAR1!$D$5*SIN(2*PI()*$C6098/365)</f>
        <v/>
      </c>
      <c r="L6098" s="7">
        <f>MAR1!$B$6+MAR1!$C$6*COS(2*PI()*$C6098/365)+MAR1!$D$6*SIN(2*PI()*$C6098/365)</f>
        <v/>
      </c>
      <c r="M6098" s="7">
        <f>MAR1!$B$7+MAR1!$C$7*COS(2*PI()*$C6098/365)+MAR1!$D$7*SIN(2*PI()*$C6098/365)</f>
        <v/>
      </c>
      <c r="N6098" s="7">
        <f>F6098-K6098</f>
        <v/>
      </c>
      <c r="O6098" s="7">
        <f>G6098-L6098</f>
        <v/>
      </c>
      <c r="P6098" s="7">
        <f>H6098-M6098</f>
        <v/>
      </c>
      <c r="Q6098" s="7">
        <f>IF($I6098=1,(N6098-MAR1!$B$11)/MAR1!$D$11,(N6098-MAR1!$C$11)/MAR1!$E$11)</f>
        <v/>
      </c>
      <c r="R6098" s="7">
        <f>IF($I6098=1,(O6098-MAR1!$B$12)/MAR1!$D$12,(O6098-MAR1!$C$12)/MAR1!$E$12)</f>
        <v/>
      </c>
      <c r="S6098" s="7">
        <f>IF($I6098=1,(P6098-MAR1!$B$13)/MAR1!$D$13,(P6098-MAR1!$C$13)/MAR1!$E$13)</f>
        <v/>
      </c>
    </row>
    <row r="6099">
      <c r="A6099" s="5" t="n">
        <v>6098</v>
      </c>
      <c r="B6099" s="5" t="n">
        <v>17</v>
      </c>
      <c r="C6099" s="5" t="n">
        <v>258</v>
      </c>
      <c r="D6099" s="5" t="n">
        <v>9</v>
      </c>
      <c r="E6099" s="5" t="n">
        <v>0</v>
      </c>
      <c r="F6099" s="5" t="n">
        <v>27.4</v>
      </c>
      <c r="G6099" s="5" t="n">
        <v>18.7</v>
      </c>
      <c r="H6099" s="5" t="n">
        <v>13.02</v>
      </c>
      <c r="I6099" s="6">
        <f>IF(E6099&gt;=Markov!$B$3,1,0)</f>
        <v/>
      </c>
      <c r="J6099" s="6">
        <f>I6098</f>
        <v/>
      </c>
      <c r="K6099" s="7">
        <f>MAR1!$B$5+MAR1!$C$5*COS(2*PI()*$C6099/365)+MAR1!$D$5*SIN(2*PI()*$C6099/365)</f>
        <v/>
      </c>
      <c r="L6099" s="7">
        <f>MAR1!$B$6+MAR1!$C$6*COS(2*PI()*$C6099/365)+MAR1!$D$6*SIN(2*PI()*$C6099/365)</f>
        <v/>
      </c>
      <c r="M6099" s="7">
        <f>MAR1!$B$7+MAR1!$C$7*COS(2*PI()*$C6099/365)+MAR1!$D$7*SIN(2*PI()*$C6099/365)</f>
        <v/>
      </c>
      <c r="N6099" s="7">
        <f>F6099-K6099</f>
        <v/>
      </c>
      <c r="O6099" s="7">
        <f>G6099-L6099</f>
        <v/>
      </c>
      <c r="P6099" s="7">
        <f>H6099-M6099</f>
        <v/>
      </c>
      <c r="Q6099" s="7">
        <f>IF($I6099=1,(N6099-MAR1!$B$11)/MAR1!$D$11,(N6099-MAR1!$C$11)/MAR1!$E$11)</f>
        <v/>
      </c>
      <c r="R6099" s="7">
        <f>IF($I6099=1,(O6099-MAR1!$B$12)/MAR1!$D$12,(O6099-MAR1!$C$12)/MAR1!$E$12)</f>
        <v/>
      </c>
      <c r="S6099" s="7">
        <f>IF($I6099=1,(P6099-MAR1!$B$13)/MAR1!$D$13,(P6099-MAR1!$C$13)/MAR1!$E$13)</f>
        <v/>
      </c>
    </row>
    <row r="6100">
      <c r="A6100" s="5" t="n">
        <v>6099</v>
      </c>
      <c r="B6100" s="5" t="n">
        <v>17</v>
      </c>
      <c r="C6100" s="5" t="n">
        <v>259</v>
      </c>
      <c r="D6100" s="5" t="n">
        <v>9</v>
      </c>
      <c r="E6100" s="5" t="n">
        <v>0</v>
      </c>
      <c r="F6100" s="5" t="n">
        <v>29.6</v>
      </c>
      <c r="G6100" s="5" t="n">
        <v>20.3</v>
      </c>
      <c r="H6100" s="5" t="n">
        <v>15.74</v>
      </c>
      <c r="I6100" s="6">
        <f>IF(E6100&gt;=Markov!$B$3,1,0)</f>
        <v/>
      </c>
      <c r="J6100" s="6">
        <f>I6099</f>
        <v/>
      </c>
      <c r="K6100" s="7">
        <f>MAR1!$B$5+MAR1!$C$5*COS(2*PI()*$C6100/365)+MAR1!$D$5*SIN(2*PI()*$C6100/365)</f>
        <v/>
      </c>
      <c r="L6100" s="7">
        <f>MAR1!$B$6+MAR1!$C$6*COS(2*PI()*$C6100/365)+MAR1!$D$6*SIN(2*PI()*$C6100/365)</f>
        <v/>
      </c>
      <c r="M6100" s="7">
        <f>MAR1!$B$7+MAR1!$C$7*COS(2*PI()*$C6100/365)+MAR1!$D$7*SIN(2*PI()*$C6100/365)</f>
        <v/>
      </c>
      <c r="N6100" s="7">
        <f>F6100-K6100</f>
        <v/>
      </c>
      <c r="O6100" s="7">
        <f>G6100-L6100</f>
        <v/>
      </c>
      <c r="P6100" s="7">
        <f>H6100-M6100</f>
        <v/>
      </c>
      <c r="Q6100" s="7">
        <f>IF($I6100=1,(N6100-MAR1!$B$11)/MAR1!$D$11,(N6100-MAR1!$C$11)/MAR1!$E$11)</f>
        <v/>
      </c>
      <c r="R6100" s="7">
        <f>IF($I6100=1,(O6100-MAR1!$B$12)/MAR1!$D$12,(O6100-MAR1!$C$12)/MAR1!$E$12)</f>
        <v/>
      </c>
      <c r="S6100" s="7">
        <f>IF($I6100=1,(P6100-MAR1!$B$13)/MAR1!$D$13,(P6100-MAR1!$C$13)/MAR1!$E$13)</f>
        <v/>
      </c>
    </row>
    <row r="6101">
      <c r="A6101" s="5" t="n">
        <v>6100</v>
      </c>
      <c r="B6101" s="5" t="n">
        <v>17</v>
      </c>
      <c r="C6101" s="5" t="n">
        <v>260</v>
      </c>
      <c r="D6101" s="5" t="n">
        <v>9</v>
      </c>
      <c r="E6101" s="5" t="n">
        <v>0</v>
      </c>
      <c r="F6101" s="5" t="n">
        <v>30.5</v>
      </c>
      <c r="G6101" s="5" t="n">
        <v>20.7</v>
      </c>
      <c r="H6101" s="5" t="n">
        <v>10.89</v>
      </c>
      <c r="I6101" s="6">
        <f>IF(E6101&gt;=Markov!$B$3,1,0)</f>
        <v/>
      </c>
      <c r="J6101" s="6">
        <f>I6100</f>
        <v/>
      </c>
      <c r="K6101" s="7">
        <f>MAR1!$B$5+MAR1!$C$5*COS(2*PI()*$C6101/365)+MAR1!$D$5*SIN(2*PI()*$C6101/365)</f>
        <v/>
      </c>
      <c r="L6101" s="7">
        <f>MAR1!$B$6+MAR1!$C$6*COS(2*PI()*$C6101/365)+MAR1!$D$6*SIN(2*PI()*$C6101/365)</f>
        <v/>
      </c>
      <c r="M6101" s="7">
        <f>MAR1!$B$7+MAR1!$C$7*COS(2*PI()*$C6101/365)+MAR1!$D$7*SIN(2*PI()*$C6101/365)</f>
        <v/>
      </c>
      <c r="N6101" s="7">
        <f>F6101-K6101</f>
        <v/>
      </c>
      <c r="O6101" s="7">
        <f>G6101-L6101</f>
        <v/>
      </c>
      <c r="P6101" s="7">
        <f>H6101-M6101</f>
        <v/>
      </c>
      <c r="Q6101" s="7">
        <f>IF($I6101=1,(N6101-MAR1!$B$11)/MAR1!$D$11,(N6101-MAR1!$C$11)/MAR1!$E$11)</f>
        <v/>
      </c>
      <c r="R6101" s="7">
        <f>IF($I6101=1,(O6101-MAR1!$B$12)/MAR1!$D$12,(O6101-MAR1!$C$12)/MAR1!$E$12)</f>
        <v/>
      </c>
      <c r="S6101" s="7">
        <f>IF($I6101=1,(P6101-MAR1!$B$13)/MAR1!$D$13,(P6101-MAR1!$C$13)/MAR1!$E$13)</f>
        <v/>
      </c>
    </row>
    <row r="6102">
      <c r="A6102" s="5" t="n">
        <v>6101</v>
      </c>
      <c r="B6102" s="5" t="n">
        <v>17</v>
      </c>
      <c r="C6102" s="5" t="n">
        <v>261</v>
      </c>
      <c r="D6102" s="5" t="n">
        <v>9</v>
      </c>
      <c r="E6102" s="5" t="n">
        <v>0</v>
      </c>
      <c r="F6102" s="5" t="n">
        <v>30.8</v>
      </c>
      <c r="G6102" s="5" t="n">
        <v>20.5</v>
      </c>
      <c r="H6102" s="5" t="n">
        <v>15.59</v>
      </c>
      <c r="I6102" s="6">
        <f>IF(E6102&gt;=Markov!$B$3,1,0)</f>
        <v/>
      </c>
      <c r="J6102" s="6">
        <f>I6101</f>
        <v/>
      </c>
      <c r="K6102" s="7">
        <f>MAR1!$B$5+MAR1!$C$5*COS(2*PI()*$C6102/365)+MAR1!$D$5*SIN(2*PI()*$C6102/365)</f>
        <v/>
      </c>
      <c r="L6102" s="7">
        <f>MAR1!$B$6+MAR1!$C$6*COS(2*PI()*$C6102/365)+MAR1!$D$6*SIN(2*PI()*$C6102/365)</f>
        <v/>
      </c>
      <c r="M6102" s="7">
        <f>MAR1!$B$7+MAR1!$C$7*COS(2*PI()*$C6102/365)+MAR1!$D$7*SIN(2*PI()*$C6102/365)</f>
        <v/>
      </c>
      <c r="N6102" s="7">
        <f>F6102-K6102</f>
        <v/>
      </c>
      <c r="O6102" s="7">
        <f>G6102-L6102</f>
        <v/>
      </c>
      <c r="P6102" s="7">
        <f>H6102-M6102</f>
        <v/>
      </c>
      <c r="Q6102" s="7">
        <f>IF($I6102=1,(N6102-MAR1!$B$11)/MAR1!$D$11,(N6102-MAR1!$C$11)/MAR1!$E$11)</f>
        <v/>
      </c>
      <c r="R6102" s="7">
        <f>IF($I6102=1,(O6102-MAR1!$B$12)/MAR1!$D$12,(O6102-MAR1!$C$12)/MAR1!$E$12)</f>
        <v/>
      </c>
      <c r="S6102" s="7">
        <f>IF($I6102=1,(P6102-MAR1!$B$13)/MAR1!$D$13,(P6102-MAR1!$C$13)/MAR1!$E$13)</f>
        <v/>
      </c>
    </row>
    <row r="6103">
      <c r="A6103" s="5" t="n">
        <v>6102</v>
      </c>
      <c r="B6103" s="5" t="n">
        <v>17</v>
      </c>
      <c r="C6103" s="5" t="n">
        <v>262</v>
      </c>
      <c r="D6103" s="5" t="n">
        <v>9</v>
      </c>
      <c r="E6103" s="5" t="n">
        <v>0</v>
      </c>
      <c r="F6103" s="5" t="n">
        <v>29.7</v>
      </c>
      <c r="G6103" s="5" t="n">
        <v>19.5</v>
      </c>
      <c r="H6103" s="5" t="n">
        <v>9.33</v>
      </c>
      <c r="I6103" s="6">
        <f>IF(E6103&gt;=Markov!$B$3,1,0)</f>
        <v/>
      </c>
      <c r="J6103" s="6">
        <f>I6102</f>
        <v/>
      </c>
      <c r="K6103" s="7">
        <f>MAR1!$B$5+MAR1!$C$5*COS(2*PI()*$C6103/365)+MAR1!$D$5*SIN(2*PI()*$C6103/365)</f>
        <v/>
      </c>
      <c r="L6103" s="7">
        <f>MAR1!$B$6+MAR1!$C$6*COS(2*PI()*$C6103/365)+MAR1!$D$6*SIN(2*PI()*$C6103/365)</f>
        <v/>
      </c>
      <c r="M6103" s="7">
        <f>MAR1!$B$7+MAR1!$C$7*COS(2*PI()*$C6103/365)+MAR1!$D$7*SIN(2*PI()*$C6103/365)</f>
        <v/>
      </c>
      <c r="N6103" s="7">
        <f>F6103-K6103</f>
        <v/>
      </c>
      <c r="O6103" s="7">
        <f>G6103-L6103</f>
        <v/>
      </c>
      <c r="P6103" s="7">
        <f>H6103-M6103</f>
        <v/>
      </c>
      <c r="Q6103" s="7">
        <f>IF($I6103=1,(N6103-MAR1!$B$11)/MAR1!$D$11,(N6103-MAR1!$C$11)/MAR1!$E$11)</f>
        <v/>
      </c>
      <c r="R6103" s="7">
        <f>IF($I6103=1,(O6103-MAR1!$B$12)/MAR1!$D$12,(O6103-MAR1!$C$12)/MAR1!$E$12)</f>
        <v/>
      </c>
      <c r="S6103" s="7">
        <f>IF($I6103=1,(P6103-MAR1!$B$13)/MAR1!$D$13,(P6103-MAR1!$C$13)/MAR1!$E$13)</f>
        <v/>
      </c>
    </row>
    <row r="6104">
      <c r="A6104" s="5" t="n">
        <v>6103</v>
      </c>
      <c r="B6104" s="5" t="n">
        <v>17</v>
      </c>
      <c r="C6104" s="5" t="n">
        <v>263</v>
      </c>
      <c r="D6104" s="5" t="n">
        <v>9</v>
      </c>
      <c r="E6104" s="5" t="n">
        <v>26.1</v>
      </c>
      <c r="F6104" s="5" t="n">
        <v>25.2</v>
      </c>
      <c r="G6104" s="5" t="n">
        <v>19.4</v>
      </c>
      <c r="H6104" s="5" t="n">
        <v>4.53</v>
      </c>
      <c r="I6104" s="6">
        <f>IF(E6104&gt;=Markov!$B$3,1,0)</f>
        <v/>
      </c>
      <c r="J6104" s="6">
        <f>I6103</f>
        <v/>
      </c>
      <c r="K6104" s="7">
        <f>MAR1!$B$5+MAR1!$C$5*COS(2*PI()*$C6104/365)+MAR1!$D$5*SIN(2*PI()*$C6104/365)</f>
        <v/>
      </c>
      <c r="L6104" s="7">
        <f>MAR1!$B$6+MAR1!$C$6*COS(2*PI()*$C6104/365)+MAR1!$D$6*SIN(2*PI()*$C6104/365)</f>
        <v/>
      </c>
      <c r="M6104" s="7">
        <f>MAR1!$B$7+MAR1!$C$7*COS(2*PI()*$C6104/365)+MAR1!$D$7*SIN(2*PI()*$C6104/365)</f>
        <v/>
      </c>
      <c r="N6104" s="7">
        <f>F6104-K6104</f>
        <v/>
      </c>
      <c r="O6104" s="7">
        <f>G6104-L6104</f>
        <v/>
      </c>
      <c r="P6104" s="7">
        <f>H6104-M6104</f>
        <v/>
      </c>
      <c r="Q6104" s="7">
        <f>IF($I6104=1,(N6104-MAR1!$B$11)/MAR1!$D$11,(N6104-MAR1!$C$11)/MAR1!$E$11)</f>
        <v/>
      </c>
      <c r="R6104" s="7">
        <f>IF($I6104=1,(O6104-MAR1!$B$12)/MAR1!$D$12,(O6104-MAR1!$C$12)/MAR1!$E$12)</f>
        <v/>
      </c>
      <c r="S6104" s="7">
        <f>IF($I6104=1,(P6104-MAR1!$B$13)/MAR1!$D$13,(P6104-MAR1!$C$13)/MAR1!$E$13)</f>
        <v/>
      </c>
    </row>
    <row r="6105">
      <c r="A6105" s="5" t="n">
        <v>6104</v>
      </c>
      <c r="B6105" s="5" t="n">
        <v>17</v>
      </c>
      <c r="C6105" s="5" t="n">
        <v>264</v>
      </c>
      <c r="D6105" s="5" t="n">
        <v>9</v>
      </c>
      <c r="E6105" s="5" t="n">
        <v>6.3</v>
      </c>
      <c r="F6105" s="5" t="n">
        <v>26.5</v>
      </c>
      <c r="G6105" s="5" t="n">
        <v>20.1</v>
      </c>
      <c r="H6105" s="5" t="n">
        <v>8.199999999999999</v>
      </c>
      <c r="I6105" s="6">
        <f>IF(E6105&gt;=Markov!$B$3,1,0)</f>
        <v/>
      </c>
      <c r="J6105" s="6">
        <f>I6104</f>
        <v/>
      </c>
      <c r="K6105" s="7">
        <f>MAR1!$B$5+MAR1!$C$5*COS(2*PI()*$C6105/365)+MAR1!$D$5*SIN(2*PI()*$C6105/365)</f>
        <v/>
      </c>
      <c r="L6105" s="7">
        <f>MAR1!$B$6+MAR1!$C$6*COS(2*PI()*$C6105/365)+MAR1!$D$6*SIN(2*PI()*$C6105/365)</f>
        <v/>
      </c>
      <c r="M6105" s="7">
        <f>MAR1!$B$7+MAR1!$C$7*COS(2*PI()*$C6105/365)+MAR1!$D$7*SIN(2*PI()*$C6105/365)</f>
        <v/>
      </c>
      <c r="N6105" s="7">
        <f>F6105-K6105</f>
        <v/>
      </c>
      <c r="O6105" s="7">
        <f>G6105-L6105</f>
        <v/>
      </c>
      <c r="P6105" s="7">
        <f>H6105-M6105</f>
        <v/>
      </c>
      <c r="Q6105" s="7">
        <f>IF($I6105=1,(N6105-MAR1!$B$11)/MAR1!$D$11,(N6105-MAR1!$C$11)/MAR1!$E$11)</f>
        <v/>
      </c>
      <c r="R6105" s="7">
        <f>IF($I6105=1,(O6105-MAR1!$B$12)/MAR1!$D$12,(O6105-MAR1!$C$12)/MAR1!$E$12)</f>
        <v/>
      </c>
      <c r="S6105" s="7">
        <f>IF($I6105=1,(P6105-MAR1!$B$13)/MAR1!$D$13,(P6105-MAR1!$C$13)/MAR1!$E$13)</f>
        <v/>
      </c>
    </row>
    <row r="6106">
      <c r="A6106" s="5" t="n">
        <v>6105</v>
      </c>
      <c r="B6106" s="5" t="n">
        <v>17</v>
      </c>
      <c r="C6106" s="5" t="n">
        <v>265</v>
      </c>
      <c r="D6106" s="5" t="n">
        <v>9</v>
      </c>
      <c r="E6106" s="5" t="n">
        <v>6.8</v>
      </c>
      <c r="F6106" s="5" t="n">
        <v>25</v>
      </c>
      <c r="G6106" s="5" t="n">
        <v>19</v>
      </c>
      <c r="H6106" s="5" t="n">
        <v>6.56</v>
      </c>
      <c r="I6106" s="6">
        <f>IF(E6106&gt;=Markov!$B$3,1,0)</f>
        <v/>
      </c>
      <c r="J6106" s="6">
        <f>I6105</f>
        <v/>
      </c>
      <c r="K6106" s="7">
        <f>MAR1!$B$5+MAR1!$C$5*COS(2*PI()*$C6106/365)+MAR1!$D$5*SIN(2*PI()*$C6106/365)</f>
        <v/>
      </c>
      <c r="L6106" s="7">
        <f>MAR1!$B$6+MAR1!$C$6*COS(2*PI()*$C6106/365)+MAR1!$D$6*SIN(2*PI()*$C6106/365)</f>
        <v/>
      </c>
      <c r="M6106" s="7">
        <f>MAR1!$B$7+MAR1!$C$7*COS(2*PI()*$C6106/365)+MAR1!$D$7*SIN(2*PI()*$C6106/365)</f>
        <v/>
      </c>
      <c r="N6106" s="7">
        <f>F6106-K6106</f>
        <v/>
      </c>
      <c r="O6106" s="7">
        <f>G6106-L6106</f>
        <v/>
      </c>
      <c r="P6106" s="7">
        <f>H6106-M6106</f>
        <v/>
      </c>
      <c r="Q6106" s="7">
        <f>IF($I6106=1,(N6106-MAR1!$B$11)/MAR1!$D$11,(N6106-MAR1!$C$11)/MAR1!$E$11)</f>
        <v/>
      </c>
      <c r="R6106" s="7">
        <f>IF($I6106=1,(O6106-MAR1!$B$12)/MAR1!$D$12,(O6106-MAR1!$C$12)/MAR1!$E$12)</f>
        <v/>
      </c>
      <c r="S6106" s="7">
        <f>IF($I6106=1,(P6106-MAR1!$B$13)/MAR1!$D$13,(P6106-MAR1!$C$13)/MAR1!$E$13)</f>
        <v/>
      </c>
    </row>
    <row r="6107">
      <c r="A6107" s="5" t="n">
        <v>6106</v>
      </c>
      <c r="B6107" s="5" t="n">
        <v>17</v>
      </c>
      <c r="C6107" s="5" t="n">
        <v>266</v>
      </c>
      <c r="D6107" s="5" t="n">
        <v>9</v>
      </c>
      <c r="E6107" s="5" t="n">
        <v>2.6</v>
      </c>
      <c r="F6107" s="5" t="n">
        <v>24.3</v>
      </c>
      <c r="G6107" s="5" t="n">
        <v>18.6</v>
      </c>
      <c r="H6107" s="5" t="n">
        <v>12.96</v>
      </c>
      <c r="I6107" s="6">
        <f>IF(E6107&gt;=Markov!$B$3,1,0)</f>
        <v/>
      </c>
      <c r="J6107" s="6">
        <f>I6106</f>
        <v/>
      </c>
      <c r="K6107" s="7">
        <f>MAR1!$B$5+MAR1!$C$5*COS(2*PI()*$C6107/365)+MAR1!$D$5*SIN(2*PI()*$C6107/365)</f>
        <v/>
      </c>
      <c r="L6107" s="7">
        <f>MAR1!$B$6+MAR1!$C$6*COS(2*PI()*$C6107/365)+MAR1!$D$6*SIN(2*PI()*$C6107/365)</f>
        <v/>
      </c>
      <c r="M6107" s="7">
        <f>MAR1!$B$7+MAR1!$C$7*COS(2*PI()*$C6107/365)+MAR1!$D$7*SIN(2*PI()*$C6107/365)</f>
        <v/>
      </c>
      <c r="N6107" s="7">
        <f>F6107-K6107</f>
        <v/>
      </c>
      <c r="O6107" s="7">
        <f>G6107-L6107</f>
        <v/>
      </c>
      <c r="P6107" s="7">
        <f>H6107-M6107</f>
        <v/>
      </c>
      <c r="Q6107" s="7">
        <f>IF($I6107=1,(N6107-MAR1!$B$11)/MAR1!$D$11,(N6107-MAR1!$C$11)/MAR1!$E$11)</f>
        <v/>
      </c>
      <c r="R6107" s="7">
        <f>IF($I6107=1,(O6107-MAR1!$B$12)/MAR1!$D$12,(O6107-MAR1!$C$12)/MAR1!$E$12)</f>
        <v/>
      </c>
      <c r="S6107" s="7">
        <f>IF($I6107=1,(P6107-MAR1!$B$13)/MAR1!$D$13,(P6107-MAR1!$C$13)/MAR1!$E$13)</f>
        <v/>
      </c>
    </row>
    <row r="6108">
      <c r="A6108" s="5" t="n">
        <v>6107</v>
      </c>
      <c r="B6108" s="5" t="n">
        <v>17</v>
      </c>
      <c r="C6108" s="5" t="n">
        <v>267</v>
      </c>
      <c r="D6108" s="5" t="n">
        <v>9</v>
      </c>
      <c r="E6108" s="5" t="n">
        <v>1.1</v>
      </c>
      <c r="F6108" s="5" t="n">
        <v>23.2</v>
      </c>
      <c r="G6108" s="5" t="n">
        <v>19.3</v>
      </c>
      <c r="H6108" s="5" t="n">
        <v>6.16</v>
      </c>
      <c r="I6108" s="6">
        <f>IF(E6108&gt;=Markov!$B$3,1,0)</f>
        <v/>
      </c>
      <c r="J6108" s="6">
        <f>I6107</f>
        <v/>
      </c>
      <c r="K6108" s="7">
        <f>MAR1!$B$5+MAR1!$C$5*COS(2*PI()*$C6108/365)+MAR1!$D$5*SIN(2*PI()*$C6108/365)</f>
        <v/>
      </c>
      <c r="L6108" s="7">
        <f>MAR1!$B$6+MAR1!$C$6*COS(2*PI()*$C6108/365)+MAR1!$D$6*SIN(2*PI()*$C6108/365)</f>
        <v/>
      </c>
      <c r="M6108" s="7">
        <f>MAR1!$B$7+MAR1!$C$7*COS(2*PI()*$C6108/365)+MAR1!$D$7*SIN(2*PI()*$C6108/365)</f>
        <v/>
      </c>
      <c r="N6108" s="7">
        <f>F6108-K6108</f>
        <v/>
      </c>
      <c r="O6108" s="7">
        <f>G6108-L6108</f>
        <v/>
      </c>
      <c r="P6108" s="7">
        <f>H6108-M6108</f>
        <v/>
      </c>
      <c r="Q6108" s="7">
        <f>IF($I6108=1,(N6108-MAR1!$B$11)/MAR1!$D$11,(N6108-MAR1!$C$11)/MAR1!$E$11)</f>
        <v/>
      </c>
      <c r="R6108" s="7">
        <f>IF($I6108=1,(O6108-MAR1!$B$12)/MAR1!$D$12,(O6108-MAR1!$C$12)/MAR1!$E$12)</f>
        <v/>
      </c>
      <c r="S6108" s="7">
        <f>IF($I6108=1,(P6108-MAR1!$B$13)/MAR1!$D$13,(P6108-MAR1!$C$13)/MAR1!$E$13)</f>
        <v/>
      </c>
    </row>
    <row r="6109">
      <c r="A6109" s="5" t="n">
        <v>6108</v>
      </c>
      <c r="B6109" s="5" t="n">
        <v>17</v>
      </c>
      <c r="C6109" s="5" t="n">
        <v>268</v>
      </c>
      <c r="D6109" s="5" t="n">
        <v>9</v>
      </c>
      <c r="E6109" s="5" t="n">
        <v>0</v>
      </c>
      <c r="F6109" s="5" t="n">
        <v>27.4</v>
      </c>
      <c r="G6109" s="5" t="n">
        <v>21.4</v>
      </c>
      <c r="H6109" s="5" t="n">
        <v>16</v>
      </c>
      <c r="I6109" s="6">
        <f>IF(E6109&gt;=Markov!$B$3,1,0)</f>
        <v/>
      </c>
      <c r="J6109" s="6">
        <f>I6108</f>
        <v/>
      </c>
      <c r="K6109" s="7">
        <f>MAR1!$B$5+MAR1!$C$5*COS(2*PI()*$C6109/365)+MAR1!$D$5*SIN(2*PI()*$C6109/365)</f>
        <v/>
      </c>
      <c r="L6109" s="7">
        <f>MAR1!$B$6+MAR1!$C$6*COS(2*PI()*$C6109/365)+MAR1!$D$6*SIN(2*PI()*$C6109/365)</f>
        <v/>
      </c>
      <c r="M6109" s="7">
        <f>MAR1!$B$7+MAR1!$C$7*COS(2*PI()*$C6109/365)+MAR1!$D$7*SIN(2*PI()*$C6109/365)</f>
        <v/>
      </c>
      <c r="N6109" s="7">
        <f>F6109-K6109</f>
        <v/>
      </c>
      <c r="O6109" s="7">
        <f>G6109-L6109</f>
        <v/>
      </c>
      <c r="P6109" s="7">
        <f>H6109-M6109</f>
        <v/>
      </c>
      <c r="Q6109" s="7">
        <f>IF($I6109=1,(N6109-MAR1!$B$11)/MAR1!$D$11,(N6109-MAR1!$C$11)/MAR1!$E$11)</f>
        <v/>
      </c>
      <c r="R6109" s="7">
        <f>IF($I6109=1,(O6109-MAR1!$B$12)/MAR1!$D$12,(O6109-MAR1!$C$12)/MAR1!$E$12)</f>
        <v/>
      </c>
      <c r="S6109" s="7">
        <f>IF($I6109=1,(P6109-MAR1!$B$13)/MAR1!$D$13,(P6109-MAR1!$C$13)/MAR1!$E$13)</f>
        <v/>
      </c>
    </row>
    <row r="6110">
      <c r="A6110" s="5" t="n">
        <v>6109</v>
      </c>
      <c r="B6110" s="5" t="n">
        <v>17</v>
      </c>
      <c r="C6110" s="5" t="n">
        <v>269</v>
      </c>
      <c r="D6110" s="5" t="n">
        <v>9</v>
      </c>
      <c r="E6110" s="5" t="n">
        <v>13.6</v>
      </c>
      <c r="F6110" s="5" t="n">
        <v>26.4</v>
      </c>
      <c r="G6110" s="5" t="n">
        <v>20.1</v>
      </c>
      <c r="H6110" s="5" t="n">
        <v>12.19</v>
      </c>
      <c r="I6110" s="6">
        <f>IF(E6110&gt;=Markov!$B$3,1,0)</f>
        <v/>
      </c>
      <c r="J6110" s="6">
        <f>I6109</f>
        <v/>
      </c>
      <c r="K6110" s="7">
        <f>MAR1!$B$5+MAR1!$C$5*COS(2*PI()*$C6110/365)+MAR1!$D$5*SIN(2*PI()*$C6110/365)</f>
        <v/>
      </c>
      <c r="L6110" s="7">
        <f>MAR1!$B$6+MAR1!$C$6*COS(2*PI()*$C6110/365)+MAR1!$D$6*SIN(2*PI()*$C6110/365)</f>
        <v/>
      </c>
      <c r="M6110" s="7">
        <f>MAR1!$B$7+MAR1!$C$7*COS(2*PI()*$C6110/365)+MAR1!$D$7*SIN(2*PI()*$C6110/365)</f>
        <v/>
      </c>
      <c r="N6110" s="7">
        <f>F6110-K6110</f>
        <v/>
      </c>
      <c r="O6110" s="7">
        <f>G6110-L6110</f>
        <v/>
      </c>
      <c r="P6110" s="7">
        <f>H6110-M6110</f>
        <v/>
      </c>
      <c r="Q6110" s="7">
        <f>IF($I6110=1,(N6110-MAR1!$B$11)/MAR1!$D$11,(N6110-MAR1!$C$11)/MAR1!$E$11)</f>
        <v/>
      </c>
      <c r="R6110" s="7">
        <f>IF($I6110=1,(O6110-MAR1!$B$12)/MAR1!$D$12,(O6110-MAR1!$C$12)/MAR1!$E$12)</f>
        <v/>
      </c>
      <c r="S6110" s="7">
        <f>IF($I6110=1,(P6110-MAR1!$B$13)/MAR1!$D$13,(P6110-MAR1!$C$13)/MAR1!$E$13)</f>
        <v/>
      </c>
    </row>
    <row r="6111">
      <c r="A6111" s="5" t="n">
        <v>6110</v>
      </c>
      <c r="B6111" s="5" t="n">
        <v>17</v>
      </c>
      <c r="C6111" s="5" t="n">
        <v>270</v>
      </c>
      <c r="D6111" s="5" t="n">
        <v>9</v>
      </c>
      <c r="E6111" s="5" t="n">
        <v>0</v>
      </c>
      <c r="F6111" s="5" t="n">
        <v>31.4</v>
      </c>
      <c r="G6111" s="5" t="n">
        <v>21.6</v>
      </c>
      <c r="H6111" s="5" t="n">
        <v>18.29</v>
      </c>
      <c r="I6111" s="6">
        <f>IF(E6111&gt;=Markov!$B$3,1,0)</f>
        <v/>
      </c>
      <c r="J6111" s="6">
        <f>I6110</f>
        <v/>
      </c>
      <c r="K6111" s="7">
        <f>MAR1!$B$5+MAR1!$C$5*COS(2*PI()*$C6111/365)+MAR1!$D$5*SIN(2*PI()*$C6111/365)</f>
        <v/>
      </c>
      <c r="L6111" s="7">
        <f>MAR1!$B$6+MAR1!$C$6*COS(2*PI()*$C6111/365)+MAR1!$D$6*SIN(2*PI()*$C6111/365)</f>
        <v/>
      </c>
      <c r="M6111" s="7">
        <f>MAR1!$B$7+MAR1!$C$7*COS(2*PI()*$C6111/365)+MAR1!$D$7*SIN(2*PI()*$C6111/365)</f>
        <v/>
      </c>
      <c r="N6111" s="7">
        <f>F6111-K6111</f>
        <v/>
      </c>
      <c r="O6111" s="7">
        <f>G6111-L6111</f>
        <v/>
      </c>
      <c r="P6111" s="7">
        <f>H6111-M6111</f>
        <v/>
      </c>
      <c r="Q6111" s="7">
        <f>IF($I6111=1,(N6111-MAR1!$B$11)/MAR1!$D$11,(N6111-MAR1!$C$11)/MAR1!$E$11)</f>
        <v/>
      </c>
      <c r="R6111" s="7">
        <f>IF($I6111=1,(O6111-MAR1!$B$12)/MAR1!$D$12,(O6111-MAR1!$C$12)/MAR1!$E$12)</f>
        <v/>
      </c>
      <c r="S6111" s="7">
        <f>IF($I6111=1,(P6111-MAR1!$B$13)/MAR1!$D$13,(P6111-MAR1!$C$13)/MAR1!$E$13)</f>
        <v/>
      </c>
    </row>
    <row r="6112">
      <c r="A6112" s="5" t="n">
        <v>6111</v>
      </c>
      <c r="B6112" s="5" t="n">
        <v>17</v>
      </c>
      <c r="C6112" s="5" t="n">
        <v>271</v>
      </c>
      <c r="D6112" s="5" t="n">
        <v>9</v>
      </c>
      <c r="E6112" s="5" t="n">
        <v>0</v>
      </c>
      <c r="F6112" s="5" t="n">
        <v>30.3</v>
      </c>
      <c r="G6112" s="5" t="n">
        <v>20.8</v>
      </c>
      <c r="H6112" s="5" t="n">
        <v>15.11</v>
      </c>
      <c r="I6112" s="6">
        <f>IF(E6112&gt;=Markov!$B$3,1,0)</f>
        <v/>
      </c>
      <c r="J6112" s="6">
        <f>I6111</f>
        <v/>
      </c>
      <c r="K6112" s="7">
        <f>MAR1!$B$5+MAR1!$C$5*COS(2*PI()*$C6112/365)+MAR1!$D$5*SIN(2*PI()*$C6112/365)</f>
        <v/>
      </c>
      <c r="L6112" s="7">
        <f>MAR1!$B$6+MAR1!$C$6*COS(2*PI()*$C6112/365)+MAR1!$D$6*SIN(2*PI()*$C6112/365)</f>
        <v/>
      </c>
      <c r="M6112" s="7">
        <f>MAR1!$B$7+MAR1!$C$7*COS(2*PI()*$C6112/365)+MAR1!$D$7*SIN(2*PI()*$C6112/365)</f>
        <v/>
      </c>
      <c r="N6112" s="7">
        <f>F6112-K6112</f>
        <v/>
      </c>
      <c r="O6112" s="7">
        <f>G6112-L6112</f>
        <v/>
      </c>
      <c r="P6112" s="7">
        <f>H6112-M6112</f>
        <v/>
      </c>
      <c r="Q6112" s="7">
        <f>IF($I6112=1,(N6112-MAR1!$B$11)/MAR1!$D$11,(N6112-MAR1!$C$11)/MAR1!$E$11)</f>
        <v/>
      </c>
      <c r="R6112" s="7">
        <f>IF($I6112=1,(O6112-MAR1!$B$12)/MAR1!$D$12,(O6112-MAR1!$C$12)/MAR1!$E$12)</f>
        <v/>
      </c>
      <c r="S6112" s="7">
        <f>IF($I6112=1,(P6112-MAR1!$B$13)/MAR1!$D$13,(P6112-MAR1!$C$13)/MAR1!$E$13)</f>
        <v/>
      </c>
    </row>
    <row r="6113">
      <c r="A6113" s="5" t="n">
        <v>6112</v>
      </c>
      <c r="B6113" s="5" t="n">
        <v>17</v>
      </c>
      <c r="C6113" s="5" t="n">
        <v>272</v>
      </c>
      <c r="D6113" s="5" t="n">
        <v>9</v>
      </c>
      <c r="E6113" s="5" t="n">
        <v>5.1</v>
      </c>
      <c r="F6113" s="5" t="n">
        <v>26.2</v>
      </c>
      <c r="G6113" s="5" t="n">
        <v>18.9</v>
      </c>
      <c r="H6113" s="5" t="n">
        <v>4.29</v>
      </c>
      <c r="I6113" s="6">
        <f>IF(E6113&gt;=Markov!$B$3,1,0)</f>
        <v/>
      </c>
      <c r="J6113" s="6">
        <f>I6112</f>
        <v/>
      </c>
      <c r="K6113" s="7">
        <f>MAR1!$B$5+MAR1!$C$5*COS(2*PI()*$C6113/365)+MAR1!$D$5*SIN(2*PI()*$C6113/365)</f>
        <v/>
      </c>
      <c r="L6113" s="7">
        <f>MAR1!$B$6+MAR1!$C$6*COS(2*PI()*$C6113/365)+MAR1!$D$6*SIN(2*PI()*$C6113/365)</f>
        <v/>
      </c>
      <c r="M6113" s="7">
        <f>MAR1!$B$7+MAR1!$C$7*COS(2*PI()*$C6113/365)+MAR1!$D$7*SIN(2*PI()*$C6113/365)</f>
        <v/>
      </c>
      <c r="N6113" s="7">
        <f>F6113-K6113</f>
        <v/>
      </c>
      <c r="O6113" s="7">
        <f>G6113-L6113</f>
        <v/>
      </c>
      <c r="P6113" s="7">
        <f>H6113-M6113</f>
        <v/>
      </c>
      <c r="Q6113" s="7">
        <f>IF($I6113=1,(N6113-MAR1!$B$11)/MAR1!$D$11,(N6113-MAR1!$C$11)/MAR1!$E$11)</f>
        <v/>
      </c>
      <c r="R6113" s="7">
        <f>IF($I6113=1,(O6113-MAR1!$B$12)/MAR1!$D$12,(O6113-MAR1!$C$12)/MAR1!$E$12)</f>
        <v/>
      </c>
      <c r="S6113" s="7">
        <f>IF($I6113=1,(P6113-MAR1!$B$13)/MAR1!$D$13,(P6113-MAR1!$C$13)/MAR1!$E$13)</f>
        <v/>
      </c>
    </row>
    <row r="6114">
      <c r="A6114" s="5" t="n">
        <v>6113</v>
      </c>
      <c r="B6114" s="5" t="n">
        <v>17</v>
      </c>
      <c r="C6114" s="5" t="n">
        <v>273</v>
      </c>
      <c r="D6114" s="5" t="n">
        <v>9</v>
      </c>
      <c r="E6114" s="5" t="n">
        <v>0</v>
      </c>
      <c r="F6114" s="5" t="n">
        <v>31.8</v>
      </c>
      <c r="G6114" s="5" t="n">
        <v>18.2</v>
      </c>
      <c r="H6114" s="5" t="n">
        <v>13.97</v>
      </c>
      <c r="I6114" s="6">
        <f>IF(E6114&gt;=Markov!$B$3,1,0)</f>
        <v/>
      </c>
      <c r="J6114" s="6">
        <f>I6113</f>
        <v/>
      </c>
      <c r="K6114" s="7">
        <f>MAR1!$B$5+MAR1!$C$5*COS(2*PI()*$C6114/365)+MAR1!$D$5*SIN(2*PI()*$C6114/365)</f>
        <v/>
      </c>
      <c r="L6114" s="7">
        <f>MAR1!$B$6+MAR1!$C$6*COS(2*PI()*$C6114/365)+MAR1!$D$6*SIN(2*PI()*$C6114/365)</f>
        <v/>
      </c>
      <c r="M6114" s="7">
        <f>MAR1!$B$7+MAR1!$C$7*COS(2*PI()*$C6114/365)+MAR1!$D$7*SIN(2*PI()*$C6114/365)</f>
        <v/>
      </c>
      <c r="N6114" s="7">
        <f>F6114-K6114</f>
        <v/>
      </c>
      <c r="O6114" s="7">
        <f>G6114-L6114</f>
        <v/>
      </c>
      <c r="P6114" s="7">
        <f>H6114-M6114</f>
        <v/>
      </c>
      <c r="Q6114" s="7">
        <f>IF($I6114=1,(N6114-MAR1!$B$11)/MAR1!$D$11,(N6114-MAR1!$C$11)/MAR1!$E$11)</f>
        <v/>
      </c>
      <c r="R6114" s="7">
        <f>IF($I6114=1,(O6114-MAR1!$B$12)/MAR1!$D$12,(O6114-MAR1!$C$12)/MAR1!$E$12)</f>
        <v/>
      </c>
      <c r="S6114" s="7">
        <f>IF($I6114=1,(P6114-MAR1!$B$13)/MAR1!$D$13,(P6114-MAR1!$C$13)/MAR1!$E$13)</f>
        <v/>
      </c>
    </row>
    <row r="6115">
      <c r="A6115" s="5" t="n">
        <v>6114</v>
      </c>
      <c r="B6115" s="5" t="n">
        <v>17</v>
      </c>
      <c r="C6115" s="5" t="n">
        <v>274</v>
      </c>
      <c r="D6115" s="5" t="n">
        <v>10</v>
      </c>
      <c r="E6115" s="5" t="n">
        <v>13.9</v>
      </c>
      <c r="F6115" s="5" t="n">
        <v>25.9</v>
      </c>
      <c r="G6115" s="5" t="n">
        <v>19.5</v>
      </c>
      <c r="H6115" s="5" t="n">
        <v>10.07</v>
      </c>
      <c r="I6115" s="6">
        <f>IF(E6115&gt;=Markov!$B$3,1,0)</f>
        <v/>
      </c>
      <c r="J6115" s="6">
        <f>I6114</f>
        <v/>
      </c>
      <c r="K6115" s="7">
        <f>MAR1!$B$5+MAR1!$C$5*COS(2*PI()*$C6115/365)+MAR1!$D$5*SIN(2*PI()*$C6115/365)</f>
        <v/>
      </c>
      <c r="L6115" s="7">
        <f>MAR1!$B$6+MAR1!$C$6*COS(2*PI()*$C6115/365)+MAR1!$D$6*SIN(2*PI()*$C6115/365)</f>
        <v/>
      </c>
      <c r="M6115" s="7">
        <f>MAR1!$B$7+MAR1!$C$7*COS(2*PI()*$C6115/365)+MAR1!$D$7*SIN(2*PI()*$C6115/365)</f>
        <v/>
      </c>
      <c r="N6115" s="7">
        <f>F6115-K6115</f>
        <v/>
      </c>
      <c r="O6115" s="7">
        <f>G6115-L6115</f>
        <v/>
      </c>
      <c r="P6115" s="7">
        <f>H6115-M6115</f>
        <v/>
      </c>
      <c r="Q6115" s="7">
        <f>IF($I6115=1,(N6115-MAR1!$B$11)/MAR1!$D$11,(N6115-MAR1!$C$11)/MAR1!$E$11)</f>
        <v/>
      </c>
      <c r="R6115" s="7">
        <f>IF($I6115=1,(O6115-MAR1!$B$12)/MAR1!$D$12,(O6115-MAR1!$C$12)/MAR1!$E$12)</f>
        <v/>
      </c>
      <c r="S6115" s="7">
        <f>IF($I6115=1,(P6115-MAR1!$B$13)/MAR1!$D$13,(P6115-MAR1!$C$13)/MAR1!$E$13)</f>
        <v/>
      </c>
    </row>
    <row r="6116">
      <c r="A6116" s="5" t="n">
        <v>6115</v>
      </c>
      <c r="B6116" s="5" t="n">
        <v>17</v>
      </c>
      <c r="C6116" s="5" t="n">
        <v>275</v>
      </c>
      <c r="D6116" s="5" t="n">
        <v>10</v>
      </c>
      <c r="E6116" s="5" t="n">
        <v>8.9</v>
      </c>
      <c r="F6116" s="5" t="n">
        <v>27.6</v>
      </c>
      <c r="G6116" s="5" t="n">
        <v>18.7</v>
      </c>
      <c r="H6116" s="5" t="n">
        <v>9.869999999999999</v>
      </c>
      <c r="I6116" s="6">
        <f>IF(E6116&gt;=Markov!$B$3,1,0)</f>
        <v/>
      </c>
      <c r="J6116" s="6">
        <f>I6115</f>
        <v/>
      </c>
      <c r="K6116" s="7">
        <f>MAR1!$B$5+MAR1!$C$5*COS(2*PI()*$C6116/365)+MAR1!$D$5*SIN(2*PI()*$C6116/365)</f>
        <v/>
      </c>
      <c r="L6116" s="7">
        <f>MAR1!$B$6+MAR1!$C$6*COS(2*PI()*$C6116/365)+MAR1!$D$6*SIN(2*PI()*$C6116/365)</f>
        <v/>
      </c>
      <c r="M6116" s="7">
        <f>MAR1!$B$7+MAR1!$C$7*COS(2*PI()*$C6116/365)+MAR1!$D$7*SIN(2*PI()*$C6116/365)</f>
        <v/>
      </c>
      <c r="N6116" s="7">
        <f>F6116-K6116</f>
        <v/>
      </c>
      <c r="O6116" s="7">
        <f>G6116-L6116</f>
        <v/>
      </c>
      <c r="P6116" s="7">
        <f>H6116-M6116</f>
        <v/>
      </c>
      <c r="Q6116" s="7">
        <f>IF($I6116=1,(N6116-MAR1!$B$11)/MAR1!$D$11,(N6116-MAR1!$C$11)/MAR1!$E$11)</f>
        <v/>
      </c>
      <c r="R6116" s="7">
        <f>IF($I6116=1,(O6116-MAR1!$B$12)/MAR1!$D$12,(O6116-MAR1!$C$12)/MAR1!$E$12)</f>
        <v/>
      </c>
      <c r="S6116" s="7">
        <f>IF($I6116=1,(P6116-MAR1!$B$13)/MAR1!$D$13,(P6116-MAR1!$C$13)/MAR1!$E$13)</f>
        <v/>
      </c>
    </row>
    <row r="6117">
      <c r="A6117" s="5" t="n">
        <v>6116</v>
      </c>
      <c r="B6117" s="5" t="n">
        <v>17</v>
      </c>
      <c r="C6117" s="5" t="n">
        <v>276</v>
      </c>
      <c r="D6117" s="5" t="n">
        <v>10</v>
      </c>
      <c r="E6117" s="5" t="n">
        <v>0</v>
      </c>
      <c r="F6117" s="5" t="n">
        <v>31.9</v>
      </c>
      <c r="G6117" s="5" t="n">
        <v>20.3</v>
      </c>
      <c r="H6117" s="5" t="n">
        <v>15.18</v>
      </c>
      <c r="I6117" s="6">
        <f>IF(E6117&gt;=Markov!$B$3,1,0)</f>
        <v/>
      </c>
      <c r="J6117" s="6">
        <f>I6116</f>
        <v/>
      </c>
      <c r="K6117" s="7">
        <f>MAR1!$B$5+MAR1!$C$5*COS(2*PI()*$C6117/365)+MAR1!$D$5*SIN(2*PI()*$C6117/365)</f>
        <v/>
      </c>
      <c r="L6117" s="7">
        <f>MAR1!$B$6+MAR1!$C$6*COS(2*PI()*$C6117/365)+MAR1!$D$6*SIN(2*PI()*$C6117/365)</f>
        <v/>
      </c>
      <c r="M6117" s="7">
        <f>MAR1!$B$7+MAR1!$C$7*COS(2*PI()*$C6117/365)+MAR1!$D$7*SIN(2*PI()*$C6117/365)</f>
        <v/>
      </c>
      <c r="N6117" s="7">
        <f>F6117-K6117</f>
        <v/>
      </c>
      <c r="O6117" s="7">
        <f>G6117-L6117</f>
        <v/>
      </c>
      <c r="P6117" s="7">
        <f>H6117-M6117</f>
        <v/>
      </c>
      <c r="Q6117" s="7">
        <f>IF($I6117=1,(N6117-MAR1!$B$11)/MAR1!$D$11,(N6117-MAR1!$C$11)/MAR1!$E$11)</f>
        <v/>
      </c>
      <c r="R6117" s="7">
        <f>IF($I6117=1,(O6117-MAR1!$B$12)/MAR1!$D$12,(O6117-MAR1!$C$12)/MAR1!$E$12)</f>
        <v/>
      </c>
      <c r="S6117" s="7">
        <f>IF($I6117=1,(P6117-MAR1!$B$13)/MAR1!$D$13,(P6117-MAR1!$C$13)/MAR1!$E$13)</f>
        <v/>
      </c>
    </row>
    <row r="6118">
      <c r="A6118" s="5" t="n">
        <v>6117</v>
      </c>
      <c r="B6118" s="5" t="n">
        <v>17</v>
      </c>
      <c r="C6118" s="5" t="n">
        <v>277</v>
      </c>
      <c r="D6118" s="5" t="n">
        <v>10</v>
      </c>
      <c r="E6118" s="5" t="n">
        <v>0</v>
      </c>
      <c r="F6118" s="5" t="n">
        <v>28.8</v>
      </c>
      <c r="G6118" s="5" t="n">
        <v>19.6</v>
      </c>
      <c r="H6118" s="5" t="n">
        <v>15.23</v>
      </c>
      <c r="I6118" s="6">
        <f>IF(E6118&gt;=Markov!$B$3,1,0)</f>
        <v/>
      </c>
      <c r="J6118" s="6">
        <f>I6117</f>
        <v/>
      </c>
      <c r="K6118" s="7">
        <f>MAR1!$B$5+MAR1!$C$5*COS(2*PI()*$C6118/365)+MAR1!$D$5*SIN(2*PI()*$C6118/365)</f>
        <v/>
      </c>
      <c r="L6118" s="7">
        <f>MAR1!$B$6+MAR1!$C$6*COS(2*PI()*$C6118/365)+MAR1!$D$6*SIN(2*PI()*$C6118/365)</f>
        <v/>
      </c>
      <c r="M6118" s="7">
        <f>MAR1!$B$7+MAR1!$C$7*COS(2*PI()*$C6118/365)+MAR1!$D$7*SIN(2*PI()*$C6118/365)</f>
        <v/>
      </c>
      <c r="N6118" s="7">
        <f>F6118-K6118</f>
        <v/>
      </c>
      <c r="O6118" s="7">
        <f>G6118-L6118</f>
        <v/>
      </c>
      <c r="P6118" s="7">
        <f>H6118-M6118</f>
        <v/>
      </c>
      <c r="Q6118" s="7">
        <f>IF($I6118=1,(N6118-MAR1!$B$11)/MAR1!$D$11,(N6118-MAR1!$C$11)/MAR1!$E$11)</f>
        <v/>
      </c>
      <c r="R6118" s="7">
        <f>IF($I6118=1,(O6118-MAR1!$B$12)/MAR1!$D$12,(O6118-MAR1!$C$12)/MAR1!$E$12)</f>
        <v/>
      </c>
      <c r="S6118" s="7">
        <f>IF($I6118=1,(P6118-MAR1!$B$13)/MAR1!$D$13,(P6118-MAR1!$C$13)/MAR1!$E$13)</f>
        <v/>
      </c>
    </row>
    <row r="6119">
      <c r="A6119" s="5" t="n">
        <v>6118</v>
      </c>
      <c r="B6119" s="5" t="n">
        <v>17</v>
      </c>
      <c r="C6119" s="5" t="n">
        <v>278</v>
      </c>
      <c r="D6119" s="5" t="n">
        <v>10</v>
      </c>
      <c r="E6119" s="5" t="n">
        <v>0</v>
      </c>
      <c r="F6119" s="5" t="n">
        <v>27.2</v>
      </c>
      <c r="G6119" s="5" t="n">
        <v>20.6</v>
      </c>
      <c r="H6119" s="5" t="n">
        <v>16.64</v>
      </c>
      <c r="I6119" s="6">
        <f>IF(E6119&gt;=Markov!$B$3,1,0)</f>
        <v/>
      </c>
      <c r="J6119" s="6">
        <f>I6118</f>
        <v/>
      </c>
      <c r="K6119" s="7">
        <f>MAR1!$B$5+MAR1!$C$5*COS(2*PI()*$C6119/365)+MAR1!$D$5*SIN(2*PI()*$C6119/365)</f>
        <v/>
      </c>
      <c r="L6119" s="7">
        <f>MAR1!$B$6+MAR1!$C$6*COS(2*PI()*$C6119/365)+MAR1!$D$6*SIN(2*PI()*$C6119/365)</f>
        <v/>
      </c>
      <c r="M6119" s="7">
        <f>MAR1!$B$7+MAR1!$C$7*COS(2*PI()*$C6119/365)+MAR1!$D$7*SIN(2*PI()*$C6119/365)</f>
        <v/>
      </c>
      <c r="N6119" s="7">
        <f>F6119-K6119</f>
        <v/>
      </c>
      <c r="O6119" s="7">
        <f>G6119-L6119</f>
        <v/>
      </c>
      <c r="P6119" s="7">
        <f>H6119-M6119</f>
        <v/>
      </c>
      <c r="Q6119" s="7">
        <f>IF($I6119=1,(N6119-MAR1!$B$11)/MAR1!$D$11,(N6119-MAR1!$C$11)/MAR1!$E$11)</f>
        <v/>
      </c>
      <c r="R6119" s="7">
        <f>IF($I6119=1,(O6119-MAR1!$B$12)/MAR1!$D$12,(O6119-MAR1!$C$12)/MAR1!$E$12)</f>
        <v/>
      </c>
      <c r="S6119" s="7">
        <f>IF($I6119=1,(P6119-MAR1!$B$13)/MAR1!$D$13,(P6119-MAR1!$C$13)/MAR1!$E$13)</f>
        <v/>
      </c>
    </row>
    <row r="6120">
      <c r="A6120" s="5" t="n">
        <v>6119</v>
      </c>
      <c r="B6120" s="5" t="n">
        <v>17</v>
      </c>
      <c r="C6120" s="5" t="n">
        <v>279</v>
      </c>
      <c r="D6120" s="5" t="n">
        <v>10</v>
      </c>
      <c r="E6120" s="5" t="n">
        <v>0</v>
      </c>
      <c r="F6120" s="5" t="n">
        <v>25.9</v>
      </c>
      <c r="G6120" s="5" t="n">
        <v>17.7</v>
      </c>
      <c r="H6120" s="5" t="n">
        <v>8.699999999999999</v>
      </c>
      <c r="I6120" s="6">
        <f>IF(E6120&gt;=Markov!$B$3,1,0)</f>
        <v/>
      </c>
      <c r="J6120" s="6">
        <f>I6119</f>
        <v/>
      </c>
      <c r="K6120" s="7">
        <f>MAR1!$B$5+MAR1!$C$5*COS(2*PI()*$C6120/365)+MAR1!$D$5*SIN(2*PI()*$C6120/365)</f>
        <v/>
      </c>
      <c r="L6120" s="7">
        <f>MAR1!$B$6+MAR1!$C$6*COS(2*PI()*$C6120/365)+MAR1!$D$6*SIN(2*PI()*$C6120/365)</f>
        <v/>
      </c>
      <c r="M6120" s="7">
        <f>MAR1!$B$7+MAR1!$C$7*COS(2*PI()*$C6120/365)+MAR1!$D$7*SIN(2*PI()*$C6120/365)</f>
        <v/>
      </c>
      <c r="N6120" s="7">
        <f>F6120-K6120</f>
        <v/>
      </c>
      <c r="O6120" s="7">
        <f>G6120-L6120</f>
        <v/>
      </c>
      <c r="P6120" s="7">
        <f>H6120-M6120</f>
        <v/>
      </c>
      <c r="Q6120" s="7">
        <f>IF($I6120=1,(N6120-MAR1!$B$11)/MAR1!$D$11,(N6120-MAR1!$C$11)/MAR1!$E$11)</f>
        <v/>
      </c>
      <c r="R6120" s="7">
        <f>IF($I6120=1,(O6120-MAR1!$B$12)/MAR1!$D$12,(O6120-MAR1!$C$12)/MAR1!$E$12)</f>
        <v/>
      </c>
      <c r="S6120" s="7">
        <f>IF($I6120=1,(P6120-MAR1!$B$13)/MAR1!$D$13,(P6120-MAR1!$C$13)/MAR1!$E$13)</f>
        <v/>
      </c>
    </row>
    <row r="6121">
      <c r="A6121" s="5" t="n">
        <v>6120</v>
      </c>
      <c r="B6121" s="5" t="n">
        <v>17</v>
      </c>
      <c r="C6121" s="5" t="n">
        <v>280</v>
      </c>
      <c r="D6121" s="5" t="n">
        <v>10</v>
      </c>
      <c r="E6121" s="5" t="n">
        <v>0</v>
      </c>
      <c r="F6121" s="5" t="n">
        <v>29.9</v>
      </c>
      <c r="G6121" s="5" t="n">
        <v>19.4</v>
      </c>
      <c r="H6121" s="5" t="n">
        <v>15</v>
      </c>
      <c r="I6121" s="6">
        <f>IF(E6121&gt;=Markov!$B$3,1,0)</f>
        <v/>
      </c>
      <c r="J6121" s="6">
        <f>I6120</f>
        <v/>
      </c>
      <c r="K6121" s="7">
        <f>MAR1!$B$5+MAR1!$C$5*COS(2*PI()*$C6121/365)+MAR1!$D$5*SIN(2*PI()*$C6121/365)</f>
        <v/>
      </c>
      <c r="L6121" s="7">
        <f>MAR1!$B$6+MAR1!$C$6*COS(2*PI()*$C6121/365)+MAR1!$D$6*SIN(2*PI()*$C6121/365)</f>
        <v/>
      </c>
      <c r="M6121" s="7">
        <f>MAR1!$B$7+MAR1!$C$7*COS(2*PI()*$C6121/365)+MAR1!$D$7*SIN(2*PI()*$C6121/365)</f>
        <v/>
      </c>
      <c r="N6121" s="7">
        <f>F6121-K6121</f>
        <v/>
      </c>
      <c r="O6121" s="7">
        <f>G6121-L6121</f>
        <v/>
      </c>
      <c r="P6121" s="7">
        <f>H6121-M6121</f>
        <v/>
      </c>
      <c r="Q6121" s="7">
        <f>IF($I6121=1,(N6121-MAR1!$B$11)/MAR1!$D$11,(N6121-MAR1!$C$11)/MAR1!$E$11)</f>
        <v/>
      </c>
      <c r="R6121" s="7">
        <f>IF($I6121=1,(O6121-MAR1!$B$12)/MAR1!$D$12,(O6121-MAR1!$C$12)/MAR1!$E$12)</f>
        <v/>
      </c>
      <c r="S6121" s="7">
        <f>IF($I6121=1,(P6121-MAR1!$B$13)/MAR1!$D$13,(P6121-MAR1!$C$13)/MAR1!$E$13)</f>
        <v/>
      </c>
    </row>
    <row r="6122">
      <c r="A6122" s="5" t="n">
        <v>6121</v>
      </c>
      <c r="B6122" s="5" t="n">
        <v>17</v>
      </c>
      <c r="C6122" s="5" t="n">
        <v>281</v>
      </c>
      <c r="D6122" s="5" t="n">
        <v>10</v>
      </c>
      <c r="E6122" s="5" t="n">
        <v>0</v>
      </c>
      <c r="F6122" s="5" t="n">
        <v>29.3</v>
      </c>
      <c r="G6122" s="5" t="n">
        <v>19.4</v>
      </c>
      <c r="H6122" s="5" t="n">
        <v>14.88</v>
      </c>
      <c r="I6122" s="6">
        <f>IF(E6122&gt;=Markov!$B$3,1,0)</f>
        <v/>
      </c>
      <c r="J6122" s="6">
        <f>I6121</f>
        <v/>
      </c>
      <c r="K6122" s="7">
        <f>MAR1!$B$5+MAR1!$C$5*COS(2*PI()*$C6122/365)+MAR1!$D$5*SIN(2*PI()*$C6122/365)</f>
        <v/>
      </c>
      <c r="L6122" s="7">
        <f>MAR1!$B$6+MAR1!$C$6*COS(2*PI()*$C6122/365)+MAR1!$D$6*SIN(2*PI()*$C6122/365)</f>
        <v/>
      </c>
      <c r="M6122" s="7">
        <f>MAR1!$B$7+MAR1!$C$7*COS(2*PI()*$C6122/365)+MAR1!$D$7*SIN(2*PI()*$C6122/365)</f>
        <v/>
      </c>
      <c r="N6122" s="7">
        <f>F6122-K6122</f>
        <v/>
      </c>
      <c r="O6122" s="7">
        <f>G6122-L6122</f>
        <v/>
      </c>
      <c r="P6122" s="7">
        <f>H6122-M6122</f>
        <v/>
      </c>
      <c r="Q6122" s="7">
        <f>IF($I6122=1,(N6122-MAR1!$B$11)/MAR1!$D$11,(N6122-MAR1!$C$11)/MAR1!$E$11)</f>
        <v/>
      </c>
      <c r="R6122" s="7">
        <f>IF($I6122=1,(O6122-MAR1!$B$12)/MAR1!$D$12,(O6122-MAR1!$C$12)/MAR1!$E$12)</f>
        <v/>
      </c>
      <c r="S6122" s="7">
        <f>IF($I6122=1,(P6122-MAR1!$B$13)/MAR1!$D$13,(P6122-MAR1!$C$13)/MAR1!$E$13)</f>
        <v/>
      </c>
    </row>
    <row r="6123">
      <c r="A6123" s="5" t="n">
        <v>6122</v>
      </c>
      <c r="B6123" s="5" t="n">
        <v>17</v>
      </c>
      <c r="C6123" s="5" t="n">
        <v>282</v>
      </c>
      <c r="D6123" s="5" t="n">
        <v>10</v>
      </c>
      <c r="E6123" s="5" t="n">
        <v>0.1</v>
      </c>
      <c r="F6123" s="5" t="n">
        <v>26</v>
      </c>
      <c r="G6123" s="5" t="n">
        <v>17.7</v>
      </c>
      <c r="H6123" s="5" t="n">
        <v>7.41</v>
      </c>
      <c r="I6123" s="6">
        <f>IF(E6123&gt;=Markov!$B$3,1,0)</f>
        <v/>
      </c>
      <c r="J6123" s="6">
        <f>I6122</f>
        <v/>
      </c>
      <c r="K6123" s="7">
        <f>MAR1!$B$5+MAR1!$C$5*COS(2*PI()*$C6123/365)+MAR1!$D$5*SIN(2*PI()*$C6123/365)</f>
        <v/>
      </c>
      <c r="L6123" s="7">
        <f>MAR1!$B$6+MAR1!$C$6*COS(2*PI()*$C6123/365)+MAR1!$D$6*SIN(2*PI()*$C6123/365)</f>
        <v/>
      </c>
      <c r="M6123" s="7">
        <f>MAR1!$B$7+MAR1!$C$7*COS(2*PI()*$C6123/365)+MAR1!$D$7*SIN(2*PI()*$C6123/365)</f>
        <v/>
      </c>
      <c r="N6123" s="7">
        <f>F6123-K6123</f>
        <v/>
      </c>
      <c r="O6123" s="7">
        <f>G6123-L6123</f>
        <v/>
      </c>
      <c r="P6123" s="7">
        <f>H6123-M6123</f>
        <v/>
      </c>
      <c r="Q6123" s="7">
        <f>IF($I6123=1,(N6123-MAR1!$B$11)/MAR1!$D$11,(N6123-MAR1!$C$11)/MAR1!$E$11)</f>
        <v/>
      </c>
      <c r="R6123" s="7">
        <f>IF($I6123=1,(O6123-MAR1!$B$12)/MAR1!$D$12,(O6123-MAR1!$C$12)/MAR1!$E$12)</f>
        <v/>
      </c>
      <c r="S6123" s="7">
        <f>IF($I6123=1,(P6123-MAR1!$B$13)/MAR1!$D$13,(P6123-MAR1!$C$13)/MAR1!$E$13)</f>
        <v/>
      </c>
    </row>
    <row r="6124">
      <c r="A6124" s="5" t="n">
        <v>6123</v>
      </c>
      <c r="B6124" s="5" t="n">
        <v>17</v>
      </c>
      <c r="C6124" s="5" t="n">
        <v>283</v>
      </c>
      <c r="D6124" s="5" t="n">
        <v>10</v>
      </c>
      <c r="E6124" s="5" t="n">
        <v>0</v>
      </c>
      <c r="F6124" s="5" t="n">
        <v>26.4</v>
      </c>
      <c r="G6124" s="5" t="n">
        <v>16.9</v>
      </c>
      <c r="H6124" s="5" t="n">
        <v>12.81</v>
      </c>
      <c r="I6124" s="6">
        <f>IF(E6124&gt;=Markov!$B$3,1,0)</f>
        <v/>
      </c>
      <c r="J6124" s="6">
        <f>I6123</f>
        <v/>
      </c>
      <c r="K6124" s="7">
        <f>MAR1!$B$5+MAR1!$C$5*COS(2*PI()*$C6124/365)+MAR1!$D$5*SIN(2*PI()*$C6124/365)</f>
        <v/>
      </c>
      <c r="L6124" s="7">
        <f>MAR1!$B$6+MAR1!$C$6*COS(2*PI()*$C6124/365)+MAR1!$D$6*SIN(2*PI()*$C6124/365)</f>
        <v/>
      </c>
      <c r="M6124" s="7">
        <f>MAR1!$B$7+MAR1!$C$7*COS(2*PI()*$C6124/365)+MAR1!$D$7*SIN(2*PI()*$C6124/365)</f>
        <v/>
      </c>
      <c r="N6124" s="7">
        <f>F6124-K6124</f>
        <v/>
      </c>
      <c r="O6124" s="7">
        <f>G6124-L6124</f>
        <v/>
      </c>
      <c r="P6124" s="7">
        <f>H6124-M6124</f>
        <v/>
      </c>
      <c r="Q6124" s="7">
        <f>IF($I6124=1,(N6124-MAR1!$B$11)/MAR1!$D$11,(N6124-MAR1!$C$11)/MAR1!$E$11)</f>
        <v/>
      </c>
      <c r="R6124" s="7">
        <f>IF($I6124=1,(O6124-MAR1!$B$12)/MAR1!$D$12,(O6124-MAR1!$C$12)/MAR1!$E$12)</f>
        <v/>
      </c>
      <c r="S6124" s="7">
        <f>IF($I6124=1,(P6124-MAR1!$B$13)/MAR1!$D$13,(P6124-MAR1!$C$13)/MAR1!$E$13)</f>
        <v/>
      </c>
    </row>
    <row r="6125">
      <c r="A6125" s="5" t="n">
        <v>6124</v>
      </c>
      <c r="B6125" s="5" t="n">
        <v>17</v>
      </c>
      <c r="C6125" s="5" t="n">
        <v>284</v>
      </c>
      <c r="D6125" s="5" t="n">
        <v>10</v>
      </c>
      <c r="E6125" s="5" t="n">
        <v>0</v>
      </c>
      <c r="F6125" s="5" t="n">
        <v>28.1</v>
      </c>
      <c r="G6125" s="5" t="n">
        <v>19.3</v>
      </c>
      <c r="H6125" s="5" t="n">
        <v>18.18</v>
      </c>
      <c r="I6125" s="6">
        <f>IF(E6125&gt;=Markov!$B$3,1,0)</f>
        <v/>
      </c>
      <c r="J6125" s="6">
        <f>I6124</f>
        <v/>
      </c>
      <c r="K6125" s="7">
        <f>MAR1!$B$5+MAR1!$C$5*COS(2*PI()*$C6125/365)+MAR1!$D$5*SIN(2*PI()*$C6125/365)</f>
        <v/>
      </c>
      <c r="L6125" s="7">
        <f>MAR1!$B$6+MAR1!$C$6*COS(2*PI()*$C6125/365)+MAR1!$D$6*SIN(2*PI()*$C6125/365)</f>
        <v/>
      </c>
      <c r="M6125" s="7">
        <f>MAR1!$B$7+MAR1!$C$7*COS(2*PI()*$C6125/365)+MAR1!$D$7*SIN(2*PI()*$C6125/365)</f>
        <v/>
      </c>
      <c r="N6125" s="7">
        <f>F6125-K6125</f>
        <v/>
      </c>
      <c r="O6125" s="7">
        <f>G6125-L6125</f>
        <v/>
      </c>
      <c r="P6125" s="7">
        <f>H6125-M6125</f>
        <v/>
      </c>
      <c r="Q6125" s="7">
        <f>IF($I6125=1,(N6125-MAR1!$B$11)/MAR1!$D$11,(N6125-MAR1!$C$11)/MAR1!$E$11)</f>
        <v/>
      </c>
      <c r="R6125" s="7">
        <f>IF($I6125=1,(O6125-MAR1!$B$12)/MAR1!$D$12,(O6125-MAR1!$C$12)/MAR1!$E$12)</f>
        <v/>
      </c>
      <c r="S6125" s="7">
        <f>IF($I6125=1,(P6125-MAR1!$B$13)/MAR1!$D$13,(P6125-MAR1!$C$13)/MAR1!$E$13)</f>
        <v/>
      </c>
    </row>
    <row r="6126">
      <c r="A6126" s="5" t="n">
        <v>6125</v>
      </c>
      <c r="B6126" s="5" t="n">
        <v>17</v>
      </c>
      <c r="C6126" s="5" t="n">
        <v>285</v>
      </c>
      <c r="D6126" s="5" t="n">
        <v>10</v>
      </c>
      <c r="E6126" s="5" t="n">
        <v>0</v>
      </c>
      <c r="F6126" s="5" t="n">
        <v>30.2</v>
      </c>
      <c r="G6126" s="5" t="n">
        <v>19.4</v>
      </c>
      <c r="H6126" s="5" t="n">
        <v>14.87</v>
      </c>
      <c r="I6126" s="6">
        <f>IF(E6126&gt;=Markov!$B$3,1,0)</f>
        <v/>
      </c>
      <c r="J6126" s="6">
        <f>I6125</f>
        <v/>
      </c>
      <c r="K6126" s="7">
        <f>MAR1!$B$5+MAR1!$C$5*COS(2*PI()*$C6126/365)+MAR1!$D$5*SIN(2*PI()*$C6126/365)</f>
        <v/>
      </c>
      <c r="L6126" s="7">
        <f>MAR1!$B$6+MAR1!$C$6*COS(2*PI()*$C6126/365)+MAR1!$D$6*SIN(2*PI()*$C6126/365)</f>
        <v/>
      </c>
      <c r="M6126" s="7">
        <f>MAR1!$B$7+MAR1!$C$7*COS(2*PI()*$C6126/365)+MAR1!$D$7*SIN(2*PI()*$C6126/365)</f>
        <v/>
      </c>
      <c r="N6126" s="7">
        <f>F6126-K6126</f>
        <v/>
      </c>
      <c r="O6126" s="7">
        <f>G6126-L6126</f>
        <v/>
      </c>
      <c r="P6126" s="7">
        <f>H6126-M6126</f>
        <v/>
      </c>
      <c r="Q6126" s="7">
        <f>IF($I6126=1,(N6126-MAR1!$B$11)/MAR1!$D$11,(N6126-MAR1!$C$11)/MAR1!$E$11)</f>
        <v/>
      </c>
      <c r="R6126" s="7">
        <f>IF($I6126=1,(O6126-MAR1!$B$12)/MAR1!$D$12,(O6126-MAR1!$C$12)/MAR1!$E$12)</f>
        <v/>
      </c>
      <c r="S6126" s="7">
        <f>IF($I6126=1,(P6126-MAR1!$B$13)/MAR1!$D$13,(P6126-MAR1!$C$13)/MAR1!$E$13)</f>
        <v/>
      </c>
    </row>
    <row r="6127">
      <c r="A6127" s="5" t="n">
        <v>6126</v>
      </c>
      <c r="B6127" s="5" t="n">
        <v>17</v>
      </c>
      <c r="C6127" s="5" t="n">
        <v>286</v>
      </c>
      <c r="D6127" s="5" t="n">
        <v>10</v>
      </c>
      <c r="E6127" s="5" t="n">
        <v>0</v>
      </c>
      <c r="F6127" s="5" t="n">
        <v>29.7</v>
      </c>
      <c r="G6127" s="5" t="n">
        <v>17.8</v>
      </c>
      <c r="H6127" s="5" t="n">
        <v>19.12</v>
      </c>
      <c r="I6127" s="6">
        <f>IF(E6127&gt;=Markov!$B$3,1,0)</f>
        <v/>
      </c>
      <c r="J6127" s="6">
        <f>I6126</f>
        <v/>
      </c>
      <c r="K6127" s="7">
        <f>MAR1!$B$5+MAR1!$C$5*COS(2*PI()*$C6127/365)+MAR1!$D$5*SIN(2*PI()*$C6127/365)</f>
        <v/>
      </c>
      <c r="L6127" s="7">
        <f>MAR1!$B$6+MAR1!$C$6*COS(2*PI()*$C6127/365)+MAR1!$D$6*SIN(2*PI()*$C6127/365)</f>
        <v/>
      </c>
      <c r="M6127" s="7">
        <f>MAR1!$B$7+MAR1!$C$7*COS(2*PI()*$C6127/365)+MAR1!$D$7*SIN(2*PI()*$C6127/365)</f>
        <v/>
      </c>
      <c r="N6127" s="7">
        <f>F6127-K6127</f>
        <v/>
      </c>
      <c r="O6127" s="7">
        <f>G6127-L6127</f>
        <v/>
      </c>
      <c r="P6127" s="7">
        <f>H6127-M6127</f>
        <v/>
      </c>
      <c r="Q6127" s="7">
        <f>IF($I6127=1,(N6127-MAR1!$B$11)/MAR1!$D$11,(N6127-MAR1!$C$11)/MAR1!$E$11)</f>
        <v/>
      </c>
      <c r="R6127" s="7">
        <f>IF($I6127=1,(O6127-MAR1!$B$12)/MAR1!$D$12,(O6127-MAR1!$C$12)/MAR1!$E$12)</f>
        <v/>
      </c>
      <c r="S6127" s="7">
        <f>IF($I6127=1,(P6127-MAR1!$B$13)/MAR1!$D$13,(P6127-MAR1!$C$13)/MAR1!$E$13)</f>
        <v/>
      </c>
    </row>
    <row r="6128">
      <c r="A6128" s="5" t="n">
        <v>6127</v>
      </c>
      <c r="B6128" s="5" t="n">
        <v>17</v>
      </c>
      <c r="C6128" s="5" t="n">
        <v>287</v>
      </c>
      <c r="D6128" s="5" t="n">
        <v>10</v>
      </c>
      <c r="E6128" s="5" t="n">
        <v>0</v>
      </c>
      <c r="F6128" s="5" t="n">
        <v>30.2</v>
      </c>
      <c r="G6128" s="5" t="n">
        <v>16.9</v>
      </c>
      <c r="H6128" s="5" t="n">
        <v>21.47</v>
      </c>
      <c r="I6128" s="6">
        <f>IF(E6128&gt;=Markov!$B$3,1,0)</f>
        <v/>
      </c>
      <c r="J6128" s="6">
        <f>I6127</f>
        <v/>
      </c>
      <c r="K6128" s="7">
        <f>MAR1!$B$5+MAR1!$C$5*COS(2*PI()*$C6128/365)+MAR1!$D$5*SIN(2*PI()*$C6128/365)</f>
        <v/>
      </c>
      <c r="L6128" s="7">
        <f>MAR1!$B$6+MAR1!$C$6*COS(2*PI()*$C6128/365)+MAR1!$D$6*SIN(2*PI()*$C6128/365)</f>
        <v/>
      </c>
      <c r="M6128" s="7">
        <f>MAR1!$B$7+MAR1!$C$7*COS(2*PI()*$C6128/365)+MAR1!$D$7*SIN(2*PI()*$C6128/365)</f>
        <v/>
      </c>
      <c r="N6128" s="7">
        <f>F6128-K6128</f>
        <v/>
      </c>
      <c r="O6128" s="7">
        <f>G6128-L6128</f>
        <v/>
      </c>
      <c r="P6128" s="7">
        <f>H6128-M6128</f>
        <v/>
      </c>
      <c r="Q6128" s="7">
        <f>IF($I6128=1,(N6128-MAR1!$B$11)/MAR1!$D$11,(N6128-MAR1!$C$11)/MAR1!$E$11)</f>
        <v/>
      </c>
      <c r="R6128" s="7">
        <f>IF($I6128=1,(O6128-MAR1!$B$12)/MAR1!$D$12,(O6128-MAR1!$C$12)/MAR1!$E$12)</f>
        <v/>
      </c>
      <c r="S6128" s="7">
        <f>IF($I6128=1,(P6128-MAR1!$B$13)/MAR1!$D$13,(P6128-MAR1!$C$13)/MAR1!$E$13)</f>
        <v/>
      </c>
    </row>
    <row r="6129">
      <c r="A6129" s="5" t="n">
        <v>6128</v>
      </c>
      <c r="B6129" s="5" t="n">
        <v>17</v>
      </c>
      <c r="C6129" s="5" t="n">
        <v>288</v>
      </c>
      <c r="D6129" s="5" t="n">
        <v>10</v>
      </c>
      <c r="E6129" s="5" t="n">
        <v>0</v>
      </c>
      <c r="F6129" s="5" t="n">
        <v>30.8</v>
      </c>
      <c r="G6129" s="5" t="n">
        <v>17.7</v>
      </c>
      <c r="H6129" s="5" t="n">
        <v>19.16</v>
      </c>
      <c r="I6129" s="6">
        <f>IF(E6129&gt;=Markov!$B$3,1,0)</f>
        <v/>
      </c>
      <c r="J6129" s="6">
        <f>I6128</f>
        <v/>
      </c>
      <c r="K6129" s="7">
        <f>MAR1!$B$5+MAR1!$C$5*COS(2*PI()*$C6129/365)+MAR1!$D$5*SIN(2*PI()*$C6129/365)</f>
        <v/>
      </c>
      <c r="L6129" s="7">
        <f>MAR1!$B$6+MAR1!$C$6*COS(2*PI()*$C6129/365)+MAR1!$D$6*SIN(2*PI()*$C6129/365)</f>
        <v/>
      </c>
      <c r="M6129" s="7">
        <f>MAR1!$B$7+MAR1!$C$7*COS(2*PI()*$C6129/365)+MAR1!$D$7*SIN(2*PI()*$C6129/365)</f>
        <v/>
      </c>
      <c r="N6129" s="7">
        <f>F6129-K6129</f>
        <v/>
      </c>
      <c r="O6129" s="7">
        <f>G6129-L6129</f>
        <v/>
      </c>
      <c r="P6129" s="7">
        <f>H6129-M6129</f>
        <v/>
      </c>
      <c r="Q6129" s="7">
        <f>IF($I6129=1,(N6129-MAR1!$B$11)/MAR1!$D$11,(N6129-MAR1!$C$11)/MAR1!$E$11)</f>
        <v/>
      </c>
      <c r="R6129" s="7">
        <f>IF($I6129=1,(O6129-MAR1!$B$12)/MAR1!$D$12,(O6129-MAR1!$C$12)/MAR1!$E$12)</f>
        <v/>
      </c>
      <c r="S6129" s="7">
        <f>IF($I6129=1,(P6129-MAR1!$B$13)/MAR1!$D$13,(P6129-MAR1!$C$13)/MAR1!$E$13)</f>
        <v/>
      </c>
    </row>
    <row r="6130">
      <c r="A6130" s="5" t="n">
        <v>6129</v>
      </c>
      <c r="B6130" s="5" t="n">
        <v>17</v>
      </c>
      <c r="C6130" s="5" t="n">
        <v>289</v>
      </c>
      <c r="D6130" s="5" t="n">
        <v>10</v>
      </c>
      <c r="E6130" s="5" t="n">
        <v>0</v>
      </c>
      <c r="F6130" s="5" t="n">
        <v>30.6</v>
      </c>
      <c r="G6130" s="5" t="n">
        <v>20.3</v>
      </c>
      <c r="H6130" s="5" t="n">
        <v>14.82</v>
      </c>
      <c r="I6130" s="6">
        <f>IF(E6130&gt;=Markov!$B$3,1,0)</f>
        <v/>
      </c>
      <c r="J6130" s="6">
        <f>I6129</f>
        <v/>
      </c>
      <c r="K6130" s="7">
        <f>MAR1!$B$5+MAR1!$C$5*COS(2*PI()*$C6130/365)+MAR1!$D$5*SIN(2*PI()*$C6130/365)</f>
        <v/>
      </c>
      <c r="L6130" s="7">
        <f>MAR1!$B$6+MAR1!$C$6*COS(2*PI()*$C6130/365)+MAR1!$D$6*SIN(2*PI()*$C6130/365)</f>
        <v/>
      </c>
      <c r="M6130" s="7">
        <f>MAR1!$B$7+MAR1!$C$7*COS(2*PI()*$C6130/365)+MAR1!$D$7*SIN(2*PI()*$C6130/365)</f>
        <v/>
      </c>
      <c r="N6130" s="7">
        <f>F6130-K6130</f>
        <v/>
      </c>
      <c r="O6130" s="7">
        <f>G6130-L6130</f>
        <v/>
      </c>
      <c r="P6130" s="7">
        <f>H6130-M6130</f>
        <v/>
      </c>
      <c r="Q6130" s="7">
        <f>IF($I6130=1,(N6130-MAR1!$B$11)/MAR1!$D$11,(N6130-MAR1!$C$11)/MAR1!$E$11)</f>
        <v/>
      </c>
      <c r="R6130" s="7">
        <f>IF($I6130=1,(O6130-MAR1!$B$12)/MAR1!$D$12,(O6130-MAR1!$C$12)/MAR1!$E$12)</f>
        <v/>
      </c>
      <c r="S6130" s="7">
        <f>IF($I6130=1,(P6130-MAR1!$B$13)/MAR1!$D$13,(P6130-MAR1!$C$13)/MAR1!$E$13)</f>
        <v/>
      </c>
    </row>
    <row r="6131">
      <c r="A6131" s="5" t="n">
        <v>6130</v>
      </c>
      <c r="B6131" s="5" t="n">
        <v>17</v>
      </c>
      <c r="C6131" s="5" t="n">
        <v>290</v>
      </c>
      <c r="D6131" s="5" t="n">
        <v>10</v>
      </c>
      <c r="E6131" s="5" t="n">
        <v>0</v>
      </c>
      <c r="F6131" s="5" t="n">
        <v>30.6</v>
      </c>
      <c r="G6131" s="5" t="n">
        <v>19.7</v>
      </c>
      <c r="H6131" s="5" t="n">
        <v>17.06</v>
      </c>
      <c r="I6131" s="6">
        <f>IF(E6131&gt;=Markov!$B$3,1,0)</f>
        <v/>
      </c>
      <c r="J6131" s="6">
        <f>I6130</f>
        <v/>
      </c>
      <c r="K6131" s="7">
        <f>MAR1!$B$5+MAR1!$C$5*COS(2*PI()*$C6131/365)+MAR1!$D$5*SIN(2*PI()*$C6131/365)</f>
        <v/>
      </c>
      <c r="L6131" s="7">
        <f>MAR1!$B$6+MAR1!$C$6*COS(2*PI()*$C6131/365)+MAR1!$D$6*SIN(2*PI()*$C6131/365)</f>
        <v/>
      </c>
      <c r="M6131" s="7">
        <f>MAR1!$B$7+MAR1!$C$7*COS(2*PI()*$C6131/365)+MAR1!$D$7*SIN(2*PI()*$C6131/365)</f>
        <v/>
      </c>
      <c r="N6131" s="7">
        <f>F6131-K6131</f>
        <v/>
      </c>
      <c r="O6131" s="7">
        <f>G6131-L6131</f>
        <v/>
      </c>
      <c r="P6131" s="7">
        <f>H6131-M6131</f>
        <v/>
      </c>
      <c r="Q6131" s="7">
        <f>IF($I6131=1,(N6131-MAR1!$B$11)/MAR1!$D$11,(N6131-MAR1!$C$11)/MAR1!$E$11)</f>
        <v/>
      </c>
      <c r="R6131" s="7">
        <f>IF($I6131=1,(O6131-MAR1!$B$12)/MAR1!$D$12,(O6131-MAR1!$C$12)/MAR1!$E$12)</f>
        <v/>
      </c>
      <c r="S6131" s="7">
        <f>IF($I6131=1,(P6131-MAR1!$B$13)/MAR1!$D$13,(P6131-MAR1!$C$13)/MAR1!$E$13)</f>
        <v/>
      </c>
    </row>
    <row r="6132">
      <c r="A6132" s="5" t="n">
        <v>6131</v>
      </c>
      <c r="B6132" s="5" t="n">
        <v>17</v>
      </c>
      <c r="C6132" s="5" t="n">
        <v>291</v>
      </c>
      <c r="D6132" s="5" t="n">
        <v>10</v>
      </c>
      <c r="E6132" s="5" t="n">
        <v>0</v>
      </c>
      <c r="F6132" s="5" t="n">
        <v>30.3</v>
      </c>
      <c r="G6132" s="5" t="n">
        <v>20.2</v>
      </c>
      <c r="H6132" s="5" t="n">
        <v>13.04</v>
      </c>
      <c r="I6132" s="6">
        <f>IF(E6132&gt;=Markov!$B$3,1,0)</f>
        <v/>
      </c>
      <c r="J6132" s="6">
        <f>I6131</f>
        <v/>
      </c>
      <c r="K6132" s="7">
        <f>MAR1!$B$5+MAR1!$C$5*COS(2*PI()*$C6132/365)+MAR1!$D$5*SIN(2*PI()*$C6132/365)</f>
        <v/>
      </c>
      <c r="L6132" s="7">
        <f>MAR1!$B$6+MAR1!$C$6*COS(2*PI()*$C6132/365)+MAR1!$D$6*SIN(2*PI()*$C6132/365)</f>
        <v/>
      </c>
      <c r="M6132" s="7">
        <f>MAR1!$B$7+MAR1!$C$7*COS(2*PI()*$C6132/365)+MAR1!$D$7*SIN(2*PI()*$C6132/365)</f>
        <v/>
      </c>
      <c r="N6132" s="7">
        <f>F6132-K6132</f>
        <v/>
      </c>
      <c r="O6132" s="7">
        <f>G6132-L6132</f>
        <v/>
      </c>
      <c r="P6132" s="7">
        <f>H6132-M6132</f>
        <v/>
      </c>
      <c r="Q6132" s="7">
        <f>IF($I6132=1,(N6132-MAR1!$B$11)/MAR1!$D$11,(N6132-MAR1!$C$11)/MAR1!$E$11)</f>
        <v/>
      </c>
      <c r="R6132" s="7">
        <f>IF($I6132=1,(O6132-MAR1!$B$12)/MAR1!$D$12,(O6132-MAR1!$C$12)/MAR1!$E$12)</f>
        <v/>
      </c>
      <c r="S6132" s="7">
        <f>IF($I6132=1,(P6132-MAR1!$B$13)/MAR1!$D$13,(P6132-MAR1!$C$13)/MAR1!$E$13)</f>
        <v/>
      </c>
    </row>
    <row r="6133">
      <c r="A6133" s="5" t="n">
        <v>6132</v>
      </c>
      <c r="B6133" s="5" t="n">
        <v>17</v>
      </c>
      <c r="C6133" s="5" t="n">
        <v>292</v>
      </c>
      <c r="D6133" s="5" t="n">
        <v>10</v>
      </c>
      <c r="E6133" s="5" t="n">
        <v>0</v>
      </c>
      <c r="F6133" s="5" t="n">
        <v>30.5</v>
      </c>
      <c r="G6133" s="5" t="n">
        <v>20.6</v>
      </c>
      <c r="H6133" s="5" t="n">
        <v>11.22</v>
      </c>
      <c r="I6133" s="6">
        <f>IF(E6133&gt;=Markov!$B$3,1,0)</f>
        <v/>
      </c>
      <c r="J6133" s="6">
        <f>I6132</f>
        <v/>
      </c>
      <c r="K6133" s="7">
        <f>MAR1!$B$5+MAR1!$C$5*COS(2*PI()*$C6133/365)+MAR1!$D$5*SIN(2*PI()*$C6133/365)</f>
        <v/>
      </c>
      <c r="L6133" s="7">
        <f>MAR1!$B$6+MAR1!$C$6*COS(2*PI()*$C6133/365)+MAR1!$D$6*SIN(2*PI()*$C6133/365)</f>
        <v/>
      </c>
      <c r="M6133" s="7">
        <f>MAR1!$B$7+MAR1!$C$7*COS(2*PI()*$C6133/365)+MAR1!$D$7*SIN(2*PI()*$C6133/365)</f>
        <v/>
      </c>
      <c r="N6133" s="7">
        <f>F6133-K6133</f>
        <v/>
      </c>
      <c r="O6133" s="7">
        <f>G6133-L6133</f>
        <v/>
      </c>
      <c r="P6133" s="7">
        <f>H6133-M6133</f>
        <v/>
      </c>
      <c r="Q6133" s="7">
        <f>IF($I6133=1,(N6133-MAR1!$B$11)/MAR1!$D$11,(N6133-MAR1!$C$11)/MAR1!$E$11)</f>
        <v/>
      </c>
      <c r="R6133" s="7">
        <f>IF($I6133=1,(O6133-MAR1!$B$12)/MAR1!$D$12,(O6133-MAR1!$C$12)/MAR1!$E$12)</f>
        <v/>
      </c>
      <c r="S6133" s="7">
        <f>IF($I6133=1,(P6133-MAR1!$B$13)/MAR1!$D$13,(P6133-MAR1!$C$13)/MAR1!$E$13)</f>
        <v/>
      </c>
    </row>
    <row r="6134">
      <c r="A6134" s="5" t="n">
        <v>6133</v>
      </c>
      <c r="B6134" s="5" t="n">
        <v>17</v>
      </c>
      <c r="C6134" s="5" t="n">
        <v>293</v>
      </c>
      <c r="D6134" s="5" t="n">
        <v>10</v>
      </c>
      <c r="E6134" s="5" t="n">
        <v>0</v>
      </c>
      <c r="F6134" s="5" t="n">
        <v>31.6</v>
      </c>
      <c r="G6134" s="5" t="n">
        <v>19.8</v>
      </c>
      <c r="H6134" s="5" t="n">
        <v>11.75</v>
      </c>
      <c r="I6134" s="6">
        <f>IF(E6134&gt;=Markov!$B$3,1,0)</f>
        <v/>
      </c>
      <c r="J6134" s="6">
        <f>I6133</f>
        <v/>
      </c>
      <c r="K6134" s="7">
        <f>MAR1!$B$5+MAR1!$C$5*COS(2*PI()*$C6134/365)+MAR1!$D$5*SIN(2*PI()*$C6134/365)</f>
        <v/>
      </c>
      <c r="L6134" s="7">
        <f>MAR1!$B$6+MAR1!$C$6*COS(2*PI()*$C6134/365)+MAR1!$D$6*SIN(2*PI()*$C6134/365)</f>
        <v/>
      </c>
      <c r="M6134" s="7">
        <f>MAR1!$B$7+MAR1!$C$7*COS(2*PI()*$C6134/365)+MAR1!$D$7*SIN(2*PI()*$C6134/365)</f>
        <v/>
      </c>
      <c r="N6134" s="7">
        <f>F6134-K6134</f>
        <v/>
      </c>
      <c r="O6134" s="7">
        <f>G6134-L6134</f>
        <v/>
      </c>
      <c r="P6134" s="7">
        <f>H6134-M6134</f>
        <v/>
      </c>
      <c r="Q6134" s="7">
        <f>IF($I6134=1,(N6134-MAR1!$B$11)/MAR1!$D$11,(N6134-MAR1!$C$11)/MAR1!$E$11)</f>
        <v/>
      </c>
      <c r="R6134" s="7">
        <f>IF($I6134=1,(O6134-MAR1!$B$12)/MAR1!$D$12,(O6134-MAR1!$C$12)/MAR1!$E$12)</f>
        <v/>
      </c>
      <c r="S6134" s="7">
        <f>IF($I6134=1,(P6134-MAR1!$B$13)/MAR1!$D$13,(P6134-MAR1!$C$13)/MAR1!$E$13)</f>
        <v/>
      </c>
    </row>
    <row r="6135">
      <c r="A6135" s="5" t="n">
        <v>6134</v>
      </c>
      <c r="B6135" s="5" t="n">
        <v>17</v>
      </c>
      <c r="C6135" s="5" t="n">
        <v>294</v>
      </c>
      <c r="D6135" s="5" t="n">
        <v>10</v>
      </c>
      <c r="E6135" s="5" t="n">
        <v>0</v>
      </c>
      <c r="F6135" s="5" t="n">
        <v>28.9</v>
      </c>
      <c r="G6135" s="5" t="n">
        <v>18.4</v>
      </c>
      <c r="H6135" s="5" t="n">
        <v>13.75</v>
      </c>
      <c r="I6135" s="6">
        <f>IF(E6135&gt;=Markov!$B$3,1,0)</f>
        <v/>
      </c>
      <c r="J6135" s="6">
        <f>I6134</f>
        <v/>
      </c>
      <c r="K6135" s="7">
        <f>MAR1!$B$5+MAR1!$C$5*COS(2*PI()*$C6135/365)+MAR1!$D$5*SIN(2*PI()*$C6135/365)</f>
        <v/>
      </c>
      <c r="L6135" s="7">
        <f>MAR1!$B$6+MAR1!$C$6*COS(2*PI()*$C6135/365)+MAR1!$D$6*SIN(2*PI()*$C6135/365)</f>
        <v/>
      </c>
      <c r="M6135" s="7">
        <f>MAR1!$B$7+MAR1!$C$7*COS(2*PI()*$C6135/365)+MAR1!$D$7*SIN(2*PI()*$C6135/365)</f>
        <v/>
      </c>
      <c r="N6135" s="7">
        <f>F6135-K6135</f>
        <v/>
      </c>
      <c r="O6135" s="7">
        <f>G6135-L6135</f>
        <v/>
      </c>
      <c r="P6135" s="7">
        <f>H6135-M6135</f>
        <v/>
      </c>
      <c r="Q6135" s="7">
        <f>IF($I6135=1,(N6135-MAR1!$B$11)/MAR1!$D$11,(N6135-MAR1!$C$11)/MAR1!$E$11)</f>
        <v/>
      </c>
      <c r="R6135" s="7">
        <f>IF($I6135=1,(O6135-MAR1!$B$12)/MAR1!$D$12,(O6135-MAR1!$C$12)/MAR1!$E$12)</f>
        <v/>
      </c>
      <c r="S6135" s="7">
        <f>IF($I6135=1,(P6135-MAR1!$B$13)/MAR1!$D$13,(P6135-MAR1!$C$13)/MAR1!$E$13)</f>
        <v/>
      </c>
    </row>
    <row r="6136">
      <c r="A6136" s="5" t="n">
        <v>6135</v>
      </c>
      <c r="B6136" s="5" t="n">
        <v>17</v>
      </c>
      <c r="C6136" s="5" t="n">
        <v>295</v>
      </c>
      <c r="D6136" s="5" t="n">
        <v>10</v>
      </c>
      <c r="E6136" s="5" t="n">
        <v>0</v>
      </c>
      <c r="F6136" s="5" t="n">
        <v>28.8</v>
      </c>
      <c r="G6136" s="5" t="n">
        <v>18.4</v>
      </c>
      <c r="H6136" s="5" t="n">
        <v>21.14</v>
      </c>
      <c r="I6136" s="6">
        <f>IF(E6136&gt;=Markov!$B$3,1,0)</f>
        <v/>
      </c>
      <c r="J6136" s="6">
        <f>I6135</f>
        <v/>
      </c>
      <c r="K6136" s="7">
        <f>MAR1!$B$5+MAR1!$C$5*COS(2*PI()*$C6136/365)+MAR1!$D$5*SIN(2*PI()*$C6136/365)</f>
        <v/>
      </c>
      <c r="L6136" s="7">
        <f>MAR1!$B$6+MAR1!$C$6*COS(2*PI()*$C6136/365)+MAR1!$D$6*SIN(2*PI()*$C6136/365)</f>
        <v/>
      </c>
      <c r="M6136" s="7">
        <f>MAR1!$B$7+MAR1!$C$7*COS(2*PI()*$C6136/365)+MAR1!$D$7*SIN(2*PI()*$C6136/365)</f>
        <v/>
      </c>
      <c r="N6136" s="7">
        <f>F6136-K6136</f>
        <v/>
      </c>
      <c r="O6136" s="7">
        <f>G6136-L6136</f>
        <v/>
      </c>
      <c r="P6136" s="7">
        <f>H6136-M6136</f>
        <v/>
      </c>
      <c r="Q6136" s="7">
        <f>IF($I6136=1,(N6136-MAR1!$B$11)/MAR1!$D$11,(N6136-MAR1!$C$11)/MAR1!$E$11)</f>
        <v/>
      </c>
      <c r="R6136" s="7">
        <f>IF($I6136=1,(O6136-MAR1!$B$12)/MAR1!$D$12,(O6136-MAR1!$C$12)/MAR1!$E$12)</f>
        <v/>
      </c>
      <c r="S6136" s="7">
        <f>IF($I6136=1,(P6136-MAR1!$B$13)/MAR1!$D$13,(P6136-MAR1!$C$13)/MAR1!$E$13)</f>
        <v/>
      </c>
    </row>
    <row r="6137">
      <c r="A6137" s="5" t="n">
        <v>6136</v>
      </c>
      <c r="B6137" s="5" t="n">
        <v>17</v>
      </c>
      <c r="C6137" s="5" t="n">
        <v>296</v>
      </c>
      <c r="D6137" s="5" t="n">
        <v>10</v>
      </c>
      <c r="E6137" s="5" t="n">
        <v>25.8</v>
      </c>
      <c r="F6137" s="5" t="n">
        <v>26.9</v>
      </c>
      <c r="G6137" s="5" t="n">
        <v>17.3</v>
      </c>
      <c r="H6137" s="5" t="n">
        <v>13.51</v>
      </c>
      <c r="I6137" s="6">
        <f>IF(E6137&gt;=Markov!$B$3,1,0)</f>
        <v/>
      </c>
      <c r="J6137" s="6">
        <f>I6136</f>
        <v/>
      </c>
      <c r="K6137" s="7">
        <f>MAR1!$B$5+MAR1!$C$5*COS(2*PI()*$C6137/365)+MAR1!$D$5*SIN(2*PI()*$C6137/365)</f>
        <v/>
      </c>
      <c r="L6137" s="7">
        <f>MAR1!$B$6+MAR1!$C$6*COS(2*PI()*$C6137/365)+MAR1!$D$6*SIN(2*PI()*$C6137/365)</f>
        <v/>
      </c>
      <c r="M6137" s="7">
        <f>MAR1!$B$7+MAR1!$C$7*COS(2*PI()*$C6137/365)+MAR1!$D$7*SIN(2*PI()*$C6137/365)</f>
        <v/>
      </c>
      <c r="N6137" s="7">
        <f>F6137-K6137</f>
        <v/>
      </c>
      <c r="O6137" s="7">
        <f>G6137-L6137</f>
        <v/>
      </c>
      <c r="P6137" s="7">
        <f>H6137-M6137</f>
        <v/>
      </c>
      <c r="Q6137" s="7">
        <f>IF($I6137=1,(N6137-MAR1!$B$11)/MAR1!$D$11,(N6137-MAR1!$C$11)/MAR1!$E$11)</f>
        <v/>
      </c>
      <c r="R6137" s="7">
        <f>IF($I6137=1,(O6137-MAR1!$B$12)/MAR1!$D$12,(O6137-MAR1!$C$12)/MAR1!$E$12)</f>
        <v/>
      </c>
      <c r="S6137" s="7">
        <f>IF($I6137=1,(P6137-MAR1!$B$13)/MAR1!$D$13,(P6137-MAR1!$C$13)/MAR1!$E$13)</f>
        <v/>
      </c>
    </row>
    <row r="6138">
      <c r="A6138" s="5" t="n">
        <v>6137</v>
      </c>
      <c r="B6138" s="5" t="n">
        <v>17</v>
      </c>
      <c r="C6138" s="5" t="n">
        <v>297</v>
      </c>
      <c r="D6138" s="5" t="n">
        <v>10</v>
      </c>
      <c r="E6138" s="5" t="n">
        <v>0</v>
      </c>
      <c r="F6138" s="5" t="n">
        <v>29</v>
      </c>
      <c r="G6138" s="5" t="n">
        <v>16.8</v>
      </c>
      <c r="H6138" s="5" t="n">
        <v>10.76</v>
      </c>
      <c r="I6138" s="6">
        <f>IF(E6138&gt;=Markov!$B$3,1,0)</f>
        <v/>
      </c>
      <c r="J6138" s="6">
        <f>I6137</f>
        <v/>
      </c>
      <c r="K6138" s="7">
        <f>MAR1!$B$5+MAR1!$C$5*COS(2*PI()*$C6138/365)+MAR1!$D$5*SIN(2*PI()*$C6138/365)</f>
        <v/>
      </c>
      <c r="L6138" s="7">
        <f>MAR1!$B$6+MAR1!$C$6*COS(2*PI()*$C6138/365)+MAR1!$D$6*SIN(2*PI()*$C6138/365)</f>
        <v/>
      </c>
      <c r="M6138" s="7">
        <f>MAR1!$B$7+MAR1!$C$7*COS(2*PI()*$C6138/365)+MAR1!$D$7*SIN(2*PI()*$C6138/365)</f>
        <v/>
      </c>
      <c r="N6138" s="7">
        <f>F6138-K6138</f>
        <v/>
      </c>
      <c r="O6138" s="7">
        <f>G6138-L6138</f>
        <v/>
      </c>
      <c r="P6138" s="7">
        <f>H6138-M6138</f>
        <v/>
      </c>
      <c r="Q6138" s="7">
        <f>IF($I6138=1,(N6138-MAR1!$B$11)/MAR1!$D$11,(N6138-MAR1!$C$11)/MAR1!$E$11)</f>
        <v/>
      </c>
      <c r="R6138" s="7">
        <f>IF($I6138=1,(O6138-MAR1!$B$12)/MAR1!$D$12,(O6138-MAR1!$C$12)/MAR1!$E$12)</f>
        <v/>
      </c>
      <c r="S6138" s="7">
        <f>IF($I6138=1,(P6138-MAR1!$B$13)/MAR1!$D$13,(P6138-MAR1!$C$13)/MAR1!$E$13)</f>
        <v/>
      </c>
    </row>
    <row r="6139">
      <c r="A6139" s="5" t="n">
        <v>6138</v>
      </c>
      <c r="B6139" s="5" t="n">
        <v>17</v>
      </c>
      <c r="C6139" s="5" t="n">
        <v>298</v>
      </c>
      <c r="D6139" s="5" t="n">
        <v>10</v>
      </c>
      <c r="E6139" s="5" t="n">
        <v>0</v>
      </c>
      <c r="F6139" s="5" t="n">
        <v>28.3</v>
      </c>
      <c r="G6139" s="5" t="n">
        <v>17</v>
      </c>
      <c r="H6139" s="5" t="n">
        <v>12.2</v>
      </c>
      <c r="I6139" s="6">
        <f>IF(E6139&gt;=Markov!$B$3,1,0)</f>
        <v/>
      </c>
      <c r="J6139" s="6">
        <f>I6138</f>
        <v/>
      </c>
      <c r="K6139" s="7">
        <f>MAR1!$B$5+MAR1!$C$5*COS(2*PI()*$C6139/365)+MAR1!$D$5*SIN(2*PI()*$C6139/365)</f>
        <v/>
      </c>
      <c r="L6139" s="7">
        <f>MAR1!$B$6+MAR1!$C$6*COS(2*PI()*$C6139/365)+MAR1!$D$6*SIN(2*PI()*$C6139/365)</f>
        <v/>
      </c>
      <c r="M6139" s="7">
        <f>MAR1!$B$7+MAR1!$C$7*COS(2*PI()*$C6139/365)+MAR1!$D$7*SIN(2*PI()*$C6139/365)</f>
        <v/>
      </c>
      <c r="N6139" s="7">
        <f>F6139-K6139</f>
        <v/>
      </c>
      <c r="O6139" s="7">
        <f>G6139-L6139</f>
        <v/>
      </c>
      <c r="P6139" s="7">
        <f>H6139-M6139</f>
        <v/>
      </c>
      <c r="Q6139" s="7">
        <f>IF($I6139=1,(N6139-MAR1!$B$11)/MAR1!$D$11,(N6139-MAR1!$C$11)/MAR1!$E$11)</f>
        <v/>
      </c>
      <c r="R6139" s="7">
        <f>IF($I6139=1,(O6139-MAR1!$B$12)/MAR1!$D$12,(O6139-MAR1!$C$12)/MAR1!$E$12)</f>
        <v/>
      </c>
      <c r="S6139" s="7">
        <f>IF($I6139=1,(P6139-MAR1!$B$13)/MAR1!$D$13,(P6139-MAR1!$C$13)/MAR1!$E$13)</f>
        <v/>
      </c>
    </row>
    <row r="6140">
      <c r="A6140" s="5" t="n">
        <v>6139</v>
      </c>
      <c r="B6140" s="5" t="n">
        <v>17</v>
      </c>
      <c r="C6140" s="5" t="n">
        <v>299</v>
      </c>
      <c r="D6140" s="5" t="n">
        <v>10</v>
      </c>
      <c r="E6140" s="5" t="n">
        <v>0</v>
      </c>
      <c r="F6140" s="5" t="n">
        <v>29.2</v>
      </c>
      <c r="G6140" s="5" t="n">
        <v>18.7</v>
      </c>
      <c r="H6140" s="5" t="n">
        <v>11.71</v>
      </c>
      <c r="I6140" s="6">
        <f>IF(E6140&gt;=Markov!$B$3,1,0)</f>
        <v/>
      </c>
      <c r="J6140" s="6">
        <f>I6139</f>
        <v/>
      </c>
      <c r="K6140" s="7">
        <f>MAR1!$B$5+MAR1!$C$5*COS(2*PI()*$C6140/365)+MAR1!$D$5*SIN(2*PI()*$C6140/365)</f>
        <v/>
      </c>
      <c r="L6140" s="7">
        <f>MAR1!$B$6+MAR1!$C$6*COS(2*PI()*$C6140/365)+MAR1!$D$6*SIN(2*PI()*$C6140/365)</f>
        <v/>
      </c>
      <c r="M6140" s="7">
        <f>MAR1!$B$7+MAR1!$C$7*COS(2*PI()*$C6140/365)+MAR1!$D$7*SIN(2*PI()*$C6140/365)</f>
        <v/>
      </c>
      <c r="N6140" s="7">
        <f>F6140-K6140</f>
        <v/>
      </c>
      <c r="O6140" s="7">
        <f>G6140-L6140</f>
        <v/>
      </c>
      <c r="P6140" s="7">
        <f>H6140-M6140</f>
        <v/>
      </c>
      <c r="Q6140" s="7">
        <f>IF($I6140=1,(N6140-MAR1!$B$11)/MAR1!$D$11,(N6140-MAR1!$C$11)/MAR1!$E$11)</f>
        <v/>
      </c>
      <c r="R6140" s="7">
        <f>IF($I6140=1,(O6140-MAR1!$B$12)/MAR1!$D$12,(O6140-MAR1!$C$12)/MAR1!$E$12)</f>
        <v/>
      </c>
      <c r="S6140" s="7">
        <f>IF($I6140=1,(P6140-MAR1!$B$13)/MAR1!$D$13,(P6140-MAR1!$C$13)/MAR1!$E$13)</f>
        <v/>
      </c>
    </row>
    <row r="6141">
      <c r="A6141" s="5" t="n">
        <v>6140</v>
      </c>
      <c r="B6141" s="5" t="n">
        <v>17</v>
      </c>
      <c r="C6141" s="5" t="n">
        <v>300</v>
      </c>
      <c r="D6141" s="5" t="n">
        <v>10</v>
      </c>
      <c r="E6141" s="5" t="n">
        <v>0</v>
      </c>
      <c r="F6141" s="5" t="n">
        <v>28.2</v>
      </c>
      <c r="G6141" s="5" t="n">
        <v>17.7</v>
      </c>
      <c r="H6141" s="5" t="n">
        <v>15.25</v>
      </c>
      <c r="I6141" s="6">
        <f>IF(E6141&gt;=Markov!$B$3,1,0)</f>
        <v/>
      </c>
      <c r="J6141" s="6">
        <f>I6140</f>
        <v/>
      </c>
      <c r="K6141" s="7">
        <f>MAR1!$B$5+MAR1!$C$5*COS(2*PI()*$C6141/365)+MAR1!$D$5*SIN(2*PI()*$C6141/365)</f>
        <v/>
      </c>
      <c r="L6141" s="7">
        <f>MAR1!$B$6+MAR1!$C$6*COS(2*PI()*$C6141/365)+MAR1!$D$6*SIN(2*PI()*$C6141/365)</f>
        <v/>
      </c>
      <c r="M6141" s="7">
        <f>MAR1!$B$7+MAR1!$C$7*COS(2*PI()*$C6141/365)+MAR1!$D$7*SIN(2*PI()*$C6141/365)</f>
        <v/>
      </c>
      <c r="N6141" s="7">
        <f>F6141-K6141</f>
        <v/>
      </c>
      <c r="O6141" s="7">
        <f>G6141-L6141</f>
        <v/>
      </c>
      <c r="P6141" s="7">
        <f>H6141-M6141</f>
        <v/>
      </c>
      <c r="Q6141" s="7">
        <f>IF($I6141=1,(N6141-MAR1!$B$11)/MAR1!$D$11,(N6141-MAR1!$C$11)/MAR1!$E$11)</f>
        <v/>
      </c>
      <c r="R6141" s="7">
        <f>IF($I6141=1,(O6141-MAR1!$B$12)/MAR1!$D$12,(O6141-MAR1!$C$12)/MAR1!$E$12)</f>
        <v/>
      </c>
      <c r="S6141" s="7">
        <f>IF($I6141=1,(P6141-MAR1!$B$13)/MAR1!$D$13,(P6141-MAR1!$C$13)/MAR1!$E$13)</f>
        <v/>
      </c>
    </row>
    <row r="6142">
      <c r="A6142" s="5" t="n">
        <v>6141</v>
      </c>
      <c r="B6142" s="5" t="n">
        <v>17</v>
      </c>
      <c r="C6142" s="5" t="n">
        <v>301</v>
      </c>
      <c r="D6142" s="5" t="n">
        <v>10</v>
      </c>
      <c r="E6142" s="5" t="n">
        <v>0</v>
      </c>
      <c r="F6142" s="5" t="n">
        <v>28.5</v>
      </c>
      <c r="G6142" s="5" t="n">
        <v>17</v>
      </c>
      <c r="H6142" s="5" t="n">
        <v>20.09</v>
      </c>
      <c r="I6142" s="6">
        <f>IF(E6142&gt;=Markov!$B$3,1,0)</f>
        <v/>
      </c>
      <c r="J6142" s="6">
        <f>I6141</f>
        <v/>
      </c>
      <c r="K6142" s="7">
        <f>MAR1!$B$5+MAR1!$C$5*COS(2*PI()*$C6142/365)+MAR1!$D$5*SIN(2*PI()*$C6142/365)</f>
        <v/>
      </c>
      <c r="L6142" s="7">
        <f>MAR1!$B$6+MAR1!$C$6*COS(2*PI()*$C6142/365)+MAR1!$D$6*SIN(2*PI()*$C6142/365)</f>
        <v/>
      </c>
      <c r="M6142" s="7">
        <f>MAR1!$B$7+MAR1!$C$7*COS(2*PI()*$C6142/365)+MAR1!$D$7*SIN(2*PI()*$C6142/365)</f>
        <v/>
      </c>
      <c r="N6142" s="7">
        <f>F6142-K6142</f>
        <v/>
      </c>
      <c r="O6142" s="7">
        <f>G6142-L6142</f>
        <v/>
      </c>
      <c r="P6142" s="7">
        <f>H6142-M6142</f>
        <v/>
      </c>
      <c r="Q6142" s="7">
        <f>IF($I6142=1,(N6142-MAR1!$B$11)/MAR1!$D$11,(N6142-MAR1!$C$11)/MAR1!$E$11)</f>
        <v/>
      </c>
      <c r="R6142" s="7">
        <f>IF($I6142=1,(O6142-MAR1!$B$12)/MAR1!$D$12,(O6142-MAR1!$C$12)/MAR1!$E$12)</f>
        <v/>
      </c>
      <c r="S6142" s="7">
        <f>IF($I6142=1,(P6142-MAR1!$B$13)/MAR1!$D$13,(P6142-MAR1!$C$13)/MAR1!$E$13)</f>
        <v/>
      </c>
    </row>
    <row r="6143">
      <c r="A6143" s="5" t="n">
        <v>6142</v>
      </c>
      <c r="B6143" s="5" t="n">
        <v>17</v>
      </c>
      <c r="C6143" s="5" t="n">
        <v>302</v>
      </c>
      <c r="D6143" s="5" t="n">
        <v>10</v>
      </c>
      <c r="E6143" s="5" t="n">
        <v>0</v>
      </c>
      <c r="F6143" s="5" t="n">
        <v>28.1</v>
      </c>
      <c r="G6143" s="5" t="n">
        <v>17</v>
      </c>
      <c r="H6143" s="5" t="n">
        <v>17.06</v>
      </c>
      <c r="I6143" s="6">
        <f>IF(E6143&gt;=Markov!$B$3,1,0)</f>
        <v/>
      </c>
      <c r="J6143" s="6">
        <f>I6142</f>
        <v/>
      </c>
      <c r="K6143" s="7">
        <f>MAR1!$B$5+MAR1!$C$5*COS(2*PI()*$C6143/365)+MAR1!$D$5*SIN(2*PI()*$C6143/365)</f>
        <v/>
      </c>
      <c r="L6143" s="7">
        <f>MAR1!$B$6+MAR1!$C$6*COS(2*PI()*$C6143/365)+MAR1!$D$6*SIN(2*PI()*$C6143/365)</f>
        <v/>
      </c>
      <c r="M6143" s="7">
        <f>MAR1!$B$7+MAR1!$C$7*COS(2*PI()*$C6143/365)+MAR1!$D$7*SIN(2*PI()*$C6143/365)</f>
        <v/>
      </c>
      <c r="N6143" s="7">
        <f>F6143-K6143</f>
        <v/>
      </c>
      <c r="O6143" s="7">
        <f>G6143-L6143</f>
        <v/>
      </c>
      <c r="P6143" s="7">
        <f>H6143-M6143</f>
        <v/>
      </c>
      <c r="Q6143" s="7">
        <f>IF($I6143=1,(N6143-MAR1!$B$11)/MAR1!$D$11,(N6143-MAR1!$C$11)/MAR1!$E$11)</f>
        <v/>
      </c>
      <c r="R6143" s="7">
        <f>IF($I6143=1,(O6143-MAR1!$B$12)/MAR1!$D$12,(O6143-MAR1!$C$12)/MAR1!$E$12)</f>
        <v/>
      </c>
      <c r="S6143" s="7">
        <f>IF($I6143=1,(P6143-MAR1!$B$13)/MAR1!$D$13,(P6143-MAR1!$C$13)/MAR1!$E$13)</f>
        <v/>
      </c>
    </row>
    <row r="6144">
      <c r="A6144" s="5" t="n">
        <v>6143</v>
      </c>
      <c r="B6144" s="5" t="n">
        <v>17</v>
      </c>
      <c r="C6144" s="5" t="n">
        <v>303</v>
      </c>
      <c r="D6144" s="5" t="n">
        <v>10</v>
      </c>
      <c r="E6144" s="5" t="n">
        <v>0</v>
      </c>
      <c r="F6144" s="5" t="n">
        <v>26.4</v>
      </c>
      <c r="G6144" s="5" t="n">
        <v>14.3</v>
      </c>
      <c r="H6144" s="5" t="n">
        <v>15.19</v>
      </c>
      <c r="I6144" s="6">
        <f>IF(E6144&gt;=Markov!$B$3,1,0)</f>
        <v/>
      </c>
      <c r="J6144" s="6">
        <f>I6143</f>
        <v/>
      </c>
      <c r="K6144" s="7">
        <f>MAR1!$B$5+MAR1!$C$5*COS(2*PI()*$C6144/365)+MAR1!$D$5*SIN(2*PI()*$C6144/365)</f>
        <v/>
      </c>
      <c r="L6144" s="7">
        <f>MAR1!$B$6+MAR1!$C$6*COS(2*PI()*$C6144/365)+MAR1!$D$6*SIN(2*PI()*$C6144/365)</f>
        <v/>
      </c>
      <c r="M6144" s="7">
        <f>MAR1!$B$7+MAR1!$C$7*COS(2*PI()*$C6144/365)+MAR1!$D$7*SIN(2*PI()*$C6144/365)</f>
        <v/>
      </c>
      <c r="N6144" s="7">
        <f>F6144-K6144</f>
        <v/>
      </c>
      <c r="O6144" s="7">
        <f>G6144-L6144</f>
        <v/>
      </c>
      <c r="P6144" s="7">
        <f>H6144-M6144</f>
        <v/>
      </c>
      <c r="Q6144" s="7">
        <f>IF($I6144=1,(N6144-MAR1!$B$11)/MAR1!$D$11,(N6144-MAR1!$C$11)/MAR1!$E$11)</f>
        <v/>
      </c>
      <c r="R6144" s="7">
        <f>IF($I6144=1,(O6144-MAR1!$B$12)/MAR1!$D$12,(O6144-MAR1!$C$12)/MAR1!$E$12)</f>
        <v/>
      </c>
      <c r="S6144" s="7">
        <f>IF($I6144=1,(P6144-MAR1!$B$13)/MAR1!$D$13,(P6144-MAR1!$C$13)/MAR1!$E$13)</f>
        <v/>
      </c>
    </row>
    <row r="6145">
      <c r="A6145" s="5" t="n">
        <v>6144</v>
      </c>
      <c r="B6145" s="5" t="n">
        <v>17</v>
      </c>
      <c r="C6145" s="5" t="n">
        <v>304</v>
      </c>
      <c r="D6145" s="5" t="n">
        <v>10</v>
      </c>
      <c r="E6145" s="5" t="n">
        <v>13.8</v>
      </c>
      <c r="F6145" s="5" t="n">
        <v>22.7</v>
      </c>
      <c r="G6145" s="5" t="n">
        <v>16</v>
      </c>
      <c r="H6145" s="5" t="n">
        <v>13.62</v>
      </c>
      <c r="I6145" s="6">
        <f>IF(E6145&gt;=Markov!$B$3,1,0)</f>
        <v/>
      </c>
      <c r="J6145" s="6">
        <f>I6144</f>
        <v/>
      </c>
      <c r="K6145" s="7">
        <f>MAR1!$B$5+MAR1!$C$5*COS(2*PI()*$C6145/365)+MAR1!$D$5*SIN(2*PI()*$C6145/365)</f>
        <v/>
      </c>
      <c r="L6145" s="7">
        <f>MAR1!$B$6+MAR1!$C$6*COS(2*PI()*$C6145/365)+MAR1!$D$6*SIN(2*PI()*$C6145/365)</f>
        <v/>
      </c>
      <c r="M6145" s="7">
        <f>MAR1!$B$7+MAR1!$C$7*COS(2*PI()*$C6145/365)+MAR1!$D$7*SIN(2*PI()*$C6145/365)</f>
        <v/>
      </c>
      <c r="N6145" s="7">
        <f>F6145-K6145</f>
        <v/>
      </c>
      <c r="O6145" s="7">
        <f>G6145-L6145</f>
        <v/>
      </c>
      <c r="P6145" s="7">
        <f>H6145-M6145</f>
        <v/>
      </c>
      <c r="Q6145" s="7">
        <f>IF($I6145=1,(N6145-MAR1!$B$11)/MAR1!$D$11,(N6145-MAR1!$C$11)/MAR1!$E$11)</f>
        <v/>
      </c>
      <c r="R6145" s="7">
        <f>IF($I6145=1,(O6145-MAR1!$B$12)/MAR1!$D$12,(O6145-MAR1!$C$12)/MAR1!$E$12)</f>
        <v/>
      </c>
      <c r="S6145" s="7">
        <f>IF($I6145=1,(P6145-MAR1!$B$13)/MAR1!$D$13,(P6145-MAR1!$C$13)/MAR1!$E$13)</f>
        <v/>
      </c>
    </row>
    <row r="6146">
      <c r="A6146" s="5" t="n">
        <v>6145</v>
      </c>
      <c r="B6146" s="5" t="n">
        <v>17</v>
      </c>
      <c r="C6146" s="5" t="n">
        <v>305</v>
      </c>
      <c r="D6146" s="5" t="n">
        <v>11</v>
      </c>
      <c r="E6146" s="5" t="n">
        <v>0.8</v>
      </c>
      <c r="F6146" s="5" t="n">
        <v>22</v>
      </c>
      <c r="G6146" s="5" t="n">
        <v>16.2</v>
      </c>
      <c r="H6146" s="5" t="n">
        <v>3.5</v>
      </c>
      <c r="I6146" s="6">
        <f>IF(E6146&gt;=Markov!$B$3,1,0)</f>
        <v/>
      </c>
      <c r="J6146" s="6">
        <f>I6145</f>
        <v/>
      </c>
      <c r="K6146" s="7">
        <f>MAR1!$B$5+MAR1!$C$5*COS(2*PI()*$C6146/365)+MAR1!$D$5*SIN(2*PI()*$C6146/365)</f>
        <v/>
      </c>
      <c r="L6146" s="7">
        <f>MAR1!$B$6+MAR1!$C$6*COS(2*PI()*$C6146/365)+MAR1!$D$6*SIN(2*PI()*$C6146/365)</f>
        <v/>
      </c>
      <c r="M6146" s="7">
        <f>MAR1!$B$7+MAR1!$C$7*COS(2*PI()*$C6146/365)+MAR1!$D$7*SIN(2*PI()*$C6146/365)</f>
        <v/>
      </c>
      <c r="N6146" s="7">
        <f>F6146-K6146</f>
        <v/>
      </c>
      <c r="O6146" s="7">
        <f>G6146-L6146</f>
        <v/>
      </c>
      <c r="P6146" s="7">
        <f>H6146-M6146</f>
        <v/>
      </c>
      <c r="Q6146" s="7">
        <f>IF($I6146=1,(N6146-MAR1!$B$11)/MAR1!$D$11,(N6146-MAR1!$C$11)/MAR1!$E$11)</f>
        <v/>
      </c>
      <c r="R6146" s="7">
        <f>IF($I6146=1,(O6146-MAR1!$B$12)/MAR1!$D$12,(O6146-MAR1!$C$12)/MAR1!$E$12)</f>
        <v/>
      </c>
      <c r="S6146" s="7">
        <f>IF($I6146=1,(P6146-MAR1!$B$13)/MAR1!$D$13,(P6146-MAR1!$C$13)/MAR1!$E$13)</f>
        <v/>
      </c>
    </row>
    <row r="6147">
      <c r="A6147" s="5" t="n">
        <v>6146</v>
      </c>
      <c r="B6147" s="5" t="n">
        <v>17</v>
      </c>
      <c r="C6147" s="5" t="n">
        <v>306</v>
      </c>
      <c r="D6147" s="5" t="n">
        <v>11</v>
      </c>
      <c r="E6147" s="5" t="n">
        <v>0</v>
      </c>
      <c r="F6147" s="5" t="n">
        <v>27.5</v>
      </c>
      <c r="G6147" s="5" t="n">
        <v>17.1</v>
      </c>
      <c r="H6147" s="5" t="n">
        <v>12.8</v>
      </c>
      <c r="I6147" s="6">
        <f>IF(E6147&gt;=Markov!$B$3,1,0)</f>
        <v/>
      </c>
      <c r="J6147" s="6">
        <f>I6146</f>
        <v/>
      </c>
      <c r="K6147" s="7">
        <f>MAR1!$B$5+MAR1!$C$5*COS(2*PI()*$C6147/365)+MAR1!$D$5*SIN(2*PI()*$C6147/365)</f>
        <v/>
      </c>
      <c r="L6147" s="7">
        <f>MAR1!$B$6+MAR1!$C$6*COS(2*PI()*$C6147/365)+MAR1!$D$6*SIN(2*PI()*$C6147/365)</f>
        <v/>
      </c>
      <c r="M6147" s="7">
        <f>MAR1!$B$7+MAR1!$C$7*COS(2*PI()*$C6147/365)+MAR1!$D$7*SIN(2*PI()*$C6147/365)</f>
        <v/>
      </c>
      <c r="N6147" s="7">
        <f>F6147-K6147</f>
        <v/>
      </c>
      <c r="O6147" s="7">
        <f>G6147-L6147</f>
        <v/>
      </c>
      <c r="P6147" s="7">
        <f>H6147-M6147</f>
        <v/>
      </c>
      <c r="Q6147" s="7">
        <f>IF($I6147=1,(N6147-MAR1!$B$11)/MAR1!$D$11,(N6147-MAR1!$C$11)/MAR1!$E$11)</f>
        <v/>
      </c>
      <c r="R6147" s="7">
        <f>IF($I6147=1,(O6147-MAR1!$B$12)/MAR1!$D$12,(O6147-MAR1!$C$12)/MAR1!$E$12)</f>
        <v/>
      </c>
      <c r="S6147" s="7">
        <f>IF($I6147=1,(P6147-MAR1!$B$13)/MAR1!$D$13,(P6147-MAR1!$C$13)/MAR1!$E$13)</f>
        <v/>
      </c>
    </row>
    <row r="6148">
      <c r="A6148" s="5" t="n">
        <v>6147</v>
      </c>
      <c r="B6148" s="5" t="n">
        <v>17</v>
      </c>
      <c r="C6148" s="5" t="n">
        <v>307</v>
      </c>
      <c r="D6148" s="5" t="n">
        <v>11</v>
      </c>
      <c r="E6148" s="5" t="n">
        <v>0</v>
      </c>
      <c r="F6148" s="5" t="n">
        <v>28</v>
      </c>
      <c r="G6148" s="5" t="n">
        <v>16.3</v>
      </c>
      <c r="H6148" s="5" t="n">
        <v>14.13</v>
      </c>
      <c r="I6148" s="6">
        <f>IF(E6148&gt;=Markov!$B$3,1,0)</f>
        <v/>
      </c>
      <c r="J6148" s="6">
        <f>I6147</f>
        <v/>
      </c>
      <c r="K6148" s="7">
        <f>MAR1!$B$5+MAR1!$C$5*COS(2*PI()*$C6148/365)+MAR1!$D$5*SIN(2*PI()*$C6148/365)</f>
        <v/>
      </c>
      <c r="L6148" s="7">
        <f>MAR1!$B$6+MAR1!$C$6*COS(2*PI()*$C6148/365)+MAR1!$D$6*SIN(2*PI()*$C6148/365)</f>
        <v/>
      </c>
      <c r="M6148" s="7">
        <f>MAR1!$B$7+MAR1!$C$7*COS(2*PI()*$C6148/365)+MAR1!$D$7*SIN(2*PI()*$C6148/365)</f>
        <v/>
      </c>
      <c r="N6148" s="7">
        <f>F6148-K6148</f>
        <v/>
      </c>
      <c r="O6148" s="7">
        <f>G6148-L6148</f>
        <v/>
      </c>
      <c r="P6148" s="7">
        <f>H6148-M6148</f>
        <v/>
      </c>
      <c r="Q6148" s="7">
        <f>IF($I6148=1,(N6148-MAR1!$B$11)/MAR1!$D$11,(N6148-MAR1!$C$11)/MAR1!$E$11)</f>
        <v/>
      </c>
      <c r="R6148" s="7">
        <f>IF($I6148=1,(O6148-MAR1!$B$12)/MAR1!$D$12,(O6148-MAR1!$C$12)/MAR1!$E$12)</f>
        <v/>
      </c>
      <c r="S6148" s="7">
        <f>IF($I6148=1,(P6148-MAR1!$B$13)/MAR1!$D$13,(P6148-MAR1!$C$13)/MAR1!$E$13)</f>
        <v/>
      </c>
    </row>
    <row r="6149">
      <c r="A6149" s="5" t="n">
        <v>6148</v>
      </c>
      <c r="B6149" s="5" t="n">
        <v>17</v>
      </c>
      <c r="C6149" s="5" t="n">
        <v>308</v>
      </c>
      <c r="D6149" s="5" t="n">
        <v>11</v>
      </c>
      <c r="E6149" s="5" t="n">
        <v>0</v>
      </c>
      <c r="F6149" s="5" t="n">
        <v>25.7</v>
      </c>
      <c r="G6149" s="5" t="n">
        <v>15.3</v>
      </c>
      <c r="H6149" s="5" t="n">
        <v>14.85</v>
      </c>
      <c r="I6149" s="6">
        <f>IF(E6149&gt;=Markov!$B$3,1,0)</f>
        <v/>
      </c>
      <c r="J6149" s="6">
        <f>I6148</f>
        <v/>
      </c>
      <c r="K6149" s="7">
        <f>MAR1!$B$5+MAR1!$C$5*COS(2*PI()*$C6149/365)+MAR1!$D$5*SIN(2*PI()*$C6149/365)</f>
        <v/>
      </c>
      <c r="L6149" s="7">
        <f>MAR1!$B$6+MAR1!$C$6*COS(2*PI()*$C6149/365)+MAR1!$D$6*SIN(2*PI()*$C6149/365)</f>
        <v/>
      </c>
      <c r="M6149" s="7">
        <f>MAR1!$B$7+MAR1!$C$7*COS(2*PI()*$C6149/365)+MAR1!$D$7*SIN(2*PI()*$C6149/365)</f>
        <v/>
      </c>
      <c r="N6149" s="7">
        <f>F6149-K6149</f>
        <v/>
      </c>
      <c r="O6149" s="7">
        <f>G6149-L6149</f>
        <v/>
      </c>
      <c r="P6149" s="7">
        <f>H6149-M6149</f>
        <v/>
      </c>
      <c r="Q6149" s="7">
        <f>IF($I6149=1,(N6149-MAR1!$B$11)/MAR1!$D$11,(N6149-MAR1!$C$11)/MAR1!$E$11)</f>
        <v/>
      </c>
      <c r="R6149" s="7">
        <f>IF($I6149=1,(O6149-MAR1!$B$12)/MAR1!$D$12,(O6149-MAR1!$C$12)/MAR1!$E$12)</f>
        <v/>
      </c>
      <c r="S6149" s="7">
        <f>IF($I6149=1,(P6149-MAR1!$B$13)/MAR1!$D$13,(P6149-MAR1!$C$13)/MAR1!$E$13)</f>
        <v/>
      </c>
    </row>
    <row r="6150">
      <c r="A6150" s="5" t="n">
        <v>6149</v>
      </c>
      <c r="B6150" s="5" t="n">
        <v>17</v>
      </c>
      <c r="C6150" s="5" t="n">
        <v>309</v>
      </c>
      <c r="D6150" s="5" t="n">
        <v>11</v>
      </c>
      <c r="E6150" s="5" t="n">
        <v>0</v>
      </c>
      <c r="F6150" s="5" t="n">
        <v>25.9</v>
      </c>
      <c r="G6150" s="5" t="n">
        <v>16.1</v>
      </c>
      <c r="H6150" s="5" t="n">
        <v>14</v>
      </c>
      <c r="I6150" s="6">
        <f>IF(E6150&gt;=Markov!$B$3,1,0)</f>
        <v/>
      </c>
      <c r="J6150" s="6">
        <f>I6149</f>
        <v/>
      </c>
      <c r="K6150" s="7">
        <f>MAR1!$B$5+MAR1!$C$5*COS(2*PI()*$C6150/365)+MAR1!$D$5*SIN(2*PI()*$C6150/365)</f>
        <v/>
      </c>
      <c r="L6150" s="7">
        <f>MAR1!$B$6+MAR1!$C$6*COS(2*PI()*$C6150/365)+MAR1!$D$6*SIN(2*PI()*$C6150/365)</f>
        <v/>
      </c>
      <c r="M6150" s="7">
        <f>MAR1!$B$7+MAR1!$C$7*COS(2*PI()*$C6150/365)+MAR1!$D$7*SIN(2*PI()*$C6150/365)</f>
        <v/>
      </c>
      <c r="N6150" s="7">
        <f>F6150-K6150</f>
        <v/>
      </c>
      <c r="O6150" s="7">
        <f>G6150-L6150</f>
        <v/>
      </c>
      <c r="P6150" s="7">
        <f>H6150-M6150</f>
        <v/>
      </c>
      <c r="Q6150" s="7">
        <f>IF($I6150=1,(N6150-MAR1!$B$11)/MAR1!$D$11,(N6150-MAR1!$C$11)/MAR1!$E$11)</f>
        <v/>
      </c>
      <c r="R6150" s="7">
        <f>IF($I6150=1,(O6150-MAR1!$B$12)/MAR1!$D$12,(O6150-MAR1!$C$12)/MAR1!$E$12)</f>
        <v/>
      </c>
      <c r="S6150" s="7">
        <f>IF($I6150=1,(P6150-MAR1!$B$13)/MAR1!$D$13,(P6150-MAR1!$C$13)/MAR1!$E$13)</f>
        <v/>
      </c>
    </row>
    <row r="6151">
      <c r="A6151" s="5" t="n">
        <v>6150</v>
      </c>
      <c r="B6151" s="5" t="n">
        <v>17</v>
      </c>
      <c r="C6151" s="5" t="n">
        <v>310</v>
      </c>
      <c r="D6151" s="5" t="n">
        <v>11</v>
      </c>
      <c r="E6151" s="5" t="n">
        <v>0</v>
      </c>
      <c r="F6151" s="5" t="n">
        <v>29.2</v>
      </c>
      <c r="G6151" s="5" t="n">
        <v>16.5</v>
      </c>
      <c r="H6151" s="5" t="n">
        <v>19.77</v>
      </c>
      <c r="I6151" s="6">
        <f>IF(E6151&gt;=Markov!$B$3,1,0)</f>
        <v/>
      </c>
      <c r="J6151" s="6">
        <f>I6150</f>
        <v/>
      </c>
      <c r="K6151" s="7">
        <f>MAR1!$B$5+MAR1!$C$5*COS(2*PI()*$C6151/365)+MAR1!$D$5*SIN(2*PI()*$C6151/365)</f>
        <v/>
      </c>
      <c r="L6151" s="7">
        <f>MAR1!$B$6+MAR1!$C$6*COS(2*PI()*$C6151/365)+MAR1!$D$6*SIN(2*PI()*$C6151/365)</f>
        <v/>
      </c>
      <c r="M6151" s="7">
        <f>MAR1!$B$7+MAR1!$C$7*COS(2*PI()*$C6151/365)+MAR1!$D$7*SIN(2*PI()*$C6151/365)</f>
        <v/>
      </c>
      <c r="N6151" s="7">
        <f>F6151-K6151</f>
        <v/>
      </c>
      <c r="O6151" s="7">
        <f>G6151-L6151</f>
        <v/>
      </c>
      <c r="P6151" s="7">
        <f>H6151-M6151</f>
        <v/>
      </c>
      <c r="Q6151" s="7">
        <f>IF($I6151=1,(N6151-MAR1!$B$11)/MAR1!$D$11,(N6151-MAR1!$C$11)/MAR1!$E$11)</f>
        <v/>
      </c>
      <c r="R6151" s="7">
        <f>IF($I6151=1,(O6151-MAR1!$B$12)/MAR1!$D$12,(O6151-MAR1!$C$12)/MAR1!$E$12)</f>
        <v/>
      </c>
      <c r="S6151" s="7">
        <f>IF($I6151=1,(P6151-MAR1!$B$13)/MAR1!$D$13,(P6151-MAR1!$C$13)/MAR1!$E$13)</f>
        <v/>
      </c>
    </row>
    <row r="6152">
      <c r="A6152" s="5" t="n">
        <v>6151</v>
      </c>
      <c r="B6152" s="5" t="n">
        <v>17</v>
      </c>
      <c r="C6152" s="5" t="n">
        <v>311</v>
      </c>
      <c r="D6152" s="5" t="n">
        <v>11</v>
      </c>
      <c r="E6152" s="5" t="n">
        <v>0</v>
      </c>
      <c r="F6152" s="5" t="n">
        <v>27.7</v>
      </c>
      <c r="G6152" s="5" t="n">
        <v>14.1</v>
      </c>
      <c r="H6152" s="5" t="n">
        <v>18.98</v>
      </c>
      <c r="I6152" s="6">
        <f>IF(E6152&gt;=Markov!$B$3,1,0)</f>
        <v/>
      </c>
      <c r="J6152" s="6">
        <f>I6151</f>
        <v/>
      </c>
      <c r="K6152" s="7">
        <f>MAR1!$B$5+MAR1!$C$5*COS(2*PI()*$C6152/365)+MAR1!$D$5*SIN(2*PI()*$C6152/365)</f>
        <v/>
      </c>
      <c r="L6152" s="7">
        <f>MAR1!$B$6+MAR1!$C$6*COS(2*PI()*$C6152/365)+MAR1!$D$6*SIN(2*PI()*$C6152/365)</f>
        <v/>
      </c>
      <c r="M6152" s="7">
        <f>MAR1!$B$7+MAR1!$C$7*COS(2*PI()*$C6152/365)+MAR1!$D$7*SIN(2*PI()*$C6152/365)</f>
        <v/>
      </c>
      <c r="N6152" s="7">
        <f>F6152-K6152</f>
        <v/>
      </c>
      <c r="O6152" s="7">
        <f>G6152-L6152</f>
        <v/>
      </c>
      <c r="P6152" s="7">
        <f>H6152-M6152</f>
        <v/>
      </c>
      <c r="Q6152" s="7">
        <f>IF($I6152=1,(N6152-MAR1!$B$11)/MAR1!$D$11,(N6152-MAR1!$C$11)/MAR1!$E$11)</f>
        <v/>
      </c>
      <c r="R6152" s="7">
        <f>IF($I6152=1,(O6152-MAR1!$B$12)/MAR1!$D$12,(O6152-MAR1!$C$12)/MAR1!$E$12)</f>
        <v/>
      </c>
      <c r="S6152" s="7">
        <f>IF($I6152=1,(P6152-MAR1!$B$13)/MAR1!$D$13,(P6152-MAR1!$C$13)/MAR1!$E$13)</f>
        <v/>
      </c>
    </row>
    <row r="6153">
      <c r="A6153" s="5" t="n">
        <v>6152</v>
      </c>
      <c r="B6153" s="5" t="n">
        <v>17</v>
      </c>
      <c r="C6153" s="5" t="n">
        <v>312</v>
      </c>
      <c r="D6153" s="5" t="n">
        <v>11</v>
      </c>
      <c r="E6153" s="5" t="n">
        <v>0</v>
      </c>
      <c r="F6153" s="5" t="n">
        <v>26.3</v>
      </c>
      <c r="G6153" s="5" t="n">
        <v>14.3</v>
      </c>
      <c r="H6153" s="5" t="n">
        <v>14.49</v>
      </c>
      <c r="I6153" s="6">
        <f>IF(E6153&gt;=Markov!$B$3,1,0)</f>
        <v/>
      </c>
      <c r="J6153" s="6">
        <f>I6152</f>
        <v/>
      </c>
      <c r="K6153" s="7">
        <f>MAR1!$B$5+MAR1!$C$5*COS(2*PI()*$C6153/365)+MAR1!$D$5*SIN(2*PI()*$C6153/365)</f>
        <v/>
      </c>
      <c r="L6153" s="7">
        <f>MAR1!$B$6+MAR1!$C$6*COS(2*PI()*$C6153/365)+MAR1!$D$6*SIN(2*PI()*$C6153/365)</f>
        <v/>
      </c>
      <c r="M6153" s="7">
        <f>MAR1!$B$7+MAR1!$C$7*COS(2*PI()*$C6153/365)+MAR1!$D$7*SIN(2*PI()*$C6153/365)</f>
        <v/>
      </c>
      <c r="N6153" s="7">
        <f>F6153-K6153</f>
        <v/>
      </c>
      <c r="O6153" s="7">
        <f>G6153-L6153</f>
        <v/>
      </c>
      <c r="P6153" s="7">
        <f>H6153-M6153</f>
        <v/>
      </c>
      <c r="Q6153" s="7">
        <f>IF($I6153=1,(N6153-MAR1!$B$11)/MAR1!$D$11,(N6153-MAR1!$C$11)/MAR1!$E$11)</f>
        <v/>
      </c>
      <c r="R6153" s="7">
        <f>IF($I6153=1,(O6153-MAR1!$B$12)/MAR1!$D$12,(O6153-MAR1!$C$12)/MAR1!$E$12)</f>
        <v/>
      </c>
      <c r="S6153" s="7">
        <f>IF($I6153=1,(P6153-MAR1!$B$13)/MAR1!$D$13,(P6153-MAR1!$C$13)/MAR1!$E$13)</f>
        <v/>
      </c>
    </row>
    <row r="6154">
      <c r="A6154" s="5" t="n">
        <v>6153</v>
      </c>
      <c r="B6154" s="5" t="n">
        <v>17</v>
      </c>
      <c r="C6154" s="5" t="n">
        <v>313</v>
      </c>
      <c r="D6154" s="5" t="n">
        <v>11</v>
      </c>
      <c r="E6154" s="5" t="n">
        <v>0</v>
      </c>
      <c r="F6154" s="5" t="n">
        <v>30.6</v>
      </c>
      <c r="G6154" s="5" t="n">
        <v>17.4</v>
      </c>
      <c r="H6154" s="5" t="n">
        <v>15.91</v>
      </c>
      <c r="I6154" s="6">
        <f>IF(E6154&gt;=Markov!$B$3,1,0)</f>
        <v/>
      </c>
      <c r="J6154" s="6">
        <f>I6153</f>
        <v/>
      </c>
      <c r="K6154" s="7">
        <f>MAR1!$B$5+MAR1!$C$5*COS(2*PI()*$C6154/365)+MAR1!$D$5*SIN(2*PI()*$C6154/365)</f>
        <v/>
      </c>
      <c r="L6154" s="7">
        <f>MAR1!$B$6+MAR1!$C$6*COS(2*PI()*$C6154/365)+MAR1!$D$6*SIN(2*PI()*$C6154/365)</f>
        <v/>
      </c>
      <c r="M6154" s="7">
        <f>MAR1!$B$7+MAR1!$C$7*COS(2*PI()*$C6154/365)+MAR1!$D$7*SIN(2*PI()*$C6154/365)</f>
        <v/>
      </c>
      <c r="N6154" s="7">
        <f>F6154-K6154</f>
        <v/>
      </c>
      <c r="O6154" s="7">
        <f>G6154-L6154</f>
        <v/>
      </c>
      <c r="P6154" s="7">
        <f>H6154-M6154</f>
        <v/>
      </c>
      <c r="Q6154" s="7">
        <f>IF($I6154=1,(N6154-MAR1!$B$11)/MAR1!$D$11,(N6154-MAR1!$C$11)/MAR1!$E$11)</f>
        <v/>
      </c>
      <c r="R6154" s="7">
        <f>IF($I6154=1,(O6154-MAR1!$B$12)/MAR1!$D$12,(O6154-MAR1!$C$12)/MAR1!$E$12)</f>
        <v/>
      </c>
      <c r="S6154" s="7">
        <f>IF($I6154=1,(P6154-MAR1!$B$13)/MAR1!$D$13,(P6154-MAR1!$C$13)/MAR1!$E$13)</f>
        <v/>
      </c>
    </row>
    <row r="6155">
      <c r="A6155" s="5" t="n">
        <v>6154</v>
      </c>
      <c r="B6155" s="5" t="n">
        <v>17</v>
      </c>
      <c r="C6155" s="5" t="n">
        <v>314</v>
      </c>
      <c r="D6155" s="5" t="n">
        <v>11</v>
      </c>
      <c r="E6155" s="5" t="n">
        <v>0</v>
      </c>
      <c r="F6155" s="5" t="n">
        <v>31.5</v>
      </c>
      <c r="G6155" s="5" t="n">
        <v>15.6</v>
      </c>
      <c r="H6155" s="5" t="n">
        <v>18.52</v>
      </c>
      <c r="I6155" s="6">
        <f>IF(E6155&gt;=Markov!$B$3,1,0)</f>
        <v/>
      </c>
      <c r="J6155" s="6">
        <f>I6154</f>
        <v/>
      </c>
      <c r="K6155" s="7">
        <f>MAR1!$B$5+MAR1!$C$5*COS(2*PI()*$C6155/365)+MAR1!$D$5*SIN(2*PI()*$C6155/365)</f>
        <v/>
      </c>
      <c r="L6155" s="7">
        <f>MAR1!$B$6+MAR1!$C$6*COS(2*PI()*$C6155/365)+MAR1!$D$6*SIN(2*PI()*$C6155/365)</f>
        <v/>
      </c>
      <c r="M6155" s="7">
        <f>MAR1!$B$7+MAR1!$C$7*COS(2*PI()*$C6155/365)+MAR1!$D$7*SIN(2*PI()*$C6155/365)</f>
        <v/>
      </c>
      <c r="N6155" s="7">
        <f>F6155-K6155</f>
        <v/>
      </c>
      <c r="O6155" s="7">
        <f>G6155-L6155</f>
        <v/>
      </c>
      <c r="P6155" s="7">
        <f>H6155-M6155</f>
        <v/>
      </c>
      <c r="Q6155" s="7">
        <f>IF($I6155=1,(N6155-MAR1!$B$11)/MAR1!$D$11,(N6155-MAR1!$C$11)/MAR1!$E$11)</f>
        <v/>
      </c>
      <c r="R6155" s="7">
        <f>IF($I6155=1,(O6155-MAR1!$B$12)/MAR1!$D$12,(O6155-MAR1!$C$12)/MAR1!$E$12)</f>
        <v/>
      </c>
      <c r="S6155" s="7">
        <f>IF($I6155=1,(P6155-MAR1!$B$13)/MAR1!$D$13,(P6155-MAR1!$C$13)/MAR1!$E$13)</f>
        <v/>
      </c>
    </row>
    <row r="6156">
      <c r="A6156" s="5" t="n">
        <v>6155</v>
      </c>
      <c r="B6156" s="5" t="n">
        <v>17</v>
      </c>
      <c r="C6156" s="5" t="n">
        <v>315</v>
      </c>
      <c r="D6156" s="5" t="n">
        <v>11</v>
      </c>
      <c r="E6156" s="5" t="n">
        <v>0</v>
      </c>
      <c r="F6156" s="5" t="n">
        <v>30.3</v>
      </c>
      <c r="G6156" s="5" t="n">
        <v>17.2</v>
      </c>
      <c r="H6156" s="5" t="n">
        <v>15.44</v>
      </c>
      <c r="I6156" s="6">
        <f>IF(E6156&gt;=Markov!$B$3,1,0)</f>
        <v/>
      </c>
      <c r="J6156" s="6">
        <f>I6155</f>
        <v/>
      </c>
      <c r="K6156" s="7">
        <f>MAR1!$B$5+MAR1!$C$5*COS(2*PI()*$C6156/365)+MAR1!$D$5*SIN(2*PI()*$C6156/365)</f>
        <v/>
      </c>
      <c r="L6156" s="7">
        <f>MAR1!$B$6+MAR1!$C$6*COS(2*PI()*$C6156/365)+MAR1!$D$6*SIN(2*PI()*$C6156/365)</f>
        <v/>
      </c>
      <c r="M6156" s="7">
        <f>MAR1!$B$7+MAR1!$C$7*COS(2*PI()*$C6156/365)+MAR1!$D$7*SIN(2*PI()*$C6156/365)</f>
        <v/>
      </c>
      <c r="N6156" s="7">
        <f>F6156-K6156</f>
        <v/>
      </c>
      <c r="O6156" s="7">
        <f>G6156-L6156</f>
        <v/>
      </c>
      <c r="P6156" s="7">
        <f>H6156-M6156</f>
        <v/>
      </c>
      <c r="Q6156" s="7">
        <f>IF($I6156=1,(N6156-MAR1!$B$11)/MAR1!$D$11,(N6156-MAR1!$C$11)/MAR1!$E$11)</f>
        <v/>
      </c>
      <c r="R6156" s="7">
        <f>IF($I6156=1,(O6156-MAR1!$B$12)/MAR1!$D$12,(O6156-MAR1!$C$12)/MAR1!$E$12)</f>
        <v/>
      </c>
      <c r="S6156" s="7">
        <f>IF($I6156=1,(P6156-MAR1!$B$13)/MAR1!$D$13,(P6156-MAR1!$C$13)/MAR1!$E$13)</f>
        <v/>
      </c>
    </row>
    <row r="6157">
      <c r="A6157" s="5" t="n">
        <v>6156</v>
      </c>
      <c r="B6157" s="5" t="n">
        <v>17</v>
      </c>
      <c r="C6157" s="5" t="n">
        <v>316</v>
      </c>
      <c r="D6157" s="5" t="n">
        <v>11</v>
      </c>
      <c r="E6157" s="5" t="n">
        <v>0</v>
      </c>
      <c r="F6157" s="5" t="n">
        <v>27.9</v>
      </c>
      <c r="G6157" s="5" t="n">
        <v>16.6</v>
      </c>
      <c r="H6157" s="5" t="n">
        <v>13.81</v>
      </c>
      <c r="I6157" s="6">
        <f>IF(E6157&gt;=Markov!$B$3,1,0)</f>
        <v/>
      </c>
      <c r="J6157" s="6">
        <f>I6156</f>
        <v/>
      </c>
      <c r="K6157" s="7">
        <f>MAR1!$B$5+MAR1!$C$5*COS(2*PI()*$C6157/365)+MAR1!$D$5*SIN(2*PI()*$C6157/365)</f>
        <v/>
      </c>
      <c r="L6157" s="7">
        <f>MAR1!$B$6+MAR1!$C$6*COS(2*PI()*$C6157/365)+MAR1!$D$6*SIN(2*PI()*$C6157/365)</f>
        <v/>
      </c>
      <c r="M6157" s="7">
        <f>MAR1!$B$7+MAR1!$C$7*COS(2*PI()*$C6157/365)+MAR1!$D$7*SIN(2*PI()*$C6157/365)</f>
        <v/>
      </c>
      <c r="N6157" s="7">
        <f>F6157-K6157</f>
        <v/>
      </c>
      <c r="O6157" s="7">
        <f>G6157-L6157</f>
        <v/>
      </c>
      <c r="P6157" s="7">
        <f>H6157-M6157</f>
        <v/>
      </c>
      <c r="Q6157" s="7">
        <f>IF($I6157=1,(N6157-MAR1!$B$11)/MAR1!$D$11,(N6157-MAR1!$C$11)/MAR1!$E$11)</f>
        <v/>
      </c>
      <c r="R6157" s="7">
        <f>IF($I6157=1,(O6157-MAR1!$B$12)/MAR1!$D$12,(O6157-MAR1!$C$12)/MAR1!$E$12)</f>
        <v/>
      </c>
      <c r="S6157" s="7">
        <f>IF($I6157=1,(P6157-MAR1!$B$13)/MAR1!$D$13,(P6157-MAR1!$C$13)/MAR1!$E$13)</f>
        <v/>
      </c>
    </row>
    <row r="6158">
      <c r="A6158" s="5" t="n">
        <v>6157</v>
      </c>
      <c r="B6158" s="5" t="n">
        <v>17</v>
      </c>
      <c r="C6158" s="5" t="n">
        <v>317</v>
      </c>
      <c r="D6158" s="5" t="n">
        <v>11</v>
      </c>
      <c r="E6158" s="5" t="n">
        <v>0</v>
      </c>
      <c r="F6158" s="5" t="n">
        <v>25</v>
      </c>
      <c r="G6158" s="5" t="n">
        <v>15.1</v>
      </c>
      <c r="H6158" s="5" t="n">
        <v>10.35</v>
      </c>
      <c r="I6158" s="6">
        <f>IF(E6158&gt;=Markov!$B$3,1,0)</f>
        <v/>
      </c>
      <c r="J6158" s="6">
        <f>I6157</f>
        <v/>
      </c>
      <c r="K6158" s="7">
        <f>MAR1!$B$5+MAR1!$C$5*COS(2*PI()*$C6158/365)+MAR1!$D$5*SIN(2*PI()*$C6158/365)</f>
        <v/>
      </c>
      <c r="L6158" s="7">
        <f>MAR1!$B$6+MAR1!$C$6*COS(2*PI()*$C6158/365)+MAR1!$D$6*SIN(2*PI()*$C6158/365)</f>
        <v/>
      </c>
      <c r="M6158" s="7">
        <f>MAR1!$B$7+MAR1!$C$7*COS(2*PI()*$C6158/365)+MAR1!$D$7*SIN(2*PI()*$C6158/365)</f>
        <v/>
      </c>
      <c r="N6158" s="7">
        <f>F6158-K6158</f>
        <v/>
      </c>
      <c r="O6158" s="7">
        <f>G6158-L6158</f>
        <v/>
      </c>
      <c r="P6158" s="7">
        <f>H6158-M6158</f>
        <v/>
      </c>
      <c r="Q6158" s="7">
        <f>IF($I6158=1,(N6158-MAR1!$B$11)/MAR1!$D$11,(N6158-MAR1!$C$11)/MAR1!$E$11)</f>
        <v/>
      </c>
      <c r="R6158" s="7">
        <f>IF($I6158=1,(O6158-MAR1!$B$12)/MAR1!$D$12,(O6158-MAR1!$C$12)/MAR1!$E$12)</f>
        <v/>
      </c>
      <c r="S6158" s="7">
        <f>IF($I6158=1,(P6158-MAR1!$B$13)/MAR1!$D$13,(P6158-MAR1!$C$13)/MAR1!$E$13)</f>
        <v/>
      </c>
    </row>
    <row r="6159">
      <c r="A6159" s="5" t="n">
        <v>6158</v>
      </c>
      <c r="B6159" s="5" t="n">
        <v>17</v>
      </c>
      <c r="C6159" s="5" t="n">
        <v>318</v>
      </c>
      <c r="D6159" s="5" t="n">
        <v>11</v>
      </c>
      <c r="E6159" s="5" t="n">
        <v>0</v>
      </c>
      <c r="F6159" s="5" t="n">
        <v>26.2</v>
      </c>
      <c r="G6159" s="5" t="n">
        <v>16.9</v>
      </c>
      <c r="H6159" s="5" t="n">
        <v>10.75</v>
      </c>
      <c r="I6159" s="6">
        <f>IF(E6159&gt;=Markov!$B$3,1,0)</f>
        <v/>
      </c>
      <c r="J6159" s="6">
        <f>I6158</f>
        <v/>
      </c>
      <c r="K6159" s="7">
        <f>MAR1!$B$5+MAR1!$C$5*COS(2*PI()*$C6159/365)+MAR1!$D$5*SIN(2*PI()*$C6159/365)</f>
        <v/>
      </c>
      <c r="L6159" s="7">
        <f>MAR1!$B$6+MAR1!$C$6*COS(2*PI()*$C6159/365)+MAR1!$D$6*SIN(2*PI()*$C6159/365)</f>
        <v/>
      </c>
      <c r="M6159" s="7">
        <f>MAR1!$B$7+MAR1!$C$7*COS(2*PI()*$C6159/365)+MAR1!$D$7*SIN(2*PI()*$C6159/365)</f>
        <v/>
      </c>
      <c r="N6159" s="7">
        <f>F6159-K6159</f>
        <v/>
      </c>
      <c r="O6159" s="7">
        <f>G6159-L6159</f>
        <v/>
      </c>
      <c r="P6159" s="7">
        <f>H6159-M6159</f>
        <v/>
      </c>
      <c r="Q6159" s="7">
        <f>IF($I6159=1,(N6159-MAR1!$B$11)/MAR1!$D$11,(N6159-MAR1!$C$11)/MAR1!$E$11)</f>
        <v/>
      </c>
      <c r="R6159" s="7">
        <f>IF($I6159=1,(O6159-MAR1!$B$12)/MAR1!$D$12,(O6159-MAR1!$C$12)/MAR1!$E$12)</f>
        <v/>
      </c>
      <c r="S6159" s="7">
        <f>IF($I6159=1,(P6159-MAR1!$B$13)/MAR1!$D$13,(P6159-MAR1!$C$13)/MAR1!$E$13)</f>
        <v/>
      </c>
    </row>
    <row r="6160">
      <c r="A6160" s="5" t="n">
        <v>6159</v>
      </c>
      <c r="B6160" s="5" t="n">
        <v>17</v>
      </c>
      <c r="C6160" s="5" t="n">
        <v>319</v>
      </c>
      <c r="D6160" s="5" t="n">
        <v>11</v>
      </c>
      <c r="E6160" s="5" t="n">
        <v>0</v>
      </c>
      <c r="F6160" s="5" t="n">
        <v>27.3</v>
      </c>
      <c r="G6160" s="5" t="n">
        <v>17.8</v>
      </c>
      <c r="H6160" s="5" t="n">
        <v>11.46</v>
      </c>
      <c r="I6160" s="6">
        <f>IF(E6160&gt;=Markov!$B$3,1,0)</f>
        <v/>
      </c>
      <c r="J6160" s="6">
        <f>I6159</f>
        <v/>
      </c>
      <c r="K6160" s="7">
        <f>MAR1!$B$5+MAR1!$C$5*COS(2*PI()*$C6160/365)+MAR1!$D$5*SIN(2*PI()*$C6160/365)</f>
        <v/>
      </c>
      <c r="L6160" s="7">
        <f>MAR1!$B$6+MAR1!$C$6*COS(2*PI()*$C6160/365)+MAR1!$D$6*SIN(2*PI()*$C6160/365)</f>
        <v/>
      </c>
      <c r="M6160" s="7">
        <f>MAR1!$B$7+MAR1!$C$7*COS(2*PI()*$C6160/365)+MAR1!$D$7*SIN(2*PI()*$C6160/365)</f>
        <v/>
      </c>
      <c r="N6160" s="7">
        <f>F6160-K6160</f>
        <v/>
      </c>
      <c r="O6160" s="7">
        <f>G6160-L6160</f>
        <v/>
      </c>
      <c r="P6160" s="7">
        <f>H6160-M6160</f>
        <v/>
      </c>
      <c r="Q6160" s="7">
        <f>IF($I6160=1,(N6160-MAR1!$B$11)/MAR1!$D$11,(N6160-MAR1!$C$11)/MAR1!$E$11)</f>
        <v/>
      </c>
      <c r="R6160" s="7">
        <f>IF($I6160=1,(O6160-MAR1!$B$12)/MAR1!$D$12,(O6160-MAR1!$C$12)/MAR1!$E$12)</f>
        <v/>
      </c>
      <c r="S6160" s="7">
        <f>IF($I6160=1,(P6160-MAR1!$B$13)/MAR1!$D$13,(P6160-MAR1!$C$13)/MAR1!$E$13)</f>
        <v/>
      </c>
    </row>
    <row r="6161">
      <c r="A6161" s="5" t="n">
        <v>6160</v>
      </c>
      <c r="B6161" s="5" t="n">
        <v>17</v>
      </c>
      <c r="C6161" s="5" t="n">
        <v>320</v>
      </c>
      <c r="D6161" s="5" t="n">
        <v>11</v>
      </c>
      <c r="E6161" s="5" t="n">
        <v>0</v>
      </c>
      <c r="F6161" s="5" t="n">
        <v>27.2</v>
      </c>
      <c r="G6161" s="5" t="n">
        <v>16.1</v>
      </c>
      <c r="H6161" s="5" t="n">
        <v>17.03</v>
      </c>
      <c r="I6161" s="6">
        <f>IF(E6161&gt;=Markov!$B$3,1,0)</f>
        <v/>
      </c>
      <c r="J6161" s="6">
        <f>I6160</f>
        <v/>
      </c>
      <c r="K6161" s="7">
        <f>MAR1!$B$5+MAR1!$C$5*COS(2*PI()*$C6161/365)+MAR1!$D$5*SIN(2*PI()*$C6161/365)</f>
        <v/>
      </c>
      <c r="L6161" s="7">
        <f>MAR1!$B$6+MAR1!$C$6*COS(2*PI()*$C6161/365)+MAR1!$D$6*SIN(2*PI()*$C6161/365)</f>
        <v/>
      </c>
      <c r="M6161" s="7">
        <f>MAR1!$B$7+MAR1!$C$7*COS(2*PI()*$C6161/365)+MAR1!$D$7*SIN(2*PI()*$C6161/365)</f>
        <v/>
      </c>
      <c r="N6161" s="7">
        <f>F6161-K6161</f>
        <v/>
      </c>
      <c r="O6161" s="7">
        <f>G6161-L6161</f>
        <v/>
      </c>
      <c r="P6161" s="7">
        <f>H6161-M6161</f>
        <v/>
      </c>
      <c r="Q6161" s="7">
        <f>IF($I6161=1,(N6161-MAR1!$B$11)/MAR1!$D$11,(N6161-MAR1!$C$11)/MAR1!$E$11)</f>
        <v/>
      </c>
      <c r="R6161" s="7">
        <f>IF($I6161=1,(O6161-MAR1!$B$12)/MAR1!$D$12,(O6161-MAR1!$C$12)/MAR1!$E$12)</f>
        <v/>
      </c>
      <c r="S6161" s="7">
        <f>IF($I6161=1,(P6161-MAR1!$B$13)/MAR1!$D$13,(P6161-MAR1!$C$13)/MAR1!$E$13)</f>
        <v/>
      </c>
    </row>
    <row r="6162">
      <c r="A6162" s="5" t="n">
        <v>6161</v>
      </c>
      <c r="B6162" s="5" t="n">
        <v>17</v>
      </c>
      <c r="C6162" s="5" t="n">
        <v>321</v>
      </c>
      <c r="D6162" s="5" t="n">
        <v>11</v>
      </c>
      <c r="E6162" s="5" t="n">
        <v>0</v>
      </c>
      <c r="F6162" s="5" t="n">
        <v>25.5</v>
      </c>
      <c r="G6162" s="5" t="n">
        <v>14.3</v>
      </c>
      <c r="H6162" s="5" t="n">
        <v>15.1</v>
      </c>
      <c r="I6162" s="6">
        <f>IF(E6162&gt;=Markov!$B$3,1,0)</f>
        <v/>
      </c>
      <c r="J6162" s="6">
        <f>I6161</f>
        <v/>
      </c>
      <c r="K6162" s="7">
        <f>MAR1!$B$5+MAR1!$C$5*COS(2*PI()*$C6162/365)+MAR1!$D$5*SIN(2*PI()*$C6162/365)</f>
        <v/>
      </c>
      <c r="L6162" s="7">
        <f>MAR1!$B$6+MAR1!$C$6*COS(2*PI()*$C6162/365)+MAR1!$D$6*SIN(2*PI()*$C6162/365)</f>
        <v/>
      </c>
      <c r="M6162" s="7">
        <f>MAR1!$B$7+MAR1!$C$7*COS(2*PI()*$C6162/365)+MAR1!$D$7*SIN(2*PI()*$C6162/365)</f>
        <v/>
      </c>
      <c r="N6162" s="7">
        <f>F6162-K6162</f>
        <v/>
      </c>
      <c r="O6162" s="7">
        <f>G6162-L6162</f>
        <v/>
      </c>
      <c r="P6162" s="7">
        <f>H6162-M6162</f>
        <v/>
      </c>
      <c r="Q6162" s="7">
        <f>IF($I6162=1,(N6162-MAR1!$B$11)/MAR1!$D$11,(N6162-MAR1!$C$11)/MAR1!$E$11)</f>
        <v/>
      </c>
      <c r="R6162" s="7">
        <f>IF($I6162=1,(O6162-MAR1!$B$12)/MAR1!$D$12,(O6162-MAR1!$C$12)/MAR1!$E$12)</f>
        <v/>
      </c>
      <c r="S6162" s="7">
        <f>IF($I6162=1,(P6162-MAR1!$B$13)/MAR1!$D$13,(P6162-MAR1!$C$13)/MAR1!$E$13)</f>
        <v/>
      </c>
    </row>
    <row r="6163">
      <c r="A6163" s="5" t="n">
        <v>6162</v>
      </c>
      <c r="B6163" s="5" t="n">
        <v>17</v>
      </c>
      <c r="C6163" s="5" t="n">
        <v>322</v>
      </c>
      <c r="D6163" s="5" t="n">
        <v>11</v>
      </c>
      <c r="E6163" s="5" t="n">
        <v>0</v>
      </c>
      <c r="F6163" s="5" t="n">
        <v>25.5</v>
      </c>
      <c r="G6163" s="5" t="n">
        <v>15.4</v>
      </c>
      <c r="H6163" s="5" t="n">
        <v>17.21</v>
      </c>
      <c r="I6163" s="6">
        <f>IF(E6163&gt;=Markov!$B$3,1,0)</f>
        <v/>
      </c>
      <c r="J6163" s="6">
        <f>I6162</f>
        <v/>
      </c>
      <c r="K6163" s="7">
        <f>MAR1!$B$5+MAR1!$C$5*COS(2*PI()*$C6163/365)+MAR1!$D$5*SIN(2*PI()*$C6163/365)</f>
        <v/>
      </c>
      <c r="L6163" s="7">
        <f>MAR1!$B$6+MAR1!$C$6*COS(2*PI()*$C6163/365)+MAR1!$D$6*SIN(2*PI()*$C6163/365)</f>
        <v/>
      </c>
      <c r="M6163" s="7">
        <f>MAR1!$B$7+MAR1!$C$7*COS(2*PI()*$C6163/365)+MAR1!$D$7*SIN(2*PI()*$C6163/365)</f>
        <v/>
      </c>
      <c r="N6163" s="7">
        <f>F6163-K6163</f>
        <v/>
      </c>
      <c r="O6163" s="7">
        <f>G6163-L6163</f>
        <v/>
      </c>
      <c r="P6163" s="7">
        <f>H6163-M6163</f>
        <v/>
      </c>
      <c r="Q6163" s="7">
        <f>IF($I6163=1,(N6163-MAR1!$B$11)/MAR1!$D$11,(N6163-MAR1!$C$11)/MAR1!$E$11)</f>
        <v/>
      </c>
      <c r="R6163" s="7">
        <f>IF($I6163=1,(O6163-MAR1!$B$12)/MAR1!$D$12,(O6163-MAR1!$C$12)/MAR1!$E$12)</f>
        <v/>
      </c>
      <c r="S6163" s="7">
        <f>IF($I6163=1,(P6163-MAR1!$B$13)/MAR1!$D$13,(P6163-MAR1!$C$13)/MAR1!$E$13)</f>
        <v/>
      </c>
    </row>
    <row r="6164">
      <c r="A6164" s="5" t="n">
        <v>6163</v>
      </c>
      <c r="B6164" s="5" t="n">
        <v>17</v>
      </c>
      <c r="C6164" s="5" t="n">
        <v>323</v>
      </c>
      <c r="D6164" s="5" t="n">
        <v>11</v>
      </c>
      <c r="E6164" s="5" t="n">
        <v>0</v>
      </c>
      <c r="F6164" s="5" t="n">
        <v>28.9</v>
      </c>
      <c r="G6164" s="5" t="n">
        <v>15.9</v>
      </c>
      <c r="H6164" s="5" t="n">
        <v>12.7</v>
      </c>
      <c r="I6164" s="6">
        <f>IF(E6164&gt;=Markov!$B$3,1,0)</f>
        <v/>
      </c>
      <c r="J6164" s="6">
        <f>I6163</f>
        <v/>
      </c>
      <c r="K6164" s="7">
        <f>MAR1!$B$5+MAR1!$C$5*COS(2*PI()*$C6164/365)+MAR1!$D$5*SIN(2*PI()*$C6164/365)</f>
        <v/>
      </c>
      <c r="L6164" s="7">
        <f>MAR1!$B$6+MAR1!$C$6*COS(2*PI()*$C6164/365)+MAR1!$D$6*SIN(2*PI()*$C6164/365)</f>
        <v/>
      </c>
      <c r="M6164" s="7">
        <f>MAR1!$B$7+MAR1!$C$7*COS(2*PI()*$C6164/365)+MAR1!$D$7*SIN(2*PI()*$C6164/365)</f>
        <v/>
      </c>
      <c r="N6164" s="7">
        <f>F6164-K6164</f>
        <v/>
      </c>
      <c r="O6164" s="7">
        <f>G6164-L6164</f>
        <v/>
      </c>
      <c r="P6164" s="7">
        <f>H6164-M6164</f>
        <v/>
      </c>
      <c r="Q6164" s="7">
        <f>IF($I6164=1,(N6164-MAR1!$B$11)/MAR1!$D$11,(N6164-MAR1!$C$11)/MAR1!$E$11)</f>
        <v/>
      </c>
      <c r="R6164" s="7">
        <f>IF($I6164=1,(O6164-MAR1!$B$12)/MAR1!$D$12,(O6164-MAR1!$C$12)/MAR1!$E$12)</f>
        <v/>
      </c>
      <c r="S6164" s="7">
        <f>IF($I6164=1,(P6164-MAR1!$B$13)/MAR1!$D$13,(P6164-MAR1!$C$13)/MAR1!$E$13)</f>
        <v/>
      </c>
    </row>
    <row r="6165">
      <c r="A6165" s="5" t="n">
        <v>6164</v>
      </c>
      <c r="B6165" s="5" t="n">
        <v>17</v>
      </c>
      <c r="C6165" s="5" t="n">
        <v>324</v>
      </c>
      <c r="D6165" s="5" t="n">
        <v>11</v>
      </c>
      <c r="E6165" s="5" t="n">
        <v>0</v>
      </c>
      <c r="F6165" s="5" t="n">
        <v>25.8</v>
      </c>
      <c r="G6165" s="5" t="n">
        <v>13.5</v>
      </c>
      <c r="H6165" s="5" t="n">
        <v>12.46</v>
      </c>
      <c r="I6165" s="6">
        <f>IF(E6165&gt;=Markov!$B$3,1,0)</f>
        <v/>
      </c>
      <c r="J6165" s="6">
        <f>I6164</f>
        <v/>
      </c>
      <c r="K6165" s="7">
        <f>MAR1!$B$5+MAR1!$C$5*COS(2*PI()*$C6165/365)+MAR1!$D$5*SIN(2*PI()*$C6165/365)</f>
        <v/>
      </c>
      <c r="L6165" s="7">
        <f>MAR1!$B$6+MAR1!$C$6*COS(2*PI()*$C6165/365)+MAR1!$D$6*SIN(2*PI()*$C6165/365)</f>
        <v/>
      </c>
      <c r="M6165" s="7">
        <f>MAR1!$B$7+MAR1!$C$7*COS(2*PI()*$C6165/365)+MAR1!$D$7*SIN(2*PI()*$C6165/365)</f>
        <v/>
      </c>
      <c r="N6165" s="7">
        <f>F6165-K6165</f>
        <v/>
      </c>
      <c r="O6165" s="7">
        <f>G6165-L6165</f>
        <v/>
      </c>
      <c r="P6165" s="7">
        <f>H6165-M6165</f>
        <v/>
      </c>
      <c r="Q6165" s="7">
        <f>IF($I6165=1,(N6165-MAR1!$B$11)/MAR1!$D$11,(N6165-MAR1!$C$11)/MAR1!$E$11)</f>
        <v/>
      </c>
      <c r="R6165" s="7">
        <f>IF($I6165=1,(O6165-MAR1!$B$12)/MAR1!$D$12,(O6165-MAR1!$C$12)/MAR1!$E$12)</f>
        <v/>
      </c>
      <c r="S6165" s="7">
        <f>IF($I6165=1,(P6165-MAR1!$B$13)/MAR1!$D$13,(P6165-MAR1!$C$13)/MAR1!$E$13)</f>
        <v/>
      </c>
    </row>
    <row r="6166">
      <c r="A6166" s="5" t="n">
        <v>6165</v>
      </c>
      <c r="B6166" s="5" t="n">
        <v>17</v>
      </c>
      <c r="C6166" s="5" t="n">
        <v>325</v>
      </c>
      <c r="D6166" s="5" t="n">
        <v>11</v>
      </c>
      <c r="E6166" s="5" t="n">
        <v>0</v>
      </c>
      <c r="F6166" s="5" t="n">
        <v>25.9</v>
      </c>
      <c r="G6166" s="5" t="n">
        <v>12.8</v>
      </c>
      <c r="H6166" s="5" t="n">
        <v>10.27</v>
      </c>
      <c r="I6166" s="6">
        <f>IF(E6166&gt;=Markov!$B$3,1,0)</f>
        <v/>
      </c>
      <c r="J6166" s="6">
        <f>I6165</f>
        <v/>
      </c>
      <c r="K6166" s="7">
        <f>MAR1!$B$5+MAR1!$C$5*COS(2*PI()*$C6166/365)+MAR1!$D$5*SIN(2*PI()*$C6166/365)</f>
        <v/>
      </c>
      <c r="L6166" s="7">
        <f>MAR1!$B$6+MAR1!$C$6*COS(2*PI()*$C6166/365)+MAR1!$D$6*SIN(2*PI()*$C6166/365)</f>
        <v/>
      </c>
      <c r="M6166" s="7">
        <f>MAR1!$B$7+MAR1!$C$7*COS(2*PI()*$C6166/365)+MAR1!$D$7*SIN(2*PI()*$C6166/365)</f>
        <v/>
      </c>
      <c r="N6166" s="7">
        <f>F6166-K6166</f>
        <v/>
      </c>
      <c r="O6166" s="7">
        <f>G6166-L6166</f>
        <v/>
      </c>
      <c r="P6166" s="7">
        <f>H6166-M6166</f>
        <v/>
      </c>
      <c r="Q6166" s="7">
        <f>IF($I6166=1,(N6166-MAR1!$B$11)/MAR1!$D$11,(N6166-MAR1!$C$11)/MAR1!$E$11)</f>
        <v/>
      </c>
      <c r="R6166" s="7">
        <f>IF($I6166=1,(O6166-MAR1!$B$12)/MAR1!$D$12,(O6166-MAR1!$C$12)/MAR1!$E$12)</f>
        <v/>
      </c>
      <c r="S6166" s="7">
        <f>IF($I6166=1,(P6166-MAR1!$B$13)/MAR1!$D$13,(P6166-MAR1!$C$13)/MAR1!$E$13)</f>
        <v/>
      </c>
    </row>
    <row r="6167">
      <c r="A6167" s="5" t="n">
        <v>6166</v>
      </c>
      <c r="B6167" s="5" t="n">
        <v>17</v>
      </c>
      <c r="C6167" s="5" t="n">
        <v>326</v>
      </c>
      <c r="D6167" s="5" t="n">
        <v>11</v>
      </c>
      <c r="E6167" s="5" t="n">
        <v>0</v>
      </c>
      <c r="F6167" s="5" t="n">
        <v>27.8</v>
      </c>
      <c r="G6167" s="5" t="n">
        <v>14.6</v>
      </c>
      <c r="H6167" s="5" t="n">
        <v>12.67</v>
      </c>
      <c r="I6167" s="6">
        <f>IF(E6167&gt;=Markov!$B$3,1,0)</f>
        <v/>
      </c>
      <c r="J6167" s="6">
        <f>I6166</f>
        <v/>
      </c>
      <c r="K6167" s="7">
        <f>MAR1!$B$5+MAR1!$C$5*COS(2*PI()*$C6167/365)+MAR1!$D$5*SIN(2*PI()*$C6167/365)</f>
        <v/>
      </c>
      <c r="L6167" s="7">
        <f>MAR1!$B$6+MAR1!$C$6*COS(2*PI()*$C6167/365)+MAR1!$D$6*SIN(2*PI()*$C6167/365)</f>
        <v/>
      </c>
      <c r="M6167" s="7">
        <f>MAR1!$B$7+MAR1!$C$7*COS(2*PI()*$C6167/365)+MAR1!$D$7*SIN(2*PI()*$C6167/365)</f>
        <v/>
      </c>
      <c r="N6167" s="7">
        <f>F6167-K6167</f>
        <v/>
      </c>
      <c r="O6167" s="7">
        <f>G6167-L6167</f>
        <v/>
      </c>
      <c r="P6167" s="7">
        <f>H6167-M6167</f>
        <v/>
      </c>
      <c r="Q6167" s="7">
        <f>IF($I6167=1,(N6167-MAR1!$B$11)/MAR1!$D$11,(N6167-MAR1!$C$11)/MAR1!$E$11)</f>
        <v/>
      </c>
      <c r="R6167" s="7">
        <f>IF($I6167=1,(O6167-MAR1!$B$12)/MAR1!$D$12,(O6167-MAR1!$C$12)/MAR1!$E$12)</f>
        <v/>
      </c>
      <c r="S6167" s="7">
        <f>IF($I6167=1,(P6167-MAR1!$B$13)/MAR1!$D$13,(P6167-MAR1!$C$13)/MAR1!$E$13)</f>
        <v/>
      </c>
    </row>
    <row r="6168">
      <c r="A6168" s="5" t="n">
        <v>6167</v>
      </c>
      <c r="B6168" s="5" t="n">
        <v>17</v>
      </c>
      <c r="C6168" s="5" t="n">
        <v>327</v>
      </c>
      <c r="D6168" s="5" t="n">
        <v>11</v>
      </c>
      <c r="E6168" s="5" t="n">
        <v>0</v>
      </c>
      <c r="F6168" s="5" t="n">
        <v>27.3</v>
      </c>
      <c r="G6168" s="5" t="n">
        <v>12.5</v>
      </c>
      <c r="H6168" s="5" t="n">
        <v>8.48</v>
      </c>
      <c r="I6168" s="6">
        <f>IF(E6168&gt;=Markov!$B$3,1,0)</f>
        <v/>
      </c>
      <c r="J6168" s="6">
        <f>I6167</f>
        <v/>
      </c>
      <c r="K6168" s="7">
        <f>MAR1!$B$5+MAR1!$C$5*COS(2*PI()*$C6168/365)+MAR1!$D$5*SIN(2*PI()*$C6168/365)</f>
        <v/>
      </c>
      <c r="L6168" s="7">
        <f>MAR1!$B$6+MAR1!$C$6*COS(2*PI()*$C6168/365)+MAR1!$D$6*SIN(2*PI()*$C6168/365)</f>
        <v/>
      </c>
      <c r="M6168" s="7">
        <f>MAR1!$B$7+MAR1!$C$7*COS(2*PI()*$C6168/365)+MAR1!$D$7*SIN(2*PI()*$C6168/365)</f>
        <v/>
      </c>
      <c r="N6168" s="7">
        <f>F6168-K6168</f>
        <v/>
      </c>
      <c r="O6168" s="7">
        <f>G6168-L6168</f>
        <v/>
      </c>
      <c r="P6168" s="7">
        <f>H6168-M6168</f>
        <v/>
      </c>
      <c r="Q6168" s="7">
        <f>IF($I6168=1,(N6168-MAR1!$B$11)/MAR1!$D$11,(N6168-MAR1!$C$11)/MAR1!$E$11)</f>
        <v/>
      </c>
      <c r="R6168" s="7">
        <f>IF($I6168=1,(O6168-MAR1!$B$12)/MAR1!$D$12,(O6168-MAR1!$C$12)/MAR1!$E$12)</f>
        <v/>
      </c>
      <c r="S6168" s="7">
        <f>IF($I6168=1,(P6168-MAR1!$B$13)/MAR1!$D$13,(P6168-MAR1!$C$13)/MAR1!$E$13)</f>
        <v/>
      </c>
    </row>
    <row r="6169">
      <c r="A6169" s="5" t="n">
        <v>6168</v>
      </c>
      <c r="B6169" s="5" t="n">
        <v>17</v>
      </c>
      <c r="C6169" s="5" t="n">
        <v>328</v>
      </c>
      <c r="D6169" s="5" t="n">
        <v>11</v>
      </c>
      <c r="E6169" s="5" t="n">
        <v>0</v>
      </c>
      <c r="F6169" s="5" t="n">
        <v>24.5</v>
      </c>
      <c r="G6169" s="5" t="n">
        <v>12.2</v>
      </c>
      <c r="H6169" s="5" t="n">
        <v>14.71</v>
      </c>
      <c r="I6169" s="6">
        <f>IF(E6169&gt;=Markov!$B$3,1,0)</f>
        <v/>
      </c>
      <c r="J6169" s="6">
        <f>I6168</f>
        <v/>
      </c>
      <c r="K6169" s="7">
        <f>MAR1!$B$5+MAR1!$C$5*COS(2*PI()*$C6169/365)+MAR1!$D$5*SIN(2*PI()*$C6169/365)</f>
        <v/>
      </c>
      <c r="L6169" s="7">
        <f>MAR1!$B$6+MAR1!$C$6*COS(2*PI()*$C6169/365)+MAR1!$D$6*SIN(2*PI()*$C6169/365)</f>
        <v/>
      </c>
      <c r="M6169" s="7">
        <f>MAR1!$B$7+MAR1!$C$7*COS(2*PI()*$C6169/365)+MAR1!$D$7*SIN(2*PI()*$C6169/365)</f>
        <v/>
      </c>
      <c r="N6169" s="7">
        <f>F6169-K6169</f>
        <v/>
      </c>
      <c r="O6169" s="7">
        <f>G6169-L6169</f>
        <v/>
      </c>
      <c r="P6169" s="7">
        <f>H6169-M6169</f>
        <v/>
      </c>
      <c r="Q6169" s="7">
        <f>IF($I6169=1,(N6169-MAR1!$B$11)/MAR1!$D$11,(N6169-MAR1!$C$11)/MAR1!$E$11)</f>
        <v/>
      </c>
      <c r="R6169" s="7">
        <f>IF($I6169=1,(O6169-MAR1!$B$12)/MAR1!$D$12,(O6169-MAR1!$C$12)/MAR1!$E$12)</f>
        <v/>
      </c>
      <c r="S6169" s="7">
        <f>IF($I6169=1,(P6169-MAR1!$B$13)/MAR1!$D$13,(P6169-MAR1!$C$13)/MAR1!$E$13)</f>
        <v/>
      </c>
    </row>
    <row r="6170">
      <c r="A6170" s="5" t="n">
        <v>6169</v>
      </c>
      <c r="B6170" s="5" t="n">
        <v>17</v>
      </c>
      <c r="C6170" s="5" t="n">
        <v>329</v>
      </c>
      <c r="D6170" s="5" t="n">
        <v>11</v>
      </c>
      <c r="E6170" s="5" t="n">
        <v>0</v>
      </c>
      <c r="F6170" s="5" t="n">
        <v>27.3</v>
      </c>
      <c r="G6170" s="5" t="n">
        <v>13.6</v>
      </c>
      <c r="H6170" s="5" t="n">
        <v>7.62</v>
      </c>
      <c r="I6170" s="6">
        <f>IF(E6170&gt;=Markov!$B$3,1,0)</f>
        <v/>
      </c>
      <c r="J6170" s="6">
        <f>I6169</f>
        <v/>
      </c>
      <c r="K6170" s="7">
        <f>MAR1!$B$5+MAR1!$C$5*COS(2*PI()*$C6170/365)+MAR1!$D$5*SIN(2*PI()*$C6170/365)</f>
        <v/>
      </c>
      <c r="L6170" s="7">
        <f>MAR1!$B$6+MAR1!$C$6*COS(2*PI()*$C6170/365)+MAR1!$D$6*SIN(2*PI()*$C6170/365)</f>
        <v/>
      </c>
      <c r="M6170" s="7">
        <f>MAR1!$B$7+MAR1!$C$7*COS(2*PI()*$C6170/365)+MAR1!$D$7*SIN(2*PI()*$C6170/365)</f>
        <v/>
      </c>
      <c r="N6170" s="7">
        <f>F6170-K6170</f>
        <v/>
      </c>
      <c r="O6170" s="7">
        <f>G6170-L6170</f>
        <v/>
      </c>
      <c r="P6170" s="7">
        <f>H6170-M6170</f>
        <v/>
      </c>
      <c r="Q6170" s="7">
        <f>IF($I6170=1,(N6170-MAR1!$B$11)/MAR1!$D$11,(N6170-MAR1!$C$11)/MAR1!$E$11)</f>
        <v/>
      </c>
      <c r="R6170" s="7">
        <f>IF($I6170=1,(O6170-MAR1!$B$12)/MAR1!$D$12,(O6170-MAR1!$C$12)/MAR1!$E$12)</f>
        <v/>
      </c>
      <c r="S6170" s="7">
        <f>IF($I6170=1,(P6170-MAR1!$B$13)/MAR1!$D$13,(P6170-MAR1!$C$13)/MAR1!$E$13)</f>
        <v/>
      </c>
    </row>
    <row r="6171">
      <c r="A6171" s="5" t="n">
        <v>6170</v>
      </c>
      <c r="B6171" s="5" t="n">
        <v>17</v>
      </c>
      <c r="C6171" s="5" t="n">
        <v>330</v>
      </c>
      <c r="D6171" s="5" t="n">
        <v>11</v>
      </c>
      <c r="E6171" s="5" t="n">
        <v>0</v>
      </c>
      <c r="F6171" s="5" t="n">
        <v>29.4</v>
      </c>
      <c r="G6171" s="5" t="n">
        <v>14.4</v>
      </c>
      <c r="H6171" s="5" t="n">
        <v>13.66</v>
      </c>
      <c r="I6171" s="6">
        <f>IF(E6171&gt;=Markov!$B$3,1,0)</f>
        <v/>
      </c>
      <c r="J6171" s="6">
        <f>I6170</f>
        <v/>
      </c>
      <c r="K6171" s="7">
        <f>MAR1!$B$5+MAR1!$C$5*COS(2*PI()*$C6171/365)+MAR1!$D$5*SIN(2*PI()*$C6171/365)</f>
        <v/>
      </c>
      <c r="L6171" s="7">
        <f>MAR1!$B$6+MAR1!$C$6*COS(2*PI()*$C6171/365)+MAR1!$D$6*SIN(2*PI()*$C6171/365)</f>
        <v/>
      </c>
      <c r="M6171" s="7">
        <f>MAR1!$B$7+MAR1!$C$7*COS(2*PI()*$C6171/365)+MAR1!$D$7*SIN(2*PI()*$C6171/365)</f>
        <v/>
      </c>
      <c r="N6171" s="7">
        <f>F6171-K6171</f>
        <v/>
      </c>
      <c r="O6171" s="7">
        <f>G6171-L6171</f>
        <v/>
      </c>
      <c r="P6171" s="7">
        <f>H6171-M6171</f>
        <v/>
      </c>
      <c r="Q6171" s="7">
        <f>IF($I6171=1,(N6171-MAR1!$B$11)/MAR1!$D$11,(N6171-MAR1!$C$11)/MAR1!$E$11)</f>
        <v/>
      </c>
      <c r="R6171" s="7">
        <f>IF($I6171=1,(O6171-MAR1!$B$12)/MAR1!$D$12,(O6171-MAR1!$C$12)/MAR1!$E$12)</f>
        <v/>
      </c>
      <c r="S6171" s="7">
        <f>IF($I6171=1,(P6171-MAR1!$B$13)/MAR1!$D$13,(P6171-MAR1!$C$13)/MAR1!$E$13)</f>
        <v/>
      </c>
    </row>
    <row r="6172">
      <c r="A6172" s="5" t="n">
        <v>6171</v>
      </c>
      <c r="B6172" s="5" t="n">
        <v>17</v>
      </c>
      <c r="C6172" s="5" t="n">
        <v>331</v>
      </c>
      <c r="D6172" s="5" t="n">
        <v>11</v>
      </c>
      <c r="E6172" s="5" t="n">
        <v>0.3</v>
      </c>
      <c r="F6172" s="5" t="n">
        <v>28.2</v>
      </c>
      <c r="G6172" s="5" t="n">
        <v>14.3</v>
      </c>
      <c r="H6172" s="5" t="n">
        <v>9.550000000000001</v>
      </c>
      <c r="I6172" s="6">
        <f>IF(E6172&gt;=Markov!$B$3,1,0)</f>
        <v/>
      </c>
      <c r="J6172" s="6">
        <f>I6171</f>
        <v/>
      </c>
      <c r="K6172" s="7">
        <f>MAR1!$B$5+MAR1!$C$5*COS(2*PI()*$C6172/365)+MAR1!$D$5*SIN(2*PI()*$C6172/365)</f>
        <v/>
      </c>
      <c r="L6172" s="7">
        <f>MAR1!$B$6+MAR1!$C$6*COS(2*PI()*$C6172/365)+MAR1!$D$6*SIN(2*PI()*$C6172/365)</f>
        <v/>
      </c>
      <c r="M6172" s="7">
        <f>MAR1!$B$7+MAR1!$C$7*COS(2*PI()*$C6172/365)+MAR1!$D$7*SIN(2*PI()*$C6172/365)</f>
        <v/>
      </c>
      <c r="N6172" s="7">
        <f>F6172-K6172</f>
        <v/>
      </c>
      <c r="O6172" s="7">
        <f>G6172-L6172</f>
        <v/>
      </c>
      <c r="P6172" s="7">
        <f>H6172-M6172</f>
        <v/>
      </c>
      <c r="Q6172" s="7">
        <f>IF($I6172=1,(N6172-MAR1!$B$11)/MAR1!$D$11,(N6172-MAR1!$C$11)/MAR1!$E$11)</f>
        <v/>
      </c>
      <c r="R6172" s="7">
        <f>IF($I6172=1,(O6172-MAR1!$B$12)/MAR1!$D$12,(O6172-MAR1!$C$12)/MAR1!$E$12)</f>
        <v/>
      </c>
      <c r="S6172" s="7">
        <f>IF($I6172=1,(P6172-MAR1!$B$13)/MAR1!$D$13,(P6172-MAR1!$C$13)/MAR1!$E$13)</f>
        <v/>
      </c>
    </row>
    <row r="6173">
      <c r="A6173" s="5" t="n">
        <v>6172</v>
      </c>
      <c r="B6173" s="5" t="n">
        <v>17</v>
      </c>
      <c r="C6173" s="5" t="n">
        <v>332</v>
      </c>
      <c r="D6173" s="5" t="n">
        <v>11</v>
      </c>
      <c r="E6173" s="5" t="n">
        <v>0</v>
      </c>
      <c r="F6173" s="5" t="n">
        <v>31.8</v>
      </c>
      <c r="G6173" s="5" t="n">
        <v>17.4</v>
      </c>
      <c r="H6173" s="5" t="n">
        <v>9.039999999999999</v>
      </c>
      <c r="I6173" s="6">
        <f>IF(E6173&gt;=Markov!$B$3,1,0)</f>
        <v/>
      </c>
      <c r="J6173" s="6">
        <f>I6172</f>
        <v/>
      </c>
      <c r="K6173" s="7">
        <f>MAR1!$B$5+MAR1!$C$5*COS(2*PI()*$C6173/365)+MAR1!$D$5*SIN(2*PI()*$C6173/365)</f>
        <v/>
      </c>
      <c r="L6173" s="7">
        <f>MAR1!$B$6+MAR1!$C$6*COS(2*PI()*$C6173/365)+MAR1!$D$6*SIN(2*PI()*$C6173/365)</f>
        <v/>
      </c>
      <c r="M6173" s="7">
        <f>MAR1!$B$7+MAR1!$C$7*COS(2*PI()*$C6173/365)+MAR1!$D$7*SIN(2*PI()*$C6173/365)</f>
        <v/>
      </c>
      <c r="N6173" s="7">
        <f>F6173-K6173</f>
        <v/>
      </c>
      <c r="O6173" s="7">
        <f>G6173-L6173</f>
        <v/>
      </c>
      <c r="P6173" s="7">
        <f>H6173-M6173</f>
        <v/>
      </c>
      <c r="Q6173" s="7">
        <f>IF($I6173=1,(N6173-MAR1!$B$11)/MAR1!$D$11,(N6173-MAR1!$C$11)/MAR1!$E$11)</f>
        <v/>
      </c>
      <c r="R6173" s="7">
        <f>IF($I6173=1,(O6173-MAR1!$B$12)/MAR1!$D$12,(O6173-MAR1!$C$12)/MAR1!$E$12)</f>
        <v/>
      </c>
      <c r="S6173" s="7">
        <f>IF($I6173=1,(P6173-MAR1!$B$13)/MAR1!$D$13,(P6173-MAR1!$C$13)/MAR1!$E$13)</f>
        <v/>
      </c>
    </row>
    <row r="6174">
      <c r="A6174" s="5" t="n">
        <v>6173</v>
      </c>
      <c r="B6174" s="5" t="n">
        <v>17</v>
      </c>
      <c r="C6174" s="5" t="n">
        <v>333</v>
      </c>
      <c r="D6174" s="5" t="n">
        <v>11</v>
      </c>
      <c r="E6174" s="5" t="n">
        <v>0</v>
      </c>
      <c r="F6174" s="5" t="n">
        <v>29.8</v>
      </c>
      <c r="G6174" s="5" t="n">
        <v>15.6</v>
      </c>
      <c r="H6174" s="5" t="n">
        <v>5.8</v>
      </c>
      <c r="I6174" s="6">
        <f>IF(E6174&gt;=Markov!$B$3,1,0)</f>
        <v/>
      </c>
      <c r="J6174" s="6">
        <f>I6173</f>
        <v/>
      </c>
      <c r="K6174" s="7">
        <f>MAR1!$B$5+MAR1!$C$5*COS(2*PI()*$C6174/365)+MAR1!$D$5*SIN(2*PI()*$C6174/365)</f>
        <v/>
      </c>
      <c r="L6174" s="7">
        <f>MAR1!$B$6+MAR1!$C$6*COS(2*PI()*$C6174/365)+MAR1!$D$6*SIN(2*PI()*$C6174/365)</f>
        <v/>
      </c>
      <c r="M6174" s="7">
        <f>MAR1!$B$7+MAR1!$C$7*COS(2*PI()*$C6174/365)+MAR1!$D$7*SIN(2*PI()*$C6174/365)</f>
        <v/>
      </c>
      <c r="N6174" s="7">
        <f>F6174-K6174</f>
        <v/>
      </c>
      <c r="O6174" s="7">
        <f>G6174-L6174</f>
        <v/>
      </c>
      <c r="P6174" s="7">
        <f>H6174-M6174</f>
        <v/>
      </c>
      <c r="Q6174" s="7">
        <f>IF($I6174=1,(N6174-MAR1!$B$11)/MAR1!$D$11,(N6174-MAR1!$C$11)/MAR1!$E$11)</f>
        <v/>
      </c>
      <c r="R6174" s="7">
        <f>IF($I6174=1,(O6174-MAR1!$B$12)/MAR1!$D$12,(O6174-MAR1!$C$12)/MAR1!$E$12)</f>
        <v/>
      </c>
      <c r="S6174" s="7">
        <f>IF($I6174=1,(P6174-MAR1!$B$13)/MAR1!$D$13,(P6174-MAR1!$C$13)/MAR1!$E$13)</f>
        <v/>
      </c>
    </row>
    <row r="6175">
      <c r="A6175" s="5" t="n">
        <v>6174</v>
      </c>
      <c r="B6175" s="5" t="n">
        <v>17</v>
      </c>
      <c r="C6175" s="5" t="n">
        <v>334</v>
      </c>
      <c r="D6175" s="5" t="n">
        <v>11</v>
      </c>
      <c r="E6175" s="5" t="n">
        <v>0</v>
      </c>
      <c r="F6175" s="5" t="n">
        <v>28.7</v>
      </c>
      <c r="G6175" s="5" t="n">
        <v>14</v>
      </c>
      <c r="H6175" s="5" t="n">
        <v>10.07</v>
      </c>
      <c r="I6175" s="6">
        <f>IF(E6175&gt;=Markov!$B$3,1,0)</f>
        <v/>
      </c>
      <c r="J6175" s="6">
        <f>I6174</f>
        <v/>
      </c>
      <c r="K6175" s="7">
        <f>MAR1!$B$5+MAR1!$C$5*COS(2*PI()*$C6175/365)+MAR1!$D$5*SIN(2*PI()*$C6175/365)</f>
        <v/>
      </c>
      <c r="L6175" s="7">
        <f>MAR1!$B$6+MAR1!$C$6*COS(2*PI()*$C6175/365)+MAR1!$D$6*SIN(2*PI()*$C6175/365)</f>
        <v/>
      </c>
      <c r="M6175" s="7">
        <f>MAR1!$B$7+MAR1!$C$7*COS(2*PI()*$C6175/365)+MAR1!$D$7*SIN(2*PI()*$C6175/365)</f>
        <v/>
      </c>
      <c r="N6175" s="7">
        <f>F6175-K6175</f>
        <v/>
      </c>
      <c r="O6175" s="7">
        <f>G6175-L6175</f>
        <v/>
      </c>
      <c r="P6175" s="7">
        <f>H6175-M6175</f>
        <v/>
      </c>
      <c r="Q6175" s="7">
        <f>IF($I6175=1,(N6175-MAR1!$B$11)/MAR1!$D$11,(N6175-MAR1!$C$11)/MAR1!$E$11)</f>
        <v/>
      </c>
      <c r="R6175" s="7">
        <f>IF($I6175=1,(O6175-MAR1!$B$12)/MAR1!$D$12,(O6175-MAR1!$C$12)/MAR1!$E$12)</f>
        <v/>
      </c>
      <c r="S6175" s="7">
        <f>IF($I6175=1,(P6175-MAR1!$B$13)/MAR1!$D$13,(P6175-MAR1!$C$13)/MAR1!$E$13)</f>
        <v/>
      </c>
    </row>
    <row r="6176">
      <c r="A6176" s="5" t="n">
        <v>6175</v>
      </c>
      <c r="B6176" s="5" t="n">
        <v>17</v>
      </c>
      <c r="C6176" s="5" t="n">
        <v>335</v>
      </c>
      <c r="D6176" s="5" t="n">
        <v>12</v>
      </c>
      <c r="E6176" s="5" t="n">
        <v>0</v>
      </c>
      <c r="F6176" s="5" t="n">
        <v>27</v>
      </c>
      <c r="G6176" s="5" t="n">
        <v>15.5</v>
      </c>
      <c r="H6176" s="5" t="n">
        <v>6.98</v>
      </c>
      <c r="I6176" s="6">
        <f>IF(E6176&gt;=Markov!$B$3,1,0)</f>
        <v/>
      </c>
      <c r="J6176" s="6">
        <f>I6175</f>
        <v/>
      </c>
      <c r="K6176" s="7">
        <f>MAR1!$B$5+MAR1!$C$5*COS(2*PI()*$C6176/365)+MAR1!$D$5*SIN(2*PI()*$C6176/365)</f>
        <v/>
      </c>
      <c r="L6176" s="7">
        <f>MAR1!$B$6+MAR1!$C$6*COS(2*PI()*$C6176/365)+MAR1!$D$6*SIN(2*PI()*$C6176/365)</f>
        <v/>
      </c>
      <c r="M6176" s="7">
        <f>MAR1!$B$7+MAR1!$C$7*COS(2*PI()*$C6176/365)+MAR1!$D$7*SIN(2*PI()*$C6176/365)</f>
        <v/>
      </c>
      <c r="N6176" s="7">
        <f>F6176-K6176</f>
        <v/>
      </c>
      <c r="O6176" s="7">
        <f>G6176-L6176</f>
        <v/>
      </c>
      <c r="P6176" s="7">
        <f>H6176-M6176</f>
        <v/>
      </c>
      <c r="Q6176" s="7">
        <f>IF($I6176=1,(N6176-MAR1!$B$11)/MAR1!$D$11,(N6176-MAR1!$C$11)/MAR1!$E$11)</f>
        <v/>
      </c>
      <c r="R6176" s="7">
        <f>IF($I6176=1,(O6176-MAR1!$B$12)/MAR1!$D$12,(O6176-MAR1!$C$12)/MAR1!$E$12)</f>
        <v/>
      </c>
      <c r="S6176" s="7">
        <f>IF($I6176=1,(P6176-MAR1!$B$13)/MAR1!$D$13,(P6176-MAR1!$C$13)/MAR1!$E$13)</f>
        <v/>
      </c>
    </row>
    <row r="6177">
      <c r="A6177" s="5" t="n">
        <v>6176</v>
      </c>
      <c r="B6177" s="5" t="n">
        <v>17</v>
      </c>
      <c r="C6177" s="5" t="n">
        <v>336</v>
      </c>
      <c r="D6177" s="5" t="n">
        <v>12</v>
      </c>
      <c r="E6177" s="5" t="n">
        <v>0</v>
      </c>
      <c r="F6177" s="5" t="n">
        <v>28.3</v>
      </c>
      <c r="G6177" s="5" t="n">
        <v>14.2</v>
      </c>
      <c r="H6177" s="5" t="n">
        <v>14.18</v>
      </c>
      <c r="I6177" s="6">
        <f>IF(E6177&gt;=Markov!$B$3,1,0)</f>
        <v/>
      </c>
      <c r="J6177" s="6">
        <f>I6176</f>
        <v/>
      </c>
      <c r="K6177" s="7">
        <f>MAR1!$B$5+MAR1!$C$5*COS(2*PI()*$C6177/365)+MAR1!$D$5*SIN(2*PI()*$C6177/365)</f>
        <v/>
      </c>
      <c r="L6177" s="7">
        <f>MAR1!$B$6+MAR1!$C$6*COS(2*PI()*$C6177/365)+MAR1!$D$6*SIN(2*PI()*$C6177/365)</f>
        <v/>
      </c>
      <c r="M6177" s="7">
        <f>MAR1!$B$7+MAR1!$C$7*COS(2*PI()*$C6177/365)+MAR1!$D$7*SIN(2*PI()*$C6177/365)</f>
        <v/>
      </c>
      <c r="N6177" s="7">
        <f>F6177-K6177</f>
        <v/>
      </c>
      <c r="O6177" s="7">
        <f>G6177-L6177</f>
        <v/>
      </c>
      <c r="P6177" s="7">
        <f>H6177-M6177</f>
        <v/>
      </c>
      <c r="Q6177" s="7">
        <f>IF($I6177=1,(N6177-MAR1!$B$11)/MAR1!$D$11,(N6177-MAR1!$C$11)/MAR1!$E$11)</f>
        <v/>
      </c>
      <c r="R6177" s="7">
        <f>IF($I6177=1,(O6177-MAR1!$B$12)/MAR1!$D$12,(O6177-MAR1!$C$12)/MAR1!$E$12)</f>
        <v/>
      </c>
      <c r="S6177" s="7">
        <f>IF($I6177=1,(P6177-MAR1!$B$13)/MAR1!$D$13,(P6177-MAR1!$C$13)/MAR1!$E$13)</f>
        <v/>
      </c>
    </row>
    <row r="6178">
      <c r="A6178" s="5" t="n">
        <v>6177</v>
      </c>
      <c r="B6178" s="5" t="n">
        <v>17</v>
      </c>
      <c r="C6178" s="5" t="n">
        <v>337</v>
      </c>
      <c r="D6178" s="5" t="n">
        <v>12</v>
      </c>
      <c r="E6178" s="5" t="n">
        <v>0</v>
      </c>
      <c r="F6178" s="5" t="n">
        <v>29.5</v>
      </c>
      <c r="G6178" s="5" t="n">
        <v>15</v>
      </c>
      <c r="H6178" s="5" t="n">
        <v>16.58</v>
      </c>
      <c r="I6178" s="6">
        <f>IF(E6178&gt;=Markov!$B$3,1,0)</f>
        <v/>
      </c>
      <c r="J6178" s="6">
        <f>I6177</f>
        <v/>
      </c>
      <c r="K6178" s="7">
        <f>MAR1!$B$5+MAR1!$C$5*COS(2*PI()*$C6178/365)+MAR1!$D$5*SIN(2*PI()*$C6178/365)</f>
        <v/>
      </c>
      <c r="L6178" s="7">
        <f>MAR1!$B$6+MAR1!$C$6*COS(2*PI()*$C6178/365)+MAR1!$D$6*SIN(2*PI()*$C6178/365)</f>
        <v/>
      </c>
      <c r="M6178" s="7">
        <f>MAR1!$B$7+MAR1!$C$7*COS(2*PI()*$C6178/365)+MAR1!$D$7*SIN(2*PI()*$C6178/365)</f>
        <v/>
      </c>
      <c r="N6178" s="7">
        <f>F6178-K6178</f>
        <v/>
      </c>
      <c r="O6178" s="7">
        <f>G6178-L6178</f>
        <v/>
      </c>
      <c r="P6178" s="7">
        <f>H6178-M6178</f>
        <v/>
      </c>
      <c r="Q6178" s="7">
        <f>IF($I6178=1,(N6178-MAR1!$B$11)/MAR1!$D$11,(N6178-MAR1!$C$11)/MAR1!$E$11)</f>
        <v/>
      </c>
      <c r="R6178" s="7">
        <f>IF($I6178=1,(O6178-MAR1!$B$12)/MAR1!$D$12,(O6178-MAR1!$C$12)/MAR1!$E$12)</f>
        <v/>
      </c>
      <c r="S6178" s="7">
        <f>IF($I6178=1,(P6178-MAR1!$B$13)/MAR1!$D$13,(P6178-MAR1!$C$13)/MAR1!$E$13)</f>
        <v/>
      </c>
    </row>
    <row r="6179">
      <c r="A6179" s="5" t="n">
        <v>6178</v>
      </c>
      <c r="B6179" s="5" t="n">
        <v>17</v>
      </c>
      <c r="C6179" s="5" t="n">
        <v>338</v>
      </c>
      <c r="D6179" s="5" t="n">
        <v>12</v>
      </c>
      <c r="E6179" s="5" t="n">
        <v>0</v>
      </c>
      <c r="F6179" s="5" t="n">
        <v>28.9</v>
      </c>
      <c r="G6179" s="5" t="n">
        <v>14.6</v>
      </c>
      <c r="H6179" s="5" t="n">
        <v>17.2</v>
      </c>
      <c r="I6179" s="6">
        <f>IF(E6179&gt;=Markov!$B$3,1,0)</f>
        <v/>
      </c>
      <c r="J6179" s="6">
        <f>I6178</f>
        <v/>
      </c>
      <c r="K6179" s="7">
        <f>MAR1!$B$5+MAR1!$C$5*COS(2*PI()*$C6179/365)+MAR1!$D$5*SIN(2*PI()*$C6179/365)</f>
        <v/>
      </c>
      <c r="L6179" s="7">
        <f>MAR1!$B$6+MAR1!$C$6*COS(2*PI()*$C6179/365)+MAR1!$D$6*SIN(2*PI()*$C6179/365)</f>
        <v/>
      </c>
      <c r="M6179" s="7">
        <f>MAR1!$B$7+MAR1!$C$7*COS(2*PI()*$C6179/365)+MAR1!$D$7*SIN(2*PI()*$C6179/365)</f>
        <v/>
      </c>
      <c r="N6179" s="7">
        <f>F6179-K6179</f>
        <v/>
      </c>
      <c r="O6179" s="7">
        <f>G6179-L6179</f>
        <v/>
      </c>
      <c r="P6179" s="7">
        <f>H6179-M6179</f>
        <v/>
      </c>
      <c r="Q6179" s="7">
        <f>IF($I6179=1,(N6179-MAR1!$B$11)/MAR1!$D$11,(N6179-MAR1!$C$11)/MAR1!$E$11)</f>
        <v/>
      </c>
      <c r="R6179" s="7">
        <f>IF($I6179=1,(O6179-MAR1!$B$12)/MAR1!$D$12,(O6179-MAR1!$C$12)/MAR1!$E$12)</f>
        <v/>
      </c>
      <c r="S6179" s="7">
        <f>IF($I6179=1,(P6179-MAR1!$B$13)/MAR1!$D$13,(P6179-MAR1!$C$13)/MAR1!$E$13)</f>
        <v/>
      </c>
    </row>
    <row r="6180">
      <c r="A6180" s="5" t="n">
        <v>6179</v>
      </c>
      <c r="B6180" s="5" t="n">
        <v>17</v>
      </c>
      <c r="C6180" s="5" t="n">
        <v>339</v>
      </c>
      <c r="D6180" s="5" t="n">
        <v>12</v>
      </c>
      <c r="E6180" s="5" t="n">
        <v>0</v>
      </c>
      <c r="F6180" s="5" t="n">
        <v>24.8</v>
      </c>
      <c r="G6180" s="5" t="n">
        <v>14.1</v>
      </c>
      <c r="H6180" s="5" t="n">
        <v>12.97</v>
      </c>
      <c r="I6180" s="6">
        <f>IF(E6180&gt;=Markov!$B$3,1,0)</f>
        <v/>
      </c>
      <c r="J6180" s="6">
        <f>I6179</f>
        <v/>
      </c>
      <c r="K6180" s="7">
        <f>MAR1!$B$5+MAR1!$C$5*COS(2*PI()*$C6180/365)+MAR1!$D$5*SIN(2*PI()*$C6180/365)</f>
        <v/>
      </c>
      <c r="L6180" s="7">
        <f>MAR1!$B$6+MAR1!$C$6*COS(2*PI()*$C6180/365)+MAR1!$D$6*SIN(2*PI()*$C6180/365)</f>
        <v/>
      </c>
      <c r="M6180" s="7">
        <f>MAR1!$B$7+MAR1!$C$7*COS(2*PI()*$C6180/365)+MAR1!$D$7*SIN(2*PI()*$C6180/365)</f>
        <v/>
      </c>
      <c r="N6180" s="7">
        <f>F6180-K6180</f>
        <v/>
      </c>
      <c r="O6180" s="7">
        <f>G6180-L6180</f>
        <v/>
      </c>
      <c r="P6180" s="7">
        <f>H6180-M6180</f>
        <v/>
      </c>
      <c r="Q6180" s="7">
        <f>IF($I6180=1,(N6180-MAR1!$B$11)/MAR1!$D$11,(N6180-MAR1!$C$11)/MAR1!$E$11)</f>
        <v/>
      </c>
      <c r="R6180" s="7">
        <f>IF($I6180=1,(O6180-MAR1!$B$12)/MAR1!$D$12,(O6180-MAR1!$C$12)/MAR1!$E$12)</f>
        <v/>
      </c>
      <c r="S6180" s="7">
        <f>IF($I6180=1,(P6180-MAR1!$B$13)/MAR1!$D$13,(P6180-MAR1!$C$13)/MAR1!$E$13)</f>
        <v/>
      </c>
    </row>
    <row r="6181">
      <c r="A6181" s="5" t="n">
        <v>6180</v>
      </c>
      <c r="B6181" s="5" t="n">
        <v>17</v>
      </c>
      <c r="C6181" s="5" t="n">
        <v>340</v>
      </c>
      <c r="D6181" s="5" t="n">
        <v>12</v>
      </c>
      <c r="E6181" s="5" t="n">
        <v>0</v>
      </c>
      <c r="F6181" s="5" t="n">
        <v>28.8</v>
      </c>
      <c r="G6181" s="5" t="n">
        <v>15.3</v>
      </c>
      <c r="H6181" s="5" t="n">
        <v>14.6</v>
      </c>
      <c r="I6181" s="6">
        <f>IF(E6181&gt;=Markov!$B$3,1,0)</f>
        <v/>
      </c>
      <c r="J6181" s="6">
        <f>I6180</f>
        <v/>
      </c>
      <c r="K6181" s="7">
        <f>MAR1!$B$5+MAR1!$C$5*COS(2*PI()*$C6181/365)+MAR1!$D$5*SIN(2*PI()*$C6181/365)</f>
        <v/>
      </c>
      <c r="L6181" s="7">
        <f>MAR1!$B$6+MAR1!$C$6*COS(2*PI()*$C6181/365)+MAR1!$D$6*SIN(2*PI()*$C6181/365)</f>
        <v/>
      </c>
      <c r="M6181" s="7">
        <f>MAR1!$B$7+MAR1!$C$7*COS(2*PI()*$C6181/365)+MAR1!$D$7*SIN(2*PI()*$C6181/365)</f>
        <v/>
      </c>
      <c r="N6181" s="7">
        <f>F6181-K6181</f>
        <v/>
      </c>
      <c r="O6181" s="7">
        <f>G6181-L6181</f>
        <v/>
      </c>
      <c r="P6181" s="7">
        <f>H6181-M6181</f>
        <v/>
      </c>
      <c r="Q6181" s="7">
        <f>IF($I6181=1,(N6181-MAR1!$B$11)/MAR1!$D$11,(N6181-MAR1!$C$11)/MAR1!$E$11)</f>
        <v/>
      </c>
      <c r="R6181" s="7">
        <f>IF($I6181=1,(O6181-MAR1!$B$12)/MAR1!$D$12,(O6181-MAR1!$C$12)/MAR1!$E$12)</f>
        <v/>
      </c>
      <c r="S6181" s="7">
        <f>IF($I6181=1,(P6181-MAR1!$B$13)/MAR1!$D$13,(P6181-MAR1!$C$13)/MAR1!$E$13)</f>
        <v/>
      </c>
    </row>
    <row r="6182">
      <c r="A6182" s="5" t="n">
        <v>6181</v>
      </c>
      <c r="B6182" s="5" t="n">
        <v>17</v>
      </c>
      <c r="C6182" s="5" t="n">
        <v>341</v>
      </c>
      <c r="D6182" s="5" t="n">
        <v>12</v>
      </c>
      <c r="E6182" s="5" t="n">
        <v>0</v>
      </c>
      <c r="F6182" s="5" t="n">
        <v>28.3</v>
      </c>
      <c r="G6182" s="5" t="n">
        <v>14.2</v>
      </c>
      <c r="H6182" s="5" t="n">
        <v>15.28</v>
      </c>
      <c r="I6182" s="6">
        <f>IF(E6182&gt;=Markov!$B$3,1,0)</f>
        <v/>
      </c>
      <c r="J6182" s="6">
        <f>I6181</f>
        <v/>
      </c>
      <c r="K6182" s="7">
        <f>MAR1!$B$5+MAR1!$C$5*COS(2*PI()*$C6182/365)+MAR1!$D$5*SIN(2*PI()*$C6182/365)</f>
        <v/>
      </c>
      <c r="L6182" s="7">
        <f>MAR1!$B$6+MAR1!$C$6*COS(2*PI()*$C6182/365)+MAR1!$D$6*SIN(2*PI()*$C6182/365)</f>
        <v/>
      </c>
      <c r="M6182" s="7">
        <f>MAR1!$B$7+MAR1!$C$7*COS(2*PI()*$C6182/365)+MAR1!$D$7*SIN(2*PI()*$C6182/365)</f>
        <v/>
      </c>
      <c r="N6182" s="7">
        <f>F6182-K6182</f>
        <v/>
      </c>
      <c r="O6182" s="7">
        <f>G6182-L6182</f>
        <v/>
      </c>
      <c r="P6182" s="7">
        <f>H6182-M6182</f>
        <v/>
      </c>
      <c r="Q6182" s="7">
        <f>IF($I6182=1,(N6182-MAR1!$B$11)/MAR1!$D$11,(N6182-MAR1!$C$11)/MAR1!$E$11)</f>
        <v/>
      </c>
      <c r="R6182" s="7">
        <f>IF($I6182=1,(O6182-MAR1!$B$12)/MAR1!$D$12,(O6182-MAR1!$C$12)/MAR1!$E$12)</f>
        <v/>
      </c>
      <c r="S6182" s="7">
        <f>IF($I6182=1,(P6182-MAR1!$B$13)/MAR1!$D$13,(P6182-MAR1!$C$13)/MAR1!$E$13)</f>
        <v/>
      </c>
    </row>
    <row r="6183">
      <c r="A6183" s="5" t="n">
        <v>6182</v>
      </c>
      <c r="B6183" s="5" t="n">
        <v>17</v>
      </c>
      <c r="C6183" s="5" t="n">
        <v>342</v>
      </c>
      <c r="D6183" s="5" t="n">
        <v>12</v>
      </c>
      <c r="E6183" s="5" t="n">
        <v>0</v>
      </c>
      <c r="F6183" s="5" t="n">
        <v>29.3</v>
      </c>
      <c r="G6183" s="5" t="n">
        <v>13.8</v>
      </c>
      <c r="H6183" s="5" t="n">
        <v>9.970000000000001</v>
      </c>
      <c r="I6183" s="6">
        <f>IF(E6183&gt;=Markov!$B$3,1,0)</f>
        <v/>
      </c>
      <c r="J6183" s="6">
        <f>I6182</f>
        <v/>
      </c>
      <c r="K6183" s="7">
        <f>MAR1!$B$5+MAR1!$C$5*COS(2*PI()*$C6183/365)+MAR1!$D$5*SIN(2*PI()*$C6183/365)</f>
        <v/>
      </c>
      <c r="L6183" s="7">
        <f>MAR1!$B$6+MAR1!$C$6*COS(2*PI()*$C6183/365)+MAR1!$D$6*SIN(2*PI()*$C6183/365)</f>
        <v/>
      </c>
      <c r="M6183" s="7">
        <f>MAR1!$B$7+MAR1!$C$7*COS(2*PI()*$C6183/365)+MAR1!$D$7*SIN(2*PI()*$C6183/365)</f>
        <v/>
      </c>
      <c r="N6183" s="7">
        <f>F6183-K6183</f>
        <v/>
      </c>
      <c r="O6183" s="7">
        <f>G6183-L6183</f>
        <v/>
      </c>
      <c r="P6183" s="7">
        <f>H6183-M6183</f>
        <v/>
      </c>
      <c r="Q6183" s="7">
        <f>IF($I6183=1,(N6183-MAR1!$B$11)/MAR1!$D$11,(N6183-MAR1!$C$11)/MAR1!$E$11)</f>
        <v/>
      </c>
      <c r="R6183" s="7">
        <f>IF($I6183=1,(O6183-MAR1!$B$12)/MAR1!$D$12,(O6183-MAR1!$C$12)/MAR1!$E$12)</f>
        <v/>
      </c>
      <c r="S6183" s="7">
        <f>IF($I6183=1,(P6183-MAR1!$B$13)/MAR1!$D$13,(P6183-MAR1!$C$13)/MAR1!$E$13)</f>
        <v/>
      </c>
    </row>
    <row r="6184">
      <c r="A6184" s="5" t="n">
        <v>6183</v>
      </c>
      <c r="B6184" s="5" t="n">
        <v>17</v>
      </c>
      <c r="C6184" s="5" t="n">
        <v>343</v>
      </c>
      <c r="D6184" s="5" t="n">
        <v>12</v>
      </c>
      <c r="E6184" s="5" t="n">
        <v>0</v>
      </c>
      <c r="F6184" s="5" t="n">
        <v>30.9</v>
      </c>
      <c r="G6184" s="5" t="n">
        <v>15.9</v>
      </c>
      <c r="H6184" s="5" t="n">
        <v>14.03</v>
      </c>
      <c r="I6184" s="6">
        <f>IF(E6184&gt;=Markov!$B$3,1,0)</f>
        <v/>
      </c>
      <c r="J6184" s="6">
        <f>I6183</f>
        <v/>
      </c>
      <c r="K6184" s="7">
        <f>MAR1!$B$5+MAR1!$C$5*COS(2*PI()*$C6184/365)+MAR1!$D$5*SIN(2*PI()*$C6184/365)</f>
        <v/>
      </c>
      <c r="L6184" s="7">
        <f>MAR1!$B$6+MAR1!$C$6*COS(2*PI()*$C6184/365)+MAR1!$D$6*SIN(2*PI()*$C6184/365)</f>
        <v/>
      </c>
      <c r="M6184" s="7">
        <f>MAR1!$B$7+MAR1!$C$7*COS(2*PI()*$C6184/365)+MAR1!$D$7*SIN(2*PI()*$C6184/365)</f>
        <v/>
      </c>
      <c r="N6184" s="7">
        <f>F6184-K6184</f>
        <v/>
      </c>
      <c r="O6184" s="7">
        <f>G6184-L6184</f>
        <v/>
      </c>
      <c r="P6184" s="7">
        <f>H6184-M6184</f>
        <v/>
      </c>
      <c r="Q6184" s="7">
        <f>IF($I6184=1,(N6184-MAR1!$B$11)/MAR1!$D$11,(N6184-MAR1!$C$11)/MAR1!$E$11)</f>
        <v/>
      </c>
      <c r="R6184" s="7">
        <f>IF($I6184=1,(O6184-MAR1!$B$12)/MAR1!$D$12,(O6184-MAR1!$C$12)/MAR1!$E$12)</f>
        <v/>
      </c>
      <c r="S6184" s="7">
        <f>IF($I6184=1,(P6184-MAR1!$B$13)/MAR1!$D$13,(P6184-MAR1!$C$13)/MAR1!$E$13)</f>
        <v/>
      </c>
    </row>
    <row r="6185">
      <c r="A6185" s="5" t="n">
        <v>6184</v>
      </c>
      <c r="B6185" s="5" t="n">
        <v>17</v>
      </c>
      <c r="C6185" s="5" t="n">
        <v>344</v>
      </c>
      <c r="D6185" s="5" t="n">
        <v>12</v>
      </c>
      <c r="E6185" s="5" t="n">
        <v>0</v>
      </c>
      <c r="F6185" s="5" t="n">
        <v>32</v>
      </c>
      <c r="G6185" s="5" t="n">
        <v>17.7</v>
      </c>
      <c r="H6185" s="5" t="n">
        <v>8.960000000000001</v>
      </c>
      <c r="I6185" s="6">
        <f>IF(E6185&gt;=Markov!$B$3,1,0)</f>
        <v/>
      </c>
      <c r="J6185" s="6">
        <f>I6184</f>
        <v/>
      </c>
      <c r="K6185" s="7">
        <f>MAR1!$B$5+MAR1!$C$5*COS(2*PI()*$C6185/365)+MAR1!$D$5*SIN(2*PI()*$C6185/365)</f>
        <v/>
      </c>
      <c r="L6185" s="7">
        <f>MAR1!$B$6+MAR1!$C$6*COS(2*PI()*$C6185/365)+MAR1!$D$6*SIN(2*PI()*$C6185/365)</f>
        <v/>
      </c>
      <c r="M6185" s="7">
        <f>MAR1!$B$7+MAR1!$C$7*COS(2*PI()*$C6185/365)+MAR1!$D$7*SIN(2*PI()*$C6185/365)</f>
        <v/>
      </c>
      <c r="N6185" s="7">
        <f>F6185-K6185</f>
        <v/>
      </c>
      <c r="O6185" s="7">
        <f>G6185-L6185</f>
        <v/>
      </c>
      <c r="P6185" s="7">
        <f>H6185-M6185</f>
        <v/>
      </c>
      <c r="Q6185" s="7">
        <f>IF($I6185=1,(N6185-MAR1!$B$11)/MAR1!$D$11,(N6185-MAR1!$C$11)/MAR1!$E$11)</f>
        <v/>
      </c>
      <c r="R6185" s="7">
        <f>IF($I6185=1,(O6185-MAR1!$B$12)/MAR1!$D$12,(O6185-MAR1!$C$12)/MAR1!$E$12)</f>
        <v/>
      </c>
      <c r="S6185" s="7">
        <f>IF($I6185=1,(P6185-MAR1!$B$13)/MAR1!$D$13,(P6185-MAR1!$C$13)/MAR1!$E$13)</f>
        <v/>
      </c>
    </row>
    <row r="6186">
      <c r="A6186" s="5" t="n">
        <v>6185</v>
      </c>
      <c r="B6186" s="5" t="n">
        <v>17</v>
      </c>
      <c r="C6186" s="5" t="n">
        <v>345</v>
      </c>
      <c r="D6186" s="5" t="n">
        <v>12</v>
      </c>
      <c r="E6186" s="5" t="n">
        <v>0</v>
      </c>
      <c r="F6186" s="5" t="n">
        <v>28.7</v>
      </c>
      <c r="G6186" s="5" t="n">
        <v>15.3</v>
      </c>
      <c r="H6186" s="5" t="n">
        <v>4.79</v>
      </c>
      <c r="I6186" s="6">
        <f>IF(E6186&gt;=Markov!$B$3,1,0)</f>
        <v/>
      </c>
      <c r="J6186" s="6">
        <f>I6185</f>
        <v/>
      </c>
      <c r="K6186" s="7">
        <f>MAR1!$B$5+MAR1!$C$5*COS(2*PI()*$C6186/365)+MAR1!$D$5*SIN(2*PI()*$C6186/365)</f>
        <v/>
      </c>
      <c r="L6186" s="7">
        <f>MAR1!$B$6+MAR1!$C$6*COS(2*PI()*$C6186/365)+MAR1!$D$6*SIN(2*PI()*$C6186/365)</f>
        <v/>
      </c>
      <c r="M6186" s="7">
        <f>MAR1!$B$7+MAR1!$C$7*COS(2*PI()*$C6186/365)+MAR1!$D$7*SIN(2*PI()*$C6186/365)</f>
        <v/>
      </c>
      <c r="N6186" s="7">
        <f>F6186-K6186</f>
        <v/>
      </c>
      <c r="O6186" s="7">
        <f>G6186-L6186</f>
        <v/>
      </c>
      <c r="P6186" s="7">
        <f>H6186-M6186</f>
        <v/>
      </c>
      <c r="Q6186" s="7">
        <f>IF($I6186=1,(N6186-MAR1!$B$11)/MAR1!$D$11,(N6186-MAR1!$C$11)/MAR1!$E$11)</f>
        <v/>
      </c>
      <c r="R6186" s="7">
        <f>IF($I6186=1,(O6186-MAR1!$B$12)/MAR1!$D$12,(O6186-MAR1!$C$12)/MAR1!$E$12)</f>
        <v/>
      </c>
      <c r="S6186" s="7">
        <f>IF($I6186=1,(P6186-MAR1!$B$13)/MAR1!$D$13,(P6186-MAR1!$C$13)/MAR1!$E$13)</f>
        <v/>
      </c>
    </row>
    <row r="6187">
      <c r="A6187" s="5" t="n">
        <v>6186</v>
      </c>
      <c r="B6187" s="5" t="n">
        <v>17</v>
      </c>
      <c r="C6187" s="5" t="n">
        <v>346</v>
      </c>
      <c r="D6187" s="5" t="n">
        <v>12</v>
      </c>
      <c r="E6187" s="5" t="n">
        <v>0</v>
      </c>
      <c r="F6187" s="5" t="n">
        <v>31</v>
      </c>
      <c r="G6187" s="5" t="n">
        <v>14.1</v>
      </c>
      <c r="H6187" s="5" t="n">
        <v>14.1</v>
      </c>
      <c r="I6187" s="6">
        <f>IF(E6187&gt;=Markov!$B$3,1,0)</f>
        <v/>
      </c>
      <c r="J6187" s="6">
        <f>I6186</f>
        <v/>
      </c>
      <c r="K6187" s="7">
        <f>MAR1!$B$5+MAR1!$C$5*COS(2*PI()*$C6187/365)+MAR1!$D$5*SIN(2*PI()*$C6187/365)</f>
        <v/>
      </c>
      <c r="L6187" s="7">
        <f>MAR1!$B$6+MAR1!$C$6*COS(2*PI()*$C6187/365)+MAR1!$D$6*SIN(2*PI()*$C6187/365)</f>
        <v/>
      </c>
      <c r="M6187" s="7">
        <f>MAR1!$B$7+MAR1!$C$7*COS(2*PI()*$C6187/365)+MAR1!$D$7*SIN(2*PI()*$C6187/365)</f>
        <v/>
      </c>
      <c r="N6187" s="7">
        <f>F6187-K6187</f>
        <v/>
      </c>
      <c r="O6187" s="7">
        <f>G6187-L6187</f>
        <v/>
      </c>
      <c r="P6187" s="7">
        <f>H6187-M6187</f>
        <v/>
      </c>
      <c r="Q6187" s="7">
        <f>IF($I6187=1,(N6187-MAR1!$B$11)/MAR1!$D$11,(N6187-MAR1!$C$11)/MAR1!$E$11)</f>
        <v/>
      </c>
      <c r="R6187" s="7">
        <f>IF($I6187=1,(O6187-MAR1!$B$12)/MAR1!$D$12,(O6187-MAR1!$C$12)/MAR1!$E$12)</f>
        <v/>
      </c>
      <c r="S6187" s="7">
        <f>IF($I6187=1,(P6187-MAR1!$B$13)/MAR1!$D$13,(P6187-MAR1!$C$13)/MAR1!$E$13)</f>
        <v/>
      </c>
    </row>
    <row r="6188">
      <c r="A6188" s="5" t="n">
        <v>6187</v>
      </c>
      <c r="B6188" s="5" t="n">
        <v>17</v>
      </c>
      <c r="C6188" s="5" t="n">
        <v>347</v>
      </c>
      <c r="D6188" s="5" t="n">
        <v>12</v>
      </c>
      <c r="E6188" s="5" t="n">
        <v>0</v>
      </c>
      <c r="F6188" s="5" t="n">
        <v>28.5</v>
      </c>
      <c r="G6188" s="5" t="n">
        <v>13.9</v>
      </c>
      <c r="H6188" s="5" t="n">
        <v>12.56</v>
      </c>
      <c r="I6188" s="6">
        <f>IF(E6188&gt;=Markov!$B$3,1,0)</f>
        <v/>
      </c>
      <c r="J6188" s="6">
        <f>I6187</f>
        <v/>
      </c>
      <c r="K6188" s="7">
        <f>MAR1!$B$5+MAR1!$C$5*COS(2*PI()*$C6188/365)+MAR1!$D$5*SIN(2*PI()*$C6188/365)</f>
        <v/>
      </c>
      <c r="L6188" s="7">
        <f>MAR1!$B$6+MAR1!$C$6*COS(2*PI()*$C6188/365)+MAR1!$D$6*SIN(2*PI()*$C6188/365)</f>
        <v/>
      </c>
      <c r="M6188" s="7">
        <f>MAR1!$B$7+MAR1!$C$7*COS(2*PI()*$C6188/365)+MAR1!$D$7*SIN(2*PI()*$C6188/365)</f>
        <v/>
      </c>
      <c r="N6188" s="7">
        <f>F6188-K6188</f>
        <v/>
      </c>
      <c r="O6188" s="7">
        <f>G6188-L6188</f>
        <v/>
      </c>
      <c r="P6188" s="7">
        <f>H6188-M6188</f>
        <v/>
      </c>
      <c r="Q6188" s="7">
        <f>IF($I6188=1,(N6188-MAR1!$B$11)/MAR1!$D$11,(N6188-MAR1!$C$11)/MAR1!$E$11)</f>
        <v/>
      </c>
      <c r="R6188" s="7">
        <f>IF($I6188=1,(O6188-MAR1!$B$12)/MAR1!$D$12,(O6188-MAR1!$C$12)/MAR1!$E$12)</f>
        <v/>
      </c>
      <c r="S6188" s="7">
        <f>IF($I6188=1,(P6188-MAR1!$B$13)/MAR1!$D$13,(P6188-MAR1!$C$13)/MAR1!$E$13)</f>
        <v/>
      </c>
    </row>
    <row r="6189">
      <c r="A6189" s="5" t="n">
        <v>6188</v>
      </c>
      <c r="B6189" s="5" t="n">
        <v>17</v>
      </c>
      <c r="C6189" s="5" t="n">
        <v>348</v>
      </c>
      <c r="D6189" s="5" t="n">
        <v>12</v>
      </c>
      <c r="E6189" s="5" t="n">
        <v>0</v>
      </c>
      <c r="F6189" s="5" t="n">
        <v>31.3</v>
      </c>
      <c r="G6189" s="5" t="n">
        <v>14.5</v>
      </c>
      <c r="H6189" s="5" t="n">
        <v>13.49</v>
      </c>
      <c r="I6189" s="6">
        <f>IF(E6189&gt;=Markov!$B$3,1,0)</f>
        <v/>
      </c>
      <c r="J6189" s="6">
        <f>I6188</f>
        <v/>
      </c>
      <c r="K6189" s="7">
        <f>MAR1!$B$5+MAR1!$C$5*COS(2*PI()*$C6189/365)+MAR1!$D$5*SIN(2*PI()*$C6189/365)</f>
        <v/>
      </c>
      <c r="L6189" s="7">
        <f>MAR1!$B$6+MAR1!$C$6*COS(2*PI()*$C6189/365)+MAR1!$D$6*SIN(2*PI()*$C6189/365)</f>
        <v/>
      </c>
      <c r="M6189" s="7">
        <f>MAR1!$B$7+MAR1!$C$7*COS(2*PI()*$C6189/365)+MAR1!$D$7*SIN(2*PI()*$C6189/365)</f>
        <v/>
      </c>
      <c r="N6189" s="7">
        <f>F6189-K6189</f>
        <v/>
      </c>
      <c r="O6189" s="7">
        <f>G6189-L6189</f>
        <v/>
      </c>
      <c r="P6189" s="7">
        <f>H6189-M6189</f>
        <v/>
      </c>
      <c r="Q6189" s="7">
        <f>IF($I6189=1,(N6189-MAR1!$B$11)/MAR1!$D$11,(N6189-MAR1!$C$11)/MAR1!$E$11)</f>
        <v/>
      </c>
      <c r="R6189" s="7">
        <f>IF($I6189=1,(O6189-MAR1!$B$12)/MAR1!$D$12,(O6189-MAR1!$C$12)/MAR1!$E$12)</f>
        <v/>
      </c>
      <c r="S6189" s="7">
        <f>IF($I6189=1,(P6189-MAR1!$B$13)/MAR1!$D$13,(P6189-MAR1!$C$13)/MAR1!$E$13)</f>
        <v/>
      </c>
    </row>
    <row r="6190">
      <c r="A6190" s="5" t="n">
        <v>6189</v>
      </c>
      <c r="B6190" s="5" t="n">
        <v>17</v>
      </c>
      <c r="C6190" s="5" t="n">
        <v>349</v>
      </c>
      <c r="D6190" s="5" t="n">
        <v>12</v>
      </c>
      <c r="E6190" s="5" t="n">
        <v>0</v>
      </c>
      <c r="F6190" s="5" t="n">
        <v>28.9</v>
      </c>
      <c r="G6190" s="5" t="n">
        <v>14.9</v>
      </c>
      <c r="H6190" s="5" t="n">
        <v>11.15</v>
      </c>
      <c r="I6190" s="6">
        <f>IF(E6190&gt;=Markov!$B$3,1,0)</f>
        <v/>
      </c>
      <c r="J6190" s="6">
        <f>I6189</f>
        <v/>
      </c>
      <c r="K6190" s="7">
        <f>MAR1!$B$5+MAR1!$C$5*COS(2*PI()*$C6190/365)+MAR1!$D$5*SIN(2*PI()*$C6190/365)</f>
        <v/>
      </c>
      <c r="L6190" s="7">
        <f>MAR1!$B$6+MAR1!$C$6*COS(2*PI()*$C6190/365)+MAR1!$D$6*SIN(2*PI()*$C6190/365)</f>
        <v/>
      </c>
      <c r="M6190" s="7">
        <f>MAR1!$B$7+MAR1!$C$7*COS(2*PI()*$C6190/365)+MAR1!$D$7*SIN(2*PI()*$C6190/365)</f>
        <v/>
      </c>
      <c r="N6190" s="7">
        <f>F6190-K6190</f>
        <v/>
      </c>
      <c r="O6190" s="7">
        <f>G6190-L6190</f>
        <v/>
      </c>
      <c r="P6190" s="7">
        <f>H6190-M6190</f>
        <v/>
      </c>
      <c r="Q6190" s="7">
        <f>IF($I6190=1,(N6190-MAR1!$B$11)/MAR1!$D$11,(N6190-MAR1!$C$11)/MAR1!$E$11)</f>
        <v/>
      </c>
      <c r="R6190" s="7">
        <f>IF($I6190=1,(O6190-MAR1!$B$12)/MAR1!$D$12,(O6190-MAR1!$C$12)/MAR1!$E$12)</f>
        <v/>
      </c>
      <c r="S6190" s="7">
        <f>IF($I6190=1,(P6190-MAR1!$B$13)/MAR1!$D$13,(P6190-MAR1!$C$13)/MAR1!$E$13)</f>
        <v/>
      </c>
    </row>
    <row r="6191">
      <c r="A6191" s="5" t="n">
        <v>6190</v>
      </c>
      <c r="B6191" s="5" t="n">
        <v>17</v>
      </c>
      <c r="C6191" s="5" t="n">
        <v>350</v>
      </c>
      <c r="D6191" s="5" t="n">
        <v>12</v>
      </c>
      <c r="E6191" s="5" t="n">
        <v>0</v>
      </c>
      <c r="F6191" s="5" t="n">
        <v>28</v>
      </c>
      <c r="G6191" s="5" t="n">
        <v>12.2</v>
      </c>
      <c r="H6191" s="5" t="n">
        <v>13.94</v>
      </c>
      <c r="I6191" s="6">
        <f>IF(E6191&gt;=Markov!$B$3,1,0)</f>
        <v/>
      </c>
      <c r="J6191" s="6">
        <f>I6190</f>
        <v/>
      </c>
      <c r="K6191" s="7">
        <f>MAR1!$B$5+MAR1!$C$5*COS(2*PI()*$C6191/365)+MAR1!$D$5*SIN(2*PI()*$C6191/365)</f>
        <v/>
      </c>
      <c r="L6191" s="7">
        <f>MAR1!$B$6+MAR1!$C$6*COS(2*PI()*$C6191/365)+MAR1!$D$6*SIN(2*PI()*$C6191/365)</f>
        <v/>
      </c>
      <c r="M6191" s="7">
        <f>MAR1!$B$7+MAR1!$C$7*COS(2*PI()*$C6191/365)+MAR1!$D$7*SIN(2*PI()*$C6191/365)</f>
        <v/>
      </c>
      <c r="N6191" s="7">
        <f>F6191-K6191</f>
        <v/>
      </c>
      <c r="O6191" s="7">
        <f>G6191-L6191</f>
        <v/>
      </c>
      <c r="P6191" s="7">
        <f>H6191-M6191</f>
        <v/>
      </c>
      <c r="Q6191" s="7">
        <f>IF($I6191=1,(N6191-MAR1!$B$11)/MAR1!$D$11,(N6191-MAR1!$C$11)/MAR1!$E$11)</f>
        <v/>
      </c>
      <c r="R6191" s="7">
        <f>IF($I6191=1,(O6191-MAR1!$B$12)/MAR1!$D$12,(O6191-MAR1!$C$12)/MAR1!$E$12)</f>
        <v/>
      </c>
      <c r="S6191" s="7">
        <f>IF($I6191=1,(P6191-MAR1!$B$13)/MAR1!$D$13,(P6191-MAR1!$C$13)/MAR1!$E$13)</f>
        <v/>
      </c>
    </row>
    <row r="6192">
      <c r="A6192" s="5" t="n">
        <v>6191</v>
      </c>
      <c r="B6192" s="5" t="n">
        <v>17</v>
      </c>
      <c r="C6192" s="5" t="n">
        <v>351</v>
      </c>
      <c r="D6192" s="5" t="n">
        <v>12</v>
      </c>
      <c r="E6192" s="5" t="n">
        <v>0</v>
      </c>
      <c r="F6192" s="5" t="n">
        <v>28.3</v>
      </c>
      <c r="G6192" s="5" t="n">
        <v>13</v>
      </c>
      <c r="H6192" s="5" t="n">
        <v>17.76</v>
      </c>
      <c r="I6192" s="6">
        <f>IF(E6192&gt;=Markov!$B$3,1,0)</f>
        <v/>
      </c>
      <c r="J6192" s="6">
        <f>I6191</f>
        <v/>
      </c>
      <c r="K6192" s="7">
        <f>MAR1!$B$5+MAR1!$C$5*COS(2*PI()*$C6192/365)+MAR1!$D$5*SIN(2*PI()*$C6192/365)</f>
        <v/>
      </c>
      <c r="L6192" s="7">
        <f>MAR1!$B$6+MAR1!$C$6*COS(2*PI()*$C6192/365)+MAR1!$D$6*SIN(2*PI()*$C6192/365)</f>
        <v/>
      </c>
      <c r="M6192" s="7">
        <f>MAR1!$B$7+MAR1!$C$7*COS(2*PI()*$C6192/365)+MAR1!$D$7*SIN(2*PI()*$C6192/365)</f>
        <v/>
      </c>
      <c r="N6192" s="7">
        <f>F6192-K6192</f>
        <v/>
      </c>
      <c r="O6192" s="7">
        <f>G6192-L6192</f>
        <v/>
      </c>
      <c r="P6192" s="7">
        <f>H6192-M6192</f>
        <v/>
      </c>
      <c r="Q6192" s="7">
        <f>IF($I6192=1,(N6192-MAR1!$B$11)/MAR1!$D$11,(N6192-MAR1!$C$11)/MAR1!$E$11)</f>
        <v/>
      </c>
      <c r="R6192" s="7">
        <f>IF($I6192=1,(O6192-MAR1!$B$12)/MAR1!$D$12,(O6192-MAR1!$C$12)/MAR1!$E$12)</f>
        <v/>
      </c>
      <c r="S6192" s="7">
        <f>IF($I6192=1,(P6192-MAR1!$B$13)/MAR1!$D$13,(P6192-MAR1!$C$13)/MAR1!$E$13)</f>
        <v/>
      </c>
    </row>
    <row r="6193">
      <c r="A6193" s="5" t="n">
        <v>6192</v>
      </c>
      <c r="B6193" s="5" t="n">
        <v>17</v>
      </c>
      <c r="C6193" s="5" t="n">
        <v>352</v>
      </c>
      <c r="D6193" s="5" t="n">
        <v>12</v>
      </c>
      <c r="E6193" s="5" t="n">
        <v>0</v>
      </c>
      <c r="F6193" s="5" t="n">
        <v>27.7</v>
      </c>
      <c r="G6193" s="5" t="n">
        <v>13.2</v>
      </c>
      <c r="H6193" s="5" t="n">
        <v>13.74</v>
      </c>
      <c r="I6193" s="6">
        <f>IF(E6193&gt;=Markov!$B$3,1,0)</f>
        <v/>
      </c>
      <c r="J6193" s="6">
        <f>I6192</f>
        <v/>
      </c>
      <c r="K6193" s="7">
        <f>MAR1!$B$5+MAR1!$C$5*COS(2*PI()*$C6193/365)+MAR1!$D$5*SIN(2*PI()*$C6193/365)</f>
        <v/>
      </c>
      <c r="L6193" s="7">
        <f>MAR1!$B$6+MAR1!$C$6*COS(2*PI()*$C6193/365)+MAR1!$D$6*SIN(2*PI()*$C6193/365)</f>
        <v/>
      </c>
      <c r="M6193" s="7">
        <f>MAR1!$B$7+MAR1!$C$7*COS(2*PI()*$C6193/365)+MAR1!$D$7*SIN(2*PI()*$C6193/365)</f>
        <v/>
      </c>
      <c r="N6193" s="7">
        <f>F6193-K6193</f>
        <v/>
      </c>
      <c r="O6193" s="7">
        <f>G6193-L6193</f>
        <v/>
      </c>
      <c r="P6193" s="7">
        <f>H6193-M6193</f>
        <v/>
      </c>
      <c r="Q6193" s="7">
        <f>IF($I6193=1,(N6193-MAR1!$B$11)/MAR1!$D$11,(N6193-MAR1!$C$11)/MAR1!$E$11)</f>
        <v/>
      </c>
      <c r="R6193" s="7">
        <f>IF($I6193=1,(O6193-MAR1!$B$12)/MAR1!$D$12,(O6193-MAR1!$C$12)/MAR1!$E$12)</f>
        <v/>
      </c>
      <c r="S6193" s="7">
        <f>IF($I6193=1,(P6193-MAR1!$B$13)/MAR1!$D$13,(P6193-MAR1!$C$13)/MAR1!$E$13)</f>
        <v/>
      </c>
    </row>
    <row r="6194">
      <c r="A6194" s="5" t="n">
        <v>6193</v>
      </c>
      <c r="B6194" s="5" t="n">
        <v>17</v>
      </c>
      <c r="C6194" s="5" t="n">
        <v>353</v>
      </c>
      <c r="D6194" s="5" t="n">
        <v>12</v>
      </c>
      <c r="E6194" s="5" t="n">
        <v>0</v>
      </c>
      <c r="F6194" s="5" t="n">
        <v>29.4</v>
      </c>
      <c r="G6194" s="5" t="n">
        <v>16.5</v>
      </c>
      <c r="H6194" s="5" t="n">
        <v>19.42</v>
      </c>
      <c r="I6194" s="6">
        <f>IF(E6194&gt;=Markov!$B$3,1,0)</f>
        <v/>
      </c>
      <c r="J6194" s="6">
        <f>I6193</f>
        <v/>
      </c>
      <c r="K6194" s="7">
        <f>MAR1!$B$5+MAR1!$C$5*COS(2*PI()*$C6194/365)+MAR1!$D$5*SIN(2*PI()*$C6194/365)</f>
        <v/>
      </c>
      <c r="L6194" s="7">
        <f>MAR1!$B$6+MAR1!$C$6*COS(2*PI()*$C6194/365)+MAR1!$D$6*SIN(2*PI()*$C6194/365)</f>
        <v/>
      </c>
      <c r="M6194" s="7">
        <f>MAR1!$B$7+MAR1!$C$7*COS(2*PI()*$C6194/365)+MAR1!$D$7*SIN(2*PI()*$C6194/365)</f>
        <v/>
      </c>
      <c r="N6194" s="7">
        <f>F6194-K6194</f>
        <v/>
      </c>
      <c r="O6194" s="7">
        <f>G6194-L6194</f>
        <v/>
      </c>
      <c r="P6194" s="7">
        <f>H6194-M6194</f>
        <v/>
      </c>
      <c r="Q6194" s="7">
        <f>IF($I6194=1,(N6194-MAR1!$B$11)/MAR1!$D$11,(N6194-MAR1!$C$11)/MAR1!$E$11)</f>
        <v/>
      </c>
      <c r="R6194" s="7">
        <f>IF($I6194=1,(O6194-MAR1!$B$12)/MAR1!$D$12,(O6194-MAR1!$C$12)/MAR1!$E$12)</f>
        <v/>
      </c>
      <c r="S6194" s="7">
        <f>IF($I6194=1,(P6194-MAR1!$B$13)/MAR1!$D$13,(P6194-MAR1!$C$13)/MAR1!$E$13)</f>
        <v/>
      </c>
    </row>
    <row r="6195">
      <c r="A6195" s="5" t="n">
        <v>6194</v>
      </c>
      <c r="B6195" s="5" t="n">
        <v>17</v>
      </c>
      <c r="C6195" s="5" t="n">
        <v>354</v>
      </c>
      <c r="D6195" s="5" t="n">
        <v>12</v>
      </c>
      <c r="E6195" s="5" t="n">
        <v>0</v>
      </c>
      <c r="F6195" s="5" t="n">
        <v>27.2</v>
      </c>
      <c r="G6195" s="5" t="n">
        <v>13.3</v>
      </c>
      <c r="H6195" s="5" t="n">
        <v>17.71</v>
      </c>
      <c r="I6195" s="6">
        <f>IF(E6195&gt;=Markov!$B$3,1,0)</f>
        <v/>
      </c>
      <c r="J6195" s="6">
        <f>I6194</f>
        <v/>
      </c>
      <c r="K6195" s="7">
        <f>MAR1!$B$5+MAR1!$C$5*COS(2*PI()*$C6195/365)+MAR1!$D$5*SIN(2*PI()*$C6195/365)</f>
        <v/>
      </c>
      <c r="L6195" s="7">
        <f>MAR1!$B$6+MAR1!$C$6*COS(2*PI()*$C6195/365)+MAR1!$D$6*SIN(2*PI()*$C6195/365)</f>
        <v/>
      </c>
      <c r="M6195" s="7">
        <f>MAR1!$B$7+MAR1!$C$7*COS(2*PI()*$C6195/365)+MAR1!$D$7*SIN(2*PI()*$C6195/365)</f>
        <v/>
      </c>
      <c r="N6195" s="7">
        <f>F6195-K6195</f>
        <v/>
      </c>
      <c r="O6195" s="7">
        <f>G6195-L6195</f>
        <v/>
      </c>
      <c r="P6195" s="7">
        <f>H6195-M6195</f>
        <v/>
      </c>
      <c r="Q6195" s="7">
        <f>IF($I6195=1,(N6195-MAR1!$B$11)/MAR1!$D$11,(N6195-MAR1!$C$11)/MAR1!$E$11)</f>
        <v/>
      </c>
      <c r="R6195" s="7">
        <f>IF($I6195=1,(O6195-MAR1!$B$12)/MAR1!$D$12,(O6195-MAR1!$C$12)/MAR1!$E$12)</f>
        <v/>
      </c>
      <c r="S6195" s="7">
        <f>IF($I6195=1,(P6195-MAR1!$B$13)/MAR1!$D$13,(P6195-MAR1!$C$13)/MAR1!$E$13)</f>
        <v/>
      </c>
    </row>
    <row r="6196">
      <c r="A6196" s="5" t="n">
        <v>6195</v>
      </c>
      <c r="B6196" s="5" t="n">
        <v>17</v>
      </c>
      <c r="C6196" s="5" t="n">
        <v>355</v>
      </c>
      <c r="D6196" s="5" t="n">
        <v>12</v>
      </c>
      <c r="E6196" s="5" t="n">
        <v>0</v>
      </c>
      <c r="F6196" s="5" t="n">
        <v>27.7</v>
      </c>
      <c r="G6196" s="5" t="n">
        <v>13.9</v>
      </c>
      <c r="H6196" s="5" t="n">
        <v>12.89</v>
      </c>
      <c r="I6196" s="6">
        <f>IF(E6196&gt;=Markov!$B$3,1,0)</f>
        <v/>
      </c>
      <c r="J6196" s="6">
        <f>I6195</f>
        <v/>
      </c>
      <c r="K6196" s="7">
        <f>MAR1!$B$5+MAR1!$C$5*COS(2*PI()*$C6196/365)+MAR1!$D$5*SIN(2*PI()*$C6196/365)</f>
        <v/>
      </c>
      <c r="L6196" s="7">
        <f>MAR1!$B$6+MAR1!$C$6*COS(2*PI()*$C6196/365)+MAR1!$D$6*SIN(2*PI()*$C6196/365)</f>
        <v/>
      </c>
      <c r="M6196" s="7">
        <f>MAR1!$B$7+MAR1!$C$7*COS(2*PI()*$C6196/365)+MAR1!$D$7*SIN(2*PI()*$C6196/365)</f>
        <v/>
      </c>
      <c r="N6196" s="7">
        <f>F6196-K6196</f>
        <v/>
      </c>
      <c r="O6196" s="7">
        <f>G6196-L6196</f>
        <v/>
      </c>
      <c r="P6196" s="7">
        <f>H6196-M6196</f>
        <v/>
      </c>
      <c r="Q6196" s="7">
        <f>IF($I6196=1,(N6196-MAR1!$B$11)/MAR1!$D$11,(N6196-MAR1!$C$11)/MAR1!$E$11)</f>
        <v/>
      </c>
      <c r="R6196" s="7">
        <f>IF($I6196=1,(O6196-MAR1!$B$12)/MAR1!$D$12,(O6196-MAR1!$C$12)/MAR1!$E$12)</f>
        <v/>
      </c>
      <c r="S6196" s="7">
        <f>IF($I6196=1,(P6196-MAR1!$B$13)/MAR1!$D$13,(P6196-MAR1!$C$13)/MAR1!$E$13)</f>
        <v/>
      </c>
    </row>
    <row r="6197">
      <c r="A6197" s="5" t="n">
        <v>6196</v>
      </c>
      <c r="B6197" s="5" t="n">
        <v>17</v>
      </c>
      <c r="C6197" s="5" t="n">
        <v>356</v>
      </c>
      <c r="D6197" s="5" t="n">
        <v>12</v>
      </c>
      <c r="E6197" s="5" t="n">
        <v>0</v>
      </c>
      <c r="F6197" s="5" t="n">
        <v>28.1</v>
      </c>
      <c r="G6197" s="5" t="n">
        <v>14.4</v>
      </c>
      <c r="H6197" s="5" t="n">
        <v>14.26</v>
      </c>
      <c r="I6197" s="6">
        <f>IF(E6197&gt;=Markov!$B$3,1,0)</f>
        <v/>
      </c>
      <c r="J6197" s="6">
        <f>I6196</f>
        <v/>
      </c>
      <c r="K6197" s="7">
        <f>MAR1!$B$5+MAR1!$C$5*COS(2*PI()*$C6197/365)+MAR1!$D$5*SIN(2*PI()*$C6197/365)</f>
        <v/>
      </c>
      <c r="L6197" s="7">
        <f>MAR1!$B$6+MAR1!$C$6*COS(2*PI()*$C6197/365)+MAR1!$D$6*SIN(2*PI()*$C6197/365)</f>
        <v/>
      </c>
      <c r="M6197" s="7">
        <f>MAR1!$B$7+MAR1!$C$7*COS(2*PI()*$C6197/365)+MAR1!$D$7*SIN(2*PI()*$C6197/365)</f>
        <v/>
      </c>
      <c r="N6197" s="7">
        <f>F6197-K6197</f>
        <v/>
      </c>
      <c r="O6197" s="7">
        <f>G6197-L6197</f>
        <v/>
      </c>
      <c r="P6197" s="7">
        <f>H6197-M6197</f>
        <v/>
      </c>
      <c r="Q6197" s="7">
        <f>IF($I6197=1,(N6197-MAR1!$B$11)/MAR1!$D$11,(N6197-MAR1!$C$11)/MAR1!$E$11)</f>
        <v/>
      </c>
      <c r="R6197" s="7">
        <f>IF($I6197=1,(O6197-MAR1!$B$12)/MAR1!$D$12,(O6197-MAR1!$C$12)/MAR1!$E$12)</f>
        <v/>
      </c>
      <c r="S6197" s="7">
        <f>IF($I6197=1,(P6197-MAR1!$B$13)/MAR1!$D$13,(P6197-MAR1!$C$13)/MAR1!$E$13)</f>
        <v/>
      </c>
    </row>
    <row r="6198">
      <c r="A6198" s="5" t="n">
        <v>6197</v>
      </c>
      <c r="B6198" s="5" t="n">
        <v>17</v>
      </c>
      <c r="C6198" s="5" t="n">
        <v>357</v>
      </c>
      <c r="D6198" s="5" t="n">
        <v>12</v>
      </c>
      <c r="E6198" s="5" t="n">
        <v>0</v>
      </c>
      <c r="F6198" s="5" t="n">
        <v>26.5</v>
      </c>
      <c r="G6198" s="5" t="n">
        <v>15.7</v>
      </c>
      <c r="H6198" s="5" t="n">
        <v>10.06</v>
      </c>
      <c r="I6198" s="6">
        <f>IF(E6198&gt;=Markov!$B$3,1,0)</f>
        <v/>
      </c>
      <c r="J6198" s="6">
        <f>I6197</f>
        <v/>
      </c>
      <c r="K6198" s="7">
        <f>MAR1!$B$5+MAR1!$C$5*COS(2*PI()*$C6198/365)+MAR1!$D$5*SIN(2*PI()*$C6198/365)</f>
        <v/>
      </c>
      <c r="L6198" s="7">
        <f>MAR1!$B$6+MAR1!$C$6*COS(2*PI()*$C6198/365)+MAR1!$D$6*SIN(2*PI()*$C6198/365)</f>
        <v/>
      </c>
      <c r="M6198" s="7">
        <f>MAR1!$B$7+MAR1!$C$7*COS(2*PI()*$C6198/365)+MAR1!$D$7*SIN(2*PI()*$C6198/365)</f>
        <v/>
      </c>
      <c r="N6198" s="7">
        <f>F6198-K6198</f>
        <v/>
      </c>
      <c r="O6198" s="7">
        <f>G6198-L6198</f>
        <v/>
      </c>
      <c r="P6198" s="7">
        <f>H6198-M6198</f>
        <v/>
      </c>
      <c r="Q6198" s="7">
        <f>IF($I6198=1,(N6198-MAR1!$B$11)/MAR1!$D$11,(N6198-MAR1!$C$11)/MAR1!$E$11)</f>
        <v/>
      </c>
      <c r="R6198" s="7">
        <f>IF($I6198=1,(O6198-MAR1!$B$12)/MAR1!$D$12,(O6198-MAR1!$C$12)/MAR1!$E$12)</f>
        <v/>
      </c>
      <c r="S6198" s="7">
        <f>IF($I6198=1,(P6198-MAR1!$B$13)/MAR1!$D$13,(P6198-MAR1!$C$13)/MAR1!$E$13)</f>
        <v/>
      </c>
    </row>
    <row r="6199">
      <c r="A6199" s="5" t="n">
        <v>6198</v>
      </c>
      <c r="B6199" s="5" t="n">
        <v>17</v>
      </c>
      <c r="C6199" s="5" t="n">
        <v>358</v>
      </c>
      <c r="D6199" s="5" t="n">
        <v>12</v>
      </c>
      <c r="E6199" s="5" t="n">
        <v>0</v>
      </c>
      <c r="F6199" s="5" t="n">
        <v>29.8</v>
      </c>
      <c r="G6199" s="5" t="n">
        <v>17</v>
      </c>
      <c r="H6199" s="5" t="n">
        <v>15.41</v>
      </c>
      <c r="I6199" s="6">
        <f>IF(E6199&gt;=Markov!$B$3,1,0)</f>
        <v/>
      </c>
      <c r="J6199" s="6">
        <f>I6198</f>
        <v/>
      </c>
      <c r="K6199" s="7">
        <f>MAR1!$B$5+MAR1!$C$5*COS(2*PI()*$C6199/365)+MAR1!$D$5*SIN(2*PI()*$C6199/365)</f>
        <v/>
      </c>
      <c r="L6199" s="7">
        <f>MAR1!$B$6+MAR1!$C$6*COS(2*PI()*$C6199/365)+MAR1!$D$6*SIN(2*PI()*$C6199/365)</f>
        <v/>
      </c>
      <c r="M6199" s="7">
        <f>MAR1!$B$7+MAR1!$C$7*COS(2*PI()*$C6199/365)+MAR1!$D$7*SIN(2*PI()*$C6199/365)</f>
        <v/>
      </c>
      <c r="N6199" s="7">
        <f>F6199-K6199</f>
        <v/>
      </c>
      <c r="O6199" s="7">
        <f>G6199-L6199</f>
        <v/>
      </c>
      <c r="P6199" s="7">
        <f>H6199-M6199</f>
        <v/>
      </c>
      <c r="Q6199" s="7">
        <f>IF($I6199=1,(N6199-MAR1!$B$11)/MAR1!$D$11,(N6199-MAR1!$C$11)/MAR1!$E$11)</f>
        <v/>
      </c>
      <c r="R6199" s="7">
        <f>IF($I6199=1,(O6199-MAR1!$B$12)/MAR1!$D$12,(O6199-MAR1!$C$12)/MAR1!$E$12)</f>
        <v/>
      </c>
      <c r="S6199" s="7">
        <f>IF($I6199=1,(P6199-MAR1!$B$13)/MAR1!$D$13,(P6199-MAR1!$C$13)/MAR1!$E$13)</f>
        <v/>
      </c>
    </row>
    <row r="6200">
      <c r="A6200" s="5" t="n">
        <v>6199</v>
      </c>
      <c r="B6200" s="5" t="n">
        <v>17</v>
      </c>
      <c r="C6200" s="5" t="n">
        <v>359</v>
      </c>
      <c r="D6200" s="5" t="n">
        <v>12</v>
      </c>
      <c r="E6200" s="5" t="n">
        <v>0</v>
      </c>
      <c r="F6200" s="5" t="n">
        <v>30.7</v>
      </c>
      <c r="G6200" s="5" t="n">
        <v>14.7</v>
      </c>
      <c r="H6200" s="5" t="n">
        <v>22.02</v>
      </c>
      <c r="I6200" s="6">
        <f>IF(E6200&gt;=Markov!$B$3,1,0)</f>
        <v/>
      </c>
      <c r="J6200" s="6">
        <f>I6199</f>
        <v/>
      </c>
      <c r="K6200" s="7">
        <f>MAR1!$B$5+MAR1!$C$5*COS(2*PI()*$C6200/365)+MAR1!$D$5*SIN(2*PI()*$C6200/365)</f>
        <v/>
      </c>
      <c r="L6200" s="7">
        <f>MAR1!$B$6+MAR1!$C$6*COS(2*PI()*$C6200/365)+MAR1!$D$6*SIN(2*PI()*$C6200/365)</f>
        <v/>
      </c>
      <c r="M6200" s="7">
        <f>MAR1!$B$7+MAR1!$C$7*COS(2*PI()*$C6200/365)+MAR1!$D$7*SIN(2*PI()*$C6200/365)</f>
        <v/>
      </c>
      <c r="N6200" s="7">
        <f>F6200-K6200</f>
        <v/>
      </c>
      <c r="O6200" s="7">
        <f>G6200-L6200</f>
        <v/>
      </c>
      <c r="P6200" s="7">
        <f>H6200-M6200</f>
        <v/>
      </c>
      <c r="Q6200" s="7">
        <f>IF($I6200=1,(N6200-MAR1!$B$11)/MAR1!$D$11,(N6200-MAR1!$C$11)/MAR1!$E$11)</f>
        <v/>
      </c>
      <c r="R6200" s="7">
        <f>IF($I6200=1,(O6200-MAR1!$B$12)/MAR1!$D$12,(O6200-MAR1!$C$12)/MAR1!$E$12)</f>
        <v/>
      </c>
      <c r="S6200" s="7">
        <f>IF($I6200=1,(P6200-MAR1!$B$13)/MAR1!$D$13,(P6200-MAR1!$C$13)/MAR1!$E$13)</f>
        <v/>
      </c>
    </row>
    <row r="6201">
      <c r="A6201" s="5" t="n">
        <v>6200</v>
      </c>
      <c r="B6201" s="5" t="n">
        <v>17</v>
      </c>
      <c r="C6201" s="5" t="n">
        <v>360</v>
      </c>
      <c r="D6201" s="5" t="n">
        <v>12</v>
      </c>
      <c r="E6201" s="5" t="n">
        <v>0</v>
      </c>
      <c r="F6201" s="5" t="n">
        <v>27.3</v>
      </c>
      <c r="G6201" s="5" t="n">
        <v>11.5</v>
      </c>
      <c r="H6201" s="5" t="n">
        <v>15.57</v>
      </c>
      <c r="I6201" s="6">
        <f>IF(E6201&gt;=Markov!$B$3,1,0)</f>
        <v/>
      </c>
      <c r="J6201" s="6">
        <f>I6200</f>
        <v/>
      </c>
      <c r="K6201" s="7">
        <f>MAR1!$B$5+MAR1!$C$5*COS(2*PI()*$C6201/365)+MAR1!$D$5*SIN(2*PI()*$C6201/365)</f>
        <v/>
      </c>
      <c r="L6201" s="7">
        <f>MAR1!$B$6+MAR1!$C$6*COS(2*PI()*$C6201/365)+MAR1!$D$6*SIN(2*PI()*$C6201/365)</f>
        <v/>
      </c>
      <c r="M6201" s="7">
        <f>MAR1!$B$7+MAR1!$C$7*COS(2*PI()*$C6201/365)+MAR1!$D$7*SIN(2*PI()*$C6201/365)</f>
        <v/>
      </c>
      <c r="N6201" s="7">
        <f>F6201-K6201</f>
        <v/>
      </c>
      <c r="O6201" s="7">
        <f>G6201-L6201</f>
        <v/>
      </c>
      <c r="P6201" s="7">
        <f>H6201-M6201</f>
        <v/>
      </c>
      <c r="Q6201" s="7">
        <f>IF($I6201=1,(N6201-MAR1!$B$11)/MAR1!$D$11,(N6201-MAR1!$C$11)/MAR1!$E$11)</f>
        <v/>
      </c>
      <c r="R6201" s="7">
        <f>IF($I6201=1,(O6201-MAR1!$B$12)/MAR1!$D$12,(O6201-MAR1!$C$12)/MAR1!$E$12)</f>
        <v/>
      </c>
      <c r="S6201" s="7">
        <f>IF($I6201=1,(P6201-MAR1!$B$13)/MAR1!$D$13,(P6201-MAR1!$C$13)/MAR1!$E$13)</f>
        <v/>
      </c>
    </row>
    <row r="6202">
      <c r="A6202" s="5" t="n">
        <v>6201</v>
      </c>
      <c r="B6202" s="5" t="n">
        <v>17</v>
      </c>
      <c r="C6202" s="5" t="n">
        <v>361</v>
      </c>
      <c r="D6202" s="5" t="n">
        <v>12</v>
      </c>
      <c r="E6202" s="5" t="n">
        <v>0</v>
      </c>
      <c r="F6202" s="5" t="n">
        <v>26.4</v>
      </c>
      <c r="G6202" s="5" t="n">
        <v>8.699999999999999</v>
      </c>
      <c r="H6202" s="5" t="n">
        <v>18.7</v>
      </c>
      <c r="I6202" s="6">
        <f>IF(E6202&gt;=Markov!$B$3,1,0)</f>
        <v/>
      </c>
      <c r="J6202" s="6">
        <f>I6201</f>
        <v/>
      </c>
      <c r="K6202" s="7">
        <f>MAR1!$B$5+MAR1!$C$5*COS(2*PI()*$C6202/365)+MAR1!$D$5*SIN(2*PI()*$C6202/365)</f>
        <v/>
      </c>
      <c r="L6202" s="7">
        <f>MAR1!$B$6+MAR1!$C$6*COS(2*PI()*$C6202/365)+MAR1!$D$6*SIN(2*PI()*$C6202/365)</f>
        <v/>
      </c>
      <c r="M6202" s="7">
        <f>MAR1!$B$7+MAR1!$C$7*COS(2*PI()*$C6202/365)+MAR1!$D$7*SIN(2*PI()*$C6202/365)</f>
        <v/>
      </c>
      <c r="N6202" s="7">
        <f>F6202-K6202</f>
        <v/>
      </c>
      <c r="O6202" s="7">
        <f>G6202-L6202</f>
        <v/>
      </c>
      <c r="P6202" s="7">
        <f>H6202-M6202</f>
        <v/>
      </c>
      <c r="Q6202" s="7">
        <f>IF($I6202=1,(N6202-MAR1!$B$11)/MAR1!$D$11,(N6202-MAR1!$C$11)/MAR1!$E$11)</f>
        <v/>
      </c>
      <c r="R6202" s="7">
        <f>IF($I6202=1,(O6202-MAR1!$B$12)/MAR1!$D$12,(O6202-MAR1!$C$12)/MAR1!$E$12)</f>
        <v/>
      </c>
      <c r="S6202" s="7">
        <f>IF($I6202=1,(P6202-MAR1!$B$13)/MAR1!$D$13,(P6202-MAR1!$C$13)/MAR1!$E$13)</f>
        <v/>
      </c>
    </row>
    <row r="6203">
      <c r="A6203" s="5" t="n">
        <v>6202</v>
      </c>
      <c r="B6203" s="5" t="n">
        <v>17</v>
      </c>
      <c r="C6203" s="5" t="n">
        <v>362</v>
      </c>
      <c r="D6203" s="5" t="n">
        <v>12</v>
      </c>
      <c r="E6203" s="5" t="n">
        <v>0</v>
      </c>
      <c r="F6203" s="5" t="n">
        <v>27.6</v>
      </c>
      <c r="G6203" s="5" t="n">
        <v>10.8</v>
      </c>
      <c r="H6203" s="5" t="n">
        <v>18.98</v>
      </c>
      <c r="I6203" s="6">
        <f>IF(E6203&gt;=Markov!$B$3,1,0)</f>
        <v/>
      </c>
      <c r="J6203" s="6">
        <f>I6202</f>
        <v/>
      </c>
      <c r="K6203" s="7">
        <f>MAR1!$B$5+MAR1!$C$5*COS(2*PI()*$C6203/365)+MAR1!$D$5*SIN(2*PI()*$C6203/365)</f>
        <v/>
      </c>
      <c r="L6203" s="7">
        <f>MAR1!$B$6+MAR1!$C$6*COS(2*PI()*$C6203/365)+MAR1!$D$6*SIN(2*PI()*$C6203/365)</f>
        <v/>
      </c>
      <c r="M6203" s="7">
        <f>MAR1!$B$7+MAR1!$C$7*COS(2*PI()*$C6203/365)+MAR1!$D$7*SIN(2*PI()*$C6203/365)</f>
        <v/>
      </c>
      <c r="N6203" s="7">
        <f>F6203-K6203</f>
        <v/>
      </c>
      <c r="O6203" s="7">
        <f>G6203-L6203</f>
        <v/>
      </c>
      <c r="P6203" s="7">
        <f>H6203-M6203</f>
        <v/>
      </c>
      <c r="Q6203" s="7">
        <f>IF($I6203=1,(N6203-MAR1!$B$11)/MAR1!$D$11,(N6203-MAR1!$C$11)/MAR1!$E$11)</f>
        <v/>
      </c>
      <c r="R6203" s="7">
        <f>IF($I6203=1,(O6203-MAR1!$B$12)/MAR1!$D$12,(O6203-MAR1!$C$12)/MAR1!$E$12)</f>
        <v/>
      </c>
      <c r="S6203" s="7">
        <f>IF($I6203=1,(P6203-MAR1!$B$13)/MAR1!$D$13,(P6203-MAR1!$C$13)/MAR1!$E$13)</f>
        <v/>
      </c>
    </row>
    <row r="6204">
      <c r="A6204" s="5" t="n">
        <v>6203</v>
      </c>
      <c r="B6204" s="5" t="n">
        <v>17</v>
      </c>
      <c r="C6204" s="5" t="n">
        <v>363</v>
      </c>
      <c r="D6204" s="5" t="n">
        <v>12</v>
      </c>
      <c r="E6204" s="5" t="n">
        <v>0</v>
      </c>
      <c r="F6204" s="5" t="n">
        <v>29.9</v>
      </c>
      <c r="G6204" s="5" t="n">
        <v>12.8</v>
      </c>
      <c r="H6204" s="5" t="n">
        <v>14.05</v>
      </c>
      <c r="I6204" s="6">
        <f>IF(E6204&gt;=Markov!$B$3,1,0)</f>
        <v/>
      </c>
      <c r="J6204" s="6">
        <f>I6203</f>
        <v/>
      </c>
      <c r="K6204" s="7">
        <f>MAR1!$B$5+MAR1!$C$5*COS(2*PI()*$C6204/365)+MAR1!$D$5*SIN(2*PI()*$C6204/365)</f>
        <v/>
      </c>
      <c r="L6204" s="7">
        <f>MAR1!$B$6+MAR1!$C$6*COS(2*PI()*$C6204/365)+MAR1!$D$6*SIN(2*PI()*$C6204/365)</f>
        <v/>
      </c>
      <c r="M6204" s="7">
        <f>MAR1!$B$7+MAR1!$C$7*COS(2*PI()*$C6204/365)+MAR1!$D$7*SIN(2*PI()*$C6204/365)</f>
        <v/>
      </c>
      <c r="N6204" s="7">
        <f>F6204-K6204</f>
        <v/>
      </c>
      <c r="O6204" s="7">
        <f>G6204-L6204</f>
        <v/>
      </c>
      <c r="P6204" s="7">
        <f>H6204-M6204</f>
        <v/>
      </c>
      <c r="Q6204" s="7">
        <f>IF($I6204=1,(N6204-MAR1!$B$11)/MAR1!$D$11,(N6204-MAR1!$C$11)/MAR1!$E$11)</f>
        <v/>
      </c>
      <c r="R6204" s="7">
        <f>IF($I6204=1,(O6204-MAR1!$B$12)/MAR1!$D$12,(O6204-MAR1!$C$12)/MAR1!$E$12)</f>
        <v/>
      </c>
      <c r="S6204" s="7">
        <f>IF($I6204=1,(P6204-MAR1!$B$13)/MAR1!$D$13,(P6204-MAR1!$C$13)/MAR1!$E$13)</f>
        <v/>
      </c>
    </row>
    <row r="6205">
      <c r="A6205" s="5" t="n">
        <v>6204</v>
      </c>
      <c r="B6205" s="5" t="n">
        <v>17</v>
      </c>
      <c r="C6205" s="5" t="n">
        <v>364</v>
      </c>
      <c r="D6205" s="5" t="n">
        <v>12</v>
      </c>
      <c r="E6205" s="5" t="n">
        <v>0</v>
      </c>
      <c r="F6205" s="5" t="n">
        <v>29.4</v>
      </c>
      <c r="G6205" s="5" t="n">
        <v>13.2</v>
      </c>
      <c r="H6205" s="5" t="n">
        <v>11.93</v>
      </c>
      <c r="I6205" s="6">
        <f>IF(E6205&gt;=Markov!$B$3,1,0)</f>
        <v/>
      </c>
      <c r="J6205" s="6">
        <f>I6204</f>
        <v/>
      </c>
      <c r="K6205" s="7">
        <f>MAR1!$B$5+MAR1!$C$5*COS(2*PI()*$C6205/365)+MAR1!$D$5*SIN(2*PI()*$C6205/365)</f>
        <v/>
      </c>
      <c r="L6205" s="7">
        <f>MAR1!$B$6+MAR1!$C$6*COS(2*PI()*$C6205/365)+MAR1!$D$6*SIN(2*PI()*$C6205/365)</f>
        <v/>
      </c>
      <c r="M6205" s="7">
        <f>MAR1!$B$7+MAR1!$C$7*COS(2*PI()*$C6205/365)+MAR1!$D$7*SIN(2*PI()*$C6205/365)</f>
        <v/>
      </c>
      <c r="N6205" s="7">
        <f>F6205-K6205</f>
        <v/>
      </c>
      <c r="O6205" s="7">
        <f>G6205-L6205</f>
        <v/>
      </c>
      <c r="P6205" s="7">
        <f>H6205-M6205</f>
        <v/>
      </c>
      <c r="Q6205" s="7">
        <f>IF($I6205=1,(N6205-MAR1!$B$11)/MAR1!$D$11,(N6205-MAR1!$C$11)/MAR1!$E$11)</f>
        <v/>
      </c>
      <c r="R6205" s="7">
        <f>IF($I6205=1,(O6205-MAR1!$B$12)/MAR1!$D$12,(O6205-MAR1!$C$12)/MAR1!$E$12)</f>
        <v/>
      </c>
      <c r="S6205" s="7">
        <f>IF($I6205=1,(P6205-MAR1!$B$13)/MAR1!$D$13,(P6205-MAR1!$C$13)/MAR1!$E$13)</f>
        <v/>
      </c>
    </row>
    <row r="6206">
      <c r="A6206" s="5" t="n">
        <v>6205</v>
      </c>
      <c r="B6206" s="5" t="n">
        <v>17</v>
      </c>
      <c r="C6206" s="5" t="n">
        <v>365</v>
      </c>
      <c r="D6206" s="5" t="n">
        <v>12</v>
      </c>
      <c r="E6206" s="5" t="n">
        <v>0</v>
      </c>
      <c r="F6206" s="5" t="n">
        <v>28.5</v>
      </c>
      <c r="G6206" s="5" t="n">
        <v>14.3</v>
      </c>
      <c r="H6206" s="5" t="n">
        <v>18.42</v>
      </c>
      <c r="I6206" s="6">
        <f>IF(E6206&gt;=Markov!$B$3,1,0)</f>
        <v/>
      </c>
      <c r="J6206" s="6">
        <f>I6205</f>
        <v/>
      </c>
      <c r="K6206" s="7">
        <f>MAR1!$B$5+MAR1!$C$5*COS(2*PI()*$C6206/365)+MAR1!$D$5*SIN(2*PI()*$C6206/365)</f>
        <v/>
      </c>
      <c r="L6206" s="7">
        <f>MAR1!$B$6+MAR1!$C$6*COS(2*PI()*$C6206/365)+MAR1!$D$6*SIN(2*PI()*$C6206/365)</f>
        <v/>
      </c>
      <c r="M6206" s="7">
        <f>MAR1!$B$7+MAR1!$C$7*COS(2*PI()*$C6206/365)+MAR1!$D$7*SIN(2*PI()*$C6206/365)</f>
        <v/>
      </c>
      <c r="N6206" s="7">
        <f>F6206-K6206</f>
        <v/>
      </c>
      <c r="O6206" s="7">
        <f>G6206-L6206</f>
        <v/>
      </c>
      <c r="P6206" s="7">
        <f>H6206-M6206</f>
        <v/>
      </c>
      <c r="Q6206" s="7">
        <f>IF($I6206=1,(N6206-MAR1!$B$11)/MAR1!$D$11,(N6206-MAR1!$C$11)/MAR1!$E$11)</f>
        <v/>
      </c>
      <c r="R6206" s="7">
        <f>IF($I6206=1,(O6206-MAR1!$B$12)/MAR1!$D$12,(O6206-MAR1!$C$12)/MAR1!$E$12)</f>
        <v/>
      </c>
      <c r="S6206" s="7">
        <f>IF($I6206=1,(P6206-MAR1!$B$13)/MAR1!$D$13,(P6206-MAR1!$C$13)/MAR1!$E$13)</f>
        <v/>
      </c>
    </row>
    <row r="6207">
      <c r="A6207" s="5" t="n">
        <v>6206</v>
      </c>
      <c r="B6207" s="5" t="n">
        <v>18</v>
      </c>
      <c r="C6207" s="5" t="n">
        <v>1</v>
      </c>
      <c r="D6207" s="5" t="n">
        <v>1</v>
      </c>
      <c r="E6207" s="5" t="n">
        <v>0</v>
      </c>
      <c r="F6207" s="5" t="n">
        <v>30.3</v>
      </c>
      <c r="G6207" s="5" t="n">
        <v>13.7</v>
      </c>
      <c r="H6207" s="5" t="n">
        <v>14.27</v>
      </c>
      <c r="I6207" s="6">
        <f>IF(E6207&gt;=Markov!$B$3,1,0)</f>
        <v/>
      </c>
      <c r="J6207" s="6">
        <f>I6206</f>
        <v/>
      </c>
      <c r="K6207" s="7">
        <f>MAR1!$B$5+MAR1!$C$5*COS(2*PI()*$C6207/365)+MAR1!$D$5*SIN(2*PI()*$C6207/365)</f>
        <v/>
      </c>
      <c r="L6207" s="7">
        <f>MAR1!$B$6+MAR1!$C$6*COS(2*PI()*$C6207/365)+MAR1!$D$6*SIN(2*PI()*$C6207/365)</f>
        <v/>
      </c>
      <c r="M6207" s="7">
        <f>MAR1!$B$7+MAR1!$C$7*COS(2*PI()*$C6207/365)+MAR1!$D$7*SIN(2*PI()*$C6207/365)</f>
        <v/>
      </c>
      <c r="N6207" s="7">
        <f>F6207-K6207</f>
        <v/>
      </c>
      <c r="O6207" s="7">
        <f>G6207-L6207</f>
        <v/>
      </c>
      <c r="P6207" s="7">
        <f>H6207-M6207</f>
        <v/>
      </c>
      <c r="Q6207" s="7">
        <f>IF($I6207=1,(N6207-MAR1!$B$11)/MAR1!$D$11,(N6207-MAR1!$C$11)/MAR1!$E$11)</f>
        <v/>
      </c>
      <c r="R6207" s="7">
        <f>IF($I6207=1,(O6207-MAR1!$B$12)/MAR1!$D$12,(O6207-MAR1!$C$12)/MAR1!$E$12)</f>
        <v/>
      </c>
      <c r="S6207" s="7">
        <f>IF($I6207=1,(P6207-MAR1!$B$13)/MAR1!$D$13,(P6207-MAR1!$C$13)/MAR1!$E$13)</f>
        <v/>
      </c>
    </row>
    <row r="6208">
      <c r="A6208" s="5" t="n">
        <v>6207</v>
      </c>
      <c r="B6208" s="5" t="n">
        <v>18</v>
      </c>
      <c r="C6208" s="5" t="n">
        <v>2</v>
      </c>
      <c r="D6208" s="5" t="n">
        <v>1</v>
      </c>
      <c r="E6208" s="5" t="n">
        <v>0</v>
      </c>
      <c r="F6208" s="5" t="n">
        <v>34.6</v>
      </c>
      <c r="G6208" s="5" t="n">
        <v>16.1</v>
      </c>
      <c r="H6208" s="5" t="n">
        <v>20.98</v>
      </c>
      <c r="I6208" s="6">
        <f>IF(E6208&gt;=Markov!$B$3,1,0)</f>
        <v/>
      </c>
      <c r="J6208" s="6">
        <f>I6207</f>
        <v/>
      </c>
      <c r="K6208" s="7">
        <f>MAR1!$B$5+MAR1!$C$5*COS(2*PI()*$C6208/365)+MAR1!$D$5*SIN(2*PI()*$C6208/365)</f>
        <v/>
      </c>
      <c r="L6208" s="7">
        <f>MAR1!$B$6+MAR1!$C$6*COS(2*PI()*$C6208/365)+MAR1!$D$6*SIN(2*PI()*$C6208/365)</f>
        <v/>
      </c>
      <c r="M6208" s="7">
        <f>MAR1!$B$7+MAR1!$C$7*COS(2*PI()*$C6208/365)+MAR1!$D$7*SIN(2*PI()*$C6208/365)</f>
        <v/>
      </c>
      <c r="N6208" s="7">
        <f>F6208-K6208</f>
        <v/>
      </c>
      <c r="O6208" s="7">
        <f>G6208-L6208</f>
        <v/>
      </c>
      <c r="P6208" s="7">
        <f>H6208-M6208</f>
        <v/>
      </c>
      <c r="Q6208" s="7">
        <f>IF($I6208=1,(N6208-MAR1!$B$11)/MAR1!$D$11,(N6208-MAR1!$C$11)/MAR1!$E$11)</f>
        <v/>
      </c>
      <c r="R6208" s="7">
        <f>IF($I6208=1,(O6208-MAR1!$B$12)/MAR1!$D$12,(O6208-MAR1!$C$12)/MAR1!$E$12)</f>
        <v/>
      </c>
      <c r="S6208" s="7">
        <f>IF($I6208=1,(P6208-MAR1!$B$13)/MAR1!$D$13,(P6208-MAR1!$C$13)/MAR1!$E$13)</f>
        <v/>
      </c>
    </row>
    <row r="6209">
      <c r="A6209" s="5" t="n">
        <v>6208</v>
      </c>
      <c r="B6209" s="5" t="n">
        <v>18</v>
      </c>
      <c r="C6209" s="5" t="n">
        <v>3</v>
      </c>
      <c r="D6209" s="5" t="n">
        <v>1</v>
      </c>
      <c r="E6209" s="5" t="n">
        <v>0</v>
      </c>
      <c r="F6209" s="5" t="n">
        <v>31.9</v>
      </c>
      <c r="G6209" s="5" t="n">
        <v>17.4</v>
      </c>
      <c r="H6209" s="5" t="n">
        <v>17.87</v>
      </c>
      <c r="I6209" s="6">
        <f>IF(E6209&gt;=Markov!$B$3,1,0)</f>
        <v/>
      </c>
      <c r="J6209" s="6">
        <f>I6208</f>
        <v/>
      </c>
      <c r="K6209" s="7">
        <f>MAR1!$B$5+MAR1!$C$5*COS(2*PI()*$C6209/365)+MAR1!$D$5*SIN(2*PI()*$C6209/365)</f>
        <v/>
      </c>
      <c r="L6209" s="7">
        <f>MAR1!$B$6+MAR1!$C$6*COS(2*PI()*$C6209/365)+MAR1!$D$6*SIN(2*PI()*$C6209/365)</f>
        <v/>
      </c>
      <c r="M6209" s="7">
        <f>MAR1!$B$7+MAR1!$C$7*COS(2*PI()*$C6209/365)+MAR1!$D$7*SIN(2*PI()*$C6209/365)</f>
        <v/>
      </c>
      <c r="N6209" s="7">
        <f>F6209-K6209</f>
        <v/>
      </c>
      <c r="O6209" s="7">
        <f>G6209-L6209</f>
        <v/>
      </c>
      <c r="P6209" s="7">
        <f>H6209-M6209</f>
        <v/>
      </c>
      <c r="Q6209" s="7">
        <f>IF($I6209=1,(N6209-MAR1!$B$11)/MAR1!$D$11,(N6209-MAR1!$C$11)/MAR1!$E$11)</f>
        <v/>
      </c>
      <c r="R6209" s="7">
        <f>IF($I6209=1,(O6209-MAR1!$B$12)/MAR1!$D$12,(O6209-MAR1!$C$12)/MAR1!$E$12)</f>
        <v/>
      </c>
      <c r="S6209" s="7">
        <f>IF($I6209=1,(P6209-MAR1!$B$13)/MAR1!$D$13,(P6209-MAR1!$C$13)/MAR1!$E$13)</f>
        <v/>
      </c>
    </row>
    <row r="6210">
      <c r="A6210" s="5" t="n">
        <v>6209</v>
      </c>
      <c r="B6210" s="5" t="n">
        <v>18</v>
      </c>
      <c r="C6210" s="5" t="n">
        <v>4</v>
      </c>
      <c r="D6210" s="5" t="n">
        <v>1</v>
      </c>
      <c r="E6210" s="5" t="n">
        <v>0</v>
      </c>
      <c r="F6210" s="5" t="n">
        <v>34.4</v>
      </c>
      <c r="G6210" s="5" t="n">
        <v>17.8</v>
      </c>
      <c r="H6210" s="5" t="n">
        <v>21.44</v>
      </c>
      <c r="I6210" s="6">
        <f>IF(E6210&gt;=Markov!$B$3,1,0)</f>
        <v/>
      </c>
      <c r="J6210" s="6">
        <f>I6209</f>
        <v/>
      </c>
      <c r="K6210" s="7">
        <f>MAR1!$B$5+MAR1!$C$5*COS(2*PI()*$C6210/365)+MAR1!$D$5*SIN(2*PI()*$C6210/365)</f>
        <v/>
      </c>
      <c r="L6210" s="7">
        <f>MAR1!$B$6+MAR1!$C$6*COS(2*PI()*$C6210/365)+MAR1!$D$6*SIN(2*PI()*$C6210/365)</f>
        <v/>
      </c>
      <c r="M6210" s="7">
        <f>MAR1!$B$7+MAR1!$C$7*COS(2*PI()*$C6210/365)+MAR1!$D$7*SIN(2*PI()*$C6210/365)</f>
        <v/>
      </c>
      <c r="N6210" s="7">
        <f>F6210-K6210</f>
        <v/>
      </c>
      <c r="O6210" s="7">
        <f>G6210-L6210</f>
        <v/>
      </c>
      <c r="P6210" s="7">
        <f>H6210-M6210</f>
        <v/>
      </c>
      <c r="Q6210" s="7">
        <f>IF($I6210=1,(N6210-MAR1!$B$11)/MAR1!$D$11,(N6210-MAR1!$C$11)/MAR1!$E$11)</f>
        <v/>
      </c>
      <c r="R6210" s="7">
        <f>IF($I6210=1,(O6210-MAR1!$B$12)/MAR1!$D$12,(O6210-MAR1!$C$12)/MAR1!$E$12)</f>
        <v/>
      </c>
      <c r="S6210" s="7">
        <f>IF($I6210=1,(P6210-MAR1!$B$13)/MAR1!$D$13,(P6210-MAR1!$C$13)/MAR1!$E$13)</f>
        <v/>
      </c>
    </row>
    <row r="6211">
      <c r="A6211" s="5" t="n">
        <v>6210</v>
      </c>
      <c r="B6211" s="5" t="n">
        <v>18</v>
      </c>
      <c r="C6211" s="5" t="n">
        <v>5</v>
      </c>
      <c r="D6211" s="5" t="n">
        <v>1</v>
      </c>
      <c r="E6211" s="5" t="n">
        <v>0</v>
      </c>
      <c r="F6211" s="5" t="n">
        <v>34.6</v>
      </c>
      <c r="G6211" s="5" t="n">
        <v>17.1</v>
      </c>
      <c r="H6211" s="5" t="n">
        <v>22.01</v>
      </c>
      <c r="I6211" s="6">
        <f>IF(E6211&gt;=Markov!$B$3,1,0)</f>
        <v/>
      </c>
      <c r="J6211" s="6">
        <f>I6210</f>
        <v/>
      </c>
      <c r="K6211" s="7">
        <f>MAR1!$B$5+MAR1!$C$5*COS(2*PI()*$C6211/365)+MAR1!$D$5*SIN(2*PI()*$C6211/365)</f>
        <v/>
      </c>
      <c r="L6211" s="7">
        <f>MAR1!$B$6+MAR1!$C$6*COS(2*PI()*$C6211/365)+MAR1!$D$6*SIN(2*PI()*$C6211/365)</f>
        <v/>
      </c>
      <c r="M6211" s="7">
        <f>MAR1!$B$7+MAR1!$C$7*COS(2*PI()*$C6211/365)+MAR1!$D$7*SIN(2*PI()*$C6211/365)</f>
        <v/>
      </c>
      <c r="N6211" s="7">
        <f>F6211-K6211</f>
        <v/>
      </c>
      <c r="O6211" s="7">
        <f>G6211-L6211</f>
        <v/>
      </c>
      <c r="P6211" s="7">
        <f>H6211-M6211</f>
        <v/>
      </c>
      <c r="Q6211" s="7">
        <f>IF($I6211=1,(N6211-MAR1!$B$11)/MAR1!$D$11,(N6211-MAR1!$C$11)/MAR1!$E$11)</f>
        <v/>
      </c>
      <c r="R6211" s="7">
        <f>IF($I6211=1,(O6211-MAR1!$B$12)/MAR1!$D$12,(O6211-MAR1!$C$12)/MAR1!$E$12)</f>
        <v/>
      </c>
      <c r="S6211" s="7">
        <f>IF($I6211=1,(P6211-MAR1!$B$13)/MAR1!$D$13,(P6211-MAR1!$C$13)/MAR1!$E$13)</f>
        <v/>
      </c>
    </row>
    <row r="6212">
      <c r="A6212" s="5" t="n">
        <v>6211</v>
      </c>
      <c r="B6212" s="5" t="n">
        <v>18</v>
      </c>
      <c r="C6212" s="5" t="n">
        <v>6</v>
      </c>
      <c r="D6212" s="5" t="n">
        <v>1</v>
      </c>
      <c r="E6212" s="5" t="n">
        <v>0</v>
      </c>
      <c r="F6212" s="5" t="n">
        <v>31.1</v>
      </c>
      <c r="G6212" s="5" t="n">
        <v>15.2</v>
      </c>
      <c r="H6212" s="5" t="n">
        <v>15.24</v>
      </c>
      <c r="I6212" s="6">
        <f>IF(E6212&gt;=Markov!$B$3,1,0)</f>
        <v/>
      </c>
      <c r="J6212" s="6">
        <f>I6211</f>
        <v/>
      </c>
      <c r="K6212" s="7">
        <f>MAR1!$B$5+MAR1!$C$5*COS(2*PI()*$C6212/365)+MAR1!$D$5*SIN(2*PI()*$C6212/365)</f>
        <v/>
      </c>
      <c r="L6212" s="7">
        <f>MAR1!$B$6+MAR1!$C$6*COS(2*PI()*$C6212/365)+MAR1!$D$6*SIN(2*PI()*$C6212/365)</f>
        <v/>
      </c>
      <c r="M6212" s="7">
        <f>MAR1!$B$7+MAR1!$C$7*COS(2*PI()*$C6212/365)+MAR1!$D$7*SIN(2*PI()*$C6212/365)</f>
        <v/>
      </c>
      <c r="N6212" s="7">
        <f>F6212-K6212</f>
        <v/>
      </c>
      <c r="O6212" s="7">
        <f>G6212-L6212</f>
        <v/>
      </c>
      <c r="P6212" s="7">
        <f>H6212-M6212</f>
        <v/>
      </c>
      <c r="Q6212" s="7">
        <f>IF($I6212=1,(N6212-MAR1!$B$11)/MAR1!$D$11,(N6212-MAR1!$C$11)/MAR1!$E$11)</f>
        <v/>
      </c>
      <c r="R6212" s="7">
        <f>IF($I6212=1,(O6212-MAR1!$B$12)/MAR1!$D$12,(O6212-MAR1!$C$12)/MAR1!$E$12)</f>
        <v/>
      </c>
      <c r="S6212" s="7">
        <f>IF($I6212=1,(P6212-MAR1!$B$13)/MAR1!$D$13,(P6212-MAR1!$C$13)/MAR1!$E$13)</f>
        <v/>
      </c>
    </row>
    <row r="6213">
      <c r="A6213" s="5" t="n">
        <v>6212</v>
      </c>
      <c r="B6213" s="5" t="n">
        <v>18</v>
      </c>
      <c r="C6213" s="5" t="n">
        <v>7</v>
      </c>
      <c r="D6213" s="5" t="n">
        <v>1</v>
      </c>
      <c r="E6213" s="5" t="n">
        <v>0</v>
      </c>
      <c r="F6213" s="5" t="n">
        <v>30.1</v>
      </c>
      <c r="G6213" s="5" t="n">
        <v>13.3</v>
      </c>
      <c r="H6213" s="5" t="n">
        <v>11.56</v>
      </c>
      <c r="I6213" s="6">
        <f>IF(E6213&gt;=Markov!$B$3,1,0)</f>
        <v/>
      </c>
      <c r="J6213" s="6">
        <f>I6212</f>
        <v/>
      </c>
      <c r="K6213" s="7">
        <f>MAR1!$B$5+MAR1!$C$5*COS(2*PI()*$C6213/365)+MAR1!$D$5*SIN(2*PI()*$C6213/365)</f>
        <v/>
      </c>
      <c r="L6213" s="7">
        <f>MAR1!$B$6+MAR1!$C$6*COS(2*PI()*$C6213/365)+MAR1!$D$6*SIN(2*PI()*$C6213/365)</f>
        <v/>
      </c>
      <c r="M6213" s="7">
        <f>MAR1!$B$7+MAR1!$C$7*COS(2*PI()*$C6213/365)+MAR1!$D$7*SIN(2*PI()*$C6213/365)</f>
        <v/>
      </c>
      <c r="N6213" s="7">
        <f>F6213-K6213</f>
        <v/>
      </c>
      <c r="O6213" s="7">
        <f>G6213-L6213</f>
        <v/>
      </c>
      <c r="P6213" s="7">
        <f>H6213-M6213</f>
        <v/>
      </c>
      <c r="Q6213" s="7">
        <f>IF($I6213=1,(N6213-MAR1!$B$11)/MAR1!$D$11,(N6213-MAR1!$C$11)/MAR1!$E$11)</f>
        <v/>
      </c>
      <c r="R6213" s="7">
        <f>IF($I6213=1,(O6213-MAR1!$B$12)/MAR1!$D$12,(O6213-MAR1!$C$12)/MAR1!$E$12)</f>
        <v/>
      </c>
      <c r="S6213" s="7">
        <f>IF($I6213=1,(P6213-MAR1!$B$13)/MAR1!$D$13,(P6213-MAR1!$C$13)/MAR1!$E$13)</f>
        <v/>
      </c>
    </row>
    <row r="6214">
      <c r="A6214" s="5" t="n">
        <v>6213</v>
      </c>
      <c r="B6214" s="5" t="n">
        <v>18</v>
      </c>
      <c r="C6214" s="5" t="n">
        <v>8</v>
      </c>
      <c r="D6214" s="5" t="n">
        <v>1</v>
      </c>
      <c r="E6214" s="5" t="n">
        <v>0</v>
      </c>
      <c r="F6214" s="5" t="n">
        <v>31.2</v>
      </c>
      <c r="G6214" s="5" t="n">
        <v>14</v>
      </c>
      <c r="H6214" s="5" t="n">
        <v>10.55</v>
      </c>
      <c r="I6214" s="6">
        <f>IF(E6214&gt;=Markov!$B$3,1,0)</f>
        <v/>
      </c>
      <c r="J6214" s="6">
        <f>I6213</f>
        <v/>
      </c>
      <c r="K6214" s="7">
        <f>MAR1!$B$5+MAR1!$C$5*COS(2*PI()*$C6214/365)+MAR1!$D$5*SIN(2*PI()*$C6214/365)</f>
        <v/>
      </c>
      <c r="L6214" s="7">
        <f>MAR1!$B$6+MAR1!$C$6*COS(2*PI()*$C6214/365)+MAR1!$D$6*SIN(2*PI()*$C6214/365)</f>
        <v/>
      </c>
      <c r="M6214" s="7">
        <f>MAR1!$B$7+MAR1!$C$7*COS(2*PI()*$C6214/365)+MAR1!$D$7*SIN(2*PI()*$C6214/365)</f>
        <v/>
      </c>
      <c r="N6214" s="7">
        <f>F6214-K6214</f>
        <v/>
      </c>
      <c r="O6214" s="7">
        <f>G6214-L6214</f>
        <v/>
      </c>
      <c r="P6214" s="7">
        <f>H6214-M6214</f>
        <v/>
      </c>
      <c r="Q6214" s="7">
        <f>IF($I6214=1,(N6214-MAR1!$B$11)/MAR1!$D$11,(N6214-MAR1!$C$11)/MAR1!$E$11)</f>
        <v/>
      </c>
      <c r="R6214" s="7">
        <f>IF($I6214=1,(O6214-MAR1!$B$12)/MAR1!$D$12,(O6214-MAR1!$C$12)/MAR1!$E$12)</f>
        <v/>
      </c>
      <c r="S6214" s="7">
        <f>IF($I6214=1,(P6214-MAR1!$B$13)/MAR1!$D$13,(P6214-MAR1!$C$13)/MAR1!$E$13)</f>
        <v/>
      </c>
    </row>
    <row r="6215">
      <c r="A6215" s="5" t="n">
        <v>6214</v>
      </c>
      <c r="B6215" s="5" t="n">
        <v>18</v>
      </c>
      <c r="C6215" s="5" t="n">
        <v>9</v>
      </c>
      <c r="D6215" s="5" t="n">
        <v>1</v>
      </c>
      <c r="E6215" s="5" t="n">
        <v>0</v>
      </c>
      <c r="F6215" s="5" t="n">
        <v>30</v>
      </c>
      <c r="G6215" s="5" t="n">
        <v>15.4</v>
      </c>
      <c r="H6215" s="5" t="n">
        <v>15.45</v>
      </c>
      <c r="I6215" s="6">
        <f>IF(E6215&gt;=Markov!$B$3,1,0)</f>
        <v/>
      </c>
      <c r="J6215" s="6">
        <f>I6214</f>
        <v/>
      </c>
      <c r="K6215" s="7">
        <f>MAR1!$B$5+MAR1!$C$5*COS(2*PI()*$C6215/365)+MAR1!$D$5*SIN(2*PI()*$C6215/365)</f>
        <v/>
      </c>
      <c r="L6215" s="7">
        <f>MAR1!$B$6+MAR1!$C$6*COS(2*PI()*$C6215/365)+MAR1!$D$6*SIN(2*PI()*$C6215/365)</f>
        <v/>
      </c>
      <c r="M6215" s="7">
        <f>MAR1!$B$7+MAR1!$C$7*COS(2*PI()*$C6215/365)+MAR1!$D$7*SIN(2*PI()*$C6215/365)</f>
        <v/>
      </c>
      <c r="N6215" s="7">
        <f>F6215-K6215</f>
        <v/>
      </c>
      <c r="O6215" s="7">
        <f>G6215-L6215</f>
        <v/>
      </c>
      <c r="P6215" s="7">
        <f>H6215-M6215</f>
        <v/>
      </c>
      <c r="Q6215" s="7">
        <f>IF($I6215=1,(N6215-MAR1!$B$11)/MAR1!$D$11,(N6215-MAR1!$C$11)/MAR1!$E$11)</f>
        <v/>
      </c>
      <c r="R6215" s="7">
        <f>IF($I6215=1,(O6215-MAR1!$B$12)/MAR1!$D$12,(O6215-MAR1!$C$12)/MAR1!$E$12)</f>
        <v/>
      </c>
      <c r="S6215" s="7">
        <f>IF($I6215=1,(P6215-MAR1!$B$13)/MAR1!$D$13,(P6215-MAR1!$C$13)/MAR1!$E$13)</f>
        <v/>
      </c>
    </row>
    <row r="6216">
      <c r="A6216" s="5" t="n">
        <v>6215</v>
      </c>
      <c r="B6216" s="5" t="n">
        <v>18</v>
      </c>
      <c r="C6216" s="5" t="n">
        <v>10</v>
      </c>
      <c r="D6216" s="5" t="n">
        <v>1</v>
      </c>
      <c r="E6216" s="5" t="n">
        <v>0</v>
      </c>
      <c r="F6216" s="5" t="n">
        <v>29.5</v>
      </c>
      <c r="G6216" s="5" t="n">
        <v>14.4</v>
      </c>
      <c r="H6216" s="5" t="n">
        <v>19.46</v>
      </c>
      <c r="I6216" s="6">
        <f>IF(E6216&gt;=Markov!$B$3,1,0)</f>
        <v/>
      </c>
      <c r="J6216" s="6">
        <f>I6215</f>
        <v/>
      </c>
      <c r="K6216" s="7">
        <f>MAR1!$B$5+MAR1!$C$5*COS(2*PI()*$C6216/365)+MAR1!$D$5*SIN(2*PI()*$C6216/365)</f>
        <v/>
      </c>
      <c r="L6216" s="7">
        <f>MAR1!$B$6+MAR1!$C$6*COS(2*PI()*$C6216/365)+MAR1!$D$6*SIN(2*PI()*$C6216/365)</f>
        <v/>
      </c>
      <c r="M6216" s="7">
        <f>MAR1!$B$7+MAR1!$C$7*COS(2*PI()*$C6216/365)+MAR1!$D$7*SIN(2*PI()*$C6216/365)</f>
        <v/>
      </c>
      <c r="N6216" s="7">
        <f>F6216-K6216</f>
        <v/>
      </c>
      <c r="O6216" s="7">
        <f>G6216-L6216</f>
        <v/>
      </c>
      <c r="P6216" s="7">
        <f>H6216-M6216</f>
        <v/>
      </c>
      <c r="Q6216" s="7">
        <f>IF($I6216=1,(N6216-MAR1!$B$11)/MAR1!$D$11,(N6216-MAR1!$C$11)/MAR1!$E$11)</f>
        <v/>
      </c>
      <c r="R6216" s="7">
        <f>IF($I6216=1,(O6216-MAR1!$B$12)/MAR1!$D$12,(O6216-MAR1!$C$12)/MAR1!$E$12)</f>
        <v/>
      </c>
      <c r="S6216" s="7">
        <f>IF($I6216=1,(P6216-MAR1!$B$13)/MAR1!$D$13,(P6216-MAR1!$C$13)/MAR1!$E$13)</f>
        <v/>
      </c>
    </row>
    <row r="6217">
      <c r="A6217" s="5" t="n">
        <v>6216</v>
      </c>
      <c r="B6217" s="5" t="n">
        <v>18</v>
      </c>
      <c r="C6217" s="5" t="n">
        <v>11</v>
      </c>
      <c r="D6217" s="5" t="n">
        <v>1</v>
      </c>
      <c r="E6217" s="5" t="n">
        <v>0</v>
      </c>
      <c r="F6217" s="5" t="n">
        <v>29</v>
      </c>
      <c r="G6217" s="5" t="n">
        <v>13</v>
      </c>
      <c r="H6217" s="5" t="n">
        <v>12.93</v>
      </c>
      <c r="I6217" s="6">
        <f>IF(E6217&gt;=Markov!$B$3,1,0)</f>
        <v/>
      </c>
      <c r="J6217" s="6">
        <f>I6216</f>
        <v/>
      </c>
      <c r="K6217" s="7">
        <f>MAR1!$B$5+MAR1!$C$5*COS(2*PI()*$C6217/365)+MAR1!$D$5*SIN(2*PI()*$C6217/365)</f>
        <v/>
      </c>
      <c r="L6217" s="7">
        <f>MAR1!$B$6+MAR1!$C$6*COS(2*PI()*$C6217/365)+MAR1!$D$6*SIN(2*PI()*$C6217/365)</f>
        <v/>
      </c>
      <c r="M6217" s="7">
        <f>MAR1!$B$7+MAR1!$C$7*COS(2*PI()*$C6217/365)+MAR1!$D$7*SIN(2*PI()*$C6217/365)</f>
        <v/>
      </c>
      <c r="N6217" s="7">
        <f>F6217-K6217</f>
        <v/>
      </c>
      <c r="O6217" s="7">
        <f>G6217-L6217</f>
        <v/>
      </c>
      <c r="P6217" s="7">
        <f>H6217-M6217</f>
        <v/>
      </c>
      <c r="Q6217" s="7">
        <f>IF($I6217=1,(N6217-MAR1!$B$11)/MAR1!$D$11,(N6217-MAR1!$C$11)/MAR1!$E$11)</f>
        <v/>
      </c>
      <c r="R6217" s="7">
        <f>IF($I6217=1,(O6217-MAR1!$B$12)/MAR1!$D$12,(O6217-MAR1!$C$12)/MAR1!$E$12)</f>
        <v/>
      </c>
      <c r="S6217" s="7">
        <f>IF($I6217=1,(P6217-MAR1!$B$13)/MAR1!$D$13,(P6217-MAR1!$C$13)/MAR1!$E$13)</f>
        <v/>
      </c>
    </row>
    <row r="6218">
      <c r="A6218" s="5" t="n">
        <v>6217</v>
      </c>
      <c r="B6218" s="5" t="n">
        <v>18</v>
      </c>
      <c r="C6218" s="5" t="n">
        <v>12</v>
      </c>
      <c r="D6218" s="5" t="n">
        <v>1</v>
      </c>
      <c r="E6218" s="5" t="n">
        <v>2.6</v>
      </c>
      <c r="F6218" s="5" t="n">
        <v>27.9</v>
      </c>
      <c r="G6218" s="5" t="n">
        <v>14.7</v>
      </c>
      <c r="H6218" s="5" t="n">
        <v>11.62</v>
      </c>
      <c r="I6218" s="6">
        <f>IF(E6218&gt;=Markov!$B$3,1,0)</f>
        <v/>
      </c>
      <c r="J6218" s="6">
        <f>I6217</f>
        <v/>
      </c>
      <c r="K6218" s="7">
        <f>MAR1!$B$5+MAR1!$C$5*COS(2*PI()*$C6218/365)+MAR1!$D$5*SIN(2*PI()*$C6218/365)</f>
        <v/>
      </c>
      <c r="L6218" s="7">
        <f>MAR1!$B$6+MAR1!$C$6*COS(2*PI()*$C6218/365)+MAR1!$D$6*SIN(2*PI()*$C6218/365)</f>
        <v/>
      </c>
      <c r="M6218" s="7">
        <f>MAR1!$B$7+MAR1!$C$7*COS(2*PI()*$C6218/365)+MAR1!$D$7*SIN(2*PI()*$C6218/365)</f>
        <v/>
      </c>
      <c r="N6218" s="7">
        <f>F6218-K6218</f>
        <v/>
      </c>
      <c r="O6218" s="7">
        <f>G6218-L6218</f>
        <v/>
      </c>
      <c r="P6218" s="7">
        <f>H6218-M6218</f>
        <v/>
      </c>
      <c r="Q6218" s="7">
        <f>IF($I6218=1,(N6218-MAR1!$B$11)/MAR1!$D$11,(N6218-MAR1!$C$11)/MAR1!$E$11)</f>
        <v/>
      </c>
      <c r="R6218" s="7">
        <f>IF($I6218=1,(O6218-MAR1!$B$12)/MAR1!$D$12,(O6218-MAR1!$C$12)/MAR1!$E$12)</f>
        <v/>
      </c>
      <c r="S6218" s="7">
        <f>IF($I6218=1,(P6218-MAR1!$B$13)/MAR1!$D$13,(P6218-MAR1!$C$13)/MAR1!$E$13)</f>
        <v/>
      </c>
    </row>
    <row r="6219">
      <c r="A6219" s="5" t="n">
        <v>6218</v>
      </c>
      <c r="B6219" s="5" t="n">
        <v>18</v>
      </c>
      <c r="C6219" s="5" t="n">
        <v>13</v>
      </c>
      <c r="D6219" s="5" t="n">
        <v>1</v>
      </c>
      <c r="E6219" s="5" t="n">
        <v>0</v>
      </c>
      <c r="F6219" s="5" t="n">
        <v>31.1</v>
      </c>
      <c r="G6219" s="5" t="n">
        <v>15.7</v>
      </c>
      <c r="H6219" s="5" t="n">
        <v>16.43</v>
      </c>
      <c r="I6219" s="6">
        <f>IF(E6219&gt;=Markov!$B$3,1,0)</f>
        <v/>
      </c>
      <c r="J6219" s="6">
        <f>I6218</f>
        <v/>
      </c>
      <c r="K6219" s="7">
        <f>MAR1!$B$5+MAR1!$C$5*COS(2*PI()*$C6219/365)+MAR1!$D$5*SIN(2*PI()*$C6219/365)</f>
        <v/>
      </c>
      <c r="L6219" s="7">
        <f>MAR1!$B$6+MAR1!$C$6*COS(2*PI()*$C6219/365)+MAR1!$D$6*SIN(2*PI()*$C6219/365)</f>
        <v/>
      </c>
      <c r="M6219" s="7">
        <f>MAR1!$B$7+MAR1!$C$7*COS(2*PI()*$C6219/365)+MAR1!$D$7*SIN(2*PI()*$C6219/365)</f>
        <v/>
      </c>
      <c r="N6219" s="7">
        <f>F6219-K6219</f>
        <v/>
      </c>
      <c r="O6219" s="7">
        <f>G6219-L6219</f>
        <v/>
      </c>
      <c r="P6219" s="7">
        <f>H6219-M6219</f>
        <v/>
      </c>
      <c r="Q6219" s="7">
        <f>IF($I6219=1,(N6219-MAR1!$B$11)/MAR1!$D$11,(N6219-MAR1!$C$11)/MAR1!$E$11)</f>
        <v/>
      </c>
      <c r="R6219" s="7">
        <f>IF($I6219=1,(O6219-MAR1!$B$12)/MAR1!$D$12,(O6219-MAR1!$C$12)/MAR1!$E$12)</f>
        <v/>
      </c>
      <c r="S6219" s="7">
        <f>IF($I6219=1,(P6219-MAR1!$B$13)/MAR1!$D$13,(P6219-MAR1!$C$13)/MAR1!$E$13)</f>
        <v/>
      </c>
    </row>
    <row r="6220">
      <c r="A6220" s="5" t="n">
        <v>6219</v>
      </c>
      <c r="B6220" s="5" t="n">
        <v>18</v>
      </c>
      <c r="C6220" s="5" t="n">
        <v>14</v>
      </c>
      <c r="D6220" s="5" t="n">
        <v>1</v>
      </c>
      <c r="E6220" s="5" t="n">
        <v>0</v>
      </c>
      <c r="F6220" s="5" t="n">
        <v>33</v>
      </c>
      <c r="G6220" s="5" t="n">
        <v>16.4</v>
      </c>
      <c r="H6220" s="5" t="n">
        <v>17.29</v>
      </c>
      <c r="I6220" s="6">
        <f>IF(E6220&gt;=Markov!$B$3,1,0)</f>
        <v/>
      </c>
      <c r="J6220" s="6">
        <f>I6219</f>
        <v/>
      </c>
      <c r="K6220" s="7">
        <f>MAR1!$B$5+MAR1!$C$5*COS(2*PI()*$C6220/365)+MAR1!$D$5*SIN(2*PI()*$C6220/365)</f>
        <v/>
      </c>
      <c r="L6220" s="7">
        <f>MAR1!$B$6+MAR1!$C$6*COS(2*PI()*$C6220/365)+MAR1!$D$6*SIN(2*PI()*$C6220/365)</f>
        <v/>
      </c>
      <c r="M6220" s="7">
        <f>MAR1!$B$7+MAR1!$C$7*COS(2*PI()*$C6220/365)+MAR1!$D$7*SIN(2*PI()*$C6220/365)</f>
        <v/>
      </c>
      <c r="N6220" s="7">
        <f>F6220-K6220</f>
        <v/>
      </c>
      <c r="O6220" s="7">
        <f>G6220-L6220</f>
        <v/>
      </c>
      <c r="P6220" s="7">
        <f>H6220-M6220</f>
        <v/>
      </c>
      <c r="Q6220" s="7">
        <f>IF($I6220=1,(N6220-MAR1!$B$11)/MAR1!$D$11,(N6220-MAR1!$C$11)/MAR1!$E$11)</f>
        <v/>
      </c>
      <c r="R6220" s="7">
        <f>IF($I6220=1,(O6220-MAR1!$B$12)/MAR1!$D$12,(O6220-MAR1!$C$12)/MAR1!$E$12)</f>
        <v/>
      </c>
      <c r="S6220" s="7">
        <f>IF($I6220=1,(P6220-MAR1!$B$13)/MAR1!$D$13,(P6220-MAR1!$C$13)/MAR1!$E$13)</f>
        <v/>
      </c>
    </row>
    <row r="6221">
      <c r="A6221" s="5" t="n">
        <v>6220</v>
      </c>
      <c r="B6221" s="5" t="n">
        <v>18</v>
      </c>
      <c r="C6221" s="5" t="n">
        <v>15</v>
      </c>
      <c r="D6221" s="5" t="n">
        <v>1</v>
      </c>
      <c r="E6221" s="5" t="n">
        <v>0</v>
      </c>
      <c r="F6221" s="5" t="n">
        <v>33.7</v>
      </c>
      <c r="G6221" s="5" t="n">
        <v>15.4</v>
      </c>
      <c r="H6221" s="5" t="n">
        <v>15.08</v>
      </c>
      <c r="I6221" s="6">
        <f>IF(E6221&gt;=Markov!$B$3,1,0)</f>
        <v/>
      </c>
      <c r="J6221" s="6">
        <f>I6220</f>
        <v/>
      </c>
      <c r="K6221" s="7">
        <f>MAR1!$B$5+MAR1!$C$5*COS(2*PI()*$C6221/365)+MAR1!$D$5*SIN(2*PI()*$C6221/365)</f>
        <v/>
      </c>
      <c r="L6221" s="7">
        <f>MAR1!$B$6+MAR1!$C$6*COS(2*PI()*$C6221/365)+MAR1!$D$6*SIN(2*PI()*$C6221/365)</f>
        <v/>
      </c>
      <c r="M6221" s="7">
        <f>MAR1!$B$7+MAR1!$C$7*COS(2*PI()*$C6221/365)+MAR1!$D$7*SIN(2*PI()*$C6221/365)</f>
        <v/>
      </c>
      <c r="N6221" s="7">
        <f>F6221-K6221</f>
        <v/>
      </c>
      <c r="O6221" s="7">
        <f>G6221-L6221</f>
        <v/>
      </c>
      <c r="P6221" s="7">
        <f>H6221-M6221</f>
        <v/>
      </c>
      <c r="Q6221" s="7">
        <f>IF($I6221=1,(N6221-MAR1!$B$11)/MAR1!$D$11,(N6221-MAR1!$C$11)/MAR1!$E$11)</f>
        <v/>
      </c>
      <c r="R6221" s="7">
        <f>IF($I6221=1,(O6221-MAR1!$B$12)/MAR1!$D$12,(O6221-MAR1!$C$12)/MAR1!$E$12)</f>
        <v/>
      </c>
      <c r="S6221" s="7">
        <f>IF($I6221=1,(P6221-MAR1!$B$13)/MAR1!$D$13,(P6221-MAR1!$C$13)/MAR1!$E$13)</f>
        <v/>
      </c>
    </row>
    <row r="6222">
      <c r="A6222" s="5" t="n">
        <v>6221</v>
      </c>
      <c r="B6222" s="5" t="n">
        <v>18</v>
      </c>
      <c r="C6222" s="5" t="n">
        <v>16</v>
      </c>
      <c r="D6222" s="5" t="n">
        <v>1</v>
      </c>
      <c r="E6222" s="5" t="n">
        <v>0</v>
      </c>
      <c r="F6222" s="5" t="n">
        <v>31.3</v>
      </c>
      <c r="G6222" s="5" t="n">
        <v>14.2</v>
      </c>
      <c r="H6222" s="5" t="n">
        <v>14.41</v>
      </c>
      <c r="I6222" s="6">
        <f>IF(E6222&gt;=Markov!$B$3,1,0)</f>
        <v/>
      </c>
      <c r="J6222" s="6">
        <f>I6221</f>
        <v/>
      </c>
      <c r="K6222" s="7">
        <f>MAR1!$B$5+MAR1!$C$5*COS(2*PI()*$C6222/365)+MAR1!$D$5*SIN(2*PI()*$C6222/365)</f>
        <v/>
      </c>
      <c r="L6222" s="7">
        <f>MAR1!$B$6+MAR1!$C$6*COS(2*PI()*$C6222/365)+MAR1!$D$6*SIN(2*PI()*$C6222/365)</f>
        <v/>
      </c>
      <c r="M6222" s="7">
        <f>MAR1!$B$7+MAR1!$C$7*COS(2*PI()*$C6222/365)+MAR1!$D$7*SIN(2*PI()*$C6222/365)</f>
        <v/>
      </c>
      <c r="N6222" s="7">
        <f>F6222-K6222</f>
        <v/>
      </c>
      <c r="O6222" s="7">
        <f>G6222-L6222</f>
        <v/>
      </c>
      <c r="P6222" s="7">
        <f>H6222-M6222</f>
        <v/>
      </c>
      <c r="Q6222" s="7">
        <f>IF($I6222=1,(N6222-MAR1!$B$11)/MAR1!$D$11,(N6222-MAR1!$C$11)/MAR1!$E$11)</f>
        <v/>
      </c>
      <c r="R6222" s="7">
        <f>IF($I6222=1,(O6222-MAR1!$B$12)/MAR1!$D$12,(O6222-MAR1!$C$12)/MAR1!$E$12)</f>
        <v/>
      </c>
      <c r="S6222" s="7">
        <f>IF($I6222=1,(P6222-MAR1!$B$13)/MAR1!$D$13,(P6222-MAR1!$C$13)/MAR1!$E$13)</f>
        <v/>
      </c>
    </row>
    <row r="6223">
      <c r="A6223" s="5" t="n">
        <v>6222</v>
      </c>
      <c r="B6223" s="5" t="n">
        <v>18</v>
      </c>
      <c r="C6223" s="5" t="n">
        <v>17</v>
      </c>
      <c r="D6223" s="5" t="n">
        <v>1</v>
      </c>
      <c r="E6223" s="5" t="n">
        <v>0</v>
      </c>
      <c r="F6223" s="5" t="n">
        <v>30.2</v>
      </c>
      <c r="G6223" s="5" t="n">
        <v>15.2</v>
      </c>
      <c r="H6223" s="5" t="n">
        <v>19.24</v>
      </c>
      <c r="I6223" s="6">
        <f>IF(E6223&gt;=Markov!$B$3,1,0)</f>
        <v/>
      </c>
      <c r="J6223" s="6">
        <f>I6222</f>
        <v/>
      </c>
      <c r="K6223" s="7">
        <f>MAR1!$B$5+MAR1!$C$5*COS(2*PI()*$C6223/365)+MAR1!$D$5*SIN(2*PI()*$C6223/365)</f>
        <v/>
      </c>
      <c r="L6223" s="7">
        <f>MAR1!$B$6+MAR1!$C$6*COS(2*PI()*$C6223/365)+MAR1!$D$6*SIN(2*PI()*$C6223/365)</f>
        <v/>
      </c>
      <c r="M6223" s="7">
        <f>MAR1!$B$7+MAR1!$C$7*COS(2*PI()*$C6223/365)+MAR1!$D$7*SIN(2*PI()*$C6223/365)</f>
        <v/>
      </c>
      <c r="N6223" s="7">
        <f>F6223-K6223</f>
        <v/>
      </c>
      <c r="O6223" s="7">
        <f>G6223-L6223</f>
        <v/>
      </c>
      <c r="P6223" s="7">
        <f>H6223-M6223</f>
        <v/>
      </c>
      <c r="Q6223" s="7">
        <f>IF($I6223=1,(N6223-MAR1!$B$11)/MAR1!$D$11,(N6223-MAR1!$C$11)/MAR1!$E$11)</f>
        <v/>
      </c>
      <c r="R6223" s="7">
        <f>IF($I6223=1,(O6223-MAR1!$B$12)/MAR1!$D$12,(O6223-MAR1!$C$12)/MAR1!$E$12)</f>
        <v/>
      </c>
      <c r="S6223" s="7">
        <f>IF($I6223=1,(P6223-MAR1!$B$13)/MAR1!$D$13,(P6223-MAR1!$C$13)/MAR1!$E$13)</f>
        <v/>
      </c>
    </row>
    <row r="6224">
      <c r="A6224" s="5" t="n">
        <v>6223</v>
      </c>
      <c r="B6224" s="5" t="n">
        <v>18</v>
      </c>
      <c r="C6224" s="5" t="n">
        <v>18</v>
      </c>
      <c r="D6224" s="5" t="n">
        <v>1</v>
      </c>
      <c r="E6224" s="5" t="n">
        <v>0</v>
      </c>
      <c r="F6224" s="5" t="n">
        <v>31.3</v>
      </c>
      <c r="G6224" s="5" t="n">
        <v>16.9</v>
      </c>
      <c r="H6224" s="5" t="n">
        <v>20.31</v>
      </c>
      <c r="I6224" s="6">
        <f>IF(E6224&gt;=Markov!$B$3,1,0)</f>
        <v/>
      </c>
      <c r="J6224" s="6">
        <f>I6223</f>
        <v/>
      </c>
      <c r="K6224" s="7">
        <f>MAR1!$B$5+MAR1!$C$5*COS(2*PI()*$C6224/365)+MAR1!$D$5*SIN(2*PI()*$C6224/365)</f>
        <v/>
      </c>
      <c r="L6224" s="7">
        <f>MAR1!$B$6+MAR1!$C$6*COS(2*PI()*$C6224/365)+MAR1!$D$6*SIN(2*PI()*$C6224/365)</f>
        <v/>
      </c>
      <c r="M6224" s="7">
        <f>MAR1!$B$7+MAR1!$C$7*COS(2*PI()*$C6224/365)+MAR1!$D$7*SIN(2*PI()*$C6224/365)</f>
        <v/>
      </c>
      <c r="N6224" s="7">
        <f>F6224-K6224</f>
        <v/>
      </c>
      <c r="O6224" s="7">
        <f>G6224-L6224</f>
        <v/>
      </c>
      <c r="P6224" s="7">
        <f>H6224-M6224</f>
        <v/>
      </c>
      <c r="Q6224" s="7">
        <f>IF($I6224=1,(N6224-MAR1!$B$11)/MAR1!$D$11,(N6224-MAR1!$C$11)/MAR1!$E$11)</f>
        <v/>
      </c>
      <c r="R6224" s="7">
        <f>IF($I6224=1,(O6224-MAR1!$B$12)/MAR1!$D$12,(O6224-MAR1!$C$12)/MAR1!$E$12)</f>
        <v/>
      </c>
      <c r="S6224" s="7">
        <f>IF($I6224=1,(P6224-MAR1!$B$13)/MAR1!$D$13,(P6224-MAR1!$C$13)/MAR1!$E$13)</f>
        <v/>
      </c>
    </row>
    <row r="6225">
      <c r="A6225" s="5" t="n">
        <v>6224</v>
      </c>
      <c r="B6225" s="5" t="n">
        <v>18</v>
      </c>
      <c r="C6225" s="5" t="n">
        <v>19</v>
      </c>
      <c r="D6225" s="5" t="n">
        <v>1</v>
      </c>
      <c r="E6225" s="5" t="n">
        <v>0</v>
      </c>
      <c r="F6225" s="5" t="n">
        <v>30.6</v>
      </c>
      <c r="G6225" s="5" t="n">
        <v>13.5</v>
      </c>
      <c r="H6225" s="5" t="n">
        <v>12.97</v>
      </c>
      <c r="I6225" s="6">
        <f>IF(E6225&gt;=Markov!$B$3,1,0)</f>
        <v/>
      </c>
      <c r="J6225" s="6">
        <f>I6224</f>
        <v/>
      </c>
      <c r="K6225" s="7">
        <f>MAR1!$B$5+MAR1!$C$5*COS(2*PI()*$C6225/365)+MAR1!$D$5*SIN(2*PI()*$C6225/365)</f>
        <v/>
      </c>
      <c r="L6225" s="7">
        <f>MAR1!$B$6+MAR1!$C$6*COS(2*PI()*$C6225/365)+MAR1!$D$6*SIN(2*PI()*$C6225/365)</f>
        <v/>
      </c>
      <c r="M6225" s="7">
        <f>MAR1!$B$7+MAR1!$C$7*COS(2*PI()*$C6225/365)+MAR1!$D$7*SIN(2*PI()*$C6225/365)</f>
        <v/>
      </c>
      <c r="N6225" s="7">
        <f>F6225-K6225</f>
        <v/>
      </c>
      <c r="O6225" s="7">
        <f>G6225-L6225</f>
        <v/>
      </c>
      <c r="P6225" s="7">
        <f>H6225-M6225</f>
        <v/>
      </c>
      <c r="Q6225" s="7">
        <f>IF($I6225=1,(N6225-MAR1!$B$11)/MAR1!$D$11,(N6225-MAR1!$C$11)/MAR1!$E$11)</f>
        <v/>
      </c>
      <c r="R6225" s="7">
        <f>IF($I6225=1,(O6225-MAR1!$B$12)/MAR1!$D$12,(O6225-MAR1!$C$12)/MAR1!$E$12)</f>
        <v/>
      </c>
      <c r="S6225" s="7">
        <f>IF($I6225=1,(P6225-MAR1!$B$13)/MAR1!$D$13,(P6225-MAR1!$C$13)/MAR1!$E$13)</f>
        <v/>
      </c>
    </row>
    <row r="6226">
      <c r="A6226" s="5" t="n">
        <v>6225</v>
      </c>
      <c r="B6226" s="5" t="n">
        <v>18</v>
      </c>
      <c r="C6226" s="5" t="n">
        <v>20</v>
      </c>
      <c r="D6226" s="5" t="n">
        <v>1</v>
      </c>
      <c r="E6226" s="5" t="n">
        <v>0</v>
      </c>
      <c r="F6226" s="5" t="n">
        <v>30.4</v>
      </c>
      <c r="G6226" s="5" t="n">
        <v>14.9</v>
      </c>
      <c r="H6226" s="5" t="n">
        <v>14.52</v>
      </c>
      <c r="I6226" s="6">
        <f>IF(E6226&gt;=Markov!$B$3,1,0)</f>
        <v/>
      </c>
      <c r="J6226" s="6">
        <f>I6225</f>
        <v/>
      </c>
      <c r="K6226" s="7">
        <f>MAR1!$B$5+MAR1!$C$5*COS(2*PI()*$C6226/365)+MAR1!$D$5*SIN(2*PI()*$C6226/365)</f>
        <v/>
      </c>
      <c r="L6226" s="7">
        <f>MAR1!$B$6+MAR1!$C$6*COS(2*PI()*$C6226/365)+MAR1!$D$6*SIN(2*PI()*$C6226/365)</f>
        <v/>
      </c>
      <c r="M6226" s="7">
        <f>MAR1!$B$7+MAR1!$C$7*COS(2*PI()*$C6226/365)+MAR1!$D$7*SIN(2*PI()*$C6226/365)</f>
        <v/>
      </c>
      <c r="N6226" s="7">
        <f>F6226-K6226</f>
        <v/>
      </c>
      <c r="O6226" s="7">
        <f>G6226-L6226</f>
        <v/>
      </c>
      <c r="P6226" s="7">
        <f>H6226-M6226</f>
        <v/>
      </c>
      <c r="Q6226" s="7">
        <f>IF($I6226=1,(N6226-MAR1!$B$11)/MAR1!$D$11,(N6226-MAR1!$C$11)/MAR1!$E$11)</f>
        <v/>
      </c>
      <c r="R6226" s="7">
        <f>IF($I6226=1,(O6226-MAR1!$B$12)/MAR1!$D$12,(O6226-MAR1!$C$12)/MAR1!$E$12)</f>
        <v/>
      </c>
      <c r="S6226" s="7">
        <f>IF($I6226=1,(P6226-MAR1!$B$13)/MAR1!$D$13,(P6226-MAR1!$C$13)/MAR1!$E$13)</f>
        <v/>
      </c>
    </row>
    <row r="6227">
      <c r="A6227" s="5" t="n">
        <v>6226</v>
      </c>
      <c r="B6227" s="5" t="n">
        <v>18</v>
      </c>
      <c r="C6227" s="5" t="n">
        <v>21</v>
      </c>
      <c r="D6227" s="5" t="n">
        <v>1</v>
      </c>
      <c r="E6227" s="5" t="n">
        <v>0</v>
      </c>
      <c r="F6227" s="5" t="n">
        <v>26.7</v>
      </c>
      <c r="G6227" s="5" t="n">
        <v>13.7</v>
      </c>
      <c r="H6227" s="5" t="n">
        <v>14.77</v>
      </c>
      <c r="I6227" s="6">
        <f>IF(E6227&gt;=Markov!$B$3,1,0)</f>
        <v/>
      </c>
      <c r="J6227" s="6">
        <f>I6226</f>
        <v/>
      </c>
      <c r="K6227" s="7">
        <f>MAR1!$B$5+MAR1!$C$5*COS(2*PI()*$C6227/365)+MAR1!$D$5*SIN(2*PI()*$C6227/365)</f>
        <v/>
      </c>
      <c r="L6227" s="7">
        <f>MAR1!$B$6+MAR1!$C$6*COS(2*PI()*$C6227/365)+MAR1!$D$6*SIN(2*PI()*$C6227/365)</f>
        <v/>
      </c>
      <c r="M6227" s="7">
        <f>MAR1!$B$7+MAR1!$C$7*COS(2*PI()*$C6227/365)+MAR1!$D$7*SIN(2*PI()*$C6227/365)</f>
        <v/>
      </c>
      <c r="N6227" s="7">
        <f>F6227-K6227</f>
        <v/>
      </c>
      <c r="O6227" s="7">
        <f>G6227-L6227</f>
        <v/>
      </c>
      <c r="P6227" s="7">
        <f>H6227-M6227</f>
        <v/>
      </c>
      <c r="Q6227" s="7">
        <f>IF($I6227=1,(N6227-MAR1!$B$11)/MAR1!$D$11,(N6227-MAR1!$C$11)/MAR1!$E$11)</f>
        <v/>
      </c>
      <c r="R6227" s="7">
        <f>IF($I6227=1,(O6227-MAR1!$B$12)/MAR1!$D$12,(O6227-MAR1!$C$12)/MAR1!$E$12)</f>
        <v/>
      </c>
      <c r="S6227" s="7">
        <f>IF($I6227=1,(P6227-MAR1!$B$13)/MAR1!$D$13,(P6227-MAR1!$C$13)/MAR1!$E$13)</f>
        <v/>
      </c>
    </row>
    <row r="6228">
      <c r="A6228" s="5" t="n">
        <v>6227</v>
      </c>
      <c r="B6228" s="5" t="n">
        <v>18</v>
      </c>
      <c r="C6228" s="5" t="n">
        <v>22</v>
      </c>
      <c r="D6228" s="5" t="n">
        <v>1</v>
      </c>
      <c r="E6228" s="5" t="n">
        <v>0</v>
      </c>
      <c r="F6228" s="5" t="n">
        <v>30.9</v>
      </c>
      <c r="G6228" s="5" t="n">
        <v>16</v>
      </c>
      <c r="H6228" s="5" t="n">
        <v>15.08</v>
      </c>
      <c r="I6228" s="6">
        <f>IF(E6228&gt;=Markov!$B$3,1,0)</f>
        <v/>
      </c>
      <c r="J6228" s="6">
        <f>I6227</f>
        <v/>
      </c>
      <c r="K6228" s="7">
        <f>MAR1!$B$5+MAR1!$C$5*COS(2*PI()*$C6228/365)+MAR1!$D$5*SIN(2*PI()*$C6228/365)</f>
        <v/>
      </c>
      <c r="L6228" s="7">
        <f>MAR1!$B$6+MAR1!$C$6*COS(2*PI()*$C6228/365)+MAR1!$D$6*SIN(2*PI()*$C6228/365)</f>
        <v/>
      </c>
      <c r="M6228" s="7">
        <f>MAR1!$B$7+MAR1!$C$7*COS(2*PI()*$C6228/365)+MAR1!$D$7*SIN(2*PI()*$C6228/365)</f>
        <v/>
      </c>
      <c r="N6228" s="7">
        <f>F6228-K6228</f>
        <v/>
      </c>
      <c r="O6228" s="7">
        <f>G6228-L6228</f>
        <v/>
      </c>
      <c r="P6228" s="7">
        <f>H6228-M6228</f>
        <v/>
      </c>
      <c r="Q6228" s="7">
        <f>IF($I6228=1,(N6228-MAR1!$B$11)/MAR1!$D$11,(N6228-MAR1!$C$11)/MAR1!$E$11)</f>
        <v/>
      </c>
      <c r="R6228" s="7">
        <f>IF($I6228=1,(O6228-MAR1!$B$12)/MAR1!$D$12,(O6228-MAR1!$C$12)/MAR1!$E$12)</f>
        <v/>
      </c>
      <c r="S6228" s="7">
        <f>IF($I6228=1,(P6228-MAR1!$B$13)/MAR1!$D$13,(P6228-MAR1!$C$13)/MAR1!$E$13)</f>
        <v/>
      </c>
    </row>
    <row r="6229">
      <c r="A6229" s="5" t="n">
        <v>6228</v>
      </c>
      <c r="B6229" s="5" t="n">
        <v>18</v>
      </c>
      <c r="C6229" s="5" t="n">
        <v>23</v>
      </c>
      <c r="D6229" s="5" t="n">
        <v>1</v>
      </c>
      <c r="E6229" s="5" t="n">
        <v>0</v>
      </c>
      <c r="F6229" s="5" t="n">
        <v>31.9</v>
      </c>
      <c r="G6229" s="5" t="n">
        <v>16.5</v>
      </c>
      <c r="H6229" s="5" t="n">
        <v>14.48</v>
      </c>
      <c r="I6229" s="6">
        <f>IF(E6229&gt;=Markov!$B$3,1,0)</f>
        <v/>
      </c>
      <c r="J6229" s="6">
        <f>I6228</f>
        <v/>
      </c>
      <c r="K6229" s="7">
        <f>MAR1!$B$5+MAR1!$C$5*COS(2*PI()*$C6229/365)+MAR1!$D$5*SIN(2*PI()*$C6229/365)</f>
        <v/>
      </c>
      <c r="L6229" s="7">
        <f>MAR1!$B$6+MAR1!$C$6*COS(2*PI()*$C6229/365)+MAR1!$D$6*SIN(2*PI()*$C6229/365)</f>
        <v/>
      </c>
      <c r="M6229" s="7">
        <f>MAR1!$B$7+MAR1!$C$7*COS(2*PI()*$C6229/365)+MAR1!$D$7*SIN(2*PI()*$C6229/365)</f>
        <v/>
      </c>
      <c r="N6229" s="7">
        <f>F6229-K6229</f>
        <v/>
      </c>
      <c r="O6229" s="7">
        <f>G6229-L6229</f>
        <v/>
      </c>
      <c r="P6229" s="7">
        <f>H6229-M6229</f>
        <v/>
      </c>
      <c r="Q6229" s="7">
        <f>IF($I6229=1,(N6229-MAR1!$B$11)/MAR1!$D$11,(N6229-MAR1!$C$11)/MAR1!$E$11)</f>
        <v/>
      </c>
      <c r="R6229" s="7">
        <f>IF($I6229=1,(O6229-MAR1!$B$12)/MAR1!$D$12,(O6229-MAR1!$C$12)/MAR1!$E$12)</f>
        <v/>
      </c>
      <c r="S6229" s="7">
        <f>IF($I6229=1,(P6229-MAR1!$B$13)/MAR1!$D$13,(P6229-MAR1!$C$13)/MAR1!$E$13)</f>
        <v/>
      </c>
    </row>
    <row r="6230">
      <c r="A6230" s="5" t="n">
        <v>6229</v>
      </c>
      <c r="B6230" s="5" t="n">
        <v>18</v>
      </c>
      <c r="C6230" s="5" t="n">
        <v>24</v>
      </c>
      <c r="D6230" s="5" t="n">
        <v>1</v>
      </c>
      <c r="E6230" s="5" t="n">
        <v>0</v>
      </c>
      <c r="F6230" s="5" t="n">
        <v>32.7</v>
      </c>
      <c r="G6230" s="5" t="n">
        <v>15.2</v>
      </c>
      <c r="H6230" s="5" t="n">
        <v>18.23</v>
      </c>
      <c r="I6230" s="6">
        <f>IF(E6230&gt;=Markov!$B$3,1,0)</f>
        <v/>
      </c>
      <c r="J6230" s="6">
        <f>I6229</f>
        <v/>
      </c>
      <c r="K6230" s="7">
        <f>MAR1!$B$5+MAR1!$C$5*COS(2*PI()*$C6230/365)+MAR1!$D$5*SIN(2*PI()*$C6230/365)</f>
        <v/>
      </c>
      <c r="L6230" s="7">
        <f>MAR1!$B$6+MAR1!$C$6*COS(2*PI()*$C6230/365)+MAR1!$D$6*SIN(2*PI()*$C6230/365)</f>
        <v/>
      </c>
      <c r="M6230" s="7">
        <f>MAR1!$B$7+MAR1!$C$7*COS(2*PI()*$C6230/365)+MAR1!$D$7*SIN(2*PI()*$C6230/365)</f>
        <v/>
      </c>
      <c r="N6230" s="7">
        <f>F6230-K6230</f>
        <v/>
      </c>
      <c r="O6230" s="7">
        <f>G6230-L6230</f>
        <v/>
      </c>
      <c r="P6230" s="7">
        <f>H6230-M6230</f>
        <v/>
      </c>
      <c r="Q6230" s="7">
        <f>IF($I6230=1,(N6230-MAR1!$B$11)/MAR1!$D$11,(N6230-MAR1!$C$11)/MAR1!$E$11)</f>
        <v/>
      </c>
      <c r="R6230" s="7">
        <f>IF($I6230=1,(O6230-MAR1!$B$12)/MAR1!$D$12,(O6230-MAR1!$C$12)/MAR1!$E$12)</f>
        <v/>
      </c>
      <c r="S6230" s="7">
        <f>IF($I6230=1,(P6230-MAR1!$B$13)/MAR1!$D$13,(P6230-MAR1!$C$13)/MAR1!$E$13)</f>
        <v/>
      </c>
    </row>
    <row r="6231">
      <c r="A6231" s="5" t="n">
        <v>6230</v>
      </c>
      <c r="B6231" s="5" t="n">
        <v>18</v>
      </c>
      <c r="C6231" s="5" t="n">
        <v>25</v>
      </c>
      <c r="D6231" s="5" t="n">
        <v>1</v>
      </c>
      <c r="E6231" s="5" t="n">
        <v>0</v>
      </c>
      <c r="F6231" s="5" t="n">
        <v>34.7</v>
      </c>
      <c r="G6231" s="5" t="n">
        <v>19</v>
      </c>
      <c r="H6231" s="5" t="n">
        <v>26.74</v>
      </c>
      <c r="I6231" s="6">
        <f>IF(E6231&gt;=Markov!$B$3,1,0)</f>
        <v/>
      </c>
      <c r="J6231" s="6">
        <f>I6230</f>
        <v/>
      </c>
      <c r="K6231" s="7">
        <f>MAR1!$B$5+MAR1!$C$5*COS(2*PI()*$C6231/365)+MAR1!$D$5*SIN(2*PI()*$C6231/365)</f>
        <v/>
      </c>
      <c r="L6231" s="7">
        <f>MAR1!$B$6+MAR1!$C$6*COS(2*PI()*$C6231/365)+MAR1!$D$6*SIN(2*PI()*$C6231/365)</f>
        <v/>
      </c>
      <c r="M6231" s="7">
        <f>MAR1!$B$7+MAR1!$C$7*COS(2*PI()*$C6231/365)+MAR1!$D$7*SIN(2*PI()*$C6231/365)</f>
        <v/>
      </c>
      <c r="N6231" s="7">
        <f>F6231-K6231</f>
        <v/>
      </c>
      <c r="O6231" s="7">
        <f>G6231-L6231</f>
        <v/>
      </c>
      <c r="P6231" s="7">
        <f>H6231-M6231</f>
        <v/>
      </c>
      <c r="Q6231" s="7">
        <f>IF($I6231=1,(N6231-MAR1!$B$11)/MAR1!$D$11,(N6231-MAR1!$C$11)/MAR1!$E$11)</f>
        <v/>
      </c>
      <c r="R6231" s="7">
        <f>IF($I6231=1,(O6231-MAR1!$B$12)/MAR1!$D$12,(O6231-MAR1!$C$12)/MAR1!$E$12)</f>
        <v/>
      </c>
      <c r="S6231" s="7">
        <f>IF($I6231=1,(P6231-MAR1!$B$13)/MAR1!$D$13,(P6231-MAR1!$C$13)/MAR1!$E$13)</f>
        <v/>
      </c>
    </row>
    <row r="6232">
      <c r="A6232" s="5" t="n">
        <v>6231</v>
      </c>
      <c r="B6232" s="5" t="n">
        <v>18</v>
      </c>
      <c r="C6232" s="5" t="n">
        <v>26</v>
      </c>
      <c r="D6232" s="5" t="n">
        <v>1</v>
      </c>
      <c r="E6232" s="5" t="n">
        <v>0</v>
      </c>
      <c r="F6232" s="5" t="n">
        <v>34.1</v>
      </c>
      <c r="G6232" s="5" t="n">
        <v>18.1</v>
      </c>
      <c r="H6232" s="5" t="n">
        <v>16.06</v>
      </c>
      <c r="I6232" s="6">
        <f>IF(E6232&gt;=Markov!$B$3,1,0)</f>
        <v/>
      </c>
      <c r="J6232" s="6">
        <f>I6231</f>
        <v/>
      </c>
      <c r="K6232" s="7">
        <f>MAR1!$B$5+MAR1!$C$5*COS(2*PI()*$C6232/365)+MAR1!$D$5*SIN(2*PI()*$C6232/365)</f>
        <v/>
      </c>
      <c r="L6232" s="7">
        <f>MAR1!$B$6+MAR1!$C$6*COS(2*PI()*$C6232/365)+MAR1!$D$6*SIN(2*PI()*$C6232/365)</f>
        <v/>
      </c>
      <c r="M6232" s="7">
        <f>MAR1!$B$7+MAR1!$C$7*COS(2*PI()*$C6232/365)+MAR1!$D$7*SIN(2*PI()*$C6232/365)</f>
        <v/>
      </c>
      <c r="N6232" s="7">
        <f>F6232-K6232</f>
        <v/>
      </c>
      <c r="O6232" s="7">
        <f>G6232-L6232</f>
        <v/>
      </c>
      <c r="P6232" s="7">
        <f>H6232-M6232</f>
        <v/>
      </c>
      <c r="Q6232" s="7">
        <f>IF($I6232=1,(N6232-MAR1!$B$11)/MAR1!$D$11,(N6232-MAR1!$C$11)/MAR1!$E$11)</f>
        <v/>
      </c>
      <c r="R6232" s="7">
        <f>IF($I6232=1,(O6232-MAR1!$B$12)/MAR1!$D$12,(O6232-MAR1!$C$12)/MAR1!$E$12)</f>
        <v/>
      </c>
      <c r="S6232" s="7">
        <f>IF($I6232=1,(P6232-MAR1!$B$13)/MAR1!$D$13,(P6232-MAR1!$C$13)/MAR1!$E$13)</f>
        <v/>
      </c>
    </row>
    <row r="6233">
      <c r="A6233" s="5" t="n">
        <v>6232</v>
      </c>
      <c r="B6233" s="5" t="n">
        <v>18</v>
      </c>
      <c r="C6233" s="5" t="n">
        <v>27</v>
      </c>
      <c r="D6233" s="5" t="n">
        <v>1</v>
      </c>
      <c r="E6233" s="5" t="n">
        <v>0.2</v>
      </c>
      <c r="F6233" s="5" t="n">
        <v>29.3</v>
      </c>
      <c r="G6233" s="5" t="n">
        <v>15.8</v>
      </c>
      <c r="H6233" s="5" t="n">
        <v>8.16</v>
      </c>
      <c r="I6233" s="6">
        <f>IF(E6233&gt;=Markov!$B$3,1,0)</f>
        <v/>
      </c>
      <c r="J6233" s="6">
        <f>I6232</f>
        <v/>
      </c>
      <c r="K6233" s="7">
        <f>MAR1!$B$5+MAR1!$C$5*COS(2*PI()*$C6233/365)+MAR1!$D$5*SIN(2*PI()*$C6233/365)</f>
        <v/>
      </c>
      <c r="L6233" s="7">
        <f>MAR1!$B$6+MAR1!$C$6*COS(2*PI()*$C6233/365)+MAR1!$D$6*SIN(2*PI()*$C6233/365)</f>
        <v/>
      </c>
      <c r="M6233" s="7">
        <f>MAR1!$B$7+MAR1!$C$7*COS(2*PI()*$C6233/365)+MAR1!$D$7*SIN(2*PI()*$C6233/365)</f>
        <v/>
      </c>
      <c r="N6233" s="7">
        <f>F6233-K6233</f>
        <v/>
      </c>
      <c r="O6233" s="7">
        <f>G6233-L6233</f>
        <v/>
      </c>
      <c r="P6233" s="7">
        <f>H6233-M6233</f>
        <v/>
      </c>
      <c r="Q6233" s="7">
        <f>IF($I6233=1,(N6233-MAR1!$B$11)/MAR1!$D$11,(N6233-MAR1!$C$11)/MAR1!$E$11)</f>
        <v/>
      </c>
      <c r="R6233" s="7">
        <f>IF($I6233=1,(O6233-MAR1!$B$12)/MAR1!$D$12,(O6233-MAR1!$C$12)/MAR1!$E$12)</f>
        <v/>
      </c>
      <c r="S6233" s="7">
        <f>IF($I6233=1,(P6233-MAR1!$B$13)/MAR1!$D$13,(P6233-MAR1!$C$13)/MAR1!$E$13)</f>
        <v/>
      </c>
    </row>
    <row r="6234">
      <c r="A6234" s="5" t="n">
        <v>6233</v>
      </c>
      <c r="B6234" s="5" t="n">
        <v>18</v>
      </c>
      <c r="C6234" s="5" t="n">
        <v>28</v>
      </c>
      <c r="D6234" s="5" t="n">
        <v>1</v>
      </c>
      <c r="E6234" s="5" t="n">
        <v>0</v>
      </c>
      <c r="F6234" s="5" t="n">
        <v>33.2</v>
      </c>
      <c r="G6234" s="5" t="n">
        <v>16.8</v>
      </c>
      <c r="H6234" s="5" t="n">
        <v>18.37</v>
      </c>
      <c r="I6234" s="6">
        <f>IF(E6234&gt;=Markov!$B$3,1,0)</f>
        <v/>
      </c>
      <c r="J6234" s="6">
        <f>I6233</f>
        <v/>
      </c>
      <c r="K6234" s="7">
        <f>MAR1!$B$5+MAR1!$C$5*COS(2*PI()*$C6234/365)+MAR1!$D$5*SIN(2*PI()*$C6234/365)</f>
        <v/>
      </c>
      <c r="L6234" s="7">
        <f>MAR1!$B$6+MAR1!$C$6*COS(2*PI()*$C6234/365)+MAR1!$D$6*SIN(2*PI()*$C6234/365)</f>
        <v/>
      </c>
      <c r="M6234" s="7">
        <f>MAR1!$B$7+MAR1!$C$7*COS(2*PI()*$C6234/365)+MAR1!$D$7*SIN(2*PI()*$C6234/365)</f>
        <v/>
      </c>
      <c r="N6234" s="7">
        <f>F6234-K6234</f>
        <v/>
      </c>
      <c r="O6234" s="7">
        <f>G6234-L6234</f>
        <v/>
      </c>
      <c r="P6234" s="7">
        <f>H6234-M6234</f>
        <v/>
      </c>
      <c r="Q6234" s="7">
        <f>IF($I6234=1,(N6234-MAR1!$B$11)/MAR1!$D$11,(N6234-MAR1!$C$11)/MAR1!$E$11)</f>
        <v/>
      </c>
      <c r="R6234" s="7">
        <f>IF($I6234=1,(O6234-MAR1!$B$12)/MAR1!$D$12,(O6234-MAR1!$C$12)/MAR1!$E$12)</f>
        <v/>
      </c>
      <c r="S6234" s="7">
        <f>IF($I6234=1,(P6234-MAR1!$B$13)/MAR1!$D$13,(P6234-MAR1!$C$13)/MAR1!$E$13)</f>
        <v/>
      </c>
    </row>
    <row r="6235">
      <c r="A6235" s="5" t="n">
        <v>6234</v>
      </c>
      <c r="B6235" s="5" t="n">
        <v>18</v>
      </c>
      <c r="C6235" s="5" t="n">
        <v>29</v>
      </c>
      <c r="D6235" s="5" t="n">
        <v>1</v>
      </c>
      <c r="E6235" s="5" t="n">
        <v>0</v>
      </c>
      <c r="F6235" s="5" t="n">
        <v>34.1</v>
      </c>
      <c r="G6235" s="5" t="n">
        <v>15.3</v>
      </c>
      <c r="H6235" s="5" t="n">
        <v>20.19</v>
      </c>
      <c r="I6235" s="6">
        <f>IF(E6235&gt;=Markov!$B$3,1,0)</f>
        <v/>
      </c>
      <c r="J6235" s="6">
        <f>I6234</f>
        <v/>
      </c>
      <c r="K6235" s="7">
        <f>MAR1!$B$5+MAR1!$C$5*COS(2*PI()*$C6235/365)+MAR1!$D$5*SIN(2*PI()*$C6235/365)</f>
        <v/>
      </c>
      <c r="L6235" s="7">
        <f>MAR1!$B$6+MAR1!$C$6*COS(2*PI()*$C6235/365)+MAR1!$D$6*SIN(2*PI()*$C6235/365)</f>
        <v/>
      </c>
      <c r="M6235" s="7">
        <f>MAR1!$B$7+MAR1!$C$7*COS(2*PI()*$C6235/365)+MAR1!$D$7*SIN(2*PI()*$C6235/365)</f>
        <v/>
      </c>
      <c r="N6235" s="7">
        <f>F6235-K6235</f>
        <v/>
      </c>
      <c r="O6235" s="7">
        <f>G6235-L6235</f>
        <v/>
      </c>
      <c r="P6235" s="7">
        <f>H6235-M6235</f>
        <v/>
      </c>
      <c r="Q6235" s="7">
        <f>IF($I6235=1,(N6235-MAR1!$B$11)/MAR1!$D$11,(N6235-MAR1!$C$11)/MAR1!$E$11)</f>
        <v/>
      </c>
      <c r="R6235" s="7">
        <f>IF($I6235=1,(O6235-MAR1!$B$12)/MAR1!$D$12,(O6235-MAR1!$C$12)/MAR1!$E$12)</f>
        <v/>
      </c>
      <c r="S6235" s="7">
        <f>IF($I6235=1,(P6235-MAR1!$B$13)/MAR1!$D$13,(P6235-MAR1!$C$13)/MAR1!$E$13)</f>
        <v/>
      </c>
    </row>
    <row r="6236">
      <c r="A6236" s="5" t="n">
        <v>6235</v>
      </c>
      <c r="B6236" s="5" t="n">
        <v>18</v>
      </c>
      <c r="C6236" s="5" t="n">
        <v>30</v>
      </c>
      <c r="D6236" s="5" t="n">
        <v>1</v>
      </c>
      <c r="E6236" s="5" t="n">
        <v>0</v>
      </c>
      <c r="F6236" s="5" t="n">
        <v>32.3</v>
      </c>
      <c r="G6236" s="5" t="n">
        <v>15.9</v>
      </c>
      <c r="H6236" s="5" t="n">
        <v>19.98</v>
      </c>
      <c r="I6236" s="6">
        <f>IF(E6236&gt;=Markov!$B$3,1,0)</f>
        <v/>
      </c>
      <c r="J6236" s="6">
        <f>I6235</f>
        <v/>
      </c>
      <c r="K6236" s="7">
        <f>MAR1!$B$5+MAR1!$C$5*COS(2*PI()*$C6236/365)+MAR1!$D$5*SIN(2*PI()*$C6236/365)</f>
        <v/>
      </c>
      <c r="L6236" s="7">
        <f>MAR1!$B$6+MAR1!$C$6*COS(2*PI()*$C6236/365)+MAR1!$D$6*SIN(2*PI()*$C6236/365)</f>
        <v/>
      </c>
      <c r="M6236" s="7">
        <f>MAR1!$B$7+MAR1!$C$7*COS(2*PI()*$C6236/365)+MAR1!$D$7*SIN(2*PI()*$C6236/365)</f>
        <v/>
      </c>
      <c r="N6236" s="7">
        <f>F6236-K6236</f>
        <v/>
      </c>
      <c r="O6236" s="7">
        <f>G6236-L6236</f>
        <v/>
      </c>
      <c r="P6236" s="7">
        <f>H6236-M6236</f>
        <v/>
      </c>
      <c r="Q6236" s="7">
        <f>IF($I6236=1,(N6236-MAR1!$B$11)/MAR1!$D$11,(N6236-MAR1!$C$11)/MAR1!$E$11)</f>
        <v/>
      </c>
      <c r="R6236" s="7">
        <f>IF($I6236=1,(O6236-MAR1!$B$12)/MAR1!$D$12,(O6236-MAR1!$C$12)/MAR1!$E$12)</f>
        <v/>
      </c>
      <c r="S6236" s="7">
        <f>IF($I6236=1,(P6236-MAR1!$B$13)/MAR1!$D$13,(P6236-MAR1!$C$13)/MAR1!$E$13)</f>
        <v/>
      </c>
    </row>
    <row r="6237">
      <c r="A6237" s="5" t="n">
        <v>6236</v>
      </c>
      <c r="B6237" s="5" t="n">
        <v>18</v>
      </c>
      <c r="C6237" s="5" t="n">
        <v>31</v>
      </c>
      <c r="D6237" s="5" t="n">
        <v>1</v>
      </c>
      <c r="E6237" s="5" t="n">
        <v>0</v>
      </c>
      <c r="F6237" s="5" t="n">
        <v>32.5</v>
      </c>
      <c r="G6237" s="5" t="n">
        <v>15.5</v>
      </c>
      <c r="H6237" s="5" t="n">
        <v>18.29</v>
      </c>
      <c r="I6237" s="6">
        <f>IF(E6237&gt;=Markov!$B$3,1,0)</f>
        <v/>
      </c>
      <c r="J6237" s="6">
        <f>I6236</f>
        <v/>
      </c>
      <c r="K6237" s="7">
        <f>MAR1!$B$5+MAR1!$C$5*COS(2*PI()*$C6237/365)+MAR1!$D$5*SIN(2*PI()*$C6237/365)</f>
        <v/>
      </c>
      <c r="L6237" s="7">
        <f>MAR1!$B$6+MAR1!$C$6*COS(2*PI()*$C6237/365)+MAR1!$D$6*SIN(2*PI()*$C6237/365)</f>
        <v/>
      </c>
      <c r="M6237" s="7">
        <f>MAR1!$B$7+MAR1!$C$7*COS(2*PI()*$C6237/365)+MAR1!$D$7*SIN(2*PI()*$C6237/365)</f>
        <v/>
      </c>
      <c r="N6237" s="7">
        <f>F6237-K6237</f>
        <v/>
      </c>
      <c r="O6237" s="7">
        <f>G6237-L6237</f>
        <v/>
      </c>
      <c r="P6237" s="7">
        <f>H6237-M6237</f>
        <v/>
      </c>
      <c r="Q6237" s="7">
        <f>IF($I6237=1,(N6237-MAR1!$B$11)/MAR1!$D$11,(N6237-MAR1!$C$11)/MAR1!$E$11)</f>
        <v/>
      </c>
      <c r="R6237" s="7">
        <f>IF($I6237=1,(O6237-MAR1!$B$12)/MAR1!$D$12,(O6237-MAR1!$C$12)/MAR1!$E$12)</f>
        <v/>
      </c>
      <c r="S6237" s="7">
        <f>IF($I6237=1,(P6237-MAR1!$B$13)/MAR1!$D$13,(P6237-MAR1!$C$13)/MAR1!$E$13)</f>
        <v/>
      </c>
    </row>
    <row r="6238">
      <c r="A6238" s="5" t="n">
        <v>6237</v>
      </c>
      <c r="B6238" s="5" t="n">
        <v>18</v>
      </c>
      <c r="C6238" s="5" t="n">
        <v>32</v>
      </c>
      <c r="D6238" s="5" t="n">
        <v>2</v>
      </c>
      <c r="E6238" s="5" t="n">
        <v>0</v>
      </c>
      <c r="F6238" s="5" t="n">
        <v>32.4</v>
      </c>
      <c r="G6238" s="5" t="n">
        <v>14.5</v>
      </c>
      <c r="H6238" s="5" t="n">
        <v>18.67</v>
      </c>
      <c r="I6238" s="6">
        <f>IF(E6238&gt;=Markov!$B$3,1,0)</f>
        <v/>
      </c>
      <c r="J6238" s="6">
        <f>I6237</f>
        <v/>
      </c>
      <c r="K6238" s="7">
        <f>MAR1!$B$5+MAR1!$C$5*COS(2*PI()*$C6238/365)+MAR1!$D$5*SIN(2*PI()*$C6238/365)</f>
        <v/>
      </c>
      <c r="L6238" s="7">
        <f>MAR1!$B$6+MAR1!$C$6*COS(2*PI()*$C6238/365)+MAR1!$D$6*SIN(2*PI()*$C6238/365)</f>
        <v/>
      </c>
      <c r="M6238" s="7">
        <f>MAR1!$B$7+MAR1!$C$7*COS(2*PI()*$C6238/365)+MAR1!$D$7*SIN(2*PI()*$C6238/365)</f>
        <v/>
      </c>
      <c r="N6238" s="7">
        <f>F6238-K6238</f>
        <v/>
      </c>
      <c r="O6238" s="7">
        <f>G6238-L6238</f>
        <v/>
      </c>
      <c r="P6238" s="7">
        <f>H6238-M6238</f>
        <v/>
      </c>
      <c r="Q6238" s="7">
        <f>IF($I6238=1,(N6238-MAR1!$B$11)/MAR1!$D$11,(N6238-MAR1!$C$11)/MAR1!$E$11)</f>
        <v/>
      </c>
      <c r="R6238" s="7">
        <f>IF($I6238=1,(O6238-MAR1!$B$12)/MAR1!$D$12,(O6238-MAR1!$C$12)/MAR1!$E$12)</f>
        <v/>
      </c>
      <c r="S6238" s="7">
        <f>IF($I6238=1,(P6238-MAR1!$B$13)/MAR1!$D$13,(P6238-MAR1!$C$13)/MAR1!$E$13)</f>
        <v/>
      </c>
    </row>
    <row r="6239">
      <c r="A6239" s="5" t="n">
        <v>6238</v>
      </c>
      <c r="B6239" s="5" t="n">
        <v>18</v>
      </c>
      <c r="C6239" s="5" t="n">
        <v>33</v>
      </c>
      <c r="D6239" s="5" t="n">
        <v>2</v>
      </c>
      <c r="E6239" s="5" t="n">
        <v>0</v>
      </c>
      <c r="F6239" s="5" t="n">
        <v>31.4</v>
      </c>
      <c r="G6239" s="5" t="n">
        <v>14.6</v>
      </c>
      <c r="H6239" s="5" t="n">
        <v>14.53</v>
      </c>
      <c r="I6239" s="6">
        <f>IF(E6239&gt;=Markov!$B$3,1,0)</f>
        <v/>
      </c>
      <c r="J6239" s="6">
        <f>I6238</f>
        <v/>
      </c>
      <c r="K6239" s="7">
        <f>MAR1!$B$5+MAR1!$C$5*COS(2*PI()*$C6239/365)+MAR1!$D$5*SIN(2*PI()*$C6239/365)</f>
        <v/>
      </c>
      <c r="L6239" s="7">
        <f>MAR1!$B$6+MAR1!$C$6*COS(2*PI()*$C6239/365)+MAR1!$D$6*SIN(2*PI()*$C6239/365)</f>
        <v/>
      </c>
      <c r="M6239" s="7">
        <f>MAR1!$B$7+MAR1!$C$7*COS(2*PI()*$C6239/365)+MAR1!$D$7*SIN(2*PI()*$C6239/365)</f>
        <v/>
      </c>
      <c r="N6239" s="7">
        <f>F6239-K6239</f>
        <v/>
      </c>
      <c r="O6239" s="7">
        <f>G6239-L6239</f>
        <v/>
      </c>
      <c r="P6239" s="7">
        <f>H6239-M6239</f>
        <v/>
      </c>
      <c r="Q6239" s="7">
        <f>IF($I6239=1,(N6239-MAR1!$B$11)/MAR1!$D$11,(N6239-MAR1!$C$11)/MAR1!$E$11)</f>
        <v/>
      </c>
      <c r="R6239" s="7">
        <f>IF($I6239=1,(O6239-MAR1!$B$12)/MAR1!$D$12,(O6239-MAR1!$C$12)/MAR1!$E$12)</f>
        <v/>
      </c>
      <c r="S6239" s="7">
        <f>IF($I6239=1,(P6239-MAR1!$B$13)/MAR1!$D$13,(P6239-MAR1!$C$13)/MAR1!$E$13)</f>
        <v/>
      </c>
    </row>
    <row r="6240">
      <c r="A6240" s="5" t="n">
        <v>6239</v>
      </c>
      <c r="B6240" s="5" t="n">
        <v>18</v>
      </c>
      <c r="C6240" s="5" t="n">
        <v>34</v>
      </c>
      <c r="D6240" s="5" t="n">
        <v>2</v>
      </c>
      <c r="E6240" s="5" t="n">
        <v>0</v>
      </c>
      <c r="F6240" s="5" t="n">
        <v>31.2</v>
      </c>
      <c r="G6240" s="5" t="n">
        <v>15.5</v>
      </c>
      <c r="H6240" s="5" t="n">
        <v>10.32</v>
      </c>
      <c r="I6240" s="6">
        <f>IF(E6240&gt;=Markov!$B$3,1,0)</f>
        <v/>
      </c>
      <c r="J6240" s="6">
        <f>I6239</f>
        <v/>
      </c>
      <c r="K6240" s="7">
        <f>MAR1!$B$5+MAR1!$C$5*COS(2*PI()*$C6240/365)+MAR1!$D$5*SIN(2*PI()*$C6240/365)</f>
        <v/>
      </c>
      <c r="L6240" s="7">
        <f>MAR1!$B$6+MAR1!$C$6*COS(2*PI()*$C6240/365)+MAR1!$D$6*SIN(2*PI()*$C6240/365)</f>
        <v/>
      </c>
      <c r="M6240" s="7">
        <f>MAR1!$B$7+MAR1!$C$7*COS(2*PI()*$C6240/365)+MAR1!$D$7*SIN(2*PI()*$C6240/365)</f>
        <v/>
      </c>
      <c r="N6240" s="7">
        <f>F6240-K6240</f>
        <v/>
      </c>
      <c r="O6240" s="7">
        <f>G6240-L6240</f>
        <v/>
      </c>
      <c r="P6240" s="7">
        <f>H6240-M6240</f>
        <v/>
      </c>
      <c r="Q6240" s="7">
        <f>IF($I6240=1,(N6240-MAR1!$B$11)/MAR1!$D$11,(N6240-MAR1!$C$11)/MAR1!$E$11)</f>
        <v/>
      </c>
      <c r="R6240" s="7">
        <f>IF($I6240=1,(O6240-MAR1!$B$12)/MAR1!$D$12,(O6240-MAR1!$C$12)/MAR1!$E$12)</f>
        <v/>
      </c>
      <c r="S6240" s="7">
        <f>IF($I6240=1,(P6240-MAR1!$B$13)/MAR1!$D$13,(P6240-MAR1!$C$13)/MAR1!$E$13)</f>
        <v/>
      </c>
    </row>
    <row r="6241">
      <c r="A6241" s="5" t="n">
        <v>6240</v>
      </c>
      <c r="B6241" s="5" t="n">
        <v>18</v>
      </c>
      <c r="C6241" s="5" t="n">
        <v>35</v>
      </c>
      <c r="D6241" s="5" t="n">
        <v>2</v>
      </c>
      <c r="E6241" s="5" t="n">
        <v>0</v>
      </c>
      <c r="F6241" s="5" t="n">
        <v>32.1</v>
      </c>
      <c r="G6241" s="5" t="n">
        <v>15.6</v>
      </c>
      <c r="H6241" s="5" t="n">
        <v>12.15</v>
      </c>
      <c r="I6241" s="6">
        <f>IF(E6241&gt;=Markov!$B$3,1,0)</f>
        <v/>
      </c>
      <c r="J6241" s="6">
        <f>I6240</f>
        <v/>
      </c>
      <c r="K6241" s="7">
        <f>MAR1!$B$5+MAR1!$C$5*COS(2*PI()*$C6241/365)+MAR1!$D$5*SIN(2*PI()*$C6241/365)</f>
        <v/>
      </c>
      <c r="L6241" s="7">
        <f>MAR1!$B$6+MAR1!$C$6*COS(2*PI()*$C6241/365)+MAR1!$D$6*SIN(2*PI()*$C6241/365)</f>
        <v/>
      </c>
      <c r="M6241" s="7">
        <f>MAR1!$B$7+MAR1!$C$7*COS(2*PI()*$C6241/365)+MAR1!$D$7*SIN(2*PI()*$C6241/365)</f>
        <v/>
      </c>
      <c r="N6241" s="7">
        <f>F6241-K6241</f>
        <v/>
      </c>
      <c r="O6241" s="7">
        <f>G6241-L6241</f>
        <v/>
      </c>
      <c r="P6241" s="7">
        <f>H6241-M6241</f>
        <v/>
      </c>
      <c r="Q6241" s="7">
        <f>IF($I6241=1,(N6241-MAR1!$B$11)/MAR1!$D$11,(N6241-MAR1!$C$11)/MAR1!$E$11)</f>
        <v/>
      </c>
      <c r="R6241" s="7">
        <f>IF($I6241=1,(O6241-MAR1!$B$12)/MAR1!$D$12,(O6241-MAR1!$C$12)/MAR1!$E$12)</f>
        <v/>
      </c>
      <c r="S6241" s="7">
        <f>IF($I6241=1,(P6241-MAR1!$B$13)/MAR1!$D$13,(P6241-MAR1!$C$13)/MAR1!$E$13)</f>
        <v/>
      </c>
    </row>
    <row r="6242">
      <c r="A6242" s="5" t="n">
        <v>6241</v>
      </c>
      <c r="B6242" s="5" t="n">
        <v>18</v>
      </c>
      <c r="C6242" s="5" t="n">
        <v>36</v>
      </c>
      <c r="D6242" s="5" t="n">
        <v>2</v>
      </c>
      <c r="E6242" s="5" t="n">
        <v>0.1</v>
      </c>
      <c r="F6242" s="5" t="n">
        <v>29.3</v>
      </c>
      <c r="G6242" s="5" t="n">
        <v>14.5</v>
      </c>
      <c r="H6242" s="5" t="n">
        <v>12.6</v>
      </c>
      <c r="I6242" s="6">
        <f>IF(E6242&gt;=Markov!$B$3,1,0)</f>
        <v/>
      </c>
      <c r="J6242" s="6">
        <f>I6241</f>
        <v/>
      </c>
      <c r="K6242" s="7">
        <f>MAR1!$B$5+MAR1!$C$5*COS(2*PI()*$C6242/365)+MAR1!$D$5*SIN(2*PI()*$C6242/365)</f>
        <v/>
      </c>
      <c r="L6242" s="7">
        <f>MAR1!$B$6+MAR1!$C$6*COS(2*PI()*$C6242/365)+MAR1!$D$6*SIN(2*PI()*$C6242/365)</f>
        <v/>
      </c>
      <c r="M6242" s="7">
        <f>MAR1!$B$7+MAR1!$C$7*COS(2*PI()*$C6242/365)+MAR1!$D$7*SIN(2*PI()*$C6242/365)</f>
        <v/>
      </c>
      <c r="N6242" s="7">
        <f>F6242-K6242</f>
        <v/>
      </c>
      <c r="O6242" s="7">
        <f>G6242-L6242</f>
        <v/>
      </c>
      <c r="P6242" s="7">
        <f>H6242-M6242</f>
        <v/>
      </c>
      <c r="Q6242" s="7">
        <f>IF($I6242=1,(N6242-MAR1!$B$11)/MAR1!$D$11,(N6242-MAR1!$C$11)/MAR1!$E$11)</f>
        <v/>
      </c>
      <c r="R6242" s="7">
        <f>IF($I6242=1,(O6242-MAR1!$B$12)/MAR1!$D$12,(O6242-MAR1!$C$12)/MAR1!$E$12)</f>
        <v/>
      </c>
      <c r="S6242" s="7">
        <f>IF($I6242=1,(P6242-MAR1!$B$13)/MAR1!$D$13,(P6242-MAR1!$C$13)/MAR1!$E$13)</f>
        <v/>
      </c>
    </row>
    <row r="6243">
      <c r="A6243" s="5" t="n">
        <v>6242</v>
      </c>
      <c r="B6243" s="5" t="n">
        <v>18</v>
      </c>
      <c r="C6243" s="5" t="n">
        <v>37</v>
      </c>
      <c r="D6243" s="5" t="n">
        <v>2</v>
      </c>
      <c r="E6243" s="5" t="n">
        <v>0</v>
      </c>
      <c r="F6243" s="5" t="n">
        <v>33</v>
      </c>
      <c r="G6243" s="5" t="n">
        <v>16.2</v>
      </c>
      <c r="H6243" s="5" t="n">
        <v>15.39</v>
      </c>
      <c r="I6243" s="6">
        <f>IF(E6243&gt;=Markov!$B$3,1,0)</f>
        <v/>
      </c>
      <c r="J6243" s="6">
        <f>I6242</f>
        <v/>
      </c>
      <c r="K6243" s="7">
        <f>MAR1!$B$5+MAR1!$C$5*COS(2*PI()*$C6243/365)+MAR1!$D$5*SIN(2*PI()*$C6243/365)</f>
        <v/>
      </c>
      <c r="L6243" s="7">
        <f>MAR1!$B$6+MAR1!$C$6*COS(2*PI()*$C6243/365)+MAR1!$D$6*SIN(2*PI()*$C6243/365)</f>
        <v/>
      </c>
      <c r="M6243" s="7">
        <f>MAR1!$B$7+MAR1!$C$7*COS(2*PI()*$C6243/365)+MAR1!$D$7*SIN(2*PI()*$C6243/365)</f>
        <v/>
      </c>
      <c r="N6243" s="7">
        <f>F6243-K6243</f>
        <v/>
      </c>
      <c r="O6243" s="7">
        <f>G6243-L6243</f>
        <v/>
      </c>
      <c r="P6243" s="7">
        <f>H6243-M6243</f>
        <v/>
      </c>
      <c r="Q6243" s="7">
        <f>IF($I6243=1,(N6243-MAR1!$B$11)/MAR1!$D$11,(N6243-MAR1!$C$11)/MAR1!$E$11)</f>
        <v/>
      </c>
      <c r="R6243" s="7">
        <f>IF($I6243=1,(O6243-MAR1!$B$12)/MAR1!$D$12,(O6243-MAR1!$C$12)/MAR1!$E$12)</f>
        <v/>
      </c>
      <c r="S6243" s="7">
        <f>IF($I6243=1,(P6243-MAR1!$B$13)/MAR1!$D$13,(P6243-MAR1!$C$13)/MAR1!$E$13)</f>
        <v/>
      </c>
    </row>
    <row r="6244">
      <c r="A6244" s="5" t="n">
        <v>6243</v>
      </c>
      <c r="B6244" s="5" t="n">
        <v>18</v>
      </c>
      <c r="C6244" s="5" t="n">
        <v>38</v>
      </c>
      <c r="D6244" s="5" t="n">
        <v>2</v>
      </c>
      <c r="E6244" s="5" t="n">
        <v>0</v>
      </c>
      <c r="F6244" s="5" t="n">
        <v>34.7</v>
      </c>
      <c r="G6244" s="5" t="n">
        <v>16.2</v>
      </c>
      <c r="H6244" s="5" t="n">
        <v>17.98</v>
      </c>
      <c r="I6244" s="6">
        <f>IF(E6244&gt;=Markov!$B$3,1,0)</f>
        <v/>
      </c>
      <c r="J6244" s="6">
        <f>I6243</f>
        <v/>
      </c>
      <c r="K6244" s="7">
        <f>MAR1!$B$5+MAR1!$C$5*COS(2*PI()*$C6244/365)+MAR1!$D$5*SIN(2*PI()*$C6244/365)</f>
        <v/>
      </c>
      <c r="L6244" s="7">
        <f>MAR1!$B$6+MAR1!$C$6*COS(2*PI()*$C6244/365)+MAR1!$D$6*SIN(2*PI()*$C6244/365)</f>
        <v/>
      </c>
      <c r="M6244" s="7">
        <f>MAR1!$B$7+MAR1!$C$7*COS(2*PI()*$C6244/365)+MAR1!$D$7*SIN(2*PI()*$C6244/365)</f>
        <v/>
      </c>
      <c r="N6244" s="7">
        <f>F6244-K6244</f>
        <v/>
      </c>
      <c r="O6244" s="7">
        <f>G6244-L6244</f>
        <v/>
      </c>
      <c r="P6244" s="7">
        <f>H6244-M6244</f>
        <v/>
      </c>
      <c r="Q6244" s="7">
        <f>IF($I6244=1,(N6244-MAR1!$B$11)/MAR1!$D$11,(N6244-MAR1!$C$11)/MAR1!$E$11)</f>
        <v/>
      </c>
      <c r="R6244" s="7">
        <f>IF($I6244=1,(O6244-MAR1!$B$12)/MAR1!$D$12,(O6244-MAR1!$C$12)/MAR1!$E$12)</f>
        <v/>
      </c>
      <c r="S6244" s="7">
        <f>IF($I6244=1,(P6244-MAR1!$B$13)/MAR1!$D$13,(P6244-MAR1!$C$13)/MAR1!$E$13)</f>
        <v/>
      </c>
    </row>
    <row r="6245">
      <c r="A6245" s="5" t="n">
        <v>6244</v>
      </c>
      <c r="B6245" s="5" t="n">
        <v>18</v>
      </c>
      <c r="C6245" s="5" t="n">
        <v>39</v>
      </c>
      <c r="D6245" s="5" t="n">
        <v>2</v>
      </c>
      <c r="E6245" s="5" t="n">
        <v>0</v>
      </c>
      <c r="F6245" s="5" t="n">
        <v>34.9</v>
      </c>
      <c r="G6245" s="5" t="n">
        <v>17.3</v>
      </c>
      <c r="H6245" s="5" t="n">
        <v>22.94</v>
      </c>
      <c r="I6245" s="6">
        <f>IF(E6245&gt;=Markov!$B$3,1,0)</f>
        <v/>
      </c>
      <c r="J6245" s="6">
        <f>I6244</f>
        <v/>
      </c>
      <c r="K6245" s="7">
        <f>MAR1!$B$5+MAR1!$C$5*COS(2*PI()*$C6245/365)+MAR1!$D$5*SIN(2*PI()*$C6245/365)</f>
        <v/>
      </c>
      <c r="L6245" s="7">
        <f>MAR1!$B$6+MAR1!$C$6*COS(2*PI()*$C6245/365)+MAR1!$D$6*SIN(2*PI()*$C6245/365)</f>
        <v/>
      </c>
      <c r="M6245" s="7">
        <f>MAR1!$B$7+MAR1!$C$7*COS(2*PI()*$C6245/365)+MAR1!$D$7*SIN(2*PI()*$C6245/365)</f>
        <v/>
      </c>
      <c r="N6245" s="7">
        <f>F6245-K6245</f>
        <v/>
      </c>
      <c r="O6245" s="7">
        <f>G6245-L6245</f>
        <v/>
      </c>
      <c r="P6245" s="7">
        <f>H6245-M6245</f>
        <v/>
      </c>
      <c r="Q6245" s="7">
        <f>IF($I6245=1,(N6245-MAR1!$B$11)/MAR1!$D$11,(N6245-MAR1!$C$11)/MAR1!$E$11)</f>
        <v/>
      </c>
      <c r="R6245" s="7">
        <f>IF($I6245=1,(O6245-MAR1!$B$12)/MAR1!$D$12,(O6245-MAR1!$C$12)/MAR1!$E$12)</f>
        <v/>
      </c>
      <c r="S6245" s="7">
        <f>IF($I6245=1,(P6245-MAR1!$B$13)/MAR1!$D$13,(P6245-MAR1!$C$13)/MAR1!$E$13)</f>
        <v/>
      </c>
    </row>
    <row r="6246">
      <c r="A6246" s="5" t="n">
        <v>6245</v>
      </c>
      <c r="B6246" s="5" t="n">
        <v>18</v>
      </c>
      <c r="C6246" s="5" t="n">
        <v>40</v>
      </c>
      <c r="D6246" s="5" t="n">
        <v>2</v>
      </c>
      <c r="E6246" s="5" t="n">
        <v>0</v>
      </c>
      <c r="F6246" s="5" t="n">
        <v>35.6</v>
      </c>
      <c r="G6246" s="5" t="n">
        <v>17.4</v>
      </c>
      <c r="H6246" s="5" t="n">
        <v>19.61</v>
      </c>
      <c r="I6246" s="6">
        <f>IF(E6246&gt;=Markov!$B$3,1,0)</f>
        <v/>
      </c>
      <c r="J6246" s="6">
        <f>I6245</f>
        <v/>
      </c>
      <c r="K6246" s="7">
        <f>MAR1!$B$5+MAR1!$C$5*COS(2*PI()*$C6246/365)+MAR1!$D$5*SIN(2*PI()*$C6246/365)</f>
        <v/>
      </c>
      <c r="L6246" s="7">
        <f>MAR1!$B$6+MAR1!$C$6*COS(2*PI()*$C6246/365)+MAR1!$D$6*SIN(2*PI()*$C6246/365)</f>
        <v/>
      </c>
      <c r="M6246" s="7">
        <f>MAR1!$B$7+MAR1!$C$7*COS(2*PI()*$C6246/365)+MAR1!$D$7*SIN(2*PI()*$C6246/365)</f>
        <v/>
      </c>
      <c r="N6246" s="7">
        <f>F6246-K6246</f>
        <v/>
      </c>
      <c r="O6246" s="7">
        <f>G6246-L6246</f>
        <v/>
      </c>
      <c r="P6246" s="7">
        <f>H6246-M6246</f>
        <v/>
      </c>
      <c r="Q6246" s="7">
        <f>IF($I6246=1,(N6246-MAR1!$B$11)/MAR1!$D$11,(N6246-MAR1!$C$11)/MAR1!$E$11)</f>
        <v/>
      </c>
      <c r="R6246" s="7">
        <f>IF($I6246=1,(O6246-MAR1!$B$12)/MAR1!$D$12,(O6246-MAR1!$C$12)/MAR1!$E$12)</f>
        <v/>
      </c>
      <c r="S6246" s="7">
        <f>IF($I6246=1,(P6246-MAR1!$B$13)/MAR1!$D$13,(P6246-MAR1!$C$13)/MAR1!$E$13)</f>
        <v/>
      </c>
    </row>
    <row r="6247">
      <c r="A6247" s="5" t="n">
        <v>6246</v>
      </c>
      <c r="B6247" s="5" t="n">
        <v>18</v>
      </c>
      <c r="C6247" s="5" t="n">
        <v>41</v>
      </c>
      <c r="D6247" s="5" t="n">
        <v>2</v>
      </c>
      <c r="E6247" s="5" t="n">
        <v>0</v>
      </c>
      <c r="F6247" s="5" t="n">
        <v>33.7</v>
      </c>
      <c r="G6247" s="5" t="n">
        <v>17.2</v>
      </c>
      <c r="H6247" s="5" t="n">
        <v>24.84</v>
      </c>
      <c r="I6247" s="6">
        <f>IF(E6247&gt;=Markov!$B$3,1,0)</f>
        <v/>
      </c>
      <c r="J6247" s="6">
        <f>I6246</f>
        <v/>
      </c>
      <c r="K6247" s="7">
        <f>MAR1!$B$5+MAR1!$C$5*COS(2*PI()*$C6247/365)+MAR1!$D$5*SIN(2*PI()*$C6247/365)</f>
        <v/>
      </c>
      <c r="L6247" s="7">
        <f>MAR1!$B$6+MAR1!$C$6*COS(2*PI()*$C6247/365)+MAR1!$D$6*SIN(2*PI()*$C6247/365)</f>
        <v/>
      </c>
      <c r="M6247" s="7">
        <f>MAR1!$B$7+MAR1!$C$7*COS(2*PI()*$C6247/365)+MAR1!$D$7*SIN(2*PI()*$C6247/365)</f>
        <v/>
      </c>
      <c r="N6247" s="7">
        <f>F6247-K6247</f>
        <v/>
      </c>
      <c r="O6247" s="7">
        <f>G6247-L6247</f>
        <v/>
      </c>
      <c r="P6247" s="7">
        <f>H6247-M6247</f>
        <v/>
      </c>
      <c r="Q6247" s="7">
        <f>IF($I6247=1,(N6247-MAR1!$B$11)/MAR1!$D$11,(N6247-MAR1!$C$11)/MAR1!$E$11)</f>
        <v/>
      </c>
      <c r="R6247" s="7">
        <f>IF($I6247=1,(O6247-MAR1!$B$12)/MAR1!$D$12,(O6247-MAR1!$C$12)/MAR1!$E$12)</f>
        <v/>
      </c>
      <c r="S6247" s="7">
        <f>IF($I6247=1,(P6247-MAR1!$B$13)/MAR1!$D$13,(P6247-MAR1!$C$13)/MAR1!$E$13)</f>
        <v/>
      </c>
    </row>
    <row r="6248">
      <c r="A6248" s="5" t="n">
        <v>6247</v>
      </c>
      <c r="B6248" s="5" t="n">
        <v>18</v>
      </c>
      <c r="C6248" s="5" t="n">
        <v>42</v>
      </c>
      <c r="D6248" s="5" t="n">
        <v>2</v>
      </c>
      <c r="E6248" s="5" t="n">
        <v>0</v>
      </c>
      <c r="F6248" s="5" t="n">
        <v>33.6</v>
      </c>
      <c r="G6248" s="5" t="n">
        <v>18.3</v>
      </c>
      <c r="H6248" s="5" t="n">
        <v>21.85</v>
      </c>
      <c r="I6248" s="6">
        <f>IF(E6248&gt;=Markov!$B$3,1,0)</f>
        <v/>
      </c>
      <c r="J6248" s="6">
        <f>I6247</f>
        <v/>
      </c>
      <c r="K6248" s="7">
        <f>MAR1!$B$5+MAR1!$C$5*COS(2*PI()*$C6248/365)+MAR1!$D$5*SIN(2*PI()*$C6248/365)</f>
        <v/>
      </c>
      <c r="L6248" s="7">
        <f>MAR1!$B$6+MAR1!$C$6*COS(2*PI()*$C6248/365)+MAR1!$D$6*SIN(2*PI()*$C6248/365)</f>
        <v/>
      </c>
      <c r="M6248" s="7">
        <f>MAR1!$B$7+MAR1!$C$7*COS(2*PI()*$C6248/365)+MAR1!$D$7*SIN(2*PI()*$C6248/365)</f>
        <v/>
      </c>
      <c r="N6248" s="7">
        <f>F6248-K6248</f>
        <v/>
      </c>
      <c r="O6248" s="7">
        <f>G6248-L6248</f>
        <v/>
      </c>
      <c r="P6248" s="7">
        <f>H6248-M6248</f>
        <v/>
      </c>
      <c r="Q6248" s="7">
        <f>IF($I6248=1,(N6248-MAR1!$B$11)/MAR1!$D$11,(N6248-MAR1!$C$11)/MAR1!$E$11)</f>
        <v/>
      </c>
      <c r="R6248" s="7">
        <f>IF($I6248=1,(O6248-MAR1!$B$12)/MAR1!$D$12,(O6248-MAR1!$C$12)/MAR1!$E$12)</f>
        <v/>
      </c>
      <c r="S6248" s="7">
        <f>IF($I6248=1,(P6248-MAR1!$B$13)/MAR1!$D$13,(P6248-MAR1!$C$13)/MAR1!$E$13)</f>
        <v/>
      </c>
    </row>
    <row r="6249">
      <c r="A6249" s="5" t="n">
        <v>6248</v>
      </c>
      <c r="B6249" s="5" t="n">
        <v>18</v>
      </c>
      <c r="C6249" s="5" t="n">
        <v>43</v>
      </c>
      <c r="D6249" s="5" t="n">
        <v>2</v>
      </c>
      <c r="E6249" s="5" t="n">
        <v>0</v>
      </c>
      <c r="F6249" s="5" t="n">
        <v>33.5</v>
      </c>
      <c r="G6249" s="5" t="n">
        <v>18.9</v>
      </c>
      <c r="H6249" s="5" t="n">
        <v>20.8</v>
      </c>
      <c r="I6249" s="6">
        <f>IF(E6249&gt;=Markov!$B$3,1,0)</f>
        <v/>
      </c>
      <c r="J6249" s="6">
        <f>I6248</f>
        <v/>
      </c>
      <c r="K6249" s="7">
        <f>MAR1!$B$5+MAR1!$C$5*COS(2*PI()*$C6249/365)+MAR1!$D$5*SIN(2*PI()*$C6249/365)</f>
        <v/>
      </c>
      <c r="L6249" s="7">
        <f>MAR1!$B$6+MAR1!$C$6*COS(2*PI()*$C6249/365)+MAR1!$D$6*SIN(2*PI()*$C6249/365)</f>
        <v/>
      </c>
      <c r="M6249" s="7">
        <f>MAR1!$B$7+MAR1!$C$7*COS(2*PI()*$C6249/365)+MAR1!$D$7*SIN(2*PI()*$C6249/365)</f>
        <v/>
      </c>
      <c r="N6249" s="7">
        <f>F6249-K6249</f>
        <v/>
      </c>
      <c r="O6249" s="7">
        <f>G6249-L6249</f>
        <v/>
      </c>
      <c r="P6249" s="7">
        <f>H6249-M6249</f>
        <v/>
      </c>
      <c r="Q6249" s="7">
        <f>IF($I6249=1,(N6249-MAR1!$B$11)/MAR1!$D$11,(N6249-MAR1!$C$11)/MAR1!$E$11)</f>
        <v/>
      </c>
      <c r="R6249" s="7">
        <f>IF($I6249=1,(O6249-MAR1!$B$12)/MAR1!$D$12,(O6249-MAR1!$C$12)/MAR1!$E$12)</f>
        <v/>
      </c>
      <c r="S6249" s="7">
        <f>IF($I6249=1,(P6249-MAR1!$B$13)/MAR1!$D$13,(P6249-MAR1!$C$13)/MAR1!$E$13)</f>
        <v/>
      </c>
    </row>
    <row r="6250">
      <c r="A6250" s="5" t="n">
        <v>6249</v>
      </c>
      <c r="B6250" s="5" t="n">
        <v>18</v>
      </c>
      <c r="C6250" s="5" t="n">
        <v>44</v>
      </c>
      <c r="D6250" s="5" t="n">
        <v>2</v>
      </c>
      <c r="E6250" s="5" t="n">
        <v>0</v>
      </c>
      <c r="F6250" s="5" t="n">
        <v>31.8</v>
      </c>
      <c r="G6250" s="5" t="n">
        <v>17</v>
      </c>
      <c r="H6250" s="5" t="n">
        <v>18.9</v>
      </c>
      <c r="I6250" s="6">
        <f>IF(E6250&gt;=Markov!$B$3,1,0)</f>
        <v/>
      </c>
      <c r="J6250" s="6">
        <f>I6249</f>
        <v/>
      </c>
      <c r="K6250" s="7">
        <f>MAR1!$B$5+MAR1!$C$5*COS(2*PI()*$C6250/365)+MAR1!$D$5*SIN(2*PI()*$C6250/365)</f>
        <v/>
      </c>
      <c r="L6250" s="7">
        <f>MAR1!$B$6+MAR1!$C$6*COS(2*PI()*$C6250/365)+MAR1!$D$6*SIN(2*PI()*$C6250/365)</f>
        <v/>
      </c>
      <c r="M6250" s="7">
        <f>MAR1!$B$7+MAR1!$C$7*COS(2*PI()*$C6250/365)+MAR1!$D$7*SIN(2*PI()*$C6250/365)</f>
        <v/>
      </c>
      <c r="N6250" s="7">
        <f>F6250-K6250</f>
        <v/>
      </c>
      <c r="O6250" s="7">
        <f>G6250-L6250</f>
        <v/>
      </c>
      <c r="P6250" s="7">
        <f>H6250-M6250</f>
        <v/>
      </c>
      <c r="Q6250" s="7">
        <f>IF($I6250=1,(N6250-MAR1!$B$11)/MAR1!$D$11,(N6250-MAR1!$C$11)/MAR1!$E$11)</f>
        <v/>
      </c>
      <c r="R6250" s="7">
        <f>IF($I6250=1,(O6250-MAR1!$B$12)/MAR1!$D$12,(O6250-MAR1!$C$12)/MAR1!$E$12)</f>
        <v/>
      </c>
      <c r="S6250" s="7">
        <f>IF($I6250=1,(P6250-MAR1!$B$13)/MAR1!$D$13,(P6250-MAR1!$C$13)/MAR1!$E$13)</f>
        <v/>
      </c>
    </row>
    <row r="6251">
      <c r="A6251" s="5" t="n">
        <v>6250</v>
      </c>
      <c r="B6251" s="5" t="n">
        <v>18</v>
      </c>
      <c r="C6251" s="5" t="n">
        <v>45</v>
      </c>
      <c r="D6251" s="5" t="n">
        <v>2</v>
      </c>
      <c r="E6251" s="5" t="n">
        <v>0</v>
      </c>
      <c r="F6251" s="5" t="n">
        <v>31.9</v>
      </c>
      <c r="G6251" s="5" t="n">
        <v>18.7</v>
      </c>
      <c r="H6251" s="5" t="n">
        <v>16.9</v>
      </c>
      <c r="I6251" s="6">
        <f>IF(E6251&gt;=Markov!$B$3,1,0)</f>
        <v/>
      </c>
      <c r="J6251" s="6">
        <f>I6250</f>
        <v/>
      </c>
      <c r="K6251" s="7">
        <f>MAR1!$B$5+MAR1!$C$5*COS(2*PI()*$C6251/365)+MAR1!$D$5*SIN(2*PI()*$C6251/365)</f>
        <v/>
      </c>
      <c r="L6251" s="7">
        <f>MAR1!$B$6+MAR1!$C$6*COS(2*PI()*$C6251/365)+MAR1!$D$6*SIN(2*PI()*$C6251/365)</f>
        <v/>
      </c>
      <c r="M6251" s="7">
        <f>MAR1!$B$7+MAR1!$C$7*COS(2*PI()*$C6251/365)+MAR1!$D$7*SIN(2*PI()*$C6251/365)</f>
        <v/>
      </c>
      <c r="N6251" s="7">
        <f>F6251-K6251</f>
        <v/>
      </c>
      <c r="O6251" s="7">
        <f>G6251-L6251</f>
        <v/>
      </c>
      <c r="P6251" s="7">
        <f>H6251-M6251</f>
        <v/>
      </c>
      <c r="Q6251" s="7">
        <f>IF($I6251=1,(N6251-MAR1!$B$11)/MAR1!$D$11,(N6251-MAR1!$C$11)/MAR1!$E$11)</f>
        <v/>
      </c>
      <c r="R6251" s="7">
        <f>IF($I6251=1,(O6251-MAR1!$B$12)/MAR1!$D$12,(O6251-MAR1!$C$12)/MAR1!$E$12)</f>
        <v/>
      </c>
      <c r="S6251" s="7">
        <f>IF($I6251=1,(P6251-MAR1!$B$13)/MAR1!$D$13,(P6251-MAR1!$C$13)/MAR1!$E$13)</f>
        <v/>
      </c>
    </row>
    <row r="6252">
      <c r="A6252" s="5" t="n">
        <v>6251</v>
      </c>
      <c r="B6252" s="5" t="n">
        <v>18</v>
      </c>
      <c r="C6252" s="5" t="n">
        <v>46</v>
      </c>
      <c r="D6252" s="5" t="n">
        <v>2</v>
      </c>
      <c r="E6252" s="5" t="n">
        <v>0</v>
      </c>
      <c r="F6252" s="5" t="n">
        <v>29.8</v>
      </c>
      <c r="G6252" s="5" t="n">
        <v>16</v>
      </c>
      <c r="H6252" s="5" t="n">
        <v>22.29</v>
      </c>
      <c r="I6252" s="6">
        <f>IF(E6252&gt;=Markov!$B$3,1,0)</f>
        <v/>
      </c>
      <c r="J6252" s="6">
        <f>I6251</f>
        <v/>
      </c>
      <c r="K6252" s="7">
        <f>MAR1!$B$5+MAR1!$C$5*COS(2*PI()*$C6252/365)+MAR1!$D$5*SIN(2*PI()*$C6252/365)</f>
        <v/>
      </c>
      <c r="L6252" s="7">
        <f>MAR1!$B$6+MAR1!$C$6*COS(2*PI()*$C6252/365)+MAR1!$D$6*SIN(2*PI()*$C6252/365)</f>
        <v/>
      </c>
      <c r="M6252" s="7">
        <f>MAR1!$B$7+MAR1!$C$7*COS(2*PI()*$C6252/365)+MAR1!$D$7*SIN(2*PI()*$C6252/365)</f>
        <v/>
      </c>
      <c r="N6252" s="7">
        <f>F6252-K6252</f>
        <v/>
      </c>
      <c r="O6252" s="7">
        <f>G6252-L6252</f>
        <v/>
      </c>
      <c r="P6252" s="7">
        <f>H6252-M6252</f>
        <v/>
      </c>
      <c r="Q6252" s="7">
        <f>IF($I6252=1,(N6252-MAR1!$B$11)/MAR1!$D$11,(N6252-MAR1!$C$11)/MAR1!$E$11)</f>
        <v/>
      </c>
      <c r="R6252" s="7">
        <f>IF($I6252=1,(O6252-MAR1!$B$12)/MAR1!$D$12,(O6252-MAR1!$C$12)/MAR1!$E$12)</f>
        <v/>
      </c>
      <c r="S6252" s="7">
        <f>IF($I6252=1,(P6252-MAR1!$B$13)/MAR1!$D$13,(P6252-MAR1!$C$13)/MAR1!$E$13)</f>
        <v/>
      </c>
    </row>
    <row r="6253">
      <c r="A6253" s="5" t="n">
        <v>6252</v>
      </c>
      <c r="B6253" s="5" t="n">
        <v>18</v>
      </c>
      <c r="C6253" s="5" t="n">
        <v>47</v>
      </c>
      <c r="D6253" s="5" t="n">
        <v>2</v>
      </c>
      <c r="E6253" s="5" t="n">
        <v>0</v>
      </c>
      <c r="F6253" s="5" t="n">
        <v>33.2</v>
      </c>
      <c r="G6253" s="5" t="n">
        <v>17.2</v>
      </c>
      <c r="H6253" s="5" t="n">
        <v>20.57</v>
      </c>
      <c r="I6253" s="6">
        <f>IF(E6253&gt;=Markov!$B$3,1,0)</f>
        <v/>
      </c>
      <c r="J6253" s="6">
        <f>I6252</f>
        <v/>
      </c>
      <c r="K6253" s="7">
        <f>MAR1!$B$5+MAR1!$C$5*COS(2*PI()*$C6253/365)+MAR1!$D$5*SIN(2*PI()*$C6253/365)</f>
        <v/>
      </c>
      <c r="L6253" s="7">
        <f>MAR1!$B$6+MAR1!$C$6*COS(2*PI()*$C6253/365)+MAR1!$D$6*SIN(2*PI()*$C6253/365)</f>
        <v/>
      </c>
      <c r="M6253" s="7">
        <f>MAR1!$B$7+MAR1!$C$7*COS(2*PI()*$C6253/365)+MAR1!$D$7*SIN(2*PI()*$C6253/365)</f>
        <v/>
      </c>
      <c r="N6253" s="7">
        <f>F6253-K6253</f>
        <v/>
      </c>
      <c r="O6253" s="7">
        <f>G6253-L6253</f>
        <v/>
      </c>
      <c r="P6253" s="7">
        <f>H6253-M6253</f>
        <v/>
      </c>
      <c r="Q6253" s="7">
        <f>IF($I6253=1,(N6253-MAR1!$B$11)/MAR1!$D$11,(N6253-MAR1!$C$11)/MAR1!$E$11)</f>
        <v/>
      </c>
      <c r="R6253" s="7">
        <f>IF($I6253=1,(O6253-MAR1!$B$12)/MAR1!$D$12,(O6253-MAR1!$C$12)/MAR1!$E$12)</f>
        <v/>
      </c>
      <c r="S6253" s="7">
        <f>IF($I6253=1,(P6253-MAR1!$B$13)/MAR1!$D$13,(P6253-MAR1!$C$13)/MAR1!$E$13)</f>
        <v/>
      </c>
    </row>
    <row r="6254">
      <c r="A6254" s="5" t="n">
        <v>6253</v>
      </c>
      <c r="B6254" s="5" t="n">
        <v>18</v>
      </c>
      <c r="C6254" s="5" t="n">
        <v>48</v>
      </c>
      <c r="D6254" s="5" t="n">
        <v>2</v>
      </c>
      <c r="E6254" s="5" t="n">
        <v>0</v>
      </c>
      <c r="F6254" s="5" t="n">
        <v>34.1</v>
      </c>
      <c r="G6254" s="5" t="n">
        <v>18.4</v>
      </c>
      <c r="H6254" s="5" t="n">
        <v>25.34</v>
      </c>
      <c r="I6254" s="6">
        <f>IF(E6254&gt;=Markov!$B$3,1,0)</f>
        <v/>
      </c>
      <c r="J6254" s="6">
        <f>I6253</f>
        <v/>
      </c>
      <c r="K6254" s="7">
        <f>MAR1!$B$5+MAR1!$C$5*COS(2*PI()*$C6254/365)+MAR1!$D$5*SIN(2*PI()*$C6254/365)</f>
        <v/>
      </c>
      <c r="L6254" s="7">
        <f>MAR1!$B$6+MAR1!$C$6*COS(2*PI()*$C6254/365)+MAR1!$D$6*SIN(2*PI()*$C6254/365)</f>
        <v/>
      </c>
      <c r="M6254" s="7">
        <f>MAR1!$B$7+MAR1!$C$7*COS(2*PI()*$C6254/365)+MAR1!$D$7*SIN(2*PI()*$C6254/365)</f>
        <v/>
      </c>
      <c r="N6254" s="7">
        <f>F6254-K6254</f>
        <v/>
      </c>
      <c r="O6254" s="7">
        <f>G6254-L6254</f>
        <v/>
      </c>
      <c r="P6254" s="7">
        <f>H6254-M6254</f>
        <v/>
      </c>
      <c r="Q6254" s="7">
        <f>IF($I6254=1,(N6254-MAR1!$B$11)/MAR1!$D$11,(N6254-MAR1!$C$11)/MAR1!$E$11)</f>
        <v/>
      </c>
      <c r="R6254" s="7">
        <f>IF($I6254=1,(O6254-MAR1!$B$12)/MAR1!$D$12,(O6254-MAR1!$C$12)/MAR1!$E$12)</f>
        <v/>
      </c>
      <c r="S6254" s="7">
        <f>IF($I6254=1,(P6254-MAR1!$B$13)/MAR1!$D$13,(P6254-MAR1!$C$13)/MAR1!$E$13)</f>
        <v/>
      </c>
    </row>
    <row r="6255">
      <c r="A6255" s="5" t="n">
        <v>6254</v>
      </c>
      <c r="B6255" s="5" t="n">
        <v>18</v>
      </c>
      <c r="C6255" s="5" t="n">
        <v>49</v>
      </c>
      <c r="D6255" s="5" t="n">
        <v>2</v>
      </c>
      <c r="E6255" s="5" t="n">
        <v>0</v>
      </c>
      <c r="F6255" s="5" t="n">
        <v>33.7</v>
      </c>
      <c r="G6255" s="5" t="n">
        <v>14.9</v>
      </c>
      <c r="H6255" s="5" t="n">
        <v>25.69</v>
      </c>
      <c r="I6255" s="6">
        <f>IF(E6255&gt;=Markov!$B$3,1,0)</f>
        <v/>
      </c>
      <c r="J6255" s="6">
        <f>I6254</f>
        <v/>
      </c>
      <c r="K6255" s="7">
        <f>MAR1!$B$5+MAR1!$C$5*COS(2*PI()*$C6255/365)+MAR1!$D$5*SIN(2*PI()*$C6255/365)</f>
        <v/>
      </c>
      <c r="L6255" s="7">
        <f>MAR1!$B$6+MAR1!$C$6*COS(2*PI()*$C6255/365)+MAR1!$D$6*SIN(2*PI()*$C6255/365)</f>
        <v/>
      </c>
      <c r="M6255" s="7">
        <f>MAR1!$B$7+MAR1!$C$7*COS(2*PI()*$C6255/365)+MAR1!$D$7*SIN(2*PI()*$C6255/365)</f>
        <v/>
      </c>
      <c r="N6255" s="7">
        <f>F6255-K6255</f>
        <v/>
      </c>
      <c r="O6255" s="7">
        <f>G6255-L6255</f>
        <v/>
      </c>
      <c r="P6255" s="7">
        <f>H6255-M6255</f>
        <v/>
      </c>
      <c r="Q6255" s="7">
        <f>IF($I6255=1,(N6255-MAR1!$B$11)/MAR1!$D$11,(N6255-MAR1!$C$11)/MAR1!$E$11)</f>
        <v/>
      </c>
      <c r="R6255" s="7">
        <f>IF($I6255=1,(O6255-MAR1!$B$12)/MAR1!$D$12,(O6255-MAR1!$C$12)/MAR1!$E$12)</f>
        <v/>
      </c>
      <c r="S6255" s="7">
        <f>IF($I6255=1,(P6255-MAR1!$B$13)/MAR1!$D$13,(P6255-MAR1!$C$13)/MAR1!$E$13)</f>
        <v/>
      </c>
    </row>
    <row r="6256">
      <c r="A6256" s="5" t="n">
        <v>6255</v>
      </c>
      <c r="B6256" s="5" t="n">
        <v>18</v>
      </c>
      <c r="C6256" s="5" t="n">
        <v>50</v>
      </c>
      <c r="D6256" s="5" t="n">
        <v>2</v>
      </c>
      <c r="E6256" s="5" t="n">
        <v>0</v>
      </c>
      <c r="F6256" s="5" t="n">
        <v>38</v>
      </c>
      <c r="G6256" s="5" t="n">
        <v>17.7</v>
      </c>
      <c r="H6256" s="5" t="n">
        <v>23.04</v>
      </c>
      <c r="I6256" s="6">
        <f>IF(E6256&gt;=Markov!$B$3,1,0)</f>
        <v/>
      </c>
      <c r="J6256" s="6">
        <f>I6255</f>
        <v/>
      </c>
      <c r="K6256" s="7">
        <f>MAR1!$B$5+MAR1!$C$5*COS(2*PI()*$C6256/365)+MAR1!$D$5*SIN(2*PI()*$C6256/365)</f>
        <v/>
      </c>
      <c r="L6256" s="7">
        <f>MAR1!$B$6+MAR1!$C$6*COS(2*PI()*$C6256/365)+MAR1!$D$6*SIN(2*PI()*$C6256/365)</f>
        <v/>
      </c>
      <c r="M6256" s="7">
        <f>MAR1!$B$7+MAR1!$C$7*COS(2*PI()*$C6256/365)+MAR1!$D$7*SIN(2*PI()*$C6256/365)</f>
        <v/>
      </c>
      <c r="N6256" s="7">
        <f>F6256-K6256</f>
        <v/>
      </c>
      <c r="O6256" s="7">
        <f>G6256-L6256</f>
        <v/>
      </c>
      <c r="P6256" s="7">
        <f>H6256-M6256</f>
        <v/>
      </c>
      <c r="Q6256" s="7">
        <f>IF($I6256=1,(N6256-MAR1!$B$11)/MAR1!$D$11,(N6256-MAR1!$C$11)/MAR1!$E$11)</f>
        <v/>
      </c>
      <c r="R6256" s="7">
        <f>IF($I6256=1,(O6256-MAR1!$B$12)/MAR1!$D$12,(O6256-MAR1!$C$12)/MAR1!$E$12)</f>
        <v/>
      </c>
      <c r="S6256" s="7">
        <f>IF($I6256=1,(P6256-MAR1!$B$13)/MAR1!$D$13,(P6256-MAR1!$C$13)/MAR1!$E$13)</f>
        <v/>
      </c>
    </row>
    <row r="6257">
      <c r="A6257" s="5" t="n">
        <v>6256</v>
      </c>
      <c r="B6257" s="5" t="n">
        <v>18</v>
      </c>
      <c r="C6257" s="5" t="n">
        <v>51</v>
      </c>
      <c r="D6257" s="5" t="n">
        <v>2</v>
      </c>
      <c r="E6257" s="5" t="n">
        <v>0</v>
      </c>
      <c r="F6257" s="5" t="n">
        <v>39.3</v>
      </c>
      <c r="G6257" s="5" t="n">
        <v>19.9</v>
      </c>
      <c r="H6257" s="5" t="n">
        <v>20.92</v>
      </c>
      <c r="I6257" s="6">
        <f>IF(E6257&gt;=Markov!$B$3,1,0)</f>
        <v/>
      </c>
      <c r="J6257" s="6">
        <f>I6256</f>
        <v/>
      </c>
      <c r="K6257" s="7">
        <f>MAR1!$B$5+MAR1!$C$5*COS(2*PI()*$C6257/365)+MAR1!$D$5*SIN(2*PI()*$C6257/365)</f>
        <v/>
      </c>
      <c r="L6257" s="7">
        <f>MAR1!$B$6+MAR1!$C$6*COS(2*PI()*$C6257/365)+MAR1!$D$6*SIN(2*PI()*$C6257/365)</f>
        <v/>
      </c>
      <c r="M6257" s="7">
        <f>MAR1!$B$7+MAR1!$C$7*COS(2*PI()*$C6257/365)+MAR1!$D$7*SIN(2*PI()*$C6257/365)</f>
        <v/>
      </c>
      <c r="N6257" s="7">
        <f>F6257-K6257</f>
        <v/>
      </c>
      <c r="O6257" s="7">
        <f>G6257-L6257</f>
        <v/>
      </c>
      <c r="P6257" s="7">
        <f>H6257-M6257</f>
        <v/>
      </c>
      <c r="Q6257" s="7">
        <f>IF($I6257=1,(N6257-MAR1!$B$11)/MAR1!$D$11,(N6257-MAR1!$C$11)/MAR1!$E$11)</f>
        <v/>
      </c>
      <c r="R6257" s="7">
        <f>IF($I6257=1,(O6257-MAR1!$B$12)/MAR1!$D$12,(O6257-MAR1!$C$12)/MAR1!$E$12)</f>
        <v/>
      </c>
      <c r="S6257" s="7">
        <f>IF($I6257=1,(P6257-MAR1!$B$13)/MAR1!$D$13,(P6257-MAR1!$C$13)/MAR1!$E$13)</f>
        <v/>
      </c>
    </row>
    <row r="6258">
      <c r="A6258" s="5" t="n">
        <v>6257</v>
      </c>
      <c r="B6258" s="5" t="n">
        <v>18</v>
      </c>
      <c r="C6258" s="5" t="n">
        <v>52</v>
      </c>
      <c r="D6258" s="5" t="n">
        <v>2</v>
      </c>
      <c r="E6258" s="5" t="n">
        <v>0</v>
      </c>
      <c r="F6258" s="5" t="n">
        <v>38.6</v>
      </c>
      <c r="G6258" s="5" t="n">
        <v>19.9</v>
      </c>
      <c r="H6258" s="5" t="n">
        <v>20.3</v>
      </c>
      <c r="I6258" s="6">
        <f>IF(E6258&gt;=Markov!$B$3,1,0)</f>
        <v/>
      </c>
      <c r="J6258" s="6">
        <f>I6257</f>
        <v/>
      </c>
      <c r="K6258" s="7">
        <f>MAR1!$B$5+MAR1!$C$5*COS(2*PI()*$C6258/365)+MAR1!$D$5*SIN(2*PI()*$C6258/365)</f>
        <v/>
      </c>
      <c r="L6258" s="7">
        <f>MAR1!$B$6+MAR1!$C$6*COS(2*PI()*$C6258/365)+MAR1!$D$6*SIN(2*PI()*$C6258/365)</f>
        <v/>
      </c>
      <c r="M6258" s="7">
        <f>MAR1!$B$7+MAR1!$C$7*COS(2*PI()*$C6258/365)+MAR1!$D$7*SIN(2*PI()*$C6258/365)</f>
        <v/>
      </c>
      <c r="N6258" s="7">
        <f>F6258-K6258</f>
        <v/>
      </c>
      <c r="O6258" s="7">
        <f>G6258-L6258</f>
        <v/>
      </c>
      <c r="P6258" s="7">
        <f>H6258-M6258</f>
        <v/>
      </c>
      <c r="Q6258" s="7">
        <f>IF($I6258=1,(N6258-MAR1!$B$11)/MAR1!$D$11,(N6258-MAR1!$C$11)/MAR1!$E$11)</f>
        <v/>
      </c>
      <c r="R6258" s="7">
        <f>IF($I6258=1,(O6258-MAR1!$B$12)/MAR1!$D$12,(O6258-MAR1!$C$12)/MAR1!$E$12)</f>
        <v/>
      </c>
      <c r="S6258" s="7">
        <f>IF($I6258=1,(P6258-MAR1!$B$13)/MAR1!$D$13,(P6258-MAR1!$C$13)/MAR1!$E$13)</f>
        <v/>
      </c>
    </row>
    <row r="6259">
      <c r="A6259" s="5" t="n">
        <v>6258</v>
      </c>
      <c r="B6259" s="5" t="n">
        <v>18</v>
      </c>
      <c r="C6259" s="5" t="n">
        <v>53</v>
      </c>
      <c r="D6259" s="5" t="n">
        <v>2</v>
      </c>
      <c r="E6259" s="5" t="n">
        <v>0</v>
      </c>
      <c r="F6259" s="5" t="n">
        <v>39.9</v>
      </c>
      <c r="G6259" s="5" t="n">
        <v>21.2</v>
      </c>
      <c r="H6259" s="5" t="n">
        <v>19.6</v>
      </c>
      <c r="I6259" s="6">
        <f>IF(E6259&gt;=Markov!$B$3,1,0)</f>
        <v/>
      </c>
      <c r="J6259" s="6">
        <f>I6258</f>
        <v/>
      </c>
      <c r="K6259" s="7">
        <f>MAR1!$B$5+MAR1!$C$5*COS(2*PI()*$C6259/365)+MAR1!$D$5*SIN(2*PI()*$C6259/365)</f>
        <v/>
      </c>
      <c r="L6259" s="7">
        <f>MAR1!$B$6+MAR1!$C$6*COS(2*PI()*$C6259/365)+MAR1!$D$6*SIN(2*PI()*$C6259/365)</f>
        <v/>
      </c>
      <c r="M6259" s="7">
        <f>MAR1!$B$7+MAR1!$C$7*COS(2*PI()*$C6259/365)+MAR1!$D$7*SIN(2*PI()*$C6259/365)</f>
        <v/>
      </c>
      <c r="N6259" s="7">
        <f>F6259-K6259</f>
        <v/>
      </c>
      <c r="O6259" s="7">
        <f>G6259-L6259</f>
        <v/>
      </c>
      <c r="P6259" s="7">
        <f>H6259-M6259</f>
        <v/>
      </c>
      <c r="Q6259" s="7">
        <f>IF($I6259=1,(N6259-MAR1!$B$11)/MAR1!$D$11,(N6259-MAR1!$C$11)/MAR1!$E$11)</f>
        <v/>
      </c>
      <c r="R6259" s="7">
        <f>IF($I6259=1,(O6259-MAR1!$B$12)/MAR1!$D$12,(O6259-MAR1!$C$12)/MAR1!$E$12)</f>
        <v/>
      </c>
      <c r="S6259" s="7">
        <f>IF($I6259=1,(P6259-MAR1!$B$13)/MAR1!$D$13,(P6259-MAR1!$C$13)/MAR1!$E$13)</f>
        <v/>
      </c>
    </row>
    <row r="6260">
      <c r="A6260" s="5" t="n">
        <v>6259</v>
      </c>
      <c r="B6260" s="5" t="n">
        <v>18</v>
      </c>
      <c r="C6260" s="5" t="n">
        <v>54</v>
      </c>
      <c r="D6260" s="5" t="n">
        <v>2</v>
      </c>
      <c r="E6260" s="5" t="n">
        <v>0</v>
      </c>
      <c r="F6260" s="5" t="n">
        <v>36.8</v>
      </c>
      <c r="G6260" s="5" t="n">
        <v>19.7</v>
      </c>
      <c r="H6260" s="5" t="n">
        <v>26.13</v>
      </c>
      <c r="I6260" s="6">
        <f>IF(E6260&gt;=Markov!$B$3,1,0)</f>
        <v/>
      </c>
      <c r="J6260" s="6">
        <f>I6259</f>
        <v/>
      </c>
      <c r="K6260" s="7">
        <f>MAR1!$B$5+MAR1!$C$5*COS(2*PI()*$C6260/365)+MAR1!$D$5*SIN(2*PI()*$C6260/365)</f>
        <v/>
      </c>
      <c r="L6260" s="7">
        <f>MAR1!$B$6+MAR1!$C$6*COS(2*PI()*$C6260/365)+MAR1!$D$6*SIN(2*PI()*$C6260/365)</f>
        <v/>
      </c>
      <c r="M6260" s="7">
        <f>MAR1!$B$7+MAR1!$C$7*COS(2*PI()*$C6260/365)+MAR1!$D$7*SIN(2*PI()*$C6260/365)</f>
        <v/>
      </c>
      <c r="N6260" s="7">
        <f>F6260-K6260</f>
        <v/>
      </c>
      <c r="O6260" s="7">
        <f>G6260-L6260</f>
        <v/>
      </c>
      <c r="P6260" s="7">
        <f>H6260-M6260</f>
        <v/>
      </c>
      <c r="Q6260" s="7">
        <f>IF($I6260=1,(N6260-MAR1!$B$11)/MAR1!$D$11,(N6260-MAR1!$C$11)/MAR1!$E$11)</f>
        <v/>
      </c>
      <c r="R6260" s="7">
        <f>IF($I6260=1,(O6260-MAR1!$B$12)/MAR1!$D$12,(O6260-MAR1!$C$12)/MAR1!$E$12)</f>
        <v/>
      </c>
      <c r="S6260" s="7">
        <f>IF($I6260=1,(P6260-MAR1!$B$13)/MAR1!$D$13,(P6260-MAR1!$C$13)/MAR1!$E$13)</f>
        <v/>
      </c>
    </row>
    <row r="6261">
      <c r="A6261" s="5" t="n">
        <v>6260</v>
      </c>
      <c r="B6261" s="5" t="n">
        <v>18</v>
      </c>
      <c r="C6261" s="5" t="n">
        <v>55</v>
      </c>
      <c r="D6261" s="5" t="n">
        <v>2</v>
      </c>
      <c r="E6261" s="5" t="n">
        <v>0</v>
      </c>
      <c r="F6261" s="5" t="n">
        <v>36.6</v>
      </c>
      <c r="G6261" s="5" t="n">
        <v>21.7</v>
      </c>
      <c r="H6261" s="5" t="n">
        <v>21.25</v>
      </c>
      <c r="I6261" s="6">
        <f>IF(E6261&gt;=Markov!$B$3,1,0)</f>
        <v/>
      </c>
      <c r="J6261" s="6">
        <f>I6260</f>
        <v/>
      </c>
      <c r="K6261" s="7">
        <f>MAR1!$B$5+MAR1!$C$5*COS(2*PI()*$C6261/365)+MAR1!$D$5*SIN(2*PI()*$C6261/365)</f>
        <v/>
      </c>
      <c r="L6261" s="7">
        <f>MAR1!$B$6+MAR1!$C$6*COS(2*PI()*$C6261/365)+MAR1!$D$6*SIN(2*PI()*$C6261/365)</f>
        <v/>
      </c>
      <c r="M6261" s="7">
        <f>MAR1!$B$7+MAR1!$C$7*COS(2*PI()*$C6261/365)+MAR1!$D$7*SIN(2*PI()*$C6261/365)</f>
        <v/>
      </c>
      <c r="N6261" s="7">
        <f>F6261-K6261</f>
        <v/>
      </c>
      <c r="O6261" s="7">
        <f>G6261-L6261</f>
        <v/>
      </c>
      <c r="P6261" s="7">
        <f>H6261-M6261</f>
        <v/>
      </c>
      <c r="Q6261" s="7">
        <f>IF($I6261=1,(N6261-MAR1!$B$11)/MAR1!$D$11,(N6261-MAR1!$C$11)/MAR1!$E$11)</f>
        <v/>
      </c>
      <c r="R6261" s="7">
        <f>IF($I6261=1,(O6261-MAR1!$B$12)/MAR1!$D$12,(O6261-MAR1!$C$12)/MAR1!$E$12)</f>
        <v/>
      </c>
      <c r="S6261" s="7">
        <f>IF($I6261=1,(P6261-MAR1!$B$13)/MAR1!$D$13,(P6261-MAR1!$C$13)/MAR1!$E$13)</f>
        <v/>
      </c>
    </row>
    <row r="6262">
      <c r="A6262" s="5" t="n">
        <v>6261</v>
      </c>
      <c r="B6262" s="5" t="n">
        <v>18</v>
      </c>
      <c r="C6262" s="5" t="n">
        <v>56</v>
      </c>
      <c r="D6262" s="5" t="n">
        <v>2</v>
      </c>
      <c r="E6262" s="5" t="n">
        <v>0</v>
      </c>
      <c r="F6262" s="5" t="n">
        <v>36.9</v>
      </c>
      <c r="G6262" s="5" t="n">
        <v>21.7</v>
      </c>
      <c r="H6262" s="5" t="n">
        <v>20.75</v>
      </c>
      <c r="I6262" s="6">
        <f>IF(E6262&gt;=Markov!$B$3,1,0)</f>
        <v/>
      </c>
      <c r="J6262" s="6">
        <f>I6261</f>
        <v/>
      </c>
      <c r="K6262" s="7">
        <f>MAR1!$B$5+MAR1!$C$5*COS(2*PI()*$C6262/365)+MAR1!$D$5*SIN(2*PI()*$C6262/365)</f>
        <v/>
      </c>
      <c r="L6262" s="7">
        <f>MAR1!$B$6+MAR1!$C$6*COS(2*PI()*$C6262/365)+MAR1!$D$6*SIN(2*PI()*$C6262/365)</f>
        <v/>
      </c>
      <c r="M6262" s="7">
        <f>MAR1!$B$7+MAR1!$C$7*COS(2*PI()*$C6262/365)+MAR1!$D$7*SIN(2*PI()*$C6262/365)</f>
        <v/>
      </c>
      <c r="N6262" s="7">
        <f>F6262-K6262</f>
        <v/>
      </c>
      <c r="O6262" s="7">
        <f>G6262-L6262</f>
        <v/>
      </c>
      <c r="P6262" s="7">
        <f>H6262-M6262</f>
        <v/>
      </c>
      <c r="Q6262" s="7">
        <f>IF($I6262=1,(N6262-MAR1!$B$11)/MAR1!$D$11,(N6262-MAR1!$C$11)/MAR1!$E$11)</f>
        <v/>
      </c>
      <c r="R6262" s="7">
        <f>IF($I6262=1,(O6262-MAR1!$B$12)/MAR1!$D$12,(O6262-MAR1!$C$12)/MAR1!$E$12)</f>
        <v/>
      </c>
      <c r="S6262" s="7">
        <f>IF($I6262=1,(P6262-MAR1!$B$13)/MAR1!$D$13,(P6262-MAR1!$C$13)/MAR1!$E$13)</f>
        <v/>
      </c>
    </row>
    <row r="6263">
      <c r="A6263" s="5" t="n">
        <v>6262</v>
      </c>
      <c r="B6263" s="5" t="n">
        <v>18</v>
      </c>
      <c r="C6263" s="5" t="n">
        <v>57</v>
      </c>
      <c r="D6263" s="5" t="n">
        <v>2</v>
      </c>
      <c r="E6263" s="5" t="n">
        <v>0</v>
      </c>
      <c r="F6263" s="5" t="n">
        <v>35.5</v>
      </c>
      <c r="G6263" s="5" t="n">
        <v>19.9</v>
      </c>
      <c r="H6263" s="5" t="n">
        <v>18.65</v>
      </c>
      <c r="I6263" s="6">
        <f>IF(E6263&gt;=Markov!$B$3,1,0)</f>
        <v/>
      </c>
      <c r="J6263" s="6">
        <f>I6262</f>
        <v/>
      </c>
      <c r="K6263" s="7">
        <f>MAR1!$B$5+MAR1!$C$5*COS(2*PI()*$C6263/365)+MAR1!$D$5*SIN(2*PI()*$C6263/365)</f>
        <v/>
      </c>
      <c r="L6263" s="7">
        <f>MAR1!$B$6+MAR1!$C$6*COS(2*PI()*$C6263/365)+MAR1!$D$6*SIN(2*PI()*$C6263/365)</f>
        <v/>
      </c>
      <c r="M6263" s="7">
        <f>MAR1!$B$7+MAR1!$C$7*COS(2*PI()*$C6263/365)+MAR1!$D$7*SIN(2*PI()*$C6263/365)</f>
        <v/>
      </c>
      <c r="N6263" s="7">
        <f>F6263-K6263</f>
        <v/>
      </c>
      <c r="O6263" s="7">
        <f>G6263-L6263</f>
        <v/>
      </c>
      <c r="P6263" s="7">
        <f>H6263-M6263</f>
        <v/>
      </c>
      <c r="Q6263" s="7">
        <f>IF($I6263=1,(N6263-MAR1!$B$11)/MAR1!$D$11,(N6263-MAR1!$C$11)/MAR1!$E$11)</f>
        <v/>
      </c>
      <c r="R6263" s="7">
        <f>IF($I6263=1,(O6263-MAR1!$B$12)/MAR1!$D$12,(O6263-MAR1!$C$12)/MAR1!$E$12)</f>
        <v/>
      </c>
      <c r="S6263" s="7">
        <f>IF($I6263=1,(P6263-MAR1!$B$13)/MAR1!$D$13,(P6263-MAR1!$C$13)/MAR1!$E$13)</f>
        <v/>
      </c>
    </row>
    <row r="6264">
      <c r="A6264" s="5" t="n">
        <v>6263</v>
      </c>
      <c r="B6264" s="5" t="n">
        <v>18</v>
      </c>
      <c r="C6264" s="5" t="n">
        <v>58</v>
      </c>
      <c r="D6264" s="5" t="n">
        <v>2</v>
      </c>
      <c r="E6264" s="5" t="n">
        <v>0</v>
      </c>
      <c r="F6264" s="5" t="n">
        <v>36</v>
      </c>
      <c r="G6264" s="5" t="n">
        <v>19.7</v>
      </c>
      <c r="H6264" s="5" t="n">
        <v>17.94</v>
      </c>
      <c r="I6264" s="6">
        <f>IF(E6264&gt;=Markov!$B$3,1,0)</f>
        <v/>
      </c>
      <c r="J6264" s="6">
        <f>I6263</f>
        <v/>
      </c>
      <c r="K6264" s="7">
        <f>MAR1!$B$5+MAR1!$C$5*COS(2*PI()*$C6264/365)+MAR1!$D$5*SIN(2*PI()*$C6264/365)</f>
        <v/>
      </c>
      <c r="L6264" s="7">
        <f>MAR1!$B$6+MAR1!$C$6*COS(2*PI()*$C6264/365)+MAR1!$D$6*SIN(2*PI()*$C6264/365)</f>
        <v/>
      </c>
      <c r="M6264" s="7">
        <f>MAR1!$B$7+MAR1!$C$7*COS(2*PI()*$C6264/365)+MAR1!$D$7*SIN(2*PI()*$C6264/365)</f>
        <v/>
      </c>
      <c r="N6264" s="7">
        <f>F6264-K6264</f>
        <v/>
      </c>
      <c r="O6264" s="7">
        <f>G6264-L6264</f>
        <v/>
      </c>
      <c r="P6264" s="7">
        <f>H6264-M6264</f>
        <v/>
      </c>
      <c r="Q6264" s="7">
        <f>IF($I6264=1,(N6264-MAR1!$B$11)/MAR1!$D$11,(N6264-MAR1!$C$11)/MAR1!$E$11)</f>
        <v/>
      </c>
      <c r="R6264" s="7">
        <f>IF($I6264=1,(O6264-MAR1!$B$12)/MAR1!$D$12,(O6264-MAR1!$C$12)/MAR1!$E$12)</f>
        <v/>
      </c>
      <c r="S6264" s="7">
        <f>IF($I6264=1,(P6264-MAR1!$B$13)/MAR1!$D$13,(P6264-MAR1!$C$13)/MAR1!$E$13)</f>
        <v/>
      </c>
    </row>
    <row r="6265">
      <c r="A6265" s="5" t="n">
        <v>6264</v>
      </c>
      <c r="B6265" s="5" t="n">
        <v>18</v>
      </c>
      <c r="C6265" s="5" t="n">
        <v>59</v>
      </c>
      <c r="D6265" s="5" t="n">
        <v>2</v>
      </c>
      <c r="E6265" s="5" t="n">
        <v>0</v>
      </c>
      <c r="F6265" s="5" t="n">
        <v>38.3</v>
      </c>
      <c r="G6265" s="5" t="n">
        <v>20.4</v>
      </c>
      <c r="H6265" s="5" t="n">
        <v>23.58</v>
      </c>
      <c r="I6265" s="6">
        <f>IF(E6265&gt;=Markov!$B$3,1,0)</f>
        <v/>
      </c>
      <c r="J6265" s="6">
        <f>I6264</f>
        <v/>
      </c>
      <c r="K6265" s="7">
        <f>MAR1!$B$5+MAR1!$C$5*COS(2*PI()*$C6265/365)+MAR1!$D$5*SIN(2*PI()*$C6265/365)</f>
        <v/>
      </c>
      <c r="L6265" s="7">
        <f>MAR1!$B$6+MAR1!$C$6*COS(2*PI()*$C6265/365)+MAR1!$D$6*SIN(2*PI()*$C6265/365)</f>
        <v/>
      </c>
      <c r="M6265" s="7">
        <f>MAR1!$B$7+MAR1!$C$7*COS(2*PI()*$C6265/365)+MAR1!$D$7*SIN(2*PI()*$C6265/365)</f>
        <v/>
      </c>
      <c r="N6265" s="7">
        <f>F6265-K6265</f>
        <v/>
      </c>
      <c r="O6265" s="7">
        <f>G6265-L6265</f>
        <v/>
      </c>
      <c r="P6265" s="7">
        <f>H6265-M6265</f>
        <v/>
      </c>
      <c r="Q6265" s="7">
        <f>IF($I6265=1,(N6265-MAR1!$B$11)/MAR1!$D$11,(N6265-MAR1!$C$11)/MAR1!$E$11)</f>
        <v/>
      </c>
      <c r="R6265" s="7">
        <f>IF($I6265=1,(O6265-MAR1!$B$12)/MAR1!$D$12,(O6265-MAR1!$C$12)/MAR1!$E$12)</f>
        <v/>
      </c>
      <c r="S6265" s="7">
        <f>IF($I6265=1,(P6265-MAR1!$B$13)/MAR1!$D$13,(P6265-MAR1!$C$13)/MAR1!$E$13)</f>
        <v/>
      </c>
    </row>
    <row r="6266">
      <c r="A6266" s="5" t="n">
        <v>6265</v>
      </c>
      <c r="B6266" s="5" t="n">
        <v>18</v>
      </c>
      <c r="C6266" s="5" t="n">
        <v>60</v>
      </c>
      <c r="D6266" s="5" t="n">
        <v>3</v>
      </c>
      <c r="E6266" s="5" t="n">
        <v>0</v>
      </c>
      <c r="F6266" s="5" t="n">
        <v>37</v>
      </c>
      <c r="G6266" s="5" t="n">
        <v>19.4</v>
      </c>
      <c r="H6266" s="5" t="n">
        <v>25.76</v>
      </c>
      <c r="I6266" s="6">
        <f>IF(E6266&gt;=Markov!$B$3,1,0)</f>
        <v/>
      </c>
      <c r="J6266" s="6">
        <f>I6265</f>
        <v/>
      </c>
      <c r="K6266" s="7">
        <f>MAR1!$B$5+MAR1!$C$5*COS(2*PI()*$C6266/365)+MAR1!$D$5*SIN(2*PI()*$C6266/365)</f>
        <v/>
      </c>
      <c r="L6266" s="7">
        <f>MAR1!$B$6+MAR1!$C$6*COS(2*PI()*$C6266/365)+MAR1!$D$6*SIN(2*PI()*$C6266/365)</f>
        <v/>
      </c>
      <c r="M6266" s="7">
        <f>MAR1!$B$7+MAR1!$C$7*COS(2*PI()*$C6266/365)+MAR1!$D$7*SIN(2*PI()*$C6266/365)</f>
        <v/>
      </c>
      <c r="N6266" s="7">
        <f>F6266-K6266</f>
        <v/>
      </c>
      <c r="O6266" s="7">
        <f>G6266-L6266</f>
        <v/>
      </c>
      <c r="P6266" s="7">
        <f>H6266-M6266</f>
        <v/>
      </c>
      <c r="Q6266" s="7">
        <f>IF($I6266=1,(N6266-MAR1!$B$11)/MAR1!$D$11,(N6266-MAR1!$C$11)/MAR1!$E$11)</f>
        <v/>
      </c>
      <c r="R6266" s="7">
        <f>IF($I6266=1,(O6266-MAR1!$B$12)/MAR1!$D$12,(O6266-MAR1!$C$12)/MAR1!$E$12)</f>
        <v/>
      </c>
      <c r="S6266" s="7">
        <f>IF($I6266=1,(P6266-MAR1!$B$13)/MAR1!$D$13,(P6266-MAR1!$C$13)/MAR1!$E$13)</f>
        <v/>
      </c>
    </row>
    <row r="6267">
      <c r="A6267" s="5" t="n">
        <v>6266</v>
      </c>
      <c r="B6267" s="5" t="n">
        <v>18</v>
      </c>
      <c r="C6267" s="5" t="n">
        <v>61</v>
      </c>
      <c r="D6267" s="5" t="n">
        <v>3</v>
      </c>
      <c r="E6267" s="5" t="n">
        <v>0</v>
      </c>
      <c r="F6267" s="5" t="n">
        <v>38.3</v>
      </c>
      <c r="G6267" s="5" t="n">
        <v>20.9</v>
      </c>
      <c r="H6267" s="5" t="n">
        <v>25.66</v>
      </c>
      <c r="I6267" s="6">
        <f>IF(E6267&gt;=Markov!$B$3,1,0)</f>
        <v/>
      </c>
      <c r="J6267" s="6">
        <f>I6266</f>
        <v/>
      </c>
      <c r="K6267" s="7">
        <f>MAR1!$B$5+MAR1!$C$5*COS(2*PI()*$C6267/365)+MAR1!$D$5*SIN(2*PI()*$C6267/365)</f>
        <v/>
      </c>
      <c r="L6267" s="7">
        <f>MAR1!$B$6+MAR1!$C$6*COS(2*PI()*$C6267/365)+MAR1!$D$6*SIN(2*PI()*$C6267/365)</f>
        <v/>
      </c>
      <c r="M6267" s="7">
        <f>MAR1!$B$7+MAR1!$C$7*COS(2*PI()*$C6267/365)+MAR1!$D$7*SIN(2*PI()*$C6267/365)</f>
        <v/>
      </c>
      <c r="N6267" s="7">
        <f>F6267-K6267</f>
        <v/>
      </c>
      <c r="O6267" s="7">
        <f>G6267-L6267</f>
        <v/>
      </c>
      <c r="P6267" s="7">
        <f>H6267-M6267</f>
        <v/>
      </c>
      <c r="Q6267" s="7">
        <f>IF($I6267=1,(N6267-MAR1!$B$11)/MAR1!$D$11,(N6267-MAR1!$C$11)/MAR1!$E$11)</f>
        <v/>
      </c>
      <c r="R6267" s="7">
        <f>IF($I6267=1,(O6267-MAR1!$B$12)/MAR1!$D$12,(O6267-MAR1!$C$12)/MAR1!$E$12)</f>
        <v/>
      </c>
      <c r="S6267" s="7">
        <f>IF($I6267=1,(P6267-MAR1!$B$13)/MAR1!$D$13,(P6267-MAR1!$C$13)/MAR1!$E$13)</f>
        <v/>
      </c>
    </row>
    <row r="6268">
      <c r="A6268" s="5" t="n">
        <v>6267</v>
      </c>
      <c r="B6268" s="5" t="n">
        <v>18</v>
      </c>
      <c r="C6268" s="5" t="n">
        <v>62</v>
      </c>
      <c r="D6268" s="5" t="n">
        <v>3</v>
      </c>
      <c r="E6268" s="5" t="n">
        <v>0</v>
      </c>
      <c r="F6268" s="5" t="n">
        <v>38.5</v>
      </c>
      <c r="G6268" s="5" t="n">
        <v>21.2</v>
      </c>
      <c r="H6268" s="5" t="n">
        <v>17.44</v>
      </c>
      <c r="I6268" s="6">
        <f>IF(E6268&gt;=Markov!$B$3,1,0)</f>
        <v/>
      </c>
      <c r="J6268" s="6">
        <f>I6267</f>
        <v/>
      </c>
      <c r="K6268" s="7">
        <f>MAR1!$B$5+MAR1!$C$5*COS(2*PI()*$C6268/365)+MAR1!$D$5*SIN(2*PI()*$C6268/365)</f>
        <v/>
      </c>
      <c r="L6268" s="7">
        <f>MAR1!$B$6+MAR1!$C$6*COS(2*PI()*$C6268/365)+MAR1!$D$6*SIN(2*PI()*$C6268/365)</f>
        <v/>
      </c>
      <c r="M6268" s="7">
        <f>MAR1!$B$7+MAR1!$C$7*COS(2*PI()*$C6268/365)+MAR1!$D$7*SIN(2*PI()*$C6268/365)</f>
        <v/>
      </c>
      <c r="N6268" s="7">
        <f>F6268-K6268</f>
        <v/>
      </c>
      <c r="O6268" s="7">
        <f>G6268-L6268</f>
        <v/>
      </c>
      <c r="P6268" s="7">
        <f>H6268-M6268</f>
        <v/>
      </c>
      <c r="Q6268" s="7">
        <f>IF($I6268=1,(N6268-MAR1!$B$11)/MAR1!$D$11,(N6268-MAR1!$C$11)/MAR1!$E$11)</f>
        <v/>
      </c>
      <c r="R6268" s="7">
        <f>IF($I6268=1,(O6268-MAR1!$B$12)/MAR1!$D$12,(O6268-MAR1!$C$12)/MAR1!$E$12)</f>
        <v/>
      </c>
      <c r="S6268" s="7">
        <f>IF($I6268=1,(P6268-MAR1!$B$13)/MAR1!$D$13,(P6268-MAR1!$C$13)/MAR1!$E$13)</f>
        <v/>
      </c>
    </row>
    <row r="6269">
      <c r="A6269" s="5" t="n">
        <v>6268</v>
      </c>
      <c r="B6269" s="5" t="n">
        <v>18</v>
      </c>
      <c r="C6269" s="5" t="n">
        <v>63</v>
      </c>
      <c r="D6269" s="5" t="n">
        <v>3</v>
      </c>
      <c r="E6269" s="5" t="n">
        <v>0</v>
      </c>
      <c r="F6269" s="5" t="n">
        <v>40.6</v>
      </c>
      <c r="G6269" s="5" t="n">
        <v>21</v>
      </c>
      <c r="H6269" s="5" t="n">
        <v>22.32</v>
      </c>
      <c r="I6269" s="6">
        <f>IF(E6269&gt;=Markov!$B$3,1,0)</f>
        <v/>
      </c>
      <c r="J6269" s="6">
        <f>I6268</f>
        <v/>
      </c>
      <c r="K6269" s="7">
        <f>MAR1!$B$5+MAR1!$C$5*COS(2*PI()*$C6269/365)+MAR1!$D$5*SIN(2*PI()*$C6269/365)</f>
        <v/>
      </c>
      <c r="L6269" s="7">
        <f>MAR1!$B$6+MAR1!$C$6*COS(2*PI()*$C6269/365)+MAR1!$D$6*SIN(2*PI()*$C6269/365)</f>
        <v/>
      </c>
      <c r="M6269" s="7">
        <f>MAR1!$B$7+MAR1!$C$7*COS(2*PI()*$C6269/365)+MAR1!$D$7*SIN(2*PI()*$C6269/365)</f>
        <v/>
      </c>
      <c r="N6269" s="7">
        <f>F6269-K6269</f>
        <v/>
      </c>
      <c r="O6269" s="7">
        <f>G6269-L6269</f>
        <v/>
      </c>
      <c r="P6269" s="7">
        <f>H6269-M6269</f>
        <v/>
      </c>
      <c r="Q6269" s="7">
        <f>IF($I6269=1,(N6269-MAR1!$B$11)/MAR1!$D$11,(N6269-MAR1!$C$11)/MAR1!$E$11)</f>
        <v/>
      </c>
      <c r="R6269" s="7">
        <f>IF($I6269=1,(O6269-MAR1!$B$12)/MAR1!$D$12,(O6269-MAR1!$C$12)/MAR1!$E$12)</f>
        <v/>
      </c>
      <c r="S6269" s="7">
        <f>IF($I6269=1,(P6269-MAR1!$B$13)/MAR1!$D$13,(P6269-MAR1!$C$13)/MAR1!$E$13)</f>
        <v/>
      </c>
    </row>
    <row r="6270">
      <c r="A6270" s="5" t="n">
        <v>6269</v>
      </c>
      <c r="B6270" s="5" t="n">
        <v>18</v>
      </c>
      <c r="C6270" s="5" t="n">
        <v>64</v>
      </c>
      <c r="D6270" s="5" t="n">
        <v>3</v>
      </c>
      <c r="E6270" s="5" t="n">
        <v>0</v>
      </c>
      <c r="F6270" s="5" t="n">
        <v>36.9</v>
      </c>
      <c r="G6270" s="5" t="n">
        <v>18.5</v>
      </c>
      <c r="H6270" s="5" t="n">
        <v>17.54</v>
      </c>
      <c r="I6270" s="6">
        <f>IF(E6270&gt;=Markov!$B$3,1,0)</f>
        <v/>
      </c>
      <c r="J6270" s="6">
        <f>I6269</f>
        <v/>
      </c>
      <c r="K6270" s="7">
        <f>MAR1!$B$5+MAR1!$C$5*COS(2*PI()*$C6270/365)+MAR1!$D$5*SIN(2*PI()*$C6270/365)</f>
        <v/>
      </c>
      <c r="L6270" s="7">
        <f>MAR1!$B$6+MAR1!$C$6*COS(2*PI()*$C6270/365)+MAR1!$D$6*SIN(2*PI()*$C6270/365)</f>
        <v/>
      </c>
      <c r="M6270" s="7">
        <f>MAR1!$B$7+MAR1!$C$7*COS(2*PI()*$C6270/365)+MAR1!$D$7*SIN(2*PI()*$C6270/365)</f>
        <v/>
      </c>
      <c r="N6270" s="7">
        <f>F6270-K6270</f>
        <v/>
      </c>
      <c r="O6270" s="7">
        <f>G6270-L6270</f>
        <v/>
      </c>
      <c r="P6270" s="7">
        <f>H6270-M6270</f>
        <v/>
      </c>
      <c r="Q6270" s="7">
        <f>IF($I6270=1,(N6270-MAR1!$B$11)/MAR1!$D$11,(N6270-MAR1!$C$11)/MAR1!$E$11)</f>
        <v/>
      </c>
      <c r="R6270" s="7">
        <f>IF($I6270=1,(O6270-MAR1!$B$12)/MAR1!$D$12,(O6270-MAR1!$C$12)/MAR1!$E$12)</f>
        <v/>
      </c>
      <c r="S6270" s="7">
        <f>IF($I6270=1,(P6270-MAR1!$B$13)/MAR1!$D$13,(P6270-MAR1!$C$13)/MAR1!$E$13)</f>
        <v/>
      </c>
    </row>
    <row r="6271">
      <c r="A6271" s="5" t="n">
        <v>6270</v>
      </c>
      <c r="B6271" s="5" t="n">
        <v>18</v>
      </c>
      <c r="C6271" s="5" t="n">
        <v>65</v>
      </c>
      <c r="D6271" s="5" t="n">
        <v>3</v>
      </c>
      <c r="E6271" s="5" t="n">
        <v>0</v>
      </c>
      <c r="F6271" s="5" t="n">
        <v>34.4</v>
      </c>
      <c r="G6271" s="5" t="n">
        <v>17.2</v>
      </c>
      <c r="H6271" s="5" t="n">
        <v>20.73</v>
      </c>
      <c r="I6271" s="6">
        <f>IF(E6271&gt;=Markov!$B$3,1,0)</f>
        <v/>
      </c>
      <c r="J6271" s="6">
        <f>I6270</f>
        <v/>
      </c>
      <c r="K6271" s="7">
        <f>MAR1!$B$5+MAR1!$C$5*COS(2*PI()*$C6271/365)+MAR1!$D$5*SIN(2*PI()*$C6271/365)</f>
        <v/>
      </c>
      <c r="L6271" s="7">
        <f>MAR1!$B$6+MAR1!$C$6*COS(2*PI()*$C6271/365)+MAR1!$D$6*SIN(2*PI()*$C6271/365)</f>
        <v/>
      </c>
      <c r="M6271" s="7">
        <f>MAR1!$B$7+MAR1!$C$7*COS(2*PI()*$C6271/365)+MAR1!$D$7*SIN(2*PI()*$C6271/365)</f>
        <v/>
      </c>
      <c r="N6271" s="7">
        <f>F6271-K6271</f>
        <v/>
      </c>
      <c r="O6271" s="7">
        <f>G6271-L6271</f>
        <v/>
      </c>
      <c r="P6271" s="7">
        <f>H6271-M6271</f>
        <v/>
      </c>
      <c r="Q6271" s="7">
        <f>IF($I6271=1,(N6271-MAR1!$B$11)/MAR1!$D$11,(N6271-MAR1!$C$11)/MAR1!$E$11)</f>
        <v/>
      </c>
      <c r="R6271" s="7">
        <f>IF($I6271=1,(O6271-MAR1!$B$12)/MAR1!$D$12,(O6271-MAR1!$C$12)/MAR1!$E$12)</f>
        <v/>
      </c>
      <c r="S6271" s="7">
        <f>IF($I6271=1,(P6271-MAR1!$B$13)/MAR1!$D$13,(P6271-MAR1!$C$13)/MAR1!$E$13)</f>
        <v/>
      </c>
    </row>
    <row r="6272">
      <c r="A6272" s="5" t="n">
        <v>6271</v>
      </c>
      <c r="B6272" s="5" t="n">
        <v>18</v>
      </c>
      <c r="C6272" s="5" t="n">
        <v>66</v>
      </c>
      <c r="D6272" s="5" t="n">
        <v>3</v>
      </c>
      <c r="E6272" s="5" t="n">
        <v>0</v>
      </c>
      <c r="F6272" s="5" t="n">
        <v>33.5</v>
      </c>
      <c r="G6272" s="5" t="n">
        <v>16.3</v>
      </c>
      <c r="H6272" s="5" t="n">
        <v>18.83</v>
      </c>
      <c r="I6272" s="6">
        <f>IF(E6272&gt;=Markov!$B$3,1,0)</f>
        <v/>
      </c>
      <c r="J6272" s="6">
        <f>I6271</f>
        <v/>
      </c>
      <c r="K6272" s="7">
        <f>MAR1!$B$5+MAR1!$C$5*COS(2*PI()*$C6272/365)+MAR1!$D$5*SIN(2*PI()*$C6272/365)</f>
        <v/>
      </c>
      <c r="L6272" s="7">
        <f>MAR1!$B$6+MAR1!$C$6*COS(2*PI()*$C6272/365)+MAR1!$D$6*SIN(2*PI()*$C6272/365)</f>
        <v/>
      </c>
      <c r="M6272" s="7">
        <f>MAR1!$B$7+MAR1!$C$7*COS(2*PI()*$C6272/365)+MAR1!$D$7*SIN(2*PI()*$C6272/365)</f>
        <v/>
      </c>
      <c r="N6272" s="7">
        <f>F6272-K6272</f>
        <v/>
      </c>
      <c r="O6272" s="7">
        <f>G6272-L6272</f>
        <v/>
      </c>
      <c r="P6272" s="7">
        <f>H6272-M6272</f>
        <v/>
      </c>
      <c r="Q6272" s="7">
        <f>IF($I6272=1,(N6272-MAR1!$B$11)/MAR1!$D$11,(N6272-MAR1!$C$11)/MAR1!$E$11)</f>
        <v/>
      </c>
      <c r="R6272" s="7">
        <f>IF($I6272=1,(O6272-MAR1!$B$12)/MAR1!$D$12,(O6272-MAR1!$C$12)/MAR1!$E$12)</f>
        <v/>
      </c>
      <c r="S6272" s="7">
        <f>IF($I6272=1,(P6272-MAR1!$B$13)/MAR1!$D$13,(P6272-MAR1!$C$13)/MAR1!$E$13)</f>
        <v/>
      </c>
    </row>
    <row r="6273">
      <c r="A6273" s="5" t="n">
        <v>6272</v>
      </c>
      <c r="B6273" s="5" t="n">
        <v>18</v>
      </c>
      <c r="C6273" s="5" t="n">
        <v>67</v>
      </c>
      <c r="D6273" s="5" t="n">
        <v>3</v>
      </c>
      <c r="E6273" s="5" t="n">
        <v>0</v>
      </c>
      <c r="F6273" s="5" t="n">
        <v>34</v>
      </c>
      <c r="G6273" s="5" t="n">
        <v>19.3</v>
      </c>
      <c r="H6273" s="5" t="n">
        <v>16.49</v>
      </c>
      <c r="I6273" s="6">
        <f>IF(E6273&gt;=Markov!$B$3,1,0)</f>
        <v/>
      </c>
      <c r="J6273" s="6">
        <f>I6272</f>
        <v/>
      </c>
      <c r="K6273" s="7">
        <f>MAR1!$B$5+MAR1!$C$5*COS(2*PI()*$C6273/365)+MAR1!$D$5*SIN(2*PI()*$C6273/365)</f>
        <v/>
      </c>
      <c r="L6273" s="7">
        <f>MAR1!$B$6+MAR1!$C$6*COS(2*PI()*$C6273/365)+MAR1!$D$6*SIN(2*PI()*$C6273/365)</f>
        <v/>
      </c>
      <c r="M6273" s="7">
        <f>MAR1!$B$7+MAR1!$C$7*COS(2*PI()*$C6273/365)+MAR1!$D$7*SIN(2*PI()*$C6273/365)</f>
        <v/>
      </c>
      <c r="N6273" s="7">
        <f>F6273-K6273</f>
        <v/>
      </c>
      <c r="O6273" s="7">
        <f>G6273-L6273</f>
        <v/>
      </c>
      <c r="P6273" s="7">
        <f>H6273-M6273</f>
        <v/>
      </c>
      <c r="Q6273" s="7">
        <f>IF($I6273=1,(N6273-MAR1!$B$11)/MAR1!$D$11,(N6273-MAR1!$C$11)/MAR1!$E$11)</f>
        <v/>
      </c>
      <c r="R6273" s="7">
        <f>IF($I6273=1,(O6273-MAR1!$B$12)/MAR1!$D$12,(O6273-MAR1!$C$12)/MAR1!$E$12)</f>
        <v/>
      </c>
      <c r="S6273" s="7">
        <f>IF($I6273=1,(P6273-MAR1!$B$13)/MAR1!$D$13,(P6273-MAR1!$C$13)/MAR1!$E$13)</f>
        <v/>
      </c>
    </row>
    <row r="6274">
      <c r="A6274" s="5" t="n">
        <v>6273</v>
      </c>
      <c r="B6274" s="5" t="n">
        <v>18</v>
      </c>
      <c r="C6274" s="5" t="n">
        <v>68</v>
      </c>
      <c r="D6274" s="5" t="n">
        <v>3</v>
      </c>
      <c r="E6274" s="5" t="n">
        <v>0</v>
      </c>
      <c r="F6274" s="5" t="n">
        <v>34.1</v>
      </c>
      <c r="G6274" s="5" t="n">
        <v>17.3</v>
      </c>
      <c r="H6274" s="5" t="n">
        <v>15.34</v>
      </c>
      <c r="I6274" s="6">
        <f>IF(E6274&gt;=Markov!$B$3,1,0)</f>
        <v/>
      </c>
      <c r="J6274" s="6">
        <f>I6273</f>
        <v/>
      </c>
      <c r="K6274" s="7">
        <f>MAR1!$B$5+MAR1!$C$5*COS(2*PI()*$C6274/365)+MAR1!$D$5*SIN(2*PI()*$C6274/365)</f>
        <v/>
      </c>
      <c r="L6274" s="7">
        <f>MAR1!$B$6+MAR1!$C$6*COS(2*PI()*$C6274/365)+MAR1!$D$6*SIN(2*PI()*$C6274/365)</f>
        <v/>
      </c>
      <c r="M6274" s="7">
        <f>MAR1!$B$7+MAR1!$C$7*COS(2*PI()*$C6274/365)+MAR1!$D$7*SIN(2*PI()*$C6274/365)</f>
        <v/>
      </c>
      <c r="N6274" s="7">
        <f>F6274-K6274</f>
        <v/>
      </c>
      <c r="O6274" s="7">
        <f>G6274-L6274</f>
        <v/>
      </c>
      <c r="P6274" s="7">
        <f>H6274-M6274</f>
        <v/>
      </c>
      <c r="Q6274" s="7">
        <f>IF($I6274=1,(N6274-MAR1!$B$11)/MAR1!$D$11,(N6274-MAR1!$C$11)/MAR1!$E$11)</f>
        <v/>
      </c>
      <c r="R6274" s="7">
        <f>IF($I6274=1,(O6274-MAR1!$B$12)/MAR1!$D$12,(O6274-MAR1!$C$12)/MAR1!$E$12)</f>
        <v/>
      </c>
      <c r="S6274" s="7">
        <f>IF($I6274=1,(P6274-MAR1!$B$13)/MAR1!$D$13,(P6274-MAR1!$C$13)/MAR1!$E$13)</f>
        <v/>
      </c>
    </row>
    <row r="6275">
      <c r="A6275" s="5" t="n">
        <v>6274</v>
      </c>
      <c r="B6275" s="5" t="n">
        <v>18</v>
      </c>
      <c r="C6275" s="5" t="n">
        <v>69</v>
      </c>
      <c r="D6275" s="5" t="n">
        <v>3</v>
      </c>
      <c r="E6275" s="5" t="n">
        <v>0</v>
      </c>
      <c r="F6275" s="5" t="n">
        <v>37.1</v>
      </c>
      <c r="G6275" s="5" t="n">
        <v>20.4</v>
      </c>
      <c r="H6275" s="5" t="n">
        <v>11.78</v>
      </c>
      <c r="I6275" s="6">
        <f>IF(E6275&gt;=Markov!$B$3,1,0)</f>
        <v/>
      </c>
      <c r="J6275" s="6">
        <f>I6274</f>
        <v/>
      </c>
      <c r="K6275" s="7">
        <f>MAR1!$B$5+MAR1!$C$5*COS(2*PI()*$C6275/365)+MAR1!$D$5*SIN(2*PI()*$C6275/365)</f>
        <v/>
      </c>
      <c r="L6275" s="7">
        <f>MAR1!$B$6+MAR1!$C$6*COS(2*PI()*$C6275/365)+MAR1!$D$6*SIN(2*PI()*$C6275/365)</f>
        <v/>
      </c>
      <c r="M6275" s="7">
        <f>MAR1!$B$7+MAR1!$C$7*COS(2*PI()*$C6275/365)+MAR1!$D$7*SIN(2*PI()*$C6275/365)</f>
        <v/>
      </c>
      <c r="N6275" s="7">
        <f>F6275-K6275</f>
        <v/>
      </c>
      <c r="O6275" s="7">
        <f>G6275-L6275</f>
        <v/>
      </c>
      <c r="P6275" s="7">
        <f>H6275-M6275</f>
        <v/>
      </c>
      <c r="Q6275" s="7">
        <f>IF($I6275=1,(N6275-MAR1!$B$11)/MAR1!$D$11,(N6275-MAR1!$C$11)/MAR1!$E$11)</f>
        <v/>
      </c>
      <c r="R6275" s="7">
        <f>IF($I6275=1,(O6275-MAR1!$B$12)/MAR1!$D$12,(O6275-MAR1!$C$12)/MAR1!$E$12)</f>
        <v/>
      </c>
      <c r="S6275" s="7">
        <f>IF($I6275=1,(P6275-MAR1!$B$13)/MAR1!$D$13,(P6275-MAR1!$C$13)/MAR1!$E$13)</f>
        <v/>
      </c>
    </row>
    <row r="6276">
      <c r="A6276" s="5" t="n">
        <v>6275</v>
      </c>
      <c r="B6276" s="5" t="n">
        <v>18</v>
      </c>
      <c r="C6276" s="5" t="n">
        <v>70</v>
      </c>
      <c r="D6276" s="5" t="n">
        <v>3</v>
      </c>
      <c r="E6276" s="5" t="n">
        <v>0</v>
      </c>
      <c r="F6276" s="5" t="n">
        <v>37.2</v>
      </c>
      <c r="G6276" s="5" t="n">
        <v>19.3</v>
      </c>
      <c r="H6276" s="5" t="n">
        <v>17.32</v>
      </c>
      <c r="I6276" s="6">
        <f>IF(E6276&gt;=Markov!$B$3,1,0)</f>
        <v/>
      </c>
      <c r="J6276" s="6">
        <f>I6275</f>
        <v/>
      </c>
      <c r="K6276" s="7">
        <f>MAR1!$B$5+MAR1!$C$5*COS(2*PI()*$C6276/365)+MAR1!$D$5*SIN(2*PI()*$C6276/365)</f>
        <v/>
      </c>
      <c r="L6276" s="7">
        <f>MAR1!$B$6+MAR1!$C$6*COS(2*PI()*$C6276/365)+MAR1!$D$6*SIN(2*PI()*$C6276/365)</f>
        <v/>
      </c>
      <c r="M6276" s="7">
        <f>MAR1!$B$7+MAR1!$C$7*COS(2*PI()*$C6276/365)+MAR1!$D$7*SIN(2*PI()*$C6276/365)</f>
        <v/>
      </c>
      <c r="N6276" s="7">
        <f>F6276-K6276</f>
        <v/>
      </c>
      <c r="O6276" s="7">
        <f>G6276-L6276</f>
        <v/>
      </c>
      <c r="P6276" s="7">
        <f>H6276-M6276</f>
        <v/>
      </c>
      <c r="Q6276" s="7">
        <f>IF($I6276=1,(N6276-MAR1!$B$11)/MAR1!$D$11,(N6276-MAR1!$C$11)/MAR1!$E$11)</f>
        <v/>
      </c>
      <c r="R6276" s="7">
        <f>IF($I6276=1,(O6276-MAR1!$B$12)/MAR1!$D$12,(O6276-MAR1!$C$12)/MAR1!$E$12)</f>
        <v/>
      </c>
      <c r="S6276" s="7">
        <f>IF($I6276=1,(P6276-MAR1!$B$13)/MAR1!$D$13,(P6276-MAR1!$C$13)/MAR1!$E$13)</f>
        <v/>
      </c>
    </row>
    <row r="6277">
      <c r="A6277" s="5" t="n">
        <v>6276</v>
      </c>
      <c r="B6277" s="5" t="n">
        <v>18</v>
      </c>
      <c r="C6277" s="5" t="n">
        <v>71</v>
      </c>
      <c r="D6277" s="5" t="n">
        <v>3</v>
      </c>
      <c r="E6277" s="5" t="n">
        <v>0</v>
      </c>
      <c r="F6277" s="5" t="n">
        <v>35.1</v>
      </c>
      <c r="G6277" s="5" t="n">
        <v>19.4</v>
      </c>
      <c r="H6277" s="5" t="n">
        <v>16.95</v>
      </c>
      <c r="I6277" s="6">
        <f>IF(E6277&gt;=Markov!$B$3,1,0)</f>
        <v/>
      </c>
      <c r="J6277" s="6">
        <f>I6276</f>
        <v/>
      </c>
      <c r="K6277" s="7">
        <f>MAR1!$B$5+MAR1!$C$5*COS(2*PI()*$C6277/365)+MAR1!$D$5*SIN(2*PI()*$C6277/365)</f>
        <v/>
      </c>
      <c r="L6277" s="7">
        <f>MAR1!$B$6+MAR1!$C$6*COS(2*PI()*$C6277/365)+MAR1!$D$6*SIN(2*PI()*$C6277/365)</f>
        <v/>
      </c>
      <c r="M6277" s="7">
        <f>MAR1!$B$7+MAR1!$C$7*COS(2*PI()*$C6277/365)+MAR1!$D$7*SIN(2*PI()*$C6277/365)</f>
        <v/>
      </c>
      <c r="N6277" s="7">
        <f>F6277-K6277</f>
        <v/>
      </c>
      <c r="O6277" s="7">
        <f>G6277-L6277</f>
        <v/>
      </c>
      <c r="P6277" s="7">
        <f>H6277-M6277</f>
        <v/>
      </c>
      <c r="Q6277" s="7">
        <f>IF($I6277=1,(N6277-MAR1!$B$11)/MAR1!$D$11,(N6277-MAR1!$C$11)/MAR1!$E$11)</f>
        <v/>
      </c>
      <c r="R6277" s="7">
        <f>IF($I6277=1,(O6277-MAR1!$B$12)/MAR1!$D$12,(O6277-MAR1!$C$12)/MAR1!$E$12)</f>
        <v/>
      </c>
      <c r="S6277" s="7">
        <f>IF($I6277=1,(P6277-MAR1!$B$13)/MAR1!$D$13,(P6277-MAR1!$C$13)/MAR1!$E$13)</f>
        <v/>
      </c>
    </row>
    <row r="6278">
      <c r="A6278" s="5" t="n">
        <v>6277</v>
      </c>
      <c r="B6278" s="5" t="n">
        <v>18</v>
      </c>
      <c r="C6278" s="5" t="n">
        <v>72</v>
      </c>
      <c r="D6278" s="5" t="n">
        <v>3</v>
      </c>
      <c r="E6278" s="5" t="n">
        <v>0</v>
      </c>
      <c r="F6278" s="5" t="n">
        <v>34.3</v>
      </c>
      <c r="G6278" s="5" t="n">
        <v>19.6</v>
      </c>
      <c r="H6278" s="5" t="n">
        <v>17.65</v>
      </c>
      <c r="I6278" s="6">
        <f>IF(E6278&gt;=Markov!$B$3,1,0)</f>
        <v/>
      </c>
      <c r="J6278" s="6">
        <f>I6277</f>
        <v/>
      </c>
      <c r="K6278" s="7">
        <f>MAR1!$B$5+MAR1!$C$5*COS(2*PI()*$C6278/365)+MAR1!$D$5*SIN(2*PI()*$C6278/365)</f>
        <v/>
      </c>
      <c r="L6278" s="7">
        <f>MAR1!$B$6+MAR1!$C$6*COS(2*PI()*$C6278/365)+MAR1!$D$6*SIN(2*PI()*$C6278/365)</f>
        <v/>
      </c>
      <c r="M6278" s="7">
        <f>MAR1!$B$7+MAR1!$C$7*COS(2*PI()*$C6278/365)+MAR1!$D$7*SIN(2*PI()*$C6278/365)</f>
        <v/>
      </c>
      <c r="N6278" s="7">
        <f>F6278-K6278</f>
        <v/>
      </c>
      <c r="O6278" s="7">
        <f>G6278-L6278</f>
        <v/>
      </c>
      <c r="P6278" s="7">
        <f>H6278-M6278</f>
        <v/>
      </c>
      <c r="Q6278" s="7">
        <f>IF($I6278=1,(N6278-MAR1!$B$11)/MAR1!$D$11,(N6278-MAR1!$C$11)/MAR1!$E$11)</f>
        <v/>
      </c>
      <c r="R6278" s="7">
        <f>IF($I6278=1,(O6278-MAR1!$B$12)/MAR1!$D$12,(O6278-MAR1!$C$12)/MAR1!$E$12)</f>
        <v/>
      </c>
      <c r="S6278" s="7">
        <f>IF($I6278=1,(P6278-MAR1!$B$13)/MAR1!$D$13,(P6278-MAR1!$C$13)/MAR1!$E$13)</f>
        <v/>
      </c>
    </row>
    <row r="6279">
      <c r="A6279" s="5" t="n">
        <v>6278</v>
      </c>
      <c r="B6279" s="5" t="n">
        <v>18</v>
      </c>
      <c r="C6279" s="5" t="n">
        <v>73</v>
      </c>
      <c r="D6279" s="5" t="n">
        <v>3</v>
      </c>
      <c r="E6279" s="5" t="n">
        <v>0</v>
      </c>
      <c r="F6279" s="5" t="n">
        <v>35.1</v>
      </c>
      <c r="G6279" s="5" t="n">
        <v>21.6</v>
      </c>
      <c r="H6279" s="5" t="n">
        <v>16.27</v>
      </c>
      <c r="I6279" s="6">
        <f>IF(E6279&gt;=Markov!$B$3,1,0)</f>
        <v/>
      </c>
      <c r="J6279" s="6">
        <f>I6278</f>
        <v/>
      </c>
      <c r="K6279" s="7">
        <f>MAR1!$B$5+MAR1!$C$5*COS(2*PI()*$C6279/365)+MAR1!$D$5*SIN(2*PI()*$C6279/365)</f>
        <v/>
      </c>
      <c r="L6279" s="7">
        <f>MAR1!$B$6+MAR1!$C$6*COS(2*PI()*$C6279/365)+MAR1!$D$6*SIN(2*PI()*$C6279/365)</f>
        <v/>
      </c>
      <c r="M6279" s="7">
        <f>MAR1!$B$7+MAR1!$C$7*COS(2*PI()*$C6279/365)+MAR1!$D$7*SIN(2*PI()*$C6279/365)</f>
        <v/>
      </c>
      <c r="N6279" s="7">
        <f>F6279-K6279</f>
        <v/>
      </c>
      <c r="O6279" s="7">
        <f>G6279-L6279</f>
        <v/>
      </c>
      <c r="P6279" s="7">
        <f>H6279-M6279</f>
        <v/>
      </c>
      <c r="Q6279" s="7">
        <f>IF($I6279=1,(N6279-MAR1!$B$11)/MAR1!$D$11,(N6279-MAR1!$C$11)/MAR1!$E$11)</f>
        <v/>
      </c>
      <c r="R6279" s="7">
        <f>IF($I6279=1,(O6279-MAR1!$B$12)/MAR1!$D$12,(O6279-MAR1!$C$12)/MAR1!$E$12)</f>
        <v/>
      </c>
      <c r="S6279" s="7">
        <f>IF($I6279=1,(P6279-MAR1!$B$13)/MAR1!$D$13,(P6279-MAR1!$C$13)/MAR1!$E$13)</f>
        <v/>
      </c>
    </row>
    <row r="6280">
      <c r="A6280" s="5" t="n">
        <v>6279</v>
      </c>
      <c r="B6280" s="5" t="n">
        <v>18</v>
      </c>
      <c r="C6280" s="5" t="n">
        <v>74</v>
      </c>
      <c r="D6280" s="5" t="n">
        <v>3</v>
      </c>
      <c r="E6280" s="5" t="n">
        <v>0</v>
      </c>
      <c r="F6280" s="5" t="n">
        <v>37.9</v>
      </c>
      <c r="G6280" s="5" t="n">
        <v>22.7</v>
      </c>
      <c r="H6280" s="5" t="n">
        <v>16.85</v>
      </c>
      <c r="I6280" s="6">
        <f>IF(E6280&gt;=Markov!$B$3,1,0)</f>
        <v/>
      </c>
      <c r="J6280" s="6">
        <f>I6279</f>
        <v/>
      </c>
      <c r="K6280" s="7">
        <f>MAR1!$B$5+MAR1!$C$5*COS(2*PI()*$C6280/365)+MAR1!$D$5*SIN(2*PI()*$C6280/365)</f>
        <v/>
      </c>
      <c r="L6280" s="7">
        <f>MAR1!$B$6+MAR1!$C$6*COS(2*PI()*$C6280/365)+MAR1!$D$6*SIN(2*PI()*$C6280/365)</f>
        <v/>
      </c>
      <c r="M6280" s="7">
        <f>MAR1!$B$7+MAR1!$C$7*COS(2*PI()*$C6280/365)+MAR1!$D$7*SIN(2*PI()*$C6280/365)</f>
        <v/>
      </c>
      <c r="N6280" s="7">
        <f>F6280-K6280</f>
        <v/>
      </c>
      <c r="O6280" s="7">
        <f>G6280-L6280</f>
        <v/>
      </c>
      <c r="P6280" s="7">
        <f>H6280-M6280</f>
        <v/>
      </c>
      <c r="Q6280" s="7">
        <f>IF($I6280=1,(N6280-MAR1!$B$11)/MAR1!$D$11,(N6280-MAR1!$C$11)/MAR1!$E$11)</f>
        <v/>
      </c>
      <c r="R6280" s="7">
        <f>IF($I6280=1,(O6280-MAR1!$B$12)/MAR1!$D$12,(O6280-MAR1!$C$12)/MAR1!$E$12)</f>
        <v/>
      </c>
      <c r="S6280" s="7">
        <f>IF($I6280=1,(P6280-MAR1!$B$13)/MAR1!$D$13,(P6280-MAR1!$C$13)/MAR1!$E$13)</f>
        <v/>
      </c>
    </row>
    <row r="6281">
      <c r="A6281" s="5" t="n">
        <v>6280</v>
      </c>
      <c r="B6281" s="5" t="n">
        <v>18</v>
      </c>
      <c r="C6281" s="5" t="n">
        <v>75</v>
      </c>
      <c r="D6281" s="5" t="n">
        <v>3</v>
      </c>
      <c r="E6281" s="5" t="n">
        <v>0</v>
      </c>
      <c r="F6281" s="5" t="n">
        <v>37.3</v>
      </c>
      <c r="G6281" s="5" t="n">
        <v>19.3</v>
      </c>
      <c r="H6281" s="5" t="n">
        <v>19.51</v>
      </c>
      <c r="I6281" s="6">
        <f>IF(E6281&gt;=Markov!$B$3,1,0)</f>
        <v/>
      </c>
      <c r="J6281" s="6">
        <f>I6280</f>
        <v/>
      </c>
      <c r="K6281" s="7">
        <f>MAR1!$B$5+MAR1!$C$5*COS(2*PI()*$C6281/365)+MAR1!$D$5*SIN(2*PI()*$C6281/365)</f>
        <v/>
      </c>
      <c r="L6281" s="7">
        <f>MAR1!$B$6+MAR1!$C$6*COS(2*PI()*$C6281/365)+MAR1!$D$6*SIN(2*PI()*$C6281/365)</f>
        <v/>
      </c>
      <c r="M6281" s="7">
        <f>MAR1!$B$7+MAR1!$C$7*COS(2*PI()*$C6281/365)+MAR1!$D$7*SIN(2*PI()*$C6281/365)</f>
        <v/>
      </c>
      <c r="N6281" s="7">
        <f>F6281-K6281</f>
        <v/>
      </c>
      <c r="O6281" s="7">
        <f>G6281-L6281</f>
        <v/>
      </c>
      <c r="P6281" s="7">
        <f>H6281-M6281</f>
        <v/>
      </c>
      <c r="Q6281" s="7">
        <f>IF($I6281=1,(N6281-MAR1!$B$11)/MAR1!$D$11,(N6281-MAR1!$C$11)/MAR1!$E$11)</f>
        <v/>
      </c>
      <c r="R6281" s="7">
        <f>IF($I6281=1,(O6281-MAR1!$B$12)/MAR1!$D$12,(O6281-MAR1!$C$12)/MAR1!$E$12)</f>
        <v/>
      </c>
      <c r="S6281" s="7">
        <f>IF($I6281=1,(P6281-MAR1!$B$13)/MAR1!$D$13,(P6281-MAR1!$C$13)/MAR1!$E$13)</f>
        <v/>
      </c>
    </row>
    <row r="6282">
      <c r="A6282" s="5" t="n">
        <v>6281</v>
      </c>
      <c r="B6282" s="5" t="n">
        <v>18</v>
      </c>
      <c r="C6282" s="5" t="n">
        <v>76</v>
      </c>
      <c r="D6282" s="5" t="n">
        <v>3</v>
      </c>
      <c r="E6282" s="5" t="n">
        <v>0</v>
      </c>
      <c r="F6282" s="5" t="n">
        <v>36.7</v>
      </c>
      <c r="G6282" s="5" t="n">
        <v>19</v>
      </c>
      <c r="H6282" s="5" t="n">
        <v>23.45</v>
      </c>
      <c r="I6282" s="6">
        <f>IF(E6282&gt;=Markov!$B$3,1,0)</f>
        <v/>
      </c>
      <c r="J6282" s="6">
        <f>I6281</f>
        <v/>
      </c>
      <c r="K6282" s="7">
        <f>MAR1!$B$5+MAR1!$C$5*COS(2*PI()*$C6282/365)+MAR1!$D$5*SIN(2*PI()*$C6282/365)</f>
        <v/>
      </c>
      <c r="L6282" s="7">
        <f>MAR1!$B$6+MAR1!$C$6*COS(2*PI()*$C6282/365)+MAR1!$D$6*SIN(2*PI()*$C6282/365)</f>
        <v/>
      </c>
      <c r="M6282" s="7">
        <f>MAR1!$B$7+MAR1!$C$7*COS(2*PI()*$C6282/365)+MAR1!$D$7*SIN(2*PI()*$C6282/365)</f>
        <v/>
      </c>
      <c r="N6282" s="7">
        <f>F6282-K6282</f>
        <v/>
      </c>
      <c r="O6282" s="7">
        <f>G6282-L6282</f>
        <v/>
      </c>
      <c r="P6282" s="7">
        <f>H6282-M6282</f>
        <v/>
      </c>
      <c r="Q6282" s="7">
        <f>IF($I6282=1,(N6282-MAR1!$B$11)/MAR1!$D$11,(N6282-MAR1!$C$11)/MAR1!$E$11)</f>
        <v/>
      </c>
      <c r="R6282" s="7">
        <f>IF($I6282=1,(O6282-MAR1!$B$12)/MAR1!$D$12,(O6282-MAR1!$C$12)/MAR1!$E$12)</f>
        <v/>
      </c>
      <c r="S6282" s="7">
        <f>IF($I6282=1,(P6282-MAR1!$B$13)/MAR1!$D$13,(P6282-MAR1!$C$13)/MAR1!$E$13)</f>
        <v/>
      </c>
    </row>
    <row r="6283">
      <c r="A6283" s="5" t="n">
        <v>6282</v>
      </c>
      <c r="B6283" s="5" t="n">
        <v>18</v>
      </c>
      <c r="C6283" s="5" t="n">
        <v>77</v>
      </c>
      <c r="D6283" s="5" t="n">
        <v>3</v>
      </c>
      <c r="E6283" s="5" t="n">
        <v>0</v>
      </c>
      <c r="F6283" s="5" t="n">
        <v>35.9</v>
      </c>
      <c r="G6283" s="5" t="n">
        <v>20</v>
      </c>
      <c r="H6283" s="5" t="n">
        <v>20.91</v>
      </c>
      <c r="I6283" s="6">
        <f>IF(E6283&gt;=Markov!$B$3,1,0)</f>
        <v/>
      </c>
      <c r="J6283" s="6">
        <f>I6282</f>
        <v/>
      </c>
      <c r="K6283" s="7">
        <f>MAR1!$B$5+MAR1!$C$5*COS(2*PI()*$C6283/365)+MAR1!$D$5*SIN(2*PI()*$C6283/365)</f>
        <v/>
      </c>
      <c r="L6283" s="7">
        <f>MAR1!$B$6+MAR1!$C$6*COS(2*PI()*$C6283/365)+MAR1!$D$6*SIN(2*PI()*$C6283/365)</f>
        <v/>
      </c>
      <c r="M6283" s="7">
        <f>MAR1!$B$7+MAR1!$C$7*COS(2*PI()*$C6283/365)+MAR1!$D$7*SIN(2*PI()*$C6283/365)</f>
        <v/>
      </c>
      <c r="N6283" s="7">
        <f>F6283-K6283</f>
        <v/>
      </c>
      <c r="O6283" s="7">
        <f>G6283-L6283</f>
        <v/>
      </c>
      <c r="P6283" s="7">
        <f>H6283-M6283</f>
        <v/>
      </c>
      <c r="Q6283" s="7">
        <f>IF($I6283=1,(N6283-MAR1!$B$11)/MAR1!$D$11,(N6283-MAR1!$C$11)/MAR1!$E$11)</f>
        <v/>
      </c>
      <c r="R6283" s="7">
        <f>IF($I6283=1,(O6283-MAR1!$B$12)/MAR1!$D$12,(O6283-MAR1!$C$12)/MAR1!$E$12)</f>
        <v/>
      </c>
      <c r="S6283" s="7">
        <f>IF($I6283=1,(P6283-MAR1!$B$13)/MAR1!$D$13,(P6283-MAR1!$C$13)/MAR1!$E$13)</f>
        <v/>
      </c>
    </row>
    <row r="6284">
      <c r="A6284" s="5" t="n">
        <v>6283</v>
      </c>
      <c r="B6284" s="5" t="n">
        <v>18</v>
      </c>
      <c r="C6284" s="5" t="n">
        <v>78</v>
      </c>
      <c r="D6284" s="5" t="n">
        <v>3</v>
      </c>
      <c r="E6284" s="5" t="n">
        <v>0</v>
      </c>
      <c r="F6284" s="5" t="n">
        <v>40.5</v>
      </c>
      <c r="G6284" s="5" t="n">
        <v>22.5</v>
      </c>
      <c r="H6284" s="5" t="n">
        <v>25.85</v>
      </c>
      <c r="I6284" s="6">
        <f>IF(E6284&gt;=Markov!$B$3,1,0)</f>
        <v/>
      </c>
      <c r="J6284" s="6">
        <f>I6283</f>
        <v/>
      </c>
      <c r="K6284" s="7">
        <f>MAR1!$B$5+MAR1!$C$5*COS(2*PI()*$C6284/365)+MAR1!$D$5*SIN(2*PI()*$C6284/365)</f>
        <v/>
      </c>
      <c r="L6284" s="7">
        <f>MAR1!$B$6+MAR1!$C$6*COS(2*PI()*$C6284/365)+MAR1!$D$6*SIN(2*PI()*$C6284/365)</f>
        <v/>
      </c>
      <c r="M6284" s="7">
        <f>MAR1!$B$7+MAR1!$C$7*COS(2*PI()*$C6284/365)+MAR1!$D$7*SIN(2*PI()*$C6284/365)</f>
        <v/>
      </c>
      <c r="N6284" s="7">
        <f>F6284-K6284</f>
        <v/>
      </c>
      <c r="O6284" s="7">
        <f>G6284-L6284</f>
        <v/>
      </c>
      <c r="P6284" s="7">
        <f>H6284-M6284</f>
        <v/>
      </c>
      <c r="Q6284" s="7">
        <f>IF($I6284=1,(N6284-MAR1!$B$11)/MAR1!$D$11,(N6284-MAR1!$C$11)/MAR1!$E$11)</f>
        <v/>
      </c>
      <c r="R6284" s="7">
        <f>IF($I6284=1,(O6284-MAR1!$B$12)/MAR1!$D$12,(O6284-MAR1!$C$12)/MAR1!$E$12)</f>
        <v/>
      </c>
      <c r="S6284" s="7">
        <f>IF($I6284=1,(P6284-MAR1!$B$13)/MAR1!$D$13,(P6284-MAR1!$C$13)/MAR1!$E$13)</f>
        <v/>
      </c>
    </row>
    <row r="6285">
      <c r="A6285" s="5" t="n">
        <v>6284</v>
      </c>
      <c r="B6285" s="5" t="n">
        <v>18</v>
      </c>
      <c r="C6285" s="5" t="n">
        <v>79</v>
      </c>
      <c r="D6285" s="5" t="n">
        <v>3</v>
      </c>
      <c r="E6285" s="5" t="n">
        <v>0</v>
      </c>
      <c r="F6285" s="5" t="n">
        <v>39.1</v>
      </c>
      <c r="G6285" s="5" t="n">
        <v>21.4</v>
      </c>
      <c r="H6285" s="5" t="n">
        <v>20.15</v>
      </c>
      <c r="I6285" s="6">
        <f>IF(E6285&gt;=Markov!$B$3,1,0)</f>
        <v/>
      </c>
      <c r="J6285" s="6">
        <f>I6284</f>
        <v/>
      </c>
      <c r="K6285" s="7">
        <f>MAR1!$B$5+MAR1!$C$5*COS(2*PI()*$C6285/365)+MAR1!$D$5*SIN(2*PI()*$C6285/365)</f>
        <v/>
      </c>
      <c r="L6285" s="7">
        <f>MAR1!$B$6+MAR1!$C$6*COS(2*PI()*$C6285/365)+MAR1!$D$6*SIN(2*PI()*$C6285/365)</f>
        <v/>
      </c>
      <c r="M6285" s="7">
        <f>MAR1!$B$7+MAR1!$C$7*COS(2*PI()*$C6285/365)+MAR1!$D$7*SIN(2*PI()*$C6285/365)</f>
        <v/>
      </c>
      <c r="N6285" s="7">
        <f>F6285-K6285</f>
        <v/>
      </c>
      <c r="O6285" s="7">
        <f>G6285-L6285</f>
        <v/>
      </c>
      <c r="P6285" s="7">
        <f>H6285-M6285</f>
        <v/>
      </c>
      <c r="Q6285" s="7">
        <f>IF($I6285=1,(N6285-MAR1!$B$11)/MAR1!$D$11,(N6285-MAR1!$C$11)/MAR1!$E$11)</f>
        <v/>
      </c>
      <c r="R6285" s="7">
        <f>IF($I6285=1,(O6285-MAR1!$B$12)/MAR1!$D$12,(O6285-MAR1!$C$12)/MAR1!$E$12)</f>
        <v/>
      </c>
      <c r="S6285" s="7">
        <f>IF($I6285=1,(P6285-MAR1!$B$13)/MAR1!$D$13,(P6285-MAR1!$C$13)/MAR1!$E$13)</f>
        <v/>
      </c>
    </row>
    <row r="6286">
      <c r="A6286" s="5" t="n">
        <v>6285</v>
      </c>
      <c r="B6286" s="5" t="n">
        <v>18</v>
      </c>
      <c r="C6286" s="5" t="n">
        <v>80</v>
      </c>
      <c r="D6286" s="5" t="n">
        <v>3</v>
      </c>
      <c r="E6286" s="5" t="n">
        <v>4.2</v>
      </c>
      <c r="F6286" s="5" t="n">
        <v>36.3</v>
      </c>
      <c r="G6286" s="5" t="n">
        <v>21.2</v>
      </c>
      <c r="H6286" s="5" t="n">
        <v>18.56</v>
      </c>
      <c r="I6286" s="6">
        <f>IF(E6286&gt;=Markov!$B$3,1,0)</f>
        <v/>
      </c>
      <c r="J6286" s="6">
        <f>I6285</f>
        <v/>
      </c>
      <c r="K6286" s="7">
        <f>MAR1!$B$5+MAR1!$C$5*COS(2*PI()*$C6286/365)+MAR1!$D$5*SIN(2*PI()*$C6286/365)</f>
        <v/>
      </c>
      <c r="L6286" s="7">
        <f>MAR1!$B$6+MAR1!$C$6*COS(2*PI()*$C6286/365)+MAR1!$D$6*SIN(2*PI()*$C6286/365)</f>
        <v/>
      </c>
      <c r="M6286" s="7">
        <f>MAR1!$B$7+MAR1!$C$7*COS(2*PI()*$C6286/365)+MAR1!$D$7*SIN(2*PI()*$C6286/365)</f>
        <v/>
      </c>
      <c r="N6286" s="7">
        <f>F6286-K6286</f>
        <v/>
      </c>
      <c r="O6286" s="7">
        <f>G6286-L6286</f>
        <v/>
      </c>
      <c r="P6286" s="7">
        <f>H6286-M6286</f>
        <v/>
      </c>
      <c r="Q6286" s="7">
        <f>IF($I6286=1,(N6286-MAR1!$B$11)/MAR1!$D$11,(N6286-MAR1!$C$11)/MAR1!$E$11)</f>
        <v/>
      </c>
      <c r="R6286" s="7">
        <f>IF($I6286=1,(O6286-MAR1!$B$12)/MAR1!$D$12,(O6286-MAR1!$C$12)/MAR1!$E$12)</f>
        <v/>
      </c>
      <c r="S6286" s="7">
        <f>IF($I6286=1,(P6286-MAR1!$B$13)/MAR1!$D$13,(P6286-MAR1!$C$13)/MAR1!$E$13)</f>
        <v/>
      </c>
    </row>
    <row r="6287">
      <c r="A6287" s="5" t="n">
        <v>6286</v>
      </c>
      <c r="B6287" s="5" t="n">
        <v>18</v>
      </c>
      <c r="C6287" s="5" t="n">
        <v>81</v>
      </c>
      <c r="D6287" s="5" t="n">
        <v>3</v>
      </c>
      <c r="E6287" s="5" t="n">
        <v>0</v>
      </c>
      <c r="F6287" s="5" t="n">
        <v>38.3</v>
      </c>
      <c r="G6287" s="5" t="n">
        <v>22.6</v>
      </c>
      <c r="H6287" s="5" t="n">
        <v>25.54</v>
      </c>
      <c r="I6287" s="6">
        <f>IF(E6287&gt;=Markov!$B$3,1,0)</f>
        <v/>
      </c>
      <c r="J6287" s="6">
        <f>I6286</f>
        <v/>
      </c>
      <c r="K6287" s="7">
        <f>MAR1!$B$5+MAR1!$C$5*COS(2*PI()*$C6287/365)+MAR1!$D$5*SIN(2*PI()*$C6287/365)</f>
        <v/>
      </c>
      <c r="L6287" s="7">
        <f>MAR1!$B$6+MAR1!$C$6*COS(2*PI()*$C6287/365)+MAR1!$D$6*SIN(2*PI()*$C6287/365)</f>
        <v/>
      </c>
      <c r="M6287" s="7">
        <f>MAR1!$B$7+MAR1!$C$7*COS(2*PI()*$C6287/365)+MAR1!$D$7*SIN(2*PI()*$C6287/365)</f>
        <v/>
      </c>
      <c r="N6287" s="7">
        <f>F6287-K6287</f>
        <v/>
      </c>
      <c r="O6287" s="7">
        <f>G6287-L6287</f>
        <v/>
      </c>
      <c r="P6287" s="7">
        <f>H6287-M6287</f>
        <v/>
      </c>
      <c r="Q6287" s="7">
        <f>IF($I6287=1,(N6287-MAR1!$B$11)/MAR1!$D$11,(N6287-MAR1!$C$11)/MAR1!$E$11)</f>
        <v/>
      </c>
      <c r="R6287" s="7">
        <f>IF($I6287=1,(O6287-MAR1!$B$12)/MAR1!$D$12,(O6287-MAR1!$C$12)/MAR1!$E$12)</f>
        <v/>
      </c>
      <c r="S6287" s="7">
        <f>IF($I6287=1,(P6287-MAR1!$B$13)/MAR1!$D$13,(P6287-MAR1!$C$13)/MAR1!$E$13)</f>
        <v/>
      </c>
    </row>
    <row r="6288">
      <c r="A6288" s="5" t="n">
        <v>6287</v>
      </c>
      <c r="B6288" s="5" t="n">
        <v>18</v>
      </c>
      <c r="C6288" s="5" t="n">
        <v>82</v>
      </c>
      <c r="D6288" s="5" t="n">
        <v>3</v>
      </c>
      <c r="E6288" s="5" t="n">
        <v>0</v>
      </c>
      <c r="F6288" s="5" t="n">
        <v>37</v>
      </c>
      <c r="G6288" s="5" t="n">
        <v>20.1</v>
      </c>
      <c r="H6288" s="5" t="n">
        <v>27.78</v>
      </c>
      <c r="I6288" s="6">
        <f>IF(E6288&gt;=Markov!$B$3,1,0)</f>
        <v/>
      </c>
      <c r="J6288" s="6">
        <f>I6287</f>
        <v/>
      </c>
      <c r="K6288" s="7">
        <f>MAR1!$B$5+MAR1!$C$5*COS(2*PI()*$C6288/365)+MAR1!$D$5*SIN(2*PI()*$C6288/365)</f>
        <v/>
      </c>
      <c r="L6288" s="7">
        <f>MAR1!$B$6+MAR1!$C$6*COS(2*PI()*$C6288/365)+MAR1!$D$6*SIN(2*PI()*$C6288/365)</f>
        <v/>
      </c>
      <c r="M6288" s="7">
        <f>MAR1!$B$7+MAR1!$C$7*COS(2*PI()*$C6288/365)+MAR1!$D$7*SIN(2*PI()*$C6288/365)</f>
        <v/>
      </c>
      <c r="N6288" s="7">
        <f>F6288-K6288</f>
        <v/>
      </c>
      <c r="O6288" s="7">
        <f>G6288-L6288</f>
        <v/>
      </c>
      <c r="P6288" s="7">
        <f>H6288-M6288</f>
        <v/>
      </c>
      <c r="Q6288" s="7">
        <f>IF($I6288=1,(N6288-MAR1!$B$11)/MAR1!$D$11,(N6288-MAR1!$C$11)/MAR1!$E$11)</f>
        <v/>
      </c>
      <c r="R6288" s="7">
        <f>IF($I6288=1,(O6288-MAR1!$B$12)/MAR1!$D$12,(O6288-MAR1!$C$12)/MAR1!$E$12)</f>
        <v/>
      </c>
      <c r="S6288" s="7">
        <f>IF($I6288=1,(P6288-MAR1!$B$13)/MAR1!$D$13,(P6288-MAR1!$C$13)/MAR1!$E$13)</f>
        <v/>
      </c>
    </row>
    <row r="6289">
      <c r="A6289" s="5" t="n">
        <v>6288</v>
      </c>
      <c r="B6289" s="5" t="n">
        <v>18</v>
      </c>
      <c r="C6289" s="5" t="n">
        <v>83</v>
      </c>
      <c r="D6289" s="5" t="n">
        <v>3</v>
      </c>
      <c r="E6289" s="5" t="n">
        <v>0</v>
      </c>
      <c r="F6289" s="5" t="n">
        <v>39</v>
      </c>
      <c r="G6289" s="5" t="n">
        <v>21.3</v>
      </c>
      <c r="H6289" s="5" t="n">
        <v>25.68</v>
      </c>
      <c r="I6289" s="6">
        <f>IF(E6289&gt;=Markov!$B$3,1,0)</f>
        <v/>
      </c>
      <c r="J6289" s="6">
        <f>I6288</f>
        <v/>
      </c>
      <c r="K6289" s="7">
        <f>MAR1!$B$5+MAR1!$C$5*COS(2*PI()*$C6289/365)+MAR1!$D$5*SIN(2*PI()*$C6289/365)</f>
        <v/>
      </c>
      <c r="L6289" s="7">
        <f>MAR1!$B$6+MAR1!$C$6*COS(2*PI()*$C6289/365)+MAR1!$D$6*SIN(2*PI()*$C6289/365)</f>
        <v/>
      </c>
      <c r="M6289" s="7">
        <f>MAR1!$B$7+MAR1!$C$7*COS(2*PI()*$C6289/365)+MAR1!$D$7*SIN(2*PI()*$C6289/365)</f>
        <v/>
      </c>
      <c r="N6289" s="7">
        <f>F6289-K6289</f>
        <v/>
      </c>
      <c r="O6289" s="7">
        <f>G6289-L6289</f>
        <v/>
      </c>
      <c r="P6289" s="7">
        <f>H6289-M6289</f>
        <v/>
      </c>
      <c r="Q6289" s="7">
        <f>IF($I6289=1,(N6289-MAR1!$B$11)/MAR1!$D$11,(N6289-MAR1!$C$11)/MAR1!$E$11)</f>
        <v/>
      </c>
      <c r="R6289" s="7">
        <f>IF($I6289=1,(O6289-MAR1!$B$12)/MAR1!$D$12,(O6289-MAR1!$C$12)/MAR1!$E$12)</f>
        <v/>
      </c>
      <c r="S6289" s="7">
        <f>IF($I6289=1,(P6289-MAR1!$B$13)/MAR1!$D$13,(P6289-MAR1!$C$13)/MAR1!$E$13)</f>
        <v/>
      </c>
    </row>
    <row r="6290">
      <c r="A6290" s="5" t="n">
        <v>6289</v>
      </c>
      <c r="B6290" s="5" t="n">
        <v>18</v>
      </c>
      <c r="C6290" s="5" t="n">
        <v>84</v>
      </c>
      <c r="D6290" s="5" t="n">
        <v>3</v>
      </c>
      <c r="E6290" s="5" t="n">
        <v>0</v>
      </c>
      <c r="F6290" s="5" t="n">
        <v>39.8</v>
      </c>
      <c r="G6290" s="5" t="n">
        <v>24.1</v>
      </c>
      <c r="H6290" s="5" t="n">
        <v>20.45</v>
      </c>
      <c r="I6290" s="6">
        <f>IF(E6290&gt;=Markov!$B$3,1,0)</f>
        <v/>
      </c>
      <c r="J6290" s="6">
        <f>I6289</f>
        <v/>
      </c>
      <c r="K6290" s="7">
        <f>MAR1!$B$5+MAR1!$C$5*COS(2*PI()*$C6290/365)+MAR1!$D$5*SIN(2*PI()*$C6290/365)</f>
        <v/>
      </c>
      <c r="L6290" s="7">
        <f>MAR1!$B$6+MAR1!$C$6*COS(2*PI()*$C6290/365)+MAR1!$D$6*SIN(2*PI()*$C6290/365)</f>
        <v/>
      </c>
      <c r="M6290" s="7">
        <f>MAR1!$B$7+MAR1!$C$7*COS(2*PI()*$C6290/365)+MAR1!$D$7*SIN(2*PI()*$C6290/365)</f>
        <v/>
      </c>
      <c r="N6290" s="7">
        <f>F6290-K6290</f>
        <v/>
      </c>
      <c r="O6290" s="7">
        <f>G6290-L6290</f>
        <v/>
      </c>
      <c r="P6290" s="7">
        <f>H6290-M6290</f>
        <v/>
      </c>
      <c r="Q6290" s="7">
        <f>IF($I6290=1,(N6290-MAR1!$B$11)/MAR1!$D$11,(N6290-MAR1!$C$11)/MAR1!$E$11)</f>
        <v/>
      </c>
      <c r="R6290" s="7">
        <f>IF($I6290=1,(O6290-MAR1!$B$12)/MAR1!$D$12,(O6290-MAR1!$C$12)/MAR1!$E$12)</f>
        <v/>
      </c>
      <c r="S6290" s="7">
        <f>IF($I6290=1,(P6290-MAR1!$B$13)/MAR1!$D$13,(P6290-MAR1!$C$13)/MAR1!$E$13)</f>
        <v/>
      </c>
    </row>
    <row r="6291">
      <c r="A6291" s="5" t="n">
        <v>6290</v>
      </c>
      <c r="B6291" s="5" t="n">
        <v>18</v>
      </c>
      <c r="C6291" s="5" t="n">
        <v>85</v>
      </c>
      <c r="D6291" s="5" t="n">
        <v>3</v>
      </c>
      <c r="E6291" s="5" t="n">
        <v>0</v>
      </c>
      <c r="F6291" s="5" t="n">
        <v>41.2</v>
      </c>
      <c r="G6291" s="5" t="n">
        <v>25.2</v>
      </c>
      <c r="H6291" s="5" t="n">
        <v>25</v>
      </c>
      <c r="I6291" s="6">
        <f>IF(E6291&gt;=Markov!$B$3,1,0)</f>
        <v/>
      </c>
      <c r="J6291" s="6">
        <f>I6290</f>
        <v/>
      </c>
      <c r="K6291" s="7">
        <f>MAR1!$B$5+MAR1!$C$5*COS(2*PI()*$C6291/365)+MAR1!$D$5*SIN(2*PI()*$C6291/365)</f>
        <v/>
      </c>
      <c r="L6291" s="7">
        <f>MAR1!$B$6+MAR1!$C$6*COS(2*PI()*$C6291/365)+MAR1!$D$6*SIN(2*PI()*$C6291/365)</f>
        <v/>
      </c>
      <c r="M6291" s="7">
        <f>MAR1!$B$7+MAR1!$C$7*COS(2*PI()*$C6291/365)+MAR1!$D$7*SIN(2*PI()*$C6291/365)</f>
        <v/>
      </c>
      <c r="N6291" s="7">
        <f>F6291-K6291</f>
        <v/>
      </c>
      <c r="O6291" s="7">
        <f>G6291-L6291</f>
        <v/>
      </c>
      <c r="P6291" s="7">
        <f>H6291-M6291</f>
        <v/>
      </c>
      <c r="Q6291" s="7">
        <f>IF($I6291=1,(N6291-MAR1!$B$11)/MAR1!$D$11,(N6291-MAR1!$C$11)/MAR1!$E$11)</f>
        <v/>
      </c>
      <c r="R6291" s="7">
        <f>IF($I6291=1,(O6291-MAR1!$B$12)/MAR1!$D$12,(O6291-MAR1!$C$12)/MAR1!$E$12)</f>
        <v/>
      </c>
      <c r="S6291" s="7">
        <f>IF($I6291=1,(P6291-MAR1!$B$13)/MAR1!$D$13,(P6291-MAR1!$C$13)/MAR1!$E$13)</f>
        <v/>
      </c>
    </row>
    <row r="6292">
      <c r="A6292" s="5" t="n">
        <v>6291</v>
      </c>
      <c r="B6292" s="5" t="n">
        <v>18</v>
      </c>
      <c r="C6292" s="5" t="n">
        <v>86</v>
      </c>
      <c r="D6292" s="5" t="n">
        <v>3</v>
      </c>
      <c r="E6292" s="5" t="n">
        <v>0</v>
      </c>
      <c r="F6292" s="5" t="n">
        <v>38.4</v>
      </c>
      <c r="G6292" s="5" t="n">
        <v>24</v>
      </c>
      <c r="H6292" s="5" t="n">
        <v>23.52</v>
      </c>
      <c r="I6292" s="6">
        <f>IF(E6292&gt;=Markov!$B$3,1,0)</f>
        <v/>
      </c>
      <c r="J6292" s="6">
        <f>I6291</f>
        <v/>
      </c>
      <c r="K6292" s="7">
        <f>MAR1!$B$5+MAR1!$C$5*COS(2*PI()*$C6292/365)+MAR1!$D$5*SIN(2*PI()*$C6292/365)</f>
        <v/>
      </c>
      <c r="L6292" s="7">
        <f>MAR1!$B$6+MAR1!$C$6*COS(2*PI()*$C6292/365)+MAR1!$D$6*SIN(2*PI()*$C6292/365)</f>
        <v/>
      </c>
      <c r="M6292" s="7">
        <f>MAR1!$B$7+MAR1!$C$7*COS(2*PI()*$C6292/365)+MAR1!$D$7*SIN(2*PI()*$C6292/365)</f>
        <v/>
      </c>
      <c r="N6292" s="7">
        <f>F6292-K6292</f>
        <v/>
      </c>
      <c r="O6292" s="7">
        <f>G6292-L6292</f>
        <v/>
      </c>
      <c r="P6292" s="7">
        <f>H6292-M6292</f>
        <v/>
      </c>
      <c r="Q6292" s="7">
        <f>IF($I6292=1,(N6292-MAR1!$B$11)/MAR1!$D$11,(N6292-MAR1!$C$11)/MAR1!$E$11)</f>
        <v/>
      </c>
      <c r="R6292" s="7">
        <f>IF($I6292=1,(O6292-MAR1!$B$12)/MAR1!$D$12,(O6292-MAR1!$C$12)/MAR1!$E$12)</f>
        <v/>
      </c>
      <c r="S6292" s="7">
        <f>IF($I6292=1,(P6292-MAR1!$B$13)/MAR1!$D$13,(P6292-MAR1!$C$13)/MAR1!$E$13)</f>
        <v/>
      </c>
    </row>
    <row r="6293">
      <c r="A6293" s="5" t="n">
        <v>6292</v>
      </c>
      <c r="B6293" s="5" t="n">
        <v>18</v>
      </c>
      <c r="C6293" s="5" t="n">
        <v>87</v>
      </c>
      <c r="D6293" s="5" t="n">
        <v>3</v>
      </c>
      <c r="E6293" s="5" t="n">
        <v>0</v>
      </c>
      <c r="F6293" s="5" t="n">
        <v>36</v>
      </c>
      <c r="G6293" s="5" t="n">
        <v>23.2</v>
      </c>
      <c r="H6293" s="5" t="n">
        <v>23.79</v>
      </c>
      <c r="I6293" s="6">
        <f>IF(E6293&gt;=Markov!$B$3,1,0)</f>
        <v/>
      </c>
      <c r="J6293" s="6">
        <f>I6292</f>
        <v/>
      </c>
      <c r="K6293" s="7">
        <f>MAR1!$B$5+MAR1!$C$5*COS(2*PI()*$C6293/365)+MAR1!$D$5*SIN(2*PI()*$C6293/365)</f>
        <v/>
      </c>
      <c r="L6293" s="7">
        <f>MAR1!$B$6+MAR1!$C$6*COS(2*PI()*$C6293/365)+MAR1!$D$6*SIN(2*PI()*$C6293/365)</f>
        <v/>
      </c>
      <c r="M6293" s="7">
        <f>MAR1!$B$7+MAR1!$C$7*COS(2*PI()*$C6293/365)+MAR1!$D$7*SIN(2*PI()*$C6293/365)</f>
        <v/>
      </c>
      <c r="N6293" s="7">
        <f>F6293-K6293</f>
        <v/>
      </c>
      <c r="O6293" s="7">
        <f>G6293-L6293</f>
        <v/>
      </c>
      <c r="P6293" s="7">
        <f>H6293-M6293</f>
        <v/>
      </c>
      <c r="Q6293" s="7">
        <f>IF($I6293=1,(N6293-MAR1!$B$11)/MAR1!$D$11,(N6293-MAR1!$C$11)/MAR1!$E$11)</f>
        <v/>
      </c>
      <c r="R6293" s="7">
        <f>IF($I6293=1,(O6293-MAR1!$B$12)/MAR1!$D$12,(O6293-MAR1!$C$12)/MAR1!$E$12)</f>
        <v/>
      </c>
      <c r="S6293" s="7">
        <f>IF($I6293=1,(P6293-MAR1!$B$13)/MAR1!$D$13,(P6293-MAR1!$C$13)/MAR1!$E$13)</f>
        <v/>
      </c>
    </row>
    <row r="6294">
      <c r="A6294" s="5" t="n">
        <v>6293</v>
      </c>
      <c r="B6294" s="5" t="n">
        <v>18</v>
      </c>
      <c r="C6294" s="5" t="n">
        <v>88</v>
      </c>
      <c r="D6294" s="5" t="n">
        <v>3</v>
      </c>
      <c r="E6294" s="5" t="n">
        <v>0</v>
      </c>
      <c r="F6294" s="5" t="n">
        <v>37.7</v>
      </c>
      <c r="G6294" s="5" t="n">
        <v>22.3</v>
      </c>
      <c r="H6294" s="5" t="n">
        <v>22.5</v>
      </c>
      <c r="I6294" s="6">
        <f>IF(E6294&gt;=Markov!$B$3,1,0)</f>
        <v/>
      </c>
      <c r="J6294" s="6">
        <f>I6293</f>
        <v/>
      </c>
      <c r="K6294" s="7">
        <f>MAR1!$B$5+MAR1!$C$5*COS(2*PI()*$C6294/365)+MAR1!$D$5*SIN(2*PI()*$C6294/365)</f>
        <v/>
      </c>
      <c r="L6294" s="7">
        <f>MAR1!$B$6+MAR1!$C$6*COS(2*PI()*$C6294/365)+MAR1!$D$6*SIN(2*PI()*$C6294/365)</f>
        <v/>
      </c>
      <c r="M6294" s="7">
        <f>MAR1!$B$7+MAR1!$C$7*COS(2*PI()*$C6294/365)+MAR1!$D$7*SIN(2*PI()*$C6294/365)</f>
        <v/>
      </c>
      <c r="N6294" s="7">
        <f>F6294-K6294</f>
        <v/>
      </c>
      <c r="O6294" s="7">
        <f>G6294-L6294</f>
        <v/>
      </c>
      <c r="P6294" s="7">
        <f>H6294-M6294</f>
        <v/>
      </c>
      <c r="Q6294" s="7">
        <f>IF($I6294=1,(N6294-MAR1!$B$11)/MAR1!$D$11,(N6294-MAR1!$C$11)/MAR1!$E$11)</f>
        <v/>
      </c>
      <c r="R6294" s="7">
        <f>IF($I6294=1,(O6294-MAR1!$B$12)/MAR1!$D$12,(O6294-MAR1!$C$12)/MAR1!$E$12)</f>
        <v/>
      </c>
      <c r="S6294" s="7">
        <f>IF($I6294=1,(P6294-MAR1!$B$13)/MAR1!$D$13,(P6294-MAR1!$C$13)/MAR1!$E$13)</f>
        <v/>
      </c>
    </row>
    <row r="6295">
      <c r="A6295" s="5" t="n">
        <v>6294</v>
      </c>
      <c r="B6295" s="5" t="n">
        <v>18</v>
      </c>
      <c r="C6295" s="5" t="n">
        <v>89</v>
      </c>
      <c r="D6295" s="5" t="n">
        <v>3</v>
      </c>
      <c r="E6295" s="5" t="n">
        <v>0</v>
      </c>
      <c r="F6295" s="5" t="n">
        <v>38.8</v>
      </c>
      <c r="G6295" s="5" t="n">
        <v>22.2</v>
      </c>
      <c r="H6295" s="5" t="n">
        <v>29.73</v>
      </c>
      <c r="I6295" s="6">
        <f>IF(E6295&gt;=Markov!$B$3,1,0)</f>
        <v/>
      </c>
      <c r="J6295" s="6">
        <f>I6294</f>
        <v/>
      </c>
      <c r="K6295" s="7">
        <f>MAR1!$B$5+MAR1!$C$5*COS(2*PI()*$C6295/365)+MAR1!$D$5*SIN(2*PI()*$C6295/365)</f>
        <v/>
      </c>
      <c r="L6295" s="7">
        <f>MAR1!$B$6+MAR1!$C$6*COS(2*PI()*$C6295/365)+MAR1!$D$6*SIN(2*PI()*$C6295/365)</f>
        <v/>
      </c>
      <c r="M6295" s="7">
        <f>MAR1!$B$7+MAR1!$C$7*COS(2*PI()*$C6295/365)+MAR1!$D$7*SIN(2*PI()*$C6295/365)</f>
        <v/>
      </c>
      <c r="N6295" s="7">
        <f>F6295-K6295</f>
        <v/>
      </c>
      <c r="O6295" s="7">
        <f>G6295-L6295</f>
        <v/>
      </c>
      <c r="P6295" s="7">
        <f>H6295-M6295</f>
        <v/>
      </c>
      <c r="Q6295" s="7">
        <f>IF($I6295=1,(N6295-MAR1!$B$11)/MAR1!$D$11,(N6295-MAR1!$C$11)/MAR1!$E$11)</f>
        <v/>
      </c>
      <c r="R6295" s="7">
        <f>IF($I6295=1,(O6295-MAR1!$B$12)/MAR1!$D$12,(O6295-MAR1!$C$12)/MAR1!$E$12)</f>
        <v/>
      </c>
      <c r="S6295" s="7">
        <f>IF($I6295=1,(P6295-MAR1!$B$13)/MAR1!$D$13,(P6295-MAR1!$C$13)/MAR1!$E$13)</f>
        <v/>
      </c>
    </row>
    <row r="6296">
      <c r="A6296" s="5" t="n">
        <v>6295</v>
      </c>
      <c r="B6296" s="5" t="n">
        <v>18</v>
      </c>
      <c r="C6296" s="5" t="n">
        <v>90</v>
      </c>
      <c r="D6296" s="5" t="n">
        <v>3</v>
      </c>
      <c r="E6296" s="5" t="n">
        <v>0</v>
      </c>
      <c r="F6296" s="5" t="n">
        <v>39.6</v>
      </c>
      <c r="G6296" s="5" t="n">
        <v>24.6</v>
      </c>
      <c r="H6296" s="5" t="n">
        <v>28.39</v>
      </c>
      <c r="I6296" s="6">
        <f>IF(E6296&gt;=Markov!$B$3,1,0)</f>
        <v/>
      </c>
      <c r="J6296" s="6">
        <f>I6295</f>
        <v/>
      </c>
      <c r="K6296" s="7">
        <f>MAR1!$B$5+MAR1!$C$5*COS(2*PI()*$C6296/365)+MAR1!$D$5*SIN(2*PI()*$C6296/365)</f>
        <v/>
      </c>
      <c r="L6296" s="7">
        <f>MAR1!$B$6+MAR1!$C$6*COS(2*PI()*$C6296/365)+MAR1!$D$6*SIN(2*PI()*$C6296/365)</f>
        <v/>
      </c>
      <c r="M6296" s="7">
        <f>MAR1!$B$7+MAR1!$C$7*COS(2*PI()*$C6296/365)+MAR1!$D$7*SIN(2*PI()*$C6296/365)</f>
        <v/>
      </c>
      <c r="N6296" s="7">
        <f>F6296-K6296</f>
        <v/>
      </c>
      <c r="O6296" s="7">
        <f>G6296-L6296</f>
        <v/>
      </c>
      <c r="P6296" s="7">
        <f>H6296-M6296</f>
        <v/>
      </c>
      <c r="Q6296" s="7">
        <f>IF($I6296=1,(N6296-MAR1!$B$11)/MAR1!$D$11,(N6296-MAR1!$C$11)/MAR1!$E$11)</f>
        <v/>
      </c>
      <c r="R6296" s="7">
        <f>IF($I6296=1,(O6296-MAR1!$B$12)/MAR1!$D$12,(O6296-MAR1!$C$12)/MAR1!$E$12)</f>
        <v/>
      </c>
      <c r="S6296" s="7">
        <f>IF($I6296=1,(P6296-MAR1!$B$13)/MAR1!$D$13,(P6296-MAR1!$C$13)/MAR1!$E$13)</f>
        <v/>
      </c>
    </row>
    <row r="6297">
      <c r="A6297" s="5" t="n">
        <v>6296</v>
      </c>
      <c r="B6297" s="5" t="n">
        <v>18</v>
      </c>
      <c r="C6297" s="5" t="n">
        <v>91</v>
      </c>
      <c r="D6297" s="5" t="n">
        <v>4</v>
      </c>
      <c r="E6297" s="5" t="n">
        <v>0</v>
      </c>
      <c r="F6297" s="5" t="n">
        <v>38.4</v>
      </c>
      <c r="G6297" s="5" t="n">
        <v>24.3</v>
      </c>
      <c r="H6297" s="5" t="n">
        <v>25.84</v>
      </c>
      <c r="I6297" s="6">
        <f>IF(E6297&gt;=Markov!$B$3,1,0)</f>
        <v/>
      </c>
      <c r="J6297" s="6">
        <f>I6296</f>
        <v/>
      </c>
      <c r="K6297" s="7">
        <f>MAR1!$B$5+MAR1!$C$5*COS(2*PI()*$C6297/365)+MAR1!$D$5*SIN(2*PI()*$C6297/365)</f>
        <v/>
      </c>
      <c r="L6297" s="7">
        <f>MAR1!$B$6+MAR1!$C$6*COS(2*PI()*$C6297/365)+MAR1!$D$6*SIN(2*PI()*$C6297/365)</f>
        <v/>
      </c>
      <c r="M6297" s="7">
        <f>MAR1!$B$7+MAR1!$C$7*COS(2*PI()*$C6297/365)+MAR1!$D$7*SIN(2*PI()*$C6297/365)</f>
        <v/>
      </c>
      <c r="N6297" s="7">
        <f>F6297-K6297</f>
        <v/>
      </c>
      <c r="O6297" s="7">
        <f>G6297-L6297</f>
        <v/>
      </c>
      <c r="P6297" s="7">
        <f>H6297-M6297</f>
        <v/>
      </c>
      <c r="Q6297" s="7">
        <f>IF($I6297=1,(N6297-MAR1!$B$11)/MAR1!$D$11,(N6297-MAR1!$C$11)/MAR1!$E$11)</f>
        <v/>
      </c>
      <c r="R6297" s="7">
        <f>IF($I6297=1,(O6297-MAR1!$B$12)/MAR1!$D$12,(O6297-MAR1!$C$12)/MAR1!$E$12)</f>
        <v/>
      </c>
      <c r="S6297" s="7">
        <f>IF($I6297=1,(P6297-MAR1!$B$13)/MAR1!$D$13,(P6297-MAR1!$C$13)/MAR1!$E$13)</f>
        <v/>
      </c>
    </row>
    <row r="6298">
      <c r="A6298" s="5" t="n">
        <v>6297</v>
      </c>
      <c r="B6298" s="5" t="n">
        <v>18</v>
      </c>
      <c r="C6298" s="5" t="n">
        <v>92</v>
      </c>
      <c r="D6298" s="5" t="n">
        <v>4</v>
      </c>
      <c r="E6298" s="5" t="n">
        <v>0</v>
      </c>
      <c r="F6298" s="5" t="n">
        <v>39.7</v>
      </c>
      <c r="G6298" s="5" t="n">
        <v>22.4</v>
      </c>
      <c r="H6298" s="5" t="n">
        <v>22.21</v>
      </c>
      <c r="I6298" s="6">
        <f>IF(E6298&gt;=Markov!$B$3,1,0)</f>
        <v/>
      </c>
      <c r="J6298" s="6">
        <f>I6297</f>
        <v/>
      </c>
      <c r="K6298" s="7">
        <f>MAR1!$B$5+MAR1!$C$5*COS(2*PI()*$C6298/365)+MAR1!$D$5*SIN(2*PI()*$C6298/365)</f>
        <v/>
      </c>
      <c r="L6298" s="7">
        <f>MAR1!$B$6+MAR1!$C$6*COS(2*PI()*$C6298/365)+MAR1!$D$6*SIN(2*PI()*$C6298/365)</f>
        <v/>
      </c>
      <c r="M6298" s="7">
        <f>MAR1!$B$7+MAR1!$C$7*COS(2*PI()*$C6298/365)+MAR1!$D$7*SIN(2*PI()*$C6298/365)</f>
        <v/>
      </c>
      <c r="N6298" s="7">
        <f>F6298-K6298</f>
        <v/>
      </c>
      <c r="O6298" s="7">
        <f>G6298-L6298</f>
        <v/>
      </c>
      <c r="P6298" s="7">
        <f>H6298-M6298</f>
        <v/>
      </c>
      <c r="Q6298" s="7">
        <f>IF($I6298=1,(N6298-MAR1!$B$11)/MAR1!$D$11,(N6298-MAR1!$C$11)/MAR1!$E$11)</f>
        <v/>
      </c>
      <c r="R6298" s="7">
        <f>IF($I6298=1,(O6298-MAR1!$B$12)/MAR1!$D$12,(O6298-MAR1!$C$12)/MAR1!$E$12)</f>
        <v/>
      </c>
      <c r="S6298" s="7">
        <f>IF($I6298=1,(P6298-MAR1!$B$13)/MAR1!$D$13,(P6298-MAR1!$C$13)/MAR1!$E$13)</f>
        <v/>
      </c>
    </row>
    <row r="6299">
      <c r="A6299" s="5" t="n">
        <v>6298</v>
      </c>
      <c r="B6299" s="5" t="n">
        <v>18</v>
      </c>
      <c r="C6299" s="5" t="n">
        <v>93</v>
      </c>
      <c r="D6299" s="5" t="n">
        <v>4</v>
      </c>
      <c r="E6299" s="5" t="n">
        <v>0</v>
      </c>
      <c r="F6299" s="5" t="n">
        <v>38.6</v>
      </c>
      <c r="G6299" s="5" t="n">
        <v>20.9</v>
      </c>
      <c r="H6299" s="5" t="n">
        <v>22.37</v>
      </c>
      <c r="I6299" s="6">
        <f>IF(E6299&gt;=Markov!$B$3,1,0)</f>
        <v/>
      </c>
      <c r="J6299" s="6">
        <f>I6298</f>
        <v/>
      </c>
      <c r="K6299" s="7">
        <f>MAR1!$B$5+MAR1!$C$5*COS(2*PI()*$C6299/365)+MAR1!$D$5*SIN(2*PI()*$C6299/365)</f>
        <v/>
      </c>
      <c r="L6299" s="7">
        <f>MAR1!$B$6+MAR1!$C$6*COS(2*PI()*$C6299/365)+MAR1!$D$6*SIN(2*PI()*$C6299/365)</f>
        <v/>
      </c>
      <c r="M6299" s="7">
        <f>MAR1!$B$7+MAR1!$C$7*COS(2*PI()*$C6299/365)+MAR1!$D$7*SIN(2*PI()*$C6299/365)</f>
        <v/>
      </c>
      <c r="N6299" s="7">
        <f>F6299-K6299</f>
        <v/>
      </c>
      <c r="O6299" s="7">
        <f>G6299-L6299</f>
        <v/>
      </c>
      <c r="P6299" s="7">
        <f>H6299-M6299</f>
        <v/>
      </c>
      <c r="Q6299" s="7">
        <f>IF($I6299=1,(N6299-MAR1!$B$11)/MAR1!$D$11,(N6299-MAR1!$C$11)/MAR1!$E$11)</f>
        <v/>
      </c>
      <c r="R6299" s="7">
        <f>IF($I6299=1,(O6299-MAR1!$B$12)/MAR1!$D$12,(O6299-MAR1!$C$12)/MAR1!$E$12)</f>
        <v/>
      </c>
      <c r="S6299" s="7">
        <f>IF($I6299=1,(P6299-MAR1!$B$13)/MAR1!$D$13,(P6299-MAR1!$C$13)/MAR1!$E$13)</f>
        <v/>
      </c>
    </row>
    <row r="6300">
      <c r="A6300" s="5" t="n">
        <v>6299</v>
      </c>
      <c r="B6300" s="5" t="n">
        <v>18</v>
      </c>
      <c r="C6300" s="5" t="n">
        <v>94</v>
      </c>
      <c r="D6300" s="5" t="n">
        <v>4</v>
      </c>
      <c r="E6300" s="5" t="n">
        <v>0</v>
      </c>
      <c r="F6300" s="5" t="n">
        <v>35.8</v>
      </c>
      <c r="G6300" s="5" t="n">
        <v>19.7</v>
      </c>
      <c r="H6300" s="5" t="n">
        <v>18.8</v>
      </c>
      <c r="I6300" s="6">
        <f>IF(E6300&gt;=Markov!$B$3,1,0)</f>
        <v/>
      </c>
      <c r="J6300" s="6">
        <f>I6299</f>
        <v/>
      </c>
      <c r="K6300" s="7">
        <f>MAR1!$B$5+MAR1!$C$5*COS(2*PI()*$C6300/365)+MAR1!$D$5*SIN(2*PI()*$C6300/365)</f>
        <v/>
      </c>
      <c r="L6300" s="7">
        <f>MAR1!$B$6+MAR1!$C$6*COS(2*PI()*$C6300/365)+MAR1!$D$6*SIN(2*PI()*$C6300/365)</f>
        <v/>
      </c>
      <c r="M6300" s="7">
        <f>MAR1!$B$7+MAR1!$C$7*COS(2*PI()*$C6300/365)+MAR1!$D$7*SIN(2*PI()*$C6300/365)</f>
        <v/>
      </c>
      <c r="N6300" s="7">
        <f>F6300-K6300</f>
        <v/>
      </c>
      <c r="O6300" s="7">
        <f>G6300-L6300</f>
        <v/>
      </c>
      <c r="P6300" s="7">
        <f>H6300-M6300</f>
        <v/>
      </c>
      <c r="Q6300" s="7">
        <f>IF($I6300=1,(N6300-MAR1!$B$11)/MAR1!$D$11,(N6300-MAR1!$C$11)/MAR1!$E$11)</f>
        <v/>
      </c>
      <c r="R6300" s="7">
        <f>IF($I6300=1,(O6300-MAR1!$B$12)/MAR1!$D$12,(O6300-MAR1!$C$12)/MAR1!$E$12)</f>
        <v/>
      </c>
      <c r="S6300" s="7">
        <f>IF($I6300=1,(P6300-MAR1!$B$13)/MAR1!$D$13,(P6300-MAR1!$C$13)/MAR1!$E$13)</f>
        <v/>
      </c>
    </row>
    <row r="6301">
      <c r="A6301" s="5" t="n">
        <v>6300</v>
      </c>
      <c r="B6301" s="5" t="n">
        <v>18</v>
      </c>
      <c r="C6301" s="5" t="n">
        <v>95</v>
      </c>
      <c r="D6301" s="5" t="n">
        <v>4</v>
      </c>
      <c r="E6301" s="5" t="n">
        <v>1.8</v>
      </c>
      <c r="F6301" s="5" t="n">
        <v>32.1</v>
      </c>
      <c r="G6301" s="5" t="n">
        <v>19.3</v>
      </c>
      <c r="H6301" s="5" t="n">
        <v>15.68</v>
      </c>
      <c r="I6301" s="6">
        <f>IF(E6301&gt;=Markov!$B$3,1,0)</f>
        <v/>
      </c>
      <c r="J6301" s="6">
        <f>I6300</f>
        <v/>
      </c>
      <c r="K6301" s="7">
        <f>MAR1!$B$5+MAR1!$C$5*COS(2*PI()*$C6301/365)+MAR1!$D$5*SIN(2*PI()*$C6301/365)</f>
        <v/>
      </c>
      <c r="L6301" s="7">
        <f>MAR1!$B$6+MAR1!$C$6*COS(2*PI()*$C6301/365)+MAR1!$D$6*SIN(2*PI()*$C6301/365)</f>
        <v/>
      </c>
      <c r="M6301" s="7">
        <f>MAR1!$B$7+MAR1!$C$7*COS(2*PI()*$C6301/365)+MAR1!$D$7*SIN(2*PI()*$C6301/365)</f>
        <v/>
      </c>
      <c r="N6301" s="7">
        <f>F6301-K6301</f>
        <v/>
      </c>
      <c r="O6301" s="7">
        <f>G6301-L6301</f>
        <v/>
      </c>
      <c r="P6301" s="7">
        <f>H6301-M6301</f>
        <v/>
      </c>
      <c r="Q6301" s="7">
        <f>IF($I6301=1,(N6301-MAR1!$B$11)/MAR1!$D$11,(N6301-MAR1!$C$11)/MAR1!$E$11)</f>
        <v/>
      </c>
      <c r="R6301" s="7">
        <f>IF($I6301=1,(O6301-MAR1!$B$12)/MAR1!$D$12,(O6301-MAR1!$C$12)/MAR1!$E$12)</f>
        <v/>
      </c>
      <c r="S6301" s="7">
        <f>IF($I6301=1,(P6301-MAR1!$B$13)/MAR1!$D$13,(P6301-MAR1!$C$13)/MAR1!$E$13)</f>
        <v/>
      </c>
    </row>
    <row r="6302">
      <c r="A6302" s="5" t="n">
        <v>6301</v>
      </c>
      <c r="B6302" s="5" t="n">
        <v>18</v>
      </c>
      <c r="C6302" s="5" t="n">
        <v>96</v>
      </c>
      <c r="D6302" s="5" t="n">
        <v>4</v>
      </c>
      <c r="E6302" s="5" t="n">
        <v>0</v>
      </c>
      <c r="F6302" s="5" t="n">
        <v>35.6</v>
      </c>
      <c r="G6302" s="5" t="n">
        <v>19.6</v>
      </c>
      <c r="H6302" s="5" t="n">
        <v>20.55</v>
      </c>
      <c r="I6302" s="6">
        <f>IF(E6302&gt;=Markov!$B$3,1,0)</f>
        <v/>
      </c>
      <c r="J6302" s="6">
        <f>I6301</f>
        <v/>
      </c>
      <c r="K6302" s="7">
        <f>MAR1!$B$5+MAR1!$C$5*COS(2*PI()*$C6302/365)+MAR1!$D$5*SIN(2*PI()*$C6302/365)</f>
        <v/>
      </c>
      <c r="L6302" s="7">
        <f>MAR1!$B$6+MAR1!$C$6*COS(2*PI()*$C6302/365)+MAR1!$D$6*SIN(2*PI()*$C6302/365)</f>
        <v/>
      </c>
      <c r="M6302" s="7">
        <f>MAR1!$B$7+MAR1!$C$7*COS(2*PI()*$C6302/365)+MAR1!$D$7*SIN(2*PI()*$C6302/365)</f>
        <v/>
      </c>
      <c r="N6302" s="7">
        <f>F6302-K6302</f>
        <v/>
      </c>
      <c r="O6302" s="7">
        <f>G6302-L6302</f>
        <v/>
      </c>
      <c r="P6302" s="7">
        <f>H6302-M6302</f>
        <v/>
      </c>
      <c r="Q6302" s="7">
        <f>IF($I6302=1,(N6302-MAR1!$B$11)/MAR1!$D$11,(N6302-MAR1!$C$11)/MAR1!$E$11)</f>
        <v/>
      </c>
      <c r="R6302" s="7">
        <f>IF($I6302=1,(O6302-MAR1!$B$12)/MAR1!$D$12,(O6302-MAR1!$C$12)/MAR1!$E$12)</f>
        <v/>
      </c>
      <c r="S6302" s="7">
        <f>IF($I6302=1,(P6302-MAR1!$B$13)/MAR1!$D$13,(P6302-MAR1!$C$13)/MAR1!$E$13)</f>
        <v/>
      </c>
    </row>
    <row r="6303">
      <c r="A6303" s="5" t="n">
        <v>6302</v>
      </c>
      <c r="B6303" s="5" t="n">
        <v>18</v>
      </c>
      <c r="C6303" s="5" t="n">
        <v>97</v>
      </c>
      <c r="D6303" s="5" t="n">
        <v>4</v>
      </c>
      <c r="E6303" s="5" t="n">
        <v>0</v>
      </c>
      <c r="F6303" s="5" t="n">
        <v>38.2</v>
      </c>
      <c r="G6303" s="5" t="n">
        <v>23</v>
      </c>
      <c r="H6303" s="5" t="n">
        <v>23.69</v>
      </c>
      <c r="I6303" s="6">
        <f>IF(E6303&gt;=Markov!$B$3,1,0)</f>
        <v/>
      </c>
      <c r="J6303" s="6">
        <f>I6302</f>
        <v/>
      </c>
      <c r="K6303" s="7">
        <f>MAR1!$B$5+MAR1!$C$5*COS(2*PI()*$C6303/365)+MAR1!$D$5*SIN(2*PI()*$C6303/365)</f>
        <v/>
      </c>
      <c r="L6303" s="7">
        <f>MAR1!$B$6+MAR1!$C$6*COS(2*PI()*$C6303/365)+MAR1!$D$6*SIN(2*PI()*$C6303/365)</f>
        <v/>
      </c>
      <c r="M6303" s="7">
        <f>MAR1!$B$7+MAR1!$C$7*COS(2*PI()*$C6303/365)+MAR1!$D$7*SIN(2*PI()*$C6303/365)</f>
        <v/>
      </c>
      <c r="N6303" s="7">
        <f>F6303-K6303</f>
        <v/>
      </c>
      <c r="O6303" s="7">
        <f>G6303-L6303</f>
        <v/>
      </c>
      <c r="P6303" s="7">
        <f>H6303-M6303</f>
        <v/>
      </c>
      <c r="Q6303" s="7">
        <f>IF($I6303=1,(N6303-MAR1!$B$11)/MAR1!$D$11,(N6303-MAR1!$C$11)/MAR1!$E$11)</f>
        <v/>
      </c>
      <c r="R6303" s="7">
        <f>IF($I6303=1,(O6303-MAR1!$B$12)/MAR1!$D$12,(O6303-MAR1!$C$12)/MAR1!$E$12)</f>
        <v/>
      </c>
      <c r="S6303" s="7">
        <f>IF($I6303=1,(P6303-MAR1!$B$13)/MAR1!$D$13,(P6303-MAR1!$C$13)/MAR1!$E$13)</f>
        <v/>
      </c>
    </row>
    <row r="6304">
      <c r="A6304" s="5" t="n">
        <v>6303</v>
      </c>
      <c r="B6304" s="5" t="n">
        <v>18</v>
      </c>
      <c r="C6304" s="5" t="n">
        <v>98</v>
      </c>
      <c r="D6304" s="5" t="n">
        <v>4</v>
      </c>
      <c r="E6304" s="5" t="n">
        <v>0</v>
      </c>
      <c r="F6304" s="5" t="n">
        <v>36.7</v>
      </c>
      <c r="G6304" s="5" t="n">
        <v>22</v>
      </c>
      <c r="H6304" s="5" t="n">
        <v>29.73</v>
      </c>
      <c r="I6304" s="6">
        <f>IF(E6304&gt;=Markov!$B$3,1,0)</f>
        <v/>
      </c>
      <c r="J6304" s="6">
        <f>I6303</f>
        <v/>
      </c>
      <c r="K6304" s="7">
        <f>MAR1!$B$5+MAR1!$C$5*COS(2*PI()*$C6304/365)+MAR1!$D$5*SIN(2*PI()*$C6304/365)</f>
        <v/>
      </c>
      <c r="L6304" s="7">
        <f>MAR1!$B$6+MAR1!$C$6*COS(2*PI()*$C6304/365)+MAR1!$D$6*SIN(2*PI()*$C6304/365)</f>
        <v/>
      </c>
      <c r="M6304" s="7">
        <f>MAR1!$B$7+MAR1!$C$7*COS(2*PI()*$C6304/365)+MAR1!$D$7*SIN(2*PI()*$C6304/365)</f>
        <v/>
      </c>
      <c r="N6304" s="7">
        <f>F6304-K6304</f>
        <v/>
      </c>
      <c r="O6304" s="7">
        <f>G6304-L6304</f>
        <v/>
      </c>
      <c r="P6304" s="7">
        <f>H6304-M6304</f>
        <v/>
      </c>
      <c r="Q6304" s="7">
        <f>IF($I6304=1,(N6304-MAR1!$B$11)/MAR1!$D$11,(N6304-MAR1!$C$11)/MAR1!$E$11)</f>
        <v/>
      </c>
      <c r="R6304" s="7">
        <f>IF($I6304=1,(O6304-MAR1!$B$12)/MAR1!$D$12,(O6304-MAR1!$C$12)/MAR1!$E$12)</f>
        <v/>
      </c>
      <c r="S6304" s="7">
        <f>IF($I6304=1,(P6304-MAR1!$B$13)/MAR1!$D$13,(P6304-MAR1!$C$13)/MAR1!$E$13)</f>
        <v/>
      </c>
    </row>
    <row r="6305">
      <c r="A6305" s="5" t="n">
        <v>6304</v>
      </c>
      <c r="B6305" s="5" t="n">
        <v>18</v>
      </c>
      <c r="C6305" s="5" t="n">
        <v>99</v>
      </c>
      <c r="D6305" s="5" t="n">
        <v>4</v>
      </c>
      <c r="E6305" s="5" t="n">
        <v>0</v>
      </c>
      <c r="F6305" s="5" t="n">
        <v>36.6</v>
      </c>
      <c r="G6305" s="5" t="n">
        <v>22.3</v>
      </c>
      <c r="H6305" s="5" t="n">
        <v>32.19</v>
      </c>
      <c r="I6305" s="6">
        <f>IF(E6305&gt;=Markov!$B$3,1,0)</f>
        <v/>
      </c>
      <c r="J6305" s="6">
        <f>I6304</f>
        <v/>
      </c>
      <c r="K6305" s="7">
        <f>MAR1!$B$5+MAR1!$C$5*COS(2*PI()*$C6305/365)+MAR1!$D$5*SIN(2*PI()*$C6305/365)</f>
        <v/>
      </c>
      <c r="L6305" s="7">
        <f>MAR1!$B$6+MAR1!$C$6*COS(2*PI()*$C6305/365)+MAR1!$D$6*SIN(2*PI()*$C6305/365)</f>
        <v/>
      </c>
      <c r="M6305" s="7">
        <f>MAR1!$B$7+MAR1!$C$7*COS(2*PI()*$C6305/365)+MAR1!$D$7*SIN(2*PI()*$C6305/365)</f>
        <v/>
      </c>
      <c r="N6305" s="7">
        <f>F6305-K6305</f>
        <v/>
      </c>
      <c r="O6305" s="7">
        <f>G6305-L6305</f>
        <v/>
      </c>
      <c r="P6305" s="7">
        <f>H6305-M6305</f>
        <v/>
      </c>
      <c r="Q6305" s="7">
        <f>IF($I6305=1,(N6305-MAR1!$B$11)/MAR1!$D$11,(N6305-MAR1!$C$11)/MAR1!$E$11)</f>
        <v/>
      </c>
      <c r="R6305" s="7">
        <f>IF($I6305=1,(O6305-MAR1!$B$12)/MAR1!$D$12,(O6305-MAR1!$C$12)/MAR1!$E$12)</f>
        <v/>
      </c>
      <c r="S6305" s="7">
        <f>IF($I6305=1,(P6305-MAR1!$B$13)/MAR1!$D$13,(P6305-MAR1!$C$13)/MAR1!$E$13)</f>
        <v/>
      </c>
    </row>
    <row r="6306">
      <c r="A6306" s="5" t="n">
        <v>6305</v>
      </c>
      <c r="B6306" s="5" t="n">
        <v>18</v>
      </c>
      <c r="C6306" s="5" t="n">
        <v>100</v>
      </c>
      <c r="D6306" s="5" t="n">
        <v>4</v>
      </c>
      <c r="E6306" s="5" t="n">
        <v>9.6</v>
      </c>
      <c r="F6306" s="5" t="n">
        <v>33.8</v>
      </c>
      <c r="G6306" s="5" t="n">
        <v>21.7</v>
      </c>
      <c r="H6306" s="5" t="n">
        <v>16.62</v>
      </c>
      <c r="I6306" s="6">
        <f>IF(E6306&gt;=Markov!$B$3,1,0)</f>
        <v/>
      </c>
      <c r="J6306" s="6">
        <f>I6305</f>
        <v/>
      </c>
      <c r="K6306" s="7">
        <f>MAR1!$B$5+MAR1!$C$5*COS(2*PI()*$C6306/365)+MAR1!$D$5*SIN(2*PI()*$C6306/365)</f>
        <v/>
      </c>
      <c r="L6306" s="7">
        <f>MAR1!$B$6+MAR1!$C$6*COS(2*PI()*$C6306/365)+MAR1!$D$6*SIN(2*PI()*$C6306/365)</f>
        <v/>
      </c>
      <c r="M6306" s="7">
        <f>MAR1!$B$7+MAR1!$C$7*COS(2*PI()*$C6306/365)+MAR1!$D$7*SIN(2*PI()*$C6306/365)</f>
        <v/>
      </c>
      <c r="N6306" s="7">
        <f>F6306-K6306</f>
        <v/>
      </c>
      <c r="O6306" s="7">
        <f>G6306-L6306</f>
        <v/>
      </c>
      <c r="P6306" s="7">
        <f>H6306-M6306</f>
        <v/>
      </c>
      <c r="Q6306" s="7">
        <f>IF($I6306=1,(N6306-MAR1!$B$11)/MAR1!$D$11,(N6306-MAR1!$C$11)/MAR1!$E$11)</f>
        <v/>
      </c>
      <c r="R6306" s="7">
        <f>IF($I6306=1,(O6306-MAR1!$B$12)/MAR1!$D$12,(O6306-MAR1!$C$12)/MAR1!$E$12)</f>
        <v/>
      </c>
      <c r="S6306" s="7">
        <f>IF($I6306=1,(P6306-MAR1!$B$13)/MAR1!$D$13,(P6306-MAR1!$C$13)/MAR1!$E$13)</f>
        <v/>
      </c>
    </row>
    <row r="6307">
      <c r="A6307" s="5" t="n">
        <v>6306</v>
      </c>
      <c r="B6307" s="5" t="n">
        <v>18</v>
      </c>
      <c r="C6307" s="5" t="n">
        <v>101</v>
      </c>
      <c r="D6307" s="5" t="n">
        <v>4</v>
      </c>
      <c r="E6307" s="5" t="n">
        <v>0</v>
      </c>
      <c r="F6307" s="5" t="n">
        <v>36.7</v>
      </c>
      <c r="G6307" s="5" t="n">
        <v>21.9</v>
      </c>
      <c r="H6307" s="5" t="n">
        <v>24.61</v>
      </c>
      <c r="I6307" s="6">
        <f>IF(E6307&gt;=Markov!$B$3,1,0)</f>
        <v/>
      </c>
      <c r="J6307" s="6">
        <f>I6306</f>
        <v/>
      </c>
      <c r="K6307" s="7">
        <f>MAR1!$B$5+MAR1!$C$5*COS(2*PI()*$C6307/365)+MAR1!$D$5*SIN(2*PI()*$C6307/365)</f>
        <v/>
      </c>
      <c r="L6307" s="7">
        <f>MAR1!$B$6+MAR1!$C$6*COS(2*PI()*$C6307/365)+MAR1!$D$6*SIN(2*PI()*$C6307/365)</f>
        <v/>
      </c>
      <c r="M6307" s="7">
        <f>MAR1!$B$7+MAR1!$C$7*COS(2*PI()*$C6307/365)+MAR1!$D$7*SIN(2*PI()*$C6307/365)</f>
        <v/>
      </c>
      <c r="N6307" s="7">
        <f>F6307-K6307</f>
        <v/>
      </c>
      <c r="O6307" s="7">
        <f>G6307-L6307</f>
        <v/>
      </c>
      <c r="P6307" s="7">
        <f>H6307-M6307</f>
        <v/>
      </c>
      <c r="Q6307" s="7">
        <f>IF($I6307=1,(N6307-MAR1!$B$11)/MAR1!$D$11,(N6307-MAR1!$C$11)/MAR1!$E$11)</f>
        <v/>
      </c>
      <c r="R6307" s="7">
        <f>IF($I6307=1,(O6307-MAR1!$B$12)/MAR1!$D$12,(O6307-MAR1!$C$12)/MAR1!$E$12)</f>
        <v/>
      </c>
      <c r="S6307" s="7">
        <f>IF($I6307=1,(P6307-MAR1!$B$13)/MAR1!$D$13,(P6307-MAR1!$C$13)/MAR1!$E$13)</f>
        <v/>
      </c>
    </row>
    <row r="6308">
      <c r="A6308" s="5" t="n">
        <v>6307</v>
      </c>
      <c r="B6308" s="5" t="n">
        <v>18</v>
      </c>
      <c r="C6308" s="5" t="n">
        <v>102</v>
      </c>
      <c r="D6308" s="5" t="n">
        <v>4</v>
      </c>
      <c r="E6308" s="5" t="n">
        <v>0</v>
      </c>
      <c r="F6308" s="5" t="n">
        <v>39.9</v>
      </c>
      <c r="G6308" s="5" t="n">
        <v>24.2</v>
      </c>
      <c r="H6308" s="5" t="n">
        <v>19.08</v>
      </c>
      <c r="I6308" s="6">
        <f>IF(E6308&gt;=Markov!$B$3,1,0)</f>
        <v/>
      </c>
      <c r="J6308" s="6">
        <f>I6307</f>
        <v/>
      </c>
      <c r="K6308" s="7">
        <f>MAR1!$B$5+MAR1!$C$5*COS(2*PI()*$C6308/365)+MAR1!$D$5*SIN(2*PI()*$C6308/365)</f>
        <v/>
      </c>
      <c r="L6308" s="7">
        <f>MAR1!$B$6+MAR1!$C$6*COS(2*PI()*$C6308/365)+MAR1!$D$6*SIN(2*PI()*$C6308/365)</f>
        <v/>
      </c>
      <c r="M6308" s="7">
        <f>MAR1!$B$7+MAR1!$C$7*COS(2*PI()*$C6308/365)+MAR1!$D$7*SIN(2*PI()*$C6308/365)</f>
        <v/>
      </c>
      <c r="N6308" s="7">
        <f>F6308-K6308</f>
        <v/>
      </c>
      <c r="O6308" s="7">
        <f>G6308-L6308</f>
        <v/>
      </c>
      <c r="P6308" s="7">
        <f>H6308-M6308</f>
        <v/>
      </c>
      <c r="Q6308" s="7">
        <f>IF($I6308=1,(N6308-MAR1!$B$11)/MAR1!$D$11,(N6308-MAR1!$C$11)/MAR1!$E$11)</f>
        <v/>
      </c>
      <c r="R6308" s="7">
        <f>IF($I6308=1,(O6308-MAR1!$B$12)/MAR1!$D$12,(O6308-MAR1!$C$12)/MAR1!$E$12)</f>
        <v/>
      </c>
      <c r="S6308" s="7">
        <f>IF($I6308=1,(P6308-MAR1!$B$13)/MAR1!$D$13,(P6308-MAR1!$C$13)/MAR1!$E$13)</f>
        <v/>
      </c>
    </row>
    <row r="6309">
      <c r="A6309" s="5" t="n">
        <v>6308</v>
      </c>
      <c r="B6309" s="5" t="n">
        <v>18</v>
      </c>
      <c r="C6309" s="5" t="n">
        <v>103</v>
      </c>
      <c r="D6309" s="5" t="n">
        <v>4</v>
      </c>
      <c r="E6309" s="5" t="n">
        <v>0</v>
      </c>
      <c r="F6309" s="5" t="n">
        <v>41.8</v>
      </c>
      <c r="G6309" s="5" t="n">
        <v>23.5</v>
      </c>
      <c r="H6309" s="5" t="n">
        <v>19.85</v>
      </c>
      <c r="I6309" s="6">
        <f>IF(E6309&gt;=Markov!$B$3,1,0)</f>
        <v/>
      </c>
      <c r="J6309" s="6">
        <f>I6308</f>
        <v/>
      </c>
      <c r="K6309" s="7">
        <f>MAR1!$B$5+MAR1!$C$5*COS(2*PI()*$C6309/365)+MAR1!$D$5*SIN(2*PI()*$C6309/365)</f>
        <v/>
      </c>
      <c r="L6309" s="7">
        <f>MAR1!$B$6+MAR1!$C$6*COS(2*PI()*$C6309/365)+MAR1!$D$6*SIN(2*PI()*$C6309/365)</f>
        <v/>
      </c>
      <c r="M6309" s="7">
        <f>MAR1!$B$7+MAR1!$C$7*COS(2*PI()*$C6309/365)+MAR1!$D$7*SIN(2*PI()*$C6309/365)</f>
        <v/>
      </c>
      <c r="N6309" s="7">
        <f>F6309-K6309</f>
        <v/>
      </c>
      <c r="O6309" s="7">
        <f>G6309-L6309</f>
        <v/>
      </c>
      <c r="P6309" s="7">
        <f>H6309-M6309</f>
        <v/>
      </c>
      <c r="Q6309" s="7">
        <f>IF($I6309=1,(N6309-MAR1!$B$11)/MAR1!$D$11,(N6309-MAR1!$C$11)/MAR1!$E$11)</f>
        <v/>
      </c>
      <c r="R6309" s="7">
        <f>IF($I6309=1,(O6309-MAR1!$B$12)/MAR1!$D$12,(O6309-MAR1!$C$12)/MAR1!$E$12)</f>
        <v/>
      </c>
      <c r="S6309" s="7">
        <f>IF($I6309=1,(P6309-MAR1!$B$13)/MAR1!$D$13,(P6309-MAR1!$C$13)/MAR1!$E$13)</f>
        <v/>
      </c>
    </row>
    <row r="6310">
      <c r="A6310" s="5" t="n">
        <v>6309</v>
      </c>
      <c r="B6310" s="5" t="n">
        <v>18</v>
      </c>
      <c r="C6310" s="5" t="n">
        <v>104</v>
      </c>
      <c r="D6310" s="5" t="n">
        <v>4</v>
      </c>
      <c r="E6310" s="5" t="n">
        <v>0</v>
      </c>
      <c r="F6310" s="5" t="n">
        <v>38.9</v>
      </c>
      <c r="G6310" s="5" t="n">
        <v>22.8</v>
      </c>
      <c r="H6310" s="5" t="n">
        <v>23.82</v>
      </c>
      <c r="I6310" s="6">
        <f>IF(E6310&gt;=Markov!$B$3,1,0)</f>
        <v/>
      </c>
      <c r="J6310" s="6">
        <f>I6309</f>
        <v/>
      </c>
      <c r="K6310" s="7">
        <f>MAR1!$B$5+MAR1!$C$5*COS(2*PI()*$C6310/365)+MAR1!$D$5*SIN(2*PI()*$C6310/365)</f>
        <v/>
      </c>
      <c r="L6310" s="7">
        <f>MAR1!$B$6+MAR1!$C$6*COS(2*PI()*$C6310/365)+MAR1!$D$6*SIN(2*PI()*$C6310/365)</f>
        <v/>
      </c>
      <c r="M6310" s="7">
        <f>MAR1!$B$7+MAR1!$C$7*COS(2*PI()*$C6310/365)+MAR1!$D$7*SIN(2*PI()*$C6310/365)</f>
        <v/>
      </c>
      <c r="N6310" s="7">
        <f>F6310-K6310</f>
        <v/>
      </c>
      <c r="O6310" s="7">
        <f>G6310-L6310</f>
        <v/>
      </c>
      <c r="P6310" s="7">
        <f>H6310-M6310</f>
        <v/>
      </c>
      <c r="Q6310" s="7">
        <f>IF($I6310=1,(N6310-MAR1!$B$11)/MAR1!$D$11,(N6310-MAR1!$C$11)/MAR1!$E$11)</f>
        <v/>
      </c>
      <c r="R6310" s="7">
        <f>IF($I6310=1,(O6310-MAR1!$B$12)/MAR1!$D$12,(O6310-MAR1!$C$12)/MAR1!$E$12)</f>
        <v/>
      </c>
      <c r="S6310" s="7">
        <f>IF($I6310=1,(P6310-MAR1!$B$13)/MAR1!$D$13,(P6310-MAR1!$C$13)/MAR1!$E$13)</f>
        <v/>
      </c>
    </row>
    <row r="6311">
      <c r="A6311" s="5" t="n">
        <v>6310</v>
      </c>
      <c r="B6311" s="5" t="n">
        <v>18</v>
      </c>
      <c r="C6311" s="5" t="n">
        <v>105</v>
      </c>
      <c r="D6311" s="5" t="n">
        <v>4</v>
      </c>
      <c r="E6311" s="5" t="n">
        <v>0</v>
      </c>
      <c r="F6311" s="5" t="n">
        <v>36.4</v>
      </c>
      <c r="G6311" s="5" t="n">
        <v>22.4</v>
      </c>
      <c r="H6311" s="5" t="n">
        <v>26.31</v>
      </c>
      <c r="I6311" s="6">
        <f>IF(E6311&gt;=Markov!$B$3,1,0)</f>
        <v/>
      </c>
      <c r="J6311" s="6">
        <f>I6310</f>
        <v/>
      </c>
      <c r="K6311" s="7">
        <f>MAR1!$B$5+MAR1!$C$5*COS(2*PI()*$C6311/365)+MAR1!$D$5*SIN(2*PI()*$C6311/365)</f>
        <v/>
      </c>
      <c r="L6311" s="7">
        <f>MAR1!$B$6+MAR1!$C$6*COS(2*PI()*$C6311/365)+MAR1!$D$6*SIN(2*PI()*$C6311/365)</f>
        <v/>
      </c>
      <c r="M6311" s="7">
        <f>MAR1!$B$7+MAR1!$C$7*COS(2*PI()*$C6311/365)+MAR1!$D$7*SIN(2*PI()*$C6311/365)</f>
        <v/>
      </c>
      <c r="N6311" s="7">
        <f>F6311-K6311</f>
        <v/>
      </c>
      <c r="O6311" s="7">
        <f>G6311-L6311</f>
        <v/>
      </c>
      <c r="P6311" s="7">
        <f>H6311-M6311</f>
        <v/>
      </c>
      <c r="Q6311" s="7">
        <f>IF($I6311=1,(N6311-MAR1!$B$11)/MAR1!$D$11,(N6311-MAR1!$C$11)/MAR1!$E$11)</f>
        <v/>
      </c>
      <c r="R6311" s="7">
        <f>IF($I6311=1,(O6311-MAR1!$B$12)/MAR1!$D$12,(O6311-MAR1!$C$12)/MAR1!$E$12)</f>
        <v/>
      </c>
      <c r="S6311" s="7">
        <f>IF($I6311=1,(P6311-MAR1!$B$13)/MAR1!$D$13,(P6311-MAR1!$C$13)/MAR1!$E$13)</f>
        <v/>
      </c>
    </row>
    <row r="6312">
      <c r="A6312" s="5" t="n">
        <v>6311</v>
      </c>
      <c r="B6312" s="5" t="n">
        <v>18</v>
      </c>
      <c r="C6312" s="5" t="n">
        <v>106</v>
      </c>
      <c r="D6312" s="5" t="n">
        <v>4</v>
      </c>
      <c r="E6312" s="5" t="n">
        <v>0</v>
      </c>
      <c r="F6312" s="5" t="n">
        <v>38.1</v>
      </c>
      <c r="G6312" s="5" t="n">
        <v>24.2</v>
      </c>
      <c r="H6312" s="5" t="n">
        <v>16.32</v>
      </c>
      <c r="I6312" s="6">
        <f>IF(E6312&gt;=Markov!$B$3,1,0)</f>
        <v/>
      </c>
      <c r="J6312" s="6">
        <f>I6311</f>
        <v/>
      </c>
      <c r="K6312" s="7">
        <f>MAR1!$B$5+MAR1!$C$5*COS(2*PI()*$C6312/365)+MAR1!$D$5*SIN(2*PI()*$C6312/365)</f>
        <v/>
      </c>
      <c r="L6312" s="7">
        <f>MAR1!$B$6+MAR1!$C$6*COS(2*PI()*$C6312/365)+MAR1!$D$6*SIN(2*PI()*$C6312/365)</f>
        <v/>
      </c>
      <c r="M6312" s="7">
        <f>MAR1!$B$7+MAR1!$C$7*COS(2*PI()*$C6312/365)+MAR1!$D$7*SIN(2*PI()*$C6312/365)</f>
        <v/>
      </c>
      <c r="N6312" s="7">
        <f>F6312-K6312</f>
        <v/>
      </c>
      <c r="O6312" s="7">
        <f>G6312-L6312</f>
        <v/>
      </c>
      <c r="P6312" s="7">
        <f>H6312-M6312</f>
        <v/>
      </c>
      <c r="Q6312" s="7">
        <f>IF($I6312=1,(N6312-MAR1!$B$11)/MAR1!$D$11,(N6312-MAR1!$C$11)/MAR1!$E$11)</f>
        <v/>
      </c>
      <c r="R6312" s="7">
        <f>IF($I6312=1,(O6312-MAR1!$B$12)/MAR1!$D$12,(O6312-MAR1!$C$12)/MAR1!$E$12)</f>
        <v/>
      </c>
      <c r="S6312" s="7">
        <f>IF($I6312=1,(P6312-MAR1!$B$13)/MAR1!$D$13,(P6312-MAR1!$C$13)/MAR1!$E$13)</f>
        <v/>
      </c>
    </row>
    <row r="6313">
      <c r="A6313" s="5" t="n">
        <v>6312</v>
      </c>
      <c r="B6313" s="5" t="n">
        <v>18</v>
      </c>
      <c r="C6313" s="5" t="n">
        <v>107</v>
      </c>
      <c r="D6313" s="5" t="n">
        <v>4</v>
      </c>
      <c r="E6313" s="5" t="n">
        <v>2.7</v>
      </c>
      <c r="F6313" s="5" t="n">
        <v>35.3</v>
      </c>
      <c r="G6313" s="5" t="n">
        <v>22.9</v>
      </c>
      <c r="H6313" s="5" t="n">
        <v>17.74</v>
      </c>
      <c r="I6313" s="6">
        <f>IF(E6313&gt;=Markov!$B$3,1,0)</f>
        <v/>
      </c>
      <c r="J6313" s="6">
        <f>I6312</f>
        <v/>
      </c>
      <c r="K6313" s="7">
        <f>MAR1!$B$5+MAR1!$C$5*COS(2*PI()*$C6313/365)+MAR1!$D$5*SIN(2*PI()*$C6313/365)</f>
        <v/>
      </c>
      <c r="L6313" s="7">
        <f>MAR1!$B$6+MAR1!$C$6*COS(2*PI()*$C6313/365)+MAR1!$D$6*SIN(2*PI()*$C6313/365)</f>
        <v/>
      </c>
      <c r="M6313" s="7">
        <f>MAR1!$B$7+MAR1!$C$7*COS(2*PI()*$C6313/365)+MAR1!$D$7*SIN(2*PI()*$C6313/365)</f>
        <v/>
      </c>
      <c r="N6313" s="7">
        <f>F6313-K6313</f>
        <v/>
      </c>
      <c r="O6313" s="7">
        <f>G6313-L6313</f>
        <v/>
      </c>
      <c r="P6313" s="7">
        <f>H6313-M6313</f>
        <v/>
      </c>
      <c r="Q6313" s="7">
        <f>IF($I6313=1,(N6313-MAR1!$B$11)/MAR1!$D$11,(N6313-MAR1!$C$11)/MAR1!$E$11)</f>
        <v/>
      </c>
      <c r="R6313" s="7">
        <f>IF($I6313=1,(O6313-MAR1!$B$12)/MAR1!$D$12,(O6313-MAR1!$C$12)/MAR1!$E$12)</f>
        <v/>
      </c>
      <c r="S6313" s="7">
        <f>IF($I6313=1,(P6313-MAR1!$B$13)/MAR1!$D$13,(P6313-MAR1!$C$13)/MAR1!$E$13)</f>
        <v/>
      </c>
    </row>
    <row r="6314">
      <c r="A6314" s="5" t="n">
        <v>6313</v>
      </c>
      <c r="B6314" s="5" t="n">
        <v>18</v>
      </c>
      <c r="C6314" s="5" t="n">
        <v>108</v>
      </c>
      <c r="D6314" s="5" t="n">
        <v>4</v>
      </c>
      <c r="E6314" s="5" t="n">
        <v>0</v>
      </c>
      <c r="F6314" s="5" t="n">
        <v>37.4</v>
      </c>
      <c r="G6314" s="5" t="n">
        <v>23.1</v>
      </c>
      <c r="H6314" s="5" t="n">
        <v>31.47</v>
      </c>
      <c r="I6314" s="6">
        <f>IF(E6314&gt;=Markov!$B$3,1,0)</f>
        <v/>
      </c>
      <c r="J6314" s="6">
        <f>I6313</f>
        <v/>
      </c>
      <c r="K6314" s="7">
        <f>MAR1!$B$5+MAR1!$C$5*COS(2*PI()*$C6314/365)+MAR1!$D$5*SIN(2*PI()*$C6314/365)</f>
        <v/>
      </c>
      <c r="L6314" s="7">
        <f>MAR1!$B$6+MAR1!$C$6*COS(2*PI()*$C6314/365)+MAR1!$D$6*SIN(2*PI()*$C6314/365)</f>
        <v/>
      </c>
      <c r="M6314" s="7">
        <f>MAR1!$B$7+MAR1!$C$7*COS(2*PI()*$C6314/365)+MAR1!$D$7*SIN(2*PI()*$C6314/365)</f>
        <v/>
      </c>
      <c r="N6314" s="7">
        <f>F6314-K6314</f>
        <v/>
      </c>
      <c r="O6314" s="7">
        <f>G6314-L6314</f>
        <v/>
      </c>
      <c r="P6314" s="7">
        <f>H6314-M6314</f>
        <v/>
      </c>
      <c r="Q6314" s="7">
        <f>IF($I6314=1,(N6314-MAR1!$B$11)/MAR1!$D$11,(N6314-MAR1!$C$11)/MAR1!$E$11)</f>
        <v/>
      </c>
      <c r="R6314" s="7">
        <f>IF($I6314=1,(O6314-MAR1!$B$12)/MAR1!$D$12,(O6314-MAR1!$C$12)/MAR1!$E$12)</f>
        <v/>
      </c>
      <c r="S6314" s="7">
        <f>IF($I6314=1,(P6314-MAR1!$B$13)/MAR1!$D$13,(P6314-MAR1!$C$13)/MAR1!$E$13)</f>
        <v/>
      </c>
    </row>
    <row r="6315">
      <c r="A6315" s="5" t="n">
        <v>6314</v>
      </c>
      <c r="B6315" s="5" t="n">
        <v>18</v>
      </c>
      <c r="C6315" s="5" t="n">
        <v>109</v>
      </c>
      <c r="D6315" s="5" t="n">
        <v>4</v>
      </c>
      <c r="E6315" s="5" t="n">
        <v>0</v>
      </c>
      <c r="F6315" s="5" t="n">
        <v>39.4</v>
      </c>
      <c r="G6315" s="5" t="n">
        <v>25.1</v>
      </c>
      <c r="H6315" s="5" t="n">
        <v>26.03</v>
      </c>
      <c r="I6315" s="6">
        <f>IF(E6315&gt;=Markov!$B$3,1,0)</f>
        <v/>
      </c>
      <c r="J6315" s="6">
        <f>I6314</f>
        <v/>
      </c>
      <c r="K6315" s="7">
        <f>MAR1!$B$5+MAR1!$C$5*COS(2*PI()*$C6315/365)+MAR1!$D$5*SIN(2*PI()*$C6315/365)</f>
        <v/>
      </c>
      <c r="L6315" s="7">
        <f>MAR1!$B$6+MAR1!$C$6*COS(2*PI()*$C6315/365)+MAR1!$D$6*SIN(2*PI()*$C6315/365)</f>
        <v/>
      </c>
      <c r="M6315" s="7">
        <f>MAR1!$B$7+MAR1!$C$7*COS(2*PI()*$C6315/365)+MAR1!$D$7*SIN(2*PI()*$C6315/365)</f>
        <v/>
      </c>
      <c r="N6315" s="7">
        <f>F6315-K6315</f>
        <v/>
      </c>
      <c r="O6315" s="7">
        <f>G6315-L6315</f>
        <v/>
      </c>
      <c r="P6315" s="7">
        <f>H6315-M6315</f>
        <v/>
      </c>
      <c r="Q6315" s="7">
        <f>IF($I6315=1,(N6315-MAR1!$B$11)/MAR1!$D$11,(N6315-MAR1!$C$11)/MAR1!$E$11)</f>
        <v/>
      </c>
      <c r="R6315" s="7">
        <f>IF($I6315=1,(O6315-MAR1!$B$12)/MAR1!$D$12,(O6315-MAR1!$C$12)/MAR1!$E$12)</f>
        <v/>
      </c>
      <c r="S6315" s="7">
        <f>IF($I6315=1,(P6315-MAR1!$B$13)/MAR1!$D$13,(P6315-MAR1!$C$13)/MAR1!$E$13)</f>
        <v/>
      </c>
    </row>
    <row r="6316">
      <c r="A6316" s="5" t="n">
        <v>6315</v>
      </c>
      <c r="B6316" s="5" t="n">
        <v>18</v>
      </c>
      <c r="C6316" s="5" t="n">
        <v>110</v>
      </c>
      <c r="D6316" s="5" t="n">
        <v>4</v>
      </c>
      <c r="E6316" s="5" t="n">
        <v>0</v>
      </c>
      <c r="F6316" s="5" t="n">
        <v>41.4</v>
      </c>
      <c r="G6316" s="5" t="n">
        <v>25.7</v>
      </c>
      <c r="H6316" s="5" t="n">
        <v>22.7</v>
      </c>
      <c r="I6316" s="6">
        <f>IF(E6316&gt;=Markov!$B$3,1,0)</f>
        <v/>
      </c>
      <c r="J6316" s="6">
        <f>I6315</f>
        <v/>
      </c>
      <c r="K6316" s="7">
        <f>MAR1!$B$5+MAR1!$C$5*COS(2*PI()*$C6316/365)+MAR1!$D$5*SIN(2*PI()*$C6316/365)</f>
        <v/>
      </c>
      <c r="L6316" s="7">
        <f>MAR1!$B$6+MAR1!$C$6*COS(2*PI()*$C6316/365)+MAR1!$D$6*SIN(2*PI()*$C6316/365)</f>
        <v/>
      </c>
      <c r="M6316" s="7">
        <f>MAR1!$B$7+MAR1!$C$7*COS(2*PI()*$C6316/365)+MAR1!$D$7*SIN(2*PI()*$C6316/365)</f>
        <v/>
      </c>
      <c r="N6316" s="7">
        <f>F6316-K6316</f>
        <v/>
      </c>
      <c r="O6316" s="7">
        <f>G6316-L6316</f>
        <v/>
      </c>
      <c r="P6316" s="7">
        <f>H6316-M6316</f>
        <v/>
      </c>
      <c r="Q6316" s="7">
        <f>IF($I6316=1,(N6316-MAR1!$B$11)/MAR1!$D$11,(N6316-MAR1!$C$11)/MAR1!$E$11)</f>
        <v/>
      </c>
      <c r="R6316" s="7">
        <f>IF($I6316=1,(O6316-MAR1!$B$12)/MAR1!$D$12,(O6316-MAR1!$C$12)/MAR1!$E$12)</f>
        <v/>
      </c>
      <c r="S6316" s="7">
        <f>IF($I6316=1,(P6316-MAR1!$B$13)/MAR1!$D$13,(P6316-MAR1!$C$13)/MAR1!$E$13)</f>
        <v/>
      </c>
    </row>
    <row r="6317">
      <c r="A6317" s="5" t="n">
        <v>6316</v>
      </c>
      <c r="B6317" s="5" t="n">
        <v>18</v>
      </c>
      <c r="C6317" s="5" t="n">
        <v>111</v>
      </c>
      <c r="D6317" s="5" t="n">
        <v>4</v>
      </c>
      <c r="E6317" s="5" t="n">
        <v>0</v>
      </c>
      <c r="F6317" s="5" t="n">
        <v>42</v>
      </c>
      <c r="G6317" s="5" t="n">
        <v>26.2</v>
      </c>
      <c r="H6317" s="5" t="n">
        <v>19.23</v>
      </c>
      <c r="I6317" s="6">
        <f>IF(E6317&gt;=Markov!$B$3,1,0)</f>
        <v/>
      </c>
      <c r="J6317" s="6">
        <f>I6316</f>
        <v/>
      </c>
      <c r="K6317" s="7">
        <f>MAR1!$B$5+MAR1!$C$5*COS(2*PI()*$C6317/365)+MAR1!$D$5*SIN(2*PI()*$C6317/365)</f>
        <v/>
      </c>
      <c r="L6317" s="7">
        <f>MAR1!$B$6+MAR1!$C$6*COS(2*PI()*$C6317/365)+MAR1!$D$6*SIN(2*PI()*$C6317/365)</f>
        <v/>
      </c>
      <c r="M6317" s="7">
        <f>MAR1!$B$7+MAR1!$C$7*COS(2*PI()*$C6317/365)+MAR1!$D$7*SIN(2*PI()*$C6317/365)</f>
        <v/>
      </c>
      <c r="N6317" s="7">
        <f>F6317-K6317</f>
        <v/>
      </c>
      <c r="O6317" s="7">
        <f>G6317-L6317</f>
        <v/>
      </c>
      <c r="P6317" s="7">
        <f>H6317-M6317</f>
        <v/>
      </c>
      <c r="Q6317" s="7">
        <f>IF($I6317=1,(N6317-MAR1!$B$11)/MAR1!$D$11,(N6317-MAR1!$C$11)/MAR1!$E$11)</f>
        <v/>
      </c>
      <c r="R6317" s="7">
        <f>IF($I6317=1,(O6317-MAR1!$B$12)/MAR1!$D$12,(O6317-MAR1!$C$12)/MAR1!$E$12)</f>
        <v/>
      </c>
      <c r="S6317" s="7">
        <f>IF($I6317=1,(P6317-MAR1!$B$13)/MAR1!$D$13,(P6317-MAR1!$C$13)/MAR1!$E$13)</f>
        <v/>
      </c>
    </row>
    <row r="6318">
      <c r="A6318" s="5" t="n">
        <v>6317</v>
      </c>
      <c r="B6318" s="5" t="n">
        <v>18</v>
      </c>
      <c r="C6318" s="5" t="n">
        <v>112</v>
      </c>
      <c r="D6318" s="5" t="n">
        <v>4</v>
      </c>
      <c r="E6318" s="5" t="n">
        <v>0</v>
      </c>
      <c r="F6318" s="5" t="n">
        <v>41</v>
      </c>
      <c r="G6318" s="5" t="n">
        <v>25.4</v>
      </c>
      <c r="H6318" s="5" t="n">
        <v>27.58</v>
      </c>
      <c r="I6318" s="6">
        <f>IF(E6318&gt;=Markov!$B$3,1,0)</f>
        <v/>
      </c>
      <c r="J6318" s="6">
        <f>I6317</f>
        <v/>
      </c>
      <c r="K6318" s="7">
        <f>MAR1!$B$5+MAR1!$C$5*COS(2*PI()*$C6318/365)+MAR1!$D$5*SIN(2*PI()*$C6318/365)</f>
        <v/>
      </c>
      <c r="L6318" s="7">
        <f>MAR1!$B$6+MAR1!$C$6*COS(2*PI()*$C6318/365)+MAR1!$D$6*SIN(2*PI()*$C6318/365)</f>
        <v/>
      </c>
      <c r="M6318" s="7">
        <f>MAR1!$B$7+MAR1!$C$7*COS(2*PI()*$C6318/365)+MAR1!$D$7*SIN(2*PI()*$C6318/365)</f>
        <v/>
      </c>
      <c r="N6318" s="7">
        <f>F6318-K6318</f>
        <v/>
      </c>
      <c r="O6318" s="7">
        <f>G6318-L6318</f>
        <v/>
      </c>
      <c r="P6318" s="7">
        <f>H6318-M6318</f>
        <v/>
      </c>
      <c r="Q6318" s="7">
        <f>IF($I6318=1,(N6318-MAR1!$B$11)/MAR1!$D$11,(N6318-MAR1!$C$11)/MAR1!$E$11)</f>
        <v/>
      </c>
      <c r="R6318" s="7">
        <f>IF($I6318=1,(O6318-MAR1!$B$12)/MAR1!$D$12,(O6318-MAR1!$C$12)/MAR1!$E$12)</f>
        <v/>
      </c>
      <c r="S6318" s="7">
        <f>IF($I6318=1,(P6318-MAR1!$B$13)/MAR1!$D$13,(P6318-MAR1!$C$13)/MAR1!$E$13)</f>
        <v/>
      </c>
    </row>
    <row r="6319">
      <c r="A6319" s="5" t="n">
        <v>6318</v>
      </c>
      <c r="B6319" s="5" t="n">
        <v>18</v>
      </c>
      <c r="C6319" s="5" t="n">
        <v>113</v>
      </c>
      <c r="D6319" s="5" t="n">
        <v>4</v>
      </c>
      <c r="E6319" s="5" t="n">
        <v>0</v>
      </c>
      <c r="F6319" s="5" t="n">
        <v>40.8</v>
      </c>
      <c r="G6319" s="5" t="n">
        <v>27.7</v>
      </c>
      <c r="H6319" s="5" t="n">
        <v>23.68</v>
      </c>
      <c r="I6319" s="6">
        <f>IF(E6319&gt;=Markov!$B$3,1,0)</f>
        <v/>
      </c>
      <c r="J6319" s="6">
        <f>I6318</f>
        <v/>
      </c>
      <c r="K6319" s="7">
        <f>MAR1!$B$5+MAR1!$C$5*COS(2*PI()*$C6319/365)+MAR1!$D$5*SIN(2*PI()*$C6319/365)</f>
        <v/>
      </c>
      <c r="L6319" s="7">
        <f>MAR1!$B$6+MAR1!$C$6*COS(2*PI()*$C6319/365)+MAR1!$D$6*SIN(2*PI()*$C6319/365)</f>
        <v/>
      </c>
      <c r="M6319" s="7">
        <f>MAR1!$B$7+MAR1!$C$7*COS(2*PI()*$C6319/365)+MAR1!$D$7*SIN(2*PI()*$C6319/365)</f>
        <v/>
      </c>
      <c r="N6319" s="7">
        <f>F6319-K6319</f>
        <v/>
      </c>
      <c r="O6319" s="7">
        <f>G6319-L6319</f>
        <v/>
      </c>
      <c r="P6319" s="7">
        <f>H6319-M6319</f>
        <v/>
      </c>
      <c r="Q6319" s="7">
        <f>IF($I6319=1,(N6319-MAR1!$B$11)/MAR1!$D$11,(N6319-MAR1!$C$11)/MAR1!$E$11)</f>
        <v/>
      </c>
      <c r="R6319" s="7">
        <f>IF($I6319=1,(O6319-MAR1!$B$12)/MAR1!$D$12,(O6319-MAR1!$C$12)/MAR1!$E$12)</f>
        <v/>
      </c>
      <c r="S6319" s="7">
        <f>IF($I6319=1,(P6319-MAR1!$B$13)/MAR1!$D$13,(P6319-MAR1!$C$13)/MAR1!$E$13)</f>
        <v/>
      </c>
    </row>
    <row r="6320">
      <c r="A6320" s="5" t="n">
        <v>6319</v>
      </c>
      <c r="B6320" s="5" t="n">
        <v>18</v>
      </c>
      <c r="C6320" s="5" t="n">
        <v>114</v>
      </c>
      <c r="D6320" s="5" t="n">
        <v>4</v>
      </c>
      <c r="E6320" s="5" t="n">
        <v>0</v>
      </c>
      <c r="F6320" s="5" t="n">
        <v>39</v>
      </c>
      <c r="G6320" s="5" t="n">
        <v>27.2</v>
      </c>
      <c r="H6320" s="5" t="n">
        <v>26.64</v>
      </c>
      <c r="I6320" s="6">
        <f>IF(E6320&gt;=Markov!$B$3,1,0)</f>
        <v/>
      </c>
      <c r="J6320" s="6">
        <f>I6319</f>
        <v/>
      </c>
      <c r="K6320" s="7">
        <f>MAR1!$B$5+MAR1!$C$5*COS(2*PI()*$C6320/365)+MAR1!$D$5*SIN(2*PI()*$C6320/365)</f>
        <v/>
      </c>
      <c r="L6320" s="7">
        <f>MAR1!$B$6+MAR1!$C$6*COS(2*PI()*$C6320/365)+MAR1!$D$6*SIN(2*PI()*$C6320/365)</f>
        <v/>
      </c>
      <c r="M6320" s="7">
        <f>MAR1!$B$7+MAR1!$C$7*COS(2*PI()*$C6320/365)+MAR1!$D$7*SIN(2*PI()*$C6320/365)</f>
        <v/>
      </c>
      <c r="N6320" s="7">
        <f>F6320-K6320</f>
        <v/>
      </c>
      <c r="O6320" s="7">
        <f>G6320-L6320</f>
        <v/>
      </c>
      <c r="P6320" s="7">
        <f>H6320-M6320</f>
        <v/>
      </c>
      <c r="Q6320" s="7">
        <f>IF($I6320=1,(N6320-MAR1!$B$11)/MAR1!$D$11,(N6320-MAR1!$C$11)/MAR1!$E$11)</f>
        <v/>
      </c>
      <c r="R6320" s="7">
        <f>IF($I6320=1,(O6320-MAR1!$B$12)/MAR1!$D$12,(O6320-MAR1!$C$12)/MAR1!$E$12)</f>
        <v/>
      </c>
      <c r="S6320" s="7">
        <f>IF($I6320=1,(P6320-MAR1!$B$13)/MAR1!$D$13,(P6320-MAR1!$C$13)/MAR1!$E$13)</f>
        <v/>
      </c>
    </row>
    <row r="6321">
      <c r="A6321" s="5" t="n">
        <v>6320</v>
      </c>
      <c r="B6321" s="5" t="n">
        <v>18</v>
      </c>
      <c r="C6321" s="5" t="n">
        <v>115</v>
      </c>
      <c r="D6321" s="5" t="n">
        <v>4</v>
      </c>
      <c r="E6321" s="5" t="n">
        <v>0</v>
      </c>
      <c r="F6321" s="5" t="n">
        <v>42.7</v>
      </c>
      <c r="G6321" s="5" t="n">
        <v>28.3</v>
      </c>
      <c r="H6321" s="5" t="n">
        <v>27.79</v>
      </c>
      <c r="I6321" s="6">
        <f>IF(E6321&gt;=Markov!$B$3,1,0)</f>
        <v/>
      </c>
      <c r="J6321" s="6">
        <f>I6320</f>
        <v/>
      </c>
      <c r="K6321" s="7">
        <f>MAR1!$B$5+MAR1!$C$5*COS(2*PI()*$C6321/365)+MAR1!$D$5*SIN(2*PI()*$C6321/365)</f>
        <v/>
      </c>
      <c r="L6321" s="7">
        <f>MAR1!$B$6+MAR1!$C$6*COS(2*PI()*$C6321/365)+MAR1!$D$6*SIN(2*PI()*$C6321/365)</f>
        <v/>
      </c>
      <c r="M6321" s="7">
        <f>MAR1!$B$7+MAR1!$C$7*COS(2*PI()*$C6321/365)+MAR1!$D$7*SIN(2*PI()*$C6321/365)</f>
        <v/>
      </c>
      <c r="N6321" s="7">
        <f>F6321-K6321</f>
        <v/>
      </c>
      <c r="O6321" s="7">
        <f>G6321-L6321</f>
        <v/>
      </c>
      <c r="P6321" s="7">
        <f>H6321-M6321</f>
        <v/>
      </c>
      <c r="Q6321" s="7">
        <f>IF($I6321=1,(N6321-MAR1!$B$11)/MAR1!$D$11,(N6321-MAR1!$C$11)/MAR1!$E$11)</f>
        <v/>
      </c>
      <c r="R6321" s="7">
        <f>IF($I6321=1,(O6321-MAR1!$B$12)/MAR1!$D$12,(O6321-MAR1!$C$12)/MAR1!$E$12)</f>
        <v/>
      </c>
      <c r="S6321" s="7">
        <f>IF($I6321=1,(P6321-MAR1!$B$13)/MAR1!$D$13,(P6321-MAR1!$C$13)/MAR1!$E$13)</f>
        <v/>
      </c>
    </row>
    <row r="6322">
      <c r="A6322" s="5" t="n">
        <v>6321</v>
      </c>
      <c r="B6322" s="5" t="n">
        <v>18</v>
      </c>
      <c r="C6322" s="5" t="n">
        <v>116</v>
      </c>
      <c r="D6322" s="5" t="n">
        <v>4</v>
      </c>
      <c r="E6322" s="5" t="n">
        <v>0</v>
      </c>
      <c r="F6322" s="5" t="n">
        <v>42.8</v>
      </c>
      <c r="G6322" s="5" t="n">
        <v>28.6</v>
      </c>
      <c r="H6322" s="5" t="n">
        <v>24.31</v>
      </c>
      <c r="I6322" s="6">
        <f>IF(E6322&gt;=Markov!$B$3,1,0)</f>
        <v/>
      </c>
      <c r="J6322" s="6">
        <f>I6321</f>
        <v/>
      </c>
      <c r="K6322" s="7">
        <f>MAR1!$B$5+MAR1!$C$5*COS(2*PI()*$C6322/365)+MAR1!$D$5*SIN(2*PI()*$C6322/365)</f>
        <v/>
      </c>
      <c r="L6322" s="7">
        <f>MAR1!$B$6+MAR1!$C$6*COS(2*PI()*$C6322/365)+MAR1!$D$6*SIN(2*PI()*$C6322/365)</f>
        <v/>
      </c>
      <c r="M6322" s="7">
        <f>MAR1!$B$7+MAR1!$C$7*COS(2*PI()*$C6322/365)+MAR1!$D$7*SIN(2*PI()*$C6322/365)</f>
        <v/>
      </c>
      <c r="N6322" s="7">
        <f>F6322-K6322</f>
        <v/>
      </c>
      <c r="O6322" s="7">
        <f>G6322-L6322</f>
        <v/>
      </c>
      <c r="P6322" s="7">
        <f>H6322-M6322</f>
        <v/>
      </c>
      <c r="Q6322" s="7">
        <f>IF($I6322=1,(N6322-MAR1!$B$11)/MAR1!$D$11,(N6322-MAR1!$C$11)/MAR1!$E$11)</f>
        <v/>
      </c>
      <c r="R6322" s="7">
        <f>IF($I6322=1,(O6322-MAR1!$B$12)/MAR1!$D$12,(O6322-MAR1!$C$12)/MAR1!$E$12)</f>
        <v/>
      </c>
      <c r="S6322" s="7">
        <f>IF($I6322=1,(P6322-MAR1!$B$13)/MAR1!$D$13,(P6322-MAR1!$C$13)/MAR1!$E$13)</f>
        <v/>
      </c>
    </row>
    <row r="6323">
      <c r="A6323" s="5" t="n">
        <v>6322</v>
      </c>
      <c r="B6323" s="5" t="n">
        <v>18</v>
      </c>
      <c r="C6323" s="5" t="n">
        <v>117</v>
      </c>
      <c r="D6323" s="5" t="n">
        <v>4</v>
      </c>
      <c r="E6323" s="5" t="n">
        <v>0</v>
      </c>
      <c r="F6323" s="5" t="n">
        <v>44.6</v>
      </c>
      <c r="G6323" s="5" t="n">
        <v>28.1</v>
      </c>
      <c r="H6323" s="5" t="n">
        <v>18.5</v>
      </c>
      <c r="I6323" s="6">
        <f>IF(E6323&gt;=Markov!$B$3,1,0)</f>
        <v/>
      </c>
      <c r="J6323" s="6">
        <f>I6322</f>
        <v/>
      </c>
      <c r="K6323" s="7">
        <f>MAR1!$B$5+MAR1!$C$5*COS(2*PI()*$C6323/365)+MAR1!$D$5*SIN(2*PI()*$C6323/365)</f>
        <v/>
      </c>
      <c r="L6323" s="7">
        <f>MAR1!$B$6+MAR1!$C$6*COS(2*PI()*$C6323/365)+MAR1!$D$6*SIN(2*PI()*$C6323/365)</f>
        <v/>
      </c>
      <c r="M6323" s="7">
        <f>MAR1!$B$7+MAR1!$C$7*COS(2*PI()*$C6323/365)+MAR1!$D$7*SIN(2*PI()*$C6323/365)</f>
        <v/>
      </c>
      <c r="N6323" s="7">
        <f>F6323-K6323</f>
        <v/>
      </c>
      <c r="O6323" s="7">
        <f>G6323-L6323</f>
        <v/>
      </c>
      <c r="P6323" s="7">
        <f>H6323-M6323</f>
        <v/>
      </c>
      <c r="Q6323" s="7">
        <f>IF($I6323=1,(N6323-MAR1!$B$11)/MAR1!$D$11,(N6323-MAR1!$C$11)/MAR1!$E$11)</f>
        <v/>
      </c>
      <c r="R6323" s="7">
        <f>IF($I6323=1,(O6323-MAR1!$B$12)/MAR1!$D$12,(O6323-MAR1!$C$12)/MAR1!$E$12)</f>
        <v/>
      </c>
      <c r="S6323" s="7">
        <f>IF($I6323=1,(P6323-MAR1!$B$13)/MAR1!$D$13,(P6323-MAR1!$C$13)/MAR1!$E$13)</f>
        <v/>
      </c>
    </row>
    <row r="6324">
      <c r="A6324" s="5" t="n">
        <v>6323</v>
      </c>
      <c r="B6324" s="5" t="n">
        <v>18</v>
      </c>
      <c r="C6324" s="5" t="n">
        <v>118</v>
      </c>
      <c r="D6324" s="5" t="n">
        <v>4</v>
      </c>
      <c r="E6324" s="5" t="n">
        <v>0.6</v>
      </c>
      <c r="F6324" s="5" t="n">
        <v>38</v>
      </c>
      <c r="G6324" s="5" t="n">
        <v>26.9</v>
      </c>
      <c r="H6324" s="5" t="n">
        <v>19.78</v>
      </c>
      <c r="I6324" s="6">
        <f>IF(E6324&gt;=Markov!$B$3,1,0)</f>
        <v/>
      </c>
      <c r="J6324" s="6">
        <f>I6323</f>
        <v/>
      </c>
      <c r="K6324" s="7">
        <f>MAR1!$B$5+MAR1!$C$5*COS(2*PI()*$C6324/365)+MAR1!$D$5*SIN(2*PI()*$C6324/365)</f>
        <v/>
      </c>
      <c r="L6324" s="7">
        <f>MAR1!$B$6+MAR1!$C$6*COS(2*PI()*$C6324/365)+MAR1!$D$6*SIN(2*PI()*$C6324/365)</f>
        <v/>
      </c>
      <c r="M6324" s="7">
        <f>MAR1!$B$7+MAR1!$C$7*COS(2*PI()*$C6324/365)+MAR1!$D$7*SIN(2*PI()*$C6324/365)</f>
        <v/>
      </c>
      <c r="N6324" s="7">
        <f>F6324-K6324</f>
        <v/>
      </c>
      <c r="O6324" s="7">
        <f>G6324-L6324</f>
        <v/>
      </c>
      <c r="P6324" s="7">
        <f>H6324-M6324</f>
        <v/>
      </c>
      <c r="Q6324" s="7">
        <f>IF($I6324=1,(N6324-MAR1!$B$11)/MAR1!$D$11,(N6324-MAR1!$C$11)/MAR1!$E$11)</f>
        <v/>
      </c>
      <c r="R6324" s="7">
        <f>IF($I6324=1,(O6324-MAR1!$B$12)/MAR1!$D$12,(O6324-MAR1!$C$12)/MAR1!$E$12)</f>
        <v/>
      </c>
      <c r="S6324" s="7">
        <f>IF($I6324=1,(P6324-MAR1!$B$13)/MAR1!$D$13,(P6324-MAR1!$C$13)/MAR1!$E$13)</f>
        <v/>
      </c>
    </row>
    <row r="6325">
      <c r="A6325" s="5" t="n">
        <v>6324</v>
      </c>
      <c r="B6325" s="5" t="n">
        <v>18</v>
      </c>
      <c r="C6325" s="5" t="n">
        <v>119</v>
      </c>
      <c r="D6325" s="5" t="n">
        <v>4</v>
      </c>
      <c r="E6325" s="5" t="n">
        <v>0</v>
      </c>
      <c r="F6325" s="5" t="n">
        <v>40.2</v>
      </c>
      <c r="G6325" s="5" t="n">
        <v>26.3</v>
      </c>
      <c r="H6325" s="5" t="n">
        <v>25.78</v>
      </c>
      <c r="I6325" s="6">
        <f>IF(E6325&gt;=Markov!$B$3,1,0)</f>
        <v/>
      </c>
      <c r="J6325" s="6">
        <f>I6324</f>
        <v/>
      </c>
      <c r="K6325" s="7">
        <f>MAR1!$B$5+MAR1!$C$5*COS(2*PI()*$C6325/365)+MAR1!$D$5*SIN(2*PI()*$C6325/365)</f>
        <v/>
      </c>
      <c r="L6325" s="7">
        <f>MAR1!$B$6+MAR1!$C$6*COS(2*PI()*$C6325/365)+MAR1!$D$6*SIN(2*PI()*$C6325/365)</f>
        <v/>
      </c>
      <c r="M6325" s="7">
        <f>MAR1!$B$7+MAR1!$C$7*COS(2*PI()*$C6325/365)+MAR1!$D$7*SIN(2*PI()*$C6325/365)</f>
        <v/>
      </c>
      <c r="N6325" s="7">
        <f>F6325-K6325</f>
        <v/>
      </c>
      <c r="O6325" s="7">
        <f>G6325-L6325</f>
        <v/>
      </c>
      <c r="P6325" s="7">
        <f>H6325-M6325</f>
        <v/>
      </c>
      <c r="Q6325" s="7">
        <f>IF($I6325=1,(N6325-MAR1!$B$11)/MAR1!$D$11,(N6325-MAR1!$C$11)/MAR1!$E$11)</f>
        <v/>
      </c>
      <c r="R6325" s="7">
        <f>IF($I6325=1,(O6325-MAR1!$B$12)/MAR1!$D$12,(O6325-MAR1!$C$12)/MAR1!$E$12)</f>
        <v/>
      </c>
      <c r="S6325" s="7">
        <f>IF($I6325=1,(P6325-MAR1!$B$13)/MAR1!$D$13,(P6325-MAR1!$C$13)/MAR1!$E$13)</f>
        <v/>
      </c>
    </row>
    <row r="6326">
      <c r="A6326" s="5" t="n">
        <v>6325</v>
      </c>
      <c r="B6326" s="5" t="n">
        <v>18</v>
      </c>
      <c r="C6326" s="5" t="n">
        <v>120</v>
      </c>
      <c r="D6326" s="5" t="n">
        <v>4</v>
      </c>
      <c r="E6326" s="5" t="n">
        <v>0</v>
      </c>
      <c r="F6326" s="5" t="n">
        <v>40.7</v>
      </c>
      <c r="G6326" s="5" t="n">
        <v>26.7</v>
      </c>
      <c r="H6326" s="5" t="n">
        <v>23.16</v>
      </c>
      <c r="I6326" s="6">
        <f>IF(E6326&gt;=Markov!$B$3,1,0)</f>
        <v/>
      </c>
      <c r="J6326" s="6">
        <f>I6325</f>
        <v/>
      </c>
      <c r="K6326" s="7">
        <f>MAR1!$B$5+MAR1!$C$5*COS(2*PI()*$C6326/365)+MAR1!$D$5*SIN(2*PI()*$C6326/365)</f>
        <v/>
      </c>
      <c r="L6326" s="7">
        <f>MAR1!$B$6+MAR1!$C$6*COS(2*PI()*$C6326/365)+MAR1!$D$6*SIN(2*PI()*$C6326/365)</f>
        <v/>
      </c>
      <c r="M6326" s="7">
        <f>MAR1!$B$7+MAR1!$C$7*COS(2*PI()*$C6326/365)+MAR1!$D$7*SIN(2*PI()*$C6326/365)</f>
        <v/>
      </c>
      <c r="N6326" s="7">
        <f>F6326-K6326</f>
        <v/>
      </c>
      <c r="O6326" s="7">
        <f>G6326-L6326</f>
        <v/>
      </c>
      <c r="P6326" s="7">
        <f>H6326-M6326</f>
        <v/>
      </c>
      <c r="Q6326" s="7">
        <f>IF($I6326=1,(N6326-MAR1!$B$11)/MAR1!$D$11,(N6326-MAR1!$C$11)/MAR1!$E$11)</f>
        <v/>
      </c>
      <c r="R6326" s="7">
        <f>IF($I6326=1,(O6326-MAR1!$B$12)/MAR1!$D$12,(O6326-MAR1!$C$12)/MAR1!$E$12)</f>
        <v/>
      </c>
      <c r="S6326" s="7">
        <f>IF($I6326=1,(P6326-MAR1!$B$13)/MAR1!$D$13,(P6326-MAR1!$C$13)/MAR1!$E$13)</f>
        <v/>
      </c>
    </row>
    <row r="6327">
      <c r="A6327" s="5" t="n">
        <v>6326</v>
      </c>
      <c r="B6327" s="5" t="n">
        <v>18</v>
      </c>
      <c r="C6327" s="5" t="n">
        <v>121</v>
      </c>
      <c r="D6327" s="5" t="n">
        <v>5</v>
      </c>
      <c r="E6327" s="5" t="n">
        <v>0</v>
      </c>
      <c r="F6327" s="5" t="n">
        <v>39.8</v>
      </c>
      <c r="G6327" s="5" t="n">
        <v>27.7</v>
      </c>
      <c r="H6327" s="5" t="n">
        <v>18.35</v>
      </c>
      <c r="I6327" s="6">
        <f>IF(E6327&gt;=Markov!$B$3,1,0)</f>
        <v/>
      </c>
      <c r="J6327" s="6">
        <f>I6326</f>
        <v/>
      </c>
      <c r="K6327" s="7">
        <f>MAR1!$B$5+MAR1!$C$5*COS(2*PI()*$C6327/365)+MAR1!$D$5*SIN(2*PI()*$C6327/365)</f>
        <v/>
      </c>
      <c r="L6327" s="7">
        <f>MAR1!$B$6+MAR1!$C$6*COS(2*PI()*$C6327/365)+MAR1!$D$6*SIN(2*PI()*$C6327/365)</f>
        <v/>
      </c>
      <c r="M6327" s="7">
        <f>MAR1!$B$7+MAR1!$C$7*COS(2*PI()*$C6327/365)+MAR1!$D$7*SIN(2*PI()*$C6327/365)</f>
        <v/>
      </c>
      <c r="N6327" s="7">
        <f>F6327-K6327</f>
        <v/>
      </c>
      <c r="O6327" s="7">
        <f>G6327-L6327</f>
        <v/>
      </c>
      <c r="P6327" s="7">
        <f>H6327-M6327</f>
        <v/>
      </c>
      <c r="Q6327" s="7">
        <f>IF($I6327=1,(N6327-MAR1!$B$11)/MAR1!$D$11,(N6327-MAR1!$C$11)/MAR1!$E$11)</f>
        <v/>
      </c>
      <c r="R6327" s="7">
        <f>IF($I6327=1,(O6327-MAR1!$B$12)/MAR1!$D$12,(O6327-MAR1!$C$12)/MAR1!$E$12)</f>
        <v/>
      </c>
      <c r="S6327" s="7">
        <f>IF($I6327=1,(P6327-MAR1!$B$13)/MAR1!$D$13,(P6327-MAR1!$C$13)/MAR1!$E$13)</f>
        <v/>
      </c>
    </row>
    <row r="6328">
      <c r="A6328" s="5" t="n">
        <v>6327</v>
      </c>
      <c r="B6328" s="5" t="n">
        <v>18</v>
      </c>
      <c r="C6328" s="5" t="n">
        <v>122</v>
      </c>
      <c r="D6328" s="5" t="n">
        <v>5</v>
      </c>
      <c r="E6328" s="5" t="n">
        <v>0</v>
      </c>
      <c r="F6328" s="5" t="n">
        <v>38.7</v>
      </c>
      <c r="G6328" s="5" t="n">
        <v>27.2</v>
      </c>
      <c r="H6328" s="5" t="n">
        <v>18.67</v>
      </c>
      <c r="I6328" s="6">
        <f>IF(E6328&gt;=Markov!$B$3,1,0)</f>
        <v/>
      </c>
      <c r="J6328" s="6">
        <f>I6327</f>
        <v/>
      </c>
      <c r="K6328" s="7">
        <f>MAR1!$B$5+MAR1!$C$5*COS(2*PI()*$C6328/365)+MAR1!$D$5*SIN(2*PI()*$C6328/365)</f>
        <v/>
      </c>
      <c r="L6328" s="7">
        <f>MAR1!$B$6+MAR1!$C$6*COS(2*PI()*$C6328/365)+MAR1!$D$6*SIN(2*PI()*$C6328/365)</f>
        <v/>
      </c>
      <c r="M6328" s="7">
        <f>MAR1!$B$7+MAR1!$C$7*COS(2*PI()*$C6328/365)+MAR1!$D$7*SIN(2*PI()*$C6328/365)</f>
        <v/>
      </c>
      <c r="N6328" s="7">
        <f>F6328-K6328</f>
        <v/>
      </c>
      <c r="O6328" s="7">
        <f>G6328-L6328</f>
        <v/>
      </c>
      <c r="P6328" s="7">
        <f>H6328-M6328</f>
        <v/>
      </c>
      <c r="Q6328" s="7">
        <f>IF($I6328=1,(N6328-MAR1!$B$11)/MAR1!$D$11,(N6328-MAR1!$C$11)/MAR1!$E$11)</f>
        <v/>
      </c>
      <c r="R6328" s="7">
        <f>IF($I6328=1,(O6328-MAR1!$B$12)/MAR1!$D$12,(O6328-MAR1!$C$12)/MAR1!$E$12)</f>
        <v/>
      </c>
      <c r="S6328" s="7">
        <f>IF($I6328=1,(P6328-MAR1!$B$13)/MAR1!$D$13,(P6328-MAR1!$C$13)/MAR1!$E$13)</f>
        <v/>
      </c>
    </row>
    <row r="6329">
      <c r="A6329" s="5" t="n">
        <v>6328</v>
      </c>
      <c r="B6329" s="5" t="n">
        <v>18</v>
      </c>
      <c r="C6329" s="5" t="n">
        <v>123</v>
      </c>
      <c r="D6329" s="5" t="n">
        <v>5</v>
      </c>
      <c r="E6329" s="5" t="n">
        <v>0</v>
      </c>
      <c r="F6329" s="5" t="n">
        <v>38.9</v>
      </c>
      <c r="G6329" s="5" t="n">
        <v>26.2</v>
      </c>
      <c r="H6329" s="5" t="n">
        <v>19.45</v>
      </c>
      <c r="I6329" s="6">
        <f>IF(E6329&gt;=Markov!$B$3,1,0)</f>
        <v/>
      </c>
      <c r="J6329" s="6">
        <f>I6328</f>
        <v/>
      </c>
      <c r="K6329" s="7">
        <f>MAR1!$B$5+MAR1!$C$5*COS(2*PI()*$C6329/365)+MAR1!$D$5*SIN(2*PI()*$C6329/365)</f>
        <v/>
      </c>
      <c r="L6329" s="7">
        <f>MAR1!$B$6+MAR1!$C$6*COS(2*PI()*$C6329/365)+MAR1!$D$6*SIN(2*PI()*$C6329/365)</f>
        <v/>
      </c>
      <c r="M6329" s="7">
        <f>MAR1!$B$7+MAR1!$C$7*COS(2*PI()*$C6329/365)+MAR1!$D$7*SIN(2*PI()*$C6329/365)</f>
        <v/>
      </c>
      <c r="N6329" s="7">
        <f>F6329-K6329</f>
        <v/>
      </c>
      <c r="O6329" s="7">
        <f>G6329-L6329</f>
        <v/>
      </c>
      <c r="P6329" s="7">
        <f>H6329-M6329</f>
        <v/>
      </c>
      <c r="Q6329" s="7">
        <f>IF($I6329=1,(N6329-MAR1!$B$11)/MAR1!$D$11,(N6329-MAR1!$C$11)/MAR1!$E$11)</f>
        <v/>
      </c>
      <c r="R6329" s="7">
        <f>IF($I6329=1,(O6329-MAR1!$B$12)/MAR1!$D$12,(O6329-MAR1!$C$12)/MAR1!$E$12)</f>
        <v/>
      </c>
      <c r="S6329" s="7">
        <f>IF($I6329=1,(P6329-MAR1!$B$13)/MAR1!$D$13,(P6329-MAR1!$C$13)/MAR1!$E$13)</f>
        <v/>
      </c>
    </row>
    <row r="6330">
      <c r="A6330" s="5" t="n">
        <v>6329</v>
      </c>
      <c r="B6330" s="5" t="n">
        <v>18</v>
      </c>
      <c r="C6330" s="5" t="n">
        <v>124</v>
      </c>
      <c r="D6330" s="5" t="n">
        <v>5</v>
      </c>
      <c r="E6330" s="5" t="n">
        <v>0</v>
      </c>
      <c r="F6330" s="5" t="n">
        <v>37.1</v>
      </c>
      <c r="G6330" s="5" t="n">
        <v>25.6</v>
      </c>
      <c r="H6330" s="5" t="n">
        <v>17.65</v>
      </c>
      <c r="I6330" s="6">
        <f>IF(E6330&gt;=Markov!$B$3,1,0)</f>
        <v/>
      </c>
      <c r="J6330" s="6">
        <f>I6329</f>
        <v/>
      </c>
      <c r="K6330" s="7">
        <f>MAR1!$B$5+MAR1!$C$5*COS(2*PI()*$C6330/365)+MAR1!$D$5*SIN(2*PI()*$C6330/365)</f>
        <v/>
      </c>
      <c r="L6330" s="7">
        <f>MAR1!$B$6+MAR1!$C$6*COS(2*PI()*$C6330/365)+MAR1!$D$6*SIN(2*PI()*$C6330/365)</f>
        <v/>
      </c>
      <c r="M6330" s="7">
        <f>MAR1!$B$7+MAR1!$C$7*COS(2*PI()*$C6330/365)+MAR1!$D$7*SIN(2*PI()*$C6330/365)</f>
        <v/>
      </c>
      <c r="N6330" s="7">
        <f>F6330-K6330</f>
        <v/>
      </c>
      <c r="O6330" s="7">
        <f>G6330-L6330</f>
        <v/>
      </c>
      <c r="P6330" s="7">
        <f>H6330-M6330</f>
        <v/>
      </c>
      <c r="Q6330" s="7">
        <f>IF($I6330=1,(N6330-MAR1!$B$11)/MAR1!$D$11,(N6330-MAR1!$C$11)/MAR1!$E$11)</f>
        <v/>
      </c>
      <c r="R6330" s="7">
        <f>IF($I6330=1,(O6330-MAR1!$B$12)/MAR1!$D$12,(O6330-MAR1!$C$12)/MAR1!$E$12)</f>
        <v/>
      </c>
      <c r="S6330" s="7">
        <f>IF($I6330=1,(P6330-MAR1!$B$13)/MAR1!$D$13,(P6330-MAR1!$C$13)/MAR1!$E$13)</f>
        <v/>
      </c>
    </row>
    <row r="6331">
      <c r="A6331" s="5" t="n">
        <v>6330</v>
      </c>
      <c r="B6331" s="5" t="n">
        <v>18</v>
      </c>
      <c r="C6331" s="5" t="n">
        <v>125</v>
      </c>
      <c r="D6331" s="5" t="n">
        <v>5</v>
      </c>
      <c r="E6331" s="5" t="n">
        <v>0</v>
      </c>
      <c r="F6331" s="5" t="n">
        <v>34.2</v>
      </c>
      <c r="G6331" s="5" t="n">
        <v>24.7</v>
      </c>
      <c r="H6331" s="5" t="n">
        <v>18.6</v>
      </c>
      <c r="I6331" s="6">
        <f>IF(E6331&gt;=Markov!$B$3,1,0)</f>
        <v/>
      </c>
      <c r="J6331" s="6">
        <f>I6330</f>
        <v/>
      </c>
      <c r="K6331" s="7">
        <f>MAR1!$B$5+MAR1!$C$5*COS(2*PI()*$C6331/365)+MAR1!$D$5*SIN(2*PI()*$C6331/365)</f>
        <v/>
      </c>
      <c r="L6331" s="7">
        <f>MAR1!$B$6+MAR1!$C$6*COS(2*PI()*$C6331/365)+MAR1!$D$6*SIN(2*PI()*$C6331/365)</f>
        <v/>
      </c>
      <c r="M6331" s="7">
        <f>MAR1!$B$7+MAR1!$C$7*COS(2*PI()*$C6331/365)+MAR1!$D$7*SIN(2*PI()*$C6331/365)</f>
        <v/>
      </c>
      <c r="N6331" s="7">
        <f>F6331-K6331</f>
        <v/>
      </c>
      <c r="O6331" s="7">
        <f>G6331-L6331</f>
        <v/>
      </c>
      <c r="P6331" s="7">
        <f>H6331-M6331</f>
        <v/>
      </c>
      <c r="Q6331" s="7">
        <f>IF($I6331=1,(N6331-MAR1!$B$11)/MAR1!$D$11,(N6331-MAR1!$C$11)/MAR1!$E$11)</f>
        <v/>
      </c>
      <c r="R6331" s="7">
        <f>IF($I6331=1,(O6331-MAR1!$B$12)/MAR1!$D$12,(O6331-MAR1!$C$12)/MAR1!$E$12)</f>
        <v/>
      </c>
      <c r="S6331" s="7">
        <f>IF($I6331=1,(P6331-MAR1!$B$13)/MAR1!$D$13,(P6331-MAR1!$C$13)/MAR1!$E$13)</f>
        <v/>
      </c>
    </row>
    <row r="6332">
      <c r="A6332" s="5" t="n">
        <v>6331</v>
      </c>
      <c r="B6332" s="5" t="n">
        <v>18</v>
      </c>
      <c r="C6332" s="5" t="n">
        <v>126</v>
      </c>
      <c r="D6332" s="5" t="n">
        <v>5</v>
      </c>
      <c r="E6332" s="5" t="n">
        <v>0</v>
      </c>
      <c r="F6332" s="5" t="n">
        <v>35.3</v>
      </c>
      <c r="G6332" s="5" t="n">
        <v>24</v>
      </c>
      <c r="H6332" s="5" t="n">
        <v>17.54</v>
      </c>
      <c r="I6332" s="6">
        <f>IF(E6332&gt;=Markov!$B$3,1,0)</f>
        <v/>
      </c>
      <c r="J6332" s="6">
        <f>I6331</f>
        <v/>
      </c>
      <c r="K6332" s="7">
        <f>MAR1!$B$5+MAR1!$C$5*COS(2*PI()*$C6332/365)+MAR1!$D$5*SIN(2*PI()*$C6332/365)</f>
        <v/>
      </c>
      <c r="L6332" s="7">
        <f>MAR1!$B$6+MAR1!$C$6*COS(2*PI()*$C6332/365)+MAR1!$D$6*SIN(2*PI()*$C6332/365)</f>
        <v/>
      </c>
      <c r="M6332" s="7">
        <f>MAR1!$B$7+MAR1!$C$7*COS(2*PI()*$C6332/365)+MAR1!$D$7*SIN(2*PI()*$C6332/365)</f>
        <v/>
      </c>
      <c r="N6332" s="7">
        <f>F6332-K6332</f>
        <v/>
      </c>
      <c r="O6332" s="7">
        <f>G6332-L6332</f>
        <v/>
      </c>
      <c r="P6332" s="7">
        <f>H6332-M6332</f>
        <v/>
      </c>
      <c r="Q6332" s="7">
        <f>IF($I6332=1,(N6332-MAR1!$B$11)/MAR1!$D$11,(N6332-MAR1!$C$11)/MAR1!$E$11)</f>
        <v/>
      </c>
      <c r="R6332" s="7">
        <f>IF($I6332=1,(O6332-MAR1!$B$12)/MAR1!$D$12,(O6332-MAR1!$C$12)/MAR1!$E$12)</f>
        <v/>
      </c>
      <c r="S6332" s="7">
        <f>IF($I6332=1,(P6332-MAR1!$B$13)/MAR1!$D$13,(P6332-MAR1!$C$13)/MAR1!$E$13)</f>
        <v/>
      </c>
    </row>
    <row r="6333">
      <c r="A6333" s="5" t="n">
        <v>6332</v>
      </c>
      <c r="B6333" s="5" t="n">
        <v>18</v>
      </c>
      <c r="C6333" s="5" t="n">
        <v>127</v>
      </c>
      <c r="D6333" s="5" t="n">
        <v>5</v>
      </c>
      <c r="E6333" s="5" t="n">
        <v>0</v>
      </c>
      <c r="F6333" s="5" t="n">
        <v>37.4</v>
      </c>
      <c r="G6333" s="5" t="n">
        <v>24.8</v>
      </c>
      <c r="H6333" s="5" t="n">
        <v>15.53</v>
      </c>
      <c r="I6333" s="6">
        <f>IF(E6333&gt;=Markov!$B$3,1,0)</f>
        <v/>
      </c>
      <c r="J6333" s="6">
        <f>I6332</f>
        <v/>
      </c>
      <c r="K6333" s="7">
        <f>MAR1!$B$5+MAR1!$C$5*COS(2*PI()*$C6333/365)+MAR1!$D$5*SIN(2*PI()*$C6333/365)</f>
        <v/>
      </c>
      <c r="L6333" s="7">
        <f>MAR1!$B$6+MAR1!$C$6*COS(2*PI()*$C6333/365)+MAR1!$D$6*SIN(2*PI()*$C6333/365)</f>
        <v/>
      </c>
      <c r="M6333" s="7">
        <f>MAR1!$B$7+MAR1!$C$7*COS(2*PI()*$C6333/365)+MAR1!$D$7*SIN(2*PI()*$C6333/365)</f>
        <v/>
      </c>
      <c r="N6333" s="7">
        <f>F6333-K6333</f>
        <v/>
      </c>
      <c r="O6333" s="7">
        <f>G6333-L6333</f>
        <v/>
      </c>
      <c r="P6333" s="7">
        <f>H6333-M6333</f>
        <v/>
      </c>
      <c r="Q6333" s="7">
        <f>IF($I6333=1,(N6333-MAR1!$B$11)/MAR1!$D$11,(N6333-MAR1!$C$11)/MAR1!$E$11)</f>
        <v/>
      </c>
      <c r="R6333" s="7">
        <f>IF($I6333=1,(O6333-MAR1!$B$12)/MAR1!$D$12,(O6333-MAR1!$C$12)/MAR1!$E$12)</f>
        <v/>
      </c>
      <c r="S6333" s="7">
        <f>IF($I6333=1,(P6333-MAR1!$B$13)/MAR1!$D$13,(P6333-MAR1!$C$13)/MAR1!$E$13)</f>
        <v/>
      </c>
    </row>
    <row r="6334">
      <c r="A6334" s="5" t="n">
        <v>6333</v>
      </c>
      <c r="B6334" s="5" t="n">
        <v>18</v>
      </c>
      <c r="C6334" s="5" t="n">
        <v>128</v>
      </c>
      <c r="D6334" s="5" t="n">
        <v>5</v>
      </c>
      <c r="E6334" s="5" t="n">
        <v>0</v>
      </c>
      <c r="F6334" s="5" t="n">
        <v>36.8</v>
      </c>
      <c r="G6334" s="5" t="n">
        <v>23.5</v>
      </c>
      <c r="H6334" s="5" t="n">
        <v>17.82</v>
      </c>
      <c r="I6334" s="6">
        <f>IF(E6334&gt;=Markov!$B$3,1,0)</f>
        <v/>
      </c>
      <c r="J6334" s="6">
        <f>I6333</f>
        <v/>
      </c>
      <c r="K6334" s="7">
        <f>MAR1!$B$5+MAR1!$C$5*COS(2*PI()*$C6334/365)+MAR1!$D$5*SIN(2*PI()*$C6334/365)</f>
        <v/>
      </c>
      <c r="L6334" s="7">
        <f>MAR1!$B$6+MAR1!$C$6*COS(2*PI()*$C6334/365)+MAR1!$D$6*SIN(2*PI()*$C6334/365)</f>
        <v/>
      </c>
      <c r="M6334" s="7">
        <f>MAR1!$B$7+MAR1!$C$7*COS(2*PI()*$C6334/365)+MAR1!$D$7*SIN(2*PI()*$C6334/365)</f>
        <v/>
      </c>
      <c r="N6334" s="7">
        <f>F6334-K6334</f>
        <v/>
      </c>
      <c r="O6334" s="7">
        <f>G6334-L6334</f>
        <v/>
      </c>
      <c r="P6334" s="7">
        <f>H6334-M6334</f>
        <v/>
      </c>
      <c r="Q6334" s="7">
        <f>IF($I6334=1,(N6334-MAR1!$B$11)/MAR1!$D$11,(N6334-MAR1!$C$11)/MAR1!$E$11)</f>
        <v/>
      </c>
      <c r="R6334" s="7">
        <f>IF($I6334=1,(O6334-MAR1!$B$12)/MAR1!$D$12,(O6334-MAR1!$C$12)/MAR1!$E$12)</f>
        <v/>
      </c>
      <c r="S6334" s="7">
        <f>IF($I6334=1,(P6334-MAR1!$B$13)/MAR1!$D$13,(P6334-MAR1!$C$13)/MAR1!$E$13)</f>
        <v/>
      </c>
    </row>
    <row r="6335">
      <c r="A6335" s="5" t="n">
        <v>6334</v>
      </c>
      <c r="B6335" s="5" t="n">
        <v>18</v>
      </c>
      <c r="C6335" s="5" t="n">
        <v>129</v>
      </c>
      <c r="D6335" s="5" t="n">
        <v>5</v>
      </c>
      <c r="E6335" s="5" t="n">
        <v>0</v>
      </c>
      <c r="F6335" s="5" t="n">
        <v>35.7</v>
      </c>
      <c r="G6335" s="5" t="n">
        <v>24.8</v>
      </c>
      <c r="H6335" s="5" t="n">
        <v>20.46</v>
      </c>
      <c r="I6335" s="6">
        <f>IF(E6335&gt;=Markov!$B$3,1,0)</f>
        <v/>
      </c>
      <c r="J6335" s="6">
        <f>I6334</f>
        <v/>
      </c>
      <c r="K6335" s="7">
        <f>MAR1!$B$5+MAR1!$C$5*COS(2*PI()*$C6335/365)+MAR1!$D$5*SIN(2*PI()*$C6335/365)</f>
        <v/>
      </c>
      <c r="L6335" s="7">
        <f>MAR1!$B$6+MAR1!$C$6*COS(2*PI()*$C6335/365)+MAR1!$D$6*SIN(2*PI()*$C6335/365)</f>
        <v/>
      </c>
      <c r="M6335" s="7">
        <f>MAR1!$B$7+MAR1!$C$7*COS(2*PI()*$C6335/365)+MAR1!$D$7*SIN(2*PI()*$C6335/365)</f>
        <v/>
      </c>
      <c r="N6335" s="7">
        <f>F6335-K6335</f>
        <v/>
      </c>
      <c r="O6335" s="7">
        <f>G6335-L6335</f>
        <v/>
      </c>
      <c r="P6335" s="7">
        <f>H6335-M6335</f>
        <v/>
      </c>
      <c r="Q6335" s="7">
        <f>IF($I6335=1,(N6335-MAR1!$B$11)/MAR1!$D$11,(N6335-MAR1!$C$11)/MAR1!$E$11)</f>
        <v/>
      </c>
      <c r="R6335" s="7">
        <f>IF($I6335=1,(O6335-MAR1!$B$12)/MAR1!$D$12,(O6335-MAR1!$C$12)/MAR1!$E$12)</f>
        <v/>
      </c>
      <c r="S6335" s="7">
        <f>IF($I6335=1,(P6335-MAR1!$B$13)/MAR1!$D$13,(P6335-MAR1!$C$13)/MAR1!$E$13)</f>
        <v/>
      </c>
    </row>
    <row r="6336">
      <c r="A6336" s="5" t="n">
        <v>6335</v>
      </c>
      <c r="B6336" s="5" t="n">
        <v>18</v>
      </c>
      <c r="C6336" s="5" t="n">
        <v>130</v>
      </c>
      <c r="D6336" s="5" t="n">
        <v>5</v>
      </c>
      <c r="E6336" s="5" t="n">
        <v>0</v>
      </c>
      <c r="F6336" s="5" t="n">
        <v>31.9</v>
      </c>
      <c r="G6336" s="5" t="n">
        <v>24.8</v>
      </c>
      <c r="H6336" s="5" t="n">
        <v>22.11</v>
      </c>
      <c r="I6336" s="6">
        <f>IF(E6336&gt;=Markov!$B$3,1,0)</f>
        <v/>
      </c>
      <c r="J6336" s="6">
        <f>I6335</f>
        <v/>
      </c>
      <c r="K6336" s="7">
        <f>MAR1!$B$5+MAR1!$C$5*COS(2*PI()*$C6336/365)+MAR1!$D$5*SIN(2*PI()*$C6336/365)</f>
        <v/>
      </c>
      <c r="L6336" s="7">
        <f>MAR1!$B$6+MAR1!$C$6*COS(2*PI()*$C6336/365)+MAR1!$D$6*SIN(2*PI()*$C6336/365)</f>
        <v/>
      </c>
      <c r="M6336" s="7">
        <f>MAR1!$B$7+MAR1!$C$7*COS(2*PI()*$C6336/365)+MAR1!$D$7*SIN(2*PI()*$C6336/365)</f>
        <v/>
      </c>
      <c r="N6336" s="7">
        <f>F6336-K6336</f>
        <v/>
      </c>
      <c r="O6336" s="7">
        <f>G6336-L6336</f>
        <v/>
      </c>
      <c r="P6336" s="7">
        <f>H6336-M6336</f>
        <v/>
      </c>
      <c r="Q6336" s="7">
        <f>IF($I6336=1,(N6336-MAR1!$B$11)/MAR1!$D$11,(N6336-MAR1!$C$11)/MAR1!$E$11)</f>
        <v/>
      </c>
      <c r="R6336" s="7">
        <f>IF($I6336=1,(O6336-MAR1!$B$12)/MAR1!$D$12,(O6336-MAR1!$C$12)/MAR1!$E$12)</f>
        <v/>
      </c>
      <c r="S6336" s="7">
        <f>IF($I6336=1,(P6336-MAR1!$B$13)/MAR1!$D$13,(P6336-MAR1!$C$13)/MAR1!$E$13)</f>
        <v/>
      </c>
    </row>
    <row r="6337">
      <c r="A6337" s="5" t="n">
        <v>6336</v>
      </c>
      <c r="B6337" s="5" t="n">
        <v>18</v>
      </c>
      <c r="C6337" s="5" t="n">
        <v>131</v>
      </c>
      <c r="D6337" s="5" t="n">
        <v>5</v>
      </c>
      <c r="E6337" s="5" t="n">
        <v>0.1</v>
      </c>
      <c r="F6337" s="5" t="n">
        <v>30.8</v>
      </c>
      <c r="G6337" s="5" t="n">
        <v>23.1</v>
      </c>
      <c r="H6337" s="5" t="n">
        <v>12.58</v>
      </c>
      <c r="I6337" s="6">
        <f>IF(E6337&gt;=Markov!$B$3,1,0)</f>
        <v/>
      </c>
      <c r="J6337" s="6">
        <f>I6336</f>
        <v/>
      </c>
      <c r="K6337" s="7">
        <f>MAR1!$B$5+MAR1!$C$5*COS(2*PI()*$C6337/365)+MAR1!$D$5*SIN(2*PI()*$C6337/365)</f>
        <v/>
      </c>
      <c r="L6337" s="7">
        <f>MAR1!$B$6+MAR1!$C$6*COS(2*PI()*$C6337/365)+MAR1!$D$6*SIN(2*PI()*$C6337/365)</f>
        <v/>
      </c>
      <c r="M6337" s="7">
        <f>MAR1!$B$7+MAR1!$C$7*COS(2*PI()*$C6337/365)+MAR1!$D$7*SIN(2*PI()*$C6337/365)</f>
        <v/>
      </c>
      <c r="N6337" s="7">
        <f>F6337-K6337</f>
        <v/>
      </c>
      <c r="O6337" s="7">
        <f>G6337-L6337</f>
        <v/>
      </c>
      <c r="P6337" s="7">
        <f>H6337-M6337</f>
        <v/>
      </c>
      <c r="Q6337" s="7">
        <f>IF($I6337=1,(N6337-MAR1!$B$11)/MAR1!$D$11,(N6337-MAR1!$C$11)/MAR1!$E$11)</f>
        <v/>
      </c>
      <c r="R6337" s="7">
        <f>IF($I6337=1,(O6337-MAR1!$B$12)/MAR1!$D$12,(O6337-MAR1!$C$12)/MAR1!$E$12)</f>
        <v/>
      </c>
      <c r="S6337" s="7">
        <f>IF($I6337=1,(P6337-MAR1!$B$13)/MAR1!$D$13,(P6337-MAR1!$C$13)/MAR1!$E$13)</f>
        <v/>
      </c>
    </row>
    <row r="6338">
      <c r="A6338" s="5" t="n">
        <v>6337</v>
      </c>
      <c r="B6338" s="5" t="n">
        <v>18</v>
      </c>
      <c r="C6338" s="5" t="n">
        <v>132</v>
      </c>
      <c r="D6338" s="5" t="n">
        <v>5</v>
      </c>
      <c r="E6338" s="5" t="n">
        <v>11.1</v>
      </c>
      <c r="F6338" s="5" t="n">
        <v>32.7</v>
      </c>
      <c r="G6338" s="5" t="n">
        <v>23.6</v>
      </c>
      <c r="H6338" s="5" t="n">
        <v>16.07</v>
      </c>
      <c r="I6338" s="6">
        <f>IF(E6338&gt;=Markov!$B$3,1,0)</f>
        <v/>
      </c>
      <c r="J6338" s="6">
        <f>I6337</f>
        <v/>
      </c>
      <c r="K6338" s="7">
        <f>MAR1!$B$5+MAR1!$C$5*COS(2*PI()*$C6338/365)+MAR1!$D$5*SIN(2*PI()*$C6338/365)</f>
        <v/>
      </c>
      <c r="L6338" s="7">
        <f>MAR1!$B$6+MAR1!$C$6*COS(2*PI()*$C6338/365)+MAR1!$D$6*SIN(2*PI()*$C6338/365)</f>
        <v/>
      </c>
      <c r="M6338" s="7">
        <f>MAR1!$B$7+MAR1!$C$7*COS(2*PI()*$C6338/365)+MAR1!$D$7*SIN(2*PI()*$C6338/365)</f>
        <v/>
      </c>
      <c r="N6338" s="7">
        <f>F6338-K6338</f>
        <v/>
      </c>
      <c r="O6338" s="7">
        <f>G6338-L6338</f>
        <v/>
      </c>
      <c r="P6338" s="7">
        <f>H6338-M6338</f>
        <v/>
      </c>
      <c r="Q6338" s="7">
        <f>IF($I6338=1,(N6338-MAR1!$B$11)/MAR1!$D$11,(N6338-MAR1!$C$11)/MAR1!$E$11)</f>
        <v/>
      </c>
      <c r="R6338" s="7">
        <f>IF($I6338=1,(O6338-MAR1!$B$12)/MAR1!$D$12,(O6338-MAR1!$C$12)/MAR1!$E$12)</f>
        <v/>
      </c>
      <c r="S6338" s="7">
        <f>IF($I6338=1,(P6338-MAR1!$B$13)/MAR1!$D$13,(P6338-MAR1!$C$13)/MAR1!$E$13)</f>
        <v/>
      </c>
    </row>
    <row r="6339">
      <c r="A6339" s="5" t="n">
        <v>6338</v>
      </c>
      <c r="B6339" s="5" t="n">
        <v>18</v>
      </c>
      <c r="C6339" s="5" t="n">
        <v>133</v>
      </c>
      <c r="D6339" s="5" t="n">
        <v>5</v>
      </c>
      <c r="E6339" s="5" t="n">
        <v>12</v>
      </c>
      <c r="F6339" s="5" t="n">
        <v>32.8</v>
      </c>
      <c r="G6339" s="5" t="n">
        <v>24</v>
      </c>
      <c r="H6339" s="5" t="n">
        <v>19.67</v>
      </c>
      <c r="I6339" s="6">
        <f>IF(E6339&gt;=Markov!$B$3,1,0)</f>
        <v/>
      </c>
      <c r="J6339" s="6">
        <f>I6338</f>
        <v/>
      </c>
      <c r="K6339" s="7">
        <f>MAR1!$B$5+MAR1!$C$5*COS(2*PI()*$C6339/365)+MAR1!$D$5*SIN(2*PI()*$C6339/365)</f>
        <v/>
      </c>
      <c r="L6339" s="7">
        <f>MAR1!$B$6+MAR1!$C$6*COS(2*PI()*$C6339/365)+MAR1!$D$6*SIN(2*PI()*$C6339/365)</f>
        <v/>
      </c>
      <c r="M6339" s="7">
        <f>MAR1!$B$7+MAR1!$C$7*COS(2*PI()*$C6339/365)+MAR1!$D$7*SIN(2*PI()*$C6339/365)</f>
        <v/>
      </c>
      <c r="N6339" s="7">
        <f>F6339-K6339</f>
        <v/>
      </c>
      <c r="O6339" s="7">
        <f>G6339-L6339</f>
        <v/>
      </c>
      <c r="P6339" s="7">
        <f>H6339-M6339</f>
        <v/>
      </c>
      <c r="Q6339" s="7">
        <f>IF($I6339=1,(N6339-MAR1!$B$11)/MAR1!$D$11,(N6339-MAR1!$C$11)/MAR1!$E$11)</f>
        <v/>
      </c>
      <c r="R6339" s="7">
        <f>IF($I6339=1,(O6339-MAR1!$B$12)/MAR1!$D$12,(O6339-MAR1!$C$12)/MAR1!$E$12)</f>
        <v/>
      </c>
      <c r="S6339" s="7">
        <f>IF($I6339=1,(P6339-MAR1!$B$13)/MAR1!$D$13,(P6339-MAR1!$C$13)/MAR1!$E$13)</f>
        <v/>
      </c>
    </row>
    <row r="6340">
      <c r="A6340" s="5" t="n">
        <v>6339</v>
      </c>
      <c r="B6340" s="5" t="n">
        <v>18</v>
      </c>
      <c r="C6340" s="5" t="n">
        <v>134</v>
      </c>
      <c r="D6340" s="5" t="n">
        <v>5</v>
      </c>
      <c r="E6340" s="5" t="n">
        <v>0</v>
      </c>
      <c r="F6340" s="5" t="n">
        <v>40.4</v>
      </c>
      <c r="G6340" s="5" t="n">
        <v>27.6</v>
      </c>
      <c r="H6340" s="5" t="n">
        <v>24.26</v>
      </c>
      <c r="I6340" s="6">
        <f>IF(E6340&gt;=Markov!$B$3,1,0)</f>
        <v/>
      </c>
      <c r="J6340" s="6">
        <f>I6339</f>
        <v/>
      </c>
      <c r="K6340" s="7">
        <f>MAR1!$B$5+MAR1!$C$5*COS(2*PI()*$C6340/365)+MAR1!$D$5*SIN(2*PI()*$C6340/365)</f>
        <v/>
      </c>
      <c r="L6340" s="7">
        <f>MAR1!$B$6+MAR1!$C$6*COS(2*PI()*$C6340/365)+MAR1!$D$6*SIN(2*PI()*$C6340/365)</f>
        <v/>
      </c>
      <c r="M6340" s="7">
        <f>MAR1!$B$7+MAR1!$C$7*COS(2*PI()*$C6340/365)+MAR1!$D$7*SIN(2*PI()*$C6340/365)</f>
        <v/>
      </c>
      <c r="N6340" s="7">
        <f>F6340-K6340</f>
        <v/>
      </c>
      <c r="O6340" s="7">
        <f>G6340-L6340</f>
        <v/>
      </c>
      <c r="P6340" s="7">
        <f>H6340-M6340</f>
        <v/>
      </c>
      <c r="Q6340" s="7">
        <f>IF($I6340=1,(N6340-MAR1!$B$11)/MAR1!$D$11,(N6340-MAR1!$C$11)/MAR1!$E$11)</f>
        <v/>
      </c>
      <c r="R6340" s="7">
        <f>IF($I6340=1,(O6340-MAR1!$B$12)/MAR1!$D$12,(O6340-MAR1!$C$12)/MAR1!$E$12)</f>
        <v/>
      </c>
      <c r="S6340" s="7">
        <f>IF($I6340=1,(P6340-MAR1!$B$13)/MAR1!$D$13,(P6340-MAR1!$C$13)/MAR1!$E$13)</f>
        <v/>
      </c>
    </row>
    <row r="6341">
      <c r="A6341" s="5" t="n">
        <v>6340</v>
      </c>
      <c r="B6341" s="5" t="n">
        <v>18</v>
      </c>
      <c r="C6341" s="5" t="n">
        <v>135</v>
      </c>
      <c r="D6341" s="5" t="n">
        <v>5</v>
      </c>
      <c r="E6341" s="5" t="n">
        <v>0</v>
      </c>
      <c r="F6341" s="5" t="n">
        <v>40</v>
      </c>
      <c r="G6341" s="5" t="n">
        <v>27.5</v>
      </c>
      <c r="H6341" s="5" t="n">
        <v>26.46</v>
      </c>
      <c r="I6341" s="6">
        <f>IF(E6341&gt;=Markov!$B$3,1,0)</f>
        <v/>
      </c>
      <c r="J6341" s="6">
        <f>I6340</f>
        <v/>
      </c>
      <c r="K6341" s="7">
        <f>MAR1!$B$5+MAR1!$C$5*COS(2*PI()*$C6341/365)+MAR1!$D$5*SIN(2*PI()*$C6341/365)</f>
        <v/>
      </c>
      <c r="L6341" s="7">
        <f>MAR1!$B$6+MAR1!$C$6*COS(2*PI()*$C6341/365)+MAR1!$D$6*SIN(2*PI()*$C6341/365)</f>
        <v/>
      </c>
      <c r="M6341" s="7">
        <f>MAR1!$B$7+MAR1!$C$7*COS(2*PI()*$C6341/365)+MAR1!$D$7*SIN(2*PI()*$C6341/365)</f>
        <v/>
      </c>
      <c r="N6341" s="7">
        <f>F6341-K6341</f>
        <v/>
      </c>
      <c r="O6341" s="7">
        <f>G6341-L6341</f>
        <v/>
      </c>
      <c r="P6341" s="7">
        <f>H6341-M6341</f>
        <v/>
      </c>
      <c r="Q6341" s="7">
        <f>IF($I6341=1,(N6341-MAR1!$B$11)/MAR1!$D$11,(N6341-MAR1!$C$11)/MAR1!$E$11)</f>
        <v/>
      </c>
      <c r="R6341" s="7">
        <f>IF($I6341=1,(O6341-MAR1!$B$12)/MAR1!$D$12,(O6341-MAR1!$C$12)/MAR1!$E$12)</f>
        <v/>
      </c>
      <c r="S6341" s="7">
        <f>IF($I6341=1,(P6341-MAR1!$B$13)/MAR1!$D$13,(P6341-MAR1!$C$13)/MAR1!$E$13)</f>
        <v/>
      </c>
    </row>
    <row r="6342">
      <c r="A6342" s="5" t="n">
        <v>6341</v>
      </c>
      <c r="B6342" s="5" t="n">
        <v>18</v>
      </c>
      <c r="C6342" s="5" t="n">
        <v>136</v>
      </c>
      <c r="D6342" s="5" t="n">
        <v>5</v>
      </c>
      <c r="E6342" s="5" t="n">
        <v>0</v>
      </c>
      <c r="F6342" s="5" t="n">
        <v>39.3</v>
      </c>
      <c r="G6342" s="5" t="n">
        <v>27.1</v>
      </c>
      <c r="H6342" s="5" t="n">
        <v>26.81</v>
      </c>
      <c r="I6342" s="6">
        <f>IF(E6342&gt;=Markov!$B$3,1,0)</f>
        <v/>
      </c>
      <c r="J6342" s="6">
        <f>I6341</f>
        <v/>
      </c>
      <c r="K6342" s="7">
        <f>MAR1!$B$5+MAR1!$C$5*COS(2*PI()*$C6342/365)+MAR1!$D$5*SIN(2*PI()*$C6342/365)</f>
        <v/>
      </c>
      <c r="L6342" s="7">
        <f>MAR1!$B$6+MAR1!$C$6*COS(2*PI()*$C6342/365)+MAR1!$D$6*SIN(2*PI()*$C6342/365)</f>
        <v/>
      </c>
      <c r="M6342" s="7">
        <f>MAR1!$B$7+MAR1!$C$7*COS(2*PI()*$C6342/365)+MAR1!$D$7*SIN(2*PI()*$C6342/365)</f>
        <v/>
      </c>
      <c r="N6342" s="7">
        <f>F6342-K6342</f>
        <v/>
      </c>
      <c r="O6342" s="7">
        <f>G6342-L6342</f>
        <v/>
      </c>
      <c r="P6342" s="7">
        <f>H6342-M6342</f>
        <v/>
      </c>
      <c r="Q6342" s="7">
        <f>IF($I6342=1,(N6342-MAR1!$B$11)/MAR1!$D$11,(N6342-MAR1!$C$11)/MAR1!$E$11)</f>
        <v/>
      </c>
      <c r="R6342" s="7">
        <f>IF($I6342=1,(O6342-MAR1!$B$12)/MAR1!$D$12,(O6342-MAR1!$C$12)/MAR1!$E$12)</f>
        <v/>
      </c>
      <c r="S6342" s="7">
        <f>IF($I6342=1,(P6342-MAR1!$B$13)/MAR1!$D$13,(P6342-MAR1!$C$13)/MAR1!$E$13)</f>
        <v/>
      </c>
    </row>
    <row r="6343">
      <c r="A6343" s="5" t="n">
        <v>6342</v>
      </c>
      <c r="B6343" s="5" t="n">
        <v>18</v>
      </c>
      <c r="C6343" s="5" t="n">
        <v>137</v>
      </c>
      <c r="D6343" s="5" t="n">
        <v>5</v>
      </c>
      <c r="E6343" s="5" t="n">
        <v>0</v>
      </c>
      <c r="F6343" s="5" t="n">
        <v>39</v>
      </c>
      <c r="G6343" s="5" t="n">
        <v>28.8</v>
      </c>
      <c r="H6343" s="5" t="n">
        <v>26.13</v>
      </c>
      <c r="I6343" s="6">
        <f>IF(E6343&gt;=Markov!$B$3,1,0)</f>
        <v/>
      </c>
      <c r="J6343" s="6">
        <f>I6342</f>
        <v/>
      </c>
      <c r="K6343" s="7">
        <f>MAR1!$B$5+MAR1!$C$5*COS(2*PI()*$C6343/365)+MAR1!$D$5*SIN(2*PI()*$C6343/365)</f>
        <v/>
      </c>
      <c r="L6343" s="7">
        <f>MAR1!$B$6+MAR1!$C$6*COS(2*PI()*$C6343/365)+MAR1!$D$6*SIN(2*PI()*$C6343/365)</f>
        <v/>
      </c>
      <c r="M6343" s="7">
        <f>MAR1!$B$7+MAR1!$C$7*COS(2*PI()*$C6343/365)+MAR1!$D$7*SIN(2*PI()*$C6343/365)</f>
        <v/>
      </c>
      <c r="N6343" s="7">
        <f>F6343-K6343</f>
        <v/>
      </c>
      <c r="O6343" s="7">
        <f>G6343-L6343</f>
        <v/>
      </c>
      <c r="P6343" s="7">
        <f>H6343-M6343</f>
        <v/>
      </c>
      <c r="Q6343" s="7">
        <f>IF($I6343=1,(N6343-MAR1!$B$11)/MAR1!$D$11,(N6343-MAR1!$C$11)/MAR1!$E$11)</f>
        <v/>
      </c>
      <c r="R6343" s="7">
        <f>IF($I6343=1,(O6343-MAR1!$B$12)/MAR1!$D$12,(O6343-MAR1!$C$12)/MAR1!$E$12)</f>
        <v/>
      </c>
      <c r="S6343" s="7">
        <f>IF($I6343=1,(P6343-MAR1!$B$13)/MAR1!$D$13,(P6343-MAR1!$C$13)/MAR1!$E$13)</f>
        <v/>
      </c>
    </row>
    <row r="6344">
      <c r="A6344" s="5" t="n">
        <v>6343</v>
      </c>
      <c r="B6344" s="5" t="n">
        <v>18</v>
      </c>
      <c r="C6344" s="5" t="n">
        <v>138</v>
      </c>
      <c r="D6344" s="5" t="n">
        <v>5</v>
      </c>
      <c r="E6344" s="5" t="n">
        <v>0</v>
      </c>
      <c r="F6344" s="5" t="n">
        <v>38</v>
      </c>
      <c r="G6344" s="5" t="n">
        <v>27.6</v>
      </c>
      <c r="H6344" s="5" t="n">
        <v>22.87</v>
      </c>
      <c r="I6344" s="6">
        <f>IF(E6344&gt;=Markov!$B$3,1,0)</f>
        <v/>
      </c>
      <c r="J6344" s="6">
        <f>I6343</f>
        <v/>
      </c>
      <c r="K6344" s="7">
        <f>MAR1!$B$5+MAR1!$C$5*COS(2*PI()*$C6344/365)+MAR1!$D$5*SIN(2*PI()*$C6344/365)</f>
        <v/>
      </c>
      <c r="L6344" s="7">
        <f>MAR1!$B$6+MAR1!$C$6*COS(2*PI()*$C6344/365)+MAR1!$D$6*SIN(2*PI()*$C6344/365)</f>
        <v/>
      </c>
      <c r="M6344" s="7">
        <f>MAR1!$B$7+MAR1!$C$7*COS(2*PI()*$C6344/365)+MAR1!$D$7*SIN(2*PI()*$C6344/365)</f>
        <v/>
      </c>
      <c r="N6344" s="7">
        <f>F6344-K6344</f>
        <v/>
      </c>
      <c r="O6344" s="7">
        <f>G6344-L6344</f>
        <v/>
      </c>
      <c r="P6344" s="7">
        <f>H6344-M6344</f>
        <v/>
      </c>
      <c r="Q6344" s="7">
        <f>IF($I6344=1,(N6344-MAR1!$B$11)/MAR1!$D$11,(N6344-MAR1!$C$11)/MAR1!$E$11)</f>
        <v/>
      </c>
      <c r="R6344" s="7">
        <f>IF($I6344=1,(O6344-MAR1!$B$12)/MAR1!$D$12,(O6344-MAR1!$C$12)/MAR1!$E$12)</f>
        <v/>
      </c>
      <c r="S6344" s="7">
        <f>IF($I6344=1,(P6344-MAR1!$B$13)/MAR1!$D$13,(P6344-MAR1!$C$13)/MAR1!$E$13)</f>
        <v/>
      </c>
    </row>
    <row r="6345">
      <c r="A6345" s="5" t="n">
        <v>6344</v>
      </c>
      <c r="B6345" s="5" t="n">
        <v>18</v>
      </c>
      <c r="C6345" s="5" t="n">
        <v>139</v>
      </c>
      <c r="D6345" s="5" t="n">
        <v>5</v>
      </c>
      <c r="E6345" s="5" t="n">
        <v>0</v>
      </c>
      <c r="F6345" s="5" t="n">
        <v>36.1</v>
      </c>
      <c r="G6345" s="5" t="n">
        <v>25.8</v>
      </c>
      <c r="H6345" s="5" t="n">
        <v>22.01</v>
      </c>
      <c r="I6345" s="6">
        <f>IF(E6345&gt;=Markov!$B$3,1,0)</f>
        <v/>
      </c>
      <c r="J6345" s="6">
        <f>I6344</f>
        <v/>
      </c>
      <c r="K6345" s="7">
        <f>MAR1!$B$5+MAR1!$C$5*COS(2*PI()*$C6345/365)+MAR1!$D$5*SIN(2*PI()*$C6345/365)</f>
        <v/>
      </c>
      <c r="L6345" s="7">
        <f>MAR1!$B$6+MAR1!$C$6*COS(2*PI()*$C6345/365)+MAR1!$D$6*SIN(2*PI()*$C6345/365)</f>
        <v/>
      </c>
      <c r="M6345" s="7">
        <f>MAR1!$B$7+MAR1!$C$7*COS(2*PI()*$C6345/365)+MAR1!$D$7*SIN(2*PI()*$C6345/365)</f>
        <v/>
      </c>
      <c r="N6345" s="7">
        <f>F6345-K6345</f>
        <v/>
      </c>
      <c r="O6345" s="7">
        <f>G6345-L6345</f>
        <v/>
      </c>
      <c r="P6345" s="7">
        <f>H6345-M6345</f>
        <v/>
      </c>
      <c r="Q6345" s="7">
        <f>IF($I6345=1,(N6345-MAR1!$B$11)/MAR1!$D$11,(N6345-MAR1!$C$11)/MAR1!$E$11)</f>
        <v/>
      </c>
      <c r="R6345" s="7">
        <f>IF($I6345=1,(O6345-MAR1!$B$12)/MAR1!$D$12,(O6345-MAR1!$C$12)/MAR1!$E$12)</f>
        <v/>
      </c>
      <c r="S6345" s="7">
        <f>IF($I6345=1,(P6345-MAR1!$B$13)/MAR1!$D$13,(P6345-MAR1!$C$13)/MAR1!$E$13)</f>
        <v/>
      </c>
    </row>
    <row r="6346">
      <c r="A6346" s="5" t="n">
        <v>6345</v>
      </c>
      <c r="B6346" s="5" t="n">
        <v>18</v>
      </c>
      <c r="C6346" s="5" t="n">
        <v>140</v>
      </c>
      <c r="D6346" s="5" t="n">
        <v>5</v>
      </c>
      <c r="E6346" s="5" t="n">
        <v>4.6</v>
      </c>
      <c r="F6346" s="5" t="n">
        <v>33.8</v>
      </c>
      <c r="G6346" s="5" t="n">
        <v>23.9</v>
      </c>
      <c r="H6346" s="5" t="n">
        <v>12.25</v>
      </c>
      <c r="I6346" s="6">
        <f>IF(E6346&gt;=Markov!$B$3,1,0)</f>
        <v/>
      </c>
      <c r="J6346" s="6">
        <f>I6345</f>
        <v/>
      </c>
      <c r="K6346" s="7">
        <f>MAR1!$B$5+MAR1!$C$5*COS(2*PI()*$C6346/365)+MAR1!$D$5*SIN(2*PI()*$C6346/365)</f>
        <v/>
      </c>
      <c r="L6346" s="7">
        <f>MAR1!$B$6+MAR1!$C$6*COS(2*PI()*$C6346/365)+MAR1!$D$6*SIN(2*PI()*$C6346/365)</f>
        <v/>
      </c>
      <c r="M6346" s="7">
        <f>MAR1!$B$7+MAR1!$C$7*COS(2*PI()*$C6346/365)+MAR1!$D$7*SIN(2*PI()*$C6346/365)</f>
        <v/>
      </c>
      <c r="N6346" s="7">
        <f>F6346-K6346</f>
        <v/>
      </c>
      <c r="O6346" s="7">
        <f>G6346-L6346</f>
        <v/>
      </c>
      <c r="P6346" s="7">
        <f>H6346-M6346</f>
        <v/>
      </c>
      <c r="Q6346" s="7">
        <f>IF($I6346=1,(N6346-MAR1!$B$11)/MAR1!$D$11,(N6346-MAR1!$C$11)/MAR1!$E$11)</f>
        <v/>
      </c>
      <c r="R6346" s="7">
        <f>IF($I6346=1,(O6346-MAR1!$B$12)/MAR1!$D$12,(O6346-MAR1!$C$12)/MAR1!$E$12)</f>
        <v/>
      </c>
      <c r="S6346" s="7">
        <f>IF($I6346=1,(P6346-MAR1!$B$13)/MAR1!$D$13,(P6346-MAR1!$C$13)/MAR1!$E$13)</f>
        <v/>
      </c>
    </row>
    <row r="6347">
      <c r="A6347" s="5" t="n">
        <v>6346</v>
      </c>
      <c r="B6347" s="5" t="n">
        <v>18</v>
      </c>
      <c r="C6347" s="5" t="n">
        <v>141</v>
      </c>
      <c r="D6347" s="5" t="n">
        <v>5</v>
      </c>
      <c r="E6347" s="5" t="n">
        <v>0</v>
      </c>
      <c r="F6347" s="5" t="n">
        <v>36.8</v>
      </c>
      <c r="G6347" s="5" t="n">
        <v>26.8</v>
      </c>
      <c r="H6347" s="5" t="n">
        <v>22.45</v>
      </c>
      <c r="I6347" s="6">
        <f>IF(E6347&gt;=Markov!$B$3,1,0)</f>
        <v/>
      </c>
      <c r="J6347" s="6">
        <f>I6346</f>
        <v/>
      </c>
      <c r="K6347" s="7">
        <f>MAR1!$B$5+MAR1!$C$5*COS(2*PI()*$C6347/365)+MAR1!$D$5*SIN(2*PI()*$C6347/365)</f>
        <v/>
      </c>
      <c r="L6347" s="7">
        <f>MAR1!$B$6+MAR1!$C$6*COS(2*PI()*$C6347/365)+MAR1!$D$6*SIN(2*PI()*$C6347/365)</f>
        <v/>
      </c>
      <c r="M6347" s="7">
        <f>MAR1!$B$7+MAR1!$C$7*COS(2*PI()*$C6347/365)+MAR1!$D$7*SIN(2*PI()*$C6347/365)</f>
        <v/>
      </c>
      <c r="N6347" s="7">
        <f>F6347-K6347</f>
        <v/>
      </c>
      <c r="O6347" s="7">
        <f>G6347-L6347</f>
        <v/>
      </c>
      <c r="P6347" s="7">
        <f>H6347-M6347</f>
        <v/>
      </c>
      <c r="Q6347" s="7">
        <f>IF($I6347=1,(N6347-MAR1!$B$11)/MAR1!$D$11,(N6347-MAR1!$C$11)/MAR1!$E$11)</f>
        <v/>
      </c>
      <c r="R6347" s="7">
        <f>IF($I6347=1,(O6347-MAR1!$B$12)/MAR1!$D$12,(O6347-MAR1!$C$12)/MAR1!$E$12)</f>
        <v/>
      </c>
      <c r="S6347" s="7">
        <f>IF($I6347=1,(P6347-MAR1!$B$13)/MAR1!$D$13,(P6347-MAR1!$C$13)/MAR1!$E$13)</f>
        <v/>
      </c>
    </row>
    <row r="6348">
      <c r="A6348" s="5" t="n">
        <v>6347</v>
      </c>
      <c r="B6348" s="5" t="n">
        <v>18</v>
      </c>
      <c r="C6348" s="5" t="n">
        <v>142</v>
      </c>
      <c r="D6348" s="5" t="n">
        <v>5</v>
      </c>
      <c r="E6348" s="5" t="n">
        <v>8.1</v>
      </c>
      <c r="F6348" s="5" t="n">
        <v>34.1</v>
      </c>
      <c r="G6348" s="5" t="n">
        <v>25.8</v>
      </c>
      <c r="H6348" s="5" t="n">
        <v>11.82</v>
      </c>
      <c r="I6348" s="6">
        <f>IF(E6348&gt;=Markov!$B$3,1,0)</f>
        <v/>
      </c>
      <c r="J6348" s="6">
        <f>I6347</f>
        <v/>
      </c>
      <c r="K6348" s="7">
        <f>MAR1!$B$5+MAR1!$C$5*COS(2*PI()*$C6348/365)+MAR1!$D$5*SIN(2*PI()*$C6348/365)</f>
        <v/>
      </c>
      <c r="L6348" s="7">
        <f>MAR1!$B$6+MAR1!$C$6*COS(2*PI()*$C6348/365)+MAR1!$D$6*SIN(2*PI()*$C6348/365)</f>
        <v/>
      </c>
      <c r="M6348" s="7">
        <f>MAR1!$B$7+MAR1!$C$7*COS(2*PI()*$C6348/365)+MAR1!$D$7*SIN(2*PI()*$C6348/365)</f>
        <v/>
      </c>
      <c r="N6348" s="7">
        <f>F6348-K6348</f>
        <v/>
      </c>
      <c r="O6348" s="7">
        <f>G6348-L6348</f>
        <v/>
      </c>
      <c r="P6348" s="7">
        <f>H6348-M6348</f>
        <v/>
      </c>
      <c r="Q6348" s="7">
        <f>IF($I6348=1,(N6348-MAR1!$B$11)/MAR1!$D$11,(N6348-MAR1!$C$11)/MAR1!$E$11)</f>
        <v/>
      </c>
      <c r="R6348" s="7">
        <f>IF($I6348=1,(O6348-MAR1!$B$12)/MAR1!$D$12,(O6348-MAR1!$C$12)/MAR1!$E$12)</f>
        <v/>
      </c>
      <c r="S6348" s="7">
        <f>IF($I6348=1,(P6348-MAR1!$B$13)/MAR1!$D$13,(P6348-MAR1!$C$13)/MAR1!$E$13)</f>
        <v/>
      </c>
    </row>
    <row r="6349">
      <c r="A6349" s="5" t="n">
        <v>6348</v>
      </c>
      <c r="B6349" s="5" t="n">
        <v>18</v>
      </c>
      <c r="C6349" s="5" t="n">
        <v>143</v>
      </c>
      <c r="D6349" s="5" t="n">
        <v>5</v>
      </c>
      <c r="E6349" s="5" t="n">
        <v>0</v>
      </c>
      <c r="F6349" s="5" t="n">
        <v>36.3</v>
      </c>
      <c r="G6349" s="5" t="n">
        <v>27.1</v>
      </c>
      <c r="H6349" s="5" t="n">
        <v>20.46</v>
      </c>
      <c r="I6349" s="6">
        <f>IF(E6349&gt;=Markov!$B$3,1,0)</f>
        <v/>
      </c>
      <c r="J6349" s="6">
        <f>I6348</f>
        <v/>
      </c>
      <c r="K6349" s="7">
        <f>MAR1!$B$5+MAR1!$C$5*COS(2*PI()*$C6349/365)+MAR1!$D$5*SIN(2*PI()*$C6349/365)</f>
        <v/>
      </c>
      <c r="L6349" s="7">
        <f>MAR1!$B$6+MAR1!$C$6*COS(2*PI()*$C6349/365)+MAR1!$D$6*SIN(2*PI()*$C6349/365)</f>
        <v/>
      </c>
      <c r="M6349" s="7">
        <f>MAR1!$B$7+MAR1!$C$7*COS(2*PI()*$C6349/365)+MAR1!$D$7*SIN(2*PI()*$C6349/365)</f>
        <v/>
      </c>
      <c r="N6349" s="7">
        <f>F6349-K6349</f>
        <v/>
      </c>
      <c r="O6349" s="7">
        <f>G6349-L6349</f>
        <v/>
      </c>
      <c r="P6349" s="7">
        <f>H6349-M6349</f>
        <v/>
      </c>
      <c r="Q6349" s="7">
        <f>IF($I6349=1,(N6349-MAR1!$B$11)/MAR1!$D$11,(N6349-MAR1!$C$11)/MAR1!$E$11)</f>
        <v/>
      </c>
      <c r="R6349" s="7">
        <f>IF($I6349=1,(O6349-MAR1!$B$12)/MAR1!$D$12,(O6349-MAR1!$C$12)/MAR1!$E$12)</f>
        <v/>
      </c>
      <c r="S6349" s="7">
        <f>IF($I6349=1,(P6349-MAR1!$B$13)/MAR1!$D$13,(P6349-MAR1!$C$13)/MAR1!$E$13)</f>
        <v/>
      </c>
    </row>
    <row r="6350">
      <c r="A6350" s="5" t="n">
        <v>6349</v>
      </c>
      <c r="B6350" s="5" t="n">
        <v>18</v>
      </c>
      <c r="C6350" s="5" t="n">
        <v>144</v>
      </c>
      <c r="D6350" s="5" t="n">
        <v>5</v>
      </c>
      <c r="E6350" s="5" t="n">
        <v>0</v>
      </c>
      <c r="F6350" s="5" t="n">
        <v>38.5</v>
      </c>
      <c r="G6350" s="5" t="n">
        <v>27.4</v>
      </c>
      <c r="H6350" s="5" t="n">
        <v>23.56</v>
      </c>
      <c r="I6350" s="6">
        <f>IF(E6350&gt;=Markov!$B$3,1,0)</f>
        <v/>
      </c>
      <c r="J6350" s="6">
        <f>I6349</f>
        <v/>
      </c>
      <c r="K6350" s="7">
        <f>MAR1!$B$5+MAR1!$C$5*COS(2*PI()*$C6350/365)+MAR1!$D$5*SIN(2*PI()*$C6350/365)</f>
        <v/>
      </c>
      <c r="L6350" s="7">
        <f>MAR1!$B$6+MAR1!$C$6*COS(2*PI()*$C6350/365)+MAR1!$D$6*SIN(2*PI()*$C6350/365)</f>
        <v/>
      </c>
      <c r="M6350" s="7">
        <f>MAR1!$B$7+MAR1!$C$7*COS(2*PI()*$C6350/365)+MAR1!$D$7*SIN(2*PI()*$C6350/365)</f>
        <v/>
      </c>
      <c r="N6350" s="7">
        <f>F6350-K6350</f>
        <v/>
      </c>
      <c r="O6350" s="7">
        <f>G6350-L6350</f>
        <v/>
      </c>
      <c r="P6350" s="7">
        <f>H6350-M6350</f>
        <v/>
      </c>
      <c r="Q6350" s="7">
        <f>IF($I6350=1,(N6350-MAR1!$B$11)/MAR1!$D$11,(N6350-MAR1!$C$11)/MAR1!$E$11)</f>
        <v/>
      </c>
      <c r="R6350" s="7">
        <f>IF($I6350=1,(O6350-MAR1!$B$12)/MAR1!$D$12,(O6350-MAR1!$C$12)/MAR1!$E$12)</f>
        <v/>
      </c>
      <c r="S6350" s="7">
        <f>IF($I6350=1,(P6350-MAR1!$B$13)/MAR1!$D$13,(P6350-MAR1!$C$13)/MAR1!$E$13)</f>
        <v/>
      </c>
    </row>
    <row r="6351">
      <c r="A6351" s="5" t="n">
        <v>6350</v>
      </c>
      <c r="B6351" s="5" t="n">
        <v>18</v>
      </c>
      <c r="C6351" s="5" t="n">
        <v>145</v>
      </c>
      <c r="D6351" s="5" t="n">
        <v>5</v>
      </c>
      <c r="E6351" s="5" t="n">
        <v>0</v>
      </c>
      <c r="F6351" s="5" t="n">
        <v>38.3</v>
      </c>
      <c r="G6351" s="5" t="n">
        <v>26.7</v>
      </c>
      <c r="H6351" s="5" t="n">
        <v>18.39</v>
      </c>
      <c r="I6351" s="6">
        <f>IF(E6351&gt;=Markov!$B$3,1,0)</f>
        <v/>
      </c>
      <c r="J6351" s="6">
        <f>I6350</f>
        <v/>
      </c>
      <c r="K6351" s="7">
        <f>MAR1!$B$5+MAR1!$C$5*COS(2*PI()*$C6351/365)+MAR1!$D$5*SIN(2*PI()*$C6351/365)</f>
        <v/>
      </c>
      <c r="L6351" s="7">
        <f>MAR1!$B$6+MAR1!$C$6*COS(2*PI()*$C6351/365)+MAR1!$D$6*SIN(2*PI()*$C6351/365)</f>
        <v/>
      </c>
      <c r="M6351" s="7">
        <f>MAR1!$B$7+MAR1!$C$7*COS(2*PI()*$C6351/365)+MAR1!$D$7*SIN(2*PI()*$C6351/365)</f>
        <v/>
      </c>
      <c r="N6351" s="7">
        <f>F6351-K6351</f>
        <v/>
      </c>
      <c r="O6351" s="7">
        <f>G6351-L6351</f>
        <v/>
      </c>
      <c r="P6351" s="7">
        <f>H6351-M6351</f>
        <v/>
      </c>
      <c r="Q6351" s="7">
        <f>IF($I6351=1,(N6351-MAR1!$B$11)/MAR1!$D$11,(N6351-MAR1!$C$11)/MAR1!$E$11)</f>
        <v/>
      </c>
      <c r="R6351" s="7">
        <f>IF($I6351=1,(O6351-MAR1!$B$12)/MAR1!$D$12,(O6351-MAR1!$C$12)/MAR1!$E$12)</f>
        <v/>
      </c>
      <c r="S6351" s="7">
        <f>IF($I6351=1,(P6351-MAR1!$B$13)/MAR1!$D$13,(P6351-MAR1!$C$13)/MAR1!$E$13)</f>
        <v/>
      </c>
    </row>
    <row r="6352">
      <c r="A6352" s="5" t="n">
        <v>6351</v>
      </c>
      <c r="B6352" s="5" t="n">
        <v>18</v>
      </c>
      <c r="C6352" s="5" t="n">
        <v>146</v>
      </c>
      <c r="D6352" s="5" t="n">
        <v>5</v>
      </c>
      <c r="E6352" s="5" t="n">
        <v>0</v>
      </c>
      <c r="F6352" s="5" t="n">
        <v>36.9</v>
      </c>
      <c r="G6352" s="5" t="n">
        <v>27.2</v>
      </c>
      <c r="H6352" s="5" t="n">
        <v>20.92</v>
      </c>
      <c r="I6352" s="6">
        <f>IF(E6352&gt;=Markov!$B$3,1,0)</f>
        <v/>
      </c>
      <c r="J6352" s="6">
        <f>I6351</f>
        <v/>
      </c>
      <c r="K6352" s="7">
        <f>MAR1!$B$5+MAR1!$C$5*COS(2*PI()*$C6352/365)+MAR1!$D$5*SIN(2*PI()*$C6352/365)</f>
        <v/>
      </c>
      <c r="L6352" s="7">
        <f>MAR1!$B$6+MAR1!$C$6*COS(2*PI()*$C6352/365)+MAR1!$D$6*SIN(2*PI()*$C6352/365)</f>
        <v/>
      </c>
      <c r="M6352" s="7">
        <f>MAR1!$B$7+MAR1!$C$7*COS(2*PI()*$C6352/365)+MAR1!$D$7*SIN(2*PI()*$C6352/365)</f>
        <v/>
      </c>
      <c r="N6352" s="7">
        <f>F6352-K6352</f>
        <v/>
      </c>
      <c r="O6352" s="7">
        <f>G6352-L6352</f>
        <v/>
      </c>
      <c r="P6352" s="7">
        <f>H6352-M6352</f>
        <v/>
      </c>
      <c r="Q6352" s="7">
        <f>IF($I6352=1,(N6352-MAR1!$B$11)/MAR1!$D$11,(N6352-MAR1!$C$11)/MAR1!$E$11)</f>
        <v/>
      </c>
      <c r="R6352" s="7">
        <f>IF($I6352=1,(O6352-MAR1!$B$12)/MAR1!$D$12,(O6352-MAR1!$C$12)/MAR1!$E$12)</f>
        <v/>
      </c>
      <c r="S6352" s="7">
        <f>IF($I6352=1,(P6352-MAR1!$B$13)/MAR1!$D$13,(P6352-MAR1!$C$13)/MAR1!$E$13)</f>
        <v/>
      </c>
    </row>
    <row r="6353">
      <c r="A6353" s="5" t="n">
        <v>6352</v>
      </c>
      <c r="B6353" s="5" t="n">
        <v>18</v>
      </c>
      <c r="C6353" s="5" t="n">
        <v>147</v>
      </c>
      <c r="D6353" s="5" t="n">
        <v>5</v>
      </c>
      <c r="E6353" s="5" t="n">
        <v>0</v>
      </c>
      <c r="F6353" s="5" t="n">
        <v>37.7</v>
      </c>
      <c r="G6353" s="5" t="n">
        <v>30.1</v>
      </c>
      <c r="H6353" s="5" t="n">
        <v>24.61</v>
      </c>
      <c r="I6353" s="6">
        <f>IF(E6353&gt;=Markov!$B$3,1,0)</f>
        <v/>
      </c>
      <c r="J6353" s="6">
        <f>I6352</f>
        <v/>
      </c>
      <c r="K6353" s="7">
        <f>MAR1!$B$5+MAR1!$C$5*COS(2*PI()*$C6353/365)+MAR1!$D$5*SIN(2*PI()*$C6353/365)</f>
        <v/>
      </c>
      <c r="L6353" s="7">
        <f>MAR1!$B$6+MAR1!$C$6*COS(2*PI()*$C6353/365)+MAR1!$D$6*SIN(2*PI()*$C6353/365)</f>
        <v/>
      </c>
      <c r="M6353" s="7">
        <f>MAR1!$B$7+MAR1!$C$7*COS(2*PI()*$C6353/365)+MAR1!$D$7*SIN(2*PI()*$C6353/365)</f>
        <v/>
      </c>
      <c r="N6353" s="7">
        <f>F6353-K6353</f>
        <v/>
      </c>
      <c r="O6353" s="7">
        <f>G6353-L6353</f>
        <v/>
      </c>
      <c r="P6353" s="7">
        <f>H6353-M6353</f>
        <v/>
      </c>
      <c r="Q6353" s="7">
        <f>IF($I6353=1,(N6353-MAR1!$B$11)/MAR1!$D$11,(N6353-MAR1!$C$11)/MAR1!$E$11)</f>
        <v/>
      </c>
      <c r="R6353" s="7">
        <f>IF($I6353=1,(O6353-MAR1!$B$12)/MAR1!$D$12,(O6353-MAR1!$C$12)/MAR1!$E$12)</f>
        <v/>
      </c>
      <c r="S6353" s="7">
        <f>IF($I6353=1,(P6353-MAR1!$B$13)/MAR1!$D$13,(P6353-MAR1!$C$13)/MAR1!$E$13)</f>
        <v/>
      </c>
    </row>
    <row r="6354">
      <c r="A6354" s="5" t="n">
        <v>6353</v>
      </c>
      <c r="B6354" s="5" t="n">
        <v>18</v>
      </c>
      <c r="C6354" s="5" t="n">
        <v>148</v>
      </c>
      <c r="D6354" s="5" t="n">
        <v>5</v>
      </c>
      <c r="E6354" s="5" t="n">
        <v>0</v>
      </c>
      <c r="F6354" s="5" t="n">
        <v>39</v>
      </c>
      <c r="G6354" s="5" t="n">
        <v>29.5</v>
      </c>
      <c r="H6354" s="5" t="n">
        <v>23.73</v>
      </c>
      <c r="I6354" s="6">
        <f>IF(E6354&gt;=Markov!$B$3,1,0)</f>
        <v/>
      </c>
      <c r="J6354" s="6">
        <f>I6353</f>
        <v/>
      </c>
      <c r="K6354" s="7">
        <f>MAR1!$B$5+MAR1!$C$5*COS(2*PI()*$C6354/365)+MAR1!$D$5*SIN(2*PI()*$C6354/365)</f>
        <v/>
      </c>
      <c r="L6354" s="7">
        <f>MAR1!$B$6+MAR1!$C$6*COS(2*PI()*$C6354/365)+MAR1!$D$6*SIN(2*PI()*$C6354/365)</f>
        <v/>
      </c>
      <c r="M6354" s="7">
        <f>MAR1!$B$7+MAR1!$C$7*COS(2*PI()*$C6354/365)+MAR1!$D$7*SIN(2*PI()*$C6354/365)</f>
        <v/>
      </c>
      <c r="N6354" s="7">
        <f>F6354-K6354</f>
        <v/>
      </c>
      <c r="O6354" s="7">
        <f>G6354-L6354</f>
        <v/>
      </c>
      <c r="P6354" s="7">
        <f>H6354-M6354</f>
        <v/>
      </c>
      <c r="Q6354" s="7">
        <f>IF($I6354=1,(N6354-MAR1!$B$11)/MAR1!$D$11,(N6354-MAR1!$C$11)/MAR1!$E$11)</f>
        <v/>
      </c>
      <c r="R6354" s="7">
        <f>IF($I6354=1,(O6354-MAR1!$B$12)/MAR1!$D$12,(O6354-MAR1!$C$12)/MAR1!$E$12)</f>
        <v/>
      </c>
      <c r="S6354" s="7">
        <f>IF($I6354=1,(P6354-MAR1!$B$13)/MAR1!$D$13,(P6354-MAR1!$C$13)/MAR1!$E$13)</f>
        <v/>
      </c>
    </row>
    <row r="6355">
      <c r="A6355" s="5" t="n">
        <v>6354</v>
      </c>
      <c r="B6355" s="5" t="n">
        <v>18</v>
      </c>
      <c r="C6355" s="5" t="n">
        <v>149</v>
      </c>
      <c r="D6355" s="5" t="n">
        <v>5</v>
      </c>
      <c r="E6355" s="5" t="n">
        <v>0</v>
      </c>
      <c r="F6355" s="5" t="n">
        <v>39.3</v>
      </c>
      <c r="G6355" s="5" t="n">
        <v>28.7</v>
      </c>
      <c r="H6355" s="5" t="n">
        <v>22.12</v>
      </c>
      <c r="I6355" s="6">
        <f>IF(E6355&gt;=Markov!$B$3,1,0)</f>
        <v/>
      </c>
      <c r="J6355" s="6">
        <f>I6354</f>
        <v/>
      </c>
      <c r="K6355" s="7">
        <f>MAR1!$B$5+MAR1!$C$5*COS(2*PI()*$C6355/365)+MAR1!$D$5*SIN(2*PI()*$C6355/365)</f>
        <v/>
      </c>
      <c r="L6355" s="7">
        <f>MAR1!$B$6+MAR1!$C$6*COS(2*PI()*$C6355/365)+MAR1!$D$6*SIN(2*PI()*$C6355/365)</f>
        <v/>
      </c>
      <c r="M6355" s="7">
        <f>MAR1!$B$7+MAR1!$C$7*COS(2*PI()*$C6355/365)+MAR1!$D$7*SIN(2*PI()*$C6355/365)</f>
        <v/>
      </c>
      <c r="N6355" s="7">
        <f>F6355-K6355</f>
        <v/>
      </c>
      <c r="O6355" s="7">
        <f>G6355-L6355</f>
        <v/>
      </c>
      <c r="P6355" s="7">
        <f>H6355-M6355</f>
        <v/>
      </c>
      <c r="Q6355" s="7">
        <f>IF($I6355=1,(N6355-MAR1!$B$11)/MAR1!$D$11,(N6355-MAR1!$C$11)/MAR1!$E$11)</f>
        <v/>
      </c>
      <c r="R6355" s="7">
        <f>IF($I6355=1,(O6355-MAR1!$B$12)/MAR1!$D$12,(O6355-MAR1!$C$12)/MAR1!$E$12)</f>
        <v/>
      </c>
      <c r="S6355" s="7">
        <f>IF($I6355=1,(P6355-MAR1!$B$13)/MAR1!$D$13,(P6355-MAR1!$C$13)/MAR1!$E$13)</f>
        <v/>
      </c>
    </row>
    <row r="6356">
      <c r="A6356" s="5" t="n">
        <v>6355</v>
      </c>
      <c r="B6356" s="5" t="n">
        <v>18</v>
      </c>
      <c r="C6356" s="5" t="n">
        <v>150</v>
      </c>
      <c r="D6356" s="5" t="n">
        <v>5</v>
      </c>
      <c r="E6356" s="5" t="n">
        <v>0</v>
      </c>
      <c r="F6356" s="5" t="n">
        <v>37.8</v>
      </c>
      <c r="G6356" s="5" t="n">
        <v>28.4</v>
      </c>
      <c r="H6356" s="5" t="n">
        <v>27.81</v>
      </c>
      <c r="I6356" s="6">
        <f>IF(E6356&gt;=Markov!$B$3,1,0)</f>
        <v/>
      </c>
      <c r="J6356" s="6">
        <f>I6355</f>
        <v/>
      </c>
      <c r="K6356" s="7">
        <f>MAR1!$B$5+MAR1!$C$5*COS(2*PI()*$C6356/365)+MAR1!$D$5*SIN(2*PI()*$C6356/365)</f>
        <v/>
      </c>
      <c r="L6356" s="7">
        <f>MAR1!$B$6+MAR1!$C$6*COS(2*PI()*$C6356/365)+MAR1!$D$6*SIN(2*PI()*$C6356/365)</f>
        <v/>
      </c>
      <c r="M6356" s="7">
        <f>MAR1!$B$7+MAR1!$C$7*COS(2*PI()*$C6356/365)+MAR1!$D$7*SIN(2*PI()*$C6356/365)</f>
        <v/>
      </c>
      <c r="N6356" s="7">
        <f>F6356-K6356</f>
        <v/>
      </c>
      <c r="O6356" s="7">
        <f>G6356-L6356</f>
        <v/>
      </c>
      <c r="P6356" s="7">
        <f>H6356-M6356</f>
        <v/>
      </c>
      <c r="Q6356" s="7">
        <f>IF($I6356=1,(N6356-MAR1!$B$11)/MAR1!$D$11,(N6356-MAR1!$C$11)/MAR1!$E$11)</f>
        <v/>
      </c>
      <c r="R6356" s="7">
        <f>IF($I6356=1,(O6356-MAR1!$B$12)/MAR1!$D$12,(O6356-MAR1!$C$12)/MAR1!$E$12)</f>
        <v/>
      </c>
      <c r="S6356" s="7">
        <f>IF($I6356=1,(P6356-MAR1!$B$13)/MAR1!$D$13,(P6356-MAR1!$C$13)/MAR1!$E$13)</f>
        <v/>
      </c>
    </row>
    <row r="6357">
      <c r="A6357" s="5" t="n">
        <v>6356</v>
      </c>
      <c r="B6357" s="5" t="n">
        <v>18</v>
      </c>
      <c r="C6357" s="5" t="n">
        <v>151</v>
      </c>
      <c r="D6357" s="5" t="n">
        <v>5</v>
      </c>
      <c r="E6357" s="5" t="n">
        <v>0</v>
      </c>
      <c r="F6357" s="5" t="n">
        <v>38.2</v>
      </c>
      <c r="G6357" s="5" t="n">
        <v>26.6</v>
      </c>
      <c r="H6357" s="5" t="n">
        <v>25.02</v>
      </c>
      <c r="I6357" s="6">
        <f>IF(E6357&gt;=Markov!$B$3,1,0)</f>
        <v/>
      </c>
      <c r="J6357" s="6">
        <f>I6356</f>
        <v/>
      </c>
      <c r="K6357" s="7">
        <f>MAR1!$B$5+MAR1!$C$5*COS(2*PI()*$C6357/365)+MAR1!$D$5*SIN(2*PI()*$C6357/365)</f>
        <v/>
      </c>
      <c r="L6357" s="7">
        <f>MAR1!$B$6+MAR1!$C$6*COS(2*PI()*$C6357/365)+MAR1!$D$6*SIN(2*PI()*$C6357/365)</f>
        <v/>
      </c>
      <c r="M6357" s="7">
        <f>MAR1!$B$7+MAR1!$C$7*COS(2*PI()*$C6357/365)+MAR1!$D$7*SIN(2*PI()*$C6357/365)</f>
        <v/>
      </c>
      <c r="N6357" s="7">
        <f>F6357-K6357</f>
        <v/>
      </c>
      <c r="O6357" s="7">
        <f>G6357-L6357</f>
        <v/>
      </c>
      <c r="P6357" s="7">
        <f>H6357-M6357</f>
        <v/>
      </c>
      <c r="Q6357" s="7">
        <f>IF($I6357=1,(N6357-MAR1!$B$11)/MAR1!$D$11,(N6357-MAR1!$C$11)/MAR1!$E$11)</f>
        <v/>
      </c>
      <c r="R6357" s="7">
        <f>IF($I6357=1,(O6357-MAR1!$B$12)/MAR1!$D$12,(O6357-MAR1!$C$12)/MAR1!$E$12)</f>
        <v/>
      </c>
      <c r="S6357" s="7">
        <f>IF($I6357=1,(P6357-MAR1!$B$13)/MAR1!$D$13,(P6357-MAR1!$C$13)/MAR1!$E$13)</f>
        <v/>
      </c>
    </row>
    <row r="6358">
      <c r="A6358" s="5" t="n">
        <v>6357</v>
      </c>
      <c r="B6358" s="5" t="n">
        <v>18</v>
      </c>
      <c r="C6358" s="5" t="n">
        <v>152</v>
      </c>
      <c r="D6358" s="5" t="n">
        <v>6</v>
      </c>
      <c r="E6358" s="5" t="n">
        <v>0</v>
      </c>
      <c r="F6358" s="5" t="n">
        <v>37</v>
      </c>
      <c r="G6358" s="5" t="n">
        <v>26.2</v>
      </c>
      <c r="H6358" s="5" t="n">
        <v>25.72</v>
      </c>
      <c r="I6358" s="6">
        <f>IF(E6358&gt;=Markov!$B$3,1,0)</f>
        <v/>
      </c>
      <c r="J6358" s="6">
        <f>I6357</f>
        <v/>
      </c>
      <c r="K6358" s="7">
        <f>MAR1!$B$5+MAR1!$C$5*COS(2*PI()*$C6358/365)+MAR1!$D$5*SIN(2*PI()*$C6358/365)</f>
        <v/>
      </c>
      <c r="L6358" s="7">
        <f>MAR1!$B$6+MAR1!$C$6*COS(2*PI()*$C6358/365)+MAR1!$D$6*SIN(2*PI()*$C6358/365)</f>
        <v/>
      </c>
      <c r="M6358" s="7">
        <f>MAR1!$B$7+MAR1!$C$7*COS(2*PI()*$C6358/365)+MAR1!$D$7*SIN(2*PI()*$C6358/365)</f>
        <v/>
      </c>
      <c r="N6358" s="7">
        <f>F6358-K6358</f>
        <v/>
      </c>
      <c r="O6358" s="7">
        <f>G6358-L6358</f>
        <v/>
      </c>
      <c r="P6358" s="7">
        <f>H6358-M6358</f>
        <v/>
      </c>
      <c r="Q6358" s="7">
        <f>IF($I6358=1,(N6358-MAR1!$B$11)/MAR1!$D$11,(N6358-MAR1!$C$11)/MAR1!$E$11)</f>
        <v/>
      </c>
      <c r="R6358" s="7">
        <f>IF($I6358=1,(O6358-MAR1!$B$12)/MAR1!$D$12,(O6358-MAR1!$C$12)/MAR1!$E$12)</f>
        <v/>
      </c>
      <c r="S6358" s="7">
        <f>IF($I6358=1,(P6358-MAR1!$B$13)/MAR1!$D$13,(P6358-MAR1!$C$13)/MAR1!$E$13)</f>
        <v/>
      </c>
    </row>
    <row r="6359">
      <c r="A6359" s="5" t="n">
        <v>6358</v>
      </c>
      <c r="B6359" s="5" t="n">
        <v>18</v>
      </c>
      <c r="C6359" s="5" t="n">
        <v>153</v>
      </c>
      <c r="D6359" s="5" t="n">
        <v>6</v>
      </c>
      <c r="E6359" s="5" t="n">
        <v>24.1</v>
      </c>
      <c r="F6359" s="5" t="n">
        <v>33.4</v>
      </c>
      <c r="G6359" s="5" t="n">
        <v>25.6</v>
      </c>
      <c r="H6359" s="5" t="n">
        <v>20.07</v>
      </c>
      <c r="I6359" s="6">
        <f>IF(E6359&gt;=Markov!$B$3,1,0)</f>
        <v/>
      </c>
      <c r="J6359" s="6">
        <f>I6358</f>
        <v/>
      </c>
      <c r="K6359" s="7">
        <f>MAR1!$B$5+MAR1!$C$5*COS(2*PI()*$C6359/365)+MAR1!$D$5*SIN(2*PI()*$C6359/365)</f>
        <v/>
      </c>
      <c r="L6359" s="7">
        <f>MAR1!$B$6+MAR1!$C$6*COS(2*PI()*$C6359/365)+MAR1!$D$6*SIN(2*PI()*$C6359/365)</f>
        <v/>
      </c>
      <c r="M6359" s="7">
        <f>MAR1!$B$7+MAR1!$C$7*COS(2*PI()*$C6359/365)+MAR1!$D$7*SIN(2*PI()*$C6359/365)</f>
        <v/>
      </c>
      <c r="N6359" s="7">
        <f>F6359-K6359</f>
        <v/>
      </c>
      <c r="O6359" s="7">
        <f>G6359-L6359</f>
        <v/>
      </c>
      <c r="P6359" s="7">
        <f>H6359-M6359</f>
        <v/>
      </c>
      <c r="Q6359" s="7">
        <f>IF($I6359=1,(N6359-MAR1!$B$11)/MAR1!$D$11,(N6359-MAR1!$C$11)/MAR1!$E$11)</f>
        <v/>
      </c>
      <c r="R6359" s="7">
        <f>IF($I6359=1,(O6359-MAR1!$B$12)/MAR1!$D$12,(O6359-MAR1!$C$12)/MAR1!$E$12)</f>
        <v/>
      </c>
      <c r="S6359" s="7">
        <f>IF($I6359=1,(P6359-MAR1!$B$13)/MAR1!$D$13,(P6359-MAR1!$C$13)/MAR1!$E$13)</f>
        <v/>
      </c>
    </row>
    <row r="6360">
      <c r="A6360" s="5" t="n">
        <v>6359</v>
      </c>
      <c r="B6360" s="5" t="n">
        <v>18</v>
      </c>
      <c r="C6360" s="5" t="n">
        <v>154</v>
      </c>
      <c r="D6360" s="5" t="n">
        <v>6</v>
      </c>
      <c r="E6360" s="5" t="n">
        <v>14</v>
      </c>
      <c r="F6360" s="5" t="n">
        <v>34.4</v>
      </c>
      <c r="G6360" s="5" t="n">
        <v>26.7</v>
      </c>
      <c r="H6360" s="5" t="n">
        <v>15.8</v>
      </c>
      <c r="I6360" s="6">
        <f>IF(E6360&gt;=Markov!$B$3,1,0)</f>
        <v/>
      </c>
      <c r="J6360" s="6">
        <f>I6359</f>
        <v/>
      </c>
      <c r="K6360" s="7">
        <f>MAR1!$B$5+MAR1!$C$5*COS(2*PI()*$C6360/365)+MAR1!$D$5*SIN(2*PI()*$C6360/365)</f>
        <v/>
      </c>
      <c r="L6360" s="7">
        <f>MAR1!$B$6+MAR1!$C$6*COS(2*PI()*$C6360/365)+MAR1!$D$6*SIN(2*PI()*$C6360/365)</f>
        <v/>
      </c>
      <c r="M6360" s="7">
        <f>MAR1!$B$7+MAR1!$C$7*COS(2*PI()*$C6360/365)+MAR1!$D$7*SIN(2*PI()*$C6360/365)</f>
        <v/>
      </c>
      <c r="N6360" s="7">
        <f>F6360-K6360</f>
        <v/>
      </c>
      <c r="O6360" s="7">
        <f>G6360-L6360</f>
        <v/>
      </c>
      <c r="P6360" s="7">
        <f>H6360-M6360</f>
        <v/>
      </c>
      <c r="Q6360" s="7">
        <f>IF($I6360=1,(N6360-MAR1!$B$11)/MAR1!$D$11,(N6360-MAR1!$C$11)/MAR1!$E$11)</f>
        <v/>
      </c>
      <c r="R6360" s="7">
        <f>IF($I6360=1,(O6360-MAR1!$B$12)/MAR1!$D$12,(O6360-MAR1!$C$12)/MAR1!$E$12)</f>
        <v/>
      </c>
      <c r="S6360" s="7">
        <f>IF($I6360=1,(P6360-MAR1!$B$13)/MAR1!$D$13,(P6360-MAR1!$C$13)/MAR1!$E$13)</f>
        <v/>
      </c>
    </row>
    <row r="6361">
      <c r="A6361" s="5" t="n">
        <v>6360</v>
      </c>
      <c r="B6361" s="5" t="n">
        <v>18</v>
      </c>
      <c r="C6361" s="5" t="n">
        <v>155</v>
      </c>
      <c r="D6361" s="5" t="n">
        <v>6</v>
      </c>
      <c r="E6361" s="5" t="n">
        <v>13.6</v>
      </c>
      <c r="F6361" s="5" t="n">
        <v>34.8</v>
      </c>
      <c r="G6361" s="5" t="n">
        <v>28.4</v>
      </c>
      <c r="H6361" s="5" t="n">
        <v>17.97</v>
      </c>
      <c r="I6361" s="6">
        <f>IF(E6361&gt;=Markov!$B$3,1,0)</f>
        <v/>
      </c>
      <c r="J6361" s="6">
        <f>I6360</f>
        <v/>
      </c>
      <c r="K6361" s="7">
        <f>MAR1!$B$5+MAR1!$C$5*COS(2*PI()*$C6361/365)+MAR1!$D$5*SIN(2*PI()*$C6361/365)</f>
        <v/>
      </c>
      <c r="L6361" s="7">
        <f>MAR1!$B$6+MAR1!$C$6*COS(2*PI()*$C6361/365)+MAR1!$D$6*SIN(2*PI()*$C6361/365)</f>
        <v/>
      </c>
      <c r="M6361" s="7">
        <f>MAR1!$B$7+MAR1!$C$7*COS(2*PI()*$C6361/365)+MAR1!$D$7*SIN(2*PI()*$C6361/365)</f>
        <v/>
      </c>
      <c r="N6361" s="7">
        <f>F6361-K6361</f>
        <v/>
      </c>
      <c r="O6361" s="7">
        <f>G6361-L6361</f>
        <v/>
      </c>
      <c r="P6361" s="7">
        <f>H6361-M6361</f>
        <v/>
      </c>
      <c r="Q6361" s="7">
        <f>IF($I6361=1,(N6361-MAR1!$B$11)/MAR1!$D$11,(N6361-MAR1!$C$11)/MAR1!$E$11)</f>
        <v/>
      </c>
      <c r="R6361" s="7">
        <f>IF($I6361=1,(O6361-MAR1!$B$12)/MAR1!$D$12,(O6361-MAR1!$C$12)/MAR1!$E$12)</f>
        <v/>
      </c>
      <c r="S6361" s="7">
        <f>IF($I6361=1,(P6361-MAR1!$B$13)/MAR1!$D$13,(P6361-MAR1!$C$13)/MAR1!$E$13)</f>
        <v/>
      </c>
    </row>
    <row r="6362">
      <c r="A6362" s="5" t="n">
        <v>6361</v>
      </c>
      <c r="B6362" s="5" t="n">
        <v>18</v>
      </c>
      <c r="C6362" s="5" t="n">
        <v>156</v>
      </c>
      <c r="D6362" s="5" t="n">
        <v>6</v>
      </c>
      <c r="E6362" s="5" t="n">
        <v>0</v>
      </c>
      <c r="F6362" s="5" t="n">
        <v>39.7</v>
      </c>
      <c r="G6362" s="5" t="n">
        <v>30.4</v>
      </c>
      <c r="H6362" s="5" t="n">
        <v>24.93</v>
      </c>
      <c r="I6362" s="6">
        <f>IF(E6362&gt;=Markov!$B$3,1,0)</f>
        <v/>
      </c>
      <c r="J6362" s="6">
        <f>I6361</f>
        <v/>
      </c>
      <c r="K6362" s="7">
        <f>MAR1!$B$5+MAR1!$C$5*COS(2*PI()*$C6362/365)+MAR1!$D$5*SIN(2*PI()*$C6362/365)</f>
        <v/>
      </c>
      <c r="L6362" s="7">
        <f>MAR1!$B$6+MAR1!$C$6*COS(2*PI()*$C6362/365)+MAR1!$D$6*SIN(2*PI()*$C6362/365)</f>
        <v/>
      </c>
      <c r="M6362" s="7">
        <f>MAR1!$B$7+MAR1!$C$7*COS(2*PI()*$C6362/365)+MAR1!$D$7*SIN(2*PI()*$C6362/365)</f>
        <v/>
      </c>
      <c r="N6362" s="7">
        <f>F6362-K6362</f>
        <v/>
      </c>
      <c r="O6362" s="7">
        <f>G6362-L6362</f>
        <v/>
      </c>
      <c r="P6362" s="7">
        <f>H6362-M6362</f>
        <v/>
      </c>
      <c r="Q6362" s="7">
        <f>IF($I6362=1,(N6362-MAR1!$B$11)/MAR1!$D$11,(N6362-MAR1!$C$11)/MAR1!$E$11)</f>
        <v/>
      </c>
      <c r="R6362" s="7">
        <f>IF($I6362=1,(O6362-MAR1!$B$12)/MAR1!$D$12,(O6362-MAR1!$C$12)/MAR1!$E$12)</f>
        <v/>
      </c>
      <c r="S6362" s="7">
        <f>IF($I6362=1,(P6362-MAR1!$B$13)/MAR1!$D$13,(P6362-MAR1!$C$13)/MAR1!$E$13)</f>
        <v/>
      </c>
    </row>
    <row r="6363">
      <c r="A6363" s="5" t="n">
        <v>6362</v>
      </c>
      <c r="B6363" s="5" t="n">
        <v>18</v>
      </c>
      <c r="C6363" s="5" t="n">
        <v>157</v>
      </c>
      <c r="D6363" s="5" t="n">
        <v>6</v>
      </c>
      <c r="E6363" s="5" t="n">
        <v>0.2</v>
      </c>
      <c r="F6363" s="5" t="n">
        <v>36.2</v>
      </c>
      <c r="G6363" s="5" t="n">
        <v>27.2</v>
      </c>
      <c r="H6363" s="5" t="n">
        <v>19.42</v>
      </c>
      <c r="I6363" s="6">
        <f>IF(E6363&gt;=Markov!$B$3,1,0)</f>
        <v/>
      </c>
      <c r="J6363" s="6">
        <f>I6362</f>
        <v/>
      </c>
      <c r="K6363" s="7">
        <f>MAR1!$B$5+MAR1!$C$5*COS(2*PI()*$C6363/365)+MAR1!$D$5*SIN(2*PI()*$C6363/365)</f>
        <v/>
      </c>
      <c r="L6363" s="7">
        <f>MAR1!$B$6+MAR1!$C$6*COS(2*PI()*$C6363/365)+MAR1!$D$6*SIN(2*PI()*$C6363/365)</f>
        <v/>
      </c>
      <c r="M6363" s="7">
        <f>MAR1!$B$7+MAR1!$C$7*COS(2*PI()*$C6363/365)+MAR1!$D$7*SIN(2*PI()*$C6363/365)</f>
        <v/>
      </c>
      <c r="N6363" s="7">
        <f>F6363-K6363</f>
        <v/>
      </c>
      <c r="O6363" s="7">
        <f>G6363-L6363</f>
        <v/>
      </c>
      <c r="P6363" s="7">
        <f>H6363-M6363</f>
        <v/>
      </c>
      <c r="Q6363" s="7">
        <f>IF($I6363=1,(N6363-MAR1!$B$11)/MAR1!$D$11,(N6363-MAR1!$C$11)/MAR1!$E$11)</f>
        <v/>
      </c>
      <c r="R6363" s="7">
        <f>IF($I6363=1,(O6363-MAR1!$B$12)/MAR1!$D$12,(O6363-MAR1!$C$12)/MAR1!$E$12)</f>
        <v/>
      </c>
      <c r="S6363" s="7">
        <f>IF($I6363=1,(P6363-MAR1!$B$13)/MAR1!$D$13,(P6363-MAR1!$C$13)/MAR1!$E$13)</f>
        <v/>
      </c>
    </row>
    <row r="6364">
      <c r="A6364" s="5" t="n">
        <v>6363</v>
      </c>
      <c r="B6364" s="5" t="n">
        <v>18</v>
      </c>
      <c r="C6364" s="5" t="n">
        <v>158</v>
      </c>
      <c r="D6364" s="5" t="n">
        <v>6</v>
      </c>
      <c r="E6364" s="5" t="n">
        <v>17.7</v>
      </c>
      <c r="F6364" s="5" t="n">
        <v>33.8</v>
      </c>
      <c r="G6364" s="5" t="n">
        <v>27.1</v>
      </c>
      <c r="H6364" s="5" t="n">
        <v>16.99</v>
      </c>
      <c r="I6364" s="6">
        <f>IF(E6364&gt;=Markov!$B$3,1,0)</f>
        <v/>
      </c>
      <c r="J6364" s="6">
        <f>I6363</f>
        <v/>
      </c>
      <c r="K6364" s="7">
        <f>MAR1!$B$5+MAR1!$C$5*COS(2*PI()*$C6364/365)+MAR1!$D$5*SIN(2*PI()*$C6364/365)</f>
        <v/>
      </c>
      <c r="L6364" s="7">
        <f>MAR1!$B$6+MAR1!$C$6*COS(2*PI()*$C6364/365)+MAR1!$D$6*SIN(2*PI()*$C6364/365)</f>
        <v/>
      </c>
      <c r="M6364" s="7">
        <f>MAR1!$B$7+MAR1!$C$7*COS(2*PI()*$C6364/365)+MAR1!$D$7*SIN(2*PI()*$C6364/365)</f>
        <v/>
      </c>
      <c r="N6364" s="7">
        <f>F6364-K6364</f>
        <v/>
      </c>
      <c r="O6364" s="7">
        <f>G6364-L6364</f>
        <v/>
      </c>
      <c r="P6364" s="7">
        <f>H6364-M6364</f>
        <v/>
      </c>
      <c r="Q6364" s="7">
        <f>IF($I6364=1,(N6364-MAR1!$B$11)/MAR1!$D$11,(N6364-MAR1!$C$11)/MAR1!$E$11)</f>
        <v/>
      </c>
      <c r="R6364" s="7">
        <f>IF($I6364=1,(O6364-MAR1!$B$12)/MAR1!$D$12,(O6364-MAR1!$C$12)/MAR1!$E$12)</f>
        <v/>
      </c>
      <c r="S6364" s="7">
        <f>IF($I6364=1,(P6364-MAR1!$B$13)/MAR1!$D$13,(P6364-MAR1!$C$13)/MAR1!$E$13)</f>
        <v/>
      </c>
    </row>
    <row r="6365">
      <c r="A6365" s="5" t="n">
        <v>6364</v>
      </c>
      <c r="B6365" s="5" t="n">
        <v>18</v>
      </c>
      <c r="C6365" s="5" t="n">
        <v>159</v>
      </c>
      <c r="D6365" s="5" t="n">
        <v>6</v>
      </c>
      <c r="E6365" s="5" t="n">
        <v>14</v>
      </c>
      <c r="F6365" s="5" t="n">
        <v>35.6</v>
      </c>
      <c r="G6365" s="5" t="n">
        <v>26.9</v>
      </c>
      <c r="H6365" s="5" t="n">
        <v>12.93</v>
      </c>
      <c r="I6365" s="6">
        <f>IF(E6365&gt;=Markov!$B$3,1,0)</f>
        <v/>
      </c>
      <c r="J6365" s="6">
        <f>I6364</f>
        <v/>
      </c>
      <c r="K6365" s="7">
        <f>MAR1!$B$5+MAR1!$C$5*COS(2*PI()*$C6365/365)+MAR1!$D$5*SIN(2*PI()*$C6365/365)</f>
        <v/>
      </c>
      <c r="L6365" s="7">
        <f>MAR1!$B$6+MAR1!$C$6*COS(2*PI()*$C6365/365)+MAR1!$D$6*SIN(2*PI()*$C6365/365)</f>
        <v/>
      </c>
      <c r="M6365" s="7">
        <f>MAR1!$B$7+MAR1!$C$7*COS(2*PI()*$C6365/365)+MAR1!$D$7*SIN(2*PI()*$C6365/365)</f>
        <v/>
      </c>
      <c r="N6365" s="7">
        <f>F6365-K6365</f>
        <v/>
      </c>
      <c r="O6365" s="7">
        <f>G6365-L6365</f>
        <v/>
      </c>
      <c r="P6365" s="7">
        <f>H6365-M6365</f>
        <v/>
      </c>
      <c r="Q6365" s="7">
        <f>IF($I6365=1,(N6365-MAR1!$B$11)/MAR1!$D$11,(N6365-MAR1!$C$11)/MAR1!$E$11)</f>
        <v/>
      </c>
      <c r="R6365" s="7">
        <f>IF($I6365=1,(O6365-MAR1!$B$12)/MAR1!$D$12,(O6365-MAR1!$C$12)/MAR1!$E$12)</f>
        <v/>
      </c>
      <c r="S6365" s="7">
        <f>IF($I6365=1,(P6365-MAR1!$B$13)/MAR1!$D$13,(P6365-MAR1!$C$13)/MAR1!$E$13)</f>
        <v/>
      </c>
    </row>
    <row r="6366">
      <c r="A6366" s="5" t="n">
        <v>6365</v>
      </c>
      <c r="B6366" s="5" t="n">
        <v>18</v>
      </c>
      <c r="C6366" s="5" t="n">
        <v>160</v>
      </c>
      <c r="D6366" s="5" t="n">
        <v>6</v>
      </c>
      <c r="E6366" s="5" t="n">
        <v>0</v>
      </c>
      <c r="F6366" s="5" t="n">
        <v>36.1</v>
      </c>
      <c r="G6366" s="5" t="n">
        <v>27.6</v>
      </c>
      <c r="H6366" s="5" t="n">
        <v>17.64</v>
      </c>
      <c r="I6366" s="6">
        <f>IF(E6366&gt;=Markov!$B$3,1,0)</f>
        <v/>
      </c>
      <c r="J6366" s="6">
        <f>I6365</f>
        <v/>
      </c>
      <c r="K6366" s="7">
        <f>MAR1!$B$5+MAR1!$C$5*COS(2*PI()*$C6366/365)+MAR1!$D$5*SIN(2*PI()*$C6366/365)</f>
        <v/>
      </c>
      <c r="L6366" s="7">
        <f>MAR1!$B$6+MAR1!$C$6*COS(2*PI()*$C6366/365)+MAR1!$D$6*SIN(2*PI()*$C6366/365)</f>
        <v/>
      </c>
      <c r="M6366" s="7">
        <f>MAR1!$B$7+MAR1!$C$7*COS(2*PI()*$C6366/365)+MAR1!$D$7*SIN(2*PI()*$C6366/365)</f>
        <v/>
      </c>
      <c r="N6366" s="7">
        <f>F6366-K6366</f>
        <v/>
      </c>
      <c r="O6366" s="7">
        <f>G6366-L6366</f>
        <v/>
      </c>
      <c r="P6366" s="7">
        <f>H6366-M6366</f>
        <v/>
      </c>
      <c r="Q6366" s="7">
        <f>IF($I6366=1,(N6366-MAR1!$B$11)/MAR1!$D$11,(N6366-MAR1!$C$11)/MAR1!$E$11)</f>
        <v/>
      </c>
      <c r="R6366" s="7">
        <f>IF($I6366=1,(O6366-MAR1!$B$12)/MAR1!$D$12,(O6366-MAR1!$C$12)/MAR1!$E$12)</f>
        <v/>
      </c>
      <c r="S6366" s="7">
        <f>IF($I6366=1,(P6366-MAR1!$B$13)/MAR1!$D$13,(P6366-MAR1!$C$13)/MAR1!$E$13)</f>
        <v/>
      </c>
    </row>
    <row r="6367">
      <c r="A6367" s="5" t="n">
        <v>6366</v>
      </c>
      <c r="B6367" s="5" t="n">
        <v>18</v>
      </c>
      <c r="C6367" s="5" t="n">
        <v>161</v>
      </c>
      <c r="D6367" s="5" t="n">
        <v>6</v>
      </c>
      <c r="E6367" s="5" t="n">
        <v>0</v>
      </c>
      <c r="F6367" s="5" t="n">
        <v>35.6</v>
      </c>
      <c r="G6367" s="5" t="n">
        <v>27.6</v>
      </c>
      <c r="H6367" s="5" t="n">
        <v>19.42</v>
      </c>
      <c r="I6367" s="6">
        <f>IF(E6367&gt;=Markov!$B$3,1,0)</f>
        <v/>
      </c>
      <c r="J6367" s="6">
        <f>I6366</f>
        <v/>
      </c>
      <c r="K6367" s="7">
        <f>MAR1!$B$5+MAR1!$C$5*COS(2*PI()*$C6367/365)+MAR1!$D$5*SIN(2*PI()*$C6367/365)</f>
        <v/>
      </c>
      <c r="L6367" s="7">
        <f>MAR1!$B$6+MAR1!$C$6*COS(2*PI()*$C6367/365)+MAR1!$D$6*SIN(2*PI()*$C6367/365)</f>
        <v/>
      </c>
      <c r="M6367" s="7">
        <f>MAR1!$B$7+MAR1!$C$7*COS(2*PI()*$C6367/365)+MAR1!$D$7*SIN(2*PI()*$C6367/365)</f>
        <v/>
      </c>
      <c r="N6367" s="7">
        <f>F6367-K6367</f>
        <v/>
      </c>
      <c r="O6367" s="7">
        <f>G6367-L6367</f>
        <v/>
      </c>
      <c r="P6367" s="7">
        <f>H6367-M6367</f>
        <v/>
      </c>
      <c r="Q6367" s="7">
        <f>IF($I6367=1,(N6367-MAR1!$B$11)/MAR1!$D$11,(N6367-MAR1!$C$11)/MAR1!$E$11)</f>
        <v/>
      </c>
      <c r="R6367" s="7">
        <f>IF($I6367=1,(O6367-MAR1!$B$12)/MAR1!$D$12,(O6367-MAR1!$C$12)/MAR1!$E$12)</f>
        <v/>
      </c>
      <c r="S6367" s="7">
        <f>IF($I6367=1,(P6367-MAR1!$B$13)/MAR1!$D$13,(P6367-MAR1!$C$13)/MAR1!$E$13)</f>
        <v/>
      </c>
    </row>
    <row r="6368">
      <c r="A6368" s="5" t="n">
        <v>6367</v>
      </c>
      <c r="B6368" s="5" t="n">
        <v>18</v>
      </c>
      <c r="C6368" s="5" t="n">
        <v>162</v>
      </c>
      <c r="D6368" s="5" t="n">
        <v>6</v>
      </c>
      <c r="E6368" s="5" t="n">
        <v>0</v>
      </c>
      <c r="F6368" s="5" t="n">
        <v>38</v>
      </c>
      <c r="G6368" s="5" t="n">
        <v>28.6</v>
      </c>
      <c r="H6368" s="5" t="n">
        <v>24.92</v>
      </c>
      <c r="I6368" s="6">
        <f>IF(E6368&gt;=Markov!$B$3,1,0)</f>
        <v/>
      </c>
      <c r="J6368" s="6">
        <f>I6367</f>
        <v/>
      </c>
      <c r="K6368" s="7">
        <f>MAR1!$B$5+MAR1!$C$5*COS(2*PI()*$C6368/365)+MAR1!$D$5*SIN(2*PI()*$C6368/365)</f>
        <v/>
      </c>
      <c r="L6368" s="7">
        <f>MAR1!$B$6+MAR1!$C$6*COS(2*PI()*$C6368/365)+MAR1!$D$6*SIN(2*PI()*$C6368/365)</f>
        <v/>
      </c>
      <c r="M6368" s="7">
        <f>MAR1!$B$7+MAR1!$C$7*COS(2*PI()*$C6368/365)+MAR1!$D$7*SIN(2*PI()*$C6368/365)</f>
        <v/>
      </c>
      <c r="N6368" s="7">
        <f>F6368-K6368</f>
        <v/>
      </c>
      <c r="O6368" s="7">
        <f>G6368-L6368</f>
        <v/>
      </c>
      <c r="P6368" s="7">
        <f>H6368-M6368</f>
        <v/>
      </c>
      <c r="Q6368" s="7">
        <f>IF($I6368=1,(N6368-MAR1!$B$11)/MAR1!$D$11,(N6368-MAR1!$C$11)/MAR1!$E$11)</f>
        <v/>
      </c>
      <c r="R6368" s="7">
        <f>IF($I6368=1,(O6368-MAR1!$B$12)/MAR1!$D$12,(O6368-MAR1!$C$12)/MAR1!$E$12)</f>
        <v/>
      </c>
      <c r="S6368" s="7">
        <f>IF($I6368=1,(P6368-MAR1!$B$13)/MAR1!$D$13,(P6368-MAR1!$C$13)/MAR1!$E$13)</f>
        <v/>
      </c>
    </row>
    <row r="6369">
      <c r="A6369" s="5" t="n">
        <v>6368</v>
      </c>
      <c r="B6369" s="5" t="n">
        <v>18</v>
      </c>
      <c r="C6369" s="5" t="n">
        <v>163</v>
      </c>
      <c r="D6369" s="5" t="n">
        <v>6</v>
      </c>
      <c r="E6369" s="5" t="n">
        <v>0</v>
      </c>
      <c r="F6369" s="5" t="n">
        <v>40.1</v>
      </c>
      <c r="G6369" s="5" t="n">
        <v>27.8</v>
      </c>
      <c r="H6369" s="5" t="n">
        <v>21</v>
      </c>
      <c r="I6369" s="6">
        <f>IF(E6369&gt;=Markov!$B$3,1,0)</f>
        <v/>
      </c>
      <c r="J6369" s="6">
        <f>I6368</f>
        <v/>
      </c>
      <c r="K6369" s="7">
        <f>MAR1!$B$5+MAR1!$C$5*COS(2*PI()*$C6369/365)+MAR1!$D$5*SIN(2*PI()*$C6369/365)</f>
        <v/>
      </c>
      <c r="L6369" s="7">
        <f>MAR1!$B$6+MAR1!$C$6*COS(2*PI()*$C6369/365)+MAR1!$D$6*SIN(2*PI()*$C6369/365)</f>
        <v/>
      </c>
      <c r="M6369" s="7">
        <f>MAR1!$B$7+MAR1!$C$7*COS(2*PI()*$C6369/365)+MAR1!$D$7*SIN(2*PI()*$C6369/365)</f>
        <v/>
      </c>
      <c r="N6369" s="7">
        <f>F6369-K6369</f>
        <v/>
      </c>
      <c r="O6369" s="7">
        <f>G6369-L6369</f>
        <v/>
      </c>
      <c r="P6369" s="7">
        <f>H6369-M6369</f>
        <v/>
      </c>
      <c r="Q6369" s="7">
        <f>IF($I6369=1,(N6369-MAR1!$B$11)/MAR1!$D$11,(N6369-MAR1!$C$11)/MAR1!$E$11)</f>
        <v/>
      </c>
      <c r="R6369" s="7">
        <f>IF($I6369=1,(O6369-MAR1!$B$12)/MAR1!$D$12,(O6369-MAR1!$C$12)/MAR1!$E$12)</f>
        <v/>
      </c>
      <c r="S6369" s="7">
        <f>IF($I6369=1,(P6369-MAR1!$B$13)/MAR1!$D$13,(P6369-MAR1!$C$13)/MAR1!$E$13)</f>
        <v/>
      </c>
    </row>
    <row r="6370">
      <c r="A6370" s="5" t="n">
        <v>6369</v>
      </c>
      <c r="B6370" s="5" t="n">
        <v>18</v>
      </c>
      <c r="C6370" s="5" t="n">
        <v>164</v>
      </c>
      <c r="D6370" s="5" t="n">
        <v>6</v>
      </c>
      <c r="E6370" s="5" t="n">
        <v>0</v>
      </c>
      <c r="F6370" s="5" t="n">
        <v>41</v>
      </c>
      <c r="G6370" s="5" t="n">
        <v>28.9</v>
      </c>
      <c r="H6370" s="5" t="n">
        <v>14.59</v>
      </c>
      <c r="I6370" s="6">
        <f>IF(E6370&gt;=Markov!$B$3,1,0)</f>
        <v/>
      </c>
      <c r="J6370" s="6">
        <f>I6369</f>
        <v/>
      </c>
      <c r="K6370" s="7">
        <f>MAR1!$B$5+MAR1!$C$5*COS(2*PI()*$C6370/365)+MAR1!$D$5*SIN(2*PI()*$C6370/365)</f>
        <v/>
      </c>
      <c r="L6370" s="7">
        <f>MAR1!$B$6+MAR1!$C$6*COS(2*PI()*$C6370/365)+MAR1!$D$6*SIN(2*PI()*$C6370/365)</f>
        <v/>
      </c>
      <c r="M6370" s="7">
        <f>MAR1!$B$7+MAR1!$C$7*COS(2*PI()*$C6370/365)+MAR1!$D$7*SIN(2*PI()*$C6370/365)</f>
        <v/>
      </c>
      <c r="N6370" s="7">
        <f>F6370-K6370</f>
        <v/>
      </c>
      <c r="O6370" s="7">
        <f>G6370-L6370</f>
        <v/>
      </c>
      <c r="P6370" s="7">
        <f>H6370-M6370</f>
        <v/>
      </c>
      <c r="Q6370" s="7">
        <f>IF($I6370=1,(N6370-MAR1!$B$11)/MAR1!$D$11,(N6370-MAR1!$C$11)/MAR1!$E$11)</f>
        <v/>
      </c>
      <c r="R6370" s="7">
        <f>IF($I6370=1,(O6370-MAR1!$B$12)/MAR1!$D$12,(O6370-MAR1!$C$12)/MAR1!$E$12)</f>
        <v/>
      </c>
      <c r="S6370" s="7">
        <f>IF($I6370=1,(P6370-MAR1!$B$13)/MAR1!$D$13,(P6370-MAR1!$C$13)/MAR1!$E$13)</f>
        <v/>
      </c>
    </row>
    <row r="6371">
      <c r="A6371" s="5" t="n">
        <v>6370</v>
      </c>
      <c r="B6371" s="5" t="n">
        <v>18</v>
      </c>
      <c r="C6371" s="5" t="n">
        <v>165</v>
      </c>
      <c r="D6371" s="5" t="n">
        <v>6</v>
      </c>
      <c r="E6371" s="5" t="n">
        <v>0</v>
      </c>
      <c r="F6371" s="5" t="n">
        <v>39.8</v>
      </c>
      <c r="G6371" s="5" t="n">
        <v>28.4</v>
      </c>
      <c r="H6371" s="5" t="n">
        <v>15.74</v>
      </c>
      <c r="I6371" s="6">
        <f>IF(E6371&gt;=Markov!$B$3,1,0)</f>
        <v/>
      </c>
      <c r="J6371" s="6">
        <f>I6370</f>
        <v/>
      </c>
      <c r="K6371" s="7">
        <f>MAR1!$B$5+MAR1!$C$5*COS(2*PI()*$C6371/365)+MAR1!$D$5*SIN(2*PI()*$C6371/365)</f>
        <v/>
      </c>
      <c r="L6371" s="7">
        <f>MAR1!$B$6+MAR1!$C$6*COS(2*PI()*$C6371/365)+MAR1!$D$6*SIN(2*PI()*$C6371/365)</f>
        <v/>
      </c>
      <c r="M6371" s="7">
        <f>MAR1!$B$7+MAR1!$C$7*COS(2*PI()*$C6371/365)+MAR1!$D$7*SIN(2*PI()*$C6371/365)</f>
        <v/>
      </c>
      <c r="N6371" s="7">
        <f>F6371-K6371</f>
        <v/>
      </c>
      <c r="O6371" s="7">
        <f>G6371-L6371</f>
        <v/>
      </c>
      <c r="P6371" s="7">
        <f>H6371-M6371</f>
        <v/>
      </c>
      <c r="Q6371" s="7">
        <f>IF($I6371=1,(N6371-MAR1!$B$11)/MAR1!$D$11,(N6371-MAR1!$C$11)/MAR1!$E$11)</f>
        <v/>
      </c>
      <c r="R6371" s="7">
        <f>IF($I6371=1,(O6371-MAR1!$B$12)/MAR1!$D$12,(O6371-MAR1!$C$12)/MAR1!$E$12)</f>
        <v/>
      </c>
      <c r="S6371" s="7">
        <f>IF($I6371=1,(P6371-MAR1!$B$13)/MAR1!$D$13,(P6371-MAR1!$C$13)/MAR1!$E$13)</f>
        <v/>
      </c>
    </row>
    <row r="6372">
      <c r="A6372" s="5" t="n">
        <v>6371</v>
      </c>
      <c r="B6372" s="5" t="n">
        <v>18</v>
      </c>
      <c r="C6372" s="5" t="n">
        <v>166</v>
      </c>
      <c r="D6372" s="5" t="n">
        <v>6</v>
      </c>
      <c r="E6372" s="5" t="n">
        <v>0</v>
      </c>
      <c r="F6372" s="5" t="n">
        <v>36.5</v>
      </c>
      <c r="G6372" s="5" t="n">
        <v>29.7</v>
      </c>
      <c r="H6372" s="5" t="n">
        <v>15.93</v>
      </c>
      <c r="I6372" s="6">
        <f>IF(E6372&gt;=Markov!$B$3,1,0)</f>
        <v/>
      </c>
      <c r="J6372" s="6">
        <f>I6371</f>
        <v/>
      </c>
      <c r="K6372" s="7">
        <f>MAR1!$B$5+MAR1!$C$5*COS(2*PI()*$C6372/365)+MAR1!$D$5*SIN(2*PI()*$C6372/365)</f>
        <v/>
      </c>
      <c r="L6372" s="7">
        <f>MAR1!$B$6+MAR1!$C$6*COS(2*PI()*$C6372/365)+MAR1!$D$6*SIN(2*PI()*$C6372/365)</f>
        <v/>
      </c>
      <c r="M6372" s="7">
        <f>MAR1!$B$7+MAR1!$C$7*COS(2*PI()*$C6372/365)+MAR1!$D$7*SIN(2*PI()*$C6372/365)</f>
        <v/>
      </c>
      <c r="N6372" s="7">
        <f>F6372-K6372</f>
        <v/>
      </c>
      <c r="O6372" s="7">
        <f>G6372-L6372</f>
        <v/>
      </c>
      <c r="P6372" s="7">
        <f>H6372-M6372</f>
        <v/>
      </c>
      <c r="Q6372" s="7">
        <f>IF($I6372=1,(N6372-MAR1!$B$11)/MAR1!$D$11,(N6372-MAR1!$C$11)/MAR1!$E$11)</f>
        <v/>
      </c>
      <c r="R6372" s="7">
        <f>IF($I6372=1,(O6372-MAR1!$B$12)/MAR1!$D$12,(O6372-MAR1!$C$12)/MAR1!$E$12)</f>
        <v/>
      </c>
      <c r="S6372" s="7">
        <f>IF($I6372=1,(P6372-MAR1!$B$13)/MAR1!$D$13,(P6372-MAR1!$C$13)/MAR1!$E$13)</f>
        <v/>
      </c>
    </row>
    <row r="6373">
      <c r="A6373" s="5" t="n">
        <v>6372</v>
      </c>
      <c r="B6373" s="5" t="n">
        <v>18</v>
      </c>
      <c r="C6373" s="5" t="n">
        <v>167</v>
      </c>
      <c r="D6373" s="5" t="n">
        <v>6</v>
      </c>
      <c r="E6373" s="5" t="n">
        <v>0</v>
      </c>
      <c r="F6373" s="5" t="n">
        <v>35.7</v>
      </c>
      <c r="G6373" s="5" t="n">
        <v>28.4</v>
      </c>
      <c r="H6373" s="5" t="n">
        <v>15.61</v>
      </c>
      <c r="I6373" s="6">
        <f>IF(E6373&gt;=Markov!$B$3,1,0)</f>
        <v/>
      </c>
      <c r="J6373" s="6">
        <f>I6372</f>
        <v/>
      </c>
      <c r="K6373" s="7">
        <f>MAR1!$B$5+MAR1!$C$5*COS(2*PI()*$C6373/365)+MAR1!$D$5*SIN(2*PI()*$C6373/365)</f>
        <v/>
      </c>
      <c r="L6373" s="7">
        <f>MAR1!$B$6+MAR1!$C$6*COS(2*PI()*$C6373/365)+MAR1!$D$6*SIN(2*PI()*$C6373/365)</f>
        <v/>
      </c>
      <c r="M6373" s="7">
        <f>MAR1!$B$7+MAR1!$C$7*COS(2*PI()*$C6373/365)+MAR1!$D$7*SIN(2*PI()*$C6373/365)</f>
        <v/>
      </c>
      <c r="N6373" s="7">
        <f>F6373-K6373</f>
        <v/>
      </c>
      <c r="O6373" s="7">
        <f>G6373-L6373</f>
        <v/>
      </c>
      <c r="P6373" s="7">
        <f>H6373-M6373</f>
        <v/>
      </c>
      <c r="Q6373" s="7">
        <f>IF($I6373=1,(N6373-MAR1!$B$11)/MAR1!$D$11,(N6373-MAR1!$C$11)/MAR1!$E$11)</f>
        <v/>
      </c>
      <c r="R6373" s="7">
        <f>IF($I6373=1,(O6373-MAR1!$B$12)/MAR1!$D$12,(O6373-MAR1!$C$12)/MAR1!$E$12)</f>
        <v/>
      </c>
      <c r="S6373" s="7">
        <f>IF($I6373=1,(P6373-MAR1!$B$13)/MAR1!$D$13,(P6373-MAR1!$C$13)/MAR1!$E$13)</f>
        <v/>
      </c>
    </row>
    <row r="6374">
      <c r="A6374" s="5" t="n">
        <v>6373</v>
      </c>
      <c r="B6374" s="5" t="n">
        <v>18</v>
      </c>
      <c r="C6374" s="5" t="n">
        <v>168</v>
      </c>
      <c r="D6374" s="5" t="n">
        <v>6</v>
      </c>
      <c r="E6374" s="5" t="n">
        <v>0</v>
      </c>
      <c r="F6374" s="5" t="n">
        <v>38.8</v>
      </c>
      <c r="G6374" s="5" t="n">
        <v>26.4</v>
      </c>
      <c r="H6374" s="5" t="n">
        <v>17.01</v>
      </c>
      <c r="I6374" s="6">
        <f>IF(E6374&gt;=Markov!$B$3,1,0)</f>
        <v/>
      </c>
      <c r="J6374" s="6">
        <f>I6373</f>
        <v/>
      </c>
      <c r="K6374" s="7">
        <f>MAR1!$B$5+MAR1!$C$5*COS(2*PI()*$C6374/365)+MAR1!$D$5*SIN(2*PI()*$C6374/365)</f>
        <v/>
      </c>
      <c r="L6374" s="7">
        <f>MAR1!$B$6+MAR1!$C$6*COS(2*PI()*$C6374/365)+MAR1!$D$6*SIN(2*PI()*$C6374/365)</f>
        <v/>
      </c>
      <c r="M6374" s="7">
        <f>MAR1!$B$7+MAR1!$C$7*COS(2*PI()*$C6374/365)+MAR1!$D$7*SIN(2*PI()*$C6374/365)</f>
        <v/>
      </c>
      <c r="N6374" s="7">
        <f>F6374-K6374</f>
        <v/>
      </c>
      <c r="O6374" s="7">
        <f>G6374-L6374</f>
        <v/>
      </c>
      <c r="P6374" s="7">
        <f>H6374-M6374</f>
        <v/>
      </c>
      <c r="Q6374" s="7">
        <f>IF($I6374=1,(N6374-MAR1!$B$11)/MAR1!$D$11,(N6374-MAR1!$C$11)/MAR1!$E$11)</f>
        <v/>
      </c>
      <c r="R6374" s="7">
        <f>IF($I6374=1,(O6374-MAR1!$B$12)/MAR1!$D$12,(O6374-MAR1!$C$12)/MAR1!$E$12)</f>
        <v/>
      </c>
      <c r="S6374" s="7">
        <f>IF($I6374=1,(P6374-MAR1!$B$13)/MAR1!$D$13,(P6374-MAR1!$C$13)/MAR1!$E$13)</f>
        <v/>
      </c>
    </row>
    <row r="6375">
      <c r="A6375" s="5" t="n">
        <v>6374</v>
      </c>
      <c r="B6375" s="5" t="n">
        <v>18</v>
      </c>
      <c r="C6375" s="5" t="n">
        <v>169</v>
      </c>
      <c r="D6375" s="5" t="n">
        <v>6</v>
      </c>
      <c r="E6375" s="5" t="n">
        <v>0</v>
      </c>
      <c r="F6375" s="5" t="n">
        <v>38.7</v>
      </c>
      <c r="G6375" s="5" t="n">
        <v>28.3</v>
      </c>
      <c r="H6375" s="5" t="n">
        <v>20.98</v>
      </c>
      <c r="I6375" s="6">
        <f>IF(E6375&gt;=Markov!$B$3,1,0)</f>
        <v/>
      </c>
      <c r="J6375" s="6">
        <f>I6374</f>
        <v/>
      </c>
      <c r="K6375" s="7">
        <f>MAR1!$B$5+MAR1!$C$5*COS(2*PI()*$C6375/365)+MAR1!$D$5*SIN(2*PI()*$C6375/365)</f>
        <v/>
      </c>
      <c r="L6375" s="7">
        <f>MAR1!$B$6+MAR1!$C$6*COS(2*PI()*$C6375/365)+MAR1!$D$6*SIN(2*PI()*$C6375/365)</f>
        <v/>
      </c>
      <c r="M6375" s="7">
        <f>MAR1!$B$7+MAR1!$C$7*COS(2*PI()*$C6375/365)+MAR1!$D$7*SIN(2*PI()*$C6375/365)</f>
        <v/>
      </c>
      <c r="N6375" s="7">
        <f>F6375-K6375</f>
        <v/>
      </c>
      <c r="O6375" s="7">
        <f>G6375-L6375</f>
        <v/>
      </c>
      <c r="P6375" s="7">
        <f>H6375-M6375</f>
        <v/>
      </c>
      <c r="Q6375" s="7">
        <f>IF($I6375=1,(N6375-MAR1!$B$11)/MAR1!$D$11,(N6375-MAR1!$C$11)/MAR1!$E$11)</f>
        <v/>
      </c>
      <c r="R6375" s="7">
        <f>IF($I6375=1,(O6375-MAR1!$B$12)/MAR1!$D$12,(O6375-MAR1!$C$12)/MAR1!$E$12)</f>
        <v/>
      </c>
      <c r="S6375" s="7">
        <f>IF($I6375=1,(P6375-MAR1!$B$13)/MAR1!$D$13,(P6375-MAR1!$C$13)/MAR1!$E$13)</f>
        <v/>
      </c>
    </row>
    <row r="6376">
      <c r="A6376" s="5" t="n">
        <v>6375</v>
      </c>
      <c r="B6376" s="5" t="n">
        <v>18</v>
      </c>
      <c r="C6376" s="5" t="n">
        <v>170</v>
      </c>
      <c r="D6376" s="5" t="n">
        <v>6</v>
      </c>
      <c r="E6376" s="5" t="n">
        <v>0</v>
      </c>
      <c r="F6376" s="5" t="n">
        <v>37</v>
      </c>
      <c r="G6376" s="5" t="n">
        <v>28.6</v>
      </c>
      <c r="H6376" s="5" t="n">
        <v>20.62</v>
      </c>
      <c r="I6376" s="6">
        <f>IF(E6376&gt;=Markov!$B$3,1,0)</f>
        <v/>
      </c>
      <c r="J6376" s="6">
        <f>I6375</f>
        <v/>
      </c>
      <c r="K6376" s="7">
        <f>MAR1!$B$5+MAR1!$C$5*COS(2*PI()*$C6376/365)+MAR1!$D$5*SIN(2*PI()*$C6376/365)</f>
        <v/>
      </c>
      <c r="L6376" s="7">
        <f>MAR1!$B$6+MAR1!$C$6*COS(2*PI()*$C6376/365)+MAR1!$D$6*SIN(2*PI()*$C6376/365)</f>
        <v/>
      </c>
      <c r="M6376" s="7">
        <f>MAR1!$B$7+MAR1!$C$7*COS(2*PI()*$C6376/365)+MAR1!$D$7*SIN(2*PI()*$C6376/365)</f>
        <v/>
      </c>
      <c r="N6376" s="7">
        <f>F6376-K6376</f>
        <v/>
      </c>
      <c r="O6376" s="7">
        <f>G6376-L6376</f>
        <v/>
      </c>
      <c r="P6376" s="7">
        <f>H6376-M6376</f>
        <v/>
      </c>
      <c r="Q6376" s="7">
        <f>IF($I6376=1,(N6376-MAR1!$B$11)/MAR1!$D$11,(N6376-MAR1!$C$11)/MAR1!$E$11)</f>
        <v/>
      </c>
      <c r="R6376" s="7">
        <f>IF($I6376=1,(O6376-MAR1!$B$12)/MAR1!$D$12,(O6376-MAR1!$C$12)/MAR1!$E$12)</f>
        <v/>
      </c>
      <c r="S6376" s="7">
        <f>IF($I6376=1,(P6376-MAR1!$B$13)/MAR1!$D$13,(P6376-MAR1!$C$13)/MAR1!$E$13)</f>
        <v/>
      </c>
    </row>
    <row r="6377">
      <c r="A6377" s="5" t="n">
        <v>6376</v>
      </c>
      <c r="B6377" s="5" t="n">
        <v>18</v>
      </c>
      <c r="C6377" s="5" t="n">
        <v>171</v>
      </c>
      <c r="D6377" s="5" t="n">
        <v>6</v>
      </c>
      <c r="E6377" s="5" t="n">
        <v>0</v>
      </c>
      <c r="F6377" s="5" t="n">
        <v>39.5</v>
      </c>
      <c r="G6377" s="5" t="n">
        <v>27</v>
      </c>
      <c r="H6377" s="5" t="n">
        <v>22.39</v>
      </c>
      <c r="I6377" s="6">
        <f>IF(E6377&gt;=Markov!$B$3,1,0)</f>
        <v/>
      </c>
      <c r="J6377" s="6">
        <f>I6376</f>
        <v/>
      </c>
      <c r="K6377" s="7">
        <f>MAR1!$B$5+MAR1!$C$5*COS(2*PI()*$C6377/365)+MAR1!$D$5*SIN(2*PI()*$C6377/365)</f>
        <v/>
      </c>
      <c r="L6377" s="7">
        <f>MAR1!$B$6+MAR1!$C$6*COS(2*PI()*$C6377/365)+MAR1!$D$6*SIN(2*PI()*$C6377/365)</f>
        <v/>
      </c>
      <c r="M6377" s="7">
        <f>MAR1!$B$7+MAR1!$C$7*COS(2*PI()*$C6377/365)+MAR1!$D$7*SIN(2*PI()*$C6377/365)</f>
        <v/>
      </c>
      <c r="N6377" s="7">
        <f>F6377-K6377</f>
        <v/>
      </c>
      <c r="O6377" s="7">
        <f>G6377-L6377</f>
        <v/>
      </c>
      <c r="P6377" s="7">
        <f>H6377-M6377</f>
        <v/>
      </c>
      <c r="Q6377" s="7">
        <f>IF($I6377=1,(N6377-MAR1!$B$11)/MAR1!$D$11,(N6377-MAR1!$C$11)/MAR1!$E$11)</f>
        <v/>
      </c>
      <c r="R6377" s="7">
        <f>IF($I6377=1,(O6377-MAR1!$B$12)/MAR1!$D$12,(O6377-MAR1!$C$12)/MAR1!$E$12)</f>
        <v/>
      </c>
      <c r="S6377" s="7">
        <f>IF($I6377=1,(P6377-MAR1!$B$13)/MAR1!$D$13,(P6377-MAR1!$C$13)/MAR1!$E$13)</f>
        <v/>
      </c>
    </row>
    <row r="6378">
      <c r="A6378" s="5" t="n">
        <v>6377</v>
      </c>
      <c r="B6378" s="5" t="n">
        <v>18</v>
      </c>
      <c r="C6378" s="5" t="n">
        <v>172</v>
      </c>
      <c r="D6378" s="5" t="n">
        <v>6</v>
      </c>
      <c r="E6378" s="5" t="n">
        <v>0</v>
      </c>
      <c r="F6378" s="5" t="n">
        <v>38.6</v>
      </c>
      <c r="G6378" s="5" t="n">
        <v>26.1</v>
      </c>
      <c r="H6378" s="5" t="n">
        <v>25.99</v>
      </c>
      <c r="I6378" s="6">
        <f>IF(E6378&gt;=Markov!$B$3,1,0)</f>
        <v/>
      </c>
      <c r="J6378" s="6">
        <f>I6377</f>
        <v/>
      </c>
      <c r="K6378" s="7">
        <f>MAR1!$B$5+MAR1!$C$5*COS(2*PI()*$C6378/365)+MAR1!$D$5*SIN(2*PI()*$C6378/365)</f>
        <v/>
      </c>
      <c r="L6378" s="7">
        <f>MAR1!$B$6+MAR1!$C$6*COS(2*PI()*$C6378/365)+MAR1!$D$6*SIN(2*PI()*$C6378/365)</f>
        <v/>
      </c>
      <c r="M6378" s="7">
        <f>MAR1!$B$7+MAR1!$C$7*COS(2*PI()*$C6378/365)+MAR1!$D$7*SIN(2*PI()*$C6378/365)</f>
        <v/>
      </c>
      <c r="N6378" s="7">
        <f>F6378-K6378</f>
        <v/>
      </c>
      <c r="O6378" s="7">
        <f>G6378-L6378</f>
        <v/>
      </c>
      <c r="P6378" s="7">
        <f>H6378-M6378</f>
        <v/>
      </c>
      <c r="Q6378" s="7">
        <f>IF($I6378=1,(N6378-MAR1!$B$11)/MAR1!$D$11,(N6378-MAR1!$C$11)/MAR1!$E$11)</f>
        <v/>
      </c>
      <c r="R6378" s="7">
        <f>IF($I6378=1,(O6378-MAR1!$B$12)/MAR1!$D$12,(O6378-MAR1!$C$12)/MAR1!$E$12)</f>
        <v/>
      </c>
      <c r="S6378" s="7">
        <f>IF($I6378=1,(P6378-MAR1!$B$13)/MAR1!$D$13,(P6378-MAR1!$C$13)/MAR1!$E$13)</f>
        <v/>
      </c>
    </row>
    <row r="6379">
      <c r="A6379" s="5" t="n">
        <v>6378</v>
      </c>
      <c r="B6379" s="5" t="n">
        <v>18</v>
      </c>
      <c r="C6379" s="5" t="n">
        <v>173</v>
      </c>
      <c r="D6379" s="5" t="n">
        <v>6</v>
      </c>
      <c r="E6379" s="5" t="n">
        <v>0</v>
      </c>
      <c r="F6379" s="5" t="n">
        <v>36.4</v>
      </c>
      <c r="G6379" s="5" t="n">
        <v>26.4</v>
      </c>
      <c r="H6379" s="5" t="n">
        <v>18.54</v>
      </c>
      <c r="I6379" s="6">
        <f>IF(E6379&gt;=Markov!$B$3,1,0)</f>
        <v/>
      </c>
      <c r="J6379" s="6">
        <f>I6378</f>
        <v/>
      </c>
      <c r="K6379" s="7">
        <f>MAR1!$B$5+MAR1!$C$5*COS(2*PI()*$C6379/365)+MAR1!$D$5*SIN(2*PI()*$C6379/365)</f>
        <v/>
      </c>
      <c r="L6379" s="7">
        <f>MAR1!$B$6+MAR1!$C$6*COS(2*PI()*$C6379/365)+MAR1!$D$6*SIN(2*PI()*$C6379/365)</f>
        <v/>
      </c>
      <c r="M6379" s="7">
        <f>MAR1!$B$7+MAR1!$C$7*COS(2*PI()*$C6379/365)+MAR1!$D$7*SIN(2*PI()*$C6379/365)</f>
        <v/>
      </c>
      <c r="N6379" s="7">
        <f>F6379-K6379</f>
        <v/>
      </c>
      <c r="O6379" s="7">
        <f>G6379-L6379</f>
        <v/>
      </c>
      <c r="P6379" s="7">
        <f>H6379-M6379</f>
        <v/>
      </c>
      <c r="Q6379" s="7">
        <f>IF($I6379=1,(N6379-MAR1!$B$11)/MAR1!$D$11,(N6379-MAR1!$C$11)/MAR1!$E$11)</f>
        <v/>
      </c>
      <c r="R6379" s="7">
        <f>IF($I6379=1,(O6379-MAR1!$B$12)/MAR1!$D$12,(O6379-MAR1!$C$12)/MAR1!$E$12)</f>
        <v/>
      </c>
      <c r="S6379" s="7">
        <f>IF($I6379=1,(P6379-MAR1!$B$13)/MAR1!$D$13,(P6379-MAR1!$C$13)/MAR1!$E$13)</f>
        <v/>
      </c>
    </row>
    <row r="6380">
      <c r="A6380" s="5" t="n">
        <v>6379</v>
      </c>
      <c r="B6380" s="5" t="n">
        <v>18</v>
      </c>
      <c r="C6380" s="5" t="n">
        <v>174</v>
      </c>
      <c r="D6380" s="5" t="n">
        <v>6</v>
      </c>
      <c r="E6380" s="5" t="n">
        <v>4.9</v>
      </c>
      <c r="F6380" s="5" t="n">
        <v>33.7</v>
      </c>
      <c r="G6380" s="5" t="n">
        <v>27.1</v>
      </c>
      <c r="H6380" s="5" t="n">
        <v>19.13</v>
      </c>
      <c r="I6380" s="6">
        <f>IF(E6380&gt;=Markov!$B$3,1,0)</f>
        <v/>
      </c>
      <c r="J6380" s="6">
        <f>I6379</f>
        <v/>
      </c>
      <c r="K6380" s="7">
        <f>MAR1!$B$5+MAR1!$C$5*COS(2*PI()*$C6380/365)+MAR1!$D$5*SIN(2*PI()*$C6380/365)</f>
        <v/>
      </c>
      <c r="L6380" s="7">
        <f>MAR1!$B$6+MAR1!$C$6*COS(2*PI()*$C6380/365)+MAR1!$D$6*SIN(2*PI()*$C6380/365)</f>
        <v/>
      </c>
      <c r="M6380" s="7">
        <f>MAR1!$B$7+MAR1!$C$7*COS(2*PI()*$C6380/365)+MAR1!$D$7*SIN(2*PI()*$C6380/365)</f>
        <v/>
      </c>
      <c r="N6380" s="7">
        <f>F6380-K6380</f>
        <v/>
      </c>
      <c r="O6380" s="7">
        <f>G6380-L6380</f>
        <v/>
      </c>
      <c r="P6380" s="7">
        <f>H6380-M6380</f>
        <v/>
      </c>
      <c r="Q6380" s="7">
        <f>IF($I6380=1,(N6380-MAR1!$B$11)/MAR1!$D$11,(N6380-MAR1!$C$11)/MAR1!$E$11)</f>
        <v/>
      </c>
      <c r="R6380" s="7">
        <f>IF($I6380=1,(O6380-MAR1!$B$12)/MAR1!$D$12,(O6380-MAR1!$C$12)/MAR1!$E$12)</f>
        <v/>
      </c>
      <c r="S6380" s="7">
        <f>IF($I6380=1,(P6380-MAR1!$B$13)/MAR1!$D$13,(P6380-MAR1!$C$13)/MAR1!$E$13)</f>
        <v/>
      </c>
    </row>
    <row r="6381">
      <c r="A6381" s="5" t="n">
        <v>6380</v>
      </c>
      <c r="B6381" s="5" t="n">
        <v>18</v>
      </c>
      <c r="C6381" s="5" t="n">
        <v>175</v>
      </c>
      <c r="D6381" s="5" t="n">
        <v>6</v>
      </c>
      <c r="E6381" s="5" t="n">
        <v>0</v>
      </c>
      <c r="F6381" s="5" t="n">
        <v>36.7</v>
      </c>
      <c r="G6381" s="5" t="n">
        <v>30.2</v>
      </c>
      <c r="H6381" s="5" t="n">
        <v>18.62</v>
      </c>
      <c r="I6381" s="6">
        <f>IF(E6381&gt;=Markov!$B$3,1,0)</f>
        <v/>
      </c>
      <c r="J6381" s="6">
        <f>I6380</f>
        <v/>
      </c>
      <c r="K6381" s="7">
        <f>MAR1!$B$5+MAR1!$C$5*COS(2*PI()*$C6381/365)+MAR1!$D$5*SIN(2*PI()*$C6381/365)</f>
        <v/>
      </c>
      <c r="L6381" s="7">
        <f>MAR1!$B$6+MAR1!$C$6*COS(2*PI()*$C6381/365)+MAR1!$D$6*SIN(2*PI()*$C6381/365)</f>
        <v/>
      </c>
      <c r="M6381" s="7">
        <f>MAR1!$B$7+MAR1!$C$7*COS(2*PI()*$C6381/365)+MAR1!$D$7*SIN(2*PI()*$C6381/365)</f>
        <v/>
      </c>
      <c r="N6381" s="7">
        <f>F6381-K6381</f>
        <v/>
      </c>
      <c r="O6381" s="7">
        <f>G6381-L6381</f>
        <v/>
      </c>
      <c r="P6381" s="7">
        <f>H6381-M6381</f>
        <v/>
      </c>
      <c r="Q6381" s="7">
        <f>IF($I6381=1,(N6381-MAR1!$B$11)/MAR1!$D$11,(N6381-MAR1!$C$11)/MAR1!$E$11)</f>
        <v/>
      </c>
      <c r="R6381" s="7">
        <f>IF($I6381=1,(O6381-MAR1!$B$12)/MAR1!$D$12,(O6381-MAR1!$C$12)/MAR1!$E$12)</f>
        <v/>
      </c>
      <c r="S6381" s="7">
        <f>IF($I6381=1,(P6381-MAR1!$B$13)/MAR1!$D$13,(P6381-MAR1!$C$13)/MAR1!$E$13)</f>
        <v/>
      </c>
    </row>
    <row r="6382">
      <c r="A6382" s="5" t="n">
        <v>6381</v>
      </c>
      <c r="B6382" s="5" t="n">
        <v>18</v>
      </c>
      <c r="C6382" s="5" t="n">
        <v>176</v>
      </c>
      <c r="D6382" s="5" t="n">
        <v>6</v>
      </c>
      <c r="E6382" s="5" t="n">
        <v>0</v>
      </c>
      <c r="F6382" s="5" t="n">
        <v>37.9</v>
      </c>
      <c r="G6382" s="5" t="n">
        <v>29.4</v>
      </c>
      <c r="H6382" s="5" t="n">
        <v>23.55</v>
      </c>
      <c r="I6382" s="6">
        <f>IF(E6382&gt;=Markov!$B$3,1,0)</f>
        <v/>
      </c>
      <c r="J6382" s="6">
        <f>I6381</f>
        <v/>
      </c>
      <c r="K6382" s="7">
        <f>MAR1!$B$5+MAR1!$C$5*COS(2*PI()*$C6382/365)+MAR1!$D$5*SIN(2*PI()*$C6382/365)</f>
        <v/>
      </c>
      <c r="L6382" s="7">
        <f>MAR1!$B$6+MAR1!$C$6*COS(2*PI()*$C6382/365)+MAR1!$D$6*SIN(2*PI()*$C6382/365)</f>
        <v/>
      </c>
      <c r="M6382" s="7">
        <f>MAR1!$B$7+MAR1!$C$7*COS(2*PI()*$C6382/365)+MAR1!$D$7*SIN(2*PI()*$C6382/365)</f>
        <v/>
      </c>
      <c r="N6382" s="7">
        <f>F6382-K6382</f>
        <v/>
      </c>
      <c r="O6382" s="7">
        <f>G6382-L6382</f>
        <v/>
      </c>
      <c r="P6382" s="7">
        <f>H6382-M6382</f>
        <v/>
      </c>
      <c r="Q6382" s="7">
        <f>IF($I6382=1,(N6382-MAR1!$B$11)/MAR1!$D$11,(N6382-MAR1!$C$11)/MAR1!$E$11)</f>
        <v/>
      </c>
      <c r="R6382" s="7">
        <f>IF($I6382=1,(O6382-MAR1!$B$12)/MAR1!$D$12,(O6382-MAR1!$C$12)/MAR1!$E$12)</f>
        <v/>
      </c>
      <c r="S6382" s="7">
        <f>IF($I6382=1,(P6382-MAR1!$B$13)/MAR1!$D$13,(P6382-MAR1!$C$13)/MAR1!$E$13)</f>
        <v/>
      </c>
    </row>
    <row r="6383">
      <c r="A6383" s="5" t="n">
        <v>6382</v>
      </c>
      <c r="B6383" s="5" t="n">
        <v>18</v>
      </c>
      <c r="C6383" s="5" t="n">
        <v>177</v>
      </c>
      <c r="D6383" s="5" t="n">
        <v>6</v>
      </c>
      <c r="E6383" s="5" t="n">
        <v>0</v>
      </c>
      <c r="F6383" s="5" t="n">
        <v>36.9</v>
      </c>
      <c r="G6383" s="5" t="n">
        <v>27.6</v>
      </c>
      <c r="H6383" s="5" t="n">
        <v>20.94</v>
      </c>
      <c r="I6383" s="6">
        <f>IF(E6383&gt;=Markov!$B$3,1,0)</f>
        <v/>
      </c>
      <c r="J6383" s="6">
        <f>I6382</f>
        <v/>
      </c>
      <c r="K6383" s="7">
        <f>MAR1!$B$5+MAR1!$C$5*COS(2*PI()*$C6383/365)+MAR1!$D$5*SIN(2*PI()*$C6383/365)</f>
        <v/>
      </c>
      <c r="L6383" s="7">
        <f>MAR1!$B$6+MAR1!$C$6*COS(2*PI()*$C6383/365)+MAR1!$D$6*SIN(2*PI()*$C6383/365)</f>
        <v/>
      </c>
      <c r="M6383" s="7">
        <f>MAR1!$B$7+MAR1!$C$7*COS(2*PI()*$C6383/365)+MAR1!$D$7*SIN(2*PI()*$C6383/365)</f>
        <v/>
      </c>
      <c r="N6383" s="7">
        <f>F6383-K6383</f>
        <v/>
      </c>
      <c r="O6383" s="7">
        <f>G6383-L6383</f>
        <v/>
      </c>
      <c r="P6383" s="7">
        <f>H6383-M6383</f>
        <v/>
      </c>
      <c r="Q6383" s="7">
        <f>IF($I6383=1,(N6383-MAR1!$B$11)/MAR1!$D$11,(N6383-MAR1!$C$11)/MAR1!$E$11)</f>
        <v/>
      </c>
      <c r="R6383" s="7">
        <f>IF($I6383=1,(O6383-MAR1!$B$12)/MAR1!$D$12,(O6383-MAR1!$C$12)/MAR1!$E$12)</f>
        <v/>
      </c>
      <c r="S6383" s="7">
        <f>IF($I6383=1,(P6383-MAR1!$B$13)/MAR1!$D$13,(P6383-MAR1!$C$13)/MAR1!$E$13)</f>
        <v/>
      </c>
    </row>
    <row r="6384">
      <c r="A6384" s="5" t="n">
        <v>6383</v>
      </c>
      <c r="B6384" s="5" t="n">
        <v>18</v>
      </c>
      <c r="C6384" s="5" t="n">
        <v>178</v>
      </c>
      <c r="D6384" s="5" t="n">
        <v>6</v>
      </c>
      <c r="E6384" s="5" t="n">
        <v>12</v>
      </c>
      <c r="F6384" s="5" t="n">
        <v>33.8</v>
      </c>
      <c r="G6384" s="5" t="n">
        <v>27.9</v>
      </c>
      <c r="H6384" s="5" t="n">
        <v>13.73</v>
      </c>
      <c r="I6384" s="6">
        <f>IF(E6384&gt;=Markov!$B$3,1,0)</f>
        <v/>
      </c>
      <c r="J6384" s="6">
        <f>I6383</f>
        <v/>
      </c>
      <c r="K6384" s="7">
        <f>MAR1!$B$5+MAR1!$C$5*COS(2*PI()*$C6384/365)+MAR1!$D$5*SIN(2*PI()*$C6384/365)</f>
        <v/>
      </c>
      <c r="L6384" s="7">
        <f>MAR1!$B$6+MAR1!$C$6*COS(2*PI()*$C6384/365)+MAR1!$D$6*SIN(2*PI()*$C6384/365)</f>
        <v/>
      </c>
      <c r="M6384" s="7">
        <f>MAR1!$B$7+MAR1!$C$7*COS(2*PI()*$C6384/365)+MAR1!$D$7*SIN(2*PI()*$C6384/365)</f>
        <v/>
      </c>
      <c r="N6384" s="7">
        <f>F6384-K6384</f>
        <v/>
      </c>
      <c r="O6384" s="7">
        <f>G6384-L6384</f>
        <v/>
      </c>
      <c r="P6384" s="7">
        <f>H6384-M6384</f>
        <v/>
      </c>
      <c r="Q6384" s="7">
        <f>IF($I6384=1,(N6384-MAR1!$B$11)/MAR1!$D$11,(N6384-MAR1!$C$11)/MAR1!$E$11)</f>
        <v/>
      </c>
      <c r="R6384" s="7">
        <f>IF($I6384=1,(O6384-MAR1!$B$12)/MAR1!$D$12,(O6384-MAR1!$C$12)/MAR1!$E$12)</f>
        <v/>
      </c>
      <c r="S6384" s="7">
        <f>IF($I6384=1,(P6384-MAR1!$B$13)/MAR1!$D$13,(P6384-MAR1!$C$13)/MAR1!$E$13)</f>
        <v/>
      </c>
    </row>
    <row r="6385">
      <c r="A6385" s="5" t="n">
        <v>6384</v>
      </c>
      <c r="B6385" s="5" t="n">
        <v>18</v>
      </c>
      <c r="C6385" s="5" t="n">
        <v>179</v>
      </c>
      <c r="D6385" s="5" t="n">
        <v>6</v>
      </c>
      <c r="E6385" s="5" t="n">
        <v>5.1</v>
      </c>
      <c r="F6385" s="5" t="n">
        <v>35.5</v>
      </c>
      <c r="G6385" s="5" t="n">
        <v>28.7</v>
      </c>
      <c r="H6385" s="5" t="n">
        <v>21.26</v>
      </c>
      <c r="I6385" s="6">
        <f>IF(E6385&gt;=Markov!$B$3,1,0)</f>
        <v/>
      </c>
      <c r="J6385" s="6">
        <f>I6384</f>
        <v/>
      </c>
      <c r="K6385" s="7">
        <f>MAR1!$B$5+MAR1!$C$5*COS(2*PI()*$C6385/365)+MAR1!$D$5*SIN(2*PI()*$C6385/365)</f>
        <v/>
      </c>
      <c r="L6385" s="7">
        <f>MAR1!$B$6+MAR1!$C$6*COS(2*PI()*$C6385/365)+MAR1!$D$6*SIN(2*PI()*$C6385/365)</f>
        <v/>
      </c>
      <c r="M6385" s="7">
        <f>MAR1!$B$7+MAR1!$C$7*COS(2*PI()*$C6385/365)+MAR1!$D$7*SIN(2*PI()*$C6385/365)</f>
        <v/>
      </c>
      <c r="N6385" s="7">
        <f>F6385-K6385</f>
        <v/>
      </c>
      <c r="O6385" s="7">
        <f>G6385-L6385</f>
        <v/>
      </c>
      <c r="P6385" s="7">
        <f>H6385-M6385</f>
        <v/>
      </c>
      <c r="Q6385" s="7">
        <f>IF($I6385=1,(N6385-MAR1!$B$11)/MAR1!$D$11,(N6385-MAR1!$C$11)/MAR1!$E$11)</f>
        <v/>
      </c>
      <c r="R6385" s="7">
        <f>IF($I6385=1,(O6385-MAR1!$B$12)/MAR1!$D$12,(O6385-MAR1!$C$12)/MAR1!$E$12)</f>
        <v/>
      </c>
      <c r="S6385" s="7">
        <f>IF($I6385=1,(P6385-MAR1!$B$13)/MAR1!$D$13,(P6385-MAR1!$C$13)/MAR1!$E$13)</f>
        <v/>
      </c>
    </row>
    <row r="6386">
      <c r="A6386" s="5" t="n">
        <v>6385</v>
      </c>
      <c r="B6386" s="5" t="n">
        <v>18</v>
      </c>
      <c r="C6386" s="5" t="n">
        <v>180</v>
      </c>
      <c r="D6386" s="5" t="n">
        <v>6</v>
      </c>
      <c r="E6386" s="5" t="n">
        <v>12.4</v>
      </c>
      <c r="F6386" s="5" t="n">
        <v>37.8</v>
      </c>
      <c r="G6386" s="5" t="n">
        <v>29.5</v>
      </c>
      <c r="H6386" s="5" t="n">
        <v>16.63</v>
      </c>
      <c r="I6386" s="6">
        <f>IF(E6386&gt;=Markov!$B$3,1,0)</f>
        <v/>
      </c>
      <c r="J6386" s="6">
        <f>I6385</f>
        <v/>
      </c>
      <c r="K6386" s="7">
        <f>MAR1!$B$5+MAR1!$C$5*COS(2*PI()*$C6386/365)+MAR1!$D$5*SIN(2*PI()*$C6386/365)</f>
        <v/>
      </c>
      <c r="L6386" s="7">
        <f>MAR1!$B$6+MAR1!$C$6*COS(2*PI()*$C6386/365)+MAR1!$D$6*SIN(2*PI()*$C6386/365)</f>
        <v/>
      </c>
      <c r="M6386" s="7">
        <f>MAR1!$B$7+MAR1!$C$7*COS(2*PI()*$C6386/365)+MAR1!$D$7*SIN(2*PI()*$C6386/365)</f>
        <v/>
      </c>
      <c r="N6386" s="7">
        <f>F6386-K6386</f>
        <v/>
      </c>
      <c r="O6386" s="7">
        <f>G6386-L6386</f>
        <v/>
      </c>
      <c r="P6386" s="7">
        <f>H6386-M6386</f>
        <v/>
      </c>
      <c r="Q6386" s="7">
        <f>IF($I6386=1,(N6386-MAR1!$B$11)/MAR1!$D$11,(N6386-MAR1!$C$11)/MAR1!$E$11)</f>
        <v/>
      </c>
      <c r="R6386" s="7">
        <f>IF($I6386=1,(O6386-MAR1!$B$12)/MAR1!$D$12,(O6386-MAR1!$C$12)/MAR1!$E$12)</f>
        <v/>
      </c>
      <c r="S6386" s="7">
        <f>IF($I6386=1,(P6386-MAR1!$B$13)/MAR1!$D$13,(P6386-MAR1!$C$13)/MAR1!$E$13)</f>
        <v/>
      </c>
    </row>
    <row r="6387">
      <c r="A6387" s="5" t="n">
        <v>6386</v>
      </c>
      <c r="B6387" s="5" t="n">
        <v>18</v>
      </c>
      <c r="C6387" s="5" t="n">
        <v>181</v>
      </c>
      <c r="D6387" s="5" t="n">
        <v>6</v>
      </c>
      <c r="E6387" s="5" t="n">
        <v>0</v>
      </c>
      <c r="F6387" s="5" t="n">
        <v>41.2</v>
      </c>
      <c r="G6387" s="5" t="n">
        <v>31</v>
      </c>
      <c r="H6387" s="5" t="n">
        <v>20.06</v>
      </c>
      <c r="I6387" s="6">
        <f>IF(E6387&gt;=Markov!$B$3,1,0)</f>
        <v/>
      </c>
      <c r="J6387" s="6">
        <f>I6386</f>
        <v/>
      </c>
      <c r="K6387" s="7">
        <f>MAR1!$B$5+MAR1!$C$5*COS(2*PI()*$C6387/365)+MAR1!$D$5*SIN(2*PI()*$C6387/365)</f>
        <v/>
      </c>
      <c r="L6387" s="7">
        <f>MAR1!$B$6+MAR1!$C$6*COS(2*PI()*$C6387/365)+MAR1!$D$6*SIN(2*PI()*$C6387/365)</f>
        <v/>
      </c>
      <c r="M6387" s="7">
        <f>MAR1!$B$7+MAR1!$C$7*COS(2*PI()*$C6387/365)+MAR1!$D$7*SIN(2*PI()*$C6387/365)</f>
        <v/>
      </c>
      <c r="N6387" s="7">
        <f>F6387-K6387</f>
        <v/>
      </c>
      <c r="O6387" s="7">
        <f>G6387-L6387</f>
        <v/>
      </c>
      <c r="P6387" s="7">
        <f>H6387-M6387</f>
        <v/>
      </c>
      <c r="Q6387" s="7">
        <f>IF($I6387=1,(N6387-MAR1!$B$11)/MAR1!$D$11,(N6387-MAR1!$C$11)/MAR1!$E$11)</f>
        <v/>
      </c>
      <c r="R6387" s="7">
        <f>IF($I6387=1,(O6387-MAR1!$B$12)/MAR1!$D$12,(O6387-MAR1!$C$12)/MAR1!$E$12)</f>
        <v/>
      </c>
      <c r="S6387" s="7">
        <f>IF($I6387=1,(P6387-MAR1!$B$13)/MAR1!$D$13,(P6387-MAR1!$C$13)/MAR1!$E$13)</f>
        <v/>
      </c>
    </row>
    <row r="6388">
      <c r="A6388" s="5" t="n">
        <v>6387</v>
      </c>
      <c r="B6388" s="5" t="n">
        <v>18</v>
      </c>
      <c r="C6388" s="5" t="n">
        <v>182</v>
      </c>
      <c r="D6388" s="5" t="n">
        <v>7</v>
      </c>
      <c r="E6388" s="5" t="n">
        <v>19.2</v>
      </c>
      <c r="F6388" s="5" t="n">
        <v>35.4</v>
      </c>
      <c r="G6388" s="5" t="n">
        <v>27.7</v>
      </c>
      <c r="H6388" s="5" t="n">
        <v>19</v>
      </c>
      <c r="I6388" s="6">
        <f>IF(E6388&gt;=Markov!$B$3,1,0)</f>
        <v/>
      </c>
      <c r="J6388" s="6">
        <f>I6387</f>
        <v/>
      </c>
      <c r="K6388" s="7">
        <f>MAR1!$B$5+MAR1!$C$5*COS(2*PI()*$C6388/365)+MAR1!$D$5*SIN(2*PI()*$C6388/365)</f>
        <v/>
      </c>
      <c r="L6388" s="7">
        <f>MAR1!$B$6+MAR1!$C$6*COS(2*PI()*$C6388/365)+MAR1!$D$6*SIN(2*PI()*$C6388/365)</f>
        <v/>
      </c>
      <c r="M6388" s="7">
        <f>MAR1!$B$7+MAR1!$C$7*COS(2*PI()*$C6388/365)+MAR1!$D$7*SIN(2*PI()*$C6388/365)</f>
        <v/>
      </c>
      <c r="N6388" s="7">
        <f>F6388-K6388</f>
        <v/>
      </c>
      <c r="O6388" s="7">
        <f>G6388-L6388</f>
        <v/>
      </c>
      <c r="P6388" s="7">
        <f>H6388-M6388</f>
        <v/>
      </c>
      <c r="Q6388" s="7">
        <f>IF($I6388=1,(N6388-MAR1!$B$11)/MAR1!$D$11,(N6388-MAR1!$C$11)/MAR1!$E$11)</f>
        <v/>
      </c>
      <c r="R6388" s="7">
        <f>IF($I6388=1,(O6388-MAR1!$B$12)/MAR1!$D$12,(O6388-MAR1!$C$12)/MAR1!$E$12)</f>
        <v/>
      </c>
      <c r="S6388" s="7">
        <f>IF($I6388=1,(P6388-MAR1!$B$13)/MAR1!$D$13,(P6388-MAR1!$C$13)/MAR1!$E$13)</f>
        <v/>
      </c>
    </row>
    <row r="6389">
      <c r="A6389" s="5" t="n">
        <v>6388</v>
      </c>
      <c r="B6389" s="5" t="n">
        <v>18</v>
      </c>
      <c r="C6389" s="5" t="n">
        <v>183</v>
      </c>
      <c r="D6389" s="5" t="n">
        <v>7</v>
      </c>
      <c r="E6389" s="5" t="n">
        <v>24.1</v>
      </c>
      <c r="F6389" s="5" t="n">
        <v>35.6</v>
      </c>
      <c r="G6389" s="5" t="n">
        <v>27.6</v>
      </c>
      <c r="H6389" s="5" t="n">
        <v>20.09</v>
      </c>
      <c r="I6389" s="6">
        <f>IF(E6389&gt;=Markov!$B$3,1,0)</f>
        <v/>
      </c>
      <c r="J6389" s="6">
        <f>I6388</f>
        <v/>
      </c>
      <c r="K6389" s="7">
        <f>MAR1!$B$5+MAR1!$C$5*COS(2*PI()*$C6389/365)+MAR1!$D$5*SIN(2*PI()*$C6389/365)</f>
        <v/>
      </c>
      <c r="L6389" s="7">
        <f>MAR1!$B$6+MAR1!$C$6*COS(2*PI()*$C6389/365)+MAR1!$D$6*SIN(2*PI()*$C6389/365)</f>
        <v/>
      </c>
      <c r="M6389" s="7">
        <f>MAR1!$B$7+MAR1!$C$7*COS(2*PI()*$C6389/365)+MAR1!$D$7*SIN(2*PI()*$C6389/365)</f>
        <v/>
      </c>
      <c r="N6389" s="7">
        <f>F6389-K6389</f>
        <v/>
      </c>
      <c r="O6389" s="7">
        <f>G6389-L6389</f>
        <v/>
      </c>
      <c r="P6389" s="7">
        <f>H6389-M6389</f>
        <v/>
      </c>
      <c r="Q6389" s="7">
        <f>IF($I6389=1,(N6389-MAR1!$B$11)/MAR1!$D$11,(N6389-MAR1!$C$11)/MAR1!$E$11)</f>
        <v/>
      </c>
      <c r="R6389" s="7">
        <f>IF($I6389=1,(O6389-MAR1!$B$12)/MAR1!$D$12,(O6389-MAR1!$C$12)/MAR1!$E$12)</f>
        <v/>
      </c>
      <c r="S6389" s="7">
        <f>IF($I6389=1,(P6389-MAR1!$B$13)/MAR1!$D$13,(P6389-MAR1!$C$13)/MAR1!$E$13)</f>
        <v/>
      </c>
    </row>
    <row r="6390">
      <c r="A6390" s="5" t="n">
        <v>6389</v>
      </c>
      <c r="B6390" s="5" t="n">
        <v>18</v>
      </c>
      <c r="C6390" s="5" t="n">
        <v>184</v>
      </c>
      <c r="D6390" s="5" t="n">
        <v>7</v>
      </c>
      <c r="E6390" s="5" t="n">
        <v>4.6</v>
      </c>
      <c r="F6390" s="5" t="n">
        <v>35.1</v>
      </c>
      <c r="G6390" s="5" t="n">
        <v>27.4</v>
      </c>
      <c r="H6390" s="5" t="n">
        <v>18.84</v>
      </c>
      <c r="I6390" s="6">
        <f>IF(E6390&gt;=Markov!$B$3,1,0)</f>
        <v/>
      </c>
      <c r="J6390" s="6">
        <f>I6389</f>
        <v/>
      </c>
      <c r="K6390" s="7">
        <f>MAR1!$B$5+MAR1!$C$5*COS(2*PI()*$C6390/365)+MAR1!$D$5*SIN(2*PI()*$C6390/365)</f>
        <v/>
      </c>
      <c r="L6390" s="7">
        <f>MAR1!$B$6+MAR1!$C$6*COS(2*PI()*$C6390/365)+MAR1!$D$6*SIN(2*PI()*$C6390/365)</f>
        <v/>
      </c>
      <c r="M6390" s="7">
        <f>MAR1!$B$7+MAR1!$C$7*COS(2*PI()*$C6390/365)+MAR1!$D$7*SIN(2*PI()*$C6390/365)</f>
        <v/>
      </c>
      <c r="N6390" s="7">
        <f>F6390-K6390</f>
        <v/>
      </c>
      <c r="O6390" s="7">
        <f>G6390-L6390</f>
        <v/>
      </c>
      <c r="P6390" s="7">
        <f>H6390-M6390</f>
        <v/>
      </c>
      <c r="Q6390" s="7">
        <f>IF($I6390=1,(N6390-MAR1!$B$11)/MAR1!$D$11,(N6390-MAR1!$C$11)/MAR1!$E$11)</f>
        <v/>
      </c>
      <c r="R6390" s="7">
        <f>IF($I6390=1,(O6390-MAR1!$B$12)/MAR1!$D$12,(O6390-MAR1!$C$12)/MAR1!$E$12)</f>
        <v/>
      </c>
      <c r="S6390" s="7">
        <f>IF($I6390=1,(P6390-MAR1!$B$13)/MAR1!$D$13,(P6390-MAR1!$C$13)/MAR1!$E$13)</f>
        <v/>
      </c>
    </row>
    <row r="6391">
      <c r="A6391" s="5" t="n">
        <v>6390</v>
      </c>
      <c r="B6391" s="5" t="n">
        <v>18</v>
      </c>
      <c r="C6391" s="5" t="n">
        <v>185</v>
      </c>
      <c r="D6391" s="5" t="n">
        <v>7</v>
      </c>
      <c r="E6391" s="5" t="n">
        <v>36.9</v>
      </c>
      <c r="F6391" s="5" t="n">
        <v>35.3</v>
      </c>
      <c r="G6391" s="5" t="n">
        <v>29.1</v>
      </c>
      <c r="H6391" s="5" t="n">
        <v>16.71</v>
      </c>
      <c r="I6391" s="6">
        <f>IF(E6391&gt;=Markov!$B$3,1,0)</f>
        <v/>
      </c>
      <c r="J6391" s="6">
        <f>I6390</f>
        <v/>
      </c>
      <c r="K6391" s="7">
        <f>MAR1!$B$5+MAR1!$C$5*COS(2*PI()*$C6391/365)+MAR1!$D$5*SIN(2*PI()*$C6391/365)</f>
        <v/>
      </c>
      <c r="L6391" s="7">
        <f>MAR1!$B$6+MAR1!$C$6*COS(2*PI()*$C6391/365)+MAR1!$D$6*SIN(2*PI()*$C6391/365)</f>
        <v/>
      </c>
      <c r="M6391" s="7">
        <f>MAR1!$B$7+MAR1!$C$7*COS(2*PI()*$C6391/365)+MAR1!$D$7*SIN(2*PI()*$C6391/365)</f>
        <v/>
      </c>
      <c r="N6391" s="7">
        <f>F6391-K6391</f>
        <v/>
      </c>
      <c r="O6391" s="7">
        <f>G6391-L6391</f>
        <v/>
      </c>
      <c r="P6391" s="7">
        <f>H6391-M6391</f>
        <v/>
      </c>
      <c r="Q6391" s="7">
        <f>IF($I6391=1,(N6391-MAR1!$B$11)/MAR1!$D$11,(N6391-MAR1!$C$11)/MAR1!$E$11)</f>
        <v/>
      </c>
      <c r="R6391" s="7">
        <f>IF($I6391=1,(O6391-MAR1!$B$12)/MAR1!$D$12,(O6391-MAR1!$C$12)/MAR1!$E$12)</f>
        <v/>
      </c>
      <c r="S6391" s="7">
        <f>IF($I6391=1,(P6391-MAR1!$B$13)/MAR1!$D$13,(P6391-MAR1!$C$13)/MAR1!$E$13)</f>
        <v/>
      </c>
    </row>
    <row r="6392">
      <c r="A6392" s="5" t="n">
        <v>6391</v>
      </c>
      <c r="B6392" s="5" t="n">
        <v>18</v>
      </c>
      <c r="C6392" s="5" t="n">
        <v>186</v>
      </c>
      <c r="D6392" s="5" t="n">
        <v>7</v>
      </c>
      <c r="E6392" s="5" t="n">
        <v>0</v>
      </c>
      <c r="F6392" s="5" t="n">
        <v>36.8</v>
      </c>
      <c r="G6392" s="5" t="n">
        <v>29.7</v>
      </c>
      <c r="H6392" s="5" t="n">
        <v>23.14</v>
      </c>
      <c r="I6392" s="6">
        <f>IF(E6392&gt;=Markov!$B$3,1,0)</f>
        <v/>
      </c>
      <c r="J6392" s="6">
        <f>I6391</f>
        <v/>
      </c>
      <c r="K6392" s="7">
        <f>MAR1!$B$5+MAR1!$C$5*COS(2*PI()*$C6392/365)+MAR1!$D$5*SIN(2*PI()*$C6392/365)</f>
        <v/>
      </c>
      <c r="L6392" s="7">
        <f>MAR1!$B$6+MAR1!$C$6*COS(2*PI()*$C6392/365)+MAR1!$D$6*SIN(2*PI()*$C6392/365)</f>
        <v/>
      </c>
      <c r="M6392" s="7">
        <f>MAR1!$B$7+MAR1!$C$7*COS(2*PI()*$C6392/365)+MAR1!$D$7*SIN(2*PI()*$C6392/365)</f>
        <v/>
      </c>
      <c r="N6392" s="7">
        <f>F6392-K6392</f>
        <v/>
      </c>
      <c r="O6392" s="7">
        <f>G6392-L6392</f>
        <v/>
      </c>
      <c r="P6392" s="7">
        <f>H6392-M6392</f>
        <v/>
      </c>
      <c r="Q6392" s="7">
        <f>IF($I6392=1,(N6392-MAR1!$B$11)/MAR1!$D$11,(N6392-MAR1!$C$11)/MAR1!$E$11)</f>
        <v/>
      </c>
      <c r="R6392" s="7">
        <f>IF($I6392=1,(O6392-MAR1!$B$12)/MAR1!$D$12,(O6392-MAR1!$C$12)/MAR1!$E$12)</f>
        <v/>
      </c>
      <c r="S6392" s="7">
        <f>IF($I6392=1,(P6392-MAR1!$B$13)/MAR1!$D$13,(P6392-MAR1!$C$13)/MAR1!$E$13)</f>
        <v/>
      </c>
    </row>
    <row r="6393">
      <c r="A6393" s="5" t="n">
        <v>6392</v>
      </c>
      <c r="B6393" s="5" t="n">
        <v>18</v>
      </c>
      <c r="C6393" s="5" t="n">
        <v>187</v>
      </c>
      <c r="D6393" s="5" t="n">
        <v>7</v>
      </c>
      <c r="E6393" s="5" t="n">
        <v>0</v>
      </c>
      <c r="F6393" s="5" t="n">
        <v>36.7</v>
      </c>
      <c r="G6393" s="5" t="n">
        <v>27.6</v>
      </c>
      <c r="H6393" s="5" t="n">
        <v>19.16</v>
      </c>
      <c r="I6393" s="6">
        <f>IF(E6393&gt;=Markov!$B$3,1,0)</f>
        <v/>
      </c>
      <c r="J6393" s="6">
        <f>I6392</f>
        <v/>
      </c>
      <c r="K6393" s="7">
        <f>MAR1!$B$5+MAR1!$C$5*COS(2*PI()*$C6393/365)+MAR1!$D$5*SIN(2*PI()*$C6393/365)</f>
        <v/>
      </c>
      <c r="L6393" s="7">
        <f>MAR1!$B$6+MAR1!$C$6*COS(2*PI()*$C6393/365)+MAR1!$D$6*SIN(2*PI()*$C6393/365)</f>
        <v/>
      </c>
      <c r="M6393" s="7">
        <f>MAR1!$B$7+MAR1!$C$7*COS(2*PI()*$C6393/365)+MAR1!$D$7*SIN(2*PI()*$C6393/365)</f>
        <v/>
      </c>
      <c r="N6393" s="7">
        <f>F6393-K6393</f>
        <v/>
      </c>
      <c r="O6393" s="7">
        <f>G6393-L6393</f>
        <v/>
      </c>
      <c r="P6393" s="7">
        <f>H6393-M6393</f>
        <v/>
      </c>
      <c r="Q6393" s="7">
        <f>IF($I6393=1,(N6393-MAR1!$B$11)/MAR1!$D$11,(N6393-MAR1!$C$11)/MAR1!$E$11)</f>
        <v/>
      </c>
      <c r="R6393" s="7">
        <f>IF($I6393=1,(O6393-MAR1!$B$12)/MAR1!$D$12,(O6393-MAR1!$C$12)/MAR1!$E$12)</f>
        <v/>
      </c>
      <c r="S6393" s="7">
        <f>IF($I6393=1,(P6393-MAR1!$B$13)/MAR1!$D$13,(P6393-MAR1!$C$13)/MAR1!$E$13)</f>
        <v/>
      </c>
    </row>
    <row r="6394">
      <c r="A6394" s="5" t="n">
        <v>6393</v>
      </c>
      <c r="B6394" s="5" t="n">
        <v>18</v>
      </c>
      <c r="C6394" s="5" t="n">
        <v>188</v>
      </c>
      <c r="D6394" s="5" t="n">
        <v>7</v>
      </c>
      <c r="E6394" s="5" t="n">
        <v>0</v>
      </c>
      <c r="F6394" s="5" t="n">
        <v>35.2</v>
      </c>
      <c r="G6394" s="5" t="n">
        <v>26.3</v>
      </c>
      <c r="H6394" s="5" t="n">
        <v>21.56</v>
      </c>
      <c r="I6394" s="6">
        <f>IF(E6394&gt;=Markov!$B$3,1,0)</f>
        <v/>
      </c>
      <c r="J6394" s="6">
        <f>I6393</f>
        <v/>
      </c>
      <c r="K6394" s="7">
        <f>MAR1!$B$5+MAR1!$C$5*COS(2*PI()*$C6394/365)+MAR1!$D$5*SIN(2*PI()*$C6394/365)</f>
        <v/>
      </c>
      <c r="L6394" s="7">
        <f>MAR1!$B$6+MAR1!$C$6*COS(2*PI()*$C6394/365)+MAR1!$D$6*SIN(2*PI()*$C6394/365)</f>
        <v/>
      </c>
      <c r="M6394" s="7">
        <f>MAR1!$B$7+MAR1!$C$7*COS(2*PI()*$C6394/365)+MAR1!$D$7*SIN(2*PI()*$C6394/365)</f>
        <v/>
      </c>
      <c r="N6394" s="7">
        <f>F6394-K6394</f>
        <v/>
      </c>
      <c r="O6394" s="7">
        <f>G6394-L6394</f>
        <v/>
      </c>
      <c r="P6394" s="7">
        <f>H6394-M6394</f>
        <v/>
      </c>
      <c r="Q6394" s="7">
        <f>IF($I6394=1,(N6394-MAR1!$B$11)/MAR1!$D$11,(N6394-MAR1!$C$11)/MAR1!$E$11)</f>
        <v/>
      </c>
      <c r="R6394" s="7">
        <f>IF($I6394=1,(O6394-MAR1!$B$12)/MAR1!$D$12,(O6394-MAR1!$C$12)/MAR1!$E$12)</f>
        <v/>
      </c>
      <c r="S6394" s="7">
        <f>IF($I6394=1,(P6394-MAR1!$B$13)/MAR1!$D$13,(P6394-MAR1!$C$13)/MAR1!$E$13)</f>
        <v/>
      </c>
    </row>
    <row r="6395">
      <c r="A6395" s="5" t="n">
        <v>6394</v>
      </c>
      <c r="B6395" s="5" t="n">
        <v>18</v>
      </c>
      <c r="C6395" s="5" t="n">
        <v>189</v>
      </c>
      <c r="D6395" s="5" t="n">
        <v>7</v>
      </c>
      <c r="E6395" s="5" t="n">
        <v>91.3</v>
      </c>
      <c r="F6395" s="5" t="n">
        <v>31.4</v>
      </c>
      <c r="G6395" s="5" t="n">
        <v>26</v>
      </c>
      <c r="H6395" s="5" t="n">
        <v>16.99</v>
      </c>
      <c r="I6395" s="6">
        <f>IF(E6395&gt;=Markov!$B$3,1,0)</f>
        <v/>
      </c>
      <c r="J6395" s="6">
        <f>I6394</f>
        <v/>
      </c>
      <c r="K6395" s="7">
        <f>MAR1!$B$5+MAR1!$C$5*COS(2*PI()*$C6395/365)+MAR1!$D$5*SIN(2*PI()*$C6395/365)</f>
        <v/>
      </c>
      <c r="L6395" s="7">
        <f>MAR1!$B$6+MAR1!$C$6*COS(2*PI()*$C6395/365)+MAR1!$D$6*SIN(2*PI()*$C6395/365)</f>
        <v/>
      </c>
      <c r="M6395" s="7">
        <f>MAR1!$B$7+MAR1!$C$7*COS(2*PI()*$C6395/365)+MAR1!$D$7*SIN(2*PI()*$C6395/365)</f>
        <v/>
      </c>
      <c r="N6395" s="7">
        <f>F6395-K6395</f>
        <v/>
      </c>
      <c r="O6395" s="7">
        <f>G6395-L6395</f>
        <v/>
      </c>
      <c r="P6395" s="7">
        <f>H6395-M6395</f>
        <v/>
      </c>
      <c r="Q6395" s="7">
        <f>IF($I6395=1,(N6395-MAR1!$B$11)/MAR1!$D$11,(N6395-MAR1!$C$11)/MAR1!$E$11)</f>
        <v/>
      </c>
      <c r="R6395" s="7">
        <f>IF($I6395=1,(O6395-MAR1!$B$12)/MAR1!$D$12,(O6395-MAR1!$C$12)/MAR1!$E$12)</f>
        <v/>
      </c>
      <c r="S6395" s="7">
        <f>IF($I6395=1,(P6395-MAR1!$B$13)/MAR1!$D$13,(P6395-MAR1!$C$13)/MAR1!$E$13)</f>
        <v/>
      </c>
    </row>
    <row r="6396">
      <c r="A6396" s="5" t="n">
        <v>6395</v>
      </c>
      <c r="B6396" s="5" t="n">
        <v>18</v>
      </c>
      <c r="C6396" s="5" t="n">
        <v>190</v>
      </c>
      <c r="D6396" s="5" t="n">
        <v>7</v>
      </c>
      <c r="E6396" s="5" t="n">
        <v>10.1</v>
      </c>
      <c r="F6396" s="5" t="n">
        <v>31.7</v>
      </c>
      <c r="G6396" s="5" t="n">
        <v>26.5</v>
      </c>
      <c r="H6396" s="5" t="n">
        <v>13.82</v>
      </c>
      <c r="I6396" s="6">
        <f>IF(E6396&gt;=Markov!$B$3,1,0)</f>
        <v/>
      </c>
      <c r="J6396" s="6">
        <f>I6395</f>
        <v/>
      </c>
      <c r="K6396" s="7">
        <f>MAR1!$B$5+MAR1!$C$5*COS(2*PI()*$C6396/365)+MAR1!$D$5*SIN(2*PI()*$C6396/365)</f>
        <v/>
      </c>
      <c r="L6396" s="7">
        <f>MAR1!$B$6+MAR1!$C$6*COS(2*PI()*$C6396/365)+MAR1!$D$6*SIN(2*PI()*$C6396/365)</f>
        <v/>
      </c>
      <c r="M6396" s="7">
        <f>MAR1!$B$7+MAR1!$C$7*COS(2*PI()*$C6396/365)+MAR1!$D$7*SIN(2*PI()*$C6396/365)</f>
        <v/>
      </c>
      <c r="N6396" s="7">
        <f>F6396-K6396</f>
        <v/>
      </c>
      <c r="O6396" s="7">
        <f>G6396-L6396</f>
        <v/>
      </c>
      <c r="P6396" s="7">
        <f>H6396-M6396</f>
        <v/>
      </c>
      <c r="Q6396" s="7">
        <f>IF($I6396=1,(N6396-MAR1!$B$11)/MAR1!$D$11,(N6396-MAR1!$C$11)/MAR1!$E$11)</f>
        <v/>
      </c>
      <c r="R6396" s="7">
        <f>IF($I6396=1,(O6396-MAR1!$B$12)/MAR1!$D$12,(O6396-MAR1!$C$12)/MAR1!$E$12)</f>
        <v/>
      </c>
      <c r="S6396" s="7">
        <f>IF($I6396=1,(P6396-MAR1!$B$13)/MAR1!$D$13,(P6396-MAR1!$C$13)/MAR1!$E$13)</f>
        <v/>
      </c>
    </row>
    <row r="6397">
      <c r="A6397" s="5" t="n">
        <v>6396</v>
      </c>
      <c r="B6397" s="5" t="n">
        <v>18</v>
      </c>
      <c r="C6397" s="5" t="n">
        <v>191</v>
      </c>
      <c r="D6397" s="5" t="n">
        <v>7</v>
      </c>
      <c r="E6397" s="5" t="n">
        <v>0</v>
      </c>
      <c r="F6397" s="5" t="n">
        <v>33.1</v>
      </c>
      <c r="G6397" s="5" t="n">
        <v>26.3</v>
      </c>
      <c r="H6397" s="5" t="n">
        <v>14.98</v>
      </c>
      <c r="I6397" s="6">
        <f>IF(E6397&gt;=Markov!$B$3,1,0)</f>
        <v/>
      </c>
      <c r="J6397" s="6">
        <f>I6396</f>
        <v/>
      </c>
      <c r="K6397" s="7">
        <f>MAR1!$B$5+MAR1!$C$5*COS(2*PI()*$C6397/365)+MAR1!$D$5*SIN(2*PI()*$C6397/365)</f>
        <v/>
      </c>
      <c r="L6397" s="7">
        <f>MAR1!$B$6+MAR1!$C$6*COS(2*PI()*$C6397/365)+MAR1!$D$6*SIN(2*PI()*$C6397/365)</f>
        <v/>
      </c>
      <c r="M6397" s="7">
        <f>MAR1!$B$7+MAR1!$C$7*COS(2*PI()*$C6397/365)+MAR1!$D$7*SIN(2*PI()*$C6397/365)</f>
        <v/>
      </c>
      <c r="N6397" s="7">
        <f>F6397-K6397</f>
        <v/>
      </c>
      <c r="O6397" s="7">
        <f>G6397-L6397</f>
        <v/>
      </c>
      <c r="P6397" s="7">
        <f>H6397-M6397</f>
        <v/>
      </c>
      <c r="Q6397" s="7">
        <f>IF($I6397=1,(N6397-MAR1!$B$11)/MAR1!$D$11,(N6397-MAR1!$C$11)/MAR1!$E$11)</f>
        <v/>
      </c>
      <c r="R6397" s="7">
        <f>IF($I6397=1,(O6397-MAR1!$B$12)/MAR1!$D$12,(O6397-MAR1!$C$12)/MAR1!$E$12)</f>
        <v/>
      </c>
      <c r="S6397" s="7">
        <f>IF($I6397=1,(P6397-MAR1!$B$13)/MAR1!$D$13,(P6397-MAR1!$C$13)/MAR1!$E$13)</f>
        <v/>
      </c>
    </row>
    <row r="6398">
      <c r="A6398" s="5" t="n">
        <v>6397</v>
      </c>
      <c r="B6398" s="5" t="n">
        <v>18</v>
      </c>
      <c r="C6398" s="5" t="n">
        <v>192</v>
      </c>
      <c r="D6398" s="5" t="n">
        <v>7</v>
      </c>
      <c r="E6398" s="5" t="n">
        <v>0</v>
      </c>
      <c r="F6398" s="5" t="n">
        <v>35.4</v>
      </c>
      <c r="G6398" s="5" t="n">
        <v>27.7</v>
      </c>
      <c r="H6398" s="5" t="n">
        <v>20.94</v>
      </c>
      <c r="I6398" s="6">
        <f>IF(E6398&gt;=Markov!$B$3,1,0)</f>
        <v/>
      </c>
      <c r="J6398" s="6">
        <f>I6397</f>
        <v/>
      </c>
      <c r="K6398" s="7">
        <f>MAR1!$B$5+MAR1!$C$5*COS(2*PI()*$C6398/365)+MAR1!$D$5*SIN(2*PI()*$C6398/365)</f>
        <v/>
      </c>
      <c r="L6398" s="7">
        <f>MAR1!$B$6+MAR1!$C$6*COS(2*PI()*$C6398/365)+MAR1!$D$6*SIN(2*PI()*$C6398/365)</f>
        <v/>
      </c>
      <c r="M6398" s="7">
        <f>MAR1!$B$7+MAR1!$C$7*COS(2*PI()*$C6398/365)+MAR1!$D$7*SIN(2*PI()*$C6398/365)</f>
        <v/>
      </c>
      <c r="N6398" s="7">
        <f>F6398-K6398</f>
        <v/>
      </c>
      <c r="O6398" s="7">
        <f>G6398-L6398</f>
        <v/>
      </c>
      <c r="P6398" s="7">
        <f>H6398-M6398</f>
        <v/>
      </c>
      <c r="Q6398" s="7">
        <f>IF($I6398=1,(N6398-MAR1!$B$11)/MAR1!$D$11,(N6398-MAR1!$C$11)/MAR1!$E$11)</f>
        <v/>
      </c>
      <c r="R6398" s="7">
        <f>IF($I6398=1,(O6398-MAR1!$B$12)/MAR1!$D$12,(O6398-MAR1!$C$12)/MAR1!$E$12)</f>
        <v/>
      </c>
      <c r="S6398" s="7">
        <f>IF($I6398=1,(P6398-MAR1!$B$13)/MAR1!$D$13,(P6398-MAR1!$C$13)/MAR1!$E$13)</f>
        <v/>
      </c>
    </row>
    <row r="6399">
      <c r="A6399" s="5" t="n">
        <v>6398</v>
      </c>
      <c r="B6399" s="5" t="n">
        <v>18</v>
      </c>
      <c r="C6399" s="5" t="n">
        <v>193</v>
      </c>
      <c r="D6399" s="5" t="n">
        <v>7</v>
      </c>
      <c r="E6399" s="5" t="n">
        <v>19.8</v>
      </c>
      <c r="F6399" s="5" t="n">
        <v>32.9</v>
      </c>
      <c r="G6399" s="5" t="n">
        <v>26.2</v>
      </c>
      <c r="H6399" s="5" t="n">
        <v>17.21</v>
      </c>
      <c r="I6399" s="6">
        <f>IF(E6399&gt;=Markov!$B$3,1,0)</f>
        <v/>
      </c>
      <c r="J6399" s="6">
        <f>I6398</f>
        <v/>
      </c>
      <c r="K6399" s="7">
        <f>MAR1!$B$5+MAR1!$C$5*COS(2*PI()*$C6399/365)+MAR1!$D$5*SIN(2*PI()*$C6399/365)</f>
        <v/>
      </c>
      <c r="L6399" s="7">
        <f>MAR1!$B$6+MAR1!$C$6*COS(2*PI()*$C6399/365)+MAR1!$D$6*SIN(2*PI()*$C6399/365)</f>
        <v/>
      </c>
      <c r="M6399" s="7">
        <f>MAR1!$B$7+MAR1!$C$7*COS(2*PI()*$C6399/365)+MAR1!$D$7*SIN(2*PI()*$C6399/365)</f>
        <v/>
      </c>
      <c r="N6399" s="7">
        <f>F6399-K6399</f>
        <v/>
      </c>
      <c r="O6399" s="7">
        <f>G6399-L6399</f>
        <v/>
      </c>
      <c r="P6399" s="7">
        <f>H6399-M6399</f>
        <v/>
      </c>
      <c r="Q6399" s="7">
        <f>IF($I6399=1,(N6399-MAR1!$B$11)/MAR1!$D$11,(N6399-MAR1!$C$11)/MAR1!$E$11)</f>
        <v/>
      </c>
      <c r="R6399" s="7">
        <f>IF($I6399=1,(O6399-MAR1!$B$12)/MAR1!$D$12,(O6399-MAR1!$C$12)/MAR1!$E$12)</f>
        <v/>
      </c>
      <c r="S6399" s="7">
        <f>IF($I6399=1,(P6399-MAR1!$B$13)/MAR1!$D$13,(P6399-MAR1!$C$13)/MAR1!$E$13)</f>
        <v/>
      </c>
    </row>
    <row r="6400">
      <c r="A6400" s="5" t="n">
        <v>6399</v>
      </c>
      <c r="B6400" s="5" t="n">
        <v>18</v>
      </c>
      <c r="C6400" s="5" t="n">
        <v>194</v>
      </c>
      <c r="D6400" s="5" t="n">
        <v>7</v>
      </c>
      <c r="E6400" s="5" t="n">
        <v>30.9</v>
      </c>
      <c r="F6400" s="5" t="n">
        <v>33.8</v>
      </c>
      <c r="G6400" s="5" t="n">
        <v>26.4</v>
      </c>
      <c r="H6400" s="5" t="n">
        <v>22.04</v>
      </c>
      <c r="I6400" s="6">
        <f>IF(E6400&gt;=Markov!$B$3,1,0)</f>
        <v/>
      </c>
      <c r="J6400" s="6">
        <f>I6399</f>
        <v/>
      </c>
      <c r="K6400" s="7">
        <f>MAR1!$B$5+MAR1!$C$5*COS(2*PI()*$C6400/365)+MAR1!$D$5*SIN(2*PI()*$C6400/365)</f>
        <v/>
      </c>
      <c r="L6400" s="7">
        <f>MAR1!$B$6+MAR1!$C$6*COS(2*PI()*$C6400/365)+MAR1!$D$6*SIN(2*PI()*$C6400/365)</f>
        <v/>
      </c>
      <c r="M6400" s="7">
        <f>MAR1!$B$7+MAR1!$C$7*COS(2*PI()*$C6400/365)+MAR1!$D$7*SIN(2*PI()*$C6400/365)</f>
        <v/>
      </c>
      <c r="N6400" s="7">
        <f>F6400-K6400</f>
        <v/>
      </c>
      <c r="O6400" s="7">
        <f>G6400-L6400</f>
        <v/>
      </c>
      <c r="P6400" s="7">
        <f>H6400-M6400</f>
        <v/>
      </c>
      <c r="Q6400" s="7">
        <f>IF($I6400=1,(N6400-MAR1!$B$11)/MAR1!$D$11,(N6400-MAR1!$C$11)/MAR1!$E$11)</f>
        <v/>
      </c>
      <c r="R6400" s="7">
        <f>IF($I6400=1,(O6400-MAR1!$B$12)/MAR1!$D$12,(O6400-MAR1!$C$12)/MAR1!$E$12)</f>
        <v/>
      </c>
      <c r="S6400" s="7">
        <f>IF($I6400=1,(P6400-MAR1!$B$13)/MAR1!$D$13,(P6400-MAR1!$C$13)/MAR1!$E$13)</f>
        <v/>
      </c>
    </row>
    <row r="6401">
      <c r="A6401" s="5" t="n">
        <v>6400</v>
      </c>
      <c r="B6401" s="5" t="n">
        <v>18</v>
      </c>
      <c r="C6401" s="5" t="n">
        <v>195</v>
      </c>
      <c r="D6401" s="5" t="n">
        <v>7</v>
      </c>
      <c r="E6401" s="5" t="n">
        <v>2.8</v>
      </c>
      <c r="F6401" s="5" t="n">
        <v>34</v>
      </c>
      <c r="G6401" s="5" t="n">
        <v>27.4</v>
      </c>
      <c r="H6401" s="5" t="n">
        <v>17.08</v>
      </c>
      <c r="I6401" s="6">
        <f>IF(E6401&gt;=Markov!$B$3,1,0)</f>
        <v/>
      </c>
      <c r="J6401" s="6">
        <f>I6400</f>
        <v/>
      </c>
      <c r="K6401" s="7">
        <f>MAR1!$B$5+MAR1!$C$5*COS(2*PI()*$C6401/365)+MAR1!$D$5*SIN(2*PI()*$C6401/365)</f>
        <v/>
      </c>
      <c r="L6401" s="7">
        <f>MAR1!$B$6+MAR1!$C$6*COS(2*PI()*$C6401/365)+MAR1!$D$6*SIN(2*PI()*$C6401/365)</f>
        <v/>
      </c>
      <c r="M6401" s="7">
        <f>MAR1!$B$7+MAR1!$C$7*COS(2*PI()*$C6401/365)+MAR1!$D$7*SIN(2*PI()*$C6401/365)</f>
        <v/>
      </c>
      <c r="N6401" s="7">
        <f>F6401-K6401</f>
        <v/>
      </c>
      <c r="O6401" s="7">
        <f>G6401-L6401</f>
        <v/>
      </c>
      <c r="P6401" s="7">
        <f>H6401-M6401</f>
        <v/>
      </c>
      <c r="Q6401" s="7">
        <f>IF($I6401=1,(N6401-MAR1!$B$11)/MAR1!$D$11,(N6401-MAR1!$C$11)/MAR1!$E$11)</f>
        <v/>
      </c>
      <c r="R6401" s="7">
        <f>IF($I6401=1,(O6401-MAR1!$B$12)/MAR1!$D$12,(O6401-MAR1!$C$12)/MAR1!$E$12)</f>
        <v/>
      </c>
      <c r="S6401" s="7">
        <f>IF($I6401=1,(P6401-MAR1!$B$13)/MAR1!$D$13,(P6401-MAR1!$C$13)/MAR1!$E$13)</f>
        <v/>
      </c>
    </row>
    <row r="6402">
      <c r="A6402" s="5" t="n">
        <v>6401</v>
      </c>
      <c r="B6402" s="5" t="n">
        <v>18</v>
      </c>
      <c r="C6402" s="5" t="n">
        <v>196</v>
      </c>
      <c r="D6402" s="5" t="n">
        <v>7</v>
      </c>
      <c r="E6402" s="5" t="n">
        <v>21.2</v>
      </c>
      <c r="F6402" s="5" t="n">
        <v>32.1</v>
      </c>
      <c r="G6402" s="5" t="n">
        <v>26.7</v>
      </c>
      <c r="H6402" s="5" t="n">
        <v>17.18</v>
      </c>
      <c r="I6402" s="6">
        <f>IF(E6402&gt;=Markov!$B$3,1,0)</f>
        <v/>
      </c>
      <c r="J6402" s="6">
        <f>I6401</f>
        <v/>
      </c>
      <c r="K6402" s="7">
        <f>MAR1!$B$5+MAR1!$C$5*COS(2*PI()*$C6402/365)+MAR1!$D$5*SIN(2*PI()*$C6402/365)</f>
        <v/>
      </c>
      <c r="L6402" s="7">
        <f>MAR1!$B$6+MAR1!$C$6*COS(2*PI()*$C6402/365)+MAR1!$D$6*SIN(2*PI()*$C6402/365)</f>
        <v/>
      </c>
      <c r="M6402" s="7">
        <f>MAR1!$B$7+MAR1!$C$7*COS(2*PI()*$C6402/365)+MAR1!$D$7*SIN(2*PI()*$C6402/365)</f>
        <v/>
      </c>
      <c r="N6402" s="7">
        <f>F6402-K6402</f>
        <v/>
      </c>
      <c r="O6402" s="7">
        <f>G6402-L6402</f>
        <v/>
      </c>
      <c r="P6402" s="7">
        <f>H6402-M6402</f>
        <v/>
      </c>
      <c r="Q6402" s="7">
        <f>IF($I6402=1,(N6402-MAR1!$B$11)/MAR1!$D$11,(N6402-MAR1!$C$11)/MAR1!$E$11)</f>
        <v/>
      </c>
      <c r="R6402" s="7">
        <f>IF($I6402=1,(O6402-MAR1!$B$12)/MAR1!$D$12,(O6402-MAR1!$C$12)/MAR1!$E$12)</f>
        <v/>
      </c>
      <c r="S6402" s="7">
        <f>IF($I6402=1,(P6402-MAR1!$B$13)/MAR1!$D$13,(P6402-MAR1!$C$13)/MAR1!$E$13)</f>
        <v/>
      </c>
    </row>
    <row r="6403">
      <c r="A6403" s="5" t="n">
        <v>6402</v>
      </c>
      <c r="B6403" s="5" t="n">
        <v>18</v>
      </c>
      <c r="C6403" s="5" t="n">
        <v>197</v>
      </c>
      <c r="D6403" s="5" t="n">
        <v>7</v>
      </c>
      <c r="E6403" s="5" t="n">
        <v>3.5</v>
      </c>
      <c r="F6403" s="5" t="n">
        <v>32.8</v>
      </c>
      <c r="G6403" s="5" t="n">
        <v>27</v>
      </c>
      <c r="H6403" s="5" t="n">
        <v>15.41</v>
      </c>
      <c r="I6403" s="6">
        <f>IF(E6403&gt;=Markov!$B$3,1,0)</f>
        <v/>
      </c>
      <c r="J6403" s="6">
        <f>I6402</f>
        <v/>
      </c>
      <c r="K6403" s="7">
        <f>MAR1!$B$5+MAR1!$C$5*COS(2*PI()*$C6403/365)+MAR1!$D$5*SIN(2*PI()*$C6403/365)</f>
        <v/>
      </c>
      <c r="L6403" s="7">
        <f>MAR1!$B$6+MAR1!$C$6*COS(2*PI()*$C6403/365)+MAR1!$D$6*SIN(2*PI()*$C6403/365)</f>
        <v/>
      </c>
      <c r="M6403" s="7">
        <f>MAR1!$B$7+MAR1!$C$7*COS(2*PI()*$C6403/365)+MAR1!$D$7*SIN(2*PI()*$C6403/365)</f>
        <v/>
      </c>
      <c r="N6403" s="7">
        <f>F6403-K6403</f>
        <v/>
      </c>
      <c r="O6403" s="7">
        <f>G6403-L6403</f>
        <v/>
      </c>
      <c r="P6403" s="7">
        <f>H6403-M6403</f>
        <v/>
      </c>
      <c r="Q6403" s="7">
        <f>IF($I6403=1,(N6403-MAR1!$B$11)/MAR1!$D$11,(N6403-MAR1!$C$11)/MAR1!$E$11)</f>
        <v/>
      </c>
      <c r="R6403" s="7">
        <f>IF($I6403=1,(O6403-MAR1!$B$12)/MAR1!$D$12,(O6403-MAR1!$C$12)/MAR1!$E$12)</f>
        <v/>
      </c>
      <c r="S6403" s="7">
        <f>IF($I6403=1,(P6403-MAR1!$B$13)/MAR1!$D$13,(P6403-MAR1!$C$13)/MAR1!$E$13)</f>
        <v/>
      </c>
    </row>
    <row r="6404">
      <c r="A6404" s="5" t="n">
        <v>6403</v>
      </c>
      <c r="B6404" s="5" t="n">
        <v>18</v>
      </c>
      <c r="C6404" s="5" t="n">
        <v>198</v>
      </c>
      <c r="D6404" s="5" t="n">
        <v>7</v>
      </c>
      <c r="E6404" s="5" t="n">
        <v>11.8</v>
      </c>
      <c r="F6404" s="5" t="n">
        <v>31.6</v>
      </c>
      <c r="G6404" s="5" t="n">
        <v>26.8</v>
      </c>
      <c r="H6404" s="5" t="n">
        <v>12.03</v>
      </c>
      <c r="I6404" s="6">
        <f>IF(E6404&gt;=Markov!$B$3,1,0)</f>
        <v/>
      </c>
      <c r="J6404" s="6">
        <f>I6403</f>
        <v/>
      </c>
      <c r="K6404" s="7">
        <f>MAR1!$B$5+MAR1!$C$5*COS(2*PI()*$C6404/365)+MAR1!$D$5*SIN(2*PI()*$C6404/365)</f>
        <v/>
      </c>
      <c r="L6404" s="7">
        <f>MAR1!$B$6+MAR1!$C$6*COS(2*PI()*$C6404/365)+MAR1!$D$6*SIN(2*PI()*$C6404/365)</f>
        <v/>
      </c>
      <c r="M6404" s="7">
        <f>MAR1!$B$7+MAR1!$C$7*COS(2*PI()*$C6404/365)+MAR1!$D$7*SIN(2*PI()*$C6404/365)</f>
        <v/>
      </c>
      <c r="N6404" s="7">
        <f>F6404-K6404</f>
        <v/>
      </c>
      <c r="O6404" s="7">
        <f>G6404-L6404</f>
        <v/>
      </c>
      <c r="P6404" s="7">
        <f>H6404-M6404</f>
        <v/>
      </c>
      <c r="Q6404" s="7">
        <f>IF($I6404=1,(N6404-MAR1!$B$11)/MAR1!$D$11,(N6404-MAR1!$C$11)/MAR1!$E$11)</f>
        <v/>
      </c>
      <c r="R6404" s="7">
        <f>IF($I6404=1,(O6404-MAR1!$B$12)/MAR1!$D$12,(O6404-MAR1!$C$12)/MAR1!$E$12)</f>
        <v/>
      </c>
      <c r="S6404" s="7">
        <f>IF($I6404=1,(P6404-MAR1!$B$13)/MAR1!$D$13,(P6404-MAR1!$C$13)/MAR1!$E$13)</f>
        <v/>
      </c>
    </row>
    <row r="6405">
      <c r="A6405" s="5" t="n">
        <v>6404</v>
      </c>
      <c r="B6405" s="5" t="n">
        <v>18</v>
      </c>
      <c r="C6405" s="5" t="n">
        <v>199</v>
      </c>
      <c r="D6405" s="5" t="n">
        <v>7</v>
      </c>
      <c r="E6405" s="5" t="n">
        <v>0</v>
      </c>
      <c r="F6405" s="5" t="n">
        <v>33.2</v>
      </c>
      <c r="G6405" s="5" t="n">
        <v>26.7</v>
      </c>
      <c r="H6405" s="5" t="n">
        <v>20.12</v>
      </c>
      <c r="I6405" s="6">
        <f>IF(E6405&gt;=Markov!$B$3,1,0)</f>
        <v/>
      </c>
      <c r="J6405" s="6">
        <f>I6404</f>
        <v/>
      </c>
      <c r="K6405" s="7">
        <f>MAR1!$B$5+MAR1!$C$5*COS(2*PI()*$C6405/365)+MAR1!$D$5*SIN(2*PI()*$C6405/365)</f>
        <v/>
      </c>
      <c r="L6405" s="7">
        <f>MAR1!$B$6+MAR1!$C$6*COS(2*PI()*$C6405/365)+MAR1!$D$6*SIN(2*PI()*$C6405/365)</f>
        <v/>
      </c>
      <c r="M6405" s="7">
        <f>MAR1!$B$7+MAR1!$C$7*COS(2*PI()*$C6405/365)+MAR1!$D$7*SIN(2*PI()*$C6405/365)</f>
        <v/>
      </c>
      <c r="N6405" s="7">
        <f>F6405-K6405</f>
        <v/>
      </c>
      <c r="O6405" s="7">
        <f>G6405-L6405</f>
        <v/>
      </c>
      <c r="P6405" s="7">
        <f>H6405-M6405</f>
        <v/>
      </c>
      <c r="Q6405" s="7">
        <f>IF($I6405=1,(N6405-MAR1!$B$11)/MAR1!$D$11,(N6405-MAR1!$C$11)/MAR1!$E$11)</f>
        <v/>
      </c>
      <c r="R6405" s="7">
        <f>IF($I6405=1,(O6405-MAR1!$B$12)/MAR1!$D$12,(O6405-MAR1!$C$12)/MAR1!$E$12)</f>
        <v/>
      </c>
      <c r="S6405" s="7">
        <f>IF($I6405=1,(P6405-MAR1!$B$13)/MAR1!$D$13,(P6405-MAR1!$C$13)/MAR1!$E$13)</f>
        <v/>
      </c>
    </row>
    <row r="6406">
      <c r="A6406" s="5" t="n">
        <v>6405</v>
      </c>
      <c r="B6406" s="5" t="n">
        <v>18</v>
      </c>
      <c r="C6406" s="5" t="n">
        <v>200</v>
      </c>
      <c r="D6406" s="5" t="n">
        <v>7</v>
      </c>
      <c r="E6406" s="5" t="n">
        <v>27.9</v>
      </c>
      <c r="F6406" s="5" t="n">
        <v>33</v>
      </c>
      <c r="G6406" s="5" t="n">
        <v>27.5</v>
      </c>
      <c r="H6406" s="5" t="n">
        <v>16.87</v>
      </c>
      <c r="I6406" s="6">
        <f>IF(E6406&gt;=Markov!$B$3,1,0)</f>
        <v/>
      </c>
      <c r="J6406" s="6">
        <f>I6405</f>
        <v/>
      </c>
      <c r="K6406" s="7">
        <f>MAR1!$B$5+MAR1!$C$5*COS(2*PI()*$C6406/365)+MAR1!$D$5*SIN(2*PI()*$C6406/365)</f>
        <v/>
      </c>
      <c r="L6406" s="7">
        <f>MAR1!$B$6+MAR1!$C$6*COS(2*PI()*$C6406/365)+MAR1!$D$6*SIN(2*PI()*$C6406/365)</f>
        <v/>
      </c>
      <c r="M6406" s="7">
        <f>MAR1!$B$7+MAR1!$C$7*COS(2*PI()*$C6406/365)+MAR1!$D$7*SIN(2*PI()*$C6406/365)</f>
        <v/>
      </c>
      <c r="N6406" s="7">
        <f>F6406-K6406</f>
        <v/>
      </c>
      <c r="O6406" s="7">
        <f>G6406-L6406</f>
        <v/>
      </c>
      <c r="P6406" s="7">
        <f>H6406-M6406</f>
        <v/>
      </c>
      <c r="Q6406" s="7">
        <f>IF($I6406=1,(N6406-MAR1!$B$11)/MAR1!$D$11,(N6406-MAR1!$C$11)/MAR1!$E$11)</f>
        <v/>
      </c>
      <c r="R6406" s="7">
        <f>IF($I6406=1,(O6406-MAR1!$B$12)/MAR1!$D$12,(O6406-MAR1!$C$12)/MAR1!$E$12)</f>
        <v/>
      </c>
      <c r="S6406" s="7">
        <f>IF($I6406=1,(P6406-MAR1!$B$13)/MAR1!$D$13,(P6406-MAR1!$C$13)/MAR1!$E$13)</f>
        <v/>
      </c>
    </row>
    <row r="6407">
      <c r="A6407" s="5" t="n">
        <v>6406</v>
      </c>
      <c r="B6407" s="5" t="n">
        <v>18</v>
      </c>
      <c r="C6407" s="5" t="n">
        <v>201</v>
      </c>
      <c r="D6407" s="5" t="n">
        <v>7</v>
      </c>
      <c r="E6407" s="5" t="n">
        <v>11.6</v>
      </c>
      <c r="F6407" s="5" t="n">
        <v>33.1</v>
      </c>
      <c r="G6407" s="5" t="n">
        <v>26.7</v>
      </c>
      <c r="H6407" s="5" t="n">
        <v>11.41</v>
      </c>
      <c r="I6407" s="6">
        <f>IF(E6407&gt;=Markov!$B$3,1,0)</f>
        <v/>
      </c>
      <c r="J6407" s="6">
        <f>I6406</f>
        <v/>
      </c>
      <c r="K6407" s="7">
        <f>MAR1!$B$5+MAR1!$C$5*COS(2*PI()*$C6407/365)+MAR1!$D$5*SIN(2*PI()*$C6407/365)</f>
        <v/>
      </c>
      <c r="L6407" s="7">
        <f>MAR1!$B$6+MAR1!$C$6*COS(2*PI()*$C6407/365)+MAR1!$D$6*SIN(2*PI()*$C6407/365)</f>
        <v/>
      </c>
      <c r="M6407" s="7">
        <f>MAR1!$B$7+MAR1!$C$7*COS(2*PI()*$C6407/365)+MAR1!$D$7*SIN(2*PI()*$C6407/365)</f>
        <v/>
      </c>
      <c r="N6407" s="7">
        <f>F6407-K6407</f>
        <v/>
      </c>
      <c r="O6407" s="7">
        <f>G6407-L6407</f>
        <v/>
      </c>
      <c r="P6407" s="7">
        <f>H6407-M6407</f>
        <v/>
      </c>
      <c r="Q6407" s="7">
        <f>IF($I6407=1,(N6407-MAR1!$B$11)/MAR1!$D$11,(N6407-MAR1!$C$11)/MAR1!$E$11)</f>
        <v/>
      </c>
      <c r="R6407" s="7">
        <f>IF($I6407=1,(O6407-MAR1!$B$12)/MAR1!$D$12,(O6407-MAR1!$C$12)/MAR1!$E$12)</f>
        <v/>
      </c>
      <c r="S6407" s="7">
        <f>IF($I6407=1,(P6407-MAR1!$B$13)/MAR1!$D$13,(P6407-MAR1!$C$13)/MAR1!$E$13)</f>
        <v/>
      </c>
    </row>
    <row r="6408">
      <c r="A6408" s="5" t="n">
        <v>6407</v>
      </c>
      <c r="B6408" s="5" t="n">
        <v>18</v>
      </c>
      <c r="C6408" s="5" t="n">
        <v>202</v>
      </c>
      <c r="D6408" s="5" t="n">
        <v>7</v>
      </c>
      <c r="E6408" s="5" t="n">
        <v>1</v>
      </c>
      <c r="F6408" s="5" t="n">
        <v>30.8</v>
      </c>
      <c r="G6408" s="5" t="n">
        <v>25.9</v>
      </c>
      <c r="H6408" s="5" t="n">
        <v>17.47</v>
      </c>
      <c r="I6408" s="6">
        <f>IF(E6408&gt;=Markov!$B$3,1,0)</f>
        <v/>
      </c>
      <c r="J6408" s="6">
        <f>I6407</f>
        <v/>
      </c>
      <c r="K6408" s="7">
        <f>MAR1!$B$5+MAR1!$C$5*COS(2*PI()*$C6408/365)+MAR1!$D$5*SIN(2*PI()*$C6408/365)</f>
        <v/>
      </c>
      <c r="L6408" s="7">
        <f>MAR1!$B$6+MAR1!$C$6*COS(2*PI()*$C6408/365)+MAR1!$D$6*SIN(2*PI()*$C6408/365)</f>
        <v/>
      </c>
      <c r="M6408" s="7">
        <f>MAR1!$B$7+MAR1!$C$7*COS(2*PI()*$C6408/365)+MAR1!$D$7*SIN(2*PI()*$C6408/365)</f>
        <v/>
      </c>
      <c r="N6408" s="7">
        <f>F6408-K6408</f>
        <v/>
      </c>
      <c r="O6408" s="7">
        <f>G6408-L6408</f>
        <v/>
      </c>
      <c r="P6408" s="7">
        <f>H6408-M6408</f>
        <v/>
      </c>
      <c r="Q6408" s="7">
        <f>IF($I6408=1,(N6408-MAR1!$B$11)/MAR1!$D$11,(N6408-MAR1!$C$11)/MAR1!$E$11)</f>
        <v/>
      </c>
      <c r="R6408" s="7">
        <f>IF($I6408=1,(O6408-MAR1!$B$12)/MAR1!$D$12,(O6408-MAR1!$C$12)/MAR1!$E$12)</f>
        <v/>
      </c>
      <c r="S6408" s="7">
        <f>IF($I6408=1,(P6408-MAR1!$B$13)/MAR1!$D$13,(P6408-MAR1!$C$13)/MAR1!$E$13)</f>
        <v/>
      </c>
    </row>
    <row r="6409">
      <c r="A6409" s="5" t="n">
        <v>6408</v>
      </c>
      <c r="B6409" s="5" t="n">
        <v>18</v>
      </c>
      <c r="C6409" s="5" t="n">
        <v>203</v>
      </c>
      <c r="D6409" s="5" t="n">
        <v>7</v>
      </c>
      <c r="E6409" s="5" t="n">
        <v>20.5</v>
      </c>
      <c r="F6409" s="5" t="n">
        <v>33.2</v>
      </c>
      <c r="G6409" s="5" t="n">
        <v>26</v>
      </c>
      <c r="H6409" s="5" t="n">
        <v>18.74</v>
      </c>
      <c r="I6409" s="6">
        <f>IF(E6409&gt;=Markov!$B$3,1,0)</f>
        <v/>
      </c>
      <c r="J6409" s="6">
        <f>I6408</f>
        <v/>
      </c>
      <c r="K6409" s="7">
        <f>MAR1!$B$5+MAR1!$C$5*COS(2*PI()*$C6409/365)+MAR1!$D$5*SIN(2*PI()*$C6409/365)</f>
        <v/>
      </c>
      <c r="L6409" s="7">
        <f>MAR1!$B$6+MAR1!$C$6*COS(2*PI()*$C6409/365)+MAR1!$D$6*SIN(2*PI()*$C6409/365)</f>
        <v/>
      </c>
      <c r="M6409" s="7">
        <f>MAR1!$B$7+MAR1!$C$7*COS(2*PI()*$C6409/365)+MAR1!$D$7*SIN(2*PI()*$C6409/365)</f>
        <v/>
      </c>
      <c r="N6409" s="7">
        <f>F6409-K6409</f>
        <v/>
      </c>
      <c r="O6409" s="7">
        <f>G6409-L6409</f>
        <v/>
      </c>
      <c r="P6409" s="7">
        <f>H6409-M6409</f>
        <v/>
      </c>
      <c r="Q6409" s="7">
        <f>IF($I6409=1,(N6409-MAR1!$B$11)/MAR1!$D$11,(N6409-MAR1!$C$11)/MAR1!$E$11)</f>
        <v/>
      </c>
      <c r="R6409" s="7">
        <f>IF($I6409=1,(O6409-MAR1!$B$12)/MAR1!$D$12,(O6409-MAR1!$C$12)/MAR1!$E$12)</f>
        <v/>
      </c>
      <c r="S6409" s="7">
        <f>IF($I6409=1,(P6409-MAR1!$B$13)/MAR1!$D$13,(P6409-MAR1!$C$13)/MAR1!$E$13)</f>
        <v/>
      </c>
    </row>
    <row r="6410">
      <c r="A6410" s="5" t="n">
        <v>6409</v>
      </c>
      <c r="B6410" s="5" t="n">
        <v>18</v>
      </c>
      <c r="C6410" s="5" t="n">
        <v>204</v>
      </c>
      <c r="D6410" s="5" t="n">
        <v>7</v>
      </c>
      <c r="E6410" s="5" t="n">
        <v>0</v>
      </c>
      <c r="F6410" s="5" t="n">
        <v>34.4</v>
      </c>
      <c r="G6410" s="5" t="n">
        <v>26.5</v>
      </c>
      <c r="H6410" s="5" t="n">
        <v>20.94</v>
      </c>
      <c r="I6410" s="6">
        <f>IF(E6410&gt;=Markov!$B$3,1,0)</f>
        <v/>
      </c>
      <c r="J6410" s="6">
        <f>I6409</f>
        <v/>
      </c>
      <c r="K6410" s="7">
        <f>MAR1!$B$5+MAR1!$C$5*COS(2*PI()*$C6410/365)+MAR1!$D$5*SIN(2*PI()*$C6410/365)</f>
        <v/>
      </c>
      <c r="L6410" s="7">
        <f>MAR1!$B$6+MAR1!$C$6*COS(2*PI()*$C6410/365)+MAR1!$D$6*SIN(2*PI()*$C6410/365)</f>
        <v/>
      </c>
      <c r="M6410" s="7">
        <f>MAR1!$B$7+MAR1!$C$7*COS(2*PI()*$C6410/365)+MAR1!$D$7*SIN(2*PI()*$C6410/365)</f>
        <v/>
      </c>
      <c r="N6410" s="7">
        <f>F6410-K6410</f>
        <v/>
      </c>
      <c r="O6410" s="7">
        <f>G6410-L6410</f>
        <v/>
      </c>
      <c r="P6410" s="7">
        <f>H6410-M6410</f>
        <v/>
      </c>
      <c r="Q6410" s="7">
        <f>IF($I6410=1,(N6410-MAR1!$B$11)/MAR1!$D$11,(N6410-MAR1!$C$11)/MAR1!$E$11)</f>
        <v/>
      </c>
      <c r="R6410" s="7">
        <f>IF($I6410=1,(O6410-MAR1!$B$12)/MAR1!$D$12,(O6410-MAR1!$C$12)/MAR1!$E$12)</f>
        <v/>
      </c>
      <c r="S6410" s="7">
        <f>IF($I6410=1,(P6410-MAR1!$B$13)/MAR1!$D$13,(P6410-MAR1!$C$13)/MAR1!$E$13)</f>
        <v/>
      </c>
    </row>
    <row r="6411">
      <c r="A6411" s="5" t="n">
        <v>6410</v>
      </c>
      <c r="B6411" s="5" t="n">
        <v>18</v>
      </c>
      <c r="C6411" s="5" t="n">
        <v>205</v>
      </c>
      <c r="D6411" s="5" t="n">
        <v>7</v>
      </c>
      <c r="E6411" s="5" t="n">
        <v>0</v>
      </c>
      <c r="F6411" s="5" t="n">
        <v>33.3</v>
      </c>
      <c r="G6411" s="5" t="n">
        <v>25.7</v>
      </c>
      <c r="H6411" s="5" t="n">
        <v>18.01</v>
      </c>
      <c r="I6411" s="6">
        <f>IF(E6411&gt;=Markov!$B$3,1,0)</f>
        <v/>
      </c>
      <c r="J6411" s="6">
        <f>I6410</f>
        <v/>
      </c>
      <c r="K6411" s="7">
        <f>MAR1!$B$5+MAR1!$C$5*COS(2*PI()*$C6411/365)+MAR1!$D$5*SIN(2*PI()*$C6411/365)</f>
        <v/>
      </c>
      <c r="L6411" s="7">
        <f>MAR1!$B$6+MAR1!$C$6*COS(2*PI()*$C6411/365)+MAR1!$D$6*SIN(2*PI()*$C6411/365)</f>
        <v/>
      </c>
      <c r="M6411" s="7">
        <f>MAR1!$B$7+MAR1!$C$7*COS(2*PI()*$C6411/365)+MAR1!$D$7*SIN(2*PI()*$C6411/365)</f>
        <v/>
      </c>
      <c r="N6411" s="7">
        <f>F6411-K6411</f>
        <v/>
      </c>
      <c r="O6411" s="7">
        <f>G6411-L6411</f>
        <v/>
      </c>
      <c r="P6411" s="7">
        <f>H6411-M6411</f>
        <v/>
      </c>
      <c r="Q6411" s="7">
        <f>IF($I6411=1,(N6411-MAR1!$B$11)/MAR1!$D$11,(N6411-MAR1!$C$11)/MAR1!$E$11)</f>
        <v/>
      </c>
      <c r="R6411" s="7">
        <f>IF($I6411=1,(O6411-MAR1!$B$12)/MAR1!$D$12,(O6411-MAR1!$C$12)/MAR1!$E$12)</f>
        <v/>
      </c>
      <c r="S6411" s="7">
        <f>IF($I6411=1,(P6411-MAR1!$B$13)/MAR1!$D$13,(P6411-MAR1!$C$13)/MAR1!$E$13)</f>
        <v/>
      </c>
    </row>
    <row r="6412">
      <c r="A6412" s="5" t="n">
        <v>6411</v>
      </c>
      <c r="B6412" s="5" t="n">
        <v>18</v>
      </c>
      <c r="C6412" s="5" t="n">
        <v>206</v>
      </c>
      <c r="D6412" s="5" t="n">
        <v>7</v>
      </c>
      <c r="E6412" s="5" t="n">
        <v>0</v>
      </c>
      <c r="F6412" s="5" t="n">
        <v>34.8</v>
      </c>
      <c r="G6412" s="5" t="n">
        <v>26.5</v>
      </c>
      <c r="H6412" s="5" t="n">
        <v>18.81</v>
      </c>
      <c r="I6412" s="6">
        <f>IF(E6412&gt;=Markov!$B$3,1,0)</f>
        <v/>
      </c>
      <c r="J6412" s="6">
        <f>I6411</f>
        <v/>
      </c>
      <c r="K6412" s="7">
        <f>MAR1!$B$5+MAR1!$C$5*COS(2*PI()*$C6412/365)+MAR1!$D$5*SIN(2*PI()*$C6412/365)</f>
        <v/>
      </c>
      <c r="L6412" s="7">
        <f>MAR1!$B$6+MAR1!$C$6*COS(2*PI()*$C6412/365)+MAR1!$D$6*SIN(2*PI()*$C6412/365)</f>
        <v/>
      </c>
      <c r="M6412" s="7">
        <f>MAR1!$B$7+MAR1!$C$7*COS(2*PI()*$C6412/365)+MAR1!$D$7*SIN(2*PI()*$C6412/365)</f>
        <v/>
      </c>
      <c r="N6412" s="7">
        <f>F6412-K6412</f>
        <v/>
      </c>
      <c r="O6412" s="7">
        <f>G6412-L6412</f>
        <v/>
      </c>
      <c r="P6412" s="7">
        <f>H6412-M6412</f>
        <v/>
      </c>
      <c r="Q6412" s="7">
        <f>IF($I6412=1,(N6412-MAR1!$B$11)/MAR1!$D$11,(N6412-MAR1!$C$11)/MAR1!$E$11)</f>
        <v/>
      </c>
      <c r="R6412" s="7">
        <f>IF($I6412=1,(O6412-MAR1!$B$12)/MAR1!$D$12,(O6412-MAR1!$C$12)/MAR1!$E$12)</f>
        <v/>
      </c>
      <c r="S6412" s="7">
        <f>IF($I6412=1,(P6412-MAR1!$B$13)/MAR1!$D$13,(P6412-MAR1!$C$13)/MAR1!$E$13)</f>
        <v/>
      </c>
    </row>
    <row r="6413">
      <c r="A6413" s="5" t="n">
        <v>6412</v>
      </c>
      <c r="B6413" s="5" t="n">
        <v>18</v>
      </c>
      <c r="C6413" s="5" t="n">
        <v>207</v>
      </c>
      <c r="D6413" s="5" t="n">
        <v>7</v>
      </c>
      <c r="E6413" s="5" t="n">
        <v>3.2</v>
      </c>
      <c r="F6413" s="5" t="n">
        <v>31.1</v>
      </c>
      <c r="G6413" s="5" t="n">
        <v>26.5</v>
      </c>
      <c r="H6413" s="5" t="n">
        <v>11.91</v>
      </c>
      <c r="I6413" s="6">
        <f>IF(E6413&gt;=Markov!$B$3,1,0)</f>
        <v/>
      </c>
      <c r="J6413" s="6">
        <f>I6412</f>
        <v/>
      </c>
      <c r="K6413" s="7">
        <f>MAR1!$B$5+MAR1!$C$5*COS(2*PI()*$C6413/365)+MAR1!$D$5*SIN(2*PI()*$C6413/365)</f>
        <v/>
      </c>
      <c r="L6413" s="7">
        <f>MAR1!$B$6+MAR1!$C$6*COS(2*PI()*$C6413/365)+MAR1!$D$6*SIN(2*PI()*$C6413/365)</f>
        <v/>
      </c>
      <c r="M6413" s="7">
        <f>MAR1!$B$7+MAR1!$C$7*COS(2*PI()*$C6413/365)+MAR1!$D$7*SIN(2*PI()*$C6413/365)</f>
        <v/>
      </c>
      <c r="N6413" s="7">
        <f>F6413-K6413</f>
        <v/>
      </c>
      <c r="O6413" s="7">
        <f>G6413-L6413</f>
        <v/>
      </c>
      <c r="P6413" s="7">
        <f>H6413-M6413</f>
        <v/>
      </c>
      <c r="Q6413" s="7">
        <f>IF($I6413=1,(N6413-MAR1!$B$11)/MAR1!$D$11,(N6413-MAR1!$C$11)/MAR1!$E$11)</f>
        <v/>
      </c>
      <c r="R6413" s="7">
        <f>IF($I6413=1,(O6413-MAR1!$B$12)/MAR1!$D$12,(O6413-MAR1!$C$12)/MAR1!$E$12)</f>
        <v/>
      </c>
      <c r="S6413" s="7">
        <f>IF($I6413=1,(P6413-MAR1!$B$13)/MAR1!$D$13,(P6413-MAR1!$C$13)/MAR1!$E$13)</f>
        <v/>
      </c>
    </row>
    <row r="6414">
      <c r="A6414" s="5" t="n">
        <v>6413</v>
      </c>
      <c r="B6414" s="5" t="n">
        <v>18</v>
      </c>
      <c r="C6414" s="5" t="n">
        <v>208</v>
      </c>
      <c r="D6414" s="5" t="n">
        <v>7</v>
      </c>
      <c r="E6414" s="5" t="n">
        <v>34.6</v>
      </c>
      <c r="F6414" s="5" t="n">
        <v>32.2</v>
      </c>
      <c r="G6414" s="5" t="n">
        <v>26.8</v>
      </c>
      <c r="H6414" s="5" t="n">
        <v>12.52</v>
      </c>
      <c r="I6414" s="6">
        <f>IF(E6414&gt;=Markov!$B$3,1,0)</f>
        <v/>
      </c>
      <c r="J6414" s="6">
        <f>I6413</f>
        <v/>
      </c>
      <c r="K6414" s="7">
        <f>MAR1!$B$5+MAR1!$C$5*COS(2*PI()*$C6414/365)+MAR1!$D$5*SIN(2*PI()*$C6414/365)</f>
        <v/>
      </c>
      <c r="L6414" s="7">
        <f>MAR1!$B$6+MAR1!$C$6*COS(2*PI()*$C6414/365)+MAR1!$D$6*SIN(2*PI()*$C6414/365)</f>
        <v/>
      </c>
      <c r="M6414" s="7">
        <f>MAR1!$B$7+MAR1!$C$7*COS(2*PI()*$C6414/365)+MAR1!$D$7*SIN(2*PI()*$C6414/365)</f>
        <v/>
      </c>
      <c r="N6414" s="7">
        <f>F6414-K6414</f>
        <v/>
      </c>
      <c r="O6414" s="7">
        <f>G6414-L6414</f>
        <v/>
      </c>
      <c r="P6414" s="7">
        <f>H6414-M6414</f>
        <v/>
      </c>
      <c r="Q6414" s="7">
        <f>IF($I6414=1,(N6414-MAR1!$B$11)/MAR1!$D$11,(N6414-MAR1!$C$11)/MAR1!$E$11)</f>
        <v/>
      </c>
      <c r="R6414" s="7">
        <f>IF($I6414=1,(O6414-MAR1!$B$12)/MAR1!$D$12,(O6414-MAR1!$C$12)/MAR1!$E$12)</f>
        <v/>
      </c>
      <c r="S6414" s="7">
        <f>IF($I6414=1,(P6414-MAR1!$B$13)/MAR1!$D$13,(P6414-MAR1!$C$13)/MAR1!$E$13)</f>
        <v/>
      </c>
    </row>
    <row r="6415">
      <c r="A6415" s="5" t="n">
        <v>6414</v>
      </c>
      <c r="B6415" s="5" t="n">
        <v>18</v>
      </c>
      <c r="C6415" s="5" t="n">
        <v>209</v>
      </c>
      <c r="D6415" s="5" t="n">
        <v>7</v>
      </c>
      <c r="E6415" s="5" t="n">
        <v>4.3</v>
      </c>
      <c r="F6415" s="5" t="n">
        <v>31.1</v>
      </c>
      <c r="G6415" s="5" t="n">
        <v>26.4</v>
      </c>
      <c r="H6415" s="5" t="n">
        <v>14.3</v>
      </c>
      <c r="I6415" s="6">
        <f>IF(E6415&gt;=Markov!$B$3,1,0)</f>
        <v/>
      </c>
      <c r="J6415" s="6">
        <f>I6414</f>
        <v/>
      </c>
      <c r="K6415" s="7">
        <f>MAR1!$B$5+MAR1!$C$5*COS(2*PI()*$C6415/365)+MAR1!$D$5*SIN(2*PI()*$C6415/365)</f>
        <v/>
      </c>
      <c r="L6415" s="7">
        <f>MAR1!$B$6+MAR1!$C$6*COS(2*PI()*$C6415/365)+MAR1!$D$6*SIN(2*PI()*$C6415/365)</f>
        <v/>
      </c>
      <c r="M6415" s="7">
        <f>MAR1!$B$7+MAR1!$C$7*COS(2*PI()*$C6415/365)+MAR1!$D$7*SIN(2*PI()*$C6415/365)</f>
        <v/>
      </c>
      <c r="N6415" s="7">
        <f>F6415-K6415</f>
        <v/>
      </c>
      <c r="O6415" s="7">
        <f>G6415-L6415</f>
        <v/>
      </c>
      <c r="P6415" s="7">
        <f>H6415-M6415</f>
        <v/>
      </c>
      <c r="Q6415" s="7">
        <f>IF($I6415=1,(N6415-MAR1!$B$11)/MAR1!$D$11,(N6415-MAR1!$C$11)/MAR1!$E$11)</f>
        <v/>
      </c>
      <c r="R6415" s="7">
        <f>IF($I6415=1,(O6415-MAR1!$B$12)/MAR1!$D$12,(O6415-MAR1!$C$12)/MAR1!$E$12)</f>
        <v/>
      </c>
      <c r="S6415" s="7">
        <f>IF($I6415=1,(P6415-MAR1!$B$13)/MAR1!$D$13,(P6415-MAR1!$C$13)/MAR1!$E$13)</f>
        <v/>
      </c>
    </row>
    <row r="6416">
      <c r="A6416" s="5" t="n">
        <v>6415</v>
      </c>
      <c r="B6416" s="5" t="n">
        <v>18</v>
      </c>
      <c r="C6416" s="5" t="n">
        <v>210</v>
      </c>
      <c r="D6416" s="5" t="n">
        <v>7</v>
      </c>
      <c r="E6416" s="5" t="n">
        <v>0.6</v>
      </c>
      <c r="F6416" s="5" t="n">
        <v>34</v>
      </c>
      <c r="G6416" s="5" t="n">
        <v>26.7</v>
      </c>
      <c r="H6416" s="5" t="n">
        <v>18.81</v>
      </c>
      <c r="I6416" s="6">
        <f>IF(E6416&gt;=Markov!$B$3,1,0)</f>
        <v/>
      </c>
      <c r="J6416" s="6">
        <f>I6415</f>
        <v/>
      </c>
      <c r="K6416" s="7">
        <f>MAR1!$B$5+MAR1!$C$5*COS(2*PI()*$C6416/365)+MAR1!$D$5*SIN(2*PI()*$C6416/365)</f>
        <v/>
      </c>
      <c r="L6416" s="7">
        <f>MAR1!$B$6+MAR1!$C$6*COS(2*PI()*$C6416/365)+MAR1!$D$6*SIN(2*PI()*$C6416/365)</f>
        <v/>
      </c>
      <c r="M6416" s="7">
        <f>MAR1!$B$7+MAR1!$C$7*COS(2*PI()*$C6416/365)+MAR1!$D$7*SIN(2*PI()*$C6416/365)</f>
        <v/>
      </c>
      <c r="N6416" s="7">
        <f>F6416-K6416</f>
        <v/>
      </c>
      <c r="O6416" s="7">
        <f>G6416-L6416</f>
        <v/>
      </c>
      <c r="P6416" s="7">
        <f>H6416-M6416</f>
        <v/>
      </c>
      <c r="Q6416" s="7">
        <f>IF($I6416=1,(N6416-MAR1!$B$11)/MAR1!$D$11,(N6416-MAR1!$C$11)/MAR1!$E$11)</f>
        <v/>
      </c>
      <c r="R6416" s="7">
        <f>IF($I6416=1,(O6416-MAR1!$B$12)/MAR1!$D$12,(O6416-MAR1!$C$12)/MAR1!$E$12)</f>
        <v/>
      </c>
      <c r="S6416" s="7">
        <f>IF($I6416=1,(P6416-MAR1!$B$13)/MAR1!$D$13,(P6416-MAR1!$C$13)/MAR1!$E$13)</f>
        <v/>
      </c>
    </row>
    <row r="6417">
      <c r="A6417" s="5" t="n">
        <v>6416</v>
      </c>
      <c r="B6417" s="5" t="n">
        <v>18</v>
      </c>
      <c r="C6417" s="5" t="n">
        <v>211</v>
      </c>
      <c r="D6417" s="5" t="n">
        <v>7</v>
      </c>
      <c r="E6417" s="5" t="n">
        <v>2.6</v>
      </c>
      <c r="F6417" s="5" t="n">
        <v>31.3</v>
      </c>
      <c r="G6417" s="5" t="n">
        <v>26.1</v>
      </c>
      <c r="H6417" s="5" t="n">
        <v>19.81</v>
      </c>
      <c r="I6417" s="6">
        <f>IF(E6417&gt;=Markov!$B$3,1,0)</f>
        <v/>
      </c>
      <c r="J6417" s="6">
        <f>I6416</f>
        <v/>
      </c>
      <c r="K6417" s="7">
        <f>MAR1!$B$5+MAR1!$C$5*COS(2*PI()*$C6417/365)+MAR1!$D$5*SIN(2*PI()*$C6417/365)</f>
        <v/>
      </c>
      <c r="L6417" s="7">
        <f>MAR1!$B$6+MAR1!$C$6*COS(2*PI()*$C6417/365)+MAR1!$D$6*SIN(2*PI()*$C6417/365)</f>
        <v/>
      </c>
      <c r="M6417" s="7">
        <f>MAR1!$B$7+MAR1!$C$7*COS(2*PI()*$C6417/365)+MAR1!$D$7*SIN(2*PI()*$C6417/365)</f>
        <v/>
      </c>
      <c r="N6417" s="7">
        <f>F6417-K6417</f>
        <v/>
      </c>
      <c r="O6417" s="7">
        <f>G6417-L6417</f>
        <v/>
      </c>
      <c r="P6417" s="7">
        <f>H6417-M6417</f>
        <v/>
      </c>
      <c r="Q6417" s="7">
        <f>IF($I6417=1,(N6417-MAR1!$B$11)/MAR1!$D$11,(N6417-MAR1!$C$11)/MAR1!$E$11)</f>
        <v/>
      </c>
      <c r="R6417" s="7">
        <f>IF($I6417=1,(O6417-MAR1!$B$12)/MAR1!$D$12,(O6417-MAR1!$C$12)/MAR1!$E$12)</f>
        <v/>
      </c>
      <c r="S6417" s="7">
        <f>IF($I6417=1,(P6417-MAR1!$B$13)/MAR1!$D$13,(P6417-MAR1!$C$13)/MAR1!$E$13)</f>
        <v/>
      </c>
    </row>
    <row r="6418">
      <c r="A6418" s="5" t="n">
        <v>6417</v>
      </c>
      <c r="B6418" s="5" t="n">
        <v>18</v>
      </c>
      <c r="C6418" s="5" t="n">
        <v>212</v>
      </c>
      <c r="D6418" s="5" t="n">
        <v>7</v>
      </c>
      <c r="E6418" s="5" t="n">
        <v>0</v>
      </c>
      <c r="F6418" s="5" t="n">
        <v>36</v>
      </c>
      <c r="G6418" s="5" t="n">
        <v>29.6</v>
      </c>
      <c r="H6418" s="5" t="n">
        <v>23.15</v>
      </c>
      <c r="I6418" s="6">
        <f>IF(E6418&gt;=Markov!$B$3,1,0)</f>
        <v/>
      </c>
      <c r="J6418" s="6">
        <f>I6417</f>
        <v/>
      </c>
      <c r="K6418" s="7">
        <f>MAR1!$B$5+MAR1!$C$5*COS(2*PI()*$C6418/365)+MAR1!$D$5*SIN(2*PI()*$C6418/365)</f>
        <v/>
      </c>
      <c r="L6418" s="7">
        <f>MAR1!$B$6+MAR1!$C$6*COS(2*PI()*$C6418/365)+MAR1!$D$6*SIN(2*PI()*$C6418/365)</f>
        <v/>
      </c>
      <c r="M6418" s="7">
        <f>MAR1!$B$7+MAR1!$C$7*COS(2*PI()*$C6418/365)+MAR1!$D$7*SIN(2*PI()*$C6418/365)</f>
        <v/>
      </c>
      <c r="N6418" s="7">
        <f>F6418-K6418</f>
        <v/>
      </c>
      <c r="O6418" s="7">
        <f>G6418-L6418</f>
        <v/>
      </c>
      <c r="P6418" s="7">
        <f>H6418-M6418</f>
        <v/>
      </c>
      <c r="Q6418" s="7">
        <f>IF($I6418=1,(N6418-MAR1!$B$11)/MAR1!$D$11,(N6418-MAR1!$C$11)/MAR1!$E$11)</f>
        <v/>
      </c>
      <c r="R6418" s="7">
        <f>IF($I6418=1,(O6418-MAR1!$B$12)/MAR1!$D$12,(O6418-MAR1!$C$12)/MAR1!$E$12)</f>
        <v/>
      </c>
      <c r="S6418" s="7">
        <f>IF($I6418=1,(P6418-MAR1!$B$13)/MAR1!$D$13,(P6418-MAR1!$C$13)/MAR1!$E$13)</f>
        <v/>
      </c>
    </row>
    <row r="6419">
      <c r="A6419" s="5" t="n">
        <v>6418</v>
      </c>
      <c r="B6419" s="5" t="n">
        <v>18</v>
      </c>
      <c r="C6419" s="5" t="n">
        <v>213</v>
      </c>
      <c r="D6419" s="5" t="n">
        <v>8</v>
      </c>
      <c r="E6419" s="5" t="n">
        <v>0</v>
      </c>
      <c r="F6419" s="5" t="n">
        <v>33.5</v>
      </c>
      <c r="G6419" s="5" t="n">
        <v>30.7</v>
      </c>
      <c r="H6419" s="5" t="n">
        <v>24.07</v>
      </c>
      <c r="I6419" s="6">
        <f>IF(E6419&gt;=Markov!$B$3,1,0)</f>
        <v/>
      </c>
      <c r="J6419" s="6">
        <f>I6418</f>
        <v/>
      </c>
      <c r="K6419" s="7">
        <f>MAR1!$B$5+MAR1!$C$5*COS(2*PI()*$C6419/365)+MAR1!$D$5*SIN(2*PI()*$C6419/365)</f>
        <v/>
      </c>
      <c r="L6419" s="7">
        <f>MAR1!$B$6+MAR1!$C$6*COS(2*PI()*$C6419/365)+MAR1!$D$6*SIN(2*PI()*$C6419/365)</f>
        <v/>
      </c>
      <c r="M6419" s="7">
        <f>MAR1!$B$7+MAR1!$C$7*COS(2*PI()*$C6419/365)+MAR1!$D$7*SIN(2*PI()*$C6419/365)</f>
        <v/>
      </c>
      <c r="N6419" s="7">
        <f>F6419-K6419</f>
        <v/>
      </c>
      <c r="O6419" s="7">
        <f>G6419-L6419</f>
        <v/>
      </c>
      <c r="P6419" s="7">
        <f>H6419-M6419</f>
        <v/>
      </c>
      <c r="Q6419" s="7">
        <f>IF($I6419=1,(N6419-MAR1!$B$11)/MAR1!$D$11,(N6419-MAR1!$C$11)/MAR1!$E$11)</f>
        <v/>
      </c>
      <c r="R6419" s="7">
        <f>IF($I6419=1,(O6419-MAR1!$B$12)/MAR1!$D$12,(O6419-MAR1!$C$12)/MAR1!$E$12)</f>
        <v/>
      </c>
      <c r="S6419" s="7">
        <f>IF($I6419=1,(P6419-MAR1!$B$13)/MAR1!$D$13,(P6419-MAR1!$C$13)/MAR1!$E$13)</f>
        <v/>
      </c>
    </row>
    <row r="6420">
      <c r="A6420" s="5" t="n">
        <v>6419</v>
      </c>
      <c r="B6420" s="5" t="n">
        <v>18</v>
      </c>
      <c r="C6420" s="5" t="n">
        <v>214</v>
      </c>
      <c r="D6420" s="5" t="n">
        <v>8</v>
      </c>
      <c r="E6420" s="5" t="n">
        <v>0</v>
      </c>
      <c r="F6420" s="5" t="n">
        <v>33.9</v>
      </c>
      <c r="G6420" s="5" t="n">
        <v>26.7</v>
      </c>
      <c r="H6420" s="5" t="n">
        <v>20.75</v>
      </c>
      <c r="I6420" s="6">
        <f>IF(E6420&gt;=Markov!$B$3,1,0)</f>
        <v/>
      </c>
      <c r="J6420" s="6">
        <f>I6419</f>
        <v/>
      </c>
      <c r="K6420" s="7">
        <f>MAR1!$B$5+MAR1!$C$5*COS(2*PI()*$C6420/365)+MAR1!$D$5*SIN(2*PI()*$C6420/365)</f>
        <v/>
      </c>
      <c r="L6420" s="7">
        <f>MAR1!$B$6+MAR1!$C$6*COS(2*PI()*$C6420/365)+MAR1!$D$6*SIN(2*PI()*$C6420/365)</f>
        <v/>
      </c>
      <c r="M6420" s="7">
        <f>MAR1!$B$7+MAR1!$C$7*COS(2*PI()*$C6420/365)+MAR1!$D$7*SIN(2*PI()*$C6420/365)</f>
        <v/>
      </c>
      <c r="N6420" s="7">
        <f>F6420-K6420</f>
        <v/>
      </c>
      <c r="O6420" s="7">
        <f>G6420-L6420</f>
        <v/>
      </c>
      <c r="P6420" s="7">
        <f>H6420-M6420</f>
        <v/>
      </c>
      <c r="Q6420" s="7">
        <f>IF($I6420=1,(N6420-MAR1!$B$11)/MAR1!$D$11,(N6420-MAR1!$C$11)/MAR1!$E$11)</f>
        <v/>
      </c>
      <c r="R6420" s="7">
        <f>IF($I6420=1,(O6420-MAR1!$B$12)/MAR1!$D$12,(O6420-MAR1!$C$12)/MAR1!$E$12)</f>
        <v/>
      </c>
      <c r="S6420" s="7">
        <f>IF($I6420=1,(P6420-MAR1!$B$13)/MAR1!$D$13,(P6420-MAR1!$C$13)/MAR1!$E$13)</f>
        <v/>
      </c>
    </row>
    <row r="6421">
      <c r="A6421" s="5" t="n">
        <v>6420</v>
      </c>
      <c r="B6421" s="5" t="n">
        <v>18</v>
      </c>
      <c r="C6421" s="5" t="n">
        <v>215</v>
      </c>
      <c r="D6421" s="5" t="n">
        <v>8</v>
      </c>
      <c r="E6421" s="5" t="n">
        <v>6</v>
      </c>
      <c r="F6421" s="5" t="n">
        <v>27.8</v>
      </c>
      <c r="G6421" s="5" t="n">
        <v>25.3</v>
      </c>
      <c r="H6421" s="5" t="n">
        <v>8.460000000000001</v>
      </c>
      <c r="I6421" s="6">
        <f>IF(E6421&gt;=Markov!$B$3,1,0)</f>
        <v/>
      </c>
      <c r="J6421" s="6">
        <f>I6420</f>
        <v/>
      </c>
      <c r="K6421" s="7">
        <f>MAR1!$B$5+MAR1!$C$5*COS(2*PI()*$C6421/365)+MAR1!$D$5*SIN(2*PI()*$C6421/365)</f>
        <v/>
      </c>
      <c r="L6421" s="7">
        <f>MAR1!$B$6+MAR1!$C$6*COS(2*PI()*$C6421/365)+MAR1!$D$6*SIN(2*PI()*$C6421/365)</f>
        <v/>
      </c>
      <c r="M6421" s="7">
        <f>MAR1!$B$7+MAR1!$C$7*COS(2*PI()*$C6421/365)+MAR1!$D$7*SIN(2*PI()*$C6421/365)</f>
        <v/>
      </c>
      <c r="N6421" s="7">
        <f>F6421-K6421</f>
        <v/>
      </c>
      <c r="O6421" s="7">
        <f>G6421-L6421</f>
        <v/>
      </c>
      <c r="P6421" s="7">
        <f>H6421-M6421</f>
        <v/>
      </c>
      <c r="Q6421" s="7">
        <f>IF($I6421=1,(N6421-MAR1!$B$11)/MAR1!$D$11,(N6421-MAR1!$C$11)/MAR1!$E$11)</f>
        <v/>
      </c>
      <c r="R6421" s="7">
        <f>IF($I6421=1,(O6421-MAR1!$B$12)/MAR1!$D$12,(O6421-MAR1!$C$12)/MAR1!$E$12)</f>
        <v/>
      </c>
      <c r="S6421" s="7">
        <f>IF($I6421=1,(P6421-MAR1!$B$13)/MAR1!$D$13,(P6421-MAR1!$C$13)/MAR1!$E$13)</f>
        <v/>
      </c>
    </row>
    <row r="6422">
      <c r="A6422" s="5" t="n">
        <v>6421</v>
      </c>
      <c r="B6422" s="5" t="n">
        <v>18</v>
      </c>
      <c r="C6422" s="5" t="n">
        <v>216</v>
      </c>
      <c r="D6422" s="5" t="n">
        <v>8</v>
      </c>
      <c r="E6422" s="5" t="n">
        <v>0</v>
      </c>
      <c r="F6422" s="5" t="n">
        <v>30.8</v>
      </c>
      <c r="G6422" s="5" t="n">
        <v>26</v>
      </c>
      <c r="H6422" s="5" t="n">
        <v>13.58</v>
      </c>
      <c r="I6422" s="6">
        <f>IF(E6422&gt;=Markov!$B$3,1,0)</f>
        <v/>
      </c>
      <c r="J6422" s="6">
        <f>I6421</f>
        <v/>
      </c>
      <c r="K6422" s="7">
        <f>MAR1!$B$5+MAR1!$C$5*COS(2*PI()*$C6422/365)+MAR1!$D$5*SIN(2*PI()*$C6422/365)</f>
        <v/>
      </c>
      <c r="L6422" s="7">
        <f>MAR1!$B$6+MAR1!$C$6*COS(2*PI()*$C6422/365)+MAR1!$D$6*SIN(2*PI()*$C6422/365)</f>
        <v/>
      </c>
      <c r="M6422" s="7">
        <f>MAR1!$B$7+MAR1!$C$7*COS(2*PI()*$C6422/365)+MAR1!$D$7*SIN(2*PI()*$C6422/365)</f>
        <v/>
      </c>
      <c r="N6422" s="7">
        <f>F6422-K6422</f>
        <v/>
      </c>
      <c r="O6422" s="7">
        <f>G6422-L6422</f>
        <v/>
      </c>
      <c r="P6422" s="7">
        <f>H6422-M6422</f>
        <v/>
      </c>
      <c r="Q6422" s="7">
        <f>IF($I6422=1,(N6422-MAR1!$B$11)/MAR1!$D$11,(N6422-MAR1!$C$11)/MAR1!$E$11)</f>
        <v/>
      </c>
      <c r="R6422" s="7">
        <f>IF($I6422=1,(O6422-MAR1!$B$12)/MAR1!$D$12,(O6422-MAR1!$C$12)/MAR1!$E$12)</f>
        <v/>
      </c>
      <c r="S6422" s="7">
        <f>IF($I6422=1,(P6422-MAR1!$B$13)/MAR1!$D$13,(P6422-MAR1!$C$13)/MAR1!$E$13)</f>
        <v/>
      </c>
    </row>
    <row r="6423">
      <c r="A6423" s="5" t="n">
        <v>6422</v>
      </c>
      <c r="B6423" s="5" t="n">
        <v>18</v>
      </c>
      <c r="C6423" s="5" t="n">
        <v>217</v>
      </c>
      <c r="D6423" s="5" t="n">
        <v>8</v>
      </c>
      <c r="E6423" s="5" t="n">
        <v>12.4</v>
      </c>
      <c r="F6423" s="5" t="n">
        <v>27.8</v>
      </c>
      <c r="G6423" s="5" t="n">
        <v>23.3</v>
      </c>
      <c r="H6423" s="5" t="n">
        <v>8.07</v>
      </c>
      <c r="I6423" s="6">
        <f>IF(E6423&gt;=Markov!$B$3,1,0)</f>
        <v/>
      </c>
      <c r="J6423" s="6">
        <f>I6422</f>
        <v/>
      </c>
      <c r="K6423" s="7">
        <f>MAR1!$B$5+MAR1!$C$5*COS(2*PI()*$C6423/365)+MAR1!$D$5*SIN(2*PI()*$C6423/365)</f>
        <v/>
      </c>
      <c r="L6423" s="7">
        <f>MAR1!$B$6+MAR1!$C$6*COS(2*PI()*$C6423/365)+MAR1!$D$6*SIN(2*PI()*$C6423/365)</f>
        <v/>
      </c>
      <c r="M6423" s="7">
        <f>MAR1!$B$7+MAR1!$C$7*COS(2*PI()*$C6423/365)+MAR1!$D$7*SIN(2*PI()*$C6423/365)</f>
        <v/>
      </c>
      <c r="N6423" s="7">
        <f>F6423-K6423</f>
        <v/>
      </c>
      <c r="O6423" s="7">
        <f>G6423-L6423</f>
        <v/>
      </c>
      <c r="P6423" s="7">
        <f>H6423-M6423</f>
        <v/>
      </c>
      <c r="Q6423" s="7">
        <f>IF($I6423=1,(N6423-MAR1!$B$11)/MAR1!$D$11,(N6423-MAR1!$C$11)/MAR1!$E$11)</f>
        <v/>
      </c>
      <c r="R6423" s="7">
        <f>IF($I6423=1,(O6423-MAR1!$B$12)/MAR1!$D$12,(O6423-MAR1!$C$12)/MAR1!$E$12)</f>
        <v/>
      </c>
      <c r="S6423" s="7">
        <f>IF($I6423=1,(P6423-MAR1!$B$13)/MAR1!$D$13,(P6423-MAR1!$C$13)/MAR1!$E$13)</f>
        <v/>
      </c>
    </row>
    <row r="6424">
      <c r="A6424" s="5" t="n">
        <v>6423</v>
      </c>
      <c r="B6424" s="5" t="n">
        <v>18</v>
      </c>
      <c r="C6424" s="5" t="n">
        <v>218</v>
      </c>
      <c r="D6424" s="5" t="n">
        <v>8</v>
      </c>
      <c r="E6424" s="5" t="n">
        <v>5.5</v>
      </c>
      <c r="F6424" s="5" t="n">
        <v>29.5</v>
      </c>
      <c r="G6424" s="5" t="n">
        <v>24.9</v>
      </c>
      <c r="H6424" s="5" t="n">
        <v>10.15</v>
      </c>
      <c r="I6424" s="6">
        <f>IF(E6424&gt;=Markov!$B$3,1,0)</f>
        <v/>
      </c>
      <c r="J6424" s="6">
        <f>I6423</f>
        <v/>
      </c>
      <c r="K6424" s="7">
        <f>MAR1!$B$5+MAR1!$C$5*COS(2*PI()*$C6424/365)+MAR1!$D$5*SIN(2*PI()*$C6424/365)</f>
        <v/>
      </c>
      <c r="L6424" s="7">
        <f>MAR1!$B$6+MAR1!$C$6*COS(2*PI()*$C6424/365)+MAR1!$D$6*SIN(2*PI()*$C6424/365)</f>
        <v/>
      </c>
      <c r="M6424" s="7">
        <f>MAR1!$B$7+MAR1!$C$7*COS(2*PI()*$C6424/365)+MAR1!$D$7*SIN(2*PI()*$C6424/365)</f>
        <v/>
      </c>
      <c r="N6424" s="7">
        <f>F6424-K6424</f>
        <v/>
      </c>
      <c r="O6424" s="7">
        <f>G6424-L6424</f>
        <v/>
      </c>
      <c r="P6424" s="7">
        <f>H6424-M6424</f>
        <v/>
      </c>
      <c r="Q6424" s="7">
        <f>IF($I6424=1,(N6424-MAR1!$B$11)/MAR1!$D$11,(N6424-MAR1!$C$11)/MAR1!$E$11)</f>
        <v/>
      </c>
      <c r="R6424" s="7">
        <f>IF($I6424=1,(O6424-MAR1!$B$12)/MAR1!$D$12,(O6424-MAR1!$C$12)/MAR1!$E$12)</f>
        <v/>
      </c>
      <c r="S6424" s="7">
        <f>IF($I6424=1,(P6424-MAR1!$B$13)/MAR1!$D$13,(P6424-MAR1!$C$13)/MAR1!$E$13)</f>
        <v/>
      </c>
    </row>
    <row r="6425">
      <c r="A6425" s="5" t="n">
        <v>6424</v>
      </c>
      <c r="B6425" s="5" t="n">
        <v>18</v>
      </c>
      <c r="C6425" s="5" t="n">
        <v>219</v>
      </c>
      <c r="D6425" s="5" t="n">
        <v>8</v>
      </c>
      <c r="E6425" s="5" t="n">
        <v>2.4</v>
      </c>
      <c r="F6425" s="5" t="n">
        <v>30.1</v>
      </c>
      <c r="G6425" s="5" t="n">
        <v>25.9</v>
      </c>
      <c r="H6425" s="5" t="n">
        <v>14.44</v>
      </c>
      <c r="I6425" s="6">
        <f>IF(E6425&gt;=Markov!$B$3,1,0)</f>
        <v/>
      </c>
      <c r="J6425" s="6">
        <f>I6424</f>
        <v/>
      </c>
      <c r="K6425" s="7">
        <f>MAR1!$B$5+MAR1!$C$5*COS(2*PI()*$C6425/365)+MAR1!$D$5*SIN(2*PI()*$C6425/365)</f>
        <v/>
      </c>
      <c r="L6425" s="7">
        <f>MAR1!$B$6+MAR1!$C$6*COS(2*PI()*$C6425/365)+MAR1!$D$6*SIN(2*PI()*$C6425/365)</f>
        <v/>
      </c>
      <c r="M6425" s="7">
        <f>MAR1!$B$7+MAR1!$C$7*COS(2*PI()*$C6425/365)+MAR1!$D$7*SIN(2*PI()*$C6425/365)</f>
        <v/>
      </c>
      <c r="N6425" s="7">
        <f>F6425-K6425</f>
        <v/>
      </c>
      <c r="O6425" s="7">
        <f>G6425-L6425</f>
        <v/>
      </c>
      <c r="P6425" s="7">
        <f>H6425-M6425</f>
        <v/>
      </c>
      <c r="Q6425" s="7">
        <f>IF($I6425=1,(N6425-MAR1!$B$11)/MAR1!$D$11,(N6425-MAR1!$C$11)/MAR1!$E$11)</f>
        <v/>
      </c>
      <c r="R6425" s="7">
        <f>IF($I6425=1,(O6425-MAR1!$B$12)/MAR1!$D$12,(O6425-MAR1!$C$12)/MAR1!$E$12)</f>
        <v/>
      </c>
      <c r="S6425" s="7">
        <f>IF($I6425=1,(P6425-MAR1!$B$13)/MAR1!$D$13,(P6425-MAR1!$C$13)/MAR1!$E$13)</f>
        <v/>
      </c>
    </row>
    <row r="6426">
      <c r="A6426" s="5" t="n">
        <v>6425</v>
      </c>
      <c r="B6426" s="5" t="n">
        <v>18</v>
      </c>
      <c r="C6426" s="5" t="n">
        <v>220</v>
      </c>
      <c r="D6426" s="5" t="n">
        <v>8</v>
      </c>
      <c r="E6426" s="5" t="n">
        <v>6.5</v>
      </c>
      <c r="F6426" s="5" t="n">
        <v>30.3</v>
      </c>
      <c r="G6426" s="5" t="n">
        <v>24.8</v>
      </c>
      <c r="H6426" s="5" t="n">
        <v>16.56</v>
      </c>
      <c r="I6426" s="6">
        <f>IF(E6426&gt;=Markov!$B$3,1,0)</f>
        <v/>
      </c>
      <c r="J6426" s="6">
        <f>I6425</f>
        <v/>
      </c>
      <c r="K6426" s="7">
        <f>MAR1!$B$5+MAR1!$C$5*COS(2*PI()*$C6426/365)+MAR1!$D$5*SIN(2*PI()*$C6426/365)</f>
        <v/>
      </c>
      <c r="L6426" s="7">
        <f>MAR1!$B$6+MAR1!$C$6*COS(2*PI()*$C6426/365)+MAR1!$D$6*SIN(2*PI()*$C6426/365)</f>
        <v/>
      </c>
      <c r="M6426" s="7">
        <f>MAR1!$B$7+MAR1!$C$7*COS(2*PI()*$C6426/365)+MAR1!$D$7*SIN(2*PI()*$C6426/365)</f>
        <v/>
      </c>
      <c r="N6426" s="7">
        <f>F6426-K6426</f>
        <v/>
      </c>
      <c r="O6426" s="7">
        <f>G6426-L6426</f>
        <v/>
      </c>
      <c r="P6426" s="7">
        <f>H6426-M6426</f>
        <v/>
      </c>
      <c r="Q6426" s="7">
        <f>IF($I6426=1,(N6426-MAR1!$B$11)/MAR1!$D$11,(N6426-MAR1!$C$11)/MAR1!$E$11)</f>
        <v/>
      </c>
      <c r="R6426" s="7">
        <f>IF($I6426=1,(O6426-MAR1!$B$12)/MAR1!$D$12,(O6426-MAR1!$C$12)/MAR1!$E$12)</f>
        <v/>
      </c>
      <c r="S6426" s="7">
        <f>IF($I6426=1,(P6426-MAR1!$B$13)/MAR1!$D$13,(P6426-MAR1!$C$13)/MAR1!$E$13)</f>
        <v/>
      </c>
    </row>
    <row r="6427">
      <c r="A6427" s="5" t="n">
        <v>6426</v>
      </c>
      <c r="B6427" s="5" t="n">
        <v>18</v>
      </c>
      <c r="C6427" s="5" t="n">
        <v>221</v>
      </c>
      <c r="D6427" s="5" t="n">
        <v>8</v>
      </c>
      <c r="E6427" s="5" t="n">
        <v>6.8</v>
      </c>
      <c r="F6427" s="5" t="n">
        <v>28.9</v>
      </c>
      <c r="G6427" s="5" t="n">
        <v>23.9</v>
      </c>
      <c r="H6427" s="5" t="n">
        <v>18.5</v>
      </c>
      <c r="I6427" s="6">
        <f>IF(E6427&gt;=Markov!$B$3,1,0)</f>
        <v/>
      </c>
      <c r="J6427" s="6">
        <f>I6426</f>
        <v/>
      </c>
      <c r="K6427" s="7">
        <f>MAR1!$B$5+MAR1!$C$5*COS(2*PI()*$C6427/365)+MAR1!$D$5*SIN(2*PI()*$C6427/365)</f>
        <v/>
      </c>
      <c r="L6427" s="7">
        <f>MAR1!$B$6+MAR1!$C$6*COS(2*PI()*$C6427/365)+MAR1!$D$6*SIN(2*PI()*$C6427/365)</f>
        <v/>
      </c>
      <c r="M6427" s="7">
        <f>MAR1!$B$7+MAR1!$C$7*COS(2*PI()*$C6427/365)+MAR1!$D$7*SIN(2*PI()*$C6427/365)</f>
        <v/>
      </c>
      <c r="N6427" s="7">
        <f>F6427-K6427</f>
        <v/>
      </c>
      <c r="O6427" s="7">
        <f>G6427-L6427</f>
        <v/>
      </c>
      <c r="P6427" s="7">
        <f>H6427-M6427</f>
        <v/>
      </c>
      <c r="Q6427" s="7">
        <f>IF($I6427=1,(N6427-MAR1!$B$11)/MAR1!$D$11,(N6427-MAR1!$C$11)/MAR1!$E$11)</f>
        <v/>
      </c>
      <c r="R6427" s="7">
        <f>IF($I6427=1,(O6427-MAR1!$B$12)/MAR1!$D$12,(O6427-MAR1!$C$12)/MAR1!$E$12)</f>
        <v/>
      </c>
      <c r="S6427" s="7">
        <f>IF($I6427=1,(P6427-MAR1!$B$13)/MAR1!$D$13,(P6427-MAR1!$C$13)/MAR1!$E$13)</f>
        <v/>
      </c>
    </row>
    <row r="6428">
      <c r="A6428" s="5" t="n">
        <v>6427</v>
      </c>
      <c r="B6428" s="5" t="n">
        <v>18</v>
      </c>
      <c r="C6428" s="5" t="n">
        <v>222</v>
      </c>
      <c r="D6428" s="5" t="n">
        <v>8</v>
      </c>
      <c r="E6428" s="5" t="n">
        <v>7.1</v>
      </c>
      <c r="F6428" s="5" t="n">
        <v>30.9</v>
      </c>
      <c r="G6428" s="5" t="n">
        <v>23.2</v>
      </c>
      <c r="H6428" s="5" t="n">
        <v>17.66</v>
      </c>
      <c r="I6428" s="6">
        <f>IF(E6428&gt;=Markov!$B$3,1,0)</f>
        <v/>
      </c>
      <c r="J6428" s="6">
        <f>I6427</f>
        <v/>
      </c>
      <c r="K6428" s="7">
        <f>MAR1!$B$5+MAR1!$C$5*COS(2*PI()*$C6428/365)+MAR1!$D$5*SIN(2*PI()*$C6428/365)</f>
        <v/>
      </c>
      <c r="L6428" s="7">
        <f>MAR1!$B$6+MAR1!$C$6*COS(2*PI()*$C6428/365)+MAR1!$D$6*SIN(2*PI()*$C6428/365)</f>
        <v/>
      </c>
      <c r="M6428" s="7">
        <f>MAR1!$B$7+MAR1!$C$7*COS(2*PI()*$C6428/365)+MAR1!$D$7*SIN(2*PI()*$C6428/365)</f>
        <v/>
      </c>
      <c r="N6428" s="7">
        <f>F6428-K6428</f>
        <v/>
      </c>
      <c r="O6428" s="7">
        <f>G6428-L6428</f>
        <v/>
      </c>
      <c r="P6428" s="7">
        <f>H6428-M6428</f>
        <v/>
      </c>
      <c r="Q6428" s="7">
        <f>IF($I6428=1,(N6428-MAR1!$B$11)/MAR1!$D$11,(N6428-MAR1!$C$11)/MAR1!$E$11)</f>
        <v/>
      </c>
      <c r="R6428" s="7">
        <f>IF($I6428=1,(O6428-MAR1!$B$12)/MAR1!$D$12,(O6428-MAR1!$C$12)/MAR1!$E$12)</f>
        <v/>
      </c>
      <c r="S6428" s="7">
        <f>IF($I6428=1,(P6428-MAR1!$B$13)/MAR1!$D$13,(P6428-MAR1!$C$13)/MAR1!$E$13)</f>
        <v/>
      </c>
    </row>
    <row r="6429">
      <c r="A6429" s="5" t="n">
        <v>6428</v>
      </c>
      <c r="B6429" s="5" t="n">
        <v>18</v>
      </c>
      <c r="C6429" s="5" t="n">
        <v>223</v>
      </c>
      <c r="D6429" s="5" t="n">
        <v>8</v>
      </c>
      <c r="E6429" s="5" t="n">
        <v>6.8</v>
      </c>
      <c r="F6429" s="5" t="n">
        <v>30.5</v>
      </c>
      <c r="G6429" s="5" t="n">
        <v>25.1</v>
      </c>
      <c r="H6429" s="5" t="n">
        <v>12.05</v>
      </c>
      <c r="I6429" s="6">
        <f>IF(E6429&gt;=Markov!$B$3,1,0)</f>
        <v/>
      </c>
      <c r="J6429" s="6">
        <f>I6428</f>
        <v/>
      </c>
      <c r="K6429" s="7">
        <f>MAR1!$B$5+MAR1!$C$5*COS(2*PI()*$C6429/365)+MAR1!$D$5*SIN(2*PI()*$C6429/365)</f>
        <v/>
      </c>
      <c r="L6429" s="7">
        <f>MAR1!$B$6+MAR1!$C$6*COS(2*PI()*$C6429/365)+MAR1!$D$6*SIN(2*PI()*$C6429/365)</f>
        <v/>
      </c>
      <c r="M6429" s="7">
        <f>MAR1!$B$7+MAR1!$C$7*COS(2*PI()*$C6429/365)+MAR1!$D$7*SIN(2*PI()*$C6429/365)</f>
        <v/>
      </c>
      <c r="N6429" s="7">
        <f>F6429-K6429</f>
        <v/>
      </c>
      <c r="O6429" s="7">
        <f>G6429-L6429</f>
        <v/>
      </c>
      <c r="P6429" s="7">
        <f>H6429-M6429</f>
        <v/>
      </c>
      <c r="Q6429" s="7">
        <f>IF($I6429=1,(N6429-MAR1!$B$11)/MAR1!$D$11,(N6429-MAR1!$C$11)/MAR1!$E$11)</f>
        <v/>
      </c>
      <c r="R6429" s="7">
        <f>IF($I6429=1,(O6429-MAR1!$B$12)/MAR1!$D$12,(O6429-MAR1!$C$12)/MAR1!$E$12)</f>
        <v/>
      </c>
      <c r="S6429" s="7">
        <f>IF($I6429=1,(P6429-MAR1!$B$13)/MAR1!$D$13,(P6429-MAR1!$C$13)/MAR1!$E$13)</f>
        <v/>
      </c>
    </row>
    <row r="6430">
      <c r="A6430" s="5" t="n">
        <v>6429</v>
      </c>
      <c r="B6430" s="5" t="n">
        <v>18</v>
      </c>
      <c r="C6430" s="5" t="n">
        <v>224</v>
      </c>
      <c r="D6430" s="5" t="n">
        <v>8</v>
      </c>
      <c r="E6430" s="5" t="n">
        <v>0</v>
      </c>
      <c r="F6430" s="5" t="n">
        <v>33</v>
      </c>
      <c r="G6430" s="5" t="n">
        <v>23</v>
      </c>
      <c r="H6430" s="5" t="n">
        <v>14.26</v>
      </c>
      <c r="I6430" s="6">
        <f>IF(E6430&gt;=Markov!$B$3,1,0)</f>
        <v/>
      </c>
      <c r="J6430" s="6">
        <f>I6429</f>
        <v/>
      </c>
      <c r="K6430" s="7">
        <f>MAR1!$B$5+MAR1!$C$5*COS(2*PI()*$C6430/365)+MAR1!$D$5*SIN(2*PI()*$C6430/365)</f>
        <v/>
      </c>
      <c r="L6430" s="7">
        <f>MAR1!$B$6+MAR1!$C$6*COS(2*PI()*$C6430/365)+MAR1!$D$6*SIN(2*PI()*$C6430/365)</f>
        <v/>
      </c>
      <c r="M6430" s="7">
        <f>MAR1!$B$7+MAR1!$C$7*COS(2*PI()*$C6430/365)+MAR1!$D$7*SIN(2*PI()*$C6430/365)</f>
        <v/>
      </c>
      <c r="N6430" s="7">
        <f>F6430-K6430</f>
        <v/>
      </c>
      <c r="O6430" s="7">
        <f>G6430-L6430</f>
        <v/>
      </c>
      <c r="P6430" s="7">
        <f>H6430-M6430</f>
        <v/>
      </c>
      <c r="Q6430" s="7">
        <f>IF($I6430=1,(N6430-MAR1!$B$11)/MAR1!$D$11,(N6430-MAR1!$C$11)/MAR1!$E$11)</f>
        <v/>
      </c>
      <c r="R6430" s="7">
        <f>IF($I6430=1,(O6430-MAR1!$B$12)/MAR1!$D$12,(O6430-MAR1!$C$12)/MAR1!$E$12)</f>
        <v/>
      </c>
      <c r="S6430" s="7">
        <f>IF($I6430=1,(P6430-MAR1!$B$13)/MAR1!$D$13,(P6430-MAR1!$C$13)/MAR1!$E$13)</f>
        <v/>
      </c>
    </row>
    <row r="6431">
      <c r="A6431" s="5" t="n">
        <v>6430</v>
      </c>
      <c r="B6431" s="5" t="n">
        <v>18</v>
      </c>
      <c r="C6431" s="5" t="n">
        <v>225</v>
      </c>
      <c r="D6431" s="5" t="n">
        <v>8</v>
      </c>
      <c r="E6431" s="5" t="n">
        <v>0</v>
      </c>
      <c r="F6431" s="5" t="n">
        <v>36.5</v>
      </c>
      <c r="G6431" s="5" t="n">
        <v>25.1</v>
      </c>
      <c r="H6431" s="5" t="n">
        <v>18.77</v>
      </c>
      <c r="I6431" s="6">
        <f>IF(E6431&gt;=Markov!$B$3,1,0)</f>
        <v/>
      </c>
      <c r="J6431" s="6">
        <f>I6430</f>
        <v/>
      </c>
      <c r="K6431" s="7">
        <f>MAR1!$B$5+MAR1!$C$5*COS(2*PI()*$C6431/365)+MAR1!$D$5*SIN(2*PI()*$C6431/365)</f>
        <v/>
      </c>
      <c r="L6431" s="7">
        <f>MAR1!$B$6+MAR1!$C$6*COS(2*PI()*$C6431/365)+MAR1!$D$6*SIN(2*PI()*$C6431/365)</f>
        <v/>
      </c>
      <c r="M6431" s="7">
        <f>MAR1!$B$7+MAR1!$C$7*COS(2*PI()*$C6431/365)+MAR1!$D$7*SIN(2*PI()*$C6431/365)</f>
        <v/>
      </c>
      <c r="N6431" s="7">
        <f>F6431-K6431</f>
        <v/>
      </c>
      <c r="O6431" s="7">
        <f>G6431-L6431</f>
        <v/>
      </c>
      <c r="P6431" s="7">
        <f>H6431-M6431</f>
        <v/>
      </c>
      <c r="Q6431" s="7">
        <f>IF($I6431=1,(N6431-MAR1!$B$11)/MAR1!$D$11,(N6431-MAR1!$C$11)/MAR1!$E$11)</f>
        <v/>
      </c>
      <c r="R6431" s="7">
        <f>IF($I6431=1,(O6431-MAR1!$B$12)/MAR1!$D$12,(O6431-MAR1!$C$12)/MAR1!$E$12)</f>
        <v/>
      </c>
      <c r="S6431" s="7">
        <f>IF($I6431=1,(P6431-MAR1!$B$13)/MAR1!$D$13,(P6431-MAR1!$C$13)/MAR1!$E$13)</f>
        <v/>
      </c>
    </row>
    <row r="6432">
      <c r="A6432" s="5" t="n">
        <v>6431</v>
      </c>
      <c r="B6432" s="5" t="n">
        <v>18</v>
      </c>
      <c r="C6432" s="5" t="n">
        <v>226</v>
      </c>
      <c r="D6432" s="5" t="n">
        <v>8</v>
      </c>
      <c r="E6432" s="5" t="n">
        <v>0</v>
      </c>
      <c r="F6432" s="5" t="n">
        <v>34.2</v>
      </c>
      <c r="G6432" s="5" t="n">
        <v>25.6</v>
      </c>
      <c r="H6432" s="5" t="n">
        <v>18.42</v>
      </c>
      <c r="I6432" s="6">
        <f>IF(E6432&gt;=Markov!$B$3,1,0)</f>
        <v/>
      </c>
      <c r="J6432" s="6">
        <f>I6431</f>
        <v/>
      </c>
      <c r="K6432" s="7">
        <f>MAR1!$B$5+MAR1!$C$5*COS(2*PI()*$C6432/365)+MAR1!$D$5*SIN(2*PI()*$C6432/365)</f>
        <v/>
      </c>
      <c r="L6432" s="7">
        <f>MAR1!$B$6+MAR1!$C$6*COS(2*PI()*$C6432/365)+MAR1!$D$6*SIN(2*PI()*$C6432/365)</f>
        <v/>
      </c>
      <c r="M6432" s="7">
        <f>MAR1!$B$7+MAR1!$C$7*COS(2*PI()*$C6432/365)+MAR1!$D$7*SIN(2*PI()*$C6432/365)</f>
        <v/>
      </c>
      <c r="N6432" s="7">
        <f>F6432-K6432</f>
        <v/>
      </c>
      <c r="O6432" s="7">
        <f>G6432-L6432</f>
        <v/>
      </c>
      <c r="P6432" s="7">
        <f>H6432-M6432</f>
        <v/>
      </c>
      <c r="Q6432" s="7">
        <f>IF($I6432=1,(N6432-MAR1!$B$11)/MAR1!$D$11,(N6432-MAR1!$C$11)/MAR1!$E$11)</f>
        <v/>
      </c>
      <c r="R6432" s="7">
        <f>IF($I6432=1,(O6432-MAR1!$B$12)/MAR1!$D$12,(O6432-MAR1!$C$12)/MAR1!$E$12)</f>
        <v/>
      </c>
      <c r="S6432" s="7">
        <f>IF($I6432=1,(P6432-MAR1!$B$13)/MAR1!$D$13,(P6432-MAR1!$C$13)/MAR1!$E$13)</f>
        <v/>
      </c>
    </row>
    <row r="6433">
      <c r="A6433" s="5" t="n">
        <v>6432</v>
      </c>
      <c r="B6433" s="5" t="n">
        <v>18</v>
      </c>
      <c r="C6433" s="5" t="n">
        <v>227</v>
      </c>
      <c r="D6433" s="5" t="n">
        <v>8</v>
      </c>
      <c r="E6433" s="5" t="n">
        <v>12</v>
      </c>
      <c r="F6433" s="5" t="n">
        <v>29.4</v>
      </c>
      <c r="G6433" s="5" t="n">
        <v>24.2</v>
      </c>
      <c r="H6433" s="5" t="n">
        <v>9.960000000000001</v>
      </c>
      <c r="I6433" s="6">
        <f>IF(E6433&gt;=Markov!$B$3,1,0)</f>
        <v/>
      </c>
      <c r="J6433" s="6">
        <f>I6432</f>
        <v/>
      </c>
      <c r="K6433" s="7">
        <f>MAR1!$B$5+MAR1!$C$5*COS(2*PI()*$C6433/365)+MAR1!$D$5*SIN(2*PI()*$C6433/365)</f>
        <v/>
      </c>
      <c r="L6433" s="7">
        <f>MAR1!$B$6+MAR1!$C$6*COS(2*PI()*$C6433/365)+MAR1!$D$6*SIN(2*PI()*$C6433/365)</f>
        <v/>
      </c>
      <c r="M6433" s="7">
        <f>MAR1!$B$7+MAR1!$C$7*COS(2*PI()*$C6433/365)+MAR1!$D$7*SIN(2*PI()*$C6433/365)</f>
        <v/>
      </c>
      <c r="N6433" s="7">
        <f>F6433-K6433</f>
        <v/>
      </c>
      <c r="O6433" s="7">
        <f>G6433-L6433</f>
        <v/>
      </c>
      <c r="P6433" s="7">
        <f>H6433-M6433</f>
        <v/>
      </c>
      <c r="Q6433" s="7">
        <f>IF($I6433=1,(N6433-MAR1!$B$11)/MAR1!$D$11,(N6433-MAR1!$C$11)/MAR1!$E$11)</f>
        <v/>
      </c>
      <c r="R6433" s="7">
        <f>IF($I6433=1,(O6433-MAR1!$B$12)/MAR1!$D$12,(O6433-MAR1!$C$12)/MAR1!$E$12)</f>
        <v/>
      </c>
      <c r="S6433" s="7">
        <f>IF($I6433=1,(P6433-MAR1!$B$13)/MAR1!$D$13,(P6433-MAR1!$C$13)/MAR1!$E$13)</f>
        <v/>
      </c>
    </row>
    <row r="6434">
      <c r="A6434" s="5" t="n">
        <v>6433</v>
      </c>
      <c r="B6434" s="5" t="n">
        <v>18</v>
      </c>
      <c r="C6434" s="5" t="n">
        <v>228</v>
      </c>
      <c r="D6434" s="5" t="n">
        <v>8</v>
      </c>
      <c r="E6434" s="5" t="n">
        <v>17.9</v>
      </c>
      <c r="F6434" s="5" t="n">
        <v>29.3</v>
      </c>
      <c r="G6434" s="5" t="n">
        <v>24.7</v>
      </c>
      <c r="H6434" s="5" t="n">
        <v>9.41</v>
      </c>
      <c r="I6434" s="6">
        <f>IF(E6434&gt;=Markov!$B$3,1,0)</f>
        <v/>
      </c>
      <c r="J6434" s="6">
        <f>I6433</f>
        <v/>
      </c>
      <c r="K6434" s="7">
        <f>MAR1!$B$5+MAR1!$C$5*COS(2*PI()*$C6434/365)+MAR1!$D$5*SIN(2*PI()*$C6434/365)</f>
        <v/>
      </c>
      <c r="L6434" s="7">
        <f>MAR1!$B$6+MAR1!$C$6*COS(2*PI()*$C6434/365)+MAR1!$D$6*SIN(2*PI()*$C6434/365)</f>
        <v/>
      </c>
      <c r="M6434" s="7">
        <f>MAR1!$B$7+MAR1!$C$7*COS(2*PI()*$C6434/365)+MAR1!$D$7*SIN(2*PI()*$C6434/365)</f>
        <v/>
      </c>
      <c r="N6434" s="7">
        <f>F6434-K6434</f>
        <v/>
      </c>
      <c r="O6434" s="7">
        <f>G6434-L6434</f>
        <v/>
      </c>
      <c r="P6434" s="7">
        <f>H6434-M6434</f>
        <v/>
      </c>
      <c r="Q6434" s="7">
        <f>IF($I6434=1,(N6434-MAR1!$B$11)/MAR1!$D$11,(N6434-MAR1!$C$11)/MAR1!$E$11)</f>
        <v/>
      </c>
      <c r="R6434" s="7">
        <f>IF($I6434=1,(O6434-MAR1!$B$12)/MAR1!$D$12,(O6434-MAR1!$C$12)/MAR1!$E$12)</f>
        <v/>
      </c>
      <c r="S6434" s="7">
        <f>IF($I6434=1,(P6434-MAR1!$B$13)/MAR1!$D$13,(P6434-MAR1!$C$13)/MAR1!$E$13)</f>
        <v/>
      </c>
    </row>
    <row r="6435">
      <c r="A6435" s="5" t="n">
        <v>6434</v>
      </c>
      <c r="B6435" s="5" t="n">
        <v>18</v>
      </c>
      <c r="C6435" s="5" t="n">
        <v>229</v>
      </c>
      <c r="D6435" s="5" t="n">
        <v>8</v>
      </c>
      <c r="E6435" s="5" t="n">
        <v>69.40000000000001</v>
      </c>
      <c r="F6435" s="5" t="n">
        <v>29.3</v>
      </c>
      <c r="G6435" s="5" t="n">
        <v>23.2</v>
      </c>
      <c r="H6435" s="5" t="n">
        <v>14.56</v>
      </c>
      <c r="I6435" s="6">
        <f>IF(E6435&gt;=Markov!$B$3,1,0)</f>
        <v/>
      </c>
      <c r="J6435" s="6">
        <f>I6434</f>
        <v/>
      </c>
      <c r="K6435" s="7">
        <f>MAR1!$B$5+MAR1!$C$5*COS(2*PI()*$C6435/365)+MAR1!$D$5*SIN(2*PI()*$C6435/365)</f>
        <v/>
      </c>
      <c r="L6435" s="7">
        <f>MAR1!$B$6+MAR1!$C$6*COS(2*PI()*$C6435/365)+MAR1!$D$6*SIN(2*PI()*$C6435/365)</f>
        <v/>
      </c>
      <c r="M6435" s="7">
        <f>MAR1!$B$7+MAR1!$C$7*COS(2*PI()*$C6435/365)+MAR1!$D$7*SIN(2*PI()*$C6435/365)</f>
        <v/>
      </c>
      <c r="N6435" s="7">
        <f>F6435-K6435</f>
        <v/>
      </c>
      <c r="O6435" s="7">
        <f>G6435-L6435</f>
        <v/>
      </c>
      <c r="P6435" s="7">
        <f>H6435-M6435</f>
        <v/>
      </c>
      <c r="Q6435" s="7">
        <f>IF($I6435=1,(N6435-MAR1!$B$11)/MAR1!$D$11,(N6435-MAR1!$C$11)/MAR1!$E$11)</f>
        <v/>
      </c>
      <c r="R6435" s="7">
        <f>IF($I6435=1,(O6435-MAR1!$B$12)/MAR1!$D$12,(O6435-MAR1!$C$12)/MAR1!$E$12)</f>
        <v/>
      </c>
      <c r="S6435" s="7">
        <f>IF($I6435=1,(P6435-MAR1!$B$13)/MAR1!$D$13,(P6435-MAR1!$C$13)/MAR1!$E$13)</f>
        <v/>
      </c>
    </row>
    <row r="6436">
      <c r="A6436" s="5" t="n">
        <v>6435</v>
      </c>
      <c r="B6436" s="5" t="n">
        <v>18</v>
      </c>
      <c r="C6436" s="5" t="n">
        <v>230</v>
      </c>
      <c r="D6436" s="5" t="n">
        <v>8</v>
      </c>
      <c r="E6436" s="5" t="n">
        <v>4.6</v>
      </c>
      <c r="F6436" s="5" t="n">
        <v>29.8</v>
      </c>
      <c r="G6436" s="5" t="n">
        <v>22.2</v>
      </c>
      <c r="H6436" s="5" t="n">
        <v>9.91</v>
      </c>
      <c r="I6436" s="6">
        <f>IF(E6436&gt;=Markov!$B$3,1,0)</f>
        <v/>
      </c>
      <c r="J6436" s="6">
        <f>I6435</f>
        <v/>
      </c>
      <c r="K6436" s="7">
        <f>MAR1!$B$5+MAR1!$C$5*COS(2*PI()*$C6436/365)+MAR1!$D$5*SIN(2*PI()*$C6436/365)</f>
        <v/>
      </c>
      <c r="L6436" s="7">
        <f>MAR1!$B$6+MAR1!$C$6*COS(2*PI()*$C6436/365)+MAR1!$D$6*SIN(2*PI()*$C6436/365)</f>
        <v/>
      </c>
      <c r="M6436" s="7">
        <f>MAR1!$B$7+MAR1!$C$7*COS(2*PI()*$C6436/365)+MAR1!$D$7*SIN(2*PI()*$C6436/365)</f>
        <v/>
      </c>
      <c r="N6436" s="7">
        <f>F6436-K6436</f>
        <v/>
      </c>
      <c r="O6436" s="7">
        <f>G6436-L6436</f>
        <v/>
      </c>
      <c r="P6436" s="7">
        <f>H6436-M6436</f>
        <v/>
      </c>
      <c r="Q6436" s="7">
        <f>IF($I6436=1,(N6436-MAR1!$B$11)/MAR1!$D$11,(N6436-MAR1!$C$11)/MAR1!$E$11)</f>
        <v/>
      </c>
      <c r="R6436" s="7">
        <f>IF($I6436=1,(O6436-MAR1!$B$12)/MAR1!$D$12,(O6436-MAR1!$C$12)/MAR1!$E$12)</f>
        <v/>
      </c>
      <c r="S6436" s="7">
        <f>IF($I6436=1,(P6436-MAR1!$B$13)/MAR1!$D$13,(P6436-MAR1!$C$13)/MAR1!$E$13)</f>
        <v/>
      </c>
    </row>
    <row r="6437">
      <c r="A6437" s="5" t="n">
        <v>6436</v>
      </c>
      <c r="B6437" s="5" t="n">
        <v>18</v>
      </c>
      <c r="C6437" s="5" t="n">
        <v>231</v>
      </c>
      <c r="D6437" s="5" t="n">
        <v>8</v>
      </c>
      <c r="E6437" s="5" t="n">
        <v>21.9</v>
      </c>
      <c r="F6437" s="5" t="n">
        <v>28.8</v>
      </c>
      <c r="G6437" s="5" t="n">
        <v>22.9</v>
      </c>
      <c r="H6437" s="5" t="n">
        <v>13.14</v>
      </c>
      <c r="I6437" s="6">
        <f>IF(E6437&gt;=Markov!$B$3,1,0)</f>
        <v/>
      </c>
      <c r="J6437" s="6">
        <f>I6436</f>
        <v/>
      </c>
      <c r="K6437" s="7">
        <f>MAR1!$B$5+MAR1!$C$5*COS(2*PI()*$C6437/365)+MAR1!$D$5*SIN(2*PI()*$C6437/365)</f>
        <v/>
      </c>
      <c r="L6437" s="7">
        <f>MAR1!$B$6+MAR1!$C$6*COS(2*PI()*$C6437/365)+MAR1!$D$6*SIN(2*PI()*$C6437/365)</f>
        <v/>
      </c>
      <c r="M6437" s="7">
        <f>MAR1!$B$7+MAR1!$C$7*COS(2*PI()*$C6437/365)+MAR1!$D$7*SIN(2*PI()*$C6437/365)</f>
        <v/>
      </c>
      <c r="N6437" s="7">
        <f>F6437-K6437</f>
        <v/>
      </c>
      <c r="O6437" s="7">
        <f>G6437-L6437</f>
        <v/>
      </c>
      <c r="P6437" s="7">
        <f>H6437-M6437</f>
        <v/>
      </c>
      <c r="Q6437" s="7">
        <f>IF($I6437=1,(N6437-MAR1!$B$11)/MAR1!$D$11,(N6437-MAR1!$C$11)/MAR1!$E$11)</f>
        <v/>
      </c>
      <c r="R6437" s="7">
        <f>IF($I6437=1,(O6437-MAR1!$B$12)/MAR1!$D$12,(O6437-MAR1!$C$12)/MAR1!$E$12)</f>
        <v/>
      </c>
      <c r="S6437" s="7">
        <f>IF($I6437=1,(P6437-MAR1!$B$13)/MAR1!$D$13,(P6437-MAR1!$C$13)/MAR1!$E$13)</f>
        <v/>
      </c>
    </row>
    <row r="6438">
      <c r="A6438" s="5" t="n">
        <v>6437</v>
      </c>
      <c r="B6438" s="5" t="n">
        <v>18</v>
      </c>
      <c r="C6438" s="5" t="n">
        <v>232</v>
      </c>
      <c r="D6438" s="5" t="n">
        <v>8</v>
      </c>
      <c r="E6438" s="5" t="n">
        <v>20.1</v>
      </c>
      <c r="F6438" s="5" t="n">
        <v>28.9</v>
      </c>
      <c r="G6438" s="5" t="n">
        <v>22.8</v>
      </c>
      <c r="H6438" s="5" t="n">
        <v>13.55</v>
      </c>
      <c r="I6438" s="6">
        <f>IF(E6438&gt;=Markov!$B$3,1,0)</f>
        <v/>
      </c>
      <c r="J6438" s="6">
        <f>I6437</f>
        <v/>
      </c>
      <c r="K6438" s="7">
        <f>MAR1!$B$5+MAR1!$C$5*COS(2*PI()*$C6438/365)+MAR1!$D$5*SIN(2*PI()*$C6438/365)</f>
        <v/>
      </c>
      <c r="L6438" s="7">
        <f>MAR1!$B$6+MAR1!$C$6*COS(2*PI()*$C6438/365)+MAR1!$D$6*SIN(2*PI()*$C6438/365)</f>
        <v/>
      </c>
      <c r="M6438" s="7">
        <f>MAR1!$B$7+MAR1!$C$7*COS(2*PI()*$C6438/365)+MAR1!$D$7*SIN(2*PI()*$C6438/365)</f>
        <v/>
      </c>
      <c r="N6438" s="7">
        <f>F6438-K6438</f>
        <v/>
      </c>
      <c r="O6438" s="7">
        <f>G6438-L6438</f>
        <v/>
      </c>
      <c r="P6438" s="7">
        <f>H6438-M6438</f>
        <v/>
      </c>
      <c r="Q6438" s="7">
        <f>IF($I6438=1,(N6438-MAR1!$B$11)/MAR1!$D$11,(N6438-MAR1!$C$11)/MAR1!$E$11)</f>
        <v/>
      </c>
      <c r="R6438" s="7">
        <f>IF($I6438=1,(O6438-MAR1!$B$12)/MAR1!$D$12,(O6438-MAR1!$C$12)/MAR1!$E$12)</f>
        <v/>
      </c>
      <c r="S6438" s="7">
        <f>IF($I6438=1,(P6438-MAR1!$B$13)/MAR1!$D$13,(P6438-MAR1!$C$13)/MAR1!$E$13)</f>
        <v/>
      </c>
    </row>
    <row r="6439">
      <c r="A6439" s="5" t="n">
        <v>6438</v>
      </c>
      <c r="B6439" s="5" t="n">
        <v>18</v>
      </c>
      <c r="C6439" s="5" t="n">
        <v>233</v>
      </c>
      <c r="D6439" s="5" t="n">
        <v>8</v>
      </c>
      <c r="E6439" s="5" t="n">
        <v>37.3</v>
      </c>
      <c r="F6439" s="5" t="n">
        <v>27.9</v>
      </c>
      <c r="G6439" s="5" t="n">
        <v>22.1</v>
      </c>
      <c r="H6439" s="5" t="n">
        <v>10.65</v>
      </c>
      <c r="I6439" s="6">
        <f>IF(E6439&gt;=Markov!$B$3,1,0)</f>
        <v/>
      </c>
      <c r="J6439" s="6">
        <f>I6438</f>
        <v/>
      </c>
      <c r="K6439" s="7">
        <f>MAR1!$B$5+MAR1!$C$5*COS(2*PI()*$C6439/365)+MAR1!$D$5*SIN(2*PI()*$C6439/365)</f>
        <v/>
      </c>
      <c r="L6439" s="7">
        <f>MAR1!$B$6+MAR1!$C$6*COS(2*PI()*$C6439/365)+MAR1!$D$6*SIN(2*PI()*$C6439/365)</f>
        <v/>
      </c>
      <c r="M6439" s="7">
        <f>MAR1!$B$7+MAR1!$C$7*COS(2*PI()*$C6439/365)+MAR1!$D$7*SIN(2*PI()*$C6439/365)</f>
        <v/>
      </c>
      <c r="N6439" s="7">
        <f>F6439-K6439</f>
        <v/>
      </c>
      <c r="O6439" s="7">
        <f>G6439-L6439</f>
        <v/>
      </c>
      <c r="P6439" s="7">
        <f>H6439-M6439</f>
        <v/>
      </c>
      <c r="Q6439" s="7">
        <f>IF($I6439=1,(N6439-MAR1!$B$11)/MAR1!$D$11,(N6439-MAR1!$C$11)/MAR1!$E$11)</f>
        <v/>
      </c>
      <c r="R6439" s="7">
        <f>IF($I6439=1,(O6439-MAR1!$B$12)/MAR1!$D$12,(O6439-MAR1!$C$12)/MAR1!$E$12)</f>
        <v/>
      </c>
      <c r="S6439" s="7">
        <f>IF($I6439=1,(P6439-MAR1!$B$13)/MAR1!$D$13,(P6439-MAR1!$C$13)/MAR1!$E$13)</f>
        <v/>
      </c>
    </row>
    <row r="6440">
      <c r="A6440" s="5" t="n">
        <v>6439</v>
      </c>
      <c r="B6440" s="5" t="n">
        <v>18</v>
      </c>
      <c r="C6440" s="5" t="n">
        <v>234</v>
      </c>
      <c r="D6440" s="5" t="n">
        <v>8</v>
      </c>
      <c r="E6440" s="5" t="n">
        <v>10.9</v>
      </c>
      <c r="F6440" s="5" t="n">
        <v>27.3</v>
      </c>
      <c r="G6440" s="5" t="n">
        <v>23.1</v>
      </c>
      <c r="H6440" s="5" t="n">
        <v>4.87</v>
      </c>
      <c r="I6440" s="6">
        <f>IF(E6440&gt;=Markov!$B$3,1,0)</f>
        <v/>
      </c>
      <c r="J6440" s="6">
        <f>I6439</f>
        <v/>
      </c>
      <c r="K6440" s="7">
        <f>MAR1!$B$5+MAR1!$C$5*COS(2*PI()*$C6440/365)+MAR1!$D$5*SIN(2*PI()*$C6440/365)</f>
        <v/>
      </c>
      <c r="L6440" s="7">
        <f>MAR1!$B$6+MAR1!$C$6*COS(2*PI()*$C6440/365)+MAR1!$D$6*SIN(2*PI()*$C6440/365)</f>
        <v/>
      </c>
      <c r="M6440" s="7">
        <f>MAR1!$B$7+MAR1!$C$7*COS(2*PI()*$C6440/365)+MAR1!$D$7*SIN(2*PI()*$C6440/365)</f>
        <v/>
      </c>
      <c r="N6440" s="7">
        <f>F6440-K6440</f>
        <v/>
      </c>
      <c r="O6440" s="7">
        <f>G6440-L6440</f>
        <v/>
      </c>
      <c r="P6440" s="7">
        <f>H6440-M6440</f>
        <v/>
      </c>
      <c r="Q6440" s="7">
        <f>IF($I6440=1,(N6440-MAR1!$B$11)/MAR1!$D$11,(N6440-MAR1!$C$11)/MAR1!$E$11)</f>
        <v/>
      </c>
      <c r="R6440" s="7">
        <f>IF($I6440=1,(O6440-MAR1!$B$12)/MAR1!$D$12,(O6440-MAR1!$C$12)/MAR1!$E$12)</f>
        <v/>
      </c>
      <c r="S6440" s="7">
        <f>IF($I6440=1,(P6440-MAR1!$B$13)/MAR1!$D$13,(P6440-MAR1!$C$13)/MAR1!$E$13)</f>
        <v/>
      </c>
    </row>
    <row r="6441">
      <c r="A6441" s="5" t="n">
        <v>6440</v>
      </c>
      <c r="B6441" s="5" t="n">
        <v>18</v>
      </c>
      <c r="C6441" s="5" t="n">
        <v>235</v>
      </c>
      <c r="D6441" s="5" t="n">
        <v>8</v>
      </c>
      <c r="E6441" s="5" t="n">
        <v>1.8</v>
      </c>
      <c r="F6441" s="5" t="n">
        <v>25.7</v>
      </c>
      <c r="G6441" s="5" t="n">
        <v>23.9</v>
      </c>
      <c r="H6441" s="5" t="n">
        <v>10.63</v>
      </c>
      <c r="I6441" s="6">
        <f>IF(E6441&gt;=Markov!$B$3,1,0)</f>
        <v/>
      </c>
      <c r="J6441" s="6">
        <f>I6440</f>
        <v/>
      </c>
      <c r="K6441" s="7">
        <f>MAR1!$B$5+MAR1!$C$5*COS(2*PI()*$C6441/365)+MAR1!$D$5*SIN(2*PI()*$C6441/365)</f>
        <v/>
      </c>
      <c r="L6441" s="7">
        <f>MAR1!$B$6+MAR1!$C$6*COS(2*PI()*$C6441/365)+MAR1!$D$6*SIN(2*PI()*$C6441/365)</f>
        <v/>
      </c>
      <c r="M6441" s="7">
        <f>MAR1!$B$7+MAR1!$C$7*COS(2*PI()*$C6441/365)+MAR1!$D$7*SIN(2*PI()*$C6441/365)</f>
        <v/>
      </c>
      <c r="N6441" s="7">
        <f>F6441-K6441</f>
        <v/>
      </c>
      <c r="O6441" s="7">
        <f>G6441-L6441</f>
        <v/>
      </c>
      <c r="P6441" s="7">
        <f>H6441-M6441</f>
        <v/>
      </c>
      <c r="Q6441" s="7">
        <f>IF($I6441=1,(N6441-MAR1!$B$11)/MAR1!$D$11,(N6441-MAR1!$C$11)/MAR1!$E$11)</f>
        <v/>
      </c>
      <c r="R6441" s="7">
        <f>IF($I6441=1,(O6441-MAR1!$B$12)/MAR1!$D$12,(O6441-MAR1!$C$12)/MAR1!$E$12)</f>
        <v/>
      </c>
      <c r="S6441" s="7">
        <f>IF($I6441=1,(P6441-MAR1!$B$13)/MAR1!$D$13,(P6441-MAR1!$C$13)/MAR1!$E$13)</f>
        <v/>
      </c>
    </row>
    <row r="6442">
      <c r="A6442" s="5" t="n">
        <v>6441</v>
      </c>
      <c r="B6442" s="5" t="n">
        <v>18</v>
      </c>
      <c r="C6442" s="5" t="n">
        <v>236</v>
      </c>
      <c r="D6442" s="5" t="n">
        <v>8</v>
      </c>
      <c r="E6442" s="5" t="n">
        <v>44.4</v>
      </c>
      <c r="F6442" s="5" t="n">
        <v>26.9</v>
      </c>
      <c r="G6442" s="5" t="n">
        <v>21.5</v>
      </c>
      <c r="H6442" s="5" t="n">
        <v>13.21</v>
      </c>
      <c r="I6442" s="6">
        <f>IF(E6442&gt;=Markov!$B$3,1,0)</f>
        <v/>
      </c>
      <c r="J6442" s="6">
        <f>I6441</f>
        <v/>
      </c>
      <c r="K6442" s="7">
        <f>MAR1!$B$5+MAR1!$C$5*COS(2*PI()*$C6442/365)+MAR1!$D$5*SIN(2*PI()*$C6442/365)</f>
        <v/>
      </c>
      <c r="L6442" s="7">
        <f>MAR1!$B$6+MAR1!$C$6*COS(2*PI()*$C6442/365)+MAR1!$D$6*SIN(2*PI()*$C6442/365)</f>
        <v/>
      </c>
      <c r="M6442" s="7">
        <f>MAR1!$B$7+MAR1!$C$7*COS(2*PI()*$C6442/365)+MAR1!$D$7*SIN(2*PI()*$C6442/365)</f>
        <v/>
      </c>
      <c r="N6442" s="7">
        <f>F6442-K6442</f>
        <v/>
      </c>
      <c r="O6442" s="7">
        <f>G6442-L6442</f>
        <v/>
      </c>
      <c r="P6442" s="7">
        <f>H6442-M6442</f>
        <v/>
      </c>
      <c r="Q6442" s="7">
        <f>IF($I6442=1,(N6442-MAR1!$B$11)/MAR1!$D$11,(N6442-MAR1!$C$11)/MAR1!$E$11)</f>
        <v/>
      </c>
      <c r="R6442" s="7">
        <f>IF($I6442=1,(O6442-MAR1!$B$12)/MAR1!$D$12,(O6442-MAR1!$C$12)/MAR1!$E$12)</f>
        <v/>
      </c>
      <c r="S6442" s="7">
        <f>IF($I6442=1,(P6442-MAR1!$B$13)/MAR1!$D$13,(P6442-MAR1!$C$13)/MAR1!$E$13)</f>
        <v/>
      </c>
    </row>
    <row r="6443">
      <c r="A6443" s="5" t="n">
        <v>6442</v>
      </c>
      <c r="B6443" s="5" t="n">
        <v>18</v>
      </c>
      <c r="C6443" s="5" t="n">
        <v>237</v>
      </c>
      <c r="D6443" s="5" t="n">
        <v>8</v>
      </c>
      <c r="E6443" s="5" t="n">
        <v>1</v>
      </c>
      <c r="F6443" s="5" t="n">
        <v>26.1</v>
      </c>
      <c r="G6443" s="5" t="n">
        <v>22.3</v>
      </c>
      <c r="H6443" s="5" t="n">
        <v>12.37</v>
      </c>
      <c r="I6443" s="6">
        <f>IF(E6443&gt;=Markov!$B$3,1,0)</f>
        <v/>
      </c>
      <c r="J6443" s="6">
        <f>I6442</f>
        <v/>
      </c>
      <c r="K6443" s="7">
        <f>MAR1!$B$5+MAR1!$C$5*COS(2*PI()*$C6443/365)+MAR1!$D$5*SIN(2*PI()*$C6443/365)</f>
        <v/>
      </c>
      <c r="L6443" s="7">
        <f>MAR1!$B$6+MAR1!$C$6*COS(2*PI()*$C6443/365)+MAR1!$D$6*SIN(2*PI()*$C6443/365)</f>
        <v/>
      </c>
      <c r="M6443" s="7">
        <f>MAR1!$B$7+MAR1!$C$7*COS(2*PI()*$C6443/365)+MAR1!$D$7*SIN(2*PI()*$C6443/365)</f>
        <v/>
      </c>
      <c r="N6443" s="7">
        <f>F6443-K6443</f>
        <v/>
      </c>
      <c r="O6443" s="7">
        <f>G6443-L6443</f>
        <v/>
      </c>
      <c r="P6443" s="7">
        <f>H6443-M6443</f>
        <v/>
      </c>
      <c r="Q6443" s="7">
        <f>IF($I6443=1,(N6443-MAR1!$B$11)/MAR1!$D$11,(N6443-MAR1!$C$11)/MAR1!$E$11)</f>
        <v/>
      </c>
      <c r="R6443" s="7">
        <f>IF($I6443=1,(O6443-MAR1!$B$12)/MAR1!$D$12,(O6443-MAR1!$C$12)/MAR1!$E$12)</f>
        <v/>
      </c>
      <c r="S6443" s="7">
        <f>IF($I6443=1,(P6443-MAR1!$B$13)/MAR1!$D$13,(P6443-MAR1!$C$13)/MAR1!$E$13)</f>
        <v/>
      </c>
    </row>
    <row r="6444">
      <c r="A6444" s="5" t="n">
        <v>6443</v>
      </c>
      <c r="B6444" s="5" t="n">
        <v>18</v>
      </c>
      <c r="C6444" s="5" t="n">
        <v>238</v>
      </c>
      <c r="D6444" s="5" t="n">
        <v>8</v>
      </c>
      <c r="E6444" s="5" t="n">
        <v>5.9</v>
      </c>
      <c r="F6444" s="5" t="n">
        <v>26.4</v>
      </c>
      <c r="G6444" s="5" t="n">
        <v>20.4</v>
      </c>
      <c r="H6444" s="5" t="n">
        <v>18.54</v>
      </c>
      <c r="I6444" s="6">
        <f>IF(E6444&gt;=Markov!$B$3,1,0)</f>
        <v/>
      </c>
      <c r="J6444" s="6">
        <f>I6443</f>
        <v/>
      </c>
      <c r="K6444" s="7">
        <f>MAR1!$B$5+MAR1!$C$5*COS(2*PI()*$C6444/365)+MAR1!$D$5*SIN(2*PI()*$C6444/365)</f>
        <v/>
      </c>
      <c r="L6444" s="7">
        <f>MAR1!$B$6+MAR1!$C$6*COS(2*PI()*$C6444/365)+MAR1!$D$6*SIN(2*PI()*$C6444/365)</f>
        <v/>
      </c>
      <c r="M6444" s="7">
        <f>MAR1!$B$7+MAR1!$C$7*COS(2*PI()*$C6444/365)+MAR1!$D$7*SIN(2*PI()*$C6444/365)</f>
        <v/>
      </c>
      <c r="N6444" s="7">
        <f>F6444-K6444</f>
        <v/>
      </c>
      <c r="O6444" s="7">
        <f>G6444-L6444</f>
        <v/>
      </c>
      <c r="P6444" s="7">
        <f>H6444-M6444</f>
        <v/>
      </c>
      <c r="Q6444" s="7">
        <f>IF($I6444=1,(N6444-MAR1!$B$11)/MAR1!$D$11,(N6444-MAR1!$C$11)/MAR1!$E$11)</f>
        <v/>
      </c>
      <c r="R6444" s="7">
        <f>IF($I6444=1,(O6444-MAR1!$B$12)/MAR1!$D$12,(O6444-MAR1!$C$12)/MAR1!$E$12)</f>
        <v/>
      </c>
      <c r="S6444" s="7">
        <f>IF($I6444=1,(P6444-MAR1!$B$13)/MAR1!$D$13,(P6444-MAR1!$C$13)/MAR1!$E$13)</f>
        <v/>
      </c>
    </row>
    <row r="6445">
      <c r="A6445" s="5" t="n">
        <v>6444</v>
      </c>
      <c r="B6445" s="5" t="n">
        <v>18</v>
      </c>
      <c r="C6445" s="5" t="n">
        <v>239</v>
      </c>
      <c r="D6445" s="5" t="n">
        <v>8</v>
      </c>
      <c r="E6445" s="5" t="n">
        <v>17.8</v>
      </c>
      <c r="F6445" s="5" t="n">
        <v>26.4</v>
      </c>
      <c r="G6445" s="5" t="n">
        <v>22.6</v>
      </c>
      <c r="H6445" s="5" t="n">
        <v>13.48</v>
      </c>
      <c r="I6445" s="6">
        <f>IF(E6445&gt;=Markov!$B$3,1,0)</f>
        <v/>
      </c>
      <c r="J6445" s="6">
        <f>I6444</f>
        <v/>
      </c>
      <c r="K6445" s="7">
        <f>MAR1!$B$5+MAR1!$C$5*COS(2*PI()*$C6445/365)+MAR1!$D$5*SIN(2*PI()*$C6445/365)</f>
        <v/>
      </c>
      <c r="L6445" s="7">
        <f>MAR1!$B$6+MAR1!$C$6*COS(2*PI()*$C6445/365)+MAR1!$D$6*SIN(2*PI()*$C6445/365)</f>
        <v/>
      </c>
      <c r="M6445" s="7">
        <f>MAR1!$B$7+MAR1!$C$7*COS(2*PI()*$C6445/365)+MAR1!$D$7*SIN(2*PI()*$C6445/365)</f>
        <v/>
      </c>
      <c r="N6445" s="7">
        <f>F6445-K6445</f>
        <v/>
      </c>
      <c r="O6445" s="7">
        <f>G6445-L6445</f>
        <v/>
      </c>
      <c r="P6445" s="7">
        <f>H6445-M6445</f>
        <v/>
      </c>
      <c r="Q6445" s="7">
        <f>IF($I6445=1,(N6445-MAR1!$B$11)/MAR1!$D$11,(N6445-MAR1!$C$11)/MAR1!$E$11)</f>
        <v/>
      </c>
      <c r="R6445" s="7">
        <f>IF($I6445=1,(O6445-MAR1!$B$12)/MAR1!$D$12,(O6445-MAR1!$C$12)/MAR1!$E$12)</f>
        <v/>
      </c>
      <c r="S6445" s="7">
        <f>IF($I6445=1,(P6445-MAR1!$B$13)/MAR1!$D$13,(P6445-MAR1!$C$13)/MAR1!$E$13)</f>
        <v/>
      </c>
    </row>
    <row r="6446">
      <c r="A6446" s="5" t="n">
        <v>6445</v>
      </c>
      <c r="B6446" s="5" t="n">
        <v>18</v>
      </c>
      <c r="C6446" s="5" t="n">
        <v>240</v>
      </c>
      <c r="D6446" s="5" t="n">
        <v>8</v>
      </c>
      <c r="E6446" s="5" t="n">
        <v>0.4</v>
      </c>
      <c r="F6446" s="5" t="n">
        <v>26.9</v>
      </c>
      <c r="G6446" s="5" t="n">
        <v>21.6</v>
      </c>
      <c r="H6446" s="5" t="n">
        <v>8.109999999999999</v>
      </c>
      <c r="I6446" s="6">
        <f>IF(E6446&gt;=Markov!$B$3,1,0)</f>
        <v/>
      </c>
      <c r="J6446" s="6">
        <f>I6445</f>
        <v/>
      </c>
      <c r="K6446" s="7">
        <f>MAR1!$B$5+MAR1!$C$5*COS(2*PI()*$C6446/365)+MAR1!$D$5*SIN(2*PI()*$C6446/365)</f>
        <v/>
      </c>
      <c r="L6446" s="7">
        <f>MAR1!$B$6+MAR1!$C$6*COS(2*PI()*$C6446/365)+MAR1!$D$6*SIN(2*PI()*$C6446/365)</f>
        <v/>
      </c>
      <c r="M6446" s="7">
        <f>MAR1!$B$7+MAR1!$C$7*COS(2*PI()*$C6446/365)+MAR1!$D$7*SIN(2*PI()*$C6446/365)</f>
        <v/>
      </c>
      <c r="N6446" s="7">
        <f>F6446-K6446</f>
        <v/>
      </c>
      <c r="O6446" s="7">
        <f>G6446-L6446</f>
        <v/>
      </c>
      <c r="P6446" s="7">
        <f>H6446-M6446</f>
        <v/>
      </c>
      <c r="Q6446" s="7">
        <f>IF($I6446=1,(N6446-MAR1!$B$11)/MAR1!$D$11,(N6446-MAR1!$C$11)/MAR1!$E$11)</f>
        <v/>
      </c>
      <c r="R6446" s="7">
        <f>IF($I6446=1,(O6446-MAR1!$B$12)/MAR1!$D$12,(O6446-MAR1!$C$12)/MAR1!$E$12)</f>
        <v/>
      </c>
      <c r="S6446" s="7">
        <f>IF($I6446=1,(P6446-MAR1!$B$13)/MAR1!$D$13,(P6446-MAR1!$C$13)/MAR1!$E$13)</f>
        <v/>
      </c>
    </row>
    <row r="6447">
      <c r="A6447" s="5" t="n">
        <v>6446</v>
      </c>
      <c r="B6447" s="5" t="n">
        <v>18</v>
      </c>
      <c r="C6447" s="5" t="n">
        <v>241</v>
      </c>
      <c r="D6447" s="5" t="n">
        <v>8</v>
      </c>
      <c r="E6447" s="5" t="n">
        <v>0</v>
      </c>
      <c r="F6447" s="5" t="n">
        <v>32.7</v>
      </c>
      <c r="G6447" s="5" t="n">
        <v>22.4</v>
      </c>
      <c r="H6447" s="5" t="n">
        <v>17.15</v>
      </c>
      <c r="I6447" s="6">
        <f>IF(E6447&gt;=Markov!$B$3,1,0)</f>
        <v/>
      </c>
      <c r="J6447" s="6">
        <f>I6446</f>
        <v/>
      </c>
      <c r="K6447" s="7">
        <f>MAR1!$B$5+MAR1!$C$5*COS(2*PI()*$C6447/365)+MAR1!$D$5*SIN(2*PI()*$C6447/365)</f>
        <v/>
      </c>
      <c r="L6447" s="7">
        <f>MAR1!$B$6+MAR1!$C$6*COS(2*PI()*$C6447/365)+MAR1!$D$6*SIN(2*PI()*$C6447/365)</f>
        <v/>
      </c>
      <c r="M6447" s="7">
        <f>MAR1!$B$7+MAR1!$C$7*COS(2*PI()*$C6447/365)+MAR1!$D$7*SIN(2*PI()*$C6447/365)</f>
        <v/>
      </c>
      <c r="N6447" s="7">
        <f>F6447-K6447</f>
        <v/>
      </c>
      <c r="O6447" s="7">
        <f>G6447-L6447</f>
        <v/>
      </c>
      <c r="P6447" s="7">
        <f>H6447-M6447</f>
        <v/>
      </c>
      <c r="Q6447" s="7">
        <f>IF($I6447=1,(N6447-MAR1!$B$11)/MAR1!$D$11,(N6447-MAR1!$C$11)/MAR1!$E$11)</f>
        <v/>
      </c>
      <c r="R6447" s="7">
        <f>IF($I6447=1,(O6447-MAR1!$B$12)/MAR1!$D$12,(O6447-MAR1!$C$12)/MAR1!$E$12)</f>
        <v/>
      </c>
      <c r="S6447" s="7">
        <f>IF($I6447=1,(P6447-MAR1!$B$13)/MAR1!$D$13,(P6447-MAR1!$C$13)/MAR1!$E$13)</f>
        <v/>
      </c>
    </row>
    <row r="6448">
      <c r="A6448" s="5" t="n">
        <v>6447</v>
      </c>
      <c r="B6448" s="5" t="n">
        <v>18</v>
      </c>
      <c r="C6448" s="5" t="n">
        <v>242</v>
      </c>
      <c r="D6448" s="5" t="n">
        <v>8</v>
      </c>
      <c r="E6448" s="5" t="n">
        <v>0</v>
      </c>
      <c r="F6448" s="5" t="n">
        <v>33.5</v>
      </c>
      <c r="G6448" s="5" t="n">
        <v>23.6</v>
      </c>
      <c r="H6448" s="5" t="n">
        <v>18.82</v>
      </c>
      <c r="I6448" s="6">
        <f>IF(E6448&gt;=Markov!$B$3,1,0)</f>
        <v/>
      </c>
      <c r="J6448" s="6">
        <f>I6447</f>
        <v/>
      </c>
      <c r="K6448" s="7">
        <f>MAR1!$B$5+MAR1!$C$5*COS(2*PI()*$C6448/365)+MAR1!$D$5*SIN(2*PI()*$C6448/365)</f>
        <v/>
      </c>
      <c r="L6448" s="7">
        <f>MAR1!$B$6+MAR1!$C$6*COS(2*PI()*$C6448/365)+MAR1!$D$6*SIN(2*PI()*$C6448/365)</f>
        <v/>
      </c>
      <c r="M6448" s="7">
        <f>MAR1!$B$7+MAR1!$C$7*COS(2*PI()*$C6448/365)+MAR1!$D$7*SIN(2*PI()*$C6448/365)</f>
        <v/>
      </c>
      <c r="N6448" s="7">
        <f>F6448-K6448</f>
        <v/>
      </c>
      <c r="O6448" s="7">
        <f>G6448-L6448</f>
        <v/>
      </c>
      <c r="P6448" s="7">
        <f>H6448-M6448</f>
        <v/>
      </c>
      <c r="Q6448" s="7">
        <f>IF($I6448=1,(N6448-MAR1!$B$11)/MAR1!$D$11,(N6448-MAR1!$C$11)/MAR1!$E$11)</f>
        <v/>
      </c>
      <c r="R6448" s="7">
        <f>IF($I6448=1,(O6448-MAR1!$B$12)/MAR1!$D$12,(O6448-MAR1!$C$12)/MAR1!$E$12)</f>
        <v/>
      </c>
      <c r="S6448" s="7">
        <f>IF($I6448=1,(P6448-MAR1!$B$13)/MAR1!$D$13,(P6448-MAR1!$C$13)/MAR1!$E$13)</f>
        <v/>
      </c>
    </row>
    <row r="6449">
      <c r="A6449" s="5" t="n">
        <v>6448</v>
      </c>
      <c r="B6449" s="5" t="n">
        <v>18</v>
      </c>
      <c r="C6449" s="5" t="n">
        <v>243</v>
      </c>
      <c r="D6449" s="5" t="n">
        <v>8</v>
      </c>
      <c r="E6449" s="5" t="n">
        <v>20.3</v>
      </c>
      <c r="F6449" s="5" t="n">
        <v>28</v>
      </c>
      <c r="G6449" s="5" t="n">
        <v>21.9</v>
      </c>
      <c r="H6449" s="5" t="n">
        <v>12.04</v>
      </c>
      <c r="I6449" s="6">
        <f>IF(E6449&gt;=Markov!$B$3,1,0)</f>
        <v/>
      </c>
      <c r="J6449" s="6">
        <f>I6448</f>
        <v/>
      </c>
      <c r="K6449" s="7">
        <f>MAR1!$B$5+MAR1!$C$5*COS(2*PI()*$C6449/365)+MAR1!$D$5*SIN(2*PI()*$C6449/365)</f>
        <v/>
      </c>
      <c r="L6449" s="7">
        <f>MAR1!$B$6+MAR1!$C$6*COS(2*PI()*$C6449/365)+MAR1!$D$6*SIN(2*PI()*$C6449/365)</f>
        <v/>
      </c>
      <c r="M6449" s="7">
        <f>MAR1!$B$7+MAR1!$C$7*COS(2*PI()*$C6449/365)+MAR1!$D$7*SIN(2*PI()*$C6449/365)</f>
        <v/>
      </c>
      <c r="N6449" s="7">
        <f>F6449-K6449</f>
        <v/>
      </c>
      <c r="O6449" s="7">
        <f>G6449-L6449</f>
        <v/>
      </c>
      <c r="P6449" s="7">
        <f>H6449-M6449</f>
        <v/>
      </c>
      <c r="Q6449" s="7">
        <f>IF($I6449=1,(N6449-MAR1!$B$11)/MAR1!$D$11,(N6449-MAR1!$C$11)/MAR1!$E$11)</f>
        <v/>
      </c>
      <c r="R6449" s="7">
        <f>IF($I6449=1,(O6449-MAR1!$B$12)/MAR1!$D$12,(O6449-MAR1!$C$12)/MAR1!$E$12)</f>
        <v/>
      </c>
      <c r="S6449" s="7">
        <f>IF($I6449=1,(P6449-MAR1!$B$13)/MAR1!$D$13,(P6449-MAR1!$C$13)/MAR1!$E$13)</f>
        <v/>
      </c>
    </row>
    <row r="6450">
      <c r="A6450" s="5" t="n">
        <v>6449</v>
      </c>
      <c r="B6450" s="5" t="n">
        <v>18</v>
      </c>
      <c r="C6450" s="5" t="n">
        <v>244</v>
      </c>
      <c r="D6450" s="5" t="n">
        <v>9</v>
      </c>
      <c r="E6450" s="5" t="n">
        <v>9.699999999999999</v>
      </c>
      <c r="F6450" s="5" t="n">
        <v>28.6</v>
      </c>
      <c r="G6450" s="5" t="n">
        <v>22.1</v>
      </c>
      <c r="H6450" s="5" t="n">
        <v>13.39</v>
      </c>
      <c r="I6450" s="6">
        <f>IF(E6450&gt;=Markov!$B$3,1,0)</f>
        <v/>
      </c>
      <c r="J6450" s="6">
        <f>I6449</f>
        <v/>
      </c>
      <c r="K6450" s="7">
        <f>MAR1!$B$5+MAR1!$C$5*COS(2*PI()*$C6450/365)+MAR1!$D$5*SIN(2*PI()*$C6450/365)</f>
        <v/>
      </c>
      <c r="L6450" s="7">
        <f>MAR1!$B$6+MAR1!$C$6*COS(2*PI()*$C6450/365)+MAR1!$D$6*SIN(2*PI()*$C6450/365)</f>
        <v/>
      </c>
      <c r="M6450" s="7">
        <f>MAR1!$B$7+MAR1!$C$7*COS(2*PI()*$C6450/365)+MAR1!$D$7*SIN(2*PI()*$C6450/365)</f>
        <v/>
      </c>
      <c r="N6450" s="7">
        <f>F6450-K6450</f>
        <v/>
      </c>
      <c r="O6450" s="7">
        <f>G6450-L6450</f>
        <v/>
      </c>
      <c r="P6450" s="7">
        <f>H6450-M6450</f>
        <v/>
      </c>
      <c r="Q6450" s="7">
        <f>IF($I6450=1,(N6450-MAR1!$B$11)/MAR1!$D$11,(N6450-MAR1!$C$11)/MAR1!$E$11)</f>
        <v/>
      </c>
      <c r="R6450" s="7">
        <f>IF($I6450=1,(O6450-MAR1!$B$12)/MAR1!$D$12,(O6450-MAR1!$C$12)/MAR1!$E$12)</f>
        <v/>
      </c>
      <c r="S6450" s="7">
        <f>IF($I6450=1,(P6450-MAR1!$B$13)/MAR1!$D$13,(P6450-MAR1!$C$13)/MAR1!$E$13)</f>
        <v/>
      </c>
    </row>
    <row r="6451">
      <c r="A6451" s="5" t="n">
        <v>6450</v>
      </c>
      <c r="B6451" s="5" t="n">
        <v>18</v>
      </c>
      <c r="C6451" s="5" t="n">
        <v>245</v>
      </c>
      <c r="D6451" s="5" t="n">
        <v>9</v>
      </c>
      <c r="E6451" s="5" t="n">
        <v>13.8</v>
      </c>
      <c r="F6451" s="5" t="n">
        <v>28.3</v>
      </c>
      <c r="G6451" s="5" t="n">
        <v>21.1</v>
      </c>
      <c r="H6451" s="5" t="n">
        <v>10.77</v>
      </c>
      <c r="I6451" s="6">
        <f>IF(E6451&gt;=Markov!$B$3,1,0)</f>
        <v/>
      </c>
      <c r="J6451" s="6">
        <f>I6450</f>
        <v/>
      </c>
      <c r="K6451" s="7">
        <f>MAR1!$B$5+MAR1!$C$5*COS(2*PI()*$C6451/365)+MAR1!$D$5*SIN(2*PI()*$C6451/365)</f>
        <v/>
      </c>
      <c r="L6451" s="7">
        <f>MAR1!$B$6+MAR1!$C$6*COS(2*PI()*$C6451/365)+MAR1!$D$6*SIN(2*PI()*$C6451/365)</f>
        <v/>
      </c>
      <c r="M6451" s="7">
        <f>MAR1!$B$7+MAR1!$C$7*COS(2*PI()*$C6451/365)+MAR1!$D$7*SIN(2*PI()*$C6451/365)</f>
        <v/>
      </c>
      <c r="N6451" s="7">
        <f>F6451-K6451</f>
        <v/>
      </c>
      <c r="O6451" s="7">
        <f>G6451-L6451</f>
        <v/>
      </c>
      <c r="P6451" s="7">
        <f>H6451-M6451</f>
        <v/>
      </c>
      <c r="Q6451" s="7">
        <f>IF($I6451=1,(N6451-MAR1!$B$11)/MAR1!$D$11,(N6451-MAR1!$C$11)/MAR1!$E$11)</f>
        <v/>
      </c>
      <c r="R6451" s="7">
        <f>IF($I6451=1,(O6451-MAR1!$B$12)/MAR1!$D$12,(O6451-MAR1!$C$12)/MAR1!$E$12)</f>
        <v/>
      </c>
      <c r="S6451" s="7">
        <f>IF($I6451=1,(P6451-MAR1!$B$13)/MAR1!$D$13,(P6451-MAR1!$C$13)/MAR1!$E$13)</f>
        <v/>
      </c>
    </row>
    <row r="6452">
      <c r="A6452" s="5" t="n">
        <v>6451</v>
      </c>
      <c r="B6452" s="5" t="n">
        <v>18</v>
      </c>
      <c r="C6452" s="5" t="n">
        <v>246</v>
      </c>
      <c r="D6452" s="5" t="n">
        <v>9</v>
      </c>
      <c r="E6452" s="5" t="n">
        <v>0</v>
      </c>
      <c r="F6452" s="5" t="n">
        <v>31.1</v>
      </c>
      <c r="G6452" s="5" t="n">
        <v>22.7</v>
      </c>
      <c r="H6452" s="5" t="n">
        <v>18.09</v>
      </c>
      <c r="I6452" s="6">
        <f>IF(E6452&gt;=Markov!$B$3,1,0)</f>
        <v/>
      </c>
      <c r="J6452" s="6">
        <f>I6451</f>
        <v/>
      </c>
      <c r="K6452" s="7">
        <f>MAR1!$B$5+MAR1!$C$5*COS(2*PI()*$C6452/365)+MAR1!$D$5*SIN(2*PI()*$C6452/365)</f>
        <v/>
      </c>
      <c r="L6452" s="7">
        <f>MAR1!$B$6+MAR1!$C$6*COS(2*PI()*$C6452/365)+MAR1!$D$6*SIN(2*PI()*$C6452/365)</f>
        <v/>
      </c>
      <c r="M6452" s="7">
        <f>MAR1!$B$7+MAR1!$C$7*COS(2*PI()*$C6452/365)+MAR1!$D$7*SIN(2*PI()*$C6452/365)</f>
        <v/>
      </c>
      <c r="N6452" s="7">
        <f>F6452-K6452</f>
        <v/>
      </c>
      <c r="O6452" s="7">
        <f>G6452-L6452</f>
        <v/>
      </c>
      <c r="P6452" s="7">
        <f>H6452-M6452</f>
        <v/>
      </c>
      <c r="Q6452" s="7">
        <f>IF($I6452=1,(N6452-MAR1!$B$11)/MAR1!$D$11,(N6452-MAR1!$C$11)/MAR1!$E$11)</f>
        <v/>
      </c>
      <c r="R6452" s="7">
        <f>IF($I6452=1,(O6452-MAR1!$B$12)/MAR1!$D$12,(O6452-MAR1!$C$12)/MAR1!$E$12)</f>
        <v/>
      </c>
      <c r="S6452" s="7">
        <f>IF($I6452=1,(P6452-MAR1!$B$13)/MAR1!$D$13,(P6452-MAR1!$C$13)/MAR1!$E$13)</f>
        <v/>
      </c>
    </row>
    <row r="6453">
      <c r="A6453" s="5" t="n">
        <v>6452</v>
      </c>
      <c r="B6453" s="5" t="n">
        <v>18</v>
      </c>
      <c r="C6453" s="5" t="n">
        <v>247</v>
      </c>
      <c r="D6453" s="5" t="n">
        <v>9</v>
      </c>
      <c r="E6453" s="5" t="n">
        <v>0</v>
      </c>
      <c r="F6453" s="5" t="n">
        <v>32.9</v>
      </c>
      <c r="G6453" s="5" t="n">
        <v>22.8</v>
      </c>
      <c r="H6453" s="5" t="n">
        <v>20.38</v>
      </c>
      <c r="I6453" s="6">
        <f>IF(E6453&gt;=Markov!$B$3,1,0)</f>
        <v/>
      </c>
      <c r="J6453" s="6">
        <f>I6452</f>
        <v/>
      </c>
      <c r="K6453" s="7">
        <f>MAR1!$B$5+MAR1!$C$5*COS(2*PI()*$C6453/365)+MAR1!$D$5*SIN(2*PI()*$C6453/365)</f>
        <v/>
      </c>
      <c r="L6453" s="7">
        <f>MAR1!$B$6+MAR1!$C$6*COS(2*PI()*$C6453/365)+MAR1!$D$6*SIN(2*PI()*$C6453/365)</f>
        <v/>
      </c>
      <c r="M6453" s="7">
        <f>MAR1!$B$7+MAR1!$C$7*COS(2*PI()*$C6453/365)+MAR1!$D$7*SIN(2*PI()*$C6453/365)</f>
        <v/>
      </c>
      <c r="N6453" s="7">
        <f>F6453-K6453</f>
        <v/>
      </c>
      <c r="O6453" s="7">
        <f>G6453-L6453</f>
        <v/>
      </c>
      <c r="P6453" s="7">
        <f>H6453-M6453</f>
        <v/>
      </c>
      <c r="Q6453" s="7">
        <f>IF($I6453=1,(N6453-MAR1!$B$11)/MAR1!$D$11,(N6453-MAR1!$C$11)/MAR1!$E$11)</f>
        <v/>
      </c>
      <c r="R6453" s="7">
        <f>IF($I6453=1,(O6453-MAR1!$B$12)/MAR1!$D$12,(O6453-MAR1!$C$12)/MAR1!$E$12)</f>
        <v/>
      </c>
      <c r="S6453" s="7">
        <f>IF($I6453=1,(P6453-MAR1!$B$13)/MAR1!$D$13,(P6453-MAR1!$C$13)/MAR1!$E$13)</f>
        <v/>
      </c>
    </row>
    <row r="6454">
      <c r="A6454" s="5" t="n">
        <v>6453</v>
      </c>
      <c r="B6454" s="5" t="n">
        <v>18</v>
      </c>
      <c r="C6454" s="5" t="n">
        <v>248</v>
      </c>
      <c r="D6454" s="5" t="n">
        <v>9</v>
      </c>
      <c r="E6454" s="5" t="n">
        <v>0</v>
      </c>
      <c r="F6454" s="5" t="n">
        <v>31.2</v>
      </c>
      <c r="G6454" s="5" t="n">
        <v>21.9</v>
      </c>
      <c r="H6454" s="5" t="n">
        <v>14.36</v>
      </c>
      <c r="I6454" s="6">
        <f>IF(E6454&gt;=Markov!$B$3,1,0)</f>
        <v/>
      </c>
      <c r="J6454" s="6">
        <f>I6453</f>
        <v/>
      </c>
      <c r="K6454" s="7">
        <f>MAR1!$B$5+MAR1!$C$5*COS(2*PI()*$C6454/365)+MAR1!$D$5*SIN(2*PI()*$C6454/365)</f>
        <v/>
      </c>
      <c r="L6454" s="7">
        <f>MAR1!$B$6+MAR1!$C$6*COS(2*PI()*$C6454/365)+MAR1!$D$6*SIN(2*PI()*$C6454/365)</f>
        <v/>
      </c>
      <c r="M6454" s="7">
        <f>MAR1!$B$7+MAR1!$C$7*COS(2*PI()*$C6454/365)+MAR1!$D$7*SIN(2*PI()*$C6454/365)</f>
        <v/>
      </c>
      <c r="N6454" s="7">
        <f>F6454-K6454</f>
        <v/>
      </c>
      <c r="O6454" s="7">
        <f>G6454-L6454</f>
        <v/>
      </c>
      <c r="P6454" s="7">
        <f>H6454-M6454</f>
        <v/>
      </c>
      <c r="Q6454" s="7">
        <f>IF($I6454=1,(N6454-MAR1!$B$11)/MAR1!$D$11,(N6454-MAR1!$C$11)/MAR1!$E$11)</f>
        <v/>
      </c>
      <c r="R6454" s="7">
        <f>IF($I6454=1,(O6454-MAR1!$B$12)/MAR1!$D$12,(O6454-MAR1!$C$12)/MAR1!$E$12)</f>
        <v/>
      </c>
      <c r="S6454" s="7">
        <f>IF($I6454=1,(P6454-MAR1!$B$13)/MAR1!$D$13,(P6454-MAR1!$C$13)/MAR1!$E$13)</f>
        <v/>
      </c>
    </row>
    <row r="6455">
      <c r="A6455" s="5" t="n">
        <v>6454</v>
      </c>
      <c r="B6455" s="5" t="n">
        <v>18</v>
      </c>
      <c r="C6455" s="5" t="n">
        <v>249</v>
      </c>
      <c r="D6455" s="5" t="n">
        <v>9</v>
      </c>
      <c r="E6455" s="5" t="n">
        <v>0</v>
      </c>
      <c r="F6455" s="5" t="n">
        <v>30.3</v>
      </c>
      <c r="G6455" s="5" t="n">
        <v>21.9</v>
      </c>
      <c r="H6455" s="5" t="n">
        <v>17.14</v>
      </c>
      <c r="I6455" s="6">
        <f>IF(E6455&gt;=Markov!$B$3,1,0)</f>
        <v/>
      </c>
      <c r="J6455" s="6">
        <f>I6454</f>
        <v/>
      </c>
      <c r="K6455" s="7">
        <f>MAR1!$B$5+MAR1!$C$5*COS(2*PI()*$C6455/365)+MAR1!$D$5*SIN(2*PI()*$C6455/365)</f>
        <v/>
      </c>
      <c r="L6455" s="7">
        <f>MAR1!$B$6+MAR1!$C$6*COS(2*PI()*$C6455/365)+MAR1!$D$6*SIN(2*PI()*$C6455/365)</f>
        <v/>
      </c>
      <c r="M6455" s="7">
        <f>MAR1!$B$7+MAR1!$C$7*COS(2*PI()*$C6455/365)+MAR1!$D$7*SIN(2*PI()*$C6455/365)</f>
        <v/>
      </c>
      <c r="N6455" s="7">
        <f>F6455-K6455</f>
        <v/>
      </c>
      <c r="O6455" s="7">
        <f>G6455-L6455</f>
        <v/>
      </c>
      <c r="P6455" s="7">
        <f>H6455-M6455</f>
        <v/>
      </c>
      <c r="Q6455" s="7">
        <f>IF($I6455=1,(N6455-MAR1!$B$11)/MAR1!$D$11,(N6455-MAR1!$C$11)/MAR1!$E$11)</f>
        <v/>
      </c>
      <c r="R6455" s="7">
        <f>IF($I6455=1,(O6455-MAR1!$B$12)/MAR1!$D$12,(O6455-MAR1!$C$12)/MAR1!$E$12)</f>
        <v/>
      </c>
      <c r="S6455" s="7">
        <f>IF($I6455=1,(P6455-MAR1!$B$13)/MAR1!$D$13,(P6455-MAR1!$C$13)/MAR1!$E$13)</f>
        <v/>
      </c>
    </row>
    <row r="6456">
      <c r="A6456" s="5" t="n">
        <v>6455</v>
      </c>
      <c r="B6456" s="5" t="n">
        <v>18</v>
      </c>
      <c r="C6456" s="5" t="n">
        <v>250</v>
      </c>
      <c r="D6456" s="5" t="n">
        <v>9</v>
      </c>
      <c r="E6456" s="5" t="n">
        <v>22</v>
      </c>
      <c r="F6456" s="5" t="n">
        <v>25.5</v>
      </c>
      <c r="G6456" s="5" t="n">
        <v>19.9</v>
      </c>
      <c r="H6456" s="5" t="n">
        <v>14.34</v>
      </c>
      <c r="I6456" s="6">
        <f>IF(E6456&gt;=Markov!$B$3,1,0)</f>
        <v/>
      </c>
      <c r="J6456" s="6">
        <f>I6455</f>
        <v/>
      </c>
      <c r="K6456" s="7">
        <f>MAR1!$B$5+MAR1!$C$5*COS(2*PI()*$C6456/365)+MAR1!$D$5*SIN(2*PI()*$C6456/365)</f>
        <v/>
      </c>
      <c r="L6456" s="7">
        <f>MAR1!$B$6+MAR1!$C$6*COS(2*PI()*$C6456/365)+MAR1!$D$6*SIN(2*PI()*$C6456/365)</f>
        <v/>
      </c>
      <c r="M6456" s="7">
        <f>MAR1!$B$7+MAR1!$C$7*COS(2*PI()*$C6456/365)+MAR1!$D$7*SIN(2*PI()*$C6456/365)</f>
        <v/>
      </c>
      <c r="N6456" s="7">
        <f>F6456-K6456</f>
        <v/>
      </c>
      <c r="O6456" s="7">
        <f>G6456-L6456</f>
        <v/>
      </c>
      <c r="P6456" s="7">
        <f>H6456-M6456</f>
        <v/>
      </c>
      <c r="Q6456" s="7">
        <f>IF($I6456=1,(N6456-MAR1!$B$11)/MAR1!$D$11,(N6456-MAR1!$C$11)/MAR1!$E$11)</f>
        <v/>
      </c>
      <c r="R6456" s="7">
        <f>IF($I6456=1,(O6456-MAR1!$B$12)/MAR1!$D$12,(O6456-MAR1!$C$12)/MAR1!$E$12)</f>
        <v/>
      </c>
      <c r="S6456" s="7">
        <f>IF($I6456=1,(P6456-MAR1!$B$13)/MAR1!$D$13,(P6456-MAR1!$C$13)/MAR1!$E$13)</f>
        <v/>
      </c>
    </row>
    <row r="6457">
      <c r="A6457" s="5" t="n">
        <v>6456</v>
      </c>
      <c r="B6457" s="5" t="n">
        <v>18</v>
      </c>
      <c r="C6457" s="5" t="n">
        <v>251</v>
      </c>
      <c r="D6457" s="5" t="n">
        <v>9</v>
      </c>
      <c r="E6457" s="5" t="n">
        <v>2.6</v>
      </c>
      <c r="F6457" s="5" t="n">
        <v>27.1</v>
      </c>
      <c r="G6457" s="5" t="n">
        <v>20.7</v>
      </c>
      <c r="H6457" s="5" t="n">
        <v>15.41</v>
      </c>
      <c r="I6457" s="6">
        <f>IF(E6457&gt;=Markov!$B$3,1,0)</f>
        <v/>
      </c>
      <c r="J6457" s="6">
        <f>I6456</f>
        <v/>
      </c>
      <c r="K6457" s="7">
        <f>MAR1!$B$5+MAR1!$C$5*COS(2*PI()*$C6457/365)+MAR1!$D$5*SIN(2*PI()*$C6457/365)</f>
        <v/>
      </c>
      <c r="L6457" s="7">
        <f>MAR1!$B$6+MAR1!$C$6*COS(2*PI()*$C6457/365)+MAR1!$D$6*SIN(2*PI()*$C6457/365)</f>
        <v/>
      </c>
      <c r="M6457" s="7">
        <f>MAR1!$B$7+MAR1!$C$7*COS(2*PI()*$C6457/365)+MAR1!$D$7*SIN(2*PI()*$C6457/365)</f>
        <v/>
      </c>
      <c r="N6457" s="7">
        <f>F6457-K6457</f>
        <v/>
      </c>
      <c r="O6457" s="7">
        <f>G6457-L6457</f>
        <v/>
      </c>
      <c r="P6457" s="7">
        <f>H6457-M6457</f>
        <v/>
      </c>
      <c r="Q6457" s="7">
        <f>IF($I6457=1,(N6457-MAR1!$B$11)/MAR1!$D$11,(N6457-MAR1!$C$11)/MAR1!$E$11)</f>
        <v/>
      </c>
      <c r="R6457" s="7">
        <f>IF($I6457=1,(O6457-MAR1!$B$12)/MAR1!$D$12,(O6457-MAR1!$C$12)/MAR1!$E$12)</f>
        <v/>
      </c>
      <c r="S6457" s="7">
        <f>IF($I6457=1,(P6457-MAR1!$B$13)/MAR1!$D$13,(P6457-MAR1!$C$13)/MAR1!$E$13)</f>
        <v/>
      </c>
    </row>
    <row r="6458">
      <c r="A6458" s="5" t="n">
        <v>6457</v>
      </c>
      <c r="B6458" s="5" t="n">
        <v>18</v>
      </c>
      <c r="C6458" s="5" t="n">
        <v>252</v>
      </c>
      <c r="D6458" s="5" t="n">
        <v>9</v>
      </c>
      <c r="E6458" s="5" t="n">
        <v>0</v>
      </c>
      <c r="F6458" s="5" t="n">
        <v>33.7</v>
      </c>
      <c r="G6458" s="5" t="n">
        <v>21.8</v>
      </c>
      <c r="H6458" s="5" t="n">
        <v>23.52</v>
      </c>
      <c r="I6458" s="6">
        <f>IF(E6458&gt;=Markov!$B$3,1,0)</f>
        <v/>
      </c>
      <c r="J6458" s="6">
        <f>I6457</f>
        <v/>
      </c>
      <c r="K6458" s="7">
        <f>MAR1!$B$5+MAR1!$C$5*COS(2*PI()*$C6458/365)+MAR1!$D$5*SIN(2*PI()*$C6458/365)</f>
        <v/>
      </c>
      <c r="L6458" s="7">
        <f>MAR1!$B$6+MAR1!$C$6*COS(2*PI()*$C6458/365)+MAR1!$D$6*SIN(2*PI()*$C6458/365)</f>
        <v/>
      </c>
      <c r="M6458" s="7">
        <f>MAR1!$B$7+MAR1!$C$7*COS(2*PI()*$C6458/365)+MAR1!$D$7*SIN(2*PI()*$C6458/365)</f>
        <v/>
      </c>
      <c r="N6458" s="7">
        <f>F6458-K6458</f>
        <v/>
      </c>
      <c r="O6458" s="7">
        <f>G6458-L6458</f>
        <v/>
      </c>
      <c r="P6458" s="7">
        <f>H6458-M6458</f>
        <v/>
      </c>
      <c r="Q6458" s="7">
        <f>IF($I6458=1,(N6458-MAR1!$B$11)/MAR1!$D$11,(N6458-MAR1!$C$11)/MAR1!$E$11)</f>
        <v/>
      </c>
      <c r="R6458" s="7">
        <f>IF($I6458=1,(O6458-MAR1!$B$12)/MAR1!$D$12,(O6458-MAR1!$C$12)/MAR1!$E$12)</f>
        <v/>
      </c>
      <c r="S6458" s="7">
        <f>IF($I6458=1,(P6458-MAR1!$B$13)/MAR1!$D$13,(P6458-MAR1!$C$13)/MAR1!$E$13)</f>
        <v/>
      </c>
    </row>
    <row r="6459">
      <c r="A6459" s="5" t="n">
        <v>6458</v>
      </c>
      <c r="B6459" s="5" t="n">
        <v>18</v>
      </c>
      <c r="C6459" s="5" t="n">
        <v>253</v>
      </c>
      <c r="D6459" s="5" t="n">
        <v>9</v>
      </c>
      <c r="E6459" s="5" t="n">
        <v>0</v>
      </c>
      <c r="F6459" s="5" t="n">
        <v>30.7</v>
      </c>
      <c r="G6459" s="5" t="n">
        <v>23.2</v>
      </c>
      <c r="H6459" s="5" t="n">
        <v>20.79</v>
      </c>
      <c r="I6459" s="6">
        <f>IF(E6459&gt;=Markov!$B$3,1,0)</f>
        <v/>
      </c>
      <c r="J6459" s="6">
        <f>I6458</f>
        <v/>
      </c>
      <c r="K6459" s="7">
        <f>MAR1!$B$5+MAR1!$C$5*COS(2*PI()*$C6459/365)+MAR1!$D$5*SIN(2*PI()*$C6459/365)</f>
        <v/>
      </c>
      <c r="L6459" s="7">
        <f>MAR1!$B$6+MAR1!$C$6*COS(2*PI()*$C6459/365)+MAR1!$D$6*SIN(2*PI()*$C6459/365)</f>
        <v/>
      </c>
      <c r="M6459" s="7">
        <f>MAR1!$B$7+MAR1!$C$7*COS(2*PI()*$C6459/365)+MAR1!$D$7*SIN(2*PI()*$C6459/365)</f>
        <v/>
      </c>
      <c r="N6459" s="7">
        <f>F6459-K6459</f>
        <v/>
      </c>
      <c r="O6459" s="7">
        <f>G6459-L6459</f>
        <v/>
      </c>
      <c r="P6459" s="7">
        <f>H6459-M6459</f>
        <v/>
      </c>
      <c r="Q6459" s="7">
        <f>IF($I6459=1,(N6459-MAR1!$B$11)/MAR1!$D$11,(N6459-MAR1!$C$11)/MAR1!$E$11)</f>
        <v/>
      </c>
      <c r="R6459" s="7">
        <f>IF($I6459=1,(O6459-MAR1!$B$12)/MAR1!$D$12,(O6459-MAR1!$C$12)/MAR1!$E$12)</f>
        <v/>
      </c>
      <c r="S6459" s="7">
        <f>IF($I6459=1,(P6459-MAR1!$B$13)/MAR1!$D$13,(P6459-MAR1!$C$13)/MAR1!$E$13)</f>
        <v/>
      </c>
    </row>
    <row r="6460">
      <c r="A6460" s="5" t="n">
        <v>6459</v>
      </c>
      <c r="B6460" s="5" t="n">
        <v>18</v>
      </c>
      <c r="C6460" s="5" t="n">
        <v>254</v>
      </c>
      <c r="D6460" s="5" t="n">
        <v>9</v>
      </c>
      <c r="E6460" s="5" t="n">
        <v>0</v>
      </c>
      <c r="F6460" s="5" t="n">
        <v>29.9</v>
      </c>
      <c r="G6460" s="5" t="n">
        <v>22</v>
      </c>
      <c r="H6460" s="5" t="n">
        <v>14.32</v>
      </c>
      <c r="I6460" s="6">
        <f>IF(E6460&gt;=Markov!$B$3,1,0)</f>
        <v/>
      </c>
      <c r="J6460" s="6">
        <f>I6459</f>
        <v/>
      </c>
      <c r="K6460" s="7">
        <f>MAR1!$B$5+MAR1!$C$5*COS(2*PI()*$C6460/365)+MAR1!$D$5*SIN(2*PI()*$C6460/365)</f>
        <v/>
      </c>
      <c r="L6460" s="7">
        <f>MAR1!$B$6+MAR1!$C$6*COS(2*PI()*$C6460/365)+MAR1!$D$6*SIN(2*PI()*$C6460/365)</f>
        <v/>
      </c>
      <c r="M6460" s="7">
        <f>MAR1!$B$7+MAR1!$C$7*COS(2*PI()*$C6460/365)+MAR1!$D$7*SIN(2*PI()*$C6460/365)</f>
        <v/>
      </c>
      <c r="N6460" s="7">
        <f>F6460-K6460</f>
        <v/>
      </c>
      <c r="O6460" s="7">
        <f>G6460-L6460</f>
        <v/>
      </c>
      <c r="P6460" s="7">
        <f>H6460-M6460</f>
        <v/>
      </c>
      <c r="Q6460" s="7">
        <f>IF($I6460=1,(N6460-MAR1!$B$11)/MAR1!$D$11,(N6460-MAR1!$C$11)/MAR1!$E$11)</f>
        <v/>
      </c>
      <c r="R6460" s="7">
        <f>IF($I6460=1,(O6460-MAR1!$B$12)/MAR1!$D$12,(O6460-MAR1!$C$12)/MAR1!$E$12)</f>
        <v/>
      </c>
      <c r="S6460" s="7">
        <f>IF($I6460=1,(P6460-MAR1!$B$13)/MAR1!$D$13,(P6460-MAR1!$C$13)/MAR1!$E$13)</f>
        <v/>
      </c>
    </row>
    <row r="6461">
      <c r="A6461" s="5" t="n">
        <v>6460</v>
      </c>
      <c r="B6461" s="5" t="n">
        <v>18</v>
      </c>
      <c r="C6461" s="5" t="n">
        <v>255</v>
      </c>
      <c r="D6461" s="5" t="n">
        <v>9</v>
      </c>
      <c r="E6461" s="5" t="n">
        <v>24.5</v>
      </c>
      <c r="F6461" s="5" t="n">
        <v>28.7</v>
      </c>
      <c r="G6461" s="5" t="n">
        <v>20.5</v>
      </c>
      <c r="H6461" s="5" t="n">
        <v>5.62</v>
      </c>
      <c r="I6461" s="6">
        <f>IF(E6461&gt;=Markov!$B$3,1,0)</f>
        <v/>
      </c>
      <c r="J6461" s="6">
        <f>I6460</f>
        <v/>
      </c>
      <c r="K6461" s="7">
        <f>MAR1!$B$5+MAR1!$C$5*COS(2*PI()*$C6461/365)+MAR1!$D$5*SIN(2*PI()*$C6461/365)</f>
        <v/>
      </c>
      <c r="L6461" s="7">
        <f>MAR1!$B$6+MAR1!$C$6*COS(2*PI()*$C6461/365)+MAR1!$D$6*SIN(2*PI()*$C6461/365)</f>
        <v/>
      </c>
      <c r="M6461" s="7">
        <f>MAR1!$B$7+MAR1!$C$7*COS(2*PI()*$C6461/365)+MAR1!$D$7*SIN(2*PI()*$C6461/365)</f>
        <v/>
      </c>
      <c r="N6461" s="7">
        <f>F6461-K6461</f>
        <v/>
      </c>
      <c r="O6461" s="7">
        <f>G6461-L6461</f>
        <v/>
      </c>
      <c r="P6461" s="7">
        <f>H6461-M6461</f>
        <v/>
      </c>
      <c r="Q6461" s="7">
        <f>IF($I6461=1,(N6461-MAR1!$B$11)/MAR1!$D$11,(N6461-MAR1!$C$11)/MAR1!$E$11)</f>
        <v/>
      </c>
      <c r="R6461" s="7">
        <f>IF($I6461=1,(O6461-MAR1!$B$12)/MAR1!$D$12,(O6461-MAR1!$C$12)/MAR1!$E$12)</f>
        <v/>
      </c>
      <c r="S6461" s="7">
        <f>IF($I6461=1,(P6461-MAR1!$B$13)/MAR1!$D$13,(P6461-MAR1!$C$13)/MAR1!$E$13)</f>
        <v/>
      </c>
    </row>
    <row r="6462">
      <c r="A6462" s="5" t="n">
        <v>6461</v>
      </c>
      <c r="B6462" s="5" t="n">
        <v>18</v>
      </c>
      <c r="C6462" s="5" t="n">
        <v>256</v>
      </c>
      <c r="D6462" s="5" t="n">
        <v>9</v>
      </c>
      <c r="E6462" s="5" t="n">
        <v>14.6</v>
      </c>
      <c r="F6462" s="5" t="n">
        <v>26.8</v>
      </c>
      <c r="G6462" s="5" t="n">
        <v>20.5</v>
      </c>
      <c r="H6462" s="5" t="n">
        <v>4.74</v>
      </c>
      <c r="I6462" s="6">
        <f>IF(E6462&gt;=Markov!$B$3,1,0)</f>
        <v/>
      </c>
      <c r="J6462" s="6">
        <f>I6461</f>
        <v/>
      </c>
      <c r="K6462" s="7">
        <f>MAR1!$B$5+MAR1!$C$5*COS(2*PI()*$C6462/365)+MAR1!$D$5*SIN(2*PI()*$C6462/365)</f>
        <v/>
      </c>
      <c r="L6462" s="7">
        <f>MAR1!$B$6+MAR1!$C$6*COS(2*PI()*$C6462/365)+MAR1!$D$6*SIN(2*PI()*$C6462/365)</f>
        <v/>
      </c>
      <c r="M6462" s="7">
        <f>MAR1!$B$7+MAR1!$C$7*COS(2*PI()*$C6462/365)+MAR1!$D$7*SIN(2*PI()*$C6462/365)</f>
        <v/>
      </c>
      <c r="N6462" s="7">
        <f>F6462-K6462</f>
        <v/>
      </c>
      <c r="O6462" s="7">
        <f>G6462-L6462</f>
        <v/>
      </c>
      <c r="P6462" s="7">
        <f>H6462-M6462</f>
        <v/>
      </c>
      <c r="Q6462" s="7">
        <f>IF($I6462=1,(N6462-MAR1!$B$11)/MAR1!$D$11,(N6462-MAR1!$C$11)/MAR1!$E$11)</f>
        <v/>
      </c>
      <c r="R6462" s="7">
        <f>IF($I6462=1,(O6462-MAR1!$B$12)/MAR1!$D$12,(O6462-MAR1!$C$12)/MAR1!$E$12)</f>
        <v/>
      </c>
      <c r="S6462" s="7">
        <f>IF($I6462=1,(P6462-MAR1!$B$13)/MAR1!$D$13,(P6462-MAR1!$C$13)/MAR1!$E$13)</f>
        <v/>
      </c>
    </row>
    <row r="6463">
      <c r="A6463" s="5" t="n">
        <v>6462</v>
      </c>
      <c r="B6463" s="5" t="n">
        <v>18</v>
      </c>
      <c r="C6463" s="5" t="n">
        <v>257</v>
      </c>
      <c r="D6463" s="5" t="n">
        <v>9</v>
      </c>
      <c r="E6463" s="5" t="n">
        <v>4.7</v>
      </c>
      <c r="F6463" s="5" t="n">
        <v>25.6</v>
      </c>
      <c r="G6463" s="5" t="n">
        <v>20.6</v>
      </c>
      <c r="H6463" s="5" t="n">
        <v>9.02</v>
      </c>
      <c r="I6463" s="6">
        <f>IF(E6463&gt;=Markov!$B$3,1,0)</f>
        <v/>
      </c>
      <c r="J6463" s="6">
        <f>I6462</f>
        <v/>
      </c>
      <c r="K6463" s="7">
        <f>MAR1!$B$5+MAR1!$C$5*COS(2*PI()*$C6463/365)+MAR1!$D$5*SIN(2*PI()*$C6463/365)</f>
        <v/>
      </c>
      <c r="L6463" s="7">
        <f>MAR1!$B$6+MAR1!$C$6*COS(2*PI()*$C6463/365)+MAR1!$D$6*SIN(2*PI()*$C6463/365)</f>
        <v/>
      </c>
      <c r="M6463" s="7">
        <f>MAR1!$B$7+MAR1!$C$7*COS(2*PI()*$C6463/365)+MAR1!$D$7*SIN(2*PI()*$C6463/365)</f>
        <v/>
      </c>
      <c r="N6463" s="7">
        <f>F6463-K6463</f>
        <v/>
      </c>
      <c r="O6463" s="7">
        <f>G6463-L6463</f>
        <v/>
      </c>
      <c r="P6463" s="7">
        <f>H6463-M6463</f>
        <v/>
      </c>
      <c r="Q6463" s="7">
        <f>IF($I6463=1,(N6463-MAR1!$B$11)/MAR1!$D$11,(N6463-MAR1!$C$11)/MAR1!$E$11)</f>
        <v/>
      </c>
      <c r="R6463" s="7">
        <f>IF($I6463=1,(O6463-MAR1!$B$12)/MAR1!$D$12,(O6463-MAR1!$C$12)/MAR1!$E$12)</f>
        <v/>
      </c>
      <c r="S6463" s="7">
        <f>IF($I6463=1,(P6463-MAR1!$B$13)/MAR1!$D$13,(P6463-MAR1!$C$13)/MAR1!$E$13)</f>
        <v/>
      </c>
    </row>
    <row r="6464">
      <c r="A6464" s="5" t="n">
        <v>6463</v>
      </c>
      <c r="B6464" s="5" t="n">
        <v>18</v>
      </c>
      <c r="C6464" s="5" t="n">
        <v>258</v>
      </c>
      <c r="D6464" s="5" t="n">
        <v>9</v>
      </c>
      <c r="E6464" s="5" t="n">
        <v>3.1</v>
      </c>
      <c r="F6464" s="5" t="n">
        <v>26.6</v>
      </c>
      <c r="G6464" s="5" t="n">
        <v>21.1</v>
      </c>
      <c r="H6464" s="5" t="n">
        <v>6.33</v>
      </c>
      <c r="I6464" s="6">
        <f>IF(E6464&gt;=Markov!$B$3,1,0)</f>
        <v/>
      </c>
      <c r="J6464" s="6">
        <f>I6463</f>
        <v/>
      </c>
      <c r="K6464" s="7">
        <f>MAR1!$B$5+MAR1!$C$5*COS(2*PI()*$C6464/365)+MAR1!$D$5*SIN(2*PI()*$C6464/365)</f>
        <v/>
      </c>
      <c r="L6464" s="7">
        <f>MAR1!$B$6+MAR1!$C$6*COS(2*PI()*$C6464/365)+MAR1!$D$6*SIN(2*PI()*$C6464/365)</f>
        <v/>
      </c>
      <c r="M6464" s="7">
        <f>MAR1!$B$7+MAR1!$C$7*COS(2*PI()*$C6464/365)+MAR1!$D$7*SIN(2*PI()*$C6464/365)</f>
        <v/>
      </c>
      <c r="N6464" s="7">
        <f>F6464-K6464</f>
        <v/>
      </c>
      <c r="O6464" s="7">
        <f>G6464-L6464</f>
        <v/>
      </c>
      <c r="P6464" s="7">
        <f>H6464-M6464</f>
        <v/>
      </c>
      <c r="Q6464" s="7">
        <f>IF($I6464=1,(N6464-MAR1!$B$11)/MAR1!$D$11,(N6464-MAR1!$C$11)/MAR1!$E$11)</f>
        <v/>
      </c>
      <c r="R6464" s="7">
        <f>IF($I6464=1,(O6464-MAR1!$B$12)/MAR1!$D$12,(O6464-MAR1!$C$12)/MAR1!$E$12)</f>
        <v/>
      </c>
      <c r="S6464" s="7">
        <f>IF($I6464=1,(P6464-MAR1!$B$13)/MAR1!$D$13,(P6464-MAR1!$C$13)/MAR1!$E$13)</f>
        <v/>
      </c>
    </row>
    <row r="6465">
      <c r="A6465" s="5" t="n">
        <v>6464</v>
      </c>
      <c r="B6465" s="5" t="n">
        <v>18</v>
      </c>
      <c r="C6465" s="5" t="n">
        <v>259</v>
      </c>
      <c r="D6465" s="5" t="n">
        <v>9</v>
      </c>
      <c r="E6465" s="5" t="n">
        <v>0</v>
      </c>
      <c r="F6465" s="5" t="n">
        <v>30.3</v>
      </c>
      <c r="G6465" s="5" t="n">
        <v>19</v>
      </c>
      <c r="H6465" s="5" t="n">
        <v>14.86</v>
      </c>
      <c r="I6465" s="6">
        <f>IF(E6465&gt;=Markov!$B$3,1,0)</f>
        <v/>
      </c>
      <c r="J6465" s="6">
        <f>I6464</f>
        <v/>
      </c>
      <c r="K6465" s="7">
        <f>MAR1!$B$5+MAR1!$C$5*COS(2*PI()*$C6465/365)+MAR1!$D$5*SIN(2*PI()*$C6465/365)</f>
        <v/>
      </c>
      <c r="L6465" s="7">
        <f>MAR1!$B$6+MAR1!$C$6*COS(2*PI()*$C6465/365)+MAR1!$D$6*SIN(2*PI()*$C6465/365)</f>
        <v/>
      </c>
      <c r="M6465" s="7">
        <f>MAR1!$B$7+MAR1!$C$7*COS(2*PI()*$C6465/365)+MAR1!$D$7*SIN(2*PI()*$C6465/365)</f>
        <v/>
      </c>
      <c r="N6465" s="7">
        <f>F6465-K6465</f>
        <v/>
      </c>
      <c r="O6465" s="7">
        <f>G6465-L6465</f>
        <v/>
      </c>
      <c r="P6465" s="7">
        <f>H6465-M6465</f>
        <v/>
      </c>
      <c r="Q6465" s="7">
        <f>IF($I6465=1,(N6465-MAR1!$B$11)/MAR1!$D$11,(N6465-MAR1!$C$11)/MAR1!$E$11)</f>
        <v/>
      </c>
      <c r="R6465" s="7">
        <f>IF($I6465=1,(O6465-MAR1!$B$12)/MAR1!$D$12,(O6465-MAR1!$C$12)/MAR1!$E$12)</f>
        <v/>
      </c>
      <c r="S6465" s="7">
        <f>IF($I6465=1,(P6465-MAR1!$B$13)/MAR1!$D$13,(P6465-MAR1!$C$13)/MAR1!$E$13)</f>
        <v/>
      </c>
    </row>
    <row r="6466">
      <c r="A6466" s="5" t="n">
        <v>6465</v>
      </c>
      <c r="B6466" s="5" t="n">
        <v>18</v>
      </c>
      <c r="C6466" s="5" t="n">
        <v>260</v>
      </c>
      <c r="D6466" s="5" t="n">
        <v>9</v>
      </c>
      <c r="E6466" s="5" t="n">
        <v>0</v>
      </c>
      <c r="F6466" s="5" t="n">
        <v>28.8</v>
      </c>
      <c r="G6466" s="5" t="n">
        <v>20.7</v>
      </c>
      <c r="H6466" s="5" t="n">
        <v>9.68</v>
      </c>
      <c r="I6466" s="6">
        <f>IF(E6466&gt;=Markov!$B$3,1,0)</f>
        <v/>
      </c>
      <c r="J6466" s="6">
        <f>I6465</f>
        <v/>
      </c>
      <c r="K6466" s="7">
        <f>MAR1!$B$5+MAR1!$C$5*COS(2*PI()*$C6466/365)+MAR1!$D$5*SIN(2*PI()*$C6466/365)</f>
        <v/>
      </c>
      <c r="L6466" s="7">
        <f>MAR1!$B$6+MAR1!$C$6*COS(2*PI()*$C6466/365)+MAR1!$D$6*SIN(2*PI()*$C6466/365)</f>
        <v/>
      </c>
      <c r="M6466" s="7">
        <f>MAR1!$B$7+MAR1!$C$7*COS(2*PI()*$C6466/365)+MAR1!$D$7*SIN(2*PI()*$C6466/365)</f>
        <v/>
      </c>
      <c r="N6466" s="7">
        <f>F6466-K6466</f>
        <v/>
      </c>
      <c r="O6466" s="7">
        <f>G6466-L6466</f>
        <v/>
      </c>
      <c r="P6466" s="7">
        <f>H6466-M6466</f>
        <v/>
      </c>
      <c r="Q6466" s="7">
        <f>IF($I6466=1,(N6466-MAR1!$B$11)/MAR1!$D$11,(N6466-MAR1!$C$11)/MAR1!$E$11)</f>
        <v/>
      </c>
      <c r="R6466" s="7">
        <f>IF($I6466=1,(O6466-MAR1!$B$12)/MAR1!$D$12,(O6466-MAR1!$C$12)/MAR1!$E$12)</f>
        <v/>
      </c>
      <c r="S6466" s="7">
        <f>IF($I6466=1,(P6466-MAR1!$B$13)/MAR1!$D$13,(P6466-MAR1!$C$13)/MAR1!$E$13)</f>
        <v/>
      </c>
    </row>
    <row r="6467">
      <c r="A6467" s="5" t="n">
        <v>6466</v>
      </c>
      <c r="B6467" s="5" t="n">
        <v>18</v>
      </c>
      <c r="C6467" s="5" t="n">
        <v>261</v>
      </c>
      <c r="D6467" s="5" t="n">
        <v>9</v>
      </c>
      <c r="E6467" s="5" t="n">
        <v>0</v>
      </c>
      <c r="F6467" s="5" t="n">
        <v>30.4</v>
      </c>
      <c r="G6467" s="5" t="n">
        <v>21.2</v>
      </c>
      <c r="H6467" s="5" t="n">
        <v>4.55</v>
      </c>
      <c r="I6467" s="6">
        <f>IF(E6467&gt;=Markov!$B$3,1,0)</f>
        <v/>
      </c>
      <c r="J6467" s="6">
        <f>I6466</f>
        <v/>
      </c>
      <c r="K6467" s="7">
        <f>MAR1!$B$5+MAR1!$C$5*COS(2*PI()*$C6467/365)+MAR1!$D$5*SIN(2*PI()*$C6467/365)</f>
        <v/>
      </c>
      <c r="L6467" s="7">
        <f>MAR1!$B$6+MAR1!$C$6*COS(2*PI()*$C6467/365)+MAR1!$D$6*SIN(2*PI()*$C6467/365)</f>
        <v/>
      </c>
      <c r="M6467" s="7">
        <f>MAR1!$B$7+MAR1!$C$7*COS(2*PI()*$C6467/365)+MAR1!$D$7*SIN(2*PI()*$C6467/365)</f>
        <v/>
      </c>
      <c r="N6467" s="7">
        <f>F6467-K6467</f>
        <v/>
      </c>
      <c r="O6467" s="7">
        <f>G6467-L6467</f>
        <v/>
      </c>
      <c r="P6467" s="7">
        <f>H6467-M6467</f>
        <v/>
      </c>
      <c r="Q6467" s="7">
        <f>IF($I6467=1,(N6467-MAR1!$B$11)/MAR1!$D$11,(N6467-MAR1!$C$11)/MAR1!$E$11)</f>
        <v/>
      </c>
      <c r="R6467" s="7">
        <f>IF($I6467=1,(O6467-MAR1!$B$12)/MAR1!$D$12,(O6467-MAR1!$C$12)/MAR1!$E$12)</f>
        <v/>
      </c>
      <c r="S6467" s="7">
        <f>IF($I6467=1,(P6467-MAR1!$B$13)/MAR1!$D$13,(P6467-MAR1!$C$13)/MAR1!$E$13)</f>
        <v/>
      </c>
    </row>
    <row r="6468">
      <c r="A6468" s="5" t="n">
        <v>6467</v>
      </c>
      <c r="B6468" s="5" t="n">
        <v>18</v>
      </c>
      <c r="C6468" s="5" t="n">
        <v>262</v>
      </c>
      <c r="D6468" s="5" t="n">
        <v>9</v>
      </c>
      <c r="E6468" s="5" t="n">
        <v>0</v>
      </c>
      <c r="F6468" s="5" t="n">
        <v>29.1</v>
      </c>
      <c r="G6468" s="5" t="n">
        <v>22.5</v>
      </c>
      <c r="H6468" s="5" t="n">
        <v>7.47</v>
      </c>
      <c r="I6468" s="6">
        <f>IF(E6468&gt;=Markov!$B$3,1,0)</f>
        <v/>
      </c>
      <c r="J6468" s="6">
        <f>I6467</f>
        <v/>
      </c>
      <c r="K6468" s="7">
        <f>MAR1!$B$5+MAR1!$C$5*COS(2*PI()*$C6468/365)+MAR1!$D$5*SIN(2*PI()*$C6468/365)</f>
        <v/>
      </c>
      <c r="L6468" s="7">
        <f>MAR1!$B$6+MAR1!$C$6*COS(2*PI()*$C6468/365)+MAR1!$D$6*SIN(2*PI()*$C6468/365)</f>
        <v/>
      </c>
      <c r="M6468" s="7">
        <f>MAR1!$B$7+MAR1!$C$7*COS(2*PI()*$C6468/365)+MAR1!$D$7*SIN(2*PI()*$C6468/365)</f>
        <v/>
      </c>
      <c r="N6468" s="7">
        <f>F6468-K6468</f>
        <v/>
      </c>
      <c r="O6468" s="7">
        <f>G6468-L6468</f>
        <v/>
      </c>
      <c r="P6468" s="7">
        <f>H6468-M6468</f>
        <v/>
      </c>
      <c r="Q6468" s="7">
        <f>IF($I6468=1,(N6468-MAR1!$B$11)/MAR1!$D$11,(N6468-MAR1!$C$11)/MAR1!$E$11)</f>
        <v/>
      </c>
      <c r="R6468" s="7">
        <f>IF($I6468=1,(O6468-MAR1!$B$12)/MAR1!$D$12,(O6468-MAR1!$C$12)/MAR1!$E$12)</f>
        <v/>
      </c>
      <c r="S6468" s="7">
        <f>IF($I6468=1,(P6468-MAR1!$B$13)/MAR1!$D$13,(P6468-MAR1!$C$13)/MAR1!$E$13)</f>
        <v/>
      </c>
    </row>
    <row r="6469">
      <c r="A6469" s="5" t="n">
        <v>6468</v>
      </c>
      <c r="B6469" s="5" t="n">
        <v>18</v>
      </c>
      <c r="C6469" s="5" t="n">
        <v>263</v>
      </c>
      <c r="D6469" s="5" t="n">
        <v>9</v>
      </c>
      <c r="E6469" s="5" t="n">
        <v>26.2</v>
      </c>
      <c r="F6469" s="5" t="n">
        <v>27.1</v>
      </c>
      <c r="G6469" s="5" t="n">
        <v>19.3</v>
      </c>
      <c r="H6469" s="5" t="n">
        <v>8.199999999999999</v>
      </c>
      <c r="I6469" s="6">
        <f>IF(E6469&gt;=Markov!$B$3,1,0)</f>
        <v/>
      </c>
      <c r="J6469" s="6">
        <f>I6468</f>
        <v/>
      </c>
      <c r="K6469" s="7">
        <f>MAR1!$B$5+MAR1!$C$5*COS(2*PI()*$C6469/365)+MAR1!$D$5*SIN(2*PI()*$C6469/365)</f>
        <v/>
      </c>
      <c r="L6469" s="7">
        <f>MAR1!$B$6+MAR1!$C$6*COS(2*PI()*$C6469/365)+MAR1!$D$6*SIN(2*PI()*$C6469/365)</f>
        <v/>
      </c>
      <c r="M6469" s="7">
        <f>MAR1!$B$7+MAR1!$C$7*COS(2*PI()*$C6469/365)+MAR1!$D$7*SIN(2*PI()*$C6469/365)</f>
        <v/>
      </c>
      <c r="N6469" s="7">
        <f>F6469-K6469</f>
        <v/>
      </c>
      <c r="O6469" s="7">
        <f>G6469-L6469</f>
        <v/>
      </c>
      <c r="P6469" s="7">
        <f>H6469-M6469</f>
        <v/>
      </c>
      <c r="Q6469" s="7">
        <f>IF($I6469=1,(N6469-MAR1!$B$11)/MAR1!$D$11,(N6469-MAR1!$C$11)/MAR1!$E$11)</f>
        <v/>
      </c>
      <c r="R6469" s="7">
        <f>IF($I6469=1,(O6469-MAR1!$B$12)/MAR1!$D$12,(O6469-MAR1!$C$12)/MAR1!$E$12)</f>
        <v/>
      </c>
      <c r="S6469" s="7">
        <f>IF($I6469=1,(P6469-MAR1!$B$13)/MAR1!$D$13,(P6469-MAR1!$C$13)/MAR1!$E$13)</f>
        <v/>
      </c>
    </row>
    <row r="6470">
      <c r="A6470" s="5" t="n">
        <v>6469</v>
      </c>
      <c r="B6470" s="5" t="n">
        <v>18</v>
      </c>
      <c r="C6470" s="5" t="n">
        <v>264</v>
      </c>
      <c r="D6470" s="5" t="n">
        <v>9</v>
      </c>
      <c r="E6470" s="5" t="n">
        <v>0</v>
      </c>
      <c r="F6470" s="5" t="n">
        <v>28.6</v>
      </c>
      <c r="G6470" s="5" t="n">
        <v>20.7</v>
      </c>
      <c r="H6470" s="5" t="n">
        <v>11.87</v>
      </c>
      <c r="I6470" s="6">
        <f>IF(E6470&gt;=Markov!$B$3,1,0)</f>
        <v/>
      </c>
      <c r="J6470" s="6">
        <f>I6469</f>
        <v/>
      </c>
      <c r="K6470" s="7">
        <f>MAR1!$B$5+MAR1!$C$5*COS(2*PI()*$C6470/365)+MAR1!$D$5*SIN(2*PI()*$C6470/365)</f>
        <v/>
      </c>
      <c r="L6470" s="7">
        <f>MAR1!$B$6+MAR1!$C$6*COS(2*PI()*$C6470/365)+MAR1!$D$6*SIN(2*PI()*$C6470/365)</f>
        <v/>
      </c>
      <c r="M6470" s="7">
        <f>MAR1!$B$7+MAR1!$C$7*COS(2*PI()*$C6470/365)+MAR1!$D$7*SIN(2*PI()*$C6470/365)</f>
        <v/>
      </c>
      <c r="N6470" s="7">
        <f>F6470-K6470</f>
        <v/>
      </c>
      <c r="O6470" s="7">
        <f>G6470-L6470</f>
        <v/>
      </c>
      <c r="P6470" s="7">
        <f>H6470-M6470</f>
        <v/>
      </c>
      <c r="Q6470" s="7">
        <f>IF($I6470=1,(N6470-MAR1!$B$11)/MAR1!$D$11,(N6470-MAR1!$C$11)/MAR1!$E$11)</f>
        <v/>
      </c>
      <c r="R6470" s="7">
        <f>IF($I6470=1,(O6470-MAR1!$B$12)/MAR1!$D$12,(O6470-MAR1!$C$12)/MAR1!$E$12)</f>
        <v/>
      </c>
      <c r="S6470" s="7">
        <f>IF($I6470=1,(P6470-MAR1!$B$13)/MAR1!$D$13,(P6470-MAR1!$C$13)/MAR1!$E$13)</f>
        <v/>
      </c>
    </row>
    <row r="6471">
      <c r="A6471" s="5" t="n">
        <v>6470</v>
      </c>
      <c r="B6471" s="5" t="n">
        <v>18</v>
      </c>
      <c r="C6471" s="5" t="n">
        <v>265</v>
      </c>
      <c r="D6471" s="5" t="n">
        <v>9</v>
      </c>
      <c r="E6471" s="5" t="n">
        <v>0</v>
      </c>
      <c r="F6471" s="5" t="n">
        <v>27</v>
      </c>
      <c r="G6471" s="5" t="n">
        <v>20.1</v>
      </c>
      <c r="H6471" s="5" t="n">
        <v>8.369999999999999</v>
      </c>
      <c r="I6471" s="6">
        <f>IF(E6471&gt;=Markov!$B$3,1,0)</f>
        <v/>
      </c>
      <c r="J6471" s="6">
        <f>I6470</f>
        <v/>
      </c>
      <c r="K6471" s="7">
        <f>MAR1!$B$5+MAR1!$C$5*COS(2*PI()*$C6471/365)+MAR1!$D$5*SIN(2*PI()*$C6471/365)</f>
        <v/>
      </c>
      <c r="L6471" s="7">
        <f>MAR1!$B$6+MAR1!$C$6*COS(2*PI()*$C6471/365)+MAR1!$D$6*SIN(2*PI()*$C6471/365)</f>
        <v/>
      </c>
      <c r="M6471" s="7">
        <f>MAR1!$B$7+MAR1!$C$7*COS(2*PI()*$C6471/365)+MAR1!$D$7*SIN(2*PI()*$C6471/365)</f>
        <v/>
      </c>
      <c r="N6471" s="7">
        <f>F6471-K6471</f>
        <v/>
      </c>
      <c r="O6471" s="7">
        <f>G6471-L6471</f>
        <v/>
      </c>
      <c r="P6471" s="7">
        <f>H6471-M6471</f>
        <v/>
      </c>
      <c r="Q6471" s="7">
        <f>IF($I6471=1,(N6471-MAR1!$B$11)/MAR1!$D$11,(N6471-MAR1!$C$11)/MAR1!$E$11)</f>
        <v/>
      </c>
      <c r="R6471" s="7">
        <f>IF($I6471=1,(O6471-MAR1!$B$12)/MAR1!$D$12,(O6471-MAR1!$C$12)/MAR1!$E$12)</f>
        <v/>
      </c>
      <c r="S6471" s="7">
        <f>IF($I6471=1,(P6471-MAR1!$B$13)/MAR1!$D$13,(P6471-MAR1!$C$13)/MAR1!$E$13)</f>
        <v/>
      </c>
    </row>
    <row r="6472">
      <c r="A6472" s="5" t="n">
        <v>6471</v>
      </c>
      <c r="B6472" s="5" t="n">
        <v>18</v>
      </c>
      <c r="C6472" s="5" t="n">
        <v>266</v>
      </c>
      <c r="D6472" s="5" t="n">
        <v>9</v>
      </c>
      <c r="E6472" s="5" t="n">
        <v>0</v>
      </c>
      <c r="F6472" s="5" t="n">
        <v>26.3</v>
      </c>
      <c r="G6472" s="5" t="n">
        <v>19</v>
      </c>
      <c r="H6472" s="5" t="n">
        <v>11.32</v>
      </c>
      <c r="I6472" s="6">
        <f>IF(E6472&gt;=Markov!$B$3,1,0)</f>
        <v/>
      </c>
      <c r="J6472" s="6">
        <f>I6471</f>
        <v/>
      </c>
      <c r="K6472" s="7">
        <f>MAR1!$B$5+MAR1!$C$5*COS(2*PI()*$C6472/365)+MAR1!$D$5*SIN(2*PI()*$C6472/365)</f>
        <v/>
      </c>
      <c r="L6472" s="7">
        <f>MAR1!$B$6+MAR1!$C$6*COS(2*PI()*$C6472/365)+MAR1!$D$6*SIN(2*PI()*$C6472/365)</f>
        <v/>
      </c>
      <c r="M6472" s="7">
        <f>MAR1!$B$7+MAR1!$C$7*COS(2*PI()*$C6472/365)+MAR1!$D$7*SIN(2*PI()*$C6472/365)</f>
        <v/>
      </c>
      <c r="N6472" s="7">
        <f>F6472-K6472</f>
        <v/>
      </c>
      <c r="O6472" s="7">
        <f>G6472-L6472</f>
        <v/>
      </c>
      <c r="P6472" s="7">
        <f>H6472-M6472</f>
        <v/>
      </c>
      <c r="Q6472" s="7">
        <f>IF($I6472=1,(N6472-MAR1!$B$11)/MAR1!$D$11,(N6472-MAR1!$C$11)/MAR1!$E$11)</f>
        <v/>
      </c>
      <c r="R6472" s="7">
        <f>IF($I6472=1,(O6472-MAR1!$B$12)/MAR1!$D$12,(O6472-MAR1!$C$12)/MAR1!$E$12)</f>
        <v/>
      </c>
      <c r="S6472" s="7">
        <f>IF($I6472=1,(P6472-MAR1!$B$13)/MAR1!$D$13,(P6472-MAR1!$C$13)/MAR1!$E$13)</f>
        <v/>
      </c>
    </row>
    <row r="6473">
      <c r="A6473" s="5" t="n">
        <v>6472</v>
      </c>
      <c r="B6473" s="5" t="n">
        <v>18</v>
      </c>
      <c r="C6473" s="5" t="n">
        <v>267</v>
      </c>
      <c r="D6473" s="5" t="n">
        <v>9</v>
      </c>
      <c r="E6473" s="5" t="n">
        <v>0</v>
      </c>
      <c r="F6473" s="5" t="n">
        <v>25.9</v>
      </c>
      <c r="G6473" s="5" t="n">
        <v>17.4</v>
      </c>
      <c r="H6473" s="5" t="n">
        <v>14.58</v>
      </c>
      <c r="I6473" s="6">
        <f>IF(E6473&gt;=Markov!$B$3,1,0)</f>
        <v/>
      </c>
      <c r="J6473" s="6">
        <f>I6472</f>
        <v/>
      </c>
      <c r="K6473" s="7">
        <f>MAR1!$B$5+MAR1!$C$5*COS(2*PI()*$C6473/365)+MAR1!$D$5*SIN(2*PI()*$C6473/365)</f>
        <v/>
      </c>
      <c r="L6473" s="7">
        <f>MAR1!$B$6+MAR1!$C$6*COS(2*PI()*$C6473/365)+MAR1!$D$6*SIN(2*PI()*$C6473/365)</f>
        <v/>
      </c>
      <c r="M6473" s="7">
        <f>MAR1!$B$7+MAR1!$C$7*COS(2*PI()*$C6473/365)+MAR1!$D$7*SIN(2*PI()*$C6473/365)</f>
        <v/>
      </c>
      <c r="N6473" s="7">
        <f>F6473-K6473</f>
        <v/>
      </c>
      <c r="O6473" s="7">
        <f>G6473-L6473</f>
        <v/>
      </c>
      <c r="P6473" s="7">
        <f>H6473-M6473</f>
        <v/>
      </c>
      <c r="Q6473" s="7">
        <f>IF($I6473=1,(N6473-MAR1!$B$11)/MAR1!$D$11,(N6473-MAR1!$C$11)/MAR1!$E$11)</f>
        <v/>
      </c>
      <c r="R6473" s="7">
        <f>IF($I6473=1,(O6473-MAR1!$B$12)/MAR1!$D$12,(O6473-MAR1!$C$12)/MAR1!$E$12)</f>
        <v/>
      </c>
      <c r="S6473" s="7">
        <f>IF($I6473=1,(P6473-MAR1!$B$13)/MAR1!$D$13,(P6473-MAR1!$C$13)/MAR1!$E$13)</f>
        <v/>
      </c>
    </row>
    <row r="6474">
      <c r="A6474" s="5" t="n">
        <v>6473</v>
      </c>
      <c r="B6474" s="5" t="n">
        <v>18</v>
      </c>
      <c r="C6474" s="5" t="n">
        <v>268</v>
      </c>
      <c r="D6474" s="5" t="n">
        <v>9</v>
      </c>
      <c r="E6474" s="5" t="n">
        <v>0</v>
      </c>
      <c r="F6474" s="5" t="n">
        <v>26.5</v>
      </c>
      <c r="G6474" s="5" t="n">
        <v>17.6</v>
      </c>
      <c r="H6474" s="5" t="n">
        <v>15.22</v>
      </c>
      <c r="I6474" s="6">
        <f>IF(E6474&gt;=Markov!$B$3,1,0)</f>
        <v/>
      </c>
      <c r="J6474" s="6">
        <f>I6473</f>
        <v/>
      </c>
      <c r="K6474" s="7">
        <f>MAR1!$B$5+MAR1!$C$5*COS(2*PI()*$C6474/365)+MAR1!$D$5*SIN(2*PI()*$C6474/365)</f>
        <v/>
      </c>
      <c r="L6474" s="7">
        <f>MAR1!$B$6+MAR1!$C$6*COS(2*PI()*$C6474/365)+MAR1!$D$6*SIN(2*PI()*$C6474/365)</f>
        <v/>
      </c>
      <c r="M6474" s="7">
        <f>MAR1!$B$7+MAR1!$C$7*COS(2*PI()*$C6474/365)+MAR1!$D$7*SIN(2*PI()*$C6474/365)</f>
        <v/>
      </c>
      <c r="N6474" s="7">
        <f>F6474-K6474</f>
        <v/>
      </c>
      <c r="O6474" s="7">
        <f>G6474-L6474</f>
        <v/>
      </c>
      <c r="P6474" s="7">
        <f>H6474-M6474</f>
        <v/>
      </c>
      <c r="Q6474" s="7">
        <f>IF($I6474=1,(N6474-MAR1!$B$11)/MAR1!$D$11,(N6474-MAR1!$C$11)/MAR1!$E$11)</f>
        <v/>
      </c>
      <c r="R6474" s="7">
        <f>IF($I6474=1,(O6474-MAR1!$B$12)/MAR1!$D$12,(O6474-MAR1!$C$12)/MAR1!$E$12)</f>
        <v/>
      </c>
      <c r="S6474" s="7">
        <f>IF($I6474=1,(P6474-MAR1!$B$13)/MAR1!$D$13,(P6474-MAR1!$C$13)/MAR1!$E$13)</f>
        <v/>
      </c>
    </row>
    <row r="6475">
      <c r="A6475" s="5" t="n">
        <v>6474</v>
      </c>
      <c r="B6475" s="5" t="n">
        <v>18</v>
      </c>
      <c r="C6475" s="5" t="n">
        <v>269</v>
      </c>
      <c r="D6475" s="5" t="n">
        <v>9</v>
      </c>
      <c r="E6475" s="5" t="n">
        <v>0.3</v>
      </c>
      <c r="F6475" s="5" t="n">
        <v>25</v>
      </c>
      <c r="G6475" s="5" t="n">
        <v>17.3</v>
      </c>
      <c r="H6475" s="5" t="n">
        <v>14.36</v>
      </c>
      <c r="I6475" s="6">
        <f>IF(E6475&gt;=Markov!$B$3,1,0)</f>
        <v/>
      </c>
      <c r="J6475" s="6">
        <f>I6474</f>
        <v/>
      </c>
      <c r="K6475" s="7">
        <f>MAR1!$B$5+MAR1!$C$5*COS(2*PI()*$C6475/365)+MAR1!$D$5*SIN(2*PI()*$C6475/365)</f>
        <v/>
      </c>
      <c r="L6475" s="7">
        <f>MAR1!$B$6+MAR1!$C$6*COS(2*PI()*$C6475/365)+MAR1!$D$6*SIN(2*PI()*$C6475/365)</f>
        <v/>
      </c>
      <c r="M6475" s="7">
        <f>MAR1!$B$7+MAR1!$C$7*COS(2*PI()*$C6475/365)+MAR1!$D$7*SIN(2*PI()*$C6475/365)</f>
        <v/>
      </c>
      <c r="N6475" s="7">
        <f>F6475-K6475</f>
        <v/>
      </c>
      <c r="O6475" s="7">
        <f>G6475-L6475</f>
        <v/>
      </c>
      <c r="P6475" s="7">
        <f>H6475-M6475</f>
        <v/>
      </c>
      <c r="Q6475" s="7">
        <f>IF($I6475=1,(N6475-MAR1!$B$11)/MAR1!$D$11,(N6475-MAR1!$C$11)/MAR1!$E$11)</f>
        <v/>
      </c>
      <c r="R6475" s="7">
        <f>IF($I6475=1,(O6475-MAR1!$B$12)/MAR1!$D$12,(O6475-MAR1!$C$12)/MAR1!$E$12)</f>
        <v/>
      </c>
      <c r="S6475" s="7">
        <f>IF($I6475=1,(P6475-MAR1!$B$13)/MAR1!$D$13,(P6475-MAR1!$C$13)/MAR1!$E$13)</f>
        <v/>
      </c>
    </row>
    <row r="6476">
      <c r="A6476" s="5" t="n">
        <v>6475</v>
      </c>
      <c r="B6476" s="5" t="n">
        <v>18</v>
      </c>
      <c r="C6476" s="5" t="n">
        <v>270</v>
      </c>
      <c r="D6476" s="5" t="n">
        <v>9</v>
      </c>
      <c r="E6476" s="5" t="n">
        <v>0.1</v>
      </c>
      <c r="F6476" s="5" t="n">
        <v>24.7</v>
      </c>
      <c r="G6476" s="5" t="n">
        <v>17.6</v>
      </c>
      <c r="H6476" s="5" t="n">
        <v>10.7</v>
      </c>
      <c r="I6476" s="6">
        <f>IF(E6476&gt;=Markov!$B$3,1,0)</f>
        <v/>
      </c>
      <c r="J6476" s="6">
        <f>I6475</f>
        <v/>
      </c>
      <c r="K6476" s="7">
        <f>MAR1!$B$5+MAR1!$C$5*COS(2*PI()*$C6476/365)+MAR1!$D$5*SIN(2*PI()*$C6476/365)</f>
        <v/>
      </c>
      <c r="L6476" s="7">
        <f>MAR1!$B$6+MAR1!$C$6*COS(2*PI()*$C6476/365)+MAR1!$D$6*SIN(2*PI()*$C6476/365)</f>
        <v/>
      </c>
      <c r="M6476" s="7">
        <f>MAR1!$B$7+MAR1!$C$7*COS(2*PI()*$C6476/365)+MAR1!$D$7*SIN(2*PI()*$C6476/365)</f>
        <v/>
      </c>
      <c r="N6476" s="7">
        <f>F6476-K6476</f>
        <v/>
      </c>
      <c r="O6476" s="7">
        <f>G6476-L6476</f>
        <v/>
      </c>
      <c r="P6476" s="7">
        <f>H6476-M6476</f>
        <v/>
      </c>
      <c r="Q6476" s="7">
        <f>IF($I6476=1,(N6476-MAR1!$B$11)/MAR1!$D$11,(N6476-MAR1!$C$11)/MAR1!$E$11)</f>
        <v/>
      </c>
      <c r="R6476" s="7">
        <f>IF($I6476=1,(O6476-MAR1!$B$12)/MAR1!$D$12,(O6476-MAR1!$C$12)/MAR1!$E$12)</f>
        <v/>
      </c>
      <c r="S6476" s="7">
        <f>IF($I6476=1,(P6476-MAR1!$B$13)/MAR1!$D$13,(P6476-MAR1!$C$13)/MAR1!$E$13)</f>
        <v/>
      </c>
    </row>
    <row r="6477">
      <c r="A6477" s="5" t="n">
        <v>6476</v>
      </c>
      <c r="B6477" s="5" t="n">
        <v>18</v>
      </c>
      <c r="C6477" s="5" t="n">
        <v>271</v>
      </c>
      <c r="D6477" s="5" t="n">
        <v>9</v>
      </c>
      <c r="E6477" s="5" t="n">
        <v>18.8</v>
      </c>
      <c r="F6477" s="5" t="n">
        <v>26.8</v>
      </c>
      <c r="G6477" s="5" t="n">
        <v>19.7</v>
      </c>
      <c r="H6477" s="5" t="n">
        <v>10.73</v>
      </c>
      <c r="I6477" s="6">
        <f>IF(E6477&gt;=Markov!$B$3,1,0)</f>
        <v/>
      </c>
      <c r="J6477" s="6">
        <f>I6476</f>
        <v/>
      </c>
      <c r="K6477" s="7">
        <f>MAR1!$B$5+MAR1!$C$5*COS(2*PI()*$C6477/365)+MAR1!$D$5*SIN(2*PI()*$C6477/365)</f>
        <v/>
      </c>
      <c r="L6477" s="7">
        <f>MAR1!$B$6+MAR1!$C$6*COS(2*PI()*$C6477/365)+MAR1!$D$6*SIN(2*PI()*$C6477/365)</f>
        <v/>
      </c>
      <c r="M6477" s="7">
        <f>MAR1!$B$7+MAR1!$C$7*COS(2*PI()*$C6477/365)+MAR1!$D$7*SIN(2*PI()*$C6477/365)</f>
        <v/>
      </c>
      <c r="N6477" s="7">
        <f>F6477-K6477</f>
        <v/>
      </c>
      <c r="O6477" s="7">
        <f>G6477-L6477</f>
        <v/>
      </c>
      <c r="P6477" s="7">
        <f>H6477-M6477</f>
        <v/>
      </c>
      <c r="Q6477" s="7">
        <f>IF($I6477=1,(N6477-MAR1!$B$11)/MAR1!$D$11,(N6477-MAR1!$C$11)/MAR1!$E$11)</f>
        <v/>
      </c>
      <c r="R6477" s="7">
        <f>IF($I6477=1,(O6477-MAR1!$B$12)/MAR1!$D$12,(O6477-MAR1!$C$12)/MAR1!$E$12)</f>
        <v/>
      </c>
      <c r="S6477" s="7">
        <f>IF($I6477=1,(P6477-MAR1!$B$13)/MAR1!$D$13,(P6477-MAR1!$C$13)/MAR1!$E$13)</f>
        <v/>
      </c>
    </row>
    <row r="6478">
      <c r="A6478" s="5" t="n">
        <v>6477</v>
      </c>
      <c r="B6478" s="5" t="n">
        <v>18</v>
      </c>
      <c r="C6478" s="5" t="n">
        <v>272</v>
      </c>
      <c r="D6478" s="5" t="n">
        <v>9</v>
      </c>
      <c r="E6478" s="5" t="n">
        <v>0</v>
      </c>
      <c r="F6478" s="5" t="n">
        <v>27.9</v>
      </c>
      <c r="G6478" s="5" t="n">
        <v>19.4</v>
      </c>
      <c r="H6478" s="5" t="n">
        <v>14.87</v>
      </c>
      <c r="I6478" s="6">
        <f>IF(E6478&gt;=Markov!$B$3,1,0)</f>
        <v/>
      </c>
      <c r="J6478" s="6">
        <f>I6477</f>
        <v/>
      </c>
      <c r="K6478" s="7">
        <f>MAR1!$B$5+MAR1!$C$5*COS(2*PI()*$C6478/365)+MAR1!$D$5*SIN(2*PI()*$C6478/365)</f>
        <v/>
      </c>
      <c r="L6478" s="7">
        <f>MAR1!$B$6+MAR1!$C$6*COS(2*PI()*$C6478/365)+MAR1!$D$6*SIN(2*PI()*$C6478/365)</f>
        <v/>
      </c>
      <c r="M6478" s="7">
        <f>MAR1!$B$7+MAR1!$C$7*COS(2*PI()*$C6478/365)+MAR1!$D$7*SIN(2*PI()*$C6478/365)</f>
        <v/>
      </c>
      <c r="N6478" s="7">
        <f>F6478-K6478</f>
        <v/>
      </c>
      <c r="O6478" s="7">
        <f>G6478-L6478</f>
        <v/>
      </c>
      <c r="P6478" s="7">
        <f>H6478-M6478</f>
        <v/>
      </c>
      <c r="Q6478" s="7">
        <f>IF($I6478=1,(N6478-MAR1!$B$11)/MAR1!$D$11,(N6478-MAR1!$C$11)/MAR1!$E$11)</f>
        <v/>
      </c>
      <c r="R6478" s="7">
        <f>IF($I6478=1,(O6478-MAR1!$B$12)/MAR1!$D$12,(O6478-MAR1!$C$12)/MAR1!$E$12)</f>
        <v/>
      </c>
      <c r="S6478" s="7">
        <f>IF($I6478=1,(P6478-MAR1!$B$13)/MAR1!$D$13,(P6478-MAR1!$C$13)/MAR1!$E$13)</f>
        <v/>
      </c>
    </row>
    <row r="6479">
      <c r="A6479" s="5" t="n">
        <v>6478</v>
      </c>
      <c r="B6479" s="5" t="n">
        <v>18</v>
      </c>
      <c r="C6479" s="5" t="n">
        <v>273</v>
      </c>
      <c r="D6479" s="5" t="n">
        <v>9</v>
      </c>
      <c r="E6479" s="5" t="n">
        <v>0</v>
      </c>
      <c r="F6479" s="5" t="n">
        <v>29.1</v>
      </c>
      <c r="G6479" s="5" t="n">
        <v>20.4</v>
      </c>
      <c r="H6479" s="5" t="n">
        <v>14.1</v>
      </c>
      <c r="I6479" s="6">
        <f>IF(E6479&gt;=Markov!$B$3,1,0)</f>
        <v/>
      </c>
      <c r="J6479" s="6">
        <f>I6478</f>
        <v/>
      </c>
      <c r="K6479" s="7">
        <f>MAR1!$B$5+MAR1!$C$5*COS(2*PI()*$C6479/365)+MAR1!$D$5*SIN(2*PI()*$C6479/365)</f>
        <v/>
      </c>
      <c r="L6479" s="7">
        <f>MAR1!$B$6+MAR1!$C$6*COS(2*PI()*$C6479/365)+MAR1!$D$6*SIN(2*PI()*$C6479/365)</f>
        <v/>
      </c>
      <c r="M6479" s="7">
        <f>MAR1!$B$7+MAR1!$C$7*COS(2*PI()*$C6479/365)+MAR1!$D$7*SIN(2*PI()*$C6479/365)</f>
        <v/>
      </c>
      <c r="N6479" s="7">
        <f>F6479-K6479</f>
        <v/>
      </c>
      <c r="O6479" s="7">
        <f>G6479-L6479</f>
        <v/>
      </c>
      <c r="P6479" s="7">
        <f>H6479-M6479</f>
        <v/>
      </c>
      <c r="Q6479" s="7">
        <f>IF($I6479=1,(N6479-MAR1!$B$11)/MAR1!$D$11,(N6479-MAR1!$C$11)/MAR1!$E$11)</f>
        <v/>
      </c>
      <c r="R6479" s="7">
        <f>IF($I6479=1,(O6479-MAR1!$B$12)/MAR1!$D$12,(O6479-MAR1!$C$12)/MAR1!$E$12)</f>
        <v/>
      </c>
      <c r="S6479" s="7">
        <f>IF($I6479=1,(P6479-MAR1!$B$13)/MAR1!$D$13,(P6479-MAR1!$C$13)/MAR1!$E$13)</f>
        <v/>
      </c>
    </row>
    <row r="6480">
      <c r="A6480" s="5" t="n">
        <v>6479</v>
      </c>
      <c r="B6480" s="5" t="n">
        <v>18</v>
      </c>
      <c r="C6480" s="5" t="n">
        <v>274</v>
      </c>
      <c r="D6480" s="5" t="n">
        <v>10</v>
      </c>
      <c r="E6480" s="5" t="n">
        <v>6.3</v>
      </c>
      <c r="F6480" s="5" t="n">
        <v>24.6</v>
      </c>
      <c r="G6480" s="5" t="n">
        <v>18.2</v>
      </c>
      <c r="H6480" s="5" t="n">
        <v>10.15</v>
      </c>
      <c r="I6480" s="6">
        <f>IF(E6480&gt;=Markov!$B$3,1,0)</f>
        <v/>
      </c>
      <c r="J6480" s="6">
        <f>I6479</f>
        <v/>
      </c>
      <c r="K6480" s="7">
        <f>MAR1!$B$5+MAR1!$C$5*COS(2*PI()*$C6480/365)+MAR1!$D$5*SIN(2*PI()*$C6480/365)</f>
        <v/>
      </c>
      <c r="L6480" s="7">
        <f>MAR1!$B$6+MAR1!$C$6*COS(2*PI()*$C6480/365)+MAR1!$D$6*SIN(2*PI()*$C6480/365)</f>
        <v/>
      </c>
      <c r="M6480" s="7">
        <f>MAR1!$B$7+MAR1!$C$7*COS(2*PI()*$C6480/365)+MAR1!$D$7*SIN(2*PI()*$C6480/365)</f>
        <v/>
      </c>
      <c r="N6480" s="7">
        <f>F6480-K6480</f>
        <v/>
      </c>
      <c r="O6480" s="7">
        <f>G6480-L6480</f>
        <v/>
      </c>
      <c r="P6480" s="7">
        <f>H6480-M6480</f>
        <v/>
      </c>
      <c r="Q6480" s="7">
        <f>IF($I6480=1,(N6480-MAR1!$B$11)/MAR1!$D$11,(N6480-MAR1!$C$11)/MAR1!$E$11)</f>
        <v/>
      </c>
      <c r="R6480" s="7">
        <f>IF($I6480=1,(O6480-MAR1!$B$12)/MAR1!$D$12,(O6480-MAR1!$C$12)/MAR1!$E$12)</f>
        <v/>
      </c>
      <c r="S6480" s="7">
        <f>IF($I6480=1,(P6480-MAR1!$B$13)/MAR1!$D$13,(P6480-MAR1!$C$13)/MAR1!$E$13)</f>
        <v/>
      </c>
    </row>
    <row r="6481">
      <c r="A6481" s="5" t="n">
        <v>6480</v>
      </c>
      <c r="B6481" s="5" t="n">
        <v>18</v>
      </c>
      <c r="C6481" s="5" t="n">
        <v>275</v>
      </c>
      <c r="D6481" s="5" t="n">
        <v>10</v>
      </c>
      <c r="E6481" s="5" t="n">
        <v>0</v>
      </c>
      <c r="F6481" s="5" t="n">
        <v>26.3</v>
      </c>
      <c r="G6481" s="5" t="n">
        <v>17.9</v>
      </c>
      <c r="H6481" s="5" t="n">
        <v>12.14</v>
      </c>
      <c r="I6481" s="6">
        <f>IF(E6481&gt;=Markov!$B$3,1,0)</f>
        <v/>
      </c>
      <c r="J6481" s="6">
        <f>I6480</f>
        <v/>
      </c>
      <c r="K6481" s="7">
        <f>MAR1!$B$5+MAR1!$C$5*COS(2*PI()*$C6481/365)+MAR1!$D$5*SIN(2*PI()*$C6481/365)</f>
        <v/>
      </c>
      <c r="L6481" s="7">
        <f>MAR1!$B$6+MAR1!$C$6*COS(2*PI()*$C6481/365)+MAR1!$D$6*SIN(2*PI()*$C6481/365)</f>
        <v/>
      </c>
      <c r="M6481" s="7">
        <f>MAR1!$B$7+MAR1!$C$7*COS(2*PI()*$C6481/365)+MAR1!$D$7*SIN(2*PI()*$C6481/365)</f>
        <v/>
      </c>
      <c r="N6481" s="7">
        <f>F6481-K6481</f>
        <v/>
      </c>
      <c r="O6481" s="7">
        <f>G6481-L6481</f>
        <v/>
      </c>
      <c r="P6481" s="7">
        <f>H6481-M6481</f>
        <v/>
      </c>
      <c r="Q6481" s="7">
        <f>IF($I6481=1,(N6481-MAR1!$B$11)/MAR1!$D$11,(N6481-MAR1!$C$11)/MAR1!$E$11)</f>
        <v/>
      </c>
      <c r="R6481" s="7">
        <f>IF($I6481=1,(O6481-MAR1!$B$12)/MAR1!$D$12,(O6481-MAR1!$C$12)/MAR1!$E$12)</f>
        <v/>
      </c>
      <c r="S6481" s="7">
        <f>IF($I6481=1,(P6481-MAR1!$B$13)/MAR1!$D$13,(P6481-MAR1!$C$13)/MAR1!$E$13)</f>
        <v/>
      </c>
    </row>
    <row r="6482">
      <c r="A6482" s="5" t="n">
        <v>6481</v>
      </c>
      <c r="B6482" s="5" t="n">
        <v>18</v>
      </c>
      <c r="C6482" s="5" t="n">
        <v>276</v>
      </c>
      <c r="D6482" s="5" t="n">
        <v>10</v>
      </c>
      <c r="E6482" s="5" t="n">
        <v>0</v>
      </c>
      <c r="F6482" s="5" t="n">
        <v>27.5</v>
      </c>
      <c r="G6482" s="5" t="n">
        <v>19.9</v>
      </c>
      <c r="H6482" s="5" t="n">
        <v>13.05</v>
      </c>
      <c r="I6482" s="6">
        <f>IF(E6482&gt;=Markov!$B$3,1,0)</f>
        <v/>
      </c>
      <c r="J6482" s="6">
        <f>I6481</f>
        <v/>
      </c>
      <c r="K6482" s="7">
        <f>MAR1!$B$5+MAR1!$C$5*COS(2*PI()*$C6482/365)+MAR1!$D$5*SIN(2*PI()*$C6482/365)</f>
        <v/>
      </c>
      <c r="L6482" s="7">
        <f>MAR1!$B$6+MAR1!$C$6*COS(2*PI()*$C6482/365)+MAR1!$D$6*SIN(2*PI()*$C6482/365)</f>
        <v/>
      </c>
      <c r="M6482" s="7">
        <f>MAR1!$B$7+MAR1!$C$7*COS(2*PI()*$C6482/365)+MAR1!$D$7*SIN(2*PI()*$C6482/365)</f>
        <v/>
      </c>
      <c r="N6482" s="7">
        <f>F6482-K6482</f>
        <v/>
      </c>
      <c r="O6482" s="7">
        <f>G6482-L6482</f>
        <v/>
      </c>
      <c r="P6482" s="7">
        <f>H6482-M6482</f>
        <v/>
      </c>
      <c r="Q6482" s="7">
        <f>IF($I6482=1,(N6482-MAR1!$B$11)/MAR1!$D$11,(N6482-MAR1!$C$11)/MAR1!$E$11)</f>
        <v/>
      </c>
      <c r="R6482" s="7">
        <f>IF($I6482=1,(O6482-MAR1!$B$12)/MAR1!$D$12,(O6482-MAR1!$C$12)/MAR1!$E$12)</f>
        <v/>
      </c>
      <c r="S6482" s="7">
        <f>IF($I6482=1,(P6482-MAR1!$B$13)/MAR1!$D$13,(P6482-MAR1!$C$13)/MAR1!$E$13)</f>
        <v/>
      </c>
    </row>
    <row r="6483">
      <c r="A6483" s="5" t="n">
        <v>6482</v>
      </c>
      <c r="B6483" s="5" t="n">
        <v>18</v>
      </c>
      <c r="C6483" s="5" t="n">
        <v>277</v>
      </c>
      <c r="D6483" s="5" t="n">
        <v>10</v>
      </c>
      <c r="E6483" s="5" t="n">
        <v>0</v>
      </c>
      <c r="F6483" s="5" t="n">
        <v>28.9</v>
      </c>
      <c r="G6483" s="5" t="n">
        <v>18.9</v>
      </c>
      <c r="H6483" s="5" t="n">
        <v>17.5</v>
      </c>
      <c r="I6483" s="6">
        <f>IF(E6483&gt;=Markov!$B$3,1,0)</f>
        <v/>
      </c>
      <c r="J6483" s="6">
        <f>I6482</f>
        <v/>
      </c>
      <c r="K6483" s="7">
        <f>MAR1!$B$5+MAR1!$C$5*COS(2*PI()*$C6483/365)+MAR1!$D$5*SIN(2*PI()*$C6483/365)</f>
        <v/>
      </c>
      <c r="L6483" s="7">
        <f>MAR1!$B$6+MAR1!$C$6*COS(2*PI()*$C6483/365)+MAR1!$D$6*SIN(2*PI()*$C6483/365)</f>
        <v/>
      </c>
      <c r="M6483" s="7">
        <f>MAR1!$B$7+MAR1!$C$7*COS(2*PI()*$C6483/365)+MAR1!$D$7*SIN(2*PI()*$C6483/365)</f>
        <v/>
      </c>
      <c r="N6483" s="7">
        <f>F6483-K6483</f>
        <v/>
      </c>
      <c r="O6483" s="7">
        <f>G6483-L6483</f>
        <v/>
      </c>
      <c r="P6483" s="7">
        <f>H6483-M6483</f>
        <v/>
      </c>
      <c r="Q6483" s="7">
        <f>IF($I6483=1,(N6483-MAR1!$B$11)/MAR1!$D$11,(N6483-MAR1!$C$11)/MAR1!$E$11)</f>
        <v/>
      </c>
      <c r="R6483" s="7">
        <f>IF($I6483=1,(O6483-MAR1!$B$12)/MAR1!$D$12,(O6483-MAR1!$C$12)/MAR1!$E$12)</f>
        <v/>
      </c>
      <c r="S6483" s="7">
        <f>IF($I6483=1,(P6483-MAR1!$B$13)/MAR1!$D$13,(P6483-MAR1!$C$13)/MAR1!$E$13)</f>
        <v/>
      </c>
    </row>
    <row r="6484">
      <c r="A6484" s="5" t="n">
        <v>6483</v>
      </c>
      <c r="B6484" s="5" t="n">
        <v>18</v>
      </c>
      <c r="C6484" s="5" t="n">
        <v>278</v>
      </c>
      <c r="D6484" s="5" t="n">
        <v>10</v>
      </c>
      <c r="E6484" s="5" t="n">
        <v>0</v>
      </c>
      <c r="F6484" s="5" t="n">
        <v>28.1</v>
      </c>
      <c r="G6484" s="5" t="n">
        <v>18.5</v>
      </c>
      <c r="H6484" s="5" t="n">
        <v>16.37</v>
      </c>
      <c r="I6484" s="6">
        <f>IF(E6484&gt;=Markov!$B$3,1,0)</f>
        <v/>
      </c>
      <c r="J6484" s="6">
        <f>I6483</f>
        <v/>
      </c>
      <c r="K6484" s="7">
        <f>MAR1!$B$5+MAR1!$C$5*COS(2*PI()*$C6484/365)+MAR1!$D$5*SIN(2*PI()*$C6484/365)</f>
        <v/>
      </c>
      <c r="L6484" s="7">
        <f>MAR1!$B$6+MAR1!$C$6*COS(2*PI()*$C6484/365)+MAR1!$D$6*SIN(2*PI()*$C6484/365)</f>
        <v/>
      </c>
      <c r="M6484" s="7">
        <f>MAR1!$B$7+MAR1!$C$7*COS(2*PI()*$C6484/365)+MAR1!$D$7*SIN(2*PI()*$C6484/365)</f>
        <v/>
      </c>
      <c r="N6484" s="7">
        <f>F6484-K6484</f>
        <v/>
      </c>
      <c r="O6484" s="7">
        <f>G6484-L6484</f>
        <v/>
      </c>
      <c r="P6484" s="7">
        <f>H6484-M6484</f>
        <v/>
      </c>
      <c r="Q6484" s="7">
        <f>IF($I6484=1,(N6484-MAR1!$B$11)/MAR1!$D$11,(N6484-MAR1!$C$11)/MAR1!$E$11)</f>
        <v/>
      </c>
      <c r="R6484" s="7">
        <f>IF($I6484=1,(O6484-MAR1!$B$12)/MAR1!$D$12,(O6484-MAR1!$C$12)/MAR1!$E$12)</f>
        <v/>
      </c>
      <c r="S6484" s="7">
        <f>IF($I6484=1,(P6484-MAR1!$B$13)/MAR1!$D$13,(P6484-MAR1!$C$13)/MAR1!$E$13)</f>
        <v/>
      </c>
    </row>
    <row r="6485">
      <c r="A6485" s="5" t="n">
        <v>6484</v>
      </c>
      <c r="B6485" s="5" t="n">
        <v>18</v>
      </c>
      <c r="C6485" s="5" t="n">
        <v>279</v>
      </c>
      <c r="D6485" s="5" t="n">
        <v>10</v>
      </c>
      <c r="E6485" s="5" t="n">
        <v>0</v>
      </c>
      <c r="F6485" s="5" t="n">
        <v>27.8</v>
      </c>
      <c r="G6485" s="5" t="n">
        <v>17.6</v>
      </c>
      <c r="H6485" s="5" t="n">
        <v>19.71</v>
      </c>
      <c r="I6485" s="6">
        <f>IF(E6485&gt;=Markov!$B$3,1,0)</f>
        <v/>
      </c>
      <c r="J6485" s="6">
        <f>I6484</f>
        <v/>
      </c>
      <c r="K6485" s="7">
        <f>MAR1!$B$5+MAR1!$C$5*COS(2*PI()*$C6485/365)+MAR1!$D$5*SIN(2*PI()*$C6485/365)</f>
        <v/>
      </c>
      <c r="L6485" s="7">
        <f>MAR1!$B$6+MAR1!$C$6*COS(2*PI()*$C6485/365)+MAR1!$D$6*SIN(2*PI()*$C6485/365)</f>
        <v/>
      </c>
      <c r="M6485" s="7">
        <f>MAR1!$B$7+MAR1!$C$7*COS(2*PI()*$C6485/365)+MAR1!$D$7*SIN(2*PI()*$C6485/365)</f>
        <v/>
      </c>
      <c r="N6485" s="7">
        <f>F6485-K6485</f>
        <v/>
      </c>
      <c r="O6485" s="7">
        <f>G6485-L6485</f>
        <v/>
      </c>
      <c r="P6485" s="7">
        <f>H6485-M6485</f>
        <v/>
      </c>
      <c r="Q6485" s="7">
        <f>IF($I6485=1,(N6485-MAR1!$B$11)/MAR1!$D$11,(N6485-MAR1!$C$11)/MAR1!$E$11)</f>
        <v/>
      </c>
      <c r="R6485" s="7">
        <f>IF($I6485=1,(O6485-MAR1!$B$12)/MAR1!$D$12,(O6485-MAR1!$C$12)/MAR1!$E$12)</f>
        <v/>
      </c>
      <c r="S6485" s="7">
        <f>IF($I6485=1,(P6485-MAR1!$B$13)/MAR1!$D$13,(P6485-MAR1!$C$13)/MAR1!$E$13)</f>
        <v/>
      </c>
    </row>
    <row r="6486">
      <c r="A6486" s="5" t="n">
        <v>6485</v>
      </c>
      <c r="B6486" s="5" t="n">
        <v>18</v>
      </c>
      <c r="C6486" s="5" t="n">
        <v>280</v>
      </c>
      <c r="D6486" s="5" t="n">
        <v>10</v>
      </c>
      <c r="E6486" s="5" t="n">
        <v>0</v>
      </c>
      <c r="F6486" s="5" t="n">
        <v>28.2</v>
      </c>
      <c r="G6486" s="5" t="n">
        <v>18.4</v>
      </c>
      <c r="H6486" s="5" t="n">
        <v>11.54</v>
      </c>
      <c r="I6486" s="6">
        <f>IF(E6486&gt;=Markov!$B$3,1,0)</f>
        <v/>
      </c>
      <c r="J6486" s="6">
        <f>I6485</f>
        <v/>
      </c>
      <c r="K6486" s="7">
        <f>MAR1!$B$5+MAR1!$C$5*COS(2*PI()*$C6486/365)+MAR1!$D$5*SIN(2*PI()*$C6486/365)</f>
        <v/>
      </c>
      <c r="L6486" s="7">
        <f>MAR1!$B$6+MAR1!$C$6*COS(2*PI()*$C6486/365)+MAR1!$D$6*SIN(2*PI()*$C6486/365)</f>
        <v/>
      </c>
      <c r="M6486" s="7">
        <f>MAR1!$B$7+MAR1!$C$7*COS(2*PI()*$C6486/365)+MAR1!$D$7*SIN(2*PI()*$C6486/365)</f>
        <v/>
      </c>
      <c r="N6486" s="7">
        <f>F6486-K6486</f>
        <v/>
      </c>
      <c r="O6486" s="7">
        <f>G6486-L6486</f>
        <v/>
      </c>
      <c r="P6486" s="7">
        <f>H6486-M6486</f>
        <v/>
      </c>
      <c r="Q6486" s="7">
        <f>IF($I6486=1,(N6486-MAR1!$B$11)/MAR1!$D$11,(N6486-MAR1!$C$11)/MAR1!$E$11)</f>
        <v/>
      </c>
      <c r="R6486" s="7">
        <f>IF($I6486=1,(O6486-MAR1!$B$12)/MAR1!$D$12,(O6486-MAR1!$C$12)/MAR1!$E$12)</f>
        <v/>
      </c>
      <c r="S6486" s="7">
        <f>IF($I6486=1,(P6486-MAR1!$B$13)/MAR1!$D$13,(P6486-MAR1!$C$13)/MAR1!$E$13)</f>
        <v/>
      </c>
    </row>
    <row r="6487">
      <c r="A6487" s="5" t="n">
        <v>6486</v>
      </c>
      <c r="B6487" s="5" t="n">
        <v>18</v>
      </c>
      <c r="C6487" s="5" t="n">
        <v>281</v>
      </c>
      <c r="D6487" s="5" t="n">
        <v>10</v>
      </c>
      <c r="E6487" s="5" t="n">
        <v>0</v>
      </c>
      <c r="F6487" s="5" t="n">
        <v>28.4</v>
      </c>
      <c r="G6487" s="5" t="n">
        <v>18.1</v>
      </c>
      <c r="H6487" s="5" t="n">
        <v>13.83</v>
      </c>
      <c r="I6487" s="6">
        <f>IF(E6487&gt;=Markov!$B$3,1,0)</f>
        <v/>
      </c>
      <c r="J6487" s="6">
        <f>I6486</f>
        <v/>
      </c>
      <c r="K6487" s="7">
        <f>MAR1!$B$5+MAR1!$C$5*COS(2*PI()*$C6487/365)+MAR1!$D$5*SIN(2*PI()*$C6487/365)</f>
        <v/>
      </c>
      <c r="L6487" s="7">
        <f>MAR1!$B$6+MAR1!$C$6*COS(2*PI()*$C6487/365)+MAR1!$D$6*SIN(2*PI()*$C6487/365)</f>
        <v/>
      </c>
      <c r="M6487" s="7">
        <f>MAR1!$B$7+MAR1!$C$7*COS(2*PI()*$C6487/365)+MAR1!$D$7*SIN(2*PI()*$C6487/365)</f>
        <v/>
      </c>
      <c r="N6487" s="7">
        <f>F6487-K6487</f>
        <v/>
      </c>
      <c r="O6487" s="7">
        <f>G6487-L6487</f>
        <v/>
      </c>
      <c r="P6487" s="7">
        <f>H6487-M6487</f>
        <v/>
      </c>
      <c r="Q6487" s="7">
        <f>IF($I6487=1,(N6487-MAR1!$B$11)/MAR1!$D$11,(N6487-MAR1!$C$11)/MAR1!$E$11)</f>
        <v/>
      </c>
      <c r="R6487" s="7">
        <f>IF($I6487=1,(O6487-MAR1!$B$12)/MAR1!$D$12,(O6487-MAR1!$C$12)/MAR1!$E$12)</f>
        <v/>
      </c>
      <c r="S6487" s="7">
        <f>IF($I6487=1,(P6487-MAR1!$B$13)/MAR1!$D$13,(P6487-MAR1!$C$13)/MAR1!$E$13)</f>
        <v/>
      </c>
    </row>
    <row r="6488">
      <c r="A6488" s="5" t="n">
        <v>6487</v>
      </c>
      <c r="B6488" s="5" t="n">
        <v>18</v>
      </c>
      <c r="C6488" s="5" t="n">
        <v>282</v>
      </c>
      <c r="D6488" s="5" t="n">
        <v>10</v>
      </c>
      <c r="E6488" s="5" t="n">
        <v>0</v>
      </c>
      <c r="F6488" s="5" t="n">
        <v>29.7</v>
      </c>
      <c r="G6488" s="5" t="n">
        <v>19.6</v>
      </c>
      <c r="H6488" s="5" t="n">
        <v>10.59</v>
      </c>
      <c r="I6488" s="6">
        <f>IF(E6488&gt;=Markov!$B$3,1,0)</f>
        <v/>
      </c>
      <c r="J6488" s="6">
        <f>I6487</f>
        <v/>
      </c>
      <c r="K6488" s="7">
        <f>MAR1!$B$5+MAR1!$C$5*COS(2*PI()*$C6488/365)+MAR1!$D$5*SIN(2*PI()*$C6488/365)</f>
        <v/>
      </c>
      <c r="L6488" s="7">
        <f>MAR1!$B$6+MAR1!$C$6*COS(2*PI()*$C6488/365)+MAR1!$D$6*SIN(2*PI()*$C6488/365)</f>
        <v/>
      </c>
      <c r="M6488" s="7">
        <f>MAR1!$B$7+MAR1!$C$7*COS(2*PI()*$C6488/365)+MAR1!$D$7*SIN(2*PI()*$C6488/365)</f>
        <v/>
      </c>
      <c r="N6488" s="7">
        <f>F6488-K6488</f>
        <v/>
      </c>
      <c r="O6488" s="7">
        <f>G6488-L6488</f>
        <v/>
      </c>
      <c r="P6488" s="7">
        <f>H6488-M6488</f>
        <v/>
      </c>
      <c r="Q6488" s="7">
        <f>IF($I6488=1,(N6488-MAR1!$B$11)/MAR1!$D$11,(N6488-MAR1!$C$11)/MAR1!$E$11)</f>
        <v/>
      </c>
      <c r="R6488" s="7">
        <f>IF($I6488=1,(O6488-MAR1!$B$12)/MAR1!$D$12,(O6488-MAR1!$C$12)/MAR1!$E$12)</f>
        <v/>
      </c>
      <c r="S6488" s="7">
        <f>IF($I6488=1,(P6488-MAR1!$B$13)/MAR1!$D$13,(P6488-MAR1!$C$13)/MAR1!$E$13)</f>
        <v/>
      </c>
    </row>
    <row r="6489">
      <c r="A6489" s="5" t="n">
        <v>6488</v>
      </c>
      <c r="B6489" s="5" t="n">
        <v>18</v>
      </c>
      <c r="C6489" s="5" t="n">
        <v>283</v>
      </c>
      <c r="D6489" s="5" t="n">
        <v>10</v>
      </c>
      <c r="E6489" s="5" t="n">
        <v>0</v>
      </c>
      <c r="F6489" s="5" t="n">
        <v>27.8</v>
      </c>
      <c r="G6489" s="5" t="n">
        <v>18.4</v>
      </c>
      <c r="H6489" s="5" t="n">
        <v>13.05</v>
      </c>
      <c r="I6489" s="6">
        <f>IF(E6489&gt;=Markov!$B$3,1,0)</f>
        <v/>
      </c>
      <c r="J6489" s="6">
        <f>I6488</f>
        <v/>
      </c>
      <c r="K6489" s="7">
        <f>MAR1!$B$5+MAR1!$C$5*COS(2*PI()*$C6489/365)+MAR1!$D$5*SIN(2*PI()*$C6489/365)</f>
        <v/>
      </c>
      <c r="L6489" s="7">
        <f>MAR1!$B$6+MAR1!$C$6*COS(2*PI()*$C6489/365)+MAR1!$D$6*SIN(2*PI()*$C6489/365)</f>
        <v/>
      </c>
      <c r="M6489" s="7">
        <f>MAR1!$B$7+MAR1!$C$7*COS(2*PI()*$C6489/365)+MAR1!$D$7*SIN(2*PI()*$C6489/365)</f>
        <v/>
      </c>
      <c r="N6489" s="7">
        <f>F6489-K6489</f>
        <v/>
      </c>
      <c r="O6489" s="7">
        <f>G6489-L6489</f>
        <v/>
      </c>
      <c r="P6489" s="7">
        <f>H6489-M6489</f>
        <v/>
      </c>
      <c r="Q6489" s="7">
        <f>IF($I6489=1,(N6489-MAR1!$B$11)/MAR1!$D$11,(N6489-MAR1!$C$11)/MAR1!$E$11)</f>
        <v/>
      </c>
      <c r="R6489" s="7">
        <f>IF($I6489=1,(O6489-MAR1!$B$12)/MAR1!$D$12,(O6489-MAR1!$C$12)/MAR1!$E$12)</f>
        <v/>
      </c>
      <c r="S6489" s="7">
        <f>IF($I6489=1,(P6489-MAR1!$B$13)/MAR1!$D$13,(P6489-MAR1!$C$13)/MAR1!$E$13)</f>
        <v/>
      </c>
    </row>
    <row r="6490">
      <c r="A6490" s="5" t="n">
        <v>6489</v>
      </c>
      <c r="B6490" s="5" t="n">
        <v>18</v>
      </c>
      <c r="C6490" s="5" t="n">
        <v>284</v>
      </c>
      <c r="D6490" s="5" t="n">
        <v>10</v>
      </c>
      <c r="E6490" s="5" t="n">
        <v>9.199999999999999</v>
      </c>
      <c r="F6490" s="5" t="n">
        <v>24.1</v>
      </c>
      <c r="G6490" s="5" t="n">
        <v>17.5</v>
      </c>
      <c r="H6490" s="5" t="n">
        <v>5.65</v>
      </c>
      <c r="I6490" s="6">
        <f>IF(E6490&gt;=Markov!$B$3,1,0)</f>
        <v/>
      </c>
      <c r="J6490" s="6">
        <f>I6489</f>
        <v/>
      </c>
      <c r="K6490" s="7">
        <f>MAR1!$B$5+MAR1!$C$5*COS(2*PI()*$C6490/365)+MAR1!$D$5*SIN(2*PI()*$C6490/365)</f>
        <v/>
      </c>
      <c r="L6490" s="7">
        <f>MAR1!$B$6+MAR1!$C$6*COS(2*PI()*$C6490/365)+MAR1!$D$6*SIN(2*PI()*$C6490/365)</f>
        <v/>
      </c>
      <c r="M6490" s="7">
        <f>MAR1!$B$7+MAR1!$C$7*COS(2*PI()*$C6490/365)+MAR1!$D$7*SIN(2*PI()*$C6490/365)</f>
        <v/>
      </c>
      <c r="N6490" s="7">
        <f>F6490-K6490</f>
        <v/>
      </c>
      <c r="O6490" s="7">
        <f>G6490-L6490</f>
        <v/>
      </c>
      <c r="P6490" s="7">
        <f>H6490-M6490</f>
        <v/>
      </c>
      <c r="Q6490" s="7">
        <f>IF($I6490=1,(N6490-MAR1!$B$11)/MAR1!$D$11,(N6490-MAR1!$C$11)/MAR1!$E$11)</f>
        <v/>
      </c>
      <c r="R6490" s="7">
        <f>IF($I6490=1,(O6490-MAR1!$B$12)/MAR1!$D$12,(O6490-MAR1!$C$12)/MAR1!$E$12)</f>
        <v/>
      </c>
      <c r="S6490" s="7">
        <f>IF($I6490=1,(P6490-MAR1!$B$13)/MAR1!$D$13,(P6490-MAR1!$C$13)/MAR1!$E$13)</f>
        <v/>
      </c>
    </row>
    <row r="6491">
      <c r="A6491" s="5" t="n">
        <v>6490</v>
      </c>
      <c r="B6491" s="5" t="n">
        <v>18</v>
      </c>
      <c r="C6491" s="5" t="n">
        <v>285</v>
      </c>
      <c r="D6491" s="5" t="n">
        <v>10</v>
      </c>
      <c r="E6491" s="5" t="n">
        <v>0</v>
      </c>
      <c r="F6491" s="5" t="n">
        <v>25.9</v>
      </c>
      <c r="G6491" s="5" t="n">
        <v>16.8</v>
      </c>
      <c r="H6491" s="5" t="n">
        <v>9.19</v>
      </c>
      <c r="I6491" s="6">
        <f>IF(E6491&gt;=Markov!$B$3,1,0)</f>
        <v/>
      </c>
      <c r="J6491" s="6">
        <f>I6490</f>
        <v/>
      </c>
      <c r="K6491" s="7">
        <f>MAR1!$B$5+MAR1!$C$5*COS(2*PI()*$C6491/365)+MAR1!$D$5*SIN(2*PI()*$C6491/365)</f>
        <v/>
      </c>
      <c r="L6491" s="7">
        <f>MAR1!$B$6+MAR1!$C$6*COS(2*PI()*$C6491/365)+MAR1!$D$6*SIN(2*PI()*$C6491/365)</f>
        <v/>
      </c>
      <c r="M6491" s="7">
        <f>MAR1!$B$7+MAR1!$C$7*COS(2*PI()*$C6491/365)+MAR1!$D$7*SIN(2*PI()*$C6491/365)</f>
        <v/>
      </c>
      <c r="N6491" s="7">
        <f>F6491-K6491</f>
        <v/>
      </c>
      <c r="O6491" s="7">
        <f>G6491-L6491</f>
        <v/>
      </c>
      <c r="P6491" s="7">
        <f>H6491-M6491</f>
        <v/>
      </c>
      <c r="Q6491" s="7">
        <f>IF($I6491=1,(N6491-MAR1!$B$11)/MAR1!$D$11,(N6491-MAR1!$C$11)/MAR1!$E$11)</f>
        <v/>
      </c>
      <c r="R6491" s="7">
        <f>IF($I6491=1,(O6491-MAR1!$B$12)/MAR1!$D$12,(O6491-MAR1!$C$12)/MAR1!$E$12)</f>
        <v/>
      </c>
      <c r="S6491" s="7">
        <f>IF($I6491=1,(P6491-MAR1!$B$13)/MAR1!$D$13,(P6491-MAR1!$C$13)/MAR1!$E$13)</f>
        <v/>
      </c>
    </row>
    <row r="6492">
      <c r="A6492" s="5" t="n">
        <v>6491</v>
      </c>
      <c r="B6492" s="5" t="n">
        <v>18</v>
      </c>
      <c r="C6492" s="5" t="n">
        <v>286</v>
      </c>
      <c r="D6492" s="5" t="n">
        <v>10</v>
      </c>
      <c r="E6492" s="5" t="n">
        <v>0</v>
      </c>
      <c r="F6492" s="5" t="n">
        <v>27.4</v>
      </c>
      <c r="G6492" s="5" t="n">
        <v>18</v>
      </c>
      <c r="H6492" s="5" t="n">
        <v>12.35</v>
      </c>
      <c r="I6492" s="6">
        <f>IF(E6492&gt;=Markov!$B$3,1,0)</f>
        <v/>
      </c>
      <c r="J6492" s="6">
        <f>I6491</f>
        <v/>
      </c>
      <c r="K6492" s="7">
        <f>MAR1!$B$5+MAR1!$C$5*COS(2*PI()*$C6492/365)+MAR1!$D$5*SIN(2*PI()*$C6492/365)</f>
        <v/>
      </c>
      <c r="L6492" s="7">
        <f>MAR1!$B$6+MAR1!$C$6*COS(2*PI()*$C6492/365)+MAR1!$D$6*SIN(2*PI()*$C6492/365)</f>
        <v/>
      </c>
      <c r="M6492" s="7">
        <f>MAR1!$B$7+MAR1!$C$7*COS(2*PI()*$C6492/365)+MAR1!$D$7*SIN(2*PI()*$C6492/365)</f>
        <v/>
      </c>
      <c r="N6492" s="7">
        <f>F6492-K6492</f>
        <v/>
      </c>
      <c r="O6492" s="7">
        <f>G6492-L6492</f>
        <v/>
      </c>
      <c r="P6492" s="7">
        <f>H6492-M6492</f>
        <v/>
      </c>
      <c r="Q6492" s="7">
        <f>IF($I6492=1,(N6492-MAR1!$B$11)/MAR1!$D$11,(N6492-MAR1!$C$11)/MAR1!$E$11)</f>
        <v/>
      </c>
      <c r="R6492" s="7">
        <f>IF($I6492=1,(O6492-MAR1!$B$12)/MAR1!$D$12,(O6492-MAR1!$C$12)/MAR1!$E$12)</f>
        <v/>
      </c>
      <c r="S6492" s="7">
        <f>IF($I6492=1,(P6492-MAR1!$B$13)/MAR1!$D$13,(P6492-MAR1!$C$13)/MAR1!$E$13)</f>
        <v/>
      </c>
    </row>
    <row r="6493">
      <c r="A6493" s="5" t="n">
        <v>6492</v>
      </c>
      <c r="B6493" s="5" t="n">
        <v>18</v>
      </c>
      <c r="C6493" s="5" t="n">
        <v>287</v>
      </c>
      <c r="D6493" s="5" t="n">
        <v>10</v>
      </c>
      <c r="E6493" s="5" t="n">
        <v>0</v>
      </c>
      <c r="F6493" s="5" t="n">
        <v>28.9</v>
      </c>
      <c r="G6493" s="5" t="n">
        <v>18</v>
      </c>
      <c r="H6493" s="5" t="n">
        <v>14.17</v>
      </c>
      <c r="I6493" s="6">
        <f>IF(E6493&gt;=Markov!$B$3,1,0)</f>
        <v/>
      </c>
      <c r="J6493" s="6">
        <f>I6492</f>
        <v/>
      </c>
      <c r="K6493" s="7">
        <f>MAR1!$B$5+MAR1!$C$5*COS(2*PI()*$C6493/365)+MAR1!$D$5*SIN(2*PI()*$C6493/365)</f>
        <v/>
      </c>
      <c r="L6493" s="7">
        <f>MAR1!$B$6+MAR1!$C$6*COS(2*PI()*$C6493/365)+MAR1!$D$6*SIN(2*PI()*$C6493/365)</f>
        <v/>
      </c>
      <c r="M6493" s="7">
        <f>MAR1!$B$7+MAR1!$C$7*COS(2*PI()*$C6493/365)+MAR1!$D$7*SIN(2*PI()*$C6493/365)</f>
        <v/>
      </c>
      <c r="N6493" s="7">
        <f>F6493-K6493</f>
        <v/>
      </c>
      <c r="O6493" s="7">
        <f>G6493-L6493</f>
        <v/>
      </c>
      <c r="P6493" s="7">
        <f>H6493-M6493</f>
        <v/>
      </c>
      <c r="Q6493" s="7">
        <f>IF($I6493=1,(N6493-MAR1!$B$11)/MAR1!$D$11,(N6493-MAR1!$C$11)/MAR1!$E$11)</f>
        <v/>
      </c>
      <c r="R6493" s="7">
        <f>IF($I6493=1,(O6493-MAR1!$B$12)/MAR1!$D$12,(O6493-MAR1!$C$12)/MAR1!$E$12)</f>
        <v/>
      </c>
      <c r="S6493" s="7">
        <f>IF($I6493=1,(P6493-MAR1!$B$13)/MAR1!$D$13,(P6493-MAR1!$C$13)/MAR1!$E$13)</f>
        <v/>
      </c>
    </row>
    <row r="6494">
      <c r="A6494" s="5" t="n">
        <v>6493</v>
      </c>
      <c r="B6494" s="5" t="n">
        <v>18</v>
      </c>
      <c r="C6494" s="5" t="n">
        <v>288</v>
      </c>
      <c r="D6494" s="5" t="n">
        <v>10</v>
      </c>
      <c r="E6494" s="5" t="n">
        <v>0</v>
      </c>
      <c r="F6494" s="5" t="n">
        <v>29.3</v>
      </c>
      <c r="G6494" s="5" t="n">
        <v>20.2</v>
      </c>
      <c r="H6494" s="5" t="n">
        <v>11.41</v>
      </c>
      <c r="I6494" s="6">
        <f>IF(E6494&gt;=Markov!$B$3,1,0)</f>
        <v/>
      </c>
      <c r="J6494" s="6">
        <f>I6493</f>
        <v/>
      </c>
      <c r="K6494" s="7">
        <f>MAR1!$B$5+MAR1!$C$5*COS(2*PI()*$C6494/365)+MAR1!$D$5*SIN(2*PI()*$C6494/365)</f>
        <v/>
      </c>
      <c r="L6494" s="7">
        <f>MAR1!$B$6+MAR1!$C$6*COS(2*PI()*$C6494/365)+MAR1!$D$6*SIN(2*PI()*$C6494/365)</f>
        <v/>
      </c>
      <c r="M6494" s="7">
        <f>MAR1!$B$7+MAR1!$C$7*COS(2*PI()*$C6494/365)+MAR1!$D$7*SIN(2*PI()*$C6494/365)</f>
        <v/>
      </c>
      <c r="N6494" s="7">
        <f>F6494-K6494</f>
        <v/>
      </c>
      <c r="O6494" s="7">
        <f>G6494-L6494</f>
        <v/>
      </c>
      <c r="P6494" s="7">
        <f>H6494-M6494</f>
        <v/>
      </c>
      <c r="Q6494" s="7">
        <f>IF($I6494=1,(N6494-MAR1!$B$11)/MAR1!$D$11,(N6494-MAR1!$C$11)/MAR1!$E$11)</f>
        <v/>
      </c>
      <c r="R6494" s="7">
        <f>IF($I6494=1,(O6494-MAR1!$B$12)/MAR1!$D$12,(O6494-MAR1!$C$12)/MAR1!$E$12)</f>
        <v/>
      </c>
      <c r="S6494" s="7">
        <f>IF($I6494=1,(P6494-MAR1!$B$13)/MAR1!$D$13,(P6494-MAR1!$C$13)/MAR1!$E$13)</f>
        <v/>
      </c>
    </row>
    <row r="6495">
      <c r="A6495" s="5" t="n">
        <v>6494</v>
      </c>
      <c r="B6495" s="5" t="n">
        <v>18</v>
      </c>
      <c r="C6495" s="5" t="n">
        <v>289</v>
      </c>
      <c r="D6495" s="5" t="n">
        <v>10</v>
      </c>
      <c r="E6495" s="5" t="n">
        <v>0</v>
      </c>
      <c r="F6495" s="5" t="n">
        <v>30.4</v>
      </c>
      <c r="G6495" s="5" t="n">
        <v>20.1</v>
      </c>
      <c r="H6495" s="5" t="n">
        <v>11.93</v>
      </c>
      <c r="I6495" s="6">
        <f>IF(E6495&gt;=Markov!$B$3,1,0)</f>
        <v/>
      </c>
      <c r="J6495" s="6">
        <f>I6494</f>
        <v/>
      </c>
      <c r="K6495" s="7">
        <f>MAR1!$B$5+MAR1!$C$5*COS(2*PI()*$C6495/365)+MAR1!$D$5*SIN(2*PI()*$C6495/365)</f>
        <v/>
      </c>
      <c r="L6495" s="7">
        <f>MAR1!$B$6+MAR1!$C$6*COS(2*PI()*$C6495/365)+MAR1!$D$6*SIN(2*PI()*$C6495/365)</f>
        <v/>
      </c>
      <c r="M6495" s="7">
        <f>MAR1!$B$7+MAR1!$C$7*COS(2*PI()*$C6495/365)+MAR1!$D$7*SIN(2*PI()*$C6495/365)</f>
        <v/>
      </c>
      <c r="N6495" s="7">
        <f>F6495-K6495</f>
        <v/>
      </c>
      <c r="O6495" s="7">
        <f>G6495-L6495</f>
        <v/>
      </c>
      <c r="P6495" s="7">
        <f>H6495-M6495</f>
        <v/>
      </c>
      <c r="Q6495" s="7">
        <f>IF($I6495=1,(N6495-MAR1!$B$11)/MAR1!$D$11,(N6495-MAR1!$C$11)/MAR1!$E$11)</f>
        <v/>
      </c>
      <c r="R6495" s="7">
        <f>IF($I6495=1,(O6495-MAR1!$B$12)/MAR1!$D$12,(O6495-MAR1!$C$12)/MAR1!$E$12)</f>
        <v/>
      </c>
      <c r="S6495" s="7">
        <f>IF($I6495=1,(P6495-MAR1!$B$13)/MAR1!$D$13,(P6495-MAR1!$C$13)/MAR1!$E$13)</f>
        <v/>
      </c>
    </row>
    <row r="6496">
      <c r="A6496" s="5" t="n">
        <v>6495</v>
      </c>
      <c r="B6496" s="5" t="n">
        <v>18</v>
      </c>
      <c r="C6496" s="5" t="n">
        <v>290</v>
      </c>
      <c r="D6496" s="5" t="n">
        <v>10</v>
      </c>
      <c r="E6496" s="5" t="n">
        <v>0</v>
      </c>
      <c r="F6496" s="5" t="n">
        <v>30.8</v>
      </c>
      <c r="G6496" s="5" t="n">
        <v>20.2</v>
      </c>
      <c r="H6496" s="5" t="n">
        <v>15.39</v>
      </c>
      <c r="I6496" s="6">
        <f>IF(E6496&gt;=Markov!$B$3,1,0)</f>
        <v/>
      </c>
      <c r="J6496" s="6">
        <f>I6495</f>
        <v/>
      </c>
      <c r="K6496" s="7">
        <f>MAR1!$B$5+MAR1!$C$5*COS(2*PI()*$C6496/365)+MAR1!$D$5*SIN(2*PI()*$C6496/365)</f>
        <v/>
      </c>
      <c r="L6496" s="7">
        <f>MAR1!$B$6+MAR1!$C$6*COS(2*PI()*$C6496/365)+MAR1!$D$6*SIN(2*PI()*$C6496/365)</f>
        <v/>
      </c>
      <c r="M6496" s="7">
        <f>MAR1!$B$7+MAR1!$C$7*COS(2*PI()*$C6496/365)+MAR1!$D$7*SIN(2*PI()*$C6496/365)</f>
        <v/>
      </c>
      <c r="N6496" s="7">
        <f>F6496-K6496</f>
        <v/>
      </c>
      <c r="O6496" s="7">
        <f>G6496-L6496</f>
        <v/>
      </c>
      <c r="P6496" s="7">
        <f>H6496-M6496</f>
        <v/>
      </c>
      <c r="Q6496" s="7">
        <f>IF($I6496=1,(N6496-MAR1!$B$11)/MAR1!$D$11,(N6496-MAR1!$C$11)/MAR1!$E$11)</f>
        <v/>
      </c>
      <c r="R6496" s="7">
        <f>IF($I6496=1,(O6496-MAR1!$B$12)/MAR1!$D$12,(O6496-MAR1!$C$12)/MAR1!$E$12)</f>
        <v/>
      </c>
      <c r="S6496" s="7">
        <f>IF($I6496=1,(P6496-MAR1!$B$13)/MAR1!$D$13,(P6496-MAR1!$C$13)/MAR1!$E$13)</f>
        <v/>
      </c>
    </row>
    <row r="6497">
      <c r="A6497" s="5" t="n">
        <v>6496</v>
      </c>
      <c r="B6497" s="5" t="n">
        <v>18</v>
      </c>
      <c r="C6497" s="5" t="n">
        <v>291</v>
      </c>
      <c r="D6497" s="5" t="n">
        <v>10</v>
      </c>
      <c r="E6497" s="5" t="n">
        <v>2.6</v>
      </c>
      <c r="F6497" s="5" t="n">
        <v>27.8</v>
      </c>
      <c r="G6497" s="5" t="n">
        <v>19</v>
      </c>
      <c r="H6497" s="5" t="n">
        <v>14.73</v>
      </c>
      <c r="I6497" s="6">
        <f>IF(E6497&gt;=Markov!$B$3,1,0)</f>
        <v/>
      </c>
      <c r="J6497" s="6">
        <f>I6496</f>
        <v/>
      </c>
      <c r="K6497" s="7">
        <f>MAR1!$B$5+MAR1!$C$5*COS(2*PI()*$C6497/365)+MAR1!$D$5*SIN(2*PI()*$C6497/365)</f>
        <v/>
      </c>
      <c r="L6497" s="7">
        <f>MAR1!$B$6+MAR1!$C$6*COS(2*PI()*$C6497/365)+MAR1!$D$6*SIN(2*PI()*$C6497/365)</f>
        <v/>
      </c>
      <c r="M6497" s="7">
        <f>MAR1!$B$7+MAR1!$C$7*COS(2*PI()*$C6497/365)+MAR1!$D$7*SIN(2*PI()*$C6497/365)</f>
        <v/>
      </c>
      <c r="N6497" s="7">
        <f>F6497-K6497</f>
        <v/>
      </c>
      <c r="O6497" s="7">
        <f>G6497-L6497</f>
        <v/>
      </c>
      <c r="P6497" s="7">
        <f>H6497-M6497</f>
        <v/>
      </c>
      <c r="Q6497" s="7">
        <f>IF($I6497=1,(N6497-MAR1!$B$11)/MAR1!$D$11,(N6497-MAR1!$C$11)/MAR1!$E$11)</f>
        <v/>
      </c>
      <c r="R6497" s="7">
        <f>IF($I6497=1,(O6497-MAR1!$B$12)/MAR1!$D$12,(O6497-MAR1!$C$12)/MAR1!$E$12)</f>
        <v/>
      </c>
      <c r="S6497" s="7">
        <f>IF($I6497=1,(P6497-MAR1!$B$13)/MAR1!$D$13,(P6497-MAR1!$C$13)/MAR1!$E$13)</f>
        <v/>
      </c>
    </row>
    <row r="6498">
      <c r="A6498" s="5" t="n">
        <v>6497</v>
      </c>
      <c r="B6498" s="5" t="n">
        <v>18</v>
      </c>
      <c r="C6498" s="5" t="n">
        <v>292</v>
      </c>
      <c r="D6498" s="5" t="n">
        <v>10</v>
      </c>
      <c r="E6498" s="5" t="n">
        <v>0</v>
      </c>
      <c r="F6498" s="5" t="n">
        <v>28.9</v>
      </c>
      <c r="G6498" s="5" t="n">
        <v>20.2</v>
      </c>
      <c r="H6498" s="5" t="n">
        <v>12.21</v>
      </c>
      <c r="I6498" s="6">
        <f>IF(E6498&gt;=Markov!$B$3,1,0)</f>
        <v/>
      </c>
      <c r="J6498" s="6">
        <f>I6497</f>
        <v/>
      </c>
      <c r="K6498" s="7">
        <f>MAR1!$B$5+MAR1!$C$5*COS(2*PI()*$C6498/365)+MAR1!$D$5*SIN(2*PI()*$C6498/365)</f>
        <v/>
      </c>
      <c r="L6498" s="7">
        <f>MAR1!$B$6+MAR1!$C$6*COS(2*PI()*$C6498/365)+MAR1!$D$6*SIN(2*PI()*$C6498/365)</f>
        <v/>
      </c>
      <c r="M6498" s="7">
        <f>MAR1!$B$7+MAR1!$C$7*COS(2*PI()*$C6498/365)+MAR1!$D$7*SIN(2*PI()*$C6498/365)</f>
        <v/>
      </c>
      <c r="N6498" s="7">
        <f>F6498-K6498</f>
        <v/>
      </c>
      <c r="O6498" s="7">
        <f>G6498-L6498</f>
        <v/>
      </c>
      <c r="P6498" s="7">
        <f>H6498-M6498</f>
        <v/>
      </c>
      <c r="Q6498" s="7">
        <f>IF($I6498=1,(N6498-MAR1!$B$11)/MAR1!$D$11,(N6498-MAR1!$C$11)/MAR1!$E$11)</f>
        <v/>
      </c>
      <c r="R6498" s="7">
        <f>IF($I6498=1,(O6498-MAR1!$B$12)/MAR1!$D$12,(O6498-MAR1!$C$12)/MAR1!$E$12)</f>
        <v/>
      </c>
      <c r="S6498" s="7">
        <f>IF($I6498=1,(P6498-MAR1!$B$13)/MAR1!$D$13,(P6498-MAR1!$C$13)/MAR1!$E$13)</f>
        <v/>
      </c>
    </row>
    <row r="6499">
      <c r="A6499" s="5" t="n">
        <v>6498</v>
      </c>
      <c r="B6499" s="5" t="n">
        <v>18</v>
      </c>
      <c r="C6499" s="5" t="n">
        <v>293</v>
      </c>
      <c r="D6499" s="5" t="n">
        <v>10</v>
      </c>
      <c r="E6499" s="5" t="n">
        <v>18.2</v>
      </c>
      <c r="F6499" s="5" t="n">
        <v>25.2</v>
      </c>
      <c r="G6499" s="5" t="n">
        <v>17.2</v>
      </c>
      <c r="H6499" s="5" t="n">
        <v>7.3</v>
      </c>
      <c r="I6499" s="6">
        <f>IF(E6499&gt;=Markov!$B$3,1,0)</f>
        <v/>
      </c>
      <c r="J6499" s="6">
        <f>I6498</f>
        <v/>
      </c>
      <c r="K6499" s="7">
        <f>MAR1!$B$5+MAR1!$C$5*COS(2*PI()*$C6499/365)+MAR1!$D$5*SIN(2*PI()*$C6499/365)</f>
        <v/>
      </c>
      <c r="L6499" s="7">
        <f>MAR1!$B$6+MAR1!$C$6*COS(2*PI()*$C6499/365)+MAR1!$D$6*SIN(2*PI()*$C6499/365)</f>
        <v/>
      </c>
      <c r="M6499" s="7">
        <f>MAR1!$B$7+MAR1!$C$7*COS(2*PI()*$C6499/365)+MAR1!$D$7*SIN(2*PI()*$C6499/365)</f>
        <v/>
      </c>
      <c r="N6499" s="7">
        <f>F6499-K6499</f>
        <v/>
      </c>
      <c r="O6499" s="7">
        <f>G6499-L6499</f>
        <v/>
      </c>
      <c r="P6499" s="7">
        <f>H6499-M6499</f>
        <v/>
      </c>
      <c r="Q6499" s="7">
        <f>IF($I6499=1,(N6499-MAR1!$B$11)/MAR1!$D$11,(N6499-MAR1!$C$11)/MAR1!$E$11)</f>
        <v/>
      </c>
      <c r="R6499" s="7">
        <f>IF($I6499=1,(O6499-MAR1!$B$12)/MAR1!$D$12,(O6499-MAR1!$C$12)/MAR1!$E$12)</f>
        <v/>
      </c>
      <c r="S6499" s="7">
        <f>IF($I6499=1,(P6499-MAR1!$B$13)/MAR1!$D$13,(P6499-MAR1!$C$13)/MAR1!$E$13)</f>
        <v/>
      </c>
    </row>
    <row r="6500">
      <c r="A6500" s="5" t="n">
        <v>6499</v>
      </c>
      <c r="B6500" s="5" t="n">
        <v>18</v>
      </c>
      <c r="C6500" s="5" t="n">
        <v>294</v>
      </c>
      <c r="D6500" s="5" t="n">
        <v>10</v>
      </c>
      <c r="E6500" s="5" t="n">
        <v>0</v>
      </c>
      <c r="F6500" s="5" t="n">
        <v>27.3</v>
      </c>
      <c r="G6500" s="5" t="n">
        <v>19</v>
      </c>
      <c r="H6500" s="5" t="n">
        <v>7.23</v>
      </c>
      <c r="I6500" s="6">
        <f>IF(E6500&gt;=Markov!$B$3,1,0)</f>
        <v/>
      </c>
      <c r="J6500" s="6">
        <f>I6499</f>
        <v/>
      </c>
      <c r="K6500" s="7">
        <f>MAR1!$B$5+MAR1!$C$5*COS(2*PI()*$C6500/365)+MAR1!$D$5*SIN(2*PI()*$C6500/365)</f>
        <v/>
      </c>
      <c r="L6500" s="7">
        <f>MAR1!$B$6+MAR1!$C$6*COS(2*PI()*$C6500/365)+MAR1!$D$6*SIN(2*PI()*$C6500/365)</f>
        <v/>
      </c>
      <c r="M6500" s="7">
        <f>MAR1!$B$7+MAR1!$C$7*COS(2*PI()*$C6500/365)+MAR1!$D$7*SIN(2*PI()*$C6500/365)</f>
        <v/>
      </c>
      <c r="N6500" s="7">
        <f>F6500-K6500</f>
        <v/>
      </c>
      <c r="O6500" s="7">
        <f>G6500-L6500</f>
        <v/>
      </c>
      <c r="P6500" s="7">
        <f>H6500-M6500</f>
        <v/>
      </c>
      <c r="Q6500" s="7">
        <f>IF($I6500=1,(N6500-MAR1!$B$11)/MAR1!$D$11,(N6500-MAR1!$C$11)/MAR1!$E$11)</f>
        <v/>
      </c>
      <c r="R6500" s="7">
        <f>IF($I6500=1,(O6500-MAR1!$B$12)/MAR1!$D$12,(O6500-MAR1!$C$12)/MAR1!$E$12)</f>
        <v/>
      </c>
      <c r="S6500" s="7">
        <f>IF($I6500=1,(P6500-MAR1!$B$13)/MAR1!$D$13,(P6500-MAR1!$C$13)/MAR1!$E$13)</f>
        <v/>
      </c>
    </row>
    <row r="6501">
      <c r="A6501" s="5" t="n">
        <v>6500</v>
      </c>
      <c r="B6501" s="5" t="n">
        <v>18</v>
      </c>
      <c r="C6501" s="5" t="n">
        <v>295</v>
      </c>
      <c r="D6501" s="5" t="n">
        <v>10</v>
      </c>
      <c r="E6501" s="5" t="n">
        <v>0</v>
      </c>
      <c r="F6501" s="5" t="n">
        <v>28.2</v>
      </c>
      <c r="G6501" s="5" t="n">
        <v>18.8</v>
      </c>
      <c r="H6501" s="5" t="n">
        <v>7.76</v>
      </c>
      <c r="I6501" s="6">
        <f>IF(E6501&gt;=Markov!$B$3,1,0)</f>
        <v/>
      </c>
      <c r="J6501" s="6">
        <f>I6500</f>
        <v/>
      </c>
      <c r="K6501" s="7">
        <f>MAR1!$B$5+MAR1!$C$5*COS(2*PI()*$C6501/365)+MAR1!$D$5*SIN(2*PI()*$C6501/365)</f>
        <v/>
      </c>
      <c r="L6501" s="7">
        <f>MAR1!$B$6+MAR1!$C$6*COS(2*PI()*$C6501/365)+MAR1!$D$6*SIN(2*PI()*$C6501/365)</f>
        <v/>
      </c>
      <c r="M6501" s="7">
        <f>MAR1!$B$7+MAR1!$C$7*COS(2*PI()*$C6501/365)+MAR1!$D$7*SIN(2*PI()*$C6501/365)</f>
        <v/>
      </c>
      <c r="N6501" s="7">
        <f>F6501-K6501</f>
        <v/>
      </c>
      <c r="O6501" s="7">
        <f>G6501-L6501</f>
        <v/>
      </c>
      <c r="P6501" s="7">
        <f>H6501-M6501</f>
        <v/>
      </c>
      <c r="Q6501" s="7">
        <f>IF($I6501=1,(N6501-MAR1!$B$11)/MAR1!$D$11,(N6501-MAR1!$C$11)/MAR1!$E$11)</f>
        <v/>
      </c>
      <c r="R6501" s="7">
        <f>IF($I6501=1,(O6501-MAR1!$B$12)/MAR1!$D$12,(O6501-MAR1!$C$12)/MAR1!$E$12)</f>
        <v/>
      </c>
      <c r="S6501" s="7">
        <f>IF($I6501=1,(P6501-MAR1!$B$13)/MAR1!$D$13,(P6501-MAR1!$C$13)/MAR1!$E$13)</f>
        <v/>
      </c>
    </row>
    <row r="6502">
      <c r="A6502" s="5" t="n">
        <v>6501</v>
      </c>
      <c r="B6502" s="5" t="n">
        <v>18</v>
      </c>
      <c r="C6502" s="5" t="n">
        <v>296</v>
      </c>
      <c r="D6502" s="5" t="n">
        <v>10</v>
      </c>
      <c r="E6502" s="5" t="n">
        <v>0</v>
      </c>
      <c r="F6502" s="5" t="n">
        <v>27.2</v>
      </c>
      <c r="G6502" s="5" t="n">
        <v>18.4</v>
      </c>
      <c r="H6502" s="5" t="n">
        <v>11.11</v>
      </c>
      <c r="I6502" s="6">
        <f>IF(E6502&gt;=Markov!$B$3,1,0)</f>
        <v/>
      </c>
      <c r="J6502" s="6">
        <f>I6501</f>
        <v/>
      </c>
      <c r="K6502" s="7">
        <f>MAR1!$B$5+MAR1!$C$5*COS(2*PI()*$C6502/365)+MAR1!$D$5*SIN(2*PI()*$C6502/365)</f>
        <v/>
      </c>
      <c r="L6502" s="7">
        <f>MAR1!$B$6+MAR1!$C$6*COS(2*PI()*$C6502/365)+MAR1!$D$6*SIN(2*PI()*$C6502/365)</f>
        <v/>
      </c>
      <c r="M6502" s="7">
        <f>MAR1!$B$7+MAR1!$C$7*COS(2*PI()*$C6502/365)+MAR1!$D$7*SIN(2*PI()*$C6502/365)</f>
        <v/>
      </c>
      <c r="N6502" s="7">
        <f>F6502-K6502</f>
        <v/>
      </c>
      <c r="O6502" s="7">
        <f>G6502-L6502</f>
        <v/>
      </c>
      <c r="P6502" s="7">
        <f>H6502-M6502</f>
        <v/>
      </c>
      <c r="Q6502" s="7">
        <f>IF($I6502=1,(N6502-MAR1!$B$11)/MAR1!$D$11,(N6502-MAR1!$C$11)/MAR1!$E$11)</f>
        <v/>
      </c>
      <c r="R6502" s="7">
        <f>IF($I6502=1,(O6502-MAR1!$B$12)/MAR1!$D$12,(O6502-MAR1!$C$12)/MAR1!$E$12)</f>
        <v/>
      </c>
      <c r="S6502" s="7">
        <f>IF($I6502=1,(P6502-MAR1!$B$13)/MAR1!$D$13,(P6502-MAR1!$C$13)/MAR1!$E$13)</f>
        <v/>
      </c>
    </row>
    <row r="6503">
      <c r="A6503" s="5" t="n">
        <v>6502</v>
      </c>
      <c r="B6503" s="5" t="n">
        <v>18</v>
      </c>
      <c r="C6503" s="5" t="n">
        <v>297</v>
      </c>
      <c r="D6503" s="5" t="n">
        <v>10</v>
      </c>
      <c r="E6503" s="5" t="n">
        <v>0</v>
      </c>
      <c r="F6503" s="5" t="n">
        <v>28.7</v>
      </c>
      <c r="G6503" s="5" t="n">
        <v>16.8</v>
      </c>
      <c r="H6503" s="5" t="n">
        <v>12.21</v>
      </c>
      <c r="I6503" s="6">
        <f>IF(E6503&gt;=Markov!$B$3,1,0)</f>
        <v/>
      </c>
      <c r="J6503" s="6">
        <f>I6502</f>
        <v/>
      </c>
      <c r="K6503" s="7">
        <f>MAR1!$B$5+MAR1!$C$5*COS(2*PI()*$C6503/365)+MAR1!$D$5*SIN(2*PI()*$C6503/365)</f>
        <v/>
      </c>
      <c r="L6503" s="7">
        <f>MAR1!$B$6+MAR1!$C$6*COS(2*PI()*$C6503/365)+MAR1!$D$6*SIN(2*PI()*$C6503/365)</f>
        <v/>
      </c>
      <c r="M6503" s="7">
        <f>MAR1!$B$7+MAR1!$C$7*COS(2*PI()*$C6503/365)+MAR1!$D$7*SIN(2*PI()*$C6503/365)</f>
        <v/>
      </c>
      <c r="N6503" s="7">
        <f>F6503-K6503</f>
        <v/>
      </c>
      <c r="O6503" s="7">
        <f>G6503-L6503</f>
        <v/>
      </c>
      <c r="P6503" s="7">
        <f>H6503-M6503</f>
        <v/>
      </c>
      <c r="Q6503" s="7">
        <f>IF($I6503=1,(N6503-MAR1!$B$11)/MAR1!$D$11,(N6503-MAR1!$C$11)/MAR1!$E$11)</f>
        <v/>
      </c>
      <c r="R6503" s="7">
        <f>IF($I6503=1,(O6503-MAR1!$B$12)/MAR1!$D$12,(O6503-MAR1!$C$12)/MAR1!$E$12)</f>
        <v/>
      </c>
      <c r="S6503" s="7">
        <f>IF($I6503=1,(P6503-MAR1!$B$13)/MAR1!$D$13,(P6503-MAR1!$C$13)/MAR1!$E$13)</f>
        <v/>
      </c>
    </row>
    <row r="6504">
      <c r="A6504" s="5" t="n">
        <v>6503</v>
      </c>
      <c r="B6504" s="5" t="n">
        <v>18</v>
      </c>
      <c r="C6504" s="5" t="n">
        <v>298</v>
      </c>
      <c r="D6504" s="5" t="n">
        <v>10</v>
      </c>
      <c r="E6504" s="5" t="n">
        <v>1.5</v>
      </c>
      <c r="F6504" s="5" t="n">
        <v>24.9</v>
      </c>
      <c r="G6504" s="5" t="n">
        <v>16.7</v>
      </c>
      <c r="H6504" s="5" t="n">
        <v>0.92</v>
      </c>
      <c r="I6504" s="6">
        <f>IF(E6504&gt;=Markov!$B$3,1,0)</f>
        <v/>
      </c>
      <c r="J6504" s="6">
        <f>I6503</f>
        <v/>
      </c>
      <c r="K6504" s="7">
        <f>MAR1!$B$5+MAR1!$C$5*COS(2*PI()*$C6504/365)+MAR1!$D$5*SIN(2*PI()*$C6504/365)</f>
        <v/>
      </c>
      <c r="L6504" s="7">
        <f>MAR1!$B$6+MAR1!$C$6*COS(2*PI()*$C6504/365)+MAR1!$D$6*SIN(2*PI()*$C6504/365)</f>
        <v/>
      </c>
      <c r="M6504" s="7">
        <f>MAR1!$B$7+MAR1!$C$7*COS(2*PI()*$C6504/365)+MAR1!$D$7*SIN(2*PI()*$C6504/365)</f>
        <v/>
      </c>
      <c r="N6504" s="7">
        <f>F6504-K6504</f>
        <v/>
      </c>
      <c r="O6504" s="7">
        <f>G6504-L6504</f>
        <v/>
      </c>
      <c r="P6504" s="7">
        <f>H6504-M6504</f>
        <v/>
      </c>
      <c r="Q6504" s="7">
        <f>IF($I6504=1,(N6504-MAR1!$B$11)/MAR1!$D$11,(N6504-MAR1!$C$11)/MAR1!$E$11)</f>
        <v/>
      </c>
      <c r="R6504" s="7">
        <f>IF($I6504=1,(O6504-MAR1!$B$12)/MAR1!$D$12,(O6504-MAR1!$C$12)/MAR1!$E$12)</f>
        <v/>
      </c>
      <c r="S6504" s="7">
        <f>IF($I6504=1,(P6504-MAR1!$B$13)/MAR1!$D$13,(P6504-MAR1!$C$13)/MAR1!$E$13)</f>
        <v/>
      </c>
    </row>
    <row r="6505">
      <c r="A6505" s="5" t="n">
        <v>6504</v>
      </c>
      <c r="B6505" s="5" t="n">
        <v>18</v>
      </c>
      <c r="C6505" s="5" t="n">
        <v>299</v>
      </c>
      <c r="D6505" s="5" t="n">
        <v>10</v>
      </c>
      <c r="E6505" s="5" t="n">
        <v>0.6</v>
      </c>
      <c r="F6505" s="5" t="n">
        <v>24.1</v>
      </c>
      <c r="G6505" s="5" t="n">
        <v>16.6</v>
      </c>
      <c r="H6505" s="5" t="n">
        <v>9.6</v>
      </c>
      <c r="I6505" s="6">
        <f>IF(E6505&gt;=Markov!$B$3,1,0)</f>
        <v/>
      </c>
      <c r="J6505" s="6">
        <f>I6504</f>
        <v/>
      </c>
      <c r="K6505" s="7">
        <f>MAR1!$B$5+MAR1!$C$5*COS(2*PI()*$C6505/365)+MAR1!$D$5*SIN(2*PI()*$C6505/365)</f>
        <v/>
      </c>
      <c r="L6505" s="7">
        <f>MAR1!$B$6+MAR1!$C$6*COS(2*PI()*$C6505/365)+MAR1!$D$6*SIN(2*PI()*$C6505/365)</f>
        <v/>
      </c>
      <c r="M6505" s="7">
        <f>MAR1!$B$7+MAR1!$C$7*COS(2*PI()*$C6505/365)+MAR1!$D$7*SIN(2*PI()*$C6505/365)</f>
        <v/>
      </c>
      <c r="N6505" s="7">
        <f>F6505-K6505</f>
        <v/>
      </c>
      <c r="O6505" s="7">
        <f>G6505-L6505</f>
        <v/>
      </c>
      <c r="P6505" s="7">
        <f>H6505-M6505</f>
        <v/>
      </c>
      <c r="Q6505" s="7">
        <f>IF($I6505=1,(N6505-MAR1!$B$11)/MAR1!$D$11,(N6505-MAR1!$C$11)/MAR1!$E$11)</f>
        <v/>
      </c>
      <c r="R6505" s="7">
        <f>IF($I6505=1,(O6505-MAR1!$B$12)/MAR1!$D$12,(O6505-MAR1!$C$12)/MAR1!$E$12)</f>
        <v/>
      </c>
      <c r="S6505" s="7">
        <f>IF($I6505=1,(P6505-MAR1!$B$13)/MAR1!$D$13,(P6505-MAR1!$C$13)/MAR1!$E$13)</f>
        <v/>
      </c>
    </row>
    <row r="6506">
      <c r="A6506" s="5" t="n">
        <v>6505</v>
      </c>
      <c r="B6506" s="5" t="n">
        <v>18</v>
      </c>
      <c r="C6506" s="5" t="n">
        <v>300</v>
      </c>
      <c r="D6506" s="5" t="n">
        <v>10</v>
      </c>
      <c r="E6506" s="5" t="n">
        <v>0</v>
      </c>
      <c r="F6506" s="5" t="n">
        <v>27.1</v>
      </c>
      <c r="G6506" s="5" t="n">
        <v>17</v>
      </c>
      <c r="H6506" s="5" t="n">
        <v>13.61</v>
      </c>
      <c r="I6506" s="6">
        <f>IF(E6506&gt;=Markov!$B$3,1,0)</f>
        <v/>
      </c>
      <c r="J6506" s="6">
        <f>I6505</f>
        <v/>
      </c>
      <c r="K6506" s="7">
        <f>MAR1!$B$5+MAR1!$C$5*COS(2*PI()*$C6506/365)+MAR1!$D$5*SIN(2*PI()*$C6506/365)</f>
        <v/>
      </c>
      <c r="L6506" s="7">
        <f>MAR1!$B$6+MAR1!$C$6*COS(2*PI()*$C6506/365)+MAR1!$D$6*SIN(2*PI()*$C6506/365)</f>
        <v/>
      </c>
      <c r="M6506" s="7">
        <f>MAR1!$B$7+MAR1!$C$7*COS(2*PI()*$C6506/365)+MAR1!$D$7*SIN(2*PI()*$C6506/365)</f>
        <v/>
      </c>
      <c r="N6506" s="7">
        <f>F6506-K6506</f>
        <v/>
      </c>
      <c r="O6506" s="7">
        <f>G6506-L6506</f>
        <v/>
      </c>
      <c r="P6506" s="7">
        <f>H6506-M6506</f>
        <v/>
      </c>
      <c r="Q6506" s="7">
        <f>IF($I6506=1,(N6506-MAR1!$B$11)/MAR1!$D$11,(N6506-MAR1!$C$11)/MAR1!$E$11)</f>
        <v/>
      </c>
      <c r="R6506" s="7">
        <f>IF($I6506=1,(O6506-MAR1!$B$12)/MAR1!$D$12,(O6506-MAR1!$C$12)/MAR1!$E$12)</f>
        <v/>
      </c>
      <c r="S6506" s="7">
        <f>IF($I6506=1,(P6506-MAR1!$B$13)/MAR1!$D$13,(P6506-MAR1!$C$13)/MAR1!$E$13)</f>
        <v/>
      </c>
    </row>
    <row r="6507">
      <c r="A6507" s="5" t="n">
        <v>6506</v>
      </c>
      <c r="B6507" s="5" t="n">
        <v>18</v>
      </c>
      <c r="C6507" s="5" t="n">
        <v>301</v>
      </c>
      <c r="D6507" s="5" t="n">
        <v>10</v>
      </c>
      <c r="E6507" s="5" t="n">
        <v>0</v>
      </c>
      <c r="F6507" s="5" t="n">
        <v>29.9</v>
      </c>
      <c r="G6507" s="5" t="n">
        <v>19.1</v>
      </c>
      <c r="H6507" s="5" t="n">
        <v>9.48</v>
      </c>
      <c r="I6507" s="6">
        <f>IF(E6507&gt;=Markov!$B$3,1,0)</f>
        <v/>
      </c>
      <c r="J6507" s="6">
        <f>I6506</f>
        <v/>
      </c>
      <c r="K6507" s="7">
        <f>MAR1!$B$5+MAR1!$C$5*COS(2*PI()*$C6507/365)+MAR1!$D$5*SIN(2*PI()*$C6507/365)</f>
        <v/>
      </c>
      <c r="L6507" s="7">
        <f>MAR1!$B$6+MAR1!$C$6*COS(2*PI()*$C6507/365)+MAR1!$D$6*SIN(2*PI()*$C6507/365)</f>
        <v/>
      </c>
      <c r="M6507" s="7">
        <f>MAR1!$B$7+MAR1!$C$7*COS(2*PI()*$C6507/365)+MAR1!$D$7*SIN(2*PI()*$C6507/365)</f>
        <v/>
      </c>
      <c r="N6507" s="7">
        <f>F6507-K6507</f>
        <v/>
      </c>
      <c r="O6507" s="7">
        <f>G6507-L6507</f>
        <v/>
      </c>
      <c r="P6507" s="7">
        <f>H6507-M6507</f>
        <v/>
      </c>
      <c r="Q6507" s="7">
        <f>IF($I6507=1,(N6507-MAR1!$B$11)/MAR1!$D$11,(N6507-MAR1!$C$11)/MAR1!$E$11)</f>
        <v/>
      </c>
      <c r="R6507" s="7">
        <f>IF($I6507=1,(O6507-MAR1!$B$12)/MAR1!$D$12,(O6507-MAR1!$C$12)/MAR1!$E$12)</f>
        <v/>
      </c>
      <c r="S6507" s="7">
        <f>IF($I6507=1,(P6507-MAR1!$B$13)/MAR1!$D$13,(P6507-MAR1!$C$13)/MAR1!$E$13)</f>
        <v/>
      </c>
    </row>
    <row r="6508">
      <c r="A6508" s="5" t="n">
        <v>6507</v>
      </c>
      <c r="B6508" s="5" t="n">
        <v>18</v>
      </c>
      <c r="C6508" s="5" t="n">
        <v>302</v>
      </c>
      <c r="D6508" s="5" t="n">
        <v>10</v>
      </c>
      <c r="E6508" s="5" t="n">
        <v>0</v>
      </c>
      <c r="F6508" s="5" t="n">
        <v>28.7</v>
      </c>
      <c r="G6508" s="5" t="n">
        <v>14.9</v>
      </c>
      <c r="H6508" s="5" t="n">
        <v>12.12</v>
      </c>
      <c r="I6508" s="6">
        <f>IF(E6508&gt;=Markov!$B$3,1,0)</f>
        <v/>
      </c>
      <c r="J6508" s="6">
        <f>I6507</f>
        <v/>
      </c>
      <c r="K6508" s="7">
        <f>MAR1!$B$5+MAR1!$C$5*COS(2*PI()*$C6508/365)+MAR1!$D$5*SIN(2*PI()*$C6508/365)</f>
        <v/>
      </c>
      <c r="L6508" s="7">
        <f>MAR1!$B$6+MAR1!$C$6*COS(2*PI()*$C6508/365)+MAR1!$D$6*SIN(2*PI()*$C6508/365)</f>
        <v/>
      </c>
      <c r="M6508" s="7">
        <f>MAR1!$B$7+MAR1!$C$7*COS(2*PI()*$C6508/365)+MAR1!$D$7*SIN(2*PI()*$C6508/365)</f>
        <v/>
      </c>
      <c r="N6508" s="7">
        <f>F6508-K6508</f>
        <v/>
      </c>
      <c r="O6508" s="7">
        <f>G6508-L6508</f>
        <v/>
      </c>
      <c r="P6508" s="7">
        <f>H6508-M6508</f>
        <v/>
      </c>
      <c r="Q6508" s="7">
        <f>IF($I6508=1,(N6508-MAR1!$B$11)/MAR1!$D$11,(N6508-MAR1!$C$11)/MAR1!$E$11)</f>
        <v/>
      </c>
      <c r="R6508" s="7">
        <f>IF($I6508=1,(O6508-MAR1!$B$12)/MAR1!$D$12,(O6508-MAR1!$C$12)/MAR1!$E$12)</f>
        <v/>
      </c>
      <c r="S6508" s="7">
        <f>IF($I6508=1,(P6508-MAR1!$B$13)/MAR1!$D$13,(P6508-MAR1!$C$13)/MAR1!$E$13)</f>
        <v/>
      </c>
    </row>
    <row r="6509">
      <c r="A6509" s="5" t="n">
        <v>6508</v>
      </c>
      <c r="B6509" s="5" t="n">
        <v>18</v>
      </c>
      <c r="C6509" s="5" t="n">
        <v>303</v>
      </c>
      <c r="D6509" s="5" t="n">
        <v>10</v>
      </c>
      <c r="E6509" s="5" t="n">
        <v>0</v>
      </c>
      <c r="F6509" s="5" t="n">
        <v>31.7</v>
      </c>
      <c r="G6509" s="5" t="n">
        <v>16.2</v>
      </c>
      <c r="H6509" s="5" t="n">
        <v>12.12</v>
      </c>
      <c r="I6509" s="6">
        <f>IF(E6509&gt;=Markov!$B$3,1,0)</f>
        <v/>
      </c>
      <c r="J6509" s="6">
        <f>I6508</f>
        <v/>
      </c>
      <c r="K6509" s="7">
        <f>MAR1!$B$5+MAR1!$C$5*COS(2*PI()*$C6509/365)+MAR1!$D$5*SIN(2*PI()*$C6509/365)</f>
        <v/>
      </c>
      <c r="L6509" s="7">
        <f>MAR1!$B$6+MAR1!$C$6*COS(2*PI()*$C6509/365)+MAR1!$D$6*SIN(2*PI()*$C6509/365)</f>
        <v/>
      </c>
      <c r="M6509" s="7">
        <f>MAR1!$B$7+MAR1!$C$7*COS(2*PI()*$C6509/365)+MAR1!$D$7*SIN(2*PI()*$C6509/365)</f>
        <v/>
      </c>
      <c r="N6509" s="7">
        <f>F6509-K6509</f>
        <v/>
      </c>
      <c r="O6509" s="7">
        <f>G6509-L6509</f>
        <v/>
      </c>
      <c r="P6509" s="7">
        <f>H6509-M6509</f>
        <v/>
      </c>
      <c r="Q6509" s="7">
        <f>IF($I6509=1,(N6509-MAR1!$B$11)/MAR1!$D$11,(N6509-MAR1!$C$11)/MAR1!$E$11)</f>
        <v/>
      </c>
      <c r="R6509" s="7">
        <f>IF($I6509=1,(O6509-MAR1!$B$12)/MAR1!$D$12,(O6509-MAR1!$C$12)/MAR1!$E$12)</f>
        <v/>
      </c>
      <c r="S6509" s="7">
        <f>IF($I6509=1,(P6509-MAR1!$B$13)/MAR1!$D$13,(P6509-MAR1!$C$13)/MAR1!$E$13)</f>
        <v/>
      </c>
    </row>
    <row r="6510">
      <c r="A6510" s="5" t="n">
        <v>6509</v>
      </c>
      <c r="B6510" s="5" t="n">
        <v>18</v>
      </c>
      <c r="C6510" s="5" t="n">
        <v>304</v>
      </c>
      <c r="D6510" s="5" t="n">
        <v>10</v>
      </c>
      <c r="E6510" s="5" t="n">
        <v>0</v>
      </c>
      <c r="F6510" s="5" t="n">
        <v>29.1</v>
      </c>
      <c r="G6510" s="5" t="n">
        <v>16</v>
      </c>
      <c r="H6510" s="5" t="n">
        <v>14.45</v>
      </c>
      <c r="I6510" s="6">
        <f>IF(E6510&gt;=Markov!$B$3,1,0)</f>
        <v/>
      </c>
      <c r="J6510" s="6">
        <f>I6509</f>
        <v/>
      </c>
      <c r="K6510" s="7">
        <f>MAR1!$B$5+MAR1!$C$5*COS(2*PI()*$C6510/365)+MAR1!$D$5*SIN(2*PI()*$C6510/365)</f>
        <v/>
      </c>
      <c r="L6510" s="7">
        <f>MAR1!$B$6+MAR1!$C$6*COS(2*PI()*$C6510/365)+MAR1!$D$6*SIN(2*PI()*$C6510/365)</f>
        <v/>
      </c>
      <c r="M6510" s="7">
        <f>MAR1!$B$7+MAR1!$C$7*COS(2*PI()*$C6510/365)+MAR1!$D$7*SIN(2*PI()*$C6510/365)</f>
        <v/>
      </c>
      <c r="N6510" s="7">
        <f>F6510-K6510</f>
        <v/>
      </c>
      <c r="O6510" s="7">
        <f>G6510-L6510</f>
        <v/>
      </c>
      <c r="P6510" s="7">
        <f>H6510-M6510</f>
        <v/>
      </c>
      <c r="Q6510" s="7">
        <f>IF($I6510=1,(N6510-MAR1!$B$11)/MAR1!$D$11,(N6510-MAR1!$C$11)/MAR1!$E$11)</f>
        <v/>
      </c>
      <c r="R6510" s="7">
        <f>IF($I6510=1,(O6510-MAR1!$B$12)/MAR1!$D$12,(O6510-MAR1!$C$12)/MAR1!$E$12)</f>
        <v/>
      </c>
      <c r="S6510" s="7">
        <f>IF($I6510=1,(P6510-MAR1!$B$13)/MAR1!$D$13,(P6510-MAR1!$C$13)/MAR1!$E$13)</f>
        <v/>
      </c>
    </row>
    <row r="6511">
      <c r="A6511" s="5" t="n">
        <v>6510</v>
      </c>
      <c r="B6511" s="5" t="n">
        <v>18</v>
      </c>
      <c r="C6511" s="5" t="n">
        <v>305</v>
      </c>
      <c r="D6511" s="5" t="n">
        <v>11</v>
      </c>
      <c r="E6511" s="5" t="n">
        <v>0</v>
      </c>
      <c r="F6511" s="5" t="n">
        <v>27.5</v>
      </c>
      <c r="G6511" s="5" t="n">
        <v>14.9</v>
      </c>
      <c r="H6511" s="5" t="n">
        <v>14.62</v>
      </c>
      <c r="I6511" s="6">
        <f>IF(E6511&gt;=Markov!$B$3,1,0)</f>
        <v/>
      </c>
      <c r="J6511" s="6">
        <f>I6510</f>
        <v/>
      </c>
      <c r="K6511" s="7">
        <f>MAR1!$B$5+MAR1!$C$5*COS(2*PI()*$C6511/365)+MAR1!$D$5*SIN(2*PI()*$C6511/365)</f>
        <v/>
      </c>
      <c r="L6511" s="7">
        <f>MAR1!$B$6+MAR1!$C$6*COS(2*PI()*$C6511/365)+MAR1!$D$6*SIN(2*PI()*$C6511/365)</f>
        <v/>
      </c>
      <c r="M6511" s="7">
        <f>MAR1!$B$7+MAR1!$C$7*COS(2*PI()*$C6511/365)+MAR1!$D$7*SIN(2*PI()*$C6511/365)</f>
        <v/>
      </c>
      <c r="N6511" s="7">
        <f>F6511-K6511</f>
        <v/>
      </c>
      <c r="O6511" s="7">
        <f>G6511-L6511</f>
        <v/>
      </c>
      <c r="P6511" s="7">
        <f>H6511-M6511</f>
        <v/>
      </c>
      <c r="Q6511" s="7">
        <f>IF($I6511=1,(N6511-MAR1!$B$11)/MAR1!$D$11,(N6511-MAR1!$C$11)/MAR1!$E$11)</f>
        <v/>
      </c>
      <c r="R6511" s="7">
        <f>IF($I6511=1,(O6511-MAR1!$B$12)/MAR1!$D$12,(O6511-MAR1!$C$12)/MAR1!$E$12)</f>
        <v/>
      </c>
      <c r="S6511" s="7">
        <f>IF($I6511=1,(P6511-MAR1!$B$13)/MAR1!$D$13,(P6511-MAR1!$C$13)/MAR1!$E$13)</f>
        <v/>
      </c>
    </row>
    <row r="6512">
      <c r="A6512" s="5" t="n">
        <v>6511</v>
      </c>
      <c r="B6512" s="5" t="n">
        <v>18</v>
      </c>
      <c r="C6512" s="5" t="n">
        <v>306</v>
      </c>
      <c r="D6512" s="5" t="n">
        <v>11</v>
      </c>
      <c r="E6512" s="5" t="n">
        <v>0</v>
      </c>
      <c r="F6512" s="5" t="n">
        <v>26.7</v>
      </c>
      <c r="G6512" s="5" t="n">
        <v>13</v>
      </c>
      <c r="H6512" s="5" t="n">
        <v>15.18</v>
      </c>
      <c r="I6512" s="6">
        <f>IF(E6512&gt;=Markov!$B$3,1,0)</f>
        <v/>
      </c>
      <c r="J6512" s="6">
        <f>I6511</f>
        <v/>
      </c>
      <c r="K6512" s="7">
        <f>MAR1!$B$5+MAR1!$C$5*COS(2*PI()*$C6512/365)+MAR1!$D$5*SIN(2*PI()*$C6512/365)</f>
        <v/>
      </c>
      <c r="L6512" s="7">
        <f>MAR1!$B$6+MAR1!$C$6*COS(2*PI()*$C6512/365)+MAR1!$D$6*SIN(2*PI()*$C6512/365)</f>
        <v/>
      </c>
      <c r="M6512" s="7">
        <f>MAR1!$B$7+MAR1!$C$7*COS(2*PI()*$C6512/365)+MAR1!$D$7*SIN(2*PI()*$C6512/365)</f>
        <v/>
      </c>
      <c r="N6512" s="7">
        <f>F6512-K6512</f>
        <v/>
      </c>
      <c r="O6512" s="7">
        <f>G6512-L6512</f>
        <v/>
      </c>
      <c r="P6512" s="7">
        <f>H6512-M6512</f>
        <v/>
      </c>
      <c r="Q6512" s="7">
        <f>IF($I6512=1,(N6512-MAR1!$B$11)/MAR1!$D$11,(N6512-MAR1!$C$11)/MAR1!$E$11)</f>
        <v/>
      </c>
      <c r="R6512" s="7">
        <f>IF($I6512=1,(O6512-MAR1!$B$12)/MAR1!$D$12,(O6512-MAR1!$C$12)/MAR1!$E$12)</f>
        <v/>
      </c>
      <c r="S6512" s="7">
        <f>IF($I6512=1,(P6512-MAR1!$B$13)/MAR1!$D$13,(P6512-MAR1!$C$13)/MAR1!$E$13)</f>
        <v/>
      </c>
    </row>
    <row r="6513">
      <c r="A6513" s="5" t="n">
        <v>6512</v>
      </c>
      <c r="B6513" s="5" t="n">
        <v>18</v>
      </c>
      <c r="C6513" s="5" t="n">
        <v>307</v>
      </c>
      <c r="D6513" s="5" t="n">
        <v>11</v>
      </c>
      <c r="E6513" s="5" t="n">
        <v>0</v>
      </c>
      <c r="F6513" s="5" t="n">
        <v>25.4</v>
      </c>
      <c r="G6513" s="5" t="n">
        <v>15.9</v>
      </c>
      <c r="H6513" s="5" t="n">
        <v>9.49</v>
      </c>
      <c r="I6513" s="6">
        <f>IF(E6513&gt;=Markov!$B$3,1,0)</f>
        <v/>
      </c>
      <c r="J6513" s="6">
        <f>I6512</f>
        <v/>
      </c>
      <c r="K6513" s="7">
        <f>MAR1!$B$5+MAR1!$C$5*COS(2*PI()*$C6513/365)+MAR1!$D$5*SIN(2*PI()*$C6513/365)</f>
        <v/>
      </c>
      <c r="L6513" s="7">
        <f>MAR1!$B$6+MAR1!$C$6*COS(2*PI()*$C6513/365)+MAR1!$D$6*SIN(2*PI()*$C6513/365)</f>
        <v/>
      </c>
      <c r="M6513" s="7">
        <f>MAR1!$B$7+MAR1!$C$7*COS(2*PI()*$C6513/365)+MAR1!$D$7*SIN(2*PI()*$C6513/365)</f>
        <v/>
      </c>
      <c r="N6513" s="7">
        <f>F6513-K6513</f>
        <v/>
      </c>
      <c r="O6513" s="7">
        <f>G6513-L6513</f>
        <v/>
      </c>
      <c r="P6513" s="7">
        <f>H6513-M6513</f>
        <v/>
      </c>
      <c r="Q6513" s="7">
        <f>IF($I6513=1,(N6513-MAR1!$B$11)/MAR1!$D$11,(N6513-MAR1!$C$11)/MAR1!$E$11)</f>
        <v/>
      </c>
      <c r="R6513" s="7">
        <f>IF($I6513=1,(O6513-MAR1!$B$12)/MAR1!$D$12,(O6513-MAR1!$C$12)/MAR1!$E$12)</f>
        <v/>
      </c>
      <c r="S6513" s="7">
        <f>IF($I6513=1,(P6513-MAR1!$B$13)/MAR1!$D$13,(P6513-MAR1!$C$13)/MAR1!$E$13)</f>
        <v/>
      </c>
    </row>
    <row r="6514">
      <c r="A6514" s="5" t="n">
        <v>6513</v>
      </c>
      <c r="B6514" s="5" t="n">
        <v>18</v>
      </c>
      <c r="C6514" s="5" t="n">
        <v>308</v>
      </c>
      <c r="D6514" s="5" t="n">
        <v>11</v>
      </c>
      <c r="E6514" s="5" t="n">
        <v>0</v>
      </c>
      <c r="F6514" s="5" t="n">
        <v>25.9</v>
      </c>
      <c r="G6514" s="5" t="n">
        <v>16</v>
      </c>
      <c r="H6514" s="5" t="n">
        <v>11.25</v>
      </c>
      <c r="I6514" s="6">
        <f>IF(E6514&gt;=Markov!$B$3,1,0)</f>
        <v/>
      </c>
      <c r="J6514" s="6">
        <f>I6513</f>
        <v/>
      </c>
      <c r="K6514" s="7">
        <f>MAR1!$B$5+MAR1!$C$5*COS(2*PI()*$C6514/365)+MAR1!$D$5*SIN(2*PI()*$C6514/365)</f>
        <v/>
      </c>
      <c r="L6514" s="7">
        <f>MAR1!$B$6+MAR1!$C$6*COS(2*PI()*$C6514/365)+MAR1!$D$6*SIN(2*PI()*$C6514/365)</f>
        <v/>
      </c>
      <c r="M6514" s="7">
        <f>MAR1!$B$7+MAR1!$C$7*COS(2*PI()*$C6514/365)+MAR1!$D$7*SIN(2*PI()*$C6514/365)</f>
        <v/>
      </c>
      <c r="N6514" s="7">
        <f>F6514-K6514</f>
        <v/>
      </c>
      <c r="O6514" s="7">
        <f>G6514-L6514</f>
        <v/>
      </c>
      <c r="P6514" s="7">
        <f>H6514-M6514</f>
        <v/>
      </c>
      <c r="Q6514" s="7">
        <f>IF($I6514=1,(N6514-MAR1!$B$11)/MAR1!$D$11,(N6514-MAR1!$C$11)/MAR1!$E$11)</f>
        <v/>
      </c>
      <c r="R6514" s="7">
        <f>IF($I6514=1,(O6514-MAR1!$B$12)/MAR1!$D$12,(O6514-MAR1!$C$12)/MAR1!$E$12)</f>
        <v/>
      </c>
      <c r="S6514" s="7">
        <f>IF($I6514=1,(P6514-MAR1!$B$13)/MAR1!$D$13,(P6514-MAR1!$C$13)/MAR1!$E$13)</f>
        <v/>
      </c>
    </row>
    <row r="6515">
      <c r="A6515" s="5" t="n">
        <v>6514</v>
      </c>
      <c r="B6515" s="5" t="n">
        <v>18</v>
      </c>
      <c r="C6515" s="5" t="n">
        <v>309</v>
      </c>
      <c r="D6515" s="5" t="n">
        <v>11</v>
      </c>
      <c r="E6515" s="5" t="n">
        <v>0</v>
      </c>
      <c r="F6515" s="5" t="n">
        <v>29.1</v>
      </c>
      <c r="G6515" s="5" t="n">
        <v>16.6</v>
      </c>
      <c r="H6515" s="5" t="n">
        <v>11.91</v>
      </c>
      <c r="I6515" s="6">
        <f>IF(E6515&gt;=Markov!$B$3,1,0)</f>
        <v/>
      </c>
      <c r="J6515" s="6">
        <f>I6514</f>
        <v/>
      </c>
      <c r="K6515" s="7">
        <f>MAR1!$B$5+MAR1!$C$5*COS(2*PI()*$C6515/365)+MAR1!$D$5*SIN(2*PI()*$C6515/365)</f>
        <v/>
      </c>
      <c r="L6515" s="7">
        <f>MAR1!$B$6+MAR1!$C$6*COS(2*PI()*$C6515/365)+MAR1!$D$6*SIN(2*PI()*$C6515/365)</f>
        <v/>
      </c>
      <c r="M6515" s="7">
        <f>MAR1!$B$7+MAR1!$C$7*COS(2*PI()*$C6515/365)+MAR1!$D$7*SIN(2*PI()*$C6515/365)</f>
        <v/>
      </c>
      <c r="N6515" s="7">
        <f>F6515-K6515</f>
        <v/>
      </c>
      <c r="O6515" s="7">
        <f>G6515-L6515</f>
        <v/>
      </c>
      <c r="P6515" s="7">
        <f>H6515-M6515</f>
        <v/>
      </c>
      <c r="Q6515" s="7">
        <f>IF($I6515=1,(N6515-MAR1!$B$11)/MAR1!$D$11,(N6515-MAR1!$C$11)/MAR1!$E$11)</f>
        <v/>
      </c>
      <c r="R6515" s="7">
        <f>IF($I6515=1,(O6515-MAR1!$B$12)/MAR1!$D$12,(O6515-MAR1!$C$12)/MAR1!$E$12)</f>
        <v/>
      </c>
      <c r="S6515" s="7">
        <f>IF($I6515=1,(P6515-MAR1!$B$13)/MAR1!$D$13,(P6515-MAR1!$C$13)/MAR1!$E$13)</f>
        <v/>
      </c>
    </row>
    <row r="6516">
      <c r="A6516" s="5" t="n">
        <v>6515</v>
      </c>
      <c r="B6516" s="5" t="n">
        <v>18</v>
      </c>
      <c r="C6516" s="5" t="n">
        <v>310</v>
      </c>
      <c r="D6516" s="5" t="n">
        <v>11</v>
      </c>
      <c r="E6516" s="5" t="n">
        <v>0</v>
      </c>
      <c r="F6516" s="5" t="n">
        <v>27.2</v>
      </c>
      <c r="G6516" s="5" t="n">
        <v>15.6</v>
      </c>
      <c r="H6516" s="5" t="n">
        <v>12.93</v>
      </c>
      <c r="I6516" s="6">
        <f>IF(E6516&gt;=Markov!$B$3,1,0)</f>
        <v/>
      </c>
      <c r="J6516" s="6">
        <f>I6515</f>
        <v/>
      </c>
      <c r="K6516" s="7">
        <f>MAR1!$B$5+MAR1!$C$5*COS(2*PI()*$C6516/365)+MAR1!$D$5*SIN(2*PI()*$C6516/365)</f>
        <v/>
      </c>
      <c r="L6516" s="7">
        <f>MAR1!$B$6+MAR1!$C$6*COS(2*PI()*$C6516/365)+MAR1!$D$6*SIN(2*PI()*$C6516/365)</f>
        <v/>
      </c>
      <c r="M6516" s="7">
        <f>MAR1!$B$7+MAR1!$C$7*COS(2*PI()*$C6516/365)+MAR1!$D$7*SIN(2*PI()*$C6516/365)</f>
        <v/>
      </c>
      <c r="N6516" s="7">
        <f>F6516-K6516</f>
        <v/>
      </c>
      <c r="O6516" s="7">
        <f>G6516-L6516</f>
        <v/>
      </c>
      <c r="P6516" s="7">
        <f>H6516-M6516</f>
        <v/>
      </c>
      <c r="Q6516" s="7">
        <f>IF($I6516=1,(N6516-MAR1!$B$11)/MAR1!$D$11,(N6516-MAR1!$C$11)/MAR1!$E$11)</f>
        <v/>
      </c>
      <c r="R6516" s="7">
        <f>IF($I6516=1,(O6516-MAR1!$B$12)/MAR1!$D$12,(O6516-MAR1!$C$12)/MAR1!$E$12)</f>
        <v/>
      </c>
      <c r="S6516" s="7">
        <f>IF($I6516=1,(P6516-MAR1!$B$13)/MAR1!$D$13,(P6516-MAR1!$C$13)/MAR1!$E$13)</f>
        <v/>
      </c>
    </row>
    <row r="6517">
      <c r="A6517" s="5" t="n">
        <v>6516</v>
      </c>
      <c r="B6517" s="5" t="n">
        <v>18</v>
      </c>
      <c r="C6517" s="5" t="n">
        <v>311</v>
      </c>
      <c r="D6517" s="5" t="n">
        <v>11</v>
      </c>
      <c r="E6517" s="5" t="n">
        <v>0</v>
      </c>
      <c r="F6517" s="5" t="n">
        <v>26.7</v>
      </c>
      <c r="G6517" s="5" t="n">
        <v>16.2</v>
      </c>
      <c r="H6517" s="5" t="n">
        <v>12.86</v>
      </c>
      <c r="I6517" s="6">
        <f>IF(E6517&gt;=Markov!$B$3,1,0)</f>
        <v/>
      </c>
      <c r="J6517" s="6">
        <f>I6516</f>
        <v/>
      </c>
      <c r="K6517" s="7">
        <f>MAR1!$B$5+MAR1!$C$5*COS(2*PI()*$C6517/365)+MAR1!$D$5*SIN(2*PI()*$C6517/365)</f>
        <v/>
      </c>
      <c r="L6517" s="7">
        <f>MAR1!$B$6+MAR1!$C$6*COS(2*PI()*$C6517/365)+MAR1!$D$6*SIN(2*PI()*$C6517/365)</f>
        <v/>
      </c>
      <c r="M6517" s="7">
        <f>MAR1!$B$7+MAR1!$C$7*COS(2*PI()*$C6517/365)+MAR1!$D$7*SIN(2*PI()*$C6517/365)</f>
        <v/>
      </c>
      <c r="N6517" s="7">
        <f>F6517-K6517</f>
        <v/>
      </c>
      <c r="O6517" s="7">
        <f>G6517-L6517</f>
        <v/>
      </c>
      <c r="P6517" s="7">
        <f>H6517-M6517</f>
        <v/>
      </c>
      <c r="Q6517" s="7">
        <f>IF($I6517=1,(N6517-MAR1!$B$11)/MAR1!$D$11,(N6517-MAR1!$C$11)/MAR1!$E$11)</f>
        <v/>
      </c>
      <c r="R6517" s="7">
        <f>IF($I6517=1,(O6517-MAR1!$B$12)/MAR1!$D$12,(O6517-MAR1!$C$12)/MAR1!$E$12)</f>
        <v/>
      </c>
      <c r="S6517" s="7">
        <f>IF($I6517=1,(P6517-MAR1!$B$13)/MAR1!$D$13,(P6517-MAR1!$C$13)/MAR1!$E$13)</f>
        <v/>
      </c>
    </row>
    <row r="6518">
      <c r="A6518" s="5" t="n">
        <v>6517</v>
      </c>
      <c r="B6518" s="5" t="n">
        <v>18</v>
      </c>
      <c r="C6518" s="5" t="n">
        <v>312</v>
      </c>
      <c r="D6518" s="5" t="n">
        <v>11</v>
      </c>
      <c r="E6518" s="5" t="n">
        <v>0</v>
      </c>
      <c r="F6518" s="5" t="n">
        <v>29.3</v>
      </c>
      <c r="G6518" s="5" t="n">
        <v>17.3</v>
      </c>
      <c r="H6518" s="5" t="n">
        <v>14.87</v>
      </c>
      <c r="I6518" s="6">
        <f>IF(E6518&gt;=Markov!$B$3,1,0)</f>
        <v/>
      </c>
      <c r="J6518" s="6">
        <f>I6517</f>
        <v/>
      </c>
      <c r="K6518" s="7">
        <f>MAR1!$B$5+MAR1!$C$5*COS(2*PI()*$C6518/365)+MAR1!$D$5*SIN(2*PI()*$C6518/365)</f>
        <v/>
      </c>
      <c r="L6518" s="7">
        <f>MAR1!$B$6+MAR1!$C$6*COS(2*PI()*$C6518/365)+MAR1!$D$6*SIN(2*PI()*$C6518/365)</f>
        <v/>
      </c>
      <c r="M6518" s="7">
        <f>MAR1!$B$7+MAR1!$C$7*COS(2*PI()*$C6518/365)+MAR1!$D$7*SIN(2*PI()*$C6518/365)</f>
        <v/>
      </c>
      <c r="N6518" s="7">
        <f>F6518-K6518</f>
        <v/>
      </c>
      <c r="O6518" s="7">
        <f>G6518-L6518</f>
        <v/>
      </c>
      <c r="P6518" s="7">
        <f>H6518-M6518</f>
        <v/>
      </c>
      <c r="Q6518" s="7">
        <f>IF($I6518=1,(N6518-MAR1!$B$11)/MAR1!$D$11,(N6518-MAR1!$C$11)/MAR1!$E$11)</f>
        <v/>
      </c>
      <c r="R6518" s="7">
        <f>IF($I6518=1,(O6518-MAR1!$B$12)/MAR1!$D$12,(O6518-MAR1!$C$12)/MAR1!$E$12)</f>
        <v/>
      </c>
      <c r="S6518" s="7">
        <f>IF($I6518=1,(P6518-MAR1!$B$13)/MAR1!$D$13,(P6518-MAR1!$C$13)/MAR1!$E$13)</f>
        <v/>
      </c>
    </row>
    <row r="6519">
      <c r="A6519" s="5" t="n">
        <v>6518</v>
      </c>
      <c r="B6519" s="5" t="n">
        <v>18</v>
      </c>
      <c r="C6519" s="5" t="n">
        <v>313</v>
      </c>
      <c r="D6519" s="5" t="n">
        <v>11</v>
      </c>
      <c r="E6519" s="5" t="n">
        <v>0</v>
      </c>
      <c r="F6519" s="5" t="n">
        <v>27.5</v>
      </c>
      <c r="G6519" s="5" t="n">
        <v>14.6</v>
      </c>
      <c r="H6519" s="5" t="n">
        <v>7.89</v>
      </c>
      <c r="I6519" s="6">
        <f>IF(E6519&gt;=Markov!$B$3,1,0)</f>
        <v/>
      </c>
      <c r="J6519" s="6">
        <f>I6518</f>
        <v/>
      </c>
      <c r="K6519" s="7">
        <f>MAR1!$B$5+MAR1!$C$5*COS(2*PI()*$C6519/365)+MAR1!$D$5*SIN(2*PI()*$C6519/365)</f>
        <v/>
      </c>
      <c r="L6519" s="7">
        <f>MAR1!$B$6+MAR1!$C$6*COS(2*PI()*$C6519/365)+MAR1!$D$6*SIN(2*PI()*$C6519/365)</f>
        <v/>
      </c>
      <c r="M6519" s="7">
        <f>MAR1!$B$7+MAR1!$C$7*COS(2*PI()*$C6519/365)+MAR1!$D$7*SIN(2*PI()*$C6519/365)</f>
        <v/>
      </c>
      <c r="N6519" s="7">
        <f>F6519-K6519</f>
        <v/>
      </c>
      <c r="O6519" s="7">
        <f>G6519-L6519</f>
        <v/>
      </c>
      <c r="P6519" s="7">
        <f>H6519-M6519</f>
        <v/>
      </c>
      <c r="Q6519" s="7">
        <f>IF($I6519=1,(N6519-MAR1!$B$11)/MAR1!$D$11,(N6519-MAR1!$C$11)/MAR1!$E$11)</f>
        <v/>
      </c>
      <c r="R6519" s="7">
        <f>IF($I6519=1,(O6519-MAR1!$B$12)/MAR1!$D$12,(O6519-MAR1!$C$12)/MAR1!$E$12)</f>
        <v/>
      </c>
      <c r="S6519" s="7">
        <f>IF($I6519=1,(P6519-MAR1!$B$13)/MAR1!$D$13,(P6519-MAR1!$C$13)/MAR1!$E$13)</f>
        <v/>
      </c>
    </row>
    <row r="6520">
      <c r="A6520" s="5" t="n">
        <v>6519</v>
      </c>
      <c r="B6520" s="5" t="n">
        <v>18</v>
      </c>
      <c r="C6520" s="5" t="n">
        <v>314</v>
      </c>
      <c r="D6520" s="5" t="n">
        <v>11</v>
      </c>
      <c r="E6520" s="5" t="n">
        <v>0</v>
      </c>
      <c r="F6520" s="5" t="n">
        <v>25.1</v>
      </c>
      <c r="G6520" s="5" t="n">
        <v>13.9</v>
      </c>
      <c r="H6520" s="5" t="n">
        <v>5.45</v>
      </c>
      <c r="I6520" s="6">
        <f>IF(E6520&gt;=Markov!$B$3,1,0)</f>
        <v/>
      </c>
      <c r="J6520" s="6">
        <f>I6519</f>
        <v/>
      </c>
      <c r="K6520" s="7">
        <f>MAR1!$B$5+MAR1!$C$5*COS(2*PI()*$C6520/365)+MAR1!$D$5*SIN(2*PI()*$C6520/365)</f>
        <v/>
      </c>
      <c r="L6520" s="7">
        <f>MAR1!$B$6+MAR1!$C$6*COS(2*PI()*$C6520/365)+MAR1!$D$6*SIN(2*PI()*$C6520/365)</f>
        <v/>
      </c>
      <c r="M6520" s="7">
        <f>MAR1!$B$7+MAR1!$C$7*COS(2*PI()*$C6520/365)+MAR1!$D$7*SIN(2*PI()*$C6520/365)</f>
        <v/>
      </c>
      <c r="N6520" s="7">
        <f>F6520-K6520</f>
        <v/>
      </c>
      <c r="O6520" s="7">
        <f>G6520-L6520</f>
        <v/>
      </c>
      <c r="P6520" s="7">
        <f>H6520-M6520</f>
        <v/>
      </c>
      <c r="Q6520" s="7">
        <f>IF($I6520=1,(N6520-MAR1!$B$11)/MAR1!$D$11,(N6520-MAR1!$C$11)/MAR1!$E$11)</f>
        <v/>
      </c>
      <c r="R6520" s="7">
        <f>IF($I6520=1,(O6520-MAR1!$B$12)/MAR1!$D$12,(O6520-MAR1!$C$12)/MAR1!$E$12)</f>
        <v/>
      </c>
      <c r="S6520" s="7">
        <f>IF($I6520=1,(P6520-MAR1!$B$13)/MAR1!$D$13,(P6520-MAR1!$C$13)/MAR1!$E$13)</f>
        <v/>
      </c>
    </row>
    <row r="6521">
      <c r="A6521" s="5" t="n">
        <v>6520</v>
      </c>
      <c r="B6521" s="5" t="n">
        <v>18</v>
      </c>
      <c r="C6521" s="5" t="n">
        <v>315</v>
      </c>
      <c r="D6521" s="5" t="n">
        <v>11</v>
      </c>
      <c r="E6521" s="5" t="n">
        <v>0</v>
      </c>
      <c r="F6521" s="5" t="n">
        <v>27</v>
      </c>
      <c r="G6521" s="5" t="n">
        <v>16.1</v>
      </c>
      <c r="H6521" s="5" t="n">
        <v>5.27</v>
      </c>
      <c r="I6521" s="6">
        <f>IF(E6521&gt;=Markov!$B$3,1,0)</f>
        <v/>
      </c>
      <c r="J6521" s="6">
        <f>I6520</f>
        <v/>
      </c>
      <c r="K6521" s="7">
        <f>MAR1!$B$5+MAR1!$C$5*COS(2*PI()*$C6521/365)+MAR1!$D$5*SIN(2*PI()*$C6521/365)</f>
        <v/>
      </c>
      <c r="L6521" s="7">
        <f>MAR1!$B$6+MAR1!$C$6*COS(2*PI()*$C6521/365)+MAR1!$D$6*SIN(2*PI()*$C6521/365)</f>
        <v/>
      </c>
      <c r="M6521" s="7">
        <f>MAR1!$B$7+MAR1!$C$7*COS(2*PI()*$C6521/365)+MAR1!$D$7*SIN(2*PI()*$C6521/365)</f>
        <v/>
      </c>
      <c r="N6521" s="7">
        <f>F6521-K6521</f>
        <v/>
      </c>
      <c r="O6521" s="7">
        <f>G6521-L6521</f>
        <v/>
      </c>
      <c r="P6521" s="7">
        <f>H6521-M6521</f>
        <v/>
      </c>
      <c r="Q6521" s="7">
        <f>IF($I6521=1,(N6521-MAR1!$B$11)/MAR1!$D$11,(N6521-MAR1!$C$11)/MAR1!$E$11)</f>
        <v/>
      </c>
      <c r="R6521" s="7">
        <f>IF($I6521=1,(O6521-MAR1!$B$12)/MAR1!$D$12,(O6521-MAR1!$C$12)/MAR1!$E$12)</f>
        <v/>
      </c>
      <c r="S6521" s="7">
        <f>IF($I6521=1,(P6521-MAR1!$B$13)/MAR1!$D$13,(P6521-MAR1!$C$13)/MAR1!$E$13)</f>
        <v/>
      </c>
    </row>
    <row r="6522">
      <c r="A6522" s="5" t="n">
        <v>6521</v>
      </c>
      <c r="B6522" s="5" t="n">
        <v>18</v>
      </c>
      <c r="C6522" s="5" t="n">
        <v>316</v>
      </c>
      <c r="D6522" s="5" t="n">
        <v>11</v>
      </c>
      <c r="E6522" s="5" t="n">
        <v>0</v>
      </c>
      <c r="F6522" s="5" t="n">
        <v>26.5</v>
      </c>
      <c r="G6522" s="5" t="n">
        <v>15.1</v>
      </c>
      <c r="H6522" s="5" t="n">
        <v>13.37</v>
      </c>
      <c r="I6522" s="6">
        <f>IF(E6522&gt;=Markov!$B$3,1,0)</f>
        <v/>
      </c>
      <c r="J6522" s="6">
        <f>I6521</f>
        <v/>
      </c>
      <c r="K6522" s="7">
        <f>MAR1!$B$5+MAR1!$C$5*COS(2*PI()*$C6522/365)+MAR1!$D$5*SIN(2*PI()*$C6522/365)</f>
        <v/>
      </c>
      <c r="L6522" s="7">
        <f>MAR1!$B$6+MAR1!$C$6*COS(2*PI()*$C6522/365)+MAR1!$D$6*SIN(2*PI()*$C6522/365)</f>
        <v/>
      </c>
      <c r="M6522" s="7">
        <f>MAR1!$B$7+MAR1!$C$7*COS(2*PI()*$C6522/365)+MAR1!$D$7*SIN(2*PI()*$C6522/365)</f>
        <v/>
      </c>
      <c r="N6522" s="7">
        <f>F6522-K6522</f>
        <v/>
      </c>
      <c r="O6522" s="7">
        <f>G6522-L6522</f>
        <v/>
      </c>
      <c r="P6522" s="7">
        <f>H6522-M6522</f>
        <v/>
      </c>
      <c r="Q6522" s="7">
        <f>IF($I6522=1,(N6522-MAR1!$B$11)/MAR1!$D$11,(N6522-MAR1!$C$11)/MAR1!$E$11)</f>
        <v/>
      </c>
      <c r="R6522" s="7">
        <f>IF($I6522=1,(O6522-MAR1!$B$12)/MAR1!$D$12,(O6522-MAR1!$C$12)/MAR1!$E$12)</f>
        <v/>
      </c>
      <c r="S6522" s="7">
        <f>IF($I6522=1,(P6522-MAR1!$B$13)/MAR1!$D$13,(P6522-MAR1!$C$13)/MAR1!$E$13)</f>
        <v/>
      </c>
    </row>
    <row r="6523">
      <c r="A6523" s="5" t="n">
        <v>6522</v>
      </c>
      <c r="B6523" s="5" t="n">
        <v>18</v>
      </c>
      <c r="C6523" s="5" t="n">
        <v>317</v>
      </c>
      <c r="D6523" s="5" t="n">
        <v>11</v>
      </c>
      <c r="E6523" s="5" t="n">
        <v>0</v>
      </c>
      <c r="F6523" s="5" t="n">
        <v>26.7</v>
      </c>
      <c r="G6523" s="5" t="n">
        <v>16.5</v>
      </c>
      <c r="H6523" s="5" t="n">
        <v>13.53</v>
      </c>
      <c r="I6523" s="6">
        <f>IF(E6523&gt;=Markov!$B$3,1,0)</f>
        <v/>
      </c>
      <c r="J6523" s="6">
        <f>I6522</f>
        <v/>
      </c>
      <c r="K6523" s="7">
        <f>MAR1!$B$5+MAR1!$C$5*COS(2*PI()*$C6523/365)+MAR1!$D$5*SIN(2*PI()*$C6523/365)</f>
        <v/>
      </c>
      <c r="L6523" s="7">
        <f>MAR1!$B$6+MAR1!$C$6*COS(2*PI()*$C6523/365)+MAR1!$D$6*SIN(2*PI()*$C6523/365)</f>
        <v/>
      </c>
      <c r="M6523" s="7">
        <f>MAR1!$B$7+MAR1!$C$7*COS(2*PI()*$C6523/365)+MAR1!$D$7*SIN(2*PI()*$C6523/365)</f>
        <v/>
      </c>
      <c r="N6523" s="7">
        <f>F6523-K6523</f>
        <v/>
      </c>
      <c r="O6523" s="7">
        <f>G6523-L6523</f>
        <v/>
      </c>
      <c r="P6523" s="7">
        <f>H6523-M6523</f>
        <v/>
      </c>
      <c r="Q6523" s="7">
        <f>IF($I6523=1,(N6523-MAR1!$B$11)/MAR1!$D$11,(N6523-MAR1!$C$11)/MAR1!$E$11)</f>
        <v/>
      </c>
      <c r="R6523" s="7">
        <f>IF($I6523=1,(O6523-MAR1!$B$12)/MAR1!$D$12,(O6523-MAR1!$C$12)/MAR1!$E$12)</f>
        <v/>
      </c>
      <c r="S6523" s="7">
        <f>IF($I6523=1,(P6523-MAR1!$B$13)/MAR1!$D$13,(P6523-MAR1!$C$13)/MAR1!$E$13)</f>
        <v/>
      </c>
    </row>
    <row r="6524">
      <c r="A6524" s="5" t="n">
        <v>6523</v>
      </c>
      <c r="B6524" s="5" t="n">
        <v>18</v>
      </c>
      <c r="C6524" s="5" t="n">
        <v>318</v>
      </c>
      <c r="D6524" s="5" t="n">
        <v>11</v>
      </c>
      <c r="E6524" s="5" t="n">
        <v>0</v>
      </c>
      <c r="F6524" s="5" t="n">
        <v>26.2</v>
      </c>
      <c r="G6524" s="5" t="n">
        <v>15.2</v>
      </c>
      <c r="H6524" s="5" t="n">
        <v>7.69</v>
      </c>
      <c r="I6524" s="6">
        <f>IF(E6524&gt;=Markov!$B$3,1,0)</f>
        <v/>
      </c>
      <c r="J6524" s="6">
        <f>I6523</f>
        <v/>
      </c>
      <c r="K6524" s="7">
        <f>MAR1!$B$5+MAR1!$C$5*COS(2*PI()*$C6524/365)+MAR1!$D$5*SIN(2*PI()*$C6524/365)</f>
        <v/>
      </c>
      <c r="L6524" s="7">
        <f>MAR1!$B$6+MAR1!$C$6*COS(2*PI()*$C6524/365)+MAR1!$D$6*SIN(2*PI()*$C6524/365)</f>
        <v/>
      </c>
      <c r="M6524" s="7">
        <f>MAR1!$B$7+MAR1!$C$7*COS(2*PI()*$C6524/365)+MAR1!$D$7*SIN(2*PI()*$C6524/365)</f>
        <v/>
      </c>
      <c r="N6524" s="7">
        <f>F6524-K6524</f>
        <v/>
      </c>
      <c r="O6524" s="7">
        <f>G6524-L6524</f>
        <v/>
      </c>
      <c r="P6524" s="7">
        <f>H6524-M6524</f>
        <v/>
      </c>
      <c r="Q6524" s="7">
        <f>IF($I6524=1,(N6524-MAR1!$B$11)/MAR1!$D$11,(N6524-MAR1!$C$11)/MAR1!$E$11)</f>
        <v/>
      </c>
      <c r="R6524" s="7">
        <f>IF($I6524=1,(O6524-MAR1!$B$12)/MAR1!$D$12,(O6524-MAR1!$C$12)/MAR1!$E$12)</f>
        <v/>
      </c>
      <c r="S6524" s="7">
        <f>IF($I6524=1,(P6524-MAR1!$B$13)/MAR1!$D$13,(P6524-MAR1!$C$13)/MAR1!$E$13)</f>
        <v/>
      </c>
    </row>
    <row r="6525">
      <c r="A6525" s="5" t="n">
        <v>6524</v>
      </c>
      <c r="B6525" s="5" t="n">
        <v>18</v>
      </c>
      <c r="C6525" s="5" t="n">
        <v>319</v>
      </c>
      <c r="D6525" s="5" t="n">
        <v>11</v>
      </c>
      <c r="E6525" s="5" t="n">
        <v>0</v>
      </c>
      <c r="F6525" s="5" t="n">
        <v>26</v>
      </c>
      <c r="G6525" s="5" t="n">
        <v>16.1</v>
      </c>
      <c r="H6525" s="5" t="n">
        <v>11.13</v>
      </c>
      <c r="I6525" s="6">
        <f>IF(E6525&gt;=Markov!$B$3,1,0)</f>
        <v/>
      </c>
      <c r="J6525" s="6">
        <f>I6524</f>
        <v/>
      </c>
      <c r="K6525" s="7">
        <f>MAR1!$B$5+MAR1!$C$5*COS(2*PI()*$C6525/365)+MAR1!$D$5*SIN(2*PI()*$C6525/365)</f>
        <v/>
      </c>
      <c r="L6525" s="7">
        <f>MAR1!$B$6+MAR1!$C$6*COS(2*PI()*$C6525/365)+MAR1!$D$6*SIN(2*PI()*$C6525/365)</f>
        <v/>
      </c>
      <c r="M6525" s="7">
        <f>MAR1!$B$7+MAR1!$C$7*COS(2*PI()*$C6525/365)+MAR1!$D$7*SIN(2*PI()*$C6525/365)</f>
        <v/>
      </c>
      <c r="N6525" s="7">
        <f>F6525-K6525</f>
        <v/>
      </c>
      <c r="O6525" s="7">
        <f>G6525-L6525</f>
        <v/>
      </c>
      <c r="P6525" s="7">
        <f>H6525-M6525</f>
        <v/>
      </c>
      <c r="Q6525" s="7">
        <f>IF($I6525=1,(N6525-MAR1!$B$11)/MAR1!$D$11,(N6525-MAR1!$C$11)/MAR1!$E$11)</f>
        <v/>
      </c>
      <c r="R6525" s="7">
        <f>IF($I6525=1,(O6525-MAR1!$B$12)/MAR1!$D$12,(O6525-MAR1!$C$12)/MAR1!$E$12)</f>
        <v/>
      </c>
      <c r="S6525" s="7">
        <f>IF($I6525=1,(P6525-MAR1!$B$13)/MAR1!$D$13,(P6525-MAR1!$C$13)/MAR1!$E$13)</f>
        <v/>
      </c>
    </row>
    <row r="6526">
      <c r="A6526" s="5" t="n">
        <v>6525</v>
      </c>
      <c r="B6526" s="5" t="n">
        <v>18</v>
      </c>
      <c r="C6526" s="5" t="n">
        <v>320</v>
      </c>
      <c r="D6526" s="5" t="n">
        <v>11</v>
      </c>
      <c r="E6526" s="5" t="n">
        <v>0</v>
      </c>
      <c r="F6526" s="5" t="n">
        <v>26.1</v>
      </c>
      <c r="G6526" s="5" t="n">
        <v>15.7</v>
      </c>
      <c r="H6526" s="5" t="n">
        <v>10.29</v>
      </c>
      <c r="I6526" s="6">
        <f>IF(E6526&gt;=Markov!$B$3,1,0)</f>
        <v/>
      </c>
      <c r="J6526" s="6">
        <f>I6525</f>
        <v/>
      </c>
      <c r="K6526" s="7">
        <f>MAR1!$B$5+MAR1!$C$5*COS(2*PI()*$C6526/365)+MAR1!$D$5*SIN(2*PI()*$C6526/365)</f>
        <v/>
      </c>
      <c r="L6526" s="7">
        <f>MAR1!$B$6+MAR1!$C$6*COS(2*PI()*$C6526/365)+MAR1!$D$6*SIN(2*PI()*$C6526/365)</f>
        <v/>
      </c>
      <c r="M6526" s="7">
        <f>MAR1!$B$7+MAR1!$C$7*COS(2*PI()*$C6526/365)+MAR1!$D$7*SIN(2*PI()*$C6526/365)</f>
        <v/>
      </c>
      <c r="N6526" s="7">
        <f>F6526-K6526</f>
        <v/>
      </c>
      <c r="O6526" s="7">
        <f>G6526-L6526</f>
        <v/>
      </c>
      <c r="P6526" s="7">
        <f>H6526-M6526</f>
        <v/>
      </c>
      <c r="Q6526" s="7">
        <f>IF($I6526=1,(N6526-MAR1!$B$11)/MAR1!$D$11,(N6526-MAR1!$C$11)/MAR1!$E$11)</f>
        <v/>
      </c>
      <c r="R6526" s="7">
        <f>IF($I6526=1,(O6526-MAR1!$B$12)/MAR1!$D$12,(O6526-MAR1!$C$12)/MAR1!$E$12)</f>
        <v/>
      </c>
      <c r="S6526" s="7">
        <f>IF($I6526=1,(P6526-MAR1!$B$13)/MAR1!$D$13,(P6526-MAR1!$C$13)/MAR1!$E$13)</f>
        <v/>
      </c>
    </row>
    <row r="6527">
      <c r="A6527" s="5" t="n">
        <v>6526</v>
      </c>
      <c r="B6527" s="5" t="n">
        <v>18</v>
      </c>
      <c r="C6527" s="5" t="n">
        <v>321</v>
      </c>
      <c r="D6527" s="5" t="n">
        <v>11</v>
      </c>
      <c r="E6527" s="5" t="n">
        <v>0</v>
      </c>
      <c r="F6527" s="5" t="n">
        <v>26.2</v>
      </c>
      <c r="G6527" s="5" t="n">
        <v>12.8</v>
      </c>
      <c r="H6527" s="5" t="n">
        <v>11.65</v>
      </c>
      <c r="I6527" s="6">
        <f>IF(E6527&gt;=Markov!$B$3,1,0)</f>
        <v/>
      </c>
      <c r="J6527" s="6">
        <f>I6526</f>
        <v/>
      </c>
      <c r="K6527" s="7">
        <f>MAR1!$B$5+MAR1!$C$5*COS(2*PI()*$C6527/365)+MAR1!$D$5*SIN(2*PI()*$C6527/365)</f>
        <v/>
      </c>
      <c r="L6527" s="7">
        <f>MAR1!$B$6+MAR1!$C$6*COS(2*PI()*$C6527/365)+MAR1!$D$6*SIN(2*PI()*$C6527/365)</f>
        <v/>
      </c>
      <c r="M6527" s="7">
        <f>MAR1!$B$7+MAR1!$C$7*COS(2*PI()*$C6527/365)+MAR1!$D$7*SIN(2*PI()*$C6527/365)</f>
        <v/>
      </c>
      <c r="N6527" s="7">
        <f>F6527-K6527</f>
        <v/>
      </c>
      <c r="O6527" s="7">
        <f>G6527-L6527</f>
        <v/>
      </c>
      <c r="P6527" s="7">
        <f>H6527-M6527</f>
        <v/>
      </c>
      <c r="Q6527" s="7">
        <f>IF($I6527=1,(N6527-MAR1!$B$11)/MAR1!$D$11,(N6527-MAR1!$C$11)/MAR1!$E$11)</f>
        <v/>
      </c>
      <c r="R6527" s="7">
        <f>IF($I6527=1,(O6527-MAR1!$B$12)/MAR1!$D$12,(O6527-MAR1!$C$12)/MAR1!$E$12)</f>
        <v/>
      </c>
      <c r="S6527" s="7">
        <f>IF($I6527=1,(P6527-MAR1!$B$13)/MAR1!$D$13,(P6527-MAR1!$C$13)/MAR1!$E$13)</f>
        <v/>
      </c>
    </row>
    <row r="6528">
      <c r="A6528" s="5" t="n">
        <v>6527</v>
      </c>
      <c r="B6528" s="5" t="n">
        <v>18</v>
      </c>
      <c r="C6528" s="5" t="n">
        <v>322</v>
      </c>
      <c r="D6528" s="5" t="n">
        <v>11</v>
      </c>
      <c r="E6528" s="5" t="n">
        <v>0</v>
      </c>
      <c r="F6528" s="5" t="n">
        <v>25.9</v>
      </c>
      <c r="G6528" s="5" t="n">
        <v>13.4</v>
      </c>
      <c r="H6528" s="5" t="n">
        <v>12.1</v>
      </c>
      <c r="I6528" s="6">
        <f>IF(E6528&gt;=Markov!$B$3,1,0)</f>
        <v/>
      </c>
      <c r="J6528" s="6">
        <f>I6527</f>
        <v/>
      </c>
      <c r="K6528" s="7">
        <f>MAR1!$B$5+MAR1!$C$5*COS(2*PI()*$C6528/365)+MAR1!$D$5*SIN(2*PI()*$C6528/365)</f>
        <v/>
      </c>
      <c r="L6528" s="7">
        <f>MAR1!$B$6+MAR1!$C$6*COS(2*PI()*$C6528/365)+MAR1!$D$6*SIN(2*PI()*$C6528/365)</f>
        <v/>
      </c>
      <c r="M6528" s="7">
        <f>MAR1!$B$7+MAR1!$C$7*COS(2*PI()*$C6528/365)+MAR1!$D$7*SIN(2*PI()*$C6528/365)</f>
        <v/>
      </c>
      <c r="N6528" s="7">
        <f>F6528-K6528</f>
        <v/>
      </c>
      <c r="O6528" s="7">
        <f>G6528-L6528</f>
        <v/>
      </c>
      <c r="P6528" s="7">
        <f>H6528-M6528</f>
        <v/>
      </c>
      <c r="Q6528" s="7">
        <f>IF($I6528=1,(N6528-MAR1!$B$11)/MAR1!$D$11,(N6528-MAR1!$C$11)/MAR1!$E$11)</f>
        <v/>
      </c>
      <c r="R6528" s="7">
        <f>IF($I6528=1,(O6528-MAR1!$B$12)/MAR1!$D$12,(O6528-MAR1!$C$12)/MAR1!$E$12)</f>
        <v/>
      </c>
      <c r="S6528" s="7">
        <f>IF($I6528=1,(P6528-MAR1!$B$13)/MAR1!$D$13,(P6528-MAR1!$C$13)/MAR1!$E$13)</f>
        <v/>
      </c>
    </row>
    <row r="6529">
      <c r="A6529" s="5" t="n">
        <v>6528</v>
      </c>
      <c r="B6529" s="5" t="n">
        <v>18</v>
      </c>
      <c r="C6529" s="5" t="n">
        <v>323</v>
      </c>
      <c r="D6529" s="5" t="n">
        <v>11</v>
      </c>
      <c r="E6529" s="5" t="n">
        <v>0</v>
      </c>
      <c r="F6529" s="5" t="n">
        <v>25.2</v>
      </c>
      <c r="G6529" s="5" t="n">
        <v>13</v>
      </c>
      <c r="H6529" s="5" t="n">
        <v>11.46</v>
      </c>
      <c r="I6529" s="6">
        <f>IF(E6529&gt;=Markov!$B$3,1,0)</f>
        <v/>
      </c>
      <c r="J6529" s="6">
        <f>I6528</f>
        <v/>
      </c>
      <c r="K6529" s="7">
        <f>MAR1!$B$5+MAR1!$C$5*COS(2*PI()*$C6529/365)+MAR1!$D$5*SIN(2*PI()*$C6529/365)</f>
        <v/>
      </c>
      <c r="L6529" s="7">
        <f>MAR1!$B$6+MAR1!$C$6*COS(2*PI()*$C6529/365)+MAR1!$D$6*SIN(2*PI()*$C6529/365)</f>
        <v/>
      </c>
      <c r="M6529" s="7">
        <f>MAR1!$B$7+MAR1!$C$7*COS(2*PI()*$C6529/365)+MAR1!$D$7*SIN(2*PI()*$C6529/365)</f>
        <v/>
      </c>
      <c r="N6529" s="7">
        <f>F6529-K6529</f>
        <v/>
      </c>
      <c r="O6529" s="7">
        <f>G6529-L6529</f>
        <v/>
      </c>
      <c r="P6529" s="7">
        <f>H6529-M6529</f>
        <v/>
      </c>
      <c r="Q6529" s="7">
        <f>IF($I6529=1,(N6529-MAR1!$B$11)/MAR1!$D$11,(N6529-MAR1!$C$11)/MAR1!$E$11)</f>
        <v/>
      </c>
      <c r="R6529" s="7">
        <f>IF($I6529=1,(O6529-MAR1!$B$12)/MAR1!$D$12,(O6529-MAR1!$C$12)/MAR1!$E$12)</f>
        <v/>
      </c>
      <c r="S6529" s="7">
        <f>IF($I6529=1,(P6529-MAR1!$B$13)/MAR1!$D$13,(P6529-MAR1!$C$13)/MAR1!$E$13)</f>
        <v/>
      </c>
    </row>
    <row r="6530">
      <c r="A6530" s="5" t="n">
        <v>6529</v>
      </c>
      <c r="B6530" s="5" t="n">
        <v>18</v>
      </c>
      <c r="C6530" s="5" t="n">
        <v>324</v>
      </c>
      <c r="D6530" s="5" t="n">
        <v>11</v>
      </c>
      <c r="E6530" s="5" t="n">
        <v>0</v>
      </c>
      <c r="F6530" s="5" t="n">
        <v>27.9</v>
      </c>
      <c r="G6530" s="5" t="n">
        <v>15.8</v>
      </c>
      <c r="H6530" s="5" t="n">
        <v>15.16</v>
      </c>
      <c r="I6530" s="6">
        <f>IF(E6530&gt;=Markov!$B$3,1,0)</f>
        <v/>
      </c>
      <c r="J6530" s="6">
        <f>I6529</f>
        <v/>
      </c>
      <c r="K6530" s="7">
        <f>MAR1!$B$5+MAR1!$C$5*COS(2*PI()*$C6530/365)+MAR1!$D$5*SIN(2*PI()*$C6530/365)</f>
        <v/>
      </c>
      <c r="L6530" s="7">
        <f>MAR1!$B$6+MAR1!$C$6*COS(2*PI()*$C6530/365)+MAR1!$D$6*SIN(2*PI()*$C6530/365)</f>
        <v/>
      </c>
      <c r="M6530" s="7">
        <f>MAR1!$B$7+MAR1!$C$7*COS(2*PI()*$C6530/365)+MAR1!$D$7*SIN(2*PI()*$C6530/365)</f>
        <v/>
      </c>
      <c r="N6530" s="7">
        <f>F6530-K6530</f>
        <v/>
      </c>
      <c r="O6530" s="7">
        <f>G6530-L6530</f>
        <v/>
      </c>
      <c r="P6530" s="7">
        <f>H6530-M6530</f>
        <v/>
      </c>
      <c r="Q6530" s="7">
        <f>IF($I6530=1,(N6530-MAR1!$B$11)/MAR1!$D$11,(N6530-MAR1!$C$11)/MAR1!$E$11)</f>
        <v/>
      </c>
      <c r="R6530" s="7">
        <f>IF($I6530=1,(O6530-MAR1!$B$12)/MAR1!$D$12,(O6530-MAR1!$C$12)/MAR1!$E$12)</f>
        <v/>
      </c>
      <c r="S6530" s="7">
        <f>IF($I6530=1,(P6530-MAR1!$B$13)/MAR1!$D$13,(P6530-MAR1!$C$13)/MAR1!$E$13)</f>
        <v/>
      </c>
    </row>
    <row r="6531">
      <c r="A6531" s="5" t="n">
        <v>6530</v>
      </c>
      <c r="B6531" s="5" t="n">
        <v>18</v>
      </c>
      <c r="C6531" s="5" t="n">
        <v>325</v>
      </c>
      <c r="D6531" s="5" t="n">
        <v>11</v>
      </c>
      <c r="E6531" s="5" t="n">
        <v>0</v>
      </c>
      <c r="F6531" s="5" t="n">
        <v>29.8</v>
      </c>
      <c r="G6531" s="5" t="n">
        <v>16.6</v>
      </c>
      <c r="H6531" s="5" t="n">
        <v>11.73</v>
      </c>
      <c r="I6531" s="6">
        <f>IF(E6531&gt;=Markov!$B$3,1,0)</f>
        <v/>
      </c>
      <c r="J6531" s="6">
        <f>I6530</f>
        <v/>
      </c>
      <c r="K6531" s="7">
        <f>MAR1!$B$5+MAR1!$C$5*COS(2*PI()*$C6531/365)+MAR1!$D$5*SIN(2*PI()*$C6531/365)</f>
        <v/>
      </c>
      <c r="L6531" s="7">
        <f>MAR1!$B$6+MAR1!$C$6*COS(2*PI()*$C6531/365)+MAR1!$D$6*SIN(2*PI()*$C6531/365)</f>
        <v/>
      </c>
      <c r="M6531" s="7">
        <f>MAR1!$B$7+MAR1!$C$7*COS(2*PI()*$C6531/365)+MAR1!$D$7*SIN(2*PI()*$C6531/365)</f>
        <v/>
      </c>
      <c r="N6531" s="7">
        <f>F6531-K6531</f>
        <v/>
      </c>
      <c r="O6531" s="7">
        <f>G6531-L6531</f>
        <v/>
      </c>
      <c r="P6531" s="7">
        <f>H6531-M6531</f>
        <v/>
      </c>
      <c r="Q6531" s="7">
        <f>IF($I6531=1,(N6531-MAR1!$B$11)/MAR1!$D$11,(N6531-MAR1!$C$11)/MAR1!$E$11)</f>
        <v/>
      </c>
      <c r="R6531" s="7">
        <f>IF($I6531=1,(O6531-MAR1!$B$12)/MAR1!$D$12,(O6531-MAR1!$C$12)/MAR1!$E$12)</f>
        <v/>
      </c>
      <c r="S6531" s="7">
        <f>IF($I6531=1,(P6531-MAR1!$B$13)/MAR1!$D$13,(P6531-MAR1!$C$13)/MAR1!$E$13)</f>
        <v/>
      </c>
    </row>
    <row r="6532">
      <c r="A6532" s="5" t="n">
        <v>6531</v>
      </c>
      <c r="B6532" s="5" t="n">
        <v>18</v>
      </c>
      <c r="C6532" s="5" t="n">
        <v>326</v>
      </c>
      <c r="D6532" s="5" t="n">
        <v>11</v>
      </c>
      <c r="E6532" s="5" t="n">
        <v>0</v>
      </c>
      <c r="F6532" s="5" t="n">
        <v>26.9</v>
      </c>
      <c r="G6532" s="5" t="n">
        <v>15.6</v>
      </c>
      <c r="H6532" s="5" t="n">
        <v>11.46</v>
      </c>
      <c r="I6532" s="6">
        <f>IF(E6532&gt;=Markov!$B$3,1,0)</f>
        <v/>
      </c>
      <c r="J6532" s="6">
        <f>I6531</f>
        <v/>
      </c>
      <c r="K6532" s="7">
        <f>MAR1!$B$5+MAR1!$C$5*COS(2*PI()*$C6532/365)+MAR1!$D$5*SIN(2*PI()*$C6532/365)</f>
        <v/>
      </c>
      <c r="L6532" s="7">
        <f>MAR1!$B$6+MAR1!$C$6*COS(2*PI()*$C6532/365)+MAR1!$D$6*SIN(2*PI()*$C6532/365)</f>
        <v/>
      </c>
      <c r="M6532" s="7">
        <f>MAR1!$B$7+MAR1!$C$7*COS(2*PI()*$C6532/365)+MAR1!$D$7*SIN(2*PI()*$C6532/365)</f>
        <v/>
      </c>
      <c r="N6532" s="7">
        <f>F6532-K6532</f>
        <v/>
      </c>
      <c r="O6532" s="7">
        <f>G6532-L6532</f>
        <v/>
      </c>
      <c r="P6532" s="7">
        <f>H6532-M6532</f>
        <v/>
      </c>
      <c r="Q6532" s="7">
        <f>IF($I6532=1,(N6532-MAR1!$B$11)/MAR1!$D$11,(N6532-MAR1!$C$11)/MAR1!$E$11)</f>
        <v/>
      </c>
      <c r="R6532" s="7">
        <f>IF($I6532=1,(O6532-MAR1!$B$12)/MAR1!$D$12,(O6532-MAR1!$C$12)/MAR1!$E$12)</f>
        <v/>
      </c>
      <c r="S6532" s="7">
        <f>IF($I6532=1,(P6532-MAR1!$B$13)/MAR1!$D$13,(P6532-MAR1!$C$13)/MAR1!$E$13)</f>
        <v/>
      </c>
    </row>
    <row r="6533">
      <c r="A6533" s="5" t="n">
        <v>6532</v>
      </c>
      <c r="B6533" s="5" t="n">
        <v>18</v>
      </c>
      <c r="C6533" s="5" t="n">
        <v>327</v>
      </c>
      <c r="D6533" s="5" t="n">
        <v>11</v>
      </c>
      <c r="E6533" s="5" t="n">
        <v>0</v>
      </c>
      <c r="F6533" s="5" t="n">
        <v>28.4</v>
      </c>
      <c r="G6533" s="5" t="n">
        <v>14.9</v>
      </c>
      <c r="H6533" s="5" t="n">
        <v>15.16</v>
      </c>
      <c r="I6533" s="6">
        <f>IF(E6533&gt;=Markov!$B$3,1,0)</f>
        <v/>
      </c>
      <c r="J6533" s="6">
        <f>I6532</f>
        <v/>
      </c>
      <c r="K6533" s="7">
        <f>MAR1!$B$5+MAR1!$C$5*COS(2*PI()*$C6533/365)+MAR1!$D$5*SIN(2*PI()*$C6533/365)</f>
        <v/>
      </c>
      <c r="L6533" s="7">
        <f>MAR1!$B$6+MAR1!$C$6*COS(2*PI()*$C6533/365)+MAR1!$D$6*SIN(2*PI()*$C6533/365)</f>
        <v/>
      </c>
      <c r="M6533" s="7">
        <f>MAR1!$B$7+MAR1!$C$7*COS(2*PI()*$C6533/365)+MAR1!$D$7*SIN(2*PI()*$C6533/365)</f>
        <v/>
      </c>
      <c r="N6533" s="7">
        <f>F6533-K6533</f>
        <v/>
      </c>
      <c r="O6533" s="7">
        <f>G6533-L6533</f>
        <v/>
      </c>
      <c r="P6533" s="7">
        <f>H6533-M6533</f>
        <v/>
      </c>
      <c r="Q6533" s="7">
        <f>IF($I6533=1,(N6533-MAR1!$B$11)/MAR1!$D$11,(N6533-MAR1!$C$11)/MAR1!$E$11)</f>
        <v/>
      </c>
      <c r="R6533" s="7">
        <f>IF($I6533=1,(O6533-MAR1!$B$12)/MAR1!$D$12,(O6533-MAR1!$C$12)/MAR1!$E$12)</f>
        <v/>
      </c>
      <c r="S6533" s="7">
        <f>IF($I6533=1,(P6533-MAR1!$B$13)/MAR1!$D$13,(P6533-MAR1!$C$13)/MAR1!$E$13)</f>
        <v/>
      </c>
    </row>
    <row r="6534">
      <c r="A6534" s="5" t="n">
        <v>6533</v>
      </c>
      <c r="B6534" s="5" t="n">
        <v>18</v>
      </c>
      <c r="C6534" s="5" t="n">
        <v>328</v>
      </c>
      <c r="D6534" s="5" t="n">
        <v>11</v>
      </c>
      <c r="E6534" s="5" t="n">
        <v>0</v>
      </c>
      <c r="F6534" s="5" t="n">
        <v>27.4</v>
      </c>
      <c r="G6534" s="5" t="n">
        <v>13.2</v>
      </c>
      <c r="H6534" s="5" t="n">
        <v>16.72</v>
      </c>
      <c r="I6534" s="6">
        <f>IF(E6534&gt;=Markov!$B$3,1,0)</f>
        <v/>
      </c>
      <c r="J6534" s="6">
        <f>I6533</f>
        <v/>
      </c>
      <c r="K6534" s="7">
        <f>MAR1!$B$5+MAR1!$C$5*COS(2*PI()*$C6534/365)+MAR1!$D$5*SIN(2*PI()*$C6534/365)</f>
        <v/>
      </c>
      <c r="L6534" s="7">
        <f>MAR1!$B$6+MAR1!$C$6*COS(2*PI()*$C6534/365)+MAR1!$D$6*SIN(2*PI()*$C6534/365)</f>
        <v/>
      </c>
      <c r="M6534" s="7">
        <f>MAR1!$B$7+MAR1!$C$7*COS(2*PI()*$C6534/365)+MAR1!$D$7*SIN(2*PI()*$C6534/365)</f>
        <v/>
      </c>
      <c r="N6534" s="7">
        <f>F6534-K6534</f>
        <v/>
      </c>
      <c r="O6534" s="7">
        <f>G6534-L6534</f>
        <v/>
      </c>
      <c r="P6534" s="7">
        <f>H6534-M6534</f>
        <v/>
      </c>
      <c r="Q6534" s="7">
        <f>IF($I6534=1,(N6534-MAR1!$B$11)/MAR1!$D$11,(N6534-MAR1!$C$11)/MAR1!$E$11)</f>
        <v/>
      </c>
      <c r="R6534" s="7">
        <f>IF($I6534=1,(O6534-MAR1!$B$12)/MAR1!$D$12,(O6534-MAR1!$C$12)/MAR1!$E$12)</f>
        <v/>
      </c>
      <c r="S6534" s="7">
        <f>IF($I6534=1,(P6534-MAR1!$B$13)/MAR1!$D$13,(P6534-MAR1!$C$13)/MAR1!$E$13)</f>
        <v/>
      </c>
    </row>
    <row r="6535">
      <c r="A6535" s="5" t="n">
        <v>6534</v>
      </c>
      <c r="B6535" s="5" t="n">
        <v>18</v>
      </c>
      <c r="C6535" s="5" t="n">
        <v>329</v>
      </c>
      <c r="D6535" s="5" t="n">
        <v>11</v>
      </c>
      <c r="E6535" s="5" t="n">
        <v>0</v>
      </c>
      <c r="F6535" s="5" t="n">
        <v>30.5</v>
      </c>
      <c r="G6535" s="5" t="n">
        <v>14.1</v>
      </c>
      <c r="H6535" s="5" t="n">
        <v>15.54</v>
      </c>
      <c r="I6535" s="6">
        <f>IF(E6535&gt;=Markov!$B$3,1,0)</f>
        <v/>
      </c>
      <c r="J6535" s="6">
        <f>I6534</f>
        <v/>
      </c>
      <c r="K6535" s="7">
        <f>MAR1!$B$5+MAR1!$C$5*COS(2*PI()*$C6535/365)+MAR1!$D$5*SIN(2*PI()*$C6535/365)</f>
        <v/>
      </c>
      <c r="L6535" s="7">
        <f>MAR1!$B$6+MAR1!$C$6*COS(2*PI()*$C6535/365)+MAR1!$D$6*SIN(2*PI()*$C6535/365)</f>
        <v/>
      </c>
      <c r="M6535" s="7">
        <f>MAR1!$B$7+MAR1!$C$7*COS(2*PI()*$C6535/365)+MAR1!$D$7*SIN(2*PI()*$C6535/365)</f>
        <v/>
      </c>
      <c r="N6535" s="7">
        <f>F6535-K6535</f>
        <v/>
      </c>
      <c r="O6535" s="7">
        <f>G6535-L6535</f>
        <v/>
      </c>
      <c r="P6535" s="7">
        <f>H6535-M6535</f>
        <v/>
      </c>
      <c r="Q6535" s="7">
        <f>IF($I6535=1,(N6535-MAR1!$B$11)/MAR1!$D$11,(N6535-MAR1!$C$11)/MAR1!$E$11)</f>
        <v/>
      </c>
      <c r="R6535" s="7">
        <f>IF($I6535=1,(O6535-MAR1!$B$12)/MAR1!$D$12,(O6535-MAR1!$C$12)/MAR1!$E$12)</f>
        <v/>
      </c>
      <c r="S6535" s="7">
        <f>IF($I6535=1,(P6535-MAR1!$B$13)/MAR1!$D$13,(P6535-MAR1!$C$13)/MAR1!$E$13)</f>
        <v/>
      </c>
    </row>
    <row r="6536">
      <c r="A6536" s="5" t="n">
        <v>6535</v>
      </c>
      <c r="B6536" s="5" t="n">
        <v>18</v>
      </c>
      <c r="C6536" s="5" t="n">
        <v>330</v>
      </c>
      <c r="D6536" s="5" t="n">
        <v>11</v>
      </c>
      <c r="E6536" s="5" t="n">
        <v>0</v>
      </c>
      <c r="F6536" s="5" t="n">
        <v>29.6</v>
      </c>
      <c r="G6536" s="5" t="n">
        <v>13.3</v>
      </c>
      <c r="H6536" s="5" t="n">
        <v>19.22</v>
      </c>
      <c r="I6536" s="6">
        <f>IF(E6536&gt;=Markov!$B$3,1,0)</f>
        <v/>
      </c>
      <c r="J6536" s="6">
        <f>I6535</f>
        <v/>
      </c>
      <c r="K6536" s="7">
        <f>MAR1!$B$5+MAR1!$C$5*COS(2*PI()*$C6536/365)+MAR1!$D$5*SIN(2*PI()*$C6536/365)</f>
        <v/>
      </c>
      <c r="L6536" s="7">
        <f>MAR1!$B$6+MAR1!$C$6*COS(2*PI()*$C6536/365)+MAR1!$D$6*SIN(2*PI()*$C6536/365)</f>
        <v/>
      </c>
      <c r="M6536" s="7">
        <f>MAR1!$B$7+MAR1!$C$7*COS(2*PI()*$C6536/365)+MAR1!$D$7*SIN(2*PI()*$C6536/365)</f>
        <v/>
      </c>
      <c r="N6536" s="7">
        <f>F6536-K6536</f>
        <v/>
      </c>
      <c r="O6536" s="7">
        <f>G6536-L6536</f>
        <v/>
      </c>
      <c r="P6536" s="7">
        <f>H6536-M6536</f>
        <v/>
      </c>
      <c r="Q6536" s="7">
        <f>IF($I6536=1,(N6536-MAR1!$B$11)/MAR1!$D$11,(N6536-MAR1!$C$11)/MAR1!$E$11)</f>
        <v/>
      </c>
      <c r="R6536" s="7">
        <f>IF($I6536=1,(O6536-MAR1!$B$12)/MAR1!$D$12,(O6536-MAR1!$C$12)/MAR1!$E$12)</f>
        <v/>
      </c>
      <c r="S6536" s="7">
        <f>IF($I6536=1,(P6536-MAR1!$B$13)/MAR1!$D$13,(P6536-MAR1!$C$13)/MAR1!$E$13)</f>
        <v/>
      </c>
    </row>
    <row r="6537">
      <c r="A6537" s="5" t="n">
        <v>6536</v>
      </c>
      <c r="B6537" s="5" t="n">
        <v>18</v>
      </c>
      <c r="C6537" s="5" t="n">
        <v>331</v>
      </c>
      <c r="D6537" s="5" t="n">
        <v>11</v>
      </c>
      <c r="E6537" s="5" t="n">
        <v>0</v>
      </c>
      <c r="F6537" s="5" t="n">
        <v>28.1</v>
      </c>
      <c r="G6537" s="5" t="n">
        <v>14.1</v>
      </c>
      <c r="H6537" s="5" t="n">
        <v>18.83</v>
      </c>
      <c r="I6537" s="6">
        <f>IF(E6537&gt;=Markov!$B$3,1,0)</f>
        <v/>
      </c>
      <c r="J6537" s="6">
        <f>I6536</f>
        <v/>
      </c>
      <c r="K6537" s="7">
        <f>MAR1!$B$5+MAR1!$C$5*COS(2*PI()*$C6537/365)+MAR1!$D$5*SIN(2*PI()*$C6537/365)</f>
        <v/>
      </c>
      <c r="L6537" s="7">
        <f>MAR1!$B$6+MAR1!$C$6*COS(2*PI()*$C6537/365)+MAR1!$D$6*SIN(2*PI()*$C6537/365)</f>
        <v/>
      </c>
      <c r="M6537" s="7">
        <f>MAR1!$B$7+MAR1!$C$7*COS(2*PI()*$C6537/365)+MAR1!$D$7*SIN(2*PI()*$C6537/365)</f>
        <v/>
      </c>
      <c r="N6537" s="7">
        <f>F6537-K6537</f>
        <v/>
      </c>
      <c r="O6537" s="7">
        <f>G6537-L6537</f>
        <v/>
      </c>
      <c r="P6537" s="7">
        <f>H6537-M6537</f>
        <v/>
      </c>
      <c r="Q6537" s="7">
        <f>IF($I6537=1,(N6537-MAR1!$B$11)/MAR1!$D$11,(N6537-MAR1!$C$11)/MAR1!$E$11)</f>
        <v/>
      </c>
      <c r="R6537" s="7">
        <f>IF($I6537=1,(O6537-MAR1!$B$12)/MAR1!$D$12,(O6537-MAR1!$C$12)/MAR1!$E$12)</f>
        <v/>
      </c>
      <c r="S6537" s="7">
        <f>IF($I6537=1,(P6537-MAR1!$B$13)/MAR1!$D$13,(P6537-MAR1!$C$13)/MAR1!$E$13)</f>
        <v/>
      </c>
    </row>
    <row r="6538">
      <c r="A6538" s="5" t="n">
        <v>6537</v>
      </c>
      <c r="B6538" s="5" t="n">
        <v>18</v>
      </c>
      <c r="C6538" s="5" t="n">
        <v>332</v>
      </c>
      <c r="D6538" s="5" t="n">
        <v>11</v>
      </c>
      <c r="E6538" s="5" t="n">
        <v>0.4</v>
      </c>
      <c r="F6538" s="5" t="n">
        <v>24.2</v>
      </c>
      <c r="G6538" s="5" t="n">
        <v>12.9</v>
      </c>
      <c r="H6538" s="5" t="n">
        <v>7.42</v>
      </c>
      <c r="I6538" s="6">
        <f>IF(E6538&gt;=Markov!$B$3,1,0)</f>
        <v/>
      </c>
      <c r="J6538" s="6">
        <f>I6537</f>
        <v/>
      </c>
      <c r="K6538" s="7">
        <f>MAR1!$B$5+MAR1!$C$5*COS(2*PI()*$C6538/365)+MAR1!$D$5*SIN(2*PI()*$C6538/365)</f>
        <v/>
      </c>
      <c r="L6538" s="7">
        <f>MAR1!$B$6+MAR1!$C$6*COS(2*PI()*$C6538/365)+MAR1!$D$6*SIN(2*PI()*$C6538/365)</f>
        <v/>
      </c>
      <c r="M6538" s="7">
        <f>MAR1!$B$7+MAR1!$C$7*COS(2*PI()*$C6538/365)+MAR1!$D$7*SIN(2*PI()*$C6538/365)</f>
        <v/>
      </c>
      <c r="N6538" s="7">
        <f>F6538-K6538</f>
        <v/>
      </c>
      <c r="O6538" s="7">
        <f>G6538-L6538</f>
        <v/>
      </c>
      <c r="P6538" s="7">
        <f>H6538-M6538</f>
        <v/>
      </c>
      <c r="Q6538" s="7">
        <f>IF($I6538=1,(N6538-MAR1!$B$11)/MAR1!$D$11,(N6538-MAR1!$C$11)/MAR1!$E$11)</f>
        <v/>
      </c>
      <c r="R6538" s="7">
        <f>IF($I6538=1,(O6538-MAR1!$B$12)/MAR1!$D$12,(O6538-MAR1!$C$12)/MAR1!$E$12)</f>
        <v/>
      </c>
      <c r="S6538" s="7">
        <f>IF($I6538=1,(P6538-MAR1!$B$13)/MAR1!$D$13,(P6538-MAR1!$C$13)/MAR1!$E$13)</f>
        <v/>
      </c>
    </row>
    <row r="6539">
      <c r="A6539" s="5" t="n">
        <v>6538</v>
      </c>
      <c r="B6539" s="5" t="n">
        <v>18</v>
      </c>
      <c r="C6539" s="5" t="n">
        <v>333</v>
      </c>
      <c r="D6539" s="5" t="n">
        <v>11</v>
      </c>
      <c r="E6539" s="5" t="n">
        <v>0.6</v>
      </c>
      <c r="F6539" s="5" t="n">
        <v>24.2</v>
      </c>
      <c r="G6539" s="5" t="n">
        <v>13.6</v>
      </c>
      <c r="H6539" s="5" t="n">
        <v>14.21</v>
      </c>
      <c r="I6539" s="6">
        <f>IF(E6539&gt;=Markov!$B$3,1,0)</f>
        <v/>
      </c>
      <c r="J6539" s="6">
        <f>I6538</f>
        <v/>
      </c>
      <c r="K6539" s="7">
        <f>MAR1!$B$5+MAR1!$C$5*COS(2*PI()*$C6539/365)+MAR1!$D$5*SIN(2*PI()*$C6539/365)</f>
        <v/>
      </c>
      <c r="L6539" s="7">
        <f>MAR1!$B$6+MAR1!$C$6*COS(2*PI()*$C6539/365)+MAR1!$D$6*SIN(2*PI()*$C6539/365)</f>
        <v/>
      </c>
      <c r="M6539" s="7">
        <f>MAR1!$B$7+MAR1!$C$7*COS(2*PI()*$C6539/365)+MAR1!$D$7*SIN(2*PI()*$C6539/365)</f>
        <v/>
      </c>
      <c r="N6539" s="7">
        <f>F6539-K6539</f>
        <v/>
      </c>
      <c r="O6539" s="7">
        <f>G6539-L6539</f>
        <v/>
      </c>
      <c r="P6539" s="7">
        <f>H6539-M6539</f>
        <v/>
      </c>
      <c r="Q6539" s="7">
        <f>IF($I6539=1,(N6539-MAR1!$B$11)/MAR1!$D$11,(N6539-MAR1!$C$11)/MAR1!$E$11)</f>
        <v/>
      </c>
      <c r="R6539" s="7">
        <f>IF($I6539=1,(O6539-MAR1!$B$12)/MAR1!$D$12,(O6539-MAR1!$C$12)/MAR1!$E$12)</f>
        <v/>
      </c>
      <c r="S6539" s="7">
        <f>IF($I6539=1,(P6539-MAR1!$B$13)/MAR1!$D$13,(P6539-MAR1!$C$13)/MAR1!$E$13)</f>
        <v/>
      </c>
    </row>
    <row r="6540">
      <c r="A6540" s="5" t="n">
        <v>6539</v>
      </c>
      <c r="B6540" s="5" t="n">
        <v>18</v>
      </c>
      <c r="C6540" s="5" t="n">
        <v>334</v>
      </c>
      <c r="D6540" s="5" t="n">
        <v>11</v>
      </c>
      <c r="E6540" s="5" t="n">
        <v>5.3</v>
      </c>
      <c r="F6540" s="5" t="n">
        <v>23.8</v>
      </c>
      <c r="G6540" s="5" t="n">
        <v>13.9</v>
      </c>
      <c r="H6540" s="5" t="n">
        <v>10.9</v>
      </c>
      <c r="I6540" s="6">
        <f>IF(E6540&gt;=Markov!$B$3,1,0)</f>
        <v/>
      </c>
      <c r="J6540" s="6">
        <f>I6539</f>
        <v/>
      </c>
      <c r="K6540" s="7">
        <f>MAR1!$B$5+MAR1!$C$5*COS(2*PI()*$C6540/365)+MAR1!$D$5*SIN(2*PI()*$C6540/365)</f>
        <v/>
      </c>
      <c r="L6540" s="7">
        <f>MAR1!$B$6+MAR1!$C$6*COS(2*PI()*$C6540/365)+MAR1!$D$6*SIN(2*PI()*$C6540/365)</f>
        <v/>
      </c>
      <c r="M6540" s="7">
        <f>MAR1!$B$7+MAR1!$C$7*COS(2*PI()*$C6540/365)+MAR1!$D$7*SIN(2*PI()*$C6540/365)</f>
        <v/>
      </c>
      <c r="N6540" s="7">
        <f>F6540-K6540</f>
        <v/>
      </c>
      <c r="O6540" s="7">
        <f>G6540-L6540</f>
        <v/>
      </c>
      <c r="P6540" s="7">
        <f>H6540-M6540</f>
        <v/>
      </c>
      <c r="Q6540" s="7">
        <f>IF($I6540=1,(N6540-MAR1!$B$11)/MAR1!$D$11,(N6540-MAR1!$C$11)/MAR1!$E$11)</f>
        <v/>
      </c>
      <c r="R6540" s="7">
        <f>IF($I6540=1,(O6540-MAR1!$B$12)/MAR1!$D$12,(O6540-MAR1!$C$12)/MAR1!$E$12)</f>
        <v/>
      </c>
      <c r="S6540" s="7">
        <f>IF($I6540=1,(P6540-MAR1!$B$13)/MAR1!$D$13,(P6540-MAR1!$C$13)/MAR1!$E$13)</f>
        <v/>
      </c>
    </row>
    <row r="6541">
      <c r="A6541" s="5" t="n">
        <v>6540</v>
      </c>
      <c r="B6541" s="5" t="n">
        <v>18</v>
      </c>
      <c r="C6541" s="5" t="n">
        <v>335</v>
      </c>
      <c r="D6541" s="5" t="n">
        <v>12</v>
      </c>
      <c r="E6541" s="5" t="n">
        <v>0</v>
      </c>
      <c r="F6541" s="5" t="n">
        <v>24.3</v>
      </c>
      <c r="G6541" s="5" t="n">
        <v>11.5</v>
      </c>
      <c r="H6541" s="5" t="n">
        <v>15.87</v>
      </c>
      <c r="I6541" s="6">
        <f>IF(E6541&gt;=Markov!$B$3,1,0)</f>
        <v/>
      </c>
      <c r="J6541" s="6">
        <f>I6540</f>
        <v/>
      </c>
      <c r="K6541" s="7">
        <f>MAR1!$B$5+MAR1!$C$5*COS(2*PI()*$C6541/365)+MAR1!$D$5*SIN(2*PI()*$C6541/365)</f>
        <v/>
      </c>
      <c r="L6541" s="7">
        <f>MAR1!$B$6+MAR1!$C$6*COS(2*PI()*$C6541/365)+MAR1!$D$6*SIN(2*PI()*$C6541/365)</f>
        <v/>
      </c>
      <c r="M6541" s="7">
        <f>MAR1!$B$7+MAR1!$C$7*COS(2*PI()*$C6541/365)+MAR1!$D$7*SIN(2*PI()*$C6541/365)</f>
        <v/>
      </c>
      <c r="N6541" s="7">
        <f>F6541-K6541</f>
        <v/>
      </c>
      <c r="O6541" s="7">
        <f>G6541-L6541</f>
        <v/>
      </c>
      <c r="P6541" s="7">
        <f>H6541-M6541</f>
        <v/>
      </c>
      <c r="Q6541" s="7">
        <f>IF($I6541=1,(N6541-MAR1!$B$11)/MAR1!$D$11,(N6541-MAR1!$C$11)/MAR1!$E$11)</f>
        <v/>
      </c>
      <c r="R6541" s="7">
        <f>IF($I6541=1,(O6541-MAR1!$B$12)/MAR1!$D$12,(O6541-MAR1!$C$12)/MAR1!$E$12)</f>
        <v/>
      </c>
      <c r="S6541" s="7">
        <f>IF($I6541=1,(P6541-MAR1!$B$13)/MAR1!$D$13,(P6541-MAR1!$C$13)/MAR1!$E$13)</f>
        <v/>
      </c>
    </row>
    <row r="6542">
      <c r="A6542" s="5" t="n">
        <v>6541</v>
      </c>
      <c r="B6542" s="5" t="n">
        <v>18</v>
      </c>
      <c r="C6542" s="5" t="n">
        <v>336</v>
      </c>
      <c r="D6542" s="5" t="n">
        <v>12</v>
      </c>
      <c r="E6542" s="5" t="n">
        <v>0</v>
      </c>
      <c r="F6542" s="5" t="n">
        <v>25.4</v>
      </c>
      <c r="G6542" s="5" t="n">
        <v>11.6</v>
      </c>
      <c r="H6542" s="5" t="n">
        <v>14.4</v>
      </c>
      <c r="I6542" s="6">
        <f>IF(E6542&gt;=Markov!$B$3,1,0)</f>
        <v/>
      </c>
      <c r="J6542" s="6">
        <f>I6541</f>
        <v/>
      </c>
      <c r="K6542" s="7">
        <f>MAR1!$B$5+MAR1!$C$5*COS(2*PI()*$C6542/365)+MAR1!$D$5*SIN(2*PI()*$C6542/365)</f>
        <v/>
      </c>
      <c r="L6542" s="7">
        <f>MAR1!$B$6+MAR1!$C$6*COS(2*PI()*$C6542/365)+MAR1!$D$6*SIN(2*PI()*$C6542/365)</f>
        <v/>
      </c>
      <c r="M6542" s="7">
        <f>MAR1!$B$7+MAR1!$C$7*COS(2*PI()*$C6542/365)+MAR1!$D$7*SIN(2*PI()*$C6542/365)</f>
        <v/>
      </c>
      <c r="N6542" s="7">
        <f>F6542-K6542</f>
        <v/>
      </c>
      <c r="O6542" s="7">
        <f>G6542-L6542</f>
        <v/>
      </c>
      <c r="P6542" s="7">
        <f>H6542-M6542</f>
        <v/>
      </c>
      <c r="Q6542" s="7">
        <f>IF($I6542=1,(N6542-MAR1!$B$11)/MAR1!$D$11,(N6542-MAR1!$C$11)/MAR1!$E$11)</f>
        <v/>
      </c>
      <c r="R6542" s="7">
        <f>IF($I6542=1,(O6542-MAR1!$B$12)/MAR1!$D$12,(O6542-MAR1!$C$12)/MAR1!$E$12)</f>
        <v/>
      </c>
      <c r="S6542" s="7">
        <f>IF($I6542=1,(P6542-MAR1!$B$13)/MAR1!$D$13,(P6542-MAR1!$C$13)/MAR1!$E$13)</f>
        <v/>
      </c>
    </row>
    <row r="6543">
      <c r="A6543" s="5" t="n">
        <v>6542</v>
      </c>
      <c r="B6543" s="5" t="n">
        <v>18</v>
      </c>
      <c r="C6543" s="5" t="n">
        <v>337</v>
      </c>
      <c r="D6543" s="5" t="n">
        <v>12</v>
      </c>
      <c r="E6543" s="5" t="n">
        <v>0</v>
      </c>
      <c r="F6543" s="5" t="n">
        <v>27.9</v>
      </c>
      <c r="G6543" s="5" t="n">
        <v>12.6</v>
      </c>
      <c r="H6543" s="5" t="n">
        <v>13.79</v>
      </c>
      <c r="I6543" s="6">
        <f>IF(E6543&gt;=Markov!$B$3,1,0)</f>
        <v/>
      </c>
      <c r="J6543" s="6">
        <f>I6542</f>
        <v/>
      </c>
      <c r="K6543" s="7">
        <f>MAR1!$B$5+MAR1!$C$5*COS(2*PI()*$C6543/365)+MAR1!$D$5*SIN(2*PI()*$C6543/365)</f>
        <v/>
      </c>
      <c r="L6543" s="7">
        <f>MAR1!$B$6+MAR1!$C$6*COS(2*PI()*$C6543/365)+MAR1!$D$6*SIN(2*PI()*$C6543/365)</f>
        <v/>
      </c>
      <c r="M6543" s="7">
        <f>MAR1!$B$7+MAR1!$C$7*COS(2*PI()*$C6543/365)+MAR1!$D$7*SIN(2*PI()*$C6543/365)</f>
        <v/>
      </c>
      <c r="N6543" s="7">
        <f>F6543-K6543</f>
        <v/>
      </c>
      <c r="O6543" s="7">
        <f>G6543-L6543</f>
        <v/>
      </c>
      <c r="P6543" s="7">
        <f>H6543-M6543</f>
        <v/>
      </c>
      <c r="Q6543" s="7">
        <f>IF($I6543=1,(N6543-MAR1!$B$11)/MAR1!$D$11,(N6543-MAR1!$C$11)/MAR1!$E$11)</f>
        <v/>
      </c>
      <c r="R6543" s="7">
        <f>IF($I6543=1,(O6543-MAR1!$B$12)/MAR1!$D$12,(O6543-MAR1!$C$12)/MAR1!$E$12)</f>
        <v/>
      </c>
      <c r="S6543" s="7">
        <f>IF($I6543=1,(P6543-MAR1!$B$13)/MAR1!$D$13,(P6543-MAR1!$C$13)/MAR1!$E$13)</f>
        <v/>
      </c>
    </row>
    <row r="6544">
      <c r="A6544" s="5" t="n">
        <v>6543</v>
      </c>
      <c r="B6544" s="5" t="n">
        <v>18</v>
      </c>
      <c r="C6544" s="5" t="n">
        <v>338</v>
      </c>
      <c r="D6544" s="5" t="n">
        <v>12</v>
      </c>
      <c r="E6544" s="5" t="n">
        <v>0</v>
      </c>
      <c r="F6544" s="5" t="n">
        <v>27.7</v>
      </c>
      <c r="G6544" s="5" t="n">
        <v>13.3</v>
      </c>
      <c r="H6544" s="5" t="n">
        <v>14.1</v>
      </c>
      <c r="I6544" s="6">
        <f>IF(E6544&gt;=Markov!$B$3,1,0)</f>
        <v/>
      </c>
      <c r="J6544" s="6">
        <f>I6543</f>
        <v/>
      </c>
      <c r="K6544" s="7">
        <f>MAR1!$B$5+MAR1!$C$5*COS(2*PI()*$C6544/365)+MAR1!$D$5*SIN(2*PI()*$C6544/365)</f>
        <v/>
      </c>
      <c r="L6544" s="7">
        <f>MAR1!$B$6+MAR1!$C$6*COS(2*PI()*$C6544/365)+MAR1!$D$6*SIN(2*PI()*$C6544/365)</f>
        <v/>
      </c>
      <c r="M6544" s="7">
        <f>MAR1!$B$7+MAR1!$C$7*COS(2*PI()*$C6544/365)+MAR1!$D$7*SIN(2*PI()*$C6544/365)</f>
        <v/>
      </c>
      <c r="N6544" s="7">
        <f>F6544-K6544</f>
        <v/>
      </c>
      <c r="O6544" s="7">
        <f>G6544-L6544</f>
        <v/>
      </c>
      <c r="P6544" s="7">
        <f>H6544-M6544</f>
        <v/>
      </c>
      <c r="Q6544" s="7">
        <f>IF($I6544=1,(N6544-MAR1!$B$11)/MAR1!$D$11,(N6544-MAR1!$C$11)/MAR1!$E$11)</f>
        <v/>
      </c>
      <c r="R6544" s="7">
        <f>IF($I6544=1,(O6544-MAR1!$B$12)/MAR1!$D$12,(O6544-MAR1!$C$12)/MAR1!$E$12)</f>
        <v/>
      </c>
      <c r="S6544" s="7">
        <f>IF($I6544=1,(P6544-MAR1!$B$13)/MAR1!$D$13,(P6544-MAR1!$C$13)/MAR1!$E$13)</f>
        <v/>
      </c>
    </row>
    <row r="6545">
      <c r="A6545" s="5" t="n">
        <v>6544</v>
      </c>
      <c r="B6545" s="5" t="n">
        <v>18</v>
      </c>
      <c r="C6545" s="5" t="n">
        <v>339</v>
      </c>
      <c r="D6545" s="5" t="n">
        <v>12</v>
      </c>
      <c r="E6545" s="5" t="n">
        <v>0</v>
      </c>
      <c r="F6545" s="5" t="n">
        <v>30.6</v>
      </c>
      <c r="G6545" s="5" t="n">
        <v>14.8</v>
      </c>
      <c r="H6545" s="5" t="n">
        <v>15.36</v>
      </c>
      <c r="I6545" s="6">
        <f>IF(E6545&gt;=Markov!$B$3,1,0)</f>
        <v/>
      </c>
      <c r="J6545" s="6">
        <f>I6544</f>
        <v/>
      </c>
      <c r="K6545" s="7">
        <f>MAR1!$B$5+MAR1!$C$5*COS(2*PI()*$C6545/365)+MAR1!$D$5*SIN(2*PI()*$C6545/365)</f>
        <v/>
      </c>
      <c r="L6545" s="7">
        <f>MAR1!$B$6+MAR1!$C$6*COS(2*PI()*$C6545/365)+MAR1!$D$6*SIN(2*PI()*$C6545/365)</f>
        <v/>
      </c>
      <c r="M6545" s="7">
        <f>MAR1!$B$7+MAR1!$C$7*COS(2*PI()*$C6545/365)+MAR1!$D$7*SIN(2*PI()*$C6545/365)</f>
        <v/>
      </c>
      <c r="N6545" s="7">
        <f>F6545-K6545</f>
        <v/>
      </c>
      <c r="O6545" s="7">
        <f>G6545-L6545</f>
        <v/>
      </c>
      <c r="P6545" s="7">
        <f>H6545-M6545</f>
        <v/>
      </c>
      <c r="Q6545" s="7">
        <f>IF($I6545=1,(N6545-MAR1!$B$11)/MAR1!$D$11,(N6545-MAR1!$C$11)/MAR1!$E$11)</f>
        <v/>
      </c>
      <c r="R6545" s="7">
        <f>IF($I6545=1,(O6545-MAR1!$B$12)/MAR1!$D$12,(O6545-MAR1!$C$12)/MAR1!$E$12)</f>
        <v/>
      </c>
      <c r="S6545" s="7">
        <f>IF($I6545=1,(P6545-MAR1!$B$13)/MAR1!$D$13,(P6545-MAR1!$C$13)/MAR1!$E$13)</f>
        <v/>
      </c>
    </row>
    <row r="6546">
      <c r="A6546" s="5" t="n">
        <v>6545</v>
      </c>
      <c r="B6546" s="5" t="n">
        <v>18</v>
      </c>
      <c r="C6546" s="5" t="n">
        <v>340</v>
      </c>
      <c r="D6546" s="5" t="n">
        <v>12</v>
      </c>
      <c r="E6546" s="5" t="n">
        <v>0</v>
      </c>
      <c r="F6546" s="5" t="n">
        <v>27.5</v>
      </c>
      <c r="G6546" s="5" t="n">
        <v>14.8</v>
      </c>
      <c r="H6546" s="5" t="n">
        <v>14.8</v>
      </c>
      <c r="I6546" s="6">
        <f>IF(E6546&gt;=Markov!$B$3,1,0)</f>
        <v/>
      </c>
      <c r="J6546" s="6">
        <f>I6545</f>
        <v/>
      </c>
      <c r="K6546" s="7">
        <f>MAR1!$B$5+MAR1!$C$5*COS(2*PI()*$C6546/365)+MAR1!$D$5*SIN(2*PI()*$C6546/365)</f>
        <v/>
      </c>
      <c r="L6546" s="7">
        <f>MAR1!$B$6+MAR1!$C$6*COS(2*PI()*$C6546/365)+MAR1!$D$6*SIN(2*PI()*$C6546/365)</f>
        <v/>
      </c>
      <c r="M6546" s="7">
        <f>MAR1!$B$7+MAR1!$C$7*COS(2*PI()*$C6546/365)+MAR1!$D$7*SIN(2*PI()*$C6546/365)</f>
        <v/>
      </c>
      <c r="N6546" s="7">
        <f>F6546-K6546</f>
        <v/>
      </c>
      <c r="O6546" s="7">
        <f>G6546-L6546</f>
        <v/>
      </c>
      <c r="P6546" s="7">
        <f>H6546-M6546</f>
        <v/>
      </c>
      <c r="Q6546" s="7">
        <f>IF($I6546=1,(N6546-MAR1!$B$11)/MAR1!$D$11,(N6546-MAR1!$C$11)/MAR1!$E$11)</f>
        <v/>
      </c>
      <c r="R6546" s="7">
        <f>IF($I6546=1,(O6546-MAR1!$B$12)/MAR1!$D$12,(O6546-MAR1!$C$12)/MAR1!$E$12)</f>
        <v/>
      </c>
      <c r="S6546" s="7">
        <f>IF($I6546=1,(P6546-MAR1!$B$13)/MAR1!$D$13,(P6546-MAR1!$C$13)/MAR1!$E$13)</f>
        <v/>
      </c>
    </row>
    <row r="6547">
      <c r="A6547" s="5" t="n">
        <v>6546</v>
      </c>
      <c r="B6547" s="5" t="n">
        <v>18</v>
      </c>
      <c r="C6547" s="5" t="n">
        <v>341</v>
      </c>
      <c r="D6547" s="5" t="n">
        <v>12</v>
      </c>
      <c r="E6547" s="5" t="n">
        <v>0</v>
      </c>
      <c r="F6547" s="5" t="n">
        <v>27.9</v>
      </c>
      <c r="G6547" s="5" t="n">
        <v>14.2</v>
      </c>
      <c r="H6547" s="5" t="n">
        <v>15.06</v>
      </c>
      <c r="I6547" s="6">
        <f>IF(E6547&gt;=Markov!$B$3,1,0)</f>
        <v/>
      </c>
      <c r="J6547" s="6">
        <f>I6546</f>
        <v/>
      </c>
      <c r="K6547" s="7">
        <f>MAR1!$B$5+MAR1!$C$5*COS(2*PI()*$C6547/365)+MAR1!$D$5*SIN(2*PI()*$C6547/365)</f>
        <v/>
      </c>
      <c r="L6547" s="7">
        <f>MAR1!$B$6+MAR1!$C$6*COS(2*PI()*$C6547/365)+MAR1!$D$6*SIN(2*PI()*$C6547/365)</f>
        <v/>
      </c>
      <c r="M6547" s="7">
        <f>MAR1!$B$7+MAR1!$C$7*COS(2*PI()*$C6547/365)+MAR1!$D$7*SIN(2*PI()*$C6547/365)</f>
        <v/>
      </c>
      <c r="N6547" s="7">
        <f>F6547-K6547</f>
        <v/>
      </c>
      <c r="O6547" s="7">
        <f>G6547-L6547</f>
        <v/>
      </c>
      <c r="P6547" s="7">
        <f>H6547-M6547</f>
        <v/>
      </c>
      <c r="Q6547" s="7">
        <f>IF($I6547=1,(N6547-MAR1!$B$11)/MAR1!$D$11,(N6547-MAR1!$C$11)/MAR1!$E$11)</f>
        <v/>
      </c>
      <c r="R6547" s="7">
        <f>IF($I6547=1,(O6547-MAR1!$B$12)/MAR1!$D$12,(O6547-MAR1!$C$12)/MAR1!$E$12)</f>
        <v/>
      </c>
      <c r="S6547" s="7">
        <f>IF($I6547=1,(P6547-MAR1!$B$13)/MAR1!$D$13,(P6547-MAR1!$C$13)/MAR1!$E$13)</f>
        <v/>
      </c>
    </row>
    <row r="6548">
      <c r="A6548" s="5" t="n">
        <v>6547</v>
      </c>
      <c r="B6548" s="5" t="n">
        <v>18</v>
      </c>
      <c r="C6548" s="5" t="n">
        <v>342</v>
      </c>
      <c r="D6548" s="5" t="n">
        <v>12</v>
      </c>
      <c r="E6548" s="5" t="n">
        <v>0</v>
      </c>
      <c r="F6548" s="5" t="n">
        <v>27.1</v>
      </c>
      <c r="G6548" s="5" t="n">
        <v>13.3</v>
      </c>
      <c r="H6548" s="5" t="n">
        <v>17.18</v>
      </c>
      <c r="I6548" s="6">
        <f>IF(E6548&gt;=Markov!$B$3,1,0)</f>
        <v/>
      </c>
      <c r="J6548" s="6">
        <f>I6547</f>
        <v/>
      </c>
      <c r="K6548" s="7">
        <f>MAR1!$B$5+MAR1!$C$5*COS(2*PI()*$C6548/365)+MAR1!$D$5*SIN(2*PI()*$C6548/365)</f>
        <v/>
      </c>
      <c r="L6548" s="7">
        <f>MAR1!$B$6+MAR1!$C$6*COS(2*PI()*$C6548/365)+MAR1!$D$6*SIN(2*PI()*$C6548/365)</f>
        <v/>
      </c>
      <c r="M6548" s="7">
        <f>MAR1!$B$7+MAR1!$C$7*COS(2*PI()*$C6548/365)+MAR1!$D$7*SIN(2*PI()*$C6548/365)</f>
        <v/>
      </c>
      <c r="N6548" s="7">
        <f>F6548-K6548</f>
        <v/>
      </c>
      <c r="O6548" s="7">
        <f>G6548-L6548</f>
        <v/>
      </c>
      <c r="P6548" s="7">
        <f>H6548-M6548</f>
        <v/>
      </c>
      <c r="Q6548" s="7">
        <f>IF($I6548=1,(N6548-MAR1!$B$11)/MAR1!$D$11,(N6548-MAR1!$C$11)/MAR1!$E$11)</f>
        <v/>
      </c>
      <c r="R6548" s="7">
        <f>IF($I6548=1,(O6548-MAR1!$B$12)/MAR1!$D$12,(O6548-MAR1!$C$12)/MAR1!$E$12)</f>
        <v/>
      </c>
      <c r="S6548" s="7">
        <f>IF($I6548=1,(P6548-MAR1!$B$13)/MAR1!$D$13,(P6548-MAR1!$C$13)/MAR1!$E$13)</f>
        <v/>
      </c>
    </row>
    <row r="6549">
      <c r="A6549" s="5" t="n">
        <v>6548</v>
      </c>
      <c r="B6549" s="5" t="n">
        <v>18</v>
      </c>
      <c r="C6549" s="5" t="n">
        <v>343</v>
      </c>
      <c r="D6549" s="5" t="n">
        <v>12</v>
      </c>
      <c r="E6549" s="5" t="n">
        <v>0</v>
      </c>
      <c r="F6549" s="5" t="n">
        <v>30.6</v>
      </c>
      <c r="G6549" s="5" t="n">
        <v>14.4</v>
      </c>
      <c r="H6549" s="5" t="n">
        <v>19.55</v>
      </c>
      <c r="I6549" s="6">
        <f>IF(E6549&gt;=Markov!$B$3,1,0)</f>
        <v/>
      </c>
      <c r="J6549" s="6">
        <f>I6548</f>
        <v/>
      </c>
      <c r="K6549" s="7">
        <f>MAR1!$B$5+MAR1!$C$5*COS(2*PI()*$C6549/365)+MAR1!$D$5*SIN(2*PI()*$C6549/365)</f>
        <v/>
      </c>
      <c r="L6549" s="7">
        <f>MAR1!$B$6+MAR1!$C$6*COS(2*PI()*$C6549/365)+MAR1!$D$6*SIN(2*PI()*$C6549/365)</f>
        <v/>
      </c>
      <c r="M6549" s="7">
        <f>MAR1!$B$7+MAR1!$C$7*COS(2*PI()*$C6549/365)+MAR1!$D$7*SIN(2*PI()*$C6549/365)</f>
        <v/>
      </c>
      <c r="N6549" s="7">
        <f>F6549-K6549</f>
        <v/>
      </c>
      <c r="O6549" s="7">
        <f>G6549-L6549</f>
        <v/>
      </c>
      <c r="P6549" s="7">
        <f>H6549-M6549</f>
        <v/>
      </c>
      <c r="Q6549" s="7">
        <f>IF($I6549=1,(N6549-MAR1!$B$11)/MAR1!$D$11,(N6549-MAR1!$C$11)/MAR1!$E$11)</f>
        <v/>
      </c>
      <c r="R6549" s="7">
        <f>IF($I6549=1,(O6549-MAR1!$B$12)/MAR1!$D$12,(O6549-MAR1!$C$12)/MAR1!$E$12)</f>
        <v/>
      </c>
      <c r="S6549" s="7">
        <f>IF($I6549=1,(P6549-MAR1!$B$13)/MAR1!$D$13,(P6549-MAR1!$C$13)/MAR1!$E$13)</f>
        <v/>
      </c>
    </row>
    <row r="6550">
      <c r="A6550" s="5" t="n">
        <v>6549</v>
      </c>
      <c r="B6550" s="5" t="n">
        <v>18</v>
      </c>
      <c r="C6550" s="5" t="n">
        <v>344</v>
      </c>
      <c r="D6550" s="5" t="n">
        <v>12</v>
      </c>
      <c r="E6550" s="5" t="n">
        <v>0</v>
      </c>
      <c r="F6550" s="5" t="n">
        <v>29</v>
      </c>
      <c r="G6550" s="5" t="n">
        <v>12.1</v>
      </c>
      <c r="H6550" s="5" t="n">
        <v>20.03</v>
      </c>
      <c r="I6550" s="6">
        <f>IF(E6550&gt;=Markov!$B$3,1,0)</f>
        <v/>
      </c>
      <c r="J6550" s="6">
        <f>I6549</f>
        <v/>
      </c>
      <c r="K6550" s="7">
        <f>MAR1!$B$5+MAR1!$C$5*COS(2*PI()*$C6550/365)+MAR1!$D$5*SIN(2*PI()*$C6550/365)</f>
        <v/>
      </c>
      <c r="L6550" s="7">
        <f>MAR1!$B$6+MAR1!$C$6*COS(2*PI()*$C6550/365)+MAR1!$D$6*SIN(2*PI()*$C6550/365)</f>
        <v/>
      </c>
      <c r="M6550" s="7">
        <f>MAR1!$B$7+MAR1!$C$7*COS(2*PI()*$C6550/365)+MAR1!$D$7*SIN(2*PI()*$C6550/365)</f>
        <v/>
      </c>
      <c r="N6550" s="7">
        <f>F6550-K6550</f>
        <v/>
      </c>
      <c r="O6550" s="7">
        <f>G6550-L6550</f>
        <v/>
      </c>
      <c r="P6550" s="7">
        <f>H6550-M6550</f>
        <v/>
      </c>
      <c r="Q6550" s="7">
        <f>IF($I6550=1,(N6550-MAR1!$B$11)/MAR1!$D$11,(N6550-MAR1!$C$11)/MAR1!$E$11)</f>
        <v/>
      </c>
      <c r="R6550" s="7">
        <f>IF($I6550=1,(O6550-MAR1!$B$12)/MAR1!$D$12,(O6550-MAR1!$C$12)/MAR1!$E$12)</f>
        <v/>
      </c>
      <c r="S6550" s="7">
        <f>IF($I6550=1,(P6550-MAR1!$B$13)/MAR1!$D$13,(P6550-MAR1!$C$13)/MAR1!$E$13)</f>
        <v/>
      </c>
    </row>
    <row r="6551">
      <c r="A6551" s="5" t="n">
        <v>6550</v>
      </c>
      <c r="B6551" s="5" t="n">
        <v>18</v>
      </c>
      <c r="C6551" s="5" t="n">
        <v>345</v>
      </c>
      <c r="D6551" s="5" t="n">
        <v>12</v>
      </c>
      <c r="E6551" s="5" t="n">
        <v>0</v>
      </c>
      <c r="F6551" s="5" t="n">
        <v>30.9</v>
      </c>
      <c r="G6551" s="5" t="n">
        <v>13.7</v>
      </c>
      <c r="H6551" s="5" t="n">
        <v>15.61</v>
      </c>
      <c r="I6551" s="6">
        <f>IF(E6551&gt;=Markov!$B$3,1,0)</f>
        <v/>
      </c>
      <c r="J6551" s="6">
        <f>I6550</f>
        <v/>
      </c>
      <c r="K6551" s="7">
        <f>MAR1!$B$5+MAR1!$C$5*COS(2*PI()*$C6551/365)+MAR1!$D$5*SIN(2*PI()*$C6551/365)</f>
        <v/>
      </c>
      <c r="L6551" s="7">
        <f>MAR1!$B$6+MAR1!$C$6*COS(2*PI()*$C6551/365)+MAR1!$D$6*SIN(2*PI()*$C6551/365)</f>
        <v/>
      </c>
      <c r="M6551" s="7">
        <f>MAR1!$B$7+MAR1!$C$7*COS(2*PI()*$C6551/365)+MAR1!$D$7*SIN(2*PI()*$C6551/365)</f>
        <v/>
      </c>
      <c r="N6551" s="7">
        <f>F6551-K6551</f>
        <v/>
      </c>
      <c r="O6551" s="7">
        <f>G6551-L6551</f>
        <v/>
      </c>
      <c r="P6551" s="7">
        <f>H6551-M6551</f>
        <v/>
      </c>
      <c r="Q6551" s="7">
        <f>IF($I6551=1,(N6551-MAR1!$B$11)/MAR1!$D$11,(N6551-MAR1!$C$11)/MAR1!$E$11)</f>
        <v/>
      </c>
      <c r="R6551" s="7">
        <f>IF($I6551=1,(O6551-MAR1!$B$12)/MAR1!$D$12,(O6551-MAR1!$C$12)/MAR1!$E$12)</f>
        <v/>
      </c>
      <c r="S6551" s="7">
        <f>IF($I6551=1,(P6551-MAR1!$B$13)/MAR1!$D$13,(P6551-MAR1!$C$13)/MAR1!$E$13)</f>
        <v/>
      </c>
    </row>
    <row r="6552">
      <c r="A6552" s="5" t="n">
        <v>6551</v>
      </c>
      <c r="B6552" s="5" t="n">
        <v>18</v>
      </c>
      <c r="C6552" s="5" t="n">
        <v>346</v>
      </c>
      <c r="D6552" s="5" t="n">
        <v>12</v>
      </c>
      <c r="E6552" s="5" t="n">
        <v>0</v>
      </c>
      <c r="F6552" s="5" t="n">
        <v>30.7</v>
      </c>
      <c r="G6552" s="5" t="n">
        <v>15.2</v>
      </c>
      <c r="H6552" s="5" t="n">
        <v>16.97</v>
      </c>
      <c r="I6552" s="6">
        <f>IF(E6552&gt;=Markov!$B$3,1,0)</f>
        <v/>
      </c>
      <c r="J6552" s="6">
        <f>I6551</f>
        <v/>
      </c>
      <c r="K6552" s="7">
        <f>MAR1!$B$5+MAR1!$C$5*COS(2*PI()*$C6552/365)+MAR1!$D$5*SIN(2*PI()*$C6552/365)</f>
        <v/>
      </c>
      <c r="L6552" s="7">
        <f>MAR1!$B$6+MAR1!$C$6*COS(2*PI()*$C6552/365)+MAR1!$D$6*SIN(2*PI()*$C6552/365)</f>
        <v/>
      </c>
      <c r="M6552" s="7">
        <f>MAR1!$B$7+MAR1!$C$7*COS(2*PI()*$C6552/365)+MAR1!$D$7*SIN(2*PI()*$C6552/365)</f>
        <v/>
      </c>
      <c r="N6552" s="7">
        <f>F6552-K6552</f>
        <v/>
      </c>
      <c r="O6552" s="7">
        <f>G6552-L6552</f>
        <v/>
      </c>
      <c r="P6552" s="7">
        <f>H6552-M6552</f>
        <v/>
      </c>
      <c r="Q6552" s="7">
        <f>IF($I6552=1,(N6552-MAR1!$B$11)/MAR1!$D$11,(N6552-MAR1!$C$11)/MAR1!$E$11)</f>
        <v/>
      </c>
      <c r="R6552" s="7">
        <f>IF($I6552=1,(O6552-MAR1!$B$12)/MAR1!$D$12,(O6552-MAR1!$C$12)/MAR1!$E$12)</f>
        <v/>
      </c>
      <c r="S6552" s="7">
        <f>IF($I6552=1,(P6552-MAR1!$B$13)/MAR1!$D$13,(P6552-MAR1!$C$13)/MAR1!$E$13)</f>
        <v/>
      </c>
    </row>
    <row r="6553">
      <c r="A6553" s="5" t="n">
        <v>6552</v>
      </c>
      <c r="B6553" s="5" t="n">
        <v>18</v>
      </c>
      <c r="C6553" s="5" t="n">
        <v>347</v>
      </c>
      <c r="D6553" s="5" t="n">
        <v>12</v>
      </c>
      <c r="E6553" s="5" t="n">
        <v>0</v>
      </c>
      <c r="F6553" s="5" t="n">
        <v>29.5</v>
      </c>
      <c r="G6553" s="5" t="n">
        <v>15.8</v>
      </c>
      <c r="H6553" s="5" t="n">
        <v>16.69</v>
      </c>
      <c r="I6553" s="6">
        <f>IF(E6553&gt;=Markov!$B$3,1,0)</f>
        <v/>
      </c>
      <c r="J6553" s="6">
        <f>I6552</f>
        <v/>
      </c>
      <c r="K6553" s="7">
        <f>MAR1!$B$5+MAR1!$C$5*COS(2*PI()*$C6553/365)+MAR1!$D$5*SIN(2*PI()*$C6553/365)</f>
        <v/>
      </c>
      <c r="L6553" s="7">
        <f>MAR1!$B$6+MAR1!$C$6*COS(2*PI()*$C6553/365)+MAR1!$D$6*SIN(2*PI()*$C6553/365)</f>
        <v/>
      </c>
      <c r="M6553" s="7">
        <f>MAR1!$B$7+MAR1!$C$7*COS(2*PI()*$C6553/365)+MAR1!$D$7*SIN(2*PI()*$C6553/365)</f>
        <v/>
      </c>
      <c r="N6553" s="7">
        <f>F6553-K6553</f>
        <v/>
      </c>
      <c r="O6553" s="7">
        <f>G6553-L6553</f>
        <v/>
      </c>
      <c r="P6553" s="7">
        <f>H6553-M6553</f>
        <v/>
      </c>
      <c r="Q6553" s="7">
        <f>IF($I6553=1,(N6553-MAR1!$B$11)/MAR1!$D$11,(N6553-MAR1!$C$11)/MAR1!$E$11)</f>
        <v/>
      </c>
      <c r="R6553" s="7">
        <f>IF($I6553=1,(O6553-MAR1!$B$12)/MAR1!$D$12,(O6553-MAR1!$C$12)/MAR1!$E$12)</f>
        <v/>
      </c>
      <c r="S6553" s="7">
        <f>IF($I6553=1,(P6553-MAR1!$B$13)/MAR1!$D$13,(P6553-MAR1!$C$13)/MAR1!$E$13)</f>
        <v/>
      </c>
    </row>
    <row r="6554">
      <c r="A6554" s="5" t="n">
        <v>6553</v>
      </c>
      <c r="B6554" s="5" t="n">
        <v>18</v>
      </c>
      <c r="C6554" s="5" t="n">
        <v>348</v>
      </c>
      <c r="D6554" s="5" t="n">
        <v>12</v>
      </c>
      <c r="E6554" s="5" t="n">
        <v>0</v>
      </c>
      <c r="F6554" s="5" t="n">
        <v>31.1</v>
      </c>
      <c r="G6554" s="5" t="n">
        <v>15</v>
      </c>
      <c r="H6554" s="5" t="n">
        <v>14.11</v>
      </c>
      <c r="I6554" s="6">
        <f>IF(E6554&gt;=Markov!$B$3,1,0)</f>
        <v/>
      </c>
      <c r="J6554" s="6">
        <f>I6553</f>
        <v/>
      </c>
      <c r="K6554" s="7">
        <f>MAR1!$B$5+MAR1!$C$5*COS(2*PI()*$C6554/365)+MAR1!$D$5*SIN(2*PI()*$C6554/365)</f>
        <v/>
      </c>
      <c r="L6554" s="7">
        <f>MAR1!$B$6+MAR1!$C$6*COS(2*PI()*$C6554/365)+MAR1!$D$6*SIN(2*PI()*$C6554/365)</f>
        <v/>
      </c>
      <c r="M6554" s="7">
        <f>MAR1!$B$7+MAR1!$C$7*COS(2*PI()*$C6554/365)+MAR1!$D$7*SIN(2*PI()*$C6554/365)</f>
        <v/>
      </c>
      <c r="N6554" s="7">
        <f>F6554-K6554</f>
        <v/>
      </c>
      <c r="O6554" s="7">
        <f>G6554-L6554</f>
        <v/>
      </c>
      <c r="P6554" s="7">
        <f>H6554-M6554</f>
        <v/>
      </c>
      <c r="Q6554" s="7">
        <f>IF($I6554=1,(N6554-MAR1!$B$11)/MAR1!$D$11,(N6554-MAR1!$C$11)/MAR1!$E$11)</f>
        <v/>
      </c>
      <c r="R6554" s="7">
        <f>IF($I6554=1,(O6554-MAR1!$B$12)/MAR1!$D$12,(O6554-MAR1!$C$12)/MAR1!$E$12)</f>
        <v/>
      </c>
      <c r="S6554" s="7">
        <f>IF($I6554=1,(P6554-MAR1!$B$13)/MAR1!$D$13,(P6554-MAR1!$C$13)/MAR1!$E$13)</f>
        <v/>
      </c>
    </row>
    <row r="6555">
      <c r="A6555" s="5" t="n">
        <v>6554</v>
      </c>
      <c r="B6555" s="5" t="n">
        <v>18</v>
      </c>
      <c r="C6555" s="5" t="n">
        <v>349</v>
      </c>
      <c r="D6555" s="5" t="n">
        <v>12</v>
      </c>
      <c r="E6555" s="5" t="n">
        <v>0</v>
      </c>
      <c r="F6555" s="5" t="n">
        <v>30.3</v>
      </c>
      <c r="G6555" s="5" t="n">
        <v>12.3</v>
      </c>
      <c r="H6555" s="5" t="n">
        <v>14.86</v>
      </c>
      <c r="I6555" s="6">
        <f>IF(E6555&gt;=Markov!$B$3,1,0)</f>
        <v/>
      </c>
      <c r="J6555" s="6">
        <f>I6554</f>
        <v/>
      </c>
      <c r="K6555" s="7">
        <f>MAR1!$B$5+MAR1!$C$5*COS(2*PI()*$C6555/365)+MAR1!$D$5*SIN(2*PI()*$C6555/365)</f>
        <v/>
      </c>
      <c r="L6555" s="7">
        <f>MAR1!$B$6+MAR1!$C$6*COS(2*PI()*$C6555/365)+MAR1!$D$6*SIN(2*PI()*$C6555/365)</f>
        <v/>
      </c>
      <c r="M6555" s="7">
        <f>MAR1!$B$7+MAR1!$C$7*COS(2*PI()*$C6555/365)+MAR1!$D$7*SIN(2*PI()*$C6555/365)</f>
        <v/>
      </c>
      <c r="N6555" s="7">
        <f>F6555-K6555</f>
        <v/>
      </c>
      <c r="O6555" s="7">
        <f>G6555-L6555</f>
        <v/>
      </c>
      <c r="P6555" s="7">
        <f>H6555-M6555</f>
        <v/>
      </c>
      <c r="Q6555" s="7">
        <f>IF($I6555=1,(N6555-MAR1!$B$11)/MAR1!$D$11,(N6555-MAR1!$C$11)/MAR1!$E$11)</f>
        <v/>
      </c>
      <c r="R6555" s="7">
        <f>IF($I6555=1,(O6555-MAR1!$B$12)/MAR1!$D$12,(O6555-MAR1!$C$12)/MAR1!$E$12)</f>
        <v/>
      </c>
      <c r="S6555" s="7">
        <f>IF($I6555=1,(P6555-MAR1!$B$13)/MAR1!$D$13,(P6555-MAR1!$C$13)/MAR1!$E$13)</f>
        <v/>
      </c>
    </row>
    <row r="6556">
      <c r="A6556" s="5" t="n">
        <v>6555</v>
      </c>
      <c r="B6556" s="5" t="n">
        <v>18</v>
      </c>
      <c r="C6556" s="5" t="n">
        <v>350</v>
      </c>
      <c r="D6556" s="5" t="n">
        <v>12</v>
      </c>
      <c r="E6556" s="5" t="n">
        <v>0</v>
      </c>
      <c r="F6556" s="5" t="n">
        <v>27</v>
      </c>
      <c r="G6556" s="5" t="n">
        <v>13.1</v>
      </c>
      <c r="H6556" s="5" t="n">
        <v>18.33</v>
      </c>
      <c r="I6556" s="6">
        <f>IF(E6556&gt;=Markov!$B$3,1,0)</f>
        <v/>
      </c>
      <c r="J6556" s="6">
        <f>I6555</f>
        <v/>
      </c>
      <c r="K6556" s="7">
        <f>MAR1!$B$5+MAR1!$C$5*COS(2*PI()*$C6556/365)+MAR1!$D$5*SIN(2*PI()*$C6556/365)</f>
        <v/>
      </c>
      <c r="L6556" s="7">
        <f>MAR1!$B$6+MAR1!$C$6*COS(2*PI()*$C6556/365)+MAR1!$D$6*SIN(2*PI()*$C6556/365)</f>
        <v/>
      </c>
      <c r="M6556" s="7">
        <f>MAR1!$B$7+MAR1!$C$7*COS(2*PI()*$C6556/365)+MAR1!$D$7*SIN(2*PI()*$C6556/365)</f>
        <v/>
      </c>
      <c r="N6556" s="7">
        <f>F6556-K6556</f>
        <v/>
      </c>
      <c r="O6556" s="7">
        <f>G6556-L6556</f>
        <v/>
      </c>
      <c r="P6556" s="7">
        <f>H6556-M6556</f>
        <v/>
      </c>
      <c r="Q6556" s="7">
        <f>IF($I6556=1,(N6556-MAR1!$B$11)/MAR1!$D$11,(N6556-MAR1!$C$11)/MAR1!$E$11)</f>
        <v/>
      </c>
      <c r="R6556" s="7">
        <f>IF($I6556=1,(O6556-MAR1!$B$12)/MAR1!$D$12,(O6556-MAR1!$C$12)/MAR1!$E$12)</f>
        <v/>
      </c>
      <c r="S6556" s="7">
        <f>IF($I6556=1,(P6556-MAR1!$B$13)/MAR1!$D$13,(P6556-MAR1!$C$13)/MAR1!$E$13)</f>
        <v/>
      </c>
    </row>
    <row r="6557">
      <c r="A6557" s="5" t="n">
        <v>6556</v>
      </c>
      <c r="B6557" s="5" t="n">
        <v>18</v>
      </c>
      <c r="C6557" s="5" t="n">
        <v>351</v>
      </c>
      <c r="D6557" s="5" t="n">
        <v>12</v>
      </c>
      <c r="E6557" s="5" t="n">
        <v>0</v>
      </c>
      <c r="F6557" s="5" t="n">
        <v>25.4</v>
      </c>
      <c r="G6557" s="5" t="n">
        <v>15.1</v>
      </c>
      <c r="H6557" s="5" t="n">
        <v>13.62</v>
      </c>
      <c r="I6557" s="6">
        <f>IF(E6557&gt;=Markov!$B$3,1,0)</f>
        <v/>
      </c>
      <c r="J6557" s="6">
        <f>I6556</f>
        <v/>
      </c>
      <c r="K6557" s="7">
        <f>MAR1!$B$5+MAR1!$C$5*COS(2*PI()*$C6557/365)+MAR1!$D$5*SIN(2*PI()*$C6557/365)</f>
        <v/>
      </c>
      <c r="L6557" s="7">
        <f>MAR1!$B$6+MAR1!$C$6*COS(2*PI()*$C6557/365)+MAR1!$D$6*SIN(2*PI()*$C6557/365)</f>
        <v/>
      </c>
      <c r="M6557" s="7">
        <f>MAR1!$B$7+MAR1!$C$7*COS(2*PI()*$C6557/365)+MAR1!$D$7*SIN(2*PI()*$C6557/365)</f>
        <v/>
      </c>
      <c r="N6557" s="7">
        <f>F6557-K6557</f>
        <v/>
      </c>
      <c r="O6557" s="7">
        <f>G6557-L6557</f>
        <v/>
      </c>
      <c r="P6557" s="7">
        <f>H6557-M6557</f>
        <v/>
      </c>
      <c r="Q6557" s="7">
        <f>IF($I6557=1,(N6557-MAR1!$B$11)/MAR1!$D$11,(N6557-MAR1!$C$11)/MAR1!$E$11)</f>
        <v/>
      </c>
      <c r="R6557" s="7">
        <f>IF($I6557=1,(O6557-MAR1!$B$12)/MAR1!$D$12,(O6557-MAR1!$C$12)/MAR1!$E$12)</f>
        <v/>
      </c>
      <c r="S6557" s="7">
        <f>IF($I6557=1,(P6557-MAR1!$B$13)/MAR1!$D$13,(P6557-MAR1!$C$13)/MAR1!$E$13)</f>
        <v/>
      </c>
    </row>
    <row r="6558">
      <c r="A6558" s="5" t="n">
        <v>6557</v>
      </c>
      <c r="B6558" s="5" t="n">
        <v>18</v>
      </c>
      <c r="C6558" s="5" t="n">
        <v>352</v>
      </c>
      <c r="D6558" s="5" t="n">
        <v>12</v>
      </c>
      <c r="E6558" s="5" t="n">
        <v>0</v>
      </c>
      <c r="F6558" s="5" t="n">
        <v>28.8</v>
      </c>
      <c r="G6558" s="5" t="n">
        <v>15.9</v>
      </c>
      <c r="H6558" s="5" t="n">
        <v>15.72</v>
      </c>
      <c r="I6558" s="6">
        <f>IF(E6558&gt;=Markov!$B$3,1,0)</f>
        <v/>
      </c>
      <c r="J6558" s="6">
        <f>I6557</f>
        <v/>
      </c>
      <c r="K6558" s="7">
        <f>MAR1!$B$5+MAR1!$C$5*COS(2*PI()*$C6558/365)+MAR1!$D$5*SIN(2*PI()*$C6558/365)</f>
        <v/>
      </c>
      <c r="L6558" s="7">
        <f>MAR1!$B$6+MAR1!$C$6*COS(2*PI()*$C6558/365)+MAR1!$D$6*SIN(2*PI()*$C6558/365)</f>
        <v/>
      </c>
      <c r="M6558" s="7">
        <f>MAR1!$B$7+MAR1!$C$7*COS(2*PI()*$C6558/365)+MAR1!$D$7*SIN(2*PI()*$C6558/365)</f>
        <v/>
      </c>
      <c r="N6558" s="7">
        <f>F6558-K6558</f>
        <v/>
      </c>
      <c r="O6558" s="7">
        <f>G6558-L6558</f>
        <v/>
      </c>
      <c r="P6558" s="7">
        <f>H6558-M6558</f>
        <v/>
      </c>
      <c r="Q6558" s="7">
        <f>IF($I6558=1,(N6558-MAR1!$B$11)/MAR1!$D$11,(N6558-MAR1!$C$11)/MAR1!$E$11)</f>
        <v/>
      </c>
      <c r="R6558" s="7">
        <f>IF($I6558=1,(O6558-MAR1!$B$12)/MAR1!$D$12,(O6558-MAR1!$C$12)/MAR1!$E$12)</f>
        <v/>
      </c>
      <c r="S6558" s="7">
        <f>IF($I6558=1,(P6558-MAR1!$B$13)/MAR1!$D$13,(P6558-MAR1!$C$13)/MAR1!$E$13)</f>
        <v/>
      </c>
    </row>
    <row r="6559">
      <c r="A6559" s="5" t="n">
        <v>6558</v>
      </c>
      <c r="B6559" s="5" t="n">
        <v>18</v>
      </c>
      <c r="C6559" s="5" t="n">
        <v>353</v>
      </c>
      <c r="D6559" s="5" t="n">
        <v>12</v>
      </c>
      <c r="E6559" s="5" t="n">
        <v>0</v>
      </c>
      <c r="F6559" s="5" t="n">
        <v>31.1</v>
      </c>
      <c r="G6559" s="5" t="n">
        <v>18</v>
      </c>
      <c r="H6559" s="5" t="n">
        <v>19.37</v>
      </c>
      <c r="I6559" s="6">
        <f>IF(E6559&gt;=Markov!$B$3,1,0)</f>
        <v/>
      </c>
      <c r="J6559" s="6">
        <f>I6558</f>
        <v/>
      </c>
      <c r="K6559" s="7">
        <f>MAR1!$B$5+MAR1!$C$5*COS(2*PI()*$C6559/365)+MAR1!$D$5*SIN(2*PI()*$C6559/365)</f>
        <v/>
      </c>
      <c r="L6559" s="7">
        <f>MAR1!$B$6+MAR1!$C$6*COS(2*PI()*$C6559/365)+MAR1!$D$6*SIN(2*PI()*$C6559/365)</f>
        <v/>
      </c>
      <c r="M6559" s="7">
        <f>MAR1!$B$7+MAR1!$C$7*COS(2*PI()*$C6559/365)+MAR1!$D$7*SIN(2*PI()*$C6559/365)</f>
        <v/>
      </c>
      <c r="N6559" s="7">
        <f>F6559-K6559</f>
        <v/>
      </c>
      <c r="O6559" s="7">
        <f>G6559-L6559</f>
        <v/>
      </c>
      <c r="P6559" s="7">
        <f>H6559-M6559</f>
        <v/>
      </c>
      <c r="Q6559" s="7">
        <f>IF($I6559=1,(N6559-MAR1!$B$11)/MAR1!$D$11,(N6559-MAR1!$C$11)/MAR1!$E$11)</f>
        <v/>
      </c>
      <c r="R6559" s="7">
        <f>IF($I6559=1,(O6559-MAR1!$B$12)/MAR1!$D$12,(O6559-MAR1!$C$12)/MAR1!$E$12)</f>
        <v/>
      </c>
      <c r="S6559" s="7">
        <f>IF($I6559=1,(P6559-MAR1!$B$13)/MAR1!$D$13,(P6559-MAR1!$C$13)/MAR1!$E$13)</f>
        <v/>
      </c>
    </row>
    <row r="6560">
      <c r="A6560" s="5" t="n">
        <v>6559</v>
      </c>
      <c r="B6560" s="5" t="n">
        <v>18</v>
      </c>
      <c r="C6560" s="5" t="n">
        <v>354</v>
      </c>
      <c r="D6560" s="5" t="n">
        <v>12</v>
      </c>
      <c r="E6560" s="5" t="n">
        <v>0</v>
      </c>
      <c r="F6560" s="5" t="n">
        <v>28.9</v>
      </c>
      <c r="G6560" s="5" t="n">
        <v>15.9</v>
      </c>
      <c r="H6560" s="5" t="n">
        <v>16.87</v>
      </c>
      <c r="I6560" s="6">
        <f>IF(E6560&gt;=Markov!$B$3,1,0)</f>
        <v/>
      </c>
      <c r="J6560" s="6">
        <f>I6559</f>
        <v/>
      </c>
      <c r="K6560" s="7">
        <f>MAR1!$B$5+MAR1!$C$5*COS(2*PI()*$C6560/365)+MAR1!$D$5*SIN(2*PI()*$C6560/365)</f>
        <v/>
      </c>
      <c r="L6560" s="7">
        <f>MAR1!$B$6+MAR1!$C$6*COS(2*PI()*$C6560/365)+MAR1!$D$6*SIN(2*PI()*$C6560/365)</f>
        <v/>
      </c>
      <c r="M6560" s="7">
        <f>MAR1!$B$7+MAR1!$C$7*COS(2*PI()*$C6560/365)+MAR1!$D$7*SIN(2*PI()*$C6560/365)</f>
        <v/>
      </c>
      <c r="N6560" s="7">
        <f>F6560-K6560</f>
        <v/>
      </c>
      <c r="O6560" s="7">
        <f>G6560-L6560</f>
        <v/>
      </c>
      <c r="P6560" s="7">
        <f>H6560-M6560</f>
        <v/>
      </c>
      <c r="Q6560" s="7">
        <f>IF($I6560=1,(N6560-MAR1!$B$11)/MAR1!$D$11,(N6560-MAR1!$C$11)/MAR1!$E$11)</f>
        <v/>
      </c>
      <c r="R6560" s="7">
        <f>IF($I6560=1,(O6560-MAR1!$B$12)/MAR1!$D$12,(O6560-MAR1!$C$12)/MAR1!$E$12)</f>
        <v/>
      </c>
      <c r="S6560" s="7">
        <f>IF($I6560=1,(P6560-MAR1!$B$13)/MAR1!$D$13,(P6560-MAR1!$C$13)/MAR1!$E$13)</f>
        <v/>
      </c>
    </row>
    <row r="6561">
      <c r="A6561" s="5" t="n">
        <v>6560</v>
      </c>
      <c r="B6561" s="5" t="n">
        <v>18</v>
      </c>
      <c r="C6561" s="5" t="n">
        <v>355</v>
      </c>
      <c r="D6561" s="5" t="n">
        <v>12</v>
      </c>
      <c r="E6561" s="5" t="n">
        <v>0</v>
      </c>
      <c r="F6561" s="5" t="n">
        <v>28.4</v>
      </c>
      <c r="G6561" s="5" t="n">
        <v>15.9</v>
      </c>
      <c r="H6561" s="5" t="n">
        <v>18.71</v>
      </c>
      <c r="I6561" s="6">
        <f>IF(E6561&gt;=Markov!$B$3,1,0)</f>
        <v/>
      </c>
      <c r="J6561" s="6">
        <f>I6560</f>
        <v/>
      </c>
      <c r="K6561" s="7">
        <f>MAR1!$B$5+MAR1!$C$5*COS(2*PI()*$C6561/365)+MAR1!$D$5*SIN(2*PI()*$C6561/365)</f>
        <v/>
      </c>
      <c r="L6561" s="7">
        <f>MAR1!$B$6+MAR1!$C$6*COS(2*PI()*$C6561/365)+MAR1!$D$6*SIN(2*PI()*$C6561/365)</f>
        <v/>
      </c>
      <c r="M6561" s="7">
        <f>MAR1!$B$7+MAR1!$C$7*COS(2*PI()*$C6561/365)+MAR1!$D$7*SIN(2*PI()*$C6561/365)</f>
        <v/>
      </c>
      <c r="N6561" s="7">
        <f>F6561-K6561</f>
        <v/>
      </c>
      <c r="O6561" s="7">
        <f>G6561-L6561</f>
        <v/>
      </c>
      <c r="P6561" s="7">
        <f>H6561-M6561</f>
        <v/>
      </c>
      <c r="Q6561" s="7">
        <f>IF($I6561=1,(N6561-MAR1!$B$11)/MAR1!$D$11,(N6561-MAR1!$C$11)/MAR1!$E$11)</f>
        <v/>
      </c>
      <c r="R6561" s="7">
        <f>IF($I6561=1,(O6561-MAR1!$B$12)/MAR1!$D$12,(O6561-MAR1!$C$12)/MAR1!$E$12)</f>
        <v/>
      </c>
      <c r="S6561" s="7">
        <f>IF($I6561=1,(P6561-MAR1!$B$13)/MAR1!$D$13,(P6561-MAR1!$C$13)/MAR1!$E$13)</f>
        <v/>
      </c>
    </row>
    <row r="6562">
      <c r="A6562" s="5" t="n">
        <v>6561</v>
      </c>
      <c r="B6562" s="5" t="n">
        <v>18</v>
      </c>
      <c r="C6562" s="5" t="n">
        <v>356</v>
      </c>
      <c r="D6562" s="5" t="n">
        <v>12</v>
      </c>
      <c r="E6562" s="5" t="n">
        <v>0</v>
      </c>
      <c r="F6562" s="5" t="n">
        <v>28.6</v>
      </c>
      <c r="G6562" s="5" t="n">
        <v>15</v>
      </c>
      <c r="H6562" s="5" t="n">
        <v>18.26</v>
      </c>
      <c r="I6562" s="6">
        <f>IF(E6562&gt;=Markov!$B$3,1,0)</f>
        <v/>
      </c>
      <c r="J6562" s="6">
        <f>I6561</f>
        <v/>
      </c>
      <c r="K6562" s="7">
        <f>MAR1!$B$5+MAR1!$C$5*COS(2*PI()*$C6562/365)+MAR1!$D$5*SIN(2*PI()*$C6562/365)</f>
        <v/>
      </c>
      <c r="L6562" s="7">
        <f>MAR1!$B$6+MAR1!$C$6*COS(2*PI()*$C6562/365)+MAR1!$D$6*SIN(2*PI()*$C6562/365)</f>
        <v/>
      </c>
      <c r="M6562" s="7">
        <f>MAR1!$B$7+MAR1!$C$7*COS(2*PI()*$C6562/365)+MAR1!$D$7*SIN(2*PI()*$C6562/365)</f>
        <v/>
      </c>
      <c r="N6562" s="7">
        <f>F6562-K6562</f>
        <v/>
      </c>
      <c r="O6562" s="7">
        <f>G6562-L6562</f>
        <v/>
      </c>
      <c r="P6562" s="7">
        <f>H6562-M6562</f>
        <v/>
      </c>
      <c r="Q6562" s="7">
        <f>IF($I6562=1,(N6562-MAR1!$B$11)/MAR1!$D$11,(N6562-MAR1!$C$11)/MAR1!$E$11)</f>
        <v/>
      </c>
      <c r="R6562" s="7">
        <f>IF($I6562=1,(O6562-MAR1!$B$12)/MAR1!$D$12,(O6562-MAR1!$C$12)/MAR1!$E$12)</f>
        <v/>
      </c>
      <c r="S6562" s="7">
        <f>IF($I6562=1,(P6562-MAR1!$B$13)/MAR1!$D$13,(P6562-MAR1!$C$13)/MAR1!$E$13)</f>
        <v/>
      </c>
    </row>
    <row r="6563">
      <c r="A6563" s="5" t="n">
        <v>6562</v>
      </c>
      <c r="B6563" s="5" t="n">
        <v>18</v>
      </c>
      <c r="C6563" s="5" t="n">
        <v>357</v>
      </c>
      <c r="D6563" s="5" t="n">
        <v>12</v>
      </c>
      <c r="E6563" s="5" t="n">
        <v>0</v>
      </c>
      <c r="F6563" s="5" t="n">
        <v>29.9</v>
      </c>
      <c r="G6563" s="5" t="n">
        <v>15.5</v>
      </c>
      <c r="H6563" s="5" t="n">
        <v>17.25</v>
      </c>
      <c r="I6563" s="6">
        <f>IF(E6563&gt;=Markov!$B$3,1,0)</f>
        <v/>
      </c>
      <c r="J6563" s="6">
        <f>I6562</f>
        <v/>
      </c>
      <c r="K6563" s="7">
        <f>MAR1!$B$5+MAR1!$C$5*COS(2*PI()*$C6563/365)+MAR1!$D$5*SIN(2*PI()*$C6563/365)</f>
        <v/>
      </c>
      <c r="L6563" s="7">
        <f>MAR1!$B$6+MAR1!$C$6*COS(2*PI()*$C6563/365)+MAR1!$D$6*SIN(2*PI()*$C6563/365)</f>
        <v/>
      </c>
      <c r="M6563" s="7">
        <f>MAR1!$B$7+MAR1!$C$7*COS(2*PI()*$C6563/365)+MAR1!$D$7*SIN(2*PI()*$C6563/365)</f>
        <v/>
      </c>
      <c r="N6563" s="7">
        <f>F6563-K6563</f>
        <v/>
      </c>
      <c r="O6563" s="7">
        <f>G6563-L6563</f>
        <v/>
      </c>
      <c r="P6563" s="7">
        <f>H6563-M6563</f>
        <v/>
      </c>
      <c r="Q6563" s="7">
        <f>IF($I6563=1,(N6563-MAR1!$B$11)/MAR1!$D$11,(N6563-MAR1!$C$11)/MAR1!$E$11)</f>
        <v/>
      </c>
      <c r="R6563" s="7">
        <f>IF($I6563=1,(O6563-MAR1!$B$12)/MAR1!$D$12,(O6563-MAR1!$C$12)/MAR1!$E$12)</f>
        <v/>
      </c>
      <c r="S6563" s="7">
        <f>IF($I6563=1,(P6563-MAR1!$B$13)/MAR1!$D$13,(P6563-MAR1!$C$13)/MAR1!$E$13)</f>
        <v/>
      </c>
    </row>
    <row r="6564">
      <c r="A6564" s="5" t="n">
        <v>6563</v>
      </c>
      <c r="B6564" s="5" t="n">
        <v>18</v>
      </c>
      <c r="C6564" s="5" t="n">
        <v>358</v>
      </c>
      <c r="D6564" s="5" t="n">
        <v>12</v>
      </c>
      <c r="E6564" s="5" t="n">
        <v>0</v>
      </c>
      <c r="F6564" s="5" t="n">
        <v>31.1</v>
      </c>
      <c r="G6564" s="5" t="n">
        <v>15.6</v>
      </c>
      <c r="H6564" s="5" t="n">
        <v>20.42</v>
      </c>
      <c r="I6564" s="6">
        <f>IF(E6564&gt;=Markov!$B$3,1,0)</f>
        <v/>
      </c>
      <c r="J6564" s="6">
        <f>I6563</f>
        <v/>
      </c>
      <c r="K6564" s="7">
        <f>MAR1!$B$5+MAR1!$C$5*COS(2*PI()*$C6564/365)+MAR1!$D$5*SIN(2*PI()*$C6564/365)</f>
        <v/>
      </c>
      <c r="L6564" s="7">
        <f>MAR1!$B$6+MAR1!$C$6*COS(2*PI()*$C6564/365)+MAR1!$D$6*SIN(2*PI()*$C6564/365)</f>
        <v/>
      </c>
      <c r="M6564" s="7">
        <f>MAR1!$B$7+MAR1!$C$7*COS(2*PI()*$C6564/365)+MAR1!$D$7*SIN(2*PI()*$C6564/365)</f>
        <v/>
      </c>
      <c r="N6564" s="7">
        <f>F6564-K6564</f>
        <v/>
      </c>
      <c r="O6564" s="7">
        <f>G6564-L6564</f>
        <v/>
      </c>
      <c r="P6564" s="7">
        <f>H6564-M6564</f>
        <v/>
      </c>
      <c r="Q6564" s="7">
        <f>IF($I6564=1,(N6564-MAR1!$B$11)/MAR1!$D$11,(N6564-MAR1!$C$11)/MAR1!$E$11)</f>
        <v/>
      </c>
      <c r="R6564" s="7">
        <f>IF($I6564=1,(O6564-MAR1!$B$12)/MAR1!$D$12,(O6564-MAR1!$C$12)/MAR1!$E$12)</f>
        <v/>
      </c>
      <c r="S6564" s="7">
        <f>IF($I6564=1,(P6564-MAR1!$B$13)/MAR1!$D$13,(P6564-MAR1!$C$13)/MAR1!$E$13)</f>
        <v/>
      </c>
    </row>
    <row r="6565">
      <c r="A6565" s="5" t="n">
        <v>6564</v>
      </c>
      <c r="B6565" s="5" t="n">
        <v>18</v>
      </c>
      <c r="C6565" s="5" t="n">
        <v>359</v>
      </c>
      <c r="D6565" s="5" t="n">
        <v>12</v>
      </c>
      <c r="E6565" s="5" t="n">
        <v>0</v>
      </c>
      <c r="F6565" s="5" t="n">
        <v>31.9</v>
      </c>
      <c r="G6565" s="5" t="n">
        <v>16.8</v>
      </c>
      <c r="H6565" s="5" t="n">
        <v>17.08</v>
      </c>
      <c r="I6565" s="6">
        <f>IF(E6565&gt;=Markov!$B$3,1,0)</f>
        <v/>
      </c>
      <c r="J6565" s="6">
        <f>I6564</f>
        <v/>
      </c>
      <c r="K6565" s="7">
        <f>MAR1!$B$5+MAR1!$C$5*COS(2*PI()*$C6565/365)+MAR1!$D$5*SIN(2*PI()*$C6565/365)</f>
        <v/>
      </c>
      <c r="L6565" s="7">
        <f>MAR1!$B$6+MAR1!$C$6*COS(2*PI()*$C6565/365)+MAR1!$D$6*SIN(2*PI()*$C6565/365)</f>
        <v/>
      </c>
      <c r="M6565" s="7">
        <f>MAR1!$B$7+MAR1!$C$7*COS(2*PI()*$C6565/365)+MAR1!$D$7*SIN(2*PI()*$C6565/365)</f>
        <v/>
      </c>
      <c r="N6565" s="7">
        <f>F6565-K6565</f>
        <v/>
      </c>
      <c r="O6565" s="7">
        <f>G6565-L6565</f>
        <v/>
      </c>
      <c r="P6565" s="7">
        <f>H6565-M6565</f>
        <v/>
      </c>
      <c r="Q6565" s="7">
        <f>IF($I6565=1,(N6565-MAR1!$B$11)/MAR1!$D$11,(N6565-MAR1!$C$11)/MAR1!$E$11)</f>
        <v/>
      </c>
      <c r="R6565" s="7">
        <f>IF($I6565=1,(O6565-MAR1!$B$12)/MAR1!$D$12,(O6565-MAR1!$C$12)/MAR1!$E$12)</f>
        <v/>
      </c>
      <c r="S6565" s="7">
        <f>IF($I6565=1,(P6565-MAR1!$B$13)/MAR1!$D$13,(P6565-MAR1!$C$13)/MAR1!$E$13)</f>
        <v/>
      </c>
    </row>
    <row r="6566">
      <c r="A6566" s="5" t="n">
        <v>6565</v>
      </c>
      <c r="B6566" s="5" t="n">
        <v>18</v>
      </c>
      <c r="C6566" s="5" t="n">
        <v>360</v>
      </c>
      <c r="D6566" s="5" t="n">
        <v>12</v>
      </c>
      <c r="E6566" s="5" t="n">
        <v>0</v>
      </c>
      <c r="F6566" s="5" t="n">
        <v>29.5</v>
      </c>
      <c r="G6566" s="5" t="n">
        <v>16</v>
      </c>
      <c r="H6566" s="5" t="n">
        <v>7.44</v>
      </c>
      <c r="I6566" s="6">
        <f>IF(E6566&gt;=Markov!$B$3,1,0)</f>
        <v/>
      </c>
      <c r="J6566" s="6">
        <f>I6565</f>
        <v/>
      </c>
      <c r="K6566" s="7">
        <f>MAR1!$B$5+MAR1!$C$5*COS(2*PI()*$C6566/365)+MAR1!$D$5*SIN(2*PI()*$C6566/365)</f>
        <v/>
      </c>
      <c r="L6566" s="7">
        <f>MAR1!$B$6+MAR1!$C$6*COS(2*PI()*$C6566/365)+MAR1!$D$6*SIN(2*PI()*$C6566/365)</f>
        <v/>
      </c>
      <c r="M6566" s="7">
        <f>MAR1!$B$7+MAR1!$C$7*COS(2*PI()*$C6566/365)+MAR1!$D$7*SIN(2*PI()*$C6566/365)</f>
        <v/>
      </c>
      <c r="N6566" s="7">
        <f>F6566-K6566</f>
        <v/>
      </c>
      <c r="O6566" s="7">
        <f>G6566-L6566</f>
        <v/>
      </c>
      <c r="P6566" s="7">
        <f>H6566-M6566</f>
        <v/>
      </c>
      <c r="Q6566" s="7">
        <f>IF($I6566=1,(N6566-MAR1!$B$11)/MAR1!$D$11,(N6566-MAR1!$C$11)/MAR1!$E$11)</f>
        <v/>
      </c>
      <c r="R6566" s="7">
        <f>IF($I6566=1,(O6566-MAR1!$B$12)/MAR1!$D$12,(O6566-MAR1!$C$12)/MAR1!$E$12)</f>
        <v/>
      </c>
      <c r="S6566" s="7">
        <f>IF($I6566=1,(P6566-MAR1!$B$13)/MAR1!$D$13,(P6566-MAR1!$C$13)/MAR1!$E$13)</f>
        <v/>
      </c>
    </row>
    <row r="6567">
      <c r="A6567" s="5" t="n">
        <v>6566</v>
      </c>
      <c r="B6567" s="5" t="n">
        <v>18</v>
      </c>
      <c r="C6567" s="5" t="n">
        <v>361</v>
      </c>
      <c r="D6567" s="5" t="n">
        <v>12</v>
      </c>
      <c r="E6567" s="5" t="n">
        <v>0</v>
      </c>
      <c r="F6567" s="5" t="n">
        <v>30</v>
      </c>
      <c r="G6567" s="5" t="n">
        <v>14.8</v>
      </c>
      <c r="H6567" s="5" t="n">
        <v>14.18</v>
      </c>
      <c r="I6567" s="6">
        <f>IF(E6567&gt;=Markov!$B$3,1,0)</f>
        <v/>
      </c>
      <c r="J6567" s="6">
        <f>I6566</f>
        <v/>
      </c>
      <c r="K6567" s="7">
        <f>MAR1!$B$5+MAR1!$C$5*COS(2*PI()*$C6567/365)+MAR1!$D$5*SIN(2*PI()*$C6567/365)</f>
        <v/>
      </c>
      <c r="L6567" s="7">
        <f>MAR1!$B$6+MAR1!$C$6*COS(2*PI()*$C6567/365)+MAR1!$D$6*SIN(2*PI()*$C6567/365)</f>
        <v/>
      </c>
      <c r="M6567" s="7">
        <f>MAR1!$B$7+MAR1!$C$7*COS(2*PI()*$C6567/365)+MAR1!$D$7*SIN(2*PI()*$C6567/365)</f>
        <v/>
      </c>
      <c r="N6567" s="7">
        <f>F6567-K6567</f>
        <v/>
      </c>
      <c r="O6567" s="7">
        <f>G6567-L6567</f>
        <v/>
      </c>
      <c r="P6567" s="7">
        <f>H6567-M6567</f>
        <v/>
      </c>
      <c r="Q6567" s="7">
        <f>IF($I6567=1,(N6567-MAR1!$B$11)/MAR1!$D$11,(N6567-MAR1!$C$11)/MAR1!$E$11)</f>
        <v/>
      </c>
      <c r="R6567" s="7">
        <f>IF($I6567=1,(O6567-MAR1!$B$12)/MAR1!$D$12,(O6567-MAR1!$C$12)/MAR1!$E$12)</f>
        <v/>
      </c>
      <c r="S6567" s="7">
        <f>IF($I6567=1,(P6567-MAR1!$B$13)/MAR1!$D$13,(P6567-MAR1!$C$13)/MAR1!$E$13)</f>
        <v/>
      </c>
    </row>
    <row r="6568">
      <c r="A6568" s="5" t="n">
        <v>6567</v>
      </c>
      <c r="B6568" s="5" t="n">
        <v>18</v>
      </c>
      <c r="C6568" s="5" t="n">
        <v>362</v>
      </c>
      <c r="D6568" s="5" t="n">
        <v>12</v>
      </c>
      <c r="E6568" s="5" t="n">
        <v>0</v>
      </c>
      <c r="F6568" s="5" t="n">
        <v>30.3</v>
      </c>
      <c r="G6568" s="5" t="n">
        <v>14.4</v>
      </c>
      <c r="H6568" s="5" t="n">
        <v>19.77</v>
      </c>
      <c r="I6568" s="6">
        <f>IF(E6568&gt;=Markov!$B$3,1,0)</f>
        <v/>
      </c>
      <c r="J6568" s="6">
        <f>I6567</f>
        <v/>
      </c>
      <c r="K6568" s="7">
        <f>MAR1!$B$5+MAR1!$C$5*COS(2*PI()*$C6568/365)+MAR1!$D$5*SIN(2*PI()*$C6568/365)</f>
        <v/>
      </c>
      <c r="L6568" s="7">
        <f>MAR1!$B$6+MAR1!$C$6*COS(2*PI()*$C6568/365)+MAR1!$D$6*SIN(2*PI()*$C6568/365)</f>
        <v/>
      </c>
      <c r="M6568" s="7">
        <f>MAR1!$B$7+MAR1!$C$7*COS(2*PI()*$C6568/365)+MAR1!$D$7*SIN(2*PI()*$C6568/365)</f>
        <v/>
      </c>
      <c r="N6568" s="7">
        <f>F6568-K6568</f>
        <v/>
      </c>
      <c r="O6568" s="7">
        <f>G6568-L6568</f>
        <v/>
      </c>
      <c r="P6568" s="7">
        <f>H6568-M6568</f>
        <v/>
      </c>
      <c r="Q6568" s="7">
        <f>IF($I6568=1,(N6568-MAR1!$B$11)/MAR1!$D$11,(N6568-MAR1!$C$11)/MAR1!$E$11)</f>
        <v/>
      </c>
      <c r="R6568" s="7">
        <f>IF($I6568=1,(O6568-MAR1!$B$12)/MAR1!$D$12,(O6568-MAR1!$C$12)/MAR1!$E$12)</f>
        <v/>
      </c>
      <c r="S6568" s="7">
        <f>IF($I6568=1,(P6568-MAR1!$B$13)/MAR1!$D$13,(P6568-MAR1!$C$13)/MAR1!$E$13)</f>
        <v/>
      </c>
    </row>
    <row r="6569">
      <c r="A6569" s="5" t="n">
        <v>6568</v>
      </c>
      <c r="B6569" s="5" t="n">
        <v>18</v>
      </c>
      <c r="C6569" s="5" t="n">
        <v>363</v>
      </c>
      <c r="D6569" s="5" t="n">
        <v>12</v>
      </c>
      <c r="E6569" s="5" t="n">
        <v>0</v>
      </c>
      <c r="F6569" s="5" t="n">
        <v>29.3</v>
      </c>
      <c r="G6569" s="5" t="n">
        <v>12.7</v>
      </c>
      <c r="H6569" s="5" t="n">
        <v>18.53</v>
      </c>
      <c r="I6569" s="6">
        <f>IF(E6569&gt;=Markov!$B$3,1,0)</f>
        <v/>
      </c>
      <c r="J6569" s="6">
        <f>I6568</f>
        <v/>
      </c>
      <c r="K6569" s="7">
        <f>MAR1!$B$5+MAR1!$C$5*COS(2*PI()*$C6569/365)+MAR1!$D$5*SIN(2*PI()*$C6569/365)</f>
        <v/>
      </c>
      <c r="L6569" s="7">
        <f>MAR1!$B$6+MAR1!$C$6*COS(2*PI()*$C6569/365)+MAR1!$D$6*SIN(2*PI()*$C6569/365)</f>
        <v/>
      </c>
      <c r="M6569" s="7">
        <f>MAR1!$B$7+MAR1!$C$7*COS(2*PI()*$C6569/365)+MAR1!$D$7*SIN(2*PI()*$C6569/365)</f>
        <v/>
      </c>
      <c r="N6569" s="7">
        <f>F6569-K6569</f>
        <v/>
      </c>
      <c r="O6569" s="7">
        <f>G6569-L6569</f>
        <v/>
      </c>
      <c r="P6569" s="7">
        <f>H6569-M6569</f>
        <v/>
      </c>
      <c r="Q6569" s="7">
        <f>IF($I6569=1,(N6569-MAR1!$B$11)/MAR1!$D$11,(N6569-MAR1!$C$11)/MAR1!$E$11)</f>
        <v/>
      </c>
      <c r="R6569" s="7">
        <f>IF($I6569=1,(O6569-MAR1!$B$12)/MAR1!$D$12,(O6569-MAR1!$C$12)/MAR1!$E$12)</f>
        <v/>
      </c>
      <c r="S6569" s="7">
        <f>IF($I6569=1,(P6569-MAR1!$B$13)/MAR1!$D$13,(P6569-MAR1!$C$13)/MAR1!$E$13)</f>
        <v/>
      </c>
    </row>
    <row r="6570">
      <c r="A6570" s="5" t="n">
        <v>6569</v>
      </c>
      <c r="B6570" s="5" t="n">
        <v>18</v>
      </c>
      <c r="C6570" s="5" t="n">
        <v>364</v>
      </c>
      <c r="D6570" s="5" t="n">
        <v>12</v>
      </c>
      <c r="E6570" s="5" t="n">
        <v>0</v>
      </c>
      <c r="F6570" s="5" t="n">
        <v>29.8</v>
      </c>
      <c r="G6570" s="5" t="n">
        <v>14.7</v>
      </c>
      <c r="H6570" s="5" t="n">
        <v>18.33</v>
      </c>
      <c r="I6570" s="6">
        <f>IF(E6570&gt;=Markov!$B$3,1,0)</f>
        <v/>
      </c>
      <c r="J6570" s="6">
        <f>I6569</f>
        <v/>
      </c>
      <c r="K6570" s="7">
        <f>MAR1!$B$5+MAR1!$C$5*COS(2*PI()*$C6570/365)+MAR1!$D$5*SIN(2*PI()*$C6570/365)</f>
        <v/>
      </c>
      <c r="L6570" s="7">
        <f>MAR1!$B$6+MAR1!$C$6*COS(2*PI()*$C6570/365)+MAR1!$D$6*SIN(2*PI()*$C6570/365)</f>
        <v/>
      </c>
      <c r="M6570" s="7">
        <f>MAR1!$B$7+MAR1!$C$7*COS(2*PI()*$C6570/365)+MAR1!$D$7*SIN(2*PI()*$C6570/365)</f>
        <v/>
      </c>
      <c r="N6570" s="7">
        <f>F6570-K6570</f>
        <v/>
      </c>
      <c r="O6570" s="7">
        <f>G6570-L6570</f>
        <v/>
      </c>
      <c r="P6570" s="7">
        <f>H6570-M6570</f>
        <v/>
      </c>
      <c r="Q6570" s="7">
        <f>IF($I6570=1,(N6570-MAR1!$B$11)/MAR1!$D$11,(N6570-MAR1!$C$11)/MAR1!$E$11)</f>
        <v/>
      </c>
      <c r="R6570" s="7">
        <f>IF($I6570=1,(O6570-MAR1!$B$12)/MAR1!$D$12,(O6570-MAR1!$C$12)/MAR1!$E$12)</f>
        <v/>
      </c>
      <c r="S6570" s="7">
        <f>IF($I6570=1,(P6570-MAR1!$B$13)/MAR1!$D$13,(P6570-MAR1!$C$13)/MAR1!$E$13)</f>
        <v/>
      </c>
    </row>
    <row r="6571">
      <c r="A6571" s="5" t="n">
        <v>6570</v>
      </c>
      <c r="B6571" s="5" t="n">
        <v>18</v>
      </c>
      <c r="C6571" s="5" t="n">
        <v>365</v>
      </c>
      <c r="D6571" s="5" t="n">
        <v>12</v>
      </c>
      <c r="E6571" s="5" t="n">
        <v>0</v>
      </c>
      <c r="F6571" s="5" t="n">
        <v>28.1</v>
      </c>
      <c r="G6571" s="5" t="n">
        <v>13.8</v>
      </c>
      <c r="H6571" s="5" t="n">
        <v>19.03</v>
      </c>
      <c r="I6571" s="6">
        <f>IF(E6571&gt;=Markov!$B$3,1,0)</f>
        <v/>
      </c>
      <c r="J6571" s="6">
        <f>I6570</f>
        <v/>
      </c>
      <c r="K6571" s="7">
        <f>MAR1!$B$5+MAR1!$C$5*COS(2*PI()*$C6571/365)+MAR1!$D$5*SIN(2*PI()*$C6571/365)</f>
        <v/>
      </c>
      <c r="L6571" s="7">
        <f>MAR1!$B$6+MAR1!$C$6*COS(2*PI()*$C6571/365)+MAR1!$D$6*SIN(2*PI()*$C6571/365)</f>
        <v/>
      </c>
      <c r="M6571" s="7">
        <f>MAR1!$B$7+MAR1!$C$7*COS(2*PI()*$C6571/365)+MAR1!$D$7*SIN(2*PI()*$C6571/365)</f>
        <v/>
      </c>
      <c r="N6571" s="7">
        <f>F6571-K6571</f>
        <v/>
      </c>
      <c r="O6571" s="7">
        <f>G6571-L6571</f>
        <v/>
      </c>
      <c r="P6571" s="7">
        <f>H6571-M6571</f>
        <v/>
      </c>
      <c r="Q6571" s="7">
        <f>IF($I6571=1,(N6571-MAR1!$B$11)/MAR1!$D$11,(N6571-MAR1!$C$11)/MAR1!$E$11)</f>
        <v/>
      </c>
      <c r="R6571" s="7">
        <f>IF($I6571=1,(O6571-MAR1!$B$12)/MAR1!$D$12,(O6571-MAR1!$C$12)/MAR1!$E$12)</f>
        <v/>
      </c>
      <c r="S6571" s="7">
        <f>IF($I6571=1,(P6571-MAR1!$B$13)/MAR1!$D$13,(P6571-MAR1!$C$13)/MAR1!$E$13)</f>
        <v/>
      </c>
    </row>
    <row r="6572">
      <c r="A6572" s="5" t="n">
        <v>6571</v>
      </c>
      <c r="B6572" s="5" t="n">
        <v>19</v>
      </c>
      <c r="C6572" s="5" t="n">
        <v>1</v>
      </c>
      <c r="D6572" s="5" t="n">
        <v>1</v>
      </c>
      <c r="E6572" s="5" t="n">
        <v>0</v>
      </c>
      <c r="F6572" s="5" t="n">
        <v>29.4</v>
      </c>
      <c r="G6572" s="5" t="n">
        <v>13.7</v>
      </c>
      <c r="H6572" s="5" t="n">
        <v>15.92</v>
      </c>
      <c r="I6572" s="6">
        <f>IF(E6572&gt;=Markov!$B$3,1,0)</f>
        <v/>
      </c>
      <c r="J6572" s="6">
        <f>I6571</f>
        <v/>
      </c>
      <c r="K6572" s="7">
        <f>MAR1!$B$5+MAR1!$C$5*COS(2*PI()*$C6572/365)+MAR1!$D$5*SIN(2*PI()*$C6572/365)</f>
        <v/>
      </c>
      <c r="L6572" s="7">
        <f>MAR1!$B$6+MAR1!$C$6*COS(2*PI()*$C6572/365)+MAR1!$D$6*SIN(2*PI()*$C6572/365)</f>
        <v/>
      </c>
      <c r="M6572" s="7">
        <f>MAR1!$B$7+MAR1!$C$7*COS(2*PI()*$C6572/365)+MAR1!$D$7*SIN(2*PI()*$C6572/365)</f>
        <v/>
      </c>
      <c r="N6572" s="7">
        <f>F6572-K6572</f>
        <v/>
      </c>
      <c r="O6572" s="7">
        <f>G6572-L6572</f>
        <v/>
      </c>
      <c r="P6572" s="7">
        <f>H6572-M6572</f>
        <v/>
      </c>
      <c r="Q6572" s="7">
        <f>IF($I6572=1,(N6572-MAR1!$B$11)/MAR1!$D$11,(N6572-MAR1!$C$11)/MAR1!$E$11)</f>
        <v/>
      </c>
      <c r="R6572" s="7">
        <f>IF($I6572=1,(O6572-MAR1!$B$12)/MAR1!$D$12,(O6572-MAR1!$C$12)/MAR1!$E$12)</f>
        <v/>
      </c>
      <c r="S6572" s="7">
        <f>IF($I6572=1,(P6572-MAR1!$B$13)/MAR1!$D$13,(P6572-MAR1!$C$13)/MAR1!$E$13)</f>
        <v/>
      </c>
    </row>
    <row r="6573">
      <c r="A6573" s="5" t="n">
        <v>6572</v>
      </c>
      <c r="B6573" s="5" t="n">
        <v>19</v>
      </c>
      <c r="C6573" s="5" t="n">
        <v>2</v>
      </c>
      <c r="D6573" s="5" t="n">
        <v>1</v>
      </c>
      <c r="E6573" s="5" t="n">
        <v>0</v>
      </c>
      <c r="F6573" s="5" t="n">
        <v>27.4</v>
      </c>
      <c r="G6573" s="5" t="n">
        <v>13.8</v>
      </c>
      <c r="H6573" s="5" t="n">
        <v>18.31</v>
      </c>
      <c r="I6573" s="6">
        <f>IF(E6573&gt;=Markov!$B$3,1,0)</f>
        <v/>
      </c>
      <c r="J6573" s="6">
        <f>I6572</f>
        <v/>
      </c>
      <c r="K6573" s="7">
        <f>MAR1!$B$5+MAR1!$C$5*COS(2*PI()*$C6573/365)+MAR1!$D$5*SIN(2*PI()*$C6573/365)</f>
        <v/>
      </c>
      <c r="L6573" s="7">
        <f>MAR1!$B$6+MAR1!$C$6*COS(2*PI()*$C6573/365)+MAR1!$D$6*SIN(2*PI()*$C6573/365)</f>
        <v/>
      </c>
      <c r="M6573" s="7">
        <f>MAR1!$B$7+MAR1!$C$7*COS(2*PI()*$C6573/365)+MAR1!$D$7*SIN(2*PI()*$C6573/365)</f>
        <v/>
      </c>
      <c r="N6573" s="7">
        <f>F6573-K6573</f>
        <v/>
      </c>
      <c r="O6573" s="7">
        <f>G6573-L6573</f>
        <v/>
      </c>
      <c r="P6573" s="7">
        <f>H6573-M6573</f>
        <v/>
      </c>
      <c r="Q6573" s="7">
        <f>IF($I6573=1,(N6573-MAR1!$B$11)/MAR1!$D$11,(N6573-MAR1!$C$11)/MAR1!$E$11)</f>
        <v/>
      </c>
      <c r="R6573" s="7">
        <f>IF($I6573=1,(O6573-MAR1!$B$12)/MAR1!$D$12,(O6573-MAR1!$C$12)/MAR1!$E$12)</f>
        <v/>
      </c>
      <c r="S6573" s="7">
        <f>IF($I6573=1,(P6573-MAR1!$B$13)/MAR1!$D$13,(P6573-MAR1!$C$13)/MAR1!$E$13)</f>
        <v/>
      </c>
    </row>
    <row r="6574">
      <c r="A6574" s="5" t="n">
        <v>6573</v>
      </c>
      <c r="B6574" s="5" t="n">
        <v>19</v>
      </c>
      <c r="C6574" s="5" t="n">
        <v>3</v>
      </c>
      <c r="D6574" s="5" t="n">
        <v>1</v>
      </c>
      <c r="E6574" s="5" t="n">
        <v>5.5</v>
      </c>
      <c r="F6574" s="5" t="n">
        <v>25.9</v>
      </c>
      <c r="G6574" s="5" t="n">
        <v>14.7</v>
      </c>
      <c r="H6574" s="5" t="n">
        <v>9.07</v>
      </c>
      <c r="I6574" s="6">
        <f>IF(E6574&gt;=Markov!$B$3,1,0)</f>
        <v/>
      </c>
      <c r="J6574" s="6">
        <f>I6573</f>
        <v/>
      </c>
      <c r="K6574" s="7">
        <f>MAR1!$B$5+MAR1!$C$5*COS(2*PI()*$C6574/365)+MAR1!$D$5*SIN(2*PI()*$C6574/365)</f>
        <v/>
      </c>
      <c r="L6574" s="7">
        <f>MAR1!$B$6+MAR1!$C$6*COS(2*PI()*$C6574/365)+MAR1!$D$6*SIN(2*PI()*$C6574/365)</f>
        <v/>
      </c>
      <c r="M6574" s="7">
        <f>MAR1!$B$7+MAR1!$C$7*COS(2*PI()*$C6574/365)+MAR1!$D$7*SIN(2*PI()*$C6574/365)</f>
        <v/>
      </c>
      <c r="N6574" s="7">
        <f>F6574-K6574</f>
        <v/>
      </c>
      <c r="O6574" s="7">
        <f>G6574-L6574</f>
        <v/>
      </c>
      <c r="P6574" s="7">
        <f>H6574-M6574</f>
        <v/>
      </c>
      <c r="Q6574" s="7">
        <f>IF($I6574=1,(N6574-MAR1!$B$11)/MAR1!$D$11,(N6574-MAR1!$C$11)/MAR1!$E$11)</f>
        <v/>
      </c>
      <c r="R6574" s="7">
        <f>IF($I6574=1,(O6574-MAR1!$B$12)/MAR1!$D$12,(O6574-MAR1!$C$12)/MAR1!$E$12)</f>
        <v/>
      </c>
      <c r="S6574" s="7">
        <f>IF($I6574=1,(P6574-MAR1!$B$13)/MAR1!$D$13,(P6574-MAR1!$C$13)/MAR1!$E$13)</f>
        <v/>
      </c>
    </row>
    <row r="6575">
      <c r="A6575" s="5" t="n">
        <v>6574</v>
      </c>
      <c r="B6575" s="5" t="n">
        <v>19</v>
      </c>
      <c r="C6575" s="5" t="n">
        <v>4</v>
      </c>
      <c r="D6575" s="5" t="n">
        <v>1</v>
      </c>
      <c r="E6575" s="5" t="n">
        <v>0</v>
      </c>
      <c r="F6575" s="5" t="n">
        <v>29.6</v>
      </c>
      <c r="G6575" s="5" t="n">
        <v>14.8</v>
      </c>
      <c r="H6575" s="5" t="n">
        <v>14.41</v>
      </c>
      <c r="I6575" s="6">
        <f>IF(E6575&gt;=Markov!$B$3,1,0)</f>
        <v/>
      </c>
      <c r="J6575" s="6">
        <f>I6574</f>
        <v/>
      </c>
      <c r="K6575" s="7">
        <f>MAR1!$B$5+MAR1!$C$5*COS(2*PI()*$C6575/365)+MAR1!$D$5*SIN(2*PI()*$C6575/365)</f>
        <v/>
      </c>
      <c r="L6575" s="7">
        <f>MAR1!$B$6+MAR1!$C$6*COS(2*PI()*$C6575/365)+MAR1!$D$6*SIN(2*PI()*$C6575/365)</f>
        <v/>
      </c>
      <c r="M6575" s="7">
        <f>MAR1!$B$7+MAR1!$C$7*COS(2*PI()*$C6575/365)+MAR1!$D$7*SIN(2*PI()*$C6575/365)</f>
        <v/>
      </c>
      <c r="N6575" s="7">
        <f>F6575-K6575</f>
        <v/>
      </c>
      <c r="O6575" s="7">
        <f>G6575-L6575</f>
        <v/>
      </c>
      <c r="P6575" s="7">
        <f>H6575-M6575</f>
        <v/>
      </c>
      <c r="Q6575" s="7">
        <f>IF($I6575=1,(N6575-MAR1!$B$11)/MAR1!$D$11,(N6575-MAR1!$C$11)/MAR1!$E$11)</f>
        <v/>
      </c>
      <c r="R6575" s="7">
        <f>IF($I6575=1,(O6575-MAR1!$B$12)/MAR1!$D$12,(O6575-MAR1!$C$12)/MAR1!$E$12)</f>
        <v/>
      </c>
      <c r="S6575" s="7">
        <f>IF($I6575=1,(P6575-MAR1!$B$13)/MAR1!$D$13,(P6575-MAR1!$C$13)/MAR1!$E$13)</f>
        <v/>
      </c>
    </row>
    <row r="6576">
      <c r="A6576" s="5" t="n">
        <v>6575</v>
      </c>
      <c r="B6576" s="5" t="n">
        <v>19</v>
      </c>
      <c r="C6576" s="5" t="n">
        <v>5</v>
      </c>
      <c r="D6576" s="5" t="n">
        <v>1</v>
      </c>
      <c r="E6576" s="5" t="n">
        <v>0</v>
      </c>
      <c r="F6576" s="5" t="n">
        <v>30.9</v>
      </c>
      <c r="G6576" s="5" t="n">
        <v>16</v>
      </c>
      <c r="H6576" s="5" t="n">
        <v>11.24</v>
      </c>
      <c r="I6576" s="6">
        <f>IF(E6576&gt;=Markov!$B$3,1,0)</f>
        <v/>
      </c>
      <c r="J6576" s="6">
        <f>I6575</f>
        <v/>
      </c>
      <c r="K6576" s="7">
        <f>MAR1!$B$5+MAR1!$C$5*COS(2*PI()*$C6576/365)+MAR1!$D$5*SIN(2*PI()*$C6576/365)</f>
        <v/>
      </c>
      <c r="L6576" s="7">
        <f>MAR1!$B$6+MAR1!$C$6*COS(2*PI()*$C6576/365)+MAR1!$D$6*SIN(2*PI()*$C6576/365)</f>
        <v/>
      </c>
      <c r="M6576" s="7">
        <f>MAR1!$B$7+MAR1!$C$7*COS(2*PI()*$C6576/365)+MAR1!$D$7*SIN(2*PI()*$C6576/365)</f>
        <v/>
      </c>
      <c r="N6576" s="7">
        <f>F6576-K6576</f>
        <v/>
      </c>
      <c r="O6576" s="7">
        <f>G6576-L6576</f>
        <v/>
      </c>
      <c r="P6576" s="7">
        <f>H6576-M6576</f>
        <v/>
      </c>
      <c r="Q6576" s="7">
        <f>IF($I6576=1,(N6576-MAR1!$B$11)/MAR1!$D$11,(N6576-MAR1!$C$11)/MAR1!$E$11)</f>
        <v/>
      </c>
      <c r="R6576" s="7">
        <f>IF($I6576=1,(O6576-MAR1!$B$12)/MAR1!$D$12,(O6576-MAR1!$C$12)/MAR1!$E$12)</f>
        <v/>
      </c>
      <c r="S6576" s="7">
        <f>IF($I6576=1,(P6576-MAR1!$B$13)/MAR1!$D$13,(P6576-MAR1!$C$13)/MAR1!$E$13)</f>
        <v/>
      </c>
    </row>
    <row r="6577">
      <c r="A6577" s="5" t="n">
        <v>6576</v>
      </c>
      <c r="B6577" s="5" t="n">
        <v>19</v>
      </c>
      <c r="C6577" s="5" t="n">
        <v>6</v>
      </c>
      <c r="D6577" s="5" t="n">
        <v>1</v>
      </c>
      <c r="E6577" s="5" t="n">
        <v>0</v>
      </c>
      <c r="F6577" s="5" t="n">
        <v>33.3</v>
      </c>
      <c r="G6577" s="5" t="n">
        <v>17.5</v>
      </c>
      <c r="H6577" s="5" t="n">
        <v>14.93</v>
      </c>
      <c r="I6577" s="6">
        <f>IF(E6577&gt;=Markov!$B$3,1,0)</f>
        <v/>
      </c>
      <c r="J6577" s="6">
        <f>I6576</f>
        <v/>
      </c>
      <c r="K6577" s="7">
        <f>MAR1!$B$5+MAR1!$C$5*COS(2*PI()*$C6577/365)+MAR1!$D$5*SIN(2*PI()*$C6577/365)</f>
        <v/>
      </c>
      <c r="L6577" s="7">
        <f>MAR1!$B$6+MAR1!$C$6*COS(2*PI()*$C6577/365)+MAR1!$D$6*SIN(2*PI()*$C6577/365)</f>
        <v/>
      </c>
      <c r="M6577" s="7">
        <f>MAR1!$B$7+MAR1!$C$7*COS(2*PI()*$C6577/365)+MAR1!$D$7*SIN(2*PI()*$C6577/365)</f>
        <v/>
      </c>
      <c r="N6577" s="7">
        <f>F6577-K6577</f>
        <v/>
      </c>
      <c r="O6577" s="7">
        <f>G6577-L6577</f>
        <v/>
      </c>
      <c r="P6577" s="7">
        <f>H6577-M6577</f>
        <v/>
      </c>
      <c r="Q6577" s="7">
        <f>IF($I6577=1,(N6577-MAR1!$B$11)/MAR1!$D$11,(N6577-MAR1!$C$11)/MAR1!$E$11)</f>
        <v/>
      </c>
      <c r="R6577" s="7">
        <f>IF($I6577=1,(O6577-MAR1!$B$12)/MAR1!$D$12,(O6577-MAR1!$C$12)/MAR1!$E$12)</f>
        <v/>
      </c>
      <c r="S6577" s="7">
        <f>IF($I6577=1,(P6577-MAR1!$B$13)/MAR1!$D$13,(P6577-MAR1!$C$13)/MAR1!$E$13)</f>
        <v/>
      </c>
    </row>
    <row r="6578">
      <c r="A6578" s="5" t="n">
        <v>6577</v>
      </c>
      <c r="B6578" s="5" t="n">
        <v>19</v>
      </c>
      <c r="C6578" s="5" t="n">
        <v>7</v>
      </c>
      <c r="D6578" s="5" t="n">
        <v>1</v>
      </c>
      <c r="E6578" s="5" t="n">
        <v>0</v>
      </c>
      <c r="F6578" s="5" t="n">
        <v>30.4</v>
      </c>
      <c r="G6578" s="5" t="n">
        <v>14.9</v>
      </c>
      <c r="H6578" s="5" t="n">
        <v>16.97</v>
      </c>
      <c r="I6578" s="6">
        <f>IF(E6578&gt;=Markov!$B$3,1,0)</f>
        <v/>
      </c>
      <c r="J6578" s="6">
        <f>I6577</f>
        <v/>
      </c>
      <c r="K6578" s="7">
        <f>MAR1!$B$5+MAR1!$C$5*COS(2*PI()*$C6578/365)+MAR1!$D$5*SIN(2*PI()*$C6578/365)</f>
        <v/>
      </c>
      <c r="L6578" s="7">
        <f>MAR1!$B$6+MAR1!$C$6*COS(2*PI()*$C6578/365)+MAR1!$D$6*SIN(2*PI()*$C6578/365)</f>
        <v/>
      </c>
      <c r="M6578" s="7">
        <f>MAR1!$B$7+MAR1!$C$7*COS(2*PI()*$C6578/365)+MAR1!$D$7*SIN(2*PI()*$C6578/365)</f>
        <v/>
      </c>
      <c r="N6578" s="7">
        <f>F6578-K6578</f>
        <v/>
      </c>
      <c r="O6578" s="7">
        <f>G6578-L6578</f>
        <v/>
      </c>
      <c r="P6578" s="7">
        <f>H6578-M6578</f>
        <v/>
      </c>
      <c r="Q6578" s="7">
        <f>IF($I6578=1,(N6578-MAR1!$B$11)/MAR1!$D$11,(N6578-MAR1!$C$11)/MAR1!$E$11)</f>
        <v/>
      </c>
      <c r="R6578" s="7">
        <f>IF($I6578=1,(O6578-MAR1!$B$12)/MAR1!$D$12,(O6578-MAR1!$C$12)/MAR1!$E$12)</f>
        <v/>
      </c>
      <c r="S6578" s="7">
        <f>IF($I6578=1,(P6578-MAR1!$B$13)/MAR1!$D$13,(P6578-MAR1!$C$13)/MAR1!$E$13)</f>
        <v/>
      </c>
    </row>
    <row r="6579">
      <c r="A6579" s="5" t="n">
        <v>6578</v>
      </c>
      <c r="B6579" s="5" t="n">
        <v>19</v>
      </c>
      <c r="C6579" s="5" t="n">
        <v>8</v>
      </c>
      <c r="D6579" s="5" t="n">
        <v>1</v>
      </c>
      <c r="E6579" s="5" t="n">
        <v>0</v>
      </c>
      <c r="F6579" s="5" t="n">
        <v>29.8</v>
      </c>
      <c r="G6579" s="5" t="n">
        <v>16.4</v>
      </c>
      <c r="H6579" s="5" t="n">
        <v>14.4</v>
      </c>
      <c r="I6579" s="6">
        <f>IF(E6579&gt;=Markov!$B$3,1,0)</f>
        <v/>
      </c>
      <c r="J6579" s="6">
        <f>I6578</f>
        <v/>
      </c>
      <c r="K6579" s="7">
        <f>MAR1!$B$5+MAR1!$C$5*COS(2*PI()*$C6579/365)+MAR1!$D$5*SIN(2*PI()*$C6579/365)</f>
        <v/>
      </c>
      <c r="L6579" s="7">
        <f>MAR1!$B$6+MAR1!$C$6*COS(2*PI()*$C6579/365)+MAR1!$D$6*SIN(2*PI()*$C6579/365)</f>
        <v/>
      </c>
      <c r="M6579" s="7">
        <f>MAR1!$B$7+MAR1!$C$7*COS(2*PI()*$C6579/365)+MAR1!$D$7*SIN(2*PI()*$C6579/365)</f>
        <v/>
      </c>
      <c r="N6579" s="7">
        <f>F6579-K6579</f>
        <v/>
      </c>
      <c r="O6579" s="7">
        <f>G6579-L6579</f>
        <v/>
      </c>
      <c r="P6579" s="7">
        <f>H6579-M6579</f>
        <v/>
      </c>
      <c r="Q6579" s="7">
        <f>IF($I6579=1,(N6579-MAR1!$B$11)/MAR1!$D$11,(N6579-MAR1!$C$11)/MAR1!$E$11)</f>
        <v/>
      </c>
      <c r="R6579" s="7">
        <f>IF($I6579=1,(O6579-MAR1!$B$12)/MAR1!$D$12,(O6579-MAR1!$C$12)/MAR1!$E$12)</f>
        <v/>
      </c>
      <c r="S6579" s="7">
        <f>IF($I6579=1,(P6579-MAR1!$B$13)/MAR1!$D$13,(P6579-MAR1!$C$13)/MAR1!$E$13)</f>
        <v/>
      </c>
    </row>
    <row r="6580">
      <c r="A6580" s="5" t="n">
        <v>6579</v>
      </c>
      <c r="B6580" s="5" t="n">
        <v>19</v>
      </c>
      <c r="C6580" s="5" t="n">
        <v>9</v>
      </c>
      <c r="D6580" s="5" t="n">
        <v>1</v>
      </c>
      <c r="E6580" s="5" t="n">
        <v>0</v>
      </c>
      <c r="F6580" s="5" t="n">
        <v>31.8</v>
      </c>
      <c r="G6580" s="5" t="n">
        <v>16.3</v>
      </c>
      <c r="H6580" s="5" t="n">
        <v>24.23</v>
      </c>
      <c r="I6580" s="6">
        <f>IF(E6580&gt;=Markov!$B$3,1,0)</f>
        <v/>
      </c>
      <c r="J6580" s="6">
        <f>I6579</f>
        <v/>
      </c>
      <c r="K6580" s="7">
        <f>MAR1!$B$5+MAR1!$C$5*COS(2*PI()*$C6580/365)+MAR1!$D$5*SIN(2*PI()*$C6580/365)</f>
        <v/>
      </c>
      <c r="L6580" s="7">
        <f>MAR1!$B$6+MAR1!$C$6*COS(2*PI()*$C6580/365)+MAR1!$D$6*SIN(2*PI()*$C6580/365)</f>
        <v/>
      </c>
      <c r="M6580" s="7">
        <f>MAR1!$B$7+MAR1!$C$7*COS(2*PI()*$C6580/365)+MAR1!$D$7*SIN(2*PI()*$C6580/365)</f>
        <v/>
      </c>
      <c r="N6580" s="7">
        <f>F6580-K6580</f>
        <v/>
      </c>
      <c r="O6580" s="7">
        <f>G6580-L6580</f>
        <v/>
      </c>
      <c r="P6580" s="7">
        <f>H6580-M6580</f>
        <v/>
      </c>
      <c r="Q6580" s="7">
        <f>IF($I6580=1,(N6580-MAR1!$B$11)/MAR1!$D$11,(N6580-MAR1!$C$11)/MAR1!$E$11)</f>
        <v/>
      </c>
      <c r="R6580" s="7">
        <f>IF($I6580=1,(O6580-MAR1!$B$12)/MAR1!$D$12,(O6580-MAR1!$C$12)/MAR1!$E$12)</f>
        <v/>
      </c>
      <c r="S6580" s="7">
        <f>IF($I6580=1,(P6580-MAR1!$B$13)/MAR1!$D$13,(P6580-MAR1!$C$13)/MAR1!$E$13)</f>
        <v/>
      </c>
    </row>
    <row r="6581">
      <c r="A6581" s="5" t="n">
        <v>6580</v>
      </c>
      <c r="B6581" s="5" t="n">
        <v>19</v>
      </c>
      <c r="C6581" s="5" t="n">
        <v>10</v>
      </c>
      <c r="D6581" s="5" t="n">
        <v>1</v>
      </c>
      <c r="E6581" s="5" t="n">
        <v>0</v>
      </c>
      <c r="F6581" s="5" t="n">
        <v>31.8</v>
      </c>
      <c r="G6581" s="5" t="n">
        <v>15.5</v>
      </c>
      <c r="H6581" s="5" t="n">
        <v>23.99</v>
      </c>
      <c r="I6581" s="6">
        <f>IF(E6581&gt;=Markov!$B$3,1,0)</f>
        <v/>
      </c>
      <c r="J6581" s="6">
        <f>I6580</f>
        <v/>
      </c>
      <c r="K6581" s="7">
        <f>MAR1!$B$5+MAR1!$C$5*COS(2*PI()*$C6581/365)+MAR1!$D$5*SIN(2*PI()*$C6581/365)</f>
        <v/>
      </c>
      <c r="L6581" s="7">
        <f>MAR1!$B$6+MAR1!$C$6*COS(2*PI()*$C6581/365)+MAR1!$D$6*SIN(2*PI()*$C6581/365)</f>
        <v/>
      </c>
      <c r="M6581" s="7">
        <f>MAR1!$B$7+MAR1!$C$7*COS(2*PI()*$C6581/365)+MAR1!$D$7*SIN(2*PI()*$C6581/365)</f>
        <v/>
      </c>
      <c r="N6581" s="7">
        <f>F6581-K6581</f>
        <v/>
      </c>
      <c r="O6581" s="7">
        <f>G6581-L6581</f>
        <v/>
      </c>
      <c r="P6581" s="7">
        <f>H6581-M6581</f>
        <v/>
      </c>
      <c r="Q6581" s="7">
        <f>IF($I6581=1,(N6581-MAR1!$B$11)/MAR1!$D$11,(N6581-MAR1!$C$11)/MAR1!$E$11)</f>
        <v/>
      </c>
      <c r="R6581" s="7">
        <f>IF($I6581=1,(O6581-MAR1!$B$12)/MAR1!$D$12,(O6581-MAR1!$C$12)/MAR1!$E$12)</f>
        <v/>
      </c>
      <c r="S6581" s="7">
        <f>IF($I6581=1,(P6581-MAR1!$B$13)/MAR1!$D$13,(P6581-MAR1!$C$13)/MAR1!$E$13)</f>
        <v/>
      </c>
    </row>
    <row r="6582">
      <c r="A6582" s="5" t="n">
        <v>6581</v>
      </c>
      <c r="B6582" s="5" t="n">
        <v>19</v>
      </c>
      <c r="C6582" s="5" t="n">
        <v>11</v>
      </c>
      <c r="D6582" s="5" t="n">
        <v>1</v>
      </c>
      <c r="E6582" s="5" t="n">
        <v>0</v>
      </c>
      <c r="F6582" s="5" t="n">
        <v>30.3</v>
      </c>
      <c r="G6582" s="5" t="n">
        <v>17.1</v>
      </c>
      <c r="H6582" s="5" t="n">
        <v>25.13</v>
      </c>
      <c r="I6582" s="6">
        <f>IF(E6582&gt;=Markov!$B$3,1,0)</f>
        <v/>
      </c>
      <c r="J6582" s="6">
        <f>I6581</f>
        <v/>
      </c>
      <c r="K6582" s="7">
        <f>MAR1!$B$5+MAR1!$C$5*COS(2*PI()*$C6582/365)+MAR1!$D$5*SIN(2*PI()*$C6582/365)</f>
        <v/>
      </c>
      <c r="L6582" s="7">
        <f>MAR1!$B$6+MAR1!$C$6*COS(2*PI()*$C6582/365)+MAR1!$D$6*SIN(2*PI()*$C6582/365)</f>
        <v/>
      </c>
      <c r="M6582" s="7">
        <f>MAR1!$B$7+MAR1!$C$7*COS(2*PI()*$C6582/365)+MAR1!$D$7*SIN(2*PI()*$C6582/365)</f>
        <v/>
      </c>
      <c r="N6582" s="7">
        <f>F6582-K6582</f>
        <v/>
      </c>
      <c r="O6582" s="7">
        <f>G6582-L6582</f>
        <v/>
      </c>
      <c r="P6582" s="7">
        <f>H6582-M6582</f>
        <v/>
      </c>
      <c r="Q6582" s="7">
        <f>IF($I6582=1,(N6582-MAR1!$B$11)/MAR1!$D$11,(N6582-MAR1!$C$11)/MAR1!$E$11)</f>
        <v/>
      </c>
      <c r="R6582" s="7">
        <f>IF($I6582=1,(O6582-MAR1!$B$12)/MAR1!$D$12,(O6582-MAR1!$C$12)/MAR1!$E$12)</f>
        <v/>
      </c>
      <c r="S6582" s="7">
        <f>IF($I6582=1,(P6582-MAR1!$B$13)/MAR1!$D$13,(P6582-MAR1!$C$13)/MAR1!$E$13)</f>
        <v/>
      </c>
    </row>
    <row r="6583">
      <c r="A6583" s="5" t="n">
        <v>6582</v>
      </c>
      <c r="B6583" s="5" t="n">
        <v>19</v>
      </c>
      <c r="C6583" s="5" t="n">
        <v>12</v>
      </c>
      <c r="D6583" s="5" t="n">
        <v>1</v>
      </c>
      <c r="E6583" s="5" t="n">
        <v>0</v>
      </c>
      <c r="F6583" s="5" t="n">
        <v>30.2</v>
      </c>
      <c r="G6583" s="5" t="n">
        <v>14.9</v>
      </c>
      <c r="H6583" s="5" t="n">
        <v>25.2</v>
      </c>
      <c r="I6583" s="6">
        <f>IF(E6583&gt;=Markov!$B$3,1,0)</f>
        <v/>
      </c>
      <c r="J6583" s="6">
        <f>I6582</f>
        <v/>
      </c>
      <c r="K6583" s="7">
        <f>MAR1!$B$5+MAR1!$C$5*COS(2*PI()*$C6583/365)+MAR1!$D$5*SIN(2*PI()*$C6583/365)</f>
        <v/>
      </c>
      <c r="L6583" s="7">
        <f>MAR1!$B$6+MAR1!$C$6*COS(2*PI()*$C6583/365)+MAR1!$D$6*SIN(2*PI()*$C6583/365)</f>
        <v/>
      </c>
      <c r="M6583" s="7">
        <f>MAR1!$B$7+MAR1!$C$7*COS(2*PI()*$C6583/365)+MAR1!$D$7*SIN(2*PI()*$C6583/365)</f>
        <v/>
      </c>
      <c r="N6583" s="7">
        <f>F6583-K6583</f>
        <v/>
      </c>
      <c r="O6583" s="7">
        <f>G6583-L6583</f>
        <v/>
      </c>
      <c r="P6583" s="7">
        <f>H6583-M6583</f>
        <v/>
      </c>
      <c r="Q6583" s="7">
        <f>IF($I6583=1,(N6583-MAR1!$B$11)/MAR1!$D$11,(N6583-MAR1!$C$11)/MAR1!$E$11)</f>
        <v/>
      </c>
      <c r="R6583" s="7">
        <f>IF($I6583=1,(O6583-MAR1!$B$12)/MAR1!$D$12,(O6583-MAR1!$C$12)/MAR1!$E$12)</f>
        <v/>
      </c>
      <c r="S6583" s="7">
        <f>IF($I6583=1,(P6583-MAR1!$B$13)/MAR1!$D$13,(P6583-MAR1!$C$13)/MAR1!$E$13)</f>
        <v/>
      </c>
    </row>
    <row r="6584">
      <c r="A6584" s="5" t="n">
        <v>6583</v>
      </c>
      <c r="B6584" s="5" t="n">
        <v>19</v>
      </c>
      <c r="C6584" s="5" t="n">
        <v>13</v>
      </c>
      <c r="D6584" s="5" t="n">
        <v>1</v>
      </c>
      <c r="E6584" s="5" t="n">
        <v>0</v>
      </c>
      <c r="F6584" s="5" t="n">
        <v>32.3</v>
      </c>
      <c r="G6584" s="5" t="n">
        <v>16.7</v>
      </c>
      <c r="H6584" s="5" t="n">
        <v>17.08</v>
      </c>
      <c r="I6584" s="6">
        <f>IF(E6584&gt;=Markov!$B$3,1,0)</f>
        <v/>
      </c>
      <c r="J6584" s="6">
        <f>I6583</f>
        <v/>
      </c>
      <c r="K6584" s="7">
        <f>MAR1!$B$5+MAR1!$C$5*COS(2*PI()*$C6584/365)+MAR1!$D$5*SIN(2*PI()*$C6584/365)</f>
        <v/>
      </c>
      <c r="L6584" s="7">
        <f>MAR1!$B$6+MAR1!$C$6*COS(2*PI()*$C6584/365)+MAR1!$D$6*SIN(2*PI()*$C6584/365)</f>
        <v/>
      </c>
      <c r="M6584" s="7">
        <f>MAR1!$B$7+MAR1!$C$7*COS(2*PI()*$C6584/365)+MAR1!$D$7*SIN(2*PI()*$C6584/365)</f>
        <v/>
      </c>
      <c r="N6584" s="7">
        <f>F6584-K6584</f>
        <v/>
      </c>
      <c r="O6584" s="7">
        <f>G6584-L6584</f>
        <v/>
      </c>
      <c r="P6584" s="7">
        <f>H6584-M6584</f>
        <v/>
      </c>
      <c r="Q6584" s="7">
        <f>IF($I6584=1,(N6584-MAR1!$B$11)/MAR1!$D$11,(N6584-MAR1!$C$11)/MAR1!$E$11)</f>
        <v/>
      </c>
      <c r="R6584" s="7">
        <f>IF($I6584=1,(O6584-MAR1!$B$12)/MAR1!$D$12,(O6584-MAR1!$C$12)/MAR1!$E$12)</f>
        <v/>
      </c>
      <c r="S6584" s="7">
        <f>IF($I6584=1,(P6584-MAR1!$B$13)/MAR1!$D$13,(P6584-MAR1!$C$13)/MAR1!$E$13)</f>
        <v/>
      </c>
    </row>
    <row r="6585">
      <c r="A6585" s="5" t="n">
        <v>6584</v>
      </c>
      <c r="B6585" s="5" t="n">
        <v>19</v>
      </c>
      <c r="C6585" s="5" t="n">
        <v>14</v>
      </c>
      <c r="D6585" s="5" t="n">
        <v>1</v>
      </c>
      <c r="E6585" s="5" t="n">
        <v>0</v>
      </c>
      <c r="F6585" s="5" t="n">
        <v>29.5</v>
      </c>
      <c r="G6585" s="5" t="n">
        <v>14.2</v>
      </c>
      <c r="H6585" s="5" t="n">
        <v>20.24</v>
      </c>
      <c r="I6585" s="6">
        <f>IF(E6585&gt;=Markov!$B$3,1,0)</f>
        <v/>
      </c>
      <c r="J6585" s="6">
        <f>I6584</f>
        <v/>
      </c>
      <c r="K6585" s="7">
        <f>MAR1!$B$5+MAR1!$C$5*COS(2*PI()*$C6585/365)+MAR1!$D$5*SIN(2*PI()*$C6585/365)</f>
        <v/>
      </c>
      <c r="L6585" s="7">
        <f>MAR1!$B$6+MAR1!$C$6*COS(2*PI()*$C6585/365)+MAR1!$D$6*SIN(2*PI()*$C6585/365)</f>
        <v/>
      </c>
      <c r="M6585" s="7">
        <f>MAR1!$B$7+MAR1!$C$7*COS(2*PI()*$C6585/365)+MAR1!$D$7*SIN(2*PI()*$C6585/365)</f>
        <v/>
      </c>
      <c r="N6585" s="7">
        <f>F6585-K6585</f>
        <v/>
      </c>
      <c r="O6585" s="7">
        <f>G6585-L6585</f>
        <v/>
      </c>
      <c r="P6585" s="7">
        <f>H6585-M6585</f>
        <v/>
      </c>
      <c r="Q6585" s="7">
        <f>IF($I6585=1,(N6585-MAR1!$B$11)/MAR1!$D$11,(N6585-MAR1!$C$11)/MAR1!$E$11)</f>
        <v/>
      </c>
      <c r="R6585" s="7">
        <f>IF($I6585=1,(O6585-MAR1!$B$12)/MAR1!$D$12,(O6585-MAR1!$C$12)/MAR1!$E$12)</f>
        <v/>
      </c>
      <c r="S6585" s="7">
        <f>IF($I6585=1,(P6585-MAR1!$B$13)/MAR1!$D$13,(P6585-MAR1!$C$13)/MAR1!$E$13)</f>
        <v/>
      </c>
    </row>
    <row r="6586">
      <c r="A6586" s="5" t="n">
        <v>6585</v>
      </c>
      <c r="B6586" s="5" t="n">
        <v>19</v>
      </c>
      <c r="C6586" s="5" t="n">
        <v>15</v>
      </c>
      <c r="D6586" s="5" t="n">
        <v>1</v>
      </c>
      <c r="E6586" s="5" t="n">
        <v>0</v>
      </c>
      <c r="F6586" s="5" t="n">
        <v>27.7</v>
      </c>
      <c r="G6586" s="5" t="n">
        <v>12.7</v>
      </c>
      <c r="H6586" s="5" t="n">
        <v>23.17</v>
      </c>
      <c r="I6586" s="6">
        <f>IF(E6586&gt;=Markov!$B$3,1,0)</f>
        <v/>
      </c>
      <c r="J6586" s="6">
        <f>I6585</f>
        <v/>
      </c>
      <c r="K6586" s="7">
        <f>MAR1!$B$5+MAR1!$C$5*COS(2*PI()*$C6586/365)+MAR1!$D$5*SIN(2*PI()*$C6586/365)</f>
        <v/>
      </c>
      <c r="L6586" s="7">
        <f>MAR1!$B$6+MAR1!$C$6*COS(2*PI()*$C6586/365)+MAR1!$D$6*SIN(2*PI()*$C6586/365)</f>
        <v/>
      </c>
      <c r="M6586" s="7">
        <f>MAR1!$B$7+MAR1!$C$7*COS(2*PI()*$C6586/365)+MAR1!$D$7*SIN(2*PI()*$C6586/365)</f>
        <v/>
      </c>
      <c r="N6586" s="7">
        <f>F6586-K6586</f>
        <v/>
      </c>
      <c r="O6586" s="7">
        <f>G6586-L6586</f>
        <v/>
      </c>
      <c r="P6586" s="7">
        <f>H6586-M6586</f>
        <v/>
      </c>
      <c r="Q6586" s="7">
        <f>IF($I6586=1,(N6586-MAR1!$B$11)/MAR1!$D$11,(N6586-MAR1!$C$11)/MAR1!$E$11)</f>
        <v/>
      </c>
      <c r="R6586" s="7">
        <f>IF($I6586=1,(O6586-MAR1!$B$12)/MAR1!$D$12,(O6586-MAR1!$C$12)/MAR1!$E$12)</f>
        <v/>
      </c>
      <c r="S6586" s="7">
        <f>IF($I6586=1,(P6586-MAR1!$B$13)/MAR1!$D$13,(P6586-MAR1!$C$13)/MAR1!$E$13)</f>
        <v/>
      </c>
    </row>
    <row r="6587">
      <c r="A6587" s="5" t="n">
        <v>6586</v>
      </c>
      <c r="B6587" s="5" t="n">
        <v>19</v>
      </c>
      <c r="C6587" s="5" t="n">
        <v>16</v>
      </c>
      <c r="D6587" s="5" t="n">
        <v>1</v>
      </c>
      <c r="E6587" s="5" t="n">
        <v>0</v>
      </c>
      <c r="F6587" s="5" t="n">
        <v>28.9</v>
      </c>
      <c r="G6587" s="5" t="n">
        <v>13.6</v>
      </c>
      <c r="H6587" s="5" t="n">
        <v>21.47</v>
      </c>
      <c r="I6587" s="6">
        <f>IF(E6587&gt;=Markov!$B$3,1,0)</f>
        <v/>
      </c>
      <c r="J6587" s="6">
        <f>I6586</f>
        <v/>
      </c>
      <c r="K6587" s="7">
        <f>MAR1!$B$5+MAR1!$C$5*COS(2*PI()*$C6587/365)+MAR1!$D$5*SIN(2*PI()*$C6587/365)</f>
        <v/>
      </c>
      <c r="L6587" s="7">
        <f>MAR1!$B$6+MAR1!$C$6*COS(2*PI()*$C6587/365)+MAR1!$D$6*SIN(2*PI()*$C6587/365)</f>
        <v/>
      </c>
      <c r="M6587" s="7">
        <f>MAR1!$B$7+MAR1!$C$7*COS(2*PI()*$C6587/365)+MAR1!$D$7*SIN(2*PI()*$C6587/365)</f>
        <v/>
      </c>
      <c r="N6587" s="7">
        <f>F6587-K6587</f>
        <v/>
      </c>
      <c r="O6587" s="7">
        <f>G6587-L6587</f>
        <v/>
      </c>
      <c r="P6587" s="7">
        <f>H6587-M6587</f>
        <v/>
      </c>
      <c r="Q6587" s="7">
        <f>IF($I6587=1,(N6587-MAR1!$B$11)/MAR1!$D$11,(N6587-MAR1!$C$11)/MAR1!$E$11)</f>
        <v/>
      </c>
      <c r="R6587" s="7">
        <f>IF($I6587=1,(O6587-MAR1!$B$12)/MAR1!$D$12,(O6587-MAR1!$C$12)/MAR1!$E$12)</f>
        <v/>
      </c>
      <c r="S6587" s="7">
        <f>IF($I6587=1,(P6587-MAR1!$B$13)/MAR1!$D$13,(P6587-MAR1!$C$13)/MAR1!$E$13)</f>
        <v/>
      </c>
    </row>
    <row r="6588">
      <c r="A6588" s="5" t="n">
        <v>6587</v>
      </c>
      <c r="B6588" s="5" t="n">
        <v>19</v>
      </c>
      <c r="C6588" s="5" t="n">
        <v>17</v>
      </c>
      <c r="D6588" s="5" t="n">
        <v>1</v>
      </c>
      <c r="E6588" s="5" t="n">
        <v>0</v>
      </c>
      <c r="F6588" s="5" t="n">
        <v>30.1</v>
      </c>
      <c r="G6588" s="5" t="n">
        <v>13.4</v>
      </c>
      <c r="H6588" s="5" t="n">
        <v>20.36</v>
      </c>
      <c r="I6588" s="6">
        <f>IF(E6588&gt;=Markov!$B$3,1,0)</f>
        <v/>
      </c>
      <c r="J6588" s="6">
        <f>I6587</f>
        <v/>
      </c>
      <c r="K6588" s="7">
        <f>MAR1!$B$5+MAR1!$C$5*COS(2*PI()*$C6588/365)+MAR1!$D$5*SIN(2*PI()*$C6588/365)</f>
        <v/>
      </c>
      <c r="L6588" s="7">
        <f>MAR1!$B$6+MAR1!$C$6*COS(2*PI()*$C6588/365)+MAR1!$D$6*SIN(2*PI()*$C6588/365)</f>
        <v/>
      </c>
      <c r="M6588" s="7">
        <f>MAR1!$B$7+MAR1!$C$7*COS(2*PI()*$C6588/365)+MAR1!$D$7*SIN(2*PI()*$C6588/365)</f>
        <v/>
      </c>
      <c r="N6588" s="7">
        <f>F6588-K6588</f>
        <v/>
      </c>
      <c r="O6588" s="7">
        <f>G6588-L6588</f>
        <v/>
      </c>
      <c r="P6588" s="7">
        <f>H6588-M6588</f>
        <v/>
      </c>
      <c r="Q6588" s="7">
        <f>IF($I6588=1,(N6588-MAR1!$B$11)/MAR1!$D$11,(N6588-MAR1!$C$11)/MAR1!$E$11)</f>
        <v/>
      </c>
      <c r="R6588" s="7">
        <f>IF($I6588=1,(O6588-MAR1!$B$12)/MAR1!$D$12,(O6588-MAR1!$C$12)/MAR1!$E$12)</f>
        <v/>
      </c>
      <c r="S6588" s="7">
        <f>IF($I6588=1,(P6588-MAR1!$B$13)/MAR1!$D$13,(P6588-MAR1!$C$13)/MAR1!$E$13)</f>
        <v/>
      </c>
    </row>
    <row r="6589">
      <c r="A6589" s="5" t="n">
        <v>6588</v>
      </c>
      <c r="B6589" s="5" t="n">
        <v>19</v>
      </c>
      <c r="C6589" s="5" t="n">
        <v>18</v>
      </c>
      <c r="D6589" s="5" t="n">
        <v>1</v>
      </c>
      <c r="E6589" s="5" t="n">
        <v>0</v>
      </c>
      <c r="F6589" s="5" t="n">
        <v>26.6</v>
      </c>
      <c r="G6589" s="5" t="n">
        <v>11.7</v>
      </c>
      <c r="H6589" s="5" t="n">
        <v>17.95</v>
      </c>
      <c r="I6589" s="6">
        <f>IF(E6589&gt;=Markov!$B$3,1,0)</f>
        <v/>
      </c>
      <c r="J6589" s="6">
        <f>I6588</f>
        <v/>
      </c>
      <c r="K6589" s="7">
        <f>MAR1!$B$5+MAR1!$C$5*COS(2*PI()*$C6589/365)+MAR1!$D$5*SIN(2*PI()*$C6589/365)</f>
        <v/>
      </c>
      <c r="L6589" s="7">
        <f>MAR1!$B$6+MAR1!$C$6*COS(2*PI()*$C6589/365)+MAR1!$D$6*SIN(2*PI()*$C6589/365)</f>
        <v/>
      </c>
      <c r="M6589" s="7">
        <f>MAR1!$B$7+MAR1!$C$7*COS(2*PI()*$C6589/365)+MAR1!$D$7*SIN(2*PI()*$C6589/365)</f>
        <v/>
      </c>
      <c r="N6589" s="7">
        <f>F6589-K6589</f>
        <v/>
      </c>
      <c r="O6589" s="7">
        <f>G6589-L6589</f>
        <v/>
      </c>
      <c r="P6589" s="7">
        <f>H6589-M6589</f>
        <v/>
      </c>
      <c r="Q6589" s="7">
        <f>IF($I6589=1,(N6589-MAR1!$B$11)/MAR1!$D$11,(N6589-MAR1!$C$11)/MAR1!$E$11)</f>
        <v/>
      </c>
      <c r="R6589" s="7">
        <f>IF($I6589=1,(O6589-MAR1!$B$12)/MAR1!$D$12,(O6589-MAR1!$C$12)/MAR1!$E$12)</f>
        <v/>
      </c>
      <c r="S6589" s="7">
        <f>IF($I6589=1,(P6589-MAR1!$B$13)/MAR1!$D$13,(P6589-MAR1!$C$13)/MAR1!$E$13)</f>
        <v/>
      </c>
    </row>
    <row r="6590">
      <c r="A6590" s="5" t="n">
        <v>6589</v>
      </c>
      <c r="B6590" s="5" t="n">
        <v>19</v>
      </c>
      <c r="C6590" s="5" t="n">
        <v>19</v>
      </c>
      <c r="D6590" s="5" t="n">
        <v>1</v>
      </c>
      <c r="E6590" s="5" t="n">
        <v>0</v>
      </c>
      <c r="F6590" s="5" t="n">
        <v>28.6</v>
      </c>
      <c r="G6590" s="5" t="n">
        <v>12.5</v>
      </c>
      <c r="H6590" s="5" t="n">
        <v>17.22</v>
      </c>
      <c r="I6590" s="6">
        <f>IF(E6590&gt;=Markov!$B$3,1,0)</f>
        <v/>
      </c>
      <c r="J6590" s="6">
        <f>I6589</f>
        <v/>
      </c>
      <c r="K6590" s="7">
        <f>MAR1!$B$5+MAR1!$C$5*COS(2*PI()*$C6590/365)+MAR1!$D$5*SIN(2*PI()*$C6590/365)</f>
        <v/>
      </c>
      <c r="L6590" s="7">
        <f>MAR1!$B$6+MAR1!$C$6*COS(2*PI()*$C6590/365)+MAR1!$D$6*SIN(2*PI()*$C6590/365)</f>
        <v/>
      </c>
      <c r="M6590" s="7">
        <f>MAR1!$B$7+MAR1!$C$7*COS(2*PI()*$C6590/365)+MAR1!$D$7*SIN(2*PI()*$C6590/365)</f>
        <v/>
      </c>
      <c r="N6590" s="7">
        <f>F6590-K6590</f>
        <v/>
      </c>
      <c r="O6590" s="7">
        <f>G6590-L6590</f>
        <v/>
      </c>
      <c r="P6590" s="7">
        <f>H6590-M6590</f>
        <v/>
      </c>
      <c r="Q6590" s="7">
        <f>IF($I6590=1,(N6590-MAR1!$B$11)/MAR1!$D$11,(N6590-MAR1!$C$11)/MAR1!$E$11)</f>
        <v/>
      </c>
      <c r="R6590" s="7">
        <f>IF($I6590=1,(O6590-MAR1!$B$12)/MAR1!$D$12,(O6590-MAR1!$C$12)/MAR1!$E$12)</f>
        <v/>
      </c>
      <c r="S6590" s="7">
        <f>IF($I6590=1,(P6590-MAR1!$B$13)/MAR1!$D$13,(P6590-MAR1!$C$13)/MAR1!$E$13)</f>
        <v/>
      </c>
    </row>
    <row r="6591">
      <c r="A6591" s="5" t="n">
        <v>6590</v>
      </c>
      <c r="B6591" s="5" t="n">
        <v>19</v>
      </c>
      <c r="C6591" s="5" t="n">
        <v>20</v>
      </c>
      <c r="D6591" s="5" t="n">
        <v>1</v>
      </c>
      <c r="E6591" s="5" t="n">
        <v>0</v>
      </c>
      <c r="F6591" s="5" t="n">
        <v>27.8</v>
      </c>
      <c r="G6591" s="5" t="n">
        <v>12.5</v>
      </c>
      <c r="H6591" s="5" t="n">
        <v>18.8</v>
      </c>
      <c r="I6591" s="6">
        <f>IF(E6591&gt;=Markov!$B$3,1,0)</f>
        <v/>
      </c>
      <c r="J6591" s="6">
        <f>I6590</f>
        <v/>
      </c>
      <c r="K6591" s="7">
        <f>MAR1!$B$5+MAR1!$C$5*COS(2*PI()*$C6591/365)+MAR1!$D$5*SIN(2*PI()*$C6591/365)</f>
        <v/>
      </c>
      <c r="L6591" s="7">
        <f>MAR1!$B$6+MAR1!$C$6*COS(2*PI()*$C6591/365)+MAR1!$D$6*SIN(2*PI()*$C6591/365)</f>
        <v/>
      </c>
      <c r="M6591" s="7">
        <f>MAR1!$B$7+MAR1!$C$7*COS(2*PI()*$C6591/365)+MAR1!$D$7*SIN(2*PI()*$C6591/365)</f>
        <v/>
      </c>
      <c r="N6591" s="7">
        <f>F6591-K6591</f>
        <v/>
      </c>
      <c r="O6591" s="7">
        <f>G6591-L6591</f>
        <v/>
      </c>
      <c r="P6591" s="7">
        <f>H6591-M6591</f>
        <v/>
      </c>
      <c r="Q6591" s="7">
        <f>IF($I6591=1,(N6591-MAR1!$B$11)/MAR1!$D$11,(N6591-MAR1!$C$11)/MAR1!$E$11)</f>
        <v/>
      </c>
      <c r="R6591" s="7">
        <f>IF($I6591=1,(O6591-MAR1!$B$12)/MAR1!$D$12,(O6591-MAR1!$C$12)/MAR1!$E$12)</f>
        <v/>
      </c>
      <c r="S6591" s="7">
        <f>IF($I6591=1,(P6591-MAR1!$B$13)/MAR1!$D$13,(P6591-MAR1!$C$13)/MAR1!$E$13)</f>
        <v/>
      </c>
    </row>
    <row r="6592">
      <c r="A6592" s="5" t="n">
        <v>6591</v>
      </c>
      <c r="B6592" s="5" t="n">
        <v>19</v>
      </c>
      <c r="C6592" s="5" t="n">
        <v>21</v>
      </c>
      <c r="D6592" s="5" t="n">
        <v>1</v>
      </c>
      <c r="E6592" s="5" t="n">
        <v>0</v>
      </c>
      <c r="F6592" s="5" t="n">
        <v>30</v>
      </c>
      <c r="G6592" s="5" t="n">
        <v>13.5</v>
      </c>
      <c r="H6592" s="5" t="n">
        <v>21.51</v>
      </c>
      <c r="I6592" s="6">
        <f>IF(E6592&gt;=Markov!$B$3,1,0)</f>
        <v/>
      </c>
      <c r="J6592" s="6">
        <f>I6591</f>
        <v/>
      </c>
      <c r="K6592" s="7">
        <f>MAR1!$B$5+MAR1!$C$5*COS(2*PI()*$C6592/365)+MAR1!$D$5*SIN(2*PI()*$C6592/365)</f>
        <v/>
      </c>
      <c r="L6592" s="7">
        <f>MAR1!$B$6+MAR1!$C$6*COS(2*PI()*$C6592/365)+MAR1!$D$6*SIN(2*PI()*$C6592/365)</f>
        <v/>
      </c>
      <c r="M6592" s="7">
        <f>MAR1!$B$7+MAR1!$C$7*COS(2*PI()*$C6592/365)+MAR1!$D$7*SIN(2*PI()*$C6592/365)</f>
        <v/>
      </c>
      <c r="N6592" s="7">
        <f>F6592-K6592</f>
        <v/>
      </c>
      <c r="O6592" s="7">
        <f>G6592-L6592</f>
        <v/>
      </c>
      <c r="P6592" s="7">
        <f>H6592-M6592</f>
        <v/>
      </c>
      <c r="Q6592" s="7">
        <f>IF($I6592=1,(N6592-MAR1!$B$11)/MAR1!$D$11,(N6592-MAR1!$C$11)/MAR1!$E$11)</f>
        <v/>
      </c>
      <c r="R6592" s="7">
        <f>IF($I6592=1,(O6592-MAR1!$B$12)/MAR1!$D$12,(O6592-MAR1!$C$12)/MAR1!$E$12)</f>
        <v/>
      </c>
      <c r="S6592" s="7">
        <f>IF($I6592=1,(P6592-MAR1!$B$13)/MAR1!$D$13,(P6592-MAR1!$C$13)/MAR1!$E$13)</f>
        <v/>
      </c>
    </row>
    <row r="6593">
      <c r="A6593" s="5" t="n">
        <v>6592</v>
      </c>
      <c r="B6593" s="5" t="n">
        <v>19</v>
      </c>
      <c r="C6593" s="5" t="n">
        <v>22</v>
      </c>
      <c r="D6593" s="5" t="n">
        <v>1</v>
      </c>
      <c r="E6593" s="5" t="n">
        <v>0</v>
      </c>
      <c r="F6593" s="5" t="n">
        <v>29.3</v>
      </c>
      <c r="G6593" s="5" t="n">
        <v>13.4</v>
      </c>
      <c r="H6593" s="5" t="n">
        <v>22.29</v>
      </c>
      <c r="I6593" s="6">
        <f>IF(E6593&gt;=Markov!$B$3,1,0)</f>
        <v/>
      </c>
      <c r="J6593" s="6">
        <f>I6592</f>
        <v/>
      </c>
      <c r="K6593" s="7">
        <f>MAR1!$B$5+MAR1!$C$5*COS(2*PI()*$C6593/365)+MAR1!$D$5*SIN(2*PI()*$C6593/365)</f>
        <v/>
      </c>
      <c r="L6593" s="7">
        <f>MAR1!$B$6+MAR1!$C$6*COS(2*PI()*$C6593/365)+MAR1!$D$6*SIN(2*PI()*$C6593/365)</f>
        <v/>
      </c>
      <c r="M6593" s="7">
        <f>MAR1!$B$7+MAR1!$C$7*COS(2*PI()*$C6593/365)+MAR1!$D$7*SIN(2*PI()*$C6593/365)</f>
        <v/>
      </c>
      <c r="N6593" s="7">
        <f>F6593-K6593</f>
        <v/>
      </c>
      <c r="O6593" s="7">
        <f>G6593-L6593</f>
        <v/>
      </c>
      <c r="P6593" s="7">
        <f>H6593-M6593</f>
        <v/>
      </c>
      <c r="Q6593" s="7">
        <f>IF($I6593=1,(N6593-MAR1!$B$11)/MAR1!$D$11,(N6593-MAR1!$C$11)/MAR1!$E$11)</f>
        <v/>
      </c>
      <c r="R6593" s="7">
        <f>IF($I6593=1,(O6593-MAR1!$B$12)/MAR1!$D$12,(O6593-MAR1!$C$12)/MAR1!$E$12)</f>
        <v/>
      </c>
      <c r="S6593" s="7">
        <f>IF($I6593=1,(P6593-MAR1!$B$13)/MAR1!$D$13,(P6593-MAR1!$C$13)/MAR1!$E$13)</f>
        <v/>
      </c>
    </row>
    <row r="6594">
      <c r="A6594" s="5" t="n">
        <v>6593</v>
      </c>
      <c r="B6594" s="5" t="n">
        <v>19</v>
      </c>
      <c r="C6594" s="5" t="n">
        <v>23</v>
      </c>
      <c r="D6594" s="5" t="n">
        <v>1</v>
      </c>
      <c r="E6594" s="5" t="n">
        <v>0</v>
      </c>
      <c r="F6594" s="5" t="n">
        <v>29.2</v>
      </c>
      <c r="G6594" s="5" t="n">
        <v>13.1</v>
      </c>
      <c r="H6594" s="5" t="n">
        <v>18.79</v>
      </c>
      <c r="I6594" s="6">
        <f>IF(E6594&gt;=Markov!$B$3,1,0)</f>
        <v/>
      </c>
      <c r="J6594" s="6">
        <f>I6593</f>
        <v/>
      </c>
      <c r="K6594" s="7">
        <f>MAR1!$B$5+MAR1!$C$5*COS(2*PI()*$C6594/365)+MAR1!$D$5*SIN(2*PI()*$C6594/365)</f>
        <v/>
      </c>
      <c r="L6594" s="7">
        <f>MAR1!$B$6+MAR1!$C$6*COS(2*PI()*$C6594/365)+MAR1!$D$6*SIN(2*PI()*$C6594/365)</f>
        <v/>
      </c>
      <c r="M6594" s="7">
        <f>MAR1!$B$7+MAR1!$C$7*COS(2*PI()*$C6594/365)+MAR1!$D$7*SIN(2*PI()*$C6594/365)</f>
        <v/>
      </c>
      <c r="N6594" s="7">
        <f>F6594-K6594</f>
        <v/>
      </c>
      <c r="O6594" s="7">
        <f>G6594-L6594</f>
        <v/>
      </c>
      <c r="P6594" s="7">
        <f>H6594-M6594</f>
        <v/>
      </c>
      <c r="Q6594" s="7">
        <f>IF($I6594=1,(N6594-MAR1!$B$11)/MAR1!$D$11,(N6594-MAR1!$C$11)/MAR1!$E$11)</f>
        <v/>
      </c>
      <c r="R6594" s="7">
        <f>IF($I6594=1,(O6594-MAR1!$B$12)/MAR1!$D$12,(O6594-MAR1!$C$12)/MAR1!$E$12)</f>
        <v/>
      </c>
      <c r="S6594" s="7">
        <f>IF($I6594=1,(P6594-MAR1!$B$13)/MAR1!$D$13,(P6594-MAR1!$C$13)/MAR1!$E$13)</f>
        <v/>
      </c>
    </row>
    <row r="6595">
      <c r="A6595" s="5" t="n">
        <v>6594</v>
      </c>
      <c r="B6595" s="5" t="n">
        <v>19</v>
      </c>
      <c r="C6595" s="5" t="n">
        <v>24</v>
      </c>
      <c r="D6595" s="5" t="n">
        <v>1</v>
      </c>
      <c r="E6595" s="5" t="n">
        <v>0</v>
      </c>
      <c r="F6595" s="5" t="n">
        <v>30.1</v>
      </c>
      <c r="G6595" s="5" t="n">
        <v>15.7</v>
      </c>
      <c r="H6595" s="5" t="n">
        <v>16.94</v>
      </c>
      <c r="I6595" s="6">
        <f>IF(E6595&gt;=Markov!$B$3,1,0)</f>
        <v/>
      </c>
      <c r="J6595" s="6">
        <f>I6594</f>
        <v/>
      </c>
      <c r="K6595" s="7">
        <f>MAR1!$B$5+MAR1!$C$5*COS(2*PI()*$C6595/365)+MAR1!$D$5*SIN(2*PI()*$C6595/365)</f>
        <v/>
      </c>
      <c r="L6595" s="7">
        <f>MAR1!$B$6+MAR1!$C$6*COS(2*PI()*$C6595/365)+MAR1!$D$6*SIN(2*PI()*$C6595/365)</f>
        <v/>
      </c>
      <c r="M6595" s="7">
        <f>MAR1!$B$7+MAR1!$C$7*COS(2*PI()*$C6595/365)+MAR1!$D$7*SIN(2*PI()*$C6595/365)</f>
        <v/>
      </c>
      <c r="N6595" s="7">
        <f>F6595-K6595</f>
        <v/>
      </c>
      <c r="O6595" s="7">
        <f>G6595-L6595</f>
        <v/>
      </c>
      <c r="P6595" s="7">
        <f>H6595-M6595</f>
        <v/>
      </c>
      <c r="Q6595" s="7">
        <f>IF($I6595=1,(N6595-MAR1!$B$11)/MAR1!$D$11,(N6595-MAR1!$C$11)/MAR1!$E$11)</f>
        <v/>
      </c>
      <c r="R6595" s="7">
        <f>IF($I6595=1,(O6595-MAR1!$B$12)/MAR1!$D$12,(O6595-MAR1!$C$12)/MAR1!$E$12)</f>
        <v/>
      </c>
      <c r="S6595" s="7">
        <f>IF($I6595=1,(P6595-MAR1!$B$13)/MAR1!$D$13,(P6595-MAR1!$C$13)/MAR1!$E$13)</f>
        <v/>
      </c>
    </row>
    <row r="6596">
      <c r="A6596" s="5" t="n">
        <v>6595</v>
      </c>
      <c r="B6596" s="5" t="n">
        <v>19</v>
      </c>
      <c r="C6596" s="5" t="n">
        <v>25</v>
      </c>
      <c r="D6596" s="5" t="n">
        <v>1</v>
      </c>
      <c r="E6596" s="5" t="n">
        <v>0</v>
      </c>
      <c r="F6596" s="5" t="n">
        <v>31.1</v>
      </c>
      <c r="G6596" s="5" t="n">
        <v>16.1</v>
      </c>
      <c r="H6596" s="5" t="n">
        <v>17.18</v>
      </c>
      <c r="I6596" s="6">
        <f>IF(E6596&gt;=Markov!$B$3,1,0)</f>
        <v/>
      </c>
      <c r="J6596" s="6">
        <f>I6595</f>
        <v/>
      </c>
      <c r="K6596" s="7">
        <f>MAR1!$B$5+MAR1!$C$5*COS(2*PI()*$C6596/365)+MAR1!$D$5*SIN(2*PI()*$C6596/365)</f>
        <v/>
      </c>
      <c r="L6596" s="7">
        <f>MAR1!$B$6+MAR1!$C$6*COS(2*PI()*$C6596/365)+MAR1!$D$6*SIN(2*PI()*$C6596/365)</f>
        <v/>
      </c>
      <c r="M6596" s="7">
        <f>MAR1!$B$7+MAR1!$C$7*COS(2*PI()*$C6596/365)+MAR1!$D$7*SIN(2*PI()*$C6596/365)</f>
        <v/>
      </c>
      <c r="N6596" s="7">
        <f>F6596-K6596</f>
        <v/>
      </c>
      <c r="O6596" s="7">
        <f>G6596-L6596</f>
        <v/>
      </c>
      <c r="P6596" s="7">
        <f>H6596-M6596</f>
        <v/>
      </c>
      <c r="Q6596" s="7">
        <f>IF($I6596=1,(N6596-MAR1!$B$11)/MAR1!$D$11,(N6596-MAR1!$C$11)/MAR1!$E$11)</f>
        <v/>
      </c>
      <c r="R6596" s="7">
        <f>IF($I6596=1,(O6596-MAR1!$B$12)/MAR1!$D$12,(O6596-MAR1!$C$12)/MAR1!$E$12)</f>
        <v/>
      </c>
      <c r="S6596" s="7">
        <f>IF($I6596=1,(P6596-MAR1!$B$13)/MAR1!$D$13,(P6596-MAR1!$C$13)/MAR1!$E$13)</f>
        <v/>
      </c>
    </row>
    <row r="6597">
      <c r="A6597" s="5" t="n">
        <v>6596</v>
      </c>
      <c r="B6597" s="5" t="n">
        <v>19</v>
      </c>
      <c r="C6597" s="5" t="n">
        <v>26</v>
      </c>
      <c r="D6597" s="5" t="n">
        <v>1</v>
      </c>
      <c r="E6597" s="5" t="n">
        <v>0.5</v>
      </c>
      <c r="F6597" s="5" t="n">
        <v>29.8</v>
      </c>
      <c r="G6597" s="5" t="n">
        <v>14.4</v>
      </c>
      <c r="H6597" s="5" t="n">
        <v>14.63</v>
      </c>
      <c r="I6597" s="6">
        <f>IF(E6597&gt;=Markov!$B$3,1,0)</f>
        <v/>
      </c>
      <c r="J6597" s="6">
        <f>I6596</f>
        <v/>
      </c>
      <c r="K6597" s="7">
        <f>MAR1!$B$5+MAR1!$C$5*COS(2*PI()*$C6597/365)+MAR1!$D$5*SIN(2*PI()*$C6597/365)</f>
        <v/>
      </c>
      <c r="L6597" s="7">
        <f>MAR1!$B$6+MAR1!$C$6*COS(2*PI()*$C6597/365)+MAR1!$D$6*SIN(2*PI()*$C6597/365)</f>
        <v/>
      </c>
      <c r="M6597" s="7">
        <f>MAR1!$B$7+MAR1!$C$7*COS(2*PI()*$C6597/365)+MAR1!$D$7*SIN(2*PI()*$C6597/365)</f>
        <v/>
      </c>
      <c r="N6597" s="7">
        <f>F6597-K6597</f>
        <v/>
      </c>
      <c r="O6597" s="7">
        <f>G6597-L6597</f>
        <v/>
      </c>
      <c r="P6597" s="7">
        <f>H6597-M6597</f>
        <v/>
      </c>
      <c r="Q6597" s="7">
        <f>IF($I6597=1,(N6597-MAR1!$B$11)/MAR1!$D$11,(N6597-MAR1!$C$11)/MAR1!$E$11)</f>
        <v/>
      </c>
      <c r="R6597" s="7">
        <f>IF($I6597=1,(O6597-MAR1!$B$12)/MAR1!$D$12,(O6597-MAR1!$C$12)/MAR1!$E$12)</f>
        <v/>
      </c>
      <c r="S6597" s="7">
        <f>IF($I6597=1,(P6597-MAR1!$B$13)/MAR1!$D$13,(P6597-MAR1!$C$13)/MAR1!$E$13)</f>
        <v/>
      </c>
    </row>
    <row r="6598">
      <c r="A6598" s="5" t="n">
        <v>6597</v>
      </c>
      <c r="B6598" s="5" t="n">
        <v>19</v>
      </c>
      <c r="C6598" s="5" t="n">
        <v>27</v>
      </c>
      <c r="D6598" s="5" t="n">
        <v>1</v>
      </c>
      <c r="E6598" s="5" t="n">
        <v>2.3</v>
      </c>
      <c r="F6598" s="5" t="n">
        <v>28.6</v>
      </c>
      <c r="G6598" s="5" t="n">
        <v>15.2</v>
      </c>
      <c r="H6598" s="5" t="n">
        <v>12.12</v>
      </c>
      <c r="I6598" s="6">
        <f>IF(E6598&gt;=Markov!$B$3,1,0)</f>
        <v/>
      </c>
      <c r="J6598" s="6">
        <f>I6597</f>
        <v/>
      </c>
      <c r="K6598" s="7">
        <f>MAR1!$B$5+MAR1!$C$5*COS(2*PI()*$C6598/365)+MAR1!$D$5*SIN(2*PI()*$C6598/365)</f>
        <v/>
      </c>
      <c r="L6598" s="7">
        <f>MAR1!$B$6+MAR1!$C$6*COS(2*PI()*$C6598/365)+MAR1!$D$6*SIN(2*PI()*$C6598/365)</f>
        <v/>
      </c>
      <c r="M6598" s="7">
        <f>MAR1!$B$7+MAR1!$C$7*COS(2*PI()*$C6598/365)+MAR1!$D$7*SIN(2*PI()*$C6598/365)</f>
        <v/>
      </c>
      <c r="N6598" s="7">
        <f>F6598-K6598</f>
        <v/>
      </c>
      <c r="O6598" s="7">
        <f>G6598-L6598</f>
        <v/>
      </c>
      <c r="P6598" s="7">
        <f>H6598-M6598</f>
        <v/>
      </c>
      <c r="Q6598" s="7">
        <f>IF($I6598=1,(N6598-MAR1!$B$11)/MAR1!$D$11,(N6598-MAR1!$C$11)/MAR1!$E$11)</f>
        <v/>
      </c>
      <c r="R6598" s="7">
        <f>IF($I6598=1,(O6598-MAR1!$B$12)/MAR1!$D$12,(O6598-MAR1!$C$12)/MAR1!$E$12)</f>
        <v/>
      </c>
      <c r="S6598" s="7">
        <f>IF($I6598=1,(P6598-MAR1!$B$13)/MAR1!$D$13,(P6598-MAR1!$C$13)/MAR1!$E$13)</f>
        <v/>
      </c>
    </row>
    <row r="6599">
      <c r="A6599" s="5" t="n">
        <v>6598</v>
      </c>
      <c r="B6599" s="5" t="n">
        <v>19</v>
      </c>
      <c r="C6599" s="5" t="n">
        <v>28</v>
      </c>
      <c r="D6599" s="5" t="n">
        <v>1</v>
      </c>
      <c r="E6599" s="5" t="n">
        <v>2.5</v>
      </c>
      <c r="F6599" s="5" t="n">
        <v>28.3</v>
      </c>
      <c r="G6599" s="5" t="n">
        <v>14.5</v>
      </c>
      <c r="H6599" s="5" t="n">
        <v>11.11</v>
      </c>
      <c r="I6599" s="6">
        <f>IF(E6599&gt;=Markov!$B$3,1,0)</f>
        <v/>
      </c>
      <c r="J6599" s="6">
        <f>I6598</f>
        <v/>
      </c>
      <c r="K6599" s="7">
        <f>MAR1!$B$5+MAR1!$C$5*COS(2*PI()*$C6599/365)+MAR1!$D$5*SIN(2*PI()*$C6599/365)</f>
        <v/>
      </c>
      <c r="L6599" s="7">
        <f>MAR1!$B$6+MAR1!$C$6*COS(2*PI()*$C6599/365)+MAR1!$D$6*SIN(2*PI()*$C6599/365)</f>
        <v/>
      </c>
      <c r="M6599" s="7">
        <f>MAR1!$B$7+MAR1!$C$7*COS(2*PI()*$C6599/365)+MAR1!$D$7*SIN(2*PI()*$C6599/365)</f>
        <v/>
      </c>
      <c r="N6599" s="7">
        <f>F6599-K6599</f>
        <v/>
      </c>
      <c r="O6599" s="7">
        <f>G6599-L6599</f>
        <v/>
      </c>
      <c r="P6599" s="7">
        <f>H6599-M6599</f>
        <v/>
      </c>
      <c r="Q6599" s="7">
        <f>IF($I6599=1,(N6599-MAR1!$B$11)/MAR1!$D$11,(N6599-MAR1!$C$11)/MAR1!$E$11)</f>
        <v/>
      </c>
      <c r="R6599" s="7">
        <f>IF($I6599=1,(O6599-MAR1!$B$12)/MAR1!$D$12,(O6599-MAR1!$C$12)/MAR1!$E$12)</f>
        <v/>
      </c>
      <c r="S6599" s="7">
        <f>IF($I6599=1,(P6599-MAR1!$B$13)/MAR1!$D$13,(P6599-MAR1!$C$13)/MAR1!$E$13)</f>
        <v/>
      </c>
    </row>
    <row r="6600">
      <c r="A6600" s="5" t="n">
        <v>6599</v>
      </c>
      <c r="B6600" s="5" t="n">
        <v>19</v>
      </c>
      <c r="C6600" s="5" t="n">
        <v>29</v>
      </c>
      <c r="D6600" s="5" t="n">
        <v>1</v>
      </c>
      <c r="E6600" s="5" t="n">
        <v>0</v>
      </c>
      <c r="F6600" s="5" t="n">
        <v>31.6</v>
      </c>
      <c r="G6600" s="5" t="n">
        <v>15.4</v>
      </c>
      <c r="H6600" s="5" t="n">
        <v>15.29</v>
      </c>
      <c r="I6600" s="6">
        <f>IF(E6600&gt;=Markov!$B$3,1,0)</f>
        <v/>
      </c>
      <c r="J6600" s="6">
        <f>I6599</f>
        <v/>
      </c>
      <c r="K6600" s="7">
        <f>MAR1!$B$5+MAR1!$C$5*COS(2*PI()*$C6600/365)+MAR1!$D$5*SIN(2*PI()*$C6600/365)</f>
        <v/>
      </c>
      <c r="L6600" s="7">
        <f>MAR1!$B$6+MAR1!$C$6*COS(2*PI()*$C6600/365)+MAR1!$D$6*SIN(2*PI()*$C6600/365)</f>
        <v/>
      </c>
      <c r="M6600" s="7">
        <f>MAR1!$B$7+MAR1!$C$7*COS(2*PI()*$C6600/365)+MAR1!$D$7*SIN(2*PI()*$C6600/365)</f>
        <v/>
      </c>
      <c r="N6600" s="7">
        <f>F6600-K6600</f>
        <v/>
      </c>
      <c r="O6600" s="7">
        <f>G6600-L6600</f>
        <v/>
      </c>
      <c r="P6600" s="7">
        <f>H6600-M6600</f>
        <v/>
      </c>
      <c r="Q6600" s="7">
        <f>IF($I6600=1,(N6600-MAR1!$B$11)/MAR1!$D$11,(N6600-MAR1!$C$11)/MAR1!$E$11)</f>
        <v/>
      </c>
      <c r="R6600" s="7">
        <f>IF($I6600=1,(O6600-MAR1!$B$12)/MAR1!$D$12,(O6600-MAR1!$C$12)/MAR1!$E$12)</f>
        <v/>
      </c>
      <c r="S6600" s="7">
        <f>IF($I6600=1,(P6600-MAR1!$B$13)/MAR1!$D$13,(P6600-MAR1!$C$13)/MAR1!$E$13)</f>
        <v/>
      </c>
    </row>
    <row r="6601">
      <c r="A6601" s="5" t="n">
        <v>6600</v>
      </c>
      <c r="B6601" s="5" t="n">
        <v>19</v>
      </c>
      <c r="C6601" s="5" t="n">
        <v>30</v>
      </c>
      <c r="D6601" s="5" t="n">
        <v>1</v>
      </c>
      <c r="E6601" s="5" t="n">
        <v>0</v>
      </c>
      <c r="F6601" s="5" t="n">
        <v>33.7</v>
      </c>
      <c r="G6601" s="5" t="n">
        <v>17.3</v>
      </c>
      <c r="H6601" s="5" t="n">
        <v>16.89</v>
      </c>
      <c r="I6601" s="6">
        <f>IF(E6601&gt;=Markov!$B$3,1,0)</f>
        <v/>
      </c>
      <c r="J6601" s="6">
        <f>I6600</f>
        <v/>
      </c>
      <c r="K6601" s="7">
        <f>MAR1!$B$5+MAR1!$C$5*COS(2*PI()*$C6601/365)+MAR1!$D$5*SIN(2*PI()*$C6601/365)</f>
        <v/>
      </c>
      <c r="L6601" s="7">
        <f>MAR1!$B$6+MAR1!$C$6*COS(2*PI()*$C6601/365)+MAR1!$D$6*SIN(2*PI()*$C6601/365)</f>
        <v/>
      </c>
      <c r="M6601" s="7">
        <f>MAR1!$B$7+MAR1!$C$7*COS(2*PI()*$C6601/365)+MAR1!$D$7*SIN(2*PI()*$C6601/365)</f>
        <v/>
      </c>
      <c r="N6601" s="7">
        <f>F6601-K6601</f>
        <v/>
      </c>
      <c r="O6601" s="7">
        <f>G6601-L6601</f>
        <v/>
      </c>
      <c r="P6601" s="7">
        <f>H6601-M6601</f>
        <v/>
      </c>
      <c r="Q6601" s="7">
        <f>IF($I6601=1,(N6601-MAR1!$B$11)/MAR1!$D$11,(N6601-MAR1!$C$11)/MAR1!$E$11)</f>
        <v/>
      </c>
      <c r="R6601" s="7">
        <f>IF($I6601=1,(O6601-MAR1!$B$12)/MAR1!$D$12,(O6601-MAR1!$C$12)/MAR1!$E$12)</f>
        <v/>
      </c>
      <c r="S6601" s="7">
        <f>IF($I6601=1,(P6601-MAR1!$B$13)/MAR1!$D$13,(P6601-MAR1!$C$13)/MAR1!$E$13)</f>
        <v/>
      </c>
    </row>
    <row r="6602">
      <c r="A6602" s="5" t="n">
        <v>6601</v>
      </c>
      <c r="B6602" s="5" t="n">
        <v>19</v>
      </c>
      <c r="C6602" s="5" t="n">
        <v>31</v>
      </c>
      <c r="D6602" s="5" t="n">
        <v>1</v>
      </c>
      <c r="E6602" s="5" t="n">
        <v>0</v>
      </c>
      <c r="F6602" s="5" t="n">
        <v>34.2</v>
      </c>
      <c r="G6602" s="5" t="n">
        <v>18.3</v>
      </c>
      <c r="H6602" s="5" t="n">
        <v>18.83</v>
      </c>
      <c r="I6602" s="6">
        <f>IF(E6602&gt;=Markov!$B$3,1,0)</f>
        <v/>
      </c>
      <c r="J6602" s="6">
        <f>I6601</f>
        <v/>
      </c>
      <c r="K6602" s="7">
        <f>MAR1!$B$5+MAR1!$C$5*COS(2*PI()*$C6602/365)+MAR1!$D$5*SIN(2*PI()*$C6602/365)</f>
        <v/>
      </c>
      <c r="L6602" s="7">
        <f>MAR1!$B$6+MAR1!$C$6*COS(2*PI()*$C6602/365)+MAR1!$D$6*SIN(2*PI()*$C6602/365)</f>
        <v/>
      </c>
      <c r="M6602" s="7">
        <f>MAR1!$B$7+MAR1!$C$7*COS(2*PI()*$C6602/365)+MAR1!$D$7*SIN(2*PI()*$C6602/365)</f>
        <v/>
      </c>
      <c r="N6602" s="7">
        <f>F6602-K6602</f>
        <v/>
      </c>
      <c r="O6602" s="7">
        <f>G6602-L6602</f>
        <v/>
      </c>
      <c r="P6602" s="7">
        <f>H6602-M6602</f>
        <v/>
      </c>
      <c r="Q6602" s="7">
        <f>IF($I6602=1,(N6602-MAR1!$B$11)/MAR1!$D$11,(N6602-MAR1!$C$11)/MAR1!$E$11)</f>
        <v/>
      </c>
      <c r="R6602" s="7">
        <f>IF($I6602=1,(O6602-MAR1!$B$12)/MAR1!$D$12,(O6602-MAR1!$C$12)/MAR1!$E$12)</f>
        <v/>
      </c>
      <c r="S6602" s="7">
        <f>IF($I6602=1,(P6602-MAR1!$B$13)/MAR1!$D$13,(P6602-MAR1!$C$13)/MAR1!$E$13)</f>
        <v/>
      </c>
    </row>
    <row r="6603">
      <c r="A6603" s="5" t="n">
        <v>6602</v>
      </c>
      <c r="B6603" s="5" t="n">
        <v>19</v>
      </c>
      <c r="C6603" s="5" t="n">
        <v>32</v>
      </c>
      <c r="D6603" s="5" t="n">
        <v>2</v>
      </c>
      <c r="E6603" s="5" t="n">
        <v>0</v>
      </c>
      <c r="F6603" s="5" t="n">
        <v>33</v>
      </c>
      <c r="G6603" s="5" t="n">
        <v>16.8</v>
      </c>
      <c r="H6603" s="5" t="n">
        <v>11.25</v>
      </c>
      <c r="I6603" s="6">
        <f>IF(E6603&gt;=Markov!$B$3,1,0)</f>
        <v/>
      </c>
      <c r="J6603" s="6">
        <f>I6602</f>
        <v/>
      </c>
      <c r="K6603" s="7">
        <f>MAR1!$B$5+MAR1!$C$5*COS(2*PI()*$C6603/365)+MAR1!$D$5*SIN(2*PI()*$C6603/365)</f>
        <v/>
      </c>
      <c r="L6603" s="7">
        <f>MAR1!$B$6+MAR1!$C$6*COS(2*PI()*$C6603/365)+MAR1!$D$6*SIN(2*PI()*$C6603/365)</f>
        <v/>
      </c>
      <c r="M6603" s="7">
        <f>MAR1!$B$7+MAR1!$C$7*COS(2*PI()*$C6603/365)+MAR1!$D$7*SIN(2*PI()*$C6603/365)</f>
        <v/>
      </c>
      <c r="N6603" s="7">
        <f>F6603-K6603</f>
        <v/>
      </c>
      <c r="O6603" s="7">
        <f>G6603-L6603</f>
        <v/>
      </c>
      <c r="P6603" s="7">
        <f>H6603-M6603</f>
        <v/>
      </c>
      <c r="Q6603" s="7">
        <f>IF($I6603=1,(N6603-MAR1!$B$11)/MAR1!$D$11,(N6603-MAR1!$C$11)/MAR1!$E$11)</f>
        <v/>
      </c>
      <c r="R6603" s="7">
        <f>IF($I6603=1,(O6603-MAR1!$B$12)/MAR1!$D$12,(O6603-MAR1!$C$12)/MAR1!$E$12)</f>
        <v/>
      </c>
      <c r="S6603" s="7">
        <f>IF($I6603=1,(P6603-MAR1!$B$13)/MAR1!$D$13,(P6603-MAR1!$C$13)/MAR1!$E$13)</f>
        <v/>
      </c>
    </row>
    <row r="6604">
      <c r="A6604" s="5" t="n">
        <v>6603</v>
      </c>
      <c r="B6604" s="5" t="n">
        <v>19</v>
      </c>
      <c r="C6604" s="5" t="n">
        <v>33</v>
      </c>
      <c r="D6604" s="5" t="n">
        <v>2</v>
      </c>
      <c r="E6604" s="5" t="n">
        <v>0</v>
      </c>
      <c r="F6604" s="5" t="n">
        <v>32.4</v>
      </c>
      <c r="G6604" s="5" t="n">
        <v>15.9</v>
      </c>
      <c r="H6604" s="5" t="n">
        <v>19.11</v>
      </c>
      <c r="I6604" s="6">
        <f>IF(E6604&gt;=Markov!$B$3,1,0)</f>
        <v/>
      </c>
      <c r="J6604" s="6">
        <f>I6603</f>
        <v/>
      </c>
      <c r="K6604" s="7">
        <f>MAR1!$B$5+MAR1!$C$5*COS(2*PI()*$C6604/365)+MAR1!$D$5*SIN(2*PI()*$C6604/365)</f>
        <v/>
      </c>
      <c r="L6604" s="7">
        <f>MAR1!$B$6+MAR1!$C$6*COS(2*PI()*$C6604/365)+MAR1!$D$6*SIN(2*PI()*$C6604/365)</f>
        <v/>
      </c>
      <c r="M6604" s="7">
        <f>MAR1!$B$7+MAR1!$C$7*COS(2*PI()*$C6604/365)+MAR1!$D$7*SIN(2*PI()*$C6604/365)</f>
        <v/>
      </c>
      <c r="N6604" s="7">
        <f>F6604-K6604</f>
        <v/>
      </c>
      <c r="O6604" s="7">
        <f>G6604-L6604</f>
        <v/>
      </c>
      <c r="P6604" s="7">
        <f>H6604-M6604</f>
        <v/>
      </c>
      <c r="Q6604" s="7">
        <f>IF($I6604=1,(N6604-MAR1!$B$11)/MAR1!$D$11,(N6604-MAR1!$C$11)/MAR1!$E$11)</f>
        <v/>
      </c>
      <c r="R6604" s="7">
        <f>IF($I6604=1,(O6604-MAR1!$B$12)/MAR1!$D$12,(O6604-MAR1!$C$12)/MAR1!$E$12)</f>
        <v/>
      </c>
      <c r="S6604" s="7">
        <f>IF($I6604=1,(P6604-MAR1!$B$13)/MAR1!$D$13,(P6604-MAR1!$C$13)/MAR1!$E$13)</f>
        <v/>
      </c>
    </row>
    <row r="6605">
      <c r="A6605" s="5" t="n">
        <v>6604</v>
      </c>
      <c r="B6605" s="5" t="n">
        <v>19</v>
      </c>
      <c r="C6605" s="5" t="n">
        <v>34</v>
      </c>
      <c r="D6605" s="5" t="n">
        <v>2</v>
      </c>
      <c r="E6605" s="5" t="n">
        <v>0</v>
      </c>
      <c r="F6605" s="5" t="n">
        <v>34.1</v>
      </c>
      <c r="G6605" s="5" t="n">
        <v>17.3</v>
      </c>
      <c r="H6605" s="5" t="n">
        <v>22.06</v>
      </c>
      <c r="I6605" s="6">
        <f>IF(E6605&gt;=Markov!$B$3,1,0)</f>
        <v/>
      </c>
      <c r="J6605" s="6">
        <f>I6604</f>
        <v/>
      </c>
      <c r="K6605" s="7">
        <f>MAR1!$B$5+MAR1!$C$5*COS(2*PI()*$C6605/365)+MAR1!$D$5*SIN(2*PI()*$C6605/365)</f>
        <v/>
      </c>
      <c r="L6605" s="7">
        <f>MAR1!$B$6+MAR1!$C$6*COS(2*PI()*$C6605/365)+MAR1!$D$6*SIN(2*PI()*$C6605/365)</f>
        <v/>
      </c>
      <c r="M6605" s="7">
        <f>MAR1!$B$7+MAR1!$C$7*COS(2*PI()*$C6605/365)+MAR1!$D$7*SIN(2*PI()*$C6605/365)</f>
        <v/>
      </c>
      <c r="N6605" s="7">
        <f>F6605-K6605</f>
        <v/>
      </c>
      <c r="O6605" s="7">
        <f>G6605-L6605</f>
        <v/>
      </c>
      <c r="P6605" s="7">
        <f>H6605-M6605</f>
        <v/>
      </c>
      <c r="Q6605" s="7">
        <f>IF($I6605=1,(N6605-MAR1!$B$11)/MAR1!$D$11,(N6605-MAR1!$C$11)/MAR1!$E$11)</f>
        <v/>
      </c>
      <c r="R6605" s="7">
        <f>IF($I6605=1,(O6605-MAR1!$B$12)/MAR1!$D$12,(O6605-MAR1!$C$12)/MAR1!$E$12)</f>
        <v/>
      </c>
      <c r="S6605" s="7">
        <f>IF($I6605=1,(P6605-MAR1!$B$13)/MAR1!$D$13,(P6605-MAR1!$C$13)/MAR1!$E$13)</f>
        <v/>
      </c>
    </row>
    <row r="6606">
      <c r="A6606" s="5" t="n">
        <v>6605</v>
      </c>
      <c r="B6606" s="5" t="n">
        <v>19</v>
      </c>
      <c r="C6606" s="5" t="n">
        <v>35</v>
      </c>
      <c r="D6606" s="5" t="n">
        <v>2</v>
      </c>
      <c r="E6606" s="5" t="n">
        <v>0</v>
      </c>
      <c r="F6606" s="5" t="n">
        <v>38.4</v>
      </c>
      <c r="G6606" s="5" t="n">
        <v>20</v>
      </c>
      <c r="H6606" s="5" t="n">
        <v>23.22</v>
      </c>
      <c r="I6606" s="6">
        <f>IF(E6606&gt;=Markov!$B$3,1,0)</f>
        <v/>
      </c>
      <c r="J6606" s="6">
        <f>I6605</f>
        <v/>
      </c>
      <c r="K6606" s="7">
        <f>MAR1!$B$5+MAR1!$C$5*COS(2*PI()*$C6606/365)+MAR1!$D$5*SIN(2*PI()*$C6606/365)</f>
        <v/>
      </c>
      <c r="L6606" s="7">
        <f>MAR1!$B$6+MAR1!$C$6*COS(2*PI()*$C6606/365)+MAR1!$D$6*SIN(2*PI()*$C6606/365)</f>
        <v/>
      </c>
      <c r="M6606" s="7">
        <f>MAR1!$B$7+MAR1!$C$7*COS(2*PI()*$C6606/365)+MAR1!$D$7*SIN(2*PI()*$C6606/365)</f>
        <v/>
      </c>
      <c r="N6606" s="7">
        <f>F6606-K6606</f>
        <v/>
      </c>
      <c r="O6606" s="7">
        <f>G6606-L6606</f>
        <v/>
      </c>
      <c r="P6606" s="7">
        <f>H6606-M6606</f>
        <v/>
      </c>
      <c r="Q6606" s="7">
        <f>IF($I6606=1,(N6606-MAR1!$B$11)/MAR1!$D$11,(N6606-MAR1!$C$11)/MAR1!$E$11)</f>
        <v/>
      </c>
      <c r="R6606" s="7">
        <f>IF($I6606=1,(O6606-MAR1!$B$12)/MAR1!$D$12,(O6606-MAR1!$C$12)/MAR1!$E$12)</f>
        <v/>
      </c>
      <c r="S6606" s="7">
        <f>IF($I6606=1,(P6606-MAR1!$B$13)/MAR1!$D$13,(P6606-MAR1!$C$13)/MAR1!$E$13)</f>
        <v/>
      </c>
    </row>
    <row r="6607">
      <c r="A6607" s="5" t="n">
        <v>6606</v>
      </c>
      <c r="B6607" s="5" t="n">
        <v>19</v>
      </c>
      <c r="C6607" s="5" t="n">
        <v>36</v>
      </c>
      <c r="D6607" s="5" t="n">
        <v>2</v>
      </c>
      <c r="E6607" s="5" t="n">
        <v>0</v>
      </c>
      <c r="F6607" s="5" t="n">
        <v>35.9</v>
      </c>
      <c r="G6607" s="5" t="n">
        <v>16.9</v>
      </c>
      <c r="H6607" s="5" t="n">
        <v>19.13</v>
      </c>
      <c r="I6607" s="6">
        <f>IF(E6607&gt;=Markov!$B$3,1,0)</f>
        <v/>
      </c>
      <c r="J6607" s="6">
        <f>I6606</f>
        <v/>
      </c>
      <c r="K6607" s="7">
        <f>MAR1!$B$5+MAR1!$C$5*COS(2*PI()*$C6607/365)+MAR1!$D$5*SIN(2*PI()*$C6607/365)</f>
        <v/>
      </c>
      <c r="L6607" s="7">
        <f>MAR1!$B$6+MAR1!$C$6*COS(2*PI()*$C6607/365)+MAR1!$D$6*SIN(2*PI()*$C6607/365)</f>
        <v/>
      </c>
      <c r="M6607" s="7">
        <f>MAR1!$B$7+MAR1!$C$7*COS(2*PI()*$C6607/365)+MAR1!$D$7*SIN(2*PI()*$C6607/365)</f>
        <v/>
      </c>
      <c r="N6607" s="7">
        <f>F6607-K6607</f>
        <v/>
      </c>
      <c r="O6607" s="7">
        <f>G6607-L6607</f>
        <v/>
      </c>
      <c r="P6607" s="7">
        <f>H6607-M6607</f>
        <v/>
      </c>
      <c r="Q6607" s="7">
        <f>IF($I6607=1,(N6607-MAR1!$B$11)/MAR1!$D$11,(N6607-MAR1!$C$11)/MAR1!$E$11)</f>
        <v/>
      </c>
      <c r="R6607" s="7">
        <f>IF($I6607=1,(O6607-MAR1!$B$12)/MAR1!$D$12,(O6607-MAR1!$C$12)/MAR1!$E$12)</f>
        <v/>
      </c>
      <c r="S6607" s="7">
        <f>IF($I6607=1,(P6607-MAR1!$B$13)/MAR1!$D$13,(P6607-MAR1!$C$13)/MAR1!$E$13)</f>
        <v/>
      </c>
    </row>
    <row r="6608">
      <c r="A6608" s="5" t="n">
        <v>6607</v>
      </c>
      <c r="B6608" s="5" t="n">
        <v>19</v>
      </c>
      <c r="C6608" s="5" t="n">
        <v>37</v>
      </c>
      <c r="D6608" s="5" t="n">
        <v>2</v>
      </c>
      <c r="E6608" s="5" t="n">
        <v>0</v>
      </c>
      <c r="F6608" s="5" t="n">
        <v>35.2</v>
      </c>
      <c r="G6608" s="5" t="n">
        <v>18.6</v>
      </c>
      <c r="H6608" s="5" t="n">
        <v>23.59</v>
      </c>
      <c r="I6608" s="6">
        <f>IF(E6608&gt;=Markov!$B$3,1,0)</f>
        <v/>
      </c>
      <c r="J6608" s="6">
        <f>I6607</f>
        <v/>
      </c>
      <c r="K6608" s="7">
        <f>MAR1!$B$5+MAR1!$C$5*COS(2*PI()*$C6608/365)+MAR1!$D$5*SIN(2*PI()*$C6608/365)</f>
        <v/>
      </c>
      <c r="L6608" s="7">
        <f>MAR1!$B$6+MAR1!$C$6*COS(2*PI()*$C6608/365)+MAR1!$D$6*SIN(2*PI()*$C6608/365)</f>
        <v/>
      </c>
      <c r="M6608" s="7">
        <f>MAR1!$B$7+MAR1!$C$7*COS(2*PI()*$C6608/365)+MAR1!$D$7*SIN(2*PI()*$C6608/365)</f>
        <v/>
      </c>
      <c r="N6608" s="7">
        <f>F6608-K6608</f>
        <v/>
      </c>
      <c r="O6608" s="7">
        <f>G6608-L6608</f>
        <v/>
      </c>
      <c r="P6608" s="7">
        <f>H6608-M6608</f>
        <v/>
      </c>
      <c r="Q6608" s="7">
        <f>IF($I6608=1,(N6608-MAR1!$B$11)/MAR1!$D$11,(N6608-MAR1!$C$11)/MAR1!$E$11)</f>
        <v/>
      </c>
      <c r="R6608" s="7">
        <f>IF($I6608=1,(O6608-MAR1!$B$12)/MAR1!$D$12,(O6608-MAR1!$C$12)/MAR1!$E$12)</f>
        <v/>
      </c>
      <c r="S6608" s="7">
        <f>IF($I6608=1,(P6608-MAR1!$B$13)/MAR1!$D$13,(P6608-MAR1!$C$13)/MAR1!$E$13)</f>
        <v/>
      </c>
    </row>
    <row r="6609">
      <c r="A6609" s="5" t="n">
        <v>6608</v>
      </c>
      <c r="B6609" s="5" t="n">
        <v>19</v>
      </c>
      <c r="C6609" s="5" t="n">
        <v>38</v>
      </c>
      <c r="D6609" s="5" t="n">
        <v>2</v>
      </c>
      <c r="E6609" s="5" t="n">
        <v>0</v>
      </c>
      <c r="F6609" s="5" t="n">
        <v>33.6</v>
      </c>
      <c r="G6609" s="5" t="n">
        <v>16.2</v>
      </c>
      <c r="H6609" s="5" t="n">
        <v>19.17</v>
      </c>
      <c r="I6609" s="6">
        <f>IF(E6609&gt;=Markov!$B$3,1,0)</f>
        <v/>
      </c>
      <c r="J6609" s="6">
        <f>I6608</f>
        <v/>
      </c>
      <c r="K6609" s="7">
        <f>MAR1!$B$5+MAR1!$C$5*COS(2*PI()*$C6609/365)+MAR1!$D$5*SIN(2*PI()*$C6609/365)</f>
        <v/>
      </c>
      <c r="L6609" s="7">
        <f>MAR1!$B$6+MAR1!$C$6*COS(2*PI()*$C6609/365)+MAR1!$D$6*SIN(2*PI()*$C6609/365)</f>
        <v/>
      </c>
      <c r="M6609" s="7">
        <f>MAR1!$B$7+MAR1!$C$7*COS(2*PI()*$C6609/365)+MAR1!$D$7*SIN(2*PI()*$C6609/365)</f>
        <v/>
      </c>
      <c r="N6609" s="7">
        <f>F6609-K6609</f>
        <v/>
      </c>
      <c r="O6609" s="7">
        <f>G6609-L6609</f>
        <v/>
      </c>
      <c r="P6609" s="7">
        <f>H6609-M6609</f>
        <v/>
      </c>
      <c r="Q6609" s="7">
        <f>IF($I6609=1,(N6609-MAR1!$B$11)/MAR1!$D$11,(N6609-MAR1!$C$11)/MAR1!$E$11)</f>
        <v/>
      </c>
      <c r="R6609" s="7">
        <f>IF($I6609=1,(O6609-MAR1!$B$12)/MAR1!$D$12,(O6609-MAR1!$C$12)/MAR1!$E$12)</f>
        <v/>
      </c>
      <c r="S6609" s="7">
        <f>IF($I6609=1,(P6609-MAR1!$B$13)/MAR1!$D$13,(P6609-MAR1!$C$13)/MAR1!$E$13)</f>
        <v/>
      </c>
    </row>
    <row r="6610">
      <c r="A6610" s="5" t="n">
        <v>6609</v>
      </c>
      <c r="B6610" s="5" t="n">
        <v>19</v>
      </c>
      <c r="C6610" s="5" t="n">
        <v>39</v>
      </c>
      <c r="D6610" s="5" t="n">
        <v>2</v>
      </c>
      <c r="E6610" s="5" t="n">
        <v>0</v>
      </c>
      <c r="F6610" s="5" t="n">
        <v>34.6</v>
      </c>
      <c r="G6610" s="5" t="n">
        <v>18.1</v>
      </c>
      <c r="H6610" s="5" t="n">
        <v>17.51</v>
      </c>
      <c r="I6610" s="6">
        <f>IF(E6610&gt;=Markov!$B$3,1,0)</f>
        <v/>
      </c>
      <c r="J6610" s="6">
        <f>I6609</f>
        <v/>
      </c>
      <c r="K6610" s="7">
        <f>MAR1!$B$5+MAR1!$C$5*COS(2*PI()*$C6610/365)+MAR1!$D$5*SIN(2*PI()*$C6610/365)</f>
        <v/>
      </c>
      <c r="L6610" s="7">
        <f>MAR1!$B$6+MAR1!$C$6*COS(2*PI()*$C6610/365)+MAR1!$D$6*SIN(2*PI()*$C6610/365)</f>
        <v/>
      </c>
      <c r="M6610" s="7">
        <f>MAR1!$B$7+MAR1!$C$7*COS(2*PI()*$C6610/365)+MAR1!$D$7*SIN(2*PI()*$C6610/365)</f>
        <v/>
      </c>
      <c r="N6610" s="7">
        <f>F6610-K6610</f>
        <v/>
      </c>
      <c r="O6610" s="7">
        <f>G6610-L6610</f>
        <v/>
      </c>
      <c r="P6610" s="7">
        <f>H6610-M6610</f>
        <v/>
      </c>
      <c r="Q6610" s="7">
        <f>IF($I6610=1,(N6610-MAR1!$B$11)/MAR1!$D$11,(N6610-MAR1!$C$11)/MAR1!$E$11)</f>
        <v/>
      </c>
      <c r="R6610" s="7">
        <f>IF($I6610=1,(O6610-MAR1!$B$12)/MAR1!$D$12,(O6610-MAR1!$C$12)/MAR1!$E$12)</f>
        <v/>
      </c>
      <c r="S6610" s="7">
        <f>IF($I6610=1,(P6610-MAR1!$B$13)/MAR1!$D$13,(P6610-MAR1!$C$13)/MAR1!$E$13)</f>
        <v/>
      </c>
    </row>
    <row r="6611">
      <c r="A6611" s="5" t="n">
        <v>6610</v>
      </c>
      <c r="B6611" s="5" t="n">
        <v>19</v>
      </c>
      <c r="C6611" s="5" t="n">
        <v>40</v>
      </c>
      <c r="D6611" s="5" t="n">
        <v>2</v>
      </c>
      <c r="E6611" s="5" t="n">
        <v>0.1</v>
      </c>
      <c r="F6611" s="5" t="n">
        <v>31.8</v>
      </c>
      <c r="G6611" s="5" t="n">
        <v>19.1</v>
      </c>
      <c r="H6611" s="5" t="n">
        <v>13.15</v>
      </c>
      <c r="I6611" s="6">
        <f>IF(E6611&gt;=Markov!$B$3,1,0)</f>
        <v/>
      </c>
      <c r="J6611" s="6">
        <f>I6610</f>
        <v/>
      </c>
      <c r="K6611" s="7">
        <f>MAR1!$B$5+MAR1!$C$5*COS(2*PI()*$C6611/365)+MAR1!$D$5*SIN(2*PI()*$C6611/365)</f>
        <v/>
      </c>
      <c r="L6611" s="7">
        <f>MAR1!$B$6+MAR1!$C$6*COS(2*PI()*$C6611/365)+MAR1!$D$6*SIN(2*PI()*$C6611/365)</f>
        <v/>
      </c>
      <c r="M6611" s="7">
        <f>MAR1!$B$7+MAR1!$C$7*COS(2*PI()*$C6611/365)+MAR1!$D$7*SIN(2*PI()*$C6611/365)</f>
        <v/>
      </c>
      <c r="N6611" s="7">
        <f>F6611-K6611</f>
        <v/>
      </c>
      <c r="O6611" s="7">
        <f>G6611-L6611</f>
        <v/>
      </c>
      <c r="P6611" s="7">
        <f>H6611-M6611</f>
        <v/>
      </c>
      <c r="Q6611" s="7">
        <f>IF($I6611=1,(N6611-MAR1!$B$11)/MAR1!$D$11,(N6611-MAR1!$C$11)/MAR1!$E$11)</f>
        <v/>
      </c>
      <c r="R6611" s="7">
        <f>IF($I6611=1,(O6611-MAR1!$B$12)/MAR1!$D$12,(O6611-MAR1!$C$12)/MAR1!$E$12)</f>
        <v/>
      </c>
      <c r="S6611" s="7">
        <f>IF($I6611=1,(P6611-MAR1!$B$13)/MAR1!$D$13,(P6611-MAR1!$C$13)/MAR1!$E$13)</f>
        <v/>
      </c>
    </row>
    <row r="6612">
      <c r="A6612" s="5" t="n">
        <v>6611</v>
      </c>
      <c r="B6612" s="5" t="n">
        <v>19</v>
      </c>
      <c r="C6612" s="5" t="n">
        <v>41</v>
      </c>
      <c r="D6612" s="5" t="n">
        <v>2</v>
      </c>
      <c r="E6612" s="5" t="n">
        <v>0.1</v>
      </c>
      <c r="F6612" s="5" t="n">
        <v>32</v>
      </c>
      <c r="G6612" s="5" t="n">
        <v>16.1</v>
      </c>
      <c r="H6612" s="5" t="n">
        <v>16.48</v>
      </c>
      <c r="I6612" s="6">
        <f>IF(E6612&gt;=Markov!$B$3,1,0)</f>
        <v/>
      </c>
      <c r="J6612" s="6">
        <f>I6611</f>
        <v/>
      </c>
      <c r="K6612" s="7">
        <f>MAR1!$B$5+MAR1!$C$5*COS(2*PI()*$C6612/365)+MAR1!$D$5*SIN(2*PI()*$C6612/365)</f>
        <v/>
      </c>
      <c r="L6612" s="7">
        <f>MAR1!$B$6+MAR1!$C$6*COS(2*PI()*$C6612/365)+MAR1!$D$6*SIN(2*PI()*$C6612/365)</f>
        <v/>
      </c>
      <c r="M6612" s="7">
        <f>MAR1!$B$7+MAR1!$C$7*COS(2*PI()*$C6612/365)+MAR1!$D$7*SIN(2*PI()*$C6612/365)</f>
        <v/>
      </c>
      <c r="N6612" s="7">
        <f>F6612-K6612</f>
        <v/>
      </c>
      <c r="O6612" s="7">
        <f>G6612-L6612</f>
        <v/>
      </c>
      <c r="P6612" s="7">
        <f>H6612-M6612</f>
        <v/>
      </c>
      <c r="Q6612" s="7">
        <f>IF($I6612=1,(N6612-MAR1!$B$11)/MAR1!$D$11,(N6612-MAR1!$C$11)/MAR1!$E$11)</f>
        <v/>
      </c>
      <c r="R6612" s="7">
        <f>IF($I6612=1,(O6612-MAR1!$B$12)/MAR1!$D$12,(O6612-MAR1!$C$12)/MAR1!$E$12)</f>
        <v/>
      </c>
      <c r="S6612" s="7">
        <f>IF($I6612=1,(P6612-MAR1!$B$13)/MAR1!$D$13,(P6612-MAR1!$C$13)/MAR1!$E$13)</f>
        <v/>
      </c>
    </row>
    <row r="6613">
      <c r="A6613" s="5" t="n">
        <v>6612</v>
      </c>
      <c r="B6613" s="5" t="n">
        <v>19</v>
      </c>
      <c r="C6613" s="5" t="n">
        <v>42</v>
      </c>
      <c r="D6613" s="5" t="n">
        <v>2</v>
      </c>
      <c r="E6613" s="5" t="n">
        <v>0</v>
      </c>
      <c r="F6613" s="5" t="n">
        <v>32.6</v>
      </c>
      <c r="G6613" s="5" t="n">
        <v>17.5</v>
      </c>
      <c r="H6613" s="5" t="n">
        <v>18.49</v>
      </c>
      <c r="I6613" s="6">
        <f>IF(E6613&gt;=Markov!$B$3,1,0)</f>
        <v/>
      </c>
      <c r="J6613" s="6">
        <f>I6612</f>
        <v/>
      </c>
      <c r="K6613" s="7">
        <f>MAR1!$B$5+MAR1!$C$5*COS(2*PI()*$C6613/365)+MAR1!$D$5*SIN(2*PI()*$C6613/365)</f>
        <v/>
      </c>
      <c r="L6613" s="7">
        <f>MAR1!$B$6+MAR1!$C$6*COS(2*PI()*$C6613/365)+MAR1!$D$6*SIN(2*PI()*$C6613/365)</f>
        <v/>
      </c>
      <c r="M6613" s="7">
        <f>MAR1!$B$7+MAR1!$C$7*COS(2*PI()*$C6613/365)+MAR1!$D$7*SIN(2*PI()*$C6613/365)</f>
        <v/>
      </c>
      <c r="N6613" s="7">
        <f>F6613-K6613</f>
        <v/>
      </c>
      <c r="O6613" s="7">
        <f>G6613-L6613</f>
        <v/>
      </c>
      <c r="P6613" s="7">
        <f>H6613-M6613</f>
        <v/>
      </c>
      <c r="Q6613" s="7">
        <f>IF($I6613=1,(N6613-MAR1!$B$11)/MAR1!$D$11,(N6613-MAR1!$C$11)/MAR1!$E$11)</f>
        <v/>
      </c>
      <c r="R6613" s="7">
        <f>IF($I6613=1,(O6613-MAR1!$B$12)/MAR1!$D$12,(O6613-MAR1!$C$12)/MAR1!$E$12)</f>
        <v/>
      </c>
      <c r="S6613" s="7">
        <f>IF($I6613=1,(P6613-MAR1!$B$13)/MAR1!$D$13,(P6613-MAR1!$C$13)/MAR1!$E$13)</f>
        <v/>
      </c>
    </row>
    <row r="6614">
      <c r="A6614" s="5" t="n">
        <v>6613</v>
      </c>
      <c r="B6614" s="5" t="n">
        <v>19</v>
      </c>
      <c r="C6614" s="5" t="n">
        <v>43</v>
      </c>
      <c r="D6614" s="5" t="n">
        <v>2</v>
      </c>
      <c r="E6614" s="5" t="n">
        <v>0</v>
      </c>
      <c r="F6614" s="5" t="n">
        <v>34.3</v>
      </c>
      <c r="G6614" s="5" t="n">
        <v>18.6</v>
      </c>
      <c r="H6614" s="5" t="n">
        <v>19.91</v>
      </c>
      <c r="I6614" s="6">
        <f>IF(E6614&gt;=Markov!$B$3,1,0)</f>
        <v/>
      </c>
      <c r="J6614" s="6">
        <f>I6613</f>
        <v/>
      </c>
      <c r="K6614" s="7">
        <f>MAR1!$B$5+MAR1!$C$5*COS(2*PI()*$C6614/365)+MAR1!$D$5*SIN(2*PI()*$C6614/365)</f>
        <v/>
      </c>
      <c r="L6614" s="7">
        <f>MAR1!$B$6+MAR1!$C$6*COS(2*PI()*$C6614/365)+MAR1!$D$6*SIN(2*PI()*$C6614/365)</f>
        <v/>
      </c>
      <c r="M6614" s="7">
        <f>MAR1!$B$7+MAR1!$C$7*COS(2*PI()*$C6614/365)+MAR1!$D$7*SIN(2*PI()*$C6614/365)</f>
        <v/>
      </c>
      <c r="N6614" s="7">
        <f>F6614-K6614</f>
        <v/>
      </c>
      <c r="O6614" s="7">
        <f>G6614-L6614</f>
        <v/>
      </c>
      <c r="P6614" s="7">
        <f>H6614-M6614</f>
        <v/>
      </c>
      <c r="Q6614" s="7">
        <f>IF($I6614=1,(N6614-MAR1!$B$11)/MAR1!$D$11,(N6614-MAR1!$C$11)/MAR1!$E$11)</f>
        <v/>
      </c>
      <c r="R6614" s="7">
        <f>IF($I6614=1,(O6614-MAR1!$B$12)/MAR1!$D$12,(O6614-MAR1!$C$12)/MAR1!$E$12)</f>
        <v/>
      </c>
      <c r="S6614" s="7">
        <f>IF($I6614=1,(P6614-MAR1!$B$13)/MAR1!$D$13,(P6614-MAR1!$C$13)/MAR1!$E$13)</f>
        <v/>
      </c>
    </row>
    <row r="6615">
      <c r="A6615" s="5" t="n">
        <v>6614</v>
      </c>
      <c r="B6615" s="5" t="n">
        <v>19</v>
      </c>
      <c r="C6615" s="5" t="n">
        <v>44</v>
      </c>
      <c r="D6615" s="5" t="n">
        <v>2</v>
      </c>
      <c r="E6615" s="5" t="n">
        <v>0</v>
      </c>
      <c r="F6615" s="5" t="n">
        <v>35.9</v>
      </c>
      <c r="G6615" s="5" t="n">
        <v>19.7</v>
      </c>
      <c r="H6615" s="5" t="n">
        <v>17.02</v>
      </c>
      <c r="I6615" s="6">
        <f>IF(E6615&gt;=Markov!$B$3,1,0)</f>
        <v/>
      </c>
      <c r="J6615" s="6">
        <f>I6614</f>
        <v/>
      </c>
      <c r="K6615" s="7">
        <f>MAR1!$B$5+MAR1!$C$5*COS(2*PI()*$C6615/365)+MAR1!$D$5*SIN(2*PI()*$C6615/365)</f>
        <v/>
      </c>
      <c r="L6615" s="7">
        <f>MAR1!$B$6+MAR1!$C$6*COS(2*PI()*$C6615/365)+MAR1!$D$6*SIN(2*PI()*$C6615/365)</f>
        <v/>
      </c>
      <c r="M6615" s="7">
        <f>MAR1!$B$7+MAR1!$C$7*COS(2*PI()*$C6615/365)+MAR1!$D$7*SIN(2*PI()*$C6615/365)</f>
        <v/>
      </c>
      <c r="N6615" s="7">
        <f>F6615-K6615</f>
        <v/>
      </c>
      <c r="O6615" s="7">
        <f>G6615-L6615</f>
        <v/>
      </c>
      <c r="P6615" s="7">
        <f>H6615-M6615</f>
        <v/>
      </c>
      <c r="Q6615" s="7">
        <f>IF($I6615=1,(N6615-MAR1!$B$11)/MAR1!$D$11,(N6615-MAR1!$C$11)/MAR1!$E$11)</f>
        <v/>
      </c>
      <c r="R6615" s="7">
        <f>IF($I6615=1,(O6615-MAR1!$B$12)/MAR1!$D$12,(O6615-MAR1!$C$12)/MAR1!$E$12)</f>
        <v/>
      </c>
      <c r="S6615" s="7">
        <f>IF($I6615=1,(P6615-MAR1!$B$13)/MAR1!$D$13,(P6615-MAR1!$C$13)/MAR1!$E$13)</f>
        <v/>
      </c>
    </row>
    <row r="6616">
      <c r="A6616" s="5" t="n">
        <v>6615</v>
      </c>
      <c r="B6616" s="5" t="n">
        <v>19</v>
      </c>
      <c r="C6616" s="5" t="n">
        <v>45</v>
      </c>
      <c r="D6616" s="5" t="n">
        <v>2</v>
      </c>
      <c r="E6616" s="5" t="n">
        <v>0</v>
      </c>
      <c r="F6616" s="5" t="n">
        <v>33.1</v>
      </c>
      <c r="G6616" s="5" t="n">
        <v>15.9</v>
      </c>
      <c r="H6616" s="5" t="n">
        <v>13.59</v>
      </c>
      <c r="I6616" s="6">
        <f>IF(E6616&gt;=Markov!$B$3,1,0)</f>
        <v/>
      </c>
      <c r="J6616" s="6">
        <f>I6615</f>
        <v/>
      </c>
      <c r="K6616" s="7">
        <f>MAR1!$B$5+MAR1!$C$5*COS(2*PI()*$C6616/365)+MAR1!$D$5*SIN(2*PI()*$C6616/365)</f>
        <v/>
      </c>
      <c r="L6616" s="7">
        <f>MAR1!$B$6+MAR1!$C$6*COS(2*PI()*$C6616/365)+MAR1!$D$6*SIN(2*PI()*$C6616/365)</f>
        <v/>
      </c>
      <c r="M6616" s="7">
        <f>MAR1!$B$7+MAR1!$C$7*COS(2*PI()*$C6616/365)+MAR1!$D$7*SIN(2*PI()*$C6616/365)</f>
        <v/>
      </c>
      <c r="N6616" s="7">
        <f>F6616-K6616</f>
        <v/>
      </c>
      <c r="O6616" s="7">
        <f>G6616-L6616</f>
        <v/>
      </c>
      <c r="P6616" s="7">
        <f>H6616-M6616</f>
        <v/>
      </c>
      <c r="Q6616" s="7">
        <f>IF($I6616=1,(N6616-MAR1!$B$11)/MAR1!$D$11,(N6616-MAR1!$C$11)/MAR1!$E$11)</f>
        <v/>
      </c>
      <c r="R6616" s="7">
        <f>IF($I6616=1,(O6616-MAR1!$B$12)/MAR1!$D$12,(O6616-MAR1!$C$12)/MAR1!$E$12)</f>
        <v/>
      </c>
      <c r="S6616" s="7">
        <f>IF($I6616=1,(P6616-MAR1!$B$13)/MAR1!$D$13,(P6616-MAR1!$C$13)/MAR1!$E$13)</f>
        <v/>
      </c>
    </row>
    <row r="6617">
      <c r="A6617" s="5" t="n">
        <v>6616</v>
      </c>
      <c r="B6617" s="5" t="n">
        <v>19</v>
      </c>
      <c r="C6617" s="5" t="n">
        <v>46</v>
      </c>
      <c r="D6617" s="5" t="n">
        <v>2</v>
      </c>
      <c r="E6617" s="5" t="n">
        <v>0</v>
      </c>
      <c r="F6617" s="5" t="n">
        <v>31.5</v>
      </c>
      <c r="G6617" s="5" t="n">
        <v>15.7</v>
      </c>
      <c r="H6617" s="5" t="n">
        <v>16.45</v>
      </c>
      <c r="I6617" s="6">
        <f>IF(E6617&gt;=Markov!$B$3,1,0)</f>
        <v/>
      </c>
      <c r="J6617" s="6">
        <f>I6616</f>
        <v/>
      </c>
      <c r="K6617" s="7">
        <f>MAR1!$B$5+MAR1!$C$5*COS(2*PI()*$C6617/365)+MAR1!$D$5*SIN(2*PI()*$C6617/365)</f>
        <v/>
      </c>
      <c r="L6617" s="7">
        <f>MAR1!$B$6+MAR1!$C$6*COS(2*PI()*$C6617/365)+MAR1!$D$6*SIN(2*PI()*$C6617/365)</f>
        <v/>
      </c>
      <c r="M6617" s="7">
        <f>MAR1!$B$7+MAR1!$C$7*COS(2*PI()*$C6617/365)+MAR1!$D$7*SIN(2*PI()*$C6617/365)</f>
        <v/>
      </c>
      <c r="N6617" s="7">
        <f>F6617-K6617</f>
        <v/>
      </c>
      <c r="O6617" s="7">
        <f>G6617-L6617</f>
        <v/>
      </c>
      <c r="P6617" s="7">
        <f>H6617-M6617</f>
        <v/>
      </c>
      <c r="Q6617" s="7">
        <f>IF($I6617=1,(N6617-MAR1!$B$11)/MAR1!$D$11,(N6617-MAR1!$C$11)/MAR1!$E$11)</f>
        <v/>
      </c>
      <c r="R6617" s="7">
        <f>IF($I6617=1,(O6617-MAR1!$B$12)/MAR1!$D$12,(O6617-MAR1!$C$12)/MAR1!$E$12)</f>
        <v/>
      </c>
      <c r="S6617" s="7">
        <f>IF($I6617=1,(P6617-MAR1!$B$13)/MAR1!$D$13,(P6617-MAR1!$C$13)/MAR1!$E$13)</f>
        <v/>
      </c>
    </row>
    <row r="6618">
      <c r="A6618" s="5" t="n">
        <v>6617</v>
      </c>
      <c r="B6618" s="5" t="n">
        <v>19</v>
      </c>
      <c r="C6618" s="5" t="n">
        <v>47</v>
      </c>
      <c r="D6618" s="5" t="n">
        <v>2</v>
      </c>
      <c r="E6618" s="5" t="n">
        <v>0</v>
      </c>
      <c r="F6618" s="5" t="n">
        <v>32.1</v>
      </c>
      <c r="G6618" s="5" t="n">
        <v>14.5</v>
      </c>
      <c r="H6618" s="5" t="n">
        <v>13.14</v>
      </c>
      <c r="I6618" s="6">
        <f>IF(E6618&gt;=Markov!$B$3,1,0)</f>
        <v/>
      </c>
      <c r="J6618" s="6">
        <f>I6617</f>
        <v/>
      </c>
      <c r="K6618" s="7">
        <f>MAR1!$B$5+MAR1!$C$5*COS(2*PI()*$C6618/365)+MAR1!$D$5*SIN(2*PI()*$C6618/365)</f>
        <v/>
      </c>
      <c r="L6618" s="7">
        <f>MAR1!$B$6+MAR1!$C$6*COS(2*PI()*$C6618/365)+MAR1!$D$6*SIN(2*PI()*$C6618/365)</f>
        <v/>
      </c>
      <c r="M6618" s="7">
        <f>MAR1!$B$7+MAR1!$C$7*COS(2*PI()*$C6618/365)+MAR1!$D$7*SIN(2*PI()*$C6618/365)</f>
        <v/>
      </c>
      <c r="N6618" s="7">
        <f>F6618-K6618</f>
        <v/>
      </c>
      <c r="O6618" s="7">
        <f>G6618-L6618</f>
        <v/>
      </c>
      <c r="P6618" s="7">
        <f>H6618-M6618</f>
        <v/>
      </c>
      <c r="Q6618" s="7">
        <f>IF($I6618=1,(N6618-MAR1!$B$11)/MAR1!$D$11,(N6618-MAR1!$C$11)/MAR1!$E$11)</f>
        <v/>
      </c>
      <c r="R6618" s="7">
        <f>IF($I6618=1,(O6618-MAR1!$B$12)/MAR1!$D$12,(O6618-MAR1!$C$12)/MAR1!$E$12)</f>
        <v/>
      </c>
      <c r="S6618" s="7">
        <f>IF($I6618=1,(P6618-MAR1!$B$13)/MAR1!$D$13,(P6618-MAR1!$C$13)/MAR1!$E$13)</f>
        <v/>
      </c>
    </row>
    <row r="6619">
      <c r="A6619" s="5" t="n">
        <v>6618</v>
      </c>
      <c r="B6619" s="5" t="n">
        <v>19</v>
      </c>
      <c r="C6619" s="5" t="n">
        <v>48</v>
      </c>
      <c r="D6619" s="5" t="n">
        <v>2</v>
      </c>
      <c r="E6619" s="5" t="n">
        <v>0</v>
      </c>
      <c r="F6619" s="5" t="n">
        <v>34.8</v>
      </c>
      <c r="G6619" s="5" t="n">
        <v>16.5</v>
      </c>
      <c r="H6619" s="5" t="n">
        <v>19.45</v>
      </c>
      <c r="I6619" s="6">
        <f>IF(E6619&gt;=Markov!$B$3,1,0)</f>
        <v/>
      </c>
      <c r="J6619" s="6">
        <f>I6618</f>
        <v/>
      </c>
      <c r="K6619" s="7">
        <f>MAR1!$B$5+MAR1!$C$5*COS(2*PI()*$C6619/365)+MAR1!$D$5*SIN(2*PI()*$C6619/365)</f>
        <v/>
      </c>
      <c r="L6619" s="7">
        <f>MAR1!$B$6+MAR1!$C$6*COS(2*PI()*$C6619/365)+MAR1!$D$6*SIN(2*PI()*$C6619/365)</f>
        <v/>
      </c>
      <c r="M6619" s="7">
        <f>MAR1!$B$7+MAR1!$C$7*COS(2*PI()*$C6619/365)+MAR1!$D$7*SIN(2*PI()*$C6619/365)</f>
        <v/>
      </c>
      <c r="N6619" s="7">
        <f>F6619-K6619</f>
        <v/>
      </c>
      <c r="O6619" s="7">
        <f>G6619-L6619</f>
        <v/>
      </c>
      <c r="P6619" s="7">
        <f>H6619-M6619</f>
        <v/>
      </c>
      <c r="Q6619" s="7">
        <f>IF($I6619=1,(N6619-MAR1!$B$11)/MAR1!$D$11,(N6619-MAR1!$C$11)/MAR1!$E$11)</f>
        <v/>
      </c>
      <c r="R6619" s="7">
        <f>IF($I6619=1,(O6619-MAR1!$B$12)/MAR1!$D$12,(O6619-MAR1!$C$12)/MAR1!$E$12)</f>
        <v/>
      </c>
      <c r="S6619" s="7">
        <f>IF($I6619=1,(P6619-MAR1!$B$13)/MAR1!$D$13,(P6619-MAR1!$C$13)/MAR1!$E$13)</f>
        <v/>
      </c>
    </row>
    <row r="6620">
      <c r="A6620" s="5" t="n">
        <v>6619</v>
      </c>
      <c r="B6620" s="5" t="n">
        <v>19</v>
      </c>
      <c r="C6620" s="5" t="n">
        <v>49</v>
      </c>
      <c r="D6620" s="5" t="n">
        <v>2</v>
      </c>
      <c r="E6620" s="5" t="n">
        <v>0</v>
      </c>
      <c r="F6620" s="5" t="n">
        <v>34.9</v>
      </c>
      <c r="G6620" s="5" t="n">
        <v>19.3</v>
      </c>
      <c r="H6620" s="5" t="n">
        <v>19.95</v>
      </c>
      <c r="I6620" s="6">
        <f>IF(E6620&gt;=Markov!$B$3,1,0)</f>
        <v/>
      </c>
      <c r="J6620" s="6">
        <f>I6619</f>
        <v/>
      </c>
      <c r="K6620" s="7">
        <f>MAR1!$B$5+MAR1!$C$5*COS(2*PI()*$C6620/365)+MAR1!$D$5*SIN(2*PI()*$C6620/365)</f>
        <v/>
      </c>
      <c r="L6620" s="7">
        <f>MAR1!$B$6+MAR1!$C$6*COS(2*PI()*$C6620/365)+MAR1!$D$6*SIN(2*PI()*$C6620/365)</f>
        <v/>
      </c>
      <c r="M6620" s="7">
        <f>MAR1!$B$7+MAR1!$C$7*COS(2*PI()*$C6620/365)+MAR1!$D$7*SIN(2*PI()*$C6620/365)</f>
        <v/>
      </c>
      <c r="N6620" s="7">
        <f>F6620-K6620</f>
        <v/>
      </c>
      <c r="O6620" s="7">
        <f>G6620-L6620</f>
        <v/>
      </c>
      <c r="P6620" s="7">
        <f>H6620-M6620</f>
        <v/>
      </c>
      <c r="Q6620" s="7">
        <f>IF($I6620=1,(N6620-MAR1!$B$11)/MAR1!$D$11,(N6620-MAR1!$C$11)/MAR1!$E$11)</f>
        <v/>
      </c>
      <c r="R6620" s="7">
        <f>IF($I6620=1,(O6620-MAR1!$B$12)/MAR1!$D$12,(O6620-MAR1!$C$12)/MAR1!$E$12)</f>
        <v/>
      </c>
      <c r="S6620" s="7">
        <f>IF($I6620=1,(P6620-MAR1!$B$13)/MAR1!$D$13,(P6620-MAR1!$C$13)/MAR1!$E$13)</f>
        <v/>
      </c>
    </row>
    <row r="6621">
      <c r="A6621" s="5" t="n">
        <v>6620</v>
      </c>
      <c r="B6621" s="5" t="n">
        <v>19</v>
      </c>
      <c r="C6621" s="5" t="n">
        <v>50</v>
      </c>
      <c r="D6621" s="5" t="n">
        <v>2</v>
      </c>
      <c r="E6621" s="5" t="n">
        <v>0</v>
      </c>
      <c r="F6621" s="5" t="n">
        <v>36</v>
      </c>
      <c r="G6621" s="5" t="n">
        <v>18.9</v>
      </c>
      <c r="H6621" s="5" t="n">
        <v>19.58</v>
      </c>
      <c r="I6621" s="6">
        <f>IF(E6621&gt;=Markov!$B$3,1,0)</f>
        <v/>
      </c>
      <c r="J6621" s="6">
        <f>I6620</f>
        <v/>
      </c>
      <c r="K6621" s="7">
        <f>MAR1!$B$5+MAR1!$C$5*COS(2*PI()*$C6621/365)+MAR1!$D$5*SIN(2*PI()*$C6621/365)</f>
        <v/>
      </c>
      <c r="L6621" s="7">
        <f>MAR1!$B$6+MAR1!$C$6*COS(2*PI()*$C6621/365)+MAR1!$D$6*SIN(2*PI()*$C6621/365)</f>
        <v/>
      </c>
      <c r="M6621" s="7">
        <f>MAR1!$B$7+MAR1!$C$7*COS(2*PI()*$C6621/365)+MAR1!$D$7*SIN(2*PI()*$C6621/365)</f>
        <v/>
      </c>
      <c r="N6621" s="7">
        <f>F6621-K6621</f>
        <v/>
      </c>
      <c r="O6621" s="7">
        <f>G6621-L6621</f>
        <v/>
      </c>
      <c r="P6621" s="7">
        <f>H6621-M6621</f>
        <v/>
      </c>
      <c r="Q6621" s="7">
        <f>IF($I6621=1,(N6621-MAR1!$B$11)/MAR1!$D$11,(N6621-MAR1!$C$11)/MAR1!$E$11)</f>
        <v/>
      </c>
      <c r="R6621" s="7">
        <f>IF($I6621=1,(O6621-MAR1!$B$12)/MAR1!$D$12,(O6621-MAR1!$C$12)/MAR1!$E$12)</f>
        <v/>
      </c>
      <c r="S6621" s="7">
        <f>IF($I6621=1,(P6621-MAR1!$B$13)/MAR1!$D$13,(P6621-MAR1!$C$13)/MAR1!$E$13)</f>
        <v/>
      </c>
    </row>
    <row r="6622">
      <c r="A6622" s="5" t="n">
        <v>6621</v>
      </c>
      <c r="B6622" s="5" t="n">
        <v>19</v>
      </c>
      <c r="C6622" s="5" t="n">
        <v>51</v>
      </c>
      <c r="D6622" s="5" t="n">
        <v>2</v>
      </c>
      <c r="E6622" s="5" t="n">
        <v>0</v>
      </c>
      <c r="F6622" s="5" t="n">
        <v>36.1</v>
      </c>
      <c r="G6622" s="5" t="n">
        <v>18.8</v>
      </c>
      <c r="H6622" s="5" t="n">
        <v>18.59</v>
      </c>
      <c r="I6622" s="6">
        <f>IF(E6622&gt;=Markov!$B$3,1,0)</f>
        <v/>
      </c>
      <c r="J6622" s="6">
        <f>I6621</f>
        <v/>
      </c>
      <c r="K6622" s="7">
        <f>MAR1!$B$5+MAR1!$C$5*COS(2*PI()*$C6622/365)+MAR1!$D$5*SIN(2*PI()*$C6622/365)</f>
        <v/>
      </c>
      <c r="L6622" s="7">
        <f>MAR1!$B$6+MAR1!$C$6*COS(2*PI()*$C6622/365)+MAR1!$D$6*SIN(2*PI()*$C6622/365)</f>
        <v/>
      </c>
      <c r="M6622" s="7">
        <f>MAR1!$B$7+MAR1!$C$7*COS(2*PI()*$C6622/365)+MAR1!$D$7*SIN(2*PI()*$C6622/365)</f>
        <v/>
      </c>
      <c r="N6622" s="7">
        <f>F6622-K6622</f>
        <v/>
      </c>
      <c r="O6622" s="7">
        <f>G6622-L6622</f>
        <v/>
      </c>
      <c r="P6622" s="7">
        <f>H6622-M6622</f>
        <v/>
      </c>
      <c r="Q6622" s="7">
        <f>IF($I6622=1,(N6622-MAR1!$B$11)/MAR1!$D$11,(N6622-MAR1!$C$11)/MAR1!$E$11)</f>
        <v/>
      </c>
      <c r="R6622" s="7">
        <f>IF($I6622=1,(O6622-MAR1!$B$12)/MAR1!$D$12,(O6622-MAR1!$C$12)/MAR1!$E$12)</f>
        <v/>
      </c>
      <c r="S6622" s="7">
        <f>IF($I6622=1,(P6622-MAR1!$B$13)/MAR1!$D$13,(P6622-MAR1!$C$13)/MAR1!$E$13)</f>
        <v/>
      </c>
    </row>
    <row r="6623">
      <c r="A6623" s="5" t="n">
        <v>6622</v>
      </c>
      <c r="B6623" s="5" t="n">
        <v>19</v>
      </c>
      <c r="C6623" s="5" t="n">
        <v>52</v>
      </c>
      <c r="D6623" s="5" t="n">
        <v>2</v>
      </c>
      <c r="E6623" s="5" t="n">
        <v>0</v>
      </c>
      <c r="F6623" s="5" t="n">
        <v>34.1</v>
      </c>
      <c r="G6623" s="5" t="n">
        <v>19.9</v>
      </c>
      <c r="H6623" s="5" t="n">
        <v>22.92</v>
      </c>
      <c r="I6623" s="6">
        <f>IF(E6623&gt;=Markov!$B$3,1,0)</f>
        <v/>
      </c>
      <c r="J6623" s="6">
        <f>I6622</f>
        <v/>
      </c>
      <c r="K6623" s="7">
        <f>MAR1!$B$5+MAR1!$C$5*COS(2*PI()*$C6623/365)+MAR1!$D$5*SIN(2*PI()*$C6623/365)</f>
        <v/>
      </c>
      <c r="L6623" s="7">
        <f>MAR1!$B$6+MAR1!$C$6*COS(2*PI()*$C6623/365)+MAR1!$D$6*SIN(2*PI()*$C6623/365)</f>
        <v/>
      </c>
      <c r="M6623" s="7">
        <f>MAR1!$B$7+MAR1!$C$7*COS(2*PI()*$C6623/365)+MAR1!$D$7*SIN(2*PI()*$C6623/365)</f>
        <v/>
      </c>
      <c r="N6623" s="7">
        <f>F6623-K6623</f>
        <v/>
      </c>
      <c r="O6623" s="7">
        <f>G6623-L6623</f>
        <v/>
      </c>
      <c r="P6623" s="7">
        <f>H6623-M6623</f>
        <v/>
      </c>
      <c r="Q6623" s="7">
        <f>IF($I6623=1,(N6623-MAR1!$B$11)/MAR1!$D$11,(N6623-MAR1!$C$11)/MAR1!$E$11)</f>
        <v/>
      </c>
      <c r="R6623" s="7">
        <f>IF($I6623=1,(O6623-MAR1!$B$12)/MAR1!$D$12,(O6623-MAR1!$C$12)/MAR1!$E$12)</f>
        <v/>
      </c>
      <c r="S6623" s="7">
        <f>IF($I6623=1,(P6623-MAR1!$B$13)/MAR1!$D$13,(P6623-MAR1!$C$13)/MAR1!$E$13)</f>
        <v/>
      </c>
    </row>
    <row r="6624">
      <c r="A6624" s="5" t="n">
        <v>6623</v>
      </c>
      <c r="B6624" s="5" t="n">
        <v>19</v>
      </c>
      <c r="C6624" s="5" t="n">
        <v>53</v>
      </c>
      <c r="D6624" s="5" t="n">
        <v>2</v>
      </c>
      <c r="E6624" s="5" t="n">
        <v>0</v>
      </c>
      <c r="F6624" s="5" t="n">
        <v>32.8</v>
      </c>
      <c r="G6624" s="5" t="n">
        <v>18.5</v>
      </c>
      <c r="H6624" s="5" t="n">
        <v>19.31</v>
      </c>
      <c r="I6624" s="6">
        <f>IF(E6624&gt;=Markov!$B$3,1,0)</f>
        <v/>
      </c>
      <c r="J6624" s="6">
        <f>I6623</f>
        <v/>
      </c>
      <c r="K6624" s="7">
        <f>MAR1!$B$5+MAR1!$C$5*COS(2*PI()*$C6624/365)+MAR1!$D$5*SIN(2*PI()*$C6624/365)</f>
        <v/>
      </c>
      <c r="L6624" s="7">
        <f>MAR1!$B$6+MAR1!$C$6*COS(2*PI()*$C6624/365)+MAR1!$D$6*SIN(2*PI()*$C6624/365)</f>
        <v/>
      </c>
      <c r="M6624" s="7">
        <f>MAR1!$B$7+MAR1!$C$7*COS(2*PI()*$C6624/365)+MAR1!$D$7*SIN(2*PI()*$C6624/365)</f>
        <v/>
      </c>
      <c r="N6624" s="7">
        <f>F6624-K6624</f>
        <v/>
      </c>
      <c r="O6624" s="7">
        <f>G6624-L6624</f>
        <v/>
      </c>
      <c r="P6624" s="7">
        <f>H6624-M6624</f>
        <v/>
      </c>
      <c r="Q6624" s="7">
        <f>IF($I6624=1,(N6624-MAR1!$B$11)/MAR1!$D$11,(N6624-MAR1!$C$11)/MAR1!$E$11)</f>
        <v/>
      </c>
      <c r="R6624" s="7">
        <f>IF($I6624=1,(O6624-MAR1!$B$12)/MAR1!$D$12,(O6624-MAR1!$C$12)/MAR1!$E$12)</f>
        <v/>
      </c>
      <c r="S6624" s="7">
        <f>IF($I6624=1,(P6624-MAR1!$B$13)/MAR1!$D$13,(P6624-MAR1!$C$13)/MAR1!$E$13)</f>
        <v/>
      </c>
    </row>
    <row r="6625">
      <c r="A6625" s="5" t="n">
        <v>6624</v>
      </c>
      <c r="B6625" s="5" t="n">
        <v>19</v>
      </c>
      <c r="C6625" s="5" t="n">
        <v>54</v>
      </c>
      <c r="D6625" s="5" t="n">
        <v>2</v>
      </c>
      <c r="E6625" s="5" t="n">
        <v>0</v>
      </c>
      <c r="F6625" s="5" t="n">
        <v>32.6</v>
      </c>
      <c r="G6625" s="5" t="n">
        <v>18.4</v>
      </c>
      <c r="H6625" s="5" t="n">
        <v>21.76</v>
      </c>
      <c r="I6625" s="6">
        <f>IF(E6625&gt;=Markov!$B$3,1,0)</f>
        <v/>
      </c>
      <c r="J6625" s="6">
        <f>I6624</f>
        <v/>
      </c>
      <c r="K6625" s="7">
        <f>MAR1!$B$5+MAR1!$C$5*COS(2*PI()*$C6625/365)+MAR1!$D$5*SIN(2*PI()*$C6625/365)</f>
        <v/>
      </c>
      <c r="L6625" s="7">
        <f>MAR1!$B$6+MAR1!$C$6*COS(2*PI()*$C6625/365)+MAR1!$D$6*SIN(2*PI()*$C6625/365)</f>
        <v/>
      </c>
      <c r="M6625" s="7">
        <f>MAR1!$B$7+MAR1!$C$7*COS(2*PI()*$C6625/365)+MAR1!$D$7*SIN(2*PI()*$C6625/365)</f>
        <v/>
      </c>
      <c r="N6625" s="7">
        <f>F6625-K6625</f>
        <v/>
      </c>
      <c r="O6625" s="7">
        <f>G6625-L6625</f>
        <v/>
      </c>
      <c r="P6625" s="7">
        <f>H6625-M6625</f>
        <v/>
      </c>
      <c r="Q6625" s="7">
        <f>IF($I6625=1,(N6625-MAR1!$B$11)/MAR1!$D$11,(N6625-MAR1!$C$11)/MAR1!$E$11)</f>
        <v/>
      </c>
      <c r="R6625" s="7">
        <f>IF($I6625=1,(O6625-MAR1!$B$12)/MAR1!$D$12,(O6625-MAR1!$C$12)/MAR1!$E$12)</f>
        <v/>
      </c>
      <c r="S6625" s="7">
        <f>IF($I6625=1,(P6625-MAR1!$B$13)/MAR1!$D$13,(P6625-MAR1!$C$13)/MAR1!$E$13)</f>
        <v/>
      </c>
    </row>
    <row r="6626">
      <c r="A6626" s="5" t="n">
        <v>6625</v>
      </c>
      <c r="B6626" s="5" t="n">
        <v>19</v>
      </c>
      <c r="C6626" s="5" t="n">
        <v>55</v>
      </c>
      <c r="D6626" s="5" t="n">
        <v>2</v>
      </c>
      <c r="E6626" s="5" t="n">
        <v>0</v>
      </c>
      <c r="F6626" s="5" t="n">
        <v>37</v>
      </c>
      <c r="G6626" s="5" t="n">
        <v>19</v>
      </c>
      <c r="H6626" s="5" t="n">
        <v>19.86</v>
      </c>
      <c r="I6626" s="6">
        <f>IF(E6626&gt;=Markov!$B$3,1,0)</f>
        <v/>
      </c>
      <c r="J6626" s="6">
        <f>I6625</f>
        <v/>
      </c>
      <c r="K6626" s="7">
        <f>MAR1!$B$5+MAR1!$C$5*COS(2*PI()*$C6626/365)+MAR1!$D$5*SIN(2*PI()*$C6626/365)</f>
        <v/>
      </c>
      <c r="L6626" s="7">
        <f>MAR1!$B$6+MAR1!$C$6*COS(2*PI()*$C6626/365)+MAR1!$D$6*SIN(2*PI()*$C6626/365)</f>
        <v/>
      </c>
      <c r="M6626" s="7">
        <f>MAR1!$B$7+MAR1!$C$7*COS(2*PI()*$C6626/365)+MAR1!$D$7*SIN(2*PI()*$C6626/365)</f>
        <v/>
      </c>
      <c r="N6626" s="7">
        <f>F6626-K6626</f>
        <v/>
      </c>
      <c r="O6626" s="7">
        <f>G6626-L6626</f>
        <v/>
      </c>
      <c r="P6626" s="7">
        <f>H6626-M6626</f>
        <v/>
      </c>
      <c r="Q6626" s="7">
        <f>IF($I6626=1,(N6626-MAR1!$B$11)/MAR1!$D$11,(N6626-MAR1!$C$11)/MAR1!$E$11)</f>
        <v/>
      </c>
      <c r="R6626" s="7">
        <f>IF($I6626=1,(O6626-MAR1!$B$12)/MAR1!$D$12,(O6626-MAR1!$C$12)/MAR1!$E$12)</f>
        <v/>
      </c>
      <c r="S6626" s="7">
        <f>IF($I6626=1,(P6626-MAR1!$B$13)/MAR1!$D$13,(P6626-MAR1!$C$13)/MAR1!$E$13)</f>
        <v/>
      </c>
    </row>
    <row r="6627">
      <c r="A6627" s="5" t="n">
        <v>6626</v>
      </c>
      <c r="B6627" s="5" t="n">
        <v>19</v>
      </c>
      <c r="C6627" s="5" t="n">
        <v>56</v>
      </c>
      <c r="D6627" s="5" t="n">
        <v>2</v>
      </c>
      <c r="E6627" s="5" t="n">
        <v>0</v>
      </c>
      <c r="F6627" s="5" t="n">
        <v>37.8</v>
      </c>
      <c r="G6627" s="5" t="n">
        <v>19.4</v>
      </c>
      <c r="H6627" s="5" t="n">
        <v>21.21</v>
      </c>
      <c r="I6627" s="6">
        <f>IF(E6627&gt;=Markov!$B$3,1,0)</f>
        <v/>
      </c>
      <c r="J6627" s="6">
        <f>I6626</f>
        <v/>
      </c>
      <c r="K6627" s="7">
        <f>MAR1!$B$5+MAR1!$C$5*COS(2*PI()*$C6627/365)+MAR1!$D$5*SIN(2*PI()*$C6627/365)</f>
        <v/>
      </c>
      <c r="L6627" s="7">
        <f>MAR1!$B$6+MAR1!$C$6*COS(2*PI()*$C6627/365)+MAR1!$D$6*SIN(2*PI()*$C6627/365)</f>
        <v/>
      </c>
      <c r="M6627" s="7">
        <f>MAR1!$B$7+MAR1!$C$7*COS(2*PI()*$C6627/365)+MAR1!$D$7*SIN(2*PI()*$C6627/365)</f>
        <v/>
      </c>
      <c r="N6627" s="7">
        <f>F6627-K6627</f>
        <v/>
      </c>
      <c r="O6627" s="7">
        <f>G6627-L6627</f>
        <v/>
      </c>
      <c r="P6627" s="7">
        <f>H6627-M6627</f>
        <v/>
      </c>
      <c r="Q6627" s="7">
        <f>IF($I6627=1,(N6627-MAR1!$B$11)/MAR1!$D$11,(N6627-MAR1!$C$11)/MAR1!$E$11)</f>
        <v/>
      </c>
      <c r="R6627" s="7">
        <f>IF($I6627=1,(O6627-MAR1!$B$12)/MAR1!$D$12,(O6627-MAR1!$C$12)/MAR1!$E$12)</f>
        <v/>
      </c>
      <c r="S6627" s="7">
        <f>IF($I6627=1,(P6627-MAR1!$B$13)/MAR1!$D$13,(P6627-MAR1!$C$13)/MAR1!$E$13)</f>
        <v/>
      </c>
    </row>
    <row r="6628">
      <c r="A6628" s="5" t="n">
        <v>6627</v>
      </c>
      <c r="B6628" s="5" t="n">
        <v>19</v>
      </c>
      <c r="C6628" s="5" t="n">
        <v>57</v>
      </c>
      <c r="D6628" s="5" t="n">
        <v>2</v>
      </c>
      <c r="E6628" s="5" t="n">
        <v>0</v>
      </c>
      <c r="F6628" s="5" t="n">
        <v>37.7</v>
      </c>
      <c r="G6628" s="5" t="n">
        <v>20.8</v>
      </c>
      <c r="H6628" s="5" t="n">
        <v>19.88</v>
      </c>
      <c r="I6628" s="6">
        <f>IF(E6628&gt;=Markov!$B$3,1,0)</f>
        <v/>
      </c>
      <c r="J6628" s="6">
        <f>I6627</f>
        <v/>
      </c>
      <c r="K6628" s="7">
        <f>MAR1!$B$5+MAR1!$C$5*COS(2*PI()*$C6628/365)+MAR1!$D$5*SIN(2*PI()*$C6628/365)</f>
        <v/>
      </c>
      <c r="L6628" s="7">
        <f>MAR1!$B$6+MAR1!$C$6*COS(2*PI()*$C6628/365)+MAR1!$D$6*SIN(2*PI()*$C6628/365)</f>
        <v/>
      </c>
      <c r="M6628" s="7">
        <f>MAR1!$B$7+MAR1!$C$7*COS(2*PI()*$C6628/365)+MAR1!$D$7*SIN(2*PI()*$C6628/365)</f>
        <v/>
      </c>
      <c r="N6628" s="7">
        <f>F6628-K6628</f>
        <v/>
      </c>
      <c r="O6628" s="7">
        <f>G6628-L6628</f>
        <v/>
      </c>
      <c r="P6628" s="7">
        <f>H6628-M6628</f>
        <v/>
      </c>
      <c r="Q6628" s="7">
        <f>IF($I6628=1,(N6628-MAR1!$B$11)/MAR1!$D$11,(N6628-MAR1!$C$11)/MAR1!$E$11)</f>
        <v/>
      </c>
      <c r="R6628" s="7">
        <f>IF($I6628=1,(O6628-MAR1!$B$12)/MAR1!$D$12,(O6628-MAR1!$C$12)/MAR1!$E$12)</f>
        <v/>
      </c>
      <c r="S6628" s="7">
        <f>IF($I6628=1,(P6628-MAR1!$B$13)/MAR1!$D$13,(P6628-MAR1!$C$13)/MAR1!$E$13)</f>
        <v/>
      </c>
    </row>
    <row r="6629">
      <c r="A6629" s="5" t="n">
        <v>6628</v>
      </c>
      <c r="B6629" s="5" t="n">
        <v>19</v>
      </c>
      <c r="C6629" s="5" t="n">
        <v>58</v>
      </c>
      <c r="D6629" s="5" t="n">
        <v>2</v>
      </c>
      <c r="E6629" s="5" t="n">
        <v>0</v>
      </c>
      <c r="F6629" s="5" t="n">
        <v>39.5</v>
      </c>
      <c r="G6629" s="5" t="n">
        <v>22.9</v>
      </c>
      <c r="H6629" s="5" t="n">
        <v>20.27</v>
      </c>
      <c r="I6629" s="6">
        <f>IF(E6629&gt;=Markov!$B$3,1,0)</f>
        <v/>
      </c>
      <c r="J6629" s="6">
        <f>I6628</f>
        <v/>
      </c>
      <c r="K6629" s="7">
        <f>MAR1!$B$5+MAR1!$C$5*COS(2*PI()*$C6629/365)+MAR1!$D$5*SIN(2*PI()*$C6629/365)</f>
        <v/>
      </c>
      <c r="L6629" s="7">
        <f>MAR1!$B$6+MAR1!$C$6*COS(2*PI()*$C6629/365)+MAR1!$D$6*SIN(2*PI()*$C6629/365)</f>
        <v/>
      </c>
      <c r="M6629" s="7">
        <f>MAR1!$B$7+MAR1!$C$7*COS(2*PI()*$C6629/365)+MAR1!$D$7*SIN(2*PI()*$C6629/365)</f>
        <v/>
      </c>
      <c r="N6629" s="7">
        <f>F6629-K6629</f>
        <v/>
      </c>
      <c r="O6629" s="7">
        <f>G6629-L6629</f>
        <v/>
      </c>
      <c r="P6629" s="7">
        <f>H6629-M6629</f>
        <v/>
      </c>
      <c r="Q6629" s="7">
        <f>IF($I6629=1,(N6629-MAR1!$B$11)/MAR1!$D$11,(N6629-MAR1!$C$11)/MAR1!$E$11)</f>
        <v/>
      </c>
      <c r="R6629" s="7">
        <f>IF($I6629=1,(O6629-MAR1!$B$12)/MAR1!$D$12,(O6629-MAR1!$C$12)/MAR1!$E$12)</f>
        <v/>
      </c>
      <c r="S6629" s="7">
        <f>IF($I6629=1,(P6629-MAR1!$B$13)/MAR1!$D$13,(P6629-MAR1!$C$13)/MAR1!$E$13)</f>
        <v/>
      </c>
    </row>
    <row r="6630">
      <c r="A6630" s="5" t="n">
        <v>6629</v>
      </c>
      <c r="B6630" s="5" t="n">
        <v>19</v>
      </c>
      <c r="C6630" s="5" t="n">
        <v>59</v>
      </c>
      <c r="D6630" s="5" t="n">
        <v>2</v>
      </c>
      <c r="E6630" s="5" t="n">
        <v>0</v>
      </c>
      <c r="F6630" s="5" t="n">
        <v>31.2</v>
      </c>
      <c r="G6630" s="5" t="n">
        <v>18.4</v>
      </c>
      <c r="H6630" s="5" t="n">
        <v>19.09</v>
      </c>
      <c r="I6630" s="6">
        <f>IF(E6630&gt;=Markov!$B$3,1,0)</f>
        <v/>
      </c>
      <c r="J6630" s="6">
        <f>I6629</f>
        <v/>
      </c>
      <c r="K6630" s="7">
        <f>MAR1!$B$5+MAR1!$C$5*COS(2*PI()*$C6630/365)+MAR1!$D$5*SIN(2*PI()*$C6630/365)</f>
        <v/>
      </c>
      <c r="L6630" s="7">
        <f>MAR1!$B$6+MAR1!$C$6*COS(2*PI()*$C6630/365)+MAR1!$D$6*SIN(2*PI()*$C6630/365)</f>
        <v/>
      </c>
      <c r="M6630" s="7">
        <f>MAR1!$B$7+MAR1!$C$7*COS(2*PI()*$C6630/365)+MAR1!$D$7*SIN(2*PI()*$C6630/365)</f>
        <v/>
      </c>
      <c r="N6630" s="7">
        <f>F6630-K6630</f>
        <v/>
      </c>
      <c r="O6630" s="7">
        <f>G6630-L6630</f>
        <v/>
      </c>
      <c r="P6630" s="7">
        <f>H6630-M6630</f>
        <v/>
      </c>
      <c r="Q6630" s="7">
        <f>IF($I6630=1,(N6630-MAR1!$B$11)/MAR1!$D$11,(N6630-MAR1!$C$11)/MAR1!$E$11)</f>
        <v/>
      </c>
      <c r="R6630" s="7">
        <f>IF($I6630=1,(O6630-MAR1!$B$12)/MAR1!$D$12,(O6630-MAR1!$C$12)/MAR1!$E$12)</f>
        <v/>
      </c>
      <c r="S6630" s="7">
        <f>IF($I6630=1,(P6630-MAR1!$B$13)/MAR1!$D$13,(P6630-MAR1!$C$13)/MAR1!$E$13)</f>
        <v/>
      </c>
    </row>
    <row r="6631">
      <c r="A6631" s="5" t="n">
        <v>6630</v>
      </c>
      <c r="B6631" s="5" t="n">
        <v>19</v>
      </c>
      <c r="C6631" s="5" t="n">
        <v>60</v>
      </c>
      <c r="D6631" s="5" t="n">
        <v>3</v>
      </c>
      <c r="E6631" s="5" t="n">
        <v>0</v>
      </c>
      <c r="F6631" s="5" t="n">
        <v>31.3</v>
      </c>
      <c r="G6631" s="5" t="n">
        <v>18.9</v>
      </c>
      <c r="H6631" s="5" t="n">
        <v>20.89</v>
      </c>
      <c r="I6631" s="6">
        <f>IF(E6631&gt;=Markov!$B$3,1,0)</f>
        <v/>
      </c>
      <c r="J6631" s="6">
        <f>I6630</f>
        <v/>
      </c>
      <c r="K6631" s="7">
        <f>MAR1!$B$5+MAR1!$C$5*COS(2*PI()*$C6631/365)+MAR1!$D$5*SIN(2*PI()*$C6631/365)</f>
        <v/>
      </c>
      <c r="L6631" s="7">
        <f>MAR1!$B$6+MAR1!$C$6*COS(2*PI()*$C6631/365)+MAR1!$D$6*SIN(2*PI()*$C6631/365)</f>
        <v/>
      </c>
      <c r="M6631" s="7">
        <f>MAR1!$B$7+MAR1!$C$7*COS(2*PI()*$C6631/365)+MAR1!$D$7*SIN(2*PI()*$C6631/365)</f>
        <v/>
      </c>
      <c r="N6631" s="7">
        <f>F6631-K6631</f>
        <v/>
      </c>
      <c r="O6631" s="7">
        <f>G6631-L6631</f>
        <v/>
      </c>
      <c r="P6631" s="7">
        <f>H6631-M6631</f>
        <v/>
      </c>
      <c r="Q6631" s="7">
        <f>IF($I6631=1,(N6631-MAR1!$B$11)/MAR1!$D$11,(N6631-MAR1!$C$11)/MAR1!$E$11)</f>
        <v/>
      </c>
      <c r="R6631" s="7">
        <f>IF($I6631=1,(O6631-MAR1!$B$12)/MAR1!$D$12,(O6631-MAR1!$C$12)/MAR1!$E$12)</f>
        <v/>
      </c>
      <c r="S6631" s="7">
        <f>IF($I6631=1,(P6631-MAR1!$B$13)/MAR1!$D$13,(P6631-MAR1!$C$13)/MAR1!$E$13)</f>
        <v/>
      </c>
    </row>
    <row r="6632">
      <c r="A6632" s="5" t="n">
        <v>6631</v>
      </c>
      <c r="B6632" s="5" t="n">
        <v>19</v>
      </c>
      <c r="C6632" s="5" t="n">
        <v>61</v>
      </c>
      <c r="D6632" s="5" t="n">
        <v>3</v>
      </c>
      <c r="E6632" s="5" t="n">
        <v>0</v>
      </c>
      <c r="F6632" s="5" t="n">
        <v>30.9</v>
      </c>
      <c r="G6632" s="5" t="n">
        <v>18</v>
      </c>
      <c r="H6632" s="5" t="n">
        <v>15.27</v>
      </c>
      <c r="I6632" s="6">
        <f>IF(E6632&gt;=Markov!$B$3,1,0)</f>
        <v/>
      </c>
      <c r="J6632" s="6">
        <f>I6631</f>
        <v/>
      </c>
      <c r="K6632" s="7">
        <f>MAR1!$B$5+MAR1!$C$5*COS(2*PI()*$C6632/365)+MAR1!$D$5*SIN(2*PI()*$C6632/365)</f>
        <v/>
      </c>
      <c r="L6632" s="7">
        <f>MAR1!$B$6+MAR1!$C$6*COS(2*PI()*$C6632/365)+MAR1!$D$6*SIN(2*PI()*$C6632/365)</f>
        <v/>
      </c>
      <c r="M6632" s="7">
        <f>MAR1!$B$7+MAR1!$C$7*COS(2*PI()*$C6632/365)+MAR1!$D$7*SIN(2*PI()*$C6632/365)</f>
        <v/>
      </c>
      <c r="N6632" s="7">
        <f>F6632-K6632</f>
        <v/>
      </c>
      <c r="O6632" s="7">
        <f>G6632-L6632</f>
        <v/>
      </c>
      <c r="P6632" s="7">
        <f>H6632-M6632</f>
        <v/>
      </c>
      <c r="Q6632" s="7">
        <f>IF($I6632=1,(N6632-MAR1!$B$11)/MAR1!$D$11,(N6632-MAR1!$C$11)/MAR1!$E$11)</f>
        <v/>
      </c>
      <c r="R6632" s="7">
        <f>IF($I6632=1,(O6632-MAR1!$B$12)/MAR1!$D$12,(O6632-MAR1!$C$12)/MAR1!$E$12)</f>
        <v/>
      </c>
      <c r="S6632" s="7">
        <f>IF($I6632=1,(P6632-MAR1!$B$13)/MAR1!$D$13,(P6632-MAR1!$C$13)/MAR1!$E$13)</f>
        <v/>
      </c>
    </row>
    <row r="6633">
      <c r="A6633" s="5" t="n">
        <v>6632</v>
      </c>
      <c r="B6633" s="5" t="n">
        <v>19</v>
      </c>
      <c r="C6633" s="5" t="n">
        <v>62</v>
      </c>
      <c r="D6633" s="5" t="n">
        <v>3</v>
      </c>
      <c r="E6633" s="5" t="n">
        <v>0</v>
      </c>
      <c r="F6633" s="5" t="n">
        <v>33.1</v>
      </c>
      <c r="G6633" s="5" t="n">
        <v>18.9</v>
      </c>
      <c r="H6633" s="5" t="n">
        <v>18.66</v>
      </c>
      <c r="I6633" s="6">
        <f>IF(E6633&gt;=Markov!$B$3,1,0)</f>
        <v/>
      </c>
      <c r="J6633" s="6">
        <f>I6632</f>
        <v/>
      </c>
      <c r="K6633" s="7">
        <f>MAR1!$B$5+MAR1!$C$5*COS(2*PI()*$C6633/365)+MAR1!$D$5*SIN(2*PI()*$C6633/365)</f>
        <v/>
      </c>
      <c r="L6633" s="7">
        <f>MAR1!$B$6+MAR1!$C$6*COS(2*PI()*$C6633/365)+MAR1!$D$6*SIN(2*PI()*$C6633/365)</f>
        <v/>
      </c>
      <c r="M6633" s="7">
        <f>MAR1!$B$7+MAR1!$C$7*COS(2*PI()*$C6633/365)+MAR1!$D$7*SIN(2*PI()*$C6633/365)</f>
        <v/>
      </c>
      <c r="N6633" s="7">
        <f>F6633-K6633</f>
        <v/>
      </c>
      <c r="O6633" s="7">
        <f>G6633-L6633</f>
        <v/>
      </c>
      <c r="P6633" s="7">
        <f>H6633-M6633</f>
        <v/>
      </c>
      <c r="Q6633" s="7">
        <f>IF($I6633=1,(N6633-MAR1!$B$11)/MAR1!$D$11,(N6633-MAR1!$C$11)/MAR1!$E$11)</f>
        <v/>
      </c>
      <c r="R6633" s="7">
        <f>IF($I6633=1,(O6633-MAR1!$B$12)/MAR1!$D$12,(O6633-MAR1!$C$12)/MAR1!$E$12)</f>
        <v/>
      </c>
      <c r="S6633" s="7">
        <f>IF($I6633=1,(P6633-MAR1!$B$13)/MAR1!$D$13,(P6633-MAR1!$C$13)/MAR1!$E$13)</f>
        <v/>
      </c>
    </row>
    <row r="6634">
      <c r="A6634" s="5" t="n">
        <v>6633</v>
      </c>
      <c r="B6634" s="5" t="n">
        <v>19</v>
      </c>
      <c r="C6634" s="5" t="n">
        <v>63</v>
      </c>
      <c r="D6634" s="5" t="n">
        <v>3</v>
      </c>
      <c r="E6634" s="5" t="n">
        <v>0</v>
      </c>
      <c r="F6634" s="5" t="n">
        <v>35.8</v>
      </c>
      <c r="G6634" s="5" t="n">
        <v>19.9</v>
      </c>
      <c r="H6634" s="5" t="n">
        <v>22.44</v>
      </c>
      <c r="I6634" s="6">
        <f>IF(E6634&gt;=Markov!$B$3,1,0)</f>
        <v/>
      </c>
      <c r="J6634" s="6">
        <f>I6633</f>
        <v/>
      </c>
      <c r="K6634" s="7">
        <f>MAR1!$B$5+MAR1!$C$5*COS(2*PI()*$C6634/365)+MAR1!$D$5*SIN(2*PI()*$C6634/365)</f>
        <v/>
      </c>
      <c r="L6634" s="7">
        <f>MAR1!$B$6+MAR1!$C$6*COS(2*PI()*$C6634/365)+MAR1!$D$6*SIN(2*PI()*$C6634/365)</f>
        <v/>
      </c>
      <c r="M6634" s="7">
        <f>MAR1!$B$7+MAR1!$C$7*COS(2*PI()*$C6634/365)+MAR1!$D$7*SIN(2*PI()*$C6634/365)</f>
        <v/>
      </c>
      <c r="N6634" s="7">
        <f>F6634-K6634</f>
        <v/>
      </c>
      <c r="O6634" s="7">
        <f>G6634-L6634</f>
        <v/>
      </c>
      <c r="P6634" s="7">
        <f>H6634-M6634</f>
        <v/>
      </c>
      <c r="Q6634" s="7">
        <f>IF($I6634=1,(N6634-MAR1!$B$11)/MAR1!$D$11,(N6634-MAR1!$C$11)/MAR1!$E$11)</f>
        <v/>
      </c>
      <c r="R6634" s="7">
        <f>IF($I6634=1,(O6634-MAR1!$B$12)/MAR1!$D$12,(O6634-MAR1!$C$12)/MAR1!$E$12)</f>
        <v/>
      </c>
      <c r="S6634" s="7">
        <f>IF($I6634=1,(P6634-MAR1!$B$13)/MAR1!$D$13,(P6634-MAR1!$C$13)/MAR1!$E$13)</f>
        <v/>
      </c>
    </row>
    <row r="6635">
      <c r="A6635" s="5" t="n">
        <v>6634</v>
      </c>
      <c r="B6635" s="5" t="n">
        <v>19</v>
      </c>
      <c r="C6635" s="5" t="n">
        <v>64</v>
      </c>
      <c r="D6635" s="5" t="n">
        <v>3</v>
      </c>
      <c r="E6635" s="5" t="n">
        <v>11.9</v>
      </c>
      <c r="F6635" s="5" t="n">
        <v>30.2</v>
      </c>
      <c r="G6635" s="5" t="n">
        <v>19</v>
      </c>
      <c r="H6635" s="5" t="n">
        <v>13.32</v>
      </c>
      <c r="I6635" s="6">
        <f>IF(E6635&gt;=Markov!$B$3,1,0)</f>
        <v/>
      </c>
      <c r="J6635" s="6">
        <f>I6634</f>
        <v/>
      </c>
      <c r="K6635" s="7">
        <f>MAR1!$B$5+MAR1!$C$5*COS(2*PI()*$C6635/365)+MAR1!$D$5*SIN(2*PI()*$C6635/365)</f>
        <v/>
      </c>
      <c r="L6635" s="7">
        <f>MAR1!$B$6+MAR1!$C$6*COS(2*PI()*$C6635/365)+MAR1!$D$6*SIN(2*PI()*$C6635/365)</f>
        <v/>
      </c>
      <c r="M6635" s="7">
        <f>MAR1!$B$7+MAR1!$C$7*COS(2*PI()*$C6635/365)+MAR1!$D$7*SIN(2*PI()*$C6635/365)</f>
        <v/>
      </c>
      <c r="N6635" s="7">
        <f>F6635-K6635</f>
        <v/>
      </c>
      <c r="O6635" s="7">
        <f>G6635-L6635</f>
        <v/>
      </c>
      <c r="P6635" s="7">
        <f>H6635-M6635</f>
        <v/>
      </c>
      <c r="Q6635" s="7">
        <f>IF($I6635=1,(N6635-MAR1!$B$11)/MAR1!$D$11,(N6635-MAR1!$C$11)/MAR1!$E$11)</f>
        <v/>
      </c>
      <c r="R6635" s="7">
        <f>IF($I6635=1,(O6635-MAR1!$B$12)/MAR1!$D$12,(O6635-MAR1!$C$12)/MAR1!$E$12)</f>
        <v/>
      </c>
      <c r="S6635" s="7">
        <f>IF($I6635=1,(P6635-MAR1!$B$13)/MAR1!$D$13,(P6635-MAR1!$C$13)/MAR1!$E$13)</f>
        <v/>
      </c>
    </row>
    <row r="6636">
      <c r="A6636" s="5" t="n">
        <v>6635</v>
      </c>
      <c r="B6636" s="5" t="n">
        <v>19</v>
      </c>
      <c r="C6636" s="5" t="n">
        <v>65</v>
      </c>
      <c r="D6636" s="5" t="n">
        <v>3</v>
      </c>
      <c r="E6636" s="5" t="n">
        <v>0</v>
      </c>
      <c r="F6636" s="5" t="n">
        <v>33.2</v>
      </c>
      <c r="G6636" s="5" t="n">
        <v>18.5</v>
      </c>
      <c r="H6636" s="5" t="n">
        <v>14.7</v>
      </c>
      <c r="I6636" s="6">
        <f>IF(E6636&gt;=Markov!$B$3,1,0)</f>
        <v/>
      </c>
      <c r="J6636" s="6">
        <f>I6635</f>
        <v/>
      </c>
      <c r="K6636" s="7">
        <f>MAR1!$B$5+MAR1!$C$5*COS(2*PI()*$C6636/365)+MAR1!$D$5*SIN(2*PI()*$C6636/365)</f>
        <v/>
      </c>
      <c r="L6636" s="7">
        <f>MAR1!$B$6+MAR1!$C$6*COS(2*PI()*$C6636/365)+MAR1!$D$6*SIN(2*PI()*$C6636/365)</f>
        <v/>
      </c>
      <c r="M6636" s="7">
        <f>MAR1!$B$7+MAR1!$C$7*COS(2*PI()*$C6636/365)+MAR1!$D$7*SIN(2*PI()*$C6636/365)</f>
        <v/>
      </c>
      <c r="N6636" s="7">
        <f>F6636-K6636</f>
        <v/>
      </c>
      <c r="O6636" s="7">
        <f>G6636-L6636</f>
        <v/>
      </c>
      <c r="P6636" s="7">
        <f>H6636-M6636</f>
        <v/>
      </c>
      <c r="Q6636" s="7">
        <f>IF($I6636=1,(N6636-MAR1!$B$11)/MAR1!$D$11,(N6636-MAR1!$C$11)/MAR1!$E$11)</f>
        <v/>
      </c>
      <c r="R6636" s="7">
        <f>IF($I6636=1,(O6636-MAR1!$B$12)/MAR1!$D$12,(O6636-MAR1!$C$12)/MAR1!$E$12)</f>
        <v/>
      </c>
      <c r="S6636" s="7">
        <f>IF($I6636=1,(P6636-MAR1!$B$13)/MAR1!$D$13,(P6636-MAR1!$C$13)/MAR1!$E$13)</f>
        <v/>
      </c>
    </row>
    <row r="6637">
      <c r="A6637" s="5" t="n">
        <v>6636</v>
      </c>
      <c r="B6637" s="5" t="n">
        <v>19</v>
      </c>
      <c r="C6637" s="5" t="n">
        <v>66</v>
      </c>
      <c r="D6637" s="5" t="n">
        <v>3</v>
      </c>
      <c r="E6637" s="5" t="n">
        <v>0</v>
      </c>
      <c r="F6637" s="5" t="n">
        <v>34.3</v>
      </c>
      <c r="G6637" s="5" t="n">
        <v>18.4</v>
      </c>
      <c r="H6637" s="5" t="n">
        <v>26.21</v>
      </c>
      <c r="I6637" s="6">
        <f>IF(E6637&gt;=Markov!$B$3,1,0)</f>
        <v/>
      </c>
      <c r="J6637" s="6">
        <f>I6636</f>
        <v/>
      </c>
      <c r="K6637" s="7">
        <f>MAR1!$B$5+MAR1!$C$5*COS(2*PI()*$C6637/365)+MAR1!$D$5*SIN(2*PI()*$C6637/365)</f>
        <v/>
      </c>
      <c r="L6637" s="7">
        <f>MAR1!$B$6+MAR1!$C$6*COS(2*PI()*$C6637/365)+MAR1!$D$6*SIN(2*PI()*$C6637/365)</f>
        <v/>
      </c>
      <c r="M6637" s="7">
        <f>MAR1!$B$7+MAR1!$C$7*COS(2*PI()*$C6637/365)+MAR1!$D$7*SIN(2*PI()*$C6637/365)</f>
        <v/>
      </c>
      <c r="N6637" s="7">
        <f>F6637-K6637</f>
        <v/>
      </c>
      <c r="O6637" s="7">
        <f>G6637-L6637</f>
        <v/>
      </c>
      <c r="P6637" s="7">
        <f>H6637-M6637</f>
        <v/>
      </c>
      <c r="Q6637" s="7">
        <f>IF($I6637=1,(N6637-MAR1!$B$11)/MAR1!$D$11,(N6637-MAR1!$C$11)/MAR1!$E$11)</f>
        <v/>
      </c>
      <c r="R6637" s="7">
        <f>IF($I6637=1,(O6637-MAR1!$B$12)/MAR1!$D$12,(O6637-MAR1!$C$12)/MAR1!$E$12)</f>
        <v/>
      </c>
      <c r="S6637" s="7">
        <f>IF($I6637=1,(P6637-MAR1!$B$13)/MAR1!$D$13,(P6637-MAR1!$C$13)/MAR1!$E$13)</f>
        <v/>
      </c>
    </row>
    <row r="6638">
      <c r="A6638" s="5" t="n">
        <v>6637</v>
      </c>
      <c r="B6638" s="5" t="n">
        <v>19</v>
      </c>
      <c r="C6638" s="5" t="n">
        <v>67</v>
      </c>
      <c r="D6638" s="5" t="n">
        <v>3</v>
      </c>
      <c r="E6638" s="5" t="n">
        <v>0</v>
      </c>
      <c r="F6638" s="5" t="n">
        <v>36.2</v>
      </c>
      <c r="G6638" s="5" t="n">
        <v>18.8</v>
      </c>
      <c r="H6638" s="5" t="n">
        <v>22.07</v>
      </c>
      <c r="I6638" s="6">
        <f>IF(E6638&gt;=Markov!$B$3,1,0)</f>
        <v/>
      </c>
      <c r="J6638" s="6">
        <f>I6637</f>
        <v/>
      </c>
      <c r="K6638" s="7">
        <f>MAR1!$B$5+MAR1!$C$5*COS(2*PI()*$C6638/365)+MAR1!$D$5*SIN(2*PI()*$C6638/365)</f>
        <v/>
      </c>
      <c r="L6638" s="7">
        <f>MAR1!$B$6+MAR1!$C$6*COS(2*PI()*$C6638/365)+MAR1!$D$6*SIN(2*PI()*$C6638/365)</f>
        <v/>
      </c>
      <c r="M6638" s="7">
        <f>MAR1!$B$7+MAR1!$C$7*COS(2*PI()*$C6638/365)+MAR1!$D$7*SIN(2*PI()*$C6638/365)</f>
        <v/>
      </c>
      <c r="N6638" s="7">
        <f>F6638-K6638</f>
        <v/>
      </c>
      <c r="O6638" s="7">
        <f>G6638-L6638</f>
        <v/>
      </c>
      <c r="P6638" s="7">
        <f>H6638-M6638</f>
        <v/>
      </c>
      <c r="Q6638" s="7">
        <f>IF($I6638=1,(N6638-MAR1!$B$11)/MAR1!$D$11,(N6638-MAR1!$C$11)/MAR1!$E$11)</f>
        <v/>
      </c>
      <c r="R6638" s="7">
        <f>IF($I6638=1,(O6638-MAR1!$B$12)/MAR1!$D$12,(O6638-MAR1!$C$12)/MAR1!$E$12)</f>
        <v/>
      </c>
      <c r="S6638" s="7">
        <f>IF($I6638=1,(P6638-MAR1!$B$13)/MAR1!$D$13,(P6638-MAR1!$C$13)/MAR1!$E$13)</f>
        <v/>
      </c>
    </row>
    <row r="6639">
      <c r="A6639" s="5" t="n">
        <v>6638</v>
      </c>
      <c r="B6639" s="5" t="n">
        <v>19</v>
      </c>
      <c r="C6639" s="5" t="n">
        <v>68</v>
      </c>
      <c r="D6639" s="5" t="n">
        <v>3</v>
      </c>
      <c r="E6639" s="5" t="n">
        <v>0</v>
      </c>
      <c r="F6639" s="5" t="n">
        <v>34.5</v>
      </c>
      <c r="G6639" s="5" t="n">
        <v>20.2</v>
      </c>
      <c r="H6639" s="5" t="n">
        <v>22.36</v>
      </c>
      <c r="I6639" s="6">
        <f>IF(E6639&gt;=Markov!$B$3,1,0)</f>
        <v/>
      </c>
      <c r="J6639" s="6">
        <f>I6638</f>
        <v/>
      </c>
      <c r="K6639" s="7">
        <f>MAR1!$B$5+MAR1!$C$5*COS(2*PI()*$C6639/365)+MAR1!$D$5*SIN(2*PI()*$C6639/365)</f>
        <v/>
      </c>
      <c r="L6639" s="7">
        <f>MAR1!$B$6+MAR1!$C$6*COS(2*PI()*$C6639/365)+MAR1!$D$6*SIN(2*PI()*$C6639/365)</f>
        <v/>
      </c>
      <c r="M6639" s="7">
        <f>MAR1!$B$7+MAR1!$C$7*COS(2*PI()*$C6639/365)+MAR1!$D$7*SIN(2*PI()*$C6639/365)</f>
        <v/>
      </c>
      <c r="N6639" s="7">
        <f>F6639-K6639</f>
        <v/>
      </c>
      <c r="O6639" s="7">
        <f>G6639-L6639</f>
        <v/>
      </c>
      <c r="P6639" s="7">
        <f>H6639-M6639</f>
        <v/>
      </c>
      <c r="Q6639" s="7">
        <f>IF($I6639=1,(N6639-MAR1!$B$11)/MAR1!$D$11,(N6639-MAR1!$C$11)/MAR1!$E$11)</f>
        <v/>
      </c>
      <c r="R6639" s="7">
        <f>IF($I6639=1,(O6639-MAR1!$B$12)/MAR1!$D$12,(O6639-MAR1!$C$12)/MAR1!$E$12)</f>
        <v/>
      </c>
      <c r="S6639" s="7">
        <f>IF($I6639=1,(P6639-MAR1!$B$13)/MAR1!$D$13,(P6639-MAR1!$C$13)/MAR1!$E$13)</f>
        <v/>
      </c>
    </row>
    <row r="6640">
      <c r="A6640" s="5" t="n">
        <v>6639</v>
      </c>
      <c r="B6640" s="5" t="n">
        <v>19</v>
      </c>
      <c r="C6640" s="5" t="n">
        <v>69</v>
      </c>
      <c r="D6640" s="5" t="n">
        <v>3</v>
      </c>
      <c r="E6640" s="5" t="n">
        <v>0</v>
      </c>
      <c r="F6640" s="5" t="n">
        <v>36.2</v>
      </c>
      <c r="G6640" s="5" t="n">
        <v>21.6</v>
      </c>
      <c r="H6640" s="5" t="n">
        <v>22.29</v>
      </c>
      <c r="I6640" s="6">
        <f>IF(E6640&gt;=Markov!$B$3,1,0)</f>
        <v/>
      </c>
      <c r="J6640" s="6">
        <f>I6639</f>
        <v/>
      </c>
      <c r="K6640" s="7">
        <f>MAR1!$B$5+MAR1!$C$5*COS(2*PI()*$C6640/365)+MAR1!$D$5*SIN(2*PI()*$C6640/365)</f>
        <v/>
      </c>
      <c r="L6640" s="7">
        <f>MAR1!$B$6+MAR1!$C$6*COS(2*PI()*$C6640/365)+MAR1!$D$6*SIN(2*PI()*$C6640/365)</f>
        <v/>
      </c>
      <c r="M6640" s="7">
        <f>MAR1!$B$7+MAR1!$C$7*COS(2*PI()*$C6640/365)+MAR1!$D$7*SIN(2*PI()*$C6640/365)</f>
        <v/>
      </c>
      <c r="N6640" s="7">
        <f>F6640-K6640</f>
        <v/>
      </c>
      <c r="O6640" s="7">
        <f>G6640-L6640</f>
        <v/>
      </c>
      <c r="P6640" s="7">
        <f>H6640-M6640</f>
        <v/>
      </c>
      <c r="Q6640" s="7">
        <f>IF($I6640=1,(N6640-MAR1!$B$11)/MAR1!$D$11,(N6640-MAR1!$C$11)/MAR1!$E$11)</f>
        <v/>
      </c>
      <c r="R6640" s="7">
        <f>IF($I6640=1,(O6640-MAR1!$B$12)/MAR1!$D$12,(O6640-MAR1!$C$12)/MAR1!$E$12)</f>
        <v/>
      </c>
      <c r="S6640" s="7">
        <f>IF($I6640=1,(P6640-MAR1!$B$13)/MAR1!$D$13,(P6640-MAR1!$C$13)/MAR1!$E$13)</f>
        <v/>
      </c>
    </row>
    <row r="6641">
      <c r="A6641" s="5" t="n">
        <v>6640</v>
      </c>
      <c r="B6641" s="5" t="n">
        <v>19</v>
      </c>
      <c r="C6641" s="5" t="n">
        <v>70</v>
      </c>
      <c r="D6641" s="5" t="n">
        <v>3</v>
      </c>
      <c r="E6641" s="5" t="n">
        <v>0</v>
      </c>
      <c r="F6641" s="5" t="n">
        <v>34.6</v>
      </c>
      <c r="G6641" s="5" t="n">
        <v>21</v>
      </c>
      <c r="H6641" s="5" t="n">
        <v>21.59</v>
      </c>
      <c r="I6641" s="6">
        <f>IF(E6641&gt;=Markov!$B$3,1,0)</f>
        <v/>
      </c>
      <c r="J6641" s="6">
        <f>I6640</f>
        <v/>
      </c>
      <c r="K6641" s="7">
        <f>MAR1!$B$5+MAR1!$C$5*COS(2*PI()*$C6641/365)+MAR1!$D$5*SIN(2*PI()*$C6641/365)</f>
        <v/>
      </c>
      <c r="L6641" s="7">
        <f>MAR1!$B$6+MAR1!$C$6*COS(2*PI()*$C6641/365)+MAR1!$D$6*SIN(2*PI()*$C6641/365)</f>
        <v/>
      </c>
      <c r="M6641" s="7">
        <f>MAR1!$B$7+MAR1!$C$7*COS(2*PI()*$C6641/365)+MAR1!$D$7*SIN(2*PI()*$C6641/365)</f>
        <v/>
      </c>
      <c r="N6641" s="7">
        <f>F6641-K6641</f>
        <v/>
      </c>
      <c r="O6641" s="7">
        <f>G6641-L6641</f>
        <v/>
      </c>
      <c r="P6641" s="7">
        <f>H6641-M6641</f>
        <v/>
      </c>
      <c r="Q6641" s="7">
        <f>IF($I6641=1,(N6641-MAR1!$B$11)/MAR1!$D$11,(N6641-MAR1!$C$11)/MAR1!$E$11)</f>
        <v/>
      </c>
      <c r="R6641" s="7">
        <f>IF($I6641=1,(O6641-MAR1!$B$12)/MAR1!$D$12,(O6641-MAR1!$C$12)/MAR1!$E$12)</f>
        <v/>
      </c>
      <c r="S6641" s="7">
        <f>IF($I6641=1,(P6641-MAR1!$B$13)/MAR1!$D$13,(P6641-MAR1!$C$13)/MAR1!$E$13)</f>
        <v/>
      </c>
    </row>
    <row r="6642">
      <c r="A6642" s="5" t="n">
        <v>6641</v>
      </c>
      <c r="B6642" s="5" t="n">
        <v>19</v>
      </c>
      <c r="C6642" s="5" t="n">
        <v>71</v>
      </c>
      <c r="D6642" s="5" t="n">
        <v>3</v>
      </c>
      <c r="E6642" s="5" t="n">
        <v>0</v>
      </c>
      <c r="F6642" s="5" t="n">
        <v>36.1</v>
      </c>
      <c r="G6642" s="5" t="n">
        <v>22.3</v>
      </c>
      <c r="H6642" s="5" t="n">
        <v>24.54</v>
      </c>
      <c r="I6642" s="6">
        <f>IF(E6642&gt;=Markov!$B$3,1,0)</f>
        <v/>
      </c>
      <c r="J6642" s="6">
        <f>I6641</f>
        <v/>
      </c>
      <c r="K6642" s="7">
        <f>MAR1!$B$5+MAR1!$C$5*COS(2*PI()*$C6642/365)+MAR1!$D$5*SIN(2*PI()*$C6642/365)</f>
        <v/>
      </c>
      <c r="L6642" s="7">
        <f>MAR1!$B$6+MAR1!$C$6*COS(2*PI()*$C6642/365)+MAR1!$D$6*SIN(2*PI()*$C6642/365)</f>
        <v/>
      </c>
      <c r="M6642" s="7">
        <f>MAR1!$B$7+MAR1!$C$7*COS(2*PI()*$C6642/365)+MAR1!$D$7*SIN(2*PI()*$C6642/365)</f>
        <v/>
      </c>
      <c r="N6642" s="7">
        <f>F6642-K6642</f>
        <v/>
      </c>
      <c r="O6642" s="7">
        <f>G6642-L6642</f>
        <v/>
      </c>
      <c r="P6642" s="7">
        <f>H6642-M6642</f>
        <v/>
      </c>
      <c r="Q6642" s="7">
        <f>IF($I6642=1,(N6642-MAR1!$B$11)/MAR1!$D$11,(N6642-MAR1!$C$11)/MAR1!$E$11)</f>
        <v/>
      </c>
      <c r="R6642" s="7">
        <f>IF($I6642=1,(O6642-MAR1!$B$12)/MAR1!$D$12,(O6642-MAR1!$C$12)/MAR1!$E$12)</f>
        <v/>
      </c>
      <c r="S6642" s="7">
        <f>IF($I6642=1,(P6642-MAR1!$B$13)/MAR1!$D$13,(P6642-MAR1!$C$13)/MAR1!$E$13)</f>
        <v/>
      </c>
    </row>
    <row r="6643">
      <c r="A6643" s="5" t="n">
        <v>6642</v>
      </c>
      <c r="B6643" s="5" t="n">
        <v>19</v>
      </c>
      <c r="C6643" s="5" t="n">
        <v>72</v>
      </c>
      <c r="D6643" s="5" t="n">
        <v>3</v>
      </c>
      <c r="E6643" s="5" t="n">
        <v>0</v>
      </c>
      <c r="F6643" s="5" t="n">
        <v>35.8</v>
      </c>
      <c r="G6643" s="5" t="n">
        <v>22.5</v>
      </c>
      <c r="H6643" s="5" t="n">
        <v>15.03</v>
      </c>
      <c r="I6643" s="6">
        <f>IF(E6643&gt;=Markov!$B$3,1,0)</f>
        <v/>
      </c>
      <c r="J6643" s="6">
        <f>I6642</f>
        <v/>
      </c>
      <c r="K6643" s="7">
        <f>MAR1!$B$5+MAR1!$C$5*COS(2*PI()*$C6643/365)+MAR1!$D$5*SIN(2*PI()*$C6643/365)</f>
        <v/>
      </c>
      <c r="L6643" s="7">
        <f>MAR1!$B$6+MAR1!$C$6*COS(2*PI()*$C6643/365)+MAR1!$D$6*SIN(2*PI()*$C6643/365)</f>
        <v/>
      </c>
      <c r="M6643" s="7">
        <f>MAR1!$B$7+MAR1!$C$7*COS(2*PI()*$C6643/365)+MAR1!$D$7*SIN(2*PI()*$C6643/365)</f>
        <v/>
      </c>
      <c r="N6643" s="7">
        <f>F6643-K6643</f>
        <v/>
      </c>
      <c r="O6643" s="7">
        <f>G6643-L6643</f>
        <v/>
      </c>
      <c r="P6643" s="7">
        <f>H6643-M6643</f>
        <v/>
      </c>
      <c r="Q6643" s="7">
        <f>IF($I6643=1,(N6643-MAR1!$B$11)/MAR1!$D$11,(N6643-MAR1!$C$11)/MAR1!$E$11)</f>
        <v/>
      </c>
      <c r="R6643" s="7">
        <f>IF($I6643=1,(O6643-MAR1!$B$12)/MAR1!$D$12,(O6643-MAR1!$C$12)/MAR1!$E$12)</f>
        <v/>
      </c>
      <c r="S6643" s="7">
        <f>IF($I6643=1,(P6643-MAR1!$B$13)/MAR1!$D$13,(P6643-MAR1!$C$13)/MAR1!$E$13)</f>
        <v/>
      </c>
    </row>
    <row r="6644">
      <c r="A6644" s="5" t="n">
        <v>6643</v>
      </c>
      <c r="B6644" s="5" t="n">
        <v>19</v>
      </c>
      <c r="C6644" s="5" t="n">
        <v>73</v>
      </c>
      <c r="D6644" s="5" t="n">
        <v>3</v>
      </c>
      <c r="E6644" s="5" t="n">
        <v>0</v>
      </c>
      <c r="F6644" s="5" t="n">
        <v>33.8</v>
      </c>
      <c r="G6644" s="5" t="n">
        <v>21.3</v>
      </c>
      <c r="H6644" s="5" t="n">
        <v>17.91</v>
      </c>
      <c r="I6644" s="6">
        <f>IF(E6644&gt;=Markov!$B$3,1,0)</f>
        <v/>
      </c>
      <c r="J6644" s="6">
        <f>I6643</f>
        <v/>
      </c>
      <c r="K6644" s="7">
        <f>MAR1!$B$5+MAR1!$C$5*COS(2*PI()*$C6644/365)+MAR1!$D$5*SIN(2*PI()*$C6644/365)</f>
        <v/>
      </c>
      <c r="L6644" s="7">
        <f>MAR1!$B$6+MAR1!$C$6*COS(2*PI()*$C6644/365)+MAR1!$D$6*SIN(2*PI()*$C6644/365)</f>
        <v/>
      </c>
      <c r="M6644" s="7">
        <f>MAR1!$B$7+MAR1!$C$7*COS(2*PI()*$C6644/365)+MAR1!$D$7*SIN(2*PI()*$C6644/365)</f>
        <v/>
      </c>
      <c r="N6644" s="7">
        <f>F6644-K6644</f>
        <v/>
      </c>
      <c r="O6644" s="7">
        <f>G6644-L6644</f>
        <v/>
      </c>
      <c r="P6644" s="7">
        <f>H6644-M6644</f>
        <v/>
      </c>
      <c r="Q6644" s="7">
        <f>IF($I6644=1,(N6644-MAR1!$B$11)/MAR1!$D$11,(N6644-MAR1!$C$11)/MAR1!$E$11)</f>
        <v/>
      </c>
      <c r="R6644" s="7">
        <f>IF($I6644=1,(O6644-MAR1!$B$12)/MAR1!$D$12,(O6644-MAR1!$C$12)/MAR1!$E$12)</f>
        <v/>
      </c>
      <c r="S6644" s="7">
        <f>IF($I6644=1,(P6644-MAR1!$B$13)/MAR1!$D$13,(P6644-MAR1!$C$13)/MAR1!$E$13)</f>
        <v/>
      </c>
    </row>
    <row r="6645">
      <c r="A6645" s="5" t="n">
        <v>6644</v>
      </c>
      <c r="B6645" s="5" t="n">
        <v>19</v>
      </c>
      <c r="C6645" s="5" t="n">
        <v>74</v>
      </c>
      <c r="D6645" s="5" t="n">
        <v>3</v>
      </c>
      <c r="E6645" s="5" t="n">
        <v>0</v>
      </c>
      <c r="F6645" s="5" t="n">
        <v>34.1</v>
      </c>
      <c r="G6645" s="5" t="n">
        <v>21.4</v>
      </c>
      <c r="H6645" s="5" t="n">
        <v>20.06</v>
      </c>
      <c r="I6645" s="6">
        <f>IF(E6645&gt;=Markov!$B$3,1,0)</f>
        <v/>
      </c>
      <c r="J6645" s="6">
        <f>I6644</f>
        <v/>
      </c>
      <c r="K6645" s="7">
        <f>MAR1!$B$5+MAR1!$C$5*COS(2*PI()*$C6645/365)+MAR1!$D$5*SIN(2*PI()*$C6645/365)</f>
        <v/>
      </c>
      <c r="L6645" s="7">
        <f>MAR1!$B$6+MAR1!$C$6*COS(2*PI()*$C6645/365)+MAR1!$D$6*SIN(2*PI()*$C6645/365)</f>
        <v/>
      </c>
      <c r="M6645" s="7">
        <f>MAR1!$B$7+MAR1!$C$7*COS(2*PI()*$C6645/365)+MAR1!$D$7*SIN(2*PI()*$C6645/365)</f>
        <v/>
      </c>
      <c r="N6645" s="7">
        <f>F6645-K6645</f>
        <v/>
      </c>
      <c r="O6645" s="7">
        <f>G6645-L6645</f>
        <v/>
      </c>
      <c r="P6645" s="7">
        <f>H6645-M6645</f>
        <v/>
      </c>
      <c r="Q6645" s="7">
        <f>IF($I6645=1,(N6645-MAR1!$B$11)/MAR1!$D$11,(N6645-MAR1!$C$11)/MAR1!$E$11)</f>
        <v/>
      </c>
      <c r="R6645" s="7">
        <f>IF($I6645=1,(O6645-MAR1!$B$12)/MAR1!$D$12,(O6645-MAR1!$C$12)/MAR1!$E$12)</f>
        <v/>
      </c>
      <c r="S6645" s="7">
        <f>IF($I6645=1,(P6645-MAR1!$B$13)/MAR1!$D$13,(P6645-MAR1!$C$13)/MAR1!$E$13)</f>
        <v/>
      </c>
    </row>
    <row r="6646">
      <c r="A6646" s="5" t="n">
        <v>6645</v>
      </c>
      <c r="B6646" s="5" t="n">
        <v>19</v>
      </c>
      <c r="C6646" s="5" t="n">
        <v>75</v>
      </c>
      <c r="D6646" s="5" t="n">
        <v>3</v>
      </c>
      <c r="E6646" s="5" t="n">
        <v>0</v>
      </c>
      <c r="F6646" s="5" t="n">
        <v>34.5</v>
      </c>
      <c r="G6646" s="5" t="n">
        <v>19.3</v>
      </c>
      <c r="H6646" s="5" t="n">
        <v>21.94</v>
      </c>
      <c r="I6646" s="6">
        <f>IF(E6646&gt;=Markov!$B$3,1,0)</f>
        <v/>
      </c>
      <c r="J6646" s="6">
        <f>I6645</f>
        <v/>
      </c>
      <c r="K6646" s="7">
        <f>MAR1!$B$5+MAR1!$C$5*COS(2*PI()*$C6646/365)+MAR1!$D$5*SIN(2*PI()*$C6646/365)</f>
        <v/>
      </c>
      <c r="L6646" s="7">
        <f>MAR1!$B$6+MAR1!$C$6*COS(2*PI()*$C6646/365)+MAR1!$D$6*SIN(2*PI()*$C6646/365)</f>
        <v/>
      </c>
      <c r="M6646" s="7">
        <f>MAR1!$B$7+MAR1!$C$7*COS(2*PI()*$C6646/365)+MAR1!$D$7*SIN(2*PI()*$C6646/365)</f>
        <v/>
      </c>
      <c r="N6646" s="7">
        <f>F6646-K6646</f>
        <v/>
      </c>
      <c r="O6646" s="7">
        <f>G6646-L6646</f>
        <v/>
      </c>
      <c r="P6646" s="7">
        <f>H6646-M6646</f>
        <v/>
      </c>
      <c r="Q6646" s="7">
        <f>IF($I6646=1,(N6646-MAR1!$B$11)/MAR1!$D$11,(N6646-MAR1!$C$11)/MAR1!$E$11)</f>
        <v/>
      </c>
      <c r="R6646" s="7">
        <f>IF($I6646=1,(O6646-MAR1!$B$12)/MAR1!$D$12,(O6646-MAR1!$C$12)/MAR1!$E$12)</f>
        <v/>
      </c>
      <c r="S6646" s="7">
        <f>IF($I6646=1,(P6646-MAR1!$B$13)/MAR1!$D$13,(P6646-MAR1!$C$13)/MAR1!$E$13)</f>
        <v/>
      </c>
    </row>
    <row r="6647">
      <c r="A6647" s="5" t="n">
        <v>6646</v>
      </c>
      <c r="B6647" s="5" t="n">
        <v>19</v>
      </c>
      <c r="C6647" s="5" t="n">
        <v>76</v>
      </c>
      <c r="D6647" s="5" t="n">
        <v>3</v>
      </c>
      <c r="E6647" s="5" t="n">
        <v>0</v>
      </c>
      <c r="F6647" s="5" t="n">
        <v>33</v>
      </c>
      <c r="G6647" s="5" t="n">
        <v>19</v>
      </c>
      <c r="H6647" s="5" t="n">
        <v>31.36</v>
      </c>
      <c r="I6647" s="6">
        <f>IF(E6647&gt;=Markov!$B$3,1,0)</f>
        <v/>
      </c>
      <c r="J6647" s="6">
        <f>I6646</f>
        <v/>
      </c>
      <c r="K6647" s="7">
        <f>MAR1!$B$5+MAR1!$C$5*COS(2*PI()*$C6647/365)+MAR1!$D$5*SIN(2*PI()*$C6647/365)</f>
        <v/>
      </c>
      <c r="L6647" s="7">
        <f>MAR1!$B$6+MAR1!$C$6*COS(2*PI()*$C6647/365)+MAR1!$D$6*SIN(2*PI()*$C6647/365)</f>
        <v/>
      </c>
      <c r="M6647" s="7">
        <f>MAR1!$B$7+MAR1!$C$7*COS(2*PI()*$C6647/365)+MAR1!$D$7*SIN(2*PI()*$C6647/365)</f>
        <v/>
      </c>
      <c r="N6647" s="7">
        <f>F6647-K6647</f>
        <v/>
      </c>
      <c r="O6647" s="7">
        <f>G6647-L6647</f>
        <v/>
      </c>
      <c r="P6647" s="7">
        <f>H6647-M6647</f>
        <v/>
      </c>
      <c r="Q6647" s="7">
        <f>IF($I6647=1,(N6647-MAR1!$B$11)/MAR1!$D$11,(N6647-MAR1!$C$11)/MAR1!$E$11)</f>
        <v/>
      </c>
      <c r="R6647" s="7">
        <f>IF($I6647=1,(O6647-MAR1!$B$12)/MAR1!$D$12,(O6647-MAR1!$C$12)/MAR1!$E$12)</f>
        <v/>
      </c>
      <c r="S6647" s="7">
        <f>IF($I6647=1,(P6647-MAR1!$B$13)/MAR1!$D$13,(P6647-MAR1!$C$13)/MAR1!$E$13)</f>
        <v/>
      </c>
    </row>
    <row r="6648">
      <c r="A6648" s="5" t="n">
        <v>6647</v>
      </c>
      <c r="B6648" s="5" t="n">
        <v>19</v>
      </c>
      <c r="C6648" s="5" t="n">
        <v>77</v>
      </c>
      <c r="D6648" s="5" t="n">
        <v>3</v>
      </c>
      <c r="E6648" s="5" t="n">
        <v>0</v>
      </c>
      <c r="F6648" s="5" t="n">
        <v>34.6</v>
      </c>
      <c r="G6648" s="5" t="n">
        <v>18.4</v>
      </c>
      <c r="H6648" s="5" t="n">
        <v>24.54</v>
      </c>
      <c r="I6648" s="6">
        <f>IF(E6648&gt;=Markov!$B$3,1,0)</f>
        <v/>
      </c>
      <c r="J6648" s="6">
        <f>I6647</f>
        <v/>
      </c>
      <c r="K6648" s="7">
        <f>MAR1!$B$5+MAR1!$C$5*COS(2*PI()*$C6648/365)+MAR1!$D$5*SIN(2*PI()*$C6648/365)</f>
        <v/>
      </c>
      <c r="L6648" s="7">
        <f>MAR1!$B$6+MAR1!$C$6*COS(2*PI()*$C6648/365)+MAR1!$D$6*SIN(2*PI()*$C6648/365)</f>
        <v/>
      </c>
      <c r="M6648" s="7">
        <f>MAR1!$B$7+MAR1!$C$7*COS(2*PI()*$C6648/365)+MAR1!$D$7*SIN(2*PI()*$C6648/365)</f>
        <v/>
      </c>
      <c r="N6648" s="7">
        <f>F6648-K6648</f>
        <v/>
      </c>
      <c r="O6648" s="7">
        <f>G6648-L6648</f>
        <v/>
      </c>
      <c r="P6648" s="7">
        <f>H6648-M6648</f>
        <v/>
      </c>
      <c r="Q6648" s="7">
        <f>IF($I6648=1,(N6648-MAR1!$B$11)/MAR1!$D$11,(N6648-MAR1!$C$11)/MAR1!$E$11)</f>
        <v/>
      </c>
      <c r="R6648" s="7">
        <f>IF($I6648=1,(O6648-MAR1!$B$12)/MAR1!$D$12,(O6648-MAR1!$C$12)/MAR1!$E$12)</f>
        <v/>
      </c>
      <c r="S6648" s="7">
        <f>IF($I6648=1,(P6648-MAR1!$B$13)/MAR1!$D$13,(P6648-MAR1!$C$13)/MAR1!$E$13)</f>
        <v/>
      </c>
    </row>
    <row r="6649">
      <c r="A6649" s="5" t="n">
        <v>6648</v>
      </c>
      <c r="B6649" s="5" t="n">
        <v>19</v>
      </c>
      <c r="C6649" s="5" t="n">
        <v>78</v>
      </c>
      <c r="D6649" s="5" t="n">
        <v>3</v>
      </c>
      <c r="E6649" s="5" t="n">
        <v>0</v>
      </c>
      <c r="F6649" s="5" t="n">
        <v>32.8</v>
      </c>
      <c r="G6649" s="5" t="n">
        <v>18.8</v>
      </c>
      <c r="H6649" s="5" t="n">
        <v>17.2</v>
      </c>
      <c r="I6649" s="6">
        <f>IF(E6649&gt;=Markov!$B$3,1,0)</f>
        <v/>
      </c>
      <c r="J6649" s="6">
        <f>I6648</f>
        <v/>
      </c>
      <c r="K6649" s="7">
        <f>MAR1!$B$5+MAR1!$C$5*COS(2*PI()*$C6649/365)+MAR1!$D$5*SIN(2*PI()*$C6649/365)</f>
        <v/>
      </c>
      <c r="L6649" s="7">
        <f>MAR1!$B$6+MAR1!$C$6*COS(2*PI()*$C6649/365)+MAR1!$D$6*SIN(2*PI()*$C6649/365)</f>
        <v/>
      </c>
      <c r="M6649" s="7">
        <f>MAR1!$B$7+MAR1!$C$7*COS(2*PI()*$C6649/365)+MAR1!$D$7*SIN(2*PI()*$C6649/365)</f>
        <v/>
      </c>
      <c r="N6649" s="7">
        <f>F6649-K6649</f>
        <v/>
      </c>
      <c r="O6649" s="7">
        <f>G6649-L6649</f>
        <v/>
      </c>
      <c r="P6649" s="7">
        <f>H6649-M6649</f>
        <v/>
      </c>
      <c r="Q6649" s="7">
        <f>IF($I6649=1,(N6649-MAR1!$B$11)/MAR1!$D$11,(N6649-MAR1!$C$11)/MAR1!$E$11)</f>
        <v/>
      </c>
      <c r="R6649" s="7">
        <f>IF($I6649=1,(O6649-MAR1!$B$12)/MAR1!$D$12,(O6649-MAR1!$C$12)/MAR1!$E$12)</f>
        <v/>
      </c>
      <c r="S6649" s="7">
        <f>IF($I6649=1,(P6649-MAR1!$B$13)/MAR1!$D$13,(P6649-MAR1!$C$13)/MAR1!$E$13)</f>
        <v/>
      </c>
    </row>
    <row r="6650">
      <c r="A6650" s="5" t="n">
        <v>6649</v>
      </c>
      <c r="B6650" s="5" t="n">
        <v>19</v>
      </c>
      <c r="C6650" s="5" t="n">
        <v>79</v>
      </c>
      <c r="D6650" s="5" t="n">
        <v>3</v>
      </c>
      <c r="E6650" s="5" t="n">
        <v>0</v>
      </c>
      <c r="F6650" s="5" t="n">
        <v>34.3</v>
      </c>
      <c r="G6650" s="5" t="n">
        <v>19.9</v>
      </c>
      <c r="H6650" s="5" t="n">
        <v>22.04</v>
      </c>
      <c r="I6650" s="6">
        <f>IF(E6650&gt;=Markov!$B$3,1,0)</f>
        <v/>
      </c>
      <c r="J6650" s="6">
        <f>I6649</f>
        <v/>
      </c>
      <c r="K6650" s="7">
        <f>MAR1!$B$5+MAR1!$C$5*COS(2*PI()*$C6650/365)+MAR1!$D$5*SIN(2*PI()*$C6650/365)</f>
        <v/>
      </c>
      <c r="L6650" s="7">
        <f>MAR1!$B$6+MAR1!$C$6*COS(2*PI()*$C6650/365)+MAR1!$D$6*SIN(2*PI()*$C6650/365)</f>
        <v/>
      </c>
      <c r="M6650" s="7">
        <f>MAR1!$B$7+MAR1!$C$7*COS(2*PI()*$C6650/365)+MAR1!$D$7*SIN(2*PI()*$C6650/365)</f>
        <v/>
      </c>
      <c r="N6650" s="7">
        <f>F6650-K6650</f>
        <v/>
      </c>
      <c r="O6650" s="7">
        <f>G6650-L6650</f>
        <v/>
      </c>
      <c r="P6650" s="7">
        <f>H6650-M6650</f>
        <v/>
      </c>
      <c r="Q6650" s="7">
        <f>IF($I6650=1,(N6650-MAR1!$B$11)/MAR1!$D$11,(N6650-MAR1!$C$11)/MAR1!$E$11)</f>
        <v/>
      </c>
      <c r="R6650" s="7">
        <f>IF($I6650=1,(O6650-MAR1!$B$12)/MAR1!$D$12,(O6650-MAR1!$C$12)/MAR1!$E$12)</f>
        <v/>
      </c>
      <c r="S6650" s="7">
        <f>IF($I6650=1,(P6650-MAR1!$B$13)/MAR1!$D$13,(P6650-MAR1!$C$13)/MAR1!$E$13)</f>
        <v/>
      </c>
    </row>
    <row r="6651">
      <c r="A6651" s="5" t="n">
        <v>6650</v>
      </c>
      <c r="B6651" s="5" t="n">
        <v>19</v>
      </c>
      <c r="C6651" s="5" t="n">
        <v>80</v>
      </c>
      <c r="D6651" s="5" t="n">
        <v>3</v>
      </c>
      <c r="E6651" s="5" t="n">
        <v>0</v>
      </c>
      <c r="F6651" s="5" t="n">
        <v>36.1</v>
      </c>
      <c r="G6651" s="5" t="n">
        <v>19.7</v>
      </c>
      <c r="H6651" s="5" t="n">
        <v>21.19</v>
      </c>
      <c r="I6651" s="6">
        <f>IF(E6651&gt;=Markov!$B$3,1,0)</f>
        <v/>
      </c>
      <c r="J6651" s="6">
        <f>I6650</f>
        <v/>
      </c>
      <c r="K6651" s="7">
        <f>MAR1!$B$5+MAR1!$C$5*COS(2*PI()*$C6651/365)+MAR1!$D$5*SIN(2*PI()*$C6651/365)</f>
        <v/>
      </c>
      <c r="L6651" s="7">
        <f>MAR1!$B$6+MAR1!$C$6*COS(2*PI()*$C6651/365)+MAR1!$D$6*SIN(2*PI()*$C6651/365)</f>
        <v/>
      </c>
      <c r="M6651" s="7">
        <f>MAR1!$B$7+MAR1!$C$7*COS(2*PI()*$C6651/365)+MAR1!$D$7*SIN(2*PI()*$C6651/365)</f>
        <v/>
      </c>
      <c r="N6651" s="7">
        <f>F6651-K6651</f>
        <v/>
      </c>
      <c r="O6651" s="7">
        <f>G6651-L6651</f>
        <v/>
      </c>
      <c r="P6651" s="7">
        <f>H6651-M6651</f>
        <v/>
      </c>
      <c r="Q6651" s="7">
        <f>IF($I6651=1,(N6651-MAR1!$B$11)/MAR1!$D$11,(N6651-MAR1!$C$11)/MAR1!$E$11)</f>
        <v/>
      </c>
      <c r="R6651" s="7">
        <f>IF($I6651=1,(O6651-MAR1!$B$12)/MAR1!$D$12,(O6651-MAR1!$C$12)/MAR1!$E$12)</f>
        <v/>
      </c>
      <c r="S6651" s="7">
        <f>IF($I6651=1,(P6651-MAR1!$B$13)/MAR1!$D$13,(P6651-MAR1!$C$13)/MAR1!$E$13)</f>
        <v/>
      </c>
    </row>
    <row r="6652">
      <c r="A6652" s="5" t="n">
        <v>6651</v>
      </c>
      <c r="B6652" s="5" t="n">
        <v>19</v>
      </c>
      <c r="C6652" s="5" t="n">
        <v>81</v>
      </c>
      <c r="D6652" s="5" t="n">
        <v>3</v>
      </c>
      <c r="E6652" s="5" t="n">
        <v>0</v>
      </c>
      <c r="F6652" s="5" t="n">
        <v>36.7</v>
      </c>
      <c r="G6652" s="5" t="n">
        <v>20.5</v>
      </c>
      <c r="H6652" s="5" t="n">
        <v>16.78</v>
      </c>
      <c r="I6652" s="6">
        <f>IF(E6652&gt;=Markov!$B$3,1,0)</f>
        <v/>
      </c>
      <c r="J6652" s="6">
        <f>I6651</f>
        <v/>
      </c>
      <c r="K6652" s="7">
        <f>MAR1!$B$5+MAR1!$C$5*COS(2*PI()*$C6652/365)+MAR1!$D$5*SIN(2*PI()*$C6652/365)</f>
        <v/>
      </c>
      <c r="L6652" s="7">
        <f>MAR1!$B$6+MAR1!$C$6*COS(2*PI()*$C6652/365)+MAR1!$D$6*SIN(2*PI()*$C6652/365)</f>
        <v/>
      </c>
      <c r="M6652" s="7">
        <f>MAR1!$B$7+MAR1!$C$7*COS(2*PI()*$C6652/365)+MAR1!$D$7*SIN(2*PI()*$C6652/365)</f>
        <v/>
      </c>
      <c r="N6652" s="7">
        <f>F6652-K6652</f>
        <v/>
      </c>
      <c r="O6652" s="7">
        <f>G6652-L6652</f>
        <v/>
      </c>
      <c r="P6652" s="7">
        <f>H6652-M6652</f>
        <v/>
      </c>
      <c r="Q6652" s="7">
        <f>IF($I6652=1,(N6652-MAR1!$B$11)/MAR1!$D$11,(N6652-MAR1!$C$11)/MAR1!$E$11)</f>
        <v/>
      </c>
      <c r="R6652" s="7">
        <f>IF($I6652=1,(O6652-MAR1!$B$12)/MAR1!$D$12,(O6652-MAR1!$C$12)/MAR1!$E$12)</f>
        <v/>
      </c>
      <c r="S6652" s="7">
        <f>IF($I6652=1,(P6652-MAR1!$B$13)/MAR1!$D$13,(P6652-MAR1!$C$13)/MAR1!$E$13)</f>
        <v/>
      </c>
    </row>
    <row r="6653">
      <c r="A6653" s="5" t="n">
        <v>6652</v>
      </c>
      <c r="B6653" s="5" t="n">
        <v>19</v>
      </c>
      <c r="C6653" s="5" t="n">
        <v>82</v>
      </c>
      <c r="D6653" s="5" t="n">
        <v>3</v>
      </c>
      <c r="E6653" s="5" t="n">
        <v>0</v>
      </c>
      <c r="F6653" s="5" t="n">
        <v>39.8</v>
      </c>
      <c r="G6653" s="5" t="n">
        <v>21.7</v>
      </c>
      <c r="H6653" s="5" t="n">
        <v>21.62</v>
      </c>
      <c r="I6653" s="6">
        <f>IF(E6653&gt;=Markov!$B$3,1,0)</f>
        <v/>
      </c>
      <c r="J6653" s="6">
        <f>I6652</f>
        <v/>
      </c>
      <c r="K6653" s="7">
        <f>MAR1!$B$5+MAR1!$C$5*COS(2*PI()*$C6653/365)+MAR1!$D$5*SIN(2*PI()*$C6653/365)</f>
        <v/>
      </c>
      <c r="L6653" s="7">
        <f>MAR1!$B$6+MAR1!$C$6*COS(2*PI()*$C6653/365)+MAR1!$D$6*SIN(2*PI()*$C6653/365)</f>
        <v/>
      </c>
      <c r="M6653" s="7">
        <f>MAR1!$B$7+MAR1!$C$7*COS(2*PI()*$C6653/365)+MAR1!$D$7*SIN(2*PI()*$C6653/365)</f>
        <v/>
      </c>
      <c r="N6653" s="7">
        <f>F6653-K6653</f>
        <v/>
      </c>
      <c r="O6653" s="7">
        <f>G6653-L6653</f>
        <v/>
      </c>
      <c r="P6653" s="7">
        <f>H6653-M6653</f>
        <v/>
      </c>
      <c r="Q6653" s="7">
        <f>IF($I6653=1,(N6653-MAR1!$B$11)/MAR1!$D$11,(N6653-MAR1!$C$11)/MAR1!$E$11)</f>
        <v/>
      </c>
      <c r="R6653" s="7">
        <f>IF($I6653=1,(O6653-MAR1!$B$12)/MAR1!$D$12,(O6653-MAR1!$C$12)/MAR1!$E$12)</f>
        <v/>
      </c>
      <c r="S6653" s="7">
        <f>IF($I6653=1,(P6653-MAR1!$B$13)/MAR1!$D$13,(P6653-MAR1!$C$13)/MAR1!$E$13)</f>
        <v/>
      </c>
    </row>
    <row r="6654">
      <c r="A6654" s="5" t="n">
        <v>6653</v>
      </c>
      <c r="B6654" s="5" t="n">
        <v>19</v>
      </c>
      <c r="C6654" s="5" t="n">
        <v>83</v>
      </c>
      <c r="D6654" s="5" t="n">
        <v>3</v>
      </c>
      <c r="E6654" s="5" t="n">
        <v>0</v>
      </c>
      <c r="F6654" s="5" t="n">
        <v>37</v>
      </c>
      <c r="G6654" s="5" t="n">
        <v>19.8</v>
      </c>
      <c r="H6654" s="5" t="n">
        <v>17.38</v>
      </c>
      <c r="I6654" s="6">
        <f>IF(E6654&gt;=Markov!$B$3,1,0)</f>
        <v/>
      </c>
      <c r="J6654" s="6">
        <f>I6653</f>
        <v/>
      </c>
      <c r="K6654" s="7">
        <f>MAR1!$B$5+MAR1!$C$5*COS(2*PI()*$C6654/365)+MAR1!$D$5*SIN(2*PI()*$C6654/365)</f>
        <v/>
      </c>
      <c r="L6654" s="7">
        <f>MAR1!$B$6+MAR1!$C$6*COS(2*PI()*$C6654/365)+MAR1!$D$6*SIN(2*PI()*$C6654/365)</f>
        <v/>
      </c>
      <c r="M6654" s="7">
        <f>MAR1!$B$7+MAR1!$C$7*COS(2*PI()*$C6654/365)+MAR1!$D$7*SIN(2*PI()*$C6654/365)</f>
        <v/>
      </c>
      <c r="N6654" s="7">
        <f>F6654-K6654</f>
        <v/>
      </c>
      <c r="O6654" s="7">
        <f>G6654-L6654</f>
        <v/>
      </c>
      <c r="P6654" s="7">
        <f>H6654-M6654</f>
        <v/>
      </c>
      <c r="Q6654" s="7">
        <f>IF($I6654=1,(N6654-MAR1!$B$11)/MAR1!$D$11,(N6654-MAR1!$C$11)/MAR1!$E$11)</f>
        <v/>
      </c>
      <c r="R6654" s="7">
        <f>IF($I6654=1,(O6654-MAR1!$B$12)/MAR1!$D$12,(O6654-MAR1!$C$12)/MAR1!$E$12)</f>
        <v/>
      </c>
      <c r="S6654" s="7">
        <f>IF($I6654=1,(P6654-MAR1!$B$13)/MAR1!$D$13,(P6654-MAR1!$C$13)/MAR1!$E$13)</f>
        <v/>
      </c>
    </row>
    <row r="6655">
      <c r="A6655" s="5" t="n">
        <v>6654</v>
      </c>
      <c r="B6655" s="5" t="n">
        <v>19</v>
      </c>
      <c r="C6655" s="5" t="n">
        <v>84</v>
      </c>
      <c r="D6655" s="5" t="n">
        <v>3</v>
      </c>
      <c r="E6655" s="5" t="n">
        <v>0</v>
      </c>
      <c r="F6655" s="5" t="n">
        <v>36.4</v>
      </c>
      <c r="G6655" s="5" t="n">
        <v>20.6</v>
      </c>
      <c r="H6655" s="5" t="n">
        <v>19.15</v>
      </c>
      <c r="I6655" s="6">
        <f>IF(E6655&gt;=Markov!$B$3,1,0)</f>
        <v/>
      </c>
      <c r="J6655" s="6">
        <f>I6654</f>
        <v/>
      </c>
      <c r="K6655" s="7">
        <f>MAR1!$B$5+MAR1!$C$5*COS(2*PI()*$C6655/365)+MAR1!$D$5*SIN(2*PI()*$C6655/365)</f>
        <v/>
      </c>
      <c r="L6655" s="7">
        <f>MAR1!$B$6+MAR1!$C$6*COS(2*PI()*$C6655/365)+MAR1!$D$6*SIN(2*PI()*$C6655/365)</f>
        <v/>
      </c>
      <c r="M6655" s="7">
        <f>MAR1!$B$7+MAR1!$C$7*COS(2*PI()*$C6655/365)+MAR1!$D$7*SIN(2*PI()*$C6655/365)</f>
        <v/>
      </c>
      <c r="N6655" s="7">
        <f>F6655-K6655</f>
        <v/>
      </c>
      <c r="O6655" s="7">
        <f>G6655-L6655</f>
        <v/>
      </c>
      <c r="P6655" s="7">
        <f>H6655-M6655</f>
        <v/>
      </c>
      <c r="Q6655" s="7">
        <f>IF($I6655=1,(N6655-MAR1!$B$11)/MAR1!$D$11,(N6655-MAR1!$C$11)/MAR1!$E$11)</f>
        <v/>
      </c>
      <c r="R6655" s="7">
        <f>IF($I6655=1,(O6655-MAR1!$B$12)/MAR1!$D$12,(O6655-MAR1!$C$12)/MAR1!$E$12)</f>
        <v/>
      </c>
      <c r="S6655" s="7">
        <f>IF($I6655=1,(P6655-MAR1!$B$13)/MAR1!$D$13,(P6655-MAR1!$C$13)/MAR1!$E$13)</f>
        <v/>
      </c>
    </row>
    <row r="6656">
      <c r="A6656" s="5" t="n">
        <v>6655</v>
      </c>
      <c r="B6656" s="5" t="n">
        <v>19</v>
      </c>
      <c r="C6656" s="5" t="n">
        <v>85</v>
      </c>
      <c r="D6656" s="5" t="n">
        <v>3</v>
      </c>
      <c r="E6656" s="5" t="n">
        <v>0</v>
      </c>
      <c r="F6656" s="5" t="n">
        <v>33</v>
      </c>
      <c r="G6656" s="5" t="n">
        <v>20.3</v>
      </c>
      <c r="H6656" s="5" t="n">
        <v>25.48</v>
      </c>
      <c r="I6656" s="6">
        <f>IF(E6656&gt;=Markov!$B$3,1,0)</f>
        <v/>
      </c>
      <c r="J6656" s="6">
        <f>I6655</f>
        <v/>
      </c>
      <c r="K6656" s="7">
        <f>MAR1!$B$5+MAR1!$C$5*COS(2*PI()*$C6656/365)+MAR1!$D$5*SIN(2*PI()*$C6656/365)</f>
        <v/>
      </c>
      <c r="L6656" s="7">
        <f>MAR1!$B$6+MAR1!$C$6*COS(2*PI()*$C6656/365)+MAR1!$D$6*SIN(2*PI()*$C6656/365)</f>
        <v/>
      </c>
      <c r="M6656" s="7">
        <f>MAR1!$B$7+MAR1!$C$7*COS(2*PI()*$C6656/365)+MAR1!$D$7*SIN(2*PI()*$C6656/365)</f>
        <v/>
      </c>
      <c r="N6656" s="7">
        <f>F6656-K6656</f>
        <v/>
      </c>
      <c r="O6656" s="7">
        <f>G6656-L6656</f>
        <v/>
      </c>
      <c r="P6656" s="7">
        <f>H6656-M6656</f>
        <v/>
      </c>
      <c r="Q6656" s="7">
        <f>IF($I6656=1,(N6656-MAR1!$B$11)/MAR1!$D$11,(N6656-MAR1!$C$11)/MAR1!$E$11)</f>
        <v/>
      </c>
      <c r="R6656" s="7">
        <f>IF($I6656=1,(O6656-MAR1!$B$12)/MAR1!$D$12,(O6656-MAR1!$C$12)/MAR1!$E$12)</f>
        <v/>
      </c>
      <c r="S6656" s="7">
        <f>IF($I6656=1,(P6656-MAR1!$B$13)/MAR1!$D$13,(P6656-MAR1!$C$13)/MAR1!$E$13)</f>
        <v/>
      </c>
    </row>
    <row r="6657">
      <c r="A6657" s="5" t="n">
        <v>6656</v>
      </c>
      <c r="B6657" s="5" t="n">
        <v>19</v>
      </c>
      <c r="C6657" s="5" t="n">
        <v>86</v>
      </c>
      <c r="D6657" s="5" t="n">
        <v>3</v>
      </c>
      <c r="E6657" s="5" t="n">
        <v>0</v>
      </c>
      <c r="F6657" s="5" t="n">
        <v>34.3</v>
      </c>
      <c r="G6657" s="5" t="n">
        <v>20.3</v>
      </c>
      <c r="H6657" s="5" t="n">
        <v>26.39</v>
      </c>
      <c r="I6657" s="6">
        <f>IF(E6657&gt;=Markov!$B$3,1,0)</f>
        <v/>
      </c>
      <c r="J6657" s="6">
        <f>I6656</f>
        <v/>
      </c>
      <c r="K6657" s="7">
        <f>MAR1!$B$5+MAR1!$C$5*COS(2*PI()*$C6657/365)+MAR1!$D$5*SIN(2*PI()*$C6657/365)</f>
        <v/>
      </c>
      <c r="L6657" s="7">
        <f>MAR1!$B$6+MAR1!$C$6*COS(2*PI()*$C6657/365)+MAR1!$D$6*SIN(2*PI()*$C6657/365)</f>
        <v/>
      </c>
      <c r="M6657" s="7">
        <f>MAR1!$B$7+MAR1!$C$7*COS(2*PI()*$C6657/365)+MAR1!$D$7*SIN(2*PI()*$C6657/365)</f>
        <v/>
      </c>
      <c r="N6657" s="7">
        <f>F6657-K6657</f>
        <v/>
      </c>
      <c r="O6657" s="7">
        <f>G6657-L6657</f>
        <v/>
      </c>
      <c r="P6657" s="7">
        <f>H6657-M6657</f>
        <v/>
      </c>
      <c r="Q6657" s="7">
        <f>IF($I6657=1,(N6657-MAR1!$B$11)/MAR1!$D$11,(N6657-MAR1!$C$11)/MAR1!$E$11)</f>
        <v/>
      </c>
      <c r="R6657" s="7">
        <f>IF($I6657=1,(O6657-MAR1!$B$12)/MAR1!$D$12,(O6657-MAR1!$C$12)/MAR1!$E$12)</f>
        <v/>
      </c>
      <c r="S6657" s="7">
        <f>IF($I6657=1,(P6657-MAR1!$B$13)/MAR1!$D$13,(P6657-MAR1!$C$13)/MAR1!$E$13)</f>
        <v/>
      </c>
    </row>
    <row r="6658">
      <c r="A6658" s="5" t="n">
        <v>6657</v>
      </c>
      <c r="B6658" s="5" t="n">
        <v>19</v>
      </c>
      <c r="C6658" s="5" t="n">
        <v>87</v>
      </c>
      <c r="D6658" s="5" t="n">
        <v>3</v>
      </c>
      <c r="E6658" s="5" t="n">
        <v>0</v>
      </c>
      <c r="F6658" s="5" t="n">
        <v>33.8</v>
      </c>
      <c r="G6658" s="5" t="n">
        <v>21.1</v>
      </c>
      <c r="H6658" s="5" t="n">
        <v>25.58</v>
      </c>
      <c r="I6658" s="6">
        <f>IF(E6658&gt;=Markov!$B$3,1,0)</f>
        <v/>
      </c>
      <c r="J6658" s="6">
        <f>I6657</f>
        <v/>
      </c>
      <c r="K6658" s="7">
        <f>MAR1!$B$5+MAR1!$C$5*COS(2*PI()*$C6658/365)+MAR1!$D$5*SIN(2*PI()*$C6658/365)</f>
        <v/>
      </c>
      <c r="L6658" s="7">
        <f>MAR1!$B$6+MAR1!$C$6*COS(2*PI()*$C6658/365)+MAR1!$D$6*SIN(2*PI()*$C6658/365)</f>
        <v/>
      </c>
      <c r="M6658" s="7">
        <f>MAR1!$B$7+MAR1!$C$7*COS(2*PI()*$C6658/365)+MAR1!$D$7*SIN(2*PI()*$C6658/365)</f>
        <v/>
      </c>
      <c r="N6658" s="7">
        <f>F6658-K6658</f>
        <v/>
      </c>
      <c r="O6658" s="7">
        <f>G6658-L6658</f>
        <v/>
      </c>
      <c r="P6658" s="7">
        <f>H6658-M6658</f>
        <v/>
      </c>
      <c r="Q6658" s="7">
        <f>IF($I6658=1,(N6658-MAR1!$B$11)/MAR1!$D$11,(N6658-MAR1!$C$11)/MAR1!$E$11)</f>
        <v/>
      </c>
      <c r="R6658" s="7">
        <f>IF($I6658=1,(O6658-MAR1!$B$12)/MAR1!$D$12,(O6658-MAR1!$C$12)/MAR1!$E$12)</f>
        <v/>
      </c>
      <c r="S6658" s="7">
        <f>IF($I6658=1,(P6658-MAR1!$B$13)/MAR1!$D$13,(P6658-MAR1!$C$13)/MAR1!$E$13)</f>
        <v/>
      </c>
    </row>
    <row r="6659">
      <c r="A6659" s="5" t="n">
        <v>6658</v>
      </c>
      <c r="B6659" s="5" t="n">
        <v>19</v>
      </c>
      <c r="C6659" s="5" t="n">
        <v>88</v>
      </c>
      <c r="D6659" s="5" t="n">
        <v>3</v>
      </c>
      <c r="E6659" s="5" t="n">
        <v>0</v>
      </c>
      <c r="F6659" s="5" t="n">
        <v>36</v>
      </c>
      <c r="G6659" s="5" t="n">
        <v>22.4</v>
      </c>
      <c r="H6659" s="5" t="n">
        <v>22.8</v>
      </c>
      <c r="I6659" s="6">
        <f>IF(E6659&gt;=Markov!$B$3,1,0)</f>
        <v/>
      </c>
      <c r="J6659" s="6">
        <f>I6658</f>
        <v/>
      </c>
      <c r="K6659" s="7">
        <f>MAR1!$B$5+MAR1!$C$5*COS(2*PI()*$C6659/365)+MAR1!$D$5*SIN(2*PI()*$C6659/365)</f>
        <v/>
      </c>
      <c r="L6659" s="7">
        <f>MAR1!$B$6+MAR1!$C$6*COS(2*PI()*$C6659/365)+MAR1!$D$6*SIN(2*PI()*$C6659/365)</f>
        <v/>
      </c>
      <c r="M6659" s="7">
        <f>MAR1!$B$7+MAR1!$C$7*COS(2*PI()*$C6659/365)+MAR1!$D$7*SIN(2*PI()*$C6659/365)</f>
        <v/>
      </c>
      <c r="N6659" s="7">
        <f>F6659-K6659</f>
        <v/>
      </c>
      <c r="O6659" s="7">
        <f>G6659-L6659</f>
        <v/>
      </c>
      <c r="P6659" s="7">
        <f>H6659-M6659</f>
        <v/>
      </c>
      <c r="Q6659" s="7">
        <f>IF($I6659=1,(N6659-MAR1!$B$11)/MAR1!$D$11,(N6659-MAR1!$C$11)/MAR1!$E$11)</f>
        <v/>
      </c>
      <c r="R6659" s="7">
        <f>IF($I6659=1,(O6659-MAR1!$B$12)/MAR1!$D$12,(O6659-MAR1!$C$12)/MAR1!$E$12)</f>
        <v/>
      </c>
      <c r="S6659" s="7">
        <f>IF($I6659=1,(P6659-MAR1!$B$13)/MAR1!$D$13,(P6659-MAR1!$C$13)/MAR1!$E$13)</f>
        <v/>
      </c>
    </row>
    <row r="6660">
      <c r="A6660" s="5" t="n">
        <v>6659</v>
      </c>
      <c r="B6660" s="5" t="n">
        <v>19</v>
      </c>
      <c r="C6660" s="5" t="n">
        <v>89</v>
      </c>
      <c r="D6660" s="5" t="n">
        <v>3</v>
      </c>
      <c r="E6660" s="5" t="n">
        <v>0</v>
      </c>
      <c r="F6660" s="5" t="n">
        <v>39.2</v>
      </c>
      <c r="G6660" s="5" t="n">
        <v>23</v>
      </c>
      <c r="H6660" s="5" t="n">
        <v>24.63</v>
      </c>
      <c r="I6660" s="6">
        <f>IF(E6660&gt;=Markov!$B$3,1,0)</f>
        <v/>
      </c>
      <c r="J6660" s="6">
        <f>I6659</f>
        <v/>
      </c>
      <c r="K6660" s="7">
        <f>MAR1!$B$5+MAR1!$C$5*COS(2*PI()*$C6660/365)+MAR1!$D$5*SIN(2*PI()*$C6660/365)</f>
        <v/>
      </c>
      <c r="L6660" s="7">
        <f>MAR1!$B$6+MAR1!$C$6*COS(2*PI()*$C6660/365)+MAR1!$D$6*SIN(2*PI()*$C6660/365)</f>
        <v/>
      </c>
      <c r="M6660" s="7">
        <f>MAR1!$B$7+MAR1!$C$7*COS(2*PI()*$C6660/365)+MAR1!$D$7*SIN(2*PI()*$C6660/365)</f>
        <v/>
      </c>
      <c r="N6660" s="7">
        <f>F6660-K6660</f>
        <v/>
      </c>
      <c r="O6660" s="7">
        <f>G6660-L6660</f>
        <v/>
      </c>
      <c r="P6660" s="7">
        <f>H6660-M6660</f>
        <v/>
      </c>
      <c r="Q6660" s="7">
        <f>IF($I6660=1,(N6660-MAR1!$B$11)/MAR1!$D$11,(N6660-MAR1!$C$11)/MAR1!$E$11)</f>
        <v/>
      </c>
      <c r="R6660" s="7">
        <f>IF($I6660=1,(O6660-MAR1!$B$12)/MAR1!$D$12,(O6660-MAR1!$C$12)/MAR1!$E$12)</f>
        <v/>
      </c>
      <c r="S6660" s="7">
        <f>IF($I6660=1,(P6660-MAR1!$B$13)/MAR1!$D$13,(P6660-MAR1!$C$13)/MAR1!$E$13)</f>
        <v/>
      </c>
    </row>
    <row r="6661">
      <c r="A6661" s="5" t="n">
        <v>6660</v>
      </c>
      <c r="B6661" s="5" t="n">
        <v>19</v>
      </c>
      <c r="C6661" s="5" t="n">
        <v>90</v>
      </c>
      <c r="D6661" s="5" t="n">
        <v>3</v>
      </c>
      <c r="E6661" s="5" t="n">
        <v>0</v>
      </c>
      <c r="F6661" s="5" t="n">
        <v>39.6</v>
      </c>
      <c r="G6661" s="5" t="n">
        <v>21.4</v>
      </c>
      <c r="H6661" s="5" t="n">
        <v>25.04</v>
      </c>
      <c r="I6661" s="6">
        <f>IF(E6661&gt;=Markov!$B$3,1,0)</f>
        <v/>
      </c>
      <c r="J6661" s="6">
        <f>I6660</f>
        <v/>
      </c>
      <c r="K6661" s="7">
        <f>MAR1!$B$5+MAR1!$C$5*COS(2*PI()*$C6661/365)+MAR1!$D$5*SIN(2*PI()*$C6661/365)</f>
        <v/>
      </c>
      <c r="L6661" s="7">
        <f>MAR1!$B$6+MAR1!$C$6*COS(2*PI()*$C6661/365)+MAR1!$D$6*SIN(2*PI()*$C6661/365)</f>
        <v/>
      </c>
      <c r="M6661" s="7">
        <f>MAR1!$B$7+MAR1!$C$7*COS(2*PI()*$C6661/365)+MAR1!$D$7*SIN(2*PI()*$C6661/365)</f>
        <v/>
      </c>
      <c r="N6661" s="7">
        <f>F6661-K6661</f>
        <v/>
      </c>
      <c r="O6661" s="7">
        <f>G6661-L6661</f>
        <v/>
      </c>
      <c r="P6661" s="7">
        <f>H6661-M6661</f>
        <v/>
      </c>
      <c r="Q6661" s="7">
        <f>IF($I6661=1,(N6661-MAR1!$B$11)/MAR1!$D$11,(N6661-MAR1!$C$11)/MAR1!$E$11)</f>
        <v/>
      </c>
      <c r="R6661" s="7">
        <f>IF($I6661=1,(O6661-MAR1!$B$12)/MAR1!$D$12,(O6661-MAR1!$C$12)/MAR1!$E$12)</f>
        <v/>
      </c>
      <c r="S6661" s="7">
        <f>IF($I6661=1,(P6661-MAR1!$B$13)/MAR1!$D$13,(P6661-MAR1!$C$13)/MAR1!$E$13)</f>
        <v/>
      </c>
    </row>
    <row r="6662">
      <c r="A6662" s="5" t="n">
        <v>6661</v>
      </c>
      <c r="B6662" s="5" t="n">
        <v>19</v>
      </c>
      <c r="C6662" s="5" t="n">
        <v>91</v>
      </c>
      <c r="D6662" s="5" t="n">
        <v>4</v>
      </c>
      <c r="E6662" s="5" t="n">
        <v>0</v>
      </c>
      <c r="F6662" s="5" t="n">
        <v>39.8</v>
      </c>
      <c r="G6662" s="5" t="n">
        <v>20.5</v>
      </c>
      <c r="H6662" s="5" t="n">
        <v>25.78</v>
      </c>
      <c r="I6662" s="6">
        <f>IF(E6662&gt;=Markov!$B$3,1,0)</f>
        <v/>
      </c>
      <c r="J6662" s="6">
        <f>I6661</f>
        <v/>
      </c>
      <c r="K6662" s="7">
        <f>MAR1!$B$5+MAR1!$C$5*COS(2*PI()*$C6662/365)+MAR1!$D$5*SIN(2*PI()*$C6662/365)</f>
        <v/>
      </c>
      <c r="L6662" s="7">
        <f>MAR1!$B$6+MAR1!$C$6*COS(2*PI()*$C6662/365)+MAR1!$D$6*SIN(2*PI()*$C6662/365)</f>
        <v/>
      </c>
      <c r="M6662" s="7">
        <f>MAR1!$B$7+MAR1!$C$7*COS(2*PI()*$C6662/365)+MAR1!$D$7*SIN(2*PI()*$C6662/365)</f>
        <v/>
      </c>
      <c r="N6662" s="7">
        <f>F6662-K6662</f>
        <v/>
      </c>
      <c r="O6662" s="7">
        <f>G6662-L6662</f>
        <v/>
      </c>
      <c r="P6662" s="7">
        <f>H6662-M6662</f>
        <v/>
      </c>
      <c r="Q6662" s="7">
        <f>IF($I6662=1,(N6662-MAR1!$B$11)/MAR1!$D$11,(N6662-MAR1!$C$11)/MAR1!$E$11)</f>
        <v/>
      </c>
      <c r="R6662" s="7">
        <f>IF($I6662=1,(O6662-MAR1!$B$12)/MAR1!$D$12,(O6662-MAR1!$C$12)/MAR1!$E$12)</f>
        <v/>
      </c>
      <c r="S6662" s="7">
        <f>IF($I6662=1,(P6662-MAR1!$B$13)/MAR1!$D$13,(P6662-MAR1!$C$13)/MAR1!$E$13)</f>
        <v/>
      </c>
    </row>
    <row r="6663">
      <c r="A6663" s="5" t="n">
        <v>6662</v>
      </c>
      <c r="B6663" s="5" t="n">
        <v>19</v>
      </c>
      <c r="C6663" s="5" t="n">
        <v>92</v>
      </c>
      <c r="D6663" s="5" t="n">
        <v>4</v>
      </c>
      <c r="E6663" s="5" t="n">
        <v>0</v>
      </c>
      <c r="F6663" s="5" t="n">
        <v>37.3</v>
      </c>
      <c r="G6663" s="5" t="n">
        <v>21.1</v>
      </c>
      <c r="H6663" s="5" t="n">
        <v>24.69</v>
      </c>
      <c r="I6663" s="6">
        <f>IF(E6663&gt;=Markov!$B$3,1,0)</f>
        <v/>
      </c>
      <c r="J6663" s="6">
        <f>I6662</f>
        <v/>
      </c>
      <c r="K6663" s="7">
        <f>MAR1!$B$5+MAR1!$C$5*COS(2*PI()*$C6663/365)+MAR1!$D$5*SIN(2*PI()*$C6663/365)</f>
        <v/>
      </c>
      <c r="L6663" s="7">
        <f>MAR1!$B$6+MAR1!$C$6*COS(2*PI()*$C6663/365)+MAR1!$D$6*SIN(2*PI()*$C6663/365)</f>
        <v/>
      </c>
      <c r="M6663" s="7">
        <f>MAR1!$B$7+MAR1!$C$7*COS(2*PI()*$C6663/365)+MAR1!$D$7*SIN(2*PI()*$C6663/365)</f>
        <v/>
      </c>
      <c r="N6663" s="7">
        <f>F6663-K6663</f>
        <v/>
      </c>
      <c r="O6663" s="7">
        <f>G6663-L6663</f>
        <v/>
      </c>
      <c r="P6663" s="7">
        <f>H6663-M6663</f>
        <v/>
      </c>
      <c r="Q6663" s="7">
        <f>IF($I6663=1,(N6663-MAR1!$B$11)/MAR1!$D$11,(N6663-MAR1!$C$11)/MAR1!$E$11)</f>
        <v/>
      </c>
      <c r="R6663" s="7">
        <f>IF($I6663=1,(O6663-MAR1!$B$12)/MAR1!$D$12,(O6663-MAR1!$C$12)/MAR1!$E$12)</f>
        <v/>
      </c>
      <c r="S6663" s="7">
        <f>IF($I6663=1,(P6663-MAR1!$B$13)/MAR1!$D$13,(P6663-MAR1!$C$13)/MAR1!$E$13)</f>
        <v/>
      </c>
    </row>
    <row r="6664">
      <c r="A6664" s="5" t="n">
        <v>6663</v>
      </c>
      <c r="B6664" s="5" t="n">
        <v>19</v>
      </c>
      <c r="C6664" s="5" t="n">
        <v>93</v>
      </c>
      <c r="D6664" s="5" t="n">
        <v>4</v>
      </c>
      <c r="E6664" s="5" t="n">
        <v>4.9</v>
      </c>
      <c r="F6664" s="5" t="n">
        <v>35.2</v>
      </c>
      <c r="G6664" s="5" t="n">
        <v>21.9</v>
      </c>
      <c r="H6664" s="5" t="n">
        <v>17.94</v>
      </c>
      <c r="I6664" s="6">
        <f>IF(E6664&gt;=Markov!$B$3,1,0)</f>
        <v/>
      </c>
      <c r="J6664" s="6">
        <f>I6663</f>
        <v/>
      </c>
      <c r="K6664" s="7">
        <f>MAR1!$B$5+MAR1!$C$5*COS(2*PI()*$C6664/365)+MAR1!$D$5*SIN(2*PI()*$C6664/365)</f>
        <v/>
      </c>
      <c r="L6664" s="7">
        <f>MAR1!$B$6+MAR1!$C$6*COS(2*PI()*$C6664/365)+MAR1!$D$6*SIN(2*PI()*$C6664/365)</f>
        <v/>
      </c>
      <c r="M6664" s="7">
        <f>MAR1!$B$7+MAR1!$C$7*COS(2*PI()*$C6664/365)+MAR1!$D$7*SIN(2*PI()*$C6664/365)</f>
        <v/>
      </c>
      <c r="N6664" s="7">
        <f>F6664-K6664</f>
        <v/>
      </c>
      <c r="O6664" s="7">
        <f>G6664-L6664</f>
        <v/>
      </c>
      <c r="P6664" s="7">
        <f>H6664-M6664</f>
        <v/>
      </c>
      <c r="Q6664" s="7">
        <f>IF($I6664=1,(N6664-MAR1!$B$11)/MAR1!$D$11,(N6664-MAR1!$C$11)/MAR1!$E$11)</f>
        <v/>
      </c>
      <c r="R6664" s="7">
        <f>IF($I6664=1,(O6664-MAR1!$B$12)/MAR1!$D$12,(O6664-MAR1!$C$12)/MAR1!$E$12)</f>
        <v/>
      </c>
      <c r="S6664" s="7">
        <f>IF($I6664=1,(P6664-MAR1!$B$13)/MAR1!$D$13,(P6664-MAR1!$C$13)/MAR1!$E$13)</f>
        <v/>
      </c>
    </row>
    <row r="6665">
      <c r="A6665" s="5" t="n">
        <v>6664</v>
      </c>
      <c r="B6665" s="5" t="n">
        <v>19</v>
      </c>
      <c r="C6665" s="5" t="n">
        <v>94</v>
      </c>
      <c r="D6665" s="5" t="n">
        <v>4</v>
      </c>
      <c r="E6665" s="5" t="n">
        <v>0</v>
      </c>
      <c r="F6665" s="5" t="n">
        <v>36</v>
      </c>
      <c r="G6665" s="5" t="n">
        <v>21.2</v>
      </c>
      <c r="H6665" s="5" t="n">
        <v>19.07</v>
      </c>
      <c r="I6665" s="6">
        <f>IF(E6665&gt;=Markov!$B$3,1,0)</f>
        <v/>
      </c>
      <c r="J6665" s="6">
        <f>I6664</f>
        <v/>
      </c>
      <c r="K6665" s="7">
        <f>MAR1!$B$5+MAR1!$C$5*COS(2*PI()*$C6665/365)+MAR1!$D$5*SIN(2*PI()*$C6665/365)</f>
        <v/>
      </c>
      <c r="L6665" s="7">
        <f>MAR1!$B$6+MAR1!$C$6*COS(2*PI()*$C6665/365)+MAR1!$D$6*SIN(2*PI()*$C6665/365)</f>
        <v/>
      </c>
      <c r="M6665" s="7">
        <f>MAR1!$B$7+MAR1!$C$7*COS(2*PI()*$C6665/365)+MAR1!$D$7*SIN(2*PI()*$C6665/365)</f>
        <v/>
      </c>
      <c r="N6665" s="7">
        <f>F6665-K6665</f>
        <v/>
      </c>
      <c r="O6665" s="7">
        <f>G6665-L6665</f>
        <v/>
      </c>
      <c r="P6665" s="7">
        <f>H6665-M6665</f>
        <v/>
      </c>
      <c r="Q6665" s="7">
        <f>IF($I6665=1,(N6665-MAR1!$B$11)/MAR1!$D$11,(N6665-MAR1!$C$11)/MAR1!$E$11)</f>
        <v/>
      </c>
      <c r="R6665" s="7">
        <f>IF($I6665=1,(O6665-MAR1!$B$12)/MAR1!$D$12,(O6665-MAR1!$C$12)/MAR1!$E$12)</f>
        <v/>
      </c>
      <c r="S6665" s="7">
        <f>IF($I6665=1,(P6665-MAR1!$B$13)/MAR1!$D$13,(P6665-MAR1!$C$13)/MAR1!$E$13)</f>
        <v/>
      </c>
    </row>
    <row r="6666">
      <c r="A6666" s="5" t="n">
        <v>6665</v>
      </c>
      <c r="B6666" s="5" t="n">
        <v>19</v>
      </c>
      <c r="C6666" s="5" t="n">
        <v>95</v>
      </c>
      <c r="D6666" s="5" t="n">
        <v>4</v>
      </c>
      <c r="E6666" s="5" t="n">
        <v>0</v>
      </c>
      <c r="F6666" s="5" t="n">
        <v>36.1</v>
      </c>
      <c r="G6666" s="5" t="n">
        <v>21.4</v>
      </c>
      <c r="H6666" s="5" t="n">
        <v>17.78</v>
      </c>
      <c r="I6666" s="6">
        <f>IF(E6666&gt;=Markov!$B$3,1,0)</f>
        <v/>
      </c>
      <c r="J6666" s="6">
        <f>I6665</f>
        <v/>
      </c>
      <c r="K6666" s="7">
        <f>MAR1!$B$5+MAR1!$C$5*COS(2*PI()*$C6666/365)+MAR1!$D$5*SIN(2*PI()*$C6666/365)</f>
        <v/>
      </c>
      <c r="L6666" s="7">
        <f>MAR1!$B$6+MAR1!$C$6*COS(2*PI()*$C6666/365)+MAR1!$D$6*SIN(2*PI()*$C6666/365)</f>
        <v/>
      </c>
      <c r="M6666" s="7">
        <f>MAR1!$B$7+MAR1!$C$7*COS(2*PI()*$C6666/365)+MAR1!$D$7*SIN(2*PI()*$C6666/365)</f>
        <v/>
      </c>
      <c r="N6666" s="7">
        <f>F6666-K6666</f>
        <v/>
      </c>
      <c r="O6666" s="7">
        <f>G6666-L6666</f>
        <v/>
      </c>
      <c r="P6666" s="7">
        <f>H6666-M6666</f>
        <v/>
      </c>
      <c r="Q6666" s="7">
        <f>IF($I6666=1,(N6666-MAR1!$B$11)/MAR1!$D$11,(N6666-MAR1!$C$11)/MAR1!$E$11)</f>
        <v/>
      </c>
      <c r="R6666" s="7">
        <f>IF($I6666=1,(O6666-MAR1!$B$12)/MAR1!$D$12,(O6666-MAR1!$C$12)/MAR1!$E$12)</f>
        <v/>
      </c>
      <c r="S6666" s="7">
        <f>IF($I6666=1,(P6666-MAR1!$B$13)/MAR1!$D$13,(P6666-MAR1!$C$13)/MAR1!$E$13)</f>
        <v/>
      </c>
    </row>
    <row r="6667">
      <c r="A6667" s="5" t="n">
        <v>6666</v>
      </c>
      <c r="B6667" s="5" t="n">
        <v>19</v>
      </c>
      <c r="C6667" s="5" t="n">
        <v>96</v>
      </c>
      <c r="D6667" s="5" t="n">
        <v>4</v>
      </c>
      <c r="E6667" s="5" t="n">
        <v>0</v>
      </c>
      <c r="F6667" s="5" t="n">
        <v>38.2</v>
      </c>
      <c r="G6667" s="5" t="n">
        <v>24.7</v>
      </c>
      <c r="H6667" s="5" t="n">
        <v>18.89</v>
      </c>
      <c r="I6667" s="6">
        <f>IF(E6667&gt;=Markov!$B$3,1,0)</f>
        <v/>
      </c>
      <c r="J6667" s="6">
        <f>I6666</f>
        <v/>
      </c>
      <c r="K6667" s="7">
        <f>MAR1!$B$5+MAR1!$C$5*COS(2*PI()*$C6667/365)+MAR1!$D$5*SIN(2*PI()*$C6667/365)</f>
        <v/>
      </c>
      <c r="L6667" s="7">
        <f>MAR1!$B$6+MAR1!$C$6*COS(2*PI()*$C6667/365)+MAR1!$D$6*SIN(2*PI()*$C6667/365)</f>
        <v/>
      </c>
      <c r="M6667" s="7">
        <f>MAR1!$B$7+MAR1!$C$7*COS(2*PI()*$C6667/365)+MAR1!$D$7*SIN(2*PI()*$C6667/365)</f>
        <v/>
      </c>
      <c r="N6667" s="7">
        <f>F6667-K6667</f>
        <v/>
      </c>
      <c r="O6667" s="7">
        <f>G6667-L6667</f>
        <v/>
      </c>
      <c r="P6667" s="7">
        <f>H6667-M6667</f>
        <v/>
      </c>
      <c r="Q6667" s="7">
        <f>IF($I6667=1,(N6667-MAR1!$B$11)/MAR1!$D$11,(N6667-MAR1!$C$11)/MAR1!$E$11)</f>
        <v/>
      </c>
      <c r="R6667" s="7">
        <f>IF($I6667=1,(O6667-MAR1!$B$12)/MAR1!$D$12,(O6667-MAR1!$C$12)/MAR1!$E$12)</f>
        <v/>
      </c>
      <c r="S6667" s="7">
        <f>IF($I6667=1,(P6667-MAR1!$B$13)/MAR1!$D$13,(P6667-MAR1!$C$13)/MAR1!$E$13)</f>
        <v/>
      </c>
    </row>
    <row r="6668">
      <c r="A6668" s="5" t="n">
        <v>6667</v>
      </c>
      <c r="B6668" s="5" t="n">
        <v>19</v>
      </c>
      <c r="C6668" s="5" t="n">
        <v>97</v>
      </c>
      <c r="D6668" s="5" t="n">
        <v>4</v>
      </c>
      <c r="E6668" s="5" t="n">
        <v>0</v>
      </c>
      <c r="F6668" s="5" t="n">
        <v>39.4</v>
      </c>
      <c r="G6668" s="5" t="n">
        <v>25.2</v>
      </c>
      <c r="H6668" s="5" t="n">
        <v>21.22</v>
      </c>
      <c r="I6668" s="6">
        <f>IF(E6668&gt;=Markov!$B$3,1,0)</f>
        <v/>
      </c>
      <c r="J6668" s="6">
        <f>I6667</f>
        <v/>
      </c>
      <c r="K6668" s="7">
        <f>MAR1!$B$5+MAR1!$C$5*COS(2*PI()*$C6668/365)+MAR1!$D$5*SIN(2*PI()*$C6668/365)</f>
        <v/>
      </c>
      <c r="L6668" s="7">
        <f>MAR1!$B$6+MAR1!$C$6*COS(2*PI()*$C6668/365)+MAR1!$D$6*SIN(2*PI()*$C6668/365)</f>
        <v/>
      </c>
      <c r="M6668" s="7">
        <f>MAR1!$B$7+MAR1!$C$7*COS(2*PI()*$C6668/365)+MAR1!$D$7*SIN(2*PI()*$C6668/365)</f>
        <v/>
      </c>
      <c r="N6668" s="7">
        <f>F6668-K6668</f>
        <v/>
      </c>
      <c r="O6668" s="7">
        <f>G6668-L6668</f>
        <v/>
      </c>
      <c r="P6668" s="7">
        <f>H6668-M6668</f>
        <v/>
      </c>
      <c r="Q6668" s="7">
        <f>IF($I6668=1,(N6668-MAR1!$B$11)/MAR1!$D$11,(N6668-MAR1!$C$11)/MAR1!$E$11)</f>
        <v/>
      </c>
      <c r="R6668" s="7">
        <f>IF($I6668=1,(O6668-MAR1!$B$12)/MAR1!$D$12,(O6668-MAR1!$C$12)/MAR1!$E$12)</f>
        <v/>
      </c>
      <c r="S6668" s="7">
        <f>IF($I6668=1,(P6668-MAR1!$B$13)/MAR1!$D$13,(P6668-MAR1!$C$13)/MAR1!$E$13)</f>
        <v/>
      </c>
    </row>
    <row r="6669">
      <c r="A6669" s="5" t="n">
        <v>6668</v>
      </c>
      <c r="B6669" s="5" t="n">
        <v>19</v>
      </c>
      <c r="C6669" s="5" t="n">
        <v>98</v>
      </c>
      <c r="D6669" s="5" t="n">
        <v>4</v>
      </c>
      <c r="E6669" s="5" t="n">
        <v>0</v>
      </c>
      <c r="F6669" s="5" t="n">
        <v>36.2</v>
      </c>
      <c r="G6669" s="5" t="n">
        <v>23.8</v>
      </c>
      <c r="H6669" s="5" t="n">
        <v>24.19</v>
      </c>
      <c r="I6669" s="6">
        <f>IF(E6669&gt;=Markov!$B$3,1,0)</f>
        <v/>
      </c>
      <c r="J6669" s="6">
        <f>I6668</f>
        <v/>
      </c>
      <c r="K6669" s="7">
        <f>MAR1!$B$5+MAR1!$C$5*COS(2*PI()*$C6669/365)+MAR1!$D$5*SIN(2*PI()*$C6669/365)</f>
        <v/>
      </c>
      <c r="L6669" s="7">
        <f>MAR1!$B$6+MAR1!$C$6*COS(2*PI()*$C6669/365)+MAR1!$D$6*SIN(2*PI()*$C6669/365)</f>
        <v/>
      </c>
      <c r="M6669" s="7">
        <f>MAR1!$B$7+MAR1!$C$7*COS(2*PI()*$C6669/365)+MAR1!$D$7*SIN(2*PI()*$C6669/365)</f>
        <v/>
      </c>
      <c r="N6669" s="7">
        <f>F6669-K6669</f>
        <v/>
      </c>
      <c r="O6669" s="7">
        <f>G6669-L6669</f>
        <v/>
      </c>
      <c r="P6669" s="7">
        <f>H6669-M6669</f>
        <v/>
      </c>
      <c r="Q6669" s="7">
        <f>IF($I6669=1,(N6669-MAR1!$B$11)/MAR1!$D$11,(N6669-MAR1!$C$11)/MAR1!$E$11)</f>
        <v/>
      </c>
      <c r="R6669" s="7">
        <f>IF($I6669=1,(O6669-MAR1!$B$12)/MAR1!$D$12,(O6669-MAR1!$C$12)/MAR1!$E$12)</f>
        <v/>
      </c>
      <c r="S6669" s="7">
        <f>IF($I6669=1,(P6669-MAR1!$B$13)/MAR1!$D$13,(P6669-MAR1!$C$13)/MAR1!$E$13)</f>
        <v/>
      </c>
    </row>
    <row r="6670">
      <c r="A6670" s="5" t="n">
        <v>6669</v>
      </c>
      <c r="B6670" s="5" t="n">
        <v>19</v>
      </c>
      <c r="C6670" s="5" t="n">
        <v>99</v>
      </c>
      <c r="D6670" s="5" t="n">
        <v>4</v>
      </c>
      <c r="E6670" s="5" t="n">
        <v>5.9</v>
      </c>
      <c r="F6670" s="5" t="n">
        <v>35.5</v>
      </c>
      <c r="G6670" s="5" t="n">
        <v>23.5</v>
      </c>
      <c r="H6670" s="5" t="n">
        <v>19.44</v>
      </c>
      <c r="I6670" s="6">
        <f>IF(E6670&gt;=Markov!$B$3,1,0)</f>
        <v/>
      </c>
      <c r="J6670" s="6">
        <f>I6669</f>
        <v/>
      </c>
      <c r="K6670" s="7">
        <f>MAR1!$B$5+MAR1!$C$5*COS(2*PI()*$C6670/365)+MAR1!$D$5*SIN(2*PI()*$C6670/365)</f>
        <v/>
      </c>
      <c r="L6670" s="7">
        <f>MAR1!$B$6+MAR1!$C$6*COS(2*PI()*$C6670/365)+MAR1!$D$6*SIN(2*PI()*$C6670/365)</f>
        <v/>
      </c>
      <c r="M6670" s="7">
        <f>MAR1!$B$7+MAR1!$C$7*COS(2*PI()*$C6670/365)+MAR1!$D$7*SIN(2*PI()*$C6670/365)</f>
        <v/>
      </c>
      <c r="N6670" s="7">
        <f>F6670-K6670</f>
        <v/>
      </c>
      <c r="O6670" s="7">
        <f>G6670-L6670</f>
        <v/>
      </c>
      <c r="P6670" s="7">
        <f>H6670-M6670</f>
        <v/>
      </c>
      <c r="Q6670" s="7">
        <f>IF($I6670=1,(N6670-MAR1!$B$11)/MAR1!$D$11,(N6670-MAR1!$C$11)/MAR1!$E$11)</f>
        <v/>
      </c>
      <c r="R6670" s="7">
        <f>IF($I6670=1,(O6670-MAR1!$B$12)/MAR1!$D$12,(O6670-MAR1!$C$12)/MAR1!$E$12)</f>
        <v/>
      </c>
      <c r="S6670" s="7">
        <f>IF($I6670=1,(P6670-MAR1!$B$13)/MAR1!$D$13,(P6670-MAR1!$C$13)/MAR1!$E$13)</f>
        <v/>
      </c>
    </row>
    <row r="6671">
      <c r="A6671" s="5" t="n">
        <v>6670</v>
      </c>
      <c r="B6671" s="5" t="n">
        <v>19</v>
      </c>
      <c r="C6671" s="5" t="n">
        <v>100</v>
      </c>
      <c r="D6671" s="5" t="n">
        <v>4</v>
      </c>
      <c r="E6671" s="5" t="n">
        <v>0</v>
      </c>
      <c r="F6671" s="5" t="n">
        <v>38.6</v>
      </c>
      <c r="G6671" s="5" t="n">
        <v>24.9</v>
      </c>
      <c r="H6671" s="5" t="n">
        <v>19.59</v>
      </c>
      <c r="I6671" s="6">
        <f>IF(E6671&gt;=Markov!$B$3,1,0)</f>
        <v/>
      </c>
      <c r="J6671" s="6">
        <f>I6670</f>
        <v/>
      </c>
      <c r="K6671" s="7">
        <f>MAR1!$B$5+MAR1!$C$5*COS(2*PI()*$C6671/365)+MAR1!$D$5*SIN(2*PI()*$C6671/365)</f>
        <v/>
      </c>
      <c r="L6671" s="7">
        <f>MAR1!$B$6+MAR1!$C$6*COS(2*PI()*$C6671/365)+MAR1!$D$6*SIN(2*PI()*$C6671/365)</f>
        <v/>
      </c>
      <c r="M6671" s="7">
        <f>MAR1!$B$7+MAR1!$C$7*COS(2*PI()*$C6671/365)+MAR1!$D$7*SIN(2*PI()*$C6671/365)</f>
        <v/>
      </c>
      <c r="N6671" s="7">
        <f>F6671-K6671</f>
        <v/>
      </c>
      <c r="O6671" s="7">
        <f>G6671-L6671</f>
        <v/>
      </c>
      <c r="P6671" s="7">
        <f>H6671-M6671</f>
        <v/>
      </c>
      <c r="Q6671" s="7">
        <f>IF($I6671=1,(N6671-MAR1!$B$11)/MAR1!$D$11,(N6671-MAR1!$C$11)/MAR1!$E$11)</f>
        <v/>
      </c>
      <c r="R6671" s="7">
        <f>IF($I6671=1,(O6671-MAR1!$B$12)/MAR1!$D$12,(O6671-MAR1!$C$12)/MAR1!$E$12)</f>
        <v/>
      </c>
      <c r="S6671" s="7">
        <f>IF($I6671=1,(P6671-MAR1!$B$13)/MAR1!$D$13,(P6671-MAR1!$C$13)/MAR1!$E$13)</f>
        <v/>
      </c>
    </row>
    <row r="6672">
      <c r="A6672" s="5" t="n">
        <v>6671</v>
      </c>
      <c r="B6672" s="5" t="n">
        <v>19</v>
      </c>
      <c r="C6672" s="5" t="n">
        <v>101</v>
      </c>
      <c r="D6672" s="5" t="n">
        <v>4</v>
      </c>
      <c r="E6672" s="5" t="n">
        <v>0</v>
      </c>
      <c r="F6672" s="5" t="n">
        <v>40.2</v>
      </c>
      <c r="G6672" s="5" t="n">
        <v>23.1</v>
      </c>
      <c r="H6672" s="5" t="n">
        <v>19.43</v>
      </c>
      <c r="I6672" s="6">
        <f>IF(E6672&gt;=Markov!$B$3,1,0)</f>
        <v/>
      </c>
      <c r="J6672" s="6">
        <f>I6671</f>
        <v/>
      </c>
      <c r="K6672" s="7">
        <f>MAR1!$B$5+MAR1!$C$5*COS(2*PI()*$C6672/365)+MAR1!$D$5*SIN(2*PI()*$C6672/365)</f>
        <v/>
      </c>
      <c r="L6672" s="7">
        <f>MAR1!$B$6+MAR1!$C$6*COS(2*PI()*$C6672/365)+MAR1!$D$6*SIN(2*PI()*$C6672/365)</f>
        <v/>
      </c>
      <c r="M6672" s="7">
        <f>MAR1!$B$7+MAR1!$C$7*COS(2*PI()*$C6672/365)+MAR1!$D$7*SIN(2*PI()*$C6672/365)</f>
        <v/>
      </c>
      <c r="N6672" s="7">
        <f>F6672-K6672</f>
        <v/>
      </c>
      <c r="O6672" s="7">
        <f>G6672-L6672</f>
        <v/>
      </c>
      <c r="P6672" s="7">
        <f>H6672-M6672</f>
        <v/>
      </c>
      <c r="Q6672" s="7">
        <f>IF($I6672=1,(N6672-MAR1!$B$11)/MAR1!$D$11,(N6672-MAR1!$C$11)/MAR1!$E$11)</f>
        <v/>
      </c>
      <c r="R6672" s="7">
        <f>IF($I6672=1,(O6672-MAR1!$B$12)/MAR1!$D$12,(O6672-MAR1!$C$12)/MAR1!$E$12)</f>
        <v/>
      </c>
      <c r="S6672" s="7">
        <f>IF($I6672=1,(P6672-MAR1!$B$13)/MAR1!$D$13,(P6672-MAR1!$C$13)/MAR1!$E$13)</f>
        <v/>
      </c>
    </row>
    <row r="6673">
      <c r="A6673" s="5" t="n">
        <v>6672</v>
      </c>
      <c r="B6673" s="5" t="n">
        <v>19</v>
      </c>
      <c r="C6673" s="5" t="n">
        <v>102</v>
      </c>
      <c r="D6673" s="5" t="n">
        <v>4</v>
      </c>
      <c r="E6673" s="5" t="n">
        <v>13.9</v>
      </c>
      <c r="F6673" s="5" t="n">
        <v>34.4</v>
      </c>
      <c r="G6673" s="5" t="n">
        <v>22</v>
      </c>
      <c r="H6673" s="5" t="n">
        <v>15.34</v>
      </c>
      <c r="I6673" s="6">
        <f>IF(E6673&gt;=Markov!$B$3,1,0)</f>
        <v/>
      </c>
      <c r="J6673" s="6">
        <f>I6672</f>
        <v/>
      </c>
      <c r="K6673" s="7">
        <f>MAR1!$B$5+MAR1!$C$5*COS(2*PI()*$C6673/365)+MAR1!$D$5*SIN(2*PI()*$C6673/365)</f>
        <v/>
      </c>
      <c r="L6673" s="7">
        <f>MAR1!$B$6+MAR1!$C$6*COS(2*PI()*$C6673/365)+MAR1!$D$6*SIN(2*PI()*$C6673/365)</f>
        <v/>
      </c>
      <c r="M6673" s="7">
        <f>MAR1!$B$7+MAR1!$C$7*COS(2*PI()*$C6673/365)+MAR1!$D$7*SIN(2*PI()*$C6673/365)</f>
        <v/>
      </c>
      <c r="N6673" s="7">
        <f>F6673-K6673</f>
        <v/>
      </c>
      <c r="O6673" s="7">
        <f>G6673-L6673</f>
        <v/>
      </c>
      <c r="P6673" s="7">
        <f>H6673-M6673</f>
        <v/>
      </c>
      <c r="Q6673" s="7">
        <f>IF($I6673=1,(N6673-MAR1!$B$11)/MAR1!$D$11,(N6673-MAR1!$C$11)/MAR1!$E$11)</f>
        <v/>
      </c>
      <c r="R6673" s="7">
        <f>IF($I6673=1,(O6673-MAR1!$B$12)/MAR1!$D$12,(O6673-MAR1!$C$12)/MAR1!$E$12)</f>
        <v/>
      </c>
      <c r="S6673" s="7">
        <f>IF($I6673=1,(P6673-MAR1!$B$13)/MAR1!$D$13,(P6673-MAR1!$C$13)/MAR1!$E$13)</f>
        <v/>
      </c>
    </row>
    <row r="6674">
      <c r="A6674" s="5" t="n">
        <v>6673</v>
      </c>
      <c r="B6674" s="5" t="n">
        <v>19</v>
      </c>
      <c r="C6674" s="5" t="n">
        <v>103</v>
      </c>
      <c r="D6674" s="5" t="n">
        <v>4</v>
      </c>
      <c r="E6674" s="5" t="n">
        <v>0</v>
      </c>
      <c r="F6674" s="5" t="n">
        <v>38.2</v>
      </c>
      <c r="G6674" s="5" t="n">
        <v>24.6</v>
      </c>
      <c r="H6674" s="5" t="n">
        <v>17.41</v>
      </c>
      <c r="I6674" s="6">
        <f>IF(E6674&gt;=Markov!$B$3,1,0)</f>
        <v/>
      </c>
      <c r="J6674" s="6">
        <f>I6673</f>
        <v/>
      </c>
      <c r="K6674" s="7">
        <f>MAR1!$B$5+MAR1!$C$5*COS(2*PI()*$C6674/365)+MAR1!$D$5*SIN(2*PI()*$C6674/365)</f>
        <v/>
      </c>
      <c r="L6674" s="7">
        <f>MAR1!$B$6+MAR1!$C$6*COS(2*PI()*$C6674/365)+MAR1!$D$6*SIN(2*PI()*$C6674/365)</f>
        <v/>
      </c>
      <c r="M6674" s="7">
        <f>MAR1!$B$7+MAR1!$C$7*COS(2*PI()*$C6674/365)+MAR1!$D$7*SIN(2*PI()*$C6674/365)</f>
        <v/>
      </c>
      <c r="N6674" s="7">
        <f>F6674-K6674</f>
        <v/>
      </c>
      <c r="O6674" s="7">
        <f>G6674-L6674</f>
        <v/>
      </c>
      <c r="P6674" s="7">
        <f>H6674-M6674</f>
        <v/>
      </c>
      <c r="Q6674" s="7">
        <f>IF($I6674=1,(N6674-MAR1!$B$11)/MAR1!$D$11,(N6674-MAR1!$C$11)/MAR1!$E$11)</f>
        <v/>
      </c>
      <c r="R6674" s="7">
        <f>IF($I6674=1,(O6674-MAR1!$B$12)/MAR1!$D$12,(O6674-MAR1!$C$12)/MAR1!$E$12)</f>
        <v/>
      </c>
      <c r="S6674" s="7">
        <f>IF($I6674=1,(P6674-MAR1!$B$13)/MAR1!$D$13,(P6674-MAR1!$C$13)/MAR1!$E$13)</f>
        <v/>
      </c>
    </row>
    <row r="6675">
      <c r="A6675" s="5" t="n">
        <v>6674</v>
      </c>
      <c r="B6675" s="5" t="n">
        <v>19</v>
      </c>
      <c r="C6675" s="5" t="n">
        <v>104</v>
      </c>
      <c r="D6675" s="5" t="n">
        <v>4</v>
      </c>
      <c r="E6675" s="5" t="n">
        <v>0</v>
      </c>
      <c r="F6675" s="5" t="n">
        <v>36.6</v>
      </c>
      <c r="G6675" s="5" t="n">
        <v>21.2</v>
      </c>
      <c r="H6675" s="5" t="n">
        <v>25.55</v>
      </c>
      <c r="I6675" s="6">
        <f>IF(E6675&gt;=Markov!$B$3,1,0)</f>
        <v/>
      </c>
      <c r="J6675" s="6">
        <f>I6674</f>
        <v/>
      </c>
      <c r="K6675" s="7">
        <f>MAR1!$B$5+MAR1!$C$5*COS(2*PI()*$C6675/365)+MAR1!$D$5*SIN(2*PI()*$C6675/365)</f>
        <v/>
      </c>
      <c r="L6675" s="7">
        <f>MAR1!$B$6+MAR1!$C$6*COS(2*PI()*$C6675/365)+MAR1!$D$6*SIN(2*PI()*$C6675/365)</f>
        <v/>
      </c>
      <c r="M6675" s="7">
        <f>MAR1!$B$7+MAR1!$C$7*COS(2*PI()*$C6675/365)+MAR1!$D$7*SIN(2*PI()*$C6675/365)</f>
        <v/>
      </c>
      <c r="N6675" s="7">
        <f>F6675-K6675</f>
        <v/>
      </c>
      <c r="O6675" s="7">
        <f>G6675-L6675</f>
        <v/>
      </c>
      <c r="P6675" s="7">
        <f>H6675-M6675</f>
        <v/>
      </c>
      <c r="Q6675" s="7">
        <f>IF($I6675=1,(N6675-MAR1!$B$11)/MAR1!$D$11,(N6675-MAR1!$C$11)/MAR1!$E$11)</f>
        <v/>
      </c>
      <c r="R6675" s="7">
        <f>IF($I6675=1,(O6675-MAR1!$B$12)/MAR1!$D$12,(O6675-MAR1!$C$12)/MAR1!$E$12)</f>
        <v/>
      </c>
      <c r="S6675" s="7">
        <f>IF($I6675=1,(P6675-MAR1!$B$13)/MAR1!$D$13,(P6675-MAR1!$C$13)/MAR1!$E$13)</f>
        <v/>
      </c>
    </row>
    <row r="6676">
      <c r="A6676" s="5" t="n">
        <v>6675</v>
      </c>
      <c r="B6676" s="5" t="n">
        <v>19</v>
      </c>
      <c r="C6676" s="5" t="n">
        <v>105</v>
      </c>
      <c r="D6676" s="5" t="n">
        <v>4</v>
      </c>
      <c r="E6676" s="5" t="n">
        <v>0</v>
      </c>
      <c r="F6676" s="5" t="n">
        <v>36.4</v>
      </c>
      <c r="G6676" s="5" t="n">
        <v>20.7</v>
      </c>
      <c r="H6676" s="5" t="n">
        <v>20.07</v>
      </c>
      <c r="I6676" s="6">
        <f>IF(E6676&gt;=Markov!$B$3,1,0)</f>
        <v/>
      </c>
      <c r="J6676" s="6">
        <f>I6675</f>
        <v/>
      </c>
      <c r="K6676" s="7">
        <f>MAR1!$B$5+MAR1!$C$5*COS(2*PI()*$C6676/365)+MAR1!$D$5*SIN(2*PI()*$C6676/365)</f>
        <v/>
      </c>
      <c r="L6676" s="7">
        <f>MAR1!$B$6+MAR1!$C$6*COS(2*PI()*$C6676/365)+MAR1!$D$6*SIN(2*PI()*$C6676/365)</f>
        <v/>
      </c>
      <c r="M6676" s="7">
        <f>MAR1!$B$7+MAR1!$C$7*COS(2*PI()*$C6676/365)+MAR1!$D$7*SIN(2*PI()*$C6676/365)</f>
        <v/>
      </c>
      <c r="N6676" s="7">
        <f>F6676-K6676</f>
        <v/>
      </c>
      <c r="O6676" s="7">
        <f>G6676-L6676</f>
        <v/>
      </c>
      <c r="P6676" s="7">
        <f>H6676-M6676</f>
        <v/>
      </c>
      <c r="Q6676" s="7">
        <f>IF($I6676=1,(N6676-MAR1!$B$11)/MAR1!$D$11,(N6676-MAR1!$C$11)/MAR1!$E$11)</f>
        <v/>
      </c>
      <c r="R6676" s="7">
        <f>IF($I6676=1,(O6676-MAR1!$B$12)/MAR1!$D$12,(O6676-MAR1!$C$12)/MAR1!$E$12)</f>
        <v/>
      </c>
      <c r="S6676" s="7">
        <f>IF($I6676=1,(P6676-MAR1!$B$13)/MAR1!$D$13,(P6676-MAR1!$C$13)/MAR1!$E$13)</f>
        <v/>
      </c>
    </row>
    <row r="6677">
      <c r="A6677" s="5" t="n">
        <v>6676</v>
      </c>
      <c r="B6677" s="5" t="n">
        <v>19</v>
      </c>
      <c r="C6677" s="5" t="n">
        <v>106</v>
      </c>
      <c r="D6677" s="5" t="n">
        <v>4</v>
      </c>
      <c r="E6677" s="5" t="n">
        <v>0</v>
      </c>
      <c r="F6677" s="5" t="n">
        <v>36.2</v>
      </c>
      <c r="G6677" s="5" t="n">
        <v>23</v>
      </c>
      <c r="H6677" s="5" t="n">
        <v>23.63</v>
      </c>
      <c r="I6677" s="6">
        <f>IF(E6677&gt;=Markov!$B$3,1,0)</f>
        <v/>
      </c>
      <c r="J6677" s="6">
        <f>I6676</f>
        <v/>
      </c>
      <c r="K6677" s="7">
        <f>MAR1!$B$5+MAR1!$C$5*COS(2*PI()*$C6677/365)+MAR1!$D$5*SIN(2*PI()*$C6677/365)</f>
        <v/>
      </c>
      <c r="L6677" s="7">
        <f>MAR1!$B$6+MAR1!$C$6*COS(2*PI()*$C6677/365)+MAR1!$D$6*SIN(2*PI()*$C6677/365)</f>
        <v/>
      </c>
      <c r="M6677" s="7">
        <f>MAR1!$B$7+MAR1!$C$7*COS(2*PI()*$C6677/365)+MAR1!$D$7*SIN(2*PI()*$C6677/365)</f>
        <v/>
      </c>
      <c r="N6677" s="7">
        <f>F6677-K6677</f>
        <v/>
      </c>
      <c r="O6677" s="7">
        <f>G6677-L6677</f>
        <v/>
      </c>
      <c r="P6677" s="7">
        <f>H6677-M6677</f>
        <v/>
      </c>
      <c r="Q6677" s="7">
        <f>IF($I6677=1,(N6677-MAR1!$B$11)/MAR1!$D$11,(N6677-MAR1!$C$11)/MAR1!$E$11)</f>
        <v/>
      </c>
      <c r="R6677" s="7">
        <f>IF($I6677=1,(O6677-MAR1!$B$12)/MAR1!$D$12,(O6677-MAR1!$C$12)/MAR1!$E$12)</f>
        <v/>
      </c>
      <c r="S6677" s="7">
        <f>IF($I6677=1,(P6677-MAR1!$B$13)/MAR1!$D$13,(P6677-MAR1!$C$13)/MAR1!$E$13)</f>
        <v/>
      </c>
    </row>
    <row r="6678">
      <c r="A6678" s="5" t="n">
        <v>6677</v>
      </c>
      <c r="B6678" s="5" t="n">
        <v>19</v>
      </c>
      <c r="C6678" s="5" t="n">
        <v>107</v>
      </c>
      <c r="D6678" s="5" t="n">
        <v>4</v>
      </c>
      <c r="E6678" s="5" t="n">
        <v>0</v>
      </c>
      <c r="F6678" s="5" t="n">
        <v>37.5</v>
      </c>
      <c r="G6678" s="5" t="n">
        <v>24.1</v>
      </c>
      <c r="H6678" s="5" t="n">
        <v>21.03</v>
      </c>
      <c r="I6678" s="6">
        <f>IF(E6678&gt;=Markov!$B$3,1,0)</f>
        <v/>
      </c>
      <c r="J6678" s="6">
        <f>I6677</f>
        <v/>
      </c>
      <c r="K6678" s="7">
        <f>MAR1!$B$5+MAR1!$C$5*COS(2*PI()*$C6678/365)+MAR1!$D$5*SIN(2*PI()*$C6678/365)</f>
        <v/>
      </c>
      <c r="L6678" s="7">
        <f>MAR1!$B$6+MAR1!$C$6*COS(2*PI()*$C6678/365)+MAR1!$D$6*SIN(2*PI()*$C6678/365)</f>
        <v/>
      </c>
      <c r="M6678" s="7">
        <f>MAR1!$B$7+MAR1!$C$7*COS(2*PI()*$C6678/365)+MAR1!$D$7*SIN(2*PI()*$C6678/365)</f>
        <v/>
      </c>
      <c r="N6678" s="7">
        <f>F6678-K6678</f>
        <v/>
      </c>
      <c r="O6678" s="7">
        <f>G6678-L6678</f>
        <v/>
      </c>
      <c r="P6678" s="7">
        <f>H6678-M6678</f>
        <v/>
      </c>
      <c r="Q6678" s="7">
        <f>IF($I6678=1,(N6678-MAR1!$B$11)/MAR1!$D$11,(N6678-MAR1!$C$11)/MAR1!$E$11)</f>
        <v/>
      </c>
      <c r="R6678" s="7">
        <f>IF($I6678=1,(O6678-MAR1!$B$12)/MAR1!$D$12,(O6678-MAR1!$C$12)/MAR1!$E$12)</f>
        <v/>
      </c>
      <c r="S6678" s="7">
        <f>IF($I6678=1,(P6678-MAR1!$B$13)/MAR1!$D$13,(P6678-MAR1!$C$13)/MAR1!$E$13)</f>
        <v/>
      </c>
    </row>
    <row r="6679">
      <c r="A6679" s="5" t="n">
        <v>6678</v>
      </c>
      <c r="B6679" s="5" t="n">
        <v>19</v>
      </c>
      <c r="C6679" s="5" t="n">
        <v>108</v>
      </c>
      <c r="D6679" s="5" t="n">
        <v>4</v>
      </c>
      <c r="E6679" s="5" t="n">
        <v>0</v>
      </c>
      <c r="F6679" s="5" t="n">
        <v>37.4</v>
      </c>
      <c r="G6679" s="5" t="n">
        <v>23.6</v>
      </c>
      <c r="H6679" s="5" t="n">
        <v>13.6</v>
      </c>
      <c r="I6679" s="6">
        <f>IF(E6679&gt;=Markov!$B$3,1,0)</f>
        <v/>
      </c>
      <c r="J6679" s="6">
        <f>I6678</f>
        <v/>
      </c>
      <c r="K6679" s="7">
        <f>MAR1!$B$5+MAR1!$C$5*COS(2*PI()*$C6679/365)+MAR1!$D$5*SIN(2*PI()*$C6679/365)</f>
        <v/>
      </c>
      <c r="L6679" s="7">
        <f>MAR1!$B$6+MAR1!$C$6*COS(2*PI()*$C6679/365)+MAR1!$D$6*SIN(2*PI()*$C6679/365)</f>
        <v/>
      </c>
      <c r="M6679" s="7">
        <f>MAR1!$B$7+MAR1!$C$7*COS(2*PI()*$C6679/365)+MAR1!$D$7*SIN(2*PI()*$C6679/365)</f>
        <v/>
      </c>
      <c r="N6679" s="7">
        <f>F6679-K6679</f>
        <v/>
      </c>
      <c r="O6679" s="7">
        <f>G6679-L6679</f>
        <v/>
      </c>
      <c r="P6679" s="7">
        <f>H6679-M6679</f>
        <v/>
      </c>
      <c r="Q6679" s="7">
        <f>IF($I6679=1,(N6679-MAR1!$B$11)/MAR1!$D$11,(N6679-MAR1!$C$11)/MAR1!$E$11)</f>
        <v/>
      </c>
      <c r="R6679" s="7">
        <f>IF($I6679=1,(O6679-MAR1!$B$12)/MAR1!$D$12,(O6679-MAR1!$C$12)/MAR1!$E$12)</f>
        <v/>
      </c>
      <c r="S6679" s="7">
        <f>IF($I6679=1,(P6679-MAR1!$B$13)/MAR1!$D$13,(P6679-MAR1!$C$13)/MAR1!$E$13)</f>
        <v/>
      </c>
    </row>
    <row r="6680">
      <c r="A6680" s="5" t="n">
        <v>6679</v>
      </c>
      <c r="B6680" s="5" t="n">
        <v>19</v>
      </c>
      <c r="C6680" s="5" t="n">
        <v>109</v>
      </c>
      <c r="D6680" s="5" t="n">
        <v>4</v>
      </c>
      <c r="E6680" s="5" t="n">
        <v>0</v>
      </c>
      <c r="F6680" s="5" t="n">
        <v>39.5</v>
      </c>
      <c r="G6680" s="5" t="n">
        <v>23.7</v>
      </c>
      <c r="H6680" s="5" t="n">
        <v>26.07</v>
      </c>
      <c r="I6680" s="6">
        <f>IF(E6680&gt;=Markov!$B$3,1,0)</f>
        <v/>
      </c>
      <c r="J6680" s="6">
        <f>I6679</f>
        <v/>
      </c>
      <c r="K6680" s="7">
        <f>MAR1!$B$5+MAR1!$C$5*COS(2*PI()*$C6680/365)+MAR1!$D$5*SIN(2*PI()*$C6680/365)</f>
        <v/>
      </c>
      <c r="L6680" s="7">
        <f>MAR1!$B$6+MAR1!$C$6*COS(2*PI()*$C6680/365)+MAR1!$D$6*SIN(2*PI()*$C6680/365)</f>
        <v/>
      </c>
      <c r="M6680" s="7">
        <f>MAR1!$B$7+MAR1!$C$7*COS(2*PI()*$C6680/365)+MAR1!$D$7*SIN(2*PI()*$C6680/365)</f>
        <v/>
      </c>
      <c r="N6680" s="7">
        <f>F6680-K6680</f>
        <v/>
      </c>
      <c r="O6680" s="7">
        <f>G6680-L6680</f>
        <v/>
      </c>
      <c r="P6680" s="7">
        <f>H6680-M6680</f>
        <v/>
      </c>
      <c r="Q6680" s="7">
        <f>IF($I6680=1,(N6680-MAR1!$B$11)/MAR1!$D$11,(N6680-MAR1!$C$11)/MAR1!$E$11)</f>
        <v/>
      </c>
      <c r="R6680" s="7">
        <f>IF($I6680=1,(O6680-MAR1!$B$12)/MAR1!$D$12,(O6680-MAR1!$C$12)/MAR1!$E$12)</f>
        <v/>
      </c>
      <c r="S6680" s="7">
        <f>IF($I6680=1,(P6680-MAR1!$B$13)/MAR1!$D$13,(P6680-MAR1!$C$13)/MAR1!$E$13)</f>
        <v/>
      </c>
    </row>
    <row r="6681">
      <c r="A6681" s="5" t="n">
        <v>6680</v>
      </c>
      <c r="B6681" s="5" t="n">
        <v>19</v>
      </c>
      <c r="C6681" s="5" t="n">
        <v>110</v>
      </c>
      <c r="D6681" s="5" t="n">
        <v>4</v>
      </c>
      <c r="E6681" s="5" t="n">
        <v>0</v>
      </c>
      <c r="F6681" s="5" t="n">
        <v>38.8</v>
      </c>
      <c r="G6681" s="5" t="n">
        <v>22.5</v>
      </c>
      <c r="H6681" s="5" t="n">
        <v>22.46</v>
      </c>
      <c r="I6681" s="6">
        <f>IF(E6681&gt;=Markov!$B$3,1,0)</f>
        <v/>
      </c>
      <c r="J6681" s="6">
        <f>I6680</f>
        <v/>
      </c>
      <c r="K6681" s="7">
        <f>MAR1!$B$5+MAR1!$C$5*COS(2*PI()*$C6681/365)+MAR1!$D$5*SIN(2*PI()*$C6681/365)</f>
        <v/>
      </c>
      <c r="L6681" s="7">
        <f>MAR1!$B$6+MAR1!$C$6*COS(2*PI()*$C6681/365)+MAR1!$D$6*SIN(2*PI()*$C6681/365)</f>
        <v/>
      </c>
      <c r="M6681" s="7">
        <f>MAR1!$B$7+MAR1!$C$7*COS(2*PI()*$C6681/365)+MAR1!$D$7*SIN(2*PI()*$C6681/365)</f>
        <v/>
      </c>
      <c r="N6681" s="7">
        <f>F6681-K6681</f>
        <v/>
      </c>
      <c r="O6681" s="7">
        <f>G6681-L6681</f>
        <v/>
      </c>
      <c r="P6681" s="7">
        <f>H6681-M6681</f>
        <v/>
      </c>
      <c r="Q6681" s="7">
        <f>IF($I6681=1,(N6681-MAR1!$B$11)/MAR1!$D$11,(N6681-MAR1!$C$11)/MAR1!$E$11)</f>
        <v/>
      </c>
      <c r="R6681" s="7">
        <f>IF($I6681=1,(O6681-MAR1!$B$12)/MAR1!$D$12,(O6681-MAR1!$C$12)/MAR1!$E$12)</f>
        <v/>
      </c>
      <c r="S6681" s="7">
        <f>IF($I6681=1,(P6681-MAR1!$B$13)/MAR1!$D$13,(P6681-MAR1!$C$13)/MAR1!$E$13)</f>
        <v/>
      </c>
    </row>
    <row r="6682">
      <c r="A6682" s="5" t="n">
        <v>6681</v>
      </c>
      <c r="B6682" s="5" t="n">
        <v>19</v>
      </c>
      <c r="C6682" s="5" t="n">
        <v>111</v>
      </c>
      <c r="D6682" s="5" t="n">
        <v>4</v>
      </c>
      <c r="E6682" s="5" t="n">
        <v>0</v>
      </c>
      <c r="F6682" s="5" t="n">
        <v>41.3</v>
      </c>
      <c r="G6682" s="5" t="n">
        <v>25.5</v>
      </c>
      <c r="H6682" s="5" t="n">
        <v>26.28</v>
      </c>
      <c r="I6682" s="6">
        <f>IF(E6682&gt;=Markov!$B$3,1,0)</f>
        <v/>
      </c>
      <c r="J6682" s="6">
        <f>I6681</f>
        <v/>
      </c>
      <c r="K6682" s="7">
        <f>MAR1!$B$5+MAR1!$C$5*COS(2*PI()*$C6682/365)+MAR1!$D$5*SIN(2*PI()*$C6682/365)</f>
        <v/>
      </c>
      <c r="L6682" s="7">
        <f>MAR1!$B$6+MAR1!$C$6*COS(2*PI()*$C6682/365)+MAR1!$D$6*SIN(2*PI()*$C6682/365)</f>
        <v/>
      </c>
      <c r="M6682" s="7">
        <f>MAR1!$B$7+MAR1!$C$7*COS(2*PI()*$C6682/365)+MAR1!$D$7*SIN(2*PI()*$C6682/365)</f>
        <v/>
      </c>
      <c r="N6682" s="7">
        <f>F6682-K6682</f>
        <v/>
      </c>
      <c r="O6682" s="7">
        <f>G6682-L6682</f>
        <v/>
      </c>
      <c r="P6682" s="7">
        <f>H6682-M6682</f>
        <v/>
      </c>
      <c r="Q6682" s="7">
        <f>IF($I6682=1,(N6682-MAR1!$B$11)/MAR1!$D$11,(N6682-MAR1!$C$11)/MAR1!$E$11)</f>
        <v/>
      </c>
      <c r="R6682" s="7">
        <f>IF($I6682=1,(O6682-MAR1!$B$12)/MAR1!$D$12,(O6682-MAR1!$C$12)/MAR1!$E$12)</f>
        <v/>
      </c>
      <c r="S6682" s="7">
        <f>IF($I6682=1,(P6682-MAR1!$B$13)/MAR1!$D$13,(P6682-MAR1!$C$13)/MAR1!$E$13)</f>
        <v/>
      </c>
    </row>
    <row r="6683">
      <c r="A6683" s="5" t="n">
        <v>6682</v>
      </c>
      <c r="B6683" s="5" t="n">
        <v>19</v>
      </c>
      <c r="C6683" s="5" t="n">
        <v>112</v>
      </c>
      <c r="D6683" s="5" t="n">
        <v>4</v>
      </c>
      <c r="E6683" s="5" t="n">
        <v>0</v>
      </c>
      <c r="F6683" s="5" t="n">
        <v>39.5</v>
      </c>
      <c r="G6683" s="5" t="n">
        <v>24.5</v>
      </c>
      <c r="H6683" s="5" t="n">
        <v>26.44</v>
      </c>
      <c r="I6683" s="6">
        <f>IF(E6683&gt;=Markov!$B$3,1,0)</f>
        <v/>
      </c>
      <c r="J6683" s="6">
        <f>I6682</f>
        <v/>
      </c>
      <c r="K6683" s="7">
        <f>MAR1!$B$5+MAR1!$C$5*COS(2*PI()*$C6683/365)+MAR1!$D$5*SIN(2*PI()*$C6683/365)</f>
        <v/>
      </c>
      <c r="L6683" s="7">
        <f>MAR1!$B$6+MAR1!$C$6*COS(2*PI()*$C6683/365)+MAR1!$D$6*SIN(2*PI()*$C6683/365)</f>
        <v/>
      </c>
      <c r="M6683" s="7">
        <f>MAR1!$B$7+MAR1!$C$7*COS(2*PI()*$C6683/365)+MAR1!$D$7*SIN(2*PI()*$C6683/365)</f>
        <v/>
      </c>
      <c r="N6683" s="7">
        <f>F6683-K6683</f>
        <v/>
      </c>
      <c r="O6683" s="7">
        <f>G6683-L6683</f>
        <v/>
      </c>
      <c r="P6683" s="7">
        <f>H6683-M6683</f>
        <v/>
      </c>
      <c r="Q6683" s="7">
        <f>IF($I6683=1,(N6683-MAR1!$B$11)/MAR1!$D$11,(N6683-MAR1!$C$11)/MAR1!$E$11)</f>
        <v/>
      </c>
      <c r="R6683" s="7">
        <f>IF($I6683=1,(O6683-MAR1!$B$12)/MAR1!$D$12,(O6683-MAR1!$C$12)/MAR1!$E$12)</f>
        <v/>
      </c>
      <c r="S6683" s="7">
        <f>IF($I6683=1,(P6683-MAR1!$B$13)/MAR1!$D$13,(P6683-MAR1!$C$13)/MAR1!$E$13)</f>
        <v/>
      </c>
    </row>
    <row r="6684">
      <c r="A6684" s="5" t="n">
        <v>6683</v>
      </c>
      <c r="B6684" s="5" t="n">
        <v>19</v>
      </c>
      <c r="C6684" s="5" t="n">
        <v>113</v>
      </c>
      <c r="D6684" s="5" t="n">
        <v>4</v>
      </c>
      <c r="E6684" s="5" t="n">
        <v>0</v>
      </c>
      <c r="F6684" s="5" t="n">
        <v>39.6</v>
      </c>
      <c r="G6684" s="5" t="n">
        <v>24.8</v>
      </c>
      <c r="H6684" s="5" t="n">
        <v>27.32</v>
      </c>
      <c r="I6684" s="6">
        <f>IF(E6684&gt;=Markov!$B$3,1,0)</f>
        <v/>
      </c>
      <c r="J6684" s="6">
        <f>I6683</f>
        <v/>
      </c>
      <c r="K6684" s="7">
        <f>MAR1!$B$5+MAR1!$C$5*COS(2*PI()*$C6684/365)+MAR1!$D$5*SIN(2*PI()*$C6684/365)</f>
        <v/>
      </c>
      <c r="L6684" s="7">
        <f>MAR1!$B$6+MAR1!$C$6*COS(2*PI()*$C6684/365)+MAR1!$D$6*SIN(2*PI()*$C6684/365)</f>
        <v/>
      </c>
      <c r="M6684" s="7">
        <f>MAR1!$B$7+MAR1!$C$7*COS(2*PI()*$C6684/365)+MAR1!$D$7*SIN(2*PI()*$C6684/365)</f>
        <v/>
      </c>
      <c r="N6684" s="7">
        <f>F6684-K6684</f>
        <v/>
      </c>
      <c r="O6684" s="7">
        <f>G6684-L6684</f>
        <v/>
      </c>
      <c r="P6684" s="7">
        <f>H6684-M6684</f>
        <v/>
      </c>
      <c r="Q6684" s="7">
        <f>IF($I6684=1,(N6684-MAR1!$B$11)/MAR1!$D$11,(N6684-MAR1!$C$11)/MAR1!$E$11)</f>
        <v/>
      </c>
      <c r="R6684" s="7">
        <f>IF($I6684=1,(O6684-MAR1!$B$12)/MAR1!$D$12,(O6684-MAR1!$C$12)/MAR1!$E$12)</f>
        <v/>
      </c>
      <c r="S6684" s="7">
        <f>IF($I6684=1,(P6684-MAR1!$B$13)/MAR1!$D$13,(P6684-MAR1!$C$13)/MAR1!$E$13)</f>
        <v/>
      </c>
    </row>
    <row r="6685">
      <c r="A6685" s="5" t="n">
        <v>6684</v>
      </c>
      <c r="B6685" s="5" t="n">
        <v>19</v>
      </c>
      <c r="C6685" s="5" t="n">
        <v>114</v>
      </c>
      <c r="D6685" s="5" t="n">
        <v>4</v>
      </c>
      <c r="E6685" s="5" t="n">
        <v>0</v>
      </c>
      <c r="F6685" s="5" t="n">
        <v>41.4</v>
      </c>
      <c r="G6685" s="5" t="n">
        <v>26.4</v>
      </c>
      <c r="H6685" s="5" t="n">
        <v>25.06</v>
      </c>
      <c r="I6685" s="6">
        <f>IF(E6685&gt;=Markov!$B$3,1,0)</f>
        <v/>
      </c>
      <c r="J6685" s="6">
        <f>I6684</f>
        <v/>
      </c>
      <c r="K6685" s="7">
        <f>MAR1!$B$5+MAR1!$C$5*COS(2*PI()*$C6685/365)+MAR1!$D$5*SIN(2*PI()*$C6685/365)</f>
        <v/>
      </c>
      <c r="L6685" s="7">
        <f>MAR1!$B$6+MAR1!$C$6*COS(2*PI()*$C6685/365)+MAR1!$D$6*SIN(2*PI()*$C6685/365)</f>
        <v/>
      </c>
      <c r="M6685" s="7">
        <f>MAR1!$B$7+MAR1!$C$7*COS(2*PI()*$C6685/365)+MAR1!$D$7*SIN(2*PI()*$C6685/365)</f>
        <v/>
      </c>
      <c r="N6685" s="7">
        <f>F6685-K6685</f>
        <v/>
      </c>
      <c r="O6685" s="7">
        <f>G6685-L6685</f>
        <v/>
      </c>
      <c r="P6685" s="7">
        <f>H6685-M6685</f>
        <v/>
      </c>
      <c r="Q6685" s="7">
        <f>IF($I6685=1,(N6685-MAR1!$B$11)/MAR1!$D$11,(N6685-MAR1!$C$11)/MAR1!$E$11)</f>
        <v/>
      </c>
      <c r="R6685" s="7">
        <f>IF($I6685=1,(O6685-MAR1!$B$12)/MAR1!$D$12,(O6685-MAR1!$C$12)/MAR1!$E$12)</f>
        <v/>
      </c>
      <c r="S6685" s="7">
        <f>IF($I6685=1,(P6685-MAR1!$B$13)/MAR1!$D$13,(P6685-MAR1!$C$13)/MAR1!$E$13)</f>
        <v/>
      </c>
    </row>
    <row r="6686">
      <c r="A6686" s="5" t="n">
        <v>6685</v>
      </c>
      <c r="B6686" s="5" t="n">
        <v>19</v>
      </c>
      <c r="C6686" s="5" t="n">
        <v>115</v>
      </c>
      <c r="D6686" s="5" t="n">
        <v>4</v>
      </c>
      <c r="E6686" s="5" t="n">
        <v>0</v>
      </c>
      <c r="F6686" s="5" t="n">
        <v>40.6</v>
      </c>
      <c r="G6686" s="5" t="n">
        <v>24.6</v>
      </c>
      <c r="H6686" s="5" t="n">
        <v>23.07</v>
      </c>
      <c r="I6686" s="6">
        <f>IF(E6686&gt;=Markov!$B$3,1,0)</f>
        <v/>
      </c>
      <c r="J6686" s="6">
        <f>I6685</f>
        <v/>
      </c>
      <c r="K6686" s="7">
        <f>MAR1!$B$5+MAR1!$C$5*COS(2*PI()*$C6686/365)+MAR1!$D$5*SIN(2*PI()*$C6686/365)</f>
        <v/>
      </c>
      <c r="L6686" s="7">
        <f>MAR1!$B$6+MAR1!$C$6*COS(2*PI()*$C6686/365)+MAR1!$D$6*SIN(2*PI()*$C6686/365)</f>
        <v/>
      </c>
      <c r="M6686" s="7">
        <f>MAR1!$B$7+MAR1!$C$7*COS(2*PI()*$C6686/365)+MAR1!$D$7*SIN(2*PI()*$C6686/365)</f>
        <v/>
      </c>
      <c r="N6686" s="7">
        <f>F6686-K6686</f>
        <v/>
      </c>
      <c r="O6686" s="7">
        <f>G6686-L6686</f>
        <v/>
      </c>
      <c r="P6686" s="7">
        <f>H6686-M6686</f>
        <v/>
      </c>
      <c r="Q6686" s="7">
        <f>IF($I6686=1,(N6686-MAR1!$B$11)/MAR1!$D$11,(N6686-MAR1!$C$11)/MAR1!$E$11)</f>
        <v/>
      </c>
      <c r="R6686" s="7">
        <f>IF($I6686=1,(O6686-MAR1!$B$12)/MAR1!$D$12,(O6686-MAR1!$C$12)/MAR1!$E$12)</f>
        <v/>
      </c>
      <c r="S6686" s="7">
        <f>IF($I6686=1,(P6686-MAR1!$B$13)/MAR1!$D$13,(P6686-MAR1!$C$13)/MAR1!$E$13)</f>
        <v/>
      </c>
    </row>
    <row r="6687">
      <c r="A6687" s="5" t="n">
        <v>6686</v>
      </c>
      <c r="B6687" s="5" t="n">
        <v>19</v>
      </c>
      <c r="C6687" s="5" t="n">
        <v>116</v>
      </c>
      <c r="D6687" s="5" t="n">
        <v>4</v>
      </c>
      <c r="E6687" s="5" t="n">
        <v>0</v>
      </c>
      <c r="F6687" s="5" t="n">
        <v>37.2</v>
      </c>
      <c r="G6687" s="5" t="n">
        <v>24.5</v>
      </c>
      <c r="H6687" s="5" t="n">
        <v>17.78</v>
      </c>
      <c r="I6687" s="6">
        <f>IF(E6687&gt;=Markov!$B$3,1,0)</f>
        <v/>
      </c>
      <c r="J6687" s="6">
        <f>I6686</f>
        <v/>
      </c>
      <c r="K6687" s="7">
        <f>MAR1!$B$5+MAR1!$C$5*COS(2*PI()*$C6687/365)+MAR1!$D$5*SIN(2*PI()*$C6687/365)</f>
        <v/>
      </c>
      <c r="L6687" s="7">
        <f>MAR1!$B$6+MAR1!$C$6*COS(2*PI()*$C6687/365)+MAR1!$D$6*SIN(2*PI()*$C6687/365)</f>
        <v/>
      </c>
      <c r="M6687" s="7">
        <f>MAR1!$B$7+MAR1!$C$7*COS(2*PI()*$C6687/365)+MAR1!$D$7*SIN(2*PI()*$C6687/365)</f>
        <v/>
      </c>
      <c r="N6687" s="7">
        <f>F6687-K6687</f>
        <v/>
      </c>
      <c r="O6687" s="7">
        <f>G6687-L6687</f>
        <v/>
      </c>
      <c r="P6687" s="7">
        <f>H6687-M6687</f>
        <v/>
      </c>
      <c r="Q6687" s="7">
        <f>IF($I6687=1,(N6687-MAR1!$B$11)/MAR1!$D$11,(N6687-MAR1!$C$11)/MAR1!$E$11)</f>
        <v/>
      </c>
      <c r="R6687" s="7">
        <f>IF($I6687=1,(O6687-MAR1!$B$12)/MAR1!$D$12,(O6687-MAR1!$C$12)/MAR1!$E$12)</f>
        <v/>
      </c>
      <c r="S6687" s="7">
        <f>IF($I6687=1,(P6687-MAR1!$B$13)/MAR1!$D$13,(P6687-MAR1!$C$13)/MAR1!$E$13)</f>
        <v/>
      </c>
    </row>
    <row r="6688">
      <c r="A6688" s="5" t="n">
        <v>6687</v>
      </c>
      <c r="B6688" s="5" t="n">
        <v>19</v>
      </c>
      <c r="C6688" s="5" t="n">
        <v>117</v>
      </c>
      <c r="D6688" s="5" t="n">
        <v>4</v>
      </c>
      <c r="E6688" s="5" t="n">
        <v>0</v>
      </c>
      <c r="F6688" s="5" t="n">
        <v>39.5</v>
      </c>
      <c r="G6688" s="5" t="n">
        <v>25.3</v>
      </c>
      <c r="H6688" s="5" t="n">
        <v>25.5</v>
      </c>
      <c r="I6688" s="6">
        <f>IF(E6688&gt;=Markov!$B$3,1,0)</f>
        <v/>
      </c>
      <c r="J6688" s="6">
        <f>I6687</f>
        <v/>
      </c>
      <c r="K6688" s="7">
        <f>MAR1!$B$5+MAR1!$C$5*COS(2*PI()*$C6688/365)+MAR1!$D$5*SIN(2*PI()*$C6688/365)</f>
        <v/>
      </c>
      <c r="L6688" s="7">
        <f>MAR1!$B$6+MAR1!$C$6*COS(2*PI()*$C6688/365)+MAR1!$D$6*SIN(2*PI()*$C6688/365)</f>
        <v/>
      </c>
      <c r="M6688" s="7">
        <f>MAR1!$B$7+MAR1!$C$7*COS(2*PI()*$C6688/365)+MAR1!$D$7*SIN(2*PI()*$C6688/365)</f>
        <v/>
      </c>
      <c r="N6688" s="7">
        <f>F6688-K6688</f>
        <v/>
      </c>
      <c r="O6688" s="7">
        <f>G6688-L6688</f>
        <v/>
      </c>
      <c r="P6688" s="7">
        <f>H6688-M6688</f>
        <v/>
      </c>
      <c r="Q6688" s="7">
        <f>IF($I6688=1,(N6688-MAR1!$B$11)/MAR1!$D$11,(N6688-MAR1!$C$11)/MAR1!$E$11)</f>
        <v/>
      </c>
      <c r="R6688" s="7">
        <f>IF($I6688=1,(O6688-MAR1!$B$12)/MAR1!$D$12,(O6688-MAR1!$C$12)/MAR1!$E$12)</f>
        <v/>
      </c>
      <c r="S6688" s="7">
        <f>IF($I6688=1,(P6688-MAR1!$B$13)/MAR1!$D$13,(P6688-MAR1!$C$13)/MAR1!$E$13)</f>
        <v/>
      </c>
    </row>
    <row r="6689">
      <c r="A6689" s="5" t="n">
        <v>6688</v>
      </c>
      <c r="B6689" s="5" t="n">
        <v>19</v>
      </c>
      <c r="C6689" s="5" t="n">
        <v>118</v>
      </c>
      <c r="D6689" s="5" t="n">
        <v>4</v>
      </c>
      <c r="E6689" s="5" t="n">
        <v>0</v>
      </c>
      <c r="F6689" s="5" t="n">
        <v>43.7</v>
      </c>
      <c r="G6689" s="5" t="n">
        <v>24.9</v>
      </c>
      <c r="H6689" s="5" t="n">
        <v>22.54</v>
      </c>
      <c r="I6689" s="6">
        <f>IF(E6689&gt;=Markov!$B$3,1,0)</f>
        <v/>
      </c>
      <c r="J6689" s="6">
        <f>I6688</f>
        <v/>
      </c>
      <c r="K6689" s="7">
        <f>MAR1!$B$5+MAR1!$C$5*COS(2*PI()*$C6689/365)+MAR1!$D$5*SIN(2*PI()*$C6689/365)</f>
        <v/>
      </c>
      <c r="L6689" s="7">
        <f>MAR1!$B$6+MAR1!$C$6*COS(2*PI()*$C6689/365)+MAR1!$D$6*SIN(2*PI()*$C6689/365)</f>
        <v/>
      </c>
      <c r="M6689" s="7">
        <f>MAR1!$B$7+MAR1!$C$7*COS(2*PI()*$C6689/365)+MAR1!$D$7*SIN(2*PI()*$C6689/365)</f>
        <v/>
      </c>
      <c r="N6689" s="7">
        <f>F6689-K6689</f>
        <v/>
      </c>
      <c r="O6689" s="7">
        <f>G6689-L6689</f>
        <v/>
      </c>
      <c r="P6689" s="7">
        <f>H6689-M6689</f>
        <v/>
      </c>
      <c r="Q6689" s="7">
        <f>IF($I6689=1,(N6689-MAR1!$B$11)/MAR1!$D$11,(N6689-MAR1!$C$11)/MAR1!$E$11)</f>
        <v/>
      </c>
      <c r="R6689" s="7">
        <f>IF($I6689=1,(O6689-MAR1!$B$12)/MAR1!$D$12,(O6689-MAR1!$C$12)/MAR1!$E$12)</f>
        <v/>
      </c>
      <c r="S6689" s="7">
        <f>IF($I6689=1,(P6689-MAR1!$B$13)/MAR1!$D$13,(P6689-MAR1!$C$13)/MAR1!$E$13)</f>
        <v/>
      </c>
    </row>
    <row r="6690">
      <c r="A6690" s="5" t="n">
        <v>6689</v>
      </c>
      <c r="B6690" s="5" t="n">
        <v>19</v>
      </c>
      <c r="C6690" s="5" t="n">
        <v>119</v>
      </c>
      <c r="D6690" s="5" t="n">
        <v>4</v>
      </c>
      <c r="E6690" s="5" t="n">
        <v>0</v>
      </c>
      <c r="F6690" s="5" t="n">
        <v>40.9</v>
      </c>
      <c r="G6690" s="5" t="n">
        <v>25.2</v>
      </c>
      <c r="H6690" s="5" t="n">
        <v>22.67</v>
      </c>
      <c r="I6690" s="6">
        <f>IF(E6690&gt;=Markov!$B$3,1,0)</f>
        <v/>
      </c>
      <c r="J6690" s="6">
        <f>I6689</f>
        <v/>
      </c>
      <c r="K6690" s="7">
        <f>MAR1!$B$5+MAR1!$C$5*COS(2*PI()*$C6690/365)+MAR1!$D$5*SIN(2*PI()*$C6690/365)</f>
        <v/>
      </c>
      <c r="L6690" s="7">
        <f>MAR1!$B$6+MAR1!$C$6*COS(2*PI()*$C6690/365)+MAR1!$D$6*SIN(2*PI()*$C6690/365)</f>
        <v/>
      </c>
      <c r="M6690" s="7">
        <f>MAR1!$B$7+MAR1!$C$7*COS(2*PI()*$C6690/365)+MAR1!$D$7*SIN(2*PI()*$C6690/365)</f>
        <v/>
      </c>
      <c r="N6690" s="7">
        <f>F6690-K6690</f>
        <v/>
      </c>
      <c r="O6690" s="7">
        <f>G6690-L6690</f>
        <v/>
      </c>
      <c r="P6690" s="7">
        <f>H6690-M6690</f>
        <v/>
      </c>
      <c r="Q6690" s="7">
        <f>IF($I6690=1,(N6690-MAR1!$B$11)/MAR1!$D$11,(N6690-MAR1!$C$11)/MAR1!$E$11)</f>
        <v/>
      </c>
      <c r="R6690" s="7">
        <f>IF($I6690=1,(O6690-MAR1!$B$12)/MAR1!$D$12,(O6690-MAR1!$C$12)/MAR1!$E$12)</f>
        <v/>
      </c>
      <c r="S6690" s="7">
        <f>IF($I6690=1,(P6690-MAR1!$B$13)/MAR1!$D$13,(P6690-MAR1!$C$13)/MAR1!$E$13)</f>
        <v/>
      </c>
    </row>
    <row r="6691">
      <c r="A6691" s="5" t="n">
        <v>6690</v>
      </c>
      <c r="B6691" s="5" t="n">
        <v>19</v>
      </c>
      <c r="C6691" s="5" t="n">
        <v>120</v>
      </c>
      <c r="D6691" s="5" t="n">
        <v>4</v>
      </c>
      <c r="E6691" s="5" t="n">
        <v>0</v>
      </c>
      <c r="F6691" s="5" t="n">
        <v>39.8</v>
      </c>
      <c r="G6691" s="5" t="n">
        <v>25.2</v>
      </c>
      <c r="H6691" s="5" t="n">
        <v>25.1</v>
      </c>
      <c r="I6691" s="6">
        <f>IF(E6691&gt;=Markov!$B$3,1,0)</f>
        <v/>
      </c>
      <c r="J6691" s="6">
        <f>I6690</f>
        <v/>
      </c>
      <c r="K6691" s="7">
        <f>MAR1!$B$5+MAR1!$C$5*COS(2*PI()*$C6691/365)+MAR1!$D$5*SIN(2*PI()*$C6691/365)</f>
        <v/>
      </c>
      <c r="L6691" s="7">
        <f>MAR1!$B$6+MAR1!$C$6*COS(2*PI()*$C6691/365)+MAR1!$D$6*SIN(2*PI()*$C6691/365)</f>
        <v/>
      </c>
      <c r="M6691" s="7">
        <f>MAR1!$B$7+MAR1!$C$7*COS(2*PI()*$C6691/365)+MAR1!$D$7*SIN(2*PI()*$C6691/365)</f>
        <v/>
      </c>
      <c r="N6691" s="7">
        <f>F6691-K6691</f>
        <v/>
      </c>
      <c r="O6691" s="7">
        <f>G6691-L6691</f>
        <v/>
      </c>
      <c r="P6691" s="7">
        <f>H6691-M6691</f>
        <v/>
      </c>
      <c r="Q6691" s="7">
        <f>IF($I6691=1,(N6691-MAR1!$B$11)/MAR1!$D$11,(N6691-MAR1!$C$11)/MAR1!$E$11)</f>
        <v/>
      </c>
      <c r="R6691" s="7">
        <f>IF($I6691=1,(O6691-MAR1!$B$12)/MAR1!$D$12,(O6691-MAR1!$C$12)/MAR1!$E$12)</f>
        <v/>
      </c>
      <c r="S6691" s="7">
        <f>IF($I6691=1,(P6691-MAR1!$B$13)/MAR1!$D$13,(P6691-MAR1!$C$13)/MAR1!$E$13)</f>
        <v/>
      </c>
    </row>
    <row r="6692">
      <c r="A6692" s="5" t="n">
        <v>6691</v>
      </c>
      <c r="B6692" s="5" t="n">
        <v>19</v>
      </c>
      <c r="C6692" s="5" t="n">
        <v>121</v>
      </c>
      <c r="D6692" s="5" t="n">
        <v>5</v>
      </c>
      <c r="E6692" s="5" t="n">
        <v>3.3</v>
      </c>
      <c r="F6692" s="5" t="n">
        <v>36.4</v>
      </c>
      <c r="G6692" s="5" t="n">
        <v>26.5</v>
      </c>
      <c r="H6692" s="5" t="n">
        <v>16.65</v>
      </c>
      <c r="I6692" s="6">
        <f>IF(E6692&gt;=Markov!$B$3,1,0)</f>
        <v/>
      </c>
      <c r="J6692" s="6">
        <f>I6691</f>
        <v/>
      </c>
      <c r="K6692" s="7">
        <f>MAR1!$B$5+MAR1!$C$5*COS(2*PI()*$C6692/365)+MAR1!$D$5*SIN(2*PI()*$C6692/365)</f>
        <v/>
      </c>
      <c r="L6692" s="7">
        <f>MAR1!$B$6+MAR1!$C$6*COS(2*PI()*$C6692/365)+MAR1!$D$6*SIN(2*PI()*$C6692/365)</f>
        <v/>
      </c>
      <c r="M6692" s="7">
        <f>MAR1!$B$7+MAR1!$C$7*COS(2*PI()*$C6692/365)+MAR1!$D$7*SIN(2*PI()*$C6692/365)</f>
        <v/>
      </c>
      <c r="N6692" s="7">
        <f>F6692-K6692</f>
        <v/>
      </c>
      <c r="O6692" s="7">
        <f>G6692-L6692</f>
        <v/>
      </c>
      <c r="P6692" s="7">
        <f>H6692-M6692</f>
        <v/>
      </c>
      <c r="Q6692" s="7">
        <f>IF($I6692=1,(N6692-MAR1!$B$11)/MAR1!$D$11,(N6692-MAR1!$C$11)/MAR1!$E$11)</f>
        <v/>
      </c>
      <c r="R6692" s="7">
        <f>IF($I6692=1,(O6692-MAR1!$B$12)/MAR1!$D$12,(O6692-MAR1!$C$12)/MAR1!$E$12)</f>
        <v/>
      </c>
      <c r="S6692" s="7">
        <f>IF($I6692=1,(P6692-MAR1!$B$13)/MAR1!$D$13,(P6692-MAR1!$C$13)/MAR1!$E$13)</f>
        <v/>
      </c>
    </row>
    <row r="6693">
      <c r="A6693" s="5" t="n">
        <v>6692</v>
      </c>
      <c r="B6693" s="5" t="n">
        <v>19</v>
      </c>
      <c r="C6693" s="5" t="n">
        <v>122</v>
      </c>
      <c r="D6693" s="5" t="n">
        <v>5</v>
      </c>
      <c r="E6693" s="5" t="n">
        <v>12.1</v>
      </c>
      <c r="F6693" s="5" t="n">
        <v>37.3</v>
      </c>
      <c r="G6693" s="5" t="n">
        <v>26.2</v>
      </c>
      <c r="H6693" s="5" t="n">
        <v>18.88</v>
      </c>
      <c r="I6693" s="6">
        <f>IF(E6693&gt;=Markov!$B$3,1,0)</f>
        <v/>
      </c>
      <c r="J6693" s="6">
        <f>I6692</f>
        <v/>
      </c>
      <c r="K6693" s="7">
        <f>MAR1!$B$5+MAR1!$C$5*COS(2*PI()*$C6693/365)+MAR1!$D$5*SIN(2*PI()*$C6693/365)</f>
        <v/>
      </c>
      <c r="L6693" s="7">
        <f>MAR1!$B$6+MAR1!$C$6*COS(2*PI()*$C6693/365)+MAR1!$D$6*SIN(2*PI()*$C6693/365)</f>
        <v/>
      </c>
      <c r="M6693" s="7">
        <f>MAR1!$B$7+MAR1!$C$7*COS(2*PI()*$C6693/365)+MAR1!$D$7*SIN(2*PI()*$C6693/365)</f>
        <v/>
      </c>
      <c r="N6693" s="7">
        <f>F6693-K6693</f>
        <v/>
      </c>
      <c r="O6693" s="7">
        <f>G6693-L6693</f>
        <v/>
      </c>
      <c r="P6693" s="7">
        <f>H6693-M6693</f>
        <v/>
      </c>
      <c r="Q6693" s="7">
        <f>IF($I6693=1,(N6693-MAR1!$B$11)/MAR1!$D$11,(N6693-MAR1!$C$11)/MAR1!$E$11)</f>
        <v/>
      </c>
      <c r="R6693" s="7">
        <f>IF($I6693=1,(O6693-MAR1!$B$12)/MAR1!$D$12,(O6693-MAR1!$C$12)/MAR1!$E$12)</f>
        <v/>
      </c>
      <c r="S6693" s="7">
        <f>IF($I6693=1,(P6693-MAR1!$B$13)/MAR1!$D$13,(P6693-MAR1!$C$13)/MAR1!$E$13)</f>
        <v/>
      </c>
    </row>
    <row r="6694">
      <c r="A6694" s="5" t="n">
        <v>6693</v>
      </c>
      <c r="B6694" s="5" t="n">
        <v>19</v>
      </c>
      <c r="C6694" s="5" t="n">
        <v>123</v>
      </c>
      <c r="D6694" s="5" t="n">
        <v>5</v>
      </c>
      <c r="E6694" s="5" t="n">
        <v>0</v>
      </c>
      <c r="F6694" s="5" t="n">
        <v>38.9</v>
      </c>
      <c r="G6694" s="5" t="n">
        <v>25.3</v>
      </c>
      <c r="H6694" s="5" t="n">
        <v>25.14</v>
      </c>
      <c r="I6694" s="6">
        <f>IF(E6694&gt;=Markov!$B$3,1,0)</f>
        <v/>
      </c>
      <c r="J6694" s="6">
        <f>I6693</f>
        <v/>
      </c>
      <c r="K6694" s="7">
        <f>MAR1!$B$5+MAR1!$C$5*COS(2*PI()*$C6694/365)+MAR1!$D$5*SIN(2*PI()*$C6694/365)</f>
        <v/>
      </c>
      <c r="L6694" s="7">
        <f>MAR1!$B$6+MAR1!$C$6*COS(2*PI()*$C6694/365)+MAR1!$D$6*SIN(2*PI()*$C6694/365)</f>
        <v/>
      </c>
      <c r="M6694" s="7">
        <f>MAR1!$B$7+MAR1!$C$7*COS(2*PI()*$C6694/365)+MAR1!$D$7*SIN(2*PI()*$C6694/365)</f>
        <v/>
      </c>
      <c r="N6694" s="7">
        <f>F6694-K6694</f>
        <v/>
      </c>
      <c r="O6694" s="7">
        <f>G6694-L6694</f>
        <v/>
      </c>
      <c r="P6694" s="7">
        <f>H6694-M6694</f>
        <v/>
      </c>
      <c r="Q6694" s="7">
        <f>IF($I6694=1,(N6694-MAR1!$B$11)/MAR1!$D$11,(N6694-MAR1!$C$11)/MAR1!$E$11)</f>
        <v/>
      </c>
      <c r="R6694" s="7">
        <f>IF($I6694=1,(O6694-MAR1!$B$12)/MAR1!$D$12,(O6694-MAR1!$C$12)/MAR1!$E$12)</f>
        <v/>
      </c>
      <c r="S6694" s="7">
        <f>IF($I6694=1,(P6694-MAR1!$B$13)/MAR1!$D$13,(P6694-MAR1!$C$13)/MAR1!$E$13)</f>
        <v/>
      </c>
    </row>
    <row r="6695">
      <c r="A6695" s="5" t="n">
        <v>6694</v>
      </c>
      <c r="B6695" s="5" t="n">
        <v>19</v>
      </c>
      <c r="C6695" s="5" t="n">
        <v>124</v>
      </c>
      <c r="D6695" s="5" t="n">
        <v>5</v>
      </c>
      <c r="E6695" s="5" t="n">
        <v>0</v>
      </c>
      <c r="F6695" s="5" t="n">
        <v>38.7</v>
      </c>
      <c r="G6695" s="5" t="n">
        <v>25.5</v>
      </c>
      <c r="H6695" s="5" t="n">
        <v>23.69</v>
      </c>
      <c r="I6695" s="6">
        <f>IF(E6695&gt;=Markov!$B$3,1,0)</f>
        <v/>
      </c>
      <c r="J6695" s="6">
        <f>I6694</f>
        <v/>
      </c>
      <c r="K6695" s="7">
        <f>MAR1!$B$5+MAR1!$C$5*COS(2*PI()*$C6695/365)+MAR1!$D$5*SIN(2*PI()*$C6695/365)</f>
        <v/>
      </c>
      <c r="L6695" s="7">
        <f>MAR1!$B$6+MAR1!$C$6*COS(2*PI()*$C6695/365)+MAR1!$D$6*SIN(2*PI()*$C6695/365)</f>
        <v/>
      </c>
      <c r="M6695" s="7">
        <f>MAR1!$B$7+MAR1!$C$7*COS(2*PI()*$C6695/365)+MAR1!$D$7*SIN(2*PI()*$C6695/365)</f>
        <v/>
      </c>
      <c r="N6695" s="7">
        <f>F6695-K6695</f>
        <v/>
      </c>
      <c r="O6695" s="7">
        <f>G6695-L6695</f>
        <v/>
      </c>
      <c r="P6695" s="7">
        <f>H6695-M6695</f>
        <v/>
      </c>
      <c r="Q6695" s="7">
        <f>IF($I6695=1,(N6695-MAR1!$B$11)/MAR1!$D$11,(N6695-MAR1!$C$11)/MAR1!$E$11)</f>
        <v/>
      </c>
      <c r="R6695" s="7">
        <f>IF($I6695=1,(O6695-MAR1!$B$12)/MAR1!$D$12,(O6695-MAR1!$C$12)/MAR1!$E$12)</f>
        <v/>
      </c>
      <c r="S6695" s="7">
        <f>IF($I6695=1,(P6695-MAR1!$B$13)/MAR1!$D$13,(P6695-MAR1!$C$13)/MAR1!$E$13)</f>
        <v/>
      </c>
    </row>
    <row r="6696">
      <c r="A6696" s="5" t="n">
        <v>6695</v>
      </c>
      <c r="B6696" s="5" t="n">
        <v>19</v>
      </c>
      <c r="C6696" s="5" t="n">
        <v>125</v>
      </c>
      <c r="D6696" s="5" t="n">
        <v>5</v>
      </c>
      <c r="E6696" s="5" t="n">
        <v>0</v>
      </c>
      <c r="F6696" s="5" t="n">
        <v>38.3</v>
      </c>
      <c r="G6696" s="5" t="n">
        <v>28</v>
      </c>
      <c r="H6696" s="5" t="n">
        <v>22.3</v>
      </c>
      <c r="I6696" s="6">
        <f>IF(E6696&gt;=Markov!$B$3,1,0)</f>
        <v/>
      </c>
      <c r="J6696" s="6">
        <f>I6695</f>
        <v/>
      </c>
      <c r="K6696" s="7">
        <f>MAR1!$B$5+MAR1!$C$5*COS(2*PI()*$C6696/365)+MAR1!$D$5*SIN(2*PI()*$C6696/365)</f>
        <v/>
      </c>
      <c r="L6696" s="7">
        <f>MAR1!$B$6+MAR1!$C$6*COS(2*PI()*$C6696/365)+MAR1!$D$6*SIN(2*PI()*$C6696/365)</f>
        <v/>
      </c>
      <c r="M6696" s="7">
        <f>MAR1!$B$7+MAR1!$C$7*COS(2*PI()*$C6696/365)+MAR1!$D$7*SIN(2*PI()*$C6696/365)</f>
        <v/>
      </c>
      <c r="N6696" s="7">
        <f>F6696-K6696</f>
        <v/>
      </c>
      <c r="O6696" s="7">
        <f>G6696-L6696</f>
        <v/>
      </c>
      <c r="P6696" s="7">
        <f>H6696-M6696</f>
        <v/>
      </c>
      <c r="Q6696" s="7">
        <f>IF($I6696=1,(N6696-MAR1!$B$11)/MAR1!$D$11,(N6696-MAR1!$C$11)/MAR1!$E$11)</f>
        <v/>
      </c>
      <c r="R6696" s="7">
        <f>IF($I6696=1,(O6696-MAR1!$B$12)/MAR1!$D$12,(O6696-MAR1!$C$12)/MAR1!$E$12)</f>
        <v/>
      </c>
      <c r="S6696" s="7">
        <f>IF($I6696=1,(P6696-MAR1!$B$13)/MAR1!$D$13,(P6696-MAR1!$C$13)/MAR1!$E$13)</f>
        <v/>
      </c>
    </row>
    <row r="6697">
      <c r="A6697" s="5" t="n">
        <v>6696</v>
      </c>
      <c r="B6697" s="5" t="n">
        <v>19</v>
      </c>
      <c r="C6697" s="5" t="n">
        <v>126</v>
      </c>
      <c r="D6697" s="5" t="n">
        <v>5</v>
      </c>
      <c r="E6697" s="5" t="n">
        <v>0</v>
      </c>
      <c r="F6697" s="5" t="n">
        <v>38.7</v>
      </c>
      <c r="G6697" s="5" t="n">
        <v>27.4</v>
      </c>
      <c r="H6697" s="5" t="n">
        <v>23.94</v>
      </c>
      <c r="I6697" s="6">
        <f>IF(E6697&gt;=Markov!$B$3,1,0)</f>
        <v/>
      </c>
      <c r="J6697" s="6">
        <f>I6696</f>
        <v/>
      </c>
      <c r="K6697" s="7">
        <f>MAR1!$B$5+MAR1!$C$5*COS(2*PI()*$C6697/365)+MAR1!$D$5*SIN(2*PI()*$C6697/365)</f>
        <v/>
      </c>
      <c r="L6697" s="7">
        <f>MAR1!$B$6+MAR1!$C$6*COS(2*PI()*$C6697/365)+MAR1!$D$6*SIN(2*PI()*$C6697/365)</f>
        <v/>
      </c>
      <c r="M6697" s="7">
        <f>MAR1!$B$7+MAR1!$C$7*COS(2*PI()*$C6697/365)+MAR1!$D$7*SIN(2*PI()*$C6697/365)</f>
        <v/>
      </c>
      <c r="N6697" s="7">
        <f>F6697-K6697</f>
        <v/>
      </c>
      <c r="O6697" s="7">
        <f>G6697-L6697</f>
        <v/>
      </c>
      <c r="P6697" s="7">
        <f>H6697-M6697</f>
        <v/>
      </c>
      <c r="Q6697" s="7">
        <f>IF($I6697=1,(N6697-MAR1!$B$11)/MAR1!$D$11,(N6697-MAR1!$C$11)/MAR1!$E$11)</f>
        <v/>
      </c>
      <c r="R6697" s="7">
        <f>IF($I6697=1,(O6697-MAR1!$B$12)/MAR1!$D$12,(O6697-MAR1!$C$12)/MAR1!$E$12)</f>
        <v/>
      </c>
      <c r="S6697" s="7">
        <f>IF($I6697=1,(P6697-MAR1!$B$13)/MAR1!$D$13,(P6697-MAR1!$C$13)/MAR1!$E$13)</f>
        <v/>
      </c>
    </row>
    <row r="6698">
      <c r="A6698" s="5" t="n">
        <v>6697</v>
      </c>
      <c r="B6698" s="5" t="n">
        <v>19</v>
      </c>
      <c r="C6698" s="5" t="n">
        <v>127</v>
      </c>
      <c r="D6698" s="5" t="n">
        <v>5</v>
      </c>
      <c r="E6698" s="5" t="n">
        <v>9.699999999999999</v>
      </c>
      <c r="F6698" s="5" t="n">
        <v>35.2</v>
      </c>
      <c r="G6698" s="5" t="n">
        <v>25.6</v>
      </c>
      <c r="H6698" s="5" t="n">
        <v>16.22</v>
      </c>
      <c r="I6698" s="6">
        <f>IF(E6698&gt;=Markov!$B$3,1,0)</f>
        <v/>
      </c>
      <c r="J6698" s="6">
        <f>I6697</f>
        <v/>
      </c>
      <c r="K6698" s="7">
        <f>MAR1!$B$5+MAR1!$C$5*COS(2*PI()*$C6698/365)+MAR1!$D$5*SIN(2*PI()*$C6698/365)</f>
        <v/>
      </c>
      <c r="L6698" s="7">
        <f>MAR1!$B$6+MAR1!$C$6*COS(2*PI()*$C6698/365)+MAR1!$D$6*SIN(2*PI()*$C6698/365)</f>
        <v/>
      </c>
      <c r="M6698" s="7">
        <f>MAR1!$B$7+MAR1!$C$7*COS(2*PI()*$C6698/365)+MAR1!$D$7*SIN(2*PI()*$C6698/365)</f>
        <v/>
      </c>
      <c r="N6698" s="7">
        <f>F6698-K6698</f>
        <v/>
      </c>
      <c r="O6698" s="7">
        <f>G6698-L6698</f>
        <v/>
      </c>
      <c r="P6698" s="7">
        <f>H6698-M6698</f>
        <v/>
      </c>
      <c r="Q6698" s="7">
        <f>IF($I6698=1,(N6698-MAR1!$B$11)/MAR1!$D$11,(N6698-MAR1!$C$11)/MAR1!$E$11)</f>
        <v/>
      </c>
      <c r="R6698" s="7">
        <f>IF($I6698=1,(O6698-MAR1!$B$12)/MAR1!$D$12,(O6698-MAR1!$C$12)/MAR1!$E$12)</f>
        <v/>
      </c>
      <c r="S6698" s="7">
        <f>IF($I6698=1,(P6698-MAR1!$B$13)/MAR1!$D$13,(P6698-MAR1!$C$13)/MAR1!$E$13)</f>
        <v/>
      </c>
    </row>
    <row r="6699">
      <c r="A6699" s="5" t="n">
        <v>6698</v>
      </c>
      <c r="B6699" s="5" t="n">
        <v>19</v>
      </c>
      <c r="C6699" s="5" t="n">
        <v>128</v>
      </c>
      <c r="D6699" s="5" t="n">
        <v>5</v>
      </c>
      <c r="E6699" s="5" t="n">
        <v>0</v>
      </c>
      <c r="F6699" s="5" t="n">
        <v>37.3</v>
      </c>
      <c r="G6699" s="5" t="n">
        <v>26.9</v>
      </c>
      <c r="H6699" s="5" t="n">
        <v>26.27</v>
      </c>
      <c r="I6699" s="6">
        <f>IF(E6699&gt;=Markov!$B$3,1,0)</f>
        <v/>
      </c>
      <c r="J6699" s="6">
        <f>I6698</f>
        <v/>
      </c>
      <c r="K6699" s="7">
        <f>MAR1!$B$5+MAR1!$C$5*COS(2*PI()*$C6699/365)+MAR1!$D$5*SIN(2*PI()*$C6699/365)</f>
        <v/>
      </c>
      <c r="L6699" s="7">
        <f>MAR1!$B$6+MAR1!$C$6*COS(2*PI()*$C6699/365)+MAR1!$D$6*SIN(2*PI()*$C6699/365)</f>
        <v/>
      </c>
      <c r="M6699" s="7">
        <f>MAR1!$B$7+MAR1!$C$7*COS(2*PI()*$C6699/365)+MAR1!$D$7*SIN(2*PI()*$C6699/365)</f>
        <v/>
      </c>
      <c r="N6699" s="7">
        <f>F6699-K6699</f>
        <v/>
      </c>
      <c r="O6699" s="7">
        <f>G6699-L6699</f>
        <v/>
      </c>
      <c r="P6699" s="7">
        <f>H6699-M6699</f>
        <v/>
      </c>
      <c r="Q6699" s="7">
        <f>IF($I6699=1,(N6699-MAR1!$B$11)/MAR1!$D$11,(N6699-MAR1!$C$11)/MAR1!$E$11)</f>
        <v/>
      </c>
      <c r="R6699" s="7">
        <f>IF($I6699=1,(O6699-MAR1!$B$12)/MAR1!$D$12,(O6699-MAR1!$C$12)/MAR1!$E$12)</f>
        <v/>
      </c>
      <c r="S6699" s="7">
        <f>IF($I6699=1,(P6699-MAR1!$B$13)/MAR1!$D$13,(P6699-MAR1!$C$13)/MAR1!$E$13)</f>
        <v/>
      </c>
    </row>
    <row r="6700">
      <c r="A6700" s="5" t="n">
        <v>6699</v>
      </c>
      <c r="B6700" s="5" t="n">
        <v>19</v>
      </c>
      <c r="C6700" s="5" t="n">
        <v>129</v>
      </c>
      <c r="D6700" s="5" t="n">
        <v>5</v>
      </c>
      <c r="E6700" s="5" t="n">
        <v>0</v>
      </c>
      <c r="F6700" s="5" t="n">
        <v>38.4</v>
      </c>
      <c r="G6700" s="5" t="n">
        <v>26.1</v>
      </c>
      <c r="H6700" s="5" t="n">
        <v>21.73</v>
      </c>
      <c r="I6700" s="6">
        <f>IF(E6700&gt;=Markov!$B$3,1,0)</f>
        <v/>
      </c>
      <c r="J6700" s="6">
        <f>I6699</f>
        <v/>
      </c>
      <c r="K6700" s="7">
        <f>MAR1!$B$5+MAR1!$C$5*COS(2*PI()*$C6700/365)+MAR1!$D$5*SIN(2*PI()*$C6700/365)</f>
        <v/>
      </c>
      <c r="L6700" s="7">
        <f>MAR1!$B$6+MAR1!$C$6*COS(2*PI()*$C6700/365)+MAR1!$D$6*SIN(2*PI()*$C6700/365)</f>
        <v/>
      </c>
      <c r="M6700" s="7">
        <f>MAR1!$B$7+MAR1!$C$7*COS(2*PI()*$C6700/365)+MAR1!$D$7*SIN(2*PI()*$C6700/365)</f>
        <v/>
      </c>
      <c r="N6700" s="7">
        <f>F6700-K6700</f>
        <v/>
      </c>
      <c r="O6700" s="7">
        <f>G6700-L6700</f>
        <v/>
      </c>
      <c r="P6700" s="7">
        <f>H6700-M6700</f>
        <v/>
      </c>
      <c r="Q6700" s="7">
        <f>IF($I6700=1,(N6700-MAR1!$B$11)/MAR1!$D$11,(N6700-MAR1!$C$11)/MAR1!$E$11)</f>
        <v/>
      </c>
      <c r="R6700" s="7">
        <f>IF($I6700=1,(O6700-MAR1!$B$12)/MAR1!$D$12,(O6700-MAR1!$C$12)/MAR1!$E$12)</f>
        <v/>
      </c>
      <c r="S6700" s="7">
        <f>IF($I6700=1,(P6700-MAR1!$B$13)/MAR1!$D$13,(P6700-MAR1!$C$13)/MAR1!$E$13)</f>
        <v/>
      </c>
    </row>
    <row r="6701">
      <c r="A6701" s="5" t="n">
        <v>6700</v>
      </c>
      <c r="B6701" s="5" t="n">
        <v>19</v>
      </c>
      <c r="C6701" s="5" t="n">
        <v>130</v>
      </c>
      <c r="D6701" s="5" t="n">
        <v>5</v>
      </c>
      <c r="E6701" s="5" t="n">
        <v>0</v>
      </c>
      <c r="F6701" s="5" t="n">
        <v>40.7</v>
      </c>
      <c r="G6701" s="5" t="n">
        <v>26.5</v>
      </c>
      <c r="H6701" s="5" t="n">
        <v>19.66</v>
      </c>
      <c r="I6701" s="6">
        <f>IF(E6701&gt;=Markov!$B$3,1,0)</f>
        <v/>
      </c>
      <c r="J6701" s="6">
        <f>I6700</f>
        <v/>
      </c>
      <c r="K6701" s="7">
        <f>MAR1!$B$5+MAR1!$C$5*COS(2*PI()*$C6701/365)+MAR1!$D$5*SIN(2*PI()*$C6701/365)</f>
        <v/>
      </c>
      <c r="L6701" s="7">
        <f>MAR1!$B$6+MAR1!$C$6*COS(2*PI()*$C6701/365)+MAR1!$D$6*SIN(2*PI()*$C6701/365)</f>
        <v/>
      </c>
      <c r="M6701" s="7">
        <f>MAR1!$B$7+MAR1!$C$7*COS(2*PI()*$C6701/365)+MAR1!$D$7*SIN(2*PI()*$C6701/365)</f>
        <v/>
      </c>
      <c r="N6701" s="7">
        <f>F6701-K6701</f>
        <v/>
      </c>
      <c r="O6701" s="7">
        <f>G6701-L6701</f>
        <v/>
      </c>
      <c r="P6701" s="7">
        <f>H6701-M6701</f>
        <v/>
      </c>
      <c r="Q6701" s="7">
        <f>IF($I6701=1,(N6701-MAR1!$B$11)/MAR1!$D$11,(N6701-MAR1!$C$11)/MAR1!$E$11)</f>
        <v/>
      </c>
      <c r="R6701" s="7">
        <f>IF($I6701=1,(O6701-MAR1!$B$12)/MAR1!$D$12,(O6701-MAR1!$C$12)/MAR1!$E$12)</f>
        <v/>
      </c>
      <c r="S6701" s="7">
        <f>IF($I6701=1,(P6701-MAR1!$B$13)/MAR1!$D$13,(P6701-MAR1!$C$13)/MAR1!$E$13)</f>
        <v/>
      </c>
    </row>
    <row r="6702">
      <c r="A6702" s="5" t="n">
        <v>6701</v>
      </c>
      <c r="B6702" s="5" t="n">
        <v>19</v>
      </c>
      <c r="C6702" s="5" t="n">
        <v>131</v>
      </c>
      <c r="D6702" s="5" t="n">
        <v>5</v>
      </c>
      <c r="E6702" s="5" t="n">
        <v>0</v>
      </c>
      <c r="F6702" s="5" t="n">
        <v>39.1</v>
      </c>
      <c r="G6702" s="5" t="n">
        <v>26.6</v>
      </c>
      <c r="H6702" s="5" t="n">
        <v>17.1</v>
      </c>
      <c r="I6702" s="6">
        <f>IF(E6702&gt;=Markov!$B$3,1,0)</f>
        <v/>
      </c>
      <c r="J6702" s="6">
        <f>I6701</f>
        <v/>
      </c>
      <c r="K6702" s="7">
        <f>MAR1!$B$5+MAR1!$C$5*COS(2*PI()*$C6702/365)+MAR1!$D$5*SIN(2*PI()*$C6702/365)</f>
        <v/>
      </c>
      <c r="L6702" s="7">
        <f>MAR1!$B$6+MAR1!$C$6*COS(2*PI()*$C6702/365)+MAR1!$D$6*SIN(2*PI()*$C6702/365)</f>
        <v/>
      </c>
      <c r="M6702" s="7">
        <f>MAR1!$B$7+MAR1!$C$7*COS(2*PI()*$C6702/365)+MAR1!$D$7*SIN(2*PI()*$C6702/365)</f>
        <v/>
      </c>
      <c r="N6702" s="7">
        <f>F6702-K6702</f>
        <v/>
      </c>
      <c r="O6702" s="7">
        <f>G6702-L6702</f>
        <v/>
      </c>
      <c r="P6702" s="7">
        <f>H6702-M6702</f>
        <v/>
      </c>
      <c r="Q6702" s="7">
        <f>IF($I6702=1,(N6702-MAR1!$B$11)/MAR1!$D$11,(N6702-MAR1!$C$11)/MAR1!$E$11)</f>
        <v/>
      </c>
      <c r="R6702" s="7">
        <f>IF($I6702=1,(O6702-MAR1!$B$12)/MAR1!$D$12,(O6702-MAR1!$C$12)/MAR1!$E$12)</f>
        <v/>
      </c>
      <c r="S6702" s="7">
        <f>IF($I6702=1,(P6702-MAR1!$B$13)/MAR1!$D$13,(P6702-MAR1!$C$13)/MAR1!$E$13)</f>
        <v/>
      </c>
    </row>
    <row r="6703">
      <c r="A6703" s="5" t="n">
        <v>6702</v>
      </c>
      <c r="B6703" s="5" t="n">
        <v>19</v>
      </c>
      <c r="C6703" s="5" t="n">
        <v>132</v>
      </c>
      <c r="D6703" s="5" t="n">
        <v>5</v>
      </c>
      <c r="E6703" s="5" t="n">
        <v>0</v>
      </c>
      <c r="F6703" s="5" t="n">
        <v>37.3</v>
      </c>
      <c r="G6703" s="5" t="n">
        <v>27</v>
      </c>
      <c r="H6703" s="5" t="n">
        <v>21.37</v>
      </c>
      <c r="I6703" s="6">
        <f>IF(E6703&gt;=Markov!$B$3,1,0)</f>
        <v/>
      </c>
      <c r="J6703" s="6">
        <f>I6702</f>
        <v/>
      </c>
      <c r="K6703" s="7">
        <f>MAR1!$B$5+MAR1!$C$5*COS(2*PI()*$C6703/365)+MAR1!$D$5*SIN(2*PI()*$C6703/365)</f>
        <v/>
      </c>
      <c r="L6703" s="7">
        <f>MAR1!$B$6+MAR1!$C$6*COS(2*PI()*$C6703/365)+MAR1!$D$6*SIN(2*PI()*$C6703/365)</f>
        <v/>
      </c>
      <c r="M6703" s="7">
        <f>MAR1!$B$7+MAR1!$C$7*COS(2*PI()*$C6703/365)+MAR1!$D$7*SIN(2*PI()*$C6703/365)</f>
        <v/>
      </c>
      <c r="N6703" s="7">
        <f>F6703-K6703</f>
        <v/>
      </c>
      <c r="O6703" s="7">
        <f>G6703-L6703</f>
        <v/>
      </c>
      <c r="P6703" s="7">
        <f>H6703-M6703</f>
        <v/>
      </c>
      <c r="Q6703" s="7">
        <f>IF($I6703=1,(N6703-MAR1!$B$11)/MAR1!$D$11,(N6703-MAR1!$C$11)/MAR1!$E$11)</f>
        <v/>
      </c>
      <c r="R6703" s="7">
        <f>IF($I6703=1,(O6703-MAR1!$B$12)/MAR1!$D$12,(O6703-MAR1!$C$12)/MAR1!$E$12)</f>
        <v/>
      </c>
      <c r="S6703" s="7">
        <f>IF($I6703=1,(P6703-MAR1!$B$13)/MAR1!$D$13,(P6703-MAR1!$C$13)/MAR1!$E$13)</f>
        <v/>
      </c>
    </row>
    <row r="6704">
      <c r="A6704" s="5" t="n">
        <v>6703</v>
      </c>
      <c r="B6704" s="5" t="n">
        <v>19</v>
      </c>
      <c r="C6704" s="5" t="n">
        <v>133</v>
      </c>
      <c r="D6704" s="5" t="n">
        <v>5</v>
      </c>
      <c r="E6704" s="5" t="n">
        <v>0</v>
      </c>
      <c r="F6704" s="5" t="n">
        <v>37.5</v>
      </c>
      <c r="G6704" s="5" t="n">
        <v>25.8</v>
      </c>
      <c r="H6704" s="5" t="n">
        <v>21.54</v>
      </c>
      <c r="I6704" s="6">
        <f>IF(E6704&gt;=Markov!$B$3,1,0)</f>
        <v/>
      </c>
      <c r="J6704" s="6">
        <f>I6703</f>
        <v/>
      </c>
      <c r="K6704" s="7">
        <f>MAR1!$B$5+MAR1!$C$5*COS(2*PI()*$C6704/365)+MAR1!$D$5*SIN(2*PI()*$C6704/365)</f>
        <v/>
      </c>
      <c r="L6704" s="7">
        <f>MAR1!$B$6+MAR1!$C$6*COS(2*PI()*$C6704/365)+MAR1!$D$6*SIN(2*PI()*$C6704/365)</f>
        <v/>
      </c>
      <c r="M6704" s="7">
        <f>MAR1!$B$7+MAR1!$C$7*COS(2*PI()*$C6704/365)+MAR1!$D$7*SIN(2*PI()*$C6704/365)</f>
        <v/>
      </c>
      <c r="N6704" s="7">
        <f>F6704-K6704</f>
        <v/>
      </c>
      <c r="O6704" s="7">
        <f>G6704-L6704</f>
        <v/>
      </c>
      <c r="P6704" s="7">
        <f>H6704-M6704</f>
        <v/>
      </c>
      <c r="Q6704" s="7">
        <f>IF($I6704=1,(N6704-MAR1!$B$11)/MAR1!$D$11,(N6704-MAR1!$C$11)/MAR1!$E$11)</f>
        <v/>
      </c>
      <c r="R6704" s="7">
        <f>IF($I6704=1,(O6704-MAR1!$B$12)/MAR1!$D$12,(O6704-MAR1!$C$12)/MAR1!$E$12)</f>
        <v/>
      </c>
      <c r="S6704" s="7">
        <f>IF($I6704=1,(P6704-MAR1!$B$13)/MAR1!$D$13,(P6704-MAR1!$C$13)/MAR1!$E$13)</f>
        <v/>
      </c>
    </row>
    <row r="6705">
      <c r="A6705" s="5" t="n">
        <v>6704</v>
      </c>
      <c r="B6705" s="5" t="n">
        <v>19</v>
      </c>
      <c r="C6705" s="5" t="n">
        <v>134</v>
      </c>
      <c r="D6705" s="5" t="n">
        <v>5</v>
      </c>
      <c r="E6705" s="5" t="n">
        <v>0</v>
      </c>
      <c r="F6705" s="5" t="n">
        <v>39.4</v>
      </c>
      <c r="G6705" s="5" t="n">
        <v>27.1</v>
      </c>
      <c r="H6705" s="5" t="n">
        <v>21.69</v>
      </c>
      <c r="I6705" s="6">
        <f>IF(E6705&gt;=Markov!$B$3,1,0)</f>
        <v/>
      </c>
      <c r="J6705" s="6">
        <f>I6704</f>
        <v/>
      </c>
      <c r="K6705" s="7">
        <f>MAR1!$B$5+MAR1!$C$5*COS(2*PI()*$C6705/365)+MAR1!$D$5*SIN(2*PI()*$C6705/365)</f>
        <v/>
      </c>
      <c r="L6705" s="7">
        <f>MAR1!$B$6+MAR1!$C$6*COS(2*PI()*$C6705/365)+MAR1!$D$6*SIN(2*PI()*$C6705/365)</f>
        <v/>
      </c>
      <c r="M6705" s="7">
        <f>MAR1!$B$7+MAR1!$C$7*COS(2*PI()*$C6705/365)+MAR1!$D$7*SIN(2*PI()*$C6705/365)</f>
        <v/>
      </c>
      <c r="N6705" s="7">
        <f>F6705-K6705</f>
        <v/>
      </c>
      <c r="O6705" s="7">
        <f>G6705-L6705</f>
        <v/>
      </c>
      <c r="P6705" s="7">
        <f>H6705-M6705</f>
        <v/>
      </c>
      <c r="Q6705" s="7">
        <f>IF($I6705=1,(N6705-MAR1!$B$11)/MAR1!$D$11,(N6705-MAR1!$C$11)/MAR1!$E$11)</f>
        <v/>
      </c>
      <c r="R6705" s="7">
        <f>IF($I6705=1,(O6705-MAR1!$B$12)/MAR1!$D$12,(O6705-MAR1!$C$12)/MAR1!$E$12)</f>
        <v/>
      </c>
      <c r="S6705" s="7">
        <f>IF($I6705=1,(P6705-MAR1!$B$13)/MAR1!$D$13,(P6705-MAR1!$C$13)/MAR1!$E$13)</f>
        <v/>
      </c>
    </row>
    <row r="6706">
      <c r="A6706" s="5" t="n">
        <v>6705</v>
      </c>
      <c r="B6706" s="5" t="n">
        <v>19</v>
      </c>
      <c r="C6706" s="5" t="n">
        <v>135</v>
      </c>
      <c r="D6706" s="5" t="n">
        <v>5</v>
      </c>
      <c r="E6706" s="5" t="n">
        <v>0</v>
      </c>
      <c r="F6706" s="5" t="n">
        <v>35.4</v>
      </c>
      <c r="G6706" s="5" t="n">
        <v>24.6</v>
      </c>
      <c r="H6706" s="5" t="n">
        <v>24.95</v>
      </c>
      <c r="I6706" s="6">
        <f>IF(E6706&gt;=Markov!$B$3,1,0)</f>
        <v/>
      </c>
      <c r="J6706" s="6">
        <f>I6705</f>
        <v/>
      </c>
      <c r="K6706" s="7">
        <f>MAR1!$B$5+MAR1!$C$5*COS(2*PI()*$C6706/365)+MAR1!$D$5*SIN(2*PI()*$C6706/365)</f>
        <v/>
      </c>
      <c r="L6706" s="7">
        <f>MAR1!$B$6+MAR1!$C$6*COS(2*PI()*$C6706/365)+MAR1!$D$6*SIN(2*PI()*$C6706/365)</f>
        <v/>
      </c>
      <c r="M6706" s="7">
        <f>MAR1!$B$7+MAR1!$C$7*COS(2*PI()*$C6706/365)+MAR1!$D$7*SIN(2*PI()*$C6706/365)</f>
        <v/>
      </c>
      <c r="N6706" s="7">
        <f>F6706-K6706</f>
        <v/>
      </c>
      <c r="O6706" s="7">
        <f>G6706-L6706</f>
        <v/>
      </c>
      <c r="P6706" s="7">
        <f>H6706-M6706</f>
        <v/>
      </c>
      <c r="Q6706" s="7">
        <f>IF($I6706=1,(N6706-MAR1!$B$11)/MAR1!$D$11,(N6706-MAR1!$C$11)/MAR1!$E$11)</f>
        <v/>
      </c>
      <c r="R6706" s="7">
        <f>IF($I6706=1,(O6706-MAR1!$B$12)/MAR1!$D$12,(O6706-MAR1!$C$12)/MAR1!$E$12)</f>
        <v/>
      </c>
      <c r="S6706" s="7">
        <f>IF($I6706=1,(P6706-MAR1!$B$13)/MAR1!$D$13,(P6706-MAR1!$C$13)/MAR1!$E$13)</f>
        <v/>
      </c>
    </row>
    <row r="6707">
      <c r="A6707" s="5" t="n">
        <v>6706</v>
      </c>
      <c r="B6707" s="5" t="n">
        <v>19</v>
      </c>
      <c r="C6707" s="5" t="n">
        <v>136</v>
      </c>
      <c r="D6707" s="5" t="n">
        <v>5</v>
      </c>
      <c r="E6707" s="5" t="n">
        <v>0</v>
      </c>
      <c r="F6707" s="5" t="n">
        <v>35</v>
      </c>
      <c r="G6707" s="5" t="n">
        <v>24.8</v>
      </c>
      <c r="H6707" s="5" t="n">
        <v>21.5</v>
      </c>
      <c r="I6707" s="6">
        <f>IF(E6707&gt;=Markov!$B$3,1,0)</f>
        <v/>
      </c>
      <c r="J6707" s="6">
        <f>I6706</f>
        <v/>
      </c>
      <c r="K6707" s="7">
        <f>MAR1!$B$5+MAR1!$C$5*COS(2*PI()*$C6707/365)+MAR1!$D$5*SIN(2*PI()*$C6707/365)</f>
        <v/>
      </c>
      <c r="L6707" s="7">
        <f>MAR1!$B$6+MAR1!$C$6*COS(2*PI()*$C6707/365)+MAR1!$D$6*SIN(2*PI()*$C6707/365)</f>
        <v/>
      </c>
      <c r="M6707" s="7">
        <f>MAR1!$B$7+MAR1!$C$7*COS(2*PI()*$C6707/365)+MAR1!$D$7*SIN(2*PI()*$C6707/365)</f>
        <v/>
      </c>
      <c r="N6707" s="7">
        <f>F6707-K6707</f>
        <v/>
      </c>
      <c r="O6707" s="7">
        <f>G6707-L6707</f>
        <v/>
      </c>
      <c r="P6707" s="7">
        <f>H6707-M6707</f>
        <v/>
      </c>
      <c r="Q6707" s="7">
        <f>IF($I6707=1,(N6707-MAR1!$B$11)/MAR1!$D$11,(N6707-MAR1!$C$11)/MAR1!$E$11)</f>
        <v/>
      </c>
      <c r="R6707" s="7">
        <f>IF($I6707=1,(O6707-MAR1!$B$12)/MAR1!$D$12,(O6707-MAR1!$C$12)/MAR1!$E$12)</f>
        <v/>
      </c>
      <c r="S6707" s="7">
        <f>IF($I6707=1,(P6707-MAR1!$B$13)/MAR1!$D$13,(P6707-MAR1!$C$13)/MAR1!$E$13)</f>
        <v/>
      </c>
    </row>
    <row r="6708">
      <c r="A6708" s="5" t="n">
        <v>6707</v>
      </c>
      <c r="B6708" s="5" t="n">
        <v>19</v>
      </c>
      <c r="C6708" s="5" t="n">
        <v>137</v>
      </c>
      <c r="D6708" s="5" t="n">
        <v>5</v>
      </c>
      <c r="E6708" s="5" t="n">
        <v>0</v>
      </c>
      <c r="F6708" s="5" t="n">
        <v>34.5</v>
      </c>
      <c r="G6708" s="5" t="n">
        <v>23.8</v>
      </c>
      <c r="H6708" s="5" t="n">
        <v>18.72</v>
      </c>
      <c r="I6708" s="6">
        <f>IF(E6708&gt;=Markov!$B$3,1,0)</f>
        <v/>
      </c>
      <c r="J6708" s="6">
        <f>I6707</f>
        <v/>
      </c>
      <c r="K6708" s="7">
        <f>MAR1!$B$5+MAR1!$C$5*COS(2*PI()*$C6708/365)+MAR1!$D$5*SIN(2*PI()*$C6708/365)</f>
        <v/>
      </c>
      <c r="L6708" s="7">
        <f>MAR1!$B$6+MAR1!$C$6*COS(2*PI()*$C6708/365)+MAR1!$D$6*SIN(2*PI()*$C6708/365)</f>
        <v/>
      </c>
      <c r="M6708" s="7">
        <f>MAR1!$B$7+MAR1!$C$7*COS(2*PI()*$C6708/365)+MAR1!$D$7*SIN(2*PI()*$C6708/365)</f>
        <v/>
      </c>
      <c r="N6708" s="7">
        <f>F6708-K6708</f>
        <v/>
      </c>
      <c r="O6708" s="7">
        <f>G6708-L6708</f>
        <v/>
      </c>
      <c r="P6708" s="7">
        <f>H6708-M6708</f>
        <v/>
      </c>
      <c r="Q6708" s="7">
        <f>IF($I6708=1,(N6708-MAR1!$B$11)/MAR1!$D$11,(N6708-MAR1!$C$11)/MAR1!$E$11)</f>
        <v/>
      </c>
      <c r="R6708" s="7">
        <f>IF($I6708=1,(O6708-MAR1!$B$12)/MAR1!$D$12,(O6708-MAR1!$C$12)/MAR1!$E$12)</f>
        <v/>
      </c>
      <c r="S6708" s="7">
        <f>IF($I6708=1,(P6708-MAR1!$B$13)/MAR1!$D$13,(P6708-MAR1!$C$13)/MAR1!$E$13)</f>
        <v/>
      </c>
    </row>
    <row r="6709">
      <c r="A6709" s="5" t="n">
        <v>6708</v>
      </c>
      <c r="B6709" s="5" t="n">
        <v>19</v>
      </c>
      <c r="C6709" s="5" t="n">
        <v>138</v>
      </c>
      <c r="D6709" s="5" t="n">
        <v>5</v>
      </c>
      <c r="E6709" s="5" t="n">
        <v>0</v>
      </c>
      <c r="F6709" s="5" t="n">
        <v>35.9</v>
      </c>
      <c r="G6709" s="5" t="n">
        <v>25.1</v>
      </c>
      <c r="H6709" s="5" t="n">
        <v>21.48</v>
      </c>
      <c r="I6709" s="6">
        <f>IF(E6709&gt;=Markov!$B$3,1,0)</f>
        <v/>
      </c>
      <c r="J6709" s="6">
        <f>I6708</f>
        <v/>
      </c>
      <c r="K6709" s="7">
        <f>MAR1!$B$5+MAR1!$C$5*COS(2*PI()*$C6709/365)+MAR1!$D$5*SIN(2*PI()*$C6709/365)</f>
        <v/>
      </c>
      <c r="L6709" s="7">
        <f>MAR1!$B$6+MAR1!$C$6*COS(2*PI()*$C6709/365)+MAR1!$D$6*SIN(2*PI()*$C6709/365)</f>
        <v/>
      </c>
      <c r="M6709" s="7">
        <f>MAR1!$B$7+MAR1!$C$7*COS(2*PI()*$C6709/365)+MAR1!$D$7*SIN(2*PI()*$C6709/365)</f>
        <v/>
      </c>
      <c r="N6709" s="7">
        <f>F6709-K6709</f>
        <v/>
      </c>
      <c r="O6709" s="7">
        <f>G6709-L6709</f>
        <v/>
      </c>
      <c r="P6709" s="7">
        <f>H6709-M6709</f>
        <v/>
      </c>
      <c r="Q6709" s="7">
        <f>IF($I6709=1,(N6709-MAR1!$B$11)/MAR1!$D$11,(N6709-MAR1!$C$11)/MAR1!$E$11)</f>
        <v/>
      </c>
      <c r="R6709" s="7">
        <f>IF($I6709=1,(O6709-MAR1!$B$12)/MAR1!$D$12,(O6709-MAR1!$C$12)/MAR1!$E$12)</f>
        <v/>
      </c>
      <c r="S6709" s="7">
        <f>IF($I6709=1,(P6709-MAR1!$B$13)/MAR1!$D$13,(P6709-MAR1!$C$13)/MAR1!$E$13)</f>
        <v/>
      </c>
    </row>
    <row r="6710">
      <c r="A6710" s="5" t="n">
        <v>6709</v>
      </c>
      <c r="B6710" s="5" t="n">
        <v>19</v>
      </c>
      <c r="C6710" s="5" t="n">
        <v>139</v>
      </c>
      <c r="D6710" s="5" t="n">
        <v>5</v>
      </c>
      <c r="E6710" s="5" t="n">
        <v>0</v>
      </c>
      <c r="F6710" s="5" t="n">
        <v>38.6</v>
      </c>
      <c r="G6710" s="5" t="n">
        <v>25.6</v>
      </c>
      <c r="H6710" s="5" t="n">
        <v>24.49</v>
      </c>
      <c r="I6710" s="6">
        <f>IF(E6710&gt;=Markov!$B$3,1,0)</f>
        <v/>
      </c>
      <c r="J6710" s="6">
        <f>I6709</f>
        <v/>
      </c>
      <c r="K6710" s="7">
        <f>MAR1!$B$5+MAR1!$C$5*COS(2*PI()*$C6710/365)+MAR1!$D$5*SIN(2*PI()*$C6710/365)</f>
        <v/>
      </c>
      <c r="L6710" s="7">
        <f>MAR1!$B$6+MAR1!$C$6*COS(2*PI()*$C6710/365)+MAR1!$D$6*SIN(2*PI()*$C6710/365)</f>
        <v/>
      </c>
      <c r="M6710" s="7">
        <f>MAR1!$B$7+MAR1!$C$7*COS(2*PI()*$C6710/365)+MAR1!$D$7*SIN(2*PI()*$C6710/365)</f>
        <v/>
      </c>
      <c r="N6710" s="7">
        <f>F6710-K6710</f>
        <v/>
      </c>
      <c r="O6710" s="7">
        <f>G6710-L6710</f>
        <v/>
      </c>
      <c r="P6710" s="7">
        <f>H6710-M6710</f>
        <v/>
      </c>
      <c r="Q6710" s="7">
        <f>IF($I6710=1,(N6710-MAR1!$B$11)/MAR1!$D$11,(N6710-MAR1!$C$11)/MAR1!$E$11)</f>
        <v/>
      </c>
      <c r="R6710" s="7">
        <f>IF($I6710=1,(O6710-MAR1!$B$12)/MAR1!$D$12,(O6710-MAR1!$C$12)/MAR1!$E$12)</f>
        <v/>
      </c>
      <c r="S6710" s="7">
        <f>IF($I6710=1,(P6710-MAR1!$B$13)/MAR1!$D$13,(P6710-MAR1!$C$13)/MAR1!$E$13)</f>
        <v/>
      </c>
    </row>
    <row r="6711">
      <c r="A6711" s="5" t="n">
        <v>6710</v>
      </c>
      <c r="B6711" s="5" t="n">
        <v>19</v>
      </c>
      <c r="C6711" s="5" t="n">
        <v>140</v>
      </c>
      <c r="D6711" s="5" t="n">
        <v>5</v>
      </c>
      <c r="E6711" s="5" t="n">
        <v>0</v>
      </c>
      <c r="F6711" s="5" t="n">
        <v>38.9</v>
      </c>
      <c r="G6711" s="5" t="n">
        <v>25.3</v>
      </c>
      <c r="H6711" s="5" t="n">
        <v>20.96</v>
      </c>
      <c r="I6711" s="6">
        <f>IF(E6711&gt;=Markov!$B$3,1,0)</f>
        <v/>
      </c>
      <c r="J6711" s="6">
        <f>I6710</f>
        <v/>
      </c>
      <c r="K6711" s="7">
        <f>MAR1!$B$5+MAR1!$C$5*COS(2*PI()*$C6711/365)+MAR1!$D$5*SIN(2*PI()*$C6711/365)</f>
        <v/>
      </c>
      <c r="L6711" s="7">
        <f>MAR1!$B$6+MAR1!$C$6*COS(2*PI()*$C6711/365)+MAR1!$D$6*SIN(2*PI()*$C6711/365)</f>
        <v/>
      </c>
      <c r="M6711" s="7">
        <f>MAR1!$B$7+MAR1!$C$7*COS(2*PI()*$C6711/365)+MAR1!$D$7*SIN(2*PI()*$C6711/365)</f>
        <v/>
      </c>
      <c r="N6711" s="7">
        <f>F6711-K6711</f>
        <v/>
      </c>
      <c r="O6711" s="7">
        <f>G6711-L6711</f>
        <v/>
      </c>
      <c r="P6711" s="7">
        <f>H6711-M6711</f>
        <v/>
      </c>
      <c r="Q6711" s="7">
        <f>IF($I6711=1,(N6711-MAR1!$B$11)/MAR1!$D$11,(N6711-MAR1!$C$11)/MAR1!$E$11)</f>
        <v/>
      </c>
      <c r="R6711" s="7">
        <f>IF($I6711=1,(O6711-MAR1!$B$12)/MAR1!$D$12,(O6711-MAR1!$C$12)/MAR1!$E$12)</f>
        <v/>
      </c>
      <c r="S6711" s="7">
        <f>IF($I6711=1,(P6711-MAR1!$B$13)/MAR1!$D$13,(P6711-MAR1!$C$13)/MAR1!$E$13)</f>
        <v/>
      </c>
    </row>
    <row r="6712">
      <c r="A6712" s="5" t="n">
        <v>6711</v>
      </c>
      <c r="B6712" s="5" t="n">
        <v>19</v>
      </c>
      <c r="C6712" s="5" t="n">
        <v>141</v>
      </c>
      <c r="D6712" s="5" t="n">
        <v>5</v>
      </c>
      <c r="E6712" s="5" t="n">
        <v>0</v>
      </c>
      <c r="F6712" s="5" t="n">
        <v>38.3</v>
      </c>
      <c r="G6712" s="5" t="n">
        <v>26.5</v>
      </c>
      <c r="H6712" s="5" t="n">
        <v>21.64</v>
      </c>
      <c r="I6712" s="6">
        <f>IF(E6712&gt;=Markov!$B$3,1,0)</f>
        <v/>
      </c>
      <c r="J6712" s="6">
        <f>I6711</f>
        <v/>
      </c>
      <c r="K6712" s="7">
        <f>MAR1!$B$5+MAR1!$C$5*COS(2*PI()*$C6712/365)+MAR1!$D$5*SIN(2*PI()*$C6712/365)</f>
        <v/>
      </c>
      <c r="L6712" s="7">
        <f>MAR1!$B$6+MAR1!$C$6*COS(2*PI()*$C6712/365)+MAR1!$D$6*SIN(2*PI()*$C6712/365)</f>
        <v/>
      </c>
      <c r="M6712" s="7">
        <f>MAR1!$B$7+MAR1!$C$7*COS(2*PI()*$C6712/365)+MAR1!$D$7*SIN(2*PI()*$C6712/365)</f>
        <v/>
      </c>
      <c r="N6712" s="7">
        <f>F6712-K6712</f>
        <v/>
      </c>
      <c r="O6712" s="7">
        <f>G6712-L6712</f>
        <v/>
      </c>
      <c r="P6712" s="7">
        <f>H6712-M6712</f>
        <v/>
      </c>
      <c r="Q6712" s="7">
        <f>IF($I6712=1,(N6712-MAR1!$B$11)/MAR1!$D$11,(N6712-MAR1!$C$11)/MAR1!$E$11)</f>
        <v/>
      </c>
      <c r="R6712" s="7">
        <f>IF($I6712=1,(O6712-MAR1!$B$12)/MAR1!$D$12,(O6712-MAR1!$C$12)/MAR1!$E$12)</f>
        <v/>
      </c>
      <c r="S6712" s="7">
        <f>IF($I6712=1,(P6712-MAR1!$B$13)/MAR1!$D$13,(P6712-MAR1!$C$13)/MAR1!$E$13)</f>
        <v/>
      </c>
    </row>
    <row r="6713">
      <c r="A6713" s="5" t="n">
        <v>6712</v>
      </c>
      <c r="B6713" s="5" t="n">
        <v>19</v>
      </c>
      <c r="C6713" s="5" t="n">
        <v>142</v>
      </c>
      <c r="D6713" s="5" t="n">
        <v>5</v>
      </c>
      <c r="E6713" s="5" t="n">
        <v>0</v>
      </c>
      <c r="F6713" s="5" t="n">
        <v>40.3</v>
      </c>
      <c r="G6713" s="5" t="n">
        <v>27.8</v>
      </c>
      <c r="H6713" s="5" t="n">
        <v>20.11</v>
      </c>
      <c r="I6713" s="6">
        <f>IF(E6713&gt;=Markov!$B$3,1,0)</f>
        <v/>
      </c>
      <c r="J6713" s="6">
        <f>I6712</f>
        <v/>
      </c>
      <c r="K6713" s="7">
        <f>MAR1!$B$5+MAR1!$C$5*COS(2*PI()*$C6713/365)+MAR1!$D$5*SIN(2*PI()*$C6713/365)</f>
        <v/>
      </c>
      <c r="L6713" s="7">
        <f>MAR1!$B$6+MAR1!$C$6*COS(2*PI()*$C6713/365)+MAR1!$D$6*SIN(2*PI()*$C6713/365)</f>
        <v/>
      </c>
      <c r="M6713" s="7">
        <f>MAR1!$B$7+MAR1!$C$7*COS(2*PI()*$C6713/365)+MAR1!$D$7*SIN(2*PI()*$C6713/365)</f>
        <v/>
      </c>
      <c r="N6713" s="7">
        <f>F6713-K6713</f>
        <v/>
      </c>
      <c r="O6713" s="7">
        <f>G6713-L6713</f>
        <v/>
      </c>
      <c r="P6713" s="7">
        <f>H6713-M6713</f>
        <v/>
      </c>
      <c r="Q6713" s="7">
        <f>IF($I6713=1,(N6713-MAR1!$B$11)/MAR1!$D$11,(N6713-MAR1!$C$11)/MAR1!$E$11)</f>
        <v/>
      </c>
      <c r="R6713" s="7">
        <f>IF($I6713=1,(O6713-MAR1!$B$12)/MAR1!$D$12,(O6713-MAR1!$C$12)/MAR1!$E$12)</f>
        <v/>
      </c>
      <c r="S6713" s="7">
        <f>IF($I6713=1,(P6713-MAR1!$B$13)/MAR1!$D$13,(P6713-MAR1!$C$13)/MAR1!$E$13)</f>
        <v/>
      </c>
    </row>
    <row r="6714">
      <c r="A6714" s="5" t="n">
        <v>6713</v>
      </c>
      <c r="B6714" s="5" t="n">
        <v>19</v>
      </c>
      <c r="C6714" s="5" t="n">
        <v>143</v>
      </c>
      <c r="D6714" s="5" t="n">
        <v>5</v>
      </c>
      <c r="E6714" s="5" t="n">
        <v>0</v>
      </c>
      <c r="F6714" s="5" t="n">
        <v>40.6</v>
      </c>
      <c r="G6714" s="5" t="n">
        <v>25.4</v>
      </c>
      <c r="H6714" s="5" t="n">
        <v>27.56</v>
      </c>
      <c r="I6714" s="6">
        <f>IF(E6714&gt;=Markov!$B$3,1,0)</f>
        <v/>
      </c>
      <c r="J6714" s="6">
        <f>I6713</f>
        <v/>
      </c>
      <c r="K6714" s="7">
        <f>MAR1!$B$5+MAR1!$C$5*COS(2*PI()*$C6714/365)+MAR1!$D$5*SIN(2*PI()*$C6714/365)</f>
        <v/>
      </c>
      <c r="L6714" s="7">
        <f>MAR1!$B$6+MAR1!$C$6*COS(2*PI()*$C6714/365)+MAR1!$D$6*SIN(2*PI()*$C6714/365)</f>
        <v/>
      </c>
      <c r="M6714" s="7">
        <f>MAR1!$B$7+MAR1!$C$7*COS(2*PI()*$C6714/365)+MAR1!$D$7*SIN(2*PI()*$C6714/365)</f>
        <v/>
      </c>
      <c r="N6714" s="7">
        <f>F6714-K6714</f>
        <v/>
      </c>
      <c r="O6714" s="7">
        <f>G6714-L6714</f>
        <v/>
      </c>
      <c r="P6714" s="7">
        <f>H6714-M6714</f>
        <v/>
      </c>
      <c r="Q6714" s="7">
        <f>IF($I6714=1,(N6714-MAR1!$B$11)/MAR1!$D$11,(N6714-MAR1!$C$11)/MAR1!$E$11)</f>
        <v/>
      </c>
      <c r="R6714" s="7">
        <f>IF($I6714=1,(O6714-MAR1!$B$12)/MAR1!$D$12,(O6714-MAR1!$C$12)/MAR1!$E$12)</f>
        <v/>
      </c>
      <c r="S6714" s="7">
        <f>IF($I6714=1,(P6714-MAR1!$B$13)/MAR1!$D$13,(P6714-MAR1!$C$13)/MAR1!$E$13)</f>
        <v/>
      </c>
    </row>
    <row r="6715">
      <c r="A6715" s="5" t="n">
        <v>6714</v>
      </c>
      <c r="B6715" s="5" t="n">
        <v>19</v>
      </c>
      <c r="C6715" s="5" t="n">
        <v>144</v>
      </c>
      <c r="D6715" s="5" t="n">
        <v>5</v>
      </c>
      <c r="E6715" s="5" t="n">
        <v>0</v>
      </c>
      <c r="F6715" s="5" t="n">
        <v>39.6</v>
      </c>
      <c r="G6715" s="5" t="n">
        <v>27.5</v>
      </c>
      <c r="H6715" s="5" t="n">
        <v>29.39</v>
      </c>
      <c r="I6715" s="6">
        <f>IF(E6715&gt;=Markov!$B$3,1,0)</f>
        <v/>
      </c>
      <c r="J6715" s="6">
        <f>I6714</f>
        <v/>
      </c>
      <c r="K6715" s="7">
        <f>MAR1!$B$5+MAR1!$C$5*COS(2*PI()*$C6715/365)+MAR1!$D$5*SIN(2*PI()*$C6715/365)</f>
        <v/>
      </c>
      <c r="L6715" s="7">
        <f>MAR1!$B$6+MAR1!$C$6*COS(2*PI()*$C6715/365)+MAR1!$D$6*SIN(2*PI()*$C6715/365)</f>
        <v/>
      </c>
      <c r="M6715" s="7">
        <f>MAR1!$B$7+MAR1!$C$7*COS(2*PI()*$C6715/365)+MAR1!$D$7*SIN(2*PI()*$C6715/365)</f>
        <v/>
      </c>
      <c r="N6715" s="7">
        <f>F6715-K6715</f>
        <v/>
      </c>
      <c r="O6715" s="7">
        <f>G6715-L6715</f>
        <v/>
      </c>
      <c r="P6715" s="7">
        <f>H6715-M6715</f>
        <v/>
      </c>
      <c r="Q6715" s="7">
        <f>IF($I6715=1,(N6715-MAR1!$B$11)/MAR1!$D$11,(N6715-MAR1!$C$11)/MAR1!$E$11)</f>
        <v/>
      </c>
      <c r="R6715" s="7">
        <f>IF($I6715=1,(O6715-MAR1!$B$12)/MAR1!$D$12,(O6715-MAR1!$C$12)/MAR1!$E$12)</f>
        <v/>
      </c>
      <c r="S6715" s="7">
        <f>IF($I6715=1,(P6715-MAR1!$B$13)/MAR1!$D$13,(P6715-MAR1!$C$13)/MAR1!$E$13)</f>
        <v/>
      </c>
    </row>
    <row r="6716">
      <c r="A6716" s="5" t="n">
        <v>6715</v>
      </c>
      <c r="B6716" s="5" t="n">
        <v>19</v>
      </c>
      <c r="C6716" s="5" t="n">
        <v>145</v>
      </c>
      <c r="D6716" s="5" t="n">
        <v>5</v>
      </c>
      <c r="E6716" s="5" t="n">
        <v>0</v>
      </c>
      <c r="F6716" s="5" t="n">
        <v>41.7</v>
      </c>
      <c r="G6716" s="5" t="n">
        <v>28.7</v>
      </c>
      <c r="H6716" s="5" t="n">
        <v>30.33</v>
      </c>
      <c r="I6716" s="6">
        <f>IF(E6716&gt;=Markov!$B$3,1,0)</f>
        <v/>
      </c>
      <c r="J6716" s="6">
        <f>I6715</f>
        <v/>
      </c>
      <c r="K6716" s="7">
        <f>MAR1!$B$5+MAR1!$C$5*COS(2*PI()*$C6716/365)+MAR1!$D$5*SIN(2*PI()*$C6716/365)</f>
        <v/>
      </c>
      <c r="L6716" s="7">
        <f>MAR1!$B$6+MAR1!$C$6*COS(2*PI()*$C6716/365)+MAR1!$D$6*SIN(2*PI()*$C6716/365)</f>
        <v/>
      </c>
      <c r="M6716" s="7">
        <f>MAR1!$B$7+MAR1!$C$7*COS(2*PI()*$C6716/365)+MAR1!$D$7*SIN(2*PI()*$C6716/365)</f>
        <v/>
      </c>
      <c r="N6716" s="7">
        <f>F6716-K6716</f>
        <v/>
      </c>
      <c r="O6716" s="7">
        <f>G6716-L6716</f>
        <v/>
      </c>
      <c r="P6716" s="7">
        <f>H6716-M6716</f>
        <v/>
      </c>
      <c r="Q6716" s="7">
        <f>IF($I6716=1,(N6716-MAR1!$B$11)/MAR1!$D$11,(N6716-MAR1!$C$11)/MAR1!$E$11)</f>
        <v/>
      </c>
      <c r="R6716" s="7">
        <f>IF($I6716=1,(O6716-MAR1!$B$12)/MAR1!$D$12,(O6716-MAR1!$C$12)/MAR1!$E$12)</f>
        <v/>
      </c>
      <c r="S6716" s="7">
        <f>IF($I6716=1,(P6716-MAR1!$B$13)/MAR1!$D$13,(P6716-MAR1!$C$13)/MAR1!$E$13)</f>
        <v/>
      </c>
    </row>
    <row r="6717">
      <c r="A6717" s="5" t="n">
        <v>6716</v>
      </c>
      <c r="B6717" s="5" t="n">
        <v>19</v>
      </c>
      <c r="C6717" s="5" t="n">
        <v>146</v>
      </c>
      <c r="D6717" s="5" t="n">
        <v>5</v>
      </c>
      <c r="E6717" s="5" t="n">
        <v>0</v>
      </c>
      <c r="F6717" s="5" t="n">
        <v>39.6</v>
      </c>
      <c r="G6717" s="5" t="n">
        <v>27.7</v>
      </c>
      <c r="H6717" s="5" t="n">
        <v>26.41</v>
      </c>
      <c r="I6717" s="6">
        <f>IF(E6717&gt;=Markov!$B$3,1,0)</f>
        <v/>
      </c>
      <c r="J6717" s="6">
        <f>I6716</f>
        <v/>
      </c>
      <c r="K6717" s="7">
        <f>MAR1!$B$5+MAR1!$C$5*COS(2*PI()*$C6717/365)+MAR1!$D$5*SIN(2*PI()*$C6717/365)</f>
        <v/>
      </c>
      <c r="L6717" s="7">
        <f>MAR1!$B$6+MAR1!$C$6*COS(2*PI()*$C6717/365)+MAR1!$D$6*SIN(2*PI()*$C6717/365)</f>
        <v/>
      </c>
      <c r="M6717" s="7">
        <f>MAR1!$B$7+MAR1!$C$7*COS(2*PI()*$C6717/365)+MAR1!$D$7*SIN(2*PI()*$C6717/365)</f>
        <v/>
      </c>
      <c r="N6717" s="7">
        <f>F6717-K6717</f>
        <v/>
      </c>
      <c r="O6717" s="7">
        <f>G6717-L6717</f>
        <v/>
      </c>
      <c r="P6717" s="7">
        <f>H6717-M6717</f>
        <v/>
      </c>
      <c r="Q6717" s="7">
        <f>IF($I6717=1,(N6717-MAR1!$B$11)/MAR1!$D$11,(N6717-MAR1!$C$11)/MAR1!$E$11)</f>
        <v/>
      </c>
      <c r="R6717" s="7">
        <f>IF($I6717=1,(O6717-MAR1!$B$12)/MAR1!$D$12,(O6717-MAR1!$C$12)/MAR1!$E$12)</f>
        <v/>
      </c>
      <c r="S6717" s="7">
        <f>IF($I6717=1,(P6717-MAR1!$B$13)/MAR1!$D$13,(P6717-MAR1!$C$13)/MAR1!$E$13)</f>
        <v/>
      </c>
    </row>
    <row r="6718">
      <c r="A6718" s="5" t="n">
        <v>6717</v>
      </c>
      <c r="B6718" s="5" t="n">
        <v>19</v>
      </c>
      <c r="C6718" s="5" t="n">
        <v>147</v>
      </c>
      <c r="D6718" s="5" t="n">
        <v>5</v>
      </c>
      <c r="E6718" s="5" t="n">
        <v>0</v>
      </c>
      <c r="F6718" s="5" t="n">
        <v>38.1</v>
      </c>
      <c r="G6718" s="5" t="n">
        <v>28.1</v>
      </c>
      <c r="H6718" s="5" t="n">
        <v>29.38</v>
      </c>
      <c r="I6718" s="6">
        <f>IF(E6718&gt;=Markov!$B$3,1,0)</f>
        <v/>
      </c>
      <c r="J6718" s="6">
        <f>I6717</f>
        <v/>
      </c>
      <c r="K6718" s="7">
        <f>MAR1!$B$5+MAR1!$C$5*COS(2*PI()*$C6718/365)+MAR1!$D$5*SIN(2*PI()*$C6718/365)</f>
        <v/>
      </c>
      <c r="L6718" s="7">
        <f>MAR1!$B$6+MAR1!$C$6*COS(2*PI()*$C6718/365)+MAR1!$D$6*SIN(2*PI()*$C6718/365)</f>
        <v/>
      </c>
      <c r="M6718" s="7">
        <f>MAR1!$B$7+MAR1!$C$7*COS(2*PI()*$C6718/365)+MAR1!$D$7*SIN(2*PI()*$C6718/365)</f>
        <v/>
      </c>
      <c r="N6718" s="7">
        <f>F6718-K6718</f>
        <v/>
      </c>
      <c r="O6718" s="7">
        <f>G6718-L6718</f>
        <v/>
      </c>
      <c r="P6718" s="7">
        <f>H6718-M6718</f>
        <v/>
      </c>
      <c r="Q6718" s="7">
        <f>IF($I6718=1,(N6718-MAR1!$B$11)/MAR1!$D$11,(N6718-MAR1!$C$11)/MAR1!$E$11)</f>
        <v/>
      </c>
      <c r="R6718" s="7">
        <f>IF($I6718=1,(O6718-MAR1!$B$12)/MAR1!$D$12,(O6718-MAR1!$C$12)/MAR1!$E$12)</f>
        <v/>
      </c>
      <c r="S6718" s="7">
        <f>IF($I6718=1,(P6718-MAR1!$B$13)/MAR1!$D$13,(P6718-MAR1!$C$13)/MAR1!$E$13)</f>
        <v/>
      </c>
    </row>
    <row r="6719">
      <c r="A6719" s="5" t="n">
        <v>6718</v>
      </c>
      <c r="B6719" s="5" t="n">
        <v>19</v>
      </c>
      <c r="C6719" s="5" t="n">
        <v>148</v>
      </c>
      <c r="D6719" s="5" t="n">
        <v>5</v>
      </c>
      <c r="E6719" s="5" t="n">
        <v>0</v>
      </c>
      <c r="F6719" s="5" t="n">
        <v>36</v>
      </c>
      <c r="G6719" s="5" t="n">
        <v>26.3</v>
      </c>
      <c r="H6719" s="5" t="n">
        <v>28.35</v>
      </c>
      <c r="I6719" s="6">
        <f>IF(E6719&gt;=Markov!$B$3,1,0)</f>
        <v/>
      </c>
      <c r="J6719" s="6">
        <f>I6718</f>
        <v/>
      </c>
      <c r="K6719" s="7">
        <f>MAR1!$B$5+MAR1!$C$5*COS(2*PI()*$C6719/365)+MAR1!$D$5*SIN(2*PI()*$C6719/365)</f>
        <v/>
      </c>
      <c r="L6719" s="7">
        <f>MAR1!$B$6+MAR1!$C$6*COS(2*PI()*$C6719/365)+MAR1!$D$6*SIN(2*PI()*$C6719/365)</f>
        <v/>
      </c>
      <c r="M6719" s="7">
        <f>MAR1!$B$7+MAR1!$C$7*COS(2*PI()*$C6719/365)+MAR1!$D$7*SIN(2*PI()*$C6719/365)</f>
        <v/>
      </c>
      <c r="N6719" s="7">
        <f>F6719-K6719</f>
        <v/>
      </c>
      <c r="O6719" s="7">
        <f>G6719-L6719</f>
        <v/>
      </c>
      <c r="P6719" s="7">
        <f>H6719-M6719</f>
        <v/>
      </c>
      <c r="Q6719" s="7">
        <f>IF($I6719=1,(N6719-MAR1!$B$11)/MAR1!$D$11,(N6719-MAR1!$C$11)/MAR1!$E$11)</f>
        <v/>
      </c>
      <c r="R6719" s="7">
        <f>IF($I6719=1,(O6719-MAR1!$B$12)/MAR1!$D$12,(O6719-MAR1!$C$12)/MAR1!$E$12)</f>
        <v/>
      </c>
      <c r="S6719" s="7">
        <f>IF($I6719=1,(P6719-MAR1!$B$13)/MAR1!$D$13,(P6719-MAR1!$C$13)/MAR1!$E$13)</f>
        <v/>
      </c>
    </row>
    <row r="6720">
      <c r="A6720" s="5" t="n">
        <v>6719</v>
      </c>
      <c r="B6720" s="5" t="n">
        <v>19</v>
      </c>
      <c r="C6720" s="5" t="n">
        <v>149</v>
      </c>
      <c r="D6720" s="5" t="n">
        <v>5</v>
      </c>
      <c r="E6720" s="5" t="n">
        <v>0</v>
      </c>
      <c r="F6720" s="5" t="n">
        <v>39</v>
      </c>
      <c r="G6720" s="5" t="n">
        <v>27.5</v>
      </c>
      <c r="H6720" s="5" t="n">
        <v>24.53</v>
      </c>
      <c r="I6720" s="6">
        <f>IF(E6720&gt;=Markov!$B$3,1,0)</f>
        <v/>
      </c>
      <c r="J6720" s="6">
        <f>I6719</f>
        <v/>
      </c>
      <c r="K6720" s="7">
        <f>MAR1!$B$5+MAR1!$C$5*COS(2*PI()*$C6720/365)+MAR1!$D$5*SIN(2*PI()*$C6720/365)</f>
        <v/>
      </c>
      <c r="L6720" s="7">
        <f>MAR1!$B$6+MAR1!$C$6*COS(2*PI()*$C6720/365)+MAR1!$D$6*SIN(2*PI()*$C6720/365)</f>
        <v/>
      </c>
      <c r="M6720" s="7">
        <f>MAR1!$B$7+MAR1!$C$7*COS(2*PI()*$C6720/365)+MAR1!$D$7*SIN(2*PI()*$C6720/365)</f>
        <v/>
      </c>
      <c r="N6720" s="7">
        <f>F6720-K6720</f>
        <v/>
      </c>
      <c r="O6720" s="7">
        <f>G6720-L6720</f>
        <v/>
      </c>
      <c r="P6720" s="7">
        <f>H6720-M6720</f>
        <v/>
      </c>
      <c r="Q6720" s="7">
        <f>IF($I6720=1,(N6720-MAR1!$B$11)/MAR1!$D$11,(N6720-MAR1!$C$11)/MAR1!$E$11)</f>
        <v/>
      </c>
      <c r="R6720" s="7">
        <f>IF($I6720=1,(O6720-MAR1!$B$12)/MAR1!$D$12,(O6720-MAR1!$C$12)/MAR1!$E$12)</f>
        <v/>
      </c>
      <c r="S6720" s="7">
        <f>IF($I6720=1,(P6720-MAR1!$B$13)/MAR1!$D$13,(P6720-MAR1!$C$13)/MAR1!$E$13)</f>
        <v/>
      </c>
    </row>
    <row r="6721">
      <c r="A6721" s="5" t="n">
        <v>6720</v>
      </c>
      <c r="B6721" s="5" t="n">
        <v>19</v>
      </c>
      <c r="C6721" s="5" t="n">
        <v>150</v>
      </c>
      <c r="D6721" s="5" t="n">
        <v>5</v>
      </c>
      <c r="E6721" s="5" t="n">
        <v>0</v>
      </c>
      <c r="F6721" s="5" t="n">
        <v>40.1</v>
      </c>
      <c r="G6721" s="5" t="n">
        <v>27.4</v>
      </c>
      <c r="H6721" s="5" t="n">
        <v>20.05</v>
      </c>
      <c r="I6721" s="6">
        <f>IF(E6721&gt;=Markov!$B$3,1,0)</f>
        <v/>
      </c>
      <c r="J6721" s="6">
        <f>I6720</f>
        <v/>
      </c>
      <c r="K6721" s="7">
        <f>MAR1!$B$5+MAR1!$C$5*COS(2*PI()*$C6721/365)+MAR1!$D$5*SIN(2*PI()*$C6721/365)</f>
        <v/>
      </c>
      <c r="L6721" s="7">
        <f>MAR1!$B$6+MAR1!$C$6*COS(2*PI()*$C6721/365)+MAR1!$D$6*SIN(2*PI()*$C6721/365)</f>
        <v/>
      </c>
      <c r="M6721" s="7">
        <f>MAR1!$B$7+MAR1!$C$7*COS(2*PI()*$C6721/365)+MAR1!$D$7*SIN(2*PI()*$C6721/365)</f>
        <v/>
      </c>
      <c r="N6721" s="7">
        <f>F6721-K6721</f>
        <v/>
      </c>
      <c r="O6721" s="7">
        <f>G6721-L6721</f>
        <v/>
      </c>
      <c r="P6721" s="7">
        <f>H6721-M6721</f>
        <v/>
      </c>
      <c r="Q6721" s="7">
        <f>IF($I6721=1,(N6721-MAR1!$B$11)/MAR1!$D$11,(N6721-MAR1!$C$11)/MAR1!$E$11)</f>
        <v/>
      </c>
      <c r="R6721" s="7">
        <f>IF($I6721=1,(O6721-MAR1!$B$12)/MAR1!$D$12,(O6721-MAR1!$C$12)/MAR1!$E$12)</f>
        <v/>
      </c>
      <c r="S6721" s="7">
        <f>IF($I6721=1,(P6721-MAR1!$B$13)/MAR1!$D$13,(P6721-MAR1!$C$13)/MAR1!$E$13)</f>
        <v/>
      </c>
    </row>
    <row r="6722">
      <c r="A6722" s="5" t="n">
        <v>6721</v>
      </c>
      <c r="B6722" s="5" t="n">
        <v>19</v>
      </c>
      <c r="C6722" s="5" t="n">
        <v>151</v>
      </c>
      <c r="D6722" s="5" t="n">
        <v>5</v>
      </c>
      <c r="E6722" s="5" t="n">
        <v>0</v>
      </c>
      <c r="F6722" s="5" t="n">
        <v>38.4</v>
      </c>
      <c r="G6722" s="5" t="n">
        <v>24.5</v>
      </c>
      <c r="H6722" s="5" t="n">
        <v>18.55</v>
      </c>
      <c r="I6722" s="6">
        <f>IF(E6722&gt;=Markov!$B$3,1,0)</f>
        <v/>
      </c>
      <c r="J6722" s="6">
        <f>I6721</f>
        <v/>
      </c>
      <c r="K6722" s="7">
        <f>MAR1!$B$5+MAR1!$C$5*COS(2*PI()*$C6722/365)+MAR1!$D$5*SIN(2*PI()*$C6722/365)</f>
        <v/>
      </c>
      <c r="L6722" s="7">
        <f>MAR1!$B$6+MAR1!$C$6*COS(2*PI()*$C6722/365)+MAR1!$D$6*SIN(2*PI()*$C6722/365)</f>
        <v/>
      </c>
      <c r="M6722" s="7">
        <f>MAR1!$B$7+MAR1!$C$7*COS(2*PI()*$C6722/365)+MAR1!$D$7*SIN(2*PI()*$C6722/365)</f>
        <v/>
      </c>
      <c r="N6722" s="7">
        <f>F6722-K6722</f>
        <v/>
      </c>
      <c r="O6722" s="7">
        <f>G6722-L6722</f>
        <v/>
      </c>
      <c r="P6722" s="7">
        <f>H6722-M6722</f>
        <v/>
      </c>
      <c r="Q6722" s="7">
        <f>IF($I6722=1,(N6722-MAR1!$B$11)/MAR1!$D$11,(N6722-MAR1!$C$11)/MAR1!$E$11)</f>
        <v/>
      </c>
      <c r="R6722" s="7">
        <f>IF($I6722=1,(O6722-MAR1!$B$12)/MAR1!$D$12,(O6722-MAR1!$C$12)/MAR1!$E$12)</f>
        <v/>
      </c>
      <c r="S6722" s="7">
        <f>IF($I6722=1,(P6722-MAR1!$B$13)/MAR1!$D$13,(P6722-MAR1!$C$13)/MAR1!$E$13)</f>
        <v/>
      </c>
    </row>
    <row r="6723">
      <c r="A6723" s="5" t="n">
        <v>6722</v>
      </c>
      <c r="B6723" s="5" t="n">
        <v>19</v>
      </c>
      <c r="C6723" s="5" t="n">
        <v>152</v>
      </c>
      <c r="D6723" s="5" t="n">
        <v>6</v>
      </c>
      <c r="E6723" s="5" t="n">
        <v>14</v>
      </c>
      <c r="F6723" s="5" t="n">
        <v>35.1</v>
      </c>
      <c r="G6723" s="5" t="n">
        <v>24.7</v>
      </c>
      <c r="H6723" s="5" t="n">
        <v>16.81</v>
      </c>
      <c r="I6723" s="6">
        <f>IF(E6723&gt;=Markov!$B$3,1,0)</f>
        <v/>
      </c>
      <c r="J6723" s="6">
        <f>I6722</f>
        <v/>
      </c>
      <c r="K6723" s="7">
        <f>MAR1!$B$5+MAR1!$C$5*COS(2*PI()*$C6723/365)+MAR1!$D$5*SIN(2*PI()*$C6723/365)</f>
        <v/>
      </c>
      <c r="L6723" s="7">
        <f>MAR1!$B$6+MAR1!$C$6*COS(2*PI()*$C6723/365)+MAR1!$D$6*SIN(2*PI()*$C6723/365)</f>
        <v/>
      </c>
      <c r="M6723" s="7">
        <f>MAR1!$B$7+MAR1!$C$7*COS(2*PI()*$C6723/365)+MAR1!$D$7*SIN(2*PI()*$C6723/365)</f>
        <v/>
      </c>
      <c r="N6723" s="7">
        <f>F6723-K6723</f>
        <v/>
      </c>
      <c r="O6723" s="7">
        <f>G6723-L6723</f>
        <v/>
      </c>
      <c r="P6723" s="7">
        <f>H6723-M6723</f>
        <v/>
      </c>
      <c r="Q6723" s="7">
        <f>IF($I6723=1,(N6723-MAR1!$B$11)/MAR1!$D$11,(N6723-MAR1!$C$11)/MAR1!$E$11)</f>
        <v/>
      </c>
      <c r="R6723" s="7">
        <f>IF($I6723=1,(O6723-MAR1!$B$12)/MAR1!$D$12,(O6723-MAR1!$C$12)/MAR1!$E$12)</f>
        <v/>
      </c>
      <c r="S6723" s="7">
        <f>IF($I6723=1,(P6723-MAR1!$B$13)/MAR1!$D$13,(P6723-MAR1!$C$13)/MAR1!$E$13)</f>
        <v/>
      </c>
    </row>
    <row r="6724">
      <c r="A6724" s="5" t="n">
        <v>6723</v>
      </c>
      <c r="B6724" s="5" t="n">
        <v>19</v>
      </c>
      <c r="C6724" s="5" t="n">
        <v>153</v>
      </c>
      <c r="D6724" s="5" t="n">
        <v>6</v>
      </c>
      <c r="E6724" s="5" t="n">
        <v>10.5</v>
      </c>
      <c r="F6724" s="5" t="n">
        <v>32.9</v>
      </c>
      <c r="G6724" s="5" t="n">
        <v>26.3</v>
      </c>
      <c r="H6724" s="5" t="n">
        <v>16.13</v>
      </c>
      <c r="I6724" s="6">
        <f>IF(E6724&gt;=Markov!$B$3,1,0)</f>
        <v/>
      </c>
      <c r="J6724" s="6">
        <f>I6723</f>
        <v/>
      </c>
      <c r="K6724" s="7">
        <f>MAR1!$B$5+MAR1!$C$5*COS(2*PI()*$C6724/365)+MAR1!$D$5*SIN(2*PI()*$C6724/365)</f>
        <v/>
      </c>
      <c r="L6724" s="7">
        <f>MAR1!$B$6+MAR1!$C$6*COS(2*PI()*$C6724/365)+MAR1!$D$6*SIN(2*PI()*$C6724/365)</f>
        <v/>
      </c>
      <c r="M6724" s="7">
        <f>MAR1!$B$7+MAR1!$C$7*COS(2*PI()*$C6724/365)+MAR1!$D$7*SIN(2*PI()*$C6724/365)</f>
        <v/>
      </c>
      <c r="N6724" s="7">
        <f>F6724-K6724</f>
        <v/>
      </c>
      <c r="O6724" s="7">
        <f>G6724-L6724</f>
        <v/>
      </c>
      <c r="P6724" s="7">
        <f>H6724-M6724</f>
        <v/>
      </c>
      <c r="Q6724" s="7">
        <f>IF($I6724=1,(N6724-MAR1!$B$11)/MAR1!$D$11,(N6724-MAR1!$C$11)/MAR1!$E$11)</f>
        <v/>
      </c>
      <c r="R6724" s="7">
        <f>IF($I6724=1,(O6724-MAR1!$B$12)/MAR1!$D$12,(O6724-MAR1!$C$12)/MAR1!$E$12)</f>
        <v/>
      </c>
      <c r="S6724" s="7">
        <f>IF($I6724=1,(P6724-MAR1!$B$13)/MAR1!$D$13,(P6724-MAR1!$C$13)/MAR1!$E$13)</f>
        <v/>
      </c>
    </row>
    <row r="6725">
      <c r="A6725" s="5" t="n">
        <v>6724</v>
      </c>
      <c r="B6725" s="5" t="n">
        <v>19</v>
      </c>
      <c r="C6725" s="5" t="n">
        <v>154</v>
      </c>
      <c r="D6725" s="5" t="n">
        <v>6</v>
      </c>
      <c r="E6725" s="5" t="n">
        <v>29.8</v>
      </c>
      <c r="F6725" s="5" t="n">
        <v>32.8</v>
      </c>
      <c r="G6725" s="5" t="n">
        <v>25.8</v>
      </c>
      <c r="H6725" s="5" t="n">
        <v>16.33</v>
      </c>
      <c r="I6725" s="6">
        <f>IF(E6725&gt;=Markov!$B$3,1,0)</f>
        <v/>
      </c>
      <c r="J6725" s="6">
        <f>I6724</f>
        <v/>
      </c>
      <c r="K6725" s="7">
        <f>MAR1!$B$5+MAR1!$C$5*COS(2*PI()*$C6725/365)+MAR1!$D$5*SIN(2*PI()*$C6725/365)</f>
        <v/>
      </c>
      <c r="L6725" s="7">
        <f>MAR1!$B$6+MAR1!$C$6*COS(2*PI()*$C6725/365)+MAR1!$D$6*SIN(2*PI()*$C6725/365)</f>
        <v/>
      </c>
      <c r="M6725" s="7">
        <f>MAR1!$B$7+MAR1!$C$7*COS(2*PI()*$C6725/365)+MAR1!$D$7*SIN(2*PI()*$C6725/365)</f>
        <v/>
      </c>
      <c r="N6725" s="7">
        <f>F6725-K6725</f>
        <v/>
      </c>
      <c r="O6725" s="7">
        <f>G6725-L6725</f>
        <v/>
      </c>
      <c r="P6725" s="7">
        <f>H6725-M6725</f>
        <v/>
      </c>
      <c r="Q6725" s="7">
        <f>IF($I6725=1,(N6725-MAR1!$B$11)/MAR1!$D$11,(N6725-MAR1!$C$11)/MAR1!$E$11)</f>
        <v/>
      </c>
      <c r="R6725" s="7">
        <f>IF($I6725=1,(O6725-MAR1!$B$12)/MAR1!$D$12,(O6725-MAR1!$C$12)/MAR1!$E$12)</f>
        <v/>
      </c>
      <c r="S6725" s="7">
        <f>IF($I6725=1,(P6725-MAR1!$B$13)/MAR1!$D$13,(P6725-MAR1!$C$13)/MAR1!$E$13)</f>
        <v/>
      </c>
    </row>
    <row r="6726">
      <c r="A6726" s="5" t="n">
        <v>6725</v>
      </c>
      <c r="B6726" s="5" t="n">
        <v>19</v>
      </c>
      <c r="C6726" s="5" t="n">
        <v>155</v>
      </c>
      <c r="D6726" s="5" t="n">
        <v>6</v>
      </c>
      <c r="E6726" s="5" t="n">
        <v>1.5</v>
      </c>
      <c r="F6726" s="5" t="n">
        <v>34</v>
      </c>
      <c r="G6726" s="5" t="n">
        <v>26.4</v>
      </c>
      <c r="H6726" s="5" t="n">
        <v>16.85</v>
      </c>
      <c r="I6726" s="6">
        <f>IF(E6726&gt;=Markov!$B$3,1,0)</f>
        <v/>
      </c>
      <c r="J6726" s="6">
        <f>I6725</f>
        <v/>
      </c>
      <c r="K6726" s="7">
        <f>MAR1!$B$5+MAR1!$C$5*COS(2*PI()*$C6726/365)+MAR1!$D$5*SIN(2*PI()*$C6726/365)</f>
        <v/>
      </c>
      <c r="L6726" s="7">
        <f>MAR1!$B$6+MAR1!$C$6*COS(2*PI()*$C6726/365)+MAR1!$D$6*SIN(2*PI()*$C6726/365)</f>
        <v/>
      </c>
      <c r="M6726" s="7">
        <f>MAR1!$B$7+MAR1!$C$7*COS(2*PI()*$C6726/365)+MAR1!$D$7*SIN(2*PI()*$C6726/365)</f>
        <v/>
      </c>
      <c r="N6726" s="7">
        <f>F6726-K6726</f>
        <v/>
      </c>
      <c r="O6726" s="7">
        <f>G6726-L6726</f>
        <v/>
      </c>
      <c r="P6726" s="7">
        <f>H6726-M6726</f>
        <v/>
      </c>
      <c r="Q6726" s="7">
        <f>IF($I6726=1,(N6726-MAR1!$B$11)/MAR1!$D$11,(N6726-MAR1!$C$11)/MAR1!$E$11)</f>
        <v/>
      </c>
      <c r="R6726" s="7">
        <f>IF($I6726=1,(O6726-MAR1!$B$12)/MAR1!$D$12,(O6726-MAR1!$C$12)/MAR1!$E$12)</f>
        <v/>
      </c>
      <c r="S6726" s="7">
        <f>IF($I6726=1,(P6726-MAR1!$B$13)/MAR1!$D$13,(P6726-MAR1!$C$13)/MAR1!$E$13)</f>
        <v/>
      </c>
    </row>
    <row r="6727">
      <c r="A6727" s="5" t="n">
        <v>6726</v>
      </c>
      <c r="B6727" s="5" t="n">
        <v>19</v>
      </c>
      <c r="C6727" s="5" t="n">
        <v>156</v>
      </c>
      <c r="D6727" s="5" t="n">
        <v>6</v>
      </c>
      <c r="E6727" s="5" t="n">
        <v>0.4</v>
      </c>
      <c r="F6727" s="5" t="n">
        <v>35.3</v>
      </c>
      <c r="G6727" s="5" t="n">
        <v>28.6</v>
      </c>
      <c r="H6727" s="5" t="n">
        <v>18.4</v>
      </c>
      <c r="I6727" s="6">
        <f>IF(E6727&gt;=Markov!$B$3,1,0)</f>
        <v/>
      </c>
      <c r="J6727" s="6">
        <f>I6726</f>
        <v/>
      </c>
      <c r="K6727" s="7">
        <f>MAR1!$B$5+MAR1!$C$5*COS(2*PI()*$C6727/365)+MAR1!$D$5*SIN(2*PI()*$C6727/365)</f>
        <v/>
      </c>
      <c r="L6727" s="7">
        <f>MAR1!$B$6+MAR1!$C$6*COS(2*PI()*$C6727/365)+MAR1!$D$6*SIN(2*PI()*$C6727/365)</f>
        <v/>
      </c>
      <c r="M6727" s="7">
        <f>MAR1!$B$7+MAR1!$C$7*COS(2*PI()*$C6727/365)+MAR1!$D$7*SIN(2*PI()*$C6727/365)</f>
        <v/>
      </c>
      <c r="N6727" s="7">
        <f>F6727-K6727</f>
        <v/>
      </c>
      <c r="O6727" s="7">
        <f>G6727-L6727</f>
        <v/>
      </c>
      <c r="P6727" s="7">
        <f>H6727-M6727</f>
        <v/>
      </c>
      <c r="Q6727" s="7">
        <f>IF($I6727=1,(N6727-MAR1!$B$11)/MAR1!$D$11,(N6727-MAR1!$C$11)/MAR1!$E$11)</f>
        <v/>
      </c>
      <c r="R6727" s="7">
        <f>IF($I6727=1,(O6727-MAR1!$B$12)/MAR1!$D$12,(O6727-MAR1!$C$12)/MAR1!$E$12)</f>
        <v/>
      </c>
      <c r="S6727" s="7">
        <f>IF($I6727=1,(P6727-MAR1!$B$13)/MAR1!$D$13,(P6727-MAR1!$C$13)/MAR1!$E$13)</f>
        <v/>
      </c>
    </row>
    <row r="6728">
      <c r="A6728" s="5" t="n">
        <v>6727</v>
      </c>
      <c r="B6728" s="5" t="n">
        <v>19</v>
      </c>
      <c r="C6728" s="5" t="n">
        <v>157</v>
      </c>
      <c r="D6728" s="5" t="n">
        <v>6</v>
      </c>
      <c r="E6728" s="5" t="n">
        <v>0</v>
      </c>
      <c r="F6728" s="5" t="n">
        <v>41.6</v>
      </c>
      <c r="G6728" s="5" t="n">
        <v>30</v>
      </c>
      <c r="H6728" s="5" t="n">
        <v>19.93</v>
      </c>
      <c r="I6728" s="6">
        <f>IF(E6728&gt;=Markov!$B$3,1,0)</f>
        <v/>
      </c>
      <c r="J6728" s="6">
        <f>I6727</f>
        <v/>
      </c>
      <c r="K6728" s="7">
        <f>MAR1!$B$5+MAR1!$C$5*COS(2*PI()*$C6728/365)+MAR1!$D$5*SIN(2*PI()*$C6728/365)</f>
        <v/>
      </c>
      <c r="L6728" s="7">
        <f>MAR1!$B$6+MAR1!$C$6*COS(2*PI()*$C6728/365)+MAR1!$D$6*SIN(2*PI()*$C6728/365)</f>
        <v/>
      </c>
      <c r="M6728" s="7">
        <f>MAR1!$B$7+MAR1!$C$7*COS(2*PI()*$C6728/365)+MAR1!$D$7*SIN(2*PI()*$C6728/365)</f>
        <v/>
      </c>
      <c r="N6728" s="7">
        <f>F6728-K6728</f>
        <v/>
      </c>
      <c r="O6728" s="7">
        <f>G6728-L6728</f>
        <v/>
      </c>
      <c r="P6728" s="7">
        <f>H6728-M6728</f>
        <v/>
      </c>
      <c r="Q6728" s="7">
        <f>IF($I6728=1,(N6728-MAR1!$B$11)/MAR1!$D$11,(N6728-MAR1!$C$11)/MAR1!$E$11)</f>
        <v/>
      </c>
      <c r="R6728" s="7">
        <f>IF($I6728=1,(O6728-MAR1!$B$12)/MAR1!$D$12,(O6728-MAR1!$C$12)/MAR1!$E$12)</f>
        <v/>
      </c>
      <c r="S6728" s="7">
        <f>IF($I6728=1,(P6728-MAR1!$B$13)/MAR1!$D$13,(P6728-MAR1!$C$13)/MAR1!$E$13)</f>
        <v/>
      </c>
    </row>
    <row r="6729">
      <c r="A6729" s="5" t="n">
        <v>6728</v>
      </c>
      <c r="B6729" s="5" t="n">
        <v>19</v>
      </c>
      <c r="C6729" s="5" t="n">
        <v>158</v>
      </c>
      <c r="D6729" s="5" t="n">
        <v>6</v>
      </c>
      <c r="E6729" s="5" t="n">
        <v>9.699999999999999</v>
      </c>
      <c r="F6729" s="5" t="n">
        <v>35.2</v>
      </c>
      <c r="G6729" s="5" t="n">
        <v>26</v>
      </c>
      <c r="H6729" s="5" t="n">
        <v>12.57</v>
      </c>
      <c r="I6729" s="6">
        <f>IF(E6729&gt;=Markov!$B$3,1,0)</f>
        <v/>
      </c>
      <c r="J6729" s="6">
        <f>I6728</f>
        <v/>
      </c>
      <c r="K6729" s="7">
        <f>MAR1!$B$5+MAR1!$C$5*COS(2*PI()*$C6729/365)+MAR1!$D$5*SIN(2*PI()*$C6729/365)</f>
        <v/>
      </c>
      <c r="L6729" s="7">
        <f>MAR1!$B$6+MAR1!$C$6*COS(2*PI()*$C6729/365)+MAR1!$D$6*SIN(2*PI()*$C6729/365)</f>
        <v/>
      </c>
      <c r="M6729" s="7">
        <f>MAR1!$B$7+MAR1!$C$7*COS(2*PI()*$C6729/365)+MAR1!$D$7*SIN(2*PI()*$C6729/365)</f>
        <v/>
      </c>
      <c r="N6729" s="7">
        <f>F6729-K6729</f>
        <v/>
      </c>
      <c r="O6729" s="7">
        <f>G6729-L6729</f>
        <v/>
      </c>
      <c r="P6729" s="7">
        <f>H6729-M6729</f>
        <v/>
      </c>
      <c r="Q6729" s="7">
        <f>IF($I6729=1,(N6729-MAR1!$B$11)/MAR1!$D$11,(N6729-MAR1!$C$11)/MAR1!$E$11)</f>
        <v/>
      </c>
      <c r="R6729" s="7">
        <f>IF($I6729=1,(O6729-MAR1!$B$12)/MAR1!$D$12,(O6729-MAR1!$C$12)/MAR1!$E$12)</f>
        <v/>
      </c>
      <c r="S6729" s="7">
        <f>IF($I6729=1,(P6729-MAR1!$B$13)/MAR1!$D$13,(P6729-MAR1!$C$13)/MAR1!$E$13)</f>
        <v/>
      </c>
    </row>
    <row r="6730">
      <c r="A6730" s="5" t="n">
        <v>6729</v>
      </c>
      <c r="B6730" s="5" t="n">
        <v>19</v>
      </c>
      <c r="C6730" s="5" t="n">
        <v>159</v>
      </c>
      <c r="D6730" s="5" t="n">
        <v>6</v>
      </c>
      <c r="E6730" s="5" t="n">
        <v>0</v>
      </c>
      <c r="F6730" s="5" t="n">
        <v>38</v>
      </c>
      <c r="G6730" s="5" t="n">
        <v>28.1</v>
      </c>
      <c r="H6730" s="5" t="n">
        <v>22.68</v>
      </c>
      <c r="I6730" s="6">
        <f>IF(E6730&gt;=Markov!$B$3,1,0)</f>
        <v/>
      </c>
      <c r="J6730" s="6">
        <f>I6729</f>
        <v/>
      </c>
      <c r="K6730" s="7">
        <f>MAR1!$B$5+MAR1!$C$5*COS(2*PI()*$C6730/365)+MAR1!$D$5*SIN(2*PI()*$C6730/365)</f>
        <v/>
      </c>
      <c r="L6730" s="7">
        <f>MAR1!$B$6+MAR1!$C$6*COS(2*PI()*$C6730/365)+MAR1!$D$6*SIN(2*PI()*$C6730/365)</f>
        <v/>
      </c>
      <c r="M6730" s="7">
        <f>MAR1!$B$7+MAR1!$C$7*COS(2*PI()*$C6730/365)+MAR1!$D$7*SIN(2*PI()*$C6730/365)</f>
        <v/>
      </c>
      <c r="N6730" s="7">
        <f>F6730-K6730</f>
        <v/>
      </c>
      <c r="O6730" s="7">
        <f>G6730-L6730</f>
        <v/>
      </c>
      <c r="P6730" s="7">
        <f>H6730-M6730</f>
        <v/>
      </c>
      <c r="Q6730" s="7">
        <f>IF($I6730=1,(N6730-MAR1!$B$11)/MAR1!$D$11,(N6730-MAR1!$C$11)/MAR1!$E$11)</f>
        <v/>
      </c>
      <c r="R6730" s="7">
        <f>IF($I6730=1,(O6730-MAR1!$B$12)/MAR1!$D$12,(O6730-MAR1!$C$12)/MAR1!$E$12)</f>
        <v/>
      </c>
      <c r="S6730" s="7">
        <f>IF($I6730=1,(P6730-MAR1!$B$13)/MAR1!$D$13,(P6730-MAR1!$C$13)/MAR1!$E$13)</f>
        <v/>
      </c>
    </row>
    <row r="6731">
      <c r="A6731" s="5" t="n">
        <v>6730</v>
      </c>
      <c r="B6731" s="5" t="n">
        <v>19</v>
      </c>
      <c r="C6731" s="5" t="n">
        <v>160</v>
      </c>
      <c r="D6731" s="5" t="n">
        <v>6</v>
      </c>
      <c r="E6731" s="5" t="n">
        <v>0</v>
      </c>
      <c r="F6731" s="5" t="n">
        <v>38.8</v>
      </c>
      <c r="G6731" s="5" t="n">
        <v>28.8</v>
      </c>
      <c r="H6731" s="5" t="n">
        <v>20.79</v>
      </c>
      <c r="I6731" s="6">
        <f>IF(E6731&gt;=Markov!$B$3,1,0)</f>
        <v/>
      </c>
      <c r="J6731" s="6">
        <f>I6730</f>
        <v/>
      </c>
      <c r="K6731" s="7">
        <f>MAR1!$B$5+MAR1!$C$5*COS(2*PI()*$C6731/365)+MAR1!$D$5*SIN(2*PI()*$C6731/365)</f>
        <v/>
      </c>
      <c r="L6731" s="7">
        <f>MAR1!$B$6+MAR1!$C$6*COS(2*PI()*$C6731/365)+MAR1!$D$6*SIN(2*PI()*$C6731/365)</f>
        <v/>
      </c>
      <c r="M6731" s="7">
        <f>MAR1!$B$7+MAR1!$C$7*COS(2*PI()*$C6731/365)+MAR1!$D$7*SIN(2*PI()*$C6731/365)</f>
        <v/>
      </c>
      <c r="N6731" s="7">
        <f>F6731-K6731</f>
        <v/>
      </c>
      <c r="O6731" s="7">
        <f>G6731-L6731</f>
        <v/>
      </c>
      <c r="P6731" s="7">
        <f>H6731-M6731</f>
        <v/>
      </c>
      <c r="Q6731" s="7">
        <f>IF($I6731=1,(N6731-MAR1!$B$11)/MAR1!$D$11,(N6731-MAR1!$C$11)/MAR1!$E$11)</f>
        <v/>
      </c>
      <c r="R6731" s="7">
        <f>IF($I6731=1,(O6731-MAR1!$B$12)/MAR1!$D$12,(O6731-MAR1!$C$12)/MAR1!$E$12)</f>
        <v/>
      </c>
      <c r="S6731" s="7">
        <f>IF($I6731=1,(P6731-MAR1!$B$13)/MAR1!$D$13,(P6731-MAR1!$C$13)/MAR1!$E$13)</f>
        <v/>
      </c>
    </row>
    <row r="6732">
      <c r="A6732" s="5" t="n">
        <v>6731</v>
      </c>
      <c r="B6732" s="5" t="n">
        <v>19</v>
      </c>
      <c r="C6732" s="5" t="n">
        <v>161</v>
      </c>
      <c r="D6732" s="5" t="n">
        <v>6</v>
      </c>
      <c r="E6732" s="5" t="n">
        <v>0</v>
      </c>
      <c r="F6732" s="5" t="n">
        <v>39.1</v>
      </c>
      <c r="G6732" s="5" t="n">
        <v>26.7</v>
      </c>
      <c r="H6732" s="5" t="n">
        <v>17.07</v>
      </c>
      <c r="I6732" s="6">
        <f>IF(E6732&gt;=Markov!$B$3,1,0)</f>
        <v/>
      </c>
      <c r="J6732" s="6">
        <f>I6731</f>
        <v/>
      </c>
      <c r="K6732" s="7">
        <f>MAR1!$B$5+MAR1!$C$5*COS(2*PI()*$C6732/365)+MAR1!$D$5*SIN(2*PI()*$C6732/365)</f>
        <v/>
      </c>
      <c r="L6732" s="7">
        <f>MAR1!$B$6+MAR1!$C$6*COS(2*PI()*$C6732/365)+MAR1!$D$6*SIN(2*PI()*$C6732/365)</f>
        <v/>
      </c>
      <c r="M6732" s="7">
        <f>MAR1!$B$7+MAR1!$C$7*COS(2*PI()*$C6732/365)+MAR1!$D$7*SIN(2*PI()*$C6732/365)</f>
        <v/>
      </c>
      <c r="N6732" s="7">
        <f>F6732-K6732</f>
        <v/>
      </c>
      <c r="O6732" s="7">
        <f>G6732-L6732</f>
        <v/>
      </c>
      <c r="P6732" s="7">
        <f>H6732-M6732</f>
        <v/>
      </c>
      <c r="Q6732" s="7">
        <f>IF($I6732=1,(N6732-MAR1!$B$11)/MAR1!$D$11,(N6732-MAR1!$C$11)/MAR1!$E$11)</f>
        <v/>
      </c>
      <c r="R6732" s="7">
        <f>IF($I6732=1,(O6732-MAR1!$B$12)/MAR1!$D$12,(O6732-MAR1!$C$12)/MAR1!$E$12)</f>
        <v/>
      </c>
      <c r="S6732" s="7">
        <f>IF($I6732=1,(P6732-MAR1!$B$13)/MAR1!$D$13,(P6732-MAR1!$C$13)/MAR1!$E$13)</f>
        <v/>
      </c>
    </row>
    <row r="6733">
      <c r="A6733" s="5" t="n">
        <v>6732</v>
      </c>
      <c r="B6733" s="5" t="n">
        <v>19</v>
      </c>
      <c r="C6733" s="5" t="n">
        <v>162</v>
      </c>
      <c r="D6733" s="5" t="n">
        <v>6</v>
      </c>
      <c r="E6733" s="5" t="n">
        <v>0</v>
      </c>
      <c r="F6733" s="5" t="n">
        <v>39</v>
      </c>
      <c r="G6733" s="5" t="n">
        <v>28.5</v>
      </c>
      <c r="H6733" s="5" t="n">
        <v>18.56</v>
      </c>
      <c r="I6733" s="6">
        <f>IF(E6733&gt;=Markov!$B$3,1,0)</f>
        <v/>
      </c>
      <c r="J6733" s="6">
        <f>I6732</f>
        <v/>
      </c>
      <c r="K6733" s="7">
        <f>MAR1!$B$5+MAR1!$C$5*COS(2*PI()*$C6733/365)+MAR1!$D$5*SIN(2*PI()*$C6733/365)</f>
        <v/>
      </c>
      <c r="L6733" s="7">
        <f>MAR1!$B$6+MAR1!$C$6*COS(2*PI()*$C6733/365)+MAR1!$D$6*SIN(2*PI()*$C6733/365)</f>
        <v/>
      </c>
      <c r="M6733" s="7">
        <f>MAR1!$B$7+MAR1!$C$7*COS(2*PI()*$C6733/365)+MAR1!$D$7*SIN(2*PI()*$C6733/365)</f>
        <v/>
      </c>
      <c r="N6733" s="7">
        <f>F6733-K6733</f>
        <v/>
      </c>
      <c r="O6733" s="7">
        <f>G6733-L6733</f>
        <v/>
      </c>
      <c r="P6733" s="7">
        <f>H6733-M6733</f>
        <v/>
      </c>
      <c r="Q6733" s="7">
        <f>IF($I6733=1,(N6733-MAR1!$B$11)/MAR1!$D$11,(N6733-MAR1!$C$11)/MAR1!$E$11)</f>
        <v/>
      </c>
      <c r="R6733" s="7">
        <f>IF($I6733=1,(O6733-MAR1!$B$12)/MAR1!$D$12,(O6733-MAR1!$C$12)/MAR1!$E$12)</f>
        <v/>
      </c>
      <c r="S6733" s="7">
        <f>IF($I6733=1,(P6733-MAR1!$B$13)/MAR1!$D$13,(P6733-MAR1!$C$13)/MAR1!$E$13)</f>
        <v/>
      </c>
    </row>
    <row r="6734">
      <c r="A6734" s="5" t="n">
        <v>6733</v>
      </c>
      <c r="B6734" s="5" t="n">
        <v>19</v>
      </c>
      <c r="C6734" s="5" t="n">
        <v>163</v>
      </c>
      <c r="D6734" s="5" t="n">
        <v>6</v>
      </c>
      <c r="E6734" s="5" t="n">
        <v>0</v>
      </c>
      <c r="F6734" s="5" t="n">
        <v>38.9</v>
      </c>
      <c r="G6734" s="5" t="n">
        <v>26.9</v>
      </c>
      <c r="H6734" s="5" t="n">
        <v>19.88</v>
      </c>
      <c r="I6734" s="6">
        <f>IF(E6734&gt;=Markov!$B$3,1,0)</f>
        <v/>
      </c>
      <c r="J6734" s="6">
        <f>I6733</f>
        <v/>
      </c>
      <c r="K6734" s="7">
        <f>MAR1!$B$5+MAR1!$C$5*COS(2*PI()*$C6734/365)+MAR1!$D$5*SIN(2*PI()*$C6734/365)</f>
        <v/>
      </c>
      <c r="L6734" s="7">
        <f>MAR1!$B$6+MAR1!$C$6*COS(2*PI()*$C6734/365)+MAR1!$D$6*SIN(2*PI()*$C6734/365)</f>
        <v/>
      </c>
      <c r="M6734" s="7">
        <f>MAR1!$B$7+MAR1!$C$7*COS(2*PI()*$C6734/365)+MAR1!$D$7*SIN(2*PI()*$C6734/365)</f>
        <v/>
      </c>
      <c r="N6734" s="7">
        <f>F6734-K6734</f>
        <v/>
      </c>
      <c r="O6734" s="7">
        <f>G6734-L6734</f>
        <v/>
      </c>
      <c r="P6734" s="7">
        <f>H6734-M6734</f>
        <v/>
      </c>
      <c r="Q6734" s="7">
        <f>IF($I6734=1,(N6734-MAR1!$B$11)/MAR1!$D$11,(N6734-MAR1!$C$11)/MAR1!$E$11)</f>
        <v/>
      </c>
      <c r="R6734" s="7">
        <f>IF($I6734=1,(O6734-MAR1!$B$12)/MAR1!$D$12,(O6734-MAR1!$C$12)/MAR1!$E$12)</f>
        <v/>
      </c>
      <c r="S6734" s="7">
        <f>IF($I6734=1,(P6734-MAR1!$B$13)/MAR1!$D$13,(P6734-MAR1!$C$13)/MAR1!$E$13)</f>
        <v/>
      </c>
    </row>
    <row r="6735">
      <c r="A6735" s="5" t="n">
        <v>6734</v>
      </c>
      <c r="B6735" s="5" t="n">
        <v>19</v>
      </c>
      <c r="C6735" s="5" t="n">
        <v>164</v>
      </c>
      <c r="D6735" s="5" t="n">
        <v>6</v>
      </c>
      <c r="E6735" s="5" t="n">
        <v>0</v>
      </c>
      <c r="F6735" s="5" t="n">
        <v>38.6</v>
      </c>
      <c r="G6735" s="5" t="n">
        <v>29.3</v>
      </c>
      <c r="H6735" s="5" t="n">
        <v>18.31</v>
      </c>
      <c r="I6735" s="6">
        <f>IF(E6735&gt;=Markov!$B$3,1,0)</f>
        <v/>
      </c>
      <c r="J6735" s="6">
        <f>I6734</f>
        <v/>
      </c>
      <c r="K6735" s="7">
        <f>MAR1!$B$5+MAR1!$C$5*COS(2*PI()*$C6735/365)+MAR1!$D$5*SIN(2*PI()*$C6735/365)</f>
        <v/>
      </c>
      <c r="L6735" s="7">
        <f>MAR1!$B$6+MAR1!$C$6*COS(2*PI()*$C6735/365)+MAR1!$D$6*SIN(2*PI()*$C6735/365)</f>
        <v/>
      </c>
      <c r="M6735" s="7">
        <f>MAR1!$B$7+MAR1!$C$7*COS(2*PI()*$C6735/365)+MAR1!$D$7*SIN(2*PI()*$C6735/365)</f>
        <v/>
      </c>
      <c r="N6735" s="7">
        <f>F6735-K6735</f>
        <v/>
      </c>
      <c r="O6735" s="7">
        <f>G6735-L6735</f>
        <v/>
      </c>
      <c r="P6735" s="7">
        <f>H6735-M6735</f>
        <v/>
      </c>
      <c r="Q6735" s="7">
        <f>IF($I6735=1,(N6735-MAR1!$B$11)/MAR1!$D$11,(N6735-MAR1!$C$11)/MAR1!$E$11)</f>
        <v/>
      </c>
      <c r="R6735" s="7">
        <f>IF($I6735=1,(O6735-MAR1!$B$12)/MAR1!$D$12,(O6735-MAR1!$C$12)/MAR1!$E$12)</f>
        <v/>
      </c>
      <c r="S6735" s="7">
        <f>IF($I6735=1,(P6735-MAR1!$B$13)/MAR1!$D$13,(P6735-MAR1!$C$13)/MAR1!$E$13)</f>
        <v/>
      </c>
    </row>
    <row r="6736">
      <c r="A6736" s="5" t="n">
        <v>6735</v>
      </c>
      <c r="B6736" s="5" t="n">
        <v>19</v>
      </c>
      <c r="C6736" s="5" t="n">
        <v>165</v>
      </c>
      <c r="D6736" s="5" t="n">
        <v>6</v>
      </c>
      <c r="E6736" s="5" t="n">
        <v>19.2</v>
      </c>
      <c r="F6736" s="5" t="n">
        <v>32.7</v>
      </c>
      <c r="G6736" s="5" t="n">
        <v>27.2</v>
      </c>
      <c r="H6736" s="5" t="n">
        <v>12.88</v>
      </c>
      <c r="I6736" s="6">
        <f>IF(E6736&gt;=Markov!$B$3,1,0)</f>
        <v/>
      </c>
      <c r="J6736" s="6">
        <f>I6735</f>
        <v/>
      </c>
      <c r="K6736" s="7">
        <f>MAR1!$B$5+MAR1!$C$5*COS(2*PI()*$C6736/365)+MAR1!$D$5*SIN(2*PI()*$C6736/365)</f>
        <v/>
      </c>
      <c r="L6736" s="7">
        <f>MAR1!$B$6+MAR1!$C$6*COS(2*PI()*$C6736/365)+MAR1!$D$6*SIN(2*PI()*$C6736/365)</f>
        <v/>
      </c>
      <c r="M6736" s="7">
        <f>MAR1!$B$7+MAR1!$C$7*COS(2*PI()*$C6736/365)+MAR1!$D$7*SIN(2*PI()*$C6736/365)</f>
        <v/>
      </c>
      <c r="N6736" s="7">
        <f>F6736-K6736</f>
        <v/>
      </c>
      <c r="O6736" s="7">
        <f>G6736-L6736</f>
        <v/>
      </c>
      <c r="P6736" s="7">
        <f>H6736-M6736</f>
        <v/>
      </c>
      <c r="Q6736" s="7">
        <f>IF($I6736=1,(N6736-MAR1!$B$11)/MAR1!$D$11,(N6736-MAR1!$C$11)/MAR1!$E$11)</f>
        <v/>
      </c>
      <c r="R6736" s="7">
        <f>IF($I6736=1,(O6736-MAR1!$B$12)/MAR1!$D$12,(O6736-MAR1!$C$12)/MAR1!$E$12)</f>
        <v/>
      </c>
      <c r="S6736" s="7">
        <f>IF($I6736=1,(P6736-MAR1!$B$13)/MAR1!$D$13,(P6736-MAR1!$C$13)/MAR1!$E$13)</f>
        <v/>
      </c>
    </row>
    <row r="6737">
      <c r="A6737" s="5" t="n">
        <v>6736</v>
      </c>
      <c r="B6737" s="5" t="n">
        <v>19</v>
      </c>
      <c r="C6737" s="5" t="n">
        <v>166</v>
      </c>
      <c r="D6737" s="5" t="n">
        <v>6</v>
      </c>
      <c r="E6737" s="5" t="n">
        <v>15.1</v>
      </c>
      <c r="F6737" s="5" t="n">
        <v>34.6</v>
      </c>
      <c r="G6737" s="5" t="n">
        <v>27.3</v>
      </c>
      <c r="H6737" s="5" t="n">
        <v>11.55</v>
      </c>
      <c r="I6737" s="6">
        <f>IF(E6737&gt;=Markov!$B$3,1,0)</f>
        <v/>
      </c>
      <c r="J6737" s="6">
        <f>I6736</f>
        <v/>
      </c>
      <c r="K6737" s="7">
        <f>MAR1!$B$5+MAR1!$C$5*COS(2*PI()*$C6737/365)+MAR1!$D$5*SIN(2*PI()*$C6737/365)</f>
        <v/>
      </c>
      <c r="L6737" s="7">
        <f>MAR1!$B$6+MAR1!$C$6*COS(2*PI()*$C6737/365)+MAR1!$D$6*SIN(2*PI()*$C6737/365)</f>
        <v/>
      </c>
      <c r="M6737" s="7">
        <f>MAR1!$B$7+MAR1!$C$7*COS(2*PI()*$C6737/365)+MAR1!$D$7*SIN(2*PI()*$C6737/365)</f>
        <v/>
      </c>
      <c r="N6737" s="7">
        <f>F6737-K6737</f>
        <v/>
      </c>
      <c r="O6737" s="7">
        <f>G6737-L6737</f>
        <v/>
      </c>
      <c r="P6737" s="7">
        <f>H6737-M6737</f>
        <v/>
      </c>
      <c r="Q6737" s="7">
        <f>IF($I6737=1,(N6737-MAR1!$B$11)/MAR1!$D$11,(N6737-MAR1!$C$11)/MAR1!$E$11)</f>
        <v/>
      </c>
      <c r="R6737" s="7">
        <f>IF($I6737=1,(O6737-MAR1!$B$12)/MAR1!$D$12,(O6737-MAR1!$C$12)/MAR1!$E$12)</f>
        <v/>
      </c>
      <c r="S6737" s="7">
        <f>IF($I6737=1,(P6737-MAR1!$B$13)/MAR1!$D$13,(P6737-MAR1!$C$13)/MAR1!$E$13)</f>
        <v/>
      </c>
    </row>
    <row r="6738">
      <c r="A6738" s="5" t="n">
        <v>6737</v>
      </c>
      <c r="B6738" s="5" t="n">
        <v>19</v>
      </c>
      <c r="C6738" s="5" t="n">
        <v>167</v>
      </c>
      <c r="D6738" s="5" t="n">
        <v>6</v>
      </c>
      <c r="E6738" s="5" t="n">
        <v>0</v>
      </c>
      <c r="F6738" s="5" t="n">
        <v>36.8</v>
      </c>
      <c r="G6738" s="5" t="n">
        <v>28.7</v>
      </c>
      <c r="H6738" s="5" t="n">
        <v>17.99</v>
      </c>
      <c r="I6738" s="6">
        <f>IF(E6738&gt;=Markov!$B$3,1,0)</f>
        <v/>
      </c>
      <c r="J6738" s="6">
        <f>I6737</f>
        <v/>
      </c>
      <c r="K6738" s="7">
        <f>MAR1!$B$5+MAR1!$C$5*COS(2*PI()*$C6738/365)+MAR1!$D$5*SIN(2*PI()*$C6738/365)</f>
        <v/>
      </c>
      <c r="L6738" s="7">
        <f>MAR1!$B$6+MAR1!$C$6*COS(2*PI()*$C6738/365)+MAR1!$D$6*SIN(2*PI()*$C6738/365)</f>
        <v/>
      </c>
      <c r="M6738" s="7">
        <f>MAR1!$B$7+MAR1!$C$7*COS(2*PI()*$C6738/365)+MAR1!$D$7*SIN(2*PI()*$C6738/365)</f>
        <v/>
      </c>
      <c r="N6738" s="7">
        <f>F6738-K6738</f>
        <v/>
      </c>
      <c r="O6738" s="7">
        <f>G6738-L6738</f>
        <v/>
      </c>
      <c r="P6738" s="7">
        <f>H6738-M6738</f>
        <v/>
      </c>
      <c r="Q6738" s="7">
        <f>IF($I6738=1,(N6738-MAR1!$B$11)/MAR1!$D$11,(N6738-MAR1!$C$11)/MAR1!$E$11)</f>
        <v/>
      </c>
      <c r="R6738" s="7">
        <f>IF($I6738=1,(O6738-MAR1!$B$12)/MAR1!$D$12,(O6738-MAR1!$C$12)/MAR1!$E$12)</f>
        <v/>
      </c>
      <c r="S6738" s="7">
        <f>IF($I6738=1,(P6738-MAR1!$B$13)/MAR1!$D$13,(P6738-MAR1!$C$13)/MAR1!$E$13)</f>
        <v/>
      </c>
    </row>
    <row r="6739">
      <c r="A6739" s="5" t="n">
        <v>6738</v>
      </c>
      <c r="B6739" s="5" t="n">
        <v>19</v>
      </c>
      <c r="C6739" s="5" t="n">
        <v>168</v>
      </c>
      <c r="D6739" s="5" t="n">
        <v>6</v>
      </c>
      <c r="E6739" s="5" t="n">
        <v>8</v>
      </c>
      <c r="F6739" s="5" t="n">
        <v>36.1</v>
      </c>
      <c r="G6739" s="5" t="n">
        <v>28.1</v>
      </c>
      <c r="H6739" s="5" t="n">
        <v>14.65</v>
      </c>
      <c r="I6739" s="6">
        <f>IF(E6739&gt;=Markov!$B$3,1,0)</f>
        <v/>
      </c>
      <c r="J6739" s="6">
        <f>I6738</f>
        <v/>
      </c>
      <c r="K6739" s="7">
        <f>MAR1!$B$5+MAR1!$C$5*COS(2*PI()*$C6739/365)+MAR1!$D$5*SIN(2*PI()*$C6739/365)</f>
        <v/>
      </c>
      <c r="L6739" s="7">
        <f>MAR1!$B$6+MAR1!$C$6*COS(2*PI()*$C6739/365)+MAR1!$D$6*SIN(2*PI()*$C6739/365)</f>
        <v/>
      </c>
      <c r="M6739" s="7">
        <f>MAR1!$B$7+MAR1!$C$7*COS(2*PI()*$C6739/365)+MAR1!$D$7*SIN(2*PI()*$C6739/365)</f>
        <v/>
      </c>
      <c r="N6739" s="7">
        <f>F6739-K6739</f>
        <v/>
      </c>
      <c r="O6739" s="7">
        <f>G6739-L6739</f>
        <v/>
      </c>
      <c r="P6739" s="7">
        <f>H6739-M6739</f>
        <v/>
      </c>
      <c r="Q6739" s="7">
        <f>IF($I6739=1,(N6739-MAR1!$B$11)/MAR1!$D$11,(N6739-MAR1!$C$11)/MAR1!$E$11)</f>
        <v/>
      </c>
      <c r="R6739" s="7">
        <f>IF($I6739=1,(O6739-MAR1!$B$12)/MAR1!$D$12,(O6739-MAR1!$C$12)/MAR1!$E$12)</f>
        <v/>
      </c>
      <c r="S6739" s="7">
        <f>IF($I6739=1,(P6739-MAR1!$B$13)/MAR1!$D$13,(P6739-MAR1!$C$13)/MAR1!$E$13)</f>
        <v/>
      </c>
    </row>
    <row r="6740">
      <c r="A6740" s="5" t="n">
        <v>6739</v>
      </c>
      <c r="B6740" s="5" t="n">
        <v>19</v>
      </c>
      <c r="C6740" s="5" t="n">
        <v>169</v>
      </c>
      <c r="D6740" s="5" t="n">
        <v>6</v>
      </c>
      <c r="E6740" s="5" t="n">
        <v>3.3</v>
      </c>
      <c r="F6740" s="5" t="n">
        <v>34.9</v>
      </c>
      <c r="G6740" s="5" t="n">
        <v>27.1</v>
      </c>
      <c r="H6740" s="5" t="n">
        <v>16.41</v>
      </c>
      <c r="I6740" s="6">
        <f>IF(E6740&gt;=Markov!$B$3,1,0)</f>
        <v/>
      </c>
      <c r="J6740" s="6">
        <f>I6739</f>
        <v/>
      </c>
      <c r="K6740" s="7">
        <f>MAR1!$B$5+MAR1!$C$5*COS(2*PI()*$C6740/365)+MAR1!$D$5*SIN(2*PI()*$C6740/365)</f>
        <v/>
      </c>
      <c r="L6740" s="7">
        <f>MAR1!$B$6+MAR1!$C$6*COS(2*PI()*$C6740/365)+MAR1!$D$6*SIN(2*PI()*$C6740/365)</f>
        <v/>
      </c>
      <c r="M6740" s="7">
        <f>MAR1!$B$7+MAR1!$C$7*COS(2*PI()*$C6740/365)+MAR1!$D$7*SIN(2*PI()*$C6740/365)</f>
        <v/>
      </c>
      <c r="N6740" s="7">
        <f>F6740-K6740</f>
        <v/>
      </c>
      <c r="O6740" s="7">
        <f>G6740-L6740</f>
        <v/>
      </c>
      <c r="P6740" s="7">
        <f>H6740-M6740</f>
        <v/>
      </c>
      <c r="Q6740" s="7">
        <f>IF($I6740=1,(N6740-MAR1!$B$11)/MAR1!$D$11,(N6740-MAR1!$C$11)/MAR1!$E$11)</f>
        <v/>
      </c>
      <c r="R6740" s="7">
        <f>IF($I6740=1,(O6740-MAR1!$B$12)/MAR1!$D$12,(O6740-MAR1!$C$12)/MAR1!$E$12)</f>
        <v/>
      </c>
      <c r="S6740" s="7">
        <f>IF($I6740=1,(P6740-MAR1!$B$13)/MAR1!$D$13,(P6740-MAR1!$C$13)/MAR1!$E$13)</f>
        <v/>
      </c>
    </row>
    <row r="6741">
      <c r="A6741" s="5" t="n">
        <v>6740</v>
      </c>
      <c r="B6741" s="5" t="n">
        <v>19</v>
      </c>
      <c r="C6741" s="5" t="n">
        <v>170</v>
      </c>
      <c r="D6741" s="5" t="n">
        <v>6</v>
      </c>
      <c r="E6741" s="5" t="n">
        <v>0</v>
      </c>
      <c r="F6741" s="5" t="n">
        <v>38.9</v>
      </c>
      <c r="G6741" s="5" t="n">
        <v>30.6</v>
      </c>
      <c r="H6741" s="5" t="n">
        <v>21.83</v>
      </c>
      <c r="I6741" s="6">
        <f>IF(E6741&gt;=Markov!$B$3,1,0)</f>
        <v/>
      </c>
      <c r="J6741" s="6">
        <f>I6740</f>
        <v/>
      </c>
      <c r="K6741" s="7">
        <f>MAR1!$B$5+MAR1!$C$5*COS(2*PI()*$C6741/365)+MAR1!$D$5*SIN(2*PI()*$C6741/365)</f>
        <v/>
      </c>
      <c r="L6741" s="7">
        <f>MAR1!$B$6+MAR1!$C$6*COS(2*PI()*$C6741/365)+MAR1!$D$6*SIN(2*PI()*$C6741/365)</f>
        <v/>
      </c>
      <c r="M6741" s="7">
        <f>MAR1!$B$7+MAR1!$C$7*COS(2*PI()*$C6741/365)+MAR1!$D$7*SIN(2*PI()*$C6741/365)</f>
        <v/>
      </c>
      <c r="N6741" s="7">
        <f>F6741-K6741</f>
        <v/>
      </c>
      <c r="O6741" s="7">
        <f>G6741-L6741</f>
        <v/>
      </c>
      <c r="P6741" s="7">
        <f>H6741-M6741</f>
        <v/>
      </c>
      <c r="Q6741" s="7">
        <f>IF($I6741=1,(N6741-MAR1!$B$11)/MAR1!$D$11,(N6741-MAR1!$C$11)/MAR1!$E$11)</f>
        <v/>
      </c>
      <c r="R6741" s="7">
        <f>IF($I6741=1,(O6741-MAR1!$B$12)/MAR1!$D$12,(O6741-MAR1!$C$12)/MAR1!$E$12)</f>
        <v/>
      </c>
      <c r="S6741" s="7">
        <f>IF($I6741=1,(P6741-MAR1!$B$13)/MAR1!$D$13,(P6741-MAR1!$C$13)/MAR1!$E$13)</f>
        <v/>
      </c>
    </row>
    <row r="6742">
      <c r="A6742" s="5" t="n">
        <v>6741</v>
      </c>
      <c r="B6742" s="5" t="n">
        <v>19</v>
      </c>
      <c r="C6742" s="5" t="n">
        <v>171</v>
      </c>
      <c r="D6742" s="5" t="n">
        <v>6</v>
      </c>
      <c r="E6742" s="5" t="n">
        <v>0</v>
      </c>
      <c r="F6742" s="5" t="n">
        <v>40.5</v>
      </c>
      <c r="G6742" s="5" t="n">
        <v>31.9</v>
      </c>
      <c r="H6742" s="5" t="n">
        <v>16.08</v>
      </c>
      <c r="I6742" s="6">
        <f>IF(E6742&gt;=Markov!$B$3,1,0)</f>
        <v/>
      </c>
      <c r="J6742" s="6">
        <f>I6741</f>
        <v/>
      </c>
      <c r="K6742" s="7">
        <f>MAR1!$B$5+MAR1!$C$5*COS(2*PI()*$C6742/365)+MAR1!$D$5*SIN(2*PI()*$C6742/365)</f>
        <v/>
      </c>
      <c r="L6742" s="7">
        <f>MAR1!$B$6+MAR1!$C$6*COS(2*PI()*$C6742/365)+MAR1!$D$6*SIN(2*PI()*$C6742/365)</f>
        <v/>
      </c>
      <c r="M6742" s="7">
        <f>MAR1!$B$7+MAR1!$C$7*COS(2*PI()*$C6742/365)+MAR1!$D$7*SIN(2*PI()*$C6742/365)</f>
        <v/>
      </c>
      <c r="N6742" s="7">
        <f>F6742-K6742</f>
        <v/>
      </c>
      <c r="O6742" s="7">
        <f>G6742-L6742</f>
        <v/>
      </c>
      <c r="P6742" s="7">
        <f>H6742-M6742</f>
        <v/>
      </c>
      <c r="Q6742" s="7">
        <f>IF($I6742=1,(N6742-MAR1!$B$11)/MAR1!$D$11,(N6742-MAR1!$C$11)/MAR1!$E$11)</f>
        <v/>
      </c>
      <c r="R6742" s="7">
        <f>IF($I6742=1,(O6742-MAR1!$B$12)/MAR1!$D$12,(O6742-MAR1!$C$12)/MAR1!$E$12)</f>
        <v/>
      </c>
      <c r="S6742" s="7">
        <f>IF($I6742=1,(P6742-MAR1!$B$13)/MAR1!$D$13,(P6742-MAR1!$C$13)/MAR1!$E$13)</f>
        <v/>
      </c>
    </row>
    <row r="6743">
      <c r="A6743" s="5" t="n">
        <v>6742</v>
      </c>
      <c r="B6743" s="5" t="n">
        <v>19</v>
      </c>
      <c r="C6743" s="5" t="n">
        <v>172</v>
      </c>
      <c r="D6743" s="5" t="n">
        <v>6</v>
      </c>
      <c r="E6743" s="5" t="n">
        <v>0</v>
      </c>
      <c r="F6743" s="5" t="n">
        <v>38.1</v>
      </c>
      <c r="G6743" s="5" t="n">
        <v>29.3</v>
      </c>
      <c r="H6743" s="5" t="n">
        <v>16.92</v>
      </c>
      <c r="I6743" s="6">
        <f>IF(E6743&gt;=Markov!$B$3,1,0)</f>
        <v/>
      </c>
      <c r="J6743" s="6">
        <f>I6742</f>
        <v/>
      </c>
      <c r="K6743" s="7">
        <f>MAR1!$B$5+MAR1!$C$5*COS(2*PI()*$C6743/365)+MAR1!$D$5*SIN(2*PI()*$C6743/365)</f>
        <v/>
      </c>
      <c r="L6743" s="7">
        <f>MAR1!$B$6+MAR1!$C$6*COS(2*PI()*$C6743/365)+MAR1!$D$6*SIN(2*PI()*$C6743/365)</f>
        <v/>
      </c>
      <c r="M6743" s="7">
        <f>MAR1!$B$7+MAR1!$C$7*COS(2*PI()*$C6743/365)+MAR1!$D$7*SIN(2*PI()*$C6743/365)</f>
        <v/>
      </c>
      <c r="N6743" s="7">
        <f>F6743-K6743</f>
        <v/>
      </c>
      <c r="O6743" s="7">
        <f>G6743-L6743</f>
        <v/>
      </c>
      <c r="P6743" s="7">
        <f>H6743-M6743</f>
        <v/>
      </c>
      <c r="Q6743" s="7">
        <f>IF($I6743=1,(N6743-MAR1!$B$11)/MAR1!$D$11,(N6743-MAR1!$C$11)/MAR1!$E$11)</f>
        <v/>
      </c>
      <c r="R6743" s="7">
        <f>IF($I6743=1,(O6743-MAR1!$B$12)/MAR1!$D$12,(O6743-MAR1!$C$12)/MAR1!$E$12)</f>
        <v/>
      </c>
      <c r="S6743" s="7">
        <f>IF($I6743=1,(P6743-MAR1!$B$13)/MAR1!$D$13,(P6743-MAR1!$C$13)/MAR1!$E$13)</f>
        <v/>
      </c>
    </row>
    <row r="6744">
      <c r="A6744" s="5" t="n">
        <v>6743</v>
      </c>
      <c r="B6744" s="5" t="n">
        <v>19</v>
      </c>
      <c r="C6744" s="5" t="n">
        <v>173</v>
      </c>
      <c r="D6744" s="5" t="n">
        <v>6</v>
      </c>
      <c r="E6744" s="5" t="n">
        <v>16.8</v>
      </c>
      <c r="F6744" s="5" t="n">
        <v>33.3</v>
      </c>
      <c r="G6744" s="5" t="n">
        <v>28.5</v>
      </c>
      <c r="H6744" s="5" t="n">
        <v>12.73</v>
      </c>
      <c r="I6744" s="6">
        <f>IF(E6744&gt;=Markov!$B$3,1,0)</f>
        <v/>
      </c>
      <c r="J6744" s="6">
        <f>I6743</f>
        <v/>
      </c>
      <c r="K6744" s="7">
        <f>MAR1!$B$5+MAR1!$C$5*COS(2*PI()*$C6744/365)+MAR1!$D$5*SIN(2*PI()*$C6744/365)</f>
        <v/>
      </c>
      <c r="L6744" s="7">
        <f>MAR1!$B$6+MAR1!$C$6*COS(2*PI()*$C6744/365)+MAR1!$D$6*SIN(2*PI()*$C6744/365)</f>
        <v/>
      </c>
      <c r="M6744" s="7">
        <f>MAR1!$B$7+MAR1!$C$7*COS(2*PI()*$C6744/365)+MAR1!$D$7*SIN(2*PI()*$C6744/365)</f>
        <v/>
      </c>
      <c r="N6744" s="7">
        <f>F6744-K6744</f>
        <v/>
      </c>
      <c r="O6744" s="7">
        <f>G6744-L6744</f>
        <v/>
      </c>
      <c r="P6744" s="7">
        <f>H6744-M6744</f>
        <v/>
      </c>
      <c r="Q6744" s="7">
        <f>IF($I6744=1,(N6744-MAR1!$B$11)/MAR1!$D$11,(N6744-MAR1!$C$11)/MAR1!$E$11)</f>
        <v/>
      </c>
      <c r="R6744" s="7">
        <f>IF($I6744=1,(O6744-MAR1!$B$12)/MAR1!$D$12,(O6744-MAR1!$C$12)/MAR1!$E$12)</f>
        <v/>
      </c>
      <c r="S6744" s="7">
        <f>IF($I6744=1,(P6744-MAR1!$B$13)/MAR1!$D$13,(P6744-MAR1!$C$13)/MAR1!$E$13)</f>
        <v/>
      </c>
    </row>
    <row r="6745">
      <c r="A6745" s="5" t="n">
        <v>6744</v>
      </c>
      <c r="B6745" s="5" t="n">
        <v>19</v>
      </c>
      <c r="C6745" s="5" t="n">
        <v>174</v>
      </c>
      <c r="D6745" s="5" t="n">
        <v>6</v>
      </c>
      <c r="E6745" s="5" t="n">
        <v>6.4</v>
      </c>
      <c r="F6745" s="5" t="n">
        <v>33.8</v>
      </c>
      <c r="G6745" s="5" t="n">
        <v>26.5</v>
      </c>
      <c r="H6745" s="5" t="n">
        <v>14.34</v>
      </c>
      <c r="I6745" s="6">
        <f>IF(E6745&gt;=Markov!$B$3,1,0)</f>
        <v/>
      </c>
      <c r="J6745" s="6">
        <f>I6744</f>
        <v/>
      </c>
      <c r="K6745" s="7">
        <f>MAR1!$B$5+MAR1!$C$5*COS(2*PI()*$C6745/365)+MAR1!$D$5*SIN(2*PI()*$C6745/365)</f>
        <v/>
      </c>
      <c r="L6745" s="7">
        <f>MAR1!$B$6+MAR1!$C$6*COS(2*PI()*$C6745/365)+MAR1!$D$6*SIN(2*PI()*$C6745/365)</f>
        <v/>
      </c>
      <c r="M6745" s="7">
        <f>MAR1!$B$7+MAR1!$C$7*COS(2*PI()*$C6745/365)+MAR1!$D$7*SIN(2*PI()*$C6745/365)</f>
        <v/>
      </c>
      <c r="N6745" s="7">
        <f>F6745-K6745</f>
        <v/>
      </c>
      <c r="O6745" s="7">
        <f>G6745-L6745</f>
        <v/>
      </c>
      <c r="P6745" s="7">
        <f>H6745-M6745</f>
        <v/>
      </c>
      <c r="Q6745" s="7">
        <f>IF($I6745=1,(N6745-MAR1!$B$11)/MAR1!$D$11,(N6745-MAR1!$C$11)/MAR1!$E$11)</f>
        <v/>
      </c>
      <c r="R6745" s="7">
        <f>IF($I6745=1,(O6745-MAR1!$B$12)/MAR1!$D$12,(O6745-MAR1!$C$12)/MAR1!$E$12)</f>
        <v/>
      </c>
      <c r="S6745" s="7">
        <f>IF($I6745=1,(P6745-MAR1!$B$13)/MAR1!$D$13,(P6745-MAR1!$C$13)/MAR1!$E$13)</f>
        <v/>
      </c>
    </row>
    <row r="6746">
      <c r="A6746" s="5" t="n">
        <v>6745</v>
      </c>
      <c r="B6746" s="5" t="n">
        <v>19</v>
      </c>
      <c r="C6746" s="5" t="n">
        <v>175</v>
      </c>
      <c r="D6746" s="5" t="n">
        <v>6</v>
      </c>
      <c r="E6746" s="5" t="n">
        <v>0</v>
      </c>
      <c r="F6746" s="5" t="n">
        <v>34.4</v>
      </c>
      <c r="G6746" s="5" t="n">
        <v>26.1</v>
      </c>
      <c r="H6746" s="5" t="n">
        <v>15.76</v>
      </c>
      <c r="I6746" s="6">
        <f>IF(E6746&gt;=Markov!$B$3,1,0)</f>
        <v/>
      </c>
      <c r="J6746" s="6">
        <f>I6745</f>
        <v/>
      </c>
      <c r="K6746" s="7">
        <f>MAR1!$B$5+MAR1!$C$5*COS(2*PI()*$C6746/365)+MAR1!$D$5*SIN(2*PI()*$C6746/365)</f>
        <v/>
      </c>
      <c r="L6746" s="7">
        <f>MAR1!$B$6+MAR1!$C$6*COS(2*PI()*$C6746/365)+MAR1!$D$6*SIN(2*PI()*$C6746/365)</f>
        <v/>
      </c>
      <c r="M6746" s="7">
        <f>MAR1!$B$7+MAR1!$C$7*COS(2*PI()*$C6746/365)+MAR1!$D$7*SIN(2*PI()*$C6746/365)</f>
        <v/>
      </c>
      <c r="N6746" s="7">
        <f>F6746-K6746</f>
        <v/>
      </c>
      <c r="O6746" s="7">
        <f>G6746-L6746</f>
        <v/>
      </c>
      <c r="P6746" s="7">
        <f>H6746-M6746</f>
        <v/>
      </c>
      <c r="Q6746" s="7">
        <f>IF($I6746=1,(N6746-MAR1!$B$11)/MAR1!$D$11,(N6746-MAR1!$C$11)/MAR1!$E$11)</f>
        <v/>
      </c>
      <c r="R6746" s="7">
        <f>IF($I6746=1,(O6746-MAR1!$B$12)/MAR1!$D$12,(O6746-MAR1!$C$12)/MAR1!$E$12)</f>
        <v/>
      </c>
      <c r="S6746" s="7">
        <f>IF($I6746=1,(P6746-MAR1!$B$13)/MAR1!$D$13,(P6746-MAR1!$C$13)/MAR1!$E$13)</f>
        <v/>
      </c>
    </row>
    <row r="6747">
      <c r="A6747" s="5" t="n">
        <v>6746</v>
      </c>
      <c r="B6747" s="5" t="n">
        <v>19</v>
      </c>
      <c r="C6747" s="5" t="n">
        <v>176</v>
      </c>
      <c r="D6747" s="5" t="n">
        <v>6</v>
      </c>
      <c r="E6747" s="5" t="n">
        <v>0</v>
      </c>
      <c r="F6747" s="5" t="n">
        <v>35.8</v>
      </c>
      <c r="G6747" s="5" t="n">
        <v>27</v>
      </c>
      <c r="H6747" s="5" t="n">
        <v>18.99</v>
      </c>
      <c r="I6747" s="6">
        <f>IF(E6747&gt;=Markov!$B$3,1,0)</f>
        <v/>
      </c>
      <c r="J6747" s="6">
        <f>I6746</f>
        <v/>
      </c>
      <c r="K6747" s="7">
        <f>MAR1!$B$5+MAR1!$C$5*COS(2*PI()*$C6747/365)+MAR1!$D$5*SIN(2*PI()*$C6747/365)</f>
        <v/>
      </c>
      <c r="L6747" s="7">
        <f>MAR1!$B$6+MAR1!$C$6*COS(2*PI()*$C6747/365)+MAR1!$D$6*SIN(2*PI()*$C6747/365)</f>
        <v/>
      </c>
      <c r="M6747" s="7">
        <f>MAR1!$B$7+MAR1!$C$7*COS(2*PI()*$C6747/365)+MAR1!$D$7*SIN(2*PI()*$C6747/365)</f>
        <v/>
      </c>
      <c r="N6747" s="7">
        <f>F6747-K6747</f>
        <v/>
      </c>
      <c r="O6747" s="7">
        <f>G6747-L6747</f>
        <v/>
      </c>
      <c r="P6747" s="7">
        <f>H6747-M6747</f>
        <v/>
      </c>
      <c r="Q6747" s="7">
        <f>IF($I6747=1,(N6747-MAR1!$B$11)/MAR1!$D$11,(N6747-MAR1!$C$11)/MAR1!$E$11)</f>
        <v/>
      </c>
      <c r="R6747" s="7">
        <f>IF($I6747=1,(O6747-MAR1!$B$12)/MAR1!$D$12,(O6747-MAR1!$C$12)/MAR1!$E$12)</f>
        <v/>
      </c>
      <c r="S6747" s="7">
        <f>IF($I6747=1,(P6747-MAR1!$B$13)/MAR1!$D$13,(P6747-MAR1!$C$13)/MAR1!$E$13)</f>
        <v/>
      </c>
    </row>
    <row r="6748">
      <c r="A6748" s="5" t="n">
        <v>6747</v>
      </c>
      <c r="B6748" s="5" t="n">
        <v>19</v>
      </c>
      <c r="C6748" s="5" t="n">
        <v>177</v>
      </c>
      <c r="D6748" s="5" t="n">
        <v>6</v>
      </c>
      <c r="E6748" s="5" t="n">
        <v>27.4</v>
      </c>
      <c r="F6748" s="5" t="n">
        <v>33.4</v>
      </c>
      <c r="G6748" s="5" t="n">
        <v>28.4</v>
      </c>
      <c r="H6748" s="5" t="n">
        <v>16.33</v>
      </c>
      <c r="I6748" s="6">
        <f>IF(E6748&gt;=Markov!$B$3,1,0)</f>
        <v/>
      </c>
      <c r="J6748" s="6">
        <f>I6747</f>
        <v/>
      </c>
      <c r="K6748" s="7">
        <f>MAR1!$B$5+MAR1!$C$5*COS(2*PI()*$C6748/365)+MAR1!$D$5*SIN(2*PI()*$C6748/365)</f>
        <v/>
      </c>
      <c r="L6748" s="7">
        <f>MAR1!$B$6+MAR1!$C$6*COS(2*PI()*$C6748/365)+MAR1!$D$6*SIN(2*PI()*$C6748/365)</f>
        <v/>
      </c>
      <c r="M6748" s="7">
        <f>MAR1!$B$7+MAR1!$C$7*COS(2*PI()*$C6748/365)+MAR1!$D$7*SIN(2*PI()*$C6748/365)</f>
        <v/>
      </c>
      <c r="N6748" s="7">
        <f>F6748-K6748</f>
        <v/>
      </c>
      <c r="O6748" s="7">
        <f>G6748-L6748</f>
        <v/>
      </c>
      <c r="P6748" s="7">
        <f>H6748-M6748</f>
        <v/>
      </c>
      <c r="Q6748" s="7">
        <f>IF($I6748=1,(N6748-MAR1!$B$11)/MAR1!$D$11,(N6748-MAR1!$C$11)/MAR1!$E$11)</f>
        <v/>
      </c>
      <c r="R6748" s="7">
        <f>IF($I6748=1,(O6748-MAR1!$B$12)/MAR1!$D$12,(O6748-MAR1!$C$12)/MAR1!$E$12)</f>
        <v/>
      </c>
      <c r="S6748" s="7">
        <f>IF($I6748=1,(P6748-MAR1!$B$13)/MAR1!$D$13,(P6748-MAR1!$C$13)/MAR1!$E$13)</f>
        <v/>
      </c>
    </row>
    <row r="6749">
      <c r="A6749" s="5" t="n">
        <v>6748</v>
      </c>
      <c r="B6749" s="5" t="n">
        <v>19</v>
      </c>
      <c r="C6749" s="5" t="n">
        <v>178</v>
      </c>
      <c r="D6749" s="5" t="n">
        <v>6</v>
      </c>
      <c r="E6749" s="5" t="n">
        <v>0</v>
      </c>
      <c r="F6749" s="5" t="n">
        <v>33.1</v>
      </c>
      <c r="G6749" s="5" t="n">
        <v>27</v>
      </c>
      <c r="H6749" s="5" t="n">
        <v>19.35</v>
      </c>
      <c r="I6749" s="6">
        <f>IF(E6749&gt;=Markov!$B$3,1,0)</f>
        <v/>
      </c>
      <c r="J6749" s="6">
        <f>I6748</f>
        <v/>
      </c>
      <c r="K6749" s="7">
        <f>MAR1!$B$5+MAR1!$C$5*COS(2*PI()*$C6749/365)+MAR1!$D$5*SIN(2*PI()*$C6749/365)</f>
        <v/>
      </c>
      <c r="L6749" s="7">
        <f>MAR1!$B$6+MAR1!$C$6*COS(2*PI()*$C6749/365)+MAR1!$D$6*SIN(2*PI()*$C6749/365)</f>
        <v/>
      </c>
      <c r="M6749" s="7">
        <f>MAR1!$B$7+MAR1!$C$7*COS(2*PI()*$C6749/365)+MAR1!$D$7*SIN(2*PI()*$C6749/365)</f>
        <v/>
      </c>
      <c r="N6749" s="7">
        <f>F6749-K6749</f>
        <v/>
      </c>
      <c r="O6749" s="7">
        <f>G6749-L6749</f>
        <v/>
      </c>
      <c r="P6749" s="7">
        <f>H6749-M6749</f>
        <v/>
      </c>
      <c r="Q6749" s="7">
        <f>IF($I6749=1,(N6749-MAR1!$B$11)/MAR1!$D$11,(N6749-MAR1!$C$11)/MAR1!$E$11)</f>
        <v/>
      </c>
      <c r="R6749" s="7">
        <f>IF($I6749=1,(O6749-MAR1!$B$12)/MAR1!$D$12,(O6749-MAR1!$C$12)/MAR1!$E$12)</f>
        <v/>
      </c>
      <c r="S6749" s="7">
        <f>IF($I6749=1,(P6749-MAR1!$B$13)/MAR1!$D$13,(P6749-MAR1!$C$13)/MAR1!$E$13)</f>
        <v/>
      </c>
    </row>
    <row r="6750">
      <c r="A6750" s="5" t="n">
        <v>6749</v>
      </c>
      <c r="B6750" s="5" t="n">
        <v>19</v>
      </c>
      <c r="C6750" s="5" t="n">
        <v>179</v>
      </c>
      <c r="D6750" s="5" t="n">
        <v>6</v>
      </c>
      <c r="E6750" s="5" t="n">
        <v>0</v>
      </c>
      <c r="F6750" s="5" t="n">
        <v>34.4</v>
      </c>
      <c r="G6750" s="5" t="n">
        <v>27.4</v>
      </c>
      <c r="H6750" s="5" t="n">
        <v>17.32</v>
      </c>
      <c r="I6750" s="6">
        <f>IF(E6750&gt;=Markov!$B$3,1,0)</f>
        <v/>
      </c>
      <c r="J6750" s="6">
        <f>I6749</f>
        <v/>
      </c>
      <c r="K6750" s="7">
        <f>MAR1!$B$5+MAR1!$C$5*COS(2*PI()*$C6750/365)+MAR1!$D$5*SIN(2*PI()*$C6750/365)</f>
        <v/>
      </c>
      <c r="L6750" s="7">
        <f>MAR1!$B$6+MAR1!$C$6*COS(2*PI()*$C6750/365)+MAR1!$D$6*SIN(2*PI()*$C6750/365)</f>
        <v/>
      </c>
      <c r="M6750" s="7">
        <f>MAR1!$B$7+MAR1!$C$7*COS(2*PI()*$C6750/365)+MAR1!$D$7*SIN(2*PI()*$C6750/365)</f>
        <v/>
      </c>
      <c r="N6750" s="7">
        <f>F6750-K6750</f>
        <v/>
      </c>
      <c r="O6750" s="7">
        <f>G6750-L6750</f>
        <v/>
      </c>
      <c r="P6750" s="7">
        <f>H6750-M6750</f>
        <v/>
      </c>
      <c r="Q6750" s="7">
        <f>IF($I6750=1,(N6750-MAR1!$B$11)/MAR1!$D$11,(N6750-MAR1!$C$11)/MAR1!$E$11)</f>
        <v/>
      </c>
      <c r="R6750" s="7">
        <f>IF($I6750=1,(O6750-MAR1!$B$12)/MAR1!$D$12,(O6750-MAR1!$C$12)/MAR1!$E$12)</f>
        <v/>
      </c>
      <c r="S6750" s="7">
        <f>IF($I6750=1,(P6750-MAR1!$B$13)/MAR1!$D$13,(P6750-MAR1!$C$13)/MAR1!$E$13)</f>
        <v/>
      </c>
    </row>
    <row r="6751">
      <c r="A6751" s="5" t="n">
        <v>6750</v>
      </c>
      <c r="B6751" s="5" t="n">
        <v>19</v>
      </c>
      <c r="C6751" s="5" t="n">
        <v>180</v>
      </c>
      <c r="D6751" s="5" t="n">
        <v>6</v>
      </c>
      <c r="E6751" s="5" t="n">
        <v>0</v>
      </c>
      <c r="F6751" s="5" t="n">
        <v>36.1</v>
      </c>
      <c r="G6751" s="5" t="n">
        <v>28.4</v>
      </c>
      <c r="H6751" s="5" t="n">
        <v>27.74</v>
      </c>
      <c r="I6751" s="6">
        <f>IF(E6751&gt;=Markov!$B$3,1,0)</f>
        <v/>
      </c>
      <c r="J6751" s="6">
        <f>I6750</f>
        <v/>
      </c>
      <c r="K6751" s="7">
        <f>MAR1!$B$5+MAR1!$C$5*COS(2*PI()*$C6751/365)+MAR1!$D$5*SIN(2*PI()*$C6751/365)</f>
        <v/>
      </c>
      <c r="L6751" s="7">
        <f>MAR1!$B$6+MAR1!$C$6*COS(2*PI()*$C6751/365)+MAR1!$D$6*SIN(2*PI()*$C6751/365)</f>
        <v/>
      </c>
      <c r="M6751" s="7">
        <f>MAR1!$B$7+MAR1!$C$7*COS(2*PI()*$C6751/365)+MAR1!$D$7*SIN(2*PI()*$C6751/365)</f>
        <v/>
      </c>
      <c r="N6751" s="7">
        <f>F6751-K6751</f>
        <v/>
      </c>
      <c r="O6751" s="7">
        <f>G6751-L6751</f>
        <v/>
      </c>
      <c r="P6751" s="7">
        <f>H6751-M6751</f>
        <v/>
      </c>
      <c r="Q6751" s="7">
        <f>IF($I6751=1,(N6751-MAR1!$B$11)/MAR1!$D$11,(N6751-MAR1!$C$11)/MAR1!$E$11)</f>
        <v/>
      </c>
      <c r="R6751" s="7">
        <f>IF($I6751=1,(O6751-MAR1!$B$12)/MAR1!$D$12,(O6751-MAR1!$C$12)/MAR1!$E$12)</f>
        <v/>
      </c>
      <c r="S6751" s="7">
        <f>IF($I6751=1,(P6751-MAR1!$B$13)/MAR1!$D$13,(P6751-MAR1!$C$13)/MAR1!$E$13)</f>
        <v/>
      </c>
    </row>
    <row r="6752">
      <c r="A6752" s="5" t="n">
        <v>6751</v>
      </c>
      <c r="B6752" s="5" t="n">
        <v>19</v>
      </c>
      <c r="C6752" s="5" t="n">
        <v>181</v>
      </c>
      <c r="D6752" s="5" t="n">
        <v>6</v>
      </c>
      <c r="E6752" s="5" t="n">
        <v>0</v>
      </c>
      <c r="F6752" s="5" t="n">
        <v>37.8</v>
      </c>
      <c r="G6752" s="5" t="n">
        <v>29.6</v>
      </c>
      <c r="H6752" s="5" t="n">
        <v>18.16</v>
      </c>
      <c r="I6752" s="6">
        <f>IF(E6752&gt;=Markov!$B$3,1,0)</f>
        <v/>
      </c>
      <c r="J6752" s="6">
        <f>I6751</f>
        <v/>
      </c>
      <c r="K6752" s="7">
        <f>MAR1!$B$5+MAR1!$C$5*COS(2*PI()*$C6752/365)+MAR1!$D$5*SIN(2*PI()*$C6752/365)</f>
        <v/>
      </c>
      <c r="L6752" s="7">
        <f>MAR1!$B$6+MAR1!$C$6*COS(2*PI()*$C6752/365)+MAR1!$D$6*SIN(2*PI()*$C6752/365)</f>
        <v/>
      </c>
      <c r="M6752" s="7">
        <f>MAR1!$B$7+MAR1!$C$7*COS(2*PI()*$C6752/365)+MAR1!$D$7*SIN(2*PI()*$C6752/365)</f>
        <v/>
      </c>
      <c r="N6752" s="7">
        <f>F6752-K6752</f>
        <v/>
      </c>
      <c r="O6752" s="7">
        <f>G6752-L6752</f>
        <v/>
      </c>
      <c r="P6752" s="7">
        <f>H6752-M6752</f>
        <v/>
      </c>
      <c r="Q6752" s="7">
        <f>IF($I6752=1,(N6752-MAR1!$B$11)/MAR1!$D$11,(N6752-MAR1!$C$11)/MAR1!$E$11)</f>
        <v/>
      </c>
      <c r="R6752" s="7">
        <f>IF($I6752=1,(O6752-MAR1!$B$12)/MAR1!$D$12,(O6752-MAR1!$C$12)/MAR1!$E$12)</f>
        <v/>
      </c>
      <c r="S6752" s="7">
        <f>IF($I6752=1,(P6752-MAR1!$B$13)/MAR1!$D$13,(P6752-MAR1!$C$13)/MAR1!$E$13)</f>
        <v/>
      </c>
    </row>
    <row r="6753">
      <c r="A6753" s="5" t="n">
        <v>6752</v>
      </c>
      <c r="B6753" s="5" t="n">
        <v>19</v>
      </c>
      <c r="C6753" s="5" t="n">
        <v>182</v>
      </c>
      <c r="D6753" s="5" t="n">
        <v>7</v>
      </c>
      <c r="E6753" s="5" t="n">
        <v>0</v>
      </c>
      <c r="F6753" s="5" t="n">
        <v>35.6</v>
      </c>
      <c r="G6753" s="5" t="n">
        <v>28.1</v>
      </c>
      <c r="H6753" s="5" t="n">
        <v>15.24</v>
      </c>
      <c r="I6753" s="6">
        <f>IF(E6753&gt;=Markov!$B$3,1,0)</f>
        <v/>
      </c>
      <c r="J6753" s="6">
        <f>I6752</f>
        <v/>
      </c>
      <c r="K6753" s="7">
        <f>MAR1!$B$5+MAR1!$C$5*COS(2*PI()*$C6753/365)+MAR1!$D$5*SIN(2*PI()*$C6753/365)</f>
        <v/>
      </c>
      <c r="L6753" s="7">
        <f>MAR1!$B$6+MAR1!$C$6*COS(2*PI()*$C6753/365)+MAR1!$D$6*SIN(2*PI()*$C6753/365)</f>
        <v/>
      </c>
      <c r="M6753" s="7">
        <f>MAR1!$B$7+MAR1!$C$7*COS(2*PI()*$C6753/365)+MAR1!$D$7*SIN(2*PI()*$C6753/365)</f>
        <v/>
      </c>
      <c r="N6753" s="7">
        <f>F6753-K6753</f>
        <v/>
      </c>
      <c r="O6753" s="7">
        <f>G6753-L6753</f>
        <v/>
      </c>
      <c r="P6753" s="7">
        <f>H6753-M6753</f>
        <v/>
      </c>
      <c r="Q6753" s="7">
        <f>IF($I6753=1,(N6753-MAR1!$B$11)/MAR1!$D$11,(N6753-MAR1!$C$11)/MAR1!$E$11)</f>
        <v/>
      </c>
      <c r="R6753" s="7">
        <f>IF($I6753=1,(O6753-MAR1!$B$12)/MAR1!$D$12,(O6753-MAR1!$C$12)/MAR1!$E$12)</f>
        <v/>
      </c>
      <c r="S6753" s="7">
        <f>IF($I6753=1,(P6753-MAR1!$B$13)/MAR1!$D$13,(P6753-MAR1!$C$13)/MAR1!$E$13)</f>
        <v/>
      </c>
    </row>
    <row r="6754">
      <c r="A6754" s="5" t="n">
        <v>6753</v>
      </c>
      <c r="B6754" s="5" t="n">
        <v>19</v>
      </c>
      <c r="C6754" s="5" t="n">
        <v>183</v>
      </c>
      <c r="D6754" s="5" t="n">
        <v>7</v>
      </c>
      <c r="E6754" s="5" t="n">
        <v>8.4</v>
      </c>
      <c r="F6754" s="5" t="n">
        <v>34.2</v>
      </c>
      <c r="G6754" s="5" t="n">
        <v>28.9</v>
      </c>
      <c r="H6754" s="5" t="n">
        <v>9.220000000000001</v>
      </c>
      <c r="I6754" s="6">
        <f>IF(E6754&gt;=Markov!$B$3,1,0)</f>
        <v/>
      </c>
      <c r="J6754" s="6">
        <f>I6753</f>
        <v/>
      </c>
      <c r="K6754" s="7">
        <f>MAR1!$B$5+MAR1!$C$5*COS(2*PI()*$C6754/365)+MAR1!$D$5*SIN(2*PI()*$C6754/365)</f>
        <v/>
      </c>
      <c r="L6754" s="7">
        <f>MAR1!$B$6+MAR1!$C$6*COS(2*PI()*$C6754/365)+MAR1!$D$6*SIN(2*PI()*$C6754/365)</f>
        <v/>
      </c>
      <c r="M6754" s="7">
        <f>MAR1!$B$7+MAR1!$C$7*COS(2*PI()*$C6754/365)+MAR1!$D$7*SIN(2*PI()*$C6754/365)</f>
        <v/>
      </c>
      <c r="N6754" s="7">
        <f>F6754-K6754</f>
        <v/>
      </c>
      <c r="O6754" s="7">
        <f>G6754-L6754</f>
        <v/>
      </c>
      <c r="P6754" s="7">
        <f>H6754-M6754</f>
        <v/>
      </c>
      <c r="Q6754" s="7">
        <f>IF($I6754=1,(N6754-MAR1!$B$11)/MAR1!$D$11,(N6754-MAR1!$C$11)/MAR1!$E$11)</f>
        <v/>
      </c>
      <c r="R6754" s="7">
        <f>IF($I6754=1,(O6754-MAR1!$B$12)/MAR1!$D$12,(O6754-MAR1!$C$12)/MAR1!$E$12)</f>
        <v/>
      </c>
      <c r="S6754" s="7">
        <f>IF($I6754=1,(P6754-MAR1!$B$13)/MAR1!$D$13,(P6754-MAR1!$C$13)/MAR1!$E$13)</f>
        <v/>
      </c>
    </row>
    <row r="6755">
      <c r="A6755" s="5" t="n">
        <v>6754</v>
      </c>
      <c r="B6755" s="5" t="n">
        <v>19</v>
      </c>
      <c r="C6755" s="5" t="n">
        <v>184</v>
      </c>
      <c r="D6755" s="5" t="n">
        <v>7</v>
      </c>
      <c r="E6755" s="5" t="n">
        <v>0.7</v>
      </c>
      <c r="F6755" s="5" t="n">
        <v>33</v>
      </c>
      <c r="G6755" s="5" t="n">
        <v>27.9</v>
      </c>
      <c r="H6755" s="5" t="n">
        <v>18.36</v>
      </c>
      <c r="I6755" s="6">
        <f>IF(E6755&gt;=Markov!$B$3,1,0)</f>
        <v/>
      </c>
      <c r="J6755" s="6">
        <f>I6754</f>
        <v/>
      </c>
      <c r="K6755" s="7">
        <f>MAR1!$B$5+MAR1!$C$5*COS(2*PI()*$C6755/365)+MAR1!$D$5*SIN(2*PI()*$C6755/365)</f>
        <v/>
      </c>
      <c r="L6755" s="7">
        <f>MAR1!$B$6+MAR1!$C$6*COS(2*PI()*$C6755/365)+MAR1!$D$6*SIN(2*PI()*$C6755/365)</f>
        <v/>
      </c>
      <c r="M6755" s="7">
        <f>MAR1!$B$7+MAR1!$C$7*COS(2*PI()*$C6755/365)+MAR1!$D$7*SIN(2*PI()*$C6755/365)</f>
        <v/>
      </c>
      <c r="N6755" s="7">
        <f>F6755-K6755</f>
        <v/>
      </c>
      <c r="O6755" s="7">
        <f>G6755-L6755</f>
        <v/>
      </c>
      <c r="P6755" s="7">
        <f>H6755-M6755</f>
        <v/>
      </c>
      <c r="Q6755" s="7">
        <f>IF($I6755=1,(N6755-MAR1!$B$11)/MAR1!$D$11,(N6755-MAR1!$C$11)/MAR1!$E$11)</f>
        <v/>
      </c>
      <c r="R6755" s="7">
        <f>IF($I6755=1,(O6755-MAR1!$B$12)/MAR1!$D$12,(O6755-MAR1!$C$12)/MAR1!$E$12)</f>
        <v/>
      </c>
      <c r="S6755" s="7">
        <f>IF($I6755=1,(P6755-MAR1!$B$13)/MAR1!$D$13,(P6755-MAR1!$C$13)/MAR1!$E$13)</f>
        <v/>
      </c>
    </row>
    <row r="6756">
      <c r="A6756" s="5" t="n">
        <v>6755</v>
      </c>
      <c r="B6756" s="5" t="n">
        <v>19</v>
      </c>
      <c r="C6756" s="5" t="n">
        <v>185</v>
      </c>
      <c r="D6756" s="5" t="n">
        <v>7</v>
      </c>
      <c r="E6756" s="5" t="n">
        <v>1.9</v>
      </c>
      <c r="F6756" s="5" t="n">
        <v>33.1</v>
      </c>
      <c r="G6756" s="5" t="n">
        <v>27</v>
      </c>
      <c r="H6756" s="5" t="n">
        <v>14.2</v>
      </c>
      <c r="I6756" s="6">
        <f>IF(E6756&gt;=Markov!$B$3,1,0)</f>
        <v/>
      </c>
      <c r="J6756" s="6">
        <f>I6755</f>
        <v/>
      </c>
      <c r="K6756" s="7">
        <f>MAR1!$B$5+MAR1!$C$5*COS(2*PI()*$C6756/365)+MAR1!$D$5*SIN(2*PI()*$C6756/365)</f>
        <v/>
      </c>
      <c r="L6756" s="7">
        <f>MAR1!$B$6+MAR1!$C$6*COS(2*PI()*$C6756/365)+MAR1!$D$6*SIN(2*PI()*$C6756/365)</f>
        <v/>
      </c>
      <c r="M6756" s="7">
        <f>MAR1!$B$7+MAR1!$C$7*COS(2*PI()*$C6756/365)+MAR1!$D$7*SIN(2*PI()*$C6756/365)</f>
        <v/>
      </c>
      <c r="N6756" s="7">
        <f>F6756-K6756</f>
        <v/>
      </c>
      <c r="O6756" s="7">
        <f>G6756-L6756</f>
        <v/>
      </c>
      <c r="P6756" s="7">
        <f>H6756-M6756</f>
        <v/>
      </c>
      <c r="Q6756" s="7">
        <f>IF($I6756=1,(N6756-MAR1!$B$11)/MAR1!$D$11,(N6756-MAR1!$C$11)/MAR1!$E$11)</f>
        <v/>
      </c>
      <c r="R6756" s="7">
        <f>IF($I6756=1,(O6756-MAR1!$B$12)/MAR1!$D$12,(O6756-MAR1!$C$12)/MAR1!$E$12)</f>
        <v/>
      </c>
      <c r="S6756" s="7">
        <f>IF($I6756=1,(P6756-MAR1!$B$13)/MAR1!$D$13,(P6756-MAR1!$C$13)/MAR1!$E$13)</f>
        <v/>
      </c>
    </row>
    <row r="6757">
      <c r="A6757" s="5" t="n">
        <v>6756</v>
      </c>
      <c r="B6757" s="5" t="n">
        <v>19</v>
      </c>
      <c r="C6757" s="5" t="n">
        <v>186</v>
      </c>
      <c r="D6757" s="5" t="n">
        <v>7</v>
      </c>
      <c r="E6757" s="5" t="n">
        <v>16.2</v>
      </c>
      <c r="F6757" s="5" t="n">
        <v>32.7</v>
      </c>
      <c r="G6757" s="5" t="n">
        <v>27.3</v>
      </c>
      <c r="H6757" s="5" t="n">
        <v>12.69</v>
      </c>
      <c r="I6757" s="6">
        <f>IF(E6757&gt;=Markov!$B$3,1,0)</f>
        <v/>
      </c>
      <c r="J6757" s="6">
        <f>I6756</f>
        <v/>
      </c>
      <c r="K6757" s="7">
        <f>MAR1!$B$5+MAR1!$C$5*COS(2*PI()*$C6757/365)+MAR1!$D$5*SIN(2*PI()*$C6757/365)</f>
        <v/>
      </c>
      <c r="L6757" s="7">
        <f>MAR1!$B$6+MAR1!$C$6*COS(2*PI()*$C6757/365)+MAR1!$D$6*SIN(2*PI()*$C6757/365)</f>
        <v/>
      </c>
      <c r="M6757" s="7">
        <f>MAR1!$B$7+MAR1!$C$7*COS(2*PI()*$C6757/365)+MAR1!$D$7*SIN(2*PI()*$C6757/365)</f>
        <v/>
      </c>
      <c r="N6757" s="7">
        <f>F6757-K6757</f>
        <v/>
      </c>
      <c r="O6757" s="7">
        <f>G6757-L6757</f>
        <v/>
      </c>
      <c r="P6757" s="7">
        <f>H6757-M6757</f>
        <v/>
      </c>
      <c r="Q6757" s="7">
        <f>IF($I6757=1,(N6757-MAR1!$B$11)/MAR1!$D$11,(N6757-MAR1!$C$11)/MAR1!$E$11)</f>
        <v/>
      </c>
      <c r="R6757" s="7">
        <f>IF($I6757=1,(O6757-MAR1!$B$12)/MAR1!$D$12,(O6757-MAR1!$C$12)/MAR1!$E$12)</f>
        <v/>
      </c>
      <c r="S6757" s="7">
        <f>IF($I6757=1,(P6757-MAR1!$B$13)/MAR1!$D$13,(P6757-MAR1!$C$13)/MAR1!$E$13)</f>
        <v/>
      </c>
    </row>
    <row r="6758">
      <c r="A6758" s="5" t="n">
        <v>6757</v>
      </c>
      <c r="B6758" s="5" t="n">
        <v>19</v>
      </c>
      <c r="C6758" s="5" t="n">
        <v>187</v>
      </c>
      <c r="D6758" s="5" t="n">
        <v>7</v>
      </c>
      <c r="E6758" s="5" t="n">
        <v>97.7</v>
      </c>
      <c r="F6758" s="5" t="n">
        <v>32.9</v>
      </c>
      <c r="G6758" s="5" t="n">
        <v>26.6</v>
      </c>
      <c r="H6758" s="5" t="n">
        <v>12.07</v>
      </c>
      <c r="I6758" s="6">
        <f>IF(E6758&gt;=Markov!$B$3,1,0)</f>
        <v/>
      </c>
      <c r="J6758" s="6">
        <f>I6757</f>
        <v/>
      </c>
      <c r="K6758" s="7">
        <f>MAR1!$B$5+MAR1!$C$5*COS(2*PI()*$C6758/365)+MAR1!$D$5*SIN(2*PI()*$C6758/365)</f>
        <v/>
      </c>
      <c r="L6758" s="7">
        <f>MAR1!$B$6+MAR1!$C$6*COS(2*PI()*$C6758/365)+MAR1!$D$6*SIN(2*PI()*$C6758/365)</f>
        <v/>
      </c>
      <c r="M6758" s="7">
        <f>MAR1!$B$7+MAR1!$C$7*COS(2*PI()*$C6758/365)+MAR1!$D$7*SIN(2*PI()*$C6758/365)</f>
        <v/>
      </c>
      <c r="N6758" s="7">
        <f>F6758-K6758</f>
        <v/>
      </c>
      <c r="O6758" s="7">
        <f>G6758-L6758</f>
        <v/>
      </c>
      <c r="P6758" s="7">
        <f>H6758-M6758</f>
        <v/>
      </c>
      <c r="Q6758" s="7">
        <f>IF($I6758=1,(N6758-MAR1!$B$11)/MAR1!$D$11,(N6758-MAR1!$C$11)/MAR1!$E$11)</f>
        <v/>
      </c>
      <c r="R6758" s="7">
        <f>IF($I6758=1,(O6758-MAR1!$B$12)/MAR1!$D$12,(O6758-MAR1!$C$12)/MAR1!$E$12)</f>
        <v/>
      </c>
      <c r="S6758" s="7">
        <f>IF($I6758=1,(P6758-MAR1!$B$13)/MAR1!$D$13,(P6758-MAR1!$C$13)/MAR1!$E$13)</f>
        <v/>
      </c>
    </row>
    <row r="6759">
      <c r="A6759" s="5" t="n">
        <v>6758</v>
      </c>
      <c r="B6759" s="5" t="n">
        <v>19</v>
      </c>
      <c r="C6759" s="5" t="n">
        <v>188</v>
      </c>
      <c r="D6759" s="5" t="n">
        <v>7</v>
      </c>
      <c r="E6759" s="5" t="n">
        <v>16.8</v>
      </c>
      <c r="F6759" s="5" t="n">
        <v>33.2</v>
      </c>
      <c r="G6759" s="5" t="n">
        <v>26.3</v>
      </c>
      <c r="H6759" s="5" t="n">
        <v>17.19</v>
      </c>
      <c r="I6759" s="6">
        <f>IF(E6759&gt;=Markov!$B$3,1,0)</f>
        <v/>
      </c>
      <c r="J6759" s="6">
        <f>I6758</f>
        <v/>
      </c>
      <c r="K6759" s="7">
        <f>MAR1!$B$5+MAR1!$C$5*COS(2*PI()*$C6759/365)+MAR1!$D$5*SIN(2*PI()*$C6759/365)</f>
        <v/>
      </c>
      <c r="L6759" s="7">
        <f>MAR1!$B$6+MAR1!$C$6*COS(2*PI()*$C6759/365)+MAR1!$D$6*SIN(2*PI()*$C6759/365)</f>
        <v/>
      </c>
      <c r="M6759" s="7">
        <f>MAR1!$B$7+MAR1!$C$7*COS(2*PI()*$C6759/365)+MAR1!$D$7*SIN(2*PI()*$C6759/365)</f>
        <v/>
      </c>
      <c r="N6759" s="7">
        <f>F6759-K6759</f>
        <v/>
      </c>
      <c r="O6759" s="7">
        <f>G6759-L6759</f>
        <v/>
      </c>
      <c r="P6759" s="7">
        <f>H6759-M6759</f>
        <v/>
      </c>
      <c r="Q6759" s="7">
        <f>IF($I6759=1,(N6759-MAR1!$B$11)/MAR1!$D$11,(N6759-MAR1!$C$11)/MAR1!$E$11)</f>
        <v/>
      </c>
      <c r="R6759" s="7">
        <f>IF($I6759=1,(O6759-MAR1!$B$12)/MAR1!$D$12,(O6759-MAR1!$C$12)/MAR1!$E$12)</f>
        <v/>
      </c>
      <c r="S6759" s="7">
        <f>IF($I6759=1,(P6759-MAR1!$B$13)/MAR1!$D$13,(P6759-MAR1!$C$13)/MAR1!$E$13)</f>
        <v/>
      </c>
    </row>
    <row r="6760">
      <c r="A6760" s="5" t="n">
        <v>6759</v>
      </c>
      <c r="B6760" s="5" t="n">
        <v>19</v>
      </c>
      <c r="C6760" s="5" t="n">
        <v>189</v>
      </c>
      <c r="D6760" s="5" t="n">
        <v>7</v>
      </c>
      <c r="E6760" s="5" t="n">
        <v>4.8</v>
      </c>
      <c r="F6760" s="5" t="n">
        <v>33.9</v>
      </c>
      <c r="G6760" s="5" t="n">
        <v>26.2</v>
      </c>
      <c r="H6760" s="5" t="n">
        <v>19.66</v>
      </c>
      <c r="I6760" s="6">
        <f>IF(E6760&gt;=Markov!$B$3,1,0)</f>
        <v/>
      </c>
      <c r="J6760" s="6">
        <f>I6759</f>
        <v/>
      </c>
      <c r="K6760" s="7">
        <f>MAR1!$B$5+MAR1!$C$5*COS(2*PI()*$C6760/365)+MAR1!$D$5*SIN(2*PI()*$C6760/365)</f>
        <v/>
      </c>
      <c r="L6760" s="7">
        <f>MAR1!$B$6+MAR1!$C$6*COS(2*PI()*$C6760/365)+MAR1!$D$6*SIN(2*PI()*$C6760/365)</f>
        <v/>
      </c>
      <c r="M6760" s="7">
        <f>MAR1!$B$7+MAR1!$C$7*COS(2*PI()*$C6760/365)+MAR1!$D$7*SIN(2*PI()*$C6760/365)</f>
        <v/>
      </c>
      <c r="N6760" s="7">
        <f>F6760-K6760</f>
        <v/>
      </c>
      <c r="O6760" s="7">
        <f>G6760-L6760</f>
        <v/>
      </c>
      <c r="P6760" s="7">
        <f>H6760-M6760</f>
        <v/>
      </c>
      <c r="Q6760" s="7">
        <f>IF($I6760=1,(N6760-MAR1!$B$11)/MAR1!$D$11,(N6760-MAR1!$C$11)/MAR1!$E$11)</f>
        <v/>
      </c>
      <c r="R6760" s="7">
        <f>IF($I6760=1,(O6760-MAR1!$B$12)/MAR1!$D$12,(O6760-MAR1!$C$12)/MAR1!$E$12)</f>
        <v/>
      </c>
      <c r="S6760" s="7">
        <f>IF($I6760=1,(P6760-MAR1!$B$13)/MAR1!$D$13,(P6760-MAR1!$C$13)/MAR1!$E$13)</f>
        <v/>
      </c>
    </row>
    <row r="6761">
      <c r="A6761" s="5" t="n">
        <v>6760</v>
      </c>
      <c r="B6761" s="5" t="n">
        <v>19</v>
      </c>
      <c r="C6761" s="5" t="n">
        <v>190</v>
      </c>
      <c r="D6761" s="5" t="n">
        <v>7</v>
      </c>
      <c r="E6761" s="5" t="n">
        <v>1.6</v>
      </c>
      <c r="F6761" s="5" t="n">
        <v>32.6</v>
      </c>
      <c r="G6761" s="5" t="n">
        <v>27.7</v>
      </c>
      <c r="H6761" s="5" t="n">
        <v>15.51</v>
      </c>
      <c r="I6761" s="6">
        <f>IF(E6761&gt;=Markov!$B$3,1,0)</f>
        <v/>
      </c>
      <c r="J6761" s="6">
        <f>I6760</f>
        <v/>
      </c>
      <c r="K6761" s="7">
        <f>MAR1!$B$5+MAR1!$C$5*COS(2*PI()*$C6761/365)+MAR1!$D$5*SIN(2*PI()*$C6761/365)</f>
        <v/>
      </c>
      <c r="L6761" s="7">
        <f>MAR1!$B$6+MAR1!$C$6*COS(2*PI()*$C6761/365)+MAR1!$D$6*SIN(2*PI()*$C6761/365)</f>
        <v/>
      </c>
      <c r="M6761" s="7">
        <f>MAR1!$B$7+MAR1!$C$7*COS(2*PI()*$C6761/365)+MAR1!$D$7*SIN(2*PI()*$C6761/365)</f>
        <v/>
      </c>
      <c r="N6761" s="7">
        <f>F6761-K6761</f>
        <v/>
      </c>
      <c r="O6761" s="7">
        <f>G6761-L6761</f>
        <v/>
      </c>
      <c r="P6761" s="7">
        <f>H6761-M6761</f>
        <v/>
      </c>
      <c r="Q6761" s="7">
        <f>IF($I6761=1,(N6761-MAR1!$B$11)/MAR1!$D$11,(N6761-MAR1!$C$11)/MAR1!$E$11)</f>
        <v/>
      </c>
      <c r="R6761" s="7">
        <f>IF($I6761=1,(O6761-MAR1!$B$12)/MAR1!$D$12,(O6761-MAR1!$C$12)/MAR1!$E$12)</f>
        <v/>
      </c>
      <c r="S6761" s="7">
        <f>IF($I6761=1,(P6761-MAR1!$B$13)/MAR1!$D$13,(P6761-MAR1!$C$13)/MAR1!$E$13)</f>
        <v/>
      </c>
    </row>
    <row r="6762">
      <c r="A6762" s="5" t="n">
        <v>6761</v>
      </c>
      <c r="B6762" s="5" t="n">
        <v>19</v>
      </c>
      <c r="C6762" s="5" t="n">
        <v>191</v>
      </c>
      <c r="D6762" s="5" t="n">
        <v>7</v>
      </c>
      <c r="E6762" s="5" t="n">
        <v>1.7</v>
      </c>
      <c r="F6762" s="5" t="n">
        <v>29.9</v>
      </c>
      <c r="G6762" s="5" t="n">
        <v>27.2</v>
      </c>
      <c r="H6762" s="5" t="n">
        <v>10.68</v>
      </c>
      <c r="I6762" s="6">
        <f>IF(E6762&gt;=Markov!$B$3,1,0)</f>
        <v/>
      </c>
      <c r="J6762" s="6">
        <f>I6761</f>
        <v/>
      </c>
      <c r="K6762" s="7">
        <f>MAR1!$B$5+MAR1!$C$5*COS(2*PI()*$C6762/365)+MAR1!$D$5*SIN(2*PI()*$C6762/365)</f>
        <v/>
      </c>
      <c r="L6762" s="7">
        <f>MAR1!$B$6+MAR1!$C$6*COS(2*PI()*$C6762/365)+MAR1!$D$6*SIN(2*PI()*$C6762/365)</f>
        <v/>
      </c>
      <c r="M6762" s="7">
        <f>MAR1!$B$7+MAR1!$C$7*COS(2*PI()*$C6762/365)+MAR1!$D$7*SIN(2*PI()*$C6762/365)</f>
        <v/>
      </c>
      <c r="N6762" s="7">
        <f>F6762-K6762</f>
        <v/>
      </c>
      <c r="O6762" s="7">
        <f>G6762-L6762</f>
        <v/>
      </c>
      <c r="P6762" s="7">
        <f>H6762-M6762</f>
        <v/>
      </c>
      <c r="Q6762" s="7">
        <f>IF($I6762=1,(N6762-MAR1!$B$11)/MAR1!$D$11,(N6762-MAR1!$C$11)/MAR1!$E$11)</f>
        <v/>
      </c>
      <c r="R6762" s="7">
        <f>IF($I6762=1,(O6762-MAR1!$B$12)/MAR1!$D$12,(O6762-MAR1!$C$12)/MAR1!$E$12)</f>
        <v/>
      </c>
      <c r="S6762" s="7">
        <f>IF($I6762=1,(P6762-MAR1!$B$13)/MAR1!$D$13,(P6762-MAR1!$C$13)/MAR1!$E$13)</f>
        <v/>
      </c>
    </row>
    <row r="6763">
      <c r="A6763" s="5" t="n">
        <v>6762</v>
      </c>
      <c r="B6763" s="5" t="n">
        <v>19</v>
      </c>
      <c r="C6763" s="5" t="n">
        <v>192</v>
      </c>
      <c r="D6763" s="5" t="n">
        <v>7</v>
      </c>
      <c r="E6763" s="5" t="n">
        <v>29.9</v>
      </c>
      <c r="F6763" s="5" t="n">
        <v>28.6</v>
      </c>
      <c r="G6763" s="5" t="n">
        <v>26.6</v>
      </c>
      <c r="H6763" s="5" t="n">
        <v>13.05</v>
      </c>
      <c r="I6763" s="6">
        <f>IF(E6763&gt;=Markov!$B$3,1,0)</f>
        <v/>
      </c>
      <c r="J6763" s="6">
        <f>I6762</f>
        <v/>
      </c>
      <c r="K6763" s="7">
        <f>MAR1!$B$5+MAR1!$C$5*COS(2*PI()*$C6763/365)+MAR1!$D$5*SIN(2*PI()*$C6763/365)</f>
        <v/>
      </c>
      <c r="L6763" s="7">
        <f>MAR1!$B$6+MAR1!$C$6*COS(2*PI()*$C6763/365)+MAR1!$D$6*SIN(2*PI()*$C6763/365)</f>
        <v/>
      </c>
      <c r="M6763" s="7">
        <f>MAR1!$B$7+MAR1!$C$7*COS(2*PI()*$C6763/365)+MAR1!$D$7*SIN(2*PI()*$C6763/365)</f>
        <v/>
      </c>
      <c r="N6763" s="7">
        <f>F6763-K6763</f>
        <v/>
      </c>
      <c r="O6763" s="7">
        <f>G6763-L6763</f>
        <v/>
      </c>
      <c r="P6763" s="7">
        <f>H6763-M6763</f>
        <v/>
      </c>
      <c r="Q6763" s="7">
        <f>IF($I6763=1,(N6763-MAR1!$B$11)/MAR1!$D$11,(N6763-MAR1!$C$11)/MAR1!$E$11)</f>
        <v/>
      </c>
      <c r="R6763" s="7">
        <f>IF($I6763=1,(O6763-MAR1!$B$12)/MAR1!$D$12,(O6763-MAR1!$C$12)/MAR1!$E$12)</f>
        <v/>
      </c>
      <c r="S6763" s="7">
        <f>IF($I6763=1,(P6763-MAR1!$B$13)/MAR1!$D$13,(P6763-MAR1!$C$13)/MAR1!$E$13)</f>
        <v/>
      </c>
    </row>
    <row r="6764">
      <c r="A6764" s="5" t="n">
        <v>6763</v>
      </c>
      <c r="B6764" s="5" t="n">
        <v>19</v>
      </c>
      <c r="C6764" s="5" t="n">
        <v>193</v>
      </c>
      <c r="D6764" s="5" t="n">
        <v>7</v>
      </c>
      <c r="E6764" s="5" t="n">
        <v>6.5</v>
      </c>
      <c r="F6764" s="5" t="n">
        <v>30.6</v>
      </c>
      <c r="G6764" s="5" t="n">
        <v>26.5</v>
      </c>
      <c r="H6764" s="5" t="n">
        <v>10.18</v>
      </c>
      <c r="I6764" s="6">
        <f>IF(E6764&gt;=Markov!$B$3,1,0)</f>
        <v/>
      </c>
      <c r="J6764" s="6">
        <f>I6763</f>
        <v/>
      </c>
      <c r="K6764" s="7">
        <f>MAR1!$B$5+MAR1!$C$5*COS(2*PI()*$C6764/365)+MAR1!$D$5*SIN(2*PI()*$C6764/365)</f>
        <v/>
      </c>
      <c r="L6764" s="7">
        <f>MAR1!$B$6+MAR1!$C$6*COS(2*PI()*$C6764/365)+MAR1!$D$6*SIN(2*PI()*$C6764/365)</f>
        <v/>
      </c>
      <c r="M6764" s="7">
        <f>MAR1!$B$7+MAR1!$C$7*COS(2*PI()*$C6764/365)+MAR1!$D$7*SIN(2*PI()*$C6764/365)</f>
        <v/>
      </c>
      <c r="N6764" s="7">
        <f>F6764-K6764</f>
        <v/>
      </c>
      <c r="O6764" s="7">
        <f>G6764-L6764</f>
        <v/>
      </c>
      <c r="P6764" s="7">
        <f>H6764-M6764</f>
        <v/>
      </c>
      <c r="Q6764" s="7">
        <f>IF($I6764=1,(N6764-MAR1!$B$11)/MAR1!$D$11,(N6764-MAR1!$C$11)/MAR1!$E$11)</f>
        <v/>
      </c>
      <c r="R6764" s="7">
        <f>IF($I6764=1,(O6764-MAR1!$B$12)/MAR1!$D$12,(O6764-MAR1!$C$12)/MAR1!$E$12)</f>
        <v/>
      </c>
      <c r="S6764" s="7">
        <f>IF($I6764=1,(P6764-MAR1!$B$13)/MAR1!$D$13,(P6764-MAR1!$C$13)/MAR1!$E$13)</f>
        <v/>
      </c>
    </row>
    <row r="6765">
      <c r="A6765" s="5" t="n">
        <v>6764</v>
      </c>
      <c r="B6765" s="5" t="n">
        <v>19</v>
      </c>
      <c r="C6765" s="5" t="n">
        <v>194</v>
      </c>
      <c r="D6765" s="5" t="n">
        <v>7</v>
      </c>
      <c r="E6765" s="5" t="n">
        <v>0</v>
      </c>
      <c r="F6765" s="5" t="n">
        <v>33.5</v>
      </c>
      <c r="G6765" s="5" t="n">
        <v>26.2</v>
      </c>
      <c r="H6765" s="5" t="n">
        <v>15.11</v>
      </c>
      <c r="I6765" s="6">
        <f>IF(E6765&gt;=Markov!$B$3,1,0)</f>
        <v/>
      </c>
      <c r="J6765" s="6">
        <f>I6764</f>
        <v/>
      </c>
      <c r="K6765" s="7">
        <f>MAR1!$B$5+MAR1!$C$5*COS(2*PI()*$C6765/365)+MAR1!$D$5*SIN(2*PI()*$C6765/365)</f>
        <v/>
      </c>
      <c r="L6765" s="7">
        <f>MAR1!$B$6+MAR1!$C$6*COS(2*PI()*$C6765/365)+MAR1!$D$6*SIN(2*PI()*$C6765/365)</f>
        <v/>
      </c>
      <c r="M6765" s="7">
        <f>MAR1!$B$7+MAR1!$C$7*COS(2*PI()*$C6765/365)+MAR1!$D$7*SIN(2*PI()*$C6765/365)</f>
        <v/>
      </c>
      <c r="N6765" s="7">
        <f>F6765-K6765</f>
        <v/>
      </c>
      <c r="O6765" s="7">
        <f>G6765-L6765</f>
        <v/>
      </c>
      <c r="P6765" s="7">
        <f>H6765-M6765</f>
        <v/>
      </c>
      <c r="Q6765" s="7">
        <f>IF($I6765=1,(N6765-MAR1!$B$11)/MAR1!$D$11,(N6765-MAR1!$C$11)/MAR1!$E$11)</f>
        <v/>
      </c>
      <c r="R6765" s="7">
        <f>IF($I6765=1,(O6765-MAR1!$B$12)/MAR1!$D$12,(O6765-MAR1!$C$12)/MAR1!$E$12)</f>
        <v/>
      </c>
      <c r="S6765" s="7">
        <f>IF($I6765=1,(P6765-MAR1!$B$13)/MAR1!$D$13,(P6765-MAR1!$C$13)/MAR1!$E$13)</f>
        <v/>
      </c>
    </row>
    <row r="6766">
      <c r="A6766" s="5" t="n">
        <v>6765</v>
      </c>
      <c r="B6766" s="5" t="n">
        <v>19</v>
      </c>
      <c r="C6766" s="5" t="n">
        <v>195</v>
      </c>
      <c r="D6766" s="5" t="n">
        <v>7</v>
      </c>
      <c r="E6766" s="5" t="n">
        <v>0</v>
      </c>
      <c r="F6766" s="5" t="n">
        <v>34.8</v>
      </c>
      <c r="G6766" s="5" t="n">
        <v>25.7</v>
      </c>
      <c r="H6766" s="5" t="n">
        <v>15.51</v>
      </c>
      <c r="I6766" s="6">
        <f>IF(E6766&gt;=Markov!$B$3,1,0)</f>
        <v/>
      </c>
      <c r="J6766" s="6">
        <f>I6765</f>
        <v/>
      </c>
      <c r="K6766" s="7">
        <f>MAR1!$B$5+MAR1!$C$5*COS(2*PI()*$C6766/365)+MAR1!$D$5*SIN(2*PI()*$C6766/365)</f>
        <v/>
      </c>
      <c r="L6766" s="7">
        <f>MAR1!$B$6+MAR1!$C$6*COS(2*PI()*$C6766/365)+MAR1!$D$6*SIN(2*PI()*$C6766/365)</f>
        <v/>
      </c>
      <c r="M6766" s="7">
        <f>MAR1!$B$7+MAR1!$C$7*COS(2*PI()*$C6766/365)+MAR1!$D$7*SIN(2*PI()*$C6766/365)</f>
        <v/>
      </c>
      <c r="N6766" s="7">
        <f>F6766-K6766</f>
        <v/>
      </c>
      <c r="O6766" s="7">
        <f>G6766-L6766</f>
        <v/>
      </c>
      <c r="P6766" s="7">
        <f>H6766-M6766</f>
        <v/>
      </c>
      <c r="Q6766" s="7">
        <f>IF($I6766=1,(N6766-MAR1!$B$11)/MAR1!$D$11,(N6766-MAR1!$C$11)/MAR1!$E$11)</f>
        <v/>
      </c>
      <c r="R6766" s="7">
        <f>IF($I6766=1,(O6766-MAR1!$B$12)/MAR1!$D$12,(O6766-MAR1!$C$12)/MAR1!$E$12)</f>
        <v/>
      </c>
      <c r="S6766" s="7">
        <f>IF($I6766=1,(P6766-MAR1!$B$13)/MAR1!$D$13,(P6766-MAR1!$C$13)/MAR1!$E$13)</f>
        <v/>
      </c>
    </row>
    <row r="6767">
      <c r="A6767" s="5" t="n">
        <v>6766</v>
      </c>
      <c r="B6767" s="5" t="n">
        <v>19</v>
      </c>
      <c r="C6767" s="5" t="n">
        <v>196</v>
      </c>
      <c r="D6767" s="5" t="n">
        <v>7</v>
      </c>
      <c r="E6767" s="5" t="n">
        <v>9.1</v>
      </c>
      <c r="F6767" s="5" t="n">
        <v>32.6</v>
      </c>
      <c r="G6767" s="5" t="n">
        <v>25</v>
      </c>
      <c r="H6767" s="5" t="n">
        <v>13.78</v>
      </c>
      <c r="I6767" s="6">
        <f>IF(E6767&gt;=Markov!$B$3,1,0)</f>
        <v/>
      </c>
      <c r="J6767" s="6">
        <f>I6766</f>
        <v/>
      </c>
      <c r="K6767" s="7">
        <f>MAR1!$B$5+MAR1!$C$5*COS(2*PI()*$C6767/365)+MAR1!$D$5*SIN(2*PI()*$C6767/365)</f>
        <v/>
      </c>
      <c r="L6767" s="7">
        <f>MAR1!$B$6+MAR1!$C$6*COS(2*PI()*$C6767/365)+MAR1!$D$6*SIN(2*PI()*$C6767/365)</f>
        <v/>
      </c>
      <c r="M6767" s="7">
        <f>MAR1!$B$7+MAR1!$C$7*COS(2*PI()*$C6767/365)+MAR1!$D$7*SIN(2*PI()*$C6767/365)</f>
        <v/>
      </c>
      <c r="N6767" s="7">
        <f>F6767-K6767</f>
        <v/>
      </c>
      <c r="O6767" s="7">
        <f>G6767-L6767</f>
        <v/>
      </c>
      <c r="P6767" s="7">
        <f>H6767-M6767</f>
        <v/>
      </c>
      <c r="Q6767" s="7">
        <f>IF($I6767=1,(N6767-MAR1!$B$11)/MAR1!$D$11,(N6767-MAR1!$C$11)/MAR1!$E$11)</f>
        <v/>
      </c>
      <c r="R6767" s="7">
        <f>IF($I6767=1,(O6767-MAR1!$B$12)/MAR1!$D$12,(O6767-MAR1!$C$12)/MAR1!$E$12)</f>
        <v/>
      </c>
      <c r="S6767" s="7">
        <f>IF($I6767=1,(P6767-MAR1!$B$13)/MAR1!$D$13,(P6767-MAR1!$C$13)/MAR1!$E$13)</f>
        <v/>
      </c>
    </row>
    <row r="6768">
      <c r="A6768" s="5" t="n">
        <v>6767</v>
      </c>
      <c r="B6768" s="5" t="n">
        <v>19</v>
      </c>
      <c r="C6768" s="5" t="n">
        <v>197</v>
      </c>
      <c r="D6768" s="5" t="n">
        <v>7</v>
      </c>
      <c r="E6768" s="5" t="n">
        <v>4.3</v>
      </c>
      <c r="F6768" s="5" t="n">
        <v>34.3</v>
      </c>
      <c r="G6768" s="5" t="n">
        <v>26.7</v>
      </c>
      <c r="H6768" s="5" t="n">
        <v>15.66</v>
      </c>
      <c r="I6768" s="6">
        <f>IF(E6768&gt;=Markov!$B$3,1,0)</f>
        <v/>
      </c>
      <c r="J6768" s="6">
        <f>I6767</f>
        <v/>
      </c>
      <c r="K6768" s="7">
        <f>MAR1!$B$5+MAR1!$C$5*COS(2*PI()*$C6768/365)+MAR1!$D$5*SIN(2*PI()*$C6768/365)</f>
        <v/>
      </c>
      <c r="L6768" s="7">
        <f>MAR1!$B$6+MAR1!$C$6*COS(2*PI()*$C6768/365)+MAR1!$D$6*SIN(2*PI()*$C6768/365)</f>
        <v/>
      </c>
      <c r="M6768" s="7">
        <f>MAR1!$B$7+MAR1!$C$7*COS(2*PI()*$C6768/365)+MAR1!$D$7*SIN(2*PI()*$C6768/365)</f>
        <v/>
      </c>
      <c r="N6768" s="7">
        <f>F6768-K6768</f>
        <v/>
      </c>
      <c r="O6768" s="7">
        <f>G6768-L6768</f>
        <v/>
      </c>
      <c r="P6768" s="7">
        <f>H6768-M6768</f>
        <v/>
      </c>
      <c r="Q6768" s="7">
        <f>IF($I6768=1,(N6768-MAR1!$B$11)/MAR1!$D$11,(N6768-MAR1!$C$11)/MAR1!$E$11)</f>
        <v/>
      </c>
      <c r="R6768" s="7">
        <f>IF($I6768=1,(O6768-MAR1!$B$12)/MAR1!$D$12,(O6768-MAR1!$C$12)/MAR1!$E$12)</f>
        <v/>
      </c>
      <c r="S6768" s="7">
        <f>IF($I6768=1,(P6768-MAR1!$B$13)/MAR1!$D$13,(P6768-MAR1!$C$13)/MAR1!$E$13)</f>
        <v/>
      </c>
    </row>
    <row r="6769">
      <c r="A6769" s="5" t="n">
        <v>6768</v>
      </c>
      <c r="B6769" s="5" t="n">
        <v>19</v>
      </c>
      <c r="C6769" s="5" t="n">
        <v>198</v>
      </c>
      <c r="D6769" s="5" t="n">
        <v>7</v>
      </c>
      <c r="E6769" s="5" t="n">
        <v>0</v>
      </c>
      <c r="F6769" s="5" t="n">
        <v>38.3</v>
      </c>
      <c r="G6769" s="5" t="n">
        <v>27.8</v>
      </c>
      <c r="H6769" s="5" t="n">
        <v>22.23</v>
      </c>
      <c r="I6769" s="6">
        <f>IF(E6769&gt;=Markov!$B$3,1,0)</f>
        <v/>
      </c>
      <c r="J6769" s="6">
        <f>I6768</f>
        <v/>
      </c>
      <c r="K6769" s="7">
        <f>MAR1!$B$5+MAR1!$C$5*COS(2*PI()*$C6769/365)+MAR1!$D$5*SIN(2*PI()*$C6769/365)</f>
        <v/>
      </c>
      <c r="L6769" s="7">
        <f>MAR1!$B$6+MAR1!$C$6*COS(2*PI()*$C6769/365)+MAR1!$D$6*SIN(2*PI()*$C6769/365)</f>
        <v/>
      </c>
      <c r="M6769" s="7">
        <f>MAR1!$B$7+MAR1!$C$7*COS(2*PI()*$C6769/365)+MAR1!$D$7*SIN(2*PI()*$C6769/365)</f>
        <v/>
      </c>
      <c r="N6769" s="7">
        <f>F6769-K6769</f>
        <v/>
      </c>
      <c r="O6769" s="7">
        <f>G6769-L6769</f>
        <v/>
      </c>
      <c r="P6769" s="7">
        <f>H6769-M6769</f>
        <v/>
      </c>
      <c r="Q6769" s="7">
        <f>IF($I6769=1,(N6769-MAR1!$B$11)/MAR1!$D$11,(N6769-MAR1!$C$11)/MAR1!$E$11)</f>
        <v/>
      </c>
      <c r="R6769" s="7">
        <f>IF($I6769=1,(O6769-MAR1!$B$12)/MAR1!$D$12,(O6769-MAR1!$C$12)/MAR1!$E$12)</f>
        <v/>
      </c>
      <c r="S6769" s="7">
        <f>IF($I6769=1,(P6769-MAR1!$B$13)/MAR1!$D$13,(P6769-MAR1!$C$13)/MAR1!$E$13)</f>
        <v/>
      </c>
    </row>
    <row r="6770">
      <c r="A6770" s="5" t="n">
        <v>6769</v>
      </c>
      <c r="B6770" s="5" t="n">
        <v>19</v>
      </c>
      <c r="C6770" s="5" t="n">
        <v>199</v>
      </c>
      <c r="D6770" s="5" t="n">
        <v>7</v>
      </c>
      <c r="E6770" s="5" t="n">
        <v>0</v>
      </c>
      <c r="F6770" s="5" t="n">
        <v>38.7</v>
      </c>
      <c r="G6770" s="5" t="n">
        <v>29.2</v>
      </c>
      <c r="H6770" s="5" t="n">
        <v>23.51</v>
      </c>
      <c r="I6770" s="6">
        <f>IF(E6770&gt;=Markov!$B$3,1,0)</f>
        <v/>
      </c>
      <c r="J6770" s="6">
        <f>I6769</f>
        <v/>
      </c>
      <c r="K6770" s="7">
        <f>MAR1!$B$5+MAR1!$C$5*COS(2*PI()*$C6770/365)+MAR1!$D$5*SIN(2*PI()*$C6770/365)</f>
        <v/>
      </c>
      <c r="L6770" s="7">
        <f>MAR1!$B$6+MAR1!$C$6*COS(2*PI()*$C6770/365)+MAR1!$D$6*SIN(2*PI()*$C6770/365)</f>
        <v/>
      </c>
      <c r="M6770" s="7">
        <f>MAR1!$B$7+MAR1!$C$7*COS(2*PI()*$C6770/365)+MAR1!$D$7*SIN(2*PI()*$C6770/365)</f>
        <v/>
      </c>
      <c r="N6770" s="7">
        <f>F6770-K6770</f>
        <v/>
      </c>
      <c r="O6770" s="7">
        <f>G6770-L6770</f>
        <v/>
      </c>
      <c r="P6770" s="7">
        <f>H6770-M6770</f>
        <v/>
      </c>
      <c r="Q6770" s="7">
        <f>IF($I6770=1,(N6770-MAR1!$B$11)/MAR1!$D$11,(N6770-MAR1!$C$11)/MAR1!$E$11)</f>
        <v/>
      </c>
      <c r="R6770" s="7">
        <f>IF($I6770=1,(O6770-MAR1!$B$12)/MAR1!$D$12,(O6770-MAR1!$C$12)/MAR1!$E$12)</f>
        <v/>
      </c>
      <c r="S6770" s="7">
        <f>IF($I6770=1,(P6770-MAR1!$B$13)/MAR1!$D$13,(P6770-MAR1!$C$13)/MAR1!$E$13)</f>
        <v/>
      </c>
    </row>
    <row r="6771">
      <c r="A6771" s="5" t="n">
        <v>6770</v>
      </c>
      <c r="B6771" s="5" t="n">
        <v>19</v>
      </c>
      <c r="C6771" s="5" t="n">
        <v>200</v>
      </c>
      <c r="D6771" s="5" t="n">
        <v>7</v>
      </c>
      <c r="E6771" s="5" t="n">
        <v>2.5</v>
      </c>
      <c r="F6771" s="5" t="n">
        <v>32.9</v>
      </c>
      <c r="G6771" s="5" t="n">
        <v>27.8</v>
      </c>
      <c r="H6771" s="5" t="n">
        <v>17.55</v>
      </c>
      <c r="I6771" s="6">
        <f>IF(E6771&gt;=Markov!$B$3,1,0)</f>
        <v/>
      </c>
      <c r="J6771" s="6">
        <f>I6770</f>
        <v/>
      </c>
      <c r="K6771" s="7">
        <f>MAR1!$B$5+MAR1!$C$5*COS(2*PI()*$C6771/365)+MAR1!$D$5*SIN(2*PI()*$C6771/365)</f>
        <v/>
      </c>
      <c r="L6771" s="7">
        <f>MAR1!$B$6+MAR1!$C$6*COS(2*PI()*$C6771/365)+MAR1!$D$6*SIN(2*PI()*$C6771/365)</f>
        <v/>
      </c>
      <c r="M6771" s="7">
        <f>MAR1!$B$7+MAR1!$C$7*COS(2*PI()*$C6771/365)+MAR1!$D$7*SIN(2*PI()*$C6771/365)</f>
        <v/>
      </c>
      <c r="N6771" s="7">
        <f>F6771-K6771</f>
        <v/>
      </c>
      <c r="O6771" s="7">
        <f>G6771-L6771</f>
        <v/>
      </c>
      <c r="P6771" s="7">
        <f>H6771-M6771</f>
        <v/>
      </c>
      <c r="Q6771" s="7">
        <f>IF($I6771=1,(N6771-MAR1!$B$11)/MAR1!$D$11,(N6771-MAR1!$C$11)/MAR1!$E$11)</f>
        <v/>
      </c>
      <c r="R6771" s="7">
        <f>IF($I6771=1,(O6771-MAR1!$B$12)/MAR1!$D$12,(O6771-MAR1!$C$12)/MAR1!$E$12)</f>
        <v/>
      </c>
      <c r="S6771" s="7">
        <f>IF($I6771=1,(P6771-MAR1!$B$13)/MAR1!$D$13,(P6771-MAR1!$C$13)/MAR1!$E$13)</f>
        <v/>
      </c>
    </row>
    <row r="6772">
      <c r="A6772" s="5" t="n">
        <v>6771</v>
      </c>
      <c r="B6772" s="5" t="n">
        <v>19</v>
      </c>
      <c r="C6772" s="5" t="n">
        <v>201</v>
      </c>
      <c r="D6772" s="5" t="n">
        <v>7</v>
      </c>
      <c r="E6772" s="5" t="n">
        <v>4.6</v>
      </c>
      <c r="F6772" s="5" t="n">
        <v>33.6</v>
      </c>
      <c r="G6772" s="5" t="n">
        <v>27.7</v>
      </c>
      <c r="H6772" s="5" t="n">
        <v>12.76</v>
      </c>
      <c r="I6772" s="6">
        <f>IF(E6772&gt;=Markov!$B$3,1,0)</f>
        <v/>
      </c>
      <c r="J6772" s="6">
        <f>I6771</f>
        <v/>
      </c>
      <c r="K6772" s="7">
        <f>MAR1!$B$5+MAR1!$C$5*COS(2*PI()*$C6772/365)+MAR1!$D$5*SIN(2*PI()*$C6772/365)</f>
        <v/>
      </c>
      <c r="L6772" s="7">
        <f>MAR1!$B$6+MAR1!$C$6*COS(2*PI()*$C6772/365)+MAR1!$D$6*SIN(2*PI()*$C6772/365)</f>
        <v/>
      </c>
      <c r="M6772" s="7">
        <f>MAR1!$B$7+MAR1!$C$7*COS(2*PI()*$C6772/365)+MAR1!$D$7*SIN(2*PI()*$C6772/365)</f>
        <v/>
      </c>
      <c r="N6772" s="7">
        <f>F6772-K6772</f>
        <v/>
      </c>
      <c r="O6772" s="7">
        <f>G6772-L6772</f>
        <v/>
      </c>
      <c r="P6772" s="7">
        <f>H6772-M6772</f>
        <v/>
      </c>
      <c r="Q6772" s="7">
        <f>IF($I6772=1,(N6772-MAR1!$B$11)/MAR1!$D$11,(N6772-MAR1!$C$11)/MAR1!$E$11)</f>
        <v/>
      </c>
      <c r="R6772" s="7">
        <f>IF($I6772=1,(O6772-MAR1!$B$12)/MAR1!$D$12,(O6772-MAR1!$C$12)/MAR1!$E$12)</f>
        <v/>
      </c>
      <c r="S6772" s="7">
        <f>IF($I6772=1,(P6772-MAR1!$B$13)/MAR1!$D$13,(P6772-MAR1!$C$13)/MAR1!$E$13)</f>
        <v/>
      </c>
    </row>
    <row r="6773">
      <c r="A6773" s="5" t="n">
        <v>6772</v>
      </c>
      <c r="B6773" s="5" t="n">
        <v>19</v>
      </c>
      <c r="C6773" s="5" t="n">
        <v>202</v>
      </c>
      <c r="D6773" s="5" t="n">
        <v>7</v>
      </c>
      <c r="E6773" s="5" t="n">
        <v>4.2</v>
      </c>
      <c r="F6773" s="5" t="n">
        <v>33.3</v>
      </c>
      <c r="G6773" s="5" t="n">
        <v>26.1</v>
      </c>
      <c r="H6773" s="5" t="n">
        <v>14.23</v>
      </c>
      <c r="I6773" s="6">
        <f>IF(E6773&gt;=Markov!$B$3,1,0)</f>
        <v/>
      </c>
      <c r="J6773" s="6">
        <f>I6772</f>
        <v/>
      </c>
      <c r="K6773" s="7">
        <f>MAR1!$B$5+MAR1!$C$5*COS(2*PI()*$C6773/365)+MAR1!$D$5*SIN(2*PI()*$C6773/365)</f>
        <v/>
      </c>
      <c r="L6773" s="7">
        <f>MAR1!$B$6+MAR1!$C$6*COS(2*PI()*$C6773/365)+MAR1!$D$6*SIN(2*PI()*$C6773/365)</f>
        <v/>
      </c>
      <c r="M6773" s="7">
        <f>MAR1!$B$7+MAR1!$C$7*COS(2*PI()*$C6773/365)+MAR1!$D$7*SIN(2*PI()*$C6773/365)</f>
        <v/>
      </c>
      <c r="N6773" s="7">
        <f>F6773-K6773</f>
        <v/>
      </c>
      <c r="O6773" s="7">
        <f>G6773-L6773</f>
        <v/>
      </c>
      <c r="P6773" s="7">
        <f>H6773-M6773</f>
        <v/>
      </c>
      <c r="Q6773" s="7">
        <f>IF($I6773=1,(N6773-MAR1!$B$11)/MAR1!$D$11,(N6773-MAR1!$C$11)/MAR1!$E$11)</f>
        <v/>
      </c>
      <c r="R6773" s="7">
        <f>IF($I6773=1,(O6773-MAR1!$B$12)/MAR1!$D$12,(O6773-MAR1!$C$12)/MAR1!$E$12)</f>
        <v/>
      </c>
      <c r="S6773" s="7">
        <f>IF($I6773=1,(P6773-MAR1!$B$13)/MAR1!$D$13,(P6773-MAR1!$C$13)/MAR1!$E$13)</f>
        <v/>
      </c>
    </row>
    <row r="6774">
      <c r="A6774" s="5" t="n">
        <v>6773</v>
      </c>
      <c r="B6774" s="5" t="n">
        <v>19</v>
      </c>
      <c r="C6774" s="5" t="n">
        <v>203</v>
      </c>
      <c r="D6774" s="5" t="n">
        <v>7</v>
      </c>
      <c r="E6774" s="5" t="n">
        <v>24.6</v>
      </c>
      <c r="F6774" s="5" t="n">
        <v>31.1</v>
      </c>
      <c r="G6774" s="5" t="n">
        <v>25.7</v>
      </c>
      <c r="H6774" s="5" t="n">
        <v>12.66</v>
      </c>
      <c r="I6774" s="6">
        <f>IF(E6774&gt;=Markov!$B$3,1,0)</f>
        <v/>
      </c>
      <c r="J6774" s="6">
        <f>I6773</f>
        <v/>
      </c>
      <c r="K6774" s="7">
        <f>MAR1!$B$5+MAR1!$C$5*COS(2*PI()*$C6774/365)+MAR1!$D$5*SIN(2*PI()*$C6774/365)</f>
        <v/>
      </c>
      <c r="L6774" s="7">
        <f>MAR1!$B$6+MAR1!$C$6*COS(2*PI()*$C6774/365)+MAR1!$D$6*SIN(2*PI()*$C6774/365)</f>
        <v/>
      </c>
      <c r="M6774" s="7">
        <f>MAR1!$B$7+MAR1!$C$7*COS(2*PI()*$C6774/365)+MAR1!$D$7*SIN(2*PI()*$C6774/365)</f>
        <v/>
      </c>
      <c r="N6774" s="7">
        <f>F6774-K6774</f>
        <v/>
      </c>
      <c r="O6774" s="7">
        <f>G6774-L6774</f>
        <v/>
      </c>
      <c r="P6774" s="7">
        <f>H6774-M6774</f>
        <v/>
      </c>
      <c r="Q6774" s="7">
        <f>IF($I6774=1,(N6774-MAR1!$B$11)/MAR1!$D$11,(N6774-MAR1!$C$11)/MAR1!$E$11)</f>
        <v/>
      </c>
      <c r="R6774" s="7">
        <f>IF($I6774=1,(O6774-MAR1!$B$12)/MAR1!$D$12,(O6774-MAR1!$C$12)/MAR1!$E$12)</f>
        <v/>
      </c>
      <c r="S6774" s="7">
        <f>IF($I6774=1,(P6774-MAR1!$B$13)/MAR1!$D$13,(P6774-MAR1!$C$13)/MAR1!$E$13)</f>
        <v/>
      </c>
    </row>
    <row r="6775">
      <c r="A6775" s="5" t="n">
        <v>6774</v>
      </c>
      <c r="B6775" s="5" t="n">
        <v>19</v>
      </c>
      <c r="C6775" s="5" t="n">
        <v>204</v>
      </c>
      <c r="D6775" s="5" t="n">
        <v>7</v>
      </c>
      <c r="E6775" s="5" t="n">
        <v>4.3</v>
      </c>
      <c r="F6775" s="5" t="n">
        <v>31.8</v>
      </c>
      <c r="G6775" s="5" t="n">
        <v>25.1</v>
      </c>
      <c r="H6775" s="5" t="n">
        <v>11.9</v>
      </c>
      <c r="I6775" s="6">
        <f>IF(E6775&gt;=Markov!$B$3,1,0)</f>
        <v/>
      </c>
      <c r="J6775" s="6">
        <f>I6774</f>
        <v/>
      </c>
      <c r="K6775" s="7">
        <f>MAR1!$B$5+MAR1!$C$5*COS(2*PI()*$C6775/365)+MAR1!$D$5*SIN(2*PI()*$C6775/365)</f>
        <v/>
      </c>
      <c r="L6775" s="7">
        <f>MAR1!$B$6+MAR1!$C$6*COS(2*PI()*$C6775/365)+MAR1!$D$6*SIN(2*PI()*$C6775/365)</f>
        <v/>
      </c>
      <c r="M6775" s="7">
        <f>MAR1!$B$7+MAR1!$C$7*COS(2*PI()*$C6775/365)+MAR1!$D$7*SIN(2*PI()*$C6775/365)</f>
        <v/>
      </c>
      <c r="N6775" s="7">
        <f>F6775-K6775</f>
        <v/>
      </c>
      <c r="O6775" s="7">
        <f>G6775-L6775</f>
        <v/>
      </c>
      <c r="P6775" s="7">
        <f>H6775-M6775</f>
        <v/>
      </c>
      <c r="Q6775" s="7">
        <f>IF($I6775=1,(N6775-MAR1!$B$11)/MAR1!$D$11,(N6775-MAR1!$C$11)/MAR1!$E$11)</f>
        <v/>
      </c>
      <c r="R6775" s="7">
        <f>IF($I6775=1,(O6775-MAR1!$B$12)/MAR1!$D$12,(O6775-MAR1!$C$12)/MAR1!$E$12)</f>
        <v/>
      </c>
      <c r="S6775" s="7">
        <f>IF($I6775=1,(P6775-MAR1!$B$13)/MAR1!$D$13,(P6775-MAR1!$C$13)/MAR1!$E$13)</f>
        <v/>
      </c>
    </row>
    <row r="6776">
      <c r="A6776" s="5" t="n">
        <v>6775</v>
      </c>
      <c r="B6776" s="5" t="n">
        <v>19</v>
      </c>
      <c r="C6776" s="5" t="n">
        <v>205</v>
      </c>
      <c r="D6776" s="5" t="n">
        <v>7</v>
      </c>
      <c r="E6776" s="5" t="n">
        <v>12</v>
      </c>
      <c r="F6776" s="5" t="n">
        <v>31.6</v>
      </c>
      <c r="G6776" s="5" t="n">
        <v>25.3</v>
      </c>
      <c r="H6776" s="5" t="n">
        <v>18.1</v>
      </c>
      <c r="I6776" s="6">
        <f>IF(E6776&gt;=Markov!$B$3,1,0)</f>
        <v/>
      </c>
      <c r="J6776" s="6">
        <f>I6775</f>
        <v/>
      </c>
      <c r="K6776" s="7">
        <f>MAR1!$B$5+MAR1!$C$5*COS(2*PI()*$C6776/365)+MAR1!$D$5*SIN(2*PI()*$C6776/365)</f>
        <v/>
      </c>
      <c r="L6776" s="7">
        <f>MAR1!$B$6+MAR1!$C$6*COS(2*PI()*$C6776/365)+MAR1!$D$6*SIN(2*PI()*$C6776/365)</f>
        <v/>
      </c>
      <c r="M6776" s="7">
        <f>MAR1!$B$7+MAR1!$C$7*COS(2*PI()*$C6776/365)+MAR1!$D$7*SIN(2*PI()*$C6776/365)</f>
        <v/>
      </c>
      <c r="N6776" s="7">
        <f>F6776-K6776</f>
        <v/>
      </c>
      <c r="O6776" s="7">
        <f>G6776-L6776</f>
        <v/>
      </c>
      <c r="P6776" s="7">
        <f>H6776-M6776</f>
        <v/>
      </c>
      <c r="Q6776" s="7">
        <f>IF($I6776=1,(N6776-MAR1!$B$11)/MAR1!$D$11,(N6776-MAR1!$C$11)/MAR1!$E$11)</f>
        <v/>
      </c>
      <c r="R6776" s="7">
        <f>IF($I6776=1,(O6776-MAR1!$B$12)/MAR1!$D$12,(O6776-MAR1!$C$12)/MAR1!$E$12)</f>
        <v/>
      </c>
      <c r="S6776" s="7">
        <f>IF($I6776=1,(P6776-MAR1!$B$13)/MAR1!$D$13,(P6776-MAR1!$C$13)/MAR1!$E$13)</f>
        <v/>
      </c>
    </row>
    <row r="6777">
      <c r="A6777" s="5" t="n">
        <v>6776</v>
      </c>
      <c r="B6777" s="5" t="n">
        <v>19</v>
      </c>
      <c r="C6777" s="5" t="n">
        <v>206</v>
      </c>
      <c r="D6777" s="5" t="n">
        <v>7</v>
      </c>
      <c r="E6777" s="5" t="n">
        <v>3.6</v>
      </c>
      <c r="F6777" s="5" t="n">
        <v>31.1</v>
      </c>
      <c r="G6777" s="5" t="n">
        <v>26.8</v>
      </c>
      <c r="H6777" s="5" t="n">
        <v>19.66</v>
      </c>
      <c r="I6777" s="6">
        <f>IF(E6777&gt;=Markov!$B$3,1,0)</f>
        <v/>
      </c>
      <c r="J6777" s="6">
        <f>I6776</f>
        <v/>
      </c>
      <c r="K6777" s="7">
        <f>MAR1!$B$5+MAR1!$C$5*COS(2*PI()*$C6777/365)+MAR1!$D$5*SIN(2*PI()*$C6777/365)</f>
        <v/>
      </c>
      <c r="L6777" s="7">
        <f>MAR1!$B$6+MAR1!$C$6*COS(2*PI()*$C6777/365)+MAR1!$D$6*SIN(2*PI()*$C6777/365)</f>
        <v/>
      </c>
      <c r="M6777" s="7">
        <f>MAR1!$B$7+MAR1!$C$7*COS(2*PI()*$C6777/365)+MAR1!$D$7*SIN(2*PI()*$C6777/365)</f>
        <v/>
      </c>
      <c r="N6777" s="7">
        <f>F6777-K6777</f>
        <v/>
      </c>
      <c r="O6777" s="7">
        <f>G6777-L6777</f>
        <v/>
      </c>
      <c r="P6777" s="7">
        <f>H6777-M6777</f>
        <v/>
      </c>
      <c r="Q6777" s="7">
        <f>IF($I6777=1,(N6777-MAR1!$B$11)/MAR1!$D$11,(N6777-MAR1!$C$11)/MAR1!$E$11)</f>
        <v/>
      </c>
      <c r="R6777" s="7">
        <f>IF($I6777=1,(O6777-MAR1!$B$12)/MAR1!$D$12,(O6777-MAR1!$C$12)/MAR1!$E$12)</f>
        <v/>
      </c>
      <c r="S6777" s="7">
        <f>IF($I6777=1,(P6777-MAR1!$B$13)/MAR1!$D$13,(P6777-MAR1!$C$13)/MAR1!$E$13)</f>
        <v/>
      </c>
    </row>
    <row r="6778">
      <c r="A6778" s="5" t="n">
        <v>6777</v>
      </c>
      <c r="B6778" s="5" t="n">
        <v>19</v>
      </c>
      <c r="C6778" s="5" t="n">
        <v>207</v>
      </c>
      <c r="D6778" s="5" t="n">
        <v>7</v>
      </c>
      <c r="E6778" s="5" t="n">
        <v>10.3</v>
      </c>
      <c r="F6778" s="5" t="n">
        <v>29.6</v>
      </c>
      <c r="G6778" s="5" t="n">
        <v>24.9</v>
      </c>
      <c r="H6778" s="5" t="n">
        <v>20.3</v>
      </c>
      <c r="I6778" s="6">
        <f>IF(E6778&gt;=Markov!$B$3,1,0)</f>
        <v/>
      </c>
      <c r="J6778" s="6">
        <f>I6777</f>
        <v/>
      </c>
      <c r="K6778" s="7">
        <f>MAR1!$B$5+MAR1!$C$5*COS(2*PI()*$C6778/365)+MAR1!$D$5*SIN(2*PI()*$C6778/365)</f>
        <v/>
      </c>
      <c r="L6778" s="7">
        <f>MAR1!$B$6+MAR1!$C$6*COS(2*PI()*$C6778/365)+MAR1!$D$6*SIN(2*PI()*$C6778/365)</f>
        <v/>
      </c>
      <c r="M6778" s="7">
        <f>MAR1!$B$7+MAR1!$C$7*COS(2*PI()*$C6778/365)+MAR1!$D$7*SIN(2*PI()*$C6778/365)</f>
        <v/>
      </c>
      <c r="N6778" s="7">
        <f>F6778-K6778</f>
        <v/>
      </c>
      <c r="O6778" s="7">
        <f>G6778-L6778</f>
        <v/>
      </c>
      <c r="P6778" s="7">
        <f>H6778-M6778</f>
        <v/>
      </c>
      <c r="Q6778" s="7">
        <f>IF($I6778=1,(N6778-MAR1!$B$11)/MAR1!$D$11,(N6778-MAR1!$C$11)/MAR1!$E$11)</f>
        <v/>
      </c>
      <c r="R6778" s="7">
        <f>IF($I6778=1,(O6778-MAR1!$B$12)/MAR1!$D$12,(O6778-MAR1!$C$12)/MAR1!$E$12)</f>
        <v/>
      </c>
      <c r="S6778" s="7">
        <f>IF($I6778=1,(P6778-MAR1!$B$13)/MAR1!$D$13,(P6778-MAR1!$C$13)/MAR1!$E$13)</f>
        <v/>
      </c>
    </row>
    <row r="6779">
      <c r="A6779" s="5" t="n">
        <v>6778</v>
      </c>
      <c r="B6779" s="5" t="n">
        <v>19</v>
      </c>
      <c r="C6779" s="5" t="n">
        <v>208</v>
      </c>
      <c r="D6779" s="5" t="n">
        <v>7</v>
      </c>
      <c r="E6779" s="5" t="n">
        <v>0.4</v>
      </c>
      <c r="F6779" s="5" t="n">
        <v>29.5</v>
      </c>
      <c r="G6779" s="5" t="n">
        <v>24.3</v>
      </c>
      <c r="H6779" s="5" t="n">
        <v>21.12</v>
      </c>
      <c r="I6779" s="6">
        <f>IF(E6779&gt;=Markov!$B$3,1,0)</f>
        <v/>
      </c>
      <c r="J6779" s="6">
        <f>I6778</f>
        <v/>
      </c>
      <c r="K6779" s="7">
        <f>MAR1!$B$5+MAR1!$C$5*COS(2*PI()*$C6779/365)+MAR1!$D$5*SIN(2*PI()*$C6779/365)</f>
        <v/>
      </c>
      <c r="L6779" s="7">
        <f>MAR1!$B$6+MAR1!$C$6*COS(2*PI()*$C6779/365)+MAR1!$D$6*SIN(2*PI()*$C6779/365)</f>
        <v/>
      </c>
      <c r="M6779" s="7">
        <f>MAR1!$B$7+MAR1!$C$7*COS(2*PI()*$C6779/365)+MAR1!$D$7*SIN(2*PI()*$C6779/365)</f>
        <v/>
      </c>
      <c r="N6779" s="7">
        <f>F6779-K6779</f>
        <v/>
      </c>
      <c r="O6779" s="7">
        <f>G6779-L6779</f>
        <v/>
      </c>
      <c r="P6779" s="7">
        <f>H6779-M6779</f>
        <v/>
      </c>
      <c r="Q6779" s="7">
        <f>IF($I6779=1,(N6779-MAR1!$B$11)/MAR1!$D$11,(N6779-MAR1!$C$11)/MAR1!$E$11)</f>
        <v/>
      </c>
      <c r="R6779" s="7">
        <f>IF($I6779=1,(O6779-MAR1!$B$12)/MAR1!$D$12,(O6779-MAR1!$C$12)/MAR1!$E$12)</f>
        <v/>
      </c>
      <c r="S6779" s="7">
        <f>IF($I6779=1,(P6779-MAR1!$B$13)/MAR1!$D$13,(P6779-MAR1!$C$13)/MAR1!$E$13)</f>
        <v/>
      </c>
    </row>
    <row r="6780">
      <c r="A6780" s="5" t="n">
        <v>6779</v>
      </c>
      <c r="B6780" s="5" t="n">
        <v>19</v>
      </c>
      <c r="C6780" s="5" t="n">
        <v>209</v>
      </c>
      <c r="D6780" s="5" t="n">
        <v>7</v>
      </c>
      <c r="E6780" s="5" t="n">
        <v>20.3</v>
      </c>
      <c r="F6780" s="5" t="n">
        <v>27.9</v>
      </c>
      <c r="G6780" s="5" t="n">
        <v>22.7</v>
      </c>
      <c r="H6780" s="5" t="n">
        <v>14.43</v>
      </c>
      <c r="I6780" s="6">
        <f>IF(E6780&gt;=Markov!$B$3,1,0)</f>
        <v/>
      </c>
      <c r="J6780" s="6">
        <f>I6779</f>
        <v/>
      </c>
      <c r="K6780" s="7">
        <f>MAR1!$B$5+MAR1!$C$5*COS(2*PI()*$C6780/365)+MAR1!$D$5*SIN(2*PI()*$C6780/365)</f>
        <v/>
      </c>
      <c r="L6780" s="7">
        <f>MAR1!$B$6+MAR1!$C$6*COS(2*PI()*$C6780/365)+MAR1!$D$6*SIN(2*PI()*$C6780/365)</f>
        <v/>
      </c>
      <c r="M6780" s="7">
        <f>MAR1!$B$7+MAR1!$C$7*COS(2*PI()*$C6780/365)+MAR1!$D$7*SIN(2*PI()*$C6780/365)</f>
        <v/>
      </c>
      <c r="N6780" s="7">
        <f>F6780-K6780</f>
        <v/>
      </c>
      <c r="O6780" s="7">
        <f>G6780-L6780</f>
        <v/>
      </c>
      <c r="P6780" s="7">
        <f>H6780-M6780</f>
        <v/>
      </c>
      <c r="Q6780" s="7">
        <f>IF($I6780=1,(N6780-MAR1!$B$11)/MAR1!$D$11,(N6780-MAR1!$C$11)/MAR1!$E$11)</f>
        <v/>
      </c>
      <c r="R6780" s="7">
        <f>IF($I6780=1,(O6780-MAR1!$B$12)/MAR1!$D$12,(O6780-MAR1!$C$12)/MAR1!$E$12)</f>
        <v/>
      </c>
      <c r="S6780" s="7">
        <f>IF($I6780=1,(P6780-MAR1!$B$13)/MAR1!$D$13,(P6780-MAR1!$C$13)/MAR1!$E$13)</f>
        <v/>
      </c>
    </row>
    <row r="6781">
      <c r="A6781" s="5" t="n">
        <v>6780</v>
      </c>
      <c r="B6781" s="5" t="n">
        <v>19</v>
      </c>
      <c r="C6781" s="5" t="n">
        <v>210</v>
      </c>
      <c r="D6781" s="5" t="n">
        <v>7</v>
      </c>
      <c r="E6781" s="5" t="n">
        <v>4.6</v>
      </c>
      <c r="F6781" s="5" t="n">
        <v>29.2</v>
      </c>
      <c r="G6781" s="5" t="n">
        <v>24.2</v>
      </c>
      <c r="H6781" s="5" t="n">
        <v>20.72</v>
      </c>
      <c r="I6781" s="6">
        <f>IF(E6781&gt;=Markov!$B$3,1,0)</f>
        <v/>
      </c>
      <c r="J6781" s="6">
        <f>I6780</f>
        <v/>
      </c>
      <c r="K6781" s="7">
        <f>MAR1!$B$5+MAR1!$C$5*COS(2*PI()*$C6781/365)+MAR1!$D$5*SIN(2*PI()*$C6781/365)</f>
        <v/>
      </c>
      <c r="L6781" s="7">
        <f>MAR1!$B$6+MAR1!$C$6*COS(2*PI()*$C6781/365)+MAR1!$D$6*SIN(2*PI()*$C6781/365)</f>
        <v/>
      </c>
      <c r="M6781" s="7">
        <f>MAR1!$B$7+MAR1!$C$7*COS(2*PI()*$C6781/365)+MAR1!$D$7*SIN(2*PI()*$C6781/365)</f>
        <v/>
      </c>
      <c r="N6781" s="7">
        <f>F6781-K6781</f>
        <v/>
      </c>
      <c r="O6781" s="7">
        <f>G6781-L6781</f>
        <v/>
      </c>
      <c r="P6781" s="7">
        <f>H6781-M6781</f>
        <v/>
      </c>
      <c r="Q6781" s="7">
        <f>IF($I6781=1,(N6781-MAR1!$B$11)/MAR1!$D$11,(N6781-MAR1!$C$11)/MAR1!$E$11)</f>
        <v/>
      </c>
      <c r="R6781" s="7">
        <f>IF($I6781=1,(O6781-MAR1!$B$12)/MAR1!$D$12,(O6781-MAR1!$C$12)/MAR1!$E$12)</f>
        <v/>
      </c>
      <c r="S6781" s="7">
        <f>IF($I6781=1,(P6781-MAR1!$B$13)/MAR1!$D$13,(P6781-MAR1!$C$13)/MAR1!$E$13)</f>
        <v/>
      </c>
    </row>
    <row r="6782">
      <c r="A6782" s="5" t="n">
        <v>6781</v>
      </c>
      <c r="B6782" s="5" t="n">
        <v>19</v>
      </c>
      <c r="C6782" s="5" t="n">
        <v>211</v>
      </c>
      <c r="D6782" s="5" t="n">
        <v>7</v>
      </c>
      <c r="E6782" s="5" t="n">
        <v>14.9</v>
      </c>
      <c r="F6782" s="5" t="n">
        <v>31.5</v>
      </c>
      <c r="G6782" s="5" t="n">
        <v>24.3</v>
      </c>
      <c r="H6782" s="5" t="n">
        <v>14.64</v>
      </c>
      <c r="I6782" s="6">
        <f>IF(E6782&gt;=Markov!$B$3,1,0)</f>
        <v/>
      </c>
      <c r="J6782" s="6">
        <f>I6781</f>
        <v/>
      </c>
      <c r="K6782" s="7">
        <f>MAR1!$B$5+MAR1!$C$5*COS(2*PI()*$C6782/365)+MAR1!$D$5*SIN(2*PI()*$C6782/365)</f>
        <v/>
      </c>
      <c r="L6782" s="7">
        <f>MAR1!$B$6+MAR1!$C$6*COS(2*PI()*$C6782/365)+MAR1!$D$6*SIN(2*PI()*$C6782/365)</f>
        <v/>
      </c>
      <c r="M6782" s="7">
        <f>MAR1!$B$7+MAR1!$C$7*COS(2*PI()*$C6782/365)+MAR1!$D$7*SIN(2*PI()*$C6782/365)</f>
        <v/>
      </c>
      <c r="N6782" s="7">
        <f>F6782-K6782</f>
        <v/>
      </c>
      <c r="O6782" s="7">
        <f>G6782-L6782</f>
        <v/>
      </c>
      <c r="P6782" s="7">
        <f>H6782-M6782</f>
        <v/>
      </c>
      <c r="Q6782" s="7">
        <f>IF($I6782=1,(N6782-MAR1!$B$11)/MAR1!$D$11,(N6782-MAR1!$C$11)/MAR1!$E$11)</f>
        <v/>
      </c>
      <c r="R6782" s="7">
        <f>IF($I6782=1,(O6782-MAR1!$B$12)/MAR1!$D$12,(O6782-MAR1!$C$12)/MAR1!$E$12)</f>
        <v/>
      </c>
      <c r="S6782" s="7">
        <f>IF($I6782=1,(P6782-MAR1!$B$13)/MAR1!$D$13,(P6782-MAR1!$C$13)/MAR1!$E$13)</f>
        <v/>
      </c>
    </row>
    <row r="6783">
      <c r="A6783" s="5" t="n">
        <v>6782</v>
      </c>
      <c r="B6783" s="5" t="n">
        <v>19</v>
      </c>
      <c r="C6783" s="5" t="n">
        <v>212</v>
      </c>
      <c r="D6783" s="5" t="n">
        <v>7</v>
      </c>
      <c r="E6783" s="5" t="n">
        <v>15</v>
      </c>
      <c r="F6783" s="5" t="n">
        <v>31.1</v>
      </c>
      <c r="G6783" s="5" t="n">
        <v>24.9</v>
      </c>
      <c r="H6783" s="5" t="n">
        <v>15.88</v>
      </c>
      <c r="I6783" s="6">
        <f>IF(E6783&gt;=Markov!$B$3,1,0)</f>
        <v/>
      </c>
      <c r="J6783" s="6">
        <f>I6782</f>
        <v/>
      </c>
      <c r="K6783" s="7">
        <f>MAR1!$B$5+MAR1!$C$5*COS(2*PI()*$C6783/365)+MAR1!$D$5*SIN(2*PI()*$C6783/365)</f>
        <v/>
      </c>
      <c r="L6783" s="7">
        <f>MAR1!$B$6+MAR1!$C$6*COS(2*PI()*$C6783/365)+MAR1!$D$6*SIN(2*PI()*$C6783/365)</f>
        <v/>
      </c>
      <c r="M6783" s="7">
        <f>MAR1!$B$7+MAR1!$C$7*COS(2*PI()*$C6783/365)+MAR1!$D$7*SIN(2*PI()*$C6783/365)</f>
        <v/>
      </c>
      <c r="N6783" s="7">
        <f>F6783-K6783</f>
        <v/>
      </c>
      <c r="O6783" s="7">
        <f>G6783-L6783</f>
        <v/>
      </c>
      <c r="P6783" s="7">
        <f>H6783-M6783</f>
        <v/>
      </c>
      <c r="Q6783" s="7">
        <f>IF($I6783=1,(N6783-MAR1!$B$11)/MAR1!$D$11,(N6783-MAR1!$C$11)/MAR1!$E$11)</f>
        <v/>
      </c>
      <c r="R6783" s="7">
        <f>IF($I6783=1,(O6783-MAR1!$B$12)/MAR1!$D$12,(O6783-MAR1!$C$12)/MAR1!$E$12)</f>
        <v/>
      </c>
      <c r="S6783" s="7">
        <f>IF($I6783=1,(P6783-MAR1!$B$13)/MAR1!$D$13,(P6783-MAR1!$C$13)/MAR1!$E$13)</f>
        <v/>
      </c>
    </row>
    <row r="6784">
      <c r="A6784" s="5" t="n">
        <v>6783</v>
      </c>
      <c r="B6784" s="5" t="n">
        <v>19</v>
      </c>
      <c r="C6784" s="5" t="n">
        <v>213</v>
      </c>
      <c r="D6784" s="5" t="n">
        <v>8</v>
      </c>
      <c r="E6784" s="5" t="n">
        <v>15.3</v>
      </c>
      <c r="F6784" s="5" t="n">
        <v>31.1</v>
      </c>
      <c r="G6784" s="5" t="n">
        <v>24</v>
      </c>
      <c r="H6784" s="5" t="n">
        <v>15.57</v>
      </c>
      <c r="I6784" s="6">
        <f>IF(E6784&gt;=Markov!$B$3,1,0)</f>
        <v/>
      </c>
      <c r="J6784" s="6">
        <f>I6783</f>
        <v/>
      </c>
      <c r="K6784" s="7">
        <f>MAR1!$B$5+MAR1!$C$5*COS(2*PI()*$C6784/365)+MAR1!$D$5*SIN(2*PI()*$C6784/365)</f>
        <v/>
      </c>
      <c r="L6784" s="7">
        <f>MAR1!$B$6+MAR1!$C$6*COS(2*PI()*$C6784/365)+MAR1!$D$6*SIN(2*PI()*$C6784/365)</f>
        <v/>
      </c>
      <c r="M6784" s="7">
        <f>MAR1!$B$7+MAR1!$C$7*COS(2*PI()*$C6784/365)+MAR1!$D$7*SIN(2*PI()*$C6784/365)</f>
        <v/>
      </c>
      <c r="N6784" s="7">
        <f>F6784-K6784</f>
        <v/>
      </c>
      <c r="O6784" s="7">
        <f>G6784-L6784</f>
        <v/>
      </c>
      <c r="P6784" s="7">
        <f>H6784-M6784</f>
        <v/>
      </c>
      <c r="Q6784" s="7">
        <f>IF($I6784=1,(N6784-MAR1!$B$11)/MAR1!$D$11,(N6784-MAR1!$C$11)/MAR1!$E$11)</f>
        <v/>
      </c>
      <c r="R6784" s="7">
        <f>IF($I6784=1,(O6784-MAR1!$B$12)/MAR1!$D$12,(O6784-MAR1!$C$12)/MAR1!$E$12)</f>
        <v/>
      </c>
      <c r="S6784" s="7">
        <f>IF($I6784=1,(P6784-MAR1!$B$13)/MAR1!$D$13,(P6784-MAR1!$C$13)/MAR1!$E$13)</f>
        <v/>
      </c>
    </row>
    <row r="6785">
      <c r="A6785" s="5" t="n">
        <v>6784</v>
      </c>
      <c r="B6785" s="5" t="n">
        <v>19</v>
      </c>
      <c r="C6785" s="5" t="n">
        <v>214</v>
      </c>
      <c r="D6785" s="5" t="n">
        <v>8</v>
      </c>
      <c r="E6785" s="5" t="n">
        <v>10.3</v>
      </c>
      <c r="F6785" s="5" t="n">
        <v>31.7</v>
      </c>
      <c r="G6785" s="5" t="n">
        <v>24.7</v>
      </c>
      <c r="H6785" s="5" t="n">
        <v>14.76</v>
      </c>
      <c r="I6785" s="6">
        <f>IF(E6785&gt;=Markov!$B$3,1,0)</f>
        <v/>
      </c>
      <c r="J6785" s="6">
        <f>I6784</f>
        <v/>
      </c>
      <c r="K6785" s="7">
        <f>MAR1!$B$5+MAR1!$C$5*COS(2*PI()*$C6785/365)+MAR1!$D$5*SIN(2*PI()*$C6785/365)</f>
        <v/>
      </c>
      <c r="L6785" s="7">
        <f>MAR1!$B$6+MAR1!$C$6*COS(2*PI()*$C6785/365)+MAR1!$D$6*SIN(2*PI()*$C6785/365)</f>
        <v/>
      </c>
      <c r="M6785" s="7">
        <f>MAR1!$B$7+MAR1!$C$7*COS(2*PI()*$C6785/365)+MAR1!$D$7*SIN(2*PI()*$C6785/365)</f>
        <v/>
      </c>
      <c r="N6785" s="7">
        <f>F6785-K6785</f>
        <v/>
      </c>
      <c r="O6785" s="7">
        <f>G6785-L6785</f>
        <v/>
      </c>
      <c r="P6785" s="7">
        <f>H6785-M6785</f>
        <v/>
      </c>
      <c r="Q6785" s="7">
        <f>IF($I6785=1,(N6785-MAR1!$B$11)/MAR1!$D$11,(N6785-MAR1!$C$11)/MAR1!$E$11)</f>
        <v/>
      </c>
      <c r="R6785" s="7">
        <f>IF($I6785=1,(O6785-MAR1!$B$12)/MAR1!$D$12,(O6785-MAR1!$C$12)/MAR1!$E$12)</f>
        <v/>
      </c>
      <c r="S6785" s="7">
        <f>IF($I6785=1,(P6785-MAR1!$B$13)/MAR1!$D$13,(P6785-MAR1!$C$13)/MAR1!$E$13)</f>
        <v/>
      </c>
    </row>
    <row r="6786">
      <c r="A6786" s="5" t="n">
        <v>6785</v>
      </c>
      <c r="B6786" s="5" t="n">
        <v>19</v>
      </c>
      <c r="C6786" s="5" t="n">
        <v>215</v>
      </c>
      <c r="D6786" s="5" t="n">
        <v>8</v>
      </c>
      <c r="E6786" s="5" t="n">
        <v>0</v>
      </c>
      <c r="F6786" s="5" t="n">
        <v>31.2</v>
      </c>
      <c r="G6786" s="5" t="n">
        <v>23</v>
      </c>
      <c r="H6786" s="5" t="n">
        <v>18.08</v>
      </c>
      <c r="I6786" s="6">
        <f>IF(E6786&gt;=Markov!$B$3,1,0)</f>
        <v/>
      </c>
      <c r="J6786" s="6">
        <f>I6785</f>
        <v/>
      </c>
      <c r="K6786" s="7">
        <f>MAR1!$B$5+MAR1!$C$5*COS(2*PI()*$C6786/365)+MAR1!$D$5*SIN(2*PI()*$C6786/365)</f>
        <v/>
      </c>
      <c r="L6786" s="7">
        <f>MAR1!$B$6+MAR1!$C$6*COS(2*PI()*$C6786/365)+MAR1!$D$6*SIN(2*PI()*$C6786/365)</f>
        <v/>
      </c>
      <c r="M6786" s="7">
        <f>MAR1!$B$7+MAR1!$C$7*COS(2*PI()*$C6786/365)+MAR1!$D$7*SIN(2*PI()*$C6786/365)</f>
        <v/>
      </c>
      <c r="N6786" s="7">
        <f>F6786-K6786</f>
        <v/>
      </c>
      <c r="O6786" s="7">
        <f>G6786-L6786</f>
        <v/>
      </c>
      <c r="P6786" s="7">
        <f>H6786-M6786</f>
        <v/>
      </c>
      <c r="Q6786" s="7">
        <f>IF($I6786=1,(N6786-MAR1!$B$11)/MAR1!$D$11,(N6786-MAR1!$C$11)/MAR1!$E$11)</f>
        <v/>
      </c>
      <c r="R6786" s="7">
        <f>IF($I6786=1,(O6786-MAR1!$B$12)/MAR1!$D$12,(O6786-MAR1!$C$12)/MAR1!$E$12)</f>
        <v/>
      </c>
      <c r="S6786" s="7">
        <f>IF($I6786=1,(P6786-MAR1!$B$13)/MAR1!$D$13,(P6786-MAR1!$C$13)/MAR1!$E$13)</f>
        <v/>
      </c>
    </row>
    <row r="6787">
      <c r="A6787" s="5" t="n">
        <v>6786</v>
      </c>
      <c r="B6787" s="5" t="n">
        <v>19</v>
      </c>
      <c r="C6787" s="5" t="n">
        <v>216</v>
      </c>
      <c r="D6787" s="5" t="n">
        <v>8</v>
      </c>
      <c r="E6787" s="5" t="n">
        <v>0</v>
      </c>
      <c r="F6787" s="5" t="n">
        <v>31.7</v>
      </c>
      <c r="G6787" s="5" t="n">
        <v>25.3</v>
      </c>
      <c r="H6787" s="5" t="n">
        <v>17.28</v>
      </c>
      <c r="I6787" s="6">
        <f>IF(E6787&gt;=Markov!$B$3,1,0)</f>
        <v/>
      </c>
      <c r="J6787" s="6">
        <f>I6786</f>
        <v/>
      </c>
      <c r="K6787" s="7">
        <f>MAR1!$B$5+MAR1!$C$5*COS(2*PI()*$C6787/365)+MAR1!$D$5*SIN(2*PI()*$C6787/365)</f>
        <v/>
      </c>
      <c r="L6787" s="7">
        <f>MAR1!$B$6+MAR1!$C$6*COS(2*PI()*$C6787/365)+MAR1!$D$6*SIN(2*PI()*$C6787/365)</f>
        <v/>
      </c>
      <c r="M6787" s="7">
        <f>MAR1!$B$7+MAR1!$C$7*COS(2*PI()*$C6787/365)+MAR1!$D$7*SIN(2*PI()*$C6787/365)</f>
        <v/>
      </c>
      <c r="N6787" s="7">
        <f>F6787-K6787</f>
        <v/>
      </c>
      <c r="O6787" s="7">
        <f>G6787-L6787</f>
        <v/>
      </c>
      <c r="P6787" s="7">
        <f>H6787-M6787</f>
        <v/>
      </c>
      <c r="Q6787" s="7">
        <f>IF($I6787=1,(N6787-MAR1!$B$11)/MAR1!$D$11,(N6787-MAR1!$C$11)/MAR1!$E$11)</f>
        <v/>
      </c>
      <c r="R6787" s="7">
        <f>IF($I6787=1,(O6787-MAR1!$B$12)/MAR1!$D$12,(O6787-MAR1!$C$12)/MAR1!$E$12)</f>
        <v/>
      </c>
      <c r="S6787" s="7">
        <f>IF($I6787=1,(P6787-MAR1!$B$13)/MAR1!$D$13,(P6787-MAR1!$C$13)/MAR1!$E$13)</f>
        <v/>
      </c>
    </row>
    <row r="6788">
      <c r="A6788" s="5" t="n">
        <v>6787</v>
      </c>
      <c r="B6788" s="5" t="n">
        <v>19</v>
      </c>
      <c r="C6788" s="5" t="n">
        <v>217</v>
      </c>
      <c r="D6788" s="5" t="n">
        <v>8</v>
      </c>
      <c r="E6788" s="5" t="n">
        <v>1.3</v>
      </c>
      <c r="F6788" s="5" t="n">
        <v>31.2</v>
      </c>
      <c r="G6788" s="5" t="n">
        <v>24.1</v>
      </c>
      <c r="H6788" s="5" t="n">
        <v>18.11</v>
      </c>
      <c r="I6788" s="6">
        <f>IF(E6788&gt;=Markov!$B$3,1,0)</f>
        <v/>
      </c>
      <c r="J6788" s="6">
        <f>I6787</f>
        <v/>
      </c>
      <c r="K6788" s="7">
        <f>MAR1!$B$5+MAR1!$C$5*COS(2*PI()*$C6788/365)+MAR1!$D$5*SIN(2*PI()*$C6788/365)</f>
        <v/>
      </c>
      <c r="L6788" s="7">
        <f>MAR1!$B$6+MAR1!$C$6*COS(2*PI()*$C6788/365)+MAR1!$D$6*SIN(2*PI()*$C6788/365)</f>
        <v/>
      </c>
      <c r="M6788" s="7">
        <f>MAR1!$B$7+MAR1!$C$7*COS(2*PI()*$C6788/365)+MAR1!$D$7*SIN(2*PI()*$C6788/365)</f>
        <v/>
      </c>
      <c r="N6788" s="7">
        <f>F6788-K6788</f>
        <v/>
      </c>
      <c r="O6788" s="7">
        <f>G6788-L6788</f>
        <v/>
      </c>
      <c r="P6788" s="7">
        <f>H6788-M6788</f>
        <v/>
      </c>
      <c r="Q6788" s="7">
        <f>IF($I6788=1,(N6788-MAR1!$B$11)/MAR1!$D$11,(N6788-MAR1!$C$11)/MAR1!$E$11)</f>
        <v/>
      </c>
      <c r="R6788" s="7">
        <f>IF($I6788=1,(O6788-MAR1!$B$12)/MAR1!$D$12,(O6788-MAR1!$C$12)/MAR1!$E$12)</f>
        <v/>
      </c>
      <c r="S6788" s="7">
        <f>IF($I6788=1,(P6788-MAR1!$B$13)/MAR1!$D$13,(P6788-MAR1!$C$13)/MAR1!$E$13)</f>
        <v/>
      </c>
    </row>
    <row r="6789">
      <c r="A6789" s="5" t="n">
        <v>6788</v>
      </c>
      <c r="B6789" s="5" t="n">
        <v>19</v>
      </c>
      <c r="C6789" s="5" t="n">
        <v>218</v>
      </c>
      <c r="D6789" s="5" t="n">
        <v>8</v>
      </c>
      <c r="E6789" s="5" t="n">
        <v>7.8</v>
      </c>
      <c r="F6789" s="5" t="n">
        <v>32.7</v>
      </c>
      <c r="G6789" s="5" t="n">
        <v>25.5</v>
      </c>
      <c r="H6789" s="5" t="n">
        <v>10.26</v>
      </c>
      <c r="I6789" s="6">
        <f>IF(E6789&gt;=Markov!$B$3,1,0)</f>
        <v/>
      </c>
      <c r="J6789" s="6">
        <f>I6788</f>
        <v/>
      </c>
      <c r="K6789" s="7">
        <f>MAR1!$B$5+MAR1!$C$5*COS(2*PI()*$C6789/365)+MAR1!$D$5*SIN(2*PI()*$C6789/365)</f>
        <v/>
      </c>
      <c r="L6789" s="7">
        <f>MAR1!$B$6+MAR1!$C$6*COS(2*PI()*$C6789/365)+MAR1!$D$6*SIN(2*PI()*$C6789/365)</f>
        <v/>
      </c>
      <c r="M6789" s="7">
        <f>MAR1!$B$7+MAR1!$C$7*COS(2*PI()*$C6789/365)+MAR1!$D$7*SIN(2*PI()*$C6789/365)</f>
        <v/>
      </c>
      <c r="N6789" s="7">
        <f>F6789-K6789</f>
        <v/>
      </c>
      <c r="O6789" s="7">
        <f>G6789-L6789</f>
        <v/>
      </c>
      <c r="P6789" s="7">
        <f>H6789-M6789</f>
        <v/>
      </c>
      <c r="Q6789" s="7">
        <f>IF($I6789=1,(N6789-MAR1!$B$11)/MAR1!$D$11,(N6789-MAR1!$C$11)/MAR1!$E$11)</f>
        <v/>
      </c>
      <c r="R6789" s="7">
        <f>IF($I6789=1,(O6789-MAR1!$B$12)/MAR1!$D$12,(O6789-MAR1!$C$12)/MAR1!$E$12)</f>
        <v/>
      </c>
      <c r="S6789" s="7">
        <f>IF($I6789=1,(P6789-MAR1!$B$13)/MAR1!$D$13,(P6789-MAR1!$C$13)/MAR1!$E$13)</f>
        <v/>
      </c>
    </row>
    <row r="6790">
      <c r="A6790" s="5" t="n">
        <v>6789</v>
      </c>
      <c r="B6790" s="5" t="n">
        <v>19</v>
      </c>
      <c r="C6790" s="5" t="n">
        <v>219</v>
      </c>
      <c r="D6790" s="5" t="n">
        <v>8</v>
      </c>
      <c r="E6790" s="5" t="n">
        <v>10.6</v>
      </c>
      <c r="F6790" s="5" t="n">
        <v>30.9</v>
      </c>
      <c r="G6790" s="5" t="n">
        <v>25</v>
      </c>
      <c r="H6790" s="5" t="n">
        <v>13.32</v>
      </c>
      <c r="I6790" s="6">
        <f>IF(E6790&gt;=Markov!$B$3,1,0)</f>
        <v/>
      </c>
      <c r="J6790" s="6">
        <f>I6789</f>
        <v/>
      </c>
      <c r="K6790" s="7">
        <f>MAR1!$B$5+MAR1!$C$5*COS(2*PI()*$C6790/365)+MAR1!$D$5*SIN(2*PI()*$C6790/365)</f>
        <v/>
      </c>
      <c r="L6790" s="7">
        <f>MAR1!$B$6+MAR1!$C$6*COS(2*PI()*$C6790/365)+MAR1!$D$6*SIN(2*PI()*$C6790/365)</f>
        <v/>
      </c>
      <c r="M6790" s="7">
        <f>MAR1!$B$7+MAR1!$C$7*COS(2*PI()*$C6790/365)+MAR1!$D$7*SIN(2*PI()*$C6790/365)</f>
        <v/>
      </c>
      <c r="N6790" s="7">
        <f>F6790-K6790</f>
        <v/>
      </c>
      <c r="O6790" s="7">
        <f>G6790-L6790</f>
        <v/>
      </c>
      <c r="P6790" s="7">
        <f>H6790-M6790</f>
        <v/>
      </c>
      <c r="Q6790" s="7">
        <f>IF($I6790=1,(N6790-MAR1!$B$11)/MAR1!$D$11,(N6790-MAR1!$C$11)/MAR1!$E$11)</f>
        <v/>
      </c>
      <c r="R6790" s="7">
        <f>IF($I6790=1,(O6790-MAR1!$B$12)/MAR1!$D$12,(O6790-MAR1!$C$12)/MAR1!$E$12)</f>
        <v/>
      </c>
      <c r="S6790" s="7">
        <f>IF($I6790=1,(P6790-MAR1!$B$13)/MAR1!$D$13,(P6790-MAR1!$C$13)/MAR1!$E$13)</f>
        <v/>
      </c>
    </row>
    <row r="6791">
      <c r="A6791" s="5" t="n">
        <v>6790</v>
      </c>
      <c r="B6791" s="5" t="n">
        <v>19</v>
      </c>
      <c r="C6791" s="5" t="n">
        <v>220</v>
      </c>
      <c r="D6791" s="5" t="n">
        <v>8</v>
      </c>
      <c r="E6791" s="5" t="n">
        <v>3.1</v>
      </c>
      <c r="F6791" s="5" t="n">
        <v>29.3</v>
      </c>
      <c r="G6791" s="5" t="n">
        <v>24</v>
      </c>
      <c r="H6791" s="5" t="n">
        <v>8.81</v>
      </c>
      <c r="I6791" s="6">
        <f>IF(E6791&gt;=Markov!$B$3,1,0)</f>
        <v/>
      </c>
      <c r="J6791" s="6">
        <f>I6790</f>
        <v/>
      </c>
      <c r="K6791" s="7">
        <f>MAR1!$B$5+MAR1!$C$5*COS(2*PI()*$C6791/365)+MAR1!$D$5*SIN(2*PI()*$C6791/365)</f>
        <v/>
      </c>
      <c r="L6791" s="7">
        <f>MAR1!$B$6+MAR1!$C$6*COS(2*PI()*$C6791/365)+MAR1!$D$6*SIN(2*PI()*$C6791/365)</f>
        <v/>
      </c>
      <c r="M6791" s="7">
        <f>MAR1!$B$7+MAR1!$C$7*COS(2*PI()*$C6791/365)+MAR1!$D$7*SIN(2*PI()*$C6791/365)</f>
        <v/>
      </c>
      <c r="N6791" s="7">
        <f>F6791-K6791</f>
        <v/>
      </c>
      <c r="O6791" s="7">
        <f>G6791-L6791</f>
        <v/>
      </c>
      <c r="P6791" s="7">
        <f>H6791-M6791</f>
        <v/>
      </c>
      <c r="Q6791" s="7">
        <f>IF($I6791=1,(N6791-MAR1!$B$11)/MAR1!$D$11,(N6791-MAR1!$C$11)/MAR1!$E$11)</f>
        <v/>
      </c>
      <c r="R6791" s="7">
        <f>IF($I6791=1,(O6791-MAR1!$B$12)/MAR1!$D$12,(O6791-MAR1!$C$12)/MAR1!$E$12)</f>
        <v/>
      </c>
      <c r="S6791" s="7">
        <f>IF($I6791=1,(P6791-MAR1!$B$13)/MAR1!$D$13,(P6791-MAR1!$C$13)/MAR1!$E$13)</f>
        <v/>
      </c>
    </row>
    <row r="6792">
      <c r="A6792" s="5" t="n">
        <v>6791</v>
      </c>
      <c r="B6792" s="5" t="n">
        <v>19</v>
      </c>
      <c r="C6792" s="5" t="n">
        <v>221</v>
      </c>
      <c r="D6792" s="5" t="n">
        <v>8</v>
      </c>
      <c r="E6792" s="5" t="n">
        <v>11.6</v>
      </c>
      <c r="F6792" s="5" t="n">
        <v>30.6</v>
      </c>
      <c r="G6792" s="5" t="n">
        <v>24.4</v>
      </c>
      <c r="H6792" s="5" t="n">
        <v>6.57</v>
      </c>
      <c r="I6792" s="6">
        <f>IF(E6792&gt;=Markov!$B$3,1,0)</f>
        <v/>
      </c>
      <c r="J6792" s="6">
        <f>I6791</f>
        <v/>
      </c>
      <c r="K6792" s="7">
        <f>MAR1!$B$5+MAR1!$C$5*COS(2*PI()*$C6792/365)+MAR1!$D$5*SIN(2*PI()*$C6792/365)</f>
        <v/>
      </c>
      <c r="L6792" s="7">
        <f>MAR1!$B$6+MAR1!$C$6*COS(2*PI()*$C6792/365)+MAR1!$D$6*SIN(2*PI()*$C6792/365)</f>
        <v/>
      </c>
      <c r="M6792" s="7">
        <f>MAR1!$B$7+MAR1!$C$7*COS(2*PI()*$C6792/365)+MAR1!$D$7*SIN(2*PI()*$C6792/365)</f>
        <v/>
      </c>
      <c r="N6792" s="7">
        <f>F6792-K6792</f>
        <v/>
      </c>
      <c r="O6792" s="7">
        <f>G6792-L6792</f>
        <v/>
      </c>
      <c r="P6792" s="7">
        <f>H6792-M6792</f>
        <v/>
      </c>
      <c r="Q6792" s="7">
        <f>IF($I6792=1,(N6792-MAR1!$B$11)/MAR1!$D$11,(N6792-MAR1!$C$11)/MAR1!$E$11)</f>
        <v/>
      </c>
      <c r="R6792" s="7">
        <f>IF($I6792=1,(O6792-MAR1!$B$12)/MAR1!$D$12,(O6792-MAR1!$C$12)/MAR1!$E$12)</f>
        <v/>
      </c>
      <c r="S6792" s="7">
        <f>IF($I6792=1,(P6792-MAR1!$B$13)/MAR1!$D$13,(P6792-MAR1!$C$13)/MAR1!$E$13)</f>
        <v/>
      </c>
    </row>
    <row r="6793">
      <c r="A6793" s="5" t="n">
        <v>6792</v>
      </c>
      <c r="B6793" s="5" t="n">
        <v>19</v>
      </c>
      <c r="C6793" s="5" t="n">
        <v>222</v>
      </c>
      <c r="D6793" s="5" t="n">
        <v>8</v>
      </c>
      <c r="E6793" s="5" t="n">
        <v>0</v>
      </c>
      <c r="F6793" s="5" t="n">
        <v>31</v>
      </c>
      <c r="G6793" s="5" t="n">
        <v>22.7</v>
      </c>
      <c r="H6793" s="5" t="n">
        <v>17.43</v>
      </c>
      <c r="I6793" s="6">
        <f>IF(E6793&gt;=Markov!$B$3,1,0)</f>
        <v/>
      </c>
      <c r="J6793" s="6">
        <f>I6792</f>
        <v/>
      </c>
      <c r="K6793" s="7">
        <f>MAR1!$B$5+MAR1!$C$5*COS(2*PI()*$C6793/365)+MAR1!$D$5*SIN(2*PI()*$C6793/365)</f>
        <v/>
      </c>
      <c r="L6793" s="7">
        <f>MAR1!$B$6+MAR1!$C$6*COS(2*PI()*$C6793/365)+MAR1!$D$6*SIN(2*PI()*$C6793/365)</f>
        <v/>
      </c>
      <c r="M6793" s="7">
        <f>MAR1!$B$7+MAR1!$C$7*COS(2*PI()*$C6793/365)+MAR1!$D$7*SIN(2*PI()*$C6793/365)</f>
        <v/>
      </c>
      <c r="N6793" s="7">
        <f>F6793-K6793</f>
        <v/>
      </c>
      <c r="O6793" s="7">
        <f>G6793-L6793</f>
        <v/>
      </c>
      <c r="P6793" s="7">
        <f>H6793-M6793</f>
        <v/>
      </c>
      <c r="Q6793" s="7">
        <f>IF($I6793=1,(N6793-MAR1!$B$11)/MAR1!$D$11,(N6793-MAR1!$C$11)/MAR1!$E$11)</f>
        <v/>
      </c>
      <c r="R6793" s="7">
        <f>IF($I6793=1,(O6793-MAR1!$B$12)/MAR1!$D$12,(O6793-MAR1!$C$12)/MAR1!$E$12)</f>
        <v/>
      </c>
      <c r="S6793" s="7">
        <f>IF($I6793=1,(P6793-MAR1!$B$13)/MAR1!$D$13,(P6793-MAR1!$C$13)/MAR1!$E$13)</f>
        <v/>
      </c>
    </row>
    <row r="6794">
      <c r="A6794" s="5" t="n">
        <v>6793</v>
      </c>
      <c r="B6794" s="5" t="n">
        <v>19</v>
      </c>
      <c r="C6794" s="5" t="n">
        <v>223</v>
      </c>
      <c r="D6794" s="5" t="n">
        <v>8</v>
      </c>
      <c r="E6794" s="5" t="n">
        <v>6.6</v>
      </c>
      <c r="F6794" s="5" t="n">
        <v>30.4</v>
      </c>
      <c r="G6794" s="5" t="n">
        <v>22.4</v>
      </c>
      <c r="H6794" s="5" t="n">
        <v>14.97</v>
      </c>
      <c r="I6794" s="6">
        <f>IF(E6794&gt;=Markov!$B$3,1,0)</f>
        <v/>
      </c>
      <c r="J6794" s="6">
        <f>I6793</f>
        <v/>
      </c>
      <c r="K6794" s="7">
        <f>MAR1!$B$5+MAR1!$C$5*COS(2*PI()*$C6794/365)+MAR1!$D$5*SIN(2*PI()*$C6794/365)</f>
        <v/>
      </c>
      <c r="L6794" s="7">
        <f>MAR1!$B$6+MAR1!$C$6*COS(2*PI()*$C6794/365)+MAR1!$D$6*SIN(2*PI()*$C6794/365)</f>
        <v/>
      </c>
      <c r="M6794" s="7">
        <f>MAR1!$B$7+MAR1!$C$7*COS(2*PI()*$C6794/365)+MAR1!$D$7*SIN(2*PI()*$C6794/365)</f>
        <v/>
      </c>
      <c r="N6794" s="7">
        <f>F6794-K6794</f>
        <v/>
      </c>
      <c r="O6794" s="7">
        <f>G6794-L6794</f>
        <v/>
      </c>
      <c r="P6794" s="7">
        <f>H6794-M6794</f>
        <v/>
      </c>
      <c r="Q6794" s="7">
        <f>IF($I6794=1,(N6794-MAR1!$B$11)/MAR1!$D$11,(N6794-MAR1!$C$11)/MAR1!$E$11)</f>
        <v/>
      </c>
      <c r="R6794" s="7">
        <f>IF($I6794=1,(O6794-MAR1!$B$12)/MAR1!$D$12,(O6794-MAR1!$C$12)/MAR1!$E$12)</f>
        <v/>
      </c>
      <c r="S6794" s="7">
        <f>IF($I6794=1,(P6794-MAR1!$B$13)/MAR1!$D$13,(P6794-MAR1!$C$13)/MAR1!$E$13)</f>
        <v/>
      </c>
    </row>
    <row r="6795">
      <c r="A6795" s="5" t="n">
        <v>6794</v>
      </c>
      <c r="B6795" s="5" t="n">
        <v>19</v>
      </c>
      <c r="C6795" s="5" t="n">
        <v>224</v>
      </c>
      <c r="D6795" s="5" t="n">
        <v>8</v>
      </c>
      <c r="E6795" s="5" t="n">
        <v>4.9</v>
      </c>
      <c r="F6795" s="5" t="n">
        <v>27.9</v>
      </c>
      <c r="G6795" s="5" t="n">
        <v>21.9</v>
      </c>
      <c r="H6795" s="5" t="n">
        <v>12.65</v>
      </c>
      <c r="I6795" s="6">
        <f>IF(E6795&gt;=Markov!$B$3,1,0)</f>
        <v/>
      </c>
      <c r="J6795" s="6">
        <f>I6794</f>
        <v/>
      </c>
      <c r="K6795" s="7">
        <f>MAR1!$B$5+MAR1!$C$5*COS(2*PI()*$C6795/365)+MAR1!$D$5*SIN(2*PI()*$C6795/365)</f>
        <v/>
      </c>
      <c r="L6795" s="7">
        <f>MAR1!$B$6+MAR1!$C$6*COS(2*PI()*$C6795/365)+MAR1!$D$6*SIN(2*PI()*$C6795/365)</f>
        <v/>
      </c>
      <c r="M6795" s="7">
        <f>MAR1!$B$7+MAR1!$C$7*COS(2*PI()*$C6795/365)+MAR1!$D$7*SIN(2*PI()*$C6795/365)</f>
        <v/>
      </c>
      <c r="N6795" s="7">
        <f>F6795-K6795</f>
        <v/>
      </c>
      <c r="O6795" s="7">
        <f>G6795-L6795</f>
        <v/>
      </c>
      <c r="P6795" s="7">
        <f>H6795-M6795</f>
        <v/>
      </c>
      <c r="Q6795" s="7">
        <f>IF($I6795=1,(N6795-MAR1!$B$11)/MAR1!$D$11,(N6795-MAR1!$C$11)/MAR1!$E$11)</f>
        <v/>
      </c>
      <c r="R6795" s="7">
        <f>IF($I6795=1,(O6795-MAR1!$B$12)/MAR1!$D$12,(O6795-MAR1!$C$12)/MAR1!$E$12)</f>
        <v/>
      </c>
      <c r="S6795" s="7">
        <f>IF($I6795=1,(P6795-MAR1!$B$13)/MAR1!$D$13,(P6795-MAR1!$C$13)/MAR1!$E$13)</f>
        <v/>
      </c>
    </row>
    <row r="6796">
      <c r="A6796" s="5" t="n">
        <v>6795</v>
      </c>
      <c r="B6796" s="5" t="n">
        <v>19</v>
      </c>
      <c r="C6796" s="5" t="n">
        <v>225</v>
      </c>
      <c r="D6796" s="5" t="n">
        <v>8</v>
      </c>
      <c r="E6796" s="5" t="n">
        <v>4.9</v>
      </c>
      <c r="F6796" s="5" t="n">
        <v>27.7</v>
      </c>
      <c r="G6796" s="5" t="n">
        <v>23.6</v>
      </c>
      <c r="H6796" s="5" t="n">
        <v>0.52</v>
      </c>
      <c r="I6796" s="6">
        <f>IF(E6796&gt;=Markov!$B$3,1,0)</f>
        <v/>
      </c>
      <c r="J6796" s="6">
        <f>I6795</f>
        <v/>
      </c>
      <c r="K6796" s="7">
        <f>MAR1!$B$5+MAR1!$C$5*COS(2*PI()*$C6796/365)+MAR1!$D$5*SIN(2*PI()*$C6796/365)</f>
        <v/>
      </c>
      <c r="L6796" s="7">
        <f>MAR1!$B$6+MAR1!$C$6*COS(2*PI()*$C6796/365)+MAR1!$D$6*SIN(2*PI()*$C6796/365)</f>
        <v/>
      </c>
      <c r="M6796" s="7">
        <f>MAR1!$B$7+MAR1!$C$7*COS(2*PI()*$C6796/365)+MAR1!$D$7*SIN(2*PI()*$C6796/365)</f>
        <v/>
      </c>
      <c r="N6796" s="7">
        <f>F6796-K6796</f>
        <v/>
      </c>
      <c r="O6796" s="7">
        <f>G6796-L6796</f>
        <v/>
      </c>
      <c r="P6796" s="7">
        <f>H6796-M6796</f>
        <v/>
      </c>
      <c r="Q6796" s="7">
        <f>IF($I6796=1,(N6796-MAR1!$B$11)/MAR1!$D$11,(N6796-MAR1!$C$11)/MAR1!$E$11)</f>
        <v/>
      </c>
      <c r="R6796" s="7">
        <f>IF($I6796=1,(O6796-MAR1!$B$12)/MAR1!$D$12,(O6796-MAR1!$C$12)/MAR1!$E$12)</f>
        <v/>
      </c>
      <c r="S6796" s="7">
        <f>IF($I6796=1,(P6796-MAR1!$B$13)/MAR1!$D$13,(P6796-MAR1!$C$13)/MAR1!$E$13)</f>
        <v/>
      </c>
    </row>
    <row r="6797">
      <c r="A6797" s="5" t="n">
        <v>6796</v>
      </c>
      <c r="B6797" s="5" t="n">
        <v>19</v>
      </c>
      <c r="C6797" s="5" t="n">
        <v>226</v>
      </c>
      <c r="D6797" s="5" t="n">
        <v>8</v>
      </c>
      <c r="E6797" s="5" t="n">
        <v>0</v>
      </c>
      <c r="F6797" s="5" t="n">
        <v>30.3</v>
      </c>
      <c r="G6797" s="5" t="n">
        <v>24.7</v>
      </c>
      <c r="H6797" s="5" t="n">
        <v>6.68</v>
      </c>
      <c r="I6797" s="6">
        <f>IF(E6797&gt;=Markov!$B$3,1,0)</f>
        <v/>
      </c>
      <c r="J6797" s="6">
        <f>I6796</f>
        <v/>
      </c>
      <c r="K6797" s="7">
        <f>MAR1!$B$5+MAR1!$C$5*COS(2*PI()*$C6797/365)+MAR1!$D$5*SIN(2*PI()*$C6797/365)</f>
        <v/>
      </c>
      <c r="L6797" s="7">
        <f>MAR1!$B$6+MAR1!$C$6*COS(2*PI()*$C6797/365)+MAR1!$D$6*SIN(2*PI()*$C6797/365)</f>
        <v/>
      </c>
      <c r="M6797" s="7">
        <f>MAR1!$B$7+MAR1!$C$7*COS(2*PI()*$C6797/365)+MAR1!$D$7*SIN(2*PI()*$C6797/365)</f>
        <v/>
      </c>
      <c r="N6797" s="7">
        <f>F6797-K6797</f>
        <v/>
      </c>
      <c r="O6797" s="7">
        <f>G6797-L6797</f>
        <v/>
      </c>
      <c r="P6797" s="7">
        <f>H6797-M6797</f>
        <v/>
      </c>
      <c r="Q6797" s="7">
        <f>IF($I6797=1,(N6797-MAR1!$B$11)/MAR1!$D$11,(N6797-MAR1!$C$11)/MAR1!$E$11)</f>
        <v/>
      </c>
      <c r="R6797" s="7">
        <f>IF($I6797=1,(O6797-MAR1!$B$12)/MAR1!$D$12,(O6797-MAR1!$C$12)/MAR1!$E$12)</f>
        <v/>
      </c>
      <c r="S6797" s="7">
        <f>IF($I6797=1,(P6797-MAR1!$B$13)/MAR1!$D$13,(P6797-MAR1!$C$13)/MAR1!$E$13)</f>
        <v/>
      </c>
    </row>
    <row r="6798">
      <c r="A6798" s="5" t="n">
        <v>6797</v>
      </c>
      <c r="B6798" s="5" t="n">
        <v>19</v>
      </c>
      <c r="C6798" s="5" t="n">
        <v>227</v>
      </c>
      <c r="D6798" s="5" t="n">
        <v>8</v>
      </c>
      <c r="E6798" s="5" t="n">
        <v>0</v>
      </c>
      <c r="F6798" s="5" t="n">
        <v>30.9</v>
      </c>
      <c r="G6798" s="5" t="n">
        <v>26.7</v>
      </c>
      <c r="H6798" s="5" t="n">
        <v>9.779999999999999</v>
      </c>
      <c r="I6798" s="6">
        <f>IF(E6798&gt;=Markov!$B$3,1,0)</f>
        <v/>
      </c>
      <c r="J6798" s="6">
        <f>I6797</f>
        <v/>
      </c>
      <c r="K6798" s="7">
        <f>MAR1!$B$5+MAR1!$C$5*COS(2*PI()*$C6798/365)+MAR1!$D$5*SIN(2*PI()*$C6798/365)</f>
        <v/>
      </c>
      <c r="L6798" s="7">
        <f>MAR1!$B$6+MAR1!$C$6*COS(2*PI()*$C6798/365)+MAR1!$D$6*SIN(2*PI()*$C6798/365)</f>
        <v/>
      </c>
      <c r="M6798" s="7">
        <f>MAR1!$B$7+MAR1!$C$7*COS(2*PI()*$C6798/365)+MAR1!$D$7*SIN(2*PI()*$C6798/365)</f>
        <v/>
      </c>
      <c r="N6798" s="7">
        <f>F6798-K6798</f>
        <v/>
      </c>
      <c r="O6798" s="7">
        <f>G6798-L6798</f>
        <v/>
      </c>
      <c r="P6798" s="7">
        <f>H6798-M6798</f>
        <v/>
      </c>
      <c r="Q6798" s="7">
        <f>IF($I6798=1,(N6798-MAR1!$B$11)/MAR1!$D$11,(N6798-MAR1!$C$11)/MAR1!$E$11)</f>
        <v/>
      </c>
      <c r="R6798" s="7">
        <f>IF($I6798=1,(O6798-MAR1!$B$12)/MAR1!$D$12,(O6798-MAR1!$C$12)/MAR1!$E$12)</f>
        <v/>
      </c>
      <c r="S6798" s="7">
        <f>IF($I6798=1,(P6798-MAR1!$B$13)/MAR1!$D$13,(P6798-MAR1!$C$13)/MAR1!$E$13)</f>
        <v/>
      </c>
    </row>
    <row r="6799">
      <c r="A6799" s="5" t="n">
        <v>6798</v>
      </c>
      <c r="B6799" s="5" t="n">
        <v>19</v>
      </c>
      <c r="C6799" s="5" t="n">
        <v>228</v>
      </c>
      <c r="D6799" s="5" t="n">
        <v>8</v>
      </c>
      <c r="E6799" s="5" t="n">
        <v>0</v>
      </c>
      <c r="F6799" s="5" t="n">
        <v>31.5</v>
      </c>
      <c r="G6799" s="5" t="n">
        <v>25.5</v>
      </c>
      <c r="H6799" s="5" t="n">
        <v>16.81</v>
      </c>
      <c r="I6799" s="6">
        <f>IF(E6799&gt;=Markov!$B$3,1,0)</f>
        <v/>
      </c>
      <c r="J6799" s="6">
        <f>I6798</f>
        <v/>
      </c>
      <c r="K6799" s="7">
        <f>MAR1!$B$5+MAR1!$C$5*COS(2*PI()*$C6799/365)+MAR1!$D$5*SIN(2*PI()*$C6799/365)</f>
        <v/>
      </c>
      <c r="L6799" s="7">
        <f>MAR1!$B$6+MAR1!$C$6*COS(2*PI()*$C6799/365)+MAR1!$D$6*SIN(2*PI()*$C6799/365)</f>
        <v/>
      </c>
      <c r="M6799" s="7">
        <f>MAR1!$B$7+MAR1!$C$7*COS(2*PI()*$C6799/365)+MAR1!$D$7*SIN(2*PI()*$C6799/365)</f>
        <v/>
      </c>
      <c r="N6799" s="7">
        <f>F6799-K6799</f>
        <v/>
      </c>
      <c r="O6799" s="7">
        <f>G6799-L6799</f>
        <v/>
      </c>
      <c r="P6799" s="7">
        <f>H6799-M6799</f>
        <v/>
      </c>
      <c r="Q6799" s="7">
        <f>IF($I6799=1,(N6799-MAR1!$B$11)/MAR1!$D$11,(N6799-MAR1!$C$11)/MAR1!$E$11)</f>
        <v/>
      </c>
      <c r="R6799" s="7">
        <f>IF($I6799=1,(O6799-MAR1!$B$12)/MAR1!$D$12,(O6799-MAR1!$C$12)/MAR1!$E$12)</f>
        <v/>
      </c>
      <c r="S6799" s="7">
        <f>IF($I6799=1,(P6799-MAR1!$B$13)/MAR1!$D$13,(P6799-MAR1!$C$13)/MAR1!$E$13)</f>
        <v/>
      </c>
    </row>
    <row r="6800">
      <c r="A6800" s="5" t="n">
        <v>6799</v>
      </c>
      <c r="B6800" s="5" t="n">
        <v>19</v>
      </c>
      <c r="C6800" s="5" t="n">
        <v>229</v>
      </c>
      <c r="D6800" s="5" t="n">
        <v>8</v>
      </c>
      <c r="E6800" s="5" t="n">
        <v>0</v>
      </c>
      <c r="F6800" s="5" t="n">
        <v>31.7</v>
      </c>
      <c r="G6800" s="5" t="n">
        <v>22.6</v>
      </c>
      <c r="H6800" s="5" t="n">
        <v>19.74</v>
      </c>
      <c r="I6800" s="6">
        <f>IF(E6800&gt;=Markov!$B$3,1,0)</f>
        <v/>
      </c>
      <c r="J6800" s="6">
        <f>I6799</f>
        <v/>
      </c>
      <c r="K6800" s="7">
        <f>MAR1!$B$5+MAR1!$C$5*COS(2*PI()*$C6800/365)+MAR1!$D$5*SIN(2*PI()*$C6800/365)</f>
        <v/>
      </c>
      <c r="L6800" s="7">
        <f>MAR1!$B$6+MAR1!$C$6*COS(2*PI()*$C6800/365)+MAR1!$D$6*SIN(2*PI()*$C6800/365)</f>
        <v/>
      </c>
      <c r="M6800" s="7">
        <f>MAR1!$B$7+MAR1!$C$7*COS(2*PI()*$C6800/365)+MAR1!$D$7*SIN(2*PI()*$C6800/365)</f>
        <v/>
      </c>
      <c r="N6800" s="7">
        <f>F6800-K6800</f>
        <v/>
      </c>
      <c r="O6800" s="7">
        <f>G6800-L6800</f>
        <v/>
      </c>
      <c r="P6800" s="7">
        <f>H6800-M6800</f>
        <v/>
      </c>
      <c r="Q6800" s="7">
        <f>IF($I6800=1,(N6800-MAR1!$B$11)/MAR1!$D$11,(N6800-MAR1!$C$11)/MAR1!$E$11)</f>
        <v/>
      </c>
      <c r="R6800" s="7">
        <f>IF($I6800=1,(O6800-MAR1!$B$12)/MAR1!$D$12,(O6800-MAR1!$C$12)/MAR1!$E$12)</f>
        <v/>
      </c>
      <c r="S6800" s="7">
        <f>IF($I6800=1,(P6800-MAR1!$B$13)/MAR1!$D$13,(P6800-MAR1!$C$13)/MAR1!$E$13)</f>
        <v/>
      </c>
    </row>
    <row r="6801">
      <c r="A6801" s="5" t="n">
        <v>6800</v>
      </c>
      <c r="B6801" s="5" t="n">
        <v>19</v>
      </c>
      <c r="C6801" s="5" t="n">
        <v>230</v>
      </c>
      <c r="D6801" s="5" t="n">
        <v>8</v>
      </c>
      <c r="E6801" s="5" t="n">
        <v>0</v>
      </c>
      <c r="F6801" s="5" t="n">
        <v>30.5</v>
      </c>
      <c r="G6801" s="5" t="n">
        <v>23.6</v>
      </c>
      <c r="H6801" s="5" t="n">
        <v>12.3</v>
      </c>
      <c r="I6801" s="6">
        <f>IF(E6801&gt;=Markov!$B$3,1,0)</f>
        <v/>
      </c>
      <c r="J6801" s="6">
        <f>I6800</f>
        <v/>
      </c>
      <c r="K6801" s="7">
        <f>MAR1!$B$5+MAR1!$C$5*COS(2*PI()*$C6801/365)+MAR1!$D$5*SIN(2*PI()*$C6801/365)</f>
        <v/>
      </c>
      <c r="L6801" s="7">
        <f>MAR1!$B$6+MAR1!$C$6*COS(2*PI()*$C6801/365)+MAR1!$D$6*SIN(2*PI()*$C6801/365)</f>
        <v/>
      </c>
      <c r="M6801" s="7">
        <f>MAR1!$B$7+MAR1!$C$7*COS(2*PI()*$C6801/365)+MAR1!$D$7*SIN(2*PI()*$C6801/365)</f>
        <v/>
      </c>
      <c r="N6801" s="7">
        <f>F6801-K6801</f>
        <v/>
      </c>
      <c r="O6801" s="7">
        <f>G6801-L6801</f>
        <v/>
      </c>
      <c r="P6801" s="7">
        <f>H6801-M6801</f>
        <v/>
      </c>
      <c r="Q6801" s="7">
        <f>IF($I6801=1,(N6801-MAR1!$B$11)/MAR1!$D$11,(N6801-MAR1!$C$11)/MAR1!$E$11)</f>
        <v/>
      </c>
      <c r="R6801" s="7">
        <f>IF($I6801=1,(O6801-MAR1!$B$12)/MAR1!$D$12,(O6801-MAR1!$C$12)/MAR1!$E$12)</f>
        <v/>
      </c>
      <c r="S6801" s="7">
        <f>IF($I6801=1,(P6801-MAR1!$B$13)/MAR1!$D$13,(P6801-MAR1!$C$13)/MAR1!$E$13)</f>
        <v/>
      </c>
    </row>
    <row r="6802">
      <c r="A6802" s="5" t="n">
        <v>6801</v>
      </c>
      <c r="B6802" s="5" t="n">
        <v>19</v>
      </c>
      <c r="C6802" s="5" t="n">
        <v>231</v>
      </c>
      <c r="D6802" s="5" t="n">
        <v>8</v>
      </c>
      <c r="E6802" s="5" t="n">
        <v>0</v>
      </c>
      <c r="F6802" s="5" t="n">
        <v>29.7</v>
      </c>
      <c r="G6802" s="5" t="n">
        <v>23.3</v>
      </c>
      <c r="H6802" s="5" t="n">
        <v>13.19</v>
      </c>
      <c r="I6802" s="6">
        <f>IF(E6802&gt;=Markov!$B$3,1,0)</f>
        <v/>
      </c>
      <c r="J6802" s="6">
        <f>I6801</f>
        <v/>
      </c>
      <c r="K6802" s="7">
        <f>MAR1!$B$5+MAR1!$C$5*COS(2*PI()*$C6802/365)+MAR1!$D$5*SIN(2*PI()*$C6802/365)</f>
        <v/>
      </c>
      <c r="L6802" s="7">
        <f>MAR1!$B$6+MAR1!$C$6*COS(2*PI()*$C6802/365)+MAR1!$D$6*SIN(2*PI()*$C6802/365)</f>
        <v/>
      </c>
      <c r="M6802" s="7">
        <f>MAR1!$B$7+MAR1!$C$7*COS(2*PI()*$C6802/365)+MAR1!$D$7*SIN(2*PI()*$C6802/365)</f>
        <v/>
      </c>
      <c r="N6802" s="7">
        <f>F6802-K6802</f>
        <v/>
      </c>
      <c r="O6802" s="7">
        <f>G6802-L6802</f>
        <v/>
      </c>
      <c r="P6802" s="7">
        <f>H6802-M6802</f>
        <v/>
      </c>
      <c r="Q6802" s="7">
        <f>IF($I6802=1,(N6802-MAR1!$B$11)/MAR1!$D$11,(N6802-MAR1!$C$11)/MAR1!$E$11)</f>
        <v/>
      </c>
      <c r="R6802" s="7">
        <f>IF($I6802=1,(O6802-MAR1!$B$12)/MAR1!$D$12,(O6802-MAR1!$C$12)/MAR1!$E$12)</f>
        <v/>
      </c>
      <c r="S6802" s="7">
        <f>IF($I6802=1,(P6802-MAR1!$B$13)/MAR1!$D$13,(P6802-MAR1!$C$13)/MAR1!$E$13)</f>
        <v/>
      </c>
    </row>
    <row r="6803">
      <c r="A6803" s="5" t="n">
        <v>6802</v>
      </c>
      <c r="B6803" s="5" t="n">
        <v>19</v>
      </c>
      <c r="C6803" s="5" t="n">
        <v>232</v>
      </c>
      <c r="D6803" s="5" t="n">
        <v>8</v>
      </c>
      <c r="E6803" s="5" t="n">
        <v>37.9</v>
      </c>
      <c r="F6803" s="5" t="n">
        <v>28.9</v>
      </c>
      <c r="G6803" s="5" t="n">
        <v>21.5</v>
      </c>
      <c r="H6803" s="5" t="n">
        <v>7.96</v>
      </c>
      <c r="I6803" s="6">
        <f>IF(E6803&gt;=Markov!$B$3,1,0)</f>
        <v/>
      </c>
      <c r="J6803" s="6">
        <f>I6802</f>
        <v/>
      </c>
      <c r="K6803" s="7">
        <f>MAR1!$B$5+MAR1!$C$5*COS(2*PI()*$C6803/365)+MAR1!$D$5*SIN(2*PI()*$C6803/365)</f>
        <v/>
      </c>
      <c r="L6803" s="7">
        <f>MAR1!$B$6+MAR1!$C$6*COS(2*PI()*$C6803/365)+MAR1!$D$6*SIN(2*PI()*$C6803/365)</f>
        <v/>
      </c>
      <c r="M6803" s="7">
        <f>MAR1!$B$7+MAR1!$C$7*COS(2*PI()*$C6803/365)+MAR1!$D$7*SIN(2*PI()*$C6803/365)</f>
        <v/>
      </c>
      <c r="N6803" s="7">
        <f>F6803-K6803</f>
        <v/>
      </c>
      <c r="O6803" s="7">
        <f>G6803-L6803</f>
        <v/>
      </c>
      <c r="P6803" s="7">
        <f>H6803-M6803</f>
        <v/>
      </c>
      <c r="Q6803" s="7">
        <f>IF($I6803=1,(N6803-MAR1!$B$11)/MAR1!$D$11,(N6803-MAR1!$C$11)/MAR1!$E$11)</f>
        <v/>
      </c>
      <c r="R6803" s="7">
        <f>IF($I6803=1,(O6803-MAR1!$B$12)/MAR1!$D$12,(O6803-MAR1!$C$12)/MAR1!$E$12)</f>
        <v/>
      </c>
      <c r="S6803" s="7">
        <f>IF($I6803=1,(P6803-MAR1!$B$13)/MAR1!$D$13,(P6803-MAR1!$C$13)/MAR1!$E$13)</f>
        <v/>
      </c>
    </row>
    <row r="6804">
      <c r="A6804" s="5" t="n">
        <v>6803</v>
      </c>
      <c r="B6804" s="5" t="n">
        <v>19</v>
      </c>
      <c r="C6804" s="5" t="n">
        <v>233</v>
      </c>
      <c r="D6804" s="5" t="n">
        <v>8</v>
      </c>
      <c r="E6804" s="5" t="n">
        <v>1.8</v>
      </c>
      <c r="F6804" s="5" t="n">
        <v>29.3</v>
      </c>
      <c r="G6804" s="5" t="n">
        <v>22.1</v>
      </c>
      <c r="H6804" s="5" t="n">
        <v>15.35</v>
      </c>
      <c r="I6804" s="6">
        <f>IF(E6804&gt;=Markov!$B$3,1,0)</f>
        <v/>
      </c>
      <c r="J6804" s="6">
        <f>I6803</f>
        <v/>
      </c>
      <c r="K6804" s="7">
        <f>MAR1!$B$5+MAR1!$C$5*COS(2*PI()*$C6804/365)+MAR1!$D$5*SIN(2*PI()*$C6804/365)</f>
        <v/>
      </c>
      <c r="L6804" s="7">
        <f>MAR1!$B$6+MAR1!$C$6*COS(2*PI()*$C6804/365)+MAR1!$D$6*SIN(2*PI()*$C6804/365)</f>
        <v/>
      </c>
      <c r="M6804" s="7">
        <f>MAR1!$B$7+MAR1!$C$7*COS(2*PI()*$C6804/365)+MAR1!$D$7*SIN(2*PI()*$C6804/365)</f>
        <v/>
      </c>
      <c r="N6804" s="7">
        <f>F6804-K6804</f>
        <v/>
      </c>
      <c r="O6804" s="7">
        <f>G6804-L6804</f>
        <v/>
      </c>
      <c r="P6804" s="7">
        <f>H6804-M6804</f>
        <v/>
      </c>
      <c r="Q6804" s="7">
        <f>IF($I6804=1,(N6804-MAR1!$B$11)/MAR1!$D$11,(N6804-MAR1!$C$11)/MAR1!$E$11)</f>
        <v/>
      </c>
      <c r="R6804" s="7">
        <f>IF($I6804=1,(O6804-MAR1!$B$12)/MAR1!$D$12,(O6804-MAR1!$C$12)/MAR1!$E$12)</f>
        <v/>
      </c>
      <c r="S6804" s="7">
        <f>IF($I6804=1,(P6804-MAR1!$B$13)/MAR1!$D$13,(P6804-MAR1!$C$13)/MAR1!$E$13)</f>
        <v/>
      </c>
    </row>
    <row r="6805">
      <c r="A6805" s="5" t="n">
        <v>6804</v>
      </c>
      <c r="B6805" s="5" t="n">
        <v>19</v>
      </c>
      <c r="C6805" s="5" t="n">
        <v>234</v>
      </c>
      <c r="D6805" s="5" t="n">
        <v>8</v>
      </c>
      <c r="E6805" s="5" t="n">
        <v>0</v>
      </c>
      <c r="F6805" s="5" t="n">
        <v>34.3</v>
      </c>
      <c r="G6805" s="5" t="n">
        <v>26</v>
      </c>
      <c r="H6805" s="5" t="n">
        <v>18.37</v>
      </c>
      <c r="I6805" s="6">
        <f>IF(E6805&gt;=Markov!$B$3,1,0)</f>
        <v/>
      </c>
      <c r="J6805" s="6">
        <f>I6804</f>
        <v/>
      </c>
      <c r="K6805" s="7">
        <f>MAR1!$B$5+MAR1!$C$5*COS(2*PI()*$C6805/365)+MAR1!$D$5*SIN(2*PI()*$C6805/365)</f>
        <v/>
      </c>
      <c r="L6805" s="7">
        <f>MAR1!$B$6+MAR1!$C$6*COS(2*PI()*$C6805/365)+MAR1!$D$6*SIN(2*PI()*$C6805/365)</f>
        <v/>
      </c>
      <c r="M6805" s="7">
        <f>MAR1!$B$7+MAR1!$C$7*COS(2*PI()*$C6805/365)+MAR1!$D$7*SIN(2*PI()*$C6805/365)</f>
        <v/>
      </c>
      <c r="N6805" s="7">
        <f>F6805-K6805</f>
        <v/>
      </c>
      <c r="O6805" s="7">
        <f>G6805-L6805</f>
        <v/>
      </c>
      <c r="P6805" s="7">
        <f>H6805-M6805</f>
        <v/>
      </c>
      <c r="Q6805" s="7">
        <f>IF($I6805=1,(N6805-MAR1!$B$11)/MAR1!$D$11,(N6805-MAR1!$C$11)/MAR1!$E$11)</f>
        <v/>
      </c>
      <c r="R6805" s="7">
        <f>IF($I6805=1,(O6805-MAR1!$B$12)/MAR1!$D$12,(O6805-MAR1!$C$12)/MAR1!$E$12)</f>
        <v/>
      </c>
      <c r="S6805" s="7">
        <f>IF($I6805=1,(P6805-MAR1!$B$13)/MAR1!$D$13,(P6805-MAR1!$C$13)/MAR1!$E$13)</f>
        <v/>
      </c>
    </row>
    <row r="6806">
      <c r="A6806" s="5" t="n">
        <v>6805</v>
      </c>
      <c r="B6806" s="5" t="n">
        <v>19</v>
      </c>
      <c r="C6806" s="5" t="n">
        <v>235</v>
      </c>
      <c r="D6806" s="5" t="n">
        <v>8</v>
      </c>
      <c r="E6806" s="5" t="n">
        <v>22.6</v>
      </c>
      <c r="F6806" s="5" t="n">
        <v>31</v>
      </c>
      <c r="G6806" s="5" t="n">
        <v>24.6</v>
      </c>
      <c r="H6806" s="5" t="n">
        <v>14.06</v>
      </c>
      <c r="I6806" s="6">
        <f>IF(E6806&gt;=Markov!$B$3,1,0)</f>
        <v/>
      </c>
      <c r="J6806" s="6">
        <f>I6805</f>
        <v/>
      </c>
      <c r="K6806" s="7">
        <f>MAR1!$B$5+MAR1!$C$5*COS(2*PI()*$C6806/365)+MAR1!$D$5*SIN(2*PI()*$C6806/365)</f>
        <v/>
      </c>
      <c r="L6806" s="7">
        <f>MAR1!$B$6+MAR1!$C$6*COS(2*PI()*$C6806/365)+MAR1!$D$6*SIN(2*PI()*$C6806/365)</f>
        <v/>
      </c>
      <c r="M6806" s="7">
        <f>MAR1!$B$7+MAR1!$C$7*COS(2*PI()*$C6806/365)+MAR1!$D$7*SIN(2*PI()*$C6806/365)</f>
        <v/>
      </c>
      <c r="N6806" s="7">
        <f>F6806-K6806</f>
        <v/>
      </c>
      <c r="O6806" s="7">
        <f>G6806-L6806</f>
        <v/>
      </c>
      <c r="P6806" s="7">
        <f>H6806-M6806</f>
        <v/>
      </c>
      <c r="Q6806" s="7">
        <f>IF($I6806=1,(N6806-MAR1!$B$11)/MAR1!$D$11,(N6806-MAR1!$C$11)/MAR1!$E$11)</f>
        <v/>
      </c>
      <c r="R6806" s="7">
        <f>IF($I6806=1,(O6806-MAR1!$B$12)/MAR1!$D$12,(O6806-MAR1!$C$12)/MAR1!$E$12)</f>
        <v/>
      </c>
      <c r="S6806" s="7">
        <f>IF($I6806=1,(P6806-MAR1!$B$13)/MAR1!$D$13,(P6806-MAR1!$C$13)/MAR1!$E$13)</f>
        <v/>
      </c>
    </row>
    <row r="6807">
      <c r="A6807" s="5" t="n">
        <v>6806</v>
      </c>
      <c r="B6807" s="5" t="n">
        <v>19</v>
      </c>
      <c r="C6807" s="5" t="n">
        <v>236</v>
      </c>
      <c r="D6807" s="5" t="n">
        <v>8</v>
      </c>
      <c r="E6807" s="5" t="n">
        <v>17.5</v>
      </c>
      <c r="F6807" s="5" t="n">
        <v>30.9</v>
      </c>
      <c r="G6807" s="5" t="n">
        <v>24.7</v>
      </c>
      <c r="H6807" s="5" t="n">
        <v>13.59</v>
      </c>
      <c r="I6807" s="6">
        <f>IF(E6807&gt;=Markov!$B$3,1,0)</f>
        <v/>
      </c>
      <c r="J6807" s="6">
        <f>I6806</f>
        <v/>
      </c>
      <c r="K6807" s="7">
        <f>MAR1!$B$5+MAR1!$C$5*COS(2*PI()*$C6807/365)+MAR1!$D$5*SIN(2*PI()*$C6807/365)</f>
        <v/>
      </c>
      <c r="L6807" s="7">
        <f>MAR1!$B$6+MAR1!$C$6*COS(2*PI()*$C6807/365)+MAR1!$D$6*SIN(2*PI()*$C6807/365)</f>
        <v/>
      </c>
      <c r="M6807" s="7">
        <f>MAR1!$B$7+MAR1!$C$7*COS(2*PI()*$C6807/365)+MAR1!$D$7*SIN(2*PI()*$C6807/365)</f>
        <v/>
      </c>
      <c r="N6807" s="7">
        <f>F6807-K6807</f>
        <v/>
      </c>
      <c r="O6807" s="7">
        <f>G6807-L6807</f>
        <v/>
      </c>
      <c r="P6807" s="7">
        <f>H6807-M6807</f>
        <v/>
      </c>
      <c r="Q6807" s="7">
        <f>IF($I6807=1,(N6807-MAR1!$B$11)/MAR1!$D$11,(N6807-MAR1!$C$11)/MAR1!$E$11)</f>
        <v/>
      </c>
      <c r="R6807" s="7">
        <f>IF($I6807=1,(O6807-MAR1!$B$12)/MAR1!$D$12,(O6807-MAR1!$C$12)/MAR1!$E$12)</f>
        <v/>
      </c>
      <c r="S6807" s="7">
        <f>IF($I6807=1,(P6807-MAR1!$B$13)/MAR1!$D$13,(P6807-MAR1!$C$13)/MAR1!$E$13)</f>
        <v/>
      </c>
    </row>
    <row r="6808">
      <c r="A6808" s="5" t="n">
        <v>6807</v>
      </c>
      <c r="B6808" s="5" t="n">
        <v>19</v>
      </c>
      <c r="C6808" s="5" t="n">
        <v>237</v>
      </c>
      <c r="D6808" s="5" t="n">
        <v>8</v>
      </c>
      <c r="E6808" s="5" t="n">
        <v>0</v>
      </c>
      <c r="F6808" s="5" t="n">
        <v>34.8</v>
      </c>
      <c r="G6808" s="5" t="n">
        <v>24.1</v>
      </c>
      <c r="H6808" s="5" t="n">
        <v>17.03</v>
      </c>
      <c r="I6808" s="6">
        <f>IF(E6808&gt;=Markov!$B$3,1,0)</f>
        <v/>
      </c>
      <c r="J6808" s="6">
        <f>I6807</f>
        <v/>
      </c>
      <c r="K6808" s="7">
        <f>MAR1!$B$5+MAR1!$C$5*COS(2*PI()*$C6808/365)+MAR1!$D$5*SIN(2*PI()*$C6808/365)</f>
        <v/>
      </c>
      <c r="L6808" s="7">
        <f>MAR1!$B$6+MAR1!$C$6*COS(2*PI()*$C6808/365)+MAR1!$D$6*SIN(2*PI()*$C6808/365)</f>
        <v/>
      </c>
      <c r="M6808" s="7">
        <f>MAR1!$B$7+MAR1!$C$7*COS(2*PI()*$C6808/365)+MAR1!$D$7*SIN(2*PI()*$C6808/365)</f>
        <v/>
      </c>
      <c r="N6808" s="7">
        <f>F6808-K6808</f>
        <v/>
      </c>
      <c r="O6808" s="7">
        <f>G6808-L6808</f>
        <v/>
      </c>
      <c r="P6808" s="7">
        <f>H6808-M6808</f>
        <v/>
      </c>
      <c r="Q6808" s="7">
        <f>IF($I6808=1,(N6808-MAR1!$B$11)/MAR1!$D$11,(N6808-MAR1!$C$11)/MAR1!$E$11)</f>
        <v/>
      </c>
      <c r="R6808" s="7">
        <f>IF($I6808=1,(O6808-MAR1!$B$12)/MAR1!$D$12,(O6808-MAR1!$C$12)/MAR1!$E$12)</f>
        <v/>
      </c>
      <c r="S6808" s="7">
        <f>IF($I6808=1,(P6808-MAR1!$B$13)/MAR1!$D$13,(P6808-MAR1!$C$13)/MAR1!$E$13)</f>
        <v/>
      </c>
    </row>
    <row r="6809">
      <c r="A6809" s="5" t="n">
        <v>6808</v>
      </c>
      <c r="B6809" s="5" t="n">
        <v>19</v>
      </c>
      <c r="C6809" s="5" t="n">
        <v>238</v>
      </c>
      <c r="D6809" s="5" t="n">
        <v>8</v>
      </c>
      <c r="E6809" s="5" t="n">
        <v>0.1</v>
      </c>
      <c r="F6809" s="5" t="n">
        <v>30.2</v>
      </c>
      <c r="G6809" s="5" t="n">
        <v>24</v>
      </c>
      <c r="H6809" s="5" t="n">
        <v>4.99</v>
      </c>
      <c r="I6809" s="6">
        <f>IF(E6809&gt;=Markov!$B$3,1,0)</f>
        <v/>
      </c>
      <c r="J6809" s="6">
        <f>I6808</f>
        <v/>
      </c>
      <c r="K6809" s="7">
        <f>MAR1!$B$5+MAR1!$C$5*COS(2*PI()*$C6809/365)+MAR1!$D$5*SIN(2*PI()*$C6809/365)</f>
        <v/>
      </c>
      <c r="L6809" s="7">
        <f>MAR1!$B$6+MAR1!$C$6*COS(2*PI()*$C6809/365)+MAR1!$D$6*SIN(2*PI()*$C6809/365)</f>
        <v/>
      </c>
      <c r="M6809" s="7">
        <f>MAR1!$B$7+MAR1!$C$7*COS(2*PI()*$C6809/365)+MAR1!$D$7*SIN(2*PI()*$C6809/365)</f>
        <v/>
      </c>
      <c r="N6809" s="7">
        <f>F6809-K6809</f>
        <v/>
      </c>
      <c r="O6809" s="7">
        <f>G6809-L6809</f>
        <v/>
      </c>
      <c r="P6809" s="7">
        <f>H6809-M6809</f>
        <v/>
      </c>
      <c r="Q6809" s="7">
        <f>IF($I6809=1,(N6809-MAR1!$B$11)/MAR1!$D$11,(N6809-MAR1!$C$11)/MAR1!$E$11)</f>
        <v/>
      </c>
      <c r="R6809" s="7">
        <f>IF($I6809=1,(O6809-MAR1!$B$12)/MAR1!$D$12,(O6809-MAR1!$C$12)/MAR1!$E$12)</f>
        <v/>
      </c>
      <c r="S6809" s="7">
        <f>IF($I6809=1,(P6809-MAR1!$B$13)/MAR1!$D$13,(P6809-MAR1!$C$13)/MAR1!$E$13)</f>
        <v/>
      </c>
    </row>
    <row r="6810">
      <c r="A6810" s="5" t="n">
        <v>6809</v>
      </c>
      <c r="B6810" s="5" t="n">
        <v>19</v>
      </c>
      <c r="C6810" s="5" t="n">
        <v>239</v>
      </c>
      <c r="D6810" s="5" t="n">
        <v>8</v>
      </c>
      <c r="E6810" s="5" t="n">
        <v>0</v>
      </c>
      <c r="F6810" s="5" t="n">
        <v>34</v>
      </c>
      <c r="G6810" s="5" t="n">
        <v>25.6</v>
      </c>
      <c r="H6810" s="5" t="n">
        <v>17.8</v>
      </c>
      <c r="I6810" s="6">
        <f>IF(E6810&gt;=Markov!$B$3,1,0)</f>
        <v/>
      </c>
      <c r="J6810" s="6">
        <f>I6809</f>
        <v/>
      </c>
      <c r="K6810" s="7">
        <f>MAR1!$B$5+MAR1!$C$5*COS(2*PI()*$C6810/365)+MAR1!$D$5*SIN(2*PI()*$C6810/365)</f>
        <v/>
      </c>
      <c r="L6810" s="7">
        <f>MAR1!$B$6+MAR1!$C$6*COS(2*PI()*$C6810/365)+MAR1!$D$6*SIN(2*PI()*$C6810/365)</f>
        <v/>
      </c>
      <c r="M6810" s="7">
        <f>MAR1!$B$7+MAR1!$C$7*COS(2*PI()*$C6810/365)+MAR1!$D$7*SIN(2*PI()*$C6810/365)</f>
        <v/>
      </c>
      <c r="N6810" s="7">
        <f>F6810-K6810</f>
        <v/>
      </c>
      <c r="O6810" s="7">
        <f>G6810-L6810</f>
        <v/>
      </c>
      <c r="P6810" s="7">
        <f>H6810-M6810</f>
        <v/>
      </c>
      <c r="Q6810" s="7">
        <f>IF($I6810=1,(N6810-MAR1!$B$11)/MAR1!$D$11,(N6810-MAR1!$C$11)/MAR1!$E$11)</f>
        <v/>
      </c>
      <c r="R6810" s="7">
        <f>IF($I6810=1,(O6810-MAR1!$B$12)/MAR1!$D$12,(O6810-MAR1!$C$12)/MAR1!$E$12)</f>
        <v/>
      </c>
      <c r="S6810" s="7">
        <f>IF($I6810=1,(P6810-MAR1!$B$13)/MAR1!$D$13,(P6810-MAR1!$C$13)/MAR1!$E$13)</f>
        <v/>
      </c>
    </row>
    <row r="6811">
      <c r="A6811" s="5" t="n">
        <v>6810</v>
      </c>
      <c r="B6811" s="5" t="n">
        <v>19</v>
      </c>
      <c r="C6811" s="5" t="n">
        <v>240</v>
      </c>
      <c r="D6811" s="5" t="n">
        <v>8</v>
      </c>
      <c r="E6811" s="5" t="n">
        <v>0</v>
      </c>
      <c r="F6811" s="5" t="n">
        <v>33.3</v>
      </c>
      <c r="G6811" s="5" t="n">
        <v>25.3</v>
      </c>
      <c r="H6811" s="5" t="n">
        <v>18.05</v>
      </c>
      <c r="I6811" s="6">
        <f>IF(E6811&gt;=Markov!$B$3,1,0)</f>
        <v/>
      </c>
      <c r="J6811" s="6">
        <f>I6810</f>
        <v/>
      </c>
      <c r="K6811" s="7">
        <f>MAR1!$B$5+MAR1!$C$5*COS(2*PI()*$C6811/365)+MAR1!$D$5*SIN(2*PI()*$C6811/365)</f>
        <v/>
      </c>
      <c r="L6811" s="7">
        <f>MAR1!$B$6+MAR1!$C$6*COS(2*PI()*$C6811/365)+MAR1!$D$6*SIN(2*PI()*$C6811/365)</f>
        <v/>
      </c>
      <c r="M6811" s="7">
        <f>MAR1!$B$7+MAR1!$C$7*COS(2*PI()*$C6811/365)+MAR1!$D$7*SIN(2*PI()*$C6811/365)</f>
        <v/>
      </c>
      <c r="N6811" s="7">
        <f>F6811-K6811</f>
        <v/>
      </c>
      <c r="O6811" s="7">
        <f>G6811-L6811</f>
        <v/>
      </c>
      <c r="P6811" s="7">
        <f>H6811-M6811</f>
        <v/>
      </c>
      <c r="Q6811" s="7">
        <f>IF($I6811=1,(N6811-MAR1!$B$11)/MAR1!$D$11,(N6811-MAR1!$C$11)/MAR1!$E$11)</f>
        <v/>
      </c>
      <c r="R6811" s="7">
        <f>IF($I6811=1,(O6811-MAR1!$B$12)/MAR1!$D$12,(O6811-MAR1!$C$12)/MAR1!$E$12)</f>
        <v/>
      </c>
      <c r="S6811" s="7">
        <f>IF($I6811=1,(P6811-MAR1!$B$13)/MAR1!$D$13,(P6811-MAR1!$C$13)/MAR1!$E$13)</f>
        <v/>
      </c>
    </row>
    <row r="6812">
      <c r="A6812" s="5" t="n">
        <v>6811</v>
      </c>
      <c r="B6812" s="5" t="n">
        <v>19</v>
      </c>
      <c r="C6812" s="5" t="n">
        <v>241</v>
      </c>
      <c r="D6812" s="5" t="n">
        <v>8</v>
      </c>
      <c r="E6812" s="5" t="n">
        <v>0</v>
      </c>
      <c r="F6812" s="5" t="n">
        <v>32.1</v>
      </c>
      <c r="G6812" s="5" t="n">
        <v>24.8</v>
      </c>
      <c r="H6812" s="5" t="n">
        <v>11.31</v>
      </c>
      <c r="I6812" s="6">
        <f>IF(E6812&gt;=Markov!$B$3,1,0)</f>
        <v/>
      </c>
      <c r="J6812" s="6">
        <f>I6811</f>
        <v/>
      </c>
      <c r="K6812" s="7">
        <f>MAR1!$B$5+MAR1!$C$5*COS(2*PI()*$C6812/365)+MAR1!$D$5*SIN(2*PI()*$C6812/365)</f>
        <v/>
      </c>
      <c r="L6812" s="7">
        <f>MAR1!$B$6+MAR1!$C$6*COS(2*PI()*$C6812/365)+MAR1!$D$6*SIN(2*PI()*$C6812/365)</f>
        <v/>
      </c>
      <c r="M6812" s="7">
        <f>MAR1!$B$7+MAR1!$C$7*COS(2*PI()*$C6812/365)+MAR1!$D$7*SIN(2*PI()*$C6812/365)</f>
        <v/>
      </c>
      <c r="N6812" s="7">
        <f>F6812-K6812</f>
        <v/>
      </c>
      <c r="O6812" s="7">
        <f>G6812-L6812</f>
        <v/>
      </c>
      <c r="P6812" s="7">
        <f>H6812-M6812</f>
        <v/>
      </c>
      <c r="Q6812" s="7">
        <f>IF($I6812=1,(N6812-MAR1!$B$11)/MAR1!$D$11,(N6812-MAR1!$C$11)/MAR1!$E$11)</f>
        <v/>
      </c>
      <c r="R6812" s="7">
        <f>IF($I6812=1,(O6812-MAR1!$B$12)/MAR1!$D$12,(O6812-MAR1!$C$12)/MAR1!$E$12)</f>
        <v/>
      </c>
      <c r="S6812" s="7">
        <f>IF($I6812=1,(P6812-MAR1!$B$13)/MAR1!$D$13,(P6812-MAR1!$C$13)/MAR1!$E$13)</f>
        <v/>
      </c>
    </row>
    <row r="6813">
      <c r="A6813" s="5" t="n">
        <v>6812</v>
      </c>
      <c r="B6813" s="5" t="n">
        <v>19</v>
      </c>
      <c r="C6813" s="5" t="n">
        <v>242</v>
      </c>
      <c r="D6813" s="5" t="n">
        <v>8</v>
      </c>
      <c r="E6813" s="5" t="n">
        <v>0</v>
      </c>
      <c r="F6813" s="5" t="n">
        <v>34.1</v>
      </c>
      <c r="G6813" s="5" t="n">
        <v>23.9</v>
      </c>
      <c r="H6813" s="5" t="n">
        <v>14.96</v>
      </c>
      <c r="I6813" s="6">
        <f>IF(E6813&gt;=Markov!$B$3,1,0)</f>
        <v/>
      </c>
      <c r="J6813" s="6">
        <f>I6812</f>
        <v/>
      </c>
      <c r="K6813" s="7">
        <f>MAR1!$B$5+MAR1!$C$5*COS(2*PI()*$C6813/365)+MAR1!$D$5*SIN(2*PI()*$C6813/365)</f>
        <v/>
      </c>
      <c r="L6813" s="7">
        <f>MAR1!$B$6+MAR1!$C$6*COS(2*PI()*$C6813/365)+MAR1!$D$6*SIN(2*PI()*$C6813/365)</f>
        <v/>
      </c>
      <c r="M6813" s="7">
        <f>MAR1!$B$7+MAR1!$C$7*COS(2*PI()*$C6813/365)+MAR1!$D$7*SIN(2*PI()*$C6813/365)</f>
        <v/>
      </c>
      <c r="N6813" s="7">
        <f>F6813-K6813</f>
        <v/>
      </c>
      <c r="O6813" s="7">
        <f>G6813-L6813</f>
        <v/>
      </c>
      <c r="P6813" s="7">
        <f>H6813-M6813</f>
        <v/>
      </c>
      <c r="Q6813" s="7">
        <f>IF($I6813=1,(N6813-MAR1!$B$11)/MAR1!$D$11,(N6813-MAR1!$C$11)/MAR1!$E$11)</f>
        <v/>
      </c>
      <c r="R6813" s="7">
        <f>IF($I6813=1,(O6813-MAR1!$B$12)/MAR1!$D$12,(O6813-MAR1!$C$12)/MAR1!$E$12)</f>
        <v/>
      </c>
      <c r="S6813" s="7">
        <f>IF($I6813=1,(P6813-MAR1!$B$13)/MAR1!$D$13,(P6813-MAR1!$C$13)/MAR1!$E$13)</f>
        <v/>
      </c>
    </row>
    <row r="6814">
      <c r="A6814" s="5" t="n">
        <v>6813</v>
      </c>
      <c r="B6814" s="5" t="n">
        <v>19</v>
      </c>
      <c r="C6814" s="5" t="n">
        <v>243</v>
      </c>
      <c r="D6814" s="5" t="n">
        <v>8</v>
      </c>
      <c r="E6814" s="5" t="n">
        <v>0</v>
      </c>
      <c r="F6814" s="5" t="n">
        <v>34.8</v>
      </c>
      <c r="G6814" s="5" t="n">
        <v>22.4</v>
      </c>
      <c r="H6814" s="5" t="n">
        <v>10.76</v>
      </c>
      <c r="I6814" s="6">
        <f>IF(E6814&gt;=Markov!$B$3,1,0)</f>
        <v/>
      </c>
      <c r="J6814" s="6">
        <f>I6813</f>
        <v/>
      </c>
      <c r="K6814" s="7">
        <f>MAR1!$B$5+MAR1!$C$5*COS(2*PI()*$C6814/365)+MAR1!$D$5*SIN(2*PI()*$C6814/365)</f>
        <v/>
      </c>
      <c r="L6814" s="7">
        <f>MAR1!$B$6+MAR1!$C$6*COS(2*PI()*$C6814/365)+MAR1!$D$6*SIN(2*PI()*$C6814/365)</f>
        <v/>
      </c>
      <c r="M6814" s="7">
        <f>MAR1!$B$7+MAR1!$C$7*COS(2*PI()*$C6814/365)+MAR1!$D$7*SIN(2*PI()*$C6814/365)</f>
        <v/>
      </c>
      <c r="N6814" s="7">
        <f>F6814-K6814</f>
        <v/>
      </c>
      <c r="O6814" s="7">
        <f>G6814-L6814</f>
        <v/>
      </c>
      <c r="P6814" s="7">
        <f>H6814-M6814</f>
        <v/>
      </c>
      <c r="Q6814" s="7">
        <f>IF($I6814=1,(N6814-MAR1!$B$11)/MAR1!$D$11,(N6814-MAR1!$C$11)/MAR1!$E$11)</f>
        <v/>
      </c>
      <c r="R6814" s="7">
        <f>IF($I6814=1,(O6814-MAR1!$B$12)/MAR1!$D$12,(O6814-MAR1!$C$12)/MAR1!$E$12)</f>
        <v/>
      </c>
      <c r="S6814" s="7">
        <f>IF($I6814=1,(P6814-MAR1!$B$13)/MAR1!$D$13,(P6814-MAR1!$C$13)/MAR1!$E$13)</f>
        <v/>
      </c>
    </row>
    <row r="6815">
      <c r="A6815" s="5" t="n">
        <v>6814</v>
      </c>
      <c r="B6815" s="5" t="n">
        <v>19</v>
      </c>
      <c r="C6815" s="5" t="n">
        <v>244</v>
      </c>
      <c r="D6815" s="5" t="n">
        <v>9</v>
      </c>
      <c r="E6815" s="5" t="n">
        <v>0</v>
      </c>
      <c r="F6815" s="5" t="n">
        <v>39</v>
      </c>
      <c r="G6815" s="5" t="n">
        <v>24.6</v>
      </c>
      <c r="H6815" s="5" t="n">
        <v>13.3</v>
      </c>
      <c r="I6815" s="6">
        <f>IF(E6815&gt;=Markov!$B$3,1,0)</f>
        <v/>
      </c>
      <c r="J6815" s="6">
        <f>I6814</f>
        <v/>
      </c>
      <c r="K6815" s="7">
        <f>MAR1!$B$5+MAR1!$C$5*COS(2*PI()*$C6815/365)+MAR1!$D$5*SIN(2*PI()*$C6815/365)</f>
        <v/>
      </c>
      <c r="L6815" s="7">
        <f>MAR1!$B$6+MAR1!$C$6*COS(2*PI()*$C6815/365)+MAR1!$D$6*SIN(2*PI()*$C6815/365)</f>
        <v/>
      </c>
      <c r="M6815" s="7">
        <f>MAR1!$B$7+MAR1!$C$7*COS(2*PI()*$C6815/365)+MAR1!$D$7*SIN(2*PI()*$C6815/365)</f>
        <v/>
      </c>
      <c r="N6815" s="7">
        <f>F6815-K6815</f>
        <v/>
      </c>
      <c r="O6815" s="7">
        <f>G6815-L6815</f>
        <v/>
      </c>
      <c r="P6815" s="7">
        <f>H6815-M6815</f>
        <v/>
      </c>
      <c r="Q6815" s="7">
        <f>IF($I6815=1,(N6815-MAR1!$B$11)/MAR1!$D$11,(N6815-MAR1!$C$11)/MAR1!$E$11)</f>
        <v/>
      </c>
      <c r="R6815" s="7">
        <f>IF($I6815=1,(O6815-MAR1!$B$12)/MAR1!$D$12,(O6815-MAR1!$C$12)/MAR1!$E$12)</f>
        <v/>
      </c>
      <c r="S6815" s="7">
        <f>IF($I6815=1,(P6815-MAR1!$B$13)/MAR1!$D$13,(P6815-MAR1!$C$13)/MAR1!$E$13)</f>
        <v/>
      </c>
    </row>
    <row r="6816">
      <c r="A6816" s="5" t="n">
        <v>6815</v>
      </c>
      <c r="B6816" s="5" t="n">
        <v>19</v>
      </c>
      <c r="C6816" s="5" t="n">
        <v>245</v>
      </c>
      <c r="D6816" s="5" t="n">
        <v>9</v>
      </c>
      <c r="E6816" s="5" t="n">
        <v>0.1</v>
      </c>
      <c r="F6816" s="5" t="n">
        <v>30.5</v>
      </c>
      <c r="G6816" s="5" t="n">
        <v>23.5</v>
      </c>
      <c r="H6816" s="5" t="n">
        <v>6.38</v>
      </c>
      <c r="I6816" s="6">
        <f>IF(E6816&gt;=Markov!$B$3,1,0)</f>
        <v/>
      </c>
      <c r="J6816" s="6">
        <f>I6815</f>
        <v/>
      </c>
      <c r="K6816" s="7">
        <f>MAR1!$B$5+MAR1!$C$5*COS(2*PI()*$C6816/365)+MAR1!$D$5*SIN(2*PI()*$C6816/365)</f>
        <v/>
      </c>
      <c r="L6816" s="7">
        <f>MAR1!$B$6+MAR1!$C$6*COS(2*PI()*$C6816/365)+MAR1!$D$6*SIN(2*PI()*$C6816/365)</f>
        <v/>
      </c>
      <c r="M6816" s="7">
        <f>MAR1!$B$7+MAR1!$C$7*COS(2*PI()*$C6816/365)+MAR1!$D$7*SIN(2*PI()*$C6816/365)</f>
        <v/>
      </c>
      <c r="N6816" s="7">
        <f>F6816-K6816</f>
        <v/>
      </c>
      <c r="O6816" s="7">
        <f>G6816-L6816</f>
        <v/>
      </c>
      <c r="P6816" s="7">
        <f>H6816-M6816</f>
        <v/>
      </c>
      <c r="Q6816" s="7">
        <f>IF($I6816=1,(N6816-MAR1!$B$11)/MAR1!$D$11,(N6816-MAR1!$C$11)/MAR1!$E$11)</f>
        <v/>
      </c>
      <c r="R6816" s="7">
        <f>IF($I6816=1,(O6816-MAR1!$B$12)/MAR1!$D$12,(O6816-MAR1!$C$12)/MAR1!$E$12)</f>
        <v/>
      </c>
      <c r="S6816" s="7">
        <f>IF($I6816=1,(P6816-MAR1!$B$13)/MAR1!$D$13,(P6816-MAR1!$C$13)/MAR1!$E$13)</f>
        <v/>
      </c>
    </row>
    <row r="6817">
      <c r="A6817" s="5" t="n">
        <v>6816</v>
      </c>
      <c r="B6817" s="5" t="n">
        <v>19</v>
      </c>
      <c r="C6817" s="5" t="n">
        <v>246</v>
      </c>
      <c r="D6817" s="5" t="n">
        <v>9</v>
      </c>
      <c r="E6817" s="5" t="n">
        <v>0</v>
      </c>
      <c r="F6817" s="5" t="n">
        <v>30.9</v>
      </c>
      <c r="G6817" s="5" t="n">
        <v>22</v>
      </c>
      <c r="H6817" s="5" t="n">
        <v>12.42</v>
      </c>
      <c r="I6817" s="6">
        <f>IF(E6817&gt;=Markov!$B$3,1,0)</f>
        <v/>
      </c>
      <c r="J6817" s="6">
        <f>I6816</f>
        <v/>
      </c>
      <c r="K6817" s="7">
        <f>MAR1!$B$5+MAR1!$C$5*COS(2*PI()*$C6817/365)+MAR1!$D$5*SIN(2*PI()*$C6817/365)</f>
        <v/>
      </c>
      <c r="L6817" s="7">
        <f>MAR1!$B$6+MAR1!$C$6*COS(2*PI()*$C6817/365)+MAR1!$D$6*SIN(2*PI()*$C6817/365)</f>
        <v/>
      </c>
      <c r="M6817" s="7">
        <f>MAR1!$B$7+MAR1!$C$7*COS(2*PI()*$C6817/365)+MAR1!$D$7*SIN(2*PI()*$C6817/365)</f>
        <v/>
      </c>
      <c r="N6817" s="7">
        <f>F6817-K6817</f>
        <v/>
      </c>
      <c r="O6817" s="7">
        <f>G6817-L6817</f>
        <v/>
      </c>
      <c r="P6817" s="7">
        <f>H6817-M6817</f>
        <v/>
      </c>
      <c r="Q6817" s="7">
        <f>IF($I6817=1,(N6817-MAR1!$B$11)/MAR1!$D$11,(N6817-MAR1!$C$11)/MAR1!$E$11)</f>
        <v/>
      </c>
      <c r="R6817" s="7">
        <f>IF($I6817=1,(O6817-MAR1!$B$12)/MAR1!$D$12,(O6817-MAR1!$C$12)/MAR1!$E$12)</f>
        <v/>
      </c>
      <c r="S6817" s="7">
        <f>IF($I6817=1,(P6817-MAR1!$B$13)/MAR1!$D$13,(P6817-MAR1!$C$13)/MAR1!$E$13)</f>
        <v/>
      </c>
    </row>
    <row r="6818">
      <c r="A6818" s="5" t="n">
        <v>6817</v>
      </c>
      <c r="B6818" s="5" t="n">
        <v>19</v>
      </c>
      <c r="C6818" s="5" t="n">
        <v>247</v>
      </c>
      <c r="D6818" s="5" t="n">
        <v>9</v>
      </c>
      <c r="E6818" s="5" t="n">
        <v>0</v>
      </c>
      <c r="F6818" s="5" t="n">
        <v>31.1</v>
      </c>
      <c r="G6818" s="5" t="n">
        <v>21</v>
      </c>
      <c r="H6818" s="5" t="n">
        <v>16.79</v>
      </c>
      <c r="I6818" s="6">
        <f>IF(E6818&gt;=Markov!$B$3,1,0)</f>
        <v/>
      </c>
      <c r="J6818" s="6">
        <f>I6817</f>
        <v/>
      </c>
      <c r="K6818" s="7">
        <f>MAR1!$B$5+MAR1!$C$5*COS(2*PI()*$C6818/365)+MAR1!$D$5*SIN(2*PI()*$C6818/365)</f>
        <v/>
      </c>
      <c r="L6818" s="7">
        <f>MAR1!$B$6+MAR1!$C$6*COS(2*PI()*$C6818/365)+MAR1!$D$6*SIN(2*PI()*$C6818/365)</f>
        <v/>
      </c>
      <c r="M6818" s="7">
        <f>MAR1!$B$7+MAR1!$C$7*COS(2*PI()*$C6818/365)+MAR1!$D$7*SIN(2*PI()*$C6818/365)</f>
        <v/>
      </c>
      <c r="N6818" s="7">
        <f>F6818-K6818</f>
        <v/>
      </c>
      <c r="O6818" s="7">
        <f>G6818-L6818</f>
        <v/>
      </c>
      <c r="P6818" s="7">
        <f>H6818-M6818</f>
        <v/>
      </c>
      <c r="Q6818" s="7">
        <f>IF($I6818=1,(N6818-MAR1!$B$11)/MAR1!$D$11,(N6818-MAR1!$C$11)/MAR1!$E$11)</f>
        <v/>
      </c>
      <c r="R6818" s="7">
        <f>IF($I6818=1,(O6818-MAR1!$B$12)/MAR1!$D$12,(O6818-MAR1!$C$12)/MAR1!$E$12)</f>
        <v/>
      </c>
      <c r="S6818" s="7">
        <f>IF($I6818=1,(P6818-MAR1!$B$13)/MAR1!$D$13,(P6818-MAR1!$C$13)/MAR1!$E$13)</f>
        <v/>
      </c>
    </row>
    <row r="6819">
      <c r="A6819" s="5" t="n">
        <v>6818</v>
      </c>
      <c r="B6819" s="5" t="n">
        <v>19</v>
      </c>
      <c r="C6819" s="5" t="n">
        <v>248</v>
      </c>
      <c r="D6819" s="5" t="n">
        <v>9</v>
      </c>
      <c r="E6819" s="5" t="n">
        <v>0</v>
      </c>
      <c r="F6819" s="5" t="n">
        <v>31.4</v>
      </c>
      <c r="G6819" s="5" t="n">
        <v>22.9</v>
      </c>
      <c r="H6819" s="5" t="n">
        <v>15.35</v>
      </c>
      <c r="I6819" s="6">
        <f>IF(E6819&gt;=Markov!$B$3,1,0)</f>
        <v/>
      </c>
      <c r="J6819" s="6">
        <f>I6818</f>
        <v/>
      </c>
      <c r="K6819" s="7">
        <f>MAR1!$B$5+MAR1!$C$5*COS(2*PI()*$C6819/365)+MAR1!$D$5*SIN(2*PI()*$C6819/365)</f>
        <v/>
      </c>
      <c r="L6819" s="7">
        <f>MAR1!$B$6+MAR1!$C$6*COS(2*PI()*$C6819/365)+MAR1!$D$6*SIN(2*PI()*$C6819/365)</f>
        <v/>
      </c>
      <c r="M6819" s="7">
        <f>MAR1!$B$7+MAR1!$C$7*COS(2*PI()*$C6819/365)+MAR1!$D$7*SIN(2*PI()*$C6819/365)</f>
        <v/>
      </c>
      <c r="N6819" s="7">
        <f>F6819-K6819</f>
        <v/>
      </c>
      <c r="O6819" s="7">
        <f>G6819-L6819</f>
        <v/>
      </c>
      <c r="P6819" s="7">
        <f>H6819-M6819</f>
        <v/>
      </c>
      <c r="Q6819" s="7">
        <f>IF($I6819=1,(N6819-MAR1!$B$11)/MAR1!$D$11,(N6819-MAR1!$C$11)/MAR1!$E$11)</f>
        <v/>
      </c>
      <c r="R6819" s="7">
        <f>IF($I6819=1,(O6819-MAR1!$B$12)/MAR1!$D$12,(O6819-MAR1!$C$12)/MAR1!$E$12)</f>
        <v/>
      </c>
      <c r="S6819" s="7">
        <f>IF($I6819=1,(P6819-MAR1!$B$13)/MAR1!$D$13,(P6819-MAR1!$C$13)/MAR1!$E$13)</f>
        <v/>
      </c>
    </row>
    <row r="6820">
      <c r="A6820" s="5" t="n">
        <v>6819</v>
      </c>
      <c r="B6820" s="5" t="n">
        <v>19</v>
      </c>
      <c r="C6820" s="5" t="n">
        <v>249</v>
      </c>
      <c r="D6820" s="5" t="n">
        <v>9</v>
      </c>
      <c r="E6820" s="5" t="n">
        <v>0</v>
      </c>
      <c r="F6820" s="5" t="n">
        <v>31.2</v>
      </c>
      <c r="G6820" s="5" t="n">
        <v>22.3</v>
      </c>
      <c r="H6820" s="5" t="n">
        <v>12.72</v>
      </c>
      <c r="I6820" s="6">
        <f>IF(E6820&gt;=Markov!$B$3,1,0)</f>
        <v/>
      </c>
      <c r="J6820" s="6">
        <f>I6819</f>
        <v/>
      </c>
      <c r="K6820" s="7">
        <f>MAR1!$B$5+MAR1!$C$5*COS(2*PI()*$C6820/365)+MAR1!$D$5*SIN(2*PI()*$C6820/365)</f>
        <v/>
      </c>
      <c r="L6820" s="7">
        <f>MAR1!$B$6+MAR1!$C$6*COS(2*PI()*$C6820/365)+MAR1!$D$6*SIN(2*PI()*$C6820/365)</f>
        <v/>
      </c>
      <c r="M6820" s="7">
        <f>MAR1!$B$7+MAR1!$C$7*COS(2*PI()*$C6820/365)+MAR1!$D$7*SIN(2*PI()*$C6820/365)</f>
        <v/>
      </c>
      <c r="N6820" s="7">
        <f>F6820-K6820</f>
        <v/>
      </c>
      <c r="O6820" s="7">
        <f>G6820-L6820</f>
        <v/>
      </c>
      <c r="P6820" s="7">
        <f>H6820-M6820</f>
        <v/>
      </c>
      <c r="Q6820" s="7">
        <f>IF($I6820=1,(N6820-MAR1!$B$11)/MAR1!$D$11,(N6820-MAR1!$C$11)/MAR1!$E$11)</f>
        <v/>
      </c>
      <c r="R6820" s="7">
        <f>IF($I6820=1,(O6820-MAR1!$B$12)/MAR1!$D$12,(O6820-MAR1!$C$12)/MAR1!$E$12)</f>
        <v/>
      </c>
      <c r="S6820" s="7">
        <f>IF($I6820=1,(P6820-MAR1!$B$13)/MAR1!$D$13,(P6820-MAR1!$C$13)/MAR1!$E$13)</f>
        <v/>
      </c>
    </row>
    <row r="6821">
      <c r="A6821" s="5" t="n">
        <v>6820</v>
      </c>
      <c r="B6821" s="5" t="n">
        <v>19</v>
      </c>
      <c r="C6821" s="5" t="n">
        <v>250</v>
      </c>
      <c r="D6821" s="5" t="n">
        <v>9</v>
      </c>
      <c r="E6821" s="5" t="n">
        <v>0</v>
      </c>
      <c r="F6821" s="5" t="n">
        <v>27.5</v>
      </c>
      <c r="G6821" s="5" t="n">
        <v>22.1</v>
      </c>
      <c r="H6821" s="5" t="n">
        <v>12.63</v>
      </c>
      <c r="I6821" s="6">
        <f>IF(E6821&gt;=Markov!$B$3,1,0)</f>
        <v/>
      </c>
      <c r="J6821" s="6">
        <f>I6820</f>
        <v/>
      </c>
      <c r="K6821" s="7">
        <f>MAR1!$B$5+MAR1!$C$5*COS(2*PI()*$C6821/365)+MAR1!$D$5*SIN(2*PI()*$C6821/365)</f>
        <v/>
      </c>
      <c r="L6821" s="7">
        <f>MAR1!$B$6+MAR1!$C$6*COS(2*PI()*$C6821/365)+MAR1!$D$6*SIN(2*PI()*$C6821/365)</f>
        <v/>
      </c>
      <c r="M6821" s="7">
        <f>MAR1!$B$7+MAR1!$C$7*COS(2*PI()*$C6821/365)+MAR1!$D$7*SIN(2*PI()*$C6821/365)</f>
        <v/>
      </c>
      <c r="N6821" s="7">
        <f>F6821-K6821</f>
        <v/>
      </c>
      <c r="O6821" s="7">
        <f>G6821-L6821</f>
        <v/>
      </c>
      <c r="P6821" s="7">
        <f>H6821-M6821</f>
        <v/>
      </c>
      <c r="Q6821" s="7">
        <f>IF($I6821=1,(N6821-MAR1!$B$11)/MAR1!$D$11,(N6821-MAR1!$C$11)/MAR1!$E$11)</f>
        <v/>
      </c>
      <c r="R6821" s="7">
        <f>IF($I6821=1,(O6821-MAR1!$B$12)/MAR1!$D$12,(O6821-MAR1!$C$12)/MAR1!$E$12)</f>
        <v/>
      </c>
      <c r="S6821" s="7">
        <f>IF($I6821=1,(P6821-MAR1!$B$13)/MAR1!$D$13,(P6821-MAR1!$C$13)/MAR1!$E$13)</f>
        <v/>
      </c>
    </row>
    <row r="6822">
      <c r="A6822" s="5" t="n">
        <v>6821</v>
      </c>
      <c r="B6822" s="5" t="n">
        <v>19</v>
      </c>
      <c r="C6822" s="5" t="n">
        <v>251</v>
      </c>
      <c r="D6822" s="5" t="n">
        <v>9</v>
      </c>
      <c r="E6822" s="5" t="n">
        <v>0</v>
      </c>
      <c r="F6822" s="5" t="n">
        <v>28.6</v>
      </c>
      <c r="G6822" s="5" t="n">
        <v>22.7</v>
      </c>
      <c r="H6822" s="5" t="n">
        <v>11.05</v>
      </c>
      <c r="I6822" s="6">
        <f>IF(E6822&gt;=Markov!$B$3,1,0)</f>
        <v/>
      </c>
      <c r="J6822" s="6">
        <f>I6821</f>
        <v/>
      </c>
      <c r="K6822" s="7">
        <f>MAR1!$B$5+MAR1!$C$5*COS(2*PI()*$C6822/365)+MAR1!$D$5*SIN(2*PI()*$C6822/365)</f>
        <v/>
      </c>
      <c r="L6822" s="7">
        <f>MAR1!$B$6+MAR1!$C$6*COS(2*PI()*$C6822/365)+MAR1!$D$6*SIN(2*PI()*$C6822/365)</f>
        <v/>
      </c>
      <c r="M6822" s="7">
        <f>MAR1!$B$7+MAR1!$C$7*COS(2*PI()*$C6822/365)+MAR1!$D$7*SIN(2*PI()*$C6822/365)</f>
        <v/>
      </c>
      <c r="N6822" s="7">
        <f>F6822-K6822</f>
        <v/>
      </c>
      <c r="O6822" s="7">
        <f>G6822-L6822</f>
        <v/>
      </c>
      <c r="P6822" s="7">
        <f>H6822-M6822</f>
        <v/>
      </c>
      <c r="Q6822" s="7">
        <f>IF($I6822=1,(N6822-MAR1!$B$11)/MAR1!$D$11,(N6822-MAR1!$C$11)/MAR1!$E$11)</f>
        <v/>
      </c>
      <c r="R6822" s="7">
        <f>IF($I6822=1,(O6822-MAR1!$B$12)/MAR1!$D$12,(O6822-MAR1!$C$12)/MAR1!$E$12)</f>
        <v/>
      </c>
      <c r="S6822" s="7">
        <f>IF($I6822=1,(P6822-MAR1!$B$13)/MAR1!$D$13,(P6822-MAR1!$C$13)/MAR1!$E$13)</f>
        <v/>
      </c>
    </row>
    <row r="6823">
      <c r="A6823" s="5" t="n">
        <v>6822</v>
      </c>
      <c r="B6823" s="5" t="n">
        <v>19</v>
      </c>
      <c r="C6823" s="5" t="n">
        <v>252</v>
      </c>
      <c r="D6823" s="5" t="n">
        <v>9</v>
      </c>
      <c r="E6823" s="5" t="n">
        <v>0</v>
      </c>
      <c r="F6823" s="5" t="n">
        <v>27.7</v>
      </c>
      <c r="G6823" s="5" t="n">
        <v>22.7</v>
      </c>
      <c r="H6823" s="5" t="n">
        <v>11.25</v>
      </c>
      <c r="I6823" s="6">
        <f>IF(E6823&gt;=Markov!$B$3,1,0)</f>
        <v/>
      </c>
      <c r="J6823" s="6">
        <f>I6822</f>
        <v/>
      </c>
      <c r="K6823" s="7">
        <f>MAR1!$B$5+MAR1!$C$5*COS(2*PI()*$C6823/365)+MAR1!$D$5*SIN(2*PI()*$C6823/365)</f>
        <v/>
      </c>
      <c r="L6823" s="7">
        <f>MAR1!$B$6+MAR1!$C$6*COS(2*PI()*$C6823/365)+MAR1!$D$6*SIN(2*PI()*$C6823/365)</f>
        <v/>
      </c>
      <c r="M6823" s="7">
        <f>MAR1!$B$7+MAR1!$C$7*COS(2*PI()*$C6823/365)+MAR1!$D$7*SIN(2*PI()*$C6823/365)</f>
        <v/>
      </c>
      <c r="N6823" s="7">
        <f>F6823-K6823</f>
        <v/>
      </c>
      <c r="O6823" s="7">
        <f>G6823-L6823</f>
        <v/>
      </c>
      <c r="P6823" s="7">
        <f>H6823-M6823</f>
        <v/>
      </c>
      <c r="Q6823" s="7">
        <f>IF($I6823=1,(N6823-MAR1!$B$11)/MAR1!$D$11,(N6823-MAR1!$C$11)/MAR1!$E$11)</f>
        <v/>
      </c>
      <c r="R6823" s="7">
        <f>IF($I6823=1,(O6823-MAR1!$B$12)/MAR1!$D$12,(O6823-MAR1!$C$12)/MAR1!$E$12)</f>
        <v/>
      </c>
      <c r="S6823" s="7">
        <f>IF($I6823=1,(P6823-MAR1!$B$13)/MAR1!$D$13,(P6823-MAR1!$C$13)/MAR1!$E$13)</f>
        <v/>
      </c>
    </row>
    <row r="6824">
      <c r="A6824" s="5" t="n">
        <v>6823</v>
      </c>
      <c r="B6824" s="5" t="n">
        <v>19</v>
      </c>
      <c r="C6824" s="5" t="n">
        <v>253</v>
      </c>
      <c r="D6824" s="5" t="n">
        <v>9</v>
      </c>
      <c r="E6824" s="5" t="n">
        <v>0</v>
      </c>
      <c r="F6824" s="5" t="n">
        <v>28.3</v>
      </c>
      <c r="G6824" s="5" t="n">
        <v>22.2</v>
      </c>
      <c r="H6824" s="5" t="n">
        <v>12.27</v>
      </c>
      <c r="I6824" s="6">
        <f>IF(E6824&gt;=Markov!$B$3,1,0)</f>
        <v/>
      </c>
      <c r="J6824" s="6">
        <f>I6823</f>
        <v/>
      </c>
      <c r="K6824" s="7">
        <f>MAR1!$B$5+MAR1!$C$5*COS(2*PI()*$C6824/365)+MAR1!$D$5*SIN(2*PI()*$C6824/365)</f>
        <v/>
      </c>
      <c r="L6824" s="7">
        <f>MAR1!$B$6+MAR1!$C$6*COS(2*PI()*$C6824/365)+MAR1!$D$6*SIN(2*PI()*$C6824/365)</f>
        <v/>
      </c>
      <c r="M6824" s="7">
        <f>MAR1!$B$7+MAR1!$C$7*COS(2*PI()*$C6824/365)+MAR1!$D$7*SIN(2*PI()*$C6824/365)</f>
        <v/>
      </c>
      <c r="N6824" s="7">
        <f>F6824-K6824</f>
        <v/>
      </c>
      <c r="O6824" s="7">
        <f>G6824-L6824</f>
        <v/>
      </c>
      <c r="P6824" s="7">
        <f>H6824-M6824</f>
        <v/>
      </c>
      <c r="Q6824" s="7">
        <f>IF($I6824=1,(N6824-MAR1!$B$11)/MAR1!$D$11,(N6824-MAR1!$C$11)/MAR1!$E$11)</f>
        <v/>
      </c>
      <c r="R6824" s="7">
        <f>IF($I6824=1,(O6824-MAR1!$B$12)/MAR1!$D$12,(O6824-MAR1!$C$12)/MAR1!$E$12)</f>
        <v/>
      </c>
      <c r="S6824" s="7">
        <f>IF($I6824=1,(P6824-MAR1!$B$13)/MAR1!$D$13,(P6824-MAR1!$C$13)/MAR1!$E$13)</f>
        <v/>
      </c>
    </row>
    <row r="6825">
      <c r="A6825" s="5" t="n">
        <v>6824</v>
      </c>
      <c r="B6825" s="5" t="n">
        <v>19</v>
      </c>
      <c r="C6825" s="5" t="n">
        <v>254</v>
      </c>
      <c r="D6825" s="5" t="n">
        <v>9</v>
      </c>
      <c r="E6825" s="5" t="n">
        <v>0</v>
      </c>
      <c r="F6825" s="5" t="n">
        <v>27.1</v>
      </c>
      <c r="G6825" s="5" t="n">
        <v>22.2</v>
      </c>
      <c r="H6825" s="5" t="n">
        <v>9.130000000000001</v>
      </c>
      <c r="I6825" s="6">
        <f>IF(E6825&gt;=Markov!$B$3,1,0)</f>
        <v/>
      </c>
      <c r="J6825" s="6">
        <f>I6824</f>
        <v/>
      </c>
      <c r="K6825" s="7">
        <f>MAR1!$B$5+MAR1!$C$5*COS(2*PI()*$C6825/365)+MAR1!$D$5*SIN(2*PI()*$C6825/365)</f>
        <v/>
      </c>
      <c r="L6825" s="7">
        <f>MAR1!$B$6+MAR1!$C$6*COS(2*PI()*$C6825/365)+MAR1!$D$6*SIN(2*PI()*$C6825/365)</f>
        <v/>
      </c>
      <c r="M6825" s="7">
        <f>MAR1!$B$7+MAR1!$C$7*COS(2*PI()*$C6825/365)+MAR1!$D$7*SIN(2*PI()*$C6825/365)</f>
        <v/>
      </c>
      <c r="N6825" s="7">
        <f>F6825-K6825</f>
        <v/>
      </c>
      <c r="O6825" s="7">
        <f>G6825-L6825</f>
        <v/>
      </c>
      <c r="P6825" s="7">
        <f>H6825-M6825</f>
        <v/>
      </c>
      <c r="Q6825" s="7">
        <f>IF($I6825=1,(N6825-MAR1!$B$11)/MAR1!$D$11,(N6825-MAR1!$C$11)/MAR1!$E$11)</f>
        <v/>
      </c>
      <c r="R6825" s="7">
        <f>IF($I6825=1,(O6825-MAR1!$B$12)/MAR1!$D$12,(O6825-MAR1!$C$12)/MAR1!$E$12)</f>
        <v/>
      </c>
      <c r="S6825" s="7">
        <f>IF($I6825=1,(P6825-MAR1!$B$13)/MAR1!$D$13,(P6825-MAR1!$C$13)/MAR1!$E$13)</f>
        <v/>
      </c>
    </row>
    <row r="6826">
      <c r="A6826" s="5" t="n">
        <v>6825</v>
      </c>
      <c r="B6826" s="5" t="n">
        <v>19</v>
      </c>
      <c r="C6826" s="5" t="n">
        <v>255</v>
      </c>
      <c r="D6826" s="5" t="n">
        <v>9</v>
      </c>
      <c r="E6826" s="5" t="n">
        <v>5.8</v>
      </c>
      <c r="F6826" s="5" t="n">
        <v>26.5</v>
      </c>
      <c r="G6826" s="5" t="n">
        <v>20.2</v>
      </c>
      <c r="H6826" s="5" t="n">
        <v>6.87</v>
      </c>
      <c r="I6826" s="6">
        <f>IF(E6826&gt;=Markov!$B$3,1,0)</f>
        <v/>
      </c>
      <c r="J6826" s="6">
        <f>I6825</f>
        <v/>
      </c>
      <c r="K6826" s="7">
        <f>MAR1!$B$5+MAR1!$C$5*COS(2*PI()*$C6826/365)+MAR1!$D$5*SIN(2*PI()*$C6826/365)</f>
        <v/>
      </c>
      <c r="L6826" s="7">
        <f>MAR1!$B$6+MAR1!$C$6*COS(2*PI()*$C6826/365)+MAR1!$D$6*SIN(2*PI()*$C6826/365)</f>
        <v/>
      </c>
      <c r="M6826" s="7">
        <f>MAR1!$B$7+MAR1!$C$7*COS(2*PI()*$C6826/365)+MAR1!$D$7*SIN(2*PI()*$C6826/365)</f>
        <v/>
      </c>
      <c r="N6826" s="7">
        <f>F6826-K6826</f>
        <v/>
      </c>
      <c r="O6826" s="7">
        <f>G6826-L6826</f>
        <v/>
      </c>
      <c r="P6826" s="7">
        <f>H6826-M6826</f>
        <v/>
      </c>
      <c r="Q6826" s="7">
        <f>IF($I6826=1,(N6826-MAR1!$B$11)/MAR1!$D$11,(N6826-MAR1!$C$11)/MAR1!$E$11)</f>
        <v/>
      </c>
      <c r="R6826" s="7">
        <f>IF($I6826=1,(O6826-MAR1!$B$12)/MAR1!$D$12,(O6826-MAR1!$C$12)/MAR1!$E$12)</f>
        <v/>
      </c>
      <c r="S6826" s="7">
        <f>IF($I6826=1,(P6826-MAR1!$B$13)/MAR1!$D$13,(P6826-MAR1!$C$13)/MAR1!$E$13)</f>
        <v/>
      </c>
    </row>
    <row r="6827">
      <c r="A6827" s="5" t="n">
        <v>6826</v>
      </c>
      <c r="B6827" s="5" t="n">
        <v>19</v>
      </c>
      <c r="C6827" s="5" t="n">
        <v>256</v>
      </c>
      <c r="D6827" s="5" t="n">
        <v>9</v>
      </c>
      <c r="E6827" s="5" t="n">
        <v>7.8</v>
      </c>
      <c r="F6827" s="5" t="n">
        <v>25.9</v>
      </c>
      <c r="G6827" s="5" t="n">
        <v>19.2</v>
      </c>
      <c r="H6827" s="5" t="n">
        <v>8.23</v>
      </c>
      <c r="I6827" s="6">
        <f>IF(E6827&gt;=Markov!$B$3,1,0)</f>
        <v/>
      </c>
      <c r="J6827" s="6">
        <f>I6826</f>
        <v/>
      </c>
      <c r="K6827" s="7">
        <f>MAR1!$B$5+MAR1!$C$5*COS(2*PI()*$C6827/365)+MAR1!$D$5*SIN(2*PI()*$C6827/365)</f>
        <v/>
      </c>
      <c r="L6827" s="7">
        <f>MAR1!$B$6+MAR1!$C$6*COS(2*PI()*$C6827/365)+MAR1!$D$6*SIN(2*PI()*$C6827/365)</f>
        <v/>
      </c>
      <c r="M6827" s="7">
        <f>MAR1!$B$7+MAR1!$C$7*COS(2*PI()*$C6827/365)+MAR1!$D$7*SIN(2*PI()*$C6827/365)</f>
        <v/>
      </c>
      <c r="N6827" s="7">
        <f>F6827-K6827</f>
        <v/>
      </c>
      <c r="O6827" s="7">
        <f>G6827-L6827</f>
        <v/>
      </c>
      <c r="P6827" s="7">
        <f>H6827-M6827</f>
        <v/>
      </c>
      <c r="Q6827" s="7">
        <f>IF($I6827=1,(N6827-MAR1!$B$11)/MAR1!$D$11,(N6827-MAR1!$C$11)/MAR1!$E$11)</f>
        <v/>
      </c>
      <c r="R6827" s="7">
        <f>IF($I6827=1,(O6827-MAR1!$B$12)/MAR1!$D$12,(O6827-MAR1!$C$12)/MAR1!$E$12)</f>
        <v/>
      </c>
      <c r="S6827" s="7">
        <f>IF($I6827=1,(P6827-MAR1!$B$13)/MAR1!$D$13,(P6827-MAR1!$C$13)/MAR1!$E$13)</f>
        <v/>
      </c>
    </row>
    <row r="6828">
      <c r="A6828" s="5" t="n">
        <v>6827</v>
      </c>
      <c r="B6828" s="5" t="n">
        <v>19</v>
      </c>
      <c r="C6828" s="5" t="n">
        <v>257</v>
      </c>
      <c r="D6828" s="5" t="n">
        <v>9</v>
      </c>
      <c r="E6828" s="5" t="n">
        <v>18.6</v>
      </c>
      <c r="F6828" s="5" t="n">
        <v>25.5</v>
      </c>
      <c r="G6828" s="5" t="n">
        <v>20.4</v>
      </c>
      <c r="H6828" s="5" t="n">
        <v>10.05</v>
      </c>
      <c r="I6828" s="6">
        <f>IF(E6828&gt;=Markov!$B$3,1,0)</f>
        <v/>
      </c>
      <c r="J6828" s="6">
        <f>I6827</f>
        <v/>
      </c>
      <c r="K6828" s="7">
        <f>MAR1!$B$5+MAR1!$C$5*COS(2*PI()*$C6828/365)+MAR1!$D$5*SIN(2*PI()*$C6828/365)</f>
        <v/>
      </c>
      <c r="L6828" s="7">
        <f>MAR1!$B$6+MAR1!$C$6*COS(2*PI()*$C6828/365)+MAR1!$D$6*SIN(2*PI()*$C6828/365)</f>
        <v/>
      </c>
      <c r="M6828" s="7">
        <f>MAR1!$B$7+MAR1!$C$7*COS(2*PI()*$C6828/365)+MAR1!$D$7*SIN(2*PI()*$C6828/365)</f>
        <v/>
      </c>
      <c r="N6828" s="7">
        <f>F6828-K6828</f>
        <v/>
      </c>
      <c r="O6828" s="7">
        <f>G6828-L6828</f>
        <v/>
      </c>
      <c r="P6828" s="7">
        <f>H6828-M6828</f>
        <v/>
      </c>
      <c r="Q6828" s="7">
        <f>IF($I6828=1,(N6828-MAR1!$B$11)/MAR1!$D$11,(N6828-MAR1!$C$11)/MAR1!$E$11)</f>
        <v/>
      </c>
      <c r="R6828" s="7">
        <f>IF($I6828=1,(O6828-MAR1!$B$12)/MAR1!$D$12,(O6828-MAR1!$C$12)/MAR1!$E$12)</f>
        <v/>
      </c>
      <c r="S6828" s="7">
        <f>IF($I6828=1,(P6828-MAR1!$B$13)/MAR1!$D$13,(P6828-MAR1!$C$13)/MAR1!$E$13)</f>
        <v/>
      </c>
    </row>
    <row r="6829">
      <c r="A6829" s="5" t="n">
        <v>6828</v>
      </c>
      <c r="B6829" s="5" t="n">
        <v>19</v>
      </c>
      <c r="C6829" s="5" t="n">
        <v>258</v>
      </c>
      <c r="D6829" s="5" t="n">
        <v>9</v>
      </c>
      <c r="E6829" s="5" t="n">
        <v>11.6</v>
      </c>
      <c r="F6829" s="5" t="n">
        <v>24</v>
      </c>
      <c r="G6829" s="5" t="n">
        <v>20.2</v>
      </c>
      <c r="H6829" s="5" t="n">
        <v>11.17</v>
      </c>
      <c r="I6829" s="6">
        <f>IF(E6829&gt;=Markov!$B$3,1,0)</f>
        <v/>
      </c>
      <c r="J6829" s="6">
        <f>I6828</f>
        <v/>
      </c>
      <c r="K6829" s="7">
        <f>MAR1!$B$5+MAR1!$C$5*COS(2*PI()*$C6829/365)+MAR1!$D$5*SIN(2*PI()*$C6829/365)</f>
        <v/>
      </c>
      <c r="L6829" s="7">
        <f>MAR1!$B$6+MAR1!$C$6*COS(2*PI()*$C6829/365)+MAR1!$D$6*SIN(2*PI()*$C6829/365)</f>
        <v/>
      </c>
      <c r="M6829" s="7">
        <f>MAR1!$B$7+MAR1!$C$7*COS(2*PI()*$C6829/365)+MAR1!$D$7*SIN(2*PI()*$C6829/365)</f>
        <v/>
      </c>
      <c r="N6829" s="7">
        <f>F6829-K6829</f>
        <v/>
      </c>
      <c r="O6829" s="7">
        <f>G6829-L6829</f>
        <v/>
      </c>
      <c r="P6829" s="7">
        <f>H6829-M6829</f>
        <v/>
      </c>
      <c r="Q6829" s="7">
        <f>IF($I6829=1,(N6829-MAR1!$B$11)/MAR1!$D$11,(N6829-MAR1!$C$11)/MAR1!$E$11)</f>
        <v/>
      </c>
      <c r="R6829" s="7">
        <f>IF($I6829=1,(O6829-MAR1!$B$12)/MAR1!$D$12,(O6829-MAR1!$C$12)/MAR1!$E$12)</f>
        <v/>
      </c>
      <c r="S6829" s="7">
        <f>IF($I6829=1,(P6829-MAR1!$B$13)/MAR1!$D$13,(P6829-MAR1!$C$13)/MAR1!$E$13)</f>
        <v/>
      </c>
    </row>
    <row r="6830">
      <c r="A6830" s="5" t="n">
        <v>6829</v>
      </c>
      <c r="B6830" s="5" t="n">
        <v>19</v>
      </c>
      <c r="C6830" s="5" t="n">
        <v>259</v>
      </c>
      <c r="D6830" s="5" t="n">
        <v>9</v>
      </c>
      <c r="E6830" s="5" t="n">
        <v>0</v>
      </c>
      <c r="F6830" s="5" t="n">
        <v>28.6</v>
      </c>
      <c r="G6830" s="5" t="n">
        <v>19.9</v>
      </c>
      <c r="H6830" s="5" t="n">
        <v>13.7</v>
      </c>
      <c r="I6830" s="6">
        <f>IF(E6830&gt;=Markov!$B$3,1,0)</f>
        <v/>
      </c>
      <c r="J6830" s="6">
        <f>I6829</f>
        <v/>
      </c>
      <c r="K6830" s="7">
        <f>MAR1!$B$5+MAR1!$C$5*COS(2*PI()*$C6830/365)+MAR1!$D$5*SIN(2*PI()*$C6830/365)</f>
        <v/>
      </c>
      <c r="L6830" s="7">
        <f>MAR1!$B$6+MAR1!$C$6*COS(2*PI()*$C6830/365)+MAR1!$D$6*SIN(2*PI()*$C6830/365)</f>
        <v/>
      </c>
      <c r="M6830" s="7">
        <f>MAR1!$B$7+MAR1!$C$7*COS(2*PI()*$C6830/365)+MAR1!$D$7*SIN(2*PI()*$C6830/365)</f>
        <v/>
      </c>
      <c r="N6830" s="7">
        <f>F6830-K6830</f>
        <v/>
      </c>
      <c r="O6830" s="7">
        <f>G6830-L6830</f>
        <v/>
      </c>
      <c r="P6830" s="7">
        <f>H6830-M6830</f>
        <v/>
      </c>
      <c r="Q6830" s="7">
        <f>IF($I6830=1,(N6830-MAR1!$B$11)/MAR1!$D$11,(N6830-MAR1!$C$11)/MAR1!$E$11)</f>
        <v/>
      </c>
      <c r="R6830" s="7">
        <f>IF($I6830=1,(O6830-MAR1!$B$12)/MAR1!$D$12,(O6830-MAR1!$C$12)/MAR1!$E$12)</f>
        <v/>
      </c>
      <c r="S6830" s="7">
        <f>IF($I6830=1,(P6830-MAR1!$B$13)/MAR1!$D$13,(P6830-MAR1!$C$13)/MAR1!$E$13)</f>
        <v/>
      </c>
    </row>
    <row r="6831">
      <c r="A6831" s="5" t="n">
        <v>6830</v>
      </c>
      <c r="B6831" s="5" t="n">
        <v>19</v>
      </c>
      <c r="C6831" s="5" t="n">
        <v>260</v>
      </c>
      <c r="D6831" s="5" t="n">
        <v>9</v>
      </c>
      <c r="E6831" s="5" t="n">
        <v>0</v>
      </c>
      <c r="F6831" s="5" t="n">
        <v>26.3</v>
      </c>
      <c r="G6831" s="5" t="n">
        <v>21.1</v>
      </c>
      <c r="H6831" s="5" t="n">
        <v>12.15</v>
      </c>
      <c r="I6831" s="6">
        <f>IF(E6831&gt;=Markov!$B$3,1,0)</f>
        <v/>
      </c>
      <c r="J6831" s="6">
        <f>I6830</f>
        <v/>
      </c>
      <c r="K6831" s="7">
        <f>MAR1!$B$5+MAR1!$C$5*COS(2*PI()*$C6831/365)+MAR1!$D$5*SIN(2*PI()*$C6831/365)</f>
        <v/>
      </c>
      <c r="L6831" s="7">
        <f>MAR1!$B$6+MAR1!$C$6*COS(2*PI()*$C6831/365)+MAR1!$D$6*SIN(2*PI()*$C6831/365)</f>
        <v/>
      </c>
      <c r="M6831" s="7">
        <f>MAR1!$B$7+MAR1!$C$7*COS(2*PI()*$C6831/365)+MAR1!$D$7*SIN(2*PI()*$C6831/365)</f>
        <v/>
      </c>
      <c r="N6831" s="7">
        <f>F6831-K6831</f>
        <v/>
      </c>
      <c r="O6831" s="7">
        <f>G6831-L6831</f>
        <v/>
      </c>
      <c r="P6831" s="7">
        <f>H6831-M6831</f>
        <v/>
      </c>
      <c r="Q6831" s="7">
        <f>IF($I6831=1,(N6831-MAR1!$B$11)/MAR1!$D$11,(N6831-MAR1!$C$11)/MAR1!$E$11)</f>
        <v/>
      </c>
      <c r="R6831" s="7">
        <f>IF($I6831=1,(O6831-MAR1!$B$12)/MAR1!$D$12,(O6831-MAR1!$C$12)/MAR1!$E$12)</f>
        <v/>
      </c>
      <c r="S6831" s="7">
        <f>IF($I6831=1,(P6831-MAR1!$B$13)/MAR1!$D$13,(P6831-MAR1!$C$13)/MAR1!$E$13)</f>
        <v/>
      </c>
    </row>
    <row r="6832">
      <c r="A6832" s="5" t="n">
        <v>6831</v>
      </c>
      <c r="B6832" s="5" t="n">
        <v>19</v>
      </c>
      <c r="C6832" s="5" t="n">
        <v>261</v>
      </c>
      <c r="D6832" s="5" t="n">
        <v>9</v>
      </c>
      <c r="E6832" s="5" t="n">
        <v>0</v>
      </c>
      <c r="F6832" s="5" t="n">
        <v>29.2</v>
      </c>
      <c r="G6832" s="5" t="n">
        <v>19.3</v>
      </c>
      <c r="H6832" s="5" t="n">
        <v>16.75</v>
      </c>
      <c r="I6832" s="6">
        <f>IF(E6832&gt;=Markov!$B$3,1,0)</f>
        <v/>
      </c>
      <c r="J6832" s="6">
        <f>I6831</f>
        <v/>
      </c>
      <c r="K6832" s="7">
        <f>MAR1!$B$5+MAR1!$C$5*COS(2*PI()*$C6832/365)+MAR1!$D$5*SIN(2*PI()*$C6832/365)</f>
        <v/>
      </c>
      <c r="L6832" s="7">
        <f>MAR1!$B$6+MAR1!$C$6*COS(2*PI()*$C6832/365)+MAR1!$D$6*SIN(2*PI()*$C6832/365)</f>
        <v/>
      </c>
      <c r="M6832" s="7">
        <f>MAR1!$B$7+MAR1!$C$7*COS(2*PI()*$C6832/365)+MAR1!$D$7*SIN(2*PI()*$C6832/365)</f>
        <v/>
      </c>
      <c r="N6832" s="7">
        <f>F6832-K6832</f>
        <v/>
      </c>
      <c r="O6832" s="7">
        <f>G6832-L6832</f>
        <v/>
      </c>
      <c r="P6832" s="7">
        <f>H6832-M6832</f>
        <v/>
      </c>
      <c r="Q6832" s="7">
        <f>IF($I6832=1,(N6832-MAR1!$B$11)/MAR1!$D$11,(N6832-MAR1!$C$11)/MAR1!$E$11)</f>
        <v/>
      </c>
      <c r="R6832" s="7">
        <f>IF($I6832=1,(O6832-MAR1!$B$12)/MAR1!$D$12,(O6832-MAR1!$C$12)/MAR1!$E$12)</f>
        <v/>
      </c>
      <c r="S6832" s="7">
        <f>IF($I6832=1,(P6832-MAR1!$B$13)/MAR1!$D$13,(P6832-MAR1!$C$13)/MAR1!$E$13)</f>
        <v/>
      </c>
    </row>
    <row r="6833">
      <c r="A6833" s="5" t="n">
        <v>6832</v>
      </c>
      <c r="B6833" s="5" t="n">
        <v>19</v>
      </c>
      <c r="C6833" s="5" t="n">
        <v>262</v>
      </c>
      <c r="D6833" s="5" t="n">
        <v>9</v>
      </c>
      <c r="E6833" s="5" t="n">
        <v>0</v>
      </c>
      <c r="F6833" s="5" t="n">
        <v>27.9</v>
      </c>
      <c r="G6833" s="5" t="n">
        <v>20.3</v>
      </c>
      <c r="H6833" s="5" t="n">
        <v>15.22</v>
      </c>
      <c r="I6833" s="6">
        <f>IF(E6833&gt;=Markov!$B$3,1,0)</f>
        <v/>
      </c>
      <c r="J6833" s="6">
        <f>I6832</f>
        <v/>
      </c>
      <c r="K6833" s="7">
        <f>MAR1!$B$5+MAR1!$C$5*COS(2*PI()*$C6833/365)+MAR1!$D$5*SIN(2*PI()*$C6833/365)</f>
        <v/>
      </c>
      <c r="L6833" s="7">
        <f>MAR1!$B$6+MAR1!$C$6*COS(2*PI()*$C6833/365)+MAR1!$D$6*SIN(2*PI()*$C6833/365)</f>
        <v/>
      </c>
      <c r="M6833" s="7">
        <f>MAR1!$B$7+MAR1!$C$7*COS(2*PI()*$C6833/365)+MAR1!$D$7*SIN(2*PI()*$C6833/365)</f>
        <v/>
      </c>
      <c r="N6833" s="7">
        <f>F6833-K6833</f>
        <v/>
      </c>
      <c r="O6833" s="7">
        <f>G6833-L6833</f>
        <v/>
      </c>
      <c r="P6833" s="7">
        <f>H6833-M6833</f>
        <v/>
      </c>
      <c r="Q6833" s="7">
        <f>IF($I6833=1,(N6833-MAR1!$B$11)/MAR1!$D$11,(N6833-MAR1!$C$11)/MAR1!$E$11)</f>
        <v/>
      </c>
      <c r="R6833" s="7">
        <f>IF($I6833=1,(O6833-MAR1!$B$12)/MAR1!$D$12,(O6833-MAR1!$C$12)/MAR1!$E$12)</f>
        <v/>
      </c>
      <c r="S6833" s="7">
        <f>IF($I6833=1,(P6833-MAR1!$B$13)/MAR1!$D$13,(P6833-MAR1!$C$13)/MAR1!$E$13)</f>
        <v/>
      </c>
    </row>
    <row r="6834">
      <c r="A6834" s="5" t="n">
        <v>6833</v>
      </c>
      <c r="B6834" s="5" t="n">
        <v>19</v>
      </c>
      <c r="C6834" s="5" t="n">
        <v>263</v>
      </c>
      <c r="D6834" s="5" t="n">
        <v>9</v>
      </c>
      <c r="E6834" s="5" t="n">
        <v>0</v>
      </c>
      <c r="F6834" s="5" t="n">
        <v>27.4</v>
      </c>
      <c r="G6834" s="5" t="n">
        <v>18.7</v>
      </c>
      <c r="H6834" s="5" t="n">
        <v>11.76</v>
      </c>
      <c r="I6834" s="6">
        <f>IF(E6834&gt;=Markov!$B$3,1,0)</f>
        <v/>
      </c>
      <c r="J6834" s="6">
        <f>I6833</f>
        <v/>
      </c>
      <c r="K6834" s="7">
        <f>MAR1!$B$5+MAR1!$C$5*COS(2*PI()*$C6834/365)+MAR1!$D$5*SIN(2*PI()*$C6834/365)</f>
        <v/>
      </c>
      <c r="L6834" s="7">
        <f>MAR1!$B$6+MAR1!$C$6*COS(2*PI()*$C6834/365)+MAR1!$D$6*SIN(2*PI()*$C6834/365)</f>
        <v/>
      </c>
      <c r="M6834" s="7">
        <f>MAR1!$B$7+MAR1!$C$7*COS(2*PI()*$C6834/365)+MAR1!$D$7*SIN(2*PI()*$C6834/365)</f>
        <v/>
      </c>
      <c r="N6834" s="7">
        <f>F6834-K6834</f>
        <v/>
      </c>
      <c r="O6834" s="7">
        <f>G6834-L6834</f>
        <v/>
      </c>
      <c r="P6834" s="7">
        <f>H6834-M6834</f>
        <v/>
      </c>
      <c r="Q6834" s="7">
        <f>IF($I6834=1,(N6834-MAR1!$B$11)/MAR1!$D$11,(N6834-MAR1!$C$11)/MAR1!$E$11)</f>
        <v/>
      </c>
      <c r="R6834" s="7">
        <f>IF($I6834=1,(O6834-MAR1!$B$12)/MAR1!$D$12,(O6834-MAR1!$C$12)/MAR1!$E$12)</f>
        <v/>
      </c>
      <c r="S6834" s="7">
        <f>IF($I6834=1,(P6834-MAR1!$B$13)/MAR1!$D$13,(P6834-MAR1!$C$13)/MAR1!$E$13)</f>
        <v/>
      </c>
    </row>
    <row r="6835">
      <c r="A6835" s="5" t="n">
        <v>6834</v>
      </c>
      <c r="B6835" s="5" t="n">
        <v>19</v>
      </c>
      <c r="C6835" s="5" t="n">
        <v>264</v>
      </c>
      <c r="D6835" s="5" t="n">
        <v>9</v>
      </c>
      <c r="E6835" s="5" t="n">
        <v>0</v>
      </c>
      <c r="F6835" s="5" t="n">
        <v>27.4</v>
      </c>
      <c r="G6835" s="5" t="n">
        <v>18.2</v>
      </c>
      <c r="H6835" s="5" t="n">
        <v>10.84</v>
      </c>
      <c r="I6835" s="6">
        <f>IF(E6835&gt;=Markov!$B$3,1,0)</f>
        <v/>
      </c>
      <c r="J6835" s="6">
        <f>I6834</f>
        <v/>
      </c>
      <c r="K6835" s="7">
        <f>MAR1!$B$5+MAR1!$C$5*COS(2*PI()*$C6835/365)+MAR1!$D$5*SIN(2*PI()*$C6835/365)</f>
        <v/>
      </c>
      <c r="L6835" s="7">
        <f>MAR1!$B$6+MAR1!$C$6*COS(2*PI()*$C6835/365)+MAR1!$D$6*SIN(2*PI()*$C6835/365)</f>
        <v/>
      </c>
      <c r="M6835" s="7">
        <f>MAR1!$B$7+MAR1!$C$7*COS(2*PI()*$C6835/365)+MAR1!$D$7*SIN(2*PI()*$C6835/365)</f>
        <v/>
      </c>
      <c r="N6835" s="7">
        <f>F6835-K6835</f>
        <v/>
      </c>
      <c r="O6835" s="7">
        <f>G6835-L6835</f>
        <v/>
      </c>
      <c r="P6835" s="7">
        <f>H6835-M6835</f>
        <v/>
      </c>
      <c r="Q6835" s="7">
        <f>IF($I6835=1,(N6835-MAR1!$B$11)/MAR1!$D$11,(N6835-MAR1!$C$11)/MAR1!$E$11)</f>
        <v/>
      </c>
      <c r="R6835" s="7">
        <f>IF($I6835=1,(O6835-MAR1!$B$12)/MAR1!$D$12,(O6835-MAR1!$C$12)/MAR1!$E$12)</f>
        <v/>
      </c>
      <c r="S6835" s="7">
        <f>IF($I6835=1,(P6835-MAR1!$B$13)/MAR1!$D$13,(P6835-MAR1!$C$13)/MAR1!$E$13)</f>
        <v/>
      </c>
    </row>
    <row r="6836">
      <c r="A6836" s="5" t="n">
        <v>6835</v>
      </c>
      <c r="B6836" s="5" t="n">
        <v>19</v>
      </c>
      <c r="C6836" s="5" t="n">
        <v>265</v>
      </c>
      <c r="D6836" s="5" t="n">
        <v>9</v>
      </c>
      <c r="E6836" s="5" t="n">
        <v>0</v>
      </c>
      <c r="F6836" s="5" t="n">
        <v>28</v>
      </c>
      <c r="G6836" s="5" t="n">
        <v>18.7</v>
      </c>
      <c r="H6836" s="5" t="n">
        <v>13.61</v>
      </c>
      <c r="I6836" s="6">
        <f>IF(E6836&gt;=Markov!$B$3,1,0)</f>
        <v/>
      </c>
      <c r="J6836" s="6">
        <f>I6835</f>
        <v/>
      </c>
      <c r="K6836" s="7">
        <f>MAR1!$B$5+MAR1!$C$5*COS(2*PI()*$C6836/365)+MAR1!$D$5*SIN(2*PI()*$C6836/365)</f>
        <v/>
      </c>
      <c r="L6836" s="7">
        <f>MAR1!$B$6+MAR1!$C$6*COS(2*PI()*$C6836/365)+MAR1!$D$6*SIN(2*PI()*$C6836/365)</f>
        <v/>
      </c>
      <c r="M6836" s="7">
        <f>MAR1!$B$7+MAR1!$C$7*COS(2*PI()*$C6836/365)+MAR1!$D$7*SIN(2*PI()*$C6836/365)</f>
        <v/>
      </c>
      <c r="N6836" s="7">
        <f>F6836-K6836</f>
        <v/>
      </c>
      <c r="O6836" s="7">
        <f>G6836-L6836</f>
        <v/>
      </c>
      <c r="P6836" s="7">
        <f>H6836-M6836</f>
        <v/>
      </c>
      <c r="Q6836" s="7">
        <f>IF($I6836=1,(N6836-MAR1!$B$11)/MAR1!$D$11,(N6836-MAR1!$C$11)/MAR1!$E$11)</f>
        <v/>
      </c>
      <c r="R6836" s="7">
        <f>IF($I6836=1,(O6836-MAR1!$B$12)/MAR1!$D$12,(O6836-MAR1!$C$12)/MAR1!$E$12)</f>
        <v/>
      </c>
      <c r="S6836" s="7">
        <f>IF($I6836=1,(P6836-MAR1!$B$13)/MAR1!$D$13,(P6836-MAR1!$C$13)/MAR1!$E$13)</f>
        <v/>
      </c>
    </row>
    <row r="6837">
      <c r="A6837" s="5" t="n">
        <v>6836</v>
      </c>
      <c r="B6837" s="5" t="n">
        <v>19</v>
      </c>
      <c r="C6837" s="5" t="n">
        <v>266</v>
      </c>
      <c r="D6837" s="5" t="n">
        <v>9</v>
      </c>
      <c r="E6837" s="5" t="n">
        <v>3.1</v>
      </c>
      <c r="F6837" s="5" t="n">
        <v>24.9</v>
      </c>
      <c r="G6837" s="5" t="n">
        <v>19.6</v>
      </c>
      <c r="H6837" s="5" t="n">
        <v>7.59</v>
      </c>
      <c r="I6837" s="6">
        <f>IF(E6837&gt;=Markov!$B$3,1,0)</f>
        <v/>
      </c>
      <c r="J6837" s="6">
        <f>I6836</f>
        <v/>
      </c>
      <c r="K6837" s="7">
        <f>MAR1!$B$5+MAR1!$C$5*COS(2*PI()*$C6837/365)+MAR1!$D$5*SIN(2*PI()*$C6837/365)</f>
        <v/>
      </c>
      <c r="L6837" s="7">
        <f>MAR1!$B$6+MAR1!$C$6*COS(2*PI()*$C6837/365)+MAR1!$D$6*SIN(2*PI()*$C6837/365)</f>
        <v/>
      </c>
      <c r="M6837" s="7">
        <f>MAR1!$B$7+MAR1!$C$7*COS(2*PI()*$C6837/365)+MAR1!$D$7*SIN(2*PI()*$C6837/365)</f>
        <v/>
      </c>
      <c r="N6837" s="7">
        <f>F6837-K6837</f>
        <v/>
      </c>
      <c r="O6837" s="7">
        <f>G6837-L6837</f>
        <v/>
      </c>
      <c r="P6837" s="7">
        <f>H6837-M6837</f>
        <v/>
      </c>
      <c r="Q6837" s="7">
        <f>IF($I6837=1,(N6837-MAR1!$B$11)/MAR1!$D$11,(N6837-MAR1!$C$11)/MAR1!$E$11)</f>
        <v/>
      </c>
      <c r="R6837" s="7">
        <f>IF($I6837=1,(O6837-MAR1!$B$12)/MAR1!$D$12,(O6837-MAR1!$C$12)/MAR1!$E$12)</f>
        <v/>
      </c>
      <c r="S6837" s="7">
        <f>IF($I6837=1,(P6837-MAR1!$B$13)/MAR1!$D$13,(P6837-MAR1!$C$13)/MAR1!$E$13)</f>
        <v/>
      </c>
    </row>
    <row r="6838">
      <c r="A6838" s="5" t="n">
        <v>6837</v>
      </c>
      <c r="B6838" s="5" t="n">
        <v>19</v>
      </c>
      <c r="C6838" s="5" t="n">
        <v>267</v>
      </c>
      <c r="D6838" s="5" t="n">
        <v>9</v>
      </c>
      <c r="E6838" s="5" t="n">
        <v>0</v>
      </c>
      <c r="F6838" s="5" t="n">
        <v>26.6</v>
      </c>
      <c r="G6838" s="5" t="n">
        <v>20.5</v>
      </c>
      <c r="H6838" s="5" t="n">
        <v>16.9</v>
      </c>
      <c r="I6838" s="6">
        <f>IF(E6838&gt;=Markov!$B$3,1,0)</f>
        <v/>
      </c>
      <c r="J6838" s="6">
        <f>I6837</f>
        <v/>
      </c>
      <c r="K6838" s="7">
        <f>MAR1!$B$5+MAR1!$C$5*COS(2*PI()*$C6838/365)+MAR1!$D$5*SIN(2*PI()*$C6838/365)</f>
        <v/>
      </c>
      <c r="L6838" s="7">
        <f>MAR1!$B$6+MAR1!$C$6*COS(2*PI()*$C6838/365)+MAR1!$D$6*SIN(2*PI()*$C6838/365)</f>
        <v/>
      </c>
      <c r="M6838" s="7">
        <f>MAR1!$B$7+MAR1!$C$7*COS(2*PI()*$C6838/365)+MAR1!$D$7*SIN(2*PI()*$C6838/365)</f>
        <v/>
      </c>
      <c r="N6838" s="7">
        <f>F6838-K6838</f>
        <v/>
      </c>
      <c r="O6838" s="7">
        <f>G6838-L6838</f>
        <v/>
      </c>
      <c r="P6838" s="7">
        <f>H6838-M6838</f>
        <v/>
      </c>
      <c r="Q6838" s="7">
        <f>IF($I6838=1,(N6838-MAR1!$B$11)/MAR1!$D$11,(N6838-MAR1!$C$11)/MAR1!$E$11)</f>
        <v/>
      </c>
      <c r="R6838" s="7">
        <f>IF($I6838=1,(O6838-MAR1!$B$12)/MAR1!$D$12,(O6838-MAR1!$C$12)/MAR1!$E$12)</f>
        <v/>
      </c>
      <c r="S6838" s="7">
        <f>IF($I6838=1,(P6838-MAR1!$B$13)/MAR1!$D$13,(P6838-MAR1!$C$13)/MAR1!$E$13)</f>
        <v/>
      </c>
    </row>
    <row r="6839">
      <c r="A6839" s="5" t="n">
        <v>6838</v>
      </c>
      <c r="B6839" s="5" t="n">
        <v>19</v>
      </c>
      <c r="C6839" s="5" t="n">
        <v>268</v>
      </c>
      <c r="D6839" s="5" t="n">
        <v>9</v>
      </c>
      <c r="E6839" s="5" t="n">
        <v>0</v>
      </c>
      <c r="F6839" s="5" t="n">
        <v>27.2</v>
      </c>
      <c r="G6839" s="5" t="n">
        <v>19.8</v>
      </c>
      <c r="H6839" s="5" t="n">
        <v>15.85</v>
      </c>
      <c r="I6839" s="6">
        <f>IF(E6839&gt;=Markov!$B$3,1,0)</f>
        <v/>
      </c>
      <c r="J6839" s="6">
        <f>I6838</f>
        <v/>
      </c>
      <c r="K6839" s="7">
        <f>MAR1!$B$5+MAR1!$C$5*COS(2*PI()*$C6839/365)+MAR1!$D$5*SIN(2*PI()*$C6839/365)</f>
        <v/>
      </c>
      <c r="L6839" s="7">
        <f>MAR1!$B$6+MAR1!$C$6*COS(2*PI()*$C6839/365)+MAR1!$D$6*SIN(2*PI()*$C6839/365)</f>
        <v/>
      </c>
      <c r="M6839" s="7">
        <f>MAR1!$B$7+MAR1!$C$7*COS(2*PI()*$C6839/365)+MAR1!$D$7*SIN(2*PI()*$C6839/365)</f>
        <v/>
      </c>
      <c r="N6839" s="7">
        <f>F6839-K6839</f>
        <v/>
      </c>
      <c r="O6839" s="7">
        <f>G6839-L6839</f>
        <v/>
      </c>
      <c r="P6839" s="7">
        <f>H6839-M6839</f>
        <v/>
      </c>
      <c r="Q6839" s="7">
        <f>IF($I6839=1,(N6839-MAR1!$B$11)/MAR1!$D$11,(N6839-MAR1!$C$11)/MAR1!$E$11)</f>
        <v/>
      </c>
      <c r="R6839" s="7">
        <f>IF($I6839=1,(O6839-MAR1!$B$12)/MAR1!$D$12,(O6839-MAR1!$C$12)/MAR1!$E$12)</f>
        <v/>
      </c>
      <c r="S6839" s="7">
        <f>IF($I6839=1,(P6839-MAR1!$B$13)/MAR1!$D$13,(P6839-MAR1!$C$13)/MAR1!$E$13)</f>
        <v/>
      </c>
    </row>
    <row r="6840">
      <c r="A6840" s="5" t="n">
        <v>6839</v>
      </c>
      <c r="B6840" s="5" t="n">
        <v>19</v>
      </c>
      <c r="C6840" s="5" t="n">
        <v>269</v>
      </c>
      <c r="D6840" s="5" t="n">
        <v>9</v>
      </c>
      <c r="E6840" s="5" t="n">
        <v>0</v>
      </c>
      <c r="F6840" s="5" t="n">
        <v>25.4</v>
      </c>
      <c r="G6840" s="5" t="n">
        <v>20.1</v>
      </c>
      <c r="H6840" s="5" t="n">
        <v>17.94</v>
      </c>
      <c r="I6840" s="6">
        <f>IF(E6840&gt;=Markov!$B$3,1,0)</f>
        <v/>
      </c>
      <c r="J6840" s="6">
        <f>I6839</f>
        <v/>
      </c>
      <c r="K6840" s="7">
        <f>MAR1!$B$5+MAR1!$C$5*COS(2*PI()*$C6840/365)+MAR1!$D$5*SIN(2*PI()*$C6840/365)</f>
        <v/>
      </c>
      <c r="L6840" s="7">
        <f>MAR1!$B$6+MAR1!$C$6*COS(2*PI()*$C6840/365)+MAR1!$D$6*SIN(2*PI()*$C6840/365)</f>
        <v/>
      </c>
      <c r="M6840" s="7">
        <f>MAR1!$B$7+MAR1!$C$7*COS(2*PI()*$C6840/365)+MAR1!$D$7*SIN(2*PI()*$C6840/365)</f>
        <v/>
      </c>
      <c r="N6840" s="7">
        <f>F6840-K6840</f>
        <v/>
      </c>
      <c r="O6840" s="7">
        <f>G6840-L6840</f>
        <v/>
      </c>
      <c r="P6840" s="7">
        <f>H6840-M6840</f>
        <v/>
      </c>
      <c r="Q6840" s="7">
        <f>IF($I6840=1,(N6840-MAR1!$B$11)/MAR1!$D$11,(N6840-MAR1!$C$11)/MAR1!$E$11)</f>
        <v/>
      </c>
      <c r="R6840" s="7">
        <f>IF($I6840=1,(O6840-MAR1!$B$12)/MAR1!$D$12,(O6840-MAR1!$C$12)/MAR1!$E$12)</f>
        <v/>
      </c>
      <c r="S6840" s="7">
        <f>IF($I6840=1,(P6840-MAR1!$B$13)/MAR1!$D$13,(P6840-MAR1!$C$13)/MAR1!$E$13)</f>
        <v/>
      </c>
    </row>
    <row r="6841">
      <c r="A6841" s="5" t="n">
        <v>6840</v>
      </c>
      <c r="B6841" s="5" t="n">
        <v>19</v>
      </c>
      <c r="C6841" s="5" t="n">
        <v>270</v>
      </c>
      <c r="D6841" s="5" t="n">
        <v>9</v>
      </c>
      <c r="E6841" s="5" t="n">
        <v>0</v>
      </c>
      <c r="F6841" s="5" t="n">
        <v>29</v>
      </c>
      <c r="G6841" s="5" t="n">
        <v>20.9</v>
      </c>
      <c r="H6841" s="5" t="n">
        <v>12.02</v>
      </c>
      <c r="I6841" s="6">
        <f>IF(E6841&gt;=Markov!$B$3,1,0)</f>
        <v/>
      </c>
      <c r="J6841" s="6">
        <f>I6840</f>
        <v/>
      </c>
      <c r="K6841" s="7">
        <f>MAR1!$B$5+MAR1!$C$5*COS(2*PI()*$C6841/365)+MAR1!$D$5*SIN(2*PI()*$C6841/365)</f>
        <v/>
      </c>
      <c r="L6841" s="7">
        <f>MAR1!$B$6+MAR1!$C$6*COS(2*PI()*$C6841/365)+MAR1!$D$6*SIN(2*PI()*$C6841/365)</f>
        <v/>
      </c>
      <c r="M6841" s="7">
        <f>MAR1!$B$7+MAR1!$C$7*COS(2*PI()*$C6841/365)+MAR1!$D$7*SIN(2*PI()*$C6841/365)</f>
        <v/>
      </c>
      <c r="N6841" s="7">
        <f>F6841-K6841</f>
        <v/>
      </c>
      <c r="O6841" s="7">
        <f>G6841-L6841</f>
        <v/>
      </c>
      <c r="P6841" s="7">
        <f>H6841-M6841</f>
        <v/>
      </c>
      <c r="Q6841" s="7">
        <f>IF($I6841=1,(N6841-MAR1!$B$11)/MAR1!$D$11,(N6841-MAR1!$C$11)/MAR1!$E$11)</f>
        <v/>
      </c>
      <c r="R6841" s="7">
        <f>IF($I6841=1,(O6841-MAR1!$B$12)/MAR1!$D$12,(O6841-MAR1!$C$12)/MAR1!$E$12)</f>
        <v/>
      </c>
      <c r="S6841" s="7">
        <f>IF($I6841=1,(P6841-MAR1!$B$13)/MAR1!$D$13,(P6841-MAR1!$C$13)/MAR1!$E$13)</f>
        <v/>
      </c>
    </row>
    <row r="6842">
      <c r="A6842" s="5" t="n">
        <v>6841</v>
      </c>
      <c r="B6842" s="5" t="n">
        <v>19</v>
      </c>
      <c r="C6842" s="5" t="n">
        <v>271</v>
      </c>
      <c r="D6842" s="5" t="n">
        <v>9</v>
      </c>
      <c r="E6842" s="5" t="n">
        <v>0</v>
      </c>
      <c r="F6842" s="5" t="n">
        <v>28.4</v>
      </c>
      <c r="G6842" s="5" t="n">
        <v>20.4</v>
      </c>
      <c r="H6842" s="5" t="n">
        <v>7.54</v>
      </c>
      <c r="I6842" s="6">
        <f>IF(E6842&gt;=Markov!$B$3,1,0)</f>
        <v/>
      </c>
      <c r="J6842" s="6">
        <f>I6841</f>
        <v/>
      </c>
      <c r="K6842" s="7">
        <f>MAR1!$B$5+MAR1!$C$5*COS(2*PI()*$C6842/365)+MAR1!$D$5*SIN(2*PI()*$C6842/365)</f>
        <v/>
      </c>
      <c r="L6842" s="7">
        <f>MAR1!$B$6+MAR1!$C$6*COS(2*PI()*$C6842/365)+MAR1!$D$6*SIN(2*PI()*$C6842/365)</f>
        <v/>
      </c>
      <c r="M6842" s="7">
        <f>MAR1!$B$7+MAR1!$C$7*COS(2*PI()*$C6842/365)+MAR1!$D$7*SIN(2*PI()*$C6842/365)</f>
        <v/>
      </c>
      <c r="N6842" s="7">
        <f>F6842-K6842</f>
        <v/>
      </c>
      <c r="O6842" s="7">
        <f>G6842-L6842</f>
        <v/>
      </c>
      <c r="P6842" s="7">
        <f>H6842-M6842</f>
        <v/>
      </c>
      <c r="Q6842" s="7">
        <f>IF($I6842=1,(N6842-MAR1!$B$11)/MAR1!$D$11,(N6842-MAR1!$C$11)/MAR1!$E$11)</f>
        <v/>
      </c>
      <c r="R6842" s="7">
        <f>IF($I6842=1,(O6842-MAR1!$B$12)/MAR1!$D$12,(O6842-MAR1!$C$12)/MAR1!$E$12)</f>
        <v/>
      </c>
      <c r="S6842" s="7">
        <f>IF($I6842=1,(P6842-MAR1!$B$13)/MAR1!$D$13,(P6842-MAR1!$C$13)/MAR1!$E$13)</f>
        <v/>
      </c>
    </row>
    <row r="6843">
      <c r="A6843" s="5" t="n">
        <v>6842</v>
      </c>
      <c r="B6843" s="5" t="n">
        <v>19</v>
      </c>
      <c r="C6843" s="5" t="n">
        <v>272</v>
      </c>
      <c r="D6843" s="5" t="n">
        <v>9</v>
      </c>
      <c r="E6843" s="5" t="n">
        <v>0</v>
      </c>
      <c r="F6843" s="5" t="n">
        <v>26.3</v>
      </c>
      <c r="G6843" s="5" t="n">
        <v>19.8</v>
      </c>
      <c r="H6843" s="5" t="n">
        <v>10.63</v>
      </c>
      <c r="I6843" s="6">
        <f>IF(E6843&gt;=Markov!$B$3,1,0)</f>
        <v/>
      </c>
      <c r="J6843" s="6">
        <f>I6842</f>
        <v/>
      </c>
      <c r="K6843" s="7">
        <f>MAR1!$B$5+MAR1!$C$5*COS(2*PI()*$C6843/365)+MAR1!$D$5*SIN(2*PI()*$C6843/365)</f>
        <v/>
      </c>
      <c r="L6843" s="7">
        <f>MAR1!$B$6+MAR1!$C$6*COS(2*PI()*$C6843/365)+MAR1!$D$6*SIN(2*PI()*$C6843/365)</f>
        <v/>
      </c>
      <c r="M6843" s="7">
        <f>MAR1!$B$7+MAR1!$C$7*COS(2*PI()*$C6843/365)+MAR1!$D$7*SIN(2*PI()*$C6843/365)</f>
        <v/>
      </c>
      <c r="N6843" s="7">
        <f>F6843-K6843</f>
        <v/>
      </c>
      <c r="O6843" s="7">
        <f>G6843-L6843</f>
        <v/>
      </c>
      <c r="P6843" s="7">
        <f>H6843-M6843</f>
        <v/>
      </c>
      <c r="Q6843" s="7">
        <f>IF($I6843=1,(N6843-MAR1!$B$11)/MAR1!$D$11,(N6843-MAR1!$C$11)/MAR1!$E$11)</f>
        <v/>
      </c>
      <c r="R6843" s="7">
        <f>IF($I6843=1,(O6843-MAR1!$B$12)/MAR1!$D$12,(O6843-MAR1!$C$12)/MAR1!$E$12)</f>
        <v/>
      </c>
      <c r="S6843" s="7">
        <f>IF($I6843=1,(P6843-MAR1!$B$13)/MAR1!$D$13,(P6843-MAR1!$C$13)/MAR1!$E$13)</f>
        <v/>
      </c>
    </row>
    <row r="6844">
      <c r="A6844" s="5" t="n">
        <v>6843</v>
      </c>
      <c r="B6844" s="5" t="n">
        <v>19</v>
      </c>
      <c r="C6844" s="5" t="n">
        <v>273</v>
      </c>
      <c r="D6844" s="5" t="n">
        <v>9</v>
      </c>
      <c r="E6844" s="5" t="n">
        <v>0</v>
      </c>
      <c r="F6844" s="5" t="n">
        <v>26.9</v>
      </c>
      <c r="G6844" s="5" t="n">
        <v>18.9</v>
      </c>
      <c r="H6844" s="5" t="n">
        <v>20.02</v>
      </c>
      <c r="I6844" s="6">
        <f>IF(E6844&gt;=Markov!$B$3,1,0)</f>
        <v/>
      </c>
      <c r="J6844" s="6">
        <f>I6843</f>
        <v/>
      </c>
      <c r="K6844" s="7">
        <f>MAR1!$B$5+MAR1!$C$5*COS(2*PI()*$C6844/365)+MAR1!$D$5*SIN(2*PI()*$C6844/365)</f>
        <v/>
      </c>
      <c r="L6844" s="7">
        <f>MAR1!$B$6+MAR1!$C$6*COS(2*PI()*$C6844/365)+MAR1!$D$6*SIN(2*PI()*$C6844/365)</f>
        <v/>
      </c>
      <c r="M6844" s="7">
        <f>MAR1!$B$7+MAR1!$C$7*COS(2*PI()*$C6844/365)+MAR1!$D$7*SIN(2*PI()*$C6844/365)</f>
        <v/>
      </c>
      <c r="N6844" s="7">
        <f>F6844-K6844</f>
        <v/>
      </c>
      <c r="O6844" s="7">
        <f>G6844-L6844</f>
        <v/>
      </c>
      <c r="P6844" s="7">
        <f>H6844-M6844</f>
        <v/>
      </c>
      <c r="Q6844" s="7">
        <f>IF($I6844=1,(N6844-MAR1!$B$11)/MAR1!$D$11,(N6844-MAR1!$C$11)/MAR1!$E$11)</f>
        <v/>
      </c>
      <c r="R6844" s="7">
        <f>IF($I6844=1,(O6844-MAR1!$B$12)/MAR1!$D$12,(O6844-MAR1!$C$12)/MAR1!$E$12)</f>
        <v/>
      </c>
      <c r="S6844" s="7">
        <f>IF($I6844=1,(P6844-MAR1!$B$13)/MAR1!$D$13,(P6844-MAR1!$C$13)/MAR1!$E$13)</f>
        <v/>
      </c>
    </row>
    <row r="6845">
      <c r="A6845" s="5" t="n">
        <v>6844</v>
      </c>
      <c r="B6845" s="5" t="n">
        <v>19</v>
      </c>
      <c r="C6845" s="5" t="n">
        <v>274</v>
      </c>
      <c r="D6845" s="5" t="n">
        <v>10</v>
      </c>
      <c r="E6845" s="5" t="n">
        <v>0</v>
      </c>
      <c r="F6845" s="5" t="n">
        <v>28.1</v>
      </c>
      <c r="G6845" s="5" t="n">
        <v>18.3</v>
      </c>
      <c r="H6845" s="5" t="n">
        <v>17.53</v>
      </c>
      <c r="I6845" s="6">
        <f>IF(E6845&gt;=Markov!$B$3,1,0)</f>
        <v/>
      </c>
      <c r="J6845" s="6">
        <f>I6844</f>
        <v/>
      </c>
      <c r="K6845" s="7">
        <f>MAR1!$B$5+MAR1!$C$5*COS(2*PI()*$C6845/365)+MAR1!$D$5*SIN(2*PI()*$C6845/365)</f>
        <v/>
      </c>
      <c r="L6845" s="7">
        <f>MAR1!$B$6+MAR1!$C$6*COS(2*PI()*$C6845/365)+MAR1!$D$6*SIN(2*PI()*$C6845/365)</f>
        <v/>
      </c>
      <c r="M6845" s="7">
        <f>MAR1!$B$7+MAR1!$C$7*COS(2*PI()*$C6845/365)+MAR1!$D$7*SIN(2*PI()*$C6845/365)</f>
        <v/>
      </c>
      <c r="N6845" s="7">
        <f>F6845-K6845</f>
        <v/>
      </c>
      <c r="O6845" s="7">
        <f>G6845-L6845</f>
        <v/>
      </c>
      <c r="P6845" s="7">
        <f>H6845-M6845</f>
        <v/>
      </c>
      <c r="Q6845" s="7">
        <f>IF($I6845=1,(N6845-MAR1!$B$11)/MAR1!$D$11,(N6845-MAR1!$C$11)/MAR1!$E$11)</f>
        <v/>
      </c>
      <c r="R6845" s="7">
        <f>IF($I6845=1,(O6845-MAR1!$B$12)/MAR1!$D$12,(O6845-MAR1!$C$12)/MAR1!$E$12)</f>
        <v/>
      </c>
      <c r="S6845" s="7">
        <f>IF($I6845=1,(P6845-MAR1!$B$13)/MAR1!$D$13,(P6845-MAR1!$C$13)/MAR1!$E$13)</f>
        <v/>
      </c>
    </row>
    <row r="6846">
      <c r="A6846" s="5" t="n">
        <v>6845</v>
      </c>
      <c r="B6846" s="5" t="n">
        <v>19</v>
      </c>
      <c r="C6846" s="5" t="n">
        <v>275</v>
      </c>
      <c r="D6846" s="5" t="n">
        <v>10</v>
      </c>
      <c r="E6846" s="5" t="n">
        <v>0</v>
      </c>
      <c r="F6846" s="5" t="n">
        <v>27.3</v>
      </c>
      <c r="G6846" s="5" t="n">
        <v>17.4</v>
      </c>
      <c r="H6846" s="5" t="n">
        <v>12.34</v>
      </c>
      <c r="I6846" s="6">
        <f>IF(E6846&gt;=Markov!$B$3,1,0)</f>
        <v/>
      </c>
      <c r="J6846" s="6">
        <f>I6845</f>
        <v/>
      </c>
      <c r="K6846" s="7">
        <f>MAR1!$B$5+MAR1!$C$5*COS(2*PI()*$C6846/365)+MAR1!$D$5*SIN(2*PI()*$C6846/365)</f>
        <v/>
      </c>
      <c r="L6846" s="7">
        <f>MAR1!$B$6+MAR1!$C$6*COS(2*PI()*$C6846/365)+MAR1!$D$6*SIN(2*PI()*$C6846/365)</f>
        <v/>
      </c>
      <c r="M6846" s="7">
        <f>MAR1!$B$7+MAR1!$C$7*COS(2*PI()*$C6846/365)+MAR1!$D$7*SIN(2*PI()*$C6846/365)</f>
        <v/>
      </c>
      <c r="N6846" s="7">
        <f>F6846-K6846</f>
        <v/>
      </c>
      <c r="O6846" s="7">
        <f>G6846-L6846</f>
        <v/>
      </c>
      <c r="P6846" s="7">
        <f>H6846-M6846</f>
        <v/>
      </c>
      <c r="Q6846" s="7">
        <f>IF($I6846=1,(N6846-MAR1!$B$11)/MAR1!$D$11,(N6846-MAR1!$C$11)/MAR1!$E$11)</f>
        <v/>
      </c>
      <c r="R6846" s="7">
        <f>IF($I6846=1,(O6846-MAR1!$B$12)/MAR1!$D$12,(O6846-MAR1!$C$12)/MAR1!$E$12)</f>
        <v/>
      </c>
      <c r="S6846" s="7">
        <f>IF($I6846=1,(P6846-MAR1!$B$13)/MAR1!$D$13,(P6846-MAR1!$C$13)/MAR1!$E$13)</f>
        <v/>
      </c>
    </row>
    <row r="6847">
      <c r="A6847" s="5" t="n">
        <v>6846</v>
      </c>
      <c r="B6847" s="5" t="n">
        <v>19</v>
      </c>
      <c r="C6847" s="5" t="n">
        <v>276</v>
      </c>
      <c r="D6847" s="5" t="n">
        <v>10</v>
      </c>
      <c r="E6847" s="5" t="n">
        <v>0</v>
      </c>
      <c r="F6847" s="5" t="n">
        <v>29.2</v>
      </c>
      <c r="G6847" s="5" t="n">
        <v>20.1</v>
      </c>
      <c r="H6847" s="5" t="n">
        <v>12.92</v>
      </c>
      <c r="I6847" s="6">
        <f>IF(E6847&gt;=Markov!$B$3,1,0)</f>
        <v/>
      </c>
      <c r="J6847" s="6">
        <f>I6846</f>
        <v/>
      </c>
      <c r="K6847" s="7">
        <f>MAR1!$B$5+MAR1!$C$5*COS(2*PI()*$C6847/365)+MAR1!$D$5*SIN(2*PI()*$C6847/365)</f>
        <v/>
      </c>
      <c r="L6847" s="7">
        <f>MAR1!$B$6+MAR1!$C$6*COS(2*PI()*$C6847/365)+MAR1!$D$6*SIN(2*PI()*$C6847/365)</f>
        <v/>
      </c>
      <c r="M6847" s="7">
        <f>MAR1!$B$7+MAR1!$C$7*COS(2*PI()*$C6847/365)+MAR1!$D$7*SIN(2*PI()*$C6847/365)</f>
        <v/>
      </c>
      <c r="N6847" s="7">
        <f>F6847-K6847</f>
        <v/>
      </c>
      <c r="O6847" s="7">
        <f>G6847-L6847</f>
        <v/>
      </c>
      <c r="P6847" s="7">
        <f>H6847-M6847</f>
        <v/>
      </c>
      <c r="Q6847" s="7">
        <f>IF($I6847=1,(N6847-MAR1!$B$11)/MAR1!$D$11,(N6847-MAR1!$C$11)/MAR1!$E$11)</f>
        <v/>
      </c>
      <c r="R6847" s="7">
        <f>IF($I6847=1,(O6847-MAR1!$B$12)/MAR1!$D$12,(O6847-MAR1!$C$12)/MAR1!$E$12)</f>
        <v/>
      </c>
      <c r="S6847" s="7">
        <f>IF($I6847=1,(P6847-MAR1!$B$13)/MAR1!$D$13,(P6847-MAR1!$C$13)/MAR1!$E$13)</f>
        <v/>
      </c>
    </row>
    <row r="6848">
      <c r="A6848" s="5" t="n">
        <v>6847</v>
      </c>
      <c r="B6848" s="5" t="n">
        <v>19</v>
      </c>
      <c r="C6848" s="5" t="n">
        <v>277</v>
      </c>
      <c r="D6848" s="5" t="n">
        <v>10</v>
      </c>
      <c r="E6848" s="5" t="n">
        <v>0</v>
      </c>
      <c r="F6848" s="5" t="n">
        <v>29.7</v>
      </c>
      <c r="G6848" s="5" t="n">
        <v>18.8</v>
      </c>
      <c r="H6848" s="5" t="n">
        <v>7.15</v>
      </c>
      <c r="I6848" s="6">
        <f>IF(E6848&gt;=Markov!$B$3,1,0)</f>
        <v/>
      </c>
      <c r="J6848" s="6">
        <f>I6847</f>
        <v/>
      </c>
      <c r="K6848" s="7">
        <f>MAR1!$B$5+MAR1!$C$5*COS(2*PI()*$C6848/365)+MAR1!$D$5*SIN(2*PI()*$C6848/365)</f>
        <v/>
      </c>
      <c r="L6848" s="7">
        <f>MAR1!$B$6+MAR1!$C$6*COS(2*PI()*$C6848/365)+MAR1!$D$6*SIN(2*PI()*$C6848/365)</f>
        <v/>
      </c>
      <c r="M6848" s="7">
        <f>MAR1!$B$7+MAR1!$C$7*COS(2*PI()*$C6848/365)+MAR1!$D$7*SIN(2*PI()*$C6848/365)</f>
        <v/>
      </c>
      <c r="N6848" s="7">
        <f>F6848-K6848</f>
        <v/>
      </c>
      <c r="O6848" s="7">
        <f>G6848-L6848</f>
        <v/>
      </c>
      <c r="P6848" s="7">
        <f>H6848-M6848</f>
        <v/>
      </c>
      <c r="Q6848" s="7">
        <f>IF($I6848=1,(N6848-MAR1!$B$11)/MAR1!$D$11,(N6848-MAR1!$C$11)/MAR1!$E$11)</f>
        <v/>
      </c>
      <c r="R6848" s="7">
        <f>IF($I6848=1,(O6848-MAR1!$B$12)/MAR1!$D$12,(O6848-MAR1!$C$12)/MAR1!$E$12)</f>
        <v/>
      </c>
      <c r="S6848" s="7">
        <f>IF($I6848=1,(P6848-MAR1!$B$13)/MAR1!$D$13,(P6848-MAR1!$C$13)/MAR1!$E$13)</f>
        <v/>
      </c>
    </row>
    <row r="6849">
      <c r="A6849" s="5" t="n">
        <v>6848</v>
      </c>
      <c r="B6849" s="5" t="n">
        <v>19</v>
      </c>
      <c r="C6849" s="5" t="n">
        <v>278</v>
      </c>
      <c r="D6849" s="5" t="n">
        <v>10</v>
      </c>
      <c r="E6849" s="5" t="n">
        <v>0</v>
      </c>
      <c r="F6849" s="5" t="n">
        <v>29.7</v>
      </c>
      <c r="G6849" s="5" t="n">
        <v>18.7</v>
      </c>
      <c r="H6849" s="5" t="n">
        <v>11.25</v>
      </c>
      <c r="I6849" s="6">
        <f>IF(E6849&gt;=Markov!$B$3,1,0)</f>
        <v/>
      </c>
      <c r="J6849" s="6">
        <f>I6848</f>
        <v/>
      </c>
      <c r="K6849" s="7">
        <f>MAR1!$B$5+MAR1!$C$5*COS(2*PI()*$C6849/365)+MAR1!$D$5*SIN(2*PI()*$C6849/365)</f>
        <v/>
      </c>
      <c r="L6849" s="7">
        <f>MAR1!$B$6+MAR1!$C$6*COS(2*PI()*$C6849/365)+MAR1!$D$6*SIN(2*PI()*$C6849/365)</f>
        <v/>
      </c>
      <c r="M6849" s="7">
        <f>MAR1!$B$7+MAR1!$C$7*COS(2*PI()*$C6849/365)+MAR1!$D$7*SIN(2*PI()*$C6849/365)</f>
        <v/>
      </c>
      <c r="N6849" s="7">
        <f>F6849-K6849</f>
        <v/>
      </c>
      <c r="O6849" s="7">
        <f>G6849-L6849</f>
        <v/>
      </c>
      <c r="P6849" s="7">
        <f>H6849-M6849</f>
        <v/>
      </c>
      <c r="Q6849" s="7">
        <f>IF($I6849=1,(N6849-MAR1!$B$11)/MAR1!$D$11,(N6849-MAR1!$C$11)/MAR1!$E$11)</f>
        <v/>
      </c>
      <c r="R6849" s="7">
        <f>IF($I6849=1,(O6849-MAR1!$B$12)/MAR1!$D$12,(O6849-MAR1!$C$12)/MAR1!$E$12)</f>
        <v/>
      </c>
      <c r="S6849" s="7">
        <f>IF($I6849=1,(P6849-MAR1!$B$13)/MAR1!$D$13,(P6849-MAR1!$C$13)/MAR1!$E$13)</f>
        <v/>
      </c>
    </row>
    <row r="6850">
      <c r="A6850" s="5" t="n">
        <v>6849</v>
      </c>
      <c r="B6850" s="5" t="n">
        <v>19</v>
      </c>
      <c r="C6850" s="5" t="n">
        <v>279</v>
      </c>
      <c r="D6850" s="5" t="n">
        <v>10</v>
      </c>
      <c r="E6850" s="5" t="n">
        <v>0</v>
      </c>
      <c r="F6850" s="5" t="n">
        <v>29.9</v>
      </c>
      <c r="G6850" s="5" t="n">
        <v>19</v>
      </c>
      <c r="H6850" s="5" t="n">
        <v>9.35</v>
      </c>
      <c r="I6850" s="6">
        <f>IF(E6850&gt;=Markov!$B$3,1,0)</f>
        <v/>
      </c>
      <c r="J6850" s="6">
        <f>I6849</f>
        <v/>
      </c>
      <c r="K6850" s="7">
        <f>MAR1!$B$5+MAR1!$C$5*COS(2*PI()*$C6850/365)+MAR1!$D$5*SIN(2*PI()*$C6850/365)</f>
        <v/>
      </c>
      <c r="L6850" s="7">
        <f>MAR1!$B$6+MAR1!$C$6*COS(2*PI()*$C6850/365)+MAR1!$D$6*SIN(2*PI()*$C6850/365)</f>
        <v/>
      </c>
      <c r="M6850" s="7">
        <f>MAR1!$B$7+MAR1!$C$7*COS(2*PI()*$C6850/365)+MAR1!$D$7*SIN(2*PI()*$C6850/365)</f>
        <v/>
      </c>
      <c r="N6850" s="7">
        <f>F6850-K6850</f>
        <v/>
      </c>
      <c r="O6850" s="7">
        <f>G6850-L6850</f>
        <v/>
      </c>
      <c r="P6850" s="7">
        <f>H6850-M6850</f>
        <v/>
      </c>
      <c r="Q6850" s="7">
        <f>IF($I6850=1,(N6850-MAR1!$B$11)/MAR1!$D$11,(N6850-MAR1!$C$11)/MAR1!$E$11)</f>
        <v/>
      </c>
      <c r="R6850" s="7">
        <f>IF($I6850=1,(O6850-MAR1!$B$12)/MAR1!$D$12,(O6850-MAR1!$C$12)/MAR1!$E$12)</f>
        <v/>
      </c>
      <c r="S6850" s="7">
        <f>IF($I6850=1,(P6850-MAR1!$B$13)/MAR1!$D$13,(P6850-MAR1!$C$13)/MAR1!$E$13)</f>
        <v/>
      </c>
    </row>
    <row r="6851">
      <c r="A6851" s="5" t="n">
        <v>6850</v>
      </c>
      <c r="B6851" s="5" t="n">
        <v>19</v>
      </c>
      <c r="C6851" s="5" t="n">
        <v>280</v>
      </c>
      <c r="D6851" s="5" t="n">
        <v>10</v>
      </c>
      <c r="E6851" s="5" t="n">
        <v>0</v>
      </c>
      <c r="F6851" s="5" t="n">
        <v>30.4</v>
      </c>
      <c r="G6851" s="5" t="n">
        <v>19.2</v>
      </c>
      <c r="H6851" s="5" t="n">
        <v>14.16</v>
      </c>
      <c r="I6851" s="6">
        <f>IF(E6851&gt;=Markov!$B$3,1,0)</f>
        <v/>
      </c>
      <c r="J6851" s="6">
        <f>I6850</f>
        <v/>
      </c>
      <c r="K6851" s="7">
        <f>MAR1!$B$5+MAR1!$C$5*COS(2*PI()*$C6851/365)+MAR1!$D$5*SIN(2*PI()*$C6851/365)</f>
        <v/>
      </c>
      <c r="L6851" s="7">
        <f>MAR1!$B$6+MAR1!$C$6*COS(2*PI()*$C6851/365)+MAR1!$D$6*SIN(2*PI()*$C6851/365)</f>
        <v/>
      </c>
      <c r="M6851" s="7">
        <f>MAR1!$B$7+MAR1!$C$7*COS(2*PI()*$C6851/365)+MAR1!$D$7*SIN(2*PI()*$C6851/365)</f>
        <v/>
      </c>
      <c r="N6851" s="7">
        <f>F6851-K6851</f>
        <v/>
      </c>
      <c r="O6851" s="7">
        <f>G6851-L6851</f>
        <v/>
      </c>
      <c r="P6851" s="7">
        <f>H6851-M6851</f>
        <v/>
      </c>
      <c r="Q6851" s="7">
        <f>IF($I6851=1,(N6851-MAR1!$B$11)/MAR1!$D$11,(N6851-MAR1!$C$11)/MAR1!$E$11)</f>
        <v/>
      </c>
      <c r="R6851" s="7">
        <f>IF($I6851=1,(O6851-MAR1!$B$12)/MAR1!$D$12,(O6851-MAR1!$C$12)/MAR1!$E$12)</f>
        <v/>
      </c>
      <c r="S6851" s="7">
        <f>IF($I6851=1,(P6851-MAR1!$B$13)/MAR1!$D$13,(P6851-MAR1!$C$13)/MAR1!$E$13)</f>
        <v/>
      </c>
    </row>
    <row r="6852">
      <c r="A6852" s="5" t="n">
        <v>6851</v>
      </c>
      <c r="B6852" s="5" t="n">
        <v>19</v>
      </c>
      <c r="C6852" s="5" t="n">
        <v>281</v>
      </c>
      <c r="D6852" s="5" t="n">
        <v>10</v>
      </c>
      <c r="E6852" s="5" t="n">
        <v>0</v>
      </c>
      <c r="F6852" s="5" t="n">
        <v>25.5</v>
      </c>
      <c r="G6852" s="5" t="n">
        <v>17.6</v>
      </c>
      <c r="H6852" s="5" t="n">
        <v>13.33</v>
      </c>
      <c r="I6852" s="6">
        <f>IF(E6852&gt;=Markov!$B$3,1,0)</f>
        <v/>
      </c>
      <c r="J6852" s="6">
        <f>I6851</f>
        <v/>
      </c>
      <c r="K6852" s="7">
        <f>MAR1!$B$5+MAR1!$C$5*COS(2*PI()*$C6852/365)+MAR1!$D$5*SIN(2*PI()*$C6852/365)</f>
        <v/>
      </c>
      <c r="L6852" s="7">
        <f>MAR1!$B$6+MAR1!$C$6*COS(2*PI()*$C6852/365)+MAR1!$D$6*SIN(2*PI()*$C6852/365)</f>
        <v/>
      </c>
      <c r="M6852" s="7">
        <f>MAR1!$B$7+MAR1!$C$7*COS(2*PI()*$C6852/365)+MAR1!$D$7*SIN(2*PI()*$C6852/365)</f>
        <v/>
      </c>
      <c r="N6852" s="7">
        <f>F6852-K6852</f>
        <v/>
      </c>
      <c r="O6852" s="7">
        <f>G6852-L6852</f>
        <v/>
      </c>
      <c r="P6852" s="7">
        <f>H6852-M6852</f>
        <v/>
      </c>
      <c r="Q6852" s="7">
        <f>IF($I6852=1,(N6852-MAR1!$B$11)/MAR1!$D$11,(N6852-MAR1!$C$11)/MAR1!$E$11)</f>
        <v/>
      </c>
      <c r="R6852" s="7">
        <f>IF($I6852=1,(O6852-MAR1!$B$12)/MAR1!$D$12,(O6852-MAR1!$C$12)/MAR1!$E$12)</f>
        <v/>
      </c>
      <c r="S6852" s="7">
        <f>IF($I6852=1,(P6852-MAR1!$B$13)/MAR1!$D$13,(P6852-MAR1!$C$13)/MAR1!$E$13)</f>
        <v/>
      </c>
    </row>
    <row r="6853">
      <c r="A6853" s="5" t="n">
        <v>6852</v>
      </c>
      <c r="B6853" s="5" t="n">
        <v>19</v>
      </c>
      <c r="C6853" s="5" t="n">
        <v>282</v>
      </c>
      <c r="D6853" s="5" t="n">
        <v>10</v>
      </c>
      <c r="E6853" s="5" t="n">
        <v>0</v>
      </c>
      <c r="F6853" s="5" t="n">
        <v>28.4</v>
      </c>
      <c r="G6853" s="5" t="n">
        <v>17.9</v>
      </c>
      <c r="H6853" s="5" t="n">
        <v>17.59</v>
      </c>
      <c r="I6853" s="6">
        <f>IF(E6853&gt;=Markov!$B$3,1,0)</f>
        <v/>
      </c>
      <c r="J6853" s="6">
        <f>I6852</f>
        <v/>
      </c>
      <c r="K6853" s="7">
        <f>MAR1!$B$5+MAR1!$C$5*COS(2*PI()*$C6853/365)+MAR1!$D$5*SIN(2*PI()*$C6853/365)</f>
        <v/>
      </c>
      <c r="L6853" s="7">
        <f>MAR1!$B$6+MAR1!$C$6*COS(2*PI()*$C6853/365)+MAR1!$D$6*SIN(2*PI()*$C6853/365)</f>
        <v/>
      </c>
      <c r="M6853" s="7">
        <f>MAR1!$B$7+MAR1!$C$7*COS(2*PI()*$C6853/365)+MAR1!$D$7*SIN(2*PI()*$C6853/365)</f>
        <v/>
      </c>
      <c r="N6853" s="7">
        <f>F6853-K6853</f>
        <v/>
      </c>
      <c r="O6853" s="7">
        <f>G6853-L6853</f>
        <v/>
      </c>
      <c r="P6853" s="7">
        <f>H6853-M6853</f>
        <v/>
      </c>
      <c r="Q6853" s="7">
        <f>IF($I6853=1,(N6853-MAR1!$B$11)/MAR1!$D$11,(N6853-MAR1!$C$11)/MAR1!$E$11)</f>
        <v/>
      </c>
      <c r="R6853" s="7">
        <f>IF($I6853=1,(O6853-MAR1!$B$12)/MAR1!$D$12,(O6853-MAR1!$C$12)/MAR1!$E$12)</f>
        <v/>
      </c>
      <c r="S6853" s="7">
        <f>IF($I6853=1,(P6853-MAR1!$B$13)/MAR1!$D$13,(P6853-MAR1!$C$13)/MAR1!$E$13)</f>
        <v/>
      </c>
    </row>
    <row r="6854">
      <c r="A6854" s="5" t="n">
        <v>6853</v>
      </c>
      <c r="B6854" s="5" t="n">
        <v>19</v>
      </c>
      <c r="C6854" s="5" t="n">
        <v>283</v>
      </c>
      <c r="D6854" s="5" t="n">
        <v>10</v>
      </c>
      <c r="E6854" s="5" t="n">
        <v>12.2</v>
      </c>
      <c r="F6854" s="5" t="n">
        <v>27.5</v>
      </c>
      <c r="G6854" s="5" t="n">
        <v>19.1</v>
      </c>
      <c r="H6854" s="5" t="n">
        <v>5.57</v>
      </c>
      <c r="I6854" s="6">
        <f>IF(E6854&gt;=Markov!$B$3,1,0)</f>
        <v/>
      </c>
      <c r="J6854" s="6">
        <f>I6853</f>
        <v/>
      </c>
      <c r="K6854" s="7">
        <f>MAR1!$B$5+MAR1!$C$5*COS(2*PI()*$C6854/365)+MAR1!$D$5*SIN(2*PI()*$C6854/365)</f>
        <v/>
      </c>
      <c r="L6854" s="7">
        <f>MAR1!$B$6+MAR1!$C$6*COS(2*PI()*$C6854/365)+MAR1!$D$6*SIN(2*PI()*$C6854/365)</f>
        <v/>
      </c>
      <c r="M6854" s="7">
        <f>MAR1!$B$7+MAR1!$C$7*COS(2*PI()*$C6854/365)+MAR1!$D$7*SIN(2*PI()*$C6854/365)</f>
        <v/>
      </c>
      <c r="N6854" s="7">
        <f>F6854-K6854</f>
        <v/>
      </c>
      <c r="O6854" s="7">
        <f>G6854-L6854</f>
        <v/>
      </c>
      <c r="P6854" s="7">
        <f>H6854-M6854</f>
        <v/>
      </c>
      <c r="Q6854" s="7">
        <f>IF($I6854=1,(N6854-MAR1!$B$11)/MAR1!$D$11,(N6854-MAR1!$C$11)/MAR1!$E$11)</f>
        <v/>
      </c>
      <c r="R6854" s="7">
        <f>IF($I6854=1,(O6854-MAR1!$B$12)/MAR1!$D$12,(O6854-MAR1!$C$12)/MAR1!$E$12)</f>
        <v/>
      </c>
      <c r="S6854" s="7">
        <f>IF($I6854=1,(P6854-MAR1!$B$13)/MAR1!$D$13,(P6854-MAR1!$C$13)/MAR1!$E$13)</f>
        <v/>
      </c>
    </row>
    <row r="6855">
      <c r="A6855" s="5" t="n">
        <v>6854</v>
      </c>
      <c r="B6855" s="5" t="n">
        <v>19</v>
      </c>
      <c r="C6855" s="5" t="n">
        <v>284</v>
      </c>
      <c r="D6855" s="5" t="n">
        <v>10</v>
      </c>
      <c r="E6855" s="5" t="n">
        <v>0</v>
      </c>
      <c r="F6855" s="5" t="n">
        <v>33.1</v>
      </c>
      <c r="G6855" s="5" t="n">
        <v>20.7</v>
      </c>
      <c r="H6855" s="5" t="n">
        <v>17.06</v>
      </c>
      <c r="I6855" s="6">
        <f>IF(E6855&gt;=Markov!$B$3,1,0)</f>
        <v/>
      </c>
      <c r="J6855" s="6">
        <f>I6854</f>
        <v/>
      </c>
      <c r="K6855" s="7">
        <f>MAR1!$B$5+MAR1!$C$5*COS(2*PI()*$C6855/365)+MAR1!$D$5*SIN(2*PI()*$C6855/365)</f>
        <v/>
      </c>
      <c r="L6855" s="7">
        <f>MAR1!$B$6+MAR1!$C$6*COS(2*PI()*$C6855/365)+MAR1!$D$6*SIN(2*PI()*$C6855/365)</f>
        <v/>
      </c>
      <c r="M6855" s="7">
        <f>MAR1!$B$7+MAR1!$C$7*COS(2*PI()*$C6855/365)+MAR1!$D$7*SIN(2*PI()*$C6855/365)</f>
        <v/>
      </c>
      <c r="N6855" s="7">
        <f>F6855-K6855</f>
        <v/>
      </c>
      <c r="O6855" s="7">
        <f>G6855-L6855</f>
        <v/>
      </c>
      <c r="P6855" s="7">
        <f>H6855-M6855</f>
        <v/>
      </c>
      <c r="Q6855" s="7">
        <f>IF($I6855=1,(N6855-MAR1!$B$11)/MAR1!$D$11,(N6855-MAR1!$C$11)/MAR1!$E$11)</f>
        <v/>
      </c>
      <c r="R6855" s="7">
        <f>IF($I6855=1,(O6855-MAR1!$B$12)/MAR1!$D$12,(O6855-MAR1!$C$12)/MAR1!$E$12)</f>
        <v/>
      </c>
      <c r="S6855" s="7">
        <f>IF($I6855=1,(P6855-MAR1!$B$13)/MAR1!$D$13,(P6855-MAR1!$C$13)/MAR1!$E$13)</f>
        <v/>
      </c>
    </row>
    <row r="6856">
      <c r="A6856" s="5" t="n">
        <v>6855</v>
      </c>
      <c r="B6856" s="5" t="n">
        <v>19</v>
      </c>
      <c r="C6856" s="5" t="n">
        <v>285</v>
      </c>
      <c r="D6856" s="5" t="n">
        <v>10</v>
      </c>
      <c r="E6856" s="5" t="n">
        <v>0</v>
      </c>
      <c r="F6856" s="5" t="n">
        <v>33.3</v>
      </c>
      <c r="G6856" s="5" t="n">
        <v>19.7</v>
      </c>
      <c r="H6856" s="5" t="n">
        <v>16.25</v>
      </c>
      <c r="I6856" s="6">
        <f>IF(E6856&gt;=Markov!$B$3,1,0)</f>
        <v/>
      </c>
      <c r="J6856" s="6">
        <f>I6855</f>
        <v/>
      </c>
      <c r="K6856" s="7">
        <f>MAR1!$B$5+MAR1!$C$5*COS(2*PI()*$C6856/365)+MAR1!$D$5*SIN(2*PI()*$C6856/365)</f>
        <v/>
      </c>
      <c r="L6856" s="7">
        <f>MAR1!$B$6+MAR1!$C$6*COS(2*PI()*$C6856/365)+MAR1!$D$6*SIN(2*PI()*$C6856/365)</f>
        <v/>
      </c>
      <c r="M6856" s="7">
        <f>MAR1!$B$7+MAR1!$C$7*COS(2*PI()*$C6856/365)+MAR1!$D$7*SIN(2*PI()*$C6856/365)</f>
        <v/>
      </c>
      <c r="N6856" s="7">
        <f>F6856-K6856</f>
        <v/>
      </c>
      <c r="O6856" s="7">
        <f>G6856-L6856</f>
        <v/>
      </c>
      <c r="P6856" s="7">
        <f>H6856-M6856</f>
        <v/>
      </c>
      <c r="Q6856" s="7">
        <f>IF($I6856=1,(N6856-MAR1!$B$11)/MAR1!$D$11,(N6856-MAR1!$C$11)/MAR1!$E$11)</f>
        <v/>
      </c>
      <c r="R6856" s="7">
        <f>IF($I6856=1,(O6856-MAR1!$B$12)/MAR1!$D$12,(O6856-MAR1!$C$12)/MAR1!$E$12)</f>
        <v/>
      </c>
      <c r="S6856" s="7">
        <f>IF($I6856=1,(P6856-MAR1!$B$13)/MAR1!$D$13,(P6856-MAR1!$C$13)/MAR1!$E$13)</f>
        <v/>
      </c>
    </row>
    <row r="6857">
      <c r="A6857" s="5" t="n">
        <v>6856</v>
      </c>
      <c r="B6857" s="5" t="n">
        <v>19</v>
      </c>
      <c r="C6857" s="5" t="n">
        <v>286</v>
      </c>
      <c r="D6857" s="5" t="n">
        <v>10</v>
      </c>
      <c r="E6857" s="5" t="n">
        <v>0</v>
      </c>
      <c r="F6857" s="5" t="n">
        <v>32.9</v>
      </c>
      <c r="G6857" s="5" t="n">
        <v>21.8</v>
      </c>
      <c r="H6857" s="5" t="n">
        <v>9.93</v>
      </c>
      <c r="I6857" s="6">
        <f>IF(E6857&gt;=Markov!$B$3,1,0)</f>
        <v/>
      </c>
      <c r="J6857" s="6">
        <f>I6856</f>
        <v/>
      </c>
      <c r="K6857" s="7">
        <f>MAR1!$B$5+MAR1!$C$5*COS(2*PI()*$C6857/365)+MAR1!$D$5*SIN(2*PI()*$C6857/365)</f>
        <v/>
      </c>
      <c r="L6857" s="7">
        <f>MAR1!$B$6+MAR1!$C$6*COS(2*PI()*$C6857/365)+MAR1!$D$6*SIN(2*PI()*$C6857/365)</f>
        <v/>
      </c>
      <c r="M6857" s="7">
        <f>MAR1!$B$7+MAR1!$C$7*COS(2*PI()*$C6857/365)+MAR1!$D$7*SIN(2*PI()*$C6857/365)</f>
        <v/>
      </c>
      <c r="N6857" s="7">
        <f>F6857-K6857</f>
        <v/>
      </c>
      <c r="O6857" s="7">
        <f>G6857-L6857</f>
        <v/>
      </c>
      <c r="P6857" s="7">
        <f>H6857-M6857</f>
        <v/>
      </c>
      <c r="Q6857" s="7">
        <f>IF($I6857=1,(N6857-MAR1!$B$11)/MAR1!$D$11,(N6857-MAR1!$C$11)/MAR1!$E$11)</f>
        <v/>
      </c>
      <c r="R6857" s="7">
        <f>IF($I6857=1,(O6857-MAR1!$B$12)/MAR1!$D$12,(O6857-MAR1!$C$12)/MAR1!$E$12)</f>
        <v/>
      </c>
      <c r="S6857" s="7">
        <f>IF($I6857=1,(P6857-MAR1!$B$13)/MAR1!$D$13,(P6857-MAR1!$C$13)/MAR1!$E$13)</f>
        <v/>
      </c>
    </row>
    <row r="6858">
      <c r="A6858" s="5" t="n">
        <v>6857</v>
      </c>
      <c r="B6858" s="5" t="n">
        <v>19</v>
      </c>
      <c r="C6858" s="5" t="n">
        <v>287</v>
      </c>
      <c r="D6858" s="5" t="n">
        <v>10</v>
      </c>
      <c r="E6858" s="5" t="n">
        <v>0</v>
      </c>
      <c r="F6858" s="5" t="n">
        <v>29.9</v>
      </c>
      <c r="G6858" s="5" t="n">
        <v>19.3</v>
      </c>
      <c r="H6858" s="5" t="n">
        <v>8.970000000000001</v>
      </c>
      <c r="I6858" s="6">
        <f>IF(E6858&gt;=Markov!$B$3,1,0)</f>
        <v/>
      </c>
      <c r="J6858" s="6">
        <f>I6857</f>
        <v/>
      </c>
      <c r="K6858" s="7">
        <f>MAR1!$B$5+MAR1!$C$5*COS(2*PI()*$C6858/365)+MAR1!$D$5*SIN(2*PI()*$C6858/365)</f>
        <v/>
      </c>
      <c r="L6858" s="7">
        <f>MAR1!$B$6+MAR1!$C$6*COS(2*PI()*$C6858/365)+MAR1!$D$6*SIN(2*PI()*$C6858/365)</f>
        <v/>
      </c>
      <c r="M6858" s="7">
        <f>MAR1!$B$7+MAR1!$C$7*COS(2*PI()*$C6858/365)+MAR1!$D$7*SIN(2*PI()*$C6858/365)</f>
        <v/>
      </c>
      <c r="N6858" s="7">
        <f>F6858-K6858</f>
        <v/>
      </c>
      <c r="O6858" s="7">
        <f>G6858-L6858</f>
        <v/>
      </c>
      <c r="P6858" s="7">
        <f>H6858-M6858</f>
        <v/>
      </c>
      <c r="Q6858" s="7">
        <f>IF($I6858=1,(N6858-MAR1!$B$11)/MAR1!$D$11,(N6858-MAR1!$C$11)/MAR1!$E$11)</f>
        <v/>
      </c>
      <c r="R6858" s="7">
        <f>IF($I6858=1,(O6858-MAR1!$B$12)/MAR1!$D$12,(O6858-MAR1!$C$12)/MAR1!$E$12)</f>
        <v/>
      </c>
      <c r="S6858" s="7">
        <f>IF($I6858=1,(P6858-MAR1!$B$13)/MAR1!$D$13,(P6858-MAR1!$C$13)/MAR1!$E$13)</f>
        <v/>
      </c>
    </row>
    <row r="6859">
      <c r="A6859" s="5" t="n">
        <v>6858</v>
      </c>
      <c r="B6859" s="5" t="n">
        <v>19</v>
      </c>
      <c r="C6859" s="5" t="n">
        <v>288</v>
      </c>
      <c r="D6859" s="5" t="n">
        <v>10</v>
      </c>
      <c r="E6859" s="5" t="n">
        <v>0</v>
      </c>
      <c r="F6859" s="5" t="n">
        <v>31.7</v>
      </c>
      <c r="G6859" s="5" t="n">
        <v>19.3</v>
      </c>
      <c r="H6859" s="5" t="n">
        <v>15.28</v>
      </c>
      <c r="I6859" s="6">
        <f>IF(E6859&gt;=Markov!$B$3,1,0)</f>
        <v/>
      </c>
      <c r="J6859" s="6">
        <f>I6858</f>
        <v/>
      </c>
      <c r="K6859" s="7">
        <f>MAR1!$B$5+MAR1!$C$5*COS(2*PI()*$C6859/365)+MAR1!$D$5*SIN(2*PI()*$C6859/365)</f>
        <v/>
      </c>
      <c r="L6859" s="7">
        <f>MAR1!$B$6+MAR1!$C$6*COS(2*PI()*$C6859/365)+MAR1!$D$6*SIN(2*PI()*$C6859/365)</f>
        <v/>
      </c>
      <c r="M6859" s="7">
        <f>MAR1!$B$7+MAR1!$C$7*COS(2*PI()*$C6859/365)+MAR1!$D$7*SIN(2*PI()*$C6859/365)</f>
        <v/>
      </c>
      <c r="N6859" s="7">
        <f>F6859-K6859</f>
        <v/>
      </c>
      <c r="O6859" s="7">
        <f>G6859-L6859</f>
        <v/>
      </c>
      <c r="P6859" s="7">
        <f>H6859-M6859</f>
        <v/>
      </c>
      <c r="Q6859" s="7">
        <f>IF($I6859=1,(N6859-MAR1!$B$11)/MAR1!$D$11,(N6859-MAR1!$C$11)/MAR1!$E$11)</f>
        <v/>
      </c>
      <c r="R6859" s="7">
        <f>IF($I6859=1,(O6859-MAR1!$B$12)/MAR1!$D$12,(O6859-MAR1!$C$12)/MAR1!$E$12)</f>
        <v/>
      </c>
      <c r="S6859" s="7">
        <f>IF($I6859=1,(P6859-MAR1!$B$13)/MAR1!$D$13,(P6859-MAR1!$C$13)/MAR1!$E$13)</f>
        <v/>
      </c>
    </row>
    <row r="6860">
      <c r="A6860" s="5" t="n">
        <v>6859</v>
      </c>
      <c r="B6860" s="5" t="n">
        <v>19</v>
      </c>
      <c r="C6860" s="5" t="n">
        <v>289</v>
      </c>
      <c r="D6860" s="5" t="n">
        <v>10</v>
      </c>
      <c r="E6860" s="5" t="n">
        <v>0</v>
      </c>
      <c r="F6860" s="5" t="n">
        <v>29.6</v>
      </c>
      <c r="G6860" s="5" t="n">
        <v>17.7</v>
      </c>
      <c r="H6860" s="5" t="n">
        <v>15.84</v>
      </c>
      <c r="I6860" s="6">
        <f>IF(E6860&gt;=Markov!$B$3,1,0)</f>
        <v/>
      </c>
      <c r="J6860" s="6">
        <f>I6859</f>
        <v/>
      </c>
      <c r="K6860" s="7">
        <f>MAR1!$B$5+MAR1!$C$5*COS(2*PI()*$C6860/365)+MAR1!$D$5*SIN(2*PI()*$C6860/365)</f>
        <v/>
      </c>
      <c r="L6860" s="7">
        <f>MAR1!$B$6+MAR1!$C$6*COS(2*PI()*$C6860/365)+MAR1!$D$6*SIN(2*PI()*$C6860/365)</f>
        <v/>
      </c>
      <c r="M6860" s="7">
        <f>MAR1!$B$7+MAR1!$C$7*COS(2*PI()*$C6860/365)+MAR1!$D$7*SIN(2*PI()*$C6860/365)</f>
        <v/>
      </c>
      <c r="N6860" s="7">
        <f>F6860-K6860</f>
        <v/>
      </c>
      <c r="O6860" s="7">
        <f>G6860-L6860</f>
        <v/>
      </c>
      <c r="P6860" s="7">
        <f>H6860-M6860</f>
        <v/>
      </c>
      <c r="Q6860" s="7">
        <f>IF($I6860=1,(N6860-MAR1!$B$11)/MAR1!$D$11,(N6860-MAR1!$C$11)/MAR1!$E$11)</f>
        <v/>
      </c>
      <c r="R6860" s="7">
        <f>IF($I6860=1,(O6860-MAR1!$B$12)/MAR1!$D$12,(O6860-MAR1!$C$12)/MAR1!$E$12)</f>
        <v/>
      </c>
      <c r="S6860" s="7">
        <f>IF($I6860=1,(P6860-MAR1!$B$13)/MAR1!$D$13,(P6860-MAR1!$C$13)/MAR1!$E$13)</f>
        <v/>
      </c>
    </row>
    <row r="6861">
      <c r="A6861" s="5" t="n">
        <v>6860</v>
      </c>
      <c r="B6861" s="5" t="n">
        <v>19</v>
      </c>
      <c r="C6861" s="5" t="n">
        <v>290</v>
      </c>
      <c r="D6861" s="5" t="n">
        <v>10</v>
      </c>
      <c r="E6861" s="5" t="n">
        <v>0</v>
      </c>
      <c r="F6861" s="5" t="n">
        <v>28.4</v>
      </c>
      <c r="G6861" s="5" t="n">
        <v>16.9</v>
      </c>
      <c r="H6861" s="5" t="n">
        <v>12.88</v>
      </c>
      <c r="I6861" s="6">
        <f>IF(E6861&gt;=Markov!$B$3,1,0)</f>
        <v/>
      </c>
      <c r="J6861" s="6">
        <f>I6860</f>
        <v/>
      </c>
      <c r="K6861" s="7">
        <f>MAR1!$B$5+MAR1!$C$5*COS(2*PI()*$C6861/365)+MAR1!$D$5*SIN(2*PI()*$C6861/365)</f>
        <v/>
      </c>
      <c r="L6861" s="7">
        <f>MAR1!$B$6+MAR1!$C$6*COS(2*PI()*$C6861/365)+MAR1!$D$6*SIN(2*PI()*$C6861/365)</f>
        <v/>
      </c>
      <c r="M6861" s="7">
        <f>MAR1!$B$7+MAR1!$C$7*COS(2*PI()*$C6861/365)+MAR1!$D$7*SIN(2*PI()*$C6861/365)</f>
        <v/>
      </c>
      <c r="N6861" s="7">
        <f>F6861-K6861</f>
        <v/>
      </c>
      <c r="O6861" s="7">
        <f>G6861-L6861</f>
        <v/>
      </c>
      <c r="P6861" s="7">
        <f>H6861-M6861</f>
        <v/>
      </c>
      <c r="Q6861" s="7">
        <f>IF($I6861=1,(N6861-MAR1!$B$11)/MAR1!$D$11,(N6861-MAR1!$C$11)/MAR1!$E$11)</f>
        <v/>
      </c>
      <c r="R6861" s="7">
        <f>IF($I6861=1,(O6861-MAR1!$B$12)/MAR1!$D$12,(O6861-MAR1!$C$12)/MAR1!$E$12)</f>
        <v/>
      </c>
      <c r="S6861" s="7">
        <f>IF($I6861=1,(P6861-MAR1!$B$13)/MAR1!$D$13,(P6861-MAR1!$C$13)/MAR1!$E$13)</f>
        <v/>
      </c>
    </row>
    <row r="6862">
      <c r="A6862" s="5" t="n">
        <v>6861</v>
      </c>
      <c r="B6862" s="5" t="n">
        <v>19</v>
      </c>
      <c r="C6862" s="5" t="n">
        <v>291</v>
      </c>
      <c r="D6862" s="5" t="n">
        <v>10</v>
      </c>
      <c r="E6862" s="5" t="n">
        <v>0</v>
      </c>
      <c r="F6862" s="5" t="n">
        <v>27.9</v>
      </c>
      <c r="G6862" s="5" t="n">
        <v>17.1</v>
      </c>
      <c r="H6862" s="5" t="n">
        <v>12.87</v>
      </c>
      <c r="I6862" s="6">
        <f>IF(E6862&gt;=Markov!$B$3,1,0)</f>
        <v/>
      </c>
      <c r="J6862" s="6">
        <f>I6861</f>
        <v/>
      </c>
      <c r="K6862" s="7">
        <f>MAR1!$B$5+MAR1!$C$5*COS(2*PI()*$C6862/365)+MAR1!$D$5*SIN(2*PI()*$C6862/365)</f>
        <v/>
      </c>
      <c r="L6862" s="7">
        <f>MAR1!$B$6+MAR1!$C$6*COS(2*PI()*$C6862/365)+MAR1!$D$6*SIN(2*PI()*$C6862/365)</f>
        <v/>
      </c>
      <c r="M6862" s="7">
        <f>MAR1!$B$7+MAR1!$C$7*COS(2*PI()*$C6862/365)+MAR1!$D$7*SIN(2*PI()*$C6862/365)</f>
        <v/>
      </c>
      <c r="N6862" s="7">
        <f>F6862-K6862</f>
        <v/>
      </c>
      <c r="O6862" s="7">
        <f>G6862-L6862</f>
        <v/>
      </c>
      <c r="P6862" s="7">
        <f>H6862-M6862</f>
        <v/>
      </c>
      <c r="Q6862" s="7">
        <f>IF($I6862=1,(N6862-MAR1!$B$11)/MAR1!$D$11,(N6862-MAR1!$C$11)/MAR1!$E$11)</f>
        <v/>
      </c>
      <c r="R6862" s="7">
        <f>IF($I6862=1,(O6862-MAR1!$B$12)/MAR1!$D$12,(O6862-MAR1!$C$12)/MAR1!$E$12)</f>
        <v/>
      </c>
      <c r="S6862" s="7">
        <f>IF($I6862=1,(P6862-MAR1!$B$13)/MAR1!$D$13,(P6862-MAR1!$C$13)/MAR1!$E$13)</f>
        <v/>
      </c>
    </row>
    <row r="6863">
      <c r="A6863" s="5" t="n">
        <v>6862</v>
      </c>
      <c r="B6863" s="5" t="n">
        <v>19</v>
      </c>
      <c r="C6863" s="5" t="n">
        <v>292</v>
      </c>
      <c r="D6863" s="5" t="n">
        <v>10</v>
      </c>
      <c r="E6863" s="5" t="n">
        <v>0</v>
      </c>
      <c r="F6863" s="5" t="n">
        <v>28.5</v>
      </c>
      <c r="G6863" s="5" t="n">
        <v>15.3</v>
      </c>
      <c r="H6863" s="5" t="n">
        <v>11.99</v>
      </c>
      <c r="I6863" s="6">
        <f>IF(E6863&gt;=Markov!$B$3,1,0)</f>
        <v/>
      </c>
      <c r="J6863" s="6">
        <f>I6862</f>
        <v/>
      </c>
      <c r="K6863" s="7">
        <f>MAR1!$B$5+MAR1!$C$5*COS(2*PI()*$C6863/365)+MAR1!$D$5*SIN(2*PI()*$C6863/365)</f>
        <v/>
      </c>
      <c r="L6863" s="7">
        <f>MAR1!$B$6+MAR1!$C$6*COS(2*PI()*$C6863/365)+MAR1!$D$6*SIN(2*PI()*$C6863/365)</f>
        <v/>
      </c>
      <c r="M6863" s="7">
        <f>MAR1!$B$7+MAR1!$C$7*COS(2*PI()*$C6863/365)+MAR1!$D$7*SIN(2*PI()*$C6863/365)</f>
        <v/>
      </c>
      <c r="N6863" s="7">
        <f>F6863-K6863</f>
        <v/>
      </c>
      <c r="O6863" s="7">
        <f>G6863-L6863</f>
        <v/>
      </c>
      <c r="P6863" s="7">
        <f>H6863-M6863</f>
        <v/>
      </c>
      <c r="Q6863" s="7">
        <f>IF($I6863=1,(N6863-MAR1!$B$11)/MAR1!$D$11,(N6863-MAR1!$C$11)/MAR1!$E$11)</f>
        <v/>
      </c>
      <c r="R6863" s="7">
        <f>IF($I6863=1,(O6863-MAR1!$B$12)/MAR1!$D$12,(O6863-MAR1!$C$12)/MAR1!$E$12)</f>
        <v/>
      </c>
      <c r="S6863" s="7">
        <f>IF($I6863=1,(P6863-MAR1!$B$13)/MAR1!$D$13,(P6863-MAR1!$C$13)/MAR1!$E$13)</f>
        <v/>
      </c>
    </row>
    <row r="6864">
      <c r="A6864" s="5" t="n">
        <v>6863</v>
      </c>
      <c r="B6864" s="5" t="n">
        <v>19</v>
      </c>
      <c r="C6864" s="5" t="n">
        <v>293</v>
      </c>
      <c r="D6864" s="5" t="n">
        <v>10</v>
      </c>
      <c r="E6864" s="5" t="n">
        <v>10.4</v>
      </c>
      <c r="F6864" s="5" t="n">
        <v>25.6</v>
      </c>
      <c r="G6864" s="5" t="n">
        <v>17.2</v>
      </c>
      <c r="H6864" s="5" t="n">
        <v>6.69</v>
      </c>
      <c r="I6864" s="6">
        <f>IF(E6864&gt;=Markov!$B$3,1,0)</f>
        <v/>
      </c>
      <c r="J6864" s="6">
        <f>I6863</f>
        <v/>
      </c>
      <c r="K6864" s="7">
        <f>MAR1!$B$5+MAR1!$C$5*COS(2*PI()*$C6864/365)+MAR1!$D$5*SIN(2*PI()*$C6864/365)</f>
        <v/>
      </c>
      <c r="L6864" s="7">
        <f>MAR1!$B$6+MAR1!$C$6*COS(2*PI()*$C6864/365)+MAR1!$D$6*SIN(2*PI()*$C6864/365)</f>
        <v/>
      </c>
      <c r="M6864" s="7">
        <f>MAR1!$B$7+MAR1!$C$7*COS(2*PI()*$C6864/365)+MAR1!$D$7*SIN(2*PI()*$C6864/365)</f>
        <v/>
      </c>
      <c r="N6864" s="7">
        <f>F6864-K6864</f>
        <v/>
      </c>
      <c r="O6864" s="7">
        <f>G6864-L6864</f>
        <v/>
      </c>
      <c r="P6864" s="7">
        <f>H6864-M6864</f>
        <v/>
      </c>
      <c r="Q6864" s="7">
        <f>IF($I6864=1,(N6864-MAR1!$B$11)/MAR1!$D$11,(N6864-MAR1!$C$11)/MAR1!$E$11)</f>
        <v/>
      </c>
      <c r="R6864" s="7">
        <f>IF($I6864=1,(O6864-MAR1!$B$12)/MAR1!$D$12,(O6864-MAR1!$C$12)/MAR1!$E$12)</f>
        <v/>
      </c>
      <c r="S6864" s="7">
        <f>IF($I6864=1,(P6864-MAR1!$B$13)/MAR1!$D$13,(P6864-MAR1!$C$13)/MAR1!$E$13)</f>
        <v/>
      </c>
    </row>
    <row r="6865">
      <c r="A6865" s="5" t="n">
        <v>6864</v>
      </c>
      <c r="B6865" s="5" t="n">
        <v>19</v>
      </c>
      <c r="C6865" s="5" t="n">
        <v>294</v>
      </c>
      <c r="D6865" s="5" t="n">
        <v>10</v>
      </c>
      <c r="E6865" s="5" t="n">
        <v>0</v>
      </c>
      <c r="F6865" s="5" t="n">
        <v>28.7</v>
      </c>
      <c r="G6865" s="5" t="n">
        <v>18</v>
      </c>
      <c r="H6865" s="5" t="n">
        <v>16.07</v>
      </c>
      <c r="I6865" s="6">
        <f>IF(E6865&gt;=Markov!$B$3,1,0)</f>
        <v/>
      </c>
      <c r="J6865" s="6">
        <f>I6864</f>
        <v/>
      </c>
      <c r="K6865" s="7">
        <f>MAR1!$B$5+MAR1!$C$5*COS(2*PI()*$C6865/365)+MAR1!$D$5*SIN(2*PI()*$C6865/365)</f>
        <v/>
      </c>
      <c r="L6865" s="7">
        <f>MAR1!$B$6+MAR1!$C$6*COS(2*PI()*$C6865/365)+MAR1!$D$6*SIN(2*PI()*$C6865/365)</f>
        <v/>
      </c>
      <c r="M6865" s="7">
        <f>MAR1!$B$7+MAR1!$C$7*COS(2*PI()*$C6865/365)+MAR1!$D$7*SIN(2*PI()*$C6865/365)</f>
        <v/>
      </c>
      <c r="N6865" s="7">
        <f>F6865-K6865</f>
        <v/>
      </c>
      <c r="O6865" s="7">
        <f>G6865-L6865</f>
        <v/>
      </c>
      <c r="P6865" s="7">
        <f>H6865-M6865</f>
        <v/>
      </c>
      <c r="Q6865" s="7">
        <f>IF($I6865=1,(N6865-MAR1!$B$11)/MAR1!$D$11,(N6865-MAR1!$C$11)/MAR1!$E$11)</f>
        <v/>
      </c>
      <c r="R6865" s="7">
        <f>IF($I6865=1,(O6865-MAR1!$B$12)/MAR1!$D$12,(O6865-MAR1!$C$12)/MAR1!$E$12)</f>
        <v/>
      </c>
      <c r="S6865" s="7">
        <f>IF($I6865=1,(P6865-MAR1!$B$13)/MAR1!$D$13,(P6865-MAR1!$C$13)/MAR1!$E$13)</f>
        <v/>
      </c>
    </row>
    <row r="6866">
      <c r="A6866" s="5" t="n">
        <v>6865</v>
      </c>
      <c r="B6866" s="5" t="n">
        <v>19</v>
      </c>
      <c r="C6866" s="5" t="n">
        <v>295</v>
      </c>
      <c r="D6866" s="5" t="n">
        <v>10</v>
      </c>
      <c r="E6866" s="5" t="n">
        <v>0</v>
      </c>
      <c r="F6866" s="5" t="n">
        <v>28.2</v>
      </c>
      <c r="G6866" s="5" t="n">
        <v>15.1</v>
      </c>
      <c r="H6866" s="5" t="n">
        <v>21.03</v>
      </c>
      <c r="I6866" s="6">
        <f>IF(E6866&gt;=Markov!$B$3,1,0)</f>
        <v/>
      </c>
      <c r="J6866" s="6">
        <f>I6865</f>
        <v/>
      </c>
      <c r="K6866" s="7">
        <f>MAR1!$B$5+MAR1!$C$5*COS(2*PI()*$C6866/365)+MAR1!$D$5*SIN(2*PI()*$C6866/365)</f>
        <v/>
      </c>
      <c r="L6866" s="7">
        <f>MAR1!$B$6+MAR1!$C$6*COS(2*PI()*$C6866/365)+MAR1!$D$6*SIN(2*PI()*$C6866/365)</f>
        <v/>
      </c>
      <c r="M6866" s="7">
        <f>MAR1!$B$7+MAR1!$C$7*COS(2*PI()*$C6866/365)+MAR1!$D$7*SIN(2*PI()*$C6866/365)</f>
        <v/>
      </c>
      <c r="N6866" s="7">
        <f>F6866-K6866</f>
        <v/>
      </c>
      <c r="O6866" s="7">
        <f>G6866-L6866</f>
        <v/>
      </c>
      <c r="P6866" s="7">
        <f>H6866-M6866</f>
        <v/>
      </c>
      <c r="Q6866" s="7">
        <f>IF($I6866=1,(N6866-MAR1!$B$11)/MAR1!$D$11,(N6866-MAR1!$C$11)/MAR1!$E$11)</f>
        <v/>
      </c>
      <c r="R6866" s="7">
        <f>IF($I6866=1,(O6866-MAR1!$B$12)/MAR1!$D$12,(O6866-MAR1!$C$12)/MAR1!$E$12)</f>
        <v/>
      </c>
      <c r="S6866" s="7">
        <f>IF($I6866=1,(P6866-MAR1!$B$13)/MAR1!$D$13,(P6866-MAR1!$C$13)/MAR1!$E$13)</f>
        <v/>
      </c>
    </row>
    <row r="6867">
      <c r="A6867" s="5" t="n">
        <v>6866</v>
      </c>
      <c r="B6867" s="5" t="n">
        <v>19</v>
      </c>
      <c r="C6867" s="5" t="n">
        <v>296</v>
      </c>
      <c r="D6867" s="5" t="n">
        <v>10</v>
      </c>
      <c r="E6867" s="5" t="n">
        <v>0</v>
      </c>
      <c r="F6867" s="5" t="n">
        <v>27.8</v>
      </c>
      <c r="G6867" s="5" t="n">
        <v>14.3</v>
      </c>
      <c r="H6867" s="5" t="n">
        <v>16.8</v>
      </c>
      <c r="I6867" s="6">
        <f>IF(E6867&gt;=Markov!$B$3,1,0)</f>
        <v/>
      </c>
      <c r="J6867" s="6">
        <f>I6866</f>
        <v/>
      </c>
      <c r="K6867" s="7">
        <f>MAR1!$B$5+MAR1!$C$5*COS(2*PI()*$C6867/365)+MAR1!$D$5*SIN(2*PI()*$C6867/365)</f>
        <v/>
      </c>
      <c r="L6867" s="7">
        <f>MAR1!$B$6+MAR1!$C$6*COS(2*PI()*$C6867/365)+MAR1!$D$6*SIN(2*PI()*$C6867/365)</f>
        <v/>
      </c>
      <c r="M6867" s="7">
        <f>MAR1!$B$7+MAR1!$C$7*COS(2*PI()*$C6867/365)+MAR1!$D$7*SIN(2*PI()*$C6867/365)</f>
        <v/>
      </c>
      <c r="N6867" s="7">
        <f>F6867-K6867</f>
        <v/>
      </c>
      <c r="O6867" s="7">
        <f>G6867-L6867</f>
        <v/>
      </c>
      <c r="P6867" s="7">
        <f>H6867-M6867</f>
        <v/>
      </c>
      <c r="Q6867" s="7">
        <f>IF($I6867=1,(N6867-MAR1!$B$11)/MAR1!$D$11,(N6867-MAR1!$C$11)/MAR1!$E$11)</f>
        <v/>
      </c>
      <c r="R6867" s="7">
        <f>IF($I6867=1,(O6867-MAR1!$B$12)/MAR1!$D$12,(O6867-MAR1!$C$12)/MAR1!$E$12)</f>
        <v/>
      </c>
      <c r="S6867" s="7">
        <f>IF($I6867=1,(P6867-MAR1!$B$13)/MAR1!$D$13,(P6867-MAR1!$C$13)/MAR1!$E$13)</f>
        <v/>
      </c>
    </row>
    <row r="6868">
      <c r="A6868" s="5" t="n">
        <v>6867</v>
      </c>
      <c r="B6868" s="5" t="n">
        <v>19</v>
      </c>
      <c r="C6868" s="5" t="n">
        <v>297</v>
      </c>
      <c r="D6868" s="5" t="n">
        <v>10</v>
      </c>
      <c r="E6868" s="5" t="n">
        <v>0</v>
      </c>
      <c r="F6868" s="5" t="n">
        <v>27.7</v>
      </c>
      <c r="G6868" s="5" t="n">
        <v>15.5</v>
      </c>
      <c r="H6868" s="5" t="n">
        <v>15.78</v>
      </c>
      <c r="I6868" s="6">
        <f>IF(E6868&gt;=Markov!$B$3,1,0)</f>
        <v/>
      </c>
      <c r="J6868" s="6">
        <f>I6867</f>
        <v/>
      </c>
      <c r="K6868" s="7">
        <f>MAR1!$B$5+MAR1!$C$5*COS(2*PI()*$C6868/365)+MAR1!$D$5*SIN(2*PI()*$C6868/365)</f>
        <v/>
      </c>
      <c r="L6868" s="7">
        <f>MAR1!$B$6+MAR1!$C$6*COS(2*PI()*$C6868/365)+MAR1!$D$6*SIN(2*PI()*$C6868/365)</f>
        <v/>
      </c>
      <c r="M6868" s="7">
        <f>MAR1!$B$7+MAR1!$C$7*COS(2*PI()*$C6868/365)+MAR1!$D$7*SIN(2*PI()*$C6868/365)</f>
        <v/>
      </c>
      <c r="N6868" s="7">
        <f>F6868-K6868</f>
        <v/>
      </c>
      <c r="O6868" s="7">
        <f>G6868-L6868</f>
        <v/>
      </c>
      <c r="P6868" s="7">
        <f>H6868-M6868</f>
        <v/>
      </c>
      <c r="Q6868" s="7">
        <f>IF($I6868=1,(N6868-MAR1!$B$11)/MAR1!$D$11,(N6868-MAR1!$C$11)/MAR1!$E$11)</f>
        <v/>
      </c>
      <c r="R6868" s="7">
        <f>IF($I6868=1,(O6868-MAR1!$B$12)/MAR1!$D$12,(O6868-MAR1!$C$12)/MAR1!$E$12)</f>
        <v/>
      </c>
      <c r="S6868" s="7">
        <f>IF($I6868=1,(P6868-MAR1!$B$13)/MAR1!$D$13,(P6868-MAR1!$C$13)/MAR1!$E$13)</f>
        <v/>
      </c>
    </row>
    <row r="6869">
      <c r="A6869" s="5" t="n">
        <v>6868</v>
      </c>
      <c r="B6869" s="5" t="n">
        <v>19</v>
      </c>
      <c r="C6869" s="5" t="n">
        <v>298</v>
      </c>
      <c r="D6869" s="5" t="n">
        <v>10</v>
      </c>
      <c r="E6869" s="5" t="n">
        <v>0</v>
      </c>
      <c r="F6869" s="5" t="n">
        <v>27.9</v>
      </c>
      <c r="G6869" s="5" t="n">
        <v>17.6</v>
      </c>
      <c r="H6869" s="5" t="n">
        <v>6.45</v>
      </c>
      <c r="I6869" s="6">
        <f>IF(E6869&gt;=Markov!$B$3,1,0)</f>
        <v/>
      </c>
      <c r="J6869" s="6">
        <f>I6868</f>
        <v/>
      </c>
      <c r="K6869" s="7">
        <f>MAR1!$B$5+MAR1!$C$5*COS(2*PI()*$C6869/365)+MAR1!$D$5*SIN(2*PI()*$C6869/365)</f>
        <v/>
      </c>
      <c r="L6869" s="7">
        <f>MAR1!$B$6+MAR1!$C$6*COS(2*PI()*$C6869/365)+MAR1!$D$6*SIN(2*PI()*$C6869/365)</f>
        <v/>
      </c>
      <c r="M6869" s="7">
        <f>MAR1!$B$7+MAR1!$C$7*COS(2*PI()*$C6869/365)+MAR1!$D$7*SIN(2*PI()*$C6869/365)</f>
        <v/>
      </c>
      <c r="N6869" s="7">
        <f>F6869-K6869</f>
        <v/>
      </c>
      <c r="O6869" s="7">
        <f>G6869-L6869</f>
        <v/>
      </c>
      <c r="P6869" s="7">
        <f>H6869-M6869</f>
        <v/>
      </c>
      <c r="Q6869" s="7">
        <f>IF($I6869=1,(N6869-MAR1!$B$11)/MAR1!$D$11,(N6869-MAR1!$C$11)/MAR1!$E$11)</f>
        <v/>
      </c>
      <c r="R6869" s="7">
        <f>IF($I6869=1,(O6869-MAR1!$B$12)/MAR1!$D$12,(O6869-MAR1!$C$12)/MAR1!$E$12)</f>
        <v/>
      </c>
      <c r="S6869" s="7">
        <f>IF($I6869=1,(P6869-MAR1!$B$13)/MAR1!$D$13,(P6869-MAR1!$C$13)/MAR1!$E$13)</f>
        <v/>
      </c>
    </row>
    <row r="6870">
      <c r="A6870" s="5" t="n">
        <v>6869</v>
      </c>
      <c r="B6870" s="5" t="n">
        <v>19</v>
      </c>
      <c r="C6870" s="5" t="n">
        <v>299</v>
      </c>
      <c r="D6870" s="5" t="n">
        <v>10</v>
      </c>
      <c r="E6870" s="5" t="n">
        <v>0</v>
      </c>
      <c r="F6870" s="5" t="n">
        <v>26.9</v>
      </c>
      <c r="G6870" s="5" t="n">
        <v>17.5</v>
      </c>
      <c r="H6870" s="5" t="n">
        <v>8.93</v>
      </c>
      <c r="I6870" s="6">
        <f>IF(E6870&gt;=Markov!$B$3,1,0)</f>
        <v/>
      </c>
      <c r="J6870" s="6">
        <f>I6869</f>
        <v/>
      </c>
      <c r="K6870" s="7">
        <f>MAR1!$B$5+MAR1!$C$5*COS(2*PI()*$C6870/365)+MAR1!$D$5*SIN(2*PI()*$C6870/365)</f>
        <v/>
      </c>
      <c r="L6870" s="7">
        <f>MAR1!$B$6+MAR1!$C$6*COS(2*PI()*$C6870/365)+MAR1!$D$6*SIN(2*PI()*$C6870/365)</f>
        <v/>
      </c>
      <c r="M6870" s="7">
        <f>MAR1!$B$7+MAR1!$C$7*COS(2*PI()*$C6870/365)+MAR1!$D$7*SIN(2*PI()*$C6870/365)</f>
        <v/>
      </c>
      <c r="N6870" s="7">
        <f>F6870-K6870</f>
        <v/>
      </c>
      <c r="O6870" s="7">
        <f>G6870-L6870</f>
        <v/>
      </c>
      <c r="P6870" s="7">
        <f>H6870-M6870</f>
        <v/>
      </c>
      <c r="Q6870" s="7">
        <f>IF($I6870=1,(N6870-MAR1!$B$11)/MAR1!$D$11,(N6870-MAR1!$C$11)/MAR1!$E$11)</f>
        <v/>
      </c>
      <c r="R6870" s="7">
        <f>IF($I6870=1,(O6870-MAR1!$B$12)/MAR1!$D$12,(O6870-MAR1!$C$12)/MAR1!$E$12)</f>
        <v/>
      </c>
      <c r="S6870" s="7">
        <f>IF($I6870=1,(P6870-MAR1!$B$13)/MAR1!$D$13,(P6870-MAR1!$C$13)/MAR1!$E$13)</f>
        <v/>
      </c>
    </row>
    <row r="6871">
      <c r="A6871" s="5" t="n">
        <v>6870</v>
      </c>
      <c r="B6871" s="5" t="n">
        <v>19</v>
      </c>
      <c r="C6871" s="5" t="n">
        <v>300</v>
      </c>
      <c r="D6871" s="5" t="n">
        <v>10</v>
      </c>
      <c r="E6871" s="5" t="n">
        <v>0</v>
      </c>
      <c r="F6871" s="5" t="n">
        <v>26.5</v>
      </c>
      <c r="G6871" s="5" t="n">
        <v>16.5</v>
      </c>
      <c r="H6871" s="5" t="n">
        <v>15.8</v>
      </c>
      <c r="I6871" s="6">
        <f>IF(E6871&gt;=Markov!$B$3,1,0)</f>
        <v/>
      </c>
      <c r="J6871" s="6">
        <f>I6870</f>
        <v/>
      </c>
      <c r="K6871" s="7">
        <f>MAR1!$B$5+MAR1!$C$5*COS(2*PI()*$C6871/365)+MAR1!$D$5*SIN(2*PI()*$C6871/365)</f>
        <v/>
      </c>
      <c r="L6871" s="7">
        <f>MAR1!$B$6+MAR1!$C$6*COS(2*PI()*$C6871/365)+MAR1!$D$6*SIN(2*PI()*$C6871/365)</f>
        <v/>
      </c>
      <c r="M6871" s="7">
        <f>MAR1!$B$7+MAR1!$C$7*COS(2*PI()*$C6871/365)+MAR1!$D$7*SIN(2*PI()*$C6871/365)</f>
        <v/>
      </c>
      <c r="N6871" s="7">
        <f>F6871-K6871</f>
        <v/>
      </c>
      <c r="O6871" s="7">
        <f>G6871-L6871</f>
        <v/>
      </c>
      <c r="P6871" s="7">
        <f>H6871-M6871</f>
        <v/>
      </c>
      <c r="Q6871" s="7">
        <f>IF($I6871=1,(N6871-MAR1!$B$11)/MAR1!$D$11,(N6871-MAR1!$C$11)/MAR1!$E$11)</f>
        <v/>
      </c>
      <c r="R6871" s="7">
        <f>IF($I6871=1,(O6871-MAR1!$B$12)/MAR1!$D$12,(O6871-MAR1!$C$12)/MAR1!$E$12)</f>
        <v/>
      </c>
      <c r="S6871" s="7">
        <f>IF($I6871=1,(P6871-MAR1!$B$13)/MAR1!$D$13,(P6871-MAR1!$C$13)/MAR1!$E$13)</f>
        <v/>
      </c>
    </row>
    <row r="6872">
      <c r="A6872" s="5" t="n">
        <v>6871</v>
      </c>
      <c r="B6872" s="5" t="n">
        <v>19</v>
      </c>
      <c r="C6872" s="5" t="n">
        <v>301</v>
      </c>
      <c r="D6872" s="5" t="n">
        <v>10</v>
      </c>
      <c r="E6872" s="5" t="n">
        <v>0</v>
      </c>
      <c r="F6872" s="5" t="n">
        <v>27.5</v>
      </c>
      <c r="G6872" s="5" t="n">
        <v>16.6</v>
      </c>
      <c r="H6872" s="5" t="n">
        <v>14.73</v>
      </c>
      <c r="I6872" s="6">
        <f>IF(E6872&gt;=Markov!$B$3,1,0)</f>
        <v/>
      </c>
      <c r="J6872" s="6">
        <f>I6871</f>
        <v/>
      </c>
      <c r="K6872" s="7">
        <f>MAR1!$B$5+MAR1!$C$5*COS(2*PI()*$C6872/365)+MAR1!$D$5*SIN(2*PI()*$C6872/365)</f>
        <v/>
      </c>
      <c r="L6872" s="7">
        <f>MAR1!$B$6+MAR1!$C$6*COS(2*PI()*$C6872/365)+MAR1!$D$6*SIN(2*PI()*$C6872/365)</f>
        <v/>
      </c>
      <c r="M6872" s="7">
        <f>MAR1!$B$7+MAR1!$C$7*COS(2*PI()*$C6872/365)+MAR1!$D$7*SIN(2*PI()*$C6872/365)</f>
        <v/>
      </c>
      <c r="N6872" s="7">
        <f>F6872-K6872</f>
        <v/>
      </c>
      <c r="O6872" s="7">
        <f>G6872-L6872</f>
        <v/>
      </c>
      <c r="P6872" s="7">
        <f>H6872-M6872</f>
        <v/>
      </c>
      <c r="Q6872" s="7">
        <f>IF($I6872=1,(N6872-MAR1!$B$11)/MAR1!$D$11,(N6872-MAR1!$C$11)/MAR1!$E$11)</f>
        <v/>
      </c>
      <c r="R6872" s="7">
        <f>IF($I6872=1,(O6872-MAR1!$B$12)/MAR1!$D$12,(O6872-MAR1!$C$12)/MAR1!$E$12)</f>
        <v/>
      </c>
      <c r="S6872" s="7">
        <f>IF($I6872=1,(P6872-MAR1!$B$13)/MAR1!$D$13,(P6872-MAR1!$C$13)/MAR1!$E$13)</f>
        <v/>
      </c>
    </row>
    <row r="6873">
      <c r="A6873" s="5" t="n">
        <v>6872</v>
      </c>
      <c r="B6873" s="5" t="n">
        <v>19</v>
      </c>
      <c r="C6873" s="5" t="n">
        <v>302</v>
      </c>
      <c r="D6873" s="5" t="n">
        <v>10</v>
      </c>
      <c r="E6873" s="5" t="n">
        <v>0</v>
      </c>
      <c r="F6873" s="5" t="n">
        <v>27.8</v>
      </c>
      <c r="G6873" s="5" t="n">
        <v>15.9</v>
      </c>
      <c r="H6873" s="5" t="n">
        <v>16.53</v>
      </c>
      <c r="I6873" s="6">
        <f>IF(E6873&gt;=Markov!$B$3,1,0)</f>
        <v/>
      </c>
      <c r="J6873" s="6">
        <f>I6872</f>
        <v/>
      </c>
      <c r="K6873" s="7">
        <f>MAR1!$B$5+MAR1!$C$5*COS(2*PI()*$C6873/365)+MAR1!$D$5*SIN(2*PI()*$C6873/365)</f>
        <v/>
      </c>
      <c r="L6873" s="7">
        <f>MAR1!$B$6+MAR1!$C$6*COS(2*PI()*$C6873/365)+MAR1!$D$6*SIN(2*PI()*$C6873/365)</f>
        <v/>
      </c>
      <c r="M6873" s="7">
        <f>MAR1!$B$7+MAR1!$C$7*COS(2*PI()*$C6873/365)+MAR1!$D$7*SIN(2*PI()*$C6873/365)</f>
        <v/>
      </c>
      <c r="N6873" s="7">
        <f>F6873-K6873</f>
        <v/>
      </c>
      <c r="O6873" s="7">
        <f>G6873-L6873</f>
        <v/>
      </c>
      <c r="P6873" s="7">
        <f>H6873-M6873</f>
        <v/>
      </c>
      <c r="Q6873" s="7">
        <f>IF($I6873=1,(N6873-MAR1!$B$11)/MAR1!$D$11,(N6873-MAR1!$C$11)/MAR1!$E$11)</f>
        <v/>
      </c>
      <c r="R6873" s="7">
        <f>IF($I6873=1,(O6873-MAR1!$B$12)/MAR1!$D$12,(O6873-MAR1!$C$12)/MAR1!$E$12)</f>
        <v/>
      </c>
      <c r="S6873" s="7">
        <f>IF($I6873=1,(P6873-MAR1!$B$13)/MAR1!$D$13,(P6873-MAR1!$C$13)/MAR1!$E$13)</f>
        <v/>
      </c>
    </row>
    <row r="6874">
      <c r="A6874" s="5" t="n">
        <v>6873</v>
      </c>
      <c r="B6874" s="5" t="n">
        <v>19</v>
      </c>
      <c r="C6874" s="5" t="n">
        <v>303</v>
      </c>
      <c r="D6874" s="5" t="n">
        <v>10</v>
      </c>
      <c r="E6874" s="5" t="n">
        <v>0</v>
      </c>
      <c r="F6874" s="5" t="n">
        <v>28.5</v>
      </c>
      <c r="G6874" s="5" t="n">
        <v>16.3</v>
      </c>
      <c r="H6874" s="5" t="n">
        <v>13.17</v>
      </c>
      <c r="I6874" s="6">
        <f>IF(E6874&gt;=Markov!$B$3,1,0)</f>
        <v/>
      </c>
      <c r="J6874" s="6">
        <f>I6873</f>
        <v/>
      </c>
      <c r="K6874" s="7">
        <f>MAR1!$B$5+MAR1!$C$5*COS(2*PI()*$C6874/365)+MAR1!$D$5*SIN(2*PI()*$C6874/365)</f>
        <v/>
      </c>
      <c r="L6874" s="7">
        <f>MAR1!$B$6+MAR1!$C$6*COS(2*PI()*$C6874/365)+MAR1!$D$6*SIN(2*PI()*$C6874/365)</f>
        <v/>
      </c>
      <c r="M6874" s="7">
        <f>MAR1!$B$7+MAR1!$C$7*COS(2*PI()*$C6874/365)+MAR1!$D$7*SIN(2*PI()*$C6874/365)</f>
        <v/>
      </c>
      <c r="N6874" s="7">
        <f>F6874-K6874</f>
        <v/>
      </c>
      <c r="O6874" s="7">
        <f>G6874-L6874</f>
        <v/>
      </c>
      <c r="P6874" s="7">
        <f>H6874-M6874</f>
        <v/>
      </c>
      <c r="Q6874" s="7">
        <f>IF($I6874=1,(N6874-MAR1!$B$11)/MAR1!$D$11,(N6874-MAR1!$C$11)/MAR1!$E$11)</f>
        <v/>
      </c>
      <c r="R6874" s="7">
        <f>IF($I6874=1,(O6874-MAR1!$B$12)/MAR1!$D$12,(O6874-MAR1!$C$12)/MAR1!$E$12)</f>
        <v/>
      </c>
      <c r="S6874" s="7">
        <f>IF($I6874=1,(P6874-MAR1!$B$13)/MAR1!$D$13,(P6874-MAR1!$C$13)/MAR1!$E$13)</f>
        <v/>
      </c>
    </row>
    <row r="6875">
      <c r="A6875" s="5" t="n">
        <v>6874</v>
      </c>
      <c r="B6875" s="5" t="n">
        <v>19</v>
      </c>
      <c r="C6875" s="5" t="n">
        <v>304</v>
      </c>
      <c r="D6875" s="5" t="n">
        <v>10</v>
      </c>
      <c r="E6875" s="5" t="n">
        <v>0</v>
      </c>
      <c r="F6875" s="5" t="n">
        <v>27.7</v>
      </c>
      <c r="G6875" s="5" t="n">
        <v>17.4</v>
      </c>
      <c r="H6875" s="5" t="n">
        <v>15.36</v>
      </c>
      <c r="I6875" s="6">
        <f>IF(E6875&gt;=Markov!$B$3,1,0)</f>
        <v/>
      </c>
      <c r="J6875" s="6">
        <f>I6874</f>
        <v/>
      </c>
      <c r="K6875" s="7">
        <f>MAR1!$B$5+MAR1!$C$5*COS(2*PI()*$C6875/365)+MAR1!$D$5*SIN(2*PI()*$C6875/365)</f>
        <v/>
      </c>
      <c r="L6875" s="7">
        <f>MAR1!$B$6+MAR1!$C$6*COS(2*PI()*$C6875/365)+MAR1!$D$6*SIN(2*PI()*$C6875/365)</f>
        <v/>
      </c>
      <c r="M6875" s="7">
        <f>MAR1!$B$7+MAR1!$C$7*COS(2*PI()*$C6875/365)+MAR1!$D$7*SIN(2*PI()*$C6875/365)</f>
        <v/>
      </c>
      <c r="N6875" s="7">
        <f>F6875-K6875</f>
        <v/>
      </c>
      <c r="O6875" s="7">
        <f>G6875-L6875</f>
        <v/>
      </c>
      <c r="P6875" s="7">
        <f>H6875-M6875</f>
        <v/>
      </c>
      <c r="Q6875" s="7">
        <f>IF($I6875=1,(N6875-MAR1!$B$11)/MAR1!$D$11,(N6875-MAR1!$C$11)/MAR1!$E$11)</f>
        <v/>
      </c>
      <c r="R6875" s="7">
        <f>IF($I6875=1,(O6875-MAR1!$B$12)/MAR1!$D$12,(O6875-MAR1!$C$12)/MAR1!$E$12)</f>
        <v/>
      </c>
      <c r="S6875" s="7">
        <f>IF($I6875=1,(P6875-MAR1!$B$13)/MAR1!$D$13,(P6875-MAR1!$C$13)/MAR1!$E$13)</f>
        <v/>
      </c>
    </row>
    <row r="6876">
      <c r="A6876" s="5" t="n">
        <v>6875</v>
      </c>
      <c r="B6876" s="5" t="n">
        <v>19</v>
      </c>
      <c r="C6876" s="5" t="n">
        <v>305</v>
      </c>
      <c r="D6876" s="5" t="n">
        <v>11</v>
      </c>
      <c r="E6876" s="5" t="n">
        <v>0</v>
      </c>
      <c r="F6876" s="5" t="n">
        <v>28.9</v>
      </c>
      <c r="G6876" s="5" t="n">
        <v>17</v>
      </c>
      <c r="H6876" s="5" t="n">
        <v>20.79</v>
      </c>
      <c r="I6876" s="6">
        <f>IF(E6876&gt;=Markov!$B$3,1,0)</f>
        <v/>
      </c>
      <c r="J6876" s="6">
        <f>I6875</f>
        <v/>
      </c>
      <c r="K6876" s="7">
        <f>MAR1!$B$5+MAR1!$C$5*COS(2*PI()*$C6876/365)+MAR1!$D$5*SIN(2*PI()*$C6876/365)</f>
        <v/>
      </c>
      <c r="L6876" s="7">
        <f>MAR1!$B$6+MAR1!$C$6*COS(2*PI()*$C6876/365)+MAR1!$D$6*SIN(2*PI()*$C6876/365)</f>
        <v/>
      </c>
      <c r="M6876" s="7">
        <f>MAR1!$B$7+MAR1!$C$7*COS(2*PI()*$C6876/365)+MAR1!$D$7*SIN(2*PI()*$C6876/365)</f>
        <v/>
      </c>
      <c r="N6876" s="7">
        <f>F6876-K6876</f>
        <v/>
      </c>
      <c r="O6876" s="7">
        <f>G6876-L6876</f>
        <v/>
      </c>
      <c r="P6876" s="7">
        <f>H6876-M6876</f>
        <v/>
      </c>
      <c r="Q6876" s="7">
        <f>IF($I6876=1,(N6876-MAR1!$B$11)/MAR1!$D$11,(N6876-MAR1!$C$11)/MAR1!$E$11)</f>
        <v/>
      </c>
      <c r="R6876" s="7">
        <f>IF($I6876=1,(O6876-MAR1!$B$12)/MAR1!$D$12,(O6876-MAR1!$C$12)/MAR1!$E$12)</f>
        <v/>
      </c>
      <c r="S6876" s="7">
        <f>IF($I6876=1,(P6876-MAR1!$B$13)/MAR1!$D$13,(P6876-MAR1!$C$13)/MAR1!$E$13)</f>
        <v/>
      </c>
    </row>
    <row r="6877">
      <c r="A6877" s="5" t="n">
        <v>6876</v>
      </c>
      <c r="B6877" s="5" t="n">
        <v>19</v>
      </c>
      <c r="C6877" s="5" t="n">
        <v>306</v>
      </c>
      <c r="D6877" s="5" t="n">
        <v>11</v>
      </c>
      <c r="E6877" s="5" t="n">
        <v>0</v>
      </c>
      <c r="F6877" s="5" t="n">
        <v>30</v>
      </c>
      <c r="G6877" s="5" t="n">
        <v>17</v>
      </c>
      <c r="H6877" s="5" t="n">
        <v>22.06</v>
      </c>
      <c r="I6877" s="6">
        <f>IF(E6877&gt;=Markov!$B$3,1,0)</f>
        <v/>
      </c>
      <c r="J6877" s="6">
        <f>I6876</f>
        <v/>
      </c>
      <c r="K6877" s="7">
        <f>MAR1!$B$5+MAR1!$C$5*COS(2*PI()*$C6877/365)+MAR1!$D$5*SIN(2*PI()*$C6877/365)</f>
        <v/>
      </c>
      <c r="L6877" s="7">
        <f>MAR1!$B$6+MAR1!$C$6*COS(2*PI()*$C6877/365)+MAR1!$D$6*SIN(2*PI()*$C6877/365)</f>
        <v/>
      </c>
      <c r="M6877" s="7">
        <f>MAR1!$B$7+MAR1!$C$7*COS(2*PI()*$C6877/365)+MAR1!$D$7*SIN(2*PI()*$C6877/365)</f>
        <v/>
      </c>
      <c r="N6877" s="7">
        <f>F6877-K6877</f>
        <v/>
      </c>
      <c r="O6877" s="7">
        <f>G6877-L6877</f>
        <v/>
      </c>
      <c r="P6877" s="7">
        <f>H6877-M6877</f>
        <v/>
      </c>
      <c r="Q6877" s="7">
        <f>IF($I6877=1,(N6877-MAR1!$B$11)/MAR1!$D$11,(N6877-MAR1!$C$11)/MAR1!$E$11)</f>
        <v/>
      </c>
      <c r="R6877" s="7">
        <f>IF($I6877=1,(O6877-MAR1!$B$12)/MAR1!$D$12,(O6877-MAR1!$C$12)/MAR1!$E$12)</f>
        <v/>
      </c>
      <c r="S6877" s="7">
        <f>IF($I6877=1,(P6877-MAR1!$B$13)/MAR1!$D$13,(P6877-MAR1!$C$13)/MAR1!$E$13)</f>
        <v/>
      </c>
    </row>
    <row r="6878">
      <c r="A6878" s="5" t="n">
        <v>6877</v>
      </c>
      <c r="B6878" s="5" t="n">
        <v>19</v>
      </c>
      <c r="C6878" s="5" t="n">
        <v>307</v>
      </c>
      <c r="D6878" s="5" t="n">
        <v>11</v>
      </c>
      <c r="E6878" s="5" t="n">
        <v>0</v>
      </c>
      <c r="F6878" s="5" t="n">
        <v>32.9</v>
      </c>
      <c r="G6878" s="5" t="n">
        <v>18.3</v>
      </c>
      <c r="H6878" s="5" t="n">
        <v>17.83</v>
      </c>
      <c r="I6878" s="6">
        <f>IF(E6878&gt;=Markov!$B$3,1,0)</f>
        <v/>
      </c>
      <c r="J6878" s="6">
        <f>I6877</f>
        <v/>
      </c>
      <c r="K6878" s="7">
        <f>MAR1!$B$5+MAR1!$C$5*COS(2*PI()*$C6878/365)+MAR1!$D$5*SIN(2*PI()*$C6878/365)</f>
        <v/>
      </c>
      <c r="L6878" s="7">
        <f>MAR1!$B$6+MAR1!$C$6*COS(2*PI()*$C6878/365)+MAR1!$D$6*SIN(2*PI()*$C6878/365)</f>
        <v/>
      </c>
      <c r="M6878" s="7">
        <f>MAR1!$B$7+MAR1!$C$7*COS(2*PI()*$C6878/365)+MAR1!$D$7*SIN(2*PI()*$C6878/365)</f>
        <v/>
      </c>
      <c r="N6878" s="7">
        <f>F6878-K6878</f>
        <v/>
      </c>
      <c r="O6878" s="7">
        <f>G6878-L6878</f>
        <v/>
      </c>
      <c r="P6878" s="7">
        <f>H6878-M6878</f>
        <v/>
      </c>
      <c r="Q6878" s="7">
        <f>IF($I6878=1,(N6878-MAR1!$B$11)/MAR1!$D$11,(N6878-MAR1!$C$11)/MAR1!$E$11)</f>
        <v/>
      </c>
      <c r="R6878" s="7">
        <f>IF($I6878=1,(O6878-MAR1!$B$12)/MAR1!$D$12,(O6878-MAR1!$C$12)/MAR1!$E$12)</f>
        <v/>
      </c>
      <c r="S6878" s="7">
        <f>IF($I6878=1,(P6878-MAR1!$B$13)/MAR1!$D$13,(P6878-MAR1!$C$13)/MAR1!$E$13)</f>
        <v/>
      </c>
    </row>
    <row r="6879">
      <c r="A6879" s="5" t="n">
        <v>6878</v>
      </c>
      <c r="B6879" s="5" t="n">
        <v>19</v>
      </c>
      <c r="C6879" s="5" t="n">
        <v>308</v>
      </c>
      <c r="D6879" s="5" t="n">
        <v>11</v>
      </c>
      <c r="E6879" s="5" t="n">
        <v>0</v>
      </c>
      <c r="F6879" s="5" t="n">
        <v>33.3</v>
      </c>
      <c r="G6879" s="5" t="n">
        <v>17.2</v>
      </c>
      <c r="H6879" s="5" t="n">
        <v>19.99</v>
      </c>
      <c r="I6879" s="6">
        <f>IF(E6879&gt;=Markov!$B$3,1,0)</f>
        <v/>
      </c>
      <c r="J6879" s="6">
        <f>I6878</f>
        <v/>
      </c>
      <c r="K6879" s="7">
        <f>MAR1!$B$5+MAR1!$C$5*COS(2*PI()*$C6879/365)+MAR1!$D$5*SIN(2*PI()*$C6879/365)</f>
        <v/>
      </c>
      <c r="L6879" s="7">
        <f>MAR1!$B$6+MAR1!$C$6*COS(2*PI()*$C6879/365)+MAR1!$D$6*SIN(2*PI()*$C6879/365)</f>
        <v/>
      </c>
      <c r="M6879" s="7">
        <f>MAR1!$B$7+MAR1!$C$7*COS(2*PI()*$C6879/365)+MAR1!$D$7*SIN(2*PI()*$C6879/365)</f>
        <v/>
      </c>
      <c r="N6879" s="7">
        <f>F6879-K6879</f>
        <v/>
      </c>
      <c r="O6879" s="7">
        <f>G6879-L6879</f>
        <v/>
      </c>
      <c r="P6879" s="7">
        <f>H6879-M6879</f>
        <v/>
      </c>
      <c r="Q6879" s="7">
        <f>IF($I6879=1,(N6879-MAR1!$B$11)/MAR1!$D$11,(N6879-MAR1!$C$11)/MAR1!$E$11)</f>
        <v/>
      </c>
      <c r="R6879" s="7">
        <f>IF($I6879=1,(O6879-MAR1!$B$12)/MAR1!$D$12,(O6879-MAR1!$C$12)/MAR1!$E$12)</f>
        <v/>
      </c>
      <c r="S6879" s="7">
        <f>IF($I6879=1,(P6879-MAR1!$B$13)/MAR1!$D$13,(P6879-MAR1!$C$13)/MAR1!$E$13)</f>
        <v/>
      </c>
    </row>
    <row r="6880">
      <c r="A6880" s="5" t="n">
        <v>6879</v>
      </c>
      <c r="B6880" s="5" t="n">
        <v>19</v>
      </c>
      <c r="C6880" s="5" t="n">
        <v>309</v>
      </c>
      <c r="D6880" s="5" t="n">
        <v>11</v>
      </c>
      <c r="E6880" s="5" t="n">
        <v>0</v>
      </c>
      <c r="F6880" s="5" t="n">
        <v>31.8</v>
      </c>
      <c r="G6880" s="5" t="n">
        <v>19.4</v>
      </c>
      <c r="H6880" s="5" t="n">
        <v>23.06</v>
      </c>
      <c r="I6880" s="6">
        <f>IF(E6880&gt;=Markov!$B$3,1,0)</f>
        <v/>
      </c>
      <c r="J6880" s="6">
        <f>I6879</f>
        <v/>
      </c>
      <c r="K6880" s="7">
        <f>MAR1!$B$5+MAR1!$C$5*COS(2*PI()*$C6880/365)+MAR1!$D$5*SIN(2*PI()*$C6880/365)</f>
        <v/>
      </c>
      <c r="L6880" s="7">
        <f>MAR1!$B$6+MAR1!$C$6*COS(2*PI()*$C6880/365)+MAR1!$D$6*SIN(2*PI()*$C6880/365)</f>
        <v/>
      </c>
      <c r="M6880" s="7">
        <f>MAR1!$B$7+MAR1!$C$7*COS(2*PI()*$C6880/365)+MAR1!$D$7*SIN(2*PI()*$C6880/365)</f>
        <v/>
      </c>
      <c r="N6880" s="7">
        <f>F6880-K6880</f>
        <v/>
      </c>
      <c r="O6880" s="7">
        <f>G6880-L6880</f>
        <v/>
      </c>
      <c r="P6880" s="7">
        <f>H6880-M6880</f>
        <v/>
      </c>
      <c r="Q6880" s="7">
        <f>IF($I6880=1,(N6880-MAR1!$B$11)/MAR1!$D$11,(N6880-MAR1!$C$11)/MAR1!$E$11)</f>
        <v/>
      </c>
      <c r="R6880" s="7">
        <f>IF($I6880=1,(O6880-MAR1!$B$12)/MAR1!$D$12,(O6880-MAR1!$C$12)/MAR1!$E$12)</f>
        <v/>
      </c>
      <c r="S6880" s="7">
        <f>IF($I6880=1,(P6880-MAR1!$B$13)/MAR1!$D$13,(P6880-MAR1!$C$13)/MAR1!$E$13)</f>
        <v/>
      </c>
    </row>
    <row r="6881">
      <c r="A6881" s="5" t="n">
        <v>6880</v>
      </c>
      <c r="B6881" s="5" t="n">
        <v>19</v>
      </c>
      <c r="C6881" s="5" t="n">
        <v>310</v>
      </c>
      <c r="D6881" s="5" t="n">
        <v>11</v>
      </c>
      <c r="E6881" s="5" t="n">
        <v>0</v>
      </c>
      <c r="F6881" s="5" t="n">
        <v>30.3</v>
      </c>
      <c r="G6881" s="5" t="n">
        <v>16.7</v>
      </c>
      <c r="H6881" s="5" t="n">
        <v>16.97</v>
      </c>
      <c r="I6881" s="6">
        <f>IF(E6881&gt;=Markov!$B$3,1,0)</f>
        <v/>
      </c>
      <c r="J6881" s="6">
        <f>I6880</f>
        <v/>
      </c>
      <c r="K6881" s="7">
        <f>MAR1!$B$5+MAR1!$C$5*COS(2*PI()*$C6881/365)+MAR1!$D$5*SIN(2*PI()*$C6881/365)</f>
        <v/>
      </c>
      <c r="L6881" s="7">
        <f>MAR1!$B$6+MAR1!$C$6*COS(2*PI()*$C6881/365)+MAR1!$D$6*SIN(2*PI()*$C6881/365)</f>
        <v/>
      </c>
      <c r="M6881" s="7">
        <f>MAR1!$B$7+MAR1!$C$7*COS(2*PI()*$C6881/365)+MAR1!$D$7*SIN(2*PI()*$C6881/365)</f>
        <v/>
      </c>
      <c r="N6881" s="7">
        <f>F6881-K6881</f>
        <v/>
      </c>
      <c r="O6881" s="7">
        <f>G6881-L6881</f>
        <v/>
      </c>
      <c r="P6881" s="7">
        <f>H6881-M6881</f>
        <v/>
      </c>
      <c r="Q6881" s="7">
        <f>IF($I6881=1,(N6881-MAR1!$B$11)/MAR1!$D$11,(N6881-MAR1!$C$11)/MAR1!$E$11)</f>
        <v/>
      </c>
      <c r="R6881" s="7">
        <f>IF($I6881=1,(O6881-MAR1!$B$12)/MAR1!$D$12,(O6881-MAR1!$C$12)/MAR1!$E$12)</f>
        <v/>
      </c>
      <c r="S6881" s="7">
        <f>IF($I6881=1,(P6881-MAR1!$B$13)/MAR1!$D$13,(P6881-MAR1!$C$13)/MAR1!$E$13)</f>
        <v/>
      </c>
    </row>
    <row r="6882">
      <c r="A6882" s="5" t="n">
        <v>6881</v>
      </c>
      <c r="B6882" s="5" t="n">
        <v>19</v>
      </c>
      <c r="C6882" s="5" t="n">
        <v>311</v>
      </c>
      <c r="D6882" s="5" t="n">
        <v>11</v>
      </c>
      <c r="E6882" s="5" t="n">
        <v>0</v>
      </c>
      <c r="F6882" s="5" t="n">
        <v>31.4</v>
      </c>
      <c r="G6882" s="5" t="n">
        <v>17.4</v>
      </c>
      <c r="H6882" s="5" t="n">
        <v>18.02</v>
      </c>
      <c r="I6882" s="6">
        <f>IF(E6882&gt;=Markov!$B$3,1,0)</f>
        <v/>
      </c>
      <c r="J6882" s="6">
        <f>I6881</f>
        <v/>
      </c>
      <c r="K6882" s="7">
        <f>MAR1!$B$5+MAR1!$C$5*COS(2*PI()*$C6882/365)+MAR1!$D$5*SIN(2*PI()*$C6882/365)</f>
        <v/>
      </c>
      <c r="L6882" s="7">
        <f>MAR1!$B$6+MAR1!$C$6*COS(2*PI()*$C6882/365)+MAR1!$D$6*SIN(2*PI()*$C6882/365)</f>
        <v/>
      </c>
      <c r="M6882" s="7">
        <f>MAR1!$B$7+MAR1!$C$7*COS(2*PI()*$C6882/365)+MAR1!$D$7*SIN(2*PI()*$C6882/365)</f>
        <v/>
      </c>
      <c r="N6882" s="7">
        <f>F6882-K6882</f>
        <v/>
      </c>
      <c r="O6882" s="7">
        <f>G6882-L6882</f>
        <v/>
      </c>
      <c r="P6882" s="7">
        <f>H6882-M6882</f>
        <v/>
      </c>
      <c r="Q6882" s="7">
        <f>IF($I6882=1,(N6882-MAR1!$B$11)/MAR1!$D$11,(N6882-MAR1!$C$11)/MAR1!$E$11)</f>
        <v/>
      </c>
      <c r="R6882" s="7">
        <f>IF($I6882=1,(O6882-MAR1!$B$12)/MAR1!$D$12,(O6882-MAR1!$C$12)/MAR1!$E$12)</f>
        <v/>
      </c>
      <c r="S6882" s="7">
        <f>IF($I6882=1,(P6882-MAR1!$B$13)/MAR1!$D$13,(P6882-MAR1!$C$13)/MAR1!$E$13)</f>
        <v/>
      </c>
    </row>
    <row r="6883">
      <c r="A6883" s="5" t="n">
        <v>6882</v>
      </c>
      <c r="B6883" s="5" t="n">
        <v>19</v>
      </c>
      <c r="C6883" s="5" t="n">
        <v>312</v>
      </c>
      <c r="D6883" s="5" t="n">
        <v>11</v>
      </c>
      <c r="E6883" s="5" t="n">
        <v>0</v>
      </c>
      <c r="F6883" s="5" t="n">
        <v>30.6</v>
      </c>
      <c r="G6883" s="5" t="n">
        <v>17</v>
      </c>
      <c r="H6883" s="5" t="n">
        <v>20.53</v>
      </c>
      <c r="I6883" s="6">
        <f>IF(E6883&gt;=Markov!$B$3,1,0)</f>
        <v/>
      </c>
      <c r="J6883" s="6">
        <f>I6882</f>
        <v/>
      </c>
      <c r="K6883" s="7">
        <f>MAR1!$B$5+MAR1!$C$5*COS(2*PI()*$C6883/365)+MAR1!$D$5*SIN(2*PI()*$C6883/365)</f>
        <v/>
      </c>
      <c r="L6883" s="7">
        <f>MAR1!$B$6+MAR1!$C$6*COS(2*PI()*$C6883/365)+MAR1!$D$6*SIN(2*PI()*$C6883/365)</f>
        <v/>
      </c>
      <c r="M6883" s="7">
        <f>MAR1!$B$7+MAR1!$C$7*COS(2*PI()*$C6883/365)+MAR1!$D$7*SIN(2*PI()*$C6883/365)</f>
        <v/>
      </c>
      <c r="N6883" s="7">
        <f>F6883-K6883</f>
        <v/>
      </c>
      <c r="O6883" s="7">
        <f>G6883-L6883</f>
        <v/>
      </c>
      <c r="P6883" s="7">
        <f>H6883-M6883</f>
        <v/>
      </c>
      <c r="Q6883" s="7">
        <f>IF($I6883=1,(N6883-MAR1!$B$11)/MAR1!$D$11,(N6883-MAR1!$C$11)/MAR1!$E$11)</f>
        <v/>
      </c>
      <c r="R6883" s="7">
        <f>IF($I6883=1,(O6883-MAR1!$B$12)/MAR1!$D$12,(O6883-MAR1!$C$12)/MAR1!$E$12)</f>
        <v/>
      </c>
      <c r="S6883" s="7">
        <f>IF($I6883=1,(P6883-MAR1!$B$13)/MAR1!$D$13,(P6883-MAR1!$C$13)/MAR1!$E$13)</f>
        <v/>
      </c>
    </row>
    <row r="6884">
      <c r="A6884" s="5" t="n">
        <v>6883</v>
      </c>
      <c r="B6884" s="5" t="n">
        <v>19</v>
      </c>
      <c r="C6884" s="5" t="n">
        <v>313</v>
      </c>
      <c r="D6884" s="5" t="n">
        <v>11</v>
      </c>
      <c r="E6884" s="5" t="n">
        <v>0</v>
      </c>
      <c r="F6884" s="5" t="n">
        <v>33.3</v>
      </c>
      <c r="G6884" s="5" t="n">
        <v>15.5</v>
      </c>
      <c r="H6884" s="5" t="n">
        <v>21.39</v>
      </c>
      <c r="I6884" s="6">
        <f>IF(E6884&gt;=Markov!$B$3,1,0)</f>
        <v/>
      </c>
      <c r="J6884" s="6">
        <f>I6883</f>
        <v/>
      </c>
      <c r="K6884" s="7">
        <f>MAR1!$B$5+MAR1!$C$5*COS(2*PI()*$C6884/365)+MAR1!$D$5*SIN(2*PI()*$C6884/365)</f>
        <v/>
      </c>
      <c r="L6884" s="7">
        <f>MAR1!$B$6+MAR1!$C$6*COS(2*PI()*$C6884/365)+MAR1!$D$6*SIN(2*PI()*$C6884/365)</f>
        <v/>
      </c>
      <c r="M6884" s="7">
        <f>MAR1!$B$7+MAR1!$C$7*COS(2*PI()*$C6884/365)+MAR1!$D$7*SIN(2*PI()*$C6884/365)</f>
        <v/>
      </c>
      <c r="N6884" s="7">
        <f>F6884-K6884</f>
        <v/>
      </c>
      <c r="O6884" s="7">
        <f>G6884-L6884</f>
        <v/>
      </c>
      <c r="P6884" s="7">
        <f>H6884-M6884</f>
        <v/>
      </c>
      <c r="Q6884" s="7">
        <f>IF($I6884=1,(N6884-MAR1!$B$11)/MAR1!$D$11,(N6884-MAR1!$C$11)/MAR1!$E$11)</f>
        <v/>
      </c>
      <c r="R6884" s="7">
        <f>IF($I6884=1,(O6884-MAR1!$B$12)/MAR1!$D$12,(O6884-MAR1!$C$12)/MAR1!$E$12)</f>
        <v/>
      </c>
      <c r="S6884" s="7">
        <f>IF($I6884=1,(P6884-MAR1!$B$13)/MAR1!$D$13,(P6884-MAR1!$C$13)/MAR1!$E$13)</f>
        <v/>
      </c>
    </row>
    <row r="6885">
      <c r="A6885" s="5" t="n">
        <v>6884</v>
      </c>
      <c r="B6885" s="5" t="n">
        <v>19</v>
      </c>
      <c r="C6885" s="5" t="n">
        <v>314</v>
      </c>
      <c r="D6885" s="5" t="n">
        <v>11</v>
      </c>
      <c r="E6885" s="5" t="n">
        <v>0</v>
      </c>
      <c r="F6885" s="5" t="n">
        <v>30.7</v>
      </c>
      <c r="G6885" s="5" t="n">
        <v>13.9</v>
      </c>
      <c r="H6885" s="5" t="n">
        <v>21.25</v>
      </c>
      <c r="I6885" s="6">
        <f>IF(E6885&gt;=Markov!$B$3,1,0)</f>
        <v/>
      </c>
      <c r="J6885" s="6">
        <f>I6884</f>
        <v/>
      </c>
      <c r="K6885" s="7">
        <f>MAR1!$B$5+MAR1!$C$5*COS(2*PI()*$C6885/365)+MAR1!$D$5*SIN(2*PI()*$C6885/365)</f>
        <v/>
      </c>
      <c r="L6885" s="7">
        <f>MAR1!$B$6+MAR1!$C$6*COS(2*PI()*$C6885/365)+MAR1!$D$6*SIN(2*PI()*$C6885/365)</f>
        <v/>
      </c>
      <c r="M6885" s="7">
        <f>MAR1!$B$7+MAR1!$C$7*COS(2*PI()*$C6885/365)+MAR1!$D$7*SIN(2*PI()*$C6885/365)</f>
        <v/>
      </c>
      <c r="N6885" s="7">
        <f>F6885-K6885</f>
        <v/>
      </c>
      <c r="O6885" s="7">
        <f>G6885-L6885</f>
        <v/>
      </c>
      <c r="P6885" s="7">
        <f>H6885-M6885</f>
        <v/>
      </c>
      <c r="Q6885" s="7">
        <f>IF($I6885=1,(N6885-MAR1!$B$11)/MAR1!$D$11,(N6885-MAR1!$C$11)/MAR1!$E$11)</f>
        <v/>
      </c>
      <c r="R6885" s="7">
        <f>IF($I6885=1,(O6885-MAR1!$B$12)/MAR1!$D$12,(O6885-MAR1!$C$12)/MAR1!$E$12)</f>
        <v/>
      </c>
      <c r="S6885" s="7">
        <f>IF($I6885=1,(P6885-MAR1!$B$13)/MAR1!$D$13,(P6885-MAR1!$C$13)/MAR1!$E$13)</f>
        <v/>
      </c>
    </row>
    <row r="6886">
      <c r="A6886" s="5" t="n">
        <v>6885</v>
      </c>
      <c r="B6886" s="5" t="n">
        <v>19</v>
      </c>
      <c r="C6886" s="5" t="n">
        <v>315</v>
      </c>
      <c r="D6886" s="5" t="n">
        <v>11</v>
      </c>
      <c r="E6886" s="5" t="n">
        <v>0</v>
      </c>
      <c r="F6886" s="5" t="n">
        <v>33.3</v>
      </c>
      <c r="G6886" s="5" t="n">
        <v>16.3</v>
      </c>
      <c r="H6886" s="5" t="n">
        <v>15.35</v>
      </c>
      <c r="I6886" s="6">
        <f>IF(E6886&gt;=Markov!$B$3,1,0)</f>
        <v/>
      </c>
      <c r="J6886" s="6">
        <f>I6885</f>
        <v/>
      </c>
      <c r="K6886" s="7">
        <f>MAR1!$B$5+MAR1!$C$5*COS(2*PI()*$C6886/365)+MAR1!$D$5*SIN(2*PI()*$C6886/365)</f>
        <v/>
      </c>
      <c r="L6886" s="7">
        <f>MAR1!$B$6+MAR1!$C$6*COS(2*PI()*$C6886/365)+MAR1!$D$6*SIN(2*PI()*$C6886/365)</f>
        <v/>
      </c>
      <c r="M6886" s="7">
        <f>MAR1!$B$7+MAR1!$C$7*COS(2*PI()*$C6886/365)+MAR1!$D$7*SIN(2*PI()*$C6886/365)</f>
        <v/>
      </c>
      <c r="N6886" s="7">
        <f>F6886-K6886</f>
        <v/>
      </c>
      <c r="O6886" s="7">
        <f>G6886-L6886</f>
        <v/>
      </c>
      <c r="P6886" s="7">
        <f>H6886-M6886</f>
        <v/>
      </c>
      <c r="Q6886" s="7">
        <f>IF($I6886=1,(N6886-MAR1!$B$11)/MAR1!$D$11,(N6886-MAR1!$C$11)/MAR1!$E$11)</f>
        <v/>
      </c>
      <c r="R6886" s="7">
        <f>IF($I6886=1,(O6886-MAR1!$B$12)/MAR1!$D$12,(O6886-MAR1!$C$12)/MAR1!$E$12)</f>
        <v/>
      </c>
      <c r="S6886" s="7">
        <f>IF($I6886=1,(P6886-MAR1!$B$13)/MAR1!$D$13,(P6886-MAR1!$C$13)/MAR1!$E$13)</f>
        <v/>
      </c>
    </row>
    <row r="6887">
      <c r="A6887" s="5" t="n">
        <v>6886</v>
      </c>
      <c r="B6887" s="5" t="n">
        <v>19</v>
      </c>
      <c r="C6887" s="5" t="n">
        <v>316</v>
      </c>
      <c r="D6887" s="5" t="n">
        <v>11</v>
      </c>
      <c r="E6887" s="5" t="n">
        <v>0</v>
      </c>
      <c r="F6887" s="5" t="n">
        <v>30.6</v>
      </c>
      <c r="G6887" s="5" t="n">
        <v>15.8</v>
      </c>
      <c r="H6887" s="5" t="n">
        <v>10.43</v>
      </c>
      <c r="I6887" s="6">
        <f>IF(E6887&gt;=Markov!$B$3,1,0)</f>
        <v/>
      </c>
      <c r="J6887" s="6">
        <f>I6886</f>
        <v/>
      </c>
      <c r="K6887" s="7">
        <f>MAR1!$B$5+MAR1!$C$5*COS(2*PI()*$C6887/365)+MAR1!$D$5*SIN(2*PI()*$C6887/365)</f>
        <v/>
      </c>
      <c r="L6887" s="7">
        <f>MAR1!$B$6+MAR1!$C$6*COS(2*PI()*$C6887/365)+MAR1!$D$6*SIN(2*PI()*$C6887/365)</f>
        <v/>
      </c>
      <c r="M6887" s="7">
        <f>MAR1!$B$7+MAR1!$C$7*COS(2*PI()*$C6887/365)+MAR1!$D$7*SIN(2*PI()*$C6887/365)</f>
        <v/>
      </c>
      <c r="N6887" s="7">
        <f>F6887-K6887</f>
        <v/>
      </c>
      <c r="O6887" s="7">
        <f>G6887-L6887</f>
        <v/>
      </c>
      <c r="P6887" s="7">
        <f>H6887-M6887</f>
        <v/>
      </c>
      <c r="Q6887" s="7">
        <f>IF($I6887=1,(N6887-MAR1!$B$11)/MAR1!$D$11,(N6887-MAR1!$C$11)/MAR1!$E$11)</f>
        <v/>
      </c>
      <c r="R6887" s="7">
        <f>IF($I6887=1,(O6887-MAR1!$B$12)/MAR1!$D$12,(O6887-MAR1!$C$12)/MAR1!$E$12)</f>
        <v/>
      </c>
      <c r="S6887" s="7">
        <f>IF($I6887=1,(P6887-MAR1!$B$13)/MAR1!$D$13,(P6887-MAR1!$C$13)/MAR1!$E$13)</f>
        <v/>
      </c>
    </row>
    <row r="6888">
      <c r="A6888" s="5" t="n">
        <v>6887</v>
      </c>
      <c r="B6888" s="5" t="n">
        <v>19</v>
      </c>
      <c r="C6888" s="5" t="n">
        <v>317</v>
      </c>
      <c r="D6888" s="5" t="n">
        <v>11</v>
      </c>
      <c r="E6888" s="5" t="n">
        <v>0</v>
      </c>
      <c r="F6888" s="5" t="n">
        <v>27.7</v>
      </c>
      <c r="G6888" s="5" t="n">
        <v>14.2</v>
      </c>
      <c r="H6888" s="5" t="n">
        <v>13.18</v>
      </c>
      <c r="I6888" s="6">
        <f>IF(E6888&gt;=Markov!$B$3,1,0)</f>
        <v/>
      </c>
      <c r="J6888" s="6">
        <f>I6887</f>
        <v/>
      </c>
      <c r="K6888" s="7">
        <f>MAR1!$B$5+MAR1!$C$5*COS(2*PI()*$C6888/365)+MAR1!$D$5*SIN(2*PI()*$C6888/365)</f>
        <v/>
      </c>
      <c r="L6888" s="7">
        <f>MAR1!$B$6+MAR1!$C$6*COS(2*PI()*$C6888/365)+MAR1!$D$6*SIN(2*PI()*$C6888/365)</f>
        <v/>
      </c>
      <c r="M6888" s="7">
        <f>MAR1!$B$7+MAR1!$C$7*COS(2*PI()*$C6888/365)+MAR1!$D$7*SIN(2*PI()*$C6888/365)</f>
        <v/>
      </c>
      <c r="N6888" s="7">
        <f>F6888-K6888</f>
        <v/>
      </c>
      <c r="O6888" s="7">
        <f>G6888-L6888</f>
        <v/>
      </c>
      <c r="P6888" s="7">
        <f>H6888-M6888</f>
        <v/>
      </c>
      <c r="Q6888" s="7">
        <f>IF($I6888=1,(N6888-MAR1!$B$11)/MAR1!$D$11,(N6888-MAR1!$C$11)/MAR1!$E$11)</f>
        <v/>
      </c>
      <c r="R6888" s="7">
        <f>IF($I6888=1,(O6888-MAR1!$B$12)/MAR1!$D$12,(O6888-MAR1!$C$12)/MAR1!$E$12)</f>
        <v/>
      </c>
      <c r="S6888" s="7">
        <f>IF($I6888=1,(P6888-MAR1!$B$13)/MAR1!$D$13,(P6888-MAR1!$C$13)/MAR1!$E$13)</f>
        <v/>
      </c>
    </row>
    <row r="6889">
      <c r="A6889" s="5" t="n">
        <v>6888</v>
      </c>
      <c r="B6889" s="5" t="n">
        <v>19</v>
      </c>
      <c r="C6889" s="5" t="n">
        <v>318</v>
      </c>
      <c r="D6889" s="5" t="n">
        <v>11</v>
      </c>
      <c r="E6889" s="5" t="n">
        <v>0</v>
      </c>
      <c r="F6889" s="5" t="n">
        <v>28.8</v>
      </c>
      <c r="G6889" s="5" t="n">
        <v>14</v>
      </c>
      <c r="H6889" s="5" t="n">
        <v>11.25</v>
      </c>
      <c r="I6889" s="6">
        <f>IF(E6889&gt;=Markov!$B$3,1,0)</f>
        <v/>
      </c>
      <c r="J6889" s="6">
        <f>I6888</f>
        <v/>
      </c>
      <c r="K6889" s="7">
        <f>MAR1!$B$5+MAR1!$C$5*COS(2*PI()*$C6889/365)+MAR1!$D$5*SIN(2*PI()*$C6889/365)</f>
        <v/>
      </c>
      <c r="L6889" s="7">
        <f>MAR1!$B$6+MAR1!$C$6*COS(2*PI()*$C6889/365)+MAR1!$D$6*SIN(2*PI()*$C6889/365)</f>
        <v/>
      </c>
      <c r="M6889" s="7">
        <f>MAR1!$B$7+MAR1!$C$7*COS(2*PI()*$C6889/365)+MAR1!$D$7*SIN(2*PI()*$C6889/365)</f>
        <v/>
      </c>
      <c r="N6889" s="7">
        <f>F6889-K6889</f>
        <v/>
      </c>
      <c r="O6889" s="7">
        <f>G6889-L6889</f>
        <v/>
      </c>
      <c r="P6889" s="7">
        <f>H6889-M6889</f>
        <v/>
      </c>
      <c r="Q6889" s="7">
        <f>IF($I6889=1,(N6889-MAR1!$B$11)/MAR1!$D$11,(N6889-MAR1!$C$11)/MAR1!$E$11)</f>
        <v/>
      </c>
      <c r="R6889" s="7">
        <f>IF($I6889=1,(O6889-MAR1!$B$12)/MAR1!$D$12,(O6889-MAR1!$C$12)/MAR1!$E$12)</f>
        <v/>
      </c>
      <c r="S6889" s="7">
        <f>IF($I6889=1,(P6889-MAR1!$B$13)/MAR1!$D$13,(P6889-MAR1!$C$13)/MAR1!$E$13)</f>
        <v/>
      </c>
    </row>
    <row r="6890">
      <c r="A6890" s="5" t="n">
        <v>6889</v>
      </c>
      <c r="B6890" s="5" t="n">
        <v>19</v>
      </c>
      <c r="C6890" s="5" t="n">
        <v>319</v>
      </c>
      <c r="D6890" s="5" t="n">
        <v>11</v>
      </c>
      <c r="E6890" s="5" t="n">
        <v>0</v>
      </c>
      <c r="F6890" s="5" t="n">
        <v>29.1</v>
      </c>
      <c r="G6890" s="5" t="n">
        <v>15.1</v>
      </c>
      <c r="H6890" s="5" t="n">
        <v>14.21</v>
      </c>
      <c r="I6890" s="6">
        <f>IF(E6890&gt;=Markov!$B$3,1,0)</f>
        <v/>
      </c>
      <c r="J6890" s="6">
        <f>I6889</f>
        <v/>
      </c>
      <c r="K6890" s="7">
        <f>MAR1!$B$5+MAR1!$C$5*COS(2*PI()*$C6890/365)+MAR1!$D$5*SIN(2*PI()*$C6890/365)</f>
        <v/>
      </c>
      <c r="L6890" s="7">
        <f>MAR1!$B$6+MAR1!$C$6*COS(2*PI()*$C6890/365)+MAR1!$D$6*SIN(2*PI()*$C6890/365)</f>
        <v/>
      </c>
      <c r="M6890" s="7">
        <f>MAR1!$B$7+MAR1!$C$7*COS(2*PI()*$C6890/365)+MAR1!$D$7*SIN(2*PI()*$C6890/365)</f>
        <v/>
      </c>
      <c r="N6890" s="7">
        <f>F6890-K6890</f>
        <v/>
      </c>
      <c r="O6890" s="7">
        <f>G6890-L6890</f>
        <v/>
      </c>
      <c r="P6890" s="7">
        <f>H6890-M6890</f>
        <v/>
      </c>
      <c r="Q6890" s="7">
        <f>IF($I6890=1,(N6890-MAR1!$B$11)/MAR1!$D$11,(N6890-MAR1!$C$11)/MAR1!$E$11)</f>
        <v/>
      </c>
      <c r="R6890" s="7">
        <f>IF($I6890=1,(O6890-MAR1!$B$12)/MAR1!$D$12,(O6890-MAR1!$C$12)/MAR1!$E$12)</f>
        <v/>
      </c>
      <c r="S6890" s="7">
        <f>IF($I6890=1,(P6890-MAR1!$B$13)/MAR1!$D$13,(P6890-MAR1!$C$13)/MAR1!$E$13)</f>
        <v/>
      </c>
    </row>
    <row r="6891">
      <c r="A6891" s="5" t="n">
        <v>6890</v>
      </c>
      <c r="B6891" s="5" t="n">
        <v>19</v>
      </c>
      <c r="C6891" s="5" t="n">
        <v>320</v>
      </c>
      <c r="D6891" s="5" t="n">
        <v>11</v>
      </c>
      <c r="E6891" s="5" t="n">
        <v>0</v>
      </c>
      <c r="F6891" s="5" t="n">
        <v>29.4</v>
      </c>
      <c r="G6891" s="5" t="n">
        <v>16</v>
      </c>
      <c r="H6891" s="5" t="n">
        <v>12.11</v>
      </c>
      <c r="I6891" s="6">
        <f>IF(E6891&gt;=Markov!$B$3,1,0)</f>
        <v/>
      </c>
      <c r="J6891" s="6">
        <f>I6890</f>
        <v/>
      </c>
      <c r="K6891" s="7">
        <f>MAR1!$B$5+MAR1!$C$5*COS(2*PI()*$C6891/365)+MAR1!$D$5*SIN(2*PI()*$C6891/365)</f>
        <v/>
      </c>
      <c r="L6891" s="7">
        <f>MAR1!$B$6+MAR1!$C$6*COS(2*PI()*$C6891/365)+MAR1!$D$6*SIN(2*PI()*$C6891/365)</f>
        <v/>
      </c>
      <c r="M6891" s="7">
        <f>MAR1!$B$7+MAR1!$C$7*COS(2*PI()*$C6891/365)+MAR1!$D$7*SIN(2*PI()*$C6891/365)</f>
        <v/>
      </c>
      <c r="N6891" s="7">
        <f>F6891-K6891</f>
        <v/>
      </c>
      <c r="O6891" s="7">
        <f>G6891-L6891</f>
        <v/>
      </c>
      <c r="P6891" s="7">
        <f>H6891-M6891</f>
        <v/>
      </c>
      <c r="Q6891" s="7">
        <f>IF($I6891=1,(N6891-MAR1!$B$11)/MAR1!$D$11,(N6891-MAR1!$C$11)/MAR1!$E$11)</f>
        <v/>
      </c>
      <c r="R6891" s="7">
        <f>IF($I6891=1,(O6891-MAR1!$B$12)/MAR1!$D$12,(O6891-MAR1!$C$12)/MAR1!$E$12)</f>
        <v/>
      </c>
      <c r="S6891" s="7">
        <f>IF($I6891=1,(P6891-MAR1!$B$13)/MAR1!$D$13,(P6891-MAR1!$C$13)/MAR1!$E$13)</f>
        <v/>
      </c>
    </row>
    <row r="6892">
      <c r="A6892" s="5" t="n">
        <v>6891</v>
      </c>
      <c r="B6892" s="5" t="n">
        <v>19</v>
      </c>
      <c r="C6892" s="5" t="n">
        <v>321</v>
      </c>
      <c r="D6892" s="5" t="n">
        <v>11</v>
      </c>
      <c r="E6892" s="5" t="n">
        <v>0</v>
      </c>
      <c r="F6892" s="5" t="n">
        <v>30.3</v>
      </c>
      <c r="G6892" s="5" t="n">
        <v>16.1</v>
      </c>
      <c r="H6892" s="5" t="n">
        <v>6.75</v>
      </c>
      <c r="I6892" s="6">
        <f>IF(E6892&gt;=Markov!$B$3,1,0)</f>
        <v/>
      </c>
      <c r="J6892" s="6">
        <f>I6891</f>
        <v/>
      </c>
      <c r="K6892" s="7">
        <f>MAR1!$B$5+MAR1!$C$5*COS(2*PI()*$C6892/365)+MAR1!$D$5*SIN(2*PI()*$C6892/365)</f>
        <v/>
      </c>
      <c r="L6892" s="7">
        <f>MAR1!$B$6+MAR1!$C$6*COS(2*PI()*$C6892/365)+MAR1!$D$6*SIN(2*PI()*$C6892/365)</f>
        <v/>
      </c>
      <c r="M6892" s="7">
        <f>MAR1!$B$7+MAR1!$C$7*COS(2*PI()*$C6892/365)+MAR1!$D$7*SIN(2*PI()*$C6892/365)</f>
        <v/>
      </c>
      <c r="N6892" s="7">
        <f>F6892-K6892</f>
        <v/>
      </c>
      <c r="O6892" s="7">
        <f>G6892-L6892</f>
        <v/>
      </c>
      <c r="P6892" s="7">
        <f>H6892-M6892</f>
        <v/>
      </c>
      <c r="Q6892" s="7">
        <f>IF($I6892=1,(N6892-MAR1!$B$11)/MAR1!$D$11,(N6892-MAR1!$C$11)/MAR1!$E$11)</f>
        <v/>
      </c>
      <c r="R6892" s="7">
        <f>IF($I6892=1,(O6892-MAR1!$B$12)/MAR1!$D$12,(O6892-MAR1!$C$12)/MAR1!$E$12)</f>
        <v/>
      </c>
      <c r="S6892" s="7">
        <f>IF($I6892=1,(P6892-MAR1!$B$13)/MAR1!$D$13,(P6892-MAR1!$C$13)/MAR1!$E$13)</f>
        <v/>
      </c>
    </row>
    <row r="6893">
      <c r="A6893" s="5" t="n">
        <v>6892</v>
      </c>
      <c r="B6893" s="5" t="n">
        <v>19</v>
      </c>
      <c r="C6893" s="5" t="n">
        <v>322</v>
      </c>
      <c r="D6893" s="5" t="n">
        <v>11</v>
      </c>
      <c r="E6893" s="5" t="n">
        <v>0</v>
      </c>
      <c r="F6893" s="5" t="n">
        <v>31.4</v>
      </c>
      <c r="G6893" s="5" t="n">
        <v>15.4</v>
      </c>
      <c r="H6893" s="5" t="n">
        <v>8.68</v>
      </c>
      <c r="I6893" s="6">
        <f>IF(E6893&gt;=Markov!$B$3,1,0)</f>
        <v/>
      </c>
      <c r="J6893" s="6">
        <f>I6892</f>
        <v/>
      </c>
      <c r="K6893" s="7">
        <f>MAR1!$B$5+MAR1!$C$5*COS(2*PI()*$C6893/365)+MAR1!$D$5*SIN(2*PI()*$C6893/365)</f>
        <v/>
      </c>
      <c r="L6893" s="7">
        <f>MAR1!$B$6+MAR1!$C$6*COS(2*PI()*$C6893/365)+MAR1!$D$6*SIN(2*PI()*$C6893/365)</f>
        <v/>
      </c>
      <c r="M6893" s="7">
        <f>MAR1!$B$7+MAR1!$C$7*COS(2*PI()*$C6893/365)+MAR1!$D$7*SIN(2*PI()*$C6893/365)</f>
        <v/>
      </c>
      <c r="N6893" s="7">
        <f>F6893-K6893</f>
        <v/>
      </c>
      <c r="O6893" s="7">
        <f>G6893-L6893</f>
        <v/>
      </c>
      <c r="P6893" s="7">
        <f>H6893-M6893</f>
        <v/>
      </c>
      <c r="Q6893" s="7">
        <f>IF($I6893=1,(N6893-MAR1!$B$11)/MAR1!$D$11,(N6893-MAR1!$C$11)/MAR1!$E$11)</f>
        <v/>
      </c>
      <c r="R6893" s="7">
        <f>IF($I6893=1,(O6893-MAR1!$B$12)/MAR1!$D$12,(O6893-MAR1!$C$12)/MAR1!$E$12)</f>
        <v/>
      </c>
      <c r="S6893" s="7">
        <f>IF($I6893=1,(P6893-MAR1!$B$13)/MAR1!$D$13,(P6893-MAR1!$C$13)/MAR1!$E$13)</f>
        <v/>
      </c>
    </row>
    <row r="6894">
      <c r="A6894" s="5" t="n">
        <v>6893</v>
      </c>
      <c r="B6894" s="5" t="n">
        <v>19</v>
      </c>
      <c r="C6894" s="5" t="n">
        <v>323</v>
      </c>
      <c r="D6894" s="5" t="n">
        <v>11</v>
      </c>
      <c r="E6894" s="5" t="n">
        <v>0</v>
      </c>
      <c r="F6894" s="5" t="n">
        <v>30.5</v>
      </c>
      <c r="G6894" s="5" t="n">
        <v>14.6</v>
      </c>
      <c r="H6894" s="5" t="n">
        <v>16.03</v>
      </c>
      <c r="I6894" s="6">
        <f>IF(E6894&gt;=Markov!$B$3,1,0)</f>
        <v/>
      </c>
      <c r="J6894" s="6">
        <f>I6893</f>
        <v/>
      </c>
      <c r="K6894" s="7">
        <f>MAR1!$B$5+MAR1!$C$5*COS(2*PI()*$C6894/365)+MAR1!$D$5*SIN(2*PI()*$C6894/365)</f>
        <v/>
      </c>
      <c r="L6894" s="7">
        <f>MAR1!$B$6+MAR1!$C$6*COS(2*PI()*$C6894/365)+MAR1!$D$6*SIN(2*PI()*$C6894/365)</f>
        <v/>
      </c>
      <c r="M6894" s="7">
        <f>MAR1!$B$7+MAR1!$C$7*COS(2*PI()*$C6894/365)+MAR1!$D$7*SIN(2*PI()*$C6894/365)</f>
        <v/>
      </c>
      <c r="N6894" s="7">
        <f>F6894-K6894</f>
        <v/>
      </c>
      <c r="O6894" s="7">
        <f>G6894-L6894</f>
        <v/>
      </c>
      <c r="P6894" s="7">
        <f>H6894-M6894</f>
        <v/>
      </c>
      <c r="Q6894" s="7">
        <f>IF($I6894=1,(N6894-MAR1!$B$11)/MAR1!$D$11,(N6894-MAR1!$C$11)/MAR1!$E$11)</f>
        <v/>
      </c>
      <c r="R6894" s="7">
        <f>IF($I6894=1,(O6894-MAR1!$B$12)/MAR1!$D$12,(O6894-MAR1!$C$12)/MAR1!$E$12)</f>
        <v/>
      </c>
      <c r="S6894" s="7">
        <f>IF($I6894=1,(P6894-MAR1!$B$13)/MAR1!$D$13,(P6894-MAR1!$C$13)/MAR1!$E$13)</f>
        <v/>
      </c>
    </row>
    <row r="6895">
      <c r="A6895" s="5" t="n">
        <v>6894</v>
      </c>
      <c r="B6895" s="5" t="n">
        <v>19</v>
      </c>
      <c r="C6895" s="5" t="n">
        <v>324</v>
      </c>
      <c r="D6895" s="5" t="n">
        <v>11</v>
      </c>
      <c r="E6895" s="5" t="n">
        <v>0</v>
      </c>
      <c r="F6895" s="5" t="n">
        <v>25.1</v>
      </c>
      <c r="G6895" s="5" t="n">
        <v>12.6</v>
      </c>
      <c r="H6895" s="5" t="n">
        <v>12.99</v>
      </c>
      <c r="I6895" s="6">
        <f>IF(E6895&gt;=Markov!$B$3,1,0)</f>
        <v/>
      </c>
      <c r="J6895" s="6">
        <f>I6894</f>
        <v/>
      </c>
      <c r="K6895" s="7">
        <f>MAR1!$B$5+MAR1!$C$5*COS(2*PI()*$C6895/365)+MAR1!$D$5*SIN(2*PI()*$C6895/365)</f>
        <v/>
      </c>
      <c r="L6895" s="7">
        <f>MAR1!$B$6+MAR1!$C$6*COS(2*PI()*$C6895/365)+MAR1!$D$6*SIN(2*PI()*$C6895/365)</f>
        <v/>
      </c>
      <c r="M6895" s="7">
        <f>MAR1!$B$7+MAR1!$C$7*COS(2*PI()*$C6895/365)+MAR1!$D$7*SIN(2*PI()*$C6895/365)</f>
        <v/>
      </c>
      <c r="N6895" s="7">
        <f>F6895-K6895</f>
        <v/>
      </c>
      <c r="O6895" s="7">
        <f>G6895-L6895</f>
        <v/>
      </c>
      <c r="P6895" s="7">
        <f>H6895-M6895</f>
        <v/>
      </c>
      <c r="Q6895" s="7">
        <f>IF($I6895=1,(N6895-MAR1!$B$11)/MAR1!$D$11,(N6895-MAR1!$C$11)/MAR1!$E$11)</f>
        <v/>
      </c>
      <c r="R6895" s="7">
        <f>IF($I6895=1,(O6895-MAR1!$B$12)/MAR1!$D$12,(O6895-MAR1!$C$12)/MAR1!$E$12)</f>
        <v/>
      </c>
      <c r="S6895" s="7">
        <f>IF($I6895=1,(P6895-MAR1!$B$13)/MAR1!$D$13,(P6895-MAR1!$C$13)/MAR1!$E$13)</f>
        <v/>
      </c>
    </row>
    <row r="6896">
      <c r="A6896" s="5" t="n">
        <v>6895</v>
      </c>
      <c r="B6896" s="5" t="n">
        <v>19</v>
      </c>
      <c r="C6896" s="5" t="n">
        <v>325</v>
      </c>
      <c r="D6896" s="5" t="n">
        <v>11</v>
      </c>
      <c r="E6896" s="5" t="n">
        <v>0</v>
      </c>
      <c r="F6896" s="5" t="n">
        <v>27.2</v>
      </c>
      <c r="G6896" s="5" t="n">
        <v>15.6</v>
      </c>
      <c r="H6896" s="5" t="n">
        <v>6.34</v>
      </c>
      <c r="I6896" s="6">
        <f>IF(E6896&gt;=Markov!$B$3,1,0)</f>
        <v/>
      </c>
      <c r="J6896" s="6">
        <f>I6895</f>
        <v/>
      </c>
      <c r="K6896" s="7">
        <f>MAR1!$B$5+MAR1!$C$5*COS(2*PI()*$C6896/365)+MAR1!$D$5*SIN(2*PI()*$C6896/365)</f>
        <v/>
      </c>
      <c r="L6896" s="7">
        <f>MAR1!$B$6+MAR1!$C$6*COS(2*PI()*$C6896/365)+MAR1!$D$6*SIN(2*PI()*$C6896/365)</f>
        <v/>
      </c>
      <c r="M6896" s="7">
        <f>MAR1!$B$7+MAR1!$C$7*COS(2*PI()*$C6896/365)+MAR1!$D$7*SIN(2*PI()*$C6896/365)</f>
        <v/>
      </c>
      <c r="N6896" s="7">
        <f>F6896-K6896</f>
        <v/>
      </c>
      <c r="O6896" s="7">
        <f>G6896-L6896</f>
        <v/>
      </c>
      <c r="P6896" s="7">
        <f>H6896-M6896</f>
        <v/>
      </c>
      <c r="Q6896" s="7">
        <f>IF($I6896=1,(N6896-MAR1!$B$11)/MAR1!$D$11,(N6896-MAR1!$C$11)/MAR1!$E$11)</f>
        <v/>
      </c>
      <c r="R6896" s="7">
        <f>IF($I6896=1,(O6896-MAR1!$B$12)/MAR1!$D$12,(O6896-MAR1!$C$12)/MAR1!$E$12)</f>
        <v/>
      </c>
      <c r="S6896" s="7">
        <f>IF($I6896=1,(P6896-MAR1!$B$13)/MAR1!$D$13,(P6896-MAR1!$C$13)/MAR1!$E$13)</f>
        <v/>
      </c>
    </row>
    <row r="6897">
      <c r="A6897" s="5" t="n">
        <v>6896</v>
      </c>
      <c r="B6897" s="5" t="n">
        <v>19</v>
      </c>
      <c r="C6897" s="5" t="n">
        <v>326</v>
      </c>
      <c r="D6897" s="5" t="n">
        <v>11</v>
      </c>
      <c r="E6897" s="5" t="n">
        <v>0</v>
      </c>
      <c r="F6897" s="5" t="n">
        <v>27.2</v>
      </c>
      <c r="G6897" s="5" t="n">
        <v>15.6</v>
      </c>
      <c r="H6897" s="5" t="n">
        <v>10.28</v>
      </c>
      <c r="I6897" s="6">
        <f>IF(E6897&gt;=Markov!$B$3,1,0)</f>
        <v/>
      </c>
      <c r="J6897" s="6">
        <f>I6896</f>
        <v/>
      </c>
      <c r="K6897" s="7">
        <f>MAR1!$B$5+MAR1!$C$5*COS(2*PI()*$C6897/365)+MAR1!$D$5*SIN(2*PI()*$C6897/365)</f>
        <v/>
      </c>
      <c r="L6897" s="7">
        <f>MAR1!$B$6+MAR1!$C$6*COS(2*PI()*$C6897/365)+MAR1!$D$6*SIN(2*PI()*$C6897/365)</f>
        <v/>
      </c>
      <c r="M6897" s="7">
        <f>MAR1!$B$7+MAR1!$C$7*COS(2*PI()*$C6897/365)+MAR1!$D$7*SIN(2*PI()*$C6897/365)</f>
        <v/>
      </c>
      <c r="N6897" s="7">
        <f>F6897-K6897</f>
        <v/>
      </c>
      <c r="O6897" s="7">
        <f>G6897-L6897</f>
        <v/>
      </c>
      <c r="P6897" s="7">
        <f>H6897-M6897</f>
        <v/>
      </c>
      <c r="Q6897" s="7">
        <f>IF($I6897=1,(N6897-MAR1!$B$11)/MAR1!$D$11,(N6897-MAR1!$C$11)/MAR1!$E$11)</f>
        <v/>
      </c>
      <c r="R6897" s="7">
        <f>IF($I6897=1,(O6897-MAR1!$B$12)/MAR1!$D$12,(O6897-MAR1!$C$12)/MAR1!$E$12)</f>
        <v/>
      </c>
      <c r="S6897" s="7">
        <f>IF($I6897=1,(P6897-MAR1!$B$13)/MAR1!$D$13,(P6897-MAR1!$C$13)/MAR1!$E$13)</f>
        <v/>
      </c>
    </row>
    <row r="6898">
      <c r="A6898" s="5" t="n">
        <v>6897</v>
      </c>
      <c r="B6898" s="5" t="n">
        <v>19</v>
      </c>
      <c r="C6898" s="5" t="n">
        <v>327</v>
      </c>
      <c r="D6898" s="5" t="n">
        <v>11</v>
      </c>
      <c r="E6898" s="5" t="n">
        <v>0</v>
      </c>
      <c r="F6898" s="5" t="n">
        <v>27.6</v>
      </c>
      <c r="G6898" s="5" t="n">
        <v>16.3</v>
      </c>
      <c r="H6898" s="5" t="n">
        <v>14.32</v>
      </c>
      <c r="I6898" s="6">
        <f>IF(E6898&gt;=Markov!$B$3,1,0)</f>
        <v/>
      </c>
      <c r="J6898" s="6">
        <f>I6897</f>
        <v/>
      </c>
      <c r="K6898" s="7">
        <f>MAR1!$B$5+MAR1!$C$5*COS(2*PI()*$C6898/365)+MAR1!$D$5*SIN(2*PI()*$C6898/365)</f>
        <v/>
      </c>
      <c r="L6898" s="7">
        <f>MAR1!$B$6+MAR1!$C$6*COS(2*PI()*$C6898/365)+MAR1!$D$6*SIN(2*PI()*$C6898/365)</f>
        <v/>
      </c>
      <c r="M6898" s="7">
        <f>MAR1!$B$7+MAR1!$C$7*COS(2*PI()*$C6898/365)+MAR1!$D$7*SIN(2*PI()*$C6898/365)</f>
        <v/>
      </c>
      <c r="N6898" s="7">
        <f>F6898-K6898</f>
        <v/>
      </c>
      <c r="O6898" s="7">
        <f>G6898-L6898</f>
        <v/>
      </c>
      <c r="P6898" s="7">
        <f>H6898-M6898</f>
        <v/>
      </c>
      <c r="Q6898" s="7">
        <f>IF($I6898=1,(N6898-MAR1!$B$11)/MAR1!$D$11,(N6898-MAR1!$C$11)/MAR1!$E$11)</f>
        <v/>
      </c>
      <c r="R6898" s="7">
        <f>IF($I6898=1,(O6898-MAR1!$B$12)/MAR1!$D$12,(O6898-MAR1!$C$12)/MAR1!$E$12)</f>
        <v/>
      </c>
      <c r="S6898" s="7">
        <f>IF($I6898=1,(P6898-MAR1!$B$13)/MAR1!$D$13,(P6898-MAR1!$C$13)/MAR1!$E$13)</f>
        <v/>
      </c>
    </row>
    <row r="6899">
      <c r="A6899" s="5" t="n">
        <v>6898</v>
      </c>
      <c r="B6899" s="5" t="n">
        <v>19</v>
      </c>
      <c r="C6899" s="5" t="n">
        <v>328</v>
      </c>
      <c r="D6899" s="5" t="n">
        <v>11</v>
      </c>
      <c r="E6899" s="5" t="n">
        <v>0</v>
      </c>
      <c r="F6899" s="5" t="n">
        <v>27.9</v>
      </c>
      <c r="G6899" s="5" t="n">
        <v>17.3</v>
      </c>
      <c r="H6899" s="5" t="n">
        <v>22.77</v>
      </c>
      <c r="I6899" s="6">
        <f>IF(E6899&gt;=Markov!$B$3,1,0)</f>
        <v/>
      </c>
      <c r="J6899" s="6">
        <f>I6898</f>
        <v/>
      </c>
      <c r="K6899" s="7">
        <f>MAR1!$B$5+MAR1!$C$5*COS(2*PI()*$C6899/365)+MAR1!$D$5*SIN(2*PI()*$C6899/365)</f>
        <v/>
      </c>
      <c r="L6899" s="7">
        <f>MAR1!$B$6+MAR1!$C$6*COS(2*PI()*$C6899/365)+MAR1!$D$6*SIN(2*PI()*$C6899/365)</f>
        <v/>
      </c>
      <c r="M6899" s="7">
        <f>MAR1!$B$7+MAR1!$C$7*COS(2*PI()*$C6899/365)+MAR1!$D$7*SIN(2*PI()*$C6899/365)</f>
        <v/>
      </c>
      <c r="N6899" s="7">
        <f>F6899-K6899</f>
        <v/>
      </c>
      <c r="O6899" s="7">
        <f>G6899-L6899</f>
        <v/>
      </c>
      <c r="P6899" s="7">
        <f>H6899-M6899</f>
        <v/>
      </c>
      <c r="Q6899" s="7">
        <f>IF($I6899=1,(N6899-MAR1!$B$11)/MAR1!$D$11,(N6899-MAR1!$C$11)/MAR1!$E$11)</f>
        <v/>
      </c>
      <c r="R6899" s="7">
        <f>IF($I6899=1,(O6899-MAR1!$B$12)/MAR1!$D$12,(O6899-MAR1!$C$12)/MAR1!$E$12)</f>
        <v/>
      </c>
      <c r="S6899" s="7">
        <f>IF($I6899=1,(P6899-MAR1!$B$13)/MAR1!$D$13,(P6899-MAR1!$C$13)/MAR1!$E$13)</f>
        <v/>
      </c>
    </row>
    <row r="6900">
      <c r="A6900" s="5" t="n">
        <v>6899</v>
      </c>
      <c r="B6900" s="5" t="n">
        <v>19</v>
      </c>
      <c r="C6900" s="5" t="n">
        <v>329</v>
      </c>
      <c r="D6900" s="5" t="n">
        <v>11</v>
      </c>
      <c r="E6900" s="5" t="n">
        <v>0</v>
      </c>
      <c r="F6900" s="5" t="n">
        <v>28.4</v>
      </c>
      <c r="G6900" s="5" t="n">
        <v>17.1</v>
      </c>
      <c r="H6900" s="5" t="n">
        <v>16.72</v>
      </c>
      <c r="I6900" s="6">
        <f>IF(E6900&gt;=Markov!$B$3,1,0)</f>
        <v/>
      </c>
      <c r="J6900" s="6">
        <f>I6899</f>
        <v/>
      </c>
      <c r="K6900" s="7">
        <f>MAR1!$B$5+MAR1!$C$5*COS(2*PI()*$C6900/365)+MAR1!$D$5*SIN(2*PI()*$C6900/365)</f>
        <v/>
      </c>
      <c r="L6900" s="7">
        <f>MAR1!$B$6+MAR1!$C$6*COS(2*PI()*$C6900/365)+MAR1!$D$6*SIN(2*PI()*$C6900/365)</f>
        <v/>
      </c>
      <c r="M6900" s="7">
        <f>MAR1!$B$7+MAR1!$C$7*COS(2*PI()*$C6900/365)+MAR1!$D$7*SIN(2*PI()*$C6900/365)</f>
        <v/>
      </c>
      <c r="N6900" s="7">
        <f>F6900-K6900</f>
        <v/>
      </c>
      <c r="O6900" s="7">
        <f>G6900-L6900</f>
        <v/>
      </c>
      <c r="P6900" s="7">
        <f>H6900-M6900</f>
        <v/>
      </c>
      <c r="Q6900" s="7">
        <f>IF($I6900=1,(N6900-MAR1!$B$11)/MAR1!$D$11,(N6900-MAR1!$C$11)/MAR1!$E$11)</f>
        <v/>
      </c>
      <c r="R6900" s="7">
        <f>IF($I6900=1,(O6900-MAR1!$B$12)/MAR1!$D$12,(O6900-MAR1!$C$12)/MAR1!$E$12)</f>
        <v/>
      </c>
      <c r="S6900" s="7">
        <f>IF($I6900=1,(P6900-MAR1!$B$13)/MAR1!$D$13,(P6900-MAR1!$C$13)/MAR1!$E$13)</f>
        <v/>
      </c>
    </row>
    <row r="6901">
      <c r="A6901" s="5" t="n">
        <v>6900</v>
      </c>
      <c r="B6901" s="5" t="n">
        <v>19</v>
      </c>
      <c r="C6901" s="5" t="n">
        <v>330</v>
      </c>
      <c r="D6901" s="5" t="n">
        <v>11</v>
      </c>
      <c r="E6901" s="5" t="n">
        <v>0</v>
      </c>
      <c r="F6901" s="5" t="n">
        <v>26.9</v>
      </c>
      <c r="G6901" s="5" t="n">
        <v>13.6</v>
      </c>
      <c r="H6901" s="5" t="n">
        <v>14.88</v>
      </c>
      <c r="I6901" s="6">
        <f>IF(E6901&gt;=Markov!$B$3,1,0)</f>
        <v/>
      </c>
      <c r="J6901" s="6">
        <f>I6900</f>
        <v/>
      </c>
      <c r="K6901" s="7">
        <f>MAR1!$B$5+MAR1!$C$5*COS(2*PI()*$C6901/365)+MAR1!$D$5*SIN(2*PI()*$C6901/365)</f>
        <v/>
      </c>
      <c r="L6901" s="7">
        <f>MAR1!$B$6+MAR1!$C$6*COS(2*PI()*$C6901/365)+MAR1!$D$6*SIN(2*PI()*$C6901/365)</f>
        <v/>
      </c>
      <c r="M6901" s="7">
        <f>MAR1!$B$7+MAR1!$C$7*COS(2*PI()*$C6901/365)+MAR1!$D$7*SIN(2*PI()*$C6901/365)</f>
        <v/>
      </c>
      <c r="N6901" s="7">
        <f>F6901-K6901</f>
        <v/>
      </c>
      <c r="O6901" s="7">
        <f>G6901-L6901</f>
        <v/>
      </c>
      <c r="P6901" s="7">
        <f>H6901-M6901</f>
        <v/>
      </c>
      <c r="Q6901" s="7">
        <f>IF($I6901=1,(N6901-MAR1!$B$11)/MAR1!$D$11,(N6901-MAR1!$C$11)/MAR1!$E$11)</f>
        <v/>
      </c>
      <c r="R6901" s="7">
        <f>IF($I6901=1,(O6901-MAR1!$B$12)/MAR1!$D$12,(O6901-MAR1!$C$12)/MAR1!$E$12)</f>
        <v/>
      </c>
      <c r="S6901" s="7">
        <f>IF($I6901=1,(P6901-MAR1!$B$13)/MAR1!$D$13,(P6901-MAR1!$C$13)/MAR1!$E$13)</f>
        <v/>
      </c>
    </row>
    <row r="6902">
      <c r="A6902" s="5" t="n">
        <v>6901</v>
      </c>
      <c r="B6902" s="5" t="n">
        <v>19</v>
      </c>
      <c r="C6902" s="5" t="n">
        <v>331</v>
      </c>
      <c r="D6902" s="5" t="n">
        <v>11</v>
      </c>
      <c r="E6902" s="5" t="n">
        <v>0</v>
      </c>
      <c r="F6902" s="5" t="n">
        <v>25.2</v>
      </c>
      <c r="G6902" s="5" t="n">
        <v>13</v>
      </c>
      <c r="H6902" s="5" t="n">
        <v>13.9</v>
      </c>
      <c r="I6902" s="6">
        <f>IF(E6902&gt;=Markov!$B$3,1,0)</f>
        <v/>
      </c>
      <c r="J6902" s="6">
        <f>I6901</f>
        <v/>
      </c>
      <c r="K6902" s="7">
        <f>MAR1!$B$5+MAR1!$C$5*COS(2*PI()*$C6902/365)+MAR1!$D$5*SIN(2*PI()*$C6902/365)</f>
        <v/>
      </c>
      <c r="L6902" s="7">
        <f>MAR1!$B$6+MAR1!$C$6*COS(2*PI()*$C6902/365)+MAR1!$D$6*SIN(2*PI()*$C6902/365)</f>
        <v/>
      </c>
      <c r="M6902" s="7">
        <f>MAR1!$B$7+MAR1!$C$7*COS(2*PI()*$C6902/365)+MAR1!$D$7*SIN(2*PI()*$C6902/365)</f>
        <v/>
      </c>
      <c r="N6902" s="7">
        <f>F6902-K6902</f>
        <v/>
      </c>
      <c r="O6902" s="7">
        <f>G6902-L6902</f>
        <v/>
      </c>
      <c r="P6902" s="7">
        <f>H6902-M6902</f>
        <v/>
      </c>
      <c r="Q6902" s="7">
        <f>IF($I6902=1,(N6902-MAR1!$B$11)/MAR1!$D$11,(N6902-MAR1!$C$11)/MAR1!$E$11)</f>
        <v/>
      </c>
      <c r="R6902" s="7">
        <f>IF($I6902=1,(O6902-MAR1!$B$12)/MAR1!$D$12,(O6902-MAR1!$C$12)/MAR1!$E$12)</f>
        <v/>
      </c>
      <c r="S6902" s="7">
        <f>IF($I6902=1,(P6902-MAR1!$B$13)/MAR1!$D$13,(P6902-MAR1!$C$13)/MAR1!$E$13)</f>
        <v/>
      </c>
    </row>
    <row r="6903">
      <c r="A6903" s="5" t="n">
        <v>6902</v>
      </c>
      <c r="B6903" s="5" t="n">
        <v>19</v>
      </c>
      <c r="C6903" s="5" t="n">
        <v>332</v>
      </c>
      <c r="D6903" s="5" t="n">
        <v>11</v>
      </c>
      <c r="E6903" s="5" t="n">
        <v>0</v>
      </c>
      <c r="F6903" s="5" t="n">
        <v>26.3</v>
      </c>
      <c r="G6903" s="5" t="n">
        <v>11</v>
      </c>
      <c r="H6903" s="5" t="n">
        <v>17.39</v>
      </c>
      <c r="I6903" s="6">
        <f>IF(E6903&gt;=Markov!$B$3,1,0)</f>
        <v/>
      </c>
      <c r="J6903" s="6">
        <f>I6902</f>
        <v/>
      </c>
      <c r="K6903" s="7">
        <f>MAR1!$B$5+MAR1!$C$5*COS(2*PI()*$C6903/365)+MAR1!$D$5*SIN(2*PI()*$C6903/365)</f>
        <v/>
      </c>
      <c r="L6903" s="7">
        <f>MAR1!$B$6+MAR1!$C$6*COS(2*PI()*$C6903/365)+MAR1!$D$6*SIN(2*PI()*$C6903/365)</f>
        <v/>
      </c>
      <c r="M6903" s="7">
        <f>MAR1!$B$7+MAR1!$C$7*COS(2*PI()*$C6903/365)+MAR1!$D$7*SIN(2*PI()*$C6903/365)</f>
        <v/>
      </c>
      <c r="N6903" s="7">
        <f>F6903-K6903</f>
        <v/>
      </c>
      <c r="O6903" s="7">
        <f>G6903-L6903</f>
        <v/>
      </c>
      <c r="P6903" s="7">
        <f>H6903-M6903</f>
        <v/>
      </c>
      <c r="Q6903" s="7">
        <f>IF($I6903=1,(N6903-MAR1!$B$11)/MAR1!$D$11,(N6903-MAR1!$C$11)/MAR1!$E$11)</f>
        <v/>
      </c>
      <c r="R6903" s="7">
        <f>IF($I6903=1,(O6903-MAR1!$B$12)/MAR1!$D$12,(O6903-MAR1!$C$12)/MAR1!$E$12)</f>
        <v/>
      </c>
      <c r="S6903" s="7">
        <f>IF($I6903=1,(P6903-MAR1!$B$13)/MAR1!$D$13,(P6903-MAR1!$C$13)/MAR1!$E$13)</f>
        <v/>
      </c>
    </row>
    <row r="6904">
      <c r="A6904" s="5" t="n">
        <v>6903</v>
      </c>
      <c r="B6904" s="5" t="n">
        <v>19</v>
      </c>
      <c r="C6904" s="5" t="n">
        <v>333</v>
      </c>
      <c r="D6904" s="5" t="n">
        <v>11</v>
      </c>
      <c r="E6904" s="5" t="n">
        <v>0</v>
      </c>
      <c r="F6904" s="5" t="n">
        <v>26</v>
      </c>
      <c r="G6904" s="5" t="n">
        <v>12</v>
      </c>
      <c r="H6904" s="5" t="n">
        <v>17.65</v>
      </c>
      <c r="I6904" s="6">
        <f>IF(E6904&gt;=Markov!$B$3,1,0)</f>
        <v/>
      </c>
      <c r="J6904" s="6">
        <f>I6903</f>
        <v/>
      </c>
      <c r="K6904" s="7">
        <f>MAR1!$B$5+MAR1!$C$5*COS(2*PI()*$C6904/365)+MAR1!$D$5*SIN(2*PI()*$C6904/365)</f>
        <v/>
      </c>
      <c r="L6904" s="7">
        <f>MAR1!$B$6+MAR1!$C$6*COS(2*PI()*$C6904/365)+MAR1!$D$6*SIN(2*PI()*$C6904/365)</f>
        <v/>
      </c>
      <c r="M6904" s="7">
        <f>MAR1!$B$7+MAR1!$C$7*COS(2*PI()*$C6904/365)+MAR1!$D$7*SIN(2*PI()*$C6904/365)</f>
        <v/>
      </c>
      <c r="N6904" s="7">
        <f>F6904-K6904</f>
        <v/>
      </c>
      <c r="O6904" s="7">
        <f>G6904-L6904</f>
        <v/>
      </c>
      <c r="P6904" s="7">
        <f>H6904-M6904</f>
        <v/>
      </c>
      <c r="Q6904" s="7">
        <f>IF($I6904=1,(N6904-MAR1!$B$11)/MAR1!$D$11,(N6904-MAR1!$C$11)/MAR1!$E$11)</f>
        <v/>
      </c>
      <c r="R6904" s="7">
        <f>IF($I6904=1,(O6904-MAR1!$B$12)/MAR1!$D$12,(O6904-MAR1!$C$12)/MAR1!$E$12)</f>
        <v/>
      </c>
      <c r="S6904" s="7">
        <f>IF($I6904=1,(P6904-MAR1!$B$13)/MAR1!$D$13,(P6904-MAR1!$C$13)/MAR1!$E$13)</f>
        <v/>
      </c>
    </row>
    <row r="6905">
      <c r="A6905" s="5" t="n">
        <v>6904</v>
      </c>
      <c r="B6905" s="5" t="n">
        <v>19</v>
      </c>
      <c r="C6905" s="5" t="n">
        <v>334</v>
      </c>
      <c r="D6905" s="5" t="n">
        <v>11</v>
      </c>
      <c r="E6905" s="5" t="n">
        <v>0</v>
      </c>
      <c r="F6905" s="5" t="n">
        <v>27.2</v>
      </c>
      <c r="G6905" s="5" t="n">
        <v>15</v>
      </c>
      <c r="H6905" s="5" t="n">
        <v>15.43</v>
      </c>
      <c r="I6905" s="6">
        <f>IF(E6905&gt;=Markov!$B$3,1,0)</f>
        <v/>
      </c>
      <c r="J6905" s="6">
        <f>I6904</f>
        <v/>
      </c>
      <c r="K6905" s="7">
        <f>MAR1!$B$5+MAR1!$C$5*COS(2*PI()*$C6905/365)+MAR1!$D$5*SIN(2*PI()*$C6905/365)</f>
        <v/>
      </c>
      <c r="L6905" s="7">
        <f>MAR1!$B$6+MAR1!$C$6*COS(2*PI()*$C6905/365)+MAR1!$D$6*SIN(2*PI()*$C6905/365)</f>
        <v/>
      </c>
      <c r="M6905" s="7">
        <f>MAR1!$B$7+MAR1!$C$7*COS(2*PI()*$C6905/365)+MAR1!$D$7*SIN(2*PI()*$C6905/365)</f>
        <v/>
      </c>
      <c r="N6905" s="7">
        <f>F6905-K6905</f>
        <v/>
      </c>
      <c r="O6905" s="7">
        <f>G6905-L6905</f>
        <v/>
      </c>
      <c r="P6905" s="7">
        <f>H6905-M6905</f>
        <v/>
      </c>
      <c r="Q6905" s="7">
        <f>IF($I6905=1,(N6905-MAR1!$B$11)/MAR1!$D$11,(N6905-MAR1!$C$11)/MAR1!$E$11)</f>
        <v/>
      </c>
      <c r="R6905" s="7">
        <f>IF($I6905=1,(O6905-MAR1!$B$12)/MAR1!$D$12,(O6905-MAR1!$C$12)/MAR1!$E$12)</f>
        <v/>
      </c>
      <c r="S6905" s="7">
        <f>IF($I6905=1,(P6905-MAR1!$B$13)/MAR1!$D$13,(P6905-MAR1!$C$13)/MAR1!$E$13)</f>
        <v/>
      </c>
    </row>
    <row r="6906">
      <c r="A6906" s="5" t="n">
        <v>6905</v>
      </c>
      <c r="B6906" s="5" t="n">
        <v>19</v>
      </c>
      <c r="C6906" s="5" t="n">
        <v>335</v>
      </c>
      <c r="D6906" s="5" t="n">
        <v>12</v>
      </c>
      <c r="E6906" s="5" t="n">
        <v>0</v>
      </c>
      <c r="F6906" s="5" t="n">
        <v>27.7</v>
      </c>
      <c r="G6906" s="5" t="n">
        <v>14.5</v>
      </c>
      <c r="H6906" s="5" t="n">
        <v>13.59</v>
      </c>
      <c r="I6906" s="6">
        <f>IF(E6906&gt;=Markov!$B$3,1,0)</f>
        <v/>
      </c>
      <c r="J6906" s="6">
        <f>I6905</f>
        <v/>
      </c>
      <c r="K6906" s="7">
        <f>MAR1!$B$5+MAR1!$C$5*COS(2*PI()*$C6906/365)+MAR1!$D$5*SIN(2*PI()*$C6906/365)</f>
        <v/>
      </c>
      <c r="L6906" s="7">
        <f>MAR1!$B$6+MAR1!$C$6*COS(2*PI()*$C6906/365)+MAR1!$D$6*SIN(2*PI()*$C6906/365)</f>
        <v/>
      </c>
      <c r="M6906" s="7">
        <f>MAR1!$B$7+MAR1!$C$7*COS(2*PI()*$C6906/365)+MAR1!$D$7*SIN(2*PI()*$C6906/365)</f>
        <v/>
      </c>
      <c r="N6906" s="7">
        <f>F6906-K6906</f>
        <v/>
      </c>
      <c r="O6906" s="7">
        <f>G6906-L6906</f>
        <v/>
      </c>
      <c r="P6906" s="7">
        <f>H6906-M6906</f>
        <v/>
      </c>
      <c r="Q6906" s="7">
        <f>IF($I6906=1,(N6906-MAR1!$B$11)/MAR1!$D$11,(N6906-MAR1!$C$11)/MAR1!$E$11)</f>
        <v/>
      </c>
      <c r="R6906" s="7">
        <f>IF($I6906=1,(O6906-MAR1!$B$12)/MAR1!$D$12,(O6906-MAR1!$C$12)/MAR1!$E$12)</f>
        <v/>
      </c>
      <c r="S6906" s="7">
        <f>IF($I6906=1,(P6906-MAR1!$B$13)/MAR1!$D$13,(P6906-MAR1!$C$13)/MAR1!$E$13)</f>
        <v/>
      </c>
    </row>
    <row r="6907">
      <c r="A6907" s="5" t="n">
        <v>6906</v>
      </c>
      <c r="B6907" s="5" t="n">
        <v>19</v>
      </c>
      <c r="C6907" s="5" t="n">
        <v>336</v>
      </c>
      <c r="D6907" s="5" t="n">
        <v>12</v>
      </c>
      <c r="E6907" s="5" t="n">
        <v>0</v>
      </c>
      <c r="F6907" s="5" t="n">
        <v>27.4</v>
      </c>
      <c r="G6907" s="5" t="n">
        <v>14.4</v>
      </c>
      <c r="H6907" s="5" t="n">
        <v>13.31</v>
      </c>
      <c r="I6907" s="6">
        <f>IF(E6907&gt;=Markov!$B$3,1,0)</f>
        <v/>
      </c>
      <c r="J6907" s="6">
        <f>I6906</f>
        <v/>
      </c>
      <c r="K6907" s="7">
        <f>MAR1!$B$5+MAR1!$C$5*COS(2*PI()*$C6907/365)+MAR1!$D$5*SIN(2*PI()*$C6907/365)</f>
        <v/>
      </c>
      <c r="L6907" s="7">
        <f>MAR1!$B$6+MAR1!$C$6*COS(2*PI()*$C6907/365)+MAR1!$D$6*SIN(2*PI()*$C6907/365)</f>
        <v/>
      </c>
      <c r="M6907" s="7">
        <f>MAR1!$B$7+MAR1!$C$7*COS(2*PI()*$C6907/365)+MAR1!$D$7*SIN(2*PI()*$C6907/365)</f>
        <v/>
      </c>
      <c r="N6907" s="7">
        <f>F6907-K6907</f>
        <v/>
      </c>
      <c r="O6907" s="7">
        <f>G6907-L6907</f>
        <v/>
      </c>
      <c r="P6907" s="7">
        <f>H6907-M6907</f>
        <v/>
      </c>
      <c r="Q6907" s="7">
        <f>IF($I6907=1,(N6907-MAR1!$B$11)/MAR1!$D$11,(N6907-MAR1!$C$11)/MAR1!$E$11)</f>
        <v/>
      </c>
      <c r="R6907" s="7">
        <f>IF($I6907=1,(O6907-MAR1!$B$12)/MAR1!$D$12,(O6907-MAR1!$C$12)/MAR1!$E$12)</f>
        <v/>
      </c>
      <c r="S6907" s="7">
        <f>IF($I6907=1,(P6907-MAR1!$B$13)/MAR1!$D$13,(P6907-MAR1!$C$13)/MAR1!$E$13)</f>
        <v/>
      </c>
    </row>
    <row r="6908">
      <c r="A6908" s="5" t="n">
        <v>6907</v>
      </c>
      <c r="B6908" s="5" t="n">
        <v>19</v>
      </c>
      <c r="C6908" s="5" t="n">
        <v>337</v>
      </c>
      <c r="D6908" s="5" t="n">
        <v>12</v>
      </c>
      <c r="E6908" s="5" t="n">
        <v>0</v>
      </c>
      <c r="F6908" s="5" t="n">
        <v>26.3</v>
      </c>
      <c r="G6908" s="5" t="n">
        <v>15.8</v>
      </c>
      <c r="H6908" s="5" t="n">
        <v>19.24</v>
      </c>
      <c r="I6908" s="6">
        <f>IF(E6908&gt;=Markov!$B$3,1,0)</f>
        <v/>
      </c>
      <c r="J6908" s="6">
        <f>I6907</f>
        <v/>
      </c>
      <c r="K6908" s="7">
        <f>MAR1!$B$5+MAR1!$C$5*COS(2*PI()*$C6908/365)+MAR1!$D$5*SIN(2*PI()*$C6908/365)</f>
        <v/>
      </c>
      <c r="L6908" s="7">
        <f>MAR1!$B$6+MAR1!$C$6*COS(2*PI()*$C6908/365)+MAR1!$D$6*SIN(2*PI()*$C6908/365)</f>
        <v/>
      </c>
      <c r="M6908" s="7">
        <f>MAR1!$B$7+MAR1!$C$7*COS(2*PI()*$C6908/365)+MAR1!$D$7*SIN(2*PI()*$C6908/365)</f>
        <v/>
      </c>
      <c r="N6908" s="7">
        <f>F6908-K6908</f>
        <v/>
      </c>
      <c r="O6908" s="7">
        <f>G6908-L6908</f>
        <v/>
      </c>
      <c r="P6908" s="7">
        <f>H6908-M6908</f>
        <v/>
      </c>
      <c r="Q6908" s="7">
        <f>IF($I6908=1,(N6908-MAR1!$B$11)/MAR1!$D$11,(N6908-MAR1!$C$11)/MAR1!$E$11)</f>
        <v/>
      </c>
      <c r="R6908" s="7">
        <f>IF($I6908=1,(O6908-MAR1!$B$12)/MAR1!$D$12,(O6908-MAR1!$C$12)/MAR1!$E$12)</f>
        <v/>
      </c>
      <c r="S6908" s="7">
        <f>IF($I6908=1,(P6908-MAR1!$B$13)/MAR1!$D$13,(P6908-MAR1!$C$13)/MAR1!$E$13)</f>
        <v/>
      </c>
    </row>
    <row r="6909">
      <c r="A6909" s="5" t="n">
        <v>6908</v>
      </c>
      <c r="B6909" s="5" t="n">
        <v>19</v>
      </c>
      <c r="C6909" s="5" t="n">
        <v>338</v>
      </c>
      <c r="D6909" s="5" t="n">
        <v>12</v>
      </c>
      <c r="E6909" s="5" t="n">
        <v>0</v>
      </c>
      <c r="F6909" s="5" t="n">
        <v>26.2</v>
      </c>
      <c r="G6909" s="5" t="n">
        <v>14.8</v>
      </c>
      <c r="H6909" s="5" t="n">
        <v>12.28</v>
      </c>
      <c r="I6909" s="6">
        <f>IF(E6909&gt;=Markov!$B$3,1,0)</f>
        <v/>
      </c>
      <c r="J6909" s="6">
        <f>I6908</f>
        <v/>
      </c>
      <c r="K6909" s="7">
        <f>MAR1!$B$5+MAR1!$C$5*COS(2*PI()*$C6909/365)+MAR1!$D$5*SIN(2*PI()*$C6909/365)</f>
        <v/>
      </c>
      <c r="L6909" s="7">
        <f>MAR1!$B$6+MAR1!$C$6*COS(2*PI()*$C6909/365)+MAR1!$D$6*SIN(2*PI()*$C6909/365)</f>
        <v/>
      </c>
      <c r="M6909" s="7">
        <f>MAR1!$B$7+MAR1!$C$7*COS(2*PI()*$C6909/365)+MAR1!$D$7*SIN(2*PI()*$C6909/365)</f>
        <v/>
      </c>
      <c r="N6909" s="7">
        <f>F6909-K6909</f>
        <v/>
      </c>
      <c r="O6909" s="7">
        <f>G6909-L6909</f>
        <v/>
      </c>
      <c r="P6909" s="7">
        <f>H6909-M6909</f>
        <v/>
      </c>
      <c r="Q6909" s="7">
        <f>IF($I6909=1,(N6909-MAR1!$B$11)/MAR1!$D$11,(N6909-MAR1!$C$11)/MAR1!$E$11)</f>
        <v/>
      </c>
      <c r="R6909" s="7">
        <f>IF($I6909=1,(O6909-MAR1!$B$12)/MAR1!$D$12,(O6909-MAR1!$C$12)/MAR1!$E$12)</f>
        <v/>
      </c>
      <c r="S6909" s="7">
        <f>IF($I6909=1,(P6909-MAR1!$B$13)/MAR1!$D$13,(P6909-MAR1!$C$13)/MAR1!$E$13)</f>
        <v/>
      </c>
    </row>
    <row r="6910">
      <c r="A6910" s="5" t="n">
        <v>6909</v>
      </c>
      <c r="B6910" s="5" t="n">
        <v>19</v>
      </c>
      <c r="C6910" s="5" t="n">
        <v>339</v>
      </c>
      <c r="D6910" s="5" t="n">
        <v>12</v>
      </c>
      <c r="E6910" s="5" t="n">
        <v>0</v>
      </c>
      <c r="F6910" s="5" t="n">
        <v>27.5</v>
      </c>
      <c r="G6910" s="5" t="n">
        <v>14</v>
      </c>
      <c r="H6910" s="5" t="n">
        <v>13.98</v>
      </c>
      <c r="I6910" s="6">
        <f>IF(E6910&gt;=Markov!$B$3,1,0)</f>
        <v/>
      </c>
      <c r="J6910" s="6">
        <f>I6909</f>
        <v/>
      </c>
      <c r="K6910" s="7">
        <f>MAR1!$B$5+MAR1!$C$5*COS(2*PI()*$C6910/365)+MAR1!$D$5*SIN(2*PI()*$C6910/365)</f>
        <v/>
      </c>
      <c r="L6910" s="7">
        <f>MAR1!$B$6+MAR1!$C$6*COS(2*PI()*$C6910/365)+MAR1!$D$6*SIN(2*PI()*$C6910/365)</f>
        <v/>
      </c>
      <c r="M6910" s="7">
        <f>MAR1!$B$7+MAR1!$C$7*COS(2*PI()*$C6910/365)+MAR1!$D$7*SIN(2*PI()*$C6910/365)</f>
        <v/>
      </c>
      <c r="N6910" s="7">
        <f>F6910-K6910</f>
        <v/>
      </c>
      <c r="O6910" s="7">
        <f>G6910-L6910</f>
        <v/>
      </c>
      <c r="P6910" s="7">
        <f>H6910-M6910</f>
        <v/>
      </c>
      <c r="Q6910" s="7">
        <f>IF($I6910=1,(N6910-MAR1!$B$11)/MAR1!$D$11,(N6910-MAR1!$C$11)/MAR1!$E$11)</f>
        <v/>
      </c>
      <c r="R6910" s="7">
        <f>IF($I6910=1,(O6910-MAR1!$B$12)/MAR1!$D$12,(O6910-MAR1!$C$12)/MAR1!$E$12)</f>
        <v/>
      </c>
      <c r="S6910" s="7">
        <f>IF($I6910=1,(P6910-MAR1!$B$13)/MAR1!$D$13,(P6910-MAR1!$C$13)/MAR1!$E$13)</f>
        <v/>
      </c>
    </row>
    <row r="6911">
      <c r="A6911" s="5" t="n">
        <v>6910</v>
      </c>
      <c r="B6911" s="5" t="n">
        <v>19</v>
      </c>
      <c r="C6911" s="5" t="n">
        <v>340</v>
      </c>
      <c r="D6911" s="5" t="n">
        <v>12</v>
      </c>
      <c r="E6911" s="5" t="n">
        <v>0</v>
      </c>
      <c r="F6911" s="5" t="n">
        <v>27.3</v>
      </c>
      <c r="G6911" s="5" t="n">
        <v>11.7</v>
      </c>
      <c r="H6911" s="5" t="n">
        <v>13.83</v>
      </c>
      <c r="I6911" s="6">
        <f>IF(E6911&gt;=Markov!$B$3,1,0)</f>
        <v/>
      </c>
      <c r="J6911" s="6">
        <f>I6910</f>
        <v/>
      </c>
      <c r="K6911" s="7">
        <f>MAR1!$B$5+MAR1!$C$5*COS(2*PI()*$C6911/365)+MAR1!$D$5*SIN(2*PI()*$C6911/365)</f>
        <v/>
      </c>
      <c r="L6911" s="7">
        <f>MAR1!$B$6+MAR1!$C$6*COS(2*PI()*$C6911/365)+MAR1!$D$6*SIN(2*PI()*$C6911/365)</f>
        <v/>
      </c>
      <c r="M6911" s="7">
        <f>MAR1!$B$7+MAR1!$C$7*COS(2*PI()*$C6911/365)+MAR1!$D$7*SIN(2*PI()*$C6911/365)</f>
        <v/>
      </c>
      <c r="N6911" s="7">
        <f>F6911-K6911</f>
        <v/>
      </c>
      <c r="O6911" s="7">
        <f>G6911-L6911</f>
        <v/>
      </c>
      <c r="P6911" s="7">
        <f>H6911-M6911</f>
        <v/>
      </c>
      <c r="Q6911" s="7">
        <f>IF($I6911=1,(N6911-MAR1!$B$11)/MAR1!$D$11,(N6911-MAR1!$C$11)/MAR1!$E$11)</f>
        <v/>
      </c>
      <c r="R6911" s="7">
        <f>IF($I6911=1,(O6911-MAR1!$B$12)/MAR1!$D$12,(O6911-MAR1!$C$12)/MAR1!$E$12)</f>
        <v/>
      </c>
      <c r="S6911" s="7">
        <f>IF($I6911=1,(P6911-MAR1!$B$13)/MAR1!$D$13,(P6911-MAR1!$C$13)/MAR1!$E$13)</f>
        <v/>
      </c>
    </row>
    <row r="6912">
      <c r="A6912" s="5" t="n">
        <v>6911</v>
      </c>
      <c r="B6912" s="5" t="n">
        <v>19</v>
      </c>
      <c r="C6912" s="5" t="n">
        <v>341</v>
      </c>
      <c r="D6912" s="5" t="n">
        <v>12</v>
      </c>
      <c r="E6912" s="5" t="n">
        <v>0</v>
      </c>
      <c r="F6912" s="5" t="n">
        <v>26</v>
      </c>
      <c r="G6912" s="5" t="n">
        <v>10</v>
      </c>
      <c r="H6912" s="5" t="n">
        <v>13.23</v>
      </c>
      <c r="I6912" s="6">
        <f>IF(E6912&gt;=Markov!$B$3,1,0)</f>
        <v/>
      </c>
      <c r="J6912" s="6">
        <f>I6911</f>
        <v/>
      </c>
      <c r="K6912" s="7">
        <f>MAR1!$B$5+MAR1!$C$5*COS(2*PI()*$C6912/365)+MAR1!$D$5*SIN(2*PI()*$C6912/365)</f>
        <v/>
      </c>
      <c r="L6912" s="7">
        <f>MAR1!$B$6+MAR1!$C$6*COS(2*PI()*$C6912/365)+MAR1!$D$6*SIN(2*PI()*$C6912/365)</f>
        <v/>
      </c>
      <c r="M6912" s="7">
        <f>MAR1!$B$7+MAR1!$C$7*COS(2*PI()*$C6912/365)+MAR1!$D$7*SIN(2*PI()*$C6912/365)</f>
        <v/>
      </c>
      <c r="N6912" s="7">
        <f>F6912-K6912</f>
        <v/>
      </c>
      <c r="O6912" s="7">
        <f>G6912-L6912</f>
        <v/>
      </c>
      <c r="P6912" s="7">
        <f>H6912-M6912</f>
        <v/>
      </c>
      <c r="Q6912" s="7">
        <f>IF($I6912=1,(N6912-MAR1!$B$11)/MAR1!$D$11,(N6912-MAR1!$C$11)/MAR1!$E$11)</f>
        <v/>
      </c>
      <c r="R6912" s="7">
        <f>IF($I6912=1,(O6912-MAR1!$B$12)/MAR1!$D$12,(O6912-MAR1!$C$12)/MAR1!$E$12)</f>
        <v/>
      </c>
      <c r="S6912" s="7">
        <f>IF($I6912=1,(P6912-MAR1!$B$13)/MAR1!$D$13,(P6912-MAR1!$C$13)/MAR1!$E$13)</f>
        <v/>
      </c>
    </row>
    <row r="6913">
      <c r="A6913" s="5" t="n">
        <v>6912</v>
      </c>
      <c r="B6913" s="5" t="n">
        <v>19</v>
      </c>
      <c r="C6913" s="5" t="n">
        <v>342</v>
      </c>
      <c r="D6913" s="5" t="n">
        <v>12</v>
      </c>
      <c r="E6913" s="5" t="n">
        <v>0</v>
      </c>
      <c r="F6913" s="5" t="n">
        <v>27.1</v>
      </c>
      <c r="G6913" s="5" t="n">
        <v>13.5</v>
      </c>
      <c r="H6913" s="5" t="n">
        <v>11.13</v>
      </c>
      <c r="I6913" s="6">
        <f>IF(E6913&gt;=Markov!$B$3,1,0)</f>
        <v/>
      </c>
      <c r="J6913" s="6">
        <f>I6912</f>
        <v/>
      </c>
      <c r="K6913" s="7">
        <f>MAR1!$B$5+MAR1!$C$5*COS(2*PI()*$C6913/365)+MAR1!$D$5*SIN(2*PI()*$C6913/365)</f>
        <v/>
      </c>
      <c r="L6913" s="7">
        <f>MAR1!$B$6+MAR1!$C$6*COS(2*PI()*$C6913/365)+MAR1!$D$6*SIN(2*PI()*$C6913/365)</f>
        <v/>
      </c>
      <c r="M6913" s="7">
        <f>MAR1!$B$7+MAR1!$C$7*COS(2*PI()*$C6913/365)+MAR1!$D$7*SIN(2*PI()*$C6913/365)</f>
        <v/>
      </c>
      <c r="N6913" s="7">
        <f>F6913-K6913</f>
        <v/>
      </c>
      <c r="O6913" s="7">
        <f>G6913-L6913</f>
        <v/>
      </c>
      <c r="P6913" s="7">
        <f>H6913-M6913</f>
        <v/>
      </c>
      <c r="Q6913" s="7">
        <f>IF($I6913=1,(N6913-MAR1!$B$11)/MAR1!$D$11,(N6913-MAR1!$C$11)/MAR1!$E$11)</f>
        <v/>
      </c>
      <c r="R6913" s="7">
        <f>IF($I6913=1,(O6913-MAR1!$B$12)/MAR1!$D$12,(O6913-MAR1!$C$12)/MAR1!$E$12)</f>
        <v/>
      </c>
      <c r="S6913" s="7">
        <f>IF($I6913=1,(P6913-MAR1!$B$13)/MAR1!$D$13,(P6913-MAR1!$C$13)/MAR1!$E$13)</f>
        <v/>
      </c>
    </row>
    <row r="6914">
      <c r="A6914" s="5" t="n">
        <v>6913</v>
      </c>
      <c r="B6914" s="5" t="n">
        <v>19</v>
      </c>
      <c r="C6914" s="5" t="n">
        <v>343</v>
      </c>
      <c r="D6914" s="5" t="n">
        <v>12</v>
      </c>
      <c r="E6914" s="5" t="n">
        <v>0</v>
      </c>
      <c r="F6914" s="5" t="n">
        <v>29.2</v>
      </c>
      <c r="G6914" s="5" t="n">
        <v>15.1</v>
      </c>
      <c r="H6914" s="5" t="n">
        <v>12.65</v>
      </c>
      <c r="I6914" s="6">
        <f>IF(E6914&gt;=Markov!$B$3,1,0)</f>
        <v/>
      </c>
      <c r="J6914" s="6">
        <f>I6913</f>
        <v/>
      </c>
      <c r="K6914" s="7">
        <f>MAR1!$B$5+MAR1!$C$5*COS(2*PI()*$C6914/365)+MAR1!$D$5*SIN(2*PI()*$C6914/365)</f>
        <v/>
      </c>
      <c r="L6914" s="7">
        <f>MAR1!$B$6+MAR1!$C$6*COS(2*PI()*$C6914/365)+MAR1!$D$6*SIN(2*PI()*$C6914/365)</f>
        <v/>
      </c>
      <c r="M6914" s="7">
        <f>MAR1!$B$7+MAR1!$C$7*COS(2*PI()*$C6914/365)+MAR1!$D$7*SIN(2*PI()*$C6914/365)</f>
        <v/>
      </c>
      <c r="N6914" s="7">
        <f>F6914-K6914</f>
        <v/>
      </c>
      <c r="O6914" s="7">
        <f>G6914-L6914</f>
        <v/>
      </c>
      <c r="P6914" s="7">
        <f>H6914-M6914</f>
        <v/>
      </c>
      <c r="Q6914" s="7">
        <f>IF($I6914=1,(N6914-MAR1!$B$11)/MAR1!$D$11,(N6914-MAR1!$C$11)/MAR1!$E$11)</f>
        <v/>
      </c>
      <c r="R6914" s="7">
        <f>IF($I6914=1,(O6914-MAR1!$B$12)/MAR1!$D$12,(O6914-MAR1!$C$12)/MAR1!$E$12)</f>
        <v/>
      </c>
      <c r="S6914" s="7">
        <f>IF($I6914=1,(P6914-MAR1!$B$13)/MAR1!$D$13,(P6914-MAR1!$C$13)/MAR1!$E$13)</f>
        <v/>
      </c>
    </row>
    <row r="6915">
      <c r="A6915" s="5" t="n">
        <v>6914</v>
      </c>
      <c r="B6915" s="5" t="n">
        <v>19</v>
      </c>
      <c r="C6915" s="5" t="n">
        <v>344</v>
      </c>
      <c r="D6915" s="5" t="n">
        <v>12</v>
      </c>
      <c r="E6915" s="5" t="n">
        <v>0</v>
      </c>
      <c r="F6915" s="5" t="n">
        <v>29.4</v>
      </c>
      <c r="G6915" s="5" t="n">
        <v>14.8</v>
      </c>
      <c r="H6915" s="5" t="n">
        <v>14.29</v>
      </c>
      <c r="I6915" s="6">
        <f>IF(E6915&gt;=Markov!$B$3,1,0)</f>
        <v/>
      </c>
      <c r="J6915" s="6">
        <f>I6914</f>
        <v/>
      </c>
      <c r="K6915" s="7">
        <f>MAR1!$B$5+MAR1!$C$5*COS(2*PI()*$C6915/365)+MAR1!$D$5*SIN(2*PI()*$C6915/365)</f>
        <v/>
      </c>
      <c r="L6915" s="7">
        <f>MAR1!$B$6+MAR1!$C$6*COS(2*PI()*$C6915/365)+MAR1!$D$6*SIN(2*PI()*$C6915/365)</f>
        <v/>
      </c>
      <c r="M6915" s="7">
        <f>MAR1!$B$7+MAR1!$C$7*COS(2*PI()*$C6915/365)+MAR1!$D$7*SIN(2*PI()*$C6915/365)</f>
        <v/>
      </c>
      <c r="N6915" s="7">
        <f>F6915-K6915</f>
        <v/>
      </c>
      <c r="O6915" s="7">
        <f>G6915-L6915</f>
        <v/>
      </c>
      <c r="P6915" s="7">
        <f>H6915-M6915</f>
        <v/>
      </c>
      <c r="Q6915" s="7">
        <f>IF($I6915=1,(N6915-MAR1!$B$11)/MAR1!$D$11,(N6915-MAR1!$C$11)/MAR1!$E$11)</f>
        <v/>
      </c>
      <c r="R6915" s="7">
        <f>IF($I6915=1,(O6915-MAR1!$B$12)/MAR1!$D$12,(O6915-MAR1!$C$12)/MAR1!$E$12)</f>
        <v/>
      </c>
      <c r="S6915" s="7">
        <f>IF($I6915=1,(P6915-MAR1!$B$13)/MAR1!$D$13,(P6915-MAR1!$C$13)/MAR1!$E$13)</f>
        <v/>
      </c>
    </row>
    <row r="6916">
      <c r="A6916" s="5" t="n">
        <v>6915</v>
      </c>
      <c r="B6916" s="5" t="n">
        <v>19</v>
      </c>
      <c r="C6916" s="5" t="n">
        <v>345</v>
      </c>
      <c r="D6916" s="5" t="n">
        <v>12</v>
      </c>
      <c r="E6916" s="5" t="n">
        <v>0</v>
      </c>
      <c r="F6916" s="5" t="n">
        <v>29.2</v>
      </c>
      <c r="G6916" s="5" t="n">
        <v>15</v>
      </c>
      <c r="H6916" s="5" t="n">
        <v>10.13</v>
      </c>
      <c r="I6916" s="6">
        <f>IF(E6916&gt;=Markov!$B$3,1,0)</f>
        <v/>
      </c>
      <c r="J6916" s="6">
        <f>I6915</f>
        <v/>
      </c>
      <c r="K6916" s="7">
        <f>MAR1!$B$5+MAR1!$C$5*COS(2*PI()*$C6916/365)+MAR1!$D$5*SIN(2*PI()*$C6916/365)</f>
        <v/>
      </c>
      <c r="L6916" s="7">
        <f>MAR1!$B$6+MAR1!$C$6*COS(2*PI()*$C6916/365)+MAR1!$D$6*SIN(2*PI()*$C6916/365)</f>
        <v/>
      </c>
      <c r="M6916" s="7">
        <f>MAR1!$B$7+MAR1!$C$7*COS(2*PI()*$C6916/365)+MAR1!$D$7*SIN(2*PI()*$C6916/365)</f>
        <v/>
      </c>
      <c r="N6916" s="7">
        <f>F6916-K6916</f>
        <v/>
      </c>
      <c r="O6916" s="7">
        <f>G6916-L6916</f>
        <v/>
      </c>
      <c r="P6916" s="7">
        <f>H6916-M6916</f>
        <v/>
      </c>
      <c r="Q6916" s="7">
        <f>IF($I6916=1,(N6916-MAR1!$B$11)/MAR1!$D$11,(N6916-MAR1!$C$11)/MAR1!$E$11)</f>
        <v/>
      </c>
      <c r="R6916" s="7">
        <f>IF($I6916=1,(O6916-MAR1!$B$12)/MAR1!$D$12,(O6916-MAR1!$C$12)/MAR1!$E$12)</f>
        <v/>
      </c>
      <c r="S6916" s="7">
        <f>IF($I6916=1,(P6916-MAR1!$B$13)/MAR1!$D$13,(P6916-MAR1!$C$13)/MAR1!$E$13)</f>
        <v/>
      </c>
    </row>
    <row r="6917">
      <c r="A6917" s="5" t="n">
        <v>6916</v>
      </c>
      <c r="B6917" s="5" t="n">
        <v>19</v>
      </c>
      <c r="C6917" s="5" t="n">
        <v>346</v>
      </c>
      <c r="D6917" s="5" t="n">
        <v>12</v>
      </c>
      <c r="E6917" s="5" t="n">
        <v>0</v>
      </c>
      <c r="F6917" s="5" t="n">
        <v>31.2</v>
      </c>
      <c r="G6917" s="5" t="n">
        <v>15.6</v>
      </c>
      <c r="H6917" s="5" t="n">
        <v>15.1</v>
      </c>
      <c r="I6917" s="6">
        <f>IF(E6917&gt;=Markov!$B$3,1,0)</f>
        <v/>
      </c>
      <c r="J6917" s="6">
        <f>I6916</f>
        <v/>
      </c>
      <c r="K6917" s="7">
        <f>MAR1!$B$5+MAR1!$C$5*COS(2*PI()*$C6917/365)+MAR1!$D$5*SIN(2*PI()*$C6917/365)</f>
        <v/>
      </c>
      <c r="L6917" s="7">
        <f>MAR1!$B$6+MAR1!$C$6*COS(2*PI()*$C6917/365)+MAR1!$D$6*SIN(2*PI()*$C6917/365)</f>
        <v/>
      </c>
      <c r="M6917" s="7">
        <f>MAR1!$B$7+MAR1!$C$7*COS(2*PI()*$C6917/365)+MAR1!$D$7*SIN(2*PI()*$C6917/365)</f>
        <v/>
      </c>
      <c r="N6917" s="7">
        <f>F6917-K6917</f>
        <v/>
      </c>
      <c r="O6917" s="7">
        <f>G6917-L6917</f>
        <v/>
      </c>
      <c r="P6917" s="7">
        <f>H6917-M6917</f>
        <v/>
      </c>
      <c r="Q6917" s="7">
        <f>IF($I6917=1,(N6917-MAR1!$B$11)/MAR1!$D$11,(N6917-MAR1!$C$11)/MAR1!$E$11)</f>
        <v/>
      </c>
      <c r="R6917" s="7">
        <f>IF($I6917=1,(O6917-MAR1!$B$12)/MAR1!$D$12,(O6917-MAR1!$C$12)/MAR1!$E$12)</f>
        <v/>
      </c>
      <c r="S6917" s="7">
        <f>IF($I6917=1,(P6917-MAR1!$B$13)/MAR1!$D$13,(P6917-MAR1!$C$13)/MAR1!$E$13)</f>
        <v/>
      </c>
    </row>
    <row r="6918">
      <c r="A6918" s="5" t="n">
        <v>6917</v>
      </c>
      <c r="B6918" s="5" t="n">
        <v>19</v>
      </c>
      <c r="C6918" s="5" t="n">
        <v>347</v>
      </c>
      <c r="D6918" s="5" t="n">
        <v>12</v>
      </c>
      <c r="E6918" s="5" t="n">
        <v>0</v>
      </c>
      <c r="F6918" s="5" t="n">
        <v>30.1</v>
      </c>
      <c r="G6918" s="5" t="n">
        <v>14.8</v>
      </c>
      <c r="H6918" s="5" t="n">
        <v>16.62</v>
      </c>
      <c r="I6918" s="6">
        <f>IF(E6918&gt;=Markov!$B$3,1,0)</f>
        <v/>
      </c>
      <c r="J6918" s="6">
        <f>I6917</f>
        <v/>
      </c>
      <c r="K6918" s="7">
        <f>MAR1!$B$5+MAR1!$C$5*COS(2*PI()*$C6918/365)+MAR1!$D$5*SIN(2*PI()*$C6918/365)</f>
        <v/>
      </c>
      <c r="L6918" s="7">
        <f>MAR1!$B$6+MAR1!$C$6*COS(2*PI()*$C6918/365)+MAR1!$D$6*SIN(2*PI()*$C6918/365)</f>
        <v/>
      </c>
      <c r="M6918" s="7">
        <f>MAR1!$B$7+MAR1!$C$7*COS(2*PI()*$C6918/365)+MAR1!$D$7*SIN(2*PI()*$C6918/365)</f>
        <v/>
      </c>
      <c r="N6918" s="7">
        <f>F6918-K6918</f>
        <v/>
      </c>
      <c r="O6918" s="7">
        <f>G6918-L6918</f>
        <v/>
      </c>
      <c r="P6918" s="7">
        <f>H6918-M6918</f>
        <v/>
      </c>
      <c r="Q6918" s="7">
        <f>IF($I6918=1,(N6918-MAR1!$B$11)/MAR1!$D$11,(N6918-MAR1!$C$11)/MAR1!$E$11)</f>
        <v/>
      </c>
      <c r="R6918" s="7">
        <f>IF($I6918=1,(O6918-MAR1!$B$12)/MAR1!$D$12,(O6918-MAR1!$C$12)/MAR1!$E$12)</f>
        <v/>
      </c>
      <c r="S6918" s="7">
        <f>IF($I6918=1,(P6918-MAR1!$B$13)/MAR1!$D$13,(P6918-MAR1!$C$13)/MAR1!$E$13)</f>
        <v/>
      </c>
    </row>
    <row r="6919">
      <c r="A6919" s="5" t="n">
        <v>6918</v>
      </c>
      <c r="B6919" s="5" t="n">
        <v>19</v>
      </c>
      <c r="C6919" s="5" t="n">
        <v>348</v>
      </c>
      <c r="D6919" s="5" t="n">
        <v>12</v>
      </c>
      <c r="E6919" s="5" t="n">
        <v>0</v>
      </c>
      <c r="F6919" s="5" t="n">
        <v>31.5</v>
      </c>
      <c r="G6919" s="5" t="n">
        <v>14.9</v>
      </c>
      <c r="H6919" s="5" t="n">
        <v>15.83</v>
      </c>
      <c r="I6919" s="6">
        <f>IF(E6919&gt;=Markov!$B$3,1,0)</f>
        <v/>
      </c>
      <c r="J6919" s="6">
        <f>I6918</f>
        <v/>
      </c>
      <c r="K6919" s="7">
        <f>MAR1!$B$5+MAR1!$C$5*COS(2*PI()*$C6919/365)+MAR1!$D$5*SIN(2*PI()*$C6919/365)</f>
        <v/>
      </c>
      <c r="L6919" s="7">
        <f>MAR1!$B$6+MAR1!$C$6*COS(2*PI()*$C6919/365)+MAR1!$D$6*SIN(2*PI()*$C6919/365)</f>
        <v/>
      </c>
      <c r="M6919" s="7">
        <f>MAR1!$B$7+MAR1!$C$7*COS(2*PI()*$C6919/365)+MAR1!$D$7*SIN(2*PI()*$C6919/365)</f>
        <v/>
      </c>
      <c r="N6919" s="7">
        <f>F6919-K6919</f>
        <v/>
      </c>
      <c r="O6919" s="7">
        <f>G6919-L6919</f>
        <v/>
      </c>
      <c r="P6919" s="7">
        <f>H6919-M6919</f>
        <v/>
      </c>
      <c r="Q6919" s="7">
        <f>IF($I6919=1,(N6919-MAR1!$B$11)/MAR1!$D$11,(N6919-MAR1!$C$11)/MAR1!$E$11)</f>
        <v/>
      </c>
      <c r="R6919" s="7">
        <f>IF($I6919=1,(O6919-MAR1!$B$12)/MAR1!$D$12,(O6919-MAR1!$C$12)/MAR1!$E$12)</f>
        <v/>
      </c>
      <c r="S6919" s="7">
        <f>IF($I6919=1,(P6919-MAR1!$B$13)/MAR1!$D$13,(P6919-MAR1!$C$13)/MAR1!$E$13)</f>
        <v/>
      </c>
    </row>
    <row r="6920">
      <c r="A6920" s="5" t="n">
        <v>6919</v>
      </c>
      <c r="B6920" s="5" t="n">
        <v>19</v>
      </c>
      <c r="C6920" s="5" t="n">
        <v>349</v>
      </c>
      <c r="D6920" s="5" t="n">
        <v>12</v>
      </c>
      <c r="E6920" s="5" t="n">
        <v>0</v>
      </c>
      <c r="F6920" s="5" t="n">
        <v>31.7</v>
      </c>
      <c r="G6920" s="5" t="n">
        <v>14.1</v>
      </c>
      <c r="H6920" s="5" t="n">
        <v>18.96</v>
      </c>
      <c r="I6920" s="6">
        <f>IF(E6920&gt;=Markov!$B$3,1,0)</f>
        <v/>
      </c>
      <c r="J6920" s="6">
        <f>I6919</f>
        <v/>
      </c>
      <c r="K6920" s="7">
        <f>MAR1!$B$5+MAR1!$C$5*COS(2*PI()*$C6920/365)+MAR1!$D$5*SIN(2*PI()*$C6920/365)</f>
        <v/>
      </c>
      <c r="L6920" s="7">
        <f>MAR1!$B$6+MAR1!$C$6*COS(2*PI()*$C6920/365)+MAR1!$D$6*SIN(2*PI()*$C6920/365)</f>
        <v/>
      </c>
      <c r="M6920" s="7">
        <f>MAR1!$B$7+MAR1!$C$7*COS(2*PI()*$C6920/365)+MAR1!$D$7*SIN(2*PI()*$C6920/365)</f>
        <v/>
      </c>
      <c r="N6920" s="7">
        <f>F6920-K6920</f>
        <v/>
      </c>
      <c r="O6920" s="7">
        <f>G6920-L6920</f>
        <v/>
      </c>
      <c r="P6920" s="7">
        <f>H6920-M6920</f>
        <v/>
      </c>
      <c r="Q6920" s="7">
        <f>IF($I6920=1,(N6920-MAR1!$B$11)/MAR1!$D$11,(N6920-MAR1!$C$11)/MAR1!$E$11)</f>
        <v/>
      </c>
      <c r="R6920" s="7">
        <f>IF($I6920=1,(O6920-MAR1!$B$12)/MAR1!$D$12,(O6920-MAR1!$C$12)/MAR1!$E$12)</f>
        <v/>
      </c>
      <c r="S6920" s="7">
        <f>IF($I6920=1,(P6920-MAR1!$B$13)/MAR1!$D$13,(P6920-MAR1!$C$13)/MAR1!$E$13)</f>
        <v/>
      </c>
    </row>
    <row r="6921">
      <c r="A6921" s="5" t="n">
        <v>6920</v>
      </c>
      <c r="B6921" s="5" t="n">
        <v>19</v>
      </c>
      <c r="C6921" s="5" t="n">
        <v>350</v>
      </c>
      <c r="D6921" s="5" t="n">
        <v>12</v>
      </c>
      <c r="E6921" s="5" t="n">
        <v>0</v>
      </c>
      <c r="F6921" s="5" t="n">
        <v>28.5</v>
      </c>
      <c r="G6921" s="5" t="n">
        <v>14.3</v>
      </c>
      <c r="H6921" s="5" t="n">
        <v>14.31</v>
      </c>
      <c r="I6921" s="6">
        <f>IF(E6921&gt;=Markov!$B$3,1,0)</f>
        <v/>
      </c>
      <c r="J6921" s="6">
        <f>I6920</f>
        <v/>
      </c>
      <c r="K6921" s="7">
        <f>MAR1!$B$5+MAR1!$C$5*COS(2*PI()*$C6921/365)+MAR1!$D$5*SIN(2*PI()*$C6921/365)</f>
        <v/>
      </c>
      <c r="L6921" s="7">
        <f>MAR1!$B$6+MAR1!$C$6*COS(2*PI()*$C6921/365)+MAR1!$D$6*SIN(2*PI()*$C6921/365)</f>
        <v/>
      </c>
      <c r="M6921" s="7">
        <f>MAR1!$B$7+MAR1!$C$7*COS(2*PI()*$C6921/365)+MAR1!$D$7*SIN(2*PI()*$C6921/365)</f>
        <v/>
      </c>
      <c r="N6921" s="7">
        <f>F6921-K6921</f>
        <v/>
      </c>
      <c r="O6921" s="7">
        <f>G6921-L6921</f>
        <v/>
      </c>
      <c r="P6921" s="7">
        <f>H6921-M6921</f>
        <v/>
      </c>
      <c r="Q6921" s="7">
        <f>IF($I6921=1,(N6921-MAR1!$B$11)/MAR1!$D$11,(N6921-MAR1!$C$11)/MAR1!$E$11)</f>
        <v/>
      </c>
      <c r="R6921" s="7">
        <f>IF($I6921=1,(O6921-MAR1!$B$12)/MAR1!$D$12,(O6921-MAR1!$C$12)/MAR1!$E$12)</f>
        <v/>
      </c>
      <c r="S6921" s="7">
        <f>IF($I6921=1,(P6921-MAR1!$B$13)/MAR1!$D$13,(P6921-MAR1!$C$13)/MAR1!$E$13)</f>
        <v/>
      </c>
    </row>
    <row r="6922">
      <c r="A6922" s="5" t="n">
        <v>6921</v>
      </c>
      <c r="B6922" s="5" t="n">
        <v>19</v>
      </c>
      <c r="C6922" s="5" t="n">
        <v>351</v>
      </c>
      <c r="D6922" s="5" t="n">
        <v>12</v>
      </c>
      <c r="E6922" s="5" t="n">
        <v>0</v>
      </c>
      <c r="F6922" s="5" t="n">
        <v>30</v>
      </c>
      <c r="G6922" s="5" t="n">
        <v>14.2</v>
      </c>
      <c r="H6922" s="5" t="n">
        <v>18.96</v>
      </c>
      <c r="I6922" s="6">
        <f>IF(E6922&gt;=Markov!$B$3,1,0)</f>
        <v/>
      </c>
      <c r="J6922" s="6">
        <f>I6921</f>
        <v/>
      </c>
      <c r="K6922" s="7">
        <f>MAR1!$B$5+MAR1!$C$5*COS(2*PI()*$C6922/365)+MAR1!$D$5*SIN(2*PI()*$C6922/365)</f>
        <v/>
      </c>
      <c r="L6922" s="7">
        <f>MAR1!$B$6+MAR1!$C$6*COS(2*PI()*$C6922/365)+MAR1!$D$6*SIN(2*PI()*$C6922/365)</f>
        <v/>
      </c>
      <c r="M6922" s="7">
        <f>MAR1!$B$7+MAR1!$C$7*COS(2*PI()*$C6922/365)+MAR1!$D$7*SIN(2*PI()*$C6922/365)</f>
        <v/>
      </c>
      <c r="N6922" s="7">
        <f>F6922-K6922</f>
        <v/>
      </c>
      <c r="O6922" s="7">
        <f>G6922-L6922</f>
        <v/>
      </c>
      <c r="P6922" s="7">
        <f>H6922-M6922</f>
        <v/>
      </c>
      <c r="Q6922" s="7">
        <f>IF($I6922=1,(N6922-MAR1!$B$11)/MAR1!$D$11,(N6922-MAR1!$C$11)/MAR1!$E$11)</f>
        <v/>
      </c>
      <c r="R6922" s="7">
        <f>IF($I6922=1,(O6922-MAR1!$B$12)/MAR1!$D$12,(O6922-MAR1!$C$12)/MAR1!$E$12)</f>
        <v/>
      </c>
      <c r="S6922" s="7">
        <f>IF($I6922=1,(P6922-MAR1!$B$13)/MAR1!$D$13,(P6922-MAR1!$C$13)/MAR1!$E$13)</f>
        <v/>
      </c>
    </row>
    <row r="6923">
      <c r="A6923" s="5" t="n">
        <v>6922</v>
      </c>
      <c r="B6923" s="5" t="n">
        <v>19</v>
      </c>
      <c r="C6923" s="5" t="n">
        <v>352</v>
      </c>
      <c r="D6923" s="5" t="n">
        <v>12</v>
      </c>
      <c r="E6923" s="5" t="n">
        <v>0</v>
      </c>
      <c r="F6923" s="5" t="n">
        <v>31.3</v>
      </c>
      <c r="G6923" s="5" t="n">
        <v>14.3</v>
      </c>
      <c r="H6923" s="5" t="n">
        <v>15.19</v>
      </c>
      <c r="I6923" s="6">
        <f>IF(E6923&gt;=Markov!$B$3,1,0)</f>
        <v/>
      </c>
      <c r="J6923" s="6">
        <f>I6922</f>
        <v/>
      </c>
      <c r="K6923" s="7">
        <f>MAR1!$B$5+MAR1!$C$5*COS(2*PI()*$C6923/365)+MAR1!$D$5*SIN(2*PI()*$C6923/365)</f>
        <v/>
      </c>
      <c r="L6923" s="7">
        <f>MAR1!$B$6+MAR1!$C$6*COS(2*PI()*$C6923/365)+MAR1!$D$6*SIN(2*PI()*$C6923/365)</f>
        <v/>
      </c>
      <c r="M6923" s="7">
        <f>MAR1!$B$7+MAR1!$C$7*COS(2*PI()*$C6923/365)+MAR1!$D$7*SIN(2*PI()*$C6923/365)</f>
        <v/>
      </c>
      <c r="N6923" s="7">
        <f>F6923-K6923</f>
        <v/>
      </c>
      <c r="O6923" s="7">
        <f>G6923-L6923</f>
        <v/>
      </c>
      <c r="P6923" s="7">
        <f>H6923-M6923</f>
        <v/>
      </c>
      <c r="Q6923" s="7">
        <f>IF($I6923=1,(N6923-MAR1!$B$11)/MAR1!$D$11,(N6923-MAR1!$C$11)/MAR1!$E$11)</f>
        <v/>
      </c>
      <c r="R6923" s="7">
        <f>IF($I6923=1,(O6923-MAR1!$B$12)/MAR1!$D$12,(O6923-MAR1!$C$12)/MAR1!$E$12)</f>
        <v/>
      </c>
      <c r="S6923" s="7">
        <f>IF($I6923=1,(P6923-MAR1!$B$13)/MAR1!$D$13,(P6923-MAR1!$C$13)/MAR1!$E$13)</f>
        <v/>
      </c>
    </row>
    <row r="6924">
      <c r="A6924" s="5" t="n">
        <v>6923</v>
      </c>
      <c r="B6924" s="5" t="n">
        <v>19</v>
      </c>
      <c r="C6924" s="5" t="n">
        <v>353</v>
      </c>
      <c r="D6924" s="5" t="n">
        <v>12</v>
      </c>
      <c r="E6924" s="5" t="n">
        <v>0</v>
      </c>
      <c r="F6924" s="5" t="n">
        <v>29.2</v>
      </c>
      <c r="G6924" s="5" t="n">
        <v>13.7</v>
      </c>
      <c r="H6924" s="5" t="n">
        <v>16.63</v>
      </c>
      <c r="I6924" s="6">
        <f>IF(E6924&gt;=Markov!$B$3,1,0)</f>
        <v/>
      </c>
      <c r="J6924" s="6">
        <f>I6923</f>
        <v/>
      </c>
      <c r="K6924" s="7">
        <f>MAR1!$B$5+MAR1!$C$5*COS(2*PI()*$C6924/365)+MAR1!$D$5*SIN(2*PI()*$C6924/365)</f>
        <v/>
      </c>
      <c r="L6924" s="7">
        <f>MAR1!$B$6+MAR1!$C$6*COS(2*PI()*$C6924/365)+MAR1!$D$6*SIN(2*PI()*$C6924/365)</f>
        <v/>
      </c>
      <c r="M6924" s="7">
        <f>MAR1!$B$7+MAR1!$C$7*COS(2*PI()*$C6924/365)+MAR1!$D$7*SIN(2*PI()*$C6924/365)</f>
        <v/>
      </c>
      <c r="N6924" s="7">
        <f>F6924-K6924</f>
        <v/>
      </c>
      <c r="O6924" s="7">
        <f>G6924-L6924</f>
        <v/>
      </c>
      <c r="P6924" s="7">
        <f>H6924-M6924</f>
        <v/>
      </c>
      <c r="Q6924" s="7">
        <f>IF($I6924=1,(N6924-MAR1!$B$11)/MAR1!$D$11,(N6924-MAR1!$C$11)/MAR1!$E$11)</f>
        <v/>
      </c>
      <c r="R6924" s="7">
        <f>IF($I6924=1,(O6924-MAR1!$B$12)/MAR1!$D$12,(O6924-MAR1!$C$12)/MAR1!$E$12)</f>
        <v/>
      </c>
      <c r="S6924" s="7">
        <f>IF($I6924=1,(P6924-MAR1!$B$13)/MAR1!$D$13,(P6924-MAR1!$C$13)/MAR1!$E$13)</f>
        <v/>
      </c>
    </row>
    <row r="6925">
      <c r="A6925" s="5" t="n">
        <v>6924</v>
      </c>
      <c r="B6925" s="5" t="n">
        <v>19</v>
      </c>
      <c r="C6925" s="5" t="n">
        <v>354</v>
      </c>
      <c r="D6925" s="5" t="n">
        <v>12</v>
      </c>
      <c r="E6925" s="5" t="n">
        <v>0</v>
      </c>
      <c r="F6925" s="5" t="n">
        <v>28.9</v>
      </c>
      <c r="G6925" s="5" t="n">
        <v>15.6</v>
      </c>
      <c r="H6925" s="5" t="n">
        <v>12.49</v>
      </c>
      <c r="I6925" s="6">
        <f>IF(E6925&gt;=Markov!$B$3,1,0)</f>
        <v/>
      </c>
      <c r="J6925" s="6">
        <f>I6924</f>
        <v/>
      </c>
      <c r="K6925" s="7">
        <f>MAR1!$B$5+MAR1!$C$5*COS(2*PI()*$C6925/365)+MAR1!$D$5*SIN(2*PI()*$C6925/365)</f>
        <v/>
      </c>
      <c r="L6925" s="7">
        <f>MAR1!$B$6+MAR1!$C$6*COS(2*PI()*$C6925/365)+MAR1!$D$6*SIN(2*PI()*$C6925/365)</f>
        <v/>
      </c>
      <c r="M6925" s="7">
        <f>MAR1!$B$7+MAR1!$C$7*COS(2*PI()*$C6925/365)+MAR1!$D$7*SIN(2*PI()*$C6925/365)</f>
        <v/>
      </c>
      <c r="N6925" s="7">
        <f>F6925-K6925</f>
        <v/>
      </c>
      <c r="O6925" s="7">
        <f>G6925-L6925</f>
        <v/>
      </c>
      <c r="P6925" s="7">
        <f>H6925-M6925</f>
        <v/>
      </c>
      <c r="Q6925" s="7">
        <f>IF($I6925=1,(N6925-MAR1!$B$11)/MAR1!$D$11,(N6925-MAR1!$C$11)/MAR1!$E$11)</f>
        <v/>
      </c>
      <c r="R6925" s="7">
        <f>IF($I6925=1,(O6925-MAR1!$B$12)/MAR1!$D$12,(O6925-MAR1!$C$12)/MAR1!$E$12)</f>
        <v/>
      </c>
      <c r="S6925" s="7">
        <f>IF($I6925=1,(P6925-MAR1!$B$13)/MAR1!$D$13,(P6925-MAR1!$C$13)/MAR1!$E$13)</f>
        <v/>
      </c>
    </row>
    <row r="6926">
      <c r="A6926" s="5" t="n">
        <v>6925</v>
      </c>
      <c r="B6926" s="5" t="n">
        <v>19</v>
      </c>
      <c r="C6926" s="5" t="n">
        <v>355</v>
      </c>
      <c r="D6926" s="5" t="n">
        <v>12</v>
      </c>
      <c r="E6926" s="5" t="n">
        <v>0</v>
      </c>
      <c r="F6926" s="5" t="n">
        <v>32</v>
      </c>
      <c r="G6926" s="5" t="n">
        <v>14.7</v>
      </c>
      <c r="H6926" s="5" t="n">
        <v>13.4</v>
      </c>
      <c r="I6926" s="6">
        <f>IF(E6926&gt;=Markov!$B$3,1,0)</f>
        <v/>
      </c>
      <c r="J6926" s="6">
        <f>I6925</f>
        <v/>
      </c>
      <c r="K6926" s="7">
        <f>MAR1!$B$5+MAR1!$C$5*COS(2*PI()*$C6926/365)+MAR1!$D$5*SIN(2*PI()*$C6926/365)</f>
        <v/>
      </c>
      <c r="L6926" s="7">
        <f>MAR1!$B$6+MAR1!$C$6*COS(2*PI()*$C6926/365)+MAR1!$D$6*SIN(2*PI()*$C6926/365)</f>
        <v/>
      </c>
      <c r="M6926" s="7">
        <f>MAR1!$B$7+MAR1!$C$7*COS(2*PI()*$C6926/365)+MAR1!$D$7*SIN(2*PI()*$C6926/365)</f>
        <v/>
      </c>
      <c r="N6926" s="7">
        <f>F6926-K6926</f>
        <v/>
      </c>
      <c r="O6926" s="7">
        <f>G6926-L6926</f>
        <v/>
      </c>
      <c r="P6926" s="7">
        <f>H6926-M6926</f>
        <v/>
      </c>
      <c r="Q6926" s="7">
        <f>IF($I6926=1,(N6926-MAR1!$B$11)/MAR1!$D$11,(N6926-MAR1!$C$11)/MAR1!$E$11)</f>
        <v/>
      </c>
      <c r="R6926" s="7">
        <f>IF($I6926=1,(O6926-MAR1!$B$12)/MAR1!$D$12,(O6926-MAR1!$C$12)/MAR1!$E$12)</f>
        <v/>
      </c>
      <c r="S6926" s="7">
        <f>IF($I6926=1,(P6926-MAR1!$B$13)/MAR1!$D$13,(P6926-MAR1!$C$13)/MAR1!$E$13)</f>
        <v/>
      </c>
    </row>
    <row r="6927">
      <c r="A6927" s="5" t="n">
        <v>6926</v>
      </c>
      <c r="B6927" s="5" t="n">
        <v>19</v>
      </c>
      <c r="C6927" s="5" t="n">
        <v>356</v>
      </c>
      <c r="D6927" s="5" t="n">
        <v>12</v>
      </c>
      <c r="E6927" s="5" t="n">
        <v>0</v>
      </c>
      <c r="F6927" s="5" t="n">
        <v>28.7</v>
      </c>
      <c r="G6927" s="5" t="n">
        <v>13.8</v>
      </c>
      <c r="H6927" s="5" t="n">
        <v>14.09</v>
      </c>
      <c r="I6927" s="6">
        <f>IF(E6927&gt;=Markov!$B$3,1,0)</f>
        <v/>
      </c>
      <c r="J6927" s="6">
        <f>I6926</f>
        <v/>
      </c>
      <c r="K6927" s="7">
        <f>MAR1!$B$5+MAR1!$C$5*COS(2*PI()*$C6927/365)+MAR1!$D$5*SIN(2*PI()*$C6927/365)</f>
        <v/>
      </c>
      <c r="L6927" s="7">
        <f>MAR1!$B$6+MAR1!$C$6*COS(2*PI()*$C6927/365)+MAR1!$D$6*SIN(2*PI()*$C6927/365)</f>
        <v/>
      </c>
      <c r="M6927" s="7">
        <f>MAR1!$B$7+MAR1!$C$7*COS(2*PI()*$C6927/365)+MAR1!$D$7*SIN(2*PI()*$C6927/365)</f>
        <v/>
      </c>
      <c r="N6927" s="7">
        <f>F6927-K6927</f>
        <v/>
      </c>
      <c r="O6927" s="7">
        <f>G6927-L6927</f>
        <v/>
      </c>
      <c r="P6927" s="7">
        <f>H6927-M6927</f>
        <v/>
      </c>
      <c r="Q6927" s="7">
        <f>IF($I6927=1,(N6927-MAR1!$B$11)/MAR1!$D$11,(N6927-MAR1!$C$11)/MAR1!$E$11)</f>
        <v/>
      </c>
      <c r="R6927" s="7">
        <f>IF($I6927=1,(O6927-MAR1!$B$12)/MAR1!$D$12,(O6927-MAR1!$C$12)/MAR1!$E$12)</f>
        <v/>
      </c>
      <c r="S6927" s="7">
        <f>IF($I6927=1,(P6927-MAR1!$B$13)/MAR1!$D$13,(P6927-MAR1!$C$13)/MAR1!$E$13)</f>
        <v/>
      </c>
    </row>
    <row r="6928">
      <c r="A6928" s="5" t="n">
        <v>6927</v>
      </c>
      <c r="B6928" s="5" t="n">
        <v>19</v>
      </c>
      <c r="C6928" s="5" t="n">
        <v>357</v>
      </c>
      <c r="D6928" s="5" t="n">
        <v>12</v>
      </c>
      <c r="E6928" s="5" t="n">
        <v>0</v>
      </c>
      <c r="F6928" s="5" t="n">
        <v>27.3</v>
      </c>
      <c r="G6928" s="5" t="n">
        <v>13.4</v>
      </c>
      <c r="H6928" s="5" t="n">
        <v>8.859999999999999</v>
      </c>
      <c r="I6928" s="6">
        <f>IF(E6928&gt;=Markov!$B$3,1,0)</f>
        <v/>
      </c>
      <c r="J6928" s="6">
        <f>I6927</f>
        <v/>
      </c>
      <c r="K6928" s="7">
        <f>MAR1!$B$5+MAR1!$C$5*COS(2*PI()*$C6928/365)+MAR1!$D$5*SIN(2*PI()*$C6928/365)</f>
        <v/>
      </c>
      <c r="L6928" s="7">
        <f>MAR1!$B$6+MAR1!$C$6*COS(2*PI()*$C6928/365)+MAR1!$D$6*SIN(2*PI()*$C6928/365)</f>
        <v/>
      </c>
      <c r="M6928" s="7">
        <f>MAR1!$B$7+MAR1!$C$7*COS(2*PI()*$C6928/365)+MAR1!$D$7*SIN(2*PI()*$C6928/365)</f>
        <v/>
      </c>
      <c r="N6928" s="7">
        <f>F6928-K6928</f>
        <v/>
      </c>
      <c r="O6928" s="7">
        <f>G6928-L6928</f>
        <v/>
      </c>
      <c r="P6928" s="7">
        <f>H6928-M6928</f>
        <v/>
      </c>
      <c r="Q6928" s="7">
        <f>IF($I6928=1,(N6928-MAR1!$B$11)/MAR1!$D$11,(N6928-MAR1!$C$11)/MAR1!$E$11)</f>
        <v/>
      </c>
      <c r="R6928" s="7">
        <f>IF($I6928=1,(O6928-MAR1!$B$12)/MAR1!$D$12,(O6928-MAR1!$C$12)/MAR1!$E$12)</f>
        <v/>
      </c>
      <c r="S6928" s="7">
        <f>IF($I6928=1,(P6928-MAR1!$B$13)/MAR1!$D$13,(P6928-MAR1!$C$13)/MAR1!$E$13)</f>
        <v/>
      </c>
    </row>
    <row r="6929">
      <c r="A6929" s="5" t="n">
        <v>6928</v>
      </c>
      <c r="B6929" s="5" t="n">
        <v>19</v>
      </c>
      <c r="C6929" s="5" t="n">
        <v>358</v>
      </c>
      <c r="D6929" s="5" t="n">
        <v>12</v>
      </c>
      <c r="E6929" s="5" t="n">
        <v>0</v>
      </c>
      <c r="F6929" s="5" t="n">
        <v>31.4</v>
      </c>
      <c r="G6929" s="5" t="n">
        <v>15.5</v>
      </c>
      <c r="H6929" s="5" t="n">
        <v>19.3</v>
      </c>
      <c r="I6929" s="6">
        <f>IF(E6929&gt;=Markov!$B$3,1,0)</f>
        <v/>
      </c>
      <c r="J6929" s="6">
        <f>I6928</f>
        <v/>
      </c>
      <c r="K6929" s="7">
        <f>MAR1!$B$5+MAR1!$C$5*COS(2*PI()*$C6929/365)+MAR1!$D$5*SIN(2*PI()*$C6929/365)</f>
        <v/>
      </c>
      <c r="L6929" s="7">
        <f>MAR1!$B$6+MAR1!$C$6*COS(2*PI()*$C6929/365)+MAR1!$D$6*SIN(2*PI()*$C6929/365)</f>
        <v/>
      </c>
      <c r="M6929" s="7">
        <f>MAR1!$B$7+MAR1!$C$7*COS(2*PI()*$C6929/365)+MAR1!$D$7*SIN(2*PI()*$C6929/365)</f>
        <v/>
      </c>
      <c r="N6929" s="7">
        <f>F6929-K6929</f>
        <v/>
      </c>
      <c r="O6929" s="7">
        <f>G6929-L6929</f>
        <v/>
      </c>
      <c r="P6929" s="7">
        <f>H6929-M6929</f>
        <v/>
      </c>
      <c r="Q6929" s="7">
        <f>IF($I6929=1,(N6929-MAR1!$B$11)/MAR1!$D$11,(N6929-MAR1!$C$11)/MAR1!$E$11)</f>
        <v/>
      </c>
      <c r="R6929" s="7">
        <f>IF($I6929=1,(O6929-MAR1!$B$12)/MAR1!$D$12,(O6929-MAR1!$C$12)/MAR1!$E$12)</f>
        <v/>
      </c>
      <c r="S6929" s="7">
        <f>IF($I6929=1,(P6929-MAR1!$B$13)/MAR1!$D$13,(P6929-MAR1!$C$13)/MAR1!$E$13)</f>
        <v/>
      </c>
    </row>
    <row r="6930">
      <c r="A6930" s="5" t="n">
        <v>6929</v>
      </c>
      <c r="B6930" s="5" t="n">
        <v>19</v>
      </c>
      <c r="C6930" s="5" t="n">
        <v>359</v>
      </c>
      <c r="D6930" s="5" t="n">
        <v>12</v>
      </c>
      <c r="E6930" s="5" t="n">
        <v>0</v>
      </c>
      <c r="F6930" s="5" t="n">
        <v>28.5</v>
      </c>
      <c r="G6930" s="5" t="n">
        <v>15.2</v>
      </c>
      <c r="H6930" s="5" t="n">
        <v>14.45</v>
      </c>
      <c r="I6930" s="6">
        <f>IF(E6930&gt;=Markov!$B$3,1,0)</f>
        <v/>
      </c>
      <c r="J6930" s="6">
        <f>I6929</f>
        <v/>
      </c>
      <c r="K6930" s="7">
        <f>MAR1!$B$5+MAR1!$C$5*COS(2*PI()*$C6930/365)+MAR1!$D$5*SIN(2*PI()*$C6930/365)</f>
        <v/>
      </c>
      <c r="L6930" s="7">
        <f>MAR1!$B$6+MAR1!$C$6*COS(2*PI()*$C6930/365)+MAR1!$D$6*SIN(2*PI()*$C6930/365)</f>
        <v/>
      </c>
      <c r="M6930" s="7">
        <f>MAR1!$B$7+MAR1!$C$7*COS(2*PI()*$C6930/365)+MAR1!$D$7*SIN(2*PI()*$C6930/365)</f>
        <v/>
      </c>
      <c r="N6930" s="7">
        <f>F6930-K6930</f>
        <v/>
      </c>
      <c r="O6930" s="7">
        <f>G6930-L6930</f>
        <v/>
      </c>
      <c r="P6930" s="7">
        <f>H6930-M6930</f>
        <v/>
      </c>
      <c r="Q6930" s="7">
        <f>IF($I6930=1,(N6930-MAR1!$B$11)/MAR1!$D$11,(N6930-MAR1!$C$11)/MAR1!$E$11)</f>
        <v/>
      </c>
      <c r="R6930" s="7">
        <f>IF($I6930=1,(O6930-MAR1!$B$12)/MAR1!$D$12,(O6930-MAR1!$C$12)/MAR1!$E$12)</f>
        <v/>
      </c>
      <c r="S6930" s="7">
        <f>IF($I6930=1,(P6930-MAR1!$B$13)/MAR1!$D$13,(P6930-MAR1!$C$13)/MAR1!$E$13)</f>
        <v/>
      </c>
    </row>
    <row r="6931">
      <c r="A6931" s="5" t="n">
        <v>6930</v>
      </c>
      <c r="B6931" s="5" t="n">
        <v>19</v>
      </c>
      <c r="C6931" s="5" t="n">
        <v>360</v>
      </c>
      <c r="D6931" s="5" t="n">
        <v>12</v>
      </c>
      <c r="E6931" s="5" t="n">
        <v>0</v>
      </c>
      <c r="F6931" s="5" t="n">
        <v>30.8</v>
      </c>
      <c r="G6931" s="5" t="n">
        <v>16.4</v>
      </c>
      <c r="H6931" s="5" t="n">
        <v>15.23</v>
      </c>
      <c r="I6931" s="6">
        <f>IF(E6931&gt;=Markov!$B$3,1,0)</f>
        <v/>
      </c>
      <c r="J6931" s="6">
        <f>I6930</f>
        <v/>
      </c>
      <c r="K6931" s="7">
        <f>MAR1!$B$5+MAR1!$C$5*COS(2*PI()*$C6931/365)+MAR1!$D$5*SIN(2*PI()*$C6931/365)</f>
        <v/>
      </c>
      <c r="L6931" s="7">
        <f>MAR1!$B$6+MAR1!$C$6*COS(2*PI()*$C6931/365)+MAR1!$D$6*SIN(2*PI()*$C6931/365)</f>
        <v/>
      </c>
      <c r="M6931" s="7">
        <f>MAR1!$B$7+MAR1!$C$7*COS(2*PI()*$C6931/365)+MAR1!$D$7*SIN(2*PI()*$C6931/365)</f>
        <v/>
      </c>
      <c r="N6931" s="7">
        <f>F6931-K6931</f>
        <v/>
      </c>
      <c r="O6931" s="7">
        <f>G6931-L6931</f>
        <v/>
      </c>
      <c r="P6931" s="7">
        <f>H6931-M6931</f>
        <v/>
      </c>
      <c r="Q6931" s="7">
        <f>IF($I6931=1,(N6931-MAR1!$B$11)/MAR1!$D$11,(N6931-MAR1!$C$11)/MAR1!$E$11)</f>
        <v/>
      </c>
      <c r="R6931" s="7">
        <f>IF($I6931=1,(O6931-MAR1!$B$12)/MAR1!$D$12,(O6931-MAR1!$C$12)/MAR1!$E$12)</f>
        <v/>
      </c>
      <c r="S6931" s="7">
        <f>IF($I6931=1,(P6931-MAR1!$B$13)/MAR1!$D$13,(P6931-MAR1!$C$13)/MAR1!$E$13)</f>
        <v/>
      </c>
    </row>
    <row r="6932">
      <c r="A6932" s="5" t="n">
        <v>6931</v>
      </c>
      <c r="B6932" s="5" t="n">
        <v>19</v>
      </c>
      <c r="C6932" s="5" t="n">
        <v>361</v>
      </c>
      <c r="D6932" s="5" t="n">
        <v>12</v>
      </c>
      <c r="E6932" s="5" t="n">
        <v>0</v>
      </c>
      <c r="F6932" s="5" t="n">
        <v>27.9</v>
      </c>
      <c r="G6932" s="5" t="n">
        <v>14.5</v>
      </c>
      <c r="H6932" s="5" t="n">
        <v>16.95</v>
      </c>
      <c r="I6932" s="6">
        <f>IF(E6932&gt;=Markov!$B$3,1,0)</f>
        <v/>
      </c>
      <c r="J6932" s="6">
        <f>I6931</f>
        <v/>
      </c>
      <c r="K6932" s="7">
        <f>MAR1!$B$5+MAR1!$C$5*COS(2*PI()*$C6932/365)+MAR1!$D$5*SIN(2*PI()*$C6932/365)</f>
        <v/>
      </c>
      <c r="L6932" s="7">
        <f>MAR1!$B$6+MAR1!$C$6*COS(2*PI()*$C6932/365)+MAR1!$D$6*SIN(2*PI()*$C6932/365)</f>
        <v/>
      </c>
      <c r="M6932" s="7">
        <f>MAR1!$B$7+MAR1!$C$7*COS(2*PI()*$C6932/365)+MAR1!$D$7*SIN(2*PI()*$C6932/365)</f>
        <v/>
      </c>
      <c r="N6932" s="7">
        <f>F6932-K6932</f>
        <v/>
      </c>
      <c r="O6932" s="7">
        <f>G6932-L6932</f>
        <v/>
      </c>
      <c r="P6932" s="7">
        <f>H6932-M6932</f>
        <v/>
      </c>
      <c r="Q6932" s="7">
        <f>IF($I6932=1,(N6932-MAR1!$B$11)/MAR1!$D$11,(N6932-MAR1!$C$11)/MAR1!$E$11)</f>
        <v/>
      </c>
      <c r="R6932" s="7">
        <f>IF($I6932=1,(O6932-MAR1!$B$12)/MAR1!$D$12,(O6932-MAR1!$C$12)/MAR1!$E$12)</f>
        <v/>
      </c>
      <c r="S6932" s="7">
        <f>IF($I6932=1,(P6932-MAR1!$B$13)/MAR1!$D$13,(P6932-MAR1!$C$13)/MAR1!$E$13)</f>
        <v/>
      </c>
    </row>
    <row r="6933">
      <c r="A6933" s="5" t="n">
        <v>6932</v>
      </c>
      <c r="B6933" s="5" t="n">
        <v>19</v>
      </c>
      <c r="C6933" s="5" t="n">
        <v>362</v>
      </c>
      <c r="D6933" s="5" t="n">
        <v>12</v>
      </c>
      <c r="E6933" s="5" t="n">
        <v>0</v>
      </c>
      <c r="F6933" s="5" t="n">
        <v>28.3</v>
      </c>
      <c r="G6933" s="5" t="n">
        <v>15</v>
      </c>
      <c r="H6933" s="5" t="n">
        <v>11.65</v>
      </c>
      <c r="I6933" s="6">
        <f>IF(E6933&gt;=Markov!$B$3,1,0)</f>
        <v/>
      </c>
      <c r="J6933" s="6">
        <f>I6932</f>
        <v/>
      </c>
      <c r="K6933" s="7">
        <f>MAR1!$B$5+MAR1!$C$5*COS(2*PI()*$C6933/365)+MAR1!$D$5*SIN(2*PI()*$C6933/365)</f>
        <v/>
      </c>
      <c r="L6933" s="7">
        <f>MAR1!$B$6+MAR1!$C$6*COS(2*PI()*$C6933/365)+MAR1!$D$6*SIN(2*PI()*$C6933/365)</f>
        <v/>
      </c>
      <c r="M6933" s="7">
        <f>MAR1!$B$7+MAR1!$C$7*COS(2*PI()*$C6933/365)+MAR1!$D$7*SIN(2*PI()*$C6933/365)</f>
        <v/>
      </c>
      <c r="N6933" s="7">
        <f>F6933-K6933</f>
        <v/>
      </c>
      <c r="O6933" s="7">
        <f>G6933-L6933</f>
        <v/>
      </c>
      <c r="P6933" s="7">
        <f>H6933-M6933</f>
        <v/>
      </c>
      <c r="Q6933" s="7">
        <f>IF($I6933=1,(N6933-MAR1!$B$11)/MAR1!$D$11,(N6933-MAR1!$C$11)/MAR1!$E$11)</f>
        <v/>
      </c>
      <c r="R6933" s="7">
        <f>IF($I6933=1,(O6933-MAR1!$B$12)/MAR1!$D$12,(O6933-MAR1!$C$12)/MAR1!$E$12)</f>
        <v/>
      </c>
      <c r="S6933" s="7">
        <f>IF($I6933=1,(P6933-MAR1!$B$13)/MAR1!$D$13,(P6933-MAR1!$C$13)/MAR1!$E$13)</f>
        <v/>
      </c>
    </row>
    <row r="6934">
      <c r="A6934" s="5" t="n">
        <v>6933</v>
      </c>
      <c r="B6934" s="5" t="n">
        <v>19</v>
      </c>
      <c r="C6934" s="5" t="n">
        <v>363</v>
      </c>
      <c r="D6934" s="5" t="n">
        <v>12</v>
      </c>
      <c r="E6934" s="5" t="n">
        <v>0</v>
      </c>
      <c r="F6934" s="5" t="n">
        <v>24.1</v>
      </c>
      <c r="G6934" s="5" t="n">
        <v>11.4</v>
      </c>
      <c r="H6934" s="5" t="n">
        <v>13.83</v>
      </c>
      <c r="I6934" s="6">
        <f>IF(E6934&gt;=Markov!$B$3,1,0)</f>
        <v/>
      </c>
      <c r="J6934" s="6">
        <f>I6933</f>
        <v/>
      </c>
      <c r="K6934" s="7">
        <f>MAR1!$B$5+MAR1!$C$5*COS(2*PI()*$C6934/365)+MAR1!$D$5*SIN(2*PI()*$C6934/365)</f>
        <v/>
      </c>
      <c r="L6934" s="7">
        <f>MAR1!$B$6+MAR1!$C$6*COS(2*PI()*$C6934/365)+MAR1!$D$6*SIN(2*PI()*$C6934/365)</f>
        <v/>
      </c>
      <c r="M6934" s="7">
        <f>MAR1!$B$7+MAR1!$C$7*COS(2*PI()*$C6934/365)+MAR1!$D$7*SIN(2*PI()*$C6934/365)</f>
        <v/>
      </c>
      <c r="N6934" s="7">
        <f>F6934-K6934</f>
        <v/>
      </c>
      <c r="O6934" s="7">
        <f>G6934-L6934</f>
        <v/>
      </c>
      <c r="P6934" s="7">
        <f>H6934-M6934</f>
        <v/>
      </c>
      <c r="Q6934" s="7">
        <f>IF($I6934=1,(N6934-MAR1!$B$11)/MAR1!$D$11,(N6934-MAR1!$C$11)/MAR1!$E$11)</f>
        <v/>
      </c>
      <c r="R6934" s="7">
        <f>IF($I6934=1,(O6934-MAR1!$B$12)/MAR1!$D$12,(O6934-MAR1!$C$12)/MAR1!$E$12)</f>
        <v/>
      </c>
      <c r="S6934" s="7">
        <f>IF($I6934=1,(P6934-MAR1!$B$13)/MAR1!$D$13,(P6934-MAR1!$C$13)/MAR1!$E$13)</f>
        <v/>
      </c>
    </row>
    <row r="6935">
      <c r="A6935" s="5" t="n">
        <v>6934</v>
      </c>
      <c r="B6935" s="5" t="n">
        <v>19</v>
      </c>
      <c r="C6935" s="5" t="n">
        <v>364</v>
      </c>
      <c r="D6935" s="5" t="n">
        <v>12</v>
      </c>
      <c r="E6935" s="5" t="n">
        <v>0</v>
      </c>
      <c r="F6935" s="5" t="n">
        <v>25.4</v>
      </c>
      <c r="G6935" s="5" t="n">
        <v>12.4</v>
      </c>
      <c r="H6935" s="5" t="n">
        <v>18.93</v>
      </c>
      <c r="I6935" s="6">
        <f>IF(E6935&gt;=Markov!$B$3,1,0)</f>
        <v/>
      </c>
      <c r="J6935" s="6">
        <f>I6934</f>
        <v/>
      </c>
      <c r="K6935" s="7">
        <f>MAR1!$B$5+MAR1!$C$5*COS(2*PI()*$C6935/365)+MAR1!$D$5*SIN(2*PI()*$C6935/365)</f>
        <v/>
      </c>
      <c r="L6935" s="7">
        <f>MAR1!$B$6+MAR1!$C$6*COS(2*PI()*$C6935/365)+MAR1!$D$6*SIN(2*PI()*$C6935/365)</f>
        <v/>
      </c>
      <c r="M6935" s="7">
        <f>MAR1!$B$7+MAR1!$C$7*COS(2*PI()*$C6935/365)+MAR1!$D$7*SIN(2*PI()*$C6935/365)</f>
        <v/>
      </c>
      <c r="N6935" s="7">
        <f>F6935-K6935</f>
        <v/>
      </c>
      <c r="O6935" s="7">
        <f>G6935-L6935</f>
        <v/>
      </c>
      <c r="P6935" s="7">
        <f>H6935-M6935</f>
        <v/>
      </c>
      <c r="Q6935" s="7">
        <f>IF($I6935=1,(N6935-MAR1!$B$11)/MAR1!$D$11,(N6935-MAR1!$C$11)/MAR1!$E$11)</f>
        <v/>
      </c>
      <c r="R6935" s="7">
        <f>IF($I6935=1,(O6935-MAR1!$B$12)/MAR1!$D$12,(O6935-MAR1!$C$12)/MAR1!$E$12)</f>
        <v/>
      </c>
      <c r="S6935" s="7">
        <f>IF($I6935=1,(P6935-MAR1!$B$13)/MAR1!$D$13,(P6935-MAR1!$C$13)/MAR1!$E$13)</f>
        <v/>
      </c>
    </row>
    <row r="6936">
      <c r="A6936" s="5" t="n">
        <v>6935</v>
      </c>
      <c r="B6936" s="5" t="n">
        <v>19</v>
      </c>
      <c r="C6936" s="5" t="n">
        <v>365</v>
      </c>
      <c r="D6936" s="5" t="n">
        <v>12</v>
      </c>
      <c r="E6936" s="5" t="n">
        <v>0</v>
      </c>
      <c r="F6936" s="5" t="n">
        <v>30.4</v>
      </c>
      <c r="G6936" s="5" t="n">
        <v>13.2</v>
      </c>
      <c r="H6936" s="5" t="n">
        <v>16.41</v>
      </c>
      <c r="I6936" s="6">
        <f>IF(E6936&gt;=Markov!$B$3,1,0)</f>
        <v/>
      </c>
      <c r="J6936" s="6">
        <f>I6935</f>
        <v/>
      </c>
      <c r="K6936" s="7">
        <f>MAR1!$B$5+MAR1!$C$5*COS(2*PI()*$C6936/365)+MAR1!$D$5*SIN(2*PI()*$C6936/365)</f>
        <v/>
      </c>
      <c r="L6936" s="7">
        <f>MAR1!$B$6+MAR1!$C$6*COS(2*PI()*$C6936/365)+MAR1!$D$6*SIN(2*PI()*$C6936/365)</f>
        <v/>
      </c>
      <c r="M6936" s="7">
        <f>MAR1!$B$7+MAR1!$C$7*COS(2*PI()*$C6936/365)+MAR1!$D$7*SIN(2*PI()*$C6936/365)</f>
        <v/>
      </c>
      <c r="N6936" s="7">
        <f>F6936-K6936</f>
        <v/>
      </c>
      <c r="O6936" s="7">
        <f>G6936-L6936</f>
        <v/>
      </c>
      <c r="P6936" s="7">
        <f>H6936-M6936</f>
        <v/>
      </c>
      <c r="Q6936" s="7">
        <f>IF($I6936=1,(N6936-MAR1!$B$11)/MAR1!$D$11,(N6936-MAR1!$C$11)/MAR1!$E$11)</f>
        <v/>
      </c>
      <c r="R6936" s="7">
        <f>IF($I6936=1,(O6936-MAR1!$B$12)/MAR1!$D$12,(O6936-MAR1!$C$12)/MAR1!$E$12)</f>
        <v/>
      </c>
      <c r="S6936" s="7">
        <f>IF($I6936=1,(P6936-MAR1!$B$13)/MAR1!$D$13,(P6936-MAR1!$C$13)/MAR1!$E$13)</f>
        <v/>
      </c>
    </row>
    <row r="6937">
      <c r="A6937" s="5" t="n">
        <v>6936</v>
      </c>
      <c r="B6937" s="5" t="n">
        <v>20</v>
      </c>
      <c r="C6937" s="5" t="n">
        <v>1</v>
      </c>
      <c r="D6937" s="5" t="n">
        <v>1</v>
      </c>
      <c r="E6937" s="5" t="n">
        <v>0</v>
      </c>
      <c r="F6937" s="5" t="n">
        <v>31.2</v>
      </c>
      <c r="G6937" s="5" t="n">
        <v>11.5</v>
      </c>
      <c r="H6937" s="5" t="n">
        <v>18.21</v>
      </c>
      <c r="I6937" s="6">
        <f>IF(E6937&gt;=Markov!$B$3,1,0)</f>
        <v/>
      </c>
      <c r="J6937" s="6">
        <f>I6936</f>
        <v/>
      </c>
      <c r="K6937" s="7">
        <f>MAR1!$B$5+MAR1!$C$5*COS(2*PI()*$C6937/365)+MAR1!$D$5*SIN(2*PI()*$C6937/365)</f>
        <v/>
      </c>
      <c r="L6937" s="7">
        <f>MAR1!$B$6+MAR1!$C$6*COS(2*PI()*$C6937/365)+MAR1!$D$6*SIN(2*PI()*$C6937/365)</f>
        <v/>
      </c>
      <c r="M6937" s="7">
        <f>MAR1!$B$7+MAR1!$C$7*COS(2*PI()*$C6937/365)+MAR1!$D$7*SIN(2*PI()*$C6937/365)</f>
        <v/>
      </c>
      <c r="N6937" s="7">
        <f>F6937-K6937</f>
        <v/>
      </c>
      <c r="O6937" s="7">
        <f>G6937-L6937</f>
        <v/>
      </c>
      <c r="P6937" s="7">
        <f>H6937-M6937</f>
        <v/>
      </c>
      <c r="Q6937" s="7">
        <f>IF($I6937=1,(N6937-MAR1!$B$11)/MAR1!$D$11,(N6937-MAR1!$C$11)/MAR1!$E$11)</f>
        <v/>
      </c>
      <c r="R6937" s="7">
        <f>IF($I6937=1,(O6937-MAR1!$B$12)/MAR1!$D$12,(O6937-MAR1!$C$12)/MAR1!$E$12)</f>
        <v/>
      </c>
      <c r="S6937" s="7">
        <f>IF($I6937=1,(P6937-MAR1!$B$13)/MAR1!$D$13,(P6937-MAR1!$C$13)/MAR1!$E$13)</f>
        <v/>
      </c>
    </row>
    <row r="6938">
      <c r="A6938" s="5" t="n">
        <v>6937</v>
      </c>
      <c r="B6938" s="5" t="n">
        <v>20</v>
      </c>
      <c r="C6938" s="5" t="n">
        <v>2</v>
      </c>
      <c r="D6938" s="5" t="n">
        <v>1</v>
      </c>
      <c r="E6938" s="5" t="n">
        <v>0</v>
      </c>
      <c r="F6938" s="5" t="n">
        <v>27.6</v>
      </c>
      <c r="G6938" s="5" t="n">
        <v>12.7</v>
      </c>
      <c r="H6938" s="5" t="n">
        <v>17.3</v>
      </c>
      <c r="I6938" s="6">
        <f>IF(E6938&gt;=Markov!$B$3,1,0)</f>
        <v/>
      </c>
      <c r="J6938" s="6">
        <f>I6937</f>
        <v/>
      </c>
      <c r="K6938" s="7">
        <f>MAR1!$B$5+MAR1!$C$5*COS(2*PI()*$C6938/365)+MAR1!$D$5*SIN(2*PI()*$C6938/365)</f>
        <v/>
      </c>
      <c r="L6938" s="7">
        <f>MAR1!$B$6+MAR1!$C$6*COS(2*PI()*$C6938/365)+MAR1!$D$6*SIN(2*PI()*$C6938/365)</f>
        <v/>
      </c>
      <c r="M6938" s="7">
        <f>MAR1!$B$7+MAR1!$C$7*COS(2*PI()*$C6938/365)+MAR1!$D$7*SIN(2*PI()*$C6938/365)</f>
        <v/>
      </c>
      <c r="N6938" s="7">
        <f>F6938-K6938</f>
        <v/>
      </c>
      <c r="O6938" s="7">
        <f>G6938-L6938</f>
        <v/>
      </c>
      <c r="P6938" s="7">
        <f>H6938-M6938</f>
        <v/>
      </c>
      <c r="Q6938" s="7">
        <f>IF($I6938=1,(N6938-MAR1!$B$11)/MAR1!$D$11,(N6938-MAR1!$C$11)/MAR1!$E$11)</f>
        <v/>
      </c>
      <c r="R6938" s="7">
        <f>IF($I6938=1,(O6938-MAR1!$B$12)/MAR1!$D$12,(O6938-MAR1!$C$12)/MAR1!$E$12)</f>
        <v/>
      </c>
      <c r="S6938" s="7">
        <f>IF($I6938=1,(P6938-MAR1!$B$13)/MAR1!$D$13,(P6938-MAR1!$C$13)/MAR1!$E$13)</f>
        <v/>
      </c>
    </row>
    <row r="6939">
      <c r="A6939" s="5" t="n">
        <v>6938</v>
      </c>
      <c r="B6939" s="5" t="n">
        <v>20</v>
      </c>
      <c r="C6939" s="5" t="n">
        <v>3</v>
      </c>
      <c r="D6939" s="5" t="n">
        <v>1</v>
      </c>
      <c r="E6939" s="5" t="n">
        <v>0</v>
      </c>
      <c r="F6939" s="5" t="n">
        <v>30.3</v>
      </c>
      <c r="G6939" s="5" t="n">
        <v>13.5</v>
      </c>
      <c r="H6939" s="5" t="n">
        <v>19.08</v>
      </c>
      <c r="I6939" s="6">
        <f>IF(E6939&gt;=Markov!$B$3,1,0)</f>
        <v/>
      </c>
      <c r="J6939" s="6">
        <f>I6938</f>
        <v/>
      </c>
      <c r="K6939" s="7">
        <f>MAR1!$B$5+MAR1!$C$5*COS(2*PI()*$C6939/365)+MAR1!$D$5*SIN(2*PI()*$C6939/365)</f>
        <v/>
      </c>
      <c r="L6939" s="7">
        <f>MAR1!$B$6+MAR1!$C$6*COS(2*PI()*$C6939/365)+MAR1!$D$6*SIN(2*PI()*$C6939/365)</f>
        <v/>
      </c>
      <c r="M6939" s="7">
        <f>MAR1!$B$7+MAR1!$C$7*COS(2*PI()*$C6939/365)+MAR1!$D$7*SIN(2*PI()*$C6939/365)</f>
        <v/>
      </c>
      <c r="N6939" s="7">
        <f>F6939-K6939</f>
        <v/>
      </c>
      <c r="O6939" s="7">
        <f>G6939-L6939</f>
        <v/>
      </c>
      <c r="P6939" s="7">
        <f>H6939-M6939</f>
        <v/>
      </c>
      <c r="Q6939" s="7">
        <f>IF($I6939=1,(N6939-MAR1!$B$11)/MAR1!$D$11,(N6939-MAR1!$C$11)/MAR1!$E$11)</f>
        <v/>
      </c>
      <c r="R6939" s="7">
        <f>IF($I6939=1,(O6939-MAR1!$B$12)/MAR1!$D$12,(O6939-MAR1!$C$12)/MAR1!$E$12)</f>
        <v/>
      </c>
      <c r="S6939" s="7">
        <f>IF($I6939=1,(P6939-MAR1!$B$13)/MAR1!$D$13,(P6939-MAR1!$C$13)/MAR1!$E$13)</f>
        <v/>
      </c>
    </row>
    <row r="6940">
      <c r="A6940" s="5" t="n">
        <v>6939</v>
      </c>
      <c r="B6940" s="5" t="n">
        <v>20</v>
      </c>
      <c r="C6940" s="5" t="n">
        <v>4</v>
      </c>
      <c r="D6940" s="5" t="n">
        <v>1</v>
      </c>
      <c r="E6940" s="5" t="n">
        <v>0</v>
      </c>
      <c r="F6940" s="5" t="n">
        <v>32.6</v>
      </c>
      <c r="G6940" s="5" t="n">
        <v>15.4</v>
      </c>
      <c r="H6940" s="5" t="n">
        <v>17.45</v>
      </c>
      <c r="I6940" s="6">
        <f>IF(E6940&gt;=Markov!$B$3,1,0)</f>
        <v/>
      </c>
      <c r="J6940" s="6">
        <f>I6939</f>
        <v/>
      </c>
      <c r="K6940" s="7">
        <f>MAR1!$B$5+MAR1!$C$5*COS(2*PI()*$C6940/365)+MAR1!$D$5*SIN(2*PI()*$C6940/365)</f>
        <v/>
      </c>
      <c r="L6940" s="7">
        <f>MAR1!$B$6+MAR1!$C$6*COS(2*PI()*$C6940/365)+MAR1!$D$6*SIN(2*PI()*$C6940/365)</f>
        <v/>
      </c>
      <c r="M6940" s="7">
        <f>MAR1!$B$7+MAR1!$C$7*COS(2*PI()*$C6940/365)+MAR1!$D$7*SIN(2*PI()*$C6940/365)</f>
        <v/>
      </c>
      <c r="N6940" s="7">
        <f>F6940-K6940</f>
        <v/>
      </c>
      <c r="O6940" s="7">
        <f>G6940-L6940</f>
        <v/>
      </c>
      <c r="P6940" s="7">
        <f>H6940-M6940</f>
        <v/>
      </c>
      <c r="Q6940" s="7">
        <f>IF($I6940=1,(N6940-MAR1!$B$11)/MAR1!$D$11,(N6940-MAR1!$C$11)/MAR1!$E$11)</f>
        <v/>
      </c>
      <c r="R6940" s="7">
        <f>IF($I6940=1,(O6940-MAR1!$B$12)/MAR1!$D$12,(O6940-MAR1!$C$12)/MAR1!$E$12)</f>
        <v/>
      </c>
      <c r="S6940" s="7">
        <f>IF($I6940=1,(P6940-MAR1!$B$13)/MAR1!$D$13,(P6940-MAR1!$C$13)/MAR1!$E$13)</f>
        <v/>
      </c>
    </row>
    <row r="6941">
      <c r="A6941" s="5" t="n">
        <v>6940</v>
      </c>
      <c r="B6941" s="5" t="n">
        <v>20</v>
      </c>
      <c r="C6941" s="5" t="n">
        <v>5</v>
      </c>
      <c r="D6941" s="5" t="n">
        <v>1</v>
      </c>
      <c r="E6941" s="5" t="n">
        <v>6</v>
      </c>
      <c r="F6941" s="5" t="n">
        <v>24.9</v>
      </c>
      <c r="G6941" s="5" t="n">
        <v>12.8</v>
      </c>
      <c r="H6941" s="5" t="n">
        <v>10.47</v>
      </c>
      <c r="I6941" s="6">
        <f>IF(E6941&gt;=Markov!$B$3,1,0)</f>
        <v/>
      </c>
      <c r="J6941" s="6">
        <f>I6940</f>
        <v/>
      </c>
      <c r="K6941" s="7">
        <f>MAR1!$B$5+MAR1!$C$5*COS(2*PI()*$C6941/365)+MAR1!$D$5*SIN(2*PI()*$C6941/365)</f>
        <v/>
      </c>
      <c r="L6941" s="7">
        <f>MAR1!$B$6+MAR1!$C$6*COS(2*PI()*$C6941/365)+MAR1!$D$6*SIN(2*PI()*$C6941/365)</f>
        <v/>
      </c>
      <c r="M6941" s="7">
        <f>MAR1!$B$7+MAR1!$C$7*COS(2*PI()*$C6941/365)+MAR1!$D$7*SIN(2*PI()*$C6941/365)</f>
        <v/>
      </c>
      <c r="N6941" s="7">
        <f>F6941-K6941</f>
        <v/>
      </c>
      <c r="O6941" s="7">
        <f>G6941-L6941</f>
        <v/>
      </c>
      <c r="P6941" s="7">
        <f>H6941-M6941</f>
        <v/>
      </c>
      <c r="Q6941" s="7">
        <f>IF($I6941=1,(N6941-MAR1!$B$11)/MAR1!$D$11,(N6941-MAR1!$C$11)/MAR1!$E$11)</f>
        <v/>
      </c>
      <c r="R6941" s="7">
        <f>IF($I6941=1,(O6941-MAR1!$B$12)/MAR1!$D$12,(O6941-MAR1!$C$12)/MAR1!$E$12)</f>
        <v/>
      </c>
      <c r="S6941" s="7">
        <f>IF($I6941=1,(P6941-MAR1!$B$13)/MAR1!$D$13,(P6941-MAR1!$C$13)/MAR1!$E$13)</f>
        <v/>
      </c>
    </row>
    <row r="6942">
      <c r="A6942" s="5" t="n">
        <v>6941</v>
      </c>
      <c r="B6942" s="5" t="n">
        <v>20</v>
      </c>
      <c r="C6942" s="5" t="n">
        <v>6</v>
      </c>
      <c r="D6942" s="5" t="n">
        <v>1</v>
      </c>
      <c r="E6942" s="5" t="n">
        <v>0</v>
      </c>
      <c r="F6942" s="5" t="n">
        <v>27.6</v>
      </c>
      <c r="G6942" s="5" t="n">
        <v>13.2</v>
      </c>
      <c r="H6942" s="5" t="n">
        <v>15.55</v>
      </c>
      <c r="I6942" s="6">
        <f>IF(E6942&gt;=Markov!$B$3,1,0)</f>
        <v/>
      </c>
      <c r="J6942" s="6">
        <f>I6941</f>
        <v/>
      </c>
      <c r="K6942" s="7">
        <f>MAR1!$B$5+MAR1!$C$5*COS(2*PI()*$C6942/365)+MAR1!$D$5*SIN(2*PI()*$C6942/365)</f>
        <v/>
      </c>
      <c r="L6942" s="7">
        <f>MAR1!$B$6+MAR1!$C$6*COS(2*PI()*$C6942/365)+MAR1!$D$6*SIN(2*PI()*$C6942/365)</f>
        <v/>
      </c>
      <c r="M6942" s="7">
        <f>MAR1!$B$7+MAR1!$C$7*COS(2*PI()*$C6942/365)+MAR1!$D$7*SIN(2*PI()*$C6942/365)</f>
        <v/>
      </c>
      <c r="N6942" s="7">
        <f>F6942-K6942</f>
        <v/>
      </c>
      <c r="O6942" s="7">
        <f>G6942-L6942</f>
        <v/>
      </c>
      <c r="P6942" s="7">
        <f>H6942-M6942</f>
        <v/>
      </c>
      <c r="Q6942" s="7">
        <f>IF($I6942=1,(N6942-MAR1!$B$11)/MAR1!$D$11,(N6942-MAR1!$C$11)/MAR1!$E$11)</f>
        <v/>
      </c>
      <c r="R6942" s="7">
        <f>IF($I6942=1,(O6942-MAR1!$B$12)/MAR1!$D$12,(O6942-MAR1!$C$12)/MAR1!$E$12)</f>
        <v/>
      </c>
      <c r="S6942" s="7">
        <f>IF($I6942=1,(P6942-MAR1!$B$13)/MAR1!$D$13,(P6942-MAR1!$C$13)/MAR1!$E$13)</f>
        <v/>
      </c>
    </row>
    <row r="6943">
      <c r="A6943" s="5" t="n">
        <v>6942</v>
      </c>
      <c r="B6943" s="5" t="n">
        <v>20</v>
      </c>
      <c r="C6943" s="5" t="n">
        <v>7</v>
      </c>
      <c r="D6943" s="5" t="n">
        <v>1</v>
      </c>
      <c r="E6943" s="5" t="n">
        <v>0</v>
      </c>
      <c r="F6943" s="5" t="n">
        <v>27.8</v>
      </c>
      <c r="G6943" s="5" t="n">
        <v>14.4</v>
      </c>
      <c r="H6943" s="5" t="n">
        <v>18.78</v>
      </c>
      <c r="I6943" s="6">
        <f>IF(E6943&gt;=Markov!$B$3,1,0)</f>
        <v/>
      </c>
      <c r="J6943" s="6">
        <f>I6942</f>
        <v/>
      </c>
      <c r="K6943" s="7">
        <f>MAR1!$B$5+MAR1!$C$5*COS(2*PI()*$C6943/365)+MAR1!$D$5*SIN(2*PI()*$C6943/365)</f>
        <v/>
      </c>
      <c r="L6943" s="7">
        <f>MAR1!$B$6+MAR1!$C$6*COS(2*PI()*$C6943/365)+MAR1!$D$6*SIN(2*PI()*$C6943/365)</f>
        <v/>
      </c>
      <c r="M6943" s="7">
        <f>MAR1!$B$7+MAR1!$C$7*COS(2*PI()*$C6943/365)+MAR1!$D$7*SIN(2*PI()*$C6943/365)</f>
        <v/>
      </c>
      <c r="N6943" s="7">
        <f>F6943-K6943</f>
        <v/>
      </c>
      <c r="O6943" s="7">
        <f>G6943-L6943</f>
        <v/>
      </c>
      <c r="P6943" s="7">
        <f>H6943-M6943</f>
        <v/>
      </c>
      <c r="Q6943" s="7">
        <f>IF($I6943=1,(N6943-MAR1!$B$11)/MAR1!$D$11,(N6943-MAR1!$C$11)/MAR1!$E$11)</f>
        <v/>
      </c>
      <c r="R6943" s="7">
        <f>IF($I6943=1,(O6943-MAR1!$B$12)/MAR1!$D$12,(O6943-MAR1!$C$12)/MAR1!$E$12)</f>
        <v/>
      </c>
      <c r="S6943" s="7">
        <f>IF($I6943=1,(P6943-MAR1!$B$13)/MAR1!$D$13,(P6943-MAR1!$C$13)/MAR1!$E$13)</f>
        <v/>
      </c>
    </row>
    <row r="6944">
      <c r="A6944" s="5" t="n">
        <v>6943</v>
      </c>
      <c r="B6944" s="5" t="n">
        <v>20</v>
      </c>
      <c r="C6944" s="5" t="n">
        <v>8</v>
      </c>
      <c r="D6944" s="5" t="n">
        <v>1</v>
      </c>
      <c r="E6944" s="5" t="n">
        <v>0</v>
      </c>
      <c r="F6944" s="5" t="n">
        <v>29.9</v>
      </c>
      <c r="G6944" s="5" t="n">
        <v>14.7</v>
      </c>
      <c r="H6944" s="5" t="n">
        <v>23.75</v>
      </c>
      <c r="I6944" s="6">
        <f>IF(E6944&gt;=Markov!$B$3,1,0)</f>
        <v/>
      </c>
      <c r="J6944" s="6">
        <f>I6943</f>
        <v/>
      </c>
      <c r="K6944" s="7">
        <f>MAR1!$B$5+MAR1!$C$5*COS(2*PI()*$C6944/365)+MAR1!$D$5*SIN(2*PI()*$C6944/365)</f>
        <v/>
      </c>
      <c r="L6944" s="7">
        <f>MAR1!$B$6+MAR1!$C$6*COS(2*PI()*$C6944/365)+MAR1!$D$6*SIN(2*PI()*$C6944/365)</f>
        <v/>
      </c>
      <c r="M6944" s="7">
        <f>MAR1!$B$7+MAR1!$C$7*COS(2*PI()*$C6944/365)+MAR1!$D$7*SIN(2*PI()*$C6944/365)</f>
        <v/>
      </c>
      <c r="N6944" s="7">
        <f>F6944-K6944</f>
        <v/>
      </c>
      <c r="O6944" s="7">
        <f>G6944-L6944</f>
        <v/>
      </c>
      <c r="P6944" s="7">
        <f>H6944-M6944</f>
        <v/>
      </c>
      <c r="Q6944" s="7">
        <f>IF($I6944=1,(N6944-MAR1!$B$11)/MAR1!$D$11,(N6944-MAR1!$C$11)/MAR1!$E$11)</f>
        <v/>
      </c>
      <c r="R6944" s="7">
        <f>IF($I6944=1,(O6944-MAR1!$B$12)/MAR1!$D$12,(O6944-MAR1!$C$12)/MAR1!$E$12)</f>
        <v/>
      </c>
      <c r="S6944" s="7">
        <f>IF($I6944=1,(P6944-MAR1!$B$13)/MAR1!$D$13,(P6944-MAR1!$C$13)/MAR1!$E$13)</f>
        <v/>
      </c>
    </row>
    <row r="6945">
      <c r="A6945" s="5" t="n">
        <v>6944</v>
      </c>
      <c r="B6945" s="5" t="n">
        <v>20</v>
      </c>
      <c r="C6945" s="5" t="n">
        <v>9</v>
      </c>
      <c r="D6945" s="5" t="n">
        <v>1</v>
      </c>
      <c r="E6945" s="5" t="n">
        <v>0</v>
      </c>
      <c r="F6945" s="5" t="n">
        <v>32.6</v>
      </c>
      <c r="G6945" s="5" t="n">
        <v>15.5</v>
      </c>
      <c r="H6945" s="5" t="n">
        <v>28.76</v>
      </c>
      <c r="I6945" s="6">
        <f>IF(E6945&gt;=Markov!$B$3,1,0)</f>
        <v/>
      </c>
      <c r="J6945" s="6">
        <f>I6944</f>
        <v/>
      </c>
      <c r="K6945" s="7">
        <f>MAR1!$B$5+MAR1!$C$5*COS(2*PI()*$C6945/365)+MAR1!$D$5*SIN(2*PI()*$C6945/365)</f>
        <v/>
      </c>
      <c r="L6945" s="7">
        <f>MAR1!$B$6+MAR1!$C$6*COS(2*PI()*$C6945/365)+MAR1!$D$6*SIN(2*PI()*$C6945/365)</f>
        <v/>
      </c>
      <c r="M6945" s="7">
        <f>MAR1!$B$7+MAR1!$C$7*COS(2*PI()*$C6945/365)+MAR1!$D$7*SIN(2*PI()*$C6945/365)</f>
        <v/>
      </c>
      <c r="N6945" s="7">
        <f>F6945-K6945</f>
        <v/>
      </c>
      <c r="O6945" s="7">
        <f>G6945-L6945</f>
        <v/>
      </c>
      <c r="P6945" s="7">
        <f>H6945-M6945</f>
        <v/>
      </c>
      <c r="Q6945" s="7">
        <f>IF($I6945=1,(N6945-MAR1!$B$11)/MAR1!$D$11,(N6945-MAR1!$C$11)/MAR1!$E$11)</f>
        <v/>
      </c>
      <c r="R6945" s="7">
        <f>IF($I6945=1,(O6945-MAR1!$B$12)/MAR1!$D$12,(O6945-MAR1!$C$12)/MAR1!$E$12)</f>
        <v/>
      </c>
      <c r="S6945" s="7">
        <f>IF($I6945=1,(P6945-MAR1!$B$13)/MAR1!$D$13,(P6945-MAR1!$C$13)/MAR1!$E$13)</f>
        <v/>
      </c>
    </row>
    <row r="6946">
      <c r="A6946" s="5" t="n">
        <v>6945</v>
      </c>
      <c r="B6946" s="5" t="n">
        <v>20</v>
      </c>
      <c r="C6946" s="5" t="n">
        <v>10</v>
      </c>
      <c r="D6946" s="5" t="n">
        <v>1</v>
      </c>
      <c r="E6946" s="5" t="n">
        <v>0</v>
      </c>
      <c r="F6946" s="5" t="n">
        <v>34</v>
      </c>
      <c r="G6946" s="5" t="n">
        <v>15.1</v>
      </c>
      <c r="H6946" s="5" t="n">
        <v>16.85</v>
      </c>
      <c r="I6946" s="6">
        <f>IF(E6946&gt;=Markov!$B$3,1,0)</f>
        <v/>
      </c>
      <c r="J6946" s="6">
        <f>I6945</f>
        <v/>
      </c>
      <c r="K6946" s="7">
        <f>MAR1!$B$5+MAR1!$C$5*COS(2*PI()*$C6946/365)+MAR1!$D$5*SIN(2*PI()*$C6946/365)</f>
        <v/>
      </c>
      <c r="L6946" s="7">
        <f>MAR1!$B$6+MAR1!$C$6*COS(2*PI()*$C6946/365)+MAR1!$D$6*SIN(2*PI()*$C6946/365)</f>
        <v/>
      </c>
      <c r="M6946" s="7">
        <f>MAR1!$B$7+MAR1!$C$7*COS(2*PI()*$C6946/365)+MAR1!$D$7*SIN(2*PI()*$C6946/365)</f>
        <v/>
      </c>
      <c r="N6946" s="7">
        <f>F6946-K6946</f>
        <v/>
      </c>
      <c r="O6946" s="7">
        <f>G6946-L6946</f>
        <v/>
      </c>
      <c r="P6946" s="7">
        <f>H6946-M6946</f>
        <v/>
      </c>
      <c r="Q6946" s="7">
        <f>IF($I6946=1,(N6946-MAR1!$B$11)/MAR1!$D$11,(N6946-MAR1!$C$11)/MAR1!$E$11)</f>
        <v/>
      </c>
      <c r="R6946" s="7">
        <f>IF($I6946=1,(O6946-MAR1!$B$12)/MAR1!$D$12,(O6946-MAR1!$C$12)/MAR1!$E$12)</f>
        <v/>
      </c>
      <c r="S6946" s="7">
        <f>IF($I6946=1,(P6946-MAR1!$B$13)/MAR1!$D$13,(P6946-MAR1!$C$13)/MAR1!$E$13)</f>
        <v/>
      </c>
    </row>
    <row r="6947">
      <c r="A6947" s="5" t="n">
        <v>6946</v>
      </c>
      <c r="B6947" s="5" t="n">
        <v>20</v>
      </c>
      <c r="C6947" s="5" t="n">
        <v>11</v>
      </c>
      <c r="D6947" s="5" t="n">
        <v>1</v>
      </c>
      <c r="E6947" s="5" t="n">
        <v>0</v>
      </c>
      <c r="F6947" s="5" t="n">
        <v>31.4</v>
      </c>
      <c r="G6947" s="5" t="n">
        <v>17.1</v>
      </c>
      <c r="H6947" s="5" t="n">
        <v>11.18</v>
      </c>
      <c r="I6947" s="6">
        <f>IF(E6947&gt;=Markov!$B$3,1,0)</f>
        <v/>
      </c>
      <c r="J6947" s="6">
        <f>I6946</f>
        <v/>
      </c>
      <c r="K6947" s="7">
        <f>MAR1!$B$5+MAR1!$C$5*COS(2*PI()*$C6947/365)+MAR1!$D$5*SIN(2*PI()*$C6947/365)</f>
        <v/>
      </c>
      <c r="L6947" s="7">
        <f>MAR1!$B$6+MAR1!$C$6*COS(2*PI()*$C6947/365)+MAR1!$D$6*SIN(2*PI()*$C6947/365)</f>
        <v/>
      </c>
      <c r="M6947" s="7">
        <f>MAR1!$B$7+MAR1!$C$7*COS(2*PI()*$C6947/365)+MAR1!$D$7*SIN(2*PI()*$C6947/365)</f>
        <v/>
      </c>
      <c r="N6947" s="7">
        <f>F6947-K6947</f>
        <v/>
      </c>
      <c r="O6947" s="7">
        <f>G6947-L6947</f>
        <v/>
      </c>
      <c r="P6947" s="7">
        <f>H6947-M6947</f>
        <v/>
      </c>
      <c r="Q6947" s="7">
        <f>IF($I6947=1,(N6947-MAR1!$B$11)/MAR1!$D$11,(N6947-MAR1!$C$11)/MAR1!$E$11)</f>
        <v/>
      </c>
      <c r="R6947" s="7">
        <f>IF($I6947=1,(O6947-MAR1!$B$12)/MAR1!$D$12,(O6947-MAR1!$C$12)/MAR1!$E$12)</f>
        <v/>
      </c>
      <c r="S6947" s="7">
        <f>IF($I6947=1,(P6947-MAR1!$B$13)/MAR1!$D$13,(P6947-MAR1!$C$13)/MAR1!$E$13)</f>
        <v/>
      </c>
    </row>
    <row r="6948">
      <c r="A6948" s="5" t="n">
        <v>6947</v>
      </c>
      <c r="B6948" s="5" t="n">
        <v>20</v>
      </c>
      <c r="C6948" s="5" t="n">
        <v>12</v>
      </c>
      <c r="D6948" s="5" t="n">
        <v>1</v>
      </c>
      <c r="E6948" s="5" t="n">
        <v>0</v>
      </c>
      <c r="F6948" s="5" t="n">
        <v>30.3</v>
      </c>
      <c r="G6948" s="5" t="n">
        <v>15.7</v>
      </c>
      <c r="H6948" s="5" t="n">
        <v>14.73</v>
      </c>
      <c r="I6948" s="6">
        <f>IF(E6948&gt;=Markov!$B$3,1,0)</f>
        <v/>
      </c>
      <c r="J6948" s="6">
        <f>I6947</f>
        <v/>
      </c>
      <c r="K6948" s="7">
        <f>MAR1!$B$5+MAR1!$C$5*COS(2*PI()*$C6948/365)+MAR1!$D$5*SIN(2*PI()*$C6948/365)</f>
        <v/>
      </c>
      <c r="L6948" s="7">
        <f>MAR1!$B$6+MAR1!$C$6*COS(2*PI()*$C6948/365)+MAR1!$D$6*SIN(2*PI()*$C6948/365)</f>
        <v/>
      </c>
      <c r="M6948" s="7">
        <f>MAR1!$B$7+MAR1!$C$7*COS(2*PI()*$C6948/365)+MAR1!$D$7*SIN(2*PI()*$C6948/365)</f>
        <v/>
      </c>
      <c r="N6948" s="7">
        <f>F6948-K6948</f>
        <v/>
      </c>
      <c r="O6948" s="7">
        <f>G6948-L6948</f>
        <v/>
      </c>
      <c r="P6948" s="7">
        <f>H6948-M6948</f>
        <v/>
      </c>
      <c r="Q6948" s="7">
        <f>IF($I6948=1,(N6948-MAR1!$B$11)/MAR1!$D$11,(N6948-MAR1!$C$11)/MAR1!$E$11)</f>
        <v/>
      </c>
      <c r="R6948" s="7">
        <f>IF($I6948=1,(O6948-MAR1!$B$12)/MAR1!$D$12,(O6948-MAR1!$C$12)/MAR1!$E$12)</f>
        <v/>
      </c>
      <c r="S6948" s="7">
        <f>IF($I6948=1,(P6948-MAR1!$B$13)/MAR1!$D$13,(P6948-MAR1!$C$13)/MAR1!$E$13)</f>
        <v/>
      </c>
    </row>
    <row r="6949">
      <c r="A6949" s="5" t="n">
        <v>6948</v>
      </c>
      <c r="B6949" s="5" t="n">
        <v>20</v>
      </c>
      <c r="C6949" s="5" t="n">
        <v>13</v>
      </c>
      <c r="D6949" s="5" t="n">
        <v>1</v>
      </c>
      <c r="E6949" s="5" t="n">
        <v>0</v>
      </c>
      <c r="F6949" s="5" t="n">
        <v>32.5</v>
      </c>
      <c r="G6949" s="5" t="n">
        <v>16.8</v>
      </c>
      <c r="H6949" s="5" t="n">
        <v>15.88</v>
      </c>
      <c r="I6949" s="6">
        <f>IF(E6949&gt;=Markov!$B$3,1,0)</f>
        <v/>
      </c>
      <c r="J6949" s="6">
        <f>I6948</f>
        <v/>
      </c>
      <c r="K6949" s="7">
        <f>MAR1!$B$5+MAR1!$C$5*COS(2*PI()*$C6949/365)+MAR1!$D$5*SIN(2*PI()*$C6949/365)</f>
        <v/>
      </c>
      <c r="L6949" s="7">
        <f>MAR1!$B$6+MAR1!$C$6*COS(2*PI()*$C6949/365)+MAR1!$D$6*SIN(2*PI()*$C6949/365)</f>
        <v/>
      </c>
      <c r="M6949" s="7">
        <f>MAR1!$B$7+MAR1!$C$7*COS(2*PI()*$C6949/365)+MAR1!$D$7*SIN(2*PI()*$C6949/365)</f>
        <v/>
      </c>
      <c r="N6949" s="7">
        <f>F6949-K6949</f>
        <v/>
      </c>
      <c r="O6949" s="7">
        <f>G6949-L6949</f>
        <v/>
      </c>
      <c r="P6949" s="7">
        <f>H6949-M6949</f>
        <v/>
      </c>
      <c r="Q6949" s="7">
        <f>IF($I6949=1,(N6949-MAR1!$B$11)/MAR1!$D$11,(N6949-MAR1!$C$11)/MAR1!$E$11)</f>
        <v/>
      </c>
      <c r="R6949" s="7">
        <f>IF($I6949=1,(O6949-MAR1!$B$12)/MAR1!$D$12,(O6949-MAR1!$C$12)/MAR1!$E$12)</f>
        <v/>
      </c>
      <c r="S6949" s="7">
        <f>IF($I6949=1,(P6949-MAR1!$B$13)/MAR1!$D$13,(P6949-MAR1!$C$13)/MAR1!$E$13)</f>
        <v/>
      </c>
    </row>
    <row r="6950">
      <c r="A6950" s="5" t="n">
        <v>6949</v>
      </c>
      <c r="B6950" s="5" t="n">
        <v>20</v>
      </c>
      <c r="C6950" s="5" t="n">
        <v>14</v>
      </c>
      <c r="D6950" s="5" t="n">
        <v>1</v>
      </c>
      <c r="E6950" s="5" t="n">
        <v>0</v>
      </c>
      <c r="F6950" s="5" t="n">
        <v>33.2</v>
      </c>
      <c r="G6950" s="5" t="n">
        <v>15.9</v>
      </c>
      <c r="H6950" s="5" t="n">
        <v>13.47</v>
      </c>
      <c r="I6950" s="6">
        <f>IF(E6950&gt;=Markov!$B$3,1,0)</f>
        <v/>
      </c>
      <c r="J6950" s="6">
        <f>I6949</f>
        <v/>
      </c>
      <c r="K6950" s="7">
        <f>MAR1!$B$5+MAR1!$C$5*COS(2*PI()*$C6950/365)+MAR1!$D$5*SIN(2*PI()*$C6950/365)</f>
        <v/>
      </c>
      <c r="L6950" s="7">
        <f>MAR1!$B$6+MAR1!$C$6*COS(2*PI()*$C6950/365)+MAR1!$D$6*SIN(2*PI()*$C6950/365)</f>
        <v/>
      </c>
      <c r="M6950" s="7">
        <f>MAR1!$B$7+MAR1!$C$7*COS(2*PI()*$C6950/365)+MAR1!$D$7*SIN(2*PI()*$C6950/365)</f>
        <v/>
      </c>
      <c r="N6950" s="7">
        <f>F6950-K6950</f>
        <v/>
      </c>
      <c r="O6950" s="7">
        <f>G6950-L6950</f>
        <v/>
      </c>
      <c r="P6950" s="7">
        <f>H6950-M6950</f>
        <v/>
      </c>
      <c r="Q6950" s="7">
        <f>IF($I6950=1,(N6950-MAR1!$B$11)/MAR1!$D$11,(N6950-MAR1!$C$11)/MAR1!$E$11)</f>
        <v/>
      </c>
      <c r="R6950" s="7">
        <f>IF($I6950=1,(O6950-MAR1!$B$12)/MAR1!$D$12,(O6950-MAR1!$C$12)/MAR1!$E$12)</f>
        <v/>
      </c>
      <c r="S6950" s="7">
        <f>IF($I6950=1,(P6950-MAR1!$B$13)/MAR1!$D$13,(P6950-MAR1!$C$13)/MAR1!$E$13)</f>
        <v/>
      </c>
    </row>
    <row r="6951">
      <c r="A6951" s="5" t="n">
        <v>6950</v>
      </c>
      <c r="B6951" s="5" t="n">
        <v>20</v>
      </c>
      <c r="C6951" s="5" t="n">
        <v>15</v>
      </c>
      <c r="D6951" s="5" t="n">
        <v>1</v>
      </c>
      <c r="E6951" s="5" t="n">
        <v>0</v>
      </c>
      <c r="F6951" s="5" t="n">
        <v>35.5</v>
      </c>
      <c r="G6951" s="5" t="n">
        <v>17</v>
      </c>
      <c r="H6951" s="5" t="n">
        <v>12.62</v>
      </c>
      <c r="I6951" s="6">
        <f>IF(E6951&gt;=Markov!$B$3,1,0)</f>
        <v/>
      </c>
      <c r="J6951" s="6">
        <f>I6950</f>
        <v/>
      </c>
      <c r="K6951" s="7">
        <f>MAR1!$B$5+MAR1!$C$5*COS(2*PI()*$C6951/365)+MAR1!$D$5*SIN(2*PI()*$C6951/365)</f>
        <v/>
      </c>
      <c r="L6951" s="7">
        <f>MAR1!$B$6+MAR1!$C$6*COS(2*PI()*$C6951/365)+MAR1!$D$6*SIN(2*PI()*$C6951/365)</f>
        <v/>
      </c>
      <c r="M6951" s="7">
        <f>MAR1!$B$7+MAR1!$C$7*COS(2*PI()*$C6951/365)+MAR1!$D$7*SIN(2*PI()*$C6951/365)</f>
        <v/>
      </c>
      <c r="N6951" s="7">
        <f>F6951-K6951</f>
        <v/>
      </c>
      <c r="O6951" s="7">
        <f>G6951-L6951</f>
        <v/>
      </c>
      <c r="P6951" s="7">
        <f>H6951-M6951</f>
        <v/>
      </c>
      <c r="Q6951" s="7">
        <f>IF($I6951=1,(N6951-MAR1!$B$11)/MAR1!$D$11,(N6951-MAR1!$C$11)/MAR1!$E$11)</f>
        <v/>
      </c>
      <c r="R6951" s="7">
        <f>IF($I6951=1,(O6951-MAR1!$B$12)/MAR1!$D$12,(O6951-MAR1!$C$12)/MAR1!$E$12)</f>
        <v/>
      </c>
      <c r="S6951" s="7">
        <f>IF($I6951=1,(P6951-MAR1!$B$13)/MAR1!$D$13,(P6951-MAR1!$C$13)/MAR1!$E$13)</f>
        <v/>
      </c>
    </row>
    <row r="6952">
      <c r="A6952" s="5" t="n">
        <v>6951</v>
      </c>
      <c r="B6952" s="5" t="n">
        <v>20</v>
      </c>
      <c r="C6952" s="5" t="n">
        <v>16</v>
      </c>
      <c r="D6952" s="5" t="n">
        <v>1</v>
      </c>
      <c r="E6952" s="5" t="n">
        <v>0</v>
      </c>
      <c r="F6952" s="5" t="n">
        <v>32.7</v>
      </c>
      <c r="G6952" s="5" t="n">
        <v>16.4</v>
      </c>
      <c r="H6952" s="5" t="n">
        <v>11.62</v>
      </c>
      <c r="I6952" s="6">
        <f>IF(E6952&gt;=Markov!$B$3,1,0)</f>
        <v/>
      </c>
      <c r="J6952" s="6">
        <f>I6951</f>
        <v/>
      </c>
      <c r="K6952" s="7">
        <f>MAR1!$B$5+MAR1!$C$5*COS(2*PI()*$C6952/365)+MAR1!$D$5*SIN(2*PI()*$C6952/365)</f>
        <v/>
      </c>
      <c r="L6952" s="7">
        <f>MAR1!$B$6+MAR1!$C$6*COS(2*PI()*$C6952/365)+MAR1!$D$6*SIN(2*PI()*$C6952/365)</f>
        <v/>
      </c>
      <c r="M6952" s="7">
        <f>MAR1!$B$7+MAR1!$C$7*COS(2*PI()*$C6952/365)+MAR1!$D$7*SIN(2*PI()*$C6952/365)</f>
        <v/>
      </c>
      <c r="N6952" s="7">
        <f>F6952-K6952</f>
        <v/>
      </c>
      <c r="O6952" s="7">
        <f>G6952-L6952</f>
        <v/>
      </c>
      <c r="P6952" s="7">
        <f>H6952-M6952</f>
        <v/>
      </c>
      <c r="Q6952" s="7">
        <f>IF($I6952=1,(N6952-MAR1!$B$11)/MAR1!$D$11,(N6952-MAR1!$C$11)/MAR1!$E$11)</f>
        <v/>
      </c>
      <c r="R6952" s="7">
        <f>IF($I6952=1,(O6952-MAR1!$B$12)/MAR1!$D$12,(O6952-MAR1!$C$12)/MAR1!$E$12)</f>
        <v/>
      </c>
      <c r="S6952" s="7">
        <f>IF($I6952=1,(P6952-MAR1!$B$13)/MAR1!$D$13,(P6952-MAR1!$C$13)/MAR1!$E$13)</f>
        <v/>
      </c>
    </row>
    <row r="6953">
      <c r="A6953" s="5" t="n">
        <v>6952</v>
      </c>
      <c r="B6953" s="5" t="n">
        <v>20</v>
      </c>
      <c r="C6953" s="5" t="n">
        <v>17</v>
      </c>
      <c r="D6953" s="5" t="n">
        <v>1</v>
      </c>
      <c r="E6953" s="5" t="n">
        <v>0</v>
      </c>
      <c r="F6953" s="5" t="n">
        <v>32.1</v>
      </c>
      <c r="G6953" s="5" t="n">
        <v>16.4</v>
      </c>
      <c r="H6953" s="5" t="n">
        <v>18.03</v>
      </c>
      <c r="I6953" s="6">
        <f>IF(E6953&gt;=Markov!$B$3,1,0)</f>
        <v/>
      </c>
      <c r="J6953" s="6">
        <f>I6952</f>
        <v/>
      </c>
      <c r="K6953" s="7">
        <f>MAR1!$B$5+MAR1!$C$5*COS(2*PI()*$C6953/365)+MAR1!$D$5*SIN(2*PI()*$C6953/365)</f>
        <v/>
      </c>
      <c r="L6953" s="7">
        <f>MAR1!$B$6+MAR1!$C$6*COS(2*PI()*$C6953/365)+MAR1!$D$6*SIN(2*PI()*$C6953/365)</f>
        <v/>
      </c>
      <c r="M6953" s="7">
        <f>MAR1!$B$7+MAR1!$C$7*COS(2*PI()*$C6953/365)+MAR1!$D$7*SIN(2*PI()*$C6953/365)</f>
        <v/>
      </c>
      <c r="N6953" s="7">
        <f>F6953-K6953</f>
        <v/>
      </c>
      <c r="O6953" s="7">
        <f>G6953-L6953</f>
        <v/>
      </c>
      <c r="P6953" s="7">
        <f>H6953-M6953</f>
        <v/>
      </c>
      <c r="Q6953" s="7">
        <f>IF($I6953=1,(N6953-MAR1!$B$11)/MAR1!$D$11,(N6953-MAR1!$C$11)/MAR1!$E$11)</f>
        <v/>
      </c>
      <c r="R6953" s="7">
        <f>IF($I6953=1,(O6953-MAR1!$B$12)/MAR1!$D$12,(O6953-MAR1!$C$12)/MAR1!$E$12)</f>
        <v/>
      </c>
      <c r="S6953" s="7">
        <f>IF($I6953=1,(P6953-MAR1!$B$13)/MAR1!$D$13,(P6953-MAR1!$C$13)/MAR1!$E$13)</f>
        <v/>
      </c>
    </row>
    <row r="6954">
      <c r="A6954" s="5" t="n">
        <v>6953</v>
      </c>
      <c r="B6954" s="5" t="n">
        <v>20</v>
      </c>
      <c r="C6954" s="5" t="n">
        <v>18</v>
      </c>
      <c r="D6954" s="5" t="n">
        <v>1</v>
      </c>
      <c r="E6954" s="5" t="n">
        <v>0</v>
      </c>
      <c r="F6954" s="5" t="n">
        <v>31.9</v>
      </c>
      <c r="G6954" s="5" t="n">
        <v>15.5</v>
      </c>
      <c r="H6954" s="5" t="n">
        <v>22.94</v>
      </c>
      <c r="I6954" s="6">
        <f>IF(E6954&gt;=Markov!$B$3,1,0)</f>
        <v/>
      </c>
      <c r="J6954" s="6">
        <f>I6953</f>
        <v/>
      </c>
      <c r="K6954" s="7">
        <f>MAR1!$B$5+MAR1!$C$5*COS(2*PI()*$C6954/365)+MAR1!$D$5*SIN(2*PI()*$C6954/365)</f>
        <v/>
      </c>
      <c r="L6954" s="7">
        <f>MAR1!$B$6+MAR1!$C$6*COS(2*PI()*$C6954/365)+MAR1!$D$6*SIN(2*PI()*$C6954/365)</f>
        <v/>
      </c>
      <c r="M6954" s="7">
        <f>MAR1!$B$7+MAR1!$C$7*COS(2*PI()*$C6954/365)+MAR1!$D$7*SIN(2*PI()*$C6954/365)</f>
        <v/>
      </c>
      <c r="N6954" s="7">
        <f>F6954-K6954</f>
        <v/>
      </c>
      <c r="O6954" s="7">
        <f>G6954-L6954</f>
        <v/>
      </c>
      <c r="P6954" s="7">
        <f>H6954-M6954</f>
        <v/>
      </c>
      <c r="Q6954" s="7">
        <f>IF($I6954=1,(N6954-MAR1!$B$11)/MAR1!$D$11,(N6954-MAR1!$C$11)/MAR1!$E$11)</f>
        <v/>
      </c>
      <c r="R6954" s="7">
        <f>IF($I6954=1,(O6954-MAR1!$B$12)/MAR1!$D$12,(O6954-MAR1!$C$12)/MAR1!$E$12)</f>
        <v/>
      </c>
      <c r="S6954" s="7">
        <f>IF($I6954=1,(P6954-MAR1!$B$13)/MAR1!$D$13,(P6954-MAR1!$C$13)/MAR1!$E$13)</f>
        <v/>
      </c>
    </row>
    <row r="6955">
      <c r="A6955" s="5" t="n">
        <v>6954</v>
      </c>
      <c r="B6955" s="5" t="n">
        <v>20</v>
      </c>
      <c r="C6955" s="5" t="n">
        <v>19</v>
      </c>
      <c r="D6955" s="5" t="n">
        <v>1</v>
      </c>
      <c r="E6955" s="5" t="n">
        <v>0</v>
      </c>
      <c r="F6955" s="5" t="n">
        <v>30.2</v>
      </c>
      <c r="G6955" s="5" t="n">
        <v>14.5</v>
      </c>
      <c r="H6955" s="5" t="n">
        <v>18.79</v>
      </c>
      <c r="I6955" s="6">
        <f>IF(E6955&gt;=Markov!$B$3,1,0)</f>
        <v/>
      </c>
      <c r="J6955" s="6">
        <f>I6954</f>
        <v/>
      </c>
      <c r="K6955" s="7">
        <f>MAR1!$B$5+MAR1!$C$5*COS(2*PI()*$C6955/365)+MAR1!$D$5*SIN(2*PI()*$C6955/365)</f>
        <v/>
      </c>
      <c r="L6955" s="7">
        <f>MAR1!$B$6+MAR1!$C$6*COS(2*PI()*$C6955/365)+MAR1!$D$6*SIN(2*PI()*$C6955/365)</f>
        <v/>
      </c>
      <c r="M6955" s="7">
        <f>MAR1!$B$7+MAR1!$C$7*COS(2*PI()*$C6955/365)+MAR1!$D$7*SIN(2*PI()*$C6955/365)</f>
        <v/>
      </c>
      <c r="N6955" s="7">
        <f>F6955-K6955</f>
        <v/>
      </c>
      <c r="O6955" s="7">
        <f>G6955-L6955</f>
        <v/>
      </c>
      <c r="P6955" s="7">
        <f>H6955-M6955</f>
        <v/>
      </c>
      <c r="Q6955" s="7">
        <f>IF($I6955=1,(N6955-MAR1!$B$11)/MAR1!$D$11,(N6955-MAR1!$C$11)/MAR1!$E$11)</f>
        <v/>
      </c>
      <c r="R6955" s="7">
        <f>IF($I6955=1,(O6955-MAR1!$B$12)/MAR1!$D$12,(O6955-MAR1!$C$12)/MAR1!$E$12)</f>
        <v/>
      </c>
      <c r="S6955" s="7">
        <f>IF($I6955=1,(P6955-MAR1!$B$13)/MAR1!$D$13,(P6955-MAR1!$C$13)/MAR1!$E$13)</f>
        <v/>
      </c>
    </row>
    <row r="6956">
      <c r="A6956" s="5" t="n">
        <v>6955</v>
      </c>
      <c r="B6956" s="5" t="n">
        <v>20</v>
      </c>
      <c r="C6956" s="5" t="n">
        <v>20</v>
      </c>
      <c r="D6956" s="5" t="n">
        <v>1</v>
      </c>
      <c r="E6956" s="5" t="n">
        <v>0</v>
      </c>
      <c r="F6956" s="5" t="n">
        <v>31.2</v>
      </c>
      <c r="G6956" s="5" t="n">
        <v>12.9</v>
      </c>
      <c r="H6956" s="5" t="n">
        <v>17.17</v>
      </c>
      <c r="I6956" s="6">
        <f>IF(E6956&gt;=Markov!$B$3,1,0)</f>
        <v/>
      </c>
      <c r="J6956" s="6">
        <f>I6955</f>
        <v/>
      </c>
      <c r="K6956" s="7">
        <f>MAR1!$B$5+MAR1!$C$5*COS(2*PI()*$C6956/365)+MAR1!$D$5*SIN(2*PI()*$C6956/365)</f>
        <v/>
      </c>
      <c r="L6956" s="7">
        <f>MAR1!$B$6+MAR1!$C$6*COS(2*PI()*$C6956/365)+MAR1!$D$6*SIN(2*PI()*$C6956/365)</f>
        <v/>
      </c>
      <c r="M6956" s="7">
        <f>MAR1!$B$7+MAR1!$C$7*COS(2*PI()*$C6956/365)+MAR1!$D$7*SIN(2*PI()*$C6956/365)</f>
        <v/>
      </c>
      <c r="N6956" s="7">
        <f>F6956-K6956</f>
        <v/>
      </c>
      <c r="O6956" s="7">
        <f>G6956-L6956</f>
        <v/>
      </c>
      <c r="P6956" s="7">
        <f>H6956-M6956</f>
        <v/>
      </c>
      <c r="Q6956" s="7">
        <f>IF($I6956=1,(N6956-MAR1!$B$11)/MAR1!$D$11,(N6956-MAR1!$C$11)/MAR1!$E$11)</f>
        <v/>
      </c>
      <c r="R6956" s="7">
        <f>IF($I6956=1,(O6956-MAR1!$B$12)/MAR1!$D$12,(O6956-MAR1!$C$12)/MAR1!$E$12)</f>
        <v/>
      </c>
      <c r="S6956" s="7">
        <f>IF($I6956=1,(P6956-MAR1!$B$13)/MAR1!$D$13,(P6956-MAR1!$C$13)/MAR1!$E$13)</f>
        <v/>
      </c>
    </row>
    <row r="6957">
      <c r="A6957" s="5" t="n">
        <v>6956</v>
      </c>
      <c r="B6957" s="5" t="n">
        <v>20</v>
      </c>
      <c r="C6957" s="5" t="n">
        <v>21</v>
      </c>
      <c r="D6957" s="5" t="n">
        <v>1</v>
      </c>
      <c r="E6957" s="5" t="n">
        <v>0</v>
      </c>
      <c r="F6957" s="5" t="n">
        <v>31.7</v>
      </c>
      <c r="G6957" s="5" t="n">
        <v>13.5</v>
      </c>
      <c r="H6957" s="5" t="n">
        <v>20.14</v>
      </c>
      <c r="I6957" s="6">
        <f>IF(E6957&gt;=Markov!$B$3,1,0)</f>
        <v/>
      </c>
      <c r="J6957" s="6">
        <f>I6956</f>
        <v/>
      </c>
      <c r="K6957" s="7">
        <f>MAR1!$B$5+MAR1!$C$5*COS(2*PI()*$C6957/365)+MAR1!$D$5*SIN(2*PI()*$C6957/365)</f>
        <v/>
      </c>
      <c r="L6957" s="7">
        <f>MAR1!$B$6+MAR1!$C$6*COS(2*PI()*$C6957/365)+MAR1!$D$6*SIN(2*PI()*$C6957/365)</f>
        <v/>
      </c>
      <c r="M6957" s="7">
        <f>MAR1!$B$7+MAR1!$C$7*COS(2*PI()*$C6957/365)+MAR1!$D$7*SIN(2*PI()*$C6957/365)</f>
        <v/>
      </c>
      <c r="N6957" s="7">
        <f>F6957-K6957</f>
        <v/>
      </c>
      <c r="O6957" s="7">
        <f>G6957-L6957</f>
        <v/>
      </c>
      <c r="P6957" s="7">
        <f>H6957-M6957</f>
        <v/>
      </c>
      <c r="Q6957" s="7">
        <f>IF($I6957=1,(N6957-MAR1!$B$11)/MAR1!$D$11,(N6957-MAR1!$C$11)/MAR1!$E$11)</f>
        <v/>
      </c>
      <c r="R6957" s="7">
        <f>IF($I6957=1,(O6957-MAR1!$B$12)/MAR1!$D$12,(O6957-MAR1!$C$12)/MAR1!$E$12)</f>
        <v/>
      </c>
      <c r="S6957" s="7">
        <f>IF($I6957=1,(P6957-MAR1!$B$13)/MAR1!$D$13,(P6957-MAR1!$C$13)/MAR1!$E$13)</f>
        <v/>
      </c>
    </row>
    <row r="6958">
      <c r="A6958" s="5" t="n">
        <v>6957</v>
      </c>
      <c r="B6958" s="5" t="n">
        <v>20</v>
      </c>
      <c r="C6958" s="5" t="n">
        <v>22</v>
      </c>
      <c r="D6958" s="5" t="n">
        <v>1</v>
      </c>
      <c r="E6958" s="5" t="n">
        <v>0</v>
      </c>
      <c r="F6958" s="5" t="n">
        <v>29.7</v>
      </c>
      <c r="G6958" s="5" t="n">
        <v>14</v>
      </c>
      <c r="H6958" s="5" t="n">
        <v>12.69</v>
      </c>
      <c r="I6958" s="6">
        <f>IF(E6958&gt;=Markov!$B$3,1,0)</f>
        <v/>
      </c>
      <c r="J6958" s="6">
        <f>I6957</f>
        <v/>
      </c>
      <c r="K6958" s="7">
        <f>MAR1!$B$5+MAR1!$C$5*COS(2*PI()*$C6958/365)+MAR1!$D$5*SIN(2*PI()*$C6958/365)</f>
        <v/>
      </c>
      <c r="L6958" s="7">
        <f>MAR1!$B$6+MAR1!$C$6*COS(2*PI()*$C6958/365)+MAR1!$D$6*SIN(2*PI()*$C6958/365)</f>
        <v/>
      </c>
      <c r="M6958" s="7">
        <f>MAR1!$B$7+MAR1!$C$7*COS(2*PI()*$C6958/365)+MAR1!$D$7*SIN(2*PI()*$C6958/365)</f>
        <v/>
      </c>
      <c r="N6958" s="7">
        <f>F6958-K6958</f>
        <v/>
      </c>
      <c r="O6958" s="7">
        <f>G6958-L6958</f>
        <v/>
      </c>
      <c r="P6958" s="7">
        <f>H6958-M6958</f>
        <v/>
      </c>
      <c r="Q6958" s="7">
        <f>IF($I6958=1,(N6958-MAR1!$B$11)/MAR1!$D$11,(N6958-MAR1!$C$11)/MAR1!$E$11)</f>
        <v/>
      </c>
      <c r="R6958" s="7">
        <f>IF($I6958=1,(O6958-MAR1!$B$12)/MAR1!$D$12,(O6958-MAR1!$C$12)/MAR1!$E$12)</f>
        <v/>
      </c>
      <c r="S6958" s="7">
        <f>IF($I6958=1,(P6958-MAR1!$B$13)/MAR1!$D$13,(P6958-MAR1!$C$13)/MAR1!$E$13)</f>
        <v/>
      </c>
    </row>
    <row r="6959">
      <c r="A6959" s="5" t="n">
        <v>6958</v>
      </c>
      <c r="B6959" s="5" t="n">
        <v>20</v>
      </c>
      <c r="C6959" s="5" t="n">
        <v>23</v>
      </c>
      <c r="D6959" s="5" t="n">
        <v>1</v>
      </c>
      <c r="E6959" s="5" t="n">
        <v>0</v>
      </c>
      <c r="F6959" s="5" t="n">
        <v>28.7</v>
      </c>
      <c r="G6959" s="5" t="n">
        <v>14.1</v>
      </c>
      <c r="H6959" s="5" t="n">
        <v>15.61</v>
      </c>
      <c r="I6959" s="6">
        <f>IF(E6959&gt;=Markov!$B$3,1,0)</f>
        <v/>
      </c>
      <c r="J6959" s="6">
        <f>I6958</f>
        <v/>
      </c>
      <c r="K6959" s="7">
        <f>MAR1!$B$5+MAR1!$C$5*COS(2*PI()*$C6959/365)+MAR1!$D$5*SIN(2*PI()*$C6959/365)</f>
        <v/>
      </c>
      <c r="L6959" s="7">
        <f>MAR1!$B$6+MAR1!$C$6*COS(2*PI()*$C6959/365)+MAR1!$D$6*SIN(2*PI()*$C6959/365)</f>
        <v/>
      </c>
      <c r="M6959" s="7">
        <f>MAR1!$B$7+MAR1!$C$7*COS(2*PI()*$C6959/365)+MAR1!$D$7*SIN(2*PI()*$C6959/365)</f>
        <v/>
      </c>
      <c r="N6959" s="7">
        <f>F6959-K6959</f>
        <v/>
      </c>
      <c r="O6959" s="7">
        <f>G6959-L6959</f>
        <v/>
      </c>
      <c r="P6959" s="7">
        <f>H6959-M6959</f>
        <v/>
      </c>
      <c r="Q6959" s="7">
        <f>IF($I6959=1,(N6959-MAR1!$B$11)/MAR1!$D$11,(N6959-MAR1!$C$11)/MAR1!$E$11)</f>
        <v/>
      </c>
      <c r="R6959" s="7">
        <f>IF($I6959=1,(O6959-MAR1!$B$12)/MAR1!$D$12,(O6959-MAR1!$C$12)/MAR1!$E$12)</f>
        <v/>
      </c>
      <c r="S6959" s="7">
        <f>IF($I6959=1,(P6959-MAR1!$B$13)/MAR1!$D$13,(P6959-MAR1!$C$13)/MAR1!$E$13)</f>
        <v/>
      </c>
    </row>
    <row r="6960">
      <c r="A6960" s="5" t="n">
        <v>6959</v>
      </c>
      <c r="B6960" s="5" t="n">
        <v>20</v>
      </c>
      <c r="C6960" s="5" t="n">
        <v>24</v>
      </c>
      <c r="D6960" s="5" t="n">
        <v>1</v>
      </c>
      <c r="E6960" s="5" t="n">
        <v>0</v>
      </c>
      <c r="F6960" s="5" t="n">
        <v>31.1</v>
      </c>
      <c r="G6960" s="5" t="n">
        <v>14.3</v>
      </c>
      <c r="H6960" s="5" t="n">
        <v>18.88</v>
      </c>
      <c r="I6960" s="6">
        <f>IF(E6960&gt;=Markov!$B$3,1,0)</f>
        <v/>
      </c>
      <c r="J6960" s="6">
        <f>I6959</f>
        <v/>
      </c>
      <c r="K6960" s="7">
        <f>MAR1!$B$5+MAR1!$C$5*COS(2*PI()*$C6960/365)+MAR1!$D$5*SIN(2*PI()*$C6960/365)</f>
        <v/>
      </c>
      <c r="L6960" s="7">
        <f>MAR1!$B$6+MAR1!$C$6*COS(2*PI()*$C6960/365)+MAR1!$D$6*SIN(2*PI()*$C6960/365)</f>
        <v/>
      </c>
      <c r="M6960" s="7">
        <f>MAR1!$B$7+MAR1!$C$7*COS(2*PI()*$C6960/365)+MAR1!$D$7*SIN(2*PI()*$C6960/365)</f>
        <v/>
      </c>
      <c r="N6960" s="7">
        <f>F6960-K6960</f>
        <v/>
      </c>
      <c r="O6960" s="7">
        <f>G6960-L6960</f>
        <v/>
      </c>
      <c r="P6960" s="7">
        <f>H6960-M6960</f>
        <v/>
      </c>
      <c r="Q6960" s="7">
        <f>IF($I6960=1,(N6960-MAR1!$B$11)/MAR1!$D$11,(N6960-MAR1!$C$11)/MAR1!$E$11)</f>
        <v/>
      </c>
      <c r="R6960" s="7">
        <f>IF($I6960=1,(O6960-MAR1!$B$12)/MAR1!$D$12,(O6960-MAR1!$C$12)/MAR1!$E$12)</f>
        <v/>
      </c>
      <c r="S6960" s="7">
        <f>IF($I6960=1,(P6960-MAR1!$B$13)/MAR1!$D$13,(P6960-MAR1!$C$13)/MAR1!$E$13)</f>
        <v/>
      </c>
    </row>
    <row r="6961">
      <c r="A6961" s="5" t="n">
        <v>6960</v>
      </c>
      <c r="B6961" s="5" t="n">
        <v>20</v>
      </c>
      <c r="C6961" s="5" t="n">
        <v>25</v>
      </c>
      <c r="D6961" s="5" t="n">
        <v>1</v>
      </c>
      <c r="E6961" s="5" t="n">
        <v>0</v>
      </c>
      <c r="F6961" s="5" t="n">
        <v>32.2</v>
      </c>
      <c r="G6961" s="5" t="n">
        <v>15.9</v>
      </c>
      <c r="H6961" s="5" t="n">
        <v>17.99</v>
      </c>
      <c r="I6961" s="6">
        <f>IF(E6961&gt;=Markov!$B$3,1,0)</f>
        <v/>
      </c>
      <c r="J6961" s="6">
        <f>I6960</f>
        <v/>
      </c>
      <c r="K6961" s="7">
        <f>MAR1!$B$5+MAR1!$C$5*COS(2*PI()*$C6961/365)+MAR1!$D$5*SIN(2*PI()*$C6961/365)</f>
        <v/>
      </c>
      <c r="L6961" s="7">
        <f>MAR1!$B$6+MAR1!$C$6*COS(2*PI()*$C6961/365)+MAR1!$D$6*SIN(2*PI()*$C6961/365)</f>
        <v/>
      </c>
      <c r="M6961" s="7">
        <f>MAR1!$B$7+MAR1!$C$7*COS(2*PI()*$C6961/365)+MAR1!$D$7*SIN(2*PI()*$C6961/365)</f>
        <v/>
      </c>
      <c r="N6961" s="7">
        <f>F6961-K6961</f>
        <v/>
      </c>
      <c r="O6961" s="7">
        <f>G6961-L6961</f>
        <v/>
      </c>
      <c r="P6961" s="7">
        <f>H6961-M6961</f>
        <v/>
      </c>
      <c r="Q6961" s="7">
        <f>IF($I6961=1,(N6961-MAR1!$B$11)/MAR1!$D$11,(N6961-MAR1!$C$11)/MAR1!$E$11)</f>
        <v/>
      </c>
      <c r="R6961" s="7">
        <f>IF($I6961=1,(O6961-MAR1!$B$12)/MAR1!$D$12,(O6961-MAR1!$C$12)/MAR1!$E$12)</f>
        <v/>
      </c>
      <c r="S6961" s="7">
        <f>IF($I6961=1,(P6961-MAR1!$B$13)/MAR1!$D$13,(P6961-MAR1!$C$13)/MAR1!$E$13)</f>
        <v/>
      </c>
    </row>
    <row r="6962">
      <c r="A6962" s="5" t="n">
        <v>6961</v>
      </c>
      <c r="B6962" s="5" t="n">
        <v>20</v>
      </c>
      <c r="C6962" s="5" t="n">
        <v>26</v>
      </c>
      <c r="D6962" s="5" t="n">
        <v>1</v>
      </c>
      <c r="E6962" s="5" t="n">
        <v>0</v>
      </c>
      <c r="F6962" s="5" t="n">
        <v>31.4</v>
      </c>
      <c r="G6962" s="5" t="n">
        <v>14.8</v>
      </c>
      <c r="H6962" s="5" t="n">
        <v>15.72</v>
      </c>
      <c r="I6962" s="6">
        <f>IF(E6962&gt;=Markov!$B$3,1,0)</f>
        <v/>
      </c>
      <c r="J6962" s="6">
        <f>I6961</f>
        <v/>
      </c>
      <c r="K6962" s="7">
        <f>MAR1!$B$5+MAR1!$C$5*COS(2*PI()*$C6962/365)+MAR1!$D$5*SIN(2*PI()*$C6962/365)</f>
        <v/>
      </c>
      <c r="L6962" s="7">
        <f>MAR1!$B$6+MAR1!$C$6*COS(2*PI()*$C6962/365)+MAR1!$D$6*SIN(2*PI()*$C6962/365)</f>
        <v/>
      </c>
      <c r="M6962" s="7">
        <f>MAR1!$B$7+MAR1!$C$7*COS(2*PI()*$C6962/365)+MAR1!$D$7*SIN(2*PI()*$C6962/365)</f>
        <v/>
      </c>
      <c r="N6962" s="7">
        <f>F6962-K6962</f>
        <v/>
      </c>
      <c r="O6962" s="7">
        <f>G6962-L6962</f>
        <v/>
      </c>
      <c r="P6962" s="7">
        <f>H6962-M6962</f>
        <v/>
      </c>
      <c r="Q6962" s="7">
        <f>IF($I6962=1,(N6962-MAR1!$B$11)/MAR1!$D$11,(N6962-MAR1!$C$11)/MAR1!$E$11)</f>
        <v/>
      </c>
      <c r="R6962" s="7">
        <f>IF($I6962=1,(O6962-MAR1!$B$12)/MAR1!$D$12,(O6962-MAR1!$C$12)/MAR1!$E$12)</f>
        <v/>
      </c>
      <c r="S6962" s="7">
        <f>IF($I6962=1,(P6962-MAR1!$B$13)/MAR1!$D$13,(P6962-MAR1!$C$13)/MAR1!$E$13)</f>
        <v/>
      </c>
    </row>
    <row r="6963">
      <c r="A6963" s="5" t="n">
        <v>6962</v>
      </c>
      <c r="B6963" s="5" t="n">
        <v>20</v>
      </c>
      <c r="C6963" s="5" t="n">
        <v>27</v>
      </c>
      <c r="D6963" s="5" t="n">
        <v>1</v>
      </c>
      <c r="E6963" s="5" t="n">
        <v>1.2</v>
      </c>
      <c r="F6963" s="5" t="n">
        <v>29.8</v>
      </c>
      <c r="G6963" s="5" t="n">
        <v>14.5</v>
      </c>
      <c r="H6963" s="5" t="n">
        <v>10.54</v>
      </c>
      <c r="I6963" s="6">
        <f>IF(E6963&gt;=Markov!$B$3,1,0)</f>
        <v/>
      </c>
      <c r="J6963" s="6">
        <f>I6962</f>
        <v/>
      </c>
      <c r="K6963" s="7">
        <f>MAR1!$B$5+MAR1!$C$5*COS(2*PI()*$C6963/365)+MAR1!$D$5*SIN(2*PI()*$C6963/365)</f>
        <v/>
      </c>
      <c r="L6963" s="7">
        <f>MAR1!$B$6+MAR1!$C$6*COS(2*PI()*$C6963/365)+MAR1!$D$6*SIN(2*PI()*$C6963/365)</f>
        <v/>
      </c>
      <c r="M6963" s="7">
        <f>MAR1!$B$7+MAR1!$C$7*COS(2*PI()*$C6963/365)+MAR1!$D$7*SIN(2*PI()*$C6963/365)</f>
        <v/>
      </c>
      <c r="N6963" s="7">
        <f>F6963-K6963</f>
        <v/>
      </c>
      <c r="O6963" s="7">
        <f>G6963-L6963</f>
        <v/>
      </c>
      <c r="P6963" s="7">
        <f>H6963-M6963</f>
        <v/>
      </c>
      <c r="Q6963" s="7">
        <f>IF($I6963=1,(N6963-MAR1!$B$11)/MAR1!$D$11,(N6963-MAR1!$C$11)/MAR1!$E$11)</f>
        <v/>
      </c>
      <c r="R6963" s="7">
        <f>IF($I6963=1,(O6963-MAR1!$B$12)/MAR1!$D$12,(O6963-MAR1!$C$12)/MAR1!$E$12)</f>
        <v/>
      </c>
      <c r="S6963" s="7">
        <f>IF($I6963=1,(P6963-MAR1!$B$13)/MAR1!$D$13,(P6963-MAR1!$C$13)/MAR1!$E$13)</f>
        <v/>
      </c>
    </row>
    <row r="6964">
      <c r="A6964" s="5" t="n">
        <v>6963</v>
      </c>
      <c r="B6964" s="5" t="n">
        <v>20</v>
      </c>
      <c r="C6964" s="5" t="n">
        <v>28</v>
      </c>
      <c r="D6964" s="5" t="n">
        <v>1</v>
      </c>
      <c r="E6964" s="5" t="n">
        <v>0</v>
      </c>
      <c r="F6964" s="5" t="n">
        <v>31.7</v>
      </c>
      <c r="G6964" s="5" t="n">
        <v>14.1</v>
      </c>
      <c r="H6964" s="5" t="n">
        <v>14.13</v>
      </c>
      <c r="I6964" s="6">
        <f>IF(E6964&gt;=Markov!$B$3,1,0)</f>
        <v/>
      </c>
      <c r="J6964" s="6">
        <f>I6963</f>
        <v/>
      </c>
      <c r="K6964" s="7">
        <f>MAR1!$B$5+MAR1!$C$5*COS(2*PI()*$C6964/365)+MAR1!$D$5*SIN(2*PI()*$C6964/365)</f>
        <v/>
      </c>
      <c r="L6964" s="7">
        <f>MAR1!$B$6+MAR1!$C$6*COS(2*PI()*$C6964/365)+MAR1!$D$6*SIN(2*PI()*$C6964/365)</f>
        <v/>
      </c>
      <c r="M6964" s="7">
        <f>MAR1!$B$7+MAR1!$C$7*COS(2*PI()*$C6964/365)+MAR1!$D$7*SIN(2*PI()*$C6964/365)</f>
        <v/>
      </c>
      <c r="N6964" s="7">
        <f>F6964-K6964</f>
        <v/>
      </c>
      <c r="O6964" s="7">
        <f>G6964-L6964</f>
        <v/>
      </c>
      <c r="P6964" s="7">
        <f>H6964-M6964</f>
        <v/>
      </c>
      <c r="Q6964" s="7">
        <f>IF($I6964=1,(N6964-MAR1!$B$11)/MAR1!$D$11,(N6964-MAR1!$C$11)/MAR1!$E$11)</f>
        <v/>
      </c>
      <c r="R6964" s="7">
        <f>IF($I6964=1,(O6964-MAR1!$B$12)/MAR1!$D$12,(O6964-MAR1!$C$12)/MAR1!$E$12)</f>
        <v/>
      </c>
      <c r="S6964" s="7">
        <f>IF($I6964=1,(P6964-MAR1!$B$13)/MAR1!$D$13,(P6964-MAR1!$C$13)/MAR1!$E$13)</f>
        <v/>
      </c>
    </row>
    <row r="6965">
      <c r="A6965" s="5" t="n">
        <v>6964</v>
      </c>
      <c r="B6965" s="5" t="n">
        <v>20</v>
      </c>
      <c r="C6965" s="5" t="n">
        <v>29</v>
      </c>
      <c r="D6965" s="5" t="n">
        <v>1</v>
      </c>
      <c r="E6965" s="5" t="n">
        <v>0</v>
      </c>
      <c r="F6965" s="5" t="n">
        <v>32.2</v>
      </c>
      <c r="G6965" s="5" t="n">
        <v>16.1</v>
      </c>
      <c r="H6965" s="5" t="n">
        <v>14.91</v>
      </c>
      <c r="I6965" s="6">
        <f>IF(E6965&gt;=Markov!$B$3,1,0)</f>
        <v/>
      </c>
      <c r="J6965" s="6">
        <f>I6964</f>
        <v/>
      </c>
      <c r="K6965" s="7">
        <f>MAR1!$B$5+MAR1!$C$5*COS(2*PI()*$C6965/365)+MAR1!$D$5*SIN(2*PI()*$C6965/365)</f>
        <v/>
      </c>
      <c r="L6965" s="7">
        <f>MAR1!$B$6+MAR1!$C$6*COS(2*PI()*$C6965/365)+MAR1!$D$6*SIN(2*PI()*$C6965/365)</f>
        <v/>
      </c>
      <c r="M6965" s="7">
        <f>MAR1!$B$7+MAR1!$C$7*COS(2*PI()*$C6965/365)+MAR1!$D$7*SIN(2*PI()*$C6965/365)</f>
        <v/>
      </c>
      <c r="N6965" s="7">
        <f>F6965-K6965</f>
        <v/>
      </c>
      <c r="O6965" s="7">
        <f>G6965-L6965</f>
        <v/>
      </c>
      <c r="P6965" s="7">
        <f>H6965-M6965</f>
        <v/>
      </c>
      <c r="Q6965" s="7">
        <f>IF($I6965=1,(N6965-MAR1!$B$11)/MAR1!$D$11,(N6965-MAR1!$C$11)/MAR1!$E$11)</f>
        <v/>
      </c>
      <c r="R6965" s="7">
        <f>IF($I6965=1,(O6965-MAR1!$B$12)/MAR1!$D$12,(O6965-MAR1!$C$12)/MAR1!$E$12)</f>
        <v/>
      </c>
      <c r="S6965" s="7">
        <f>IF($I6965=1,(P6965-MAR1!$B$13)/MAR1!$D$13,(P6965-MAR1!$C$13)/MAR1!$E$13)</f>
        <v/>
      </c>
    </row>
    <row r="6966">
      <c r="A6966" s="5" t="n">
        <v>6965</v>
      </c>
      <c r="B6966" s="5" t="n">
        <v>20</v>
      </c>
      <c r="C6966" s="5" t="n">
        <v>30</v>
      </c>
      <c r="D6966" s="5" t="n">
        <v>1</v>
      </c>
      <c r="E6966" s="5" t="n">
        <v>0</v>
      </c>
      <c r="F6966" s="5" t="n">
        <v>33.9</v>
      </c>
      <c r="G6966" s="5" t="n">
        <v>17.5</v>
      </c>
      <c r="H6966" s="5" t="n">
        <v>16.11</v>
      </c>
      <c r="I6966" s="6">
        <f>IF(E6966&gt;=Markov!$B$3,1,0)</f>
        <v/>
      </c>
      <c r="J6966" s="6">
        <f>I6965</f>
        <v/>
      </c>
      <c r="K6966" s="7">
        <f>MAR1!$B$5+MAR1!$C$5*COS(2*PI()*$C6966/365)+MAR1!$D$5*SIN(2*PI()*$C6966/365)</f>
        <v/>
      </c>
      <c r="L6966" s="7">
        <f>MAR1!$B$6+MAR1!$C$6*COS(2*PI()*$C6966/365)+MAR1!$D$6*SIN(2*PI()*$C6966/365)</f>
        <v/>
      </c>
      <c r="M6966" s="7">
        <f>MAR1!$B$7+MAR1!$C$7*COS(2*PI()*$C6966/365)+MAR1!$D$7*SIN(2*PI()*$C6966/365)</f>
        <v/>
      </c>
      <c r="N6966" s="7">
        <f>F6966-K6966</f>
        <v/>
      </c>
      <c r="O6966" s="7">
        <f>G6966-L6966</f>
        <v/>
      </c>
      <c r="P6966" s="7">
        <f>H6966-M6966</f>
        <v/>
      </c>
      <c r="Q6966" s="7">
        <f>IF($I6966=1,(N6966-MAR1!$B$11)/MAR1!$D$11,(N6966-MAR1!$C$11)/MAR1!$E$11)</f>
        <v/>
      </c>
      <c r="R6966" s="7">
        <f>IF($I6966=1,(O6966-MAR1!$B$12)/MAR1!$D$12,(O6966-MAR1!$C$12)/MAR1!$E$12)</f>
        <v/>
      </c>
      <c r="S6966" s="7">
        <f>IF($I6966=1,(P6966-MAR1!$B$13)/MAR1!$D$13,(P6966-MAR1!$C$13)/MAR1!$E$13)</f>
        <v/>
      </c>
    </row>
    <row r="6967">
      <c r="A6967" s="5" t="n">
        <v>6966</v>
      </c>
      <c r="B6967" s="5" t="n">
        <v>20</v>
      </c>
      <c r="C6967" s="5" t="n">
        <v>31</v>
      </c>
      <c r="D6967" s="5" t="n">
        <v>1</v>
      </c>
      <c r="E6967" s="5" t="n">
        <v>0</v>
      </c>
      <c r="F6967" s="5" t="n">
        <v>31.7</v>
      </c>
      <c r="G6967" s="5" t="n">
        <v>16.1</v>
      </c>
      <c r="H6967" s="5" t="n">
        <v>17.62</v>
      </c>
      <c r="I6967" s="6">
        <f>IF(E6967&gt;=Markov!$B$3,1,0)</f>
        <v/>
      </c>
      <c r="J6967" s="6">
        <f>I6966</f>
        <v/>
      </c>
      <c r="K6967" s="7">
        <f>MAR1!$B$5+MAR1!$C$5*COS(2*PI()*$C6967/365)+MAR1!$D$5*SIN(2*PI()*$C6967/365)</f>
        <v/>
      </c>
      <c r="L6967" s="7">
        <f>MAR1!$B$6+MAR1!$C$6*COS(2*PI()*$C6967/365)+MAR1!$D$6*SIN(2*PI()*$C6967/365)</f>
        <v/>
      </c>
      <c r="M6967" s="7">
        <f>MAR1!$B$7+MAR1!$C$7*COS(2*PI()*$C6967/365)+MAR1!$D$7*SIN(2*PI()*$C6967/365)</f>
        <v/>
      </c>
      <c r="N6967" s="7">
        <f>F6967-K6967</f>
        <v/>
      </c>
      <c r="O6967" s="7">
        <f>G6967-L6967</f>
        <v/>
      </c>
      <c r="P6967" s="7">
        <f>H6967-M6967</f>
        <v/>
      </c>
      <c r="Q6967" s="7">
        <f>IF($I6967=1,(N6967-MAR1!$B$11)/MAR1!$D$11,(N6967-MAR1!$C$11)/MAR1!$E$11)</f>
        <v/>
      </c>
      <c r="R6967" s="7">
        <f>IF($I6967=1,(O6967-MAR1!$B$12)/MAR1!$D$12,(O6967-MAR1!$C$12)/MAR1!$E$12)</f>
        <v/>
      </c>
      <c r="S6967" s="7">
        <f>IF($I6967=1,(P6967-MAR1!$B$13)/MAR1!$D$13,(P6967-MAR1!$C$13)/MAR1!$E$13)</f>
        <v/>
      </c>
    </row>
    <row r="6968">
      <c r="A6968" s="5" t="n">
        <v>6967</v>
      </c>
      <c r="B6968" s="5" t="n">
        <v>20</v>
      </c>
      <c r="C6968" s="5" t="n">
        <v>32</v>
      </c>
      <c r="D6968" s="5" t="n">
        <v>2</v>
      </c>
      <c r="E6968" s="5" t="n">
        <v>0</v>
      </c>
      <c r="F6968" s="5" t="n">
        <v>33.8</v>
      </c>
      <c r="G6968" s="5" t="n">
        <v>15.5</v>
      </c>
      <c r="H6968" s="5" t="n">
        <v>21.18</v>
      </c>
      <c r="I6968" s="6">
        <f>IF(E6968&gt;=Markov!$B$3,1,0)</f>
        <v/>
      </c>
      <c r="J6968" s="6">
        <f>I6967</f>
        <v/>
      </c>
      <c r="K6968" s="7">
        <f>MAR1!$B$5+MAR1!$C$5*COS(2*PI()*$C6968/365)+MAR1!$D$5*SIN(2*PI()*$C6968/365)</f>
        <v/>
      </c>
      <c r="L6968" s="7">
        <f>MAR1!$B$6+MAR1!$C$6*COS(2*PI()*$C6968/365)+MAR1!$D$6*SIN(2*PI()*$C6968/365)</f>
        <v/>
      </c>
      <c r="M6968" s="7">
        <f>MAR1!$B$7+MAR1!$C$7*COS(2*PI()*$C6968/365)+MAR1!$D$7*SIN(2*PI()*$C6968/365)</f>
        <v/>
      </c>
      <c r="N6968" s="7">
        <f>F6968-K6968</f>
        <v/>
      </c>
      <c r="O6968" s="7">
        <f>G6968-L6968</f>
        <v/>
      </c>
      <c r="P6968" s="7">
        <f>H6968-M6968</f>
        <v/>
      </c>
      <c r="Q6968" s="7">
        <f>IF($I6968=1,(N6968-MAR1!$B$11)/MAR1!$D$11,(N6968-MAR1!$C$11)/MAR1!$E$11)</f>
        <v/>
      </c>
      <c r="R6968" s="7">
        <f>IF($I6968=1,(O6968-MAR1!$B$12)/MAR1!$D$12,(O6968-MAR1!$C$12)/MAR1!$E$12)</f>
        <v/>
      </c>
      <c r="S6968" s="7">
        <f>IF($I6968=1,(P6968-MAR1!$B$13)/MAR1!$D$13,(P6968-MAR1!$C$13)/MAR1!$E$13)</f>
        <v/>
      </c>
    </row>
    <row r="6969">
      <c r="A6969" s="5" t="n">
        <v>6968</v>
      </c>
      <c r="B6969" s="5" t="n">
        <v>20</v>
      </c>
      <c r="C6969" s="5" t="n">
        <v>33</v>
      </c>
      <c r="D6969" s="5" t="n">
        <v>2</v>
      </c>
      <c r="E6969" s="5" t="n">
        <v>0</v>
      </c>
      <c r="F6969" s="5" t="n">
        <v>35</v>
      </c>
      <c r="G6969" s="5" t="n">
        <v>18.4</v>
      </c>
      <c r="H6969" s="5" t="n">
        <v>17.25</v>
      </c>
      <c r="I6969" s="6">
        <f>IF(E6969&gt;=Markov!$B$3,1,0)</f>
        <v/>
      </c>
      <c r="J6969" s="6">
        <f>I6968</f>
        <v/>
      </c>
      <c r="K6969" s="7">
        <f>MAR1!$B$5+MAR1!$C$5*COS(2*PI()*$C6969/365)+MAR1!$D$5*SIN(2*PI()*$C6969/365)</f>
        <v/>
      </c>
      <c r="L6969" s="7">
        <f>MAR1!$B$6+MAR1!$C$6*COS(2*PI()*$C6969/365)+MAR1!$D$6*SIN(2*PI()*$C6969/365)</f>
        <v/>
      </c>
      <c r="M6969" s="7">
        <f>MAR1!$B$7+MAR1!$C$7*COS(2*PI()*$C6969/365)+MAR1!$D$7*SIN(2*PI()*$C6969/365)</f>
        <v/>
      </c>
      <c r="N6969" s="7">
        <f>F6969-K6969</f>
        <v/>
      </c>
      <c r="O6969" s="7">
        <f>G6969-L6969</f>
        <v/>
      </c>
      <c r="P6969" s="7">
        <f>H6969-M6969</f>
        <v/>
      </c>
      <c r="Q6969" s="7">
        <f>IF($I6969=1,(N6969-MAR1!$B$11)/MAR1!$D$11,(N6969-MAR1!$C$11)/MAR1!$E$11)</f>
        <v/>
      </c>
      <c r="R6969" s="7">
        <f>IF($I6969=1,(O6969-MAR1!$B$12)/MAR1!$D$12,(O6969-MAR1!$C$12)/MAR1!$E$12)</f>
        <v/>
      </c>
      <c r="S6969" s="7">
        <f>IF($I6969=1,(P6969-MAR1!$B$13)/MAR1!$D$13,(P6969-MAR1!$C$13)/MAR1!$E$13)</f>
        <v/>
      </c>
    </row>
    <row r="6970">
      <c r="A6970" s="5" t="n">
        <v>6969</v>
      </c>
      <c r="B6970" s="5" t="n">
        <v>20</v>
      </c>
      <c r="C6970" s="5" t="n">
        <v>34</v>
      </c>
      <c r="D6970" s="5" t="n">
        <v>2</v>
      </c>
      <c r="E6970" s="5" t="n">
        <v>0</v>
      </c>
      <c r="F6970" s="5" t="n">
        <v>36.1</v>
      </c>
      <c r="G6970" s="5" t="n">
        <v>18</v>
      </c>
      <c r="H6970" s="5" t="n">
        <v>20.28</v>
      </c>
      <c r="I6970" s="6">
        <f>IF(E6970&gt;=Markov!$B$3,1,0)</f>
        <v/>
      </c>
      <c r="J6970" s="6">
        <f>I6969</f>
        <v/>
      </c>
      <c r="K6970" s="7">
        <f>MAR1!$B$5+MAR1!$C$5*COS(2*PI()*$C6970/365)+MAR1!$D$5*SIN(2*PI()*$C6970/365)</f>
        <v/>
      </c>
      <c r="L6970" s="7">
        <f>MAR1!$B$6+MAR1!$C$6*COS(2*PI()*$C6970/365)+MAR1!$D$6*SIN(2*PI()*$C6970/365)</f>
        <v/>
      </c>
      <c r="M6970" s="7">
        <f>MAR1!$B$7+MAR1!$C$7*COS(2*PI()*$C6970/365)+MAR1!$D$7*SIN(2*PI()*$C6970/365)</f>
        <v/>
      </c>
      <c r="N6970" s="7">
        <f>F6970-K6970</f>
        <v/>
      </c>
      <c r="O6970" s="7">
        <f>G6970-L6970</f>
        <v/>
      </c>
      <c r="P6970" s="7">
        <f>H6970-M6970</f>
        <v/>
      </c>
      <c r="Q6970" s="7">
        <f>IF($I6970=1,(N6970-MAR1!$B$11)/MAR1!$D$11,(N6970-MAR1!$C$11)/MAR1!$E$11)</f>
        <v/>
      </c>
      <c r="R6970" s="7">
        <f>IF($I6970=1,(O6970-MAR1!$B$12)/MAR1!$D$12,(O6970-MAR1!$C$12)/MAR1!$E$12)</f>
        <v/>
      </c>
      <c r="S6970" s="7">
        <f>IF($I6970=1,(P6970-MAR1!$B$13)/MAR1!$D$13,(P6970-MAR1!$C$13)/MAR1!$E$13)</f>
        <v/>
      </c>
    </row>
    <row r="6971">
      <c r="A6971" s="5" t="n">
        <v>6970</v>
      </c>
      <c r="B6971" s="5" t="n">
        <v>20</v>
      </c>
      <c r="C6971" s="5" t="n">
        <v>35</v>
      </c>
      <c r="D6971" s="5" t="n">
        <v>2</v>
      </c>
      <c r="E6971" s="5" t="n">
        <v>0</v>
      </c>
      <c r="F6971" s="5" t="n">
        <v>37.5</v>
      </c>
      <c r="G6971" s="5" t="n">
        <v>17.6</v>
      </c>
      <c r="H6971" s="5" t="n">
        <v>22.11</v>
      </c>
      <c r="I6971" s="6">
        <f>IF(E6971&gt;=Markov!$B$3,1,0)</f>
        <v/>
      </c>
      <c r="J6971" s="6">
        <f>I6970</f>
        <v/>
      </c>
      <c r="K6971" s="7">
        <f>MAR1!$B$5+MAR1!$C$5*COS(2*PI()*$C6971/365)+MAR1!$D$5*SIN(2*PI()*$C6971/365)</f>
        <v/>
      </c>
      <c r="L6971" s="7">
        <f>MAR1!$B$6+MAR1!$C$6*COS(2*PI()*$C6971/365)+MAR1!$D$6*SIN(2*PI()*$C6971/365)</f>
        <v/>
      </c>
      <c r="M6971" s="7">
        <f>MAR1!$B$7+MAR1!$C$7*COS(2*PI()*$C6971/365)+MAR1!$D$7*SIN(2*PI()*$C6971/365)</f>
        <v/>
      </c>
      <c r="N6971" s="7">
        <f>F6971-K6971</f>
        <v/>
      </c>
      <c r="O6971" s="7">
        <f>G6971-L6971</f>
        <v/>
      </c>
      <c r="P6971" s="7">
        <f>H6971-M6971</f>
        <v/>
      </c>
      <c r="Q6971" s="7">
        <f>IF($I6971=1,(N6971-MAR1!$B$11)/MAR1!$D$11,(N6971-MAR1!$C$11)/MAR1!$E$11)</f>
        <v/>
      </c>
      <c r="R6971" s="7">
        <f>IF($I6971=1,(O6971-MAR1!$B$12)/MAR1!$D$12,(O6971-MAR1!$C$12)/MAR1!$E$12)</f>
        <v/>
      </c>
      <c r="S6971" s="7">
        <f>IF($I6971=1,(P6971-MAR1!$B$13)/MAR1!$D$13,(P6971-MAR1!$C$13)/MAR1!$E$13)</f>
        <v/>
      </c>
    </row>
    <row r="6972">
      <c r="A6972" s="5" t="n">
        <v>6971</v>
      </c>
      <c r="B6972" s="5" t="n">
        <v>20</v>
      </c>
      <c r="C6972" s="5" t="n">
        <v>36</v>
      </c>
      <c r="D6972" s="5" t="n">
        <v>2</v>
      </c>
      <c r="E6972" s="5" t="n">
        <v>0</v>
      </c>
      <c r="F6972" s="5" t="n">
        <v>33.1</v>
      </c>
      <c r="G6972" s="5" t="n">
        <v>16.5</v>
      </c>
      <c r="H6972" s="5" t="n">
        <v>15.91</v>
      </c>
      <c r="I6972" s="6">
        <f>IF(E6972&gt;=Markov!$B$3,1,0)</f>
        <v/>
      </c>
      <c r="J6972" s="6">
        <f>I6971</f>
        <v/>
      </c>
      <c r="K6972" s="7">
        <f>MAR1!$B$5+MAR1!$C$5*COS(2*PI()*$C6972/365)+MAR1!$D$5*SIN(2*PI()*$C6972/365)</f>
        <v/>
      </c>
      <c r="L6972" s="7">
        <f>MAR1!$B$6+MAR1!$C$6*COS(2*PI()*$C6972/365)+MAR1!$D$6*SIN(2*PI()*$C6972/365)</f>
        <v/>
      </c>
      <c r="M6972" s="7">
        <f>MAR1!$B$7+MAR1!$C$7*COS(2*PI()*$C6972/365)+MAR1!$D$7*SIN(2*PI()*$C6972/365)</f>
        <v/>
      </c>
      <c r="N6972" s="7">
        <f>F6972-K6972</f>
        <v/>
      </c>
      <c r="O6972" s="7">
        <f>G6972-L6972</f>
        <v/>
      </c>
      <c r="P6972" s="7">
        <f>H6972-M6972</f>
        <v/>
      </c>
      <c r="Q6972" s="7">
        <f>IF($I6972=1,(N6972-MAR1!$B$11)/MAR1!$D$11,(N6972-MAR1!$C$11)/MAR1!$E$11)</f>
        <v/>
      </c>
      <c r="R6972" s="7">
        <f>IF($I6972=1,(O6972-MAR1!$B$12)/MAR1!$D$12,(O6972-MAR1!$C$12)/MAR1!$E$12)</f>
        <v/>
      </c>
      <c r="S6972" s="7">
        <f>IF($I6972=1,(P6972-MAR1!$B$13)/MAR1!$D$13,(P6972-MAR1!$C$13)/MAR1!$E$13)</f>
        <v/>
      </c>
    </row>
    <row r="6973">
      <c r="A6973" s="5" t="n">
        <v>6972</v>
      </c>
      <c r="B6973" s="5" t="n">
        <v>20</v>
      </c>
      <c r="C6973" s="5" t="n">
        <v>37</v>
      </c>
      <c r="D6973" s="5" t="n">
        <v>2</v>
      </c>
      <c r="E6973" s="5" t="n">
        <v>0</v>
      </c>
      <c r="F6973" s="5" t="n">
        <v>32.6</v>
      </c>
      <c r="G6973" s="5" t="n">
        <v>16.4</v>
      </c>
      <c r="H6973" s="5" t="n">
        <v>16.99</v>
      </c>
      <c r="I6973" s="6">
        <f>IF(E6973&gt;=Markov!$B$3,1,0)</f>
        <v/>
      </c>
      <c r="J6973" s="6">
        <f>I6972</f>
        <v/>
      </c>
      <c r="K6973" s="7">
        <f>MAR1!$B$5+MAR1!$C$5*COS(2*PI()*$C6973/365)+MAR1!$D$5*SIN(2*PI()*$C6973/365)</f>
        <v/>
      </c>
      <c r="L6973" s="7">
        <f>MAR1!$B$6+MAR1!$C$6*COS(2*PI()*$C6973/365)+MAR1!$D$6*SIN(2*PI()*$C6973/365)</f>
        <v/>
      </c>
      <c r="M6973" s="7">
        <f>MAR1!$B$7+MAR1!$C$7*COS(2*PI()*$C6973/365)+MAR1!$D$7*SIN(2*PI()*$C6973/365)</f>
        <v/>
      </c>
      <c r="N6973" s="7">
        <f>F6973-K6973</f>
        <v/>
      </c>
      <c r="O6973" s="7">
        <f>G6973-L6973</f>
        <v/>
      </c>
      <c r="P6973" s="7">
        <f>H6973-M6973</f>
        <v/>
      </c>
      <c r="Q6973" s="7">
        <f>IF($I6973=1,(N6973-MAR1!$B$11)/MAR1!$D$11,(N6973-MAR1!$C$11)/MAR1!$E$11)</f>
        <v/>
      </c>
      <c r="R6973" s="7">
        <f>IF($I6973=1,(O6973-MAR1!$B$12)/MAR1!$D$12,(O6973-MAR1!$C$12)/MAR1!$E$12)</f>
        <v/>
      </c>
      <c r="S6973" s="7">
        <f>IF($I6973=1,(P6973-MAR1!$B$13)/MAR1!$D$13,(P6973-MAR1!$C$13)/MAR1!$E$13)</f>
        <v/>
      </c>
    </row>
    <row r="6974">
      <c r="A6974" s="5" t="n">
        <v>6973</v>
      </c>
      <c r="B6974" s="5" t="n">
        <v>20</v>
      </c>
      <c r="C6974" s="5" t="n">
        <v>38</v>
      </c>
      <c r="D6974" s="5" t="n">
        <v>2</v>
      </c>
      <c r="E6974" s="5" t="n">
        <v>0</v>
      </c>
      <c r="F6974" s="5" t="n">
        <v>35</v>
      </c>
      <c r="G6974" s="5" t="n">
        <v>17.4</v>
      </c>
      <c r="H6974" s="5" t="n">
        <v>14.27</v>
      </c>
      <c r="I6974" s="6">
        <f>IF(E6974&gt;=Markov!$B$3,1,0)</f>
        <v/>
      </c>
      <c r="J6974" s="6">
        <f>I6973</f>
        <v/>
      </c>
      <c r="K6974" s="7">
        <f>MAR1!$B$5+MAR1!$C$5*COS(2*PI()*$C6974/365)+MAR1!$D$5*SIN(2*PI()*$C6974/365)</f>
        <v/>
      </c>
      <c r="L6974" s="7">
        <f>MAR1!$B$6+MAR1!$C$6*COS(2*PI()*$C6974/365)+MAR1!$D$6*SIN(2*PI()*$C6974/365)</f>
        <v/>
      </c>
      <c r="M6974" s="7">
        <f>MAR1!$B$7+MAR1!$C$7*COS(2*PI()*$C6974/365)+MAR1!$D$7*SIN(2*PI()*$C6974/365)</f>
        <v/>
      </c>
      <c r="N6974" s="7">
        <f>F6974-K6974</f>
        <v/>
      </c>
      <c r="O6974" s="7">
        <f>G6974-L6974</f>
        <v/>
      </c>
      <c r="P6974" s="7">
        <f>H6974-M6974</f>
        <v/>
      </c>
      <c r="Q6974" s="7">
        <f>IF($I6974=1,(N6974-MAR1!$B$11)/MAR1!$D$11,(N6974-MAR1!$C$11)/MAR1!$E$11)</f>
        <v/>
      </c>
      <c r="R6974" s="7">
        <f>IF($I6974=1,(O6974-MAR1!$B$12)/MAR1!$D$12,(O6974-MAR1!$C$12)/MAR1!$E$12)</f>
        <v/>
      </c>
      <c r="S6974" s="7">
        <f>IF($I6974=1,(P6974-MAR1!$B$13)/MAR1!$D$13,(P6974-MAR1!$C$13)/MAR1!$E$13)</f>
        <v/>
      </c>
    </row>
    <row r="6975">
      <c r="A6975" s="5" t="n">
        <v>6974</v>
      </c>
      <c r="B6975" s="5" t="n">
        <v>20</v>
      </c>
      <c r="C6975" s="5" t="n">
        <v>39</v>
      </c>
      <c r="D6975" s="5" t="n">
        <v>2</v>
      </c>
      <c r="E6975" s="5" t="n">
        <v>0</v>
      </c>
      <c r="F6975" s="5" t="n">
        <v>33.3</v>
      </c>
      <c r="G6975" s="5" t="n">
        <v>19.4</v>
      </c>
      <c r="H6975" s="5" t="n">
        <v>15.73</v>
      </c>
      <c r="I6975" s="6">
        <f>IF(E6975&gt;=Markov!$B$3,1,0)</f>
        <v/>
      </c>
      <c r="J6975" s="6">
        <f>I6974</f>
        <v/>
      </c>
      <c r="K6975" s="7">
        <f>MAR1!$B$5+MAR1!$C$5*COS(2*PI()*$C6975/365)+MAR1!$D$5*SIN(2*PI()*$C6975/365)</f>
        <v/>
      </c>
      <c r="L6975" s="7">
        <f>MAR1!$B$6+MAR1!$C$6*COS(2*PI()*$C6975/365)+MAR1!$D$6*SIN(2*PI()*$C6975/365)</f>
        <v/>
      </c>
      <c r="M6975" s="7">
        <f>MAR1!$B$7+MAR1!$C$7*COS(2*PI()*$C6975/365)+MAR1!$D$7*SIN(2*PI()*$C6975/365)</f>
        <v/>
      </c>
      <c r="N6975" s="7">
        <f>F6975-K6975</f>
        <v/>
      </c>
      <c r="O6975" s="7">
        <f>G6975-L6975</f>
        <v/>
      </c>
      <c r="P6975" s="7">
        <f>H6975-M6975</f>
        <v/>
      </c>
      <c r="Q6975" s="7">
        <f>IF($I6975=1,(N6975-MAR1!$B$11)/MAR1!$D$11,(N6975-MAR1!$C$11)/MAR1!$E$11)</f>
        <v/>
      </c>
      <c r="R6975" s="7">
        <f>IF($I6975=1,(O6975-MAR1!$B$12)/MAR1!$D$12,(O6975-MAR1!$C$12)/MAR1!$E$12)</f>
        <v/>
      </c>
      <c r="S6975" s="7">
        <f>IF($I6975=1,(P6975-MAR1!$B$13)/MAR1!$D$13,(P6975-MAR1!$C$13)/MAR1!$E$13)</f>
        <v/>
      </c>
    </row>
    <row r="6976">
      <c r="A6976" s="5" t="n">
        <v>6975</v>
      </c>
      <c r="B6976" s="5" t="n">
        <v>20</v>
      </c>
      <c r="C6976" s="5" t="n">
        <v>40</v>
      </c>
      <c r="D6976" s="5" t="n">
        <v>2</v>
      </c>
      <c r="E6976" s="5" t="n">
        <v>0</v>
      </c>
      <c r="F6976" s="5" t="n">
        <v>36.5</v>
      </c>
      <c r="G6976" s="5" t="n">
        <v>19.7</v>
      </c>
      <c r="H6976" s="5" t="n">
        <v>14.89</v>
      </c>
      <c r="I6976" s="6">
        <f>IF(E6976&gt;=Markov!$B$3,1,0)</f>
        <v/>
      </c>
      <c r="J6976" s="6">
        <f>I6975</f>
        <v/>
      </c>
      <c r="K6976" s="7">
        <f>MAR1!$B$5+MAR1!$C$5*COS(2*PI()*$C6976/365)+MAR1!$D$5*SIN(2*PI()*$C6976/365)</f>
        <v/>
      </c>
      <c r="L6976" s="7">
        <f>MAR1!$B$6+MAR1!$C$6*COS(2*PI()*$C6976/365)+MAR1!$D$6*SIN(2*PI()*$C6976/365)</f>
        <v/>
      </c>
      <c r="M6976" s="7">
        <f>MAR1!$B$7+MAR1!$C$7*COS(2*PI()*$C6976/365)+MAR1!$D$7*SIN(2*PI()*$C6976/365)</f>
        <v/>
      </c>
      <c r="N6976" s="7">
        <f>F6976-K6976</f>
        <v/>
      </c>
      <c r="O6976" s="7">
        <f>G6976-L6976</f>
        <v/>
      </c>
      <c r="P6976" s="7">
        <f>H6976-M6976</f>
        <v/>
      </c>
      <c r="Q6976" s="7">
        <f>IF($I6976=1,(N6976-MAR1!$B$11)/MAR1!$D$11,(N6976-MAR1!$C$11)/MAR1!$E$11)</f>
        <v/>
      </c>
      <c r="R6976" s="7">
        <f>IF($I6976=1,(O6976-MAR1!$B$12)/MAR1!$D$12,(O6976-MAR1!$C$12)/MAR1!$E$12)</f>
        <v/>
      </c>
      <c r="S6976" s="7">
        <f>IF($I6976=1,(P6976-MAR1!$B$13)/MAR1!$D$13,(P6976-MAR1!$C$13)/MAR1!$E$13)</f>
        <v/>
      </c>
    </row>
    <row r="6977">
      <c r="A6977" s="5" t="n">
        <v>6976</v>
      </c>
      <c r="B6977" s="5" t="n">
        <v>20</v>
      </c>
      <c r="C6977" s="5" t="n">
        <v>41</v>
      </c>
      <c r="D6977" s="5" t="n">
        <v>2</v>
      </c>
      <c r="E6977" s="5" t="n">
        <v>0</v>
      </c>
      <c r="F6977" s="5" t="n">
        <v>34.9</v>
      </c>
      <c r="G6977" s="5" t="n">
        <v>16.4</v>
      </c>
      <c r="H6977" s="5" t="n">
        <v>11.59</v>
      </c>
      <c r="I6977" s="6">
        <f>IF(E6977&gt;=Markov!$B$3,1,0)</f>
        <v/>
      </c>
      <c r="J6977" s="6">
        <f>I6976</f>
        <v/>
      </c>
      <c r="K6977" s="7">
        <f>MAR1!$B$5+MAR1!$C$5*COS(2*PI()*$C6977/365)+MAR1!$D$5*SIN(2*PI()*$C6977/365)</f>
        <v/>
      </c>
      <c r="L6977" s="7">
        <f>MAR1!$B$6+MAR1!$C$6*COS(2*PI()*$C6977/365)+MAR1!$D$6*SIN(2*PI()*$C6977/365)</f>
        <v/>
      </c>
      <c r="M6977" s="7">
        <f>MAR1!$B$7+MAR1!$C$7*COS(2*PI()*$C6977/365)+MAR1!$D$7*SIN(2*PI()*$C6977/365)</f>
        <v/>
      </c>
      <c r="N6977" s="7">
        <f>F6977-K6977</f>
        <v/>
      </c>
      <c r="O6977" s="7">
        <f>G6977-L6977</f>
        <v/>
      </c>
      <c r="P6977" s="7">
        <f>H6977-M6977</f>
        <v/>
      </c>
      <c r="Q6977" s="7">
        <f>IF($I6977=1,(N6977-MAR1!$B$11)/MAR1!$D$11,(N6977-MAR1!$C$11)/MAR1!$E$11)</f>
        <v/>
      </c>
      <c r="R6977" s="7">
        <f>IF($I6977=1,(O6977-MAR1!$B$12)/MAR1!$D$12,(O6977-MAR1!$C$12)/MAR1!$E$12)</f>
        <v/>
      </c>
      <c r="S6977" s="7">
        <f>IF($I6977=1,(P6977-MAR1!$B$13)/MAR1!$D$13,(P6977-MAR1!$C$13)/MAR1!$E$13)</f>
        <v/>
      </c>
    </row>
    <row r="6978">
      <c r="A6978" s="5" t="n">
        <v>6977</v>
      </c>
      <c r="B6978" s="5" t="n">
        <v>20</v>
      </c>
      <c r="C6978" s="5" t="n">
        <v>42</v>
      </c>
      <c r="D6978" s="5" t="n">
        <v>2</v>
      </c>
      <c r="E6978" s="5" t="n">
        <v>0</v>
      </c>
      <c r="F6978" s="5" t="n">
        <v>34.9</v>
      </c>
      <c r="G6978" s="5" t="n">
        <v>19.5</v>
      </c>
      <c r="H6978" s="5" t="n">
        <v>12.17</v>
      </c>
      <c r="I6978" s="6">
        <f>IF(E6978&gt;=Markov!$B$3,1,0)</f>
        <v/>
      </c>
      <c r="J6978" s="6">
        <f>I6977</f>
        <v/>
      </c>
      <c r="K6978" s="7">
        <f>MAR1!$B$5+MAR1!$C$5*COS(2*PI()*$C6978/365)+MAR1!$D$5*SIN(2*PI()*$C6978/365)</f>
        <v/>
      </c>
      <c r="L6978" s="7">
        <f>MAR1!$B$6+MAR1!$C$6*COS(2*PI()*$C6978/365)+MAR1!$D$6*SIN(2*PI()*$C6978/365)</f>
        <v/>
      </c>
      <c r="M6978" s="7">
        <f>MAR1!$B$7+MAR1!$C$7*COS(2*PI()*$C6978/365)+MAR1!$D$7*SIN(2*PI()*$C6978/365)</f>
        <v/>
      </c>
      <c r="N6978" s="7">
        <f>F6978-K6978</f>
        <v/>
      </c>
      <c r="O6978" s="7">
        <f>G6978-L6978</f>
        <v/>
      </c>
      <c r="P6978" s="7">
        <f>H6978-M6978</f>
        <v/>
      </c>
      <c r="Q6978" s="7">
        <f>IF($I6978=1,(N6978-MAR1!$B$11)/MAR1!$D$11,(N6978-MAR1!$C$11)/MAR1!$E$11)</f>
        <v/>
      </c>
      <c r="R6978" s="7">
        <f>IF($I6978=1,(O6978-MAR1!$B$12)/MAR1!$D$12,(O6978-MAR1!$C$12)/MAR1!$E$12)</f>
        <v/>
      </c>
      <c r="S6978" s="7">
        <f>IF($I6978=1,(P6978-MAR1!$B$13)/MAR1!$D$13,(P6978-MAR1!$C$13)/MAR1!$E$13)</f>
        <v/>
      </c>
    </row>
    <row r="6979">
      <c r="A6979" s="5" t="n">
        <v>6978</v>
      </c>
      <c r="B6979" s="5" t="n">
        <v>20</v>
      </c>
      <c r="C6979" s="5" t="n">
        <v>43</v>
      </c>
      <c r="D6979" s="5" t="n">
        <v>2</v>
      </c>
      <c r="E6979" s="5" t="n">
        <v>0</v>
      </c>
      <c r="F6979" s="5" t="n">
        <v>37.3</v>
      </c>
      <c r="G6979" s="5" t="n">
        <v>18.3</v>
      </c>
      <c r="H6979" s="5" t="n">
        <v>14.96</v>
      </c>
      <c r="I6979" s="6">
        <f>IF(E6979&gt;=Markov!$B$3,1,0)</f>
        <v/>
      </c>
      <c r="J6979" s="6">
        <f>I6978</f>
        <v/>
      </c>
      <c r="K6979" s="7">
        <f>MAR1!$B$5+MAR1!$C$5*COS(2*PI()*$C6979/365)+MAR1!$D$5*SIN(2*PI()*$C6979/365)</f>
        <v/>
      </c>
      <c r="L6979" s="7">
        <f>MAR1!$B$6+MAR1!$C$6*COS(2*PI()*$C6979/365)+MAR1!$D$6*SIN(2*PI()*$C6979/365)</f>
        <v/>
      </c>
      <c r="M6979" s="7">
        <f>MAR1!$B$7+MAR1!$C$7*COS(2*PI()*$C6979/365)+MAR1!$D$7*SIN(2*PI()*$C6979/365)</f>
        <v/>
      </c>
      <c r="N6979" s="7">
        <f>F6979-K6979</f>
        <v/>
      </c>
      <c r="O6979" s="7">
        <f>G6979-L6979</f>
        <v/>
      </c>
      <c r="P6979" s="7">
        <f>H6979-M6979</f>
        <v/>
      </c>
      <c r="Q6979" s="7">
        <f>IF($I6979=1,(N6979-MAR1!$B$11)/MAR1!$D$11,(N6979-MAR1!$C$11)/MAR1!$E$11)</f>
        <v/>
      </c>
      <c r="R6979" s="7">
        <f>IF($I6979=1,(O6979-MAR1!$B$12)/MAR1!$D$12,(O6979-MAR1!$C$12)/MAR1!$E$12)</f>
        <v/>
      </c>
      <c r="S6979" s="7">
        <f>IF($I6979=1,(P6979-MAR1!$B$13)/MAR1!$D$13,(P6979-MAR1!$C$13)/MAR1!$E$13)</f>
        <v/>
      </c>
    </row>
    <row r="6980">
      <c r="A6980" s="5" t="n">
        <v>6979</v>
      </c>
      <c r="B6980" s="5" t="n">
        <v>20</v>
      </c>
      <c r="C6980" s="5" t="n">
        <v>44</v>
      </c>
      <c r="D6980" s="5" t="n">
        <v>2</v>
      </c>
      <c r="E6980" s="5" t="n">
        <v>0</v>
      </c>
      <c r="F6980" s="5" t="n">
        <v>33.3</v>
      </c>
      <c r="G6980" s="5" t="n">
        <v>16.1</v>
      </c>
      <c r="H6980" s="5" t="n">
        <v>18.26</v>
      </c>
      <c r="I6980" s="6">
        <f>IF(E6980&gt;=Markov!$B$3,1,0)</f>
        <v/>
      </c>
      <c r="J6980" s="6">
        <f>I6979</f>
        <v/>
      </c>
      <c r="K6980" s="7">
        <f>MAR1!$B$5+MAR1!$C$5*COS(2*PI()*$C6980/365)+MAR1!$D$5*SIN(2*PI()*$C6980/365)</f>
        <v/>
      </c>
      <c r="L6980" s="7">
        <f>MAR1!$B$6+MAR1!$C$6*COS(2*PI()*$C6980/365)+MAR1!$D$6*SIN(2*PI()*$C6980/365)</f>
        <v/>
      </c>
      <c r="M6980" s="7">
        <f>MAR1!$B$7+MAR1!$C$7*COS(2*PI()*$C6980/365)+MAR1!$D$7*SIN(2*PI()*$C6980/365)</f>
        <v/>
      </c>
      <c r="N6980" s="7">
        <f>F6980-K6980</f>
        <v/>
      </c>
      <c r="O6980" s="7">
        <f>G6980-L6980</f>
        <v/>
      </c>
      <c r="P6980" s="7">
        <f>H6980-M6980</f>
        <v/>
      </c>
      <c r="Q6980" s="7">
        <f>IF($I6980=1,(N6980-MAR1!$B$11)/MAR1!$D$11,(N6980-MAR1!$C$11)/MAR1!$E$11)</f>
        <v/>
      </c>
      <c r="R6980" s="7">
        <f>IF($I6980=1,(O6980-MAR1!$B$12)/MAR1!$D$12,(O6980-MAR1!$C$12)/MAR1!$E$12)</f>
        <v/>
      </c>
      <c r="S6980" s="7">
        <f>IF($I6980=1,(P6980-MAR1!$B$13)/MAR1!$D$13,(P6980-MAR1!$C$13)/MAR1!$E$13)</f>
        <v/>
      </c>
    </row>
    <row r="6981">
      <c r="A6981" s="5" t="n">
        <v>6980</v>
      </c>
      <c r="B6981" s="5" t="n">
        <v>20</v>
      </c>
      <c r="C6981" s="5" t="n">
        <v>45</v>
      </c>
      <c r="D6981" s="5" t="n">
        <v>2</v>
      </c>
      <c r="E6981" s="5" t="n">
        <v>0</v>
      </c>
      <c r="F6981" s="5" t="n">
        <v>34.8</v>
      </c>
      <c r="G6981" s="5" t="n">
        <v>17.2</v>
      </c>
      <c r="H6981" s="5" t="n">
        <v>17.55</v>
      </c>
      <c r="I6981" s="6">
        <f>IF(E6981&gt;=Markov!$B$3,1,0)</f>
        <v/>
      </c>
      <c r="J6981" s="6">
        <f>I6980</f>
        <v/>
      </c>
      <c r="K6981" s="7">
        <f>MAR1!$B$5+MAR1!$C$5*COS(2*PI()*$C6981/365)+MAR1!$D$5*SIN(2*PI()*$C6981/365)</f>
        <v/>
      </c>
      <c r="L6981" s="7">
        <f>MAR1!$B$6+MAR1!$C$6*COS(2*PI()*$C6981/365)+MAR1!$D$6*SIN(2*PI()*$C6981/365)</f>
        <v/>
      </c>
      <c r="M6981" s="7">
        <f>MAR1!$B$7+MAR1!$C$7*COS(2*PI()*$C6981/365)+MAR1!$D$7*SIN(2*PI()*$C6981/365)</f>
        <v/>
      </c>
      <c r="N6981" s="7">
        <f>F6981-K6981</f>
        <v/>
      </c>
      <c r="O6981" s="7">
        <f>G6981-L6981</f>
        <v/>
      </c>
      <c r="P6981" s="7">
        <f>H6981-M6981</f>
        <v/>
      </c>
      <c r="Q6981" s="7">
        <f>IF($I6981=1,(N6981-MAR1!$B$11)/MAR1!$D$11,(N6981-MAR1!$C$11)/MAR1!$E$11)</f>
        <v/>
      </c>
      <c r="R6981" s="7">
        <f>IF($I6981=1,(O6981-MAR1!$B$12)/MAR1!$D$12,(O6981-MAR1!$C$12)/MAR1!$E$12)</f>
        <v/>
      </c>
      <c r="S6981" s="7">
        <f>IF($I6981=1,(P6981-MAR1!$B$13)/MAR1!$D$13,(P6981-MAR1!$C$13)/MAR1!$E$13)</f>
        <v/>
      </c>
    </row>
    <row r="6982">
      <c r="A6982" s="5" t="n">
        <v>6981</v>
      </c>
      <c r="B6982" s="5" t="n">
        <v>20</v>
      </c>
      <c r="C6982" s="5" t="n">
        <v>46</v>
      </c>
      <c r="D6982" s="5" t="n">
        <v>2</v>
      </c>
      <c r="E6982" s="5" t="n">
        <v>0</v>
      </c>
      <c r="F6982" s="5" t="n">
        <v>33.8</v>
      </c>
      <c r="G6982" s="5" t="n">
        <v>18.2</v>
      </c>
      <c r="H6982" s="5" t="n">
        <v>18.65</v>
      </c>
      <c r="I6982" s="6">
        <f>IF(E6982&gt;=Markov!$B$3,1,0)</f>
        <v/>
      </c>
      <c r="J6982" s="6">
        <f>I6981</f>
        <v/>
      </c>
      <c r="K6982" s="7">
        <f>MAR1!$B$5+MAR1!$C$5*COS(2*PI()*$C6982/365)+MAR1!$D$5*SIN(2*PI()*$C6982/365)</f>
        <v/>
      </c>
      <c r="L6982" s="7">
        <f>MAR1!$B$6+MAR1!$C$6*COS(2*PI()*$C6982/365)+MAR1!$D$6*SIN(2*PI()*$C6982/365)</f>
        <v/>
      </c>
      <c r="M6982" s="7">
        <f>MAR1!$B$7+MAR1!$C$7*COS(2*PI()*$C6982/365)+MAR1!$D$7*SIN(2*PI()*$C6982/365)</f>
        <v/>
      </c>
      <c r="N6982" s="7">
        <f>F6982-K6982</f>
        <v/>
      </c>
      <c r="O6982" s="7">
        <f>G6982-L6982</f>
        <v/>
      </c>
      <c r="P6982" s="7">
        <f>H6982-M6982</f>
        <v/>
      </c>
      <c r="Q6982" s="7">
        <f>IF($I6982=1,(N6982-MAR1!$B$11)/MAR1!$D$11,(N6982-MAR1!$C$11)/MAR1!$E$11)</f>
        <v/>
      </c>
      <c r="R6982" s="7">
        <f>IF($I6982=1,(O6982-MAR1!$B$12)/MAR1!$D$12,(O6982-MAR1!$C$12)/MAR1!$E$12)</f>
        <v/>
      </c>
      <c r="S6982" s="7">
        <f>IF($I6982=1,(P6982-MAR1!$B$13)/MAR1!$D$13,(P6982-MAR1!$C$13)/MAR1!$E$13)</f>
        <v/>
      </c>
    </row>
    <row r="6983">
      <c r="A6983" s="5" t="n">
        <v>6982</v>
      </c>
      <c r="B6983" s="5" t="n">
        <v>20</v>
      </c>
      <c r="C6983" s="5" t="n">
        <v>47</v>
      </c>
      <c r="D6983" s="5" t="n">
        <v>2</v>
      </c>
      <c r="E6983" s="5" t="n">
        <v>0</v>
      </c>
      <c r="F6983" s="5" t="n">
        <v>34.9</v>
      </c>
      <c r="G6983" s="5" t="n">
        <v>19</v>
      </c>
      <c r="H6983" s="5" t="n">
        <v>14.77</v>
      </c>
      <c r="I6983" s="6">
        <f>IF(E6983&gt;=Markov!$B$3,1,0)</f>
        <v/>
      </c>
      <c r="J6983" s="6">
        <f>I6982</f>
        <v/>
      </c>
      <c r="K6983" s="7">
        <f>MAR1!$B$5+MAR1!$C$5*COS(2*PI()*$C6983/365)+MAR1!$D$5*SIN(2*PI()*$C6983/365)</f>
        <v/>
      </c>
      <c r="L6983" s="7">
        <f>MAR1!$B$6+MAR1!$C$6*COS(2*PI()*$C6983/365)+MAR1!$D$6*SIN(2*PI()*$C6983/365)</f>
        <v/>
      </c>
      <c r="M6983" s="7">
        <f>MAR1!$B$7+MAR1!$C$7*COS(2*PI()*$C6983/365)+MAR1!$D$7*SIN(2*PI()*$C6983/365)</f>
        <v/>
      </c>
      <c r="N6983" s="7">
        <f>F6983-K6983</f>
        <v/>
      </c>
      <c r="O6983" s="7">
        <f>G6983-L6983</f>
        <v/>
      </c>
      <c r="P6983" s="7">
        <f>H6983-M6983</f>
        <v/>
      </c>
      <c r="Q6983" s="7">
        <f>IF($I6983=1,(N6983-MAR1!$B$11)/MAR1!$D$11,(N6983-MAR1!$C$11)/MAR1!$E$11)</f>
        <v/>
      </c>
      <c r="R6983" s="7">
        <f>IF($I6983=1,(O6983-MAR1!$B$12)/MAR1!$D$12,(O6983-MAR1!$C$12)/MAR1!$E$12)</f>
        <v/>
      </c>
      <c r="S6983" s="7">
        <f>IF($I6983=1,(P6983-MAR1!$B$13)/MAR1!$D$13,(P6983-MAR1!$C$13)/MAR1!$E$13)</f>
        <v/>
      </c>
    </row>
    <row r="6984">
      <c r="A6984" s="5" t="n">
        <v>6983</v>
      </c>
      <c r="B6984" s="5" t="n">
        <v>20</v>
      </c>
      <c r="C6984" s="5" t="n">
        <v>48</v>
      </c>
      <c r="D6984" s="5" t="n">
        <v>2</v>
      </c>
      <c r="E6984" s="5" t="n">
        <v>0</v>
      </c>
      <c r="F6984" s="5" t="n">
        <v>34</v>
      </c>
      <c r="G6984" s="5" t="n">
        <v>17.8</v>
      </c>
      <c r="H6984" s="5" t="n">
        <v>17.95</v>
      </c>
      <c r="I6984" s="6">
        <f>IF(E6984&gt;=Markov!$B$3,1,0)</f>
        <v/>
      </c>
      <c r="J6984" s="6">
        <f>I6983</f>
        <v/>
      </c>
      <c r="K6984" s="7">
        <f>MAR1!$B$5+MAR1!$C$5*COS(2*PI()*$C6984/365)+MAR1!$D$5*SIN(2*PI()*$C6984/365)</f>
        <v/>
      </c>
      <c r="L6984" s="7">
        <f>MAR1!$B$6+MAR1!$C$6*COS(2*PI()*$C6984/365)+MAR1!$D$6*SIN(2*PI()*$C6984/365)</f>
        <v/>
      </c>
      <c r="M6984" s="7">
        <f>MAR1!$B$7+MAR1!$C$7*COS(2*PI()*$C6984/365)+MAR1!$D$7*SIN(2*PI()*$C6984/365)</f>
        <v/>
      </c>
      <c r="N6984" s="7">
        <f>F6984-K6984</f>
        <v/>
      </c>
      <c r="O6984" s="7">
        <f>G6984-L6984</f>
        <v/>
      </c>
      <c r="P6984" s="7">
        <f>H6984-M6984</f>
        <v/>
      </c>
      <c r="Q6984" s="7">
        <f>IF($I6984=1,(N6984-MAR1!$B$11)/MAR1!$D$11,(N6984-MAR1!$C$11)/MAR1!$E$11)</f>
        <v/>
      </c>
      <c r="R6984" s="7">
        <f>IF($I6984=1,(O6984-MAR1!$B$12)/MAR1!$D$12,(O6984-MAR1!$C$12)/MAR1!$E$12)</f>
        <v/>
      </c>
      <c r="S6984" s="7">
        <f>IF($I6984=1,(P6984-MAR1!$B$13)/MAR1!$D$13,(P6984-MAR1!$C$13)/MAR1!$E$13)</f>
        <v/>
      </c>
    </row>
    <row r="6985">
      <c r="A6985" s="5" t="n">
        <v>6984</v>
      </c>
      <c r="B6985" s="5" t="n">
        <v>20</v>
      </c>
      <c r="C6985" s="5" t="n">
        <v>49</v>
      </c>
      <c r="D6985" s="5" t="n">
        <v>2</v>
      </c>
      <c r="E6985" s="5" t="n">
        <v>0</v>
      </c>
      <c r="F6985" s="5" t="n">
        <v>36.1</v>
      </c>
      <c r="G6985" s="5" t="n">
        <v>20.3</v>
      </c>
      <c r="H6985" s="5" t="n">
        <v>22.54</v>
      </c>
      <c r="I6985" s="6">
        <f>IF(E6985&gt;=Markov!$B$3,1,0)</f>
        <v/>
      </c>
      <c r="J6985" s="6">
        <f>I6984</f>
        <v/>
      </c>
      <c r="K6985" s="7">
        <f>MAR1!$B$5+MAR1!$C$5*COS(2*PI()*$C6985/365)+MAR1!$D$5*SIN(2*PI()*$C6985/365)</f>
        <v/>
      </c>
      <c r="L6985" s="7">
        <f>MAR1!$B$6+MAR1!$C$6*COS(2*PI()*$C6985/365)+MAR1!$D$6*SIN(2*PI()*$C6985/365)</f>
        <v/>
      </c>
      <c r="M6985" s="7">
        <f>MAR1!$B$7+MAR1!$C$7*COS(2*PI()*$C6985/365)+MAR1!$D$7*SIN(2*PI()*$C6985/365)</f>
        <v/>
      </c>
      <c r="N6985" s="7">
        <f>F6985-K6985</f>
        <v/>
      </c>
      <c r="O6985" s="7">
        <f>G6985-L6985</f>
        <v/>
      </c>
      <c r="P6985" s="7">
        <f>H6985-M6985</f>
        <v/>
      </c>
      <c r="Q6985" s="7">
        <f>IF($I6985=1,(N6985-MAR1!$B$11)/MAR1!$D$11,(N6985-MAR1!$C$11)/MAR1!$E$11)</f>
        <v/>
      </c>
      <c r="R6985" s="7">
        <f>IF($I6985=1,(O6985-MAR1!$B$12)/MAR1!$D$12,(O6985-MAR1!$C$12)/MAR1!$E$12)</f>
        <v/>
      </c>
      <c r="S6985" s="7">
        <f>IF($I6985=1,(P6985-MAR1!$B$13)/MAR1!$D$13,(P6985-MAR1!$C$13)/MAR1!$E$13)</f>
        <v/>
      </c>
    </row>
    <row r="6986">
      <c r="A6986" s="5" t="n">
        <v>6985</v>
      </c>
      <c r="B6986" s="5" t="n">
        <v>20</v>
      </c>
      <c r="C6986" s="5" t="n">
        <v>50</v>
      </c>
      <c r="D6986" s="5" t="n">
        <v>2</v>
      </c>
      <c r="E6986" s="5" t="n">
        <v>0</v>
      </c>
      <c r="F6986" s="5" t="n">
        <v>34.9</v>
      </c>
      <c r="G6986" s="5" t="n">
        <v>19.9</v>
      </c>
      <c r="H6986" s="5" t="n">
        <v>21.24</v>
      </c>
      <c r="I6986" s="6">
        <f>IF(E6986&gt;=Markov!$B$3,1,0)</f>
        <v/>
      </c>
      <c r="J6986" s="6">
        <f>I6985</f>
        <v/>
      </c>
      <c r="K6986" s="7">
        <f>MAR1!$B$5+MAR1!$C$5*COS(2*PI()*$C6986/365)+MAR1!$D$5*SIN(2*PI()*$C6986/365)</f>
        <v/>
      </c>
      <c r="L6986" s="7">
        <f>MAR1!$B$6+MAR1!$C$6*COS(2*PI()*$C6986/365)+MAR1!$D$6*SIN(2*PI()*$C6986/365)</f>
        <v/>
      </c>
      <c r="M6986" s="7">
        <f>MAR1!$B$7+MAR1!$C$7*COS(2*PI()*$C6986/365)+MAR1!$D$7*SIN(2*PI()*$C6986/365)</f>
        <v/>
      </c>
      <c r="N6986" s="7">
        <f>F6986-K6986</f>
        <v/>
      </c>
      <c r="O6986" s="7">
        <f>G6986-L6986</f>
        <v/>
      </c>
      <c r="P6986" s="7">
        <f>H6986-M6986</f>
        <v/>
      </c>
      <c r="Q6986" s="7">
        <f>IF($I6986=1,(N6986-MAR1!$B$11)/MAR1!$D$11,(N6986-MAR1!$C$11)/MAR1!$E$11)</f>
        <v/>
      </c>
      <c r="R6986" s="7">
        <f>IF($I6986=1,(O6986-MAR1!$B$12)/MAR1!$D$12,(O6986-MAR1!$C$12)/MAR1!$E$12)</f>
        <v/>
      </c>
      <c r="S6986" s="7">
        <f>IF($I6986=1,(P6986-MAR1!$B$13)/MAR1!$D$13,(P6986-MAR1!$C$13)/MAR1!$E$13)</f>
        <v/>
      </c>
    </row>
    <row r="6987">
      <c r="A6987" s="5" t="n">
        <v>6986</v>
      </c>
      <c r="B6987" s="5" t="n">
        <v>20</v>
      </c>
      <c r="C6987" s="5" t="n">
        <v>51</v>
      </c>
      <c r="D6987" s="5" t="n">
        <v>2</v>
      </c>
      <c r="E6987" s="5" t="n">
        <v>0</v>
      </c>
      <c r="F6987" s="5" t="n">
        <v>36.4</v>
      </c>
      <c r="G6987" s="5" t="n">
        <v>19.4</v>
      </c>
      <c r="H6987" s="5" t="n">
        <v>19.53</v>
      </c>
      <c r="I6987" s="6">
        <f>IF(E6987&gt;=Markov!$B$3,1,0)</f>
        <v/>
      </c>
      <c r="J6987" s="6">
        <f>I6986</f>
        <v/>
      </c>
      <c r="K6987" s="7">
        <f>MAR1!$B$5+MAR1!$C$5*COS(2*PI()*$C6987/365)+MAR1!$D$5*SIN(2*PI()*$C6987/365)</f>
        <v/>
      </c>
      <c r="L6987" s="7">
        <f>MAR1!$B$6+MAR1!$C$6*COS(2*PI()*$C6987/365)+MAR1!$D$6*SIN(2*PI()*$C6987/365)</f>
        <v/>
      </c>
      <c r="M6987" s="7">
        <f>MAR1!$B$7+MAR1!$C$7*COS(2*PI()*$C6987/365)+MAR1!$D$7*SIN(2*PI()*$C6987/365)</f>
        <v/>
      </c>
      <c r="N6987" s="7">
        <f>F6987-K6987</f>
        <v/>
      </c>
      <c r="O6987" s="7">
        <f>G6987-L6987</f>
        <v/>
      </c>
      <c r="P6987" s="7">
        <f>H6987-M6987</f>
        <v/>
      </c>
      <c r="Q6987" s="7">
        <f>IF($I6987=1,(N6987-MAR1!$B$11)/MAR1!$D$11,(N6987-MAR1!$C$11)/MAR1!$E$11)</f>
        <v/>
      </c>
      <c r="R6987" s="7">
        <f>IF($I6987=1,(O6987-MAR1!$B$12)/MAR1!$D$12,(O6987-MAR1!$C$12)/MAR1!$E$12)</f>
        <v/>
      </c>
      <c r="S6987" s="7">
        <f>IF($I6987=1,(P6987-MAR1!$B$13)/MAR1!$D$13,(P6987-MAR1!$C$13)/MAR1!$E$13)</f>
        <v/>
      </c>
    </row>
    <row r="6988">
      <c r="A6988" s="5" t="n">
        <v>6987</v>
      </c>
      <c r="B6988" s="5" t="n">
        <v>20</v>
      </c>
      <c r="C6988" s="5" t="n">
        <v>52</v>
      </c>
      <c r="D6988" s="5" t="n">
        <v>2</v>
      </c>
      <c r="E6988" s="5" t="n">
        <v>0</v>
      </c>
      <c r="F6988" s="5" t="n">
        <v>36.5</v>
      </c>
      <c r="G6988" s="5" t="n">
        <v>18</v>
      </c>
      <c r="H6988" s="5" t="n">
        <v>17.83</v>
      </c>
      <c r="I6988" s="6">
        <f>IF(E6988&gt;=Markov!$B$3,1,0)</f>
        <v/>
      </c>
      <c r="J6988" s="6">
        <f>I6987</f>
        <v/>
      </c>
      <c r="K6988" s="7">
        <f>MAR1!$B$5+MAR1!$C$5*COS(2*PI()*$C6988/365)+MAR1!$D$5*SIN(2*PI()*$C6988/365)</f>
        <v/>
      </c>
      <c r="L6988" s="7">
        <f>MAR1!$B$6+MAR1!$C$6*COS(2*PI()*$C6988/365)+MAR1!$D$6*SIN(2*PI()*$C6988/365)</f>
        <v/>
      </c>
      <c r="M6988" s="7">
        <f>MAR1!$B$7+MAR1!$C$7*COS(2*PI()*$C6988/365)+MAR1!$D$7*SIN(2*PI()*$C6988/365)</f>
        <v/>
      </c>
      <c r="N6988" s="7">
        <f>F6988-K6988</f>
        <v/>
      </c>
      <c r="O6988" s="7">
        <f>G6988-L6988</f>
        <v/>
      </c>
      <c r="P6988" s="7">
        <f>H6988-M6988</f>
        <v/>
      </c>
      <c r="Q6988" s="7">
        <f>IF($I6988=1,(N6988-MAR1!$B$11)/MAR1!$D$11,(N6988-MAR1!$C$11)/MAR1!$E$11)</f>
        <v/>
      </c>
      <c r="R6988" s="7">
        <f>IF($I6988=1,(O6988-MAR1!$B$12)/MAR1!$D$12,(O6988-MAR1!$C$12)/MAR1!$E$12)</f>
        <v/>
      </c>
      <c r="S6988" s="7">
        <f>IF($I6988=1,(P6988-MAR1!$B$13)/MAR1!$D$13,(P6988-MAR1!$C$13)/MAR1!$E$13)</f>
        <v/>
      </c>
    </row>
    <row r="6989">
      <c r="A6989" s="5" t="n">
        <v>6988</v>
      </c>
      <c r="B6989" s="5" t="n">
        <v>20</v>
      </c>
      <c r="C6989" s="5" t="n">
        <v>53</v>
      </c>
      <c r="D6989" s="5" t="n">
        <v>2</v>
      </c>
      <c r="E6989" s="5" t="n">
        <v>0</v>
      </c>
      <c r="F6989" s="5" t="n">
        <v>34.8</v>
      </c>
      <c r="G6989" s="5" t="n">
        <v>19.6</v>
      </c>
      <c r="H6989" s="5" t="n">
        <v>25.25</v>
      </c>
      <c r="I6989" s="6">
        <f>IF(E6989&gt;=Markov!$B$3,1,0)</f>
        <v/>
      </c>
      <c r="J6989" s="6">
        <f>I6988</f>
        <v/>
      </c>
      <c r="K6989" s="7">
        <f>MAR1!$B$5+MAR1!$C$5*COS(2*PI()*$C6989/365)+MAR1!$D$5*SIN(2*PI()*$C6989/365)</f>
        <v/>
      </c>
      <c r="L6989" s="7">
        <f>MAR1!$B$6+MAR1!$C$6*COS(2*PI()*$C6989/365)+MAR1!$D$6*SIN(2*PI()*$C6989/365)</f>
        <v/>
      </c>
      <c r="M6989" s="7">
        <f>MAR1!$B$7+MAR1!$C$7*COS(2*PI()*$C6989/365)+MAR1!$D$7*SIN(2*PI()*$C6989/365)</f>
        <v/>
      </c>
      <c r="N6989" s="7">
        <f>F6989-K6989</f>
        <v/>
      </c>
      <c r="O6989" s="7">
        <f>G6989-L6989</f>
        <v/>
      </c>
      <c r="P6989" s="7">
        <f>H6989-M6989</f>
        <v/>
      </c>
      <c r="Q6989" s="7">
        <f>IF($I6989=1,(N6989-MAR1!$B$11)/MAR1!$D$11,(N6989-MAR1!$C$11)/MAR1!$E$11)</f>
        <v/>
      </c>
      <c r="R6989" s="7">
        <f>IF($I6989=1,(O6989-MAR1!$B$12)/MAR1!$D$12,(O6989-MAR1!$C$12)/MAR1!$E$12)</f>
        <v/>
      </c>
      <c r="S6989" s="7">
        <f>IF($I6989=1,(P6989-MAR1!$B$13)/MAR1!$D$13,(P6989-MAR1!$C$13)/MAR1!$E$13)</f>
        <v/>
      </c>
    </row>
    <row r="6990">
      <c r="A6990" s="5" t="n">
        <v>6989</v>
      </c>
      <c r="B6990" s="5" t="n">
        <v>20</v>
      </c>
      <c r="C6990" s="5" t="n">
        <v>54</v>
      </c>
      <c r="D6990" s="5" t="n">
        <v>2</v>
      </c>
      <c r="E6990" s="5" t="n">
        <v>0</v>
      </c>
      <c r="F6990" s="5" t="n">
        <v>36.2</v>
      </c>
      <c r="G6990" s="5" t="n">
        <v>19.8</v>
      </c>
      <c r="H6990" s="5" t="n">
        <v>21.81</v>
      </c>
      <c r="I6990" s="6">
        <f>IF(E6990&gt;=Markov!$B$3,1,0)</f>
        <v/>
      </c>
      <c r="J6990" s="6">
        <f>I6989</f>
        <v/>
      </c>
      <c r="K6990" s="7">
        <f>MAR1!$B$5+MAR1!$C$5*COS(2*PI()*$C6990/365)+MAR1!$D$5*SIN(2*PI()*$C6990/365)</f>
        <v/>
      </c>
      <c r="L6990" s="7">
        <f>MAR1!$B$6+MAR1!$C$6*COS(2*PI()*$C6990/365)+MAR1!$D$6*SIN(2*PI()*$C6990/365)</f>
        <v/>
      </c>
      <c r="M6990" s="7">
        <f>MAR1!$B$7+MAR1!$C$7*COS(2*PI()*$C6990/365)+MAR1!$D$7*SIN(2*PI()*$C6990/365)</f>
        <v/>
      </c>
      <c r="N6990" s="7">
        <f>F6990-K6990</f>
        <v/>
      </c>
      <c r="O6990" s="7">
        <f>G6990-L6990</f>
        <v/>
      </c>
      <c r="P6990" s="7">
        <f>H6990-M6990</f>
        <v/>
      </c>
      <c r="Q6990" s="7">
        <f>IF($I6990=1,(N6990-MAR1!$B$11)/MAR1!$D$11,(N6990-MAR1!$C$11)/MAR1!$E$11)</f>
        <v/>
      </c>
      <c r="R6990" s="7">
        <f>IF($I6990=1,(O6990-MAR1!$B$12)/MAR1!$D$12,(O6990-MAR1!$C$12)/MAR1!$E$12)</f>
        <v/>
      </c>
      <c r="S6990" s="7">
        <f>IF($I6990=1,(P6990-MAR1!$B$13)/MAR1!$D$13,(P6990-MAR1!$C$13)/MAR1!$E$13)</f>
        <v/>
      </c>
    </row>
    <row r="6991">
      <c r="A6991" s="5" t="n">
        <v>6990</v>
      </c>
      <c r="B6991" s="5" t="n">
        <v>20</v>
      </c>
      <c r="C6991" s="5" t="n">
        <v>55</v>
      </c>
      <c r="D6991" s="5" t="n">
        <v>2</v>
      </c>
      <c r="E6991" s="5" t="n">
        <v>0</v>
      </c>
      <c r="F6991" s="5" t="n">
        <v>33.2</v>
      </c>
      <c r="G6991" s="5" t="n">
        <v>19.1</v>
      </c>
      <c r="H6991" s="5" t="n">
        <v>19.82</v>
      </c>
      <c r="I6991" s="6">
        <f>IF(E6991&gt;=Markov!$B$3,1,0)</f>
        <v/>
      </c>
      <c r="J6991" s="6">
        <f>I6990</f>
        <v/>
      </c>
      <c r="K6991" s="7">
        <f>MAR1!$B$5+MAR1!$C$5*COS(2*PI()*$C6991/365)+MAR1!$D$5*SIN(2*PI()*$C6991/365)</f>
        <v/>
      </c>
      <c r="L6991" s="7">
        <f>MAR1!$B$6+MAR1!$C$6*COS(2*PI()*$C6991/365)+MAR1!$D$6*SIN(2*PI()*$C6991/365)</f>
        <v/>
      </c>
      <c r="M6991" s="7">
        <f>MAR1!$B$7+MAR1!$C$7*COS(2*PI()*$C6991/365)+MAR1!$D$7*SIN(2*PI()*$C6991/365)</f>
        <v/>
      </c>
      <c r="N6991" s="7">
        <f>F6991-K6991</f>
        <v/>
      </c>
      <c r="O6991" s="7">
        <f>G6991-L6991</f>
        <v/>
      </c>
      <c r="P6991" s="7">
        <f>H6991-M6991</f>
        <v/>
      </c>
      <c r="Q6991" s="7">
        <f>IF($I6991=1,(N6991-MAR1!$B$11)/MAR1!$D$11,(N6991-MAR1!$C$11)/MAR1!$E$11)</f>
        <v/>
      </c>
      <c r="R6991" s="7">
        <f>IF($I6991=1,(O6991-MAR1!$B$12)/MAR1!$D$12,(O6991-MAR1!$C$12)/MAR1!$E$12)</f>
        <v/>
      </c>
      <c r="S6991" s="7">
        <f>IF($I6991=1,(P6991-MAR1!$B$13)/MAR1!$D$13,(P6991-MAR1!$C$13)/MAR1!$E$13)</f>
        <v/>
      </c>
    </row>
    <row r="6992">
      <c r="A6992" s="5" t="n">
        <v>6991</v>
      </c>
      <c r="B6992" s="5" t="n">
        <v>20</v>
      </c>
      <c r="C6992" s="5" t="n">
        <v>56</v>
      </c>
      <c r="D6992" s="5" t="n">
        <v>2</v>
      </c>
      <c r="E6992" s="5" t="n">
        <v>0</v>
      </c>
      <c r="F6992" s="5" t="n">
        <v>31.6</v>
      </c>
      <c r="G6992" s="5" t="n">
        <v>18.1</v>
      </c>
      <c r="H6992" s="5" t="n">
        <v>21.67</v>
      </c>
      <c r="I6992" s="6">
        <f>IF(E6992&gt;=Markov!$B$3,1,0)</f>
        <v/>
      </c>
      <c r="J6992" s="6">
        <f>I6991</f>
        <v/>
      </c>
      <c r="K6992" s="7">
        <f>MAR1!$B$5+MAR1!$C$5*COS(2*PI()*$C6992/365)+MAR1!$D$5*SIN(2*PI()*$C6992/365)</f>
        <v/>
      </c>
      <c r="L6992" s="7">
        <f>MAR1!$B$6+MAR1!$C$6*COS(2*PI()*$C6992/365)+MAR1!$D$6*SIN(2*PI()*$C6992/365)</f>
        <v/>
      </c>
      <c r="M6992" s="7">
        <f>MAR1!$B$7+MAR1!$C$7*COS(2*PI()*$C6992/365)+MAR1!$D$7*SIN(2*PI()*$C6992/365)</f>
        <v/>
      </c>
      <c r="N6992" s="7">
        <f>F6992-K6992</f>
        <v/>
      </c>
      <c r="O6992" s="7">
        <f>G6992-L6992</f>
        <v/>
      </c>
      <c r="P6992" s="7">
        <f>H6992-M6992</f>
        <v/>
      </c>
      <c r="Q6992" s="7">
        <f>IF($I6992=1,(N6992-MAR1!$B$11)/MAR1!$D$11,(N6992-MAR1!$C$11)/MAR1!$E$11)</f>
        <v/>
      </c>
      <c r="R6992" s="7">
        <f>IF($I6992=1,(O6992-MAR1!$B$12)/MAR1!$D$12,(O6992-MAR1!$C$12)/MAR1!$E$12)</f>
        <v/>
      </c>
      <c r="S6992" s="7">
        <f>IF($I6992=1,(P6992-MAR1!$B$13)/MAR1!$D$13,(P6992-MAR1!$C$13)/MAR1!$E$13)</f>
        <v/>
      </c>
    </row>
    <row r="6993">
      <c r="A6993" s="5" t="n">
        <v>6992</v>
      </c>
      <c r="B6993" s="5" t="n">
        <v>20</v>
      </c>
      <c r="C6993" s="5" t="n">
        <v>57</v>
      </c>
      <c r="D6993" s="5" t="n">
        <v>2</v>
      </c>
      <c r="E6993" s="5" t="n">
        <v>0</v>
      </c>
      <c r="F6993" s="5" t="n">
        <v>36.8</v>
      </c>
      <c r="G6993" s="5" t="n">
        <v>18.5</v>
      </c>
      <c r="H6993" s="5" t="n">
        <v>23.95</v>
      </c>
      <c r="I6993" s="6">
        <f>IF(E6993&gt;=Markov!$B$3,1,0)</f>
        <v/>
      </c>
      <c r="J6993" s="6">
        <f>I6992</f>
        <v/>
      </c>
      <c r="K6993" s="7">
        <f>MAR1!$B$5+MAR1!$C$5*COS(2*PI()*$C6993/365)+MAR1!$D$5*SIN(2*PI()*$C6993/365)</f>
        <v/>
      </c>
      <c r="L6993" s="7">
        <f>MAR1!$B$6+MAR1!$C$6*COS(2*PI()*$C6993/365)+MAR1!$D$6*SIN(2*PI()*$C6993/365)</f>
        <v/>
      </c>
      <c r="M6993" s="7">
        <f>MAR1!$B$7+MAR1!$C$7*COS(2*PI()*$C6993/365)+MAR1!$D$7*SIN(2*PI()*$C6993/365)</f>
        <v/>
      </c>
      <c r="N6993" s="7">
        <f>F6993-K6993</f>
        <v/>
      </c>
      <c r="O6993" s="7">
        <f>G6993-L6993</f>
        <v/>
      </c>
      <c r="P6993" s="7">
        <f>H6993-M6993</f>
        <v/>
      </c>
      <c r="Q6993" s="7">
        <f>IF($I6993=1,(N6993-MAR1!$B$11)/MAR1!$D$11,(N6993-MAR1!$C$11)/MAR1!$E$11)</f>
        <v/>
      </c>
      <c r="R6993" s="7">
        <f>IF($I6993=1,(O6993-MAR1!$B$12)/MAR1!$D$12,(O6993-MAR1!$C$12)/MAR1!$E$12)</f>
        <v/>
      </c>
      <c r="S6993" s="7">
        <f>IF($I6993=1,(P6993-MAR1!$B$13)/MAR1!$D$13,(P6993-MAR1!$C$13)/MAR1!$E$13)</f>
        <v/>
      </c>
    </row>
    <row r="6994">
      <c r="A6994" s="5" t="n">
        <v>6993</v>
      </c>
      <c r="B6994" s="5" t="n">
        <v>20</v>
      </c>
      <c r="C6994" s="5" t="n">
        <v>58</v>
      </c>
      <c r="D6994" s="5" t="n">
        <v>2</v>
      </c>
      <c r="E6994" s="5" t="n">
        <v>0</v>
      </c>
      <c r="F6994" s="5" t="n">
        <v>35.5</v>
      </c>
      <c r="G6994" s="5" t="n">
        <v>19.9</v>
      </c>
      <c r="H6994" s="5" t="n">
        <v>24.88</v>
      </c>
      <c r="I6994" s="6">
        <f>IF(E6994&gt;=Markov!$B$3,1,0)</f>
        <v/>
      </c>
      <c r="J6994" s="6">
        <f>I6993</f>
        <v/>
      </c>
      <c r="K6994" s="7">
        <f>MAR1!$B$5+MAR1!$C$5*COS(2*PI()*$C6994/365)+MAR1!$D$5*SIN(2*PI()*$C6994/365)</f>
        <v/>
      </c>
      <c r="L6994" s="7">
        <f>MAR1!$B$6+MAR1!$C$6*COS(2*PI()*$C6994/365)+MAR1!$D$6*SIN(2*PI()*$C6994/365)</f>
        <v/>
      </c>
      <c r="M6994" s="7">
        <f>MAR1!$B$7+MAR1!$C$7*COS(2*PI()*$C6994/365)+MAR1!$D$7*SIN(2*PI()*$C6994/365)</f>
        <v/>
      </c>
      <c r="N6994" s="7">
        <f>F6994-K6994</f>
        <v/>
      </c>
      <c r="O6994" s="7">
        <f>G6994-L6994</f>
        <v/>
      </c>
      <c r="P6994" s="7">
        <f>H6994-M6994</f>
        <v/>
      </c>
      <c r="Q6994" s="7">
        <f>IF($I6994=1,(N6994-MAR1!$B$11)/MAR1!$D$11,(N6994-MAR1!$C$11)/MAR1!$E$11)</f>
        <v/>
      </c>
      <c r="R6994" s="7">
        <f>IF($I6994=1,(O6994-MAR1!$B$12)/MAR1!$D$12,(O6994-MAR1!$C$12)/MAR1!$E$12)</f>
        <v/>
      </c>
      <c r="S6994" s="7">
        <f>IF($I6994=1,(P6994-MAR1!$B$13)/MAR1!$D$13,(P6994-MAR1!$C$13)/MAR1!$E$13)</f>
        <v/>
      </c>
    </row>
    <row r="6995">
      <c r="A6995" s="5" t="n">
        <v>6994</v>
      </c>
      <c r="B6995" s="5" t="n">
        <v>20</v>
      </c>
      <c r="C6995" s="5" t="n">
        <v>59</v>
      </c>
      <c r="D6995" s="5" t="n">
        <v>2</v>
      </c>
      <c r="E6995" s="5" t="n">
        <v>0</v>
      </c>
      <c r="F6995" s="5" t="n">
        <v>32</v>
      </c>
      <c r="G6995" s="5" t="n">
        <v>17.2</v>
      </c>
      <c r="H6995" s="5" t="n">
        <v>20.08</v>
      </c>
      <c r="I6995" s="6">
        <f>IF(E6995&gt;=Markov!$B$3,1,0)</f>
        <v/>
      </c>
      <c r="J6995" s="6">
        <f>I6994</f>
        <v/>
      </c>
      <c r="K6995" s="7">
        <f>MAR1!$B$5+MAR1!$C$5*COS(2*PI()*$C6995/365)+MAR1!$D$5*SIN(2*PI()*$C6995/365)</f>
        <v/>
      </c>
      <c r="L6995" s="7">
        <f>MAR1!$B$6+MAR1!$C$6*COS(2*PI()*$C6995/365)+MAR1!$D$6*SIN(2*PI()*$C6995/365)</f>
        <v/>
      </c>
      <c r="M6995" s="7">
        <f>MAR1!$B$7+MAR1!$C$7*COS(2*PI()*$C6995/365)+MAR1!$D$7*SIN(2*PI()*$C6995/365)</f>
        <v/>
      </c>
      <c r="N6995" s="7">
        <f>F6995-K6995</f>
        <v/>
      </c>
      <c r="O6995" s="7">
        <f>G6995-L6995</f>
        <v/>
      </c>
      <c r="P6995" s="7">
        <f>H6995-M6995</f>
        <v/>
      </c>
      <c r="Q6995" s="7">
        <f>IF($I6995=1,(N6995-MAR1!$B$11)/MAR1!$D$11,(N6995-MAR1!$C$11)/MAR1!$E$11)</f>
        <v/>
      </c>
      <c r="R6995" s="7">
        <f>IF($I6995=1,(O6995-MAR1!$B$12)/MAR1!$D$12,(O6995-MAR1!$C$12)/MAR1!$E$12)</f>
        <v/>
      </c>
      <c r="S6995" s="7">
        <f>IF($I6995=1,(P6995-MAR1!$B$13)/MAR1!$D$13,(P6995-MAR1!$C$13)/MAR1!$E$13)</f>
        <v/>
      </c>
    </row>
    <row r="6996">
      <c r="A6996" s="5" t="n">
        <v>6995</v>
      </c>
      <c r="B6996" s="5" t="n">
        <v>20</v>
      </c>
      <c r="C6996" s="5" t="n">
        <v>60</v>
      </c>
      <c r="D6996" s="5" t="n">
        <v>3</v>
      </c>
      <c r="E6996" s="5" t="n">
        <v>0</v>
      </c>
      <c r="F6996" s="5" t="n">
        <v>32.1</v>
      </c>
      <c r="G6996" s="5" t="n">
        <v>18.2</v>
      </c>
      <c r="H6996" s="5" t="n">
        <v>16.34</v>
      </c>
      <c r="I6996" s="6">
        <f>IF(E6996&gt;=Markov!$B$3,1,0)</f>
        <v/>
      </c>
      <c r="J6996" s="6">
        <f>I6995</f>
        <v/>
      </c>
      <c r="K6996" s="7">
        <f>MAR1!$B$5+MAR1!$C$5*COS(2*PI()*$C6996/365)+MAR1!$D$5*SIN(2*PI()*$C6996/365)</f>
        <v/>
      </c>
      <c r="L6996" s="7">
        <f>MAR1!$B$6+MAR1!$C$6*COS(2*PI()*$C6996/365)+MAR1!$D$6*SIN(2*PI()*$C6996/365)</f>
        <v/>
      </c>
      <c r="M6996" s="7">
        <f>MAR1!$B$7+MAR1!$C$7*COS(2*PI()*$C6996/365)+MAR1!$D$7*SIN(2*PI()*$C6996/365)</f>
        <v/>
      </c>
      <c r="N6996" s="7">
        <f>F6996-K6996</f>
        <v/>
      </c>
      <c r="O6996" s="7">
        <f>G6996-L6996</f>
        <v/>
      </c>
      <c r="P6996" s="7">
        <f>H6996-M6996</f>
        <v/>
      </c>
      <c r="Q6996" s="7">
        <f>IF($I6996=1,(N6996-MAR1!$B$11)/MAR1!$D$11,(N6996-MAR1!$C$11)/MAR1!$E$11)</f>
        <v/>
      </c>
      <c r="R6996" s="7">
        <f>IF($I6996=1,(O6996-MAR1!$B$12)/MAR1!$D$12,(O6996-MAR1!$C$12)/MAR1!$E$12)</f>
        <v/>
      </c>
      <c r="S6996" s="7">
        <f>IF($I6996=1,(P6996-MAR1!$B$13)/MAR1!$D$13,(P6996-MAR1!$C$13)/MAR1!$E$13)</f>
        <v/>
      </c>
    </row>
    <row r="6997">
      <c r="A6997" s="5" t="n">
        <v>6996</v>
      </c>
      <c r="B6997" s="5" t="n">
        <v>20</v>
      </c>
      <c r="C6997" s="5" t="n">
        <v>61</v>
      </c>
      <c r="D6997" s="5" t="n">
        <v>3</v>
      </c>
      <c r="E6997" s="5" t="n">
        <v>0</v>
      </c>
      <c r="F6997" s="5" t="n">
        <v>34.9</v>
      </c>
      <c r="G6997" s="5" t="n">
        <v>18.3</v>
      </c>
      <c r="H6997" s="5" t="n">
        <v>21.54</v>
      </c>
      <c r="I6997" s="6">
        <f>IF(E6997&gt;=Markov!$B$3,1,0)</f>
        <v/>
      </c>
      <c r="J6997" s="6">
        <f>I6996</f>
        <v/>
      </c>
      <c r="K6997" s="7">
        <f>MAR1!$B$5+MAR1!$C$5*COS(2*PI()*$C6997/365)+MAR1!$D$5*SIN(2*PI()*$C6997/365)</f>
        <v/>
      </c>
      <c r="L6997" s="7">
        <f>MAR1!$B$6+MAR1!$C$6*COS(2*PI()*$C6997/365)+MAR1!$D$6*SIN(2*PI()*$C6997/365)</f>
        <v/>
      </c>
      <c r="M6997" s="7">
        <f>MAR1!$B$7+MAR1!$C$7*COS(2*PI()*$C6997/365)+MAR1!$D$7*SIN(2*PI()*$C6997/365)</f>
        <v/>
      </c>
      <c r="N6997" s="7">
        <f>F6997-K6997</f>
        <v/>
      </c>
      <c r="O6997" s="7">
        <f>G6997-L6997</f>
        <v/>
      </c>
      <c r="P6997" s="7">
        <f>H6997-M6997</f>
        <v/>
      </c>
      <c r="Q6997" s="7">
        <f>IF($I6997=1,(N6997-MAR1!$B$11)/MAR1!$D$11,(N6997-MAR1!$C$11)/MAR1!$E$11)</f>
        <v/>
      </c>
      <c r="R6997" s="7">
        <f>IF($I6997=1,(O6997-MAR1!$B$12)/MAR1!$D$12,(O6997-MAR1!$C$12)/MAR1!$E$12)</f>
        <v/>
      </c>
      <c r="S6997" s="7">
        <f>IF($I6997=1,(P6997-MAR1!$B$13)/MAR1!$D$13,(P6997-MAR1!$C$13)/MAR1!$E$13)</f>
        <v/>
      </c>
    </row>
    <row r="6998">
      <c r="A6998" s="5" t="n">
        <v>6997</v>
      </c>
      <c r="B6998" s="5" t="n">
        <v>20</v>
      </c>
      <c r="C6998" s="5" t="n">
        <v>62</v>
      </c>
      <c r="D6998" s="5" t="n">
        <v>3</v>
      </c>
      <c r="E6998" s="5" t="n">
        <v>0</v>
      </c>
      <c r="F6998" s="5" t="n">
        <v>35.8</v>
      </c>
      <c r="G6998" s="5" t="n">
        <v>16.7</v>
      </c>
      <c r="H6998" s="5" t="n">
        <v>21.91</v>
      </c>
      <c r="I6998" s="6">
        <f>IF(E6998&gt;=Markov!$B$3,1,0)</f>
        <v/>
      </c>
      <c r="J6998" s="6">
        <f>I6997</f>
        <v/>
      </c>
      <c r="K6998" s="7">
        <f>MAR1!$B$5+MAR1!$C$5*COS(2*PI()*$C6998/365)+MAR1!$D$5*SIN(2*PI()*$C6998/365)</f>
        <v/>
      </c>
      <c r="L6998" s="7">
        <f>MAR1!$B$6+MAR1!$C$6*COS(2*PI()*$C6998/365)+MAR1!$D$6*SIN(2*PI()*$C6998/365)</f>
        <v/>
      </c>
      <c r="M6998" s="7">
        <f>MAR1!$B$7+MAR1!$C$7*COS(2*PI()*$C6998/365)+MAR1!$D$7*SIN(2*PI()*$C6998/365)</f>
        <v/>
      </c>
      <c r="N6998" s="7">
        <f>F6998-K6998</f>
        <v/>
      </c>
      <c r="O6998" s="7">
        <f>G6998-L6998</f>
        <v/>
      </c>
      <c r="P6998" s="7">
        <f>H6998-M6998</f>
        <v/>
      </c>
      <c r="Q6998" s="7">
        <f>IF($I6998=1,(N6998-MAR1!$B$11)/MAR1!$D$11,(N6998-MAR1!$C$11)/MAR1!$E$11)</f>
        <v/>
      </c>
      <c r="R6998" s="7">
        <f>IF($I6998=1,(O6998-MAR1!$B$12)/MAR1!$D$12,(O6998-MAR1!$C$12)/MAR1!$E$12)</f>
        <v/>
      </c>
      <c r="S6998" s="7">
        <f>IF($I6998=1,(P6998-MAR1!$B$13)/MAR1!$D$13,(P6998-MAR1!$C$13)/MAR1!$E$13)</f>
        <v/>
      </c>
    </row>
    <row r="6999">
      <c r="A6999" s="5" t="n">
        <v>6998</v>
      </c>
      <c r="B6999" s="5" t="n">
        <v>20</v>
      </c>
      <c r="C6999" s="5" t="n">
        <v>63</v>
      </c>
      <c r="D6999" s="5" t="n">
        <v>3</v>
      </c>
      <c r="E6999" s="5" t="n">
        <v>0</v>
      </c>
      <c r="F6999" s="5" t="n">
        <v>34.3</v>
      </c>
      <c r="G6999" s="5" t="n">
        <v>17</v>
      </c>
      <c r="H6999" s="5" t="n">
        <v>17.87</v>
      </c>
      <c r="I6999" s="6">
        <f>IF(E6999&gt;=Markov!$B$3,1,0)</f>
        <v/>
      </c>
      <c r="J6999" s="6">
        <f>I6998</f>
        <v/>
      </c>
      <c r="K6999" s="7">
        <f>MAR1!$B$5+MAR1!$C$5*COS(2*PI()*$C6999/365)+MAR1!$D$5*SIN(2*PI()*$C6999/365)</f>
        <v/>
      </c>
      <c r="L6999" s="7">
        <f>MAR1!$B$6+MAR1!$C$6*COS(2*PI()*$C6999/365)+MAR1!$D$6*SIN(2*PI()*$C6999/365)</f>
        <v/>
      </c>
      <c r="M6999" s="7">
        <f>MAR1!$B$7+MAR1!$C$7*COS(2*PI()*$C6999/365)+MAR1!$D$7*SIN(2*PI()*$C6999/365)</f>
        <v/>
      </c>
      <c r="N6999" s="7">
        <f>F6999-K6999</f>
        <v/>
      </c>
      <c r="O6999" s="7">
        <f>G6999-L6999</f>
        <v/>
      </c>
      <c r="P6999" s="7">
        <f>H6999-M6999</f>
        <v/>
      </c>
      <c r="Q6999" s="7">
        <f>IF($I6999=1,(N6999-MAR1!$B$11)/MAR1!$D$11,(N6999-MAR1!$C$11)/MAR1!$E$11)</f>
        <v/>
      </c>
      <c r="R6999" s="7">
        <f>IF($I6999=1,(O6999-MAR1!$B$12)/MAR1!$D$12,(O6999-MAR1!$C$12)/MAR1!$E$12)</f>
        <v/>
      </c>
      <c r="S6999" s="7">
        <f>IF($I6999=1,(P6999-MAR1!$B$13)/MAR1!$D$13,(P6999-MAR1!$C$13)/MAR1!$E$13)</f>
        <v/>
      </c>
    </row>
    <row r="7000">
      <c r="A7000" s="5" t="n">
        <v>6999</v>
      </c>
      <c r="B7000" s="5" t="n">
        <v>20</v>
      </c>
      <c r="C7000" s="5" t="n">
        <v>64</v>
      </c>
      <c r="D7000" s="5" t="n">
        <v>3</v>
      </c>
      <c r="E7000" s="5" t="n">
        <v>0</v>
      </c>
      <c r="F7000" s="5" t="n">
        <v>35.3</v>
      </c>
      <c r="G7000" s="5" t="n">
        <v>17.9</v>
      </c>
      <c r="H7000" s="5" t="n">
        <v>20.61</v>
      </c>
      <c r="I7000" s="6">
        <f>IF(E7000&gt;=Markov!$B$3,1,0)</f>
        <v/>
      </c>
      <c r="J7000" s="6">
        <f>I6999</f>
        <v/>
      </c>
      <c r="K7000" s="7">
        <f>MAR1!$B$5+MAR1!$C$5*COS(2*PI()*$C7000/365)+MAR1!$D$5*SIN(2*PI()*$C7000/365)</f>
        <v/>
      </c>
      <c r="L7000" s="7">
        <f>MAR1!$B$6+MAR1!$C$6*COS(2*PI()*$C7000/365)+MAR1!$D$6*SIN(2*PI()*$C7000/365)</f>
        <v/>
      </c>
      <c r="M7000" s="7">
        <f>MAR1!$B$7+MAR1!$C$7*COS(2*PI()*$C7000/365)+MAR1!$D$7*SIN(2*PI()*$C7000/365)</f>
        <v/>
      </c>
      <c r="N7000" s="7">
        <f>F7000-K7000</f>
        <v/>
      </c>
      <c r="O7000" s="7">
        <f>G7000-L7000</f>
        <v/>
      </c>
      <c r="P7000" s="7">
        <f>H7000-M7000</f>
        <v/>
      </c>
      <c r="Q7000" s="7">
        <f>IF($I7000=1,(N7000-MAR1!$B$11)/MAR1!$D$11,(N7000-MAR1!$C$11)/MAR1!$E$11)</f>
        <v/>
      </c>
      <c r="R7000" s="7">
        <f>IF($I7000=1,(O7000-MAR1!$B$12)/MAR1!$D$12,(O7000-MAR1!$C$12)/MAR1!$E$12)</f>
        <v/>
      </c>
      <c r="S7000" s="7">
        <f>IF($I7000=1,(P7000-MAR1!$B$13)/MAR1!$D$13,(P7000-MAR1!$C$13)/MAR1!$E$13)</f>
        <v/>
      </c>
    </row>
    <row r="7001">
      <c r="A7001" s="5" t="n">
        <v>7000</v>
      </c>
      <c r="B7001" s="5" t="n">
        <v>20</v>
      </c>
      <c r="C7001" s="5" t="n">
        <v>65</v>
      </c>
      <c r="D7001" s="5" t="n">
        <v>3</v>
      </c>
      <c r="E7001" s="5" t="n">
        <v>0</v>
      </c>
      <c r="F7001" s="5" t="n">
        <v>35.1</v>
      </c>
      <c r="G7001" s="5" t="n">
        <v>17.1</v>
      </c>
      <c r="H7001" s="5" t="n">
        <v>19.12</v>
      </c>
      <c r="I7001" s="6">
        <f>IF(E7001&gt;=Markov!$B$3,1,0)</f>
        <v/>
      </c>
      <c r="J7001" s="6">
        <f>I7000</f>
        <v/>
      </c>
      <c r="K7001" s="7">
        <f>MAR1!$B$5+MAR1!$C$5*COS(2*PI()*$C7001/365)+MAR1!$D$5*SIN(2*PI()*$C7001/365)</f>
        <v/>
      </c>
      <c r="L7001" s="7">
        <f>MAR1!$B$6+MAR1!$C$6*COS(2*PI()*$C7001/365)+MAR1!$D$6*SIN(2*PI()*$C7001/365)</f>
        <v/>
      </c>
      <c r="M7001" s="7">
        <f>MAR1!$B$7+MAR1!$C$7*COS(2*PI()*$C7001/365)+MAR1!$D$7*SIN(2*PI()*$C7001/365)</f>
        <v/>
      </c>
      <c r="N7001" s="7">
        <f>F7001-K7001</f>
        <v/>
      </c>
      <c r="O7001" s="7">
        <f>G7001-L7001</f>
        <v/>
      </c>
      <c r="P7001" s="7">
        <f>H7001-M7001</f>
        <v/>
      </c>
      <c r="Q7001" s="7">
        <f>IF($I7001=1,(N7001-MAR1!$B$11)/MAR1!$D$11,(N7001-MAR1!$C$11)/MAR1!$E$11)</f>
        <v/>
      </c>
      <c r="R7001" s="7">
        <f>IF($I7001=1,(O7001-MAR1!$B$12)/MAR1!$D$12,(O7001-MAR1!$C$12)/MAR1!$E$12)</f>
        <v/>
      </c>
      <c r="S7001" s="7">
        <f>IF($I7001=1,(P7001-MAR1!$B$13)/MAR1!$D$13,(P7001-MAR1!$C$13)/MAR1!$E$13)</f>
        <v/>
      </c>
    </row>
    <row r="7002">
      <c r="A7002" s="5" t="n">
        <v>7001</v>
      </c>
      <c r="B7002" s="5" t="n">
        <v>20</v>
      </c>
      <c r="C7002" s="5" t="n">
        <v>66</v>
      </c>
      <c r="D7002" s="5" t="n">
        <v>3</v>
      </c>
      <c r="E7002" s="5" t="n">
        <v>0</v>
      </c>
      <c r="F7002" s="5" t="n">
        <v>33.5</v>
      </c>
      <c r="G7002" s="5" t="n">
        <v>18.3</v>
      </c>
      <c r="H7002" s="5" t="n">
        <v>17.85</v>
      </c>
      <c r="I7002" s="6">
        <f>IF(E7002&gt;=Markov!$B$3,1,0)</f>
        <v/>
      </c>
      <c r="J7002" s="6">
        <f>I7001</f>
        <v/>
      </c>
      <c r="K7002" s="7">
        <f>MAR1!$B$5+MAR1!$C$5*COS(2*PI()*$C7002/365)+MAR1!$D$5*SIN(2*PI()*$C7002/365)</f>
        <v/>
      </c>
      <c r="L7002" s="7">
        <f>MAR1!$B$6+MAR1!$C$6*COS(2*PI()*$C7002/365)+MAR1!$D$6*SIN(2*PI()*$C7002/365)</f>
        <v/>
      </c>
      <c r="M7002" s="7">
        <f>MAR1!$B$7+MAR1!$C$7*COS(2*PI()*$C7002/365)+MAR1!$D$7*SIN(2*PI()*$C7002/365)</f>
        <v/>
      </c>
      <c r="N7002" s="7">
        <f>F7002-K7002</f>
        <v/>
      </c>
      <c r="O7002" s="7">
        <f>G7002-L7002</f>
        <v/>
      </c>
      <c r="P7002" s="7">
        <f>H7002-M7002</f>
        <v/>
      </c>
      <c r="Q7002" s="7">
        <f>IF($I7002=1,(N7002-MAR1!$B$11)/MAR1!$D$11,(N7002-MAR1!$C$11)/MAR1!$E$11)</f>
        <v/>
      </c>
      <c r="R7002" s="7">
        <f>IF($I7002=1,(O7002-MAR1!$B$12)/MAR1!$D$12,(O7002-MAR1!$C$12)/MAR1!$E$12)</f>
        <v/>
      </c>
      <c r="S7002" s="7">
        <f>IF($I7002=1,(P7002-MAR1!$B$13)/MAR1!$D$13,(P7002-MAR1!$C$13)/MAR1!$E$13)</f>
        <v/>
      </c>
    </row>
    <row r="7003">
      <c r="A7003" s="5" t="n">
        <v>7002</v>
      </c>
      <c r="B7003" s="5" t="n">
        <v>20</v>
      </c>
      <c r="C7003" s="5" t="n">
        <v>67</v>
      </c>
      <c r="D7003" s="5" t="n">
        <v>3</v>
      </c>
      <c r="E7003" s="5" t="n">
        <v>0</v>
      </c>
      <c r="F7003" s="5" t="n">
        <v>35.7</v>
      </c>
      <c r="G7003" s="5" t="n">
        <v>17.1</v>
      </c>
      <c r="H7003" s="5" t="n">
        <v>21.44</v>
      </c>
      <c r="I7003" s="6">
        <f>IF(E7003&gt;=Markov!$B$3,1,0)</f>
        <v/>
      </c>
      <c r="J7003" s="6">
        <f>I7002</f>
        <v/>
      </c>
      <c r="K7003" s="7">
        <f>MAR1!$B$5+MAR1!$C$5*COS(2*PI()*$C7003/365)+MAR1!$D$5*SIN(2*PI()*$C7003/365)</f>
        <v/>
      </c>
      <c r="L7003" s="7">
        <f>MAR1!$B$6+MAR1!$C$6*COS(2*PI()*$C7003/365)+MAR1!$D$6*SIN(2*PI()*$C7003/365)</f>
        <v/>
      </c>
      <c r="M7003" s="7">
        <f>MAR1!$B$7+MAR1!$C$7*COS(2*PI()*$C7003/365)+MAR1!$D$7*SIN(2*PI()*$C7003/365)</f>
        <v/>
      </c>
      <c r="N7003" s="7">
        <f>F7003-K7003</f>
        <v/>
      </c>
      <c r="O7003" s="7">
        <f>G7003-L7003</f>
        <v/>
      </c>
      <c r="P7003" s="7">
        <f>H7003-M7003</f>
        <v/>
      </c>
      <c r="Q7003" s="7">
        <f>IF($I7003=1,(N7003-MAR1!$B$11)/MAR1!$D$11,(N7003-MAR1!$C$11)/MAR1!$E$11)</f>
        <v/>
      </c>
      <c r="R7003" s="7">
        <f>IF($I7003=1,(O7003-MAR1!$B$12)/MAR1!$D$12,(O7003-MAR1!$C$12)/MAR1!$E$12)</f>
        <v/>
      </c>
      <c r="S7003" s="7">
        <f>IF($I7003=1,(P7003-MAR1!$B$13)/MAR1!$D$13,(P7003-MAR1!$C$13)/MAR1!$E$13)</f>
        <v/>
      </c>
    </row>
    <row r="7004">
      <c r="A7004" s="5" t="n">
        <v>7003</v>
      </c>
      <c r="B7004" s="5" t="n">
        <v>20</v>
      </c>
      <c r="C7004" s="5" t="n">
        <v>68</v>
      </c>
      <c r="D7004" s="5" t="n">
        <v>3</v>
      </c>
      <c r="E7004" s="5" t="n">
        <v>0</v>
      </c>
      <c r="F7004" s="5" t="n">
        <v>36.9</v>
      </c>
      <c r="G7004" s="5" t="n">
        <v>19</v>
      </c>
      <c r="H7004" s="5" t="n">
        <v>22.02</v>
      </c>
      <c r="I7004" s="6">
        <f>IF(E7004&gt;=Markov!$B$3,1,0)</f>
        <v/>
      </c>
      <c r="J7004" s="6">
        <f>I7003</f>
        <v/>
      </c>
      <c r="K7004" s="7">
        <f>MAR1!$B$5+MAR1!$C$5*COS(2*PI()*$C7004/365)+MAR1!$D$5*SIN(2*PI()*$C7004/365)</f>
        <v/>
      </c>
      <c r="L7004" s="7">
        <f>MAR1!$B$6+MAR1!$C$6*COS(2*PI()*$C7004/365)+MAR1!$D$6*SIN(2*PI()*$C7004/365)</f>
        <v/>
      </c>
      <c r="M7004" s="7">
        <f>MAR1!$B$7+MAR1!$C$7*COS(2*PI()*$C7004/365)+MAR1!$D$7*SIN(2*PI()*$C7004/365)</f>
        <v/>
      </c>
      <c r="N7004" s="7">
        <f>F7004-K7004</f>
        <v/>
      </c>
      <c r="O7004" s="7">
        <f>G7004-L7004</f>
        <v/>
      </c>
      <c r="P7004" s="7">
        <f>H7004-M7004</f>
        <v/>
      </c>
      <c r="Q7004" s="7">
        <f>IF($I7004=1,(N7004-MAR1!$B$11)/MAR1!$D$11,(N7004-MAR1!$C$11)/MAR1!$E$11)</f>
        <v/>
      </c>
      <c r="R7004" s="7">
        <f>IF($I7004=1,(O7004-MAR1!$B$12)/MAR1!$D$12,(O7004-MAR1!$C$12)/MAR1!$E$12)</f>
        <v/>
      </c>
      <c r="S7004" s="7">
        <f>IF($I7004=1,(P7004-MAR1!$B$13)/MAR1!$D$13,(P7004-MAR1!$C$13)/MAR1!$E$13)</f>
        <v/>
      </c>
    </row>
    <row r="7005">
      <c r="A7005" s="5" t="n">
        <v>7004</v>
      </c>
      <c r="B7005" s="5" t="n">
        <v>20</v>
      </c>
      <c r="C7005" s="5" t="n">
        <v>69</v>
      </c>
      <c r="D7005" s="5" t="n">
        <v>3</v>
      </c>
      <c r="E7005" s="5" t="n">
        <v>0</v>
      </c>
      <c r="F7005" s="5" t="n">
        <v>36.6</v>
      </c>
      <c r="G7005" s="5" t="n">
        <v>21.4</v>
      </c>
      <c r="H7005" s="5" t="n">
        <v>23.46</v>
      </c>
      <c r="I7005" s="6">
        <f>IF(E7005&gt;=Markov!$B$3,1,0)</f>
        <v/>
      </c>
      <c r="J7005" s="6">
        <f>I7004</f>
        <v/>
      </c>
      <c r="K7005" s="7">
        <f>MAR1!$B$5+MAR1!$C$5*COS(2*PI()*$C7005/365)+MAR1!$D$5*SIN(2*PI()*$C7005/365)</f>
        <v/>
      </c>
      <c r="L7005" s="7">
        <f>MAR1!$B$6+MAR1!$C$6*COS(2*PI()*$C7005/365)+MAR1!$D$6*SIN(2*PI()*$C7005/365)</f>
        <v/>
      </c>
      <c r="M7005" s="7">
        <f>MAR1!$B$7+MAR1!$C$7*COS(2*PI()*$C7005/365)+MAR1!$D$7*SIN(2*PI()*$C7005/365)</f>
        <v/>
      </c>
      <c r="N7005" s="7">
        <f>F7005-K7005</f>
        <v/>
      </c>
      <c r="O7005" s="7">
        <f>G7005-L7005</f>
        <v/>
      </c>
      <c r="P7005" s="7">
        <f>H7005-M7005</f>
        <v/>
      </c>
      <c r="Q7005" s="7">
        <f>IF($I7005=1,(N7005-MAR1!$B$11)/MAR1!$D$11,(N7005-MAR1!$C$11)/MAR1!$E$11)</f>
        <v/>
      </c>
      <c r="R7005" s="7">
        <f>IF($I7005=1,(O7005-MAR1!$B$12)/MAR1!$D$12,(O7005-MAR1!$C$12)/MAR1!$E$12)</f>
        <v/>
      </c>
      <c r="S7005" s="7">
        <f>IF($I7005=1,(P7005-MAR1!$B$13)/MAR1!$D$13,(P7005-MAR1!$C$13)/MAR1!$E$13)</f>
        <v/>
      </c>
    </row>
    <row r="7006">
      <c r="A7006" s="5" t="n">
        <v>7005</v>
      </c>
      <c r="B7006" s="5" t="n">
        <v>20</v>
      </c>
      <c r="C7006" s="5" t="n">
        <v>70</v>
      </c>
      <c r="D7006" s="5" t="n">
        <v>3</v>
      </c>
      <c r="E7006" s="5" t="n">
        <v>0</v>
      </c>
      <c r="F7006" s="5" t="n">
        <v>34.7</v>
      </c>
      <c r="G7006" s="5" t="n">
        <v>18.5</v>
      </c>
      <c r="H7006" s="5" t="n">
        <v>24.92</v>
      </c>
      <c r="I7006" s="6">
        <f>IF(E7006&gt;=Markov!$B$3,1,0)</f>
        <v/>
      </c>
      <c r="J7006" s="6">
        <f>I7005</f>
        <v/>
      </c>
      <c r="K7006" s="7">
        <f>MAR1!$B$5+MAR1!$C$5*COS(2*PI()*$C7006/365)+MAR1!$D$5*SIN(2*PI()*$C7006/365)</f>
        <v/>
      </c>
      <c r="L7006" s="7">
        <f>MAR1!$B$6+MAR1!$C$6*COS(2*PI()*$C7006/365)+MAR1!$D$6*SIN(2*PI()*$C7006/365)</f>
        <v/>
      </c>
      <c r="M7006" s="7">
        <f>MAR1!$B$7+MAR1!$C$7*COS(2*PI()*$C7006/365)+MAR1!$D$7*SIN(2*PI()*$C7006/365)</f>
        <v/>
      </c>
      <c r="N7006" s="7">
        <f>F7006-K7006</f>
        <v/>
      </c>
      <c r="O7006" s="7">
        <f>G7006-L7006</f>
        <v/>
      </c>
      <c r="P7006" s="7">
        <f>H7006-M7006</f>
        <v/>
      </c>
      <c r="Q7006" s="7">
        <f>IF($I7006=1,(N7006-MAR1!$B$11)/MAR1!$D$11,(N7006-MAR1!$C$11)/MAR1!$E$11)</f>
        <v/>
      </c>
      <c r="R7006" s="7">
        <f>IF($I7006=1,(O7006-MAR1!$B$12)/MAR1!$D$12,(O7006-MAR1!$C$12)/MAR1!$E$12)</f>
        <v/>
      </c>
      <c r="S7006" s="7">
        <f>IF($I7006=1,(P7006-MAR1!$B$13)/MAR1!$D$13,(P7006-MAR1!$C$13)/MAR1!$E$13)</f>
        <v/>
      </c>
    </row>
    <row r="7007">
      <c r="A7007" s="5" t="n">
        <v>7006</v>
      </c>
      <c r="B7007" s="5" t="n">
        <v>20</v>
      </c>
      <c r="C7007" s="5" t="n">
        <v>71</v>
      </c>
      <c r="D7007" s="5" t="n">
        <v>3</v>
      </c>
      <c r="E7007" s="5" t="n">
        <v>0.1</v>
      </c>
      <c r="F7007" s="5" t="n">
        <v>30.8</v>
      </c>
      <c r="G7007" s="5" t="n">
        <v>18.5</v>
      </c>
      <c r="H7007" s="5" t="n">
        <v>20.74</v>
      </c>
      <c r="I7007" s="6">
        <f>IF(E7007&gt;=Markov!$B$3,1,0)</f>
        <v/>
      </c>
      <c r="J7007" s="6">
        <f>I7006</f>
        <v/>
      </c>
      <c r="K7007" s="7">
        <f>MAR1!$B$5+MAR1!$C$5*COS(2*PI()*$C7007/365)+MAR1!$D$5*SIN(2*PI()*$C7007/365)</f>
        <v/>
      </c>
      <c r="L7007" s="7">
        <f>MAR1!$B$6+MAR1!$C$6*COS(2*PI()*$C7007/365)+MAR1!$D$6*SIN(2*PI()*$C7007/365)</f>
        <v/>
      </c>
      <c r="M7007" s="7">
        <f>MAR1!$B$7+MAR1!$C$7*COS(2*PI()*$C7007/365)+MAR1!$D$7*SIN(2*PI()*$C7007/365)</f>
        <v/>
      </c>
      <c r="N7007" s="7">
        <f>F7007-K7007</f>
        <v/>
      </c>
      <c r="O7007" s="7">
        <f>G7007-L7007</f>
        <v/>
      </c>
      <c r="P7007" s="7">
        <f>H7007-M7007</f>
        <v/>
      </c>
      <c r="Q7007" s="7">
        <f>IF($I7007=1,(N7007-MAR1!$B$11)/MAR1!$D$11,(N7007-MAR1!$C$11)/MAR1!$E$11)</f>
        <v/>
      </c>
      <c r="R7007" s="7">
        <f>IF($I7007=1,(O7007-MAR1!$B$12)/MAR1!$D$12,(O7007-MAR1!$C$12)/MAR1!$E$12)</f>
        <v/>
      </c>
      <c r="S7007" s="7">
        <f>IF($I7007=1,(P7007-MAR1!$B$13)/MAR1!$D$13,(P7007-MAR1!$C$13)/MAR1!$E$13)</f>
        <v/>
      </c>
    </row>
    <row r="7008">
      <c r="A7008" s="5" t="n">
        <v>7007</v>
      </c>
      <c r="B7008" s="5" t="n">
        <v>20</v>
      </c>
      <c r="C7008" s="5" t="n">
        <v>72</v>
      </c>
      <c r="D7008" s="5" t="n">
        <v>3</v>
      </c>
      <c r="E7008" s="5" t="n">
        <v>0</v>
      </c>
      <c r="F7008" s="5" t="n">
        <v>35.2</v>
      </c>
      <c r="G7008" s="5" t="n">
        <v>18.4</v>
      </c>
      <c r="H7008" s="5" t="n">
        <v>26.52</v>
      </c>
      <c r="I7008" s="6">
        <f>IF(E7008&gt;=Markov!$B$3,1,0)</f>
        <v/>
      </c>
      <c r="J7008" s="6">
        <f>I7007</f>
        <v/>
      </c>
      <c r="K7008" s="7">
        <f>MAR1!$B$5+MAR1!$C$5*COS(2*PI()*$C7008/365)+MAR1!$D$5*SIN(2*PI()*$C7008/365)</f>
        <v/>
      </c>
      <c r="L7008" s="7">
        <f>MAR1!$B$6+MAR1!$C$6*COS(2*PI()*$C7008/365)+MAR1!$D$6*SIN(2*PI()*$C7008/365)</f>
        <v/>
      </c>
      <c r="M7008" s="7">
        <f>MAR1!$B$7+MAR1!$C$7*COS(2*PI()*$C7008/365)+MAR1!$D$7*SIN(2*PI()*$C7008/365)</f>
        <v/>
      </c>
      <c r="N7008" s="7">
        <f>F7008-K7008</f>
        <v/>
      </c>
      <c r="O7008" s="7">
        <f>G7008-L7008</f>
        <v/>
      </c>
      <c r="P7008" s="7">
        <f>H7008-M7008</f>
        <v/>
      </c>
      <c r="Q7008" s="7">
        <f>IF($I7008=1,(N7008-MAR1!$B$11)/MAR1!$D$11,(N7008-MAR1!$C$11)/MAR1!$E$11)</f>
        <v/>
      </c>
      <c r="R7008" s="7">
        <f>IF($I7008=1,(O7008-MAR1!$B$12)/MAR1!$D$12,(O7008-MAR1!$C$12)/MAR1!$E$12)</f>
        <v/>
      </c>
      <c r="S7008" s="7">
        <f>IF($I7008=1,(P7008-MAR1!$B$13)/MAR1!$D$13,(P7008-MAR1!$C$13)/MAR1!$E$13)</f>
        <v/>
      </c>
    </row>
    <row r="7009">
      <c r="A7009" s="5" t="n">
        <v>7008</v>
      </c>
      <c r="B7009" s="5" t="n">
        <v>20</v>
      </c>
      <c r="C7009" s="5" t="n">
        <v>73</v>
      </c>
      <c r="D7009" s="5" t="n">
        <v>3</v>
      </c>
      <c r="E7009" s="5" t="n">
        <v>0</v>
      </c>
      <c r="F7009" s="5" t="n">
        <v>36.8</v>
      </c>
      <c r="G7009" s="5" t="n">
        <v>19.5</v>
      </c>
      <c r="H7009" s="5" t="n">
        <v>27.69</v>
      </c>
      <c r="I7009" s="6">
        <f>IF(E7009&gt;=Markov!$B$3,1,0)</f>
        <v/>
      </c>
      <c r="J7009" s="6">
        <f>I7008</f>
        <v/>
      </c>
      <c r="K7009" s="7">
        <f>MAR1!$B$5+MAR1!$C$5*COS(2*PI()*$C7009/365)+MAR1!$D$5*SIN(2*PI()*$C7009/365)</f>
        <v/>
      </c>
      <c r="L7009" s="7">
        <f>MAR1!$B$6+MAR1!$C$6*COS(2*PI()*$C7009/365)+MAR1!$D$6*SIN(2*PI()*$C7009/365)</f>
        <v/>
      </c>
      <c r="M7009" s="7">
        <f>MAR1!$B$7+MAR1!$C$7*COS(2*PI()*$C7009/365)+MAR1!$D$7*SIN(2*PI()*$C7009/365)</f>
        <v/>
      </c>
      <c r="N7009" s="7">
        <f>F7009-K7009</f>
        <v/>
      </c>
      <c r="O7009" s="7">
        <f>G7009-L7009</f>
        <v/>
      </c>
      <c r="P7009" s="7">
        <f>H7009-M7009</f>
        <v/>
      </c>
      <c r="Q7009" s="7">
        <f>IF($I7009=1,(N7009-MAR1!$B$11)/MAR1!$D$11,(N7009-MAR1!$C$11)/MAR1!$E$11)</f>
        <v/>
      </c>
      <c r="R7009" s="7">
        <f>IF($I7009=1,(O7009-MAR1!$B$12)/MAR1!$D$12,(O7009-MAR1!$C$12)/MAR1!$E$12)</f>
        <v/>
      </c>
      <c r="S7009" s="7">
        <f>IF($I7009=1,(P7009-MAR1!$B$13)/MAR1!$D$13,(P7009-MAR1!$C$13)/MAR1!$E$13)</f>
        <v/>
      </c>
    </row>
    <row r="7010">
      <c r="A7010" s="5" t="n">
        <v>7009</v>
      </c>
      <c r="B7010" s="5" t="n">
        <v>20</v>
      </c>
      <c r="C7010" s="5" t="n">
        <v>74</v>
      </c>
      <c r="D7010" s="5" t="n">
        <v>3</v>
      </c>
      <c r="E7010" s="5" t="n">
        <v>0</v>
      </c>
      <c r="F7010" s="5" t="n">
        <v>34.4</v>
      </c>
      <c r="G7010" s="5" t="n">
        <v>20.4</v>
      </c>
      <c r="H7010" s="5" t="n">
        <v>21.52</v>
      </c>
      <c r="I7010" s="6">
        <f>IF(E7010&gt;=Markov!$B$3,1,0)</f>
        <v/>
      </c>
      <c r="J7010" s="6">
        <f>I7009</f>
        <v/>
      </c>
      <c r="K7010" s="7">
        <f>MAR1!$B$5+MAR1!$C$5*COS(2*PI()*$C7010/365)+MAR1!$D$5*SIN(2*PI()*$C7010/365)</f>
        <v/>
      </c>
      <c r="L7010" s="7">
        <f>MAR1!$B$6+MAR1!$C$6*COS(2*PI()*$C7010/365)+MAR1!$D$6*SIN(2*PI()*$C7010/365)</f>
        <v/>
      </c>
      <c r="M7010" s="7">
        <f>MAR1!$B$7+MAR1!$C$7*COS(2*PI()*$C7010/365)+MAR1!$D$7*SIN(2*PI()*$C7010/365)</f>
        <v/>
      </c>
      <c r="N7010" s="7">
        <f>F7010-K7010</f>
        <v/>
      </c>
      <c r="O7010" s="7">
        <f>G7010-L7010</f>
        <v/>
      </c>
      <c r="P7010" s="7">
        <f>H7010-M7010</f>
        <v/>
      </c>
      <c r="Q7010" s="7">
        <f>IF($I7010=1,(N7010-MAR1!$B$11)/MAR1!$D$11,(N7010-MAR1!$C$11)/MAR1!$E$11)</f>
        <v/>
      </c>
      <c r="R7010" s="7">
        <f>IF($I7010=1,(O7010-MAR1!$B$12)/MAR1!$D$12,(O7010-MAR1!$C$12)/MAR1!$E$12)</f>
        <v/>
      </c>
      <c r="S7010" s="7">
        <f>IF($I7010=1,(P7010-MAR1!$B$13)/MAR1!$D$13,(P7010-MAR1!$C$13)/MAR1!$E$13)</f>
        <v/>
      </c>
    </row>
    <row r="7011">
      <c r="A7011" s="5" t="n">
        <v>7010</v>
      </c>
      <c r="B7011" s="5" t="n">
        <v>20</v>
      </c>
      <c r="C7011" s="5" t="n">
        <v>75</v>
      </c>
      <c r="D7011" s="5" t="n">
        <v>3</v>
      </c>
      <c r="E7011" s="5" t="n">
        <v>0</v>
      </c>
      <c r="F7011" s="5" t="n">
        <v>33</v>
      </c>
      <c r="G7011" s="5" t="n">
        <v>19.6</v>
      </c>
      <c r="H7011" s="5" t="n">
        <v>18.12</v>
      </c>
      <c r="I7011" s="6">
        <f>IF(E7011&gt;=Markov!$B$3,1,0)</f>
        <v/>
      </c>
      <c r="J7011" s="6">
        <f>I7010</f>
        <v/>
      </c>
      <c r="K7011" s="7">
        <f>MAR1!$B$5+MAR1!$C$5*COS(2*PI()*$C7011/365)+MAR1!$D$5*SIN(2*PI()*$C7011/365)</f>
        <v/>
      </c>
      <c r="L7011" s="7">
        <f>MAR1!$B$6+MAR1!$C$6*COS(2*PI()*$C7011/365)+MAR1!$D$6*SIN(2*PI()*$C7011/365)</f>
        <v/>
      </c>
      <c r="M7011" s="7">
        <f>MAR1!$B$7+MAR1!$C$7*COS(2*PI()*$C7011/365)+MAR1!$D$7*SIN(2*PI()*$C7011/365)</f>
        <v/>
      </c>
      <c r="N7011" s="7">
        <f>F7011-K7011</f>
        <v/>
      </c>
      <c r="O7011" s="7">
        <f>G7011-L7011</f>
        <v/>
      </c>
      <c r="P7011" s="7">
        <f>H7011-M7011</f>
        <v/>
      </c>
      <c r="Q7011" s="7">
        <f>IF($I7011=1,(N7011-MAR1!$B$11)/MAR1!$D$11,(N7011-MAR1!$C$11)/MAR1!$E$11)</f>
        <v/>
      </c>
      <c r="R7011" s="7">
        <f>IF($I7011=1,(O7011-MAR1!$B$12)/MAR1!$D$12,(O7011-MAR1!$C$12)/MAR1!$E$12)</f>
        <v/>
      </c>
      <c r="S7011" s="7">
        <f>IF($I7011=1,(P7011-MAR1!$B$13)/MAR1!$D$13,(P7011-MAR1!$C$13)/MAR1!$E$13)</f>
        <v/>
      </c>
    </row>
    <row r="7012">
      <c r="A7012" s="5" t="n">
        <v>7011</v>
      </c>
      <c r="B7012" s="5" t="n">
        <v>20</v>
      </c>
      <c r="C7012" s="5" t="n">
        <v>76</v>
      </c>
      <c r="D7012" s="5" t="n">
        <v>3</v>
      </c>
      <c r="E7012" s="5" t="n">
        <v>0</v>
      </c>
      <c r="F7012" s="5" t="n">
        <v>34.7</v>
      </c>
      <c r="G7012" s="5" t="n">
        <v>15.9</v>
      </c>
      <c r="H7012" s="5" t="n">
        <v>19.81</v>
      </c>
      <c r="I7012" s="6">
        <f>IF(E7012&gt;=Markov!$B$3,1,0)</f>
        <v/>
      </c>
      <c r="J7012" s="6">
        <f>I7011</f>
        <v/>
      </c>
      <c r="K7012" s="7">
        <f>MAR1!$B$5+MAR1!$C$5*COS(2*PI()*$C7012/365)+MAR1!$D$5*SIN(2*PI()*$C7012/365)</f>
        <v/>
      </c>
      <c r="L7012" s="7">
        <f>MAR1!$B$6+MAR1!$C$6*COS(2*PI()*$C7012/365)+MAR1!$D$6*SIN(2*PI()*$C7012/365)</f>
        <v/>
      </c>
      <c r="M7012" s="7">
        <f>MAR1!$B$7+MAR1!$C$7*COS(2*PI()*$C7012/365)+MAR1!$D$7*SIN(2*PI()*$C7012/365)</f>
        <v/>
      </c>
      <c r="N7012" s="7">
        <f>F7012-K7012</f>
        <v/>
      </c>
      <c r="O7012" s="7">
        <f>G7012-L7012</f>
        <v/>
      </c>
      <c r="P7012" s="7">
        <f>H7012-M7012</f>
        <v/>
      </c>
      <c r="Q7012" s="7">
        <f>IF($I7012=1,(N7012-MAR1!$B$11)/MAR1!$D$11,(N7012-MAR1!$C$11)/MAR1!$E$11)</f>
        <v/>
      </c>
      <c r="R7012" s="7">
        <f>IF($I7012=1,(O7012-MAR1!$B$12)/MAR1!$D$12,(O7012-MAR1!$C$12)/MAR1!$E$12)</f>
        <v/>
      </c>
      <c r="S7012" s="7">
        <f>IF($I7012=1,(P7012-MAR1!$B$13)/MAR1!$D$13,(P7012-MAR1!$C$13)/MAR1!$E$13)</f>
        <v/>
      </c>
    </row>
    <row r="7013">
      <c r="A7013" s="5" t="n">
        <v>7012</v>
      </c>
      <c r="B7013" s="5" t="n">
        <v>20</v>
      </c>
      <c r="C7013" s="5" t="n">
        <v>77</v>
      </c>
      <c r="D7013" s="5" t="n">
        <v>3</v>
      </c>
      <c r="E7013" s="5" t="n">
        <v>0</v>
      </c>
      <c r="F7013" s="5" t="n">
        <v>36.2</v>
      </c>
      <c r="G7013" s="5" t="n">
        <v>19.1</v>
      </c>
      <c r="H7013" s="5" t="n">
        <v>21.57</v>
      </c>
      <c r="I7013" s="6">
        <f>IF(E7013&gt;=Markov!$B$3,1,0)</f>
        <v/>
      </c>
      <c r="J7013" s="6">
        <f>I7012</f>
        <v/>
      </c>
      <c r="K7013" s="7">
        <f>MAR1!$B$5+MAR1!$C$5*COS(2*PI()*$C7013/365)+MAR1!$D$5*SIN(2*PI()*$C7013/365)</f>
        <v/>
      </c>
      <c r="L7013" s="7">
        <f>MAR1!$B$6+MAR1!$C$6*COS(2*PI()*$C7013/365)+MAR1!$D$6*SIN(2*PI()*$C7013/365)</f>
        <v/>
      </c>
      <c r="M7013" s="7">
        <f>MAR1!$B$7+MAR1!$C$7*COS(2*PI()*$C7013/365)+MAR1!$D$7*SIN(2*PI()*$C7013/365)</f>
        <v/>
      </c>
      <c r="N7013" s="7">
        <f>F7013-K7013</f>
        <v/>
      </c>
      <c r="O7013" s="7">
        <f>G7013-L7013</f>
        <v/>
      </c>
      <c r="P7013" s="7">
        <f>H7013-M7013</f>
        <v/>
      </c>
      <c r="Q7013" s="7">
        <f>IF($I7013=1,(N7013-MAR1!$B$11)/MAR1!$D$11,(N7013-MAR1!$C$11)/MAR1!$E$11)</f>
        <v/>
      </c>
      <c r="R7013" s="7">
        <f>IF($I7013=1,(O7013-MAR1!$B$12)/MAR1!$D$12,(O7013-MAR1!$C$12)/MAR1!$E$12)</f>
        <v/>
      </c>
      <c r="S7013" s="7">
        <f>IF($I7013=1,(P7013-MAR1!$B$13)/MAR1!$D$13,(P7013-MAR1!$C$13)/MAR1!$E$13)</f>
        <v/>
      </c>
    </row>
    <row r="7014">
      <c r="A7014" s="5" t="n">
        <v>7013</v>
      </c>
      <c r="B7014" s="5" t="n">
        <v>20</v>
      </c>
      <c r="C7014" s="5" t="n">
        <v>78</v>
      </c>
      <c r="D7014" s="5" t="n">
        <v>3</v>
      </c>
      <c r="E7014" s="5" t="n">
        <v>0</v>
      </c>
      <c r="F7014" s="5" t="n">
        <v>32.4</v>
      </c>
      <c r="G7014" s="5" t="n">
        <v>19.2</v>
      </c>
      <c r="H7014" s="5" t="n">
        <v>18.29</v>
      </c>
      <c r="I7014" s="6">
        <f>IF(E7014&gt;=Markov!$B$3,1,0)</f>
        <v/>
      </c>
      <c r="J7014" s="6">
        <f>I7013</f>
        <v/>
      </c>
      <c r="K7014" s="7">
        <f>MAR1!$B$5+MAR1!$C$5*COS(2*PI()*$C7014/365)+MAR1!$D$5*SIN(2*PI()*$C7014/365)</f>
        <v/>
      </c>
      <c r="L7014" s="7">
        <f>MAR1!$B$6+MAR1!$C$6*COS(2*PI()*$C7014/365)+MAR1!$D$6*SIN(2*PI()*$C7014/365)</f>
        <v/>
      </c>
      <c r="M7014" s="7">
        <f>MAR1!$B$7+MAR1!$C$7*COS(2*PI()*$C7014/365)+MAR1!$D$7*SIN(2*PI()*$C7014/365)</f>
        <v/>
      </c>
      <c r="N7014" s="7">
        <f>F7014-K7014</f>
        <v/>
      </c>
      <c r="O7014" s="7">
        <f>G7014-L7014</f>
        <v/>
      </c>
      <c r="P7014" s="7">
        <f>H7014-M7014</f>
        <v/>
      </c>
      <c r="Q7014" s="7">
        <f>IF($I7014=1,(N7014-MAR1!$B$11)/MAR1!$D$11,(N7014-MAR1!$C$11)/MAR1!$E$11)</f>
        <v/>
      </c>
      <c r="R7014" s="7">
        <f>IF($I7014=1,(O7014-MAR1!$B$12)/MAR1!$D$12,(O7014-MAR1!$C$12)/MAR1!$E$12)</f>
        <v/>
      </c>
      <c r="S7014" s="7">
        <f>IF($I7014=1,(P7014-MAR1!$B$13)/MAR1!$D$13,(P7014-MAR1!$C$13)/MAR1!$E$13)</f>
        <v/>
      </c>
    </row>
    <row r="7015">
      <c r="A7015" s="5" t="n">
        <v>7014</v>
      </c>
      <c r="B7015" s="5" t="n">
        <v>20</v>
      </c>
      <c r="C7015" s="5" t="n">
        <v>79</v>
      </c>
      <c r="D7015" s="5" t="n">
        <v>3</v>
      </c>
      <c r="E7015" s="5" t="n">
        <v>0</v>
      </c>
      <c r="F7015" s="5" t="n">
        <v>31.4</v>
      </c>
      <c r="G7015" s="5" t="n">
        <v>16.9</v>
      </c>
      <c r="H7015" s="5" t="n">
        <v>21.81</v>
      </c>
      <c r="I7015" s="6">
        <f>IF(E7015&gt;=Markov!$B$3,1,0)</f>
        <v/>
      </c>
      <c r="J7015" s="6">
        <f>I7014</f>
        <v/>
      </c>
      <c r="K7015" s="7">
        <f>MAR1!$B$5+MAR1!$C$5*COS(2*PI()*$C7015/365)+MAR1!$D$5*SIN(2*PI()*$C7015/365)</f>
        <v/>
      </c>
      <c r="L7015" s="7">
        <f>MAR1!$B$6+MAR1!$C$6*COS(2*PI()*$C7015/365)+MAR1!$D$6*SIN(2*PI()*$C7015/365)</f>
        <v/>
      </c>
      <c r="M7015" s="7">
        <f>MAR1!$B$7+MAR1!$C$7*COS(2*PI()*$C7015/365)+MAR1!$D$7*SIN(2*PI()*$C7015/365)</f>
        <v/>
      </c>
      <c r="N7015" s="7">
        <f>F7015-K7015</f>
        <v/>
      </c>
      <c r="O7015" s="7">
        <f>G7015-L7015</f>
        <v/>
      </c>
      <c r="P7015" s="7">
        <f>H7015-M7015</f>
        <v/>
      </c>
      <c r="Q7015" s="7">
        <f>IF($I7015=1,(N7015-MAR1!$B$11)/MAR1!$D$11,(N7015-MAR1!$C$11)/MAR1!$E$11)</f>
        <v/>
      </c>
      <c r="R7015" s="7">
        <f>IF($I7015=1,(O7015-MAR1!$B$12)/MAR1!$D$12,(O7015-MAR1!$C$12)/MAR1!$E$12)</f>
        <v/>
      </c>
      <c r="S7015" s="7">
        <f>IF($I7015=1,(P7015-MAR1!$B$13)/MAR1!$D$13,(P7015-MAR1!$C$13)/MAR1!$E$13)</f>
        <v/>
      </c>
    </row>
    <row r="7016">
      <c r="A7016" s="5" t="n">
        <v>7015</v>
      </c>
      <c r="B7016" s="5" t="n">
        <v>20</v>
      </c>
      <c r="C7016" s="5" t="n">
        <v>80</v>
      </c>
      <c r="D7016" s="5" t="n">
        <v>3</v>
      </c>
      <c r="E7016" s="5" t="n">
        <v>0</v>
      </c>
      <c r="F7016" s="5" t="n">
        <v>32.3</v>
      </c>
      <c r="G7016" s="5" t="n">
        <v>17.9</v>
      </c>
      <c r="H7016" s="5" t="n">
        <v>23.21</v>
      </c>
      <c r="I7016" s="6">
        <f>IF(E7016&gt;=Markov!$B$3,1,0)</f>
        <v/>
      </c>
      <c r="J7016" s="6">
        <f>I7015</f>
        <v/>
      </c>
      <c r="K7016" s="7">
        <f>MAR1!$B$5+MAR1!$C$5*COS(2*PI()*$C7016/365)+MAR1!$D$5*SIN(2*PI()*$C7016/365)</f>
        <v/>
      </c>
      <c r="L7016" s="7">
        <f>MAR1!$B$6+MAR1!$C$6*COS(2*PI()*$C7016/365)+MAR1!$D$6*SIN(2*PI()*$C7016/365)</f>
        <v/>
      </c>
      <c r="M7016" s="7">
        <f>MAR1!$B$7+MAR1!$C$7*COS(2*PI()*$C7016/365)+MAR1!$D$7*SIN(2*PI()*$C7016/365)</f>
        <v/>
      </c>
      <c r="N7016" s="7">
        <f>F7016-K7016</f>
        <v/>
      </c>
      <c r="O7016" s="7">
        <f>G7016-L7016</f>
        <v/>
      </c>
      <c r="P7016" s="7">
        <f>H7016-M7016</f>
        <v/>
      </c>
      <c r="Q7016" s="7">
        <f>IF($I7016=1,(N7016-MAR1!$B$11)/MAR1!$D$11,(N7016-MAR1!$C$11)/MAR1!$E$11)</f>
        <v/>
      </c>
      <c r="R7016" s="7">
        <f>IF($I7016=1,(O7016-MAR1!$B$12)/MAR1!$D$12,(O7016-MAR1!$C$12)/MAR1!$E$12)</f>
        <v/>
      </c>
      <c r="S7016" s="7">
        <f>IF($I7016=1,(P7016-MAR1!$B$13)/MAR1!$D$13,(P7016-MAR1!$C$13)/MAR1!$E$13)</f>
        <v/>
      </c>
    </row>
    <row r="7017">
      <c r="A7017" s="5" t="n">
        <v>7016</v>
      </c>
      <c r="B7017" s="5" t="n">
        <v>20</v>
      </c>
      <c r="C7017" s="5" t="n">
        <v>81</v>
      </c>
      <c r="D7017" s="5" t="n">
        <v>3</v>
      </c>
      <c r="E7017" s="5" t="n">
        <v>0.4</v>
      </c>
      <c r="F7017" s="5" t="n">
        <v>27.9</v>
      </c>
      <c r="G7017" s="5" t="n">
        <v>16.1</v>
      </c>
      <c r="H7017" s="5" t="n">
        <v>13.23</v>
      </c>
      <c r="I7017" s="6">
        <f>IF(E7017&gt;=Markov!$B$3,1,0)</f>
        <v/>
      </c>
      <c r="J7017" s="6">
        <f>I7016</f>
        <v/>
      </c>
      <c r="K7017" s="7">
        <f>MAR1!$B$5+MAR1!$C$5*COS(2*PI()*$C7017/365)+MAR1!$D$5*SIN(2*PI()*$C7017/365)</f>
        <v/>
      </c>
      <c r="L7017" s="7">
        <f>MAR1!$B$6+MAR1!$C$6*COS(2*PI()*$C7017/365)+MAR1!$D$6*SIN(2*PI()*$C7017/365)</f>
        <v/>
      </c>
      <c r="M7017" s="7">
        <f>MAR1!$B$7+MAR1!$C$7*COS(2*PI()*$C7017/365)+MAR1!$D$7*SIN(2*PI()*$C7017/365)</f>
        <v/>
      </c>
      <c r="N7017" s="7">
        <f>F7017-K7017</f>
        <v/>
      </c>
      <c r="O7017" s="7">
        <f>G7017-L7017</f>
        <v/>
      </c>
      <c r="P7017" s="7">
        <f>H7017-M7017</f>
        <v/>
      </c>
      <c r="Q7017" s="7">
        <f>IF($I7017=1,(N7017-MAR1!$B$11)/MAR1!$D$11,(N7017-MAR1!$C$11)/MAR1!$E$11)</f>
        <v/>
      </c>
      <c r="R7017" s="7">
        <f>IF($I7017=1,(O7017-MAR1!$B$12)/MAR1!$D$12,(O7017-MAR1!$C$12)/MAR1!$E$12)</f>
        <v/>
      </c>
      <c r="S7017" s="7">
        <f>IF($I7017=1,(P7017-MAR1!$B$13)/MAR1!$D$13,(P7017-MAR1!$C$13)/MAR1!$E$13)</f>
        <v/>
      </c>
    </row>
    <row r="7018">
      <c r="A7018" s="5" t="n">
        <v>7017</v>
      </c>
      <c r="B7018" s="5" t="n">
        <v>20</v>
      </c>
      <c r="C7018" s="5" t="n">
        <v>82</v>
      </c>
      <c r="D7018" s="5" t="n">
        <v>3</v>
      </c>
      <c r="E7018" s="5" t="n">
        <v>0</v>
      </c>
      <c r="F7018" s="5" t="n">
        <v>32.6</v>
      </c>
      <c r="G7018" s="5" t="n">
        <v>15.8</v>
      </c>
      <c r="H7018" s="5" t="n">
        <v>15.8</v>
      </c>
      <c r="I7018" s="6">
        <f>IF(E7018&gt;=Markov!$B$3,1,0)</f>
        <v/>
      </c>
      <c r="J7018" s="6">
        <f>I7017</f>
        <v/>
      </c>
      <c r="K7018" s="7">
        <f>MAR1!$B$5+MAR1!$C$5*COS(2*PI()*$C7018/365)+MAR1!$D$5*SIN(2*PI()*$C7018/365)</f>
        <v/>
      </c>
      <c r="L7018" s="7">
        <f>MAR1!$B$6+MAR1!$C$6*COS(2*PI()*$C7018/365)+MAR1!$D$6*SIN(2*PI()*$C7018/365)</f>
        <v/>
      </c>
      <c r="M7018" s="7">
        <f>MAR1!$B$7+MAR1!$C$7*COS(2*PI()*$C7018/365)+MAR1!$D$7*SIN(2*PI()*$C7018/365)</f>
        <v/>
      </c>
      <c r="N7018" s="7">
        <f>F7018-K7018</f>
        <v/>
      </c>
      <c r="O7018" s="7">
        <f>G7018-L7018</f>
        <v/>
      </c>
      <c r="P7018" s="7">
        <f>H7018-M7018</f>
        <v/>
      </c>
      <c r="Q7018" s="7">
        <f>IF($I7018=1,(N7018-MAR1!$B$11)/MAR1!$D$11,(N7018-MAR1!$C$11)/MAR1!$E$11)</f>
        <v/>
      </c>
      <c r="R7018" s="7">
        <f>IF($I7018=1,(O7018-MAR1!$B$12)/MAR1!$D$12,(O7018-MAR1!$C$12)/MAR1!$E$12)</f>
        <v/>
      </c>
      <c r="S7018" s="7">
        <f>IF($I7018=1,(P7018-MAR1!$B$13)/MAR1!$D$13,(P7018-MAR1!$C$13)/MAR1!$E$13)</f>
        <v/>
      </c>
    </row>
    <row r="7019">
      <c r="A7019" s="5" t="n">
        <v>7018</v>
      </c>
      <c r="B7019" s="5" t="n">
        <v>20</v>
      </c>
      <c r="C7019" s="5" t="n">
        <v>83</v>
      </c>
      <c r="D7019" s="5" t="n">
        <v>3</v>
      </c>
      <c r="E7019" s="5" t="n">
        <v>0</v>
      </c>
      <c r="F7019" s="5" t="n">
        <v>36.4</v>
      </c>
      <c r="G7019" s="5" t="n">
        <v>17.5</v>
      </c>
      <c r="H7019" s="5" t="n">
        <v>21.5</v>
      </c>
      <c r="I7019" s="6">
        <f>IF(E7019&gt;=Markov!$B$3,1,0)</f>
        <v/>
      </c>
      <c r="J7019" s="6">
        <f>I7018</f>
        <v/>
      </c>
      <c r="K7019" s="7">
        <f>MAR1!$B$5+MAR1!$C$5*COS(2*PI()*$C7019/365)+MAR1!$D$5*SIN(2*PI()*$C7019/365)</f>
        <v/>
      </c>
      <c r="L7019" s="7">
        <f>MAR1!$B$6+MAR1!$C$6*COS(2*PI()*$C7019/365)+MAR1!$D$6*SIN(2*PI()*$C7019/365)</f>
        <v/>
      </c>
      <c r="M7019" s="7">
        <f>MAR1!$B$7+MAR1!$C$7*COS(2*PI()*$C7019/365)+MAR1!$D$7*SIN(2*PI()*$C7019/365)</f>
        <v/>
      </c>
      <c r="N7019" s="7">
        <f>F7019-K7019</f>
        <v/>
      </c>
      <c r="O7019" s="7">
        <f>G7019-L7019</f>
        <v/>
      </c>
      <c r="P7019" s="7">
        <f>H7019-M7019</f>
        <v/>
      </c>
      <c r="Q7019" s="7">
        <f>IF($I7019=1,(N7019-MAR1!$B$11)/MAR1!$D$11,(N7019-MAR1!$C$11)/MAR1!$E$11)</f>
        <v/>
      </c>
      <c r="R7019" s="7">
        <f>IF($I7019=1,(O7019-MAR1!$B$12)/MAR1!$D$12,(O7019-MAR1!$C$12)/MAR1!$E$12)</f>
        <v/>
      </c>
      <c r="S7019" s="7">
        <f>IF($I7019=1,(P7019-MAR1!$B$13)/MAR1!$D$13,(P7019-MAR1!$C$13)/MAR1!$E$13)</f>
        <v/>
      </c>
    </row>
    <row r="7020">
      <c r="A7020" s="5" t="n">
        <v>7019</v>
      </c>
      <c r="B7020" s="5" t="n">
        <v>20</v>
      </c>
      <c r="C7020" s="5" t="n">
        <v>84</v>
      </c>
      <c r="D7020" s="5" t="n">
        <v>3</v>
      </c>
      <c r="E7020" s="5" t="n">
        <v>0</v>
      </c>
      <c r="F7020" s="5" t="n">
        <v>34.6</v>
      </c>
      <c r="G7020" s="5" t="n">
        <v>19.1</v>
      </c>
      <c r="H7020" s="5" t="n">
        <v>19.34</v>
      </c>
      <c r="I7020" s="6">
        <f>IF(E7020&gt;=Markov!$B$3,1,0)</f>
        <v/>
      </c>
      <c r="J7020" s="6">
        <f>I7019</f>
        <v/>
      </c>
      <c r="K7020" s="7">
        <f>MAR1!$B$5+MAR1!$C$5*COS(2*PI()*$C7020/365)+MAR1!$D$5*SIN(2*PI()*$C7020/365)</f>
        <v/>
      </c>
      <c r="L7020" s="7">
        <f>MAR1!$B$6+MAR1!$C$6*COS(2*PI()*$C7020/365)+MAR1!$D$6*SIN(2*PI()*$C7020/365)</f>
        <v/>
      </c>
      <c r="M7020" s="7">
        <f>MAR1!$B$7+MAR1!$C$7*COS(2*PI()*$C7020/365)+MAR1!$D$7*SIN(2*PI()*$C7020/365)</f>
        <v/>
      </c>
      <c r="N7020" s="7">
        <f>F7020-K7020</f>
        <v/>
      </c>
      <c r="O7020" s="7">
        <f>G7020-L7020</f>
        <v/>
      </c>
      <c r="P7020" s="7">
        <f>H7020-M7020</f>
        <v/>
      </c>
      <c r="Q7020" s="7">
        <f>IF($I7020=1,(N7020-MAR1!$B$11)/MAR1!$D$11,(N7020-MAR1!$C$11)/MAR1!$E$11)</f>
        <v/>
      </c>
      <c r="R7020" s="7">
        <f>IF($I7020=1,(O7020-MAR1!$B$12)/MAR1!$D$12,(O7020-MAR1!$C$12)/MAR1!$E$12)</f>
        <v/>
      </c>
      <c r="S7020" s="7">
        <f>IF($I7020=1,(P7020-MAR1!$B$13)/MAR1!$D$13,(P7020-MAR1!$C$13)/MAR1!$E$13)</f>
        <v/>
      </c>
    </row>
    <row r="7021">
      <c r="A7021" s="5" t="n">
        <v>7020</v>
      </c>
      <c r="B7021" s="5" t="n">
        <v>20</v>
      </c>
      <c r="C7021" s="5" t="n">
        <v>85</v>
      </c>
      <c r="D7021" s="5" t="n">
        <v>3</v>
      </c>
      <c r="E7021" s="5" t="n">
        <v>0</v>
      </c>
      <c r="F7021" s="5" t="n">
        <v>36</v>
      </c>
      <c r="G7021" s="5" t="n">
        <v>21.2</v>
      </c>
      <c r="H7021" s="5" t="n">
        <v>24.97</v>
      </c>
      <c r="I7021" s="6">
        <f>IF(E7021&gt;=Markov!$B$3,1,0)</f>
        <v/>
      </c>
      <c r="J7021" s="6">
        <f>I7020</f>
        <v/>
      </c>
      <c r="K7021" s="7">
        <f>MAR1!$B$5+MAR1!$C$5*COS(2*PI()*$C7021/365)+MAR1!$D$5*SIN(2*PI()*$C7021/365)</f>
        <v/>
      </c>
      <c r="L7021" s="7">
        <f>MAR1!$B$6+MAR1!$C$6*COS(2*PI()*$C7021/365)+MAR1!$D$6*SIN(2*PI()*$C7021/365)</f>
        <v/>
      </c>
      <c r="M7021" s="7">
        <f>MAR1!$B$7+MAR1!$C$7*COS(2*PI()*$C7021/365)+MAR1!$D$7*SIN(2*PI()*$C7021/365)</f>
        <v/>
      </c>
      <c r="N7021" s="7">
        <f>F7021-K7021</f>
        <v/>
      </c>
      <c r="O7021" s="7">
        <f>G7021-L7021</f>
        <v/>
      </c>
      <c r="P7021" s="7">
        <f>H7021-M7021</f>
        <v/>
      </c>
      <c r="Q7021" s="7">
        <f>IF($I7021=1,(N7021-MAR1!$B$11)/MAR1!$D$11,(N7021-MAR1!$C$11)/MAR1!$E$11)</f>
        <v/>
      </c>
      <c r="R7021" s="7">
        <f>IF($I7021=1,(O7021-MAR1!$B$12)/MAR1!$D$12,(O7021-MAR1!$C$12)/MAR1!$E$12)</f>
        <v/>
      </c>
      <c r="S7021" s="7">
        <f>IF($I7021=1,(P7021-MAR1!$B$13)/MAR1!$D$13,(P7021-MAR1!$C$13)/MAR1!$E$13)</f>
        <v/>
      </c>
    </row>
    <row r="7022">
      <c r="A7022" s="5" t="n">
        <v>7021</v>
      </c>
      <c r="B7022" s="5" t="n">
        <v>20</v>
      </c>
      <c r="C7022" s="5" t="n">
        <v>86</v>
      </c>
      <c r="D7022" s="5" t="n">
        <v>3</v>
      </c>
      <c r="E7022" s="5" t="n">
        <v>0</v>
      </c>
      <c r="F7022" s="5" t="n">
        <v>38</v>
      </c>
      <c r="G7022" s="5" t="n">
        <v>23.2</v>
      </c>
      <c r="H7022" s="5" t="n">
        <v>26.83</v>
      </c>
      <c r="I7022" s="6">
        <f>IF(E7022&gt;=Markov!$B$3,1,0)</f>
        <v/>
      </c>
      <c r="J7022" s="6">
        <f>I7021</f>
        <v/>
      </c>
      <c r="K7022" s="7">
        <f>MAR1!$B$5+MAR1!$C$5*COS(2*PI()*$C7022/365)+MAR1!$D$5*SIN(2*PI()*$C7022/365)</f>
        <v/>
      </c>
      <c r="L7022" s="7">
        <f>MAR1!$B$6+MAR1!$C$6*COS(2*PI()*$C7022/365)+MAR1!$D$6*SIN(2*PI()*$C7022/365)</f>
        <v/>
      </c>
      <c r="M7022" s="7">
        <f>MAR1!$B$7+MAR1!$C$7*COS(2*PI()*$C7022/365)+MAR1!$D$7*SIN(2*PI()*$C7022/365)</f>
        <v/>
      </c>
      <c r="N7022" s="7">
        <f>F7022-K7022</f>
        <v/>
      </c>
      <c r="O7022" s="7">
        <f>G7022-L7022</f>
        <v/>
      </c>
      <c r="P7022" s="7">
        <f>H7022-M7022</f>
        <v/>
      </c>
      <c r="Q7022" s="7">
        <f>IF($I7022=1,(N7022-MAR1!$B$11)/MAR1!$D$11,(N7022-MAR1!$C$11)/MAR1!$E$11)</f>
        <v/>
      </c>
      <c r="R7022" s="7">
        <f>IF($I7022=1,(O7022-MAR1!$B$12)/MAR1!$D$12,(O7022-MAR1!$C$12)/MAR1!$E$12)</f>
        <v/>
      </c>
      <c r="S7022" s="7">
        <f>IF($I7022=1,(P7022-MAR1!$B$13)/MAR1!$D$13,(P7022-MAR1!$C$13)/MAR1!$E$13)</f>
        <v/>
      </c>
    </row>
    <row r="7023">
      <c r="A7023" s="5" t="n">
        <v>7022</v>
      </c>
      <c r="B7023" s="5" t="n">
        <v>20</v>
      </c>
      <c r="C7023" s="5" t="n">
        <v>87</v>
      </c>
      <c r="D7023" s="5" t="n">
        <v>3</v>
      </c>
      <c r="E7023" s="5" t="n">
        <v>0</v>
      </c>
      <c r="F7023" s="5" t="n">
        <v>39.3</v>
      </c>
      <c r="G7023" s="5" t="n">
        <v>22.2</v>
      </c>
      <c r="H7023" s="5" t="n">
        <v>23.24</v>
      </c>
      <c r="I7023" s="6">
        <f>IF(E7023&gt;=Markov!$B$3,1,0)</f>
        <v/>
      </c>
      <c r="J7023" s="6">
        <f>I7022</f>
        <v/>
      </c>
      <c r="K7023" s="7">
        <f>MAR1!$B$5+MAR1!$C$5*COS(2*PI()*$C7023/365)+MAR1!$D$5*SIN(2*PI()*$C7023/365)</f>
        <v/>
      </c>
      <c r="L7023" s="7">
        <f>MAR1!$B$6+MAR1!$C$6*COS(2*PI()*$C7023/365)+MAR1!$D$6*SIN(2*PI()*$C7023/365)</f>
        <v/>
      </c>
      <c r="M7023" s="7">
        <f>MAR1!$B$7+MAR1!$C$7*COS(2*PI()*$C7023/365)+MAR1!$D$7*SIN(2*PI()*$C7023/365)</f>
        <v/>
      </c>
      <c r="N7023" s="7">
        <f>F7023-K7023</f>
        <v/>
      </c>
      <c r="O7023" s="7">
        <f>G7023-L7023</f>
        <v/>
      </c>
      <c r="P7023" s="7">
        <f>H7023-M7023</f>
        <v/>
      </c>
      <c r="Q7023" s="7">
        <f>IF($I7023=1,(N7023-MAR1!$B$11)/MAR1!$D$11,(N7023-MAR1!$C$11)/MAR1!$E$11)</f>
        <v/>
      </c>
      <c r="R7023" s="7">
        <f>IF($I7023=1,(O7023-MAR1!$B$12)/MAR1!$D$12,(O7023-MAR1!$C$12)/MAR1!$E$12)</f>
        <v/>
      </c>
      <c r="S7023" s="7">
        <f>IF($I7023=1,(P7023-MAR1!$B$13)/MAR1!$D$13,(P7023-MAR1!$C$13)/MAR1!$E$13)</f>
        <v/>
      </c>
    </row>
    <row r="7024">
      <c r="A7024" s="5" t="n">
        <v>7023</v>
      </c>
      <c r="B7024" s="5" t="n">
        <v>20</v>
      </c>
      <c r="C7024" s="5" t="n">
        <v>88</v>
      </c>
      <c r="D7024" s="5" t="n">
        <v>3</v>
      </c>
      <c r="E7024" s="5" t="n">
        <v>0</v>
      </c>
      <c r="F7024" s="5" t="n">
        <v>36.5</v>
      </c>
      <c r="G7024" s="5" t="n">
        <v>24.6</v>
      </c>
      <c r="H7024" s="5" t="n">
        <v>24.34</v>
      </c>
      <c r="I7024" s="6">
        <f>IF(E7024&gt;=Markov!$B$3,1,0)</f>
        <v/>
      </c>
      <c r="J7024" s="6">
        <f>I7023</f>
        <v/>
      </c>
      <c r="K7024" s="7">
        <f>MAR1!$B$5+MAR1!$C$5*COS(2*PI()*$C7024/365)+MAR1!$D$5*SIN(2*PI()*$C7024/365)</f>
        <v/>
      </c>
      <c r="L7024" s="7">
        <f>MAR1!$B$6+MAR1!$C$6*COS(2*PI()*$C7024/365)+MAR1!$D$6*SIN(2*PI()*$C7024/365)</f>
        <v/>
      </c>
      <c r="M7024" s="7">
        <f>MAR1!$B$7+MAR1!$C$7*COS(2*PI()*$C7024/365)+MAR1!$D$7*SIN(2*PI()*$C7024/365)</f>
        <v/>
      </c>
      <c r="N7024" s="7">
        <f>F7024-K7024</f>
        <v/>
      </c>
      <c r="O7024" s="7">
        <f>G7024-L7024</f>
        <v/>
      </c>
      <c r="P7024" s="7">
        <f>H7024-M7024</f>
        <v/>
      </c>
      <c r="Q7024" s="7">
        <f>IF($I7024=1,(N7024-MAR1!$B$11)/MAR1!$D$11,(N7024-MAR1!$C$11)/MAR1!$E$11)</f>
        <v/>
      </c>
      <c r="R7024" s="7">
        <f>IF($I7024=1,(O7024-MAR1!$B$12)/MAR1!$D$12,(O7024-MAR1!$C$12)/MAR1!$E$12)</f>
        <v/>
      </c>
      <c r="S7024" s="7">
        <f>IF($I7024=1,(P7024-MAR1!$B$13)/MAR1!$D$13,(P7024-MAR1!$C$13)/MAR1!$E$13)</f>
        <v/>
      </c>
    </row>
    <row r="7025">
      <c r="A7025" s="5" t="n">
        <v>7024</v>
      </c>
      <c r="B7025" s="5" t="n">
        <v>20</v>
      </c>
      <c r="C7025" s="5" t="n">
        <v>89</v>
      </c>
      <c r="D7025" s="5" t="n">
        <v>3</v>
      </c>
      <c r="E7025" s="5" t="n">
        <v>0</v>
      </c>
      <c r="F7025" s="5" t="n">
        <v>39.1</v>
      </c>
      <c r="G7025" s="5" t="n">
        <v>25.2</v>
      </c>
      <c r="H7025" s="5" t="n">
        <v>30.91</v>
      </c>
      <c r="I7025" s="6">
        <f>IF(E7025&gt;=Markov!$B$3,1,0)</f>
        <v/>
      </c>
      <c r="J7025" s="6">
        <f>I7024</f>
        <v/>
      </c>
      <c r="K7025" s="7">
        <f>MAR1!$B$5+MAR1!$C$5*COS(2*PI()*$C7025/365)+MAR1!$D$5*SIN(2*PI()*$C7025/365)</f>
        <v/>
      </c>
      <c r="L7025" s="7">
        <f>MAR1!$B$6+MAR1!$C$6*COS(2*PI()*$C7025/365)+MAR1!$D$6*SIN(2*PI()*$C7025/365)</f>
        <v/>
      </c>
      <c r="M7025" s="7">
        <f>MAR1!$B$7+MAR1!$C$7*COS(2*PI()*$C7025/365)+MAR1!$D$7*SIN(2*PI()*$C7025/365)</f>
        <v/>
      </c>
      <c r="N7025" s="7">
        <f>F7025-K7025</f>
        <v/>
      </c>
      <c r="O7025" s="7">
        <f>G7025-L7025</f>
        <v/>
      </c>
      <c r="P7025" s="7">
        <f>H7025-M7025</f>
        <v/>
      </c>
      <c r="Q7025" s="7">
        <f>IF($I7025=1,(N7025-MAR1!$B$11)/MAR1!$D$11,(N7025-MAR1!$C$11)/MAR1!$E$11)</f>
        <v/>
      </c>
      <c r="R7025" s="7">
        <f>IF($I7025=1,(O7025-MAR1!$B$12)/MAR1!$D$12,(O7025-MAR1!$C$12)/MAR1!$E$12)</f>
        <v/>
      </c>
      <c r="S7025" s="7">
        <f>IF($I7025=1,(P7025-MAR1!$B$13)/MAR1!$D$13,(P7025-MAR1!$C$13)/MAR1!$E$13)</f>
        <v/>
      </c>
    </row>
    <row r="7026">
      <c r="A7026" s="5" t="n">
        <v>7025</v>
      </c>
      <c r="B7026" s="5" t="n">
        <v>20</v>
      </c>
      <c r="C7026" s="5" t="n">
        <v>90</v>
      </c>
      <c r="D7026" s="5" t="n">
        <v>3</v>
      </c>
      <c r="E7026" s="5" t="n">
        <v>0</v>
      </c>
      <c r="F7026" s="5" t="n">
        <v>39.8</v>
      </c>
      <c r="G7026" s="5" t="n">
        <v>23.1</v>
      </c>
      <c r="H7026" s="5" t="n">
        <v>26.1</v>
      </c>
      <c r="I7026" s="6">
        <f>IF(E7026&gt;=Markov!$B$3,1,0)</f>
        <v/>
      </c>
      <c r="J7026" s="6">
        <f>I7025</f>
        <v/>
      </c>
      <c r="K7026" s="7">
        <f>MAR1!$B$5+MAR1!$C$5*COS(2*PI()*$C7026/365)+MAR1!$D$5*SIN(2*PI()*$C7026/365)</f>
        <v/>
      </c>
      <c r="L7026" s="7">
        <f>MAR1!$B$6+MAR1!$C$6*COS(2*PI()*$C7026/365)+MAR1!$D$6*SIN(2*PI()*$C7026/365)</f>
        <v/>
      </c>
      <c r="M7026" s="7">
        <f>MAR1!$B$7+MAR1!$C$7*COS(2*PI()*$C7026/365)+MAR1!$D$7*SIN(2*PI()*$C7026/365)</f>
        <v/>
      </c>
      <c r="N7026" s="7">
        <f>F7026-K7026</f>
        <v/>
      </c>
      <c r="O7026" s="7">
        <f>G7026-L7026</f>
        <v/>
      </c>
      <c r="P7026" s="7">
        <f>H7026-M7026</f>
        <v/>
      </c>
      <c r="Q7026" s="7">
        <f>IF($I7026=1,(N7026-MAR1!$B$11)/MAR1!$D$11,(N7026-MAR1!$C$11)/MAR1!$E$11)</f>
        <v/>
      </c>
      <c r="R7026" s="7">
        <f>IF($I7026=1,(O7026-MAR1!$B$12)/MAR1!$D$12,(O7026-MAR1!$C$12)/MAR1!$E$12)</f>
        <v/>
      </c>
      <c r="S7026" s="7">
        <f>IF($I7026=1,(P7026-MAR1!$B$13)/MAR1!$D$13,(P7026-MAR1!$C$13)/MAR1!$E$13)</f>
        <v/>
      </c>
    </row>
    <row r="7027">
      <c r="A7027" s="5" t="n">
        <v>7026</v>
      </c>
      <c r="B7027" s="5" t="n">
        <v>20</v>
      </c>
      <c r="C7027" s="5" t="n">
        <v>91</v>
      </c>
      <c r="D7027" s="5" t="n">
        <v>4</v>
      </c>
      <c r="E7027" s="5" t="n">
        <v>0</v>
      </c>
      <c r="F7027" s="5" t="n">
        <v>40.6</v>
      </c>
      <c r="G7027" s="5" t="n">
        <v>25.4</v>
      </c>
      <c r="H7027" s="5" t="n">
        <v>24.95</v>
      </c>
      <c r="I7027" s="6">
        <f>IF(E7027&gt;=Markov!$B$3,1,0)</f>
        <v/>
      </c>
      <c r="J7027" s="6">
        <f>I7026</f>
        <v/>
      </c>
      <c r="K7027" s="7">
        <f>MAR1!$B$5+MAR1!$C$5*COS(2*PI()*$C7027/365)+MAR1!$D$5*SIN(2*PI()*$C7027/365)</f>
        <v/>
      </c>
      <c r="L7027" s="7">
        <f>MAR1!$B$6+MAR1!$C$6*COS(2*PI()*$C7027/365)+MAR1!$D$6*SIN(2*PI()*$C7027/365)</f>
        <v/>
      </c>
      <c r="M7027" s="7">
        <f>MAR1!$B$7+MAR1!$C$7*COS(2*PI()*$C7027/365)+MAR1!$D$7*SIN(2*PI()*$C7027/365)</f>
        <v/>
      </c>
      <c r="N7027" s="7">
        <f>F7027-K7027</f>
        <v/>
      </c>
      <c r="O7027" s="7">
        <f>G7027-L7027</f>
        <v/>
      </c>
      <c r="P7027" s="7">
        <f>H7027-M7027</f>
        <v/>
      </c>
      <c r="Q7027" s="7">
        <f>IF($I7027=1,(N7027-MAR1!$B$11)/MAR1!$D$11,(N7027-MAR1!$C$11)/MAR1!$E$11)</f>
        <v/>
      </c>
      <c r="R7027" s="7">
        <f>IF($I7027=1,(O7027-MAR1!$B$12)/MAR1!$D$12,(O7027-MAR1!$C$12)/MAR1!$E$12)</f>
        <v/>
      </c>
      <c r="S7027" s="7">
        <f>IF($I7027=1,(P7027-MAR1!$B$13)/MAR1!$D$13,(P7027-MAR1!$C$13)/MAR1!$E$13)</f>
        <v/>
      </c>
    </row>
    <row r="7028">
      <c r="A7028" s="5" t="n">
        <v>7027</v>
      </c>
      <c r="B7028" s="5" t="n">
        <v>20</v>
      </c>
      <c r="C7028" s="5" t="n">
        <v>92</v>
      </c>
      <c r="D7028" s="5" t="n">
        <v>4</v>
      </c>
      <c r="E7028" s="5" t="n">
        <v>0</v>
      </c>
      <c r="F7028" s="5" t="n">
        <v>37.4</v>
      </c>
      <c r="G7028" s="5" t="n">
        <v>21.9</v>
      </c>
      <c r="H7028" s="5" t="n">
        <v>31.53</v>
      </c>
      <c r="I7028" s="6">
        <f>IF(E7028&gt;=Markov!$B$3,1,0)</f>
        <v/>
      </c>
      <c r="J7028" s="6">
        <f>I7027</f>
        <v/>
      </c>
      <c r="K7028" s="7">
        <f>MAR1!$B$5+MAR1!$C$5*COS(2*PI()*$C7028/365)+MAR1!$D$5*SIN(2*PI()*$C7028/365)</f>
        <v/>
      </c>
      <c r="L7028" s="7">
        <f>MAR1!$B$6+MAR1!$C$6*COS(2*PI()*$C7028/365)+MAR1!$D$6*SIN(2*PI()*$C7028/365)</f>
        <v/>
      </c>
      <c r="M7028" s="7">
        <f>MAR1!$B$7+MAR1!$C$7*COS(2*PI()*$C7028/365)+MAR1!$D$7*SIN(2*PI()*$C7028/365)</f>
        <v/>
      </c>
      <c r="N7028" s="7">
        <f>F7028-K7028</f>
        <v/>
      </c>
      <c r="O7028" s="7">
        <f>G7028-L7028</f>
        <v/>
      </c>
      <c r="P7028" s="7">
        <f>H7028-M7028</f>
        <v/>
      </c>
      <c r="Q7028" s="7">
        <f>IF($I7028=1,(N7028-MAR1!$B$11)/MAR1!$D$11,(N7028-MAR1!$C$11)/MAR1!$E$11)</f>
        <v/>
      </c>
      <c r="R7028" s="7">
        <f>IF($I7028=1,(O7028-MAR1!$B$12)/MAR1!$D$12,(O7028-MAR1!$C$12)/MAR1!$E$12)</f>
        <v/>
      </c>
      <c r="S7028" s="7">
        <f>IF($I7028=1,(P7028-MAR1!$B$13)/MAR1!$D$13,(P7028-MAR1!$C$13)/MAR1!$E$13)</f>
        <v/>
      </c>
    </row>
    <row r="7029">
      <c r="A7029" s="5" t="n">
        <v>7028</v>
      </c>
      <c r="B7029" s="5" t="n">
        <v>20</v>
      </c>
      <c r="C7029" s="5" t="n">
        <v>93</v>
      </c>
      <c r="D7029" s="5" t="n">
        <v>4</v>
      </c>
      <c r="E7029" s="5" t="n">
        <v>0</v>
      </c>
      <c r="F7029" s="5" t="n">
        <v>37</v>
      </c>
      <c r="G7029" s="5" t="n">
        <v>21.4</v>
      </c>
      <c r="H7029" s="5" t="n">
        <v>29</v>
      </c>
      <c r="I7029" s="6">
        <f>IF(E7029&gt;=Markov!$B$3,1,0)</f>
        <v/>
      </c>
      <c r="J7029" s="6">
        <f>I7028</f>
        <v/>
      </c>
      <c r="K7029" s="7">
        <f>MAR1!$B$5+MAR1!$C$5*COS(2*PI()*$C7029/365)+MAR1!$D$5*SIN(2*PI()*$C7029/365)</f>
        <v/>
      </c>
      <c r="L7029" s="7">
        <f>MAR1!$B$6+MAR1!$C$6*COS(2*PI()*$C7029/365)+MAR1!$D$6*SIN(2*PI()*$C7029/365)</f>
        <v/>
      </c>
      <c r="M7029" s="7">
        <f>MAR1!$B$7+MAR1!$C$7*COS(2*PI()*$C7029/365)+MAR1!$D$7*SIN(2*PI()*$C7029/365)</f>
        <v/>
      </c>
      <c r="N7029" s="7">
        <f>F7029-K7029</f>
        <v/>
      </c>
      <c r="O7029" s="7">
        <f>G7029-L7029</f>
        <v/>
      </c>
      <c r="P7029" s="7">
        <f>H7029-M7029</f>
        <v/>
      </c>
      <c r="Q7029" s="7">
        <f>IF($I7029=1,(N7029-MAR1!$B$11)/MAR1!$D$11,(N7029-MAR1!$C$11)/MAR1!$E$11)</f>
        <v/>
      </c>
      <c r="R7029" s="7">
        <f>IF($I7029=1,(O7029-MAR1!$B$12)/MAR1!$D$12,(O7029-MAR1!$C$12)/MAR1!$E$12)</f>
        <v/>
      </c>
      <c r="S7029" s="7">
        <f>IF($I7029=1,(P7029-MAR1!$B$13)/MAR1!$D$13,(P7029-MAR1!$C$13)/MAR1!$E$13)</f>
        <v/>
      </c>
    </row>
    <row r="7030">
      <c r="A7030" s="5" t="n">
        <v>7029</v>
      </c>
      <c r="B7030" s="5" t="n">
        <v>20</v>
      </c>
      <c r="C7030" s="5" t="n">
        <v>94</v>
      </c>
      <c r="D7030" s="5" t="n">
        <v>4</v>
      </c>
      <c r="E7030" s="5" t="n">
        <v>0</v>
      </c>
      <c r="F7030" s="5" t="n">
        <v>37.1</v>
      </c>
      <c r="G7030" s="5" t="n">
        <v>23.3</v>
      </c>
      <c r="H7030" s="5" t="n">
        <v>23.8</v>
      </c>
      <c r="I7030" s="6">
        <f>IF(E7030&gt;=Markov!$B$3,1,0)</f>
        <v/>
      </c>
      <c r="J7030" s="6">
        <f>I7029</f>
        <v/>
      </c>
      <c r="K7030" s="7">
        <f>MAR1!$B$5+MAR1!$C$5*COS(2*PI()*$C7030/365)+MAR1!$D$5*SIN(2*PI()*$C7030/365)</f>
        <v/>
      </c>
      <c r="L7030" s="7">
        <f>MAR1!$B$6+MAR1!$C$6*COS(2*PI()*$C7030/365)+MAR1!$D$6*SIN(2*PI()*$C7030/365)</f>
        <v/>
      </c>
      <c r="M7030" s="7">
        <f>MAR1!$B$7+MAR1!$C$7*COS(2*PI()*$C7030/365)+MAR1!$D$7*SIN(2*PI()*$C7030/365)</f>
        <v/>
      </c>
      <c r="N7030" s="7">
        <f>F7030-K7030</f>
        <v/>
      </c>
      <c r="O7030" s="7">
        <f>G7030-L7030</f>
        <v/>
      </c>
      <c r="P7030" s="7">
        <f>H7030-M7030</f>
        <v/>
      </c>
      <c r="Q7030" s="7">
        <f>IF($I7030=1,(N7030-MAR1!$B$11)/MAR1!$D$11,(N7030-MAR1!$C$11)/MAR1!$E$11)</f>
        <v/>
      </c>
      <c r="R7030" s="7">
        <f>IF($I7030=1,(O7030-MAR1!$B$12)/MAR1!$D$12,(O7030-MAR1!$C$12)/MAR1!$E$12)</f>
        <v/>
      </c>
      <c r="S7030" s="7">
        <f>IF($I7030=1,(P7030-MAR1!$B$13)/MAR1!$D$13,(P7030-MAR1!$C$13)/MAR1!$E$13)</f>
        <v/>
      </c>
    </row>
    <row r="7031">
      <c r="A7031" s="5" t="n">
        <v>7030</v>
      </c>
      <c r="B7031" s="5" t="n">
        <v>20</v>
      </c>
      <c r="C7031" s="5" t="n">
        <v>95</v>
      </c>
      <c r="D7031" s="5" t="n">
        <v>4</v>
      </c>
      <c r="E7031" s="5" t="n">
        <v>0</v>
      </c>
      <c r="F7031" s="5" t="n">
        <v>35.9</v>
      </c>
      <c r="G7031" s="5" t="n">
        <v>23.8</v>
      </c>
      <c r="H7031" s="5" t="n">
        <v>27.19</v>
      </c>
      <c r="I7031" s="6">
        <f>IF(E7031&gt;=Markov!$B$3,1,0)</f>
        <v/>
      </c>
      <c r="J7031" s="6">
        <f>I7030</f>
        <v/>
      </c>
      <c r="K7031" s="7">
        <f>MAR1!$B$5+MAR1!$C$5*COS(2*PI()*$C7031/365)+MAR1!$D$5*SIN(2*PI()*$C7031/365)</f>
        <v/>
      </c>
      <c r="L7031" s="7">
        <f>MAR1!$B$6+MAR1!$C$6*COS(2*PI()*$C7031/365)+MAR1!$D$6*SIN(2*PI()*$C7031/365)</f>
        <v/>
      </c>
      <c r="M7031" s="7">
        <f>MAR1!$B$7+MAR1!$C$7*COS(2*PI()*$C7031/365)+MAR1!$D$7*SIN(2*PI()*$C7031/365)</f>
        <v/>
      </c>
      <c r="N7031" s="7">
        <f>F7031-K7031</f>
        <v/>
      </c>
      <c r="O7031" s="7">
        <f>G7031-L7031</f>
        <v/>
      </c>
      <c r="P7031" s="7">
        <f>H7031-M7031</f>
        <v/>
      </c>
      <c r="Q7031" s="7">
        <f>IF($I7031=1,(N7031-MAR1!$B$11)/MAR1!$D$11,(N7031-MAR1!$C$11)/MAR1!$E$11)</f>
        <v/>
      </c>
      <c r="R7031" s="7">
        <f>IF($I7031=1,(O7031-MAR1!$B$12)/MAR1!$D$12,(O7031-MAR1!$C$12)/MAR1!$E$12)</f>
        <v/>
      </c>
      <c r="S7031" s="7">
        <f>IF($I7031=1,(P7031-MAR1!$B$13)/MAR1!$D$13,(P7031-MAR1!$C$13)/MAR1!$E$13)</f>
        <v/>
      </c>
    </row>
    <row r="7032">
      <c r="A7032" s="5" t="n">
        <v>7031</v>
      </c>
      <c r="B7032" s="5" t="n">
        <v>20</v>
      </c>
      <c r="C7032" s="5" t="n">
        <v>96</v>
      </c>
      <c r="D7032" s="5" t="n">
        <v>4</v>
      </c>
      <c r="E7032" s="5" t="n">
        <v>0</v>
      </c>
      <c r="F7032" s="5" t="n">
        <v>36.8</v>
      </c>
      <c r="G7032" s="5" t="n">
        <v>24.8</v>
      </c>
      <c r="H7032" s="5" t="n">
        <v>26.03</v>
      </c>
      <c r="I7032" s="6">
        <f>IF(E7032&gt;=Markov!$B$3,1,0)</f>
        <v/>
      </c>
      <c r="J7032" s="6">
        <f>I7031</f>
        <v/>
      </c>
      <c r="K7032" s="7">
        <f>MAR1!$B$5+MAR1!$C$5*COS(2*PI()*$C7032/365)+MAR1!$D$5*SIN(2*PI()*$C7032/365)</f>
        <v/>
      </c>
      <c r="L7032" s="7">
        <f>MAR1!$B$6+MAR1!$C$6*COS(2*PI()*$C7032/365)+MAR1!$D$6*SIN(2*PI()*$C7032/365)</f>
        <v/>
      </c>
      <c r="M7032" s="7">
        <f>MAR1!$B$7+MAR1!$C$7*COS(2*PI()*$C7032/365)+MAR1!$D$7*SIN(2*PI()*$C7032/365)</f>
        <v/>
      </c>
      <c r="N7032" s="7">
        <f>F7032-K7032</f>
        <v/>
      </c>
      <c r="O7032" s="7">
        <f>G7032-L7032</f>
        <v/>
      </c>
      <c r="P7032" s="7">
        <f>H7032-M7032</f>
        <v/>
      </c>
      <c r="Q7032" s="7">
        <f>IF($I7032=1,(N7032-MAR1!$B$11)/MAR1!$D$11,(N7032-MAR1!$C$11)/MAR1!$E$11)</f>
        <v/>
      </c>
      <c r="R7032" s="7">
        <f>IF($I7032=1,(O7032-MAR1!$B$12)/MAR1!$D$12,(O7032-MAR1!$C$12)/MAR1!$E$12)</f>
        <v/>
      </c>
      <c r="S7032" s="7">
        <f>IF($I7032=1,(P7032-MAR1!$B$13)/MAR1!$D$13,(P7032-MAR1!$C$13)/MAR1!$E$13)</f>
        <v/>
      </c>
    </row>
    <row r="7033">
      <c r="A7033" s="5" t="n">
        <v>7032</v>
      </c>
      <c r="B7033" s="5" t="n">
        <v>20</v>
      </c>
      <c r="C7033" s="5" t="n">
        <v>97</v>
      </c>
      <c r="D7033" s="5" t="n">
        <v>4</v>
      </c>
      <c r="E7033" s="5" t="n">
        <v>0</v>
      </c>
      <c r="F7033" s="5" t="n">
        <v>36.8</v>
      </c>
      <c r="G7033" s="5" t="n">
        <v>24.7</v>
      </c>
      <c r="H7033" s="5" t="n">
        <v>24.22</v>
      </c>
      <c r="I7033" s="6">
        <f>IF(E7033&gt;=Markov!$B$3,1,0)</f>
        <v/>
      </c>
      <c r="J7033" s="6">
        <f>I7032</f>
        <v/>
      </c>
      <c r="K7033" s="7">
        <f>MAR1!$B$5+MAR1!$C$5*COS(2*PI()*$C7033/365)+MAR1!$D$5*SIN(2*PI()*$C7033/365)</f>
        <v/>
      </c>
      <c r="L7033" s="7">
        <f>MAR1!$B$6+MAR1!$C$6*COS(2*PI()*$C7033/365)+MAR1!$D$6*SIN(2*PI()*$C7033/365)</f>
        <v/>
      </c>
      <c r="M7033" s="7">
        <f>MAR1!$B$7+MAR1!$C$7*COS(2*PI()*$C7033/365)+MAR1!$D$7*SIN(2*PI()*$C7033/365)</f>
        <v/>
      </c>
      <c r="N7033" s="7">
        <f>F7033-K7033</f>
        <v/>
      </c>
      <c r="O7033" s="7">
        <f>G7033-L7033</f>
        <v/>
      </c>
      <c r="P7033" s="7">
        <f>H7033-M7033</f>
        <v/>
      </c>
      <c r="Q7033" s="7">
        <f>IF($I7033=1,(N7033-MAR1!$B$11)/MAR1!$D$11,(N7033-MAR1!$C$11)/MAR1!$E$11)</f>
        <v/>
      </c>
      <c r="R7033" s="7">
        <f>IF($I7033=1,(O7033-MAR1!$B$12)/MAR1!$D$12,(O7033-MAR1!$C$12)/MAR1!$E$12)</f>
        <v/>
      </c>
      <c r="S7033" s="7">
        <f>IF($I7033=1,(P7033-MAR1!$B$13)/MAR1!$D$13,(P7033-MAR1!$C$13)/MAR1!$E$13)</f>
        <v/>
      </c>
    </row>
    <row r="7034">
      <c r="A7034" s="5" t="n">
        <v>7033</v>
      </c>
      <c r="B7034" s="5" t="n">
        <v>20</v>
      </c>
      <c r="C7034" s="5" t="n">
        <v>98</v>
      </c>
      <c r="D7034" s="5" t="n">
        <v>4</v>
      </c>
      <c r="E7034" s="5" t="n">
        <v>0</v>
      </c>
      <c r="F7034" s="5" t="n">
        <v>37.9</v>
      </c>
      <c r="G7034" s="5" t="n">
        <v>24.6</v>
      </c>
      <c r="H7034" s="5" t="n">
        <v>22.72</v>
      </c>
      <c r="I7034" s="6">
        <f>IF(E7034&gt;=Markov!$B$3,1,0)</f>
        <v/>
      </c>
      <c r="J7034" s="6">
        <f>I7033</f>
        <v/>
      </c>
      <c r="K7034" s="7">
        <f>MAR1!$B$5+MAR1!$C$5*COS(2*PI()*$C7034/365)+MAR1!$D$5*SIN(2*PI()*$C7034/365)</f>
        <v/>
      </c>
      <c r="L7034" s="7">
        <f>MAR1!$B$6+MAR1!$C$6*COS(2*PI()*$C7034/365)+MAR1!$D$6*SIN(2*PI()*$C7034/365)</f>
        <v/>
      </c>
      <c r="M7034" s="7">
        <f>MAR1!$B$7+MAR1!$C$7*COS(2*PI()*$C7034/365)+MAR1!$D$7*SIN(2*PI()*$C7034/365)</f>
        <v/>
      </c>
      <c r="N7034" s="7">
        <f>F7034-K7034</f>
        <v/>
      </c>
      <c r="O7034" s="7">
        <f>G7034-L7034</f>
        <v/>
      </c>
      <c r="P7034" s="7">
        <f>H7034-M7034</f>
        <v/>
      </c>
      <c r="Q7034" s="7">
        <f>IF($I7034=1,(N7034-MAR1!$B$11)/MAR1!$D$11,(N7034-MAR1!$C$11)/MAR1!$E$11)</f>
        <v/>
      </c>
      <c r="R7034" s="7">
        <f>IF($I7034=1,(O7034-MAR1!$B$12)/MAR1!$D$12,(O7034-MAR1!$C$12)/MAR1!$E$12)</f>
        <v/>
      </c>
      <c r="S7034" s="7">
        <f>IF($I7034=1,(P7034-MAR1!$B$13)/MAR1!$D$13,(P7034-MAR1!$C$13)/MAR1!$E$13)</f>
        <v/>
      </c>
    </row>
    <row r="7035">
      <c r="A7035" s="5" t="n">
        <v>7034</v>
      </c>
      <c r="B7035" s="5" t="n">
        <v>20</v>
      </c>
      <c r="C7035" s="5" t="n">
        <v>99</v>
      </c>
      <c r="D7035" s="5" t="n">
        <v>4</v>
      </c>
      <c r="E7035" s="5" t="n">
        <v>0</v>
      </c>
      <c r="F7035" s="5" t="n">
        <v>39.6</v>
      </c>
      <c r="G7035" s="5" t="n">
        <v>26.7</v>
      </c>
      <c r="H7035" s="5" t="n">
        <v>24.61</v>
      </c>
      <c r="I7035" s="6">
        <f>IF(E7035&gt;=Markov!$B$3,1,0)</f>
        <v/>
      </c>
      <c r="J7035" s="6">
        <f>I7034</f>
        <v/>
      </c>
      <c r="K7035" s="7">
        <f>MAR1!$B$5+MAR1!$C$5*COS(2*PI()*$C7035/365)+MAR1!$D$5*SIN(2*PI()*$C7035/365)</f>
        <v/>
      </c>
      <c r="L7035" s="7">
        <f>MAR1!$B$6+MAR1!$C$6*COS(2*PI()*$C7035/365)+MAR1!$D$6*SIN(2*PI()*$C7035/365)</f>
        <v/>
      </c>
      <c r="M7035" s="7">
        <f>MAR1!$B$7+MAR1!$C$7*COS(2*PI()*$C7035/365)+MAR1!$D$7*SIN(2*PI()*$C7035/365)</f>
        <v/>
      </c>
      <c r="N7035" s="7">
        <f>F7035-K7035</f>
        <v/>
      </c>
      <c r="O7035" s="7">
        <f>G7035-L7035</f>
        <v/>
      </c>
      <c r="P7035" s="7">
        <f>H7035-M7035</f>
        <v/>
      </c>
      <c r="Q7035" s="7">
        <f>IF($I7035=1,(N7035-MAR1!$B$11)/MAR1!$D$11,(N7035-MAR1!$C$11)/MAR1!$E$11)</f>
        <v/>
      </c>
      <c r="R7035" s="7">
        <f>IF($I7035=1,(O7035-MAR1!$B$12)/MAR1!$D$12,(O7035-MAR1!$C$12)/MAR1!$E$12)</f>
        <v/>
      </c>
      <c r="S7035" s="7">
        <f>IF($I7035=1,(P7035-MAR1!$B$13)/MAR1!$D$13,(P7035-MAR1!$C$13)/MAR1!$E$13)</f>
        <v/>
      </c>
    </row>
    <row r="7036">
      <c r="A7036" s="5" t="n">
        <v>7035</v>
      </c>
      <c r="B7036" s="5" t="n">
        <v>20</v>
      </c>
      <c r="C7036" s="5" t="n">
        <v>100</v>
      </c>
      <c r="D7036" s="5" t="n">
        <v>4</v>
      </c>
      <c r="E7036" s="5" t="n">
        <v>0</v>
      </c>
      <c r="F7036" s="5" t="n">
        <v>39.6</v>
      </c>
      <c r="G7036" s="5" t="n">
        <v>27</v>
      </c>
      <c r="H7036" s="5" t="n">
        <v>21.92</v>
      </c>
      <c r="I7036" s="6">
        <f>IF(E7036&gt;=Markov!$B$3,1,0)</f>
        <v/>
      </c>
      <c r="J7036" s="6">
        <f>I7035</f>
        <v/>
      </c>
      <c r="K7036" s="7">
        <f>MAR1!$B$5+MAR1!$C$5*COS(2*PI()*$C7036/365)+MAR1!$D$5*SIN(2*PI()*$C7036/365)</f>
        <v/>
      </c>
      <c r="L7036" s="7">
        <f>MAR1!$B$6+MAR1!$C$6*COS(2*PI()*$C7036/365)+MAR1!$D$6*SIN(2*PI()*$C7036/365)</f>
        <v/>
      </c>
      <c r="M7036" s="7">
        <f>MAR1!$B$7+MAR1!$C$7*COS(2*PI()*$C7036/365)+MAR1!$D$7*SIN(2*PI()*$C7036/365)</f>
        <v/>
      </c>
      <c r="N7036" s="7">
        <f>F7036-K7036</f>
        <v/>
      </c>
      <c r="O7036" s="7">
        <f>G7036-L7036</f>
        <v/>
      </c>
      <c r="P7036" s="7">
        <f>H7036-M7036</f>
        <v/>
      </c>
      <c r="Q7036" s="7">
        <f>IF($I7036=1,(N7036-MAR1!$B$11)/MAR1!$D$11,(N7036-MAR1!$C$11)/MAR1!$E$11)</f>
        <v/>
      </c>
      <c r="R7036" s="7">
        <f>IF($I7036=1,(O7036-MAR1!$B$12)/MAR1!$D$12,(O7036-MAR1!$C$12)/MAR1!$E$12)</f>
        <v/>
      </c>
      <c r="S7036" s="7">
        <f>IF($I7036=1,(P7036-MAR1!$B$13)/MAR1!$D$13,(P7036-MAR1!$C$13)/MAR1!$E$13)</f>
        <v/>
      </c>
    </row>
    <row r="7037">
      <c r="A7037" s="5" t="n">
        <v>7036</v>
      </c>
      <c r="B7037" s="5" t="n">
        <v>20</v>
      </c>
      <c r="C7037" s="5" t="n">
        <v>101</v>
      </c>
      <c r="D7037" s="5" t="n">
        <v>4</v>
      </c>
      <c r="E7037" s="5" t="n">
        <v>0</v>
      </c>
      <c r="F7037" s="5" t="n">
        <v>41</v>
      </c>
      <c r="G7037" s="5" t="n">
        <v>26</v>
      </c>
      <c r="H7037" s="5" t="n">
        <v>20.27</v>
      </c>
      <c r="I7037" s="6">
        <f>IF(E7037&gt;=Markov!$B$3,1,0)</f>
        <v/>
      </c>
      <c r="J7037" s="6">
        <f>I7036</f>
        <v/>
      </c>
      <c r="K7037" s="7">
        <f>MAR1!$B$5+MAR1!$C$5*COS(2*PI()*$C7037/365)+MAR1!$D$5*SIN(2*PI()*$C7037/365)</f>
        <v/>
      </c>
      <c r="L7037" s="7">
        <f>MAR1!$B$6+MAR1!$C$6*COS(2*PI()*$C7037/365)+MAR1!$D$6*SIN(2*PI()*$C7037/365)</f>
        <v/>
      </c>
      <c r="M7037" s="7">
        <f>MAR1!$B$7+MAR1!$C$7*COS(2*PI()*$C7037/365)+MAR1!$D$7*SIN(2*PI()*$C7037/365)</f>
        <v/>
      </c>
      <c r="N7037" s="7">
        <f>F7037-K7037</f>
        <v/>
      </c>
      <c r="O7037" s="7">
        <f>G7037-L7037</f>
        <v/>
      </c>
      <c r="P7037" s="7">
        <f>H7037-M7037</f>
        <v/>
      </c>
      <c r="Q7037" s="7">
        <f>IF($I7037=1,(N7037-MAR1!$B$11)/MAR1!$D$11,(N7037-MAR1!$C$11)/MAR1!$E$11)</f>
        <v/>
      </c>
      <c r="R7037" s="7">
        <f>IF($I7037=1,(O7037-MAR1!$B$12)/MAR1!$D$12,(O7037-MAR1!$C$12)/MAR1!$E$12)</f>
        <v/>
      </c>
      <c r="S7037" s="7">
        <f>IF($I7037=1,(P7037-MAR1!$B$13)/MAR1!$D$13,(P7037-MAR1!$C$13)/MAR1!$E$13)</f>
        <v/>
      </c>
    </row>
    <row r="7038">
      <c r="A7038" s="5" t="n">
        <v>7037</v>
      </c>
      <c r="B7038" s="5" t="n">
        <v>20</v>
      </c>
      <c r="C7038" s="5" t="n">
        <v>102</v>
      </c>
      <c r="D7038" s="5" t="n">
        <v>4</v>
      </c>
      <c r="E7038" s="5" t="n">
        <v>0</v>
      </c>
      <c r="F7038" s="5" t="n">
        <v>40.3</v>
      </c>
      <c r="G7038" s="5" t="n">
        <v>27</v>
      </c>
      <c r="H7038" s="5" t="n">
        <v>24.29</v>
      </c>
      <c r="I7038" s="6">
        <f>IF(E7038&gt;=Markov!$B$3,1,0)</f>
        <v/>
      </c>
      <c r="J7038" s="6">
        <f>I7037</f>
        <v/>
      </c>
      <c r="K7038" s="7">
        <f>MAR1!$B$5+MAR1!$C$5*COS(2*PI()*$C7038/365)+MAR1!$D$5*SIN(2*PI()*$C7038/365)</f>
        <v/>
      </c>
      <c r="L7038" s="7">
        <f>MAR1!$B$6+MAR1!$C$6*COS(2*PI()*$C7038/365)+MAR1!$D$6*SIN(2*PI()*$C7038/365)</f>
        <v/>
      </c>
      <c r="M7038" s="7">
        <f>MAR1!$B$7+MAR1!$C$7*COS(2*PI()*$C7038/365)+MAR1!$D$7*SIN(2*PI()*$C7038/365)</f>
        <v/>
      </c>
      <c r="N7038" s="7">
        <f>F7038-K7038</f>
        <v/>
      </c>
      <c r="O7038" s="7">
        <f>G7038-L7038</f>
        <v/>
      </c>
      <c r="P7038" s="7">
        <f>H7038-M7038</f>
        <v/>
      </c>
      <c r="Q7038" s="7">
        <f>IF($I7038=1,(N7038-MAR1!$B$11)/MAR1!$D$11,(N7038-MAR1!$C$11)/MAR1!$E$11)</f>
        <v/>
      </c>
      <c r="R7038" s="7">
        <f>IF($I7038=1,(O7038-MAR1!$B$12)/MAR1!$D$12,(O7038-MAR1!$C$12)/MAR1!$E$12)</f>
        <v/>
      </c>
      <c r="S7038" s="7">
        <f>IF($I7038=1,(P7038-MAR1!$B$13)/MAR1!$D$13,(P7038-MAR1!$C$13)/MAR1!$E$13)</f>
        <v/>
      </c>
    </row>
    <row r="7039">
      <c r="A7039" s="5" t="n">
        <v>7038</v>
      </c>
      <c r="B7039" s="5" t="n">
        <v>20</v>
      </c>
      <c r="C7039" s="5" t="n">
        <v>103</v>
      </c>
      <c r="D7039" s="5" t="n">
        <v>4</v>
      </c>
      <c r="E7039" s="5" t="n">
        <v>0</v>
      </c>
      <c r="F7039" s="5" t="n">
        <v>39.6</v>
      </c>
      <c r="G7039" s="5" t="n">
        <v>26.6</v>
      </c>
      <c r="H7039" s="5" t="n">
        <v>24.03</v>
      </c>
      <c r="I7039" s="6">
        <f>IF(E7039&gt;=Markov!$B$3,1,0)</f>
        <v/>
      </c>
      <c r="J7039" s="6">
        <f>I7038</f>
        <v/>
      </c>
      <c r="K7039" s="7">
        <f>MAR1!$B$5+MAR1!$C$5*COS(2*PI()*$C7039/365)+MAR1!$D$5*SIN(2*PI()*$C7039/365)</f>
        <v/>
      </c>
      <c r="L7039" s="7">
        <f>MAR1!$B$6+MAR1!$C$6*COS(2*PI()*$C7039/365)+MAR1!$D$6*SIN(2*PI()*$C7039/365)</f>
        <v/>
      </c>
      <c r="M7039" s="7">
        <f>MAR1!$B$7+MAR1!$C$7*COS(2*PI()*$C7039/365)+MAR1!$D$7*SIN(2*PI()*$C7039/365)</f>
        <v/>
      </c>
      <c r="N7039" s="7">
        <f>F7039-K7039</f>
        <v/>
      </c>
      <c r="O7039" s="7">
        <f>G7039-L7039</f>
        <v/>
      </c>
      <c r="P7039" s="7">
        <f>H7039-M7039</f>
        <v/>
      </c>
      <c r="Q7039" s="7">
        <f>IF($I7039=1,(N7039-MAR1!$B$11)/MAR1!$D$11,(N7039-MAR1!$C$11)/MAR1!$E$11)</f>
        <v/>
      </c>
      <c r="R7039" s="7">
        <f>IF($I7039=1,(O7039-MAR1!$B$12)/MAR1!$D$12,(O7039-MAR1!$C$12)/MAR1!$E$12)</f>
        <v/>
      </c>
      <c r="S7039" s="7">
        <f>IF($I7039=1,(P7039-MAR1!$B$13)/MAR1!$D$13,(P7039-MAR1!$C$13)/MAR1!$E$13)</f>
        <v/>
      </c>
    </row>
    <row r="7040">
      <c r="A7040" s="5" t="n">
        <v>7039</v>
      </c>
      <c r="B7040" s="5" t="n">
        <v>20</v>
      </c>
      <c r="C7040" s="5" t="n">
        <v>104</v>
      </c>
      <c r="D7040" s="5" t="n">
        <v>4</v>
      </c>
      <c r="E7040" s="5" t="n">
        <v>0</v>
      </c>
      <c r="F7040" s="5" t="n">
        <v>40.1</v>
      </c>
      <c r="G7040" s="5" t="n">
        <v>25.5</v>
      </c>
      <c r="H7040" s="5" t="n">
        <v>25.09</v>
      </c>
      <c r="I7040" s="6">
        <f>IF(E7040&gt;=Markov!$B$3,1,0)</f>
        <v/>
      </c>
      <c r="J7040" s="6">
        <f>I7039</f>
        <v/>
      </c>
      <c r="K7040" s="7">
        <f>MAR1!$B$5+MAR1!$C$5*COS(2*PI()*$C7040/365)+MAR1!$D$5*SIN(2*PI()*$C7040/365)</f>
        <v/>
      </c>
      <c r="L7040" s="7">
        <f>MAR1!$B$6+MAR1!$C$6*COS(2*PI()*$C7040/365)+MAR1!$D$6*SIN(2*PI()*$C7040/365)</f>
        <v/>
      </c>
      <c r="M7040" s="7">
        <f>MAR1!$B$7+MAR1!$C$7*COS(2*PI()*$C7040/365)+MAR1!$D$7*SIN(2*PI()*$C7040/365)</f>
        <v/>
      </c>
      <c r="N7040" s="7">
        <f>F7040-K7040</f>
        <v/>
      </c>
      <c r="O7040" s="7">
        <f>G7040-L7040</f>
        <v/>
      </c>
      <c r="P7040" s="7">
        <f>H7040-M7040</f>
        <v/>
      </c>
      <c r="Q7040" s="7">
        <f>IF($I7040=1,(N7040-MAR1!$B$11)/MAR1!$D$11,(N7040-MAR1!$C$11)/MAR1!$E$11)</f>
        <v/>
      </c>
      <c r="R7040" s="7">
        <f>IF($I7040=1,(O7040-MAR1!$B$12)/MAR1!$D$12,(O7040-MAR1!$C$12)/MAR1!$E$12)</f>
        <v/>
      </c>
      <c r="S7040" s="7">
        <f>IF($I7040=1,(P7040-MAR1!$B$13)/MAR1!$D$13,(P7040-MAR1!$C$13)/MAR1!$E$13)</f>
        <v/>
      </c>
    </row>
    <row r="7041">
      <c r="A7041" s="5" t="n">
        <v>7040</v>
      </c>
      <c r="B7041" s="5" t="n">
        <v>20</v>
      </c>
      <c r="C7041" s="5" t="n">
        <v>105</v>
      </c>
      <c r="D7041" s="5" t="n">
        <v>4</v>
      </c>
      <c r="E7041" s="5" t="n">
        <v>0</v>
      </c>
      <c r="F7041" s="5" t="n">
        <v>36.9</v>
      </c>
      <c r="G7041" s="5" t="n">
        <v>22.4</v>
      </c>
      <c r="H7041" s="5" t="n">
        <v>21.97</v>
      </c>
      <c r="I7041" s="6">
        <f>IF(E7041&gt;=Markov!$B$3,1,0)</f>
        <v/>
      </c>
      <c r="J7041" s="6">
        <f>I7040</f>
        <v/>
      </c>
      <c r="K7041" s="7">
        <f>MAR1!$B$5+MAR1!$C$5*COS(2*PI()*$C7041/365)+MAR1!$D$5*SIN(2*PI()*$C7041/365)</f>
        <v/>
      </c>
      <c r="L7041" s="7">
        <f>MAR1!$B$6+MAR1!$C$6*COS(2*PI()*$C7041/365)+MAR1!$D$6*SIN(2*PI()*$C7041/365)</f>
        <v/>
      </c>
      <c r="M7041" s="7">
        <f>MAR1!$B$7+MAR1!$C$7*COS(2*PI()*$C7041/365)+MAR1!$D$7*SIN(2*PI()*$C7041/365)</f>
        <v/>
      </c>
      <c r="N7041" s="7">
        <f>F7041-K7041</f>
        <v/>
      </c>
      <c r="O7041" s="7">
        <f>G7041-L7041</f>
        <v/>
      </c>
      <c r="P7041" s="7">
        <f>H7041-M7041</f>
        <v/>
      </c>
      <c r="Q7041" s="7">
        <f>IF($I7041=1,(N7041-MAR1!$B$11)/MAR1!$D$11,(N7041-MAR1!$C$11)/MAR1!$E$11)</f>
        <v/>
      </c>
      <c r="R7041" s="7">
        <f>IF($I7041=1,(O7041-MAR1!$B$12)/MAR1!$D$12,(O7041-MAR1!$C$12)/MAR1!$E$12)</f>
        <v/>
      </c>
      <c r="S7041" s="7">
        <f>IF($I7041=1,(P7041-MAR1!$B$13)/MAR1!$D$13,(P7041-MAR1!$C$13)/MAR1!$E$13)</f>
        <v/>
      </c>
    </row>
    <row r="7042">
      <c r="A7042" s="5" t="n">
        <v>7041</v>
      </c>
      <c r="B7042" s="5" t="n">
        <v>20</v>
      </c>
      <c r="C7042" s="5" t="n">
        <v>106</v>
      </c>
      <c r="D7042" s="5" t="n">
        <v>4</v>
      </c>
      <c r="E7042" s="5" t="n">
        <v>0</v>
      </c>
      <c r="F7042" s="5" t="n">
        <v>36</v>
      </c>
      <c r="G7042" s="5" t="n">
        <v>24</v>
      </c>
      <c r="H7042" s="5" t="n">
        <v>26.31</v>
      </c>
      <c r="I7042" s="6">
        <f>IF(E7042&gt;=Markov!$B$3,1,0)</f>
        <v/>
      </c>
      <c r="J7042" s="6">
        <f>I7041</f>
        <v/>
      </c>
      <c r="K7042" s="7">
        <f>MAR1!$B$5+MAR1!$C$5*COS(2*PI()*$C7042/365)+MAR1!$D$5*SIN(2*PI()*$C7042/365)</f>
        <v/>
      </c>
      <c r="L7042" s="7">
        <f>MAR1!$B$6+MAR1!$C$6*COS(2*PI()*$C7042/365)+MAR1!$D$6*SIN(2*PI()*$C7042/365)</f>
        <v/>
      </c>
      <c r="M7042" s="7">
        <f>MAR1!$B$7+MAR1!$C$7*COS(2*PI()*$C7042/365)+MAR1!$D$7*SIN(2*PI()*$C7042/365)</f>
        <v/>
      </c>
      <c r="N7042" s="7">
        <f>F7042-K7042</f>
        <v/>
      </c>
      <c r="O7042" s="7">
        <f>G7042-L7042</f>
        <v/>
      </c>
      <c r="P7042" s="7">
        <f>H7042-M7042</f>
        <v/>
      </c>
      <c r="Q7042" s="7">
        <f>IF($I7042=1,(N7042-MAR1!$B$11)/MAR1!$D$11,(N7042-MAR1!$C$11)/MAR1!$E$11)</f>
        <v/>
      </c>
      <c r="R7042" s="7">
        <f>IF($I7042=1,(O7042-MAR1!$B$12)/MAR1!$D$12,(O7042-MAR1!$C$12)/MAR1!$E$12)</f>
        <v/>
      </c>
      <c r="S7042" s="7">
        <f>IF($I7042=1,(P7042-MAR1!$B$13)/MAR1!$D$13,(P7042-MAR1!$C$13)/MAR1!$E$13)</f>
        <v/>
      </c>
    </row>
    <row r="7043">
      <c r="A7043" s="5" t="n">
        <v>7042</v>
      </c>
      <c r="B7043" s="5" t="n">
        <v>20</v>
      </c>
      <c r="C7043" s="5" t="n">
        <v>107</v>
      </c>
      <c r="D7043" s="5" t="n">
        <v>4</v>
      </c>
      <c r="E7043" s="5" t="n">
        <v>0</v>
      </c>
      <c r="F7043" s="5" t="n">
        <v>35.8</v>
      </c>
      <c r="G7043" s="5" t="n">
        <v>23.4</v>
      </c>
      <c r="H7043" s="5" t="n">
        <v>25.66</v>
      </c>
      <c r="I7043" s="6">
        <f>IF(E7043&gt;=Markov!$B$3,1,0)</f>
        <v/>
      </c>
      <c r="J7043" s="6">
        <f>I7042</f>
        <v/>
      </c>
      <c r="K7043" s="7">
        <f>MAR1!$B$5+MAR1!$C$5*COS(2*PI()*$C7043/365)+MAR1!$D$5*SIN(2*PI()*$C7043/365)</f>
        <v/>
      </c>
      <c r="L7043" s="7">
        <f>MAR1!$B$6+MAR1!$C$6*COS(2*PI()*$C7043/365)+MAR1!$D$6*SIN(2*PI()*$C7043/365)</f>
        <v/>
      </c>
      <c r="M7043" s="7">
        <f>MAR1!$B$7+MAR1!$C$7*COS(2*PI()*$C7043/365)+MAR1!$D$7*SIN(2*PI()*$C7043/365)</f>
        <v/>
      </c>
      <c r="N7043" s="7">
        <f>F7043-K7043</f>
        <v/>
      </c>
      <c r="O7043" s="7">
        <f>G7043-L7043</f>
        <v/>
      </c>
      <c r="P7043" s="7">
        <f>H7043-M7043</f>
        <v/>
      </c>
      <c r="Q7043" s="7">
        <f>IF($I7043=1,(N7043-MAR1!$B$11)/MAR1!$D$11,(N7043-MAR1!$C$11)/MAR1!$E$11)</f>
        <v/>
      </c>
      <c r="R7043" s="7">
        <f>IF($I7043=1,(O7043-MAR1!$B$12)/MAR1!$D$12,(O7043-MAR1!$C$12)/MAR1!$E$12)</f>
        <v/>
      </c>
      <c r="S7043" s="7">
        <f>IF($I7043=1,(P7043-MAR1!$B$13)/MAR1!$D$13,(P7043-MAR1!$C$13)/MAR1!$E$13)</f>
        <v/>
      </c>
    </row>
    <row r="7044">
      <c r="A7044" s="5" t="n">
        <v>7043</v>
      </c>
      <c r="B7044" s="5" t="n">
        <v>20</v>
      </c>
      <c r="C7044" s="5" t="n">
        <v>108</v>
      </c>
      <c r="D7044" s="5" t="n">
        <v>4</v>
      </c>
      <c r="E7044" s="5" t="n">
        <v>0</v>
      </c>
      <c r="F7044" s="5" t="n">
        <v>37.2</v>
      </c>
      <c r="G7044" s="5" t="n">
        <v>25</v>
      </c>
      <c r="H7044" s="5" t="n">
        <v>17.54</v>
      </c>
      <c r="I7044" s="6">
        <f>IF(E7044&gt;=Markov!$B$3,1,0)</f>
        <v/>
      </c>
      <c r="J7044" s="6">
        <f>I7043</f>
        <v/>
      </c>
      <c r="K7044" s="7">
        <f>MAR1!$B$5+MAR1!$C$5*COS(2*PI()*$C7044/365)+MAR1!$D$5*SIN(2*PI()*$C7044/365)</f>
        <v/>
      </c>
      <c r="L7044" s="7">
        <f>MAR1!$B$6+MAR1!$C$6*COS(2*PI()*$C7044/365)+MAR1!$D$6*SIN(2*PI()*$C7044/365)</f>
        <v/>
      </c>
      <c r="M7044" s="7">
        <f>MAR1!$B$7+MAR1!$C$7*COS(2*PI()*$C7044/365)+MAR1!$D$7*SIN(2*PI()*$C7044/365)</f>
        <v/>
      </c>
      <c r="N7044" s="7">
        <f>F7044-K7044</f>
        <v/>
      </c>
      <c r="O7044" s="7">
        <f>G7044-L7044</f>
        <v/>
      </c>
      <c r="P7044" s="7">
        <f>H7044-M7044</f>
        <v/>
      </c>
      <c r="Q7044" s="7">
        <f>IF($I7044=1,(N7044-MAR1!$B$11)/MAR1!$D$11,(N7044-MAR1!$C$11)/MAR1!$E$11)</f>
        <v/>
      </c>
      <c r="R7044" s="7">
        <f>IF($I7044=1,(O7044-MAR1!$B$12)/MAR1!$D$12,(O7044-MAR1!$C$12)/MAR1!$E$12)</f>
        <v/>
      </c>
      <c r="S7044" s="7">
        <f>IF($I7044=1,(P7044-MAR1!$B$13)/MAR1!$D$13,(P7044-MAR1!$C$13)/MAR1!$E$13)</f>
        <v/>
      </c>
    </row>
    <row r="7045">
      <c r="A7045" s="5" t="n">
        <v>7044</v>
      </c>
      <c r="B7045" s="5" t="n">
        <v>20</v>
      </c>
      <c r="C7045" s="5" t="n">
        <v>109</v>
      </c>
      <c r="D7045" s="5" t="n">
        <v>4</v>
      </c>
      <c r="E7045" s="5" t="n">
        <v>5</v>
      </c>
      <c r="F7045" s="5" t="n">
        <v>33.3</v>
      </c>
      <c r="G7045" s="5" t="n">
        <v>24.4</v>
      </c>
      <c r="H7045" s="5" t="n">
        <v>13.35</v>
      </c>
      <c r="I7045" s="6">
        <f>IF(E7045&gt;=Markov!$B$3,1,0)</f>
        <v/>
      </c>
      <c r="J7045" s="6">
        <f>I7044</f>
        <v/>
      </c>
      <c r="K7045" s="7">
        <f>MAR1!$B$5+MAR1!$C$5*COS(2*PI()*$C7045/365)+MAR1!$D$5*SIN(2*PI()*$C7045/365)</f>
        <v/>
      </c>
      <c r="L7045" s="7">
        <f>MAR1!$B$6+MAR1!$C$6*COS(2*PI()*$C7045/365)+MAR1!$D$6*SIN(2*PI()*$C7045/365)</f>
        <v/>
      </c>
      <c r="M7045" s="7">
        <f>MAR1!$B$7+MAR1!$C$7*COS(2*PI()*$C7045/365)+MAR1!$D$7*SIN(2*PI()*$C7045/365)</f>
        <v/>
      </c>
      <c r="N7045" s="7">
        <f>F7045-K7045</f>
        <v/>
      </c>
      <c r="O7045" s="7">
        <f>G7045-L7045</f>
        <v/>
      </c>
      <c r="P7045" s="7">
        <f>H7045-M7045</f>
        <v/>
      </c>
      <c r="Q7045" s="7">
        <f>IF($I7045=1,(N7045-MAR1!$B$11)/MAR1!$D$11,(N7045-MAR1!$C$11)/MAR1!$E$11)</f>
        <v/>
      </c>
      <c r="R7045" s="7">
        <f>IF($I7045=1,(O7045-MAR1!$B$12)/MAR1!$D$12,(O7045-MAR1!$C$12)/MAR1!$E$12)</f>
        <v/>
      </c>
      <c r="S7045" s="7">
        <f>IF($I7045=1,(P7045-MAR1!$B$13)/MAR1!$D$13,(P7045-MAR1!$C$13)/MAR1!$E$13)</f>
        <v/>
      </c>
    </row>
    <row r="7046">
      <c r="A7046" s="5" t="n">
        <v>7045</v>
      </c>
      <c r="B7046" s="5" t="n">
        <v>20</v>
      </c>
      <c r="C7046" s="5" t="n">
        <v>110</v>
      </c>
      <c r="D7046" s="5" t="n">
        <v>4</v>
      </c>
      <c r="E7046" s="5" t="n">
        <v>0</v>
      </c>
      <c r="F7046" s="5" t="n">
        <v>37.3</v>
      </c>
      <c r="G7046" s="5" t="n">
        <v>27.2</v>
      </c>
      <c r="H7046" s="5" t="n">
        <v>23.38</v>
      </c>
      <c r="I7046" s="6">
        <f>IF(E7046&gt;=Markov!$B$3,1,0)</f>
        <v/>
      </c>
      <c r="J7046" s="6">
        <f>I7045</f>
        <v/>
      </c>
      <c r="K7046" s="7">
        <f>MAR1!$B$5+MAR1!$C$5*COS(2*PI()*$C7046/365)+MAR1!$D$5*SIN(2*PI()*$C7046/365)</f>
        <v/>
      </c>
      <c r="L7046" s="7">
        <f>MAR1!$B$6+MAR1!$C$6*COS(2*PI()*$C7046/365)+MAR1!$D$6*SIN(2*PI()*$C7046/365)</f>
        <v/>
      </c>
      <c r="M7046" s="7">
        <f>MAR1!$B$7+MAR1!$C$7*COS(2*PI()*$C7046/365)+MAR1!$D$7*SIN(2*PI()*$C7046/365)</f>
        <v/>
      </c>
      <c r="N7046" s="7">
        <f>F7046-K7046</f>
        <v/>
      </c>
      <c r="O7046" s="7">
        <f>G7046-L7046</f>
        <v/>
      </c>
      <c r="P7046" s="7">
        <f>H7046-M7046</f>
        <v/>
      </c>
      <c r="Q7046" s="7">
        <f>IF($I7046=1,(N7046-MAR1!$B$11)/MAR1!$D$11,(N7046-MAR1!$C$11)/MAR1!$E$11)</f>
        <v/>
      </c>
      <c r="R7046" s="7">
        <f>IF($I7046=1,(O7046-MAR1!$B$12)/MAR1!$D$12,(O7046-MAR1!$C$12)/MAR1!$E$12)</f>
        <v/>
      </c>
      <c r="S7046" s="7">
        <f>IF($I7046=1,(P7046-MAR1!$B$13)/MAR1!$D$13,(P7046-MAR1!$C$13)/MAR1!$E$13)</f>
        <v/>
      </c>
    </row>
    <row r="7047">
      <c r="A7047" s="5" t="n">
        <v>7046</v>
      </c>
      <c r="B7047" s="5" t="n">
        <v>20</v>
      </c>
      <c r="C7047" s="5" t="n">
        <v>111</v>
      </c>
      <c r="D7047" s="5" t="n">
        <v>4</v>
      </c>
      <c r="E7047" s="5" t="n">
        <v>0</v>
      </c>
      <c r="F7047" s="5" t="n">
        <v>37</v>
      </c>
      <c r="G7047" s="5" t="n">
        <v>26.4</v>
      </c>
      <c r="H7047" s="5" t="n">
        <v>24.48</v>
      </c>
      <c r="I7047" s="6">
        <f>IF(E7047&gt;=Markov!$B$3,1,0)</f>
        <v/>
      </c>
      <c r="J7047" s="6">
        <f>I7046</f>
        <v/>
      </c>
      <c r="K7047" s="7">
        <f>MAR1!$B$5+MAR1!$C$5*COS(2*PI()*$C7047/365)+MAR1!$D$5*SIN(2*PI()*$C7047/365)</f>
        <v/>
      </c>
      <c r="L7047" s="7">
        <f>MAR1!$B$6+MAR1!$C$6*COS(2*PI()*$C7047/365)+MAR1!$D$6*SIN(2*PI()*$C7047/365)</f>
        <v/>
      </c>
      <c r="M7047" s="7">
        <f>MAR1!$B$7+MAR1!$C$7*COS(2*PI()*$C7047/365)+MAR1!$D$7*SIN(2*PI()*$C7047/365)</f>
        <v/>
      </c>
      <c r="N7047" s="7">
        <f>F7047-K7047</f>
        <v/>
      </c>
      <c r="O7047" s="7">
        <f>G7047-L7047</f>
        <v/>
      </c>
      <c r="P7047" s="7">
        <f>H7047-M7047</f>
        <v/>
      </c>
      <c r="Q7047" s="7">
        <f>IF($I7047=1,(N7047-MAR1!$B$11)/MAR1!$D$11,(N7047-MAR1!$C$11)/MAR1!$E$11)</f>
        <v/>
      </c>
      <c r="R7047" s="7">
        <f>IF($I7047=1,(O7047-MAR1!$B$12)/MAR1!$D$12,(O7047-MAR1!$C$12)/MAR1!$E$12)</f>
        <v/>
      </c>
      <c r="S7047" s="7">
        <f>IF($I7047=1,(P7047-MAR1!$B$13)/MAR1!$D$13,(P7047-MAR1!$C$13)/MAR1!$E$13)</f>
        <v/>
      </c>
    </row>
    <row r="7048">
      <c r="A7048" s="5" t="n">
        <v>7047</v>
      </c>
      <c r="B7048" s="5" t="n">
        <v>20</v>
      </c>
      <c r="C7048" s="5" t="n">
        <v>112</v>
      </c>
      <c r="D7048" s="5" t="n">
        <v>4</v>
      </c>
      <c r="E7048" s="5" t="n">
        <v>0</v>
      </c>
      <c r="F7048" s="5" t="n">
        <v>38.5</v>
      </c>
      <c r="G7048" s="5" t="n">
        <v>25.2</v>
      </c>
      <c r="H7048" s="5" t="n">
        <v>25.91</v>
      </c>
      <c r="I7048" s="6">
        <f>IF(E7048&gt;=Markov!$B$3,1,0)</f>
        <v/>
      </c>
      <c r="J7048" s="6">
        <f>I7047</f>
        <v/>
      </c>
      <c r="K7048" s="7">
        <f>MAR1!$B$5+MAR1!$C$5*COS(2*PI()*$C7048/365)+MAR1!$D$5*SIN(2*PI()*$C7048/365)</f>
        <v/>
      </c>
      <c r="L7048" s="7">
        <f>MAR1!$B$6+MAR1!$C$6*COS(2*PI()*$C7048/365)+MAR1!$D$6*SIN(2*PI()*$C7048/365)</f>
        <v/>
      </c>
      <c r="M7048" s="7">
        <f>MAR1!$B$7+MAR1!$C$7*COS(2*PI()*$C7048/365)+MAR1!$D$7*SIN(2*PI()*$C7048/365)</f>
        <v/>
      </c>
      <c r="N7048" s="7">
        <f>F7048-K7048</f>
        <v/>
      </c>
      <c r="O7048" s="7">
        <f>G7048-L7048</f>
        <v/>
      </c>
      <c r="P7048" s="7">
        <f>H7048-M7048</f>
        <v/>
      </c>
      <c r="Q7048" s="7">
        <f>IF($I7048=1,(N7048-MAR1!$B$11)/MAR1!$D$11,(N7048-MAR1!$C$11)/MAR1!$E$11)</f>
        <v/>
      </c>
      <c r="R7048" s="7">
        <f>IF($I7048=1,(O7048-MAR1!$B$12)/MAR1!$D$12,(O7048-MAR1!$C$12)/MAR1!$E$12)</f>
        <v/>
      </c>
      <c r="S7048" s="7">
        <f>IF($I7048=1,(P7048-MAR1!$B$13)/MAR1!$D$13,(P7048-MAR1!$C$13)/MAR1!$E$13)</f>
        <v/>
      </c>
    </row>
    <row r="7049">
      <c r="A7049" s="5" t="n">
        <v>7048</v>
      </c>
      <c r="B7049" s="5" t="n">
        <v>20</v>
      </c>
      <c r="C7049" s="5" t="n">
        <v>113</v>
      </c>
      <c r="D7049" s="5" t="n">
        <v>4</v>
      </c>
      <c r="E7049" s="5" t="n">
        <v>0</v>
      </c>
      <c r="F7049" s="5" t="n">
        <v>37.8</v>
      </c>
      <c r="G7049" s="5" t="n">
        <v>23.8</v>
      </c>
      <c r="H7049" s="5" t="n">
        <v>22.94</v>
      </c>
      <c r="I7049" s="6">
        <f>IF(E7049&gt;=Markov!$B$3,1,0)</f>
        <v/>
      </c>
      <c r="J7049" s="6">
        <f>I7048</f>
        <v/>
      </c>
      <c r="K7049" s="7">
        <f>MAR1!$B$5+MAR1!$C$5*COS(2*PI()*$C7049/365)+MAR1!$D$5*SIN(2*PI()*$C7049/365)</f>
        <v/>
      </c>
      <c r="L7049" s="7">
        <f>MAR1!$B$6+MAR1!$C$6*COS(2*PI()*$C7049/365)+MAR1!$D$6*SIN(2*PI()*$C7049/365)</f>
        <v/>
      </c>
      <c r="M7049" s="7">
        <f>MAR1!$B$7+MAR1!$C$7*COS(2*PI()*$C7049/365)+MAR1!$D$7*SIN(2*PI()*$C7049/365)</f>
        <v/>
      </c>
      <c r="N7049" s="7">
        <f>F7049-K7049</f>
        <v/>
      </c>
      <c r="O7049" s="7">
        <f>G7049-L7049</f>
        <v/>
      </c>
      <c r="P7049" s="7">
        <f>H7049-M7049</f>
        <v/>
      </c>
      <c r="Q7049" s="7">
        <f>IF($I7049=1,(N7049-MAR1!$B$11)/MAR1!$D$11,(N7049-MAR1!$C$11)/MAR1!$E$11)</f>
        <v/>
      </c>
      <c r="R7049" s="7">
        <f>IF($I7049=1,(O7049-MAR1!$B$12)/MAR1!$D$12,(O7049-MAR1!$C$12)/MAR1!$E$12)</f>
        <v/>
      </c>
      <c r="S7049" s="7">
        <f>IF($I7049=1,(P7049-MAR1!$B$13)/MAR1!$D$13,(P7049-MAR1!$C$13)/MAR1!$E$13)</f>
        <v/>
      </c>
    </row>
    <row r="7050">
      <c r="A7050" s="5" t="n">
        <v>7049</v>
      </c>
      <c r="B7050" s="5" t="n">
        <v>20</v>
      </c>
      <c r="C7050" s="5" t="n">
        <v>114</v>
      </c>
      <c r="D7050" s="5" t="n">
        <v>4</v>
      </c>
      <c r="E7050" s="5" t="n">
        <v>0</v>
      </c>
      <c r="F7050" s="5" t="n">
        <v>40.3</v>
      </c>
      <c r="G7050" s="5" t="n">
        <v>23.5</v>
      </c>
      <c r="H7050" s="5" t="n">
        <v>26.72</v>
      </c>
      <c r="I7050" s="6">
        <f>IF(E7050&gt;=Markov!$B$3,1,0)</f>
        <v/>
      </c>
      <c r="J7050" s="6">
        <f>I7049</f>
        <v/>
      </c>
      <c r="K7050" s="7">
        <f>MAR1!$B$5+MAR1!$C$5*COS(2*PI()*$C7050/365)+MAR1!$D$5*SIN(2*PI()*$C7050/365)</f>
        <v/>
      </c>
      <c r="L7050" s="7">
        <f>MAR1!$B$6+MAR1!$C$6*COS(2*PI()*$C7050/365)+MAR1!$D$6*SIN(2*PI()*$C7050/365)</f>
        <v/>
      </c>
      <c r="M7050" s="7">
        <f>MAR1!$B$7+MAR1!$C$7*COS(2*PI()*$C7050/365)+MAR1!$D$7*SIN(2*PI()*$C7050/365)</f>
        <v/>
      </c>
      <c r="N7050" s="7">
        <f>F7050-K7050</f>
        <v/>
      </c>
      <c r="O7050" s="7">
        <f>G7050-L7050</f>
        <v/>
      </c>
      <c r="P7050" s="7">
        <f>H7050-M7050</f>
        <v/>
      </c>
      <c r="Q7050" s="7">
        <f>IF($I7050=1,(N7050-MAR1!$B$11)/MAR1!$D$11,(N7050-MAR1!$C$11)/MAR1!$E$11)</f>
        <v/>
      </c>
      <c r="R7050" s="7">
        <f>IF($I7050=1,(O7050-MAR1!$B$12)/MAR1!$D$12,(O7050-MAR1!$C$12)/MAR1!$E$12)</f>
        <v/>
      </c>
      <c r="S7050" s="7">
        <f>IF($I7050=1,(P7050-MAR1!$B$13)/MAR1!$D$13,(P7050-MAR1!$C$13)/MAR1!$E$13)</f>
        <v/>
      </c>
    </row>
    <row r="7051">
      <c r="A7051" s="5" t="n">
        <v>7050</v>
      </c>
      <c r="B7051" s="5" t="n">
        <v>20</v>
      </c>
      <c r="C7051" s="5" t="n">
        <v>115</v>
      </c>
      <c r="D7051" s="5" t="n">
        <v>4</v>
      </c>
      <c r="E7051" s="5" t="n">
        <v>0</v>
      </c>
      <c r="F7051" s="5" t="n">
        <v>40.2</v>
      </c>
      <c r="G7051" s="5" t="n">
        <v>25</v>
      </c>
      <c r="H7051" s="5" t="n">
        <v>24.11</v>
      </c>
      <c r="I7051" s="6">
        <f>IF(E7051&gt;=Markov!$B$3,1,0)</f>
        <v/>
      </c>
      <c r="J7051" s="6">
        <f>I7050</f>
        <v/>
      </c>
      <c r="K7051" s="7">
        <f>MAR1!$B$5+MAR1!$C$5*COS(2*PI()*$C7051/365)+MAR1!$D$5*SIN(2*PI()*$C7051/365)</f>
        <v/>
      </c>
      <c r="L7051" s="7">
        <f>MAR1!$B$6+MAR1!$C$6*COS(2*PI()*$C7051/365)+MAR1!$D$6*SIN(2*PI()*$C7051/365)</f>
        <v/>
      </c>
      <c r="M7051" s="7">
        <f>MAR1!$B$7+MAR1!$C$7*COS(2*PI()*$C7051/365)+MAR1!$D$7*SIN(2*PI()*$C7051/365)</f>
        <v/>
      </c>
      <c r="N7051" s="7">
        <f>F7051-K7051</f>
        <v/>
      </c>
      <c r="O7051" s="7">
        <f>G7051-L7051</f>
        <v/>
      </c>
      <c r="P7051" s="7">
        <f>H7051-M7051</f>
        <v/>
      </c>
      <c r="Q7051" s="7">
        <f>IF($I7051=1,(N7051-MAR1!$B$11)/MAR1!$D$11,(N7051-MAR1!$C$11)/MAR1!$E$11)</f>
        <v/>
      </c>
      <c r="R7051" s="7">
        <f>IF($I7051=1,(O7051-MAR1!$B$12)/MAR1!$D$12,(O7051-MAR1!$C$12)/MAR1!$E$12)</f>
        <v/>
      </c>
      <c r="S7051" s="7">
        <f>IF($I7051=1,(P7051-MAR1!$B$13)/MAR1!$D$13,(P7051-MAR1!$C$13)/MAR1!$E$13)</f>
        <v/>
      </c>
    </row>
    <row r="7052">
      <c r="A7052" s="5" t="n">
        <v>7051</v>
      </c>
      <c r="B7052" s="5" t="n">
        <v>20</v>
      </c>
      <c r="C7052" s="5" t="n">
        <v>116</v>
      </c>
      <c r="D7052" s="5" t="n">
        <v>4</v>
      </c>
      <c r="E7052" s="5" t="n">
        <v>0</v>
      </c>
      <c r="F7052" s="5" t="n">
        <v>38.8</v>
      </c>
      <c r="G7052" s="5" t="n">
        <v>25.3</v>
      </c>
      <c r="H7052" s="5" t="n">
        <v>20.91</v>
      </c>
      <c r="I7052" s="6">
        <f>IF(E7052&gt;=Markov!$B$3,1,0)</f>
        <v/>
      </c>
      <c r="J7052" s="6">
        <f>I7051</f>
        <v/>
      </c>
      <c r="K7052" s="7">
        <f>MAR1!$B$5+MAR1!$C$5*COS(2*PI()*$C7052/365)+MAR1!$D$5*SIN(2*PI()*$C7052/365)</f>
        <v/>
      </c>
      <c r="L7052" s="7">
        <f>MAR1!$B$6+MAR1!$C$6*COS(2*PI()*$C7052/365)+MAR1!$D$6*SIN(2*PI()*$C7052/365)</f>
        <v/>
      </c>
      <c r="M7052" s="7">
        <f>MAR1!$B$7+MAR1!$C$7*COS(2*PI()*$C7052/365)+MAR1!$D$7*SIN(2*PI()*$C7052/365)</f>
        <v/>
      </c>
      <c r="N7052" s="7">
        <f>F7052-K7052</f>
        <v/>
      </c>
      <c r="O7052" s="7">
        <f>G7052-L7052</f>
        <v/>
      </c>
      <c r="P7052" s="7">
        <f>H7052-M7052</f>
        <v/>
      </c>
      <c r="Q7052" s="7">
        <f>IF($I7052=1,(N7052-MAR1!$B$11)/MAR1!$D$11,(N7052-MAR1!$C$11)/MAR1!$E$11)</f>
        <v/>
      </c>
      <c r="R7052" s="7">
        <f>IF($I7052=1,(O7052-MAR1!$B$12)/MAR1!$D$12,(O7052-MAR1!$C$12)/MAR1!$E$12)</f>
        <v/>
      </c>
      <c r="S7052" s="7">
        <f>IF($I7052=1,(P7052-MAR1!$B$13)/MAR1!$D$13,(P7052-MAR1!$C$13)/MAR1!$E$13)</f>
        <v/>
      </c>
    </row>
    <row r="7053">
      <c r="A7053" s="5" t="n">
        <v>7052</v>
      </c>
      <c r="B7053" s="5" t="n">
        <v>20</v>
      </c>
      <c r="C7053" s="5" t="n">
        <v>117</v>
      </c>
      <c r="D7053" s="5" t="n">
        <v>4</v>
      </c>
      <c r="E7053" s="5" t="n">
        <v>0</v>
      </c>
      <c r="F7053" s="5" t="n">
        <v>39.9</v>
      </c>
      <c r="G7053" s="5" t="n">
        <v>24.2</v>
      </c>
      <c r="H7053" s="5" t="n">
        <v>19.93</v>
      </c>
      <c r="I7053" s="6">
        <f>IF(E7053&gt;=Markov!$B$3,1,0)</f>
        <v/>
      </c>
      <c r="J7053" s="6">
        <f>I7052</f>
        <v/>
      </c>
      <c r="K7053" s="7">
        <f>MAR1!$B$5+MAR1!$C$5*COS(2*PI()*$C7053/365)+MAR1!$D$5*SIN(2*PI()*$C7053/365)</f>
        <v/>
      </c>
      <c r="L7053" s="7">
        <f>MAR1!$B$6+MAR1!$C$6*COS(2*PI()*$C7053/365)+MAR1!$D$6*SIN(2*PI()*$C7053/365)</f>
        <v/>
      </c>
      <c r="M7053" s="7">
        <f>MAR1!$B$7+MAR1!$C$7*COS(2*PI()*$C7053/365)+MAR1!$D$7*SIN(2*PI()*$C7053/365)</f>
        <v/>
      </c>
      <c r="N7053" s="7">
        <f>F7053-K7053</f>
        <v/>
      </c>
      <c r="O7053" s="7">
        <f>G7053-L7053</f>
        <v/>
      </c>
      <c r="P7053" s="7">
        <f>H7053-M7053</f>
        <v/>
      </c>
      <c r="Q7053" s="7">
        <f>IF($I7053=1,(N7053-MAR1!$B$11)/MAR1!$D$11,(N7053-MAR1!$C$11)/MAR1!$E$11)</f>
        <v/>
      </c>
      <c r="R7053" s="7">
        <f>IF($I7053=1,(O7053-MAR1!$B$12)/MAR1!$D$12,(O7053-MAR1!$C$12)/MAR1!$E$12)</f>
        <v/>
      </c>
      <c r="S7053" s="7">
        <f>IF($I7053=1,(P7053-MAR1!$B$13)/MAR1!$D$13,(P7053-MAR1!$C$13)/MAR1!$E$13)</f>
        <v/>
      </c>
    </row>
    <row r="7054">
      <c r="A7054" s="5" t="n">
        <v>7053</v>
      </c>
      <c r="B7054" s="5" t="n">
        <v>20</v>
      </c>
      <c r="C7054" s="5" t="n">
        <v>118</v>
      </c>
      <c r="D7054" s="5" t="n">
        <v>4</v>
      </c>
      <c r="E7054" s="5" t="n">
        <v>0</v>
      </c>
      <c r="F7054" s="5" t="n">
        <v>38.9</v>
      </c>
      <c r="G7054" s="5" t="n">
        <v>24.2</v>
      </c>
      <c r="H7054" s="5" t="n">
        <v>17.93</v>
      </c>
      <c r="I7054" s="6">
        <f>IF(E7054&gt;=Markov!$B$3,1,0)</f>
        <v/>
      </c>
      <c r="J7054" s="6">
        <f>I7053</f>
        <v/>
      </c>
      <c r="K7054" s="7">
        <f>MAR1!$B$5+MAR1!$C$5*COS(2*PI()*$C7054/365)+MAR1!$D$5*SIN(2*PI()*$C7054/365)</f>
        <v/>
      </c>
      <c r="L7054" s="7">
        <f>MAR1!$B$6+MAR1!$C$6*COS(2*PI()*$C7054/365)+MAR1!$D$6*SIN(2*PI()*$C7054/365)</f>
        <v/>
      </c>
      <c r="M7054" s="7">
        <f>MAR1!$B$7+MAR1!$C$7*COS(2*PI()*$C7054/365)+MAR1!$D$7*SIN(2*PI()*$C7054/365)</f>
        <v/>
      </c>
      <c r="N7054" s="7">
        <f>F7054-K7054</f>
        <v/>
      </c>
      <c r="O7054" s="7">
        <f>G7054-L7054</f>
        <v/>
      </c>
      <c r="P7054" s="7">
        <f>H7054-M7054</f>
        <v/>
      </c>
      <c r="Q7054" s="7">
        <f>IF($I7054=1,(N7054-MAR1!$B$11)/MAR1!$D$11,(N7054-MAR1!$C$11)/MAR1!$E$11)</f>
        <v/>
      </c>
      <c r="R7054" s="7">
        <f>IF($I7054=1,(O7054-MAR1!$B$12)/MAR1!$D$12,(O7054-MAR1!$C$12)/MAR1!$E$12)</f>
        <v/>
      </c>
      <c r="S7054" s="7">
        <f>IF($I7054=1,(P7054-MAR1!$B$13)/MAR1!$D$13,(P7054-MAR1!$C$13)/MAR1!$E$13)</f>
        <v/>
      </c>
    </row>
    <row r="7055">
      <c r="A7055" s="5" t="n">
        <v>7054</v>
      </c>
      <c r="B7055" s="5" t="n">
        <v>20</v>
      </c>
      <c r="C7055" s="5" t="n">
        <v>119</v>
      </c>
      <c r="D7055" s="5" t="n">
        <v>4</v>
      </c>
      <c r="E7055" s="5" t="n">
        <v>0</v>
      </c>
      <c r="F7055" s="5" t="n">
        <v>36.7</v>
      </c>
      <c r="G7055" s="5" t="n">
        <v>24.4</v>
      </c>
      <c r="H7055" s="5" t="n">
        <v>17.93</v>
      </c>
      <c r="I7055" s="6">
        <f>IF(E7055&gt;=Markov!$B$3,1,0)</f>
        <v/>
      </c>
      <c r="J7055" s="6">
        <f>I7054</f>
        <v/>
      </c>
      <c r="K7055" s="7">
        <f>MAR1!$B$5+MAR1!$C$5*COS(2*PI()*$C7055/365)+MAR1!$D$5*SIN(2*PI()*$C7055/365)</f>
        <v/>
      </c>
      <c r="L7055" s="7">
        <f>MAR1!$B$6+MAR1!$C$6*COS(2*PI()*$C7055/365)+MAR1!$D$6*SIN(2*PI()*$C7055/365)</f>
        <v/>
      </c>
      <c r="M7055" s="7">
        <f>MAR1!$B$7+MAR1!$C$7*COS(2*PI()*$C7055/365)+MAR1!$D$7*SIN(2*PI()*$C7055/365)</f>
        <v/>
      </c>
      <c r="N7055" s="7">
        <f>F7055-K7055</f>
        <v/>
      </c>
      <c r="O7055" s="7">
        <f>G7055-L7055</f>
        <v/>
      </c>
      <c r="P7055" s="7">
        <f>H7055-M7055</f>
        <v/>
      </c>
      <c r="Q7055" s="7">
        <f>IF($I7055=1,(N7055-MAR1!$B$11)/MAR1!$D$11,(N7055-MAR1!$C$11)/MAR1!$E$11)</f>
        <v/>
      </c>
      <c r="R7055" s="7">
        <f>IF($I7055=1,(O7055-MAR1!$B$12)/MAR1!$D$12,(O7055-MAR1!$C$12)/MAR1!$E$12)</f>
        <v/>
      </c>
      <c r="S7055" s="7">
        <f>IF($I7055=1,(P7055-MAR1!$B$13)/MAR1!$D$13,(P7055-MAR1!$C$13)/MAR1!$E$13)</f>
        <v/>
      </c>
    </row>
    <row r="7056">
      <c r="A7056" s="5" t="n">
        <v>7055</v>
      </c>
      <c r="B7056" s="5" t="n">
        <v>20</v>
      </c>
      <c r="C7056" s="5" t="n">
        <v>120</v>
      </c>
      <c r="D7056" s="5" t="n">
        <v>4</v>
      </c>
      <c r="E7056" s="5" t="n">
        <v>0</v>
      </c>
      <c r="F7056" s="5" t="n">
        <v>38.6</v>
      </c>
      <c r="G7056" s="5" t="n">
        <v>25.8</v>
      </c>
      <c r="H7056" s="5" t="n">
        <v>20.29</v>
      </c>
      <c r="I7056" s="6">
        <f>IF(E7056&gt;=Markov!$B$3,1,0)</f>
        <v/>
      </c>
      <c r="J7056" s="6">
        <f>I7055</f>
        <v/>
      </c>
      <c r="K7056" s="7">
        <f>MAR1!$B$5+MAR1!$C$5*COS(2*PI()*$C7056/365)+MAR1!$D$5*SIN(2*PI()*$C7056/365)</f>
        <v/>
      </c>
      <c r="L7056" s="7">
        <f>MAR1!$B$6+MAR1!$C$6*COS(2*PI()*$C7056/365)+MAR1!$D$6*SIN(2*PI()*$C7056/365)</f>
        <v/>
      </c>
      <c r="M7056" s="7">
        <f>MAR1!$B$7+MAR1!$C$7*COS(2*PI()*$C7056/365)+MAR1!$D$7*SIN(2*PI()*$C7056/365)</f>
        <v/>
      </c>
      <c r="N7056" s="7">
        <f>F7056-K7056</f>
        <v/>
      </c>
      <c r="O7056" s="7">
        <f>G7056-L7056</f>
        <v/>
      </c>
      <c r="P7056" s="7">
        <f>H7056-M7056</f>
        <v/>
      </c>
      <c r="Q7056" s="7">
        <f>IF($I7056=1,(N7056-MAR1!$B$11)/MAR1!$D$11,(N7056-MAR1!$C$11)/MAR1!$E$11)</f>
        <v/>
      </c>
      <c r="R7056" s="7">
        <f>IF($I7056=1,(O7056-MAR1!$B$12)/MAR1!$D$12,(O7056-MAR1!$C$12)/MAR1!$E$12)</f>
        <v/>
      </c>
      <c r="S7056" s="7">
        <f>IF($I7056=1,(P7056-MAR1!$B$13)/MAR1!$D$13,(P7056-MAR1!$C$13)/MAR1!$E$13)</f>
        <v/>
      </c>
    </row>
    <row r="7057">
      <c r="A7057" s="5" t="n">
        <v>7056</v>
      </c>
      <c r="B7057" s="5" t="n">
        <v>20</v>
      </c>
      <c r="C7057" s="5" t="n">
        <v>121</v>
      </c>
      <c r="D7057" s="5" t="n">
        <v>5</v>
      </c>
      <c r="E7057" s="5" t="n">
        <v>0</v>
      </c>
      <c r="F7057" s="5" t="n">
        <v>38.4</v>
      </c>
      <c r="G7057" s="5" t="n">
        <v>26.7</v>
      </c>
      <c r="H7057" s="5" t="n">
        <v>26.6</v>
      </c>
      <c r="I7057" s="6">
        <f>IF(E7057&gt;=Markov!$B$3,1,0)</f>
        <v/>
      </c>
      <c r="J7057" s="6">
        <f>I7056</f>
        <v/>
      </c>
      <c r="K7057" s="7">
        <f>MAR1!$B$5+MAR1!$C$5*COS(2*PI()*$C7057/365)+MAR1!$D$5*SIN(2*PI()*$C7057/365)</f>
        <v/>
      </c>
      <c r="L7057" s="7">
        <f>MAR1!$B$6+MAR1!$C$6*COS(2*PI()*$C7057/365)+MAR1!$D$6*SIN(2*PI()*$C7057/365)</f>
        <v/>
      </c>
      <c r="M7057" s="7">
        <f>MAR1!$B$7+MAR1!$C$7*COS(2*PI()*$C7057/365)+MAR1!$D$7*SIN(2*PI()*$C7057/365)</f>
        <v/>
      </c>
      <c r="N7057" s="7">
        <f>F7057-K7057</f>
        <v/>
      </c>
      <c r="O7057" s="7">
        <f>G7057-L7057</f>
        <v/>
      </c>
      <c r="P7057" s="7">
        <f>H7057-M7057</f>
        <v/>
      </c>
      <c r="Q7057" s="7">
        <f>IF($I7057=1,(N7057-MAR1!$B$11)/MAR1!$D$11,(N7057-MAR1!$C$11)/MAR1!$E$11)</f>
        <v/>
      </c>
      <c r="R7057" s="7">
        <f>IF($I7057=1,(O7057-MAR1!$B$12)/MAR1!$D$12,(O7057-MAR1!$C$12)/MAR1!$E$12)</f>
        <v/>
      </c>
      <c r="S7057" s="7">
        <f>IF($I7057=1,(P7057-MAR1!$B$13)/MAR1!$D$13,(P7057-MAR1!$C$13)/MAR1!$E$13)</f>
        <v/>
      </c>
    </row>
    <row r="7058">
      <c r="A7058" s="5" t="n">
        <v>7057</v>
      </c>
      <c r="B7058" s="5" t="n">
        <v>20</v>
      </c>
      <c r="C7058" s="5" t="n">
        <v>122</v>
      </c>
      <c r="D7058" s="5" t="n">
        <v>5</v>
      </c>
      <c r="E7058" s="5" t="n">
        <v>0</v>
      </c>
      <c r="F7058" s="5" t="n">
        <v>38.5</v>
      </c>
      <c r="G7058" s="5" t="n">
        <v>25.7</v>
      </c>
      <c r="H7058" s="5" t="n">
        <v>26.38</v>
      </c>
      <c r="I7058" s="6">
        <f>IF(E7058&gt;=Markov!$B$3,1,0)</f>
        <v/>
      </c>
      <c r="J7058" s="6">
        <f>I7057</f>
        <v/>
      </c>
      <c r="K7058" s="7">
        <f>MAR1!$B$5+MAR1!$C$5*COS(2*PI()*$C7058/365)+MAR1!$D$5*SIN(2*PI()*$C7058/365)</f>
        <v/>
      </c>
      <c r="L7058" s="7">
        <f>MAR1!$B$6+MAR1!$C$6*COS(2*PI()*$C7058/365)+MAR1!$D$6*SIN(2*PI()*$C7058/365)</f>
        <v/>
      </c>
      <c r="M7058" s="7">
        <f>MAR1!$B$7+MAR1!$C$7*COS(2*PI()*$C7058/365)+MAR1!$D$7*SIN(2*PI()*$C7058/365)</f>
        <v/>
      </c>
      <c r="N7058" s="7">
        <f>F7058-K7058</f>
        <v/>
      </c>
      <c r="O7058" s="7">
        <f>G7058-L7058</f>
        <v/>
      </c>
      <c r="P7058" s="7">
        <f>H7058-M7058</f>
        <v/>
      </c>
      <c r="Q7058" s="7">
        <f>IF($I7058=1,(N7058-MAR1!$B$11)/MAR1!$D$11,(N7058-MAR1!$C$11)/MAR1!$E$11)</f>
        <v/>
      </c>
      <c r="R7058" s="7">
        <f>IF($I7058=1,(O7058-MAR1!$B$12)/MAR1!$D$12,(O7058-MAR1!$C$12)/MAR1!$E$12)</f>
        <v/>
      </c>
      <c r="S7058" s="7">
        <f>IF($I7058=1,(P7058-MAR1!$B$13)/MAR1!$D$13,(P7058-MAR1!$C$13)/MAR1!$E$13)</f>
        <v/>
      </c>
    </row>
    <row r="7059">
      <c r="A7059" s="5" t="n">
        <v>7058</v>
      </c>
      <c r="B7059" s="5" t="n">
        <v>20</v>
      </c>
      <c r="C7059" s="5" t="n">
        <v>123</v>
      </c>
      <c r="D7059" s="5" t="n">
        <v>5</v>
      </c>
      <c r="E7059" s="5" t="n">
        <v>0</v>
      </c>
      <c r="F7059" s="5" t="n">
        <v>38.2</v>
      </c>
      <c r="G7059" s="5" t="n">
        <v>27.2</v>
      </c>
      <c r="H7059" s="5" t="n">
        <v>25.18</v>
      </c>
      <c r="I7059" s="6">
        <f>IF(E7059&gt;=Markov!$B$3,1,0)</f>
        <v/>
      </c>
      <c r="J7059" s="6">
        <f>I7058</f>
        <v/>
      </c>
      <c r="K7059" s="7">
        <f>MAR1!$B$5+MAR1!$C$5*COS(2*PI()*$C7059/365)+MAR1!$D$5*SIN(2*PI()*$C7059/365)</f>
        <v/>
      </c>
      <c r="L7059" s="7">
        <f>MAR1!$B$6+MAR1!$C$6*COS(2*PI()*$C7059/365)+MAR1!$D$6*SIN(2*PI()*$C7059/365)</f>
        <v/>
      </c>
      <c r="M7059" s="7">
        <f>MAR1!$B$7+MAR1!$C$7*COS(2*PI()*$C7059/365)+MAR1!$D$7*SIN(2*PI()*$C7059/365)</f>
        <v/>
      </c>
      <c r="N7059" s="7">
        <f>F7059-K7059</f>
        <v/>
      </c>
      <c r="O7059" s="7">
        <f>G7059-L7059</f>
        <v/>
      </c>
      <c r="P7059" s="7">
        <f>H7059-M7059</f>
        <v/>
      </c>
      <c r="Q7059" s="7">
        <f>IF($I7059=1,(N7059-MAR1!$B$11)/MAR1!$D$11,(N7059-MAR1!$C$11)/MAR1!$E$11)</f>
        <v/>
      </c>
      <c r="R7059" s="7">
        <f>IF($I7059=1,(O7059-MAR1!$B$12)/MAR1!$D$12,(O7059-MAR1!$C$12)/MAR1!$E$12)</f>
        <v/>
      </c>
      <c r="S7059" s="7">
        <f>IF($I7059=1,(P7059-MAR1!$B$13)/MAR1!$D$13,(P7059-MAR1!$C$13)/MAR1!$E$13)</f>
        <v/>
      </c>
    </row>
    <row r="7060">
      <c r="A7060" s="5" t="n">
        <v>7059</v>
      </c>
      <c r="B7060" s="5" t="n">
        <v>20</v>
      </c>
      <c r="C7060" s="5" t="n">
        <v>124</v>
      </c>
      <c r="D7060" s="5" t="n">
        <v>5</v>
      </c>
      <c r="E7060" s="5" t="n">
        <v>0</v>
      </c>
      <c r="F7060" s="5" t="n">
        <v>39.3</v>
      </c>
      <c r="G7060" s="5" t="n">
        <v>27.8</v>
      </c>
      <c r="H7060" s="5" t="n">
        <v>20.42</v>
      </c>
      <c r="I7060" s="6">
        <f>IF(E7060&gt;=Markov!$B$3,1,0)</f>
        <v/>
      </c>
      <c r="J7060" s="6">
        <f>I7059</f>
        <v/>
      </c>
      <c r="K7060" s="7">
        <f>MAR1!$B$5+MAR1!$C$5*COS(2*PI()*$C7060/365)+MAR1!$D$5*SIN(2*PI()*$C7060/365)</f>
        <v/>
      </c>
      <c r="L7060" s="7">
        <f>MAR1!$B$6+MAR1!$C$6*COS(2*PI()*$C7060/365)+MAR1!$D$6*SIN(2*PI()*$C7060/365)</f>
        <v/>
      </c>
      <c r="M7060" s="7">
        <f>MAR1!$B$7+MAR1!$C$7*COS(2*PI()*$C7060/365)+MAR1!$D$7*SIN(2*PI()*$C7060/365)</f>
        <v/>
      </c>
      <c r="N7060" s="7">
        <f>F7060-K7060</f>
        <v/>
      </c>
      <c r="O7060" s="7">
        <f>G7060-L7060</f>
        <v/>
      </c>
      <c r="P7060" s="7">
        <f>H7060-M7060</f>
        <v/>
      </c>
      <c r="Q7060" s="7">
        <f>IF($I7060=1,(N7060-MAR1!$B$11)/MAR1!$D$11,(N7060-MAR1!$C$11)/MAR1!$E$11)</f>
        <v/>
      </c>
      <c r="R7060" s="7">
        <f>IF($I7060=1,(O7060-MAR1!$B$12)/MAR1!$D$12,(O7060-MAR1!$C$12)/MAR1!$E$12)</f>
        <v/>
      </c>
      <c r="S7060" s="7">
        <f>IF($I7060=1,(P7060-MAR1!$B$13)/MAR1!$D$13,(P7060-MAR1!$C$13)/MAR1!$E$13)</f>
        <v/>
      </c>
    </row>
    <row r="7061">
      <c r="A7061" s="5" t="n">
        <v>7060</v>
      </c>
      <c r="B7061" s="5" t="n">
        <v>20</v>
      </c>
      <c r="C7061" s="5" t="n">
        <v>125</v>
      </c>
      <c r="D7061" s="5" t="n">
        <v>5</v>
      </c>
      <c r="E7061" s="5" t="n">
        <v>0</v>
      </c>
      <c r="F7061" s="5" t="n">
        <v>39.5</v>
      </c>
      <c r="G7061" s="5" t="n">
        <v>28.3</v>
      </c>
      <c r="H7061" s="5" t="n">
        <v>25.85</v>
      </c>
      <c r="I7061" s="6">
        <f>IF(E7061&gt;=Markov!$B$3,1,0)</f>
        <v/>
      </c>
      <c r="J7061" s="6">
        <f>I7060</f>
        <v/>
      </c>
      <c r="K7061" s="7">
        <f>MAR1!$B$5+MAR1!$C$5*COS(2*PI()*$C7061/365)+MAR1!$D$5*SIN(2*PI()*$C7061/365)</f>
        <v/>
      </c>
      <c r="L7061" s="7">
        <f>MAR1!$B$6+MAR1!$C$6*COS(2*PI()*$C7061/365)+MAR1!$D$6*SIN(2*PI()*$C7061/365)</f>
        <v/>
      </c>
      <c r="M7061" s="7">
        <f>MAR1!$B$7+MAR1!$C$7*COS(2*PI()*$C7061/365)+MAR1!$D$7*SIN(2*PI()*$C7061/365)</f>
        <v/>
      </c>
      <c r="N7061" s="7">
        <f>F7061-K7061</f>
        <v/>
      </c>
      <c r="O7061" s="7">
        <f>G7061-L7061</f>
        <v/>
      </c>
      <c r="P7061" s="7">
        <f>H7061-M7061</f>
        <v/>
      </c>
      <c r="Q7061" s="7">
        <f>IF($I7061=1,(N7061-MAR1!$B$11)/MAR1!$D$11,(N7061-MAR1!$C$11)/MAR1!$E$11)</f>
        <v/>
      </c>
      <c r="R7061" s="7">
        <f>IF($I7061=1,(O7061-MAR1!$B$12)/MAR1!$D$12,(O7061-MAR1!$C$12)/MAR1!$E$12)</f>
        <v/>
      </c>
      <c r="S7061" s="7">
        <f>IF($I7061=1,(P7061-MAR1!$B$13)/MAR1!$D$13,(P7061-MAR1!$C$13)/MAR1!$E$13)</f>
        <v/>
      </c>
    </row>
    <row r="7062">
      <c r="A7062" s="5" t="n">
        <v>7061</v>
      </c>
      <c r="B7062" s="5" t="n">
        <v>20</v>
      </c>
      <c r="C7062" s="5" t="n">
        <v>126</v>
      </c>
      <c r="D7062" s="5" t="n">
        <v>5</v>
      </c>
      <c r="E7062" s="5" t="n">
        <v>0</v>
      </c>
      <c r="F7062" s="5" t="n">
        <v>39.9</v>
      </c>
      <c r="G7062" s="5" t="n">
        <v>27.5</v>
      </c>
      <c r="H7062" s="5" t="n">
        <v>23.13</v>
      </c>
      <c r="I7062" s="6">
        <f>IF(E7062&gt;=Markov!$B$3,1,0)</f>
        <v/>
      </c>
      <c r="J7062" s="6">
        <f>I7061</f>
        <v/>
      </c>
      <c r="K7062" s="7">
        <f>MAR1!$B$5+MAR1!$C$5*COS(2*PI()*$C7062/365)+MAR1!$D$5*SIN(2*PI()*$C7062/365)</f>
        <v/>
      </c>
      <c r="L7062" s="7">
        <f>MAR1!$B$6+MAR1!$C$6*COS(2*PI()*$C7062/365)+MAR1!$D$6*SIN(2*PI()*$C7062/365)</f>
        <v/>
      </c>
      <c r="M7062" s="7">
        <f>MAR1!$B$7+MAR1!$C$7*COS(2*PI()*$C7062/365)+MAR1!$D$7*SIN(2*PI()*$C7062/365)</f>
        <v/>
      </c>
      <c r="N7062" s="7">
        <f>F7062-K7062</f>
        <v/>
      </c>
      <c r="O7062" s="7">
        <f>G7062-L7062</f>
        <v/>
      </c>
      <c r="P7062" s="7">
        <f>H7062-M7062</f>
        <v/>
      </c>
      <c r="Q7062" s="7">
        <f>IF($I7062=1,(N7062-MAR1!$B$11)/MAR1!$D$11,(N7062-MAR1!$C$11)/MAR1!$E$11)</f>
        <v/>
      </c>
      <c r="R7062" s="7">
        <f>IF($I7062=1,(O7062-MAR1!$B$12)/MAR1!$D$12,(O7062-MAR1!$C$12)/MAR1!$E$12)</f>
        <v/>
      </c>
      <c r="S7062" s="7">
        <f>IF($I7062=1,(P7062-MAR1!$B$13)/MAR1!$D$13,(P7062-MAR1!$C$13)/MAR1!$E$13)</f>
        <v/>
      </c>
    </row>
    <row r="7063">
      <c r="A7063" s="5" t="n">
        <v>7062</v>
      </c>
      <c r="B7063" s="5" t="n">
        <v>20</v>
      </c>
      <c r="C7063" s="5" t="n">
        <v>127</v>
      </c>
      <c r="D7063" s="5" t="n">
        <v>5</v>
      </c>
      <c r="E7063" s="5" t="n">
        <v>0</v>
      </c>
      <c r="F7063" s="5" t="n">
        <v>37.3</v>
      </c>
      <c r="G7063" s="5" t="n">
        <v>26.8</v>
      </c>
      <c r="H7063" s="5" t="n">
        <v>27.34</v>
      </c>
      <c r="I7063" s="6">
        <f>IF(E7063&gt;=Markov!$B$3,1,0)</f>
        <v/>
      </c>
      <c r="J7063" s="6">
        <f>I7062</f>
        <v/>
      </c>
      <c r="K7063" s="7">
        <f>MAR1!$B$5+MAR1!$C$5*COS(2*PI()*$C7063/365)+MAR1!$D$5*SIN(2*PI()*$C7063/365)</f>
        <v/>
      </c>
      <c r="L7063" s="7">
        <f>MAR1!$B$6+MAR1!$C$6*COS(2*PI()*$C7063/365)+MAR1!$D$6*SIN(2*PI()*$C7063/365)</f>
        <v/>
      </c>
      <c r="M7063" s="7">
        <f>MAR1!$B$7+MAR1!$C$7*COS(2*PI()*$C7063/365)+MAR1!$D$7*SIN(2*PI()*$C7063/365)</f>
        <v/>
      </c>
      <c r="N7063" s="7">
        <f>F7063-K7063</f>
        <v/>
      </c>
      <c r="O7063" s="7">
        <f>G7063-L7063</f>
        <v/>
      </c>
      <c r="P7063" s="7">
        <f>H7063-M7063</f>
        <v/>
      </c>
      <c r="Q7063" s="7">
        <f>IF($I7063=1,(N7063-MAR1!$B$11)/MAR1!$D$11,(N7063-MAR1!$C$11)/MAR1!$E$11)</f>
        <v/>
      </c>
      <c r="R7063" s="7">
        <f>IF($I7063=1,(O7063-MAR1!$B$12)/MAR1!$D$12,(O7063-MAR1!$C$12)/MAR1!$E$12)</f>
        <v/>
      </c>
      <c r="S7063" s="7">
        <f>IF($I7063=1,(P7063-MAR1!$B$13)/MAR1!$D$13,(P7063-MAR1!$C$13)/MAR1!$E$13)</f>
        <v/>
      </c>
    </row>
    <row r="7064">
      <c r="A7064" s="5" t="n">
        <v>7063</v>
      </c>
      <c r="B7064" s="5" t="n">
        <v>20</v>
      </c>
      <c r="C7064" s="5" t="n">
        <v>128</v>
      </c>
      <c r="D7064" s="5" t="n">
        <v>5</v>
      </c>
      <c r="E7064" s="5" t="n">
        <v>0</v>
      </c>
      <c r="F7064" s="5" t="n">
        <v>38.4</v>
      </c>
      <c r="G7064" s="5" t="n">
        <v>27.2</v>
      </c>
      <c r="H7064" s="5" t="n">
        <v>23.91</v>
      </c>
      <c r="I7064" s="6">
        <f>IF(E7064&gt;=Markov!$B$3,1,0)</f>
        <v/>
      </c>
      <c r="J7064" s="6">
        <f>I7063</f>
        <v/>
      </c>
      <c r="K7064" s="7">
        <f>MAR1!$B$5+MAR1!$C$5*COS(2*PI()*$C7064/365)+MAR1!$D$5*SIN(2*PI()*$C7064/365)</f>
        <v/>
      </c>
      <c r="L7064" s="7">
        <f>MAR1!$B$6+MAR1!$C$6*COS(2*PI()*$C7064/365)+MAR1!$D$6*SIN(2*PI()*$C7064/365)</f>
        <v/>
      </c>
      <c r="M7064" s="7">
        <f>MAR1!$B$7+MAR1!$C$7*COS(2*PI()*$C7064/365)+MAR1!$D$7*SIN(2*PI()*$C7064/365)</f>
        <v/>
      </c>
      <c r="N7064" s="7">
        <f>F7064-K7064</f>
        <v/>
      </c>
      <c r="O7064" s="7">
        <f>G7064-L7064</f>
        <v/>
      </c>
      <c r="P7064" s="7">
        <f>H7064-M7064</f>
        <v/>
      </c>
      <c r="Q7064" s="7">
        <f>IF($I7064=1,(N7064-MAR1!$B$11)/MAR1!$D$11,(N7064-MAR1!$C$11)/MAR1!$E$11)</f>
        <v/>
      </c>
      <c r="R7064" s="7">
        <f>IF($I7064=1,(O7064-MAR1!$B$12)/MAR1!$D$12,(O7064-MAR1!$C$12)/MAR1!$E$12)</f>
        <v/>
      </c>
      <c r="S7064" s="7">
        <f>IF($I7064=1,(P7064-MAR1!$B$13)/MAR1!$D$13,(P7064-MAR1!$C$13)/MAR1!$E$13)</f>
        <v/>
      </c>
    </row>
    <row r="7065">
      <c r="A7065" s="5" t="n">
        <v>7064</v>
      </c>
      <c r="B7065" s="5" t="n">
        <v>20</v>
      </c>
      <c r="C7065" s="5" t="n">
        <v>129</v>
      </c>
      <c r="D7065" s="5" t="n">
        <v>5</v>
      </c>
      <c r="E7065" s="5" t="n">
        <v>0</v>
      </c>
      <c r="F7065" s="5" t="n">
        <v>39.2</v>
      </c>
      <c r="G7065" s="5" t="n">
        <v>26.8</v>
      </c>
      <c r="H7065" s="5" t="n">
        <v>23.58</v>
      </c>
      <c r="I7065" s="6">
        <f>IF(E7065&gt;=Markov!$B$3,1,0)</f>
        <v/>
      </c>
      <c r="J7065" s="6">
        <f>I7064</f>
        <v/>
      </c>
      <c r="K7065" s="7">
        <f>MAR1!$B$5+MAR1!$C$5*COS(2*PI()*$C7065/365)+MAR1!$D$5*SIN(2*PI()*$C7065/365)</f>
        <v/>
      </c>
      <c r="L7065" s="7">
        <f>MAR1!$B$6+MAR1!$C$6*COS(2*PI()*$C7065/365)+MAR1!$D$6*SIN(2*PI()*$C7065/365)</f>
        <v/>
      </c>
      <c r="M7065" s="7">
        <f>MAR1!$B$7+MAR1!$C$7*COS(2*PI()*$C7065/365)+MAR1!$D$7*SIN(2*PI()*$C7065/365)</f>
        <v/>
      </c>
      <c r="N7065" s="7">
        <f>F7065-K7065</f>
        <v/>
      </c>
      <c r="O7065" s="7">
        <f>G7065-L7065</f>
        <v/>
      </c>
      <c r="P7065" s="7">
        <f>H7065-M7065</f>
        <v/>
      </c>
      <c r="Q7065" s="7">
        <f>IF($I7065=1,(N7065-MAR1!$B$11)/MAR1!$D$11,(N7065-MAR1!$C$11)/MAR1!$E$11)</f>
        <v/>
      </c>
      <c r="R7065" s="7">
        <f>IF($I7065=1,(O7065-MAR1!$B$12)/MAR1!$D$12,(O7065-MAR1!$C$12)/MAR1!$E$12)</f>
        <v/>
      </c>
      <c r="S7065" s="7">
        <f>IF($I7065=1,(P7065-MAR1!$B$13)/MAR1!$D$13,(P7065-MAR1!$C$13)/MAR1!$E$13)</f>
        <v/>
      </c>
    </row>
    <row r="7066">
      <c r="A7066" s="5" t="n">
        <v>7065</v>
      </c>
      <c r="B7066" s="5" t="n">
        <v>20</v>
      </c>
      <c r="C7066" s="5" t="n">
        <v>130</v>
      </c>
      <c r="D7066" s="5" t="n">
        <v>5</v>
      </c>
      <c r="E7066" s="5" t="n">
        <v>0</v>
      </c>
      <c r="F7066" s="5" t="n">
        <v>41.1</v>
      </c>
      <c r="G7066" s="5" t="n">
        <v>26.5</v>
      </c>
      <c r="H7066" s="5" t="n">
        <v>30.66</v>
      </c>
      <c r="I7066" s="6">
        <f>IF(E7066&gt;=Markov!$B$3,1,0)</f>
        <v/>
      </c>
      <c r="J7066" s="6">
        <f>I7065</f>
        <v/>
      </c>
      <c r="K7066" s="7">
        <f>MAR1!$B$5+MAR1!$C$5*COS(2*PI()*$C7066/365)+MAR1!$D$5*SIN(2*PI()*$C7066/365)</f>
        <v/>
      </c>
      <c r="L7066" s="7">
        <f>MAR1!$B$6+MAR1!$C$6*COS(2*PI()*$C7066/365)+MAR1!$D$6*SIN(2*PI()*$C7066/365)</f>
        <v/>
      </c>
      <c r="M7066" s="7">
        <f>MAR1!$B$7+MAR1!$C$7*COS(2*PI()*$C7066/365)+MAR1!$D$7*SIN(2*PI()*$C7066/365)</f>
        <v/>
      </c>
      <c r="N7066" s="7">
        <f>F7066-K7066</f>
        <v/>
      </c>
      <c r="O7066" s="7">
        <f>G7066-L7066</f>
        <v/>
      </c>
      <c r="P7066" s="7">
        <f>H7066-M7066</f>
        <v/>
      </c>
      <c r="Q7066" s="7">
        <f>IF($I7066=1,(N7066-MAR1!$B$11)/MAR1!$D$11,(N7066-MAR1!$C$11)/MAR1!$E$11)</f>
        <v/>
      </c>
      <c r="R7066" s="7">
        <f>IF($I7066=1,(O7066-MAR1!$B$12)/MAR1!$D$12,(O7066-MAR1!$C$12)/MAR1!$E$12)</f>
        <v/>
      </c>
      <c r="S7066" s="7">
        <f>IF($I7066=1,(P7066-MAR1!$B$13)/MAR1!$D$13,(P7066-MAR1!$C$13)/MAR1!$E$13)</f>
        <v/>
      </c>
    </row>
    <row r="7067">
      <c r="A7067" s="5" t="n">
        <v>7066</v>
      </c>
      <c r="B7067" s="5" t="n">
        <v>20</v>
      </c>
      <c r="C7067" s="5" t="n">
        <v>131</v>
      </c>
      <c r="D7067" s="5" t="n">
        <v>5</v>
      </c>
      <c r="E7067" s="5" t="n">
        <v>0</v>
      </c>
      <c r="F7067" s="5" t="n">
        <v>39.5</v>
      </c>
      <c r="G7067" s="5" t="n">
        <v>27.2</v>
      </c>
      <c r="H7067" s="5" t="n">
        <v>26.57</v>
      </c>
      <c r="I7067" s="6">
        <f>IF(E7067&gt;=Markov!$B$3,1,0)</f>
        <v/>
      </c>
      <c r="J7067" s="6">
        <f>I7066</f>
        <v/>
      </c>
      <c r="K7067" s="7">
        <f>MAR1!$B$5+MAR1!$C$5*COS(2*PI()*$C7067/365)+MAR1!$D$5*SIN(2*PI()*$C7067/365)</f>
        <v/>
      </c>
      <c r="L7067" s="7">
        <f>MAR1!$B$6+MAR1!$C$6*COS(2*PI()*$C7067/365)+MAR1!$D$6*SIN(2*PI()*$C7067/365)</f>
        <v/>
      </c>
      <c r="M7067" s="7">
        <f>MAR1!$B$7+MAR1!$C$7*COS(2*PI()*$C7067/365)+MAR1!$D$7*SIN(2*PI()*$C7067/365)</f>
        <v/>
      </c>
      <c r="N7067" s="7">
        <f>F7067-K7067</f>
        <v/>
      </c>
      <c r="O7067" s="7">
        <f>G7067-L7067</f>
        <v/>
      </c>
      <c r="P7067" s="7">
        <f>H7067-M7067</f>
        <v/>
      </c>
      <c r="Q7067" s="7">
        <f>IF($I7067=1,(N7067-MAR1!$B$11)/MAR1!$D$11,(N7067-MAR1!$C$11)/MAR1!$E$11)</f>
        <v/>
      </c>
      <c r="R7067" s="7">
        <f>IF($I7067=1,(O7067-MAR1!$B$12)/MAR1!$D$12,(O7067-MAR1!$C$12)/MAR1!$E$12)</f>
        <v/>
      </c>
      <c r="S7067" s="7">
        <f>IF($I7067=1,(P7067-MAR1!$B$13)/MAR1!$D$13,(P7067-MAR1!$C$13)/MAR1!$E$13)</f>
        <v/>
      </c>
    </row>
    <row r="7068">
      <c r="A7068" s="5" t="n">
        <v>7067</v>
      </c>
      <c r="B7068" s="5" t="n">
        <v>20</v>
      </c>
      <c r="C7068" s="5" t="n">
        <v>132</v>
      </c>
      <c r="D7068" s="5" t="n">
        <v>5</v>
      </c>
      <c r="E7068" s="5" t="n">
        <v>0</v>
      </c>
      <c r="F7068" s="5" t="n">
        <v>39.9</v>
      </c>
      <c r="G7068" s="5" t="n">
        <v>27.6</v>
      </c>
      <c r="H7068" s="5" t="n">
        <v>29.18</v>
      </c>
      <c r="I7068" s="6">
        <f>IF(E7068&gt;=Markov!$B$3,1,0)</f>
        <v/>
      </c>
      <c r="J7068" s="6">
        <f>I7067</f>
        <v/>
      </c>
      <c r="K7068" s="7">
        <f>MAR1!$B$5+MAR1!$C$5*COS(2*PI()*$C7068/365)+MAR1!$D$5*SIN(2*PI()*$C7068/365)</f>
        <v/>
      </c>
      <c r="L7068" s="7">
        <f>MAR1!$B$6+MAR1!$C$6*COS(2*PI()*$C7068/365)+MAR1!$D$6*SIN(2*PI()*$C7068/365)</f>
        <v/>
      </c>
      <c r="M7068" s="7">
        <f>MAR1!$B$7+MAR1!$C$7*COS(2*PI()*$C7068/365)+MAR1!$D$7*SIN(2*PI()*$C7068/365)</f>
        <v/>
      </c>
      <c r="N7068" s="7">
        <f>F7068-K7068</f>
        <v/>
      </c>
      <c r="O7068" s="7">
        <f>G7068-L7068</f>
        <v/>
      </c>
      <c r="P7068" s="7">
        <f>H7068-M7068</f>
        <v/>
      </c>
      <c r="Q7068" s="7">
        <f>IF($I7068=1,(N7068-MAR1!$B$11)/MAR1!$D$11,(N7068-MAR1!$C$11)/MAR1!$E$11)</f>
        <v/>
      </c>
      <c r="R7068" s="7">
        <f>IF($I7068=1,(O7068-MAR1!$B$12)/MAR1!$D$12,(O7068-MAR1!$C$12)/MAR1!$E$12)</f>
        <v/>
      </c>
      <c r="S7068" s="7">
        <f>IF($I7068=1,(P7068-MAR1!$B$13)/MAR1!$D$13,(P7068-MAR1!$C$13)/MAR1!$E$13)</f>
        <v/>
      </c>
    </row>
    <row r="7069">
      <c r="A7069" s="5" t="n">
        <v>7068</v>
      </c>
      <c r="B7069" s="5" t="n">
        <v>20</v>
      </c>
      <c r="C7069" s="5" t="n">
        <v>133</v>
      </c>
      <c r="D7069" s="5" t="n">
        <v>5</v>
      </c>
      <c r="E7069" s="5" t="n">
        <v>0</v>
      </c>
      <c r="F7069" s="5" t="n">
        <v>37.6</v>
      </c>
      <c r="G7069" s="5" t="n">
        <v>27</v>
      </c>
      <c r="H7069" s="5" t="n">
        <v>22</v>
      </c>
      <c r="I7069" s="6">
        <f>IF(E7069&gt;=Markov!$B$3,1,0)</f>
        <v/>
      </c>
      <c r="J7069" s="6">
        <f>I7068</f>
        <v/>
      </c>
      <c r="K7069" s="7">
        <f>MAR1!$B$5+MAR1!$C$5*COS(2*PI()*$C7069/365)+MAR1!$D$5*SIN(2*PI()*$C7069/365)</f>
        <v/>
      </c>
      <c r="L7069" s="7">
        <f>MAR1!$B$6+MAR1!$C$6*COS(2*PI()*$C7069/365)+MAR1!$D$6*SIN(2*PI()*$C7069/365)</f>
        <v/>
      </c>
      <c r="M7069" s="7">
        <f>MAR1!$B$7+MAR1!$C$7*COS(2*PI()*$C7069/365)+MAR1!$D$7*SIN(2*PI()*$C7069/365)</f>
        <v/>
      </c>
      <c r="N7069" s="7">
        <f>F7069-K7069</f>
        <v/>
      </c>
      <c r="O7069" s="7">
        <f>G7069-L7069</f>
        <v/>
      </c>
      <c r="P7069" s="7">
        <f>H7069-M7069</f>
        <v/>
      </c>
      <c r="Q7069" s="7">
        <f>IF($I7069=1,(N7069-MAR1!$B$11)/MAR1!$D$11,(N7069-MAR1!$C$11)/MAR1!$E$11)</f>
        <v/>
      </c>
      <c r="R7069" s="7">
        <f>IF($I7069=1,(O7069-MAR1!$B$12)/MAR1!$D$12,(O7069-MAR1!$C$12)/MAR1!$E$12)</f>
        <v/>
      </c>
      <c r="S7069" s="7">
        <f>IF($I7069=1,(P7069-MAR1!$B$13)/MAR1!$D$13,(P7069-MAR1!$C$13)/MAR1!$E$13)</f>
        <v/>
      </c>
    </row>
    <row r="7070">
      <c r="A7070" s="5" t="n">
        <v>7069</v>
      </c>
      <c r="B7070" s="5" t="n">
        <v>20</v>
      </c>
      <c r="C7070" s="5" t="n">
        <v>134</v>
      </c>
      <c r="D7070" s="5" t="n">
        <v>5</v>
      </c>
      <c r="E7070" s="5" t="n">
        <v>4.7</v>
      </c>
      <c r="F7070" s="5" t="n">
        <v>33.4</v>
      </c>
      <c r="G7070" s="5" t="n">
        <v>24.8</v>
      </c>
      <c r="H7070" s="5" t="n">
        <v>14.19</v>
      </c>
      <c r="I7070" s="6">
        <f>IF(E7070&gt;=Markov!$B$3,1,0)</f>
        <v/>
      </c>
      <c r="J7070" s="6">
        <f>I7069</f>
        <v/>
      </c>
      <c r="K7070" s="7">
        <f>MAR1!$B$5+MAR1!$C$5*COS(2*PI()*$C7070/365)+MAR1!$D$5*SIN(2*PI()*$C7070/365)</f>
        <v/>
      </c>
      <c r="L7070" s="7">
        <f>MAR1!$B$6+MAR1!$C$6*COS(2*PI()*$C7070/365)+MAR1!$D$6*SIN(2*PI()*$C7070/365)</f>
        <v/>
      </c>
      <c r="M7070" s="7">
        <f>MAR1!$B$7+MAR1!$C$7*COS(2*PI()*$C7070/365)+MAR1!$D$7*SIN(2*PI()*$C7070/365)</f>
        <v/>
      </c>
      <c r="N7070" s="7">
        <f>F7070-K7070</f>
        <v/>
      </c>
      <c r="O7070" s="7">
        <f>G7070-L7070</f>
        <v/>
      </c>
      <c r="P7070" s="7">
        <f>H7070-M7070</f>
        <v/>
      </c>
      <c r="Q7070" s="7">
        <f>IF($I7070=1,(N7070-MAR1!$B$11)/MAR1!$D$11,(N7070-MAR1!$C$11)/MAR1!$E$11)</f>
        <v/>
      </c>
      <c r="R7070" s="7">
        <f>IF($I7070=1,(O7070-MAR1!$B$12)/MAR1!$D$12,(O7070-MAR1!$C$12)/MAR1!$E$12)</f>
        <v/>
      </c>
      <c r="S7070" s="7">
        <f>IF($I7070=1,(P7070-MAR1!$B$13)/MAR1!$D$13,(P7070-MAR1!$C$13)/MAR1!$E$13)</f>
        <v/>
      </c>
    </row>
    <row r="7071">
      <c r="A7071" s="5" t="n">
        <v>7070</v>
      </c>
      <c r="B7071" s="5" t="n">
        <v>20</v>
      </c>
      <c r="C7071" s="5" t="n">
        <v>135</v>
      </c>
      <c r="D7071" s="5" t="n">
        <v>5</v>
      </c>
      <c r="E7071" s="5" t="n">
        <v>0</v>
      </c>
      <c r="F7071" s="5" t="n">
        <v>34.6</v>
      </c>
      <c r="G7071" s="5" t="n">
        <v>26.8</v>
      </c>
      <c r="H7071" s="5" t="n">
        <v>21.2</v>
      </c>
      <c r="I7071" s="6">
        <f>IF(E7071&gt;=Markov!$B$3,1,0)</f>
        <v/>
      </c>
      <c r="J7071" s="6">
        <f>I7070</f>
        <v/>
      </c>
      <c r="K7071" s="7">
        <f>MAR1!$B$5+MAR1!$C$5*COS(2*PI()*$C7071/365)+MAR1!$D$5*SIN(2*PI()*$C7071/365)</f>
        <v/>
      </c>
      <c r="L7071" s="7">
        <f>MAR1!$B$6+MAR1!$C$6*COS(2*PI()*$C7071/365)+MAR1!$D$6*SIN(2*PI()*$C7071/365)</f>
        <v/>
      </c>
      <c r="M7071" s="7">
        <f>MAR1!$B$7+MAR1!$C$7*COS(2*PI()*$C7071/365)+MAR1!$D$7*SIN(2*PI()*$C7071/365)</f>
        <v/>
      </c>
      <c r="N7071" s="7">
        <f>F7071-K7071</f>
        <v/>
      </c>
      <c r="O7071" s="7">
        <f>G7071-L7071</f>
        <v/>
      </c>
      <c r="P7071" s="7">
        <f>H7071-M7071</f>
        <v/>
      </c>
      <c r="Q7071" s="7">
        <f>IF($I7071=1,(N7071-MAR1!$B$11)/MAR1!$D$11,(N7071-MAR1!$C$11)/MAR1!$E$11)</f>
        <v/>
      </c>
      <c r="R7071" s="7">
        <f>IF($I7071=1,(O7071-MAR1!$B$12)/MAR1!$D$12,(O7071-MAR1!$C$12)/MAR1!$E$12)</f>
        <v/>
      </c>
      <c r="S7071" s="7">
        <f>IF($I7071=1,(P7071-MAR1!$B$13)/MAR1!$D$13,(P7071-MAR1!$C$13)/MAR1!$E$13)</f>
        <v/>
      </c>
    </row>
    <row r="7072">
      <c r="A7072" s="5" t="n">
        <v>7071</v>
      </c>
      <c r="B7072" s="5" t="n">
        <v>20</v>
      </c>
      <c r="C7072" s="5" t="n">
        <v>136</v>
      </c>
      <c r="D7072" s="5" t="n">
        <v>5</v>
      </c>
      <c r="E7072" s="5" t="n">
        <v>0</v>
      </c>
      <c r="F7072" s="5" t="n">
        <v>36.6</v>
      </c>
      <c r="G7072" s="5" t="n">
        <v>26.6</v>
      </c>
      <c r="H7072" s="5" t="n">
        <v>18.48</v>
      </c>
      <c r="I7072" s="6">
        <f>IF(E7072&gt;=Markov!$B$3,1,0)</f>
        <v/>
      </c>
      <c r="J7072" s="6">
        <f>I7071</f>
        <v/>
      </c>
      <c r="K7072" s="7">
        <f>MAR1!$B$5+MAR1!$C$5*COS(2*PI()*$C7072/365)+MAR1!$D$5*SIN(2*PI()*$C7072/365)</f>
        <v/>
      </c>
      <c r="L7072" s="7">
        <f>MAR1!$B$6+MAR1!$C$6*COS(2*PI()*$C7072/365)+MAR1!$D$6*SIN(2*PI()*$C7072/365)</f>
        <v/>
      </c>
      <c r="M7072" s="7">
        <f>MAR1!$B$7+MAR1!$C$7*COS(2*PI()*$C7072/365)+MAR1!$D$7*SIN(2*PI()*$C7072/365)</f>
        <v/>
      </c>
      <c r="N7072" s="7">
        <f>F7072-K7072</f>
        <v/>
      </c>
      <c r="O7072" s="7">
        <f>G7072-L7072</f>
        <v/>
      </c>
      <c r="P7072" s="7">
        <f>H7072-M7072</f>
        <v/>
      </c>
      <c r="Q7072" s="7">
        <f>IF($I7072=1,(N7072-MAR1!$B$11)/MAR1!$D$11,(N7072-MAR1!$C$11)/MAR1!$E$11)</f>
        <v/>
      </c>
      <c r="R7072" s="7">
        <f>IF($I7072=1,(O7072-MAR1!$B$12)/MAR1!$D$12,(O7072-MAR1!$C$12)/MAR1!$E$12)</f>
        <v/>
      </c>
      <c r="S7072" s="7">
        <f>IF($I7072=1,(P7072-MAR1!$B$13)/MAR1!$D$13,(P7072-MAR1!$C$13)/MAR1!$E$13)</f>
        <v/>
      </c>
    </row>
    <row r="7073">
      <c r="A7073" s="5" t="n">
        <v>7072</v>
      </c>
      <c r="B7073" s="5" t="n">
        <v>20</v>
      </c>
      <c r="C7073" s="5" t="n">
        <v>137</v>
      </c>
      <c r="D7073" s="5" t="n">
        <v>5</v>
      </c>
      <c r="E7073" s="5" t="n">
        <v>0</v>
      </c>
      <c r="F7073" s="5" t="n">
        <v>36.3</v>
      </c>
      <c r="G7073" s="5" t="n">
        <v>27</v>
      </c>
      <c r="H7073" s="5" t="n">
        <v>18.21</v>
      </c>
      <c r="I7073" s="6">
        <f>IF(E7073&gt;=Markov!$B$3,1,0)</f>
        <v/>
      </c>
      <c r="J7073" s="6">
        <f>I7072</f>
        <v/>
      </c>
      <c r="K7073" s="7">
        <f>MAR1!$B$5+MAR1!$C$5*COS(2*PI()*$C7073/365)+MAR1!$D$5*SIN(2*PI()*$C7073/365)</f>
        <v/>
      </c>
      <c r="L7073" s="7">
        <f>MAR1!$B$6+MAR1!$C$6*COS(2*PI()*$C7073/365)+MAR1!$D$6*SIN(2*PI()*$C7073/365)</f>
        <v/>
      </c>
      <c r="M7073" s="7">
        <f>MAR1!$B$7+MAR1!$C$7*COS(2*PI()*$C7073/365)+MAR1!$D$7*SIN(2*PI()*$C7073/365)</f>
        <v/>
      </c>
      <c r="N7073" s="7">
        <f>F7073-K7073</f>
        <v/>
      </c>
      <c r="O7073" s="7">
        <f>G7073-L7073</f>
        <v/>
      </c>
      <c r="P7073" s="7">
        <f>H7073-M7073</f>
        <v/>
      </c>
      <c r="Q7073" s="7">
        <f>IF($I7073=1,(N7073-MAR1!$B$11)/MAR1!$D$11,(N7073-MAR1!$C$11)/MAR1!$E$11)</f>
        <v/>
      </c>
      <c r="R7073" s="7">
        <f>IF($I7073=1,(O7073-MAR1!$B$12)/MAR1!$D$12,(O7073-MAR1!$C$12)/MAR1!$E$12)</f>
        <v/>
      </c>
      <c r="S7073" s="7">
        <f>IF($I7073=1,(P7073-MAR1!$B$13)/MAR1!$D$13,(P7073-MAR1!$C$13)/MAR1!$E$13)</f>
        <v/>
      </c>
    </row>
    <row r="7074">
      <c r="A7074" s="5" t="n">
        <v>7073</v>
      </c>
      <c r="B7074" s="5" t="n">
        <v>20</v>
      </c>
      <c r="C7074" s="5" t="n">
        <v>138</v>
      </c>
      <c r="D7074" s="5" t="n">
        <v>5</v>
      </c>
      <c r="E7074" s="5" t="n">
        <v>0</v>
      </c>
      <c r="F7074" s="5" t="n">
        <v>34.7</v>
      </c>
      <c r="G7074" s="5" t="n">
        <v>25.8</v>
      </c>
      <c r="H7074" s="5" t="n">
        <v>24.4</v>
      </c>
      <c r="I7074" s="6">
        <f>IF(E7074&gt;=Markov!$B$3,1,0)</f>
        <v/>
      </c>
      <c r="J7074" s="6">
        <f>I7073</f>
        <v/>
      </c>
      <c r="K7074" s="7">
        <f>MAR1!$B$5+MAR1!$C$5*COS(2*PI()*$C7074/365)+MAR1!$D$5*SIN(2*PI()*$C7074/365)</f>
        <v/>
      </c>
      <c r="L7074" s="7">
        <f>MAR1!$B$6+MAR1!$C$6*COS(2*PI()*$C7074/365)+MAR1!$D$6*SIN(2*PI()*$C7074/365)</f>
        <v/>
      </c>
      <c r="M7074" s="7">
        <f>MAR1!$B$7+MAR1!$C$7*COS(2*PI()*$C7074/365)+MAR1!$D$7*SIN(2*PI()*$C7074/365)</f>
        <v/>
      </c>
      <c r="N7074" s="7">
        <f>F7074-K7074</f>
        <v/>
      </c>
      <c r="O7074" s="7">
        <f>G7074-L7074</f>
        <v/>
      </c>
      <c r="P7074" s="7">
        <f>H7074-M7074</f>
        <v/>
      </c>
      <c r="Q7074" s="7">
        <f>IF($I7074=1,(N7074-MAR1!$B$11)/MAR1!$D$11,(N7074-MAR1!$C$11)/MAR1!$E$11)</f>
        <v/>
      </c>
      <c r="R7074" s="7">
        <f>IF($I7074=1,(O7074-MAR1!$B$12)/MAR1!$D$12,(O7074-MAR1!$C$12)/MAR1!$E$12)</f>
        <v/>
      </c>
      <c r="S7074" s="7">
        <f>IF($I7074=1,(P7074-MAR1!$B$13)/MAR1!$D$13,(P7074-MAR1!$C$13)/MAR1!$E$13)</f>
        <v/>
      </c>
    </row>
    <row r="7075">
      <c r="A7075" s="5" t="n">
        <v>7074</v>
      </c>
      <c r="B7075" s="5" t="n">
        <v>20</v>
      </c>
      <c r="C7075" s="5" t="n">
        <v>139</v>
      </c>
      <c r="D7075" s="5" t="n">
        <v>5</v>
      </c>
      <c r="E7075" s="5" t="n">
        <v>0</v>
      </c>
      <c r="F7075" s="5" t="n">
        <v>37</v>
      </c>
      <c r="G7075" s="5" t="n">
        <v>23.9</v>
      </c>
      <c r="H7075" s="5" t="n">
        <v>25.66</v>
      </c>
      <c r="I7075" s="6">
        <f>IF(E7075&gt;=Markov!$B$3,1,0)</f>
        <v/>
      </c>
      <c r="J7075" s="6">
        <f>I7074</f>
        <v/>
      </c>
      <c r="K7075" s="7">
        <f>MAR1!$B$5+MAR1!$C$5*COS(2*PI()*$C7075/365)+MAR1!$D$5*SIN(2*PI()*$C7075/365)</f>
        <v/>
      </c>
      <c r="L7075" s="7">
        <f>MAR1!$B$6+MAR1!$C$6*COS(2*PI()*$C7075/365)+MAR1!$D$6*SIN(2*PI()*$C7075/365)</f>
        <v/>
      </c>
      <c r="M7075" s="7">
        <f>MAR1!$B$7+MAR1!$C$7*COS(2*PI()*$C7075/365)+MAR1!$D$7*SIN(2*PI()*$C7075/365)</f>
        <v/>
      </c>
      <c r="N7075" s="7">
        <f>F7075-K7075</f>
        <v/>
      </c>
      <c r="O7075" s="7">
        <f>G7075-L7075</f>
        <v/>
      </c>
      <c r="P7075" s="7">
        <f>H7075-M7075</f>
        <v/>
      </c>
      <c r="Q7075" s="7">
        <f>IF($I7075=1,(N7075-MAR1!$B$11)/MAR1!$D$11,(N7075-MAR1!$C$11)/MAR1!$E$11)</f>
        <v/>
      </c>
      <c r="R7075" s="7">
        <f>IF($I7075=1,(O7075-MAR1!$B$12)/MAR1!$D$12,(O7075-MAR1!$C$12)/MAR1!$E$12)</f>
        <v/>
      </c>
      <c r="S7075" s="7">
        <f>IF($I7075=1,(P7075-MAR1!$B$13)/MAR1!$D$13,(P7075-MAR1!$C$13)/MAR1!$E$13)</f>
        <v/>
      </c>
    </row>
    <row r="7076">
      <c r="A7076" s="5" t="n">
        <v>7075</v>
      </c>
      <c r="B7076" s="5" t="n">
        <v>20</v>
      </c>
      <c r="C7076" s="5" t="n">
        <v>140</v>
      </c>
      <c r="D7076" s="5" t="n">
        <v>5</v>
      </c>
      <c r="E7076" s="5" t="n">
        <v>0</v>
      </c>
      <c r="F7076" s="5" t="n">
        <v>34.7</v>
      </c>
      <c r="G7076" s="5" t="n">
        <v>23.2</v>
      </c>
      <c r="H7076" s="5" t="n">
        <v>25.6</v>
      </c>
      <c r="I7076" s="6">
        <f>IF(E7076&gt;=Markov!$B$3,1,0)</f>
        <v/>
      </c>
      <c r="J7076" s="6">
        <f>I7075</f>
        <v/>
      </c>
      <c r="K7076" s="7">
        <f>MAR1!$B$5+MAR1!$C$5*COS(2*PI()*$C7076/365)+MAR1!$D$5*SIN(2*PI()*$C7076/365)</f>
        <v/>
      </c>
      <c r="L7076" s="7">
        <f>MAR1!$B$6+MAR1!$C$6*COS(2*PI()*$C7076/365)+MAR1!$D$6*SIN(2*PI()*$C7076/365)</f>
        <v/>
      </c>
      <c r="M7076" s="7">
        <f>MAR1!$B$7+MAR1!$C$7*COS(2*PI()*$C7076/365)+MAR1!$D$7*SIN(2*PI()*$C7076/365)</f>
        <v/>
      </c>
      <c r="N7076" s="7">
        <f>F7076-K7076</f>
        <v/>
      </c>
      <c r="O7076" s="7">
        <f>G7076-L7076</f>
        <v/>
      </c>
      <c r="P7076" s="7">
        <f>H7076-M7076</f>
        <v/>
      </c>
      <c r="Q7076" s="7">
        <f>IF($I7076=1,(N7076-MAR1!$B$11)/MAR1!$D$11,(N7076-MAR1!$C$11)/MAR1!$E$11)</f>
        <v/>
      </c>
      <c r="R7076" s="7">
        <f>IF($I7076=1,(O7076-MAR1!$B$12)/MAR1!$D$12,(O7076-MAR1!$C$12)/MAR1!$E$12)</f>
        <v/>
      </c>
      <c r="S7076" s="7">
        <f>IF($I7076=1,(P7076-MAR1!$B$13)/MAR1!$D$13,(P7076-MAR1!$C$13)/MAR1!$E$13)</f>
        <v/>
      </c>
    </row>
    <row r="7077">
      <c r="A7077" s="5" t="n">
        <v>7076</v>
      </c>
      <c r="B7077" s="5" t="n">
        <v>20</v>
      </c>
      <c r="C7077" s="5" t="n">
        <v>141</v>
      </c>
      <c r="D7077" s="5" t="n">
        <v>5</v>
      </c>
      <c r="E7077" s="5" t="n">
        <v>0</v>
      </c>
      <c r="F7077" s="5" t="n">
        <v>36.5</v>
      </c>
      <c r="G7077" s="5" t="n">
        <v>25.2</v>
      </c>
      <c r="H7077" s="5" t="n">
        <v>20.77</v>
      </c>
      <c r="I7077" s="6">
        <f>IF(E7077&gt;=Markov!$B$3,1,0)</f>
        <v/>
      </c>
      <c r="J7077" s="6">
        <f>I7076</f>
        <v/>
      </c>
      <c r="K7077" s="7">
        <f>MAR1!$B$5+MAR1!$C$5*COS(2*PI()*$C7077/365)+MAR1!$D$5*SIN(2*PI()*$C7077/365)</f>
        <v/>
      </c>
      <c r="L7077" s="7">
        <f>MAR1!$B$6+MAR1!$C$6*COS(2*PI()*$C7077/365)+MAR1!$D$6*SIN(2*PI()*$C7077/365)</f>
        <v/>
      </c>
      <c r="M7077" s="7">
        <f>MAR1!$B$7+MAR1!$C$7*COS(2*PI()*$C7077/365)+MAR1!$D$7*SIN(2*PI()*$C7077/365)</f>
        <v/>
      </c>
      <c r="N7077" s="7">
        <f>F7077-K7077</f>
        <v/>
      </c>
      <c r="O7077" s="7">
        <f>G7077-L7077</f>
        <v/>
      </c>
      <c r="P7077" s="7">
        <f>H7077-M7077</f>
        <v/>
      </c>
      <c r="Q7077" s="7">
        <f>IF($I7077=1,(N7077-MAR1!$B$11)/MAR1!$D$11,(N7077-MAR1!$C$11)/MAR1!$E$11)</f>
        <v/>
      </c>
      <c r="R7077" s="7">
        <f>IF($I7077=1,(O7077-MAR1!$B$12)/MAR1!$D$12,(O7077-MAR1!$C$12)/MAR1!$E$12)</f>
        <v/>
      </c>
      <c r="S7077" s="7">
        <f>IF($I7077=1,(P7077-MAR1!$B$13)/MAR1!$D$13,(P7077-MAR1!$C$13)/MAR1!$E$13)</f>
        <v/>
      </c>
    </row>
    <row r="7078">
      <c r="A7078" s="5" t="n">
        <v>7077</v>
      </c>
      <c r="B7078" s="5" t="n">
        <v>20</v>
      </c>
      <c r="C7078" s="5" t="n">
        <v>142</v>
      </c>
      <c r="D7078" s="5" t="n">
        <v>5</v>
      </c>
      <c r="E7078" s="5" t="n">
        <v>0</v>
      </c>
      <c r="F7078" s="5" t="n">
        <v>34.3</v>
      </c>
      <c r="G7078" s="5" t="n">
        <v>23.9</v>
      </c>
      <c r="H7078" s="5" t="n">
        <v>23.11</v>
      </c>
      <c r="I7078" s="6">
        <f>IF(E7078&gt;=Markov!$B$3,1,0)</f>
        <v/>
      </c>
      <c r="J7078" s="6">
        <f>I7077</f>
        <v/>
      </c>
      <c r="K7078" s="7">
        <f>MAR1!$B$5+MAR1!$C$5*COS(2*PI()*$C7078/365)+MAR1!$D$5*SIN(2*PI()*$C7078/365)</f>
        <v/>
      </c>
      <c r="L7078" s="7">
        <f>MAR1!$B$6+MAR1!$C$6*COS(2*PI()*$C7078/365)+MAR1!$D$6*SIN(2*PI()*$C7078/365)</f>
        <v/>
      </c>
      <c r="M7078" s="7">
        <f>MAR1!$B$7+MAR1!$C$7*COS(2*PI()*$C7078/365)+MAR1!$D$7*SIN(2*PI()*$C7078/365)</f>
        <v/>
      </c>
      <c r="N7078" s="7">
        <f>F7078-K7078</f>
        <v/>
      </c>
      <c r="O7078" s="7">
        <f>G7078-L7078</f>
        <v/>
      </c>
      <c r="P7078" s="7">
        <f>H7078-M7078</f>
        <v/>
      </c>
      <c r="Q7078" s="7">
        <f>IF($I7078=1,(N7078-MAR1!$B$11)/MAR1!$D$11,(N7078-MAR1!$C$11)/MAR1!$E$11)</f>
        <v/>
      </c>
      <c r="R7078" s="7">
        <f>IF($I7078=1,(O7078-MAR1!$B$12)/MAR1!$D$12,(O7078-MAR1!$C$12)/MAR1!$E$12)</f>
        <v/>
      </c>
      <c r="S7078" s="7">
        <f>IF($I7078=1,(P7078-MAR1!$B$13)/MAR1!$D$13,(P7078-MAR1!$C$13)/MAR1!$E$13)</f>
        <v/>
      </c>
    </row>
    <row r="7079">
      <c r="A7079" s="5" t="n">
        <v>7078</v>
      </c>
      <c r="B7079" s="5" t="n">
        <v>20</v>
      </c>
      <c r="C7079" s="5" t="n">
        <v>143</v>
      </c>
      <c r="D7079" s="5" t="n">
        <v>5</v>
      </c>
      <c r="E7079" s="5" t="n">
        <v>0</v>
      </c>
      <c r="F7079" s="5" t="n">
        <v>36.4</v>
      </c>
      <c r="G7079" s="5" t="n">
        <v>27.7</v>
      </c>
      <c r="H7079" s="5" t="n">
        <v>23.73</v>
      </c>
      <c r="I7079" s="6">
        <f>IF(E7079&gt;=Markov!$B$3,1,0)</f>
        <v/>
      </c>
      <c r="J7079" s="6">
        <f>I7078</f>
        <v/>
      </c>
      <c r="K7079" s="7">
        <f>MAR1!$B$5+MAR1!$C$5*COS(2*PI()*$C7079/365)+MAR1!$D$5*SIN(2*PI()*$C7079/365)</f>
        <v/>
      </c>
      <c r="L7079" s="7">
        <f>MAR1!$B$6+MAR1!$C$6*COS(2*PI()*$C7079/365)+MAR1!$D$6*SIN(2*PI()*$C7079/365)</f>
        <v/>
      </c>
      <c r="M7079" s="7">
        <f>MAR1!$B$7+MAR1!$C$7*COS(2*PI()*$C7079/365)+MAR1!$D$7*SIN(2*PI()*$C7079/365)</f>
        <v/>
      </c>
      <c r="N7079" s="7">
        <f>F7079-K7079</f>
        <v/>
      </c>
      <c r="O7079" s="7">
        <f>G7079-L7079</f>
        <v/>
      </c>
      <c r="P7079" s="7">
        <f>H7079-M7079</f>
        <v/>
      </c>
      <c r="Q7079" s="7">
        <f>IF($I7079=1,(N7079-MAR1!$B$11)/MAR1!$D$11,(N7079-MAR1!$C$11)/MAR1!$E$11)</f>
        <v/>
      </c>
      <c r="R7079" s="7">
        <f>IF($I7079=1,(O7079-MAR1!$B$12)/MAR1!$D$12,(O7079-MAR1!$C$12)/MAR1!$E$12)</f>
        <v/>
      </c>
      <c r="S7079" s="7">
        <f>IF($I7079=1,(P7079-MAR1!$B$13)/MAR1!$D$13,(P7079-MAR1!$C$13)/MAR1!$E$13)</f>
        <v/>
      </c>
    </row>
    <row r="7080">
      <c r="A7080" s="5" t="n">
        <v>7079</v>
      </c>
      <c r="B7080" s="5" t="n">
        <v>20</v>
      </c>
      <c r="C7080" s="5" t="n">
        <v>144</v>
      </c>
      <c r="D7080" s="5" t="n">
        <v>5</v>
      </c>
      <c r="E7080" s="5" t="n">
        <v>0</v>
      </c>
      <c r="F7080" s="5" t="n">
        <v>35.3</v>
      </c>
      <c r="G7080" s="5" t="n">
        <v>26.7</v>
      </c>
      <c r="H7080" s="5" t="n">
        <v>19.02</v>
      </c>
      <c r="I7080" s="6">
        <f>IF(E7080&gt;=Markov!$B$3,1,0)</f>
        <v/>
      </c>
      <c r="J7080" s="6">
        <f>I7079</f>
        <v/>
      </c>
      <c r="K7080" s="7">
        <f>MAR1!$B$5+MAR1!$C$5*COS(2*PI()*$C7080/365)+MAR1!$D$5*SIN(2*PI()*$C7080/365)</f>
        <v/>
      </c>
      <c r="L7080" s="7">
        <f>MAR1!$B$6+MAR1!$C$6*COS(2*PI()*$C7080/365)+MAR1!$D$6*SIN(2*PI()*$C7080/365)</f>
        <v/>
      </c>
      <c r="M7080" s="7">
        <f>MAR1!$B$7+MAR1!$C$7*COS(2*PI()*$C7080/365)+MAR1!$D$7*SIN(2*PI()*$C7080/365)</f>
        <v/>
      </c>
      <c r="N7080" s="7">
        <f>F7080-K7080</f>
        <v/>
      </c>
      <c r="O7080" s="7">
        <f>G7080-L7080</f>
        <v/>
      </c>
      <c r="P7080" s="7">
        <f>H7080-M7080</f>
        <v/>
      </c>
      <c r="Q7080" s="7">
        <f>IF($I7080=1,(N7080-MAR1!$B$11)/MAR1!$D$11,(N7080-MAR1!$C$11)/MAR1!$E$11)</f>
        <v/>
      </c>
      <c r="R7080" s="7">
        <f>IF($I7080=1,(O7080-MAR1!$B$12)/MAR1!$D$12,(O7080-MAR1!$C$12)/MAR1!$E$12)</f>
        <v/>
      </c>
      <c r="S7080" s="7">
        <f>IF($I7080=1,(P7080-MAR1!$B$13)/MAR1!$D$13,(P7080-MAR1!$C$13)/MAR1!$E$13)</f>
        <v/>
      </c>
    </row>
    <row r="7081">
      <c r="A7081" s="5" t="n">
        <v>7080</v>
      </c>
      <c r="B7081" s="5" t="n">
        <v>20</v>
      </c>
      <c r="C7081" s="5" t="n">
        <v>145</v>
      </c>
      <c r="D7081" s="5" t="n">
        <v>5</v>
      </c>
      <c r="E7081" s="5" t="n">
        <v>5.3</v>
      </c>
      <c r="F7081" s="5" t="n">
        <v>33.4</v>
      </c>
      <c r="G7081" s="5" t="n">
        <v>25.8</v>
      </c>
      <c r="H7081" s="5" t="n">
        <v>12.73</v>
      </c>
      <c r="I7081" s="6">
        <f>IF(E7081&gt;=Markov!$B$3,1,0)</f>
        <v/>
      </c>
      <c r="J7081" s="6">
        <f>I7080</f>
        <v/>
      </c>
      <c r="K7081" s="7">
        <f>MAR1!$B$5+MAR1!$C$5*COS(2*PI()*$C7081/365)+MAR1!$D$5*SIN(2*PI()*$C7081/365)</f>
        <v/>
      </c>
      <c r="L7081" s="7">
        <f>MAR1!$B$6+MAR1!$C$6*COS(2*PI()*$C7081/365)+MAR1!$D$6*SIN(2*PI()*$C7081/365)</f>
        <v/>
      </c>
      <c r="M7081" s="7">
        <f>MAR1!$B$7+MAR1!$C$7*COS(2*PI()*$C7081/365)+MAR1!$D$7*SIN(2*PI()*$C7081/365)</f>
        <v/>
      </c>
      <c r="N7081" s="7">
        <f>F7081-K7081</f>
        <v/>
      </c>
      <c r="O7081" s="7">
        <f>G7081-L7081</f>
        <v/>
      </c>
      <c r="P7081" s="7">
        <f>H7081-M7081</f>
        <v/>
      </c>
      <c r="Q7081" s="7">
        <f>IF($I7081=1,(N7081-MAR1!$B$11)/MAR1!$D$11,(N7081-MAR1!$C$11)/MAR1!$E$11)</f>
        <v/>
      </c>
      <c r="R7081" s="7">
        <f>IF($I7081=1,(O7081-MAR1!$B$12)/MAR1!$D$12,(O7081-MAR1!$C$12)/MAR1!$E$12)</f>
        <v/>
      </c>
      <c r="S7081" s="7">
        <f>IF($I7081=1,(P7081-MAR1!$B$13)/MAR1!$D$13,(P7081-MAR1!$C$13)/MAR1!$E$13)</f>
        <v/>
      </c>
    </row>
    <row r="7082">
      <c r="A7082" s="5" t="n">
        <v>7081</v>
      </c>
      <c r="B7082" s="5" t="n">
        <v>20</v>
      </c>
      <c r="C7082" s="5" t="n">
        <v>146</v>
      </c>
      <c r="D7082" s="5" t="n">
        <v>5</v>
      </c>
      <c r="E7082" s="5" t="n">
        <v>0</v>
      </c>
      <c r="F7082" s="5" t="n">
        <v>37</v>
      </c>
      <c r="G7082" s="5" t="n">
        <v>27</v>
      </c>
      <c r="H7082" s="5" t="n">
        <v>23.64</v>
      </c>
      <c r="I7082" s="6">
        <f>IF(E7082&gt;=Markov!$B$3,1,0)</f>
        <v/>
      </c>
      <c r="J7082" s="6">
        <f>I7081</f>
        <v/>
      </c>
      <c r="K7082" s="7">
        <f>MAR1!$B$5+MAR1!$C$5*COS(2*PI()*$C7082/365)+MAR1!$D$5*SIN(2*PI()*$C7082/365)</f>
        <v/>
      </c>
      <c r="L7082" s="7">
        <f>MAR1!$B$6+MAR1!$C$6*COS(2*PI()*$C7082/365)+MAR1!$D$6*SIN(2*PI()*$C7082/365)</f>
        <v/>
      </c>
      <c r="M7082" s="7">
        <f>MAR1!$B$7+MAR1!$C$7*COS(2*PI()*$C7082/365)+MAR1!$D$7*SIN(2*PI()*$C7082/365)</f>
        <v/>
      </c>
      <c r="N7082" s="7">
        <f>F7082-K7082</f>
        <v/>
      </c>
      <c r="O7082" s="7">
        <f>G7082-L7082</f>
        <v/>
      </c>
      <c r="P7082" s="7">
        <f>H7082-M7082</f>
        <v/>
      </c>
      <c r="Q7082" s="7">
        <f>IF($I7082=1,(N7082-MAR1!$B$11)/MAR1!$D$11,(N7082-MAR1!$C$11)/MAR1!$E$11)</f>
        <v/>
      </c>
      <c r="R7082" s="7">
        <f>IF($I7082=1,(O7082-MAR1!$B$12)/MAR1!$D$12,(O7082-MAR1!$C$12)/MAR1!$E$12)</f>
        <v/>
      </c>
      <c r="S7082" s="7">
        <f>IF($I7082=1,(P7082-MAR1!$B$13)/MAR1!$D$13,(P7082-MAR1!$C$13)/MAR1!$E$13)</f>
        <v/>
      </c>
    </row>
    <row r="7083">
      <c r="A7083" s="5" t="n">
        <v>7082</v>
      </c>
      <c r="B7083" s="5" t="n">
        <v>20</v>
      </c>
      <c r="C7083" s="5" t="n">
        <v>147</v>
      </c>
      <c r="D7083" s="5" t="n">
        <v>5</v>
      </c>
      <c r="E7083" s="5" t="n">
        <v>0</v>
      </c>
      <c r="F7083" s="5" t="n">
        <v>37.7</v>
      </c>
      <c r="G7083" s="5" t="n">
        <v>26.9</v>
      </c>
      <c r="H7083" s="5" t="n">
        <v>23</v>
      </c>
      <c r="I7083" s="6">
        <f>IF(E7083&gt;=Markov!$B$3,1,0)</f>
        <v/>
      </c>
      <c r="J7083" s="6">
        <f>I7082</f>
        <v/>
      </c>
      <c r="K7083" s="7">
        <f>MAR1!$B$5+MAR1!$C$5*COS(2*PI()*$C7083/365)+MAR1!$D$5*SIN(2*PI()*$C7083/365)</f>
        <v/>
      </c>
      <c r="L7083" s="7">
        <f>MAR1!$B$6+MAR1!$C$6*COS(2*PI()*$C7083/365)+MAR1!$D$6*SIN(2*PI()*$C7083/365)</f>
        <v/>
      </c>
      <c r="M7083" s="7">
        <f>MAR1!$B$7+MAR1!$C$7*COS(2*PI()*$C7083/365)+MAR1!$D$7*SIN(2*PI()*$C7083/365)</f>
        <v/>
      </c>
      <c r="N7083" s="7">
        <f>F7083-K7083</f>
        <v/>
      </c>
      <c r="O7083" s="7">
        <f>G7083-L7083</f>
        <v/>
      </c>
      <c r="P7083" s="7">
        <f>H7083-M7083</f>
        <v/>
      </c>
      <c r="Q7083" s="7">
        <f>IF($I7083=1,(N7083-MAR1!$B$11)/MAR1!$D$11,(N7083-MAR1!$C$11)/MAR1!$E$11)</f>
        <v/>
      </c>
      <c r="R7083" s="7">
        <f>IF($I7083=1,(O7083-MAR1!$B$12)/MAR1!$D$12,(O7083-MAR1!$C$12)/MAR1!$E$12)</f>
        <v/>
      </c>
      <c r="S7083" s="7">
        <f>IF($I7083=1,(P7083-MAR1!$B$13)/MAR1!$D$13,(P7083-MAR1!$C$13)/MAR1!$E$13)</f>
        <v/>
      </c>
    </row>
    <row r="7084">
      <c r="A7084" s="5" t="n">
        <v>7083</v>
      </c>
      <c r="B7084" s="5" t="n">
        <v>20</v>
      </c>
      <c r="C7084" s="5" t="n">
        <v>148</v>
      </c>
      <c r="D7084" s="5" t="n">
        <v>5</v>
      </c>
      <c r="E7084" s="5" t="n">
        <v>0</v>
      </c>
      <c r="F7084" s="5" t="n">
        <v>37.3</v>
      </c>
      <c r="G7084" s="5" t="n">
        <v>27.1</v>
      </c>
      <c r="H7084" s="5" t="n">
        <v>22.59</v>
      </c>
      <c r="I7084" s="6">
        <f>IF(E7084&gt;=Markov!$B$3,1,0)</f>
        <v/>
      </c>
      <c r="J7084" s="6">
        <f>I7083</f>
        <v/>
      </c>
      <c r="K7084" s="7">
        <f>MAR1!$B$5+MAR1!$C$5*COS(2*PI()*$C7084/365)+MAR1!$D$5*SIN(2*PI()*$C7084/365)</f>
        <v/>
      </c>
      <c r="L7084" s="7">
        <f>MAR1!$B$6+MAR1!$C$6*COS(2*PI()*$C7084/365)+MAR1!$D$6*SIN(2*PI()*$C7084/365)</f>
        <v/>
      </c>
      <c r="M7084" s="7">
        <f>MAR1!$B$7+MAR1!$C$7*COS(2*PI()*$C7084/365)+MAR1!$D$7*SIN(2*PI()*$C7084/365)</f>
        <v/>
      </c>
      <c r="N7084" s="7">
        <f>F7084-K7084</f>
        <v/>
      </c>
      <c r="O7084" s="7">
        <f>G7084-L7084</f>
        <v/>
      </c>
      <c r="P7084" s="7">
        <f>H7084-M7084</f>
        <v/>
      </c>
      <c r="Q7084" s="7">
        <f>IF($I7084=1,(N7084-MAR1!$B$11)/MAR1!$D$11,(N7084-MAR1!$C$11)/MAR1!$E$11)</f>
        <v/>
      </c>
      <c r="R7084" s="7">
        <f>IF($I7084=1,(O7084-MAR1!$B$12)/MAR1!$D$12,(O7084-MAR1!$C$12)/MAR1!$E$12)</f>
        <v/>
      </c>
      <c r="S7084" s="7">
        <f>IF($I7084=1,(P7084-MAR1!$B$13)/MAR1!$D$13,(P7084-MAR1!$C$13)/MAR1!$E$13)</f>
        <v/>
      </c>
    </row>
    <row r="7085">
      <c r="A7085" s="5" t="n">
        <v>7084</v>
      </c>
      <c r="B7085" s="5" t="n">
        <v>20</v>
      </c>
      <c r="C7085" s="5" t="n">
        <v>149</v>
      </c>
      <c r="D7085" s="5" t="n">
        <v>5</v>
      </c>
      <c r="E7085" s="5" t="n">
        <v>0</v>
      </c>
      <c r="F7085" s="5" t="n">
        <v>39.7</v>
      </c>
      <c r="G7085" s="5" t="n">
        <v>25.9</v>
      </c>
      <c r="H7085" s="5" t="n">
        <v>21.5</v>
      </c>
      <c r="I7085" s="6">
        <f>IF(E7085&gt;=Markov!$B$3,1,0)</f>
        <v/>
      </c>
      <c r="J7085" s="6">
        <f>I7084</f>
        <v/>
      </c>
      <c r="K7085" s="7">
        <f>MAR1!$B$5+MAR1!$C$5*COS(2*PI()*$C7085/365)+MAR1!$D$5*SIN(2*PI()*$C7085/365)</f>
        <v/>
      </c>
      <c r="L7085" s="7">
        <f>MAR1!$B$6+MAR1!$C$6*COS(2*PI()*$C7085/365)+MAR1!$D$6*SIN(2*PI()*$C7085/365)</f>
        <v/>
      </c>
      <c r="M7085" s="7">
        <f>MAR1!$B$7+MAR1!$C$7*COS(2*PI()*$C7085/365)+MAR1!$D$7*SIN(2*PI()*$C7085/365)</f>
        <v/>
      </c>
      <c r="N7085" s="7">
        <f>F7085-K7085</f>
        <v/>
      </c>
      <c r="O7085" s="7">
        <f>G7085-L7085</f>
        <v/>
      </c>
      <c r="P7085" s="7">
        <f>H7085-M7085</f>
        <v/>
      </c>
      <c r="Q7085" s="7">
        <f>IF($I7085=1,(N7085-MAR1!$B$11)/MAR1!$D$11,(N7085-MAR1!$C$11)/MAR1!$E$11)</f>
        <v/>
      </c>
      <c r="R7085" s="7">
        <f>IF($I7085=1,(O7085-MAR1!$B$12)/MAR1!$D$12,(O7085-MAR1!$C$12)/MAR1!$E$12)</f>
        <v/>
      </c>
      <c r="S7085" s="7">
        <f>IF($I7085=1,(P7085-MAR1!$B$13)/MAR1!$D$13,(P7085-MAR1!$C$13)/MAR1!$E$13)</f>
        <v/>
      </c>
    </row>
    <row r="7086">
      <c r="A7086" s="5" t="n">
        <v>7085</v>
      </c>
      <c r="B7086" s="5" t="n">
        <v>20</v>
      </c>
      <c r="C7086" s="5" t="n">
        <v>150</v>
      </c>
      <c r="D7086" s="5" t="n">
        <v>5</v>
      </c>
      <c r="E7086" s="5" t="n">
        <v>0</v>
      </c>
      <c r="F7086" s="5" t="n">
        <v>38.5</v>
      </c>
      <c r="G7086" s="5" t="n">
        <v>24.6</v>
      </c>
      <c r="H7086" s="5" t="n">
        <v>27.82</v>
      </c>
      <c r="I7086" s="6">
        <f>IF(E7086&gt;=Markov!$B$3,1,0)</f>
        <v/>
      </c>
      <c r="J7086" s="6">
        <f>I7085</f>
        <v/>
      </c>
      <c r="K7086" s="7">
        <f>MAR1!$B$5+MAR1!$C$5*COS(2*PI()*$C7086/365)+MAR1!$D$5*SIN(2*PI()*$C7086/365)</f>
        <v/>
      </c>
      <c r="L7086" s="7">
        <f>MAR1!$B$6+MAR1!$C$6*COS(2*PI()*$C7086/365)+MAR1!$D$6*SIN(2*PI()*$C7086/365)</f>
        <v/>
      </c>
      <c r="M7086" s="7">
        <f>MAR1!$B$7+MAR1!$C$7*COS(2*PI()*$C7086/365)+MAR1!$D$7*SIN(2*PI()*$C7086/365)</f>
        <v/>
      </c>
      <c r="N7086" s="7">
        <f>F7086-K7086</f>
        <v/>
      </c>
      <c r="O7086" s="7">
        <f>G7086-L7086</f>
        <v/>
      </c>
      <c r="P7086" s="7">
        <f>H7086-M7086</f>
        <v/>
      </c>
      <c r="Q7086" s="7">
        <f>IF($I7086=1,(N7086-MAR1!$B$11)/MAR1!$D$11,(N7086-MAR1!$C$11)/MAR1!$E$11)</f>
        <v/>
      </c>
      <c r="R7086" s="7">
        <f>IF($I7086=1,(O7086-MAR1!$B$12)/MAR1!$D$12,(O7086-MAR1!$C$12)/MAR1!$E$12)</f>
        <v/>
      </c>
      <c r="S7086" s="7">
        <f>IF($I7086=1,(P7086-MAR1!$B$13)/MAR1!$D$13,(P7086-MAR1!$C$13)/MAR1!$E$13)</f>
        <v/>
      </c>
    </row>
    <row r="7087">
      <c r="A7087" s="5" t="n">
        <v>7086</v>
      </c>
      <c r="B7087" s="5" t="n">
        <v>20</v>
      </c>
      <c r="C7087" s="5" t="n">
        <v>151</v>
      </c>
      <c r="D7087" s="5" t="n">
        <v>5</v>
      </c>
      <c r="E7087" s="5" t="n">
        <v>0</v>
      </c>
      <c r="F7087" s="5" t="n">
        <v>39.8</v>
      </c>
      <c r="G7087" s="5" t="n">
        <v>26</v>
      </c>
      <c r="H7087" s="5" t="n">
        <v>27.32</v>
      </c>
      <c r="I7087" s="6">
        <f>IF(E7087&gt;=Markov!$B$3,1,0)</f>
        <v/>
      </c>
      <c r="J7087" s="6">
        <f>I7086</f>
        <v/>
      </c>
      <c r="K7087" s="7">
        <f>MAR1!$B$5+MAR1!$C$5*COS(2*PI()*$C7087/365)+MAR1!$D$5*SIN(2*PI()*$C7087/365)</f>
        <v/>
      </c>
      <c r="L7087" s="7">
        <f>MAR1!$B$6+MAR1!$C$6*COS(2*PI()*$C7087/365)+MAR1!$D$6*SIN(2*PI()*$C7087/365)</f>
        <v/>
      </c>
      <c r="M7087" s="7">
        <f>MAR1!$B$7+MAR1!$C$7*COS(2*PI()*$C7087/365)+MAR1!$D$7*SIN(2*PI()*$C7087/365)</f>
        <v/>
      </c>
      <c r="N7087" s="7">
        <f>F7087-K7087</f>
        <v/>
      </c>
      <c r="O7087" s="7">
        <f>G7087-L7087</f>
        <v/>
      </c>
      <c r="P7087" s="7">
        <f>H7087-M7087</f>
        <v/>
      </c>
      <c r="Q7087" s="7">
        <f>IF($I7087=1,(N7087-MAR1!$B$11)/MAR1!$D$11,(N7087-MAR1!$C$11)/MAR1!$E$11)</f>
        <v/>
      </c>
      <c r="R7087" s="7">
        <f>IF($I7087=1,(O7087-MAR1!$B$12)/MAR1!$D$12,(O7087-MAR1!$C$12)/MAR1!$E$12)</f>
        <v/>
      </c>
      <c r="S7087" s="7">
        <f>IF($I7087=1,(P7087-MAR1!$B$13)/MAR1!$D$13,(P7087-MAR1!$C$13)/MAR1!$E$13)</f>
        <v/>
      </c>
    </row>
    <row r="7088">
      <c r="A7088" s="5" t="n">
        <v>7087</v>
      </c>
      <c r="B7088" s="5" t="n">
        <v>20</v>
      </c>
      <c r="C7088" s="5" t="n">
        <v>152</v>
      </c>
      <c r="D7088" s="5" t="n">
        <v>6</v>
      </c>
      <c r="E7088" s="5" t="n">
        <v>10.4</v>
      </c>
      <c r="F7088" s="5" t="n">
        <v>37.3</v>
      </c>
      <c r="G7088" s="5" t="n">
        <v>28.4</v>
      </c>
      <c r="H7088" s="5" t="n">
        <v>13.69</v>
      </c>
      <c r="I7088" s="6">
        <f>IF(E7088&gt;=Markov!$B$3,1,0)</f>
        <v/>
      </c>
      <c r="J7088" s="6">
        <f>I7087</f>
        <v/>
      </c>
      <c r="K7088" s="7">
        <f>MAR1!$B$5+MAR1!$C$5*COS(2*PI()*$C7088/365)+MAR1!$D$5*SIN(2*PI()*$C7088/365)</f>
        <v/>
      </c>
      <c r="L7088" s="7">
        <f>MAR1!$B$6+MAR1!$C$6*COS(2*PI()*$C7088/365)+MAR1!$D$6*SIN(2*PI()*$C7088/365)</f>
        <v/>
      </c>
      <c r="M7088" s="7">
        <f>MAR1!$B$7+MAR1!$C$7*COS(2*PI()*$C7088/365)+MAR1!$D$7*SIN(2*PI()*$C7088/365)</f>
        <v/>
      </c>
      <c r="N7088" s="7">
        <f>F7088-K7088</f>
        <v/>
      </c>
      <c r="O7088" s="7">
        <f>G7088-L7088</f>
        <v/>
      </c>
      <c r="P7088" s="7">
        <f>H7088-M7088</f>
        <v/>
      </c>
      <c r="Q7088" s="7">
        <f>IF($I7088=1,(N7088-MAR1!$B$11)/MAR1!$D$11,(N7088-MAR1!$C$11)/MAR1!$E$11)</f>
        <v/>
      </c>
      <c r="R7088" s="7">
        <f>IF($I7088=1,(O7088-MAR1!$B$12)/MAR1!$D$12,(O7088-MAR1!$C$12)/MAR1!$E$12)</f>
        <v/>
      </c>
      <c r="S7088" s="7">
        <f>IF($I7088=1,(P7088-MAR1!$B$13)/MAR1!$D$13,(P7088-MAR1!$C$13)/MAR1!$E$13)</f>
        <v/>
      </c>
    </row>
    <row r="7089">
      <c r="A7089" s="5" t="n">
        <v>7088</v>
      </c>
      <c r="B7089" s="5" t="n">
        <v>20</v>
      </c>
      <c r="C7089" s="5" t="n">
        <v>153</v>
      </c>
      <c r="D7089" s="5" t="n">
        <v>6</v>
      </c>
      <c r="E7089" s="5" t="n">
        <v>3.8</v>
      </c>
      <c r="F7089" s="5" t="n">
        <v>35.9</v>
      </c>
      <c r="G7089" s="5" t="n">
        <v>27.6</v>
      </c>
      <c r="H7089" s="5" t="n">
        <v>14.96</v>
      </c>
      <c r="I7089" s="6">
        <f>IF(E7089&gt;=Markov!$B$3,1,0)</f>
        <v/>
      </c>
      <c r="J7089" s="6">
        <f>I7088</f>
        <v/>
      </c>
      <c r="K7089" s="7">
        <f>MAR1!$B$5+MAR1!$C$5*COS(2*PI()*$C7089/365)+MAR1!$D$5*SIN(2*PI()*$C7089/365)</f>
        <v/>
      </c>
      <c r="L7089" s="7">
        <f>MAR1!$B$6+MAR1!$C$6*COS(2*PI()*$C7089/365)+MAR1!$D$6*SIN(2*PI()*$C7089/365)</f>
        <v/>
      </c>
      <c r="M7089" s="7">
        <f>MAR1!$B$7+MAR1!$C$7*COS(2*PI()*$C7089/365)+MAR1!$D$7*SIN(2*PI()*$C7089/365)</f>
        <v/>
      </c>
      <c r="N7089" s="7">
        <f>F7089-K7089</f>
        <v/>
      </c>
      <c r="O7089" s="7">
        <f>G7089-L7089</f>
        <v/>
      </c>
      <c r="P7089" s="7">
        <f>H7089-M7089</f>
        <v/>
      </c>
      <c r="Q7089" s="7">
        <f>IF($I7089=1,(N7089-MAR1!$B$11)/MAR1!$D$11,(N7089-MAR1!$C$11)/MAR1!$E$11)</f>
        <v/>
      </c>
      <c r="R7089" s="7">
        <f>IF($I7089=1,(O7089-MAR1!$B$12)/MAR1!$D$12,(O7089-MAR1!$C$12)/MAR1!$E$12)</f>
        <v/>
      </c>
      <c r="S7089" s="7">
        <f>IF($I7089=1,(P7089-MAR1!$B$13)/MAR1!$D$13,(P7089-MAR1!$C$13)/MAR1!$E$13)</f>
        <v/>
      </c>
    </row>
    <row r="7090">
      <c r="A7090" s="5" t="n">
        <v>7089</v>
      </c>
      <c r="B7090" s="5" t="n">
        <v>20</v>
      </c>
      <c r="C7090" s="5" t="n">
        <v>154</v>
      </c>
      <c r="D7090" s="5" t="n">
        <v>6</v>
      </c>
      <c r="E7090" s="5" t="n">
        <v>0</v>
      </c>
      <c r="F7090" s="5" t="n">
        <v>37.8</v>
      </c>
      <c r="G7090" s="5" t="n">
        <v>27.7</v>
      </c>
      <c r="H7090" s="5" t="n">
        <v>26.85</v>
      </c>
      <c r="I7090" s="6">
        <f>IF(E7090&gt;=Markov!$B$3,1,0)</f>
        <v/>
      </c>
      <c r="J7090" s="6">
        <f>I7089</f>
        <v/>
      </c>
      <c r="K7090" s="7">
        <f>MAR1!$B$5+MAR1!$C$5*COS(2*PI()*$C7090/365)+MAR1!$D$5*SIN(2*PI()*$C7090/365)</f>
        <v/>
      </c>
      <c r="L7090" s="7">
        <f>MAR1!$B$6+MAR1!$C$6*COS(2*PI()*$C7090/365)+MAR1!$D$6*SIN(2*PI()*$C7090/365)</f>
        <v/>
      </c>
      <c r="M7090" s="7">
        <f>MAR1!$B$7+MAR1!$C$7*COS(2*PI()*$C7090/365)+MAR1!$D$7*SIN(2*PI()*$C7090/365)</f>
        <v/>
      </c>
      <c r="N7090" s="7">
        <f>F7090-K7090</f>
        <v/>
      </c>
      <c r="O7090" s="7">
        <f>G7090-L7090</f>
        <v/>
      </c>
      <c r="P7090" s="7">
        <f>H7090-M7090</f>
        <v/>
      </c>
      <c r="Q7090" s="7">
        <f>IF($I7090=1,(N7090-MAR1!$B$11)/MAR1!$D$11,(N7090-MAR1!$C$11)/MAR1!$E$11)</f>
        <v/>
      </c>
      <c r="R7090" s="7">
        <f>IF($I7090=1,(O7090-MAR1!$B$12)/MAR1!$D$12,(O7090-MAR1!$C$12)/MAR1!$E$12)</f>
        <v/>
      </c>
      <c r="S7090" s="7">
        <f>IF($I7090=1,(P7090-MAR1!$B$13)/MAR1!$D$13,(P7090-MAR1!$C$13)/MAR1!$E$13)</f>
        <v/>
      </c>
    </row>
    <row r="7091">
      <c r="A7091" s="5" t="n">
        <v>7090</v>
      </c>
      <c r="B7091" s="5" t="n">
        <v>20</v>
      </c>
      <c r="C7091" s="5" t="n">
        <v>155</v>
      </c>
      <c r="D7091" s="5" t="n">
        <v>6</v>
      </c>
      <c r="E7091" s="5" t="n">
        <v>0</v>
      </c>
      <c r="F7091" s="5" t="n">
        <v>35.6</v>
      </c>
      <c r="G7091" s="5" t="n">
        <v>27.5</v>
      </c>
      <c r="H7091" s="5" t="n">
        <v>18</v>
      </c>
      <c r="I7091" s="6">
        <f>IF(E7091&gt;=Markov!$B$3,1,0)</f>
        <v/>
      </c>
      <c r="J7091" s="6">
        <f>I7090</f>
        <v/>
      </c>
      <c r="K7091" s="7">
        <f>MAR1!$B$5+MAR1!$C$5*COS(2*PI()*$C7091/365)+MAR1!$D$5*SIN(2*PI()*$C7091/365)</f>
        <v/>
      </c>
      <c r="L7091" s="7">
        <f>MAR1!$B$6+MAR1!$C$6*COS(2*PI()*$C7091/365)+MAR1!$D$6*SIN(2*PI()*$C7091/365)</f>
        <v/>
      </c>
      <c r="M7091" s="7">
        <f>MAR1!$B$7+MAR1!$C$7*COS(2*PI()*$C7091/365)+MAR1!$D$7*SIN(2*PI()*$C7091/365)</f>
        <v/>
      </c>
      <c r="N7091" s="7">
        <f>F7091-K7091</f>
        <v/>
      </c>
      <c r="O7091" s="7">
        <f>G7091-L7091</f>
        <v/>
      </c>
      <c r="P7091" s="7">
        <f>H7091-M7091</f>
        <v/>
      </c>
      <c r="Q7091" s="7">
        <f>IF($I7091=1,(N7091-MAR1!$B$11)/MAR1!$D$11,(N7091-MAR1!$C$11)/MAR1!$E$11)</f>
        <v/>
      </c>
      <c r="R7091" s="7">
        <f>IF($I7091=1,(O7091-MAR1!$B$12)/MAR1!$D$12,(O7091-MAR1!$C$12)/MAR1!$E$12)</f>
        <v/>
      </c>
      <c r="S7091" s="7">
        <f>IF($I7091=1,(P7091-MAR1!$B$13)/MAR1!$D$13,(P7091-MAR1!$C$13)/MAR1!$E$13)</f>
        <v/>
      </c>
    </row>
    <row r="7092">
      <c r="A7092" s="5" t="n">
        <v>7091</v>
      </c>
      <c r="B7092" s="5" t="n">
        <v>20</v>
      </c>
      <c r="C7092" s="5" t="n">
        <v>156</v>
      </c>
      <c r="D7092" s="5" t="n">
        <v>6</v>
      </c>
      <c r="E7092" s="5" t="n">
        <v>10.3</v>
      </c>
      <c r="F7092" s="5" t="n">
        <v>34.3</v>
      </c>
      <c r="G7092" s="5" t="n">
        <v>26.5</v>
      </c>
      <c r="H7092" s="5" t="n">
        <v>17.35</v>
      </c>
      <c r="I7092" s="6">
        <f>IF(E7092&gt;=Markov!$B$3,1,0)</f>
        <v/>
      </c>
      <c r="J7092" s="6">
        <f>I7091</f>
        <v/>
      </c>
      <c r="K7092" s="7">
        <f>MAR1!$B$5+MAR1!$C$5*COS(2*PI()*$C7092/365)+MAR1!$D$5*SIN(2*PI()*$C7092/365)</f>
        <v/>
      </c>
      <c r="L7092" s="7">
        <f>MAR1!$B$6+MAR1!$C$6*COS(2*PI()*$C7092/365)+MAR1!$D$6*SIN(2*PI()*$C7092/365)</f>
        <v/>
      </c>
      <c r="M7092" s="7">
        <f>MAR1!$B$7+MAR1!$C$7*COS(2*PI()*$C7092/365)+MAR1!$D$7*SIN(2*PI()*$C7092/365)</f>
        <v/>
      </c>
      <c r="N7092" s="7">
        <f>F7092-K7092</f>
        <v/>
      </c>
      <c r="O7092" s="7">
        <f>G7092-L7092</f>
        <v/>
      </c>
      <c r="P7092" s="7">
        <f>H7092-M7092</f>
        <v/>
      </c>
      <c r="Q7092" s="7">
        <f>IF($I7092=1,(N7092-MAR1!$B$11)/MAR1!$D$11,(N7092-MAR1!$C$11)/MAR1!$E$11)</f>
        <v/>
      </c>
      <c r="R7092" s="7">
        <f>IF($I7092=1,(O7092-MAR1!$B$12)/MAR1!$D$12,(O7092-MAR1!$C$12)/MAR1!$E$12)</f>
        <v/>
      </c>
      <c r="S7092" s="7">
        <f>IF($I7092=1,(P7092-MAR1!$B$13)/MAR1!$D$13,(P7092-MAR1!$C$13)/MAR1!$E$13)</f>
        <v/>
      </c>
    </row>
    <row r="7093">
      <c r="A7093" s="5" t="n">
        <v>7092</v>
      </c>
      <c r="B7093" s="5" t="n">
        <v>20</v>
      </c>
      <c r="C7093" s="5" t="n">
        <v>157</v>
      </c>
      <c r="D7093" s="5" t="n">
        <v>6</v>
      </c>
      <c r="E7093" s="5" t="n">
        <v>3.2</v>
      </c>
      <c r="F7093" s="5" t="n">
        <v>33.6</v>
      </c>
      <c r="G7093" s="5" t="n">
        <v>26.2</v>
      </c>
      <c r="H7093" s="5" t="n">
        <v>11.63</v>
      </c>
      <c r="I7093" s="6">
        <f>IF(E7093&gt;=Markov!$B$3,1,0)</f>
        <v/>
      </c>
      <c r="J7093" s="6">
        <f>I7092</f>
        <v/>
      </c>
      <c r="K7093" s="7">
        <f>MAR1!$B$5+MAR1!$C$5*COS(2*PI()*$C7093/365)+MAR1!$D$5*SIN(2*PI()*$C7093/365)</f>
        <v/>
      </c>
      <c r="L7093" s="7">
        <f>MAR1!$B$6+MAR1!$C$6*COS(2*PI()*$C7093/365)+MAR1!$D$6*SIN(2*PI()*$C7093/365)</f>
        <v/>
      </c>
      <c r="M7093" s="7">
        <f>MAR1!$B$7+MAR1!$C$7*COS(2*PI()*$C7093/365)+MAR1!$D$7*SIN(2*PI()*$C7093/365)</f>
        <v/>
      </c>
      <c r="N7093" s="7">
        <f>F7093-K7093</f>
        <v/>
      </c>
      <c r="O7093" s="7">
        <f>G7093-L7093</f>
        <v/>
      </c>
      <c r="P7093" s="7">
        <f>H7093-M7093</f>
        <v/>
      </c>
      <c r="Q7093" s="7">
        <f>IF($I7093=1,(N7093-MAR1!$B$11)/MAR1!$D$11,(N7093-MAR1!$C$11)/MAR1!$E$11)</f>
        <v/>
      </c>
      <c r="R7093" s="7">
        <f>IF($I7093=1,(O7093-MAR1!$B$12)/MAR1!$D$12,(O7093-MAR1!$C$12)/MAR1!$E$12)</f>
        <v/>
      </c>
      <c r="S7093" s="7">
        <f>IF($I7093=1,(P7093-MAR1!$B$13)/MAR1!$D$13,(P7093-MAR1!$C$13)/MAR1!$E$13)</f>
        <v/>
      </c>
    </row>
    <row r="7094">
      <c r="A7094" s="5" t="n">
        <v>7093</v>
      </c>
      <c r="B7094" s="5" t="n">
        <v>20</v>
      </c>
      <c r="C7094" s="5" t="n">
        <v>158</v>
      </c>
      <c r="D7094" s="5" t="n">
        <v>6</v>
      </c>
      <c r="E7094" s="5" t="n">
        <v>0</v>
      </c>
      <c r="F7094" s="5" t="n">
        <v>36.1</v>
      </c>
      <c r="G7094" s="5" t="n">
        <v>27.2</v>
      </c>
      <c r="H7094" s="5" t="n">
        <v>27.03</v>
      </c>
      <c r="I7094" s="6">
        <f>IF(E7094&gt;=Markov!$B$3,1,0)</f>
        <v/>
      </c>
      <c r="J7094" s="6">
        <f>I7093</f>
        <v/>
      </c>
      <c r="K7094" s="7">
        <f>MAR1!$B$5+MAR1!$C$5*COS(2*PI()*$C7094/365)+MAR1!$D$5*SIN(2*PI()*$C7094/365)</f>
        <v/>
      </c>
      <c r="L7094" s="7">
        <f>MAR1!$B$6+MAR1!$C$6*COS(2*PI()*$C7094/365)+MAR1!$D$6*SIN(2*PI()*$C7094/365)</f>
        <v/>
      </c>
      <c r="M7094" s="7">
        <f>MAR1!$B$7+MAR1!$C$7*COS(2*PI()*$C7094/365)+MAR1!$D$7*SIN(2*PI()*$C7094/365)</f>
        <v/>
      </c>
      <c r="N7094" s="7">
        <f>F7094-K7094</f>
        <v/>
      </c>
      <c r="O7094" s="7">
        <f>G7094-L7094</f>
        <v/>
      </c>
      <c r="P7094" s="7">
        <f>H7094-M7094</f>
        <v/>
      </c>
      <c r="Q7094" s="7">
        <f>IF($I7094=1,(N7094-MAR1!$B$11)/MAR1!$D$11,(N7094-MAR1!$C$11)/MAR1!$E$11)</f>
        <v/>
      </c>
      <c r="R7094" s="7">
        <f>IF($I7094=1,(O7094-MAR1!$B$12)/MAR1!$D$12,(O7094-MAR1!$C$12)/MAR1!$E$12)</f>
        <v/>
      </c>
      <c r="S7094" s="7">
        <f>IF($I7094=1,(P7094-MAR1!$B$13)/MAR1!$D$13,(P7094-MAR1!$C$13)/MAR1!$E$13)</f>
        <v/>
      </c>
    </row>
    <row r="7095">
      <c r="A7095" s="5" t="n">
        <v>7094</v>
      </c>
      <c r="B7095" s="5" t="n">
        <v>20</v>
      </c>
      <c r="C7095" s="5" t="n">
        <v>159</v>
      </c>
      <c r="D7095" s="5" t="n">
        <v>6</v>
      </c>
      <c r="E7095" s="5" t="n">
        <v>7.1</v>
      </c>
      <c r="F7095" s="5" t="n">
        <v>32.4</v>
      </c>
      <c r="G7095" s="5" t="n">
        <v>26.7</v>
      </c>
      <c r="H7095" s="5" t="n">
        <v>13.84</v>
      </c>
      <c r="I7095" s="6">
        <f>IF(E7095&gt;=Markov!$B$3,1,0)</f>
        <v/>
      </c>
      <c r="J7095" s="6">
        <f>I7094</f>
        <v/>
      </c>
      <c r="K7095" s="7">
        <f>MAR1!$B$5+MAR1!$C$5*COS(2*PI()*$C7095/365)+MAR1!$D$5*SIN(2*PI()*$C7095/365)</f>
        <v/>
      </c>
      <c r="L7095" s="7">
        <f>MAR1!$B$6+MAR1!$C$6*COS(2*PI()*$C7095/365)+MAR1!$D$6*SIN(2*PI()*$C7095/365)</f>
        <v/>
      </c>
      <c r="M7095" s="7">
        <f>MAR1!$B$7+MAR1!$C$7*COS(2*PI()*$C7095/365)+MAR1!$D$7*SIN(2*PI()*$C7095/365)</f>
        <v/>
      </c>
      <c r="N7095" s="7">
        <f>F7095-K7095</f>
        <v/>
      </c>
      <c r="O7095" s="7">
        <f>G7095-L7095</f>
        <v/>
      </c>
      <c r="P7095" s="7">
        <f>H7095-M7095</f>
        <v/>
      </c>
      <c r="Q7095" s="7">
        <f>IF($I7095=1,(N7095-MAR1!$B$11)/MAR1!$D$11,(N7095-MAR1!$C$11)/MAR1!$E$11)</f>
        <v/>
      </c>
      <c r="R7095" s="7">
        <f>IF($I7095=1,(O7095-MAR1!$B$12)/MAR1!$D$12,(O7095-MAR1!$C$12)/MAR1!$E$12)</f>
        <v/>
      </c>
      <c r="S7095" s="7">
        <f>IF($I7095=1,(P7095-MAR1!$B$13)/MAR1!$D$13,(P7095-MAR1!$C$13)/MAR1!$E$13)</f>
        <v/>
      </c>
    </row>
    <row r="7096">
      <c r="A7096" s="5" t="n">
        <v>7095</v>
      </c>
      <c r="B7096" s="5" t="n">
        <v>20</v>
      </c>
      <c r="C7096" s="5" t="n">
        <v>160</v>
      </c>
      <c r="D7096" s="5" t="n">
        <v>6</v>
      </c>
      <c r="E7096" s="5" t="n">
        <v>42.4</v>
      </c>
      <c r="F7096" s="5" t="n">
        <v>32.1</v>
      </c>
      <c r="G7096" s="5" t="n">
        <v>26.5</v>
      </c>
      <c r="H7096" s="5" t="n">
        <v>16.63</v>
      </c>
      <c r="I7096" s="6">
        <f>IF(E7096&gt;=Markov!$B$3,1,0)</f>
        <v/>
      </c>
      <c r="J7096" s="6">
        <f>I7095</f>
        <v/>
      </c>
      <c r="K7096" s="7">
        <f>MAR1!$B$5+MAR1!$C$5*COS(2*PI()*$C7096/365)+MAR1!$D$5*SIN(2*PI()*$C7096/365)</f>
        <v/>
      </c>
      <c r="L7096" s="7">
        <f>MAR1!$B$6+MAR1!$C$6*COS(2*PI()*$C7096/365)+MAR1!$D$6*SIN(2*PI()*$C7096/365)</f>
        <v/>
      </c>
      <c r="M7096" s="7">
        <f>MAR1!$B$7+MAR1!$C$7*COS(2*PI()*$C7096/365)+MAR1!$D$7*SIN(2*PI()*$C7096/365)</f>
        <v/>
      </c>
      <c r="N7096" s="7">
        <f>F7096-K7096</f>
        <v/>
      </c>
      <c r="O7096" s="7">
        <f>G7096-L7096</f>
        <v/>
      </c>
      <c r="P7096" s="7">
        <f>H7096-M7096</f>
        <v/>
      </c>
      <c r="Q7096" s="7">
        <f>IF($I7096=1,(N7096-MAR1!$B$11)/MAR1!$D$11,(N7096-MAR1!$C$11)/MAR1!$E$11)</f>
        <v/>
      </c>
      <c r="R7096" s="7">
        <f>IF($I7096=1,(O7096-MAR1!$B$12)/MAR1!$D$12,(O7096-MAR1!$C$12)/MAR1!$E$12)</f>
        <v/>
      </c>
      <c r="S7096" s="7">
        <f>IF($I7096=1,(P7096-MAR1!$B$13)/MAR1!$D$13,(P7096-MAR1!$C$13)/MAR1!$E$13)</f>
        <v/>
      </c>
    </row>
    <row r="7097">
      <c r="A7097" s="5" t="n">
        <v>7096</v>
      </c>
      <c r="B7097" s="5" t="n">
        <v>20</v>
      </c>
      <c r="C7097" s="5" t="n">
        <v>161</v>
      </c>
      <c r="D7097" s="5" t="n">
        <v>6</v>
      </c>
      <c r="E7097" s="5" t="n">
        <v>0</v>
      </c>
      <c r="F7097" s="5" t="n">
        <v>36.3</v>
      </c>
      <c r="G7097" s="5" t="n">
        <v>28.2</v>
      </c>
      <c r="H7097" s="5" t="n">
        <v>23.09</v>
      </c>
      <c r="I7097" s="6">
        <f>IF(E7097&gt;=Markov!$B$3,1,0)</f>
        <v/>
      </c>
      <c r="J7097" s="6">
        <f>I7096</f>
        <v/>
      </c>
      <c r="K7097" s="7">
        <f>MAR1!$B$5+MAR1!$C$5*COS(2*PI()*$C7097/365)+MAR1!$D$5*SIN(2*PI()*$C7097/365)</f>
        <v/>
      </c>
      <c r="L7097" s="7">
        <f>MAR1!$B$6+MAR1!$C$6*COS(2*PI()*$C7097/365)+MAR1!$D$6*SIN(2*PI()*$C7097/365)</f>
        <v/>
      </c>
      <c r="M7097" s="7">
        <f>MAR1!$B$7+MAR1!$C$7*COS(2*PI()*$C7097/365)+MAR1!$D$7*SIN(2*PI()*$C7097/365)</f>
        <v/>
      </c>
      <c r="N7097" s="7">
        <f>F7097-K7097</f>
        <v/>
      </c>
      <c r="O7097" s="7">
        <f>G7097-L7097</f>
        <v/>
      </c>
      <c r="P7097" s="7">
        <f>H7097-M7097</f>
        <v/>
      </c>
      <c r="Q7097" s="7">
        <f>IF($I7097=1,(N7097-MAR1!$B$11)/MAR1!$D$11,(N7097-MAR1!$C$11)/MAR1!$E$11)</f>
        <v/>
      </c>
      <c r="R7097" s="7">
        <f>IF($I7097=1,(O7097-MAR1!$B$12)/MAR1!$D$12,(O7097-MAR1!$C$12)/MAR1!$E$12)</f>
        <v/>
      </c>
      <c r="S7097" s="7">
        <f>IF($I7097=1,(P7097-MAR1!$B$13)/MAR1!$D$13,(P7097-MAR1!$C$13)/MAR1!$E$13)</f>
        <v/>
      </c>
    </row>
    <row r="7098">
      <c r="A7098" s="5" t="n">
        <v>7097</v>
      </c>
      <c r="B7098" s="5" t="n">
        <v>20</v>
      </c>
      <c r="C7098" s="5" t="n">
        <v>162</v>
      </c>
      <c r="D7098" s="5" t="n">
        <v>6</v>
      </c>
      <c r="E7098" s="5" t="n">
        <v>0</v>
      </c>
      <c r="F7098" s="5" t="n">
        <v>38.7</v>
      </c>
      <c r="G7098" s="5" t="n">
        <v>30.7</v>
      </c>
      <c r="H7098" s="5" t="n">
        <v>25.58</v>
      </c>
      <c r="I7098" s="6">
        <f>IF(E7098&gt;=Markov!$B$3,1,0)</f>
        <v/>
      </c>
      <c r="J7098" s="6">
        <f>I7097</f>
        <v/>
      </c>
      <c r="K7098" s="7">
        <f>MAR1!$B$5+MAR1!$C$5*COS(2*PI()*$C7098/365)+MAR1!$D$5*SIN(2*PI()*$C7098/365)</f>
        <v/>
      </c>
      <c r="L7098" s="7">
        <f>MAR1!$B$6+MAR1!$C$6*COS(2*PI()*$C7098/365)+MAR1!$D$6*SIN(2*PI()*$C7098/365)</f>
        <v/>
      </c>
      <c r="M7098" s="7">
        <f>MAR1!$B$7+MAR1!$C$7*COS(2*PI()*$C7098/365)+MAR1!$D$7*SIN(2*PI()*$C7098/365)</f>
        <v/>
      </c>
      <c r="N7098" s="7">
        <f>F7098-K7098</f>
        <v/>
      </c>
      <c r="O7098" s="7">
        <f>G7098-L7098</f>
        <v/>
      </c>
      <c r="P7098" s="7">
        <f>H7098-M7098</f>
        <v/>
      </c>
      <c r="Q7098" s="7">
        <f>IF($I7098=1,(N7098-MAR1!$B$11)/MAR1!$D$11,(N7098-MAR1!$C$11)/MAR1!$E$11)</f>
        <v/>
      </c>
      <c r="R7098" s="7">
        <f>IF($I7098=1,(O7098-MAR1!$B$12)/MAR1!$D$12,(O7098-MAR1!$C$12)/MAR1!$E$12)</f>
        <v/>
      </c>
      <c r="S7098" s="7">
        <f>IF($I7098=1,(P7098-MAR1!$B$13)/MAR1!$D$13,(P7098-MAR1!$C$13)/MAR1!$E$13)</f>
        <v/>
      </c>
    </row>
    <row r="7099">
      <c r="A7099" s="5" t="n">
        <v>7098</v>
      </c>
      <c r="B7099" s="5" t="n">
        <v>20</v>
      </c>
      <c r="C7099" s="5" t="n">
        <v>163</v>
      </c>
      <c r="D7099" s="5" t="n">
        <v>6</v>
      </c>
      <c r="E7099" s="5" t="n">
        <v>0</v>
      </c>
      <c r="F7099" s="5" t="n">
        <v>34.3</v>
      </c>
      <c r="G7099" s="5" t="n">
        <v>28.7</v>
      </c>
      <c r="H7099" s="5" t="n">
        <v>14.7</v>
      </c>
      <c r="I7099" s="6">
        <f>IF(E7099&gt;=Markov!$B$3,1,0)</f>
        <v/>
      </c>
      <c r="J7099" s="6">
        <f>I7098</f>
        <v/>
      </c>
      <c r="K7099" s="7">
        <f>MAR1!$B$5+MAR1!$C$5*COS(2*PI()*$C7099/365)+MAR1!$D$5*SIN(2*PI()*$C7099/365)</f>
        <v/>
      </c>
      <c r="L7099" s="7">
        <f>MAR1!$B$6+MAR1!$C$6*COS(2*PI()*$C7099/365)+MAR1!$D$6*SIN(2*PI()*$C7099/365)</f>
        <v/>
      </c>
      <c r="M7099" s="7">
        <f>MAR1!$B$7+MAR1!$C$7*COS(2*PI()*$C7099/365)+MAR1!$D$7*SIN(2*PI()*$C7099/365)</f>
        <v/>
      </c>
      <c r="N7099" s="7">
        <f>F7099-K7099</f>
        <v/>
      </c>
      <c r="O7099" s="7">
        <f>G7099-L7099</f>
        <v/>
      </c>
      <c r="P7099" s="7">
        <f>H7099-M7099</f>
        <v/>
      </c>
      <c r="Q7099" s="7">
        <f>IF($I7099=1,(N7099-MAR1!$B$11)/MAR1!$D$11,(N7099-MAR1!$C$11)/MAR1!$E$11)</f>
        <v/>
      </c>
      <c r="R7099" s="7">
        <f>IF($I7099=1,(O7099-MAR1!$B$12)/MAR1!$D$12,(O7099-MAR1!$C$12)/MAR1!$E$12)</f>
        <v/>
      </c>
      <c r="S7099" s="7">
        <f>IF($I7099=1,(P7099-MAR1!$B$13)/MAR1!$D$13,(P7099-MAR1!$C$13)/MAR1!$E$13)</f>
        <v/>
      </c>
    </row>
    <row r="7100">
      <c r="A7100" s="5" t="n">
        <v>7099</v>
      </c>
      <c r="B7100" s="5" t="n">
        <v>20</v>
      </c>
      <c r="C7100" s="5" t="n">
        <v>164</v>
      </c>
      <c r="D7100" s="5" t="n">
        <v>6</v>
      </c>
      <c r="E7100" s="5" t="n">
        <v>0</v>
      </c>
      <c r="F7100" s="5" t="n">
        <v>34.7</v>
      </c>
      <c r="G7100" s="5" t="n">
        <v>28.4</v>
      </c>
      <c r="H7100" s="5" t="n">
        <v>16.76</v>
      </c>
      <c r="I7100" s="6">
        <f>IF(E7100&gt;=Markov!$B$3,1,0)</f>
        <v/>
      </c>
      <c r="J7100" s="6">
        <f>I7099</f>
        <v/>
      </c>
      <c r="K7100" s="7">
        <f>MAR1!$B$5+MAR1!$C$5*COS(2*PI()*$C7100/365)+MAR1!$D$5*SIN(2*PI()*$C7100/365)</f>
        <v/>
      </c>
      <c r="L7100" s="7">
        <f>MAR1!$B$6+MAR1!$C$6*COS(2*PI()*$C7100/365)+MAR1!$D$6*SIN(2*PI()*$C7100/365)</f>
        <v/>
      </c>
      <c r="M7100" s="7">
        <f>MAR1!$B$7+MAR1!$C$7*COS(2*PI()*$C7100/365)+MAR1!$D$7*SIN(2*PI()*$C7100/365)</f>
        <v/>
      </c>
      <c r="N7100" s="7">
        <f>F7100-K7100</f>
        <v/>
      </c>
      <c r="O7100" s="7">
        <f>G7100-L7100</f>
        <v/>
      </c>
      <c r="P7100" s="7">
        <f>H7100-M7100</f>
        <v/>
      </c>
      <c r="Q7100" s="7">
        <f>IF($I7100=1,(N7100-MAR1!$B$11)/MAR1!$D$11,(N7100-MAR1!$C$11)/MAR1!$E$11)</f>
        <v/>
      </c>
      <c r="R7100" s="7">
        <f>IF($I7100=1,(O7100-MAR1!$B$12)/MAR1!$D$12,(O7100-MAR1!$C$12)/MAR1!$E$12)</f>
        <v/>
      </c>
      <c r="S7100" s="7">
        <f>IF($I7100=1,(P7100-MAR1!$B$13)/MAR1!$D$13,(P7100-MAR1!$C$13)/MAR1!$E$13)</f>
        <v/>
      </c>
    </row>
    <row r="7101">
      <c r="A7101" s="5" t="n">
        <v>7100</v>
      </c>
      <c r="B7101" s="5" t="n">
        <v>20</v>
      </c>
      <c r="C7101" s="5" t="n">
        <v>165</v>
      </c>
      <c r="D7101" s="5" t="n">
        <v>6</v>
      </c>
      <c r="E7101" s="5" t="n">
        <v>0</v>
      </c>
      <c r="F7101" s="5" t="n">
        <v>35</v>
      </c>
      <c r="G7101" s="5" t="n">
        <v>28.1</v>
      </c>
      <c r="H7101" s="5" t="n">
        <v>20.28</v>
      </c>
      <c r="I7101" s="6">
        <f>IF(E7101&gt;=Markov!$B$3,1,0)</f>
        <v/>
      </c>
      <c r="J7101" s="6">
        <f>I7100</f>
        <v/>
      </c>
      <c r="K7101" s="7">
        <f>MAR1!$B$5+MAR1!$C$5*COS(2*PI()*$C7101/365)+MAR1!$D$5*SIN(2*PI()*$C7101/365)</f>
        <v/>
      </c>
      <c r="L7101" s="7">
        <f>MAR1!$B$6+MAR1!$C$6*COS(2*PI()*$C7101/365)+MAR1!$D$6*SIN(2*PI()*$C7101/365)</f>
        <v/>
      </c>
      <c r="M7101" s="7">
        <f>MAR1!$B$7+MAR1!$C$7*COS(2*PI()*$C7101/365)+MAR1!$D$7*SIN(2*PI()*$C7101/365)</f>
        <v/>
      </c>
      <c r="N7101" s="7">
        <f>F7101-K7101</f>
        <v/>
      </c>
      <c r="O7101" s="7">
        <f>G7101-L7101</f>
        <v/>
      </c>
      <c r="P7101" s="7">
        <f>H7101-M7101</f>
        <v/>
      </c>
      <c r="Q7101" s="7">
        <f>IF($I7101=1,(N7101-MAR1!$B$11)/MAR1!$D$11,(N7101-MAR1!$C$11)/MAR1!$E$11)</f>
        <v/>
      </c>
      <c r="R7101" s="7">
        <f>IF($I7101=1,(O7101-MAR1!$B$12)/MAR1!$D$12,(O7101-MAR1!$C$12)/MAR1!$E$12)</f>
        <v/>
      </c>
      <c r="S7101" s="7">
        <f>IF($I7101=1,(P7101-MAR1!$B$13)/MAR1!$D$13,(P7101-MAR1!$C$13)/MAR1!$E$13)</f>
        <v/>
      </c>
    </row>
    <row r="7102">
      <c r="A7102" s="5" t="n">
        <v>7101</v>
      </c>
      <c r="B7102" s="5" t="n">
        <v>20</v>
      </c>
      <c r="C7102" s="5" t="n">
        <v>166</v>
      </c>
      <c r="D7102" s="5" t="n">
        <v>6</v>
      </c>
      <c r="E7102" s="5" t="n">
        <v>0</v>
      </c>
      <c r="F7102" s="5" t="n">
        <v>36.1</v>
      </c>
      <c r="G7102" s="5" t="n">
        <v>27.7</v>
      </c>
      <c r="H7102" s="5" t="n">
        <v>16.07</v>
      </c>
      <c r="I7102" s="6">
        <f>IF(E7102&gt;=Markov!$B$3,1,0)</f>
        <v/>
      </c>
      <c r="J7102" s="6">
        <f>I7101</f>
        <v/>
      </c>
      <c r="K7102" s="7">
        <f>MAR1!$B$5+MAR1!$C$5*COS(2*PI()*$C7102/365)+MAR1!$D$5*SIN(2*PI()*$C7102/365)</f>
        <v/>
      </c>
      <c r="L7102" s="7">
        <f>MAR1!$B$6+MAR1!$C$6*COS(2*PI()*$C7102/365)+MAR1!$D$6*SIN(2*PI()*$C7102/365)</f>
        <v/>
      </c>
      <c r="M7102" s="7">
        <f>MAR1!$B$7+MAR1!$C$7*COS(2*PI()*$C7102/365)+MAR1!$D$7*SIN(2*PI()*$C7102/365)</f>
        <v/>
      </c>
      <c r="N7102" s="7">
        <f>F7102-K7102</f>
        <v/>
      </c>
      <c r="O7102" s="7">
        <f>G7102-L7102</f>
        <v/>
      </c>
      <c r="P7102" s="7">
        <f>H7102-M7102</f>
        <v/>
      </c>
      <c r="Q7102" s="7">
        <f>IF($I7102=1,(N7102-MAR1!$B$11)/MAR1!$D$11,(N7102-MAR1!$C$11)/MAR1!$E$11)</f>
        <v/>
      </c>
      <c r="R7102" s="7">
        <f>IF($I7102=1,(O7102-MAR1!$B$12)/MAR1!$D$12,(O7102-MAR1!$C$12)/MAR1!$E$12)</f>
        <v/>
      </c>
      <c r="S7102" s="7">
        <f>IF($I7102=1,(P7102-MAR1!$B$13)/MAR1!$D$13,(P7102-MAR1!$C$13)/MAR1!$E$13)</f>
        <v/>
      </c>
    </row>
    <row r="7103">
      <c r="A7103" s="5" t="n">
        <v>7102</v>
      </c>
      <c r="B7103" s="5" t="n">
        <v>20</v>
      </c>
      <c r="C7103" s="5" t="n">
        <v>167</v>
      </c>
      <c r="D7103" s="5" t="n">
        <v>6</v>
      </c>
      <c r="E7103" s="5" t="n">
        <v>0</v>
      </c>
      <c r="F7103" s="5" t="n">
        <v>37.3</v>
      </c>
      <c r="G7103" s="5" t="n">
        <v>27.5</v>
      </c>
      <c r="H7103" s="5" t="n">
        <v>21.66</v>
      </c>
      <c r="I7103" s="6">
        <f>IF(E7103&gt;=Markov!$B$3,1,0)</f>
        <v/>
      </c>
      <c r="J7103" s="6">
        <f>I7102</f>
        <v/>
      </c>
      <c r="K7103" s="7">
        <f>MAR1!$B$5+MAR1!$C$5*COS(2*PI()*$C7103/365)+MAR1!$D$5*SIN(2*PI()*$C7103/365)</f>
        <v/>
      </c>
      <c r="L7103" s="7">
        <f>MAR1!$B$6+MAR1!$C$6*COS(2*PI()*$C7103/365)+MAR1!$D$6*SIN(2*PI()*$C7103/365)</f>
        <v/>
      </c>
      <c r="M7103" s="7">
        <f>MAR1!$B$7+MAR1!$C$7*COS(2*PI()*$C7103/365)+MAR1!$D$7*SIN(2*PI()*$C7103/365)</f>
        <v/>
      </c>
      <c r="N7103" s="7">
        <f>F7103-K7103</f>
        <v/>
      </c>
      <c r="O7103" s="7">
        <f>G7103-L7103</f>
        <v/>
      </c>
      <c r="P7103" s="7">
        <f>H7103-M7103</f>
        <v/>
      </c>
      <c r="Q7103" s="7">
        <f>IF($I7103=1,(N7103-MAR1!$B$11)/MAR1!$D$11,(N7103-MAR1!$C$11)/MAR1!$E$11)</f>
        <v/>
      </c>
      <c r="R7103" s="7">
        <f>IF($I7103=1,(O7103-MAR1!$B$12)/MAR1!$D$12,(O7103-MAR1!$C$12)/MAR1!$E$12)</f>
        <v/>
      </c>
      <c r="S7103" s="7">
        <f>IF($I7103=1,(P7103-MAR1!$B$13)/MAR1!$D$13,(P7103-MAR1!$C$13)/MAR1!$E$13)</f>
        <v/>
      </c>
    </row>
    <row r="7104">
      <c r="A7104" s="5" t="n">
        <v>7103</v>
      </c>
      <c r="B7104" s="5" t="n">
        <v>20</v>
      </c>
      <c r="C7104" s="5" t="n">
        <v>168</v>
      </c>
      <c r="D7104" s="5" t="n">
        <v>6</v>
      </c>
      <c r="E7104" s="5" t="n">
        <v>0</v>
      </c>
      <c r="F7104" s="5" t="n">
        <v>32.8</v>
      </c>
      <c r="G7104" s="5" t="n">
        <v>25.8</v>
      </c>
      <c r="H7104" s="5" t="n">
        <v>24.2</v>
      </c>
      <c r="I7104" s="6">
        <f>IF(E7104&gt;=Markov!$B$3,1,0)</f>
        <v/>
      </c>
      <c r="J7104" s="6">
        <f>I7103</f>
        <v/>
      </c>
      <c r="K7104" s="7">
        <f>MAR1!$B$5+MAR1!$C$5*COS(2*PI()*$C7104/365)+MAR1!$D$5*SIN(2*PI()*$C7104/365)</f>
        <v/>
      </c>
      <c r="L7104" s="7">
        <f>MAR1!$B$6+MAR1!$C$6*COS(2*PI()*$C7104/365)+MAR1!$D$6*SIN(2*PI()*$C7104/365)</f>
        <v/>
      </c>
      <c r="M7104" s="7">
        <f>MAR1!$B$7+MAR1!$C$7*COS(2*PI()*$C7104/365)+MAR1!$D$7*SIN(2*PI()*$C7104/365)</f>
        <v/>
      </c>
      <c r="N7104" s="7">
        <f>F7104-K7104</f>
        <v/>
      </c>
      <c r="O7104" s="7">
        <f>G7104-L7104</f>
        <v/>
      </c>
      <c r="P7104" s="7">
        <f>H7104-M7104</f>
        <v/>
      </c>
      <c r="Q7104" s="7">
        <f>IF($I7104=1,(N7104-MAR1!$B$11)/MAR1!$D$11,(N7104-MAR1!$C$11)/MAR1!$E$11)</f>
        <v/>
      </c>
      <c r="R7104" s="7">
        <f>IF($I7104=1,(O7104-MAR1!$B$12)/MAR1!$D$12,(O7104-MAR1!$C$12)/MAR1!$E$12)</f>
        <v/>
      </c>
      <c r="S7104" s="7">
        <f>IF($I7104=1,(P7104-MAR1!$B$13)/MAR1!$D$13,(P7104-MAR1!$C$13)/MAR1!$E$13)</f>
        <v/>
      </c>
    </row>
    <row r="7105">
      <c r="A7105" s="5" t="n">
        <v>7104</v>
      </c>
      <c r="B7105" s="5" t="n">
        <v>20</v>
      </c>
      <c r="C7105" s="5" t="n">
        <v>169</v>
      </c>
      <c r="D7105" s="5" t="n">
        <v>6</v>
      </c>
      <c r="E7105" s="5" t="n">
        <v>44.5</v>
      </c>
      <c r="F7105" s="5" t="n">
        <v>33.9</v>
      </c>
      <c r="G7105" s="5" t="n">
        <v>26.9</v>
      </c>
      <c r="H7105" s="5" t="n">
        <v>16.87</v>
      </c>
      <c r="I7105" s="6">
        <f>IF(E7105&gt;=Markov!$B$3,1,0)</f>
        <v/>
      </c>
      <c r="J7105" s="6">
        <f>I7104</f>
        <v/>
      </c>
      <c r="K7105" s="7">
        <f>MAR1!$B$5+MAR1!$C$5*COS(2*PI()*$C7105/365)+MAR1!$D$5*SIN(2*PI()*$C7105/365)</f>
        <v/>
      </c>
      <c r="L7105" s="7">
        <f>MAR1!$B$6+MAR1!$C$6*COS(2*PI()*$C7105/365)+MAR1!$D$6*SIN(2*PI()*$C7105/365)</f>
        <v/>
      </c>
      <c r="M7105" s="7">
        <f>MAR1!$B$7+MAR1!$C$7*COS(2*PI()*$C7105/365)+MAR1!$D$7*SIN(2*PI()*$C7105/365)</f>
        <v/>
      </c>
      <c r="N7105" s="7">
        <f>F7105-K7105</f>
        <v/>
      </c>
      <c r="O7105" s="7">
        <f>G7105-L7105</f>
        <v/>
      </c>
      <c r="P7105" s="7">
        <f>H7105-M7105</f>
        <v/>
      </c>
      <c r="Q7105" s="7">
        <f>IF($I7105=1,(N7105-MAR1!$B$11)/MAR1!$D$11,(N7105-MAR1!$C$11)/MAR1!$E$11)</f>
        <v/>
      </c>
      <c r="R7105" s="7">
        <f>IF($I7105=1,(O7105-MAR1!$B$12)/MAR1!$D$12,(O7105-MAR1!$C$12)/MAR1!$E$12)</f>
        <v/>
      </c>
      <c r="S7105" s="7">
        <f>IF($I7105=1,(P7105-MAR1!$B$13)/MAR1!$D$13,(P7105-MAR1!$C$13)/MAR1!$E$13)</f>
        <v/>
      </c>
    </row>
    <row r="7106">
      <c r="A7106" s="5" t="n">
        <v>7105</v>
      </c>
      <c r="B7106" s="5" t="n">
        <v>20</v>
      </c>
      <c r="C7106" s="5" t="n">
        <v>170</v>
      </c>
      <c r="D7106" s="5" t="n">
        <v>6</v>
      </c>
      <c r="E7106" s="5" t="n">
        <v>1.4</v>
      </c>
      <c r="F7106" s="5" t="n">
        <v>33.2</v>
      </c>
      <c r="G7106" s="5" t="n">
        <v>25.9</v>
      </c>
      <c r="H7106" s="5" t="n">
        <v>15.74</v>
      </c>
      <c r="I7106" s="6">
        <f>IF(E7106&gt;=Markov!$B$3,1,0)</f>
        <v/>
      </c>
      <c r="J7106" s="6">
        <f>I7105</f>
        <v/>
      </c>
      <c r="K7106" s="7">
        <f>MAR1!$B$5+MAR1!$C$5*COS(2*PI()*$C7106/365)+MAR1!$D$5*SIN(2*PI()*$C7106/365)</f>
        <v/>
      </c>
      <c r="L7106" s="7">
        <f>MAR1!$B$6+MAR1!$C$6*COS(2*PI()*$C7106/365)+MAR1!$D$6*SIN(2*PI()*$C7106/365)</f>
        <v/>
      </c>
      <c r="M7106" s="7">
        <f>MAR1!$B$7+MAR1!$C$7*COS(2*PI()*$C7106/365)+MAR1!$D$7*SIN(2*PI()*$C7106/365)</f>
        <v/>
      </c>
      <c r="N7106" s="7">
        <f>F7106-K7106</f>
        <v/>
      </c>
      <c r="O7106" s="7">
        <f>G7106-L7106</f>
        <v/>
      </c>
      <c r="P7106" s="7">
        <f>H7106-M7106</f>
        <v/>
      </c>
      <c r="Q7106" s="7">
        <f>IF($I7106=1,(N7106-MAR1!$B$11)/MAR1!$D$11,(N7106-MAR1!$C$11)/MAR1!$E$11)</f>
        <v/>
      </c>
      <c r="R7106" s="7">
        <f>IF($I7106=1,(O7106-MAR1!$B$12)/MAR1!$D$12,(O7106-MAR1!$C$12)/MAR1!$E$12)</f>
        <v/>
      </c>
      <c r="S7106" s="7">
        <f>IF($I7106=1,(P7106-MAR1!$B$13)/MAR1!$D$13,(P7106-MAR1!$C$13)/MAR1!$E$13)</f>
        <v/>
      </c>
    </row>
    <row r="7107">
      <c r="A7107" s="5" t="n">
        <v>7106</v>
      </c>
      <c r="B7107" s="5" t="n">
        <v>20</v>
      </c>
      <c r="C7107" s="5" t="n">
        <v>171</v>
      </c>
      <c r="D7107" s="5" t="n">
        <v>6</v>
      </c>
      <c r="E7107" s="5" t="n">
        <v>0</v>
      </c>
      <c r="F7107" s="5" t="n">
        <v>35.5</v>
      </c>
      <c r="G7107" s="5" t="n">
        <v>24.1</v>
      </c>
      <c r="H7107" s="5" t="n">
        <v>17.71</v>
      </c>
      <c r="I7107" s="6">
        <f>IF(E7107&gt;=Markov!$B$3,1,0)</f>
        <v/>
      </c>
      <c r="J7107" s="6">
        <f>I7106</f>
        <v/>
      </c>
      <c r="K7107" s="7">
        <f>MAR1!$B$5+MAR1!$C$5*COS(2*PI()*$C7107/365)+MAR1!$D$5*SIN(2*PI()*$C7107/365)</f>
        <v/>
      </c>
      <c r="L7107" s="7">
        <f>MAR1!$B$6+MAR1!$C$6*COS(2*PI()*$C7107/365)+MAR1!$D$6*SIN(2*PI()*$C7107/365)</f>
        <v/>
      </c>
      <c r="M7107" s="7">
        <f>MAR1!$B$7+MAR1!$C$7*COS(2*PI()*$C7107/365)+MAR1!$D$7*SIN(2*PI()*$C7107/365)</f>
        <v/>
      </c>
      <c r="N7107" s="7">
        <f>F7107-K7107</f>
        <v/>
      </c>
      <c r="O7107" s="7">
        <f>G7107-L7107</f>
        <v/>
      </c>
      <c r="P7107" s="7">
        <f>H7107-M7107</f>
        <v/>
      </c>
      <c r="Q7107" s="7">
        <f>IF($I7107=1,(N7107-MAR1!$B$11)/MAR1!$D$11,(N7107-MAR1!$C$11)/MAR1!$E$11)</f>
        <v/>
      </c>
      <c r="R7107" s="7">
        <f>IF($I7107=1,(O7107-MAR1!$B$12)/MAR1!$D$12,(O7107-MAR1!$C$12)/MAR1!$E$12)</f>
        <v/>
      </c>
      <c r="S7107" s="7">
        <f>IF($I7107=1,(P7107-MAR1!$B$13)/MAR1!$D$13,(P7107-MAR1!$C$13)/MAR1!$E$13)</f>
        <v/>
      </c>
    </row>
    <row r="7108">
      <c r="A7108" s="5" t="n">
        <v>7107</v>
      </c>
      <c r="B7108" s="5" t="n">
        <v>20</v>
      </c>
      <c r="C7108" s="5" t="n">
        <v>172</v>
      </c>
      <c r="D7108" s="5" t="n">
        <v>6</v>
      </c>
      <c r="E7108" s="5" t="n">
        <v>0</v>
      </c>
      <c r="F7108" s="5" t="n">
        <v>36.2</v>
      </c>
      <c r="G7108" s="5" t="n">
        <v>26.6</v>
      </c>
      <c r="H7108" s="5" t="n">
        <v>24.14</v>
      </c>
      <c r="I7108" s="6">
        <f>IF(E7108&gt;=Markov!$B$3,1,0)</f>
        <v/>
      </c>
      <c r="J7108" s="6">
        <f>I7107</f>
        <v/>
      </c>
      <c r="K7108" s="7">
        <f>MAR1!$B$5+MAR1!$C$5*COS(2*PI()*$C7108/365)+MAR1!$D$5*SIN(2*PI()*$C7108/365)</f>
        <v/>
      </c>
      <c r="L7108" s="7">
        <f>MAR1!$B$6+MAR1!$C$6*COS(2*PI()*$C7108/365)+MAR1!$D$6*SIN(2*PI()*$C7108/365)</f>
        <v/>
      </c>
      <c r="M7108" s="7">
        <f>MAR1!$B$7+MAR1!$C$7*COS(2*PI()*$C7108/365)+MAR1!$D$7*SIN(2*PI()*$C7108/365)</f>
        <v/>
      </c>
      <c r="N7108" s="7">
        <f>F7108-K7108</f>
        <v/>
      </c>
      <c r="O7108" s="7">
        <f>G7108-L7108</f>
        <v/>
      </c>
      <c r="P7108" s="7">
        <f>H7108-M7108</f>
        <v/>
      </c>
      <c r="Q7108" s="7">
        <f>IF($I7108=1,(N7108-MAR1!$B$11)/MAR1!$D$11,(N7108-MAR1!$C$11)/MAR1!$E$11)</f>
        <v/>
      </c>
      <c r="R7108" s="7">
        <f>IF($I7108=1,(O7108-MAR1!$B$12)/MAR1!$D$12,(O7108-MAR1!$C$12)/MAR1!$E$12)</f>
        <v/>
      </c>
      <c r="S7108" s="7">
        <f>IF($I7108=1,(P7108-MAR1!$B$13)/MAR1!$D$13,(P7108-MAR1!$C$13)/MAR1!$E$13)</f>
        <v/>
      </c>
    </row>
    <row r="7109">
      <c r="A7109" s="5" t="n">
        <v>7108</v>
      </c>
      <c r="B7109" s="5" t="n">
        <v>20</v>
      </c>
      <c r="C7109" s="5" t="n">
        <v>173</v>
      </c>
      <c r="D7109" s="5" t="n">
        <v>6</v>
      </c>
      <c r="E7109" s="5" t="n">
        <v>7.2</v>
      </c>
      <c r="F7109" s="5" t="n">
        <v>33.7</v>
      </c>
      <c r="G7109" s="5" t="n">
        <v>27.1</v>
      </c>
      <c r="H7109" s="5" t="n">
        <v>21.32</v>
      </c>
      <c r="I7109" s="6">
        <f>IF(E7109&gt;=Markov!$B$3,1,0)</f>
        <v/>
      </c>
      <c r="J7109" s="6">
        <f>I7108</f>
        <v/>
      </c>
      <c r="K7109" s="7">
        <f>MAR1!$B$5+MAR1!$C$5*COS(2*PI()*$C7109/365)+MAR1!$D$5*SIN(2*PI()*$C7109/365)</f>
        <v/>
      </c>
      <c r="L7109" s="7">
        <f>MAR1!$B$6+MAR1!$C$6*COS(2*PI()*$C7109/365)+MAR1!$D$6*SIN(2*PI()*$C7109/365)</f>
        <v/>
      </c>
      <c r="M7109" s="7">
        <f>MAR1!$B$7+MAR1!$C$7*COS(2*PI()*$C7109/365)+MAR1!$D$7*SIN(2*PI()*$C7109/365)</f>
        <v/>
      </c>
      <c r="N7109" s="7">
        <f>F7109-K7109</f>
        <v/>
      </c>
      <c r="O7109" s="7">
        <f>G7109-L7109</f>
        <v/>
      </c>
      <c r="P7109" s="7">
        <f>H7109-M7109</f>
        <v/>
      </c>
      <c r="Q7109" s="7">
        <f>IF($I7109=1,(N7109-MAR1!$B$11)/MAR1!$D$11,(N7109-MAR1!$C$11)/MAR1!$E$11)</f>
        <v/>
      </c>
      <c r="R7109" s="7">
        <f>IF($I7109=1,(O7109-MAR1!$B$12)/MAR1!$D$12,(O7109-MAR1!$C$12)/MAR1!$E$12)</f>
        <v/>
      </c>
      <c r="S7109" s="7">
        <f>IF($I7109=1,(P7109-MAR1!$B$13)/MAR1!$D$13,(P7109-MAR1!$C$13)/MAR1!$E$13)</f>
        <v/>
      </c>
    </row>
    <row r="7110">
      <c r="A7110" s="5" t="n">
        <v>7109</v>
      </c>
      <c r="B7110" s="5" t="n">
        <v>20</v>
      </c>
      <c r="C7110" s="5" t="n">
        <v>174</v>
      </c>
      <c r="D7110" s="5" t="n">
        <v>6</v>
      </c>
      <c r="E7110" s="5" t="n">
        <v>0</v>
      </c>
      <c r="F7110" s="5" t="n">
        <v>36.2</v>
      </c>
      <c r="G7110" s="5" t="n">
        <v>28.2</v>
      </c>
      <c r="H7110" s="5" t="n">
        <v>24.45</v>
      </c>
      <c r="I7110" s="6">
        <f>IF(E7110&gt;=Markov!$B$3,1,0)</f>
        <v/>
      </c>
      <c r="J7110" s="6">
        <f>I7109</f>
        <v/>
      </c>
      <c r="K7110" s="7">
        <f>MAR1!$B$5+MAR1!$C$5*COS(2*PI()*$C7110/365)+MAR1!$D$5*SIN(2*PI()*$C7110/365)</f>
        <v/>
      </c>
      <c r="L7110" s="7">
        <f>MAR1!$B$6+MAR1!$C$6*COS(2*PI()*$C7110/365)+MAR1!$D$6*SIN(2*PI()*$C7110/365)</f>
        <v/>
      </c>
      <c r="M7110" s="7">
        <f>MAR1!$B$7+MAR1!$C$7*COS(2*PI()*$C7110/365)+MAR1!$D$7*SIN(2*PI()*$C7110/365)</f>
        <v/>
      </c>
      <c r="N7110" s="7">
        <f>F7110-K7110</f>
        <v/>
      </c>
      <c r="O7110" s="7">
        <f>G7110-L7110</f>
        <v/>
      </c>
      <c r="P7110" s="7">
        <f>H7110-M7110</f>
        <v/>
      </c>
      <c r="Q7110" s="7">
        <f>IF($I7110=1,(N7110-MAR1!$B$11)/MAR1!$D$11,(N7110-MAR1!$C$11)/MAR1!$E$11)</f>
        <v/>
      </c>
      <c r="R7110" s="7">
        <f>IF($I7110=1,(O7110-MAR1!$B$12)/MAR1!$D$12,(O7110-MAR1!$C$12)/MAR1!$E$12)</f>
        <v/>
      </c>
      <c r="S7110" s="7">
        <f>IF($I7110=1,(P7110-MAR1!$B$13)/MAR1!$D$13,(P7110-MAR1!$C$13)/MAR1!$E$13)</f>
        <v/>
      </c>
    </row>
    <row r="7111">
      <c r="A7111" s="5" t="n">
        <v>7110</v>
      </c>
      <c r="B7111" s="5" t="n">
        <v>20</v>
      </c>
      <c r="C7111" s="5" t="n">
        <v>175</v>
      </c>
      <c r="D7111" s="5" t="n">
        <v>6</v>
      </c>
      <c r="E7111" s="5" t="n">
        <v>0</v>
      </c>
      <c r="F7111" s="5" t="n">
        <v>36.2</v>
      </c>
      <c r="G7111" s="5" t="n">
        <v>28.2</v>
      </c>
      <c r="H7111" s="5" t="n">
        <v>23.47</v>
      </c>
      <c r="I7111" s="6">
        <f>IF(E7111&gt;=Markov!$B$3,1,0)</f>
        <v/>
      </c>
      <c r="J7111" s="6">
        <f>I7110</f>
        <v/>
      </c>
      <c r="K7111" s="7">
        <f>MAR1!$B$5+MAR1!$C$5*COS(2*PI()*$C7111/365)+MAR1!$D$5*SIN(2*PI()*$C7111/365)</f>
        <v/>
      </c>
      <c r="L7111" s="7">
        <f>MAR1!$B$6+MAR1!$C$6*COS(2*PI()*$C7111/365)+MAR1!$D$6*SIN(2*PI()*$C7111/365)</f>
        <v/>
      </c>
      <c r="M7111" s="7">
        <f>MAR1!$B$7+MAR1!$C$7*COS(2*PI()*$C7111/365)+MAR1!$D$7*SIN(2*PI()*$C7111/365)</f>
        <v/>
      </c>
      <c r="N7111" s="7">
        <f>F7111-K7111</f>
        <v/>
      </c>
      <c r="O7111" s="7">
        <f>G7111-L7111</f>
        <v/>
      </c>
      <c r="P7111" s="7">
        <f>H7111-M7111</f>
        <v/>
      </c>
      <c r="Q7111" s="7">
        <f>IF($I7111=1,(N7111-MAR1!$B$11)/MAR1!$D$11,(N7111-MAR1!$C$11)/MAR1!$E$11)</f>
        <v/>
      </c>
      <c r="R7111" s="7">
        <f>IF($I7111=1,(O7111-MAR1!$B$12)/MAR1!$D$12,(O7111-MAR1!$C$12)/MAR1!$E$12)</f>
        <v/>
      </c>
      <c r="S7111" s="7">
        <f>IF($I7111=1,(P7111-MAR1!$B$13)/MAR1!$D$13,(P7111-MAR1!$C$13)/MAR1!$E$13)</f>
        <v/>
      </c>
    </row>
    <row r="7112">
      <c r="A7112" s="5" t="n">
        <v>7111</v>
      </c>
      <c r="B7112" s="5" t="n">
        <v>20</v>
      </c>
      <c r="C7112" s="5" t="n">
        <v>176</v>
      </c>
      <c r="D7112" s="5" t="n">
        <v>6</v>
      </c>
      <c r="E7112" s="5" t="n">
        <v>0</v>
      </c>
      <c r="F7112" s="5" t="n">
        <v>37.3</v>
      </c>
      <c r="G7112" s="5" t="n">
        <v>26.9</v>
      </c>
      <c r="H7112" s="5" t="n">
        <v>23.52</v>
      </c>
      <c r="I7112" s="6">
        <f>IF(E7112&gt;=Markov!$B$3,1,0)</f>
        <v/>
      </c>
      <c r="J7112" s="6">
        <f>I7111</f>
        <v/>
      </c>
      <c r="K7112" s="7">
        <f>MAR1!$B$5+MAR1!$C$5*COS(2*PI()*$C7112/365)+MAR1!$D$5*SIN(2*PI()*$C7112/365)</f>
        <v/>
      </c>
      <c r="L7112" s="7">
        <f>MAR1!$B$6+MAR1!$C$6*COS(2*PI()*$C7112/365)+MAR1!$D$6*SIN(2*PI()*$C7112/365)</f>
        <v/>
      </c>
      <c r="M7112" s="7">
        <f>MAR1!$B$7+MAR1!$C$7*COS(2*PI()*$C7112/365)+MAR1!$D$7*SIN(2*PI()*$C7112/365)</f>
        <v/>
      </c>
      <c r="N7112" s="7">
        <f>F7112-K7112</f>
        <v/>
      </c>
      <c r="O7112" s="7">
        <f>G7112-L7112</f>
        <v/>
      </c>
      <c r="P7112" s="7">
        <f>H7112-M7112</f>
        <v/>
      </c>
      <c r="Q7112" s="7">
        <f>IF($I7112=1,(N7112-MAR1!$B$11)/MAR1!$D$11,(N7112-MAR1!$C$11)/MAR1!$E$11)</f>
        <v/>
      </c>
      <c r="R7112" s="7">
        <f>IF($I7112=1,(O7112-MAR1!$B$12)/MAR1!$D$12,(O7112-MAR1!$C$12)/MAR1!$E$12)</f>
        <v/>
      </c>
      <c r="S7112" s="7">
        <f>IF($I7112=1,(P7112-MAR1!$B$13)/MAR1!$D$13,(P7112-MAR1!$C$13)/MAR1!$E$13)</f>
        <v/>
      </c>
    </row>
    <row r="7113">
      <c r="A7113" s="5" t="n">
        <v>7112</v>
      </c>
      <c r="B7113" s="5" t="n">
        <v>20</v>
      </c>
      <c r="C7113" s="5" t="n">
        <v>177</v>
      </c>
      <c r="D7113" s="5" t="n">
        <v>6</v>
      </c>
      <c r="E7113" s="5" t="n">
        <v>2.4</v>
      </c>
      <c r="F7113" s="5" t="n">
        <v>34.1</v>
      </c>
      <c r="G7113" s="5" t="n">
        <v>27.3</v>
      </c>
      <c r="H7113" s="5" t="n">
        <v>16.8</v>
      </c>
      <c r="I7113" s="6">
        <f>IF(E7113&gt;=Markov!$B$3,1,0)</f>
        <v/>
      </c>
      <c r="J7113" s="6">
        <f>I7112</f>
        <v/>
      </c>
      <c r="K7113" s="7">
        <f>MAR1!$B$5+MAR1!$C$5*COS(2*PI()*$C7113/365)+MAR1!$D$5*SIN(2*PI()*$C7113/365)</f>
        <v/>
      </c>
      <c r="L7113" s="7">
        <f>MAR1!$B$6+MAR1!$C$6*COS(2*PI()*$C7113/365)+MAR1!$D$6*SIN(2*PI()*$C7113/365)</f>
        <v/>
      </c>
      <c r="M7113" s="7">
        <f>MAR1!$B$7+MAR1!$C$7*COS(2*PI()*$C7113/365)+MAR1!$D$7*SIN(2*PI()*$C7113/365)</f>
        <v/>
      </c>
      <c r="N7113" s="7">
        <f>F7113-K7113</f>
        <v/>
      </c>
      <c r="O7113" s="7">
        <f>G7113-L7113</f>
        <v/>
      </c>
      <c r="P7113" s="7">
        <f>H7113-M7113</f>
        <v/>
      </c>
      <c r="Q7113" s="7">
        <f>IF($I7113=1,(N7113-MAR1!$B$11)/MAR1!$D$11,(N7113-MAR1!$C$11)/MAR1!$E$11)</f>
        <v/>
      </c>
      <c r="R7113" s="7">
        <f>IF($I7113=1,(O7113-MAR1!$B$12)/MAR1!$D$12,(O7113-MAR1!$C$12)/MAR1!$E$12)</f>
        <v/>
      </c>
      <c r="S7113" s="7">
        <f>IF($I7113=1,(P7113-MAR1!$B$13)/MAR1!$D$13,(P7113-MAR1!$C$13)/MAR1!$E$13)</f>
        <v/>
      </c>
    </row>
    <row r="7114">
      <c r="A7114" s="5" t="n">
        <v>7113</v>
      </c>
      <c r="B7114" s="5" t="n">
        <v>20</v>
      </c>
      <c r="C7114" s="5" t="n">
        <v>178</v>
      </c>
      <c r="D7114" s="5" t="n">
        <v>6</v>
      </c>
      <c r="E7114" s="5" t="n">
        <v>12.5</v>
      </c>
      <c r="F7114" s="5" t="n">
        <v>32.2</v>
      </c>
      <c r="G7114" s="5" t="n">
        <v>27</v>
      </c>
      <c r="H7114" s="5" t="n">
        <v>12.7</v>
      </c>
      <c r="I7114" s="6">
        <f>IF(E7114&gt;=Markov!$B$3,1,0)</f>
        <v/>
      </c>
      <c r="J7114" s="6">
        <f>I7113</f>
        <v/>
      </c>
      <c r="K7114" s="7">
        <f>MAR1!$B$5+MAR1!$C$5*COS(2*PI()*$C7114/365)+MAR1!$D$5*SIN(2*PI()*$C7114/365)</f>
        <v/>
      </c>
      <c r="L7114" s="7">
        <f>MAR1!$B$6+MAR1!$C$6*COS(2*PI()*$C7114/365)+MAR1!$D$6*SIN(2*PI()*$C7114/365)</f>
        <v/>
      </c>
      <c r="M7114" s="7">
        <f>MAR1!$B$7+MAR1!$C$7*COS(2*PI()*$C7114/365)+MAR1!$D$7*SIN(2*PI()*$C7114/365)</f>
        <v/>
      </c>
      <c r="N7114" s="7">
        <f>F7114-K7114</f>
        <v/>
      </c>
      <c r="O7114" s="7">
        <f>G7114-L7114</f>
        <v/>
      </c>
      <c r="P7114" s="7">
        <f>H7114-M7114</f>
        <v/>
      </c>
      <c r="Q7114" s="7">
        <f>IF($I7114=1,(N7114-MAR1!$B$11)/MAR1!$D$11,(N7114-MAR1!$C$11)/MAR1!$E$11)</f>
        <v/>
      </c>
      <c r="R7114" s="7">
        <f>IF($I7114=1,(O7114-MAR1!$B$12)/MAR1!$D$12,(O7114-MAR1!$C$12)/MAR1!$E$12)</f>
        <v/>
      </c>
      <c r="S7114" s="7">
        <f>IF($I7114=1,(P7114-MAR1!$B$13)/MAR1!$D$13,(P7114-MAR1!$C$13)/MAR1!$E$13)</f>
        <v/>
      </c>
    </row>
    <row r="7115">
      <c r="A7115" s="5" t="n">
        <v>7114</v>
      </c>
      <c r="B7115" s="5" t="n">
        <v>20</v>
      </c>
      <c r="C7115" s="5" t="n">
        <v>179</v>
      </c>
      <c r="D7115" s="5" t="n">
        <v>6</v>
      </c>
      <c r="E7115" s="5" t="n">
        <v>0</v>
      </c>
      <c r="F7115" s="5" t="n">
        <v>34.1</v>
      </c>
      <c r="G7115" s="5" t="n">
        <v>27.8</v>
      </c>
      <c r="H7115" s="5" t="n">
        <v>14.02</v>
      </c>
      <c r="I7115" s="6">
        <f>IF(E7115&gt;=Markov!$B$3,1,0)</f>
        <v/>
      </c>
      <c r="J7115" s="6">
        <f>I7114</f>
        <v/>
      </c>
      <c r="K7115" s="7">
        <f>MAR1!$B$5+MAR1!$C$5*COS(2*PI()*$C7115/365)+MAR1!$D$5*SIN(2*PI()*$C7115/365)</f>
        <v/>
      </c>
      <c r="L7115" s="7">
        <f>MAR1!$B$6+MAR1!$C$6*COS(2*PI()*$C7115/365)+MAR1!$D$6*SIN(2*PI()*$C7115/365)</f>
        <v/>
      </c>
      <c r="M7115" s="7">
        <f>MAR1!$B$7+MAR1!$C$7*COS(2*PI()*$C7115/365)+MAR1!$D$7*SIN(2*PI()*$C7115/365)</f>
        <v/>
      </c>
      <c r="N7115" s="7">
        <f>F7115-K7115</f>
        <v/>
      </c>
      <c r="O7115" s="7">
        <f>G7115-L7115</f>
        <v/>
      </c>
      <c r="P7115" s="7">
        <f>H7115-M7115</f>
        <v/>
      </c>
      <c r="Q7115" s="7">
        <f>IF($I7115=1,(N7115-MAR1!$B$11)/MAR1!$D$11,(N7115-MAR1!$C$11)/MAR1!$E$11)</f>
        <v/>
      </c>
      <c r="R7115" s="7">
        <f>IF($I7115=1,(O7115-MAR1!$B$12)/MAR1!$D$12,(O7115-MAR1!$C$12)/MAR1!$E$12)</f>
        <v/>
      </c>
      <c r="S7115" s="7">
        <f>IF($I7115=1,(P7115-MAR1!$B$13)/MAR1!$D$13,(P7115-MAR1!$C$13)/MAR1!$E$13)</f>
        <v/>
      </c>
    </row>
    <row r="7116">
      <c r="A7116" s="5" t="n">
        <v>7115</v>
      </c>
      <c r="B7116" s="5" t="n">
        <v>20</v>
      </c>
      <c r="C7116" s="5" t="n">
        <v>180</v>
      </c>
      <c r="D7116" s="5" t="n">
        <v>6</v>
      </c>
      <c r="E7116" s="5" t="n">
        <v>0</v>
      </c>
      <c r="F7116" s="5" t="n">
        <v>35.5</v>
      </c>
      <c r="G7116" s="5" t="n">
        <v>26.9</v>
      </c>
      <c r="H7116" s="5" t="n">
        <v>20.65</v>
      </c>
      <c r="I7116" s="6">
        <f>IF(E7116&gt;=Markov!$B$3,1,0)</f>
        <v/>
      </c>
      <c r="J7116" s="6">
        <f>I7115</f>
        <v/>
      </c>
      <c r="K7116" s="7">
        <f>MAR1!$B$5+MAR1!$C$5*COS(2*PI()*$C7116/365)+MAR1!$D$5*SIN(2*PI()*$C7116/365)</f>
        <v/>
      </c>
      <c r="L7116" s="7">
        <f>MAR1!$B$6+MAR1!$C$6*COS(2*PI()*$C7116/365)+MAR1!$D$6*SIN(2*PI()*$C7116/365)</f>
        <v/>
      </c>
      <c r="M7116" s="7">
        <f>MAR1!$B$7+MAR1!$C$7*COS(2*PI()*$C7116/365)+MAR1!$D$7*SIN(2*PI()*$C7116/365)</f>
        <v/>
      </c>
      <c r="N7116" s="7">
        <f>F7116-K7116</f>
        <v/>
      </c>
      <c r="O7116" s="7">
        <f>G7116-L7116</f>
        <v/>
      </c>
      <c r="P7116" s="7">
        <f>H7116-M7116</f>
        <v/>
      </c>
      <c r="Q7116" s="7">
        <f>IF($I7116=1,(N7116-MAR1!$B$11)/MAR1!$D$11,(N7116-MAR1!$C$11)/MAR1!$E$11)</f>
        <v/>
      </c>
      <c r="R7116" s="7">
        <f>IF($I7116=1,(O7116-MAR1!$B$12)/MAR1!$D$12,(O7116-MAR1!$C$12)/MAR1!$E$12)</f>
        <v/>
      </c>
      <c r="S7116" s="7">
        <f>IF($I7116=1,(P7116-MAR1!$B$13)/MAR1!$D$13,(P7116-MAR1!$C$13)/MAR1!$E$13)</f>
        <v/>
      </c>
    </row>
    <row r="7117">
      <c r="A7117" s="5" t="n">
        <v>7116</v>
      </c>
      <c r="B7117" s="5" t="n">
        <v>20</v>
      </c>
      <c r="C7117" s="5" t="n">
        <v>181</v>
      </c>
      <c r="D7117" s="5" t="n">
        <v>6</v>
      </c>
      <c r="E7117" s="5" t="n">
        <v>0</v>
      </c>
      <c r="F7117" s="5" t="n">
        <v>32.1</v>
      </c>
      <c r="G7117" s="5" t="n">
        <v>26.7</v>
      </c>
      <c r="H7117" s="5" t="n">
        <v>22.36</v>
      </c>
      <c r="I7117" s="6">
        <f>IF(E7117&gt;=Markov!$B$3,1,0)</f>
        <v/>
      </c>
      <c r="J7117" s="6">
        <f>I7116</f>
        <v/>
      </c>
      <c r="K7117" s="7">
        <f>MAR1!$B$5+MAR1!$C$5*COS(2*PI()*$C7117/365)+MAR1!$D$5*SIN(2*PI()*$C7117/365)</f>
        <v/>
      </c>
      <c r="L7117" s="7">
        <f>MAR1!$B$6+MAR1!$C$6*COS(2*PI()*$C7117/365)+MAR1!$D$6*SIN(2*PI()*$C7117/365)</f>
        <v/>
      </c>
      <c r="M7117" s="7">
        <f>MAR1!$B$7+MAR1!$C$7*COS(2*PI()*$C7117/365)+MAR1!$D$7*SIN(2*PI()*$C7117/365)</f>
        <v/>
      </c>
      <c r="N7117" s="7">
        <f>F7117-K7117</f>
        <v/>
      </c>
      <c r="O7117" s="7">
        <f>G7117-L7117</f>
        <v/>
      </c>
      <c r="P7117" s="7">
        <f>H7117-M7117</f>
        <v/>
      </c>
      <c r="Q7117" s="7">
        <f>IF($I7117=1,(N7117-MAR1!$B$11)/MAR1!$D$11,(N7117-MAR1!$C$11)/MAR1!$E$11)</f>
        <v/>
      </c>
      <c r="R7117" s="7">
        <f>IF($I7117=1,(O7117-MAR1!$B$12)/MAR1!$D$12,(O7117-MAR1!$C$12)/MAR1!$E$12)</f>
        <v/>
      </c>
      <c r="S7117" s="7">
        <f>IF($I7117=1,(P7117-MAR1!$B$13)/MAR1!$D$13,(P7117-MAR1!$C$13)/MAR1!$E$13)</f>
        <v/>
      </c>
    </row>
    <row r="7118">
      <c r="A7118" s="5" t="n">
        <v>7117</v>
      </c>
      <c r="B7118" s="5" t="n">
        <v>20</v>
      </c>
      <c r="C7118" s="5" t="n">
        <v>182</v>
      </c>
      <c r="D7118" s="5" t="n">
        <v>7</v>
      </c>
      <c r="E7118" s="5" t="n">
        <v>54.7</v>
      </c>
      <c r="F7118" s="5" t="n">
        <v>30.2</v>
      </c>
      <c r="G7118" s="5" t="n">
        <v>25.6</v>
      </c>
      <c r="H7118" s="5" t="n">
        <v>15.85</v>
      </c>
      <c r="I7118" s="6">
        <f>IF(E7118&gt;=Markov!$B$3,1,0)</f>
        <v/>
      </c>
      <c r="J7118" s="6">
        <f>I7117</f>
        <v/>
      </c>
      <c r="K7118" s="7">
        <f>MAR1!$B$5+MAR1!$C$5*COS(2*PI()*$C7118/365)+MAR1!$D$5*SIN(2*PI()*$C7118/365)</f>
        <v/>
      </c>
      <c r="L7118" s="7">
        <f>MAR1!$B$6+MAR1!$C$6*COS(2*PI()*$C7118/365)+MAR1!$D$6*SIN(2*PI()*$C7118/365)</f>
        <v/>
      </c>
      <c r="M7118" s="7">
        <f>MAR1!$B$7+MAR1!$C$7*COS(2*PI()*$C7118/365)+MAR1!$D$7*SIN(2*PI()*$C7118/365)</f>
        <v/>
      </c>
      <c r="N7118" s="7">
        <f>F7118-K7118</f>
        <v/>
      </c>
      <c r="O7118" s="7">
        <f>G7118-L7118</f>
        <v/>
      </c>
      <c r="P7118" s="7">
        <f>H7118-M7118</f>
        <v/>
      </c>
      <c r="Q7118" s="7">
        <f>IF($I7118=1,(N7118-MAR1!$B$11)/MAR1!$D$11,(N7118-MAR1!$C$11)/MAR1!$E$11)</f>
        <v/>
      </c>
      <c r="R7118" s="7">
        <f>IF($I7118=1,(O7118-MAR1!$B$12)/MAR1!$D$12,(O7118-MAR1!$C$12)/MAR1!$E$12)</f>
        <v/>
      </c>
      <c r="S7118" s="7">
        <f>IF($I7118=1,(P7118-MAR1!$B$13)/MAR1!$D$13,(P7118-MAR1!$C$13)/MAR1!$E$13)</f>
        <v/>
      </c>
    </row>
    <row r="7119">
      <c r="A7119" s="5" t="n">
        <v>7118</v>
      </c>
      <c r="B7119" s="5" t="n">
        <v>20</v>
      </c>
      <c r="C7119" s="5" t="n">
        <v>183</v>
      </c>
      <c r="D7119" s="5" t="n">
        <v>7</v>
      </c>
      <c r="E7119" s="5" t="n">
        <v>31.5</v>
      </c>
      <c r="F7119" s="5" t="n">
        <v>31.7</v>
      </c>
      <c r="G7119" s="5" t="n">
        <v>25.7</v>
      </c>
      <c r="H7119" s="5" t="n">
        <v>11.19</v>
      </c>
      <c r="I7119" s="6">
        <f>IF(E7119&gt;=Markov!$B$3,1,0)</f>
        <v/>
      </c>
      <c r="J7119" s="6">
        <f>I7118</f>
        <v/>
      </c>
      <c r="K7119" s="7">
        <f>MAR1!$B$5+MAR1!$C$5*COS(2*PI()*$C7119/365)+MAR1!$D$5*SIN(2*PI()*$C7119/365)</f>
        <v/>
      </c>
      <c r="L7119" s="7">
        <f>MAR1!$B$6+MAR1!$C$6*COS(2*PI()*$C7119/365)+MAR1!$D$6*SIN(2*PI()*$C7119/365)</f>
        <v/>
      </c>
      <c r="M7119" s="7">
        <f>MAR1!$B$7+MAR1!$C$7*COS(2*PI()*$C7119/365)+MAR1!$D$7*SIN(2*PI()*$C7119/365)</f>
        <v/>
      </c>
      <c r="N7119" s="7">
        <f>F7119-K7119</f>
        <v/>
      </c>
      <c r="O7119" s="7">
        <f>G7119-L7119</f>
        <v/>
      </c>
      <c r="P7119" s="7">
        <f>H7119-M7119</f>
        <v/>
      </c>
      <c r="Q7119" s="7">
        <f>IF($I7119=1,(N7119-MAR1!$B$11)/MAR1!$D$11,(N7119-MAR1!$C$11)/MAR1!$E$11)</f>
        <v/>
      </c>
      <c r="R7119" s="7">
        <f>IF($I7119=1,(O7119-MAR1!$B$12)/MAR1!$D$12,(O7119-MAR1!$C$12)/MAR1!$E$12)</f>
        <v/>
      </c>
      <c r="S7119" s="7">
        <f>IF($I7119=1,(P7119-MAR1!$B$13)/MAR1!$D$13,(P7119-MAR1!$C$13)/MAR1!$E$13)</f>
        <v/>
      </c>
    </row>
    <row r="7120">
      <c r="A7120" s="5" t="n">
        <v>7119</v>
      </c>
      <c r="B7120" s="5" t="n">
        <v>20</v>
      </c>
      <c r="C7120" s="5" t="n">
        <v>184</v>
      </c>
      <c r="D7120" s="5" t="n">
        <v>7</v>
      </c>
      <c r="E7120" s="5" t="n">
        <v>36.5</v>
      </c>
      <c r="F7120" s="5" t="n">
        <v>31.9</v>
      </c>
      <c r="G7120" s="5" t="n">
        <v>24.7</v>
      </c>
      <c r="H7120" s="5" t="n">
        <v>12.62</v>
      </c>
      <c r="I7120" s="6">
        <f>IF(E7120&gt;=Markov!$B$3,1,0)</f>
        <v/>
      </c>
      <c r="J7120" s="6">
        <f>I7119</f>
        <v/>
      </c>
      <c r="K7120" s="7">
        <f>MAR1!$B$5+MAR1!$C$5*COS(2*PI()*$C7120/365)+MAR1!$D$5*SIN(2*PI()*$C7120/365)</f>
        <v/>
      </c>
      <c r="L7120" s="7">
        <f>MAR1!$B$6+MAR1!$C$6*COS(2*PI()*$C7120/365)+MAR1!$D$6*SIN(2*PI()*$C7120/365)</f>
        <v/>
      </c>
      <c r="M7120" s="7">
        <f>MAR1!$B$7+MAR1!$C$7*COS(2*PI()*$C7120/365)+MAR1!$D$7*SIN(2*PI()*$C7120/365)</f>
        <v/>
      </c>
      <c r="N7120" s="7">
        <f>F7120-K7120</f>
        <v/>
      </c>
      <c r="O7120" s="7">
        <f>G7120-L7120</f>
        <v/>
      </c>
      <c r="P7120" s="7">
        <f>H7120-M7120</f>
        <v/>
      </c>
      <c r="Q7120" s="7">
        <f>IF($I7120=1,(N7120-MAR1!$B$11)/MAR1!$D$11,(N7120-MAR1!$C$11)/MAR1!$E$11)</f>
        <v/>
      </c>
      <c r="R7120" s="7">
        <f>IF($I7120=1,(O7120-MAR1!$B$12)/MAR1!$D$12,(O7120-MAR1!$C$12)/MAR1!$E$12)</f>
        <v/>
      </c>
      <c r="S7120" s="7">
        <f>IF($I7120=1,(P7120-MAR1!$B$13)/MAR1!$D$13,(P7120-MAR1!$C$13)/MAR1!$E$13)</f>
        <v/>
      </c>
    </row>
    <row r="7121">
      <c r="A7121" s="5" t="n">
        <v>7120</v>
      </c>
      <c r="B7121" s="5" t="n">
        <v>20</v>
      </c>
      <c r="C7121" s="5" t="n">
        <v>185</v>
      </c>
      <c r="D7121" s="5" t="n">
        <v>7</v>
      </c>
      <c r="E7121" s="5" t="n">
        <v>0.5</v>
      </c>
      <c r="F7121" s="5" t="n">
        <v>30.1</v>
      </c>
      <c r="G7121" s="5" t="n">
        <v>24.3</v>
      </c>
      <c r="H7121" s="5" t="n">
        <v>18.22</v>
      </c>
      <c r="I7121" s="6">
        <f>IF(E7121&gt;=Markov!$B$3,1,0)</f>
        <v/>
      </c>
      <c r="J7121" s="6">
        <f>I7120</f>
        <v/>
      </c>
      <c r="K7121" s="7">
        <f>MAR1!$B$5+MAR1!$C$5*COS(2*PI()*$C7121/365)+MAR1!$D$5*SIN(2*PI()*$C7121/365)</f>
        <v/>
      </c>
      <c r="L7121" s="7">
        <f>MAR1!$B$6+MAR1!$C$6*COS(2*PI()*$C7121/365)+MAR1!$D$6*SIN(2*PI()*$C7121/365)</f>
        <v/>
      </c>
      <c r="M7121" s="7">
        <f>MAR1!$B$7+MAR1!$C$7*COS(2*PI()*$C7121/365)+MAR1!$D$7*SIN(2*PI()*$C7121/365)</f>
        <v/>
      </c>
      <c r="N7121" s="7">
        <f>F7121-K7121</f>
        <v/>
      </c>
      <c r="O7121" s="7">
        <f>G7121-L7121</f>
        <v/>
      </c>
      <c r="P7121" s="7">
        <f>H7121-M7121</f>
        <v/>
      </c>
      <c r="Q7121" s="7">
        <f>IF($I7121=1,(N7121-MAR1!$B$11)/MAR1!$D$11,(N7121-MAR1!$C$11)/MAR1!$E$11)</f>
        <v/>
      </c>
      <c r="R7121" s="7">
        <f>IF($I7121=1,(O7121-MAR1!$B$12)/MAR1!$D$12,(O7121-MAR1!$C$12)/MAR1!$E$12)</f>
        <v/>
      </c>
      <c r="S7121" s="7">
        <f>IF($I7121=1,(P7121-MAR1!$B$13)/MAR1!$D$13,(P7121-MAR1!$C$13)/MAR1!$E$13)</f>
        <v/>
      </c>
    </row>
    <row r="7122">
      <c r="A7122" s="5" t="n">
        <v>7121</v>
      </c>
      <c r="B7122" s="5" t="n">
        <v>20</v>
      </c>
      <c r="C7122" s="5" t="n">
        <v>186</v>
      </c>
      <c r="D7122" s="5" t="n">
        <v>7</v>
      </c>
      <c r="E7122" s="5" t="n">
        <v>3.9</v>
      </c>
      <c r="F7122" s="5" t="n">
        <v>31.6</v>
      </c>
      <c r="G7122" s="5" t="n">
        <v>25.2</v>
      </c>
      <c r="H7122" s="5" t="n">
        <v>18.8</v>
      </c>
      <c r="I7122" s="6">
        <f>IF(E7122&gt;=Markov!$B$3,1,0)</f>
        <v/>
      </c>
      <c r="J7122" s="6">
        <f>I7121</f>
        <v/>
      </c>
      <c r="K7122" s="7">
        <f>MAR1!$B$5+MAR1!$C$5*COS(2*PI()*$C7122/365)+MAR1!$D$5*SIN(2*PI()*$C7122/365)</f>
        <v/>
      </c>
      <c r="L7122" s="7">
        <f>MAR1!$B$6+MAR1!$C$6*COS(2*PI()*$C7122/365)+MAR1!$D$6*SIN(2*PI()*$C7122/365)</f>
        <v/>
      </c>
      <c r="M7122" s="7">
        <f>MAR1!$B$7+MAR1!$C$7*COS(2*PI()*$C7122/365)+MAR1!$D$7*SIN(2*PI()*$C7122/365)</f>
        <v/>
      </c>
      <c r="N7122" s="7">
        <f>F7122-K7122</f>
        <v/>
      </c>
      <c r="O7122" s="7">
        <f>G7122-L7122</f>
        <v/>
      </c>
      <c r="P7122" s="7">
        <f>H7122-M7122</f>
        <v/>
      </c>
      <c r="Q7122" s="7">
        <f>IF($I7122=1,(N7122-MAR1!$B$11)/MAR1!$D$11,(N7122-MAR1!$C$11)/MAR1!$E$11)</f>
        <v/>
      </c>
      <c r="R7122" s="7">
        <f>IF($I7122=1,(O7122-MAR1!$B$12)/MAR1!$D$12,(O7122-MAR1!$C$12)/MAR1!$E$12)</f>
        <v/>
      </c>
      <c r="S7122" s="7">
        <f>IF($I7122=1,(P7122-MAR1!$B$13)/MAR1!$D$13,(P7122-MAR1!$C$13)/MAR1!$E$13)</f>
        <v/>
      </c>
    </row>
    <row r="7123">
      <c r="A7123" s="5" t="n">
        <v>7122</v>
      </c>
      <c r="B7123" s="5" t="n">
        <v>20</v>
      </c>
      <c r="C7123" s="5" t="n">
        <v>187</v>
      </c>
      <c r="D7123" s="5" t="n">
        <v>7</v>
      </c>
      <c r="E7123" s="5" t="n">
        <v>6.7</v>
      </c>
      <c r="F7123" s="5" t="n">
        <v>32.6</v>
      </c>
      <c r="G7123" s="5" t="n">
        <v>24.9</v>
      </c>
      <c r="H7123" s="5" t="n">
        <v>16.95</v>
      </c>
      <c r="I7123" s="6">
        <f>IF(E7123&gt;=Markov!$B$3,1,0)</f>
        <v/>
      </c>
      <c r="J7123" s="6">
        <f>I7122</f>
        <v/>
      </c>
      <c r="K7123" s="7">
        <f>MAR1!$B$5+MAR1!$C$5*COS(2*PI()*$C7123/365)+MAR1!$D$5*SIN(2*PI()*$C7123/365)</f>
        <v/>
      </c>
      <c r="L7123" s="7">
        <f>MAR1!$B$6+MAR1!$C$6*COS(2*PI()*$C7123/365)+MAR1!$D$6*SIN(2*PI()*$C7123/365)</f>
        <v/>
      </c>
      <c r="M7123" s="7">
        <f>MAR1!$B$7+MAR1!$C$7*COS(2*PI()*$C7123/365)+MAR1!$D$7*SIN(2*PI()*$C7123/365)</f>
        <v/>
      </c>
      <c r="N7123" s="7">
        <f>F7123-K7123</f>
        <v/>
      </c>
      <c r="O7123" s="7">
        <f>G7123-L7123</f>
        <v/>
      </c>
      <c r="P7123" s="7">
        <f>H7123-M7123</f>
        <v/>
      </c>
      <c r="Q7123" s="7">
        <f>IF($I7123=1,(N7123-MAR1!$B$11)/MAR1!$D$11,(N7123-MAR1!$C$11)/MAR1!$E$11)</f>
        <v/>
      </c>
      <c r="R7123" s="7">
        <f>IF($I7123=1,(O7123-MAR1!$B$12)/MAR1!$D$12,(O7123-MAR1!$C$12)/MAR1!$E$12)</f>
        <v/>
      </c>
      <c r="S7123" s="7">
        <f>IF($I7123=1,(P7123-MAR1!$B$13)/MAR1!$D$13,(P7123-MAR1!$C$13)/MAR1!$E$13)</f>
        <v/>
      </c>
    </row>
    <row r="7124">
      <c r="A7124" s="5" t="n">
        <v>7123</v>
      </c>
      <c r="B7124" s="5" t="n">
        <v>20</v>
      </c>
      <c r="C7124" s="5" t="n">
        <v>188</v>
      </c>
      <c r="D7124" s="5" t="n">
        <v>7</v>
      </c>
      <c r="E7124" s="5" t="n">
        <v>0.6</v>
      </c>
      <c r="F7124" s="5" t="n">
        <v>33.5</v>
      </c>
      <c r="G7124" s="5" t="n">
        <v>26.5</v>
      </c>
      <c r="H7124" s="5" t="n">
        <v>16.48</v>
      </c>
      <c r="I7124" s="6">
        <f>IF(E7124&gt;=Markov!$B$3,1,0)</f>
        <v/>
      </c>
      <c r="J7124" s="6">
        <f>I7123</f>
        <v/>
      </c>
      <c r="K7124" s="7">
        <f>MAR1!$B$5+MAR1!$C$5*COS(2*PI()*$C7124/365)+MAR1!$D$5*SIN(2*PI()*$C7124/365)</f>
        <v/>
      </c>
      <c r="L7124" s="7">
        <f>MAR1!$B$6+MAR1!$C$6*COS(2*PI()*$C7124/365)+MAR1!$D$6*SIN(2*PI()*$C7124/365)</f>
        <v/>
      </c>
      <c r="M7124" s="7">
        <f>MAR1!$B$7+MAR1!$C$7*COS(2*PI()*$C7124/365)+MAR1!$D$7*SIN(2*PI()*$C7124/365)</f>
        <v/>
      </c>
      <c r="N7124" s="7">
        <f>F7124-K7124</f>
        <v/>
      </c>
      <c r="O7124" s="7">
        <f>G7124-L7124</f>
        <v/>
      </c>
      <c r="P7124" s="7">
        <f>H7124-M7124</f>
        <v/>
      </c>
      <c r="Q7124" s="7">
        <f>IF($I7124=1,(N7124-MAR1!$B$11)/MAR1!$D$11,(N7124-MAR1!$C$11)/MAR1!$E$11)</f>
        <v/>
      </c>
      <c r="R7124" s="7">
        <f>IF($I7124=1,(O7124-MAR1!$B$12)/MAR1!$D$12,(O7124-MAR1!$C$12)/MAR1!$E$12)</f>
        <v/>
      </c>
      <c r="S7124" s="7">
        <f>IF($I7124=1,(P7124-MAR1!$B$13)/MAR1!$D$13,(P7124-MAR1!$C$13)/MAR1!$E$13)</f>
        <v/>
      </c>
    </row>
    <row r="7125">
      <c r="A7125" s="5" t="n">
        <v>7124</v>
      </c>
      <c r="B7125" s="5" t="n">
        <v>20</v>
      </c>
      <c r="C7125" s="5" t="n">
        <v>189</v>
      </c>
      <c r="D7125" s="5" t="n">
        <v>7</v>
      </c>
      <c r="E7125" s="5" t="n">
        <v>16.4</v>
      </c>
      <c r="F7125" s="5" t="n">
        <v>32.1</v>
      </c>
      <c r="G7125" s="5" t="n">
        <v>27</v>
      </c>
      <c r="H7125" s="5" t="n">
        <v>21.21</v>
      </c>
      <c r="I7125" s="6">
        <f>IF(E7125&gt;=Markov!$B$3,1,0)</f>
        <v/>
      </c>
      <c r="J7125" s="6">
        <f>I7124</f>
        <v/>
      </c>
      <c r="K7125" s="7">
        <f>MAR1!$B$5+MAR1!$C$5*COS(2*PI()*$C7125/365)+MAR1!$D$5*SIN(2*PI()*$C7125/365)</f>
        <v/>
      </c>
      <c r="L7125" s="7">
        <f>MAR1!$B$6+MAR1!$C$6*COS(2*PI()*$C7125/365)+MAR1!$D$6*SIN(2*PI()*$C7125/365)</f>
        <v/>
      </c>
      <c r="M7125" s="7">
        <f>MAR1!$B$7+MAR1!$C$7*COS(2*PI()*$C7125/365)+MAR1!$D$7*SIN(2*PI()*$C7125/365)</f>
        <v/>
      </c>
      <c r="N7125" s="7">
        <f>F7125-K7125</f>
        <v/>
      </c>
      <c r="O7125" s="7">
        <f>G7125-L7125</f>
        <v/>
      </c>
      <c r="P7125" s="7">
        <f>H7125-M7125</f>
        <v/>
      </c>
      <c r="Q7125" s="7">
        <f>IF($I7125=1,(N7125-MAR1!$B$11)/MAR1!$D$11,(N7125-MAR1!$C$11)/MAR1!$E$11)</f>
        <v/>
      </c>
      <c r="R7125" s="7">
        <f>IF($I7125=1,(O7125-MAR1!$B$12)/MAR1!$D$12,(O7125-MAR1!$C$12)/MAR1!$E$12)</f>
        <v/>
      </c>
      <c r="S7125" s="7">
        <f>IF($I7125=1,(P7125-MAR1!$B$13)/MAR1!$D$13,(P7125-MAR1!$C$13)/MAR1!$E$13)</f>
        <v/>
      </c>
    </row>
    <row r="7126">
      <c r="A7126" s="5" t="n">
        <v>7125</v>
      </c>
      <c r="B7126" s="5" t="n">
        <v>20</v>
      </c>
      <c r="C7126" s="5" t="n">
        <v>190</v>
      </c>
      <c r="D7126" s="5" t="n">
        <v>7</v>
      </c>
      <c r="E7126" s="5" t="n">
        <v>9.800000000000001</v>
      </c>
      <c r="F7126" s="5" t="n">
        <v>33.2</v>
      </c>
      <c r="G7126" s="5" t="n">
        <v>25.8</v>
      </c>
      <c r="H7126" s="5" t="n">
        <v>15.55</v>
      </c>
      <c r="I7126" s="6">
        <f>IF(E7126&gt;=Markov!$B$3,1,0)</f>
        <v/>
      </c>
      <c r="J7126" s="6">
        <f>I7125</f>
        <v/>
      </c>
      <c r="K7126" s="7">
        <f>MAR1!$B$5+MAR1!$C$5*COS(2*PI()*$C7126/365)+MAR1!$D$5*SIN(2*PI()*$C7126/365)</f>
        <v/>
      </c>
      <c r="L7126" s="7">
        <f>MAR1!$B$6+MAR1!$C$6*COS(2*PI()*$C7126/365)+MAR1!$D$6*SIN(2*PI()*$C7126/365)</f>
        <v/>
      </c>
      <c r="M7126" s="7">
        <f>MAR1!$B$7+MAR1!$C$7*COS(2*PI()*$C7126/365)+MAR1!$D$7*SIN(2*PI()*$C7126/365)</f>
        <v/>
      </c>
      <c r="N7126" s="7">
        <f>F7126-K7126</f>
        <v/>
      </c>
      <c r="O7126" s="7">
        <f>G7126-L7126</f>
        <v/>
      </c>
      <c r="P7126" s="7">
        <f>H7126-M7126</f>
        <v/>
      </c>
      <c r="Q7126" s="7">
        <f>IF($I7126=1,(N7126-MAR1!$B$11)/MAR1!$D$11,(N7126-MAR1!$C$11)/MAR1!$E$11)</f>
        <v/>
      </c>
      <c r="R7126" s="7">
        <f>IF($I7126=1,(O7126-MAR1!$B$12)/MAR1!$D$12,(O7126-MAR1!$C$12)/MAR1!$E$12)</f>
        <v/>
      </c>
      <c r="S7126" s="7">
        <f>IF($I7126=1,(P7126-MAR1!$B$13)/MAR1!$D$13,(P7126-MAR1!$C$13)/MAR1!$E$13)</f>
        <v/>
      </c>
    </row>
    <row r="7127">
      <c r="A7127" s="5" t="n">
        <v>7126</v>
      </c>
      <c r="B7127" s="5" t="n">
        <v>20</v>
      </c>
      <c r="C7127" s="5" t="n">
        <v>191</v>
      </c>
      <c r="D7127" s="5" t="n">
        <v>7</v>
      </c>
      <c r="E7127" s="5" t="n">
        <v>7.4</v>
      </c>
      <c r="F7127" s="5" t="n">
        <v>32.3</v>
      </c>
      <c r="G7127" s="5" t="n">
        <v>26.6</v>
      </c>
      <c r="H7127" s="5" t="n">
        <v>11.41</v>
      </c>
      <c r="I7127" s="6">
        <f>IF(E7127&gt;=Markov!$B$3,1,0)</f>
        <v/>
      </c>
      <c r="J7127" s="6">
        <f>I7126</f>
        <v/>
      </c>
      <c r="K7127" s="7">
        <f>MAR1!$B$5+MAR1!$C$5*COS(2*PI()*$C7127/365)+MAR1!$D$5*SIN(2*PI()*$C7127/365)</f>
        <v/>
      </c>
      <c r="L7127" s="7">
        <f>MAR1!$B$6+MAR1!$C$6*COS(2*PI()*$C7127/365)+MAR1!$D$6*SIN(2*PI()*$C7127/365)</f>
        <v/>
      </c>
      <c r="M7127" s="7">
        <f>MAR1!$B$7+MAR1!$C$7*COS(2*PI()*$C7127/365)+MAR1!$D$7*SIN(2*PI()*$C7127/365)</f>
        <v/>
      </c>
      <c r="N7127" s="7">
        <f>F7127-K7127</f>
        <v/>
      </c>
      <c r="O7127" s="7">
        <f>G7127-L7127</f>
        <v/>
      </c>
      <c r="P7127" s="7">
        <f>H7127-M7127</f>
        <v/>
      </c>
      <c r="Q7127" s="7">
        <f>IF($I7127=1,(N7127-MAR1!$B$11)/MAR1!$D$11,(N7127-MAR1!$C$11)/MAR1!$E$11)</f>
        <v/>
      </c>
      <c r="R7127" s="7">
        <f>IF($I7127=1,(O7127-MAR1!$B$12)/MAR1!$D$12,(O7127-MAR1!$C$12)/MAR1!$E$12)</f>
        <v/>
      </c>
      <c r="S7127" s="7">
        <f>IF($I7127=1,(P7127-MAR1!$B$13)/MAR1!$D$13,(P7127-MAR1!$C$13)/MAR1!$E$13)</f>
        <v/>
      </c>
    </row>
    <row r="7128">
      <c r="A7128" s="5" t="n">
        <v>7127</v>
      </c>
      <c r="B7128" s="5" t="n">
        <v>20</v>
      </c>
      <c r="C7128" s="5" t="n">
        <v>192</v>
      </c>
      <c r="D7128" s="5" t="n">
        <v>7</v>
      </c>
      <c r="E7128" s="5" t="n">
        <v>50.7</v>
      </c>
      <c r="F7128" s="5" t="n">
        <v>32.7</v>
      </c>
      <c r="G7128" s="5" t="n">
        <v>25.2</v>
      </c>
      <c r="H7128" s="5" t="n">
        <v>14.86</v>
      </c>
      <c r="I7128" s="6">
        <f>IF(E7128&gt;=Markov!$B$3,1,0)</f>
        <v/>
      </c>
      <c r="J7128" s="6">
        <f>I7127</f>
        <v/>
      </c>
      <c r="K7128" s="7">
        <f>MAR1!$B$5+MAR1!$C$5*COS(2*PI()*$C7128/365)+MAR1!$D$5*SIN(2*PI()*$C7128/365)</f>
        <v/>
      </c>
      <c r="L7128" s="7">
        <f>MAR1!$B$6+MAR1!$C$6*COS(2*PI()*$C7128/365)+MAR1!$D$6*SIN(2*PI()*$C7128/365)</f>
        <v/>
      </c>
      <c r="M7128" s="7">
        <f>MAR1!$B$7+MAR1!$C$7*COS(2*PI()*$C7128/365)+MAR1!$D$7*SIN(2*PI()*$C7128/365)</f>
        <v/>
      </c>
      <c r="N7128" s="7">
        <f>F7128-K7128</f>
        <v/>
      </c>
      <c r="O7128" s="7">
        <f>G7128-L7128</f>
        <v/>
      </c>
      <c r="P7128" s="7">
        <f>H7128-M7128</f>
        <v/>
      </c>
      <c r="Q7128" s="7">
        <f>IF($I7128=1,(N7128-MAR1!$B$11)/MAR1!$D$11,(N7128-MAR1!$C$11)/MAR1!$E$11)</f>
        <v/>
      </c>
      <c r="R7128" s="7">
        <f>IF($I7128=1,(O7128-MAR1!$B$12)/MAR1!$D$12,(O7128-MAR1!$C$12)/MAR1!$E$12)</f>
        <v/>
      </c>
      <c r="S7128" s="7">
        <f>IF($I7128=1,(P7128-MAR1!$B$13)/MAR1!$D$13,(P7128-MAR1!$C$13)/MAR1!$E$13)</f>
        <v/>
      </c>
    </row>
    <row r="7129">
      <c r="A7129" s="5" t="n">
        <v>7128</v>
      </c>
      <c r="B7129" s="5" t="n">
        <v>20</v>
      </c>
      <c r="C7129" s="5" t="n">
        <v>193</v>
      </c>
      <c r="D7129" s="5" t="n">
        <v>7</v>
      </c>
      <c r="E7129" s="5" t="n">
        <v>11.3</v>
      </c>
      <c r="F7129" s="5" t="n">
        <v>29.8</v>
      </c>
      <c r="G7129" s="5" t="n">
        <v>25</v>
      </c>
      <c r="H7129" s="5" t="n">
        <v>13.9</v>
      </c>
      <c r="I7129" s="6">
        <f>IF(E7129&gt;=Markov!$B$3,1,0)</f>
        <v/>
      </c>
      <c r="J7129" s="6">
        <f>I7128</f>
        <v/>
      </c>
      <c r="K7129" s="7">
        <f>MAR1!$B$5+MAR1!$C$5*COS(2*PI()*$C7129/365)+MAR1!$D$5*SIN(2*PI()*$C7129/365)</f>
        <v/>
      </c>
      <c r="L7129" s="7">
        <f>MAR1!$B$6+MAR1!$C$6*COS(2*PI()*$C7129/365)+MAR1!$D$6*SIN(2*PI()*$C7129/365)</f>
        <v/>
      </c>
      <c r="M7129" s="7">
        <f>MAR1!$B$7+MAR1!$C$7*COS(2*PI()*$C7129/365)+MAR1!$D$7*SIN(2*PI()*$C7129/365)</f>
        <v/>
      </c>
      <c r="N7129" s="7">
        <f>F7129-K7129</f>
        <v/>
      </c>
      <c r="O7129" s="7">
        <f>G7129-L7129</f>
        <v/>
      </c>
      <c r="P7129" s="7">
        <f>H7129-M7129</f>
        <v/>
      </c>
      <c r="Q7129" s="7">
        <f>IF($I7129=1,(N7129-MAR1!$B$11)/MAR1!$D$11,(N7129-MAR1!$C$11)/MAR1!$E$11)</f>
        <v/>
      </c>
      <c r="R7129" s="7">
        <f>IF($I7129=1,(O7129-MAR1!$B$12)/MAR1!$D$12,(O7129-MAR1!$C$12)/MAR1!$E$12)</f>
        <v/>
      </c>
      <c r="S7129" s="7">
        <f>IF($I7129=1,(P7129-MAR1!$B$13)/MAR1!$D$13,(P7129-MAR1!$C$13)/MAR1!$E$13)</f>
        <v/>
      </c>
    </row>
    <row r="7130">
      <c r="A7130" s="5" t="n">
        <v>7129</v>
      </c>
      <c r="B7130" s="5" t="n">
        <v>20</v>
      </c>
      <c r="C7130" s="5" t="n">
        <v>194</v>
      </c>
      <c r="D7130" s="5" t="n">
        <v>7</v>
      </c>
      <c r="E7130" s="5" t="n">
        <v>30.3</v>
      </c>
      <c r="F7130" s="5" t="n">
        <v>32.3</v>
      </c>
      <c r="G7130" s="5" t="n">
        <v>26.2</v>
      </c>
      <c r="H7130" s="5" t="n">
        <v>17.32</v>
      </c>
      <c r="I7130" s="6">
        <f>IF(E7130&gt;=Markov!$B$3,1,0)</f>
        <v/>
      </c>
      <c r="J7130" s="6">
        <f>I7129</f>
        <v/>
      </c>
      <c r="K7130" s="7">
        <f>MAR1!$B$5+MAR1!$C$5*COS(2*PI()*$C7130/365)+MAR1!$D$5*SIN(2*PI()*$C7130/365)</f>
        <v/>
      </c>
      <c r="L7130" s="7">
        <f>MAR1!$B$6+MAR1!$C$6*COS(2*PI()*$C7130/365)+MAR1!$D$6*SIN(2*PI()*$C7130/365)</f>
        <v/>
      </c>
      <c r="M7130" s="7">
        <f>MAR1!$B$7+MAR1!$C$7*COS(2*PI()*$C7130/365)+MAR1!$D$7*SIN(2*PI()*$C7130/365)</f>
        <v/>
      </c>
      <c r="N7130" s="7">
        <f>F7130-K7130</f>
        <v/>
      </c>
      <c r="O7130" s="7">
        <f>G7130-L7130</f>
        <v/>
      </c>
      <c r="P7130" s="7">
        <f>H7130-M7130</f>
        <v/>
      </c>
      <c r="Q7130" s="7">
        <f>IF($I7130=1,(N7130-MAR1!$B$11)/MAR1!$D$11,(N7130-MAR1!$C$11)/MAR1!$E$11)</f>
        <v/>
      </c>
      <c r="R7130" s="7">
        <f>IF($I7130=1,(O7130-MAR1!$B$12)/MAR1!$D$12,(O7130-MAR1!$C$12)/MAR1!$E$12)</f>
        <v/>
      </c>
      <c r="S7130" s="7">
        <f>IF($I7130=1,(P7130-MAR1!$B$13)/MAR1!$D$13,(P7130-MAR1!$C$13)/MAR1!$E$13)</f>
        <v/>
      </c>
    </row>
    <row r="7131">
      <c r="A7131" s="5" t="n">
        <v>7130</v>
      </c>
      <c r="B7131" s="5" t="n">
        <v>20</v>
      </c>
      <c r="C7131" s="5" t="n">
        <v>195</v>
      </c>
      <c r="D7131" s="5" t="n">
        <v>7</v>
      </c>
      <c r="E7131" s="5" t="n">
        <v>4.9</v>
      </c>
      <c r="F7131" s="5" t="n">
        <v>30.3</v>
      </c>
      <c r="G7131" s="5" t="n">
        <v>25</v>
      </c>
      <c r="H7131" s="5" t="n">
        <v>18.39</v>
      </c>
      <c r="I7131" s="6">
        <f>IF(E7131&gt;=Markov!$B$3,1,0)</f>
        <v/>
      </c>
      <c r="J7131" s="6">
        <f>I7130</f>
        <v/>
      </c>
      <c r="K7131" s="7">
        <f>MAR1!$B$5+MAR1!$C$5*COS(2*PI()*$C7131/365)+MAR1!$D$5*SIN(2*PI()*$C7131/365)</f>
        <v/>
      </c>
      <c r="L7131" s="7">
        <f>MAR1!$B$6+MAR1!$C$6*COS(2*PI()*$C7131/365)+MAR1!$D$6*SIN(2*PI()*$C7131/365)</f>
        <v/>
      </c>
      <c r="M7131" s="7">
        <f>MAR1!$B$7+MAR1!$C$7*COS(2*PI()*$C7131/365)+MAR1!$D$7*SIN(2*PI()*$C7131/365)</f>
        <v/>
      </c>
      <c r="N7131" s="7">
        <f>F7131-K7131</f>
        <v/>
      </c>
      <c r="O7131" s="7">
        <f>G7131-L7131</f>
        <v/>
      </c>
      <c r="P7131" s="7">
        <f>H7131-M7131</f>
        <v/>
      </c>
      <c r="Q7131" s="7">
        <f>IF($I7131=1,(N7131-MAR1!$B$11)/MAR1!$D$11,(N7131-MAR1!$C$11)/MAR1!$E$11)</f>
        <v/>
      </c>
      <c r="R7131" s="7">
        <f>IF($I7131=1,(O7131-MAR1!$B$12)/MAR1!$D$12,(O7131-MAR1!$C$12)/MAR1!$E$12)</f>
        <v/>
      </c>
      <c r="S7131" s="7">
        <f>IF($I7131=1,(P7131-MAR1!$B$13)/MAR1!$D$13,(P7131-MAR1!$C$13)/MAR1!$E$13)</f>
        <v/>
      </c>
    </row>
    <row r="7132">
      <c r="A7132" s="5" t="n">
        <v>7131</v>
      </c>
      <c r="B7132" s="5" t="n">
        <v>20</v>
      </c>
      <c r="C7132" s="5" t="n">
        <v>196</v>
      </c>
      <c r="D7132" s="5" t="n">
        <v>7</v>
      </c>
      <c r="E7132" s="5" t="n">
        <v>6.1</v>
      </c>
      <c r="F7132" s="5" t="n">
        <v>28.3</v>
      </c>
      <c r="G7132" s="5" t="n">
        <v>23.4</v>
      </c>
      <c r="H7132" s="5" t="n">
        <v>9.66</v>
      </c>
      <c r="I7132" s="6">
        <f>IF(E7132&gt;=Markov!$B$3,1,0)</f>
        <v/>
      </c>
      <c r="J7132" s="6">
        <f>I7131</f>
        <v/>
      </c>
      <c r="K7132" s="7">
        <f>MAR1!$B$5+MAR1!$C$5*COS(2*PI()*$C7132/365)+MAR1!$D$5*SIN(2*PI()*$C7132/365)</f>
        <v/>
      </c>
      <c r="L7132" s="7">
        <f>MAR1!$B$6+MAR1!$C$6*COS(2*PI()*$C7132/365)+MAR1!$D$6*SIN(2*PI()*$C7132/365)</f>
        <v/>
      </c>
      <c r="M7132" s="7">
        <f>MAR1!$B$7+MAR1!$C$7*COS(2*PI()*$C7132/365)+MAR1!$D$7*SIN(2*PI()*$C7132/365)</f>
        <v/>
      </c>
      <c r="N7132" s="7">
        <f>F7132-K7132</f>
        <v/>
      </c>
      <c r="O7132" s="7">
        <f>G7132-L7132</f>
        <v/>
      </c>
      <c r="P7132" s="7">
        <f>H7132-M7132</f>
        <v/>
      </c>
      <c r="Q7132" s="7">
        <f>IF($I7132=1,(N7132-MAR1!$B$11)/MAR1!$D$11,(N7132-MAR1!$C$11)/MAR1!$E$11)</f>
        <v/>
      </c>
      <c r="R7132" s="7">
        <f>IF($I7132=1,(O7132-MAR1!$B$12)/MAR1!$D$12,(O7132-MAR1!$C$12)/MAR1!$E$12)</f>
        <v/>
      </c>
      <c r="S7132" s="7">
        <f>IF($I7132=1,(P7132-MAR1!$B$13)/MAR1!$D$13,(P7132-MAR1!$C$13)/MAR1!$E$13)</f>
        <v/>
      </c>
    </row>
    <row r="7133">
      <c r="A7133" s="5" t="n">
        <v>7132</v>
      </c>
      <c r="B7133" s="5" t="n">
        <v>20</v>
      </c>
      <c r="C7133" s="5" t="n">
        <v>197</v>
      </c>
      <c r="D7133" s="5" t="n">
        <v>7</v>
      </c>
      <c r="E7133" s="5" t="n">
        <v>2.5</v>
      </c>
      <c r="F7133" s="5" t="n">
        <v>29.4</v>
      </c>
      <c r="G7133" s="5" t="n">
        <v>25.6</v>
      </c>
      <c r="H7133" s="5" t="n">
        <v>10.71</v>
      </c>
      <c r="I7133" s="6">
        <f>IF(E7133&gt;=Markov!$B$3,1,0)</f>
        <v/>
      </c>
      <c r="J7133" s="6">
        <f>I7132</f>
        <v/>
      </c>
      <c r="K7133" s="7">
        <f>MAR1!$B$5+MAR1!$C$5*COS(2*PI()*$C7133/365)+MAR1!$D$5*SIN(2*PI()*$C7133/365)</f>
        <v/>
      </c>
      <c r="L7133" s="7">
        <f>MAR1!$B$6+MAR1!$C$6*COS(2*PI()*$C7133/365)+MAR1!$D$6*SIN(2*PI()*$C7133/365)</f>
        <v/>
      </c>
      <c r="M7133" s="7">
        <f>MAR1!$B$7+MAR1!$C$7*COS(2*PI()*$C7133/365)+MAR1!$D$7*SIN(2*PI()*$C7133/365)</f>
        <v/>
      </c>
      <c r="N7133" s="7">
        <f>F7133-K7133</f>
        <v/>
      </c>
      <c r="O7133" s="7">
        <f>G7133-L7133</f>
        <v/>
      </c>
      <c r="P7133" s="7">
        <f>H7133-M7133</f>
        <v/>
      </c>
      <c r="Q7133" s="7">
        <f>IF($I7133=1,(N7133-MAR1!$B$11)/MAR1!$D$11,(N7133-MAR1!$C$11)/MAR1!$E$11)</f>
        <v/>
      </c>
      <c r="R7133" s="7">
        <f>IF($I7133=1,(O7133-MAR1!$B$12)/MAR1!$D$12,(O7133-MAR1!$C$12)/MAR1!$E$12)</f>
        <v/>
      </c>
      <c r="S7133" s="7">
        <f>IF($I7133=1,(P7133-MAR1!$B$13)/MAR1!$D$13,(P7133-MAR1!$C$13)/MAR1!$E$13)</f>
        <v/>
      </c>
    </row>
    <row r="7134">
      <c r="A7134" s="5" t="n">
        <v>7133</v>
      </c>
      <c r="B7134" s="5" t="n">
        <v>20</v>
      </c>
      <c r="C7134" s="5" t="n">
        <v>198</v>
      </c>
      <c r="D7134" s="5" t="n">
        <v>7</v>
      </c>
      <c r="E7134" s="5" t="n">
        <v>5.6</v>
      </c>
      <c r="F7134" s="5" t="n">
        <v>32</v>
      </c>
      <c r="G7134" s="5" t="n">
        <v>26.2</v>
      </c>
      <c r="H7134" s="5" t="n">
        <v>14.56</v>
      </c>
      <c r="I7134" s="6">
        <f>IF(E7134&gt;=Markov!$B$3,1,0)</f>
        <v/>
      </c>
      <c r="J7134" s="6">
        <f>I7133</f>
        <v/>
      </c>
      <c r="K7134" s="7">
        <f>MAR1!$B$5+MAR1!$C$5*COS(2*PI()*$C7134/365)+MAR1!$D$5*SIN(2*PI()*$C7134/365)</f>
        <v/>
      </c>
      <c r="L7134" s="7">
        <f>MAR1!$B$6+MAR1!$C$6*COS(2*PI()*$C7134/365)+MAR1!$D$6*SIN(2*PI()*$C7134/365)</f>
        <v/>
      </c>
      <c r="M7134" s="7">
        <f>MAR1!$B$7+MAR1!$C$7*COS(2*PI()*$C7134/365)+MAR1!$D$7*SIN(2*PI()*$C7134/365)</f>
        <v/>
      </c>
      <c r="N7134" s="7">
        <f>F7134-K7134</f>
        <v/>
      </c>
      <c r="O7134" s="7">
        <f>G7134-L7134</f>
        <v/>
      </c>
      <c r="P7134" s="7">
        <f>H7134-M7134</f>
        <v/>
      </c>
      <c r="Q7134" s="7">
        <f>IF($I7134=1,(N7134-MAR1!$B$11)/MAR1!$D$11,(N7134-MAR1!$C$11)/MAR1!$E$11)</f>
        <v/>
      </c>
      <c r="R7134" s="7">
        <f>IF($I7134=1,(O7134-MAR1!$B$12)/MAR1!$D$12,(O7134-MAR1!$C$12)/MAR1!$E$12)</f>
        <v/>
      </c>
      <c r="S7134" s="7">
        <f>IF($I7134=1,(P7134-MAR1!$B$13)/MAR1!$D$13,(P7134-MAR1!$C$13)/MAR1!$E$13)</f>
        <v/>
      </c>
    </row>
    <row r="7135">
      <c r="A7135" s="5" t="n">
        <v>7134</v>
      </c>
      <c r="B7135" s="5" t="n">
        <v>20</v>
      </c>
      <c r="C7135" s="5" t="n">
        <v>199</v>
      </c>
      <c r="D7135" s="5" t="n">
        <v>7</v>
      </c>
      <c r="E7135" s="5" t="n">
        <v>0.1</v>
      </c>
      <c r="F7135" s="5" t="n">
        <v>33.7</v>
      </c>
      <c r="G7135" s="5" t="n">
        <v>27</v>
      </c>
      <c r="H7135" s="5" t="n">
        <v>8.57</v>
      </c>
      <c r="I7135" s="6">
        <f>IF(E7135&gt;=Markov!$B$3,1,0)</f>
        <v/>
      </c>
      <c r="J7135" s="6">
        <f>I7134</f>
        <v/>
      </c>
      <c r="K7135" s="7">
        <f>MAR1!$B$5+MAR1!$C$5*COS(2*PI()*$C7135/365)+MAR1!$D$5*SIN(2*PI()*$C7135/365)</f>
        <v/>
      </c>
      <c r="L7135" s="7">
        <f>MAR1!$B$6+MAR1!$C$6*COS(2*PI()*$C7135/365)+MAR1!$D$6*SIN(2*PI()*$C7135/365)</f>
        <v/>
      </c>
      <c r="M7135" s="7">
        <f>MAR1!$B$7+MAR1!$C$7*COS(2*PI()*$C7135/365)+MAR1!$D$7*SIN(2*PI()*$C7135/365)</f>
        <v/>
      </c>
      <c r="N7135" s="7">
        <f>F7135-K7135</f>
        <v/>
      </c>
      <c r="O7135" s="7">
        <f>G7135-L7135</f>
        <v/>
      </c>
      <c r="P7135" s="7">
        <f>H7135-M7135</f>
        <v/>
      </c>
      <c r="Q7135" s="7">
        <f>IF($I7135=1,(N7135-MAR1!$B$11)/MAR1!$D$11,(N7135-MAR1!$C$11)/MAR1!$E$11)</f>
        <v/>
      </c>
      <c r="R7135" s="7">
        <f>IF($I7135=1,(O7135-MAR1!$B$12)/MAR1!$D$12,(O7135-MAR1!$C$12)/MAR1!$E$12)</f>
        <v/>
      </c>
      <c r="S7135" s="7">
        <f>IF($I7135=1,(P7135-MAR1!$B$13)/MAR1!$D$13,(P7135-MAR1!$C$13)/MAR1!$E$13)</f>
        <v/>
      </c>
    </row>
    <row r="7136">
      <c r="A7136" s="5" t="n">
        <v>7135</v>
      </c>
      <c r="B7136" s="5" t="n">
        <v>20</v>
      </c>
      <c r="C7136" s="5" t="n">
        <v>200</v>
      </c>
      <c r="D7136" s="5" t="n">
        <v>7</v>
      </c>
      <c r="E7136" s="5" t="n">
        <v>9.800000000000001</v>
      </c>
      <c r="F7136" s="5" t="n">
        <v>30.7</v>
      </c>
      <c r="G7136" s="5" t="n">
        <v>26.7</v>
      </c>
      <c r="H7136" s="5" t="n">
        <v>12.87</v>
      </c>
      <c r="I7136" s="6">
        <f>IF(E7136&gt;=Markov!$B$3,1,0)</f>
        <v/>
      </c>
      <c r="J7136" s="6">
        <f>I7135</f>
        <v/>
      </c>
      <c r="K7136" s="7">
        <f>MAR1!$B$5+MAR1!$C$5*COS(2*PI()*$C7136/365)+MAR1!$D$5*SIN(2*PI()*$C7136/365)</f>
        <v/>
      </c>
      <c r="L7136" s="7">
        <f>MAR1!$B$6+MAR1!$C$6*COS(2*PI()*$C7136/365)+MAR1!$D$6*SIN(2*PI()*$C7136/365)</f>
        <v/>
      </c>
      <c r="M7136" s="7">
        <f>MAR1!$B$7+MAR1!$C$7*COS(2*PI()*$C7136/365)+MAR1!$D$7*SIN(2*PI()*$C7136/365)</f>
        <v/>
      </c>
      <c r="N7136" s="7">
        <f>F7136-K7136</f>
        <v/>
      </c>
      <c r="O7136" s="7">
        <f>G7136-L7136</f>
        <v/>
      </c>
      <c r="P7136" s="7">
        <f>H7136-M7136</f>
        <v/>
      </c>
      <c r="Q7136" s="7">
        <f>IF($I7136=1,(N7136-MAR1!$B$11)/MAR1!$D$11,(N7136-MAR1!$C$11)/MAR1!$E$11)</f>
        <v/>
      </c>
      <c r="R7136" s="7">
        <f>IF($I7136=1,(O7136-MAR1!$B$12)/MAR1!$D$12,(O7136-MAR1!$C$12)/MAR1!$E$12)</f>
        <v/>
      </c>
      <c r="S7136" s="7">
        <f>IF($I7136=1,(P7136-MAR1!$B$13)/MAR1!$D$13,(P7136-MAR1!$C$13)/MAR1!$E$13)</f>
        <v/>
      </c>
    </row>
    <row r="7137">
      <c r="A7137" s="5" t="n">
        <v>7136</v>
      </c>
      <c r="B7137" s="5" t="n">
        <v>20</v>
      </c>
      <c r="C7137" s="5" t="n">
        <v>201</v>
      </c>
      <c r="D7137" s="5" t="n">
        <v>7</v>
      </c>
      <c r="E7137" s="5" t="n">
        <v>2.9</v>
      </c>
      <c r="F7137" s="5" t="n">
        <v>28.3</v>
      </c>
      <c r="G7137" s="5" t="n">
        <v>25.6</v>
      </c>
      <c r="H7137" s="5" t="n">
        <v>11.68</v>
      </c>
      <c r="I7137" s="6">
        <f>IF(E7137&gt;=Markov!$B$3,1,0)</f>
        <v/>
      </c>
      <c r="J7137" s="6">
        <f>I7136</f>
        <v/>
      </c>
      <c r="K7137" s="7">
        <f>MAR1!$B$5+MAR1!$C$5*COS(2*PI()*$C7137/365)+MAR1!$D$5*SIN(2*PI()*$C7137/365)</f>
        <v/>
      </c>
      <c r="L7137" s="7">
        <f>MAR1!$B$6+MAR1!$C$6*COS(2*PI()*$C7137/365)+MAR1!$D$6*SIN(2*PI()*$C7137/365)</f>
        <v/>
      </c>
      <c r="M7137" s="7">
        <f>MAR1!$B$7+MAR1!$C$7*COS(2*PI()*$C7137/365)+MAR1!$D$7*SIN(2*PI()*$C7137/365)</f>
        <v/>
      </c>
      <c r="N7137" s="7">
        <f>F7137-K7137</f>
        <v/>
      </c>
      <c r="O7137" s="7">
        <f>G7137-L7137</f>
        <v/>
      </c>
      <c r="P7137" s="7">
        <f>H7137-M7137</f>
        <v/>
      </c>
      <c r="Q7137" s="7">
        <f>IF($I7137=1,(N7137-MAR1!$B$11)/MAR1!$D$11,(N7137-MAR1!$C$11)/MAR1!$E$11)</f>
        <v/>
      </c>
      <c r="R7137" s="7">
        <f>IF($I7137=1,(O7137-MAR1!$B$12)/MAR1!$D$12,(O7137-MAR1!$C$12)/MAR1!$E$12)</f>
        <v/>
      </c>
      <c r="S7137" s="7">
        <f>IF($I7137=1,(P7137-MAR1!$B$13)/MAR1!$D$13,(P7137-MAR1!$C$13)/MAR1!$E$13)</f>
        <v/>
      </c>
    </row>
    <row r="7138">
      <c r="A7138" s="5" t="n">
        <v>7137</v>
      </c>
      <c r="B7138" s="5" t="n">
        <v>20</v>
      </c>
      <c r="C7138" s="5" t="n">
        <v>202</v>
      </c>
      <c r="D7138" s="5" t="n">
        <v>7</v>
      </c>
      <c r="E7138" s="5" t="n">
        <v>0</v>
      </c>
      <c r="F7138" s="5" t="n">
        <v>30.1</v>
      </c>
      <c r="G7138" s="5" t="n">
        <v>26.5</v>
      </c>
      <c r="H7138" s="5" t="n">
        <v>14.78</v>
      </c>
      <c r="I7138" s="6">
        <f>IF(E7138&gt;=Markov!$B$3,1,0)</f>
        <v/>
      </c>
      <c r="J7138" s="6">
        <f>I7137</f>
        <v/>
      </c>
      <c r="K7138" s="7">
        <f>MAR1!$B$5+MAR1!$C$5*COS(2*PI()*$C7138/365)+MAR1!$D$5*SIN(2*PI()*$C7138/365)</f>
        <v/>
      </c>
      <c r="L7138" s="7">
        <f>MAR1!$B$6+MAR1!$C$6*COS(2*PI()*$C7138/365)+MAR1!$D$6*SIN(2*PI()*$C7138/365)</f>
        <v/>
      </c>
      <c r="M7138" s="7">
        <f>MAR1!$B$7+MAR1!$C$7*COS(2*PI()*$C7138/365)+MAR1!$D$7*SIN(2*PI()*$C7138/365)</f>
        <v/>
      </c>
      <c r="N7138" s="7">
        <f>F7138-K7138</f>
        <v/>
      </c>
      <c r="O7138" s="7">
        <f>G7138-L7138</f>
        <v/>
      </c>
      <c r="P7138" s="7">
        <f>H7138-M7138</f>
        <v/>
      </c>
      <c r="Q7138" s="7">
        <f>IF($I7138=1,(N7138-MAR1!$B$11)/MAR1!$D$11,(N7138-MAR1!$C$11)/MAR1!$E$11)</f>
        <v/>
      </c>
      <c r="R7138" s="7">
        <f>IF($I7138=1,(O7138-MAR1!$B$12)/MAR1!$D$12,(O7138-MAR1!$C$12)/MAR1!$E$12)</f>
        <v/>
      </c>
      <c r="S7138" s="7">
        <f>IF($I7138=1,(P7138-MAR1!$B$13)/MAR1!$D$13,(P7138-MAR1!$C$13)/MAR1!$E$13)</f>
        <v/>
      </c>
    </row>
    <row r="7139">
      <c r="A7139" s="5" t="n">
        <v>7138</v>
      </c>
      <c r="B7139" s="5" t="n">
        <v>20</v>
      </c>
      <c r="C7139" s="5" t="n">
        <v>203</v>
      </c>
      <c r="D7139" s="5" t="n">
        <v>7</v>
      </c>
      <c r="E7139" s="5" t="n">
        <v>23.1</v>
      </c>
      <c r="F7139" s="5" t="n">
        <v>29.5</v>
      </c>
      <c r="G7139" s="5" t="n">
        <v>25.7</v>
      </c>
      <c r="H7139" s="5" t="n">
        <v>12.25</v>
      </c>
      <c r="I7139" s="6">
        <f>IF(E7139&gt;=Markov!$B$3,1,0)</f>
        <v/>
      </c>
      <c r="J7139" s="6">
        <f>I7138</f>
        <v/>
      </c>
      <c r="K7139" s="7">
        <f>MAR1!$B$5+MAR1!$C$5*COS(2*PI()*$C7139/365)+MAR1!$D$5*SIN(2*PI()*$C7139/365)</f>
        <v/>
      </c>
      <c r="L7139" s="7">
        <f>MAR1!$B$6+MAR1!$C$6*COS(2*PI()*$C7139/365)+MAR1!$D$6*SIN(2*PI()*$C7139/365)</f>
        <v/>
      </c>
      <c r="M7139" s="7">
        <f>MAR1!$B$7+MAR1!$C$7*COS(2*PI()*$C7139/365)+MAR1!$D$7*SIN(2*PI()*$C7139/365)</f>
        <v/>
      </c>
      <c r="N7139" s="7">
        <f>F7139-K7139</f>
        <v/>
      </c>
      <c r="O7139" s="7">
        <f>G7139-L7139</f>
        <v/>
      </c>
      <c r="P7139" s="7">
        <f>H7139-M7139</f>
        <v/>
      </c>
      <c r="Q7139" s="7">
        <f>IF($I7139=1,(N7139-MAR1!$B$11)/MAR1!$D$11,(N7139-MAR1!$C$11)/MAR1!$E$11)</f>
        <v/>
      </c>
      <c r="R7139" s="7">
        <f>IF($I7139=1,(O7139-MAR1!$B$12)/MAR1!$D$12,(O7139-MAR1!$C$12)/MAR1!$E$12)</f>
        <v/>
      </c>
      <c r="S7139" s="7">
        <f>IF($I7139=1,(P7139-MAR1!$B$13)/MAR1!$D$13,(P7139-MAR1!$C$13)/MAR1!$E$13)</f>
        <v/>
      </c>
    </row>
    <row r="7140">
      <c r="A7140" s="5" t="n">
        <v>7139</v>
      </c>
      <c r="B7140" s="5" t="n">
        <v>20</v>
      </c>
      <c r="C7140" s="5" t="n">
        <v>204</v>
      </c>
      <c r="D7140" s="5" t="n">
        <v>7</v>
      </c>
      <c r="E7140" s="5" t="n">
        <v>40</v>
      </c>
      <c r="F7140" s="5" t="n">
        <v>30.8</v>
      </c>
      <c r="G7140" s="5" t="n">
        <v>25.9</v>
      </c>
      <c r="H7140" s="5" t="n">
        <v>17.35</v>
      </c>
      <c r="I7140" s="6">
        <f>IF(E7140&gt;=Markov!$B$3,1,0)</f>
        <v/>
      </c>
      <c r="J7140" s="6">
        <f>I7139</f>
        <v/>
      </c>
      <c r="K7140" s="7">
        <f>MAR1!$B$5+MAR1!$C$5*COS(2*PI()*$C7140/365)+MAR1!$D$5*SIN(2*PI()*$C7140/365)</f>
        <v/>
      </c>
      <c r="L7140" s="7">
        <f>MAR1!$B$6+MAR1!$C$6*COS(2*PI()*$C7140/365)+MAR1!$D$6*SIN(2*PI()*$C7140/365)</f>
        <v/>
      </c>
      <c r="M7140" s="7">
        <f>MAR1!$B$7+MAR1!$C$7*COS(2*PI()*$C7140/365)+MAR1!$D$7*SIN(2*PI()*$C7140/365)</f>
        <v/>
      </c>
      <c r="N7140" s="7">
        <f>F7140-K7140</f>
        <v/>
      </c>
      <c r="O7140" s="7">
        <f>G7140-L7140</f>
        <v/>
      </c>
      <c r="P7140" s="7">
        <f>H7140-M7140</f>
        <v/>
      </c>
      <c r="Q7140" s="7">
        <f>IF($I7140=1,(N7140-MAR1!$B$11)/MAR1!$D$11,(N7140-MAR1!$C$11)/MAR1!$E$11)</f>
        <v/>
      </c>
      <c r="R7140" s="7">
        <f>IF($I7140=1,(O7140-MAR1!$B$12)/MAR1!$D$12,(O7140-MAR1!$C$12)/MAR1!$E$12)</f>
        <v/>
      </c>
      <c r="S7140" s="7">
        <f>IF($I7140=1,(P7140-MAR1!$B$13)/MAR1!$D$13,(P7140-MAR1!$C$13)/MAR1!$E$13)</f>
        <v/>
      </c>
    </row>
    <row r="7141">
      <c r="A7141" s="5" t="n">
        <v>7140</v>
      </c>
      <c r="B7141" s="5" t="n">
        <v>20</v>
      </c>
      <c r="C7141" s="5" t="n">
        <v>205</v>
      </c>
      <c r="D7141" s="5" t="n">
        <v>7</v>
      </c>
      <c r="E7141" s="5" t="n">
        <v>1.2</v>
      </c>
      <c r="F7141" s="5" t="n">
        <v>31</v>
      </c>
      <c r="G7141" s="5" t="n">
        <v>24.7</v>
      </c>
      <c r="H7141" s="5" t="n">
        <v>16.36</v>
      </c>
      <c r="I7141" s="6">
        <f>IF(E7141&gt;=Markov!$B$3,1,0)</f>
        <v/>
      </c>
      <c r="J7141" s="6">
        <f>I7140</f>
        <v/>
      </c>
      <c r="K7141" s="7">
        <f>MAR1!$B$5+MAR1!$C$5*COS(2*PI()*$C7141/365)+MAR1!$D$5*SIN(2*PI()*$C7141/365)</f>
        <v/>
      </c>
      <c r="L7141" s="7">
        <f>MAR1!$B$6+MAR1!$C$6*COS(2*PI()*$C7141/365)+MAR1!$D$6*SIN(2*PI()*$C7141/365)</f>
        <v/>
      </c>
      <c r="M7141" s="7">
        <f>MAR1!$B$7+MAR1!$C$7*COS(2*PI()*$C7141/365)+MAR1!$D$7*SIN(2*PI()*$C7141/365)</f>
        <v/>
      </c>
      <c r="N7141" s="7">
        <f>F7141-K7141</f>
        <v/>
      </c>
      <c r="O7141" s="7">
        <f>G7141-L7141</f>
        <v/>
      </c>
      <c r="P7141" s="7">
        <f>H7141-M7141</f>
        <v/>
      </c>
      <c r="Q7141" s="7">
        <f>IF($I7141=1,(N7141-MAR1!$B$11)/MAR1!$D$11,(N7141-MAR1!$C$11)/MAR1!$E$11)</f>
        <v/>
      </c>
      <c r="R7141" s="7">
        <f>IF($I7141=1,(O7141-MAR1!$B$12)/MAR1!$D$12,(O7141-MAR1!$C$12)/MAR1!$E$12)</f>
        <v/>
      </c>
      <c r="S7141" s="7">
        <f>IF($I7141=1,(P7141-MAR1!$B$13)/MAR1!$D$13,(P7141-MAR1!$C$13)/MAR1!$E$13)</f>
        <v/>
      </c>
    </row>
    <row r="7142">
      <c r="A7142" s="5" t="n">
        <v>7141</v>
      </c>
      <c r="B7142" s="5" t="n">
        <v>20</v>
      </c>
      <c r="C7142" s="5" t="n">
        <v>206</v>
      </c>
      <c r="D7142" s="5" t="n">
        <v>7</v>
      </c>
      <c r="E7142" s="5" t="n">
        <v>4.2</v>
      </c>
      <c r="F7142" s="5" t="n">
        <v>30.6</v>
      </c>
      <c r="G7142" s="5" t="n">
        <v>22.8</v>
      </c>
      <c r="H7142" s="5" t="n">
        <v>19.42</v>
      </c>
      <c r="I7142" s="6">
        <f>IF(E7142&gt;=Markov!$B$3,1,0)</f>
        <v/>
      </c>
      <c r="J7142" s="6">
        <f>I7141</f>
        <v/>
      </c>
      <c r="K7142" s="7">
        <f>MAR1!$B$5+MAR1!$C$5*COS(2*PI()*$C7142/365)+MAR1!$D$5*SIN(2*PI()*$C7142/365)</f>
        <v/>
      </c>
      <c r="L7142" s="7">
        <f>MAR1!$B$6+MAR1!$C$6*COS(2*PI()*$C7142/365)+MAR1!$D$6*SIN(2*PI()*$C7142/365)</f>
        <v/>
      </c>
      <c r="M7142" s="7">
        <f>MAR1!$B$7+MAR1!$C$7*COS(2*PI()*$C7142/365)+MAR1!$D$7*SIN(2*PI()*$C7142/365)</f>
        <v/>
      </c>
      <c r="N7142" s="7">
        <f>F7142-K7142</f>
        <v/>
      </c>
      <c r="O7142" s="7">
        <f>G7142-L7142</f>
        <v/>
      </c>
      <c r="P7142" s="7">
        <f>H7142-M7142</f>
        <v/>
      </c>
      <c r="Q7142" s="7">
        <f>IF($I7142=1,(N7142-MAR1!$B$11)/MAR1!$D$11,(N7142-MAR1!$C$11)/MAR1!$E$11)</f>
        <v/>
      </c>
      <c r="R7142" s="7">
        <f>IF($I7142=1,(O7142-MAR1!$B$12)/MAR1!$D$12,(O7142-MAR1!$C$12)/MAR1!$E$12)</f>
        <v/>
      </c>
      <c r="S7142" s="7">
        <f>IF($I7142=1,(P7142-MAR1!$B$13)/MAR1!$D$13,(P7142-MAR1!$C$13)/MAR1!$E$13)</f>
        <v/>
      </c>
    </row>
    <row r="7143">
      <c r="A7143" s="5" t="n">
        <v>7142</v>
      </c>
      <c r="B7143" s="5" t="n">
        <v>20</v>
      </c>
      <c r="C7143" s="5" t="n">
        <v>207</v>
      </c>
      <c r="D7143" s="5" t="n">
        <v>7</v>
      </c>
      <c r="E7143" s="5" t="n">
        <v>0</v>
      </c>
      <c r="F7143" s="5" t="n">
        <v>33.2</v>
      </c>
      <c r="G7143" s="5" t="n">
        <v>24.8</v>
      </c>
      <c r="H7143" s="5" t="n">
        <v>21.56</v>
      </c>
      <c r="I7143" s="6">
        <f>IF(E7143&gt;=Markov!$B$3,1,0)</f>
        <v/>
      </c>
      <c r="J7143" s="6">
        <f>I7142</f>
        <v/>
      </c>
      <c r="K7143" s="7">
        <f>MAR1!$B$5+MAR1!$C$5*COS(2*PI()*$C7143/365)+MAR1!$D$5*SIN(2*PI()*$C7143/365)</f>
        <v/>
      </c>
      <c r="L7143" s="7">
        <f>MAR1!$B$6+MAR1!$C$6*COS(2*PI()*$C7143/365)+MAR1!$D$6*SIN(2*PI()*$C7143/365)</f>
        <v/>
      </c>
      <c r="M7143" s="7">
        <f>MAR1!$B$7+MAR1!$C$7*COS(2*PI()*$C7143/365)+MAR1!$D$7*SIN(2*PI()*$C7143/365)</f>
        <v/>
      </c>
      <c r="N7143" s="7">
        <f>F7143-K7143</f>
        <v/>
      </c>
      <c r="O7143" s="7">
        <f>G7143-L7143</f>
        <v/>
      </c>
      <c r="P7143" s="7">
        <f>H7143-M7143</f>
        <v/>
      </c>
      <c r="Q7143" s="7">
        <f>IF($I7143=1,(N7143-MAR1!$B$11)/MAR1!$D$11,(N7143-MAR1!$C$11)/MAR1!$E$11)</f>
        <v/>
      </c>
      <c r="R7143" s="7">
        <f>IF($I7143=1,(O7143-MAR1!$B$12)/MAR1!$D$12,(O7143-MAR1!$C$12)/MAR1!$E$12)</f>
        <v/>
      </c>
      <c r="S7143" s="7">
        <f>IF($I7143=1,(P7143-MAR1!$B$13)/MAR1!$D$13,(P7143-MAR1!$C$13)/MAR1!$E$13)</f>
        <v/>
      </c>
    </row>
    <row r="7144">
      <c r="A7144" s="5" t="n">
        <v>7143</v>
      </c>
      <c r="B7144" s="5" t="n">
        <v>20</v>
      </c>
      <c r="C7144" s="5" t="n">
        <v>208</v>
      </c>
      <c r="D7144" s="5" t="n">
        <v>7</v>
      </c>
      <c r="E7144" s="5" t="n">
        <v>0</v>
      </c>
      <c r="F7144" s="5" t="n">
        <v>34.1</v>
      </c>
      <c r="G7144" s="5" t="n">
        <v>25.8</v>
      </c>
      <c r="H7144" s="5" t="n">
        <v>19.18</v>
      </c>
      <c r="I7144" s="6">
        <f>IF(E7144&gt;=Markov!$B$3,1,0)</f>
        <v/>
      </c>
      <c r="J7144" s="6">
        <f>I7143</f>
        <v/>
      </c>
      <c r="K7144" s="7">
        <f>MAR1!$B$5+MAR1!$C$5*COS(2*PI()*$C7144/365)+MAR1!$D$5*SIN(2*PI()*$C7144/365)</f>
        <v/>
      </c>
      <c r="L7144" s="7">
        <f>MAR1!$B$6+MAR1!$C$6*COS(2*PI()*$C7144/365)+MAR1!$D$6*SIN(2*PI()*$C7144/365)</f>
        <v/>
      </c>
      <c r="M7144" s="7">
        <f>MAR1!$B$7+MAR1!$C$7*COS(2*PI()*$C7144/365)+MAR1!$D$7*SIN(2*PI()*$C7144/365)</f>
        <v/>
      </c>
      <c r="N7144" s="7">
        <f>F7144-K7144</f>
        <v/>
      </c>
      <c r="O7144" s="7">
        <f>G7144-L7144</f>
        <v/>
      </c>
      <c r="P7144" s="7">
        <f>H7144-M7144</f>
        <v/>
      </c>
      <c r="Q7144" s="7">
        <f>IF($I7144=1,(N7144-MAR1!$B$11)/MAR1!$D$11,(N7144-MAR1!$C$11)/MAR1!$E$11)</f>
        <v/>
      </c>
      <c r="R7144" s="7">
        <f>IF($I7144=1,(O7144-MAR1!$B$12)/MAR1!$D$12,(O7144-MAR1!$C$12)/MAR1!$E$12)</f>
        <v/>
      </c>
      <c r="S7144" s="7">
        <f>IF($I7144=1,(P7144-MAR1!$B$13)/MAR1!$D$13,(P7144-MAR1!$C$13)/MAR1!$E$13)</f>
        <v/>
      </c>
    </row>
    <row r="7145">
      <c r="A7145" s="5" t="n">
        <v>7144</v>
      </c>
      <c r="B7145" s="5" t="n">
        <v>20</v>
      </c>
      <c r="C7145" s="5" t="n">
        <v>209</v>
      </c>
      <c r="D7145" s="5" t="n">
        <v>7</v>
      </c>
      <c r="E7145" s="5" t="n">
        <v>0</v>
      </c>
      <c r="F7145" s="5" t="n">
        <v>33</v>
      </c>
      <c r="G7145" s="5" t="n">
        <v>25.6</v>
      </c>
      <c r="H7145" s="5" t="n">
        <v>18.4</v>
      </c>
      <c r="I7145" s="6">
        <f>IF(E7145&gt;=Markov!$B$3,1,0)</f>
        <v/>
      </c>
      <c r="J7145" s="6">
        <f>I7144</f>
        <v/>
      </c>
      <c r="K7145" s="7">
        <f>MAR1!$B$5+MAR1!$C$5*COS(2*PI()*$C7145/365)+MAR1!$D$5*SIN(2*PI()*$C7145/365)</f>
        <v/>
      </c>
      <c r="L7145" s="7">
        <f>MAR1!$B$6+MAR1!$C$6*COS(2*PI()*$C7145/365)+MAR1!$D$6*SIN(2*PI()*$C7145/365)</f>
        <v/>
      </c>
      <c r="M7145" s="7">
        <f>MAR1!$B$7+MAR1!$C$7*COS(2*PI()*$C7145/365)+MAR1!$D$7*SIN(2*PI()*$C7145/365)</f>
        <v/>
      </c>
      <c r="N7145" s="7">
        <f>F7145-K7145</f>
        <v/>
      </c>
      <c r="O7145" s="7">
        <f>G7145-L7145</f>
        <v/>
      </c>
      <c r="P7145" s="7">
        <f>H7145-M7145</f>
        <v/>
      </c>
      <c r="Q7145" s="7">
        <f>IF($I7145=1,(N7145-MAR1!$B$11)/MAR1!$D$11,(N7145-MAR1!$C$11)/MAR1!$E$11)</f>
        <v/>
      </c>
      <c r="R7145" s="7">
        <f>IF($I7145=1,(O7145-MAR1!$B$12)/MAR1!$D$12,(O7145-MAR1!$C$12)/MAR1!$E$12)</f>
        <v/>
      </c>
      <c r="S7145" s="7">
        <f>IF($I7145=1,(P7145-MAR1!$B$13)/MAR1!$D$13,(P7145-MAR1!$C$13)/MAR1!$E$13)</f>
        <v/>
      </c>
    </row>
    <row r="7146">
      <c r="A7146" s="5" t="n">
        <v>7145</v>
      </c>
      <c r="B7146" s="5" t="n">
        <v>20</v>
      </c>
      <c r="C7146" s="5" t="n">
        <v>210</v>
      </c>
      <c r="D7146" s="5" t="n">
        <v>7</v>
      </c>
      <c r="E7146" s="5" t="n">
        <v>27.3</v>
      </c>
      <c r="F7146" s="5" t="n">
        <v>30.3</v>
      </c>
      <c r="G7146" s="5" t="n">
        <v>25.1</v>
      </c>
      <c r="H7146" s="5" t="n">
        <v>14.97</v>
      </c>
      <c r="I7146" s="6">
        <f>IF(E7146&gt;=Markov!$B$3,1,0)</f>
        <v/>
      </c>
      <c r="J7146" s="6">
        <f>I7145</f>
        <v/>
      </c>
      <c r="K7146" s="7">
        <f>MAR1!$B$5+MAR1!$C$5*COS(2*PI()*$C7146/365)+MAR1!$D$5*SIN(2*PI()*$C7146/365)</f>
        <v/>
      </c>
      <c r="L7146" s="7">
        <f>MAR1!$B$6+MAR1!$C$6*COS(2*PI()*$C7146/365)+MAR1!$D$6*SIN(2*PI()*$C7146/365)</f>
        <v/>
      </c>
      <c r="M7146" s="7">
        <f>MAR1!$B$7+MAR1!$C$7*COS(2*PI()*$C7146/365)+MAR1!$D$7*SIN(2*PI()*$C7146/365)</f>
        <v/>
      </c>
      <c r="N7146" s="7">
        <f>F7146-K7146</f>
        <v/>
      </c>
      <c r="O7146" s="7">
        <f>G7146-L7146</f>
        <v/>
      </c>
      <c r="P7146" s="7">
        <f>H7146-M7146</f>
        <v/>
      </c>
      <c r="Q7146" s="7">
        <f>IF($I7146=1,(N7146-MAR1!$B$11)/MAR1!$D$11,(N7146-MAR1!$C$11)/MAR1!$E$11)</f>
        <v/>
      </c>
      <c r="R7146" s="7">
        <f>IF($I7146=1,(O7146-MAR1!$B$12)/MAR1!$D$12,(O7146-MAR1!$C$12)/MAR1!$E$12)</f>
        <v/>
      </c>
      <c r="S7146" s="7">
        <f>IF($I7146=1,(P7146-MAR1!$B$13)/MAR1!$D$13,(P7146-MAR1!$C$13)/MAR1!$E$13)</f>
        <v/>
      </c>
    </row>
    <row r="7147">
      <c r="A7147" s="5" t="n">
        <v>7146</v>
      </c>
      <c r="B7147" s="5" t="n">
        <v>20</v>
      </c>
      <c r="C7147" s="5" t="n">
        <v>211</v>
      </c>
      <c r="D7147" s="5" t="n">
        <v>7</v>
      </c>
      <c r="E7147" s="5" t="n">
        <v>3.4</v>
      </c>
      <c r="F7147" s="5" t="n">
        <v>30.7</v>
      </c>
      <c r="G7147" s="5" t="n">
        <v>25.2</v>
      </c>
      <c r="H7147" s="5" t="n">
        <v>13.61</v>
      </c>
      <c r="I7147" s="6">
        <f>IF(E7147&gt;=Markov!$B$3,1,0)</f>
        <v/>
      </c>
      <c r="J7147" s="6">
        <f>I7146</f>
        <v/>
      </c>
      <c r="K7147" s="7">
        <f>MAR1!$B$5+MAR1!$C$5*COS(2*PI()*$C7147/365)+MAR1!$D$5*SIN(2*PI()*$C7147/365)</f>
        <v/>
      </c>
      <c r="L7147" s="7">
        <f>MAR1!$B$6+MAR1!$C$6*COS(2*PI()*$C7147/365)+MAR1!$D$6*SIN(2*PI()*$C7147/365)</f>
        <v/>
      </c>
      <c r="M7147" s="7">
        <f>MAR1!$B$7+MAR1!$C$7*COS(2*PI()*$C7147/365)+MAR1!$D$7*SIN(2*PI()*$C7147/365)</f>
        <v/>
      </c>
      <c r="N7147" s="7">
        <f>F7147-K7147</f>
        <v/>
      </c>
      <c r="O7147" s="7">
        <f>G7147-L7147</f>
        <v/>
      </c>
      <c r="P7147" s="7">
        <f>H7147-M7147</f>
        <v/>
      </c>
      <c r="Q7147" s="7">
        <f>IF($I7147=1,(N7147-MAR1!$B$11)/MAR1!$D$11,(N7147-MAR1!$C$11)/MAR1!$E$11)</f>
        <v/>
      </c>
      <c r="R7147" s="7">
        <f>IF($I7147=1,(O7147-MAR1!$B$12)/MAR1!$D$12,(O7147-MAR1!$C$12)/MAR1!$E$12)</f>
        <v/>
      </c>
      <c r="S7147" s="7">
        <f>IF($I7147=1,(P7147-MAR1!$B$13)/MAR1!$D$13,(P7147-MAR1!$C$13)/MAR1!$E$13)</f>
        <v/>
      </c>
    </row>
    <row r="7148">
      <c r="A7148" s="5" t="n">
        <v>7147</v>
      </c>
      <c r="B7148" s="5" t="n">
        <v>20</v>
      </c>
      <c r="C7148" s="5" t="n">
        <v>212</v>
      </c>
      <c r="D7148" s="5" t="n">
        <v>7</v>
      </c>
      <c r="E7148" s="5" t="n">
        <v>3.3</v>
      </c>
      <c r="F7148" s="5" t="n">
        <v>30.7</v>
      </c>
      <c r="G7148" s="5" t="n">
        <v>25.5</v>
      </c>
      <c r="H7148" s="5" t="n">
        <v>15.2</v>
      </c>
      <c r="I7148" s="6">
        <f>IF(E7148&gt;=Markov!$B$3,1,0)</f>
        <v/>
      </c>
      <c r="J7148" s="6">
        <f>I7147</f>
        <v/>
      </c>
      <c r="K7148" s="7">
        <f>MAR1!$B$5+MAR1!$C$5*COS(2*PI()*$C7148/365)+MAR1!$D$5*SIN(2*PI()*$C7148/365)</f>
        <v/>
      </c>
      <c r="L7148" s="7">
        <f>MAR1!$B$6+MAR1!$C$6*COS(2*PI()*$C7148/365)+MAR1!$D$6*SIN(2*PI()*$C7148/365)</f>
        <v/>
      </c>
      <c r="M7148" s="7">
        <f>MAR1!$B$7+MAR1!$C$7*COS(2*PI()*$C7148/365)+MAR1!$D$7*SIN(2*PI()*$C7148/365)</f>
        <v/>
      </c>
      <c r="N7148" s="7">
        <f>F7148-K7148</f>
        <v/>
      </c>
      <c r="O7148" s="7">
        <f>G7148-L7148</f>
        <v/>
      </c>
      <c r="P7148" s="7">
        <f>H7148-M7148</f>
        <v/>
      </c>
      <c r="Q7148" s="7">
        <f>IF($I7148=1,(N7148-MAR1!$B$11)/MAR1!$D$11,(N7148-MAR1!$C$11)/MAR1!$E$11)</f>
        <v/>
      </c>
      <c r="R7148" s="7">
        <f>IF($I7148=1,(O7148-MAR1!$B$12)/MAR1!$D$12,(O7148-MAR1!$C$12)/MAR1!$E$12)</f>
        <v/>
      </c>
      <c r="S7148" s="7">
        <f>IF($I7148=1,(P7148-MAR1!$B$13)/MAR1!$D$13,(P7148-MAR1!$C$13)/MAR1!$E$13)</f>
        <v/>
      </c>
    </row>
    <row r="7149">
      <c r="A7149" s="5" t="n">
        <v>7148</v>
      </c>
      <c r="B7149" s="5" t="n">
        <v>20</v>
      </c>
      <c r="C7149" s="5" t="n">
        <v>213</v>
      </c>
      <c r="D7149" s="5" t="n">
        <v>8</v>
      </c>
      <c r="E7149" s="5" t="n">
        <v>9.5</v>
      </c>
      <c r="F7149" s="5" t="n">
        <v>30.6</v>
      </c>
      <c r="G7149" s="5" t="n">
        <v>26.3</v>
      </c>
      <c r="H7149" s="5" t="n">
        <v>10.61</v>
      </c>
      <c r="I7149" s="6">
        <f>IF(E7149&gt;=Markov!$B$3,1,0)</f>
        <v/>
      </c>
      <c r="J7149" s="6">
        <f>I7148</f>
        <v/>
      </c>
      <c r="K7149" s="7">
        <f>MAR1!$B$5+MAR1!$C$5*COS(2*PI()*$C7149/365)+MAR1!$D$5*SIN(2*PI()*$C7149/365)</f>
        <v/>
      </c>
      <c r="L7149" s="7">
        <f>MAR1!$B$6+MAR1!$C$6*COS(2*PI()*$C7149/365)+MAR1!$D$6*SIN(2*PI()*$C7149/365)</f>
        <v/>
      </c>
      <c r="M7149" s="7">
        <f>MAR1!$B$7+MAR1!$C$7*COS(2*PI()*$C7149/365)+MAR1!$D$7*SIN(2*PI()*$C7149/365)</f>
        <v/>
      </c>
      <c r="N7149" s="7">
        <f>F7149-K7149</f>
        <v/>
      </c>
      <c r="O7149" s="7">
        <f>G7149-L7149</f>
        <v/>
      </c>
      <c r="P7149" s="7">
        <f>H7149-M7149</f>
        <v/>
      </c>
      <c r="Q7149" s="7">
        <f>IF($I7149=1,(N7149-MAR1!$B$11)/MAR1!$D$11,(N7149-MAR1!$C$11)/MAR1!$E$11)</f>
        <v/>
      </c>
      <c r="R7149" s="7">
        <f>IF($I7149=1,(O7149-MAR1!$B$12)/MAR1!$D$12,(O7149-MAR1!$C$12)/MAR1!$E$12)</f>
        <v/>
      </c>
      <c r="S7149" s="7">
        <f>IF($I7149=1,(P7149-MAR1!$B$13)/MAR1!$D$13,(P7149-MAR1!$C$13)/MAR1!$E$13)</f>
        <v/>
      </c>
    </row>
    <row r="7150">
      <c r="A7150" s="5" t="n">
        <v>7149</v>
      </c>
      <c r="B7150" s="5" t="n">
        <v>20</v>
      </c>
      <c r="C7150" s="5" t="n">
        <v>214</v>
      </c>
      <c r="D7150" s="5" t="n">
        <v>8</v>
      </c>
      <c r="E7150" s="5" t="n">
        <v>3.9</v>
      </c>
      <c r="F7150" s="5" t="n">
        <v>31.7</v>
      </c>
      <c r="G7150" s="5" t="n">
        <v>26.6</v>
      </c>
      <c r="H7150" s="5" t="n">
        <v>6.92</v>
      </c>
      <c r="I7150" s="6">
        <f>IF(E7150&gt;=Markov!$B$3,1,0)</f>
        <v/>
      </c>
      <c r="J7150" s="6">
        <f>I7149</f>
        <v/>
      </c>
      <c r="K7150" s="7">
        <f>MAR1!$B$5+MAR1!$C$5*COS(2*PI()*$C7150/365)+MAR1!$D$5*SIN(2*PI()*$C7150/365)</f>
        <v/>
      </c>
      <c r="L7150" s="7">
        <f>MAR1!$B$6+MAR1!$C$6*COS(2*PI()*$C7150/365)+MAR1!$D$6*SIN(2*PI()*$C7150/365)</f>
        <v/>
      </c>
      <c r="M7150" s="7">
        <f>MAR1!$B$7+MAR1!$C$7*COS(2*PI()*$C7150/365)+MAR1!$D$7*SIN(2*PI()*$C7150/365)</f>
        <v/>
      </c>
      <c r="N7150" s="7">
        <f>F7150-K7150</f>
        <v/>
      </c>
      <c r="O7150" s="7">
        <f>G7150-L7150</f>
        <v/>
      </c>
      <c r="P7150" s="7">
        <f>H7150-M7150</f>
        <v/>
      </c>
      <c r="Q7150" s="7">
        <f>IF($I7150=1,(N7150-MAR1!$B$11)/MAR1!$D$11,(N7150-MAR1!$C$11)/MAR1!$E$11)</f>
        <v/>
      </c>
      <c r="R7150" s="7">
        <f>IF($I7150=1,(O7150-MAR1!$B$12)/MAR1!$D$12,(O7150-MAR1!$C$12)/MAR1!$E$12)</f>
        <v/>
      </c>
      <c r="S7150" s="7">
        <f>IF($I7150=1,(P7150-MAR1!$B$13)/MAR1!$D$13,(P7150-MAR1!$C$13)/MAR1!$E$13)</f>
        <v/>
      </c>
    </row>
    <row r="7151">
      <c r="A7151" s="5" t="n">
        <v>7150</v>
      </c>
      <c r="B7151" s="5" t="n">
        <v>20</v>
      </c>
      <c r="C7151" s="5" t="n">
        <v>215</v>
      </c>
      <c r="D7151" s="5" t="n">
        <v>8</v>
      </c>
      <c r="E7151" s="5" t="n">
        <v>7.9</v>
      </c>
      <c r="F7151" s="5" t="n">
        <v>31.5</v>
      </c>
      <c r="G7151" s="5" t="n">
        <v>26</v>
      </c>
      <c r="H7151" s="5" t="n">
        <v>9.710000000000001</v>
      </c>
      <c r="I7151" s="6">
        <f>IF(E7151&gt;=Markov!$B$3,1,0)</f>
        <v/>
      </c>
      <c r="J7151" s="6">
        <f>I7150</f>
        <v/>
      </c>
      <c r="K7151" s="7">
        <f>MAR1!$B$5+MAR1!$C$5*COS(2*PI()*$C7151/365)+MAR1!$D$5*SIN(2*PI()*$C7151/365)</f>
        <v/>
      </c>
      <c r="L7151" s="7">
        <f>MAR1!$B$6+MAR1!$C$6*COS(2*PI()*$C7151/365)+MAR1!$D$6*SIN(2*PI()*$C7151/365)</f>
        <v/>
      </c>
      <c r="M7151" s="7">
        <f>MAR1!$B$7+MAR1!$C$7*COS(2*PI()*$C7151/365)+MAR1!$D$7*SIN(2*PI()*$C7151/365)</f>
        <v/>
      </c>
      <c r="N7151" s="7">
        <f>F7151-K7151</f>
        <v/>
      </c>
      <c r="O7151" s="7">
        <f>G7151-L7151</f>
        <v/>
      </c>
      <c r="P7151" s="7">
        <f>H7151-M7151</f>
        <v/>
      </c>
      <c r="Q7151" s="7">
        <f>IF($I7151=1,(N7151-MAR1!$B$11)/MAR1!$D$11,(N7151-MAR1!$C$11)/MAR1!$E$11)</f>
        <v/>
      </c>
      <c r="R7151" s="7">
        <f>IF($I7151=1,(O7151-MAR1!$B$12)/MAR1!$D$12,(O7151-MAR1!$C$12)/MAR1!$E$12)</f>
        <v/>
      </c>
      <c r="S7151" s="7">
        <f>IF($I7151=1,(P7151-MAR1!$B$13)/MAR1!$D$13,(P7151-MAR1!$C$13)/MAR1!$E$13)</f>
        <v/>
      </c>
    </row>
    <row r="7152">
      <c r="A7152" s="5" t="n">
        <v>7151</v>
      </c>
      <c r="B7152" s="5" t="n">
        <v>20</v>
      </c>
      <c r="C7152" s="5" t="n">
        <v>216</v>
      </c>
      <c r="D7152" s="5" t="n">
        <v>8</v>
      </c>
      <c r="E7152" s="5" t="n">
        <v>0</v>
      </c>
      <c r="F7152" s="5" t="n">
        <v>34.7</v>
      </c>
      <c r="G7152" s="5" t="n">
        <v>25.3</v>
      </c>
      <c r="H7152" s="5" t="n">
        <v>17.81</v>
      </c>
      <c r="I7152" s="6">
        <f>IF(E7152&gt;=Markov!$B$3,1,0)</f>
        <v/>
      </c>
      <c r="J7152" s="6">
        <f>I7151</f>
        <v/>
      </c>
      <c r="K7152" s="7">
        <f>MAR1!$B$5+MAR1!$C$5*COS(2*PI()*$C7152/365)+MAR1!$D$5*SIN(2*PI()*$C7152/365)</f>
        <v/>
      </c>
      <c r="L7152" s="7">
        <f>MAR1!$B$6+MAR1!$C$6*COS(2*PI()*$C7152/365)+MAR1!$D$6*SIN(2*PI()*$C7152/365)</f>
        <v/>
      </c>
      <c r="M7152" s="7">
        <f>MAR1!$B$7+MAR1!$C$7*COS(2*PI()*$C7152/365)+MAR1!$D$7*SIN(2*PI()*$C7152/365)</f>
        <v/>
      </c>
      <c r="N7152" s="7">
        <f>F7152-K7152</f>
        <v/>
      </c>
      <c r="O7152" s="7">
        <f>G7152-L7152</f>
        <v/>
      </c>
      <c r="P7152" s="7">
        <f>H7152-M7152</f>
        <v/>
      </c>
      <c r="Q7152" s="7">
        <f>IF($I7152=1,(N7152-MAR1!$B$11)/MAR1!$D$11,(N7152-MAR1!$C$11)/MAR1!$E$11)</f>
        <v/>
      </c>
      <c r="R7152" s="7">
        <f>IF($I7152=1,(O7152-MAR1!$B$12)/MAR1!$D$12,(O7152-MAR1!$C$12)/MAR1!$E$12)</f>
        <v/>
      </c>
      <c r="S7152" s="7">
        <f>IF($I7152=1,(P7152-MAR1!$B$13)/MAR1!$D$13,(P7152-MAR1!$C$13)/MAR1!$E$13)</f>
        <v/>
      </c>
    </row>
    <row r="7153">
      <c r="A7153" s="5" t="n">
        <v>7152</v>
      </c>
      <c r="B7153" s="5" t="n">
        <v>20</v>
      </c>
      <c r="C7153" s="5" t="n">
        <v>217</v>
      </c>
      <c r="D7153" s="5" t="n">
        <v>8</v>
      </c>
      <c r="E7153" s="5" t="n">
        <v>0</v>
      </c>
      <c r="F7153" s="5" t="n">
        <v>32.3</v>
      </c>
      <c r="G7153" s="5" t="n">
        <v>24.5</v>
      </c>
      <c r="H7153" s="5" t="n">
        <v>13.04</v>
      </c>
      <c r="I7153" s="6">
        <f>IF(E7153&gt;=Markov!$B$3,1,0)</f>
        <v/>
      </c>
      <c r="J7153" s="6">
        <f>I7152</f>
        <v/>
      </c>
      <c r="K7153" s="7">
        <f>MAR1!$B$5+MAR1!$C$5*COS(2*PI()*$C7153/365)+MAR1!$D$5*SIN(2*PI()*$C7153/365)</f>
        <v/>
      </c>
      <c r="L7153" s="7">
        <f>MAR1!$B$6+MAR1!$C$6*COS(2*PI()*$C7153/365)+MAR1!$D$6*SIN(2*PI()*$C7153/365)</f>
        <v/>
      </c>
      <c r="M7153" s="7">
        <f>MAR1!$B$7+MAR1!$C$7*COS(2*PI()*$C7153/365)+MAR1!$D$7*SIN(2*PI()*$C7153/365)</f>
        <v/>
      </c>
      <c r="N7153" s="7">
        <f>F7153-K7153</f>
        <v/>
      </c>
      <c r="O7153" s="7">
        <f>G7153-L7153</f>
        <v/>
      </c>
      <c r="P7153" s="7">
        <f>H7153-M7153</f>
        <v/>
      </c>
      <c r="Q7153" s="7">
        <f>IF($I7153=1,(N7153-MAR1!$B$11)/MAR1!$D$11,(N7153-MAR1!$C$11)/MAR1!$E$11)</f>
        <v/>
      </c>
      <c r="R7153" s="7">
        <f>IF($I7153=1,(O7153-MAR1!$B$12)/MAR1!$D$12,(O7153-MAR1!$C$12)/MAR1!$E$12)</f>
        <v/>
      </c>
      <c r="S7153" s="7">
        <f>IF($I7153=1,(P7153-MAR1!$B$13)/MAR1!$D$13,(P7153-MAR1!$C$13)/MAR1!$E$13)</f>
        <v/>
      </c>
    </row>
    <row r="7154">
      <c r="A7154" s="5" t="n">
        <v>7153</v>
      </c>
      <c r="B7154" s="5" t="n">
        <v>20</v>
      </c>
      <c r="C7154" s="5" t="n">
        <v>218</v>
      </c>
      <c r="D7154" s="5" t="n">
        <v>8</v>
      </c>
      <c r="E7154" s="5" t="n">
        <v>0</v>
      </c>
      <c r="F7154" s="5" t="n">
        <v>33.5</v>
      </c>
      <c r="G7154" s="5" t="n">
        <v>27</v>
      </c>
      <c r="H7154" s="5" t="n">
        <v>14.55</v>
      </c>
      <c r="I7154" s="6">
        <f>IF(E7154&gt;=Markov!$B$3,1,0)</f>
        <v/>
      </c>
      <c r="J7154" s="6">
        <f>I7153</f>
        <v/>
      </c>
      <c r="K7154" s="7">
        <f>MAR1!$B$5+MAR1!$C$5*COS(2*PI()*$C7154/365)+MAR1!$D$5*SIN(2*PI()*$C7154/365)</f>
        <v/>
      </c>
      <c r="L7154" s="7">
        <f>MAR1!$B$6+MAR1!$C$6*COS(2*PI()*$C7154/365)+MAR1!$D$6*SIN(2*PI()*$C7154/365)</f>
        <v/>
      </c>
      <c r="M7154" s="7">
        <f>MAR1!$B$7+MAR1!$C$7*COS(2*PI()*$C7154/365)+MAR1!$D$7*SIN(2*PI()*$C7154/365)</f>
        <v/>
      </c>
      <c r="N7154" s="7">
        <f>F7154-K7154</f>
        <v/>
      </c>
      <c r="O7154" s="7">
        <f>G7154-L7154</f>
        <v/>
      </c>
      <c r="P7154" s="7">
        <f>H7154-M7154</f>
        <v/>
      </c>
      <c r="Q7154" s="7">
        <f>IF($I7154=1,(N7154-MAR1!$B$11)/MAR1!$D$11,(N7154-MAR1!$C$11)/MAR1!$E$11)</f>
        <v/>
      </c>
      <c r="R7154" s="7">
        <f>IF($I7154=1,(O7154-MAR1!$B$12)/MAR1!$D$12,(O7154-MAR1!$C$12)/MAR1!$E$12)</f>
        <v/>
      </c>
      <c r="S7154" s="7">
        <f>IF($I7154=1,(P7154-MAR1!$B$13)/MAR1!$D$13,(P7154-MAR1!$C$13)/MAR1!$E$13)</f>
        <v/>
      </c>
    </row>
    <row r="7155">
      <c r="A7155" s="5" t="n">
        <v>7154</v>
      </c>
      <c r="B7155" s="5" t="n">
        <v>20</v>
      </c>
      <c r="C7155" s="5" t="n">
        <v>219</v>
      </c>
      <c r="D7155" s="5" t="n">
        <v>8</v>
      </c>
      <c r="E7155" s="5" t="n">
        <v>40.7</v>
      </c>
      <c r="F7155" s="5" t="n">
        <v>28.4</v>
      </c>
      <c r="G7155" s="5" t="n">
        <v>23.9</v>
      </c>
      <c r="H7155" s="5" t="n">
        <v>3.72</v>
      </c>
      <c r="I7155" s="6">
        <f>IF(E7155&gt;=Markov!$B$3,1,0)</f>
        <v/>
      </c>
      <c r="J7155" s="6">
        <f>I7154</f>
        <v/>
      </c>
      <c r="K7155" s="7">
        <f>MAR1!$B$5+MAR1!$C$5*COS(2*PI()*$C7155/365)+MAR1!$D$5*SIN(2*PI()*$C7155/365)</f>
        <v/>
      </c>
      <c r="L7155" s="7">
        <f>MAR1!$B$6+MAR1!$C$6*COS(2*PI()*$C7155/365)+MAR1!$D$6*SIN(2*PI()*$C7155/365)</f>
        <v/>
      </c>
      <c r="M7155" s="7">
        <f>MAR1!$B$7+MAR1!$C$7*COS(2*PI()*$C7155/365)+MAR1!$D$7*SIN(2*PI()*$C7155/365)</f>
        <v/>
      </c>
      <c r="N7155" s="7">
        <f>F7155-K7155</f>
        <v/>
      </c>
      <c r="O7155" s="7">
        <f>G7155-L7155</f>
        <v/>
      </c>
      <c r="P7155" s="7">
        <f>H7155-M7155</f>
        <v/>
      </c>
      <c r="Q7155" s="7">
        <f>IF($I7155=1,(N7155-MAR1!$B$11)/MAR1!$D$11,(N7155-MAR1!$C$11)/MAR1!$E$11)</f>
        <v/>
      </c>
      <c r="R7155" s="7">
        <f>IF($I7155=1,(O7155-MAR1!$B$12)/MAR1!$D$12,(O7155-MAR1!$C$12)/MAR1!$E$12)</f>
        <v/>
      </c>
      <c r="S7155" s="7">
        <f>IF($I7155=1,(P7155-MAR1!$B$13)/MAR1!$D$13,(P7155-MAR1!$C$13)/MAR1!$E$13)</f>
        <v/>
      </c>
    </row>
    <row r="7156">
      <c r="A7156" s="5" t="n">
        <v>7155</v>
      </c>
      <c r="B7156" s="5" t="n">
        <v>20</v>
      </c>
      <c r="C7156" s="5" t="n">
        <v>220</v>
      </c>
      <c r="D7156" s="5" t="n">
        <v>8</v>
      </c>
      <c r="E7156" s="5" t="n">
        <v>14.9</v>
      </c>
      <c r="F7156" s="5" t="n">
        <v>29.2</v>
      </c>
      <c r="G7156" s="5" t="n">
        <v>23.7</v>
      </c>
      <c r="H7156" s="5" t="n">
        <v>8.970000000000001</v>
      </c>
      <c r="I7156" s="6">
        <f>IF(E7156&gt;=Markov!$B$3,1,0)</f>
        <v/>
      </c>
      <c r="J7156" s="6">
        <f>I7155</f>
        <v/>
      </c>
      <c r="K7156" s="7">
        <f>MAR1!$B$5+MAR1!$C$5*COS(2*PI()*$C7156/365)+MAR1!$D$5*SIN(2*PI()*$C7156/365)</f>
        <v/>
      </c>
      <c r="L7156" s="7">
        <f>MAR1!$B$6+MAR1!$C$6*COS(2*PI()*$C7156/365)+MAR1!$D$6*SIN(2*PI()*$C7156/365)</f>
        <v/>
      </c>
      <c r="M7156" s="7">
        <f>MAR1!$B$7+MAR1!$C$7*COS(2*PI()*$C7156/365)+MAR1!$D$7*SIN(2*PI()*$C7156/365)</f>
        <v/>
      </c>
      <c r="N7156" s="7">
        <f>F7156-K7156</f>
        <v/>
      </c>
      <c r="O7156" s="7">
        <f>G7156-L7156</f>
        <v/>
      </c>
      <c r="P7156" s="7">
        <f>H7156-M7156</f>
        <v/>
      </c>
      <c r="Q7156" s="7">
        <f>IF($I7156=1,(N7156-MAR1!$B$11)/MAR1!$D$11,(N7156-MAR1!$C$11)/MAR1!$E$11)</f>
        <v/>
      </c>
      <c r="R7156" s="7">
        <f>IF($I7156=1,(O7156-MAR1!$B$12)/MAR1!$D$12,(O7156-MAR1!$C$12)/MAR1!$E$12)</f>
        <v/>
      </c>
      <c r="S7156" s="7">
        <f>IF($I7156=1,(P7156-MAR1!$B$13)/MAR1!$D$13,(P7156-MAR1!$C$13)/MAR1!$E$13)</f>
        <v/>
      </c>
    </row>
    <row r="7157">
      <c r="A7157" s="5" t="n">
        <v>7156</v>
      </c>
      <c r="B7157" s="5" t="n">
        <v>20</v>
      </c>
      <c r="C7157" s="5" t="n">
        <v>221</v>
      </c>
      <c r="D7157" s="5" t="n">
        <v>8</v>
      </c>
      <c r="E7157" s="5" t="n">
        <v>17.8</v>
      </c>
      <c r="F7157" s="5" t="n">
        <v>25.6</v>
      </c>
      <c r="G7157" s="5" t="n">
        <v>22.3</v>
      </c>
      <c r="H7157" s="5" t="n">
        <v>7.57</v>
      </c>
      <c r="I7157" s="6">
        <f>IF(E7157&gt;=Markov!$B$3,1,0)</f>
        <v/>
      </c>
      <c r="J7157" s="6">
        <f>I7156</f>
        <v/>
      </c>
      <c r="K7157" s="7">
        <f>MAR1!$B$5+MAR1!$C$5*COS(2*PI()*$C7157/365)+MAR1!$D$5*SIN(2*PI()*$C7157/365)</f>
        <v/>
      </c>
      <c r="L7157" s="7">
        <f>MAR1!$B$6+MAR1!$C$6*COS(2*PI()*$C7157/365)+MAR1!$D$6*SIN(2*PI()*$C7157/365)</f>
        <v/>
      </c>
      <c r="M7157" s="7">
        <f>MAR1!$B$7+MAR1!$C$7*COS(2*PI()*$C7157/365)+MAR1!$D$7*SIN(2*PI()*$C7157/365)</f>
        <v/>
      </c>
      <c r="N7157" s="7">
        <f>F7157-K7157</f>
        <v/>
      </c>
      <c r="O7157" s="7">
        <f>G7157-L7157</f>
        <v/>
      </c>
      <c r="P7157" s="7">
        <f>H7157-M7157</f>
        <v/>
      </c>
      <c r="Q7157" s="7">
        <f>IF($I7157=1,(N7157-MAR1!$B$11)/MAR1!$D$11,(N7157-MAR1!$C$11)/MAR1!$E$11)</f>
        <v/>
      </c>
      <c r="R7157" s="7">
        <f>IF($I7157=1,(O7157-MAR1!$B$12)/MAR1!$D$12,(O7157-MAR1!$C$12)/MAR1!$E$12)</f>
        <v/>
      </c>
      <c r="S7157" s="7">
        <f>IF($I7157=1,(P7157-MAR1!$B$13)/MAR1!$D$13,(P7157-MAR1!$C$13)/MAR1!$E$13)</f>
        <v/>
      </c>
    </row>
    <row r="7158">
      <c r="A7158" s="5" t="n">
        <v>7157</v>
      </c>
      <c r="B7158" s="5" t="n">
        <v>20</v>
      </c>
      <c r="C7158" s="5" t="n">
        <v>222</v>
      </c>
      <c r="D7158" s="5" t="n">
        <v>8</v>
      </c>
      <c r="E7158" s="5" t="n">
        <v>12.5</v>
      </c>
      <c r="F7158" s="5" t="n">
        <v>27.9</v>
      </c>
      <c r="G7158" s="5" t="n">
        <v>21.9</v>
      </c>
      <c r="H7158" s="5" t="n">
        <v>13.17</v>
      </c>
      <c r="I7158" s="6">
        <f>IF(E7158&gt;=Markov!$B$3,1,0)</f>
        <v/>
      </c>
      <c r="J7158" s="6">
        <f>I7157</f>
        <v/>
      </c>
      <c r="K7158" s="7">
        <f>MAR1!$B$5+MAR1!$C$5*COS(2*PI()*$C7158/365)+MAR1!$D$5*SIN(2*PI()*$C7158/365)</f>
        <v/>
      </c>
      <c r="L7158" s="7">
        <f>MAR1!$B$6+MAR1!$C$6*COS(2*PI()*$C7158/365)+MAR1!$D$6*SIN(2*PI()*$C7158/365)</f>
        <v/>
      </c>
      <c r="M7158" s="7">
        <f>MAR1!$B$7+MAR1!$C$7*COS(2*PI()*$C7158/365)+MAR1!$D$7*SIN(2*PI()*$C7158/365)</f>
        <v/>
      </c>
      <c r="N7158" s="7">
        <f>F7158-K7158</f>
        <v/>
      </c>
      <c r="O7158" s="7">
        <f>G7158-L7158</f>
        <v/>
      </c>
      <c r="P7158" s="7">
        <f>H7158-M7158</f>
        <v/>
      </c>
      <c r="Q7158" s="7">
        <f>IF($I7158=1,(N7158-MAR1!$B$11)/MAR1!$D$11,(N7158-MAR1!$C$11)/MAR1!$E$11)</f>
        <v/>
      </c>
      <c r="R7158" s="7">
        <f>IF($I7158=1,(O7158-MAR1!$B$12)/MAR1!$D$12,(O7158-MAR1!$C$12)/MAR1!$E$12)</f>
        <v/>
      </c>
      <c r="S7158" s="7">
        <f>IF($I7158=1,(P7158-MAR1!$B$13)/MAR1!$D$13,(P7158-MAR1!$C$13)/MAR1!$E$13)</f>
        <v/>
      </c>
    </row>
    <row r="7159">
      <c r="A7159" s="5" t="n">
        <v>7158</v>
      </c>
      <c r="B7159" s="5" t="n">
        <v>20</v>
      </c>
      <c r="C7159" s="5" t="n">
        <v>223</v>
      </c>
      <c r="D7159" s="5" t="n">
        <v>8</v>
      </c>
      <c r="E7159" s="5" t="n">
        <v>0</v>
      </c>
      <c r="F7159" s="5" t="n">
        <v>34.8</v>
      </c>
      <c r="G7159" s="5" t="n">
        <v>24.7</v>
      </c>
      <c r="H7159" s="5" t="n">
        <v>17.85</v>
      </c>
      <c r="I7159" s="6">
        <f>IF(E7159&gt;=Markov!$B$3,1,0)</f>
        <v/>
      </c>
      <c r="J7159" s="6">
        <f>I7158</f>
        <v/>
      </c>
      <c r="K7159" s="7">
        <f>MAR1!$B$5+MAR1!$C$5*COS(2*PI()*$C7159/365)+MAR1!$D$5*SIN(2*PI()*$C7159/365)</f>
        <v/>
      </c>
      <c r="L7159" s="7">
        <f>MAR1!$B$6+MAR1!$C$6*COS(2*PI()*$C7159/365)+MAR1!$D$6*SIN(2*PI()*$C7159/365)</f>
        <v/>
      </c>
      <c r="M7159" s="7">
        <f>MAR1!$B$7+MAR1!$C$7*COS(2*PI()*$C7159/365)+MAR1!$D$7*SIN(2*PI()*$C7159/365)</f>
        <v/>
      </c>
      <c r="N7159" s="7">
        <f>F7159-K7159</f>
        <v/>
      </c>
      <c r="O7159" s="7">
        <f>G7159-L7159</f>
        <v/>
      </c>
      <c r="P7159" s="7">
        <f>H7159-M7159</f>
        <v/>
      </c>
      <c r="Q7159" s="7">
        <f>IF($I7159=1,(N7159-MAR1!$B$11)/MAR1!$D$11,(N7159-MAR1!$C$11)/MAR1!$E$11)</f>
        <v/>
      </c>
      <c r="R7159" s="7">
        <f>IF($I7159=1,(O7159-MAR1!$B$12)/MAR1!$D$12,(O7159-MAR1!$C$12)/MAR1!$E$12)</f>
        <v/>
      </c>
      <c r="S7159" s="7">
        <f>IF($I7159=1,(P7159-MAR1!$B$13)/MAR1!$D$13,(P7159-MAR1!$C$13)/MAR1!$E$13)</f>
        <v/>
      </c>
    </row>
    <row r="7160">
      <c r="A7160" s="5" t="n">
        <v>7159</v>
      </c>
      <c r="B7160" s="5" t="n">
        <v>20</v>
      </c>
      <c r="C7160" s="5" t="n">
        <v>224</v>
      </c>
      <c r="D7160" s="5" t="n">
        <v>8</v>
      </c>
      <c r="E7160" s="5" t="n">
        <v>0</v>
      </c>
      <c r="F7160" s="5" t="n">
        <v>35.4</v>
      </c>
      <c r="G7160" s="5" t="n">
        <v>23.2</v>
      </c>
      <c r="H7160" s="5" t="n">
        <v>19.7</v>
      </c>
      <c r="I7160" s="6">
        <f>IF(E7160&gt;=Markov!$B$3,1,0)</f>
        <v/>
      </c>
      <c r="J7160" s="6">
        <f>I7159</f>
        <v/>
      </c>
      <c r="K7160" s="7">
        <f>MAR1!$B$5+MAR1!$C$5*COS(2*PI()*$C7160/365)+MAR1!$D$5*SIN(2*PI()*$C7160/365)</f>
        <v/>
      </c>
      <c r="L7160" s="7">
        <f>MAR1!$B$6+MAR1!$C$6*COS(2*PI()*$C7160/365)+MAR1!$D$6*SIN(2*PI()*$C7160/365)</f>
        <v/>
      </c>
      <c r="M7160" s="7">
        <f>MAR1!$B$7+MAR1!$C$7*COS(2*PI()*$C7160/365)+MAR1!$D$7*SIN(2*PI()*$C7160/365)</f>
        <v/>
      </c>
      <c r="N7160" s="7">
        <f>F7160-K7160</f>
        <v/>
      </c>
      <c r="O7160" s="7">
        <f>G7160-L7160</f>
        <v/>
      </c>
      <c r="P7160" s="7">
        <f>H7160-M7160</f>
        <v/>
      </c>
      <c r="Q7160" s="7">
        <f>IF($I7160=1,(N7160-MAR1!$B$11)/MAR1!$D$11,(N7160-MAR1!$C$11)/MAR1!$E$11)</f>
        <v/>
      </c>
      <c r="R7160" s="7">
        <f>IF($I7160=1,(O7160-MAR1!$B$12)/MAR1!$D$12,(O7160-MAR1!$C$12)/MAR1!$E$12)</f>
        <v/>
      </c>
      <c r="S7160" s="7">
        <f>IF($I7160=1,(P7160-MAR1!$B$13)/MAR1!$D$13,(P7160-MAR1!$C$13)/MAR1!$E$13)</f>
        <v/>
      </c>
    </row>
    <row r="7161">
      <c r="A7161" s="5" t="n">
        <v>7160</v>
      </c>
      <c r="B7161" s="5" t="n">
        <v>20</v>
      </c>
      <c r="C7161" s="5" t="n">
        <v>225</v>
      </c>
      <c r="D7161" s="5" t="n">
        <v>8</v>
      </c>
      <c r="E7161" s="5" t="n">
        <v>0</v>
      </c>
      <c r="F7161" s="5" t="n">
        <v>34.9</v>
      </c>
      <c r="G7161" s="5" t="n">
        <v>24.9</v>
      </c>
      <c r="H7161" s="5" t="n">
        <v>18.44</v>
      </c>
      <c r="I7161" s="6">
        <f>IF(E7161&gt;=Markov!$B$3,1,0)</f>
        <v/>
      </c>
      <c r="J7161" s="6">
        <f>I7160</f>
        <v/>
      </c>
      <c r="K7161" s="7">
        <f>MAR1!$B$5+MAR1!$C$5*COS(2*PI()*$C7161/365)+MAR1!$D$5*SIN(2*PI()*$C7161/365)</f>
        <v/>
      </c>
      <c r="L7161" s="7">
        <f>MAR1!$B$6+MAR1!$C$6*COS(2*PI()*$C7161/365)+MAR1!$D$6*SIN(2*PI()*$C7161/365)</f>
        <v/>
      </c>
      <c r="M7161" s="7">
        <f>MAR1!$B$7+MAR1!$C$7*COS(2*PI()*$C7161/365)+MAR1!$D$7*SIN(2*PI()*$C7161/365)</f>
        <v/>
      </c>
      <c r="N7161" s="7">
        <f>F7161-K7161</f>
        <v/>
      </c>
      <c r="O7161" s="7">
        <f>G7161-L7161</f>
        <v/>
      </c>
      <c r="P7161" s="7">
        <f>H7161-M7161</f>
        <v/>
      </c>
      <c r="Q7161" s="7">
        <f>IF($I7161=1,(N7161-MAR1!$B$11)/MAR1!$D$11,(N7161-MAR1!$C$11)/MAR1!$E$11)</f>
        <v/>
      </c>
      <c r="R7161" s="7">
        <f>IF($I7161=1,(O7161-MAR1!$B$12)/MAR1!$D$12,(O7161-MAR1!$C$12)/MAR1!$E$12)</f>
        <v/>
      </c>
      <c r="S7161" s="7">
        <f>IF($I7161=1,(P7161-MAR1!$B$13)/MAR1!$D$13,(P7161-MAR1!$C$13)/MAR1!$E$13)</f>
        <v/>
      </c>
    </row>
    <row r="7162">
      <c r="A7162" s="5" t="n">
        <v>7161</v>
      </c>
      <c r="B7162" s="5" t="n">
        <v>20</v>
      </c>
      <c r="C7162" s="5" t="n">
        <v>226</v>
      </c>
      <c r="D7162" s="5" t="n">
        <v>8</v>
      </c>
      <c r="E7162" s="5" t="n">
        <v>0</v>
      </c>
      <c r="F7162" s="5" t="n">
        <v>33.2</v>
      </c>
      <c r="G7162" s="5" t="n">
        <v>23.3</v>
      </c>
      <c r="H7162" s="5" t="n">
        <v>19.68</v>
      </c>
      <c r="I7162" s="6">
        <f>IF(E7162&gt;=Markov!$B$3,1,0)</f>
        <v/>
      </c>
      <c r="J7162" s="6">
        <f>I7161</f>
        <v/>
      </c>
      <c r="K7162" s="7">
        <f>MAR1!$B$5+MAR1!$C$5*COS(2*PI()*$C7162/365)+MAR1!$D$5*SIN(2*PI()*$C7162/365)</f>
        <v/>
      </c>
      <c r="L7162" s="7">
        <f>MAR1!$B$6+MAR1!$C$6*COS(2*PI()*$C7162/365)+MAR1!$D$6*SIN(2*PI()*$C7162/365)</f>
        <v/>
      </c>
      <c r="M7162" s="7">
        <f>MAR1!$B$7+MAR1!$C$7*COS(2*PI()*$C7162/365)+MAR1!$D$7*SIN(2*PI()*$C7162/365)</f>
        <v/>
      </c>
      <c r="N7162" s="7">
        <f>F7162-K7162</f>
        <v/>
      </c>
      <c r="O7162" s="7">
        <f>G7162-L7162</f>
        <v/>
      </c>
      <c r="P7162" s="7">
        <f>H7162-M7162</f>
        <v/>
      </c>
      <c r="Q7162" s="7">
        <f>IF($I7162=1,(N7162-MAR1!$B$11)/MAR1!$D$11,(N7162-MAR1!$C$11)/MAR1!$E$11)</f>
        <v/>
      </c>
      <c r="R7162" s="7">
        <f>IF($I7162=1,(O7162-MAR1!$B$12)/MAR1!$D$12,(O7162-MAR1!$C$12)/MAR1!$E$12)</f>
        <v/>
      </c>
      <c r="S7162" s="7">
        <f>IF($I7162=1,(P7162-MAR1!$B$13)/MAR1!$D$13,(P7162-MAR1!$C$13)/MAR1!$E$13)</f>
        <v/>
      </c>
    </row>
    <row r="7163">
      <c r="A7163" s="5" t="n">
        <v>7162</v>
      </c>
      <c r="B7163" s="5" t="n">
        <v>20</v>
      </c>
      <c r="C7163" s="5" t="n">
        <v>227</v>
      </c>
      <c r="D7163" s="5" t="n">
        <v>8</v>
      </c>
      <c r="E7163" s="5" t="n">
        <v>0</v>
      </c>
      <c r="F7163" s="5" t="n">
        <v>32.4</v>
      </c>
      <c r="G7163" s="5" t="n">
        <v>24.3</v>
      </c>
      <c r="H7163" s="5" t="n">
        <v>13.64</v>
      </c>
      <c r="I7163" s="6">
        <f>IF(E7163&gt;=Markov!$B$3,1,0)</f>
        <v/>
      </c>
      <c r="J7163" s="6">
        <f>I7162</f>
        <v/>
      </c>
      <c r="K7163" s="7">
        <f>MAR1!$B$5+MAR1!$C$5*COS(2*PI()*$C7163/365)+MAR1!$D$5*SIN(2*PI()*$C7163/365)</f>
        <v/>
      </c>
      <c r="L7163" s="7">
        <f>MAR1!$B$6+MAR1!$C$6*COS(2*PI()*$C7163/365)+MAR1!$D$6*SIN(2*PI()*$C7163/365)</f>
        <v/>
      </c>
      <c r="M7163" s="7">
        <f>MAR1!$B$7+MAR1!$C$7*COS(2*PI()*$C7163/365)+MAR1!$D$7*SIN(2*PI()*$C7163/365)</f>
        <v/>
      </c>
      <c r="N7163" s="7">
        <f>F7163-K7163</f>
        <v/>
      </c>
      <c r="O7163" s="7">
        <f>G7163-L7163</f>
        <v/>
      </c>
      <c r="P7163" s="7">
        <f>H7163-M7163</f>
        <v/>
      </c>
      <c r="Q7163" s="7">
        <f>IF($I7163=1,(N7163-MAR1!$B$11)/MAR1!$D$11,(N7163-MAR1!$C$11)/MAR1!$E$11)</f>
        <v/>
      </c>
      <c r="R7163" s="7">
        <f>IF($I7163=1,(O7163-MAR1!$B$12)/MAR1!$D$12,(O7163-MAR1!$C$12)/MAR1!$E$12)</f>
        <v/>
      </c>
      <c r="S7163" s="7">
        <f>IF($I7163=1,(P7163-MAR1!$B$13)/MAR1!$D$13,(P7163-MAR1!$C$13)/MAR1!$E$13)</f>
        <v/>
      </c>
    </row>
    <row r="7164">
      <c r="A7164" s="5" t="n">
        <v>7163</v>
      </c>
      <c r="B7164" s="5" t="n">
        <v>20</v>
      </c>
      <c r="C7164" s="5" t="n">
        <v>228</v>
      </c>
      <c r="D7164" s="5" t="n">
        <v>8</v>
      </c>
      <c r="E7164" s="5" t="n">
        <v>0</v>
      </c>
      <c r="F7164" s="5" t="n">
        <v>30.4</v>
      </c>
      <c r="G7164" s="5" t="n">
        <v>26.3</v>
      </c>
      <c r="H7164" s="5" t="n">
        <v>14.18</v>
      </c>
      <c r="I7164" s="6">
        <f>IF(E7164&gt;=Markov!$B$3,1,0)</f>
        <v/>
      </c>
      <c r="J7164" s="6">
        <f>I7163</f>
        <v/>
      </c>
      <c r="K7164" s="7">
        <f>MAR1!$B$5+MAR1!$C$5*COS(2*PI()*$C7164/365)+MAR1!$D$5*SIN(2*PI()*$C7164/365)</f>
        <v/>
      </c>
      <c r="L7164" s="7">
        <f>MAR1!$B$6+MAR1!$C$6*COS(2*PI()*$C7164/365)+MAR1!$D$6*SIN(2*PI()*$C7164/365)</f>
        <v/>
      </c>
      <c r="M7164" s="7">
        <f>MAR1!$B$7+MAR1!$C$7*COS(2*PI()*$C7164/365)+MAR1!$D$7*SIN(2*PI()*$C7164/365)</f>
        <v/>
      </c>
      <c r="N7164" s="7">
        <f>F7164-K7164</f>
        <v/>
      </c>
      <c r="O7164" s="7">
        <f>G7164-L7164</f>
        <v/>
      </c>
      <c r="P7164" s="7">
        <f>H7164-M7164</f>
        <v/>
      </c>
      <c r="Q7164" s="7">
        <f>IF($I7164=1,(N7164-MAR1!$B$11)/MAR1!$D$11,(N7164-MAR1!$C$11)/MAR1!$E$11)</f>
        <v/>
      </c>
      <c r="R7164" s="7">
        <f>IF($I7164=1,(O7164-MAR1!$B$12)/MAR1!$D$12,(O7164-MAR1!$C$12)/MAR1!$E$12)</f>
        <v/>
      </c>
      <c r="S7164" s="7">
        <f>IF($I7164=1,(P7164-MAR1!$B$13)/MAR1!$D$13,(P7164-MAR1!$C$13)/MAR1!$E$13)</f>
        <v/>
      </c>
    </row>
    <row r="7165">
      <c r="A7165" s="5" t="n">
        <v>7164</v>
      </c>
      <c r="B7165" s="5" t="n">
        <v>20</v>
      </c>
      <c r="C7165" s="5" t="n">
        <v>229</v>
      </c>
      <c r="D7165" s="5" t="n">
        <v>8</v>
      </c>
      <c r="E7165" s="5" t="n">
        <v>0</v>
      </c>
      <c r="F7165" s="5" t="n">
        <v>30.7</v>
      </c>
      <c r="G7165" s="5" t="n">
        <v>26.6</v>
      </c>
      <c r="H7165" s="5" t="n">
        <v>19.14</v>
      </c>
      <c r="I7165" s="6">
        <f>IF(E7165&gt;=Markov!$B$3,1,0)</f>
        <v/>
      </c>
      <c r="J7165" s="6">
        <f>I7164</f>
        <v/>
      </c>
      <c r="K7165" s="7">
        <f>MAR1!$B$5+MAR1!$C$5*COS(2*PI()*$C7165/365)+MAR1!$D$5*SIN(2*PI()*$C7165/365)</f>
        <v/>
      </c>
      <c r="L7165" s="7">
        <f>MAR1!$B$6+MAR1!$C$6*COS(2*PI()*$C7165/365)+MAR1!$D$6*SIN(2*PI()*$C7165/365)</f>
        <v/>
      </c>
      <c r="M7165" s="7">
        <f>MAR1!$B$7+MAR1!$C$7*COS(2*PI()*$C7165/365)+MAR1!$D$7*SIN(2*PI()*$C7165/365)</f>
        <v/>
      </c>
      <c r="N7165" s="7">
        <f>F7165-K7165</f>
        <v/>
      </c>
      <c r="O7165" s="7">
        <f>G7165-L7165</f>
        <v/>
      </c>
      <c r="P7165" s="7">
        <f>H7165-M7165</f>
        <v/>
      </c>
      <c r="Q7165" s="7">
        <f>IF($I7165=1,(N7165-MAR1!$B$11)/MAR1!$D$11,(N7165-MAR1!$C$11)/MAR1!$E$11)</f>
        <v/>
      </c>
      <c r="R7165" s="7">
        <f>IF($I7165=1,(O7165-MAR1!$B$12)/MAR1!$D$12,(O7165-MAR1!$C$12)/MAR1!$E$12)</f>
        <v/>
      </c>
      <c r="S7165" s="7">
        <f>IF($I7165=1,(P7165-MAR1!$B$13)/MAR1!$D$13,(P7165-MAR1!$C$13)/MAR1!$E$13)</f>
        <v/>
      </c>
    </row>
    <row r="7166">
      <c r="A7166" s="5" t="n">
        <v>7165</v>
      </c>
      <c r="B7166" s="5" t="n">
        <v>20</v>
      </c>
      <c r="C7166" s="5" t="n">
        <v>230</v>
      </c>
      <c r="D7166" s="5" t="n">
        <v>8</v>
      </c>
      <c r="E7166" s="5" t="n">
        <v>0</v>
      </c>
      <c r="F7166" s="5" t="n">
        <v>32</v>
      </c>
      <c r="G7166" s="5" t="n">
        <v>26.9</v>
      </c>
      <c r="H7166" s="5" t="n">
        <v>17.17</v>
      </c>
      <c r="I7166" s="6">
        <f>IF(E7166&gt;=Markov!$B$3,1,0)</f>
        <v/>
      </c>
      <c r="J7166" s="6">
        <f>I7165</f>
        <v/>
      </c>
      <c r="K7166" s="7">
        <f>MAR1!$B$5+MAR1!$C$5*COS(2*PI()*$C7166/365)+MAR1!$D$5*SIN(2*PI()*$C7166/365)</f>
        <v/>
      </c>
      <c r="L7166" s="7">
        <f>MAR1!$B$6+MAR1!$C$6*COS(2*PI()*$C7166/365)+MAR1!$D$6*SIN(2*PI()*$C7166/365)</f>
        <v/>
      </c>
      <c r="M7166" s="7">
        <f>MAR1!$B$7+MAR1!$C$7*COS(2*PI()*$C7166/365)+MAR1!$D$7*SIN(2*PI()*$C7166/365)</f>
        <v/>
      </c>
      <c r="N7166" s="7">
        <f>F7166-K7166</f>
        <v/>
      </c>
      <c r="O7166" s="7">
        <f>G7166-L7166</f>
        <v/>
      </c>
      <c r="P7166" s="7">
        <f>H7166-M7166</f>
        <v/>
      </c>
      <c r="Q7166" s="7">
        <f>IF($I7166=1,(N7166-MAR1!$B$11)/MAR1!$D$11,(N7166-MAR1!$C$11)/MAR1!$E$11)</f>
        <v/>
      </c>
      <c r="R7166" s="7">
        <f>IF($I7166=1,(O7166-MAR1!$B$12)/MAR1!$D$12,(O7166-MAR1!$C$12)/MAR1!$E$12)</f>
        <v/>
      </c>
      <c r="S7166" s="7">
        <f>IF($I7166=1,(P7166-MAR1!$B$13)/MAR1!$D$13,(P7166-MAR1!$C$13)/MAR1!$E$13)</f>
        <v/>
      </c>
    </row>
    <row r="7167">
      <c r="A7167" s="5" t="n">
        <v>7166</v>
      </c>
      <c r="B7167" s="5" t="n">
        <v>20</v>
      </c>
      <c r="C7167" s="5" t="n">
        <v>231</v>
      </c>
      <c r="D7167" s="5" t="n">
        <v>8</v>
      </c>
      <c r="E7167" s="5" t="n">
        <v>0</v>
      </c>
      <c r="F7167" s="5" t="n">
        <v>33</v>
      </c>
      <c r="G7167" s="5" t="n">
        <v>25.6</v>
      </c>
      <c r="H7167" s="5" t="n">
        <v>13.93</v>
      </c>
      <c r="I7167" s="6">
        <f>IF(E7167&gt;=Markov!$B$3,1,0)</f>
        <v/>
      </c>
      <c r="J7167" s="6">
        <f>I7166</f>
        <v/>
      </c>
      <c r="K7167" s="7">
        <f>MAR1!$B$5+MAR1!$C$5*COS(2*PI()*$C7167/365)+MAR1!$D$5*SIN(2*PI()*$C7167/365)</f>
        <v/>
      </c>
      <c r="L7167" s="7">
        <f>MAR1!$B$6+MAR1!$C$6*COS(2*PI()*$C7167/365)+MAR1!$D$6*SIN(2*PI()*$C7167/365)</f>
        <v/>
      </c>
      <c r="M7167" s="7">
        <f>MAR1!$B$7+MAR1!$C$7*COS(2*PI()*$C7167/365)+MAR1!$D$7*SIN(2*PI()*$C7167/365)</f>
        <v/>
      </c>
      <c r="N7167" s="7">
        <f>F7167-K7167</f>
        <v/>
      </c>
      <c r="O7167" s="7">
        <f>G7167-L7167</f>
        <v/>
      </c>
      <c r="P7167" s="7">
        <f>H7167-M7167</f>
        <v/>
      </c>
      <c r="Q7167" s="7">
        <f>IF($I7167=1,(N7167-MAR1!$B$11)/MAR1!$D$11,(N7167-MAR1!$C$11)/MAR1!$E$11)</f>
        <v/>
      </c>
      <c r="R7167" s="7">
        <f>IF($I7167=1,(O7167-MAR1!$B$12)/MAR1!$D$12,(O7167-MAR1!$C$12)/MAR1!$E$12)</f>
        <v/>
      </c>
      <c r="S7167" s="7">
        <f>IF($I7167=1,(P7167-MAR1!$B$13)/MAR1!$D$13,(P7167-MAR1!$C$13)/MAR1!$E$13)</f>
        <v/>
      </c>
    </row>
    <row r="7168">
      <c r="A7168" s="5" t="n">
        <v>7167</v>
      </c>
      <c r="B7168" s="5" t="n">
        <v>20</v>
      </c>
      <c r="C7168" s="5" t="n">
        <v>232</v>
      </c>
      <c r="D7168" s="5" t="n">
        <v>8</v>
      </c>
      <c r="E7168" s="5" t="n">
        <v>25.8</v>
      </c>
      <c r="F7168" s="5" t="n">
        <v>29.7</v>
      </c>
      <c r="G7168" s="5" t="n">
        <v>23.1</v>
      </c>
      <c r="H7168" s="5" t="n">
        <v>13.22</v>
      </c>
      <c r="I7168" s="6">
        <f>IF(E7168&gt;=Markov!$B$3,1,0)</f>
        <v/>
      </c>
      <c r="J7168" s="6">
        <f>I7167</f>
        <v/>
      </c>
      <c r="K7168" s="7">
        <f>MAR1!$B$5+MAR1!$C$5*COS(2*PI()*$C7168/365)+MAR1!$D$5*SIN(2*PI()*$C7168/365)</f>
        <v/>
      </c>
      <c r="L7168" s="7">
        <f>MAR1!$B$6+MAR1!$C$6*COS(2*PI()*$C7168/365)+MAR1!$D$6*SIN(2*PI()*$C7168/365)</f>
        <v/>
      </c>
      <c r="M7168" s="7">
        <f>MAR1!$B$7+MAR1!$C$7*COS(2*PI()*$C7168/365)+MAR1!$D$7*SIN(2*PI()*$C7168/365)</f>
        <v/>
      </c>
      <c r="N7168" s="7">
        <f>F7168-K7168</f>
        <v/>
      </c>
      <c r="O7168" s="7">
        <f>G7168-L7168</f>
        <v/>
      </c>
      <c r="P7168" s="7">
        <f>H7168-M7168</f>
        <v/>
      </c>
      <c r="Q7168" s="7">
        <f>IF($I7168=1,(N7168-MAR1!$B$11)/MAR1!$D$11,(N7168-MAR1!$C$11)/MAR1!$E$11)</f>
        <v/>
      </c>
      <c r="R7168" s="7">
        <f>IF($I7168=1,(O7168-MAR1!$B$12)/MAR1!$D$12,(O7168-MAR1!$C$12)/MAR1!$E$12)</f>
        <v/>
      </c>
      <c r="S7168" s="7">
        <f>IF($I7168=1,(P7168-MAR1!$B$13)/MAR1!$D$13,(P7168-MAR1!$C$13)/MAR1!$E$13)</f>
        <v/>
      </c>
    </row>
    <row r="7169">
      <c r="A7169" s="5" t="n">
        <v>7168</v>
      </c>
      <c r="B7169" s="5" t="n">
        <v>20</v>
      </c>
      <c r="C7169" s="5" t="n">
        <v>233</v>
      </c>
      <c r="D7169" s="5" t="n">
        <v>8</v>
      </c>
      <c r="E7169" s="5" t="n">
        <v>0.1</v>
      </c>
      <c r="F7169" s="5" t="n">
        <v>30.1</v>
      </c>
      <c r="G7169" s="5" t="n">
        <v>22.8</v>
      </c>
      <c r="H7169" s="5" t="n">
        <v>20.71</v>
      </c>
      <c r="I7169" s="6">
        <f>IF(E7169&gt;=Markov!$B$3,1,0)</f>
        <v/>
      </c>
      <c r="J7169" s="6">
        <f>I7168</f>
        <v/>
      </c>
      <c r="K7169" s="7">
        <f>MAR1!$B$5+MAR1!$C$5*COS(2*PI()*$C7169/365)+MAR1!$D$5*SIN(2*PI()*$C7169/365)</f>
        <v/>
      </c>
      <c r="L7169" s="7">
        <f>MAR1!$B$6+MAR1!$C$6*COS(2*PI()*$C7169/365)+MAR1!$D$6*SIN(2*PI()*$C7169/365)</f>
        <v/>
      </c>
      <c r="M7169" s="7">
        <f>MAR1!$B$7+MAR1!$C$7*COS(2*PI()*$C7169/365)+MAR1!$D$7*SIN(2*PI()*$C7169/365)</f>
        <v/>
      </c>
      <c r="N7169" s="7">
        <f>F7169-K7169</f>
        <v/>
      </c>
      <c r="O7169" s="7">
        <f>G7169-L7169</f>
        <v/>
      </c>
      <c r="P7169" s="7">
        <f>H7169-M7169</f>
        <v/>
      </c>
      <c r="Q7169" s="7">
        <f>IF($I7169=1,(N7169-MAR1!$B$11)/MAR1!$D$11,(N7169-MAR1!$C$11)/MAR1!$E$11)</f>
        <v/>
      </c>
      <c r="R7169" s="7">
        <f>IF($I7169=1,(O7169-MAR1!$B$12)/MAR1!$D$12,(O7169-MAR1!$C$12)/MAR1!$E$12)</f>
        <v/>
      </c>
      <c r="S7169" s="7">
        <f>IF($I7169=1,(P7169-MAR1!$B$13)/MAR1!$D$13,(P7169-MAR1!$C$13)/MAR1!$E$13)</f>
        <v/>
      </c>
    </row>
    <row r="7170">
      <c r="A7170" s="5" t="n">
        <v>7169</v>
      </c>
      <c r="B7170" s="5" t="n">
        <v>20</v>
      </c>
      <c r="C7170" s="5" t="n">
        <v>234</v>
      </c>
      <c r="D7170" s="5" t="n">
        <v>8</v>
      </c>
      <c r="E7170" s="5" t="n">
        <v>2.1</v>
      </c>
      <c r="F7170" s="5" t="n">
        <v>29.6</v>
      </c>
      <c r="G7170" s="5" t="n">
        <v>22.3</v>
      </c>
      <c r="H7170" s="5" t="n">
        <v>15.35</v>
      </c>
      <c r="I7170" s="6">
        <f>IF(E7170&gt;=Markov!$B$3,1,0)</f>
        <v/>
      </c>
      <c r="J7170" s="6">
        <f>I7169</f>
        <v/>
      </c>
      <c r="K7170" s="7">
        <f>MAR1!$B$5+MAR1!$C$5*COS(2*PI()*$C7170/365)+MAR1!$D$5*SIN(2*PI()*$C7170/365)</f>
        <v/>
      </c>
      <c r="L7170" s="7">
        <f>MAR1!$B$6+MAR1!$C$6*COS(2*PI()*$C7170/365)+MAR1!$D$6*SIN(2*PI()*$C7170/365)</f>
        <v/>
      </c>
      <c r="M7170" s="7">
        <f>MAR1!$B$7+MAR1!$C$7*COS(2*PI()*$C7170/365)+MAR1!$D$7*SIN(2*PI()*$C7170/365)</f>
        <v/>
      </c>
      <c r="N7170" s="7">
        <f>F7170-K7170</f>
        <v/>
      </c>
      <c r="O7170" s="7">
        <f>G7170-L7170</f>
        <v/>
      </c>
      <c r="P7170" s="7">
        <f>H7170-M7170</f>
        <v/>
      </c>
      <c r="Q7170" s="7">
        <f>IF($I7170=1,(N7170-MAR1!$B$11)/MAR1!$D$11,(N7170-MAR1!$C$11)/MAR1!$E$11)</f>
        <v/>
      </c>
      <c r="R7170" s="7">
        <f>IF($I7170=1,(O7170-MAR1!$B$12)/MAR1!$D$12,(O7170-MAR1!$C$12)/MAR1!$E$12)</f>
        <v/>
      </c>
      <c r="S7170" s="7">
        <f>IF($I7170=1,(P7170-MAR1!$B$13)/MAR1!$D$13,(P7170-MAR1!$C$13)/MAR1!$E$13)</f>
        <v/>
      </c>
    </row>
    <row r="7171">
      <c r="A7171" s="5" t="n">
        <v>7170</v>
      </c>
      <c r="B7171" s="5" t="n">
        <v>20</v>
      </c>
      <c r="C7171" s="5" t="n">
        <v>235</v>
      </c>
      <c r="D7171" s="5" t="n">
        <v>8</v>
      </c>
      <c r="E7171" s="5" t="n">
        <v>0</v>
      </c>
      <c r="F7171" s="5" t="n">
        <v>31.7</v>
      </c>
      <c r="G7171" s="5" t="n">
        <v>22.7</v>
      </c>
      <c r="H7171" s="5" t="n">
        <v>12.34</v>
      </c>
      <c r="I7171" s="6">
        <f>IF(E7171&gt;=Markov!$B$3,1,0)</f>
        <v/>
      </c>
      <c r="J7171" s="6">
        <f>I7170</f>
        <v/>
      </c>
      <c r="K7171" s="7">
        <f>MAR1!$B$5+MAR1!$C$5*COS(2*PI()*$C7171/365)+MAR1!$D$5*SIN(2*PI()*$C7171/365)</f>
        <v/>
      </c>
      <c r="L7171" s="7">
        <f>MAR1!$B$6+MAR1!$C$6*COS(2*PI()*$C7171/365)+MAR1!$D$6*SIN(2*PI()*$C7171/365)</f>
        <v/>
      </c>
      <c r="M7171" s="7">
        <f>MAR1!$B$7+MAR1!$C$7*COS(2*PI()*$C7171/365)+MAR1!$D$7*SIN(2*PI()*$C7171/365)</f>
        <v/>
      </c>
      <c r="N7171" s="7">
        <f>F7171-K7171</f>
        <v/>
      </c>
      <c r="O7171" s="7">
        <f>G7171-L7171</f>
        <v/>
      </c>
      <c r="P7171" s="7">
        <f>H7171-M7171</f>
        <v/>
      </c>
      <c r="Q7171" s="7">
        <f>IF($I7171=1,(N7171-MAR1!$B$11)/MAR1!$D$11,(N7171-MAR1!$C$11)/MAR1!$E$11)</f>
        <v/>
      </c>
      <c r="R7171" s="7">
        <f>IF($I7171=1,(O7171-MAR1!$B$12)/MAR1!$D$12,(O7171-MAR1!$C$12)/MAR1!$E$12)</f>
        <v/>
      </c>
      <c r="S7171" s="7">
        <f>IF($I7171=1,(P7171-MAR1!$B$13)/MAR1!$D$13,(P7171-MAR1!$C$13)/MAR1!$E$13)</f>
        <v/>
      </c>
    </row>
    <row r="7172">
      <c r="A7172" s="5" t="n">
        <v>7171</v>
      </c>
      <c r="B7172" s="5" t="n">
        <v>20</v>
      </c>
      <c r="C7172" s="5" t="n">
        <v>236</v>
      </c>
      <c r="D7172" s="5" t="n">
        <v>8</v>
      </c>
      <c r="E7172" s="5" t="n">
        <v>0</v>
      </c>
      <c r="F7172" s="5" t="n">
        <v>32.9</v>
      </c>
      <c r="G7172" s="5" t="n">
        <v>24.5</v>
      </c>
      <c r="H7172" s="5" t="n">
        <v>9.85</v>
      </c>
      <c r="I7172" s="6">
        <f>IF(E7172&gt;=Markov!$B$3,1,0)</f>
        <v/>
      </c>
      <c r="J7172" s="6">
        <f>I7171</f>
        <v/>
      </c>
      <c r="K7172" s="7">
        <f>MAR1!$B$5+MAR1!$C$5*COS(2*PI()*$C7172/365)+MAR1!$D$5*SIN(2*PI()*$C7172/365)</f>
        <v/>
      </c>
      <c r="L7172" s="7">
        <f>MAR1!$B$6+MAR1!$C$6*COS(2*PI()*$C7172/365)+MAR1!$D$6*SIN(2*PI()*$C7172/365)</f>
        <v/>
      </c>
      <c r="M7172" s="7">
        <f>MAR1!$B$7+MAR1!$C$7*COS(2*PI()*$C7172/365)+MAR1!$D$7*SIN(2*PI()*$C7172/365)</f>
        <v/>
      </c>
      <c r="N7172" s="7">
        <f>F7172-K7172</f>
        <v/>
      </c>
      <c r="O7172" s="7">
        <f>G7172-L7172</f>
        <v/>
      </c>
      <c r="P7172" s="7">
        <f>H7172-M7172</f>
        <v/>
      </c>
      <c r="Q7172" s="7">
        <f>IF($I7172=1,(N7172-MAR1!$B$11)/MAR1!$D$11,(N7172-MAR1!$C$11)/MAR1!$E$11)</f>
        <v/>
      </c>
      <c r="R7172" s="7">
        <f>IF($I7172=1,(O7172-MAR1!$B$12)/MAR1!$D$12,(O7172-MAR1!$C$12)/MAR1!$E$12)</f>
        <v/>
      </c>
      <c r="S7172" s="7">
        <f>IF($I7172=1,(P7172-MAR1!$B$13)/MAR1!$D$13,(P7172-MAR1!$C$13)/MAR1!$E$13)</f>
        <v/>
      </c>
    </row>
    <row r="7173">
      <c r="A7173" s="5" t="n">
        <v>7172</v>
      </c>
      <c r="B7173" s="5" t="n">
        <v>20</v>
      </c>
      <c r="C7173" s="5" t="n">
        <v>237</v>
      </c>
      <c r="D7173" s="5" t="n">
        <v>8</v>
      </c>
      <c r="E7173" s="5" t="n">
        <v>0</v>
      </c>
      <c r="F7173" s="5" t="n">
        <v>31.8</v>
      </c>
      <c r="G7173" s="5" t="n">
        <v>24.6</v>
      </c>
      <c r="H7173" s="5" t="n">
        <v>12.98</v>
      </c>
      <c r="I7173" s="6">
        <f>IF(E7173&gt;=Markov!$B$3,1,0)</f>
        <v/>
      </c>
      <c r="J7173" s="6">
        <f>I7172</f>
        <v/>
      </c>
      <c r="K7173" s="7">
        <f>MAR1!$B$5+MAR1!$C$5*COS(2*PI()*$C7173/365)+MAR1!$D$5*SIN(2*PI()*$C7173/365)</f>
        <v/>
      </c>
      <c r="L7173" s="7">
        <f>MAR1!$B$6+MAR1!$C$6*COS(2*PI()*$C7173/365)+MAR1!$D$6*SIN(2*PI()*$C7173/365)</f>
        <v/>
      </c>
      <c r="M7173" s="7">
        <f>MAR1!$B$7+MAR1!$C$7*COS(2*PI()*$C7173/365)+MAR1!$D$7*SIN(2*PI()*$C7173/365)</f>
        <v/>
      </c>
      <c r="N7173" s="7">
        <f>F7173-K7173</f>
        <v/>
      </c>
      <c r="O7173" s="7">
        <f>G7173-L7173</f>
        <v/>
      </c>
      <c r="P7173" s="7">
        <f>H7173-M7173</f>
        <v/>
      </c>
      <c r="Q7173" s="7">
        <f>IF($I7173=1,(N7173-MAR1!$B$11)/MAR1!$D$11,(N7173-MAR1!$C$11)/MAR1!$E$11)</f>
        <v/>
      </c>
      <c r="R7173" s="7">
        <f>IF($I7173=1,(O7173-MAR1!$B$12)/MAR1!$D$12,(O7173-MAR1!$C$12)/MAR1!$E$12)</f>
        <v/>
      </c>
      <c r="S7173" s="7">
        <f>IF($I7173=1,(P7173-MAR1!$B$13)/MAR1!$D$13,(P7173-MAR1!$C$13)/MAR1!$E$13)</f>
        <v/>
      </c>
    </row>
    <row r="7174">
      <c r="A7174" s="5" t="n">
        <v>7173</v>
      </c>
      <c r="B7174" s="5" t="n">
        <v>20</v>
      </c>
      <c r="C7174" s="5" t="n">
        <v>238</v>
      </c>
      <c r="D7174" s="5" t="n">
        <v>8</v>
      </c>
      <c r="E7174" s="5" t="n">
        <v>0</v>
      </c>
      <c r="F7174" s="5" t="n">
        <v>32</v>
      </c>
      <c r="G7174" s="5" t="n">
        <v>25.3</v>
      </c>
      <c r="H7174" s="5" t="n">
        <v>13.04</v>
      </c>
      <c r="I7174" s="6">
        <f>IF(E7174&gt;=Markov!$B$3,1,0)</f>
        <v/>
      </c>
      <c r="J7174" s="6">
        <f>I7173</f>
        <v/>
      </c>
      <c r="K7174" s="7">
        <f>MAR1!$B$5+MAR1!$C$5*COS(2*PI()*$C7174/365)+MAR1!$D$5*SIN(2*PI()*$C7174/365)</f>
        <v/>
      </c>
      <c r="L7174" s="7">
        <f>MAR1!$B$6+MAR1!$C$6*COS(2*PI()*$C7174/365)+MAR1!$D$6*SIN(2*PI()*$C7174/365)</f>
        <v/>
      </c>
      <c r="M7174" s="7">
        <f>MAR1!$B$7+MAR1!$C$7*COS(2*PI()*$C7174/365)+MAR1!$D$7*SIN(2*PI()*$C7174/365)</f>
        <v/>
      </c>
      <c r="N7174" s="7">
        <f>F7174-K7174</f>
        <v/>
      </c>
      <c r="O7174" s="7">
        <f>G7174-L7174</f>
        <v/>
      </c>
      <c r="P7174" s="7">
        <f>H7174-M7174</f>
        <v/>
      </c>
      <c r="Q7174" s="7">
        <f>IF($I7174=1,(N7174-MAR1!$B$11)/MAR1!$D$11,(N7174-MAR1!$C$11)/MAR1!$E$11)</f>
        <v/>
      </c>
      <c r="R7174" s="7">
        <f>IF($I7174=1,(O7174-MAR1!$B$12)/MAR1!$D$12,(O7174-MAR1!$C$12)/MAR1!$E$12)</f>
        <v/>
      </c>
      <c r="S7174" s="7">
        <f>IF($I7174=1,(P7174-MAR1!$B$13)/MAR1!$D$13,(P7174-MAR1!$C$13)/MAR1!$E$13)</f>
        <v/>
      </c>
    </row>
    <row r="7175">
      <c r="A7175" s="5" t="n">
        <v>7174</v>
      </c>
      <c r="B7175" s="5" t="n">
        <v>20</v>
      </c>
      <c r="C7175" s="5" t="n">
        <v>239</v>
      </c>
      <c r="D7175" s="5" t="n">
        <v>8</v>
      </c>
      <c r="E7175" s="5" t="n">
        <v>0</v>
      </c>
      <c r="F7175" s="5" t="n">
        <v>30.2</v>
      </c>
      <c r="G7175" s="5" t="n">
        <v>26.4</v>
      </c>
      <c r="H7175" s="5" t="n">
        <v>15.92</v>
      </c>
      <c r="I7175" s="6">
        <f>IF(E7175&gt;=Markov!$B$3,1,0)</f>
        <v/>
      </c>
      <c r="J7175" s="6">
        <f>I7174</f>
        <v/>
      </c>
      <c r="K7175" s="7">
        <f>MAR1!$B$5+MAR1!$C$5*COS(2*PI()*$C7175/365)+MAR1!$D$5*SIN(2*PI()*$C7175/365)</f>
        <v/>
      </c>
      <c r="L7175" s="7">
        <f>MAR1!$B$6+MAR1!$C$6*COS(2*PI()*$C7175/365)+MAR1!$D$6*SIN(2*PI()*$C7175/365)</f>
        <v/>
      </c>
      <c r="M7175" s="7">
        <f>MAR1!$B$7+MAR1!$C$7*COS(2*PI()*$C7175/365)+MAR1!$D$7*SIN(2*PI()*$C7175/365)</f>
        <v/>
      </c>
      <c r="N7175" s="7">
        <f>F7175-K7175</f>
        <v/>
      </c>
      <c r="O7175" s="7">
        <f>G7175-L7175</f>
        <v/>
      </c>
      <c r="P7175" s="7">
        <f>H7175-M7175</f>
        <v/>
      </c>
      <c r="Q7175" s="7">
        <f>IF($I7175=1,(N7175-MAR1!$B$11)/MAR1!$D$11,(N7175-MAR1!$C$11)/MAR1!$E$11)</f>
        <v/>
      </c>
      <c r="R7175" s="7">
        <f>IF($I7175=1,(O7175-MAR1!$B$12)/MAR1!$D$12,(O7175-MAR1!$C$12)/MAR1!$E$12)</f>
        <v/>
      </c>
      <c r="S7175" s="7">
        <f>IF($I7175=1,(P7175-MAR1!$B$13)/MAR1!$D$13,(P7175-MAR1!$C$13)/MAR1!$E$13)</f>
        <v/>
      </c>
    </row>
    <row r="7176">
      <c r="A7176" s="5" t="n">
        <v>7175</v>
      </c>
      <c r="B7176" s="5" t="n">
        <v>20</v>
      </c>
      <c r="C7176" s="5" t="n">
        <v>240</v>
      </c>
      <c r="D7176" s="5" t="n">
        <v>8</v>
      </c>
      <c r="E7176" s="5" t="n">
        <v>0</v>
      </c>
      <c r="F7176" s="5" t="n">
        <v>30.6</v>
      </c>
      <c r="G7176" s="5" t="n">
        <v>23.3</v>
      </c>
      <c r="H7176" s="5" t="n">
        <v>15.6</v>
      </c>
      <c r="I7176" s="6">
        <f>IF(E7176&gt;=Markov!$B$3,1,0)</f>
        <v/>
      </c>
      <c r="J7176" s="6">
        <f>I7175</f>
        <v/>
      </c>
      <c r="K7176" s="7">
        <f>MAR1!$B$5+MAR1!$C$5*COS(2*PI()*$C7176/365)+MAR1!$D$5*SIN(2*PI()*$C7176/365)</f>
        <v/>
      </c>
      <c r="L7176" s="7">
        <f>MAR1!$B$6+MAR1!$C$6*COS(2*PI()*$C7176/365)+MAR1!$D$6*SIN(2*PI()*$C7176/365)</f>
        <v/>
      </c>
      <c r="M7176" s="7">
        <f>MAR1!$B$7+MAR1!$C$7*COS(2*PI()*$C7176/365)+MAR1!$D$7*SIN(2*PI()*$C7176/365)</f>
        <v/>
      </c>
      <c r="N7176" s="7">
        <f>F7176-K7176</f>
        <v/>
      </c>
      <c r="O7176" s="7">
        <f>G7176-L7176</f>
        <v/>
      </c>
      <c r="P7176" s="7">
        <f>H7176-M7176</f>
        <v/>
      </c>
      <c r="Q7176" s="7">
        <f>IF($I7176=1,(N7176-MAR1!$B$11)/MAR1!$D$11,(N7176-MAR1!$C$11)/MAR1!$E$11)</f>
        <v/>
      </c>
      <c r="R7176" s="7">
        <f>IF($I7176=1,(O7176-MAR1!$B$12)/MAR1!$D$12,(O7176-MAR1!$C$12)/MAR1!$E$12)</f>
        <v/>
      </c>
      <c r="S7176" s="7">
        <f>IF($I7176=1,(P7176-MAR1!$B$13)/MAR1!$D$13,(P7176-MAR1!$C$13)/MAR1!$E$13)</f>
        <v/>
      </c>
    </row>
    <row r="7177">
      <c r="A7177" s="5" t="n">
        <v>7176</v>
      </c>
      <c r="B7177" s="5" t="n">
        <v>20</v>
      </c>
      <c r="C7177" s="5" t="n">
        <v>241</v>
      </c>
      <c r="D7177" s="5" t="n">
        <v>8</v>
      </c>
      <c r="E7177" s="5" t="n">
        <v>5.2</v>
      </c>
      <c r="F7177" s="5" t="n">
        <v>31.3</v>
      </c>
      <c r="G7177" s="5" t="n">
        <v>24.2</v>
      </c>
      <c r="H7177" s="5" t="n">
        <v>13.03</v>
      </c>
      <c r="I7177" s="6">
        <f>IF(E7177&gt;=Markov!$B$3,1,0)</f>
        <v/>
      </c>
      <c r="J7177" s="6">
        <f>I7176</f>
        <v/>
      </c>
      <c r="K7177" s="7">
        <f>MAR1!$B$5+MAR1!$C$5*COS(2*PI()*$C7177/365)+MAR1!$D$5*SIN(2*PI()*$C7177/365)</f>
        <v/>
      </c>
      <c r="L7177" s="7">
        <f>MAR1!$B$6+MAR1!$C$6*COS(2*PI()*$C7177/365)+MAR1!$D$6*SIN(2*PI()*$C7177/365)</f>
        <v/>
      </c>
      <c r="M7177" s="7">
        <f>MAR1!$B$7+MAR1!$C$7*COS(2*PI()*$C7177/365)+MAR1!$D$7*SIN(2*PI()*$C7177/365)</f>
        <v/>
      </c>
      <c r="N7177" s="7">
        <f>F7177-K7177</f>
        <v/>
      </c>
      <c r="O7177" s="7">
        <f>G7177-L7177</f>
        <v/>
      </c>
      <c r="P7177" s="7">
        <f>H7177-M7177</f>
        <v/>
      </c>
      <c r="Q7177" s="7">
        <f>IF($I7177=1,(N7177-MAR1!$B$11)/MAR1!$D$11,(N7177-MAR1!$C$11)/MAR1!$E$11)</f>
        <v/>
      </c>
      <c r="R7177" s="7">
        <f>IF($I7177=1,(O7177-MAR1!$B$12)/MAR1!$D$12,(O7177-MAR1!$C$12)/MAR1!$E$12)</f>
        <v/>
      </c>
      <c r="S7177" s="7">
        <f>IF($I7177=1,(P7177-MAR1!$B$13)/MAR1!$D$13,(P7177-MAR1!$C$13)/MAR1!$E$13)</f>
        <v/>
      </c>
    </row>
    <row r="7178">
      <c r="A7178" s="5" t="n">
        <v>7177</v>
      </c>
      <c r="B7178" s="5" t="n">
        <v>20</v>
      </c>
      <c r="C7178" s="5" t="n">
        <v>242</v>
      </c>
      <c r="D7178" s="5" t="n">
        <v>8</v>
      </c>
      <c r="E7178" s="5" t="n">
        <v>0</v>
      </c>
      <c r="F7178" s="5" t="n">
        <v>30.6</v>
      </c>
      <c r="G7178" s="5" t="n">
        <v>24.6</v>
      </c>
      <c r="H7178" s="5" t="n">
        <v>13.51</v>
      </c>
      <c r="I7178" s="6">
        <f>IF(E7178&gt;=Markov!$B$3,1,0)</f>
        <v/>
      </c>
      <c r="J7178" s="6">
        <f>I7177</f>
        <v/>
      </c>
      <c r="K7178" s="7">
        <f>MAR1!$B$5+MAR1!$C$5*COS(2*PI()*$C7178/365)+MAR1!$D$5*SIN(2*PI()*$C7178/365)</f>
        <v/>
      </c>
      <c r="L7178" s="7">
        <f>MAR1!$B$6+MAR1!$C$6*COS(2*PI()*$C7178/365)+MAR1!$D$6*SIN(2*PI()*$C7178/365)</f>
        <v/>
      </c>
      <c r="M7178" s="7">
        <f>MAR1!$B$7+MAR1!$C$7*COS(2*PI()*$C7178/365)+MAR1!$D$7*SIN(2*PI()*$C7178/365)</f>
        <v/>
      </c>
      <c r="N7178" s="7">
        <f>F7178-K7178</f>
        <v/>
      </c>
      <c r="O7178" s="7">
        <f>G7178-L7178</f>
        <v/>
      </c>
      <c r="P7178" s="7">
        <f>H7178-M7178</f>
        <v/>
      </c>
      <c r="Q7178" s="7">
        <f>IF($I7178=1,(N7178-MAR1!$B$11)/MAR1!$D$11,(N7178-MAR1!$C$11)/MAR1!$E$11)</f>
        <v/>
      </c>
      <c r="R7178" s="7">
        <f>IF($I7178=1,(O7178-MAR1!$B$12)/MAR1!$D$12,(O7178-MAR1!$C$12)/MAR1!$E$12)</f>
        <v/>
      </c>
      <c r="S7178" s="7">
        <f>IF($I7178=1,(P7178-MAR1!$B$13)/MAR1!$D$13,(P7178-MAR1!$C$13)/MAR1!$E$13)</f>
        <v/>
      </c>
    </row>
    <row r="7179">
      <c r="A7179" s="5" t="n">
        <v>7178</v>
      </c>
      <c r="B7179" s="5" t="n">
        <v>20</v>
      </c>
      <c r="C7179" s="5" t="n">
        <v>243</v>
      </c>
      <c r="D7179" s="5" t="n">
        <v>8</v>
      </c>
      <c r="E7179" s="5" t="n">
        <v>0</v>
      </c>
      <c r="F7179" s="5" t="n">
        <v>31</v>
      </c>
      <c r="G7179" s="5" t="n">
        <v>23.3</v>
      </c>
      <c r="H7179" s="5" t="n">
        <v>13.28</v>
      </c>
      <c r="I7179" s="6">
        <f>IF(E7179&gt;=Markov!$B$3,1,0)</f>
        <v/>
      </c>
      <c r="J7179" s="6">
        <f>I7178</f>
        <v/>
      </c>
      <c r="K7179" s="7">
        <f>MAR1!$B$5+MAR1!$C$5*COS(2*PI()*$C7179/365)+MAR1!$D$5*SIN(2*PI()*$C7179/365)</f>
        <v/>
      </c>
      <c r="L7179" s="7">
        <f>MAR1!$B$6+MAR1!$C$6*COS(2*PI()*$C7179/365)+MAR1!$D$6*SIN(2*PI()*$C7179/365)</f>
        <v/>
      </c>
      <c r="M7179" s="7">
        <f>MAR1!$B$7+MAR1!$C$7*COS(2*PI()*$C7179/365)+MAR1!$D$7*SIN(2*PI()*$C7179/365)</f>
        <v/>
      </c>
      <c r="N7179" s="7">
        <f>F7179-K7179</f>
        <v/>
      </c>
      <c r="O7179" s="7">
        <f>G7179-L7179</f>
        <v/>
      </c>
      <c r="P7179" s="7">
        <f>H7179-M7179</f>
        <v/>
      </c>
      <c r="Q7179" s="7">
        <f>IF($I7179=1,(N7179-MAR1!$B$11)/MAR1!$D$11,(N7179-MAR1!$C$11)/MAR1!$E$11)</f>
        <v/>
      </c>
      <c r="R7179" s="7">
        <f>IF($I7179=1,(O7179-MAR1!$B$12)/MAR1!$D$12,(O7179-MAR1!$C$12)/MAR1!$E$12)</f>
        <v/>
      </c>
      <c r="S7179" s="7">
        <f>IF($I7179=1,(P7179-MAR1!$B$13)/MAR1!$D$13,(P7179-MAR1!$C$13)/MAR1!$E$13)</f>
        <v/>
      </c>
    </row>
    <row r="7180">
      <c r="A7180" s="5" t="n">
        <v>7179</v>
      </c>
      <c r="B7180" s="5" t="n">
        <v>20</v>
      </c>
      <c r="C7180" s="5" t="n">
        <v>244</v>
      </c>
      <c r="D7180" s="5" t="n">
        <v>9</v>
      </c>
      <c r="E7180" s="5" t="n">
        <v>1.9</v>
      </c>
      <c r="F7180" s="5" t="n">
        <v>26.9</v>
      </c>
      <c r="G7180" s="5" t="n">
        <v>21.1</v>
      </c>
      <c r="H7180" s="5" t="n">
        <v>6.69</v>
      </c>
      <c r="I7180" s="6">
        <f>IF(E7180&gt;=Markov!$B$3,1,0)</f>
        <v/>
      </c>
      <c r="J7180" s="6">
        <f>I7179</f>
        <v/>
      </c>
      <c r="K7180" s="7">
        <f>MAR1!$B$5+MAR1!$C$5*COS(2*PI()*$C7180/365)+MAR1!$D$5*SIN(2*PI()*$C7180/365)</f>
        <v/>
      </c>
      <c r="L7180" s="7">
        <f>MAR1!$B$6+MAR1!$C$6*COS(2*PI()*$C7180/365)+MAR1!$D$6*SIN(2*PI()*$C7180/365)</f>
        <v/>
      </c>
      <c r="M7180" s="7">
        <f>MAR1!$B$7+MAR1!$C$7*COS(2*PI()*$C7180/365)+MAR1!$D$7*SIN(2*PI()*$C7180/365)</f>
        <v/>
      </c>
      <c r="N7180" s="7">
        <f>F7180-K7180</f>
        <v/>
      </c>
      <c r="O7180" s="7">
        <f>G7180-L7180</f>
        <v/>
      </c>
      <c r="P7180" s="7">
        <f>H7180-M7180</f>
        <v/>
      </c>
      <c r="Q7180" s="7">
        <f>IF($I7180=1,(N7180-MAR1!$B$11)/MAR1!$D$11,(N7180-MAR1!$C$11)/MAR1!$E$11)</f>
        <v/>
      </c>
      <c r="R7180" s="7">
        <f>IF($I7180=1,(O7180-MAR1!$B$12)/MAR1!$D$12,(O7180-MAR1!$C$12)/MAR1!$E$12)</f>
        <v/>
      </c>
      <c r="S7180" s="7">
        <f>IF($I7180=1,(P7180-MAR1!$B$13)/MAR1!$D$13,(P7180-MAR1!$C$13)/MAR1!$E$13)</f>
        <v/>
      </c>
    </row>
    <row r="7181">
      <c r="A7181" s="5" t="n">
        <v>7180</v>
      </c>
      <c r="B7181" s="5" t="n">
        <v>20</v>
      </c>
      <c r="C7181" s="5" t="n">
        <v>245</v>
      </c>
      <c r="D7181" s="5" t="n">
        <v>9</v>
      </c>
      <c r="E7181" s="5" t="n">
        <v>4.4</v>
      </c>
      <c r="F7181" s="5" t="n">
        <v>28.3</v>
      </c>
      <c r="G7181" s="5" t="n">
        <v>22.6</v>
      </c>
      <c r="H7181" s="5" t="n">
        <v>14.29</v>
      </c>
      <c r="I7181" s="6">
        <f>IF(E7181&gt;=Markov!$B$3,1,0)</f>
        <v/>
      </c>
      <c r="J7181" s="6">
        <f>I7180</f>
        <v/>
      </c>
      <c r="K7181" s="7">
        <f>MAR1!$B$5+MAR1!$C$5*COS(2*PI()*$C7181/365)+MAR1!$D$5*SIN(2*PI()*$C7181/365)</f>
        <v/>
      </c>
      <c r="L7181" s="7">
        <f>MAR1!$B$6+MAR1!$C$6*COS(2*PI()*$C7181/365)+MAR1!$D$6*SIN(2*PI()*$C7181/365)</f>
        <v/>
      </c>
      <c r="M7181" s="7">
        <f>MAR1!$B$7+MAR1!$C$7*COS(2*PI()*$C7181/365)+MAR1!$D$7*SIN(2*PI()*$C7181/365)</f>
        <v/>
      </c>
      <c r="N7181" s="7">
        <f>F7181-K7181</f>
        <v/>
      </c>
      <c r="O7181" s="7">
        <f>G7181-L7181</f>
        <v/>
      </c>
      <c r="P7181" s="7">
        <f>H7181-M7181</f>
        <v/>
      </c>
      <c r="Q7181" s="7">
        <f>IF($I7181=1,(N7181-MAR1!$B$11)/MAR1!$D$11,(N7181-MAR1!$C$11)/MAR1!$E$11)</f>
        <v/>
      </c>
      <c r="R7181" s="7">
        <f>IF($I7181=1,(O7181-MAR1!$B$12)/MAR1!$D$12,(O7181-MAR1!$C$12)/MAR1!$E$12)</f>
        <v/>
      </c>
      <c r="S7181" s="7">
        <f>IF($I7181=1,(P7181-MAR1!$B$13)/MAR1!$D$13,(P7181-MAR1!$C$13)/MAR1!$E$13)</f>
        <v/>
      </c>
    </row>
    <row r="7182">
      <c r="A7182" s="5" t="n">
        <v>7181</v>
      </c>
      <c r="B7182" s="5" t="n">
        <v>20</v>
      </c>
      <c r="C7182" s="5" t="n">
        <v>246</v>
      </c>
      <c r="D7182" s="5" t="n">
        <v>9</v>
      </c>
      <c r="E7182" s="5" t="n">
        <v>0</v>
      </c>
      <c r="F7182" s="5" t="n">
        <v>30.9</v>
      </c>
      <c r="G7182" s="5" t="n">
        <v>22.9</v>
      </c>
      <c r="H7182" s="5" t="n">
        <v>17.36</v>
      </c>
      <c r="I7182" s="6">
        <f>IF(E7182&gt;=Markov!$B$3,1,0)</f>
        <v/>
      </c>
      <c r="J7182" s="6">
        <f>I7181</f>
        <v/>
      </c>
      <c r="K7182" s="7">
        <f>MAR1!$B$5+MAR1!$C$5*COS(2*PI()*$C7182/365)+MAR1!$D$5*SIN(2*PI()*$C7182/365)</f>
        <v/>
      </c>
      <c r="L7182" s="7">
        <f>MAR1!$B$6+MAR1!$C$6*COS(2*PI()*$C7182/365)+MAR1!$D$6*SIN(2*PI()*$C7182/365)</f>
        <v/>
      </c>
      <c r="M7182" s="7">
        <f>MAR1!$B$7+MAR1!$C$7*COS(2*PI()*$C7182/365)+MAR1!$D$7*SIN(2*PI()*$C7182/365)</f>
        <v/>
      </c>
      <c r="N7182" s="7">
        <f>F7182-K7182</f>
        <v/>
      </c>
      <c r="O7182" s="7">
        <f>G7182-L7182</f>
        <v/>
      </c>
      <c r="P7182" s="7">
        <f>H7182-M7182</f>
        <v/>
      </c>
      <c r="Q7182" s="7">
        <f>IF($I7182=1,(N7182-MAR1!$B$11)/MAR1!$D$11,(N7182-MAR1!$C$11)/MAR1!$E$11)</f>
        <v/>
      </c>
      <c r="R7182" s="7">
        <f>IF($I7182=1,(O7182-MAR1!$B$12)/MAR1!$D$12,(O7182-MAR1!$C$12)/MAR1!$E$12)</f>
        <v/>
      </c>
      <c r="S7182" s="7">
        <f>IF($I7182=1,(P7182-MAR1!$B$13)/MAR1!$D$13,(P7182-MAR1!$C$13)/MAR1!$E$13)</f>
        <v/>
      </c>
    </row>
    <row r="7183">
      <c r="A7183" s="5" t="n">
        <v>7182</v>
      </c>
      <c r="B7183" s="5" t="n">
        <v>20</v>
      </c>
      <c r="C7183" s="5" t="n">
        <v>247</v>
      </c>
      <c r="D7183" s="5" t="n">
        <v>9</v>
      </c>
      <c r="E7183" s="5" t="n">
        <v>0</v>
      </c>
      <c r="F7183" s="5" t="n">
        <v>29.4</v>
      </c>
      <c r="G7183" s="5" t="n">
        <v>19.8</v>
      </c>
      <c r="H7183" s="5" t="n">
        <v>16.29</v>
      </c>
      <c r="I7183" s="6">
        <f>IF(E7183&gt;=Markov!$B$3,1,0)</f>
        <v/>
      </c>
      <c r="J7183" s="6">
        <f>I7182</f>
        <v/>
      </c>
      <c r="K7183" s="7">
        <f>MAR1!$B$5+MAR1!$C$5*COS(2*PI()*$C7183/365)+MAR1!$D$5*SIN(2*PI()*$C7183/365)</f>
        <v/>
      </c>
      <c r="L7183" s="7">
        <f>MAR1!$B$6+MAR1!$C$6*COS(2*PI()*$C7183/365)+MAR1!$D$6*SIN(2*PI()*$C7183/365)</f>
        <v/>
      </c>
      <c r="M7183" s="7">
        <f>MAR1!$B$7+MAR1!$C$7*COS(2*PI()*$C7183/365)+MAR1!$D$7*SIN(2*PI()*$C7183/365)</f>
        <v/>
      </c>
      <c r="N7183" s="7">
        <f>F7183-K7183</f>
        <v/>
      </c>
      <c r="O7183" s="7">
        <f>G7183-L7183</f>
        <v/>
      </c>
      <c r="P7183" s="7">
        <f>H7183-M7183</f>
        <v/>
      </c>
      <c r="Q7183" s="7">
        <f>IF($I7183=1,(N7183-MAR1!$B$11)/MAR1!$D$11,(N7183-MAR1!$C$11)/MAR1!$E$11)</f>
        <v/>
      </c>
      <c r="R7183" s="7">
        <f>IF($I7183=1,(O7183-MAR1!$B$12)/MAR1!$D$12,(O7183-MAR1!$C$12)/MAR1!$E$12)</f>
        <v/>
      </c>
      <c r="S7183" s="7">
        <f>IF($I7183=1,(P7183-MAR1!$B$13)/MAR1!$D$13,(P7183-MAR1!$C$13)/MAR1!$E$13)</f>
        <v/>
      </c>
    </row>
    <row r="7184">
      <c r="A7184" s="5" t="n">
        <v>7183</v>
      </c>
      <c r="B7184" s="5" t="n">
        <v>20</v>
      </c>
      <c r="C7184" s="5" t="n">
        <v>248</v>
      </c>
      <c r="D7184" s="5" t="n">
        <v>9</v>
      </c>
      <c r="E7184" s="5" t="n">
        <v>0</v>
      </c>
      <c r="F7184" s="5" t="n">
        <v>29.9</v>
      </c>
      <c r="G7184" s="5" t="n">
        <v>21.8</v>
      </c>
      <c r="H7184" s="5" t="n">
        <v>16.94</v>
      </c>
      <c r="I7184" s="6">
        <f>IF(E7184&gt;=Markov!$B$3,1,0)</f>
        <v/>
      </c>
      <c r="J7184" s="6">
        <f>I7183</f>
        <v/>
      </c>
      <c r="K7184" s="7">
        <f>MAR1!$B$5+MAR1!$C$5*COS(2*PI()*$C7184/365)+MAR1!$D$5*SIN(2*PI()*$C7184/365)</f>
        <v/>
      </c>
      <c r="L7184" s="7">
        <f>MAR1!$B$6+MAR1!$C$6*COS(2*PI()*$C7184/365)+MAR1!$D$6*SIN(2*PI()*$C7184/365)</f>
        <v/>
      </c>
      <c r="M7184" s="7">
        <f>MAR1!$B$7+MAR1!$C$7*COS(2*PI()*$C7184/365)+MAR1!$D$7*SIN(2*PI()*$C7184/365)</f>
        <v/>
      </c>
      <c r="N7184" s="7">
        <f>F7184-K7184</f>
        <v/>
      </c>
      <c r="O7184" s="7">
        <f>G7184-L7184</f>
        <v/>
      </c>
      <c r="P7184" s="7">
        <f>H7184-M7184</f>
        <v/>
      </c>
      <c r="Q7184" s="7">
        <f>IF($I7184=1,(N7184-MAR1!$B$11)/MAR1!$D$11,(N7184-MAR1!$C$11)/MAR1!$E$11)</f>
        <v/>
      </c>
      <c r="R7184" s="7">
        <f>IF($I7184=1,(O7184-MAR1!$B$12)/MAR1!$D$12,(O7184-MAR1!$C$12)/MAR1!$E$12)</f>
        <v/>
      </c>
      <c r="S7184" s="7">
        <f>IF($I7184=1,(P7184-MAR1!$B$13)/MAR1!$D$13,(P7184-MAR1!$C$13)/MAR1!$E$13)</f>
        <v/>
      </c>
    </row>
    <row r="7185">
      <c r="A7185" s="5" t="n">
        <v>7184</v>
      </c>
      <c r="B7185" s="5" t="n">
        <v>20</v>
      </c>
      <c r="C7185" s="5" t="n">
        <v>249</v>
      </c>
      <c r="D7185" s="5" t="n">
        <v>9</v>
      </c>
      <c r="E7185" s="5" t="n">
        <v>0</v>
      </c>
      <c r="F7185" s="5" t="n">
        <v>28.8</v>
      </c>
      <c r="G7185" s="5" t="n">
        <v>20.6</v>
      </c>
      <c r="H7185" s="5" t="n">
        <v>18.68</v>
      </c>
      <c r="I7185" s="6">
        <f>IF(E7185&gt;=Markov!$B$3,1,0)</f>
        <v/>
      </c>
      <c r="J7185" s="6">
        <f>I7184</f>
        <v/>
      </c>
      <c r="K7185" s="7">
        <f>MAR1!$B$5+MAR1!$C$5*COS(2*PI()*$C7185/365)+MAR1!$D$5*SIN(2*PI()*$C7185/365)</f>
        <v/>
      </c>
      <c r="L7185" s="7">
        <f>MAR1!$B$6+MAR1!$C$6*COS(2*PI()*$C7185/365)+MAR1!$D$6*SIN(2*PI()*$C7185/365)</f>
        <v/>
      </c>
      <c r="M7185" s="7">
        <f>MAR1!$B$7+MAR1!$C$7*COS(2*PI()*$C7185/365)+MAR1!$D$7*SIN(2*PI()*$C7185/365)</f>
        <v/>
      </c>
      <c r="N7185" s="7">
        <f>F7185-K7185</f>
        <v/>
      </c>
      <c r="O7185" s="7">
        <f>G7185-L7185</f>
        <v/>
      </c>
      <c r="P7185" s="7">
        <f>H7185-M7185</f>
        <v/>
      </c>
      <c r="Q7185" s="7">
        <f>IF($I7185=1,(N7185-MAR1!$B$11)/MAR1!$D$11,(N7185-MAR1!$C$11)/MAR1!$E$11)</f>
        <v/>
      </c>
      <c r="R7185" s="7">
        <f>IF($I7185=1,(O7185-MAR1!$B$12)/MAR1!$D$12,(O7185-MAR1!$C$12)/MAR1!$E$12)</f>
        <v/>
      </c>
      <c r="S7185" s="7">
        <f>IF($I7185=1,(P7185-MAR1!$B$13)/MAR1!$D$13,(P7185-MAR1!$C$13)/MAR1!$E$13)</f>
        <v/>
      </c>
    </row>
    <row r="7186">
      <c r="A7186" s="5" t="n">
        <v>7185</v>
      </c>
      <c r="B7186" s="5" t="n">
        <v>20</v>
      </c>
      <c r="C7186" s="5" t="n">
        <v>250</v>
      </c>
      <c r="D7186" s="5" t="n">
        <v>9</v>
      </c>
      <c r="E7186" s="5" t="n">
        <v>0</v>
      </c>
      <c r="F7186" s="5" t="n">
        <v>29.1</v>
      </c>
      <c r="G7186" s="5" t="n">
        <v>21.4</v>
      </c>
      <c r="H7186" s="5" t="n">
        <v>22.56</v>
      </c>
      <c r="I7186" s="6">
        <f>IF(E7186&gt;=Markov!$B$3,1,0)</f>
        <v/>
      </c>
      <c r="J7186" s="6">
        <f>I7185</f>
        <v/>
      </c>
      <c r="K7186" s="7">
        <f>MAR1!$B$5+MAR1!$C$5*COS(2*PI()*$C7186/365)+MAR1!$D$5*SIN(2*PI()*$C7186/365)</f>
        <v/>
      </c>
      <c r="L7186" s="7">
        <f>MAR1!$B$6+MAR1!$C$6*COS(2*PI()*$C7186/365)+MAR1!$D$6*SIN(2*PI()*$C7186/365)</f>
        <v/>
      </c>
      <c r="M7186" s="7">
        <f>MAR1!$B$7+MAR1!$C$7*COS(2*PI()*$C7186/365)+MAR1!$D$7*SIN(2*PI()*$C7186/365)</f>
        <v/>
      </c>
      <c r="N7186" s="7">
        <f>F7186-K7186</f>
        <v/>
      </c>
      <c r="O7186" s="7">
        <f>G7186-L7186</f>
        <v/>
      </c>
      <c r="P7186" s="7">
        <f>H7186-M7186</f>
        <v/>
      </c>
      <c r="Q7186" s="7">
        <f>IF($I7186=1,(N7186-MAR1!$B$11)/MAR1!$D$11,(N7186-MAR1!$C$11)/MAR1!$E$11)</f>
        <v/>
      </c>
      <c r="R7186" s="7">
        <f>IF($I7186=1,(O7186-MAR1!$B$12)/MAR1!$D$12,(O7186-MAR1!$C$12)/MAR1!$E$12)</f>
        <v/>
      </c>
      <c r="S7186" s="7">
        <f>IF($I7186=1,(P7186-MAR1!$B$13)/MAR1!$D$13,(P7186-MAR1!$C$13)/MAR1!$E$13)</f>
        <v/>
      </c>
    </row>
    <row r="7187">
      <c r="A7187" s="5" t="n">
        <v>7186</v>
      </c>
      <c r="B7187" s="5" t="n">
        <v>20</v>
      </c>
      <c r="C7187" s="5" t="n">
        <v>251</v>
      </c>
      <c r="D7187" s="5" t="n">
        <v>9</v>
      </c>
      <c r="E7187" s="5" t="n">
        <v>0</v>
      </c>
      <c r="F7187" s="5" t="n">
        <v>28.1</v>
      </c>
      <c r="G7187" s="5" t="n">
        <v>21.8</v>
      </c>
      <c r="H7187" s="5" t="n">
        <v>16.19</v>
      </c>
      <c r="I7187" s="6">
        <f>IF(E7187&gt;=Markov!$B$3,1,0)</f>
        <v/>
      </c>
      <c r="J7187" s="6">
        <f>I7186</f>
        <v/>
      </c>
      <c r="K7187" s="7">
        <f>MAR1!$B$5+MAR1!$C$5*COS(2*PI()*$C7187/365)+MAR1!$D$5*SIN(2*PI()*$C7187/365)</f>
        <v/>
      </c>
      <c r="L7187" s="7">
        <f>MAR1!$B$6+MAR1!$C$6*COS(2*PI()*$C7187/365)+MAR1!$D$6*SIN(2*PI()*$C7187/365)</f>
        <v/>
      </c>
      <c r="M7187" s="7">
        <f>MAR1!$B$7+MAR1!$C$7*COS(2*PI()*$C7187/365)+MAR1!$D$7*SIN(2*PI()*$C7187/365)</f>
        <v/>
      </c>
      <c r="N7187" s="7">
        <f>F7187-K7187</f>
        <v/>
      </c>
      <c r="O7187" s="7">
        <f>G7187-L7187</f>
        <v/>
      </c>
      <c r="P7187" s="7">
        <f>H7187-M7187</f>
        <v/>
      </c>
      <c r="Q7187" s="7">
        <f>IF($I7187=1,(N7187-MAR1!$B$11)/MAR1!$D$11,(N7187-MAR1!$C$11)/MAR1!$E$11)</f>
        <v/>
      </c>
      <c r="R7187" s="7">
        <f>IF($I7187=1,(O7187-MAR1!$B$12)/MAR1!$D$12,(O7187-MAR1!$C$12)/MAR1!$E$12)</f>
        <v/>
      </c>
      <c r="S7187" s="7">
        <f>IF($I7187=1,(P7187-MAR1!$B$13)/MAR1!$D$13,(P7187-MAR1!$C$13)/MAR1!$E$13)</f>
        <v/>
      </c>
    </row>
    <row r="7188">
      <c r="A7188" s="5" t="n">
        <v>7187</v>
      </c>
      <c r="B7188" s="5" t="n">
        <v>20</v>
      </c>
      <c r="C7188" s="5" t="n">
        <v>252</v>
      </c>
      <c r="D7188" s="5" t="n">
        <v>9</v>
      </c>
      <c r="E7188" s="5" t="n">
        <v>0</v>
      </c>
      <c r="F7188" s="5" t="n">
        <v>25.4</v>
      </c>
      <c r="G7188" s="5" t="n">
        <v>21.2</v>
      </c>
      <c r="H7188" s="5" t="n">
        <v>15.94</v>
      </c>
      <c r="I7188" s="6">
        <f>IF(E7188&gt;=Markov!$B$3,1,0)</f>
        <v/>
      </c>
      <c r="J7188" s="6">
        <f>I7187</f>
        <v/>
      </c>
      <c r="K7188" s="7">
        <f>MAR1!$B$5+MAR1!$C$5*COS(2*PI()*$C7188/365)+MAR1!$D$5*SIN(2*PI()*$C7188/365)</f>
        <v/>
      </c>
      <c r="L7188" s="7">
        <f>MAR1!$B$6+MAR1!$C$6*COS(2*PI()*$C7188/365)+MAR1!$D$6*SIN(2*PI()*$C7188/365)</f>
        <v/>
      </c>
      <c r="M7188" s="7">
        <f>MAR1!$B$7+MAR1!$C$7*COS(2*PI()*$C7188/365)+MAR1!$D$7*SIN(2*PI()*$C7188/365)</f>
        <v/>
      </c>
      <c r="N7188" s="7">
        <f>F7188-K7188</f>
        <v/>
      </c>
      <c r="O7188" s="7">
        <f>G7188-L7188</f>
        <v/>
      </c>
      <c r="P7188" s="7">
        <f>H7188-M7188</f>
        <v/>
      </c>
      <c r="Q7188" s="7">
        <f>IF($I7188=1,(N7188-MAR1!$B$11)/MAR1!$D$11,(N7188-MAR1!$C$11)/MAR1!$E$11)</f>
        <v/>
      </c>
      <c r="R7188" s="7">
        <f>IF($I7188=1,(O7188-MAR1!$B$12)/MAR1!$D$12,(O7188-MAR1!$C$12)/MAR1!$E$12)</f>
        <v/>
      </c>
      <c r="S7188" s="7">
        <f>IF($I7188=1,(P7188-MAR1!$B$13)/MAR1!$D$13,(P7188-MAR1!$C$13)/MAR1!$E$13)</f>
        <v/>
      </c>
    </row>
    <row r="7189">
      <c r="A7189" s="5" t="n">
        <v>7188</v>
      </c>
      <c r="B7189" s="5" t="n">
        <v>20</v>
      </c>
      <c r="C7189" s="5" t="n">
        <v>253</v>
      </c>
      <c r="D7189" s="5" t="n">
        <v>9</v>
      </c>
      <c r="E7189" s="5" t="n">
        <v>0</v>
      </c>
      <c r="F7189" s="5" t="n">
        <v>29.8</v>
      </c>
      <c r="G7189" s="5" t="n">
        <v>23</v>
      </c>
      <c r="H7189" s="5" t="n">
        <v>17.66</v>
      </c>
      <c r="I7189" s="6">
        <f>IF(E7189&gt;=Markov!$B$3,1,0)</f>
        <v/>
      </c>
      <c r="J7189" s="6">
        <f>I7188</f>
        <v/>
      </c>
      <c r="K7189" s="7">
        <f>MAR1!$B$5+MAR1!$C$5*COS(2*PI()*$C7189/365)+MAR1!$D$5*SIN(2*PI()*$C7189/365)</f>
        <v/>
      </c>
      <c r="L7189" s="7">
        <f>MAR1!$B$6+MAR1!$C$6*COS(2*PI()*$C7189/365)+MAR1!$D$6*SIN(2*PI()*$C7189/365)</f>
        <v/>
      </c>
      <c r="M7189" s="7">
        <f>MAR1!$B$7+MAR1!$C$7*COS(2*PI()*$C7189/365)+MAR1!$D$7*SIN(2*PI()*$C7189/365)</f>
        <v/>
      </c>
      <c r="N7189" s="7">
        <f>F7189-K7189</f>
        <v/>
      </c>
      <c r="O7189" s="7">
        <f>G7189-L7189</f>
        <v/>
      </c>
      <c r="P7189" s="7">
        <f>H7189-M7189</f>
        <v/>
      </c>
      <c r="Q7189" s="7">
        <f>IF($I7189=1,(N7189-MAR1!$B$11)/MAR1!$D$11,(N7189-MAR1!$C$11)/MAR1!$E$11)</f>
        <v/>
      </c>
      <c r="R7189" s="7">
        <f>IF($I7189=1,(O7189-MAR1!$B$12)/MAR1!$D$12,(O7189-MAR1!$C$12)/MAR1!$E$12)</f>
        <v/>
      </c>
      <c r="S7189" s="7">
        <f>IF($I7189=1,(P7189-MAR1!$B$13)/MAR1!$D$13,(P7189-MAR1!$C$13)/MAR1!$E$13)</f>
        <v/>
      </c>
    </row>
    <row r="7190">
      <c r="A7190" s="5" t="n">
        <v>7189</v>
      </c>
      <c r="B7190" s="5" t="n">
        <v>20</v>
      </c>
      <c r="C7190" s="5" t="n">
        <v>254</v>
      </c>
      <c r="D7190" s="5" t="n">
        <v>9</v>
      </c>
      <c r="E7190" s="5" t="n">
        <v>0</v>
      </c>
      <c r="F7190" s="5" t="n">
        <v>33.2</v>
      </c>
      <c r="G7190" s="5" t="n">
        <v>23.7</v>
      </c>
      <c r="H7190" s="5" t="n">
        <v>17.15</v>
      </c>
      <c r="I7190" s="6">
        <f>IF(E7190&gt;=Markov!$B$3,1,0)</f>
        <v/>
      </c>
      <c r="J7190" s="6">
        <f>I7189</f>
        <v/>
      </c>
      <c r="K7190" s="7">
        <f>MAR1!$B$5+MAR1!$C$5*COS(2*PI()*$C7190/365)+MAR1!$D$5*SIN(2*PI()*$C7190/365)</f>
        <v/>
      </c>
      <c r="L7190" s="7">
        <f>MAR1!$B$6+MAR1!$C$6*COS(2*PI()*$C7190/365)+MAR1!$D$6*SIN(2*PI()*$C7190/365)</f>
        <v/>
      </c>
      <c r="M7190" s="7">
        <f>MAR1!$B$7+MAR1!$C$7*COS(2*PI()*$C7190/365)+MAR1!$D$7*SIN(2*PI()*$C7190/365)</f>
        <v/>
      </c>
      <c r="N7190" s="7">
        <f>F7190-K7190</f>
        <v/>
      </c>
      <c r="O7190" s="7">
        <f>G7190-L7190</f>
        <v/>
      </c>
      <c r="P7190" s="7">
        <f>H7190-M7190</f>
        <v/>
      </c>
      <c r="Q7190" s="7">
        <f>IF($I7190=1,(N7190-MAR1!$B$11)/MAR1!$D$11,(N7190-MAR1!$C$11)/MAR1!$E$11)</f>
        <v/>
      </c>
      <c r="R7190" s="7">
        <f>IF($I7190=1,(O7190-MAR1!$B$12)/MAR1!$D$12,(O7190-MAR1!$C$12)/MAR1!$E$12)</f>
        <v/>
      </c>
      <c r="S7190" s="7">
        <f>IF($I7190=1,(P7190-MAR1!$B$13)/MAR1!$D$13,(P7190-MAR1!$C$13)/MAR1!$E$13)</f>
        <v/>
      </c>
    </row>
    <row r="7191">
      <c r="A7191" s="5" t="n">
        <v>7190</v>
      </c>
      <c r="B7191" s="5" t="n">
        <v>20</v>
      </c>
      <c r="C7191" s="5" t="n">
        <v>255</v>
      </c>
      <c r="D7191" s="5" t="n">
        <v>9</v>
      </c>
      <c r="E7191" s="5" t="n">
        <v>0</v>
      </c>
      <c r="F7191" s="5" t="n">
        <v>32.8</v>
      </c>
      <c r="G7191" s="5" t="n">
        <v>23.8</v>
      </c>
      <c r="H7191" s="5" t="n">
        <v>11.19</v>
      </c>
      <c r="I7191" s="6">
        <f>IF(E7191&gt;=Markov!$B$3,1,0)</f>
        <v/>
      </c>
      <c r="J7191" s="6">
        <f>I7190</f>
        <v/>
      </c>
      <c r="K7191" s="7">
        <f>MAR1!$B$5+MAR1!$C$5*COS(2*PI()*$C7191/365)+MAR1!$D$5*SIN(2*PI()*$C7191/365)</f>
        <v/>
      </c>
      <c r="L7191" s="7">
        <f>MAR1!$B$6+MAR1!$C$6*COS(2*PI()*$C7191/365)+MAR1!$D$6*SIN(2*PI()*$C7191/365)</f>
        <v/>
      </c>
      <c r="M7191" s="7">
        <f>MAR1!$B$7+MAR1!$C$7*COS(2*PI()*$C7191/365)+MAR1!$D$7*SIN(2*PI()*$C7191/365)</f>
        <v/>
      </c>
      <c r="N7191" s="7">
        <f>F7191-K7191</f>
        <v/>
      </c>
      <c r="O7191" s="7">
        <f>G7191-L7191</f>
        <v/>
      </c>
      <c r="P7191" s="7">
        <f>H7191-M7191</f>
        <v/>
      </c>
      <c r="Q7191" s="7">
        <f>IF($I7191=1,(N7191-MAR1!$B$11)/MAR1!$D$11,(N7191-MAR1!$C$11)/MAR1!$E$11)</f>
        <v/>
      </c>
      <c r="R7191" s="7">
        <f>IF($I7191=1,(O7191-MAR1!$B$12)/MAR1!$D$12,(O7191-MAR1!$C$12)/MAR1!$E$12)</f>
        <v/>
      </c>
      <c r="S7191" s="7">
        <f>IF($I7191=1,(P7191-MAR1!$B$13)/MAR1!$D$13,(P7191-MAR1!$C$13)/MAR1!$E$13)</f>
        <v/>
      </c>
    </row>
    <row r="7192">
      <c r="A7192" s="5" t="n">
        <v>7191</v>
      </c>
      <c r="B7192" s="5" t="n">
        <v>20</v>
      </c>
      <c r="C7192" s="5" t="n">
        <v>256</v>
      </c>
      <c r="D7192" s="5" t="n">
        <v>9</v>
      </c>
      <c r="E7192" s="5" t="n">
        <v>0</v>
      </c>
      <c r="F7192" s="5" t="n">
        <v>30.4</v>
      </c>
      <c r="G7192" s="5" t="n">
        <v>23.3</v>
      </c>
      <c r="H7192" s="5" t="n">
        <v>10.32</v>
      </c>
      <c r="I7192" s="6">
        <f>IF(E7192&gt;=Markov!$B$3,1,0)</f>
        <v/>
      </c>
      <c r="J7192" s="6">
        <f>I7191</f>
        <v/>
      </c>
      <c r="K7192" s="7">
        <f>MAR1!$B$5+MAR1!$C$5*COS(2*PI()*$C7192/365)+MAR1!$D$5*SIN(2*PI()*$C7192/365)</f>
        <v/>
      </c>
      <c r="L7192" s="7">
        <f>MAR1!$B$6+MAR1!$C$6*COS(2*PI()*$C7192/365)+MAR1!$D$6*SIN(2*PI()*$C7192/365)</f>
        <v/>
      </c>
      <c r="M7192" s="7">
        <f>MAR1!$B$7+MAR1!$C$7*COS(2*PI()*$C7192/365)+MAR1!$D$7*SIN(2*PI()*$C7192/365)</f>
        <v/>
      </c>
      <c r="N7192" s="7">
        <f>F7192-K7192</f>
        <v/>
      </c>
      <c r="O7192" s="7">
        <f>G7192-L7192</f>
        <v/>
      </c>
      <c r="P7192" s="7">
        <f>H7192-M7192</f>
        <v/>
      </c>
      <c r="Q7192" s="7">
        <f>IF($I7192=1,(N7192-MAR1!$B$11)/MAR1!$D$11,(N7192-MAR1!$C$11)/MAR1!$E$11)</f>
        <v/>
      </c>
      <c r="R7192" s="7">
        <f>IF($I7192=1,(O7192-MAR1!$B$12)/MAR1!$D$12,(O7192-MAR1!$C$12)/MAR1!$E$12)</f>
        <v/>
      </c>
      <c r="S7192" s="7">
        <f>IF($I7192=1,(P7192-MAR1!$B$13)/MAR1!$D$13,(P7192-MAR1!$C$13)/MAR1!$E$13)</f>
        <v/>
      </c>
    </row>
    <row r="7193">
      <c r="A7193" s="5" t="n">
        <v>7192</v>
      </c>
      <c r="B7193" s="5" t="n">
        <v>20</v>
      </c>
      <c r="C7193" s="5" t="n">
        <v>257</v>
      </c>
      <c r="D7193" s="5" t="n">
        <v>9</v>
      </c>
      <c r="E7193" s="5" t="n">
        <v>3.1</v>
      </c>
      <c r="F7193" s="5" t="n">
        <v>27.1</v>
      </c>
      <c r="G7193" s="5" t="n">
        <v>20</v>
      </c>
      <c r="H7193" s="5" t="n">
        <v>4.68</v>
      </c>
      <c r="I7193" s="6">
        <f>IF(E7193&gt;=Markov!$B$3,1,0)</f>
        <v/>
      </c>
      <c r="J7193" s="6">
        <f>I7192</f>
        <v/>
      </c>
      <c r="K7193" s="7">
        <f>MAR1!$B$5+MAR1!$C$5*COS(2*PI()*$C7193/365)+MAR1!$D$5*SIN(2*PI()*$C7193/365)</f>
        <v/>
      </c>
      <c r="L7193" s="7">
        <f>MAR1!$B$6+MAR1!$C$6*COS(2*PI()*$C7193/365)+MAR1!$D$6*SIN(2*PI()*$C7193/365)</f>
        <v/>
      </c>
      <c r="M7193" s="7">
        <f>MAR1!$B$7+MAR1!$C$7*COS(2*PI()*$C7193/365)+MAR1!$D$7*SIN(2*PI()*$C7193/365)</f>
        <v/>
      </c>
      <c r="N7193" s="7">
        <f>F7193-K7193</f>
        <v/>
      </c>
      <c r="O7193" s="7">
        <f>G7193-L7193</f>
        <v/>
      </c>
      <c r="P7193" s="7">
        <f>H7193-M7193</f>
        <v/>
      </c>
      <c r="Q7193" s="7">
        <f>IF($I7193=1,(N7193-MAR1!$B$11)/MAR1!$D$11,(N7193-MAR1!$C$11)/MAR1!$E$11)</f>
        <v/>
      </c>
      <c r="R7193" s="7">
        <f>IF($I7193=1,(O7193-MAR1!$B$12)/MAR1!$D$12,(O7193-MAR1!$C$12)/MAR1!$E$12)</f>
        <v/>
      </c>
      <c r="S7193" s="7">
        <f>IF($I7193=1,(P7193-MAR1!$B$13)/MAR1!$D$13,(P7193-MAR1!$C$13)/MAR1!$E$13)</f>
        <v/>
      </c>
    </row>
    <row r="7194">
      <c r="A7194" s="5" t="n">
        <v>7193</v>
      </c>
      <c r="B7194" s="5" t="n">
        <v>20</v>
      </c>
      <c r="C7194" s="5" t="n">
        <v>258</v>
      </c>
      <c r="D7194" s="5" t="n">
        <v>9</v>
      </c>
      <c r="E7194" s="5" t="n">
        <v>29.7</v>
      </c>
      <c r="F7194" s="5" t="n">
        <v>26.7</v>
      </c>
      <c r="G7194" s="5" t="n">
        <v>19.1</v>
      </c>
      <c r="H7194" s="5" t="n">
        <v>12.42</v>
      </c>
      <c r="I7194" s="6">
        <f>IF(E7194&gt;=Markov!$B$3,1,0)</f>
        <v/>
      </c>
      <c r="J7194" s="6">
        <f>I7193</f>
        <v/>
      </c>
      <c r="K7194" s="7">
        <f>MAR1!$B$5+MAR1!$C$5*COS(2*PI()*$C7194/365)+MAR1!$D$5*SIN(2*PI()*$C7194/365)</f>
        <v/>
      </c>
      <c r="L7194" s="7">
        <f>MAR1!$B$6+MAR1!$C$6*COS(2*PI()*$C7194/365)+MAR1!$D$6*SIN(2*PI()*$C7194/365)</f>
        <v/>
      </c>
      <c r="M7194" s="7">
        <f>MAR1!$B$7+MAR1!$C$7*COS(2*PI()*$C7194/365)+MAR1!$D$7*SIN(2*PI()*$C7194/365)</f>
        <v/>
      </c>
      <c r="N7194" s="7">
        <f>F7194-K7194</f>
        <v/>
      </c>
      <c r="O7194" s="7">
        <f>G7194-L7194</f>
        <v/>
      </c>
      <c r="P7194" s="7">
        <f>H7194-M7194</f>
        <v/>
      </c>
      <c r="Q7194" s="7">
        <f>IF($I7194=1,(N7194-MAR1!$B$11)/MAR1!$D$11,(N7194-MAR1!$C$11)/MAR1!$E$11)</f>
        <v/>
      </c>
      <c r="R7194" s="7">
        <f>IF($I7194=1,(O7194-MAR1!$B$12)/MAR1!$D$12,(O7194-MAR1!$C$12)/MAR1!$E$12)</f>
        <v/>
      </c>
      <c r="S7194" s="7">
        <f>IF($I7194=1,(P7194-MAR1!$B$13)/MAR1!$D$13,(P7194-MAR1!$C$13)/MAR1!$E$13)</f>
        <v/>
      </c>
    </row>
    <row r="7195">
      <c r="A7195" s="5" t="n">
        <v>7194</v>
      </c>
      <c r="B7195" s="5" t="n">
        <v>20</v>
      </c>
      <c r="C7195" s="5" t="n">
        <v>259</v>
      </c>
      <c r="D7195" s="5" t="n">
        <v>9</v>
      </c>
      <c r="E7195" s="5" t="n">
        <v>0</v>
      </c>
      <c r="F7195" s="5" t="n">
        <v>30.8</v>
      </c>
      <c r="G7195" s="5" t="n">
        <v>22</v>
      </c>
      <c r="H7195" s="5" t="n">
        <v>18.57</v>
      </c>
      <c r="I7195" s="6">
        <f>IF(E7195&gt;=Markov!$B$3,1,0)</f>
        <v/>
      </c>
      <c r="J7195" s="6">
        <f>I7194</f>
        <v/>
      </c>
      <c r="K7195" s="7">
        <f>MAR1!$B$5+MAR1!$C$5*COS(2*PI()*$C7195/365)+MAR1!$D$5*SIN(2*PI()*$C7195/365)</f>
        <v/>
      </c>
      <c r="L7195" s="7">
        <f>MAR1!$B$6+MAR1!$C$6*COS(2*PI()*$C7195/365)+MAR1!$D$6*SIN(2*PI()*$C7195/365)</f>
        <v/>
      </c>
      <c r="M7195" s="7">
        <f>MAR1!$B$7+MAR1!$C$7*COS(2*PI()*$C7195/365)+MAR1!$D$7*SIN(2*PI()*$C7195/365)</f>
        <v/>
      </c>
      <c r="N7195" s="7">
        <f>F7195-K7195</f>
        <v/>
      </c>
      <c r="O7195" s="7">
        <f>G7195-L7195</f>
        <v/>
      </c>
      <c r="P7195" s="7">
        <f>H7195-M7195</f>
        <v/>
      </c>
      <c r="Q7195" s="7">
        <f>IF($I7195=1,(N7195-MAR1!$B$11)/MAR1!$D$11,(N7195-MAR1!$C$11)/MAR1!$E$11)</f>
        <v/>
      </c>
      <c r="R7195" s="7">
        <f>IF($I7195=1,(O7195-MAR1!$B$12)/MAR1!$D$12,(O7195-MAR1!$C$12)/MAR1!$E$12)</f>
        <v/>
      </c>
      <c r="S7195" s="7">
        <f>IF($I7195=1,(P7195-MAR1!$B$13)/MAR1!$D$13,(P7195-MAR1!$C$13)/MAR1!$E$13)</f>
        <v/>
      </c>
    </row>
    <row r="7196">
      <c r="A7196" s="5" t="n">
        <v>7195</v>
      </c>
      <c r="B7196" s="5" t="n">
        <v>20</v>
      </c>
      <c r="C7196" s="5" t="n">
        <v>260</v>
      </c>
      <c r="D7196" s="5" t="n">
        <v>9</v>
      </c>
      <c r="E7196" s="5" t="n">
        <v>0</v>
      </c>
      <c r="F7196" s="5" t="n">
        <v>32.7</v>
      </c>
      <c r="G7196" s="5" t="n">
        <v>21.8</v>
      </c>
      <c r="H7196" s="5" t="n">
        <v>19.64</v>
      </c>
      <c r="I7196" s="6">
        <f>IF(E7196&gt;=Markov!$B$3,1,0)</f>
        <v/>
      </c>
      <c r="J7196" s="6">
        <f>I7195</f>
        <v/>
      </c>
      <c r="K7196" s="7">
        <f>MAR1!$B$5+MAR1!$C$5*COS(2*PI()*$C7196/365)+MAR1!$D$5*SIN(2*PI()*$C7196/365)</f>
        <v/>
      </c>
      <c r="L7196" s="7">
        <f>MAR1!$B$6+MAR1!$C$6*COS(2*PI()*$C7196/365)+MAR1!$D$6*SIN(2*PI()*$C7196/365)</f>
        <v/>
      </c>
      <c r="M7196" s="7">
        <f>MAR1!$B$7+MAR1!$C$7*COS(2*PI()*$C7196/365)+MAR1!$D$7*SIN(2*PI()*$C7196/365)</f>
        <v/>
      </c>
      <c r="N7196" s="7">
        <f>F7196-K7196</f>
        <v/>
      </c>
      <c r="O7196" s="7">
        <f>G7196-L7196</f>
        <v/>
      </c>
      <c r="P7196" s="7">
        <f>H7196-M7196</f>
        <v/>
      </c>
      <c r="Q7196" s="7">
        <f>IF($I7196=1,(N7196-MAR1!$B$11)/MAR1!$D$11,(N7196-MAR1!$C$11)/MAR1!$E$11)</f>
        <v/>
      </c>
      <c r="R7196" s="7">
        <f>IF($I7196=1,(O7196-MAR1!$B$12)/MAR1!$D$12,(O7196-MAR1!$C$12)/MAR1!$E$12)</f>
        <v/>
      </c>
      <c r="S7196" s="7">
        <f>IF($I7196=1,(P7196-MAR1!$B$13)/MAR1!$D$13,(P7196-MAR1!$C$13)/MAR1!$E$13)</f>
        <v/>
      </c>
    </row>
    <row r="7197">
      <c r="A7197" s="5" t="n">
        <v>7196</v>
      </c>
      <c r="B7197" s="5" t="n">
        <v>20</v>
      </c>
      <c r="C7197" s="5" t="n">
        <v>261</v>
      </c>
      <c r="D7197" s="5" t="n">
        <v>9</v>
      </c>
      <c r="E7197" s="5" t="n">
        <v>13.3</v>
      </c>
      <c r="F7197" s="5" t="n">
        <v>29.2</v>
      </c>
      <c r="G7197" s="5" t="n">
        <v>22</v>
      </c>
      <c r="H7197" s="5" t="n">
        <v>10.21</v>
      </c>
      <c r="I7197" s="6">
        <f>IF(E7197&gt;=Markov!$B$3,1,0)</f>
        <v/>
      </c>
      <c r="J7197" s="6">
        <f>I7196</f>
        <v/>
      </c>
      <c r="K7197" s="7">
        <f>MAR1!$B$5+MAR1!$C$5*COS(2*PI()*$C7197/365)+MAR1!$D$5*SIN(2*PI()*$C7197/365)</f>
        <v/>
      </c>
      <c r="L7197" s="7">
        <f>MAR1!$B$6+MAR1!$C$6*COS(2*PI()*$C7197/365)+MAR1!$D$6*SIN(2*PI()*$C7197/365)</f>
        <v/>
      </c>
      <c r="M7197" s="7">
        <f>MAR1!$B$7+MAR1!$C$7*COS(2*PI()*$C7197/365)+MAR1!$D$7*SIN(2*PI()*$C7197/365)</f>
        <v/>
      </c>
      <c r="N7197" s="7">
        <f>F7197-K7197</f>
        <v/>
      </c>
      <c r="O7197" s="7">
        <f>G7197-L7197</f>
        <v/>
      </c>
      <c r="P7197" s="7">
        <f>H7197-M7197</f>
        <v/>
      </c>
      <c r="Q7197" s="7">
        <f>IF($I7197=1,(N7197-MAR1!$B$11)/MAR1!$D$11,(N7197-MAR1!$C$11)/MAR1!$E$11)</f>
        <v/>
      </c>
      <c r="R7197" s="7">
        <f>IF($I7197=1,(O7197-MAR1!$B$12)/MAR1!$D$12,(O7197-MAR1!$C$12)/MAR1!$E$12)</f>
        <v/>
      </c>
      <c r="S7197" s="7">
        <f>IF($I7197=1,(P7197-MAR1!$B$13)/MAR1!$D$13,(P7197-MAR1!$C$13)/MAR1!$E$13)</f>
        <v/>
      </c>
    </row>
    <row r="7198">
      <c r="A7198" s="5" t="n">
        <v>7197</v>
      </c>
      <c r="B7198" s="5" t="n">
        <v>20</v>
      </c>
      <c r="C7198" s="5" t="n">
        <v>262</v>
      </c>
      <c r="D7198" s="5" t="n">
        <v>9</v>
      </c>
      <c r="E7198" s="5" t="n">
        <v>0</v>
      </c>
      <c r="F7198" s="5" t="n">
        <v>29.7</v>
      </c>
      <c r="G7198" s="5" t="n">
        <v>22.1</v>
      </c>
      <c r="H7198" s="5" t="n">
        <v>15.49</v>
      </c>
      <c r="I7198" s="6">
        <f>IF(E7198&gt;=Markov!$B$3,1,0)</f>
        <v/>
      </c>
      <c r="J7198" s="6">
        <f>I7197</f>
        <v/>
      </c>
      <c r="K7198" s="7">
        <f>MAR1!$B$5+MAR1!$C$5*COS(2*PI()*$C7198/365)+MAR1!$D$5*SIN(2*PI()*$C7198/365)</f>
        <v/>
      </c>
      <c r="L7198" s="7">
        <f>MAR1!$B$6+MAR1!$C$6*COS(2*PI()*$C7198/365)+MAR1!$D$6*SIN(2*PI()*$C7198/365)</f>
        <v/>
      </c>
      <c r="M7198" s="7">
        <f>MAR1!$B$7+MAR1!$C$7*COS(2*PI()*$C7198/365)+MAR1!$D$7*SIN(2*PI()*$C7198/365)</f>
        <v/>
      </c>
      <c r="N7198" s="7">
        <f>F7198-K7198</f>
        <v/>
      </c>
      <c r="O7198" s="7">
        <f>G7198-L7198</f>
        <v/>
      </c>
      <c r="P7198" s="7">
        <f>H7198-M7198</f>
        <v/>
      </c>
      <c r="Q7198" s="7">
        <f>IF($I7198=1,(N7198-MAR1!$B$11)/MAR1!$D$11,(N7198-MAR1!$C$11)/MAR1!$E$11)</f>
        <v/>
      </c>
      <c r="R7198" s="7">
        <f>IF($I7198=1,(O7198-MAR1!$B$12)/MAR1!$D$12,(O7198-MAR1!$C$12)/MAR1!$E$12)</f>
        <v/>
      </c>
      <c r="S7198" s="7">
        <f>IF($I7198=1,(P7198-MAR1!$B$13)/MAR1!$D$13,(P7198-MAR1!$C$13)/MAR1!$E$13)</f>
        <v/>
      </c>
    </row>
    <row r="7199">
      <c r="A7199" s="5" t="n">
        <v>7198</v>
      </c>
      <c r="B7199" s="5" t="n">
        <v>20</v>
      </c>
      <c r="C7199" s="5" t="n">
        <v>263</v>
      </c>
      <c r="D7199" s="5" t="n">
        <v>9</v>
      </c>
      <c r="E7199" s="5" t="n">
        <v>0</v>
      </c>
      <c r="F7199" s="5" t="n">
        <v>31.5</v>
      </c>
      <c r="G7199" s="5" t="n">
        <v>22.2</v>
      </c>
      <c r="H7199" s="5" t="n">
        <v>11.94</v>
      </c>
      <c r="I7199" s="6">
        <f>IF(E7199&gt;=Markov!$B$3,1,0)</f>
        <v/>
      </c>
      <c r="J7199" s="6">
        <f>I7198</f>
        <v/>
      </c>
      <c r="K7199" s="7">
        <f>MAR1!$B$5+MAR1!$C$5*COS(2*PI()*$C7199/365)+MAR1!$D$5*SIN(2*PI()*$C7199/365)</f>
        <v/>
      </c>
      <c r="L7199" s="7">
        <f>MAR1!$B$6+MAR1!$C$6*COS(2*PI()*$C7199/365)+MAR1!$D$6*SIN(2*PI()*$C7199/365)</f>
        <v/>
      </c>
      <c r="M7199" s="7">
        <f>MAR1!$B$7+MAR1!$C$7*COS(2*PI()*$C7199/365)+MAR1!$D$7*SIN(2*PI()*$C7199/365)</f>
        <v/>
      </c>
      <c r="N7199" s="7">
        <f>F7199-K7199</f>
        <v/>
      </c>
      <c r="O7199" s="7">
        <f>G7199-L7199</f>
        <v/>
      </c>
      <c r="P7199" s="7">
        <f>H7199-M7199</f>
        <v/>
      </c>
      <c r="Q7199" s="7">
        <f>IF($I7199=1,(N7199-MAR1!$B$11)/MAR1!$D$11,(N7199-MAR1!$C$11)/MAR1!$E$11)</f>
        <v/>
      </c>
      <c r="R7199" s="7">
        <f>IF($I7199=1,(O7199-MAR1!$B$12)/MAR1!$D$12,(O7199-MAR1!$C$12)/MAR1!$E$12)</f>
        <v/>
      </c>
      <c r="S7199" s="7">
        <f>IF($I7199=1,(P7199-MAR1!$B$13)/MAR1!$D$13,(P7199-MAR1!$C$13)/MAR1!$E$13)</f>
        <v/>
      </c>
    </row>
    <row r="7200">
      <c r="A7200" s="5" t="n">
        <v>7199</v>
      </c>
      <c r="B7200" s="5" t="n">
        <v>20</v>
      </c>
      <c r="C7200" s="5" t="n">
        <v>264</v>
      </c>
      <c r="D7200" s="5" t="n">
        <v>9</v>
      </c>
      <c r="E7200" s="5" t="n">
        <v>0</v>
      </c>
      <c r="F7200" s="5" t="n">
        <v>30.1</v>
      </c>
      <c r="G7200" s="5" t="n">
        <v>21.1</v>
      </c>
      <c r="H7200" s="5" t="n">
        <v>12.77</v>
      </c>
      <c r="I7200" s="6">
        <f>IF(E7200&gt;=Markov!$B$3,1,0)</f>
        <v/>
      </c>
      <c r="J7200" s="6">
        <f>I7199</f>
        <v/>
      </c>
      <c r="K7200" s="7">
        <f>MAR1!$B$5+MAR1!$C$5*COS(2*PI()*$C7200/365)+MAR1!$D$5*SIN(2*PI()*$C7200/365)</f>
        <v/>
      </c>
      <c r="L7200" s="7">
        <f>MAR1!$B$6+MAR1!$C$6*COS(2*PI()*$C7200/365)+MAR1!$D$6*SIN(2*PI()*$C7200/365)</f>
        <v/>
      </c>
      <c r="M7200" s="7">
        <f>MAR1!$B$7+MAR1!$C$7*COS(2*PI()*$C7200/365)+MAR1!$D$7*SIN(2*PI()*$C7200/365)</f>
        <v/>
      </c>
      <c r="N7200" s="7">
        <f>F7200-K7200</f>
        <v/>
      </c>
      <c r="O7200" s="7">
        <f>G7200-L7200</f>
        <v/>
      </c>
      <c r="P7200" s="7">
        <f>H7200-M7200</f>
        <v/>
      </c>
      <c r="Q7200" s="7">
        <f>IF($I7200=1,(N7200-MAR1!$B$11)/MAR1!$D$11,(N7200-MAR1!$C$11)/MAR1!$E$11)</f>
        <v/>
      </c>
      <c r="R7200" s="7">
        <f>IF($I7200=1,(O7200-MAR1!$B$12)/MAR1!$D$12,(O7200-MAR1!$C$12)/MAR1!$E$12)</f>
        <v/>
      </c>
      <c r="S7200" s="7">
        <f>IF($I7200=1,(P7200-MAR1!$B$13)/MAR1!$D$13,(P7200-MAR1!$C$13)/MAR1!$E$13)</f>
        <v/>
      </c>
    </row>
    <row r="7201">
      <c r="A7201" s="5" t="n">
        <v>7200</v>
      </c>
      <c r="B7201" s="5" t="n">
        <v>20</v>
      </c>
      <c r="C7201" s="5" t="n">
        <v>265</v>
      </c>
      <c r="D7201" s="5" t="n">
        <v>9</v>
      </c>
      <c r="E7201" s="5" t="n">
        <v>6.5</v>
      </c>
      <c r="F7201" s="5" t="n">
        <v>28.5</v>
      </c>
      <c r="G7201" s="5" t="n">
        <v>20.6</v>
      </c>
      <c r="H7201" s="5" t="n">
        <v>11.2</v>
      </c>
      <c r="I7201" s="6">
        <f>IF(E7201&gt;=Markov!$B$3,1,0)</f>
        <v/>
      </c>
      <c r="J7201" s="6">
        <f>I7200</f>
        <v/>
      </c>
      <c r="K7201" s="7">
        <f>MAR1!$B$5+MAR1!$C$5*COS(2*PI()*$C7201/365)+MAR1!$D$5*SIN(2*PI()*$C7201/365)</f>
        <v/>
      </c>
      <c r="L7201" s="7">
        <f>MAR1!$B$6+MAR1!$C$6*COS(2*PI()*$C7201/365)+MAR1!$D$6*SIN(2*PI()*$C7201/365)</f>
        <v/>
      </c>
      <c r="M7201" s="7">
        <f>MAR1!$B$7+MAR1!$C$7*COS(2*PI()*$C7201/365)+MAR1!$D$7*SIN(2*PI()*$C7201/365)</f>
        <v/>
      </c>
      <c r="N7201" s="7">
        <f>F7201-K7201</f>
        <v/>
      </c>
      <c r="O7201" s="7">
        <f>G7201-L7201</f>
        <v/>
      </c>
      <c r="P7201" s="7">
        <f>H7201-M7201</f>
        <v/>
      </c>
      <c r="Q7201" s="7">
        <f>IF($I7201=1,(N7201-MAR1!$B$11)/MAR1!$D$11,(N7201-MAR1!$C$11)/MAR1!$E$11)</f>
        <v/>
      </c>
      <c r="R7201" s="7">
        <f>IF($I7201=1,(O7201-MAR1!$B$12)/MAR1!$D$12,(O7201-MAR1!$C$12)/MAR1!$E$12)</f>
        <v/>
      </c>
      <c r="S7201" s="7">
        <f>IF($I7201=1,(P7201-MAR1!$B$13)/MAR1!$D$13,(P7201-MAR1!$C$13)/MAR1!$E$13)</f>
        <v/>
      </c>
    </row>
    <row r="7202">
      <c r="A7202" s="5" t="n">
        <v>7201</v>
      </c>
      <c r="B7202" s="5" t="n">
        <v>20</v>
      </c>
      <c r="C7202" s="5" t="n">
        <v>266</v>
      </c>
      <c r="D7202" s="5" t="n">
        <v>9</v>
      </c>
      <c r="E7202" s="5" t="n">
        <v>0.4</v>
      </c>
      <c r="F7202" s="5" t="n">
        <v>27.1</v>
      </c>
      <c r="G7202" s="5" t="n">
        <v>21.5</v>
      </c>
      <c r="H7202" s="5" t="n">
        <v>17.95</v>
      </c>
      <c r="I7202" s="6">
        <f>IF(E7202&gt;=Markov!$B$3,1,0)</f>
        <v/>
      </c>
      <c r="J7202" s="6">
        <f>I7201</f>
        <v/>
      </c>
      <c r="K7202" s="7">
        <f>MAR1!$B$5+MAR1!$C$5*COS(2*PI()*$C7202/365)+MAR1!$D$5*SIN(2*PI()*$C7202/365)</f>
        <v/>
      </c>
      <c r="L7202" s="7">
        <f>MAR1!$B$6+MAR1!$C$6*COS(2*PI()*$C7202/365)+MAR1!$D$6*SIN(2*PI()*$C7202/365)</f>
        <v/>
      </c>
      <c r="M7202" s="7">
        <f>MAR1!$B$7+MAR1!$C$7*COS(2*PI()*$C7202/365)+MAR1!$D$7*SIN(2*PI()*$C7202/365)</f>
        <v/>
      </c>
      <c r="N7202" s="7">
        <f>F7202-K7202</f>
        <v/>
      </c>
      <c r="O7202" s="7">
        <f>G7202-L7202</f>
        <v/>
      </c>
      <c r="P7202" s="7">
        <f>H7202-M7202</f>
        <v/>
      </c>
      <c r="Q7202" s="7">
        <f>IF($I7202=1,(N7202-MAR1!$B$11)/MAR1!$D$11,(N7202-MAR1!$C$11)/MAR1!$E$11)</f>
        <v/>
      </c>
      <c r="R7202" s="7">
        <f>IF($I7202=1,(O7202-MAR1!$B$12)/MAR1!$D$12,(O7202-MAR1!$C$12)/MAR1!$E$12)</f>
        <v/>
      </c>
      <c r="S7202" s="7">
        <f>IF($I7202=1,(P7202-MAR1!$B$13)/MAR1!$D$13,(P7202-MAR1!$C$13)/MAR1!$E$13)</f>
        <v/>
      </c>
    </row>
    <row r="7203">
      <c r="A7203" s="5" t="n">
        <v>7202</v>
      </c>
      <c r="B7203" s="5" t="n">
        <v>20</v>
      </c>
      <c r="C7203" s="5" t="n">
        <v>267</v>
      </c>
      <c r="D7203" s="5" t="n">
        <v>9</v>
      </c>
      <c r="E7203" s="5" t="n">
        <v>0.1</v>
      </c>
      <c r="F7203" s="5" t="n">
        <v>27.5</v>
      </c>
      <c r="G7203" s="5" t="n">
        <v>21.5</v>
      </c>
      <c r="H7203" s="5" t="n">
        <v>12.77</v>
      </c>
      <c r="I7203" s="6">
        <f>IF(E7203&gt;=Markov!$B$3,1,0)</f>
        <v/>
      </c>
      <c r="J7203" s="6">
        <f>I7202</f>
        <v/>
      </c>
      <c r="K7203" s="7">
        <f>MAR1!$B$5+MAR1!$C$5*COS(2*PI()*$C7203/365)+MAR1!$D$5*SIN(2*PI()*$C7203/365)</f>
        <v/>
      </c>
      <c r="L7203" s="7">
        <f>MAR1!$B$6+MAR1!$C$6*COS(2*PI()*$C7203/365)+MAR1!$D$6*SIN(2*PI()*$C7203/365)</f>
        <v/>
      </c>
      <c r="M7203" s="7">
        <f>MAR1!$B$7+MAR1!$C$7*COS(2*PI()*$C7203/365)+MAR1!$D$7*SIN(2*PI()*$C7203/365)</f>
        <v/>
      </c>
      <c r="N7203" s="7">
        <f>F7203-K7203</f>
        <v/>
      </c>
      <c r="O7203" s="7">
        <f>G7203-L7203</f>
        <v/>
      </c>
      <c r="P7203" s="7">
        <f>H7203-M7203</f>
        <v/>
      </c>
      <c r="Q7203" s="7">
        <f>IF($I7203=1,(N7203-MAR1!$B$11)/MAR1!$D$11,(N7203-MAR1!$C$11)/MAR1!$E$11)</f>
        <v/>
      </c>
      <c r="R7203" s="7">
        <f>IF($I7203=1,(O7203-MAR1!$B$12)/MAR1!$D$12,(O7203-MAR1!$C$12)/MAR1!$E$12)</f>
        <v/>
      </c>
      <c r="S7203" s="7">
        <f>IF($I7203=1,(P7203-MAR1!$B$13)/MAR1!$D$13,(P7203-MAR1!$C$13)/MAR1!$E$13)</f>
        <v/>
      </c>
    </row>
    <row r="7204">
      <c r="A7204" s="5" t="n">
        <v>7203</v>
      </c>
      <c r="B7204" s="5" t="n">
        <v>20</v>
      </c>
      <c r="C7204" s="5" t="n">
        <v>268</v>
      </c>
      <c r="D7204" s="5" t="n">
        <v>9</v>
      </c>
      <c r="E7204" s="5" t="n">
        <v>0.1</v>
      </c>
      <c r="F7204" s="5" t="n">
        <v>25.7</v>
      </c>
      <c r="G7204" s="5" t="n">
        <v>18.3</v>
      </c>
      <c r="H7204" s="5" t="n">
        <v>8.699999999999999</v>
      </c>
      <c r="I7204" s="6">
        <f>IF(E7204&gt;=Markov!$B$3,1,0)</f>
        <v/>
      </c>
      <c r="J7204" s="6">
        <f>I7203</f>
        <v/>
      </c>
      <c r="K7204" s="7">
        <f>MAR1!$B$5+MAR1!$C$5*COS(2*PI()*$C7204/365)+MAR1!$D$5*SIN(2*PI()*$C7204/365)</f>
        <v/>
      </c>
      <c r="L7204" s="7">
        <f>MAR1!$B$6+MAR1!$C$6*COS(2*PI()*$C7204/365)+MAR1!$D$6*SIN(2*PI()*$C7204/365)</f>
        <v/>
      </c>
      <c r="M7204" s="7">
        <f>MAR1!$B$7+MAR1!$C$7*COS(2*PI()*$C7204/365)+MAR1!$D$7*SIN(2*PI()*$C7204/365)</f>
        <v/>
      </c>
      <c r="N7204" s="7">
        <f>F7204-K7204</f>
        <v/>
      </c>
      <c r="O7204" s="7">
        <f>G7204-L7204</f>
        <v/>
      </c>
      <c r="P7204" s="7">
        <f>H7204-M7204</f>
        <v/>
      </c>
      <c r="Q7204" s="7">
        <f>IF($I7204=1,(N7204-MAR1!$B$11)/MAR1!$D$11,(N7204-MAR1!$C$11)/MAR1!$E$11)</f>
        <v/>
      </c>
      <c r="R7204" s="7">
        <f>IF($I7204=1,(O7204-MAR1!$B$12)/MAR1!$D$12,(O7204-MAR1!$C$12)/MAR1!$E$12)</f>
        <v/>
      </c>
      <c r="S7204" s="7">
        <f>IF($I7204=1,(P7204-MAR1!$B$13)/MAR1!$D$13,(P7204-MAR1!$C$13)/MAR1!$E$13)</f>
        <v/>
      </c>
    </row>
    <row r="7205">
      <c r="A7205" s="5" t="n">
        <v>7204</v>
      </c>
      <c r="B7205" s="5" t="n">
        <v>20</v>
      </c>
      <c r="C7205" s="5" t="n">
        <v>269</v>
      </c>
      <c r="D7205" s="5" t="n">
        <v>9</v>
      </c>
      <c r="E7205" s="5" t="n">
        <v>2.1</v>
      </c>
      <c r="F7205" s="5" t="n">
        <v>25.7</v>
      </c>
      <c r="G7205" s="5" t="n">
        <v>17.4</v>
      </c>
      <c r="H7205" s="5" t="n">
        <v>12.02</v>
      </c>
      <c r="I7205" s="6">
        <f>IF(E7205&gt;=Markov!$B$3,1,0)</f>
        <v/>
      </c>
      <c r="J7205" s="6">
        <f>I7204</f>
        <v/>
      </c>
      <c r="K7205" s="7">
        <f>MAR1!$B$5+MAR1!$C$5*COS(2*PI()*$C7205/365)+MAR1!$D$5*SIN(2*PI()*$C7205/365)</f>
        <v/>
      </c>
      <c r="L7205" s="7">
        <f>MAR1!$B$6+MAR1!$C$6*COS(2*PI()*$C7205/365)+MAR1!$D$6*SIN(2*PI()*$C7205/365)</f>
        <v/>
      </c>
      <c r="M7205" s="7">
        <f>MAR1!$B$7+MAR1!$C$7*COS(2*PI()*$C7205/365)+MAR1!$D$7*SIN(2*PI()*$C7205/365)</f>
        <v/>
      </c>
      <c r="N7205" s="7">
        <f>F7205-K7205</f>
        <v/>
      </c>
      <c r="O7205" s="7">
        <f>G7205-L7205</f>
        <v/>
      </c>
      <c r="P7205" s="7">
        <f>H7205-M7205</f>
        <v/>
      </c>
      <c r="Q7205" s="7">
        <f>IF($I7205=1,(N7205-MAR1!$B$11)/MAR1!$D$11,(N7205-MAR1!$C$11)/MAR1!$E$11)</f>
        <v/>
      </c>
      <c r="R7205" s="7">
        <f>IF($I7205=1,(O7205-MAR1!$B$12)/MAR1!$D$12,(O7205-MAR1!$C$12)/MAR1!$E$12)</f>
        <v/>
      </c>
      <c r="S7205" s="7">
        <f>IF($I7205=1,(P7205-MAR1!$B$13)/MAR1!$D$13,(P7205-MAR1!$C$13)/MAR1!$E$13)</f>
        <v/>
      </c>
    </row>
    <row r="7206">
      <c r="A7206" s="5" t="n">
        <v>7205</v>
      </c>
      <c r="B7206" s="5" t="n">
        <v>20</v>
      </c>
      <c r="C7206" s="5" t="n">
        <v>270</v>
      </c>
      <c r="D7206" s="5" t="n">
        <v>9</v>
      </c>
      <c r="E7206" s="5" t="n">
        <v>0</v>
      </c>
      <c r="F7206" s="5" t="n">
        <v>24.8</v>
      </c>
      <c r="G7206" s="5" t="n">
        <v>19.1</v>
      </c>
      <c r="H7206" s="5" t="n">
        <v>13.43</v>
      </c>
      <c r="I7206" s="6">
        <f>IF(E7206&gt;=Markov!$B$3,1,0)</f>
        <v/>
      </c>
      <c r="J7206" s="6">
        <f>I7205</f>
        <v/>
      </c>
      <c r="K7206" s="7">
        <f>MAR1!$B$5+MAR1!$C$5*COS(2*PI()*$C7206/365)+MAR1!$D$5*SIN(2*PI()*$C7206/365)</f>
        <v/>
      </c>
      <c r="L7206" s="7">
        <f>MAR1!$B$6+MAR1!$C$6*COS(2*PI()*$C7206/365)+MAR1!$D$6*SIN(2*PI()*$C7206/365)</f>
        <v/>
      </c>
      <c r="M7206" s="7">
        <f>MAR1!$B$7+MAR1!$C$7*COS(2*PI()*$C7206/365)+MAR1!$D$7*SIN(2*PI()*$C7206/365)</f>
        <v/>
      </c>
      <c r="N7206" s="7">
        <f>F7206-K7206</f>
        <v/>
      </c>
      <c r="O7206" s="7">
        <f>G7206-L7206</f>
        <v/>
      </c>
      <c r="P7206" s="7">
        <f>H7206-M7206</f>
        <v/>
      </c>
      <c r="Q7206" s="7">
        <f>IF($I7206=1,(N7206-MAR1!$B$11)/MAR1!$D$11,(N7206-MAR1!$C$11)/MAR1!$E$11)</f>
        <v/>
      </c>
      <c r="R7206" s="7">
        <f>IF($I7206=1,(O7206-MAR1!$B$12)/MAR1!$D$12,(O7206-MAR1!$C$12)/MAR1!$E$12)</f>
        <v/>
      </c>
      <c r="S7206" s="7">
        <f>IF($I7206=1,(P7206-MAR1!$B$13)/MAR1!$D$13,(P7206-MAR1!$C$13)/MAR1!$E$13)</f>
        <v/>
      </c>
    </row>
    <row r="7207">
      <c r="A7207" s="5" t="n">
        <v>7206</v>
      </c>
      <c r="B7207" s="5" t="n">
        <v>20</v>
      </c>
      <c r="C7207" s="5" t="n">
        <v>271</v>
      </c>
      <c r="D7207" s="5" t="n">
        <v>9</v>
      </c>
      <c r="E7207" s="5" t="n">
        <v>0</v>
      </c>
      <c r="F7207" s="5" t="n">
        <v>25.4</v>
      </c>
      <c r="G7207" s="5" t="n">
        <v>19.6</v>
      </c>
      <c r="H7207" s="5" t="n">
        <v>11.26</v>
      </c>
      <c r="I7207" s="6">
        <f>IF(E7207&gt;=Markov!$B$3,1,0)</f>
        <v/>
      </c>
      <c r="J7207" s="6">
        <f>I7206</f>
        <v/>
      </c>
      <c r="K7207" s="7">
        <f>MAR1!$B$5+MAR1!$C$5*COS(2*PI()*$C7207/365)+MAR1!$D$5*SIN(2*PI()*$C7207/365)</f>
        <v/>
      </c>
      <c r="L7207" s="7">
        <f>MAR1!$B$6+MAR1!$C$6*COS(2*PI()*$C7207/365)+MAR1!$D$6*SIN(2*PI()*$C7207/365)</f>
        <v/>
      </c>
      <c r="M7207" s="7">
        <f>MAR1!$B$7+MAR1!$C$7*COS(2*PI()*$C7207/365)+MAR1!$D$7*SIN(2*PI()*$C7207/365)</f>
        <v/>
      </c>
      <c r="N7207" s="7">
        <f>F7207-K7207</f>
        <v/>
      </c>
      <c r="O7207" s="7">
        <f>G7207-L7207</f>
        <v/>
      </c>
      <c r="P7207" s="7">
        <f>H7207-M7207</f>
        <v/>
      </c>
      <c r="Q7207" s="7">
        <f>IF($I7207=1,(N7207-MAR1!$B$11)/MAR1!$D$11,(N7207-MAR1!$C$11)/MAR1!$E$11)</f>
        <v/>
      </c>
      <c r="R7207" s="7">
        <f>IF($I7207=1,(O7207-MAR1!$B$12)/MAR1!$D$12,(O7207-MAR1!$C$12)/MAR1!$E$12)</f>
        <v/>
      </c>
      <c r="S7207" s="7">
        <f>IF($I7207=1,(P7207-MAR1!$B$13)/MAR1!$D$13,(P7207-MAR1!$C$13)/MAR1!$E$13)</f>
        <v/>
      </c>
    </row>
    <row r="7208">
      <c r="A7208" s="5" t="n">
        <v>7207</v>
      </c>
      <c r="B7208" s="5" t="n">
        <v>20</v>
      </c>
      <c r="C7208" s="5" t="n">
        <v>272</v>
      </c>
      <c r="D7208" s="5" t="n">
        <v>9</v>
      </c>
      <c r="E7208" s="5" t="n">
        <v>0</v>
      </c>
      <c r="F7208" s="5" t="n">
        <v>27.8</v>
      </c>
      <c r="G7208" s="5" t="n">
        <v>19.5</v>
      </c>
      <c r="H7208" s="5" t="n">
        <v>9.210000000000001</v>
      </c>
      <c r="I7208" s="6">
        <f>IF(E7208&gt;=Markov!$B$3,1,0)</f>
        <v/>
      </c>
      <c r="J7208" s="6">
        <f>I7207</f>
        <v/>
      </c>
      <c r="K7208" s="7">
        <f>MAR1!$B$5+MAR1!$C$5*COS(2*PI()*$C7208/365)+MAR1!$D$5*SIN(2*PI()*$C7208/365)</f>
        <v/>
      </c>
      <c r="L7208" s="7">
        <f>MAR1!$B$6+MAR1!$C$6*COS(2*PI()*$C7208/365)+MAR1!$D$6*SIN(2*PI()*$C7208/365)</f>
        <v/>
      </c>
      <c r="M7208" s="7">
        <f>MAR1!$B$7+MAR1!$C$7*COS(2*PI()*$C7208/365)+MAR1!$D$7*SIN(2*PI()*$C7208/365)</f>
        <v/>
      </c>
      <c r="N7208" s="7">
        <f>F7208-K7208</f>
        <v/>
      </c>
      <c r="O7208" s="7">
        <f>G7208-L7208</f>
        <v/>
      </c>
      <c r="P7208" s="7">
        <f>H7208-M7208</f>
        <v/>
      </c>
      <c r="Q7208" s="7">
        <f>IF($I7208=1,(N7208-MAR1!$B$11)/MAR1!$D$11,(N7208-MAR1!$C$11)/MAR1!$E$11)</f>
        <v/>
      </c>
      <c r="R7208" s="7">
        <f>IF($I7208=1,(O7208-MAR1!$B$12)/MAR1!$D$12,(O7208-MAR1!$C$12)/MAR1!$E$12)</f>
        <v/>
      </c>
      <c r="S7208" s="7">
        <f>IF($I7208=1,(P7208-MAR1!$B$13)/MAR1!$D$13,(P7208-MAR1!$C$13)/MAR1!$E$13)</f>
        <v/>
      </c>
    </row>
    <row r="7209">
      <c r="A7209" s="5" t="n">
        <v>7208</v>
      </c>
      <c r="B7209" s="5" t="n">
        <v>20</v>
      </c>
      <c r="C7209" s="5" t="n">
        <v>273</v>
      </c>
      <c r="D7209" s="5" t="n">
        <v>9</v>
      </c>
      <c r="E7209" s="5" t="n">
        <v>0</v>
      </c>
      <c r="F7209" s="5" t="n">
        <v>29.3</v>
      </c>
      <c r="G7209" s="5" t="n">
        <v>19.6</v>
      </c>
      <c r="H7209" s="5" t="n">
        <v>18.38</v>
      </c>
      <c r="I7209" s="6">
        <f>IF(E7209&gt;=Markov!$B$3,1,0)</f>
        <v/>
      </c>
      <c r="J7209" s="6">
        <f>I7208</f>
        <v/>
      </c>
      <c r="K7209" s="7">
        <f>MAR1!$B$5+MAR1!$C$5*COS(2*PI()*$C7209/365)+MAR1!$D$5*SIN(2*PI()*$C7209/365)</f>
        <v/>
      </c>
      <c r="L7209" s="7">
        <f>MAR1!$B$6+MAR1!$C$6*COS(2*PI()*$C7209/365)+MAR1!$D$6*SIN(2*PI()*$C7209/365)</f>
        <v/>
      </c>
      <c r="M7209" s="7">
        <f>MAR1!$B$7+MAR1!$C$7*COS(2*PI()*$C7209/365)+MAR1!$D$7*SIN(2*PI()*$C7209/365)</f>
        <v/>
      </c>
      <c r="N7209" s="7">
        <f>F7209-K7209</f>
        <v/>
      </c>
      <c r="O7209" s="7">
        <f>G7209-L7209</f>
        <v/>
      </c>
      <c r="P7209" s="7">
        <f>H7209-M7209</f>
        <v/>
      </c>
      <c r="Q7209" s="7">
        <f>IF($I7209=1,(N7209-MAR1!$B$11)/MAR1!$D$11,(N7209-MAR1!$C$11)/MAR1!$E$11)</f>
        <v/>
      </c>
      <c r="R7209" s="7">
        <f>IF($I7209=1,(O7209-MAR1!$B$12)/MAR1!$D$12,(O7209-MAR1!$C$12)/MAR1!$E$12)</f>
        <v/>
      </c>
      <c r="S7209" s="7">
        <f>IF($I7209=1,(P7209-MAR1!$B$13)/MAR1!$D$13,(P7209-MAR1!$C$13)/MAR1!$E$13)</f>
        <v/>
      </c>
    </row>
    <row r="7210">
      <c r="A7210" s="5" t="n">
        <v>7209</v>
      </c>
      <c r="B7210" s="5" t="n">
        <v>20</v>
      </c>
      <c r="C7210" s="5" t="n">
        <v>274</v>
      </c>
      <c r="D7210" s="5" t="n">
        <v>10</v>
      </c>
      <c r="E7210" s="5" t="n">
        <v>0</v>
      </c>
      <c r="F7210" s="5" t="n">
        <v>31.8</v>
      </c>
      <c r="G7210" s="5" t="n">
        <v>20.9</v>
      </c>
      <c r="H7210" s="5" t="n">
        <v>18.28</v>
      </c>
      <c r="I7210" s="6">
        <f>IF(E7210&gt;=Markov!$B$3,1,0)</f>
        <v/>
      </c>
      <c r="J7210" s="6">
        <f>I7209</f>
        <v/>
      </c>
      <c r="K7210" s="7">
        <f>MAR1!$B$5+MAR1!$C$5*COS(2*PI()*$C7210/365)+MAR1!$D$5*SIN(2*PI()*$C7210/365)</f>
        <v/>
      </c>
      <c r="L7210" s="7">
        <f>MAR1!$B$6+MAR1!$C$6*COS(2*PI()*$C7210/365)+MAR1!$D$6*SIN(2*PI()*$C7210/365)</f>
        <v/>
      </c>
      <c r="M7210" s="7">
        <f>MAR1!$B$7+MAR1!$C$7*COS(2*PI()*$C7210/365)+MAR1!$D$7*SIN(2*PI()*$C7210/365)</f>
        <v/>
      </c>
      <c r="N7210" s="7">
        <f>F7210-K7210</f>
        <v/>
      </c>
      <c r="O7210" s="7">
        <f>G7210-L7210</f>
        <v/>
      </c>
      <c r="P7210" s="7">
        <f>H7210-M7210</f>
        <v/>
      </c>
      <c r="Q7210" s="7">
        <f>IF($I7210=1,(N7210-MAR1!$B$11)/MAR1!$D$11,(N7210-MAR1!$C$11)/MAR1!$E$11)</f>
        <v/>
      </c>
      <c r="R7210" s="7">
        <f>IF($I7210=1,(O7210-MAR1!$B$12)/MAR1!$D$12,(O7210-MAR1!$C$12)/MAR1!$E$12)</f>
        <v/>
      </c>
      <c r="S7210" s="7">
        <f>IF($I7210=1,(P7210-MAR1!$B$13)/MAR1!$D$13,(P7210-MAR1!$C$13)/MAR1!$E$13)</f>
        <v/>
      </c>
    </row>
    <row r="7211">
      <c r="A7211" s="5" t="n">
        <v>7210</v>
      </c>
      <c r="B7211" s="5" t="n">
        <v>20</v>
      </c>
      <c r="C7211" s="5" t="n">
        <v>275</v>
      </c>
      <c r="D7211" s="5" t="n">
        <v>10</v>
      </c>
      <c r="E7211" s="5" t="n">
        <v>0</v>
      </c>
      <c r="F7211" s="5" t="n">
        <v>31.9</v>
      </c>
      <c r="G7211" s="5" t="n">
        <v>18.1</v>
      </c>
      <c r="H7211" s="5" t="n">
        <v>19.18</v>
      </c>
      <c r="I7211" s="6">
        <f>IF(E7211&gt;=Markov!$B$3,1,0)</f>
        <v/>
      </c>
      <c r="J7211" s="6">
        <f>I7210</f>
        <v/>
      </c>
      <c r="K7211" s="7">
        <f>MAR1!$B$5+MAR1!$C$5*COS(2*PI()*$C7211/365)+MAR1!$D$5*SIN(2*PI()*$C7211/365)</f>
        <v/>
      </c>
      <c r="L7211" s="7">
        <f>MAR1!$B$6+MAR1!$C$6*COS(2*PI()*$C7211/365)+MAR1!$D$6*SIN(2*PI()*$C7211/365)</f>
        <v/>
      </c>
      <c r="M7211" s="7">
        <f>MAR1!$B$7+MAR1!$C$7*COS(2*PI()*$C7211/365)+MAR1!$D$7*SIN(2*PI()*$C7211/365)</f>
        <v/>
      </c>
      <c r="N7211" s="7">
        <f>F7211-K7211</f>
        <v/>
      </c>
      <c r="O7211" s="7">
        <f>G7211-L7211</f>
        <v/>
      </c>
      <c r="P7211" s="7">
        <f>H7211-M7211</f>
        <v/>
      </c>
      <c r="Q7211" s="7">
        <f>IF($I7211=1,(N7211-MAR1!$B$11)/MAR1!$D$11,(N7211-MAR1!$C$11)/MAR1!$E$11)</f>
        <v/>
      </c>
      <c r="R7211" s="7">
        <f>IF($I7211=1,(O7211-MAR1!$B$12)/MAR1!$D$12,(O7211-MAR1!$C$12)/MAR1!$E$12)</f>
        <v/>
      </c>
      <c r="S7211" s="7">
        <f>IF($I7211=1,(P7211-MAR1!$B$13)/MAR1!$D$13,(P7211-MAR1!$C$13)/MAR1!$E$13)</f>
        <v/>
      </c>
    </row>
    <row r="7212">
      <c r="A7212" s="5" t="n">
        <v>7211</v>
      </c>
      <c r="B7212" s="5" t="n">
        <v>20</v>
      </c>
      <c r="C7212" s="5" t="n">
        <v>276</v>
      </c>
      <c r="D7212" s="5" t="n">
        <v>10</v>
      </c>
      <c r="E7212" s="5" t="n">
        <v>0</v>
      </c>
      <c r="F7212" s="5" t="n">
        <v>30.9</v>
      </c>
      <c r="G7212" s="5" t="n">
        <v>19.1</v>
      </c>
      <c r="H7212" s="5" t="n">
        <v>17.96</v>
      </c>
      <c r="I7212" s="6">
        <f>IF(E7212&gt;=Markov!$B$3,1,0)</f>
        <v/>
      </c>
      <c r="J7212" s="6">
        <f>I7211</f>
        <v/>
      </c>
      <c r="K7212" s="7">
        <f>MAR1!$B$5+MAR1!$C$5*COS(2*PI()*$C7212/365)+MAR1!$D$5*SIN(2*PI()*$C7212/365)</f>
        <v/>
      </c>
      <c r="L7212" s="7">
        <f>MAR1!$B$6+MAR1!$C$6*COS(2*PI()*$C7212/365)+MAR1!$D$6*SIN(2*PI()*$C7212/365)</f>
        <v/>
      </c>
      <c r="M7212" s="7">
        <f>MAR1!$B$7+MAR1!$C$7*COS(2*PI()*$C7212/365)+MAR1!$D$7*SIN(2*PI()*$C7212/365)</f>
        <v/>
      </c>
      <c r="N7212" s="7">
        <f>F7212-K7212</f>
        <v/>
      </c>
      <c r="O7212" s="7">
        <f>G7212-L7212</f>
        <v/>
      </c>
      <c r="P7212" s="7">
        <f>H7212-M7212</f>
        <v/>
      </c>
      <c r="Q7212" s="7">
        <f>IF($I7212=1,(N7212-MAR1!$B$11)/MAR1!$D$11,(N7212-MAR1!$C$11)/MAR1!$E$11)</f>
        <v/>
      </c>
      <c r="R7212" s="7">
        <f>IF($I7212=1,(O7212-MAR1!$B$12)/MAR1!$D$12,(O7212-MAR1!$C$12)/MAR1!$E$12)</f>
        <v/>
      </c>
      <c r="S7212" s="7">
        <f>IF($I7212=1,(P7212-MAR1!$B$13)/MAR1!$D$13,(P7212-MAR1!$C$13)/MAR1!$E$13)</f>
        <v/>
      </c>
    </row>
    <row r="7213">
      <c r="A7213" s="5" t="n">
        <v>7212</v>
      </c>
      <c r="B7213" s="5" t="n">
        <v>20</v>
      </c>
      <c r="C7213" s="5" t="n">
        <v>277</v>
      </c>
      <c r="D7213" s="5" t="n">
        <v>10</v>
      </c>
      <c r="E7213" s="5" t="n">
        <v>0</v>
      </c>
      <c r="F7213" s="5" t="n">
        <v>31.1</v>
      </c>
      <c r="G7213" s="5" t="n">
        <v>19.9</v>
      </c>
      <c r="H7213" s="5" t="n">
        <v>11.78</v>
      </c>
      <c r="I7213" s="6">
        <f>IF(E7213&gt;=Markov!$B$3,1,0)</f>
        <v/>
      </c>
      <c r="J7213" s="6">
        <f>I7212</f>
        <v/>
      </c>
      <c r="K7213" s="7">
        <f>MAR1!$B$5+MAR1!$C$5*COS(2*PI()*$C7213/365)+MAR1!$D$5*SIN(2*PI()*$C7213/365)</f>
        <v/>
      </c>
      <c r="L7213" s="7">
        <f>MAR1!$B$6+MAR1!$C$6*COS(2*PI()*$C7213/365)+MAR1!$D$6*SIN(2*PI()*$C7213/365)</f>
        <v/>
      </c>
      <c r="M7213" s="7">
        <f>MAR1!$B$7+MAR1!$C$7*COS(2*PI()*$C7213/365)+MAR1!$D$7*SIN(2*PI()*$C7213/365)</f>
        <v/>
      </c>
      <c r="N7213" s="7">
        <f>F7213-K7213</f>
        <v/>
      </c>
      <c r="O7213" s="7">
        <f>G7213-L7213</f>
        <v/>
      </c>
      <c r="P7213" s="7">
        <f>H7213-M7213</f>
        <v/>
      </c>
      <c r="Q7213" s="7">
        <f>IF($I7213=1,(N7213-MAR1!$B$11)/MAR1!$D$11,(N7213-MAR1!$C$11)/MAR1!$E$11)</f>
        <v/>
      </c>
      <c r="R7213" s="7">
        <f>IF($I7213=1,(O7213-MAR1!$B$12)/MAR1!$D$12,(O7213-MAR1!$C$12)/MAR1!$E$12)</f>
        <v/>
      </c>
      <c r="S7213" s="7">
        <f>IF($I7213=1,(P7213-MAR1!$B$13)/MAR1!$D$13,(P7213-MAR1!$C$13)/MAR1!$E$13)</f>
        <v/>
      </c>
    </row>
    <row r="7214">
      <c r="A7214" s="5" t="n">
        <v>7213</v>
      </c>
      <c r="B7214" s="5" t="n">
        <v>20</v>
      </c>
      <c r="C7214" s="5" t="n">
        <v>278</v>
      </c>
      <c r="D7214" s="5" t="n">
        <v>10</v>
      </c>
      <c r="E7214" s="5" t="n">
        <v>0</v>
      </c>
      <c r="F7214" s="5" t="n">
        <v>32.9</v>
      </c>
      <c r="G7214" s="5" t="n">
        <v>19.3</v>
      </c>
      <c r="H7214" s="5" t="n">
        <v>18.03</v>
      </c>
      <c r="I7214" s="6">
        <f>IF(E7214&gt;=Markov!$B$3,1,0)</f>
        <v/>
      </c>
      <c r="J7214" s="6">
        <f>I7213</f>
        <v/>
      </c>
      <c r="K7214" s="7">
        <f>MAR1!$B$5+MAR1!$C$5*COS(2*PI()*$C7214/365)+MAR1!$D$5*SIN(2*PI()*$C7214/365)</f>
        <v/>
      </c>
      <c r="L7214" s="7">
        <f>MAR1!$B$6+MAR1!$C$6*COS(2*PI()*$C7214/365)+MAR1!$D$6*SIN(2*PI()*$C7214/365)</f>
        <v/>
      </c>
      <c r="M7214" s="7">
        <f>MAR1!$B$7+MAR1!$C$7*COS(2*PI()*$C7214/365)+MAR1!$D$7*SIN(2*PI()*$C7214/365)</f>
        <v/>
      </c>
      <c r="N7214" s="7">
        <f>F7214-K7214</f>
        <v/>
      </c>
      <c r="O7214" s="7">
        <f>G7214-L7214</f>
        <v/>
      </c>
      <c r="P7214" s="7">
        <f>H7214-M7214</f>
        <v/>
      </c>
      <c r="Q7214" s="7">
        <f>IF($I7214=1,(N7214-MAR1!$B$11)/MAR1!$D$11,(N7214-MAR1!$C$11)/MAR1!$E$11)</f>
        <v/>
      </c>
      <c r="R7214" s="7">
        <f>IF($I7214=1,(O7214-MAR1!$B$12)/MAR1!$D$12,(O7214-MAR1!$C$12)/MAR1!$E$12)</f>
        <v/>
      </c>
      <c r="S7214" s="7">
        <f>IF($I7214=1,(P7214-MAR1!$B$13)/MAR1!$D$13,(P7214-MAR1!$C$13)/MAR1!$E$13)</f>
        <v/>
      </c>
    </row>
    <row r="7215">
      <c r="A7215" s="5" t="n">
        <v>7214</v>
      </c>
      <c r="B7215" s="5" t="n">
        <v>20</v>
      </c>
      <c r="C7215" s="5" t="n">
        <v>279</v>
      </c>
      <c r="D7215" s="5" t="n">
        <v>10</v>
      </c>
      <c r="E7215" s="5" t="n">
        <v>0</v>
      </c>
      <c r="F7215" s="5" t="n">
        <v>28.5</v>
      </c>
      <c r="G7215" s="5" t="n">
        <v>16.1</v>
      </c>
      <c r="H7215" s="5" t="n">
        <v>18.34</v>
      </c>
      <c r="I7215" s="6">
        <f>IF(E7215&gt;=Markov!$B$3,1,0)</f>
        <v/>
      </c>
      <c r="J7215" s="6">
        <f>I7214</f>
        <v/>
      </c>
      <c r="K7215" s="7">
        <f>MAR1!$B$5+MAR1!$C$5*COS(2*PI()*$C7215/365)+MAR1!$D$5*SIN(2*PI()*$C7215/365)</f>
        <v/>
      </c>
      <c r="L7215" s="7">
        <f>MAR1!$B$6+MAR1!$C$6*COS(2*PI()*$C7215/365)+MAR1!$D$6*SIN(2*PI()*$C7215/365)</f>
        <v/>
      </c>
      <c r="M7215" s="7">
        <f>MAR1!$B$7+MAR1!$C$7*COS(2*PI()*$C7215/365)+MAR1!$D$7*SIN(2*PI()*$C7215/365)</f>
        <v/>
      </c>
      <c r="N7215" s="7">
        <f>F7215-K7215</f>
        <v/>
      </c>
      <c r="O7215" s="7">
        <f>G7215-L7215</f>
        <v/>
      </c>
      <c r="P7215" s="7">
        <f>H7215-M7215</f>
        <v/>
      </c>
      <c r="Q7215" s="7">
        <f>IF($I7215=1,(N7215-MAR1!$B$11)/MAR1!$D$11,(N7215-MAR1!$C$11)/MAR1!$E$11)</f>
        <v/>
      </c>
      <c r="R7215" s="7">
        <f>IF($I7215=1,(O7215-MAR1!$B$12)/MAR1!$D$12,(O7215-MAR1!$C$12)/MAR1!$E$12)</f>
        <v/>
      </c>
      <c r="S7215" s="7">
        <f>IF($I7215=1,(P7215-MAR1!$B$13)/MAR1!$D$13,(P7215-MAR1!$C$13)/MAR1!$E$13)</f>
        <v/>
      </c>
    </row>
    <row r="7216">
      <c r="A7216" s="5" t="n">
        <v>7215</v>
      </c>
      <c r="B7216" s="5" t="n">
        <v>20</v>
      </c>
      <c r="C7216" s="5" t="n">
        <v>280</v>
      </c>
      <c r="D7216" s="5" t="n">
        <v>10</v>
      </c>
      <c r="E7216" s="5" t="n">
        <v>0</v>
      </c>
      <c r="F7216" s="5" t="n">
        <v>30</v>
      </c>
      <c r="G7216" s="5" t="n">
        <v>19</v>
      </c>
      <c r="H7216" s="5" t="n">
        <v>14.36</v>
      </c>
      <c r="I7216" s="6">
        <f>IF(E7216&gt;=Markov!$B$3,1,0)</f>
        <v/>
      </c>
      <c r="J7216" s="6">
        <f>I7215</f>
        <v/>
      </c>
      <c r="K7216" s="7">
        <f>MAR1!$B$5+MAR1!$C$5*COS(2*PI()*$C7216/365)+MAR1!$D$5*SIN(2*PI()*$C7216/365)</f>
        <v/>
      </c>
      <c r="L7216" s="7">
        <f>MAR1!$B$6+MAR1!$C$6*COS(2*PI()*$C7216/365)+MAR1!$D$6*SIN(2*PI()*$C7216/365)</f>
        <v/>
      </c>
      <c r="M7216" s="7">
        <f>MAR1!$B$7+MAR1!$C$7*COS(2*PI()*$C7216/365)+MAR1!$D$7*SIN(2*PI()*$C7216/365)</f>
        <v/>
      </c>
      <c r="N7216" s="7">
        <f>F7216-K7216</f>
        <v/>
      </c>
      <c r="O7216" s="7">
        <f>G7216-L7216</f>
        <v/>
      </c>
      <c r="P7216" s="7">
        <f>H7216-M7216</f>
        <v/>
      </c>
      <c r="Q7216" s="7">
        <f>IF($I7216=1,(N7216-MAR1!$B$11)/MAR1!$D$11,(N7216-MAR1!$C$11)/MAR1!$E$11)</f>
        <v/>
      </c>
      <c r="R7216" s="7">
        <f>IF($I7216=1,(O7216-MAR1!$B$12)/MAR1!$D$12,(O7216-MAR1!$C$12)/MAR1!$E$12)</f>
        <v/>
      </c>
      <c r="S7216" s="7">
        <f>IF($I7216=1,(P7216-MAR1!$B$13)/MAR1!$D$13,(P7216-MAR1!$C$13)/MAR1!$E$13)</f>
        <v/>
      </c>
    </row>
    <row r="7217">
      <c r="A7217" s="5" t="n">
        <v>7216</v>
      </c>
      <c r="B7217" s="5" t="n">
        <v>20</v>
      </c>
      <c r="C7217" s="5" t="n">
        <v>281</v>
      </c>
      <c r="D7217" s="5" t="n">
        <v>10</v>
      </c>
      <c r="E7217" s="5" t="n">
        <v>0</v>
      </c>
      <c r="F7217" s="5" t="n">
        <v>29.8</v>
      </c>
      <c r="G7217" s="5" t="n">
        <v>19.9</v>
      </c>
      <c r="H7217" s="5" t="n">
        <v>14.66</v>
      </c>
      <c r="I7217" s="6">
        <f>IF(E7217&gt;=Markov!$B$3,1,0)</f>
        <v/>
      </c>
      <c r="J7217" s="6">
        <f>I7216</f>
        <v/>
      </c>
      <c r="K7217" s="7">
        <f>MAR1!$B$5+MAR1!$C$5*COS(2*PI()*$C7217/365)+MAR1!$D$5*SIN(2*PI()*$C7217/365)</f>
        <v/>
      </c>
      <c r="L7217" s="7">
        <f>MAR1!$B$6+MAR1!$C$6*COS(2*PI()*$C7217/365)+MAR1!$D$6*SIN(2*PI()*$C7217/365)</f>
        <v/>
      </c>
      <c r="M7217" s="7">
        <f>MAR1!$B$7+MAR1!$C$7*COS(2*PI()*$C7217/365)+MAR1!$D$7*SIN(2*PI()*$C7217/365)</f>
        <v/>
      </c>
      <c r="N7217" s="7">
        <f>F7217-K7217</f>
        <v/>
      </c>
      <c r="O7217" s="7">
        <f>G7217-L7217</f>
        <v/>
      </c>
      <c r="P7217" s="7">
        <f>H7217-M7217</f>
        <v/>
      </c>
      <c r="Q7217" s="7">
        <f>IF($I7217=1,(N7217-MAR1!$B$11)/MAR1!$D$11,(N7217-MAR1!$C$11)/MAR1!$E$11)</f>
        <v/>
      </c>
      <c r="R7217" s="7">
        <f>IF($I7217=1,(O7217-MAR1!$B$12)/MAR1!$D$12,(O7217-MAR1!$C$12)/MAR1!$E$12)</f>
        <v/>
      </c>
      <c r="S7217" s="7">
        <f>IF($I7217=1,(P7217-MAR1!$B$13)/MAR1!$D$13,(P7217-MAR1!$C$13)/MAR1!$E$13)</f>
        <v/>
      </c>
    </row>
    <row r="7218">
      <c r="A7218" s="5" t="n">
        <v>7217</v>
      </c>
      <c r="B7218" s="5" t="n">
        <v>20</v>
      </c>
      <c r="C7218" s="5" t="n">
        <v>282</v>
      </c>
      <c r="D7218" s="5" t="n">
        <v>10</v>
      </c>
      <c r="E7218" s="5" t="n">
        <v>0</v>
      </c>
      <c r="F7218" s="5" t="n">
        <v>27.3</v>
      </c>
      <c r="G7218" s="5" t="n">
        <v>17.8</v>
      </c>
      <c r="H7218" s="5" t="n">
        <v>9.98</v>
      </c>
      <c r="I7218" s="6">
        <f>IF(E7218&gt;=Markov!$B$3,1,0)</f>
        <v/>
      </c>
      <c r="J7218" s="6">
        <f>I7217</f>
        <v/>
      </c>
      <c r="K7218" s="7">
        <f>MAR1!$B$5+MAR1!$C$5*COS(2*PI()*$C7218/365)+MAR1!$D$5*SIN(2*PI()*$C7218/365)</f>
        <v/>
      </c>
      <c r="L7218" s="7">
        <f>MAR1!$B$6+MAR1!$C$6*COS(2*PI()*$C7218/365)+MAR1!$D$6*SIN(2*PI()*$C7218/365)</f>
        <v/>
      </c>
      <c r="M7218" s="7">
        <f>MAR1!$B$7+MAR1!$C$7*COS(2*PI()*$C7218/365)+MAR1!$D$7*SIN(2*PI()*$C7218/365)</f>
        <v/>
      </c>
      <c r="N7218" s="7">
        <f>F7218-K7218</f>
        <v/>
      </c>
      <c r="O7218" s="7">
        <f>G7218-L7218</f>
        <v/>
      </c>
      <c r="P7218" s="7">
        <f>H7218-M7218</f>
        <v/>
      </c>
      <c r="Q7218" s="7">
        <f>IF($I7218=1,(N7218-MAR1!$B$11)/MAR1!$D$11,(N7218-MAR1!$C$11)/MAR1!$E$11)</f>
        <v/>
      </c>
      <c r="R7218" s="7">
        <f>IF($I7218=1,(O7218-MAR1!$B$12)/MAR1!$D$12,(O7218-MAR1!$C$12)/MAR1!$E$12)</f>
        <v/>
      </c>
      <c r="S7218" s="7">
        <f>IF($I7218=1,(P7218-MAR1!$B$13)/MAR1!$D$13,(P7218-MAR1!$C$13)/MAR1!$E$13)</f>
        <v/>
      </c>
    </row>
    <row r="7219">
      <c r="A7219" s="5" t="n">
        <v>7218</v>
      </c>
      <c r="B7219" s="5" t="n">
        <v>20</v>
      </c>
      <c r="C7219" s="5" t="n">
        <v>283</v>
      </c>
      <c r="D7219" s="5" t="n">
        <v>10</v>
      </c>
      <c r="E7219" s="5" t="n">
        <v>0</v>
      </c>
      <c r="F7219" s="5" t="n">
        <v>28.7</v>
      </c>
      <c r="G7219" s="5" t="n">
        <v>18.1</v>
      </c>
      <c r="H7219" s="5" t="n">
        <v>10.96</v>
      </c>
      <c r="I7219" s="6">
        <f>IF(E7219&gt;=Markov!$B$3,1,0)</f>
        <v/>
      </c>
      <c r="J7219" s="6">
        <f>I7218</f>
        <v/>
      </c>
      <c r="K7219" s="7">
        <f>MAR1!$B$5+MAR1!$C$5*COS(2*PI()*$C7219/365)+MAR1!$D$5*SIN(2*PI()*$C7219/365)</f>
        <v/>
      </c>
      <c r="L7219" s="7">
        <f>MAR1!$B$6+MAR1!$C$6*COS(2*PI()*$C7219/365)+MAR1!$D$6*SIN(2*PI()*$C7219/365)</f>
        <v/>
      </c>
      <c r="M7219" s="7">
        <f>MAR1!$B$7+MAR1!$C$7*COS(2*PI()*$C7219/365)+MAR1!$D$7*SIN(2*PI()*$C7219/365)</f>
        <v/>
      </c>
      <c r="N7219" s="7">
        <f>F7219-K7219</f>
        <v/>
      </c>
      <c r="O7219" s="7">
        <f>G7219-L7219</f>
        <v/>
      </c>
      <c r="P7219" s="7">
        <f>H7219-M7219</f>
        <v/>
      </c>
      <c r="Q7219" s="7">
        <f>IF($I7219=1,(N7219-MAR1!$B$11)/MAR1!$D$11,(N7219-MAR1!$C$11)/MAR1!$E$11)</f>
        <v/>
      </c>
      <c r="R7219" s="7">
        <f>IF($I7219=1,(O7219-MAR1!$B$12)/MAR1!$D$12,(O7219-MAR1!$C$12)/MAR1!$E$12)</f>
        <v/>
      </c>
      <c r="S7219" s="7">
        <f>IF($I7219=1,(P7219-MAR1!$B$13)/MAR1!$D$13,(P7219-MAR1!$C$13)/MAR1!$E$13)</f>
        <v/>
      </c>
    </row>
    <row r="7220">
      <c r="A7220" s="5" t="n">
        <v>7219</v>
      </c>
      <c r="B7220" s="5" t="n">
        <v>20</v>
      </c>
      <c r="C7220" s="5" t="n">
        <v>284</v>
      </c>
      <c r="D7220" s="5" t="n">
        <v>10</v>
      </c>
      <c r="E7220" s="5" t="n">
        <v>8.5</v>
      </c>
      <c r="F7220" s="5" t="n">
        <v>25.1</v>
      </c>
      <c r="G7220" s="5" t="n">
        <v>19.3</v>
      </c>
      <c r="H7220" s="5" t="n">
        <v>8.81</v>
      </c>
      <c r="I7220" s="6">
        <f>IF(E7220&gt;=Markov!$B$3,1,0)</f>
        <v/>
      </c>
      <c r="J7220" s="6">
        <f>I7219</f>
        <v/>
      </c>
      <c r="K7220" s="7">
        <f>MAR1!$B$5+MAR1!$C$5*COS(2*PI()*$C7220/365)+MAR1!$D$5*SIN(2*PI()*$C7220/365)</f>
        <v/>
      </c>
      <c r="L7220" s="7">
        <f>MAR1!$B$6+MAR1!$C$6*COS(2*PI()*$C7220/365)+MAR1!$D$6*SIN(2*PI()*$C7220/365)</f>
        <v/>
      </c>
      <c r="M7220" s="7">
        <f>MAR1!$B$7+MAR1!$C$7*COS(2*PI()*$C7220/365)+MAR1!$D$7*SIN(2*PI()*$C7220/365)</f>
        <v/>
      </c>
      <c r="N7220" s="7">
        <f>F7220-K7220</f>
        <v/>
      </c>
      <c r="O7220" s="7">
        <f>G7220-L7220</f>
        <v/>
      </c>
      <c r="P7220" s="7">
        <f>H7220-M7220</f>
        <v/>
      </c>
      <c r="Q7220" s="7">
        <f>IF($I7220=1,(N7220-MAR1!$B$11)/MAR1!$D$11,(N7220-MAR1!$C$11)/MAR1!$E$11)</f>
        <v/>
      </c>
      <c r="R7220" s="7">
        <f>IF($I7220=1,(O7220-MAR1!$B$12)/MAR1!$D$12,(O7220-MAR1!$C$12)/MAR1!$E$12)</f>
        <v/>
      </c>
      <c r="S7220" s="7">
        <f>IF($I7220=1,(P7220-MAR1!$B$13)/MAR1!$D$13,(P7220-MAR1!$C$13)/MAR1!$E$13)</f>
        <v/>
      </c>
    </row>
    <row r="7221">
      <c r="A7221" s="5" t="n">
        <v>7220</v>
      </c>
      <c r="B7221" s="5" t="n">
        <v>20</v>
      </c>
      <c r="C7221" s="5" t="n">
        <v>285</v>
      </c>
      <c r="D7221" s="5" t="n">
        <v>10</v>
      </c>
      <c r="E7221" s="5" t="n">
        <v>0</v>
      </c>
      <c r="F7221" s="5" t="n">
        <v>29.3</v>
      </c>
      <c r="G7221" s="5" t="n">
        <v>19.3</v>
      </c>
      <c r="H7221" s="5" t="n">
        <v>12.93</v>
      </c>
      <c r="I7221" s="6">
        <f>IF(E7221&gt;=Markov!$B$3,1,0)</f>
        <v/>
      </c>
      <c r="J7221" s="6">
        <f>I7220</f>
        <v/>
      </c>
      <c r="K7221" s="7">
        <f>MAR1!$B$5+MAR1!$C$5*COS(2*PI()*$C7221/365)+MAR1!$D$5*SIN(2*PI()*$C7221/365)</f>
        <v/>
      </c>
      <c r="L7221" s="7">
        <f>MAR1!$B$6+MAR1!$C$6*COS(2*PI()*$C7221/365)+MAR1!$D$6*SIN(2*PI()*$C7221/365)</f>
        <v/>
      </c>
      <c r="M7221" s="7">
        <f>MAR1!$B$7+MAR1!$C$7*COS(2*PI()*$C7221/365)+MAR1!$D$7*SIN(2*PI()*$C7221/365)</f>
        <v/>
      </c>
      <c r="N7221" s="7">
        <f>F7221-K7221</f>
        <v/>
      </c>
      <c r="O7221" s="7">
        <f>G7221-L7221</f>
        <v/>
      </c>
      <c r="P7221" s="7">
        <f>H7221-M7221</f>
        <v/>
      </c>
      <c r="Q7221" s="7">
        <f>IF($I7221=1,(N7221-MAR1!$B$11)/MAR1!$D$11,(N7221-MAR1!$C$11)/MAR1!$E$11)</f>
        <v/>
      </c>
      <c r="R7221" s="7">
        <f>IF($I7221=1,(O7221-MAR1!$B$12)/MAR1!$D$12,(O7221-MAR1!$C$12)/MAR1!$E$12)</f>
        <v/>
      </c>
      <c r="S7221" s="7">
        <f>IF($I7221=1,(P7221-MAR1!$B$13)/MAR1!$D$13,(P7221-MAR1!$C$13)/MAR1!$E$13)</f>
        <v/>
      </c>
    </row>
    <row r="7222">
      <c r="A7222" s="5" t="n">
        <v>7221</v>
      </c>
      <c r="B7222" s="5" t="n">
        <v>20</v>
      </c>
      <c r="C7222" s="5" t="n">
        <v>286</v>
      </c>
      <c r="D7222" s="5" t="n">
        <v>10</v>
      </c>
      <c r="E7222" s="5" t="n">
        <v>0</v>
      </c>
      <c r="F7222" s="5" t="n">
        <v>30.7</v>
      </c>
      <c r="G7222" s="5" t="n">
        <v>19.7</v>
      </c>
      <c r="H7222" s="5" t="n">
        <v>6.77</v>
      </c>
      <c r="I7222" s="6">
        <f>IF(E7222&gt;=Markov!$B$3,1,0)</f>
        <v/>
      </c>
      <c r="J7222" s="6">
        <f>I7221</f>
        <v/>
      </c>
      <c r="K7222" s="7">
        <f>MAR1!$B$5+MAR1!$C$5*COS(2*PI()*$C7222/365)+MAR1!$D$5*SIN(2*PI()*$C7222/365)</f>
        <v/>
      </c>
      <c r="L7222" s="7">
        <f>MAR1!$B$6+MAR1!$C$6*COS(2*PI()*$C7222/365)+MAR1!$D$6*SIN(2*PI()*$C7222/365)</f>
        <v/>
      </c>
      <c r="M7222" s="7">
        <f>MAR1!$B$7+MAR1!$C$7*COS(2*PI()*$C7222/365)+MAR1!$D$7*SIN(2*PI()*$C7222/365)</f>
        <v/>
      </c>
      <c r="N7222" s="7">
        <f>F7222-K7222</f>
        <v/>
      </c>
      <c r="O7222" s="7">
        <f>G7222-L7222</f>
        <v/>
      </c>
      <c r="P7222" s="7">
        <f>H7222-M7222</f>
        <v/>
      </c>
      <c r="Q7222" s="7">
        <f>IF($I7222=1,(N7222-MAR1!$B$11)/MAR1!$D$11,(N7222-MAR1!$C$11)/MAR1!$E$11)</f>
        <v/>
      </c>
      <c r="R7222" s="7">
        <f>IF($I7222=1,(O7222-MAR1!$B$12)/MAR1!$D$12,(O7222-MAR1!$C$12)/MAR1!$E$12)</f>
        <v/>
      </c>
      <c r="S7222" s="7">
        <f>IF($I7222=1,(P7222-MAR1!$B$13)/MAR1!$D$13,(P7222-MAR1!$C$13)/MAR1!$E$13)</f>
        <v/>
      </c>
    </row>
    <row r="7223">
      <c r="A7223" s="5" t="n">
        <v>7222</v>
      </c>
      <c r="B7223" s="5" t="n">
        <v>20</v>
      </c>
      <c r="C7223" s="5" t="n">
        <v>287</v>
      </c>
      <c r="D7223" s="5" t="n">
        <v>10</v>
      </c>
      <c r="E7223" s="5" t="n">
        <v>0</v>
      </c>
      <c r="F7223" s="5" t="n">
        <v>30.4</v>
      </c>
      <c r="G7223" s="5" t="n">
        <v>18</v>
      </c>
      <c r="H7223" s="5" t="n">
        <v>19.81</v>
      </c>
      <c r="I7223" s="6">
        <f>IF(E7223&gt;=Markov!$B$3,1,0)</f>
        <v/>
      </c>
      <c r="J7223" s="6">
        <f>I7222</f>
        <v/>
      </c>
      <c r="K7223" s="7">
        <f>MAR1!$B$5+MAR1!$C$5*COS(2*PI()*$C7223/365)+MAR1!$D$5*SIN(2*PI()*$C7223/365)</f>
        <v/>
      </c>
      <c r="L7223" s="7">
        <f>MAR1!$B$6+MAR1!$C$6*COS(2*PI()*$C7223/365)+MAR1!$D$6*SIN(2*PI()*$C7223/365)</f>
        <v/>
      </c>
      <c r="M7223" s="7">
        <f>MAR1!$B$7+MAR1!$C$7*COS(2*PI()*$C7223/365)+MAR1!$D$7*SIN(2*PI()*$C7223/365)</f>
        <v/>
      </c>
      <c r="N7223" s="7">
        <f>F7223-K7223</f>
        <v/>
      </c>
      <c r="O7223" s="7">
        <f>G7223-L7223</f>
        <v/>
      </c>
      <c r="P7223" s="7">
        <f>H7223-M7223</f>
        <v/>
      </c>
      <c r="Q7223" s="7">
        <f>IF($I7223=1,(N7223-MAR1!$B$11)/MAR1!$D$11,(N7223-MAR1!$C$11)/MAR1!$E$11)</f>
        <v/>
      </c>
      <c r="R7223" s="7">
        <f>IF($I7223=1,(O7223-MAR1!$B$12)/MAR1!$D$12,(O7223-MAR1!$C$12)/MAR1!$E$12)</f>
        <v/>
      </c>
      <c r="S7223" s="7">
        <f>IF($I7223=1,(P7223-MAR1!$B$13)/MAR1!$D$13,(P7223-MAR1!$C$13)/MAR1!$E$13)</f>
        <v/>
      </c>
    </row>
    <row r="7224">
      <c r="A7224" s="5" t="n">
        <v>7223</v>
      </c>
      <c r="B7224" s="5" t="n">
        <v>20</v>
      </c>
      <c r="C7224" s="5" t="n">
        <v>288</v>
      </c>
      <c r="D7224" s="5" t="n">
        <v>10</v>
      </c>
      <c r="E7224" s="5" t="n">
        <v>0</v>
      </c>
      <c r="F7224" s="5" t="n">
        <v>31.4</v>
      </c>
      <c r="G7224" s="5" t="n">
        <v>20.7</v>
      </c>
      <c r="H7224" s="5" t="n">
        <v>15.43</v>
      </c>
      <c r="I7224" s="6">
        <f>IF(E7224&gt;=Markov!$B$3,1,0)</f>
        <v/>
      </c>
      <c r="J7224" s="6">
        <f>I7223</f>
        <v/>
      </c>
      <c r="K7224" s="7">
        <f>MAR1!$B$5+MAR1!$C$5*COS(2*PI()*$C7224/365)+MAR1!$D$5*SIN(2*PI()*$C7224/365)</f>
        <v/>
      </c>
      <c r="L7224" s="7">
        <f>MAR1!$B$6+MAR1!$C$6*COS(2*PI()*$C7224/365)+MAR1!$D$6*SIN(2*PI()*$C7224/365)</f>
        <v/>
      </c>
      <c r="M7224" s="7">
        <f>MAR1!$B$7+MAR1!$C$7*COS(2*PI()*$C7224/365)+MAR1!$D$7*SIN(2*PI()*$C7224/365)</f>
        <v/>
      </c>
      <c r="N7224" s="7">
        <f>F7224-K7224</f>
        <v/>
      </c>
      <c r="O7224" s="7">
        <f>G7224-L7224</f>
        <v/>
      </c>
      <c r="P7224" s="7">
        <f>H7224-M7224</f>
        <v/>
      </c>
      <c r="Q7224" s="7">
        <f>IF($I7224=1,(N7224-MAR1!$B$11)/MAR1!$D$11,(N7224-MAR1!$C$11)/MAR1!$E$11)</f>
        <v/>
      </c>
      <c r="R7224" s="7">
        <f>IF($I7224=1,(O7224-MAR1!$B$12)/MAR1!$D$12,(O7224-MAR1!$C$12)/MAR1!$E$12)</f>
        <v/>
      </c>
      <c r="S7224" s="7">
        <f>IF($I7224=1,(P7224-MAR1!$B$13)/MAR1!$D$13,(P7224-MAR1!$C$13)/MAR1!$E$13)</f>
        <v/>
      </c>
    </row>
    <row r="7225">
      <c r="A7225" s="5" t="n">
        <v>7224</v>
      </c>
      <c r="B7225" s="5" t="n">
        <v>20</v>
      </c>
      <c r="C7225" s="5" t="n">
        <v>289</v>
      </c>
      <c r="D7225" s="5" t="n">
        <v>10</v>
      </c>
      <c r="E7225" s="5" t="n">
        <v>0</v>
      </c>
      <c r="F7225" s="5" t="n">
        <v>30.4</v>
      </c>
      <c r="G7225" s="5" t="n">
        <v>18.5</v>
      </c>
      <c r="H7225" s="5" t="n">
        <v>14.92</v>
      </c>
      <c r="I7225" s="6">
        <f>IF(E7225&gt;=Markov!$B$3,1,0)</f>
        <v/>
      </c>
      <c r="J7225" s="6">
        <f>I7224</f>
        <v/>
      </c>
      <c r="K7225" s="7">
        <f>MAR1!$B$5+MAR1!$C$5*COS(2*PI()*$C7225/365)+MAR1!$D$5*SIN(2*PI()*$C7225/365)</f>
        <v/>
      </c>
      <c r="L7225" s="7">
        <f>MAR1!$B$6+MAR1!$C$6*COS(2*PI()*$C7225/365)+MAR1!$D$6*SIN(2*PI()*$C7225/365)</f>
        <v/>
      </c>
      <c r="M7225" s="7">
        <f>MAR1!$B$7+MAR1!$C$7*COS(2*PI()*$C7225/365)+MAR1!$D$7*SIN(2*PI()*$C7225/365)</f>
        <v/>
      </c>
      <c r="N7225" s="7">
        <f>F7225-K7225</f>
        <v/>
      </c>
      <c r="O7225" s="7">
        <f>G7225-L7225</f>
        <v/>
      </c>
      <c r="P7225" s="7">
        <f>H7225-M7225</f>
        <v/>
      </c>
      <c r="Q7225" s="7">
        <f>IF($I7225=1,(N7225-MAR1!$B$11)/MAR1!$D$11,(N7225-MAR1!$C$11)/MAR1!$E$11)</f>
        <v/>
      </c>
      <c r="R7225" s="7">
        <f>IF($I7225=1,(O7225-MAR1!$B$12)/MAR1!$D$12,(O7225-MAR1!$C$12)/MAR1!$E$12)</f>
        <v/>
      </c>
      <c r="S7225" s="7">
        <f>IF($I7225=1,(P7225-MAR1!$B$13)/MAR1!$D$13,(P7225-MAR1!$C$13)/MAR1!$E$13)</f>
        <v/>
      </c>
    </row>
    <row r="7226">
      <c r="A7226" s="5" t="n">
        <v>7225</v>
      </c>
      <c r="B7226" s="5" t="n">
        <v>20</v>
      </c>
      <c r="C7226" s="5" t="n">
        <v>290</v>
      </c>
      <c r="D7226" s="5" t="n">
        <v>10</v>
      </c>
      <c r="E7226" s="5" t="n">
        <v>0</v>
      </c>
      <c r="F7226" s="5" t="n">
        <v>29.8</v>
      </c>
      <c r="G7226" s="5" t="n">
        <v>18.4</v>
      </c>
      <c r="H7226" s="5" t="n">
        <v>10.61</v>
      </c>
      <c r="I7226" s="6">
        <f>IF(E7226&gt;=Markov!$B$3,1,0)</f>
        <v/>
      </c>
      <c r="J7226" s="6">
        <f>I7225</f>
        <v/>
      </c>
      <c r="K7226" s="7">
        <f>MAR1!$B$5+MAR1!$C$5*COS(2*PI()*$C7226/365)+MAR1!$D$5*SIN(2*PI()*$C7226/365)</f>
        <v/>
      </c>
      <c r="L7226" s="7">
        <f>MAR1!$B$6+MAR1!$C$6*COS(2*PI()*$C7226/365)+MAR1!$D$6*SIN(2*PI()*$C7226/365)</f>
        <v/>
      </c>
      <c r="M7226" s="7">
        <f>MAR1!$B$7+MAR1!$C$7*COS(2*PI()*$C7226/365)+MAR1!$D$7*SIN(2*PI()*$C7226/365)</f>
        <v/>
      </c>
      <c r="N7226" s="7">
        <f>F7226-K7226</f>
        <v/>
      </c>
      <c r="O7226" s="7">
        <f>G7226-L7226</f>
        <v/>
      </c>
      <c r="P7226" s="7">
        <f>H7226-M7226</f>
        <v/>
      </c>
      <c r="Q7226" s="7">
        <f>IF($I7226=1,(N7226-MAR1!$B$11)/MAR1!$D$11,(N7226-MAR1!$C$11)/MAR1!$E$11)</f>
        <v/>
      </c>
      <c r="R7226" s="7">
        <f>IF($I7226=1,(O7226-MAR1!$B$12)/MAR1!$D$12,(O7226-MAR1!$C$12)/MAR1!$E$12)</f>
        <v/>
      </c>
      <c r="S7226" s="7">
        <f>IF($I7226=1,(P7226-MAR1!$B$13)/MAR1!$D$13,(P7226-MAR1!$C$13)/MAR1!$E$13)</f>
        <v/>
      </c>
    </row>
    <row r="7227">
      <c r="A7227" s="5" t="n">
        <v>7226</v>
      </c>
      <c r="B7227" s="5" t="n">
        <v>20</v>
      </c>
      <c r="C7227" s="5" t="n">
        <v>291</v>
      </c>
      <c r="D7227" s="5" t="n">
        <v>10</v>
      </c>
      <c r="E7227" s="5" t="n">
        <v>0</v>
      </c>
      <c r="F7227" s="5" t="n">
        <v>30.2</v>
      </c>
      <c r="G7227" s="5" t="n">
        <v>20.9</v>
      </c>
      <c r="H7227" s="5" t="n">
        <v>14.34</v>
      </c>
      <c r="I7227" s="6">
        <f>IF(E7227&gt;=Markov!$B$3,1,0)</f>
        <v/>
      </c>
      <c r="J7227" s="6">
        <f>I7226</f>
        <v/>
      </c>
      <c r="K7227" s="7">
        <f>MAR1!$B$5+MAR1!$C$5*COS(2*PI()*$C7227/365)+MAR1!$D$5*SIN(2*PI()*$C7227/365)</f>
        <v/>
      </c>
      <c r="L7227" s="7">
        <f>MAR1!$B$6+MAR1!$C$6*COS(2*PI()*$C7227/365)+MAR1!$D$6*SIN(2*PI()*$C7227/365)</f>
        <v/>
      </c>
      <c r="M7227" s="7">
        <f>MAR1!$B$7+MAR1!$C$7*COS(2*PI()*$C7227/365)+MAR1!$D$7*SIN(2*PI()*$C7227/365)</f>
        <v/>
      </c>
      <c r="N7227" s="7">
        <f>F7227-K7227</f>
        <v/>
      </c>
      <c r="O7227" s="7">
        <f>G7227-L7227</f>
        <v/>
      </c>
      <c r="P7227" s="7">
        <f>H7227-M7227</f>
        <v/>
      </c>
      <c r="Q7227" s="7">
        <f>IF($I7227=1,(N7227-MAR1!$B$11)/MAR1!$D$11,(N7227-MAR1!$C$11)/MAR1!$E$11)</f>
        <v/>
      </c>
      <c r="R7227" s="7">
        <f>IF($I7227=1,(O7227-MAR1!$B$12)/MAR1!$D$12,(O7227-MAR1!$C$12)/MAR1!$E$12)</f>
        <v/>
      </c>
      <c r="S7227" s="7">
        <f>IF($I7227=1,(P7227-MAR1!$B$13)/MAR1!$D$13,(P7227-MAR1!$C$13)/MAR1!$E$13)</f>
        <v/>
      </c>
    </row>
    <row r="7228">
      <c r="A7228" s="5" t="n">
        <v>7227</v>
      </c>
      <c r="B7228" s="5" t="n">
        <v>20</v>
      </c>
      <c r="C7228" s="5" t="n">
        <v>292</v>
      </c>
      <c r="D7228" s="5" t="n">
        <v>10</v>
      </c>
      <c r="E7228" s="5" t="n">
        <v>0</v>
      </c>
      <c r="F7228" s="5" t="n">
        <v>29</v>
      </c>
      <c r="G7228" s="5" t="n">
        <v>16.7</v>
      </c>
      <c r="H7228" s="5" t="n">
        <v>12.28</v>
      </c>
      <c r="I7228" s="6">
        <f>IF(E7228&gt;=Markov!$B$3,1,0)</f>
        <v/>
      </c>
      <c r="J7228" s="6">
        <f>I7227</f>
        <v/>
      </c>
      <c r="K7228" s="7">
        <f>MAR1!$B$5+MAR1!$C$5*COS(2*PI()*$C7228/365)+MAR1!$D$5*SIN(2*PI()*$C7228/365)</f>
        <v/>
      </c>
      <c r="L7228" s="7">
        <f>MAR1!$B$6+MAR1!$C$6*COS(2*PI()*$C7228/365)+MAR1!$D$6*SIN(2*PI()*$C7228/365)</f>
        <v/>
      </c>
      <c r="M7228" s="7">
        <f>MAR1!$B$7+MAR1!$C$7*COS(2*PI()*$C7228/365)+MAR1!$D$7*SIN(2*PI()*$C7228/365)</f>
        <v/>
      </c>
      <c r="N7228" s="7">
        <f>F7228-K7228</f>
        <v/>
      </c>
      <c r="O7228" s="7">
        <f>G7228-L7228</f>
        <v/>
      </c>
      <c r="P7228" s="7">
        <f>H7228-M7228</f>
        <v/>
      </c>
      <c r="Q7228" s="7">
        <f>IF($I7228=1,(N7228-MAR1!$B$11)/MAR1!$D$11,(N7228-MAR1!$C$11)/MAR1!$E$11)</f>
        <v/>
      </c>
      <c r="R7228" s="7">
        <f>IF($I7228=1,(O7228-MAR1!$B$12)/MAR1!$D$12,(O7228-MAR1!$C$12)/MAR1!$E$12)</f>
        <v/>
      </c>
      <c r="S7228" s="7">
        <f>IF($I7228=1,(P7228-MAR1!$B$13)/MAR1!$D$13,(P7228-MAR1!$C$13)/MAR1!$E$13)</f>
        <v/>
      </c>
    </row>
    <row r="7229">
      <c r="A7229" s="5" t="n">
        <v>7228</v>
      </c>
      <c r="B7229" s="5" t="n">
        <v>20</v>
      </c>
      <c r="C7229" s="5" t="n">
        <v>293</v>
      </c>
      <c r="D7229" s="5" t="n">
        <v>10</v>
      </c>
      <c r="E7229" s="5" t="n">
        <v>0</v>
      </c>
      <c r="F7229" s="5" t="n">
        <v>29.4</v>
      </c>
      <c r="G7229" s="5" t="n">
        <v>17.5</v>
      </c>
      <c r="H7229" s="5" t="n">
        <v>13.41</v>
      </c>
      <c r="I7229" s="6">
        <f>IF(E7229&gt;=Markov!$B$3,1,0)</f>
        <v/>
      </c>
      <c r="J7229" s="6">
        <f>I7228</f>
        <v/>
      </c>
      <c r="K7229" s="7">
        <f>MAR1!$B$5+MAR1!$C$5*COS(2*PI()*$C7229/365)+MAR1!$D$5*SIN(2*PI()*$C7229/365)</f>
        <v/>
      </c>
      <c r="L7229" s="7">
        <f>MAR1!$B$6+MAR1!$C$6*COS(2*PI()*$C7229/365)+MAR1!$D$6*SIN(2*PI()*$C7229/365)</f>
        <v/>
      </c>
      <c r="M7229" s="7">
        <f>MAR1!$B$7+MAR1!$C$7*COS(2*PI()*$C7229/365)+MAR1!$D$7*SIN(2*PI()*$C7229/365)</f>
        <v/>
      </c>
      <c r="N7229" s="7">
        <f>F7229-K7229</f>
        <v/>
      </c>
      <c r="O7229" s="7">
        <f>G7229-L7229</f>
        <v/>
      </c>
      <c r="P7229" s="7">
        <f>H7229-M7229</f>
        <v/>
      </c>
      <c r="Q7229" s="7">
        <f>IF($I7229=1,(N7229-MAR1!$B$11)/MAR1!$D$11,(N7229-MAR1!$C$11)/MAR1!$E$11)</f>
        <v/>
      </c>
      <c r="R7229" s="7">
        <f>IF($I7229=1,(O7229-MAR1!$B$12)/MAR1!$D$12,(O7229-MAR1!$C$12)/MAR1!$E$12)</f>
        <v/>
      </c>
      <c r="S7229" s="7">
        <f>IF($I7229=1,(P7229-MAR1!$B$13)/MAR1!$D$13,(P7229-MAR1!$C$13)/MAR1!$E$13)</f>
        <v/>
      </c>
    </row>
    <row r="7230">
      <c r="A7230" s="5" t="n">
        <v>7229</v>
      </c>
      <c r="B7230" s="5" t="n">
        <v>20</v>
      </c>
      <c r="C7230" s="5" t="n">
        <v>294</v>
      </c>
      <c r="D7230" s="5" t="n">
        <v>10</v>
      </c>
      <c r="E7230" s="5" t="n">
        <v>0</v>
      </c>
      <c r="F7230" s="5" t="n">
        <v>26.2</v>
      </c>
      <c r="G7230" s="5" t="n">
        <v>19.2</v>
      </c>
      <c r="H7230" s="5" t="n">
        <v>9.06</v>
      </c>
      <c r="I7230" s="6">
        <f>IF(E7230&gt;=Markov!$B$3,1,0)</f>
        <v/>
      </c>
      <c r="J7230" s="6">
        <f>I7229</f>
        <v/>
      </c>
      <c r="K7230" s="7">
        <f>MAR1!$B$5+MAR1!$C$5*COS(2*PI()*$C7230/365)+MAR1!$D$5*SIN(2*PI()*$C7230/365)</f>
        <v/>
      </c>
      <c r="L7230" s="7">
        <f>MAR1!$B$6+MAR1!$C$6*COS(2*PI()*$C7230/365)+MAR1!$D$6*SIN(2*PI()*$C7230/365)</f>
        <v/>
      </c>
      <c r="M7230" s="7">
        <f>MAR1!$B$7+MAR1!$C$7*COS(2*PI()*$C7230/365)+MAR1!$D$7*SIN(2*PI()*$C7230/365)</f>
        <v/>
      </c>
      <c r="N7230" s="7">
        <f>F7230-K7230</f>
        <v/>
      </c>
      <c r="O7230" s="7">
        <f>G7230-L7230</f>
        <v/>
      </c>
      <c r="P7230" s="7">
        <f>H7230-M7230</f>
        <v/>
      </c>
      <c r="Q7230" s="7">
        <f>IF($I7230=1,(N7230-MAR1!$B$11)/MAR1!$D$11,(N7230-MAR1!$C$11)/MAR1!$E$11)</f>
        <v/>
      </c>
      <c r="R7230" s="7">
        <f>IF($I7230=1,(O7230-MAR1!$B$12)/MAR1!$D$12,(O7230-MAR1!$C$12)/MAR1!$E$12)</f>
        <v/>
      </c>
      <c r="S7230" s="7">
        <f>IF($I7230=1,(P7230-MAR1!$B$13)/MAR1!$D$13,(P7230-MAR1!$C$13)/MAR1!$E$13)</f>
        <v/>
      </c>
    </row>
    <row r="7231">
      <c r="A7231" s="5" t="n">
        <v>7230</v>
      </c>
      <c r="B7231" s="5" t="n">
        <v>20</v>
      </c>
      <c r="C7231" s="5" t="n">
        <v>295</v>
      </c>
      <c r="D7231" s="5" t="n">
        <v>10</v>
      </c>
      <c r="E7231" s="5" t="n">
        <v>0</v>
      </c>
      <c r="F7231" s="5" t="n">
        <v>27.9</v>
      </c>
      <c r="G7231" s="5" t="n">
        <v>19</v>
      </c>
      <c r="H7231" s="5" t="n">
        <v>10.38</v>
      </c>
      <c r="I7231" s="6">
        <f>IF(E7231&gt;=Markov!$B$3,1,0)</f>
        <v/>
      </c>
      <c r="J7231" s="6">
        <f>I7230</f>
        <v/>
      </c>
      <c r="K7231" s="7">
        <f>MAR1!$B$5+MAR1!$C$5*COS(2*PI()*$C7231/365)+MAR1!$D$5*SIN(2*PI()*$C7231/365)</f>
        <v/>
      </c>
      <c r="L7231" s="7">
        <f>MAR1!$B$6+MAR1!$C$6*COS(2*PI()*$C7231/365)+MAR1!$D$6*SIN(2*PI()*$C7231/365)</f>
        <v/>
      </c>
      <c r="M7231" s="7">
        <f>MAR1!$B$7+MAR1!$C$7*COS(2*PI()*$C7231/365)+MAR1!$D$7*SIN(2*PI()*$C7231/365)</f>
        <v/>
      </c>
      <c r="N7231" s="7">
        <f>F7231-K7231</f>
        <v/>
      </c>
      <c r="O7231" s="7">
        <f>G7231-L7231</f>
        <v/>
      </c>
      <c r="P7231" s="7">
        <f>H7231-M7231</f>
        <v/>
      </c>
      <c r="Q7231" s="7">
        <f>IF($I7231=1,(N7231-MAR1!$B$11)/MAR1!$D$11,(N7231-MAR1!$C$11)/MAR1!$E$11)</f>
        <v/>
      </c>
      <c r="R7231" s="7">
        <f>IF($I7231=1,(O7231-MAR1!$B$12)/MAR1!$D$12,(O7231-MAR1!$C$12)/MAR1!$E$12)</f>
        <v/>
      </c>
      <c r="S7231" s="7">
        <f>IF($I7231=1,(P7231-MAR1!$B$13)/MAR1!$D$13,(P7231-MAR1!$C$13)/MAR1!$E$13)</f>
        <v/>
      </c>
    </row>
    <row r="7232">
      <c r="A7232" s="5" t="n">
        <v>7231</v>
      </c>
      <c r="B7232" s="5" t="n">
        <v>20</v>
      </c>
      <c r="C7232" s="5" t="n">
        <v>296</v>
      </c>
      <c r="D7232" s="5" t="n">
        <v>10</v>
      </c>
      <c r="E7232" s="5" t="n">
        <v>0</v>
      </c>
      <c r="F7232" s="5" t="n">
        <v>30.4</v>
      </c>
      <c r="G7232" s="5" t="n">
        <v>18.7</v>
      </c>
      <c r="H7232" s="5" t="n">
        <v>13.39</v>
      </c>
      <c r="I7232" s="6">
        <f>IF(E7232&gt;=Markov!$B$3,1,0)</f>
        <v/>
      </c>
      <c r="J7232" s="6">
        <f>I7231</f>
        <v/>
      </c>
      <c r="K7232" s="7">
        <f>MAR1!$B$5+MAR1!$C$5*COS(2*PI()*$C7232/365)+MAR1!$D$5*SIN(2*PI()*$C7232/365)</f>
        <v/>
      </c>
      <c r="L7232" s="7">
        <f>MAR1!$B$6+MAR1!$C$6*COS(2*PI()*$C7232/365)+MAR1!$D$6*SIN(2*PI()*$C7232/365)</f>
        <v/>
      </c>
      <c r="M7232" s="7">
        <f>MAR1!$B$7+MAR1!$C$7*COS(2*PI()*$C7232/365)+MAR1!$D$7*SIN(2*PI()*$C7232/365)</f>
        <v/>
      </c>
      <c r="N7232" s="7">
        <f>F7232-K7232</f>
        <v/>
      </c>
      <c r="O7232" s="7">
        <f>G7232-L7232</f>
        <v/>
      </c>
      <c r="P7232" s="7">
        <f>H7232-M7232</f>
        <v/>
      </c>
      <c r="Q7232" s="7">
        <f>IF($I7232=1,(N7232-MAR1!$B$11)/MAR1!$D$11,(N7232-MAR1!$C$11)/MAR1!$E$11)</f>
        <v/>
      </c>
      <c r="R7232" s="7">
        <f>IF($I7232=1,(O7232-MAR1!$B$12)/MAR1!$D$12,(O7232-MAR1!$C$12)/MAR1!$E$12)</f>
        <v/>
      </c>
      <c r="S7232" s="7">
        <f>IF($I7232=1,(P7232-MAR1!$B$13)/MAR1!$D$13,(P7232-MAR1!$C$13)/MAR1!$E$13)</f>
        <v/>
      </c>
    </row>
    <row r="7233">
      <c r="A7233" s="5" t="n">
        <v>7232</v>
      </c>
      <c r="B7233" s="5" t="n">
        <v>20</v>
      </c>
      <c r="C7233" s="5" t="n">
        <v>297</v>
      </c>
      <c r="D7233" s="5" t="n">
        <v>10</v>
      </c>
      <c r="E7233" s="5" t="n">
        <v>0</v>
      </c>
      <c r="F7233" s="5" t="n">
        <v>28.6</v>
      </c>
      <c r="G7233" s="5" t="n">
        <v>18.7</v>
      </c>
      <c r="H7233" s="5" t="n">
        <v>10.61</v>
      </c>
      <c r="I7233" s="6">
        <f>IF(E7233&gt;=Markov!$B$3,1,0)</f>
        <v/>
      </c>
      <c r="J7233" s="6">
        <f>I7232</f>
        <v/>
      </c>
      <c r="K7233" s="7">
        <f>MAR1!$B$5+MAR1!$C$5*COS(2*PI()*$C7233/365)+MAR1!$D$5*SIN(2*PI()*$C7233/365)</f>
        <v/>
      </c>
      <c r="L7233" s="7">
        <f>MAR1!$B$6+MAR1!$C$6*COS(2*PI()*$C7233/365)+MAR1!$D$6*SIN(2*PI()*$C7233/365)</f>
        <v/>
      </c>
      <c r="M7233" s="7">
        <f>MAR1!$B$7+MAR1!$C$7*COS(2*PI()*$C7233/365)+MAR1!$D$7*SIN(2*PI()*$C7233/365)</f>
        <v/>
      </c>
      <c r="N7233" s="7">
        <f>F7233-K7233</f>
        <v/>
      </c>
      <c r="O7233" s="7">
        <f>G7233-L7233</f>
        <v/>
      </c>
      <c r="P7233" s="7">
        <f>H7233-M7233</f>
        <v/>
      </c>
      <c r="Q7233" s="7">
        <f>IF($I7233=1,(N7233-MAR1!$B$11)/MAR1!$D$11,(N7233-MAR1!$C$11)/MAR1!$E$11)</f>
        <v/>
      </c>
      <c r="R7233" s="7">
        <f>IF($I7233=1,(O7233-MAR1!$B$12)/MAR1!$D$12,(O7233-MAR1!$C$12)/MAR1!$E$12)</f>
        <v/>
      </c>
      <c r="S7233" s="7">
        <f>IF($I7233=1,(P7233-MAR1!$B$13)/MAR1!$D$13,(P7233-MAR1!$C$13)/MAR1!$E$13)</f>
        <v/>
      </c>
    </row>
    <row r="7234">
      <c r="A7234" s="5" t="n">
        <v>7233</v>
      </c>
      <c r="B7234" s="5" t="n">
        <v>20</v>
      </c>
      <c r="C7234" s="5" t="n">
        <v>298</v>
      </c>
      <c r="D7234" s="5" t="n">
        <v>10</v>
      </c>
      <c r="E7234" s="5" t="n">
        <v>0</v>
      </c>
      <c r="F7234" s="5" t="n">
        <v>26.8</v>
      </c>
      <c r="G7234" s="5" t="n">
        <v>15.7</v>
      </c>
      <c r="H7234" s="5" t="n">
        <v>12.14</v>
      </c>
      <c r="I7234" s="6">
        <f>IF(E7234&gt;=Markov!$B$3,1,0)</f>
        <v/>
      </c>
      <c r="J7234" s="6">
        <f>I7233</f>
        <v/>
      </c>
      <c r="K7234" s="7">
        <f>MAR1!$B$5+MAR1!$C$5*COS(2*PI()*$C7234/365)+MAR1!$D$5*SIN(2*PI()*$C7234/365)</f>
        <v/>
      </c>
      <c r="L7234" s="7">
        <f>MAR1!$B$6+MAR1!$C$6*COS(2*PI()*$C7234/365)+MAR1!$D$6*SIN(2*PI()*$C7234/365)</f>
        <v/>
      </c>
      <c r="M7234" s="7">
        <f>MAR1!$B$7+MAR1!$C$7*COS(2*PI()*$C7234/365)+MAR1!$D$7*SIN(2*PI()*$C7234/365)</f>
        <v/>
      </c>
      <c r="N7234" s="7">
        <f>F7234-K7234</f>
        <v/>
      </c>
      <c r="O7234" s="7">
        <f>G7234-L7234</f>
        <v/>
      </c>
      <c r="P7234" s="7">
        <f>H7234-M7234</f>
        <v/>
      </c>
      <c r="Q7234" s="7">
        <f>IF($I7234=1,(N7234-MAR1!$B$11)/MAR1!$D$11,(N7234-MAR1!$C$11)/MAR1!$E$11)</f>
        <v/>
      </c>
      <c r="R7234" s="7">
        <f>IF($I7234=1,(O7234-MAR1!$B$12)/MAR1!$D$12,(O7234-MAR1!$C$12)/MAR1!$E$12)</f>
        <v/>
      </c>
      <c r="S7234" s="7">
        <f>IF($I7234=1,(P7234-MAR1!$B$13)/MAR1!$D$13,(P7234-MAR1!$C$13)/MAR1!$E$13)</f>
        <v/>
      </c>
    </row>
    <row r="7235">
      <c r="A7235" s="5" t="n">
        <v>7234</v>
      </c>
      <c r="B7235" s="5" t="n">
        <v>20</v>
      </c>
      <c r="C7235" s="5" t="n">
        <v>299</v>
      </c>
      <c r="D7235" s="5" t="n">
        <v>10</v>
      </c>
      <c r="E7235" s="5" t="n">
        <v>0</v>
      </c>
      <c r="F7235" s="5" t="n">
        <v>27.3</v>
      </c>
      <c r="G7235" s="5" t="n">
        <v>15.6</v>
      </c>
      <c r="H7235" s="5" t="n">
        <v>10.26</v>
      </c>
      <c r="I7235" s="6">
        <f>IF(E7235&gt;=Markov!$B$3,1,0)</f>
        <v/>
      </c>
      <c r="J7235" s="6">
        <f>I7234</f>
        <v/>
      </c>
      <c r="K7235" s="7">
        <f>MAR1!$B$5+MAR1!$C$5*COS(2*PI()*$C7235/365)+MAR1!$D$5*SIN(2*PI()*$C7235/365)</f>
        <v/>
      </c>
      <c r="L7235" s="7">
        <f>MAR1!$B$6+MAR1!$C$6*COS(2*PI()*$C7235/365)+MAR1!$D$6*SIN(2*PI()*$C7235/365)</f>
        <v/>
      </c>
      <c r="M7235" s="7">
        <f>MAR1!$B$7+MAR1!$C$7*COS(2*PI()*$C7235/365)+MAR1!$D$7*SIN(2*PI()*$C7235/365)</f>
        <v/>
      </c>
      <c r="N7235" s="7">
        <f>F7235-K7235</f>
        <v/>
      </c>
      <c r="O7235" s="7">
        <f>G7235-L7235</f>
        <v/>
      </c>
      <c r="P7235" s="7">
        <f>H7235-M7235</f>
        <v/>
      </c>
      <c r="Q7235" s="7">
        <f>IF($I7235=1,(N7235-MAR1!$B$11)/MAR1!$D$11,(N7235-MAR1!$C$11)/MAR1!$E$11)</f>
        <v/>
      </c>
      <c r="R7235" s="7">
        <f>IF($I7235=1,(O7235-MAR1!$B$12)/MAR1!$D$12,(O7235-MAR1!$C$12)/MAR1!$E$12)</f>
        <v/>
      </c>
      <c r="S7235" s="7">
        <f>IF($I7235=1,(P7235-MAR1!$B$13)/MAR1!$D$13,(P7235-MAR1!$C$13)/MAR1!$E$13)</f>
        <v/>
      </c>
    </row>
    <row r="7236">
      <c r="A7236" s="5" t="n">
        <v>7235</v>
      </c>
      <c r="B7236" s="5" t="n">
        <v>20</v>
      </c>
      <c r="C7236" s="5" t="n">
        <v>300</v>
      </c>
      <c r="D7236" s="5" t="n">
        <v>10</v>
      </c>
      <c r="E7236" s="5" t="n">
        <v>0</v>
      </c>
      <c r="F7236" s="5" t="n">
        <v>26.9</v>
      </c>
      <c r="G7236" s="5" t="n">
        <v>15.1</v>
      </c>
      <c r="H7236" s="5" t="n">
        <v>13.02</v>
      </c>
      <c r="I7236" s="6">
        <f>IF(E7236&gt;=Markov!$B$3,1,0)</f>
        <v/>
      </c>
      <c r="J7236" s="6">
        <f>I7235</f>
        <v/>
      </c>
      <c r="K7236" s="7">
        <f>MAR1!$B$5+MAR1!$C$5*COS(2*PI()*$C7236/365)+MAR1!$D$5*SIN(2*PI()*$C7236/365)</f>
        <v/>
      </c>
      <c r="L7236" s="7">
        <f>MAR1!$B$6+MAR1!$C$6*COS(2*PI()*$C7236/365)+MAR1!$D$6*SIN(2*PI()*$C7236/365)</f>
        <v/>
      </c>
      <c r="M7236" s="7">
        <f>MAR1!$B$7+MAR1!$C$7*COS(2*PI()*$C7236/365)+MAR1!$D$7*SIN(2*PI()*$C7236/365)</f>
        <v/>
      </c>
      <c r="N7236" s="7">
        <f>F7236-K7236</f>
        <v/>
      </c>
      <c r="O7236" s="7">
        <f>G7236-L7236</f>
        <v/>
      </c>
      <c r="P7236" s="7">
        <f>H7236-M7236</f>
        <v/>
      </c>
      <c r="Q7236" s="7">
        <f>IF($I7236=1,(N7236-MAR1!$B$11)/MAR1!$D$11,(N7236-MAR1!$C$11)/MAR1!$E$11)</f>
        <v/>
      </c>
      <c r="R7236" s="7">
        <f>IF($I7236=1,(O7236-MAR1!$B$12)/MAR1!$D$12,(O7236-MAR1!$C$12)/MAR1!$E$12)</f>
        <v/>
      </c>
      <c r="S7236" s="7">
        <f>IF($I7236=1,(P7236-MAR1!$B$13)/MAR1!$D$13,(P7236-MAR1!$C$13)/MAR1!$E$13)</f>
        <v/>
      </c>
    </row>
    <row r="7237">
      <c r="A7237" s="5" t="n">
        <v>7236</v>
      </c>
      <c r="B7237" s="5" t="n">
        <v>20</v>
      </c>
      <c r="C7237" s="5" t="n">
        <v>301</v>
      </c>
      <c r="D7237" s="5" t="n">
        <v>10</v>
      </c>
      <c r="E7237" s="5" t="n">
        <v>0</v>
      </c>
      <c r="F7237" s="5" t="n">
        <v>28.9</v>
      </c>
      <c r="G7237" s="5" t="n">
        <v>15.7</v>
      </c>
      <c r="H7237" s="5" t="n">
        <v>9.279999999999999</v>
      </c>
      <c r="I7237" s="6">
        <f>IF(E7237&gt;=Markov!$B$3,1,0)</f>
        <v/>
      </c>
      <c r="J7237" s="6">
        <f>I7236</f>
        <v/>
      </c>
      <c r="K7237" s="7">
        <f>MAR1!$B$5+MAR1!$C$5*COS(2*PI()*$C7237/365)+MAR1!$D$5*SIN(2*PI()*$C7237/365)</f>
        <v/>
      </c>
      <c r="L7237" s="7">
        <f>MAR1!$B$6+MAR1!$C$6*COS(2*PI()*$C7237/365)+MAR1!$D$6*SIN(2*PI()*$C7237/365)</f>
        <v/>
      </c>
      <c r="M7237" s="7">
        <f>MAR1!$B$7+MAR1!$C$7*COS(2*PI()*$C7237/365)+MAR1!$D$7*SIN(2*PI()*$C7237/365)</f>
        <v/>
      </c>
      <c r="N7237" s="7">
        <f>F7237-K7237</f>
        <v/>
      </c>
      <c r="O7237" s="7">
        <f>G7237-L7237</f>
        <v/>
      </c>
      <c r="P7237" s="7">
        <f>H7237-M7237</f>
        <v/>
      </c>
      <c r="Q7237" s="7">
        <f>IF($I7237=1,(N7237-MAR1!$B$11)/MAR1!$D$11,(N7237-MAR1!$C$11)/MAR1!$E$11)</f>
        <v/>
      </c>
      <c r="R7237" s="7">
        <f>IF($I7237=1,(O7237-MAR1!$B$12)/MAR1!$D$12,(O7237-MAR1!$C$12)/MAR1!$E$12)</f>
        <v/>
      </c>
      <c r="S7237" s="7">
        <f>IF($I7237=1,(P7237-MAR1!$B$13)/MAR1!$D$13,(P7237-MAR1!$C$13)/MAR1!$E$13)</f>
        <v/>
      </c>
    </row>
    <row r="7238">
      <c r="A7238" s="5" t="n">
        <v>7237</v>
      </c>
      <c r="B7238" s="5" t="n">
        <v>20</v>
      </c>
      <c r="C7238" s="5" t="n">
        <v>302</v>
      </c>
      <c r="D7238" s="5" t="n">
        <v>10</v>
      </c>
      <c r="E7238" s="5" t="n">
        <v>0</v>
      </c>
      <c r="F7238" s="5" t="n">
        <v>27.2</v>
      </c>
      <c r="G7238" s="5" t="n">
        <v>16.1</v>
      </c>
      <c r="H7238" s="5" t="n">
        <v>14.59</v>
      </c>
      <c r="I7238" s="6">
        <f>IF(E7238&gt;=Markov!$B$3,1,0)</f>
        <v/>
      </c>
      <c r="J7238" s="6">
        <f>I7237</f>
        <v/>
      </c>
      <c r="K7238" s="7">
        <f>MAR1!$B$5+MAR1!$C$5*COS(2*PI()*$C7238/365)+MAR1!$D$5*SIN(2*PI()*$C7238/365)</f>
        <v/>
      </c>
      <c r="L7238" s="7">
        <f>MAR1!$B$6+MAR1!$C$6*COS(2*PI()*$C7238/365)+MAR1!$D$6*SIN(2*PI()*$C7238/365)</f>
        <v/>
      </c>
      <c r="M7238" s="7">
        <f>MAR1!$B$7+MAR1!$C$7*COS(2*PI()*$C7238/365)+MAR1!$D$7*SIN(2*PI()*$C7238/365)</f>
        <v/>
      </c>
      <c r="N7238" s="7">
        <f>F7238-K7238</f>
        <v/>
      </c>
      <c r="O7238" s="7">
        <f>G7238-L7238</f>
        <v/>
      </c>
      <c r="P7238" s="7">
        <f>H7238-M7238</f>
        <v/>
      </c>
      <c r="Q7238" s="7">
        <f>IF($I7238=1,(N7238-MAR1!$B$11)/MAR1!$D$11,(N7238-MAR1!$C$11)/MAR1!$E$11)</f>
        <v/>
      </c>
      <c r="R7238" s="7">
        <f>IF($I7238=1,(O7238-MAR1!$B$12)/MAR1!$D$12,(O7238-MAR1!$C$12)/MAR1!$E$12)</f>
        <v/>
      </c>
      <c r="S7238" s="7">
        <f>IF($I7238=1,(P7238-MAR1!$B$13)/MAR1!$D$13,(P7238-MAR1!$C$13)/MAR1!$E$13)</f>
        <v/>
      </c>
    </row>
    <row r="7239">
      <c r="A7239" s="5" t="n">
        <v>7238</v>
      </c>
      <c r="B7239" s="5" t="n">
        <v>20</v>
      </c>
      <c r="C7239" s="5" t="n">
        <v>303</v>
      </c>
      <c r="D7239" s="5" t="n">
        <v>10</v>
      </c>
      <c r="E7239" s="5" t="n">
        <v>0</v>
      </c>
      <c r="F7239" s="5" t="n">
        <v>28.4</v>
      </c>
      <c r="G7239" s="5" t="n">
        <v>16.9</v>
      </c>
      <c r="H7239" s="5" t="n">
        <v>17.41</v>
      </c>
      <c r="I7239" s="6">
        <f>IF(E7239&gt;=Markov!$B$3,1,0)</f>
        <v/>
      </c>
      <c r="J7239" s="6">
        <f>I7238</f>
        <v/>
      </c>
      <c r="K7239" s="7">
        <f>MAR1!$B$5+MAR1!$C$5*COS(2*PI()*$C7239/365)+MAR1!$D$5*SIN(2*PI()*$C7239/365)</f>
        <v/>
      </c>
      <c r="L7239" s="7">
        <f>MAR1!$B$6+MAR1!$C$6*COS(2*PI()*$C7239/365)+MAR1!$D$6*SIN(2*PI()*$C7239/365)</f>
        <v/>
      </c>
      <c r="M7239" s="7">
        <f>MAR1!$B$7+MAR1!$C$7*COS(2*PI()*$C7239/365)+MAR1!$D$7*SIN(2*PI()*$C7239/365)</f>
        <v/>
      </c>
      <c r="N7239" s="7">
        <f>F7239-K7239</f>
        <v/>
      </c>
      <c r="O7239" s="7">
        <f>G7239-L7239</f>
        <v/>
      </c>
      <c r="P7239" s="7">
        <f>H7239-M7239</f>
        <v/>
      </c>
      <c r="Q7239" s="7">
        <f>IF($I7239=1,(N7239-MAR1!$B$11)/MAR1!$D$11,(N7239-MAR1!$C$11)/MAR1!$E$11)</f>
        <v/>
      </c>
      <c r="R7239" s="7">
        <f>IF($I7239=1,(O7239-MAR1!$B$12)/MAR1!$D$12,(O7239-MAR1!$C$12)/MAR1!$E$12)</f>
        <v/>
      </c>
      <c r="S7239" s="7">
        <f>IF($I7239=1,(P7239-MAR1!$B$13)/MAR1!$D$13,(P7239-MAR1!$C$13)/MAR1!$E$13)</f>
        <v/>
      </c>
    </row>
    <row r="7240">
      <c r="A7240" s="5" t="n">
        <v>7239</v>
      </c>
      <c r="B7240" s="5" t="n">
        <v>20</v>
      </c>
      <c r="C7240" s="5" t="n">
        <v>304</v>
      </c>
      <c r="D7240" s="5" t="n">
        <v>10</v>
      </c>
      <c r="E7240" s="5" t="n">
        <v>0</v>
      </c>
      <c r="F7240" s="5" t="n">
        <v>29.8</v>
      </c>
      <c r="G7240" s="5" t="n">
        <v>17</v>
      </c>
      <c r="H7240" s="5" t="n">
        <v>18.34</v>
      </c>
      <c r="I7240" s="6">
        <f>IF(E7240&gt;=Markov!$B$3,1,0)</f>
        <v/>
      </c>
      <c r="J7240" s="6">
        <f>I7239</f>
        <v/>
      </c>
      <c r="K7240" s="7">
        <f>MAR1!$B$5+MAR1!$C$5*COS(2*PI()*$C7240/365)+MAR1!$D$5*SIN(2*PI()*$C7240/365)</f>
        <v/>
      </c>
      <c r="L7240" s="7">
        <f>MAR1!$B$6+MAR1!$C$6*COS(2*PI()*$C7240/365)+MAR1!$D$6*SIN(2*PI()*$C7240/365)</f>
        <v/>
      </c>
      <c r="M7240" s="7">
        <f>MAR1!$B$7+MAR1!$C$7*COS(2*PI()*$C7240/365)+MAR1!$D$7*SIN(2*PI()*$C7240/365)</f>
        <v/>
      </c>
      <c r="N7240" s="7">
        <f>F7240-K7240</f>
        <v/>
      </c>
      <c r="O7240" s="7">
        <f>G7240-L7240</f>
        <v/>
      </c>
      <c r="P7240" s="7">
        <f>H7240-M7240</f>
        <v/>
      </c>
      <c r="Q7240" s="7">
        <f>IF($I7240=1,(N7240-MAR1!$B$11)/MAR1!$D$11,(N7240-MAR1!$C$11)/MAR1!$E$11)</f>
        <v/>
      </c>
      <c r="R7240" s="7">
        <f>IF($I7240=1,(O7240-MAR1!$B$12)/MAR1!$D$12,(O7240-MAR1!$C$12)/MAR1!$E$12)</f>
        <v/>
      </c>
      <c r="S7240" s="7">
        <f>IF($I7240=1,(P7240-MAR1!$B$13)/MAR1!$D$13,(P7240-MAR1!$C$13)/MAR1!$E$13)</f>
        <v/>
      </c>
    </row>
    <row r="7241">
      <c r="A7241" s="5" t="n">
        <v>7240</v>
      </c>
      <c r="B7241" s="5" t="n">
        <v>20</v>
      </c>
      <c r="C7241" s="5" t="n">
        <v>305</v>
      </c>
      <c r="D7241" s="5" t="n">
        <v>11</v>
      </c>
      <c r="E7241" s="5" t="n">
        <v>0</v>
      </c>
      <c r="F7241" s="5" t="n">
        <v>28.6</v>
      </c>
      <c r="G7241" s="5" t="n">
        <v>16.4</v>
      </c>
      <c r="H7241" s="5" t="n">
        <v>15.82</v>
      </c>
      <c r="I7241" s="6">
        <f>IF(E7241&gt;=Markov!$B$3,1,0)</f>
        <v/>
      </c>
      <c r="J7241" s="6">
        <f>I7240</f>
        <v/>
      </c>
      <c r="K7241" s="7">
        <f>MAR1!$B$5+MAR1!$C$5*COS(2*PI()*$C7241/365)+MAR1!$D$5*SIN(2*PI()*$C7241/365)</f>
        <v/>
      </c>
      <c r="L7241" s="7">
        <f>MAR1!$B$6+MAR1!$C$6*COS(2*PI()*$C7241/365)+MAR1!$D$6*SIN(2*PI()*$C7241/365)</f>
        <v/>
      </c>
      <c r="M7241" s="7">
        <f>MAR1!$B$7+MAR1!$C$7*COS(2*PI()*$C7241/365)+MAR1!$D$7*SIN(2*PI()*$C7241/365)</f>
        <v/>
      </c>
      <c r="N7241" s="7">
        <f>F7241-K7241</f>
        <v/>
      </c>
      <c r="O7241" s="7">
        <f>G7241-L7241</f>
        <v/>
      </c>
      <c r="P7241" s="7">
        <f>H7241-M7241</f>
        <v/>
      </c>
      <c r="Q7241" s="7">
        <f>IF($I7241=1,(N7241-MAR1!$B$11)/MAR1!$D$11,(N7241-MAR1!$C$11)/MAR1!$E$11)</f>
        <v/>
      </c>
      <c r="R7241" s="7">
        <f>IF($I7241=1,(O7241-MAR1!$B$12)/MAR1!$D$12,(O7241-MAR1!$C$12)/MAR1!$E$12)</f>
        <v/>
      </c>
      <c r="S7241" s="7">
        <f>IF($I7241=1,(P7241-MAR1!$B$13)/MAR1!$D$13,(P7241-MAR1!$C$13)/MAR1!$E$13)</f>
        <v/>
      </c>
    </row>
    <row r="7242">
      <c r="A7242" s="5" t="n">
        <v>7241</v>
      </c>
      <c r="B7242" s="5" t="n">
        <v>20</v>
      </c>
      <c r="C7242" s="5" t="n">
        <v>306</v>
      </c>
      <c r="D7242" s="5" t="n">
        <v>11</v>
      </c>
      <c r="E7242" s="5" t="n">
        <v>0</v>
      </c>
      <c r="F7242" s="5" t="n">
        <v>28.9</v>
      </c>
      <c r="G7242" s="5" t="n">
        <v>16.9</v>
      </c>
      <c r="H7242" s="5" t="n">
        <v>14.16</v>
      </c>
      <c r="I7242" s="6">
        <f>IF(E7242&gt;=Markov!$B$3,1,0)</f>
        <v/>
      </c>
      <c r="J7242" s="6">
        <f>I7241</f>
        <v/>
      </c>
      <c r="K7242" s="7">
        <f>MAR1!$B$5+MAR1!$C$5*COS(2*PI()*$C7242/365)+MAR1!$D$5*SIN(2*PI()*$C7242/365)</f>
        <v/>
      </c>
      <c r="L7242" s="7">
        <f>MAR1!$B$6+MAR1!$C$6*COS(2*PI()*$C7242/365)+MAR1!$D$6*SIN(2*PI()*$C7242/365)</f>
        <v/>
      </c>
      <c r="M7242" s="7">
        <f>MAR1!$B$7+MAR1!$C$7*COS(2*PI()*$C7242/365)+MAR1!$D$7*SIN(2*PI()*$C7242/365)</f>
        <v/>
      </c>
      <c r="N7242" s="7">
        <f>F7242-K7242</f>
        <v/>
      </c>
      <c r="O7242" s="7">
        <f>G7242-L7242</f>
        <v/>
      </c>
      <c r="P7242" s="7">
        <f>H7242-M7242</f>
        <v/>
      </c>
      <c r="Q7242" s="7">
        <f>IF($I7242=1,(N7242-MAR1!$B$11)/MAR1!$D$11,(N7242-MAR1!$C$11)/MAR1!$E$11)</f>
        <v/>
      </c>
      <c r="R7242" s="7">
        <f>IF($I7242=1,(O7242-MAR1!$B$12)/MAR1!$D$12,(O7242-MAR1!$C$12)/MAR1!$E$12)</f>
        <v/>
      </c>
      <c r="S7242" s="7">
        <f>IF($I7242=1,(P7242-MAR1!$B$13)/MAR1!$D$13,(P7242-MAR1!$C$13)/MAR1!$E$13)</f>
        <v/>
      </c>
    </row>
    <row r="7243">
      <c r="A7243" s="5" t="n">
        <v>7242</v>
      </c>
      <c r="B7243" s="5" t="n">
        <v>20</v>
      </c>
      <c r="C7243" s="5" t="n">
        <v>307</v>
      </c>
      <c r="D7243" s="5" t="n">
        <v>11</v>
      </c>
      <c r="E7243" s="5" t="n">
        <v>0</v>
      </c>
      <c r="F7243" s="5" t="n">
        <v>28.5</v>
      </c>
      <c r="G7243" s="5" t="n">
        <v>17.5</v>
      </c>
      <c r="H7243" s="5" t="n">
        <v>18.7</v>
      </c>
      <c r="I7243" s="6">
        <f>IF(E7243&gt;=Markov!$B$3,1,0)</f>
        <v/>
      </c>
      <c r="J7243" s="6">
        <f>I7242</f>
        <v/>
      </c>
      <c r="K7243" s="7">
        <f>MAR1!$B$5+MAR1!$C$5*COS(2*PI()*$C7243/365)+MAR1!$D$5*SIN(2*PI()*$C7243/365)</f>
        <v/>
      </c>
      <c r="L7243" s="7">
        <f>MAR1!$B$6+MAR1!$C$6*COS(2*PI()*$C7243/365)+MAR1!$D$6*SIN(2*PI()*$C7243/365)</f>
        <v/>
      </c>
      <c r="M7243" s="7">
        <f>MAR1!$B$7+MAR1!$C$7*COS(2*PI()*$C7243/365)+MAR1!$D$7*SIN(2*PI()*$C7243/365)</f>
        <v/>
      </c>
      <c r="N7243" s="7">
        <f>F7243-K7243</f>
        <v/>
      </c>
      <c r="O7243" s="7">
        <f>G7243-L7243</f>
        <v/>
      </c>
      <c r="P7243" s="7">
        <f>H7243-M7243</f>
        <v/>
      </c>
      <c r="Q7243" s="7">
        <f>IF($I7243=1,(N7243-MAR1!$B$11)/MAR1!$D$11,(N7243-MAR1!$C$11)/MAR1!$E$11)</f>
        <v/>
      </c>
      <c r="R7243" s="7">
        <f>IF($I7243=1,(O7243-MAR1!$B$12)/MAR1!$D$12,(O7243-MAR1!$C$12)/MAR1!$E$12)</f>
        <v/>
      </c>
      <c r="S7243" s="7">
        <f>IF($I7243=1,(P7243-MAR1!$B$13)/MAR1!$D$13,(P7243-MAR1!$C$13)/MAR1!$E$13)</f>
        <v/>
      </c>
    </row>
    <row r="7244">
      <c r="A7244" s="5" t="n">
        <v>7243</v>
      </c>
      <c r="B7244" s="5" t="n">
        <v>20</v>
      </c>
      <c r="C7244" s="5" t="n">
        <v>308</v>
      </c>
      <c r="D7244" s="5" t="n">
        <v>11</v>
      </c>
      <c r="E7244" s="5" t="n">
        <v>0</v>
      </c>
      <c r="F7244" s="5" t="n">
        <v>26.7</v>
      </c>
      <c r="G7244" s="5" t="n">
        <v>14.7</v>
      </c>
      <c r="H7244" s="5" t="n">
        <v>17.13</v>
      </c>
      <c r="I7244" s="6">
        <f>IF(E7244&gt;=Markov!$B$3,1,0)</f>
        <v/>
      </c>
      <c r="J7244" s="6">
        <f>I7243</f>
        <v/>
      </c>
      <c r="K7244" s="7">
        <f>MAR1!$B$5+MAR1!$C$5*COS(2*PI()*$C7244/365)+MAR1!$D$5*SIN(2*PI()*$C7244/365)</f>
        <v/>
      </c>
      <c r="L7244" s="7">
        <f>MAR1!$B$6+MAR1!$C$6*COS(2*PI()*$C7244/365)+MAR1!$D$6*SIN(2*PI()*$C7244/365)</f>
        <v/>
      </c>
      <c r="M7244" s="7">
        <f>MAR1!$B$7+MAR1!$C$7*COS(2*PI()*$C7244/365)+MAR1!$D$7*SIN(2*PI()*$C7244/365)</f>
        <v/>
      </c>
      <c r="N7244" s="7">
        <f>F7244-K7244</f>
        <v/>
      </c>
      <c r="O7244" s="7">
        <f>G7244-L7244</f>
        <v/>
      </c>
      <c r="P7244" s="7">
        <f>H7244-M7244</f>
        <v/>
      </c>
      <c r="Q7244" s="7">
        <f>IF($I7244=1,(N7244-MAR1!$B$11)/MAR1!$D$11,(N7244-MAR1!$C$11)/MAR1!$E$11)</f>
        <v/>
      </c>
      <c r="R7244" s="7">
        <f>IF($I7244=1,(O7244-MAR1!$B$12)/MAR1!$D$12,(O7244-MAR1!$C$12)/MAR1!$E$12)</f>
        <v/>
      </c>
      <c r="S7244" s="7">
        <f>IF($I7244=1,(P7244-MAR1!$B$13)/MAR1!$D$13,(P7244-MAR1!$C$13)/MAR1!$E$13)</f>
        <v/>
      </c>
    </row>
    <row r="7245">
      <c r="A7245" s="5" t="n">
        <v>7244</v>
      </c>
      <c r="B7245" s="5" t="n">
        <v>20</v>
      </c>
      <c r="C7245" s="5" t="n">
        <v>309</v>
      </c>
      <c r="D7245" s="5" t="n">
        <v>11</v>
      </c>
      <c r="E7245" s="5" t="n">
        <v>0</v>
      </c>
      <c r="F7245" s="5" t="n">
        <v>28.8</v>
      </c>
      <c r="G7245" s="5" t="n">
        <v>17.8</v>
      </c>
      <c r="H7245" s="5" t="n">
        <v>12.79</v>
      </c>
      <c r="I7245" s="6">
        <f>IF(E7245&gt;=Markov!$B$3,1,0)</f>
        <v/>
      </c>
      <c r="J7245" s="6">
        <f>I7244</f>
        <v/>
      </c>
      <c r="K7245" s="7">
        <f>MAR1!$B$5+MAR1!$C$5*COS(2*PI()*$C7245/365)+MAR1!$D$5*SIN(2*PI()*$C7245/365)</f>
        <v/>
      </c>
      <c r="L7245" s="7">
        <f>MAR1!$B$6+MAR1!$C$6*COS(2*PI()*$C7245/365)+MAR1!$D$6*SIN(2*PI()*$C7245/365)</f>
        <v/>
      </c>
      <c r="M7245" s="7">
        <f>MAR1!$B$7+MAR1!$C$7*COS(2*PI()*$C7245/365)+MAR1!$D$7*SIN(2*PI()*$C7245/365)</f>
        <v/>
      </c>
      <c r="N7245" s="7">
        <f>F7245-K7245</f>
        <v/>
      </c>
      <c r="O7245" s="7">
        <f>G7245-L7245</f>
        <v/>
      </c>
      <c r="P7245" s="7">
        <f>H7245-M7245</f>
        <v/>
      </c>
      <c r="Q7245" s="7">
        <f>IF($I7245=1,(N7245-MAR1!$B$11)/MAR1!$D$11,(N7245-MAR1!$C$11)/MAR1!$E$11)</f>
        <v/>
      </c>
      <c r="R7245" s="7">
        <f>IF($I7245=1,(O7245-MAR1!$B$12)/MAR1!$D$12,(O7245-MAR1!$C$12)/MAR1!$E$12)</f>
        <v/>
      </c>
      <c r="S7245" s="7">
        <f>IF($I7245=1,(P7245-MAR1!$B$13)/MAR1!$D$13,(P7245-MAR1!$C$13)/MAR1!$E$13)</f>
        <v/>
      </c>
    </row>
    <row r="7246">
      <c r="A7246" s="5" t="n">
        <v>7245</v>
      </c>
      <c r="B7246" s="5" t="n">
        <v>20</v>
      </c>
      <c r="C7246" s="5" t="n">
        <v>310</v>
      </c>
      <c r="D7246" s="5" t="n">
        <v>11</v>
      </c>
      <c r="E7246" s="5" t="n">
        <v>0</v>
      </c>
      <c r="F7246" s="5" t="n">
        <v>26.7</v>
      </c>
      <c r="G7246" s="5" t="n">
        <v>18.4</v>
      </c>
      <c r="H7246" s="5" t="n">
        <v>10.9</v>
      </c>
      <c r="I7246" s="6">
        <f>IF(E7246&gt;=Markov!$B$3,1,0)</f>
        <v/>
      </c>
      <c r="J7246" s="6">
        <f>I7245</f>
        <v/>
      </c>
      <c r="K7246" s="7">
        <f>MAR1!$B$5+MAR1!$C$5*COS(2*PI()*$C7246/365)+MAR1!$D$5*SIN(2*PI()*$C7246/365)</f>
        <v/>
      </c>
      <c r="L7246" s="7">
        <f>MAR1!$B$6+MAR1!$C$6*COS(2*PI()*$C7246/365)+MAR1!$D$6*SIN(2*PI()*$C7246/365)</f>
        <v/>
      </c>
      <c r="M7246" s="7">
        <f>MAR1!$B$7+MAR1!$C$7*COS(2*PI()*$C7246/365)+MAR1!$D$7*SIN(2*PI()*$C7246/365)</f>
        <v/>
      </c>
      <c r="N7246" s="7">
        <f>F7246-K7246</f>
        <v/>
      </c>
      <c r="O7246" s="7">
        <f>G7246-L7246</f>
        <v/>
      </c>
      <c r="P7246" s="7">
        <f>H7246-M7246</f>
        <v/>
      </c>
      <c r="Q7246" s="7">
        <f>IF($I7246=1,(N7246-MAR1!$B$11)/MAR1!$D$11,(N7246-MAR1!$C$11)/MAR1!$E$11)</f>
        <v/>
      </c>
      <c r="R7246" s="7">
        <f>IF($I7246=1,(O7246-MAR1!$B$12)/MAR1!$D$12,(O7246-MAR1!$C$12)/MAR1!$E$12)</f>
        <v/>
      </c>
      <c r="S7246" s="7">
        <f>IF($I7246=1,(P7246-MAR1!$B$13)/MAR1!$D$13,(P7246-MAR1!$C$13)/MAR1!$E$13)</f>
        <v/>
      </c>
    </row>
    <row r="7247">
      <c r="A7247" s="5" t="n">
        <v>7246</v>
      </c>
      <c r="B7247" s="5" t="n">
        <v>20</v>
      </c>
      <c r="C7247" s="5" t="n">
        <v>311</v>
      </c>
      <c r="D7247" s="5" t="n">
        <v>11</v>
      </c>
      <c r="E7247" s="5" t="n">
        <v>0</v>
      </c>
      <c r="F7247" s="5" t="n">
        <v>27.8</v>
      </c>
      <c r="G7247" s="5" t="n">
        <v>17.4</v>
      </c>
      <c r="H7247" s="5" t="n">
        <v>9.220000000000001</v>
      </c>
      <c r="I7247" s="6">
        <f>IF(E7247&gt;=Markov!$B$3,1,0)</f>
        <v/>
      </c>
      <c r="J7247" s="6">
        <f>I7246</f>
        <v/>
      </c>
      <c r="K7247" s="7">
        <f>MAR1!$B$5+MAR1!$C$5*COS(2*PI()*$C7247/365)+MAR1!$D$5*SIN(2*PI()*$C7247/365)</f>
        <v/>
      </c>
      <c r="L7247" s="7">
        <f>MAR1!$B$6+MAR1!$C$6*COS(2*PI()*$C7247/365)+MAR1!$D$6*SIN(2*PI()*$C7247/365)</f>
        <v/>
      </c>
      <c r="M7247" s="7">
        <f>MAR1!$B$7+MAR1!$C$7*COS(2*PI()*$C7247/365)+MAR1!$D$7*SIN(2*PI()*$C7247/365)</f>
        <v/>
      </c>
      <c r="N7247" s="7">
        <f>F7247-K7247</f>
        <v/>
      </c>
      <c r="O7247" s="7">
        <f>G7247-L7247</f>
        <v/>
      </c>
      <c r="P7247" s="7">
        <f>H7247-M7247</f>
        <v/>
      </c>
      <c r="Q7247" s="7">
        <f>IF($I7247=1,(N7247-MAR1!$B$11)/MAR1!$D$11,(N7247-MAR1!$C$11)/MAR1!$E$11)</f>
        <v/>
      </c>
      <c r="R7247" s="7">
        <f>IF($I7247=1,(O7247-MAR1!$B$12)/MAR1!$D$12,(O7247-MAR1!$C$12)/MAR1!$E$12)</f>
        <v/>
      </c>
      <c r="S7247" s="7">
        <f>IF($I7247=1,(P7247-MAR1!$B$13)/MAR1!$D$13,(P7247-MAR1!$C$13)/MAR1!$E$13)</f>
        <v/>
      </c>
    </row>
    <row r="7248">
      <c r="A7248" s="5" t="n">
        <v>7247</v>
      </c>
      <c r="B7248" s="5" t="n">
        <v>20</v>
      </c>
      <c r="C7248" s="5" t="n">
        <v>312</v>
      </c>
      <c r="D7248" s="5" t="n">
        <v>11</v>
      </c>
      <c r="E7248" s="5" t="n">
        <v>0</v>
      </c>
      <c r="F7248" s="5" t="n">
        <v>27</v>
      </c>
      <c r="G7248" s="5" t="n">
        <v>16.1</v>
      </c>
      <c r="H7248" s="5" t="n">
        <v>11.78</v>
      </c>
      <c r="I7248" s="6">
        <f>IF(E7248&gt;=Markov!$B$3,1,0)</f>
        <v/>
      </c>
      <c r="J7248" s="6">
        <f>I7247</f>
        <v/>
      </c>
      <c r="K7248" s="7">
        <f>MAR1!$B$5+MAR1!$C$5*COS(2*PI()*$C7248/365)+MAR1!$D$5*SIN(2*PI()*$C7248/365)</f>
        <v/>
      </c>
      <c r="L7248" s="7">
        <f>MAR1!$B$6+MAR1!$C$6*COS(2*PI()*$C7248/365)+MAR1!$D$6*SIN(2*PI()*$C7248/365)</f>
        <v/>
      </c>
      <c r="M7248" s="7">
        <f>MAR1!$B$7+MAR1!$C$7*COS(2*PI()*$C7248/365)+MAR1!$D$7*SIN(2*PI()*$C7248/365)</f>
        <v/>
      </c>
      <c r="N7248" s="7">
        <f>F7248-K7248</f>
        <v/>
      </c>
      <c r="O7248" s="7">
        <f>G7248-L7248</f>
        <v/>
      </c>
      <c r="P7248" s="7">
        <f>H7248-M7248</f>
        <v/>
      </c>
      <c r="Q7248" s="7">
        <f>IF($I7248=1,(N7248-MAR1!$B$11)/MAR1!$D$11,(N7248-MAR1!$C$11)/MAR1!$E$11)</f>
        <v/>
      </c>
      <c r="R7248" s="7">
        <f>IF($I7248=1,(O7248-MAR1!$B$12)/MAR1!$D$12,(O7248-MAR1!$C$12)/MAR1!$E$12)</f>
        <v/>
      </c>
      <c r="S7248" s="7">
        <f>IF($I7248=1,(P7248-MAR1!$B$13)/MAR1!$D$13,(P7248-MAR1!$C$13)/MAR1!$E$13)</f>
        <v/>
      </c>
    </row>
    <row r="7249">
      <c r="A7249" s="5" t="n">
        <v>7248</v>
      </c>
      <c r="B7249" s="5" t="n">
        <v>20</v>
      </c>
      <c r="C7249" s="5" t="n">
        <v>313</v>
      </c>
      <c r="D7249" s="5" t="n">
        <v>11</v>
      </c>
      <c r="E7249" s="5" t="n">
        <v>0</v>
      </c>
      <c r="F7249" s="5" t="n">
        <v>26.1</v>
      </c>
      <c r="G7249" s="5" t="n">
        <v>15.1</v>
      </c>
      <c r="H7249" s="5" t="n">
        <v>9.609999999999999</v>
      </c>
      <c r="I7249" s="6">
        <f>IF(E7249&gt;=Markov!$B$3,1,0)</f>
        <v/>
      </c>
      <c r="J7249" s="6">
        <f>I7248</f>
        <v/>
      </c>
      <c r="K7249" s="7">
        <f>MAR1!$B$5+MAR1!$C$5*COS(2*PI()*$C7249/365)+MAR1!$D$5*SIN(2*PI()*$C7249/365)</f>
        <v/>
      </c>
      <c r="L7249" s="7">
        <f>MAR1!$B$6+MAR1!$C$6*COS(2*PI()*$C7249/365)+MAR1!$D$6*SIN(2*PI()*$C7249/365)</f>
        <v/>
      </c>
      <c r="M7249" s="7">
        <f>MAR1!$B$7+MAR1!$C$7*COS(2*PI()*$C7249/365)+MAR1!$D$7*SIN(2*PI()*$C7249/365)</f>
        <v/>
      </c>
      <c r="N7249" s="7">
        <f>F7249-K7249</f>
        <v/>
      </c>
      <c r="O7249" s="7">
        <f>G7249-L7249</f>
        <v/>
      </c>
      <c r="P7249" s="7">
        <f>H7249-M7249</f>
        <v/>
      </c>
      <c r="Q7249" s="7">
        <f>IF($I7249=1,(N7249-MAR1!$B$11)/MAR1!$D$11,(N7249-MAR1!$C$11)/MAR1!$E$11)</f>
        <v/>
      </c>
      <c r="R7249" s="7">
        <f>IF($I7249=1,(O7249-MAR1!$B$12)/MAR1!$D$12,(O7249-MAR1!$C$12)/MAR1!$E$12)</f>
        <v/>
      </c>
      <c r="S7249" s="7">
        <f>IF($I7249=1,(P7249-MAR1!$B$13)/MAR1!$D$13,(P7249-MAR1!$C$13)/MAR1!$E$13)</f>
        <v/>
      </c>
    </row>
    <row r="7250">
      <c r="A7250" s="5" t="n">
        <v>7249</v>
      </c>
      <c r="B7250" s="5" t="n">
        <v>20</v>
      </c>
      <c r="C7250" s="5" t="n">
        <v>314</v>
      </c>
      <c r="D7250" s="5" t="n">
        <v>11</v>
      </c>
      <c r="E7250" s="5" t="n">
        <v>9.800000000000001</v>
      </c>
      <c r="F7250" s="5" t="n">
        <v>23.4</v>
      </c>
      <c r="G7250" s="5" t="n">
        <v>16</v>
      </c>
      <c r="H7250" s="5" t="n">
        <v>2.9</v>
      </c>
      <c r="I7250" s="6">
        <f>IF(E7250&gt;=Markov!$B$3,1,0)</f>
        <v/>
      </c>
      <c r="J7250" s="6">
        <f>I7249</f>
        <v/>
      </c>
      <c r="K7250" s="7">
        <f>MAR1!$B$5+MAR1!$C$5*COS(2*PI()*$C7250/365)+MAR1!$D$5*SIN(2*PI()*$C7250/365)</f>
        <v/>
      </c>
      <c r="L7250" s="7">
        <f>MAR1!$B$6+MAR1!$C$6*COS(2*PI()*$C7250/365)+MAR1!$D$6*SIN(2*PI()*$C7250/365)</f>
        <v/>
      </c>
      <c r="M7250" s="7">
        <f>MAR1!$B$7+MAR1!$C$7*COS(2*PI()*$C7250/365)+MAR1!$D$7*SIN(2*PI()*$C7250/365)</f>
        <v/>
      </c>
      <c r="N7250" s="7">
        <f>F7250-K7250</f>
        <v/>
      </c>
      <c r="O7250" s="7">
        <f>G7250-L7250</f>
        <v/>
      </c>
      <c r="P7250" s="7">
        <f>H7250-M7250</f>
        <v/>
      </c>
      <c r="Q7250" s="7">
        <f>IF($I7250=1,(N7250-MAR1!$B$11)/MAR1!$D$11,(N7250-MAR1!$C$11)/MAR1!$E$11)</f>
        <v/>
      </c>
      <c r="R7250" s="7">
        <f>IF($I7250=1,(O7250-MAR1!$B$12)/MAR1!$D$12,(O7250-MAR1!$C$12)/MAR1!$E$12)</f>
        <v/>
      </c>
      <c r="S7250" s="7">
        <f>IF($I7250=1,(P7250-MAR1!$B$13)/MAR1!$D$13,(P7250-MAR1!$C$13)/MAR1!$E$13)</f>
        <v/>
      </c>
    </row>
    <row r="7251">
      <c r="A7251" s="5" t="n">
        <v>7250</v>
      </c>
      <c r="B7251" s="5" t="n">
        <v>20</v>
      </c>
      <c r="C7251" s="5" t="n">
        <v>315</v>
      </c>
      <c r="D7251" s="5" t="n">
        <v>11</v>
      </c>
      <c r="E7251" s="5" t="n">
        <v>0</v>
      </c>
      <c r="F7251" s="5" t="n">
        <v>25.6</v>
      </c>
      <c r="G7251" s="5" t="n">
        <v>15.7</v>
      </c>
      <c r="H7251" s="5" t="n">
        <v>10.93</v>
      </c>
      <c r="I7251" s="6">
        <f>IF(E7251&gt;=Markov!$B$3,1,0)</f>
        <v/>
      </c>
      <c r="J7251" s="6">
        <f>I7250</f>
        <v/>
      </c>
      <c r="K7251" s="7">
        <f>MAR1!$B$5+MAR1!$C$5*COS(2*PI()*$C7251/365)+MAR1!$D$5*SIN(2*PI()*$C7251/365)</f>
        <v/>
      </c>
      <c r="L7251" s="7">
        <f>MAR1!$B$6+MAR1!$C$6*COS(2*PI()*$C7251/365)+MAR1!$D$6*SIN(2*PI()*$C7251/365)</f>
        <v/>
      </c>
      <c r="M7251" s="7">
        <f>MAR1!$B$7+MAR1!$C$7*COS(2*PI()*$C7251/365)+MAR1!$D$7*SIN(2*PI()*$C7251/365)</f>
        <v/>
      </c>
      <c r="N7251" s="7">
        <f>F7251-K7251</f>
        <v/>
      </c>
      <c r="O7251" s="7">
        <f>G7251-L7251</f>
        <v/>
      </c>
      <c r="P7251" s="7">
        <f>H7251-M7251</f>
        <v/>
      </c>
      <c r="Q7251" s="7">
        <f>IF($I7251=1,(N7251-MAR1!$B$11)/MAR1!$D$11,(N7251-MAR1!$C$11)/MAR1!$E$11)</f>
        <v/>
      </c>
      <c r="R7251" s="7">
        <f>IF($I7251=1,(O7251-MAR1!$B$12)/MAR1!$D$12,(O7251-MAR1!$C$12)/MAR1!$E$12)</f>
        <v/>
      </c>
      <c r="S7251" s="7">
        <f>IF($I7251=1,(P7251-MAR1!$B$13)/MAR1!$D$13,(P7251-MAR1!$C$13)/MAR1!$E$13)</f>
        <v/>
      </c>
    </row>
    <row r="7252">
      <c r="A7252" s="5" t="n">
        <v>7251</v>
      </c>
      <c r="B7252" s="5" t="n">
        <v>20</v>
      </c>
      <c r="C7252" s="5" t="n">
        <v>316</v>
      </c>
      <c r="D7252" s="5" t="n">
        <v>11</v>
      </c>
      <c r="E7252" s="5" t="n">
        <v>0</v>
      </c>
      <c r="F7252" s="5" t="n">
        <v>26.8</v>
      </c>
      <c r="G7252" s="5" t="n">
        <v>14.5</v>
      </c>
      <c r="H7252" s="5" t="n">
        <v>8.5</v>
      </c>
      <c r="I7252" s="6">
        <f>IF(E7252&gt;=Markov!$B$3,1,0)</f>
        <v/>
      </c>
      <c r="J7252" s="6">
        <f>I7251</f>
        <v/>
      </c>
      <c r="K7252" s="7">
        <f>MAR1!$B$5+MAR1!$C$5*COS(2*PI()*$C7252/365)+MAR1!$D$5*SIN(2*PI()*$C7252/365)</f>
        <v/>
      </c>
      <c r="L7252" s="7">
        <f>MAR1!$B$6+MAR1!$C$6*COS(2*PI()*$C7252/365)+MAR1!$D$6*SIN(2*PI()*$C7252/365)</f>
        <v/>
      </c>
      <c r="M7252" s="7">
        <f>MAR1!$B$7+MAR1!$C$7*COS(2*PI()*$C7252/365)+MAR1!$D$7*SIN(2*PI()*$C7252/365)</f>
        <v/>
      </c>
      <c r="N7252" s="7">
        <f>F7252-K7252</f>
        <v/>
      </c>
      <c r="O7252" s="7">
        <f>G7252-L7252</f>
        <v/>
      </c>
      <c r="P7252" s="7">
        <f>H7252-M7252</f>
        <v/>
      </c>
      <c r="Q7252" s="7">
        <f>IF($I7252=1,(N7252-MAR1!$B$11)/MAR1!$D$11,(N7252-MAR1!$C$11)/MAR1!$E$11)</f>
        <v/>
      </c>
      <c r="R7252" s="7">
        <f>IF($I7252=1,(O7252-MAR1!$B$12)/MAR1!$D$12,(O7252-MAR1!$C$12)/MAR1!$E$12)</f>
        <v/>
      </c>
      <c r="S7252" s="7">
        <f>IF($I7252=1,(P7252-MAR1!$B$13)/MAR1!$D$13,(P7252-MAR1!$C$13)/MAR1!$E$13)</f>
        <v/>
      </c>
    </row>
    <row r="7253">
      <c r="A7253" s="5" t="n">
        <v>7252</v>
      </c>
      <c r="B7253" s="5" t="n">
        <v>20</v>
      </c>
      <c r="C7253" s="5" t="n">
        <v>317</v>
      </c>
      <c r="D7253" s="5" t="n">
        <v>11</v>
      </c>
      <c r="E7253" s="5" t="n">
        <v>0</v>
      </c>
      <c r="F7253" s="5" t="n">
        <v>29.4</v>
      </c>
      <c r="G7253" s="5" t="n">
        <v>15.2</v>
      </c>
      <c r="H7253" s="5" t="n">
        <v>15.08</v>
      </c>
      <c r="I7253" s="6">
        <f>IF(E7253&gt;=Markov!$B$3,1,0)</f>
        <v/>
      </c>
      <c r="J7253" s="6">
        <f>I7252</f>
        <v/>
      </c>
      <c r="K7253" s="7">
        <f>MAR1!$B$5+MAR1!$C$5*COS(2*PI()*$C7253/365)+MAR1!$D$5*SIN(2*PI()*$C7253/365)</f>
        <v/>
      </c>
      <c r="L7253" s="7">
        <f>MAR1!$B$6+MAR1!$C$6*COS(2*PI()*$C7253/365)+MAR1!$D$6*SIN(2*PI()*$C7253/365)</f>
        <v/>
      </c>
      <c r="M7253" s="7">
        <f>MAR1!$B$7+MAR1!$C$7*COS(2*PI()*$C7253/365)+MAR1!$D$7*SIN(2*PI()*$C7253/365)</f>
        <v/>
      </c>
      <c r="N7253" s="7">
        <f>F7253-K7253</f>
        <v/>
      </c>
      <c r="O7253" s="7">
        <f>G7253-L7253</f>
        <v/>
      </c>
      <c r="P7253" s="7">
        <f>H7253-M7253</f>
        <v/>
      </c>
      <c r="Q7253" s="7">
        <f>IF($I7253=1,(N7253-MAR1!$B$11)/MAR1!$D$11,(N7253-MAR1!$C$11)/MAR1!$E$11)</f>
        <v/>
      </c>
      <c r="R7253" s="7">
        <f>IF($I7253=1,(O7253-MAR1!$B$12)/MAR1!$D$12,(O7253-MAR1!$C$12)/MAR1!$E$12)</f>
        <v/>
      </c>
      <c r="S7253" s="7">
        <f>IF($I7253=1,(P7253-MAR1!$B$13)/MAR1!$D$13,(P7253-MAR1!$C$13)/MAR1!$E$13)</f>
        <v/>
      </c>
    </row>
    <row r="7254">
      <c r="A7254" s="5" t="n">
        <v>7253</v>
      </c>
      <c r="B7254" s="5" t="n">
        <v>20</v>
      </c>
      <c r="C7254" s="5" t="n">
        <v>318</v>
      </c>
      <c r="D7254" s="5" t="n">
        <v>11</v>
      </c>
      <c r="E7254" s="5" t="n">
        <v>0</v>
      </c>
      <c r="F7254" s="5" t="n">
        <v>27.2</v>
      </c>
      <c r="G7254" s="5" t="n">
        <v>15.7</v>
      </c>
      <c r="H7254" s="5" t="n">
        <v>15.37</v>
      </c>
      <c r="I7254" s="6">
        <f>IF(E7254&gt;=Markov!$B$3,1,0)</f>
        <v/>
      </c>
      <c r="J7254" s="6">
        <f>I7253</f>
        <v/>
      </c>
      <c r="K7254" s="7">
        <f>MAR1!$B$5+MAR1!$C$5*COS(2*PI()*$C7254/365)+MAR1!$D$5*SIN(2*PI()*$C7254/365)</f>
        <v/>
      </c>
      <c r="L7254" s="7">
        <f>MAR1!$B$6+MAR1!$C$6*COS(2*PI()*$C7254/365)+MAR1!$D$6*SIN(2*PI()*$C7254/365)</f>
        <v/>
      </c>
      <c r="M7254" s="7">
        <f>MAR1!$B$7+MAR1!$C$7*COS(2*PI()*$C7254/365)+MAR1!$D$7*SIN(2*PI()*$C7254/365)</f>
        <v/>
      </c>
      <c r="N7254" s="7">
        <f>F7254-K7254</f>
        <v/>
      </c>
      <c r="O7254" s="7">
        <f>G7254-L7254</f>
        <v/>
      </c>
      <c r="P7254" s="7">
        <f>H7254-M7254</f>
        <v/>
      </c>
      <c r="Q7254" s="7">
        <f>IF($I7254=1,(N7254-MAR1!$B$11)/MAR1!$D$11,(N7254-MAR1!$C$11)/MAR1!$E$11)</f>
        <v/>
      </c>
      <c r="R7254" s="7">
        <f>IF($I7254=1,(O7254-MAR1!$B$12)/MAR1!$D$12,(O7254-MAR1!$C$12)/MAR1!$E$12)</f>
        <v/>
      </c>
      <c r="S7254" s="7">
        <f>IF($I7254=1,(P7254-MAR1!$B$13)/MAR1!$D$13,(P7254-MAR1!$C$13)/MAR1!$E$13)</f>
        <v/>
      </c>
    </row>
    <row r="7255">
      <c r="A7255" s="5" t="n">
        <v>7254</v>
      </c>
      <c r="B7255" s="5" t="n">
        <v>20</v>
      </c>
      <c r="C7255" s="5" t="n">
        <v>319</v>
      </c>
      <c r="D7255" s="5" t="n">
        <v>11</v>
      </c>
      <c r="E7255" s="5" t="n">
        <v>0</v>
      </c>
      <c r="F7255" s="5" t="n">
        <v>30.7</v>
      </c>
      <c r="G7255" s="5" t="n">
        <v>17.3</v>
      </c>
      <c r="H7255" s="5" t="n">
        <v>13.43</v>
      </c>
      <c r="I7255" s="6">
        <f>IF(E7255&gt;=Markov!$B$3,1,0)</f>
        <v/>
      </c>
      <c r="J7255" s="6">
        <f>I7254</f>
        <v/>
      </c>
      <c r="K7255" s="7">
        <f>MAR1!$B$5+MAR1!$C$5*COS(2*PI()*$C7255/365)+MAR1!$D$5*SIN(2*PI()*$C7255/365)</f>
        <v/>
      </c>
      <c r="L7255" s="7">
        <f>MAR1!$B$6+MAR1!$C$6*COS(2*PI()*$C7255/365)+MAR1!$D$6*SIN(2*PI()*$C7255/365)</f>
        <v/>
      </c>
      <c r="M7255" s="7">
        <f>MAR1!$B$7+MAR1!$C$7*COS(2*PI()*$C7255/365)+MAR1!$D$7*SIN(2*PI()*$C7255/365)</f>
        <v/>
      </c>
      <c r="N7255" s="7">
        <f>F7255-K7255</f>
        <v/>
      </c>
      <c r="O7255" s="7">
        <f>G7255-L7255</f>
        <v/>
      </c>
      <c r="P7255" s="7">
        <f>H7255-M7255</f>
        <v/>
      </c>
      <c r="Q7255" s="7">
        <f>IF($I7255=1,(N7255-MAR1!$B$11)/MAR1!$D$11,(N7255-MAR1!$C$11)/MAR1!$E$11)</f>
        <v/>
      </c>
      <c r="R7255" s="7">
        <f>IF($I7255=1,(O7255-MAR1!$B$12)/MAR1!$D$12,(O7255-MAR1!$C$12)/MAR1!$E$12)</f>
        <v/>
      </c>
      <c r="S7255" s="7">
        <f>IF($I7255=1,(P7255-MAR1!$B$13)/MAR1!$D$13,(P7255-MAR1!$C$13)/MAR1!$E$13)</f>
        <v/>
      </c>
    </row>
    <row r="7256">
      <c r="A7256" s="5" t="n">
        <v>7255</v>
      </c>
      <c r="B7256" s="5" t="n">
        <v>20</v>
      </c>
      <c r="C7256" s="5" t="n">
        <v>320</v>
      </c>
      <c r="D7256" s="5" t="n">
        <v>11</v>
      </c>
      <c r="E7256" s="5" t="n">
        <v>0</v>
      </c>
      <c r="F7256" s="5" t="n">
        <v>30.2</v>
      </c>
      <c r="G7256" s="5" t="n">
        <v>16.9</v>
      </c>
      <c r="H7256" s="5" t="n">
        <v>11.11</v>
      </c>
      <c r="I7256" s="6">
        <f>IF(E7256&gt;=Markov!$B$3,1,0)</f>
        <v/>
      </c>
      <c r="J7256" s="6">
        <f>I7255</f>
        <v/>
      </c>
      <c r="K7256" s="7">
        <f>MAR1!$B$5+MAR1!$C$5*COS(2*PI()*$C7256/365)+MAR1!$D$5*SIN(2*PI()*$C7256/365)</f>
        <v/>
      </c>
      <c r="L7256" s="7">
        <f>MAR1!$B$6+MAR1!$C$6*COS(2*PI()*$C7256/365)+MAR1!$D$6*SIN(2*PI()*$C7256/365)</f>
        <v/>
      </c>
      <c r="M7256" s="7">
        <f>MAR1!$B$7+MAR1!$C$7*COS(2*PI()*$C7256/365)+MAR1!$D$7*SIN(2*PI()*$C7256/365)</f>
        <v/>
      </c>
      <c r="N7256" s="7">
        <f>F7256-K7256</f>
        <v/>
      </c>
      <c r="O7256" s="7">
        <f>G7256-L7256</f>
        <v/>
      </c>
      <c r="P7256" s="7">
        <f>H7256-M7256</f>
        <v/>
      </c>
      <c r="Q7256" s="7">
        <f>IF($I7256=1,(N7256-MAR1!$B$11)/MAR1!$D$11,(N7256-MAR1!$C$11)/MAR1!$E$11)</f>
        <v/>
      </c>
      <c r="R7256" s="7">
        <f>IF($I7256=1,(O7256-MAR1!$B$12)/MAR1!$D$12,(O7256-MAR1!$C$12)/MAR1!$E$12)</f>
        <v/>
      </c>
      <c r="S7256" s="7">
        <f>IF($I7256=1,(P7256-MAR1!$B$13)/MAR1!$D$13,(P7256-MAR1!$C$13)/MAR1!$E$13)</f>
        <v/>
      </c>
    </row>
    <row r="7257">
      <c r="A7257" s="5" t="n">
        <v>7256</v>
      </c>
      <c r="B7257" s="5" t="n">
        <v>20</v>
      </c>
      <c r="C7257" s="5" t="n">
        <v>321</v>
      </c>
      <c r="D7257" s="5" t="n">
        <v>11</v>
      </c>
      <c r="E7257" s="5" t="n">
        <v>0</v>
      </c>
      <c r="F7257" s="5" t="n">
        <v>32.6</v>
      </c>
      <c r="G7257" s="5" t="n">
        <v>16.6</v>
      </c>
      <c r="H7257" s="5" t="n">
        <v>10.52</v>
      </c>
      <c r="I7257" s="6">
        <f>IF(E7257&gt;=Markov!$B$3,1,0)</f>
        <v/>
      </c>
      <c r="J7257" s="6">
        <f>I7256</f>
        <v/>
      </c>
      <c r="K7257" s="7">
        <f>MAR1!$B$5+MAR1!$C$5*COS(2*PI()*$C7257/365)+MAR1!$D$5*SIN(2*PI()*$C7257/365)</f>
        <v/>
      </c>
      <c r="L7257" s="7">
        <f>MAR1!$B$6+MAR1!$C$6*COS(2*PI()*$C7257/365)+MAR1!$D$6*SIN(2*PI()*$C7257/365)</f>
        <v/>
      </c>
      <c r="M7257" s="7">
        <f>MAR1!$B$7+MAR1!$C$7*COS(2*PI()*$C7257/365)+MAR1!$D$7*SIN(2*PI()*$C7257/365)</f>
        <v/>
      </c>
      <c r="N7257" s="7">
        <f>F7257-K7257</f>
        <v/>
      </c>
      <c r="O7257" s="7">
        <f>G7257-L7257</f>
        <v/>
      </c>
      <c r="P7257" s="7">
        <f>H7257-M7257</f>
        <v/>
      </c>
      <c r="Q7257" s="7">
        <f>IF($I7257=1,(N7257-MAR1!$B$11)/MAR1!$D$11,(N7257-MAR1!$C$11)/MAR1!$E$11)</f>
        <v/>
      </c>
      <c r="R7257" s="7">
        <f>IF($I7257=1,(O7257-MAR1!$B$12)/MAR1!$D$12,(O7257-MAR1!$C$12)/MAR1!$E$12)</f>
        <v/>
      </c>
      <c r="S7257" s="7">
        <f>IF($I7257=1,(P7257-MAR1!$B$13)/MAR1!$D$13,(P7257-MAR1!$C$13)/MAR1!$E$13)</f>
        <v/>
      </c>
    </row>
    <row r="7258">
      <c r="A7258" s="5" t="n">
        <v>7257</v>
      </c>
      <c r="B7258" s="5" t="n">
        <v>20</v>
      </c>
      <c r="C7258" s="5" t="n">
        <v>322</v>
      </c>
      <c r="D7258" s="5" t="n">
        <v>11</v>
      </c>
      <c r="E7258" s="5" t="n">
        <v>0</v>
      </c>
      <c r="F7258" s="5" t="n">
        <v>28.5</v>
      </c>
      <c r="G7258" s="5" t="n">
        <v>15.4</v>
      </c>
      <c r="H7258" s="5" t="n">
        <v>10.59</v>
      </c>
      <c r="I7258" s="6">
        <f>IF(E7258&gt;=Markov!$B$3,1,0)</f>
        <v/>
      </c>
      <c r="J7258" s="6">
        <f>I7257</f>
        <v/>
      </c>
      <c r="K7258" s="7">
        <f>MAR1!$B$5+MAR1!$C$5*COS(2*PI()*$C7258/365)+MAR1!$D$5*SIN(2*PI()*$C7258/365)</f>
        <v/>
      </c>
      <c r="L7258" s="7">
        <f>MAR1!$B$6+MAR1!$C$6*COS(2*PI()*$C7258/365)+MAR1!$D$6*SIN(2*PI()*$C7258/365)</f>
        <v/>
      </c>
      <c r="M7258" s="7">
        <f>MAR1!$B$7+MAR1!$C$7*COS(2*PI()*$C7258/365)+MAR1!$D$7*SIN(2*PI()*$C7258/365)</f>
        <v/>
      </c>
      <c r="N7258" s="7">
        <f>F7258-K7258</f>
        <v/>
      </c>
      <c r="O7258" s="7">
        <f>G7258-L7258</f>
        <v/>
      </c>
      <c r="P7258" s="7">
        <f>H7258-M7258</f>
        <v/>
      </c>
      <c r="Q7258" s="7">
        <f>IF($I7258=1,(N7258-MAR1!$B$11)/MAR1!$D$11,(N7258-MAR1!$C$11)/MAR1!$E$11)</f>
        <v/>
      </c>
      <c r="R7258" s="7">
        <f>IF($I7258=1,(O7258-MAR1!$B$12)/MAR1!$D$12,(O7258-MAR1!$C$12)/MAR1!$E$12)</f>
        <v/>
      </c>
      <c r="S7258" s="7">
        <f>IF($I7258=1,(P7258-MAR1!$B$13)/MAR1!$D$13,(P7258-MAR1!$C$13)/MAR1!$E$13)</f>
        <v/>
      </c>
    </row>
    <row r="7259">
      <c r="A7259" s="5" t="n">
        <v>7258</v>
      </c>
      <c r="B7259" s="5" t="n">
        <v>20</v>
      </c>
      <c r="C7259" s="5" t="n">
        <v>323</v>
      </c>
      <c r="D7259" s="5" t="n">
        <v>11</v>
      </c>
      <c r="E7259" s="5" t="n">
        <v>0</v>
      </c>
      <c r="F7259" s="5" t="n">
        <v>29.3</v>
      </c>
      <c r="G7259" s="5" t="n">
        <v>18.3</v>
      </c>
      <c r="H7259" s="5" t="n">
        <v>10.93</v>
      </c>
      <c r="I7259" s="6">
        <f>IF(E7259&gt;=Markov!$B$3,1,0)</f>
        <v/>
      </c>
      <c r="J7259" s="6">
        <f>I7258</f>
        <v/>
      </c>
      <c r="K7259" s="7">
        <f>MAR1!$B$5+MAR1!$C$5*COS(2*PI()*$C7259/365)+MAR1!$D$5*SIN(2*PI()*$C7259/365)</f>
        <v/>
      </c>
      <c r="L7259" s="7">
        <f>MAR1!$B$6+MAR1!$C$6*COS(2*PI()*$C7259/365)+MAR1!$D$6*SIN(2*PI()*$C7259/365)</f>
        <v/>
      </c>
      <c r="M7259" s="7">
        <f>MAR1!$B$7+MAR1!$C$7*COS(2*PI()*$C7259/365)+MAR1!$D$7*SIN(2*PI()*$C7259/365)</f>
        <v/>
      </c>
      <c r="N7259" s="7">
        <f>F7259-K7259</f>
        <v/>
      </c>
      <c r="O7259" s="7">
        <f>G7259-L7259</f>
        <v/>
      </c>
      <c r="P7259" s="7">
        <f>H7259-M7259</f>
        <v/>
      </c>
      <c r="Q7259" s="7">
        <f>IF($I7259=1,(N7259-MAR1!$B$11)/MAR1!$D$11,(N7259-MAR1!$C$11)/MAR1!$E$11)</f>
        <v/>
      </c>
      <c r="R7259" s="7">
        <f>IF($I7259=1,(O7259-MAR1!$B$12)/MAR1!$D$12,(O7259-MAR1!$C$12)/MAR1!$E$12)</f>
        <v/>
      </c>
      <c r="S7259" s="7">
        <f>IF($I7259=1,(P7259-MAR1!$B$13)/MAR1!$D$13,(P7259-MAR1!$C$13)/MAR1!$E$13)</f>
        <v/>
      </c>
    </row>
    <row r="7260">
      <c r="A7260" s="5" t="n">
        <v>7259</v>
      </c>
      <c r="B7260" s="5" t="n">
        <v>20</v>
      </c>
      <c r="C7260" s="5" t="n">
        <v>324</v>
      </c>
      <c r="D7260" s="5" t="n">
        <v>11</v>
      </c>
      <c r="E7260" s="5" t="n">
        <v>0</v>
      </c>
      <c r="F7260" s="5" t="n">
        <v>28.8</v>
      </c>
      <c r="G7260" s="5" t="n">
        <v>16.2</v>
      </c>
      <c r="H7260" s="5" t="n">
        <v>11.67</v>
      </c>
      <c r="I7260" s="6">
        <f>IF(E7260&gt;=Markov!$B$3,1,0)</f>
        <v/>
      </c>
      <c r="J7260" s="6">
        <f>I7259</f>
        <v/>
      </c>
      <c r="K7260" s="7">
        <f>MAR1!$B$5+MAR1!$C$5*COS(2*PI()*$C7260/365)+MAR1!$D$5*SIN(2*PI()*$C7260/365)</f>
        <v/>
      </c>
      <c r="L7260" s="7">
        <f>MAR1!$B$6+MAR1!$C$6*COS(2*PI()*$C7260/365)+MAR1!$D$6*SIN(2*PI()*$C7260/365)</f>
        <v/>
      </c>
      <c r="M7260" s="7">
        <f>MAR1!$B$7+MAR1!$C$7*COS(2*PI()*$C7260/365)+MAR1!$D$7*SIN(2*PI()*$C7260/365)</f>
        <v/>
      </c>
      <c r="N7260" s="7">
        <f>F7260-K7260</f>
        <v/>
      </c>
      <c r="O7260" s="7">
        <f>G7260-L7260</f>
        <v/>
      </c>
      <c r="P7260" s="7">
        <f>H7260-M7260</f>
        <v/>
      </c>
      <c r="Q7260" s="7">
        <f>IF($I7260=1,(N7260-MAR1!$B$11)/MAR1!$D$11,(N7260-MAR1!$C$11)/MAR1!$E$11)</f>
        <v/>
      </c>
      <c r="R7260" s="7">
        <f>IF($I7260=1,(O7260-MAR1!$B$12)/MAR1!$D$12,(O7260-MAR1!$C$12)/MAR1!$E$12)</f>
        <v/>
      </c>
      <c r="S7260" s="7">
        <f>IF($I7260=1,(P7260-MAR1!$B$13)/MAR1!$D$13,(P7260-MAR1!$C$13)/MAR1!$E$13)</f>
        <v/>
      </c>
    </row>
    <row r="7261">
      <c r="A7261" s="5" t="n">
        <v>7260</v>
      </c>
      <c r="B7261" s="5" t="n">
        <v>20</v>
      </c>
      <c r="C7261" s="5" t="n">
        <v>325</v>
      </c>
      <c r="D7261" s="5" t="n">
        <v>11</v>
      </c>
      <c r="E7261" s="5" t="n">
        <v>0</v>
      </c>
      <c r="F7261" s="5" t="n">
        <v>28.5</v>
      </c>
      <c r="G7261" s="5" t="n">
        <v>14.9</v>
      </c>
      <c r="H7261" s="5" t="n">
        <v>11.35</v>
      </c>
      <c r="I7261" s="6">
        <f>IF(E7261&gt;=Markov!$B$3,1,0)</f>
        <v/>
      </c>
      <c r="J7261" s="6">
        <f>I7260</f>
        <v/>
      </c>
      <c r="K7261" s="7">
        <f>MAR1!$B$5+MAR1!$C$5*COS(2*PI()*$C7261/365)+MAR1!$D$5*SIN(2*PI()*$C7261/365)</f>
        <v/>
      </c>
      <c r="L7261" s="7">
        <f>MAR1!$B$6+MAR1!$C$6*COS(2*PI()*$C7261/365)+MAR1!$D$6*SIN(2*PI()*$C7261/365)</f>
        <v/>
      </c>
      <c r="M7261" s="7">
        <f>MAR1!$B$7+MAR1!$C$7*COS(2*PI()*$C7261/365)+MAR1!$D$7*SIN(2*PI()*$C7261/365)</f>
        <v/>
      </c>
      <c r="N7261" s="7">
        <f>F7261-K7261</f>
        <v/>
      </c>
      <c r="O7261" s="7">
        <f>G7261-L7261</f>
        <v/>
      </c>
      <c r="P7261" s="7">
        <f>H7261-M7261</f>
        <v/>
      </c>
      <c r="Q7261" s="7">
        <f>IF($I7261=1,(N7261-MAR1!$B$11)/MAR1!$D$11,(N7261-MAR1!$C$11)/MAR1!$E$11)</f>
        <v/>
      </c>
      <c r="R7261" s="7">
        <f>IF($I7261=1,(O7261-MAR1!$B$12)/MAR1!$D$12,(O7261-MAR1!$C$12)/MAR1!$E$12)</f>
        <v/>
      </c>
      <c r="S7261" s="7">
        <f>IF($I7261=1,(P7261-MAR1!$B$13)/MAR1!$D$13,(P7261-MAR1!$C$13)/MAR1!$E$13)</f>
        <v/>
      </c>
    </row>
    <row r="7262">
      <c r="A7262" s="5" t="n">
        <v>7261</v>
      </c>
      <c r="B7262" s="5" t="n">
        <v>20</v>
      </c>
      <c r="C7262" s="5" t="n">
        <v>326</v>
      </c>
      <c r="D7262" s="5" t="n">
        <v>11</v>
      </c>
      <c r="E7262" s="5" t="n">
        <v>0</v>
      </c>
      <c r="F7262" s="5" t="n">
        <v>25.9</v>
      </c>
      <c r="G7262" s="5" t="n">
        <v>12.7</v>
      </c>
      <c r="H7262" s="5" t="n">
        <v>10.73</v>
      </c>
      <c r="I7262" s="6">
        <f>IF(E7262&gt;=Markov!$B$3,1,0)</f>
        <v/>
      </c>
      <c r="J7262" s="6">
        <f>I7261</f>
        <v/>
      </c>
      <c r="K7262" s="7">
        <f>MAR1!$B$5+MAR1!$C$5*COS(2*PI()*$C7262/365)+MAR1!$D$5*SIN(2*PI()*$C7262/365)</f>
        <v/>
      </c>
      <c r="L7262" s="7">
        <f>MAR1!$B$6+MAR1!$C$6*COS(2*PI()*$C7262/365)+MAR1!$D$6*SIN(2*PI()*$C7262/365)</f>
        <v/>
      </c>
      <c r="M7262" s="7">
        <f>MAR1!$B$7+MAR1!$C$7*COS(2*PI()*$C7262/365)+MAR1!$D$7*SIN(2*PI()*$C7262/365)</f>
        <v/>
      </c>
      <c r="N7262" s="7">
        <f>F7262-K7262</f>
        <v/>
      </c>
      <c r="O7262" s="7">
        <f>G7262-L7262</f>
        <v/>
      </c>
      <c r="P7262" s="7">
        <f>H7262-M7262</f>
        <v/>
      </c>
      <c r="Q7262" s="7">
        <f>IF($I7262=1,(N7262-MAR1!$B$11)/MAR1!$D$11,(N7262-MAR1!$C$11)/MAR1!$E$11)</f>
        <v/>
      </c>
      <c r="R7262" s="7">
        <f>IF($I7262=1,(O7262-MAR1!$B$12)/MAR1!$D$12,(O7262-MAR1!$C$12)/MAR1!$E$12)</f>
        <v/>
      </c>
      <c r="S7262" s="7">
        <f>IF($I7262=1,(P7262-MAR1!$B$13)/MAR1!$D$13,(P7262-MAR1!$C$13)/MAR1!$E$13)</f>
        <v/>
      </c>
    </row>
    <row r="7263">
      <c r="A7263" s="5" t="n">
        <v>7262</v>
      </c>
      <c r="B7263" s="5" t="n">
        <v>20</v>
      </c>
      <c r="C7263" s="5" t="n">
        <v>327</v>
      </c>
      <c r="D7263" s="5" t="n">
        <v>11</v>
      </c>
      <c r="E7263" s="5" t="n">
        <v>0</v>
      </c>
      <c r="F7263" s="5" t="n">
        <v>27.2</v>
      </c>
      <c r="G7263" s="5" t="n">
        <v>15</v>
      </c>
      <c r="H7263" s="5" t="n">
        <v>5.98</v>
      </c>
      <c r="I7263" s="6">
        <f>IF(E7263&gt;=Markov!$B$3,1,0)</f>
        <v/>
      </c>
      <c r="J7263" s="6">
        <f>I7262</f>
        <v/>
      </c>
      <c r="K7263" s="7">
        <f>MAR1!$B$5+MAR1!$C$5*COS(2*PI()*$C7263/365)+MAR1!$D$5*SIN(2*PI()*$C7263/365)</f>
        <v/>
      </c>
      <c r="L7263" s="7">
        <f>MAR1!$B$6+MAR1!$C$6*COS(2*PI()*$C7263/365)+MAR1!$D$6*SIN(2*PI()*$C7263/365)</f>
        <v/>
      </c>
      <c r="M7263" s="7">
        <f>MAR1!$B$7+MAR1!$C$7*COS(2*PI()*$C7263/365)+MAR1!$D$7*SIN(2*PI()*$C7263/365)</f>
        <v/>
      </c>
      <c r="N7263" s="7">
        <f>F7263-K7263</f>
        <v/>
      </c>
      <c r="O7263" s="7">
        <f>G7263-L7263</f>
        <v/>
      </c>
      <c r="P7263" s="7">
        <f>H7263-M7263</f>
        <v/>
      </c>
      <c r="Q7263" s="7">
        <f>IF($I7263=1,(N7263-MAR1!$B$11)/MAR1!$D$11,(N7263-MAR1!$C$11)/MAR1!$E$11)</f>
        <v/>
      </c>
      <c r="R7263" s="7">
        <f>IF($I7263=1,(O7263-MAR1!$B$12)/MAR1!$D$12,(O7263-MAR1!$C$12)/MAR1!$E$12)</f>
        <v/>
      </c>
      <c r="S7263" s="7">
        <f>IF($I7263=1,(P7263-MAR1!$B$13)/MAR1!$D$13,(P7263-MAR1!$C$13)/MAR1!$E$13)</f>
        <v/>
      </c>
    </row>
    <row r="7264">
      <c r="A7264" s="5" t="n">
        <v>7263</v>
      </c>
      <c r="B7264" s="5" t="n">
        <v>20</v>
      </c>
      <c r="C7264" s="5" t="n">
        <v>328</v>
      </c>
      <c r="D7264" s="5" t="n">
        <v>11</v>
      </c>
      <c r="E7264" s="5" t="n">
        <v>0</v>
      </c>
      <c r="F7264" s="5" t="n">
        <v>27.7</v>
      </c>
      <c r="G7264" s="5" t="n">
        <v>13.8</v>
      </c>
      <c r="H7264" s="5" t="n">
        <v>11.27</v>
      </c>
      <c r="I7264" s="6">
        <f>IF(E7264&gt;=Markov!$B$3,1,0)</f>
        <v/>
      </c>
      <c r="J7264" s="6">
        <f>I7263</f>
        <v/>
      </c>
      <c r="K7264" s="7">
        <f>MAR1!$B$5+MAR1!$C$5*COS(2*PI()*$C7264/365)+MAR1!$D$5*SIN(2*PI()*$C7264/365)</f>
        <v/>
      </c>
      <c r="L7264" s="7">
        <f>MAR1!$B$6+MAR1!$C$6*COS(2*PI()*$C7264/365)+MAR1!$D$6*SIN(2*PI()*$C7264/365)</f>
        <v/>
      </c>
      <c r="M7264" s="7">
        <f>MAR1!$B$7+MAR1!$C$7*COS(2*PI()*$C7264/365)+MAR1!$D$7*SIN(2*PI()*$C7264/365)</f>
        <v/>
      </c>
      <c r="N7264" s="7">
        <f>F7264-K7264</f>
        <v/>
      </c>
      <c r="O7264" s="7">
        <f>G7264-L7264</f>
        <v/>
      </c>
      <c r="P7264" s="7">
        <f>H7264-M7264</f>
        <v/>
      </c>
      <c r="Q7264" s="7">
        <f>IF($I7264=1,(N7264-MAR1!$B$11)/MAR1!$D$11,(N7264-MAR1!$C$11)/MAR1!$E$11)</f>
        <v/>
      </c>
      <c r="R7264" s="7">
        <f>IF($I7264=1,(O7264-MAR1!$B$12)/MAR1!$D$12,(O7264-MAR1!$C$12)/MAR1!$E$12)</f>
        <v/>
      </c>
      <c r="S7264" s="7">
        <f>IF($I7264=1,(P7264-MAR1!$B$13)/MAR1!$D$13,(P7264-MAR1!$C$13)/MAR1!$E$13)</f>
        <v/>
      </c>
    </row>
    <row r="7265">
      <c r="A7265" s="5" t="n">
        <v>7264</v>
      </c>
      <c r="B7265" s="5" t="n">
        <v>20</v>
      </c>
      <c r="C7265" s="5" t="n">
        <v>329</v>
      </c>
      <c r="D7265" s="5" t="n">
        <v>11</v>
      </c>
      <c r="E7265" s="5" t="n">
        <v>0</v>
      </c>
      <c r="F7265" s="5" t="n">
        <v>27.2</v>
      </c>
      <c r="G7265" s="5" t="n">
        <v>14.1</v>
      </c>
      <c r="H7265" s="5" t="n">
        <v>6.42</v>
      </c>
      <c r="I7265" s="6">
        <f>IF(E7265&gt;=Markov!$B$3,1,0)</f>
        <v/>
      </c>
      <c r="J7265" s="6">
        <f>I7264</f>
        <v/>
      </c>
      <c r="K7265" s="7">
        <f>MAR1!$B$5+MAR1!$C$5*COS(2*PI()*$C7265/365)+MAR1!$D$5*SIN(2*PI()*$C7265/365)</f>
        <v/>
      </c>
      <c r="L7265" s="7">
        <f>MAR1!$B$6+MAR1!$C$6*COS(2*PI()*$C7265/365)+MAR1!$D$6*SIN(2*PI()*$C7265/365)</f>
        <v/>
      </c>
      <c r="M7265" s="7">
        <f>MAR1!$B$7+MAR1!$C$7*COS(2*PI()*$C7265/365)+MAR1!$D$7*SIN(2*PI()*$C7265/365)</f>
        <v/>
      </c>
      <c r="N7265" s="7">
        <f>F7265-K7265</f>
        <v/>
      </c>
      <c r="O7265" s="7">
        <f>G7265-L7265</f>
        <v/>
      </c>
      <c r="P7265" s="7">
        <f>H7265-M7265</f>
        <v/>
      </c>
      <c r="Q7265" s="7">
        <f>IF($I7265=1,(N7265-MAR1!$B$11)/MAR1!$D$11,(N7265-MAR1!$C$11)/MAR1!$E$11)</f>
        <v/>
      </c>
      <c r="R7265" s="7">
        <f>IF($I7265=1,(O7265-MAR1!$B$12)/MAR1!$D$12,(O7265-MAR1!$C$12)/MAR1!$E$12)</f>
        <v/>
      </c>
      <c r="S7265" s="7">
        <f>IF($I7265=1,(P7265-MAR1!$B$13)/MAR1!$D$13,(P7265-MAR1!$C$13)/MAR1!$E$13)</f>
        <v/>
      </c>
    </row>
    <row r="7266">
      <c r="A7266" s="5" t="n">
        <v>7265</v>
      </c>
      <c r="B7266" s="5" t="n">
        <v>20</v>
      </c>
      <c r="C7266" s="5" t="n">
        <v>330</v>
      </c>
      <c r="D7266" s="5" t="n">
        <v>11</v>
      </c>
      <c r="E7266" s="5" t="n">
        <v>0</v>
      </c>
      <c r="F7266" s="5" t="n">
        <v>28.2</v>
      </c>
      <c r="G7266" s="5" t="n">
        <v>11.3</v>
      </c>
      <c r="H7266" s="5" t="n">
        <v>10.84</v>
      </c>
      <c r="I7266" s="6">
        <f>IF(E7266&gt;=Markov!$B$3,1,0)</f>
        <v/>
      </c>
      <c r="J7266" s="6">
        <f>I7265</f>
        <v/>
      </c>
      <c r="K7266" s="7">
        <f>MAR1!$B$5+MAR1!$C$5*COS(2*PI()*$C7266/365)+MAR1!$D$5*SIN(2*PI()*$C7266/365)</f>
        <v/>
      </c>
      <c r="L7266" s="7">
        <f>MAR1!$B$6+MAR1!$C$6*COS(2*PI()*$C7266/365)+MAR1!$D$6*SIN(2*PI()*$C7266/365)</f>
        <v/>
      </c>
      <c r="M7266" s="7">
        <f>MAR1!$B$7+MAR1!$C$7*COS(2*PI()*$C7266/365)+MAR1!$D$7*SIN(2*PI()*$C7266/365)</f>
        <v/>
      </c>
      <c r="N7266" s="7">
        <f>F7266-K7266</f>
        <v/>
      </c>
      <c r="O7266" s="7">
        <f>G7266-L7266</f>
        <v/>
      </c>
      <c r="P7266" s="7">
        <f>H7266-M7266</f>
        <v/>
      </c>
      <c r="Q7266" s="7">
        <f>IF($I7266=1,(N7266-MAR1!$B$11)/MAR1!$D$11,(N7266-MAR1!$C$11)/MAR1!$E$11)</f>
        <v/>
      </c>
      <c r="R7266" s="7">
        <f>IF($I7266=1,(O7266-MAR1!$B$12)/MAR1!$D$12,(O7266-MAR1!$C$12)/MAR1!$E$12)</f>
        <v/>
      </c>
      <c r="S7266" s="7">
        <f>IF($I7266=1,(P7266-MAR1!$B$13)/MAR1!$D$13,(P7266-MAR1!$C$13)/MAR1!$E$13)</f>
        <v/>
      </c>
    </row>
    <row r="7267">
      <c r="A7267" s="5" t="n">
        <v>7266</v>
      </c>
      <c r="B7267" s="5" t="n">
        <v>20</v>
      </c>
      <c r="C7267" s="5" t="n">
        <v>331</v>
      </c>
      <c r="D7267" s="5" t="n">
        <v>11</v>
      </c>
      <c r="E7267" s="5" t="n">
        <v>0</v>
      </c>
      <c r="F7267" s="5" t="n">
        <v>28.9</v>
      </c>
      <c r="G7267" s="5" t="n">
        <v>16.5</v>
      </c>
      <c r="H7267" s="5" t="n">
        <v>12.93</v>
      </c>
      <c r="I7267" s="6">
        <f>IF(E7267&gt;=Markov!$B$3,1,0)</f>
        <v/>
      </c>
      <c r="J7267" s="6">
        <f>I7266</f>
        <v/>
      </c>
      <c r="K7267" s="7">
        <f>MAR1!$B$5+MAR1!$C$5*COS(2*PI()*$C7267/365)+MAR1!$D$5*SIN(2*PI()*$C7267/365)</f>
        <v/>
      </c>
      <c r="L7267" s="7">
        <f>MAR1!$B$6+MAR1!$C$6*COS(2*PI()*$C7267/365)+MAR1!$D$6*SIN(2*PI()*$C7267/365)</f>
        <v/>
      </c>
      <c r="M7267" s="7">
        <f>MAR1!$B$7+MAR1!$C$7*COS(2*PI()*$C7267/365)+MAR1!$D$7*SIN(2*PI()*$C7267/365)</f>
        <v/>
      </c>
      <c r="N7267" s="7">
        <f>F7267-K7267</f>
        <v/>
      </c>
      <c r="O7267" s="7">
        <f>G7267-L7267</f>
        <v/>
      </c>
      <c r="P7267" s="7">
        <f>H7267-M7267</f>
        <v/>
      </c>
      <c r="Q7267" s="7">
        <f>IF($I7267=1,(N7267-MAR1!$B$11)/MAR1!$D$11,(N7267-MAR1!$C$11)/MAR1!$E$11)</f>
        <v/>
      </c>
      <c r="R7267" s="7">
        <f>IF($I7267=1,(O7267-MAR1!$B$12)/MAR1!$D$12,(O7267-MAR1!$C$12)/MAR1!$E$12)</f>
        <v/>
      </c>
      <c r="S7267" s="7">
        <f>IF($I7267=1,(P7267-MAR1!$B$13)/MAR1!$D$13,(P7267-MAR1!$C$13)/MAR1!$E$13)</f>
        <v/>
      </c>
    </row>
    <row r="7268">
      <c r="A7268" s="5" t="n">
        <v>7267</v>
      </c>
      <c r="B7268" s="5" t="n">
        <v>20</v>
      </c>
      <c r="C7268" s="5" t="n">
        <v>332</v>
      </c>
      <c r="D7268" s="5" t="n">
        <v>11</v>
      </c>
      <c r="E7268" s="5" t="n">
        <v>0</v>
      </c>
      <c r="F7268" s="5" t="n">
        <v>28.7</v>
      </c>
      <c r="G7268" s="5" t="n">
        <v>15.6</v>
      </c>
      <c r="H7268" s="5" t="n">
        <v>14.23</v>
      </c>
      <c r="I7268" s="6">
        <f>IF(E7268&gt;=Markov!$B$3,1,0)</f>
        <v/>
      </c>
      <c r="J7268" s="6">
        <f>I7267</f>
        <v/>
      </c>
      <c r="K7268" s="7">
        <f>MAR1!$B$5+MAR1!$C$5*COS(2*PI()*$C7268/365)+MAR1!$D$5*SIN(2*PI()*$C7268/365)</f>
        <v/>
      </c>
      <c r="L7268" s="7">
        <f>MAR1!$B$6+MAR1!$C$6*COS(2*PI()*$C7268/365)+MAR1!$D$6*SIN(2*PI()*$C7268/365)</f>
        <v/>
      </c>
      <c r="M7268" s="7">
        <f>MAR1!$B$7+MAR1!$C$7*COS(2*PI()*$C7268/365)+MAR1!$D$7*SIN(2*PI()*$C7268/365)</f>
        <v/>
      </c>
      <c r="N7268" s="7">
        <f>F7268-K7268</f>
        <v/>
      </c>
      <c r="O7268" s="7">
        <f>G7268-L7268</f>
        <v/>
      </c>
      <c r="P7268" s="7">
        <f>H7268-M7268</f>
        <v/>
      </c>
      <c r="Q7268" s="7">
        <f>IF($I7268=1,(N7268-MAR1!$B$11)/MAR1!$D$11,(N7268-MAR1!$C$11)/MAR1!$E$11)</f>
        <v/>
      </c>
      <c r="R7268" s="7">
        <f>IF($I7268=1,(O7268-MAR1!$B$12)/MAR1!$D$12,(O7268-MAR1!$C$12)/MAR1!$E$12)</f>
        <v/>
      </c>
      <c r="S7268" s="7">
        <f>IF($I7268=1,(P7268-MAR1!$B$13)/MAR1!$D$13,(P7268-MAR1!$C$13)/MAR1!$E$13)</f>
        <v/>
      </c>
    </row>
    <row r="7269">
      <c r="A7269" s="5" t="n">
        <v>7268</v>
      </c>
      <c r="B7269" s="5" t="n">
        <v>20</v>
      </c>
      <c r="C7269" s="5" t="n">
        <v>333</v>
      </c>
      <c r="D7269" s="5" t="n">
        <v>11</v>
      </c>
      <c r="E7269" s="5" t="n">
        <v>0</v>
      </c>
      <c r="F7269" s="5" t="n">
        <v>27.1</v>
      </c>
      <c r="G7269" s="5" t="n">
        <v>14.4</v>
      </c>
      <c r="H7269" s="5" t="n">
        <v>13.13</v>
      </c>
      <c r="I7269" s="6">
        <f>IF(E7269&gt;=Markov!$B$3,1,0)</f>
        <v/>
      </c>
      <c r="J7269" s="6">
        <f>I7268</f>
        <v/>
      </c>
      <c r="K7269" s="7">
        <f>MAR1!$B$5+MAR1!$C$5*COS(2*PI()*$C7269/365)+MAR1!$D$5*SIN(2*PI()*$C7269/365)</f>
        <v/>
      </c>
      <c r="L7269" s="7">
        <f>MAR1!$B$6+MAR1!$C$6*COS(2*PI()*$C7269/365)+MAR1!$D$6*SIN(2*PI()*$C7269/365)</f>
        <v/>
      </c>
      <c r="M7269" s="7">
        <f>MAR1!$B$7+MAR1!$C$7*COS(2*PI()*$C7269/365)+MAR1!$D$7*SIN(2*PI()*$C7269/365)</f>
        <v/>
      </c>
      <c r="N7269" s="7">
        <f>F7269-K7269</f>
        <v/>
      </c>
      <c r="O7269" s="7">
        <f>G7269-L7269</f>
        <v/>
      </c>
      <c r="P7269" s="7">
        <f>H7269-M7269</f>
        <v/>
      </c>
      <c r="Q7269" s="7">
        <f>IF($I7269=1,(N7269-MAR1!$B$11)/MAR1!$D$11,(N7269-MAR1!$C$11)/MAR1!$E$11)</f>
        <v/>
      </c>
      <c r="R7269" s="7">
        <f>IF($I7269=1,(O7269-MAR1!$B$12)/MAR1!$D$12,(O7269-MAR1!$C$12)/MAR1!$E$12)</f>
        <v/>
      </c>
      <c r="S7269" s="7">
        <f>IF($I7269=1,(P7269-MAR1!$B$13)/MAR1!$D$13,(P7269-MAR1!$C$13)/MAR1!$E$13)</f>
        <v/>
      </c>
    </row>
    <row r="7270">
      <c r="A7270" s="5" t="n">
        <v>7269</v>
      </c>
      <c r="B7270" s="5" t="n">
        <v>20</v>
      </c>
      <c r="C7270" s="5" t="n">
        <v>334</v>
      </c>
      <c r="D7270" s="5" t="n">
        <v>11</v>
      </c>
      <c r="E7270" s="5" t="n">
        <v>0</v>
      </c>
      <c r="F7270" s="5" t="n">
        <v>25.6</v>
      </c>
      <c r="G7270" s="5" t="n">
        <v>14</v>
      </c>
      <c r="H7270" s="5" t="n">
        <v>16.82</v>
      </c>
      <c r="I7270" s="6">
        <f>IF(E7270&gt;=Markov!$B$3,1,0)</f>
        <v/>
      </c>
      <c r="J7270" s="6">
        <f>I7269</f>
        <v/>
      </c>
      <c r="K7270" s="7">
        <f>MAR1!$B$5+MAR1!$C$5*COS(2*PI()*$C7270/365)+MAR1!$D$5*SIN(2*PI()*$C7270/365)</f>
        <v/>
      </c>
      <c r="L7270" s="7">
        <f>MAR1!$B$6+MAR1!$C$6*COS(2*PI()*$C7270/365)+MAR1!$D$6*SIN(2*PI()*$C7270/365)</f>
        <v/>
      </c>
      <c r="M7270" s="7">
        <f>MAR1!$B$7+MAR1!$C$7*COS(2*PI()*$C7270/365)+MAR1!$D$7*SIN(2*PI()*$C7270/365)</f>
        <v/>
      </c>
      <c r="N7270" s="7">
        <f>F7270-K7270</f>
        <v/>
      </c>
      <c r="O7270" s="7">
        <f>G7270-L7270</f>
        <v/>
      </c>
      <c r="P7270" s="7">
        <f>H7270-M7270</f>
        <v/>
      </c>
      <c r="Q7270" s="7">
        <f>IF($I7270=1,(N7270-MAR1!$B$11)/MAR1!$D$11,(N7270-MAR1!$C$11)/MAR1!$E$11)</f>
        <v/>
      </c>
      <c r="R7270" s="7">
        <f>IF($I7270=1,(O7270-MAR1!$B$12)/MAR1!$D$12,(O7270-MAR1!$C$12)/MAR1!$E$12)</f>
        <v/>
      </c>
      <c r="S7270" s="7">
        <f>IF($I7270=1,(P7270-MAR1!$B$13)/MAR1!$D$13,(P7270-MAR1!$C$13)/MAR1!$E$13)</f>
        <v/>
      </c>
    </row>
    <row r="7271">
      <c r="A7271" s="5" t="n">
        <v>7270</v>
      </c>
      <c r="B7271" s="5" t="n">
        <v>20</v>
      </c>
      <c r="C7271" s="5" t="n">
        <v>335</v>
      </c>
      <c r="D7271" s="5" t="n">
        <v>12</v>
      </c>
      <c r="E7271" s="5" t="n">
        <v>0</v>
      </c>
      <c r="F7271" s="5" t="n">
        <v>28.4</v>
      </c>
      <c r="G7271" s="5" t="n">
        <v>13.7</v>
      </c>
      <c r="H7271" s="5" t="n">
        <v>16.54</v>
      </c>
      <c r="I7271" s="6">
        <f>IF(E7271&gt;=Markov!$B$3,1,0)</f>
        <v/>
      </c>
      <c r="J7271" s="6">
        <f>I7270</f>
        <v/>
      </c>
      <c r="K7271" s="7">
        <f>MAR1!$B$5+MAR1!$C$5*COS(2*PI()*$C7271/365)+MAR1!$D$5*SIN(2*PI()*$C7271/365)</f>
        <v/>
      </c>
      <c r="L7271" s="7">
        <f>MAR1!$B$6+MAR1!$C$6*COS(2*PI()*$C7271/365)+MAR1!$D$6*SIN(2*PI()*$C7271/365)</f>
        <v/>
      </c>
      <c r="M7271" s="7">
        <f>MAR1!$B$7+MAR1!$C$7*COS(2*PI()*$C7271/365)+MAR1!$D$7*SIN(2*PI()*$C7271/365)</f>
        <v/>
      </c>
      <c r="N7271" s="7">
        <f>F7271-K7271</f>
        <v/>
      </c>
      <c r="O7271" s="7">
        <f>G7271-L7271</f>
        <v/>
      </c>
      <c r="P7271" s="7">
        <f>H7271-M7271</f>
        <v/>
      </c>
      <c r="Q7271" s="7">
        <f>IF($I7271=1,(N7271-MAR1!$B$11)/MAR1!$D$11,(N7271-MAR1!$C$11)/MAR1!$E$11)</f>
        <v/>
      </c>
      <c r="R7271" s="7">
        <f>IF($I7271=1,(O7271-MAR1!$B$12)/MAR1!$D$12,(O7271-MAR1!$C$12)/MAR1!$E$12)</f>
        <v/>
      </c>
      <c r="S7271" s="7">
        <f>IF($I7271=1,(P7271-MAR1!$B$13)/MAR1!$D$13,(P7271-MAR1!$C$13)/MAR1!$E$13)</f>
        <v/>
      </c>
    </row>
    <row r="7272">
      <c r="A7272" s="5" t="n">
        <v>7271</v>
      </c>
      <c r="B7272" s="5" t="n">
        <v>20</v>
      </c>
      <c r="C7272" s="5" t="n">
        <v>336</v>
      </c>
      <c r="D7272" s="5" t="n">
        <v>12</v>
      </c>
      <c r="E7272" s="5" t="n">
        <v>0</v>
      </c>
      <c r="F7272" s="5" t="n">
        <v>29.2</v>
      </c>
      <c r="G7272" s="5" t="n">
        <v>13.2</v>
      </c>
      <c r="H7272" s="5" t="n">
        <v>18.02</v>
      </c>
      <c r="I7272" s="6">
        <f>IF(E7272&gt;=Markov!$B$3,1,0)</f>
        <v/>
      </c>
      <c r="J7272" s="6">
        <f>I7271</f>
        <v/>
      </c>
      <c r="K7272" s="7">
        <f>MAR1!$B$5+MAR1!$C$5*COS(2*PI()*$C7272/365)+MAR1!$D$5*SIN(2*PI()*$C7272/365)</f>
        <v/>
      </c>
      <c r="L7272" s="7">
        <f>MAR1!$B$6+MAR1!$C$6*COS(2*PI()*$C7272/365)+MAR1!$D$6*SIN(2*PI()*$C7272/365)</f>
        <v/>
      </c>
      <c r="M7272" s="7">
        <f>MAR1!$B$7+MAR1!$C$7*COS(2*PI()*$C7272/365)+MAR1!$D$7*SIN(2*PI()*$C7272/365)</f>
        <v/>
      </c>
      <c r="N7272" s="7">
        <f>F7272-K7272</f>
        <v/>
      </c>
      <c r="O7272" s="7">
        <f>G7272-L7272</f>
        <v/>
      </c>
      <c r="P7272" s="7">
        <f>H7272-M7272</f>
        <v/>
      </c>
      <c r="Q7272" s="7">
        <f>IF($I7272=1,(N7272-MAR1!$B$11)/MAR1!$D$11,(N7272-MAR1!$C$11)/MAR1!$E$11)</f>
        <v/>
      </c>
      <c r="R7272" s="7">
        <f>IF($I7272=1,(O7272-MAR1!$B$12)/MAR1!$D$12,(O7272-MAR1!$C$12)/MAR1!$E$12)</f>
        <v/>
      </c>
      <c r="S7272" s="7">
        <f>IF($I7272=1,(P7272-MAR1!$B$13)/MAR1!$D$13,(P7272-MAR1!$C$13)/MAR1!$E$13)</f>
        <v/>
      </c>
    </row>
    <row r="7273">
      <c r="A7273" s="5" t="n">
        <v>7272</v>
      </c>
      <c r="B7273" s="5" t="n">
        <v>20</v>
      </c>
      <c r="C7273" s="5" t="n">
        <v>337</v>
      </c>
      <c r="D7273" s="5" t="n">
        <v>12</v>
      </c>
      <c r="E7273" s="5" t="n">
        <v>0</v>
      </c>
      <c r="F7273" s="5" t="n">
        <v>28.4</v>
      </c>
      <c r="G7273" s="5" t="n">
        <v>12.6</v>
      </c>
      <c r="H7273" s="5" t="n">
        <v>12.55</v>
      </c>
      <c r="I7273" s="6">
        <f>IF(E7273&gt;=Markov!$B$3,1,0)</f>
        <v/>
      </c>
      <c r="J7273" s="6">
        <f>I7272</f>
        <v/>
      </c>
      <c r="K7273" s="7">
        <f>MAR1!$B$5+MAR1!$C$5*COS(2*PI()*$C7273/365)+MAR1!$D$5*SIN(2*PI()*$C7273/365)</f>
        <v/>
      </c>
      <c r="L7273" s="7">
        <f>MAR1!$B$6+MAR1!$C$6*COS(2*PI()*$C7273/365)+MAR1!$D$6*SIN(2*PI()*$C7273/365)</f>
        <v/>
      </c>
      <c r="M7273" s="7">
        <f>MAR1!$B$7+MAR1!$C$7*COS(2*PI()*$C7273/365)+MAR1!$D$7*SIN(2*PI()*$C7273/365)</f>
        <v/>
      </c>
      <c r="N7273" s="7">
        <f>F7273-K7273</f>
        <v/>
      </c>
      <c r="O7273" s="7">
        <f>G7273-L7273</f>
        <v/>
      </c>
      <c r="P7273" s="7">
        <f>H7273-M7273</f>
        <v/>
      </c>
      <c r="Q7273" s="7">
        <f>IF($I7273=1,(N7273-MAR1!$B$11)/MAR1!$D$11,(N7273-MAR1!$C$11)/MAR1!$E$11)</f>
        <v/>
      </c>
      <c r="R7273" s="7">
        <f>IF($I7273=1,(O7273-MAR1!$B$12)/MAR1!$D$12,(O7273-MAR1!$C$12)/MAR1!$E$12)</f>
        <v/>
      </c>
      <c r="S7273" s="7">
        <f>IF($I7273=1,(P7273-MAR1!$B$13)/MAR1!$D$13,(P7273-MAR1!$C$13)/MAR1!$E$13)</f>
        <v/>
      </c>
    </row>
    <row r="7274">
      <c r="A7274" s="5" t="n">
        <v>7273</v>
      </c>
      <c r="B7274" s="5" t="n">
        <v>20</v>
      </c>
      <c r="C7274" s="5" t="n">
        <v>338</v>
      </c>
      <c r="D7274" s="5" t="n">
        <v>12</v>
      </c>
      <c r="E7274" s="5" t="n">
        <v>0</v>
      </c>
      <c r="F7274" s="5" t="n">
        <v>27.5</v>
      </c>
      <c r="G7274" s="5" t="n">
        <v>12.5</v>
      </c>
      <c r="H7274" s="5" t="n">
        <v>13.51</v>
      </c>
      <c r="I7274" s="6">
        <f>IF(E7274&gt;=Markov!$B$3,1,0)</f>
        <v/>
      </c>
      <c r="J7274" s="6">
        <f>I7273</f>
        <v/>
      </c>
      <c r="K7274" s="7">
        <f>MAR1!$B$5+MAR1!$C$5*COS(2*PI()*$C7274/365)+MAR1!$D$5*SIN(2*PI()*$C7274/365)</f>
        <v/>
      </c>
      <c r="L7274" s="7">
        <f>MAR1!$B$6+MAR1!$C$6*COS(2*PI()*$C7274/365)+MAR1!$D$6*SIN(2*PI()*$C7274/365)</f>
        <v/>
      </c>
      <c r="M7274" s="7">
        <f>MAR1!$B$7+MAR1!$C$7*COS(2*PI()*$C7274/365)+MAR1!$D$7*SIN(2*PI()*$C7274/365)</f>
        <v/>
      </c>
      <c r="N7274" s="7">
        <f>F7274-K7274</f>
        <v/>
      </c>
      <c r="O7274" s="7">
        <f>G7274-L7274</f>
        <v/>
      </c>
      <c r="P7274" s="7">
        <f>H7274-M7274</f>
        <v/>
      </c>
      <c r="Q7274" s="7">
        <f>IF($I7274=1,(N7274-MAR1!$B$11)/MAR1!$D$11,(N7274-MAR1!$C$11)/MAR1!$E$11)</f>
        <v/>
      </c>
      <c r="R7274" s="7">
        <f>IF($I7274=1,(O7274-MAR1!$B$12)/MAR1!$D$12,(O7274-MAR1!$C$12)/MAR1!$E$12)</f>
        <v/>
      </c>
      <c r="S7274" s="7">
        <f>IF($I7274=1,(P7274-MAR1!$B$13)/MAR1!$D$13,(P7274-MAR1!$C$13)/MAR1!$E$13)</f>
        <v/>
      </c>
    </row>
    <row r="7275">
      <c r="A7275" s="5" t="n">
        <v>7274</v>
      </c>
      <c r="B7275" s="5" t="n">
        <v>20</v>
      </c>
      <c r="C7275" s="5" t="n">
        <v>339</v>
      </c>
      <c r="D7275" s="5" t="n">
        <v>12</v>
      </c>
      <c r="E7275" s="5" t="n">
        <v>0</v>
      </c>
      <c r="F7275" s="5" t="n">
        <v>28.3</v>
      </c>
      <c r="G7275" s="5" t="n">
        <v>14.8</v>
      </c>
      <c r="H7275" s="5" t="n">
        <v>9.859999999999999</v>
      </c>
      <c r="I7275" s="6">
        <f>IF(E7275&gt;=Markov!$B$3,1,0)</f>
        <v/>
      </c>
      <c r="J7275" s="6">
        <f>I7274</f>
        <v/>
      </c>
      <c r="K7275" s="7">
        <f>MAR1!$B$5+MAR1!$C$5*COS(2*PI()*$C7275/365)+MAR1!$D$5*SIN(2*PI()*$C7275/365)</f>
        <v/>
      </c>
      <c r="L7275" s="7">
        <f>MAR1!$B$6+MAR1!$C$6*COS(2*PI()*$C7275/365)+MAR1!$D$6*SIN(2*PI()*$C7275/365)</f>
        <v/>
      </c>
      <c r="M7275" s="7">
        <f>MAR1!$B$7+MAR1!$C$7*COS(2*PI()*$C7275/365)+MAR1!$D$7*SIN(2*PI()*$C7275/365)</f>
        <v/>
      </c>
      <c r="N7275" s="7">
        <f>F7275-K7275</f>
        <v/>
      </c>
      <c r="O7275" s="7">
        <f>G7275-L7275</f>
        <v/>
      </c>
      <c r="P7275" s="7">
        <f>H7275-M7275</f>
        <v/>
      </c>
      <c r="Q7275" s="7">
        <f>IF($I7275=1,(N7275-MAR1!$B$11)/MAR1!$D$11,(N7275-MAR1!$C$11)/MAR1!$E$11)</f>
        <v/>
      </c>
      <c r="R7275" s="7">
        <f>IF($I7275=1,(O7275-MAR1!$B$12)/MAR1!$D$12,(O7275-MAR1!$C$12)/MAR1!$E$12)</f>
        <v/>
      </c>
      <c r="S7275" s="7">
        <f>IF($I7275=1,(P7275-MAR1!$B$13)/MAR1!$D$13,(P7275-MAR1!$C$13)/MAR1!$E$13)</f>
        <v/>
      </c>
    </row>
    <row r="7276">
      <c r="A7276" s="5" t="n">
        <v>7275</v>
      </c>
      <c r="B7276" s="5" t="n">
        <v>20</v>
      </c>
      <c r="C7276" s="5" t="n">
        <v>340</v>
      </c>
      <c r="D7276" s="5" t="n">
        <v>12</v>
      </c>
      <c r="E7276" s="5" t="n">
        <v>0</v>
      </c>
      <c r="F7276" s="5" t="n">
        <v>29.9</v>
      </c>
      <c r="G7276" s="5" t="n">
        <v>14.6</v>
      </c>
      <c r="H7276" s="5" t="n">
        <v>14.19</v>
      </c>
      <c r="I7276" s="6">
        <f>IF(E7276&gt;=Markov!$B$3,1,0)</f>
        <v/>
      </c>
      <c r="J7276" s="6">
        <f>I7275</f>
        <v/>
      </c>
      <c r="K7276" s="7">
        <f>MAR1!$B$5+MAR1!$C$5*COS(2*PI()*$C7276/365)+MAR1!$D$5*SIN(2*PI()*$C7276/365)</f>
        <v/>
      </c>
      <c r="L7276" s="7">
        <f>MAR1!$B$6+MAR1!$C$6*COS(2*PI()*$C7276/365)+MAR1!$D$6*SIN(2*PI()*$C7276/365)</f>
        <v/>
      </c>
      <c r="M7276" s="7">
        <f>MAR1!$B$7+MAR1!$C$7*COS(2*PI()*$C7276/365)+MAR1!$D$7*SIN(2*PI()*$C7276/365)</f>
        <v/>
      </c>
      <c r="N7276" s="7">
        <f>F7276-K7276</f>
        <v/>
      </c>
      <c r="O7276" s="7">
        <f>G7276-L7276</f>
        <v/>
      </c>
      <c r="P7276" s="7">
        <f>H7276-M7276</f>
        <v/>
      </c>
      <c r="Q7276" s="7">
        <f>IF($I7276=1,(N7276-MAR1!$B$11)/MAR1!$D$11,(N7276-MAR1!$C$11)/MAR1!$E$11)</f>
        <v/>
      </c>
      <c r="R7276" s="7">
        <f>IF($I7276=1,(O7276-MAR1!$B$12)/MAR1!$D$12,(O7276-MAR1!$C$12)/MAR1!$E$12)</f>
        <v/>
      </c>
      <c r="S7276" s="7">
        <f>IF($I7276=1,(P7276-MAR1!$B$13)/MAR1!$D$13,(P7276-MAR1!$C$13)/MAR1!$E$13)</f>
        <v/>
      </c>
    </row>
    <row r="7277">
      <c r="A7277" s="5" t="n">
        <v>7276</v>
      </c>
      <c r="B7277" s="5" t="n">
        <v>20</v>
      </c>
      <c r="C7277" s="5" t="n">
        <v>341</v>
      </c>
      <c r="D7277" s="5" t="n">
        <v>12</v>
      </c>
      <c r="E7277" s="5" t="n">
        <v>0</v>
      </c>
      <c r="F7277" s="5" t="n">
        <v>32.2</v>
      </c>
      <c r="G7277" s="5" t="n">
        <v>17.3</v>
      </c>
      <c r="H7277" s="5" t="n">
        <v>15.22</v>
      </c>
      <c r="I7277" s="6">
        <f>IF(E7277&gt;=Markov!$B$3,1,0)</f>
        <v/>
      </c>
      <c r="J7277" s="6">
        <f>I7276</f>
        <v/>
      </c>
      <c r="K7277" s="7">
        <f>MAR1!$B$5+MAR1!$C$5*COS(2*PI()*$C7277/365)+MAR1!$D$5*SIN(2*PI()*$C7277/365)</f>
        <v/>
      </c>
      <c r="L7277" s="7">
        <f>MAR1!$B$6+MAR1!$C$6*COS(2*PI()*$C7277/365)+MAR1!$D$6*SIN(2*PI()*$C7277/365)</f>
        <v/>
      </c>
      <c r="M7277" s="7">
        <f>MAR1!$B$7+MAR1!$C$7*COS(2*PI()*$C7277/365)+MAR1!$D$7*SIN(2*PI()*$C7277/365)</f>
        <v/>
      </c>
      <c r="N7277" s="7">
        <f>F7277-K7277</f>
        <v/>
      </c>
      <c r="O7277" s="7">
        <f>G7277-L7277</f>
        <v/>
      </c>
      <c r="P7277" s="7">
        <f>H7277-M7277</f>
        <v/>
      </c>
      <c r="Q7277" s="7">
        <f>IF($I7277=1,(N7277-MAR1!$B$11)/MAR1!$D$11,(N7277-MAR1!$C$11)/MAR1!$E$11)</f>
        <v/>
      </c>
      <c r="R7277" s="7">
        <f>IF($I7277=1,(O7277-MAR1!$B$12)/MAR1!$D$12,(O7277-MAR1!$C$12)/MAR1!$E$12)</f>
        <v/>
      </c>
      <c r="S7277" s="7">
        <f>IF($I7277=1,(P7277-MAR1!$B$13)/MAR1!$D$13,(P7277-MAR1!$C$13)/MAR1!$E$13)</f>
        <v/>
      </c>
    </row>
    <row r="7278">
      <c r="A7278" s="5" t="n">
        <v>7277</v>
      </c>
      <c r="B7278" s="5" t="n">
        <v>20</v>
      </c>
      <c r="C7278" s="5" t="n">
        <v>342</v>
      </c>
      <c r="D7278" s="5" t="n">
        <v>12</v>
      </c>
      <c r="E7278" s="5" t="n">
        <v>0</v>
      </c>
      <c r="F7278" s="5" t="n">
        <v>30.5</v>
      </c>
      <c r="G7278" s="5" t="n">
        <v>15.3</v>
      </c>
      <c r="H7278" s="5" t="n">
        <v>15</v>
      </c>
      <c r="I7278" s="6">
        <f>IF(E7278&gt;=Markov!$B$3,1,0)</f>
        <v/>
      </c>
      <c r="J7278" s="6">
        <f>I7277</f>
        <v/>
      </c>
      <c r="K7278" s="7">
        <f>MAR1!$B$5+MAR1!$C$5*COS(2*PI()*$C7278/365)+MAR1!$D$5*SIN(2*PI()*$C7278/365)</f>
        <v/>
      </c>
      <c r="L7278" s="7">
        <f>MAR1!$B$6+MAR1!$C$6*COS(2*PI()*$C7278/365)+MAR1!$D$6*SIN(2*PI()*$C7278/365)</f>
        <v/>
      </c>
      <c r="M7278" s="7">
        <f>MAR1!$B$7+MAR1!$C$7*COS(2*PI()*$C7278/365)+MAR1!$D$7*SIN(2*PI()*$C7278/365)</f>
        <v/>
      </c>
      <c r="N7278" s="7">
        <f>F7278-K7278</f>
        <v/>
      </c>
      <c r="O7278" s="7">
        <f>G7278-L7278</f>
        <v/>
      </c>
      <c r="P7278" s="7">
        <f>H7278-M7278</f>
        <v/>
      </c>
      <c r="Q7278" s="7">
        <f>IF($I7278=1,(N7278-MAR1!$B$11)/MAR1!$D$11,(N7278-MAR1!$C$11)/MAR1!$E$11)</f>
        <v/>
      </c>
      <c r="R7278" s="7">
        <f>IF($I7278=1,(O7278-MAR1!$B$12)/MAR1!$D$12,(O7278-MAR1!$C$12)/MAR1!$E$12)</f>
        <v/>
      </c>
      <c r="S7278" s="7">
        <f>IF($I7278=1,(P7278-MAR1!$B$13)/MAR1!$D$13,(P7278-MAR1!$C$13)/MAR1!$E$13)</f>
        <v/>
      </c>
    </row>
    <row r="7279">
      <c r="A7279" s="5" t="n">
        <v>7278</v>
      </c>
      <c r="B7279" s="5" t="n">
        <v>20</v>
      </c>
      <c r="C7279" s="5" t="n">
        <v>343</v>
      </c>
      <c r="D7279" s="5" t="n">
        <v>12</v>
      </c>
      <c r="E7279" s="5" t="n">
        <v>0</v>
      </c>
      <c r="F7279" s="5" t="n">
        <v>30.7</v>
      </c>
      <c r="G7279" s="5" t="n">
        <v>15</v>
      </c>
      <c r="H7279" s="5" t="n">
        <v>13.33</v>
      </c>
      <c r="I7279" s="6">
        <f>IF(E7279&gt;=Markov!$B$3,1,0)</f>
        <v/>
      </c>
      <c r="J7279" s="6">
        <f>I7278</f>
        <v/>
      </c>
      <c r="K7279" s="7">
        <f>MAR1!$B$5+MAR1!$C$5*COS(2*PI()*$C7279/365)+MAR1!$D$5*SIN(2*PI()*$C7279/365)</f>
        <v/>
      </c>
      <c r="L7279" s="7">
        <f>MAR1!$B$6+MAR1!$C$6*COS(2*PI()*$C7279/365)+MAR1!$D$6*SIN(2*PI()*$C7279/365)</f>
        <v/>
      </c>
      <c r="M7279" s="7">
        <f>MAR1!$B$7+MAR1!$C$7*COS(2*PI()*$C7279/365)+MAR1!$D$7*SIN(2*PI()*$C7279/365)</f>
        <v/>
      </c>
      <c r="N7279" s="7">
        <f>F7279-K7279</f>
        <v/>
      </c>
      <c r="O7279" s="7">
        <f>G7279-L7279</f>
        <v/>
      </c>
      <c r="P7279" s="7">
        <f>H7279-M7279</f>
        <v/>
      </c>
      <c r="Q7279" s="7">
        <f>IF($I7279=1,(N7279-MAR1!$B$11)/MAR1!$D$11,(N7279-MAR1!$C$11)/MAR1!$E$11)</f>
        <v/>
      </c>
      <c r="R7279" s="7">
        <f>IF($I7279=1,(O7279-MAR1!$B$12)/MAR1!$D$12,(O7279-MAR1!$C$12)/MAR1!$E$12)</f>
        <v/>
      </c>
      <c r="S7279" s="7">
        <f>IF($I7279=1,(P7279-MAR1!$B$13)/MAR1!$D$13,(P7279-MAR1!$C$13)/MAR1!$E$13)</f>
        <v/>
      </c>
    </row>
    <row r="7280">
      <c r="A7280" s="5" t="n">
        <v>7279</v>
      </c>
      <c r="B7280" s="5" t="n">
        <v>20</v>
      </c>
      <c r="C7280" s="5" t="n">
        <v>344</v>
      </c>
      <c r="D7280" s="5" t="n">
        <v>12</v>
      </c>
      <c r="E7280" s="5" t="n">
        <v>0</v>
      </c>
      <c r="F7280" s="5" t="n">
        <v>30.3</v>
      </c>
      <c r="G7280" s="5" t="n">
        <v>16.2</v>
      </c>
      <c r="H7280" s="5" t="n">
        <v>13.06</v>
      </c>
      <c r="I7280" s="6">
        <f>IF(E7280&gt;=Markov!$B$3,1,0)</f>
        <v/>
      </c>
      <c r="J7280" s="6">
        <f>I7279</f>
        <v/>
      </c>
      <c r="K7280" s="7">
        <f>MAR1!$B$5+MAR1!$C$5*COS(2*PI()*$C7280/365)+MAR1!$D$5*SIN(2*PI()*$C7280/365)</f>
        <v/>
      </c>
      <c r="L7280" s="7">
        <f>MAR1!$B$6+MAR1!$C$6*COS(2*PI()*$C7280/365)+MAR1!$D$6*SIN(2*PI()*$C7280/365)</f>
        <v/>
      </c>
      <c r="M7280" s="7">
        <f>MAR1!$B$7+MAR1!$C$7*COS(2*PI()*$C7280/365)+MAR1!$D$7*SIN(2*PI()*$C7280/365)</f>
        <v/>
      </c>
      <c r="N7280" s="7">
        <f>F7280-K7280</f>
        <v/>
      </c>
      <c r="O7280" s="7">
        <f>G7280-L7280</f>
        <v/>
      </c>
      <c r="P7280" s="7">
        <f>H7280-M7280</f>
        <v/>
      </c>
      <c r="Q7280" s="7">
        <f>IF($I7280=1,(N7280-MAR1!$B$11)/MAR1!$D$11,(N7280-MAR1!$C$11)/MAR1!$E$11)</f>
        <v/>
      </c>
      <c r="R7280" s="7">
        <f>IF($I7280=1,(O7280-MAR1!$B$12)/MAR1!$D$12,(O7280-MAR1!$C$12)/MAR1!$E$12)</f>
        <v/>
      </c>
      <c r="S7280" s="7">
        <f>IF($I7280=1,(P7280-MAR1!$B$13)/MAR1!$D$13,(P7280-MAR1!$C$13)/MAR1!$E$13)</f>
        <v/>
      </c>
    </row>
    <row r="7281">
      <c r="A7281" s="5" t="n">
        <v>7280</v>
      </c>
      <c r="B7281" s="5" t="n">
        <v>20</v>
      </c>
      <c r="C7281" s="5" t="n">
        <v>345</v>
      </c>
      <c r="D7281" s="5" t="n">
        <v>12</v>
      </c>
      <c r="E7281" s="5" t="n">
        <v>0</v>
      </c>
      <c r="F7281" s="5" t="n">
        <v>29.4</v>
      </c>
      <c r="G7281" s="5" t="n">
        <v>15.5</v>
      </c>
      <c r="H7281" s="5" t="n">
        <v>12.32</v>
      </c>
      <c r="I7281" s="6">
        <f>IF(E7281&gt;=Markov!$B$3,1,0)</f>
        <v/>
      </c>
      <c r="J7281" s="6">
        <f>I7280</f>
        <v/>
      </c>
      <c r="K7281" s="7">
        <f>MAR1!$B$5+MAR1!$C$5*COS(2*PI()*$C7281/365)+MAR1!$D$5*SIN(2*PI()*$C7281/365)</f>
        <v/>
      </c>
      <c r="L7281" s="7">
        <f>MAR1!$B$6+MAR1!$C$6*COS(2*PI()*$C7281/365)+MAR1!$D$6*SIN(2*PI()*$C7281/365)</f>
        <v/>
      </c>
      <c r="M7281" s="7">
        <f>MAR1!$B$7+MAR1!$C$7*COS(2*PI()*$C7281/365)+MAR1!$D$7*SIN(2*PI()*$C7281/365)</f>
        <v/>
      </c>
      <c r="N7281" s="7">
        <f>F7281-K7281</f>
        <v/>
      </c>
      <c r="O7281" s="7">
        <f>G7281-L7281</f>
        <v/>
      </c>
      <c r="P7281" s="7">
        <f>H7281-M7281</f>
        <v/>
      </c>
      <c r="Q7281" s="7">
        <f>IF($I7281=1,(N7281-MAR1!$B$11)/MAR1!$D$11,(N7281-MAR1!$C$11)/MAR1!$E$11)</f>
        <v/>
      </c>
      <c r="R7281" s="7">
        <f>IF($I7281=1,(O7281-MAR1!$B$12)/MAR1!$D$12,(O7281-MAR1!$C$12)/MAR1!$E$12)</f>
        <v/>
      </c>
      <c r="S7281" s="7">
        <f>IF($I7281=1,(P7281-MAR1!$B$13)/MAR1!$D$13,(P7281-MAR1!$C$13)/MAR1!$E$13)</f>
        <v/>
      </c>
    </row>
    <row r="7282">
      <c r="A7282" s="5" t="n">
        <v>7281</v>
      </c>
      <c r="B7282" s="5" t="n">
        <v>20</v>
      </c>
      <c r="C7282" s="5" t="n">
        <v>346</v>
      </c>
      <c r="D7282" s="5" t="n">
        <v>12</v>
      </c>
      <c r="E7282" s="5" t="n">
        <v>0</v>
      </c>
      <c r="F7282" s="5" t="n">
        <v>28.9</v>
      </c>
      <c r="G7282" s="5" t="n">
        <v>14.7</v>
      </c>
      <c r="H7282" s="5" t="n">
        <v>8.960000000000001</v>
      </c>
      <c r="I7282" s="6">
        <f>IF(E7282&gt;=Markov!$B$3,1,0)</f>
        <v/>
      </c>
      <c r="J7282" s="6">
        <f>I7281</f>
        <v/>
      </c>
      <c r="K7282" s="7">
        <f>MAR1!$B$5+MAR1!$C$5*COS(2*PI()*$C7282/365)+MAR1!$D$5*SIN(2*PI()*$C7282/365)</f>
        <v/>
      </c>
      <c r="L7282" s="7">
        <f>MAR1!$B$6+MAR1!$C$6*COS(2*PI()*$C7282/365)+MAR1!$D$6*SIN(2*PI()*$C7282/365)</f>
        <v/>
      </c>
      <c r="M7282" s="7">
        <f>MAR1!$B$7+MAR1!$C$7*COS(2*PI()*$C7282/365)+MAR1!$D$7*SIN(2*PI()*$C7282/365)</f>
        <v/>
      </c>
      <c r="N7282" s="7">
        <f>F7282-K7282</f>
        <v/>
      </c>
      <c r="O7282" s="7">
        <f>G7282-L7282</f>
        <v/>
      </c>
      <c r="P7282" s="7">
        <f>H7282-M7282</f>
        <v/>
      </c>
      <c r="Q7282" s="7">
        <f>IF($I7282=1,(N7282-MAR1!$B$11)/MAR1!$D$11,(N7282-MAR1!$C$11)/MAR1!$E$11)</f>
        <v/>
      </c>
      <c r="R7282" s="7">
        <f>IF($I7282=1,(O7282-MAR1!$B$12)/MAR1!$D$12,(O7282-MAR1!$C$12)/MAR1!$E$12)</f>
        <v/>
      </c>
      <c r="S7282" s="7">
        <f>IF($I7282=1,(P7282-MAR1!$B$13)/MAR1!$D$13,(P7282-MAR1!$C$13)/MAR1!$E$13)</f>
        <v/>
      </c>
    </row>
    <row r="7283">
      <c r="A7283" s="5" t="n">
        <v>7282</v>
      </c>
      <c r="B7283" s="5" t="n">
        <v>20</v>
      </c>
      <c r="C7283" s="5" t="n">
        <v>347</v>
      </c>
      <c r="D7283" s="5" t="n">
        <v>12</v>
      </c>
      <c r="E7283" s="5" t="n">
        <v>0</v>
      </c>
      <c r="F7283" s="5" t="n">
        <v>27.8</v>
      </c>
      <c r="G7283" s="5" t="n">
        <v>16.5</v>
      </c>
      <c r="H7283" s="5" t="n">
        <v>10.17</v>
      </c>
      <c r="I7283" s="6">
        <f>IF(E7283&gt;=Markov!$B$3,1,0)</f>
        <v/>
      </c>
      <c r="J7283" s="6">
        <f>I7282</f>
        <v/>
      </c>
      <c r="K7283" s="7">
        <f>MAR1!$B$5+MAR1!$C$5*COS(2*PI()*$C7283/365)+MAR1!$D$5*SIN(2*PI()*$C7283/365)</f>
        <v/>
      </c>
      <c r="L7283" s="7">
        <f>MAR1!$B$6+MAR1!$C$6*COS(2*PI()*$C7283/365)+MAR1!$D$6*SIN(2*PI()*$C7283/365)</f>
        <v/>
      </c>
      <c r="M7283" s="7">
        <f>MAR1!$B$7+MAR1!$C$7*COS(2*PI()*$C7283/365)+MAR1!$D$7*SIN(2*PI()*$C7283/365)</f>
        <v/>
      </c>
      <c r="N7283" s="7">
        <f>F7283-K7283</f>
        <v/>
      </c>
      <c r="O7283" s="7">
        <f>G7283-L7283</f>
        <v/>
      </c>
      <c r="P7283" s="7">
        <f>H7283-M7283</f>
        <v/>
      </c>
      <c r="Q7283" s="7">
        <f>IF($I7283=1,(N7283-MAR1!$B$11)/MAR1!$D$11,(N7283-MAR1!$C$11)/MAR1!$E$11)</f>
        <v/>
      </c>
      <c r="R7283" s="7">
        <f>IF($I7283=1,(O7283-MAR1!$B$12)/MAR1!$D$12,(O7283-MAR1!$C$12)/MAR1!$E$12)</f>
        <v/>
      </c>
      <c r="S7283" s="7">
        <f>IF($I7283=1,(P7283-MAR1!$B$13)/MAR1!$D$13,(P7283-MAR1!$C$13)/MAR1!$E$13)</f>
        <v/>
      </c>
    </row>
    <row r="7284">
      <c r="A7284" s="5" t="n">
        <v>7283</v>
      </c>
      <c r="B7284" s="5" t="n">
        <v>20</v>
      </c>
      <c r="C7284" s="5" t="n">
        <v>348</v>
      </c>
      <c r="D7284" s="5" t="n">
        <v>12</v>
      </c>
      <c r="E7284" s="5" t="n">
        <v>0</v>
      </c>
      <c r="F7284" s="5" t="n">
        <v>30.8</v>
      </c>
      <c r="G7284" s="5" t="n">
        <v>17</v>
      </c>
      <c r="H7284" s="5" t="n">
        <v>14.9</v>
      </c>
      <c r="I7284" s="6">
        <f>IF(E7284&gt;=Markov!$B$3,1,0)</f>
        <v/>
      </c>
      <c r="J7284" s="6">
        <f>I7283</f>
        <v/>
      </c>
      <c r="K7284" s="7">
        <f>MAR1!$B$5+MAR1!$C$5*COS(2*PI()*$C7284/365)+MAR1!$D$5*SIN(2*PI()*$C7284/365)</f>
        <v/>
      </c>
      <c r="L7284" s="7">
        <f>MAR1!$B$6+MAR1!$C$6*COS(2*PI()*$C7284/365)+MAR1!$D$6*SIN(2*PI()*$C7284/365)</f>
        <v/>
      </c>
      <c r="M7284" s="7">
        <f>MAR1!$B$7+MAR1!$C$7*COS(2*PI()*$C7284/365)+MAR1!$D$7*SIN(2*PI()*$C7284/365)</f>
        <v/>
      </c>
      <c r="N7284" s="7">
        <f>F7284-K7284</f>
        <v/>
      </c>
      <c r="O7284" s="7">
        <f>G7284-L7284</f>
        <v/>
      </c>
      <c r="P7284" s="7">
        <f>H7284-M7284</f>
        <v/>
      </c>
      <c r="Q7284" s="7">
        <f>IF($I7284=1,(N7284-MAR1!$B$11)/MAR1!$D$11,(N7284-MAR1!$C$11)/MAR1!$E$11)</f>
        <v/>
      </c>
      <c r="R7284" s="7">
        <f>IF($I7284=1,(O7284-MAR1!$B$12)/MAR1!$D$12,(O7284-MAR1!$C$12)/MAR1!$E$12)</f>
        <v/>
      </c>
      <c r="S7284" s="7">
        <f>IF($I7284=1,(P7284-MAR1!$B$13)/MAR1!$D$13,(P7284-MAR1!$C$13)/MAR1!$E$13)</f>
        <v/>
      </c>
    </row>
    <row r="7285">
      <c r="A7285" s="5" t="n">
        <v>7284</v>
      </c>
      <c r="B7285" s="5" t="n">
        <v>20</v>
      </c>
      <c r="C7285" s="5" t="n">
        <v>349</v>
      </c>
      <c r="D7285" s="5" t="n">
        <v>12</v>
      </c>
      <c r="E7285" s="5" t="n">
        <v>0</v>
      </c>
      <c r="F7285" s="5" t="n">
        <v>28.6</v>
      </c>
      <c r="G7285" s="5" t="n">
        <v>17.2</v>
      </c>
      <c r="H7285" s="5" t="n">
        <v>16.31</v>
      </c>
      <c r="I7285" s="6">
        <f>IF(E7285&gt;=Markov!$B$3,1,0)</f>
        <v/>
      </c>
      <c r="J7285" s="6">
        <f>I7284</f>
        <v/>
      </c>
      <c r="K7285" s="7">
        <f>MAR1!$B$5+MAR1!$C$5*COS(2*PI()*$C7285/365)+MAR1!$D$5*SIN(2*PI()*$C7285/365)</f>
        <v/>
      </c>
      <c r="L7285" s="7">
        <f>MAR1!$B$6+MAR1!$C$6*COS(2*PI()*$C7285/365)+MAR1!$D$6*SIN(2*PI()*$C7285/365)</f>
        <v/>
      </c>
      <c r="M7285" s="7">
        <f>MAR1!$B$7+MAR1!$C$7*COS(2*PI()*$C7285/365)+MAR1!$D$7*SIN(2*PI()*$C7285/365)</f>
        <v/>
      </c>
      <c r="N7285" s="7">
        <f>F7285-K7285</f>
        <v/>
      </c>
      <c r="O7285" s="7">
        <f>G7285-L7285</f>
        <v/>
      </c>
      <c r="P7285" s="7">
        <f>H7285-M7285</f>
        <v/>
      </c>
      <c r="Q7285" s="7">
        <f>IF($I7285=1,(N7285-MAR1!$B$11)/MAR1!$D$11,(N7285-MAR1!$C$11)/MAR1!$E$11)</f>
        <v/>
      </c>
      <c r="R7285" s="7">
        <f>IF($I7285=1,(O7285-MAR1!$B$12)/MAR1!$D$12,(O7285-MAR1!$C$12)/MAR1!$E$12)</f>
        <v/>
      </c>
      <c r="S7285" s="7">
        <f>IF($I7285=1,(P7285-MAR1!$B$13)/MAR1!$D$13,(P7285-MAR1!$C$13)/MAR1!$E$13)</f>
        <v/>
      </c>
    </row>
    <row r="7286">
      <c r="A7286" s="5" t="n">
        <v>7285</v>
      </c>
      <c r="B7286" s="5" t="n">
        <v>20</v>
      </c>
      <c r="C7286" s="5" t="n">
        <v>350</v>
      </c>
      <c r="D7286" s="5" t="n">
        <v>12</v>
      </c>
      <c r="E7286" s="5" t="n">
        <v>0</v>
      </c>
      <c r="F7286" s="5" t="n">
        <v>28.5</v>
      </c>
      <c r="G7286" s="5" t="n">
        <v>15.8</v>
      </c>
      <c r="H7286" s="5" t="n">
        <v>19.56</v>
      </c>
      <c r="I7286" s="6">
        <f>IF(E7286&gt;=Markov!$B$3,1,0)</f>
        <v/>
      </c>
      <c r="J7286" s="6">
        <f>I7285</f>
        <v/>
      </c>
      <c r="K7286" s="7">
        <f>MAR1!$B$5+MAR1!$C$5*COS(2*PI()*$C7286/365)+MAR1!$D$5*SIN(2*PI()*$C7286/365)</f>
        <v/>
      </c>
      <c r="L7286" s="7">
        <f>MAR1!$B$6+MAR1!$C$6*COS(2*PI()*$C7286/365)+MAR1!$D$6*SIN(2*PI()*$C7286/365)</f>
        <v/>
      </c>
      <c r="M7286" s="7">
        <f>MAR1!$B$7+MAR1!$C$7*COS(2*PI()*$C7286/365)+MAR1!$D$7*SIN(2*PI()*$C7286/365)</f>
        <v/>
      </c>
      <c r="N7286" s="7">
        <f>F7286-K7286</f>
        <v/>
      </c>
      <c r="O7286" s="7">
        <f>G7286-L7286</f>
        <v/>
      </c>
      <c r="P7286" s="7">
        <f>H7286-M7286</f>
        <v/>
      </c>
      <c r="Q7286" s="7">
        <f>IF($I7286=1,(N7286-MAR1!$B$11)/MAR1!$D$11,(N7286-MAR1!$C$11)/MAR1!$E$11)</f>
        <v/>
      </c>
      <c r="R7286" s="7">
        <f>IF($I7286=1,(O7286-MAR1!$B$12)/MAR1!$D$12,(O7286-MAR1!$C$12)/MAR1!$E$12)</f>
        <v/>
      </c>
      <c r="S7286" s="7">
        <f>IF($I7286=1,(P7286-MAR1!$B$13)/MAR1!$D$13,(P7286-MAR1!$C$13)/MAR1!$E$13)</f>
        <v/>
      </c>
    </row>
    <row r="7287">
      <c r="A7287" s="5" t="n">
        <v>7286</v>
      </c>
      <c r="B7287" s="5" t="n">
        <v>20</v>
      </c>
      <c r="C7287" s="5" t="n">
        <v>351</v>
      </c>
      <c r="D7287" s="5" t="n">
        <v>12</v>
      </c>
      <c r="E7287" s="5" t="n">
        <v>0</v>
      </c>
      <c r="F7287" s="5" t="n">
        <v>29</v>
      </c>
      <c r="G7287" s="5" t="n">
        <v>14.5</v>
      </c>
      <c r="H7287" s="5" t="n">
        <v>16.92</v>
      </c>
      <c r="I7287" s="6">
        <f>IF(E7287&gt;=Markov!$B$3,1,0)</f>
        <v/>
      </c>
      <c r="J7287" s="6">
        <f>I7286</f>
        <v/>
      </c>
      <c r="K7287" s="7">
        <f>MAR1!$B$5+MAR1!$C$5*COS(2*PI()*$C7287/365)+MAR1!$D$5*SIN(2*PI()*$C7287/365)</f>
        <v/>
      </c>
      <c r="L7287" s="7">
        <f>MAR1!$B$6+MAR1!$C$6*COS(2*PI()*$C7287/365)+MAR1!$D$6*SIN(2*PI()*$C7287/365)</f>
        <v/>
      </c>
      <c r="M7287" s="7">
        <f>MAR1!$B$7+MAR1!$C$7*COS(2*PI()*$C7287/365)+MAR1!$D$7*SIN(2*PI()*$C7287/365)</f>
        <v/>
      </c>
      <c r="N7287" s="7">
        <f>F7287-K7287</f>
        <v/>
      </c>
      <c r="O7287" s="7">
        <f>G7287-L7287</f>
        <v/>
      </c>
      <c r="P7287" s="7">
        <f>H7287-M7287</f>
        <v/>
      </c>
      <c r="Q7287" s="7">
        <f>IF($I7287=1,(N7287-MAR1!$B$11)/MAR1!$D$11,(N7287-MAR1!$C$11)/MAR1!$E$11)</f>
        <v/>
      </c>
      <c r="R7287" s="7">
        <f>IF($I7287=1,(O7287-MAR1!$B$12)/MAR1!$D$12,(O7287-MAR1!$C$12)/MAR1!$E$12)</f>
        <v/>
      </c>
      <c r="S7287" s="7">
        <f>IF($I7287=1,(P7287-MAR1!$B$13)/MAR1!$D$13,(P7287-MAR1!$C$13)/MAR1!$E$13)</f>
        <v/>
      </c>
    </row>
    <row r="7288">
      <c r="A7288" s="5" t="n">
        <v>7287</v>
      </c>
      <c r="B7288" s="5" t="n">
        <v>20</v>
      </c>
      <c r="C7288" s="5" t="n">
        <v>352</v>
      </c>
      <c r="D7288" s="5" t="n">
        <v>12</v>
      </c>
      <c r="E7288" s="5" t="n">
        <v>0</v>
      </c>
      <c r="F7288" s="5" t="n">
        <v>29.2</v>
      </c>
      <c r="G7288" s="5" t="n">
        <v>15.7</v>
      </c>
      <c r="H7288" s="5" t="n">
        <v>15.53</v>
      </c>
      <c r="I7288" s="6">
        <f>IF(E7288&gt;=Markov!$B$3,1,0)</f>
        <v/>
      </c>
      <c r="J7288" s="6">
        <f>I7287</f>
        <v/>
      </c>
      <c r="K7288" s="7">
        <f>MAR1!$B$5+MAR1!$C$5*COS(2*PI()*$C7288/365)+MAR1!$D$5*SIN(2*PI()*$C7288/365)</f>
        <v/>
      </c>
      <c r="L7288" s="7">
        <f>MAR1!$B$6+MAR1!$C$6*COS(2*PI()*$C7288/365)+MAR1!$D$6*SIN(2*PI()*$C7288/365)</f>
        <v/>
      </c>
      <c r="M7288" s="7">
        <f>MAR1!$B$7+MAR1!$C$7*COS(2*PI()*$C7288/365)+MAR1!$D$7*SIN(2*PI()*$C7288/365)</f>
        <v/>
      </c>
      <c r="N7288" s="7">
        <f>F7288-K7288</f>
        <v/>
      </c>
      <c r="O7288" s="7">
        <f>G7288-L7288</f>
        <v/>
      </c>
      <c r="P7288" s="7">
        <f>H7288-M7288</f>
        <v/>
      </c>
      <c r="Q7288" s="7">
        <f>IF($I7288=1,(N7288-MAR1!$B$11)/MAR1!$D$11,(N7288-MAR1!$C$11)/MAR1!$E$11)</f>
        <v/>
      </c>
      <c r="R7288" s="7">
        <f>IF($I7288=1,(O7288-MAR1!$B$12)/MAR1!$D$12,(O7288-MAR1!$C$12)/MAR1!$E$12)</f>
        <v/>
      </c>
      <c r="S7288" s="7">
        <f>IF($I7288=1,(P7288-MAR1!$B$13)/MAR1!$D$13,(P7288-MAR1!$C$13)/MAR1!$E$13)</f>
        <v/>
      </c>
    </row>
    <row r="7289">
      <c r="A7289" s="5" t="n">
        <v>7288</v>
      </c>
      <c r="B7289" s="5" t="n">
        <v>20</v>
      </c>
      <c r="C7289" s="5" t="n">
        <v>353</v>
      </c>
      <c r="D7289" s="5" t="n">
        <v>12</v>
      </c>
      <c r="E7289" s="5" t="n">
        <v>0</v>
      </c>
      <c r="F7289" s="5" t="n">
        <v>29.3</v>
      </c>
      <c r="G7289" s="5" t="n">
        <v>17.2</v>
      </c>
      <c r="H7289" s="5" t="n">
        <v>19.32</v>
      </c>
      <c r="I7289" s="6">
        <f>IF(E7289&gt;=Markov!$B$3,1,0)</f>
        <v/>
      </c>
      <c r="J7289" s="6">
        <f>I7288</f>
        <v/>
      </c>
      <c r="K7289" s="7">
        <f>MAR1!$B$5+MAR1!$C$5*COS(2*PI()*$C7289/365)+MAR1!$D$5*SIN(2*PI()*$C7289/365)</f>
        <v/>
      </c>
      <c r="L7289" s="7">
        <f>MAR1!$B$6+MAR1!$C$6*COS(2*PI()*$C7289/365)+MAR1!$D$6*SIN(2*PI()*$C7289/365)</f>
        <v/>
      </c>
      <c r="M7289" s="7">
        <f>MAR1!$B$7+MAR1!$C$7*COS(2*PI()*$C7289/365)+MAR1!$D$7*SIN(2*PI()*$C7289/365)</f>
        <v/>
      </c>
      <c r="N7289" s="7">
        <f>F7289-K7289</f>
        <v/>
      </c>
      <c r="O7289" s="7">
        <f>G7289-L7289</f>
        <v/>
      </c>
      <c r="P7289" s="7">
        <f>H7289-M7289</f>
        <v/>
      </c>
      <c r="Q7289" s="7">
        <f>IF($I7289=1,(N7289-MAR1!$B$11)/MAR1!$D$11,(N7289-MAR1!$C$11)/MAR1!$E$11)</f>
        <v/>
      </c>
      <c r="R7289" s="7">
        <f>IF($I7289=1,(O7289-MAR1!$B$12)/MAR1!$D$12,(O7289-MAR1!$C$12)/MAR1!$E$12)</f>
        <v/>
      </c>
      <c r="S7289" s="7">
        <f>IF($I7289=1,(P7289-MAR1!$B$13)/MAR1!$D$13,(P7289-MAR1!$C$13)/MAR1!$E$13)</f>
        <v/>
      </c>
    </row>
    <row r="7290">
      <c r="A7290" s="5" t="n">
        <v>7289</v>
      </c>
      <c r="B7290" s="5" t="n">
        <v>20</v>
      </c>
      <c r="C7290" s="5" t="n">
        <v>354</v>
      </c>
      <c r="D7290" s="5" t="n">
        <v>12</v>
      </c>
      <c r="E7290" s="5" t="n">
        <v>0</v>
      </c>
      <c r="F7290" s="5" t="n">
        <v>28.7</v>
      </c>
      <c r="G7290" s="5" t="n">
        <v>14.1</v>
      </c>
      <c r="H7290" s="5" t="n">
        <v>9.279999999999999</v>
      </c>
      <c r="I7290" s="6">
        <f>IF(E7290&gt;=Markov!$B$3,1,0)</f>
        <v/>
      </c>
      <c r="J7290" s="6">
        <f>I7289</f>
        <v/>
      </c>
      <c r="K7290" s="7">
        <f>MAR1!$B$5+MAR1!$C$5*COS(2*PI()*$C7290/365)+MAR1!$D$5*SIN(2*PI()*$C7290/365)</f>
        <v/>
      </c>
      <c r="L7290" s="7">
        <f>MAR1!$B$6+MAR1!$C$6*COS(2*PI()*$C7290/365)+MAR1!$D$6*SIN(2*PI()*$C7290/365)</f>
        <v/>
      </c>
      <c r="M7290" s="7">
        <f>MAR1!$B$7+MAR1!$C$7*COS(2*PI()*$C7290/365)+MAR1!$D$7*SIN(2*PI()*$C7290/365)</f>
        <v/>
      </c>
      <c r="N7290" s="7">
        <f>F7290-K7290</f>
        <v/>
      </c>
      <c r="O7290" s="7">
        <f>G7290-L7290</f>
        <v/>
      </c>
      <c r="P7290" s="7">
        <f>H7290-M7290</f>
        <v/>
      </c>
      <c r="Q7290" s="7">
        <f>IF($I7290=1,(N7290-MAR1!$B$11)/MAR1!$D$11,(N7290-MAR1!$C$11)/MAR1!$E$11)</f>
        <v/>
      </c>
      <c r="R7290" s="7">
        <f>IF($I7290=1,(O7290-MAR1!$B$12)/MAR1!$D$12,(O7290-MAR1!$C$12)/MAR1!$E$12)</f>
        <v/>
      </c>
      <c r="S7290" s="7">
        <f>IF($I7290=1,(P7290-MAR1!$B$13)/MAR1!$D$13,(P7290-MAR1!$C$13)/MAR1!$E$13)</f>
        <v/>
      </c>
    </row>
    <row r="7291">
      <c r="A7291" s="5" t="n">
        <v>7290</v>
      </c>
      <c r="B7291" s="5" t="n">
        <v>20</v>
      </c>
      <c r="C7291" s="5" t="n">
        <v>355</v>
      </c>
      <c r="D7291" s="5" t="n">
        <v>12</v>
      </c>
      <c r="E7291" s="5" t="n">
        <v>0</v>
      </c>
      <c r="F7291" s="5" t="n">
        <v>27.6</v>
      </c>
      <c r="G7291" s="5" t="n">
        <v>13.5</v>
      </c>
      <c r="H7291" s="5" t="n">
        <v>9.51</v>
      </c>
      <c r="I7291" s="6">
        <f>IF(E7291&gt;=Markov!$B$3,1,0)</f>
        <v/>
      </c>
      <c r="J7291" s="6">
        <f>I7290</f>
        <v/>
      </c>
      <c r="K7291" s="7">
        <f>MAR1!$B$5+MAR1!$C$5*COS(2*PI()*$C7291/365)+MAR1!$D$5*SIN(2*PI()*$C7291/365)</f>
        <v/>
      </c>
      <c r="L7291" s="7">
        <f>MAR1!$B$6+MAR1!$C$6*COS(2*PI()*$C7291/365)+MAR1!$D$6*SIN(2*PI()*$C7291/365)</f>
        <v/>
      </c>
      <c r="M7291" s="7">
        <f>MAR1!$B$7+MAR1!$C$7*COS(2*PI()*$C7291/365)+MAR1!$D$7*SIN(2*PI()*$C7291/365)</f>
        <v/>
      </c>
      <c r="N7291" s="7">
        <f>F7291-K7291</f>
        <v/>
      </c>
      <c r="O7291" s="7">
        <f>G7291-L7291</f>
        <v/>
      </c>
      <c r="P7291" s="7">
        <f>H7291-M7291</f>
        <v/>
      </c>
      <c r="Q7291" s="7">
        <f>IF($I7291=1,(N7291-MAR1!$B$11)/MAR1!$D$11,(N7291-MAR1!$C$11)/MAR1!$E$11)</f>
        <v/>
      </c>
      <c r="R7291" s="7">
        <f>IF($I7291=1,(O7291-MAR1!$B$12)/MAR1!$D$12,(O7291-MAR1!$C$12)/MAR1!$E$12)</f>
        <v/>
      </c>
      <c r="S7291" s="7">
        <f>IF($I7291=1,(P7291-MAR1!$B$13)/MAR1!$D$13,(P7291-MAR1!$C$13)/MAR1!$E$13)</f>
        <v/>
      </c>
    </row>
    <row r="7292">
      <c r="A7292" s="5" t="n">
        <v>7291</v>
      </c>
      <c r="B7292" s="5" t="n">
        <v>20</v>
      </c>
      <c r="C7292" s="5" t="n">
        <v>356</v>
      </c>
      <c r="D7292" s="5" t="n">
        <v>12</v>
      </c>
      <c r="E7292" s="5" t="n">
        <v>0</v>
      </c>
      <c r="F7292" s="5" t="n">
        <v>27.4</v>
      </c>
      <c r="G7292" s="5" t="n">
        <v>12.9</v>
      </c>
      <c r="H7292" s="5" t="n">
        <v>17.75</v>
      </c>
      <c r="I7292" s="6">
        <f>IF(E7292&gt;=Markov!$B$3,1,0)</f>
        <v/>
      </c>
      <c r="J7292" s="6">
        <f>I7291</f>
        <v/>
      </c>
      <c r="K7292" s="7">
        <f>MAR1!$B$5+MAR1!$C$5*COS(2*PI()*$C7292/365)+MAR1!$D$5*SIN(2*PI()*$C7292/365)</f>
        <v/>
      </c>
      <c r="L7292" s="7">
        <f>MAR1!$B$6+MAR1!$C$6*COS(2*PI()*$C7292/365)+MAR1!$D$6*SIN(2*PI()*$C7292/365)</f>
        <v/>
      </c>
      <c r="M7292" s="7">
        <f>MAR1!$B$7+MAR1!$C$7*COS(2*PI()*$C7292/365)+MAR1!$D$7*SIN(2*PI()*$C7292/365)</f>
        <v/>
      </c>
      <c r="N7292" s="7">
        <f>F7292-K7292</f>
        <v/>
      </c>
      <c r="O7292" s="7">
        <f>G7292-L7292</f>
        <v/>
      </c>
      <c r="P7292" s="7">
        <f>H7292-M7292</f>
        <v/>
      </c>
      <c r="Q7292" s="7">
        <f>IF($I7292=1,(N7292-MAR1!$B$11)/MAR1!$D$11,(N7292-MAR1!$C$11)/MAR1!$E$11)</f>
        <v/>
      </c>
      <c r="R7292" s="7">
        <f>IF($I7292=1,(O7292-MAR1!$B$12)/MAR1!$D$12,(O7292-MAR1!$C$12)/MAR1!$E$12)</f>
        <v/>
      </c>
      <c r="S7292" s="7">
        <f>IF($I7292=1,(P7292-MAR1!$B$13)/MAR1!$D$13,(P7292-MAR1!$C$13)/MAR1!$E$13)</f>
        <v/>
      </c>
    </row>
    <row r="7293">
      <c r="A7293" s="5" t="n">
        <v>7292</v>
      </c>
      <c r="B7293" s="5" t="n">
        <v>20</v>
      </c>
      <c r="C7293" s="5" t="n">
        <v>357</v>
      </c>
      <c r="D7293" s="5" t="n">
        <v>12</v>
      </c>
      <c r="E7293" s="5" t="n">
        <v>0</v>
      </c>
      <c r="F7293" s="5" t="n">
        <v>30.1</v>
      </c>
      <c r="G7293" s="5" t="n">
        <v>14.7</v>
      </c>
      <c r="H7293" s="5" t="n">
        <v>17.43</v>
      </c>
      <c r="I7293" s="6">
        <f>IF(E7293&gt;=Markov!$B$3,1,0)</f>
        <v/>
      </c>
      <c r="J7293" s="6">
        <f>I7292</f>
        <v/>
      </c>
      <c r="K7293" s="7">
        <f>MAR1!$B$5+MAR1!$C$5*COS(2*PI()*$C7293/365)+MAR1!$D$5*SIN(2*PI()*$C7293/365)</f>
        <v/>
      </c>
      <c r="L7293" s="7">
        <f>MAR1!$B$6+MAR1!$C$6*COS(2*PI()*$C7293/365)+MAR1!$D$6*SIN(2*PI()*$C7293/365)</f>
        <v/>
      </c>
      <c r="M7293" s="7">
        <f>MAR1!$B$7+MAR1!$C$7*COS(2*PI()*$C7293/365)+MAR1!$D$7*SIN(2*PI()*$C7293/365)</f>
        <v/>
      </c>
      <c r="N7293" s="7">
        <f>F7293-K7293</f>
        <v/>
      </c>
      <c r="O7293" s="7">
        <f>G7293-L7293</f>
        <v/>
      </c>
      <c r="P7293" s="7">
        <f>H7293-M7293</f>
        <v/>
      </c>
      <c r="Q7293" s="7">
        <f>IF($I7293=1,(N7293-MAR1!$B$11)/MAR1!$D$11,(N7293-MAR1!$C$11)/MAR1!$E$11)</f>
        <v/>
      </c>
      <c r="R7293" s="7">
        <f>IF($I7293=1,(O7293-MAR1!$B$12)/MAR1!$D$12,(O7293-MAR1!$C$12)/MAR1!$E$12)</f>
        <v/>
      </c>
      <c r="S7293" s="7">
        <f>IF($I7293=1,(P7293-MAR1!$B$13)/MAR1!$D$13,(P7293-MAR1!$C$13)/MAR1!$E$13)</f>
        <v/>
      </c>
    </row>
    <row r="7294">
      <c r="A7294" s="5" t="n">
        <v>7293</v>
      </c>
      <c r="B7294" s="5" t="n">
        <v>20</v>
      </c>
      <c r="C7294" s="5" t="n">
        <v>358</v>
      </c>
      <c r="D7294" s="5" t="n">
        <v>12</v>
      </c>
      <c r="E7294" s="5" t="n">
        <v>0</v>
      </c>
      <c r="F7294" s="5" t="n">
        <v>30.2</v>
      </c>
      <c r="G7294" s="5" t="n">
        <v>15.3</v>
      </c>
      <c r="H7294" s="5" t="n">
        <v>19.63</v>
      </c>
      <c r="I7294" s="6">
        <f>IF(E7294&gt;=Markov!$B$3,1,0)</f>
        <v/>
      </c>
      <c r="J7294" s="6">
        <f>I7293</f>
        <v/>
      </c>
      <c r="K7294" s="7">
        <f>MAR1!$B$5+MAR1!$C$5*COS(2*PI()*$C7294/365)+MAR1!$D$5*SIN(2*PI()*$C7294/365)</f>
        <v/>
      </c>
      <c r="L7294" s="7">
        <f>MAR1!$B$6+MAR1!$C$6*COS(2*PI()*$C7294/365)+MAR1!$D$6*SIN(2*PI()*$C7294/365)</f>
        <v/>
      </c>
      <c r="M7294" s="7">
        <f>MAR1!$B$7+MAR1!$C$7*COS(2*PI()*$C7294/365)+MAR1!$D$7*SIN(2*PI()*$C7294/365)</f>
        <v/>
      </c>
      <c r="N7294" s="7">
        <f>F7294-K7294</f>
        <v/>
      </c>
      <c r="O7294" s="7">
        <f>G7294-L7294</f>
        <v/>
      </c>
      <c r="P7294" s="7">
        <f>H7294-M7294</f>
        <v/>
      </c>
      <c r="Q7294" s="7">
        <f>IF($I7294=1,(N7294-MAR1!$B$11)/MAR1!$D$11,(N7294-MAR1!$C$11)/MAR1!$E$11)</f>
        <v/>
      </c>
      <c r="R7294" s="7">
        <f>IF($I7294=1,(O7294-MAR1!$B$12)/MAR1!$D$12,(O7294-MAR1!$C$12)/MAR1!$E$12)</f>
        <v/>
      </c>
      <c r="S7294" s="7">
        <f>IF($I7294=1,(P7294-MAR1!$B$13)/MAR1!$D$13,(P7294-MAR1!$C$13)/MAR1!$E$13)</f>
        <v/>
      </c>
    </row>
    <row r="7295">
      <c r="A7295" s="5" t="n">
        <v>7294</v>
      </c>
      <c r="B7295" s="5" t="n">
        <v>20</v>
      </c>
      <c r="C7295" s="5" t="n">
        <v>359</v>
      </c>
      <c r="D7295" s="5" t="n">
        <v>12</v>
      </c>
      <c r="E7295" s="5" t="n">
        <v>0</v>
      </c>
      <c r="F7295" s="5" t="n">
        <v>32.3</v>
      </c>
      <c r="G7295" s="5" t="n">
        <v>17.2</v>
      </c>
      <c r="H7295" s="5" t="n">
        <v>12.82</v>
      </c>
      <c r="I7295" s="6">
        <f>IF(E7295&gt;=Markov!$B$3,1,0)</f>
        <v/>
      </c>
      <c r="J7295" s="6">
        <f>I7294</f>
        <v/>
      </c>
      <c r="K7295" s="7">
        <f>MAR1!$B$5+MAR1!$C$5*COS(2*PI()*$C7295/365)+MAR1!$D$5*SIN(2*PI()*$C7295/365)</f>
        <v/>
      </c>
      <c r="L7295" s="7">
        <f>MAR1!$B$6+MAR1!$C$6*COS(2*PI()*$C7295/365)+MAR1!$D$6*SIN(2*PI()*$C7295/365)</f>
        <v/>
      </c>
      <c r="M7295" s="7">
        <f>MAR1!$B$7+MAR1!$C$7*COS(2*PI()*$C7295/365)+MAR1!$D$7*SIN(2*PI()*$C7295/365)</f>
        <v/>
      </c>
      <c r="N7295" s="7">
        <f>F7295-K7295</f>
        <v/>
      </c>
      <c r="O7295" s="7">
        <f>G7295-L7295</f>
        <v/>
      </c>
      <c r="P7295" s="7">
        <f>H7295-M7295</f>
        <v/>
      </c>
      <c r="Q7295" s="7">
        <f>IF($I7295=1,(N7295-MAR1!$B$11)/MAR1!$D$11,(N7295-MAR1!$C$11)/MAR1!$E$11)</f>
        <v/>
      </c>
      <c r="R7295" s="7">
        <f>IF($I7295=1,(O7295-MAR1!$B$12)/MAR1!$D$12,(O7295-MAR1!$C$12)/MAR1!$E$12)</f>
        <v/>
      </c>
      <c r="S7295" s="7">
        <f>IF($I7295=1,(P7295-MAR1!$B$13)/MAR1!$D$13,(P7295-MAR1!$C$13)/MAR1!$E$13)</f>
        <v/>
      </c>
    </row>
    <row r="7296">
      <c r="A7296" s="5" t="n">
        <v>7295</v>
      </c>
      <c r="B7296" s="5" t="n">
        <v>20</v>
      </c>
      <c r="C7296" s="5" t="n">
        <v>360</v>
      </c>
      <c r="D7296" s="5" t="n">
        <v>12</v>
      </c>
      <c r="E7296" s="5" t="n">
        <v>0.1</v>
      </c>
      <c r="F7296" s="5" t="n">
        <v>28.8</v>
      </c>
      <c r="G7296" s="5" t="n">
        <v>14.5</v>
      </c>
      <c r="H7296" s="5" t="n">
        <v>7.21</v>
      </c>
      <c r="I7296" s="6">
        <f>IF(E7296&gt;=Markov!$B$3,1,0)</f>
        <v/>
      </c>
      <c r="J7296" s="6">
        <f>I7295</f>
        <v/>
      </c>
      <c r="K7296" s="7">
        <f>MAR1!$B$5+MAR1!$C$5*COS(2*PI()*$C7296/365)+MAR1!$D$5*SIN(2*PI()*$C7296/365)</f>
        <v/>
      </c>
      <c r="L7296" s="7">
        <f>MAR1!$B$6+MAR1!$C$6*COS(2*PI()*$C7296/365)+MAR1!$D$6*SIN(2*PI()*$C7296/365)</f>
        <v/>
      </c>
      <c r="M7296" s="7">
        <f>MAR1!$B$7+MAR1!$C$7*COS(2*PI()*$C7296/365)+MAR1!$D$7*SIN(2*PI()*$C7296/365)</f>
        <v/>
      </c>
      <c r="N7296" s="7">
        <f>F7296-K7296</f>
        <v/>
      </c>
      <c r="O7296" s="7">
        <f>G7296-L7296</f>
        <v/>
      </c>
      <c r="P7296" s="7">
        <f>H7296-M7296</f>
        <v/>
      </c>
      <c r="Q7296" s="7">
        <f>IF($I7296=1,(N7296-MAR1!$B$11)/MAR1!$D$11,(N7296-MAR1!$C$11)/MAR1!$E$11)</f>
        <v/>
      </c>
      <c r="R7296" s="7">
        <f>IF($I7296=1,(O7296-MAR1!$B$12)/MAR1!$D$12,(O7296-MAR1!$C$12)/MAR1!$E$12)</f>
        <v/>
      </c>
      <c r="S7296" s="7">
        <f>IF($I7296=1,(P7296-MAR1!$B$13)/MAR1!$D$13,(P7296-MAR1!$C$13)/MAR1!$E$13)</f>
        <v/>
      </c>
    </row>
    <row r="7297">
      <c r="A7297" s="5" t="n">
        <v>7296</v>
      </c>
      <c r="B7297" s="5" t="n">
        <v>20</v>
      </c>
      <c r="C7297" s="5" t="n">
        <v>361</v>
      </c>
      <c r="D7297" s="5" t="n">
        <v>12</v>
      </c>
      <c r="E7297" s="5" t="n">
        <v>0</v>
      </c>
      <c r="F7297" s="5" t="n">
        <v>32.2</v>
      </c>
      <c r="G7297" s="5" t="n">
        <v>17.4</v>
      </c>
      <c r="H7297" s="5" t="n">
        <v>17.02</v>
      </c>
      <c r="I7297" s="6">
        <f>IF(E7297&gt;=Markov!$B$3,1,0)</f>
        <v/>
      </c>
      <c r="J7297" s="6">
        <f>I7296</f>
        <v/>
      </c>
      <c r="K7297" s="7">
        <f>MAR1!$B$5+MAR1!$C$5*COS(2*PI()*$C7297/365)+MAR1!$D$5*SIN(2*PI()*$C7297/365)</f>
        <v/>
      </c>
      <c r="L7297" s="7">
        <f>MAR1!$B$6+MAR1!$C$6*COS(2*PI()*$C7297/365)+MAR1!$D$6*SIN(2*PI()*$C7297/365)</f>
        <v/>
      </c>
      <c r="M7297" s="7">
        <f>MAR1!$B$7+MAR1!$C$7*COS(2*PI()*$C7297/365)+MAR1!$D$7*SIN(2*PI()*$C7297/365)</f>
        <v/>
      </c>
      <c r="N7297" s="7">
        <f>F7297-K7297</f>
        <v/>
      </c>
      <c r="O7297" s="7">
        <f>G7297-L7297</f>
        <v/>
      </c>
      <c r="P7297" s="7">
        <f>H7297-M7297</f>
        <v/>
      </c>
      <c r="Q7297" s="7">
        <f>IF($I7297=1,(N7297-MAR1!$B$11)/MAR1!$D$11,(N7297-MAR1!$C$11)/MAR1!$E$11)</f>
        <v/>
      </c>
      <c r="R7297" s="7">
        <f>IF($I7297=1,(O7297-MAR1!$B$12)/MAR1!$D$12,(O7297-MAR1!$C$12)/MAR1!$E$12)</f>
        <v/>
      </c>
      <c r="S7297" s="7">
        <f>IF($I7297=1,(P7297-MAR1!$B$13)/MAR1!$D$13,(P7297-MAR1!$C$13)/MAR1!$E$13)</f>
        <v/>
      </c>
    </row>
    <row r="7298">
      <c r="A7298" s="5" t="n">
        <v>7297</v>
      </c>
      <c r="B7298" s="5" t="n">
        <v>20</v>
      </c>
      <c r="C7298" s="5" t="n">
        <v>362</v>
      </c>
      <c r="D7298" s="5" t="n">
        <v>12</v>
      </c>
      <c r="E7298" s="5" t="n">
        <v>0</v>
      </c>
      <c r="F7298" s="5" t="n">
        <v>32.4</v>
      </c>
      <c r="G7298" s="5" t="n">
        <v>17.1</v>
      </c>
      <c r="H7298" s="5" t="n">
        <v>19.66</v>
      </c>
      <c r="I7298" s="6">
        <f>IF(E7298&gt;=Markov!$B$3,1,0)</f>
        <v/>
      </c>
      <c r="J7298" s="6">
        <f>I7297</f>
        <v/>
      </c>
      <c r="K7298" s="7">
        <f>MAR1!$B$5+MAR1!$C$5*COS(2*PI()*$C7298/365)+MAR1!$D$5*SIN(2*PI()*$C7298/365)</f>
        <v/>
      </c>
      <c r="L7298" s="7">
        <f>MAR1!$B$6+MAR1!$C$6*COS(2*PI()*$C7298/365)+MAR1!$D$6*SIN(2*PI()*$C7298/365)</f>
        <v/>
      </c>
      <c r="M7298" s="7">
        <f>MAR1!$B$7+MAR1!$C$7*COS(2*PI()*$C7298/365)+MAR1!$D$7*SIN(2*PI()*$C7298/365)</f>
        <v/>
      </c>
      <c r="N7298" s="7">
        <f>F7298-K7298</f>
        <v/>
      </c>
      <c r="O7298" s="7">
        <f>G7298-L7298</f>
        <v/>
      </c>
      <c r="P7298" s="7">
        <f>H7298-M7298</f>
        <v/>
      </c>
      <c r="Q7298" s="7">
        <f>IF($I7298=1,(N7298-MAR1!$B$11)/MAR1!$D$11,(N7298-MAR1!$C$11)/MAR1!$E$11)</f>
        <v/>
      </c>
      <c r="R7298" s="7">
        <f>IF($I7298=1,(O7298-MAR1!$B$12)/MAR1!$D$12,(O7298-MAR1!$C$12)/MAR1!$E$12)</f>
        <v/>
      </c>
      <c r="S7298" s="7">
        <f>IF($I7298=1,(P7298-MAR1!$B$13)/MAR1!$D$13,(P7298-MAR1!$C$13)/MAR1!$E$13)</f>
        <v/>
      </c>
    </row>
    <row r="7299">
      <c r="A7299" s="5" t="n">
        <v>7298</v>
      </c>
      <c r="B7299" s="5" t="n">
        <v>20</v>
      </c>
      <c r="C7299" s="5" t="n">
        <v>363</v>
      </c>
      <c r="D7299" s="5" t="n">
        <v>12</v>
      </c>
      <c r="E7299" s="5" t="n">
        <v>0</v>
      </c>
      <c r="F7299" s="5" t="n">
        <v>29</v>
      </c>
      <c r="G7299" s="5" t="n">
        <v>17.1</v>
      </c>
      <c r="H7299" s="5" t="n">
        <v>16.32</v>
      </c>
      <c r="I7299" s="6">
        <f>IF(E7299&gt;=Markov!$B$3,1,0)</f>
        <v/>
      </c>
      <c r="J7299" s="6">
        <f>I7298</f>
        <v/>
      </c>
      <c r="K7299" s="7">
        <f>MAR1!$B$5+MAR1!$C$5*COS(2*PI()*$C7299/365)+MAR1!$D$5*SIN(2*PI()*$C7299/365)</f>
        <v/>
      </c>
      <c r="L7299" s="7">
        <f>MAR1!$B$6+MAR1!$C$6*COS(2*PI()*$C7299/365)+MAR1!$D$6*SIN(2*PI()*$C7299/365)</f>
        <v/>
      </c>
      <c r="M7299" s="7">
        <f>MAR1!$B$7+MAR1!$C$7*COS(2*PI()*$C7299/365)+MAR1!$D$7*SIN(2*PI()*$C7299/365)</f>
        <v/>
      </c>
      <c r="N7299" s="7">
        <f>F7299-K7299</f>
        <v/>
      </c>
      <c r="O7299" s="7">
        <f>G7299-L7299</f>
        <v/>
      </c>
      <c r="P7299" s="7">
        <f>H7299-M7299</f>
        <v/>
      </c>
      <c r="Q7299" s="7">
        <f>IF($I7299=1,(N7299-MAR1!$B$11)/MAR1!$D$11,(N7299-MAR1!$C$11)/MAR1!$E$11)</f>
        <v/>
      </c>
      <c r="R7299" s="7">
        <f>IF($I7299=1,(O7299-MAR1!$B$12)/MAR1!$D$12,(O7299-MAR1!$C$12)/MAR1!$E$12)</f>
        <v/>
      </c>
      <c r="S7299" s="7">
        <f>IF($I7299=1,(P7299-MAR1!$B$13)/MAR1!$D$13,(P7299-MAR1!$C$13)/MAR1!$E$13)</f>
        <v/>
      </c>
    </row>
    <row r="7300">
      <c r="A7300" s="5" t="n">
        <v>7299</v>
      </c>
      <c r="B7300" s="5" t="n">
        <v>20</v>
      </c>
      <c r="C7300" s="5" t="n">
        <v>364</v>
      </c>
      <c r="D7300" s="5" t="n">
        <v>12</v>
      </c>
      <c r="E7300" s="5" t="n">
        <v>0</v>
      </c>
      <c r="F7300" s="5" t="n">
        <v>29.6</v>
      </c>
      <c r="G7300" s="5" t="n">
        <v>16.7</v>
      </c>
      <c r="H7300" s="5" t="n">
        <v>15.68</v>
      </c>
      <c r="I7300" s="6">
        <f>IF(E7300&gt;=Markov!$B$3,1,0)</f>
        <v/>
      </c>
      <c r="J7300" s="6">
        <f>I7299</f>
        <v/>
      </c>
      <c r="K7300" s="7">
        <f>MAR1!$B$5+MAR1!$C$5*COS(2*PI()*$C7300/365)+MAR1!$D$5*SIN(2*PI()*$C7300/365)</f>
        <v/>
      </c>
      <c r="L7300" s="7">
        <f>MAR1!$B$6+MAR1!$C$6*COS(2*PI()*$C7300/365)+MAR1!$D$6*SIN(2*PI()*$C7300/365)</f>
        <v/>
      </c>
      <c r="M7300" s="7">
        <f>MAR1!$B$7+MAR1!$C$7*COS(2*PI()*$C7300/365)+MAR1!$D$7*SIN(2*PI()*$C7300/365)</f>
        <v/>
      </c>
      <c r="N7300" s="7">
        <f>F7300-K7300</f>
        <v/>
      </c>
      <c r="O7300" s="7">
        <f>G7300-L7300</f>
        <v/>
      </c>
      <c r="P7300" s="7">
        <f>H7300-M7300</f>
        <v/>
      </c>
      <c r="Q7300" s="7">
        <f>IF($I7300=1,(N7300-MAR1!$B$11)/MAR1!$D$11,(N7300-MAR1!$C$11)/MAR1!$E$11)</f>
        <v/>
      </c>
      <c r="R7300" s="7">
        <f>IF($I7300=1,(O7300-MAR1!$B$12)/MAR1!$D$12,(O7300-MAR1!$C$12)/MAR1!$E$12)</f>
        <v/>
      </c>
      <c r="S7300" s="7">
        <f>IF($I7300=1,(P7300-MAR1!$B$13)/MAR1!$D$13,(P7300-MAR1!$C$13)/MAR1!$E$13)</f>
        <v/>
      </c>
    </row>
    <row r="7301">
      <c r="A7301" s="5" t="n">
        <v>7300</v>
      </c>
      <c r="B7301" s="5" t="n">
        <v>20</v>
      </c>
      <c r="C7301" s="5" t="n">
        <v>365</v>
      </c>
      <c r="D7301" s="5" t="n">
        <v>12</v>
      </c>
      <c r="E7301" s="5" t="n">
        <v>0</v>
      </c>
      <c r="F7301" s="5" t="n">
        <v>29.3</v>
      </c>
      <c r="G7301" s="5" t="n">
        <v>16.7</v>
      </c>
      <c r="H7301" s="5" t="n">
        <v>13.37</v>
      </c>
      <c r="I7301" s="6">
        <f>IF(E7301&gt;=Markov!$B$3,1,0)</f>
        <v/>
      </c>
      <c r="J7301" s="6">
        <f>I7300</f>
        <v/>
      </c>
      <c r="K7301" s="7">
        <f>MAR1!$B$5+MAR1!$C$5*COS(2*PI()*$C7301/365)+MAR1!$D$5*SIN(2*PI()*$C7301/365)</f>
        <v/>
      </c>
      <c r="L7301" s="7">
        <f>MAR1!$B$6+MAR1!$C$6*COS(2*PI()*$C7301/365)+MAR1!$D$6*SIN(2*PI()*$C7301/365)</f>
        <v/>
      </c>
      <c r="M7301" s="7">
        <f>MAR1!$B$7+MAR1!$C$7*COS(2*PI()*$C7301/365)+MAR1!$D$7*SIN(2*PI()*$C7301/365)</f>
        <v/>
      </c>
      <c r="N7301" s="7">
        <f>F7301-K7301</f>
        <v/>
      </c>
      <c r="O7301" s="7">
        <f>G7301-L7301</f>
        <v/>
      </c>
      <c r="P7301" s="7">
        <f>H7301-M7301</f>
        <v/>
      </c>
      <c r="Q7301" s="7">
        <f>IF($I7301=1,(N7301-MAR1!$B$11)/MAR1!$D$11,(N7301-MAR1!$C$11)/MAR1!$E$11)</f>
        <v/>
      </c>
      <c r="R7301" s="7">
        <f>IF($I7301=1,(O7301-MAR1!$B$12)/MAR1!$D$12,(O7301-MAR1!$C$12)/MAR1!$E$12)</f>
        <v/>
      </c>
      <c r="S7301" s="7">
        <f>IF($I7301=1,(P7301-MAR1!$B$13)/MAR1!$D$13,(P7301-MAR1!$C$13)/MAR1!$E$13)</f>
        <v/>
      </c>
    </row>
    <row r="7302">
      <c r="A7302" s="5" t="n">
        <v>7301</v>
      </c>
      <c r="B7302" s="5" t="n">
        <v>21</v>
      </c>
      <c r="C7302" s="5" t="n">
        <v>1</v>
      </c>
      <c r="D7302" s="5" t="n">
        <v>1</v>
      </c>
      <c r="E7302" s="5" t="n">
        <v>0</v>
      </c>
      <c r="F7302" s="5" t="n">
        <v>28.4</v>
      </c>
      <c r="G7302" s="5" t="n">
        <v>14.8</v>
      </c>
      <c r="H7302" s="5" t="n">
        <v>11.04</v>
      </c>
      <c r="I7302" s="6">
        <f>IF(E7302&gt;=Markov!$B$3,1,0)</f>
        <v/>
      </c>
      <c r="J7302" s="6">
        <f>I7301</f>
        <v/>
      </c>
      <c r="K7302" s="7">
        <f>MAR1!$B$5+MAR1!$C$5*COS(2*PI()*$C7302/365)+MAR1!$D$5*SIN(2*PI()*$C7302/365)</f>
        <v/>
      </c>
      <c r="L7302" s="7">
        <f>MAR1!$B$6+MAR1!$C$6*COS(2*PI()*$C7302/365)+MAR1!$D$6*SIN(2*PI()*$C7302/365)</f>
        <v/>
      </c>
      <c r="M7302" s="7">
        <f>MAR1!$B$7+MAR1!$C$7*COS(2*PI()*$C7302/365)+MAR1!$D$7*SIN(2*PI()*$C7302/365)</f>
        <v/>
      </c>
      <c r="N7302" s="7">
        <f>F7302-K7302</f>
        <v/>
      </c>
      <c r="O7302" s="7">
        <f>G7302-L7302</f>
        <v/>
      </c>
      <c r="P7302" s="7">
        <f>H7302-M7302</f>
        <v/>
      </c>
      <c r="Q7302" s="7">
        <f>IF($I7302=1,(N7302-MAR1!$B$11)/MAR1!$D$11,(N7302-MAR1!$C$11)/MAR1!$E$11)</f>
        <v/>
      </c>
      <c r="R7302" s="7">
        <f>IF($I7302=1,(O7302-MAR1!$B$12)/MAR1!$D$12,(O7302-MAR1!$C$12)/MAR1!$E$12)</f>
        <v/>
      </c>
      <c r="S7302" s="7">
        <f>IF($I7302=1,(P7302-MAR1!$B$13)/MAR1!$D$13,(P7302-MAR1!$C$13)/MAR1!$E$13)</f>
        <v/>
      </c>
    </row>
    <row r="7303">
      <c r="A7303" s="5" t="n">
        <v>7302</v>
      </c>
      <c r="B7303" s="5" t="n">
        <v>21</v>
      </c>
      <c r="C7303" s="5" t="n">
        <v>2</v>
      </c>
      <c r="D7303" s="5" t="n">
        <v>1</v>
      </c>
      <c r="E7303" s="5" t="n">
        <v>0</v>
      </c>
      <c r="F7303" s="5" t="n">
        <v>30.5</v>
      </c>
      <c r="G7303" s="5" t="n">
        <v>15.3</v>
      </c>
      <c r="H7303" s="5" t="n">
        <v>15.36</v>
      </c>
      <c r="I7303" s="6">
        <f>IF(E7303&gt;=Markov!$B$3,1,0)</f>
        <v/>
      </c>
      <c r="J7303" s="6">
        <f>I7302</f>
        <v/>
      </c>
      <c r="K7303" s="7">
        <f>MAR1!$B$5+MAR1!$C$5*COS(2*PI()*$C7303/365)+MAR1!$D$5*SIN(2*PI()*$C7303/365)</f>
        <v/>
      </c>
      <c r="L7303" s="7">
        <f>MAR1!$B$6+MAR1!$C$6*COS(2*PI()*$C7303/365)+MAR1!$D$6*SIN(2*PI()*$C7303/365)</f>
        <v/>
      </c>
      <c r="M7303" s="7">
        <f>MAR1!$B$7+MAR1!$C$7*COS(2*PI()*$C7303/365)+MAR1!$D$7*SIN(2*PI()*$C7303/365)</f>
        <v/>
      </c>
      <c r="N7303" s="7">
        <f>F7303-K7303</f>
        <v/>
      </c>
      <c r="O7303" s="7">
        <f>G7303-L7303</f>
        <v/>
      </c>
      <c r="P7303" s="7">
        <f>H7303-M7303</f>
        <v/>
      </c>
      <c r="Q7303" s="7">
        <f>IF($I7303=1,(N7303-MAR1!$B$11)/MAR1!$D$11,(N7303-MAR1!$C$11)/MAR1!$E$11)</f>
        <v/>
      </c>
      <c r="R7303" s="7">
        <f>IF($I7303=1,(O7303-MAR1!$B$12)/MAR1!$D$12,(O7303-MAR1!$C$12)/MAR1!$E$12)</f>
        <v/>
      </c>
      <c r="S7303" s="7">
        <f>IF($I7303=1,(P7303-MAR1!$B$13)/MAR1!$D$13,(P7303-MAR1!$C$13)/MAR1!$E$13)</f>
        <v/>
      </c>
    </row>
    <row r="7304">
      <c r="A7304" s="5" t="n">
        <v>7303</v>
      </c>
      <c r="B7304" s="5" t="n">
        <v>21</v>
      </c>
      <c r="C7304" s="5" t="n">
        <v>3</v>
      </c>
      <c r="D7304" s="5" t="n">
        <v>1</v>
      </c>
      <c r="E7304" s="5" t="n">
        <v>0</v>
      </c>
      <c r="F7304" s="5" t="n">
        <v>29.4</v>
      </c>
      <c r="G7304" s="5" t="n">
        <v>14.9</v>
      </c>
      <c r="H7304" s="5" t="n">
        <v>18.62</v>
      </c>
      <c r="I7304" s="6">
        <f>IF(E7304&gt;=Markov!$B$3,1,0)</f>
        <v/>
      </c>
      <c r="J7304" s="6">
        <f>I7303</f>
        <v/>
      </c>
      <c r="K7304" s="7">
        <f>MAR1!$B$5+MAR1!$C$5*COS(2*PI()*$C7304/365)+MAR1!$D$5*SIN(2*PI()*$C7304/365)</f>
        <v/>
      </c>
      <c r="L7304" s="7">
        <f>MAR1!$B$6+MAR1!$C$6*COS(2*PI()*$C7304/365)+MAR1!$D$6*SIN(2*PI()*$C7304/365)</f>
        <v/>
      </c>
      <c r="M7304" s="7">
        <f>MAR1!$B$7+MAR1!$C$7*COS(2*PI()*$C7304/365)+MAR1!$D$7*SIN(2*PI()*$C7304/365)</f>
        <v/>
      </c>
      <c r="N7304" s="7">
        <f>F7304-K7304</f>
        <v/>
      </c>
      <c r="O7304" s="7">
        <f>G7304-L7304</f>
        <v/>
      </c>
      <c r="P7304" s="7">
        <f>H7304-M7304</f>
        <v/>
      </c>
      <c r="Q7304" s="7">
        <f>IF($I7304=1,(N7304-MAR1!$B$11)/MAR1!$D$11,(N7304-MAR1!$C$11)/MAR1!$E$11)</f>
        <v/>
      </c>
      <c r="R7304" s="7">
        <f>IF($I7304=1,(O7304-MAR1!$B$12)/MAR1!$D$12,(O7304-MAR1!$C$12)/MAR1!$E$12)</f>
        <v/>
      </c>
      <c r="S7304" s="7">
        <f>IF($I7304=1,(P7304-MAR1!$B$13)/MAR1!$D$13,(P7304-MAR1!$C$13)/MAR1!$E$13)</f>
        <v/>
      </c>
    </row>
    <row r="7305">
      <c r="A7305" s="5" t="n">
        <v>7304</v>
      </c>
      <c r="B7305" s="5" t="n">
        <v>21</v>
      </c>
      <c r="C7305" s="5" t="n">
        <v>4</v>
      </c>
      <c r="D7305" s="5" t="n">
        <v>1</v>
      </c>
      <c r="E7305" s="5" t="n">
        <v>0</v>
      </c>
      <c r="F7305" s="5" t="n">
        <v>29.8</v>
      </c>
      <c r="G7305" s="5" t="n">
        <v>14.3</v>
      </c>
      <c r="H7305" s="5" t="n">
        <v>17.3</v>
      </c>
      <c r="I7305" s="6">
        <f>IF(E7305&gt;=Markov!$B$3,1,0)</f>
        <v/>
      </c>
      <c r="J7305" s="6">
        <f>I7304</f>
        <v/>
      </c>
      <c r="K7305" s="7">
        <f>MAR1!$B$5+MAR1!$C$5*COS(2*PI()*$C7305/365)+MAR1!$D$5*SIN(2*PI()*$C7305/365)</f>
        <v/>
      </c>
      <c r="L7305" s="7">
        <f>MAR1!$B$6+MAR1!$C$6*COS(2*PI()*$C7305/365)+MAR1!$D$6*SIN(2*PI()*$C7305/365)</f>
        <v/>
      </c>
      <c r="M7305" s="7">
        <f>MAR1!$B$7+MAR1!$C$7*COS(2*PI()*$C7305/365)+MAR1!$D$7*SIN(2*PI()*$C7305/365)</f>
        <v/>
      </c>
      <c r="N7305" s="7">
        <f>F7305-K7305</f>
        <v/>
      </c>
      <c r="O7305" s="7">
        <f>G7305-L7305</f>
        <v/>
      </c>
      <c r="P7305" s="7">
        <f>H7305-M7305</f>
        <v/>
      </c>
      <c r="Q7305" s="7">
        <f>IF($I7305=1,(N7305-MAR1!$B$11)/MAR1!$D$11,(N7305-MAR1!$C$11)/MAR1!$E$11)</f>
        <v/>
      </c>
      <c r="R7305" s="7">
        <f>IF($I7305=1,(O7305-MAR1!$B$12)/MAR1!$D$12,(O7305-MAR1!$C$12)/MAR1!$E$12)</f>
        <v/>
      </c>
      <c r="S7305" s="7">
        <f>IF($I7305=1,(P7305-MAR1!$B$13)/MAR1!$D$13,(P7305-MAR1!$C$13)/MAR1!$E$13)</f>
        <v/>
      </c>
    </row>
    <row r="7306">
      <c r="A7306" s="5" t="n">
        <v>7305</v>
      </c>
      <c r="B7306" s="5" t="n">
        <v>21</v>
      </c>
      <c r="C7306" s="5" t="n">
        <v>5</v>
      </c>
      <c r="D7306" s="5" t="n">
        <v>1</v>
      </c>
      <c r="E7306" s="5" t="n">
        <v>0</v>
      </c>
      <c r="F7306" s="5" t="n">
        <v>30.4</v>
      </c>
      <c r="G7306" s="5" t="n">
        <v>14.8</v>
      </c>
      <c r="H7306" s="5" t="n">
        <v>20.64</v>
      </c>
      <c r="I7306" s="6">
        <f>IF(E7306&gt;=Markov!$B$3,1,0)</f>
        <v/>
      </c>
      <c r="J7306" s="6">
        <f>I7305</f>
        <v/>
      </c>
      <c r="K7306" s="7">
        <f>MAR1!$B$5+MAR1!$C$5*COS(2*PI()*$C7306/365)+MAR1!$D$5*SIN(2*PI()*$C7306/365)</f>
        <v/>
      </c>
      <c r="L7306" s="7">
        <f>MAR1!$B$6+MAR1!$C$6*COS(2*PI()*$C7306/365)+MAR1!$D$6*SIN(2*PI()*$C7306/365)</f>
        <v/>
      </c>
      <c r="M7306" s="7">
        <f>MAR1!$B$7+MAR1!$C$7*COS(2*PI()*$C7306/365)+MAR1!$D$7*SIN(2*PI()*$C7306/365)</f>
        <v/>
      </c>
      <c r="N7306" s="7">
        <f>F7306-K7306</f>
        <v/>
      </c>
      <c r="O7306" s="7">
        <f>G7306-L7306</f>
        <v/>
      </c>
      <c r="P7306" s="7">
        <f>H7306-M7306</f>
        <v/>
      </c>
      <c r="Q7306" s="7">
        <f>IF($I7306=1,(N7306-MAR1!$B$11)/MAR1!$D$11,(N7306-MAR1!$C$11)/MAR1!$E$11)</f>
        <v/>
      </c>
      <c r="R7306" s="7">
        <f>IF($I7306=1,(O7306-MAR1!$B$12)/MAR1!$D$12,(O7306-MAR1!$C$12)/MAR1!$E$12)</f>
        <v/>
      </c>
      <c r="S7306" s="7">
        <f>IF($I7306=1,(P7306-MAR1!$B$13)/MAR1!$D$13,(P7306-MAR1!$C$13)/MAR1!$E$13)</f>
        <v/>
      </c>
    </row>
    <row r="7307">
      <c r="A7307" s="5" t="n">
        <v>7306</v>
      </c>
      <c r="B7307" s="5" t="n">
        <v>21</v>
      </c>
      <c r="C7307" s="5" t="n">
        <v>6</v>
      </c>
      <c r="D7307" s="5" t="n">
        <v>1</v>
      </c>
      <c r="E7307" s="5" t="n">
        <v>0</v>
      </c>
      <c r="F7307" s="5" t="n">
        <v>31.7</v>
      </c>
      <c r="G7307" s="5" t="n">
        <v>15.1</v>
      </c>
      <c r="H7307" s="5" t="n">
        <v>20.4</v>
      </c>
      <c r="I7307" s="6">
        <f>IF(E7307&gt;=Markov!$B$3,1,0)</f>
        <v/>
      </c>
      <c r="J7307" s="6">
        <f>I7306</f>
        <v/>
      </c>
      <c r="K7307" s="7">
        <f>MAR1!$B$5+MAR1!$C$5*COS(2*PI()*$C7307/365)+MAR1!$D$5*SIN(2*PI()*$C7307/365)</f>
        <v/>
      </c>
      <c r="L7307" s="7">
        <f>MAR1!$B$6+MAR1!$C$6*COS(2*PI()*$C7307/365)+MAR1!$D$6*SIN(2*PI()*$C7307/365)</f>
        <v/>
      </c>
      <c r="M7307" s="7">
        <f>MAR1!$B$7+MAR1!$C$7*COS(2*PI()*$C7307/365)+MAR1!$D$7*SIN(2*PI()*$C7307/365)</f>
        <v/>
      </c>
      <c r="N7307" s="7">
        <f>F7307-K7307</f>
        <v/>
      </c>
      <c r="O7307" s="7">
        <f>G7307-L7307</f>
        <v/>
      </c>
      <c r="P7307" s="7">
        <f>H7307-M7307</f>
        <v/>
      </c>
      <c r="Q7307" s="7">
        <f>IF($I7307=1,(N7307-MAR1!$B$11)/MAR1!$D$11,(N7307-MAR1!$C$11)/MAR1!$E$11)</f>
        <v/>
      </c>
      <c r="R7307" s="7">
        <f>IF($I7307=1,(O7307-MAR1!$B$12)/MAR1!$D$12,(O7307-MAR1!$C$12)/MAR1!$E$12)</f>
        <v/>
      </c>
      <c r="S7307" s="7">
        <f>IF($I7307=1,(P7307-MAR1!$B$13)/MAR1!$D$13,(P7307-MAR1!$C$13)/MAR1!$E$13)</f>
        <v/>
      </c>
    </row>
    <row r="7308">
      <c r="A7308" s="5" t="n">
        <v>7307</v>
      </c>
      <c r="B7308" s="5" t="n">
        <v>21</v>
      </c>
      <c r="C7308" s="5" t="n">
        <v>7</v>
      </c>
      <c r="D7308" s="5" t="n">
        <v>1</v>
      </c>
      <c r="E7308" s="5" t="n">
        <v>8.9</v>
      </c>
      <c r="F7308" s="5" t="n">
        <v>28.8</v>
      </c>
      <c r="G7308" s="5" t="n">
        <v>15.6</v>
      </c>
      <c r="H7308" s="5" t="n">
        <v>8.56</v>
      </c>
      <c r="I7308" s="6">
        <f>IF(E7308&gt;=Markov!$B$3,1,0)</f>
        <v/>
      </c>
      <c r="J7308" s="6">
        <f>I7307</f>
        <v/>
      </c>
      <c r="K7308" s="7">
        <f>MAR1!$B$5+MAR1!$C$5*COS(2*PI()*$C7308/365)+MAR1!$D$5*SIN(2*PI()*$C7308/365)</f>
        <v/>
      </c>
      <c r="L7308" s="7">
        <f>MAR1!$B$6+MAR1!$C$6*COS(2*PI()*$C7308/365)+MAR1!$D$6*SIN(2*PI()*$C7308/365)</f>
        <v/>
      </c>
      <c r="M7308" s="7">
        <f>MAR1!$B$7+MAR1!$C$7*COS(2*PI()*$C7308/365)+MAR1!$D$7*SIN(2*PI()*$C7308/365)</f>
        <v/>
      </c>
      <c r="N7308" s="7">
        <f>F7308-K7308</f>
        <v/>
      </c>
      <c r="O7308" s="7">
        <f>G7308-L7308</f>
        <v/>
      </c>
      <c r="P7308" s="7">
        <f>H7308-M7308</f>
        <v/>
      </c>
      <c r="Q7308" s="7">
        <f>IF($I7308=1,(N7308-MAR1!$B$11)/MAR1!$D$11,(N7308-MAR1!$C$11)/MAR1!$E$11)</f>
        <v/>
      </c>
      <c r="R7308" s="7">
        <f>IF($I7308=1,(O7308-MAR1!$B$12)/MAR1!$D$12,(O7308-MAR1!$C$12)/MAR1!$E$12)</f>
        <v/>
      </c>
      <c r="S7308" s="7">
        <f>IF($I7308=1,(P7308-MAR1!$B$13)/MAR1!$D$13,(P7308-MAR1!$C$13)/MAR1!$E$13)</f>
        <v/>
      </c>
    </row>
    <row r="7309">
      <c r="A7309" s="5" t="n">
        <v>7308</v>
      </c>
      <c r="B7309" s="5" t="n">
        <v>21</v>
      </c>
      <c r="C7309" s="5" t="n">
        <v>8</v>
      </c>
      <c r="D7309" s="5" t="n">
        <v>1</v>
      </c>
      <c r="E7309" s="5" t="n">
        <v>0</v>
      </c>
      <c r="F7309" s="5" t="n">
        <v>29.6</v>
      </c>
      <c r="G7309" s="5" t="n">
        <v>16.5</v>
      </c>
      <c r="H7309" s="5" t="n">
        <v>8.859999999999999</v>
      </c>
      <c r="I7309" s="6">
        <f>IF(E7309&gt;=Markov!$B$3,1,0)</f>
        <v/>
      </c>
      <c r="J7309" s="6">
        <f>I7308</f>
        <v/>
      </c>
      <c r="K7309" s="7">
        <f>MAR1!$B$5+MAR1!$C$5*COS(2*PI()*$C7309/365)+MAR1!$D$5*SIN(2*PI()*$C7309/365)</f>
        <v/>
      </c>
      <c r="L7309" s="7">
        <f>MAR1!$B$6+MAR1!$C$6*COS(2*PI()*$C7309/365)+MAR1!$D$6*SIN(2*PI()*$C7309/365)</f>
        <v/>
      </c>
      <c r="M7309" s="7">
        <f>MAR1!$B$7+MAR1!$C$7*COS(2*PI()*$C7309/365)+MAR1!$D$7*SIN(2*PI()*$C7309/365)</f>
        <v/>
      </c>
      <c r="N7309" s="7">
        <f>F7309-K7309</f>
        <v/>
      </c>
      <c r="O7309" s="7">
        <f>G7309-L7309</f>
        <v/>
      </c>
      <c r="P7309" s="7">
        <f>H7309-M7309</f>
        <v/>
      </c>
      <c r="Q7309" s="7">
        <f>IF($I7309=1,(N7309-MAR1!$B$11)/MAR1!$D$11,(N7309-MAR1!$C$11)/MAR1!$E$11)</f>
        <v/>
      </c>
      <c r="R7309" s="7">
        <f>IF($I7309=1,(O7309-MAR1!$B$12)/MAR1!$D$12,(O7309-MAR1!$C$12)/MAR1!$E$12)</f>
        <v/>
      </c>
      <c r="S7309" s="7">
        <f>IF($I7309=1,(P7309-MAR1!$B$13)/MAR1!$D$13,(P7309-MAR1!$C$13)/MAR1!$E$13)</f>
        <v/>
      </c>
    </row>
    <row r="7310">
      <c r="A7310" s="5" t="n">
        <v>7309</v>
      </c>
      <c r="B7310" s="5" t="n">
        <v>21</v>
      </c>
      <c r="C7310" s="5" t="n">
        <v>9</v>
      </c>
      <c r="D7310" s="5" t="n">
        <v>1</v>
      </c>
      <c r="E7310" s="5" t="n">
        <v>0</v>
      </c>
      <c r="F7310" s="5" t="n">
        <v>29</v>
      </c>
      <c r="G7310" s="5" t="n">
        <v>16.3</v>
      </c>
      <c r="H7310" s="5" t="n">
        <v>8.76</v>
      </c>
      <c r="I7310" s="6">
        <f>IF(E7310&gt;=Markov!$B$3,1,0)</f>
        <v/>
      </c>
      <c r="J7310" s="6">
        <f>I7309</f>
        <v/>
      </c>
      <c r="K7310" s="7">
        <f>MAR1!$B$5+MAR1!$C$5*COS(2*PI()*$C7310/365)+MAR1!$D$5*SIN(2*PI()*$C7310/365)</f>
        <v/>
      </c>
      <c r="L7310" s="7">
        <f>MAR1!$B$6+MAR1!$C$6*COS(2*PI()*$C7310/365)+MAR1!$D$6*SIN(2*PI()*$C7310/365)</f>
        <v/>
      </c>
      <c r="M7310" s="7">
        <f>MAR1!$B$7+MAR1!$C$7*COS(2*PI()*$C7310/365)+MAR1!$D$7*SIN(2*PI()*$C7310/365)</f>
        <v/>
      </c>
      <c r="N7310" s="7">
        <f>F7310-K7310</f>
        <v/>
      </c>
      <c r="O7310" s="7">
        <f>G7310-L7310</f>
        <v/>
      </c>
      <c r="P7310" s="7">
        <f>H7310-M7310</f>
        <v/>
      </c>
      <c r="Q7310" s="7">
        <f>IF($I7310=1,(N7310-MAR1!$B$11)/MAR1!$D$11,(N7310-MAR1!$C$11)/MAR1!$E$11)</f>
        <v/>
      </c>
      <c r="R7310" s="7">
        <f>IF($I7310=1,(O7310-MAR1!$B$12)/MAR1!$D$12,(O7310-MAR1!$C$12)/MAR1!$E$12)</f>
        <v/>
      </c>
      <c r="S7310" s="7">
        <f>IF($I7310=1,(P7310-MAR1!$B$13)/MAR1!$D$13,(P7310-MAR1!$C$13)/MAR1!$E$13)</f>
        <v/>
      </c>
    </row>
    <row r="7311">
      <c r="A7311" s="5" t="n">
        <v>7310</v>
      </c>
      <c r="B7311" s="5" t="n">
        <v>21</v>
      </c>
      <c r="C7311" s="5" t="n">
        <v>10</v>
      </c>
      <c r="D7311" s="5" t="n">
        <v>1</v>
      </c>
      <c r="E7311" s="5" t="n">
        <v>0</v>
      </c>
      <c r="F7311" s="5" t="n">
        <v>31.9</v>
      </c>
      <c r="G7311" s="5" t="n">
        <v>18.3</v>
      </c>
      <c r="H7311" s="5" t="n">
        <v>13.45</v>
      </c>
      <c r="I7311" s="6">
        <f>IF(E7311&gt;=Markov!$B$3,1,0)</f>
        <v/>
      </c>
      <c r="J7311" s="6">
        <f>I7310</f>
        <v/>
      </c>
      <c r="K7311" s="7">
        <f>MAR1!$B$5+MAR1!$C$5*COS(2*PI()*$C7311/365)+MAR1!$D$5*SIN(2*PI()*$C7311/365)</f>
        <v/>
      </c>
      <c r="L7311" s="7">
        <f>MAR1!$B$6+MAR1!$C$6*COS(2*PI()*$C7311/365)+MAR1!$D$6*SIN(2*PI()*$C7311/365)</f>
        <v/>
      </c>
      <c r="M7311" s="7">
        <f>MAR1!$B$7+MAR1!$C$7*COS(2*PI()*$C7311/365)+MAR1!$D$7*SIN(2*PI()*$C7311/365)</f>
        <v/>
      </c>
      <c r="N7311" s="7">
        <f>F7311-K7311</f>
        <v/>
      </c>
      <c r="O7311" s="7">
        <f>G7311-L7311</f>
        <v/>
      </c>
      <c r="P7311" s="7">
        <f>H7311-M7311</f>
        <v/>
      </c>
      <c r="Q7311" s="7">
        <f>IF($I7311=1,(N7311-MAR1!$B$11)/MAR1!$D$11,(N7311-MAR1!$C$11)/MAR1!$E$11)</f>
        <v/>
      </c>
      <c r="R7311" s="7">
        <f>IF($I7311=1,(O7311-MAR1!$B$12)/MAR1!$D$12,(O7311-MAR1!$C$12)/MAR1!$E$12)</f>
        <v/>
      </c>
      <c r="S7311" s="7">
        <f>IF($I7311=1,(P7311-MAR1!$B$13)/MAR1!$D$13,(P7311-MAR1!$C$13)/MAR1!$E$13)</f>
        <v/>
      </c>
    </row>
    <row r="7312">
      <c r="A7312" s="5" t="n">
        <v>7311</v>
      </c>
      <c r="B7312" s="5" t="n">
        <v>21</v>
      </c>
      <c r="C7312" s="5" t="n">
        <v>11</v>
      </c>
      <c r="D7312" s="5" t="n">
        <v>1</v>
      </c>
      <c r="E7312" s="5" t="n">
        <v>0</v>
      </c>
      <c r="F7312" s="5" t="n">
        <v>33.3</v>
      </c>
      <c r="G7312" s="5" t="n">
        <v>17.2</v>
      </c>
      <c r="H7312" s="5" t="n">
        <v>16.41</v>
      </c>
      <c r="I7312" s="6">
        <f>IF(E7312&gt;=Markov!$B$3,1,0)</f>
        <v/>
      </c>
      <c r="J7312" s="6">
        <f>I7311</f>
        <v/>
      </c>
      <c r="K7312" s="7">
        <f>MAR1!$B$5+MAR1!$C$5*COS(2*PI()*$C7312/365)+MAR1!$D$5*SIN(2*PI()*$C7312/365)</f>
        <v/>
      </c>
      <c r="L7312" s="7">
        <f>MAR1!$B$6+MAR1!$C$6*COS(2*PI()*$C7312/365)+MAR1!$D$6*SIN(2*PI()*$C7312/365)</f>
        <v/>
      </c>
      <c r="M7312" s="7">
        <f>MAR1!$B$7+MAR1!$C$7*COS(2*PI()*$C7312/365)+MAR1!$D$7*SIN(2*PI()*$C7312/365)</f>
        <v/>
      </c>
      <c r="N7312" s="7">
        <f>F7312-K7312</f>
        <v/>
      </c>
      <c r="O7312" s="7">
        <f>G7312-L7312</f>
        <v/>
      </c>
      <c r="P7312" s="7">
        <f>H7312-M7312</f>
        <v/>
      </c>
      <c r="Q7312" s="7">
        <f>IF($I7312=1,(N7312-MAR1!$B$11)/MAR1!$D$11,(N7312-MAR1!$C$11)/MAR1!$E$11)</f>
        <v/>
      </c>
      <c r="R7312" s="7">
        <f>IF($I7312=1,(O7312-MAR1!$B$12)/MAR1!$D$12,(O7312-MAR1!$C$12)/MAR1!$E$12)</f>
        <v/>
      </c>
      <c r="S7312" s="7">
        <f>IF($I7312=1,(P7312-MAR1!$B$13)/MAR1!$D$13,(P7312-MAR1!$C$13)/MAR1!$E$13)</f>
        <v/>
      </c>
    </row>
    <row r="7313">
      <c r="A7313" s="5" t="n">
        <v>7312</v>
      </c>
      <c r="B7313" s="5" t="n">
        <v>21</v>
      </c>
      <c r="C7313" s="5" t="n">
        <v>12</v>
      </c>
      <c r="D7313" s="5" t="n">
        <v>1</v>
      </c>
      <c r="E7313" s="5" t="n">
        <v>0</v>
      </c>
      <c r="F7313" s="5" t="n">
        <v>32.2</v>
      </c>
      <c r="G7313" s="5" t="n">
        <v>16.4</v>
      </c>
      <c r="H7313" s="5" t="n">
        <v>19.23</v>
      </c>
      <c r="I7313" s="6">
        <f>IF(E7313&gt;=Markov!$B$3,1,0)</f>
        <v/>
      </c>
      <c r="J7313" s="6">
        <f>I7312</f>
        <v/>
      </c>
      <c r="K7313" s="7">
        <f>MAR1!$B$5+MAR1!$C$5*COS(2*PI()*$C7313/365)+MAR1!$D$5*SIN(2*PI()*$C7313/365)</f>
        <v/>
      </c>
      <c r="L7313" s="7">
        <f>MAR1!$B$6+MAR1!$C$6*COS(2*PI()*$C7313/365)+MAR1!$D$6*SIN(2*PI()*$C7313/365)</f>
        <v/>
      </c>
      <c r="M7313" s="7">
        <f>MAR1!$B$7+MAR1!$C$7*COS(2*PI()*$C7313/365)+MAR1!$D$7*SIN(2*PI()*$C7313/365)</f>
        <v/>
      </c>
      <c r="N7313" s="7">
        <f>F7313-K7313</f>
        <v/>
      </c>
      <c r="O7313" s="7">
        <f>G7313-L7313</f>
        <v/>
      </c>
      <c r="P7313" s="7">
        <f>H7313-M7313</f>
        <v/>
      </c>
      <c r="Q7313" s="7">
        <f>IF($I7313=1,(N7313-MAR1!$B$11)/MAR1!$D$11,(N7313-MAR1!$C$11)/MAR1!$E$11)</f>
        <v/>
      </c>
      <c r="R7313" s="7">
        <f>IF($I7313=1,(O7313-MAR1!$B$12)/MAR1!$D$12,(O7313-MAR1!$C$12)/MAR1!$E$12)</f>
        <v/>
      </c>
      <c r="S7313" s="7">
        <f>IF($I7313=1,(P7313-MAR1!$B$13)/MAR1!$D$13,(P7313-MAR1!$C$13)/MAR1!$E$13)</f>
        <v/>
      </c>
    </row>
    <row r="7314">
      <c r="A7314" s="5" t="n">
        <v>7313</v>
      </c>
      <c r="B7314" s="5" t="n">
        <v>21</v>
      </c>
      <c r="C7314" s="5" t="n">
        <v>13</v>
      </c>
      <c r="D7314" s="5" t="n">
        <v>1</v>
      </c>
      <c r="E7314" s="5" t="n">
        <v>0</v>
      </c>
      <c r="F7314" s="5" t="n">
        <v>33.3</v>
      </c>
      <c r="G7314" s="5" t="n">
        <v>18</v>
      </c>
      <c r="H7314" s="5" t="n">
        <v>24.27</v>
      </c>
      <c r="I7314" s="6">
        <f>IF(E7314&gt;=Markov!$B$3,1,0)</f>
        <v/>
      </c>
      <c r="J7314" s="6">
        <f>I7313</f>
        <v/>
      </c>
      <c r="K7314" s="7">
        <f>MAR1!$B$5+MAR1!$C$5*COS(2*PI()*$C7314/365)+MAR1!$D$5*SIN(2*PI()*$C7314/365)</f>
        <v/>
      </c>
      <c r="L7314" s="7">
        <f>MAR1!$B$6+MAR1!$C$6*COS(2*PI()*$C7314/365)+MAR1!$D$6*SIN(2*PI()*$C7314/365)</f>
        <v/>
      </c>
      <c r="M7314" s="7">
        <f>MAR1!$B$7+MAR1!$C$7*COS(2*PI()*$C7314/365)+MAR1!$D$7*SIN(2*PI()*$C7314/365)</f>
        <v/>
      </c>
      <c r="N7314" s="7">
        <f>F7314-K7314</f>
        <v/>
      </c>
      <c r="O7314" s="7">
        <f>G7314-L7314</f>
        <v/>
      </c>
      <c r="P7314" s="7">
        <f>H7314-M7314</f>
        <v/>
      </c>
      <c r="Q7314" s="7">
        <f>IF($I7314=1,(N7314-MAR1!$B$11)/MAR1!$D$11,(N7314-MAR1!$C$11)/MAR1!$E$11)</f>
        <v/>
      </c>
      <c r="R7314" s="7">
        <f>IF($I7314=1,(O7314-MAR1!$B$12)/MAR1!$D$12,(O7314-MAR1!$C$12)/MAR1!$E$12)</f>
        <v/>
      </c>
      <c r="S7314" s="7">
        <f>IF($I7314=1,(P7314-MAR1!$B$13)/MAR1!$D$13,(P7314-MAR1!$C$13)/MAR1!$E$13)</f>
        <v/>
      </c>
    </row>
    <row r="7315">
      <c r="A7315" s="5" t="n">
        <v>7314</v>
      </c>
      <c r="B7315" s="5" t="n">
        <v>21</v>
      </c>
      <c r="C7315" s="5" t="n">
        <v>14</v>
      </c>
      <c r="D7315" s="5" t="n">
        <v>1</v>
      </c>
      <c r="E7315" s="5" t="n">
        <v>0</v>
      </c>
      <c r="F7315" s="5" t="n">
        <v>33.5</v>
      </c>
      <c r="G7315" s="5" t="n">
        <v>15.5</v>
      </c>
      <c r="H7315" s="5" t="n">
        <v>21.86</v>
      </c>
      <c r="I7315" s="6">
        <f>IF(E7315&gt;=Markov!$B$3,1,0)</f>
        <v/>
      </c>
      <c r="J7315" s="6">
        <f>I7314</f>
        <v/>
      </c>
      <c r="K7315" s="7">
        <f>MAR1!$B$5+MAR1!$C$5*COS(2*PI()*$C7315/365)+MAR1!$D$5*SIN(2*PI()*$C7315/365)</f>
        <v/>
      </c>
      <c r="L7315" s="7">
        <f>MAR1!$B$6+MAR1!$C$6*COS(2*PI()*$C7315/365)+MAR1!$D$6*SIN(2*PI()*$C7315/365)</f>
        <v/>
      </c>
      <c r="M7315" s="7">
        <f>MAR1!$B$7+MAR1!$C$7*COS(2*PI()*$C7315/365)+MAR1!$D$7*SIN(2*PI()*$C7315/365)</f>
        <v/>
      </c>
      <c r="N7315" s="7">
        <f>F7315-K7315</f>
        <v/>
      </c>
      <c r="O7315" s="7">
        <f>G7315-L7315</f>
        <v/>
      </c>
      <c r="P7315" s="7">
        <f>H7315-M7315</f>
        <v/>
      </c>
      <c r="Q7315" s="7">
        <f>IF($I7315=1,(N7315-MAR1!$B$11)/MAR1!$D$11,(N7315-MAR1!$C$11)/MAR1!$E$11)</f>
        <v/>
      </c>
      <c r="R7315" s="7">
        <f>IF($I7315=1,(O7315-MAR1!$B$12)/MAR1!$D$12,(O7315-MAR1!$C$12)/MAR1!$E$12)</f>
        <v/>
      </c>
      <c r="S7315" s="7">
        <f>IF($I7315=1,(P7315-MAR1!$B$13)/MAR1!$D$13,(P7315-MAR1!$C$13)/MAR1!$E$13)</f>
        <v/>
      </c>
    </row>
    <row r="7316">
      <c r="A7316" s="5" t="n">
        <v>7315</v>
      </c>
      <c r="B7316" s="5" t="n">
        <v>21</v>
      </c>
      <c r="C7316" s="5" t="n">
        <v>15</v>
      </c>
      <c r="D7316" s="5" t="n">
        <v>1</v>
      </c>
      <c r="E7316" s="5" t="n">
        <v>0</v>
      </c>
      <c r="F7316" s="5" t="n">
        <v>33.6</v>
      </c>
      <c r="G7316" s="5" t="n">
        <v>17.1</v>
      </c>
      <c r="H7316" s="5" t="n">
        <v>16.99</v>
      </c>
      <c r="I7316" s="6">
        <f>IF(E7316&gt;=Markov!$B$3,1,0)</f>
        <v/>
      </c>
      <c r="J7316" s="6">
        <f>I7315</f>
        <v/>
      </c>
      <c r="K7316" s="7">
        <f>MAR1!$B$5+MAR1!$C$5*COS(2*PI()*$C7316/365)+MAR1!$D$5*SIN(2*PI()*$C7316/365)</f>
        <v/>
      </c>
      <c r="L7316" s="7">
        <f>MAR1!$B$6+MAR1!$C$6*COS(2*PI()*$C7316/365)+MAR1!$D$6*SIN(2*PI()*$C7316/365)</f>
        <v/>
      </c>
      <c r="M7316" s="7">
        <f>MAR1!$B$7+MAR1!$C$7*COS(2*PI()*$C7316/365)+MAR1!$D$7*SIN(2*PI()*$C7316/365)</f>
        <v/>
      </c>
      <c r="N7316" s="7">
        <f>F7316-K7316</f>
        <v/>
      </c>
      <c r="O7316" s="7">
        <f>G7316-L7316</f>
        <v/>
      </c>
      <c r="P7316" s="7">
        <f>H7316-M7316</f>
        <v/>
      </c>
      <c r="Q7316" s="7">
        <f>IF($I7316=1,(N7316-MAR1!$B$11)/MAR1!$D$11,(N7316-MAR1!$C$11)/MAR1!$E$11)</f>
        <v/>
      </c>
      <c r="R7316" s="7">
        <f>IF($I7316=1,(O7316-MAR1!$B$12)/MAR1!$D$12,(O7316-MAR1!$C$12)/MAR1!$E$12)</f>
        <v/>
      </c>
      <c r="S7316" s="7">
        <f>IF($I7316=1,(P7316-MAR1!$B$13)/MAR1!$D$13,(P7316-MAR1!$C$13)/MAR1!$E$13)</f>
        <v/>
      </c>
    </row>
    <row r="7317">
      <c r="A7317" s="5" t="n">
        <v>7316</v>
      </c>
      <c r="B7317" s="5" t="n">
        <v>21</v>
      </c>
      <c r="C7317" s="5" t="n">
        <v>16</v>
      </c>
      <c r="D7317" s="5" t="n">
        <v>1</v>
      </c>
      <c r="E7317" s="5" t="n">
        <v>0</v>
      </c>
      <c r="F7317" s="5" t="n">
        <v>32.4</v>
      </c>
      <c r="G7317" s="5" t="n">
        <v>16.4</v>
      </c>
      <c r="H7317" s="5" t="n">
        <v>13.72</v>
      </c>
      <c r="I7317" s="6">
        <f>IF(E7317&gt;=Markov!$B$3,1,0)</f>
        <v/>
      </c>
      <c r="J7317" s="6">
        <f>I7316</f>
        <v/>
      </c>
      <c r="K7317" s="7">
        <f>MAR1!$B$5+MAR1!$C$5*COS(2*PI()*$C7317/365)+MAR1!$D$5*SIN(2*PI()*$C7317/365)</f>
        <v/>
      </c>
      <c r="L7317" s="7">
        <f>MAR1!$B$6+MAR1!$C$6*COS(2*PI()*$C7317/365)+MAR1!$D$6*SIN(2*PI()*$C7317/365)</f>
        <v/>
      </c>
      <c r="M7317" s="7">
        <f>MAR1!$B$7+MAR1!$C$7*COS(2*PI()*$C7317/365)+MAR1!$D$7*SIN(2*PI()*$C7317/365)</f>
        <v/>
      </c>
      <c r="N7317" s="7">
        <f>F7317-K7317</f>
        <v/>
      </c>
      <c r="O7317" s="7">
        <f>G7317-L7317</f>
        <v/>
      </c>
      <c r="P7317" s="7">
        <f>H7317-M7317</f>
        <v/>
      </c>
      <c r="Q7317" s="7">
        <f>IF($I7317=1,(N7317-MAR1!$B$11)/MAR1!$D$11,(N7317-MAR1!$C$11)/MAR1!$E$11)</f>
        <v/>
      </c>
      <c r="R7317" s="7">
        <f>IF($I7317=1,(O7317-MAR1!$B$12)/MAR1!$D$12,(O7317-MAR1!$C$12)/MAR1!$E$12)</f>
        <v/>
      </c>
      <c r="S7317" s="7">
        <f>IF($I7317=1,(P7317-MAR1!$B$13)/MAR1!$D$13,(P7317-MAR1!$C$13)/MAR1!$E$13)</f>
        <v/>
      </c>
    </row>
    <row r="7318">
      <c r="A7318" s="5" t="n">
        <v>7317</v>
      </c>
      <c r="B7318" s="5" t="n">
        <v>21</v>
      </c>
      <c r="C7318" s="5" t="n">
        <v>17</v>
      </c>
      <c r="D7318" s="5" t="n">
        <v>1</v>
      </c>
      <c r="E7318" s="5" t="n">
        <v>0</v>
      </c>
      <c r="F7318" s="5" t="n">
        <v>32.6</v>
      </c>
      <c r="G7318" s="5" t="n">
        <v>16.4</v>
      </c>
      <c r="H7318" s="5" t="n">
        <v>16.23</v>
      </c>
      <c r="I7318" s="6">
        <f>IF(E7318&gt;=Markov!$B$3,1,0)</f>
        <v/>
      </c>
      <c r="J7318" s="6">
        <f>I7317</f>
        <v/>
      </c>
      <c r="K7318" s="7">
        <f>MAR1!$B$5+MAR1!$C$5*COS(2*PI()*$C7318/365)+MAR1!$D$5*SIN(2*PI()*$C7318/365)</f>
        <v/>
      </c>
      <c r="L7318" s="7">
        <f>MAR1!$B$6+MAR1!$C$6*COS(2*PI()*$C7318/365)+MAR1!$D$6*SIN(2*PI()*$C7318/365)</f>
        <v/>
      </c>
      <c r="M7318" s="7">
        <f>MAR1!$B$7+MAR1!$C$7*COS(2*PI()*$C7318/365)+MAR1!$D$7*SIN(2*PI()*$C7318/365)</f>
        <v/>
      </c>
      <c r="N7318" s="7">
        <f>F7318-K7318</f>
        <v/>
      </c>
      <c r="O7318" s="7">
        <f>G7318-L7318</f>
        <v/>
      </c>
      <c r="P7318" s="7">
        <f>H7318-M7318</f>
        <v/>
      </c>
      <c r="Q7318" s="7">
        <f>IF($I7318=1,(N7318-MAR1!$B$11)/MAR1!$D$11,(N7318-MAR1!$C$11)/MAR1!$E$11)</f>
        <v/>
      </c>
      <c r="R7318" s="7">
        <f>IF($I7318=1,(O7318-MAR1!$B$12)/MAR1!$D$12,(O7318-MAR1!$C$12)/MAR1!$E$12)</f>
        <v/>
      </c>
      <c r="S7318" s="7">
        <f>IF($I7318=1,(P7318-MAR1!$B$13)/MAR1!$D$13,(P7318-MAR1!$C$13)/MAR1!$E$13)</f>
        <v/>
      </c>
    </row>
    <row r="7319">
      <c r="A7319" s="5" t="n">
        <v>7318</v>
      </c>
      <c r="B7319" s="5" t="n">
        <v>21</v>
      </c>
      <c r="C7319" s="5" t="n">
        <v>18</v>
      </c>
      <c r="D7319" s="5" t="n">
        <v>1</v>
      </c>
      <c r="E7319" s="5" t="n">
        <v>0</v>
      </c>
      <c r="F7319" s="5" t="n">
        <v>33</v>
      </c>
      <c r="G7319" s="5" t="n">
        <v>15.6</v>
      </c>
      <c r="H7319" s="5" t="n">
        <v>22.92</v>
      </c>
      <c r="I7319" s="6">
        <f>IF(E7319&gt;=Markov!$B$3,1,0)</f>
        <v/>
      </c>
      <c r="J7319" s="6">
        <f>I7318</f>
        <v/>
      </c>
      <c r="K7319" s="7">
        <f>MAR1!$B$5+MAR1!$C$5*COS(2*PI()*$C7319/365)+MAR1!$D$5*SIN(2*PI()*$C7319/365)</f>
        <v/>
      </c>
      <c r="L7319" s="7">
        <f>MAR1!$B$6+MAR1!$C$6*COS(2*PI()*$C7319/365)+MAR1!$D$6*SIN(2*PI()*$C7319/365)</f>
        <v/>
      </c>
      <c r="M7319" s="7">
        <f>MAR1!$B$7+MAR1!$C$7*COS(2*PI()*$C7319/365)+MAR1!$D$7*SIN(2*PI()*$C7319/365)</f>
        <v/>
      </c>
      <c r="N7319" s="7">
        <f>F7319-K7319</f>
        <v/>
      </c>
      <c r="O7319" s="7">
        <f>G7319-L7319</f>
        <v/>
      </c>
      <c r="P7319" s="7">
        <f>H7319-M7319</f>
        <v/>
      </c>
      <c r="Q7319" s="7">
        <f>IF($I7319=1,(N7319-MAR1!$B$11)/MAR1!$D$11,(N7319-MAR1!$C$11)/MAR1!$E$11)</f>
        <v/>
      </c>
      <c r="R7319" s="7">
        <f>IF($I7319=1,(O7319-MAR1!$B$12)/MAR1!$D$12,(O7319-MAR1!$C$12)/MAR1!$E$12)</f>
        <v/>
      </c>
      <c r="S7319" s="7">
        <f>IF($I7319=1,(P7319-MAR1!$B$13)/MAR1!$D$13,(P7319-MAR1!$C$13)/MAR1!$E$13)</f>
        <v/>
      </c>
    </row>
    <row r="7320">
      <c r="A7320" s="5" t="n">
        <v>7319</v>
      </c>
      <c r="B7320" s="5" t="n">
        <v>21</v>
      </c>
      <c r="C7320" s="5" t="n">
        <v>19</v>
      </c>
      <c r="D7320" s="5" t="n">
        <v>1</v>
      </c>
      <c r="E7320" s="5" t="n">
        <v>0</v>
      </c>
      <c r="F7320" s="5" t="n">
        <v>33.7</v>
      </c>
      <c r="G7320" s="5" t="n">
        <v>15.9</v>
      </c>
      <c r="H7320" s="5" t="n">
        <v>23.11</v>
      </c>
      <c r="I7320" s="6">
        <f>IF(E7320&gt;=Markov!$B$3,1,0)</f>
        <v/>
      </c>
      <c r="J7320" s="6">
        <f>I7319</f>
        <v/>
      </c>
      <c r="K7320" s="7">
        <f>MAR1!$B$5+MAR1!$C$5*COS(2*PI()*$C7320/365)+MAR1!$D$5*SIN(2*PI()*$C7320/365)</f>
        <v/>
      </c>
      <c r="L7320" s="7">
        <f>MAR1!$B$6+MAR1!$C$6*COS(2*PI()*$C7320/365)+MAR1!$D$6*SIN(2*PI()*$C7320/365)</f>
        <v/>
      </c>
      <c r="M7320" s="7">
        <f>MAR1!$B$7+MAR1!$C$7*COS(2*PI()*$C7320/365)+MAR1!$D$7*SIN(2*PI()*$C7320/365)</f>
        <v/>
      </c>
      <c r="N7320" s="7">
        <f>F7320-K7320</f>
        <v/>
      </c>
      <c r="O7320" s="7">
        <f>G7320-L7320</f>
        <v/>
      </c>
      <c r="P7320" s="7">
        <f>H7320-M7320</f>
        <v/>
      </c>
      <c r="Q7320" s="7">
        <f>IF($I7320=1,(N7320-MAR1!$B$11)/MAR1!$D$11,(N7320-MAR1!$C$11)/MAR1!$E$11)</f>
        <v/>
      </c>
      <c r="R7320" s="7">
        <f>IF($I7320=1,(O7320-MAR1!$B$12)/MAR1!$D$12,(O7320-MAR1!$C$12)/MAR1!$E$12)</f>
        <v/>
      </c>
      <c r="S7320" s="7">
        <f>IF($I7320=1,(P7320-MAR1!$B$13)/MAR1!$D$13,(P7320-MAR1!$C$13)/MAR1!$E$13)</f>
        <v/>
      </c>
    </row>
    <row r="7321">
      <c r="A7321" s="5" t="n">
        <v>7320</v>
      </c>
      <c r="B7321" s="5" t="n">
        <v>21</v>
      </c>
      <c r="C7321" s="5" t="n">
        <v>20</v>
      </c>
      <c r="D7321" s="5" t="n">
        <v>1</v>
      </c>
      <c r="E7321" s="5" t="n">
        <v>0</v>
      </c>
      <c r="F7321" s="5" t="n">
        <v>34.4</v>
      </c>
      <c r="G7321" s="5" t="n">
        <v>17.5</v>
      </c>
      <c r="H7321" s="5" t="n">
        <v>18.28</v>
      </c>
      <c r="I7321" s="6">
        <f>IF(E7321&gt;=Markov!$B$3,1,0)</f>
        <v/>
      </c>
      <c r="J7321" s="6">
        <f>I7320</f>
        <v/>
      </c>
      <c r="K7321" s="7">
        <f>MAR1!$B$5+MAR1!$C$5*COS(2*PI()*$C7321/365)+MAR1!$D$5*SIN(2*PI()*$C7321/365)</f>
        <v/>
      </c>
      <c r="L7321" s="7">
        <f>MAR1!$B$6+MAR1!$C$6*COS(2*PI()*$C7321/365)+MAR1!$D$6*SIN(2*PI()*$C7321/365)</f>
        <v/>
      </c>
      <c r="M7321" s="7">
        <f>MAR1!$B$7+MAR1!$C$7*COS(2*PI()*$C7321/365)+MAR1!$D$7*SIN(2*PI()*$C7321/365)</f>
        <v/>
      </c>
      <c r="N7321" s="7">
        <f>F7321-K7321</f>
        <v/>
      </c>
      <c r="O7321" s="7">
        <f>G7321-L7321</f>
        <v/>
      </c>
      <c r="P7321" s="7">
        <f>H7321-M7321</f>
        <v/>
      </c>
      <c r="Q7321" s="7">
        <f>IF($I7321=1,(N7321-MAR1!$B$11)/MAR1!$D$11,(N7321-MAR1!$C$11)/MAR1!$E$11)</f>
        <v/>
      </c>
      <c r="R7321" s="7">
        <f>IF($I7321=1,(O7321-MAR1!$B$12)/MAR1!$D$12,(O7321-MAR1!$C$12)/MAR1!$E$12)</f>
        <v/>
      </c>
      <c r="S7321" s="7">
        <f>IF($I7321=1,(P7321-MAR1!$B$13)/MAR1!$D$13,(P7321-MAR1!$C$13)/MAR1!$E$13)</f>
        <v/>
      </c>
    </row>
    <row r="7322">
      <c r="A7322" s="5" t="n">
        <v>7321</v>
      </c>
      <c r="B7322" s="5" t="n">
        <v>21</v>
      </c>
      <c r="C7322" s="5" t="n">
        <v>21</v>
      </c>
      <c r="D7322" s="5" t="n">
        <v>1</v>
      </c>
      <c r="E7322" s="5" t="n">
        <v>0</v>
      </c>
      <c r="F7322" s="5" t="n">
        <v>34</v>
      </c>
      <c r="G7322" s="5" t="n">
        <v>15.9</v>
      </c>
      <c r="H7322" s="5" t="n">
        <v>21.78</v>
      </c>
      <c r="I7322" s="6">
        <f>IF(E7322&gt;=Markov!$B$3,1,0)</f>
        <v/>
      </c>
      <c r="J7322" s="6">
        <f>I7321</f>
        <v/>
      </c>
      <c r="K7322" s="7">
        <f>MAR1!$B$5+MAR1!$C$5*COS(2*PI()*$C7322/365)+MAR1!$D$5*SIN(2*PI()*$C7322/365)</f>
        <v/>
      </c>
      <c r="L7322" s="7">
        <f>MAR1!$B$6+MAR1!$C$6*COS(2*PI()*$C7322/365)+MAR1!$D$6*SIN(2*PI()*$C7322/365)</f>
        <v/>
      </c>
      <c r="M7322" s="7">
        <f>MAR1!$B$7+MAR1!$C$7*COS(2*PI()*$C7322/365)+MAR1!$D$7*SIN(2*PI()*$C7322/365)</f>
        <v/>
      </c>
      <c r="N7322" s="7">
        <f>F7322-K7322</f>
        <v/>
      </c>
      <c r="O7322" s="7">
        <f>G7322-L7322</f>
        <v/>
      </c>
      <c r="P7322" s="7">
        <f>H7322-M7322</f>
        <v/>
      </c>
      <c r="Q7322" s="7">
        <f>IF($I7322=1,(N7322-MAR1!$B$11)/MAR1!$D$11,(N7322-MAR1!$C$11)/MAR1!$E$11)</f>
        <v/>
      </c>
      <c r="R7322" s="7">
        <f>IF($I7322=1,(O7322-MAR1!$B$12)/MAR1!$D$12,(O7322-MAR1!$C$12)/MAR1!$E$12)</f>
        <v/>
      </c>
      <c r="S7322" s="7">
        <f>IF($I7322=1,(P7322-MAR1!$B$13)/MAR1!$D$13,(P7322-MAR1!$C$13)/MAR1!$E$13)</f>
        <v/>
      </c>
    </row>
    <row r="7323">
      <c r="A7323" s="5" t="n">
        <v>7322</v>
      </c>
      <c r="B7323" s="5" t="n">
        <v>21</v>
      </c>
      <c r="C7323" s="5" t="n">
        <v>22</v>
      </c>
      <c r="D7323" s="5" t="n">
        <v>1</v>
      </c>
      <c r="E7323" s="5" t="n">
        <v>0</v>
      </c>
      <c r="F7323" s="5" t="n">
        <v>35.3</v>
      </c>
      <c r="G7323" s="5" t="n">
        <v>16.7</v>
      </c>
      <c r="H7323" s="5" t="n">
        <v>17.46</v>
      </c>
      <c r="I7323" s="6">
        <f>IF(E7323&gt;=Markov!$B$3,1,0)</f>
        <v/>
      </c>
      <c r="J7323" s="6">
        <f>I7322</f>
        <v/>
      </c>
      <c r="K7323" s="7">
        <f>MAR1!$B$5+MAR1!$C$5*COS(2*PI()*$C7323/365)+MAR1!$D$5*SIN(2*PI()*$C7323/365)</f>
        <v/>
      </c>
      <c r="L7323" s="7">
        <f>MAR1!$B$6+MAR1!$C$6*COS(2*PI()*$C7323/365)+MAR1!$D$6*SIN(2*PI()*$C7323/365)</f>
        <v/>
      </c>
      <c r="M7323" s="7">
        <f>MAR1!$B$7+MAR1!$C$7*COS(2*PI()*$C7323/365)+MAR1!$D$7*SIN(2*PI()*$C7323/365)</f>
        <v/>
      </c>
      <c r="N7323" s="7">
        <f>F7323-K7323</f>
        <v/>
      </c>
      <c r="O7323" s="7">
        <f>G7323-L7323</f>
        <v/>
      </c>
      <c r="P7323" s="7">
        <f>H7323-M7323</f>
        <v/>
      </c>
      <c r="Q7323" s="7">
        <f>IF($I7323=1,(N7323-MAR1!$B$11)/MAR1!$D$11,(N7323-MAR1!$C$11)/MAR1!$E$11)</f>
        <v/>
      </c>
      <c r="R7323" s="7">
        <f>IF($I7323=1,(O7323-MAR1!$B$12)/MAR1!$D$12,(O7323-MAR1!$C$12)/MAR1!$E$12)</f>
        <v/>
      </c>
      <c r="S7323" s="7">
        <f>IF($I7323=1,(P7323-MAR1!$B$13)/MAR1!$D$13,(P7323-MAR1!$C$13)/MAR1!$E$13)</f>
        <v/>
      </c>
    </row>
    <row r="7324">
      <c r="A7324" s="5" t="n">
        <v>7323</v>
      </c>
      <c r="B7324" s="5" t="n">
        <v>21</v>
      </c>
      <c r="C7324" s="5" t="n">
        <v>23</v>
      </c>
      <c r="D7324" s="5" t="n">
        <v>1</v>
      </c>
      <c r="E7324" s="5" t="n">
        <v>0</v>
      </c>
      <c r="F7324" s="5" t="n">
        <v>33.9</v>
      </c>
      <c r="G7324" s="5" t="n">
        <v>15.8</v>
      </c>
      <c r="H7324" s="5" t="n">
        <v>16.65</v>
      </c>
      <c r="I7324" s="6">
        <f>IF(E7324&gt;=Markov!$B$3,1,0)</f>
        <v/>
      </c>
      <c r="J7324" s="6">
        <f>I7323</f>
        <v/>
      </c>
      <c r="K7324" s="7">
        <f>MAR1!$B$5+MAR1!$C$5*COS(2*PI()*$C7324/365)+MAR1!$D$5*SIN(2*PI()*$C7324/365)</f>
        <v/>
      </c>
      <c r="L7324" s="7">
        <f>MAR1!$B$6+MAR1!$C$6*COS(2*PI()*$C7324/365)+MAR1!$D$6*SIN(2*PI()*$C7324/365)</f>
        <v/>
      </c>
      <c r="M7324" s="7">
        <f>MAR1!$B$7+MAR1!$C$7*COS(2*PI()*$C7324/365)+MAR1!$D$7*SIN(2*PI()*$C7324/365)</f>
        <v/>
      </c>
      <c r="N7324" s="7">
        <f>F7324-K7324</f>
        <v/>
      </c>
      <c r="O7324" s="7">
        <f>G7324-L7324</f>
        <v/>
      </c>
      <c r="P7324" s="7">
        <f>H7324-M7324</f>
        <v/>
      </c>
      <c r="Q7324" s="7">
        <f>IF($I7324=1,(N7324-MAR1!$B$11)/MAR1!$D$11,(N7324-MAR1!$C$11)/MAR1!$E$11)</f>
        <v/>
      </c>
      <c r="R7324" s="7">
        <f>IF($I7324=1,(O7324-MAR1!$B$12)/MAR1!$D$12,(O7324-MAR1!$C$12)/MAR1!$E$12)</f>
        <v/>
      </c>
      <c r="S7324" s="7">
        <f>IF($I7324=1,(P7324-MAR1!$B$13)/MAR1!$D$13,(P7324-MAR1!$C$13)/MAR1!$E$13)</f>
        <v/>
      </c>
    </row>
    <row r="7325">
      <c r="A7325" s="5" t="n">
        <v>7324</v>
      </c>
      <c r="B7325" s="5" t="n">
        <v>21</v>
      </c>
      <c r="C7325" s="5" t="n">
        <v>24</v>
      </c>
      <c r="D7325" s="5" t="n">
        <v>1</v>
      </c>
      <c r="E7325" s="5" t="n">
        <v>0</v>
      </c>
      <c r="F7325" s="5" t="n">
        <v>30.9</v>
      </c>
      <c r="G7325" s="5" t="n">
        <v>11.9</v>
      </c>
      <c r="H7325" s="5" t="n">
        <v>15.45</v>
      </c>
      <c r="I7325" s="6">
        <f>IF(E7325&gt;=Markov!$B$3,1,0)</f>
        <v/>
      </c>
      <c r="J7325" s="6">
        <f>I7324</f>
        <v/>
      </c>
      <c r="K7325" s="7">
        <f>MAR1!$B$5+MAR1!$C$5*COS(2*PI()*$C7325/365)+MAR1!$D$5*SIN(2*PI()*$C7325/365)</f>
        <v/>
      </c>
      <c r="L7325" s="7">
        <f>MAR1!$B$6+MAR1!$C$6*COS(2*PI()*$C7325/365)+MAR1!$D$6*SIN(2*PI()*$C7325/365)</f>
        <v/>
      </c>
      <c r="M7325" s="7">
        <f>MAR1!$B$7+MAR1!$C$7*COS(2*PI()*$C7325/365)+MAR1!$D$7*SIN(2*PI()*$C7325/365)</f>
        <v/>
      </c>
      <c r="N7325" s="7">
        <f>F7325-K7325</f>
        <v/>
      </c>
      <c r="O7325" s="7">
        <f>G7325-L7325</f>
        <v/>
      </c>
      <c r="P7325" s="7">
        <f>H7325-M7325</f>
        <v/>
      </c>
      <c r="Q7325" s="7">
        <f>IF($I7325=1,(N7325-MAR1!$B$11)/MAR1!$D$11,(N7325-MAR1!$C$11)/MAR1!$E$11)</f>
        <v/>
      </c>
      <c r="R7325" s="7">
        <f>IF($I7325=1,(O7325-MAR1!$B$12)/MAR1!$D$12,(O7325-MAR1!$C$12)/MAR1!$E$12)</f>
        <v/>
      </c>
      <c r="S7325" s="7">
        <f>IF($I7325=1,(P7325-MAR1!$B$13)/MAR1!$D$13,(P7325-MAR1!$C$13)/MAR1!$E$13)</f>
        <v/>
      </c>
    </row>
    <row r="7326">
      <c r="A7326" s="5" t="n">
        <v>7325</v>
      </c>
      <c r="B7326" s="5" t="n">
        <v>21</v>
      </c>
      <c r="C7326" s="5" t="n">
        <v>25</v>
      </c>
      <c r="D7326" s="5" t="n">
        <v>1</v>
      </c>
      <c r="E7326" s="5" t="n">
        <v>0</v>
      </c>
      <c r="F7326" s="5" t="n">
        <v>29.5</v>
      </c>
      <c r="G7326" s="5" t="n">
        <v>12.7</v>
      </c>
      <c r="H7326" s="5" t="n">
        <v>14.29</v>
      </c>
      <c r="I7326" s="6">
        <f>IF(E7326&gt;=Markov!$B$3,1,0)</f>
        <v/>
      </c>
      <c r="J7326" s="6">
        <f>I7325</f>
        <v/>
      </c>
      <c r="K7326" s="7">
        <f>MAR1!$B$5+MAR1!$C$5*COS(2*PI()*$C7326/365)+MAR1!$D$5*SIN(2*PI()*$C7326/365)</f>
        <v/>
      </c>
      <c r="L7326" s="7">
        <f>MAR1!$B$6+MAR1!$C$6*COS(2*PI()*$C7326/365)+MAR1!$D$6*SIN(2*PI()*$C7326/365)</f>
        <v/>
      </c>
      <c r="M7326" s="7">
        <f>MAR1!$B$7+MAR1!$C$7*COS(2*PI()*$C7326/365)+MAR1!$D$7*SIN(2*PI()*$C7326/365)</f>
        <v/>
      </c>
      <c r="N7326" s="7">
        <f>F7326-K7326</f>
        <v/>
      </c>
      <c r="O7326" s="7">
        <f>G7326-L7326</f>
        <v/>
      </c>
      <c r="P7326" s="7">
        <f>H7326-M7326</f>
        <v/>
      </c>
      <c r="Q7326" s="7">
        <f>IF($I7326=1,(N7326-MAR1!$B$11)/MAR1!$D$11,(N7326-MAR1!$C$11)/MAR1!$E$11)</f>
        <v/>
      </c>
      <c r="R7326" s="7">
        <f>IF($I7326=1,(O7326-MAR1!$B$12)/MAR1!$D$12,(O7326-MAR1!$C$12)/MAR1!$E$12)</f>
        <v/>
      </c>
      <c r="S7326" s="7">
        <f>IF($I7326=1,(P7326-MAR1!$B$13)/MAR1!$D$13,(P7326-MAR1!$C$13)/MAR1!$E$13)</f>
        <v/>
      </c>
    </row>
    <row r="7327">
      <c r="A7327" s="5" t="n">
        <v>7326</v>
      </c>
      <c r="B7327" s="5" t="n">
        <v>21</v>
      </c>
      <c r="C7327" s="5" t="n">
        <v>26</v>
      </c>
      <c r="D7327" s="5" t="n">
        <v>1</v>
      </c>
      <c r="E7327" s="5" t="n">
        <v>0</v>
      </c>
      <c r="F7327" s="5" t="n">
        <v>31.6</v>
      </c>
      <c r="G7327" s="5" t="n">
        <v>13.8</v>
      </c>
      <c r="H7327" s="5" t="n">
        <v>17.59</v>
      </c>
      <c r="I7327" s="6">
        <f>IF(E7327&gt;=Markov!$B$3,1,0)</f>
        <v/>
      </c>
      <c r="J7327" s="6">
        <f>I7326</f>
        <v/>
      </c>
      <c r="K7327" s="7">
        <f>MAR1!$B$5+MAR1!$C$5*COS(2*PI()*$C7327/365)+MAR1!$D$5*SIN(2*PI()*$C7327/365)</f>
        <v/>
      </c>
      <c r="L7327" s="7">
        <f>MAR1!$B$6+MAR1!$C$6*COS(2*PI()*$C7327/365)+MAR1!$D$6*SIN(2*PI()*$C7327/365)</f>
        <v/>
      </c>
      <c r="M7327" s="7">
        <f>MAR1!$B$7+MAR1!$C$7*COS(2*PI()*$C7327/365)+MAR1!$D$7*SIN(2*PI()*$C7327/365)</f>
        <v/>
      </c>
      <c r="N7327" s="7">
        <f>F7327-K7327</f>
        <v/>
      </c>
      <c r="O7327" s="7">
        <f>G7327-L7327</f>
        <v/>
      </c>
      <c r="P7327" s="7">
        <f>H7327-M7327</f>
        <v/>
      </c>
      <c r="Q7327" s="7">
        <f>IF($I7327=1,(N7327-MAR1!$B$11)/MAR1!$D$11,(N7327-MAR1!$C$11)/MAR1!$E$11)</f>
        <v/>
      </c>
      <c r="R7327" s="7">
        <f>IF($I7327=1,(O7327-MAR1!$B$12)/MAR1!$D$12,(O7327-MAR1!$C$12)/MAR1!$E$12)</f>
        <v/>
      </c>
      <c r="S7327" s="7">
        <f>IF($I7327=1,(P7327-MAR1!$B$13)/MAR1!$D$13,(P7327-MAR1!$C$13)/MAR1!$E$13)</f>
        <v/>
      </c>
    </row>
    <row r="7328">
      <c r="A7328" s="5" t="n">
        <v>7327</v>
      </c>
      <c r="B7328" s="5" t="n">
        <v>21</v>
      </c>
      <c r="C7328" s="5" t="n">
        <v>27</v>
      </c>
      <c r="D7328" s="5" t="n">
        <v>1</v>
      </c>
      <c r="E7328" s="5" t="n">
        <v>0</v>
      </c>
      <c r="F7328" s="5" t="n">
        <v>30.9</v>
      </c>
      <c r="G7328" s="5" t="n">
        <v>11.7</v>
      </c>
      <c r="H7328" s="5" t="n">
        <v>18.99</v>
      </c>
      <c r="I7328" s="6">
        <f>IF(E7328&gt;=Markov!$B$3,1,0)</f>
        <v/>
      </c>
      <c r="J7328" s="6">
        <f>I7327</f>
        <v/>
      </c>
      <c r="K7328" s="7">
        <f>MAR1!$B$5+MAR1!$C$5*COS(2*PI()*$C7328/365)+MAR1!$D$5*SIN(2*PI()*$C7328/365)</f>
        <v/>
      </c>
      <c r="L7328" s="7">
        <f>MAR1!$B$6+MAR1!$C$6*COS(2*PI()*$C7328/365)+MAR1!$D$6*SIN(2*PI()*$C7328/365)</f>
        <v/>
      </c>
      <c r="M7328" s="7">
        <f>MAR1!$B$7+MAR1!$C$7*COS(2*PI()*$C7328/365)+MAR1!$D$7*SIN(2*PI()*$C7328/365)</f>
        <v/>
      </c>
      <c r="N7328" s="7">
        <f>F7328-K7328</f>
        <v/>
      </c>
      <c r="O7328" s="7">
        <f>G7328-L7328</f>
        <v/>
      </c>
      <c r="P7328" s="7">
        <f>H7328-M7328</f>
        <v/>
      </c>
      <c r="Q7328" s="7">
        <f>IF($I7328=1,(N7328-MAR1!$B$11)/MAR1!$D$11,(N7328-MAR1!$C$11)/MAR1!$E$11)</f>
        <v/>
      </c>
      <c r="R7328" s="7">
        <f>IF($I7328=1,(O7328-MAR1!$B$12)/MAR1!$D$12,(O7328-MAR1!$C$12)/MAR1!$E$12)</f>
        <v/>
      </c>
      <c r="S7328" s="7">
        <f>IF($I7328=1,(P7328-MAR1!$B$13)/MAR1!$D$13,(P7328-MAR1!$C$13)/MAR1!$E$13)</f>
        <v/>
      </c>
    </row>
    <row r="7329">
      <c r="A7329" s="5" t="n">
        <v>7328</v>
      </c>
      <c r="B7329" s="5" t="n">
        <v>21</v>
      </c>
      <c r="C7329" s="5" t="n">
        <v>28</v>
      </c>
      <c r="D7329" s="5" t="n">
        <v>1</v>
      </c>
      <c r="E7329" s="5" t="n">
        <v>0</v>
      </c>
      <c r="F7329" s="5" t="n">
        <v>30.5</v>
      </c>
      <c r="G7329" s="5" t="n">
        <v>14.6</v>
      </c>
      <c r="H7329" s="5" t="n">
        <v>13.86</v>
      </c>
      <c r="I7329" s="6">
        <f>IF(E7329&gt;=Markov!$B$3,1,0)</f>
        <v/>
      </c>
      <c r="J7329" s="6">
        <f>I7328</f>
        <v/>
      </c>
      <c r="K7329" s="7">
        <f>MAR1!$B$5+MAR1!$C$5*COS(2*PI()*$C7329/365)+MAR1!$D$5*SIN(2*PI()*$C7329/365)</f>
        <v/>
      </c>
      <c r="L7329" s="7">
        <f>MAR1!$B$6+MAR1!$C$6*COS(2*PI()*$C7329/365)+MAR1!$D$6*SIN(2*PI()*$C7329/365)</f>
        <v/>
      </c>
      <c r="M7329" s="7">
        <f>MAR1!$B$7+MAR1!$C$7*COS(2*PI()*$C7329/365)+MAR1!$D$7*SIN(2*PI()*$C7329/365)</f>
        <v/>
      </c>
      <c r="N7329" s="7">
        <f>F7329-K7329</f>
        <v/>
      </c>
      <c r="O7329" s="7">
        <f>G7329-L7329</f>
        <v/>
      </c>
      <c r="P7329" s="7">
        <f>H7329-M7329</f>
        <v/>
      </c>
      <c r="Q7329" s="7">
        <f>IF($I7329=1,(N7329-MAR1!$B$11)/MAR1!$D$11,(N7329-MAR1!$C$11)/MAR1!$E$11)</f>
        <v/>
      </c>
      <c r="R7329" s="7">
        <f>IF($I7329=1,(O7329-MAR1!$B$12)/MAR1!$D$12,(O7329-MAR1!$C$12)/MAR1!$E$12)</f>
        <v/>
      </c>
      <c r="S7329" s="7">
        <f>IF($I7329=1,(P7329-MAR1!$B$13)/MAR1!$D$13,(P7329-MAR1!$C$13)/MAR1!$E$13)</f>
        <v/>
      </c>
    </row>
    <row r="7330">
      <c r="A7330" s="5" t="n">
        <v>7329</v>
      </c>
      <c r="B7330" s="5" t="n">
        <v>21</v>
      </c>
      <c r="C7330" s="5" t="n">
        <v>29</v>
      </c>
      <c r="D7330" s="5" t="n">
        <v>1</v>
      </c>
      <c r="E7330" s="5" t="n">
        <v>0</v>
      </c>
      <c r="F7330" s="5" t="n">
        <v>33.4</v>
      </c>
      <c r="G7330" s="5" t="n">
        <v>15.6</v>
      </c>
      <c r="H7330" s="5" t="n">
        <v>20.1</v>
      </c>
      <c r="I7330" s="6">
        <f>IF(E7330&gt;=Markov!$B$3,1,0)</f>
        <v/>
      </c>
      <c r="J7330" s="6">
        <f>I7329</f>
        <v/>
      </c>
      <c r="K7330" s="7">
        <f>MAR1!$B$5+MAR1!$C$5*COS(2*PI()*$C7330/365)+MAR1!$D$5*SIN(2*PI()*$C7330/365)</f>
        <v/>
      </c>
      <c r="L7330" s="7">
        <f>MAR1!$B$6+MAR1!$C$6*COS(2*PI()*$C7330/365)+MAR1!$D$6*SIN(2*PI()*$C7330/365)</f>
        <v/>
      </c>
      <c r="M7330" s="7">
        <f>MAR1!$B$7+MAR1!$C$7*COS(2*PI()*$C7330/365)+MAR1!$D$7*SIN(2*PI()*$C7330/365)</f>
        <v/>
      </c>
      <c r="N7330" s="7">
        <f>F7330-K7330</f>
        <v/>
      </c>
      <c r="O7330" s="7">
        <f>G7330-L7330</f>
        <v/>
      </c>
      <c r="P7330" s="7">
        <f>H7330-M7330</f>
        <v/>
      </c>
      <c r="Q7330" s="7">
        <f>IF($I7330=1,(N7330-MAR1!$B$11)/MAR1!$D$11,(N7330-MAR1!$C$11)/MAR1!$E$11)</f>
        <v/>
      </c>
      <c r="R7330" s="7">
        <f>IF($I7330=1,(O7330-MAR1!$B$12)/MAR1!$D$12,(O7330-MAR1!$C$12)/MAR1!$E$12)</f>
        <v/>
      </c>
      <c r="S7330" s="7">
        <f>IF($I7330=1,(P7330-MAR1!$B$13)/MAR1!$D$13,(P7330-MAR1!$C$13)/MAR1!$E$13)</f>
        <v/>
      </c>
    </row>
    <row r="7331">
      <c r="A7331" s="5" t="n">
        <v>7330</v>
      </c>
      <c r="B7331" s="5" t="n">
        <v>21</v>
      </c>
      <c r="C7331" s="5" t="n">
        <v>30</v>
      </c>
      <c r="D7331" s="5" t="n">
        <v>1</v>
      </c>
      <c r="E7331" s="5" t="n">
        <v>0</v>
      </c>
      <c r="F7331" s="5" t="n">
        <v>35.1</v>
      </c>
      <c r="G7331" s="5" t="n">
        <v>15.5</v>
      </c>
      <c r="H7331" s="5" t="n">
        <v>23.62</v>
      </c>
      <c r="I7331" s="6">
        <f>IF(E7331&gt;=Markov!$B$3,1,0)</f>
        <v/>
      </c>
      <c r="J7331" s="6">
        <f>I7330</f>
        <v/>
      </c>
      <c r="K7331" s="7">
        <f>MAR1!$B$5+MAR1!$C$5*COS(2*PI()*$C7331/365)+MAR1!$D$5*SIN(2*PI()*$C7331/365)</f>
        <v/>
      </c>
      <c r="L7331" s="7">
        <f>MAR1!$B$6+MAR1!$C$6*COS(2*PI()*$C7331/365)+MAR1!$D$6*SIN(2*PI()*$C7331/365)</f>
        <v/>
      </c>
      <c r="M7331" s="7">
        <f>MAR1!$B$7+MAR1!$C$7*COS(2*PI()*$C7331/365)+MAR1!$D$7*SIN(2*PI()*$C7331/365)</f>
        <v/>
      </c>
      <c r="N7331" s="7">
        <f>F7331-K7331</f>
        <v/>
      </c>
      <c r="O7331" s="7">
        <f>G7331-L7331</f>
        <v/>
      </c>
      <c r="P7331" s="7">
        <f>H7331-M7331</f>
        <v/>
      </c>
      <c r="Q7331" s="7">
        <f>IF($I7331=1,(N7331-MAR1!$B$11)/MAR1!$D$11,(N7331-MAR1!$C$11)/MAR1!$E$11)</f>
        <v/>
      </c>
      <c r="R7331" s="7">
        <f>IF($I7331=1,(O7331-MAR1!$B$12)/MAR1!$D$12,(O7331-MAR1!$C$12)/MAR1!$E$12)</f>
        <v/>
      </c>
      <c r="S7331" s="7">
        <f>IF($I7331=1,(P7331-MAR1!$B$13)/MAR1!$D$13,(P7331-MAR1!$C$13)/MAR1!$E$13)</f>
        <v/>
      </c>
    </row>
    <row r="7332">
      <c r="A7332" s="5" t="n">
        <v>7331</v>
      </c>
      <c r="B7332" s="5" t="n">
        <v>21</v>
      </c>
      <c r="C7332" s="5" t="n">
        <v>31</v>
      </c>
      <c r="D7332" s="5" t="n">
        <v>1</v>
      </c>
      <c r="E7332" s="5" t="n">
        <v>0</v>
      </c>
      <c r="F7332" s="5" t="n">
        <v>34.7</v>
      </c>
      <c r="G7332" s="5" t="n">
        <v>16.2</v>
      </c>
      <c r="H7332" s="5" t="n">
        <v>17.93</v>
      </c>
      <c r="I7332" s="6">
        <f>IF(E7332&gt;=Markov!$B$3,1,0)</f>
        <v/>
      </c>
      <c r="J7332" s="6">
        <f>I7331</f>
        <v/>
      </c>
      <c r="K7332" s="7">
        <f>MAR1!$B$5+MAR1!$C$5*COS(2*PI()*$C7332/365)+MAR1!$D$5*SIN(2*PI()*$C7332/365)</f>
        <v/>
      </c>
      <c r="L7332" s="7">
        <f>MAR1!$B$6+MAR1!$C$6*COS(2*PI()*$C7332/365)+MAR1!$D$6*SIN(2*PI()*$C7332/365)</f>
        <v/>
      </c>
      <c r="M7332" s="7">
        <f>MAR1!$B$7+MAR1!$C$7*COS(2*PI()*$C7332/365)+MAR1!$D$7*SIN(2*PI()*$C7332/365)</f>
        <v/>
      </c>
      <c r="N7332" s="7">
        <f>F7332-K7332</f>
        <v/>
      </c>
      <c r="O7332" s="7">
        <f>G7332-L7332</f>
        <v/>
      </c>
      <c r="P7332" s="7">
        <f>H7332-M7332</f>
        <v/>
      </c>
      <c r="Q7332" s="7">
        <f>IF($I7332=1,(N7332-MAR1!$B$11)/MAR1!$D$11,(N7332-MAR1!$C$11)/MAR1!$E$11)</f>
        <v/>
      </c>
      <c r="R7332" s="7">
        <f>IF($I7332=1,(O7332-MAR1!$B$12)/MAR1!$D$12,(O7332-MAR1!$C$12)/MAR1!$E$12)</f>
        <v/>
      </c>
      <c r="S7332" s="7">
        <f>IF($I7332=1,(P7332-MAR1!$B$13)/MAR1!$D$13,(P7332-MAR1!$C$13)/MAR1!$E$13)</f>
        <v/>
      </c>
    </row>
    <row r="7333">
      <c r="A7333" s="5" t="n">
        <v>7332</v>
      </c>
      <c r="B7333" s="5" t="n">
        <v>21</v>
      </c>
      <c r="C7333" s="5" t="n">
        <v>32</v>
      </c>
      <c r="D7333" s="5" t="n">
        <v>2</v>
      </c>
      <c r="E7333" s="5" t="n">
        <v>0</v>
      </c>
      <c r="F7333" s="5" t="n">
        <v>36.2</v>
      </c>
      <c r="G7333" s="5" t="n">
        <v>18.3</v>
      </c>
      <c r="H7333" s="5" t="n">
        <v>18.7</v>
      </c>
      <c r="I7333" s="6">
        <f>IF(E7333&gt;=Markov!$B$3,1,0)</f>
        <v/>
      </c>
      <c r="J7333" s="6">
        <f>I7332</f>
        <v/>
      </c>
      <c r="K7333" s="7">
        <f>MAR1!$B$5+MAR1!$C$5*COS(2*PI()*$C7333/365)+MAR1!$D$5*SIN(2*PI()*$C7333/365)</f>
        <v/>
      </c>
      <c r="L7333" s="7">
        <f>MAR1!$B$6+MAR1!$C$6*COS(2*PI()*$C7333/365)+MAR1!$D$6*SIN(2*PI()*$C7333/365)</f>
        <v/>
      </c>
      <c r="M7333" s="7">
        <f>MAR1!$B$7+MAR1!$C$7*COS(2*PI()*$C7333/365)+MAR1!$D$7*SIN(2*PI()*$C7333/365)</f>
        <v/>
      </c>
      <c r="N7333" s="7">
        <f>F7333-K7333</f>
        <v/>
      </c>
      <c r="O7333" s="7">
        <f>G7333-L7333</f>
        <v/>
      </c>
      <c r="P7333" s="7">
        <f>H7333-M7333</f>
        <v/>
      </c>
      <c r="Q7333" s="7">
        <f>IF($I7333=1,(N7333-MAR1!$B$11)/MAR1!$D$11,(N7333-MAR1!$C$11)/MAR1!$E$11)</f>
        <v/>
      </c>
      <c r="R7333" s="7">
        <f>IF($I7333=1,(O7333-MAR1!$B$12)/MAR1!$D$12,(O7333-MAR1!$C$12)/MAR1!$E$12)</f>
        <v/>
      </c>
      <c r="S7333" s="7">
        <f>IF($I7333=1,(P7333-MAR1!$B$13)/MAR1!$D$13,(P7333-MAR1!$C$13)/MAR1!$E$13)</f>
        <v/>
      </c>
    </row>
    <row r="7334">
      <c r="A7334" s="5" t="n">
        <v>7333</v>
      </c>
      <c r="B7334" s="5" t="n">
        <v>21</v>
      </c>
      <c r="C7334" s="5" t="n">
        <v>33</v>
      </c>
      <c r="D7334" s="5" t="n">
        <v>2</v>
      </c>
      <c r="E7334" s="5" t="n">
        <v>0.6</v>
      </c>
      <c r="F7334" s="5" t="n">
        <v>28.4</v>
      </c>
      <c r="G7334" s="5" t="n">
        <v>14.9</v>
      </c>
      <c r="H7334" s="5" t="n">
        <v>12.47</v>
      </c>
      <c r="I7334" s="6">
        <f>IF(E7334&gt;=Markov!$B$3,1,0)</f>
        <v/>
      </c>
      <c r="J7334" s="6">
        <f>I7333</f>
        <v/>
      </c>
      <c r="K7334" s="7">
        <f>MAR1!$B$5+MAR1!$C$5*COS(2*PI()*$C7334/365)+MAR1!$D$5*SIN(2*PI()*$C7334/365)</f>
        <v/>
      </c>
      <c r="L7334" s="7">
        <f>MAR1!$B$6+MAR1!$C$6*COS(2*PI()*$C7334/365)+MAR1!$D$6*SIN(2*PI()*$C7334/365)</f>
        <v/>
      </c>
      <c r="M7334" s="7">
        <f>MAR1!$B$7+MAR1!$C$7*COS(2*PI()*$C7334/365)+MAR1!$D$7*SIN(2*PI()*$C7334/365)</f>
        <v/>
      </c>
      <c r="N7334" s="7">
        <f>F7334-K7334</f>
        <v/>
      </c>
      <c r="O7334" s="7">
        <f>G7334-L7334</f>
        <v/>
      </c>
      <c r="P7334" s="7">
        <f>H7334-M7334</f>
        <v/>
      </c>
      <c r="Q7334" s="7">
        <f>IF($I7334=1,(N7334-MAR1!$B$11)/MAR1!$D$11,(N7334-MAR1!$C$11)/MAR1!$E$11)</f>
        <v/>
      </c>
      <c r="R7334" s="7">
        <f>IF($I7334=1,(O7334-MAR1!$B$12)/MAR1!$D$12,(O7334-MAR1!$C$12)/MAR1!$E$12)</f>
        <v/>
      </c>
      <c r="S7334" s="7">
        <f>IF($I7334=1,(P7334-MAR1!$B$13)/MAR1!$D$13,(P7334-MAR1!$C$13)/MAR1!$E$13)</f>
        <v/>
      </c>
    </row>
    <row r="7335">
      <c r="A7335" s="5" t="n">
        <v>7334</v>
      </c>
      <c r="B7335" s="5" t="n">
        <v>21</v>
      </c>
      <c r="C7335" s="5" t="n">
        <v>34</v>
      </c>
      <c r="D7335" s="5" t="n">
        <v>2</v>
      </c>
      <c r="E7335" s="5" t="n">
        <v>0</v>
      </c>
      <c r="F7335" s="5" t="n">
        <v>28.6</v>
      </c>
      <c r="G7335" s="5" t="n">
        <v>12.3</v>
      </c>
      <c r="H7335" s="5" t="n">
        <v>18.37</v>
      </c>
      <c r="I7335" s="6">
        <f>IF(E7335&gt;=Markov!$B$3,1,0)</f>
        <v/>
      </c>
      <c r="J7335" s="6">
        <f>I7334</f>
        <v/>
      </c>
      <c r="K7335" s="7">
        <f>MAR1!$B$5+MAR1!$C$5*COS(2*PI()*$C7335/365)+MAR1!$D$5*SIN(2*PI()*$C7335/365)</f>
        <v/>
      </c>
      <c r="L7335" s="7">
        <f>MAR1!$B$6+MAR1!$C$6*COS(2*PI()*$C7335/365)+MAR1!$D$6*SIN(2*PI()*$C7335/365)</f>
        <v/>
      </c>
      <c r="M7335" s="7">
        <f>MAR1!$B$7+MAR1!$C$7*COS(2*PI()*$C7335/365)+MAR1!$D$7*SIN(2*PI()*$C7335/365)</f>
        <v/>
      </c>
      <c r="N7335" s="7">
        <f>F7335-K7335</f>
        <v/>
      </c>
      <c r="O7335" s="7">
        <f>G7335-L7335</f>
        <v/>
      </c>
      <c r="P7335" s="7">
        <f>H7335-M7335</f>
        <v/>
      </c>
      <c r="Q7335" s="7">
        <f>IF($I7335=1,(N7335-MAR1!$B$11)/MAR1!$D$11,(N7335-MAR1!$C$11)/MAR1!$E$11)</f>
        <v/>
      </c>
      <c r="R7335" s="7">
        <f>IF($I7335=1,(O7335-MAR1!$B$12)/MAR1!$D$12,(O7335-MAR1!$C$12)/MAR1!$E$12)</f>
        <v/>
      </c>
      <c r="S7335" s="7">
        <f>IF($I7335=1,(P7335-MAR1!$B$13)/MAR1!$D$13,(P7335-MAR1!$C$13)/MAR1!$E$13)</f>
        <v/>
      </c>
    </row>
    <row r="7336">
      <c r="A7336" s="5" t="n">
        <v>7335</v>
      </c>
      <c r="B7336" s="5" t="n">
        <v>21</v>
      </c>
      <c r="C7336" s="5" t="n">
        <v>35</v>
      </c>
      <c r="D7336" s="5" t="n">
        <v>2</v>
      </c>
      <c r="E7336" s="5" t="n">
        <v>0</v>
      </c>
      <c r="F7336" s="5" t="n">
        <v>30.3</v>
      </c>
      <c r="G7336" s="5" t="n">
        <v>14.9</v>
      </c>
      <c r="H7336" s="5" t="n">
        <v>13.32</v>
      </c>
      <c r="I7336" s="6">
        <f>IF(E7336&gt;=Markov!$B$3,1,0)</f>
        <v/>
      </c>
      <c r="J7336" s="6">
        <f>I7335</f>
        <v/>
      </c>
      <c r="K7336" s="7">
        <f>MAR1!$B$5+MAR1!$C$5*COS(2*PI()*$C7336/365)+MAR1!$D$5*SIN(2*PI()*$C7336/365)</f>
        <v/>
      </c>
      <c r="L7336" s="7">
        <f>MAR1!$B$6+MAR1!$C$6*COS(2*PI()*$C7336/365)+MAR1!$D$6*SIN(2*PI()*$C7336/365)</f>
        <v/>
      </c>
      <c r="M7336" s="7">
        <f>MAR1!$B$7+MAR1!$C$7*COS(2*PI()*$C7336/365)+MAR1!$D$7*SIN(2*PI()*$C7336/365)</f>
        <v/>
      </c>
      <c r="N7336" s="7">
        <f>F7336-K7336</f>
        <v/>
      </c>
      <c r="O7336" s="7">
        <f>G7336-L7336</f>
        <v/>
      </c>
      <c r="P7336" s="7">
        <f>H7336-M7336</f>
        <v/>
      </c>
      <c r="Q7336" s="7">
        <f>IF($I7336=1,(N7336-MAR1!$B$11)/MAR1!$D$11,(N7336-MAR1!$C$11)/MAR1!$E$11)</f>
        <v/>
      </c>
      <c r="R7336" s="7">
        <f>IF($I7336=1,(O7336-MAR1!$B$12)/MAR1!$D$12,(O7336-MAR1!$C$12)/MAR1!$E$12)</f>
        <v/>
      </c>
      <c r="S7336" s="7">
        <f>IF($I7336=1,(P7336-MAR1!$B$13)/MAR1!$D$13,(P7336-MAR1!$C$13)/MAR1!$E$13)</f>
        <v/>
      </c>
    </row>
    <row r="7337">
      <c r="A7337" s="5" t="n">
        <v>7336</v>
      </c>
      <c r="B7337" s="5" t="n">
        <v>21</v>
      </c>
      <c r="C7337" s="5" t="n">
        <v>36</v>
      </c>
      <c r="D7337" s="5" t="n">
        <v>2</v>
      </c>
      <c r="E7337" s="5" t="n">
        <v>0</v>
      </c>
      <c r="F7337" s="5" t="n">
        <v>32.1</v>
      </c>
      <c r="G7337" s="5" t="n">
        <v>14</v>
      </c>
      <c r="H7337" s="5" t="n">
        <v>15.5</v>
      </c>
      <c r="I7337" s="6">
        <f>IF(E7337&gt;=Markov!$B$3,1,0)</f>
        <v/>
      </c>
      <c r="J7337" s="6">
        <f>I7336</f>
        <v/>
      </c>
      <c r="K7337" s="7">
        <f>MAR1!$B$5+MAR1!$C$5*COS(2*PI()*$C7337/365)+MAR1!$D$5*SIN(2*PI()*$C7337/365)</f>
        <v/>
      </c>
      <c r="L7337" s="7">
        <f>MAR1!$B$6+MAR1!$C$6*COS(2*PI()*$C7337/365)+MAR1!$D$6*SIN(2*PI()*$C7337/365)</f>
        <v/>
      </c>
      <c r="M7337" s="7">
        <f>MAR1!$B$7+MAR1!$C$7*COS(2*PI()*$C7337/365)+MAR1!$D$7*SIN(2*PI()*$C7337/365)</f>
        <v/>
      </c>
      <c r="N7337" s="7">
        <f>F7337-K7337</f>
        <v/>
      </c>
      <c r="O7337" s="7">
        <f>G7337-L7337</f>
        <v/>
      </c>
      <c r="P7337" s="7">
        <f>H7337-M7337</f>
        <v/>
      </c>
      <c r="Q7337" s="7">
        <f>IF($I7337=1,(N7337-MAR1!$B$11)/MAR1!$D$11,(N7337-MAR1!$C$11)/MAR1!$E$11)</f>
        <v/>
      </c>
      <c r="R7337" s="7">
        <f>IF($I7337=1,(O7337-MAR1!$B$12)/MAR1!$D$12,(O7337-MAR1!$C$12)/MAR1!$E$12)</f>
        <v/>
      </c>
      <c r="S7337" s="7">
        <f>IF($I7337=1,(P7337-MAR1!$B$13)/MAR1!$D$13,(P7337-MAR1!$C$13)/MAR1!$E$13)</f>
        <v/>
      </c>
    </row>
    <row r="7338">
      <c r="A7338" s="5" t="n">
        <v>7337</v>
      </c>
      <c r="B7338" s="5" t="n">
        <v>21</v>
      </c>
      <c r="C7338" s="5" t="n">
        <v>37</v>
      </c>
      <c r="D7338" s="5" t="n">
        <v>2</v>
      </c>
      <c r="E7338" s="5" t="n">
        <v>0</v>
      </c>
      <c r="F7338" s="5" t="n">
        <v>32.7</v>
      </c>
      <c r="G7338" s="5" t="n">
        <v>14.6</v>
      </c>
      <c r="H7338" s="5" t="n">
        <v>15.2</v>
      </c>
      <c r="I7338" s="6">
        <f>IF(E7338&gt;=Markov!$B$3,1,0)</f>
        <v/>
      </c>
      <c r="J7338" s="6">
        <f>I7337</f>
        <v/>
      </c>
      <c r="K7338" s="7">
        <f>MAR1!$B$5+MAR1!$C$5*COS(2*PI()*$C7338/365)+MAR1!$D$5*SIN(2*PI()*$C7338/365)</f>
        <v/>
      </c>
      <c r="L7338" s="7">
        <f>MAR1!$B$6+MAR1!$C$6*COS(2*PI()*$C7338/365)+MAR1!$D$6*SIN(2*PI()*$C7338/365)</f>
        <v/>
      </c>
      <c r="M7338" s="7">
        <f>MAR1!$B$7+MAR1!$C$7*COS(2*PI()*$C7338/365)+MAR1!$D$7*SIN(2*PI()*$C7338/365)</f>
        <v/>
      </c>
      <c r="N7338" s="7">
        <f>F7338-K7338</f>
        <v/>
      </c>
      <c r="O7338" s="7">
        <f>G7338-L7338</f>
        <v/>
      </c>
      <c r="P7338" s="7">
        <f>H7338-M7338</f>
        <v/>
      </c>
      <c r="Q7338" s="7">
        <f>IF($I7338=1,(N7338-MAR1!$B$11)/MAR1!$D$11,(N7338-MAR1!$C$11)/MAR1!$E$11)</f>
        <v/>
      </c>
      <c r="R7338" s="7">
        <f>IF($I7338=1,(O7338-MAR1!$B$12)/MAR1!$D$12,(O7338-MAR1!$C$12)/MAR1!$E$12)</f>
        <v/>
      </c>
      <c r="S7338" s="7">
        <f>IF($I7338=1,(P7338-MAR1!$B$13)/MAR1!$D$13,(P7338-MAR1!$C$13)/MAR1!$E$13)</f>
        <v/>
      </c>
    </row>
    <row r="7339">
      <c r="A7339" s="5" t="n">
        <v>7338</v>
      </c>
      <c r="B7339" s="5" t="n">
        <v>21</v>
      </c>
      <c r="C7339" s="5" t="n">
        <v>38</v>
      </c>
      <c r="D7339" s="5" t="n">
        <v>2</v>
      </c>
      <c r="E7339" s="5" t="n">
        <v>0</v>
      </c>
      <c r="F7339" s="5" t="n">
        <v>31.4</v>
      </c>
      <c r="G7339" s="5" t="n">
        <v>15</v>
      </c>
      <c r="H7339" s="5" t="n">
        <v>18.22</v>
      </c>
      <c r="I7339" s="6">
        <f>IF(E7339&gt;=Markov!$B$3,1,0)</f>
        <v/>
      </c>
      <c r="J7339" s="6">
        <f>I7338</f>
        <v/>
      </c>
      <c r="K7339" s="7">
        <f>MAR1!$B$5+MAR1!$C$5*COS(2*PI()*$C7339/365)+MAR1!$D$5*SIN(2*PI()*$C7339/365)</f>
        <v/>
      </c>
      <c r="L7339" s="7">
        <f>MAR1!$B$6+MAR1!$C$6*COS(2*PI()*$C7339/365)+MAR1!$D$6*SIN(2*PI()*$C7339/365)</f>
        <v/>
      </c>
      <c r="M7339" s="7">
        <f>MAR1!$B$7+MAR1!$C$7*COS(2*PI()*$C7339/365)+MAR1!$D$7*SIN(2*PI()*$C7339/365)</f>
        <v/>
      </c>
      <c r="N7339" s="7">
        <f>F7339-K7339</f>
        <v/>
      </c>
      <c r="O7339" s="7">
        <f>G7339-L7339</f>
        <v/>
      </c>
      <c r="P7339" s="7">
        <f>H7339-M7339</f>
        <v/>
      </c>
      <c r="Q7339" s="7">
        <f>IF($I7339=1,(N7339-MAR1!$B$11)/MAR1!$D$11,(N7339-MAR1!$C$11)/MAR1!$E$11)</f>
        <v/>
      </c>
      <c r="R7339" s="7">
        <f>IF($I7339=1,(O7339-MAR1!$B$12)/MAR1!$D$12,(O7339-MAR1!$C$12)/MAR1!$E$12)</f>
        <v/>
      </c>
      <c r="S7339" s="7">
        <f>IF($I7339=1,(P7339-MAR1!$B$13)/MAR1!$D$13,(P7339-MAR1!$C$13)/MAR1!$E$13)</f>
        <v/>
      </c>
    </row>
    <row r="7340">
      <c r="A7340" s="5" t="n">
        <v>7339</v>
      </c>
      <c r="B7340" s="5" t="n">
        <v>21</v>
      </c>
      <c r="C7340" s="5" t="n">
        <v>39</v>
      </c>
      <c r="D7340" s="5" t="n">
        <v>2</v>
      </c>
      <c r="E7340" s="5" t="n">
        <v>0</v>
      </c>
      <c r="F7340" s="5" t="n">
        <v>33.1</v>
      </c>
      <c r="G7340" s="5" t="n">
        <v>15.5</v>
      </c>
      <c r="H7340" s="5" t="n">
        <v>17.01</v>
      </c>
      <c r="I7340" s="6">
        <f>IF(E7340&gt;=Markov!$B$3,1,0)</f>
        <v/>
      </c>
      <c r="J7340" s="6">
        <f>I7339</f>
        <v/>
      </c>
      <c r="K7340" s="7">
        <f>MAR1!$B$5+MAR1!$C$5*COS(2*PI()*$C7340/365)+MAR1!$D$5*SIN(2*PI()*$C7340/365)</f>
        <v/>
      </c>
      <c r="L7340" s="7">
        <f>MAR1!$B$6+MAR1!$C$6*COS(2*PI()*$C7340/365)+MAR1!$D$6*SIN(2*PI()*$C7340/365)</f>
        <v/>
      </c>
      <c r="M7340" s="7">
        <f>MAR1!$B$7+MAR1!$C$7*COS(2*PI()*$C7340/365)+MAR1!$D$7*SIN(2*PI()*$C7340/365)</f>
        <v/>
      </c>
      <c r="N7340" s="7">
        <f>F7340-K7340</f>
        <v/>
      </c>
      <c r="O7340" s="7">
        <f>G7340-L7340</f>
        <v/>
      </c>
      <c r="P7340" s="7">
        <f>H7340-M7340</f>
        <v/>
      </c>
      <c r="Q7340" s="7">
        <f>IF($I7340=1,(N7340-MAR1!$B$11)/MAR1!$D$11,(N7340-MAR1!$C$11)/MAR1!$E$11)</f>
        <v/>
      </c>
      <c r="R7340" s="7">
        <f>IF($I7340=1,(O7340-MAR1!$B$12)/MAR1!$D$12,(O7340-MAR1!$C$12)/MAR1!$E$12)</f>
        <v/>
      </c>
      <c r="S7340" s="7">
        <f>IF($I7340=1,(P7340-MAR1!$B$13)/MAR1!$D$13,(P7340-MAR1!$C$13)/MAR1!$E$13)</f>
        <v/>
      </c>
    </row>
    <row r="7341">
      <c r="A7341" s="5" t="n">
        <v>7340</v>
      </c>
      <c r="B7341" s="5" t="n">
        <v>21</v>
      </c>
      <c r="C7341" s="5" t="n">
        <v>40</v>
      </c>
      <c r="D7341" s="5" t="n">
        <v>2</v>
      </c>
      <c r="E7341" s="5" t="n">
        <v>0</v>
      </c>
      <c r="F7341" s="5" t="n">
        <v>32.1</v>
      </c>
      <c r="G7341" s="5" t="n">
        <v>17</v>
      </c>
      <c r="H7341" s="5" t="n">
        <v>19.25</v>
      </c>
      <c r="I7341" s="6">
        <f>IF(E7341&gt;=Markov!$B$3,1,0)</f>
        <v/>
      </c>
      <c r="J7341" s="6">
        <f>I7340</f>
        <v/>
      </c>
      <c r="K7341" s="7">
        <f>MAR1!$B$5+MAR1!$C$5*COS(2*PI()*$C7341/365)+MAR1!$D$5*SIN(2*PI()*$C7341/365)</f>
        <v/>
      </c>
      <c r="L7341" s="7">
        <f>MAR1!$B$6+MAR1!$C$6*COS(2*PI()*$C7341/365)+MAR1!$D$6*SIN(2*PI()*$C7341/365)</f>
        <v/>
      </c>
      <c r="M7341" s="7">
        <f>MAR1!$B$7+MAR1!$C$7*COS(2*PI()*$C7341/365)+MAR1!$D$7*SIN(2*PI()*$C7341/365)</f>
        <v/>
      </c>
      <c r="N7341" s="7">
        <f>F7341-K7341</f>
        <v/>
      </c>
      <c r="O7341" s="7">
        <f>G7341-L7341</f>
        <v/>
      </c>
      <c r="P7341" s="7">
        <f>H7341-M7341</f>
        <v/>
      </c>
      <c r="Q7341" s="7">
        <f>IF($I7341=1,(N7341-MAR1!$B$11)/MAR1!$D$11,(N7341-MAR1!$C$11)/MAR1!$E$11)</f>
        <v/>
      </c>
      <c r="R7341" s="7">
        <f>IF($I7341=1,(O7341-MAR1!$B$12)/MAR1!$D$12,(O7341-MAR1!$C$12)/MAR1!$E$12)</f>
        <v/>
      </c>
      <c r="S7341" s="7">
        <f>IF($I7341=1,(P7341-MAR1!$B$13)/MAR1!$D$13,(P7341-MAR1!$C$13)/MAR1!$E$13)</f>
        <v/>
      </c>
    </row>
    <row r="7342">
      <c r="A7342" s="5" t="n">
        <v>7341</v>
      </c>
      <c r="B7342" s="5" t="n">
        <v>21</v>
      </c>
      <c r="C7342" s="5" t="n">
        <v>41</v>
      </c>
      <c r="D7342" s="5" t="n">
        <v>2</v>
      </c>
      <c r="E7342" s="5" t="n">
        <v>0</v>
      </c>
      <c r="F7342" s="5" t="n">
        <v>34.8</v>
      </c>
      <c r="G7342" s="5" t="n">
        <v>18.8</v>
      </c>
      <c r="H7342" s="5" t="n">
        <v>22.95</v>
      </c>
      <c r="I7342" s="6">
        <f>IF(E7342&gt;=Markov!$B$3,1,0)</f>
        <v/>
      </c>
      <c r="J7342" s="6">
        <f>I7341</f>
        <v/>
      </c>
      <c r="K7342" s="7">
        <f>MAR1!$B$5+MAR1!$C$5*COS(2*PI()*$C7342/365)+MAR1!$D$5*SIN(2*PI()*$C7342/365)</f>
        <v/>
      </c>
      <c r="L7342" s="7">
        <f>MAR1!$B$6+MAR1!$C$6*COS(2*PI()*$C7342/365)+MAR1!$D$6*SIN(2*PI()*$C7342/365)</f>
        <v/>
      </c>
      <c r="M7342" s="7">
        <f>MAR1!$B$7+MAR1!$C$7*COS(2*PI()*$C7342/365)+MAR1!$D$7*SIN(2*PI()*$C7342/365)</f>
        <v/>
      </c>
      <c r="N7342" s="7">
        <f>F7342-K7342</f>
        <v/>
      </c>
      <c r="O7342" s="7">
        <f>G7342-L7342</f>
        <v/>
      </c>
      <c r="P7342" s="7">
        <f>H7342-M7342</f>
        <v/>
      </c>
      <c r="Q7342" s="7">
        <f>IF($I7342=1,(N7342-MAR1!$B$11)/MAR1!$D$11,(N7342-MAR1!$C$11)/MAR1!$E$11)</f>
        <v/>
      </c>
      <c r="R7342" s="7">
        <f>IF($I7342=1,(O7342-MAR1!$B$12)/MAR1!$D$12,(O7342-MAR1!$C$12)/MAR1!$E$12)</f>
        <v/>
      </c>
      <c r="S7342" s="7">
        <f>IF($I7342=1,(P7342-MAR1!$B$13)/MAR1!$D$13,(P7342-MAR1!$C$13)/MAR1!$E$13)</f>
        <v/>
      </c>
    </row>
    <row r="7343">
      <c r="A7343" s="5" t="n">
        <v>7342</v>
      </c>
      <c r="B7343" s="5" t="n">
        <v>21</v>
      </c>
      <c r="C7343" s="5" t="n">
        <v>42</v>
      </c>
      <c r="D7343" s="5" t="n">
        <v>2</v>
      </c>
      <c r="E7343" s="5" t="n">
        <v>0</v>
      </c>
      <c r="F7343" s="5" t="n">
        <v>36</v>
      </c>
      <c r="G7343" s="5" t="n">
        <v>18</v>
      </c>
      <c r="H7343" s="5" t="n">
        <v>15.49</v>
      </c>
      <c r="I7343" s="6">
        <f>IF(E7343&gt;=Markov!$B$3,1,0)</f>
        <v/>
      </c>
      <c r="J7343" s="6">
        <f>I7342</f>
        <v/>
      </c>
      <c r="K7343" s="7">
        <f>MAR1!$B$5+MAR1!$C$5*COS(2*PI()*$C7343/365)+MAR1!$D$5*SIN(2*PI()*$C7343/365)</f>
        <v/>
      </c>
      <c r="L7343" s="7">
        <f>MAR1!$B$6+MAR1!$C$6*COS(2*PI()*$C7343/365)+MAR1!$D$6*SIN(2*PI()*$C7343/365)</f>
        <v/>
      </c>
      <c r="M7343" s="7">
        <f>MAR1!$B$7+MAR1!$C$7*COS(2*PI()*$C7343/365)+MAR1!$D$7*SIN(2*PI()*$C7343/365)</f>
        <v/>
      </c>
      <c r="N7343" s="7">
        <f>F7343-K7343</f>
        <v/>
      </c>
      <c r="O7343" s="7">
        <f>G7343-L7343</f>
        <v/>
      </c>
      <c r="P7343" s="7">
        <f>H7343-M7343</f>
        <v/>
      </c>
      <c r="Q7343" s="7">
        <f>IF($I7343=1,(N7343-MAR1!$B$11)/MAR1!$D$11,(N7343-MAR1!$C$11)/MAR1!$E$11)</f>
        <v/>
      </c>
      <c r="R7343" s="7">
        <f>IF($I7343=1,(O7343-MAR1!$B$12)/MAR1!$D$12,(O7343-MAR1!$C$12)/MAR1!$E$12)</f>
        <v/>
      </c>
      <c r="S7343" s="7">
        <f>IF($I7343=1,(P7343-MAR1!$B$13)/MAR1!$D$13,(P7343-MAR1!$C$13)/MAR1!$E$13)</f>
        <v/>
      </c>
    </row>
    <row r="7344">
      <c r="A7344" s="5" t="n">
        <v>7343</v>
      </c>
      <c r="B7344" s="5" t="n">
        <v>21</v>
      </c>
      <c r="C7344" s="5" t="n">
        <v>43</v>
      </c>
      <c r="D7344" s="5" t="n">
        <v>2</v>
      </c>
      <c r="E7344" s="5" t="n">
        <v>0</v>
      </c>
      <c r="F7344" s="5" t="n">
        <v>34.3</v>
      </c>
      <c r="G7344" s="5" t="n">
        <v>17.7</v>
      </c>
      <c r="H7344" s="5" t="n">
        <v>23.54</v>
      </c>
      <c r="I7344" s="6">
        <f>IF(E7344&gt;=Markov!$B$3,1,0)</f>
        <v/>
      </c>
      <c r="J7344" s="6">
        <f>I7343</f>
        <v/>
      </c>
      <c r="K7344" s="7">
        <f>MAR1!$B$5+MAR1!$C$5*COS(2*PI()*$C7344/365)+MAR1!$D$5*SIN(2*PI()*$C7344/365)</f>
        <v/>
      </c>
      <c r="L7344" s="7">
        <f>MAR1!$B$6+MAR1!$C$6*COS(2*PI()*$C7344/365)+MAR1!$D$6*SIN(2*PI()*$C7344/365)</f>
        <v/>
      </c>
      <c r="M7344" s="7">
        <f>MAR1!$B$7+MAR1!$C$7*COS(2*PI()*$C7344/365)+MAR1!$D$7*SIN(2*PI()*$C7344/365)</f>
        <v/>
      </c>
      <c r="N7344" s="7">
        <f>F7344-K7344</f>
        <v/>
      </c>
      <c r="O7344" s="7">
        <f>G7344-L7344</f>
        <v/>
      </c>
      <c r="P7344" s="7">
        <f>H7344-M7344</f>
        <v/>
      </c>
      <c r="Q7344" s="7">
        <f>IF($I7344=1,(N7344-MAR1!$B$11)/MAR1!$D$11,(N7344-MAR1!$C$11)/MAR1!$E$11)</f>
        <v/>
      </c>
      <c r="R7344" s="7">
        <f>IF($I7344=1,(O7344-MAR1!$B$12)/MAR1!$D$12,(O7344-MAR1!$C$12)/MAR1!$E$12)</f>
        <v/>
      </c>
      <c r="S7344" s="7">
        <f>IF($I7344=1,(P7344-MAR1!$B$13)/MAR1!$D$13,(P7344-MAR1!$C$13)/MAR1!$E$13)</f>
        <v/>
      </c>
    </row>
    <row r="7345">
      <c r="A7345" s="5" t="n">
        <v>7344</v>
      </c>
      <c r="B7345" s="5" t="n">
        <v>21</v>
      </c>
      <c r="C7345" s="5" t="n">
        <v>44</v>
      </c>
      <c r="D7345" s="5" t="n">
        <v>2</v>
      </c>
      <c r="E7345" s="5" t="n">
        <v>0</v>
      </c>
      <c r="F7345" s="5" t="n">
        <v>36</v>
      </c>
      <c r="G7345" s="5" t="n">
        <v>18.7</v>
      </c>
      <c r="H7345" s="5" t="n">
        <v>19.3</v>
      </c>
      <c r="I7345" s="6">
        <f>IF(E7345&gt;=Markov!$B$3,1,0)</f>
        <v/>
      </c>
      <c r="J7345" s="6">
        <f>I7344</f>
        <v/>
      </c>
      <c r="K7345" s="7">
        <f>MAR1!$B$5+MAR1!$C$5*COS(2*PI()*$C7345/365)+MAR1!$D$5*SIN(2*PI()*$C7345/365)</f>
        <v/>
      </c>
      <c r="L7345" s="7">
        <f>MAR1!$B$6+MAR1!$C$6*COS(2*PI()*$C7345/365)+MAR1!$D$6*SIN(2*PI()*$C7345/365)</f>
        <v/>
      </c>
      <c r="M7345" s="7">
        <f>MAR1!$B$7+MAR1!$C$7*COS(2*PI()*$C7345/365)+MAR1!$D$7*SIN(2*PI()*$C7345/365)</f>
        <v/>
      </c>
      <c r="N7345" s="7">
        <f>F7345-K7345</f>
        <v/>
      </c>
      <c r="O7345" s="7">
        <f>G7345-L7345</f>
        <v/>
      </c>
      <c r="P7345" s="7">
        <f>H7345-M7345</f>
        <v/>
      </c>
      <c r="Q7345" s="7">
        <f>IF($I7345=1,(N7345-MAR1!$B$11)/MAR1!$D$11,(N7345-MAR1!$C$11)/MAR1!$E$11)</f>
        <v/>
      </c>
      <c r="R7345" s="7">
        <f>IF($I7345=1,(O7345-MAR1!$B$12)/MAR1!$D$12,(O7345-MAR1!$C$12)/MAR1!$E$12)</f>
        <v/>
      </c>
      <c r="S7345" s="7">
        <f>IF($I7345=1,(P7345-MAR1!$B$13)/MAR1!$D$13,(P7345-MAR1!$C$13)/MAR1!$E$13)</f>
        <v/>
      </c>
    </row>
    <row r="7346">
      <c r="A7346" s="5" t="n">
        <v>7345</v>
      </c>
      <c r="B7346" s="5" t="n">
        <v>21</v>
      </c>
      <c r="C7346" s="5" t="n">
        <v>45</v>
      </c>
      <c r="D7346" s="5" t="n">
        <v>2</v>
      </c>
      <c r="E7346" s="5" t="n">
        <v>0</v>
      </c>
      <c r="F7346" s="5" t="n">
        <v>35.3</v>
      </c>
      <c r="G7346" s="5" t="n">
        <v>18.4</v>
      </c>
      <c r="H7346" s="5" t="n">
        <v>13.56</v>
      </c>
      <c r="I7346" s="6">
        <f>IF(E7346&gt;=Markov!$B$3,1,0)</f>
        <v/>
      </c>
      <c r="J7346" s="6">
        <f>I7345</f>
        <v/>
      </c>
      <c r="K7346" s="7">
        <f>MAR1!$B$5+MAR1!$C$5*COS(2*PI()*$C7346/365)+MAR1!$D$5*SIN(2*PI()*$C7346/365)</f>
        <v/>
      </c>
      <c r="L7346" s="7">
        <f>MAR1!$B$6+MAR1!$C$6*COS(2*PI()*$C7346/365)+MAR1!$D$6*SIN(2*PI()*$C7346/365)</f>
        <v/>
      </c>
      <c r="M7346" s="7">
        <f>MAR1!$B$7+MAR1!$C$7*COS(2*PI()*$C7346/365)+MAR1!$D$7*SIN(2*PI()*$C7346/365)</f>
        <v/>
      </c>
      <c r="N7346" s="7">
        <f>F7346-K7346</f>
        <v/>
      </c>
      <c r="O7346" s="7">
        <f>G7346-L7346</f>
        <v/>
      </c>
      <c r="P7346" s="7">
        <f>H7346-M7346</f>
        <v/>
      </c>
      <c r="Q7346" s="7">
        <f>IF($I7346=1,(N7346-MAR1!$B$11)/MAR1!$D$11,(N7346-MAR1!$C$11)/MAR1!$E$11)</f>
        <v/>
      </c>
      <c r="R7346" s="7">
        <f>IF($I7346=1,(O7346-MAR1!$B$12)/MAR1!$D$12,(O7346-MAR1!$C$12)/MAR1!$E$12)</f>
        <v/>
      </c>
      <c r="S7346" s="7">
        <f>IF($I7346=1,(P7346-MAR1!$B$13)/MAR1!$D$13,(P7346-MAR1!$C$13)/MAR1!$E$13)</f>
        <v/>
      </c>
    </row>
    <row r="7347">
      <c r="A7347" s="5" t="n">
        <v>7346</v>
      </c>
      <c r="B7347" s="5" t="n">
        <v>21</v>
      </c>
      <c r="C7347" s="5" t="n">
        <v>46</v>
      </c>
      <c r="D7347" s="5" t="n">
        <v>2</v>
      </c>
      <c r="E7347" s="5" t="n">
        <v>0</v>
      </c>
      <c r="F7347" s="5" t="n">
        <v>33.1</v>
      </c>
      <c r="G7347" s="5" t="n">
        <v>17.6</v>
      </c>
      <c r="H7347" s="5" t="n">
        <v>16.62</v>
      </c>
      <c r="I7347" s="6">
        <f>IF(E7347&gt;=Markov!$B$3,1,0)</f>
        <v/>
      </c>
      <c r="J7347" s="6">
        <f>I7346</f>
        <v/>
      </c>
      <c r="K7347" s="7">
        <f>MAR1!$B$5+MAR1!$C$5*COS(2*PI()*$C7347/365)+MAR1!$D$5*SIN(2*PI()*$C7347/365)</f>
        <v/>
      </c>
      <c r="L7347" s="7">
        <f>MAR1!$B$6+MAR1!$C$6*COS(2*PI()*$C7347/365)+MAR1!$D$6*SIN(2*PI()*$C7347/365)</f>
        <v/>
      </c>
      <c r="M7347" s="7">
        <f>MAR1!$B$7+MAR1!$C$7*COS(2*PI()*$C7347/365)+MAR1!$D$7*SIN(2*PI()*$C7347/365)</f>
        <v/>
      </c>
      <c r="N7347" s="7">
        <f>F7347-K7347</f>
        <v/>
      </c>
      <c r="O7347" s="7">
        <f>G7347-L7347</f>
        <v/>
      </c>
      <c r="P7347" s="7">
        <f>H7347-M7347</f>
        <v/>
      </c>
      <c r="Q7347" s="7">
        <f>IF($I7347=1,(N7347-MAR1!$B$11)/MAR1!$D$11,(N7347-MAR1!$C$11)/MAR1!$E$11)</f>
        <v/>
      </c>
      <c r="R7347" s="7">
        <f>IF($I7347=1,(O7347-MAR1!$B$12)/MAR1!$D$12,(O7347-MAR1!$C$12)/MAR1!$E$12)</f>
        <v/>
      </c>
      <c r="S7347" s="7">
        <f>IF($I7347=1,(P7347-MAR1!$B$13)/MAR1!$D$13,(P7347-MAR1!$C$13)/MAR1!$E$13)</f>
        <v/>
      </c>
    </row>
    <row r="7348">
      <c r="A7348" s="5" t="n">
        <v>7347</v>
      </c>
      <c r="B7348" s="5" t="n">
        <v>21</v>
      </c>
      <c r="C7348" s="5" t="n">
        <v>47</v>
      </c>
      <c r="D7348" s="5" t="n">
        <v>2</v>
      </c>
      <c r="E7348" s="5" t="n">
        <v>0</v>
      </c>
      <c r="F7348" s="5" t="n">
        <v>32.5</v>
      </c>
      <c r="G7348" s="5" t="n">
        <v>17.3</v>
      </c>
      <c r="H7348" s="5" t="n">
        <v>11.19</v>
      </c>
      <c r="I7348" s="6">
        <f>IF(E7348&gt;=Markov!$B$3,1,0)</f>
        <v/>
      </c>
      <c r="J7348" s="6">
        <f>I7347</f>
        <v/>
      </c>
      <c r="K7348" s="7">
        <f>MAR1!$B$5+MAR1!$C$5*COS(2*PI()*$C7348/365)+MAR1!$D$5*SIN(2*PI()*$C7348/365)</f>
        <v/>
      </c>
      <c r="L7348" s="7">
        <f>MAR1!$B$6+MAR1!$C$6*COS(2*PI()*$C7348/365)+MAR1!$D$6*SIN(2*PI()*$C7348/365)</f>
        <v/>
      </c>
      <c r="M7348" s="7">
        <f>MAR1!$B$7+MAR1!$C$7*COS(2*PI()*$C7348/365)+MAR1!$D$7*SIN(2*PI()*$C7348/365)</f>
        <v/>
      </c>
      <c r="N7348" s="7">
        <f>F7348-K7348</f>
        <v/>
      </c>
      <c r="O7348" s="7">
        <f>G7348-L7348</f>
        <v/>
      </c>
      <c r="P7348" s="7">
        <f>H7348-M7348</f>
        <v/>
      </c>
      <c r="Q7348" s="7">
        <f>IF($I7348=1,(N7348-MAR1!$B$11)/MAR1!$D$11,(N7348-MAR1!$C$11)/MAR1!$E$11)</f>
        <v/>
      </c>
      <c r="R7348" s="7">
        <f>IF($I7348=1,(O7348-MAR1!$B$12)/MAR1!$D$12,(O7348-MAR1!$C$12)/MAR1!$E$12)</f>
        <v/>
      </c>
      <c r="S7348" s="7">
        <f>IF($I7348=1,(P7348-MAR1!$B$13)/MAR1!$D$13,(P7348-MAR1!$C$13)/MAR1!$E$13)</f>
        <v/>
      </c>
    </row>
    <row r="7349">
      <c r="A7349" s="5" t="n">
        <v>7348</v>
      </c>
      <c r="B7349" s="5" t="n">
        <v>21</v>
      </c>
      <c r="C7349" s="5" t="n">
        <v>48</v>
      </c>
      <c r="D7349" s="5" t="n">
        <v>2</v>
      </c>
      <c r="E7349" s="5" t="n">
        <v>0</v>
      </c>
      <c r="F7349" s="5" t="n">
        <v>33.9</v>
      </c>
      <c r="G7349" s="5" t="n">
        <v>17</v>
      </c>
      <c r="H7349" s="5" t="n">
        <v>18.63</v>
      </c>
      <c r="I7349" s="6">
        <f>IF(E7349&gt;=Markov!$B$3,1,0)</f>
        <v/>
      </c>
      <c r="J7349" s="6">
        <f>I7348</f>
        <v/>
      </c>
      <c r="K7349" s="7">
        <f>MAR1!$B$5+MAR1!$C$5*COS(2*PI()*$C7349/365)+MAR1!$D$5*SIN(2*PI()*$C7349/365)</f>
        <v/>
      </c>
      <c r="L7349" s="7">
        <f>MAR1!$B$6+MAR1!$C$6*COS(2*PI()*$C7349/365)+MAR1!$D$6*SIN(2*PI()*$C7349/365)</f>
        <v/>
      </c>
      <c r="M7349" s="7">
        <f>MAR1!$B$7+MAR1!$C$7*COS(2*PI()*$C7349/365)+MAR1!$D$7*SIN(2*PI()*$C7349/365)</f>
        <v/>
      </c>
      <c r="N7349" s="7">
        <f>F7349-K7349</f>
        <v/>
      </c>
      <c r="O7349" s="7">
        <f>G7349-L7349</f>
        <v/>
      </c>
      <c r="P7349" s="7">
        <f>H7349-M7349</f>
        <v/>
      </c>
      <c r="Q7349" s="7">
        <f>IF($I7349=1,(N7349-MAR1!$B$11)/MAR1!$D$11,(N7349-MAR1!$C$11)/MAR1!$E$11)</f>
        <v/>
      </c>
      <c r="R7349" s="7">
        <f>IF($I7349=1,(O7349-MAR1!$B$12)/MAR1!$D$12,(O7349-MAR1!$C$12)/MAR1!$E$12)</f>
        <v/>
      </c>
      <c r="S7349" s="7">
        <f>IF($I7349=1,(P7349-MAR1!$B$13)/MAR1!$D$13,(P7349-MAR1!$C$13)/MAR1!$E$13)</f>
        <v/>
      </c>
    </row>
    <row r="7350">
      <c r="A7350" s="5" t="n">
        <v>7349</v>
      </c>
      <c r="B7350" s="5" t="n">
        <v>21</v>
      </c>
      <c r="C7350" s="5" t="n">
        <v>49</v>
      </c>
      <c r="D7350" s="5" t="n">
        <v>2</v>
      </c>
      <c r="E7350" s="5" t="n">
        <v>0</v>
      </c>
      <c r="F7350" s="5" t="n">
        <v>33.4</v>
      </c>
      <c r="G7350" s="5" t="n">
        <v>15.5</v>
      </c>
      <c r="H7350" s="5" t="n">
        <v>20.53</v>
      </c>
      <c r="I7350" s="6">
        <f>IF(E7350&gt;=Markov!$B$3,1,0)</f>
        <v/>
      </c>
      <c r="J7350" s="6">
        <f>I7349</f>
        <v/>
      </c>
      <c r="K7350" s="7">
        <f>MAR1!$B$5+MAR1!$C$5*COS(2*PI()*$C7350/365)+MAR1!$D$5*SIN(2*PI()*$C7350/365)</f>
        <v/>
      </c>
      <c r="L7350" s="7">
        <f>MAR1!$B$6+MAR1!$C$6*COS(2*PI()*$C7350/365)+MAR1!$D$6*SIN(2*PI()*$C7350/365)</f>
        <v/>
      </c>
      <c r="M7350" s="7">
        <f>MAR1!$B$7+MAR1!$C$7*COS(2*PI()*$C7350/365)+MAR1!$D$7*SIN(2*PI()*$C7350/365)</f>
        <v/>
      </c>
      <c r="N7350" s="7">
        <f>F7350-K7350</f>
        <v/>
      </c>
      <c r="O7350" s="7">
        <f>G7350-L7350</f>
        <v/>
      </c>
      <c r="P7350" s="7">
        <f>H7350-M7350</f>
        <v/>
      </c>
      <c r="Q7350" s="7">
        <f>IF($I7350=1,(N7350-MAR1!$B$11)/MAR1!$D$11,(N7350-MAR1!$C$11)/MAR1!$E$11)</f>
        <v/>
      </c>
      <c r="R7350" s="7">
        <f>IF($I7350=1,(O7350-MAR1!$B$12)/MAR1!$D$12,(O7350-MAR1!$C$12)/MAR1!$E$12)</f>
        <v/>
      </c>
      <c r="S7350" s="7">
        <f>IF($I7350=1,(P7350-MAR1!$B$13)/MAR1!$D$13,(P7350-MAR1!$C$13)/MAR1!$E$13)</f>
        <v/>
      </c>
    </row>
    <row r="7351">
      <c r="A7351" s="5" t="n">
        <v>7350</v>
      </c>
      <c r="B7351" s="5" t="n">
        <v>21</v>
      </c>
      <c r="C7351" s="5" t="n">
        <v>50</v>
      </c>
      <c r="D7351" s="5" t="n">
        <v>2</v>
      </c>
      <c r="E7351" s="5" t="n">
        <v>0</v>
      </c>
      <c r="F7351" s="5" t="n">
        <v>32.5</v>
      </c>
      <c r="G7351" s="5" t="n">
        <v>15.9</v>
      </c>
      <c r="H7351" s="5" t="n">
        <v>22.57</v>
      </c>
      <c r="I7351" s="6">
        <f>IF(E7351&gt;=Markov!$B$3,1,0)</f>
        <v/>
      </c>
      <c r="J7351" s="6">
        <f>I7350</f>
        <v/>
      </c>
      <c r="K7351" s="7">
        <f>MAR1!$B$5+MAR1!$C$5*COS(2*PI()*$C7351/365)+MAR1!$D$5*SIN(2*PI()*$C7351/365)</f>
        <v/>
      </c>
      <c r="L7351" s="7">
        <f>MAR1!$B$6+MAR1!$C$6*COS(2*PI()*$C7351/365)+MAR1!$D$6*SIN(2*PI()*$C7351/365)</f>
        <v/>
      </c>
      <c r="M7351" s="7">
        <f>MAR1!$B$7+MAR1!$C$7*COS(2*PI()*$C7351/365)+MAR1!$D$7*SIN(2*PI()*$C7351/365)</f>
        <v/>
      </c>
      <c r="N7351" s="7">
        <f>F7351-K7351</f>
        <v/>
      </c>
      <c r="O7351" s="7">
        <f>G7351-L7351</f>
        <v/>
      </c>
      <c r="P7351" s="7">
        <f>H7351-M7351</f>
        <v/>
      </c>
      <c r="Q7351" s="7">
        <f>IF($I7351=1,(N7351-MAR1!$B$11)/MAR1!$D$11,(N7351-MAR1!$C$11)/MAR1!$E$11)</f>
        <v/>
      </c>
      <c r="R7351" s="7">
        <f>IF($I7351=1,(O7351-MAR1!$B$12)/MAR1!$D$12,(O7351-MAR1!$C$12)/MAR1!$E$12)</f>
        <v/>
      </c>
      <c r="S7351" s="7">
        <f>IF($I7351=1,(P7351-MAR1!$B$13)/MAR1!$D$13,(P7351-MAR1!$C$13)/MAR1!$E$13)</f>
        <v/>
      </c>
    </row>
    <row r="7352">
      <c r="A7352" s="5" t="n">
        <v>7351</v>
      </c>
      <c r="B7352" s="5" t="n">
        <v>21</v>
      </c>
      <c r="C7352" s="5" t="n">
        <v>51</v>
      </c>
      <c r="D7352" s="5" t="n">
        <v>2</v>
      </c>
      <c r="E7352" s="5" t="n">
        <v>0</v>
      </c>
      <c r="F7352" s="5" t="n">
        <v>35.1</v>
      </c>
      <c r="G7352" s="5" t="n">
        <v>17.2</v>
      </c>
      <c r="H7352" s="5" t="n">
        <v>23.06</v>
      </c>
      <c r="I7352" s="6">
        <f>IF(E7352&gt;=Markov!$B$3,1,0)</f>
        <v/>
      </c>
      <c r="J7352" s="6">
        <f>I7351</f>
        <v/>
      </c>
      <c r="K7352" s="7">
        <f>MAR1!$B$5+MAR1!$C$5*COS(2*PI()*$C7352/365)+MAR1!$D$5*SIN(2*PI()*$C7352/365)</f>
        <v/>
      </c>
      <c r="L7352" s="7">
        <f>MAR1!$B$6+MAR1!$C$6*COS(2*PI()*$C7352/365)+MAR1!$D$6*SIN(2*PI()*$C7352/365)</f>
        <v/>
      </c>
      <c r="M7352" s="7">
        <f>MAR1!$B$7+MAR1!$C$7*COS(2*PI()*$C7352/365)+MAR1!$D$7*SIN(2*PI()*$C7352/365)</f>
        <v/>
      </c>
      <c r="N7352" s="7">
        <f>F7352-K7352</f>
        <v/>
      </c>
      <c r="O7352" s="7">
        <f>G7352-L7352</f>
        <v/>
      </c>
      <c r="P7352" s="7">
        <f>H7352-M7352</f>
        <v/>
      </c>
      <c r="Q7352" s="7">
        <f>IF($I7352=1,(N7352-MAR1!$B$11)/MAR1!$D$11,(N7352-MAR1!$C$11)/MAR1!$E$11)</f>
        <v/>
      </c>
      <c r="R7352" s="7">
        <f>IF($I7352=1,(O7352-MAR1!$B$12)/MAR1!$D$12,(O7352-MAR1!$C$12)/MAR1!$E$12)</f>
        <v/>
      </c>
      <c r="S7352" s="7">
        <f>IF($I7352=1,(P7352-MAR1!$B$13)/MAR1!$D$13,(P7352-MAR1!$C$13)/MAR1!$E$13)</f>
        <v/>
      </c>
    </row>
    <row r="7353">
      <c r="A7353" s="5" t="n">
        <v>7352</v>
      </c>
      <c r="B7353" s="5" t="n">
        <v>21</v>
      </c>
      <c r="C7353" s="5" t="n">
        <v>52</v>
      </c>
      <c r="D7353" s="5" t="n">
        <v>2</v>
      </c>
      <c r="E7353" s="5" t="n">
        <v>0</v>
      </c>
      <c r="F7353" s="5" t="n">
        <v>35.5</v>
      </c>
      <c r="G7353" s="5" t="n">
        <v>18.7</v>
      </c>
      <c r="H7353" s="5" t="n">
        <v>17.66</v>
      </c>
      <c r="I7353" s="6">
        <f>IF(E7353&gt;=Markov!$B$3,1,0)</f>
        <v/>
      </c>
      <c r="J7353" s="6">
        <f>I7352</f>
        <v/>
      </c>
      <c r="K7353" s="7">
        <f>MAR1!$B$5+MAR1!$C$5*COS(2*PI()*$C7353/365)+MAR1!$D$5*SIN(2*PI()*$C7353/365)</f>
        <v/>
      </c>
      <c r="L7353" s="7">
        <f>MAR1!$B$6+MAR1!$C$6*COS(2*PI()*$C7353/365)+MAR1!$D$6*SIN(2*PI()*$C7353/365)</f>
        <v/>
      </c>
      <c r="M7353" s="7">
        <f>MAR1!$B$7+MAR1!$C$7*COS(2*PI()*$C7353/365)+MAR1!$D$7*SIN(2*PI()*$C7353/365)</f>
        <v/>
      </c>
      <c r="N7353" s="7">
        <f>F7353-K7353</f>
        <v/>
      </c>
      <c r="O7353" s="7">
        <f>G7353-L7353</f>
        <v/>
      </c>
      <c r="P7353" s="7">
        <f>H7353-M7353</f>
        <v/>
      </c>
      <c r="Q7353" s="7">
        <f>IF($I7353=1,(N7353-MAR1!$B$11)/MAR1!$D$11,(N7353-MAR1!$C$11)/MAR1!$E$11)</f>
        <v/>
      </c>
      <c r="R7353" s="7">
        <f>IF($I7353=1,(O7353-MAR1!$B$12)/MAR1!$D$12,(O7353-MAR1!$C$12)/MAR1!$E$12)</f>
        <v/>
      </c>
      <c r="S7353" s="7">
        <f>IF($I7353=1,(P7353-MAR1!$B$13)/MAR1!$D$13,(P7353-MAR1!$C$13)/MAR1!$E$13)</f>
        <v/>
      </c>
    </row>
    <row r="7354">
      <c r="A7354" s="5" t="n">
        <v>7353</v>
      </c>
      <c r="B7354" s="5" t="n">
        <v>21</v>
      </c>
      <c r="C7354" s="5" t="n">
        <v>53</v>
      </c>
      <c r="D7354" s="5" t="n">
        <v>2</v>
      </c>
      <c r="E7354" s="5" t="n">
        <v>0</v>
      </c>
      <c r="F7354" s="5" t="n">
        <v>33.8</v>
      </c>
      <c r="G7354" s="5" t="n">
        <v>17.5</v>
      </c>
      <c r="H7354" s="5" t="n">
        <v>18.74</v>
      </c>
      <c r="I7354" s="6">
        <f>IF(E7354&gt;=Markov!$B$3,1,0)</f>
        <v/>
      </c>
      <c r="J7354" s="6">
        <f>I7353</f>
        <v/>
      </c>
      <c r="K7354" s="7">
        <f>MAR1!$B$5+MAR1!$C$5*COS(2*PI()*$C7354/365)+MAR1!$D$5*SIN(2*PI()*$C7354/365)</f>
        <v/>
      </c>
      <c r="L7354" s="7">
        <f>MAR1!$B$6+MAR1!$C$6*COS(2*PI()*$C7354/365)+MAR1!$D$6*SIN(2*PI()*$C7354/365)</f>
        <v/>
      </c>
      <c r="M7354" s="7">
        <f>MAR1!$B$7+MAR1!$C$7*COS(2*PI()*$C7354/365)+MAR1!$D$7*SIN(2*PI()*$C7354/365)</f>
        <v/>
      </c>
      <c r="N7354" s="7">
        <f>F7354-K7354</f>
        <v/>
      </c>
      <c r="O7354" s="7">
        <f>G7354-L7354</f>
        <v/>
      </c>
      <c r="P7354" s="7">
        <f>H7354-M7354</f>
        <v/>
      </c>
      <c r="Q7354" s="7">
        <f>IF($I7354=1,(N7354-MAR1!$B$11)/MAR1!$D$11,(N7354-MAR1!$C$11)/MAR1!$E$11)</f>
        <v/>
      </c>
      <c r="R7354" s="7">
        <f>IF($I7354=1,(O7354-MAR1!$B$12)/MAR1!$D$12,(O7354-MAR1!$C$12)/MAR1!$E$12)</f>
        <v/>
      </c>
      <c r="S7354" s="7">
        <f>IF($I7354=1,(P7354-MAR1!$B$13)/MAR1!$D$13,(P7354-MAR1!$C$13)/MAR1!$E$13)</f>
        <v/>
      </c>
    </row>
    <row r="7355">
      <c r="A7355" s="5" t="n">
        <v>7354</v>
      </c>
      <c r="B7355" s="5" t="n">
        <v>21</v>
      </c>
      <c r="C7355" s="5" t="n">
        <v>54</v>
      </c>
      <c r="D7355" s="5" t="n">
        <v>2</v>
      </c>
      <c r="E7355" s="5" t="n">
        <v>0</v>
      </c>
      <c r="F7355" s="5" t="n">
        <v>39.5</v>
      </c>
      <c r="G7355" s="5" t="n">
        <v>21.2</v>
      </c>
      <c r="H7355" s="5" t="n">
        <v>22.03</v>
      </c>
      <c r="I7355" s="6">
        <f>IF(E7355&gt;=Markov!$B$3,1,0)</f>
        <v/>
      </c>
      <c r="J7355" s="6">
        <f>I7354</f>
        <v/>
      </c>
      <c r="K7355" s="7">
        <f>MAR1!$B$5+MAR1!$C$5*COS(2*PI()*$C7355/365)+MAR1!$D$5*SIN(2*PI()*$C7355/365)</f>
        <v/>
      </c>
      <c r="L7355" s="7">
        <f>MAR1!$B$6+MAR1!$C$6*COS(2*PI()*$C7355/365)+MAR1!$D$6*SIN(2*PI()*$C7355/365)</f>
        <v/>
      </c>
      <c r="M7355" s="7">
        <f>MAR1!$B$7+MAR1!$C$7*COS(2*PI()*$C7355/365)+MAR1!$D$7*SIN(2*PI()*$C7355/365)</f>
        <v/>
      </c>
      <c r="N7355" s="7">
        <f>F7355-K7355</f>
        <v/>
      </c>
      <c r="O7355" s="7">
        <f>G7355-L7355</f>
        <v/>
      </c>
      <c r="P7355" s="7">
        <f>H7355-M7355</f>
        <v/>
      </c>
      <c r="Q7355" s="7">
        <f>IF($I7355=1,(N7355-MAR1!$B$11)/MAR1!$D$11,(N7355-MAR1!$C$11)/MAR1!$E$11)</f>
        <v/>
      </c>
      <c r="R7355" s="7">
        <f>IF($I7355=1,(O7355-MAR1!$B$12)/MAR1!$D$12,(O7355-MAR1!$C$12)/MAR1!$E$12)</f>
        <v/>
      </c>
      <c r="S7355" s="7">
        <f>IF($I7355=1,(P7355-MAR1!$B$13)/MAR1!$D$13,(P7355-MAR1!$C$13)/MAR1!$E$13)</f>
        <v/>
      </c>
    </row>
    <row r="7356">
      <c r="A7356" s="5" t="n">
        <v>7355</v>
      </c>
      <c r="B7356" s="5" t="n">
        <v>21</v>
      </c>
      <c r="C7356" s="5" t="n">
        <v>55</v>
      </c>
      <c r="D7356" s="5" t="n">
        <v>2</v>
      </c>
      <c r="E7356" s="5" t="n">
        <v>0</v>
      </c>
      <c r="F7356" s="5" t="n">
        <v>34.3</v>
      </c>
      <c r="G7356" s="5" t="n">
        <v>17.2</v>
      </c>
      <c r="H7356" s="5" t="n">
        <v>25.44</v>
      </c>
      <c r="I7356" s="6">
        <f>IF(E7356&gt;=Markov!$B$3,1,0)</f>
        <v/>
      </c>
      <c r="J7356" s="6">
        <f>I7355</f>
        <v/>
      </c>
      <c r="K7356" s="7">
        <f>MAR1!$B$5+MAR1!$C$5*COS(2*PI()*$C7356/365)+MAR1!$D$5*SIN(2*PI()*$C7356/365)</f>
        <v/>
      </c>
      <c r="L7356" s="7">
        <f>MAR1!$B$6+MAR1!$C$6*COS(2*PI()*$C7356/365)+MAR1!$D$6*SIN(2*PI()*$C7356/365)</f>
        <v/>
      </c>
      <c r="M7356" s="7">
        <f>MAR1!$B$7+MAR1!$C$7*COS(2*PI()*$C7356/365)+MAR1!$D$7*SIN(2*PI()*$C7356/365)</f>
        <v/>
      </c>
      <c r="N7356" s="7">
        <f>F7356-K7356</f>
        <v/>
      </c>
      <c r="O7356" s="7">
        <f>G7356-L7356</f>
        <v/>
      </c>
      <c r="P7356" s="7">
        <f>H7356-M7356</f>
        <v/>
      </c>
      <c r="Q7356" s="7">
        <f>IF($I7356=1,(N7356-MAR1!$B$11)/MAR1!$D$11,(N7356-MAR1!$C$11)/MAR1!$E$11)</f>
        <v/>
      </c>
      <c r="R7356" s="7">
        <f>IF($I7356=1,(O7356-MAR1!$B$12)/MAR1!$D$12,(O7356-MAR1!$C$12)/MAR1!$E$12)</f>
        <v/>
      </c>
      <c r="S7356" s="7">
        <f>IF($I7356=1,(P7356-MAR1!$B$13)/MAR1!$D$13,(P7356-MAR1!$C$13)/MAR1!$E$13)</f>
        <v/>
      </c>
    </row>
    <row r="7357">
      <c r="A7357" s="5" t="n">
        <v>7356</v>
      </c>
      <c r="B7357" s="5" t="n">
        <v>21</v>
      </c>
      <c r="C7357" s="5" t="n">
        <v>56</v>
      </c>
      <c r="D7357" s="5" t="n">
        <v>2</v>
      </c>
      <c r="E7357" s="5" t="n">
        <v>0</v>
      </c>
      <c r="F7357" s="5" t="n">
        <v>34.1</v>
      </c>
      <c r="G7357" s="5" t="n">
        <v>17</v>
      </c>
      <c r="H7357" s="5" t="n">
        <v>21.23</v>
      </c>
      <c r="I7357" s="6">
        <f>IF(E7357&gt;=Markov!$B$3,1,0)</f>
        <v/>
      </c>
      <c r="J7357" s="6">
        <f>I7356</f>
        <v/>
      </c>
      <c r="K7357" s="7">
        <f>MAR1!$B$5+MAR1!$C$5*COS(2*PI()*$C7357/365)+MAR1!$D$5*SIN(2*PI()*$C7357/365)</f>
        <v/>
      </c>
      <c r="L7357" s="7">
        <f>MAR1!$B$6+MAR1!$C$6*COS(2*PI()*$C7357/365)+MAR1!$D$6*SIN(2*PI()*$C7357/365)</f>
        <v/>
      </c>
      <c r="M7357" s="7">
        <f>MAR1!$B$7+MAR1!$C$7*COS(2*PI()*$C7357/365)+MAR1!$D$7*SIN(2*PI()*$C7357/365)</f>
        <v/>
      </c>
      <c r="N7357" s="7">
        <f>F7357-K7357</f>
        <v/>
      </c>
      <c r="O7357" s="7">
        <f>G7357-L7357</f>
        <v/>
      </c>
      <c r="P7357" s="7">
        <f>H7357-M7357</f>
        <v/>
      </c>
      <c r="Q7357" s="7">
        <f>IF($I7357=1,(N7357-MAR1!$B$11)/MAR1!$D$11,(N7357-MAR1!$C$11)/MAR1!$E$11)</f>
        <v/>
      </c>
      <c r="R7357" s="7">
        <f>IF($I7357=1,(O7357-MAR1!$B$12)/MAR1!$D$12,(O7357-MAR1!$C$12)/MAR1!$E$12)</f>
        <v/>
      </c>
      <c r="S7357" s="7">
        <f>IF($I7357=1,(P7357-MAR1!$B$13)/MAR1!$D$13,(P7357-MAR1!$C$13)/MAR1!$E$13)</f>
        <v/>
      </c>
    </row>
    <row r="7358">
      <c r="A7358" s="5" t="n">
        <v>7357</v>
      </c>
      <c r="B7358" s="5" t="n">
        <v>21</v>
      </c>
      <c r="C7358" s="5" t="n">
        <v>57</v>
      </c>
      <c r="D7358" s="5" t="n">
        <v>2</v>
      </c>
      <c r="E7358" s="5" t="n">
        <v>0</v>
      </c>
      <c r="F7358" s="5" t="n">
        <v>31.4</v>
      </c>
      <c r="G7358" s="5" t="n">
        <v>16.9</v>
      </c>
      <c r="H7358" s="5" t="n">
        <v>17.76</v>
      </c>
      <c r="I7358" s="6">
        <f>IF(E7358&gt;=Markov!$B$3,1,0)</f>
        <v/>
      </c>
      <c r="J7358" s="6">
        <f>I7357</f>
        <v/>
      </c>
      <c r="K7358" s="7">
        <f>MAR1!$B$5+MAR1!$C$5*COS(2*PI()*$C7358/365)+MAR1!$D$5*SIN(2*PI()*$C7358/365)</f>
        <v/>
      </c>
      <c r="L7358" s="7">
        <f>MAR1!$B$6+MAR1!$C$6*COS(2*PI()*$C7358/365)+MAR1!$D$6*SIN(2*PI()*$C7358/365)</f>
        <v/>
      </c>
      <c r="M7358" s="7">
        <f>MAR1!$B$7+MAR1!$C$7*COS(2*PI()*$C7358/365)+MAR1!$D$7*SIN(2*PI()*$C7358/365)</f>
        <v/>
      </c>
      <c r="N7358" s="7">
        <f>F7358-K7358</f>
        <v/>
      </c>
      <c r="O7358" s="7">
        <f>G7358-L7358</f>
        <v/>
      </c>
      <c r="P7358" s="7">
        <f>H7358-M7358</f>
        <v/>
      </c>
      <c r="Q7358" s="7">
        <f>IF($I7358=1,(N7358-MAR1!$B$11)/MAR1!$D$11,(N7358-MAR1!$C$11)/MAR1!$E$11)</f>
        <v/>
      </c>
      <c r="R7358" s="7">
        <f>IF($I7358=1,(O7358-MAR1!$B$12)/MAR1!$D$12,(O7358-MAR1!$C$12)/MAR1!$E$12)</f>
        <v/>
      </c>
      <c r="S7358" s="7">
        <f>IF($I7358=1,(P7358-MAR1!$B$13)/MAR1!$D$13,(P7358-MAR1!$C$13)/MAR1!$E$13)</f>
        <v/>
      </c>
    </row>
    <row r="7359">
      <c r="A7359" s="5" t="n">
        <v>7358</v>
      </c>
      <c r="B7359" s="5" t="n">
        <v>21</v>
      </c>
      <c r="C7359" s="5" t="n">
        <v>58</v>
      </c>
      <c r="D7359" s="5" t="n">
        <v>2</v>
      </c>
      <c r="E7359" s="5" t="n">
        <v>0</v>
      </c>
      <c r="F7359" s="5" t="n">
        <v>29.9</v>
      </c>
      <c r="G7359" s="5" t="n">
        <v>18.1</v>
      </c>
      <c r="H7359" s="5" t="n">
        <v>20.41</v>
      </c>
      <c r="I7359" s="6">
        <f>IF(E7359&gt;=Markov!$B$3,1,0)</f>
        <v/>
      </c>
      <c r="J7359" s="6">
        <f>I7358</f>
        <v/>
      </c>
      <c r="K7359" s="7">
        <f>MAR1!$B$5+MAR1!$C$5*COS(2*PI()*$C7359/365)+MAR1!$D$5*SIN(2*PI()*$C7359/365)</f>
        <v/>
      </c>
      <c r="L7359" s="7">
        <f>MAR1!$B$6+MAR1!$C$6*COS(2*PI()*$C7359/365)+MAR1!$D$6*SIN(2*PI()*$C7359/365)</f>
        <v/>
      </c>
      <c r="M7359" s="7">
        <f>MAR1!$B$7+MAR1!$C$7*COS(2*PI()*$C7359/365)+MAR1!$D$7*SIN(2*PI()*$C7359/365)</f>
        <v/>
      </c>
      <c r="N7359" s="7">
        <f>F7359-K7359</f>
        <v/>
      </c>
      <c r="O7359" s="7">
        <f>G7359-L7359</f>
        <v/>
      </c>
      <c r="P7359" s="7">
        <f>H7359-M7359</f>
        <v/>
      </c>
      <c r="Q7359" s="7">
        <f>IF($I7359=1,(N7359-MAR1!$B$11)/MAR1!$D$11,(N7359-MAR1!$C$11)/MAR1!$E$11)</f>
        <v/>
      </c>
      <c r="R7359" s="7">
        <f>IF($I7359=1,(O7359-MAR1!$B$12)/MAR1!$D$12,(O7359-MAR1!$C$12)/MAR1!$E$12)</f>
        <v/>
      </c>
      <c r="S7359" s="7">
        <f>IF($I7359=1,(P7359-MAR1!$B$13)/MAR1!$D$13,(P7359-MAR1!$C$13)/MAR1!$E$13)</f>
        <v/>
      </c>
    </row>
    <row r="7360">
      <c r="A7360" s="5" t="n">
        <v>7359</v>
      </c>
      <c r="B7360" s="5" t="n">
        <v>21</v>
      </c>
      <c r="C7360" s="5" t="n">
        <v>59</v>
      </c>
      <c r="D7360" s="5" t="n">
        <v>2</v>
      </c>
      <c r="E7360" s="5" t="n">
        <v>0</v>
      </c>
      <c r="F7360" s="5" t="n">
        <v>32.6</v>
      </c>
      <c r="G7360" s="5" t="n">
        <v>17.4</v>
      </c>
      <c r="H7360" s="5" t="n">
        <v>22.21</v>
      </c>
      <c r="I7360" s="6">
        <f>IF(E7360&gt;=Markov!$B$3,1,0)</f>
        <v/>
      </c>
      <c r="J7360" s="6">
        <f>I7359</f>
        <v/>
      </c>
      <c r="K7360" s="7">
        <f>MAR1!$B$5+MAR1!$C$5*COS(2*PI()*$C7360/365)+MAR1!$D$5*SIN(2*PI()*$C7360/365)</f>
        <v/>
      </c>
      <c r="L7360" s="7">
        <f>MAR1!$B$6+MAR1!$C$6*COS(2*PI()*$C7360/365)+MAR1!$D$6*SIN(2*PI()*$C7360/365)</f>
        <v/>
      </c>
      <c r="M7360" s="7">
        <f>MAR1!$B$7+MAR1!$C$7*COS(2*PI()*$C7360/365)+MAR1!$D$7*SIN(2*PI()*$C7360/365)</f>
        <v/>
      </c>
      <c r="N7360" s="7">
        <f>F7360-K7360</f>
        <v/>
      </c>
      <c r="O7360" s="7">
        <f>G7360-L7360</f>
        <v/>
      </c>
      <c r="P7360" s="7">
        <f>H7360-M7360</f>
        <v/>
      </c>
      <c r="Q7360" s="7">
        <f>IF($I7360=1,(N7360-MAR1!$B$11)/MAR1!$D$11,(N7360-MAR1!$C$11)/MAR1!$E$11)</f>
        <v/>
      </c>
      <c r="R7360" s="7">
        <f>IF($I7360=1,(O7360-MAR1!$B$12)/MAR1!$D$12,(O7360-MAR1!$C$12)/MAR1!$E$12)</f>
        <v/>
      </c>
      <c r="S7360" s="7">
        <f>IF($I7360=1,(P7360-MAR1!$B$13)/MAR1!$D$13,(P7360-MAR1!$C$13)/MAR1!$E$13)</f>
        <v/>
      </c>
    </row>
    <row r="7361">
      <c r="A7361" s="5" t="n">
        <v>7360</v>
      </c>
      <c r="B7361" s="5" t="n">
        <v>21</v>
      </c>
      <c r="C7361" s="5" t="n">
        <v>60</v>
      </c>
      <c r="D7361" s="5" t="n">
        <v>3</v>
      </c>
      <c r="E7361" s="5" t="n">
        <v>0</v>
      </c>
      <c r="F7361" s="5" t="n">
        <v>34.5</v>
      </c>
      <c r="G7361" s="5" t="n">
        <v>19.6</v>
      </c>
      <c r="H7361" s="5" t="n">
        <v>18.09</v>
      </c>
      <c r="I7361" s="6">
        <f>IF(E7361&gt;=Markov!$B$3,1,0)</f>
        <v/>
      </c>
      <c r="J7361" s="6">
        <f>I7360</f>
        <v/>
      </c>
      <c r="K7361" s="7">
        <f>MAR1!$B$5+MAR1!$C$5*COS(2*PI()*$C7361/365)+MAR1!$D$5*SIN(2*PI()*$C7361/365)</f>
        <v/>
      </c>
      <c r="L7361" s="7">
        <f>MAR1!$B$6+MAR1!$C$6*COS(2*PI()*$C7361/365)+MAR1!$D$6*SIN(2*PI()*$C7361/365)</f>
        <v/>
      </c>
      <c r="M7361" s="7">
        <f>MAR1!$B$7+MAR1!$C$7*COS(2*PI()*$C7361/365)+MAR1!$D$7*SIN(2*PI()*$C7361/365)</f>
        <v/>
      </c>
      <c r="N7361" s="7">
        <f>F7361-K7361</f>
        <v/>
      </c>
      <c r="O7361" s="7">
        <f>G7361-L7361</f>
        <v/>
      </c>
      <c r="P7361" s="7">
        <f>H7361-M7361</f>
        <v/>
      </c>
      <c r="Q7361" s="7">
        <f>IF($I7361=1,(N7361-MAR1!$B$11)/MAR1!$D$11,(N7361-MAR1!$C$11)/MAR1!$E$11)</f>
        <v/>
      </c>
      <c r="R7361" s="7">
        <f>IF($I7361=1,(O7361-MAR1!$B$12)/MAR1!$D$12,(O7361-MAR1!$C$12)/MAR1!$E$12)</f>
        <v/>
      </c>
      <c r="S7361" s="7">
        <f>IF($I7361=1,(P7361-MAR1!$B$13)/MAR1!$D$13,(P7361-MAR1!$C$13)/MAR1!$E$13)</f>
        <v/>
      </c>
    </row>
    <row r="7362">
      <c r="A7362" s="5" t="n">
        <v>7361</v>
      </c>
      <c r="B7362" s="5" t="n">
        <v>21</v>
      </c>
      <c r="C7362" s="5" t="n">
        <v>61</v>
      </c>
      <c r="D7362" s="5" t="n">
        <v>3</v>
      </c>
      <c r="E7362" s="5" t="n">
        <v>0</v>
      </c>
      <c r="F7362" s="5" t="n">
        <v>36.5</v>
      </c>
      <c r="G7362" s="5" t="n">
        <v>19</v>
      </c>
      <c r="H7362" s="5" t="n">
        <v>21.72</v>
      </c>
      <c r="I7362" s="6">
        <f>IF(E7362&gt;=Markov!$B$3,1,0)</f>
        <v/>
      </c>
      <c r="J7362" s="6">
        <f>I7361</f>
        <v/>
      </c>
      <c r="K7362" s="7">
        <f>MAR1!$B$5+MAR1!$C$5*COS(2*PI()*$C7362/365)+MAR1!$D$5*SIN(2*PI()*$C7362/365)</f>
        <v/>
      </c>
      <c r="L7362" s="7">
        <f>MAR1!$B$6+MAR1!$C$6*COS(2*PI()*$C7362/365)+MAR1!$D$6*SIN(2*PI()*$C7362/365)</f>
        <v/>
      </c>
      <c r="M7362" s="7">
        <f>MAR1!$B$7+MAR1!$C$7*COS(2*PI()*$C7362/365)+MAR1!$D$7*SIN(2*PI()*$C7362/365)</f>
        <v/>
      </c>
      <c r="N7362" s="7">
        <f>F7362-K7362</f>
        <v/>
      </c>
      <c r="O7362" s="7">
        <f>G7362-L7362</f>
        <v/>
      </c>
      <c r="P7362" s="7">
        <f>H7362-M7362</f>
        <v/>
      </c>
      <c r="Q7362" s="7">
        <f>IF($I7362=1,(N7362-MAR1!$B$11)/MAR1!$D$11,(N7362-MAR1!$C$11)/MAR1!$E$11)</f>
        <v/>
      </c>
      <c r="R7362" s="7">
        <f>IF($I7362=1,(O7362-MAR1!$B$12)/MAR1!$D$12,(O7362-MAR1!$C$12)/MAR1!$E$12)</f>
        <v/>
      </c>
      <c r="S7362" s="7">
        <f>IF($I7362=1,(P7362-MAR1!$B$13)/MAR1!$D$13,(P7362-MAR1!$C$13)/MAR1!$E$13)</f>
        <v/>
      </c>
    </row>
    <row r="7363">
      <c r="A7363" s="5" t="n">
        <v>7362</v>
      </c>
      <c r="B7363" s="5" t="n">
        <v>21</v>
      </c>
      <c r="C7363" s="5" t="n">
        <v>62</v>
      </c>
      <c r="D7363" s="5" t="n">
        <v>3</v>
      </c>
      <c r="E7363" s="5" t="n">
        <v>0</v>
      </c>
      <c r="F7363" s="5" t="n">
        <v>37</v>
      </c>
      <c r="G7363" s="5" t="n">
        <v>19.4</v>
      </c>
      <c r="H7363" s="5" t="n">
        <v>20.13</v>
      </c>
      <c r="I7363" s="6">
        <f>IF(E7363&gt;=Markov!$B$3,1,0)</f>
        <v/>
      </c>
      <c r="J7363" s="6">
        <f>I7362</f>
        <v/>
      </c>
      <c r="K7363" s="7">
        <f>MAR1!$B$5+MAR1!$C$5*COS(2*PI()*$C7363/365)+MAR1!$D$5*SIN(2*PI()*$C7363/365)</f>
        <v/>
      </c>
      <c r="L7363" s="7">
        <f>MAR1!$B$6+MAR1!$C$6*COS(2*PI()*$C7363/365)+MAR1!$D$6*SIN(2*PI()*$C7363/365)</f>
        <v/>
      </c>
      <c r="M7363" s="7">
        <f>MAR1!$B$7+MAR1!$C$7*COS(2*PI()*$C7363/365)+MAR1!$D$7*SIN(2*PI()*$C7363/365)</f>
        <v/>
      </c>
      <c r="N7363" s="7">
        <f>F7363-K7363</f>
        <v/>
      </c>
      <c r="O7363" s="7">
        <f>G7363-L7363</f>
        <v/>
      </c>
      <c r="P7363" s="7">
        <f>H7363-M7363</f>
        <v/>
      </c>
      <c r="Q7363" s="7">
        <f>IF($I7363=1,(N7363-MAR1!$B$11)/MAR1!$D$11,(N7363-MAR1!$C$11)/MAR1!$E$11)</f>
        <v/>
      </c>
      <c r="R7363" s="7">
        <f>IF($I7363=1,(O7363-MAR1!$B$12)/MAR1!$D$12,(O7363-MAR1!$C$12)/MAR1!$E$12)</f>
        <v/>
      </c>
      <c r="S7363" s="7">
        <f>IF($I7363=1,(P7363-MAR1!$B$13)/MAR1!$D$13,(P7363-MAR1!$C$13)/MAR1!$E$13)</f>
        <v/>
      </c>
    </row>
    <row r="7364">
      <c r="A7364" s="5" t="n">
        <v>7363</v>
      </c>
      <c r="B7364" s="5" t="n">
        <v>21</v>
      </c>
      <c r="C7364" s="5" t="n">
        <v>63</v>
      </c>
      <c r="D7364" s="5" t="n">
        <v>3</v>
      </c>
      <c r="E7364" s="5" t="n">
        <v>0</v>
      </c>
      <c r="F7364" s="5" t="n">
        <v>37.4</v>
      </c>
      <c r="G7364" s="5" t="n">
        <v>20.4</v>
      </c>
      <c r="H7364" s="5" t="n">
        <v>21.82</v>
      </c>
      <c r="I7364" s="6">
        <f>IF(E7364&gt;=Markov!$B$3,1,0)</f>
        <v/>
      </c>
      <c r="J7364" s="6">
        <f>I7363</f>
        <v/>
      </c>
      <c r="K7364" s="7">
        <f>MAR1!$B$5+MAR1!$C$5*COS(2*PI()*$C7364/365)+MAR1!$D$5*SIN(2*PI()*$C7364/365)</f>
        <v/>
      </c>
      <c r="L7364" s="7">
        <f>MAR1!$B$6+MAR1!$C$6*COS(2*PI()*$C7364/365)+MAR1!$D$6*SIN(2*PI()*$C7364/365)</f>
        <v/>
      </c>
      <c r="M7364" s="7">
        <f>MAR1!$B$7+MAR1!$C$7*COS(2*PI()*$C7364/365)+MAR1!$D$7*SIN(2*PI()*$C7364/365)</f>
        <v/>
      </c>
      <c r="N7364" s="7">
        <f>F7364-K7364</f>
        <v/>
      </c>
      <c r="O7364" s="7">
        <f>G7364-L7364</f>
        <v/>
      </c>
      <c r="P7364" s="7">
        <f>H7364-M7364</f>
        <v/>
      </c>
      <c r="Q7364" s="7">
        <f>IF($I7364=1,(N7364-MAR1!$B$11)/MAR1!$D$11,(N7364-MAR1!$C$11)/MAR1!$E$11)</f>
        <v/>
      </c>
      <c r="R7364" s="7">
        <f>IF($I7364=1,(O7364-MAR1!$B$12)/MAR1!$D$12,(O7364-MAR1!$C$12)/MAR1!$E$12)</f>
        <v/>
      </c>
      <c r="S7364" s="7">
        <f>IF($I7364=1,(P7364-MAR1!$B$13)/MAR1!$D$13,(P7364-MAR1!$C$13)/MAR1!$E$13)</f>
        <v/>
      </c>
    </row>
    <row r="7365">
      <c r="A7365" s="5" t="n">
        <v>7364</v>
      </c>
      <c r="B7365" s="5" t="n">
        <v>21</v>
      </c>
      <c r="C7365" s="5" t="n">
        <v>64</v>
      </c>
      <c r="D7365" s="5" t="n">
        <v>3</v>
      </c>
      <c r="E7365" s="5" t="n">
        <v>0</v>
      </c>
      <c r="F7365" s="5" t="n">
        <v>35.9</v>
      </c>
      <c r="G7365" s="5" t="n">
        <v>18.7</v>
      </c>
      <c r="H7365" s="5" t="n">
        <v>15.88</v>
      </c>
      <c r="I7365" s="6">
        <f>IF(E7365&gt;=Markov!$B$3,1,0)</f>
        <v/>
      </c>
      <c r="J7365" s="6">
        <f>I7364</f>
        <v/>
      </c>
      <c r="K7365" s="7">
        <f>MAR1!$B$5+MAR1!$C$5*COS(2*PI()*$C7365/365)+MAR1!$D$5*SIN(2*PI()*$C7365/365)</f>
        <v/>
      </c>
      <c r="L7365" s="7">
        <f>MAR1!$B$6+MAR1!$C$6*COS(2*PI()*$C7365/365)+MAR1!$D$6*SIN(2*PI()*$C7365/365)</f>
        <v/>
      </c>
      <c r="M7365" s="7">
        <f>MAR1!$B$7+MAR1!$C$7*COS(2*PI()*$C7365/365)+MAR1!$D$7*SIN(2*PI()*$C7365/365)</f>
        <v/>
      </c>
      <c r="N7365" s="7">
        <f>F7365-K7365</f>
        <v/>
      </c>
      <c r="O7365" s="7">
        <f>G7365-L7365</f>
        <v/>
      </c>
      <c r="P7365" s="7">
        <f>H7365-M7365</f>
        <v/>
      </c>
      <c r="Q7365" s="7">
        <f>IF($I7365=1,(N7365-MAR1!$B$11)/MAR1!$D$11,(N7365-MAR1!$C$11)/MAR1!$E$11)</f>
        <v/>
      </c>
      <c r="R7365" s="7">
        <f>IF($I7365=1,(O7365-MAR1!$B$12)/MAR1!$D$12,(O7365-MAR1!$C$12)/MAR1!$E$12)</f>
        <v/>
      </c>
      <c r="S7365" s="7">
        <f>IF($I7365=1,(P7365-MAR1!$B$13)/MAR1!$D$13,(P7365-MAR1!$C$13)/MAR1!$E$13)</f>
        <v/>
      </c>
    </row>
    <row r="7366">
      <c r="A7366" s="5" t="n">
        <v>7365</v>
      </c>
      <c r="B7366" s="5" t="n">
        <v>21</v>
      </c>
      <c r="C7366" s="5" t="n">
        <v>65</v>
      </c>
      <c r="D7366" s="5" t="n">
        <v>3</v>
      </c>
      <c r="E7366" s="5" t="n">
        <v>0</v>
      </c>
      <c r="F7366" s="5" t="n">
        <v>33.5</v>
      </c>
      <c r="G7366" s="5" t="n">
        <v>17.7</v>
      </c>
      <c r="H7366" s="5" t="n">
        <v>18.56</v>
      </c>
      <c r="I7366" s="6">
        <f>IF(E7366&gt;=Markov!$B$3,1,0)</f>
        <v/>
      </c>
      <c r="J7366" s="6">
        <f>I7365</f>
        <v/>
      </c>
      <c r="K7366" s="7">
        <f>MAR1!$B$5+MAR1!$C$5*COS(2*PI()*$C7366/365)+MAR1!$D$5*SIN(2*PI()*$C7366/365)</f>
        <v/>
      </c>
      <c r="L7366" s="7">
        <f>MAR1!$B$6+MAR1!$C$6*COS(2*PI()*$C7366/365)+MAR1!$D$6*SIN(2*PI()*$C7366/365)</f>
        <v/>
      </c>
      <c r="M7366" s="7">
        <f>MAR1!$B$7+MAR1!$C$7*COS(2*PI()*$C7366/365)+MAR1!$D$7*SIN(2*PI()*$C7366/365)</f>
        <v/>
      </c>
      <c r="N7366" s="7">
        <f>F7366-K7366</f>
        <v/>
      </c>
      <c r="O7366" s="7">
        <f>G7366-L7366</f>
        <v/>
      </c>
      <c r="P7366" s="7">
        <f>H7366-M7366</f>
        <v/>
      </c>
      <c r="Q7366" s="7">
        <f>IF($I7366=1,(N7366-MAR1!$B$11)/MAR1!$D$11,(N7366-MAR1!$C$11)/MAR1!$E$11)</f>
        <v/>
      </c>
      <c r="R7366" s="7">
        <f>IF($I7366=1,(O7366-MAR1!$B$12)/MAR1!$D$12,(O7366-MAR1!$C$12)/MAR1!$E$12)</f>
        <v/>
      </c>
      <c r="S7366" s="7">
        <f>IF($I7366=1,(P7366-MAR1!$B$13)/MAR1!$D$13,(P7366-MAR1!$C$13)/MAR1!$E$13)</f>
        <v/>
      </c>
    </row>
    <row r="7367">
      <c r="A7367" s="5" t="n">
        <v>7366</v>
      </c>
      <c r="B7367" s="5" t="n">
        <v>21</v>
      </c>
      <c r="C7367" s="5" t="n">
        <v>66</v>
      </c>
      <c r="D7367" s="5" t="n">
        <v>3</v>
      </c>
      <c r="E7367" s="5" t="n">
        <v>0</v>
      </c>
      <c r="F7367" s="5" t="n">
        <v>32.3</v>
      </c>
      <c r="G7367" s="5" t="n">
        <v>18.1</v>
      </c>
      <c r="H7367" s="5" t="n">
        <v>16.73</v>
      </c>
      <c r="I7367" s="6">
        <f>IF(E7367&gt;=Markov!$B$3,1,0)</f>
        <v/>
      </c>
      <c r="J7367" s="6">
        <f>I7366</f>
        <v/>
      </c>
      <c r="K7367" s="7">
        <f>MAR1!$B$5+MAR1!$C$5*COS(2*PI()*$C7367/365)+MAR1!$D$5*SIN(2*PI()*$C7367/365)</f>
        <v/>
      </c>
      <c r="L7367" s="7">
        <f>MAR1!$B$6+MAR1!$C$6*COS(2*PI()*$C7367/365)+MAR1!$D$6*SIN(2*PI()*$C7367/365)</f>
        <v/>
      </c>
      <c r="M7367" s="7">
        <f>MAR1!$B$7+MAR1!$C$7*COS(2*PI()*$C7367/365)+MAR1!$D$7*SIN(2*PI()*$C7367/365)</f>
        <v/>
      </c>
      <c r="N7367" s="7">
        <f>F7367-K7367</f>
        <v/>
      </c>
      <c r="O7367" s="7">
        <f>G7367-L7367</f>
        <v/>
      </c>
      <c r="P7367" s="7">
        <f>H7367-M7367</f>
        <v/>
      </c>
      <c r="Q7367" s="7">
        <f>IF($I7367=1,(N7367-MAR1!$B$11)/MAR1!$D$11,(N7367-MAR1!$C$11)/MAR1!$E$11)</f>
        <v/>
      </c>
      <c r="R7367" s="7">
        <f>IF($I7367=1,(O7367-MAR1!$B$12)/MAR1!$D$12,(O7367-MAR1!$C$12)/MAR1!$E$12)</f>
        <v/>
      </c>
      <c r="S7367" s="7">
        <f>IF($I7367=1,(P7367-MAR1!$B$13)/MAR1!$D$13,(P7367-MAR1!$C$13)/MAR1!$E$13)</f>
        <v/>
      </c>
    </row>
    <row r="7368">
      <c r="A7368" s="5" t="n">
        <v>7367</v>
      </c>
      <c r="B7368" s="5" t="n">
        <v>21</v>
      </c>
      <c r="C7368" s="5" t="n">
        <v>67</v>
      </c>
      <c r="D7368" s="5" t="n">
        <v>3</v>
      </c>
      <c r="E7368" s="5" t="n">
        <v>0</v>
      </c>
      <c r="F7368" s="5" t="n">
        <v>36.2</v>
      </c>
      <c r="G7368" s="5" t="n">
        <v>22.4</v>
      </c>
      <c r="H7368" s="5" t="n">
        <v>20.58</v>
      </c>
      <c r="I7368" s="6">
        <f>IF(E7368&gt;=Markov!$B$3,1,0)</f>
        <v/>
      </c>
      <c r="J7368" s="6">
        <f>I7367</f>
        <v/>
      </c>
      <c r="K7368" s="7">
        <f>MAR1!$B$5+MAR1!$C$5*COS(2*PI()*$C7368/365)+MAR1!$D$5*SIN(2*PI()*$C7368/365)</f>
        <v/>
      </c>
      <c r="L7368" s="7">
        <f>MAR1!$B$6+MAR1!$C$6*COS(2*PI()*$C7368/365)+MAR1!$D$6*SIN(2*PI()*$C7368/365)</f>
        <v/>
      </c>
      <c r="M7368" s="7">
        <f>MAR1!$B$7+MAR1!$C$7*COS(2*PI()*$C7368/365)+MAR1!$D$7*SIN(2*PI()*$C7368/365)</f>
        <v/>
      </c>
      <c r="N7368" s="7">
        <f>F7368-K7368</f>
        <v/>
      </c>
      <c r="O7368" s="7">
        <f>G7368-L7368</f>
        <v/>
      </c>
      <c r="P7368" s="7">
        <f>H7368-M7368</f>
        <v/>
      </c>
      <c r="Q7368" s="7">
        <f>IF($I7368=1,(N7368-MAR1!$B$11)/MAR1!$D$11,(N7368-MAR1!$C$11)/MAR1!$E$11)</f>
        <v/>
      </c>
      <c r="R7368" s="7">
        <f>IF($I7368=1,(O7368-MAR1!$B$12)/MAR1!$D$12,(O7368-MAR1!$C$12)/MAR1!$E$12)</f>
        <v/>
      </c>
      <c r="S7368" s="7">
        <f>IF($I7368=1,(P7368-MAR1!$B$13)/MAR1!$D$13,(P7368-MAR1!$C$13)/MAR1!$E$13)</f>
        <v/>
      </c>
    </row>
    <row r="7369">
      <c r="A7369" s="5" t="n">
        <v>7368</v>
      </c>
      <c r="B7369" s="5" t="n">
        <v>21</v>
      </c>
      <c r="C7369" s="5" t="n">
        <v>68</v>
      </c>
      <c r="D7369" s="5" t="n">
        <v>3</v>
      </c>
      <c r="E7369" s="5" t="n">
        <v>0</v>
      </c>
      <c r="F7369" s="5" t="n">
        <v>34</v>
      </c>
      <c r="G7369" s="5" t="n">
        <v>18.7</v>
      </c>
      <c r="H7369" s="5" t="n">
        <v>22.51</v>
      </c>
      <c r="I7369" s="6">
        <f>IF(E7369&gt;=Markov!$B$3,1,0)</f>
        <v/>
      </c>
      <c r="J7369" s="6">
        <f>I7368</f>
        <v/>
      </c>
      <c r="K7369" s="7">
        <f>MAR1!$B$5+MAR1!$C$5*COS(2*PI()*$C7369/365)+MAR1!$D$5*SIN(2*PI()*$C7369/365)</f>
        <v/>
      </c>
      <c r="L7369" s="7">
        <f>MAR1!$B$6+MAR1!$C$6*COS(2*PI()*$C7369/365)+MAR1!$D$6*SIN(2*PI()*$C7369/365)</f>
        <v/>
      </c>
      <c r="M7369" s="7">
        <f>MAR1!$B$7+MAR1!$C$7*COS(2*PI()*$C7369/365)+MAR1!$D$7*SIN(2*PI()*$C7369/365)</f>
        <v/>
      </c>
      <c r="N7369" s="7">
        <f>F7369-K7369</f>
        <v/>
      </c>
      <c r="O7369" s="7">
        <f>G7369-L7369</f>
        <v/>
      </c>
      <c r="P7369" s="7">
        <f>H7369-M7369</f>
        <v/>
      </c>
      <c r="Q7369" s="7">
        <f>IF($I7369=1,(N7369-MAR1!$B$11)/MAR1!$D$11,(N7369-MAR1!$C$11)/MAR1!$E$11)</f>
        <v/>
      </c>
      <c r="R7369" s="7">
        <f>IF($I7369=1,(O7369-MAR1!$B$12)/MAR1!$D$12,(O7369-MAR1!$C$12)/MAR1!$E$12)</f>
        <v/>
      </c>
      <c r="S7369" s="7">
        <f>IF($I7369=1,(P7369-MAR1!$B$13)/MAR1!$D$13,(P7369-MAR1!$C$13)/MAR1!$E$13)</f>
        <v/>
      </c>
    </row>
    <row r="7370">
      <c r="A7370" s="5" t="n">
        <v>7369</v>
      </c>
      <c r="B7370" s="5" t="n">
        <v>21</v>
      </c>
      <c r="C7370" s="5" t="n">
        <v>69</v>
      </c>
      <c r="D7370" s="5" t="n">
        <v>3</v>
      </c>
      <c r="E7370" s="5" t="n">
        <v>0</v>
      </c>
      <c r="F7370" s="5" t="n">
        <v>36.5</v>
      </c>
      <c r="G7370" s="5" t="n">
        <v>19.8</v>
      </c>
      <c r="H7370" s="5" t="n">
        <v>22.47</v>
      </c>
      <c r="I7370" s="6">
        <f>IF(E7370&gt;=Markov!$B$3,1,0)</f>
        <v/>
      </c>
      <c r="J7370" s="6">
        <f>I7369</f>
        <v/>
      </c>
      <c r="K7370" s="7">
        <f>MAR1!$B$5+MAR1!$C$5*COS(2*PI()*$C7370/365)+MAR1!$D$5*SIN(2*PI()*$C7370/365)</f>
        <v/>
      </c>
      <c r="L7370" s="7">
        <f>MAR1!$B$6+MAR1!$C$6*COS(2*PI()*$C7370/365)+MAR1!$D$6*SIN(2*PI()*$C7370/365)</f>
        <v/>
      </c>
      <c r="M7370" s="7">
        <f>MAR1!$B$7+MAR1!$C$7*COS(2*PI()*$C7370/365)+MAR1!$D$7*SIN(2*PI()*$C7370/365)</f>
        <v/>
      </c>
      <c r="N7370" s="7">
        <f>F7370-K7370</f>
        <v/>
      </c>
      <c r="O7370" s="7">
        <f>G7370-L7370</f>
        <v/>
      </c>
      <c r="P7370" s="7">
        <f>H7370-M7370</f>
        <v/>
      </c>
      <c r="Q7370" s="7">
        <f>IF($I7370=1,(N7370-MAR1!$B$11)/MAR1!$D$11,(N7370-MAR1!$C$11)/MAR1!$E$11)</f>
        <v/>
      </c>
      <c r="R7370" s="7">
        <f>IF($I7370=1,(O7370-MAR1!$B$12)/MAR1!$D$12,(O7370-MAR1!$C$12)/MAR1!$E$12)</f>
        <v/>
      </c>
      <c r="S7370" s="7">
        <f>IF($I7370=1,(P7370-MAR1!$B$13)/MAR1!$D$13,(P7370-MAR1!$C$13)/MAR1!$E$13)</f>
        <v/>
      </c>
    </row>
    <row r="7371">
      <c r="A7371" s="5" t="n">
        <v>7370</v>
      </c>
      <c r="B7371" s="5" t="n">
        <v>21</v>
      </c>
      <c r="C7371" s="5" t="n">
        <v>70</v>
      </c>
      <c r="D7371" s="5" t="n">
        <v>3</v>
      </c>
      <c r="E7371" s="5" t="n">
        <v>0</v>
      </c>
      <c r="F7371" s="5" t="n">
        <v>34.3</v>
      </c>
      <c r="G7371" s="5" t="n">
        <v>17.3</v>
      </c>
      <c r="H7371" s="5" t="n">
        <v>19.48</v>
      </c>
      <c r="I7371" s="6">
        <f>IF(E7371&gt;=Markov!$B$3,1,0)</f>
        <v/>
      </c>
      <c r="J7371" s="6">
        <f>I7370</f>
        <v/>
      </c>
      <c r="K7371" s="7">
        <f>MAR1!$B$5+MAR1!$C$5*COS(2*PI()*$C7371/365)+MAR1!$D$5*SIN(2*PI()*$C7371/365)</f>
        <v/>
      </c>
      <c r="L7371" s="7">
        <f>MAR1!$B$6+MAR1!$C$6*COS(2*PI()*$C7371/365)+MAR1!$D$6*SIN(2*PI()*$C7371/365)</f>
        <v/>
      </c>
      <c r="M7371" s="7">
        <f>MAR1!$B$7+MAR1!$C$7*COS(2*PI()*$C7371/365)+MAR1!$D$7*SIN(2*PI()*$C7371/365)</f>
        <v/>
      </c>
      <c r="N7371" s="7">
        <f>F7371-K7371</f>
        <v/>
      </c>
      <c r="O7371" s="7">
        <f>G7371-L7371</f>
        <v/>
      </c>
      <c r="P7371" s="7">
        <f>H7371-M7371</f>
        <v/>
      </c>
      <c r="Q7371" s="7">
        <f>IF($I7371=1,(N7371-MAR1!$B$11)/MAR1!$D$11,(N7371-MAR1!$C$11)/MAR1!$E$11)</f>
        <v/>
      </c>
      <c r="R7371" s="7">
        <f>IF($I7371=1,(O7371-MAR1!$B$12)/MAR1!$D$12,(O7371-MAR1!$C$12)/MAR1!$E$12)</f>
        <v/>
      </c>
      <c r="S7371" s="7">
        <f>IF($I7371=1,(P7371-MAR1!$B$13)/MAR1!$D$13,(P7371-MAR1!$C$13)/MAR1!$E$13)</f>
        <v/>
      </c>
    </row>
    <row r="7372">
      <c r="A7372" s="5" t="n">
        <v>7371</v>
      </c>
      <c r="B7372" s="5" t="n">
        <v>21</v>
      </c>
      <c r="C7372" s="5" t="n">
        <v>71</v>
      </c>
      <c r="D7372" s="5" t="n">
        <v>3</v>
      </c>
      <c r="E7372" s="5" t="n">
        <v>0</v>
      </c>
      <c r="F7372" s="5" t="n">
        <v>36.7</v>
      </c>
      <c r="G7372" s="5" t="n">
        <v>18.8</v>
      </c>
      <c r="H7372" s="5" t="n">
        <v>23.95</v>
      </c>
      <c r="I7372" s="6">
        <f>IF(E7372&gt;=Markov!$B$3,1,0)</f>
        <v/>
      </c>
      <c r="J7372" s="6">
        <f>I7371</f>
        <v/>
      </c>
      <c r="K7372" s="7">
        <f>MAR1!$B$5+MAR1!$C$5*COS(2*PI()*$C7372/365)+MAR1!$D$5*SIN(2*PI()*$C7372/365)</f>
        <v/>
      </c>
      <c r="L7372" s="7">
        <f>MAR1!$B$6+MAR1!$C$6*COS(2*PI()*$C7372/365)+MAR1!$D$6*SIN(2*PI()*$C7372/365)</f>
        <v/>
      </c>
      <c r="M7372" s="7">
        <f>MAR1!$B$7+MAR1!$C$7*COS(2*PI()*$C7372/365)+MAR1!$D$7*SIN(2*PI()*$C7372/365)</f>
        <v/>
      </c>
      <c r="N7372" s="7">
        <f>F7372-K7372</f>
        <v/>
      </c>
      <c r="O7372" s="7">
        <f>G7372-L7372</f>
        <v/>
      </c>
      <c r="P7372" s="7">
        <f>H7372-M7372</f>
        <v/>
      </c>
      <c r="Q7372" s="7">
        <f>IF($I7372=1,(N7372-MAR1!$B$11)/MAR1!$D$11,(N7372-MAR1!$C$11)/MAR1!$E$11)</f>
        <v/>
      </c>
      <c r="R7372" s="7">
        <f>IF($I7372=1,(O7372-MAR1!$B$12)/MAR1!$D$12,(O7372-MAR1!$C$12)/MAR1!$E$12)</f>
        <v/>
      </c>
      <c r="S7372" s="7">
        <f>IF($I7372=1,(P7372-MAR1!$B$13)/MAR1!$D$13,(P7372-MAR1!$C$13)/MAR1!$E$13)</f>
        <v/>
      </c>
    </row>
    <row r="7373">
      <c r="A7373" s="5" t="n">
        <v>7372</v>
      </c>
      <c r="B7373" s="5" t="n">
        <v>21</v>
      </c>
      <c r="C7373" s="5" t="n">
        <v>72</v>
      </c>
      <c r="D7373" s="5" t="n">
        <v>3</v>
      </c>
      <c r="E7373" s="5" t="n">
        <v>0</v>
      </c>
      <c r="F7373" s="5" t="n">
        <v>33.3</v>
      </c>
      <c r="G7373" s="5" t="n">
        <v>18</v>
      </c>
      <c r="H7373" s="5" t="n">
        <v>22.6</v>
      </c>
      <c r="I7373" s="6">
        <f>IF(E7373&gt;=Markov!$B$3,1,0)</f>
        <v/>
      </c>
      <c r="J7373" s="6">
        <f>I7372</f>
        <v/>
      </c>
      <c r="K7373" s="7">
        <f>MAR1!$B$5+MAR1!$C$5*COS(2*PI()*$C7373/365)+MAR1!$D$5*SIN(2*PI()*$C7373/365)</f>
        <v/>
      </c>
      <c r="L7373" s="7">
        <f>MAR1!$B$6+MAR1!$C$6*COS(2*PI()*$C7373/365)+MAR1!$D$6*SIN(2*PI()*$C7373/365)</f>
        <v/>
      </c>
      <c r="M7373" s="7">
        <f>MAR1!$B$7+MAR1!$C$7*COS(2*PI()*$C7373/365)+MAR1!$D$7*SIN(2*PI()*$C7373/365)</f>
        <v/>
      </c>
      <c r="N7373" s="7">
        <f>F7373-K7373</f>
        <v/>
      </c>
      <c r="O7373" s="7">
        <f>G7373-L7373</f>
        <v/>
      </c>
      <c r="P7373" s="7">
        <f>H7373-M7373</f>
        <v/>
      </c>
      <c r="Q7373" s="7">
        <f>IF($I7373=1,(N7373-MAR1!$B$11)/MAR1!$D$11,(N7373-MAR1!$C$11)/MAR1!$E$11)</f>
        <v/>
      </c>
      <c r="R7373" s="7">
        <f>IF($I7373=1,(O7373-MAR1!$B$12)/MAR1!$D$12,(O7373-MAR1!$C$12)/MAR1!$E$12)</f>
        <v/>
      </c>
      <c r="S7373" s="7">
        <f>IF($I7373=1,(P7373-MAR1!$B$13)/MAR1!$D$13,(P7373-MAR1!$C$13)/MAR1!$E$13)</f>
        <v/>
      </c>
    </row>
    <row r="7374">
      <c r="A7374" s="5" t="n">
        <v>7373</v>
      </c>
      <c r="B7374" s="5" t="n">
        <v>21</v>
      </c>
      <c r="C7374" s="5" t="n">
        <v>73</v>
      </c>
      <c r="D7374" s="5" t="n">
        <v>3</v>
      </c>
      <c r="E7374" s="5" t="n">
        <v>0</v>
      </c>
      <c r="F7374" s="5" t="n">
        <v>34.1</v>
      </c>
      <c r="G7374" s="5" t="n">
        <v>17</v>
      </c>
      <c r="H7374" s="5" t="n">
        <v>20.07</v>
      </c>
      <c r="I7374" s="6">
        <f>IF(E7374&gt;=Markov!$B$3,1,0)</f>
        <v/>
      </c>
      <c r="J7374" s="6">
        <f>I7373</f>
        <v/>
      </c>
      <c r="K7374" s="7">
        <f>MAR1!$B$5+MAR1!$C$5*COS(2*PI()*$C7374/365)+MAR1!$D$5*SIN(2*PI()*$C7374/365)</f>
        <v/>
      </c>
      <c r="L7374" s="7">
        <f>MAR1!$B$6+MAR1!$C$6*COS(2*PI()*$C7374/365)+MAR1!$D$6*SIN(2*PI()*$C7374/365)</f>
        <v/>
      </c>
      <c r="M7374" s="7">
        <f>MAR1!$B$7+MAR1!$C$7*COS(2*PI()*$C7374/365)+MAR1!$D$7*SIN(2*PI()*$C7374/365)</f>
        <v/>
      </c>
      <c r="N7374" s="7">
        <f>F7374-K7374</f>
        <v/>
      </c>
      <c r="O7374" s="7">
        <f>G7374-L7374</f>
        <v/>
      </c>
      <c r="P7374" s="7">
        <f>H7374-M7374</f>
        <v/>
      </c>
      <c r="Q7374" s="7">
        <f>IF($I7374=1,(N7374-MAR1!$B$11)/MAR1!$D$11,(N7374-MAR1!$C$11)/MAR1!$E$11)</f>
        <v/>
      </c>
      <c r="R7374" s="7">
        <f>IF($I7374=1,(O7374-MAR1!$B$12)/MAR1!$D$12,(O7374-MAR1!$C$12)/MAR1!$E$12)</f>
        <v/>
      </c>
      <c r="S7374" s="7">
        <f>IF($I7374=1,(P7374-MAR1!$B$13)/MAR1!$D$13,(P7374-MAR1!$C$13)/MAR1!$E$13)</f>
        <v/>
      </c>
    </row>
    <row r="7375">
      <c r="A7375" s="5" t="n">
        <v>7374</v>
      </c>
      <c r="B7375" s="5" t="n">
        <v>21</v>
      </c>
      <c r="C7375" s="5" t="n">
        <v>74</v>
      </c>
      <c r="D7375" s="5" t="n">
        <v>3</v>
      </c>
      <c r="E7375" s="5" t="n">
        <v>0</v>
      </c>
      <c r="F7375" s="5" t="n">
        <v>32.3</v>
      </c>
      <c r="G7375" s="5" t="n">
        <v>17.7</v>
      </c>
      <c r="H7375" s="5" t="n">
        <v>19.49</v>
      </c>
      <c r="I7375" s="6">
        <f>IF(E7375&gt;=Markov!$B$3,1,0)</f>
        <v/>
      </c>
      <c r="J7375" s="6">
        <f>I7374</f>
        <v/>
      </c>
      <c r="K7375" s="7">
        <f>MAR1!$B$5+MAR1!$C$5*COS(2*PI()*$C7375/365)+MAR1!$D$5*SIN(2*PI()*$C7375/365)</f>
        <v/>
      </c>
      <c r="L7375" s="7">
        <f>MAR1!$B$6+MAR1!$C$6*COS(2*PI()*$C7375/365)+MAR1!$D$6*SIN(2*PI()*$C7375/365)</f>
        <v/>
      </c>
      <c r="M7375" s="7">
        <f>MAR1!$B$7+MAR1!$C$7*COS(2*PI()*$C7375/365)+MAR1!$D$7*SIN(2*PI()*$C7375/365)</f>
        <v/>
      </c>
      <c r="N7375" s="7">
        <f>F7375-K7375</f>
        <v/>
      </c>
      <c r="O7375" s="7">
        <f>G7375-L7375</f>
        <v/>
      </c>
      <c r="P7375" s="7">
        <f>H7375-M7375</f>
        <v/>
      </c>
      <c r="Q7375" s="7">
        <f>IF($I7375=1,(N7375-MAR1!$B$11)/MAR1!$D$11,(N7375-MAR1!$C$11)/MAR1!$E$11)</f>
        <v/>
      </c>
      <c r="R7375" s="7">
        <f>IF($I7375=1,(O7375-MAR1!$B$12)/MAR1!$D$12,(O7375-MAR1!$C$12)/MAR1!$E$12)</f>
        <v/>
      </c>
      <c r="S7375" s="7">
        <f>IF($I7375=1,(P7375-MAR1!$B$13)/MAR1!$D$13,(P7375-MAR1!$C$13)/MAR1!$E$13)</f>
        <v/>
      </c>
    </row>
    <row r="7376">
      <c r="A7376" s="5" t="n">
        <v>7375</v>
      </c>
      <c r="B7376" s="5" t="n">
        <v>21</v>
      </c>
      <c r="C7376" s="5" t="n">
        <v>75</v>
      </c>
      <c r="D7376" s="5" t="n">
        <v>3</v>
      </c>
      <c r="E7376" s="5" t="n">
        <v>0</v>
      </c>
      <c r="F7376" s="5" t="n">
        <v>34.9</v>
      </c>
      <c r="G7376" s="5" t="n">
        <v>18.5</v>
      </c>
      <c r="H7376" s="5" t="n">
        <v>18.31</v>
      </c>
      <c r="I7376" s="6">
        <f>IF(E7376&gt;=Markov!$B$3,1,0)</f>
        <v/>
      </c>
      <c r="J7376" s="6">
        <f>I7375</f>
        <v/>
      </c>
      <c r="K7376" s="7">
        <f>MAR1!$B$5+MAR1!$C$5*COS(2*PI()*$C7376/365)+MAR1!$D$5*SIN(2*PI()*$C7376/365)</f>
        <v/>
      </c>
      <c r="L7376" s="7">
        <f>MAR1!$B$6+MAR1!$C$6*COS(2*PI()*$C7376/365)+MAR1!$D$6*SIN(2*PI()*$C7376/365)</f>
        <v/>
      </c>
      <c r="M7376" s="7">
        <f>MAR1!$B$7+MAR1!$C$7*COS(2*PI()*$C7376/365)+MAR1!$D$7*SIN(2*PI()*$C7376/365)</f>
        <v/>
      </c>
      <c r="N7376" s="7">
        <f>F7376-K7376</f>
        <v/>
      </c>
      <c r="O7376" s="7">
        <f>G7376-L7376</f>
        <v/>
      </c>
      <c r="P7376" s="7">
        <f>H7376-M7376</f>
        <v/>
      </c>
      <c r="Q7376" s="7">
        <f>IF($I7376=1,(N7376-MAR1!$B$11)/MAR1!$D$11,(N7376-MAR1!$C$11)/MAR1!$E$11)</f>
        <v/>
      </c>
      <c r="R7376" s="7">
        <f>IF($I7376=1,(O7376-MAR1!$B$12)/MAR1!$D$12,(O7376-MAR1!$C$12)/MAR1!$E$12)</f>
        <v/>
      </c>
      <c r="S7376" s="7">
        <f>IF($I7376=1,(P7376-MAR1!$B$13)/MAR1!$D$13,(P7376-MAR1!$C$13)/MAR1!$E$13)</f>
        <v/>
      </c>
    </row>
    <row r="7377">
      <c r="A7377" s="5" t="n">
        <v>7376</v>
      </c>
      <c r="B7377" s="5" t="n">
        <v>21</v>
      </c>
      <c r="C7377" s="5" t="n">
        <v>76</v>
      </c>
      <c r="D7377" s="5" t="n">
        <v>3</v>
      </c>
      <c r="E7377" s="5" t="n">
        <v>0</v>
      </c>
      <c r="F7377" s="5" t="n">
        <v>33.9</v>
      </c>
      <c r="G7377" s="5" t="n">
        <v>17.3</v>
      </c>
      <c r="H7377" s="5" t="n">
        <v>21.65</v>
      </c>
      <c r="I7377" s="6">
        <f>IF(E7377&gt;=Markov!$B$3,1,0)</f>
        <v/>
      </c>
      <c r="J7377" s="6">
        <f>I7376</f>
        <v/>
      </c>
      <c r="K7377" s="7">
        <f>MAR1!$B$5+MAR1!$C$5*COS(2*PI()*$C7377/365)+MAR1!$D$5*SIN(2*PI()*$C7377/365)</f>
        <v/>
      </c>
      <c r="L7377" s="7">
        <f>MAR1!$B$6+MAR1!$C$6*COS(2*PI()*$C7377/365)+MAR1!$D$6*SIN(2*PI()*$C7377/365)</f>
        <v/>
      </c>
      <c r="M7377" s="7">
        <f>MAR1!$B$7+MAR1!$C$7*COS(2*PI()*$C7377/365)+MAR1!$D$7*SIN(2*PI()*$C7377/365)</f>
        <v/>
      </c>
      <c r="N7377" s="7">
        <f>F7377-K7377</f>
        <v/>
      </c>
      <c r="O7377" s="7">
        <f>G7377-L7377</f>
        <v/>
      </c>
      <c r="P7377" s="7">
        <f>H7377-M7377</f>
        <v/>
      </c>
      <c r="Q7377" s="7">
        <f>IF($I7377=1,(N7377-MAR1!$B$11)/MAR1!$D$11,(N7377-MAR1!$C$11)/MAR1!$E$11)</f>
        <v/>
      </c>
      <c r="R7377" s="7">
        <f>IF($I7377=1,(O7377-MAR1!$B$12)/MAR1!$D$12,(O7377-MAR1!$C$12)/MAR1!$E$12)</f>
        <v/>
      </c>
      <c r="S7377" s="7">
        <f>IF($I7377=1,(P7377-MAR1!$B$13)/MAR1!$D$13,(P7377-MAR1!$C$13)/MAR1!$E$13)</f>
        <v/>
      </c>
    </row>
    <row r="7378">
      <c r="A7378" s="5" t="n">
        <v>7377</v>
      </c>
      <c r="B7378" s="5" t="n">
        <v>21</v>
      </c>
      <c r="C7378" s="5" t="n">
        <v>77</v>
      </c>
      <c r="D7378" s="5" t="n">
        <v>3</v>
      </c>
      <c r="E7378" s="5" t="n">
        <v>0</v>
      </c>
      <c r="F7378" s="5" t="n">
        <v>39</v>
      </c>
      <c r="G7378" s="5" t="n">
        <v>20.5</v>
      </c>
      <c r="H7378" s="5" t="n">
        <v>21.31</v>
      </c>
      <c r="I7378" s="6">
        <f>IF(E7378&gt;=Markov!$B$3,1,0)</f>
        <v/>
      </c>
      <c r="J7378" s="6">
        <f>I7377</f>
        <v/>
      </c>
      <c r="K7378" s="7">
        <f>MAR1!$B$5+MAR1!$C$5*COS(2*PI()*$C7378/365)+MAR1!$D$5*SIN(2*PI()*$C7378/365)</f>
        <v/>
      </c>
      <c r="L7378" s="7">
        <f>MAR1!$B$6+MAR1!$C$6*COS(2*PI()*$C7378/365)+MAR1!$D$6*SIN(2*PI()*$C7378/365)</f>
        <v/>
      </c>
      <c r="M7378" s="7">
        <f>MAR1!$B$7+MAR1!$C$7*COS(2*PI()*$C7378/365)+MAR1!$D$7*SIN(2*PI()*$C7378/365)</f>
        <v/>
      </c>
      <c r="N7378" s="7">
        <f>F7378-K7378</f>
        <v/>
      </c>
      <c r="O7378" s="7">
        <f>G7378-L7378</f>
        <v/>
      </c>
      <c r="P7378" s="7">
        <f>H7378-M7378</f>
        <v/>
      </c>
      <c r="Q7378" s="7">
        <f>IF($I7378=1,(N7378-MAR1!$B$11)/MAR1!$D$11,(N7378-MAR1!$C$11)/MAR1!$E$11)</f>
        <v/>
      </c>
      <c r="R7378" s="7">
        <f>IF($I7378=1,(O7378-MAR1!$B$12)/MAR1!$D$12,(O7378-MAR1!$C$12)/MAR1!$E$12)</f>
        <v/>
      </c>
      <c r="S7378" s="7">
        <f>IF($I7378=1,(P7378-MAR1!$B$13)/MAR1!$D$13,(P7378-MAR1!$C$13)/MAR1!$E$13)</f>
        <v/>
      </c>
    </row>
    <row r="7379">
      <c r="A7379" s="5" t="n">
        <v>7378</v>
      </c>
      <c r="B7379" s="5" t="n">
        <v>21</v>
      </c>
      <c r="C7379" s="5" t="n">
        <v>78</v>
      </c>
      <c r="D7379" s="5" t="n">
        <v>3</v>
      </c>
      <c r="E7379" s="5" t="n">
        <v>0</v>
      </c>
      <c r="F7379" s="5" t="n">
        <v>38.2</v>
      </c>
      <c r="G7379" s="5" t="n">
        <v>22.3</v>
      </c>
      <c r="H7379" s="5" t="n">
        <v>15.29</v>
      </c>
      <c r="I7379" s="6">
        <f>IF(E7379&gt;=Markov!$B$3,1,0)</f>
        <v/>
      </c>
      <c r="J7379" s="6">
        <f>I7378</f>
        <v/>
      </c>
      <c r="K7379" s="7">
        <f>MAR1!$B$5+MAR1!$C$5*COS(2*PI()*$C7379/365)+MAR1!$D$5*SIN(2*PI()*$C7379/365)</f>
        <v/>
      </c>
      <c r="L7379" s="7">
        <f>MAR1!$B$6+MAR1!$C$6*COS(2*PI()*$C7379/365)+MAR1!$D$6*SIN(2*PI()*$C7379/365)</f>
        <v/>
      </c>
      <c r="M7379" s="7">
        <f>MAR1!$B$7+MAR1!$C$7*COS(2*PI()*$C7379/365)+MAR1!$D$7*SIN(2*PI()*$C7379/365)</f>
        <v/>
      </c>
      <c r="N7379" s="7">
        <f>F7379-K7379</f>
        <v/>
      </c>
      <c r="O7379" s="7">
        <f>G7379-L7379</f>
        <v/>
      </c>
      <c r="P7379" s="7">
        <f>H7379-M7379</f>
        <v/>
      </c>
      <c r="Q7379" s="7">
        <f>IF($I7379=1,(N7379-MAR1!$B$11)/MAR1!$D$11,(N7379-MAR1!$C$11)/MAR1!$E$11)</f>
        <v/>
      </c>
      <c r="R7379" s="7">
        <f>IF($I7379=1,(O7379-MAR1!$B$12)/MAR1!$D$12,(O7379-MAR1!$C$12)/MAR1!$E$12)</f>
        <v/>
      </c>
      <c r="S7379" s="7">
        <f>IF($I7379=1,(P7379-MAR1!$B$13)/MAR1!$D$13,(P7379-MAR1!$C$13)/MAR1!$E$13)</f>
        <v/>
      </c>
    </row>
    <row r="7380">
      <c r="A7380" s="5" t="n">
        <v>7379</v>
      </c>
      <c r="B7380" s="5" t="n">
        <v>21</v>
      </c>
      <c r="C7380" s="5" t="n">
        <v>79</v>
      </c>
      <c r="D7380" s="5" t="n">
        <v>3</v>
      </c>
      <c r="E7380" s="5" t="n">
        <v>0</v>
      </c>
      <c r="F7380" s="5" t="n">
        <v>37.9</v>
      </c>
      <c r="G7380" s="5" t="n">
        <v>22.1</v>
      </c>
      <c r="H7380" s="5" t="n">
        <v>14.29</v>
      </c>
      <c r="I7380" s="6">
        <f>IF(E7380&gt;=Markov!$B$3,1,0)</f>
        <v/>
      </c>
      <c r="J7380" s="6">
        <f>I7379</f>
        <v/>
      </c>
      <c r="K7380" s="7">
        <f>MAR1!$B$5+MAR1!$C$5*COS(2*PI()*$C7380/365)+MAR1!$D$5*SIN(2*PI()*$C7380/365)</f>
        <v/>
      </c>
      <c r="L7380" s="7">
        <f>MAR1!$B$6+MAR1!$C$6*COS(2*PI()*$C7380/365)+MAR1!$D$6*SIN(2*PI()*$C7380/365)</f>
        <v/>
      </c>
      <c r="M7380" s="7">
        <f>MAR1!$B$7+MAR1!$C$7*COS(2*PI()*$C7380/365)+MAR1!$D$7*SIN(2*PI()*$C7380/365)</f>
        <v/>
      </c>
      <c r="N7380" s="7">
        <f>F7380-K7380</f>
        <v/>
      </c>
      <c r="O7380" s="7">
        <f>G7380-L7380</f>
        <v/>
      </c>
      <c r="P7380" s="7">
        <f>H7380-M7380</f>
        <v/>
      </c>
      <c r="Q7380" s="7">
        <f>IF($I7380=1,(N7380-MAR1!$B$11)/MAR1!$D$11,(N7380-MAR1!$C$11)/MAR1!$E$11)</f>
        <v/>
      </c>
      <c r="R7380" s="7">
        <f>IF($I7380=1,(O7380-MAR1!$B$12)/MAR1!$D$12,(O7380-MAR1!$C$12)/MAR1!$E$12)</f>
        <v/>
      </c>
      <c r="S7380" s="7">
        <f>IF($I7380=1,(P7380-MAR1!$B$13)/MAR1!$D$13,(P7380-MAR1!$C$13)/MAR1!$E$13)</f>
        <v/>
      </c>
    </row>
    <row r="7381">
      <c r="A7381" s="5" t="n">
        <v>7380</v>
      </c>
      <c r="B7381" s="5" t="n">
        <v>21</v>
      </c>
      <c r="C7381" s="5" t="n">
        <v>80</v>
      </c>
      <c r="D7381" s="5" t="n">
        <v>3</v>
      </c>
      <c r="E7381" s="5" t="n">
        <v>0</v>
      </c>
      <c r="F7381" s="5" t="n">
        <v>35.5</v>
      </c>
      <c r="G7381" s="5" t="n">
        <v>21.9</v>
      </c>
      <c r="H7381" s="5" t="n">
        <v>20.8</v>
      </c>
      <c r="I7381" s="6">
        <f>IF(E7381&gt;=Markov!$B$3,1,0)</f>
        <v/>
      </c>
      <c r="J7381" s="6">
        <f>I7380</f>
        <v/>
      </c>
      <c r="K7381" s="7">
        <f>MAR1!$B$5+MAR1!$C$5*COS(2*PI()*$C7381/365)+MAR1!$D$5*SIN(2*PI()*$C7381/365)</f>
        <v/>
      </c>
      <c r="L7381" s="7">
        <f>MAR1!$B$6+MAR1!$C$6*COS(2*PI()*$C7381/365)+MAR1!$D$6*SIN(2*PI()*$C7381/365)</f>
        <v/>
      </c>
      <c r="M7381" s="7">
        <f>MAR1!$B$7+MAR1!$C$7*COS(2*PI()*$C7381/365)+MAR1!$D$7*SIN(2*PI()*$C7381/365)</f>
        <v/>
      </c>
      <c r="N7381" s="7">
        <f>F7381-K7381</f>
        <v/>
      </c>
      <c r="O7381" s="7">
        <f>G7381-L7381</f>
        <v/>
      </c>
      <c r="P7381" s="7">
        <f>H7381-M7381</f>
        <v/>
      </c>
      <c r="Q7381" s="7">
        <f>IF($I7381=1,(N7381-MAR1!$B$11)/MAR1!$D$11,(N7381-MAR1!$C$11)/MAR1!$E$11)</f>
        <v/>
      </c>
      <c r="R7381" s="7">
        <f>IF($I7381=1,(O7381-MAR1!$B$12)/MAR1!$D$12,(O7381-MAR1!$C$12)/MAR1!$E$12)</f>
        <v/>
      </c>
      <c r="S7381" s="7">
        <f>IF($I7381=1,(P7381-MAR1!$B$13)/MAR1!$D$13,(P7381-MAR1!$C$13)/MAR1!$E$13)</f>
        <v/>
      </c>
    </row>
    <row r="7382">
      <c r="A7382" s="5" t="n">
        <v>7381</v>
      </c>
      <c r="B7382" s="5" t="n">
        <v>21</v>
      </c>
      <c r="C7382" s="5" t="n">
        <v>81</v>
      </c>
      <c r="D7382" s="5" t="n">
        <v>3</v>
      </c>
      <c r="E7382" s="5" t="n">
        <v>0</v>
      </c>
      <c r="F7382" s="5" t="n">
        <v>36.1</v>
      </c>
      <c r="G7382" s="5" t="n">
        <v>20.9</v>
      </c>
      <c r="H7382" s="5" t="n">
        <v>18.33</v>
      </c>
      <c r="I7382" s="6">
        <f>IF(E7382&gt;=Markov!$B$3,1,0)</f>
        <v/>
      </c>
      <c r="J7382" s="6">
        <f>I7381</f>
        <v/>
      </c>
      <c r="K7382" s="7">
        <f>MAR1!$B$5+MAR1!$C$5*COS(2*PI()*$C7382/365)+MAR1!$D$5*SIN(2*PI()*$C7382/365)</f>
        <v/>
      </c>
      <c r="L7382" s="7">
        <f>MAR1!$B$6+MAR1!$C$6*COS(2*PI()*$C7382/365)+MAR1!$D$6*SIN(2*PI()*$C7382/365)</f>
        <v/>
      </c>
      <c r="M7382" s="7">
        <f>MAR1!$B$7+MAR1!$C$7*COS(2*PI()*$C7382/365)+MAR1!$D$7*SIN(2*PI()*$C7382/365)</f>
        <v/>
      </c>
      <c r="N7382" s="7">
        <f>F7382-K7382</f>
        <v/>
      </c>
      <c r="O7382" s="7">
        <f>G7382-L7382</f>
        <v/>
      </c>
      <c r="P7382" s="7">
        <f>H7382-M7382</f>
        <v/>
      </c>
      <c r="Q7382" s="7">
        <f>IF($I7382=1,(N7382-MAR1!$B$11)/MAR1!$D$11,(N7382-MAR1!$C$11)/MAR1!$E$11)</f>
        <v/>
      </c>
      <c r="R7382" s="7">
        <f>IF($I7382=1,(O7382-MAR1!$B$12)/MAR1!$D$12,(O7382-MAR1!$C$12)/MAR1!$E$12)</f>
        <v/>
      </c>
      <c r="S7382" s="7">
        <f>IF($I7382=1,(P7382-MAR1!$B$13)/MAR1!$D$13,(P7382-MAR1!$C$13)/MAR1!$E$13)</f>
        <v/>
      </c>
    </row>
    <row r="7383">
      <c r="A7383" s="5" t="n">
        <v>7382</v>
      </c>
      <c r="B7383" s="5" t="n">
        <v>21</v>
      </c>
      <c r="C7383" s="5" t="n">
        <v>82</v>
      </c>
      <c r="D7383" s="5" t="n">
        <v>3</v>
      </c>
      <c r="E7383" s="5" t="n">
        <v>0</v>
      </c>
      <c r="F7383" s="5" t="n">
        <v>36.8</v>
      </c>
      <c r="G7383" s="5" t="n">
        <v>20</v>
      </c>
      <c r="H7383" s="5" t="n">
        <v>19.9</v>
      </c>
      <c r="I7383" s="6">
        <f>IF(E7383&gt;=Markov!$B$3,1,0)</f>
        <v/>
      </c>
      <c r="J7383" s="6">
        <f>I7382</f>
        <v/>
      </c>
      <c r="K7383" s="7">
        <f>MAR1!$B$5+MAR1!$C$5*COS(2*PI()*$C7383/365)+MAR1!$D$5*SIN(2*PI()*$C7383/365)</f>
        <v/>
      </c>
      <c r="L7383" s="7">
        <f>MAR1!$B$6+MAR1!$C$6*COS(2*PI()*$C7383/365)+MAR1!$D$6*SIN(2*PI()*$C7383/365)</f>
        <v/>
      </c>
      <c r="M7383" s="7">
        <f>MAR1!$B$7+MAR1!$C$7*COS(2*PI()*$C7383/365)+MAR1!$D$7*SIN(2*PI()*$C7383/365)</f>
        <v/>
      </c>
      <c r="N7383" s="7">
        <f>F7383-K7383</f>
        <v/>
      </c>
      <c r="O7383" s="7">
        <f>G7383-L7383</f>
        <v/>
      </c>
      <c r="P7383" s="7">
        <f>H7383-M7383</f>
        <v/>
      </c>
      <c r="Q7383" s="7">
        <f>IF($I7383=1,(N7383-MAR1!$B$11)/MAR1!$D$11,(N7383-MAR1!$C$11)/MAR1!$E$11)</f>
        <v/>
      </c>
      <c r="R7383" s="7">
        <f>IF($I7383=1,(O7383-MAR1!$B$12)/MAR1!$D$12,(O7383-MAR1!$C$12)/MAR1!$E$12)</f>
        <v/>
      </c>
      <c r="S7383" s="7">
        <f>IF($I7383=1,(P7383-MAR1!$B$13)/MAR1!$D$13,(P7383-MAR1!$C$13)/MAR1!$E$13)</f>
        <v/>
      </c>
    </row>
    <row r="7384">
      <c r="A7384" s="5" t="n">
        <v>7383</v>
      </c>
      <c r="B7384" s="5" t="n">
        <v>21</v>
      </c>
      <c r="C7384" s="5" t="n">
        <v>83</v>
      </c>
      <c r="D7384" s="5" t="n">
        <v>3</v>
      </c>
      <c r="E7384" s="5" t="n">
        <v>0</v>
      </c>
      <c r="F7384" s="5" t="n">
        <v>37.2</v>
      </c>
      <c r="G7384" s="5" t="n">
        <v>21.4</v>
      </c>
      <c r="H7384" s="5" t="n">
        <v>22.66</v>
      </c>
      <c r="I7384" s="6">
        <f>IF(E7384&gt;=Markov!$B$3,1,0)</f>
        <v/>
      </c>
      <c r="J7384" s="6">
        <f>I7383</f>
        <v/>
      </c>
      <c r="K7384" s="7">
        <f>MAR1!$B$5+MAR1!$C$5*COS(2*PI()*$C7384/365)+MAR1!$D$5*SIN(2*PI()*$C7384/365)</f>
        <v/>
      </c>
      <c r="L7384" s="7">
        <f>MAR1!$B$6+MAR1!$C$6*COS(2*PI()*$C7384/365)+MAR1!$D$6*SIN(2*PI()*$C7384/365)</f>
        <v/>
      </c>
      <c r="M7384" s="7">
        <f>MAR1!$B$7+MAR1!$C$7*COS(2*PI()*$C7384/365)+MAR1!$D$7*SIN(2*PI()*$C7384/365)</f>
        <v/>
      </c>
      <c r="N7384" s="7">
        <f>F7384-K7384</f>
        <v/>
      </c>
      <c r="O7384" s="7">
        <f>G7384-L7384</f>
        <v/>
      </c>
      <c r="P7384" s="7">
        <f>H7384-M7384</f>
        <v/>
      </c>
      <c r="Q7384" s="7">
        <f>IF($I7384=1,(N7384-MAR1!$B$11)/MAR1!$D$11,(N7384-MAR1!$C$11)/MAR1!$E$11)</f>
        <v/>
      </c>
      <c r="R7384" s="7">
        <f>IF($I7384=1,(O7384-MAR1!$B$12)/MAR1!$D$12,(O7384-MAR1!$C$12)/MAR1!$E$12)</f>
        <v/>
      </c>
      <c r="S7384" s="7">
        <f>IF($I7384=1,(P7384-MAR1!$B$13)/MAR1!$D$13,(P7384-MAR1!$C$13)/MAR1!$E$13)</f>
        <v/>
      </c>
    </row>
    <row r="7385">
      <c r="A7385" s="5" t="n">
        <v>7384</v>
      </c>
      <c r="B7385" s="5" t="n">
        <v>21</v>
      </c>
      <c r="C7385" s="5" t="n">
        <v>84</v>
      </c>
      <c r="D7385" s="5" t="n">
        <v>3</v>
      </c>
      <c r="E7385" s="5" t="n">
        <v>0</v>
      </c>
      <c r="F7385" s="5" t="n">
        <v>36.7</v>
      </c>
      <c r="G7385" s="5" t="n">
        <v>21.7</v>
      </c>
      <c r="H7385" s="5" t="n">
        <v>24.5</v>
      </c>
      <c r="I7385" s="6">
        <f>IF(E7385&gt;=Markov!$B$3,1,0)</f>
        <v/>
      </c>
      <c r="J7385" s="6">
        <f>I7384</f>
        <v/>
      </c>
      <c r="K7385" s="7">
        <f>MAR1!$B$5+MAR1!$C$5*COS(2*PI()*$C7385/365)+MAR1!$D$5*SIN(2*PI()*$C7385/365)</f>
        <v/>
      </c>
      <c r="L7385" s="7">
        <f>MAR1!$B$6+MAR1!$C$6*COS(2*PI()*$C7385/365)+MAR1!$D$6*SIN(2*PI()*$C7385/365)</f>
        <v/>
      </c>
      <c r="M7385" s="7">
        <f>MAR1!$B$7+MAR1!$C$7*COS(2*PI()*$C7385/365)+MAR1!$D$7*SIN(2*PI()*$C7385/365)</f>
        <v/>
      </c>
      <c r="N7385" s="7">
        <f>F7385-K7385</f>
        <v/>
      </c>
      <c r="O7385" s="7">
        <f>G7385-L7385</f>
        <v/>
      </c>
      <c r="P7385" s="7">
        <f>H7385-M7385</f>
        <v/>
      </c>
      <c r="Q7385" s="7">
        <f>IF($I7385=1,(N7385-MAR1!$B$11)/MAR1!$D$11,(N7385-MAR1!$C$11)/MAR1!$E$11)</f>
        <v/>
      </c>
      <c r="R7385" s="7">
        <f>IF($I7385=1,(O7385-MAR1!$B$12)/MAR1!$D$12,(O7385-MAR1!$C$12)/MAR1!$E$12)</f>
        <v/>
      </c>
      <c r="S7385" s="7">
        <f>IF($I7385=1,(P7385-MAR1!$B$13)/MAR1!$D$13,(P7385-MAR1!$C$13)/MAR1!$E$13)</f>
        <v/>
      </c>
    </row>
    <row r="7386">
      <c r="A7386" s="5" t="n">
        <v>7385</v>
      </c>
      <c r="B7386" s="5" t="n">
        <v>21</v>
      </c>
      <c r="C7386" s="5" t="n">
        <v>85</v>
      </c>
      <c r="D7386" s="5" t="n">
        <v>3</v>
      </c>
      <c r="E7386" s="5" t="n">
        <v>0</v>
      </c>
      <c r="F7386" s="5" t="n">
        <v>33.7</v>
      </c>
      <c r="G7386" s="5" t="n">
        <v>21</v>
      </c>
      <c r="H7386" s="5" t="n">
        <v>25.46</v>
      </c>
      <c r="I7386" s="6">
        <f>IF(E7386&gt;=Markov!$B$3,1,0)</f>
        <v/>
      </c>
      <c r="J7386" s="6">
        <f>I7385</f>
        <v/>
      </c>
      <c r="K7386" s="7">
        <f>MAR1!$B$5+MAR1!$C$5*COS(2*PI()*$C7386/365)+MAR1!$D$5*SIN(2*PI()*$C7386/365)</f>
        <v/>
      </c>
      <c r="L7386" s="7">
        <f>MAR1!$B$6+MAR1!$C$6*COS(2*PI()*$C7386/365)+MAR1!$D$6*SIN(2*PI()*$C7386/365)</f>
        <v/>
      </c>
      <c r="M7386" s="7">
        <f>MAR1!$B$7+MAR1!$C$7*COS(2*PI()*$C7386/365)+MAR1!$D$7*SIN(2*PI()*$C7386/365)</f>
        <v/>
      </c>
      <c r="N7386" s="7">
        <f>F7386-K7386</f>
        <v/>
      </c>
      <c r="O7386" s="7">
        <f>G7386-L7386</f>
        <v/>
      </c>
      <c r="P7386" s="7">
        <f>H7386-M7386</f>
        <v/>
      </c>
      <c r="Q7386" s="7">
        <f>IF($I7386=1,(N7386-MAR1!$B$11)/MAR1!$D$11,(N7386-MAR1!$C$11)/MAR1!$E$11)</f>
        <v/>
      </c>
      <c r="R7386" s="7">
        <f>IF($I7386=1,(O7386-MAR1!$B$12)/MAR1!$D$12,(O7386-MAR1!$C$12)/MAR1!$E$12)</f>
        <v/>
      </c>
      <c r="S7386" s="7">
        <f>IF($I7386=1,(P7386-MAR1!$B$13)/MAR1!$D$13,(P7386-MAR1!$C$13)/MAR1!$E$13)</f>
        <v/>
      </c>
    </row>
    <row r="7387">
      <c r="A7387" s="5" t="n">
        <v>7386</v>
      </c>
      <c r="B7387" s="5" t="n">
        <v>21</v>
      </c>
      <c r="C7387" s="5" t="n">
        <v>86</v>
      </c>
      <c r="D7387" s="5" t="n">
        <v>3</v>
      </c>
      <c r="E7387" s="5" t="n">
        <v>0</v>
      </c>
      <c r="F7387" s="5" t="n">
        <v>37.7</v>
      </c>
      <c r="G7387" s="5" t="n">
        <v>21.9</v>
      </c>
      <c r="H7387" s="5" t="n">
        <v>25.44</v>
      </c>
      <c r="I7387" s="6">
        <f>IF(E7387&gt;=Markov!$B$3,1,0)</f>
        <v/>
      </c>
      <c r="J7387" s="6">
        <f>I7386</f>
        <v/>
      </c>
      <c r="K7387" s="7">
        <f>MAR1!$B$5+MAR1!$C$5*COS(2*PI()*$C7387/365)+MAR1!$D$5*SIN(2*PI()*$C7387/365)</f>
        <v/>
      </c>
      <c r="L7387" s="7">
        <f>MAR1!$B$6+MAR1!$C$6*COS(2*PI()*$C7387/365)+MAR1!$D$6*SIN(2*PI()*$C7387/365)</f>
        <v/>
      </c>
      <c r="M7387" s="7">
        <f>MAR1!$B$7+MAR1!$C$7*COS(2*PI()*$C7387/365)+MAR1!$D$7*SIN(2*PI()*$C7387/365)</f>
        <v/>
      </c>
      <c r="N7387" s="7">
        <f>F7387-K7387</f>
        <v/>
      </c>
      <c r="O7387" s="7">
        <f>G7387-L7387</f>
        <v/>
      </c>
      <c r="P7387" s="7">
        <f>H7387-M7387</f>
        <v/>
      </c>
      <c r="Q7387" s="7">
        <f>IF($I7387=1,(N7387-MAR1!$B$11)/MAR1!$D$11,(N7387-MAR1!$C$11)/MAR1!$E$11)</f>
        <v/>
      </c>
      <c r="R7387" s="7">
        <f>IF($I7387=1,(O7387-MAR1!$B$12)/MAR1!$D$12,(O7387-MAR1!$C$12)/MAR1!$E$12)</f>
        <v/>
      </c>
      <c r="S7387" s="7">
        <f>IF($I7387=1,(P7387-MAR1!$B$13)/MAR1!$D$13,(P7387-MAR1!$C$13)/MAR1!$E$13)</f>
        <v/>
      </c>
    </row>
    <row r="7388">
      <c r="A7388" s="5" t="n">
        <v>7387</v>
      </c>
      <c r="B7388" s="5" t="n">
        <v>21</v>
      </c>
      <c r="C7388" s="5" t="n">
        <v>87</v>
      </c>
      <c r="D7388" s="5" t="n">
        <v>3</v>
      </c>
      <c r="E7388" s="5" t="n">
        <v>0</v>
      </c>
      <c r="F7388" s="5" t="n">
        <v>39.8</v>
      </c>
      <c r="G7388" s="5" t="n">
        <v>22.7</v>
      </c>
      <c r="H7388" s="5" t="n">
        <v>31.47</v>
      </c>
      <c r="I7388" s="6">
        <f>IF(E7388&gt;=Markov!$B$3,1,0)</f>
        <v/>
      </c>
      <c r="J7388" s="6">
        <f>I7387</f>
        <v/>
      </c>
      <c r="K7388" s="7">
        <f>MAR1!$B$5+MAR1!$C$5*COS(2*PI()*$C7388/365)+MAR1!$D$5*SIN(2*PI()*$C7388/365)</f>
        <v/>
      </c>
      <c r="L7388" s="7">
        <f>MAR1!$B$6+MAR1!$C$6*COS(2*PI()*$C7388/365)+MAR1!$D$6*SIN(2*PI()*$C7388/365)</f>
        <v/>
      </c>
      <c r="M7388" s="7">
        <f>MAR1!$B$7+MAR1!$C$7*COS(2*PI()*$C7388/365)+MAR1!$D$7*SIN(2*PI()*$C7388/365)</f>
        <v/>
      </c>
      <c r="N7388" s="7">
        <f>F7388-K7388</f>
        <v/>
      </c>
      <c r="O7388" s="7">
        <f>G7388-L7388</f>
        <v/>
      </c>
      <c r="P7388" s="7">
        <f>H7388-M7388</f>
        <v/>
      </c>
      <c r="Q7388" s="7">
        <f>IF($I7388=1,(N7388-MAR1!$B$11)/MAR1!$D$11,(N7388-MAR1!$C$11)/MAR1!$E$11)</f>
        <v/>
      </c>
      <c r="R7388" s="7">
        <f>IF($I7388=1,(O7388-MAR1!$B$12)/MAR1!$D$12,(O7388-MAR1!$C$12)/MAR1!$E$12)</f>
        <v/>
      </c>
      <c r="S7388" s="7">
        <f>IF($I7388=1,(P7388-MAR1!$B$13)/MAR1!$D$13,(P7388-MAR1!$C$13)/MAR1!$E$13)</f>
        <v/>
      </c>
    </row>
    <row r="7389">
      <c r="A7389" s="5" t="n">
        <v>7388</v>
      </c>
      <c r="B7389" s="5" t="n">
        <v>21</v>
      </c>
      <c r="C7389" s="5" t="n">
        <v>88</v>
      </c>
      <c r="D7389" s="5" t="n">
        <v>3</v>
      </c>
      <c r="E7389" s="5" t="n">
        <v>0</v>
      </c>
      <c r="F7389" s="5" t="n">
        <v>38.7</v>
      </c>
      <c r="G7389" s="5" t="n">
        <v>20.3</v>
      </c>
      <c r="H7389" s="5" t="n">
        <v>28.21</v>
      </c>
      <c r="I7389" s="6">
        <f>IF(E7389&gt;=Markov!$B$3,1,0)</f>
        <v/>
      </c>
      <c r="J7389" s="6">
        <f>I7388</f>
        <v/>
      </c>
      <c r="K7389" s="7">
        <f>MAR1!$B$5+MAR1!$C$5*COS(2*PI()*$C7389/365)+MAR1!$D$5*SIN(2*PI()*$C7389/365)</f>
        <v/>
      </c>
      <c r="L7389" s="7">
        <f>MAR1!$B$6+MAR1!$C$6*COS(2*PI()*$C7389/365)+MAR1!$D$6*SIN(2*PI()*$C7389/365)</f>
        <v/>
      </c>
      <c r="M7389" s="7">
        <f>MAR1!$B$7+MAR1!$C$7*COS(2*PI()*$C7389/365)+MAR1!$D$7*SIN(2*PI()*$C7389/365)</f>
        <v/>
      </c>
      <c r="N7389" s="7">
        <f>F7389-K7389</f>
        <v/>
      </c>
      <c r="O7389" s="7">
        <f>G7389-L7389</f>
        <v/>
      </c>
      <c r="P7389" s="7">
        <f>H7389-M7389</f>
        <v/>
      </c>
      <c r="Q7389" s="7">
        <f>IF($I7389=1,(N7389-MAR1!$B$11)/MAR1!$D$11,(N7389-MAR1!$C$11)/MAR1!$E$11)</f>
        <v/>
      </c>
      <c r="R7389" s="7">
        <f>IF($I7389=1,(O7389-MAR1!$B$12)/MAR1!$D$12,(O7389-MAR1!$C$12)/MAR1!$E$12)</f>
        <v/>
      </c>
      <c r="S7389" s="7">
        <f>IF($I7389=1,(P7389-MAR1!$B$13)/MAR1!$D$13,(P7389-MAR1!$C$13)/MAR1!$E$13)</f>
        <v/>
      </c>
    </row>
    <row r="7390">
      <c r="A7390" s="5" t="n">
        <v>7389</v>
      </c>
      <c r="B7390" s="5" t="n">
        <v>21</v>
      </c>
      <c r="C7390" s="5" t="n">
        <v>89</v>
      </c>
      <c r="D7390" s="5" t="n">
        <v>3</v>
      </c>
      <c r="E7390" s="5" t="n">
        <v>0</v>
      </c>
      <c r="F7390" s="5" t="n">
        <v>38.1</v>
      </c>
      <c r="G7390" s="5" t="n">
        <v>22.1</v>
      </c>
      <c r="H7390" s="5" t="n">
        <v>20.41</v>
      </c>
      <c r="I7390" s="6">
        <f>IF(E7390&gt;=Markov!$B$3,1,0)</f>
        <v/>
      </c>
      <c r="J7390" s="6">
        <f>I7389</f>
        <v/>
      </c>
      <c r="K7390" s="7">
        <f>MAR1!$B$5+MAR1!$C$5*COS(2*PI()*$C7390/365)+MAR1!$D$5*SIN(2*PI()*$C7390/365)</f>
        <v/>
      </c>
      <c r="L7390" s="7">
        <f>MAR1!$B$6+MAR1!$C$6*COS(2*PI()*$C7390/365)+MAR1!$D$6*SIN(2*PI()*$C7390/365)</f>
        <v/>
      </c>
      <c r="M7390" s="7">
        <f>MAR1!$B$7+MAR1!$C$7*COS(2*PI()*$C7390/365)+MAR1!$D$7*SIN(2*PI()*$C7390/365)</f>
        <v/>
      </c>
      <c r="N7390" s="7">
        <f>F7390-K7390</f>
        <v/>
      </c>
      <c r="O7390" s="7">
        <f>G7390-L7390</f>
        <v/>
      </c>
      <c r="P7390" s="7">
        <f>H7390-M7390</f>
        <v/>
      </c>
      <c r="Q7390" s="7">
        <f>IF($I7390=1,(N7390-MAR1!$B$11)/MAR1!$D$11,(N7390-MAR1!$C$11)/MAR1!$E$11)</f>
        <v/>
      </c>
      <c r="R7390" s="7">
        <f>IF($I7390=1,(O7390-MAR1!$B$12)/MAR1!$D$12,(O7390-MAR1!$C$12)/MAR1!$E$12)</f>
        <v/>
      </c>
      <c r="S7390" s="7">
        <f>IF($I7390=1,(P7390-MAR1!$B$13)/MAR1!$D$13,(P7390-MAR1!$C$13)/MAR1!$E$13)</f>
        <v/>
      </c>
    </row>
    <row r="7391">
      <c r="A7391" s="5" t="n">
        <v>7390</v>
      </c>
      <c r="B7391" s="5" t="n">
        <v>21</v>
      </c>
      <c r="C7391" s="5" t="n">
        <v>90</v>
      </c>
      <c r="D7391" s="5" t="n">
        <v>3</v>
      </c>
      <c r="E7391" s="5" t="n">
        <v>0</v>
      </c>
      <c r="F7391" s="5" t="n">
        <v>36</v>
      </c>
      <c r="G7391" s="5" t="n">
        <v>22.7</v>
      </c>
      <c r="H7391" s="5" t="n">
        <v>17.02</v>
      </c>
      <c r="I7391" s="6">
        <f>IF(E7391&gt;=Markov!$B$3,1,0)</f>
        <v/>
      </c>
      <c r="J7391" s="6">
        <f>I7390</f>
        <v/>
      </c>
      <c r="K7391" s="7">
        <f>MAR1!$B$5+MAR1!$C$5*COS(2*PI()*$C7391/365)+MAR1!$D$5*SIN(2*PI()*$C7391/365)</f>
        <v/>
      </c>
      <c r="L7391" s="7">
        <f>MAR1!$B$6+MAR1!$C$6*COS(2*PI()*$C7391/365)+MAR1!$D$6*SIN(2*PI()*$C7391/365)</f>
        <v/>
      </c>
      <c r="M7391" s="7">
        <f>MAR1!$B$7+MAR1!$C$7*COS(2*PI()*$C7391/365)+MAR1!$D$7*SIN(2*PI()*$C7391/365)</f>
        <v/>
      </c>
      <c r="N7391" s="7">
        <f>F7391-K7391</f>
        <v/>
      </c>
      <c r="O7391" s="7">
        <f>G7391-L7391</f>
        <v/>
      </c>
      <c r="P7391" s="7">
        <f>H7391-M7391</f>
        <v/>
      </c>
      <c r="Q7391" s="7">
        <f>IF($I7391=1,(N7391-MAR1!$B$11)/MAR1!$D$11,(N7391-MAR1!$C$11)/MAR1!$E$11)</f>
        <v/>
      </c>
      <c r="R7391" s="7">
        <f>IF($I7391=1,(O7391-MAR1!$B$12)/MAR1!$D$12,(O7391-MAR1!$C$12)/MAR1!$E$12)</f>
        <v/>
      </c>
      <c r="S7391" s="7">
        <f>IF($I7391=1,(P7391-MAR1!$B$13)/MAR1!$D$13,(P7391-MAR1!$C$13)/MAR1!$E$13)</f>
        <v/>
      </c>
    </row>
    <row r="7392">
      <c r="A7392" s="5" t="n">
        <v>7391</v>
      </c>
      <c r="B7392" s="5" t="n">
        <v>21</v>
      </c>
      <c r="C7392" s="5" t="n">
        <v>91</v>
      </c>
      <c r="D7392" s="5" t="n">
        <v>4</v>
      </c>
      <c r="E7392" s="5" t="n">
        <v>0</v>
      </c>
      <c r="F7392" s="5" t="n">
        <v>38.2</v>
      </c>
      <c r="G7392" s="5" t="n">
        <v>24.2</v>
      </c>
      <c r="H7392" s="5" t="n">
        <v>22.86</v>
      </c>
      <c r="I7392" s="6">
        <f>IF(E7392&gt;=Markov!$B$3,1,0)</f>
        <v/>
      </c>
      <c r="J7392" s="6">
        <f>I7391</f>
        <v/>
      </c>
      <c r="K7392" s="7">
        <f>MAR1!$B$5+MAR1!$C$5*COS(2*PI()*$C7392/365)+MAR1!$D$5*SIN(2*PI()*$C7392/365)</f>
        <v/>
      </c>
      <c r="L7392" s="7">
        <f>MAR1!$B$6+MAR1!$C$6*COS(2*PI()*$C7392/365)+MAR1!$D$6*SIN(2*PI()*$C7392/365)</f>
        <v/>
      </c>
      <c r="M7392" s="7">
        <f>MAR1!$B$7+MAR1!$C$7*COS(2*PI()*$C7392/365)+MAR1!$D$7*SIN(2*PI()*$C7392/365)</f>
        <v/>
      </c>
      <c r="N7392" s="7">
        <f>F7392-K7392</f>
        <v/>
      </c>
      <c r="O7392" s="7">
        <f>G7392-L7392</f>
        <v/>
      </c>
      <c r="P7392" s="7">
        <f>H7392-M7392</f>
        <v/>
      </c>
      <c r="Q7392" s="7">
        <f>IF($I7392=1,(N7392-MAR1!$B$11)/MAR1!$D$11,(N7392-MAR1!$C$11)/MAR1!$E$11)</f>
        <v/>
      </c>
      <c r="R7392" s="7">
        <f>IF($I7392=1,(O7392-MAR1!$B$12)/MAR1!$D$12,(O7392-MAR1!$C$12)/MAR1!$E$12)</f>
        <v/>
      </c>
      <c r="S7392" s="7">
        <f>IF($I7392=1,(P7392-MAR1!$B$13)/MAR1!$D$13,(P7392-MAR1!$C$13)/MAR1!$E$13)</f>
        <v/>
      </c>
    </row>
    <row r="7393">
      <c r="A7393" s="5" t="n">
        <v>7392</v>
      </c>
      <c r="B7393" s="5" t="n">
        <v>21</v>
      </c>
      <c r="C7393" s="5" t="n">
        <v>92</v>
      </c>
      <c r="D7393" s="5" t="n">
        <v>4</v>
      </c>
      <c r="E7393" s="5" t="n">
        <v>2.9</v>
      </c>
      <c r="F7393" s="5" t="n">
        <v>32.5</v>
      </c>
      <c r="G7393" s="5" t="n">
        <v>22</v>
      </c>
      <c r="H7393" s="5" t="n">
        <v>13.03</v>
      </c>
      <c r="I7393" s="6">
        <f>IF(E7393&gt;=Markov!$B$3,1,0)</f>
        <v/>
      </c>
      <c r="J7393" s="6">
        <f>I7392</f>
        <v/>
      </c>
      <c r="K7393" s="7">
        <f>MAR1!$B$5+MAR1!$C$5*COS(2*PI()*$C7393/365)+MAR1!$D$5*SIN(2*PI()*$C7393/365)</f>
        <v/>
      </c>
      <c r="L7393" s="7">
        <f>MAR1!$B$6+MAR1!$C$6*COS(2*PI()*$C7393/365)+MAR1!$D$6*SIN(2*PI()*$C7393/365)</f>
        <v/>
      </c>
      <c r="M7393" s="7">
        <f>MAR1!$B$7+MAR1!$C$7*COS(2*PI()*$C7393/365)+MAR1!$D$7*SIN(2*PI()*$C7393/365)</f>
        <v/>
      </c>
      <c r="N7393" s="7">
        <f>F7393-K7393</f>
        <v/>
      </c>
      <c r="O7393" s="7">
        <f>G7393-L7393</f>
        <v/>
      </c>
      <c r="P7393" s="7">
        <f>H7393-M7393</f>
        <v/>
      </c>
      <c r="Q7393" s="7">
        <f>IF($I7393=1,(N7393-MAR1!$B$11)/MAR1!$D$11,(N7393-MAR1!$C$11)/MAR1!$E$11)</f>
        <v/>
      </c>
      <c r="R7393" s="7">
        <f>IF($I7393=1,(O7393-MAR1!$B$12)/MAR1!$D$12,(O7393-MAR1!$C$12)/MAR1!$E$12)</f>
        <v/>
      </c>
      <c r="S7393" s="7">
        <f>IF($I7393=1,(P7393-MAR1!$B$13)/MAR1!$D$13,(P7393-MAR1!$C$13)/MAR1!$E$13)</f>
        <v/>
      </c>
    </row>
    <row r="7394">
      <c r="A7394" s="5" t="n">
        <v>7393</v>
      </c>
      <c r="B7394" s="5" t="n">
        <v>21</v>
      </c>
      <c r="C7394" s="5" t="n">
        <v>93</v>
      </c>
      <c r="D7394" s="5" t="n">
        <v>4</v>
      </c>
      <c r="E7394" s="5" t="n">
        <v>0</v>
      </c>
      <c r="F7394" s="5" t="n">
        <v>35.2</v>
      </c>
      <c r="G7394" s="5" t="n">
        <v>23.4</v>
      </c>
      <c r="H7394" s="5" t="n">
        <v>19.06</v>
      </c>
      <c r="I7394" s="6">
        <f>IF(E7394&gt;=Markov!$B$3,1,0)</f>
        <v/>
      </c>
      <c r="J7394" s="6">
        <f>I7393</f>
        <v/>
      </c>
      <c r="K7394" s="7">
        <f>MAR1!$B$5+MAR1!$C$5*COS(2*PI()*$C7394/365)+MAR1!$D$5*SIN(2*PI()*$C7394/365)</f>
        <v/>
      </c>
      <c r="L7394" s="7">
        <f>MAR1!$B$6+MAR1!$C$6*COS(2*PI()*$C7394/365)+MAR1!$D$6*SIN(2*PI()*$C7394/365)</f>
        <v/>
      </c>
      <c r="M7394" s="7">
        <f>MAR1!$B$7+MAR1!$C$7*COS(2*PI()*$C7394/365)+MAR1!$D$7*SIN(2*PI()*$C7394/365)</f>
        <v/>
      </c>
      <c r="N7394" s="7">
        <f>F7394-K7394</f>
        <v/>
      </c>
      <c r="O7394" s="7">
        <f>G7394-L7394</f>
        <v/>
      </c>
      <c r="P7394" s="7">
        <f>H7394-M7394</f>
        <v/>
      </c>
      <c r="Q7394" s="7">
        <f>IF($I7394=1,(N7394-MAR1!$B$11)/MAR1!$D$11,(N7394-MAR1!$C$11)/MAR1!$E$11)</f>
        <v/>
      </c>
      <c r="R7394" s="7">
        <f>IF($I7394=1,(O7394-MAR1!$B$12)/MAR1!$D$12,(O7394-MAR1!$C$12)/MAR1!$E$12)</f>
        <v/>
      </c>
      <c r="S7394" s="7">
        <f>IF($I7394=1,(P7394-MAR1!$B$13)/MAR1!$D$13,(P7394-MAR1!$C$13)/MAR1!$E$13)</f>
        <v/>
      </c>
    </row>
    <row r="7395">
      <c r="A7395" s="5" t="n">
        <v>7394</v>
      </c>
      <c r="B7395" s="5" t="n">
        <v>21</v>
      </c>
      <c r="C7395" s="5" t="n">
        <v>94</v>
      </c>
      <c r="D7395" s="5" t="n">
        <v>4</v>
      </c>
      <c r="E7395" s="5" t="n">
        <v>0</v>
      </c>
      <c r="F7395" s="5" t="n">
        <v>36.8</v>
      </c>
      <c r="G7395" s="5" t="n">
        <v>23.5</v>
      </c>
      <c r="H7395" s="5" t="n">
        <v>18.15</v>
      </c>
      <c r="I7395" s="6">
        <f>IF(E7395&gt;=Markov!$B$3,1,0)</f>
        <v/>
      </c>
      <c r="J7395" s="6">
        <f>I7394</f>
        <v/>
      </c>
      <c r="K7395" s="7">
        <f>MAR1!$B$5+MAR1!$C$5*COS(2*PI()*$C7395/365)+MAR1!$D$5*SIN(2*PI()*$C7395/365)</f>
        <v/>
      </c>
      <c r="L7395" s="7">
        <f>MAR1!$B$6+MAR1!$C$6*COS(2*PI()*$C7395/365)+MAR1!$D$6*SIN(2*PI()*$C7395/365)</f>
        <v/>
      </c>
      <c r="M7395" s="7">
        <f>MAR1!$B$7+MAR1!$C$7*COS(2*PI()*$C7395/365)+MAR1!$D$7*SIN(2*PI()*$C7395/365)</f>
        <v/>
      </c>
      <c r="N7395" s="7">
        <f>F7395-K7395</f>
        <v/>
      </c>
      <c r="O7395" s="7">
        <f>G7395-L7395</f>
        <v/>
      </c>
      <c r="P7395" s="7">
        <f>H7395-M7395</f>
        <v/>
      </c>
      <c r="Q7395" s="7">
        <f>IF($I7395=1,(N7395-MAR1!$B$11)/MAR1!$D$11,(N7395-MAR1!$C$11)/MAR1!$E$11)</f>
        <v/>
      </c>
      <c r="R7395" s="7">
        <f>IF($I7395=1,(O7395-MAR1!$B$12)/MAR1!$D$12,(O7395-MAR1!$C$12)/MAR1!$E$12)</f>
        <v/>
      </c>
      <c r="S7395" s="7">
        <f>IF($I7395=1,(P7395-MAR1!$B$13)/MAR1!$D$13,(P7395-MAR1!$C$13)/MAR1!$E$13)</f>
        <v/>
      </c>
    </row>
    <row r="7396">
      <c r="A7396" s="5" t="n">
        <v>7395</v>
      </c>
      <c r="B7396" s="5" t="n">
        <v>21</v>
      </c>
      <c r="C7396" s="5" t="n">
        <v>95</v>
      </c>
      <c r="D7396" s="5" t="n">
        <v>4</v>
      </c>
      <c r="E7396" s="5" t="n">
        <v>0</v>
      </c>
      <c r="F7396" s="5" t="n">
        <v>36.6</v>
      </c>
      <c r="G7396" s="5" t="n">
        <v>23.8</v>
      </c>
      <c r="H7396" s="5" t="n">
        <v>22.24</v>
      </c>
      <c r="I7396" s="6">
        <f>IF(E7396&gt;=Markov!$B$3,1,0)</f>
        <v/>
      </c>
      <c r="J7396" s="6">
        <f>I7395</f>
        <v/>
      </c>
      <c r="K7396" s="7">
        <f>MAR1!$B$5+MAR1!$C$5*COS(2*PI()*$C7396/365)+MAR1!$D$5*SIN(2*PI()*$C7396/365)</f>
        <v/>
      </c>
      <c r="L7396" s="7">
        <f>MAR1!$B$6+MAR1!$C$6*COS(2*PI()*$C7396/365)+MAR1!$D$6*SIN(2*PI()*$C7396/365)</f>
        <v/>
      </c>
      <c r="M7396" s="7">
        <f>MAR1!$B$7+MAR1!$C$7*COS(2*PI()*$C7396/365)+MAR1!$D$7*SIN(2*PI()*$C7396/365)</f>
        <v/>
      </c>
      <c r="N7396" s="7">
        <f>F7396-K7396</f>
        <v/>
      </c>
      <c r="O7396" s="7">
        <f>G7396-L7396</f>
        <v/>
      </c>
      <c r="P7396" s="7">
        <f>H7396-M7396</f>
        <v/>
      </c>
      <c r="Q7396" s="7">
        <f>IF($I7396=1,(N7396-MAR1!$B$11)/MAR1!$D$11,(N7396-MAR1!$C$11)/MAR1!$E$11)</f>
        <v/>
      </c>
      <c r="R7396" s="7">
        <f>IF($I7396=1,(O7396-MAR1!$B$12)/MAR1!$D$12,(O7396-MAR1!$C$12)/MAR1!$E$12)</f>
        <v/>
      </c>
      <c r="S7396" s="7">
        <f>IF($I7396=1,(P7396-MAR1!$B$13)/MAR1!$D$13,(P7396-MAR1!$C$13)/MAR1!$E$13)</f>
        <v/>
      </c>
    </row>
    <row r="7397">
      <c r="A7397" s="5" t="n">
        <v>7396</v>
      </c>
      <c r="B7397" s="5" t="n">
        <v>21</v>
      </c>
      <c r="C7397" s="5" t="n">
        <v>96</v>
      </c>
      <c r="D7397" s="5" t="n">
        <v>4</v>
      </c>
      <c r="E7397" s="5" t="n">
        <v>0</v>
      </c>
      <c r="F7397" s="5" t="n">
        <v>38.4</v>
      </c>
      <c r="G7397" s="5" t="n">
        <v>24.2</v>
      </c>
      <c r="H7397" s="5" t="n">
        <v>26.28</v>
      </c>
      <c r="I7397" s="6">
        <f>IF(E7397&gt;=Markov!$B$3,1,0)</f>
        <v/>
      </c>
      <c r="J7397" s="6">
        <f>I7396</f>
        <v/>
      </c>
      <c r="K7397" s="7">
        <f>MAR1!$B$5+MAR1!$C$5*COS(2*PI()*$C7397/365)+MAR1!$D$5*SIN(2*PI()*$C7397/365)</f>
        <v/>
      </c>
      <c r="L7397" s="7">
        <f>MAR1!$B$6+MAR1!$C$6*COS(2*PI()*$C7397/365)+MAR1!$D$6*SIN(2*PI()*$C7397/365)</f>
        <v/>
      </c>
      <c r="M7397" s="7">
        <f>MAR1!$B$7+MAR1!$C$7*COS(2*PI()*$C7397/365)+MAR1!$D$7*SIN(2*PI()*$C7397/365)</f>
        <v/>
      </c>
      <c r="N7397" s="7">
        <f>F7397-K7397</f>
        <v/>
      </c>
      <c r="O7397" s="7">
        <f>G7397-L7397</f>
        <v/>
      </c>
      <c r="P7397" s="7">
        <f>H7397-M7397</f>
        <v/>
      </c>
      <c r="Q7397" s="7">
        <f>IF($I7397=1,(N7397-MAR1!$B$11)/MAR1!$D$11,(N7397-MAR1!$C$11)/MAR1!$E$11)</f>
        <v/>
      </c>
      <c r="R7397" s="7">
        <f>IF($I7397=1,(O7397-MAR1!$B$12)/MAR1!$D$12,(O7397-MAR1!$C$12)/MAR1!$E$12)</f>
        <v/>
      </c>
      <c r="S7397" s="7">
        <f>IF($I7397=1,(P7397-MAR1!$B$13)/MAR1!$D$13,(P7397-MAR1!$C$13)/MAR1!$E$13)</f>
        <v/>
      </c>
    </row>
    <row r="7398">
      <c r="A7398" s="5" t="n">
        <v>7397</v>
      </c>
      <c r="B7398" s="5" t="n">
        <v>21</v>
      </c>
      <c r="C7398" s="5" t="n">
        <v>97</v>
      </c>
      <c r="D7398" s="5" t="n">
        <v>4</v>
      </c>
      <c r="E7398" s="5" t="n">
        <v>6.1</v>
      </c>
      <c r="F7398" s="5" t="n">
        <v>35.5</v>
      </c>
      <c r="G7398" s="5" t="n">
        <v>22.6</v>
      </c>
      <c r="H7398" s="5" t="n">
        <v>22.32</v>
      </c>
      <c r="I7398" s="6">
        <f>IF(E7398&gt;=Markov!$B$3,1,0)</f>
        <v/>
      </c>
      <c r="J7398" s="6">
        <f>I7397</f>
        <v/>
      </c>
      <c r="K7398" s="7">
        <f>MAR1!$B$5+MAR1!$C$5*COS(2*PI()*$C7398/365)+MAR1!$D$5*SIN(2*PI()*$C7398/365)</f>
        <v/>
      </c>
      <c r="L7398" s="7">
        <f>MAR1!$B$6+MAR1!$C$6*COS(2*PI()*$C7398/365)+MAR1!$D$6*SIN(2*PI()*$C7398/365)</f>
        <v/>
      </c>
      <c r="M7398" s="7">
        <f>MAR1!$B$7+MAR1!$C$7*COS(2*PI()*$C7398/365)+MAR1!$D$7*SIN(2*PI()*$C7398/365)</f>
        <v/>
      </c>
      <c r="N7398" s="7">
        <f>F7398-K7398</f>
        <v/>
      </c>
      <c r="O7398" s="7">
        <f>G7398-L7398</f>
        <v/>
      </c>
      <c r="P7398" s="7">
        <f>H7398-M7398</f>
        <v/>
      </c>
      <c r="Q7398" s="7">
        <f>IF($I7398=1,(N7398-MAR1!$B$11)/MAR1!$D$11,(N7398-MAR1!$C$11)/MAR1!$E$11)</f>
        <v/>
      </c>
      <c r="R7398" s="7">
        <f>IF($I7398=1,(O7398-MAR1!$B$12)/MAR1!$D$12,(O7398-MAR1!$C$12)/MAR1!$E$12)</f>
        <v/>
      </c>
      <c r="S7398" s="7">
        <f>IF($I7398=1,(P7398-MAR1!$B$13)/MAR1!$D$13,(P7398-MAR1!$C$13)/MAR1!$E$13)</f>
        <v/>
      </c>
    </row>
    <row r="7399">
      <c r="A7399" s="5" t="n">
        <v>7398</v>
      </c>
      <c r="B7399" s="5" t="n">
        <v>21</v>
      </c>
      <c r="C7399" s="5" t="n">
        <v>98</v>
      </c>
      <c r="D7399" s="5" t="n">
        <v>4</v>
      </c>
      <c r="E7399" s="5" t="n">
        <v>0</v>
      </c>
      <c r="F7399" s="5" t="n">
        <v>36.4</v>
      </c>
      <c r="G7399" s="5" t="n">
        <v>23</v>
      </c>
      <c r="H7399" s="5" t="n">
        <v>24.83</v>
      </c>
      <c r="I7399" s="6">
        <f>IF(E7399&gt;=Markov!$B$3,1,0)</f>
        <v/>
      </c>
      <c r="J7399" s="6">
        <f>I7398</f>
        <v/>
      </c>
      <c r="K7399" s="7">
        <f>MAR1!$B$5+MAR1!$C$5*COS(2*PI()*$C7399/365)+MAR1!$D$5*SIN(2*PI()*$C7399/365)</f>
        <v/>
      </c>
      <c r="L7399" s="7">
        <f>MAR1!$B$6+MAR1!$C$6*COS(2*PI()*$C7399/365)+MAR1!$D$6*SIN(2*PI()*$C7399/365)</f>
        <v/>
      </c>
      <c r="M7399" s="7">
        <f>MAR1!$B$7+MAR1!$C$7*COS(2*PI()*$C7399/365)+MAR1!$D$7*SIN(2*PI()*$C7399/365)</f>
        <v/>
      </c>
      <c r="N7399" s="7">
        <f>F7399-K7399</f>
        <v/>
      </c>
      <c r="O7399" s="7">
        <f>G7399-L7399</f>
        <v/>
      </c>
      <c r="P7399" s="7">
        <f>H7399-M7399</f>
        <v/>
      </c>
      <c r="Q7399" s="7">
        <f>IF($I7399=1,(N7399-MAR1!$B$11)/MAR1!$D$11,(N7399-MAR1!$C$11)/MAR1!$E$11)</f>
        <v/>
      </c>
      <c r="R7399" s="7">
        <f>IF($I7399=1,(O7399-MAR1!$B$12)/MAR1!$D$12,(O7399-MAR1!$C$12)/MAR1!$E$12)</f>
        <v/>
      </c>
      <c r="S7399" s="7">
        <f>IF($I7399=1,(P7399-MAR1!$B$13)/MAR1!$D$13,(P7399-MAR1!$C$13)/MAR1!$E$13)</f>
        <v/>
      </c>
    </row>
    <row r="7400">
      <c r="A7400" s="5" t="n">
        <v>7399</v>
      </c>
      <c r="B7400" s="5" t="n">
        <v>21</v>
      </c>
      <c r="C7400" s="5" t="n">
        <v>99</v>
      </c>
      <c r="D7400" s="5" t="n">
        <v>4</v>
      </c>
      <c r="E7400" s="5" t="n">
        <v>0</v>
      </c>
      <c r="F7400" s="5" t="n">
        <v>38.3</v>
      </c>
      <c r="G7400" s="5" t="n">
        <v>22.6</v>
      </c>
      <c r="H7400" s="5" t="n">
        <v>26.6</v>
      </c>
      <c r="I7400" s="6">
        <f>IF(E7400&gt;=Markov!$B$3,1,0)</f>
        <v/>
      </c>
      <c r="J7400" s="6">
        <f>I7399</f>
        <v/>
      </c>
      <c r="K7400" s="7">
        <f>MAR1!$B$5+MAR1!$C$5*COS(2*PI()*$C7400/365)+MAR1!$D$5*SIN(2*PI()*$C7400/365)</f>
        <v/>
      </c>
      <c r="L7400" s="7">
        <f>MAR1!$B$6+MAR1!$C$6*COS(2*PI()*$C7400/365)+MAR1!$D$6*SIN(2*PI()*$C7400/365)</f>
        <v/>
      </c>
      <c r="M7400" s="7">
        <f>MAR1!$B$7+MAR1!$C$7*COS(2*PI()*$C7400/365)+MAR1!$D$7*SIN(2*PI()*$C7400/365)</f>
        <v/>
      </c>
      <c r="N7400" s="7">
        <f>F7400-K7400</f>
        <v/>
      </c>
      <c r="O7400" s="7">
        <f>G7400-L7400</f>
        <v/>
      </c>
      <c r="P7400" s="7">
        <f>H7400-M7400</f>
        <v/>
      </c>
      <c r="Q7400" s="7">
        <f>IF($I7400=1,(N7400-MAR1!$B$11)/MAR1!$D$11,(N7400-MAR1!$C$11)/MAR1!$E$11)</f>
        <v/>
      </c>
      <c r="R7400" s="7">
        <f>IF($I7400=1,(O7400-MAR1!$B$12)/MAR1!$D$12,(O7400-MAR1!$C$12)/MAR1!$E$12)</f>
        <v/>
      </c>
      <c r="S7400" s="7">
        <f>IF($I7400=1,(P7400-MAR1!$B$13)/MAR1!$D$13,(P7400-MAR1!$C$13)/MAR1!$E$13)</f>
        <v/>
      </c>
    </row>
    <row r="7401">
      <c r="A7401" s="5" t="n">
        <v>7400</v>
      </c>
      <c r="B7401" s="5" t="n">
        <v>21</v>
      </c>
      <c r="C7401" s="5" t="n">
        <v>100</v>
      </c>
      <c r="D7401" s="5" t="n">
        <v>4</v>
      </c>
      <c r="E7401" s="5" t="n">
        <v>0</v>
      </c>
      <c r="F7401" s="5" t="n">
        <v>35.7</v>
      </c>
      <c r="G7401" s="5" t="n">
        <v>21.8</v>
      </c>
      <c r="H7401" s="5" t="n">
        <v>31.08</v>
      </c>
      <c r="I7401" s="6">
        <f>IF(E7401&gt;=Markov!$B$3,1,0)</f>
        <v/>
      </c>
      <c r="J7401" s="6">
        <f>I7400</f>
        <v/>
      </c>
      <c r="K7401" s="7">
        <f>MAR1!$B$5+MAR1!$C$5*COS(2*PI()*$C7401/365)+MAR1!$D$5*SIN(2*PI()*$C7401/365)</f>
        <v/>
      </c>
      <c r="L7401" s="7">
        <f>MAR1!$B$6+MAR1!$C$6*COS(2*PI()*$C7401/365)+MAR1!$D$6*SIN(2*PI()*$C7401/365)</f>
        <v/>
      </c>
      <c r="M7401" s="7">
        <f>MAR1!$B$7+MAR1!$C$7*COS(2*PI()*$C7401/365)+MAR1!$D$7*SIN(2*PI()*$C7401/365)</f>
        <v/>
      </c>
      <c r="N7401" s="7">
        <f>F7401-K7401</f>
        <v/>
      </c>
      <c r="O7401" s="7">
        <f>G7401-L7401</f>
        <v/>
      </c>
      <c r="P7401" s="7">
        <f>H7401-M7401</f>
        <v/>
      </c>
      <c r="Q7401" s="7">
        <f>IF($I7401=1,(N7401-MAR1!$B$11)/MAR1!$D$11,(N7401-MAR1!$C$11)/MAR1!$E$11)</f>
        <v/>
      </c>
      <c r="R7401" s="7">
        <f>IF($I7401=1,(O7401-MAR1!$B$12)/MAR1!$D$12,(O7401-MAR1!$C$12)/MAR1!$E$12)</f>
        <v/>
      </c>
      <c r="S7401" s="7">
        <f>IF($I7401=1,(P7401-MAR1!$B$13)/MAR1!$D$13,(P7401-MAR1!$C$13)/MAR1!$E$13)</f>
        <v/>
      </c>
    </row>
    <row r="7402">
      <c r="A7402" s="5" t="n">
        <v>7401</v>
      </c>
      <c r="B7402" s="5" t="n">
        <v>21</v>
      </c>
      <c r="C7402" s="5" t="n">
        <v>101</v>
      </c>
      <c r="D7402" s="5" t="n">
        <v>4</v>
      </c>
      <c r="E7402" s="5" t="n">
        <v>0</v>
      </c>
      <c r="F7402" s="5" t="n">
        <v>36.6</v>
      </c>
      <c r="G7402" s="5" t="n">
        <v>21.4</v>
      </c>
      <c r="H7402" s="5" t="n">
        <v>27.4</v>
      </c>
      <c r="I7402" s="6">
        <f>IF(E7402&gt;=Markov!$B$3,1,0)</f>
        <v/>
      </c>
      <c r="J7402" s="6">
        <f>I7401</f>
        <v/>
      </c>
      <c r="K7402" s="7">
        <f>MAR1!$B$5+MAR1!$C$5*COS(2*PI()*$C7402/365)+MAR1!$D$5*SIN(2*PI()*$C7402/365)</f>
        <v/>
      </c>
      <c r="L7402" s="7">
        <f>MAR1!$B$6+MAR1!$C$6*COS(2*PI()*$C7402/365)+MAR1!$D$6*SIN(2*PI()*$C7402/365)</f>
        <v/>
      </c>
      <c r="M7402" s="7">
        <f>MAR1!$B$7+MAR1!$C$7*COS(2*PI()*$C7402/365)+MAR1!$D$7*SIN(2*PI()*$C7402/365)</f>
        <v/>
      </c>
      <c r="N7402" s="7">
        <f>F7402-K7402</f>
        <v/>
      </c>
      <c r="O7402" s="7">
        <f>G7402-L7402</f>
        <v/>
      </c>
      <c r="P7402" s="7">
        <f>H7402-M7402</f>
        <v/>
      </c>
      <c r="Q7402" s="7">
        <f>IF($I7402=1,(N7402-MAR1!$B$11)/MAR1!$D$11,(N7402-MAR1!$C$11)/MAR1!$E$11)</f>
        <v/>
      </c>
      <c r="R7402" s="7">
        <f>IF($I7402=1,(O7402-MAR1!$B$12)/MAR1!$D$12,(O7402-MAR1!$C$12)/MAR1!$E$12)</f>
        <v/>
      </c>
      <c r="S7402" s="7">
        <f>IF($I7402=1,(P7402-MAR1!$B$13)/MAR1!$D$13,(P7402-MAR1!$C$13)/MAR1!$E$13)</f>
        <v/>
      </c>
    </row>
    <row r="7403">
      <c r="A7403" s="5" t="n">
        <v>7402</v>
      </c>
      <c r="B7403" s="5" t="n">
        <v>21</v>
      </c>
      <c r="C7403" s="5" t="n">
        <v>102</v>
      </c>
      <c r="D7403" s="5" t="n">
        <v>4</v>
      </c>
      <c r="E7403" s="5" t="n">
        <v>0</v>
      </c>
      <c r="F7403" s="5" t="n">
        <v>37.8</v>
      </c>
      <c r="G7403" s="5" t="n">
        <v>19.4</v>
      </c>
      <c r="H7403" s="5" t="n">
        <v>24.8</v>
      </c>
      <c r="I7403" s="6">
        <f>IF(E7403&gt;=Markov!$B$3,1,0)</f>
        <v/>
      </c>
      <c r="J7403" s="6">
        <f>I7402</f>
        <v/>
      </c>
      <c r="K7403" s="7">
        <f>MAR1!$B$5+MAR1!$C$5*COS(2*PI()*$C7403/365)+MAR1!$D$5*SIN(2*PI()*$C7403/365)</f>
        <v/>
      </c>
      <c r="L7403" s="7">
        <f>MAR1!$B$6+MAR1!$C$6*COS(2*PI()*$C7403/365)+MAR1!$D$6*SIN(2*PI()*$C7403/365)</f>
        <v/>
      </c>
      <c r="M7403" s="7">
        <f>MAR1!$B$7+MAR1!$C$7*COS(2*PI()*$C7403/365)+MAR1!$D$7*SIN(2*PI()*$C7403/365)</f>
        <v/>
      </c>
      <c r="N7403" s="7">
        <f>F7403-K7403</f>
        <v/>
      </c>
      <c r="O7403" s="7">
        <f>G7403-L7403</f>
        <v/>
      </c>
      <c r="P7403" s="7">
        <f>H7403-M7403</f>
        <v/>
      </c>
      <c r="Q7403" s="7">
        <f>IF($I7403=1,(N7403-MAR1!$B$11)/MAR1!$D$11,(N7403-MAR1!$C$11)/MAR1!$E$11)</f>
        <v/>
      </c>
      <c r="R7403" s="7">
        <f>IF($I7403=1,(O7403-MAR1!$B$12)/MAR1!$D$12,(O7403-MAR1!$C$12)/MAR1!$E$12)</f>
        <v/>
      </c>
      <c r="S7403" s="7">
        <f>IF($I7403=1,(P7403-MAR1!$B$13)/MAR1!$D$13,(P7403-MAR1!$C$13)/MAR1!$E$13)</f>
        <v/>
      </c>
    </row>
    <row r="7404">
      <c r="A7404" s="5" t="n">
        <v>7403</v>
      </c>
      <c r="B7404" s="5" t="n">
        <v>21</v>
      </c>
      <c r="C7404" s="5" t="n">
        <v>103</v>
      </c>
      <c r="D7404" s="5" t="n">
        <v>4</v>
      </c>
      <c r="E7404" s="5" t="n">
        <v>0</v>
      </c>
      <c r="F7404" s="5" t="n">
        <v>37.6</v>
      </c>
      <c r="G7404" s="5" t="n">
        <v>22.2</v>
      </c>
      <c r="H7404" s="5" t="n">
        <v>24.1</v>
      </c>
      <c r="I7404" s="6">
        <f>IF(E7404&gt;=Markov!$B$3,1,0)</f>
        <v/>
      </c>
      <c r="J7404" s="6">
        <f>I7403</f>
        <v/>
      </c>
      <c r="K7404" s="7">
        <f>MAR1!$B$5+MAR1!$C$5*COS(2*PI()*$C7404/365)+MAR1!$D$5*SIN(2*PI()*$C7404/365)</f>
        <v/>
      </c>
      <c r="L7404" s="7">
        <f>MAR1!$B$6+MAR1!$C$6*COS(2*PI()*$C7404/365)+MAR1!$D$6*SIN(2*PI()*$C7404/365)</f>
        <v/>
      </c>
      <c r="M7404" s="7">
        <f>MAR1!$B$7+MAR1!$C$7*COS(2*PI()*$C7404/365)+MAR1!$D$7*SIN(2*PI()*$C7404/365)</f>
        <v/>
      </c>
      <c r="N7404" s="7">
        <f>F7404-K7404</f>
        <v/>
      </c>
      <c r="O7404" s="7">
        <f>G7404-L7404</f>
        <v/>
      </c>
      <c r="P7404" s="7">
        <f>H7404-M7404</f>
        <v/>
      </c>
      <c r="Q7404" s="7">
        <f>IF($I7404=1,(N7404-MAR1!$B$11)/MAR1!$D$11,(N7404-MAR1!$C$11)/MAR1!$E$11)</f>
        <v/>
      </c>
      <c r="R7404" s="7">
        <f>IF($I7404=1,(O7404-MAR1!$B$12)/MAR1!$D$12,(O7404-MAR1!$C$12)/MAR1!$E$12)</f>
        <v/>
      </c>
      <c r="S7404" s="7">
        <f>IF($I7404=1,(P7404-MAR1!$B$13)/MAR1!$D$13,(P7404-MAR1!$C$13)/MAR1!$E$13)</f>
        <v/>
      </c>
    </row>
    <row r="7405">
      <c r="A7405" s="5" t="n">
        <v>7404</v>
      </c>
      <c r="B7405" s="5" t="n">
        <v>21</v>
      </c>
      <c r="C7405" s="5" t="n">
        <v>104</v>
      </c>
      <c r="D7405" s="5" t="n">
        <v>4</v>
      </c>
      <c r="E7405" s="5" t="n">
        <v>0</v>
      </c>
      <c r="F7405" s="5" t="n">
        <v>37.6</v>
      </c>
      <c r="G7405" s="5" t="n">
        <v>22.6</v>
      </c>
      <c r="H7405" s="5" t="n">
        <v>23.38</v>
      </c>
      <c r="I7405" s="6">
        <f>IF(E7405&gt;=Markov!$B$3,1,0)</f>
        <v/>
      </c>
      <c r="J7405" s="6">
        <f>I7404</f>
        <v/>
      </c>
      <c r="K7405" s="7">
        <f>MAR1!$B$5+MAR1!$C$5*COS(2*PI()*$C7405/365)+MAR1!$D$5*SIN(2*PI()*$C7405/365)</f>
        <v/>
      </c>
      <c r="L7405" s="7">
        <f>MAR1!$B$6+MAR1!$C$6*COS(2*PI()*$C7405/365)+MAR1!$D$6*SIN(2*PI()*$C7405/365)</f>
        <v/>
      </c>
      <c r="M7405" s="7">
        <f>MAR1!$B$7+MAR1!$C$7*COS(2*PI()*$C7405/365)+MAR1!$D$7*SIN(2*PI()*$C7405/365)</f>
        <v/>
      </c>
      <c r="N7405" s="7">
        <f>F7405-K7405</f>
        <v/>
      </c>
      <c r="O7405" s="7">
        <f>G7405-L7405</f>
        <v/>
      </c>
      <c r="P7405" s="7">
        <f>H7405-M7405</f>
        <v/>
      </c>
      <c r="Q7405" s="7">
        <f>IF($I7405=1,(N7405-MAR1!$B$11)/MAR1!$D$11,(N7405-MAR1!$C$11)/MAR1!$E$11)</f>
        <v/>
      </c>
      <c r="R7405" s="7">
        <f>IF($I7405=1,(O7405-MAR1!$B$12)/MAR1!$D$12,(O7405-MAR1!$C$12)/MAR1!$E$12)</f>
        <v/>
      </c>
      <c r="S7405" s="7">
        <f>IF($I7405=1,(P7405-MAR1!$B$13)/MAR1!$D$13,(P7405-MAR1!$C$13)/MAR1!$E$13)</f>
        <v/>
      </c>
    </row>
    <row r="7406">
      <c r="A7406" s="5" t="n">
        <v>7405</v>
      </c>
      <c r="B7406" s="5" t="n">
        <v>21</v>
      </c>
      <c r="C7406" s="5" t="n">
        <v>105</v>
      </c>
      <c r="D7406" s="5" t="n">
        <v>4</v>
      </c>
      <c r="E7406" s="5" t="n">
        <v>0</v>
      </c>
      <c r="F7406" s="5" t="n">
        <v>35.2</v>
      </c>
      <c r="G7406" s="5" t="n">
        <v>21.6</v>
      </c>
      <c r="H7406" s="5" t="n">
        <v>19.97</v>
      </c>
      <c r="I7406" s="6">
        <f>IF(E7406&gt;=Markov!$B$3,1,0)</f>
        <v/>
      </c>
      <c r="J7406" s="6">
        <f>I7405</f>
        <v/>
      </c>
      <c r="K7406" s="7">
        <f>MAR1!$B$5+MAR1!$C$5*COS(2*PI()*$C7406/365)+MAR1!$D$5*SIN(2*PI()*$C7406/365)</f>
        <v/>
      </c>
      <c r="L7406" s="7">
        <f>MAR1!$B$6+MAR1!$C$6*COS(2*PI()*$C7406/365)+MAR1!$D$6*SIN(2*PI()*$C7406/365)</f>
        <v/>
      </c>
      <c r="M7406" s="7">
        <f>MAR1!$B$7+MAR1!$C$7*COS(2*PI()*$C7406/365)+MAR1!$D$7*SIN(2*PI()*$C7406/365)</f>
        <v/>
      </c>
      <c r="N7406" s="7">
        <f>F7406-K7406</f>
        <v/>
      </c>
      <c r="O7406" s="7">
        <f>G7406-L7406</f>
        <v/>
      </c>
      <c r="P7406" s="7">
        <f>H7406-M7406</f>
        <v/>
      </c>
      <c r="Q7406" s="7">
        <f>IF($I7406=1,(N7406-MAR1!$B$11)/MAR1!$D$11,(N7406-MAR1!$C$11)/MAR1!$E$11)</f>
        <v/>
      </c>
      <c r="R7406" s="7">
        <f>IF($I7406=1,(O7406-MAR1!$B$12)/MAR1!$D$12,(O7406-MAR1!$C$12)/MAR1!$E$12)</f>
        <v/>
      </c>
      <c r="S7406" s="7">
        <f>IF($I7406=1,(P7406-MAR1!$B$13)/MAR1!$D$13,(P7406-MAR1!$C$13)/MAR1!$E$13)</f>
        <v/>
      </c>
    </row>
    <row r="7407">
      <c r="A7407" s="5" t="n">
        <v>7406</v>
      </c>
      <c r="B7407" s="5" t="n">
        <v>21</v>
      </c>
      <c r="C7407" s="5" t="n">
        <v>106</v>
      </c>
      <c r="D7407" s="5" t="n">
        <v>4</v>
      </c>
      <c r="E7407" s="5" t="n">
        <v>0</v>
      </c>
      <c r="F7407" s="5" t="n">
        <v>35.1</v>
      </c>
      <c r="G7407" s="5" t="n">
        <v>23.3</v>
      </c>
      <c r="H7407" s="5" t="n">
        <v>20.19</v>
      </c>
      <c r="I7407" s="6">
        <f>IF(E7407&gt;=Markov!$B$3,1,0)</f>
        <v/>
      </c>
      <c r="J7407" s="6">
        <f>I7406</f>
        <v/>
      </c>
      <c r="K7407" s="7">
        <f>MAR1!$B$5+MAR1!$C$5*COS(2*PI()*$C7407/365)+MAR1!$D$5*SIN(2*PI()*$C7407/365)</f>
        <v/>
      </c>
      <c r="L7407" s="7">
        <f>MAR1!$B$6+MAR1!$C$6*COS(2*PI()*$C7407/365)+MAR1!$D$6*SIN(2*PI()*$C7407/365)</f>
        <v/>
      </c>
      <c r="M7407" s="7">
        <f>MAR1!$B$7+MAR1!$C$7*COS(2*PI()*$C7407/365)+MAR1!$D$7*SIN(2*PI()*$C7407/365)</f>
        <v/>
      </c>
      <c r="N7407" s="7">
        <f>F7407-K7407</f>
        <v/>
      </c>
      <c r="O7407" s="7">
        <f>G7407-L7407</f>
        <v/>
      </c>
      <c r="P7407" s="7">
        <f>H7407-M7407</f>
        <v/>
      </c>
      <c r="Q7407" s="7">
        <f>IF($I7407=1,(N7407-MAR1!$B$11)/MAR1!$D$11,(N7407-MAR1!$C$11)/MAR1!$E$11)</f>
        <v/>
      </c>
      <c r="R7407" s="7">
        <f>IF($I7407=1,(O7407-MAR1!$B$12)/MAR1!$D$12,(O7407-MAR1!$C$12)/MAR1!$E$12)</f>
        <v/>
      </c>
      <c r="S7407" s="7">
        <f>IF($I7407=1,(P7407-MAR1!$B$13)/MAR1!$D$13,(P7407-MAR1!$C$13)/MAR1!$E$13)</f>
        <v/>
      </c>
    </row>
    <row r="7408">
      <c r="A7408" s="5" t="n">
        <v>7407</v>
      </c>
      <c r="B7408" s="5" t="n">
        <v>21</v>
      </c>
      <c r="C7408" s="5" t="n">
        <v>107</v>
      </c>
      <c r="D7408" s="5" t="n">
        <v>4</v>
      </c>
      <c r="E7408" s="5" t="n">
        <v>0</v>
      </c>
      <c r="F7408" s="5" t="n">
        <v>37.5</v>
      </c>
      <c r="G7408" s="5" t="n">
        <v>23.8</v>
      </c>
      <c r="H7408" s="5" t="n">
        <v>19.18</v>
      </c>
      <c r="I7408" s="6">
        <f>IF(E7408&gt;=Markov!$B$3,1,0)</f>
        <v/>
      </c>
      <c r="J7408" s="6">
        <f>I7407</f>
        <v/>
      </c>
      <c r="K7408" s="7">
        <f>MAR1!$B$5+MAR1!$C$5*COS(2*PI()*$C7408/365)+MAR1!$D$5*SIN(2*PI()*$C7408/365)</f>
        <v/>
      </c>
      <c r="L7408" s="7">
        <f>MAR1!$B$6+MAR1!$C$6*COS(2*PI()*$C7408/365)+MAR1!$D$6*SIN(2*PI()*$C7408/365)</f>
        <v/>
      </c>
      <c r="M7408" s="7">
        <f>MAR1!$B$7+MAR1!$C$7*COS(2*PI()*$C7408/365)+MAR1!$D$7*SIN(2*PI()*$C7408/365)</f>
        <v/>
      </c>
      <c r="N7408" s="7">
        <f>F7408-K7408</f>
        <v/>
      </c>
      <c r="O7408" s="7">
        <f>G7408-L7408</f>
        <v/>
      </c>
      <c r="P7408" s="7">
        <f>H7408-M7408</f>
        <v/>
      </c>
      <c r="Q7408" s="7">
        <f>IF($I7408=1,(N7408-MAR1!$B$11)/MAR1!$D$11,(N7408-MAR1!$C$11)/MAR1!$E$11)</f>
        <v/>
      </c>
      <c r="R7408" s="7">
        <f>IF($I7408=1,(O7408-MAR1!$B$12)/MAR1!$D$12,(O7408-MAR1!$C$12)/MAR1!$E$12)</f>
        <v/>
      </c>
      <c r="S7408" s="7">
        <f>IF($I7408=1,(P7408-MAR1!$B$13)/MAR1!$D$13,(P7408-MAR1!$C$13)/MAR1!$E$13)</f>
        <v/>
      </c>
    </row>
    <row r="7409">
      <c r="A7409" s="5" t="n">
        <v>7408</v>
      </c>
      <c r="B7409" s="5" t="n">
        <v>21</v>
      </c>
      <c r="C7409" s="5" t="n">
        <v>108</v>
      </c>
      <c r="D7409" s="5" t="n">
        <v>4</v>
      </c>
      <c r="E7409" s="5" t="n">
        <v>0</v>
      </c>
      <c r="F7409" s="5" t="n">
        <v>39.2</v>
      </c>
      <c r="G7409" s="5" t="n">
        <v>23.1</v>
      </c>
      <c r="H7409" s="5" t="n">
        <v>23.14</v>
      </c>
      <c r="I7409" s="6">
        <f>IF(E7409&gt;=Markov!$B$3,1,0)</f>
        <v/>
      </c>
      <c r="J7409" s="6">
        <f>I7408</f>
        <v/>
      </c>
      <c r="K7409" s="7">
        <f>MAR1!$B$5+MAR1!$C$5*COS(2*PI()*$C7409/365)+MAR1!$D$5*SIN(2*PI()*$C7409/365)</f>
        <v/>
      </c>
      <c r="L7409" s="7">
        <f>MAR1!$B$6+MAR1!$C$6*COS(2*PI()*$C7409/365)+MAR1!$D$6*SIN(2*PI()*$C7409/365)</f>
        <v/>
      </c>
      <c r="M7409" s="7">
        <f>MAR1!$B$7+MAR1!$C$7*COS(2*PI()*$C7409/365)+MAR1!$D$7*SIN(2*PI()*$C7409/365)</f>
        <v/>
      </c>
      <c r="N7409" s="7">
        <f>F7409-K7409</f>
        <v/>
      </c>
      <c r="O7409" s="7">
        <f>G7409-L7409</f>
        <v/>
      </c>
      <c r="P7409" s="7">
        <f>H7409-M7409</f>
        <v/>
      </c>
      <c r="Q7409" s="7">
        <f>IF($I7409=1,(N7409-MAR1!$B$11)/MAR1!$D$11,(N7409-MAR1!$C$11)/MAR1!$E$11)</f>
        <v/>
      </c>
      <c r="R7409" s="7">
        <f>IF($I7409=1,(O7409-MAR1!$B$12)/MAR1!$D$12,(O7409-MAR1!$C$12)/MAR1!$E$12)</f>
        <v/>
      </c>
      <c r="S7409" s="7">
        <f>IF($I7409=1,(P7409-MAR1!$B$13)/MAR1!$D$13,(P7409-MAR1!$C$13)/MAR1!$E$13)</f>
        <v/>
      </c>
    </row>
    <row r="7410">
      <c r="A7410" s="5" t="n">
        <v>7409</v>
      </c>
      <c r="B7410" s="5" t="n">
        <v>21</v>
      </c>
      <c r="C7410" s="5" t="n">
        <v>109</v>
      </c>
      <c r="D7410" s="5" t="n">
        <v>4</v>
      </c>
      <c r="E7410" s="5" t="n">
        <v>0</v>
      </c>
      <c r="F7410" s="5" t="n">
        <v>39.9</v>
      </c>
      <c r="G7410" s="5" t="n">
        <v>23.9</v>
      </c>
      <c r="H7410" s="5" t="n">
        <v>20.89</v>
      </c>
      <c r="I7410" s="6">
        <f>IF(E7410&gt;=Markov!$B$3,1,0)</f>
        <v/>
      </c>
      <c r="J7410" s="6">
        <f>I7409</f>
        <v/>
      </c>
      <c r="K7410" s="7">
        <f>MAR1!$B$5+MAR1!$C$5*COS(2*PI()*$C7410/365)+MAR1!$D$5*SIN(2*PI()*$C7410/365)</f>
        <v/>
      </c>
      <c r="L7410" s="7">
        <f>MAR1!$B$6+MAR1!$C$6*COS(2*PI()*$C7410/365)+MAR1!$D$6*SIN(2*PI()*$C7410/365)</f>
        <v/>
      </c>
      <c r="M7410" s="7">
        <f>MAR1!$B$7+MAR1!$C$7*COS(2*PI()*$C7410/365)+MAR1!$D$7*SIN(2*PI()*$C7410/365)</f>
        <v/>
      </c>
      <c r="N7410" s="7">
        <f>F7410-K7410</f>
        <v/>
      </c>
      <c r="O7410" s="7">
        <f>G7410-L7410</f>
        <v/>
      </c>
      <c r="P7410" s="7">
        <f>H7410-M7410</f>
        <v/>
      </c>
      <c r="Q7410" s="7">
        <f>IF($I7410=1,(N7410-MAR1!$B$11)/MAR1!$D$11,(N7410-MAR1!$C$11)/MAR1!$E$11)</f>
        <v/>
      </c>
      <c r="R7410" s="7">
        <f>IF($I7410=1,(O7410-MAR1!$B$12)/MAR1!$D$12,(O7410-MAR1!$C$12)/MAR1!$E$12)</f>
        <v/>
      </c>
      <c r="S7410" s="7">
        <f>IF($I7410=1,(P7410-MAR1!$B$13)/MAR1!$D$13,(P7410-MAR1!$C$13)/MAR1!$E$13)</f>
        <v/>
      </c>
    </row>
    <row r="7411">
      <c r="A7411" s="5" t="n">
        <v>7410</v>
      </c>
      <c r="B7411" s="5" t="n">
        <v>21</v>
      </c>
      <c r="C7411" s="5" t="n">
        <v>110</v>
      </c>
      <c r="D7411" s="5" t="n">
        <v>4</v>
      </c>
      <c r="E7411" s="5" t="n">
        <v>0</v>
      </c>
      <c r="F7411" s="5" t="n">
        <v>38.3</v>
      </c>
      <c r="G7411" s="5" t="n">
        <v>24.6</v>
      </c>
      <c r="H7411" s="5" t="n">
        <v>19.53</v>
      </c>
      <c r="I7411" s="6">
        <f>IF(E7411&gt;=Markov!$B$3,1,0)</f>
        <v/>
      </c>
      <c r="J7411" s="6">
        <f>I7410</f>
        <v/>
      </c>
      <c r="K7411" s="7">
        <f>MAR1!$B$5+MAR1!$C$5*COS(2*PI()*$C7411/365)+MAR1!$D$5*SIN(2*PI()*$C7411/365)</f>
        <v/>
      </c>
      <c r="L7411" s="7">
        <f>MAR1!$B$6+MAR1!$C$6*COS(2*PI()*$C7411/365)+MAR1!$D$6*SIN(2*PI()*$C7411/365)</f>
        <v/>
      </c>
      <c r="M7411" s="7">
        <f>MAR1!$B$7+MAR1!$C$7*COS(2*PI()*$C7411/365)+MAR1!$D$7*SIN(2*PI()*$C7411/365)</f>
        <v/>
      </c>
      <c r="N7411" s="7">
        <f>F7411-K7411</f>
        <v/>
      </c>
      <c r="O7411" s="7">
        <f>G7411-L7411</f>
        <v/>
      </c>
      <c r="P7411" s="7">
        <f>H7411-M7411</f>
        <v/>
      </c>
      <c r="Q7411" s="7">
        <f>IF($I7411=1,(N7411-MAR1!$B$11)/MAR1!$D$11,(N7411-MAR1!$C$11)/MAR1!$E$11)</f>
        <v/>
      </c>
      <c r="R7411" s="7">
        <f>IF($I7411=1,(O7411-MAR1!$B$12)/MAR1!$D$12,(O7411-MAR1!$C$12)/MAR1!$E$12)</f>
        <v/>
      </c>
      <c r="S7411" s="7">
        <f>IF($I7411=1,(P7411-MAR1!$B$13)/MAR1!$D$13,(P7411-MAR1!$C$13)/MAR1!$E$13)</f>
        <v/>
      </c>
    </row>
    <row r="7412">
      <c r="A7412" s="5" t="n">
        <v>7411</v>
      </c>
      <c r="B7412" s="5" t="n">
        <v>21</v>
      </c>
      <c r="C7412" s="5" t="n">
        <v>111</v>
      </c>
      <c r="D7412" s="5" t="n">
        <v>4</v>
      </c>
      <c r="E7412" s="5" t="n">
        <v>0</v>
      </c>
      <c r="F7412" s="5" t="n">
        <v>39.3</v>
      </c>
      <c r="G7412" s="5" t="n">
        <v>24.3</v>
      </c>
      <c r="H7412" s="5" t="n">
        <v>27.68</v>
      </c>
      <c r="I7412" s="6">
        <f>IF(E7412&gt;=Markov!$B$3,1,0)</f>
        <v/>
      </c>
      <c r="J7412" s="6">
        <f>I7411</f>
        <v/>
      </c>
      <c r="K7412" s="7">
        <f>MAR1!$B$5+MAR1!$C$5*COS(2*PI()*$C7412/365)+MAR1!$D$5*SIN(2*PI()*$C7412/365)</f>
        <v/>
      </c>
      <c r="L7412" s="7">
        <f>MAR1!$B$6+MAR1!$C$6*COS(2*PI()*$C7412/365)+MAR1!$D$6*SIN(2*PI()*$C7412/365)</f>
        <v/>
      </c>
      <c r="M7412" s="7">
        <f>MAR1!$B$7+MAR1!$C$7*COS(2*PI()*$C7412/365)+MAR1!$D$7*SIN(2*PI()*$C7412/365)</f>
        <v/>
      </c>
      <c r="N7412" s="7">
        <f>F7412-K7412</f>
        <v/>
      </c>
      <c r="O7412" s="7">
        <f>G7412-L7412</f>
        <v/>
      </c>
      <c r="P7412" s="7">
        <f>H7412-M7412</f>
        <v/>
      </c>
      <c r="Q7412" s="7">
        <f>IF($I7412=1,(N7412-MAR1!$B$11)/MAR1!$D$11,(N7412-MAR1!$C$11)/MAR1!$E$11)</f>
        <v/>
      </c>
      <c r="R7412" s="7">
        <f>IF($I7412=1,(O7412-MAR1!$B$12)/MAR1!$D$12,(O7412-MAR1!$C$12)/MAR1!$E$12)</f>
        <v/>
      </c>
      <c r="S7412" s="7">
        <f>IF($I7412=1,(P7412-MAR1!$B$13)/MAR1!$D$13,(P7412-MAR1!$C$13)/MAR1!$E$13)</f>
        <v/>
      </c>
    </row>
    <row r="7413">
      <c r="A7413" s="5" t="n">
        <v>7412</v>
      </c>
      <c r="B7413" s="5" t="n">
        <v>21</v>
      </c>
      <c r="C7413" s="5" t="n">
        <v>112</v>
      </c>
      <c r="D7413" s="5" t="n">
        <v>4</v>
      </c>
      <c r="E7413" s="5" t="n">
        <v>0</v>
      </c>
      <c r="F7413" s="5" t="n">
        <v>37.8</v>
      </c>
      <c r="G7413" s="5" t="n">
        <v>25.3</v>
      </c>
      <c r="H7413" s="5" t="n">
        <v>23.84</v>
      </c>
      <c r="I7413" s="6">
        <f>IF(E7413&gt;=Markov!$B$3,1,0)</f>
        <v/>
      </c>
      <c r="J7413" s="6">
        <f>I7412</f>
        <v/>
      </c>
      <c r="K7413" s="7">
        <f>MAR1!$B$5+MAR1!$C$5*COS(2*PI()*$C7413/365)+MAR1!$D$5*SIN(2*PI()*$C7413/365)</f>
        <v/>
      </c>
      <c r="L7413" s="7">
        <f>MAR1!$B$6+MAR1!$C$6*COS(2*PI()*$C7413/365)+MAR1!$D$6*SIN(2*PI()*$C7413/365)</f>
        <v/>
      </c>
      <c r="M7413" s="7">
        <f>MAR1!$B$7+MAR1!$C$7*COS(2*PI()*$C7413/365)+MAR1!$D$7*SIN(2*PI()*$C7413/365)</f>
        <v/>
      </c>
      <c r="N7413" s="7">
        <f>F7413-K7413</f>
        <v/>
      </c>
      <c r="O7413" s="7">
        <f>G7413-L7413</f>
        <v/>
      </c>
      <c r="P7413" s="7">
        <f>H7413-M7413</f>
        <v/>
      </c>
      <c r="Q7413" s="7">
        <f>IF($I7413=1,(N7413-MAR1!$B$11)/MAR1!$D$11,(N7413-MAR1!$C$11)/MAR1!$E$11)</f>
        <v/>
      </c>
      <c r="R7413" s="7">
        <f>IF($I7413=1,(O7413-MAR1!$B$12)/MAR1!$D$12,(O7413-MAR1!$C$12)/MAR1!$E$12)</f>
        <v/>
      </c>
      <c r="S7413" s="7">
        <f>IF($I7413=1,(P7413-MAR1!$B$13)/MAR1!$D$13,(P7413-MAR1!$C$13)/MAR1!$E$13)</f>
        <v/>
      </c>
    </row>
    <row r="7414">
      <c r="A7414" s="5" t="n">
        <v>7413</v>
      </c>
      <c r="B7414" s="5" t="n">
        <v>21</v>
      </c>
      <c r="C7414" s="5" t="n">
        <v>113</v>
      </c>
      <c r="D7414" s="5" t="n">
        <v>4</v>
      </c>
      <c r="E7414" s="5" t="n">
        <v>0</v>
      </c>
      <c r="F7414" s="5" t="n">
        <v>37</v>
      </c>
      <c r="G7414" s="5" t="n">
        <v>24</v>
      </c>
      <c r="H7414" s="5" t="n">
        <v>25.94</v>
      </c>
      <c r="I7414" s="6">
        <f>IF(E7414&gt;=Markov!$B$3,1,0)</f>
        <v/>
      </c>
      <c r="J7414" s="6">
        <f>I7413</f>
        <v/>
      </c>
      <c r="K7414" s="7">
        <f>MAR1!$B$5+MAR1!$C$5*COS(2*PI()*$C7414/365)+MAR1!$D$5*SIN(2*PI()*$C7414/365)</f>
        <v/>
      </c>
      <c r="L7414" s="7">
        <f>MAR1!$B$6+MAR1!$C$6*COS(2*PI()*$C7414/365)+MAR1!$D$6*SIN(2*PI()*$C7414/365)</f>
        <v/>
      </c>
      <c r="M7414" s="7">
        <f>MAR1!$B$7+MAR1!$C$7*COS(2*PI()*$C7414/365)+MAR1!$D$7*SIN(2*PI()*$C7414/365)</f>
        <v/>
      </c>
      <c r="N7414" s="7">
        <f>F7414-K7414</f>
        <v/>
      </c>
      <c r="O7414" s="7">
        <f>G7414-L7414</f>
        <v/>
      </c>
      <c r="P7414" s="7">
        <f>H7414-M7414</f>
        <v/>
      </c>
      <c r="Q7414" s="7">
        <f>IF($I7414=1,(N7414-MAR1!$B$11)/MAR1!$D$11,(N7414-MAR1!$C$11)/MAR1!$E$11)</f>
        <v/>
      </c>
      <c r="R7414" s="7">
        <f>IF($I7414=1,(O7414-MAR1!$B$12)/MAR1!$D$12,(O7414-MAR1!$C$12)/MAR1!$E$12)</f>
        <v/>
      </c>
      <c r="S7414" s="7">
        <f>IF($I7414=1,(P7414-MAR1!$B$13)/MAR1!$D$13,(P7414-MAR1!$C$13)/MAR1!$E$13)</f>
        <v/>
      </c>
    </row>
    <row r="7415">
      <c r="A7415" s="5" t="n">
        <v>7414</v>
      </c>
      <c r="B7415" s="5" t="n">
        <v>21</v>
      </c>
      <c r="C7415" s="5" t="n">
        <v>114</v>
      </c>
      <c r="D7415" s="5" t="n">
        <v>4</v>
      </c>
      <c r="E7415" s="5" t="n">
        <v>0</v>
      </c>
      <c r="F7415" s="5" t="n">
        <v>37.4</v>
      </c>
      <c r="G7415" s="5" t="n">
        <v>23.8</v>
      </c>
      <c r="H7415" s="5" t="n">
        <v>19.1</v>
      </c>
      <c r="I7415" s="6">
        <f>IF(E7415&gt;=Markov!$B$3,1,0)</f>
        <v/>
      </c>
      <c r="J7415" s="6">
        <f>I7414</f>
        <v/>
      </c>
      <c r="K7415" s="7">
        <f>MAR1!$B$5+MAR1!$C$5*COS(2*PI()*$C7415/365)+MAR1!$D$5*SIN(2*PI()*$C7415/365)</f>
        <v/>
      </c>
      <c r="L7415" s="7">
        <f>MAR1!$B$6+MAR1!$C$6*COS(2*PI()*$C7415/365)+MAR1!$D$6*SIN(2*PI()*$C7415/365)</f>
        <v/>
      </c>
      <c r="M7415" s="7">
        <f>MAR1!$B$7+MAR1!$C$7*COS(2*PI()*$C7415/365)+MAR1!$D$7*SIN(2*PI()*$C7415/365)</f>
        <v/>
      </c>
      <c r="N7415" s="7">
        <f>F7415-K7415</f>
        <v/>
      </c>
      <c r="O7415" s="7">
        <f>G7415-L7415</f>
        <v/>
      </c>
      <c r="P7415" s="7">
        <f>H7415-M7415</f>
        <v/>
      </c>
      <c r="Q7415" s="7">
        <f>IF($I7415=1,(N7415-MAR1!$B$11)/MAR1!$D$11,(N7415-MAR1!$C$11)/MAR1!$E$11)</f>
        <v/>
      </c>
      <c r="R7415" s="7">
        <f>IF($I7415=1,(O7415-MAR1!$B$12)/MAR1!$D$12,(O7415-MAR1!$C$12)/MAR1!$E$12)</f>
        <v/>
      </c>
      <c r="S7415" s="7">
        <f>IF($I7415=1,(P7415-MAR1!$B$13)/MAR1!$D$13,(P7415-MAR1!$C$13)/MAR1!$E$13)</f>
        <v/>
      </c>
    </row>
    <row r="7416">
      <c r="A7416" s="5" t="n">
        <v>7415</v>
      </c>
      <c r="B7416" s="5" t="n">
        <v>21</v>
      </c>
      <c r="C7416" s="5" t="n">
        <v>115</v>
      </c>
      <c r="D7416" s="5" t="n">
        <v>4</v>
      </c>
      <c r="E7416" s="5" t="n">
        <v>0</v>
      </c>
      <c r="F7416" s="5" t="n">
        <v>39.8</v>
      </c>
      <c r="G7416" s="5" t="n">
        <v>26.5</v>
      </c>
      <c r="H7416" s="5" t="n">
        <v>22.43</v>
      </c>
      <c r="I7416" s="6">
        <f>IF(E7416&gt;=Markov!$B$3,1,0)</f>
        <v/>
      </c>
      <c r="J7416" s="6">
        <f>I7415</f>
        <v/>
      </c>
      <c r="K7416" s="7">
        <f>MAR1!$B$5+MAR1!$C$5*COS(2*PI()*$C7416/365)+MAR1!$D$5*SIN(2*PI()*$C7416/365)</f>
        <v/>
      </c>
      <c r="L7416" s="7">
        <f>MAR1!$B$6+MAR1!$C$6*COS(2*PI()*$C7416/365)+MAR1!$D$6*SIN(2*PI()*$C7416/365)</f>
        <v/>
      </c>
      <c r="M7416" s="7">
        <f>MAR1!$B$7+MAR1!$C$7*COS(2*PI()*$C7416/365)+MAR1!$D$7*SIN(2*PI()*$C7416/365)</f>
        <v/>
      </c>
      <c r="N7416" s="7">
        <f>F7416-K7416</f>
        <v/>
      </c>
      <c r="O7416" s="7">
        <f>G7416-L7416</f>
        <v/>
      </c>
      <c r="P7416" s="7">
        <f>H7416-M7416</f>
        <v/>
      </c>
      <c r="Q7416" s="7">
        <f>IF($I7416=1,(N7416-MAR1!$B$11)/MAR1!$D$11,(N7416-MAR1!$C$11)/MAR1!$E$11)</f>
        <v/>
      </c>
      <c r="R7416" s="7">
        <f>IF($I7416=1,(O7416-MAR1!$B$12)/MAR1!$D$12,(O7416-MAR1!$C$12)/MAR1!$E$12)</f>
        <v/>
      </c>
      <c r="S7416" s="7">
        <f>IF($I7416=1,(P7416-MAR1!$B$13)/MAR1!$D$13,(P7416-MAR1!$C$13)/MAR1!$E$13)</f>
        <v/>
      </c>
    </row>
    <row r="7417">
      <c r="A7417" s="5" t="n">
        <v>7416</v>
      </c>
      <c r="B7417" s="5" t="n">
        <v>21</v>
      </c>
      <c r="C7417" s="5" t="n">
        <v>116</v>
      </c>
      <c r="D7417" s="5" t="n">
        <v>4</v>
      </c>
      <c r="E7417" s="5" t="n">
        <v>0</v>
      </c>
      <c r="F7417" s="5" t="n">
        <v>40.9</v>
      </c>
      <c r="G7417" s="5" t="n">
        <v>25.6</v>
      </c>
      <c r="H7417" s="5" t="n">
        <v>23.8</v>
      </c>
      <c r="I7417" s="6">
        <f>IF(E7417&gt;=Markov!$B$3,1,0)</f>
        <v/>
      </c>
      <c r="J7417" s="6">
        <f>I7416</f>
        <v/>
      </c>
      <c r="K7417" s="7">
        <f>MAR1!$B$5+MAR1!$C$5*COS(2*PI()*$C7417/365)+MAR1!$D$5*SIN(2*PI()*$C7417/365)</f>
        <v/>
      </c>
      <c r="L7417" s="7">
        <f>MAR1!$B$6+MAR1!$C$6*COS(2*PI()*$C7417/365)+MAR1!$D$6*SIN(2*PI()*$C7417/365)</f>
        <v/>
      </c>
      <c r="M7417" s="7">
        <f>MAR1!$B$7+MAR1!$C$7*COS(2*PI()*$C7417/365)+MAR1!$D$7*SIN(2*PI()*$C7417/365)</f>
        <v/>
      </c>
      <c r="N7417" s="7">
        <f>F7417-K7417</f>
        <v/>
      </c>
      <c r="O7417" s="7">
        <f>G7417-L7417</f>
        <v/>
      </c>
      <c r="P7417" s="7">
        <f>H7417-M7417</f>
        <v/>
      </c>
      <c r="Q7417" s="7">
        <f>IF($I7417=1,(N7417-MAR1!$B$11)/MAR1!$D$11,(N7417-MAR1!$C$11)/MAR1!$E$11)</f>
        <v/>
      </c>
      <c r="R7417" s="7">
        <f>IF($I7417=1,(O7417-MAR1!$B$12)/MAR1!$D$12,(O7417-MAR1!$C$12)/MAR1!$E$12)</f>
        <v/>
      </c>
      <c r="S7417" s="7">
        <f>IF($I7417=1,(P7417-MAR1!$B$13)/MAR1!$D$13,(P7417-MAR1!$C$13)/MAR1!$E$13)</f>
        <v/>
      </c>
    </row>
    <row r="7418">
      <c r="A7418" s="5" t="n">
        <v>7417</v>
      </c>
      <c r="B7418" s="5" t="n">
        <v>21</v>
      </c>
      <c r="C7418" s="5" t="n">
        <v>117</v>
      </c>
      <c r="D7418" s="5" t="n">
        <v>4</v>
      </c>
      <c r="E7418" s="5" t="n">
        <v>0</v>
      </c>
      <c r="F7418" s="5" t="n">
        <v>38.1</v>
      </c>
      <c r="G7418" s="5" t="n">
        <v>24.5</v>
      </c>
      <c r="H7418" s="5" t="n">
        <v>25.95</v>
      </c>
      <c r="I7418" s="6">
        <f>IF(E7418&gt;=Markov!$B$3,1,0)</f>
        <v/>
      </c>
      <c r="J7418" s="6">
        <f>I7417</f>
        <v/>
      </c>
      <c r="K7418" s="7">
        <f>MAR1!$B$5+MAR1!$C$5*COS(2*PI()*$C7418/365)+MAR1!$D$5*SIN(2*PI()*$C7418/365)</f>
        <v/>
      </c>
      <c r="L7418" s="7">
        <f>MAR1!$B$6+MAR1!$C$6*COS(2*PI()*$C7418/365)+MAR1!$D$6*SIN(2*PI()*$C7418/365)</f>
        <v/>
      </c>
      <c r="M7418" s="7">
        <f>MAR1!$B$7+MAR1!$C$7*COS(2*PI()*$C7418/365)+MAR1!$D$7*SIN(2*PI()*$C7418/365)</f>
        <v/>
      </c>
      <c r="N7418" s="7">
        <f>F7418-K7418</f>
        <v/>
      </c>
      <c r="O7418" s="7">
        <f>G7418-L7418</f>
        <v/>
      </c>
      <c r="P7418" s="7">
        <f>H7418-M7418</f>
        <v/>
      </c>
      <c r="Q7418" s="7">
        <f>IF($I7418=1,(N7418-MAR1!$B$11)/MAR1!$D$11,(N7418-MAR1!$C$11)/MAR1!$E$11)</f>
        <v/>
      </c>
      <c r="R7418" s="7">
        <f>IF($I7418=1,(O7418-MAR1!$B$12)/MAR1!$D$12,(O7418-MAR1!$C$12)/MAR1!$E$12)</f>
        <v/>
      </c>
      <c r="S7418" s="7">
        <f>IF($I7418=1,(P7418-MAR1!$B$13)/MAR1!$D$13,(P7418-MAR1!$C$13)/MAR1!$E$13)</f>
        <v/>
      </c>
    </row>
    <row r="7419">
      <c r="A7419" s="5" t="n">
        <v>7418</v>
      </c>
      <c r="B7419" s="5" t="n">
        <v>21</v>
      </c>
      <c r="C7419" s="5" t="n">
        <v>118</v>
      </c>
      <c r="D7419" s="5" t="n">
        <v>4</v>
      </c>
      <c r="E7419" s="5" t="n">
        <v>0</v>
      </c>
      <c r="F7419" s="5" t="n">
        <v>38.5</v>
      </c>
      <c r="G7419" s="5" t="n">
        <v>23.9</v>
      </c>
      <c r="H7419" s="5" t="n">
        <v>20.12</v>
      </c>
      <c r="I7419" s="6">
        <f>IF(E7419&gt;=Markov!$B$3,1,0)</f>
        <v/>
      </c>
      <c r="J7419" s="6">
        <f>I7418</f>
        <v/>
      </c>
      <c r="K7419" s="7">
        <f>MAR1!$B$5+MAR1!$C$5*COS(2*PI()*$C7419/365)+MAR1!$D$5*SIN(2*PI()*$C7419/365)</f>
        <v/>
      </c>
      <c r="L7419" s="7">
        <f>MAR1!$B$6+MAR1!$C$6*COS(2*PI()*$C7419/365)+MAR1!$D$6*SIN(2*PI()*$C7419/365)</f>
        <v/>
      </c>
      <c r="M7419" s="7">
        <f>MAR1!$B$7+MAR1!$C$7*COS(2*PI()*$C7419/365)+MAR1!$D$7*SIN(2*PI()*$C7419/365)</f>
        <v/>
      </c>
      <c r="N7419" s="7">
        <f>F7419-K7419</f>
        <v/>
      </c>
      <c r="O7419" s="7">
        <f>G7419-L7419</f>
        <v/>
      </c>
      <c r="P7419" s="7">
        <f>H7419-M7419</f>
        <v/>
      </c>
      <c r="Q7419" s="7">
        <f>IF($I7419=1,(N7419-MAR1!$B$11)/MAR1!$D$11,(N7419-MAR1!$C$11)/MAR1!$E$11)</f>
        <v/>
      </c>
      <c r="R7419" s="7">
        <f>IF($I7419=1,(O7419-MAR1!$B$12)/MAR1!$D$12,(O7419-MAR1!$C$12)/MAR1!$E$12)</f>
        <v/>
      </c>
      <c r="S7419" s="7">
        <f>IF($I7419=1,(P7419-MAR1!$B$13)/MAR1!$D$13,(P7419-MAR1!$C$13)/MAR1!$E$13)</f>
        <v/>
      </c>
    </row>
    <row r="7420">
      <c r="A7420" s="5" t="n">
        <v>7419</v>
      </c>
      <c r="B7420" s="5" t="n">
        <v>21</v>
      </c>
      <c r="C7420" s="5" t="n">
        <v>119</v>
      </c>
      <c r="D7420" s="5" t="n">
        <v>4</v>
      </c>
      <c r="E7420" s="5" t="n">
        <v>0</v>
      </c>
      <c r="F7420" s="5" t="n">
        <v>37</v>
      </c>
      <c r="G7420" s="5" t="n">
        <v>24.5</v>
      </c>
      <c r="H7420" s="5" t="n">
        <v>19.36</v>
      </c>
      <c r="I7420" s="6">
        <f>IF(E7420&gt;=Markov!$B$3,1,0)</f>
        <v/>
      </c>
      <c r="J7420" s="6">
        <f>I7419</f>
        <v/>
      </c>
      <c r="K7420" s="7">
        <f>MAR1!$B$5+MAR1!$C$5*COS(2*PI()*$C7420/365)+MAR1!$D$5*SIN(2*PI()*$C7420/365)</f>
        <v/>
      </c>
      <c r="L7420" s="7">
        <f>MAR1!$B$6+MAR1!$C$6*COS(2*PI()*$C7420/365)+MAR1!$D$6*SIN(2*PI()*$C7420/365)</f>
        <v/>
      </c>
      <c r="M7420" s="7">
        <f>MAR1!$B$7+MAR1!$C$7*COS(2*PI()*$C7420/365)+MAR1!$D$7*SIN(2*PI()*$C7420/365)</f>
        <v/>
      </c>
      <c r="N7420" s="7">
        <f>F7420-K7420</f>
        <v/>
      </c>
      <c r="O7420" s="7">
        <f>G7420-L7420</f>
        <v/>
      </c>
      <c r="P7420" s="7">
        <f>H7420-M7420</f>
        <v/>
      </c>
      <c r="Q7420" s="7">
        <f>IF($I7420=1,(N7420-MAR1!$B$11)/MAR1!$D$11,(N7420-MAR1!$C$11)/MAR1!$E$11)</f>
        <v/>
      </c>
      <c r="R7420" s="7">
        <f>IF($I7420=1,(O7420-MAR1!$B$12)/MAR1!$D$12,(O7420-MAR1!$C$12)/MAR1!$E$12)</f>
        <v/>
      </c>
      <c r="S7420" s="7">
        <f>IF($I7420=1,(P7420-MAR1!$B$13)/MAR1!$D$13,(P7420-MAR1!$C$13)/MAR1!$E$13)</f>
        <v/>
      </c>
    </row>
    <row r="7421">
      <c r="A7421" s="5" t="n">
        <v>7420</v>
      </c>
      <c r="B7421" s="5" t="n">
        <v>21</v>
      </c>
      <c r="C7421" s="5" t="n">
        <v>120</v>
      </c>
      <c r="D7421" s="5" t="n">
        <v>4</v>
      </c>
      <c r="E7421" s="5" t="n">
        <v>0</v>
      </c>
      <c r="F7421" s="5" t="n">
        <v>39.9</v>
      </c>
      <c r="G7421" s="5" t="n">
        <v>26.8</v>
      </c>
      <c r="H7421" s="5" t="n">
        <v>23.14</v>
      </c>
      <c r="I7421" s="6">
        <f>IF(E7421&gt;=Markov!$B$3,1,0)</f>
        <v/>
      </c>
      <c r="J7421" s="6">
        <f>I7420</f>
        <v/>
      </c>
      <c r="K7421" s="7">
        <f>MAR1!$B$5+MAR1!$C$5*COS(2*PI()*$C7421/365)+MAR1!$D$5*SIN(2*PI()*$C7421/365)</f>
        <v/>
      </c>
      <c r="L7421" s="7">
        <f>MAR1!$B$6+MAR1!$C$6*COS(2*PI()*$C7421/365)+MAR1!$D$6*SIN(2*PI()*$C7421/365)</f>
        <v/>
      </c>
      <c r="M7421" s="7">
        <f>MAR1!$B$7+MAR1!$C$7*COS(2*PI()*$C7421/365)+MAR1!$D$7*SIN(2*PI()*$C7421/365)</f>
        <v/>
      </c>
      <c r="N7421" s="7">
        <f>F7421-K7421</f>
        <v/>
      </c>
      <c r="O7421" s="7">
        <f>G7421-L7421</f>
        <v/>
      </c>
      <c r="P7421" s="7">
        <f>H7421-M7421</f>
        <v/>
      </c>
      <c r="Q7421" s="7">
        <f>IF($I7421=1,(N7421-MAR1!$B$11)/MAR1!$D$11,(N7421-MAR1!$C$11)/MAR1!$E$11)</f>
        <v/>
      </c>
      <c r="R7421" s="7">
        <f>IF($I7421=1,(O7421-MAR1!$B$12)/MAR1!$D$12,(O7421-MAR1!$C$12)/MAR1!$E$12)</f>
        <v/>
      </c>
      <c r="S7421" s="7">
        <f>IF($I7421=1,(P7421-MAR1!$B$13)/MAR1!$D$13,(P7421-MAR1!$C$13)/MAR1!$E$13)</f>
        <v/>
      </c>
    </row>
    <row r="7422">
      <c r="A7422" s="5" t="n">
        <v>7421</v>
      </c>
      <c r="B7422" s="5" t="n">
        <v>21</v>
      </c>
      <c r="C7422" s="5" t="n">
        <v>121</v>
      </c>
      <c r="D7422" s="5" t="n">
        <v>5</v>
      </c>
      <c r="E7422" s="5" t="n">
        <v>0</v>
      </c>
      <c r="F7422" s="5" t="n">
        <v>43.2</v>
      </c>
      <c r="G7422" s="5" t="n">
        <v>26.9</v>
      </c>
      <c r="H7422" s="5" t="n">
        <v>24.98</v>
      </c>
      <c r="I7422" s="6">
        <f>IF(E7422&gt;=Markov!$B$3,1,0)</f>
        <v/>
      </c>
      <c r="J7422" s="6">
        <f>I7421</f>
        <v/>
      </c>
      <c r="K7422" s="7">
        <f>MAR1!$B$5+MAR1!$C$5*COS(2*PI()*$C7422/365)+MAR1!$D$5*SIN(2*PI()*$C7422/365)</f>
        <v/>
      </c>
      <c r="L7422" s="7">
        <f>MAR1!$B$6+MAR1!$C$6*COS(2*PI()*$C7422/365)+MAR1!$D$6*SIN(2*PI()*$C7422/365)</f>
        <v/>
      </c>
      <c r="M7422" s="7">
        <f>MAR1!$B$7+MAR1!$C$7*COS(2*PI()*$C7422/365)+MAR1!$D$7*SIN(2*PI()*$C7422/365)</f>
        <v/>
      </c>
      <c r="N7422" s="7">
        <f>F7422-K7422</f>
        <v/>
      </c>
      <c r="O7422" s="7">
        <f>G7422-L7422</f>
        <v/>
      </c>
      <c r="P7422" s="7">
        <f>H7422-M7422</f>
        <v/>
      </c>
      <c r="Q7422" s="7">
        <f>IF($I7422=1,(N7422-MAR1!$B$11)/MAR1!$D$11,(N7422-MAR1!$C$11)/MAR1!$E$11)</f>
        <v/>
      </c>
      <c r="R7422" s="7">
        <f>IF($I7422=1,(O7422-MAR1!$B$12)/MAR1!$D$12,(O7422-MAR1!$C$12)/MAR1!$E$12)</f>
        <v/>
      </c>
      <c r="S7422" s="7">
        <f>IF($I7422=1,(P7422-MAR1!$B$13)/MAR1!$D$13,(P7422-MAR1!$C$13)/MAR1!$E$13)</f>
        <v/>
      </c>
    </row>
    <row r="7423">
      <c r="A7423" s="5" t="n">
        <v>7422</v>
      </c>
      <c r="B7423" s="5" t="n">
        <v>21</v>
      </c>
      <c r="C7423" s="5" t="n">
        <v>122</v>
      </c>
      <c r="D7423" s="5" t="n">
        <v>5</v>
      </c>
      <c r="E7423" s="5" t="n">
        <v>0</v>
      </c>
      <c r="F7423" s="5" t="n">
        <v>40</v>
      </c>
      <c r="G7423" s="5" t="n">
        <v>27</v>
      </c>
      <c r="H7423" s="5" t="n">
        <v>21.47</v>
      </c>
      <c r="I7423" s="6">
        <f>IF(E7423&gt;=Markov!$B$3,1,0)</f>
        <v/>
      </c>
      <c r="J7423" s="6">
        <f>I7422</f>
        <v/>
      </c>
      <c r="K7423" s="7">
        <f>MAR1!$B$5+MAR1!$C$5*COS(2*PI()*$C7423/365)+MAR1!$D$5*SIN(2*PI()*$C7423/365)</f>
        <v/>
      </c>
      <c r="L7423" s="7">
        <f>MAR1!$B$6+MAR1!$C$6*COS(2*PI()*$C7423/365)+MAR1!$D$6*SIN(2*PI()*$C7423/365)</f>
        <v/>
      </c>
      <c r="M7423" s="7">
        <f>MAR1!$B$7+MAR1!$C$7*COS(2*PI()*$C7423/365)+MAR1!$D$7*SIN(2*PI()*$C7423/365)</f>
        <v/>
      </c>
      <c r="N7423" s="7">
        <f>F7423-K7423</f>
        <v/>
      </c>
      <c r="O7423" s="7">
        <f>G7423-L7423</f>
        <v/>
      </c>
      <c r="P7423" s="7">
        <f>H7423-M7423</f>
        <v/>
      </c>
      <c r="Q7423" s="7">
        <f>IF($I7423=1,(N7423-MAR1!$B$11)/MAR1!$D$11,(N7423-MAR1!$C$11)/MAR1!$E$11)</f>
        <v/>
      </c>
      <c r="R7423" s="7">
        <f>IF($I7423=1,(O7423-MAR1!$B$12)/MAR1!$D$12,(O7423-MAR1!$C$12)/MAR1!$E$12)</f>
        <v/>
      </c>
      <c r="S7423" s="7">
        <f>IF($I7423=1,(P7423-MAR1!$B$13)/MAR1!$D$13,(P7423-MAR1!$C$13)/MAR1!$E$13)</f>
        <v/>
      </c>
    </row>
    <row r="7424">
      <c r="A7424" s="5" t="n">
        <v>7423</v>
      </c>
      <c r="B7424" s="5" t="n">
        <v>21</v>
      </c>
      <c r="C7424" s="5" t="n">
        <v>123</v>
      </c>
      <c r="D7424" s="5" t="n">
        <v>5</v>
      </c>
      <c r="E7424" s="5" t="n">
        <v>0</v>
      </c>
      <c r="F7424" s="5" t="n">
        <v>39.1</v>
      </c>
      <c r="G7424" s="5" t="n">
        <v>25.7</v>
      </c>
      <c r="H7424" s="5" t="n">
        <v>21.55</v>
      </c>
      <c r="I7424" s="6">
        <f>IF(E7424&gt;=Markov!$B$3,1,0)</f>
        <v/>
      </c>
      <c r="J7424" s="6">
        <f>I7423</f>
        <v/>
      </c>
      <c r="K7424" s="7">
        <f>MAR1!$B$5+MAR1!$C$5*COS(2*PI()*$C7424/365)+MAR1!$D$5*SIN(2*PI()*$C7424/365)</f>
        <v/>
      </c>
      <c r="L7424" s="7">
        <f>MAR1!$B$6+MAR1!$C$6*COS(2*PI()*$C7424/365)+MAR1!$D$6*SIN(2*PI()*$C7424/365)</f>
        <v/>
      </c>
      <c r="M7424" s="7">
        <f>MAR1!$B$7+MAR1!$C$7*COS(2*PI()*$C7424/365)+MAR1!$D$7*SIN(2*PI()*$C7424/365)</f>
        <v/>
      </c>
      <c r="N7424" s="7">
        <f>F7424-K7424</f>
        <v/>
      </c>
      <c r="O7424" s="7">
        <f>G7424-L7424</f>
        <v/>
      </c>
      <c r="P7424" s="7">
        <f>H7424-M7424</f>
        <v/>
      </c>
      <c r="Q7424" s="7">
        <f>IF($I7424=1,(N7424-MAR1!$B$11)/MAR1!$D$11,(N7424-MAR1!$C$11)/MAR1!$E$11)</f>
        <v/>
      </c>
      <c r="R7424" s="7">
        <f>IF($I7424=1,(O7424-MAR1!$B$12)/MAR1!$D$12,(O7424-MAR1!$C$12)/MAR1!$E$12)</f>
        <v/>
      </c>
      <c r="S7424" s="7">
        <f>IF($I7424=1,(P7424-MAR1!$B$13)/MAR1!$D$13,(P7424-MAR1!$C$13)/MAR1!$E$13)</f>
        <v/>
      </c>
    </row>
    <row r="7425">
      <c r="A7425" s="5" t="n">
        <v>7424</v>
      </c>
      <c r="B7425" s="5" t="n">
        <v>21</v>
      </c>
      <c r="C7425" s="5" t="n">
        <v>124</v>
      </c>
      <c r="D7425" s="5" t="n">
        <v>5</v>
      </c>
      <c r="E7425" s="5" t="n">
        <v>0.1</v>
      </c>
      <c r="F7425" s="5" t="n">
        <v>32.3</v>
      </c>
      <c r="G7425" s="5" t="n">
        <v>24.3</v>
      </c>
      <c r="H7425" s="5" t="n">
        <v>16.03</v>
      </c>
      <c r="I7425" s="6">
        <f>IF(E7425&gt;=Markov!$B$3,1,0)</f>
        <v/>
      </c>
      <c r="J7425" s="6">
        <f>I7424</f>
        <v/>
      </c>
      <c r="K7425" s="7">
        <f>MAR1!$B$5+MAR1!$C$5*COS(2*PI()*$C7425/365)+MAR1!$D$5*SIN(2*PI()*$C7425/365)</f>
        <v/>
      </c>
      <c r="L7425" s="7">
        <f>MAR1!$B$6+MAR1!$C$6*COS(2*PI()*$C7425/365)+MAR1!$D$6*SIN(2*PI()*$C7425/365)</f>
        <v/>
      </c>
      <c r="M7425" s="7">
        <f>MAR1!$B$7+MAR1!$C$7*COS(2*PI()*$C7425/365)+MAR1!$D$7*SIN(2*PI()*$C7425/365)</f>
        <v/>
      </c>
      <c r="N7425" s="7">
        <f>F7425-K7425</f>
        <v/>
      </c>
      <c r="O7425" s="7">
        <f>G7425-L7425</f>
        <v/>
      </c>
      <c r="P7425" s="7">
        <f>H7425-M7425</f>
        <v/>
      </c>
      <c r="Q7425" s="7">
        <f>IF($I7425=1,(N7425-MAR1!$B$11)/MAR1!$D$11,(N7425-MAR1!$C$11)/MAR1!$E$11)</f>
        <v/>
      </c>
      <c r="R7425" s="7">
        <f>IF($I7425=1,(O7425-MAR1!$B$12)/MAR1!$D$12,(O7425-MAR1!$C$12)/MAR1!$E$12)</f>
        <v/>
      </c>
      <c r="S7425" s="7">
        <f>IF($I7425=1,(P7425-MAR1!$B$13)/MAR1!$D$13,(P7425-MAR1!$C$13)/MAR1!$E$13)</f>
        <v/>
      </c>
    </row>
    <row r="7426">
      <c r="A7426" s="5" t="n">
        <v>7425</v>
      </c>
      <c r="B7426" s="5" t="n">
        <v>21</v>
      </c>
      <c r="C7426" s="5" t="n">
        <v>125</v>
      </c>
      <c r="D7426" s="5" t="n">
        <v>5</v>
      </c>
      <c r="E7426" s="5" t="n">
        <v>0.1</v>
      </c>
      <c r="F7426" s="5" t="n">
        <v>32</v>
      </c>
      <c r="G7426" s="5" t="n">
        <v>22.3</v>
      </c>
      <c r="H7426" s="5" t="n">
        <v>17.35</v>
      </c>
      <c r="I7426" s="6">
        <f>IF(E7426&gt;=Markov!$B$3,1,0)</f>
        <v/>
      </c>
      <c r="J7426" s="6">
        <f>I7425</f>
        <v/>
      </c>
      <c r="K7426" s="7">
        <f>MAR1!$B$5+MAR1!$C$5*COS(2*PI()*$C7426/365)+MAR1!$D$5*SIN(2*PI()*$C7426/365)</f>
        <v/>
      </c>
      <c r="L7426" s="7">
        <f>MAR1!$B$6+MAR1!$C$6*COS(2*PI()*$C7426/365)+MAR1!$D$6*SIN(2*PI()*$C7426/365)</f>
        <v/>
      </c>
      <c r="M7426" s="7">
        <f>MAR1!$B$7+MAR1!$C$7*COS(2*PI()*$C7426/365)+MAR1!$D$7*SIN(2*PI()*$C7426/365)</f>
        <v/>
      </c>
      <c r="N7426" s="7">
        <f>F7426-K7426</f>
        <v/>
      </c>
      <c r="O7426" s="7">
        <f>G7426-L7426</f>
        <v/>
      </c>
      <c r="P7426" s="7">
        <f>H7426-M7426</f>
        <v/>
      </c>
      <c r="Q7426" s="7">
        <f>IF($I7426=1,(N7426-MAR1!$B$11)/MAR1!$D$11,(N7426-MAR1!$C$11)/MAR1!$E$11)</f>
        <v/>
      </c>
      <c r="R7426" s="7">
        <f>IF($I7426=1,(O7426-MAR1!$B$12)/MAR1!$D$12,(O7426-MAR1!$C$12)/MAR1!$E$12)</f>
        <v/>
      </c>
      <c r="S7426" s="7">
        <f>IF($I7426=1,(P7426-MAR1!$B$13)/MAR1!$D$13,(P7426-MAR1!$C$13)/MAR1!$E$13)</f>
        <v/>
      </c>
    </row>
    <row r="7427">
      <c r="A7427" s="5" t="n">
        <v>7426</v>
      </c>
      <c r="B7427" s="5" t="n">
        <v>21</v>
      </c>
      <c r="C7427" s="5" t="n">
        <v>126</v>
      </c>
      <c r="D7427" s="5" t="n">
        <v>5</v>
      </c>
      <c r="E7427" s="5" t="n">
        <v>2</v>
      </c>
      <c r="F7427" s="5" t="n">
        <v>33.4</v>
      </c>
      <c r="G7427" s="5" t="n">
        <v>23.4</v>
      </c>
      <c r="H7427" s="5" t="n">
        <v>18.74</v>
      </c>
      <c r="I7427" s="6">
        <f>IF(E7427&gt;=Markov!$B$3,1,0)</f>
        <v/>
      </c>
      <c r="J7427" s="6">
        <f>I7426</f>
        <v/>
      </c>
      <c r="K7427" s="7">
        <f>MAR1!$B$5+MAR1!$C$5*COS(2*PI()*$C7427/365)+MAR1!$D$5*SIN(2*PI()*$C7427/365)</f>
        <v/>
      </c>
      <c r="L7427" s="7">
        <f>MAR1!$B$6+MAR1!$C$6*COS(2*PI()*$C7427/365)+MAR1!$D$6*SIN(2*PI()*$C7427/365)</f>
        <v/>
      </c>
      <c r="M7427" s="7">
        <f>MAR1!$B$7+MAR1!$C$7*COS(2*PI()*$C7427/365)+MAR1!$D$7*SIN(2*PI()*$C7427/365)</f>
        <v/>
      </c>
      <c r="N7427" s="7">
        <f>F7427-K7427</f>
        <v/>
      </c>
      <c r="O7427" s="7">
        <f>G7427-L7427</f>
        <v/>
      </c>
      <c r="P7427" s="7">
        <f>H7427-M7427</f>
        <v/>
      </c>
      <c r="Q7427" s="7">
        <f>IF($I7427=1,(N7427-MAR1!$B$11)/MAR1!$D$11,(N7427-MAR1!$C$11)/MAR1!$E$11)</f>
        <v/>
      </c>
      <c r="R7427" s="7">
        <f>IF($I7427=1,(O7427-MAR1!$B$12)/MAR1!$D$12,(O7427-MAR1!$C$12)/MAR1!$E$12)</f>
        <v/>
      </c>
      <c r="S7427" s="7">
        <f>IF($I7427=1,(P7427-MAR1!$B$13)/MAR1!$D$13,(P7427-MAR1!$C$13)/MAR1!$E$13)</f>
        <v/>
      </c>
    </row>
    <row r="7428">
      <c r="A7428" s="5" t="n">
        <v>7427</v>
      </c>
      <c r="B7428" s="5" t="n">
        <v>21</v>
      </c>
      <c r="C7428" s="5" t="n">
        <v>127</v>
      </c>
      <c r="D7428" s="5" t="n">
        <v>5</v>
      </c>
      <c r="E7428" s="5" t="n">
        <v>16</v>
      </c>
      <c r="F7428" s="5" t="n">
        <v>34.6</v>
      </c>
      <c r="G7428" s="5" t="n">
        <v>24.6</v>
      </c>
      <c r="H7428" s="5" t="n">
        <v>20.18</v>
      </c>
      <c r="I7428" s="6">
        <f>IF(E7428&gt;=Markov!$B$3,1,0)</f>
        <v/>
      </c>
      <c r="J7428" s="6">
        <f>I7427</f>
        <v/>
      </c>
      <c r="K7428" s="7">
        <f>MAR1!$B$5+MAR1!$C$5*COS(2*PI()*$C7428/365)+MAR1!$D$5*SIN(2*PI()*$C7428/365)</f>
        <v/>
      </c>
      <c r="L7428" s="7">
        <f>MAR1!$B$6+MAR1!$C$6*COS(2*PI()*$C7428/365)+MAR1!$D$6*SIN(2*PI()*$C7428/365)</f>
        <v/>
      </c>
      <c r="M7428" s="7">
        <f>MAR1!$B$7+MAR1!$C$7*COS(2*PI()*$C7428/365)+MAR1!$D$7*SIN(2*PI()*$C7428/365)</f>
        <v/>
      </c>
      <c r="N7428" s="7">
        <f>F7428-K7428</f>
        <v/>
      </c>
      <c r="O7428" s="7">
        <f>G7428-L7428</f>
        <v/>
      </c>
      <c r="P7428" s="7">
        <f>H7428-M7428</f>
        <v/>
      </c>
      <c r="Q7428" s="7">
        <f>IF($I7428=1,(N7428-MAR1!$B$11)/MAR1!$D$11,(N7428-MAR1!$C$11)/MAR1!$E$11)</f>
        <v/>
      </c>
      <c r="R7428" s="7">
        <f>IF($I7428=1,(O7428-MAR1!$B$12)/MAR1!$D$12,(O7428-MAR1!$C$12)/MAR1!$E$12)</f>
        <v/>
      </c>
      <c r="S7428" s="7">
        <f>IF($I7428=1,(P7428-MAR1!$B$13)/MAR1!$D$13,(P7428-MAR1!$C$13)/MAR1!$E$13)</f>
        <v/>
      </c>
    </row>
    <row r="7429">
      <c r="A7429" s="5" t="n">
        <v>7428</v>
      </c>
      <c r="B7429" s="5" t="n">
        <v>21</v>
      </c>
      <c r="C7429" s="5" t="n">
        <v>128</v>
      </c>
      <c r="D7429" s="5" t="n">
        <v>5</v>
      </c>
      <c r="E7429" s="5" t="n">
        <v>6.5</v>
      </c>
      <c r="F7429" s="5" t="n">
        <v>32.3</v>
      </c>
      <c r="G7429" s="5" t="n">
        <v>22.6</v>
      </c>
      <c r="H7429" s="5" t="n">
        <v>13.84</v>
      </c>
      <c r="I7429" s="6">
        <f>IF(E7429&gt;=Markov!$B$3,1,0)</f>
        <v/>
      </c>
      <c r="J7429" s="6">
        <f>I7428</f>
        <v/>
      </c>
      <c r="K7429" s="7">
        <f>MAR1!$B$5+MAR1!$C$5*COS(2*PI()*$C7429/365)+MAR1!$D$5*SIN(2*PI()*$C7429/365)</f>
        <v/>
      </c>
      <c r="L7429" s="7">
        <f>MAR1!$B$6+MAR1!$C$6*COS(2*PI()*$C7429/365)+MAR1!$D$6*SIN(2*PI()*$C7429/365)</f>
        <v/>
      </c>
      <c r="M7429" s="7">
        <f>MAR1!$B$7+MAR1!$C$7*COS(2*PI()*$C7429/365)+MAR1!$D$7*SIN(2*PI()*$C7429/365)</f>
        <v/>
      </c>
      <c r="N7429" s="7">
        <f>F7429-K7429</f>
        <v/>
      </c>
      <c r="O7429" s="7">
        <f>G7429-L7429</f>
        <v/>
      </c>
      <c r="P7429" s="7">
        <f>H7429-M7429</f>
        <v/>
      </c>
      <c r="Q7429" s="7">
        <f>IF($I7429=1,(N7429-MAR1!$B$11)/MAR1!$D$11,(N7429-MAR1!$C$11)/MAR1!$E$11)</f>
        <v/>
      </c>
      <c r="R7429" s="7">
        <f>IF($I7429=1,(O7429-MAR1!$B$12)/MAR1!$D$12,(O7429-MAR1!$C$12)/MAR1!$E$12)</f>
        <v/>
      </c>
      <c r="S7429" s="7">
        <f>IF($I7429=1,(P7429-MAR1!$B$13)/MAR1!$D$13,(P7429-MAR1!$C$13)/MAR1!$E$13)</f>
        <v/>
      </c>
    </row>
    <row r="7430">
      <c r="A7430" s="5" t="n">
        <v>7429</v>
      </c>
      <c r="B7430" s="5" t="n">
        <v>21</v>
      </c>
      <c r="C7430" s="5" t="n">
        <v>129</v>
      </c>
      <c r="D7430" s="5" t="n">
        <v>5</v>
      </c>
      <c r="E7430" s="5" t="n">
        <v>18.8</v>
      </c>
      <c r="F7430" s="5" t="n">
        <v>34.8</v>
      </c>
      <c r="G7430" s="5" t="n">
        <v>24.4</v>
      </c>
      <c r="H7430" s="5" t="n">
        <v>17.9</v>
      </c>
      <c r="I7430" s="6">
        <f>IF(E7430&gt;=Markov!$B$3,1,0)</f>
        <v/>
      </c>
      <c r="J7430" s="6">
        <f>I7429</f>
        <v/>
      </c>
      <c r="K7430" s="7">
        <f>MAR1!$B$5+MAR1!$C$5*COS(2*PI()*$C7430/365)+MAR1!$D$5*SIN(2*PI()*$C7430/365)</f>
        <v/>
      </c>
      <c r="L7430" s="7">
        <f>MAR1!$B$6+MAR1!$C$6*COS(2*PI()*$C7430/365)+MAR1!$D$6*SIN(2*PI()*$C7430/365)</f>
        <v/>
      </c>
      <c r="M7430" s="7">
        <f>MAR1!$B$7+MAR1!$C$7*COS(2*PI()*$C7430/365)+MAR1!$D$7*SIN(2*PI()*$C7430/365)</f>
        <v/>
      </c>
      <c r="N7430" s="7">
        <f>F7430-K7430</f>
        <v/>
      </c>
      <c r="O7430" s="7">
        <f>G7430-L7430</f>
        <v/>
      </c>
      <c r="P7430" s="7">
        <f>H7430-M7430</f>
        <v/>
      </c>
      <c r="Q7430" s="7">
        <f>IF($I7430=1,(N7430-MAR1!$B$11)/MAR1!$D$11,(N7430-MAR1!$C$11)/MAR1!$E$11)</f>
        <v/>
      </c>
      <c r="R7430" s="7">
        <f>IF($I7430=1,(O7430-MAR1!$B$12)/MAR1!$D$12,(O7430-MAR1!$C$12)/MAR1!$E$12)</f>
        <v/>
      </c>
      <c r="S7430" s="7">
        <f>IF($I7430=1,(P7430-MAR1!$B$13)/MAR1!$D$13,(P7430-MAR1!$C$13)/MAR1!$E$13)</f>
        <v/>
      </c>
    </row>
    <row r="7431">
      <c r="A7431" s="5" t="n">
        <v>7430</v>
      </c>
      <c r="B7431" s="5" t="n">
        <v>21</v>
      </c>
      <c r="C7431" s="5" t="n">
        <v>130</v>
      </c>
      <c r="D7431" s="5" t="n">
        <v>5</v>
      </c>
      <c r="E7431" s="5" t="n">
        <v>0</v>
      </c>
      <c r="F7431" s="5" t="n">
        <v>37.2</v>
      </c>
      <c r="G7431" s="5" t="n">
        <v>25</v>
      </c>
      <c r="H7431" s="5" t="n">
        <v>21.02</v>
      </c>
      <c r="I7431" s="6">
        <f>IF(E7431&gt;=Markov!$B$3,1,0)</f>
        <v/>
      </c>
      <c r="J7431" s="6">
        <f>I7430</f>
        <v/>
      </c>
      <c r="K7431" s="7">
        <f>MAR1!$B$5+MAR1!$C$5*COS(2*PI()*$C7431/365)+MAR1!$D$5*SIN(2*PI()*$C7431/365)</f>
        <v/>
      </c>
      <c r="L7431" s="7">
        <f>MAR1!$B$6+MAR1!$C$6*COS(2*PI()*$C7431/365)+MAR1!$D$6*SIN(2*PI()*$C7431/365)</f>
        <v/>
      </c>
      <c r="M7431" s="7">
        <f>MAR1!$B$7+MAR1!$C$7*COS(2*PI()*$C7431/365)+MAR1!$D$7*SIN(2*PI()*$C7431/365)</f>
        <v/>
      </c>
      <c r="N7431" s="7">
        <f>F7431-K7431</f>
        <v/>
      </c>
      <c r="O7431" s="7">
        <f>G7431-L7431</f>
        <v/>
      </c>
      <c r="P7431" s="7">
        <f>H7431-M7431</f>
        <v/>
      </c>
      <c r="Q7431" s="7">
        <f>IF($I7431=1,(N7431-MAR1!$B$11)/MAR1!$D$11,(N7431-MAR1!$C$11)/MAR1!$E$11)</f>
        <v/>
      </c>
      <c r="R7431" s="7">
        <f>IF($I7431=1,(O7431-MAR1!$B$12)/MAR1!$D$12,(O7431-MAR1!$C$12)/MAR1!$E$12)</f>
        <v/>
      </c>
      <c r="S7431" s="7">
        <f>IF($I7431=1,(P7431-MAR1!$B$13)/MAR1!$D$13,(P7431-MAR1!$C$13)/MAR1!$E$13)</f>
        <v/>
      </c>
    </row>
    <row r="7432">
      <c r="A7432" s="5" t="n">
        <v>7431</v>
      </c>
      <c r="B7432" s="5" t="n">
        <v>21</v>
      </c>
      <c r="C7432" s="5" t="n">
        <v>131</v>
      </c>
      <c r="D7432" s="5" t="n">
        <v>5</v>
      </c>
      <c r="E7432" s="5" t="n">
        <v>0</v>
      </c>
      <c r="F7432" s="5" t="n">
        <v>35.9</v>
      </c>
      <c r="G7432" s="5" t="n">
        <v>24.5</v>
      </c>
      <c r="H7432" s="5" t="n">
        <v>22.1</v>
      </c>
      <c r="I7432" s="6">
        <f>IF(E7432&gt;=Markov!$B$3,1,0)</f>
        <v/>
      </c>
      <c r="J7432" s="6">
        <f>I7431</f>
        <v/>
      </c>
      <c r="K7432" s="7">
        <f>MAR1!$B$5+MAR1!$C$5*COS(2*PI()*$C7432/365)+MAR1!$D$5*SIN(2*PI()*$C7432/365)</f>
        <v/>
      </c>
      <c r="L7432" s="7">
        <f>MAR1!$B$6+MAR1!$C$6*COS(2*PI()*$C7432/365)+MAR1!$D$6*SIN(2*PI()*$C7432/365)</f>
        <v/>
      </c>
      <c r="M7432" s="7">
        <f>MAR1!$B$7+MAR1!$C$7*COS(2*PI()*$C7432/365)+MAR1!$D$7*SIN(2*PI()*$C7432/365)</f>
        <v/>
      </c>
      <c r="N7432" s="7">
        <f>F7432-K7432</f>
        <v/>
      </c>
      <c r="O7432" s="7">
        <f>G7432-L7432</f>
        <v/>
      </c>
      <c r="P7432" s="7">
        <f>H7432-M7432</f>
        <v/>
      </c>
      <c r="Q7432" s="7">
        <f>IF($I7432=1,(N7432-MAR1!$B$11)/MAR1!$D$11,(N7432-MAR1!$C$11)/MAR1!$E$11)</f>
        <v/>
      </c>
      <c r="R7432" s="7">
        <f>IF($I7432=1,(O7432-MAR1!$B$12)/MAR1!$D$12,(O7432-MAR1!$C$12)/MAR1!$E$12)</f>
        <v/>
      </c>
      <c r="S7432" s="7">
        <f>IF($I7432=1,(P7432-MAR1!$B$13)/MAR1!$D$13,(P7432-MAR1!$C$13)/MAR1!$E$13)</f>
        <v/>
      </c>
    </row>
    <row r="7433">
      <c r="A7433" s="5" t="n">
        <v>7432</v>
      </c>
      <c r="B7433" s="5" t="n">
        <v>21</v>
      </c>
      <c r="C7433" s="5" t="n">
        <v>132</v>
      </c>
      <c r="D7433" s="5" t="n">
        <v>5</v>
      </c>
      <c r="E7433" s="5" t="n">
        <v>0</v>
      </c>
      <c r="F7433" s="5" t="n">
        <v>38.5</v>
      </c>
      <c r="G7433" s="5" t="n">
        <v>26.2</v>
      </c>
      <c r="H7433" s="5" t="n">
        <v>27.06</v>
      </c>
      <c r="I7433" s="6">
        <f>IF(E7433&gt;=Markov!$B$3,1,0)</f>
        <v/>
      </c>
      <c r="J7433" s="6">
        <f>I7432</f>
        <v/>
      </c>
      <c r="K7433" s="7">
        <f>MAR1!$B$5+MAR1!$C$5*COS(2*PI()*$C7433/365)+MAR1!$D$5*SIN(2*PI()*$C7433/365)</f>
        <v/>
      </c>
      <c r="L7433" s="7">
        <f>MAR1!$B$6+MAR1!$C$6*COS(2*PI()*$C7433/365)+MAR1!$D$6*SIN(2*PI()*$C7433/365)</f>
        <v/>
      </c>
      <c r="M7433" s="7">
        <f>MAR1!$B$7+MAR1!$C$7*COS(2*PI()*$C7433/365)+MAR1!$D$7*SIN(2*PI()*$C7433/365)</f>
        <v/>
      </c>
      <c r="N7433" s="7">
        <f>F7433-K7433</f>
        <v/>
      </c>
      <c r="O7433" s="7">
        <f>G7433-L7433</f>
        <v/>
      </c>
      <c r="P7433" s="7">
        <f>H7433-M7433</f>
        <v/>
      </c>
      <c r="Q7433" s="7">
        <f>IF($I7433=1,(N7433-MAR1!$B$11)/MAR1!$D$11,(N7433-MAR1!$C$11)/MAR1!$E$11)</f>
        <v/>
      </c>
      <c r="R7433" s="7">
        <f>IF($I7433=1,(O7433-MAR1!$B$12)/MAR1!$D$12,(O7433-MAR1!$C$12)/MAR1!$E$12)</f>
        <v/>
      </c>
      <c r="S7433" s="7">
        <f>IF($I7433=1,(P7433-MAR1!$B$13)/MAR1!$D$13,(P7433-MAR1!$C$13)/MAR1!$E$13)</f>
        <v/>
      </c>
    </row>
    <row r="7434">
      <c r="A7434" s="5" t="n">
        <v>7433</v>
      </c>
      <c r="B7434" s="5" t="n">
        <v>21</v>
      </c>
      <c r="C7434" s="5" t="n">
        <v>133</v>
      </c>
      <c r="D7434" s="5" t="n">
        <v>5</v>
      </c>
      <c r="E7434" s="5" t="n">
        <v>0</v>
      </c>
      <c r="F7434" s="5" t="n">
        <v>36.1</v>
      </c>
      <c r="G7434" s="5" t="n">
        <v>23.5</v>
      </c>
      <c r="H7434" s="5" t="n">
        <v>23.35</v>
      </c>
      <c r="I7434" s="6">
        <f>IF(E7434&gt;=Markov!$B$3,1,0)</f>
        <v/>
      </c>
      <c r="J7434" s="6">
        <f>I7433</f>
        <v/>
      </c>
      <c r="K7434" s="7">
        <f>MAR1!$B$5+MAR1!$C$5*COS(2*PI()*$C7434/365)+MAR1!$D$5*SIN(2*PI()*$C7434/365)</f>
        <v/>
      </c>
      <c r="L7434" s="7">
        <f>MAR1!$B$6+MAR1!$C$6*COS(2*PI()*$C7434/365)+MAR1!$D$6*SIN(2*PI()*$C7434/365)</f>
        <v/>
      </c>
      <c r="M7434" s="7">
        <f>MAR1!$B$7+MAR1!$C$7*COS(2*PI()*$C7434/365)+MAR1!$D$7*SIN(2*PI()*$C7434/365)</f>
        <v/>
      </c>
      <c r="N7434" s="7">
        <f>F7434-K7434</f>
        <v/>
      </c>
      <c r="O7434" s="7">
        <f>G7434-L7434</f>
        <v/>
      </c>
      <c r="P7434" s="7">
        <f>H7434-M7434</f>
        <v/>
      </c>
      <c r="Q7434" s="7">
        <f>IF($I7434=1,(N7434-MAR1!$B$11)/MAR1!$D$11,(N7434-MAR1!$C$11)/MAR1!$E$11)</f>
        <v/>
      </c>
      <c r="R7434" s="7">
        <f>IF($I7434=1,(O7434-MAR1!$B$12)/MAR1!$D$12,(O7434-MAR1!$C$12)/MAR1!$E$12)</f>
        <v/>
      </c>
      <c r="S7434" s="7">
        <f>IF($I7434=1,(P7434-MAR1!$B$13)/MAR1!$D$13,(P7434-MAR1!$C$13)/MAR1!$E$13)</f>
        <v/>
      </c>
    </row>
    <row r="7435">
      <c r="A7435" s="5" t="n">
        <v>7434</v>
      </c>
      <c r="B7435" s="5" t="n">
        <v>21</v>
      </c>
      <c r="C7435" s="5" t="n">
        <v>134</v>
      </c>
      <c r="D7435" s="5" t="n">
        <v>5</v>
      </c>
      <c r="E7435" s="5" t="n">
        <v>0</v>
      </c>
      <c r="F7435" s="5" t="n">
        <v>39.3</v>
      </c>
      <c r="G7435" s="5" t="n">
        <v>24.6</v>
      </c>
      <c r="H7435" s="5" t="n">
        <v>25.83</v>
      </c>
      <c r="I7435" s="6">
        <f>IF(E7435&gt;=Markov!$B$3,1,0)</f>
        <v/>
      </c>
      <c r="J7435" s="6">
        <f>I7434</f>
        <v/>
      </c>
      <c r="K7435" s="7">
        <f>MAR1!$B$5+MAR1!$C$5*COS(2*PI()*$C7435/365)+MAR1!$D$5*SIN(2*PI()*$C7435/365)</f>
        <v/>
      </c>
      <c r="L7435" s="7">
        <f>MAR1!$B$6+MAR1!$C$6*COS(2*PI()*$C7435/365)+MAR1!$D$6*SIN(2*PI()*$C7435/365)</f>
        <v/>
      </c>
      <c r="M7435" s="7">
        <f>MAR1!$B$7+MAR1!$C$7*COS(2*PI()*$C7435/365)+MAR1!$D$7*SIN(2*PI()*$C7435/365)</f>
        <v/>
      </c>
      <c r="N7435" s="7">
        <f>F7435-K7435</f>
        <v/>
      </c>
      <c r="O7435" s="7">
        <f>G7435-L7435</f>
        <v/>
      </c>
      <c r="P7435" s="7">
        <f>H7435-M7435</f>
        <v/>
      </c>
      <c r="Q7435" s="7">
        <f>IF($I7435=1,(N7435-MAR1!$B$11)/MAR1!$D$11,(N7435-MAR1!$C$11)/MAR1!$E$11)</f>
        <v/>
      </c>
      <c r="R7435" s="7">
        <f>IF($I7435=1,(O7435-MAR1!$B$12)/MAR1!$D$12,(O7435-MAR1!$C$12)/MAR1!$E$12)</f>
        <v/>
      </c>
      <c r="S7435" s="7">
        <f>IF($I7435=1,(P7435-MAR1!$B$13)/MAR1!$D$13,(P7435-MAR1!$C$13)/MAR1!$E$13)</f>
        <v/>
      </c>
    </row>
    <row r="7436">
      <c r="A7436" s="5" t="n">
        <v>7435</v>
      </c>
      <c r="B7436" s="5" t="n">
        <v>21</v>
      </c>
      <c r="C7436" s="5" t="n">
        <v>135</v>
      </c>
      <c r="D7436" s="5" t="n">
        <v>5</v>
      </c>
      <c r="E7436" s="5" t="n">
        <v>0</v>
      </c>
      <c r="F7436" s="5" t="n">
        <v>40.2</v>
      </c>
      <c r="G7436" s="5" t="n">
        <v>30.1</v>
      </c>
      <c r="H7436" s="5" t="n">
        <v>21</v>
      </c>
      <c r="I7436" s="6">
        <f>IF(E7436&gt;=Markov!$B$3,1,0)</f>
        <v/>
      </c>
      <c r="J7436" s="6">
        <f>I7435</f>
        <v/>
      </c>
      <c r="K7436" s="7">
        <f>MAR1!$B$5+MAR1!$C$5*COS(2*PI()*$C7436/365)+MAR1!$D$5*SIN(2*PI()*$C7436/365)</f>
        <v/>
      </c>
      <c r="L7436" s="7">
        <f>MAR1!$B$6+MAR1!$C$6*COS(2*PI()*$C7436/365)+MAR1!$D$6*SIN(2*PI()*$C7436/365)</f>
        <v/>
      </c>
      <c r="M7436" s="7">
        <f>MAR1!$B$7+MAR1!$C$7*COS(2*PI()*$C7436/365)+MAR1!$D$7*SIN(2*PI()*$C7436/365)</f>
        <v/>
      </c>
      <c r="N7436" s="7">
        <f>F7436-K7436</f>
        <v/>
      </c>
      <c r="O7436" s="7">
        <f>G7436-L7436</f>
        <v/>
      </c>
      <c r="P7436" s="7">
        <f>H7436-M7436</f>
        <v/>
      </c>
      <c r="Q7436" s="7">
        <f>IF($I7436=1,(N7436-MAR1!$B$11)/MAR1!$D$11,(N7436-MAR1!$C$11)/MAR1!$E$11)</f>
        <v/>
      </c>
      <c r="R7436" s="7">
        <f>IF($I7436=1,(O7436-MAR1!$B$12)/MAR1!$D$12,(O7436-MAR1!$C$12)/MAR1!$E$12)</f>
        <v/>
      </c>
      <c r="S7436" s="7">
        <f>IF($I7436=1,(P7436-MAR1!$B$13)/MAR1!$D$13,(P7436-MAR1!$C$13)/MAR1!$E$13)</f>
        <v/>
      </c>
    </row>
    <row r="7437">
      <c r="A7437" s="5" t="n">
        <v>7436</v>
      </c>
      <c r="B7437" s="5" t="n">
        <v>21</v>
      </c>
      <c r="C7437" s="5" t="n">
        <v>136</v>
      </c>
      <c r="D7437" s="5" t="n">
        <v>5</v>
      </c>
      <c r="E7437" s="5" t="n">
        <v>0</v>
      </c>
      <c r="F7437" s="5" t="n">
        <v>39.5</v>
      </c>
      <c r="G7437" s="5" t="n">
        <v>30.3</v>
      </c>
      <c r="H7437" s="5" t="n">
        <v>17.26</v>
      </c>
      <c r="I7437" s="6">
        <f>IF(E7437&gt;=Markov!$B$3,1,0)</f>
        <v/>
      </c>
      <c r="J7437" s="6">
        <f>I7436</f>
        <v/>
      </c>
      <c r="K7437" s="7">
        <f>MAR1!$B$5+MAR1!$C$5*COS(2*PI()*$C7437/365)+MAR1!$D$5*SIN(2*PI()*$C7437/365)</f>
        <v/>
      </c>
      <c r="L7437" s="7">
        <f>MAR1!$B$6+MAR1!$C$6*COS(2*PI()*$C7437/365)+MAR1!$D$6*SIN(2*PI()*$C7437/365)</f>
        <v/>
      </c>
      <c r="M7437" s="7">
        <f>MAR1!$B$7+MAR1!$C$7*COS(2*PI()*$C7437/365)+MAR1!$D$7*SIN(2*PI()*$C7437/365)</f>
        <v/>
      </c>
      <c r="N7437" s="7">
        <f>F7437-K7437</f>
        <v/>
      </c>
      <c r="O7437" s="7">
        <f>G7437-L7437</f>
        <v/>
      </c>
      <c r="P7437" s="7">
        <f>H7437-M7437</f>
        <v/>
      </c>
      <c r="Q7437" s="7">
        <f>IF($I7437=1,(N7437-MAR1!$B$11)/MAR1!$D$11,(N7437-MAR1!$C$11)/MAR1!$E$11)</f>
        <v/>
      </c>
      <c r="R7437" s="7">
        <f>IF($I7437=1,(O7437-MAR1!$B$12)/MAR1!$D$12,(O7437-MAR1!$C$12)/MAR1!$E$12)</f>
        <v/>
      </c>
      <c r="S7437" s="7">
        <f>IF($I7437=1,(P7437-MAR1!$B$13)/MAR1!$D$13,(P7437-MAR1!$C$13)/MAR1!$E$13)</f>
        <v/>
      </c>
    </row>
    <row r="7438">
      <c r="A7438" s="5" t="n">
        <v>7437</v>
      </c>
      <c r="B7438" s="5" t="n">
        <v>21</v>
      </c>
      <c r="C7438" s="5" t="n">
        <v>137</v>
      </c>
      <c r="D7438" s="5" t="n">
        <v>5</v>
      </c>
      <c r="E7438" s="5" t="n">
        <v>0</v>
      </c>
      <c r="F7438" s="5" t="n">
        <v>38.3</v>
      </c>
      <c r="G7438" s="5" t="n">
        <v>29</v>
      </c>
      <c r="H7438" s="5" t="n">
        <v>21.91</v>
      </c>
      <c r="I7438" s="6">
        <f>IF(E7438&gt;=Markov!$B$3,1,0)</f>
        <v/>
      </c>
      <c r="J7438" s="6">
        <f>I7437</f>
        <v/>
      </c>
      <c r="K7438" s="7">
        <f>MAR1!$B$5+MAR1!$C$5*COS(2*PI()*$C7438/365)+MAR1!$D$5*SIN(2*PI()*$C7438/365)</f>
        <v/>
      </c>
      <c r="L7438" s="7">
        <f>MAR1!$B$6+MAR1!$C$6*COS(2*PI()*$C7438/365)+MAR1!$D$6*SIN(2*PI()*$C7438/365)</f>
        <v/>
      </c>
      <c r="M7438" s="7">
        <f>MAR1!$B$7+MAR1!$C$7*COS(2*PI()*$C7438/365)+MAR1!$D$7*SIN(2*PI()*$C7438/365)</f>
        <v/>
      </c>
      <c r="N7438" s="7">
        <f>F7438-K7438</f>
        <v/>
      </c>
      <c r="O7438" s="7">
        <f>G7438-L7438</f>
        <v/>
      </c>
      <c r="P7438" s="7">
        <f>H7438-M7438</f>
        <v/>
      </c>
      <c r="Q7438" s="7">
        <f>IF($I7438=1,(N7438-MAR1!$B$11)/MAR1!$D$11,(N7438-MAR1!$C$11)/MAR1!$E$11)</f>
        <v/>
      </c>
      <c r="R7438" s="7">
        <f>IF($I7438=1,(O7438-MAR1!$B$12)/MAR1!$D$12,(O7438-MAR1!$C$12)/MAR1!$E$12)</f>
        <v/>
      </c>
      <c r="S7438" s="7">
        <f>IF($I7438=1,(P7438-MAR1!$B$13)/MAR1!$D$13,(P7438-MAR1!$C$13)/MAR1!$E$13)</f>
        <v/>
      </c>
    </row>
    <row r="7439">
      <c r="A7439" s="5" t="n">
        <v>7438</v>
      </c>
      <c r="B7439" s="5" t="n">
        <v>21</v>
      </c>
      <c r="C7439" s="5" t="n">
        <v>138</v>
      </c>
      <c r="D7439" s="5" t="n">
        <v>5</v>
      </c>
      <c r="E7439" s="5" t="n">
        <v>0</v>
      </c>
      <c r="F7439" s="5" t="n">
        <v>34.8</v>
      </c>
      <c r="G7439" s="5" t="n">
        <v>24</v>
      </c>
      <c r="H7439" s="5" t="n">
        <v>20.51</v>
      </c>
      <c r="I7439" s="6">
        <f>IF(E7439&gt;=Markov!$B$3,1,0)</f>
        <v/>
      </c>
      <c r="J7439" s="6">
        <f>I7438</f>
        <v/>
      </c>
      <c r="K7439" s="7">
        <f>MAR1!$B$5+MAR1!$C$5*COS(2*PI()*$C7439/365)+MAR1!$D$5*SIN(2*PI()*$C7439/365)</f>
        <v/>
      </c>
      <c r="L7439" s="7">
        <f>MAR1!$B$6+MAR1!$C$6*COS(2*PI()*$C7439/365)+MAR1!$D$6*SIN(2*PI()*$C7439/365)</f>
        <v/>
      </c>
      <c r="M7439" s="7">
        <f>MAR1!$B$7+MAR1!$C$7*COS(2*PI()*$C7439/365)+MAR1!$D$7*SIN(2*PI()*$C7439/365)</f>
        <v/>
      </c>
      <c r="N7439" s="7">
        <f>F7439-K7439</f>
        <v/>
      </c>
      <c r="O7439" s="7">
        <f>G7439-L7439</f>
        <v/>
      </c>
      <c r="P7439" s="7">
        <f>H7439-M7439</f>
        <v/>
      </c>
      <c r="Q7439" s="7">
        <f>IF($I7439=1,(N7439-MAR1!$B$11)/MAR1!$D$11,(N7439-MAR1!$C$11)/MAR1!$E$11)</f>
        <v/>
      </c>
      <c r="R7439" s="7">
        <f>IF($I7439=1,(O7439-MAR1!$B$12)/MAR1!$D$12,(O7439-MAR1!$C$12)/MAR1!$E$12)</f>
        <v/>
      </c>
      <c r="S7439" s="7">
        <f>IF($I7439=1,(P7439-MAR1!$B$13)/MAR1!$D$13,(P7439-MAR1!$C$13)/MAR1!$E$13)</f>
        <v/>
      </c>
    </row>
    <row r="7440">
      <c r="A7440" s="5" t="n">
        <v>7439</v>
      </c>
      <c r="B7440" s="5" t="n">
        <v>21</v>
      </c>
      <c r="C7440" s="5" t="n">
        <v>139</v>
      </c>
      <c r="D7440" s="5" t="n">
        <v>5</v>
      </c>
      <c r="E7440" s="5" t="n">
        <v>0</v>
      </c>
      <c r="F7440" s="5" t="n">
        <v>39.9</v>
      </c>
      <c r="G7440" s="5" t="n">
        <v>25.2</v>
      </c>
      <c r="H7440" s="5" t="n">
        <v>23.84</v>
      </c>
      <c r="I7440" s="6">
        <f>IF(E7440&gt;=Markov!$B$3,1,0)</f>
        <v/>
      </c>
      <c r="J7440" s="6">
        <f>I7439</f>
        <v/>
      </c>
      <c r="K7440" s="7">
        <f>MAR1!$B$5+MAR1!$C$5*COS(2*PI()*$C7440/365)+MAR1!$D$5*SIN(2*PI()*$C7440/365)</f>
        <v/>
      </c>
      <c r="L7440" s="7">
        <f>MAR1!$B$6+MAR1!$C$6*COS(2*PI()*$C7440/365)+MAR1!$D$6*SIN(2*PI()*$C7440/365)</f>
        <v/>
      </c>
      <c r="M7440" s="7">
        <f>MAR1!$B$7+MAR1!$C$7*COS(2*PI()*$C7440/365)+MAR1!$D$7*SIN(2*PI()*$C7440/365)</f>
        <v/>
      </c>
      <c r="N7440" s="7">
        <f>F7440-K7440</f>
        <v/>
      </c>
      <c r="O7440" s="7">
        <f>G7440-L7440</f>
        <v/>
      </c>
      <c r="P7440" s="7">
        <f>H7440-M7440</f>
        <v/>
      </c>
      <c r="Q7440" s="7">
        <f>IF($I7440=1,(N7440-MAR1!$B$11)/MAR1!$D$11,(N7440-MAR1!$C$11)/MAR1!$E$11)</f>
        <v/>
      </c>
      <c r="R7440" s="7">
        <f>IF($I7440=1,(O7440-MAR1!$B$12)/MAR1!$D$12,(O7440-MAR1!$C$12)/MAR1!$E$12)</f>
        <v/>
      </c>
      <c r="S7440" s="7">
        <f>IF($I7440=1,(P7440-MAR1!$B$13)/MAR1!$D$13,(P7440-MAR1!$C$13)/MAR1!$E$13)</f>
        <v/>
      </c>
    </row>
    <row r="7441">
      <c r="A7441" s="5" t="n">
        <v>7440</v>
      </c>
      <c r="B7441" s="5" t="n">
        <v>21</v>
      </c>
      <c r="C7441" s="5" t="n">
        <v>140</v>
      </c>
      <c r="D7441" s="5" t="n">
        <v>5</v>
      </c>
      <c r="E7441" s="5" t="n">
        <v>0</v>
      </c>
      <c r="F7441" s="5" t="n">
        <v>41.1</v>
      </c>
      <c r="G7441" s="5" t="n">
        <v>26.4</v>
      </c>
      <c r="H7441" s="5" t="n">
        <v>20.96</v>
      </c>
      <c r="I7441" s="6">
        <f>IF(E7441&gt;=Markov!$B$3,1,0)</f>
        <v/>
      </c>
      <c r="J7441" s="6">
        <f>I7440</f>
        <v/>
      </c>
      <c r="K7441" s="7">
        <f>MAR1!$B$5+MAR1!$C$5*COS(2*PI()*$C7441/365)+MAR1!$D$5*SIN(2*PI()*$C7441/365)</f>
        <v/>
      </c>
      <c r="L7441" s="7">
        <f>MAR1!$B$6+MAR1!$C$6*COS(2*PI()*$C7441/365)+MAR1!$D$6*SIN(2*PI()*$C7441/365)</f>
        <v/>
      </c>
      <c r="M7441" s="7">
        <f>MAR1!$B$7+MAR1!$C$7*COS(2*PI()*$C7441/365)+MAR1!$D$7*SIN(2*PI()*$C7441/365)</f>
        <v/>
      </c>
      <c r="N7441" s="7">
        <f>F7441-K7441</f>
        <v/>
      </c>
      <c r="O7441" s="7">
        <f>G7441-L7441</f>
        <v/>
      </c>
      <c r="P7441" s="7">
        <f>H7441-M7441</f>
        <v/>
      </c>
      <c r="Q7441" s="7">
        <f>IF($I7441=1,(N7441-MAR1!$B$11)/MAR1!$D$11,(N7441-MAR1!$C$11)/MAR1!$E$11)</f>
        <v/>
      </c>
      <c r="R7441" s="7">
        <f>IF($I7441=1,(O7441-MAR1!$B$12)/MAR1!$D$12,(O7441-MAR1!$C$12)/MAR1!$E$12)</f>
        <v/>
      </c>
      <c r="S7441" s="7">
        <f>IF($I7441=1,(P7441-MAR1!$B$13)/MAR1!$D$13,(P7441-MAR1!$C$13)/MAR1!$E$13)</f>
        <v/>
      </c>
    </row>
    <row r="7442">
      <c r="A7442" s="5" t="n">
        <v>7441</v>
      </c>
      <c r="B7442" s="5" t="n">
        <v>21</v>
      </c>
      <c r="C7442" s="5" t="n">
        <v>141</v>
      </c>
      <c r="D7442" s="5" t="n">
        <v>5</v>
      </c>
      <c r="E7442" s="5" t="n">
        <v>24.1</v>
      </c>
      <c r="F7442" s="5" t="n">
        <v>35.5</v>
      </c>
      <c r="G7442" s="5" t="n">
        <v>25.9</v>
      </c>
      <c r="H7442" s="5" t="n">
        <v>13.85</v>
      </c>
      <c r="I7442" s="6">
        <f>IF(E7442&gt;=Markov!$B$3,1,0)</f>
        <v/>
      </c>
      <c r="J7442" s="6">
        <f>I7441</f>
        <v/>
      </c>
      <c r="K7442" s="7">
        <f>MAR1!$B$5+MAR1!$C$5*COS(2*PI()*$C7442/365)+MAR1!$D$5*SIN(2*PI()*$C7442/365)</f>
        <v/>
      </c>
      <c r="L7442" s="7">
        <f>MAR1!$B$6+MAR1!$C$6*COS(2*PI()*$C7442/365)+MAR1!$D$6*SIN(2*PI()*$C7442/365)</f>
        <v/>
      </c>
      <c r="M7442" s="7">
        <f>MAR1!$B$7+MAR1!$C$7*COS(2*PI()*$C7442/365)+MAR1!$D$7*SIN(2*PI()*$C7442/365)</f>
        <v/>
      </c>
      <c r="N7442" s="7">
        <f>F7442-K7442</f>
        <v/>
      </c>
      <c r="O7442" s="7">
        <f>G7442-L7442</f>
        <v/>
      </c>
      <c r="P7442" s="7">
        <f>H7442-M7442</f>
        <v/>
      </c>
      <c r="Q7442" s="7">
        <f>IF($I7442=1,(N7442-MAR1!$B$11)/MAR1!$D$11,(N7442-MAR1!$C$11)/MAR1!$E$11)</f>
        <v/>
      </c>
      <c r="R7442" s="7">
        <f>IF($I7442=1,(O7442-MAR1!$B$12)/MAR1!$D$12,(O7442-MAR1!$C$12)/MAR1!$E$12)</f>
        <v/>
      </c>
      <c r="S7442" s="7">
        <f>IF($I7442=1,(P7442-MAR1!$B$13)/MAR1!$D$13,(P7442-MAR1!$C$13)/MAR1!$E$13)</f>
        <v/>
      </c>
    </row>
    <row r="7443">
      <c r="A7443" s="5" t="n">
        <v>7442</v>
      </c>
      <c r="B7443" s="5" t="n">
        <v>21</v>
      </c>
      <c r="C7443" s="5" t="n">
        <v>142</v>
      </c>
      <c r="D7443" s="5" t="n">
        <v>5</v>
      </c>
      <c r="E7443" s="5" t="n">
        <v>7</v>
      </c>
      <c r="F7443" s="5" t="n">
        <v>33.8</v>
      </c>
      <c r="G7443" s="5" t="n">
        <v>24.8</v>
      </c>
      <c r="H7443" s="5" t="n">
        <v>12.27</v>
      </c>
      <c r="I7443" s="6">
        <f>IF(E7443&gt;=Markov!$B$3,1,0)</f>
        <v/>
      </c>
      <c r="J7443" s="6">
        <f>I7442</f>
        <v/>
      </c>
      <c r="K7443" s="7">
        <f>MAR1!$B$5+MAR1!$C$5*COS(2*PI()*$C7443/365)+MAR1!$D$5*SIN(2*PI()*$C7443/365)</f>
        <v/>
      </c>
      <c r="L7443" s="7">
        <f>MAR1!$B$6+MAR1!$C$6*COS(2*PI()*$C7443/365)+MAR1!$D$6*SIN(2*PI()*$C7443/365)</f>
        <v/>
      </c>
      <c r="M7443" s="7">
        <f>MAR1!$B$7+MAR1!$C$7*COS(2*PI()*$C7443/365)+MAR1!$D$7*SIN(2*PI()*$C7443/365)</f>
        <v/>
      </c>
      <c r="N7443" s="7">
        <f>F7443-K7443</f>
        <v/>
      </c>
      <c r="O7443" s="7">
        <f>G7443-L7443</f>
        <v/>
      </c>
      <c r="P7443" s="7">
        <f>H7443-M7443</f>
        <v/>
      </c>
      <c r="Q7443" s="7">
        <f>IF($I7443=1,(N7443-MAR1!$B$11)/MAR1!$D$11,(N7443-MAR1!$C$11)/MAR1!$E$11)</f>
        <v/>
      </c>
      <c r="R7443" s="7">
        <f>IF($I7443=1,(O7443-MAR1!$B$12)/MAR1!$D$12,(O7443-MAR1!$C$12)/MAR1!$E$12)</f>
        <v/>
      </c>
      <c r="S7443" s="7">
        <f>IF($I7443=1,(P7443-MAR1!$B$13)/MAR1!$D$13,(P7443-MAR1!$C$13)/MAR1!$E$13)</f>
        <v/>
      </c>
    </row>
    <row r="7444">
      <c r="A7444" s="5" t="n">
        <v>7443</v>
      </c>
      <c r="B7444" s="5" t="n">
        <v>21</v>
      </c>
      <c r="C7444" s="5" t="n">
        <v>143</v>
      </c>
      <c r="D7444" s="5" t="n">
        <v>5</v>
      </c>
      <c r="E7444" s="5" t="n">
        <v>0</v>
      </c>
      <c r="F7444" s="5" t="n">
        <v>35.7</v>
      </c>
      <c r="G7444" s="5" t="n">
        <v>24</v>
      </c>
      <c r="H7444" s="5" t="n">
        <v>25.93</v>
      </c>
      <c r="I7444" s="6">
        <f>IF(E7444&gt;=Markov!$B$3,1,0)</f>
        <v/>
      </c>
      <c r="J7444" s="6">
        <f>I7443</f>
        <v/>
      </c>
      <c r="K7444" s="7">
        <f>MAR1!$B$5+MAR1!$C$5*COS(2*PI()*$C7444/365)+MAR1!$D$5*SIN(2*PI()*$C7444/365)</f>
        <v/>
      </c>
      <c r="L7444" s="7">
        <f>MAR1!$B$6+MAR1!$C$6*COS(2*PI()*$C7444/365)+MAR1!$D$6*SIN(2*PI()*$C7444/365)</f>
        <v/>
      </c>
      <c r="M7444" s="7">
        <f>MAR1!$B$7+MAR1!$C$7*COS(2*PI()*$C7444/365)+MAR1!$D$7*SIN(2*PI()*$C7444/365)</f>
        <v/>
      </c>
      <c r="N7444" s="7">
        <f>F7444-K7444</f>
        <v/>
      </c>
      <c r="O7444" s="7">
        <f>G7444-L7444</f>
        <v/>
      </c>
      <c r="P7444" s="7">
        <f>H7444-M7444</f>
        <v/>
      </c>
      <c r="Q7444" s="7">
        <f>IF($I7444=1,(N7444-MAR1!$B$11)/MAR1!$D$11,(N7444-MAR1!$C$11)/MAR1!$E$11)</f>
        <v/>
      </c>
      <c r="R7444" s="7">
        <f>IF($I7444=1,(O7444-MAR1!$B$12)/MAR1!$D$12,(O7444-MAR1!$C$12)/MAR1!$E$12)</f>
        <v/>
      </c>
      <c r="S7444" s="7">
        <f>IF($I7444=1,(P7444-MAR1!$B$13)/MAR1!$D$13,(P7444-MAR1!$C$13)/MAR1!$E$13)</f>
        <v/>
      </c>
    </row>
    <row r="7445">
      <c r="A7445" s="5" t="n">
        <v>7444</v>
      </c>
      <c r="B7445" s="5" t="n">
        <v>21</v>
      </c>
      <c r="C7445" s="5" t="n">
        <v>144</v>
      </c>
      <c r="D7445" s="5" t="n">
        <v>5</v>
      </c>
      <c r="E7445" s="5" t="n">
        <v>0</v>
      </c>
      <c r="F7445" s="5" t="n">
        <v>36.5</v>
      </c>
      <c r="G7445" s="5" t="n">
        <v>23.2</v>
      </c>
      <c r="H7445" s="5" t="n">
        <v>22.83</v>
      </c>
      <c r="I7445" s="6">
        <f>IF(E7445&gt;=Markov!$B$3,1,0)</f>
        <v/>
      </c>
      <c r="J7445" s="6">
        <f>I7444</f>
        <v/>
      </c>
      <c r="K7445" s="7">
        <f>MAR1!$B$5+MAR1!$C$5*COS(2*PI()*$C7445/365)+MAR1!$D$5*SIN(2*PI()*$C7445/365)</f>
        <v/>
      </c>
      <c r="L7445" s="7">
        <f>MAR1!$B$6+MAR1!$C$6*COS(2*PI()*$C7445/365)+MAR1!$D$6*SIN(2*PI()*$C7445/365)</f>
        <v/>
      </c>
      <c r="M7445" s="7">
        <f>MAR1!$B$7+MAR1!$C$7*COS(2*PI()*$C7445/365)+MAR1!$D$7*SIN(2*PI()*$C7445/365)</f>
        <v/>
      </c>
      <c r="N7445" s="7">
        <f>F7445-K7445</f>
        <v/>
      </c>
      <c r="O7445" s="7">
        <f>G7445-L7445</f>
        <v/>
      </c>
      <c r="P7445" s="7">
        <f>H7445-M7445</f>
        <v/>
      </c>
      <c r="Q7445" s="7">
        <f>IF($I7445=1,(N7445-MAR1!$B$11)/MAR1!$D$11,(N7445-MAR1!$C$11)/MAR1!$E$11)</f>
        <v/>
      </c>
      <c r="R7445" s="7">
        <f>IF($I7445=1,(O7445-MAR1!$B$12)/MAR1!$D$12,(O7445-MAR1!$C$12)/MAR1!$E$12)</f>
        <v/>
      </c>
      <c r="S7445" s="7">
        <f>IF($I7445=1,(P7445-MAR1!$B$13)/MAR1!$D$13,(P7445-MAR1!$C$13)/MAR1!$E$13)</f>
        <v/>
      </c>
    </row>
    <row r="7446">
      <c r="A7446" s="5" t="n">
        <v>7445</v>
      </c>
      <c r="B7446" s="5" t="n">
        <v>21</v>
      </c>
      <c r="C7446" s="5" t="n">
        <v>145</v>
      </c>
      <c r="D7446" s="5" t="n">
        <v>5</v>
      </c>
      <c r="E7446" s="5" t="n">
        <v>0</v>
      </c>
      <c r="F7446" s="5" t="n">
        <v>35</v>
      </c>
      <c r="G7446" s="5" t="n">
        <v>24.2</v>
      </c>
      <c r="H7446" s="5" t="n">
        <v>22.02</v>
      </c>
      <c r="I7446" s="6">
        <f>IF(E7446&gt;=Markov!$B$3,1,0)</f>
        <v/>
      </c>
      <c r="J7446" s="6">
        <f>I7445</f>
        <v/>
      </c>
      <c r="K7446" s="7">
        <f>MAR1!$B$5+MAR1!$C$5*COS(2*PI()*$C7446/365)+MAR1!$D$5*SIN(2*PI()*$C7446/365)</f>
        <v/>
      </c>
      <c r="L7446" s="7">
        <f>MAR1!$B$6+MAR1!$C$6*COS(2*PI()*$C7446/365)+MAR1!$D$6*SIN(2*PI()*$C7446/365)</f>
        <v/>
      </c>
      <c r="M7446" s="7">
        <f>MAR1!$B$7+MAR1!$C$7*COS(2*PI()*$C7446/365)+MAR1!$D$7*SIN(2*PI()*$C7446/365)</f>
        <v/>
      </c>
      <c r="N7446" s="7">
        <f>F7446-K7446</f>
        <v/>
      </c>
      <c r="O7446" s="7">
        <f>G7446-L7446</f>
        <v/>
      </c>
      <c r="P7446" s="7">
        <f>H7446-M7446</f>
        <v/>
      </c>
      <c r="Q7446" s="7">
        <f>IF($I7446=1,(N7446-MAR1!$B$11)/MAR1!$D$11,(N7446-MAR1!$C$11)/MAR1!$E$11)</f>
        <v/>
      </c>
      <c r="R7446" s="7">
        <f>IF($I7446=1,(O7446-MAR1!$B$12)/MAR1!$D$12,(O7446-MAR1!$C$12)/MAR1!$E$12)</f>
        <v/>
      </c>
      <c r="S7446" s="7">
        <f>IF($I7446=1,(P7446-MAR1!$B$13)/MAR1!$D$13,(P7446-MAR1!$C$13)/MAR1!$E$13)</f>
        <v/>
      </c>
    </row>
    <row r="7447">
      <c r="A7447" s="5" t="n">
        <v>7446</v>
      </c>
      <c r="B7447" s="5" t="n">
        <v>21</v>
      </c>
      <c r="C7447" s="5" t="n">
        <v>146</v>
      </c>
      <c r="D7447" s="5" t="n">
        <v>5</v>
      </c>
      <c r="E7447" s="5" t="n">
        <v>0</v>
      </c>
      <c r="F7447" s="5" t="n">
        <v>36.5</v>
      </c>
      <c r="G7447" s="5" t="n">
        <v>25.6</v>
      </c>
      <c r="H7447" s="5" t="n">
        <v>19.96</v>
      </c>
      <c r="I7447" s="6">
        <f>IF(E7447&gt;=Markov!$B$3,1,0)</f>
        <v/>
      </c>
      <c r="J7447" s="6">
        <f>I7446</f>
        <v/>
      </c>
      <c r="K7447" s="7">
        <f>MAR1!$B$5+MAR1!$C$5*COS(2*PI()*$C7447/365)+MAR1!$D$5*SIN(2*PI()*$C7447/365)</f>
        <v/>
      </c>
      <c r="L7447" s="7">
        <f>MAR1!$B$6+MAR1!$C$6*COS(2*PI()*$C7447/365)+MAR1!$D$6*SIN(2*PI()*$C7447/365)</f>
        <v/>
      </c>
      <c r="M7447" s="7">
        <f>MAR1!$B$7+MAR1!$C$7*COS(2*PI()*$C7447/365)+MAR1!$D$7*SIN(2*PI()*$C7447/365)</f>
        <v/>
      </c>
      <c r="N7447" s="7">
        <f>F7447-K7447</f>
        <v/>
      </c>
      <c r="O7447" s="7">
        <f>G7447-L7447</f>
        <v/>
      </c>
      <c r="P7447" s="7">
        <f>H7447-M7447</f>
        <v/>
      </c>
      <c r="Q7447" s="7">
        <f>IF($I7447=1,(N7447-MAR1!$B$11)/MAR1!$D$11,(N7447-MAR1!$C$11)/MAR1!$E$11)</f>
        <v/>
      </c>
      <c r="R7447" s="7">
        <f>IF($I7447=1,(O7447-MAR1!$B$12)/MAR1!$D$12,(O7447-MAR1!$C$12)/MAR1!$E$12)</f>
        <v/>
      </c>
      <c r="S7447" s="7">
        <f>IF($I7447=1,(P7447-MAR1!$B$13)/MAR1!$D$13,(P7447-MAR1!$C$13)/MAR1!$E$13)</f>
        <v/>
      </c>
    </row>
    <row r="7448">
      <c r="A7448" s="5" t="n">
        <v>7447</v>
      </c>
      <c r="B7448" s="5" t="n">
        <v>21</v>
      </c>
      <c r="C7448" s="5" t="n">
        <v>147</v>
      </c>
      <c r="D7448" s="5" t="n">
        <v>5</v>
      </c>
      <c r="E7448" s="5" t="n">
        <v>0</v>
      </c>
      <c r="F7448" s="5" t="n">
        <v>34.8</v>
      </c>
      <c r="G7448" s="5" t="n">
        <v>26.3</v>
      </c>
      <c r="H7448" s="5" t="n">
        <v>20.76</v>
      </c>
      <c r="I7448" s="6">
        <f>IF(E7448&gt;=Markov!$B$3,1,0)</f>
        <v/>
      </c>
      <c r="J7448" s="6">
        <f>I7447</f>
        <v/>
      </c>
      <c r="K7448" s="7">
        <f>MAR1!$B$5+MAR1!$C$5*COS(2*PI()*$C7448/365)+MAR1!$D$5*SIN(2*PI()*$C7448/365)</f>
        <v/>
      </c>
      <c r="L7448" s="7">
        <f>MAR1!$B$6+MAR1!$C$6*COS(2*PI()*$C7448/365)+MAR1!$D$6*SIN(2*PI()*$C7448/365)</f>
        <v/>
      </c>
      <c r="M7448" s="7">
        <f>MAR1!$B$7+MAR1!$C$7*COS(2*PI()*$C7448/365)+MAR1!$D$7*SIN(2*PI()*$C7448/365)</f>
        <v/>
      </c>
      <c r="N7448" s="7">
        <f>F7448-K7448</f>
        <v/>
      </c>
      <c r="O7448" s="7">
        <f>G7448-L7448</f>
        <v/>
      </c>
      <c r="P7448" s="7">
        <f>H7448-M7448</f>
        <v/>
      </c>
      <c r="Q7448" s="7">
        <f>IF($I7448=1,(N7448-MAR1!$B$11)/MAR1!$D$11,(N7448-MAR1!$C$11)/MAR1!$E$11)</f>
        <v/>
      </c>
      <c r="R7448" s="7">
        <f>IF($I7448=1,(O7448-MAR1!$B$12)/MAR1!$D$12,(O7448-MAR1!$C$12)/MAR1!$E$12)</f>
        <v/>
      </c>
      <c r="S7448" s="7">
        <f>IF($I7448=1,(P7448-MAR1!$B$13)/MAR1!$D$13,(P7448-MAR1!$C$13)/MAR1!$E$13)</f>
        <v/>
      </c>
    </row>
    <row r="7449">
      <c r="A7449" s="5" t="n">
        <v>7448</v>
      </c>
      <c r="B7449" s="5" t="n">
        <v>21</v>
      </c>
      <c r="C7449" s="5" t="n">
        <v>148</v>
      </c>
      <c r="D7449" s="5" t="n">
        <v>5</v>
      </c>
      <c r="E7449" s="5" t="n">
        <v>0</v>
      </c>
      <c r="F7449" s="5" t="n">
        <v>38.4</v>
      </c>
      <c r="G7449" s="5" t="n">
        <v>28.1</v>
      </c>
      <c r="H7449" s="5" t="n">
        <v>24.31</v>
      </c>
      <c r="I7449" s="6">
        <f>IF(E7449&gt;=Markov!$B$3,1,0)</f>
        <v/>
      </c>
      <c r="J7449" s="6">
        <f>I7448</f>
        <v/>
      </c>
      <c r="K7449" s="7">
        <f>MAR1!$B$5+MAR1!$C$5*COS(2*PI()*$C7449/365)+MAR1!$D$5*SIN(2*PI()*$C7449/365)</f>
        <v/>
      </c>
      <c r="L7449" s="7">
        <f>MAR1!$B$6+MAR1!$C$6*COS(2*PI()*$C7449/365)+MAR1!$D$6*SIN(2*PI()*$C7449/365)</f>
        <v/>
      </c>
      <c r="M7449" s="7">
        <f>MAR1!$B$7+MAR1!$C$7*COS(2*PI()*$C7449/365)+MAR1!$D$7*SIN(2*PI()*$C7449/365)</f>
        <v/>
      </c>
      <c r="N7449" s="7">
        <f>F7449-K7449</f>
        <v/>
      </c>
      <c r="O7449" s="7">
        <f>G7449-L7449</f>
        <v/>
      </c>
      <c r="P7449" s="7">
        <f>H7449-M7449</f>
        <v/>
      </c>
      <c r="Q7449" s="7">
        <f>IF($I7449=1,(N7449-MAR1!$B$11)/MAR1!$D$11,(N7449-MAR1!$C$11)/MAR1!$E$11)</f>
        <v/>
      </c>
      <c r="R7449" s="7">
        <f>IF($I7449=1,(O7449-MAR1!$B$12)/MAR1!$D$12,(O7449-MAR1!$C$12)/MAR1!$E$12)</f>
        <v/>
      </c>
      <c r="S7449" s="7">
        <f>IF($I7449=1,(P7449-MAR1!$B$13)/MAR1!$D$13,(P7449-MAR1!$C$13)/MAR1!$E$13)</f>
        <v/>
      </c>
    </row>
    <row r="7450">
      <c r="A7450" s="5" t="n">
        <v>7449</v>
      </c>
      <c r="B7450" s="5" t="n">
        <v>21</v>
      </c>
      <c r="C7450" s="5" t="n">
        <v>149</v>
      </c>
      <c r="D7450" s="5" t="n">
        <v>5</v>
      </c>
      <c r="E7450" s="5" t="n">
        <v>1.4</v>
      </c>
      <c r="F7450" s="5" t="n">
        <v>34.2</v>
      </c>
      <c r="G7450" s="5" t="n">
        <v>26.9</v>
      </c>
      <c r="H7450" s="5" t="n">
        <v>20.9</v>
      </c>
      <c r="I7450" s="6">
        <f>IF(E7450&gt;=Markov!$B$3,1,0)</f>
        <v/>
      </c>
      <c r="J7450" s="6">
        <f>I7449</f>
        <v/>
      </c>
      <c r="K7450" s="7">
        <f>MAR1!$B$5+MAR1!$C$5*COS(2*PI()*$C7450/365)+MAR1!$D$5*SIN(2*PI()*$C7450/365)</f>
        <v/>
      </c>
      <c r="L7450" s="7">
        <f>MAR1!$B$6+MAR1!$C$6*COS(2*PI()*$C7450/365)+MAR1!$D$6*SIN(2*PI()*$C7450/365)</f>
        <v/>
      </c>
      <c r="M7450" s="7">
        <f>MAR1!$B$7+MAR1!$C$7*COS(2*PI()*$C7450/365)+MAR1!$D$7*SIN(2*PI()*$C7450/365)</f>
        <v/>
      </c>
      <c r="N7450" s="7">
        <f>F7450-K7450</f>
        <v/>
      </c>
      <c r="O7450" s="7">
        <f>G7450-L7450</f>
        <v/>
      </c>
      <c r="P7450" s="7">
        <f>H7450-M7450</f>
        <v/>
      </c>
      <c r="Q7450" s="7">
        <f>IF($I7450=1,(N7450-MAR1!$B$11)/MAR1!$D$11,(N7450-MAR1!$C$11)/MAR1!$E$11)</f>
        <v/>
      </c>
      <c r="R7450" s="7">
        <f>IF($I7450=1,(O7450-MAR1!$B$12)/MAR1!$D$12,(O7450-MAR1!$C$12)/MAR1!$E$12)</f>
        <v/>
      </c>
      <c r="S7450" s="7">
        <f>IF($I7450=1,(P7450-MAR1!$B$13)/MAR1!$D$13,(P7450-MAR1!$C$13)/MAR1!$E$13)</f>
        <v/>
      </c>
    </row>
    <row r="7451">
      <c r="A7451" s="5" t="n">
        <v>7450</v>
      </c>
      <c r="B7451" s="5" t="n">
        <v>21</v>
      </c>
      <c r="C7451" s="5" t="n">
        <v>150</v>
      </c>
      <c r="D7451" s="5" t="n">
        <v>5</v>
      </c>
      <c r="E7451" s="5" t="n">
        <v>8.199999999999999</v>
      </c>
      <c r="F7451" s="5" t="n">
        <v>36.3</v>
      </c>
      <c r="G7451" s="5" t="n">
        <v>28.7</v>
      </c>
      <c r="H7451" s="5" t="n">
        <v>16.82</v>
      </c>
      <c r="I7451" s="6">
        <f>IF(E7451&gt;=Markov!$B$3,1,0)</f>
        <v/>
      </c>
      <c r="J7451" s="6">
        <f>I7450</f>
        <v/>
      </c>
      <c r="K7451" s="7">
        <f>MAR1!$B$5+MAR1!$C$5*COS(2*PI()*$C7451/365)+MAR1!$D$5*SIN(2*PI()*$C7451/365)</f>
        <v/>
      </c>
      <c r="L7451" s="7">
        <f>MAR1!$B$6+MAR1!$C$6*COS(2*PI()*$C7451/365)+MAR1!$D$6*SIN(2*PI()*$C7451/365)</f>
        <v/>
      </c>
      <c r="M7451" s="7">
        <f>MAR1!$B$7+MAR1!$C$7*COS(2*PI()*$C7451/365)+MAR1!$D$7*SIN(2*PI()*$C7451/365)</f>
        <v/>
      </c>
      <c r="N7451" s="7">
        <f>F7451-K7451</f>
        <v/>
      </c>
      <c r="O7451" s="7">
        <f>G7451-L7451</f>
        <v/>
      </c>
      <c r="P7451" s="7">
        <f>H7451-M7451</f>
        <v/>
      </c>
      <c r="Q7451" s="7">
        <f>IF($I7451=1,(N7451-MAR1!$B$11)/MAR1!$D$11,(N7451-MAR1!$C$11)/MAR1!$E$11)</f>
        <v/>
      </c>
      <c r="R7451" s="7">
        <f>IF($I7451=1,(O7451-MAR1!$B$12)/MAR1!$D$12,(O7451-MAR1!$C$12)/MAR1!$E$12)</f>
        <v/>
      </c>
      <c r="S7451" s="7">
        <f>IF($I7451=1,(P7451-MAR1!$B$13)/MAR1!$D$13,(P7451-MAR1!$C$13)/MAR1!$E$13)</f>
        <v/>
      </c>
    </row>
    <row r="7452">
      <c r="A7452" s="5" t="n">
        <v>7451</v>
      </c>
      <c r="B7452" s="5" t="n">
        <v>21</v>
      </c>
      <c r="C7452" s="5" t="n">
        <v>151</v>
      </c>
      <c r="D7452" s="5" t="n">
        <v>5</v>
      </c>
      <c r="E7452" s="5" t="n">
        <v>0</v>
      </c>
      <c r="F7452" s="5" t="n">
        <v>39.1</v>
      </c>
      <c r="G7452" s="5" t="n">
        <v>29.8</v>
      </c>
      <c r="H7452" s="5" t="n">
        <v>28.31</v>
      </c>
      <c r="I7452" s="6">
        <f>IF(E7452&gt;=Markov!$B$3,1,0)</f>
        <v/>
      </c>
      <c r="J7452" s="6">
        <f>I7451</f>
        <v/>
      </c>
      <c r="K7452" s="7">
        <f>MAR1!$B$5+MAR1!$C$5*COS(2*PI()*$C7452/365)+MAR1!$D$5*SIN(2*PI()*$C7452/365)</f>
        <v/>
      </c>
      <c r="L7452" s="7">
        <f>MAR1!$B$6+MAR1!$C$6*COS(2*PI()*$C7452/365)+MAR1!$D$6*SIN(2*PI()*$C7452/365)</f>
        <v/>
      </c>
      <c r="M7452" s="7">
        <f>MAR1!$B$7+MAR1!$C$7*COS(2*PI()*$C7452/365)+MAR1!$D$7*SIN(2*PI()*$C7452/365)</f>
        <v/>
      </c>
      <c r="N7452" s="7">
        <f>F7452-K7452</f>
        <v/>
      </c>
      <c r="O7452" s="7">
        <f>G7452-L7452</f>
        <v/>
      </c>
      <c r="P7452" s="7">
        <f>H7452-M7452</f>
        <v/>
      </c>
      <c r="Q7452" s="7">
        <f>IF($I7452=1,(N7452-MAR1!$B$11)/MAR1!$D$11,(N7452-MAR1!$C$11)/MAR1!$E$11)</f>
        <v/>
      </c>
      <c r="R7452" s="7">
        <f>IF($I7452=1,(O7452-MAR1!$B$12)/MAR1!$D$12,(O7452-MAR1!$C$12)/MAR1!$E$12)</f>
        <v/>
      </c>
      <c r="S7452" s="7">
        <f>IF($I7452=1,(P7452-MAR1!$B$13)/MAR1!$D$13,(P7452-MAR1!$C$13)/MAR1!$E$13)</f>
        <v/>
      </c>
    </row>
    <row r="7453">
      <c r="A7453" s="5" t="n">
        <v>7452</v>
      </c>
      <c r="B7453" s="5" t="n">
        <v>21</v>
      </c>
      <c r="C7453" s="5" t="n">
        <v>152</v>
      </c>
      <c r="D7453" s="5" t="n">
        <v>6</v>
      </c>
      <c r="E7453" s="5" t="n">
        <v>0</v>
      </c>
      <c r="F7453" s="5" t="n">
        <v>39.1</v>
      </c>
      <c r="G7453" s="5" t="n">
        <v>29.4</v>
      </c>
      <c r="H7453" s="5" t="n">
        <v>20.6</v>
      </c>
      <c r="I7453" s="6">
        <f>IF(E7453&gt;=Markov!$B$3,1,0)</f>
        <v/>
      </c>
      <c r="J7453" s="6">
        <f>I7452</f>
        <v/>
      </c>
      <c r="K7453" s="7">
        <f>MAR1!$B$5+MAR1!$C$5*COS(2*PI()*$C7453/365)+MAR1!$D$5*SIN(2*PI()*$C7453/365)</f>
        <v/>
      </c>
      <c r="L7453" s="7">
        <f>MAR1!$B$6+MAR1!$C$6*COS(2*PI()*$C7453/365)+MAR1!$D$6*SIN(2*PI()*$C7453/365)</f>
        <v/>
      </c>
      <c r="M7453" s="7">
        <f>MAR1!$B$7+MAR1!$C$7*COS(2*PI()*$C7453/365)+MAR1!$D$7*SIN(2*PI()*$C7453/365)</f>
        <v/>
      </c>
      <c r="N7453" s="7">
        <f>F7453-K7453</f>
        <v/>
      </c>
      <c r="O7453" s="7">
        <f>G7453-L7453</f>
        <v/>
      </c>
      <c r="P7453" s="7">
        <f>H7453-M7453</f>
        <v/>
      </c>
      <c r="Q7453" s="7">
        <f>IF($I7453=1,(N7453-MAR1!$B$11)/MAR1!$D$11,(N7453-MAR1!$C$11)/MAR1!$E$11)</f>
        <v/>
      </c>
      <c r="R7453" s="7">
        <f>IF($I7453=1,(O7453-MAR1!$B$12)/MAR1!$D$12,(O7453-MAR1!$C$12)/MAR1!$E$12)</f>
        <v/>
      </c>
      <c r="S7453" s="7">
        <f>IF($I7453=1,(P7453-MAR1!$B$13)/MAR1!$D$13,(P7453-MAR1!$C$13)/MAR1!$E$13)</f>
        <v/>
      </c>
    </row>
    <row r="7454">
      <c r="A7454" s="5" t="n">
        <v>7453</v>
      </c>
      <c r="B7454" s="5" t="n">
        <v>21</v>
      </c>
      <c r="C7454" s="5" t="n">
        <v>153</v>
      </c>
      <c r="D7454" s="5" t="n">
        <v>6</v>
      </c>
      <c r="E7454" s="5" t="n">
        <v>0</v>
      </c>
      <c r="F7454" s="5" t="n">
        <v>40.1</v>
      </c>
      <c r="G7454" s="5" t="n">
        <v>29.9</v>
      </c>
      <c r="H7454" s="5" t="n">
        <v>17.86</v>
      </c>
      <c r="I7454" s="6">
        <f>IF(E7454&gt;=Markov!$B$3,1,0)</f>
        <v/>
      </c>
      <c r="J7454" s="6">
        <f>I7453</f>
        <v/>
      </c>
      <c r="K7454" s="7">
        <f>MAR1!$B$5+MAR1!$C$5*COS(2*PI()*$C7454/365)+MAR1!$D$5*SIN(2*PI()*$C7454/365)</f>
        <v/>
      </c>
      <c r="L7454" s="7">
        <f>MAR1!$B$6+MAR1!$C$6*COS(2*PI()*$C7454/365)+MAR1!$D$6*SIN(2*PI()*$C7454/365)</f>
        <v/>
      </c>
      <c r="M7454" s="7">
        <f>MAR1!$B$7+MAR1!$C$7*COS(2*PI()*$C7454/365)+MAR1!$D$7*SIN(2*PI()*$C7454/365)</f>
        <v/>
      </c>
      <c r="N7454" s="7">
        <f>F7454-K7454</f>
        <v/>
      </c>
      <c r="O7454" s="7">
        <f>G7454-L7454</f>
        <v/>
      </c>
      <c r="P7454" s="7">
        <f>H7454-M7454</f>
        <v/>
      </c>
      <c r="Q7454" s="7">
        <f>IF($I7454=1,(N7454-MAR1!$B$11)/MAR1!$D$11,(N7454-MAR1!$C$11)/MAR1!$E$11)</f>
        <v/>
      </c>
      <c r="R7454" s="7">
        <f>IF($I7454=1,(O7454-MAR1!$B$12)/MAR1!$D$12,(O7454-MAR1!$C$12)/MAR1!$E$12)</f>
        <v/>
      </c>
      <c r="S7454" s="7">
        <f>IF($I7454=1,(P7454-MAR1!$B$13)/MAR1!$D$13,(P7454-MAR1!$C$13)/MAR1!$E$13)</f>
        <v/>
      </c>
    </row>
    <row r="7455">
      <c r="A7455" s="5" t="n">
        <v>7454</v>
      </c>
      <c r="B7455" s="5" t="n">
        <v>21</v>
      </c>
      <c r="C7455" s="5" t="n">
        <v>154</v>
      </c>
      <c r="D7455" s="5" t="n">
        <v>6</v>
      </c>
      <c r="E7455" s="5" t="n">
        <v>32.3</v>
      </c>
      <c r="F7455" s="5" t="n">
        <v>35.9</v>
      </c>
      <c r="G7455" s="5" t="n">
        <v>26.7</v>
      </c>
      <c r="H7455" s="5" t="n">
        <v>17.26</v>
      </c>
      <c r="I7455" s="6">
        <f>IF(E7455&gt;=Markov!$B$3,1,0)</f>
        <v/>
      </c>
      <c r="J7455" s="6">
        <f>I7454</f>
        <v/>
      </c>
      <c r="K7455" s="7">
        <f>MAR1!$B$5+MAR1!$C$5*COS(2*PI()*$C7455/365)+MAR1!$D$5*SIN(2*PI()*$C7455/365)</f>
        <v/>
      </c>
      <c r="L7455" s="7">
        <f>MAR1!$B$6+MAR1!$C$6*COS(2*PI()*$C7455/365)+MAR1!$D$6*SIN(2*PI()*$C7455/365)</f>
        <v/>
      </c>
      <c r="M7455" s="7">
        <f>MAR1!$B$7+MAR1!$C$7*COS(2*PI()*$C7455/365)+MAR1!$D$7*SIN(2*PI()*$C7455/365)</f>
        <v/>
      </c>
      <c r="N7455" s="7">
        <f>F7455-K7455</f>
        <v/>
      </c>
      <c r="O7455" s="7">
        <f>G7455-L7455</f>
        <v/>
      </c>
      <c r="P7455" s="7">
        <f>H7455-M7455</f>
        <v/>
      </c>
      <c r="Q7455" s="7">
        <f>IF($I7455=1,(N7455-MAR1!$B$11)/MAR1!$D$11,(N7455-MAR1!$C$11)/MAR1!$E$11)</f>
        <v/>
      </c>
      <c r="R7455" s="7">
        <f>IF($I7455=1,(O7455-MAR1!$B$12)/MAR1!$D$12,(O7455-MAR1!$C$12)/MAR1!$E$12)</f>
        <v/>
      </c>
      <c r="S7455" s="7">
        <f>IF($I7455=1,(P7455-MAR1!$B$13)/MAR1!$D$13,(P7455-MAR1!$C$13)/MAR1!$E$13)</f>
        <v/>
      </c>
    </row>
    <row r="7456">
      <c r="A7456" s="5" t="n">
        <v>7455</v>
      </c>
      <c r="B7456" s="5" t="n">
        <v>21</v>
      </c>
      <c r="C7456" s="5" t="n">
        <v>155</v>
      </c>
      <c r="D7456" s="5" t="n">
        <v>6</v>
      </c>
      <c r="E7456" s="5" t="n">
        <v>17.7</v>
      </c>
      <c r="F7456" s="5" t="n">
        <v>37.5</v>
      </c>
      <c r="G7456" s="5" t="n">
        <v>27.9</v>
      </c>
      <c r="H7456" s="5" t="n">
        <v>16.91</v>
      </c>
      <c r="I7456" s="6">
        <f>IF(E7456&gt;=Markov!$B$3,1,0)</f>
        <v/>
      </c>
      <c r="J7456" s="6">
        <f>I7455</f>
        <v/>
      </c>
      <c r="K7456" s="7">
        <f>MAR1!$B$5+MAR1!$C$5*COS(2*PI()*$C7456/365)+MAR1!$D$5*SIN(2*PI()*$C7456/365)</f>
        <v/>
      </c>
      <c r="L7456" s="7">
        <f>MAR1!$B$6+MAR1!$C$6*COS(2*PI()*$C7456/365)+MAR1!$D$6*SIN(2*PI()*$C7456/365)</f>
        <v/>
      </c>
      <c r="M7456" s="7">
        <f>MAR1!$B$7+MAR1!$C$7*COS(2*PI()*$C7456/365)+MAR1!$D$7*SIN(2*PI()*$C7456/365)</f>
        <v/>
      </c>
      <c r="N7456" s="7">
        <f>F7456-K7456</f>
        <v/>
      </c>
      <c r="O7456" s="7">
        <f>G7456-L7456</f>
        <v/>
      </c>
      <c r="P7456" s="7">
        <f>H7456-M7456</f>
        <v/>
      </c>
      <c r="Q7456" s="7">
        <f>IF($I7456=1,(N7456-MAR1!$B$11)/MAR1!$D$11,(N7456-MAR1!$C$11)/MAR1!$E$11)</f>
        <v/>
      </c>
      <c r="R7456" s="7">
        <f>IF($I7456=1,(O7456-MAR1!$B$12)/MAR1!$D$12,(O7456-MAR1!$C$12)/MAR1!$E$12)</f>
        <v/>
      </c>
      <c r="S7456" s="7">
        <f>IF($I7456=1,(P7456-MAR1!$B$13)/MAR1!$D$13,(P7456-MAR1!$C$13)/MAR1!$E$13)</f>
        <v/>
      </c>
    </row>
    <row r="7457">
      <c r="A7457" s="5" t="n">
        <v>7456</v>
      </c>
      <c r="B7457" s="5" t="n">
        <v>21</v>
      </c>
      <c r="C7457" s="5" t="n">
        <v>156</v>
      </c>
      <c r="D7457" s="5" t="n">
        <v>6</v>
      </c>
      <c r="E7457" s="5" t="n">
        <v>10.3</v>
      </c>
      <c r="F7457" s="5" t="n">
        <v>34.9</v>
      </c>
      <c r="G7457" s="5" t="n">
        <v>27.7</v>
      </c>
      <c r="H7457" s="5" t="n">
        <v>14.78</v>
      </c>
      <c r="I7457" s="6">
        <f>IF(E7457&gt;=Markov!$B$3,1,0)</f>
        <v/>
      </c>
      <c r="J7457" s="6">
        <f>I7456</f>
        <v/>
      </c>
      <c r="K7457" s="7">
        <f>MAR1!$B$5+MAR1!$C$5*COS(2*PI()*$C7457/365)+MAR1!$D$5*SIN(2*PI()*$C7457/365)</f>
        <v/>
      </c>
      <c r="L7457" s="7">
        <f>MAR1!$B$6+MAR1!$C$6*COS(2*PI()*$C7457/365)+MAR1!$D$6*SIN(2*PI()*$C7457/365)</f>
        <v/>
      </c>
      <c r="M7457" s="7">
        <f>MAR1!$B$7+MAR1!$C$7*COS(2*PI()*$C7457/365)+MAR1!$D$7*SIN(2*PI()*$C7457/365)</f>
        <v/>
      </c>
      <c r="N7457" s="7">
        <f>F7457-K7457</f>
        <v/>
      </c>
      <c r="O7457" s="7">
        <f>G7457-L7457</f>
        <v/>
      </c>
      <c r="P7457" s="7">
        <f>H7457-M7457</f>
        <v/>
      </c>
      <c r="Q7457" s="7">
        <f>IF($I7457=1,(N7457-MAR1!$B$11)/MAR1!$D$11,(N7457-MAR1!$C$11)/MAR1!$E$11)</f>
        <v/>
      </c>
      <c r="R7457" s="7">
        <f>IF($I7457=1,(O7457-MAR1!$B$12)/MAR1!$D$12,(O7457-MAR1!$C$12)/MAR1!$E$12)</f>
        <v/>
      </c>
      <c r="S7457" s="7">
        <f>IF($I7457=1,(P7457-MAR1!$B$13)/MAR1!$D$13,(P7457-MAR1!$C$13)/MAR1!$E$13)</f>
        <v/>
      </c>
    </row>
    <row r="7458">
      <c r="A7458" s="5" t="n">
        <v>7457</v>
      </c>
      <c r="B7458" s="5" t="n">
        <v>21</v>
      </c>
      <c r="C7458" s="5" t="n">
        <v>157</v>
      </c>
      <c r="D7458" s="5" t="n">
        <v>6</v>
      </c>
      <c r="E7458" s="5" t="n">
        <v>4.8</v>
      </c>
      <c r="F7458" s="5" t="n">
        <v>34</v>
      </c>
      <c r="G7458" s="5" t="n">
        <v>25.8</v>
      </c>
      <c r="H7458" s="5" t="n">
        <v>13.45</v>
      </c>
      <c r="I7458" s="6">
        <f>IF(E7458&gt;=Markov!$B$3,1,0)</f>
        <v/>
      </c>
      <c r="J7458" s="6">
        <f>I7457</f>
        <v/>
      </c>
      <c r="K7458" s="7">
        <f>MAR1!$B$5+MAR1!$C$5*COS(2*PI()*$C7458/365)+MAR1!$D$5*SIN(2*PI()*$C7458/365)</f>
        <v/>
      </c>
      <c r="L7458" s="7">
        <f>MAR1!$B$6+MAR1!$C$6*COS(2*PI()*$C7458/365)+MAR1!$D$6*SIN(2*PI()*$C7458/365)</f>
        <v/>
      </c>
      <c r="M7458" s="7">
        <f>MAR1!$B$7+MAR1!$C$7*COS(2*PI()*$C7458/365)+MAR1!$D$7*SIN(2*PI()*$C7458/365)</f>
        <v/>
      </c>
      <c r="N7458" s="7">
        <f>F7458-K7458</f>
        <v/>
      </c>
      <c r="O7458" s="7">
        <f>G7458-L7458</f>
        <v/>
      </c>
      <c r="P7458" s="7">
        <f>H7458-M7458</f>
        <v/>
      </c>
      <c r="Q7458" s="7">
        <f>IF($I7458=1,(N7458-MAR1!$B$11)/MAR1!$D$11,(N7458-MAR1!$C$11)/MAR1!$E$11)</f>
        <v/>
      </c>
      <c r="R7458" s="7">
        <f>IF($I7458=1,(O7458-MAR1!$B$12)/MAR1!$D$12,(O7458-MAR1!$C$12)/MAR1!$E$12)</f>
        <v/>
      </c>
      <c r="S7458" s="7">
        <f>IF($I7458=1,(P7458-MAR1!$B$13)/MAR1!$D$13,(P7458-MAR1!$C$13)/MAR1!$E$13)</f>
        <v/>
      </c>
    </row>
    <row r="7459">
      <c r="A7459" s="5" t="n">
        <v>7458</v>
      </c>
      <c r="B7459" s="5" t="n">
        <v>21</v>
      </c>
      <c r="C7459" s="5" t="n">
        <v>158</v>
      </c>
      <c r="D7459" s="5" t="n">
        <v>6</v>
      </c>
      <c r="E7459" s="5" t="n">
        <v>21.6</v>
      </c>
      <c r="F7459" s="5" t="n">
        <v>33.3</v>
      </c>
      <c r="G7459" s="5" t="n">
        <v>24</v>
      </c>
      <c r="H7459" s="5" t="n">
        <v>13.03</v>
      </c>
      <c r="I7459" s="6">
        <f>IF(E7459&gt;=Markov!$B$3,1,0)</f>
        <v/>
      </c>
      <c r="J7459" s="6">
        <f>I7458</f>
        <v/>
      </c>
      <c r="K7459" s="7">
        <f>MAR1!$B$5+MAR1!$C$5*COS(2*PI()*$C7459/365)+MAR1!$D$5*SIN(2*PI()*$C7459/365)</f>
        <v/>
      </c>
      <c r="L7459" s="7">
        <f>MAR1!$B$6+MAR1!$C$6*COS(2*PI()*$C7459/365)+MAR1!$D$6*SIN(2*PI()*$C7459/365)</f>
        <v/>
      </c>
      <c r="M7459" s="7">
        <f>MAR1!$B$7+MAR1!$C$7*COS(2*PI()*$C7459/365)+MAR1!$D$7*SIN(2*PI()*$C7459/365)</f>
        <v/>
      </c>
      <c r="N7459" s="7">
        <f>F7459-K7459</f>
        <v/>
      </c>
      <c r="O7459" s="7">
        <f>G7459-L7459</f>
        <v/>
      </c>
      <c r="P7459" s="7">
        <f>H7459-M7459</f>
        <v/>
      </c>
      <c r="Q7459" s="7">
        <f>IF($I7459=1,(N7459-MAR1!$B$11)/MAR1!$D$11,(N7459-MAR1!$C$11)/MAR1!$E$11)</f>
        <v/>
      </c>
      <c r="R7459" s="7">
        <f>IF($I7459=1,(O7459-MAR1!$B$12)/MAR1!$D$12,(O7459-MAR1!$C$12)/MAR1!$E$12)</f>
        <v/>
      </c>
      <c r="S7459" s="7">
        <f>IF($I7459=1,(P7459-MAR1!$B$13)/MAR1!$D$13,(P7459-MAR1!$C$13)/MAR1!$E$13)</f>
        <v/>
      </c>
    </row>
    <row r="7460">
      <c r="A7460" s="5" t="n">
        <v>7459</v>
      </c>
      <c r="B7460" s="5" t="n">
        <v>21</v>
      </c>
      <c r="C7460" s="5" t="n">
        <v>159</v>
      </c>
      <c r="D7460" s="5" t="n">
        <v>6</v>
      </c>
      <c r="E7460" s="5" t="n">
        <v>26.2</v>
      </c>
      <c r="F7460" s="5" t="n">
        <v>34</v>
      </c>
      <c r="G7460" s="5" t="n">
        <v>25.4</v>
      </c>
      <c r="H7460" s="5" t="n">
        <v>13.92</v>
      </c>
      <c r="I7460" s="6">
        <f>IF(E7460&gt;=Markov!$B$3,1,0)</f>
        <v/>
      </c>
      <c r="J7460" s="6">
        <f>I7459</f>
        <v/>
      </c>
      <c r="K7460" s="7">
        <f>MAR1!$B$5+MAR1!$C$5*COS(2*PI()*$C7460/365)+MAR1!$D$5*SIN(2*PI()*$C7460/365)</f>
        <v/>
      </c>
      <c r="L7460" s="7">
        <f>MAR1!$B$6+MAR1!$C$6*COS(2*PI()*$C7460/365)+MAR1!$D$6*SIN(2*PI()*$C7460/365)</f>
        <v/>
      </c>
      <c r="M7460" s="7">
        <f>MAR1!$B$7+MAR1!$C$7*COS(2*PI()*$C7460/365)+MAR1!$D$7*SIN(2*PI()*$C7460/365)</f>
        <v/>
      </c>
      <c r="N7460" s="7">
        <f>F7460-K7460</f>
        <v/>
      </c>
      <c r="O7460" s="7">
        <f>G7460-L7460</f>
        <v/>
      </c>
      <c r="P7460" s="7">
        <f>H7460-M7460</f>
        <v/>
      </c>
      <c r="Q7460" s="7">
        <f>IF($I7460=1,(N7460-MAR1!$B$11)/MAR1!$D$11,(N7460-MAR1!$C$11)/MAR1!$E$11)</f>
        <v/>
      </c>
      <c r="R7460" s="7">
        <f>IF($I7460=1,(O7460-MAR1!$B$12)/MAR1!$D$12,(O7460-MAR1!$C$12)/MAR1!$E$12)</f>
        <v/>
      </c>
      <c r="S7460" s="7">
        <f>IF($I7460=1,(P7460-MAR1!$B$13)/MAR1!$D$13,(P7460-MAR1!$C$13)/MAR1!$E$13)</f>
        <v/>
      </c>
    </row>
    <row r="7461">
      <c r="A7461" s="5" t="n">
        <v>7460</v>
      </c>
      <c r="B7461" s="5" t="n">
        <v>21</v>
      </c>
      <c r="C7461" s="5" t="n">
        <v>160</v>
      </c>
      <c r="D7461" s="5" t="n">
        <v>6</v>
      </c>
      <c r="E7461" s="5" t="n">
        <v>0</v>
      </c>
      <c r="F7461" s="5" t="n">
        <v>37.3</v>
      </c>
      <c r="G7461" s="5" t="n">
        <v>27.2</v>
      </c>
      <c r="H7461" s="5" t="n">
        <v>16.73</v>
      </c>
      <c r="I7461" s="6">
        <f>IF(E7461&gt;=Markov!$B$3,1,0)</f>
        <v/>
      </c>
      <c r="J7461" s="6">
        <f>I7460</f>
        <v/>
      </c>
      <c r="K7461" s="7">
        <f>MAR1!$B$5+MAR1!$C$5*COS(2*PI()*$C7461/365)+MAR1!$D$5*SIN(2*PI()*$C7461/365)</f>
        <v/>
      </c>
      <c r="L7461" s="7">
        <f>MAR1!$B$6+MAR1!$C$6*COS(2*PI()*$C7461/365)+MAR1!$D$6*SIN(2*PI()*$C7461/365)</f>
        <v/>
      </c>
      <c r="M7461" s="7">
        <f>MAR1!$B$7+MAR1!$C$7*COS(2*PI()*$C7461/365)+MAR1!$D$7*SIN(2*PI()*$C7461/365)</f>
        <v/>
      </c>
      <c r="N7461" s="7">
        <f>F7461-K7461</f>
        <v/>
      </c>
      <c r="O7461" s="7">
        <f>G7461-L7461</f>
        <v/>
      </c>
      <c r="P7461" s="7">
        <f>H7461-M7461</f>
        <v/>
      </c>
      <c r="Q7461" s="7">
        <f>IF($I7461=1,(N7461-MAR1!$B$11)/MAR1!$D$11,(N7461-MAR1!$C$11)/MAR1!$E$11)</f>
        <v/>
      </c>
      <c r="R7461" s="7">
        <f>IF($I7461=1,(O7461-MAR1!$B$12)/MAR1!$D$12,(O7461-MAR1!$C$12)/MAR1!$E$12)</f>
        <v/>
      </c>
      <c r="S7461" s="7">
        <f>IF($I7461=1,(P7461-MAR1!$B$13)/MAR1!$D$13,(P7461-MAR1!$C$13)/MAR1!$E$13)</f>
        <v/>
      </c>
    </row>
    <row r="7462">
      <c r="A7462" s="5" t="n">
        <v>7461</v>
      </c>
      <c r="B7462" s="5" t="n">
        <v>21</v>
      </c>
      <c r="C7462" s="5" t="n">
        <v>161</v>
      </c>
      <c r="D7462" s="5" t="n">
        <v>6</v>
      </c>
      <c r="E7462" s="5" t="n">
        <v>7.8</v>
      </c>
      <c r="F7462" s="5" t="n">
        <v>33.4</v>
      </c>
      <c r="G7462" s="5" t="n">
        <v>25.7</v>
      </c>
      <c r="H7462" s="5" t="n">
        <v>16.41</v>
      </c>
      <c r="I7462" s="6">
        <f>IF(E7462&gt;=Markov!$B$3,1,0)</f>
        <v/>
      </c>
      <c r="J7462" s="6">
        <f>I7461</f>
        <v/>
      </c>
      <c r="K7462" s="7">
        <f>MAR1!$B$5+MAR1!$C$5*COS(2*PI()*$C7462/365)+MAR1!$D$5*SIN(2*PI()*$C7462/365)</f>
        <v/>
      </c>
      <c r="L7462" s="7">
        <f>MAR1!$B$6+MAR1!$C$6*COS(2*PI()*$C7462/365)+MAR1!$D$6*SIN(2*PI()*$C7462/365)</f>
        <v/>
      </c>
      <c r="M7462" s="7">
        <f>MAR1!$B$7+MAR1!$C$7*COS(2*PI()*$C7462/365)+MAR1!$D$7*SIN(2*PI()*$C7462/365)</f>
        <v/>
      </c>
      <c r="N7462" s="7">
        <f>F7462-K7462</f>
        <v/>
      </c>
      <c r="O7462" s="7">
        <f>G7462-L7462</f>
        <v/>
      </c>
      <c r="P7462" s="7">
        <f>H7462-M7462</f>
        <v/>
      </c>
      <c r="Q7462" s="7">
        <f>IF($I7462=1,(N7462-MAR1!$B$11)/MAR1!$D$11,(N7462-MAR1!$C$11)/MAR1!$E$11)</f>
        <v/>
      </c>
      <c r="R7462" s="7">
        <f>IF($I7462=1,(O7462-MAR1!$B$12)/MAR1!$D$12,(O7462-MAR1!$C$12)/MAR1!$E$12)</f>
        <v/>
      </c>
      <c r="S7462" s="7">
        <f>IF($I7462=1,(P7462-MAR1!$B$13)/MAR1!$D$13,(P7462-MAR1!$C$13)/MAR1!$E$13)</f>
        <v/>
      </c>
    </row>
    <row r="7463">
      <c r="A7463" s="5" t="n">
        <v>7462</v>
      </c>
      <c r="B7463" s="5" t="n">
        <v>21</v>
      </c>
      <c r="C7463" s="5" t="n">
        <v>162</v>
      </c>
      <c r="D7463" s="5" t="n">
        <v>6</v>
      </c>
      <c r="E7463" s="5" t="n">
        <v>0</v>
      </c>
      <c r="F7463" s="5" t="n">
        <v>35.2</v>
      </c>
      <c r="G7463" s="5" t="n">
        <v>25.1</v>
      </c>
      <c r="H7463" s="5" t="n">
        <v>19.38</v>
      </c>
      <c r="I7463" s="6">
        <f>IF(E7463&gt;=Markov!$B$3,1,0)</f>
        <v/>
      </c>
      <c r="J7463" s="6">
        <f>I7462</f>
        <v/>
      </c>
      <c r="K7463" s="7">
        <f>MAR1!$B$5+MAR1!$C$5*COS(2*PI()*$C7463/365)+MAR1!$D$5*SIN(2*PI()*$C7463/365)</f>
        <v/>
      </c>
      <c r="L7463" s="7">
        <f>MAR1!$B$6+MAR1!$C$6*COS(2*PI()*$C7463/365)+MAR1!$D$6*SIN(2*PI()*$C7463/365)</f>
        <v/>
      </c>
      <c r="M7463" s="7">
        <f>MAR1!$B$7+MAR1!$C$7*COS(2*PI()*$C7463/365)+MAR1!$D$7*SIN(2*PI()*$C7463/365)</f>
        <v/>
      </c>
      <c r="N7463" s="7">
        <f>F7463-K7463</f>
        <v/>
      </c>
      <c r="O7463" s="7">
        <f>G7463-L7463</f>
        <v/>
      </c>
      <c r="P7463" s="7">
        <f>H7463-M7463</f>
        <v/>
      </c>
      <c r="Q7463" s="7">
        <f>IF($I7463=1,(N7463-MAR1!$B$11)/MAR1!$D$11,(N7463-MAR1!$C$11)/MAR1!$E$11)</f>
        <v/>
      </c>
      <c r="R7463" s="7">
        <f>IF($I7463=1,(O7463-MAR1!$B$12)/MAR1!$D$12,(O7463-MAR1!$C$12)/MAR1!$E$12)</f>
        <v/>
      </c>
      <c r="S7463" s="7">
        <f>IF($I7463=1,(P7463-MAR1!$B$13)/MAR1!$D$13,(P7463-MAR1!$C$13)/MAR1!$E$13)</f>
        <v/>
      </c>
    </row>
    <row r="7464">
      <c r="A7464" s="5" t="n">
        <v>7463</v>
      </c>
      <c r="B7464" s="5" t="n">
        <v>21</v>
      </c>
      <c r="C7464" s="5" t="n">
        <v>163</v>
      </c>
      <c r="D7464" s="5" t="n">
        <v>6</v>
      </c>
      <c r="E7464" s="5" t="n">
        <v>0</v>
      </c>
      <c r="F7464" s="5" t="n">
        <v>35.6</v>
      </c>
      <c r="G7464" s="5" t="n">
        <v>26.2</v>
      </c>
      <c r="H7464" s="5" t="n">
        <v>18.13</v>
      </c>
      <c r="I7464" s="6">
        <f>IF(E7464&gt;=Markov!$B$3,1,0)</f>
        <v/>
      </c>
      <c r="J7464" s="6">
        <f>I7463</f>
        <v/>
      </c>
      <c r="K7464" s="7">
        <f>MAR1!$B$5+MAR1!$C$5*COS(2*PI()*$C7464/365)+MAR1!$D$5*SIN(2*PI()*$C7464/365)</f>
        <v/>
      </c>
      <c r="L7464" s="7">
        <f>MAR1!$B$6+MAR1!$C$6*COS(2*PI()*$C7464/365)+MAR1!$D$6*SIN(2*PI()*$C7464/365)</f>
        <v/>
      </c>
      <c r="M7464" s="7">
        <f>MAR1!$B$7+MAR1!$C$7*COS(2*PI()*$C7464/365)+MAR1!$D$7*SIN(2*PI()*$C7464/365)</f>
        <v/>
      </c>
      <c r="N7464" s="7">
        <f>F7464-K7464</f>
        <v/>
      </c>
      <c r="O7464" s="7">
        <f>G7464-L7464</f>
        <v/>
      </c>
      <c r="P7464" s="7">
        <f>H7464-M7464</f>
        <v/>
      </c>
      <c r="Q7464" s="7">
        <f>IF($I7464=1,(N7464-MAR1!$B$11)/MAR1!$D$11,(N7464-MAR1!$C$11)/MAR1!$E$11)</f>
        <v/>
      </c>
      <c r="R7464" s="7">
        <f>IF($I7464=1,(O7464-MAR1!$B$12)/MAR1!$D$12,(O7464-MAR1!$C$12)/MAR1!$E$12)</f>
        <v/>
      </c>
      <c r="S7464" s="7">
        <f>IF($I7464=1,(P7464-MAR1!$B$13)/MAR1!$D$13,(P7464-MAR1!$C$13)/MAR1!$E$13)</f>
        <v/>
      </c>
    </row>
    <row r="7465">
      <c r="A7465" s="5" t="n">
        <v>7464</v>
      </c>
      <c r="B7465" s="5" t="n">
        <v>21</v>
      </c>
      <c r="C7465" s="5" t="n">
        <v>164</v>
      </c>
      <c r="D7465" s="5" t="n">
        <v>6</v>
      </c>
      <c r="E7465" s="5" t="n">
        <v>0</v>
      </c>
      <c r="F7465" s="5" t="n">
        <v>37.9</v>
      </c>
      <c r="G7465" s="5" t="n">
        <v>26.1</v>
      </c>
      <c r="H7465" s="5" t="n">
        <v>18.34</v>
      </c>
      <c r="I7465" s="6">
        <f>IF(E7465&gt;=Markov!$B$3,1,0)</f>
        <v/>
      </c>
      <c r="J7465" s="6">
        <f>I7464</f>
        <v/>
      </c>
      <c r="K7465" s="7">
        <f>MAR1!$B$5+MAR1!$C$5*COS(2*PI()*$C7465/365)+MAR1!$D$5*SIN(2*PI()*$C7465/365)</f>
        <v/>
      </c>
      <c r="L7465" s="7">
        <f>MAR1!$B$6+MAR1!$C$6*COS(2*PI()*$C7465/365)+MAR1!$D$6*SIN(2*PI()*$C7465/365)</f>
        <v/>
      </c>
      <c r="M7465" s="7">
        <f>MAR1!$B$7+MAR1!$C$7*COS(2*PI()*$C7465/365)+MAR1!$D$7*SIN(2*PI()*$C7465/365)</f>
        <v/>
      </c>
      <c r="N7465" s="7">
        <f>F7465-K7465</f>
        <v/>
      </c>
      <c r="O7465" s="7">
        <f>G7465-L7465</f>
        <v/>
      </c>
      <c r="P7465" s="7">
        <f>H7465-M7465</f>
        <v/>
      </c>
      <c r="Q7465" s="7">
        <f>IF($I7465=1,(N7465-MAR1!$B$11)/MAR1!$D$11,(N7465-MAR1!$C$11)/MAR1!$E$11)</f>
        <v/>
      </c>
      <c r="R7465" s="7">
        <f>IF($I7465=1,(O7465-MAR1!$B$12)/MAR1!$D$12,(O7465-MAR1!$C$12)/MAR1!$E$12)</f>
        <v/>
      </c>
      <c r="S7465" s="7">
        <f>IF($I7465=1,(P7465-MAR1!$B$13)/MAR1!$D$13,(P7465-MAR1!$C$13)/MAR1!$E$13)</f>
        <v/>
      </c>
    </row>
    <row r="7466">
      <c r="A7466" s="5" t="n">
        <v>7465</v>
      </c>
      <c r="B7466" s="5" t="n">
        <v>21</v>
      </c>
      <c r="C7466" s="5" t="n">
        <v>165</v>
      </c>
      <c r="D7466" s="5" t="n">
        <v>6</v>
      </c>
      <c r="E7466" s="5" t="n">
        <v>0</v>
      </c>
      <c r="F7466" s="5" t="n">
        <v>36.9</v>
      </c>
      <c r="G7466" s="5" t="n">
        <v>28.4</v>
      </c>
      <c r="H7466" s="5" t="n">
        <v>22.89</v>
      </c>
      <c r="I7466" s="6">
        <f>IF(E7466&gt;=Markov!$B$3,1,0)</f>
        <v/>
      </c>
      <c r="J7466" s="6">
        <f>I7465</f>
        <v/>
      </c>
      <c r="K7466" s="7">
        <f>MAR1!$B$5+MAR1!$C$5*COS(2*PI()*$C7466/365)+MAR1!$D$5*SIN(2*PI()*$C7466/365)</f>
        <v/>
      </c>
      <c r="L7466" s="7">
        <f>MAR1!$B$6+MAR1!$C$6*COS(2*PI()*$C7466/365)+MAR1!$D$6*SIN(2*PI()*$C7466/365)</f>
        <v/>
      </c>
      <c r="M7466" s="7">
        <f>MAR1!$B$7+MAR1!$C$7*COS(2*PI()*$C7466/365)+MAR1!$D$7*SIN(2*PI()*$C7466/365)</f>
        <v/>
      </c>
      <c r="N7466" s="7">
        <f>F7466-K7466</f>
        <v/>
      </c>
      <c r="O7466" s="7">
        <f>G7466-L7466</f>
        <v/>
      </c>
      <c r="P7466" s="7">
        <f>H7466-M7466</f>
        <v/>
      </c>
      <c r="Q7466" s="7">
        <f>IF($I7466=1,(N7466-MAR1!$B$11)/MAR1!$D$11,(N7466-MAR1!$C$11)/MAR1!$E$11)</f>
        <v/>
      </c>
      <c r="R7466" s="7">
        <f>IF($I7466=1,(O7466-MAR1!$B$12)/MAR1!$D$12,(O7466-MAR1!$C$12)/MAR1!$E$12)</f>
        <v/>
      </c>
      <c r="S7466" s="7">
        <f>IF($I7466=1,(P7466-MAR1!$B$13)/MAR1!$D$13,(P7466-MAR1!$C$13)/MAR1!$E$13)</f>
        <v/>
      </c>
    </row>
    <row r="7467">
      <c r="A7467" s="5" t="n">
        <v>7466</v>
      </c>
      <c r="B7467" s="5" t="n">
        <v>21</v>
      </c>
      <c r="C7467" s="5" t="n">
        <v>166</v>
      </c>
      <c r="D7467" s="5" t="n">
        <v>6</v>
      </c>
      <c r="E7467" s="5" t="n">
        <v>0</v>
      </c>
      <c r="F7467" s="5" t="n">
        <v>36.9</v>
      </c>
      <c r="G7467" s="5" t="n">
        <v>29.1</v>
      </c>
      <c r="H7467" s="5" t="n">
        <v>23.69</v>
      </c>
      <c r="I7467" s="6">
        <f>IF(E7467&gt;=Markov!$B$3,1,0)</f>
        <v/>
      </c>
      <c r="J7467" s="6">
        <f>I7466</f>
        <v/>
      </c>
      <c r="K7467" s="7">
        <f>MAR1!$B$5+MAR1!$C$5*COS(2*PI()*$C7467/365)+MAR1!$D$5*SIN(2*PI()*$C7467/365)</f>
        <v/>
      </c>
      <c r="L7467" s="7">
        <f>MAR1!$B$6+MAR1!$C$6*COS(2*PI()*$C7467/365)+MAR1!$D$6*SIN(2*PI()*$C7467/365)</f>
        <v/>
      </c>
      <c r="M7467" s="7">
        <f>MAR1!$B$7+MAR1!$C$7*COS(2*PI()*$C7467/365)+MAR1!$D$7*SIN(2*PI()*$C7467/365)</f>
        <v/>
      </c>
      <c r="N7467" s="7">
        <f>F7467-K7467</f>
        <v/>
      </c>
      <c r="O7467" s="7">
        <f>G7467-L7467</f>
        <v/>
      </c>
      <c r="P7467" s="7">
        <f>H7467-M7467</f>
        <v/>
      </c>
      <c r="Q7467" s="7">
        <f>IF($I7467=1,(N7467-MAR1!$B$11)/MAR1!$D$11,(N7467-MAR1!$C$11)/MAR1!$E$11)</f>
        <v/>
      </c>
      <c r="R7467" s="7">
        <f>IF($I7467=1,(O7467-MAR1!$B$12)/MAR1!$D$12,(O7467-MAR1!$C$12)/MAR1!$E$12)</f>
        <v/>
      </c>
      <c r="S7467" s="7">
        <f>IF($I7467=1,(P7467-MAR1!$B$13)/MAR1!$D$13,(P7467-MAR1!$C$13)/MAR1!$E$13)</f>
        <v/>
      </c>
    </row>
    <row r="7468">
      <c r="A7468" s="5" t="n">
        <v>7467</v>
      </c>
      <c r="B7468" s="5" t="n">
        <v>21</v>
      </c>
      <c r="C7468" s="5" t="n">
        <v>167</v>
      </c>
      <c r="D7468" s="5" t="n">
        <v>6</v>
      </c>
      <c r="E7468" s="5" t="n">
        <v>30.8</v>
      </c>
      <c r="F7468" s="5" t="n">
        <v>35.4</v>
      </c>
      <c r="G7468" s="5" t="n">
        <v>26.7</v>
      </c>
      <c r="H7468" s="5" t="n">
        <v>14.95</v>
      </c>
      <c r="I7468" s="6">
        <f>IF(E7468&gt;=Markov!$B$3,1,0)</f>
        <v/>
      </c>
      <c r="J7468" s="6">
        <f>I7467</f>
        <v/>
      </c>
      <c r="K7468" s="7">
        <f>MAR1!$B$5+MAR1!$C$5*COS(2*PI()*$C7468/365)+MAR1!$D$5*SIN(2*PI()*$C7468/365)</f>
        <v/>
      </c>
      <c r="L7468" s="7">
        <f>MAR1!$B$6+MAR1!$C$6*COS(2*PI()*$C7468/365)+MAR1!$D$6*SIN(2*PI()*$C7468/365)</f>
        <v/>
      </c>
      <c r="M7468" s="7">
        <f>MAR1!$B$7+MAR1!$C$7*COS(2*PI()*$C7468/365)+MAR1!$D$7*SIN(2*PI()*$C7468/365)</f>
        <v/>
      </c>
      <c r="N7468" s="7">
        <f>F7468-K7468</f>
        <v/>
      </c>
      <c r="O7468" s="7">
        <f>G7468-L7468</f>
        <v/>
      </c>
      <c r="P7468" s="7">
        <f>H7468-M7468</f>
        <v/>
      </c>
      <c r="Q7468" s="7">
        <f>IF($I7468=1,(N7468-MAR1!$B$11)/MAR1!$D$11,(N7468-MAR1!$C$11)/MAR1!$E$11)</f>
        <v/>
      </c>
      <c r="R7468" s="7">
        <f>IF($I7468=1,(O7468-MAR1!$B$12)/MAR1!$D$12,(O7468-MAR1!$C$12)/MAR1!$E$12)</f>
        <v/>
      </c>
      <c r="S7468" s="7">
        <f>IF($I7468=1,(P7468-MAR1!$B$13)/MAR1!$D$13,(P7468-MAR1!$C$13)/MAR1!$E$13)</f>
        <v/>
      </c>
    </row>
    <row r="7469">
      <c r="A7469" s="5" t="n">
        <v>7468</v>
      </c>
      <c r="B7469" s="5" t="n">
        <v>21</v>
      </c>
      <c r="C7469" s="5" t="n">
        <v>168</v>
      </c>
      <c r="D7469" s="5" t="n">
        <v>6</v>
      </c>
      <c r="E7469" s="5" t="n">
        <v>0.1</v>
      </c>
      <c r="F7469" s="5" t="n">
        <v>34.5</v>
      </c>
      <c r="G7469" s="5" t="n">
        <v>28.9</v>
      </c>
      <c r="H7469" s="5" t="n">
        <v>14.28</v>
      </c>
      <c r="I7469" s="6">
        <f>IF(E7469&gt;=Markov!$B$3,1,0)</f>
        <v/>
      </c>
      <c r="J7469" s="6">
        <f>I7468</f>
        <v/>
      </c>
      <c r="K7469" s="7">
        <f>MAR1!$B$5+MAR1!$C$5*COS(2*PI()*$C7469/365)+MAR1!$D$5*SIN(2*PI()*$C7469/365)</f>
        <v/>
      </c>
      <c r="L7469" s="7">
        <f>MAR1!$B$6+MAR1!$C$6*COS(2*PI()*$C7469/365)+MAR1!$D$6*SIN(2*PI()*$C7469/365)</f>
        <v/>
      </c>
      <c r="M7469" s="7">
        <f>MAR1!$B$7+MAR1!$C$7*COS(2*PI()*$C7469/365)+MAR1!$D$7*SIN(2*PI()*$C7469/365)</f>
        <v/>
      </c>
      <c r="N7469" s="7">
        <f>F7469-K7469</f>
        <v/>
      </c>
      <c r="O7469" s="7">
        <f>G7469-L7469</f>
        <v/>
      </c>
      <c r="P7469" s="7">
        <f>H7469-M7469</f>
        <v/>
      </c>
      <c r="Q7469" s="7">
        <f>IF($I7469=1,(N7469-MAR1!$B$11)/MAR1!$D$11,(N7469-MAR1!$C$11)/MAR1!$E$11)</f>
        <v/>
      </c>
      <c r="R7469" s="7">
        <f>IF($I7469=1,(O7469-MAR1!$B$12)/MAR1!$D$12,(O7469-MAR1!$C$12)/MAR1!$E$12)</f>
        <v/>
      </c>
      <c r="S7469" s="7">
        <f>IF($I7469=1,(P7469-MAR1!$B$13)/MAR1!$D$13,(P7469-MAR1!$C$13)/MAR1!$E$13)</f>
        <v/>
      </c>
    </row>
    <row r="7470">
      <c r="A7470" s="5" t="n">
        <v>7469</v>
      </c>
      <c r="B7470" s="5" t="n">
        <v>21</v>
      </c>
      <c r="C7470" s="5" t="n">
        <v>169</v>
      </c>
      <c r="D7470" s="5" t="n">
        <v>6</v>
      </c>
      <c r="E7470" s="5" t="n">
        <v>2.9</v>
      </c>
      <c r="F7470" s="5" t="n">
        <v>33.4</v>
      </c>
      <c r="G7470" s="5" t="n">
        <v>27.1</v>
      </c>
      <c r="H7470" s="5" t="n">
        <v>10.2</v>
      </c>
      <c r="I7470" s="6">
        <f>IF(E7470&gt;=Markov!$B$3,1,0)</f>
        <v/>
      </c>
      <c r="J7470" s="6">
        <f>I7469</f>
        <v/>
      </c>
      <c r="K7470" s="7">
        <f>MAR1!$B$5+MAR1!$C$5*COS(2*PI()*$C7470/365)+MAR1!$D$5*SIN(2*PI()*$C7470/365)</f>
        <v/>
      </c>
      <c r="L7470" s="7">
        <f>MAR1!$B$6+MAR1!$C$6*COS(2*PI()*$C7470/365)+MAR1!$D$6*SIN(2*PI()*$C7470/365)</f>
        <v/>
      </c>
      <c r="M7470" s="7">
        <f>MAR1!$B$7+MAR1!$C$7*COS(2*PI()*$C7470/365)+MAR1!$D$7*SIN(2*PI()*$C7470/365)</f>
        <v/>
      </c>
      <c r="N7470" s="7">
        <f>F7470-K7470</f>
        <v/>
      </c>
      <c r="O7470" s="7">
        <f>G7470-L7470</f>
        <v/>
      </c>
      <c r="P7470" s="7">
        <f>H7470-M7470</f>
        <v/>
      </c>
      <c r="Q7470" s="7">
        <f>IF($I7470=1,(N7470-MAR1!$B$11)/MAR1!$D$11,(N7470-MAR1!$C$11)/MAR1!$E$11)</f>
        <v/>
      </c>
      <c r="R7470" s="7">
        <f>IF($I7470=1,(O7470-MAR1!$B$12)/MAR1!$D$12,(O7470-MAR1!$C$12)/MAR1!$E$12)</f>
        <v/>
      </c>
      <c r="S7470" s="7">
        <f>IF($I7470=1,(P7470-MAR1!$B$13)/MAR1!$D$13,(P7470-MAR1!$C$13)/MAR1!$E$13)</f>
        <v/>
      </c>
    </row>
    <row r="7471">
      <c r="A7471" s="5" t="n">
        <v>7470</v>
      </c>
      <c r="B7471" s="5" t="n">
        <v>21</v>
      </c>
      <c r="C7471" s="5" t="n">
        <v>170</v>
      </c>
      <c r="D7471" s="5" t="n">
        <v>6</v>
      </c>
      <c r="E7471" s="5" t="n">
        <v>0.9</v>
      </c>
      <c r="F7471" s="5" t="n">
        <v>30.8</v>
      </c>
      <c r="G7471" s="5" t="n">
        <v>26.2</v>
      </c>
      <c r="H7471" s="5" t="n">
        <v>10.68</v>
      </c>
      <c r="I7471" s="6">
        <f>IF(E7471&gt;=Markov!$B$3,1,0)</f>
        <v/>
      </c>
      <c r="J7471" s="6">
        <f>I7470</f>
        <v/>
      </c>
      <c r="K7471" s="7">
        <f>MAR1!$B$5+MAR1!$C$5*COS(2*PI()*$C7471/365)+MAR1!$D$5*SIN(2*PI()*$C7471/365)</f>
        <v/>
      </c>
      <c r="L7471" s="7">
        <f>MAR1!$B$6+MAR1!$C$6*COS(2*PI()*$C7471/365)+MAR1!$D$6*SIN(2*PI()*$C7471/365)</f>
        <v/>
      </c>
      <c r="M7471" s="7">
        <f>MAR1!$B$7+MAR1!$C$7*COS(2*PI()*$C7471/365)+MAR1!$D$7*SIN(2*PI()*$C7471/365)</f>
        <v/>
      </c>
      <c r="N7471" s="7">
        <f>F7471-K7471</f>
        <v/>
      </c>
      <c r="O7471" s="7">
        <f>G7471-L7471</f>
        <v/>
      </c>
      <c r="P7471" s="7">
        <f>H7471-M7471</f>
        <v/>
      </c>
      <c r="Q7471" s="7">
        <f>IF($I7471=1,(N7471-MAR1!$B$11)/MAR1!$D$11,(N7471-MAR1!$C$11)/MAR1!$E$11)</f>
        <v/>
      </c>
      <c r="R7471" s="7">
        <f>IF($I7471=1,(O7471-MAR1!$B$12)/MAR1!$D$12,(O7471-MAR1!$C$12)/MAR1!$E$12)</f>
        <v/>
      </c>
      <c r="S7471" s="7">
        <f>IF($I7471=1,(P7471-MAR1!$B$13)/MAR1!$D$13,(P7471-MAR1!$C$13)/MAR1!$E$13)</f>
        <v/>
      </c>
    </row>
    <row r="7472">
      <c r="A7472" s="5" t="n">
        <v>7471</v>
      </c>
      <c r="B7472" s="5" t="n">
        <v>21</v>
      </c>
      <c r="C7472" s="5" t="n">
        <v>171</v>
      </c>
      <c r="D7472" s="5" t="n">
        <v>6</v>
      </c>
      <c r="E7472" s="5" t="n">
        <v>20.6</v>
      </c>
      <c r="F7472" s="5" t="n">
        <v>30.6</v>
      </c>
      <c r="G7472" s="5" t="n">
        <v>25.9</v>
      </c>
      <c r="H7472" s="5" t="n">
        <v>13.17</v>
      </c>
      <c r="I7472" s="6">
        <f>IF(E7472&gt;=Markov!$B$3,1,0)</f>
        <v/>
      </c>
      <c r="J7472" s="6">
        <f>I7471</f>
        <v/>
      </c>
      <c r="K7472" s="7">
        <f>MAR1!$B$5+MAR1!$C$5*COS(2*PI()*$C7472/365)+MAR1!$D$5*SIN(2*PI()*$C7472/365)</f>
        <v/>
      </c>
      <c r="L7472" s="7">
        <f>MAR1!$B$6+MAR1!$C$6*COS(2*PI()*$C7472/365)+MAR1!$D$6*SIN(2*PI()*$C7472/365)</f>
        <v/>
      </c>
      <c r="M7472" s="7">
        <f>MAR1!$B$7+MAR1!$C$7*COS(2*PI()*$C7472/365)+MAR1!$D$7*SIN(2*PI()*$C7472/365)</f>
        <v/>
      </c>
      <c r="N7472" s="7">
        <f>F7472-K7472</f>
        <v/>
      </c>
      <c r="O7472" s="7">
        <f>G7472-L7472</f>
        <v/>
      </c>
      <c r="P7472" s="7">
        <f>H7472-M7472</f>
        <v/>
      </c>
      <c r="Q7472" s="7">
        <f>IF($I7472=1,(N7472-MAR1!$B$11)/MAR1!$D$11,(N7472-MAR1!$C$11)/MAR1!$E$11)</f>
        <v/>
      </c>
      <c r="R7472" s="7">
        <f>IF($I7472=1,(O7472-MAR1!$B$12)/MAR1!$D$12,(O7472-MAR1!$C$12)/MAR1!$E$12)</f>
        <v/>
      </c>
      <c r="S7472" s="7">
        <f>IF($I7472=1,(P7472-MAR1!$B$13)/MAR1!$D$13,(P7472-MAR1!$C$13)/MAR1!$E$13)</f>
        <v/>
      </c>
    </row>
    <row r="7473">
      <c r="A7473" s="5" t="n">
        <v>7472</v>
      </c>
      <c r="B7473" s="5" t="n">
        <v>21</v>
      </c>
      <c r="C7473" s="5" t="n">
        <v>172</v>
      </c>
      <c r="D7473" s="5" t="n">
        <v>6</v>
      </c>
      <c r="E7473" s="5" t="n">
        <v>16.7</v>
      </c>
      <c r="F7473" s="5" t="n">
        <v>30.2</v>
      </c>
      <c r="G7473" s="5" t="n">
        <v>25.9</v>
      </c>
      <c r="H7473" s="5" t="n">
        <v>11.37</v>
      </c>
      <c r="I7473" s="6">
        <f>IF(E7473&gt;=Markov!$B$3,1,0)</f>
        <v/>
      </c>
      <c r="J7473" s="6">
        <f>I7472</f>
        <v/>
      </c>
      <c r="K7473" s="7">
        <f>MAR1!$B$5+MAR1!$C$5*COS(2*PI()*$C7473/365)+MAR1!$D$5*SIN(2*PI()*$C7473/365)</f>
        <v/>
      </c>
      <c r="L7473" s="7">
        <f>MAR1!$B$6+MAR1!$C$6*COS(2*PI()*$C7473/365)+MAR1!$D$6*SIN(2*PI()*$C7473/365)</f>
        <v/>
      </c>
      <c r="M7473" s="7">
        <f>MAR1!$B$7+MAR1!$C$7*COS(2*PI()*$C7473/365)+MAR1!$D$7*SIN(2*PI()*$C7473/365)</f>
        <v/>
      </c>
      <c r="N7473" s="7">
        <f>F7473-K7473</f>
        <v/>
      </c>
      <c r="O7473" s="7">
        <f>G7473-L7473</f>
        <v/>
      </c>
      <c r="P7473" s="7">
        <f>H7473-M7473</f>
        <v/>
      </c>
      <c r="Q7473" s="7">
        <f>IF($I7473=1,(N7473-MAR1!$B$11)/MAR1!$D$11,(N7473-MAR1!$C$11)/MAR1!$E$11)</f>
        <v/>
      </c>
      <c r="R7473" s="7">
        <f>IF($I7473=1,(O7473-MAR1!$B$12)/MAR1!$D$12,(O7473-MAR1!$C$12)/MAR1!$E$12)</f>
        <v/>
      </c>
      <c r="S7473" s="7">
        <f>IF($I7473=1,(P7473-MAR1!$B$13)/MAR1!$D$13,(P7473-MAR1!$C$13)/MAR1!$E$13)</f>
        <v/>
      </c>
    </row>
    <row r="7474">
      <c r="A7474" s="5" t="n">
        <v>7473</v>
      </c>
      <c r="B7474" s="5" t="n">
        <v>21</v>
      </c>
      <c r="C7474" s="5" t="n">
        <v>173</v>
      </c>
      <c r="D7474" s="5" t="n">
        <v>6</v>
      </c>
      <c r="E7474" s="5" t="n">
        <v>0</v>
      </c>
      <c r="F7474" s="5" t="n">
        <v>34.3</v>
      </c>
      <c r="G7474" s="5" t="n">
        <v>26.3</v>
      </c>
      <c r="H7474" s="5" t="n">
        <v>20.45</v>
      </c>
      <c r="I7474" s="6">
        <f>IF(E7474&gt;=Markov!$B$3,1,0)</f>
        <v/>
      </c>
      <c r="J7474" s="6">
        <f>I7473</f>
        <v/>
      </c>
      <c r="K7474" s="7">
        <f>MAR1!$B$5+MAR1!$C$5*COS(2*PI()*$C7474/365)+MAR1!$D$5*SIN(2*PI()*$C7474/365)</f>
        <v/>
      </c>
      <c r="L7474" s="7">
        <f>MAR1!$B$6+MAR1!$C$6*COS(2*PI()*$C7474/365)+MAR1!$D$6*SIN(2*PI()*$C7474/365)</f>
        <v/>
      </c>
      <c r="M7474" s="7">
        <f>MAR1!$B$7+MAR1!$C$7*COS(2*PI()*$C7474/365)+MAR1!$D$7*SIN(2*PI()*$C7474/365)</f>
        <v/>
      </c>
      <c r="N7474" s="7">
        <f>F7474-K7474</f>
        <v/>
      </c>
      <c r="O7474" s="7">
        <f>G7474-L7474</f>
        <v/>
      </c>
      <c r="P7474" s="7">
        <f>H7474-M7474</f>
        <v/>
      </c>
      <c r="Q7474" s="7">
        <f>IF($I7474=1,(N7474-MAR1!$B$11)/MAR1!$D$11,(N7474-MAR1!$C$11)/MAR1!$E$11)</f>
        <v/>
      </c>
      <c r="R7474" s="7">
        <f>IF($I7474=1,(O7474-MAR1!$B$12)/MAR1!$D$12,(O7474-MAR1!$C$12)/MAR1!$E$12)</f>
        <v/>
      </c>
      <c r="S7474" s="7">
        <f>IF($I7474=1,(P7474-MAR1!$B$13)/MAR1!$D$13,(P7474-MAR1!$C$13)/MAR1!$E$13)</f>
        <v/>
      </c>
    </row>
    <row r="7475">
      <c r="A7475" s="5" t="n">
        <v>7474</v>
      </c>
      <c r="B7475" s="5" t="n">
        <v>21</v>
      </c>
      <c r="C7475" s="5" t="n">
        <v>174</v>
      </c>
      <c r="D7475" s="5" t="n">
        <v>6</v>
      </c>
      <c r="E7475" s="5" t="n">
        <v>3.7</v>
      </c>
      <c r="F7475" s="5" t="n">
        <v>32.5</v>
      </c>
      <c r="G7475" s="5" t="n">
        <v>24.8</v>
      </c>
      <c r="H7475" s="5" t="n">
        <v>13.73</v>
      </c>
      <c r="I7475" s="6">
        <f>IF(E7475&gt;=Markov!$B$3,1,0)</f>
        <v/>
      </c>
      <c r="J7475" s="6">
        <f>I7474</f>
        <v/>
      </c>
      <c r="K7475" s="7">
        <f>MAR1!$B$5+MAR1!$C$5*COS(2*PI()*$C7475/365)+MAR1!$D$5*SIN(2*PI()*$C7475/365)</f>
        <v/>
      </c>
      <c r="L7475" s="7">
        <f>MAR1!$B$6+MAR1!$C$6*COS(2*PI()*$C7475/365)+MAR1!$D$6*SIN(2*PI()*$C7475/365)</f>
        <v/>
      </c>
      <c r="M7475" s="7">
        <f>MAR1!$B$7+MAR1!$C$7*COS(2*PI()*$C7475/365)+MAR1!$D$7*SIN(2*PI()*$C7475/365)</f>
        <v/>
      </c>
      <c r="N7475" s="7">
        <f>F7475-K7475</f>
        <v/>
      </c>
      <c r="O7475" s="7">
        <f>G7475-L7475</f>
        <v/>
      </c>
      <c r="P7475" s="7">
        <f>H7475-M7475</f>
        <v/>
      </c>
      <c r="Q7475" s="7">
        <f>IF($I7475=1,(N7475-MAR1!$B$11)/MAR1!$D$11,(N7475-MAR1!$C$11)/MAR1!$E$11)</f>
        <v/>
      </c>
      <c r="R7475" s="7">
        <f>IF($I7475=1,(O7475-MAR1!$B$12)/MAR1!$D$12,(O7475-MAR1!$C$12)/MAR1!$E$12)</f>
        <v/>
      </c>
      <c r="S7475" s="7">
        <f>IF($I7475=1,(P7475-MAR1!$B$13)/MAR1!$D$13,(P7475-MAR1!$C$13)/MAR1!$E$13)</f>
        <v/>
      </c>
    </row>
    <row r="7476">
      <c r="A7476" s="5" t="n">
        <v>7475</v>
      </c>
      <c r="B7476" s="5" t="n">
        <v>21</v>
      </c>
      <c r="C7476" s="5" t="n">
        <v>175</v>
      </c>
      <c r="D7476" s="5" t="n">
        <v>6</v>
      </c>
      <c r="E7476" s="5" t="n">
        <v>4.4</v>
      </c>
      <c r="F7476" s="5" t="n">
        <v>33.8</v>
      </c>
      <c r="G7476" s="5" t="n">
        <v>25.3</v>
      </c>
      <c r="H7476" s="5" t="n">
        <v>17.36</v>
      </c>
      <c r="I7476" s="6">
        <f>IF(E7476&gt;=Markov!$B$3,1,0)</f>
        <v/>
      </c>
      <c r="J7476" s="6">
        <f>I7475</f>
        <v/>
      </c>
      <c r="K7476" s="7">
        <f>MAR1!$B$5+MAR1!$C$5*COS(2*PI()*$C7476/365)+MAR1!$D$5*SIN(2*PI()*$C7476/365)</f>
        <v/>
      </c>
      <c r="L7476" s="7">
        <f>MAR1!$B$6+MAR1!$C$6*COS(2*PI()*$C7476/365)+MAR1!$D$6*SIN(2*PI()*$C7476/365)</f>
        <v/>
      </c>
      <c r="M7476" s="7">
        <f>MAR1!$B$7+MAR1!$C$7*COS(2*PI()*$C7476/365)+MAR1!$D$7*SIN(2*PI()*$C7476/365)</f>
        <v/>
      </c>
      <c r="N7476" s="7">
        <f>F7476-K7476</f>
        <v/>
      </c>
      <c r="O7476" s="7">
        <f>G7476-L7476</f>
        <v/>
      </c>
      <c r="P7476" s="7">
        <f>H7476-M7476</f>
        <v/>
      </c>
      <c r="Q7476" s="7">
        <f>IF($I7476=1,(N7476-MAR1!$B$11)/MAR1!$D$11,(N7476-MAR1!$C$11)/MAR1!$E$11)</f>
        <v/>
      </c>
      <c r="R7476" s="7">
        <f>IF($I7476=1,(O7476-MAR1!$B$12)/MAR1!$D$12,(O7476-MAR1!$C$12)/MAR1!$E$12)</f>
        <v/>
      </c>
      <c r="S7476" s="7">
        <f>IF($I7476=1,(P7476-MAR1!$B$13)/MAR1!$D$13,(P7476-MAR1!$C$13)/MAR1!$E$13)</f>
        <v/>
      </c>
    </row>
    <row r="7477">
      <c r="A7477" s="5" t="n">
        <v>7476</v>
      </c>
      <c r="B7477" s="5" t="n">
        <v>21</v>
      </c>
      <c r="C7477" s="5" t="n">
        <v>176</v>
      </c>
      <c r="D7477" s="5" t="n">
        <v>6</v>
      </c>
      <c r="E7477" s="5" t="n">
        <v>3.7</v>
      </c>
      <c r="F7477" s="5" t="n">
        <v>33.1</v>
      </c>
      <c r="G7477" s="5" t="n">
        <v>25.9</v>
      </c>
      <c r="H7477" s="5" t="n">
        <v>11.68</v>
      </c>
      <c r="I7477" s="6">
        <f>IF(E7477&gt;=Markov!$B$3,1,0)</f>
        <v/>
      </c>
      <c r="J7477" s="6">
        <f>I7476</f>
        <v/>
      </c>
      <c r="K7477" s="7">
        <f>MAR1!$B$5+MAR1!$C$5*COS(2*PI()*$C7477/365)+MAR1!$D$5*SIN(2*PI()*$C7477/365)</f>
        <v/>
      </c>
      <c r="L7477" s="7">
        <f>MAR1!$B$6+MAR1!$C$6*COS(2*PI()*$C7477/365)+MAR1!$D$6*SIN(2*PI()*$C7477/365)</f>
        <v/>
      </c>
      <c r="M7477" s="7">
        <f>MAR1!$B$7+MAR1!$C$7*COS(2*PI()*$C7477/365)+MAR1!$D$7*SIN(2*PI()*$C7477/365)</f>
        <v/>
      </c>
      <c r="N7477" s="7">
        <f>F7477-K7477</f>
        <v/>
      </c>
      <c r="O7477" s="7">
        <f>G7477-L7477</f>
        <v/>
      </c>
      <c r="P7477" s="7">
        <f>H7477-M7477</f>
        <v/>
      </c>
      <c r="Q7477" s="7">
        <f>IF($I7477=1,(N7477-MAR1!$B$11)/MAR1!$D$11,(N7477-MAR1!$C$11)/MAR1!$E$11)</f>
        <v/>
      </c>
      <c r="R7477" s="7">
        <f>IF($I7477=1,(O7477-MAR1!$B$12)/MAR1!$D$12,(O7477-MAR1!$C$12)/MAR1!$E$12)</f>
        <v/>
      </c>
      <c r="S7477" s="7">
        <f>IF($I7477=1,(P7477-MAR1!$B$13)/MAR1!$D$13,(P7477-MAR1!$C$13)/MAR1!$E$13)</f>
        <v/>
      </c>
    </row>
    <row r="7478">
      <c r="A7478" s="5" t="n">
        <v>7477</v>
      </c>
      <c r="B7478" s="5" t="n">
        <v>21</v>
      </c>
      <c r="C7478" s="5" t="n">
        <v>177</v>
      </c>
      <c r="D7478" s="5" t="n">
        <v>6</v>
      </c>
      <c r="E7478" s="5" t="n">
        <v>0</v>
      </c>
      <c r="F7478" s="5" t="n">
        <v>35.8</v>
      </c>
      <c r="G7478" s="5" t="n">
        <v>25.7</v>
      </c>
      <c r="H7478" s="5" t="n">
        <v>16</v>
      </c>
      <c r="I7478" s="6">
        <f>IF(E7478&gt;=Markov!$B$3,1,0)</f>
        <v/>
      </c>
      <c r="J7478" s="6">
        <f>I7477</f>
        <v/>
      </c>
      <c r="K7478" s="7">
        <f>MAR1!$B$5+MAR1!$C$5*COS(2*PI()*$C7478/365)+MAR1!$D$5*SIN(2*PI()*$C7478/365)</f>
        <v/>
      </c>
      <c r="L7478" s="7">
        <f>MAR1!$B$6+MAR1!$C$6*COS(2*PI()*$C7478/365)+MAR1!$D$6*SIN(2*PI()*$C7478/365)</f>
        <v/>
      </c>
      <c r="M7478" s="7">
        <f>MAR1!$B$7+MAR1!$C$7*COS(2*PI()*$C7478/365)+MAR1!$D$7*SIN(2*PI()*$C7478/365)</f>
        <v/>
      </c>
      <c r="N7478" s="7">
        <f>F7478-K7478</f>
        <v/>
      </c>
      <c r="O7478" s="7">
        <f>G7478-L7478</f>
        <v/>
      </c>
      <c r="P7478" s="7">
        <f>H7478-M7478</f>
        <v/>
      </c>
      <c r="Q7478" s="7">
        <f>IF($I7478=1,(N7478-MAR1!$B$11)/MAR1!$D$11,(N7478-MAR1!$C$11)/MAR1!$E$11)</f>
        <v/>
      </c>
      <c r="R7478" s="7">
        <f>IF($I7478=1,(O7478-MAR1!$B$12)/MAR1!$D$12,(O7478-MAR1!$C$12)/MAR1!$E$12)</f>
        <v/>
      </c>
      <c r="S7478" s="7">
        <f>IF($I7478=1,(P7478-MAR1!$B$13)/MAR1!$D$13,(P7478-MAR1!$C$13)/MAR1!$E$13)</f>
        <v/>
      </c>
    </row>
    <row r="7479">
      <c r="A7479" s="5" t="n">
        <v>7478</v>
      </c>
      <c r="B7479" s="5" t="n">
        <v>21</v>
      </c>
      <c r="C7479" s="5" t="n">
        <v>178</v>
      </c>
      <c r="D7479" s="5" t="n">
        <v>6</v>
      </c>
      <c r="E7479" s="5" t="n">
        <v>0</v>
      </c>
      <c r="F7479" s="5" t="n">
        <v>36.4</v>
      </c>
      <c r="G7479" s="5" t="n">
        <v>26.9</v>
      </c>
      <c r="H7479" s="5" t="n">
        <v>22.13</v>
      </c>
      <c r="I7479" s="6">
        <f>IF(E7479&gt;=Markov!$B$3,1,0)</f>
        <v/>
      </c>
      <c r="J7479" s="6">
        <f>I7478</f>
        <v/>
      </c>
      <c r="K7479" s="7">
        <f>MAR1!$B$5+MAR1!$C$5*COS(2*PI()*$C7479/365)+MAR1!$D$5*SIN(2*PI()*$C7479/365)</f>
        <v/>
      </c>
      <c r="L7479" s="7">
        <f>MAR1!$B$6+MAR1!$C$6*COS(2*PI()*$C7479/365)+MAR1!$D$6*SIN(2*PI()*$C7479/365)</f>
        <v/>
      </c>
      <c r="M7479" s="7">
        <f>MAR1!$B$7+MAR1!$C$7*COS(2*PI()*$C7479/365)+MAR1!$D$7*SIN(2*PI()*$C7479/365)</f>
        <v/>
      </c>
      <c r="N7479" s="7">
        <f>F7479-K7479</f>
        <v/>
      </c>
      <c r="O7479" s="7">
        <f>G7479-L7479</f>
        <v/>
      </c>
      <c r="P7479" s="7">
        <f>H7479-M7479</f>
        <v/>
      </c>
      <c r="Q7479" s="7">
        <f>IF($I7479=1,(N7479-MAR1!$B$11)/MAR1!$D$11,(N7479-MAR1!$C$11)/MAR1!$E$11)</f>
        <v/>
      </c>
      <c r="R7479" s="7">
        <f>IF($I7479=1,(O7479-MAR1!$B$12)/MAR1!$D$12,(O7479-MAR1!$C$12)/MAR1!$E$12)</f>
        <v/>
      </c>
      <c r="S7479" s="7">
        <f>IF($I7479=1,(P7479-MAR1!$B$13)/MAR1!$D$13,(P7479-MAR1!$C$13)/MAR1!$E$13)</f>
        <v/>
      </c>
    </row>
    <row r="7480">
      <c r="A7480" s="5" t="n">
        <v>7479</v>
      </c>
      <c r="B7480" s="5" t="n">
        <v>21</v>
      </c>
      <c r="C7480" s="5" t="n">
        <v>179</v>
      </c>
      <c r="D7480" s="5" t="n">
        <v>6</v>
      </c>
      <c r="E7480" s="5" t="n">
        <v>0</v>
      </c>
      <c r="F7480" s="5" t="n">
        <v>38.8</v>
      </c>
      <c r="G7480" s="5" t="n">
        <v>26.9</v>
      </c>
      <c r="H7480" s="5" t="n">
        <v>27.56</v>
      </c>
      <c r="I7480" s="6">
        <f>IF(E7480&gt;=Markov!$B$3,1,0)</f>
        <v/>
      </c>
      <c r="J7480" s="6">
        <f>I7479</f>
        <v/>
      </c>
      <c r="K7480" s="7">
        <f>MAR1!$B$5+MAR1!$C$5*COS(2*PI()*$C7480/365)+MAR1!$D$5*SIN(2*PI()*$C7480/365)</f>
        <v/>
      </c>
      <c r="L7480" s="7">
        <f>MAR1!$B$6+MAR1!$C$6*COS(2*PI()*$C7480/365)+MAR1!$D$6*SIN(2*PI()*$C7480/365)</f>
        <v/>
      </c>
      <c r="M7480" s="7">
        <f>MAR1!$B$7+MAR1!$C$7*COS(2*PI()*$C7480/365)+MAR1!$D$7*SIN(2*PI()*$C7480/365)</f>
        <v/>
      </c>
      <c r="N7480" s="7">
        <f>F7480-K7480</f>
        <v/>
      </c>
      <c r="O7480" s="7">
        <f>G7480-L7480</f>
        <v/>
      </c>
      <c r="P7480" s="7">
        <f>H7480-M7480</f>
        <v/>
      </c>
      <c r="Q7480" s="7">
        <f>IF($I7480=1,(N7480-MAR1!$B$11)/MAR1!$D$11,(N7480-MAR1!$C$11)/MAR1!$E$11)</f>
        <v/>
      </c>
      <c r="R7480" s="7">
        <f>IF($I7480=1,(O7480-MAR1!$B$12)/MAR1!$D$12,(O7480-MAR1!$C$12)/MAR1!$E$12)</f>
        <v/>
      </c>
      <c r="S7480" s="7">
        <f>IF($I7480=1,(P7480-MAR1!$B$13)/MAR1!$D$13,(P7480-MAR1!$C$13)/MAR1!$E$13)</f>
        <v/>
      </c>
    </row>
    <row r="7481">
      <c r="A7481" s="5" t="n">
        <v>7480</v>
      </c>
      <c r="B7481" s="5" t="n">
        <v>21</v>
      </c>
      <c r="C7481" s="5" t="n">
        <v>180</v>
      </c>
      <c r="D7481" s="5" t="n">
        <v>6</v>
      </c>
      <c r="E7481" s="5" t="n">
        <v>3.7</v>
      </c>
      <c r="F7481" s="5" t="n">
        <v>35.3</v>
      </c>
      <c r="G7481" s="5" t="n">
        <v>28.1</v>
      </c>
      <c r="H7481" s="5" t="n">
        <v>16.37</v>
      </c>
      <c r="I7481" s="6">
        <f>IF(E7481&gt;=Markov!$B$3,1,0)</f>
        <v/>
      </c>
      <c r="J7481" s="6">
        <f>I7480</f>
        <v/>
      </c>
      <c r="K7481" s="7">
        <f>MAR1!$B$5+MAR1!$C$5*COS(2*PI()*$C7481/365)+MAR1!$D$5*SIN(2*PI()*$C7481/365)</f>
        <v/>
      </c>
      <c r="L7481" s="7">
        <f>MAR1!$B$6+MAR1!$C$6*COS(2*PI()*$C7481/365)+MAR1!$D$6*SIN(2*PI()*$C7481/365)</f>
        <v/>
      </c>
      <c r="M7481" s="7">
        <f>MAR1!$B$7+MAR1!$C$7*COS(2*PI()*$C7481/365)+MAR1!$D$7*SIN(2*PI()*$C7481/365)</f>
        <v/>
      </c>
      <c r="N7481" s="7">
        <f>F7481-K7481</f>
        <v/>
      </c>
      <c r="O7481" s="7">
        <f>G7481-L7481</f>
        <v/>
      </c>
      <c r="P7481" s="7">
        <f>H7481-M7481</f>
        <v/>
      </c>
      <c r="Q7481" s="7">
        <f>IF($I7481=1,(N7481-MAR1!$B$11)/MAR1!$D$11,(N7481-MAR1!$C$11)/MAR1!$E$11)</f>
        <v/>
      </c>
      <c r="R7481" s="7">
        <f>IF($I7481=1,(O7481-MAR1!$B$12)/MAR1!$D$12,(O7481-MAR1!$C$12)/MAR1!$E$12)</f>
        <v/>
      </c>
      <c r="S7481" s="7">
        <f>IF($I7481=1,(P7481-MAR1!$B$13)/MAR1!$D$13,(P7481-MAR1!$C$13)/MAR1!$E$13)</f>
        <v/>
      </c>
    </row>
    <row r="7482">
      <c r="A7482" s="5" t="n">
        <v>7481</v>
      </c>
      <c r="B7482" s="5" t="n">
        <v>21</v>
      </c>
      <c r="C7482" s="5" t="n">
        <v>181</v>
      </c>
      <c r="D7482" s="5" t="n">
        <v>6</v>
      </c>
      <c r="E7482" s="5" t="n">
        <v>14.3</v>
      </c>
      <c r="F7482" s="5" t="n">
        <v>31.3</v>
      </c>
      <c r="G7482" s="5" t="n">
        <v>25.9</v>
      </c>
      <c r="H7482" s="5" t="n">
        <v>6.48</v>
      </c>
      <c r="I7482" s="6">
        <f>IF(E7482&gt;=Markov!$B$3,1,0)</f>
        <v/>
      </c>
      <c r="J7482" s="6">
        <f>I7481</f>
        <v/>
      </c>
      <c r="K7482" s="7">
        <f>MAR1!$B$5+MAR1!$C$5*COS(2*PI()*$C7482/365)+MAR1!$D$5*SIN(2*PI()*$C7482/365)</f>
        <v/>
      </c>
      <c r="L7482" s="7">
        <f>MAR1!$B$6+MAR1!$C$6*COS(2*PI()*$C7482/365)+MAR1!$D$6*SIN(2*PI()*$C7482/365)</f>
        <v/>
      </c>
      <c r="M7482" s="7">
        <f>MAR1!$B$7+MAR1!$C$7*COS(2*PI()*$C7482/365)+MAR1!$D$7*SIN(2*PI()*$C7482/365)</f>
        <v/>
      </c>
      <c r="N7482" s="7">
        <f>F7482-K7482</f>
        <v/>
      </c>
      <c r="O7482" s="7">
        <f>G7482-L7482</f>
        <v/>
      </c>
      <c r="P7482" s="7">
        <f>H7482-M7482</f>
        <v/>
      </c>
      <c r="Q7482" s="7">
        <f>IF($I7482=1,(N7482-MAR1!$B$11)/MAR1!$D$11,(N7482-MAR1!$C$11)/MAR1!$E$11)</f>
        <v/>
      </c>
      <c r="R7482" s="7">
        <f>IF($I7482=1,(O7482-MAR1!$B$12)/MAR1!$D$12,(O7482-MAR1!$C$12)/MAR1!$E$12)</f>
        <v/>
      </c>
      <c r="S7482" s="7">
        <f>IF($I7482=1,(P7482-MAR1!$B$13)/MAR1!$D$13,(P7482-MAR1!$C$13)/MAR1!$E$13)</f>
        <v/>
      </c>
    </row>
    <row r="7483">
      <c r="A7483" s="5" t="n">
        <v>7482</v>
      </c>
      <c r="B7483" s="5" t="n">
        <v>21</v>
      </c>
      <c r="C7483" s="5" t="n">
        <v>182</v>
      </c>
      <c r="D7483" s="5" t="n">
        <v>7</v>
      </c>
      <c r="E7483" s="5" t="n">
        <v>7.9</v>
      </c>
      <c r="F7483" s="5" t="n">
        <v>30.5</v>
      </c>
      <c r="G7483" s="5" t="n">
        <v>26.9</v>
      </c>
      <c r="H7483" s="5" t="n">
        <v>11.48</v>
      </c>
      <c r="I7483" s="6">
        <f>IF(E7483&gt;=Markov!$B$3,1,0)</f>
        <v/>
      </c>
      <c r="J7483" s="6">
        <f>I7482</f>
        <v/>
      </c>
      <c r="K7483" s="7">
        <f>MAR1!$B$5+MAR1!$C$5*COS(2*PI()*$C7483/365)+MAR1!$D$5*SIN(2*PI()*$C7483/365)</f>
        <v/>
      </c>
      <c r="L7483" s="7">
        <f>MAR1!$B$6+MAR1!$C$6*COS(2*PI()*$C7483/365)+MAR1!$D$6*SIN(2*PI()*$C7483/365)</f>
        <v/>
      </c>
      <c r="M7483" s="7">
        <f>MAR1!$B$7+MAR1!$C$7*COS(2*PI()*$C7483/365)+MAR1!$D$7*SIN(2*PI()*$C7483/365)</f>
        <v/>
      </c>
      <c r="N7483" s="7">
        <f>F7483-K7483</f>
        <v/>
      </c>
      <c r="O7483" s="7">
        <f>G7483-L7483</f>
        <v/>
      </c>
      <c r="P7483" s="7">
        <f>H7483-M7483</f>
        <v/>
      </c>
      <c r="Q7483" s="7">
        <f>IF($I7483=1,(N7483-MAR1!$B$11)/MAR1!$D$11,(N7483-MAR1!$C$11)/MAR1!$E$11)</f>
        <v/>
      </c>
      <c r="R7483" s="7">
        <f>IF($I7483=1,(O7483-MAR1!$B$12)/MAR1!$D$12,(O7483-MAR1!$C$12)/MAR1!$E$12)</f>
        <v/>
      </c>
      <c r="S7483" s="7">
        <f>IF($I7483=1,(P7483-MAR1!$B$13)/MAR1!$D$13,(P7483-MAR1!$C$13)/MAR1!$E$13)</f>
        <v/>
      </c>
    </row>
    <row r="7484">
      <c r="A7484" s="5" t="n">
        <v>7483</v>
      </c>
      <c r="B7484" s="5" t="n">
        <v>21</v>
      </c>
      <c r="C7484" s="5" t="n">
        <v>183</v>
      </c>
      <c r="D7484" s="5" t="n">
        <v>7</v>
      </c>
      <c r="E7484" s="5" t="n">
        <v>1.6</v>
      </c>
      <c r="F7484" s="5" t="n">
        <v>31.1</v>
      </c>
      <c r="G7484" s="5" t="n">
        <v>26.1</v>
      </c>
      <c r="H7484" s="5" t="n">
        <v>10.65</v>
      </c>
      <c r="I7484" s="6">
        <f>IF(E7484&gt;=Markov!$B$3,1,0)</f>
        <v/>
      </c>
      <c r="J7484" s="6">
        <f>I7483</f>
        <v/>
      </c>
      <c r="K7484" s="7">
        <f>MAR1!$B$5+MAR1!$C$5*COS(2*PI()*$C7484/365)+MAR1!$D$5*SIN(2*PI()*$C7484/365)</f>
        <v/>
      </c>
      <c r="L7484" s="7">
        <f>MAR1!$B$6+MAR1!$C$6*COS(2*PI()*$C7484/365)+MAR1!$D$6*SIN(2*PI()*$C7484/365)</f>
        <v/>
      </c>
      <c r="M7484" s="7">
        <f>MAR1!$B$7+MAR1!$C$7*COS(2*PI()*$C7484/365)+MAR1!$D$7*SIN(2*PI()*$C7484/365)</f>
        <v/>
      </c>
      <c r="N7484" s="7">
        <f>F7484-K7484</f>
        <v/>
      </c>
      <c r="O7484" s="7">
        <f>G7484-L7484</f>
        <v/>
      </c>
      <c r="P7484" s="7">
        <f>H7484-M7484</f>
        <v/>
      </c>
      <c r="Q7484" s="7">
        <f>IF($I7484=1,(N7484-MAR1!$B$11)/MAR1!$D$11,(N7484-MAR1!$C$11)/MAR1!$E$11)</f>
        <v/>
      </c>
      <c r="R7484" s="7">
        <f>IF($I7484=1,(O7484-MAR1!$B$12)/MAR1!$D$12,(O7484-MAR1!$C$12)/MAR1!$E$12)</f>
        <v/>
      </c>
      <c r="S7484" s="7">
        <f>IF($I7484=1,(P7484-MAR1!$B$13)/MAR1!$D$13,(P7484-MAR1!$C$13)/MAR1!$E$13)</f>
        <v/>
      </c>
    </row>
    <row r="7485">
      <c r="A7485" s="5" t="n">
        <v>7484</v>
      </c>
      <c r="B7485" s="5" t="n">
        <v>21</v>
      </c>
      <c r="C7485" s="5" t="n">
        <v>184</v>
      </c>
      <c r="D7485" s="5" t="n">
        <v>7</v>
      </c>
      <c r="E7485" s="5" t="n">
        <v>12.6</v>
      </c>
      <c r="F7485" s="5" t="n">
        <v>30.5</v>
      </c>
      <c r="G7485" s="5" t="n">
        <v>26</v>
      </c>
      <c r="H7485" s="5" t="n">
        <v>15.32</v>
      </c>
      <c r="I7485" s="6">
        <f>IF(E7485&gt;=Markov!$B$3,1,0)</f>
        <v/>
      </c>
      <c r="J7485" s="6">
        <f>I7484</f>
        <v/>
      </c>
      <c r="K7485" s="7">
        <f>MAR1!$B$5+MAR1!$C$5*COS(2*PI()*$C7485/365)+MAR1!$D$5*SIN(2*PI()*$C7485/365)</f>
        <v/>
      </c>
      <c r="L7485" s="7">
        <f>MAR1!$B$6+MAR1!$C$6*COS(2*PI()*$C7485/365)+MAR1!$D$6*SIN(2*PI()*$C7485/365)</f>
        <v/>
      </c>
      <c r="M7485" s="7">
        <f>MAR1!$B$7+MAR1!$C$7*COS(2*PI()*$C7485/365)+MAR1!$D$7*SIN(2*PI()*$C7485/365)</f>
        <v/>
      </c>
      <c r="N7485" s="7">
        <f>F7485-K7485</f>
        <v/>
      </c>
      <c r="O7485" s="7">
        <f>G7485-L7485</f>
        <v/>
      </c>
      <c r="P7485" s="7">
        <f>H7485-M7485</f>
        <v/>
      </c>
      <c r="Q7485" s="7">
        <f>IF($I7485=1,(N7485-MAR1!$B$11)/MAR1!$D$11,(N7485-MAR1!$C$11)/MAR1!$E$11)</f>
        <v/>
      </c>
      <c r="R7485" s="7">
        <f>IF($I7485=1,(O7485-MAR1!$B$12)/MAR1!$D$12,(O7485-MAR1!$C$12)/MAR1!$E$12)</f>
        <v/>
      </c>
      <c r="S7485" s="7">
        <f>IF($I7485=1,(P7485-MAR1!$B$13)/MAR1!$D$13,(P7485-MAR1!$C$13)/MAR1!$E$13)</f>
        <v/>
      </c>
    </row>
    <row r="7486">
      <c r="A7486" s="5" t="n">
        <v>7485</v>
      </c>
      <c r="B7486" s="5" t="n">
        <v>21</v>
      </c>
      <c r="C7486" s="5" t="n">
        <v>185</v>
      </c>
      <c r="D7486" s="5" t="n">
        <v>7</v>
      </c>
      <c r="E7486" s="5" t="n">
        <v>30.6</v>
      </c>
      <c r="F7486" s="5" t="n">
        <v>30.1</v>
      </c>
      <c r="G7486" s="5" t="n">
        <v>25.8</v>
      </c>
      <c r="H7486" s="5" t="n">
        <v>15.54</v>
      </c>
      <c r="I7486" s="6">
        <f>IF(E7486&gt;=Markov!$B$3,1,0)</f>
        <v/>
      </c>
      <c r="J7486" s="6">
        <f>I7485</f>
        <v/>
      </c>
      <c r="K7486" s="7">
        <f>MAR1!$B$5+MAR1!$C$5*COS(2*PI()*$C7486/365)+MAR1!$D$5*SIN(2*PI()*$C7486/365)</f>
        <v/>
      </c>
      <c r="L7486" s="7">
        <f>MAR1!$B$6+MAR1!$C$6*COS(2*PI()*$C7486/365)+MAR1!$D$6*SIN(2*PI()*$C7486/365)</f>
        <v/>
      </c>
      <c r="M7486" s="7">
        <f>MAR1!$B$7+MAR1!$C$7*COS(2*PI()*$C7486/365)+MAR1!$D$7*SIN(2*PI()*$C7486/365)</f>
        <v/>
      </c>
      <c r="N7486" s="7">
        <f>F7486-K7486</f>
        <v/>
      </c>
      <c r="O7486" s="7">
        <f>G7486-L7486</f>
        <v/>
      </c>
      <c r="P7486" s="7">
        <f>H7486-M7486</f>
        <v/>
      </c>
      <c r="Q7486" s="7">
        <f>IF($I7486=1,(N7486-MAR1!$B$11)/MAR1!$D$11,(N7486-MAR1!$C$11)/MAR1!$E$11)</f>
        <v/>
      </c>
      <c r="R7486" s="7">
        <f>IF($I7486=1,(O7486-MAR1!$B$12)/MAR1!$D$12,(O7486-MAR1!$C$12)/MAR1!$E$12)</f>
        <v/>
      </c>
      <c r="S7486" s="7">
        <f>IF($I7486=1,(P7486-MAR1!$B$13)/MAR1!$D$13,(P7486-MAR1!$C$13)/MAR1!$E$13)</f>
        <v/>
      </c>
    </row>
    <row r="7487">
      <c r="A7487" s="5" t="n">
        <v>7486</v>
      </c>
      <c r="B7487" s="5" t="n">
        <v>21</v>
      </c>
      <c r="C7487" s="5" t="n">
        <v>186</v>
      </c>
      <c r="D7487" s="5" t="n">
        <v>7</v>
      </c>
      <c r="E7487" s="5" t="n">
        <v>5.5</v>
      </c>
      <c r="F7487" s="5" t="n">
        <v>28.3</v>
      </c>
      <c r="G7487" s="5" t="n">
        <v>26</v>
      </c>
      <c r="H7487" s="5" t="n">
        <v>16.94</v>
      </c>
      <c r="I7487" s="6">
        <f>IF(E7487&gt;=Markov!$B$3,1,0)</f>
        <v/>
      </c>
      <c r="J7487" s="6">
        <f>I7486</f>
        <v/>
      </c>
      <c r="K7487" s="7">
        <f>MAR1!$B$5+MAR1!$C$5*COS(2*PI()*$C7487/365)+MAR1!$D$5*SIN(2*PI()*$C7487/365)</f>
        <v/>
      </c>
      <c r="L7487" s="7">
        <f>MAR1!$B$6+MAR1!$C$6*COS(2*PI()*$C7487/365)+MAR1!$D$6*SIN(2*PI()*$C7487/365)</f>
        <v/>
      </c>
      <c r="M7487" s="7">
        <f>MAR1!$B$7+MAR1!$C$7*COS(2*PI()*$C7487/365)+MAR1!$D$7*SIN(2*PI()*$C7487/365)</f>
        <v/>
      </c>
      <c r="N7487" s="7">
        <f>F7487-K7487</f>
        <v/>
      </c>
      <c r="O7487" s="7">
        <f>G7487-L7487</f>
        <v/>
      </c>
      <c r="P7487" s="7">
        <f>H7487-M7487</f>
        <v/>
      </c>
      <c r="Q7487" s="7">
        <f>IF($I7487=1,(N7487-MAR1!$B$11)/MAR1!$D$11,(N7487-MAR1!$C$11)/MAR1!$E$11)</f>
        <v/>
      </c>
      <c r="R7487" s="7">
        <f>IF($I7487=1,(O7487-MAR1!$B$12)/MAR1!$D$12,(O7487-MAR1!$C$12)/MAR1!$E$12)</f>
        <v/>
      </c>
      <c r="S7487" s="7">
        <f>IF($I7487=1,(P7487-MAR1!$B$13)/MAR1!$D$13,(P7487-MAR1!$C$13)/MAR1!$E$13)</f>
        <v/>
      </c>
    </row>
    <row r="7488">
      <c r="A7488" s="5" t="n">
        <v>7487</v>
      </c>
      <c r="B7488" s="5" t="n">
        <v>21</v>
      </c>
      <c r="C7488" s="5" t="n">
        <v>187</v>
      </c>
      <c r="D7488" s="5" t="n">
        <v>7</v>
      </c>
      <c r="E7488" s="5" t="n">
        <v>7.3</v>
      </c>
      <c r="F7488" s="5" t="n">
        <v>30.2</v>
      </c>
      <c r="G7488" s="5" t="n">
        <v>26.5</v>
      </c>
      <c r="H7488" s="5" t="n">
        <v>15.75</v>
      </c>
      <c r="I7488" s="6">
        <f>IF(E7488&gt;=Markov!$B$3,1,0)</f>
        <v/>
      </c>
      <c r="J7488" s="6">
        <f>I7487</f>
        <v/>
      </c>
      <c r="K7488" s="7">
        <f>MAR1!$B$5+MAR1!$C$5*COS(2*PI()*$C7488/365)+MAR1!$D$5*SIN(2*PI()*$C7488/365)</f>
        <v/>
      </c>
      <c r="L7488" s="7">
        <f>MAR1!$B$6+MAR1!$C$6*COS(2*PI()*$C7488/365)+MAR1!$D$6*SIN(2*PI()*$C7488/365)</f>
        <v/>
      </c>
      <c r="M7488" s="7">
        <f>MAR1!$B$7+MAR1!$C$7*COS(2*PI()*$C7488/365)+MAR1!$D$7*SIN(2*PI()*$C7488/365)</f>
        <v/>
      </c>
      <c r="N7488" s="7">
        <f>F7488-K7488</f>
        <v/>
      </c>
      <c r="O7488" s="7">
        <f>G7488-L7488</f>
        <v/>
      </c>
      <c r="P7488" s="7">
        <f>H7488-M7488</f>
        <v/>
      </c>
      <c r="Q7488" s="7">
        <f>IF($I7488=1,(N7488-MAR1!$B$11)/MAR1!$D$11,(N7488-MAR1!$C$11)/MAR1!$E$11)</f>
        <v/>
      </c>
      <c r="R7488" s="7">
        <f>IF($I7488=1,(O7488-MAR1!$B$12)/MAR1!$D$12,(O7488-MAR1!$C$12)/MAR1!$E$12)</f>
        <v/>
      </c>
      <c r="S7488" s="7">
        <f>IF($I7488=1,(P7488-MAR1!$B$13)/MAR1!$D$13,(P7488-MAR1!$C$13)/MAR1!$E$13)</f>
        <v/>
      </c>
    </row>
    <row r="7489">
      <c r="A7489" s="5" t="n">
        <v>7488</v>
      </c>
      <c r="B7489" s="5" t="n">
        <v>21</v>
      </c>
      <c r="C7489" s="5" t="n">
        <v>188</v>
      </c>
      <c r="D7489" s="5" t="n">
        <v>7</v>
      </c>
      <c r="E7489" s="5" t="n">
        <v>19.8</v>
      </c>
      <c r="F7489" s="5" t="n">
        <v>30</v>
      </c>
      <c r="G7489" s="5" t="n">
        <v>25.2</v>
      </c>
      <c r="H7489" s="5" t="n">
        <v>11.07</v>
      </c>
      <c r="I7489" s="6">
        <f>IF(E7489&gt;=Markov!$B$3,1,0)</f>
        <v/>
      </c>
      <c r="J7489" s="6">
        <f>I7488</f>
        <v/>
      </c>
      <c r="K7489" s="7">
        <f>MAR1!$B$5+MAR1!$C$5*COS(2*PI()*$C7489/365)+MAR1!$D$5*SIN(2*PI()*$C7489/365)</f>
        <v/>
      </c>
      <c r="L7489" s="7">
        <f>MAR1!$B$6+MAR1!$C$6*COS(2*PI()*$C7489/365)+MAR1!$D$6*SIN(2*PI()*$C7489/365)</f>
        <v/>
      </c>
      <c r="M7489" s="7">
        <f>MAR1!$B$7+MAR1!$C$7*COS(2*PI()*$C7489/365)+MAR1!$D$7*SIN(2*PI()*$C7489/365)</f>
        <v/>
      </c>
      <c r="N7489" s="7">
        <f>F7489-K7489</f>
        <v/>
      </c>
      <c r="O7489" s="7">
        <f>G7489-L7489</f>
        <v/>
      </c>
      <c r="P7489" s="7">
        <f>H7489-M7489</f>
        <v/>
      </c>
      <c r="Q7489" s="7">
        <f>IF($I7489=1,(N7489-MAR1!$B$11)/MAR1!$D$11,(N7489-MAR1!$C$11)/MAR1!$E$11)</f>
        <v/>
      </c>
      <c r="R7489" s="7">
        <f>IF($I7489=1,(O7489-MAR1!$B$12)/MAR1!$D$12,(O7489-MAR1!$C$12)/MAR1!$E$12)</f>
        <v/>
      </c>
      <c r="S7489" s="7">
        <f>IF($I7489=1,(P7489-MAR1!$B$13)/MAR1!$D$13,(P7489-MAR1!$C$13)/MAR1!$E$13)</f>
        <v/>
      </c>
    </row>
    <row r="7490">
      <c r="A7490" s="5" t="n">
        <v>7489</v>
      </c>
      <c r="B7490" s="5" t="n">
        <v>21</v>
      </c>
      <c r="C7490" s="5" t="n">
        <v>189</v>
      </c>
      <c r="D7490" s="5" t="n">
        <v>7</v>
      </c>
      <c r="E7490" s="5" t="n">
        <v>3.4</v>
      </c>
      <c r="F7490" s="5" t="n">
        <v>31.5</v>
      </c>
      <c r="G7490" s="5" t="n">
        <v>25.3</v>
      </c>
      <c r="H7490" s="5" t="n">
        <v>8.92</v>
      </c>
      <c r="I7490" s="6">
        <f>IF(E7490&gt;=Markov!$B$3,1,0)</f>
        <v/>
      </c>
      <c r="J7490" s="6">
        <f>I7489</f>
        <v/>
      </c>
      <c r="K7490" s="7">
        <f>MAR1!$B$5+MAR1!$C$5*COS(2*PI()*$C7490/365)+MAR1!$D$5*SIN(2*PI()*$C7490/365)</f>
        <v/>
      </c>
      <c r="L7490" s="7">
        <f>MAR1!$B$6+MAR1!$C$6*COS(2*PI()*$C7490/365)+MAR1!$D$6*SIN(2*PI()*$C7490/365)</f>
        <v/>
      </c>
      <c r="M7490" s="7">
        <f>MAR1!$B$7+MAR1!$C$7*COS(2*PI()*$C7490/365)+MAR1!$D$7*SIN(2*PI()*$C7490/365)</f>
        <v/>
      </c>
      <c r="N7490" s="7">
        <f>F7490-K7490</f>
        <v/>
      </c>
      <c r="O7490" s="7">
        <f>G7490-L7490</f>
        <v/>
      </c>
      <c r="P7490" s="7">
        <f>H7490-M7490</f>
        <v/>
      </c>
      <c r="Q7490" s="7">
        <f>IF($I7490=1,(N7490-MAR1!$B$11)/MAR1!$D$11,(N7490-MAR1!$C$11)/MAR1!$E$11)</f>
        <v/>
      </c>
      <c r="R7490" s="7">
        <f>IF($I7490=1,(O7490-MAR1!$B$12)/MAR1!$D$12,(O7490-MAR1!$C$12)/MAR1!$E$12)</f>
        <v/>
      </c>
      <c r="S7490" s="7">
        <f>IF($I7490=1,(P7490-MAR1!$B$13)/MAR1!$D$13,(P7490-MAR1!$C$13)/MAR1!$E$13)</f>
        <v/>
      </c>
    </row>
    <row r="7491">
      <c r="A7491" s="5" t="n">
        <v>7490</v>
      </c>
      <c r="B7491" s="5" t="n">
        <v>21</v>
      </c>
      <c r="C7491" s="5" t="n">
        <v>190</v>
      </c>
      <c r="D7491" s="5" t="n">
        <v>7</v>
      </c>
      <c r="E7491" s="5" t="n">
        <v>29.4</v>
      </c>
      <c r="F7491" s="5" t="n">
        <v>31.2</v>
      </c>
      <c r="G7491" s="5" t="n">
        <v>26</v>
      </c>
      <c r="H7491" s="5" t="n">
        <v>11.28</v>
      </c>
      <c r="I7491" s="6">
        <f>IF(E7491&gt;=Markov!$B$3,1,0)</f>
        <v/>
      </c>
      <c r="J7491" s="6">
        <f>I7490</f>
        <v/>
      </c>
      <c r="K7491" s="7">
        <f>MAR1!$B$5+MAR1!$C$5*COS(2*PI()*$C7491/365)+MAR1!$D$5*SIN(2*PI()*$C7491/365)</f>
        <v/>
      </c>
      <c r="L7491" s="7">
        <f>MAR1!$B$6+MAR1!$C$6*COS(2*PI()*$C7491/365)+MAR1!$D$6*SIN(2*PI()*$C7491/365)</f>
        <v/>
      </c>
      <c r="M7491" s="7">
        <f>MAR1!$B$7+MAR1!$C$7*COS(2*PI()*$C7491/365)+MAR1!$D$7*SIN(2*PI()*$C7491/365)</f>
        <v/>
      </c>
      <c r="N7491" s="7">
        <f>F7491-K7491</f>
        <v/>
      </c>
      <c r="O7491" s="7">
        <f>G7491-L7491</f>
        <v/>
      </c>
      <c r="P7491" s="7">
        <f>H7491-M7491</f>
        <v/>
      </c>
      <c r="Q7491" s="7">
        <f>IF($I7491=1,(N7491-MAR1!$B$11)/MAR1!$D$11,(N7491-MAR1!$C$11)/MAR1!$E$11)</f>
        <v/>
      </c>
      <c r="R7491" s="7">
        <f>IF($I7491=1,(O7491-MAR1!$B$12)/MAR1!$D$12,(O7491-MAR1!$C$12)/MAR1!$E$12)</f>
        <v/>
      </c>
      <c r="S7491" s="7">
        <f>IF($I7491=1,(P7491-MAR1!$B$13)/MAR1!$D$13,(P7491-MAR1!$C$13)/MAR1!$E$13)</f>
        <v/>
      </c>
    </row>
    <row r="7492">
      <c r="A7492" s="5" t="n">
        <v>7491</v>
      </c>
      <c r="B7492" s="5" t="n">
        <v>21</v>
      </c>
      <c r="C7492" s="5" t="n">
        <v>191</v>
      </c>
      <c r="D7492" s="5" t="n">
        <v>7</v>
      </c>
      <c r="E7492" s="5" t="n">
        <v>11</v>
      </c>
      <c r="F7492" s="5" t="n">
        <v>31.2</v>
      </c>
      <c r="G7492" s="5" t="n">
        <v>24.8</v>
      </c>
      <c r="H7492" s="5" t="n">
        <v>13.29</v>
      </c>
      <c r="I7492" s="6">
        <f>IF(E7492&gt;=Markov!$B$3,1,0)</f>
        <v/>
      </c>
      <c r="J7492" s="6">
        <f>I7491</f>
        <v/>
      </c>
      <c r="K7492" s="7">
        <f>MAR1!$B$5+MAR1!$C$5*COS(2*PI()*$C7492/365)+MAR1!$D$5*SIN(2*PI()*$C7492/365)</f>
        <v/>
      </c>
      <c r="L7492" s="7">
        <f>MAR1!$B$6+MAR1!$C$6*COS(2*PI()*$C7492/365)+MAR1!$D$6*SIN(2*PI()*$C7492/365)</f>
        <v/>
      </c>
      <c r="M7492" s="7">
        <f>MAR1!$B$7+MAR1!$C$7*COS(2*PI()*$C7492/365)+MAR1!$D$7*SIN(2*PI()*$C7492/365)</f>
        <v/>
      </c>
      <c r="N7492" s="7">
        <f>F7492-K7492</f>
        <v/>
      </c>
      <c r="O7492" s="7">
        <f>G7492-L7492</f>
        <v/>
      </c>
      <c r="P7492" s="7">
        <f>H7492-M7492</f>
        <v/>
      </c>
      <c r="Q7492" s="7">
        <f>IF($I7492=1,(N7492-MAR1!$B$11)/MAR1!$D$11,(N7492-MAR1!$C$11)/MAR1!$E$11)</f>
        <v/>
      </c>
      <c r="R7492" s="7">
        <f>IF($I7492=1,(O7492-MAR1!$B$12)/MAR1!$D$12,(O7492-MAR1!$C$12)/MAR1!$E$12)</f>
        <v/>
      </c>
      <c r="S7492" s="7">
        <f>IF($I7492=1,(P7492-MAR1!$B$13)/MAR1!$D$13,(P7492-MAR1!$C$13)/MAR1!$E$13)</f>
        <v/>
      </c>
    </row>
    <row r="7493">
      <c r="A7493" s="5" t="n">
        <v>7492</v>
      </c>
      <c r="B7493" s="5" t="n">
        <v>21</v>
      </c>
      <c r="C7493" s="5" t="n">
        <v>192</v>
      </c>
      <c r="D7493" s="5" t="n">
        <v>7</v>
      </c>
      <c r="E7493" s="5" t="n">
        <v>0.3</v>
      </c>
      <c r="F7493" s="5" t="n">
        <v>32.6</v>
      </c>
      <c r="G7493" s="5" t="n">
        <v>27.3</v>
      </c>
      <c r="H7493" s="5" t="n">
        <v>14.35</v>
      </c>
      <c r="I7493" s="6">
        <f>IF(E7493&gt;=Markov!$B$3,1,0)</f>
        <v/>
      </c>
      <c r="J7493" s="6">
        <f>I7492</f>
        <v/>
      </c>
      <c r="K7493" s="7">
        <f>MAR1!$B$5+MAR1!$C$5*COS(2*PI()*$C7493/365)+MAR1!$D$5*SIN(2*PI()*$C7493/365)</f>
        <v/>
      </c>
      <c r="L7493" s="7">
        <f>MAR1!$B$6+MAR1!$C$6*COS(2*PI()*$C7493/365)+MAR1!$D$6*SIN(2*PI()*$C7493/365)</f>
        <v/>
      </c>
      <c r="M7493" s="7">
        <f>MAR1!$B$7+MAR1!$C$7*COS(2*PI()*$C7493/365)+MAR1!$D$7*SIN(2*PI()*$C7493/365)</f>
        <v/>
      </c>
      <c r="N7493" s="7">
        <f>F7493-K7493</f>
        <v/>
      </c>
      <c r="O7493" s="7">
        <f>G7493-L7493</f>
        <v/>
      </c>
      <c r="P7493" s="7">
        <f>H7493-M7493</f>
        <v/>
      </c>
      <c r="Q7493" s="7">
        <f>IF($I7493=1,(N7493-MAR1!$B$11)/MAR1!$D$11,(N7493-MAR1!$C$11)/MAR1!$E$11)</f>
        <v/>
      </c>
      <c r="R7493" s="7">
        <f>IF($I7493=1,(O7493-MAR1!$B$12)/MAR1!$D$12,(O7493-MAR1!$C$12)/MAR1!$E$12)</f>
        <v/>
      </c>
      <c r="S7493" s="7">
        <f>IF($I7493=1,(P7493-MAR1!$B$13)/MAR1!$D$13,(P7493-MAR1!$C$13)/MAR1!$E$13)</f>
        <v/>
      </c>
    </row>
    <row r="7494">
      <c r="A7494" s="5" t="n">
        <v>7493</v>
      </c>
      <c r="B7494" s="5" t="n">
        <v>21</v>
      </c>
      <c r="C7494" s="5" t="n">
        <v>193</v>
      </c>
      <c r="D7494" s="5" t="n">
        <v>7</v>
      </c>
      <c r="E7494" s="5" t="n">
        <v>14.3</v>
      </c>
      <c r="F7494" s="5" t="n">
        <v>30.5</v>
      </c>
      <c r="G7494" s="5" t="n">
        <v>26.9</v>
      </c>
      <c r="H7494" s="5" t="n">
        <v>14.5</v>
      </c>
      <c r="I7494" s="6">
        <f>IF(E7494&gt;=Markov!$B$3,1,0)</f>
        <v/>
      </c>
      <c r="J7494" s="6">
        <f>I7493</f>
        <v/>
      </c>
      <c r="K7494" s="7">
        <f>MAR1!$B$5+MAR1!$C$5*COS(2*PI()*$C7494/365)+MAR1!$D$5*SIN(2*PI()*$C7494/365)</f>
        <v/>
      </c>
      <c r="L7494" s="7">
        <f>MAR1!$B$6+MAR1!$C$6*COS(2*PI()*$C7494/365)+MAR1!$D$6*SIN(2*PI()*$C7494/365)</f>
        <v/>
      </c>
      <c r="M7494" s="7">
        <f>MAR1!$B$7+MAR1!$C$7*COS(2*PI()*$C7494/365)+MAR1!$D$7*SIN(2*PI()*$C7494/365)</f>
        <v/>
      </c>
      <c r="N7494" s="7">
        <f>F7494-K7494</f>
        <v/>
      </c>
      <c r="O7494" s="7">
        <f>G7494-L7494</f>
        <v/>
      </c>
      <c r="P7494" s="7">
        <f>H7494-M7494</f>
        <v/>
      </c>
      <c r="Q7494" s="7">
        <f>IF($I7494=1,(N7494-MAR1!$B$11)/MAR1!$D$11,(N7494-MAR1!$C$11)/MAR1!$E$11)</f>
        <v/>
      </c>
      <c r="R7494" s="7">
        <f>IF($I7494=1,(O7494-MAR1!$B$12)/MAR1!$D$12,(O7494-MAR1!$C$12)/MAR1!$E$12)</f>
        <v/>
      </c>
      <c r="S7494" s="7">
        <f>IF($I7494=1,(P7494-MAR1!$B$13)/MAR1!$D$13,(P7494-MAR1!$C$13)/MAR1!$E$13)</f>
        <v/>
      </c>
    </row>
    <row r="7495">
      <c r="A7495" s="5" t="n">
        <v>7494</v>
      </c>
      <c r="B7495" s="5" t="n">
        <v>21</v>
      </c>
      <c r="C7495" s="5" t="n">
        <v>194</v>
      </c>
      <c r="D7495" s="5" t="n">
        <v>7</v>
      </c>
      <c r="E7495" s="5" t="n">
        <v>7.8</v>
      </c>
      <c r="F7495" s="5" t="n">
        <v>33.2</v>
      </c>
      <c r="G7495" s="5" t="n">
        <v>27.3</v>
      </c>
      <c r="H7495" s="5" t="n">
        <v>12.19</v>
      </c>
      <c r="I7495" s="6">
        <f>IF(E7495&gt;=Markov!$B$3,1,0)</f>
        <v/>
      </c>
      <c r="J7495" s="6">
        <f>I7494</f>
        <v/>
      </c>
      <c r="K7495" s="7">
        <f>MAR1!$B$5+MAR1!$C$5*COS(2*PI()*$C7495/365)+MAR1!$D$5*SIN(2*PI()*$C7495/365)</f>
        <v/>
      </c>
      <c r="L7495" s="7">
        <f>MAR1!$B$6+MAR1!$C$6*COS(2*PI()*$C7495/365)+MAR1!$D$6*SIN(2*PI()*$C7495/365)</f>
        <v/>
      </c>
      <c r="M7495" s="7">
        <f>MAR1!$B$7+MAR1!$C$7*COS(2*PI()*$C7495/365)+MAR1!$D$7*SIN(2*PI()*$C7495/365)</f>
        <v/>
      </c>
      <c r="N7495" s="7">
        <f>F7495-K7495</f>
        <v/>
      </c>
      <c r="O7495" s="7">
        <f>G7495-L7495</f>
        <v/>
      </c>
      <c r="P7495" s="7">
        <f>H7495-M7495</f>
        <v/>
      </c>
      <c r="Q7495" s="7">
        <f>IF($I7495=1,(N7495-MAR1!$B$11)/MAR1!$D$11,(N7495-MAR1!$C$11)/MAR1!$E$11)</f>
        <v/>
      </c>
      <c r="R7495" s="7">
        <f>IF($I7495=1,(O7495-MAR1!$B$12)/MAR1!$D$12,(O7495-MAR1!$C$12)/MAR1!$E$12)</f>
        <v/>
      </c>
      <c r="S7495" s="7">
        <f>IF($I7495=1,(P7495-MAR1!$B$13)/MAR1!$D$13,(P7495-MAR1!$C$13)/MAR1!$E$13)</f>
        <v/>
      </c>
    </row>
    <row r="7496">
      <c r="A7496" s="5" t="n">
        <v>7495</v>
      </c>
      <c r="B7496" s="5" t="n">
        <v>21</v>
      </c>
      <c r="C7496" s="5" t="n">
        <v>195</v>
      </c>
      <c r="D7496" s="5" t="n">
        <v>7</v>
      </c>
      <c r="E7496" s="5" t="n">
        <v>20.8</v>
      </c>
      <c r="F7496" s="5" t="n">
        <v>32.7</v>
      </c>
      <c r="G7496" s="5" t="n">
        <v>27.5</v>
      </c>
      <c r="H7496" s="5" t="n">
        <v>10.83</v>
      </c>
      <c r="I7496" s="6">
        <f>IF(E7496&gt;=Markov!$B$3,1,0)</f>
        <v/>
      </c>
      <c r="J7496" s="6">
        <f>I7495</f>
        <v/>
      </c>
      <c r="K7496" s="7">
        <f>MAR1!$B$5+MAR1!$C$5*COS(2*PI()*$C7496/365)+MAR1!$D$5*SIN(2*PI()*$C7496/365)</f>
        <v/>
      </c>
      <c r="L7496" s="7">
        <f>MAR1!$B$6+MAR1!$C$6*COS(2*PI()*$C7496/365)+MAR1!$D$6*SIN(2*PI()*$C7496/365)</f>
        <v/>
      </c>
      <c r="M7496" s="7">
        <f>MAR1!$B$7+MAR1!$C$7*COS(2*PI()*$C7496/365)+MAR1!$D$7*SIN(2*PI()*$C7496/365)</f>
        <v/>
      </c>
      <c r="N7496" s="7">
        <f>F7496-K7496</f>
        <v/>
      </c>
      <c r="O7496" s="7">
        <f>G7496-L7496</f>
        <v/>
      </c>
      <c r="P7496" s="7">
        <f>H7496-M7496</f>
        <v/>
      </c>
      <c r="Q7496" s="7">
        <f>IF($I7496=1,(N7496-MAR1!$B$11)/MAR1!$D$11,(N7496-MAR1!$C$11)/MAR1!$E$11)</f>
        <v/>
      </c>
      <c r="R7496" s="7">
        <f>IF($I7496=1,(O7496-MAR1!$B$12)/MAR1!$D$12,(O7496-MAR1!$C$12)/MAR1!$E$12)</f>
        <v/>
      </c>
      <c r="S7496" s="7">
        <f>IF($I7496=1,(P7496-MAR1!$B$13)/MAR1!$D$13,(P7496-MAR1!$C$13)/MAR1!$E$13)</f>
        <v/>
      </c>
    </row>
    <row r="7497">
      <c r="A7497" s="5" t="n">
        <v>7496</v>
      </c>
      <c r="B7497" s="5" t="n">
        <v>21</v>
      </c>
      <c r="C7497" s="5" t="n">
        <v>196</v>
      </c>
      <c r="D7497" s="5" t="n">
        <v>7</v>
      </c>
      <c r="E7497" s="5" t="n">
        <v>2.4</v>
      </c>
      <c r="F7497" s="5" t="n">
        <v>32</v>
      </c>
      <c r="G7497" s="5" t="n">
        <v>26.5</v>
      </c>
      <c r="H7497" s="5" t="n">
        <v>14.01</v>
      </c>
      <c r="I7497" s="6">
        <f>IF(E7497&gt;=Markov!$B$3,1,0)</f>
        <v/>
      </c>
      <c r="J7497" s="6">
        <f>I7496</f>
        <v/>
      </c>
      <c r="K7497" s="7">
        <f>MAR1!$B$5+MAR1!$C$5*COS(2*PI()*$C7497/365)+MAR1!$D$5*SIN(2*PI()*$C7497/365)</f>
        <v/>
      </c>
      <c r="L7497" s="7">
        <f>MAR1!$B$6+MAR1!$C$6*COS(2*PI()*$C7497/365)+MAR1!$D$6*SIN(2*PI()*$C7497/365)</f>
        <v/>
      </c>
      <c r="M7497" s="7">
        <f>MAR1!$B$7+MAR1!$C$7*COS(2*PI()*$C7497/365)+MAR1!$D$7*SIN(2*PI()*$C7497/365)</f>
        <v/>
      </c>
      <c r="N7497" s="7">
        <f>F7497-K7497</f>
        <v/>
      </c>
      <c r="O7497" s="7">
        <f>G7497-L7497</f>
        <v/>
      </c>
      <c r="P7497" s="7">
        <f>H7497-M7497</f>
        <v/>
      </c>
      <c r="Q7497" s="7">
        <f>IF($I7497=1,(N7497-MAR1!$B$11)/MAR1!$D$11,(N7497-MAR1!$C$11)/MAR1!$E$11)</f>
        <v/>
      </c>
      <c r="R7497" s="7">
        <f>IF($I7497=1,(O7497-MAR1!$B$12)/MAR1!$D$12,(O7497-MAR1!$C$12)/MAR1!$E$12)</f>
        <v/>
      </c>
      <c r="S7497" s="7">
        <f>IF($I7497=1,(P7497-MAR1!$B$13)/MAR1!$D$13,(P7497-MAR1!$C$13)/MAR1!$E$13)</f>
        <v/>
      </c>
    </row>
    <row r="7498">
      <c r="A7498" s="5" t="n">
        <v>7497</v>
      </c>
      <c r="B7498" s="5" t="n">
        <v>21</v>
      </c>
      <c r="C7498" s="5" t="n">
        <v>197</v>
      </c>
      <c r="D7498" s="5" t="n">
        <v>7</v>
      </c>
      <c r="E7498" s="5" t="n">
        <v>0</v>
      </c>
      <c r="F7498" s="5" t="n">
        <v>35.5</v>
      </c>
      <c r="G7498" s="5" t="n">
        <v>26.8</v>
      </c>
      <c r="H7498" s="5" t="n">
        <v>19.78</v>
      </c>
      <c r="I7498" s="6">
        <f>IF(E7498&gt;=Markov!$B$3,1,0)</f>
        <v/>
      </c>
      <c r="J7498" s="6">
        <f>I7497</f>
        <v/>
      </c>
      <c r="K7498" s="7">
        <f>MAR1!$B$5+MAR1!$C$5*COS(2*PI()*$C7498/365)+MAR1!$D$5*SIN(2*PI()*$C7498/365)</f>
        <v/>
      </c>
      <c r="L7498" s="7">
        <f>MAR1!$B$6+MAR1!$C$6*COS(2*PI()*$C7498/365)+MAR1!$D$6*SIN(2*PI()*$C7498/365)</f>
        <v/>
      </c>
      <c r="M7498" s="7">
        <f>MAR1!$B$7+MAR1!$C$7*COS(2*PI()*$C7498/365)+MAR1!$D$7*SIN(2*PI()*$C7498/365)</f>
        <v/>
      </c>
      <c r="N7498" s="7">
        <f>F7498-K7498</f>
        <v/>
      </c>
      <c r="O7498" s="7">
        <f>G7498-L7498</f>
        <v/>
      </c>
      <c r="P7498" s="7">
        <f>H7498-M7498</f>
        <v/>
      </c>
      <c r="Q7498" s="7">
        <f>IF($I7498=1,(N7498-MAR1!$B$11)/MAR1!$D$11,(N7498-MAR1!$C$11)/MAR1!$E$11)</f>
        <v/>
      </c>
      <c r="R7498" s="7">
        <f>IF($I7498=1,(O7498-MAR1!$B$12)/MAR1!$D$12,(O7498-MAR1!$C$12)/MAR1!$E$12)</f>
        <v/>
      </c>
      <c r="S7498" s="7">
        <f>IF($I7498=1,(P7498-MAR1!$B$13)/MAR1!$D$13,(P7498-MAR1!$C$13)/MAR1!$E$13)</f>
        <v/>
      </c>
    </row>
    <row r="7499">
      <c r="A7499" s="5" t="n">
        <v>7498</v>
      </c>
      <c r="B7499" s="5" t="n">
        <v>21</v>
      </c>
      <c r="C7499" s="5" t="n">
        <v>198</v>
      </c>
      <c r="D7499" s="5" t="n">
        <v>7</v>
      </c>
      <c r="E7499" s="5" t="n">
        <v>1.9</v>
      </c>
      <c r="F7499" s="5" t="n">
        <v>31.6</v>
      </c>
      <c r="G7499" s="5" t="n">
        <v>25.4</v>
      </c>
      <c r="H7499" s="5" t="n">
        <v>17.61</v>
      </c>
      <c r="I7499" s="6">
        <f>IF(E7499&gt;=Markov!$B$3,1,0)</f>
        <v/>
      </c>
      <c r="J7499" s="6">
        <f>I7498</f>
        <v/>
      </c>
      <c r="K7499" s="7">
        <f>MAR1!$B$5+MAR1!$C$5*COS(2*PI()*$C7499/365)+MAR1!$D$5*SIN(2*PI()*$C7499/365)</f>
        <v/>
      </c>
      <c r="L7499" s="7">
        <f>MAR1!$B$6+MAR1!$C$6*COS(2*PI()*$C7499/365)+MAR1!$D$6*SIN(2*PI()*$C7499/365)</f>
        <v/>
      </c>
      <c r="M7499" s="7">
        <f>MAR1!$B$7+MAR1!$C$7*COS(2*PI()*$C7499/365)+MAR1!$D$7*SIN(2*PI()*$C7499/365)</f>
        <v/>
      </c>
      <c r="N7499" s="7">
        <f>F7499-K7499</f>
        <v/>
      </c>
      <c r="O7499" s="7">
        <f>G7499-L7499</f>
        <v/>
      </c>
      <c r="P7499" s="7">
        <f>H7499-M7499</f>
        <v/>
      </c>
      <c r="Q7499" s="7">
        <f>IF($I7499=1,(N7499-MAR1!$B$11)/MAR1!$D$11,(N7499-MAR1!$C$11)/MAR1!$E$11)</f>
        <v/>
      </c>
      <c r="R7499" s="7">
        <f>IF($I7499=1,(O7499-MAR1!$B$12)/MAR1!$D$12,(O7499-MAR1!$C$12)/MAR1!$E$12)</f>
        <v/>
      </c>
      <c r="S7499" s="7">
        <f>IF($I7499=1,(P7499-MAR1!$B$13)/MAR1!$D$13,(P7499-MAR1!$C$13)/MAR1!$E$13)</f>
        <v/>
      </c>
    </row>
    <row r="7500">
      <c r="A7500" s="5" t="n">
        <v>7499</v>
      </c>
      <c r="B7500" s="5" t="n">
        <v>21</v>
      </c>
      <c r="C7500" s="5" t="n">
        <v>199</v>
      </c>
      <c r="D7500" s="5" t="n">
        <v>7</v>
      </c>
      <c r="E7500" s="5" t="n">
        <v>0.7</v>
      </c>
      <c r="F7500" s="5" t="n">
        <v>33</v>
      </c>
      <c r="G7500" s="5" t="n">
        <v>24</v>
      </c>
      <c r="H7500" s="5" t="n">
        <v>19.08</v>
      </c>
      <c r="I7500" s="6">
        <f>IF(E7500&gt;=Markov!$B$3,1,0)</f>
        <v/>
      </c>
      <c r="J7500" s="6">
        <f>I7499</f>
        <v/>
      </c>
      <c r="K7500" s="7">
        <f>MAR1!$B$5+MAR1!$C$5*COS(2*PI()*$C7500/365)+MAR1!$D$5*SIN(2*PI()*$C7500/365)</f>
        <v/>
      </c>
      <c r="L7500" s="7">
        <f>MAR1!$B$6+MAR1!$C$6*COS(2*PI()*$C7500/365)+MAR1!$D$6*SIN(2*PI()*$C7500/365)</f>
        <v/>
      </c>
      <c r="M7500" s="7">
        <f>MAR1!$B$7+MAR1!$C$7*COS(2*PI()*$C7500/365)+MAR1!$D$7*SIN(2*PI()*$C7500/365)</f>
        <v/>
      </c>
      <c r="N7500" s="7">
        <f>F7500-K7500</f>
        <v/>
      </c>
      <c r="O7500" s="7">
        <f>G7500-L7500</f>
        <v/>
      </c>
      <c r="P7500" s="7">
        <f>H7500-M7500</f>
        <v/>
      </c>
      <c r="Q7500" s="7">
        <f>IF($I7500=1,(N7500-MAR1!$B$11)/MAR1!$D$11,(N7500-MAR1!$C$11)/MAR1!$E$11)</f>
        <v/>
      </c>
      <c r="R7500" s="7">
        <f>IF($I7500=1,(O7500-MAR1!$B$12)/MAR1!$D$12,(O7500-MAR1!$C$12)/MAR1!$E$12)</f>
        <v/>
      </c>
      <c r="S7500" s="7">
        <f>IF($I7500=1,(P7500-MAR1!$B$13)/MAR1!$D$13,(P7500-MAR1!$C$13)/MAR1!$E$13)</f>
        <v/>
      </c>
    </row>
    <row r="7501">
      <c r="A7501" s="5" t="n">
        <v>7500</v>
      </c>
      <c r="B7501" s="5" t="n">
        <v>21</v>
      </c>
      <c r="C7501" s="5" t="n">
        <v>200</v>
      </c>
      <c r="D7501" s="5" t="n">
        <v>7</v>
      </c>
      <c r="E7501" s="5" t="n">
        <v>8.9</v>
      </c>
      <c r="F7501" s="5" t="n">
        <v>33.7</v>
      </c>
      <c r="G7501" s="5" t="n">
        <v>25.1</v>
      </c>
      <c r="H7501" s="5" t="n">
        <v>15.23</v>
      </c>
      <c r="I7501" s="6">
        <f>IF(E7501&gt;=Markov!$B$3,1,0)</f>
        <v/>
      </c>
      <c r="J7501" s="6">
        <f>I7500</f>
        <v/>
      </c>
      <c r="K7501" s="7">
        <f>MAR1!$B$5+MAR1!$C$5*COS(2*PI()*$C7501/365)+MAR1!$D$5*SIN(2*PI()*$C7501/365)</f>
        <v/>
      </c>
      <c r="L7501" s="7">
        <f>MAR1!$B$6+MAR1!$C$6*COS(2*PI()*$C7501/365)+MAR1!$D$6*SIN(2*PI()*$C7501/365)</f>
        <v/>
      </c>
      <c r="M7501" s="7">
        <f>MAR1!$B$7+MAR1!$C$7*COS(2*PI()*$C7501/365)+MAR1!$D$7*SIN(2*PI()*$C7501/365)</f>
        <v/>
      </c>
      <c r="N7501" s="7">
        <f>F7501-K7501</f>
        <v/>
      </c>
      <c r="O7501" s="7">
        <f>G7501-L7501</f>
        <v/>
      </c>
      <c r="P7501" s="7">
        <f>H7501-M7501</f>
        <v/>
      </c>
      <c r="Q7501" s="7">
        <f>IF($I7501=1,(N7501-MAR1!$B$11)/MAR1!$D$11,(N7501-MAR1!$C$11)/MAR1!$E$11)</f>
        <v/>
      </c>
      <c r="R7501" s="7">
        <f>IF($I7501=1,(O7501-MAR1!$B$12)/MAR1!$D$12,(O7501-MAR1!$C$12)/MAR1!$E$12)</f>
        <v/>
      </c>
      <c r="S7501" s="7">
        <f>IF($I7501=1,(P7501-MAR1!$B$13)/MAR1!$D$13,(P7501-MAR1!$C$13)/MAR1!$E$13)</f>
        <v/>
      </c>
    </row>
    <row r="7502">
      <c r="A7502" s="5" t="n">
        <v>7501</v>
      </c>
      <c r="B7502" s="5" t="n">
        <v>21</v>
      </c>
      <c r="C7502" s="5" t="n">
        <v>201</v>
      </c>
      <c r="D7502" s="5" t="n">
        <v>7</v>
      </c>
      <c r="E7502" s="5" t="n">
        <v>27.7</v>
      </c>
      <c r="F7502" s="5" t="n">
        <v>32.8</v>
      </c>
      <c r="G7502" s="5" t="n">
        <v>26.7</v>
      </c>
      <c r="H7502" s="5" t="n">
        <v>10.45</v>
      </c>
      <c r="I7502" s="6">
        <f>IF(E7502&gt;=Markov!$B$3,1,0)</f>
        <v/>
      </c>
      <c r="J7502" s="6">
        <f>I7501</f>
        <v/>
      </c>
      <c r="K7502" s="7">
        <f>MAR1!$B$5+MAR1!$C$5*COS(2*PI()*$C7502/365)+MAR1!$D$5*SIN(2*PI()*$C7502/365)</f>
        <v/>
      </c>
      <c r="L7502" s="7">
        <f>MAR1!$B$6+MAR1!$C$6*COS(2*PI()*$C7502/365)+MAR1!$D$6*SIN(2*PI()*$C7502/365)</f>
        <v/>
      </c>
      <c r="M7502" s="7">
        <f>MAR1!$B$7+MAR1!$C$7*COS(2*PI()*$C7502/365)+MAR1!$D$7*SIN(2*PI()*$C7502/365)</f>
        <v/>
      </c>
      <c r="N7502" s="7">
        <f>F7502-K7502</f>
        <v/>
      </c>
      <c r="O7502" s="7">
        <f>G7502-L7502</f>
        <v/>
      </c>
      <c r="P7502" s="7">
        <f>H7502-M7502</f>
        <v/>
      </c>
      <c r="Q7502" s="7">
        <f>IF($I7502=1,(N7502-MAR1!$B$11)/MAR1!$D$11,(N7502-MAR1!$C$11)/MAR1!$E$11)</f>
        <v/>
      </c>
      <c r="R7502" s="7">
        <f>IF($I7502=1,(O7502-MAR1!$B$12)/MAR1!$D$12,(O7502-MAR1!$C$12)/MAR1!$E$12)</f>
        <v/>
      </c>
      <c r="S7502" s="7">
        <f>IF($I7502=1,(P7502-MAR1!$B$13)/MAR1!$D$13,(P7502-MAR1!$C$13)/MAR1!$E$13)</f>
        <v/>
      </c>
    </row>
    <row r="7503">
      <c r="A7503" s="5" t="n">
        <v>7502</v>
      </c>
      <c r="B7503" s="5" t="n">
        <v>21</v>
      </c>
      <c r="C7503" s="5" t="n">
        <v>202</v>
      </c>
      <c r="D7503" s="5" t="n">
        <v>7</v>
      </c>
      <c r="E7503" s="5" t="n">
        <v>16.3</v>
      </c>
      <c r="F7503" s="5" t="n">
        <v>32.4</v>
      </c>
      <c r="G7503" s="5" t="n">
        <v>25.8</v>
      </c>
      <c r="H7503" s="5" t="n">
        <v>12.66</v>
      </c>
      <c r="I7503" s="6">
        <f>IF(E7503&gt;=Markov!$B$3,1,0)</f>
        <v/>
      </c>
      <c r="J7503" s="6">
        <f>I7502</f>
        <v/>
      </c>
      <c r="K7503" s="7">
        <f>MAR1!$B$5+MAR1!$C$5*COS(2*PI()*$C7503/365)+MAR1!$D$5*SIN(2*PI()*$C7503/365)</f>
        <v/>
      </c>
      <c r="L7503" s="7">
        <f>MAR1!$B$6+MAR1!$C$6*COS(2*PI()*$C7503/365)+MAR1!$D$6*SIN(2*PI()*$C7503/365)</f>
        <v/>
      </c>
      <c r="M7503" s="7">
        <f>MAR1!$B$7+MAR1!$C$7*COS(2*PI()*$C7503/365)+MAR1!$D$7*SIN(2*PI()*$C7503/365)</f>
        <v/>
      </c>
      <c r="N7503" s="7">
        <f>F7503-K7503</f>
        <v/>
      </c>
      <c r="O7503" s="7">
        <f>G7503-L7503</f>
        <v/>
      </c>
      <c r="P7503" s="7">
        <f>H7503-M7503</f>
        <v/>
      </c>
      <c r="Q7503" s="7">
        <f>IF($I7503=1,(N7503-MAR1!$B$11)/MAR1!$D$11,(N7503-MAR1!$C$11)/MAR1!$E$11)</f>
        <v/>
      </c>
      <c r="R7503" s="7">
        <f>IF($I7503=1,(O7503-MAR1!$B$12)/MAR1!$D$12,(O7503-MAR1!$C$12)/MAR1!$E$12)</f>
        <v/>
      </c>
      <c r="S7503" s="7">
        <f>IF($I7503=1,(P7503-MAR1!$B$13)/MAR1!$D$13,(P7503-MAR1!$C$13)/MAR1!$E$13)</f>
        <v/>
      </c>
    </row>
    <row r="7504">
      <c r="A7504" s="5" t="n">
        <v>7503</v>
      </c>
      <c r="B7504" s="5" t="n">
        <v>21</v>
      </c>
      <c r="C7504" s="5" t="n">
        <v>203</v>
      </c>
      <c r="D7504" s="5" t="n">
        <v>7</v>
      </c>
      <c r="E7504" s="5" t="n">
        <v>17.2</v>
      </c>
      <c r="F7504" s="5" t="n">
        <v>30.7</v>
      </c>
      <c r="G7504" s="5" t="n">
        <v>24.7</v>
      </c>
      <c r="H7504" s="5" t="n">
        <v>15.05</v>
      </c>
      <c r="I7504" s="6">
        <f>IF(E7504&gt;=Markov!$B$3,1,0)</f>
        <v/>
      </c>
      <c r="J7504" s="6">
        <f>I7503</f>
        <v/>
      </c>
      <c r="K7504" s="7">
        <f>MAR1!$B$5+MAR1!$C$5*COS(2*PI()*$C7504/365)+MAR1!$D$5*SIN(2*PI()*$C7504/365)</f>
        <v/>
      </c>
      <c r="L7504" s="7">
        <f>MAR1!$B$6+MAR1!$C$6*COS(2*PI()*$C7504/365)+MAR1!$D$6*SIN(2*PI()*$C7504/365)</f>
        <v/>
      </c>
      <c r="M7504" s="7">
        <f>MAR1!$B$7+MAR1!$C$7*COS(2*PI()*$C7504/365)+MAR1!$D$7*SIN(2*PI()*$C7504/365)</f>
        <v/>
      </c>
      <c r="N7504" s="7">
        <f>F7504-K7504</f>
        <v/>
      </c>
      <c r="O7504" s="7">
        <f>G7504-L7504</f>
        <v/>
      </c>
      <c r="P7504" s="7">
        <f>H7504-M7504</f>
        <v/>
      </c>
      <c r="Q7504" s="7">
        <f>IF($I7504=1,(N7504-MAR1!$B$11)/MAR1!$D$11,(N7504-MAR1!$C$11)/MAR1!$E$11)</f>
        <v/>
      </c>
      <c r="R7504" s="7">
        <f>IF($I7504=1,(O7504-MAR1!$B$12)/MAR1!$D$12,(O7504-MAR1!$C$12)/MAR1!$E$12)</f>
        <v/>
      </c>
      <c r="S7504" s="7">
        <f>IF($I7504=1,(P7504-MAR1!$B$13)/MAR1!$D$13,(P7504-MAR1!$C$13)/MAR1!$E$13)</f>
        <v/>
      </c>
    </row>
    <row r="7505">
      <c r="A7505" s="5" t="n">
        <v>7504</v>
      </c>
      <c r="B7505" s="5" t="n">
        <v>21</v>
      </c>
      <c r="C7505" s="5" t="n">
        <v>204</v>
      </c>
      <c r="D7505" s="5" t="n">
        <v>7</v>
      </c>
      <c r="E7505" s="5" t="n">
        <v>4.5</v>
      </c>
      <c r="F7505" s="5" t="n">
        <v>30.2</v>
      </c>
      <c r="G7505" s="5" t="n">
        <v>25.2</v>
      </c>
      <c r="H7505" s="5" t="n">
        <v>11.42</v>
      </c>
      <c r="I7505" s="6">
        <f>IF(E7505&gt;=Markov!$B$3,1,0)</f>
        <v/>
      </c>
      <c r="J7505" s="6">
        <f>I7504</f>
        <v/>
      </c>
      <c r="K7505" s="7">
        <f>MAR1!$B$5+MAR1!$C$5*COS(2*PI()*$C7505/365)+MAR1!$D$5*SIN(2*PI()*$C7505/365)</f>
        <v/>
      </c>
      <c r="L7505" s="7">
        <f>MAR1!$B$6+MAR1!$C$6*COS(2*PI()*$C7505/365)+MAR1!$D$6*SIN(2*PI()*$C7505/365)</f>
        <v/>
      </c>
      <c r="M7505" s="7">
        <f>MAR1!$B$7+MAR1!$C$7*COS(2*PI()*$C7505/365)+MAR1!$D$7*SIN(2*PI()*$C7505/365)</f>
        <v/>
      </c>
      <c r="N7505" s="7">
        <f>F7505-K7505</f>
        <v/>
      </c>
      <c r="O7505" s="7">
        <f>G7505-L7505</f>
        <v/>
      </c>
      <c r="P7505" s="7">
        <f>H7505-M7505</f>
        <v/>
      </c>
      <c r="Q7505" s="7">
        <f>IF($I7505=1,(N7505-MAR1!$B$11)/MAR1!$D$11,(N7505-MAR1!$C$11)/MAR1!$E$11)</f>
        <v/>
      </c>
      <c r="R7505" s="7">
        <f>IF($I7505=1,(O7505-MAR1!$B$12)/MAR1!$D$12,(O7505-MAR1!$C$12)/MAR1!$E$12)</f>
        <v/>
      </c>
      <c r="S7505" s="7">
        <f>IF($I7505=1,(P7505-MAR1!$B$13)/MAR1!$D$13,(P7505-MAR1!$C$13)/MAR1!$E$13)</f>
        <v/>
      </c>
    </row>
    <row r="7506">
      <c r="A7506" s="5" t="n">
        <v>7505</v>
      </c>
      <c r="B7506" s="5" t="n">
        <v>21</v>
      </c>
      <c r="C7506" s="5" t="n">
        <v>205</v>
      </c>
      <c r="D7506" s="5" t="n">
        <v>7</v>
      </c>
      <c r="E7506" s="5" t="n">
        <v>27.7</v>
      </c>
      <c r="F7506" s="5" t="n">
        <v>32.3</v>
      </c>
      <c r="G7506" s="5" t="n">
        <v>26.4</v>
      </c>
      <c r="H7506" s="5" t="n">
        <v>11.87</v>
      </c>
      <c r="I7506" s="6">
        <f>IF(E7506&gt;=Markov!$B$3,1,0)</f>
        <v/>
      </c>
      <c r="J7506" s="6">
        <f>I7505</f>
        <v/>
      </c>
      <c r="K7506" s="7">
        <f>MAR1!$B$5+MAR1!$C$5*COS(2*PI()*$C7506/365)+MAR1!$D$5*SIN(2*PI()*$C7506/365)</f>
        <v/>
      </c>
      <c r="L7506" s="7">
        <f>MAR1!$B$6+MAR1!$C$6*COS(2*PI()*$C7506/365)+MAR1!$D$6*SIN(2*PI()*$C7506/365)</f>
        <v/>
      </c>
      <c r="M7506" s="7">
        <f>MAR1!$B$7+MAR1!$C$7*COS(2*PI()*$C7506/365)+MAR1!$D$7*SIN(2*PI()*$C7506/365)</f>
        <v/>
      </c>
      <c r="N7506" s="7">
        <f>F7506-K7506</f>
        <v/>
      </c>
      <c r="O7506" s="7">
        <f>G7506-L7506</f>
        <v/>
      </c>
      <c r="P7506" s="7">
        <f>H7506-M7506</f>
        <v/>
      </c>
      <c r="Q7506" s="7">
        <f>IF($I7506=1,(N7506-MAR1!$B$11)/MAR1!$D$11,(N7506-MAR1!$C$11)/MAR1!$E$11)</f>
        <v/>
      </c>
      <c r="R7506" s="7">
        <f>IF($I7506=1,(O7506-MAR1!$B$12)/MAR1!$D$12,(O7506-MAR1!$C$12)/MAR1!$E$12)</f>
        <v/>
      </c>
      <c r="S7506" s="7">
        <f>IF($I7506=1,(P7506-MAR1!$B$13)/MAR1!$D$13,(P7506-MAR1!$C$13)/MAR1!$E$13)</f>
        <v/>
      </c>
    </row>
    <row r="7507">
      <c r="A7507" s="5" t="n">
        <v>7506</v>
      </c>
      <c r="B7507" s="5" t="n">
        <v>21</v>
      </c>
      <c r="C7507" s="5" t="n">
        <v>206</v>
      </c>
      <c r="D7507" s="5" t="n">
        <v>7</v>
      </c>
      <c r="E7507" s="5" t="n">
        <v>2.2</v>
      </c>
      <c r="F7507" s="5" t="n">
        <v>30.3</v>
      </c>
      <c r="G7507" s="5" t="n">
        <v>24.3</v>
      </c>
      <c r="H7507" s="5" t="n">
        <v>13.01</v>
      </c>
      <c r="I7507" s="6">
        <f>IF(E7507&gt;=Markov!$B$3,1,0)</f>
        <v/>
      </c>
      <c r="J7507" s="6">
        <f>I7506</f>
        <v/>
      </c>
      <c r="K7507" s="7">
        <f>MAR1!$B$5+MAR1!$C$5*COS(2*PI()*$C7507/365)+MAR1!$D$5*SIN(2*PI()*$C7507/365)</f>
        <v/>
      </c>
      <c r="L7507" s="7">
        <f>MAR1!$B$6+MAR1!$C$6*COS(2*PI()*$C7507/365)+MAR1!$D$6*SIN(2*PI()*$C7507/365)</f>
        <v/>
      </c>
      <c r="M7507" s="7">
        <f>MAR1!$B$7+MAR1!$C$7*COS(2*PI()*$C7507/365)+MAR1!$D$7*SIN(2*PI()*$C7507/365)</f>
        <v/>
      </c>
      <c r="N7507" s="7">
        <f>F7507-K7507</f>
        <v/>
      </c>
      <c r="O7507" s="7">
        <f>G7507-L7507</f>
        <v/>
      </c>
      <c r="P7507" s="7">
        <f>H7507-M7507</f>
        <v/>
      </c>
      <c r="Q7507" s="7">
        <f>IF($I7507=1,(N7507-MAR1!$B$11)/MAR1!$D$11,(N7507-MAR1!$C$11)/MAR1!$E$11)</f>
        <v/>
      </c>
      <c r="R7507" s="7">
        <f>IF($I7507=1,(O7507-MAR1!$B$12)/MAR1!$D$12,(O7507-MAR1!$C$12)/MAR1!$E$12)</f>
        <v/>
      </c>
      <c r="S7507" s="7">
        <f>IF($I7507=1,(P7507-MAR1!$B$13)/MAR1!$D$13,(P7507-MAR1!$C$13)/MAR1!$E$13)</f>
        <v/>
      </c>
    </row>
    <row r="7508">
      <c r="A7508" s="5" t="n">
        <v>7507</v>
      </c>
      <c r="B7508" s="5" t="n">
        <v>21</v>
      </c>
      <c r="C7508" s="5" t="n">
        <v>207</v>
      </c>
      <c r="D7508" s="5" t="n">
        <v>7</v>
      </c>
      <c r="E7508" s="5" t="n">
        <v>51.8</v>
      </c>
      <c r="F7508" s="5" t="n">
        <v>31.9</v>
      </c>
      <c r="G7508" s="5" t="n">
        <v>25.5</v>
      </c>
      <c r="H7508" s="5" t="n">
        <v>10.97</v>
      </c>
      <c r="I7508" s="6">
        <f>IF(E7508&gt;=Markov!$B$3,1,0)</f>
        <v/>
      </c>
      <c r="J7508" s="6">
        <f>I7507</f>
        <v/>
      </c>
      <c r="K7508" s="7">
        <f>MAR1!$B$5+MAR1!$C$5*COS(2*PI()*$C7508/365)+MAR1!$D$5*SIN(2*PI()*$C7508/365)</f>
        <v/>
      </c>
      <c r="L7508" s="7">
        <f>MAR1!$B$6+MAR1!$C$6*COS(2*PI()*$C7508/365)+MAR1!$D$6*SIN(2*PI()*$C7508/365)</f>
        <v/>
      </c>
      <c r="M7508" s="7">
        <f>MAR1!$B$7+MAR1!$C$7*COS(2*PI()*$C7508/365)+MAR1!$D$7*SIN(2*PI()*$C7508/365)</f>
        <v/>
      </c>
      <c r="N7508" s="7">
        <f>F7508-K7508</f>
        <v/>
      </c>
      <c r="O7508" s="7">
        <f>G7508-L7508</f>
        <v/>
      </c>
      <c r="P7508" s="7">
        <f>H7508-M7508</f>
        <v/>
      </c>
      <c r="Q7508" s="7">
        <f>IF($I7508=1,(N7508-MAR1!$B$11)/MAR1!$D$11,(N7508-MAR1!$C$11)/MAR1!$E$11)</f>
        <v/>
      </c>
      <c r="R7508" s="7">
        <f>IF($I7508=1,(O7508-MAR1!$B$12)/MAR1!$D$12,(O7508-MAR1!$C$12)/MAR1!$E$12)</f>
        <v/>
      </c>
      <c r="S7508" s="7">
        <f>IF($I7508=1,(P7508-MAR1!$B$13)/MAR1!$D$13,(P7508-MAR1!$C$13)/MAR1!$E$13)</f>
        <v/>
      </c>
    </row>
    <row r="7509">
      <c r="A7509" s="5" t="n">
        <v>7508</v>
      </c>
      <c r="B7509" s="5" t="n">
        <v>21</v>
      </c>
      <c r="C7509" s="5" t="n">
        <v>208</v>
      </c>
      <c r="D7509" s="5" t="n">
        <v>7</v>
      </c>
      <c r="E7509" s="5" t="n">
        <v>6.2</v>
      </c>
      <c r="F7509" s="5" t="n">
        <v>32.3</v>
      </c>
      <c r="G7509" s="5" t="n">
        <v>26.1</v>
      </c>
      <c r="H7509" s="5" t="n">
        <v>13.76</v>
      </c>
      <c r="I7509" s="6">
        <f>IF(E7509&gt;=Markov!$B$3,1,0)</f>
        <v/>
      </c>
      <c r="J7509" s="6">
        <f>I7508</f>
        <v/>
      </c>
      <c r="K7509" s="7">
        <f>MAR1!$B$5+MAR1!$C$5*COS(2*PI()*$C7509/365)+MAR1!$D$5*SIN(2*PI()*$C7509/365)</f>
        <v/>
      </c>
      <c r="L7509" s="7">
        <f>MAR1!$B$6+MAR1!$C$6*COS(2*PI()*$C7509/365)+MAR1!$D$6*SIN(2*PI()*$C7509/365)</f>
        <v/>
      </c>
      <c r="M7509" s="7">
        <f>MAR1!$B$7+MAR1!$C$7*COS(2*PI()*$C7509/365)+MAR1!$D$7*SIN(2*PI()*$C7509/365)</f>
        <v/>
      </c>
      <c r="N7509" s="7">
        <f>F7509-K7509</f>
        <v/>
      </c>
      <c r="O7509" s="7">
        <f>G7509-L7509</f>
        <v/>
      </c>
      <c r="P7509" s="7">
        <f>H7509-M7509</f>
        <v/>
      </c>
      <c r="Q7509" s="7">
        <f>IF($I7509=1,(N7509-MAR1!$B$11)/MAR1!$D$11,(N7509-MAR1!$C$11)/MAR1!$E$11)</f>
        <v/>
      </c>
      <c r="R7509" s="7">
        <f>IF($I7509=1,(O7509-MAR1!$B$12)/MAR1!$D$12,(O7509-MAR1!$C$12)/MAR1!$E$12)</f>
        <v/>
      </c>
      <c r="S7509" s="7">
        <f>IF($I7509=1,(P7509-MAR1!$B$13)/MAR1!$D$13,(P7509-MAR1!$C$13)/MAR1!$E$13)</f>
        <v/>
      </c>
    </row>
    <row r="7510">
      <c r="A7510" s="5" t="n">
        <v>7509</v>
      </c>
      <c r="B7510" s="5" t="n">
        <v>21</v>
      </c>
      <c r="C7510" s="5" t="n">
        <v>209</v>
      </c>
      <c r="D7510" s="5" t="n">
        <v>7</v>
      </c>
      <c r="E7510" s="5" t="n">
        <v>0</v>
      </c>
      <c r="F7510" s="5" t="n">
        <v>35.4</v>
      </c>
      <c r="G7510" s="5" t="n">
        <v>28.3</v>
      </c>
      <c r="H7510" s="5" t="n">
        <v>15.5</v>
      </c>
      <c r="I7510" s="6">
        <f>IF(E7510&gt;=Markov!$B$3,1,0)</f>
        <v/>
      </c>
      <c r="J7510" s="6">
        <f>I7509</f>
        <v/>
      </c>
      <c r="K7510" s="7">
        <f>MAR1!$B$5+MAR1!$C$5*COS(2*PI()*$C7510/365)+MAR1!$D$5*SIN(2*PI()*$C7510/365)</f>
        <v/>
      </c>
      <c r="L7510" s="7">
        <f>MAR1!$B$6+MAR1!$C$6*COS(2*PI()*$C7510/365)+MAR1!$D$6*SIN(2*PI()*$C7510/365)</f>
        <v/>
      </c>
      <c r="M7510" s="7">
        <f>MAR1!$B$7+MAR1!$C$7*COS(2*PI()*$C7510/365)+MAR1!$D$7*SIN(2*PI()*$C7510/365)</f>
        <v/>
      </c>
      <c r="N7510" s="7">
        <f>F7510-K7510</f>
        <v/>
      </c>
      <c r="O7510" s="7">
        <f>G7510-L7510</f>
        <v/>
      </c>
      <c r="P7510" s="7">
        <f>H7510-M7510</f>
        <v/>
      </c>
      <c r="Q7510" s="7">
        <f>IF($I7510=1,(N7510-MAR1!$B$11)/MAR1!$D$11,(N7510-MAR1!$C$11)/MAR1!$E$11)</f>
        <v/>
      </c>
      <c r="R7510" s="7">
        <f>IF($I7510=1,(O7510-MAR1!$B$12)/MAR1!$D$12,(O7510-MAR1!$C$12)/MAR1!$E$12)</f>
        <v/>
      </c>
      <c r="S7510" s="7">
        <f>IF($I7510=1,(P7510-MAR1!$B$13)/MAR1!$D$13,(P7510-MAR1!$C$13)/MAR1!$E$13)</f>
        <v/>
      </c>
    </row>
    <row r="7511">
      <c r="A7511" s="5" t="n">
        <v>7510</v>
      </c>
      <c r="B7511" s="5" t="n">
        <v>21</v>
      </c>
      <c r="C7511" s="5" t="n">
        <v>210</v>
      </c>
      <c r="D7511" s="5" t="n">
        <v>7</v>
      </c>
      <c r="E7511" s="5" t="n">
        <v>0</v>
      </c>
      <c r="F7511" s="5" t="n">
        <v>35</v>
      </c>
      <c r="G7511" s="5" t="n">
        <v>25.7</v>
      </c>
      <c r="H7511" s="5" t="n">
        <v>17.4</v>
      </c>
      <c r="I7511" s="6">
        <f>IF(E7511&gt;=Markov!$B$3,1,0)</f>
        <v/>
      </c>
      <c r="J7511" s="6">
        <f>I7510</f>
        <v/>
      </c>
      <c r="K7511" s="7">
        <f>MAR1!$B$5+MAR1!$C$5*COS(2*PI()*$C7511/365)+MAR1!$D$5*SIN(2*PI()*$C7511/365)</f>
        <v/>
      </c>
      <c r="L7511" s="7">
        <f>MAR1!$B$6+MAR1!$C$6*COS(2*PI()*$C7511/365)+MAR1!$D$6*SIN(2*PI()*$C7511/365)</f>
        <v/>
      </c>
      <c r="M7511" s="7">
        <f>MAR1!$B$7+MAR1!$C$7*COS(2*PI()*$C7511/365)+MAR1!$D$7*SIN(2*PI()*$C7511/365)</f>
        <v/>
      </c>
      <c r="N7511" s="7">
        <f>F7511-K7511</f>
        <v/>
      </c>
      <c r="O7511" s="7">
        <f>G7511-L7511</f>
        <v/>
      </c>
      <c r="P7511" s="7">
        <f>H7511-M7511</f>
        <v/>
      </c>
      <c r="Q7511" s="7">
        <f>IF($I7511=1,(N7511-MAR1!$B$11)/MAR1!$D$11,(N7511-MAR1!$C$11)/MAR1!$E$11)</f>
        <v/>
      </c>
      <c r="R7511" s="7">
        <f>IF($I7511=1,(O7511-MAR1!$B$12)/MAR1!$D$12,(O7511-MAR1!$C$12)/MAR1!$E$12)</f>
        <v/>
      </c>
      <c r="S7511" s="7">
        <f>IF($I7511=1,(P7511-MAR1!$B$13)/MAR1!$D$13,(P7511-MAR1!$C$13)/MAR1!$E$13)</f>
        <v/>
      </c>
    </row>
    <row r="7512">
      <c r="A7512" s="5" t="n">
        <v>7511</v>
      </c>
      <c r="B7512" s="5" t="n">
        <v>21</v>
      </c>
      <c r="C7512" s="5" t="n">
        <v>211</v>
      </c>
      <c r="D7512" s="5" t="n">
        <v>7</v>
      </c>
      <c r="E7512" s="5" t="n">
        <v>1.8</v>
      </c>
      <c r="F7512" s="5" t="n">
        <v>31.3</v>
      </c>
      <c r="G7512" s="5" t="n">
        <v>26.6</v>
      </c>
      <c r="H7512" s="5" t="n">
        <v>15.02</v>
      </c>
      <c r="I7512" s="6">
        <f>IF(E7512&gt;=Markov!$B$3,1,0)</f>
        <v/>
      </c>
      <c r="J7512" s="6">
        <f>I7511</f>
        <v/>
      </c>
      <c r="K7512" s="7">
        <f>MAR1!$B$5+MAR1!$C$5*COS(2*PI()*$C7512/365)+MAR1!$D$5*SIN(2*PI()*$C7512/365)</f>
        <v/>
      </c>
      <c r="L7512" s="7">
        <f>MAR1!$B$6+MAR1!$C$6*COS(2*PI()*$C7512/365)+MAR1!$D$6*SIN(2*PI()*$C7512/365)</f>
        <v/>
      </c>
      <c r="M7512" s="7">
        <f>MAR1!$B$7+MAR1!$C$7*COS(2*PI()*$C7512/365)+MAR1!$D$7*SIN(2*PI()*$C7512/365)</f>
        <v/>
      </c>
      <c r="N7512" s="7">
        <f>F7512-K7512</f>
        <v/>
      </c>
      <c r="O7512" s="7">
        <f>G7512-L7512</f>
        <v/>
      </c>
      <c r="P7512" s="7">
        <f>H7512-M7512</f>
        <v/>
      </c>
      <c r="Q7512" s="7">
        <f>IF($I7512=1,(N7512-MAR1!$B$11)/MAR1!$D$11,(N7512-MAR1!$C$11)/MAR1!$E$11)</f>
        <v/>
      </c>
      <c r="R7512" s="7">
        <f>IF($I7512=1,(O7512-MAR1!$B$12)/MAR1!$D$12,(O7512-MAR1!$C$12)/MAR1!$E$12)</f>
        <v/>
      </c>
      <c r="S7512" s="7">
        <f>IF($I7512=1,(P7512-MAR1!$B$13)/MAR1!$D$13,(P7512-MAR1!$C$13)/MAR1!$E$13)</f>
        <v/>
      </c>
    </row>
    <row r="7513">
      <c r="A7513" s="5" t="n">
        <v>7512</v>
      </c>
      <c r="B7513" s="5" t="n">
        <v>21</v>
      </c>
      <c r="C7513" s="5" t="n">
        <v>212</v>
      </c>
      <c r="D7513" s="5" t="n">
        <v>7</v>
      </c>
      <c r="E7513" s="5" t="n">
        <v>27.7</v>
      </c>
      <c r="F7513" s="5" t="n">
        <v>33.6</v>
      </c>
      <c r="G7513" s="5" t="n">
        <v>26.7</v>
      </c>
      <c r="H7513" s="5" t="n">
        <v>8.43</v>
      </c>
      <c r="I7513" s="6">
        <f>IF(E7513&gt;=Markov!$B$3,1,0)</f>
        <v/>
      </c>
      <c r="J7513" s="6">
        <f>I7512</f>
        <v/>
      </c>
      <c r="K7513" s="7">
        <f>MAR1!$B$5+MAR1!$C$5*COS(2*PI()*$C7513/365)+MAR1!$D$5*SIN(2*PI()*$C7513/365)</f>
        <v/>
      </c>
      <c r="L7513" s="7">
        <f>MAR1!$B$6+MAR1!$C$6*COS(2*PI()*$C7513/365)+MAR1!$D$6*SIN(2*PI()*$C7513/365)</f>
        <v/>
      </c>
      <c r="M7513" s="7">
        <f>MAR1!$B$7+MAR1!$C$7*COS(2*PI()*$C7513/365)+MAR1!$D$7*SIN(2*PI()*$C7513/365)</f>
        <v/>
      </c>
      <c r="N7513" s="7">
        <f>F7513-K7513</f>
        <v/>
      </c>
      <c r="O7513" s="7">
        <f>G7513-L7513</f>
        <v/>
      </c>
      <c r="P7513" s="7">
        <f>H7513-M7513</f>
        <v/>
      </c>
      <c r="Q7513" s="7">
        <f>IF($I7513=1,(N7513-MAR1!$B$11)/MAR1!$D$11,(N7513-MAR1!$C$11)/MAR1!$E$11)</f>
        <v/>
      </c>
      <c r="R7513" s="7">
        <f>IF($I7513=1,(O7513-MAR1!$B$12)/MAR1!$D$12,(O7513-MAR1!$C$12)/MAR1!$E$12)</f>
        <v/>
      </c>
      <c r="S7513" s="7">
        <f>IF($I7513=1,(P7513-MAR1!$B$13)/MAR1!$D$13,(P7513-MAR1!$C$13)/MAR1!$E$13)</f>
        <v/>
      </c>
    </row>
    <row r="7514">
      <c r="A7514" s="5" t="n">
        <v>7513</v>
      </c>
      <c r="B7514" s="5" t="n">
        <v>21</v>
      </c>
      <c r="C7514" s="5" t="n">
        <v>213</v>
      </c>
      <c r="D7514" s="5" t="n">
        <v>8</v>
      </c>
      <c r="E7514" s="5" t="n">
        <v>59.1</v>
      </c>
      <c r="F7514" s="5" t="n">
        <v>31.9</v>
      </c>
      <c r="G7514" s="5" t="n">
        <v>26.1</v>
      </c>
      <c r="H7514" s="5" t="n">
        <v>12.67</v>
      </c>
      <c r="I7514" s="6">
        <f>IF(E7514&gt;=Markov!$B$3,1,0)</f>
        <v/>
      </c>
      <c r="J7514" s="6">
        <f>I7513</f>
        <v/>
      </c>
      <c r="K7514" s="7">
        <f>MAR1!$B$5+MAR1!$C$5*COS(2*PI()*$C7514/365)+MAR1!$D$5*SIN(2*PI()*$C7514/365)</f>
        <v/>
      </c>
      <c r="L7514" s="7">
        <f>MAR1!$B$6+MAR1!$C$6*COS(2*PI()*$C7514/365)+MAR1!$D$6*SIN(2*PI()*$C7514/365)</f>
        <v/>
      </c>
      <c r="M7514" s="7">
        <f>MAR1!$B$7+MAR1!$C$7*COS(2*PI()*$C7514/365)+MAR1!$D$7*SIN(2*PI()*$C7514/365)</f>
        <v/>
      </c>
      <c r="N7514" s="7">
        <f>F7514-K7514</f>
        <v/>
      </c>
      <c r="O7514" s="7">
        <f>G7514-L7514</f>
        <v/>
      </c>
      <c r="P7514" s="7">
        <f>H7514-M7514</f>
        <v/>
      </c>
      <c r="Q7514" s="7">
        <f>IF($I7514=1,(N7514-MAR1!$B$11)/MAR1!$D$11,(N7514-MAR1!$C$11)/MAR1!$E$11)</f>
        <v/>
      </c>
      <c r="R7514" s="7">
        <f>IF($I7514=1,(O7514-MAR1!$B$12)/MAR1!$D$12,(O7514-MAR1!$C$12)/MAR1!$E$12)</f>
        <v/>
      </c>
      <c r="S7514" s="7">
        <f>IF($I7514=1,(P7514-MAR1!$B$13)/MAR1!$D$13,(P7514-MAR1!$C$13)/MAR1!$E$13)</f>
        <v/>
      </c>
    </row>
    <row r="7515">
      <c r="A7515" s="5" t="n">
        <v>7514</v>
      </c>
      <c r="B7515" s="5" t="n">
        <v>21</v>
      </c>
      <c r="C7515" s="5" t="n">
        <v>214</v>
      </c>
      <c r="D7515" s="5" t="n">
        <v>8</v>
      </c>
      <c r="E7515" s="5" t="n">
        <v>0.1</v>
      </c>
      <c r="F7515" s="5" t="n">
        <v>31.6</v>
      </c>
      <c r="G7515" s="5" t="n">
        <v>27.2</v>
      </c>
      <c r="H7515" s="5" t="n">
        <v>17.07</v>
      </c>
      <c r="I7515" s="6">
        <f>IF(E7515&gt;=Markov!$B$3,1,0)</f>
        <v/>
      </c>
      <c r="J7515" s="6">
        <f>I7514</f>
        <v/>
      </c>
      <c r="K7515" s="7">
        <f>MAR1!$B$5+MAR1!$C$5*COS(2*PI()*$C7515/365)+MAR1!$D$5*SIN(2*PI()*$C7515/365)</f>
        <v/>
      </c>
      <c r="L7515" s="7">
        <f>MAR1!$B$6+MAR1!$C$6*COS(2*PI()*$C7515/365)+MAR1!$D$6*SIN(2*PI()*$C7515/365)</f>
        <v/>
      </c>
      <c r="M7515" s="7">
        <f>MAR1!$B$7+MAR1!$C$7*COS(2*PI()*$C7515/365)+MAR1!$D$7*SIN(2*PI()*$C7515/365)</f>
        <v/>
      </c>
      <c r="N7515" s="7">
        <f>F7515-K7515</f>
        <v/>
      </c>
      <c r="O7515" s="7">
        <f>G7515-L7515</f>
        <v/>
      </c>
      <c r="P7515" s="7">
        <f>H7515-M7515</f>
        <v/>
      </c>
      <c r="Q7515" s="7">
        <f>IF($I7515=1,(N7515-MAR1!$B$11)/MAR1!$D$11,(N7515-MAR1!$C$11)/MAR1!$E$11)</f>
        <v/>
      </c>
      <c r="R7515" s="7">
        <f>IF($I7515=1,(O7515-MAR1!$B$12)/MAR1!$D$12,(O7515-MAR1!$C$12)/MAR1!$E$12)</f>
        <v/>
      </c>
      <c r="S7515" s="7">
        <f>IF($I7515=1,(P7515-MAR1!$B$13)/MAR1!$D$13,(P7515-MAR1!$C$13)/MAR1!$E$13)</f>
        <v/>
      </c>
    </row>
    <row r="7516">
      <c r="A7516" s="5" t="n">
        <v>7515</v>
      </c>
      <c r="B7516" s="5" t="n">
        <v>21</v>
      </c>
      <c r="C7516" s="5" t="n">
        <v>215</v>
      </c>
      <c r="D7516" s="5" t="n">
        <v>8</v>
      </c>
      <c r="E7516" s="5" t="n">
        <v>1.2</v>
      </c>
      <c r="F7516" s="5" t="n">
        <v>30.6</v>
      </c>
      <c r="G7516" s="5" t="n">
        <v>26.8</v>
      </c>
      <c r="H7516" s="5" t="n">
        <v>15.51</v>
      </c>
      <c r="I7516" s="6">
        <f>IF(E7516&gt;=Markov!$B$3,1,0)</f>
        <v/>
      </c>
      <c r="J7516" s="6">
        <f>I7515</f>
        <v/>
      </c>
      <c r="K7516" s="7">
        <f>MAR1!$B$5+MAR1!$C$5*COS(2*PI()*$C7516/365)+MAR1!$D$5*SIN(2*PI()*$C7516/365)</f>
        <v/>
      </c>
      <c r="L7516" s="7">
        <f>MAR1!$B$6+MAR1!$C$6*COS(2*PI()*$C7516/365)+MAR1!$D$6*SIN(2*PI()*$C7516/365)</f>
        <v/>
      </c>
      <c r="M7516" s="7">
        <f>MAR1!$B$7+MAR1!$C$7*COS(2*PI()*$C7516/365)+MAR1!$D$7*SIN(2*PI()*$C7516/365)</f>
        <v/>
      </c>
      <c r="N7516" s="7">
        <f>F7516-K7516</f>
        <v/>
      </c>
      <c r="O7516" s="7">
        <f>G7516-L7516</f>
        <v/>
      </c>
      <c r="P7516" s="7">
        <f>H7516-M7516</f>
        <v/>
      </c>
      <c r="Q7516" s="7">
        <f>IF($I7516=1,(N7516-MAR1!$B$11)/MAR1!$D$11,(N7516-MAR1!$C$11)/MAR1!$E$11)</f>
        <v/>
      </c>
      <c r="R7516" s="7">
        <f>IF($I7516=1,(O7516-MAR1!$B$12)/MAR1!$D$12,(O7516-MAR1!$C$12)/MAR1!$E$12)</f>
        <v/>
      </c>
      <c r="S7516" s="7">
        <f>IF($I7516=1,(P7516-MAR1!$B$13)/MAR1!$D$13,(P7516-MAR1!$C$13)/MAR1!$E$13)</f>
        <v/>
      </c>
    </row>
    <row r="7517">
      <c r="A7517" s="5" t="n">
        <v>7516</v>
      </c>
      <c r="B7517" s="5" t="n">
        <v>21</v>
      </c>
      <c r="C7517" s="5" t="n">
        <v>216</v>
      </c>
      <c r="D7517" s="5" t="n">
        <v>8</v>
      </c>
      <c r="E7517" s="5" t="n">
        <v>11</v>
      </c>
      <c r="F7517" s="5" t="n">
        <v>31.9</v>
      </c>
      <c r="G7517" s="5" t="n">
        <v>25.5</v>
      </c>
      <c r="H7517" s="5" t="n">
        <v>17.01</v>
      </c>
      <c r="I7517" s="6">
        <f>IF(E7517&gt;=Markov!$B$3,1,0)</f>
        <v/>
      </c>
      <c r="J7517" s="6">
        <f>I7516</f>
        <v/>
      </c>
      <c r="K7517" s="7">
        <f>MAR1!$B$5+MAR1!$C$5*COS(2*PI()*$C7517/365)+MAR1!$D$5*SIN(2*PI()*$C7517/365)</f>
        <v/>
      </c>
      <c r="L7517" s="7">
        <f>MAR1!$B$6+MAR1!$C$6*COS(2*PI()*$C7517/365)+MAR1!$D$6*SIN(2*PI()*$C7517/365)</f>
        <v/>
      </c>
      <c r="M7517" s="7">
        <f>MAR1!$B$7+MAR1!$C$7*COS(2*PI()*$C7517/365)+MAR1!$D$7*SIN(2*PI()*$C7517/365)</f>
        <v/>
      </c>
      <c r="N7517" s="7">
        <f>F7517-K7517</f>
        <v/>
      </c>
      <c r="O7517" s="7">
        <f>G7517-L7517</f>
        <v/>
      </c>
      <c r="P7517" s="7">
        <f>H7517-M7517</f>
        <v/>
      </c>
      <c r="Q7517" s="7">
        <f>IF($I7517=1,(N7517-MAR1!$B$11)/MAR1!$D$11,(N7517-MAR1!$C$11)/MAR1!$E$11)</f>
        <v/>
      </c>
      <c r="R7517" s="7">
        <f>IF($I7517=1,(O7517-MAR1!$B$12)/MAR1!$D$12,(O7517-MAR1!$C$12)/MAR1!$E$12)</f>
        <v/>
      </c>
      <c r="S7517" s="7">
        <f>IF($I7517=1,(P7517-MAR1!$B$13)/MAR1!$D$13,(P7517-MAR1!$C$13)/MAR1!$E$13)</f>
        <v/>
      </c>
    </row>
    <row r="7518">
      <c r="A7518" s="5" t="n">
        <v>7517</v>
      </c>
      <c r="B7518" s="5" t="n">
        <v>21</v>
      </c>
      <c r="C7518" s="5" t="n">
        <v>217</v>
      </c>
      <c r="D7518" s="5" t="n">
        <v>8</v>
      </c>
      <c r="E7518" s="5" t="n">
        <v>0</v>
      </c>
      <c r="F7518" s="5" t="n">
        <v>34.9</v>
      </c>
      <c r="G7518" s="5" t="n">
        <v>26.1</v>
      </c>
      <c r="H7518" s="5" t="n">
        <v>21.41</v>
      </c>
      <c r="I7518" s="6">
        <f>IF(E7518&gt;=Markov!$B$3,1,0)</f>
        <v/>
      </c>
      <c r="J7518" s="6">
        <f>I7517</f>
        <v/>
      </c>
      <c r="K7518" s="7">
        <f>MAR1!$B$5+MAR1!$C$5*COS(2*PI()*$C7518/365)+MAR1!$D$5*SIN(2*PI()*$C7518/365)</f>
        <v/>
      </c>
      <c r="L7518" s="7">
        <f>MAR1!$B$6+MAR1!$C$6*COS(2*PI()*$C7518/365)+MAR1!$D$6*SIN(2*PI()*$C7518/365)</f>
        <v/>
      </c>
      <c r="M7518" s="7">
        <f>MAR1!$B$7+MAR1!$C$7*COS(2*PI()*$C7518/365)+MAR1!$D$7*SIN(2*PI()*$C7518/365)</f>
        <v/>
      </c>
      <c r="N7518" s="7">
        <f>F7518-K7518</f>
        <v/>
      </c>
      <c r="O7518" s="7">
        <f>G7518-L7518</f>
        <v/>
      </c>
      <c r="P7518" s="7">
        <f>H7518-M7518</f>
        <v/>
      </c>
      <c r="Q7518" s="7">
        <f>IF($I7518=1,(N7518-MAR1!$B$11)/MAR1!$D$11,(N7518-MAR1!$C$11)/MAR1!$E$11)</f>
        <v/>
      </c>
      <c r="R7518" s="7">
        <f>IF($I7518=1,(O7518-MAR1!$B$12)/MAR1!$D$12,(O7518-MAR1!$C$12)/MAR1!$E$12)</f>
        <v/>
      </c>
      <c r="S7518" s="7">
        <f>IF($I7518=1,(P7518-MAR1!$B$13)/MAR1!$D$13,(P7518-MAR1!$C$13)/MAR1!$E$13)</f>
        <v/>
      </c>
    </row>
    <row r="7519">
      <c r="A7519" s="5" t="n">
        <v>7518</v>
      </c>
      <c r="B7519" s="5" t="n">
        <v>21</v>
      </c>
      <c r="C7519" s="5" t="n">
        <v>218</v>
      </c>
      <c r="D7519" s="5" t="n">
        <v>8</v>
      </c>
      <c r="E7519" s="5" t="n">
        <v>0</v>
      </c>
      <c r="F7519" s="5" t="n">
        <v>32.7</v>
      </c>
      <c r="G7519" s="5" t="n">
        <v>25.6</v>
      </c>
      <c r="H7519" s="5" t="n">
        <v>13.82</v>
      </c>
      <c r="I7519" s="6">
        <f>IF(E7519&gt;=Markov!$B$3,1,0)</f>
        <v/>
      </c>
      <c r="J7519" s="6">
        <f>I7518</f>
        <v/>
      </c>
      <c r="K7519" s="7">
        <f>MAR1!$B$5+MAR1!$C$5*COS(2*PI()*$C7519/365)+MAR1!$D$5*SIN(2*PI()*$C7519/365)</f>
        <v/>
      </c>
      <c r="L7519" s="7">
        <f>MAR1!$B$6+MAR1!$C$6*COS(2*PI()*$C7519/365)+MAR1!$D$6*SIN(2*PI()*$C7519/365)</f>
        <v/>
      </c>
      <c r="M7519" s="7">
        <f>MAR1!$B$7+MAR1!$C$7*COS(2*PI()*$C7519/365)+MAR1!$D$7*SIN(2*PI()*$C7519/365)</f>
        <v/>
      </c>
      <c r="N7519" s="7">
        <f>F7519-K7519</f>
        <v/>
      </c>
      <c r="O7519" s="7">
        <f>G7519-L7519</f>
        <v/>
      </c>
      <c r="P7519" s="7">
        <f>H7519-M7519</f>
        <v/>
      </c>
      <c r="Q7519" s="7">
        <f>IF($I7519=1,(N7519-MAR1!$B$11)/MAR1!$D$11,(N7519-MAR1!$C$11)/MAR1!$E$11)</f>
        <v/>
      </c>
      <c r="R7519" s="7">
        <f>IF($I7519=1,(O7519-MAR1!$B$12)/MAR1!$D$12,(O7519-MAR1!$C$12)/MAR1!$E$12)</f>
        <v/>
      </c>
      <c r="S7519" s="7">
        <f>IF($I7519=1,(P7519-MAR1!$B$13)/MAR1!$D$13,(P7519-MAR1!$C$13)/MAR1!$E$13)</f>
        <v/>
      </c>
    </row>
    <row r="7520">
      <c r="A7520" s="5" t="n">
        <v>7519</v>
      </c>
      <c r="B7520" s="5" t="n">
        <v>21</v>
      </c>
      <c r="C7520" s="5" t="n">
        <v>219</v>
      </c>
      <c r="D7520" s="5" t="n">
        <v>8</v>
      </c>
      <c r="E7520" s="5" t="n">
        <v>3.4</v>
      </c>
      <c r="F7520" s="5" t="n">
        <v>30.9</v>
      </c>
      <c r="G7520" s="5" t="n">
        <v>25.2</v>
      </c>
      <c r="H7520" s="5" t="n">
        <v>8.51</v>
      </c>
      <c r="I7520" s="6">
        <f>IF(E7520&gt;=Markov!$B$3,1,0)</f>
        <v/>
      </c>
      <c r="J7520" s="6">
        <f>I7519</f>
        <v/>
      </c>
      <c r="K7520" s="7">
        <f>MAR1!$B$5+MAR1!$C$5*COS(2*PI()*$C7520/365)+MAR1!$D$5*SIN(2*PI()*$C7520/365)</f>
        <v/>
      </c>
      <c r="L7520" s="7">
        <f>MAR1!$B$6+MAR1!$C$6*COS(2*PI()*$C7520/365)+MAR1!$D$6*SIN(2*PI()*$C7520/365)</f>
        <v/>
      </c>
      <c r="M7520" s="7">
        <f>MAR1!$B$7+MAR1!$C$7*COS(2*PI()*$C7520/365)+MAR1!$D$7*SIN(2*PI()*$C7520/365)</f>
        <v/>
      </c>
      <c r="N7520" s="7">
        <f>F7520-K7520</f>
        <v/>
      </c>
      <c r="O7520" s="7">
        <f>G7520-L7520</f>
        <v/>
      </c>
      <c r="P7520" s="7">
        <f>H7520-M7520</f>
        <v/>
      </c>
      <c r="Q7520" s="7">
        <f>IF($I7520=1,(N7520-MAR1!$B$11)/MAR1!$D$11,(N7520-MAR1!$C$11)/MAR1!$E$11)</f>
        <v/>
      </c>
      <c r="R7520" s="7">
        <f>IF($I7520=1,(O7520-MAR1!$B$12)/MAR1!$D$12,(O7520-MAR1!$C$12)/MAR1!$E$12)</f>
        <v/>
      </c>
      <c r="S7520" s="7">
        <f>IF($I7520=1,(P7520-MAR1!$B$13)/MAR1!$D$13,(P7520-MAR1!$C$13)/MAR1!$E$13)</f>
        <v/>
      </c>
    </row>
    <row r="7521">
      <c r="A7521" s="5" t="n">
        <v>7520</v>
      </c>
      <c r="B7521" s="5" t="n">
        <v>21</v>
      </c>
      <c r="C7521" s="5" t="n">
        <v>220</v>
      </c>
      <c r="D7521" s="5" t="n">
        <v>8</v>
      </c>
      <c r="E7521" s="5" t="n">
        <v>21.4</v>
      </c>
      <c r="F7521" s="5" t="n">
        <v>32</v>
      </c>
      <c r="G7521" s="5" t="n">
        <v>26.2</v>
      </c>
      <c r="H7521" s="5" t="n">
        <v>8.23</v>
      </c>
      <c r="I7521" s="6">
        <f>IF(E7521&gt;=Markov!$B$3,1,0)</f>
        <v/>
      </c>
      <c r="J7521" s="6">
        <f>I7520</f>
        <v/>
      </c>
      <c r="K7521" s="7">
        <f>MAR1!$B$5+MAR1!$C$5*COS(2*PI()*$C7521/365)+MAR1!$D$5*SIN(2*PI()*$C7521/365)</f>
        <v/>
      </c>
      <c r="L7521" s="7">
        <f>MAR1!$B$6+MAR1!$C$6*COS(2*PI()*$C7521/365)+MAR1!$D$6*SIN(2*PI()*$C7521/365)</f>
        <v/>
      </c>
      <c r="M7521" s="7">
        <f>MAR1!$B$7+MAR1!$C$7*COS(2*PI()*$C7521/365)+MAR1!$D$7*SIN(2*PI()*$C7521/365)</f>
        <v/>
      </c>
      <c r="N7521" s="7">
        <f>F7521-K7521</f>
        <v/>
      </c>
      <c r="O7521" s="7">
        <f>G7521-L7521</f>
        <v/>
      </c>
      <c r="P7521" s="7">
        <f>H7521-M7521</f>
        <v/>
      </c>
      <c r="Q7521" s="7">
        <f>IF($I7521=1,(N7521-MAR1!$B$11)/MAR1!$D$11,(N7521-MAR1!$C$11)/MAR1!$E$11)</f>
        <v/>
      </c>
      <c r="R7521" s="7">
        <f>IF($I7521=1,(O7521-MAR1!$B$12)/MAR1!$D$12,(O7521-MAR1!$C$12)/MAR1!$E$12)</f>
        <v/>
      </c>
      <c r="S7521" s="7">
        <f>IF($I7521=1,(P7521-MAR1!$B$13)/MAR1!$D$13,(P7521-MAR1!$C$13)/MAR1!$E$13)</f>
        <v/>
      </c>
    </row>
    <row r="7522">
      <c r="A7522" s="5" t="n">
        <v>7521</v>
      </c>
      <c r="B7522" s="5" t="n">
        <v>21</v>
      </c>
      <c r="C7522" s="5" t="n">
        <v>221</v>
      </c>
      <c r="D7522" s="5" t="n">
        <v>8</v>
      </c>
      <c r="E7522" s="5" t="n">
        <v>4.7</v>
      </c>
      <c r="F7522" s="5" t="n">
        <v>29.2</v>
      </c>
      <c r="G7522" s="5" t="n">
        <v>25</v>
      </c>
      <c r="H7522" s="5" t="n">
        <v>7.69</v>
      </c>
      <c r="I7522" s="6">
        <f>IF(E7522&gt;=Markov!$B$3,1,0)</f>
        <v/>
      </c>
      <c r="J7522" s="6">
        <f>I7521</f>
        <v/>
      </c>
      <c r="K7522" s="7">
        <f>MAR1!$B$5+MAR1!$C$5*COS(2*PI()*$C7522/365)+MAR1!$D$5*SIN(2*PI()*$C7522/365)</f>
        <v/>
      </c>
      <c r="L7522" s="7">
        <f>MAR1!$B$6+MAR1!$C$6*COS(2*PI()*$C7522/365)+MAR1!$D$6*SIN(2*PI()*$C7522/365)</f>
        <v/>
      </c>
      <c r="M7522" s="7">
        <f>MAR1!$B$7+MAR1!$C$7*COS(2*PI()*$C7522/365)+MAR1!$D$7*SIN(2*PI()*$C7522/365)</f>
        <v/>
      </c>
      <c r="N7522" s="7">
        <f>F7522-K7522</f>
        <v/>
      </c>
      <c r="O7522" s="7">
        <f>G7522-L7522</f>
        <v/>
      </c>
      <c r="P7522" s="7">
        <f>H7522-M7522</f>
        <v/>
      </c>
      <c r="Q7522" s="7">
        <f>IF($I7522=1,(N7522-MAR1!$B$11)/MAR1!$D$11,(N7522-MAR1!$C$11)/MAR1!$E$11)</f>
        <v/>
      </c>
      <c r="R7522" s="7">
        <f>IF($I7522=1,(O7522-MAR1!$B$12)/MAR1!$D$12,(O7522-MAR1!$C$12)/MAR1!$E$12)</f>
        <v/>
      </c>
      <c r="S7522" s="7">
        <f>IF($I7522=1,(P7522-MAR1!$B$13)/MAR1!$D$13,(P7522-MAR1!$C$13)/MAR1!$E$13)</f>
        <v/>
      </c>
    </row>
    <row r="7523">
      <c r="A7523" s="5" t="n">
        <v>7522</v>
      </c>
      <c r="B7523" s="5" t="n">
        <v>21</v>
      </c>
      <c r="C7523" s="5" t="n">
        <v>222</v>
      </c>
      <c r="D7523" s="5" t="n">
        <v>8</v>
      </c>
      <c r="E7523" s="5" t="n">
        <v>0</v>
      </c>
      <c r="F7523" s="5" t="n">
        <v>32.3</v>
      </c>
      <c r="G7523" s="5" t="n">
        <v>26.1</v>
      </c>
      <c r="H7523" s="5" t="n">
        <v>15.32</v>
      </c>
      <c r="I7523" s="6">
        <f>IF(E7523&gt;=Markov!$B$3,1,0)</f>
        <v/>
      </c>
      <c r="J7523" s="6">
        <f>I7522</f>
        <v/>
      </c>
      <c r="K7523" s="7">
        <f>MAR1!$B$5+MAR1!$C$5*COS(2*PI()*$C7523/365)+MAR1!$D$5*SIN(2*PI()*$C7523/365)</f>
        <v/>
      </c>
      <c r="L7523" s="7">
        <f>MAR1!$B$6+MAR1!$C$6*COS(2*PI()*$C7523/365)+MAR1!$D$6*SIN(2*PI()*$C7523/365)</f>
        <v/>
      </c>
      <c r="M7523" s="7">
        <f>MAR1!$B$7+MAR1!$C$7*COS(2*PI()*$C7523/365)+MAR1!$D$7*SIN(2*PI()*$C7523/365)</f>
        <v/>
      </c>
      <c r="N7523" s="7">
        <f>F7523-K7523</f>
        <v/>
      </c>
      <c r="O7523" s="7">
        <f>G7523-L7523</f>
        <v/>
      </c>
      <c r="P7523" s="7">
        <f>H7523-M7523</f>
        <v/>
      </c>
      <c r="Q7523" s="7">
        <f>IF($I7523=1,(N7523-MAR1!$B$11)/MAR1!$D$11,(N7523-MAR1!$C$11)/MAR1!$E$11)</f>
        <v/>
      </c>
      <c r="R7523" s="7">
        <f>IF($I7523=1,(O7523-MAR1!$B$12)/MAR1!$D$12,(O7523-MAR1!$C$12)/MAR1!$E$12)</f>
        <v/>
      </c>
      <c r="S7523" s="7">
        <f>IF($I7523=1,(P7523-MAR1!$B$13)/MAR1!$D$13,(P7523-MAR1!$C$13)/MAR1!$E$13)</f>
        <v/>
      </c>
    </row>
    <row r="7524">
      <c r="A7524" s="5" t="n">
        <v>7523</v>
      </c>
      <c r="B7524" s="5" t="n">
        <v>21</v>
      </c>
      <c r="C7524" s="5" t="n">
        <v>223</v>
      </c>
      <c r="D7524" s="5" t="n">
        <v>8</v>
      </c>
      <c r="E7524" s="5" t="n">
        <v>9.800000000000001</v>
      </c>
      <c r="F7524" s="5" t="n">
        <v>27.1</v>
      </c>
      <c r="G7524" s="5" t="n">
        <v>22.1</v>
      </c>
      <c r="H7524" s="5" t="n">
        <v>5.9</v>
      </c>
      <c r="I7524" s="6">
        <f>IF(E7524&gt;=Markov!$B$3,1,0)</f>
        <v/>
      </c>
      <c r="J7524" s="6">
        <f>I7523</f>
        <v/>
      </c>
      <c r="K7524" s="7">
        <f>MAR1!$B$5+MAR1!$C$5*COS(2*PI()*$C7524/365)+MAR1!$D$5*SIN(2*PI()*$C7524/365)</f>
        <v/>
      </c>
      <c r="L7524" s="7">
        <f>MAR1!$B$6+MAR1!$C$6*COS(2*PI()*$C7524/365)+MAR1!$D$6*SIN(2*PI()*$C7524/365)</f>
        <v/>
      </c>
      <c r="M7524" s="7">
        <f>MAR1!$B$7+MAR1!$C$7*COS(2*PI()*$C7524/365)+MAR1!$D$7*SIN(2*PI()*$C7524/365)</f>
        <v/>
      </c>
      <c r="N7524" s="7">
        <f>F7524-K7524</f>
        <v/>
      </c>
      <c r="O7524" s="7">
        <f>G7524-L7524</f>
        <v/>
      </c>
      <c r="P7524" s="7">
        <f>H7524-M7524</f>
        <v/>
      </c>
      <c r="Q7524" s="7">
        <f>IF($I7524=1,(N7524-MAR1!$B$11)/MAR1!$D$11,(N7524-MAR1!$C$11)/MAR1!$E$11)</f>
        <v/>
      </c>
      <c r="R7524" s="7">
        <f>IF($I7524=1,(O7524-MAR1!$B$12)/MAR1!$D$12,(O7524-MAR1!$C$12)/MAR1!$E$12)</f>
        <v/>
      </c>
      <c r="S7524" s="7">
        <f>IF($I7524=1,(P7524-MAR1!$B$13)/MAR1!$D$13,(P7524-MAR1!$C$13)/MAR1!$E$13)</f>
        <v/>
      </c>
    </row>
    <row r="7525">
      <c r="A7525" s="5" t="n">
        <v>7524</v>
      </c>
      <c r="B7525" s="5" t="n">
        <v>21</v>
      </c>
      <c r="C7525" s="5" t="n">
        <v>224</v>
      </c>
      <c r="D7525" s="5" t="n">
        <v>8</v>
      </c>
      <c r="E7525" s="5" t="n">
        <v>2.3</v>
      </c>
      <c r="F7525" s="5" t="n">
        <v>30.7</v>
      </c>
      <c r="G7525" s="5" t="n">
        <v>23.1</v>
      </c>
      <c r="H7525" s="5" t="n">
        <v>11.8</v>
      </c>
      <c r="I7525" s="6">
        <f>IF(E7525&gt;=Markov!$B$3,1,0)</f>
        <v/>
      </c>
      <c r="J7525" s="6">
        <f>I7524</f>
        <v/>
      </c>
      <c r="K7525" s="7">
        <f>MAR1!$B$5+MAR1!$C$5*COS(2*PI()*$C7525/365)+MAR1!$D$5*SIN(2*PI()*$C7525/365)</f>
        <v/>
      </c>
      <c r="L7525" s="7">
        <f>MAR1!$B$6+MAR1!$C$6*COS(2*PI()*$C7525/365)+MAR1!$D$6*SIN(2*PI()*$C7525/365)</f>
        <v/>
      </c>
      <c r="M7525" s="7">
        <f>MAR1!$B$7+MAR1!$C$7*COS(2*PI()*$C7525/365)+MAR1!$D$7*SIN(2*PI()*$C7525/365)</f>
        <v/>
      </c>
      <c r="N7525" s="7">
        <f>F7525-K7525</f>
        <v/>
      </c>
      <c r="O7525" s="7">
        <f>G7525-L7525</f>
        <v/>
      </c>
      <c r="P7525" s="7">
        <f>H7525-M7525</f>
        <v/>
      </c>
      <c r="Q7525" s="7">
        <f>IF($I7525=1,(N7525-MAR1!$B$11)/MAR1!$D$11,(N7525-MAR1!$C$11)/MAR1!$E$11)</f>
        <v/>
      </c>
      <c r="R7525" s="7">
        <f>IF($I7525=1,(O7525-MAR1!$B$12)/MAR1!$D$12,(O7525-MAR1!$C$12)/MAR1!$E$12)</f>
        <v/>
      </c>
      <c r="S7525" s="7">
        <f>IF($I7525=1,(P7525-MAR1!$B$13)/MAR1!$D$13,(P7525-MAR1!$C$13)/MAR1!$E$13)</f>
        <v/>
      </c>
    </row>
    <row r="7526">
      <c r="A7526" s="5" t="n">
        <v>7525</v>
      </c>
      <c r="B7526" s="5" t="n">
        <v>21</v>
      </c>
      <c r="C7526" s="5" t="n">
        <v>225</v>
      </c>
      <c r="D7526" s="5" t="n">
        <v>8</v>
      </c>
      <c r="E7526" s="5" t="n">
        <v>9</v>
      </c>
      <c r="F7526" s="5" t="n">
        <v>30</v>
      </c>
      <c r="G7526" s="5" t="n">
        <v>21.7</v>
      </c>
      <c r="H7526" s="5" t="n">
        <v>12.97</v>
      </c>
      <c r="I7526" s="6">
        <f>IF(E7526&gt;=Markov!$B$3,1,0)</f>
        <v/>
      </c>
      <c r="J7526" s="6">
        <f>I7525</f>
        <v/>
      </c>
      <c r="K7526" s="7">
        <f>MAR1!$B$5+MAR1!$C$5*COS(2*PI()*$C7526/365)+MAR1!$D$5*SIN(2*PI()*$C7526/365)</f>
        <v/>
      </c>
      <c r="L7526" s="7">
        <f>MAR1!$B$6+MAR1!$C$6*COS(2*PI()*$C7526/365)+MAR1!$D$6*SIN(2*PI()*$C7526/365)</f>
        <v/>
      </c>
      <c r="M7526" s="7">
        <f>MAR1!$B$7+MAR1!$C$7*COS(2*PI()*$C7526/365)+MAR1!$D$7*SIN(2*PI()*$C7526/365)</f>
        <v/>
      </c>
      <c r="N7526" s="7">
        <f>F7526-K7526</f>
        <v/>
      </c>
      <c r="O7526" s="7">
        <f>G7526-L7526</f>
        <v/>
      </c>
      <c r="P7526" s="7">
        <f>H7526-M7526</f>
        <v/>
      </c>
      <c r="Q7526" s="7">
        <f>IF($I7526=1,(N7526-MAR1!$B$11)/MAR1!$D$11,(N7526-MAR1!$C$11)/MAR1!$E$11)</f>
        <v/>
      </c>
      <c r="R7526" s="7">
        <f>IF($I7526=1,(O7526-MAR1!$B$12)/MAR1!$D$12,(O7526-MAR1!$C$12)/MAR1!$E$12)</f>
        <v/>
      </c>
      <c r="S7526" s="7">
        <f>IF($I7526=1,(P7526-MAR1!$B$13)/MAR1!$D$13,(P7526-MAR1!$C$13)/MAR1!$E$13)</f>
        <v/>
      </c>
    </row>
    <row r="7527">
      <c r="A7527" s="5" t="n">
        <v>7526</v>
      </c>
      <c r="B7527" s="5" t="n">
        <v>21</v>
      </c>
      <c r="C7527" s="5" t="n">
        <v>226</v>
      </c>
      <c r="D7527" s="5" t="n">
        <v>8</v>
      </c>
      <c r="E7527" s="5" t="n">
        <v>21.1</v>
      </c>
      <c r="F7527" s="5" t="n">
        <v>30.2</v>
      </c>
      <c r="G7527" s="5" t="n">
        <v>23.6</v>
      </c>
      <c r="H7527" s="5" t="n">
        <v>12.17</v>
      </c>
      <c r="I7527" s="6">
        <f>IF(E7527&gt;=Markov!$B$3,1,0)</f>
        <v/>
      </c>
      <c r="J7527" s="6">
        <f>I7526</f>
        <v/>
      </c>
      <c r="K7527" s="7">
        <f>MAR1!$B$5+MAR1!$C$5*COS(2*PI()*$C7527/365)+MAR1!$D$5*SIN(2*PI()*$C7527/365)</f>
        <v/>
      </c>
      <c r="L7527" s="7">
        <f>MAR1!$B$6+MAR1!$C$6*COS(2*PI()*$C7527/365)+MAR1!$D$6*SIN(2*PI()*$C7527/365)</f>
        <v/>
      </c>
      <c r="M7527" s="7">
        <f>MAR1!$B$7+MAR1!$C$7*COS(2*PI()*$C7527/365)+MAR1!$D$7*SIN(2*PI()*$C7527/365)</f>
        <v/>
      </c>
      <c r="N7527" s="7">
        <f>F7527-K7527</f>
        <v/>
      </c>
      <c r="O7527" s="7">
        <f>G7527-L7527</f>
        <v/>
      </c>
      <c r="P7527" s="7">
        <f>H7527-M7527</f>
        <v/>
      </c>
      <c r="Q7527" s="7">
        <f>IF($I7527=1,(N7527-MAR1!$B$11)/MAR1!$D$11,(N7527-MAR1!$C$11)/MAR1!$E$11)</f>
        <v/>
      </c>
      <c r="R7527" s="7">
        <f>IF($I7527=1,(O7527-MAR1!$B$12)/MAR1!$D$12,(O7527-MAR1!$C$12)/MAR1!$E$12)</f>
        <v/>
      </c>
      <c r="S7527" s="7">
        <f>IF($I7527=1,(P7527-MAR1!$B$13)/MAR1!$D$13,(P7527-MAR1!$C$13)/MAR1!$E$13)</f>
        <v/>
      </c>
    </row>
    <row r="7528">
      <c r="A7528" s="5" t="n">
        <v>7527</v>
      </c>
      <c r="B7528" s="5" t="n">
        <v>21</v>
      </c>
      <c r="C7528" s="5" t="n">
        <v>227</v>
      </c>
      <c r="D7528" s="5" t="n">
        <v>8</v>
      </c>
      <c r="E7528" s="5" t="n">
        <v>0</v>
      </c>
      <c r="F7528" s="5" t="n">
        <v>32.8</v>
      </c>
      <c r="G7528" s="5" t="n">
        <v>24.9</v>
      </c>
      <c r="H7528" s="5" t="n">
        <v>18.74</v>
      </c>
      <c r="I7528" s="6">
        <f>IF(E7528&gt;=Markov!$B$3,1,0)</f>
        <v/>
      </c>
      <c r="J7528" s="6">
        <f>I7527</f>
        <v/>
      </c>
      <c r="K7528" s="7">
        <f>MAR1!$B$5+MAR1!$C$5*COS(2*PI()*$C7528/365)+MAR1!$D$5*SIN(2*PI()*$C7528/365)</f>
        <v/>
      </c>
      <c r="L7528" s="7">
        <f>MAR1!$B$6+MAR1!$C$6*COS(2*PI()*$C7528/365)+MAR1!$D$6*SIN(2*PI()*$C7528/365)</f>
        <v/>
      </c>
      <c r="M7528" s="7">
        <f>MAR1!$B$7+MAR1!$C$7*COS(2*PI()*$C7528/365)+MAR1!$D$7*SIN(2*PI()*$C7528/365)</f>
        <v/>
      </c>
      <c r="N7528" s="7">
        <f>F7528-K7528</f>
        <v/>
      </c>
      <c r="O7528" s="7">
        <f>G7528-L7528</f>
        <v/>
      </c>
      <c r="P7528" s="7">
        <f>H7528-M7528</f>
        <v/>
      </c>
      <c r="Q7528" s="7">
        <f>IF($I7528=1,(N7528-MAR1!$B$11)/MAR1!$D$11,(N7528-MAR1!$C$11)/MAR1!$E$11)</f>
        <v/>
      </c>
      <c r="R7528" s="7">
        <f>IF($I7528=1,(O7528-MAR1!$B$12)/MAR1!$D$12,(O7528-MAR1!$C$12)/MAR1!$E$12)</f>
        <v/>
      </c>
      <c r="S7528" s="7">
        <f>IF($I7528=1,(P7528-MAR1!$B$13)/MAR1!$D$13,(P7528-MAR1!$C$13)/MAR1!$E$13)</f>
        <v/>
      </c>
    </row>
    <row r="7529">
      <c r="A7529" s="5" t="n">
        <v>7528</v>
      </c>
      <c r="B7529" s="5" t="n">
        <v>21</v>
      </c>
      <c r="C7529" s="5" t="n">
        <v>228</v>
      </c>
      <c r="D7529" s="5" t="n">
        <v>8</v>
      </c>
      <c r="E7529" s="5" t="n">
        <v>0.2</v>
      </c>
      <c r="F7529" s="5" t="n">
        <v>29.7</v>
      </c>
      <c r="G7529" s="5" t="n">
        <v>24.6</v>
      </c>
      <c r="H7529" s="5" t="n">
        <v>9.77</v>
      </c>
      <c r="I7529" s="6">
        <f>IF(E7529&gt;=Markov!$B$3,1,0)</f>
        <v/>
      </c>
      <c r="J7529" s="6">
        <f>I7528</f>
        <v/>
      </c>
      <c r="K7529" s="7">
        <f>MAR1!$B$5+MAR1!$C$5*COS(2*PI()*$C7529/365)+MAR1!$D$5*SIN(2*PI()*$C7529/365)</f>
        <v/>
      </c>
      <c r="L7529" s="7">
        <f>MAR1!$B$6+MAR1!$C$6*COS(2*PI()*$C7529/365)+MAR1!$D$6*SIN(2*PI()*$C7529/365)</f>
        <v/>
      </c>
      <c r="M7529" s="7">
        <f>MAR1!$B$7+MAR1!$C$7*COS(2*PI()*$C7529/365)+MAR1!$D$7*SIN(2*PI()*$C7529/365)</f>
        <v/>
      </c>
      <c r="N7529" s="7">
        <f>F7529-K7529</f>
        <v/>
      </c>
      <c r="O7529" s="7">
        <f>G7529-L7529</f>
        <v/>
      </c>
      <c r="P7529" s="7">
        <f>H7529-M7529</f>
        <v/>
      </c>
      <c r="Q7529" s="7">
        <f>IF($I7529=1,(N7529-MAR1!$B$11)/MAR1!$D$11,(N7529-MAR1!$C$11)/MAR1!$E$11)</f>
        <v/>
      </c>
      <c r="R7529" s="7">
        <f>IF($I7529=1,(O7529-MAR1!$B$12)/MAR1!$D$12,(O7529-MAR1!$C$12)/MAR1!$E$12)</f>
        <v/>
      </c>
      <c r="S7529" s="7">
        <f>IF($I7529=1,(P7529-MAR1!$B$13)/MAR1!$D$13,(P7529-MAR1!$C$13)/MAR1!$E$13)</f>
        <v/>
      </c>
    </row>
    <row r="7530">
      <c r="A7530" s="5" t="n">
        <v>7529</v>
      </c>
      <c r="B7530" s="5" t="n">
        <v>21</v>
      </c>
      <c r="C7530" s="5" t="n">
        <v>229</v>
      </c>
      <c r="D7530" s="5" t="n">
        <v>8</v>
      </c>
      <c r="E7530" s="5" t="n">
        <v>2.5</v>
      </c>
      <c r="F7530" s="5" t="n">
        <v>29.5</v>
      </c>
      <c r="G7530" s="5" t="n">
        <v>22.8</v>
      </c>
      <c r="H7530" s="5" t="n">
        <v>13.69</v>
      </c>
      <c r="I7530" s="6">
        <f>IF(E7530&gt;=Markov!$B$3,1,0)</f>
        <v/>
      </c>
      <c r="J7530" s="6">
        <f>I7529</f>
        <v/>
      </c>
      <c r="K7530" s="7">
        <f>MAR1!$B$5+MAR1!$C$5*COS(2*PI()*$C7530/365)+MAR1!$D$5*SIN(2*PI()*$C7530/365)</f>
        <v/>
      </c>
      <c r="L7530" s="7">
        <f>MAR1!$B$6+MAR1!$C$6*COS(2*PI()*$C7530/365)+MAR1!$D$6*SIN(2*PI()*$C7530/365)</f>
        <v/>
      </c>
      <c r="M7530" s="7">
        <f>MAR1!$B$7+MAR1!$C$7*COS(2*PI()*$C7530/365)+MAR1!$D$7*SIN(2*PI()*$C7530/365)</f>
        <v/>
      </c>
      <c r="N7530" s="7">
        <f>F7530-K7530</f>
        <v/>
      </c>
      <c r="O7530" s="7">
        <f>G7530-L7530</f>
        <v/>
      </c>
      <c r="P7530" s="7">
        <f>H7530-M7530</f>
        <v/>
      </c>
      <c r="Q7530" s="7">
        <f>IF($I7530=1,(N7530-MAR1!$B$11)/MAR1!$D$11,(N7530-MAR1!$C$11)/MAR1!$E$11)</f>
        <v/>
      </c>
      <c r="R7530" s="7">
        <f>IF($I7530=1,(O7530-MAR1!$B$12)/MAR1!$D$12,(O7530-MAR1!$C$12)/MAR1!$E$12)</f>
        <v/>
      </c>
      <c r="S7530" s="7">
        <f>IF($I7530=1,(P7530-MAR1!$B$13)/MAR1!$D$13,(P7530-MAR1!$C$13)/MAR1!$E$13)</f>
        <v/>
      </c>
    </row>
    <row r="7531">
      <c r="A7531" s="5" t="n">
        <v>7530</v>
      </c>
      <c r="B7531" s="5" t="n">
        <v>21</v>
      </c>
      <c r="C7531" s="5" t="n">
        <v>230</v>
      </c>
      <c r="D7531" s="5" t="n">
        <v>8</v>
      </c>
      <c r="E7531" s="5" t="n">
        <v>2.5</v>
      </c>
      <c r="F7531" s="5" t="n">
        <v>29.5</v>
      </c>
      <c r="G7531" s="5" t="n">
        <v>23.6</v>
      </c>
      <c r="H7531" s="5" t="n">
        <v>9.130000000000001</v>
      </c>
      <c r="I7531" s="6">
        <f>IF(E7531&gt;=Markov!$B$3,1,0)</f>
        <v/>
      </c>
      <c r="J7531" s="6">
        <f>I7530</f>
        <v/>
      </c>
      <c r="K7531" s="7">
        <f>MAR1!$B$5+MAR1!$C$5*COS(2*PI()*$C7531/365)+MAR1!$D$5*SIN(2*PI()*$C7531/365)</f>
        <v/>
      </c>
      <c r="L7531" s="7">
        <f>MAR1!$B$6+MAR1!$C$6*COS(2*PI()*$C7531/365)+MAR1!$D$6*SIN(2*PI()*$C7531/365)</f>
        <v/>
      </c>
      <c r="M7531" s="7">
        <f>MAR1!$B$7+MAR1!$C$7*COS(2*PI()*$C7531/365)+MAR1!$D$7*SIN(2*PI()*$C7531/365)</f>
        <v/>
      </c>
      <c r="N7531" s="7">
        <f>F7531-K7531</f>
        <v/>
      </c>
      <c r="O7531" s="7">
        <f>G7531-L7531</f>
        <v/>
      </c>
      <c r="P7531" s="7">
        <f>H7531-M7531</f>
        <v/>
      </c>
      <c r="Q7531" s="7">
        <f>IF($I7531=1,(N7531-MAR1!$B$11)/MAR1!$D$11,(N7531-MAR1!$C$11)/MAR1!$E$11)</f>
        <v/>
      </c>
      <c r="R7531" s="7">
        <f>IF($I7531=1,(O7531-MAR1!$B$12)/MAR1!$D$12,(O7531-MAR1!$C$12)/MAR1!$E$12)</f>
        <v/>
      </c>
      <c r="S7531" s="7">
        <f>IF($I7531=1,(P7531-MAR1!$B$13)/MAR1!$D$13,(P7531-MAR1!$C$13)/MAR1!$E$13)</f>
        <v/>
      </c>
    </row>
    <row r="7532">
      <c r="A7532" s="5" t="n">
        <v>7531</v>
      </c>
      <c r="B7532" s="5" t="n">
        <v>21</v>
      </c>
      <c r="C7532" s="5" t="n">
        <v>231</v>
      </c>
      <c r="D7532" s="5" t="n">
        <v>8</v>
      </c>
      <c r="E7532" s="5" t="n">
        <v>30.9</v>
      </c>
      <c r="F7532" s="5" t="n">
        <v>27.6</v>
      </c>
      <c r="G7532" s="5" t="n">
        <v>23.3</v>
      </c>
      <c r="H7532" s="5" t="n">
        <v>12.69</v>
      </c>
      <c r="I7532" s="6">
        <f>IF(E7532&gt;=Markov!$B$3,1,0)</f>
        <v/>
      </c>
      <c r="J7532" s="6">
        <f>I7531</f>
        <v/>
      </c>
      <c r="K7532" s="7">
        <f>MAR1!$B$5+MAR1!$C$5*COS(2*PI()*$C7532/365)+MAR1!$D$5*SIN(2*PI()*$C7532/365)</f>
        <v/>
      </c>
      <c r="L7532" s="7">
        <f>MAR1!$B$6+MAR1!$C$6*COS(2*PI()*$C7532/365)+MAR1!$D$6*SIN(2*PI()*$C7532/365)</f>
        <v/>
      </c>
      <c r="M7532" s="7">
        <f>MAR1!$B$7+MAR1!$C$7*COS(2*PI()*$C7532/365)+MAR1!$D$7*SIN(2*PI()*$C7532/365)</f>
        <v/>
      </c>
      <c r="N7532" s="7">
        <f>F7532-K7532</f>
        <v/>
      </c>
      <c r="O7532" s="7">
        <f>G7532-L7532</f>
        <v/>
      </c>
      <c r="P7532" s="7">
        <f>H7532-M7532</f>
        <v/>
      </c>
      <c r="Q7532" s="7">
        <f>IF($I7532=1,(N7532-MAR1!$B$11)/MAR1!$D$11,(N7532-MAR1!$C$11)/MAR1!$E$11)</f>
        <v/>
      </c>
      <c r="R7532" s="7">
        <f>IF($I7532=1,(O7532-MAR1!$B$12)/MAR1!$D$12,(O7532-MAR1!$C$12)/MAR1!$E$12)</f>
        <v/>
      </c>
      <c r="S7532" s="7">
        <f>IF($I7532=1,(P7532-MAR1!$B$13)/MAR1!$D$13,(P7532-MAR1!$C$13)/MAR1!$E$13)</f>
        <v/>
      </c>
    </row>
    <row r="7533">
      <c r="A7533" s="5" t="n">
        <v>7532</v>
      </c>
      <c r="B7533" s="5" t="n">
        <v>21</v>
      </c>
      <c r="C7533" s="5" t="n">
        <v>232</v>
      </c>
      <c r="D7533" s="5" t="n">
        <v>8</v>
      </c>
      <c r="E7533" s="5" t="n">
        <v>0</v>
      </c>
      <c r="F7533" s="5" t="n">
        <v>32.2</v>
      </c>
      <c r="G7533" s="5" t="n">
        <v>23.9</v>
      </c>
      <c r="H7533" s="5" t="n">
        <v>17.56</v>
      </c>
      <c r="I7533" s="6">
        <f>IF(E7533&gt;=Markov!$B$3,1,0)</f>
        <v/>
      </c>
      <c r="J7533" s="6">
        <f>I7532</f>
        <v/>
      </c>
      <c r="K7533" s="7">
        <f>MAR1!$B$5+MAR1!$C$5*COS(2*PI()*$C7533/365)+MAR1!$D$5*SIN(2*PI()*$C7533/365)</f>
        <v/>
      </c>
      <c r="L7533" s="7">
        <f>MAR1!$B$6+MAR1!$C$6*COS(2*PI()*$C7533/365)+MAR1!$D$6*SIN(2*PI()*$C7533/365)</f>
        <v/>
      </c>
      <c r="M7533" s="7">
        <f>MAR1!$B$7+MAR1!$C$7*COS(2*PI()*$C7533/365)+MAR1!$D$7*SIN(2*PI()*$C7533/365)</f>
        <v/>
      </c>
      <c r="N7533" s="7">
        <f>F7533-K7533</f>
        <v/>
      </c>
      <c r="O7533" s="7">
        <f>G7533-L7533</f>
        <v/>
      </c>
      <c r="P7533" s="7">
        <f>H7533-M7533</f>
        <v/>
      </c>
      <c r="Q7533" s="7">
        <f>IF($I7533=1,(N7533-MAR1!$B$11)/MAR1!$D$11,(N7533-MAR1!$C$11)/MAR1!$E$11)</f>
        <v/>
      </c>
      <c r="R7533" s="7">
        <f>IF($I7533=1,(O7533-MAR1!$B$12)/MAR1!$D$12,(O7533-MAR1!$C$12)/MAR1!$E$12)</f>
        <v/>
      </c>
      <c r="S7533" s="7">
        <f>IF($I7533=1,(P7533-MAR1!$B$13)/MAR1!$D$13,(P7533-MAR1!$C$13)/MAR1!$E$13)</f>
        <v/>
      </c>
    </row>
    <row r="7534">
      <c r="A7534" s="5" t="n">
        <v>7533</v>
      </c>
      <c r="B7534" s="5" t="n">
        <v>21</v>
      </c>
      <c r="C7534" s="5" t="n">
        <v>233</v>
      </c>
      <c r="D7534" s="5" t="n">
        <v>8</v>
      </c>
      <c r="E7534" s="5" t="n">
        <v>0</v>
      </c>
      <c r="F7534" s="5" t="n">
        <v>32.5</v>
      </c>
      <c r="G7534" s="5" t="n">
        <v>23.5</v>
      </c>
      <c r="H7534" s="5" t="n">
        <v>11.87</v>
      </c>
      <c r="I7534" s="6">
        <f>IF(E7534&gt;=Markov!$B$3,1,0)</f>
        <v/>
      </c>
      <c r="J7534" s="6">
        <f>I7533</f>
        <v/>
      </c>
      <c r="K7534" s="7">
        <f>MAR1!$B$5+MAR1!$C$5*COS(2*PI()*$C7534/365)+MAR1!$D$5*SIN(2*PI()*$C7534/365)</f>
        <v/>
      </c>
      <c r="L7534" s="7">
        <f>MAR1!$B$6+MAR1!$C$6*COS(2*PI()*$C7534/365)+MAR1!$D$6*SIN(2*PI()*$C7534/365)</f>
        <v/>
      </c>
      <c r="M7534" s="7">
        <f>MAR1!$B$7+MAR1!$C$7*COS(2*PI()*$C7534/365)+MAR1!$D$7*SIN(2*PI()*$C7534/365)</f>
        <v/>
      </c>
      <c r="N7534" s="7">
        <f>F7534-K7534</f>
        <v/>
      </c>
      <c r="O7534" s="7">
        <f>G7534-L7534</f>
        <v/>
      </c>
      <c r="P7534" s="7">
        <f>H7534-M7534</f>
        <v/>
      </c>
      <c r="Q7534" s="7">
        <f>IF($I7534=1,(N7534-MAR1!$B$11)/MAR1!$D$11,(N7534-MAR1!$C$11)/MAR1!$E$11)</f>
        <v/>
      </c>
      <c r="R7534" s="7">
        <f>IF($I7534=1,(O7534-MAR1!$B$12)/MAR1!$D$12,(O7534-MAR1!$C$12)/MAR1!$E$12)</f>
        <v/>
      </c>
      <c r="S7534" s="7">
        <f>IF($I7534=1,(P7534-MAR1!$B$13)/MAR1!$D$13,(P7534-MAR1!$C$13)/MAR1!$E$13)</f>
        <v/>
      </c>
    </row>
    <row r="7535">
      <c r="A7535" s="5" t="n">
        <v>7534</v>
      </c>
      <c r="B7535" s="5" t="n">
        <v>21</v>
      </c>
      <c r="C7535" s="5" t="n">
        <v>234</v>
      </c>
      <c r="D7535" s="5" t="n">
        <v>8</v>
      </c>
      <c r="E7535" s="5" t="n">
        <v>0</v>
      </c>
      <c r="F7535" s="5" t="n">
        <v>32.3</v>
      </c>
      <c r="G7535" s="5" t="n">
        <v>23.6</v>
      </c>
      <c r="H7535" s="5" t="n">
        <v>14.91</v>
      </c>
      <c r="I7535" s="6">
        <f>IF(E7535&gt;=Markov!$B$3,1,0)</f>
        <v/>
      </c>
      <c r="J7535" s="6">
        <f>I7534</f>
        <v/>
      </c>
      <c r="K7535" s="7">
        <f>MAR1!$B$5+MAR1!$C$5*COS(2*PI()*$C7535/365)+MAR1!$D$5*SIN(2*PI()*$C7535/365)</f>
        <v/>
      </c>
      <c r="L7535" s="7">
        <f>MAR1!$B$6+MAR1!$C$6*COS(2*PI()*$C7535/365)+MAR1!$D$6*SIN(2*PI()*$C7535/365)</f>
        <v/>
      </c>
      <c r="M7535" s="7">
        <f>MAR1!$B$7+MAR1!$C$7*COS(2*PI()*$C7535/365)+MAR1!$D$7*SIN(2*PI()*$C7535/365)</f>
        <v/>
      </c>
      <c r="N7535" s="7">
        <f>F7535-K7535</f>
        <v/>
      </c>
      <c r="O7535" s="7">
        <f>G7535-L7535</f>
        <v/>
      </c>
      <c r="P7535" s="7">
        <f>H7535-M7535</f>
        <v/>
      </c>
      <c r="Q7535" s="7">
        <f>IF($I7535=1,(N7535-MAR1!$B$11)/MAR1!$D$11,(N7535-MAR1!$C$11)/MAR1!$E$11)</f>
        <v/>
      </c>
      <c r="R7535" s="7">
        <f>IF($I7535=1,(O7535-MAR1!$B$12)/MAR1!$D$12,(O7535-MAR1!$C$12)/MAR1!$E$12)</f>
        <v/>
      </c>
      <c r="S7535" s="7">
        <f>IF($I7535=1,(P7535-MAR1!$B$13)/MAR1!$D$13,(P7535-MAR1!$C$13)/MAR1!$E$13)</f>
        <v/>
      </c>
    </row>
    <row r="7536">
      <c r="A7536" s="5" t="n">
        <v>7535</v>
      </c>
      <c r="B7536" s="5" t="n">
        <v>21</v>
      </c>
      <c r="C7536" s="5" t="n">
        <v>235</v>
      </c>
      <c r="D7536" s="5" t="n">
        <v>8</v>
      </c>
      <c r="E7536" s="5" t="n">
        <v>27.2</v>
      </c>
      <c r="F7536" s="5" t="n">
        <v>29.7</v>
      </c>
      <c r="G7536" s="5" t="n">
        <v>21.6</v>
      </c>
      <c r="H7536" s="5" t="n">
        <v>13.67</v>
      </c>
      <c r="I7536" s="6">
        <f>IF(E7536&gt;=Markov!$B$3,1,0)</f>
        <v/>
      </c>
      <c r="J7536" s="6">
        <f>I7535</f>
        <v/>
      </c>
      <c r="K7536" s="7">
        <f>MAR1!$B$5+MAR1!$C$5*COS(2*PI()*$C7536/365)+MAR1!$D$5*SIN(2*PI()*$C7536/365)</f>
        <v/>
      </c>
      <c r="L7536" s="7">
        <f>MAR1!$B$6+MAR1!$C$6*COS(2*PI()*$C7536/365)+MAR1!$D$6*SIN(2*PI()*$C7536/365)</f>
        <v/>
      </c>
      <c r="M7536" s="7">
        <f>MAR1!$B$7+MAR1!$C$7*COS(2*PI()*$C7536/365)+MAR1!$D$7*SIN(2*PI()*$C7536/365)</f>
        <v/>
      </c>
      <c r="N7536" s="7">
        <f>F7536-K7536</f>
        <v/>
      </c>
      <c r="O7536" s="7">
        <f>G7536-L7536</f>
        <v/>
      </c>
      <c r="P7536" s="7">
        <f>H7536-M7536</f>
        <v/>
      </c>
      <c r="Q7536" s="7">
        <f>IF($I7536=1,(N7536-MAR1!$B$11)/MAR1!$D$11,(N7536-MAR1!$C$11)/MAR1!$E$11)</f>
        <v/>
      </c>
      <c r="R7536" s="7">
        <f>IF($I7536=1,(O7536-MAR1!$B$12)/MAR1!$D$12,(O7536-MAR1!$C$12)/MAR1!$E$12)</f>
        <v/>
      </c>
      <c r="S7536" s="7">
        <f>IF($I7536=1,(P7536-MAR1!$B$13)/MAR1!$D$13,(P7536-MAR1!$C$13)/MAR1!$E$13)</f>
        <v/>
      </c>
    </row>
    <row r="7537">
      <c r="A7537" s="5" t="n">
        <v>7536</v>
      </c>
      <c r="B7537" s="5" t="n">
        <v>21</v>
      </c>
      <c r="C7537" s="5" t="n">
        <v>236</v>
      </c>
      <c r="D7537" s="5" t="n">
        <v>8</v>
      </c>
      <c r="E7537" s="5" t="n">
        <v>28.3</v>
      </c>
      <c r="F7537" s="5" t="n">
        <v>30.6</v>
      </c>
      <c r="G7537" s="5" t="n">
        <v>22.2</v>
      </c>
      <c r="H7537" s="5" t="n">
        <v>12.81</v>
      </c>
      <c r="I7537" s="6">
        <f>IF(E7537&gt;=Markov!$B$3,1,0)</f>
        <v/>
      </c>
      <c r="J7537" s="6">
        <f>I7536</f>
        <v/>
      </c>
      <c r="K7537" s="7">
        <f>MAR1!$B$5+MAR1!$C$5*COS(2*PI()*$C7537/365)+MAR1!$D$5*SIN(2*PI()*$C7537/365)</f>
        <v/>
      </c>
      <c r="L7537" s="7">
        <f>MAR1!$B$6+MAR1!$C$6*COS(2*PI()*$C7537/365)+MAR1!$D$6*SIN(2*PI()*$C7537/365)</f>
        <v/>
      </c>
      <c r="M7537" s="7">
        <f>MAR1!$B$7+MAR1!$C$7*COS(2*PI()*$C7537/365)+MAR1!$D$7*SIN(2*PI()*$C7537/365)</f>
        <v/>
      </c>
      <c r="N7537" s="7">
        <f>F7537-K7537</f>
        <v/>
      </c>
      <c r="O7537" s="7">
        <f>G7537-L7537</f>
        <v/>
      </c>
      <c r="P7537" s="7">
        <f>H7537-M7537</f>
        <v/>
      </c>
      <c r="Q7537" s="7">
        <f>IF($I7537=1,(N7537-MAR1!$B$11)/MAR1!$D$11,(N7537-MAR1!$C$11)/MAR1!$E$11)</f>
        <v/>
      </c>
      <c r="R7537" s="7">
        <f>IF($I7537=1,(O7537-MAR1!$B$12)/MAR1!$D$12,(O7537-MAR1!$C$12)/MAR1!$E$12)</f>
        <v/>
      </c>
      <c r="S7537" s="7">
        <f>IF($I7537=1,(P7537-MAR1!$B$13)/MAR1!$D$13,(P7537-MAR1!$C$13)/MAR1!$E$13)</f>
        <v/>
      </c>
    </row>
    <row r="7538">
      <c r="A7538" s="5" t="n">
        <v>7537</v>
      </c>
      <c r="B7538" s="5" t="n">
        <v>21</v>
      </c>
      <c r="C7538" s="5" t="n">
        <v>237</v>
      </c>
      <c r="D7538" s="5" t="n">
        <v>8</v>
      </c>
      <c r="E7538" s="5" t="n">
        <v>24.6</v>
      </c>
      <c r="F7538" s="5" t="n">
        <v>28.3</v>
      </c>
      <c r="G7538" s="5" t="n">
        <v>23.2</v>
      </c>
      <c r="H7538" s="5" t="n">
        <v>5.59</v>
      </c>
      <c r="I7538" s="6">
        <f>IF(E7538&gt;=Markov!$B$3,1,0)</f>
        <v/>
      </c>
      <c r="J7538" s="6">
        <f>I7537</f>
        <v/>
      </c>
      <c r="K7538" s="7">
        <f>MAR1!$B$5+MAR1!$C$5*COS(2*PI()*$C7538/365)+MAR1!$D$5*SIN(2*PI()*$C7538/365)</f>
        <v/>
      </c>
      <c r="L7538" s="7">
        <f>MAR1!$B$6+MAR1!$C$6*COS(2*PI()*$C7538/365)+MAR1!$D$6*SIN(2*PI()*$C7538/365)</f>
        <v/>
      </c>
      <c r="M7538" s="7">
        <f>MAR1!$B$7+MAR1!$C$7*COS(2*PI()*$C7538/365)+MAR1!$D$7*SIN(2*PI()*$C7538/365)</f>
        <v/>
      </c>
      <c r="N7538" s="7">
        <f>F7538-K7538</f>
        <v/>
      </c>
      <c r="O7538" s="7">
        <f>G7538-L7538</f>
        <v/>
      </c>
      <c r="P7538" s="7">
        <f>H7538-M7538</f>
        <v/>
      </c>
      <c r="Q7538" s="7">
        <f>IF($I7538=1,(N7538-MAR1!$B$11)/MAR1!$D$11,(N7538-MAR1!$C$11)/MAR1!$E$11)</f>
        <v/>
      </c>
      <c r="R7538" s="7">
        <f>IF($I7538=1,(O7538-MAR1!$B$12)/MAR1!$D$12,(O7538-MAR1!$C$12)/MAR1!$E$12)</f>
        <v/>
      </c>
      <c r="S7538" s="7">
        <f>IF($I7538=1,(P7538-MAR1!$B$13)/MAR1!$D$13,(P7538-MAR1!$C$13)/MAR1!$E$13)</f>
        <v/>
      </c>
    </row>
    <row r="7539">
      <c r="A7539" s="5" t="n">
        <v>7538</v>
      </c>
      <c r="B7539" s="5" t="n">
        <v>21</v>
      </c>
      <c r="C7539" s="5" t="n">
        <v>238</v>
      </c>
      <c r="D7539" s="5" t="n">
        <v>8</v>
      </c>
      <c r="E7539" s="5" t="n">
        <v>2.9</v>
      </c>
      <c r="F7539" s="5" t="n">
        <v>28.5</v>
      </c>
      <c r="G7539" s="5" t="n">
        <v>22.1</v>
      </c>
      <c r="H7539" s="5" t="n">
        <v>8.09</v>
      </c>
      <c r="I7539" s="6">
        <f>IF(E7539&gt;=Markov!$B$3,1,0)</f>
        <v/>
      </c>
      <c r="J7539" s="6">
        <f>I7538</f>
        <v/>
      </c>
      <c r="K7539" s="7">
        <f>MAR1!$B$5+MAR1!$C$5*COS(2*PI()*$C7539/365)+MAR1!$D$5*SIN(2*PI()*$C7539/365)</f>
        <v/>
      </c>
      <c r="L7539" s="7">
        <f>MAR1!$B$6+MAR1!$C$6*COS(2*PI()*$C7539/365)+MAR1!$D$6*SIN(2*PI()*$C7539/365)</f>
        <v/>
      </c>
      <c r="M7539" s="7">
        <f>MAR1!$B$7+MAR1!$C$7*COS(2*PI()*$C7539/365)+MAR1!$D$7*SIN(2*PI()*$C7539/365)</f>
        <v/>
      </c>
      <c r="N7539" s="7">
        <f>F7539-K7539</f>
        <v/>
      </c>
      <c r="O7539" s="7">
        <f>G7539-L7539</f>
        <v/>
      </c>
      <c r="P7539" s="7">
        <f>H7539-M7539</f>
        <v/>
      </c>
      <c r="Q7539" s="7">
        <f>IF($I7539=1,(N7539-MAR1!$B$11)/MAR1!$D$11,(N7539-MAR1!$C$11)/MAR1!$E$11)</f>
        <v/>
      </c>
      <c r="R7539" s="7">
        <f>IF($I7539=1,(O7539-MAR1!$B$12)/MAR1!$D$12,(O7539-MAR1!$C$12)/MAR1!$E$12)</f>
        <v/>
      </c>
      <c r="S7539" s="7">
        <f>IF($I7539=1,(P7539-MAR1!$B$13)/MAR1!$D$13,(P7539-MAR1!$C$13)/MAR1!$E$13)</f>
        <v/>
      </c>
    </row>
    <row r="7540">
      <c r="A7540" s="5" t="n">
        <v>7539</v>
      </c>
      <c r="B7540" s="5" t="n">
        <v>21</v>
      </c>
      <c r="C7540" s="5" t="n">
        <v>239</v>
      </c>
      <c r="D7540" s="5" t="n">
        <v>8</v>
      </c>
      <c r="E7540" s="5" t="n">
        <v>13.7</v>
      </c>
      <c r="F7540" s="5" t="n">
        <v>28.7</v>
      </c>
      <c r="G7540" s="5" t="n">
        <v>21.4</v>
      </c>
      <c r="H7540" s="5" t="n">
        <v>10.51</v>
      </c>
      <c r="I7540" s="6">
        <f>IF(E7540&gt;=Markov!$B$3,1,0)</f>
        <v/>
      </c>
      <c r="J7540" s="6">
        <f>I7539</f>
        <v/>
      </c>
      <c r="K7540" s="7">
        <f>MAR1!$B$5+MAR1!$C$5*COS(2*PI()*$C7540/365)+MAR1!$D$5*SIN(2*PI()*$C7540/365)</f>
        <v/>
      </c>
      <c r="L7540" s="7">
        <f>MAR1!$B$6+MAR1!$C$6*COS(2*PI()*$C7540/365)+MAR1!$D$6*SIN(2*PI()*$C7540/365)</f>
        <v/>
      </c>
      <c r="M7540" s="7">
        <f>MAR1!$B$7+MAR1!$C$7*COS(2*PI()*$C7540/365)+MAR1!$D$7*SIN(2*PI()*$C7540/365)</f>
        <v/>
      </c>
      <c r="N7540" s="7">
        <f>F7540-K7540</f>
        <v/>
      </c>
      <c r="O7540" s="7">
        <f>G7540-L7540</f>
        <v/>
      </c>
      <c r="P7540" s="7">
        <f>H7540-M7540</f>
        <v/>
      </c>
      <c r="Q7540" s="7">
        <f>IF($I7540=1,(N7540-MAR1!$B$11)/MAR1!$D$11,(N7540-MAR1!$C$11)/MAR1!$E$11)</f>
        <v/>
      </c>
      <c r="R7540" s="7">
        <f>IF($I7540=1,(O7540-MAR1!$B$12)/MAR1!$D$12,(O7540-MAR1!$C$12)/MAR1!$E$12)</f>
        <v/>
      </c>
      <c r="S7540" s="7">
        <f>IF($I7540=1,(P7540-MAR1!$B$13)/MAR1!$D$13,(P7540-MAR1!$C$13)/MAR1!$E$13)</f>
        <v/>
      </c>
    </row>
    <row r="7541">
      <c r="A7541" s="5" t="n">
        <v>7540</v>
      </c>
      <c r="B7541" s="5" t="n">
        <v>21</v>
      </c>
      <c r="C7541" s="5" t="n">
        <v>240</v>
      </c>
      <c r="D7541" s="5" t="n">
        <v>8</v>
      </c>
      <c r="E7541" s="5" t="n">
        <v>1.6</v>
      </c>
      <c r="F7541" s="5" t="n">
        <v>28.7</v>
      </c>
      <c r="G7541" s="5" t="n">
        <v>24.1</v>
      </c>
      <c r="H7541" s="5" t="n">
        <v>14.55</v>
      </c>
      <c r="I7541" s="6">
        <f>IF(E7541&gt;=Markov!$B$3,1,0)</f>
        <v/>
      </c>
      <c r="J7541" s="6">
        <f>I7540</f>
        <v/>
      </c>
      <c r="K7541" s="7">
        <f>MAR1!$B$5+MAR1!$C$5*COS(2*PI()*$C7541/365)+MAR1!$D$5*SIN(2*PI()*$C7541/365)</f>
        <v/>
      </c>
      <c r="L7541" s="7">
        <f>MAR1!$B$6+MAR1!$C$6*COS(2*PI()*$C7541/365)+MAR1!$D$6*SIN(2*PI()*$C7541/365)</f>
        <v/>
      </c>
      <c r="M7541" s="7">
        <f>MAR1!$B$7+MAR1!$C$7*COS(2*PI()*$C7541/365)+MAR1!$D$7*SIN(2*PI()*$C7541/365)</f>
        <v/>
      </c>
      <c r="N7541" s="7">
        <f>F7541-K7541</f>
        <v/>
      </c>
      <c r="O7541" s="7">
        <f>G7541-L7541</f>
        <v/>
      </c>
      <c r="P7541" s="7">
        <f>H7541-M7541</f>
        <v/>
      </c>
      <c r="Q7541" s="7">
        <f>IF($I7541=1,(N7541-MAR1!$B$11)/MAR1!$D$11,(N7541-MAR1!$C$11)/MAR1!$E$11)</f>
        <v/>
      </c>
      <c r="R7541" s="7">
        <f>IF($I7541=1,(O7541-MAR1!$B$12)/MAR1!$D$12,(O7541-MAR1!$C$12)/MAR1!$E$12)</f>
        <v/>
      </c>
      <c r="S7541" s="7">
        <f>IF($I7541=1,(P7541-MAR1!$B$13)/MAR1!$D$13,(P7541-MAR1!$C$13)/MAR1!$E$13)</f>
        <v/>
      </c>
    </row>
    <row r="7542">
      <c r="A7542" s="5" t="n">
        <v>7541</v>
      </c>
      <c r="B7542" s="5" t="n">
        <v>21</v>
      </c>
      <c r="C7542" s="5" t="n">
        <v>241</v>
      </c>
      <c r="D7542" s="5" t="n">
        <v>8</v>
      </c>
      <c r="E7542" s="5" t="n">
        <v>60.9</v>
      </c>
      <c r="F7542" s="5" t="n">
        <v>28.2</v>
      </c>
      <c r="G7542" s="5" t="n">
        <v>21.4</v>
      </c>
      <c r="H7542" s="5" t="n">
        <v>11.02</v>
      </c>
      <c r="I7542" s="6">
        <f>IF(E7542&gt;=Markov!$B$3,1,0)</f>
        <v/>
      </c>
      <c r="J7542" s="6">
        <f>I7541</f>
        <v/>
      </c>
      <c r="K7542" s="7">
        <f>MAR1!$B$5+MAR1!$C$5*COS(2*PI()*$C7542/365)+MAR1!$D$5*SIN(2*PI()*$C7542/365)</f>
        <v/>
      </c>
      <c r="L7542" s="7">
        <f>MAR1!$B$6+MAR1!$C$6*COS(2*PI()*$C7542/365)+MAR1!$D$6*SIN(2*PI()*$C7542/365)</f>
        <v/>
      </c>
      <c r="M7542" s="7">
        <f>MAR1!$B$7+MAR1!$C$7*COS(2*PI()*$C7542/365)+MAR1!$D$7*SIN(2*PI()*$C7542/365)</f>
        <v/>
      </c>
      <c r="N7542" s="7">
        <f>F7542-K7542</f>
        <v/>
      </c>
      <c r="O7542" s="7">
        <f>G7542-L7542</f>
        <v/>
      </c>
      <c r="P7542" s="7">
        <f>H7542-M7542</f>
        <v/>
      </c>
      <c r="Q7542" s="7">
        <f>IF($I7542=1,(N7542-MAR1!$B$11)/MAR1!$D$11,(N7542-MAR1!$C$11)/MAR1!$E$11)</f>
        <v/>
      </c>
      <c r="R7542" s="7">
        <f>IF($I7542=1,(O7542-MAR1!$B$12)/MAR1!$D$12,(O7542-MAR1!$C$12)/MAR1!$E$12)</f>
        <v/>
      </c>
      <c r="S7542" s="7">
        <f>IF($I7542=1,(P7542-MAR1!$B$13)/MAR1!$D$13,(P7542-MAR1!$C$13)/MAR1!$E$13)</f>
        <v/>
      </c>
    </row>
    <row r="7543">
      <c r="A7543" s="5" t="n">
        <v>7542</v>
      </c>
      <c r="B7543" s="5" t="n">
        <v>21</v>
      </c>
      <c r="C7543" s="5" t="n">
        <v>242</v>
      </c>
      <c r="D7543" s="5" t="n">
        <v>8</v>
      </c>
      <c r="E7543" s="5" t="n">
        <v>0</v>
      </c>
      <c r="F7543" s="5" t="n">
        <v>31.2</v>
      </c>
      <c r="G7543" s="5" t="n">
        <v>21.3</v>
      </c>
      <c r="H7543" s="5" t="n">
        <v>19.36</v>
      </c>
      <c r="I7543" s="6">
        <f>IF(E7543&gt;=Markov!$B$3,1,0)</f>
        <v/>
      </c>
      <c r="J7543" s="6">
        <f>I7542</f>
        <v/>
      </c>
      <c r="K7543" s="7">
        <f>MAR1!$B$5+MAR1!$C$5*COS(2*PI()*$C7543/365)+MAR1!$D$5*SIN(2*PI()*$C7543/365)</f>
        <v/>
      </c>
      <c r="L7543" s="7">
        <f>MAR1!$B$6+MAR1!$C$6*COS(2*PI()*$C7543/365)+MAR1!$D$6*SIN(2*PI()*$C7543/365)</f>
        <v/>
      </c>
      <c r="M7543" s="7">
        <f>MAR1!$B$7+MAR1!$C$7*COS(2*PI()*$C7543/365)+MAR1!$D$7*SIN(2*PI()*$C7543/365)</f>
        <v/>
      </c>
      <c r="N7543" s="7">
        <f>F7543-K7543</f>
        <v/>
      </c>
      <c r="O7543" s="7">
        <f>G7543-L7543</f>
        <v/>
      </c>
      <c r="P7543" s="7">
        <f>H7543-M7543</f>
        <v/>
      </c>
      <c r="Q7543" s="7">
        <f>IF($I7543=1,(N7543-MAR1!$B$11)/MAR1!$D$11,(N7543-MAR1!$C$11)/MAR1!$E$11)</f>
        <v/>
      </c>
      <c r="R7543" s="7">
        <f>IF($I7543=1,(O7543-MAR1!$B$12)/MAR1!$D$12,(O7543-MAR1!$C$12)/MAR1!$E$12)</f>
        <v/>
      </c>
      <c r="S7543" s="7">
        <f>IF($I7543=1,(P7543-MAR1!$B$13)/MAR1!$D$13,(P7543-MAR1!$C$13)/MAR1!$E$13)</f>
        <v/>
      </c>
    </row>
    <row r="7544">
      <c r="A7544" s="5" t="n">
        <v>7543</v>
      </c>
      <c r="B7544" s="5" t="n">
        <v>21</v>
      </c>
      <c r="C7544" s="5" t="n">
        <v>243</v>
      </c>
      <c r="D7544" s="5" t="n">
        <v>8</v>
      </c>
      <c r="E7544" s="5" t="n">
        <v>3.1</v>
      </c>
      <c r="F7544" s="5" t="n">
        <v>27.4</v>
      </c>
      <c r="G7544" s="5" t="n">
        <v>21.9</v>
      </c>
      <c r="H7544" s="5" t="n">
        <v>9.44</v>
      </c>
      <c r="I7544" s="6">
        <f>IF(E7544&gt;=Markov!$B$3,1,0)</f>
        <v/>
      </c>
      <c r="J7544" s="6">
        <f>I7543</f>
        <v/>
      </c>
      <c r="K7544" s="7">
        <f>MAR1!$B$5+MAR1!$C$5*COS(2*PI()*$C7544/365)+MAR1!$D$5*SIN(2*PI()*$C7544/365)</f>
        <v/>
      </c>
      <c r="L7544" s="7">
        <f>MAR1!$B$6+MAR1!$C$6*COS(2*PI()*$C7544/365)+MAR1!$D$6*SIN(2*PI()*$C7544/365)</f>
        <v/>
      </c>
      <c r="M7544" s="7">
        <f>MAR1!$B$7+MAR1!$C$7*COS(2*PI()*$C7544/365)+MAR1!$D$7*SIN(2*PI()*$C7544/365)</f>
        <v/>
      </c>
      <c r="N7544" s="7">
        <f>F7544-K7544</f>
        <v/>
      </c>
      <c r="O7544" s="7">
        <f>G7544-L7544</f>
        <v/>
      </c>
      <c r="P7544" s="7">
        <f>H7544-M7544</f>
        <v/>
      </c>
      <c r="Q7544" s="7">
        <f>IF($I7544=1,(N7544-MAR1!$B$11)/MAR1!$D$11,(N7544-MAR1!$C$11)/MAR1!$E$11)</f>
        <v/>
      </c>
      <c r="R7544" s="7">
        <f>IF($I7544=1,(O7544-MAR1!$B$12)/MAR1!$D$12,(O7544-MAR1!$C$12)/MAR1!$E$12)</f>
        <v/>
      </c>
      <c r="S7544" s="7">
        <f>IF($I7544=1,(P7544-MAR1!$B$13)/MAR1!$D$13,(P7544-MAR1!$C$13)/MAR1!$E$13)</f>
        <v/>
      </c>
    </row>
    <row r="7545">
      <c r="A7545" s="5" t="n">
        <v>7544</v>
      </c>
      <c r="B7545" s="5" t="n">
        <v>21</v>
      </c>
      <c r="C7545" s="5" t="n">
        <v>244</v>
      </c>
      <c r="D7545" s="5" t="n">
        <v>9</v>
      </c>
      <c r="E7545" s="5" t="n">
        <v>7.3</v>
      </c>
      <c r="F7545" s="5" t="n">
        <v>30.4</v>
      </c>
      <c r="G7545" s="5" t="n">
        <v>23.9</v>
      </c>
      <c r="H7545" s="5" t="n">
        <v>4.91</v>
      </c>
      <c r="I7545" s="6">
        <f>IF(E7545&gt;=Markov!$B$3,1,0)</f>
        <v/>
      </c>
      <c r="J7545" s="6">
        <f>I7544</f>
        <v/>
      </c>
      <c r="K7545" s="7">
        <f>MAR1!$B$5+MAR1!$C$5*COS(2*PI()*$C7545/365)+MAR1!$D$5*SIN(2*PI()*$C7545/365)</f>
        <v/>
      </c>
      <c r="L7545" s="7">
        <f>MAR1!$B$6+MAR1!$C$6*COS(2*PI()*$C7545/365)+MAR1!$D$6*SIN(2*PI()*$C7545/365)</f>
        <v/>
      </c>
      <c r="M7545" s="7">
        <f>MAR1!$B$7+MAR1!$C$7*COS(2*PI()*$C7545/365)+MAR1!$D$7*SIN(2*PI()*$C7545/365)</f>
        <v/>
      </c>
      <c r="N7545" s="7">
        <f>F7545-K7545</f>
        <v/>
      </c>
      <c r="O7545" s="7">
        <f>G7545-L7545</f>
        <v/>
      </c>
      <c r="P7545" s="7">
        <f>H7545-M7545</f>
        <v/>
      </c>
      <c r="Q7545" s="7">
        <f>IF($I7545=1,(N7545-MAR1!$B$11)/MAR1!$D$11,(N7545-MAR1!$C$11)/MAR1!$E$11)</f>
        <v/>
      </c>
      <c r="R7545" s="7">
        <f>IF($I7545=1,(O7545-MAR1!$B$12)/MAR1!$D$12,(O7545-MAR1!$C$12)/MAR1!$E$12)</f>
        <v/>
      </c>
      <c r="S7545" s="7">
        <f>IF($I7545=1,(P7545-MAR1!$B$13)/MAR1!$D$13,(P7545-MAR1!$C$13)/MAR1!$E$13)</f>
        <v/>
      </c>
    </row>
    <row r="7546">
      <c r="A7546" s="5" t="n">
        <v>7545</v>
      </c>
      <c r="B7546" s="5" t="n">
        <v>21</v>
      </c>
      <c r="C7546" s="5" t="n">
        <v>245</v>
      </c>
      <c r="D7546" s="5" t="n">
        <v>9</v>
      </c>
      <c r="E7546" s="5" t="n">
        <v>0</v>
      </c>
      <c r="F7546" s="5" t="n">
        <v>31</v>
      </c>
      <c r="G7546" s="5" t="n">
        <v>22.3</v>
      </c>
      <c r="H7546" s="5" t="n">
        <v>5.89</v>
      </c>
      <c r="I7546" s="6">
        <f>IF(E7546&gt;=Markov!$B$3,1,0)</f>
        <v/>
      </c>
      <c r="J7546" s="6">
        <f>I7545</f>
        <v/>
      </c>
      <c r="K7546" s="7">
        <f>MAR1!$B$5+MAR1!$C$5*COS(2*PI()*$C7546/365)+MAR1!$D$5*SIN(2*PI()*$C7546/365)</f>
        <v/>
      </c>
      <c r="L7546" s="7">
        <f>MAR1!$B$6+MAR1!$C$6*COS(2*PI()*$C7546/365)+MAR1!$D$6*SIN(2*PI()*$C7546/365)</f>
        <v/>
      </c>
      <c r="M7546" s="7">
        <f>MAR1!$B$7+MAR1!$C$7*COS(2*PI()*$C7546/365)+MAR1!$D$7*SIN(2*PI()*$C7546/365)</f>
        <v/>
      </c>
      <c r="N7546" s="7">
        <f>F7546-K7546</f>
        <v/>
      </c>
      <c r="O7546" s="7">
        <f>G7546-L7546</f>
        <v/>
      </c>
      <c r="P7546" s="7">
        <f>H7546-M7546</f>
        <v/>
      </c>
      <c r="Q7546" s="7">
        <f>IF($I7546=1,(N7546-MAR1!$B$11)/MAR1!$D$11,(N7546-MAR1!$C$11)/MAR1!$E$11)</f>
        <v/>
      </c>
      <c r="R7546" s="7">
        <f>IF($I7546=1,(O7546-MAR1!$B$12)/MAR1!$D$12,(O7546-MAR1!$C$12)/MAR1!$E$12)</f>
        <v/>
      </c>
      <c r="S7546" s="7">
        <f>IF($I7546=1,(P7546-MAR1!$B$13)/MAR1!$D$13,(P7546-MAR1!$C$13)/MAR1!$E$13)</f>
        <v/>
      </c>
    </row>
    <row r="7547">
      <c r="A7547" s="5" t="n">
        <v>7546</v>
      </c>
      <c r="B7547" s="5" t="n">
        <v>21</v>
      </c>
      <c r="C7547" s="5" t="n">
        <v>246</v>
      </c>
      <c r="D7547" s="5" t="n">
        <v>9</v>
      </c>
      <c r="E7547" s="5" t="n">
        <v>0</v>
      </c>
      <c r="F7547" s="5" t="n">
        <v>31</v>
      </c>
      <c r="G7547" s="5" t="n">
        <v>21.8</v>
      </c>
      <c r="H7547" s="5" t="n">
        <v>7.55</v>
      </c>
      <c r="I7547" s="6">
        <f>IF(E7547&gt;=Markov!$B$3,1,0)</f>
        <v/>
      </c>
      <c r="J7547" s="6">
        <f>I7546</f>
        <v/>
      </c>
      <c r="K7547" s="7">
        <f>MAR1!$B$5+MAR1!$C$5*COS(2*PI()*$C7547/365)+MAR1!$D$5*SIN(2*PI()*$C7547/365)</f>
        <v/>
      </c>
      <c r="L7547" s="7">
        <f>MAR1!$B$6+MAR1!$C$6*COS(2*PI()*$C7547/365)+MAR1!$D$6*SIN(2*PI()*$C7547/365)</f>
        <v/>
      </c>
      <c r="M7547" s="7">
        <f>MAR1!$B$7+MAR1!$C$7*COS(2*PI()*$C7547/365)+MAR1!$D$7*SIN(2*PI()*$C7547/365)</f>
        <v/>
      </c>
      <c r="N7547" s="7">
        <f>F7547-K7547</f>
        <v/>
      </c>
      <c r="O7547" s="7">
        <f>G7547-L7547</f>
        <v/>
      </c>
      <c r="P7547" s="7">
        <f>H7547-M7547</f>
        <v/>
      </c>
      <c r="Q7547" s="7">
        <f>IF($I7547=1,(N7547-MAR1!$B$11)/MAR1!$D$11,(N7547-MAR1!$C$11)/MAR1!$E$11)</f>
        <v/>
      </c>
      <c r="R7547" s="7">
        <f>IF($I7547=1,(O7547-MAR1!$B$12)/MAR1!$D$12,(O7547-MAR1!$C$12)/MAR1!$E$12)</f>
        <v/>
      </c>
      <c r="S7547" s="7">
        <f>IF($I7547=1,(P7547-MAR1!$B$13)/MAR1!$D$13,(P7547-MAR1!$C$13)/MAR1!$E$13)</f>
        <v/>
      </c>
    </row>
    <row r="7548">
      <c r="A7548" s="5" t="n">
        <v>7547</v>
      </c>
      <c r="B7548" s="5" t="n">
        <v>21</v>
      </c>
      <c r="C7548" s="5" t="n">
        <v>247</v>
      </c>
      <c r="D7548" s="5" t="n">
        <v>9</v>
      </c>
      <c r="E7548" s="5" t="n">
        <v>24.6</v>
      </c>
      <c r="F7548" s="5" t="n">
        <v>26.3</v>
      </c>
      <c r="G7548" s="5" t="n">
        <v>20.3</v>
      </c>
      <c r="H7548" s="5" t="n">
        <v>6.88</v>
      </c>
      <c r="I7548" s="6">
        <f>IF(E7548&gt;=Markov!$B$3,1,0)</f>
        <v/>
      </c>
      <c r="J7548" s="6">
        <f>I7547</f>
        <v/>
      </c>
      <c r="K7548" s="7">
        <f>MAR1!$B$5+MAR1!$C$5*COS(2*PI()*$C7548/365)+MAR1!$D$5*SIN(2*PI()*$C7548/365)</f>
        <v/>
      </c>
      <c r="L7548" s="7">
        <f>MAR1!$B$6+MAR1!$C$6*COS(2*PI()*$C7548/365)+MAR1!$D$6*SIN(2*PI()*$C7548/365)</f>
        <v/>
      </c>
      <c r="M7548" s="7">
        <f>MAR1!$B$7+MAR1!$C$7*COS(2*PI()*$C7548/365)+MAR1!$D$7*SIN(2*PI()*$C7548/365)</f>
        <v/>
      </c>
      <c r="N7548" s="7">
        <f>F7548-K7548</f>
        <v/>
      </c>
      <c r="O7548" s="7">
        <f>G7548-L7548</f>
        <v/>
      </c>
      <c r="P7548" s="7">
        <f>H7548-M7548</f>
        <v/>
      </c>
      <c r="Q7548" s="7">
        <f>IF($I7548=1,(N7548-MAR1!$B$11)/MAR1!$D$11,(N7548-MAR1!$C$11)/MAR1!$E$11)</f>
        <v/>
      </c>
      <c r="R7548" s="7">
        <f>IF($I7548=1,(O7548-MAR1!$B$12)/MAR1!$D$12,(O7548-MAR1!$C$12)/MAR1!$E$12)</f>
        <v/>
      </c>
      <c r="S7548" s="7">
        <f>IF($I7548=1,(P7548-MAR1!$B$13)/MAR1!$D$13,(P7548-MAR1!$C$13)/MAR1!$E$13)</f>
        <v/>
      </c>
    </row>
    <row r="7549">
      <c r="A7549" s="5" t="n">
        <v>7548</v>
      </c>
      <c r="B7549" s="5" t="n">
        <v>21</v>
      </c>
      <c r="C7549" s="5" t="n">
        <v>248</v>
      </c>
      <c r="D7549" s="5" t="n">
        <v>9</v>
      </c>
      <c r="E7549" s="5" t="n">
        <v>0</v>
      </c>
      <c r="F7549" s="5" t="n">
        <v>28.7</v>
      </c>
      <c r="G7549" s="5" t="n">
        <v>22</v>
      </c>
      <c r="H7549" s="5" t="n">
        <v>15.17</v>
      </c>
      <c r="I7549" s="6">
        <f>IF(E7549&gt;=Markov!$B$3,1,0)</f>
        <v/>
      </c>
      <c r="J7549" s="6">
        <f>I7548</f>
        <v/>
      </c>
      <c r="K7549" s="7">
        <f>MAR1!$B$5+MAR1!$C$5*COS(2*PI()*$C7549/365)+MAR1!$D$5*SIN(2*PI()*$C7549/365)</f>
        <v/>
      </c>
      <c r="L7549" s="7">
        <f>MAR1!$B$6+MAR1!$C$6*COS(2*PI()*$C7549/365)+MAR1!$D$6*SIN(2*PI()*$C7549/365)</f>
        <v/>
      </c>
      <c r="M7549" s="7">
        <f>MAR1!$B$7+MAR1!$C$7*COS(2*PI()*$C7549/365)+MAR1!$D$7*SIN(2*PI()*$C7549/365)</f>
        <v/>
      </c>
      <c r="N7549" s="7">
        <f>F7549-K7549</f>
        <v/>
      </c>
      <c r="O7549" s="7">
        <f>G7549-L7549</f>
        <v/>
      </c>
      <c r="P7549" s="7">
        <f>H7549-M7549</f>
        <v/>
      </c>
      <c r="Q7549" s="7">
        <f>IF($I7549=1,(N7549-MAR1!$B$11)/MAR1!$D$11,(N7549-MAR1!$C$11)/MAR1!$E$11)</f>
        <v/>
      </c>
      <c r="R7549" s="7">
        <f>IF($I7549=1,(O7549-MAR1!$B$12)/MAR1!$D$12,(O7549-MAR1!$C$12)/MAR1!$E$12)</f>
        <v/>
      </c>
      <c r="S7549" s="7">
        <f>IF($I7549=1,(P7549-MAR1!$B$13)/MAR1!$D$13,(P7549-MAR1!$C$13)/MAR1!$E$13)</f>
        <v/>
      </c>
    </row>
    <row r="7550">
      <c r="A7550" s="5" t="n">
        <v>7549</v>
      </c>
      <c r="B7550" s="5" t="n">
        <v>21</v>
      </c>
      <c r="C7550" s="5" t="n">
        <v>249</v>
      </c>
      <c r="D7550" s="5" t="n">
        <v>9</v>
      </c>
      <c r="E7550" s="5" t="n">
        <v>0</v>
      </c>
      <c r="F7550" s="5" t="n">
        <v>29</v>
      </c>
      <c r="G7550" s="5" t="n">
        <v>20.3</v>
      </c>
      <c r="H7550" s="5" t="n">
        <v>21.59</v>
      </c>
      <c r="I7550" s="6">
        <f>IF(E7550&gt;=Markov!$B$3,1,0)</f>
        <v/>
      </c>
      <c r="J7550" s="6">
        <f>I7549</f>
        <v/>
      </c>
      <c r="K7550" s="7">
        <f>MAR1!$B$5+MAR1!$C$5*COS(2*PI()*$C7550/365)+MAR1!$D$5*SIN(2*PI()*$C7550/365)</f>
        <v/>
      </c>
      <c r="L7550" s="7">
        <f>MAR1!$B$6+MAR1!$C$6*COS(2*PI()*$C7550/365)+MAR1!$D$6*SIN(2*PI()*$C7550/365)</f>
        <v/>
      </c>
      <c r="M7550" s="7">
        <f>MAR1!$B$7+MAR1!$C$7*COS(2*PI()*$C7550/365)+MAR1!$D$7*SIN(2*PI()*$C7550/365)</f>
        <v/>
      </c>
      <c r="N7550" s="7">
        <f>F7550-K7550</f>
        <v/>
      </c>
      <c r="O7550" s="7">
        <f>G7550-L7550</f>
        <v/>
      </c>
      <c r="P7550" s="7">
        <f>H7550-M7550</f>
        <v/>
      </c>
      <c r="Q7550" s="7">
        <f>IF($I7550=1,(N7550-MAR1!$B$11)/MAR1!$D$11,(N7550-MAR1!$C$11)/MAR1!$E$11)</f>
        <v/>
      </c>
      <c r="R7550" s="7">
        <f>IF($I7550=1,(O7550-MAR1!$B$12)/MAR1!$D$12,(O7550-MAR1!$C$12)/MAR1!$E$12)</f>
        <v/>
      </c>
      <c r="S7550" s="7">
        <f>IF($I7550=1,(P7550-MAR1!$B$13)/MAR1!$D$13,(P7550-MAR1!$C$13)/MAR1!$E$13)</f>
        <v/>
      </c>
    </row>
    <row r="7551">
      <c r="A7551" s="5" t="n">
        <v>7550</v>
      </c>
      <c r="B7551" s="5" t="n">
        <v>21</v>
      </c>
      <c r="C7551" s="5" t="n">
        <v>250</v>
      </c>
      <c r="D7551" s="5" t="n">
        <v>9</v>
      </c>
      <c r="E7551" s="5" t="n">
        <v>0</v>
      </c>
      <c r="F7551" s="5" t="n">
        <v>28.4</v>
      </c>
      <c r="G7551" s="5" t="n">
        <v>20.1</v>
      </c>
      <c r="H7551" s="5" t="n">
        <v>10.91</v>
      </c>
      <c r="I7551" s="6">
        <f>IF(E7551&gt;=Markov!$B$3,1,0)</f>
        <v/>
      </c>
      <c r="J7551" s="6">
        <f>I7550</f>
        <v/>
      </c>
      <c r="K7551" s="7">
        <f>MAR1!$B$5+MAR1!$C$5*COS(2*PI()*$C7551/365)+MAR1!$D$5*SIN(2*PI()*$C7551/365)</f>
        <v/>
      </c>
      <c r="L7551" s="7">
        <f>MAR1!$B$6+MAR1!$C$6*COS(2*PI()*$C7551/365)+MAR1!$D$6*SIN(2*PI()*$C7551/365)</f>
        <v/>
      </c>
      <c r="M7551" s="7">
        <f>MAR1!$B$7+MAR1!$C$7*COS(2*PI()*$C7551/365)+MAR1!$D$7*SIN(2*PI()*$C7551/365)</f>
        <v/>
      </c>
      <c r="N7551" s="7">
        <f>F7551-K7551</f>
        <v/>
      </c>
      <c r="O7551" s="7">
        <f>G7551-L7551</f>
        <v/>
      </c>
      <c r="P7551" s="7">
        <f>H7551-M7551</f>
        <v/>
      </c>
      <c r="Q7551" s="7">
        <f>IF($I7551=1,(N7551-MAR1!$B$11)/MAR1!$D$11,(N7551-MAR1!$C$11)/MAR1!$E$11)</f>
        <v/>
      </c>
      <c r="R7551" s="7">
        <f>IF($I7551=1,(O7551-MAR1!$B$12)/MAR1!$D$12,(O7551-MAR1!$C$12)/MAR1!$E$12)</f>
        <v/>
      </c>
      <c r="S7551" s="7">
        <f>IF($I7551=1,(P7551-MAR1!$B$13)/MAR1!$D$13,(P7551-MAR1!$C$13)/MAR1!$E$13)</f>
        <v/>
      </c>
    </row>
    <row r="7552">
      <c r="A7552" s="5" t="n">
        <v>7551</v>
      </c>
      <c r="B7552" s="5" t="n">
        <v>21</v>
      </c>
      <c r="C7552" s="5" t="n">
        <v>251</v>
      </c>
      <c r="D7552" s="5" t="n">
        <v>9</v>
      </c>
      <c r="E7552" s="5" t="n">
        <v>0</v>
      </c>
      <c r="F7552" s="5" t="n">
        <v>29.5</v>
      </c>
      <c r="G7552" s="5" t="n">
        <v>21.3</v>
      </c>
      <c r="H7552" s="5" t="n">
        <v>8.18</v>
      </c>
      <c r="I7552" s="6">
        <f>IF(E7552&gt;=Markov!$B$3,1,0)</f>
        <v/>
      </c>
      <c r="J7552" s="6">
        <f>I7551</f>
        <v/>
      </c>
      <c r="K7552" s="7">
        <f>MAR1!$B$5+MAR1!$C$5*COS(2*PI()*$C7552/365)+MAR1!$D$5*SIN(2*PI()*$C7552/365)</f>
        <v/>
      </c>
      <c r="L7552" s="7">
        <f>MAR1!$B$6+MAR1!$C$6*COS(2*PI()*$C7552/365)+MAR1!$D$6*SIN(2*PI()*$C7552/365)</f>
        <v/>
      </c>
      <c r="M7552" s="7">
        <f>MAR1!$B$7+MAR1!$C$7*COS(2*PI()*$C7552/365)+MAR1!$D$7*SIN(2*PI()*$C7552/365)</f>
        <v/>
      </c>
      <c r="N7552" s="7">
        <f>F7552-K7552</f>
        <v/>
      </c>
      <c r="O7552" s="7">
        <f>G7552-L7552</f>
        <v/>
      </c>
      <c r="P7552" s="7">
        <f>H7552-M7552</f>
        <v/>
      </c>
      <c r="Q7552" s="7">
        <f>IF($I7552=1,(N7552-MAR1!$B$11)/MAR1!$D$11,(N7552-MAR1!$C$11)/MAR1!$E$11)</f>
        <v/>
      </c>
      <c r="R7552" s="7">
        <f>IF($I7552=1,(O7552-MAR1!$B$12)/MAR1!$D$12,(O7552-MAR1!$C$12)/MAR1!$E$12)</f>
        <v/>
      </c>
      <c r="S7552" s="7">
        <f>IF($I7552=1,(P7552-MAR1!$B$13)/MAR1!$D$13,(P7552-MAR1!$C$13)/MAR1!$E$13)</f>
        <v/>
      </c>
    </row>
    <row r="7553">
      <c r="A7553" s="5" t="n">
        <v>7552</v>
      </c>
      <c r="B7553" s="5" t="n">
        <v>21</v>
      </c>
      <c r="C7553" s="5" t="n">
        <v>252</v>
      </c>
      <c r="D7553" s="5" t="n">
        <v>9</v>
      </c>
      <c r="E7553" s="5" t="n">
        <v>0</v>
      </c>
      <c r="F7553" s="5" t="n">
        <v>30.3</v>
      </c>
      <c r="G7553" s="5" t="n">
        <v>21.7</v>
      </c>
      <c r="H7553" s="5" t="n">
        <v>14.73</v>
      </c>
      <c r="I7553" s="6">
        <f>IF(E7553&gt;=Markov!$B$3,1,0)</f>
        <v/>
      </c>
      <c r="J7553" s="6">
        <f>I7552</f>
        <v/>
      </c>
      <c r="K7553" s="7">
        <f>MAR1!$B$5+MAR1!$C$5*COS(2*PI()*$C7553/365)+MAR1!$D$5*SIN(2*PI()*$C7553/365)</f>
        <v/>
      </c>
      <c r="L7553" s="7">
        <f>MAR1!$B$6+MAR1!$C$6*COS(2*PI()*$C7553/365)+MAR1!$D$6*SIN(2*PI()*$C7553/365)</f>
        <v/>
      </c>
      <c r="M7553" s="7">
        <f>MAR1!$B$7+MAR1!$C$7*COS(2*PI()*$C7553/365)+MAR1!$D$7*SIN(2*PI()*$C7553/365)</f>
        <v/>
      </c>
      <c r="N7553" s="7">
        <f>F7553-K7553</f>
        <v/>
      </c>
      <c r="O7553" s="7">
        <f>G7553-L7553</f>
        <v/>
      </c>
      <c r="P7553" s="7">
        <f>H7553-M7553</f>
        <v/>
      </c>
      <c r="Q7553" s="7">
        <f>IF($I7553=1,(N7553-MAR1!$B$11)/MAR1!$D$11,(N7553-MAR1!$C$11)/MAR1!$E$11)</f>
        <v/>
      </c>
      <c r="R7553" s="7">
        <f>IF($I7553=1,(O7553-MAR1!$B$12)/MAR1!$D$12,(O7553-MAR1!$C$12)/MAR1!$E$12)</f>
        <v/>
      </c>
      <c r="S7553" s="7">
        <f>IF($I7553=1,(P7553-MAR1!$B$13)/MAR1!$D$13,(P7553-MAR1!$C$13)/MAR1!$E$13)</f>
        <v/>
      </c>
    </row>
    <row r="7554">
      <c r="A7554" s="5" t="n">
        <v>7553</v>
      </c>
      <c r="B7554" s="5" t="n">
        <v>21</v>
      </c>
      <c r="C7554" s="5" t="n">
        <v>253</v>
      </c>
      <c r="D7554" s="5" t="n">
        <v>9</v>
      </c>
      <c r="E7554" s="5" t="n">
        <v>0</v>
      </c>
      <c r="F7554" s="5" t="n">
        <v>29.6</v>
      </c>
      <c r="G7554" s="5" t="n">
        <v>23.2</v>
      </c>
      <c r="H7554" s="5" t="n">
        <v>10.36</v>
      </c>
      <c r="I7554" s="6">
        <f>IF(E7554&gt;=Markov!$B$3,1,0)</f>
        <v/>
      </c>
      <c r="J7554" s="6">
        <f>I7553</f>
        <v/>
      </c>
      <c r="K7554" s="7">
        <f>MAR1!$B$5+MAR1!$C$5*COS(2*PI()*$C7554/365)+MAR1!$D$5*SIN(2*PI()*$C7554/365)</f>
        <v/>
      </c>
      <c r="L7554" s="7">
        <f>MAR1!$B$6+MAR1!$C$6*COS(2*PI()*$C7554/365)+MAR1!$D$6*SIN(2*PI()*$C7554/365)</f>
        <v/>
      </c>
      <c r="M7554" s="7">
        <f>MAR1!$B$7+MAR1!$C$7*COS(2*PI()*$C7554/365)+MAR1!$D$7*SIN(2*PI()*$C7554/365)</f>
        <v/>
      </c>
      <c r="N7554" s="7">
        <f>F7554-K7554</f>
        <v/>
      </c>
      <c r="O7554" s="7">
        <f>G7554-L7554</f>
        <v/>
      </c>
      <c r="P7554" s="7">
        <f>H7554-M7554</f>
        <v/>
      </c>
      <c r="Q7554" s="7">
        <f>IF($I7554=1,(N7554-MAR1!$B$11)/MAR1!$D$11,(N7554-MAR1!$C$11)/MAR1!$E$11)</f>
        <v/>
      </c>
      <c r="R7554" s="7">
        <f>IF($I7554=1,(O7554-MAR1!$B$12)/MAR1!$D$12,(O7554-MAR1!$C$12)/MAR1!$E$12)</f>
        <v/>
      </c>
      <c r="S7554" s="7">
        <f>IF($I7554=1,(P7554-MAR1!$B$13)/MAR1!$D$13,(P7554-MAR1!$C$13)/MAR1!$E$13)</f>
        <v/>
      </c>
    </row>
    <row r="7555">
      <c r="A7555" s="5" t="n">
        <v>7554</v>
      </c>
      <c r="B7555" s="5" t="n">
        <v>21</v>
      </c>
      <c r="C7555" s="5" t="n">
        <v>254</v>
      </c>
      <c r="D7555" s="5" t="n">
        <v>9</v>
      </c>
      <c r="E7555" s="5" t="n">
        <v>0</v>
      </c>
      <c r="F7555" s="5" t="n">
        <v>30.2</v>
      </c>
      <c r="G7555" s="5" t="n">
        <v>22.4</v>
      </c>
      <c r="H7555" s="5" t="n">
        <v>15.16</v>
      </c>
      <c r="I7555" s="6">
        <f>IF(E7555&gt;=Markov!$B$3,1,0)</f>
        <v/>
      </c>
      <c r="J7555" s="6">
        <f>I7554</f>
        <v/>
      </c>
      <c r="K7555" s="7">
        <f>MAR1!$B$5+MAR1!$C$5*COS(2*PI()*$C7555/365)+MAR1!$D$5*SIN(2*PI()*$C7555/365)</f>
        <v/>
      </c>
      <c r="L7555" s="7">
        <f>MAR1!$B$6+MAR1!$C$6*COS(2*PI()*$C7555/365)+MAR1!$D$6*SIN(2*PI()*$C7555/365)</f>
        <v/>
      </c>
      <c r="M7555" s="7">
        <f>MAR1!$B$7+MAR1!$C$7*COS(2*PI()*$C7555/365)+MAR1!$D$7*SIN(2*PI()*$C7555/365)</f>
        <v/>
      </c>
      <c r="N7555" s="7">
        <f>F7555-K7555</f>
        <v/>
      </c>
      <c r="O7555" s="7">
        <f>G7555-L7555</f>
        <v/>
      </c>
      <c r="P7555" s="7">
        <f>H7555-M7555</f>
        <v/>
      </c>
      <c r="Q7555" s="7">
        <f>IF($I7555=1,(N7555-MAR1!$B$11)/MAR1!$D$11,(N7555-MAR1!$C$11)/MAR1!$E$11)</f>
        <v/>
      </c>
      <c r="R7555" s="7">
        <f>IF($I7555=1,(O7555-MAR1!$B$12)/MAR1!$D$12,(O7555-MAR1!$C$12)/MAR1!$E$12)</f>
        <v/>
      </c>
      <c r="S7555" s="7">
        <f>IF($I7555=1,(P7555-MAR1!$B$13)/MAR1!$D$13,(P7555-MAR1!$C$13)/MAR1!$E$13)</f>
        <v/>
      </c>
    </row>
    <row r="7556">
      <c r="A7556" s="5" t="n">
        <v>7555</v>
      </c>
      <c r="B7556" s="5" t="n">
        <v>21</v>
      </c>
      <c r="C7556" s="5" t="n">
        <v>255</v>
      </c>
      <c r="D7556" s="5" t="n">
        <v>9</v>
      </c>
      <c r="E7556" s="5" t="n">
        <v>3.2</v>
      </c>
      <c r="F7556" s="5" t="n">
        <v>28.9</v>
      </c>
      <c r="G7556" s="5" t="n">
        <v>22.4</v>
      </c>
      <c r="H7556" s="5" t="n">
        <v>9.76</v>
      </c>
      <c r="I7556" s="6">
        <f>IF(E7556&gt;=Markov!$B$3,1,0)</f>
        <v/>
      </c>
      <c r="J7556" s="6">
        <f>I7555</f>
        <v/>
      </c>
      <c r="K7556" s="7">
        <f>MAR1!$B$5+MAR1!$C$5*COS(2*PI()*$C7556/365)+MAR1!$D$5*SIN(2*PI()*$C7556/365)</f>
        <v/>
      </c>
      <c r="L7556" s="7">
        <f>MAR1!$B$6+MAR1!$C$6*COS(2*PI()*$C7556/365)+MAR1!$D$6*SIN(2*PI()*$C7556/365)</f>
        <v/>
      </c>
      <c r="M7556" s="7">
        <f>MAR1!$B$7+MAR1!$C$7*COS(2*PI()*$C7556/365)+MAR1!$D$7*SIN(2*PI()*$C7556/365)</f>
        <v/>
      </c>
      <c r="N7556" s="7">
        <f>F7556-K7556</f>
        <v/>
      </c>
      <c r="O7556" s="7">
        <f>G7556-L7556</f>
        <v/>
      </c>
      <c r="P7556" s="7">
        <f>H7556-M7556</f>
        <v/>
      </c>
      <c r="Q7556" s="7">
        <f>IF($I7556=1,(N7556-MAR1!$B$11)/MAR1!$D$11,(N7556-MAR1!$C$11)/MAR1!$E$11)</f>
        <v/>
      </c>
      <c r="R7556" s="7">
        <f>IF($I7556=1,(O7556-MAR1!$B$12)/MAR1!$D$12,(O7556-MAR1!$C$12)/MAR1!$E$12)</f>
        <v/>
      </c>
      <c r="S7556" s="7">
        <f>IF($I7556=1,(P7556-MAR1!$B$13)/MAR1!$D$13,(P7556-MAR1!$C$13)/MAR1!$E$13)</f>
        <v/>
      </c>
    </row>
    <row r="7557">
      <c r="A7557" s="5" t="n">
        <v>7556</v>
      </c>
      <c r="B7557" s="5" t="n">
        <v>21</v>
      </c>
      <c r="C7557" s="5" t="n">
        <v>256</v>
      </c>
      <c r="D7557" s="5" t="n">
        <v>9</v>
      </c>
      <c r="E7557" s="5" t="n">
        <v>13.2</v>
      </c>
      <c r="F7557" s="5" t="n">
        <v>28.6</v>
      </c>
      <c r="G7557" s="5" t="n">
        <v>21</v>
      </c>
      <c r="H7557" s="5" t="n">
        <v>7.62</v>
      </c>
      <c r="I7557" s="6">
        <f>IF(E7557&gt;=Markov!$B$3,1,0)</f>
        <v/>
      </c>
      <c r="J7557" s="6">
        <f>I7556</f>
        <v/>
      </c>
      <c r="K7557" s="7">
        <f>MAR1!$B$5+MAR1!$C$5*COS(2*PI()*$C7557/365)+MAR1!$D$5*SIN(2*PI()*$C7557/365)</f>
        <v/>
      </c>
      <c r="L7557" s="7">
        <f>MAR1!$B$6+MAR1!$C$6*COS(2*PI()*$C7557/365)+MAR1!$D$6*SIN(2*PI()*$C7557/365)</f>
        <v/>
      </c>
      <c r="M7557" s="7">
        <f>MAR1!$B$7+MAR1!$C$7*COS(2*PI()*$C7557/365)+MAR1!$D$7*SIN(2*PI()*$C7557/365)</f>
        <v/>
      </c>
      <c r="N7557" s="7">
        <f>F7557-K7557</f>
        <v/>
      </c>
      <c r="O7557" s="7">
        <f>G7557-L7557</f>
        <v/>
      </c>
      <c r="P7557" s="7">
        <f>H7557-M7557</f>
        <v/>
      </c>
      <c r="Q7557" s="7">
        <f>IF($I7557=1,(N7557-MAR1!$B$11)/MAR1!$D$11,(N7557-MAR1!$C$11)/MAR1!$E$11)</f>
        <v/>
      </c>
      <c r="R7557" s="7">
        <f>IF($I7557=1,(O7557-MAR1!$B$12)/MAR1!$D$12,(O7557-MAR1!$C$12)/MAR1!$E$12)</f>
        <v/>
      </c>
      <c r="S7557" s="7">
        <f>IF($I7557=1,(P7557-MAR1!$B$13)/MAR1!$D$13,(P7557-MAR1!$C$13)/MAR1!$E$13)</f>
        <v/>
      </c>
    </row>
    <row r="7558">
      <c r="A7558" s="5" t="n">
        <v>7557</v>
      </c>
      <c r="B7558" s="5" t="n">
        <v>21</v>
      </c>
      <c r="C7558" s="5" t="n">
        <v>257</v>
      </c>
      <c r="D7558" s="5" t="n">
        <v>9</v>
      </c>
      <c r="E7558" s="5" t="n">
        <v>0</v>
      </c>
      <c r="F7558" s="5" t="n">
        <v>30.3</v>
      </c>
      <c r="G7558" s="5" t="n">
        <v>21.7</v>
      </c>
      <c r="H7558" s="5" t="n">
        <v>13.83</v>
      </c>
      <c r="I7558" s="6">
        <f>IF(E7558&gt;=Markov!$B$3,1,0)</f>
        <v/>
      </c>
      <c r="J7558" s="6">
        <f>I7557</f>
        <v/>
      </c>
      <c r="K7558" s="7">
        <f>MAR1!$B$5+MAR1!$C$5*COS(2*PI()*$C7558/365)+MAR1!$D$5*SIN(2*PI()*$C7558/365)</f>
        <v/>
      </c>
      <c r="L7558" s="7">
        <f>MAR1!$B$6+MAR1!$C$6*COS(2*PI()*$C7558/365)+MAR1!$D$6*SIN(2*PI()*$C7558/365)</f>
        <v/>
      </c>
      <c r="M7558" s="7">
        <f>MAR1!$B$7+MAR1!$C$7*COS(2*PI()*$C7558/365)+MAR1!$D$7*SIN(2*PI()*$C7558/365)</f>
        <v/>
      </c>
      <c r="N7558" s="7">
        <f>F7558-K7558</f>
        <v/>
      </c>
      <c r="O7558" s="7">
        <f>G7558-L7558</f>
        <v/>
      </c>
      <c r="P7558" s="7">
        <f>H7558-M7558</f>
        <v/>
      </c>
      <c r="Q7558" s="7">
        <f>IF($I7558=1,(N7558-MAR1!$B$11)/MAR1!$D$11,(N7558-MAR1!$C$11)/MAR1!$E$11)</f>
        <v/>
      </c>
      <c r="R7558" s="7">
        <f>IF($I7558=1,(O7558-MAR1!$B$12)/MAR1!$D$12,(O7558-MAR1!$C$12)/MAR1!$E$12)</f>
        <v/>
      </c>
      <c r="S7558" s="7">
        <f>IF($I7558=1,(P7558-MAR1!$B$13)/MAR1!$D$13,(P7558-MAR1!$C$13)/MAR1!$E$13)</f>
        <v/>
      </c>
    </row>
    <row r="7559">
      <c r="A7559" s="5" t="n">
        <v>7558</v>
      </c>
      <c r="B7559" s="5" t="n">
        <v>21</v>
      </c>
      <c r="C7559" s="5" t="n">
        <v>258</v>
      </c>
      <c r="D7559" s="5" t="n">
        <v>9</v>
      </c>
      <c r="E7559" s="5" t="n">
        <v>3.9</v>
      </c>
      <c r="F7559" s="5" t="n">
        <v>26.5</v>
      </c>
      <c r="G7559" s="5" t="n">
        <v>20.9</v>
      </c>
      <c r="H7559" s="5" t="n">
        <v>6.98</v>
      </c>
      <c r="I7559" s="6">
        <f>IF(E7559&gt;=Markov!$B$3,1,0)</f>
        <v/>
      </c>
      <c r="J7559" s="6">
        <f>I7558</f>
        <v/>
      </c>
      <c r="K7559" s="7">
        <f>MAR1!$B$5+MAR1!$C$5*COS(2*PI()*$C7559/365)+MAR1!$D$5*SIN(2*PI()*$C7559/365)</f>
        <v/>
      </c>
      <c r="L7559" s="7">
        <f>MAR1!$B$6+MAR1!$C$6*COS(2*PI()*$C7559/365)+MAR1!$D$6*SIN(2*PI()*$C7559/365)</f>
        <v/>
      </c>
      <c r="M7559" s="7">
        <f>MAR1!$B$7+MAR1!$C$7*COS(2*PI()*$C7559/365)+MAR1!$D$7*SIN(2*PI()*$C7559/365)</f>
        <v/>
      </c>
      <c r="N7559" s="7">
        <f>F7559-K7559</f>
        <v/>
      </c>
      <c r="O7559" s="7">
        <f>G7559-L7559</f>
        <v/>
      </c>
      <c r="P7559" s="7">
        <f>H7559-M7559</f>
        <v/>
      </c>
      <c r="Q7559" s="7">
        <f>IF($I7559=1,(N7559-MAR1!$B$11)/MAR1!$D$11,(N7559-MAR1!$C$11)/MAR1!$E$11)</f>
        <v/>
      </c>
      <c r="R7559" s="7">
        <f>IF($I7559=1,(O7559-MAR1!$B$12)/MAR1!$D$12,(O7559-MAR1!$C$12)/MAR1!$E$12)</f>
        <v/>
      </c>
      <c r="S7559" s="7">
        <f>IF($I7559=1,(P7559-MAR1!$B$13)/MAR1!$D$13,(P7559-MAR1!$C$13)/MAR1!$E$13)</f>
        <v/>
      </c>
    </row>
    <row r="7560">
      <c r="A7560" s="5" t="n">
        <v>7559</v>
      </c>
      <c r="B7560" s="5" t="n">
        <v>21</v>
      </c>
      <c r="C7560" s="5" t="n">
        <v>259</v>
      </c>
      <c r="D7560" s="5" t="n">
        <v>9</v>
      </c>
      <c r="E7560" s="5" t="n">
        <v>0.5</v>
      </c>
      <c r="F7560" s="5" t="n">
        <v>29.2</v>
      </c>
      <c r="G7560" s="5" t="n">
        <v>21.8</v>
      </c>
      <c r="H7560" s="5" t="n">
        <v>5.49</v>
      </c>
      <c r="I7560" s="6">
        <f>IF(E7560&gt;=Markov!$B$3,1,0)</f>
        <v/>
      </c>
      <c r="J7560" s="6">
        <f>I7559</f>
        <v/>
      </c>
      <c r="K7560" s="7">
        <f>MAR1!$B$5+MAR1!$C$5*COS(2*PI()*$C7560/365)+MAR1!$D$5*SIN(2*PI()*$C7560/365)</f>
        <v/>
      </c>
      <c r="L7560" s="7">
        <f>MAR1!$B$6+MAR1!$C$6*COS(2*PI()*$C7560/365)+MAR1!$D$6*SIN(2*PI()*$C7560/365)</f>
        <v/>
      </c>
      <c r="M7560" s="7">
        <f>MAR1!$B$7+MAR1!$C$7*COS(2*PI()*$C7560/365)+MAR1!$D$7*SIN(2*PI()*$C7560/365)</f>
        <v/>
      </c>
      <c r="N7560" s="7">
        <f>F7560-K7560</f>
        <v/>
      </c>
      <c r="O7560" s="7">
        <f>G7560-L7560</f>
        <v/>
      </c>
      <c r="P7560" s="7">
        <f>H7560-M7560</f>
        <v/>
      </c>
      <c r="Q7560" s="7">
        <f>IF($I7560=1,(N7560-MAR1!$B$11)/MAR1!$D$11,(N7560-MAR1!$C$11)/MAR1!$E$11)</f>
        <v/>
      </c>
      <c r="R7560" s="7">
        <f>IF($I7560=1,(O7560-MAR1!$B$12)/MAR1!$D$12,(O7560-MAR1!$C$12)/MAR1!$E$12)</f>
        <v/>
      </c>
      <c r="S7560" s="7">
        <f>IF($I7560=1,(P7560-MAR1!$B$13)/MAR1!$D$13,(P7560-MAR1!$C$13)/MAR1!$E$13)</f>
        <v/>
      </c>
    </row>
    <row r="7561">
      <c r="A7561" s="5" t="n">
        <v>7560</v>
      </c>
      <c r="B7561" s="5" t="n">
        <v>21</v>
      </c>
      <c r="C7561" s="5" t="n">
        <v>260</v>
      </c>
      <c r="D7561" s="5" t="n">
        <v>9</v>
      </c>
      <c r="E7561" s="5" t="n">
        <v>28.4</v>
      </c>
      <c r="F7561" s="5" t="n">
        <v>27.9</v>
      </c>
      <c r="G7561" s="5" t="n">
        <v>22</v>
      </c>
      <c r="H7561" s="5" t="n">
        <v>12.5</v>
      </c>
      <c r="I7561" s="6">
        <f>IF(E7561&gt;=Markov!$B$3,1,0)</f>
        <v/>
      </c>
      <c r="J7561" s="6">
        <f>I7560</f>
        <v/>
      </c>
      <c r="K7561" s="7">
        <f>MAR1!$B$5+MAR1!$C$5*COS(2*PI()*$C7561/365)+MAR1!$D$5*SIN(2*PI()*$C7561/365)</f>
        <v/>
      </c>
      <c r="L7561" s="7">
        <f>MAR1!$B$6+MAR1!$C$6*COS(2*PI()*$C7561/365)+MAR1!$D$6*SIN(2*PI()*$C7561/365)</f>
        <v/>
      </c>
      <c r="M7561" s="7">
        <f>MAR1!$B$7+MAR1!$C$7*COS(2*PI()*$C7561/365)+MAR1!$D$7*SIN(2*PI()*$C7561/365)</f>
        <v/>
      </c>
      <c r="N7561" s="7">
        <f>F7561-K7561</f>
        <v/>
      </c>
      <c r="O7561" s="7">
        <f>G7561-L7561</f>
        <v/>
      </c>
      <c r="P7561" s="7">
        <f>H7561-M7561</f>
        <v/>
      </c>
      <c r="Q7561" s="7">
        <f>IF($I7561=1,(N7561-MAR1!$B$11)/MAR1!$D$11,(N7561-MAR1!$C$11)/MAR1!$E$11)</f>
        <v/>
      </c>
      <c r="R7561" s="7">
        <f>IF($I7561=1,(O7561-MAR1!$B$12)/MAR1!$D$12,(O7561-MAR1!$C$12)/MAR1!$E$12)</f>
        <v/>
      </c>
      <c r="S7561" s="7">
        <f>IF($I7561=1,(P7561-MAR1!$B$13)/MAR1!$D$13,(P7561-MAR1!$C$13)/MAR1!$E$13)</f>
        <v/>
      </c>
    </row>
    <row r="7562">
      <c r="A7562" s="5" t="n">
        <v>7561</v>
      </c>
      <c r="B7562" s="5" t="n">
        <v>21</v>
      </c>
      <c r="C7562" s="5" t="n">
        <v>261</v>
      </c>
      <c r="D7562" s="5" t="n">
        <v>9</v>
      </c>
      <c r="E7562" s="5" t="n">
        <v>7.7</v>
      </c>
      <c r="F7562" s="5" t="n">
        <v>28.7</v>
      </c>
      <c r="G7562" s="5" t="n">
        <v>22.8</v>
      </c>
      <c r="H7562" s="5" t="n">
        <v>15.13</v>
      </c>
      <c r="I7562" s="6">
        <f>IF(E7562&gt;=Markov!$B$3,1,0)</f>
        <v/>
      </c>
      <c r="J7562" s="6">
        <f>I7561</f>
        <v/>
      </c>
      <c r="K7562" s="7">
        <f>MAR1!$B$5+MAR1!$C$5*COS(2*PI()*$C7562/365)+MAR1!$D$5*SIN(2*PI()*$C7562/365)</f>
        <v/>
      </c>
      <c r="L7562" s="7">
        <f>MAR1!$B$6+MAR1!$C$6*COS(2*PI()*$C7562/365)+MAR1!$D$6*SIN(2*PI()*$C7562/365)</f>
        <v/>
      </c>
      <c r="M7562" s="7">
        <f>MAR1!$B$7+MAR1!$C$7*COS(2*PI()*$C7562/365)+MAR1!$D$7*SIN(2*PI()*$C7562/365)</f>
        <v/>
      </c>
      <c r="N7562" s="7">
        <f>F7562-K7562</f>
        <v/>
      </c>
      <c r="O7562" s="7">
        <f>G7562-L7562</f>
        <v/>
      </c>
      <c r="P7562" s="7">
        <f>H7562-M7562</f>
        <v/>
      </c>
      <c r="Q7562" s="7">
        <f>IF($I7562=1,(N7562-MAR1!$B$11)/MAR1!$D$11,(N7562-MAR1!$C$11)/MAR1!$E$11)</f>
        <v/>
      </c>
      <c r="R7562" s="7">
        <f>IF($I7562=1,(O7562-MAR1!$B$12)/MAR1!$D$12,(O7562-MAR1!$C$12)/MAR1!$E$12)</f>
        <v/>
      </c>
      <c r="S7562" s="7">
        <f>IF($I7562=1,(P7562-MAR1!$B$13)/MAR1!$D$13,(P7562-MAR1!$C$13)/MAR1!$E$13)</f>
        <v/>
      </c>
    </row>
    <row r="7563">
      <c r="A7563" s="5" t="n">
        <v>7562</v>
      </c>
      <c r="B7563" s="5" t="n">
        <v>21</v>
      </c>
      <c r="C7563" s="5" t="n">
        <v>262</v>
      </c>
      <c r="D7563" s="5" t="n">
        <v>9</v>
      </c>
      <c r="E7563" s="5" t="n">
        <v>36.8</v>
      </c>
      <c r="F7563" s="5" t="n">
        <v>26.1</v>
      </c>
      <c r="G7563" s="5" t="n">
        <v>20.6</v>
      </c>
      <c r="H7563" s="5" t="n">
        <v>11.07</v>
      </c>
      <c r="I7563" s="6">
        <f>IF(E7563&gt;=Markov!$B$3,1,0)</f>
        <v/>
      </c>
      <c r="J7563" s="6">
        <f>I7562</f>
        <v/>
      </c>
      <c r="K7563" s="7">
        <f>MAR1!$B$5+MAR1!$C$5*COS(2*PI()*$C7563/365)+MAR1!$D$5*SIN(2*PI()*$C7563/365)</f>
        <v/>
      </c>
      <c r="L7563" s="7">
        <f>MAR1!$B$6+MAR1!$C$6*COS(2*PI()*$C7563/365)+MAR1!$D$6*SIN(2*PI()*$C7563/365)</f>
        <v/>
      </c>
      <c r="M7563" s="7">
        <f>MAR1!$B$7+MAR1!$C$7*COS(2*PI()*$C7563/365)+MAR1!$D$7*SIN(2*PI()*$C7563/365)</f>
        <v/>
      </c>
      <c r="N7563" s="7">
        <f>F7563-K7563</f>
        <v/>
      </c>
      <c r="O7563" s="7">
        <f>G7563-L7563</f>
        <v/>
      </c>
      <c r="P7563" s="7">
        <f>H7563-M7563</f>
        <v/>
      </c>
      <c r="Q7563" s="7">
        <f>IF($I7563=1,(N7563-MAR1!$B$11)/MAR1!$D$11,(N7563-MAR1!$C$11)/MAR1!$E$11)</f>
        <v/>
      </c>
      <c r="R7563" s="7">
        <f>IF($I7563=1,(O7563-MAR1!$B$12)/MAR1!$D$12,(O7563-MAR1!$C$12)/MAR1!$E$12)</f>
        <v/>
      </c>
      <c r="S7563" s="7">
        <f>IF($I7563=1,(P7563-MAR1!$B$13)/MAR1!$D$13,(P7563-MAR1!$C$13)/MAR1!$E$13)</f>
        <v/>
      </c>
    </row>
    <row r="7564">
      <c r="A7564" s="5" t="n">
        <v>7563</v>
      </c>
      <c r="B7564" s="5" t="n">
        <v>21</v>
      </c>
      <c r="C7564" s="5" t="n">
        <v>263</v>
      </c>
      <c r="D7564" s="5" t="n">
        <v>9</v>
      </c>
      <c r="E7564" s="5" t="n">
        <v>51.3</v>
      </c>
      <c r="F7564" s="5" t="n">
        <v>28.2</v>
      </c>
      <c r="G7564" s="5" t="n">
        <v>20.3</v>
      </c>
      <c r="H7564" s="5" t="n">
        <v>8.67</v>
      </c>
      <c r="I7564" s="6">
        <f>IF(E7564&gt;=Markov!$B$3,1,0)</f>
        <v/>
      </c>
      <c r="J7564" s="6">
        <f>I7563</f>
        <v/>
      </c>
      <c r="K7564" s="7">
        <f>MAR1!$B$5+MAR1!$C$5*COS(2*PI()*$C7564/365)+MAR1!$D$5*SIN(2*PI()*$C7564/365)</f>
        <v/>
      </c>
      <c r="L7564" s="7">
        <f>MAR1!$B$6+MAR1!$C$6*COS(2*PI()*$C7564/365)+MAR1!$D$6*SIN(2*PI()*$C7564/365)</f>
        <v/>
      </c>
      <c r="M7564" s="7">
        <f>MAR1!$B$7+MAR1!$C$7*COS(2*PI()*$C7564/365)+MAR1!$D$7*SIN(2*PI()*$C7564/365)</f>
        <v/>
      </c>
      <c r="N7564" s="7">
        <f>F7564-K7564</f>
        <v/>
      </c>
      <c r="O7564" s="7">
        <f>G7564-L7564</f>
        <v/>
      </c>
      <c r="P7564" s="7">
        <f>H7564-M7564</f>
        <v/>
      </c>
      <c r="Q7564" s="7">
        <f>IF($I7564=1,(N7564-MAR1!$B$11)/MAR1!$D$11,(N7564-MAR1!$C$11)/MAR1!$E$11)</f>
        <v/>
      </c>
      <c r="R7564" s="7">
        <f>IF($I7564=1,(O7564-MAR1!$B$12)/MAR1!$D$12,(O7564-MAR1!$C$12)/MAR1!$E$12)</f>
        <v/>
      </c>
      <c r="S7564" s="7">
        <f>IF($I7564=1,(P7564-MAR1!$B$13)/MAR1!$D$13,(P7564-MAR1!$C$13)/MAR1!$E$13)</f>
        <v/>
      </c>
    </row>
    <row r="7565">
      <c r="A7565" s="5" t="n">
        <v>7564</v>
      </c>
      <c r="B7565" s="5" t="n">
        <v>21</v>
      </c>
      <c r="C7565" s="5" t="n">
        <v>264</v>
      </c>
      <c r="D7565" s="5" t="n">
        <v>9</v>
      </c>
      <c r="E7565" s="5" t="n">
        <v>0</v>
      </c>
      <c r="F7565" s="5" t="n">
        <v>30</v>
      </c>
      <c r="G7565" s="5" t="n">
        <v>18.4</v>
      </c>
      <c r="H7565" s="5" t="n">
        <v>12.85</v>
      </c>
      <c r="I7565" s="6">
        <f>IF(E7565&gt;=Markov!$B$3,1,0)</f>
        <v/>
      </c>
      <c r="J7565" s="6">
        <f>I7564</f>
        <v/>
      </c>
      <c r="K7565" s="7">
        <f>MAR1!$B$5+MAR1!$C$5*COS(2*PI()*$C7565/365)+MAR1!$D$5*SIN(2*PI()*$C7565/365)</f>
        <v/>
      </c>
      <c r="L7565" s="7">
        <f>MAR1!$B$6+MAR1!$C$6*COS(2*PI()*$C7565/365)+MAR1!$D$6*SIN(2*PI()*$C7565/365)</f>
        <v/>
      </c>
      <c r="M7565" s="7">
        <f>MAR1!$B$7+MAR1!$C$7*COS(2*PI()*$C7565/365)+MAR1!$D$7*SIN(2*PI()*$C7565/365)</f>
        <v/>
      </c>
      <c r="N7565" s="7">
        <f>F7565-K7565</f>
        <v/>
      </c>
      <c r="O7565" s="7">
        <f>G7565-L7565</f>
        <v/>
      </c>
      <c r="P7565" s="7">
        <f>H7565-M7565</f>
        <v/>
      </c>
      <c r="Q7565" s="7">
        <f>IF($I7565=1,(N7565-MAR1!$B$11)/MAR1!$D$11,(N7565-MAR1!$C$11)/MAR1!$E$11)</f>
        <v/>
      </c>
      <c r="R7565" s="7">
        <f>IF($I7565=1,(O7565-MAR1!$B$12)/MAR1!$D$12,(O7565-MAR1!$C$12)/MAR1!$E$12)</f>
        <v/>
      </c>
      <c r="S7565" s="7">
        <f>IF($I7565=1,(P7565-MAR1!$B$13)/MAR1!$D$13,(P7565-MAR1!$C$13)/MAR1!$E$13)</f>
        <v/>
      </c>
    </row>
    <row r="7566">
      <c r="A7566" s="5" t="n">
        <v>7565</v>
      </c>
      <c r="B7566" s="5" t="n">
        <v>21</v>
      </c>
      <c r="C7566" s="5" t="n">
        <v>265</v>
      </c>
      <c r="D7566" s="5" t="n">
        <v>9</v>
      </c>
      <c r="E7566" s="5" t="n">
        <v>21.3</v>
      </c>
      <c r="F7566" s="5" t="n">
        <v>26.5</v>
      </c>
      <c r="G7566" s="5" t="n">
        <v>20.2</v>
      </c>
      <c r="H7566" s="5" t="n">
        <v>9.09</v>
      </c>
      <c r="I7566" s="6">
        <f>IF(E7566&gt;=Markov!$B$3,1,0)</f>
        <v/>
      </c>
      <c r="J7566" s="6">
        <f>I7565</f>
        <v/>
      </c>
      <c r="K7566" s="7">
        <f>MAR1!$B$5+MAR1!$C$5*COS(2*PI()*$C7566/365)+MAR1!$D$5*SIN(2*PI()*$C7566/365)</f>
        <v/>
      </c>
      <c r="L7566" s="7">
        <f>MAR1!$B$6+MAR1!$C$6*COS(2*PI()*$C7566/365)+MAR1!$D$6*SIN(2*PI()*$C7566/365)</f>
        <v/>
      </c>
      <c r="M7566" s="7">
        <f>MAR1!$B$7+MAR1!$C$7*COS(2*PI()*$C7566/365)+MAR1!$D$7*SIN(2*PI()*$C7566/365)</f>
        <v/>
      </c>
      <c r="N7566" s="7">
        <f>F7566-K7566</f>
        <v/>
      </c>
      <c r="O7566" s="7">
        <f>G7566-L7566</f>
        <v/>
      </c>
      <c r="P7566" s="7">
        <f>H7566-M7566</f>
        <v/>
      </c>
      <c r="Q7566" s="7">
        <f>IF($I7566=1,(N7566-MAR1!$B$11)/MAR1!$D$11,(N7566-MAR1!$C$11)/MAR1!$E$11)</f>
        <v/>
      </c>
      <c r="R7566" s="7">
        <f>IF($I7566=1,(O7566-MAR1!$B$12)/MAR1!$D$12,(O7566-MAR1!$C$12)/MAR1!$E$12)</f>
        <v/>
      </c>
      <c r="S7566" s="7">
        <f>IF($I7566=1,(P7566-MAR1!$B$13)/MAR1!$D$13,(P7566-MAR1!$C$13)/MAR1!$E$13)</f>
        <v/>
      </c>
    </row>
    <row r="7567">
      <c r="A7567" s="5" t="n">
        <v>7566</v>
      </c>
      <c r="B7567" s="5" t="n">
        <v>21</v>
      </c>
      <c r="C7567" s="5" t="n">
        <v>266</v>
      </c>
      <c r="D7567" s="5" t="n">
        <v>9</v>
      </c>
      <c r="E7567" s="5" t="n">
        <v>9</v>
      </c>
      <c r="F7567" s="5" t="n">
        <v>26.8</v>
      </c>
      <c r="G7567" s="5" t="n">
        <v>20.1</v>
      </c>
      <c r="H7567" s="5" t="n">
        <v>12.38</v>
      </c>
      <c r="I7567" s="6">
        <f>IF(E7567&gt;=Markov!$B$3,1,0)</f>
        <v/>
      </c>
      <c r="J7567" s="6">
        <f>I7566</f>
        <v/>
      </c>
      <c r="K7567" s="7">
        <f>MAR1!$B$5+MAR1!$C$5*COS(2*PI()*$C7567/365)+MAR1!$D$5*SIN(2*PI()*$C7567/365)</f>
        <v/>
      </c>
      <c r="L7567" s="7">
        <f>MAR1!$B$6+MAR1!$C$6*COS(2*PI()*$C7567/365)+MAR1!$D$6*SIN(2*PI()*$C7567/365)</f>
        <v/>
      </c>
      <c r="M7567" s="7">
        <f>MAR1!$B$7+MAR1!$C$7*COS(2*PI()*$C7567/365)+MAR1!$D$7*SIN(2*PI()*$C7567/365)</f>
        <v/>
      </c>
      <c r="N7567" s="7">
        <f>F7567-K7567</f>
        <v/>
      </c>
      <c r="O7567" s="7">
        <f>G7567-L7567</f>
        <v/>
      </c>
      <c r="P7567" s="7">
        <f>H7567-M7567</f>
        <v/>
      </c>
      <c r="Q7567" s="7">
        <f>IF($I7567=1,(N7567-MAR1!$B$11)/MAR1!$D$11,(N7567-MAR1!$C$11)/MAR1!$E$11)</f>
        <v/>
      </c>
      <c r="R7567" s="7">
        <f>IF($I7567=1,(O7567-MAR1!$B$12)/MAR1!$D$12,(O7567-MAR1!$C$12)/MAR1!$E$12)</f>
        <v/>
      </c>
      <c r="S7567" s="7">
        <f>IF($I7567=1,(P7567-MAR1!$B$13)/MAR1!$D$13,(P7567-MAR1!$C$13)/MAR1!$E$13)</f>
        <v/>
      </c>
    </row>
    <row r="7568">
      <c r="A7568" s="5" t="n">
        <v>7567</v>
      </c>
      <c r="B7568" s="5" t="n">
        <v>21</v>
      </c>
      <c r="C7568" s="5" t="n">
        <v>267</v>
      </c>
      <c r="D7568" s="5" t="n">
        <v>9</v>
      </c>
      <c r="E7568" s="5" t="n">
        <v>14.4</v>
      </c>
      <c r="F7568" s="5" t="n">
        <v>24.8</v>
      </c>
      <c r="G7568" s="5" t="n">
        <v>18.5</v>
      </c>
      <c r="H7568" s="5" t="n">
        <v>8.57</v>
      </c>
      <c r="I7568" s="6">
        <f>IF(E7568&gt;=Markov!$B$3,1,0)</f>
        <v/>
      </c>
      <c r="J7568" s="6">
        <f>I7567</f>
        <v/>
      </c>
      <c r="K7568" s="7">
        <f>MAR1!$B$5+MAR1!$C$5*COS(2*PI()*$C7568/365)+MAR1!$D$5*SIN(2*PI()*$C7568/365)</f>
        <v/>
      </c>
      <c r="L7568" s="7">
        <f>MAR1!$B$6+MAR1!$C$6*COS(2*PI()*$C7568/365)+MAR1!$D$6*SIN(2*PI()*$C7568/365)</f>
        <v/>
      </c>
      <c r="M7568" s="7">
        <f>MAR1!$B$7+MAR1!$C$7*COS(2*PI()*$C7568/365)+MAR1!$D$7*SIN(2*PI()*$C7568/365)</f>
        <v/>
      </c>
      <c r="N7568" s="7">
        <f>F7568-K7568</f>
        <v/>
      </c>
      <c r="O7568" s="7">
        <f>G7568-L7568</f>
        <v/>
      </c>
      <c r="P7568" s="7">
        <f>H7568-M7568</f>
        <v/>
      </c>
      <c r="Q7568" s="7">
        <f>IF($I7568=1,(N7568-MAR1!$B$11)/MAR1!$D$11,(N7568-MAR1!$C$11)/MAR1!$E$11)</f>
        <v/>
      </c>
      <c r="R7568" s="7">
        <f>IF($I7568=1,(O7568-MAR1!$B$12)/MAR1!$D$12,(O7568-MAR1!$C$12)/MAR1!$E$12)</f>
        <v/>
      </c>
      <c r="S7568" s="7">
        <f>IF($I7568=1,(P7568-MAR1!$B$13)/MAR1!$D$13,(P7568-MAR1!$C$13)/MAR1!$E$13)</f>
        <v/>
      </c>
    </row>
    <row r="7569">
      <c r="A7569" s="5" t="n">
        <v>7568</v>
      </c>
      <c r="B7569" s="5" t="n">
        <v>21</v>
      </c>
      <c r="C7569" s="5" t="n">
        <v>268</v>
      </c>
      <c r="D7569" s="5" t="n">
        <v>9</v>
      </c>
      <c r="E7569" s="5" t="n">
        <v>8</v>
      </c>
      <c r="F7569" s="5" t="n">
        <v>28</v>
      </c>
      <c r="G7569" s="5" t="n">
        <v>19.8</v>
      </c>
      <c r="H7569" s="5" t="n">
        <v>13.58</v>
      </c>
      <c r="I7569" s="6">
        <f>IF(E7569&gt;=Markov!$B$3,1,0)</f>
        <v/>
      </c>
      <c r="J7569" s="6">
        <f>I7568</f>
        <v/>
      </c>
      <c r="K7569" s="7">
        <f>MAR1!$B$5+MAR1!$C$5*COS(2*PI()*$C7569/365)+MAR1!$D$5*SIN(2*PI()*$C7569/365)</f>
        <v/>
      </c>
      <c r="L7569" s="7">
        <f>MAR1!$B$6+MAR1!$C$6*COS(2*PI()*$C7569/365)+MAR1!$D$6*SIN(2*PI()*$C7569/365)</f>
        <v/>
      </c>
      <c r="M7569" s="7">
        <f>MAR1!$B$7+MAR1!$C$7*COS(2*PI()*$C7569/365)+MAR1!$D$7*SIN(2*PI()*$C7569/365)</f>
        <v/>
      </c>
      <c r="N7569" s="7">
        <f>F7569-K7569</f>
        <v/>
      </c>
      <c r="O7569" s="7">
        <f>G7569-L7569</f>
        <v/>
      </c>
      <c r="P7569" s="7">
        <f>H7569-M7569</f>
        <v/>
      </c>
      <c r="Q7569" s="7">
        <f>IF($I7569=1,(N7569-MAR1!$B$11)/MAR1!$D$11,(N7569-MAR1!$C$11)/MAR1!$E$11)</f>
        <v/>
      </c>
      <c r="R7569" s="7">
        <f>IF($I7569=1,(O7569-MAR1!$B$12)/MAR1!$D$12,(O7569-MAR1!$C$12)/MAR1!$E$12)</f>
        <v/>
      </c>
      <c r="S7569" s="7">
        <f>IF($I7569=1,(P7569-MAR1!$B$13)/MAR1!$D$13,(P7569-MAR1!$C$13)/MAR1!$E$13)</f>
        <v/>
      </c>
    </row>
    <row r="7570">
      <c r="A7570" s="5" t="n">
        <v>7569</v>
      </c>
      <c r="B7570" s="5" t="n">
        <v>21</v>
      </c>
      <c r="C7570" s="5" t="n">
        <v>269</v>
      </c>
      <c r="D7570" s="5" t="n">
        <v>9</v>
      </c>
      <c r="E7570" s="5" t="n">
        <v>5.7</v>
      </c>
      <c r="F7570" s="5" t="n">
        <v>27.9</v>
      </c>
      <c r="G7570" s="5" t="n">
        <v>20.7</v>
      </c>
      <c r="H7570" s="5" t="n">
        <v>11.09</v>
      </c>
      <c r="I7570" s="6">
        <f>IF(E7570&gt;=Markov!$B$3,1,0)</f>
        <v/>
      </c>
      <c r="J7570" s="6">
        <f>I7569</f>
        <v/>
      </c>
      <c r="K7570" s="7">
        <f>MAR1!$B$5+MAR1!$C$5*COS(2*PI()*$C7570/365)+MAR1!$D$5*SIN(2*PI()*$C7570/365)</f>
        <v/>
      </c>
      <c r="L7570" s="7">
        <f>MAR1!$B$6+MAR1!$C$6*COS(2*PI()*$C7570/365)+MAR1!$D$6*SIN(2*PI()*$C7570/365)</f>
        <v/>
      </c>
      <c r="M7570" s="7">
        <f>MAR1!$B$7+MAR1!$C$7*COS(2*PI()*$C7570/365)+MAR1!$D$7*SIN(2*PI()*$C7570/365)</f>
        <v/>
      </c>
      <c r="N7570" s="7">
        <f>F7570-K7570</f>
        <v/>
      </c>
      <c r="O7570" s="7">
        <f>G7570-L7570</f>
        <v/>
      </c>
      <c r="P7570" s="7">
        <f>H7570-M7570</f>
        <v/>
      </c>
      <c r="Q7570" s="7">
        <f>IF($I7570=1,(N7570-MAR1!$B$11)/MAR1!$D$11,(N7570-MAR1!$C$11)/MAR1!$E$11)</f>
        <v/>
      </c>
      <c r="R7570" s="7">
        <f>IF($I7570=1,(O7570-MAR1!$B$12)/MAR1!$D$12,(O7570-MAR1!$C$12)/MAR1!$E$12)</f>
        <v/>
      </c>
      <c r="S7570" s="7">
        <f>IF($I7570=1,(P7570-MAR1!$B$13)/MAR1!$D$13,(P7570-MAR1!$C$13)/MAR1!$E$13)</f>
        <v/>
      </c>
    </row>
    <row r="7571">
      <c r="A7571" s="5" t="n">
        <v>7570</v>
      </c>
      <c r="B7571" s="5" t="n">
        <v>21</v>
      </c>
      <c r="C7571" s="5" t="n">
        <v>270</v>
      </c>
      <c r="D7571" s="5" t="n">
        <v>9</v>
      </c>
      <c r="E7571" s="5" t="n">
        <v>25</v>
      </c>
      <c r="F7571" s="5" t="n">
        <v>27.4</v>
      </c>
      <c r="G7571" s="5" t="n">
        <v>20.3</v>
      </c>
      <c r="H7571" s="5" t="n">
        <v>11.07</v>
      </c>
      <c r="I7571" s="6">
        <f>IF(E7571&gt;=Markov!$B$3,1,0)</f>
        <v/>
      </c>
      <c r="J7571" s="6">
        <f>I7570</f>
        <v/>
      </c>
      <c r="K7571" s="7">
        <f>MAR1!$B$5+MAR1!$C$5*COS(2*PI()*$C7571/365)+MAR1!$D$5*SIN(2*PI()*$C7571/365)</f>
        <v/>
      </c>
      <c r="L7571" s="7">
        <f>MAR1!$B$6+MAR1!$C$6*COS(2*PI()*$C7571/365)+MAR1!$D$6*SIN(2*PI()*$C7571/365)</f>
        <v/>
      </c>
      <c r="M7571" s="7">
        <f>MAR1!$B$7+MAR1!$C$7*COS(2*PI()*$C7571/365)+MAR1!$D$7*SIN(2*PI()*$C7571/365)</f>
        <v/>
      </c>
      <c r="N7571" s="7">
        <f>F7571-K7571</f>
        <v/>
      </c>
      <c r="O7571" s="7">
        <f>G7571-L7571</f>
        <v/>
      </c>
      <c r="P7571" s="7">
        <f>H7571-M7571</f>
        <v/>
      </c>
      <c r="Q7571" s="7">
        <f>IF($I7571=1,(N7571-MAR1!$B$11)/MAR1!$D$11,(N7571-MAR1!$C$11)/MAR1!$E$11)</f>
        <v/>
      </c>
      <c r="R7571" s="7">
        <f>IF($I7571=1,(O7571-MAR1!$B$12)/MAR1!$D$12,(O7571-MAR1!$C$12)/MAR1!$E$12)</f>
        <v/>
      </c>
      <c r="S7571" s="7">
        <f>IF($I7571=1,(P7571-MAR1!$B$13)/MAR1!$D$13,(P7571-MAR1!$C$13)/MAR1!$E$13)</f>
        <v/>
      </c>
    </row>
    <row r="7572">
      <c r="A7572" s="5" t="n">
        <v>7571</v>
      </c>
      <c r="B7572" s="5" t="n">
        <v>21</v>
      </c>
      <c r="C7572" s="5" t="n">
        <v>271</v>
      </c>
      <c r="D7572" s="5" t="n">
        <v>9</v>
      </c>
      <c r="E7572" s="5" t="n">
        <v>0.4</v>
      </c>
      <c r="F7572" s="5" t="n">
        <v>28.4</v>
      </c>
      <c r="G7572" s="5" t="n">
        <v>20.9</v>
      </c>
      <c r="H7572" s="5" t="n">
        <v>10.25</v>
      </c>
      <c r="I7572" s="6">
        <f>IF(E7572&gt;=Markov!$B$3,1,0)</f>
        <v/>
      </c>
      <c r="J7572" s="6">
        <f>I7571</f>
        <v/>
      </c>
      <c r="K7572" s="7">
        <f>MAR1!$B$5+MAR1!$C$5*COS(2*PI()*$C7572/365)+MAR1!$D$5*SIN(2*PI()*$C7572/365)</f>
        <v/>
      </c>
      <c r="L7572" s="7">
        <f>MAR1!$B$6+MAR1!$C$6*COS(2*PI()*$C7572/365)+MAR1!$D$6*SIN(2*PI()*$C7572/365)</f>
        <v/>
      </c>
      <c r="M7572" s="7">
        <f>MAR1!$B$7+MAR1!$C$7*COS(2*PI()*$C7572/365)+MAR1!$D$7*SIN(2*PI()*$C7572/365)</f>
        <v/>
      </c>
      <c r="N7572" s="7">
        <f>F7572-K7572</f>
        <v/>
      </c>
      <c r="O7572" s="7">
        <f>G7572-L7572</f>
        <v/>
      </c>
      <c r="P7572" s="7">
        <f>H7572-M7572</f>
        <v/>
      </c>
      <c r="Q7572" s="7">
        <f>IF($I7572=1,(N7572-MAR1!$B$11)/MAR1!$D$11,(N7572-MAR1!$C$11)/MAR1!$E$11)</f>
        <v/>
      </c>
      <c r="R7572" s="7">
        <f>IF($I7572=1,(O7572-MAR1!$B$12)/MAR1!$D$12,(O7572-MAR1!$C$12)/MAR1!$E$12)</f>
        <v/>
      </c>
      <c r="S7572" s="7">
        <f>IF($I7572=1,(P7572-MAR1!$B$13)/MAR1!$D$13,(P7572-MAR1!$C$13)/MAR1!$E$13)</f>
        <v/>
      </c>
    </row>
    <row r="7573">
      <c r="A7573" s="5" t="n">
        <v>7572</v>
      </c>
      <c r="B7573" s="5" t="n">
        <v>21</v>
      </c>
      <c r="C7573" s="5" t="n">
        <v>272</v>
      </c>
      <c r="D7573" s="5" t="n">
        <v>9</v>
      </c>
      <c r="E7573" s="5" t="n">
        <v>0</v>
      </c>
      <c r="F7573" s="5" t="n">
        <v>30.5</v>
      </c>
      <c r="G7573" s="5" t="n">
        <v>17.9</v>
      </c>
      <c r="H7573" s="5" t="n">
        <v>13.79</v>
      </c>
      <c r="I7573" s="6">
        <f>IF(E7573&gt;=Markov!$B$3,1,0)</f>
        <v/>
      </c>
      <c r="J7573" s="6">
        <f>I7572</f>
        <v/>
      </c>
      <c r="K7573" s="7">
        <f>MAR1!$B$5+MAR1!$C$5*COS(2*PI()*$C7573/365)+MAR1!$D$5*SIN(2*PI()*$C7573/365)</f>
        <v/>
      </c>
      <c r="L7573" s="7">
        <f>MAR1!$B$6+MAR1!$C$6*COS(2*PI()*$C7573/365)+MAR1!$D$6*SIN(2*PI()*$C7573/365)</f>
        <v/>
      </c>
      <c r="M7573" s="7">
        <f>MAR1!$B$7+MAR1!$C$7*COS(2*PI()*$C7573/365)+MAR1!$D$7*SIN(2*PI()*$C7573/365)</f>
        <v/>
      </c>
      <c r="N7573" s="7">
        <f>F7573-K7573</f>
        <v/>
      </c>
      <c r="O7573" s="7">
        <f>G7573-L7573</f>
        <v/>
      </c>
      <c r="P7573" s="7">
        <f>H7573-M7573</f>
        <v/>
      </c>
      <c r="Q7573" s="7">
        <f>IF($I7573=1,(N7573-MAR1!$B$11)/MAR1!$D$11,(N7573-MAR1!$C$11)/MAR1!$E$11)</f>
        <v/>
      </c>
      <c r="R7573" s="7">
        <f>IF($I7573=1,(O7573-MAR1!$B$12)/MAR1!$D$12,(O7573-MAR1!$C$12)/MAR1!$E$12)</f>
        <v/>
      </c>
      <c r="S7573" s="7">
        <f>IF($I7573=1,(P7573-MAR1!$B$13)/MAR1!$D$13,(P7573-MAR1!$C$13)/MAR1!$E$13)</f>
        <v/>
      </c>
    </row>
    <row r="7574">
      <c r="A7574" s="5" t="n">
        <v>7573</v>
      </c>
      <c r="B7574" s="5" t="n">
        <v>21</v>
      </c>
      <c r="C7574" s="5" t="n">
        <v>273</v>
      </c>
      <c r="D7574" s="5" t="n">
        <v>9</v>
      </c>
      <c r="E7574" s="5" t="n">
        <v>0</v>
      </c>
      <c r="F7574" s="5" t="n">
        <v>29.7</v>
      </c>
      <c r="G7574" s="5" t="n">
        <v>18.5</v>
      </c>
      <c r="H7574" s="5" t="n">
        <v>13.65</v>
      </c>
      <c r="I7574" s="6">
        <f>IF(E7574&gt;=Markov!$B$3,1,0)</f>
        <v/>
      </c>
      <c r="J7574" s="6">
        <f>I7573</f>
        <v/>
      </c>
      <c r="K7574" s="7">
        <f>MAR1!$B$5+MAR1!$C$5*COS(2*PI()*$C7574/365)+MAR1!$D$5*SIN(2*PI()*$C7574/365)</f>
        <v/>
      </c>
      <c r="L7574" s="7">
        <f>MAR1!$B$6+MAR1!$C$6*COS(2*PI()*$C7574/365)+MAR1!$D$6*SIN(2*PI()*$C7574/365)</f>
        <v/>
      </c>
      <c r="M7574" s="7">
        <f>MAR1!$B$7+MAR1!$C$7*COS(2*PI()*$C7574/365)+MAR1!$D$7*SIN(2*PI()*$C7574/365)</f>
        <v/>
      </c>
      <c r="N7574" s="7">
        <f>F7574-K7574</f>
        <v/>
      </c>
      <c r="O7574" s="7">
        <f>G7574-L7574</f>
        <v/>
      </c>
      <c r="P7574" s="7">
        <f>H7574-M7574</f>
        <v/>
      </c>
      <c r="Q7574" s="7">
        <f>IF($I7574=1,(N7574-MAR1!$B$11)/MAR1!$D$11,(N7574-MAR1!$C$11)/MAR1!$E$11)</f>
        <v/>
      </c>
      <c r="R7574" s="7">
        <f>IF($I7574=1,(O7574-MAR1!$B$12)/MAR1!$D$12,(O7574-MAR1!$C$12)/MAR1!$E$12)</f>
        <v/>
      </c>
      <c r="S7574" s="7">
        <f>IF($I7574=1,(P7574-MAR1!$B$13)/MAR1!$D$13,(P7574-MAR1!$C$13)/MAR1!$E$13)</f>
        <v/>
      </c>
    </row>
    <row r="7575">
      <c r="A7575" s="5" t="n">
        <v>7574</v>
      </c>
      <c r="B7575" s="5" t="n">
        <v>21</v>
      </c>
      <c r="C7575" s="5" t="n">
        <v>274</v>
      </c>
      <c r="D7575" s="5" t="n">
        <v>10</v>
      </c>
      <c r="E7575" s="5" t="n">
        <v>0</v>
      </c>
      <c r="F7575" s="5" t="n">
        <v>30.7</v>
      </c>
      <c r="G7575" s="5" t="n">
        <v>20.7</v>
      </c>
      <c r="H7575" s="5" t="n">
        <v>14.72</v>
      </c>
      <c r="I7575" s="6">
        <f>IF(E7575&gt;=Markov!$B$3,1,0)</f>
        <v/>
      </c>
      <c r="J7575" s="6">
        <f>I7574</f>
        <v/>
      </c>
      <c r="K7575" s="7">
        <f>MAR1!$B$5+MAR1!$C$5*COS(2*PI()*$C7575/365)+MAR1!$D$5*SIN(2*PI()*$C7575/365)</f>
        <v/>
      </c>
      <c r="L7575" s="7">
        <f>MAR1!$B$6+MAR1!$C$6*COS(2*PI()*$C7575/365)+MAR1!$D$6*SIN(2*PI()*$C7575/365)</f>
        <v/>
      </c>
      <c r="M7575" s="7">
        <f>MAR1!$B$7+MAR1!$C$7*COS(2*PI()*$C7575/365)+MAR1!$D$7*SIN(2*PI()*$C7575/365)</f>
        <v/>
      </c>
      <c r="N7575" s="7">
        <f>F7575-K7575</f>
        <v/>
      </c>
      <c r="O7575" s="7">
        <f>G7575-L7575</f>
        <v/>
      </c>
      <c r="P7575" s="7">
        <f>H7575-M7575</f>
        <v/>
      </c>
      <c r="Q7575" s="7">
        <f>IF($I7575=1,(N7575-MAR1!$B$11)/MAR1!$D$11,(N7575-MAR1!$C$11)/MAR1!$E$11)</f>
        <v/>
      </c>
      <c r="R7575" s="7">
        <f>IF($I7575=1,(O7575-MAR1!$B$12)/MAR1!$D$12,(O7575-MAR1!$C$12)/MAR1!$E$12)</f>
        <v/>
      </c>
      <c r="S7575" s="7">
        <f>IF($I7575=1,(P7575-MAR1!$B$13)/MAR1!$D$13,(P7575-MAR1!$C$13)/MAR1!$E$13)</f>
        <v/>
      </c>
    </row>
    <row r="7576">
      <c r="A7576" s="5" t="n">
        <v>7575</v>
      </c>
      <c r="B7576" s="5" t="n">
        <v>21</v>
      </c>
      <c r="C7576" s="5" t="n">
        <v>275</v>
      </c>
      <c r="D7576" s="5" t="n">
        <v>10</v>
      </c>
      <c r="E7576" s="5" t="n">
        <v>0</v>
      </c>
      <c r="F7576" s="5" t="n">
        <v>28.8</v>
      </c>
      <c r="G7576" s="5" t="n">
        <v>19.9</v>
      </c>
      <c r="H7576" s="5" t="n">
        <v>17.23</v>
      </c>
      <c r="I7576" s="6">
        <f>IF(E7576&gt;=Markov!$B$3,1,0)</f>
        <v/>
      </c>
      <c r="J7576" s="6">
        <f>I7575</f>
        <v/>
      </c>
      <c r="K7576" s="7">
        <f>MAR1!$B$5+MAR1!$C$5*COS(2*PI()*$C7576/365)+MAR1!$D$5*SIN(2*PI()*$C7576/365)</f>
        <v/>
      </c>
      <c r="L7576" s="7">
        <f>MAR1!$B$6+MAR1!$C$6*COS(2*PI()*$C7576/365)+MAR1!$D$6*SIN(2*PI()*$C7576/365)</f>
        <v/>
      </c>
      <c r="M7576" s="7">
        <f>MAR1!$B$7+MAR1!$C$7*COS(2*PI()*$C7576/365)+MAR1!$D$7*SIN(2*PI()*$C7576/365)</f>
        <v/>
      </c>
      <c r="N7576" s="7">
        <f>F7576-K7576</f>
        <v/>
      </c>
      <c r="O7576" s="7">
        <f>G7576-L7576</f>
        <v/>
      </c>
      <c r="P7576" s="7">
        <f>H7576-M7576</f>
        <v/>
      </c>
      <c r="Q7576" s="7">
        <f>IF($I7576=1,(N7576-MAR1!$B$11)/MAR1!$D$11,(N7576-MAR1!$C$11)/MAR1!$E$11)</f>
        <v/>
      </c>
      <c r="R7576" s="7">
        <f>IF($I7576=1,(O7576-MAR1!$B$12)/MAR1!$D$12,(O7576-MAR1!$C$12)/MAR1!$E$12)</f>
        <v/>
      </c>
      <c r="S7576" s="7">
        <f>IF($I7576=1,(P7576-MAR1!$B$13)/MAR1!$D$13,(P7576-MAR1!$C$13)/MAR1!$E$13)</f>
        <v/>
      </c>
    </row>
    <row r="7577">
      <c r="A7577" s="5" t="n">
        <v>7576</v>
      </c>
      <c r="B7577" s="5" t="n">
        <v>21</v>
      </c>
      <c r="C7577" s="5" t="n">
        <v>276</v>
      </c>
      <c r="D7577" s="5" t="n">
        <v>10</v>
      </c>
      <c r="E7577" s="5" t="n">
        <v>0</v>
      </c>
      <c r="F7577" s="5" t="n">
        <v>30.5</v>
      </c>
      <c r="G7577" s="5" t="n">
        <v>20.6</v>
      </c>
      <c r="H7577" s="5" t="n">
        <v>14.73</v>
      </c>
      <c r="I7577" s="6">
        <f>IF(E7577&gt;=Markov!$B$3,1,0)</f>
        <v/>
      </c>
      <c r="J7577" s="6">
        <f>I7576</f>
        <v/>
      </c>
      <c r="K7577" s="7">
        <f>MAR1!$B$5+MAR1!$C$5*COS(2*PI()*$C7577/365)+MAR1!$D$5*SIN(2*PI()*$C7577/365)</f>
        <v/>
      </c>
      <c r="L7577" s="7">
        <f>MAR1!$B$6+MAR1!$C$6*COS(2*PI()*$C7577/365)+MAR1!$D$6*SIN(2*PI()*$C7577/365)</f>
        <v/>
      </c>
      <c r="M7577" s="7">
        <f>MAR1!$B$7+MAR1!$C$7*COS(2*PI()*$C7577/365)+MAR1!$D$7*SIN(2*PI()*$C7577/365)</f>
        <v/>
      </c>
      <c r="N7577" s="7">
        <f>F7577-K7577</f>
        <v/>
      </c>
      <c r="O7577" s="7">
        <f>G7577-L7577</f>
        <v/>
      </c>
      <c r="P7577" s="7">
        <f>H7577-M7577</f>
        <v/>
      </c>
      <c r="Q7577" s="7">
        <f>IF($I7577=1,(N7577-MAR1!$B$11)/MAR1!$D$11,(N7577-MAR1!$C$11)/MAR1!$E$11)</f>
        <v/>
      </c>
      <c r="R7577" s="7">
        <f>IF($I7577=1,(O7577-MAR1!$B$12)/MAR1!$D$12,(O7577-MAR1!$C$12)/MAR1!$E$12)</f>
        <v/>
      </c>
      <c r="S7577" s="7">
        <f>IF($I7577=1,(P7577-MAR1!$B$13)/MAR1!$D$13,(P7577-MAR1!$C$13)/MAR1!$E$13)</f>
        <v/>
      </c>
    </row>
    <row r="7578">
      <c r="A7578" s="5" t="n">
        <v>7577</v>
      </c>
      <c r="B7578" s="5" t="n">
        <v>21</v>
      </c>
      <c r="C7578" s="5" t="n">
        <v>277</v>
      </c>
      <c r="D7578" s="5" t="n">
        <v>10</v>
      </c>
      <c r="E7578" s="5" t="n">
        <v>0</v>
      </c>
      <c r="F7578" s="5" t="n">
        <v>31</v>
      </c>
      <c r="G7578" s="5" t="n">
        <v>21.2</v>
      </c>
      <c r="H7578" s="5" t="n">
        <v>13.87</v>
      </c>
      <c r="I7578" s="6">
        <f>IF(E7578&gt;=Markov!$B$3,1,0)</f>
        <v/>
      </c>
      <c r="J7578" s="6">
        <f>I7577</f>
        <v/>
      </c>
      <c r="K7578" s="7">
        <f>MAR1!$B$5+MAR1!$C$5*COS(2*PI()*$C7578/365)+MAR1!$D$5*SIN(2*PI()*$C7578/365)</f>
        <v/>
      </c>
      <c r="L7578" s="7">
        <f>MAR1!$B$6+MAR1!$C$6*COS(2*PI()*$C7578/365)+MAR1!$D$6*SIN(2*PI()*$C7578/365)</f>
        <v/>
      </c>
      <c r="M7578" s="7">
        <f>MAR1!$B$7+MAR1!$C$7*COS(2*PI()*$C7578/365)+MAR1!$D$7*SIN(2*PI()*$C7578/365)</f>
        <v/>
      </c>
      <c r="N7578" s="7">
        <f>F7578-K7578</f>
        <v/>
      </c>
      <c r="O7578" s="7">
        <f>G7578-L7578</f>
        <v/>
      </c>
      <c r="P7578" s="7">
        <f>H7578-M7578</f>
        <v/>
      </c>
      <c r="Q7578" s="7">
        <f>IF($I7578=1,(N7578-MAR1!$B$11)/MAR1!$D$11,(N7578-MAR1!$C$11)/MAR1!$E$11)</f>
        <v/>
      </c>
      <c r="R7578" s="7">
        <f>IF($I7578=1,(O7578-MAR1!$B$12)/MAR1!$D$12,(O7578-MAR1!$C$12)/MAR1!$E$12)</f>
        <v/>
      </c>
      <c r="S7578" s="7">
        <f>IF($I7578=1,(P7578-MAR1!$B$13)/MAR1!$D$13,(P7578-MAR1!$C$13)/MAR1!$E$13)</f>
        <v/>
      </c>
    </row>
    <row r="7579">
      <c r="A7579" s="5" t="n">
        <v>7578</v>
      </c>
      <c r="B7579" s="5" t="n">
        <v>21</v>
      </c>
      <c r="C7579" s="5" t="n">
        <v>278</v>
      </c>
      <c r="D7579" s="5" t="n">
        <v>10</v>
      </c>
      <c r="E7579" s="5" t="n">
        <v>0</v>
      </c>
      <c r="F7579" s="5" t="n">
        <v>30.2</v>
      </c>
      <c r="G7579" s="5" t="n">
        <v>21.7</v>
      </c>
      <c r="H7579" s="5" t="n">
        <v>12.82</v>
      </c>
      <c r="I7579" s="6">
        <f>IF(E7579&gt;=Markov!$B$3,1,0)</f>
        <v/>
      </c>
      <c r="J7579" s="6">
        <f>I7578</f>
        <v/>
      </c>
      <c r="K7579" s="7">
        <f>MAR1!$B$5+MAR1!$C$5*COS(2*PI()*$C7579/365)+MAR1!$D$5*SIN(2*PI()*$C7579/365)</f>
        <v/>
      </c>
      <c r="L7579" s="7">
        <f>MAR1!$B$6+MAR1!$C$6*COS(2*PI()*$C7579/365)+MAR1!$D$6*SIN(2*PI()*$C7579/365)</f>
        <v/>
      </c>
      <c r="M7579" s="7">
        <f>MAR1!$B$7+MAR1!$C$7*COS(2*PI()*$C7579/365)+MAR1!$D$7*SIN(2*PI()*$C7579/365)</f>
        <v/>
      </c>
      <c r="N7579" s="7">
        <f>F7579-K7579</f>
        <v/>
      </c>
      <c r="O7579" s="7">
        <f>G7579-L7579</f>
        <v/>
      </c>
      <c r="P7579" s="7">
        <f>H7579-M7579</f>
        <v/>
      </c>
      <c r="Q7579" s="7">
        <f>IF($I7579=1,(N7579-MAR1!$B$11)/MAR1!$D$11,(N7579-MAR1!$C$11)/MAR1!$E$11)</f>
        <v/>
      </c>
      <c r="R7579" s="7">
        <f>IF($I7579=1,(O7579-MAR1!$B$12)/MAR1!$D$12,(O7579-MAR1!$C$12)/MAR1!$E$12)</f>
        <v/>
      </c>
      <c r="S7579" s="7">
        <f>IF($I7579=1,(P7579-MAR1!$B$13)/MAR1!$D$13,(P7579-MAR1!$C$13)/MAR1!$E$13)</f>
        <v/>
      </c>
    </row>
    <row r="7580">
      <c r="A7580" s="5" t="n">
        <v>7579</v>
      </c>
      <c r="B7580" s="5" t="n">
        <v>21</v>
      </c>
      <c r="C7580" s="5" t="n">
        <v>279</v>
      </c>
      <c r="D7580" s="5" t="n">
        <v>10</v>
      </c>
      <c r="E7580" s="5" t="n">
        <v>0</v>
      </c>
      <c r="F7580" s="5" t="n">
        <v>31</v>
      </c>
      <c r="G7580" s="5" t="n">
        <v>19.5</v>
      </c>
      <c r="H7580" s="5" t="n">
        <v>14.55</v>
      </c>
      <c r="I7580" s="6">
        <f>IF(E7580&gt;=Markov!$B$3,1,0)</f>
        <v/>
      </c>
      <c r="J7580" s="6">
        <f>I7579</f>
        <v/>
      </c>
      <c r="K7580" s="7">
        <f>MAR1!$B$5+MAR1!$C$5*COS(2*PI()*$C7580/365)+MAR1!$D$5*SIN(2*PI()*$C7580/365)</f>
        <v/>
      </c>
      <c r="L7580" s="7">
        <f>MAR1!$B$6+MAR1!$C$6*COS(2*PI()*$C7580/365)+MAR1!$D$6*SIN(2*PI()*$C7580/365)</f>
        <v/>
      </c>
      <c r="M7580" s="7">
        <f>MAR1!$B$7+MAR1!$C$7*COS(2*PI()*$C7580/365)+MAR1!$D$7*SIN(2*PI()*$C7580/365)</f>
        <v/>
      </c>
      <c r="N7580" s="7">
        <f>F7580-K7580</f>
        <v/>
      </c>
      <c r="O7580" s="7">
        <f>G7580-L7580</f>
        <v/>
      </c>
      <c r="P7580" s="7">
        <f>H7580-M7580</f>
        <v/>
      </c>
      <c r="Q7580" s="7">
        <f>IF($I7580=1,(N7580-MAR1!$B$11)/MAR1!$D$11,(N7580-MAR1!$C$11)/MAR1!$E$11)</f>
        <v/>
      </c>
      <c r="R7580" s="7">
        <f>IF($I7580=1,(O7580-MAR1!$B$12)/MAR1!$D$12,(O7580-MAR1!$C$12)/MAR1!$E$12)</f>
        <v/>
      </c>
      <c r="S7580" s="7">
        <f>IF($I7580=1,(P7580-MAR1!$B$13)/MAR1!$D$13,(P7580-MAR1!$C$13)/MAR1!$E$13)</f>
        <v/>
      </c>
    </row>
    <row r="7581">
      <c r="A7581" s="5" t="n">
        <v>7580</v>
      </c>
      <c r="B7581" s="5" t="n">
        <v>21</v>
      </c>
      <c r="C7581" s="5" t="n">
        <v>280</v>
      </c>
      <c r="D7581" s="5" t="n">
        <v>10</v>
      </c>
      <c r="E7581" s="5" t="n">
        <v>0</v>
      </c>
      <c r="F7581" s="5" t="n">
        <v>32</v>
      </c>
      <c r="G7581" s="5" t="n">
        <v>19.3</v>
      </c>
      <c r="H7581" s="5" t="n">
        <v>12.58</v>
      </c>
      <c r="I7581" s="6">
        <f>IF(E7581&gt;=Markov!$B$3,1,0)</f>
        <v/>
      </c>
      <c r="J7581" s="6">
        <f>I7580</f>
        <v/>
      </c>
      <c r="K7581" s="7">
        <f>MAR1!$B$5+MAR1!$C$5*COS(2*PI()*$C7581/365)+MAR1!$D$5*SIN(2*PI()*$C7581/365)</f>
        <v/>
      </c>
      <c r="L7581" s="7">
        <f>MAR1!$B$6+MAR1!$C$6*COS(2*PI()*$C7581/365)+MAR1!$D$6*SIN(2*PI()*$C7581/365)</f>
        <v/>
      </c>
      <c r="M7581" s="7">
        <f>MAR1!$B$7+MAR1!$C$7*COS(2*PI()*$C7581/365)+MAR1!$D$7*SIN(2*PI()*$C7581/365)</f>
        <v/>
      </c>
      <c r="N7581" s="7">
        <f>F7581-K7581</f>
        <v/>
      </c>
      <c r="O7581" s="7">
        <f>G7581-L7581</f>
        <v/>
      </c>
      <c r="P7581" s="7">
        <f>H7581-M7581</f>
        <v/>
      </c>
      <c r="Q7581" s="7">
        <f>IF($I7581=1,(N7581-MAR1!$B$11)/MAR1!$D$11,(N7581-MAR1!$C$11)/MAR1!$E$11)</f>
        <v/>
      </c>
      <c r="R7581" s="7">
        <f>IF($I7581=1,(O7581-MAR1!$B$12)/MAR1!$D$12,(O7581-MAR1!$C$12)/MAR1!$E$12)</f>
        <v/>
      </c>
      <c r="S7581" s="7">
        <f>IF($I7581=1,(P7581-MAR1!$B$13)/MAR1!$D$13,(P7581-MAR1!$C$13)/MAR1!$E$13)</f>
        <v/>
      </c>
    </row>
    <row r="7582">
      <c r="A7582" s="5" t="n">
        <v>7581</v>
      </c>
      <c r="B7582" s="5" t="n">
        <v>21</v>
      </c>
      <c r="C7582" s="5" t="n">
        <v>281</v>
      </c>
      <c r="D7582" s="5" t="n">
        <v>10</v>
      </c>
      <c r="E7582" s="5" t="n">
        <v>0</v>
      </c>
      <c r="F7582" s="5" t="n">
        <v>33.7</v>
      </c>
      <c r="G7582" s="5" t="n">
        <v>20.1</v>
      </c>
      <c r="H7582" s="5" t="n">
        <v>15.07</v>
      </c>
      <c r="I7582" s="6">
        <f>IF(E7582&gt;=Markov!$B$3,1,0)</f>
        <v/>
      </c>
      <c r="J7582" s="6">
        <f>I7581</f>
        <v/>
      </c>
      <c r="K7582" s="7">
        <f>MAR1!$B$5+MAR1!$C$5*COS(2*PI()*$C7582/365)+MAR1!$D$5*SIN(2*PI()*$C7582/365)</f>
        <v/>
      </c>
      <c r="L7582" s="7">
        <f>MAR1!$B$6+MAR1!$C$6*COS(2*PI()*$C7582/365)+MAR1!$D$6*SIN(2*PI()*$C7582/365)</f>
        <v/>
      </c>
      <c r="M7582" s="7">
        <f>MAR1!$B$7+MAR1!$C$7*COS(2*PI()*$C7582/365)+MAR1!$D$7*SIN(2*PI()*$C7582/365)</f>
        <v/>
      </c>
      <c r="N7582" s="7">
        <f>F7582-K7582</f>
        <v/>
      </c>
      <c r="O7582" s="7">
        <f>G7582-L7582</f>
        <v/>
      </c>
      <c r="P7582" s="7">
        <f>H7582-M7582</f>
        <v/>
      </c>
      <c r="Q7582" s="7">
        <f>IF($I7582=1,(N7582-MAR1!$B$11)/MAR1!$D$11,(N7582-MAR1!$C$11)/MAR1!$E$11)</f>
        <v/>
      </c>
      <c r="R7582" s="7">
        <f>IF($I7582=1,(O7582-MAR1!$B$12)/MAR1!$D$12,(O7582-MAR1!$C$12)/MAR1!$E$12)</f>
        <v/>
      </c>
      <c r="S7582" s="7">
        <f>IF($I7582=1,(P7582-MAR1!$B$13)/MAR1!$D$13,(P7582-MAR1!$C$13)/MAR1!$E$13)</f>
        <v/>
      </c>
    </row>
    <row r="7583">
      <c r="A7583" s="5" t="n">
        <v>7582</v>
      </c>
      <c r="B7583" s="5" t="n">
        <v>21</v>
      </c>
      <c r="C7583" s="5" t="n">
        <v>282</v>
      </c>
      <c r="D7583" s="5" t="n">
        <v>10</v>
      </c>
      <c r="E7583" s="5" t="n">
        <v>2</v>
      </c>
      <c r="F7583" s="5" t="n">
        <v>26.6</v>
      </c>
      <c r="G7583" s="5" t="n">
        <v>19.6</v>
      </c>
      <c r="H7583" s="5" t="n">
        <v>6.33</v>
      </c>
      <c r="I7583" s="6">
        <f>IF(E7583&gt;=Markov!$B$3,1,0)</f>
        <v/>
      </c>
      <c r="J7583" s="6">
        <f>I7582</f>
        <v/>
      </c>
      <c r="K7583" s="7">
        <f>MAR1!$B$5+MAR1!$C$5*COS(2*PI()*$C7583/365)+MAR1!$D$5*SIN(2*PI()*$C7583/365)</f>
        <v/>
      </c>
      <c r="L7583" s="7">
        <f>MAR1!$B$6+MAR1!$C$6*COS(2*PI()*$C7583/365)+MAR1!$D$6*SIN(2*PI()*$C7583/365)</f>
        <v/>
      </c>
      <c r="M7583" s="7">
        <f>MAR1!$B$7+MAR1!$C$7*COS(2*PI()*$C7583/365)+MAR1!$D$7*SIN(2*PI()*$C7583/365)</f>
        <v/>
      </c>
      <c r="N7583" s="7">
        <f>F7583-K7583</f>
        <v/>
      </c>
      <c r="O7583" s="7">
        <f>G7583-L7583</f>
        <v/>
      </c>
      <c r="P7583" s="7">
        <f>H7583-M7583</f>
        <v/>
      </c>
      <c r="Q7583" s="7">
        <f>IF($I7583=1,(N7583-MAR1!$B$11)/MAR1!$D$11,(N7583-MAR1!$C$11)/MAR1!$E$11)</f>
        <v/>
      </c>
      <c r="R7583" s="7">
        <f>IF($I7583=1,(O7583-MAR1!$B$12)/MAR1!$D$12,(O7583-MAR1!$C$12)/MAR1!$E$12)</f>
        <v/>
      </c>
      <c r="S7583" s="7">
        <f>IF($I7583=1,(P7583-MAR1!$B$13)/MAR1!$D$13,(P7583-MAR1!$C$13)/MAR1!$E$13)</f>
        <v/>
      </c>
    </row>
    <row r="7584">
      <c r="A7584" s="5" t="n">
        <v>7583</v>
      </c>
      <c r="B7584" s="5" t="n">
        <v>21</v>
      </c>
      <c r="C7584" s="5" t="n">
        <v>283</v>
      </c>
      <c r="D7584" s="5" t="n">
        <v>10</v>
      </c>
      <c r="E7584" s="5" t="n">
        <v>0</v>
      </c>
      <c r="F7584" s="5" t="n">
        <v>29.4</v>
      </c>
      <c r="G7584" s="5" t="n">
        <v>19.2</v>
      </c>
      <c r="H7584" s="5" t="n">
        <v>12.2</v>
      </c>
      <c r="I7584" s="6">
        <f>IF(E7584&gt;=Markov!$B$3,1,0)</f>
        <v/>
      </c>
      <c r="J7584" s="6">
        <f>I7583</f>
        <v/>
      </c>
      <c r="K7584" s="7">
        <f>MAR1!$B$5+MAR1!$C$5*COS(2*PI()*$C7584/365)+MAR1!$D$5*SIN(2*PI()*$C7584/365)</f>
        <v/>
      </c>
      <c r="L7584" s="7">
        <f>MAR1!$B$6+MAR1!$C$6*COS(2*PI()*$C7584/365)+MAR1!$D$6*SIN(2*PI()*$C7584/365)</f>
        <v/>
      </c>
      <c r="M7584" s="7">
        <f>MAR1!$B$7+MAR1!$C$7*COS(2*PI()*$C7584/365)+MAR1!$D$7*SIN(2*PI()*$C7584/365)</f>
        <v/>
      </c>
      <c r="N7584" s="7">
        <f>F7584-K7584</f>
        <v/>
      </c>
      <c r="O7584" s="7">
        <f>G7584-L7584</f>
        <v/>
      </c>
      <c r="P7584" s="7">
        <f>H7584-M7584</f>
        <v/>
      </c>
      <c r="Q7584" s="7">
        <f>IF($I7584=1,(N7584-MAR1!$B$11)/MAR1!$D$11,(N7584-MAR1!$C$11)/MAR1!$E$11)</f>
        <v/>
      </c>
      <c r="R7584" s="7">
        <f>IF($I7584=1,(O7584-MAR1!$B$12)/MAR1!$D$12,(O7584-MAR1!$C$12)/MAR1!$E$12)</f>
        <v/>
      </c>
      <c r="S7584" s="7">
        <f>IF($I7584=1,(P7584-MAR1!$B$13)/MAR1!$D$13,(P7584-MAR1!$C$13)/MAR1!$E$13)</f>
        <v/>
      </c>
    </row>
    <row r="7585">
      <c r="A7585" s="5" t="n">
        <v>7584</v>
      </c>
      <c r="B7585" s="5" t="n">
        <v>21</v>
      </c>
      <c r="C7585" s="5" t="n">
        <v>284</v>
      </c>
      <c r="D7585" s="5" t="n">
        <v>10</v>
      </c>
      <c r="E7585" s="5" t="n">
        <v>0</v>
      </c>
      <c r="F7585" s="5" t="n">
        <v>28.2</v>
      </c>
      <c r="G7585" s="5" t="n">
        <v>19.5</v>
      </c>
      <c r="H7585" s="5" t="n">
        <v>13.75</v>
      </c>
      <c r="I7585" s="6">
        <f>IF(E7585&gt;=Markov!$B$3,1,0)</f>
        <v/>
      </c>
      <c r="J7585" s="6">
        <f>I7584</f>
        <v/>
      </c>
      <c r="K7585" s="7">
        <f>MAR1!$B$5+MAR1!$C$5*COS(2*PI()*$C7585/365)+MAR1!$D$5*SIN(2*PI()*$C7585/365)</f>
        <v/>
      </c>
      <c r="L7585" s="7">
        <f>MAR1!$B$6+MAR1!$C$6*COS(2*PI()*$C7585/365)+MAR1!$D$6*SIN(2*PI()*$C7585/365)</f>
        <v/>
      </c>
      <c r="M7585" s="7">
        <f>MAR1!$B$7+MAR1!$C$7*COS(2*PI()*$C7585/365)+MAR1!$D$7*SIN(2*PI()*$C7585/365)</f>
        <v/>
      </c>
      <c r="N7585" s="7">
        <f>F7585-K7585</f>
        <v/>
      </c>
      <c r="O7585" s="7">
        <f>G7585-L7585</f>
        <v/>
      </c>
      <c r="P7585" s="7">
        <f>H7585-M7585</f>
        <v/>
      </c>
      <c r="Q7585" s="7">
        <f>IF($I7585=1,(N7585-MAR1!$B$11)/MAR1!$D$11,(N7585-MAR1!$C$11)/MAR1!$E$11)</f>
        <v/>
      </c>
      <c r="R7585" s="7">
        <f>IF($I7585=1,(O7585-MAR1!$B$12)/MAR1!$D$12,(O7585-MAR1!$C$12)/MAR1!$E$12)</f>
        <v/>
      </c>
      <c r="S7585" s="7">
        <f>IF($I7585=1,(P7585-MAR1!$B$13)/MAR1!$D$13,(P7585-MAR1!$C$13)/MAR1!$E$13)</f>
        <v/>
      </c>
    </row>
    <row r="7586">
      <c r="A7586" s="5" t="n">
        <v>7585</v>
      </c>
      <c r="B7586" s="5" t="n">
        <v>21</v>
      </c>
      <c r="C7586" s="5" t="n">
        <v>285</v>
      </c>
      <c r="D7586" s="5" t="n">
        <v>10</v>
      </c>
      <c r="E7586" s="5" t="n">
        <v>0</v>
      </c>
      <c r="F7586" s="5" t="n">
        <v>29.1</v>
      </c>
      <c r="G7586" s="5" t="n">
        <v>20.6</v>
      </c>
      <c r="H7586" s="5" t="n">
        <v>14.28</v>
      </c>
      <c r="I7586" s="6">
        <f>IF(E7586&gt;=Markov!$B$3,1,0)</f>
        <v/>
      </c>
      <c r="J7586" s="6">
        <f>I7585</f>
        <v/>
      </c>
      <c r="K7586" s="7">
        <f>MAR1!$B$5+MAR1!$C$5*COS(2*PI()*$C7586/365)+MAR1!$D$5*SIN(2*PI()*$C7586/365)</f>
        <v/>
      </c>
      <c r="L7586" s="7">
        <f>MAR1!$B$6+MAR1!$C$6*COS(2*PI()*$C7586/365)+MAR1!$D$6*SIN(2*PI()*$C7586/365)</f>
        <v/>
      </c>
      <c r="M7586" s="7">
        <f>MAR1!$B$7+MAR1!$C$7*COS(2*PI()*$C7586/365)+MAR1!$D$7*SIN(2*PI()*$C7586/365)</f>
        <v/>
      </c>
      <c r="N7586" s="7">
        <f>F7586-K7586</f>
        <v/>
      </c>
      <c r="O7586" s="7">
        <f>G7586-L7586</f>
        <v/>
      </c>
      <c r="P7586" s="7">
        <f>H7586-M7586</f>
        <v/>
      </c>
      <c r="Q7586" s="7">
        <f>IF($I7586=1,(N7586-MAR1!$B$11)/MAR1!$D$11,(N7586-MAR1!$C$11)/MAR1!$E$11)</f>
        <v/>
      </c>
      <c r="R7586" s="7">
        <f>IF($I7586=1,(O7586-MAR1!$B$12)/MAR1!$D$12,(O7586-MAR1!$C$12)/MAR1!$E$12)</f>
        <v/>
      </c>
      <c r="S7586" s="7">
        <f>IF($I7586=1,(P7586-MAR1!$B$13)/MAR1!$D$13,(P7586-MAR1!$C$13)/MAR1!$E$13)</f>
        <v/>
      </c>
    </row>
    <row r="7587">
      <c r="A7587" s="5" t="n">
        <v>7586</v>
      </c>
      <c r="B7587" s="5" t="n">
        <v>21</v>
      </c>
      <c r="C7587" s="5" t="n">
        <v>286</v>
      </c>
      <c r="D7587" s="5" t="n">
        <v>10</v>
      </c>
      <c r="E7587" s="5" t="n">
        <v>0</v>
      </c>
      <c r="F7587" s="5" t="n">
        <v>26.6</v>
      </c>
      <c r="G7587" s="5" t="n">
        <v>20.2</v>
      </c>
      <c r="H7587" s="5" t="n">
        <v>13.41</v>
      </c>
      <c r="I7587" s="6">
        <f>IF(E7587&gt;=Markov!$B$3,1,0)</f>
        <v/>
      </c>
      <c r="J7587" s="6">
        <f>I7586</f>
        <v/>
      </c>
      <c r="K7587" s="7">
        <f>MAR1!$B$5+MAR1!$C$5*COS(2*PI()*$C7587/365)+MAR1!$D$5*SIN(2*PI()*$C7587/365)</f>
        <v/>
      </c>
      <c r="L7587" s="7">
        <f>MAR1!$B$6+MAR1!$C$6*COS(2*PI()*$C7587/365)+MAR1!$D$6*SIN(2*PI()*$C7587/365)</f>
        <v/>
      </c>
      <c r="M7587" s="7">
        <f>MAR1!$B$7+MAR1!$C$7*COS(2*PI()*$C7587/365)+MAR1!$D$7*SIN(2*PI()*$C7587/365)</f>
        <v/>
      </c>
      <c r="N7587" s="7">
        <f>F7587-K7587</f>
        <v/>
      </c>
      <c r="O7587" s="7">
        <f>G7587-L7587</f>
        <v/>
      </c>
      <c r="P7587" s="7">
        <f>H7587-M7587</f>
        <v/>
      </c>
      <c r="Q7587" s="7">
        <f>IF($I7587=1,(N7587-MAR1!$B$11)/MAR1!$D$11,(N7587-MAR1!$C$11)/MAR1!$E$11)</f>
        <v/>
      </c>
      <c r="R7587" s="7">
        <f>IF($I7587=1,(O7587-MAR1!$B$12)/MAR1!$D$12,(O7587-MAR1!$C$12)/MAR1!$E$12)</f>
        <v/>
      </c>
      <c r="S7587" s="7">
        <f>IF($I7587=1,(P7587-MAR1!$B$13)/MAR1!$D$13,(P7587-MAR1!$C$13)/MAR1!$E$13)</f>
        <v/>
      </c>
    </row>
    <row r="7588">
      <c r="A7588" s="5" t="n">
        <v>7587</v>
      </c>
      <c r="B7588" s="5" t="n">
        <v>21</v>
      </c>
      <c r="C7588" s="5" t="n">
        <v>287</v>
      </c>
      <c r="D7588" s="5" t="n">
        <v>10</v>
      </c>
      <c r="E7588" s="5" t="n">
        <v>0</v>
      </c>
      <c r="F7588" s="5" t="n">
        <v>28.4</v>
      </c>
      <c r="G7588" s="5" t="n">
        <v>20.1</v>
      </c>
      <c r="H7588" s="5" t="n">
        <v>10.18</v>
      </c>
      <c r="I7588" s="6">
        <f>IF(E7588&gt;=Markov!$B$3,1,0)</f>
        <v/>
      </c>
      <c r="J7588" s="6">
        <f>I7587</f>
        <v/>
      </c>
      <c r="K7588" s="7">
        <f>MAR1!$B$5+MAR1!$C$5*COS(2*PI()*$C7588/365)+MAR1!$D$5*SIN(2*PI()*$C7588/365)</f>
        <v/>
      </c>
      <c r="L7588" s="7">
        <f>MAR1!$B$6+MAR1!$C$6*COS(2*PI()*$C7588/365)+MAR1!$D$6*SIN(2*PI()*$C7588/365)</f>
        <v/>
      </c>
      <c r="M7588" s="7">
        <f>MAR1!$B$7+MAR1!$C$7*COS(2*PI()*$C7588/365)+MAR1!$D$7*SIN(2*PI()*$C7588/365)</f>
        <v/>
      </c>
      <c r="N7588" s="7">
        <f>F7588-K7588</f>
        <v/>
      </c>
      <c r="O7588" s="7">
        <f>G7588-L7588</f>
        <v/>
      </c>
      <c r="P7588" s="7">
        <f>H7588-M7588</f>
        <v/>
      </c>
      <c r="Q7588" s="7">
        <f>IF($I7588=1,(N7588-MAR1!$B$11)/MAR1!$D$11,(N7588-MAR1!$C$11)/MAR1!$E$11)</f>
        <v/>
      </c>
      <c r="R7588" s="7">
        <f>IF($I7588=1,(O7588-MAR1!$B$12)/MAR1!$D$12,(O7588-MAR1!$C$12)/MAR1!$E$12)</f>
        <v/>
      </c>
      <c r="S7588" s="7">
        <f>IF($I7588=1,(P7588-MAR1!$B$13)/MAR1!$D$13,(P7588-MAR1!$C$13)/MAR1!$E$13)</f>
        <v/>
      </c>
    </row>
    <row r="7589">
      <c r="A7589" s="5" t="n">
        <v>7588</v>
      </c>
      <c r="B7589" s="5" t="n">
        <v>21</v>
      </c>
      <c r="C7589" s="5" t="n">
        <v>288</v>
      </c>
      <c r="D7589" s="5" t="n">
        <v>10</v>
      </c>
      <c r="E7589" s="5" t="n">
        <v>0</v>
      </c>
      <c r="F7589" s="5" t="n">
        <v>29.6</v>
      </c>
      <c r="G7589" s="5" t="n">
        <v>19.5</v>
      </c>
      <c r="H7589" s="5" t="n">
        <v>9.49</v>
      </c>
      <c r="I7589" s="6">
        <f>IF(E7589&gt;=Markov!$B$3,1,0)</f>
        <v/>
      </c>
      <c r="J7589" s="6">
        <f>I7588</f>
        <v/>
      </c>
      <c r="K7589" s="7">
        <f>MAR1!$B$5+MAR1!$C$5*COS(2*PI()*$C7589/365)+MAR1!$D$5*SIN(2*PI()*$C7589/365)</f>
        <v/>
      </c>
      <c r="L7589" s="7">
        <f>MAR1!$B$6+MAR1!$C$6*COS(2*PI()*$C7589/365)+MAR1!$D$6*SIN(2*PI()*$C7589/365)</f>
        <v/>
      </c>
      <c r="M7589" s="7">
        <f>MAR1!$B$7+MAR1!$C$7*COS(2*PI()*$C7589/365)+MAR1!$D$7*SIN(2*PI()*$C7589/365)</f>
        <v/>
      </c>
      <c r="N7589" s="7">
        <f>F7589-K7589</f>
        <v/>
      </c>
      <c r="O7589" s="7">
        <f>G7589-L7589</f>
        <v/>
      </c>
      <c r="P7589" s="7">
        <f>H7589-M7589</f>
        <v/>
      </c>
      <c r="Q7589" s="7">
        <f>IF($I7589=1,(N7589-MAR1!$B$11)/MAR1!$D$11,(N7589-MAR1!$C$11)/MAR1!$E$11)</f>
        <v/>
      </c>
      <c r="R7589" s="7">
        <f>IF($I7589=1,(O7589-MAR1!$B$12)/MAR1!$D$12,(O7589-MAR1!$C$12)/MAR1!$E$12)</f>
        <v/>
      </c>
      <c r="S7589" s="7">
        <f>IF($I7589=1,(P7589-MAR1!$B$13)/MAR1!$D$13,(P7589-MAR1!$C$13)/MAR1!$E$13)</f>
        <v/>
      </c>
    </row>
    <row r="7590">
      <c r="A7590" s="5" t="n">
        <v>7589</v>
      </c>
      <c r="B7590" s="5" t="n">
        <v>21</v>
      </c>
      <c r="C7590" s="5" t="n">
        <v>289</v>
      </c>
      <c r="D7590" s="5" t="n">
        <v>10</v>
      </c>
      <c r="E7590" s="5" t="n">
        <v>19.4</v>
      </c>
      <c r="F7590" s="5" t="n">
        <v>25.9</v>
      </c>
      <c r="G7590" s="5" t="n">
        <v>17.5</v>
      </c>
      <c r="H7590" s="5" t="n">
        <v>11.33</v>
      </c>
      <c r="I7590" s="6">
        <f>IF(E7590&gt;=Markov!$B$3,1,0)</f>
        <v/>
      </c>
      <c r="J7590" s="6">
        <f>I7589</f>
        <v/>
      </c>
      <c r="K7590" s="7">
        <f>MAR1!$B$5+MAR1!$C$5*COS(2*PI()*$C7590/365)+MAR1!$D$5*SIN(2*PI()*$C7590/365)</f>
        <v/>
      </c>
      <c r="L7590" s="7">
        <f>MAR1!$B$6+MAR1!$C$6*COS(2*PI()*$C7590/365)+MAR1!$D$6*SIN(2*PI()*$C7590/365)</f>
        <v/>
      </c>
      <c r="M7590" s="7">
        <f>MAR1!$B$7+MAR1!$C$7*COS(2*PI()*$C7590/365)+MAR1!$D$7*SIN(2*PI()*$C7590/365)</f>
        <v/>
      </c>
      <c r="N7590" s="7">
        <f>F7590-K7590</f>
        <v/>
      </c>
      <c r="O7590" s="7">
        <f>G7590-L7590</f>
        <v/>
      </c>
      <c r="P7590" s="7">
        <f>H7590-M7590</f>
        <v/>
      </c>
      <c r="Q7590" s="7">
        <f>IF($I7590=1,(N7590-MAR1!$B$11)/MAR1!$D$11,(N7590-MAR1!$C$11)/MAR1!$E$11)</f>
        <v/>
      </c>
      <c r="R7590" s="7">
        <f>IF($I7590=1,(O7590-MAR1!$B$12)/MAR1!$D$12,(O7590-MAR1!$C$12)/MAR1!$E$12)</f>
        <v/>
      </c>
      <c r="S7590" s="7">
        <f>IF($I7590=1,(P7590-MAR1!$B$13)/MAR1!$D$13,(P7590-MAR1!$C$13)/MAR1!$E$13)</f>
        <v/>
      </c>
    </row>
    <row r="7591">
      <c r="A7591" s="5" t="n">
        <v>7590</v>
      </c>
      <c r="B7591" s="5" t="n">
        <v>21</v>
      </c>
      <c r="C7591" s="5" t="n">
        <v>290</v>
      </c>
      <c r="D7591" s="5" t="n">
        <v>10</v>
      </c>
      <c r="E7591" s="5" t="n">
        <v>13.4</v>
      </c>
      <c r="F7591" s="5" t="n">
        <v>24.4</v>
      </c>
      <c r="G7591" s="5" t="n">
        <v>17.3</v>
      </c>
      <c r="H7591" s="5" t="n">
        <v>7.39</v>
      </c>
      <c r="I7591" s="6">
        <f>IF(E7591&gt;=Markov!$B$3,1,0)</f>
        <v/>
      </c>
      <c r="J7591" s="6">
        <f>I7590</f>
        <v/>
      </c>
      <c r="K7591" s="7">
        <f>MAR1!$B$5+MAR1!$C$5*COS(2*PI()*$C7591/365)+MAR1!$D$5*SIN(2*PI()*$C7591/365)</f>
        <v/>
      </c>
      <c r="L7591" s="7">
        <f>MAR1!$B$6+MAR1!$C$6*COS(2*PI()*$C7591/365)+MAR1!$D$6*SIN(2*PI()*$C7591/365)</f>
        <v/>
      </c>
      <c r="M7591" s="7">
        <f>MAR1!$B$7+MAR1!$C$7*COS(2*PI()*$C7591/365)+MAR1!$D$7*SIN(2*PI()*$C7591/365)</f>
        <v/>
      </c>
      <c r="N7591" s="7">
        <f>F7591-K7591</f>
        <v/>
      </c>
      <c r="O7591" s="7">
        <f>G7591-L7591</f>
        <v/>
      </c>
      <c r="P7591" s="7">
        <f>H7591-M7591</f>
        <v/>
      </c>
      <c r="Q7591" s="7">
        <f>IF($I7591=1,(N7591-MAR1!$B$11)/MAR1!$D$11,(N7591-MAR1!$C$11)/MAR1!$E$11)</f>
        <v/>
      </c>
      <c r="R7591" s="7">
        <f>IF($I7591=1,(O7591-MAR1!$B$12)/MAR1!$D$12,(O7591-MAR1!$C$12)/MAR1!$E$12)</f>
        <v/>
      </c>
      <c r="S7591" s="7">
        <f>IF($I7591=1,(P7591-MAR1!$B$13)/MAR1!$D$13,(P7591-MAR1!$C$13)/MAR1!$E$13)</f>
        <v/>
      </c>
    </row>
    <row r="7592">
      <c r="A7592" s="5" t="n">
        <v>7591</v>
      </c>
      <c r="B7592" s="5" t="n">
        <v>21</v>
      </c>
      <c r="C7592" s="5" t="n">
        <v>291</v>
      </c>
      <c r="D7592" s="5" t="n">
        <v>10</v>
      </c>
      <c r="E7592" s="5" t="n">
        <v>3.7</v>
      </c>
      <c r="F7592" s="5" t="n">
        <v>23.6</v>
      </c>
      <c r="G7592" s="5" t="n">
        <v>15.6</v>
      </c>
      <c r="H7592" s="5" t="n">
        <v>7.79</v>
      </c>
      <c r="I7592" s="6">
        <f>IF(E7592&gt;=Markov!$B$3,1,0)</f>
        <v/>
      </c>
      <c r="J7592" s="6">
        <f>I7591</f>
        <v/>
      </c>
      <c r="K7592" s="7">
        <f>MAR1!$B$5+MAR1!$C$5*COS(2*PI()*$C7592/365)+MAR1!$D$5*SIN(2*PI()*$C7592/365)</f>
        <v/>
      </c>
      <c r="L7592" s="7">
        <f>MAR1!$B$6+MAR1!$C$6*COS(2*PI()*$C7592/365)+MAR1!$D$6*SIN(2*PI()*$C7592/365)</f>
        <v/>
      </c>
      <c r="M7592" s="7">
        <f>MAR1!$B$7+MAR1!$C$7*COS(2*PI()*$C7592/365)+MAR1!$D$7*SIN(2*PI()*$C7592/365)</f>
        <v/>
      </c>
      <c r="N7592" s="7">
        <f>F7592-K7592</f>
        <v/>
      </c>
      <c r="O7592" s="7">
        <f>G7592-L7592</f>
        <v/>
      </c>
      <c r="P7592" s="7">
        <f>H7592-M7592</f>
        <v/>
      </c>
      <c r="Q7592" s="7">
        <f>IF($I7592=1,(N7592-MAR1!$B$11)/MAR1!$D$11,(N7592-MAR1!$C$11)/MAR1!$E$11)</f>
        <v/>
      </c>
      <c r="R7592" s="7">
        <f>IF($I7592=1,(O7592-MAR1!$B$12)/MAR1!$D$12,(O7592-MAR1!$C$12)/MAR1!$E$12)</f>
        <v/>
      </c>
      <c r="S7592" s="7">
        <f>IF($I7592=1,(P7592-MAR1!$B$13)/MAR1!$D$13,(P7592-MAR1!$C$13)/MAR1!$E$13)</f>
        <v/>
      </c>
    </row>
    <row r="7593">
      <c r="A7593" s="5" t="n">
        <v>7592</v>
      </c>
      <c r="B7593" s="5" t="n">
        <v>21</v>
      </c>
      <c r="C7593" s="5" t="n">
        <v>292</v>
      </c>
      <c r="D7593" s="5" t="n">
        <v>10</v>
      </c>
      <c r="E7593" s="5" t="n">
        <v>0</v>
      </c>
      <c r="F7593" s="5" t="n">
        <v>27.2</v>
      </c>
      <c r="G7593" s="5" t="n">
        <v>17.1</v>
      </c>
      <c r="H7593" s="5" t="n">
        <v>13.87</v>
      </c>
      <c r="I7593" s="6">
        <f>IF(E7593&gt;=Markov!$B$3,1,0)</f>
        <v/>
      </c>
      <c r="J7593" s="6">
        <f>I7592</f>
        <v/>
      </c>
      <c r="K7593" s="7">
        <f>MAR1!$B$5+MAR1!$C$5*COS(2*PI()*$C7593/365)+MAR1!$D$5*SIN(2*PI()*$C7593/365)</f>
        <v/>
      </c>
      <c r="L7593" s="7">
        <f>MAR1!$B$6+MAR1!$C$6*COS(2*PI()*$C7593/365)+MAR1!$D$6*SIN(2*PI()*$C7593/365)</f>
        <v/>
      </c>
      <c r="M7593" s="7">
        <f>MAR1!$B$7+MAR1!$C$7*COS(2*PI()*$C7593/365)+MAR1!$D$7*SIN(2*PI()*$C7593/365)</f>
        <v/>
      </c>
      <c r="N7593" s="7">
        <f>F7593-K7593</f>
        <v/>
      </c>
      <c r="O7593" s="7">
        <f>G7593-L7593</f>
        <v/>
      </c>
      <c r="P7593" s="7">
        <f>H7593-M7593</f>
        <v/>
      </c>
      <c r="Q7593" s="7">
        <f>IF($I7593=1,(N7593-MAR1!$B$11)/MAR1!$D$11,(N7593-MAR1!$C$11)/MAR1!$E$11)</f>
        <v/>
      </c>
      <c r="R7593" s="7">
        <f>IF($I7593=1,(O7593-MAR1!$B$12)/MAR1!$D$12,(O7593-MAR1!$C$12)/MAR1!$E$12)</f>
        <v/>
      </c>
      <c r="S7593" s="7">
        <f>IF($I7593=1,(P7593-MAR1!$B$13)/MAR1!$D$13,(P7593-MAR1!$C$13)/MAR1!$E$13)</f>
        <v/>
      </c>
    </row>
    <row r="7594">
      <c r="A7594" s="5" t="n">
        <v>7593</v>
      </c>
      <c r="B7594" s="5" t="n">
        <v>21</v>
      </c>
      <c r="C7594" s="5" t="n">
        <v>293</v>
      </c>
      <c r="D7594" s="5" t="n">
        <v>10</v>
      </c>
      <c r="E7594" s="5" t="n">
        <v>0</v>
      </c>
      <c r="F7594" s="5" t="n">
        <v>29.5</v>
      </c>
      <c r="G7594" s="5" t="n">
        <v>16.9</v>
      </c>
      <c r="H7594" s="5" t="n">
        <v>16.77</v>
      </c>
      <c r="I7594" s="6">
        <f>IF(E7594&gt;=Markov!$B$3,1,0)</f>
        <v/>
      </c>
      <c r="J7594" s="6">
        <f>I7593</f>
        <v/>
      </c>
      <c r="K7594" s="7">
        <f>MAR1!$B$5+MAR1!$C$5*COS(2*PI()*$C7594/365)+MAR1!$D$5*SIN(2*PI()*$C7594/365)</f>
        <v/>
      </c>
      <c r="L7594" s="7">
        <f>MAR1!$B$6+MAR1!$C$6*COS(2*PI()*$C7594/365)+MAR1!$D$6*SIN(2*PI()*$C7594/365)</f>
        <v/>
      </c>
      <c r="M7594" s="7">
        <f>MAR1!$B$7+MAR1!$C$7*COS(2*PI()*$C7594/365)+MAR1!$D$7*SIN(2*PI()*$C7594/365)</f>
        <v/>
      </c>
      <c r="N7594" s="7">
        <f>F7594-K7594</f>
        <v/>
      </c>
      <c r="O7594" s="7">
        <f>G7594-L7594</f>
        <v/>
      </c>
      <c r="P7594" s="7">
        <f>H7594-M7594</f>
        <v/>
      </c>
      <c r="Q7594" s="7">
        <f>IF($I7594=1,(N7594-MAR1!$B$11)/MAR1!$D$11,(N7594-MAR1!$C$11)/MAR1!$E$11)</f>
        <v/>
      </c>
      <c r="R7594" s="7">
        <f>IF($I7594=1,(O7594-MAR1!$B$12)/MAR1!$D$12,(O7594-MAR1!$C$12)/MAR1!$E$12)</f>
        <v/>
      </c>
      <c r="S7594" s="7">
        <f>IF($I7594=1,(P7594-MAR1!$B$13)/MAR1!$D$13,(P7594-MAR1!$C$13)/MAR1!$E$13)</f>
        <v/>
      </c>
    </row>
    <row r="7595">
      <c r="A7595" s="5" t="n">
        <v>7594</v>
      </c>
      <c r="B7595" s="5" t="n">
        <v>21</v>
      </c>
      <c r="C7595" s="5" t="n">
        <v>294</v>
      </c>
      <c r="D7595" s="5" t="n">
        <v>10</v>
      </c>
      <c r="E7595" s="5" t="n">
        <v>0</v>
      </c>
      <c r="F7595" s="5" t="n">
        <v>29.6</v>
      </c>
      <c r="G7595" s="5" t="n">
        <v>17.4</v>
      </c>
      <c r="H7595" s="5" t="n">
        <v>11.37</v>
      </c>
      <c r="I7595" s="6">
        <f>IF(E7595&gt;=Markov!$B$3,1,0)</f>
        <v/>
      </c>
      <c r="J7595" s="6">
        <f>I7594</f>
        <v/>
      </c>
      <c r="K7595" s="7">
        <f>MAR1!$B$5+MAR1!$C$5*COS(2*PI()*$C7595/365)+MAR1!$D$5*SIN(2*PI()*$C7595/365)</f>
        <v/>
      </c>
      <c r="L7595" s="7">
        <f>MAR1!$B$6+MAR1!$C$6*COS(2*PI()*$C7595/365)+MAR1!$D$6*SIN(2*PI()*$C7595/365)</f>
        <v/>
      </c>
      <c r="M7595" s="7">
        <f>MAR1!$B$7+MAR1!$C$7*COS(2*PI()*$C7595/365)+MAR1!$D$7*SIN(2*PI()*$C7595/365)</f>
        <v/>
      </c>
      <c r="N7595" s="7">
        <f>F7595-K7595</f>
        <v/>
      </c>
      <c r="O7595" s="7">
        <f>G7595-L7595</f>
        <v/>
      </c>
      <c r="P7595" s="7">
        <f>H7595-M7595</f>
        <v/>
      </c>
      <c r="Q7595" s="7">
        <f>IF($I7595=1,(N7595-MAR1!$B$11)/MAR1!$D$11,(N7595-MAR1!$C$11)/MAR1!$E$11)</f>
        <v/>
      </c>
      <c r="R7595" s="7">
        <f>IF($I7595=1,(O7595-MAR1!$B$12)/MAR1!$D$12,(O7595-MAR1!$C$12)/MAR1!$E$12)</f>
        <v/>
      </c>
      <c r="S7595" s="7">
        <f>IF($I7595=1,(P7595-MAR1!$B$13)/MAR1!$D$13,(P7595-MAR1!$C$13)/MAR1!$E$13)</f>
        <v/>
      </c>
    </row>
    <row r="7596">
      <c r="A7596" s="5" t="n">
        <v>7595</v>
      </c>
      <c r="B7596" s="5" t="n">
        <v>21</v>
      </c>
      <c r="C7596" s="5" t="n">
        <v>295</v>
      </c>
      <c r="D7596" s="5" t="n">
        <v>10</v>
      </c>
      <c r="E7596" s="5" t="n">
        <v>8.300000000000001</v>
      </c>
      <c r="F7596" s="5" t="n">
        <v>24.4</v>
      </c>
      <c r="G7596" s="5" t="n">
        <v>15.9</v>
      </c>
      <c r="H7596" s="5" t="n">
        <v>3.32</v>
      </c>
      <c r="I7596" s="6">
        <f>IF(E7596&gt;=Markov!$B$3,1,0)</f>
        <v/>
      </c>
      <c r="J7596" s="6">
        <f>I7595</f>
        <v/>
      </c>
      <c r="K7596" s="7">
        <f>MAR1!$B$5+MAR1!$C$5*COS(2*PI()*$C7596/365)+MAR1!$D$5*SIN(2*PI()*$C7596/365)</f>
        <v/>
      </c>
      <c r="L7596" s="7">
        <f>MAR1!$B$6+MAR1!$C$6*COS(2*PI()*$C7596/365)+MAR1!$D$6*SIN(2*PI()*$C7596/365)</f>
        <v/>
      </c>
      <c r="M7596" s="7">
        <f>MAR1!$B$7+MAR1!$C$7*COS(2*PI()*$C7596/365)+MAR1!$D$7*SIN(2*PI()*$C7596/365)</f>
        <v/>
      </c>
      <c r="N7596" s="7">
        <f>F7596-K7596</f>
        <v/>
      </c>
      <c r="O7596" s="7">
        <f>G7596-L7596</f>
        <v/>
      </c>
      <c r="P7596" s="7">
        <f>H7596-M7596</f>
        <v/>
      </c>
      <c r="Q7596" s="7">
        <f>IF($I7596=1,(N7596-MAR1!$B$11)/MAR1!$D$11,(N7596-MAR1!$C$11)/MAR1!$E$11)</f>
        <v/>
      </c>
      <c r="R7596" s="7">
        <f>IF($I7596=1,(O7596-MAR1!$B$12)/MAR1!$D$12,(O7596-MAR1!$C$12)/MAR1!$E$12)</f>
        <v/>
      </c>
      <c r="S7596" s="7">
        <f>IF($I7596=1,(P7596-MAR1!$B$13)/MAR1!$D$13,(P7596-MAR1!$C$13)/MAR1!$E$13)</f>
        <v/>
      </c>
    </row>
    <row r="7597">
      <c r="A7597" s="5" t="n">
        <v>7596</v>
      </c>
      <c r="B7597" s="5" t="n">
        <v>21</v>
      </c>
      <c r="C7597" s="5" t="n">
        <v>296</v>
      </c>
      <c r="D7597" s="5" t="n">
        <v>10</v>
      </c>
      <c r="E7597" s="5" t="n">
        <v>0.3</v>
      </c>
      <c r="F7597" s="5" t="n">
        <v>25.7</v>
      </c>
      <c r="G7597" s="5" t="n">
        <v>15.6</v>
      </c>
      <c r="H7597" s="5" t="n">
        <v>10.64</v>
      </c>
      <c r="I7597" s="6">
        <f>IF(E7597&gt;=Markov!$B$3,1,0)</f>
        <v/>
      </c>
      <c r="J7597" s="6">
        <f>I7596</f>
        <v/>
      </c>
      <c r="K7597" s="7">
        <f>MAR1!$B$5+MAR1!$C$5*COS(2*PI()*$C7597/365)+MAR1!$D$5*SIN(2*PI()*$C7597/365)</f>
        <v/>
      </c>
      <c r="L7597" s="7">
        <f>MAR1!$B$6+MAR1!$C$6*COS(2*PI()*$C7597/365)+MAR1!$D$6*SIN(2*PI()*$C7597/365)</f>
        <v/>
      </c>
      <c r="M7597" s="7">
        <f>MAR1!$B$7+MAR1!$C$7*COS(2*PI()*$C7597/365)+MAR1!$D$7*SIN(2*PI()*$C7597/365)</f>
        <v/>
      </c>
      <c r="N7597" s="7">
        <f>F7597-K7597</f>
        <v/>
      </c>
      <c r="O7597" s="7">
        <f>G7597-L7597</f>
        <v/>
      </c>
      <c r="P7597" s="7">
        <f>H7597-M7597</f>
        <v/>
      </c>
      <c r="Q7597" s="7">
        <f>IF($I7597=1,(N7597-MAR1!$B$11)/MAR1!$D$11,(N7597-MAR1!$C$11)/MAR1!$E$11)</f>
        <v/>
      </c>
      <c r="R7597" s="7">
        <f>IF($I7597=1,(O7597-MAR1!$B$12)/MAR1!$D$12,(O7597-MAR1!$C$12)/MAR1!$E$12)</f>
        <v/>
      </c>
      <c r="S7597" s="7">
        <f>IF($I7597=1,(P7597-MAR1!$B$13)/MAR1!$D$13,(P7597-MAR1!$C$13)/MAR1!$E$13)</f>
        <v/>
      </c>
    </row>
    <row r="7598">
      <c r="A7598" s="5" t="n">
        <v>7597</v>
      </c>
      <c r="B7598" s="5" t="n">
        <v>21</v>
      </c>
      <c r="C7598" s="5" t="n">
        <v>297</v>
      </c>
      <c r="D7598" s="5" t="n">
        <v>10</v>
      </c>
      <c r="E7598" s="5" t="n">
        <v>0</v>
      </c>
      <c r="F7598" s="5" t="n">
        <v>28.3</v>
      </c>
      <c r="G7598" s="5" t="n">
        <v>18.2</v>
      </c>
      <c r="H7598" s="5" t="n">
        <v>13.67</v>
      </c>
      <c r="I7598" s="6">
        <f>IF(E7598&gt;=Markov!$B$3,1,0)</f>
        <v/>
      </c>
      <c r="J7598" s="6">
        <f>I7597</f>
        <v/>
      </c>
      <c r="K7598" s="7">
        <f>MAR1!$B$5+MAR1!$C$5*COS(2*PI()*$C7598/365)+MAR1!$D$5*SIN(2*PI()*$C7598/365)</f>
        <v/>
      </c>
      <c r="L7598" s="7">
        <f>MAR1!$B$6+MAR1!$C$6*COS(2*PI()*$C7598/365)+MAR1!$D$6*SIN(2*PI()*$C7598/365)</f>
        <v/>
      </c>
      <c r="M7598" s="7">
        <f>MAR1!$B$7+MAR1!$C$7*COS(2*PI()*$C7598/365)+MAR1!$D$7*SIN(2*PI()*$C7598/365)</f>
        <v/>
      </c>
      <c r="N7598" s="7">
        <f>F7598-K7598</f>
        <v/>
      </c>
      <c r="O7598" s="7">
        <f>G7598-L7598</f>
        <v/>
      </c>
      <c r="P7598" s="7">
        <f>H7598-M7598</f>
        <v/>
      </c>
      <c r="Q7598" s="7">
        <f>IF($I7598=1,(N7598-MAR1!$B$11)/MAR1!$D$11,(N7598-MAR1!$C$11)/MAR1!$E$11)</f>
        <v/>
      </c>
      <c r="R7598" s="7">
        <f>IF($I7598=1,(O7598-MAR1!$B$12)/MAR1!$D$12,(O7598-MAR1!$C$12)/MAR1!$E$12)</f>
        <v/>
      </c>
      <c r="S7598" s="7">
        <f>IF($I7598=1,(P7598-MAR1!$B$13)/MAR1!$D$13,(P7598-MAR1!$C$13)/MAR1!$E$13)</f>
        <v/>
      </c>
    </row>
    <row r="7599">
      <c r="A7599" s="5" t="n">
        <v>7598</v>
      </c>
      <c r="B7599" s="5" t="n">
        <v>21</v>
      </c>
      <c r="C7599" s="5" t="n">
        <v>298</v>
      </c>
      <c r="D7599" s="5" t="n">
        <v>10</v>
      </c>
      <c r="E7599" s="5" t="n">
        <v>0</v>
      </c>
      <c r="F7599" s="5" t="n">
        <v>27.2</v>
      </c>
      <c r="G7599" s="5" t="n">
        <v>17</v>
      </c>
      <c r="H7599" s="5" t="n">
        <v>12.64</v>
      </c>
      <c r="I7599" s="6">
        <f>IF(E7599&gt;=Markov!$B$3,1,0)</f>
        <v/>
      </c>
      <c r="J7599" s="6">
        <f>I7598</f>
        <v/>
      </c>
      <c r="K7599" s="7">
        <f>MAR1!$B$5+MAR1!$C$5*COS(2*PI()*$C7599/365)+MAR1!$D$5*SIN(2*PI()*$C7599/365)</f>
        <v/>
      </c>
      <c r="L7599" s="7">
        <f>MAR1!$B$6+MAR1!$C$6*COS(2*PI()*$C7599/365)+MAR1!$D$6*SIN(2*PI()*$C7599/365)</f>
        <v/>
      </c>
      <c r="M7599" s="7">
        <f>MAR1!$B$7+MAR1!$C$7*COS(2*PI()*$C7599/365)+MAR1!$D$7*SIN(2*PI()*$C7599/365)</f>
        <v/>
      </c>
      <c r="N7599" s="7">
        <f>F7599-K7599</f>
        <v/>
      </c>
      <c r="O7599" s="7">
        <f>G7599-L7599</f>
        <v/>
      </c>
      <c r="P7599" s="7">
        <f>H7599-M7599</f>
        <v/>
      </c>
      <c r="Q7599" s="7">
        <f>IF($I7599=1,(N7599-MAR1!$B$11)/MAR1!$D$11,(N7599-MAR1!$C$11)/MAR1!$E$11)</f>
        <v/>
      </c>
      <c r="R7599" s="7">
        <f>IF($I7599=1,(O7599-MAR1!$B$12)/MAR1!$D$12,(O7599-MAR1!$C$12)/MAR1!$E$12)</f>
        <v/>
      </c>
      <c r="S7599" s="7">
        <f>IF($I7599=1,(P7599-MAR1!$B$13)/MAR1!$D$13,(P7599-MAR1!$C$13)/MAR1!$E$13)</f>
        <v/>
      </c>
    </row>
    <row r="7600">
      <c r="A7600" s="5" t="n">
        <v>7599</v>
      </c>
      <c r="B7600" s="5" t="n">
        <v>21</v>
      </c>
      <c r="C7600" s="5" t="n">
        <v>299</v>
      </c>
      <c r="D7600" s="5" t="n">
        <v>10</v>
      </c>
      <c r="E7600" s="5" t="n">
        <v>0</v>
      </c>
      <c r="F7600" s="5" t="n">
        <v>27.5</v>
      </c>
      <c r="G7600" s="5" t="n">
        <v>16.7</v>
      </c>
      <c r="H7600" s="5" t="n">
        <v>9.199999999999999</v>
      </c>
      <c r="I7600" s="6">
        <f>IF(E7600&gt;=Markov!$B$3,1,0)</f>
        <v/>
      </c>
      <c r="J7600" s="6">
        <f>I7599</f>
        <v/>
      </c>
      <c r="K7600" s="7">
        <f>MAR1!$B$5+MAR1!$C$5*COS(2*PI()*$C7600/365)+MAR1!$D$5*SIN(2*PI()*$C7600/365)</f>
        <v/>
      </c>
      <c r="L7600" s="7">
        <f>MAR1!$B$6+MAR1!$C$6*COS(2*PI()*$C7600/365)+MAR1!$D$6*SIN(2*PI()*$C7600/365)</f>
        <v/>
      </c>
      <c r="M7600" s="7">
        <f>MAR1!$B$7+MAR1!$C$7*COS(2*PI()*$C7600/365)+MAR1!$D$7*SIN(2*PI()*$C7600/365)</f>
        <v/>
      </c>
      <c r="N7600" s="7">
        <f>F7600-K7600</f>
        <v/>
      </c>
      <c r="O7600" s="7">
        <f>G7600-L7600</f>
        <v/>
      </c>
      <c r="P7600" s="7">
        <f>H7600-M7600</f>
        <v/>
      </c>
      <c r="Q7600" s="7">
        <f>IF($I7600=1,(N7600-MAR1!$B$11)/MAR1!$D$11,(N7600-MAR1!$C$11)/MAR1!$E$11)</f>
        <v/>
      </c>
      <c r="R7600" s="7">
        <f>IF($I7600=1,(O7600-MAR1!$B$12)/MAR1!$D$12,(O7600-MAR1!$C$12)/MAR1!$E$12)</f>
        <v/>
      </c>
      <c r="S7600" s="7">
        <f>IF($I7600=1,(P7600-MAR1!$B$13)/MAR1!$D$13,(P7600-MAR1!$C$13)/MAR1!$E$13)</f>
        <v/>
      </c>
    </row>
    <row r="7601">
      <c r="A7601" s="5" t="n">
        <v>7600</v>
      </c>
      <c r="B7601" s="5" t="n">
        <v>21</v>
      </c>
      <c r="C7601" s="5" t="n">
        <v>300</v>
      </c>
      <c r="D7601" s="5" t="n">
        <v>10</v>
      </c>
      <c r="E7601" s="5" t="n">
        <v>0</v>
      </c>
      <c r="F7601" s="5" t="n">
        <v>29.6</v>
      </c>
      <c r="G7601" s="5" t="n">
        <v>16.4</v>
      </c>
      <c r="H7601" s="5" t="n">
        <v>11.02</v>
      </c>
      <c r="I7601" s="6">
        <f>IF(E7601&gt;=Markov!$B$3,1,0)</f>
        <v/>
      </c>
      <c r="J7601" s="6">
        <f>I7600</f>
        <v/>
      </c>
      <c r="K7601" s="7">
        <f>MAR1!$B$5+MAR1!$C$5*COS(2*PI()*$C7601/365)+MAR1!$D$5*SIN(2*PI()*$C7601/365)</f>
        <v/>
      </c>
      <c r="L7601" s="7">
        <f>MAR1!$B$6+MAR1!$C$6*COS(2*PI()*$C7601/365)+MAR1!$D$6*SIN(2*PI()*$C7601/365)</f>
        <v/>
      </c>
      <c r="M7601" s="7">
        <f>MAR1!$B$7+MAR1!$C$7*COS(2*PI()*$C7601/365)+MAR1!$D$7*SIN(2*PI()*$C7601/365)</f>
        <v/>
      </c>
      <c r="N7601" s="7">
        <f>F7601-K7601</f>
        <v/>
      </c>
      <c r="O7601" s="7">
        <f>G7601-L7601</f>
        <v/>
      </c>
      <c r="P7601" s="7">
        <f>H7601-M7601</f>
        <v/>
      </c>
      <c r="Q7601" s="7">
        <f>IF($I7601=1,(N7601-MAR1!$B$11)/MAR1!$D$11,(N7601-MAR1!$C$11)/MAR1!$E$11)</f>
        <v/>
      </c>
      <c r="R7601" s="7">
        <f>IF($I7601=1,(O7601-MAR1!$B$12)/MAR1!$D$12,(O7601-MAR1!$C$12)/MAR1!$E$12)</f>
        <v/>
      </c>
      <c r="S7601" s="7">
        <f>IF($I7601=1,(P7601-MAR1!$B$13)/MAR1!$D$13,(P7601-MAR1!$C$13)/MAR1!$E$13)</f>
        <v/>
      </c>
    </row>
    <row r="7602">
      <c r="A7602" s="5" t="n">
        <v>7601</v>
      </c>
      <c r="B7602" s="5" t="n">
        <v>21</v>
      </c>
      <c r="C7602" s="5" t="n">
        <v>301</v>
      </c>
      <c r="D7602" s="5" t="n">
        <v>10</v>
      </c>
      <c r="E7602" s="5" t="n">
        <v>0</v>
      </c>
      <c r="F7602" s="5" t="n">
        <v>31</v>
      </c>
      <c r="G7602" s="5" t="n">
        <v>16.2</v>
      </c>
      <c r="H7602" s="5" t="n">
        <v>18.29</v>
      </c>
      <c r="I7602" s="6">
        <f>IF(E7602&gt;=Markov!$B$3,1,0)</f>
        <v/>
      </c>
      <c r="J7602" s="6">
        <f>I7601</f>
        <v/>
      </c>
      <c r="K7602" s="7">
        <f>MAR1!$B$5+MAR1!$C$5*COS(2*PI()*$C7602/365)+MAR1!$D$5*SIN(2*PI()*$C7602/365)</f>
        <v/>
      </c>
      <c r="L7602" s="7">
        <f>MAR1!$B$6+MAR1!$C$6*COS(2*PI()*$C7602/365)+MAR1!$D$6*SIN(2*PI()*$C7602/365)</f>
        <v/>
      </c>
      <c r="M7602" s="7">
        <f>MAR1!$B$7+MAR1!$C$7*COS(2*PI()*$C7602/365)+MAR1!$D$7*SIN(2*PI()*$C7602/365)</f>
        <v/>
      </c>
      <c r="N7602" s="7">
        <f>F7602-K7602</f>
        <v/>
      </c>
      <c r="O7602" s="7">
        <f>G7602-L7602</f>
        <v/>
      </c>
      <c r="P7602" s="7">
        <f>H7602-M7602</f>
        <v/>
      </c>
      <c r="Q7602" s="7">
        <f>IF($I7602=1,(N7602-MAR1!$B$11)/MAR1!$D$11,(N7602-MAR1!$C$11)/MAR1!$E$11)</f>
        <v/>
      </c>
      <c r="R7602" s="7">
        <f>IF($I7602=1,(O7602-MAR1!$B$12)/MAR1!$D$12,(O7602-MAR1!$C$12)/MAR1!$E$12)</f>
        <v/>
      </c>
      <c r="S7602" s="7">
        <f>IF($I7602=1,(P7602-MAR1!$B$13)/MAR1!$D$13,(P7602-MAR1!$C$13)/MAR1!$E$13)</f>
        <v/>
      </c>
    </row>
    <row r="7603">
      <c r="A7603" s="5" t="n">
        <v>7602</v>
      </c>
      <c r="B7603" s="5" t="n">
        <v>21</v>
      </c>
      <c r="C7603" s="5" t="n">
        <v>302</v>
      </c>
      <c r="D7603" s="5" t="n">
        <v>10</v>
      </c>
      <c r="E7603" s="5" t="n">
        <v>0</v>
      </c>
      <c r="F7603" s="5" t="n">
        <v>29.1</v>
      </c>
      <c r="G7603" s="5" t="n">
        <v>15.3</v>
      </c>
      <c r="H7603" s="5" t="n">
        <v>20.18</v>
      </c>
      <c r="I7603" s="6">
        <f>IF(E7603&gt;=Markov!$B$3,1,0)</f>
        <v/>
      </c>
      <c r="J7603" s="6">
        <f>I7602</f>
        <v/>
      </c>
      <c r="K7603" s="7">
        <f>MAR1!$B$5+MAR1!$C$5*COS(2*PI()*$C7603/365)+MAR1!$D$5*SIN(2*PI()*$C7603/365)</f>
        <v/>
      </c>
      <c r="L7603" s="7">
        <f>MAR1!$B$6+MAR1!$C$6*COS(2*PI()*$C7603/365)+MAR1!$D$6*SIN(2*PI()*$C7603/365)</f>
        <v/>
      </c>
      <c r="M7603" s="7">
        <f>MAR1!$B$7+MAR1!$C$7*COS(2*PI()*$C7603/365)+MAR1!$D$7*SIN(2*PI()*$C7603/365)</f>
        <v/>
      </c>
      <c r="N7603" s="7">
        <f>F7603-K7603</f>
        <v/>
      </c>
      <c r="O7603" s="7">
        <f>G7603-L7603</f>
        <v/>
      </c>
      <c r="P7603" s="7">
        <f>H7603-M7603</f>
        <v/>
      </c>
      <c r="Q7603" s="7">
        <f>IF($I7603=1,(N7603-MAR1!$B$11)/MAR1!$D$11,(N7603-MAR1!$C$11)/MAR1!$E$11)</f>
        <v/>
      </c>
      <c r="R7603" s="7">
        <f>IF($I7603=1,(O7603-MAR1!$B$12)/MAR1!$D$12,(O7603-MAR1!$C$12)/MAR1!$E$12)</f>
        <v/>
      </c>
      <c r="S7603" s="7">
        <f>IF($I7603=1,(P7603-MAR1!$B$13)/MAR1!$D$13,(P7603-MAR1!$C$13)/MAR1!$E$13)</f>
        <v/>
      </c>
    </row>
    <row r="7604">
      <c r="A7604" s="5" t="n">
        <v>7603</v>
      </c>
      <c r="B7604" s="5" t="n">
        <v>21</v>
      </c>
      <c r="C7604" s="5" t="n">
        <v>303</v>
      </c>
      <c r="D7604" s="5" t="n">
        <v>10</v>
      </c>
      <c r="E7604" s="5" t="n">
        <v>0</v>
      </c>
      <c r="F7604" s="5" t="n">
        <v>27.8</v>
      </c>
      <c r="G7604" s="5" t="n">
        <v>17.2</v>
      </c>
      <c r="H7604" s="5" t="n">
        <v>16.14</v>
      </c>
      <c r="I7604" s="6">
        <f>IF(E7604&gt;=Markov!$B$3,1,0)</f>
        <v/>
      </c>
      <c r="J7604" s="6">
        <f>I7603</f>
        <v/>
      </c>
      <c r="K7604" s="7">
        <f>MAR1!$B$5+MAR1!$C$5*COS(2*PI()*$C7604/365)+MAR1!$D$5*SIN(2*PI()*$C7604/365)</f>
        <v/>
      </c>
      <c r="L7604" s="7">
        <f>MAR1!$B$6+MAR1!$C$6*COS(2*PI()*$C7604/365)+MAR1!$D$6*SIN(2*PI()*$C7604/365)</f>
        <v/>
      </c>
      <c r="M7604" s="7">
        <f>MAR1!$B$7+MAR1!$C$7*COS(2*PI()*$C7604/365)+MAR1!$D$7*SIN(2*PI()*$C7604/365)</f>
        <v/>
      </c>
      <c r="N7604" s="7">
        <f>F7604-K7604</f>
        <v/>
      </c>
      <c r="O7604" s="7">
        <f>G7604-L7604</f>
        <v/>
      </c>
      <c r="P7604" s="7">
        <f>H7604-M7604</f>
        <v/>
      </c>
      <c r="Q7604" s="7">
        <f>IF($I7604=1,(N7604-MAR1!$B$11)/MAR1!$D$11,(N7604-MAR1!$C$11)/MAR1!$E$11)</f>
        <v/>
      </c>
      <c r="R7604" s="7">
        <f>IF($I7604=1,(O7604-MAR1!$B$12)/MAR1!$D$12,(O7604-MAR1!$C$12)/MAR1!$E$12)</f>
        <v/>
      </c>
      <c r="S7604" s="7">
        <f>IF($I7604=1,(P7604-MAR1!$B$13)/MAR1!$D$13,(P7604-MAR1!$C$13)/MAR1!$E$13)</f>
        <v/>
      </c>
    </row>
    <row r="7605">
      <c r="A7605" s="5" t="n">
        <v>7604</v>
      </c>
      <c r="B7605" s="5" t="n">
        <v>21</v>
      </c>
      <c r="C7605" s="5" t="n">
        <v>304</v>
      </c>
      <c r="D7605" s="5" t="n">
        <v>10</v>
      </c>
      <c r="E7605" s="5" t="n">
        <v>0</v>
      </c>
      <c r="F7605" s="5" t="n">
        <v>24.5</v>
      </c>
      <c r="G7605" s="5" t="n">
        <v>17.3</v>
      </c>
      <c r="H7605" s="5" t="n">
        <v>11.37</v>
      </c>
      <c r="I7605" s="6">
        <f>IF(E7605&gt;=Markov!$B$3,1,0)</f>
        <v/>
      </c>
      <c r="J7605" s="6">
        <f>I7604</f>
        <v/>
      </c>
      <c r="K7605" s="7">
        <f>MAR1!$B$5+MAR1!$C$5*COS(2*PI()*$C7605/365)+MAR1!$D$5*SIN(2*PI()*$C7605/365)</f>
        <v/>
      </c>
      <c r="L7605" s="7">
        <f>MAR1!$B$6+MAR1!$C$6*COS(2*PI()*$C7605/365)+MAR1!$D$6*SIN(2*PI()*$C7605/365)</f>
        <v/>
      </c>
      <c r="M7605" s="7">
        <f>MAR1!$B$7+MAR1!$C$7*COS(2*PI()*$C7605/365)+MAR1!$D$7*SIN(2*PI()*$C7605/365)</f>
        <v/>
      </c>
      <c r="N7605" s="7">
        <f>F7605-K7605</f>
        <v/>
      </c>
      <c r="O7605" s="7">
        <f>G7605-L7605</f>
        <v/>
      </c>
      <c r="P7605" s="7">
        <f>H7605-M7605</f>
        <v/>
      </c>
      <c r="Q7605" s="7">
        <f>IF($I7605=1,(N7605-MAR1!$B$11)/MAR1!$D$11,(N7605-MAR1!$C$11)/MAR1!$E$11)</f>
        <v/>
      </c>
      <c r="R7605" s="7">
        <f>IF($I7605=1,(O7605-MAR1!$B$12)/MAR1!$D$12,(O7605-MAR1!$C$12)/MAR1!$E$12)</f>
        <v/>
      </c>
      <c r="S7605" s="7">
        <f>IF($I7605=1,(P7605-MAR1!$B$13)/MAR1!$D$13,(P7605-MAR1!$C$13)/MAR1!$E$13)</f>
        <v/>
      </c>
    </row>
    <row r="7606">
      <c r="A7606" s="5" t="n">
        <v>7605</v>
      </c>
      <c r="B7606" s="5" t="n">
        <v>21</v>
      </c>
      <c r="C7606" s="5" t="n">
        <v>305</v>
      </c>
      <c r="D7606" s="5" t="n">
        <v>11</v>
      </c>
      <c r="E7606" s="5" t="n">
        <v>0</v>
      </c>
      <c r="F7606" s="5" t="n">
        <v>25.3</v>
      </c>
      <c r="G7606" s="5" t="n">
        <v>18.1</v>
      </c>
      <c r="H7606" s="5" t="n">
        <v>7.27</v>
      </c>
      <c r="I7606" s="6">
        <f>IF(E7606&gt;=Markov!$B$3,1,0)</f>
        <v/>
      </c>
      <c r="J7606" s="6">
        <f>I7605</f>
        <v/>
      </c>
      <c r="K7606" s="7">
        <f>MAR1!$B$5+MAR1!$C$5*COS(2*PI()*$C7606/365)+MAR1!$D$5*SIN(2*PI()*$C7606/365)</f>
        <v/>
      </c>
      <c r="L7606" s="7">
        <f>MAR1!$B$6+MAR1!$C$6*COS(2*PI()*$C7606/365)+MAR1!$D$6*SIN(2*PI()*$C7606/365)</f>
        <v/>
      </c>
      <c r="M7606" s="7">
        <f>MAR1!$B$7+MAR1!$C$7*COS(2*PI()*$C7606/365)+MAR1!$D$7*SIN(2*PI()*$C7606/365)</f>
        <v/>
      </c>
      <c r="N7606" s="7">
        <f>F7606-K7606</f>
        <v/>
      </c>
      <c r="O7606" s="7">
        <f>G7606-L7606</f>
        <v/>
      </c>
      <c r="P7606" s="7">
        <f>H7606-M7606</f>
        <v/>
      </c>
      <c r="Q7606" s="7">
        <f>IF($I7606=1,(N7606-MAR1!$B$11)/MAR1!$D$11,(N7606-MAR1!$C$11)/MAR1!$E$11)</f>
        <v/>
      </c>
      <c r="R7606" s="7">
        <f>IF($I7606=1,(O7606-MAR1!$B$12)/MAR1!$D$12,(O7606-MAR1!$C$12)/MAR1!$E$12)</f>
        <v/>
      </c>
      <c r="S7606" s="7">
        <f>IF($I7606=1,(P7606-MAR1!$B$13)/MAR1!$D$13,(P7606-MAR1!$C$13)/MAR1!$E$13)</f>
        <v/>
      </c>
    </row>
    <row r="7607">
      <c r="A7607" s="5" t="n">
        <v>7606</v>
      </c>
      <c r="B7607" s="5" t="n">
        <v>21</v>
      </c>
      <c r="C7607" s="5" t="n">
        <v>306</v>
      </c>
      <c r="D7607" s="5" t="n">
        <v>11</v>
      </c>
      <c r="E7607" s="5" t="n">
        <v>0</v>
      </c>
      <c r="F7607" s="5" t="n">
        <v>25.2</v>
      </c>
      <c r="G7607" s="5" t="n">
        <v>17.2</v>
      </c>
      <c r="H7607" s="5" t="n">
        <v>9.26</v>
      </c>
      <c r="I7607" s="6">
        <f>IF(E7607&gt;=Markov!$B$3,1,0)</f>
        <v/>
      </c>
      <c r="J7607" s="6">
        <f>I7606</f>
        <v/>
      </c>
      <c r="K7607" s="7">
        <f>MAR1!$B$5+MAR1!$C$5*COS(2*PI()*$C7607/365)+MAR1!$D$5*SIN(2*PI()*$C7607/365)</f>
        <v/>
      </c>
      <c r="L7607" s="7">
        <f>MAR1!$B$6+MAR1!$C$6*COS(2*PI()*$C7607/365)+MAR1!$D$6*SIN(2*PI()*$C7607/365)</f>
        <v/>
      </c>
      <c r="M7607" s="7">
        <f>MAR1!$B$7+MAR1!$C$7*COS(2*PI()*$C7607/365)+MAR1!$D$7*SIN(2*PI()*$C7607/365)</f>
        <v/>
      </c>
      <c r="N7607" s="7">
        <f>F7607-K7607</f>
        <v/>
      </c>
      <c r="O7607" s="7">
        <f>G7607-L7607</f>
        <v/>
      </c>
      <c r="P7607" s="7">
        <f>H7607-M7607</f>
        <v/>
      </c>
      <c r="Q7607" s="7">
        <f>IF($I7607=1,(N7607-MAR1!$B$11)/MAR1!$D$11,(N7607-MAR1!$C$11)/MAR1!$E$11)</f>
        <v/>
      </c>
      <c r="R7607" s="7">
        <f>IF($I7607=1,(O7607-MAR1!$B$12)/MAR1!$D$12,(O7607-MAR1!$C$12)/MAR1!$E$12)</f>
        <v/>
      </c>
      <c r="S7607" s="7">
        <f>IF($I7607=1,(P7607-MAR1!$B$13)/MAR1!$D$13,(P7607-MAR1!$C$13)/MAR1!$E$13)</f>
        <v/>
      </c>
    </row>
    <row r="7608">
      <c r="A7608" s="5" t="n">
        <v>7607</v>
      </c>
      <c r="B7608" s="5" t="n">
        <v>21</v>
      </c>
      <c r="C7608" s="5" t="n">
        <v>307</v>
      </c>
      <c r="D7608" s="5" t="n">
        <v>11</v>
      </c>
      <c r="E7608" s="5" t="n">
        <v>0</v>
      </c>
      <c r="F7608" s="5" t="n">
        <v>25</v>
      </c>
      <c r="G7608" s="5" t="n">
        <v>16.5</v>
      </c>
      <c r="H7608" s="5" t="n">
        <v>5.69</v>
      </c>
      <c r="I7608" s="6">
        <f>IF(E7608&gt;=Markov!$B$3,1,0)</f>
        <v/>
      </c>
      <c r="J7608" s="6">
        <f>I7607</f>
        <v/>
      </c>
      <c r="K7608" s="7">
        <f>MAR1!$B$5+MAR1!$C$5*COS(2*PI()*$C7608/365)+MAR1!$D$5*SIN(2*PI()*$C7608/365)</f>
        <v/>
      </c>
      <c r="L7608" s="7">
        <f>MAR1!$B$6+MAR1!$C$6*COS(2*PI()*$C7608/365)+MAR1!$D$6*SIN(2*PI()*$C7608/365)</f>
        <v/>
      </c>
      <c r="M7608" s="7">
        <f>MAR1!$B$7+MAR1!$C$7*COS(2*PI()*$C7608/365)+MAR1!$D$7*SIN(2*PI()*$C7608/365)</f>
        <v/>
      </c>
      <c r="N7608" s="7">
        <f>F7608-K7608</f>
        <v/>
      </c>
      <c r="O7608" s="7">
        <f>G7608-L7608</f>
        <v/>
      </c>
      <c r="P7608" s="7">
        <f>H7608-M7608</f>
        <v/>
      </c>
      <c r="Q7608" s="7">
        <f>IF($I7608=1,(N7608-MAR1!$B$11)/MAR1!$D$11,(N7608-MAR1!$C$11)/MAR1!$E$11)</f>
        <v/>
      </c>
      <c r="R7608" s="7">
        <f>IF($I7608=1,(O7608-MAR1!$B$12)/MAR1!$D$12,(O7608-MAR1!$C$12)/MAR1!$E$12)</f>
        <v/>
      </c>
      <c r="S7608" s="7">
        <f>IF($I7608=1,(P7608-MAR1!$B$13)/MAR1!$D$13,(P7608-MAR1!$C$13)/MAR1!$E$13)</f>
        <v/>
      </c>
    </row>
    <row r="7609">
      <c r="A7609" s="5" t="n">
        <v>7608</v>
      </c>
      <c r="B7609" s="5" t="n">
        <v>21</v>
      </c>
      <c r="C7609" s="5" t="n">
        <v>308</v>
      </c>
      <c r="D7609" s="5" t="n">
        <v>11</v>
      </c>
      <c r="E7609" s="5" t="n">
        <v>0</v>
      </c>
      <c r="F7609" s="5" t="n">
        <v>24.8</v>
      </c>
      <c r="G7609" s="5" t="n">
        <v>16.3</v>
      </c>
      <c r="H7609" s="5" t="n">
        <v>8.25</v>
      </c>
      <c r="I7609" s="6">
        <f>IF(E7609&gt;=Markov!$B$3,1,0)</f>
        <v/>
      </c>
      <c r="J7609" s="6">
        <f>I7608</f>
        <v/>
      </c>
      <c r="K7609" s="7">
        <f>MAR1!$B$5+MAR1!$C$5*COS(2*PI()*$C7609/365)+MAR1!$D$5*SIN(2*PI()*$C7609/365)</f>
        <v/>
      </c>
      <c r="L7609" s="7">
        <f>MAR1!$B$6+MAR1!$C$6*COS(2*PI()*$C7609/365)+MAR1!$D$6*SIN(2*PI()*$C7609/365)</f>
        <v/>
      </c>
      <c r="M7609" s="7">
        <f>MAR1!$B$7+MAR1!$C$7*COS(2*PI()*$C7609/365)+MAR1!$D$7*SIN(2*PI()*$C7609/365)</f>
        <v/>
      </c>
      <c r="N7609" s="7">
        <f>F7609-K7609</f>
        <v/>
      </c>
      <c r="O7609" s="7">
        <f>G7609-L7609</f>
        <v/>
      </c>
      <c r="P7609" s="7">
        <f>H7609-M7609</f>
        <v/>
      </c>
      <c r="Q7609" s="7">
        <f>IF($I7609=1,(N7609-MAR1!$B$11)/MAR1!$D$11,(N7609-MAR1!$C$11)/MAR1!$E$11)</f>
        <v/>
      </c>
      <c r="R7609" s="7">
        <f>IF($I7609=1,(O7609-MAR1!$B$12)/MAR1!$D$12,(O7609-MAR1!$C$12)/MAR1!$E$12)</f>
        <v/>
      </c>
      <c r="S7609" s="7">
        <f>IF($I7609=1,(P7609-MAR1!$B$13)/MAR1!$D$13,(P7609-MAR1!$C$13)/MAR1!$E$13)</f>
        <v/>
      </c>
    </row>
    <row r="7610">
      <c r="A7610" s="5" t="n">
        <v>7609</v>
      </c>
      <c r="B7610" s="5" t="n">
        <v>21</v>
      </c>
      <c r="C7610" s="5" t="n">
        <v>309</v>
      </c>
      <c r="D7610" s="5" t="n">
        <v>11</v>
      </c>
      <c r="E7610" s="5" t="n">
        <v>0</v>
      </c>
      <c r="F7610" s="5" t="n">
        <v>25.6</v>
      </c>
      <c r="G7610" s="5" t="n">
        <v>15</v>
      </c>
      <c r="H7610" s="5" t="n">
        <v>7.33</v>
      </c>
      <c r="I7610" s="6">
        <f>IF(E7610&gt;=Markov!$B$3,1,0)</f>
        <v/>
      </c>
      <c r="J7610" s="6">
        <f>I7609</f>
        <v/>
      </c>
      <c r="K7610" s="7">
        <f>MAR1!$B$5+MAR1!$C$5*COS(2*PI()*$C7610/365)+MAR1!$D$5*SIN(2*PI()*$C7610/365)</f>
        <v/>
      </c>
      <c r="L7610" s="7">
        <f>MAR1!$B$6+MAR1!$C$6*COS(2*PI()*$C7610/365)+MAR1!$D$6*SIN(2*PI()*$C7610/365)</f>
        <v/>
      </c>
      <c r="M7610" s="7">
        <f>MAR1!$B$7+MAR1!$C$7*COS(2*PI()*$C7610/365)+MAR1!$D$7*SIN(2*PI()*$C7610/365)</f>
        <v/>
      </c>
      <c r="N7610" s="7">
        <f>F7610-K7610</f>
        <v/>
      </c>
      <c r="O7610" s="7">
        <f>G7610-L7610</f>
        <v/>
      </c>
      <c r="P7610" s="7">
        <f>H7610-M7610</f>
        <v/>
      </c>
      <c r="Q7610" s="7">
        <f>IF($I7610=1,(N7610-MAR1!$B$11)/MAR1!$D$11,(N7610-MAR1!$C$11)/MAR1!$E$11)</f>
        <v/>
      </c>
      <c r="R7610" s="7">
        <f>IF($I7610=1,(O7610-MAR1!$B$12)/MAR1!$D$12,(O7610-MAR1!$C$12)/MAR1!$E$12)</f>
        <v/>
      </c>
      <c r="S7610" s="7">
        <f>IF($I7610=1,(P7610-MAR1!$B$13)/MAR1!$D$13,(P7610-MAR1!$C$13)/MAR1!$E$13)</f>
        <v/>
      </c>
    </row>
    <row r="7611">
      <c r="A7611" s="5" t="n">
        <v>7610</v>
      </c>
      <c r="B7611" s="5" t="n">
        <v>21</v>
      </c>
      <c r="C7611" s="5" t="n">
        <v>310</v>
      </c>
      <c r="D7611" s="5" t="n">
        <v>11</v>
      </c>
      <c r="E7611" s="5" t="n">
        <v>0</v>
      </c>
      <c r="F7611" s="5" t="n">
        <v>24.9</v>
      </c>
      <c r="G7611" s="5" t="n">
        <v>15.6</v>
      </c>
      <c r="H7611" s="5" t="n">
        <v>7.66</v>
      </c>
      <c r="I7611" s="6">
        <f>IF(E7611&gt;=Markov!$B$3,1,0)</f>
        <v/>
      </c>
      <c r="J7611" s="6">
        <f>I7610</f>
        <v/>
      </c>
      <c r="K7611" s="7">
        <f>MAR1!$B$5+MAR1!$C$5*COS(2*PI()*$C7611/365)+MAR1!$D$5*SIN(2*PI()*$C7611/365)</f>
        <v/>
      </c>
      <c r="L7611" s="7">
        <f>MAR1!$B$6+MAR1!$C$6*COS(2*PI()*$C7611/365)+MAR1!$D$6*SIN(2*PI()*$C7611/365)</f>
        <v/>
      </c>
      <c r="M7611" s="7">
        <f>MAR1!$B$7+MAR1!$C$7*COS(2*PI()*$C7611/365)+MAR1!$D$7*SIN(2*PI()*$C7611/365)</f>
        <v/>
      </c>
      <c r="N7611" s="7">
        <f>F7611-K7611</f>
        <v/>
      </c>
      <c r="O7611" s="7">
        <f>G7611-L7611</f>
        <v/>
      </c>
      <c r="P7611" s="7">
        <f>H7611-M7611</f>
        <v/>
      </c>
      <c r="Q7611" s="7">
        <f>IF($I7611=1,(N7611-MAR1!$B$11)/MAR1!$D$11,(N7611-MAR1!$C$11)/MAR1!$E$11)</f>
        <v/>
      </c>
      <c r="R7611" s="7">
        <f>IF($I7611=1,(O7611-MAR1!$B$12)/MAR1!$D$12,(O7611-MAR1!$C$12)/MAR1!$E$12)</f>
        <v/>
      </c>
      <c r="S7611" s="7">
        <f>IF($I7611=1,(P7611-MAR1!$B$13)/MAR1!$D$13,(P7611-MAR1!$C$13)/MAR1!$E$13)</f>
        <v/>
      </c>
    </row>
    <row r="7612">
      <c r="A7612" s="5" t="n">
        <v>7611</v>
      </c>
      <c r="B7612" s="5" t="n">
        <v>21</v>
      </c>
      <c r="C7612" s="5" t="n">
        <v>311</v>
      </c>
      <c r="D7612" s="5" t="n">
        <v>11</v>
      </c>
      <c r="E7612" s="5" t="n">
        <v>0</v>
      </c>
      <c r="F7612" s="5" t="n">
        <v>25.4</v>
      </c>
      <c r="G7612" s="5" t="n">
        <v>14.4</v>
      </c>
      <c r="H7612" s="5" t="n">
        <v>14.2</v>
      </c>
      <c r="I7612" s="6">
        <f>IF(E7612&gt;=Markov!$B$3,1,0)</f>
        <v/>
      </c>
      <c r="J7612" s="6">
        <f>I7611</f>
        <v/>
      </c>
      <c r="K7612" s="7">
        <f>MAR1!$B$5+MAR1!$C$5*COS(2*PI()*$C7612/365)+MAR1!$D$5*SIN(2*PI()*$C7612/365)</f>
        <v/>
      </c>
      <c r="L7612" s="7">
        <f>MAR1!$B$6+MAR1!$C$6*COS(2*PI()*$C7612/365)+MAR1!$D$6*SIN(2*PI()*$C7612/365)</f>
        <v/>
      </c>
      <c r="M7612" s="7">
        <f>MAR1!$B$7+MAR1!$C$7*COS(2*PI()*$C7612/365)+MAR1!$D$7*SIN(2*PI()*$C7612/365)</f>
        <v/>
      </c>
      <c r="N7612" s="7">
        <f>F7612-K7612</f>
        <v/>
      </c>
      <c r="O7612" s="7">
        <f>G7612-L7612</f>
        <v/>
      </c>
      <c r="P7612" s="7">
        <f>H7612-M7612</f>
        <v/>
      </c>
      <c r="Q7612" s="7">
        <f>IF($I7612=1,(N7612-MAR1!$B$11)/MAR1!$D$11,(N7612-MAR1!$C$11)/MAR1!$E$11)</f>
        <v/>
      </c>
      <c r="R7612" s="7">
        <f>IF($I7612=1,(O7612-MAR1!$B$12)/MAR1!$D$12,(O7612-MAR1!$C$12)/MAR1!$E$12)</f>
        <v/>
      </c>
      <c r="S7612" s="7">
        <f>IF($I7612=1,(P7612-MAR1!$B$13)/MAR1!$D$13,(P7612-MAR1!$C$13)/MAR1!$E$13)</f>
        <v/>
      </c>
    </row>
    <row r="7613">
      <c r="A7613" s="5" t="n">
        <v>7612</v>
      </c>
      <c r="B7613" s="5" t="n">
        <v>21</v>
      </c>
      <c r="C7613" s="5" t="n">
        <v>312</v>
      </c>
      <c r="D7613" s="5" t="n">
        <v>11</v>
      </c>
      <c r="E7613" s="5" t="n">
        <v>0</v>
      </c>
      <c r="F7613" s="5" t="n">
        <v>27.9</v>
      </c>
      <c r="G7613" s="5" t="n">
        <v>15.2</v>
      </c>
      <c r="H7613" s="5" t="n">
        <v>13.13</v>
      </c>
      <c r="I7613" s="6">
        <f>IF(E7613&gt;=Markov!$B$3,1,0)</f>
        <v/>
      </c>
      <c r="J7613" s="6">
        <f>I7612</f>
        <v/>
      </c>
      <c r="K7613" s="7">
        <f>MAR1!$B$5+MAR1!$C$5*COS(2*PI()*$C7613/365)+MAR1!$D$5*SIN(2*PI()*$C7613/365)</f>
        <v/>
      </c>
      <c r="L7613" s="7">
        <f>MAR1!$B$6+MAR1!$C$6*COS(2*PI()*$C7613/365)+MAR1!$D$6*SIN(2*PI()*$C7613/365)</f>
        <v/>
      </c>
      <c r="M7613" s="7">
        <f>MAR1!$B$7+MAR1!$C$7*COS(2*PI()*$C7613/365)+MAR1!$D$7*SIN(2*PI()*$C7613/365)</f>
        <v/>
      </c>
      <c r="N7613" s="7">
        <f>F7613-K7613</f>
        <v/>
      </c>
      <c r="O7613" s="7">
        <f>G7613-L7613</f>
        <v/>
      </c>
      <c r="P7613" s="7">
        <f>H7613-M7613</f>
        <v/>
      </c>
      <c r="Q7613" s="7">
        <f>IF($I7613=1,(N7613-MAR1!$B$11)/MAR1!$D$11,(N7613-MAR1!$C$11)/MAR1!$E$11)</f>
        <v/>
      </c>
      <c r="R7613" s="7">
        <f>IF($I7613=1,(O7613-MAR1!$B$12)/MAR1!$D$12,(O7613-MAR1!$C$12)/MAR1!$E$12)</f>
        <v/>
      </c>
      <c r="S7613" s="7">
        <f>IF($I7613=1,(P7613-MAR1!$B$13)/MAR1!$D$13,(P7613-MAR1!$C$13)/MAR1!$E$13)</f>
        <v/>
      </c>
    </row>
    <row r="7614">
      <c r="A7614" s="5" t="n">
        <v>7613</v>
      </c>
      <c r="B7614" s="5" t="n">
        <v>21</v>
      </c>
      <c r="C7614" s="5" t="n">
        <v>313</v>
      </c>
      <c r="D7614" s="5" t="n">
        <v>11</v>
      </c>
      <c r="E7614" s="5" t="n">
        <v>0</v>
      </c>
      <c r="F7614" s="5" t="n">
        <v>30.5</v>
      </c>
      <c r="G7614" s="5" t="n">
        <v>15.8</v>
      </c>
      <c r="H7614" s="5" t="n">
        <v>15.07</v>
      </c>
      <c r="I7614" s="6">
        <f>IF(E7614&gt;=Markov!$B$3,1,0)</f>
        <v/>
      </c>
      <c r="J7614" s="6">
        <f>I7613</f>
        <v/>
      </c>
      <c r="K7614" s="7">
        <f>MAR1!$B$5+MAR1!$C$5*COS(2*PI()*$C7614/365)+MAR1!$D$5*SIN(2*PI()*$C7614/365)</f>
        <v/>
      </c>
      <c r="L7614" s="7">
        <f>MAR1!$B$6+MAR1!$C$6*COS(2*PI()*$C7614/365)+MAR1!$D$6*SIN(2*PI()*$C7614/365)</f>
        <v/>
      </c>
      <c r="M7614" s="7">
        <f>MAR1!$B$7+MAR1!$C$7*COS(2*PI()*$C7614/365)+MAR1!$D$7*SIN(2*PI()*$C7614/365)</f>
        <v/>
      </c>
      <c r="N7614" s="7">
        <f>F7614-K7614</f>
        <v/>
      </c>
      <c r="O7614" s="7">
        <f>G7614-L7614</f>
        <v/>
      </c>
      <c r="P7614" s="7">
        <f>H7614-M7614</f>
        <v/>
      </c>
      <c r="Q7614" s="7">
        <f>IF($I7614=1,(N7614-MAR1!$B$11)/MAR1!$D$11,(N7614-MAR1!$C$11)/MAR1!$E$11)</f>
        <v/>
      </c>
      <c r="R7614" s="7">
        <f>IF($I7614=1,(O7614-MAR1!$B$12)/MAR1!$D$12,(O7614-MAR1!$C$12)/MAR1!$E$12)</f>
        <v/>
      </c>
      <c r="S7614" s="7">
        <f>IF($I7614=1,(P7614-MAR1!$B$13)/MAR1!$D$13,(P7614-MAR1!$C$13)/MAR1!$E$13)</f>
        <v/>
      </c>
    </row>
    <row r="7615">
      <c r="A7615" s="5" t="n">
        <v>7614</v>
      </c>
      <c r="B7615" s="5" t="n">
        <v>21</v>
      </c>
      <c r="C7615" s="5" t="n">
        <v>314</v>
      </c>
      <c r="D7615" s="5" t="n">
        <v>11</v>
      </c>
      <c r="E7615" s="5" t="n">
        <v>0</v>
      </c>
      <c r="F7615" s="5" t="n">
        <v>27</v>
      </c>
      <c r="G7615" s="5" t="n">
        <v>14.6</v>
      </c>
      <c r="H7615" s="5" t="n">
        <v>14.08</v>
      </c>
      <c r="I7615" s="6">
        <f>IF(E7615&gt;=Markov!$B$3,1,0)</f>
        <v/>
      </c>
      <c r="J7615" s="6">
        <f>I7614</f>
        <v/>
      </c>
      <c r="K7615" s="7">
        <f>MAR1!$B$5+MAR1!$C$5*COS(2*PI()*$C7615/365)+MAR1!$D$5*SIN(2*PI()*$C7615/365)</f>
        <v/>
      </c>
      <c r="L7615" s="7">
        <f>MAR1!$B$6+MAR1!$C$6*COS(2*PI()*$C7615/365)+MAR1!$D$6*SIN(2*PI()*$C7615/365)</f>
        <v/>
      </c>
      <c r="M7615" s="7">
        <f>MAR1!$B$7+MAR1!$C$7*COS(2*PI()*$C7615/365)+MAR1!$D$7*SIN(2*PI()*$C7615/365)</f>
        <v/>
      </c>
      <c r="N7615" s="7">
        <f>F7615-K7615</f>
        <v/>
      </c>
      <c r="O7615" s="7">
        <f>G7615-L7615</f>
        <v/>
      </c>
      <c r="P7615" s="7">
        <f>H7615-M7615</f>
        <v/>
      </c>
      <c r="Q7615" s="7">
        <f>IF($I7615=1,(N7615-MAR1!$B$11)/MAR1!$D$11,(N7615-MAR1!$C$11)/MAR1!$E$11)</f>
        <v/>
      </c>
      <c r="R7615" s="7">
        <f>IF($I7615=1,(O7615-MAR1!$B$12)/MAR1!$D$12,(O7615-MAR1!$C$12)/MAR1!$E$12)</f>
        <v/>
      </c>
      <c r="S7615" s="7">
        <f>IF($I7615=1,(P7615-MAR1!$B$13)/MAR1!$D$13,(P7615-MAR1!$C$13)/MAR1!$E$13)</f>
        <v/>
      </c>
    </row>
    <row r="7616">
      <c r="A7616" s="5" t="n">
        <v>7615</v>
      </c>
      <c r="B7616" s="5" t="n">
        <v>21</v>
      </c>
      <c r="C7616" s="5" t="n">
        <v>315</v>
      </c>
      <c r="D7616" s="5" t="n">
        <v>11</v>
      </c>
      <c r="E7616" s="5" t="n">
        <v>0</v>
      </c>
      <c r="F7616" s="5" t="n">
        <v>28.1</v>
      </c>
      <c r="G7616" s="5" t="n">
        <v>15.1</v>
      </c>
      <c r="H7616" s="5" t="n">
        <v>10.95</v>
      </c>
      <c r="I7616" s="6">
        <f>IF(E7616&gt;=Markov!$B$3,1,0)</f>
        <v/>
      </c>
      <c r="J7616" s="6">
        <f>I7615</f>
        <v/>
      </c>
      <c r="K7616" s="7">
        <f>MAR1!$B$5+MAR1!$C$5*COS(2*PI()*$C7616/365)+MAR1!$D$5*SIN(2*PI()*$C7616/365)</f>
        <v/>
      </c>
      <c r="L7616" s="7">
        <f>MAR1!$B$6+MAR1!$C$6*COS(2*PI()*$C7616/365)+MAR1!$D$6*SIN(2*PI()*$C7616/365)</f>
        <v/>
      </c>
      <c r="M7616" s="7">
        <f>MAR1!$B$7+MAR1!$C$7*COS(2*PI()*$C7616/365)+MAR1!$D$7*SIN(2*PI()*$C7616/365)</f>
        <v/>
      </c>
      <c r="N7616" s="7">
        <f>F7616-K7616</f>
        <v/>
      </c>
      <c r="O7616" s="7">
        <f>G7616-L7616</f>
        <v/>
      </c>
      <c r="P7616" s="7">
        <f>H7616-M7616</f>
        <v/>
      </c>
      <c r="Q7616" s="7">
        <f>IF($I7616=1,(N7616-MAR1!$B$11)/MAR1!$D$11,(N7616-MAR1!$C$11)/MAR1!$E$11)</f>
        <v/>
      </c>
      <c r="R7616" s="7">
        <f>IF($I7616=1,(O7616-MAR1!$B$12)/MAR1!$D$12,(O7616-MAR1!$C$12)/MAR1!$E$12)</f>
        <v/>
      </c>
      <c r="S7616" s="7">
        <f>IF($I7616=1,(P7616-MAR1!$B$13)/MAR1!$D$13,(P7616-MAR1!$C$13)/MAR1!$E$13)</f>
        <v/>
      </c>
    </row>
    <row r="7617">
      <c r="A7617" s="5" t="n">
        <v>7616</v>
      </c>
      <c r="B7617" s="5" t="n">
        <v>21</v>
      </c>
      <c r="C7617" s="5" t="n">
        <v>316</v>
      </c>
      <c r="D7617" s="5" t="n">
        <v>11</v>
      </c>
      <c r="E7617" s="5" t="n">
        <v>0</v>
      </c>
      <c r="F7617" s="5" t="n">
        <v>29.8</v>
      </c>
      <c r="G7617" s="5" t="n">
        <v>17.1</v>
      </c>
      <c r="H7617" s="5" t="n">
        <v>8.5</v>
      </c>
      <c r="I7617" s="6">
        <f>IF(E7617&gt;=Markov!$B$3,1,0)</f>
        <v/>
      </c>
      <c r="J7617" s="6">
        <f>I7616</f>
        <v/>
      </c>
      <c r="K7617" s="7">
        <f>MAR1!$B$5+MAR1!$C$5*COS(2*PI()*$C7617/365)+MAR1!$D$5*SIN(2*PI()*$C7617/365)</f>
        <v/>
      </c>
      <c r="L7617" s="7">
        <f>MAR1!$B$6+MAR1!$C$6*COS(2*PI()*$C7617/365)+MAR1!$D$6*SIN(2*PI()*$C7617/365)</f>
        <v/>
      </c>
      <c r="M7617" s="7">
        <f>MAR1!$B$7+MAR1!$C$7*COS(2*PI()*$C7617/365)+MAR1!$D$7*SIN(2*PI()*$C7617/365)</f>
        <v/>
      </c>
      <c r="N7617" s="7">
        <f>F7617-K7617</f>
        <v/>
      </c>
      <c r="O7617" s="7">
        <f>G7617-L7617</f>
        <v/>
      </c>
      <c r="P7617" s="7">
        <f>H7617-M7617</f>
        <v/>
      </c>
      <c r="Q7617" s="7">
        <f>IF($I7617=1,(N7617-MAR1!$B$11)/MAR1!$D$11,(N7617-MAR1!$C$11)/MAR1!$E$11)</f>
        <v/>
      </c>
      <c r="R7617" s="7">
        <f>IF($I7617=1,(O7617-MAR1!$B$12)/MAR1!$D$12,(O7617-MAR1!$C$12)/MAR1!$E$12)</f>
        <v/>
      </c>
      <c r="S7617" s="7">
        <f>IF($I7617=1,(P7617-MAR1!$B$13)/MAR1!$D$13,(P7617-MAR1!$C$13)/MAR1!$E$13)</f>
        <v/>
      </c>
    </row>
    <row r="7618">
      <c r="A7618" s="5" t="n">
        <v>7617</v>
      </c>
      <c r="B7618" s="5" t="n">
        <v>21</v>
      </c>
      <c r="C7618" s="5" t="n">
        <v>317</v>
      </c>
      <c r="D7618" s="5" t="n">
        <v>11</v>
      </c>
      <c r="E7618" s="5" t="n">
        <v>8.699999999999999</v>
      </c>
      <c r="F7618" s="5" t="n">
        <v>25.5</v>
      </c>
      <c r="G7618" s="5" t="n">
        <v>16.1</v>
      </c>
      <c r="H7618" s="5" t="n">
        <v>8.6</v>
      </c>
      <c r="I7618" s="6">
        <f>IF(E7618&gt;=Markov!$B$3,1,0)</f>
        <v/>
      </c>
      <c r="J7618" s="6">
        <f>I7617</f>
        <v/>
      </c>
      <c r="K7618" s="7">
        <f>MAR1!$B$5+MAR1!$C$5*COS(2*PI()*$C7618/365)+MAR1!$D$5*SIN(2*PI()*$C7618/365)</f>
        <v/>
      </c>
      <c r="L7618" s="7">
        <f>MAR1!$B$6+MAR1!$C$6*COS(2*PI()*$C7618/365)+MAR1!$D$6*SIN(2*PI()*$C7618/365)</f>
        <v/>
      </c>
      <c r="M7618" s="7">
        <f>MAR1!$B$7+MAR1!$C$7*COS(2*PI()*$C7618/365)+MAR1!$D$7*SIN(2*PI()*$C7618/365)</f>
        <v/>
      </c>
      <c r="N7618" s="7">
        <f>F7618-K7618</f>
        <v/>
      </c>
      <c r="O7618" s="7">
        <f>G7618-L7618</f>
        <v/>
      </c>
      <c r="P7618" s="7">
        <f>H7618-M7618</f>
        <v/>
      </c>
      <c r="Q7618" s="7">
        <f>IF($I7618=1,(N7618-MAR1!$B$11)/MAR1!$D$11,(N7618-MAR1!$C$11)/MAR1!$E$11)</f>
        <v/>
      </c>
      <c r="R7618" s="7">
        <f>IF($I7618=1,(O7618-MAR1!$B$12)/MAR1!$D$12,(O7618-MAR1!$C$12)/MAR1!$E$12)</f>
        <v/>
      </c>
      <c r="S7618" s="7">
        <f>IF($I7618=1,(P7618-MAR1!$B$13)/MAR1!$D$13,(P7618-MAR1!$C$13)/MAR1!$E$13)</f>
        <v/>
      </c>
    </row>
    <row r="7619">
      <c r="A7619" s="5" t="n">
        <v>7618</v>
      </c>
      <c r="B7619" s="5" t="n">
        <v>21</v>
      </c>
      <c r="C7619" s="5" t="n">
        <v>318</v>
      </c>
      <c r="D7619" s="5" t="n">
        <v>11</v>
      </c>
      <c r="E7619" s="5" t="n">
        <v>0</v>
      </c>
      <c r="F7619" s="5" t="n">
        <v>29.5</v>
      </c>
      <c r="G7619" s="5" t="n">
        <v>17.3</v>
      </c>
      <c r="H7619" s="5" t="n">
        <v>9.85</v>
      </c>
      <c r="I7619" s="6">
        <f>IF(E7619&gt;=Markov!$B$3,1,0)</f>
        <v/>
      </c>
      <c r="J7619" s="6">
        <f>I7618</f>
        <v/>
      </c>
      <c r="K7619" s="7">
        <f>MAR1!$B$5+MAR1!$C$5*COS(2*PI()*$C7619/365)+MAR1!$D$5*SIN(2*PI()*$C7619/365)</f>
        <v/>
      </c>
      <c r="L7619" s="7">
        <f>MAR1!$B$6+MAR1!$C$6*COS(2*PI()*$C7619/365)+MAR1!$D$6*SIN(2*PI()*$C7619/365)</f>
        <v/>
      </c>
      <c r="M7619" s="7">
        <f>MAR1!$B$7+MAR1!$C$7*COS(2*PI()*$C7619/365)+MAR1!$D$7*SIN(2*PI()*$C7619/365)</f>
        <v/>
      </c>
      <c r="N7619" s="7">
        <f>F7619-K7619</f>
        <v/>
      </c>
      <c r="O7619" s="7">
        <f>G7619-L7619</f>
        <v/>
      </c>
      <c r="P7619" s="7">
        <f>H7619-M7619</f>
        <v/>
      </c>
      <c r="Q7619" s="7">
        <f>IF($I7619=1,(N7619-MAR1!$B$11)/MAR1!$D$11,(N7619-MAR1!$C$11)/MAR1!$E$11)</f>
        <v/>
      </c>
      <c r="R7619" s="7">
        <f>IF($I7619=1,(O7619-MAR1!$B$12)/MAR1!$D$12,(O7619-MAR1!$C$12)/MAR1!$E$12)</f>
        <v/>
      </c>
      <c r="S7619" s="7">
        <f>IF($I7619=1,(P7619-MAR1!$B$13)/MAR1!$D$13,(P7619-MAR1!$C$13)/MAR1!$E$13)</f>
        <v/>
      </c>
    </row>
    <row r="7620">
      <c r="A7620" s="5" t="n">
        <v>7619</v>
      </c>
      <c r="B7620" s="5" t="n">
        <v>21</v>
      </c>
      <c r="C7620" s="5" t="n">
        <v>319</v>
      </c>
      <c r="D7620" s="5" t="n">
        <v>11</v>
      </c>
      <c r="E7620" s="5" t="n">
        <v>0</v>
      </c>
      <c r="F7620" s="5" t="n">
        <v>30.2</v>
      </c>
      <c r="G7620" s="5" t="n">
        <v>16.6</v>
      </c>
      <c r="H7620" s="5" t="n">
        <v>13.38</v>
      </c>
      <c r="I7620" s="6">
        <f>IF(E7620&gt;=Markov!$B$3,1,0)</f>
        <v/>
      </c>
      <c r="J7620" s="6">
        <f>I7619</f>
        <v/>
      </c>
      <c r="K7620" s="7">
        <f>MAR1!$B$5+MAR1!$C$5*COS(2*PI()*$C7620/365)+MAR1!$D$5*SIN(2*PI()*$C7620/365)</f>
        <v/>
      </c>
      <c r="L7620" s="7">
        <f>MAR1!$B$6+MAR1!$C$6*COS(2*PI()*$C7620/365)+MAR1!$D$6*SIN(2*PI()*$C7620/365)</f>
        <v/>
      </c>
      <c r="M7620" s="7">
        <f>MAR1!$B$7+MAR1!$C$7*COS(2*PI()*$C7620/365)+MAR1!$D$7*SIN(2*PI()*$C7620/365)</f>
        <v/>
      </c>
      <c r="N7620" s="7">
        <f>F7620-K7620</f>
        <v/>
      </c>
      <c r="O7620" s="7">
        <f>G7620-L7620</f>
        <v/>
      </c>
      <c r="P7620" s="7">
        <f>H7620-M7620</f>
        <v/>
      </c>
      <c r="Q7620" s="7">
        <f>IF($I7620=1,(N7620-MAR1!$B$11)/MAR1!$D$11,(N7620-MAR1!$C$11)/MAR1!$E$11)</f>
        <v/>
      </c>
      <c r="R7620" s="7">
        <f>IF($I7620=1,(O7620-MAR1!$B$12)/MAR1!$D$12,(O7620-MAR1!$C$12)/MAR1!$E$12)</f>
        <v/>
      </c>
      <c r="S7620" s="7">
        <f>IF($I7620=1,(P7620-MAR1!$B$13)/MAR1!$D$13,(P7620-MAR1!$C$13)/MAR1!$E$13)</f>
        <v/>
      </c>
    </row>
    <row r="7621">
      <c r="A7621" s="5" t="n">
        <v>7620</v>
      </c>
      <c r="B7621" s="5" t="n">
        <v>21</v>
      </c>
      <c r="C7621" s="5" t="n">
        <v>320</v>
      </c>
      <c r="D7621" s="5" t="n">
        <v>11</v>
      </c>
      <c r="E7621" s="5" t="n">
        <v>0</v>
      </c>
      <c r="F7621" s="5" t="n">
        <v>26.3</v>
      </c>
      <c r="G7621" s="5" t="n">
        <v>14.6</v>
      </c>
      <c r="H7621" s="5" t="n">
        <v>11.21</v>
      </c>
      <c r="I7621" s="6">
        <f>IF(E7621&gt;=Markov!$B$3,1,0)</f>
        <v/>
      </c>
      <c r="J7621" s="6">
        <f>I7620</f>
        <v/>
      </c>
      <c r="K7621" s="7">
        <f>MAR1!$B$5+MAR1!$C$5*COS(2*PI()*$C7621/365)+MAR1!$D$5*SIN(2*PI()*$C7621/365)</f>
        <v/>
      </c>
      <c r="L7621" s="7">
        <f>MAR1!$B$6+MAR1!$C$6*COS(2*PI()*$C7621/365)+MAR1!$D$6*SIN(2*PI()*$C7621/365)</f>
        <v/>
      </c>
      <c r="M7621" s="7">
        <f>MAR1!$B$7+MAR1!$C$7*COS(2*PI()*$C7621/365)+MAR1!$D$7*SIN(2*PI()*$C7621/365)</f>
        <v/>
      </c>
      <c r="N7621" s="7">
        <f>F7621-K7621</f>
        <v/>
      </c>
      <c r="O7621" s="7">
        <f>G7621-L7621</f>
        <v/>
      </c>
      <c r="P7621" s="7">
        <f>H7621-M7621</f>
        <v/>
      </c>
      <c r="Q7621" s="7">
        <f>IF($I7621=1,(N7621-MAR1!$B$11)/MAR1!$D$11,(N7621-MAR1!$C$11)/MAR1!$E$11)</f>
        <v/>
      </c>
      <c r="R7621" s="7">
        <f>IF($I7621=1,(O7621-MAR1!$B$12)/MAR1!$D$12,(O7621-MAR1!$C$12)/MAR1!$E$12)</f>
        <v/>
      </c>
      <c r="S7621" s="7">
        <f>IF($I7621=1,(P7621-MAR1!$B$13)/MAR1!$D$13,(P7621-MAR1!$C$13)/MAR1!$E$13)</f>
        <v/>
      </c>
    </row>
    <row r="7622">
      <c r="A7622" s="5" t="n">
        <v>7621</v>
      </c>
      <c r="B7622" s="5" t="n">
        <v>21</v>
      </c>
      <c r="C7622" s="5" t="n">
        <v>321</v>
      </c>
      <c r="D7622" s="5" t="n">
        <v>11</v>
      </c>
      <c r="E7622" s="5" t="n">
        <v>0</v>
      </c>
      <c r="F7622" s="5" t="n">
        <v>30.8</v>
      </c>
      <c r="G7622" s="5" t="n">
        <v>17.8</v>
      </c>
      <c r="H7622" s="5" t="n">
        <v>21.72</v>
      </c>
      <c r="I7622" s="6">
        <f>IF(E7622&gt;=Markov!$B$3,1,0)</f>
        <v/>
      </c>
      <c r="J7622" s="6">
        <f>I7621</f>
        <v/>
      </c>
      <c r="K7622" s="7">
        <f>MAR1!$B$5+MAR1!$C$5*COS(2*PI()*$C7622/365)+MAR1!$D$5*SIN(2*PI()*$C7622/365)</f>
        <v/>
      </c>
      <c r="L7622" s="7">
        <f>MAR1!$B$6+MAR1!$C$6*COS(2*PI()*$C7622/365)+MAR1!$D$6*SIN(2*PI()*$C7622/365)</f>
        <v/>
      </c>
      <c r="M7622" s="7">
        <f>MAR1!$B$7+MAR1!$C$7*COS(2*PI()*$C7622/365)+MAR1!$D$7*SIN(2*PI()*$C7622/365)</f>
        <v/>
      </c>
      <c r="N7622" s="7">
        <f>F7622-K7622</f>
        <v/>
      </c>
      <c r="O7622" s="7">
        <f>G7622-L7622</f>
        <v/>
      </c>
      <c r="P7622" s="7">
        <f>H7622-M7622</f>
        <v/>
      </c>
      <c r="Q7622" s="7">
        <f>IF($I7622=1,(N7622-MAR1!$B$11)/MAR1!$D$11,(N7622-MAR1!$C$11)/MAR1!$E$11)</f>
        <v/>
      </c>
      <c r="R7622" s="7">
        <f>IF($I7622=1,(O7622-MAR1!$B$12)/MAR1!$D$12,(O7622-MAR1!$C$12)/MAR1!$E$12)</f>
        <v/>
      </c>
      <c r="S7622" s="7">
        <f>IF($I7622=1,(P7622-MAR1!$B$13)/MAR1!$D$13,(P7622-MAR1!$C$13)/MAR1!$E$13)</f>
        <v/>
      </c>
    </row>
    <row r="7623">
      <c r="A7623" s="5" t="n">
        <v>7622</v>
      </c>
      <c r="B7623" s="5" t="n">
        <v>21</v>
      </c>
      <c r="C7623" s="5" t="n">
        <v>322</v>
      </c>
      <c r="D7623" s="5" t="n">
        <v>11</v>
      </c>
      <c r="E7623" s="5" t="n">
        <v>0</v>
      </c>
      <c r="F7623" s="5" t="n">
        <v>29.8</v>
      </c>
      <c r="G7623" s="5" t="n">
        <v>15.9</v>
      </c>
      <c r="H7623" s="5" t="n">
        <v>19.51</v>
      </c>
      <c r="I7623" s="6">
        <f>IF(E7623&gt;=Markov!$B$3,1,0)</f>
        <v/>
      </c>
      <c r="J7623" s="6">
        <f>I7622</f>
        <v/>
      </c>
      <c r="K7623" s="7">
        <f>MAR1!$B$5+MAR1!$C$5*COS(2*PI()*$C7623/365)+MAR1!$D$5*SIN(2*PI()*$C7623/365)</f>
        <v/>
      </c>
      <c r="L7623" s="7">
        <f>MAR1!$B$6+MAR1!$C$6*COS(2*PI()*$C7623/365)+MAR1!$D$6*SIN(2*PI()*$C7623/365)</f>
        <v/>
      </c>
      <c r="M7623" s="7">
        <f>MAR1!$B$7+MAR1!$C$7*COS(2*PI()*$C7623/365)+MAR1!$D$7*SIN(2*PI()*$C7623/365)</f>
        <v/>
      </c>
      <c r="N7623" s="7">
        <f>F7623-K7623</f>
        <v/>
      </c>
      <c r="O7623" s="7">
        <f>G7623-L7623</f>
        <v/>
      </c>
      <c r="P7623" s="7">
        <f>H7623-M7623</f>
        <v/>
      </c>
      <c r="Q7623" s="7">
        <f>IF($I7623=1,(N7623-MAR1!$B$11)/MAR1!$D$11,(N7623-MAR1!$C$11)/MAR1!$E$11)</f>
        <v/>
      </c>
      <c r="R7623" s="7">
        <f>IF($I7623=1,(O7623-MAR1!$B$12)/MAR1!$D$12,(O7623-MAR1!$C$12)/MAR1!$E$12)</f>
        <v/>
      </c>
      <c r="S7623" s="7">
        <f>IF($I7623=1,(P7623-MAR1!$B$13)/MAR1!$D$13,(P7623-MAR1!$C$13)/MAR1!$E$13)</f>
        <v/>
      </c>
    </row>
    <row r="7624">
      <c r="A7624" s="5" t="n">
        <v>7623</v>
      </c>
      <c r="B7624" s="5" t="n">
        <v>21</v>
      </c>
      <c r="C7624" s="5" t="n">
        <v>323</v>
      </c>
      <c r="D7624" s="5" t="n">
        <v>11</v>
      </c>
      <c r="E7624" s="5" t="n">
        <v>0</v>
      </c>
      <c r="F7624" s="5" t="n">
        <v>24.7</v>
      </c>
      <c r="G7624" s="5" t="n">
        <v>14.8</v>
      </c>
      <c r="H7624" s="5" t="n">
        <v>11.05</v>
      </c>
      <c r="I7624" s="6">
        <f>IF(E7624&gt;=Markov!$B$3,1,0)</f>
        <v/>
      </c>
      <c r="J7624" s="6">
        <f>I7623</f>
        <v/>
      </c>
      <c r="K7624" s="7">
        <f>MAR1!$B$5+MAR1!$C$5*COS(2*PI()*$C7624/365)+MAR1!$D$5*SIN(2*PI()*$C7624/365)</f>
        <v/>
      </c>
      <c r="L7624" s="7">
        <f>MAR1!$B$6+MAR1!$C$6*COS(2*PI()*$C7624/365)+MAR1!$D$6*SIN(2*PI()*$C7624/365)</f>
        <v/>
      </c>
      <c r="M7624" s="7">
        <f>MAR1!$B$7+MAR1!$C$7*COS(2*PI()*$C7624/365)+MAR1!$D$7*SIN(2*PI()*$C7624/365)</f>
        <v/>
      </c>
      <c r="N7624" s="7">
        <f>F7624-K7624</f>
        <v/>
      </c>
      <c r="O7624" s="7">
        <f>G7624-L7624</f>
        <v/>
      </c>
      <c r="P7624" s="7">
        <f>H7624-M7624</f>
        <v/>
      </c>
      <c r="Q7624" s="7">
        <f>IF($I7624=1,(N7624-MAR1!$B$11)/MAR1!$D$11,(N7624-MAR1!$C$11)/MAR1!$E$11)</f>
        <v/>
      </c>
      <c r="R7624" s="7">
        <f>IF($I7624=1,(O7624-MAR1!$B$12)/MAR1!$D$12,(O7624-MAR1!$C$12)/MAR1!$E$12)</f>
        <v/>
      </c>
      <c r="S7624" s="7">
        <f>IF($I7624=1,(P7624-MAR1!$B$13)/MAR1!$D$13,(P7624-MAR1!$C$13)/MAR1!$E$13)</f>
        <v/>
      </c>
    </row>
    <row r="7625">
      <c r="A7625" s="5" t="n">
        <v>7624</v>
      </c>
      <c r="B7625" s="5" t="n">
        <v>21</v>
      </c>
      <c r="C7625" s="5" t="n">
        <v>324</v>
      </c>
      <c r="D7625" s="5" t="n">
        <v>11</v>
      </c>
      <c r="E7625" s="5" t="n">
        <v>0</v>
      </c>
      <c r="F7625" s="5" t="n">
        <v>26</v>
      </c>
      <c r="G7625" s="5" t="n">
        <v>15.5</v>
      </c>
      <c r="H7625" s="5" t="n">
        <v>9.65</v>
      </c>
      <c r="I7625" s="6">
        <f>IF(E7625&gt;=Markov!$B$3,1,0)</f>
        <v/>
      </c>
      <c r="J7625" s="6">
        <f>I7624</f>
        <v/>
      </c>
      <c r="K7625" s="7">
        <f>MAR1!$B$5+MAR1!$C$5*COS(2*PI()*$C7625/365)+MAR1!$D$5*SIN(2*PI()*$C7625/365)</f>
        <v/>
      </c>
      <c r="L7625" s="7">
        <f>MAR1!$B$6+MAR1!$C$6*COS(2*PI()*$C7625/365)+MAR1!$D$6*SIN(2*PI()*$C7625/365)</f>
        <v/>
      </c>
      <c r="M7625" s="7">
        <f>MAR1!$B$7+MAR1!$C$7*COS(2*PI()*$C7625/365)+MAR1!$D$7*SIN(2*PI()*$C7625/365)</f>
        <v/>
      </c>
      <c r="N7625" s="7">
        <f>F7625-K7625</f>
        <v/>
      </c>
      <c r="O7625" s="7">
        <f>G7625-L7625</f>
        <v/>
      </c>
      <c r="P7625" s="7">
        <f>H7625-M7625</f>
        <v/>
      </c>
      <c r="Q7625" s="7">
        <f>IF($I7625=1,(N7625-MAR1!$B$11)/MAR1!$D$11,(N7625-MAR1!$C$11)/MAR1!$E$11)</f>
        <v/>
      </c>
      <c r="R7625" s="7">
        <f>IF($I7625=1,(O7625-MAR1!$B$12)/MAR1!$D$12,(O7625-MAR1!$C$12)/MAR1!$E$12)</f>
        <v/>
      </c>
      <c r="S7625" s="7">
        <f>IF($I7625=1,(P7625-MAR1!$B$13)/MAR1!$D$13,(P7625-MAR1!$C$13)/MAR1!$E$13)</f>
        <v/>
      </c>
    </row>
    <row r="7626">
      <c r="A7626" s="5" t="n">
        <v>7625</v>
      </c>
      <c r="B7626" s="5" t="n">
        <v>21</v>
      </c>
      <c r="C7626" s="5" t="n">
        <v>325</v>
      </c>
      <c r="D7626" s="5" t="n">
        <v>11</v>
      </c>
      <c r="E7626" s="5" t="n">
        <v>0</v>
      </c>
      <c r="F7626" s="5" t="n">
        <v>27.8</v>
      </c>
      <c r="G7626" s="5" t="n">
        <v>14.7</v>
      </c>
      <c r="H7626" s="5" t="n">
        <v>13.07</v>
      </c>
      <c r="I7626" s="6">
        <f>IF(E7626&gt;=Markov!$B$3,1,0)</f>
        <v/>
      </c>
      <c r="J7626" s="6">
        <f>I7625</f>
        <v/>
      </c>
      <c r="K7626" s="7">
        <f>MAR1!$B$5+MAR1!$C$5*COS(2*PI()*$C7626/365)+MAR1!$D$5*SIN(2*PI()*$C7626/365)</f>
        <v/>
      </c>
      <c r="L7626" s="7">
        <f>MAR1!$B$6+MAR1!$C$6*COS(2*PI()*$C7626/365)+MAR1!$D$6*SIN(2*PI()*$C7626/365)</f>
        <v/>
      </c>
      <c r="M7626" s="7">
        <f>MAR1!$B$7+MAR1!$C$7*COS(2*PI()*$C7626/365)+MAR1!$D$7*SIN(2*PI()*$C7626/365)</f>
        <v/>
      </c>
      <c r="N7626" s="7">
        <f>F7626-K7626</f>
        <v/>
      </c>
      <c r="O7626" s="7">
        <f>G7626-L7626</f>
        <v/>
      </c>
      <c r="P7626" s="7">
        <f>H7626-M7626</f>
        <v/>
      </c>
      <c r="Q7626" s="7">
        <f>IF($I7626=1,(N7626-MAR1!$B$11)/MAR1!$D$11,(N7626-MAR1!$C$11)/MAR1!$E$11)</f>
        <v/>
      </c>
      <c r="R7626" s="7">
        <f>IF($I7626=1,(O7626-MAR1!$B$12)/MAR1!$D$12,(O7626-MAR1!$C$12)/MAR1!$E$12)</f>
        <v/>
      </c>
      <c r="S7626" s="7">
        <f>IF($I7626=1,(P7626-MAR1!$B$13)/MAR1!$D$13,(P7626-MAR1!$C$13)/MAR1!$E$13)</f>
        <v/>
      </c>
    </row>
    <row r="7627">
      <c r="A7627" s="5" t="n">
        <v>7626</v>
      </c>
      <c r="B7627" s="5" t="n">
        <v>21</v>
      </c>
      <c r="C7627" s="5" t="n">
        <v>326</v>
      </c>
      <c r="D7627" s="5" t="n">
        <v>11</v>
      </c>
      <c r="E7627" s="5" t="n">
        <v>0</v>
      </c>
      <c r="F7627" s="5" t="n">
        <v>30.2</v>
      </c>
      <c r="G7627" s="5" t="n">
        <v>15.2</v>
      </c>
      <c r="H7627" s="5" t="n">
        <v>14.43</v>
      </c>
      <c r="I7627" s="6">
        <f>IF(E7627&gt;=Markov!$B$3,1,0)</f>
        <v/>
      </c>
      <c r="J7627" s="6">
        <f>I7626</f>
        <v/>
      </c>
      <c r="K7627" s="7">
        <f>MAR1!$B$5+MAR1!$C$5*COS(2*PI()*$C7627/365)+MAR1!$D$5*SIN(2*PI()*$C7627/365)</f>
        <v/>
      </c>
      <c r="L7627" s="7">
        <f>MAR1!$B$6+MAR1!$C$6*COS(2*PI()*$C7627/365)+MAR1!$D$6*SIN(2*PI()*$C7627/365)</f>
        <v/>
      </c>
      <c r="M7627" s="7">
        <f>MAR1!$B$7+MAR1!$C$7*COS(2*PI()*$C7627/365)+MAR1!$D$7*SIN(2*PI()*$C7627/365)</f>
        <v/>
      </c>
      <c r="N7627" s="7">
        <f>F7627-K7627</f>
        <v/>
      </c>
      <c r="O7627" s="7">
        <f>G7627-L7627</f>
        <v/>
      </c>
      <c r="P7627" s="7">
        <f>H7627-M7627</f>
        <v/>
      </c>
      <c r="Q7627" s="7">
        <f>IF($I7627=1,(N7627-MAR1!$B$11)/MAR1!$D$11,(N7627-MAR1!$C$11)/MAR1!$E$11)</f>
        <v/>
      </c>
      <c r="R7627" s="7">
        <f>IF($I7627=1,(O7627-MAR1!$B$12)/MAR1!$D$12,(O7627-MAR1!$C$12)/MAR1!$E$12)</f>
        <v/>
      </c>
      <c r="S7627" s="7">
        <f>IF($I7627=1,(P7627-MAR1!$B$13)/MAR1!$D$13,(P7627-MAR1!$C$13)/MAR1!$E$13)</f>
        <v/>
      </c>
    </row>
    <row r="7628">
      <c r="A7628" s="5" t="n">
        <v>7627</v>
      </c>
      <c r="B7628" s="5" t="n">
        <v>21</v>
      </c>
      <c r="C7628" s="5" t="n">
        <v>327</v>
      </c>
      <c r="D7628" s="5" t="n">
        <v>11</v>
      </c>
      <c r="E7628" s="5" t="n">
        <v>0</v>
      </c>
      <c r="F7628" s="5" t="n">
        <v>30.8</v>
      </c>
      <c r="G7628" s="5" t="n">
        <v>17.4</v>
      </c>
      <c r="H7628" s="5" t="n">
        <v>10.32</v>
      </c>
      <c r="I7628" s="6">
        <f>IF(E7628&gt;=Markov!$B$3,1,0)</f>
        <v/>
      </c>
      <c r="J7628" s="6">
        <f>I7627</f>
        <v/>
      </c>
      <c r="K7628" s="7">
        <f>MAR1!$B$5+MAR1!$C$5*COS(2*PI()*$C7628/365)+MAR1!$D$5*SIN(2*PI()*$C7628/365)</f>
        <v/>
      </c>
      <c r="L7628" s="7">
        <f>MAR1!$B$6+MAR1!$C$6*COS(2*PI()*$C7628/365)+MAR1!$D$6*SIN(2*PI()*$C7628/365)</f>
        <v/>
      </c>
      <c r="M7628" s="7">
        <f>MAR1!$B$7+MAR1!$C$7*COS(2*PI()*$C7628/365)+MAR1!$D$7*SIN(2*PI()*$C7628/365)</f>
        <v/>
      </c>
      <c r="N7628" s="7">
        <f>F7628-K7628</f>
        <v/>
      </c>
      <c r="O7628" s="7">
        <f>G7628-L7628</f>
        <v/>
      </c>
      <c r="P7628" s="7">
        <f>H7628-M7628</f>
        <v/>
      </c>
      <c r="Q7628" s="7">
        <f>IF($I7628=1,(N7628-MAR1!$B$11)/MAR1!$D$11,(N7628-MAR1!$C$11)/MAR1!$E$11)</f>
        <v/>
      </c>
      <c r="R7628" s="7">
        <f>IF($I7628=1,(O7628-MAR1!$B$12)/MAR1!$D$12,(O7628-MAR1!$C$12)/MAR1!$E$12)</f>
        <v/>
      </c>
      <c r="S7628" s="7">
        <f>IF($I7628=1,(P7628-MAR1!$B$13)/MAR1!$D$13,(P7628-MAR1!$C$13)/MAR1!$E$13)</f>
        <v/>
      </c>
    </row>
    <row r="7629">
      <c r="A7629" s="5" t="n">
        <v>7628</v>
      </c>
      <c r="B7629" s="5" t="n">
        <v>21</v>
      </c>
      <c r="C7629" s="5" t="n">
        <v>328</v>
      </c>
      <c r="D7629" s="5" t="n">
        <v>11</v>
      </c>
      <c r="E7629" s="5" t="n">
        <v>0</v>
      </c>
      <c r="F7629" s="5" t="n">
        <v>27.1</v>
      </c>
      <c r="G7629" s="5" t="n">
        <v>15.1</v>
      </c>
      <c r="H7629" s="5" t="n">
        <v>16.42</v>
      </c>
      <c r="I7629" s="6">
        <f>IF(E7629&gt;=Markov!$B$3,1,0)</f>
        <v/>
      </c>
      <c r="J7629" s="6">
        <f>I7628</f>
        <v/>
      </c>
      <c r="K7629" s="7">
        <f>MAR1!$B$5+MAR1!$C$5*COS(2*PI()*$C7629/365)+MAR1!$D$5*SIN(2*PI()*$C7629/365)</f>
        <v/>
      </c>
      <c r="L7629" s="7">
        <f>MAR1!$B$6+MAR1!$C$6*COS(2*PI()*$C7629/365)+MAR1!$D$6*SIN(2*PI()*$C7629/365)</f>
        <v/>
      </c>
      <c r="M7629" s="7">
        <f>MAR1!$B$7+MAR1!$C$7*COS(2*PI()*$C7629/365)+MAR1!$D$7*SIN(2*PI()*$C7629/365)</f>
        <v/>
      </c>
      <c r="N7629" s="7">
        <f>F7629-K7629</f>
        <v/>
      </c>
      <c r="O7629" s="7">
        <f>G7629-L7629</f>
        <v/>
      </c>
      <c r="P7629" s="7">
        <f>H7629-M7629</f>
        <v/>
      </c>
      <c r="Q7629" s="7">
        <f>IF($I7629=1,(N7629-MAR1!$B$11)/MAR1!$D$11,(N7629-MAR1!$C$11)/MAR1!$E$11)</f>
        <v/>
      </c>
      <c r="R7629" s="7">
        <f>IF($I7629=1,(O7629-MAR1!$B$12)/MAR1!$D$12,(O7629-MAR1!$C$12)/MAR1!$E$12)</f>
        <v/>
      </c>
      <c r="S7629" s="7">
        <f>IF($I7629=1,(P7629-MAR1!$B$13)/MAR1!$D$13,(P7629-MAR1!$C$13)/MAR1!$E$13)</f>
        <v/>
      </c>
    </row>
    <row r="7630">
      <c r="A7630" s="5" t="n">
        <v>7629</v>
      </c>
      <c r="B7630" s="5" t="n">
        <v>21</v>
      </c>
      <c r="C7630" s="5" t="n">
        <v>329</v>
      </c>
      <c r="D7630" s="5" t="n">
        <v>11</v>
      </c>
      <c r="E7630" s="5" t="n">
        <v>0</v>
      </c>
      <c r="F7630" s="5" t="n">
        <v>26.9</v>
      </c>
      <c r="G7630" s="5" t="n">
        <v>13.7</v>
      </c>
      <c r="H7630" s="5" t="n">
        <v>18.25</v>
      </c>
      <c r="I7630" s="6">
        <f>IF(E7630&gt;=Markov!$B$3,1,0)</f>
        <v/>
      </c>
      <c r="J7630" s="6">
        <f>I7629</f>
        <v/>
      </c>
      <c r="K7630" s="7">
        <f>MAR1!$B$5+MAR1!$C$5*COS(2*PI()*$C7630/365)+MAR1!$D$5*SIN(2*PI()*$C7630/365)</f>
        <v/>
      </c>
      <c r="L7630" s="7">
        <f>MAR1!$B$6+MAR1!$C$6*COS(2*PI()*$C7630/365)+MAR1!$D$6*SIN(2*PI()*$C7630/365)</f>
        <v/>
      </c>
      <c r="M7630" s="7">
        <f>MAR1!$B$7+MAR1!$C$7*COS(2*PI()*$C7630/365)+MAR1!$D$7*SIN(2*PI()*$C7630/365)</f>
        <v/>
      </c>
      <c r="N7630" s="7">
        <f>F7630-K7630</f>
        <v/>
      </c>
      <c r="O7630" s="7">
        <f>G7630-L7630</f>
        <v/>
      </c>
      <c r="P7630" s="7">
        <f>H7630-M7630</f>
        <v/>
      </c>
      <c r="Q7630" s="7">
        <f>IF($I7630=1,(N7630-MAR1!$B$11)/MAR1!$D$11,(N7630-MAR1!$C$11)/MAR1!$E$11)</f>
        <v/>
      </c>
      <c r="R7630" s="7">
        <f>IF($I7630=1,(O7630-MAR1!$B$12)/MAR1!$D$12,(O7630-MAR1!$C$12)/MAR1!$E$12)</f>
        <v/>
      </c>
      <c r="S7630" s="7">
        <f>IF($I7630=1,(P7630-MAR1!$B$13)/MAR1!$D$13,(P7630-MAR1!$C$13)/MAR1!$E$13)</f>
        <v/>
      </c>
    </row>
    <row r="7631">
      <c r="A7631" s="5" t="n">
        <v>7630</v>
      </c>
      <c r="B7631" s="5" t="n">
        <v>21</v>
      </c>
      <c r="C7631" s="5" t="n">
        <v>330</v>
      </c>
      <c r="D7631" s="5" t="n">
        <v>11</v>
      </c>
      <c r="E7631" s="5" t="n">
        <v>0</v>
      </c>
      <c r="F7631" s="5" t="n">
        <v>29.1</v>
      </c>
      <c r="G7631" s="5" t="n">
        <v>13.7</v>
      </c>
      <c r="H7631" s="5" t="n">
        <v>15.3</v>
      </c>
      <c r="I7631" s="6">
        <f>IF(E7631&gt;=Markov!$B$3,1,0)</f>
        <v/>
      </c>
      <c r="J7631" s="6">
        <f>I7630</f>
        <v/>
      </c>
      <c r="K7631" s="7">
        <f>MAR1!$B$5+MAR1!$C$5*COS(2*PI()*$C7631/365)+MAR1!$D$5*SIN(2*PI()*$C7631/365)</f>
        <v/>
      </c>
      <c r="L7631" s="7">
        <f>MAR1!$B$6+MAR1!$C$6*COS(2*PI()*$C7631/365)+MAR1!$D$6*SIN(2*PI()*$C7631/365)</f>
        <v/>
      </c>
      <c r="M7631" s="7">
        <f>MAR1!$B$7+MAR1!$C$7*COS(2*PI()*$C7631/365)+MAR1!$D$7*SIN(2*PI()*$C7631/365)</f>
        <v/>
      </c>
      <c r="N7631" s="7">
        <f>F7631-K7631</f>
        <v/>
      </c>
      <c r="O7631" s="7">
        <f>G7631-L7631</f>
        <v/>
      </c>
      <c r="P7631" s="7">
        <f>H7631-M7631</f>
        <v/>
      </c>
      <c r="Q7631" s="7">
        <f>IF($I7631=1,(N7631-MAR1!$B$11)/MAR1!$D$11,(N7631-MAR1!$C$11)/MAR1!$E$11)</f>
        <v/>
      </c>
      <c r="R7631" s="7">
        <f>IF($I7631=1,(O7631-MAR1!$B$12)/MAR1!$D$12,(O7631-MAR1!$C$12)/MAR1!$E$12)</f>
        <v/>
      </c>
      <c r="S7631" s="7">
        <f>IF($I7631=1,(P7631-MAR1!$B$13)/MAR1!$D$13,(P7631-MAR1!$C$13)/MAR1!$E$13)</f>
        <v/>
      </c>
    </row>
    <row r="7632">
      <c r="A7632" s="5" t="n">
        <v>7631</v>
      </c>
      <c r="B7632" s="5" t="n">
        <v>21</v>
      </c>
      <c r="C7632" s="5" t="n">
        <v>331</v>
      </c>
      <c r="D7632" s="5" t="n">
        <v>11</v>
      </c>
      <c r="E7632" s="5" t="n">
        <v>0</v>
      </c>
      <c r="F7632" s="5" t="n">
        <v>26.8</v>
      </c>
      <c r="G7632" s="5" t="n">
        <v>13</v>
      </c>
      <c r="H7632" s="5" t="n">
        <v>12.14</v>
      </c>
      <c r="I7632" s="6">
        <f>IF(E7632&gt;=Markov!$B$3,1,0)</f>
        <v/>
      </c>
      <c r="J7632" s="6">
        <f>I7631</f>
        <v/>
      </c>
      <c r="K7632" s="7">
        <f>MAR1!$B$5+MAR1!$C$5*COS(2*PI()*$C7632/365)+MAR1!$D$5*SIN(2*PI()*$C7632/365)</f>
        <v/>
      </c>
      <c r="L7632" s="7">
        <f>MAR1!$B$6+MAR1!$C$6*COS(2*PI()*$C7632/365)+MAR1!$D$6*SIN(2*PI()*$C7632/365)</f>
        <v/>
      </c>
      <c r="M7632" s="7">
        <f>MAR1!$B$7+MAR1!$C$7*COS(2*PI()*$C7632/365)+MAR1!$D$7*SIN(2*PI()*$C7632/365)</f>
        <v/>
      </c>
      <c r="N7632" s="7">
        <f>F7632-K7632</f>
        <v/>
      </c>
      <c r="O7632" s="7">
        <f>G7632-L7632</f>
        <v/>
      </c>
      <c r="P7632" s="7">
        <f>H7632-M7632</f>
        <v/>
      </c>
      <c r="Q7632" s="7">
        <f>IF($I7632=1,(N7632-MAR1!$B$11)/MAR1!$D$11,(N7632-MAR1!$C$11)/MAR1!$E$11)</f>
        <v/>
      </c>
      <c r="R7632" s="7">
        <f>IF($I7632=1,(O7632-MAR1!$B$12)/MAR1!$D$12,(O7632-MAR1!$C$12)/MAR1!$E$12)</f>
        <v/>
      </c>
      <c r="S7632" s="7">
        <f>IF($I7632=1,(P7632-MAR1!$B$13)/MAR1!$D$13,(P7632-MAR1!$C$13)/MAR1!$E$13)</f>
        <v/>
      </c>
    </row>
    <row r="7633">
      <c r="A7633" s="5" t="n">
        <v>7632</v>
      </c>
      <c r="B7633" s="5" t="n">
        <v>21</v>
      </c>
      <c r="C7633" s="5" t="n">
        <v>332</v>
      </c>
      <c r="D7633" s="5" t="n">
        <v>11</v>
      </c>
      <c r="E7633" s="5" t="n">
        <v>0</v>
      </c>
      <c r="F7633" s="5" t="n">
        <v>24.9</v>
      </c>
      <c r="G7633" s="5" t="n">
        <v>13.4</v>
      </c>
      <c r="H7633" s="5" t="n">
        <v>8.48</v>
      </c>
      <c r="I7633" s="6">
        <f>IF(E7633&gt;=Markov!$B$3,1,0)</f>
        <v/>
      </c>
      <c r="J7633" s="6">
        <f>I7632</f>
        <v/>
      </c>
      <c r="K7633" s="7">
        <f>MAR1!$B$5+MAR1!$C$5*COS(2*PI()*$C7633/365)+MAR1!$D$5*SIN(2*PI()*$C7633/365)</f>
        <v/>
      </c>
      <c r="L7633" s="7">
        <f>MAR1!$B$6+MAR1!$C$6*COS(2*PI()*$C7633/365)+MAR1!$D$6*SIN(2*PI()*$C7633/365)</f>
        <v/>
      </c>
      <c r="M7633" s="7">
        <f>MAR1!$B$7+MAR1!$C$7*COS(2*PI()*$C7633/365)+MAR1!$D$7*SIN(2*PI()*$C7633/365)</f>
        <v/>
      </c>
      <c r="N7633" s="7">
        <f>F7633-K7633</f>
        <v/>
      </c>
      <c r="O7633" s="7">
        <f>G7633-L7633</f>
        <v/>
      </c>
      <c r="P7633" s="7">
        <f>H7633-M7633</f>
        <v/>
      </c>
      <c r="Q7633" s="7">
        <f>IF($I7633=1,(N7633-MAR1!$B$11)/MAR1!$D$11,(N7633-MAR1!$C$11)/MAR1!$E$11)</f>
        <v/>
      </c>
      <c r="R7633" s="7">
        <f>IF($I7633=1,(O7633-MAR1!$B$12)/MAR1!$D$12,(O7633-MAR1!$C$12)/MAR1!$E$12)</f>
        <v/>
      </c>
      <c r="S7633" s="7">
        <f>IF($I7633=1,(P7633-MAR1!$B$13)/MAR1!$D$13,(P7633-MAR1!$C$13)/MAR1!$E$13)</f>
        <v/>
      </c>
    </row>
    <row r="7634">
      <c r="A7634" s="5" t="n">
        <v>7633</v>
      </c>
      <c r="B7634" s="5" t="n">
        <v>21</v>
      </c>
      <c r="C7634" s="5" t="n">
        <v>333</v>
      </c>
      <c r="D7634" s="5" t="n">
        <v>11</v>
      </c>
      <c r="E7634" s="5" t="n">
        <v>0</v>
      </c>
      <c r="F7634" s="5" t="n">
        <v>26.1</v>
      </c>
      <c r="G7634" s="5" t="n">
        <v>14.9</v>
      </c>
      <c r="H7634" s="5" t="n">
        <v>13.75</v>
      </c>
      <c r="I7634" s="6">
        <f>IF(E7634&gt;=Markov!$B$3,1,0)</f>
        <v/>
      </c>
      <c r="J7634" s="6">
        <f>I7633</f>
        <v/>
      </c>
      <c r="K7634" s="7">
        <f>MAR1!$B$5+MAR1!$C$5*COS(2*PI()*$C7634/365)+MAR1!$D$5*SIN(2*PI()*$C7634/365)</f>
        <v/>
      </c>
      <c r="L7634" s="7">
        <f>MAR1!$B$6+MAR1!$C$6*COS(2*PI()*$C7634/365)+MAR1!$D$6*SIN(2*PI()*$C7634/365)</f>
        <v/>
      </c>
      <c r="M7634" s="7">
        <f>MAR1!$B$7+MAR1!$C$7*COS(2*PI()*$C7634/365)+MAR1!$D$7*SIN(2*PI()*$C7634/365)</f>
        <v/>
      </c>
      <c r="N7634" s="7">
        <f>F7634-K7634</f>
        <v/>
      </c>
      <c r="O7634" s="7">
        <f>G7634-L7634</f>
        <v/>
      </c>
      <c r="P7634" s="7">
        <f>H7634-M7634</f>
        <v/>
      </c>
      <c r="Q7634" s="7">
        <f>IF($I7634=1,(N7634-MAR1!$B$11)/MAR1!$D$11,(N7634-MAR1!$C$11)/MAR1!$E$11)</f>
        <v/>
      </c>
      <c r="R7634" s="7">
        <f>IF($I7634=1,(O7634-MAR1!$B$12)/MAR1!$D$12,(O7634-MAR1!$C$12)/MAR1!$E$12)</f>
        <v/>
      </c>
      <c r="S7634" s="7">
        <f>IF($I7634=1,(P7634-MAR1!$B$13)/MAR1!$D$13,(P7634-MAR1!$C$13)/MAR1!$E$13)</f>
        <v/>
      </c>
    </row>
    <row r="7635">
      <c r="A7635" s="5" t="n">
        <v>7634</v>
      </c>
      <c r="B7635" s="5" t="n">
        <v>21</v>
      </c>
      <c r="C7635" s="5" t="n">
        <v>334</v>
      </c>
      <c r="D7635" s="5" t="n">
        <v>11</v>
      </c>
      <c r="E7635" s="5" t="n">
        <v>0</v>
      </c>
      <c r="F7635" s="5" t="n">
        <v>26.2</v>
      </c>
      <c r="G7635" s="5" t="n">
        <v>14.1</v>
      </c>
      <c r="H7635" s="5" t="n">
        <v>14.35</v>
      </c>
      <c r="I7635" s="6">
        <f>IF(E7635&gt;=Markov!$B$3,1,0)</f>
        <v/>
      </c>
      <c r="J7635" s="6">
        <f>I7634</f>
        <v/>
      </c>
      <c r="K7635" s="7">
        <f>MAR1!$B$5+MAR1!$C$5*COS(2*PI()*$C7635/365)+MAR1!$D$5*SIN(2*PI()*$C7635/365)</f>
        <v/>
      </c>
      <c r="L7635" s="7">
        <f>MAR1!$B$6+MAR1!$C$6*COS(2*PI()*$C7635/365)+MAR1!$D$6*SIN(2*PI()*$C7635/365)</f>
        <v/>
      </c>
      <c r="M7635" s="7">
        <f>MAR1!$B$7+MAR1!$C$7*COS(2*PI()*$C7635/365)+MAR1!$D$7*SIN(2*PI()*$C7635/365)</f>
        <v/>
      </c>
      <c r="N7635" s="7">
        <f>F7635-K7635</f>
        <v/>
      </c>
      <c r="O7635" s="7">
        <f>G7635-L7635</f>
        <v/>
      </c>
      <c r="P7635" s="7">
        <f>H7635-M7635</f>
        <v/>
      </c>
      <c r="Q7635" s="7">
        <f>IF($I7635=1,(N7635-MAR1!$B$11)/MAR1!$D$11,(N7635-MAR1!$C$11)/MAR1!$E$11)</f>
        <v/>
      </c>
      <c r="R7635" s="7">
        <f>IF($I7635=1,(O7635-MAR1!$B$12)/MAR1!$D$12,(O7635-MAR1!$C$12)/MAR1!$E$12)</f>
        <v/>
      </c>
      <c r="S7635" s="7">
        <f>IF($I7635=1,(P7635-MAR1!$B$13)/MAR1!$D$13,(P7635-MAR1!$C$13)/MAR1!$E$13)</f>
        <v/>
      </c>
    </row>
    <row r="7636">
      <c r="A7636" s="5" t="n">
        <v>7635</v>
      </c>
      <c r="B7636" s="5" t="n">
        <v>21</v>
      </c>
      <c r="C7636" s="5" t="n">
        <v>335</v>
      </c>
      <c r="D7636" s="5" t="n">
        <v>12</v>
      </c>
      <c r="E7636" s="5" t="n">
        <v>0</v>
      </c>
      <c r="F7636" s="5" t="n">
        <v>25.1</v>
      </c>
      <c r="G7636" s="5" t="n">
        <v>12.8</v>
      </c>
      <c r="H7636" s="5" t="n">
        <v>14.56</v>
      </c>
      <c r="I7636" s="6">
        <f>IF(E7636&gt;=Markov!$B$3,1,0)</f>
        <v/>
      </c>
      <c r="J7636" s="6">
        <f>I7635</f>
        <v/>
      </c>
      <c r="K7636" s="7">
        <f>MAR1!$B$5+MAR1!$C$5*COS(2*PI()*$C7636/365)+MAR1!$D$5*SIN(2*PI()*$C7636/365)</f>
        <v/>
      </c>
      <c r="L7636" s="7">
        <f>MAR1!$B$6+MAR1!$C$6*COS(2*PI()*$C7636/365)+MAR1!$D$6*SIN(2*PI()*$C7636/365)</f>
        <v/>
      </c>
      <c r="M7636" s="7">
        <f>MAR1!$B$7+MAR1!$C$7*COS(2*PI()*$C7636/365)+MAR1!$D$7*SIN(2*PI()*$C7636/365)</f>
        <v/>
      </c>
      <c r="N7636" s="7">
        <f>F7636-K7636</f>
        <v/>
      </c>
      <c r="O7636" s="7">
        <f>G7636-L7636</f>
        <v/>
      </c>
      <c r="P7636" s="7">
        <f>H7636-M7636</f>
        <v/>
      </c>
      <c r="Q7636" s="7">
        <f>IF($I7636=1,(N7636-MAR1!$B$11)/MAR1!$D$11,(N7636-MAR1!$C$11)/MAR1!$E$11)</f>
        <v/>
      </c>
      <c r="R7636" s="7">
        <f>IF($I7636=1,(O7636-MAR1!$B$12)/MAR1!$D$12,(O7636-MAR1!$C$12)/MAR1!$E$12)</f>
        <v/>
      </c>
      <c r="S7636" s="7">
        <f>IF($I7636=1,(P7636-MAR1!$B$13)/MAR1!$D$13,(P7636-MAR1!$C$13)/MAR1!$E$13)</f>
        <v/>
      </c>
    </row>
    <row r="7637">
      <c r="A7637" s="5" t="n">
        <v>7636</v>
      </c>
      <c r="B7637" s="5" t="n">
        <v>21</v>
      </c>
      <c r="C7637" s="5" t="n">
        <v>336</v>
      </c>
      <c r="D7637" s="5" t="n">
        <v>12</v>
      </c>
      <c r="E7637" s="5" t="n">
        <v>0</v>
      </c>
      <c r="F7637" s="5" t="n">
        <v>26.1</v>
      </c>
      <c r="G7637" s="5" t="n">
        <v>13.8</v>
      </c>
      <c r="H7637" s="5" t="n">
        <v>9.529999999999999</v>
      </c>
      <c r="I7637" s="6">
        <f>IF(E7637&gt;=Markov!$B$3,1,0)</f>
        <v/>
      </c>
      <c r="J7637" s="6">
        <f>I7636</f>
        <v/>
      </c>
      <c r="K7637" s="7">
        <f>MAR1!$B$5+MAR1!$C$5*COS(2*PI()*$C7637/365)+MAR1!$D$5*SIN(2*PI()*$C7637/365)</f>
        <v/>
      </c>
      <c r="L7637" s="7">
        <f>MAR1!$B$6+MAR1!$C$6*COS(2*PI()*$C7637/365)+MAR1!$D$6*SIN(2*PI()*$C7637/365)</f>
        <v/>
      </c>
      <c r="M7637" s="7">
        <f>MAR1!$B$7+MAR1!$C$7*COS(2*PI()*$C7637/365)+MAR1!$D$7*SIN(2*PI()*$C7637/365)</f>
        <v/>
      </c>
      <c r="N7637" s="7">
        <f>F7637-K7637</f>
        <v/>
      </c>
      <c r="O7637" s="7">
        <f>G7637-L7637</f>
        <v/>
      </c>
      <c r="P7637" s="7">
        <f>H7637-M7637</f>
        <v/>
      </c>
      <c r="Q7637" s="7">
        <f>IF($I7637=1,(N7637-MAR1!$B$11)/MAR1!$D$11,(N7637-MAR1!$C$11)/MAR1!$E$11)</f>
        <v/>
      </c>
      <c r="R7637" s="7">
        <f>IF($I7637=1,(O7637-MAR1!$B$12)/MAR1!$D$12,(O7637-MAR1!$C$12)/MAR1!$E$12)</f>
        <v/>
      </c>
      <c r="S7637" s="7">
        <f>IF($I7637=1,(P7637-MAR1!$B$13)/MAR1!$D$13,(P7637-MAR1!$C$13)/MAR1!$E$13)</f>
        <v/>
      </c>
    </row>
    <row r="7638">
      <c r="A7638" s="5" t="n">
        <v>7637</v>
      </c>
      <c r="B7638" s="5" t="n">
        <v>21</v>
      </c>
      <c r="C7638" s="5" t="n">
        <v>337</v>
      </c>
      <c r="D7638" s="5" t="n">
        <v>12</v>
      </c>
      <c r="E7638" s="5" t="n">
        <v>0</v>
      </c>
      <c r="F7638" s="5" t="n">
        <v>26.1</v>
      </c>
      <c r="G7638" s="5" t="n">
        <v>14.8</v>
      </c>
      <c r="H7638" s="5" t="n">
        <v>12.31</v>
      </c>
      <c r="I7638" s="6">
        <f>IF(E7638&gt;=Markov!$B$3,1,0)</f>
        <v/>
      </c>
      <c r="J7638" s="6">
        <f>I7637</f>
        <v/>
      </c>
      <c r="K7638" s="7">
        <f>MAR1!$B$5+MAR1!$C$5*COS(2*PI()*$C7638/365)+MAR1!$D$5*SIN(2*PI()*$C7638/365)</f>
        <v/>
      </c>
      <c r="L7638" s="7">
        <f>MAR1!$B$6+MAR1!$C$6*COS(2*PI()*$C7638/365)+MAR1!$D$6*SIN(2*PI()*$C7638/365)</f>
        <v/>
      </c>
      <c r="M7638" s="7">
        <f>MAR1!$B$7+MAR1!$C$7*COS(2*PI()*$C7638/365)+MAR1!$D$7*SIN(2*PI()*$C7638/365)</f>
        <v/>
      </c>
      <c r="N7638" s="7">
        <f>F7638-K7638</f>
        <v/>
      </c>
      <c r="O7638" s="7">
        <f>G7638-L7638</f>
        <v/>
      </c>
      <c r="P7638" s="7">
        <f>H7638-M7638</f>
        <v/>
      </c>
      <c r="Q7638" s="7">
        <f>IF($I7638=1,(N7638-MAR1!$B$11)/MAR1!$D$11,(N7638-MAR1!$C$11)/MAR1!$E$11)</f>
        <v/>
      </c>
      <c r="R7638" s="7">
        <f>IF($I7638=1,(O7638-MAR1!$B$12)/MAR1!$D$12,(O7638-MAR1!$C$12)/MAR1!$E$12)</f>
        <v/>
      </c>
      <c r="S7638" s="7">
        <f>IF($I7638=1,(P7638-MAR1!$B$13)/MAR1!$D$13,(P7638-MAR1!$C$13)/MAR1!$E$13)</f>
        <v/>
      </c>
    </row>
    <row r="7639">
      <c r="A7639" s="5" t="n">
        <v>7638</v>
      </c>
      <c r="B7639" s="5" t="n">
        <v>21</v>
      </c>
      <c r="C7639" s="5" t="n">
        <v>338</v>
      </c>
      <c r="D7639" s="5" t="n">
        <v>12</v>
      </c>
      <c r="E7639" s="5" t="n">
        <v>0</v>
      </c>
      <c r="F7639" s="5" t="n">
        <v>26</v>
      </c>
      <c r="G7639" s="5" t="n">
        <v>12.8</v>
      </c>
      <c r="H7639" s="5" t="n">
        <v>12.07</v>
      </c>
      <c r="I7639" s="6">
        <f>IF(E7639&gt;=Markov!$B$3,1,0)</f>
        <v/>
      </c>
      <c r="J7639" s="6">
        <f>I7638</f>
        <v/>
      </c>
      <c r="K7639" s="7">
        <f>MAR1!$B$5+MAR1!$C$5*COS(2*PI()*$C7639/365)+MAR1!$D$5*SIN(2*PI()*$C7639/365)</f>
        <v/>
      </c>
      <c r="L7639" s="7">
        <f>MAR1!$B$6+MAR1!$C$6*COS(2*PI()*$C7639/365)+MAR1!$D$6*SIN(2*PI()*$C7639/365)</f>
        <v/>
      </c>
      <c r="M7639" s="7">
        <f>MAR1!$B$7+MAR1!$C$7*COS(2*PI()*$C7639/365)+MAR1!$D$7*SIN(2*PI()*$C7639/365)</f>
        <v/>
      </c>
      <c r="N7639" s="7">
        <f>F7639-K7639</f>
        <v/>
      </c>
      <c r="O7639" s="7">
        <f>G7639-L7639</f>
        <v/>
      </c>
      <c r="P7639" s="7">
        <f>H7639-M7639</f>
        <v/>
      </c>
      <c r="Q7639" s="7">
        <f>IF($I7639=1,(N7639-MAR1!$B$11)/MAR1!$D$11,(N7639-MAR1!$C$11)/MAR1!$E$11)</f>
        <v/>
      </c>
      <c r="R7639" s="7">
        <f>IF($I7639=1,(O7639-MAR1!$B$12)/MAR1!$D$12,(O7639-MAR1!$C$12)/MAR1!$E$12)</f>
        <v/>
      </c>
      <c r="S7639" s="7">
        <f>IF($I7639=1,(P7639-MAR1!$B$13)/MAR1!$D$13,(P7639-MAR1!$C$13)/MAR1!$E$13)</f>
        <v/>
      </c>
    </row>
    <row r="7640">
      <c r="A7640" s="5" t="n">
        <v>7639</v>
      </c>
      <c r="B7640" s="5" t="n">
        <v>21</v>
      </c>
      <c r="C7640" s="5" t="n">
        <v>339</v>
      </c>
      <c r="D7640" s="5" t="n">
        <v>12</v>
      </c>
      <c r="E7640" s="5" t="n">
        <v>0</v>
      </c>
      <c r="F7640" s="5" t="n">
        <v>28.4</v>
      </c>
      <c r="G7640" s="5" t="n">
        <v>14.1</v>
      </c>
      <c r="H7640" s="5" t="n">
        <v>15.33</v>
      </c>
      <c r="I7640" s="6">
        <f>IF(E7640&gt;=Markov!$B$3,1,0)</f>
        <v/>
      </c>
      <c r="J7640" s="6">
        <f>I7639</f>
        <v/>
      </c>
      <c r="K7640" s="7">
        <f>MAR1!$B$5+MAR1!$C$5*COS(2*PI()*$C7640/365)+MAR1!$D$5*SIN(2*PI()*$C7640/365)</f>
        <v/>
      </c>
      <c r="L7640" s="7">
        <f>MAR1!$B$6+MAR1!$C$6*COS(2*PI()*$C7640/365)+MAR1!$D$6*SIN(2*PI()*$C7640/365)</f>
        <v/>
      </c>
      <c r="M7640" s="7">
        <f>MAR1!$B$7+MAR1!$C$7*COS(2*PI()*$C7640/365)+MAR1!$D$7*SIN(2*PI()*$C7640/365)</f>
        <v/>
      </c>
      <c r="N7640" s="7">
        <f>F7640-K7640</f>
        <v/>
      </c>
      <c r="O7640" s="7">
        <f>G7640-L7640</f>
        <v/>
      </c>
      <c r="P7640" s="7">
        <f>H7640-M7640</f>
        <v/>
      </c>
      <c r="Q7640" s="7">
        <f>IF($I7640=1,(N7640-MAR1!$B$11)/MAR1!$D$11,(N7640-MAR1!$C$11)/MAR1!$E$11)</f>
        <v/>
      </c>
      <c r="R7640" s="7">
        <f>IF($I7640=1,(O7640-MAR1!$B$12)/MAR1!$D$12,(O7640-MAR1!$C$12)/MAR1!$E$12)</f>
        <v/>
      </c>
      <c r="S7640" s="7">
        <f>IF($I7640=1,(P7640-MAR1!$B$13)/MAR1!$D$13,(P7640-MAR1!$C$13)/MAR1!$E$13)</f>
        <v/>
      </c>
    </row>
    <row r="7641">
      <c r="A7641" s="5" t="n">
        <v>7640</v>
      </c>
      <c r="B7641" s="5" t="n">
        <v>21</v>
      </c>
      <c r="C7641" s="5" t="n">
        <v>340</v>
      </c>
      <c r="D7641" s="5" t="n">
        <v>12</v>
      </c>
      <c r="E7641" s="5" t="n">
        <v>0</v>
      </c>
      <c r="F7641" s="5" t="n">
        <v>30.1</v>
      </c>
      <c r="G7641" s="5" t="n">
        <v>15.7</v>
      </c>
      <c r="H7641" s="5" t="n">
        <v>14.44</v>
      </c>
      <c r="I7641" s="6">
        <f>IF(E7641&gt;=Markov!$B$3,1,0)</f>
        <v/>
      </c>
      <c r="J7641" s="6">
        <f>I7640</f>
        <v/>
      </c>
      <c r="K7641" s="7">
        <f>MAR1!$B$5+MAR1!$C$5*COS(2*PI()*$C7641/365)+MAR1!$D$5*SIN(2*PI()*$C7641/365)</f>
        <v/>
      </c>
      <c r="L7641" s="7">
        <f>MAR1!$B$6+MAR1!$C$6*COS(2*PI()*$C7641/365)+MAR1!$D$6*SIN(2*PI()*$C7641/365)</f>
        <v/>
      </c>
      <c r="M7641" s="7">
        <f>MAR1!$B$7+MAR1!$C$7*COS(2*PI()*$C7641/365)+MAR1!$D$7*SIN(2*PI()*$C7641/365)</f>
        <v/>
      </c>
      <c r="N7641" s="7">
        <f>F7641-K7641</f>
        <v/>
      </c>
      <c r="O7641" s="7">
        <f>G7641-L7641</f>
        <v/>
      </c>
      <c r="P7641" s="7">
        <f>H7641-M7641</f>
        <v/>
      </c>
      <c r="Q7641" s="7">
        <f>IF($I7641=1,(N7641-MAR1!$B$11)/MAR1!$D$11,(N7641-MAR1!$C$11)/MAR1!$E$11)</f>
        <v/>
      </c>
      <c r="R7641" s="7">
        <f>IF($I7641=1,(O7641-MAR1!$B$12)/MAR1!$D$12,(O7641-MAR1!$C$12)/MAR1!$E$12)</f>
        <v/>
      </c>
      <c r="S7641" s="7">
        <f>IF($I7641=1,(P7641-MAR1!$B$13)/MAR1!$D$13,(P7641-MAR1!$C$13)/MAR1!$E$13)</f>
        <v/>
      </c>
    </row>
    <row r="7642">
      <c r="A7642" s="5" t="n">
        <v>7641</v>
      </c>
      <c r="B7642" s="5" t="n">
        <v>21</v>
      </c>
      <c r="C7642" s="5" t="n">
        <v>341</v>
      </c>
      <c r="D7642" s="5" t="n">
        <v>12</v>
      </c>
      <c r="E7642" s="5" t="n">
        <v>0</v>
      </c>
      <c r="F7642" s="5" t="n">
        <v>28.8</v>
      </c>
      <c r="G7642" s="5" t="n">
        <v>15.5</v>
      </c>
      <c r="H7642" s="5" t="n">
        <v>12.75</v>
      </c>
      <c r="I7642" s="6">
        <f>IF(E7642&gt;=Markov!$B$3,1,0)</f>
        <v/>
      </c>
      <c r="J7642" s="6">
        <f>I7641</f>
        <v/>
      </c>
      <c r="K7642" s="7">
        <f>MAR1!$B$5+MAR1!$C$5*COS(2*PI()*$C7642/365)+MAR1!$D$5*SIN(2*PI()*$C7642/365)</f>
        <v/>
      </c>
      <c r="L7642" s="7">
        <f>MAR1!$B$6+MAR1!$C$6*COS(2*PI()*$C7642/365)+MAR1!$D$6*SIN(2*PI()*$C7642/365)</f>
        <v/>
      </c>
      <c r="M7642" s="7">
        <f>MAR1!$B$7+MAR1!$C$7*COS(2*PI()*$C7642/365)+MAR1!$D$7*SIN(2*PI()*$C7642/365)</f>
        <v/>
      </c>
      <c r="N7642" s="7">
        <f>F7642-K7642</f>
        <v/>
      </c>
      <c r="O7642" s="7">
        <f>G7642-L7642</f>
        <v/>
      </c>
      <c r="P7642" s="7">
        <f>H7642-M7642</f>
        <v/>
      </c>
      <c r="Q7642" s="7">
        <f>IF($I7642=1,(N7642-MAR1!$B$11)/MAR1!$D$11,(N7642-MAR1!$C$11)/MAR1!$E$11)</f>
        <v/>
      </c>
      <c r="R7642" s="7">
        <f>IF($I7642=1,(O7642-MAR1!$B$12)/MAR1!$D$12,(O7642-MAR1!$C$12)/MAR1!$E$12)</f>
        <v/>
      </c>
      <c r="S7642" s="7">
        <f>IF($I7642=1,(P7642-MAR1!$B$13)/MAR1!$D$13,(P7642-MAR1!$C$13)/MAR1!$E$13)</f>
        <v/>
      </c>
    </row>
    <row r="7643">
      <c r="A7643" s="5" t="n">
        <v>7642</v>
      </c>
      <c r="B7643" s="5" t="n">
        <v>21</v>
      </c>
      <c r="C7643" s="5" t="n">
        <v>342</v>
      </c>
      <c r="D7643" s="5" t="n">
        <v>12</v>
      </c>
      <c r="E7643" s="5" t="n">
        <v>0</v>
      </c>
      <c r="F7643" s="5" t="n">
        <v>28.2</v>
      </c>
      <c r="G7643" s="5" t="n">
        <v>15.8</v>
      </c>
      <c r="H7643" s="5" t="n">
        <v>10.98</v>
      </c>
      <c r="I7643" s="6">
        <f>IF(E7643&gt;=Markov!$B$3,1,0)</f>
        <v/>
      </c>
      <c r="J7643" s="6">
        <f>I7642</f>
        <v/>
      </c>
      <c r="K7643" s="7">
        <f>MAR1!$B$5+MAR1!$C$5*COS(2*PI()*$C7643/365)+MAR1!$D$5*SIN(2*PI()*$C7643/365)</f>
        <v/>
      </c>
      <c r="L7643" s="7">
        <f>MAR1!$B$6+MAR1!$C$6*COS(2*PI()*$C7643/365)+MAR1!$D$6*SIN(2*PI()*$C7643/365)</f>
        <v/>
      </c>
      <c r="M7643" s="7">
        <f>MAR1!$B$7+MAR1!$C$7*COS(2*PI()*$C7643/365)+MAR1!$D$7*SIN(2*PI()*$C7643/365)</f>
        <v/>
      </c>
      <c r="N7643" s="7">
        <f>F7643-K7643</f>
        <v/>
      </c>
      <c r="O7643" s="7">
        <f>G7643-L7643</f>
        <v/>
      </c>
      <c r="P7643" s="7">
        <f>H7643-M7643</f>
        <v/>
      </c>
      <c r="Q7643" s="7">
        <f>IF($I7643=1,(N7643-MAR1!$B$11)/MAR1!$D$11,(N7643-MAR1!$C$11)/MAR1!$E$11)</f>
        <v/>
      </c>
      <c r="R7643" s="7">
        <f>IF($I7643=1,(O7643-MAR1!$B$12)/MAR1!$D$12,(O7643-MAR1!$C$12)/MAR1!$E$12)</f>
        <v/>
      </c>
      <c r="S7643" s="7">
        <f>IF($I7643=1,(P7643-MAR1!$B$13)/MAR1!$D$13,(P7643-MAR1!$C$13)/MAR1!$E$13)</f>
        <v/>
      </c>
    </row>
    <row r="7644">
      <c r="A7644" s="5" t="n">
        <v>7643</v>
      </c>
      <c r="B7644" s="5" t="n">
        <v>21</v>
      </c>
      <c r="C7644" s="5" t="n">
        <v>343</v>
      </c>
      <c r="D7644" s="5" t="n">
        <v>12</v>
      </c>
      <c r="E7644" s="5" t="n">
        <v>0</v>
      </c>
      <c r="F7644" s="5" t="n">
        <v>27.4</v>
      </c>
      <c r="G7644" s="5" t="n">
        <v>14.1</v>
      </c>
      <c r="H7644" s="5" t="n">
        <v>12.06</v>
      </c>
      <c r="I7644" s="6">
        <f>IF(E7644&gt;=Markov!$B$3,1,0)</f>
        <v/>
      </c>
      <c r="J7644" s="6">
        <f>I7643</f>
        <v/>
      </c>
      <c r="K7644" s="7">
        <f>MAR1!$B$5+MAR1!$C$5*COS(2*PI()*$C7644/365)+MAR1!$D$5*SIN(2*PI()*$C7644/365)</f>
        <v/>
      </c>
      <c r="L7644" s="7">
        <f>MAR1!$B$6+MAR1!$C$6*COS(2*PI()*$C7644/365)+MAR1!$D$6*SIN(2*PI()*$C7644/365)</f>
        <v/>
      </c>
      <c r="M7644" s="7">
        <f>MAR1!$B$7+MAR1!$C$7*COS(2*PI()*$C7644/365)+MAR1!$D$7*SIN(2*PI()*$C7644/365)</f>
        <v/>
      </c>
      <c r="N7644" s="7">
        <f>F7644-K7644</f>
        <v/>
      </c>
      <c r="O7644" s="7">
        <f>G7644-L7644</f>
        <v/>
      </c>
      <c r="P7644" s="7">
        <f>H7644-M7644</f>
        <v/>
      </c>
      <c r="Q7644" s="7">
        <f>IF($I7644=1,(N7644-MAR1!$B$11)/MAR1!$D$11,(N7644-MAR1!$C$11)/MAR1!$E$11)</f>
        <v/>
      </c>
      <c r="R7644" s="7">
        <f>IF($I7644=1,(O7644-MAR1!$B$12)/MAR1!$D$12,(O7644-MAR1!$C$12)/MAR1!$E$12)</f>
        <v/>
      </c>
      <c r="S7644" s="7">
        <f>IF($I7644=1,(P7644-MAR1!$B$13)/MAR1!$D$13,(P7644-MAR1!$C$13)/MAR1!$E$13)</f>
        <v/>
      </c>
    </row>
    <row r="7645">
      <c r="A7645" s="5" t="n">
        <v>7644</v>
      </c>
      <c r="B7645" s="5" t="n">
        <v>21</v>
      </c>
      <c r="C7645" s="5" t="n">
        <v>344</v>
      </c>
      <c r="D7645" s="5" t="n">
        <v>12</v>
      </c>
      <c r="E7645" s="5" t="n">
        <v>0</v>
      </c>
      <c r="F7645" s="5" t="n">
        <v>26.5</v>
      </c>
      <c r="G7645" s="5" t="n">
        <v>14.4</v>
      </c>
      <c r="H7645" s="5" t="n">
        <v>13.55</v>
      </c>
      <c r="I7645" s="6">
        <f>IF(E7645&gt;=Markov!$B$3,1,0)</f>
        <v/>
      </c>
      <c r="J7645" s="6">
        <f>I7644</f>
        <v/>
      </c>
      <c r="K7645" s="7">
        <f>MAR1!$B$5+MAR1!$C$5*COS(2*PI()*$C7645/365)+MAR1!$D$5*SIN(2*PI()*$C7645/365)</f>
        <v/>
      </c>
      <c r="L7645" s="7">
        <f>MAR1!$B$6+MAR1!$C$6*COS(2*PI()*$C7645/365)+MAR1!$D$6*SIN(2*PI()*$C7645/365)</f>
        <v/>
      </c>
      <c r="M7645" s="7">
        <f>MAR1!$B$7+MAR1!$C$7*COS(2*PI()*$C7645/365)+MAR1!$D$7*SIN(2*PI()*$C7645/365)</f>
        <v/>
      </c>
      <c r="N7645" s="7">
        <f>F7645-K7645</f>
        <v/>
      </c>
      <c r="O7645" s="7">
        <f>G7645-L7645</f>
        <v/>
      </c>
      <c r="P7645" s="7">
        <f>H7645-M7645</f>
        <v/>
      </c>
      <c r="Q7645" s="7">
        <f>IF($I7645=1,(N7645-MAR1!$B$11)/MAR1!$D$11,(N7645-MAR1!$C$11)/MAR1!$E$11)</f>
        <v/>
      </c>
      <c r="R7645" s="7">
        <f>IF($I7645=1,(O7645-MAR1!$B$12)/MAR1!$D$12,(O7645-MAR1!$C$12)/MAR1!$E$12)</f>
        <v/>
      </c>
      <c r="S7645" s="7">
        <f>IF($I7645=1,(P7645-MAR1!$B$13)/MAR1!$D$13,(P7645-MAR1!$C$13)/MAR1!$E$13)</f>
        <v/>
      </c>
    </row>
    <row r="7646">
      <c r="A7646" s="5" t="n">
        <v>7645</v>
      </c>
      <c r="B7646" s="5" t="n">
        <v>21</v>
      </c>
      <c r="C7646" s="5" t="n">
        <v>345</v>
      </c>
      <c r="D7646" s="5" t="n">
        <v>12</v>
      </c>
      <c r="E7646" s="5" t="n">
        <v>0</v>
      </c>
      <c r="F7646" s="5" t="n">
        <v>26.7</v>
      </c>
      <c r="G7646" s="5" t="n">
        <v>13.8</v>
      </c>
      <c r="H7646" s="5" t="n">
        <v>12.32</v>
      </c>
      <c r="I7646" s="6">
        <f>IF(E7646&gt;=Markov!$B$3,1,0)</f>
        <v/>
      </c>
      <c r="J7646" s="6">
        <f>I7645</f>
        <v/>
      </c>
      <c r="K7646" s="7">
        <f>MAR1!$B$5+MAR1!$C$5*COS(2*PI()*$C7646/365)+MAR1!$D$5*SIN(2*PI()*$C7646/365)</f>
        <v/>
      </c>
      <c r="L7646" s="7">
        <f>MAR1!$B$6+MAR1!$C$6*COS(2*PI()*$C7646/365)+MAR1!$D$6*SIN(2*PI()*$C7646/365)</f>
        <v/>
      </c>
      <c r="M7646" s="7">
        <f>MAR1!$B$7+MAR1!$C$7*COS(2*PI()*$C7646/365)+MAR1!$D$7*SIN(2*PI()*$C7646/365)</f>
        <v/>
      </c>
      <c r="N7646" s="7">
        <f>F7646-K7646</f>
        <v/>
      </c>
      <c r="O7646" s="7">
        <f>G7646-L7646</f>
        <v/>
      </c>
      <c r="P7646" s="7">
        <f>H7646-M7646</f>
        <v/>
      </c>
      <c r="Q7646" s="7">
        <f>IF($I7646=1,(N7646-MAR1!$B$11)/MAR1!$D$11,(N7646-MAR1!$C$11)/MAR1!$E$11)</f>
        <v/>
      </c>
      <c r="R7646" s="7">
        <f>IF($I7646=1,(O7646-MAR1!$B$12)/MAR1!$D$12,(O7646-MAR1!$C$12)/MAR1!$E$12)</f>
        <v/>
      </c>
      <c r="S7646" s="7">
        <f>IF($I7646=1,(P7646-MAR1!$B$13)/MAR1!$D$13,(P7646-MAR1!$C$13)/MAR1!$E$13)</f>
        <v/>
      </c>
    </row>
    <row r="7647">
      <c r="A7647" s="5" t="n">
        <v>7646</v>
      </c>
      <c r="B7647" s="5" t="n">
        <v>21</v>
      </c>
      <c r="C7647" s="5" t="n">
        <v>346</v>
      </c>
      <c r="D7647" s="5" t="n">
        <v>12</v>
      </c>
      <c r="E7647" s="5" t="n">
        <v>0</v>
      </c>
      <c r="F7647" s="5" t="n">
        <v>25.2</v>
      </c>
      <c r="G7647" s="5" t="n">
        <v>13</v>
      </c>
      <c r="H7647" s="5" t="n">
        <v>10.77</v>
      </c>
      <c r="I7647" s="6">
        <f>IF(E7647&gt;=Markov!$B$3,1,0)</f>
        <v/>
      </c>
      <c r="J7647" s="6">
        <f>I7646</f>
        <v/>
      </c>
      <c r="K7647" s="7">
        <f>MAR1!$B$5+MAR1!$C$5*COS(2*PI()*$C7647/365)+MAR1!$D$5*SIN(2*PI()*$C7647/365)</f>
        <v/>
      </c>
      <c r="L7647" s="7">
        <f>MAR1!$B$6+MAR1!$C$6*COS(2*PI()*$C7647/365)+MAR1!$D$6*SIN(2*PI()*$C7647/365)</f>
        <v/>
      </c>
      <c r="M7647" s="7">
        <f>MAR1!$B$7+MAR1!$C$7*COS(2*PI()*$C7647/365)+MAR1!$D$7*SIN(2*PI()*$C7647/365)</f>
        <v/>
      </c>
      <c r="N7647" s="7">
        <f>F7647-K7647</f>
        <v/>
      </c>
      <c r="O7647" s="7">
        <f>G7647-L7647</f>
        <v/>
      </c>
      <c r="P7647" s="7">
        <f>H7647-M7647</f>
        <v/>
      </c>
      <c r="Q7647" s="7">
        <f>IF($I7647=1,(N7647-MAR1!$B$11)/MAR1!$D$11,(N7647-MAR1!$C$11)/MAR1!$E$11)</f>
        <v/>
      </c>
      <c r="R7647" s="7">
        <f>IF($I7647=1,(O7647-MAR1!$B$12)/MAR1!$D$12,(O7647-MAR1!$C$12)/MAR1!$E$12)</f>
        <v/>
      </c>
      <c r="S7647" s="7">
        <f>IF($I7647=1,(P7647-MAR1!$B$13)/MAR1!$D$13,(P7647-MAR1!$C$13)/MAR1!$E$13)</f>
        <v/>
      </c>
    </row>
    <row r="7648">
      <c r="A7648" s="5" t="n">
        <v>7647</v>
      </c>
      <c r="B7648" s="5" t="n">
        <v>21</v>
      </c>
      <c r="C7648" s="5" t="n">
        <v>347</v>
      </c>
      <c r="D7648" s="5" t="n">
        <v>12</v>
      </c>
      <c r="E7648" s="5" t="n">
        <v>0</v>
      </c>
      <c r="F7648" s="5" t="n">
        <v>26.8</v>
      </c>
      <c r="G7648" s="5" t="n">
        <v>12.7</v>
      </c>
      <c r="H7648" s="5" t="n">
        <v>16.32</v>
      </c>
      <c r="I7648" s="6">
        <f>IF(E7648&gt;=Markov!$B$3,1,0)</f>
        <v/>
      </c>
      <c r="J7648" s="6">
        <f>I7647</f>
        <v/>
      </c>
      <c r="K7648" s="7">
        <f>MAR1!$B$5+MAR1!$C$5*COS(2*PI()*$C7648/365)+MAR1!$D$5*SIN(2*PI()*$C7648/365)</f>
        <v/>
      </c>
      <c r="L7648" s="7">
        <f>MAR1!$B$6+MAR1!$C$6*COS(2*PI()*$C7648/365)+MAR1!$D$6*SIN(2*PI()*$C7648/365)</f>
        <v/>
      </c>
      <c r="M7648" s="7">
        <f>MAR1!$B$7+MAR1!$C$7*COS(2*PI()*$C7648/365)+MAR1!$D$7*SIN(2*PI()*$C7648/365)</f>
        <v/>
      </c>
      <c r="N7648" s="7">
        <f>F7648-K7648</f>
        <v/>
      </c>
      <c r="O7648" s="7">
        <f>G7648-L7648</f>
        <v/>
      </c>
      <c r="P7648" s="7">
        <f>H7648-M7648</f>
        <v/>
      </c>
      <c r="Q7648" s="7">
        <f>IF($I7648=1,(N7648-MAR1!$B$11)/MAR1!$D$11,(N7648-MAR1!$C$11)/MAR1!$E$11)</f>
        <v/>
      </c>
      <c r="R7648" s="7">
        <f>IF($I7648=1,(O7648-MAR1!$B$12)/MAR1!$D$12,(O7648-MAR1!$C$12)/MAR1!$E$12)</f>
        <v/>
      </c>
      <c r="S7648" s="7">
        <f>IF($I7648=1,(P7648-MAR1!$B$13)/MAR1!$D$13,(P7648-MAR1!$C$13)/MAR1!$E$13)</f>
        <v/>
      </c>
    </row>
    <row r="7649">
      <c r="A7649" s="5" t="n">
        <v>7648</v>
      </c>
      <c r="B7649" s="5" t="n">
        <v>21</v>
      </c>
      <c r="C7649" s="5" t="n">
        <v>348</v>
      </c>
      <c r="D7649" s="5" t="n">
        <v>12</v>
      </c>
      <c r="E7649" s="5" t="n">
        <v>0</v>
      </c>
      <c r="F7649" s="5" t="n">
        <v>28</v>
      </c>
      <c r="G7649" s="5" t="n">
        <v>13.3</v>
      </c>
      <c r="H7649" s="5" t="n">
        <v>16.84</v>
      </c>
      <c r="I7649" s="6">
        <f>IF(E7649&gt;=Markov!$B$3,1,0)</f>
        <v/>
      </c>
      <c r="J7649" s="6">
        <f>I7648</f>
        <v/>
      </c>
      <c r="K7649" s="7">
        <f>MAR1!$B$5+MAR1!$C$5*COS(2*PI()*$C7649/365)+MAR1!$D$5*SIN(2*PI()*$C7649/365)</f>
        <v/>
      </c>
      <c r="L7649" s="7">
        <f>MAR1!$B$6+MAR1!$C$6*COS(2*PI()*$C7649/365)+MAR1!$D$6*SIN(2*PI()*$C7649/365)</f>
        <v/>
      </c>
      <c r="M7649" s="7">
        <f>MAR1!$B$7+MAR1!$C$7*COS(2*PI()*$C7649/365)+MAR1!$D$7*SIN(2*PI()*$C7649/365)</f>
        <v/>
      </c>
      <c r="N7649" s="7">
        <f>F7649-K7649</f>
        <v/>
      </c>
      <c r="O7649" s="7">
        <f>G7649-L7649</f>
        <v/>
      </c>
      <c r="P7649" s="7">
        <f>H7649-M7649</f>
        <v/>
      </c>
      <c r="Q7649" s="7">
        <f>IF($I7649=1,(N7649-MAR1!$B$11)/MAR1!$D$11,(N7649-MAR1!$C$11)/MAR1!$E$11)</f>
        <v/>
      </c>
      <c r="R7649" s="7">
        <f>IF($I7649=1,(O7649-MAR1!$B$12)/MAR1!$D$12,(O7649-MAR1!$C$12)/MAR1!$E$12)</f>
        <v/>
      </c>
      <c r="S7649" s="7">
        <f>IF($I7649=1,(P7649-MAR1!$B$13)/MAR1!$D$13,(P7649-MAR1!$C$13)/MAR1!$E$13)</f>
        <v/>
      </c>
    </row>
    <row r="7650">
      <c r="A7650" s="5" t="n">
        <v>7649</v>
      </c>
      <c r="B7650" s="5" t="n">
        <v>21</v>
      </c>
      <c r="C7650" s="5" t="n">
        <v>349</v>
      </c>
      <c r="D7650" s="5" t="n">
        <v>12</v>
      </c>
      <c r="E7650" s="5" t="n">
        <v>0</v>
      </c>
      <c r="F7650" s="5" t="n">
        <v>30.8</v>
      </c>
      <c r="G7650" s="5" t="n">
        <v>15.2</v>
      </c>
      <c r="H7650" s="5" t="n">
        <v>13.84</v>
      </c>
      <c r="I7650" s="6">
        <f>IF(E7650&gt;=Markov!$B$3,1,0)</f>
        <v/>
      </c>
      <c r="J7650" s="6">
        <f>I7649</f>
        <v/>
      </c>
      <c r="K7650" s="7">
        <f>MAR1!$B$5+MAR1!$C$5*COS(2*PI()*$C7650/365)+MAR1!$D$5*SIN(2*PI()*$C7650/365)</f>
        <v/>
      </c>
      <c r="L7650" s="7">
        <f>MAR1!$B$6+MAR1!$C$6*COS(2*PI()*$C7650/365)+MAR1!$D$6*SIN(2*PI()*$C7650/365)</f>
        <v/>
      </c>
      <c r="M7650" s="7">
        <f>MAR1!$B$7+MAR1!$C$7*COS(2*PI()*$C7650/365)+MAR1!$D$7*SIN(2*PI()*$C7650/365)</f>
        <v/>
      </c>
      <c r="N7650" s="7">
        <f>F7650-K7650</f>
        <v/>
      </c>
      <c r="O7650" s="7">
        <f>G7650-L7650</f>
        <v/>
      </c>
      <c r="P7650" s="7">
        <f>H7650-M7650</f>
        <v/>
      </c>
      <c r="Q7650" s="7">
        <f>IF($I7650=1,(N7650-MAR1!$B$11)/MAR1!$D$11,(N7650-MAR1!$C$11)/MAR1!$E$11)</f>
        <v/>
      </c>
      <c r="R7650" s="7">
        <f>IF($I7650=1,(O7650-MAR1!$B$12)/MAR1!$D$12,(O7650-MAR1!$C$12)/MAR1!$E$12)</f>
        <v/>
      </c>
      <c r="S7650" s="7">
        <f>IF($I7650=1,(P7650-MAR1!$B$13)/MAR1!$D$13,(P7650-MAR1!$C$13)/MAR1!$E$13)</f>
        <v/>
      </c>
    </row>
    <row r="7651">
      <c r="A7651" s="5" t="n">
        <v>7650</v>
      </c>
      <c r="B7651" s="5" t="n">
        <v>21</v>
      </c>
      <c r="C7651" s="5" t="n">
        <v>350</v>
      </c>
      <c r="D7651" s="5" t="n">
        <v>12</v>
      </c>
      <c r="E7651" s="5" t="n">
        <v>0</v>
      </c>
      <c r="F7651" s="5" t="n">
        <v>31.2</v>
      </c>
      <c r="G7651" s="5" t="n">
        <v>14.3</v>
      </c>
      <c r="H7651" s="5" t="n">
        <v>15.1</v>
      </c>
      <c r="I7651" s="6">
        <f>IF(E7651&gt;=Markov!$B$3,1,0)</f>
        <v/>
      </c>
      <c r="J7651" s="6">
        <f>I7650</f>
        <v/>
      </c>
      <c r="K7651" s="7">
        <f>MAR1!$B$5+MAR1!$C$5*COS(2*PI()*$C7651/365)+MAR1!$D$5*SIN(2*PI()*$C7651/365)</f>
        <v/>
      </c>
      <c r="L7651" s="7">
        <f>MAR1!$B$6+MAR1!$C$6*COS(2*PI()*$C7651/365)+MAR1!$D$6*SIN(2*PI()*$C7651/365)</f>
        <v/>
      </c>
      <c r="M7651" s="7">
        <f>MAR1!$B$7+MAR1!$C$7*COS(2*PI()*$C7651/365)+MAR1!$D$7*SIN(2*PI()*$C7651/365)</f>
        <v/>
      </c>
      <c r="N7651" s="7">
        <f>F7651-K7651</f>
        <v/>
      </c>
      <c r="O7651" s="7">
        <f>G7651-L7651</f>
        <v/>
      </c>
      <c r="P7651" s="7">
        <f>H7651-M7651</f>
        <v/>
      </c>
      <c r="Q7651" s="7">
        <f>IF($I7651=1,(N7651-MAR1!$B$11)/MAR1!$D$11,(N7651-MAR1!$C$11)/MAR1!$E$11)</f>
        <v/>
      </c>
      <c r="R7651" s="7">
        <f>IF($I7651=1,(O7651-MAR1!$B$12)/MAR1!$D$12,(O7651-MAR1!$C$12)/MAR1!$E$12)</f>
        <v/>
      </c>
      <c r="S7651" s="7">
        <f>IF($I7651=1,(P7651-MAR1!$B$13)/MAR1!$D$13,(P7651-MAR1!$C$13)/MAR1!$E$13)</f>
        <v/>
      </c>
    </row>
    <row r="7652">
      <c r="A7652" s="5" t="n">
        <v>7651</v>
      </c>
      <c r="B7652" s="5" t="n">
        <v>21</v>
      </c>
      <c r="C7652" s="5" t="n">
        <v>351</v>
      </c>
      <c r="D7652" s="5" t="n">
        <v>12</v>
      </c>
      <c r="E7652" s="5" t="n">
        <v>0</v>
      </c>
      <c r="F7652" s="5" t="n">
        <v>32.4</v>
      </c>
      <c r="G7652" s="5" t="n">
        <v>14.9</v>
      </c>
      <c r="H7652" s="5" t="n">
        <v>17.04</v>
      </c>
      <c r="I7652" s="6">
        <f>IF(E7652&gt;=Markov!$B$3,1,0)</f>
        <v/>
      </c>
      <c r="J7652" s="6">
        <f>I7651</f>
        <v/>
      </c>
      <c r="K7652" s="7">
        <f>MAR1!$B$5+MAR1!$C$5*COS(2*PI()*$C7652/365)+MAR1!$D$5*SIN(2*PI()*$C7652/365)</f>
        <v/>
      </c>
      <c r="L7652" s="7">
        <f>MAR1!$B$6+MAR1!$C$6*COS(2*PI()*$C7652/365)+MAR1!$D$6*SIN(2*PI()*$C7652/365)</f>
        <v/>
      </c>
      <c r="M7652" s="7">
        <f>MAR1!$B$7+MAR1!$C$7*COS(2*PI()*$C7652/365)+MAR1!$D$7*SIN(2*PI()*$C7652/365)</f>
        <v/>
      </c>
      <c r="N7652" s="7">
        <f>F7652-K7652</f>
        <v/>
      </c>
      <c r="O7652" s="7">
        <f>G7652-L7652</f>
        <v/>
      </c>
      <c r="P7652" s="7">
        <f>H7652-M7652</f>
        <v/>
      </c>
      <c r="Q7652" s="7">
        <f>IF($I7652=1,(N7652-MAR1!$B$11)/MAR1!$D$11,(N7652-MAR1!$C$11)/MAR1!$E$11)</f>
        <v/>
      </c>
      <c r="R7652" s="7">
        <f>IF($I7652=1,(O7652-MAR1!$B$12)/MAR1!$D$12,(O7652-MAR1!$C$12)/MAR1!$E$12)</f>
        <v/>
      </c>
      <c r="S7652" s="7">
        <f>IF($I7652=1,(P7652-MAR1!$B$13)/MAR1!$D$13,(P7652-MAR1!$C$13)/MAR1!$E$13)</f>
        <v/>
      </c>
    </row>
    <row r="7653">
      <c r="A7653" s="5" t="n">
        <v>7652</v>
      </c>
      <c r="B7653" s="5" t="n">
        <v>21</v>
      </c>
      <c r="C7653" s="5" t="n">
        <v>352</v>
      </c>
      <c r="D7653" s="5" t="n">
        <v>12</v>
      </c>
      <c r="E7653" s="5" t="n">
        <v>0</v>
      </c>
      <c r="F7653" s="5" t="n">
        <v>30.3</v>
      </c>
      <c r="G7653" s="5" t="n">
        <v>12.6</v>
      </c>
      <c r="H7653" s="5" t="n">
        <v>18.32</v>
      </c>
      <c r="I7653" s="6">
        <f>IF(E7653&gt;=Markov!$B$3,1,0)</f>
        <v/>
      </c>
      <c r="J7653" s="6">
        <f>I7652</f>
        <v/>
      </c>
      <c r="K7653" s="7">
        <f>MAR1!$B$5+MAR1!$C$5*COS(2*PI()*$C7653/365)+MAR1!$D$5*SIN(2*PI()*$C7653/365)</f>
        <v/>
      </c>
      <c r="L7653" s="7">
        <f>MAR1!$B$6+MAR1!$C$6*COS(2*PI()*$C7653/365)+MAR1!$D$6*SIN(2*PI()*$C7653/365)</f>
        <v/>
      </c>
      <c r="M7653" s="7">
        <f>MAR1!$B$7+MAR1!$C$7*COS(2*PI()*$C7653/365)+MAR1!$D$7*SIN(2*PI()*$C7653/365)</f>
        <v/>
      </c>
      <c r="N7653" s="7">
        <f>F7653-K7653</f>
        <v/>
      </c>
      <c r="O7653" s="7">
        <f>G7653-L7653</f>
        <v/>
      </c>
      <c r="P7653" s="7">
        <f>H7653-M7653</f>
        <v/>
      </c>
      <c r="Q7653" s="7">
        <f>IF($I7653=1,(N7653-MAR1!$B$11)/MAR1!$D$11,(N7653-MAR1!$C$11)/MAR1!$E$11)</f>
        <v/>
      </c>
      <c r="R7653" s="7">
        <f>IF($I7653=1,(O7653-MAR1!$B$12)/MAR1!$D$12,(O7653-MAR1!$C$12)/MAR1!$E$12)</f>
        <v/>
      </c>
      <c r="S7653" s="7">
        <f>IF($I7653=1,(P7653-MAR1!$B$13)/MAR1!$D$13,(P7653-MAR1!$C$13)/MAR1!$E$13)</f>
        <v/>
      </c>
    </row>
    <row r="7654">
      <c r="A7654" s="5" t="n">
        <v>7653</v>
      </c>
      <c r="B7654" s="5" t="n">
        <v>21</v>
      </c>
      <c r="C7654" s="5" t="n">
        <v>353</v>
      </c>
      <c r="D7654" s="5" t="n">
        <v>12</v>
      </c>
      <c r="E7654" s="5" t="n">
        <v>3.7</v>
      </c>
      <c r="F7654" s="5" t="n">
        <v>27.8</v>
      </c>
      <c r="G7654" s="5" t="n">
        <v>13.5</v>
      </c>
      <c r="H7654" s="5" t="n">
        <v>12.82</v>
      </c>
      <c r="I7654" s="6">
        <f>IF(E7654&gt;=Markov!$B$3,1,0)</f>
        <v/>
      </c>
      <c r="J7654" s="6">
        <f>I7653</f>
        <v/>
      </c>
      <c r="K7654" s="7">
        <f>MAR1!$B$5+MAR1!$C$5*COS(2*PI()*$C7654/365)+MAR1!$D$5*SIN(2*PI()*$C7654/365)</f>
        <v/>
      </c>
      <c r="L7654" s="7">
        <f>MAR1!$B$6+MAR1!$C$6*COS(2*PI()*$C7654/365)+MAR1!$D$6*SIN(2*PI()*$C7654/365)</f>
        <v/>
      </c>
      <c r="M7654" s="7">
        <f>MAR1!$B$7+MAR1!$C$7*COS(2*PI()*$C7654/365)+MAR1!$D$7*SIN(2*PI()*$C7654/365)</f>
        <v/>
      </c>
      <c r="N7654" s="7">
        <f>F7654-K7654</f>
        <v/>
      </c>
      <c r="O7654" s="7">
        <f>G7654-L7654</f>
        <v/>
      </c>
      <c r="P7654" s="7">
        <f>H7654-M7654</f>
        <v/>
      </c>
      <c r="Q7654" s="7">
        <f>IF($I7654=1,(N7654-MAR1!$B$11)/MAR1!$D$11,(N7654-MAR1!$C$11)/MAR1!$E$11)</f>
        <v/>
      </c>
      <c r="R7654" s="7">
        <f>IF($I7654=1,(O7654-MAR1!$B$12)/MAR1!$D$12,(O7654-MAR1!$C$12)/MAR1!$E$12)</f>
        <v/>
      </c>
      <c r="S7654" s="7">
        <f>IF($I7654=1,(P7654-MAR1!$B$13)/MAR1!$D$13,(P7654-MAR1!$C$13)/MAR1!$E$13)</f>
        <v/>
      </c>
    </row>
    <row r="7655">
      <c r="A7655" s="5" t="n">
        <v>7654</v>
      </c>
      <c r="B7655" s="5" t="n">
        <v>21</v>
      </c>
      <c r="C7655" s="5" t="n">
        <v>354</v>
      </c>
      <c r="D7655" s="5" t="n">
        <v>12</v>
      </c>
      <c r="E7655" s="5" t="n">
        <v>0</v>
      </c>
      <c r="F7655" s="5" t="n">
        <v>30.5</v>
      </c>
      <c r="G7655" s="5" t="n">
        <v>15.4</v>
      </c>
      <c r="H7655" s="5" t="n">
        <v>11.89</v>
      </c>
      <c r="I7655" s="6">
        <f>IF(E7655&gt;=Markov!$B$3,1,0)</f>
        <v/>
      </c>
      <c r="J7655" s="6">
        <f>I7654</f>
        <v/>
      </c>
      <c r="K7655" s="7">
        <f>MAR1!$B$5+MAR1!$C$5*COS(2*PI()*$C7655/365)+MAR1!$D$5*SIN(2*PI()*$C7655/365)</f>
        <v/>
      </c>
      <c r="L7655" s="7">
        <f>MAR1!$B$6+MAR1!$C$6*COS(2*PI()*$C7655/365)+MAR1!$D$6*SIN(2*PI()*$C7655/365)</f>
        <v/>
      </c>
      <c r="M7655" s="7">
        <f>MAR1!$B$7+MAR1!$C$7*COS(2*PI()*$C7655/365)+MAR1!$D$7*SIN(2*PI()*$C7655/365)</f>
        <v/>
      </c>
      <c r="N7655" s="7">
        <f>F7655-K7655</f>
        <v/>
      </c>
      <c r="O7655" s="7">
        <f>G7655-L7655</f>
        <v/>
      </c>
      <c r="P7655" s="7">
        <f>H7655-M7655</f>
        <v/>
      </c>
      <c r="Q7655" s="7">
        <f>IF($I7655=1,(N7655-MAR1!$B$11)/MAR1!$D$11,(N7655-MAR1!$C$11)/MAR1!$E$11)</f>
        <v/>
      </c>
      <c r="R7655" s="7">
        <f>IF($I7655=1,(O7655-MAR1!$B$12)/MAR1!$D$12,(O7655-MAR1!$C$12)/MAR1!$E$12)</f>
        <v/>
      </c>
      <c r="S7655" s="7">
        <f>IF($I7655=1,(P7655-MAR1!$B$13)/MAR1!$D$13,(P7655-MAR1!$C$13)/MAR1!$E$13)</f>
        <v/>
      </c>
    </row>
    <row r="7656">
      <c r="A7656" s="5" t="n">
        <v>7655</v>
      </c>
      <c r="B7656" s="5" t="n">
        <v>21</v>
      </c>
      <c r="C7656" s="5" t="n">
        <v>355</v>
      </c>
      <c r="D7656" s="5" t="n">
        <v>12</v>
      </c>
      <c r="E7656" s="5" t="n">
        <v>0</v>
      </c>
      <c r="F7656" s="5" t="n">
        <v>31.2</v>
      </c>
      <c r="G7656" s="5" t="n">
        <v>15.2</v>
      </c>
      <c r="H7656" s="5" t="n">
        <v>16.28</v>
      </c>
      <c r="I7656" s="6">
        <f>IF(E7656&gt;=Markov!$B$3,1,0)</f>
        <v/>
      </c>
      <c r="J7656" s="6">
        <f>I7655</f>
        <v/>
      </c>
      <c r="K7656" s="7">
        <f>MAR1!$B$5+MAR1!$C$5*COS(2*PI()*$C7656/365)+MAR1!$D$5*SIN(2*PI()*$C7656/365)</f>
        <v/>
      </c>
      <c r="L7656" s="7">
        <f>MAR1!$B$6+MAR1!$C$6*COS(2*PI()*$C7656/365)+MAR1!$D$6*SIN(2*PI()*$C7656/365)</f>
        <v/>
      </c>
      <c r="M7656" s="7">
        <f>MAR1!$B$7+MAR1!$C$7*COS(2*PI()*$C7656/365)+MAR1!$D$7*SIN(2*PI()*$C7656/365)</f>
        <v/>
      </c>
      <c r="N7656" s="7">
        <f>F7656-K7656</f>
        <v/>
      </c>
      <c r="O7656" s="7">
        <f>G7656-L7656</f>
        <v/>
      </c>
      <c r="P7656" s="7">
        <f>H7656-M7656</f>
        <v/>
      </c>
      <c r="Q7656" s="7">
        <f>IF($I7656=1,(N7656-MAR1!$B$11)/MAR1!$D$11,(N7656-MAR1!$C$11)/MAR1!$E$11)</f>
        <v/>
      </c>
      <c r="R7656" s="7">
        <f>IF($I7656=1,(O7656-MAR1!$B$12)/MAR1!$D$12,(O7656-MAR1!$C$12)/MAR1!$E$12)</f>
        <v/>
      </c>
      <c r="S7656" s="7">
        <f>IF($I7656=1,(P7656-MAR1!$B$13)/MAR1!$D$13,(P7656-MAR1!$C$13)/MAR1!$E$13)</f>
        <v/>
      </c>
    </row>
    <row r="7657">
      <c r="A7657" s="5" t="n">
        <v>7656</v>
      </c>
      <c r="B7657" s="5" t="n">
        <v>21</v>
      </c>
      <c r="C7657" s="5" t="n">
        <v>356</v>
      </c>
      <c r="D7657" s="5" t="n">
        <v>12</v>
      </c>
      <c r="E7657" s="5" t="n">
        <v>0</v>
      </c>
      <c r="F7657" s="5" t="n">
        <v>30.9</v>
      </c>
      <c r="G7657" s="5" t="n">
        <v>14.7</v>
      </c>
      <c r="H7657" s="5" t="n">
        <v>16.47</v>
      </c>
      <c r="I7657" s="6">
        <f>IF(E7657&gt;=Markov!$B$3,1,0)</f>
        <v/>
      </c>
      <c r="J7657" s="6">
        <f>I7656</f>
        <v/>
      </c>
      <c r="K7657" s="7">
        <f>MAR1!$B$5+MAR1!$C$5*COS(2*PI()*$C7657/365)+MAR1!$D$5*SIN(2*PI()*$C7657/365)</f>
        <v/>
      </c>
      <c r="L7657" s="7">
        <f>MAR1!$B$6+MAR1!$C$6*COS(2*PI()*$C7657/365)+MAR1!$D$6*SIN(2*PI()*$C7657/365)</f>
        <v/>
      </c>
      <c r="M7657" s="7">
        <f>MAR1!$B$7+MAR1!$C$7*COS(2*PI()*$C7657/365)+MAR1!$D$7*SIN(2*PI()*$C7657/365)</f>
        <v/>
      </c>
      <c r="N7657" s="7">
        <f>F7657-K7657</f>
        <v/>
      </c>
      <c r="O7657" s="7">
        <f>G7657-L7657</f>
        <v/>
      </c>
      <c r="P7657" s="7">
        <f>H7657-M7657</f>
        <v/>
      </c>
      <c r="Q7657" s="7">
        <f>IF($I7657=1,(N7657-MAR1!$B$11)/MAR1!$D$11,(N7657-MAR1!$C$11)/MAR1!$E$11)</f>
        <v/>
      </c>
      <c r="R7657" s="7">
        <f>IF($I7657=1,(O7657-MAR1!$B$12)/MAR1!$D$12,(O7657-MAR1!$C$12)/MAR1!$E$12)</f>
        <v/>
      </c>
      <c r="S7657" s="7">
        <f>IF($I7657=1,(P7657-MAR1!$B$13)/MAR1!$D$13,(P7657-MAR1!$C$13)/MAR1!$E$13)</f>
        <v/>
      </c>
    </row>
    <row r="7658">
      <c r="A7658" s="5" t="n">
        <v>7657</v>
      </c>
      <c r="B7658" s="5" t="n">
        <v>21</v>
      </c>
      <c r="C7658" s="5" t="n">
        <v>357</v>
      </c>
      <c r="D7658" s="5" t="n">
        <v>12</v>
      </c>
      <c r="E7658" s="5" t="n">
        <v>0</v>
      </c>
      <c r="F7658" s="5" t="n">
        <v>29.7</v>
      </c>
      <c r="G7658" s="5" t="n">
        <v>13.2</v>
      </c>
      <c r="H7658" s="5" t="n">
        <v>13.62</v>
      </c>
      <c r="I7658" s="6">
        <f>IF(E7658&gt;=Markov!$B$3,1,0)</f>
        <v/>
      </c>
      <c r="J7658" s="6">
        <f>I7657</f>
        <v/>
      </c>
      <c r="K7658" s="7">
        <f>MAR1!$B$5+MAR1!$C$5*COS(2*PI()*$C7658/365)+MAR1!$D$5*SIN(2*PI()*$C7658/365)</f>
        <v/>
      </c>
      <c r="L7658" s="7">
        <f>MAR1!$B$6+MAR1!$C$6*COS(2*PI()*$C7658/365)+MAR1!$D$6*SIN(2*PI()*$C7658/365)</f>
        <v/>
      </c>
      <c r="M7658" s="7">
        <f>MAR1!$B$7+MAR1!$C$7*COS(2*PI()*$C7658/365)+MAR1!$D$7*SIN(2*PI()*$C7658/365)</f>
        <v/>
      </c>
      <c r="N7658" s="7">
        <f>F7658-K7658</f>
        <v/>
      </c>
      <c r="O7658" s="7">
        <f>G7658-L7658</f>
        <v/>
      </c>
      <c r="P7658" s="7">
        <f>H7658-M7658</f>
        <v/>
      </c>
      <c r="Q7658" s="7">
        <f>IF($I7658=1,(N7658-MAR1!$B$11)/MAR1!$D$11,(N7658-MAR1!$C$11)/MAR1!$E$11)</f>
        <v/>
      </c>
      <c r="R7658" s="7">
        <f>IF($I7658=1,(O7658-MAR1!$B$12)/MAR1!$D$12,(O7658-MAR1!$C$12)/MAR1!$E$12)</f>
        <v/>
      </c>
      <c r="S7658" s="7">
        <f>IF($I7658=1,(P7658-MAR1!$B$13)/MAR1!$D$13,(P7658-MAR1!$C$13)/MAR1!$E$13)</f>
        <v/>
      </c>
    </row>
    <row r="7659">
      <c r="A7659" s="5" t="n">
        <v>7658</v>
      </c>
      <c r="B7659" s="5" t="n">
        <v>21</v>
      </c>
      <c r="C7659" s="5" t="n">
        <v>358</v>
      </c>
      <c r="D7659" s="5" t="n">
        <v>12</v>
      </c>
      <c r="E7659" s="5" t="n">
        <v>0</v>
      </c>
      <c r="F7659" s="5" t="n">
        <v>29</v>
      </c>
      <c r="G7659" s="5" t="n">
        <v>12.9</v>
      </c>
      <c r="H7659" s="5" t="n">
        <v>11.73</v>
      </c>
      <c r="I7659" s="6">
        <f>IF(E7659&gt;=Markov!$B$3,1,0)</f>
        <v/>
      </c>
      <c r="J7659" s="6">
        <f>I7658</f>
        <v/>
      </c>
      <c r="K7659" s="7">
        <f>MAR1!$B$5+MAR1!$C$5*COS(2*PI()*$C7659/365)+MAR1!$D$5*SIN(2*PI()*$C7659/365)</f>
        <v/>
      </c>
      <c r="L7659" s="7">
        <f>MAR1!$B$6+MAR1!$C$6*COS(2*PI()*$C7659/365)+MAR1!$D$6*SIN(2*PI()*$C7659/365)</f>
        <v/>
      </c>
      <c r="M7659" s="7">
        <f>MAR1!$B$7+MAR1!$C$7*COS(2*PI()*$C7659/365)+MAR1!$D$7*SIN(2*PI()*$C7659/365)</f>
        <v/>
      </c>
      <c r="N7659" s="7">
        <f>F7659-K7659</f>
        <v/>
      </c>
      <c r="O7659" s="7">
        <f>G7659-L7659</f>
        <v/>
      </c>
      <c r="P7659" s="7">
        <f>H7659-M7659</f>
        <v/>
      </c>
      <c r="Q7659" s="7">
        <f>IF($I7659=1,(N7659-MAR1!$B$11)/MAR1!$D$11,(N7659-MAR1!$C$11)/MAR1!$E$11)</f>
        <v/>
      </c>
      <c r="R7659" s="7">
        <f>IF($I7659=1,(O7659-MAR1!$B$12)/MAR1!$D$12,(O7659-MAR1!$C$12)/MAR1!$E$12)</f>
        <v/>
      </c>
      <c r="S7659" s="7">
        <f>IF($I7659=1,(P7659-MAR1!$B$13)/MAR1!$D$13,(P7659-MAR1!$C$13)/MAR1!$E$13)</f>
        <v/>
      </c>
    </row>
    <row r="7660">
      <c r="A7660" s="5" t="n">
        <v>7659</v>
      </c>
      <c r="B7660" s="5" t="n">
        <v>21</v>
      </c>
      <c r="C7660" s="5" t="n">
        <v>359</v>
      </c>
      <c r="D7660" s="5" t="n">
        <v>12</v>
      </c>
      <c r="E7660" s="5" t="n">
        <v>0</v>
      </c>
      <c r="F7660" s="5" t="n">
        <v>27.9</v>
      </c>
      <c r="G7660" s="5" t="n">
        <v>12.3</v>
      </c>
      <c r="H7660" s="5" t="n">
        <v>15.85</v>
      </c>
      <c r="I7660" s="6">
        <f>IF(E7660&gt;=Markov!$B$3,1,0)</f>
        <v/>
      </c>
      <c r="J7660" s="6">
        <f>I7659</f>
        <v/>
      </c>
      <c r="K7660" s="7">
        <f>MAR1!$B$5+MAR1!$C$5*COS(2*PI()*$C7660/365)+MAR1!$D$5*SIN(2*PI()*$C7660/365)</f>
        <v/>
      </c>
      <c r="L7660" s="7">
        <f>MAR1!$B$6+MAR1!$C$6*COS(2*PI()*$C7660/365)+MAR1!$D$6*SIN(2*PI()*$C7660/365)</f>
        <v/>
      </c>
      <c r="M7660" s="7">
        <f>MAR1!$B$7+MAR1!$C$7*COS(2*PI()*$C7660/365)+MAR1!$D$7*SIN(2*PI()*$C7660/365)</f>
        <v/>
      </c>
      <c r="N7660" s="7">
        <f>F7660-K7660</f>
        <v/>
      </c>
      <c r="O7660" s="7">
        <f>G7660-L7660</f>
        <v/>
      </c>
      <c r="P7660" s="7">
        <f>H7660-M7660</f>
        <v/>
      </c>
      <c r="Q7660" s="7">
        <f>IF($I7660=1,(N7660-MAR1!$B$11)/MAR1!$D$11,(N7660-MAR1!$C$11)/MAR1!$E$11)</f>
        <v/>
      </c>
      <c r="R7660" s="7">
        <f>IF($I7660=1,(O7660-MAR1!$B$12)/MAR1!$D$12,(O7660-MAR1!$C$12)/MAR1!$E$12)</f>
        <v/>
      </c>
      <c r="S7660" s="7">
        <f>IF($I7660=1,(P7660-MAR1!$B$13)/MAR1!$D$13,(P7660-MAR1!$C$13)/MAR1!$E$13)</f>
        <v/>
      </c>
    </row>
    <row r="7661">
      <c r="A7661" s="5" t="n">
        <v>7660</v>
      </c>
      <c r="B7661" s="5" t="n">
        <v>21</v>
      </c>
      <c r="C7661" s="5" t="n">
        <v>360</v>
      </c>
      <c r="D7661" s="5" t="n">
        <v>12</v>
      </c>
      <c r="E7661" s="5" t="n">
        <v>0</v>
      </c>
      <c r="F7661" s="5" t="n">
        <v>28.1</v>
      </c>
      <c r="G7661" s="5" t="n">
        <v>12.9</v>
      </c>
      <c r="H7661" s="5" t="n">
        <v>16.26</v>
      </c>
      <c r="I7661" s="6">
        <f>IF(E7661&gt;=Markov!$B$3,1,0)</f>
        <v/>
      </c>
      <c r="J7661" s="6">
        <f>I7660</f>
        <v/>
      </c>
      <c r="K7661" s="7">
        <f>MAR1!$B$5+MAR1!$C$5*COS(2*PI()*$C7661/365)+MAR1!$D$5*SIN(2*PI()*$C7661/365)</f>
        <v/>
      </c>
      <c r="L7661" s="7">
        <f>MAR1!$B$6+MAR1!$C$6*COS(2*PI()*$C7661/365)+MAR1!$D$6*SIN(2*PI()*$C7661/365)</f>
        <v/>
      </c>
      <c r="M7661" s="7">
        <f>MAR1!$B$7+MAR1!$C$7*COS(2*PI()*$C7661/365)+MAR1!$D$7*SIN(2*PI()*$C7661/365)</f>
        <v/>
      </c>
      <c r="N7661" s="7">
        <f>F7661-K7661</f>
        <v/>
      </c>
      <c r="O7661" s="7">
        <f>G7661-L7661</f>
        <v/>
      </c>
      <c r="P7661" s="7">
        <f>H7661-M7661</f>
        <v/>
      </c>
      <c r="Q7661" s="7">
        <f>IF($I7661=1,(N7661-MAR1!$B$11)/MAR1!$D$11,(N7661-MAR1!$C$11)/MAR1!$E$11)</f>
        <v/>
      </c>
      <c r="R7661" s="7">
        <f>IF($I7661=1,(O7661-MAR1!$B$12)/MAR1!$D$12,(O7661-MAR1!$C$12)/MAR1!$E$12)</f>
        <v/>
      </c>
      <c r="S7661" s="7">
        <f>IF($I7661=1,(P7661-MAR1!$B$13)/MAR1!$D$13,(P7661-MAR1!$C$13)/MAR1!$E$13)</f>
        <v/>
      </c>
    </row>
    <row r="7662">
      <c r="A7662" s="5" t="n">
        <v>7661</v>
      </c>
      <c r="B7662" s="5" t="n">
        <v>21</v>
      </c>
      <c r="C7662" s="5" t="n">
        <v>361</v>
      </c>
      <c r="D7662" s="5" t="n">
        <v>12</v>
      </c>
      <c r="E7662" s="5" t="n">
        <v>0</v>
      </c>
      <c r="F7662" s="5" t="n">
        <v>27.9</v>
      </c>
      <c r="G7662" s="5" t="n">
        <v>12.3</v>
      </c>
      <c r="H7662" s="5" t="n">
        <v>16.35</v>
      </c>
      <c r="I7662" s="6">
        <f>IF(E7662&gt;=Markov!$B$3,1,0)</f>
        <v/>
      </c>
      <c r="J7662" s="6">
        <f>I7661</f>
        <v/>
      </c>
      <c r="K7662" s="7">
        <f>MAR1!$B$5+MAR1!$C$5*COS(2*PI()*$C7662/365)+MAR1!$D$5*SIN(2*PI()*$C7662/365)</f>
        <v/>
      </c>
      <c r="L7662" s="7">
        <f>MAR1!$B$6+MAR1!$C$6*COS(2*PI()*$C7662/365)+MAR1!$D$6*SIN(2*PI()*$C7662/365)</f>
        <v/>
      </c>
      <c r="M7662" s="7">
        <f>MAR1!$B$7+MAR1!$C$7*COS(2*PI()*$C7662/365)+MAR1!$D$7*SIN(2*PI()*$C7662/365)</f>
        <v/>
      </c>
      <c r="N7662" s="7">
        <f>F7662-K7662</f>
        <v/>
      </c>
      <c r="O7662" s="7">
        <f>G7662-L7662</f>
        <v/>
      </c>
      <c r="P7662" s="7">
        <f>H7662-M7662</f>
        <v/>
      </c>
      <c r="Q7662" s="7">
        <f>IF($I7662=1,(N7662-MAR1!$B$11)/MAR1!$D$11,(N7662-MAR1!$C$11)/MAR1!$E$11)</f>
        <v/>
      </c>
      <c r="R7662" s="7">
        <f>IF($I7662=1,(O7662-MAR1!$B$12)/MAR1!$D$12,(O7662-MAR1!$C$12)/MAR1!$E$12)</f>
        <v/>
      </c>
      <c r="S7662" s="7">
        <f>IF($I7662=1,(P7662-MAR1!$B$13)/MAR1!$D$13,(P7662-MAR1!$C$13)/MAR1!$E$13)</f>
        <v/>
      </c>
    </row>
    <row r="7663">
      <c r="A7663" s="5" t="n">
        <v>7662</v>
      </c>
      <c r="B7663" s="5" t="n">
        <v>21</v>
      </c>
      <c r="C7663" s="5" t="n">
        <v>362</v>
      </c>
      <c r="D7663" s="5" t="n">
        <v>12</v>
      </c>
      <c r="E7663" s="5" t="n">
        <v>0</v>
      </c>
      <c r="F7663" s="5" t="n">
        <v>31.7</v>
      </c>
      <c r="G7663" s="5" t="n">
        <v>14.4</v>
      </c>
      <c r="H7663" s="5" t="n">
        <v>14.87</v>
      </c>
      <c r="I7663" s="6">
        <f>IF(E7663&gt;=Markov!$B$3,1,0)</f>
        <v/>
      </c>
      <c r="J7663" s="6">
        <f>I7662</f>
        <v/>
      </c>
      <c r="K7663" s="7">
        <f>MAR1!$B$5+MAR1!$C$5*COS(2*PI()*$C7663/365)+MAR1!$D$5*SIN(2*PI()*$C7663/365)</f>
        <v/>
      </c>
      <c r="L7663" s="7">
        <f>MAR1!$B$6+MAR1!$C$6*COS(2*PI()*$C7663/365)+MAR1!$D$6*SIN(2*PI()*$C7663/365)</f>
        <v/>
      </c>
      <c r="M7663" s="7">
        <f>MAR1!$B$7+MAR1!$C$7*COS(2*PI()*$C7663/365)+MAR1!$D$7*SIN(2*PI()*$C7663/365)</f>
        <v/>
      </c>
      <c r="N7663" s="7">
        <f>F7663-K7663</f>
        <v/>
      </c>
      <c r="O7663" s="7">
        <f>G7663-L7663</f>
        <v/>
      </c>
      <c r="P7663" s="7">
        <f>H7663-M7663</f>
        <v/>
      </c>
      <c r="Q7663" s="7">
        <f>IF($I7663=1,(N7663-MAR1!$B$11)/MAR1!$D$11,(N7663-MAR1!$C$11)/MAR1!$E$11)</f>
        <v/>
      </c>
      <c r="R7663" s="7">
        <f>IF($I7663=1,(O7663-MAR1!$B$12)/MAR1!$D$12,(O7663-MAR1!$C$12)/MAR1!$E$12)</f>
        <v/>
      </c>
      <c r="S7663" s="7">
        <f>IF($I7663=1,(P7663-MAR1!$B$13)/MAR1!$D$13,(P7663-MAR1!$C$13)/MAR1!$E$13)</f>
        <v/>
      </c>
    </row>
    <row r="7664">
      <c r="A7664" s="5" t="n">
        <v>7663</v>
      </c>
      <c r="B7664" s="5" t="n">
        <v>21</v>
      </c>
      <c r="C7664" s="5" t="n">
        <v>363</v>
      </c>
      <c r="D7664" s="5" t="n">
        <v>12</v>
      </c>
      <c r="E7664" s="5" t="n">
        <v>0</v>
      </c>
      <c r="F7664" s="5" t="n">
        <v>30.7</v>
      </c>
      <c r="G7664" s="5" t="n">
        <v>15.9</v>
      </c>
      <c r="H7664" s="5" t="n">
        <v>19.43</v>
      </c>
      <c r="I7664" s="6">
        <f>IF(E7664&gt;=Markov!$B$3,1,0)</f>
        <v/>
      </c>
      <c r="J7664" s="6">
        <f>I7663</f>
        <v/>
      </c>
      <c r="K7664" s="7">
        <f>MAR1!$B$5+MAR1!$C$5*COS(2*PI()*$C7664/365)+MAR1!$D$5*SIN(2*PI()*$C7664/365)</f>
        <v/>
      </c>
      <c r="L7664" s="7">
        <f>MAR1!$B$6+MAR1!$C$6*COS(2*PI()*$C7664/365)+MAR1!$D$6*SIN(2*PI()*$C7664/365)</f>
        <v/>
      </c>
      <c r="M7664" s="7">
        <f>MAR1!$B$7+MAR1!$C$7*COS(2*PI()*$C7664/365)+MAR1!$D$7*SIN(2*PI()*$C7664/365)</f>
        <v/>
      </c>
      <c r="N7664" s="7">
        <f>F7664-K7664</f>
        <v/>
      </c>
      <c r="O7664" s="7">
        <f>G7664-L7664</f>
        <v/>
      </c>
      <c r="P7664" s="7">
        <f>H7664-M7664</f>
        <v/>
      </c>
      <c r="Q7664" s="7">
        <f>IF($I7664=1,(N7664-MAR1!$B$11)/MAR1!$D$11,(N7664-MAR1!$C$11)/MAR1!$E$11)</f>
        <v/>
      </c>
      <c r="R7664" s="7">
        <f>IF($I7664=1,(O7664-MAR1!$B$12)/MAR1!$D$12,(O7664-MAR1!$C$12)/MAR1!$E$12)</f>
        <v/>
      </c>
      <c r="S7664" s="7">
        <f>IF($I7664=1,(P7664-MAR1!$B$13)/MAR1!$D$13,(P7664-MAR1!$C$13)/MAR1!$E$13)</f>
        <v/>
      </c>
    </row>
    <row r="7665">
      <c r="A7665" s="5" t="n">
        <v>7664</v>
      </c>
      <c r="B7665" s="5" t="n">
        <v>21</v>
      </c>
      <c r="C7665" s="5" t="n">
        <v>364</v>
      </c>
      <c r="D7665" s="5" t="n">
        <v>12</v>
      </c>
      <c r="E7665" s="5" t="n">
        <v>0</v>
      </c>
      <c r="F7665" s="5" t="n">
        <v>34.4</v>
      </c>
      <c r="G7665" s="5" t="n">
        <v>16.8</v>
      </c>
      <c r="H7665" s="5" t="n">
        <v>17.55</v>
      </c>
      <c r="I7665" s="6">
        <f>IF(E7665&gt;=Markov!$B$3,1,0)</f>
        <v/>
      </c>
      <c r="J7665" s="6">
        <f>I7664</f>
        <v/>
      </c>
      <c r="K7665" s="7">
        <f>MAR1!$B$5+MAR1!$C$5*COS(2*PI()*$C7665/365)+MAR1!$D$5*SIN(2*PI()*$C7665/365)</f>
        <v/>
      </c>
      <c r="L7665" s="7">
        <f>MAR1!$B$6+MAR1!$C$6*COS(2*PI()*$C7665/365)+MAR1!$D$6*SIN(2*PI()*$C7665/365)</f>
        <v/>
      </c>
      <c r="M7665" s="7">
        <f>MAR1!$B$7+MAR1!$C$7*COS(2*PI()*$C7665/365)+MAR1!$D$7*SIN(2*PI()*$C7665/365)</f>
        <v/>
      </c>
      <c r="N7665" s="7">
        <f>F7665-K7665</f>
        <v/>
      </c>
      <c r="O7665" s="7">
        <f>G7665-L7665</f>
        <v/>
      </c>
      <c r="P7665" s="7">
        <f>H7665-M7665</f>
        <v/>
      </c>
      <c r="Q7665" s="7">
        <f>IF($I7665=1,(N7665-MAR1!$B$11)/MAR1!$D$11,(N7665-MAR1!$C$11)/MAR1!$E$11)</f>
        <v/>
      </c>
      <c r="R7665" s="7">
        <f>IF($I7665=1,(O7665-MAR1!$B$12)/MAR1!$D$12,(O7665-MAR1!$C$12)/MAR1!$E$12)</f>
        <v/>
      </c>
      <c r="S7665" s="7">
        <f>IF($I7665=1,(P7665-MAR1!$B$13)/MAR1!$D$13,(P7665-MAR1!$C$13)/MAR1!$E$13)</f>
        <v/>
      </c>
    </row>
    <row r="7666">
      <c r="A7666" s="5" t="n">
        <v>7665</v>
      </c>
      <c r="B7666" s="5" t="n">
        <v>21</v>
      </c>
      <c r="C7666" s="5" t="n">
        <v>365</v>
      </c>
      <c r="D7666" s="5" t="n">
        <v>12</v>
      </c>
      <c r="E7666" s="5" t="n">
        <v>0</v>
      </c>
      <c r="F7666" s="5" t="n">
        <v>32.5</v>
      </c>
      <c r="G7666" s="5" t="n">
        <v>15.7</v>
      </c>
      <c r="H7666" s="5" t="n">
        <v>13.64</v>
      </c>
      <c r="I7666" s="6">
        <f>IF(E7666&gt;=Markov!$B$3,1,0)</f>
        <v/>
      </c>
      <c r="J7666" s="6">
        <f>I7665</f>
        <v/>
      </c>
      <c r="K7666" s="7">
        <f>MAR1!$B$5+MAR1!$C$5*COS(2*PI()*$C7666/365)+MAR1!$D$5*SIN(2*PI()*$C7666/365)</f>
        <v/>
      </c>
      <c r="L7666" s="7">
        <f>MAR1!$B$6+MAR1!$C$6*COS(2*PI()*$C7666/365)+MAR1!$D$6*SIN(2*PI()*$C7666/365)</f>
        <v/>
      </c>
      <c r="M7666" s="7">
        <f>MAR1!$B$7+MAR1!$C$7*COS(2*PI()*$C7666/365)+MAR1!$D$7*SIN(2*PI()*$C7666/365)</f>
        <v/>
      </c>
      <c r="N7666" s="7">
        <f>F7666-K7666</f>
        <v/>
      </c>
      <c r="O7666" s="7">
        <f>G7666-L7666</f>
        <v/>
      </c>
      <c r="P7666" s="7">
        <f>H7666-M7666</f>
        <v/>
      </c>
      <c r="Q7666" s="7">
        <f>IF($I7666=1,(N7666-MAR1!$B$11)/MAR1!$D$11,(N7666-MAR1!$C$11)/MAR1!$E$11)</f>
        <v/>
      </c>
      <c r="R7666" s="7">
        <f>IF($I7666=1,(O7666-MAR1!$B$12)/MAR1!$D$12,(O7666-MAR1!$C$12)/MAR1!$E$12)</f>
        <v/>
      </c>
      <c r="S7666" s="7">
        <f>IF($I7666=1,(P7666-MAR1!$B$13)/MAR1!$D$13,(P7666-MAR1!$C$13)/MAR1!$E$13)</f>
        <v/>
      </c>
    </row>
    <row r="7667">
      <c r="A7667" s="5" t="n">
        <v>7666</v>
      </c>
      <c r="B7667" s="5" t="n">
        <v>22</v>
      </c>
      <c r="C7667" s="5" t="n">
        <v>1</v>
      </c>
      <c r="D7667" s="5" t="n">
        <v>1</v>
      </c>
      <c r="E7667" s="5" t="n">
        <v>0</v>
      </c>
      <c r="F7667" s="5" t="n">
        <v>29.9</v>
      </c>
      <c r="G7667" s="5" t="n">
        <v>14.6</v>
      </c>
      <c r="H7667" s="5" t="n">
        <v>17.33</v>
      </c>
      <c r="I7667" s="6">
        <f>IF(E7667&gt;=Markov!$B$3,1,0)</f>
        <v/>
      </c>
      <c r="J7667" s="6">
        <f>I7666</f>
        <v/>
      </c>
      <c r="K7667" s="7">
        <f>MAR1!$B$5+MAR1!$C$5*COS(2*PI()*$C7667/365)+MAR1!$D$5*SIN(2*PI()*$C7667/365)</f>
        <v/>
      </c>
      <c r="L7667" s="7">
        <f>MAR1!$B$6+MAR1!$C$6*COS(2*PI()*$C7667/365)+MAR1!$D$6*SIN(2*PI()*$C7667/365)</f>
        <v/>
      </c>
      <c r="M7667" s="7">
        <f>MAR1!$B$7+MAR1!$C$7*COS(2*PI()*$C7667/365)+MAR1!$D$7*SIN(2*PI()*$C7667/365)</f>
        <v/>
      </c>
      <c r="N7667" s="7">
        <f>F7667-K7667</f>
        <v/>
      </c>
      <c r="O7667" s="7">
        <f>G7667-L7667</f>
        <v/>
      </c>
      <c r="P7667" s="7">
        <f>H7667-M7667</f>
        <v/>
      </c>
      <c r="Q7667" s="7">
        <f>IF($I7667=1,(N7667-MAR1!$B$11)/MAR1!$D$11,(N7667-MAR1!$C$11)/MAR1!$E$11)</f>
        <v/>
      </c>
      <c r="R7667" s="7">
        <f>IF($I7667=1,(O7667-MAR1!$B$12)/MAR1!$D$12,(O7667-MAR1!$C$12)/MAR1!$E$12)</f>
        <v/>
      </c>
      <c r="S7667" s="7">
        <f>IF($I7667=1,(P7667-MAR1!$B$13)/MAR1!$D$13,(P7667-MAR1!$C$13)/MAR1!$E$13)</f>
        <v/>
      </c>
    </row>
    <row r="7668">
      <c r="A7668" s="5" t="n">
        <v>7667</v>
      </c>
      <c r="B7668" s="5" t="n">
        <v>22</v>
      </c>
      <c r="C7668" s="5" t="n">
        <v>2</v>
      </c>
      <c r="D7668" s="5" t="n">
        <v>1</v>
      </c>
      <c r="E7668" s="5" t="n">
        <v>0</v>
      </c>
      <c r="F7668" s="5" t="n">
        <v>29.6</v>
      </c>
      <c r="G7668" s="5" t="n">
        <v>11.6</v>
      </c>
      <c r="H7668" s="5" t="n">
        <v>17.63</v>
      </c>
      <c r="I7668" s="6">
        <f>IF(E7668&gt;=Markov!$B$3,1,0)</f>
        <v/>
      </c>
      <c r="J7668" s="6">
        <f>I7667</f>
        <v/>
      </c>
      <c r="K7668" s="7">
        <f>MAR1!$B$5+MAR1!$C$5*COS(2*PI()*$C7668/365)+MAR1!$D$5*SIN(2*PI()*$C7668/365)</f>
        <v/>
      </c>
      <c r="L7668" s="7">
        <f>MAR1!$B$6+MAR1!$C$6*COS(2*PI()*$C7668/365)+MAR1!$D$6*SIN(2*PI()*$C7668/365)</f>
        <v/>
      </c>
      <c r="M7668" s="7">
        <f>MAR1!$B$7+MAR1!$C$7*COS(2*PI()*$C7668/365)+MAR1!$D$7*SIN(2*PI()*$C7668/365)</f>
        <v/>
      </c>
      <c r="N7668" s="7">
        <f>F7668-K7668</f>
        <v/>
      </c>
      <c r="O7668" s="7">
        <f>G7668-L7668</f>
        <v/>
      </c>
      <c r="P7668" s="7">
        <f>H7668-M7668</f>
        <v/>
      </c>
      <c r="Q7668" s="7">
        <f>IF($I7668=1,(N7668-MAR1!$B$11)/MAR1!$D$11,(N7668-MAR1!$C$11)/MAR1!$E$11)</f>
        <v/>
      </c>
      <c r="R7668" s="7">
        <f>IF($I7668=1,(O7668-MAR1!$B$12)/MAR1!$D$12,(O7668-MAR1!$C$12)/MAR1!$E$12)</f>
        <v/>
      </c>
      <c r="S7668" s="7">
        <f>IF($I7668=1,(P7668-MAR1!$B$13)/MAR1!$D$13,(P7668-MAR1!$C$13)/MAR1!$E$13)</f>
        <v/>
      </c>
    </row>
    <row r="7669">
      <c r="A7669" s="5" t="n">
        <v>7668</v>
      </c>
      <c r="B7669" s="5" t="n">
        <v>22</v>
      </c>
      <c r="C7669" s="5" t="n">
        <v>3</v>
      </c>
      <c r="D7669" s="5" t="n">
        <v>1</v>
      </c>
      <c r="E7669" s="5" t="n">
        <v>0</v>
      </c>
      <c r="F7669" s="5" t="n">
        <v>31.1</v>
      </c>
      <c r="G7669" s="5" t="n">
        <v>13.1</v>
      </c>
      <c r="H7669" s="5" t="n">
        <v>17.94</v>
      </c>
      <c r="I7669" s="6">
        <f>IF(E7669&gt;=Markov!$B$3,1,0)</f>
        <v/>
      </c>
      <c r="J7669" s="6">
        <f>I7668</f>
        <v/>
      </c>
      <c r="K7669" s="7">
        <f>MAR1!$B$5+MAR1!$C$5*COS(2*PI()*$C7669/365)+MAR1!$D$5*SIN(2*PI()*$C7669/365)</f>
        <v/>
      </c>
      <c r="L7669" s="7">
        <f>MAR1!$B$6+MAR1!$C$6*COS(2*PI()*$C7669/365)+MAR1!$D$6*SIN(2*PI()*$C7669/365)</f>
        <v/>
      </c>
      <c r="M7669" s="7">
        <f>MAR1!$B$7+MAR1!$C$7*COS(2*PI()*$C7669/365)+MAR1!$D$7*SIN(2*PI()*$C7669/365)</f>
        <v/>
      </c>
      <c r="N7669" s="7">
        <f>F7669-K7669</f>
        <v/>
      </c>
      <c r="O7669" s="7">
        <f>G7669-L7669</f>
        <v/>
      </c>
      <c r="P7669" s="7">
        <f>H7669-M7669</f>
        <v/>
      </c>
      <c r="Q7669" s="7">
        <f>IF($I7669=1,(N7669-MAR1!$B$11)/MAR1!$D$11,(N7669-MAR1!$C$11)/MAR1!$E$11)</f>
        <v/>
      </c>
      <c r="R7669" s="7">
        <f>IF($I7669=1,(O7669-MAR1!$B$12)/MAR1!$D$12,(O7669-MAR1!$C$12)/MAR1!$E$12)</f>
        <v/>
      </c>
      <c r="S7669" s="7">
        <f>IF($I7669=1,(P7669-MAR1!$B$13)/MAR1!$D$13,(P7669-MAR1!$C$13)/MAR1!$E$13)</f>
        <v/>
      </c>
    </row>
    <row r="7670">
      <c r="A7670" s="5" t="n">
        <v>7669</v>
      </c>
      <c r="B7670" s="5" t="n">
        <v>22</v>
      </c>
      <c r="C7670" s="5" t="n">
        <v>4</v>
      </c>
      <c r="D7670" s="5" t="n">
        <v>1</v>
      </c>
      <c r="E7670" s="5" t="n">
        <v>0</v>
      </c>
      <c r="F7670" s="5" t="n">
        <v>28.8</v>
      </c>
      <c r="G7670" s="5" t="n">
        <v>13.3</v>
      </c>
      <c r="H7670" s="5" t="n">
        <v>17.75</v>
      </c>
      <c r="I7670" s="6">
        <f>IF(E7670&gt;=Markov!$B$3,1,0)</f>
        <v/>
      </c>
      <c r="J7670" s="6">
        <f>I7669</f>
        <v/>
      </c>
      <c r="K7670" s="7">
        <f>MAR1!$B$5+MAR1!$C$5*COS(2*PI()*$C7670/365)+MAR1!$D$5*SIN(2*PI()*$C7670/365)</f>
        <v/>
      </c>
      <c r="L7670" s="7">
        <f>MAR1!$B$6+MAR1!$C$6*COS(2*PI()*$C7670/365)+MAR1!$D$6*SIN(2*PI()*$C7670/365)</f>
        <v/>
      </c>
      <c r="M7670" s="7">
        <f>MAR1!$B$7+MAR1!$C$7*COS(2*PI()*$C7670/365)+MAR1!$D$7*SIN(2*PI()*$C7670/365)</f>
        <v/>
      </c>
      <c r="N7670" s="7">
        <f>F7670-K7670</f>
        <v/>
      </c>
      <c r="O7670" s="7">
        <f>G7670-L7670</f>
        <v/>
      </c>
      <c r="P7670" s="7">
        <f>H7670-M7670</f>
        <v/>
      </c>
      <c r="Q7670" s="7">
        <f>IF($I7670=1,(N7670-MAR1!$B$11)/MAR1!$D$11,(N7670-MAR1!$C$11)/MAR1!$E$11)</f>
        <v/>
      </c>
      <c r="R7670" s="7">
        <f>IF($I7670=1,(O7670-MAR1!$B$12)/MAR1!$D$12,(O7670-MAR1!$C$12)/MAR1!$E$12)</f>
        <v/>
      </c>
      <c r="S7670" s="7">
        <f>IF($I7670=1,(P7670-MAR1!$B$13)/MAR1!$D$13,(P7670-MAR1!$C$13)/MAR1!$E$13)</f>
        <v/>
      </c>
    </row>
    <row r="7671">
      <c r="A7671" s="5" t="n">
        <v>7670</v>
      </c>
      <c r="B7671" s="5" t="n">
        <v>22</v>
      </c>
      <c r="C7671" s="5" t="n">
        <v>5</v>
      </c>
      <c r="D7671" s="5" t="n">
        <v>1</v>
      </c>
      <c r="E7671" s="5" t="n">
        <v>0</v>
      </c>
      <c r="F7671" s="5" t="n">
        <v>32</v>
      </c>
      <c r="G7671" s="5" t="n">
        <v>14.5</v>
      </c>
      <c r="H7671" s="5" t="n">
        <v>17.55</v>
      </c>
      <c r="I7671" s="6">
        <f>IF(E7671&gt;=Markov!$B$3,1,0)</f>
        <v/>
      </c>
      <c r="J7671" s="6">
        <f>I7670</f>
        <v/>
      </c>
      <c r="K7671" s="7">
        <f>MAR1!$B$5+MAR1!$C$5*COS(2*PI()*$C7671/365)+MAR1!$D$5*SIN(2*PI()*$C7671/365)</f>
        <v/>
      </c>
      <c r="L7671" s="7">
        <f>MAR1!$B$6+MAR1!$C$6*COS(2*PI()*$C7671/365)+MAR1!$D$6*SIN(2*PI()*$C7671/365)</f>
        <v/>
      </c>
      <c r="M7671" s="7">
        <f>MAR1!$B$7+MAR1!$C$7*COS(2*PI()*$C7671/365)+MAR1!$D$7*SIN(2*PI()*$C7671/365)</f>
        <v/>
      </c>
      <c r="N7671" s="7">
        <f>F7671-K7671</f>
        <v/>
      </c>
      <c r="O7671" s="7">
        <f>G7671-L7671</f>
        <v/>
      </c>
      <c r="P7671" s="7">
        <f>H7671-M7671</f>
        <v/>
      </c>
      <c r="Q7671" s="7">
        <f>IF($I7671=1,(N7671-MAR1!$B$11)/MAR1!$D$11,(N7671-MAR1!$C$11)/MAR1!$E$11)</f>
        <v/>
      </c>
      <c r="R7671" s="7">
        <f>IF($I7671=1,(O7671-MAR1!$B$12)/MAR1!$D$12,(O7671-MAR1!$C$12)/MAR1!$E$12)</f>
        <v/>
      </c>
      <c r="S7671" s="7">
        <f>IF($I7671=1,(P7671-MAR1!$B$13)/MAR1!$D$13,(P7671-MAR1!$C$13)/MAR1!$E$13)</f>
        <v/>
      </c>
    </row>
    <row r="7672">
      <c r="A7672" s="5" t="n">
        <v>7671</v>
      </c>
      <c r="B7672" s="5" t="n">
        <v>22</v>
      </c>
      <c r="C7672" s="5" t="n">
        <v>6</v>
      </c>
      <c r="D7672" s="5" t="n">
        <v>1</v>
      </c>
      <c r="E7672" s="5" t="n">
        <v>0</v>
      </c>
      <c r="F7672" s="5" t="n">
        <v>29</v>
      </c>
      <c r="G7672" s="5" t="n">
        <v>13.2</v>
      </c>
      <c r="H7672" s="5" t="n">
        <v>15.63</v>
      </c>
      <c r="I7672" s="6">
        <f>IF(E7672&gt;=Markov!$B$3,1,0)</f>
        <v/>
      </c>
      <c r="J7672" s="6">
        <f>I7671</f>
        <v/>
      </c>
      <c r="K7672" s="7">
        <f>MAR1!$B$5+MAR1!$C$5*COS(2*PI()*$C7672/365)+MAR1!$D$5*SIN(2*PI()*$C7672/365)</f>
        <v/>
      </c>
      <c r="L7672" s="7">
        <f>MAR1!$B$6+MAR1!$C$6*COS(2*PI()*$C7672/365)+MAR1!$D$6*SIN(2*PI()*$C7672/365)</f>
        <v/>
      </c>
      <c r="M7672" s="7">
        <f>MAR1!$B$7+MAR1!$C$7*COS(2*PI()*$C7672/365)+MAR1!$D$7*SIN(2*PI()*$C7672/365)</f>
        <v/>
      </c>
      <c r="N7672" s="7">
        <f>F7672-K7672</f>
        <v/>
      </c>
      <c r="O7672" s="7">
        <f>G7672-L7672</f>
        <v/>
      </c>
      <c r="P7672" s="7">
        <f>H7672-M7672</f>
        <v/>
      </c>
      <c r="Q7672" s="7">
        <f>IF($I7672=1,(N7672-MAR1!$B$11)/MAR1!$D$11,(N7672-MAR1!$C$11)/MAR1!$E$11)</f>
        <v/>
      </c>
      <c r="R7672" s="7">
        <f>IF($I7672=1,(O7672-MAR1!$B$12)/MAR1!$D$12,(O7672-MAR1!$C$12)/MAR1!$E$12)</f>
        <v/>
      </c>
      <c r="S7672" s="7">
        <f>IF($I7672=1,(P7672-MAR1!$B$13)/MAR1!$D$13,(P7672-MAR1!$C$13)/MAR1!$E$13)</f>
        <v/>
      </c>
    </row>
    <row r="7673">
      <c r="A7673" s="5" t="n">
        <v>7672</v>
      </c>
      <c r="B7673" s="5" t="n">
        <v>22</v>
      </c>
      <c r="C7673" s="5" t="n">
        <v>7</v>
      </c>
      <c r="D7673" s="5" t="n">
        <v>1</v>
      </c>
      <c r="E7673" s="5" t="n">
        <v>0</v>
      </c>
      <c r="F7673" s="5" t="n">
        <v>27.3</v>
      </c>
      <c r="G7673" s="5" t="n">
        <v>10.6</v>
      </c>
      <c r="H7673" s="5" t="n">
        <v>15.49</v>
      </c>
      <c r="I7673" s="6">
        <f>IF(E7673&gt;=Markov!$B$3,1,0)</f>
        <v/>
      </c>
      <c r="J7673" s="6">
        <f>I7672</f>
        <v/>
      </c>
      <c r="K7673" s="7">
        <f>MAR1!$B$5+MAR1!$C$5*COS(2*PI()*$C7673/365)+MAR1!$D$5*SIN(2*PI()*$C7673/365)</f>
        <v/>
      </c>
      <c r="L7673" s="7">
        <f>MAR1!$B$6+MAR1!$C$6*COS(2*PI()*$C7673/365)+MAR1!$D$6*SIN(2*PI()*$C7673/365)</f>
        <v/>
      </c>
      <c r="M7673" s="7">
        <f>MAR1!$B$7+MAR1!$C$7*COS(2*PI()*$C7673/365)+MAR1!$D$7*SIN(2*PI()*$C7673/365)</f>
        <v/>
      </c>
      <c r="N7673" s="7">
        <f>F7673-K7673</f>
        <v/>
      </c>
      <c r="O7673" s="7">
        <f>G7673-L7673</f>
        <v/>
      </c>
      <c r="P7673" s="7">
        <f>H7673-M7673</f>
        <v/>
      </c>
      <c r="Q7673" s="7">
        <f>IF($I7673=1,(N7673-MAR1!$B$11)/MAR1!$D$11,(N7673-MAR1!$C$11)/MAR1!$E$11)</f>
        <v/>
      </c>
      <c r="R7673" s="7">
        <f>IF($I7673=1,(O7673-MAR1!$B$12)/MAR1!$D$12,(O7673-MAR1!$C$12)/MAR1!$E$12)</f>
        <v/>
      </c>
      <c r="S7673" s="7">
        <f>IF($I7673=1,(P7673-MAR1!$B$13)/MAR1!$D$13,(P7673-MAR1!$C$13)/MAR1!$E$13)</f>
        <v/>
      </c>
    </row>
    <row r="7674">
      <c r="A7674" s="5" t="n">
        <v>7673</v>
      </c>
      <c r="B7674" s="5" t="n">
        <v>22</v>
      </c>
      <c r="C7674" s="5" t="n">
        <v>8</v>
      </c>
      <c r="D7674" s="5" t="n">
        <v>1</v>
      </c>
      <c r="E7674" s="5" t="n">
        <v>0</v>
      </c>
      <c r="F7674" s="5" t="n">
        <v>31.6</v>
      </c>
      <c r="G7674" s="5" t="n">
        <v>14.6</v>
      </c>
      <c r="H7674" s="5" t="n">
        <v>21.13</v>
      </c>
      <c r="I7674" s="6">
        <f>IF(E7674&gt;=Markov!$B$3,1,0)</f>
        <v/>
      </c>
      <c r="J7674" s="6">
        <f>I7673</f>
        <v/>
      </c>
      <c r="K7674" s="7">
        <f>MAR1!$B$5+MAR1!$C$5*COS(2*PI()*$C7674/365)+MAR1!$D$5*SIN(2*PI()*$C7674/365)</f>
        <v/>
      </c>
      <c r="L7674" s="7">
        <f>MAR1!$B$6+MAR1!$C$6*COS(2*PI()*$C7674/365)+MAR1!$D$6*SIN(2*PI()*$C7674/365)</f>
        <v/>
      </c>
      <c r="M7674" s="7">
        <f>MAR1!$B$7+MAR1!$C$7*COS(2*PI()*$C7674/365)+MAR1!$D$7*SIN(2*PI()*$C7674/365)</f>
        <v/>
      </c>
      <c r="N7674" s="7">
        <f>F7674-K7674</f>
        <v/>
      </c>
      <c r="O7674" s="7">
        <f>G7674-L7674</f>
        <v/>
      </c>
      <c r="P7674" s="7">
        <f>H7674-M7674</f>
        <v/>
      </c>
      <c r="Q7674" s="7">
        <f>IF($I7674=1,(N7674-MAR1!$B$11)/MAR1!$D$11,(N7674-MAR1!$C$11)/MAR1!$E$11)</f>
        <v/>
      </c>
      <c r="R7674" s="7">
        <f>IF($I7674=1,(O7674-MAR1!$B$12)/MAR1!$D$12,(O7674-MAR1!$C$12)/MAR1!$E$12)</f>
        <v/>
      </c>
      <c r="S7674" s="7">
        <f>IF($I7674=1,(P7674-MAR1!$B$13)/MAR1!$D$13,(P7674-MAR1!$C$13)/MAR1!$E$13)</f>
        <v/>
      </c>
    </row>
    <row r="7675">
      <c r="A7675" s="5" t="n">
        <v>7674</v>
      </c>
      <c r="B7675" s="5" t="n">
        <v>22</v>
      </c>
      <c r="C7675" s="5" t="n">
        <v>9</v>
      </c>
      <c r="D7675" s="5" t="n">
        <v>1</v>
      </c>
      <c r="E7675" s="5" t="n">
        <v>0</v>
      </c>
      <c r="F7675" s="5" t="n">
        <v>30.8</v>
      </c>
      <c r="G7675" s="5" t="n">
        <v>15.5</v>
      </c>
      <c r="H7675" s="5" t="n">
        <v>22.85</v>
      </c>
      <c r="I7675" s="6">
        <f>IF(E7675&gt;=Markov!$B$3,1,0)</f>
        <v/>
      </c>
      <c r="J7675" s="6">
        <f>I7674</f>
        <v/>
      </c>
      <c r="K7675" s="7">
        <f>MAR1!$B$5+MAR1!$C$5*COS(2*PI()*$C7675/365)+MAR1!$D$5*SIN(2*PI()*$C7675/365)</f>
        <v/>
      </c>
      <c r="L7675" s="7">
        <f>MAR1!$B$6+MAR1!$C$6*COS(2*PI()*$C7675/365)+MAR1!$D$6*SIN(2*PI()*$C7675/365)</f>
        <v/>
      </c>
      <c r="M7675" s="7">
        <f>MAR1!$B$7+MAR1!$C$7*COS(2*PI()*$C7675/365)+MAR1!$D$7*SIN(2*PI()*$C7675/365)</f>
        <v/>
      </c>
      <c r="N7675" s="7">
        <f>F7675-K7675</f>
        <v/>
      </c>
      <c r="O7675" s="7">
        <f>G7675-L7675</f>
        <v/>
      </c>
      <c r="P7675" s="7">
        <f>H7675-M7675</f>
        <v/>
      </c>
      <c r="Q7675" s="7">
        <f>IF($I7675=1,(N7675-MAR1!$B$11)/MAR1!$D$11,(N7675-MAR1!$C$11)/MAR1!$E$11)</f>
        <v/>
      </c>
      <c r="R7675" s="7">
        <f>IF($I7675=1,(O7675-MAR1!$B$12)/MAR1!$D$12,(O7675-MAR1!$C$12)/MAR1!$E$12)</f>
        <v/>
      </c>
      <c r="S7675" s="7">
        <f>IF($I7675=1,(P7675-MAR1!$B$13)/MAR1!$D$13,(P7675-MAR1!$C$13)/MAR1!$E$13)</f>
        <v/>
      </c>
    </row>
    <row r="7676">
      <c r="A7676" s="5" t="n">
        <v>7675</v>
      </c>
      <c r="B7676" s="5" t="n">
        <v>22</v>
      </c>
      <c r="C7676" s="5" t="n">
        <v>10</v>
      </c>
      <c r="D7676" s="5" t="n">
        <v>1</v>
      </c>
      <c r="E7676" s="5" t="n">
        <v>0</v>
      </c>
      <c r="F7676" s="5" t="n">
        <v>31.9</v>
      </c>
      <c r="G7676" s="5" t="n">
        <v>17.5</v>
      </c>
      <c r="H7676" s="5" t="n">
        <v>16.88</v>
      </c>
      <c r="I7676" s="6">
        <f>IF(E7676&gt;=Markov!$B$3,1,0)</f>
        <v/>
      </c>
      <c r="J7676" s="6">
        <f>I7675</f>
        <v/>
      </c>
      <c r="K7676" s="7">
        <f>MAR1!$B$5+MAR1!$C$5*COS(2*PI()*$C7676/365)+MAR1!$D$5*SIN(2*PI()*$C7676/365)</f>
        <v/>
      </c>
      <c r="L7676" s="7">
        <f>MAR1!$B$6+MAR1!$C$6*COS(2*PI()*$C7676/365)+MAR1!$D$6*SIN(2*PI()*$C7676/365)</f>
        <v/>
      </c>
      <c r="M7676" s="7">
        <f>MAR1!$B$7+MAR1!$C$7*COS(2*PI()*$C7676/365)+MAR1!$D$7*SIN(2*PI()*$C7676/365)</f>
        <v/>
      </c>
      <c r="N7676" s="7">
        <f>F7676-K7676</f>
        <v/>
      </c>
      <c r="O7676" s="7">
        <f>G7676-L7676</f>
        <v/>
      </c>
      <c r="P7676" s="7">
        <f>H7676-M7676</f>
        <v/>
      </c>
      <c r="Q7676" s="7">
        <f>IF($I7676=1,(N7676-MAR1!$B$11)/MAR1!$D$11,(N7676-MAR1!$C$11)/MAR1!$E$11)</f>
        <v/>
      </c>
      <c r="R7676" s="7">
        <f>IF($I7676=1,(O7676-MAR1!$B$12)/MAR1!$D$12,(O7676-MAR1!$C$12)/MAR1!$E$12)</f>
        <v/>
      </c>
      <c r="S7676" s="7">
        <f>IF($I7676=1,(P7676-MAR1!$B$13)/MAR1!$D$13,(P7676-MAR1!$C$13)/MAR1!$E$13)</f>
        <v/>
      </c>
    </row>
    <row r="7677">
      <c r="A7677" s="5" t="n">
        <v>7676</v>
      </c>
      <c r="B7677" s="5" t="n">
        <v>22</v>
      </c>
      <c r="C7677" s="5" t="n">
        <v>11</v>
      </c>
      <c r="D7677" s="5" t="n">
        <v>1</v>
      </c>
      <c r="E7677" s="5" t="n">
        <v>0</v>
      </c>
      <c r="F7677" s="5" t="n">
        <v>33.5</v>
      </c>
      <c r="G7677" s="5" t="n">
        <v>16.6</v>
      </c>
      <c r="H7677" s="5" t="n">
        <v>18.59</v>
      </c>
      <c r="I7677" s="6">
        <f>IF(E7677&gt;=Markov!$B$3,1,0)</f>
        <v/>
      </c>
      <c r="J7677" s="6">
        <f>I7676</f>
        <v/>
      </c>
      <c r="K7677" s="7">
        <f>MAR1!$B$5+MAR1!$C$5*COS(2*PI()*$C7677/365)+MAR1!$D$5*SIN(2*PI()*$C7677/365)</f>
        <v/>
      </c>
      <c r="L7677" s="7">
        <f>MAR1!$B$6+MAR1!$C$6*COS(2*PI()*$C7677/365)+MAR1!$D$6*SIN(2*PI()*$C7677/365)</f>
        <v/>
      </c>
      <c r="M7677" s="7">
        <f>MAR1!$B$7+MAR1!$C$7*COS(2*PI()*$C7677/365)+MAR1!$D$7*SIN(2*PI()*$C7677/365)</f>
        <v/>
      </c>
      <c r="N7677" s="7">
        <f>F7677-K7677</f>
        <v/>
      </c>
      <c r="O7677" s="7">
        <f>G7677-L7677</f>
        <v/>
      </c>
      <c r="P7677" s="7">
        <f>H7677-M7677</f>
        <v/>
      </c>
      <c r="Q7677" s="7">
        <f>IF($I7677=1,(N7677-MAR1!$B$11)/MAR1!$D$11,(N7677-MAR1!$C$11)/MAR1!$E$11)</f>
        <v/>
      </c>
      <c r="R7677" s="7">
        <f>IF($I7677=1,(O7677-MAR1!$B$12)/MAR1!$D$12,(O7677-MAR1!$C$12)/MAR1!$E$12)</f>
        <v/>
      </c>
      <c r="S7677" s="7">
        <f>IF($I7677=1,(P7677-MAR1!$B$13)/MAR1!$D$13,(P7677-MAR1!$C$13)/MAR1!$E$13)</f>
        <v/>
      </c>
    </row>
    <row r="7678">
      <c r="A7678" s="5" t="n">
        <v>7677</v>
      </c>
      <c r="B7678" s="5" t="n">
        <v>22</v>
      </c>
      <c r="C7678" s="5" t="n">
        <v>12</v>
      </c>
      <c r="D7678" s="5" t="n">
        <v>1</v>
      </c>
      <c r="E7678" s="5" t="n">
        <v>0</v>
      </c>
      <c r="F7678" s="5" t="n">
        <v>33.2</v>
      </c>
      <c r="G7678" s="5" t="n">
        <v>17.8</v>
      </c>
      <c r="H7678" s="5" t="n">
        <v>18.06</v>
      </c>
      <c r="I7678" s="6">
        <f>IF(E7678&gt;=Markov!$B$3,1,0)</f>
        <v/>
      </c>
      <c r="J7678" s="6">
        <f>I7677</f>
        <v/>
      </c>
      <c r="K7678" s="7">
        <f>MAR1!$B$5+MAR1!$C$5*COS(2*PI()*$C7678/365)+MAR1!$D$5*SIN(2*PI()*$C7678/365)</f>
        <v/>
      </c>
      <c r="L7678" s="7">
        <f>MAR1!$B$6+MAR1!$C$6*COS(2*PI()*$C7678/365)+MAR1!$D$6*SIN(2*PI()*$C7678/365)</f>
        <v/>
      </c>
      <c r="M7678" s="7">
        <f>MAR1!$B$7+MAR1!$C$7*COS(2*PI()*$C7678/365)+MAR1!$D$7*SIN(2*PI()*$C7678/365)</f>
        <v/>
      </c>
      <c r="N7678" s="7">
        <f>F7678-K7678</f>
        <v/>
      </c>
      <c r="O7678" s="7">
        <f>G7678-L7678</f>
        <v/>
      </c>
      <c r="P7678" s="7">
        <f>H7678-M7678</f>
        <v/>
      </c>
      <c r="Q7678" s="7">
        <f>IF($I7678=1,(N7678-MAR1!$B$11)/MAR1!$D$11,(N7678-MAR1!$C$11)/MAR1!$E$11)</f>
        <v/>
      </c>
      <c r="R7678" s="7">
        <f>IF($I7678=1,(O7678-MAR1!$B$12)/MAR1!$D$12,(O7678-MAR1!$C$12)/MAR1!$E$12)</f>
        <v/>
      </c>
      <c r="S7678" s="7">
        <f>IF($I7678=1,(P7678-MAR1!$B$13)/MAR1!$D$13,(P7678-MAR1!$C$13)/MAR1!$E$13)</f>
        <v/>
      </c>
    </row>
    <row r="7679">
      <c r="A7679" s="5" t="n">
        <v>7678</v>
      </c>
      <c r="B7679" s="5" t="n">
        <v>22</v>
      </c>
      <c r="C7679" s="5" t="n">
        <v>13</v>
      </c>
      <c r="D7679" s="5" t="n">
        <v>1</v>
      </c>
      <c r="E7679" s="5" t="n">
        <v>0</v>
      </c>
      <c r="F7679" s="5" t="n">
        <v>34.3</v>
      </c>
      <c r="G7679" s="5" t="n">
        <v>17.9</v>
      </c>
      <c r="H7679" s="5" t="n">
        <v>17.98</v>
      </c>
      <c r="I7679" s="6">
        <f>IF(E7679&gt;=Markov!$B$3,1,0)</f>
        <v/>
      </c>
      <c r="J7679" s="6">
        <f>I7678</f>
        <v/>
      </c>
      <c r="K7679" s="7">
        <f>MAR1!$B$5+MAR1!$C$5*COS(2*PI()*$C7679/365)+MAR1!$D$5*SIN(2*PI()*$C7679/365)</f>
        <v/>
      </c>
      <c r="L7679" s="7">
        <f>MAR1!$B$6+MAR1!$C$6*COS(2*PI()*$C7679/365)+MAR1!$D$6*SIN(2*PI()*$C7679/365)</f>
        <v/>
      </c>
      <c r="M7679" s="7">
        <f>MAR1!$B$7+MAR1!$C$7*COS(2*PI()*$C7679/365)+MAR1!$D$7*SIN(2*PI()*$C7679/365)</f>
        <v/>
      </c>
      <c r="N7679" s="7">
        <f>F7679-K7679</f>
        <v/>
      </c>
      <c r="O7679" s="7">
        <f>G7679-L7679</f>
        <v/>
      </c>
      <c r="P7679" s="7">
        <f>H7679-M7679</f>
        <v/>
      </c>
      <c r="Q7679" s="7">
        <f>IF($I7679=1,(N7679-MAR1!$B$11)/MAR1!$D$11,(N7679-MAR1!$C$11)/MAR1!$E$11)</f>
        <v/>
      </c>
      <c r="R7679" s="7">
        <f>IF($I7679=1,(O7679-MAR1!$B$12)/MAR1!$D$12,(O7679-MAR1!$C$12)/MAR1!$E$12)</f>
        <v/>
      </c>
      <c r="S7679" s="7">
        <f>IF($I7679=1,(P7679-MAR1!$B$13)/MAR1!$D$13,(P7679-MAR1!$C$13)/MAR1!$E$13)</f>
        <v/>
      </c>
    </row>
    <row r="7680">
      <c r="A7680" s="5" t="n">
        <v>7679</v>
      </c>
      <c r="B7680" s="5" t="n">
        <v>22</v>
      </c>
      <c r="C7680" s="5" t="n">
        <v>14</v>
      </c>
      <c r="D7680" s="5" t="n">
        <v>1</v>
      </c>
      <c r="E7680" s="5" t="n">
        <v>0</v>
      </c>
      <c r="F7680" s="5" t="n">
        <v>33.6</v>
      </c>
      <c r="G7680" s="5" t="n">
        <v>15.4</v>
      </c>
      <c r="H7680" s="5" t="n">
        <v>22.03</v>
      </c>
      <c r="I7680" s="6">
        <f>IF(E7680&gt;=Markov!$B$3,1,0)</f>
        <v/>
      </c>
      <c r="J7680" s="6">
        <f>I7679</f>
        <v/>
      </c>
      <c r="K7680" s="7">
        <f>MAR1!$B$5+MAR1!$C$5*COS(2*PI()*$C7680/365)+MAR1!$D$5*SIN(2*PI()*$C7680/365)</f>
        <v/>
      </c>
      <c r="L7680" s="7">
        <f>MAR1!$B$6+MAR1!$C$6*COS(2*PI()*$C7680/365)+MAR1!$D$6*SIN(2*PI()*$C7680/365)</f>
        <v/>
      </c>
      <c r="M7680" s="7">
        <f>MAR1!$B$7+MAR1!$C$7*COS(2*PI()*$C7680/365)+MAR1!$D$7*SIN(2*PI()*$C7680/365)</f>
        <v/>
      </c>
      <c r="N7680" s="7">
        <f>F7680-K7680</f>
        <v/>
      </c>
      <c r="O7680" s="7">
        <f>G7680-L7680</f>
        <v/>
      </c>
      <c r="P7680" s="7">
        <f>H7680-M7680</f>
        <v/>
      </c>
      <c r="Q7680" s="7">
        <f>IF($I7680=1,(N7680-MAR1!$B$11)/MAR1!$D$11,(N7680-MAR1!$C$11)/MAR1!$E$11)</f>
        <v/>
      </c>
      <c r="R7680" s="7">
        <f>IF($I7680=1,(O7680-MAR1!$B$12)/MAR1!$D$12,(O7680-MAR1!$C$12)/MAR1!$E$12)</f>
        <v/>
      </c>
      <c r="S7680" s="7">
        <f>IF($I7680=1,(P7680-MAR1!$B$13)/MAR1!$D$13,(P7680-MAR1!$C$13)/MAR1!$E$13)</f>
        <v/>
      </c>
    </row>
    <row r="7681">
      <c r="A7681" s="5" t="n">
        <v>7680</v>
      </c>
      <c r="B7681" s="5" t="n">
        <v>22</v>
      </c>
      <c r="C7681" s="5" t="n">
        <v>15</v>
      </c>
      <c r="D7681" s="5" t="n">
        <v>1</v>
      </c>
      <c r="E7681" s="5" t="n">
        <v>0</v>
      </c>
      <c r="F7681" s="5" t="n">
        <v>33.4</v>
      </c>
      <c r="G7681" s="5" t="n">
        <v>16</v>
      </c>
      <c r="H7681" s="5" t="n">
        <v>23.37</v>
      </c>
      <c r="I7681" s="6">
        <f>IF(E7681&gt;=Markov!$B$3,1,0)</f>
        <v/>
      </c>
      <c r="J7681" s="6">
        <f>I7680</f>
        <v/>
      </c>
      <c r="K7681" s="7">
        <f>MAR1!$B$5+MAR1!$C$5*COS(2*PI()*$C7681/365)+MAR1!$D$5*SIN(2*PI()*$C7681/365)</f>
        <v/>
      </c>
      <c r="L7681" s="7">
        <f>MAR1!$B$6+MAR1!$C$6*COS(2*PI()*$C7681/365)+MAR1!$D$6*SIN(2*PI()*$C7681/365)</f>
        <v/>
      </c>
      <c r="M7681" s="7">
        <f>MAR1!$B$7+MAR1!$C$7*COS(2*PI()*$C7681/365)+MAR1!$D$7*SIN(2*PI()*$C7681/365)</f>
        <v/>
      </c>
      <c r="N7681" s="7">
        <f>F7681-K7681</f>
        <v/>
      </c>
      <c r="O7681" s="7">
        <f>G7681-L7681</f>
        <v/>
      </c>
      <c r="P7681" s="7">
        <f>H7681-M7681</f>
        <v/>
      </c>
      <c r="Q7681" s="7">
        <f>IF($I7681=1,(N7681-MAR1!$B$11)/MAR1!$D$11,(N7681-MAR1!$C$11)/MAR1!$E$11)</f>
        <v/>
      </c>
      <c r="R7681" s="7">
        <f>IF($I7681=1,(O7681-MAR1!$B$12)/MAR1!$D$12,(O7681-MAR1!$C$12)/MAR1!$E$12)</f>
        <v/>
      </c>
      <c r="S7681" s="7">
        <f>IF($I7681=1,(P7681-MAR1!$B$13)/MAR1!$D$13,(P7681-MAR1!$C$13)/MAR1!$E$13)</f>
        <v/>
      </c>
    </row>
    <row r="7682">
      <c r="A7682" s="5" t="n">
        <v>7681</v>
      </c>
      <c r="B7682" s="5" t="n">
        <v>22</v>
      </c>
      <c r="C7682" s="5" t="n">
        <v>16</v>
      </c>
      <c r="D7682" s="5" t="n">
        <v>1</v>
      </c>
      <c r="E7682" s="5" t="n">
        <v>0</v>
      </c>
      <c r="F7682" s="5" t="n">
        <v>32.2</v>
      </c>
      <c r="G7682" s="5" t="n">
        <v>14.8</v>
      </c>
      <c r="H7682" s="5" t="n">
        <v>21.87</v>
      </c>
      <c r="I7682" s="6">
        <f>IF(E7682&gt;=Markov!$B$3,1,0)</f>
        <v/>
      </c>
      <c r="J7682" s="6">
        <f>I7681</f>
        <v/>
      </c>
      <c r="K7682" s="7">
        <f>MAR1!$B$5+MAR1!$C$5*COS(2*PI()*$C7682/365)+MAR1!$D$5*SIN(2*PI()*$C7682/365)</f>
        <v/>
      </c>
      <c r="L7682" s="7">
        <f>MAR1!$B$6+MAR1!$C$6*COS(2*PI()*$C7682/365)+MAR1!$D$6*SIN(2*PI()*$C7682/365)</f>
        <v/>
      </c>
      <c r="M7682" s="7">
        <f>MAR1!$B$7+MAR1!$C$7*COS(2*PI()*$C7682/365)+MAR1!$D$7*SIN(2*PI()*$C7682/365)</f>
        <v/>
      </c>
      <c r="N7682" s="7">
        <f>F7682-K7682</f>
        <v/>
      </c>
      <c r="O7682" s="7">
        <f>G7682-L7682</f>
        <v/>
      </c>
      <c r="P7682" s="7">
        <f>H7682-M7682</f>
        <v/>
      </c>
      <c r="Q7682" s="7">
        <f>IF($I7682=1,(N7682-MAR1!$B$11)/MAR1!$D$11,(N7682-MAR1!$C$11)/MAR1!$E$11)</f>
        <v/>
      </c>
      <c r="R7682" s="7">
        <f>IF($I7682=1,(O7682-MAR1!$B$12)/MAR1!$D$12,(O7682-MAR1!$C$12)/MAR1!$E$12)</f>
        <v/>
      </c>
      <c r="S7682" s="7">
        <f>IF($I7682=1,(P7682-MAR1!$B$13)/MAR1!$D$13,(P7682-MAR1!$C$13)/MAR1!$E$13)</f>
        <v/>
      </c>
    </row>
    <row r="7683">
      <c r="A7683" s="5" t="n">
        <v>7682</v>
      </c>
      <c r="B7683" s="5" t="n">
        <v>22</v>
      </c>
      <c r="C7683" s="5" t="n">
        <v>17</v>
      </c>
      <c r="D7683" s="5" t="n">
        <v>1</v>
      </c>
      <c r="E7683" s="5" t="n">
        <v>0</v>
      </c>
      <c r="F7683" s="5" t="n">
        <v>33.4</v>
      </c>
      <c r="G7683" s="5" t="n">
        <v>14.9</v>
      </c>
      <c r="H7683" s="5" t="n">
        <v>16.74</v>
      </c>
      <c r="I7683" s="6">
        <f>IF(E7683&gt;=Markov!$B$3,1,0)</f>
        <v/>
      </c>
      <c r="J7683" s="6">
        <f>I7682</f>
        <v/>
      </c>
      <c r="K7683" s="7">
        <f>MAR1!$B$5+MAR1!$C$5*COS(2*PI()*$C7683/365)+MAR1!$D$5*SIN(2*PI()*$C7683/365)</f>
        <v/>
      </c>
      <c r="L7683" s="7">
        <f>MAR1!$B$6+MAR1!$C$6*COS(2*PI()*$C7683/365)+MAR1!$D$6*SIN(2*PI()*$C7683/365)</f>
        <v/>
      </c>
      <c r="M7683" s="7">
        <f>MAR1!$B$7+MAR1!$C$7*COS(2*PI()*$C7683/365)+MAR1!$D$7*SIN(2*PI()*$C7683/365)</f>
        <v/>
      </c>
      <c r="N7683" s="7">
        <f>F7683-K7683</f>
        <v/>
      </c>
      <c r="O7683" s="7">
        <f>G7683-L7683</f>
        <v/>
      </c>
      <c r="P7683" s="7">
        <f>H7683-M7683</f>
        <v/>
      </c>
      <c r="Q7683" s="7">
        <f>IF($I7683=1,(N7683-MAR1!$B$11)/MAR1!$D$11,(N7683-MAR1!$C$11)/MAR1!$E$11)</f>
        <v/>
      </c>
      <c r="R7683" s="7">
        <f>IF($I7683=1,(O7683-MAR1!$B$12)/MAR1!$D$12,(O7683-MAR1!$C$12)/MAR1!$E$12)</f>
        <v/>
      </c>
      <c r="S7683" s="7">
        <f>IF($I7683=1,(P7683-MAR1!$B$13)/MAR1!$D$13,(P7683-MAR1!$C$13)/MAR1!$E$13)</f>
        <v/>
      </c>
    </row>
    <row r="7684">
      <c r="A7684" s="5" t="n">
        <v>7683</v>
      </c>
      <c r="B7684" s="5" t="n">
        <v>22</v>
      </c>
      <c r="C7684" s="5" t="n">
        <v>18</v>
      </c>
      <c r="D7684" s="5" t="n">
        <v>1</v>
      </c>
      <c r="E7684" s="5" t="n">
        <v>0</v>
      </c>
      <c r="F7684" s="5" t="n">
        <v>33</v>
      </c>
      <c r="G7684" s="5" t="n">
        <v>13.4</v>
      </c>
      <c r="H7684" s="5" t="n">
        <v>23.21</v>
      </c>
      <c r="I7684" s="6">
        <f>IF(E7684&gt;=Markov!$B$3,1,0)</f>
        <v/>
      </c>
      <c r="J7684" s="6">
        <f>I7683</f>
        <v/>
      </c>
      <c r="K7684" s="7">
        <f>MAR1!$B$5+MAR1!$C$5*COS(2*PI()*$C7684/365)+MAR1!$D$5*SIN(2*PI()*$C7684/365)</f>
        <v/>
      </c>
      <c r="L7684" s="7">
        <f>MAR1!$B$6+MAR1!$C$6*COS(2*PI()*$C7684/365)+MAR1!$D$6*SIN(2*PI()*$C7684/365)</f>
        <v/>
      </c>
      <c r="M7684" s="7">
        <f>MAR1!$B$7+MAR1!$C$7*COS(2*PI()*$C7684/365)+MAR1!$D$7*SIN(2*PI()*$C7684/365)</f>
        <v/>
      </c>
      <c r="N7684" s="7">
        <f>F7684-K7684</f>
        <v/>
      </c>
      <c r="O7684" s="7">
        <f>G7684-L7684</f>
        <v/>
      </c>
      <c r="P7684" s="7">
        <f>H7684-M7684</f>
        <v/>
      </c>
      <c r="Q7684" s="7">
        <f>IF($I7684=1,(N7684-MAR1!$B$11)/MAR1!$D$11,(N7684-MAR1!$C$11)/MAR1!$E$11)</f>
        <v/>
      </c>
      <c r="R7684" s="7">
        <f>IF($I7684=1,(O7684-MAR1!$B$12)/MAR1!$D$12,(O7684-MAR1!$C$12)/MAR1!$E$12)</f>
        <v/>
      </c>
      <c r="S7684" s="7">
        <f>IF($I7684=1,(P7684-MAR1!$B$13)/MAR1!$D$13,(P7684-MAR1!$C$13)/MAR1!$E$13)</f>
        <v/>
      </c>
    </row>
    <row r="7685">
      <c r="A7685" s="5" t="n">
        <v>7684</v>
      </c>
      <c r="B7685" s="5" t="n">
        <v>22</v>
      </c>
      <c r="C7685" s="5" t="n">
        <v>19</v>
      </c>
      <c r="D7685" s="5" t="n">
        <v>1</v>
      </c>
      <c r="E7685" s="5" t="n">
        <v>0</v>
      </c>
      <c r="F7685" s="5" t="n">
        <v>31</v>
      </c>
      <c r="G7685" s="5" t="n">
        <v>13.8</v>
      </c>
      <c r="H7685" s="5" t="n">
        <v>18.89</v>
      </c>
      <c r="I7685" s="6">
        <f>IF(E7685&gt;=Markov!$B$3,1,0)</f>
        <v/>
      </c>
      <c r="J7685" s="6">
        <f>I7684</f>
        <v/>
      </c>
      <c r="K7685" s="7">
        <f>MAR1!$B$5+MAR1!$C$5*COS(2*PI()*$C7685/365)+MAR1!$D$5*SIN(2*PI()*$C7685/365)</f>
        <v/>
      </c>
      <c r="L7685" s="7">
        <f>MAR1!$B$6+MAR1!$C$6*COS(2*PI()*$C7685/365)+MAR1!$D$6*SIN(2*PI()*$C7685/365)</f>
        <v/>
      </c>
      <c r="M7685" s="7">
        <f>MAR1!$B$7+MAR1!$C$7*COS(2*PI()*$C7685/365)+MAR1!$D$7*SIN(2*PI()*$C7685/365)</f>
        <v/>
      </c>
      <c r="N7685" s="7">
        <f>F7685-K7685</f>
        <v/>
      </c>
      <c r="O7685" s="7">
        <f>G7685-L7685</f>
        <v/>
      </c>
      <c r="P7685" s="7">
        <f>H7685-M7685</f>
        <v/>
      </c>
      <c r="Q7685" s="7">
        <f>IF($I7685=1,(N7685-MAR1!$B$11)/MAR1!$D$11,(N7685-MAR1!$C$11)/MAR1!$E$11)</f>
        <v/>
      </c>
      <c r="R7685" s="7">
        <f>IF($I7685=1,(O7685-MAR1!$B$12)/MAR1!$D$12,(O7685-MAR1!$C$12)/MAR1!$E$12)</f>
        <v/>
      </c>
      <c r="S7685" s="7">
        <f>IF($I7685=1,(P7685-MAR1!$B$13)/MAR1!$D$13,(P7685-MAR1!$C$13)/MAR1!$E$13)</f>
        <v/>
      </c>
    </row>
    <row r="7686">
      <c r="A7686" s="5" t="n">
        <v>7685</v>
      </c>
      <c r="B7686" s="5" t="n">
        <v>22</v>
      </c>
      <c r="C7686" s="5" t="n">
        <v>20</v>
      </c>
      <c r="D7686" s="5" t="n">
        <v>1</v>
      </c>
      <c r="E7686" s="5" t="n">
        <v>0</v>
      </c>
      <c r="F7686" s="5" t="n">
        <v>30.4</v>
      </c>
      <c r="G7686" s="5" t="n">
        <v>13.8</v>
      </c>
      <c r="H7686" s="5" t="n">
        <v>16.81</v>
      </c>
      <c r="I7686" s="6">
        <f>IF(E7686&gt;=Markov!$B$3,1,0)</f>
        <v/>
      </c>
      <c r="J7686" s="6">
        <f>I7685</f>
        <v/>
      </c>
      <c r="K7686" s="7">
        <f>MAR1!$B$5+MAR1!$C$5*COS(2*PI()*$C7686/365)+MAR1!$D$5*SIN(2*PI()*$C7686/365)</f>
        <v/>
      </c>
      <c r="L7686" s="7">
        <f>MAR1!$B$6+MAR1!$C$6*COS(2*PI()*$C7686/365)+MAR1!$D$6*SIN(2*PI()*$C7686/365)</f>
        <v/>
      </c>
      <c r="M7686" s="7">
        <f>MAR1!$B$7+MAR1!$C$7*COS(2*PI()*$C7686/365)+MAR1!$D$7*SIN(2*PI()*$C7686/365)</f>
        <v/>
      </c>
      <c r="N7686" s="7">
        <f>F7686-K7686</f>
        <v/>
      </c>
      <c r="O7686" s="7">
        <f>G7686-L7686</f>
        <v/>
      </c>
      <c r="P7686" s="7">
        <f>H7686-M7686</f>
        <v/>
      </c>
      <c r="Q7686" s="7">
        <f>IF($I7686=1,(N7686-MAR1!$B$11)/MAR1!$D$11,(N7686-MAR1!$C$11)/MAR1!$E$11)</f>
        <v/>
      </c>
      <c r="R7686" s="7">
        <f>IF($I7686=1,(O7686-MAR1!$B$12)/MAR1!$D$12,(O7686-MAR1!$C$12)/MAR1!$E$12)</f>
        <v/>
      </c>
      <c r="S7686" s="7">
        <f>IF($I7686=1,(P7686-MAR1!$B$13)/MAR1!$D$13,(P7686-MAR1!$C$13)/MAR1!$E$13)</f>
        <v/>
      </c>
    </row>
    <row r="7687">
      <c r="A7687" s="5" t="n">
        <v>7686</v>
      </c>
      <c r="B7687" s="5" t="n">
        <v>22</v>
      </c>
      <c r="C7687" s="5" t="n">
        <v>21</v>
      </c>
      <c r="D7687" s="5" t="n">
        <v>1</v>
      </c>
      <c r="E7687" s="5" t="n">
        <v>0</v>
      </c>
      <c r="F7687" s="5" t="n">
        <v>30.1</v>
      </c>
      <c r="G7687" s="5" t="n">
        <v>13.8</v>
      </c>
      <c r="H7687" s="5" t="n">
        <v>21.93</v>
      </c>
      <c r="I7687" s="6">
        <f>IF(E7687&gt;=Markov!$B$3,1,0)</f>
        <v/>
      </c>
      <c r="J7687" s="6">
        <f>I7686</f>
        <v/>
      </c>
      <c r="K7687" s="7">
        <f>MAR1!$B$5+MAR1!$C$5*COS(2*PI()*$C7687/365)+MAR1!$D$5*SIN(2*PI()*$C7687/365)</f>
        <v/>
      </c>
      <c r="L7687" s="7">
        <f>MAR1!$B$6+MAR1!$C$6*COS(2*PI()*$C7687/365)+MAR1!$D$6*SIN(2*PI()*$C7687/365)</f>
        <v/>
      </c>
      <c r="M7687" s="7">
        <f>MAR1!$B$7+MAR1!$C$7*COS(2*PI()*$C7687/365)+MAR1!$D$7*SIN(2*PI()*$C7687/365)</f>
        <v/>
      </c>
      <c r="N7687" s="7">
        <f>F7687-K7687</f>
        <v/>
      </c>
      <c r="O7687" s="7">
        <f>G7687-L7687</f>
        <v/>
      </c>
      <c r="P7687" s="7">
        <f>H7687-M7687</f>
        <v/>
      </c>
      <c r="Q7687" s="7">
        <f>IF($I7687=1,(N7687-MAR1!$B$11)/MAR1!$D$11,(N7687-MAR1!$C$11)/MAR1!$E$11)</f>
        <v/>
      </c>
      <c r="R7687" s="7">
        <f>IF($I7687=1,(O7687-MAR1!$B$12)/MAR1!$D$12,(O7687-MAR1!$C$12)/MAR1!$E$12)</f>
        <v/>
      </c>
      <c r="S7687" s="7">
        <f>IF($I7687=1,(P7687-MAR1!$B$13)/MAR1!$D$13,(P7687-MAR1!$C$13)/MAR1!$E$13)</f>
        <v/>
      </c>
    </row>
    <row r="7688">
      <c r="A7688" s="5" t="n">
        <v>7687</v>
      </c>
      <c r="B7688" s="5" t="n">
        <v>22</v>
      </c>
      <c r="C7688" s="5" t="n">
        <v>22</v>
      </c>
      <c r="D7688" s="5" t="n">
        <v>1</v>
      </c>
      <c r="E7688" s="5" t="n">
        <v>0</v>
      </c>
      <c r="F7688" s="5" t="n">
        <v>32.3</v>
      </c>
      <c r="G7688" s="5" t="n">
        <v>15.4</v>
      </c>
      <c r="H7688" s="5" t="n">
        <v>16.97</v>
      </c>
      <c r="I7688" s="6">
        <f>IF(E7688&gt;=Markov!$B$3,1,0)</f>
        <v/>
      </c>
      <c r="J7688" s="6">
        <f>I7687</f>
        <v/>
      </c>
      <c r="K7688" s="7">
        <f>MAR1!$B$5+MAR1!$C$5*COS(2*PI()*$C7688/365)+MAR1!$D$5*SIN(2*PI()*$C7688/365)</f>
        <v/>
      </c>
      <c r="L7688" s="7">
        <f>MAR1!$B$6+MAR1!$C$6*COS(2*PI()*$C7688/365)+MAR1!$D$6*SIN(2*PI()*$C7688/365)</f>
        <v/>
      </c>
      <c r="M7688" s="7">
        <f>MAR1!$B$7+MAR1!$C$7*COS(2*PI()*$C7688/365)+MAR1!$D$7*SIN(2*PI()*$C7688/365)</f>
        <v/>
      </c>
      <c r="N7688" s="7">
        <f>F7688-K7688</f>
        <v/>
      </c>
      <c r="O7688" s="7">
        <f>G7688-L7688</f>
        <v/>
      </c>
      <c r="P7688" s="7">
        <f>H7688-M7688</f>
        <v/>
      </c>
      <c r="Q7688" s="7">
        <f>IF($I7688=1,(N7688-MAR1!$B$11)/MAR1!$D$11,(N7688-MAR1!$C$11)/MAR1!$E$11)</f>
        <v/>
      </c>
      <c r="R7688" s="7">
        <f>IF($I7688=1,(O7688-MAR1!$B$12)/MAR1!$D$12,(O7688-MAR1!$C$12)/MAR1!$E$12)</f>
        <v/>
      </c>
      <c r="S7688" s="7">
        <f>IF($I7688=1,(P7688-MAR1!$B$13)/MAR1!$D$13,(P7688-MAR1!$C$13)/MAR1!$E$13)</f>
        <v/>
      </c>
    </row>
    <row r="7689">
      <c r="A7689" s="5" t="n">
        <v>7688</v>
      </c>
      <c r="B7689" s="5" t="n">
        <v>22</v>
      </c>
      <c r="C7689" s="5" t="n">
        <v>23</v>
      </c>
      <c r="D7689" s="5" t="n">
        <v>1</v>
      </c>
      <c r="E7689" s="5" t="n">
        <v>0</v>
      </c>
      <c r="F7689" s="5" t="n">
        <v>31.8</v>
      </c>
      <c r="G7689" s="5" t="n">
        <v>16.6</v>
      </c>
      <c r="H7689" s="5" t="n">
        <v>11.11</v>
      </c>
      <c r="I7689" s="6">
        <f>IF(E7689&gt;=Markov!$B$3,1,0)</f>
        <v/>
      </c>
      <c r="J7689" s="6">
        <f>I7688</f>
        <v/>
      </c>
      <c r="K7689" s="7">
        <f>MAR1!$B$5+MAR1!$C$5*COS(2*PI()*$C7689/365)+MAR1!$D$5*SIN(2*PI()*$C7689/365)</f>
        <v/>
      </c>
      <c r="L7689" s="7">
        <f>MAR1!$B$6+MAR1!$C$6*COS(2*PI()*$C7689/365)+MAR1!$D$6*SIN(2*PI()*$C7689/365)</f>
        <v/>
      </c>
      <c r="M7689" s="7">
        <f>MAR1!$B$7+MAR1!$C$7*COS(2*PI()*$C7689/365)+MAR1!$D$7*SIN(2*PI()*$C7689/365)</f>
        <v/>
      </c>
      <c r="N7689" s="7">
        <f>F7689-K7689</f>
        <v/>
      </c>
      <c r="O7689" s="7">
        <f>G7689-L7689</f>
        <v/>
      </c>
      <c r="P7689" s="7">
        <f>H7689-M7689</f>
        <v/>
      </c>
      <c r="Q7689" s="7">
        <f>IF($I7689=1,(N7689-MAR1!$B$11)/MAR1!$D$11,(N7689-MAR1!$C$11)/MAR1!$E$11)</f>
        <v/>
      </c>
      <c r="R7689" s="7">
        <f>IF($I7689=1,(O7689-MAR1!$B$12)/MAR1!$D$12,(O7689-MAR1!$C$12)/MAR1!$E$12)</f>
        <v/>
      </c>
      <c r="S7689" s="7">
        <f>IF($I7689=1,(P7689-MAR1!$B$13)/MAR1!$D$13,(P7689-MAR1!$C$13)/MAR1!$E$13)</f>
        <v/>
      </c>
    </row>
    <row r="7690">
      <c r="A7690" s="5" t="n">
        <v>7689</v>
      </c>
      <c r="B7690" s="5" t="n">
        <v>22</v>
      </c>
      <c r="C7690" s="5" t="n">
        <v>24</v>
      </c>
      <c r="D7690" s="5" t="n">
        <v>1</v>
      </c>
      <c r="E7690" s="5" t="n">
        <v>0</v>
      </c>
      <c r="F7690" s="5" t="n">
        <v>32.4</v>
      </c>
      <c r="G7690" s="5" t="n">
        <v>15.2</v>
      </c>
      <c r="H7690" s="5" t="n">
        <v>18.27</v>
      </c>
      <c r="I7690" s="6">
        <f>IF(E7690&gt;=Markov!$B$3,1,0)</f>
        <v/>
      </c>
      <c r="J7690" s="6">
        <f>I7689</f>
        <v/>
      </c>
      <c r="K7690" s="7">
        <f>MAR1!$B$5+MAR1!$C$5*COS(2*PI()*$C7690/365)+MAR1!$D$5*SIN(2*PI()*$C7690/365)</f>
        <v/>
      </c>
      <c r="L7690" s="7">
        <f>MAR1!$B$6+MAR1!$C$6*COS(2*PI()*$C7690/365)+MAR1!$D$6*SIN(2*PI()*$C7690/365)</f>
        <v/>
      </c>
      <c r="M7690" s="7">
        <f>MAR1!$B$7+MAR1!$C$7*COS(2*PI()*$C7690/365)+MAR1!$D$7*SIN(2*PI()*$C7690/365)</f>
        <v/>
      </c>
      <c r="N7690" s="7">
        <f>F7690-K7690</f>
        <v/>
      </c>
      <c r="O7690" s="7">
        <f>G7690-L7690</f>
        <v/>
      </c>
      <c r="P7690" s="7">
        <f>H7690-M7690</f>
        <v/>
      </c>
      <c r="Q7690" s="7">
        <f>IF($I7690=1,(N7690-MAR1!$B$11)/MAR1!$D$11,(N7690-MAR1!$C$11)/MAR1!$E$11)</f>
        <v/>
      </c>
      <c r="R7690" s="7">
        <f>IF($I7690=1,(O7690-MAR1!$B$12)/MAR1!$D$12,(O7690-MAR1!$C$12)/MAR1!$E$12)</f>
        <v/>
      </c>
      <c r="S7690" s="7">
        <f>IF($I7690=1,(P7690-MAR1!$B$13)/MAR1!$D$13,(P7690-MAR1!$C$13)/MAR1!$E$13)</f>
        <v/>
      </c>
    </row>
    <row r="7691">
      <c r="A7691" s="5" t="n">
        <v>7690</v>
      </c>
      <c r="B7691" s="5" t="n">
        <v>22</v>
      </c>
      <c r="C7691" s="5" t="n">
        <v>25</v>
      </c>
      <c r="D7691" s="5" t="n">
        <v>1</v>
      </c>
      <c r="E7691" s="5" t="n">
        <v>0</v>
      </c>
      <c r="F7691" s="5" t="n">
        <v>35.5</v>
      </c>
      <c r="G7691" s="5" t="n">
        <v>17.3</v>
      </c>
      <c r="H7691" s="5" t="n">
        <v>22.78</v>
      </c>
      <c r="I7691" s="6">
        <f>IF(E7691&gt;=Markov!$B$3,1,0)</f>
        <v/>
      </c>
      <c r="J7691" s="6">
        <f>I7690</f>
        <v/>
      </c>
      <c r="K7691" s="7">
        <f>MAR1!$B$5+MAR1!$C$5*COS(2*PI()*$C7691/365)+MAR1!$D$5*SIN(2*PI()*$C7691/365)</f>
        <v/>
      </c>
      <c r="L7691" s="7">
        <f>MAR1!$B$6+MAR1!$C$6*COS(2*PI()*$C7691/365)+MAR1!$D$6*SIN(2*PI()*$C7691/365)</f>
        <v/>
      </c>
      <c r="M7691" s="7">
        <f>MAR1!$B$7+MAR1!$C$7*COS(2*PI()*$C7691/365)+MAR1!$D$7*SIN(2*PI()*$C7691/365)</f>
        <v/>
      </c>
      <c r="N7691" s="7">
        <f>F7691-K7691</f>
        <v/>
      </c>
      <c r="O7691" s="7">
        <f>G7691-L7691</f>
        <v/>
      </c>
      <c r="P7691" s="7">
        <f>H7691-M7691</f>
        <v/>
      </c>
      <c r="Q7691" s="7">
        <f>IF($I7691=1,(N7691-MAR1!$B$11)/MAR1!$D$11,(N7691-MAR1!$C$11)/MAR1!$E$11)</f>
        <v/>
      </c>
      <c r="R7691" s="7">
        <f>IF($I7691=1,(O7691-MAR1!$B$12)/MAR1!$D$12,(O7691-MAR1!$C$12)/MAR1!$E$12)</f>
        <v/>
      </c>
      <c r="S7691" s="7">
        <f>IF($I7691=1,(P7691-MAR1!$B$13)/MAR1!$D$13,(P7691-MAR1!$C$13)/MAR1!$E$13)</f>
        <v/>
      </c>
    </row>
    <row r="7692">
      <c r="A7692" s="5" t="n">
        <v>7691</v>
      </c>
      <c r="B7692" s="5" t="n">
        <v>22</v>
      </c>
      <c r="C7692" s="5" t="n">
        <v>26</v>
      </c>
      <c r="D7692" s="5" t="n">
        <v>1</v>
      </c>
      <c r="E7692" s="5" t="n">
        <v>0</v>
      </c>
      <c r="F7692" s="5" t="n">
        <v>38.2</v>
      </c>
      <c r="G7692" s="5" t="n">
        <v>17.2</v>
      </c>
      <c r="H7692" s="5" t="n">
        <v>21.01</v>
      </c>
      <c r="I7692" s="6">
        <f>IF(E7692&gt;=Markov!$B$3,1,0)</f>
        <v/>
      </c>
      <c r="J7692" s="6">
        <f>I7691</f>
        <v/>
      </c>
      <c r="K7692" s="7">
        <f>MAR1!$B$5+MAR1!$C$5*COS(2*PI()*$C7692/365)+MAR1!$D$5*SIN(2*PI()*$C7692/365)</f>
        <v/>
      </c>
      <c r="L7692" s="7">
        <f>MAR1!$B$6+MAR1!$C$6*COS(2*PI()*$C7692/365)+MAR1!$D$6*SIN(2*PI()*$C7692/365)</f>
        <v/>
      </c>
      <c r="M7692" s="7">
        <f>MAR1!$B$7+MAR1!$C$7*COS(2*PI()*$C7692/365)+MAR1!$D$7*SIN(2*PI()*$C7692/365)</f>
        <v/>
      </c>
      <c r="N7692" s="7">
        <f>F7692-K7692</f>
        <v/>
      </c>
      <c r="O7692" s="7">
        <f>G7692-L7692</f>
        <v/>
      </c>
      <c r="P7692" s="7">
        <f>H7692-M7692</f>
        <v/>
      </c>
      <c r="Q7692" s="7">
        <f>IF($I7692=1,(N7692-MAR1!$B$11)/MAR1!$D$11,(N7692-MAR1!$C$11)/MAR1!$E$11)</f>
        <v/>
      </c>
      <c r="R7692" s="7">
        <f>IF($I7692=1,(O7692-MAR1!$B$12)/MAR1!$D$12,(O7692-MAR1!$C$12)/MAR1!$E$12)</f>
        <v/>
      </c>
      <c r="S7692" s="7">
        <f>IF($I7692=1,(P7692-MAR1!$B$13)/MAR1!$D$13,(P7692-MAR1!$C$13)/MAR1!$E$13)</f>
        <v/>
      </c>
    </row>
    <row r="7693">
      <c r="A7693" s="5" t="n">
        <v>7692</v>
      </c>
      <c r="B7693" s="5" t="n">
        <v>22</v>
      </c>
      <c r="C7693" s="5" t="n">
        <v>27</v>
      </c>
      <c r="D7693" s="5" t="n">
        <v>1</v>
      </c>
      <c r="E7693" s="5" t="n">
        <v>0</v>
      </c>
      <c r="F7693" s="5" t="n">
        <v>34.4</v>
      </c>
      <c r="G7693" s="5" t="n">
        <v>16.6</v>
      </c>
      <c r="H7693" s="5" t="n">
        <v>15.78</v>
      </c>
      <c r="I7693" s="6">
        <f>IF(E7693&gt;=Markov!$B$3,1,0)</f>
        <v/>
      </c>
      <c r="J7693" s="6">
        <f>I7692</f>
        <v/>
      </c>
      <c r="K7693" s="7">
        <f>MAR1!$B$5+MAR1!$C$5*COS(2*PI()*$C7693/365)+MAR1!$D$5*SIN(2*PI()*$C7693/365)</f>
        <v/>
      </c>
      <c r="L7693" s="7">
        <f>MAR1!$B$6+MAR1!$C$6*COS(2*PI()*$C7693/365)+MAR1!$D$6*SIN(2*PI()*$C7693/365)</f>
        <v/>
      </c>
      <c r="M7693" s="7">
        <f>MAR1!$B$7+MAR1!$C$7*COS(2*PI()*$C7693/365)+MAR1!$D$7*SIN(2*PI()*$C7693/365)</f>
        <v/>
      </c>
      <c r="N7693" s="7">
        <f>F7693-K7693</f>
        <v/>
      </c>
      <c r="O7693" s="7">
        <f>G7693-L7693</f>
        <v/>
      </c>
      <c r="P7693" s="7">
        <f>H7693-M7693</f>
        <v/>
      </c>
      <c r="Q7693" s="7">
        <f>IF($I7693=1,(N7693-MAR1!$B$11)/MAR1!$D$11,(N7693-MAR1!$C$11)/MAR1!$E$11)</f>
        <v/>
      </c>
      <c r="R7693" s="7">
        <f>IF($I7693=1,(O7693-MAR1!$B$12)/MAR1!$D$12,(O7693-MAR1!$C$12)/MAR1!$E$12)</f>
        <v/>
      </c>
      <c r="S7693" s="7">
        <f>IF($I7693=1,(P7693-MAR1!$B$13)/MAR1!$D$13,(P7693-MAR1!$C$13)/MAR1!$E$13)</f>
        <v/>
      </c>
    </row>
    <row r="7694">
      <c r="A7694" s="5" t="n">
        <v>7693</v>
      </c>
      <c r="B7694" s="5" t="n">
        <v>22</v>
      </c>
      <c r="C7694" s="5" t="n">
        <v>28</v>
      </c>
      <c r="D7694" s="5" t="n">
        <v>1</v>
      </c>
      <c r="E7694" s="5" t="n">
        <v>0</v>
      </c>
      <c r="F7694" s="5" t="n">
        <v>34.6</v>
      </c>
      <c r="G7694" s="5" t="n">
        <v>17.6</v>
      </c>
      <c r="H7694" s="5" t="n">
        <v>18.13</v>
      </c>
      <c r="I7694" s="6">
        <f>IF(E7694&gt;=Markov!$B$3,1,0)</f>
        <v/>
      </c>
      <c r="J7694" s="6">
        <f>I7693</f>
        <v/>
      </c>
      <c r="K7694" s="7">
        <f>MAR1!$B$5+MAR1!$C$5*COS(2*PI()*$C7694/365)+MAR1!$D$5*SIN(2*PI()*$C7694/365)</f>
        <v/>
      </c>
      <c r="L7694" s="7">
        <f>MAR1!$B$6+MAR1!$C$6*COS(2*PI()*$C7694/365)+MAR1!$D$6*SIN(2*PI()*$C7694/365)</f>
        <v/>
      </c>
      <c r="M7694" s="7">
        <f>MAR1!$B$7+MAR1!$C$7*COS(2*PI()*$C7694/365)+MAR1!$D$7*SIN(2*PI()*$C7694/365)</f>
        <v/>
      </c>
      <c r="N7694" s="7">
        <f>F7694-K7694</f>
        <v/>
      </c>
      <c r="O7694" s="7">
        <f>G7694-L7694</f>
        <v/>
      </c>
      <c r="P7694" s="7">
        <f>H7694-M7694</f>
        <v/>
      </c>
      <c r="Q7694" s="7">
        <f>IF($I7694=1,(N7694-MAR1!$B$11)/MAR1!$D$11,(N7694-MAR1!$C$11)/MAR1!$E$11)</f>
        <v/>
      </c>
      <c r="R7694" s="7">
        <f>IF($I7694=1,(O7694-MAR1!$B$12)/MAR1!$D$12,(O7694-MAR1!$C$12)/MAR1!$E$12)</f>
        <v/>
      </c>
      <c r="S7694" s="7">
        <f>IF($I7694=1,(P7694-MAR1!$B$13)/MAR1!$D$13,(P7694-MAR1!$C$13)/MAR1!$E$13)</f>
        <v/>
      </c>
    </row>
    <row r="7695">
      <c r="A7695" s="5" t="n">
        <v>7694</v>
      </c>
      <c r="B7695" s="5" t="n">
        <v>22</v>
      </c>
      <c r="C7695" s="5" t="n">
        <v>29</v>
      </c>
      <c r="D7695" s="5" t="n">
        <v>1</v>
      </c>
      <c r="E7695" s="5" t="n">
        <v>0</v>
      </c>
      <c r="F7695" s="5" t="n">
        <v>35.8</v>
      </c>
      <c r="G7695" s="5" t="n">
        <v>19.9</v>
      </c>
      <c r="H7695" s="5" t="n">
        <v>20.65</v>
      </c>
      <c r="I7695" s="6">
        <f>IF(E7695&gt;=Markov!$B$3,1,0)</f>
        <v/>
      </c>
      <c r="J7695" s="6">
        <f>I7694</f>
        <v/>
      </c>
      <c r="K7695" s="7">
        <f>MAR1!$B$5+MAR1!$C$5*COS(2*PI()*$C7695/365)+MAR1!$D$5*SIN(2*PI()*$C7695/365)</f>
        <v/>
      </c>
      <c r="L7695" s="7">
        <f>MAR1!$B$6+MAR1!$C$6*COS(2*PI()*$C7695/365)+MAR1!$D$6*SIN(2*PI()*$C7695/365)</f>
        <v/>
      </c>
      <c r="M7695" s="7">
        <f>MAR1!$B$7+MAR1!$C$7*COS(2*PI()*$C7695/365)+MAR1!$D$7*SIN(2*PI()*$C7695/365)</f>
        <v/>
      </c>
      <c r="N7695" s="7">
        <f>F7695-K7695</f>
        <v/>
      </c>
      <c r="O7695" s="7">
        <f>G7695-L7695</f>
        <v/>
      </c>
      <c r="P7695" s="7">
        <f>H7695-M7695</f>
        <v/>
      </c>
      <c r="Q7695" s="7">
        <f>IF($I7695=1,(N7695-MAR1!$B$11)/MAR1!$D$11,(N7695-MAR1!$C$11)/MAR1!$E$11)</f>
        <v/>
      </c>
      <c r="R7695" s="7">
        <f>IF($I7695=1,(O7695-MAR1!$B$12)/MAR1!$D$12,(O7695-MAR1!$C$12)/MAR1!$E$12)</f>
        <v/>
      </c>
      <c r="S7695" s="7">
        <f>IF($I7695=1,(P7695-MAR1!$B$13)/MAR1!$D$13,(P7695-MAR1!$C$13)/MAR1!$E$13)</f>
        <v/>
      </c>
    </row>
    <row r="7696">
      <c r="A7696" s="5" t="n">
        <v>7695</v>
      </c>
      <c r="B7696" s="5" t="n">
        <v>22</v>
      </c>
      <c r="C7696" s="5" t="n">
        <v>30</v>
      </c>
      <c r="D7696" s="5" t="n">
        <v>1</v>
      </c>
      <c r="E7696" s="5" t="n">
        <v>0</v>
      </c>
      <c r="F7696" s="5" t="n">
        <v>37</v>
      </c>
      <c r="G7696" s="5" t="n">
        <v>18.5</v>
      </c>
      <c r="H7696" s="5" t="n">
        <v>20</v>
      </c>
      <c r="I7696" s="6">
        <f>IF(E7696&gt;=Markov!$B$3,1,0)</f>
        <v/>
      </c>
      <c r="J7696" s="6">
        <f>I7695</f>
        <v/>
      </c>
      <c r="K7696" s="7">
        <f>MAR1!$B$5+MAR1!$C$5*COS(2*PI()*$C7696/365)+MAR1!$D$5*SIN(2*PI()*$C7696/365)</f>
        <v/>
      </c>
      <c r="L7696" s="7">
        <f>MAR1!$B$6+MAR1!$C$6*COS(2*PI()*$C7696/365)+MAR1!$D$6*SIN(2*PI()*$C7696/365)</f>
        <v/>
      </c>
      <c r="M7696" s="7">
        <f>MAR1!$B$7+MAR1!$C$7*COS(2*PI()*$C7696/365)+MAR1!$D$7*SIN(2*PI()*$C7696/365)</f>
        <v/>
      </c>
      <c r="N7696" s="7">
        <f>F7696-K7696</f>
        <v/>
      </c>
      <c r="O7696" s="7">
        <f>G7696-L7696</f>
        <v/>
      </c>
      <c r="P7696" s="7">
        <f>H7696-M7696</f>
        <v/>
      </c>
      <c r="Q7696" s="7">
        <f>IF($I7696=1,(N7696-MAR1!$B$11)/MAR1!$D$11,(N7696-MAR1!$C$11)/MAR1!$E$11)</f>
        <v/>
      </c>
      <c r="R7696" s="7">
        <f>IF($I7696=1,(O7696-MAR1!$B$12)/MAR1!$D$12,(O7696-MAR1!$C$12)/MAR1!$E$12)</f>
        <v/>
      </c>
      <c r="S7696" s="7">
        <f>IF($I7696=1,(P7696-MAR1!$B$13)/MAR1!$D$13,(P7696-MAR1!$C$13)/MAR1!$E$13)</f>
        <v/>
      </c>
    </row>
    <row r="7697">
      <c r="A7697" s="5" t="n">
        <v>7696</v>
      </c>
      <c r="B7697" s="5" t="n">
        <v>22</v>
      </c>
      <c r="C7697" s="5" t="n">
        <v>31</v>
      </c>
      <c r="D7697" s="5" t="n">
        <v>1</v>
      </c>
      <c r="E7697" s="5" t="n">
        <v>0</v>
      </c>
      <c r="F7697" s="5" t="n">
        <v>37.6</v>
      </c>
      <c r="G7697" s="5" t="n">
        <v>17.6</v>
      </c>
      <c r="H7697" s="5" t="n">
        <v>13.55</v>
      </c>
      <c r="I7697" s="6">
        <f>IF(E7697&gt;=Markov!$B$3,1,0)</f>
        <v/>
      </c>
      <c r="J7697" s="6">
        <f>I7696</f>
        <v/>
      </c>
      <c r="K7697" s="7">
        <f>MAR1!$B$5+MAR1!$C$5*COS(2*PI()*$C7697/365)+MAR1!$D$5*SIN(2*PI()*$C7697/365)</f>
        <v/>
      </c>
      <c r="L7697" s="7">
        <f>MAR1!$B$6+MAR1!$C$6*COS(2*PI()*$C7697/365)+MAR1!$D$6*SIN(2*PI()*$C7697/365)</f>
        <v/>
      </c>
      <c r="M7697" s="7">
        <f>MAR1!$B$7+MAR1!$C$7*COS(2*PI()*$C7697/365)+MAR1!$D$7*SIN(2*PI()*$C7697/365)</f>
        <v/>
      </c>
      <c r="N7697" s="7">
        <f>F7697-K7697</f>
        <v/>
      </c>
      <c r="O7697" s="7">
        <f>G7697-L7697</f>
        <v/>
      </c>
      <c r="P7697" s="7">
        <f>H7697-M7697</f>
        <v/>
      </c>
      <c r="Q7697" s="7">
        <f>IF($I7697=1,(N7697-MAR1!$B$11)/MAR1!$D$11,(N7697-MAR1!$C$11)/MAR1!$E$11)</f>
        <v/>
      </c>
      <c r="R7697" s="7">
        <f>IF($I7697=1,(O7697-MAR1!$B$12)/MAR1!$D$12,(O7697-MAR1!$C$12)/MAR1!$E$12)</f>
        <v/>
      </c>
      <c r="S7697" s="7">
        <f>IF($I7697=1,(P7697-MAR1!$B$13)/MAR1!$D$13,(P7697-MAR1!$C$13)/MAR1!$E$13)</f>
        <v/>
      </c>
    </row>
    <row r="7698">
      <c r="A7698" s="5" t="n">
        <v>7697</v>
      </c>
      <c r="B7698" s="5" t="n">
        <v>22</v>
      </c>
      <c r="C7698" s="5" t="n">
        <v>32</v>
      </c>
      <c r="D7698" s="5" t="n">
        <v>2</v>
      </c>
      <c r="E7698" s="5" t="n">
        <v>0</v>
      </c>
      <c r="F7698" s="5" t="n">
        <v>35.1</v>
      </c>
      <c r="G7698" s="5" t="n">
        <v>15.3</v>
      </c>
      <c r="H7698" s="5" t="n">
        <v>20.44</v>
      </c>
      <c r="I7698" s="6">
        <f>IF(E7698&gt;=Markov!$B$3,1,0)</f>
        <v/>
      </c>
      <c r="J7698" s="6">
        <f>I7697</f>
        <v/>
      </c>
      <c r="K7698" s="7">
        <f>MAR1!$B$5+MAR1!$C$5*COS(2*PI()*$C7698/365)+MAR1!$D$5*SIN(2*PI()*$C7698/365)</f>
        <v/>
      </c>
      <c r="L7698" s="7">
        <f>MAR1!$B$6+MAR1!$C$6*COS(2*PI()*$C7698/365)+MAR1!$D$6*SIN(2*PI()*$C7698/365)</f>
        <v/>
      </c>
      <c r="M7698" s="7">
        <f>MAR1!$B$7+MAR1!$C$7*COS(2*PI()*$C7698/365)+MAR1!$D$7*SIN(2*PI()*$C7698/365)</f>
        <v/>
      </c>
      <c r="N7698" s="7">
        <f>F7698-K7698</f>
        <v/>
      </c>
      <c r="O7698" s="7">
        <f>G7698-L7698</f>
        <v/>
      </c>
      <c r="P7698" s="7">
        <f>H7698-M7698</f>
        <v/>
      </c>
      <c r="Q7698" s="7">
        <f>IF($I7698=1,(N7698-MAR1!$B$11)/MAR1!$D$11,(N7698-MAR1!$C$11)/MAR1!$E$11)</f>
        <v/>
      </c>
      <c r="R7698" s="7">
        <f>IF($I7698=1,(O7698-MAR1!$B$12)/MAR1!$D$12,(O7698-MAR1!$C$12)/MAR1!$E$12)</f>
        <v/>
      </c>
      <c r="S7698" s="7">
        <f>IF($I7698=1,(P7698-MAR1!$B$13)/MAR1!$D$13,(P7698-MAR1!$C$13)/MAR1!$E$13)</f>
        <v/>
      </c>
    </row>
    <row r="7699">
      <c r="A7699" s="5" t="n">
        <v>7698</v>
      </c>
      <c r="B7699" s="5" t="n">
        <v>22</v>
      </c>
      <c r="C7699" s="5" t="n">
        <v>33</v>
      </c>
      <c r="D7699" s="5" t="n">
        <v>2</v>
      </c>
      <c r="E7699" s="5" t="n">
        <v>1.3</v>
      </c>
      <c r="F7699" s="5" t="n">
        <v>32.3</v>
      </c>
      <c r="G7699" s="5" t="n">
        <v>15.9</v>
      </c>
      <c r="H7699" s="5" t="n">
        <v>13.17</v>
      </c>
      <c r="I7699" s="6">
        <f>IF(E7699&gt;=Markov!$B$3,1,0)</f>
        <v/>
      </c>
      <c r="J7699" s="6">
        <f>I7698</f>
        <v/>
      </c>
      <c r="K7699" s="7">
        <f>MAR1!$B$5+MAR1!$C$5*COS(2*PI()*$C7699/365)+MAR1!$D$5*SIN(2*PI()*$C7699/365)</f>
        <v/>
      </c>
      <c r="L7699" s="7">
        <f>MAR1!$B$6+MAR1!$C$6*COS(2*PI()*$C7699/365)+MAR1!$D$6*SIN(2*PI()*$C7699/365)</f>
        <v/>
      </c>
      <c r="M7699" s="7">
        <f>MAR1!$B$7+MAR1!$C$7*COS(2*PI()*$C7699/365)+MAR1!$D$7*SIN(2*PI()*$C7699/365)</f>
        <v/>
      </c>
      <c r="N7699" s="7">
        <f>F7699-K7699</f>
        <v/>
      </c>
      <c r="O7699" s="7">
        <f>G7699-L7699</f>
        <v/>
      </c>
      <c r="P7699" s="7">
        <f>H7699-M7699</f>
        <v/>
      </c>
      <c r="Q7699" s="7">
        <f>IF($I7699=1,(N7699-MAR1!$B$11)/MAR1!$D$11,(N7699-MAR1!$C$11)/MAR1!$E$11)</f>
        <v/>
      </c>
      <c r="R7699" s="7">
        <f>IF($I7699=1,(O7699-MAR1!$B$12)/MAR1!$D$12,(O7699-MAR1!$C$12)/MAR1!$E$12)</f>
        <v/>
      </c>
      <c r="S7699" s="7">
        <f>IF($I7699=1,(P7699-MAR1!$B$13)/MAR1!$D$13,(P7699-MAR1!$C$13)/MAR1!$E$13)</f>
        <v/>
      </c>
    </row>
    <row r="7700">
      <c r="A7700" s="5" t="n">
        <v>7699</v>
      </c>
      <c r="B7700" s="5" t="n">
        <v>22</v>
      </c>
      <c r="C7700" s="5" t="n">
        <v>34</v>
      </c>
      <c r="D7700" s="5" t="n">
        <v>2</v>
      </c>
      <c r="E7700" s="5" t="n">
        <v>0</v>
      </c>
      <c r="F7700" s="5" t="n">
        <v>35</v>
      </c>
      <c r="G7700" s="5" t="n">
        <v>18.7</v>
      </c>
      <c r="H7700" s="5" t="n">
        <v>20.61</v>
      </c>
      <c r="I7700" s="6">
        <f>IF(E7700&gt;=Markov!$B$3,1,0)</f>
        <v/>
      </c>
      <c r="J7700" s="6">
        <f>I7699</f>
        <v/>
      </c>
      <c r="K7700" s="7">
        <f>MAR1!$B$5+MAR1!$C$5*COS(2*PI()*$C7700/365)+MAR1!$D$5*SIN(2*PI()*$C7700/365)</f>
        <v/>
      </c>
      <c r="L7700" s="7">
        <f>MAR1!$B$6+MAR1!$C$6*COS(2*PI()*$C7700/365)+MAR1!$D$6*SIN(2*PI()*$C7700/365)</f>
        <v/>
      </c>
      <c r="M7700" s="7">
        <f>MAR1!$B$7+MAR1!$C$7*COS(2*PI()*$C7700/365)+MAR1!$D$7*SIN(2*PI()*$C7700/365)</f>
        <v/>
      </c>
      <c r="N7700" s="7">
        <f>F7700-K7700</f>
        <v/>
      </c>
      <c r="O7700" s="7">
        <f>G7700-L7700</f>
        <v/>
      </c>
      <c r="P7700" s="7">
        <f>H7700-M7700</f>
        <v/>
      </c>
      <c r="Q7700" s="7">
        <f>IF($I7700=1,(N7700-MAR1!$B$11)/MAR1!$D$11,(N7700-MAR1!$C$11)/MAR1!$E$11)</f>
        <v/>
      </c>
      <c r="R7700" s="7">
        <f>IF($I7700=1,(O7700-MAR1!$B$12)/MAR1!$D$12,(O7700-MAR1!$C$12)/MAR1!$E$12)</f>
        <v/>
      </c>
      <c r="S7700" s="7">
        <f>IF($I7700=1,(P7700-MAR1!$B$13)/MAR1!$D$13,(P7700-MAR1!$C$13)/MAR1!$E$13)</f>
        <v/>
      </c>
    </row>
    <row r="7701">
      <c r="A7701" s="5" t="n">
        <v>7700</v>
      </c>
      <c r="B7701" s="5" t="n">
        <v>22</v>
      </c>
      <c r="C7701" s="5" t="n">
        <v>35</v>
      </c>
      <c r="D7701" s="5" t="n">
        <v>2</v>
      </c>
      <c r="E7701" s="5" t="n">
        <v>0</v>
      </c>
      <c r="F7701" s="5" t="n">
        <v>36.6</v>
      </c>
      <c r="G7701" s="5" t="n">
        <v>19.3</v>
      </c>
      <c r="H7701" s="5" t="n">
        <v>23.31</v>
      </c>
      <c r="I7701" s="6">
        <f>IF(E7701&gt;=Markov!$B$3,1,0)</f>
        <v/>
      </c>
      <c r="J7701" s="6">
        <f>I7700</f>
        <v/>
      </c>
      <c r="K7701" s="7">
        <f>MAR1!$B$5+MAR1!$C$5*COS(2*PI()*$C7701/365)+MAR1!$D$5*SIN(2*PI()*$C7701/365)</f>
        <v/>
      </c>
      <c r="L7701" s="7">
        <f>MAR1!$B$6+MAR1!$C$6*COS(2*PI()*$C7701/365)+MAR1!$D$6*SIN(2*PI()*$C7701/365)</f>
        <v/>
      </c>
      <c r="M7701" s="7">
        <f>MAR1!$B$7+MAR1!$C$7*COS(2*PI()*$C7701/365)+MAR1!$D$7*SIN(2*PI()*$C7701/365)</f>
        <v/>
      </c>
      <c r="N7701" s="7">
        <f>F7701-K7701</f>
        <v/>
      </c>
      <c r="O7701" s="7">
        <f>G7701-L7701</f>
        <v/>
      </c>
      <c r="P7701" s="7">
        <f>H7701-M7701</f>
        <v/>
      </c>
      <c r="Q7701" s="7">
        <f>IF($I7701=1,(N7701-MAR1!$B$11)/MAR1!$D$11,(N7701-MAR1!$C$11)/MAR1!$E$11)</f>
        <v/>
      </c>
      <c r="R7701" s="7">
        <f>IF($I7701=1,(O7701-MAR1!$B$12)/MAR1!$D$12,(O7701-MAR1!$C$12)/MAR1!$E$12)</f>
        <v/>
      </c>
      <c r="S7701" s="7">
        <f>IF($I7701=1,(P7701-MAR1!$B$13)/MAR1!$D$13,(P7701-MAR1!$C$13)/MAR1!$E$13)</f>
        <v/>
      </c>
    </row>
    <row r="7702">
      <c r="A7702" s="5" t="n">
        <v>7701</v>
      </c>
      <c r="B7702" s="5" t="n">
        <v>22</v>
      </c>
      <c r="C7702" s="5" t="n">
        <v>36</v>
      </c>
      <c r="D7702" s="5" t="n">
        <v>2</v>
      </c>
      <c r="E7702" s="5" t="n">
        <v>0</v>
      </c>
      <c r="F7702" s="5" t="n">
        <v>34.7</v>
      </c>
      <c r="G7702" s="5" t="n">
        <v>17.7</v>
      </c>
      <c r="H7702" s="5" t="n">
        <v>15.94</v>
      </c>
      <c r="I7702" s="6">
        <f>IF(E7702&gt;=Markov!$B$3,1,0)</f>
        <v/>
      </c>
      <c r="J7702" s="6">
        <f>I7701</f>
        <v/>
      </c>
      <c r="K7702" s="7">
        <f>MAR1!$B$5+MAR1!$C$5*COS(2*PI()*$C7702/365)+MAR1!$D$5*SIN(2*PI()*$C7702/365)</f>
        <v/>
      </c>
      <c r="L7702" s="7">
        <f>MAR1!$B$6+MAR1!$C$6*COS(2*PI()*$C7702/365)+MAR1!$D$6*SIN(2*PI()*$C7702/365)</f>
        <v/>
      </c>
      <c r="M7702" s="7">
        <f>MAR1!$B$7+MAR1!$C$7*COS(2*PI()*$C7702/365)+MAR1!$D$7*SIN(2*PI()*$C7702/365)</f>
        <v/>
      </c>
      <c r="N7702" s="7">
        <f>F7702-K7702</f>
        <v/>
      </c>
      <c r="O7702" s="7">
        <f>G7702-L7702</f>
        <v/>
      </c>
      <c r="P7702" s="7">
        <f>H7702-M7702</f>
        <v/>
      </c>
      <c r="Q7702" s="7">
        <f>IF($I7702=1,(N7702-MAR1!$B$11)/MAR1!$D$11,(N7702-MAR1!$C$11)/MAR1!$E$11)</f>
        <v/>
      </c>
      <c r="R7702" s="7">
        <f>IF($I7702=1,(O7702-MAR1!$B$12)/MAR1!$D$12,(O7702-MAR1!$C$12)/MAR1!$E$12)</f>
        <v/>
      </c>
      <c r="S7702" s="7">
        <f>IF($I7702=1,(P7702-MAR1!$B$13)/MAR1!$D$13,(P7702-MAR1!$C$13)/MAR1!$E$13)</f>
        <v/>
      </c>
    </row>
    <row r="7703">
      <c r="A7703" s="5" t="n">
        <v>7702</v>
      </c>
      <c r="B7703" s="5" t="n">
        <v>22</v>
      </c>
      <c r="C7703" s="5" t="n">
        <v>37</v>
      </c>
      <c r="D7703" s="5" t="n">
        <v>2</v>
      </c>
      <c r="E7703" s="5" t="n">
        <v>0</v>
      </c>
      <c r="F7703" s="5" t="n">
        <v>33</v>
      </c>
      <c r="G7703" s="5" t="n">
        <v>17.5</v>
      </c>
      <c r="H7703" s="5" t="n">
        <v>16</v>
      </c>
      <c r="I7703" s="6">
        <f>IF(E7703&gt;=Markov!$B$3,1,0)</f>
        <v/>
      </c>
      <c r="J7703" s="6">
        <f>I7702</f>
        <v/>
      </c>
      <c r="K7703" s="7">
        <f>MAR1!$B$5+MAR1!$C$5*COS(2*PI()*$C7703/365)+MAR1!$D$5*SIN(2*PI()*$C7703/365)</f>
        <v/>
      </c>
      <c r="L7703" s="7">
        <f>MAR1!$B$6+MAR1!$C$6*COS(2*PI()*$C7703/365)+MAR1!$D$6*SIN(2*PI()*$C7703/365)</f>
        <v/>
      </c>
      <c r="M7703" s="7">
        <f>MAR1!$B$7+MAR1!$C$7*COS(2*PI()*$C7703/365)+MAR1!$D$7*SIN(2*PI()*$C7703/365)</f>
        <v/>
      </c>
      <c r="N7703" s="7">
        <f>F7703-K7703</f>
        <v/>
      </c>
      <c r="O7703" s="7">
        <f>G7703-L7703</f>
        <v/>
      </c>
      <c r="P7703" s="7">
        <f>H7703-M7703</f>
        <v/>
      </c>
      <c r="Q7703" s="7">
        <f>IF($I7703=1,(N7703-MAR1!$B$11)/MAR1!$D$11,(N7703-MAR1!$C$11)/MAR1!$E$11)</f>
        <v/>
      </c>
      <c r="R7703" s="7">
        <f>IF($I7703=1,(O7703-MAR1!$B$12)/MAR1!$D$12,(O7703-MAR1!$C$12)/MAR1!$E$12)</f>
        <v/>
      </c>
      <c r="S7703" s="7">
        <f>IF($I7703=1,(P7703-MAR1!$B$13)/MAR1!$D$13,(P7703-MAR1!$C$13)/MAR1!$E$13)</f>
        <v/>
      </c>
    </row>
    <row r="7704">
      <c r="A7704" s="5" t="n">
        <v>7703</v>
      </c>
      <c r="B7704" s="5" t="n">
        <v>22</v>
      </c>
      <c r="C7704" s="5" t="n">
        <v>38</v>
      </c>
      <c r="D7704" s="5" t="n">
        <v>2</v>
      </c>
      <c r="E7704" s="5" t="n">
        <v>0</v>
      </c>
      <c r="F7704" s="5" t="n">
        <v>33.9</v>
      </c>
      <c r="G7704" s="5" t="n">
        <v>15.4</v>
      </c>
      <c r="H7704" s="5" t="n">
        <v>22.1</v>
      </c>
      <c r="I7704" s="6">
        <f>IF(E7704&gt;=Markov!$B$3,1,0)</f>
        <v/>
      </c>
      <c r="J7704" s="6">
        <f>I7703</f>
        <v/>
      </c>
      <c r="K7704" s="7">
        <f>MAR1!$B$5+MAR1!$C$5*COS(2*PI()*$C7704/365)+MAR1!$D$5*SIN(2*PI()*$C7704/365)</f>
        <v/>
      </c>
      <c r="L7704" s="7">
        <f>MAR1!$B$6+MAR1!$C$6*COS(2*PI()*$C7704/365)+MAR1!$D$6*SIN(2*PI()*$C7704/365)</f>
        <v/>
      </c>
      <c r="M7704" s="7">
        <f>MAR1!$B$7+MAR1!$C$7*COS(2*PI()*$C7704/365)+MAR1!$D$7*SIN(2*PI()*$C7704/365)</f>
        <v/>
      </c>
      <c r="N7704" s="7">
        <f>F7704-K7704</f>
        <v/>
      </c>
      <c r="O7704" s="7">
        <f>G7704-L7704</f>
        <v/>
      </c>
      <c r="P7704" s="7">
        <f>H7704-M7704</f>
        <v/>
      </c>
      <c r="Q7704" s="7">
        <f>IF($I7704=1,(N7704-MAR1!$B$11)/MAR1!$D$11,(N7704-MAR1!$C$11)/MAR1!$E$11)</f>
        <v/>
      </c>
      <c r="R7704" s="7">
        <f>IF($I7704=1,(O7704-MAR1!$B$12)/MAR1!$D$12,(O7704-MAR1!$C$12)/MAR1!$E$12)</f>
        <v/>
      </c>
      <c r="S7704" s="7">
        <f>IF($I7704=1,(P7704-MAR1!$B$13)/MAR1!$D$13,(P7704-MAR1!$C$13)/MAR1!$E$13)</f>
        <v/>
      </c>
    </row>
    <row r="7705">
      <c r="A7705" s="5" t="n">
        <v>7704</v>
      </c>
      <c r="B7705" s="5" t="n">
        <v>22</v>
      </c>
      <c r="C7705" s="5" t="n">
        <v>39</v>
      </c>
      <c r="D7705" s="5" t="n">
        <v>2</v>
      </c>
      <c r="E7705" s="5" t="n">
        <v>0</v>
      </c>
      <c r="F7705" s="5" t="n">
        <v>36.2</v>
      </c>
      <c r="G7705" s="5" t="n">
        <v>16.8</v>
      </c>
      <c r="H7705" s="5" t="n">
        <v>18.38</v>
      </c>
      <c r="I7705" s="6">
        <f>IF(E7705&gt;=Markov!$B$3,1,0)</f>
        <v/>
      </c>
      <c r="J7705" s="6">
        <f>I7704</f>
        <v/>
      </c>
      <c r="K7705" s="7">
        <f>MAR1!$B$5+MAR1!$C$5*COS(2*PI()*$C7705/365)+MAR1!$D$5*SIN(2*PI()*$C7705/365)</f>
        <v/>
      </c>
      <c r="L7705" s="7">
        <f>MAR1!$B$6+MAR1!$C$6*COS(2*PI()*$C7705/365)+MAR1!$D$6*SIN(2*PI()*$C7705/365)</f>
        <v/>
      </c>
      <c r="M7705" s="7">
        <f>MAR1!$B$7+MAR1!$C$7*COS(2*PI()*$C7705/365)+MAR1!$D$7*SIN(2*PI()*$C7705/365)</f>
        <v/>
      </c>
      <c r="N7705" s="7">
        <f>F7705-K7705</f>
        <v/>
      </c>
      <c r="O7705" s="7">
        <f>G7705-L7705</f>
        <v/>
      </c>
      <c r="P7705" s="7">
        <f>H7705-M7705</f>
        <v/>
      </c>
      <c r="Q7705" s="7">
        <f>IF($I7705=1,(N7705-MAR1!$B$11)/MAR1!$D$11,(N7705-MAR1!$C$11)/MAR1!$E$11)</f>
        <v/>
      </c>
      <c r="R7705" s="7">
        <f>IF($I7705=1,(O7705-MAR1!$B$12)/MAR1!$D$12,(O7705-MAR1!$C$12)/MAR1!$E$12)</f>
        <v/>
      </c>
      <c r="S7705" s="7">
        <f>IF($I7705=1,(P7705-MAR1!$B$13)/MAR1!$D$13,(P7705-MAR1!$C$13)/MAR1!$E$13)</f>
        <v/>
      </c>
    </row>
    <row r="7706">
      <c r="A7706" s="5" t="n">
        <v>7705</v>
      </c>
      <c r="B7706" s="5" t="n">
        <v>22</v>
      </c>
      <c r="C7706" s="5" t="n">
        <v>40</v>
      </c>
      <c r="D7706" s="5" t="n">
        <v>2</v>
      </c>
      <c r="E7706" s="5" t="n">
        <v>0</v>
      </c>
      <c r="F7706" s="5" t="n">
        <v>35.6</v>
      </c>
      <c r="G7706" s="5" t="n">
        <v>16.5</v>
      </c>
      <c r="H7706" s="5" t="n">
        <v>19.23</v>
      </c>
      <c r="I7706" s="6">
        <f>IF(E7706&gt;=Markov!$B$3,1,0)</f>
        <v/>
      </c>
      <c r="J7706" s="6">
        <f>I7705</f>
        <v/>
      </c>
      <c r="K7706" s="7">
        <f>MAR1!$B$5+MAR1!$C$5*COS(2*PI()*$C7706/365)+MAR1!$D$5*SIN(2*PI()*$C7706/365)</f>
        <v/>
      </c>
      <c r="L7706" s="7">
        <f>MAR1!$B$6+MAR1!$C$6*COS(2*PI()*$C7706/365)+MAR1!$D$6*SIN(2*PI()*$C7706/365)</f>
        <v/>
      </c>
      <c r="M7706" s="7">
        <f>MAR1!$B$7+MAR1!$C$7*COS(2*PI()*$C7706/365)+MAR1!$D$7*SIN(2*PI()*$C7706/365)</f>
        <v/>
      </c>
      <c r="N7706" s="7">
        <f>F7706-K7706</f>
        <v/>
      </c>
      <c r="O7706" s="7">
        <f>G7706-L7706</f>
        <v/>
      </c>
      <c r="P7706" s="7">
        <f>H7706-M7706</f>
        <v/>
      </c>
      <c r="Q7706" s="7">
        <f>IF($I7706=1,(N7706-MAR1!$B$11)/MAR1!$D$11,(N7706-MAR1!$C$11)/MAR1!$E$11)</f>
        <v/>
      </c>
      <c r="R7706" s="7">
        <f>IF($I7706=1,(O7706-MAR1!$B$12)/MAR1!$D$12,(O7706-MAR1!$C$12)/MAR1!$E$12)</f>
        <v/>
      </c>
      <c r="S7706" s="7">
        <f>IF($I7706=1,(P7706-MAR1!$B$13)/MAR1!$D$13,(P7706-MAR1!$C$13)/MAR1!$E$13)</f>
        <v/>
      </c>
    </row>
    <row r="7707">
      <c r="A7707" s="5" t="n">
        <v>7706</v>
      </c>
      <c r="B7707" s="5" t="n">
        <v>22</v>
      </c>
      <c r="C7707" s="5" t="n">
        <v>41</v>
      </c>
      <c r="D7707" s="5" t="n">
        <v>2</v>
      </c>
      <c r="E7707" s="5" t="n">
        <v>0</v>
      </c>
      <c r="F7707" s="5" t="n">
        <v>33</v>
      </c>
      <c r="G7707" s="5" t="n">
        <v>14.2</v>
      </c>
      <c r="H7707" s="5" t="n">
        <v>10.07</v>
      </c>
      <c r="I7707" s="6">
        <f>IF(E7707&gt;=Markov!$B$3,1,0)</f>
        <v/>
      </c>
      <c r="J7707" s="6">
        <f>I7706</f>
        <v/>
      </c>
      <c r="K7707" s="7">
        <f>MAR1!$B$5+MAR1!$C$5*COS(2*PI()*$C7707/365)+MAR1!$D$5*SIN(2*PI()*$C7707/365)</f>
        <v/>
      </c>
      <c r="L7707" s="7">
        <f>MAR1!$B$6+MAR1!$C$6*COS(2*PI()*$C7707/365)+MAR1!$D$6*SIN(2*PI()*$C7707/365)</f>
        <v/>
      </c>
      <c r="M7707" s="7">
        <f>MAR1!$B$7+MAR1!$C$7*COS(2*PI()*$C7707/365)+MAR1!$D$7*SIN(2*PI()*$C7707/365)</f>
        <v/>
      </c>
      <c r="N7707" s="7">
        <f>F7707-K7707</f>
        <v/>
      </c>
      <c r="O7707" s="7">
        <f>G7707-L7707</f>
        <v/>
      </c>
      <c r="P7707" s="7">
        <f>H7707-M7707</f>
        <v/>
      </c>
      <c r="Q7707" s="7">
        <f>IF($I7707=1,(N7707-MAR1!$B$11)/MAR1!$D$11,(N7707-MAR1!$C$11)/MAR1!$E$11)</f>
        <v/>
      </c>
      <c r="R7707" s="7">
        <f>IF($I7707=1,(O7707-MAR1!$B$12)/MAR1!$D$12,(O7707-MAR1!$C$12)/MAR1!$E$12)</f>
        <v/>
      </c>
      <c r="S7707" s="7">
        <f>IF($I7707=1,(P7707-MAR1!$B$13)/MAR1!$D$13,(P7707-MAR1!$C$13)/MAR1!$E$13)</f>
        <v/>
      </c>
    </row>
    <row r="7708">
      <c r="A7708" s="5" t="n">
        <v>7707</v>
      </c>
      <c r="B7708" s="5" t="n">
        <v>22</v>
      </c>
      <c r="C7708" s="5" t="n">
        <v>42</v>
      </c>
      <c r="D7708" s="5" t="n">
        <v>2</v>
      </c>
      <c r="E7708" s="5" t="n">
        <v>0</v>
      </c>
      <c r="F7708" s="5" t="n">
        <v>32.6</v>
      </c>
      <c r="G7708" s="5" t="n">
        <v>14</v>
      </c>
      <c r="H7708" s="5" t="n">
        <v>12.32</v>
      </c>
      <c r="I7708" s="6">
        <f>IF(E7708&gt;=Markov!$B$3,1,0)</f>
        <v/>
      </c>
      <c r="J7708" s="6">
        <f>I7707</f>
        <v/>
      </c>
      <c r="K7708" s="7">
        <f>MAR1!$B$5+MAR1!$C$5*COS(2*PI()*$C7708/365)+MAR1!$D$5*SIN(2*PI()*$C7708/365)</f>
        <v/>
      </c>
      <c r="L7708" s="7">
        <f>MAR1!$B$6+MAR1!$C$6*COS(2*PI()*$C7708/365)+MAR1!$D$6*SIN(2*PI()*$C7708/365)</f>
        <v/>
      </c>
      <c r="M7708" s="7">
        <f>MAR1!$B$7+MAR1!$C$7*COS(2*PI()*$C7708/365)+MAR1!$D$7*SIN(2*PI()*$C7708/365)</f>
        <v/>
      </c>
      <c r="N7708" s="7">
        <f>F7708-K7708</f>
        <v/>
      </c>
      <c r="O7708" s="7">
        <f>G7708-L7708</f>
        <v/>
      </c>
      <c r="P7708" s="7">
        <f>H7708-M7708</f>
        <v/>
      </c>
      <c r="Q7708" s="7">
        <f>IF($I7708=1,(N7708-MAR1!$B$11)/MAR1!$D$11,(N7708-MAR1!$C$11)/MAR1!$E$11)</f>
        <v/>
      </c>
      <c r="R7708" s="7">
        <f>IF($I7708=1,(O7708-MAR1!$B$12)/MAR1!$D$12,(O7708-MAR1!$C$12)/MAR1!$E$12)</f>
        <v/>
      </c>
      <c r="S7708" s="7">
        <f>IF($I7708=1,(P7708-MAR1!$B$13)/MAR1!$D$13,(P7708-MAR1!$C$13)/MAR1!$E$13)</f>
        <v/>
      </c>
    </row>
    <row r="7709">
      <c r="A7709" s="5" t="n">
        <v>7708</v>
      </c>
      <c r="B7709" s="5" t="n">
        <v>22</v>
      </c>
      <c r="C7709" s="5" t="n">
        <v>43</v>
      </c>
      <c r="D7709" s="5" t="n">
        <v>2</v>
      </c>
      <c r="E7709" s="5" t="n">
        <v>0</v>
      </c>
      <c r="F7709" s="5" t="n">
        <v>35.6</v>
      </c>
      <c r="G7709" s="5" t="n">
        <v>16.8</v>
      </c>
      <c r="H7709" s="5" t="n">
        <v>24.86</v>
      </c>
      <c r="I7709" s="6">
        <f>IF(E7709&gt;=Markov!$B$3,1,0)</f>
        <v/>
      </c>
      <c r="J7709" s="6">
        <f>I7708</f>
        <v/>
      </c>
      <c r="K7709" s="7">
        <f>MAR1!$B$5+MAR1!$C$5*COS(2*PI()*$C7709/365)+MAR1!$D$5*SIN(2*PI()*$C7709/365)</f>
        <v/>
      </c>
      <c r="L7709" s="7">
        <f>MAR1!$B$6+MAR1!$C$6*COS(2*PI()*$C7709/365)+MAR1!$D$6*SIN(2*PI()*$C7709/365)</f>
        <v/>
      </c>
      <c r="M7709" s="7">
        <f>MAR1!$B$7+MAR1!$C$7*COS(2*PI()*$C7709/365)+MAR1!$D$7*SIN(2*PI()*$C7709/365)</f>
        <v/>
      </c>
      <c r="N7709" s="7">
        <f>F7709-K7709</f>
        <v/>
      </c>
      <c r="O7709" s="7">
        <f>G7709-L7709</f>
        <v/>
      </c>
      <c r="P7709" s="7">
        <f>H7709-M7709</f>
        <v/>
      </c>
      <c r="Q7709" s="7">
        <f>IF($I7709=1,(N7709-MAR1!$B$11)/MAR1!$D$11,(N7709-MAR1!$C$11)/MAR1!$E$11)</f>
        <v/>
      </c>
      <c r="R7709" s="7">
        <f>IF($I7709=1,(O7709-MAR1!$B$12)/MAR1!$D$12,(O7709-MAR1!$C$12)/MAR1!$E$12)</f>
        <v/>
      </c>
      <c r="S7709" s="7">
        <f>IF($I7709=1,(P7709-MAR1!$B$13)/MAR1!$D$13,(P7709-MAR1!$C$13)/MAR1!$E$13)</f>
        <v/>
      </c>
    </row>
    <row r="7710">
      <c r="A7710" s="5" t="n">
        <v>7709</v>
      </c>
      <c r="B7710" s="5" t="n">
        <v>22</v>
      </c>
      <c r="C7710" s="5" t="n">
        <v>44</v>
      </c>
      <c r="D7710" s="5" t="n">
        <v>2</v>
      </c>
      <c r="E7710" s="5" t="n">
        <v>0</v>
      </c>
      <c r="F7710" s="5" t="n">
        <v>30.9</v>
      </c>
      <c r="G7710" s="5" t="n">
        <v>17</v>
      </c>
      <c r="H7710" s="5" t="n">
        <v>22.77</v>
      </c>
      <c r="I7710" s="6">
        <f>IF(E7710&gt;=Markov!$B$3,1,0)</f>
        <v/>
      </c>
      <c r="J7710" s="6">
        <f>I7709</f>
        <v/>
      </c>
      <c r="K7710" s="7">
        <f>MAR1!$B$5+MAR1!$C$5*COS(2*PI()*$C7710/365)+MAR1!$D$5*SIN(2*PI()*$C7710/365)</f>
        <v/>
      </c>
      <c r="L7710" s="7">
        <f>MAR1!$B$6+MAR1!$C$6*COS(2*PI()*$C7710/365)+MAR1!$D$6*SIN(2*PI()*$C7710/365)</f>
        <v/>
      </c>
      <c r="M7710" s="7">
        <f>MAR1!$B$7+MAR1!$C$7*COS(2*PI()*$C7710/365)+MAR1!$D$7*SIN(2*PI()*$C7710/365)</f>
        <v/>
      </c>
      <c r="N7710" s="7">
        <f>F7710-K7710</f>
        <v/>
      </c>
      <c r="O7710" s="7">
        <f>G7710-L7710</f>
        <v/>
      </c>
      <c r="P7710" s="7">
        <f>H7710-M7710</f>
        <v/>
      </c>
      <c r="Q7710" s="7">
        <f>IF($I7710=1,(N7710-MAR1!$B$11)/MAR1!$D$11,(N7710-MAR1!$C$11)/MAR1!$E$11)</f>
        <v/>
      </c>
      <c r="R7710" s="7">
        <f>IF($I7710=1,(O7710-MAR1!$B$12)/MAR1!$D$12,(O7710-MAR1!$C$12)/MAR1!$E$12)</f>
        <v/>
      </c>
      <c r="S7710" s="7">
        <f>IF($I7710=1,(P7710-MAR1!$B$13)/MAR1!$D$13,(P7710-MAR1!$C$13)/MAR1!$E$13)</f>
        <v/>
      </c>
    </row>
    <row r="7711">
      <c r="A7711" s="5" t="n">
        <v>7710</v>
      </c>
      <c r="B7711" s="5" t="n">
        <v>22</v>
      </c>
      <c r="C7711" s="5" t="n">
        <v>45</v>
      </c>
      <c r="D7711" s="5" t="n">
        <v>2</v>
      </c>
      <c r="E7711" s="5" t="n">
        <v>19.6</v>
      </c>
      <c r="F7711" s="5" t="n">
        <v>29.8</v>
      </c>
      <c r="G7711" s="5" t="n">
        <v>17</v>
      </c>
      <c r="H7711" s="5" t="n">
        <v>14.69</v>
      </c>
      <c r="I7711" s="6">
        <f>IF(E7711&gt;=Markov!$B$3,1,0)</f>
        <v/>
      </c>
      <c r="J7711" s="6">
        <f>I7710</f>
        <v/>
      </c>
      <c r="K7711" s="7">
        <f>MAR1!$B$5+MAR1!$C$5*COS(2*PI()*$C7711/365)+MAR1!$D$5*SIN(2*PI()*$C7711/365)</f>
        <v/>
      </c>
      <c r="L7711" s="7">
        <f>MAR1!$B$6+MAR1!$C$6*COS(2*PI()*$C7711/365)+MAR1!$D$6*SIN(2*PI()*$C7711/365)</f>
        <v/>
      </c>
      <c r="M7711" s="7">
        <f>MAR1!$B$7+MAR1!$C$7*COS(2*PI()*$C7711/365)+MAR1!$D$7*SIN(2*PI()*$C7711/365)</f>
        <v/>
      </c>
      <c r="N7711" s="7">
        <f>F7711-K7711</f>
        <v/>
      </c>
      <c r="O7711" s="7">
        <f>G7711-L7711</f>
        <v/>
      </c>
      <c r="P7711" s="7">
        <f>H7711-M7711</f>
        <v/>
      </c>
      <c r="Q7711" s="7">
        <f>IF($I7711=1,(N7711-MAR1!$B$11)/MAR1!$D$11,(N7711-MAR1!$C$11)/MAR1!$E$11)</f>
        <v/>
      </c>
      <c r="R7711" s="7">
        <f>IF($I7711=1,(O7711-MAR1!$B$12)/MAR1!$D$12,(O7711-MAR1!$C$12)/MAR1!$E$12)</f>
        <v/>
      </c>
      <c r="S7711" s="7">
        <f>IF($I7711=1,(P7711-MAR1!$B$13)/MAR1!$D$13,(P7711-MAR1!$C$13)/MAR1!$E$13)</f>
        <v/>
      </c>
    </row>
    <row r="7712">
      <c r="A7712" s="5" t="n">
        <v>7711</v>
      </c>
      <c r="B7712" s="5" t="n">
        <v>22</v>
      </c>
      <c r="C7712" s="5" t="n">
        <v>46</v>
      </c>
      <c r="D7712" s="5" t="n">
        <v>2</v>
      </c>
      <c r="E7712" s="5" t="n">
        <v>0</v>
      </c>
      <c r="F7712" s="5" t="n">
        <v>33.3</v>
      </c>
      <c r="G7712" s="5" t="n">
        <v>20.1</v>
      </c>
      <c r="H7712" s="5" t="n">
        <v>22.61</v>
      </c>
      <c r="I7712" s="6">
        <f>IF(E7712&gt;=Markov!$B$3,1,0)</f>
        <v/>
      </c>
      <c r="J7712" s="6">
        <f>I7711</f>
        <v/>
      </c>
      <c r="K7712" s="7">
        <f>MAR1!$B$5+MAR1!$C$5*COS(2*PI()*$C7712/365)+MAR1!$D$5*SIN(2*PI()*$C7712/365)</f>
        <v/>
      </c>
      <c r="L7712" s="7">
        <f>MAR1!$B$6+MAR1!$C$6*COS(2*PI()*$C7712/365)+MAR1!$D$6*SIN(2*PI()*$C7712/365)</f>
        <v/>
      </c>
      <c r="M7712" s="7">
        <f>MAR1!$B$7+MAR1!$C$7*COS(2*PI()*$C7712/365)+MAR1!$D$7*SIN(2*PI()*$C7712/365)</f>
        <v/>
      </c>
      <c r="N7712" s="7">
        <f>F7712-K7712</f>
        <v/>
      </c>
      <c r="O7712" s="7">
        <f>G7712-L7712</f>
        <v/>
      </c>
      <c r="P7712" s="7">
        <f>H7712-M7712</f>
        <v/>
      </c>
      <c r="Q7712" s="7">
        <f>IF($I7712=1,(N7712-MAR1!$B$11)/MAR1!$D$11,(N7712-MAR1!$C$11)/MAR1!$E$11)</f>
        <v/>
      </c>
      <c r="R7712" s="7">
        <f>IF($I7712=1,(O7712-MAR1!$B$12)/MAR1!$D$12,(O7712-MAR1!$C$12)/MAR1!$E$12)</f>
        <v/>
      </c>
      <c r="S7712" s="7">
        <f>IF($I7712=1,(P7712-MAR1!$B$13)/MAR1!$D$13,(P7712-MAR1!$C$13)/MAR1!$E$13)</f>
        <v/>
      </c>
    </row>
    <row r="7713">
      <c r="A7713" s="5" t="n">
        <v>7712</v>
      </c>
      <c r="B7713" s="5" t="n">
        <v>22</v>
      </c>
      <c r="C7713" s="5" t="n">
        <v>47</v>
      </c>
      <c r="D7713" s="5" t="n">
        <v>2</v>
      </c>
      <c r="E7713" s="5" t="n">
        <v>0</v>
      </c>
      <c r="F7713" s="5" t="n">
        <v>31.5</v>
      </c>
      <c r="G7713" s="5" t="n">
        <v>19.4</v>
      </c>
      <c r="H7713" s="5" t="n">
        <v>24.05</v>
      </c>
      <c r="I7713" s="6">
        <f>IF(E7713&gt;=Markov!$B$3,1,0)</f>
        <v/>
      </c>
      <c r="J7713" s="6">
        <f>I7712</f>
        <v/>
      </c>
      <c r="K7713" s="7">
        <f>MAR1!$B$5+MAR1!$C$5*COS(2*PI()*$C7713/365)+MAR1!$D$5*SIN(2*PI()*$C7713/365)</f>
        <v/>
      </c>
      <c r="L7713" s="7">
        <f>MAR1!$B$6+MAR1!$C$6*COS(2*PI()*$C7713/365)+MAR1!$D$6*SIN(2*PI()*$C7713/365)</f>
        <v/>
      </c>
      <c r="M7713" s="7">
        <f>MAR1!$B$7+MAR1!$C$7*COS(2*PI()*$C7713/365)+MAR1!$D$7*SIN(2*PI()*$C7713/365)</f>
        <v/>
      </c>
      <c r="N7713" s="7">
        <f>F7713-K7713</f>
        <v/>
      </c>
      <c r="O7713" s="7">
        <f>G7713-L7713</f>
        <v/>
      </c>
      <c r="P7713" s="7">
        <f>H7713-M7713</f>
        <v/>
      </c>
      <c r="Q7713" s="7">
        <f>IF($I7713=1,(N7713-MAR1!$B$11)/MAR1!$D$11,(N7713-MAR1!$C$11)/MAR1!$E$11)</f>
        <v/>
      </c>
      <c r="R7713" s="7">
        <f>IF($I7713=1,(O7713-MAR1!$B$12)/MAR1!$D$12,(O7713-MAR1!$C$12)/MAR1!$E$12)</f>
        <v/>
      </c>
      <c r="S7713" s="7">
        <f>IF($I7713=1,(P7713-MAR1!$B$13)/MAR1!$D$13,(P7713-MAR1!$C$13)/MAR1!$E$13)</f>
        <v/>
      </c>
    </row>
    <row r="7714">
      <c r="A7714" s="5" t="n">
        <v>7713</v>
      </c>
      <c r="B7714" s="5" t="n">
        <v>22</v>
      </c>
      <c r="C7714" s="5" t="n">
        <v>48</v>
      </c>
      <c r="D7714" s="5" t="n">
        <v>2</v>
      </c>
      <c r="E7714" s="5" t="n">
        <v>0</v>
      </c>
      <c r="F7714" s="5" t="n">
        <v>31.7</v>
      </c>
      <c r="G7714" s="5" t="n">
        <v>17.5</v>
      </c>
      <c r="H7714" s="5" t="n">
        <v>18.7</v>
      </c>
      <c r="I7714" s="6">
        <f>IF(E7714&gt;=Markov!$B$3,1,0)</f>
        <v/>
      </c>
      <c r="J7714" s="6">
        <f>I7713</f>
        <v/>
      </c>
      <c r="K7714" s="7">
        <f>MAR1!$B$5+MAR1!$C$5*COS(2*PI()*$C7714/365)+MAR1!$D$5*SIN(2*PI()*$C7714/365)</f>
        <v/>
      </c>
      <c r="L7714" s="7">
        <f>MAR1!$B$6+MAR1!$C$6*COS(2*PI()*$C7714/365)+MAR1!$D$6*SIN(2*PI()*$C7714/365)</f>
        <v/>
      </c>
      <c r="M7714" s="7">
        <f>MAR1!$B$7+MAR1!$C$7*COS(2*PI()*$C7714/365)+MAR1!$D$7*SIN(2*PI()*$C7714/365)</f>
        <v/>
      </c>
      <c r="N7714" s="7">
        <f>F7714-K7714</f>
        <v/>
      </c>
      <c r="O7714" s="7">
        <f>G7714-L7714</f>
        <v/>
      </c>
      <c r="P7714" s="7">
        <f>H7714-M7714</f>
        <v/>
      </c>
      <c r="Q7714" s="7">
        <f>IF($I7714=1,(N7714-MAR1!$B$11)/MAR1!$D$11,(N7714-MAR1!$C$11)/MAR1!$E$11)</f>
        <v/>
      </c>
      <c r="R7714" s="7">
        <f>IF($I7714=1,(O7714-MAR1!$B$12)/MAR1!$D$12,(O7714-MAR1!$C$12)/MAR1!$E$12)</f>
        <v/>
      </c>
      <c r="S7714" s="7">
        <f>IF($I7714=1,(P7714-MAR1!$B$13)/MAR1!$D$13,(P7714-MAR1!$C$13)/MAR1!$E$13)</f>
        <v/>
      </c>
    </row>
    <row r="7715">
      <c r="A7715" s="5" t="n">
        <v>7714</v>
      </c>
      <c r="B7715" s="5" t="n">
        <v>22</v>
      </c>
      <c r="C7715" s="5" t="n">
        <v>49</v>
      </c>
      <c r="D7715" s="5" t="n">
        <v>2</v>
      </c>
      <c r="E7715" s="5" t="n">
        <v>0</v>
      </c>
      <c r="F7715" s="5" t="n">
        <v>32.8</v>
      </c>
      <c r="G7715" s="5" t="n">
        <v>17.8</v>
      </c>
      <c r="H7715" s="5" t="n">
        <v>22.94</v>
      </c>
      <c r="I7715" s="6">
        <f>IF(E7715&gt;=Markov!$B$3,1,0)</f>
        <v/>
      </c>
      <c r="J7715" s="6">
        <f>I7714</f>
        <v/>
      </c>
      <c r="K7715" s="7">
        <f>MAR1!$B$5+MAR1!$C$5*COS(2*PI()*$C7715/365)+MAR1!$D$5*SIN(2*PI()*$C7715/365)</f>
        <v/>
      </c>
      <c r="L7715" s="7">
        <f>MAR1!$B$6+MAR1!$C$6*COS(2*PI()*$C7715/365)+MAR1!$D$6*SIN(2*PI()*$C7715/365)</f>
        <v/>
      </c>
      <c r="M7715" s="7">
        <f>MAR1!$B$7+MAR1!$C$7*COS(2*PI()*$C7715/365)+MAR1!$D$7*SIN(2*PI()*$C7715/365)</f>
        <v/>
      </c>
      <c r="N7715" s="7">
        <f>F7715-K7715</f>
        <v/>
      </c>
      <c r="O7715" s="7">
        <f>G7715-L7715</f>
        <v/>
      </c>
      <c r="P7715" s="7">
        <f>H7715-M7715</f>
        <v/>
      </c>
      <c r="Q7715" s="7">
        <f>IF($I7715=1,(N7715-MAR1!$B$11)/MAR1!$D$11,(N7715-MAR1!$C$11)/MAR1!$E$11)</f>
        <v/>
      </c>
      <c r="R7715" s="7">
        <f>IF($I7715=1,(O7715-MAR1!$B$12)/MAR1!$D$12,(O7715-MAR1!$C$12)/MAR1!$E$12)</f>
        <v/>
      </c>
      <c r="S7715" s="7">
        <f>IF($I7715=1,(P7715-MAR1!$B$13)/MAR1!$D$13,(P7715-MAR1!$C$13)/MAR1!$E$13)</f>
        <v/>
      </c>
    </row>
    <row r="7716">
      <c r="A7716" s="5" t="n">
        <v>7715</v>
      </c>
      <c r="B7716" s="5" t="n">
        <v>22</v>
      </c>
      <c r="C7716" s="5" t="n">
        <v>50</v>
      </c>
      <c r="D7716" s="5" t="n">
        <v>2</v>
      </c>
      <c r="E7716" s="5" t="n">
        <v>0</v>
      </c>
      <c r="F7716" s="5" t="n">
        <v>33.4</v>
      </c>
      <c r="G7716" s="5" t="n">
        <v>17.5</v>
      </c>
      <c r="H7716" s="5" t="n">
        <v>21.5</v>
      </c>
      <c r="I7716" s="6">
        <f>IF(E7716&gt;=Markov!$B$3,1,0)</f>
        <v/>
      </c>
      <c r="J7716" s="6">
        <f>I7715</f>
        <v/>
      </c>
      <c r="K7716" s="7">
        <f>MAR1!$B$5+MAR1!$C$5*COS(2*PI()*$C7716/365)+MAR1!$D$5*SIN(2*PI()*$C7716/365)</f>
        <v/>
      </c>
      <c r="L7716" s="7">
        <f>MAR1!$B$6+MAR1!$C$6*COS(2*PI()*$C7716/365)+MAR1!$D$6*SIN(2*PI()*$C7716/365)</f>
        <v/>
      </c>
      <c r="M7716" s="7">
        <f>MAR1!$B$7+MAR1!$C$7*COS(2*PI()*$C7716/365)+MAR1!$D$7*SIN(2*PI()*$C7716/365)</f>
        <v/>
      </c>
      <c r="N7716" s="7">
        <f>F7716-K7716</f>
        <v/>
      </c>
      <c r="O7716" s="7">
        <f>G7716-L7716</f>
        <v/>
      </c>
      <c r="P7716" s="7">
        <f>H7716-M7716</f>
        <v/>
      </c>
      <c r="Q7716" s="7">
        <f>IF($I7716=1,(N7716-MAR1!$B$11)/MAR1!$D$11,(N7716-MAR1!$C$11)/MAR1!$E$11)</f>
        <v/>
      </c>
      <c r="R7716" s="7">
        <f>IF($I7716=1,(O7716-MAR1!$B$12)/MAR1!$D$12,(O7716-MAR1!$C$12)/MAR1!$E$12)</f>
        <v/>
      </c>
      <c r="S7716" s="7">
        <f>IF($I7716=1,(P7716-MAR1!$B$13)/MAR1!$D$13,(P7716-MAR1!$C$13)/MAR1!$E$13)</f>
        <v/>
      </c>
    </row>
    <row r="7717">
      <c r="A7717" s="5" t="n">
        <v>7716</v>
      </c>
      <c r="B7717" s="5" t="n">
        <v>22</v>
      </c>
      <c r="C7717" s="5" t="n">
        <v>51</v>
      </c>
      <c r="D7717" s="5" t="n">
        <v>2</v>
      </c>
      <c r="E7717" s="5" t="n">
        <v>0</v>
      </c>
      <c r="F7717" s="5" t="n">
        <v>35.3</v>
      </c>
      <c r="G7717" s="5" t="n">
        <v>18.2</v>
      </c>
      <c r="H7717" s="5" t="n">
        <v>21.95</v>
      </c>
      <c r="I7717" s="6">
        <f>IF(E7717&gt;=Markov!$B$3,1,0)</f>
        <v/>
      </c>
      <c r="J7717" s="6">
        <f>I7716</f>
        <v/>
      </c>
      <c r="K7717" s="7">
        <f>MAR1!$B$5+MAR1!$C$5*COS(2*PI()*$C7717/365)+MAR1!$D$5*SIN(2*PI()*$C7717/365)</f>
        <v/>
      </c>
      <c r="L7717" s="7">
        <f>MAR1!$B$6+MAR1!$C$6*COS(2*PI()*$C7717/365)+MAR1!$D$6*SIN(2*PI()*$C7717/365)</f>
        <v/>
      </c>
      <c r="M7717" s="7">
        <f>MAR1!$B$7+MAR1!$C$7*COS(2*PI()*$C7717/365)+MAR1!$D$7*SIN(2*PI()*$C7717/365)</f>
        <v/>
      </c>
      <c r="N7717" s="7">
        <f>F7717-K7717</f>
        <v/>
      </c>
      <c r="O7717" s="7">
        <f>G7717-L7717</f>
        <v/>
      </c>
      <c r="P7717" s="7">
        <f>H7717-M7717</f>
        <v/>
      </c>
      <c r="Q7717" s="7">
        <f>IF($I7717=1,(N7717-MAR1!$B$11)/MAR1!$D$11,(N7717-MAR1!$C$11)/MAR1!$E$11)</f>
        <v/>
      </c>
      <c r="R7717" s="7">
        <f>IF($I7717=1,(O7717-MAR1!$B$12)/MAR1!$D$12,(O7717-MAR1!$C$12)/MAR1!$E$12)</f>
        <v/>
      </c>
      <c r="S7717" s="7">
        <f>IF($I7717=1,(P7717-MAR1!$B$13)/MAR1!$D$13,(P7717-MAR1!$C$13)/MAR1!$E$13)</f>
        <v/>
      </c>
    </row>
    <row r="7718">
      <c r="A7718" s="5" t="n">
        <v>7717</v>
      </c>
      <c r="B7718" s="5" t="n">
        <v>22</v>
      </c>
      <c r="C7718" s="5" t="n">
        <v>52</v>
      </c>
      <c r="D7718" s="5" t="n">
        <v>2</v>
      </c>
      <c r="E7718" s="5" t="n">
        <v>0</v>
      </c>
      <c r="F7718" s="5" t="n">
        <v>37.1</v>
      </c>
      <c r="G7718" s="5" t="n">
        <v>17.9</v>
      </c>
      <c r="H7718" s="5" t="n">
        <v>20.55</v>
      </c>
      <c r="I7718" s="6">
        <f>IF(E7718&gt;=Markov!$B$3,1,0)</f>
        <v/>
      </c>
      <c r="J7718" s="6">
        <f>I7717</f>
        <v/>
      </c>
      <c r="K7718" s="7">
        <f>MAR1!$B$5+MAR1!$C$5*COS(2*PI()*$C7718/365)+MAR1!$D$5*SIN(2*PI()*$C7718/365)</f>
        <v/>
      </c>
      <c r="L7718" s="7">
        <f>MAR1!$B$6+MAR1!$C$6*COS(2*PI()*$C7718/365)+MAR1!$D$6*SIN(2*PI()*$C7718/365)</f>
        <v/>
      </c>
      <c r="M7718" s="7">
        <f>MAR1!$B$7+MAR1!$C$7*COS(2*PI()*$C7718/365)+MAR1!$D$7*SIN(2*PI()*$C7718/365)</f>
        <v/>
      </c>
      <c r="N7718" s="7">
        <f>F7718-K7718</f>
        <v/>
      </c>
      <c r="O7718" s="7">
        <f>G7718-L7718</f>
        <v/>
      </c>
      <c r="P7718" s="7">
        <f>H7718-M7718</f>
        <v/>
      </c>
      <c r="Q7718" s="7">
        <f>IF($I7718=1,(N7718-MAR1!$B$11)/MAR1!$D$11,(N7718-MAR1!$C$11)/MAR1!$E$11)</f>
        <v/>
      </c>
      <c r="R7718" s="7">
        <f>IF($I7718=1,(O7718-MAR1!$B$12)/MAR1!$D$12,(O7718-MAR1!$C$12)/MAR1!$E$12)</f>
        <v/>
      </c>
      <c r="S7718" s="7">
        <f>IF($I7718=1,(P7718-MAR1!$B$13)/MAR1!$D$13,(P7718-MAR1!$C$13)/MAR1!$E$13)</f>
        <v/>
      </c>
    </row>
    <row r="7719">
      <c r="A7719" s="5" t="n">
        <v>7718</v>
      </c>
      <c r="B7719" s="5" t="n">
        <v>22</v>
      </c>
      <c r="C7719" s="5" t="n">
        <v>53</v>
      </c>
      <c r="D7719" s="5" t="n">
        <v>2</v>
      </c>
      <c r="E7719" s="5" t="n">
        <v>0</v>
      </c>
      <c r="F7719" s="5" t="n">
        <v>36.3</v>
      </c>
      <c r="G7719" s="5" t="n">
        <v>17.5</v>
      </c>
      <c r="H7719" s="5" t="n">
        <v>24.66</v>
      </c>
      <c r="I7719" s="6">
        <f>IF(E7719&gt;=Markov!$B$3,1,0)</f>
        <v/>
      </c>
      <c r="J7719" s="6">
        <f>I7718</f>
        <v/>
      </c>
      <c r="K7719" s="7">
        <f>MAR1!$B$5+MAR1!$C$5*COS(2*PI()*$C7719/365)+MAR1!$D$5*SIN(2*PI()*$C7719/365)</f>
        <v/>
      </c>
      <c r="L7719" s="7">
        <f>MAR1!$B$6+MAR1!$C$6*COS(2*PI()*$C7719/365)+MAR1!$D$6*SIN(2*PI()*$C7719/365)</f>
        <v/>
      </c>
      <c r="M7719" s="7">
        <f>MAR1!$B$7+MAR1!$C$7*COS(2*PI()*$C7719/365)+MAR1!$D$7*SIN(2*PI()*$C7719/365)</f>
        <v/>
      </c>
      <c r="N7719" s="7">
        <f>F7719-K7719</f>
        <v/>
      </c>
      <c r="O7719" s="7">
        <f>G7719-L7719</f>
        <v/>
      </c>
      <c r="P7719" s="7">
        <f>H7719-M7719</f>
        <v/>
      </c>
      <c r="Q7719" s="7">
        <f>IF($I7719=1,(N7719-MAR1!$B$11)/MAR1!$D$11,(N7719-MAR1!$C$11)/MAR1!$E$11)</f>
        <v/>
      </c>
      <c r="R7719" s="7">
        <f>IF($I7719=1,(O7719-MAR1!$B$12)/MAR1!$D$12,(O7719-MAR1!$C$12)/MAR1!$E$12)</f>
        <v/>
      </c>
      <c r="S7719" s="7">
        <f>IF($I7719=1,(P7719-MAR1!$B$13)/MAR1!$D$13,(P7719-MAR1!$C$13)/MAR1!$E$13)</f>
        <v/>
      </c>
    </row>
    <row r="7720">
      <c r="A7720" s="5" t="n">
        <v>7719</v>
      </c>
      <c r="B7720" s="5" t="n">
        <v>22</v>
      </c>
      <c r="C7720" s="5" t="n">
        <v>54</v>
      </c>
      <c r="D7720" s="5" t="n">
        <v>2</v>
      </c>
      <c r="E7720" s="5" t="n">
        <v>0</v>
      </c>
      <c r="F7720" s="5" t="n">
        <v>35.2</v>
      </c>
      <c r="G7720" s="5" t="n">
        <v>20.2</v>
      </c>
      <c r="H7720" s="5" t="n">
        <v>18.86</v>
      </c>
      <c r="I7720" s="6">
        <f>IF(E7720&gt;=Markov!$B$3,1,0)</f>
        <v/>
      </c>
      <c r="J7720" s="6">
        <f>I7719</f>
        <v/>
      </c>
      <c r="K7720" s="7">
        <f>MAR1!$B$5+MAR1!$C$5*COS(2*PI()*$C7720/365)+MAR1!$D$5*SIN(2*PI()*$C7720/365)</f>
        <v/>
      </c>
      <c r="L7720" s="7">
        <f>MAR1!$B$6+MAR1!$C$6*COS(2*PI()*$C7720/365)+MAR1!$D$6*SIN(2*PI()*$C7720/365)</f>
        <v/>
      </c>
      <c r="M7720" s="7">
        <f>MAR1!$B$7+MAR1!$C$7*COS(2*PI()*$C7720/365)+MAR1!$D$7*SIN(2*PI()*$C7720/365)</f>
        <v/>
      </c>
      <c r="N7720" s="7">
        <f>F7720-K7720</f>
        <v/>
      </c>
      <c r="O7720" s="7">
        <f>G7720-L7720</f>
        <v/>
      </c>
      <c r="P7720" s="7">
        <f>H7720-M7720</f>
        <v/>
      </c>
      <c r="Q7720" s="7">
        <f>IF($I7720=1,(N7720-MAR1!$B$11)/MAR1!$D$11,(N7720-MAR1!$C$11)/MAR1!$E$11)</f>
        <v/>
      </c>
      <c r="R7720" s="7">
        <f>IF($I7720=1,(O7720-MAR1!$B$12)/MAR1!$D$12,(O7720-MAR1!$C$12)/MAR1!$E$12)</f>
        <v/>
      </c>
      <c r="S7720" s="7">
        <f>IF($I7720=1,(P7720-MAR1!$B$13)/MAR1!$D$13,(P7720-MAR1!$C$13)/MAR1!$E$13)</f>
        <v/>
      </c>
    </row>
    <row r="7721">
      <c r="A7721" s="5" t="n">
        <v>7720</v>
      </c>
      <c r="B7721" s="5" t="n">
        <v>22</v>
      </c>
      <c r="C7721" s="5" t="n">
        <v>55</v>
      </c>
      <c r="D7721" s="5" t="n">
        <v>2</v>
      </c>
      <c r="E7721" s="5" t="n">
        <v>0</v>
      </c>
      <c r="F7721" s="5" t="n">
        <v>35.1</v>
      </c>
      <c r="G7721" s="5" t="n">
        <v>19.5</v>
      </c>
      <c r="H7721" s="5" t="n">
        <v>15.24</v>
      </c>
      <c r="I7721" s="6">
        <f>IF(E7721&gt;=Markov!$B$3,1,0)</f>
        <v/>
      </c>
      <c r="J7721" s="6">
        <f>I7720</f>
        <v/>
      </c>
      <c r="K7721" s="7">
        <f>MAR1!$B$5+MAR1!$C$5*COS(2*PI()*$C7721/365)+MAR1!$D$5*SIN(2*PI()*$C7721/365)</f>
        <v/>
      </c>
      <c r="L7721" s="7">
        <f>MAR1!$B$6+MAR1!$C$6*COS(2*PI()*$C7721/365)+MAR1!$D$6*SIN(2*PI()*$C7721/365)</f>
        <v/>
      </c>
      <c r="M7721" s="7">
        <f>MAR1!$B$7+MAR1!$C$7*COS(2*PI()*$C7721/365)+MAR1!$D$7*SIN(2*PI()*$C7721/365)</f>
        <v/>
      </c>
      <c r="N7721" s="7">
        <f>F7721-K7721</f>
        <v/>
      </c>
      <c r="O7721" s="7">
        <f>G7721-L7721</f>
        <v/>
      </c>
      <c r="P7721" s="7">
        <f>H7721-M7721</f>
        <v/>
      </c>
      <c r="Q7721" s="7">
        <f>IF($I7721=1,(N7721-MAR1!$B$11)/MAR1!$D$11,(N7721-MAR1!$C$11)/MAR1!$E$11)</f>
        <v/>
      </c>
      <c r="R7721" s="7">
        <f>IF($I7721=1,(O7721-MAR1!$B$12)/MAR1!$D$12,(O7721-MAR1!$C$12)/MAR1!$E$12)</f>
        <v/>
      </c>
      <c r="S7721" s="7">
        <f>IF($I7721=1,(P7721-MAR1!$B$13)/MAR1!$D$13,(P7721-MAR1!$C$13)/MAR1!$E$13)</f>
        <v/>
      </c>
    </row>
    <row r="7722">
      <c r="A7722" s="5" t="n">
        <v>7721</v>
      </c>
      <c r="B7722" s="5" t="n">
        <v>22</v>
      </c>
      <c r="C7722" s="5" t="n">
        <v>56</v>
      </c>
      <c r="D7722" s="5" t="n">
        <v>2</v>
      </c>
      <c r="E7722" s="5" t="n">
        <v>0</v>
      </c>
      <c r="F7722" s="5" t="n">
        <v>35.5</v>
      </c>
      <c r="G7722" s="5" t="n">
        <v>20.2</v>
      </c>
      <c r="H7722" s="5" t="n">
        <v>12.92</v>
      </c>
      <c r="I7722" s="6">
        <f>IF(E7722&gt;=Markov!$B$3,1,0)</f>
        <v/>
      </c>
      <c r="J7722" s="6">
        <f>I7721</f>
        <v/>
      </c>
      <c r="K7722" s="7">
        <f>MAR1!$B$5+MAR1!$C$5*COS(2*PI()*$C7722/365)+MAR1!$D$5*SIN(2*PI()*$C7722/365)</f>
        <v/>
      </c>
      <c r="L7722" s="7">
        <f>MAR1!$B$6+MAR1!$C$6*COS(2*PI()*$C7722/365)+MAR1!$D$6*SIN(2*PI()*$C7722/365)</f>
        <v/>
      </c>
      <c r="M7722" s="7">
        <f>MAR1!$B$7+MAR1!$C$7*COS(2*PI()*$C7722/365)+MAR1!$D$7*SIN(2*PI()*$C7722/365)</f>
        <v/>
      </c>
      <c r="N7722" s="7">
        <f>F7722-K7722</f>
        <v/>
      </c>
      <c r="O7722" s="7">
        <f>G7722-L7722</f>
        <v/>
      </c>
      <c r="P7722" s="7">
        <f>H7722-M7722</f>
        <v/>
      </c>
      <c r="Q7722" s="7">
        <f>IF($I7722=1,(N7722-MAR1!$B$11)/MAR1!$D$11,(N7722-MAR1!$C$11)/MAR1!$E$11)</f>
        <v/>
      </c>
      <c r="R7722" s="7">
        <f>IF($I7722=1,(O7722-MAR1!$B$12)/MAR1!$D$12,(O7722-MAR1!$C$12)/MAR1!$E$12)</f>
        <v/>
      </c>
      <c r="S7722" s="7">
        <f>IF($I7722=1,(P7722-MAR1!$B$13)/MAR1!$D$13,(P7722-MAR1!$C$13)/MAR1!$E$13)</f>
        <v/>
      </c>
    </row>
    <row r="7723">
      <c r="A7723" s="5" t="n">
        <v>7722</v>
      </c>
      <c r="B7723" s="5" t="n">
        <v>22</v>
      </c>
      <c r="C7723" s="5" t="n">
        <v>57</v>
      </c>
      <c r="D7723" s="5" t="n">
        <v>2</v>
      </c>
      <c r="E7723" s="5" t="n">
        <v>0</v>
      </c>
      <c r="F7723" s="5" t="n">
        <v>34.4</v>
      </c>
      <c r="G7723" s="5" t="n">
        <v>20.4</v>
      </c>
      <c r="H7723" s="5" t="n">
        <v>13.17</v>
      </c>
      <c r="I7723" s="6">
        <f>IF(E7723&gt;=Markov!$B$3,1,0)</f>
        <v/>
      </c>
      <c r="J7723" s="6">
        <f>I7722</f>
        <v/>
      </c>
      <c r="K7723" s="7">
        <f>MAR1!$B$5+MAR1!$C$5*COS(2*PI()*$C7723/365)+MAR1!$D$5*SIN(2*PI()*$C7723/365)</f>
        <v/>
      </c>
      <c r="L7723" s="7">
        <f>MAR1!$B$6+MAR1!$C$6*COS(2*PI()*$C7723/365)+MAR1!$D$6*SIN(2*PI()*$C7723/365)</f>
        <v/>
      </c>
      <c r="M7723" s="7">
        <f>MAR1!$B$7+MAR1!$C$7*COS(2*PI()*$C7723/365)+MAR1!$D$7*SIN(2*PI()*$C7723/365)</f>
        <v/>
      </c>
      <c r="N7723" s="7">
        <f>F7723-K7723</f>
        <v/>
      </c>
      <c r="O7723" s="7">
        <f>G7723-L7723</f>
        <v/>
      </c>
      <c r="P7723" s="7">
        <f>H7723-M7723</f>
        <v/>
      </c>
      <c r="Q7723" s="7">
        <f>IF($I7723=1,(N7723-MAR1!$B$11)/MAR1!$D$11,(N7723-MAR1!$C$11)/MAR1!$E$11)</f>
        <v/>
      </c>
      <c r="R7723" s="7">
        <f>IF($I7723=1,(O7723-MAR1!$B$12)/MAR1!$D$12,(O7723-MAR1!$C$12)/MAR1!$E$12)</f>
        <v/>
      </c>
      <c r="S7723" s="7">
        <f>IF($I7723=1,(P7723-MAR1!$B$13)/MAR1!$D$13,(P7723-MAR1!$C$13)/MAR1!$E$13)</f>
        <v/>
      </c>
    </row>
    <row r="7724">
      <c r="A7724" s="5" t="n">
        <v>7723</v>
      </c>
      <c r="B7724" s="5" t="n">
        <v>22</v>
      </c>
      <c r="C7724" s="5" t="n">
        <v>58</v>
      </c>
      <c r="D7724" s="5" t="n">
        <v>2</v>
      </c>
      <c r="E7724" s="5" t="n">
        <v>0</v>
      </c>
      <c r="F7724" s="5" t="n">
        <v>33.8</v>
      </c>
      <c r="G7724" s="5" t="n">
        <v>18.4</v>
      </c>
      <c r="H7724" s="5" t="n">
        <v>13.02</v>
      </c>
      <c r="I7724" s="6">
        <f>IF(E7724&gt;=Markov!$B$3,1,0)</f>
        <v/>
      </c>
      <c r="J7724" s="6">
        <f>I7723</f>
        <v/>
      </c>
      <c r="K7724" s="7">
        <f>MAR1!$B$5+MAR1!$C$5*COS(2*PI()*$C7724/365)+MAR1!$D$5*SIN(2*PI()*$C7724/365)</f>
        <v/>
      </c>
      <c r="L7724" s="7">
        <f>MAR1!$B$6+MAR1!$C$6*COS(2*PI()*$C7724/365)+MAR1!$D$6*SIN(2*PI()*$C7724/365)</f>
        <v/>
      </c>
      <c r="M7724" s="7">
        <f>MAR1!$B$7+MAR1!$C$7*COS(2*PI()*$C7724/365)+MAR1!$D$7*SIN(2*PI()*$C7724/365)</f>
        <v/>
      </c>
      <c r="N7724" s="7">
        <f>F7724-K7724</f>
        <v/>
      </c>
      <c r="O7724" s="7">
        <f>G7724-L7724</f>
        <v/>
      </c>
      <c r="P7724" s="7">
        <f>H7724-M7724</f>
        <v/>
      </c>
      <c r="Q7724" s="7">
        <f>IF($I7724=1,(N7724-MAR1!$B$11)/MAR1!$D$11,(N7724-MAR1!$C$11)/MAR1!$E$11)</f>
        <v/>
      </c>
      <c r="R7724" s="7">
        <f>IF($I7724=1,(O7724-MAR1!$B$12)/MAR1!$D$12,(O7724-MAR1!$C$12)/MAR1!$E$12)</f>
        <v/>
      </c>
      <c r="S7724" s="7">
        <f>IF($I7724=1,(P7724-MAR1!$B$13)/MAR1!$D$13,(P7724-MAR1!$C$13)/MAR1!$E$13)</f>
        <v/>
      </c>
    </row>
    <row r="7725">
      <c r="A7725" s="5" t="n">
        <v>7724</v>
      </c>
      <c r="B7725" s="5" t="n">
        <v>22</v>
      </c>
      <c r="C7725" s="5" t="n">
        <v>59</v>
      </c>
      <c r="D7725" s="5" t="n">
        <v>2</v>
      </c>
      <c r="E7725" s="5" t="n">
        <v>0</v>
      </c>
      <c r="F7725" s="5" t="n">
        <v>34.5</v>
      </c>
      <c r="G7725" s="5" t="n">
        <v>18.6</v>
      </c>
      <c r="H7725" s="5" t="n">
        <v>15</v>
      </c>
      <c r="I7725" s="6">
        <f>IF(E7725&gt;=Markov!$B$3,1,0)</f>
        <v/>
      </c>
      <c r="J7725" s="6">
        <f>I7724</f>
        <v/>
      </c>
      <c r="K7725" s="7">
        <f>MAR1!$B$5+MAR1!$C$5*COS(2*PI()*$C7725/365)+MAR1!$D$5*SIN(2*PI()*$C7725/365)</f>
        <v/>
      </c>
      <c r="L7725" s="7">
        <f>MAR1!$B$6+MAR1!$C$6*COS(2*PI()*$C7725/365)+MAR1!$D$6*SIN(2*PI()*$C7725/365)</f>
        <v/>
      </c>
      <c r="M7725" s="7">
        <f>MAR1!$B$7+MAR1!$C$7*COS(2*PI()*$C7725/365)+MAR1!$D$7*SIN(2*PI()*$C7725/365)</f>
        <v/>
      </c>
      <c r="N7725" s="7">
        <f>F7725-K7725</f>
        <v/>
      </c>
      <c r="O7725" s="7">
        <f>G7725-L7725</f>
        <v/>
      </c>
      <c r="P7725" s="7">
        <f>H7725-M7725</f>
        <v/>
      </c>
      <c r="Q7725" s="7">
        <f>IF($I7725=1,(N7725-MAR1!$B$11)/MAR1!$D$11,(N7725-MAR1!$C$11)/MAR1!$E$11)</f>
        <v/>
      </c>
      <c r="R7725" s="7">
        <f>IF($I7725=1,(O7725-MAR1!$B$12)/MAR1!$D$12,(O7725-MAR1!$C$12)/MAR1!$E$12)</f>
        <v/>
      </c>
      <c r="S7725" s="7">
        <f>IF($I7725=1,(P7725-MAR1!$B$13)/MAR1!$D$13,(P7725-MAR1!$C$13)/MAR1!$E$13)</f>
        <v/>
      </c>
    </row>
    <row r="7726">
      <c r="A7726" s="5" t="n">
        <v>7725</v>
      </c>
      <c r="B7726" s="5" t="n">
        <v>22</v>
      </c>
      <c r="C7726" s="5" t="n">
        <v>60</v>
      </c>
      <c r="D7726" s="5" t="n">
        <v>3</v>
      </c>
      <c r="E7726" s="5" t="n">
        <v>0</v>
      </c>
      <c r="F7726" s="5" t="n">
        <v>32.5</v>
      </c>
      <c r="G7726" s="5" t="n">
        <v>17.1</v>
      </c>
      <c r="H7726" s="5" t="n">
        <v>20.77</v>
      </c>
      <c r="I7726" s="6">
        <f>IF(E7726&gt;=Markov!$B$3,1,0)</f>
        <v/>
      </c>
      <c r="J7726" s="6">
        <f>I7725</f>
        <v/>
      </c>
      <c r="K7726" s="7">
        <f>MAR1!$B$5+MAR1!$C$5*COS(2*PI()*$C7726/365)+MAR1!$D$5*SIN(2*PI()*$C7726/365)</f>
        <v/>
      </c>
      <c r="L7726" s="7">
        <f>MAR1!$B$6+MAR1!$C$6*COS(2*PI()*$C7726/365)+MAR1!$D$6*SIN(2*PI()*$C7726/365)</f>
        <v/>
      </c>
      <c r="M7726" s="7">
        <f>MAR1!$B$7+MAR1!$C$7*COS(2*PI()*$C7726/365)+MAR1!$D$7*SIN(2*PI()*$C7726/365)</f>
        <v/>
      </c>
      <c r="N7726" s="7">
        <f>F7726-K7726</f>
        <v/>
      </c>
      <c r="O7726" s="7">
        <f>G7726-L7726</f>
        <v/>
      </c>
      <c r="P7726" s="7">
        <f>H7726-M7726</f>
        <v/>
      </c>
      <c r="Q7726" s="7">
        <f>IF($I7726=1,(N7726-MAR1!$B$11)/MAR1!$D$11,(N7726-MAR1!$C$11)/MAR1!$E$11)</f>
        <v/>
      </c>
      <c r="R7726" s="7">
        <f>IF($I7726=1,(O7726-MAR1!$B$12)/MAR1!$D$12,(O7726-MAR1!$C$12)/MAR1!$E$12)</f>
        <v/>
      </c>
      <c r="S7726" s="7">
        <f>IF($I7726=1,(P7726-MAR1!$B$13)/MAR1!$D$13,(P7726-MAR1!$C$13)/MAR1!$E$13)</f>
        <v/>
      </c>
    </row>
    <row r="7727">
      <c r="A7727" s="5" t="n">
        <v>7726</v>
      </c>
      <c r="B7727" s="5" t="n">
        <v>22</v>
      </c>
      <c r="C7727" s="5" t="n">
        <v>61</v>
      </c>
      <c r="D7727" s="5" t="n">
        <v>3</v>
      </c>
      <c r="E7727" s="5" t="n">
        <v>0</v>
      </c>
      <c r="F7727" s="5" t="n">
        <v>34.9</v>
      </c>
      <c r="G7727" s="5" t="n">
        <v>18.7</v>
      </c>
      <c r="H7727" s="5" t="n">
        <v>21.12</v>
      </c>
      <c r="I7727" s="6">
        <f>IF(E7727&gt;=Markov!$B$3,1,0)</f>
        <v/>
      </c>
      <c r="J7727" s="6">
        <f>I7726</f>
        <v/>
      </c>
      <c r="K7727" s="7">
        <f>MAR1!$B$5+MAR1!$C$5*COS(2*PI()*$C7727/365)+MAR1!$D$5*SIN(2*PI()*$C7727/365)</f>
        <v/>
      </c>
      <c r="L7727" s="7">
        <f>MAR1!$B$6+MAR1!$C$6*COS(2*PI()*$C7727/365)+MAR1!$D$6*SIN(2*PI()*$C7727/365)</f>
        <v/>
      </c>
      <c r="M7727" s="7">
        <f>MAR1!$B$7+MAR1!$C$7*COS(2*PI()*$C7727/365)+MAR1!$D$7*SIN(2*PI()*$C7727/365)</f>
        <v/>
      </c>
      <c r="N7727" s="7">
        <f>F7727-K7727</f>
        <v/>
      </c>
      <c r="O7727" s="7">
        <f>G7727-L7727</f>
        <v/>
      </c>
      <c r="P7727" s="7">
        <f>H7727-M7727</f>
        <v/>
      </c>
      <c r="Q7727" s="7">
        <f>IF($I7727=1,(N7727-MAR1!$B$11)/MAR1!$D$11,(N7727-MAR1!$C$11)/MAR1!$E$11)</f>
        <v/>
      </c>
      <c r="R7727" s="7">
        <f>IF($I7727=1,(O7727-MAR1!$B$12)/MAR1!$D$12,(O7727-MAR1!$C$12)/MAR1!$E$12)</f>
        <v/>
      </c>
      <c r="S7727" s="7">
        <f>IF($I7727=1,(P7727-MAR1!$B$13)/MAR1!$D$13,(P7727-MAR1!$C$13)/MAR1!$E$13)</f>
        <v/>
      </c>
    </row>
    <row r="7728">
      <c r="A7728" s="5" t="n">
        <v>7727</v>
      </c>
      <c r="B7728" s="5" t="n">
        <v>22</v>
      </c>
      <c r="C7728" s="5" t="n">
        <v>62</v>
      </c>
      <c r="D7728" s="5" t="n">
        <v>3</v>
      </c>
      <c r="E7728" s="5" t="n">
        <v>0</v>
      </c>
      <c r="F7728" s="5" t="n">
        <v>33.2</v>
      </c>
      <c r="G7728" s="5" t="n">
        <v>17.2</v>
      </c>
      <c r="H7728" s="5" t="n">
        <v>16.22</v>
      </c>
      <c r="I7728" s="6">
        <f>IF(E7728&gt;=Markov!$B$3,1,0)</f>
        <v/>
      </c>
      <c r="J7728" s="6">
        <f>I7727</f>
        <v/>
      </c>
      <c r="K7728" s="7">
        <f>MAR1!$B$5+MAR1!$C$5*COS(2*PI()*$C7728/365)+MAR1!$D$5*SIN(2*PI()*$C7728/365)</f>
        <v/>
      </c>
      <c r="L7728" s="7">
        <f>MAR1!$B$6+MAR1!$C$6*COS(2*PI()*$C7728/365)+MAR1!$D$6*SIN(2*PI()*$C7728/365)</f>
        <v/>
      </c>
      <c r="M7728" s="7">
        <f>MAR1!$B$7+MAR1!$C$7*COS(2*PI()*$C7728/365)+MAR1!$D$7*SIN(2*PI()*$C7728/365)</f>
        <v/>
      </c>
      <c r="N7728" s="7">
        <f>F7728-K7728</f>
        <v/>
      </c>
      <c r="O7728" s="7">
        <f>G7728-L7728</f>
        <v/>
      </c>
      <c r="P7728" s="7">
        <f>H7728-M7728</f>
        <v/>
      </c>
      <c r="Q7728" s="7">
        <f>IF($I7728=1,(N7728-MAR1!$B$11)/MAR1!$D$11,(N7728-MAR1!$C$11)/MAR1!$E$11)</f>
        <v/>
      </c>
      <c r="R7728" s="7">
        <f>IF($I7728=1,(O7728-MAR1!$B$12)/MAR1!$D$12,(O7728-MAR1!$C$12)/MAR1!$E$12)</f>
        <v/>
      </c>
      <c r="S7728" s="7">
        <f>IF($I7728=1,(P7728-MAR1!$B$13)/MAR1!$D$13,(P7728-MAR1!$C$13)/MAR1!$E$13)</f>
        <v/>
      </c>
    </row>
    <row r="7729">
      <c r="A7729" s="5" t="n">
        <v>7728</v>
      </c>
      <c r="B7729" s="5" t="n">
        <v>22</v>
      </c>
      <c r="C7729" s="5" t="n">
        <v>63</v>
      </c>
      <c r="D7729" s="5" t="n">
        <v>3</v>
      </c>
      <c r="E7729" s="5" t="n">
        <v>0</v>
      </c>
      <c r="F7729" s="5" t="n">
        <v>34.1</v>
      </c>
      <c r="G7729" s="5" t="n">
        <v>18.8</v>
      </c>
      <c r="H7729" s="5" t="n">
        <v>17.87</v>
      </c>
      <c r="I7729" s="6">
        <f>IF(E7729&gt;=Markov!$B$3,1,0)</f>
        <v/>
      </c>
      <c r="J7729" s="6">
        <f>I7728</f>
        <v/>
      </c>
      <c r="K7729" s="7">
        <f>MAR1!$B$5+MAR1!$C$5*COS(2*PI()*$C7729/365)+MAR1!$D$5*SIN(2*PI()*$C7729/365)</f>
        <v/>
      </c>
      <c r="L7729" s="7">
        <f>MAR1!$B$6+MAR1!$C$6*COS(2*PI()*$C7729/365)+MAR1!$D$6*SIN(2*PI()*$C7729/365)</f>
        <v/>
      </c>
      <c r="M7729" s="7">
        <f>MAR1!$B$7+MAR1!$C$7*COS(2*PI()*$C7729/365)+MAR1!$D$7*SIN(2*PI()*$C7729/365)</f>
        <v/>
      </c>
      <c r="N7729" s="7">
        <f>F7729-K7729</f>
        <v/>
      </c>
      <c r="O7729" s="7">
        <f>G7729-L7729</f>
        <v/>
      </c>
      <c r="P7729" s="7">
        <f>H7729-M7729</f>
        <v/>
      </c>
      <c r="Q7729" s="7">
        <f>IF($I7729=1,(N7729-MAR1!$B$11)/MAR1!$D$11,(N7729-MAR1!$C$11)/MAR1!$E$11)</f>
        <v/>
      </c>
      <c r="R7729" s="7">
        <f>IF($I7729=1,(O7729-MAR1!$B$12)/MAR1!$D$12,(O7729-MAR1!$C$12)/MAR1!$E$12)</f>
        <v/>
      </c>
      <c r="S7729" s="7">
        <f>IF($I7729=1,(P7729-MAR1!$B$13)/MAR1!$D$13,(P7729-MAR1!$C$13)/MAR1!$E$13)</f>
        <v/>
      </c>
    </row>
    <row r="7730">
      <c r="A7730" s="5" t="n">
        <v>7729</v>
      </c>
      <c r="B7730" s="5" t="n">
        <v>22</v>
      </c>
      <c r="C7730" s="5" t="n">
        <v>64</v>
      </c>
      <c r="D7730" s="5" t="n">
        <v>3</v>
      </c>
      <c r="E7730" s="5" t="n">
        <v>0</v>
      </c>
      <c r="F7730" s="5" t="n">
        <v>33.5</v>
      </c>
      <c r="G7730" s="5" t="n">
        <v>18.4</v>
      </c>
      <c r="H7730" s="5" t="n">
        <v>14.54</v>
      </c>
      <c r="I7730" s="6">
        <f>IF(E7730&gt;=Markov!$B$3,1,0)</f>
        <v/>
      </c>
      <c r="J7730" s="6">
        <f>I7729</f>
        <v/>
      </c>
      <c r="K7730" s="7">
        <f>MAR1!$B$5+MAR1!$C$5*COS(2*PI()*$C7730/365)+MAR1!$D$5*SIN(2*PI()*$C7730/365)</f>
        <v/>
      </c>
      <c r="L7730" s="7">
        <f>MAR1!$B$6+MAR1!$C$6*COS(2*PI()*$C7730/365)+MAR1!$D$6*SIN(2*PI()*$C7730/365)</f>
        <v/>
      </c>
      <c r="M7730" s="7">
        <f>MAR1!$B$7+MAR1!$C$7*COS(2*PI()*$C7730/365)+MAR1!$D$7*SIN(2*PI()*$C7730/365)</f>
        <v/>
      </c>
      <c r="N7730" s="7">
        <f>F7730-K7730</f>
        <v/>
      </c>
      <c r="O7730" s="7">
        <f>G7730-L7730</f>
        <v/>
      </c>
      <c r="P7730" s="7">
        <f>H7730-M7730</f>
        <v/>
      </c>
      <c r="Q7730" s="7">
        <f>IF($I7730=1,(N7730-MAR1!$B$11)/MAR1!$D$11,(N7730-MAR1!$C$11)/MAR1!$E$11)</f>
        <v/>
      </c>
      <c r="R7730" s="7">
        <f>IF($I7730=1,(O7730-MAR1!$B$12)/MAR1!$D$12,(O7730-MAR1!$C$12)/MAR1!$E$12)</f>
        <v/>
      </c>
      <c r="S7730" s="7">
        <f>IF($I7730=1,(P7730-MAR1!$B$13)/MAR1!$D$13,(P7730-MAR1!$C$13)/MAR1!$E$13)</f>
        <v/>
      </c>
    </row>
    <row r="7731">
      <c r="A7731" s="5" t="n">
        <v>7730</v>
      </c>
      <c r="B7731" s="5" t="n">
        <v>22</v>
      </c>
      <c r="C7731" s="5" t="n">
        <v>65</v>
      </c>
      <c r="D7731" s="5" t="n">
        <v>3</v>
      </c>
      <c r="E7731" s="5" t="n">
        <v>0</v>
      </c>
      <c r="F7731" s="5" t="n">
        <v>36.3</v>
      </c>
      <c r="G7731" s="5" t="n">
        <v>20.9</v>
      </c>
      <c r="H7731" s="5" t="n">
        <v>18.11</v>
      </c>
      <c r="I7731" s="6">
        <f>IF(E7731&gt;=Markov!$B$3,1,0)</f>
        <v/>
      </c>
      <c r="J7731" s="6">
        <f>I7730</f>
        <v/>
      </c>
      <c r="K7731" s="7">
        <f>MAR1!$B$5+MAR1!$C$5*COS(2*PI()*$C7731/365)+MAR1!$D$5*SIN(2*PI()*$C7731/365)</f>
        <v/>
      </c>
      <c r="L7731" s="7">
        <f>MAR1!$B$6+MAR1!$C$6*COS(2*PI()*$C7731/365)+MAR1!$D$6*SIN(2*PI()*$C7731/365)</f>
        <v/>
      </c>
      <c r="M7731" s="7">
        <f>MAR1!$B$7+MAR1!$C$7*COS(2*PI()*$C7731/365)+MAR1!$D$7*SIN(2*PI()*$C7731/365)</f>
        <v/>
      </c>
      <c r="N7731" s="7">
        <f>F7731-K7731</f>
        <v/>
      </c>
      <c r="O7731" s="7">
        <f>G7731-L7731</f>
        <v/>
      </c>
      <c r="P7731" s="7">
        <f>H7731-M7731</f>
        <v/>
      </c>
      <c r="Q7731" s="7">
        <f>IF($I7731=1,(N7731-MAR1!$B$11)/MAR1!$D$11,(N7731-MAR1!$C$11)/MAR1!$E$11)</f>
        <v/>
      </c>
      <c r="R7731" s="7">
        <f>IF($I7731=1,(O7731-MAR1!$B$12)/MAR1!$D$12,(O7731-MAR1!$C$12)/MAR1!$E$12)</f>
        <v/>
      </c>
      <c r="S7731" s="7">
        <f>IF($I7731=1,(P7731-MAR1!$B$13)/MAR1!$D$13,(P7731-MAR1!$C$13)/MAR1!$E$13)</f>
        <v/>
      </c>
    </row>
    <row r="7732">
      <c r="A7732" s="5" t="n">
        <v>7731</v>
      </c>
      <c r="B7732" s="5" t="n">
        <v>22</v>
      </c>
      <c r="C7732" s="5" t="n">
        <v>66</v>
      </c>
      <c r="D7732" s="5" t="n">
        <v>3</v>
      </c>
      <c r="E7732" s="5" t="n">
        <v>0</v>
      </c>
      <c r="F7732" s="5" t="n">
        <v>36.2</v>
      </c>
      <c r="G7732" s="5" t="n">
        <v>19.6</v>
      </c>
      <c r="H7732" s="5" t="n">
        <v>19.66</v>
      </c>
      <c r="I7732" s="6">
        <f>IF(E7732&gt;=Markov!$B$3,1,0)</f>
        <v/>
      </c>
      <c r="J7732" s="6">
        <f>I7731</f>
        <v/>
      </c>
      <c r="K7732" s="7">
        <f>MAR1!$B$5+MAR1!$C$5*COS(2*PI()*$C7732/365)+MAR1!$D$5*SIN(2*PI()*$C7732/365)</f>
        <v/>
      </c>
      <c r="L7732" s="7">
        <f>MAR1!$B$6+MAR1!$C$6*COS(2*PI()*$C7732/365)+MAR1!$D$6*SIN(2*PI()*$C7732/365)</f>
        <v/>
      </c>
      <c r="M7732" s="7">
        <f>MAR1!$B$7+MAR1!$C$7*COS(2*PI()*$C7732/365)+MAR1!$D$7*SIN(2*PI()*$C7732/365)</f>
        <v/>
      </c>
      <c r="N7732" s="7">
        <f>F7732-K7732</f>
        <v/>
      </c>
      <c r="O7732" s="7">
        <f>G7732-L7732</f>
        <v/>
      </c>
      <c r="P7732" s="7">
        <f>H7732-M7732</f>
        <v/>
      </c>
      <c r="Q7732" s="7">
        <f>IF($I7732=1,(N7732-MAR1!$B$11)/MAR1!$D$11,(N7732-MAR1!$C$11)/MAR1!$E$11)</f>
        <v/>
      </c>
      <c r="R7732" s="7">
        <f>IF($I7732=1,(O7732-MAR1!$B$12)/MAR1!$D$12,(O7732-MAR1!$C$12)/MAR1!$E$12)</f>
        <v/>
      </c>
      <c r="S7732" s="7">
        <f>IF($I7732=1,(P7732-MAR1!$B$13)/MAR1!$D$13,(P7732-MAR1!$C$13)/MAR1!$E$13)</f>
        <v/>
      </c>
    </row>
    <row r="7733">
      <c r="A7733" s="5" t="n">
        <v>7732</v>
      </c>
      <c r="B7733" s="5" t="n">
        <v>22</v>
      </c>
      <c r="C7733" s="5" t="n">
        <v>67</v>
      </c>
      <c r="D7733" s="5" t="n">
        <v>3</v>
      </c>
      <c r="E7733" s="5" t="n">
        <v>0</v>
      </c>
      <c r="F7733" s="5" t="n">
        <v>35.1</v>
      </c>
      <c r="G7733" s="5" t="n">
        <v>19.9</v>
      </c>
      <c r="H7733" s="5" t="n">
        <v>19.25</v>
      </c>
      <c r="I7733" s="6">
        <f>IF(E7733&gt;=Markov!$B$3,1,0)</f>
        <v/>
      </c>
      <c r="J7733" s="6">
        <f>I7732</f>
        <v/>
      </c>
      <c r="K7733" s="7">
        <f>MAR1!$B$5+MAR1!$C$5*COS(2*PI()*$C7733/365)+MAR1!$D$5*SIN(2*PI()*$C7733/365)</f>
        <v/>
      </c>
      <c r="L7733" s="7">
        <f>MAR1!$B$6+MAR1!$C$6*COS(2*PI()*$C7733/365)+MAR1!$D$6*SIN(2*PI()*$C7733/365)</f>
        <v/>
      </c>
      <c r="M7733" s="7">
        <f>MAR1!$B$7+MAR1!$C$7*COS(2*PI()*$C7733/365)+MAR1!$D$7*SIN(2*PI()*$C7733/365)</f>
        <v/>
      </c>
      <c r="N7733" s="7">
        <f>F7733-K7733</f>
        <v/>
      </c>
      <c r="O7733" s="7">
        <f>G7733-L7733</f>
        <v/>
      </c>
      <c r="P7733" s="7">
        <f>H7733-M7733</f>
        <v/>
      </c>
      <c r="Q7733" s="7">
        <f>IF($I7733=1,(N7733-MAR1!$B$11)/MAR1!$D$11,(N7733-MAR1!$C$11)/MAR1!$E$11)</f>
        <v/>
      </c>
      <c r="R7733" s="7">
        <f>IF($I7733=1,(O7733-MAR1!$B$12)/MAR1!$D$12,(O7733-MAR1!$C$12)/MAR1!$E$12)</f>
        <v/>
      </c>
      <c r="S7733" s="7">
        <f>IF($I7733=1,(P7733-MAR1!$B$13)/MAR1!$D$13,(P7733-MAR1!$C$13)/MAR1!$E$13)</f>
        <v/>
      </c>
    </row>
    <row r="7734">
      <c r="A7734" s="5" t="n">
        <v>7733</v>
      </c>
      <c r="B7734" s="5" t="n">
        <v>22</v>
      </c>
      <c r="C7734" s="5" t="n">
        <v>68</v>
      </c>
      <c r="D7734" s="5" t="n">
        <v>3</v>
      </c>
      <c r="E7734" s="5" t="n">
        <v>0</v>
      </c>
      <c r="F7734" s="5" t="n">
        <v>34.4</v>
      </c>
      <c r="G7734" s="5" t="n">
        <v>18.8</v>
      </c>
      <c r="H7734" s="5" t="n">
        <v>18.39</v>
      </c>
      <c r="I7734" s="6">
        <f>IF(E7734&gt;=Markov!$B$3,1,0)</f>
        <v/>
      </c>
      <c r="J7734" s="6">
        <f>I7733</f>
        <v/>
      </c>
      <c r="K7734" s="7">
        <f>MAR1!$B$5+MAR1!$C$5*COS(2*PI()*$C7734/365)+MAR1!$D$5*SIN(2*PI()*$C7734/365)</f>
        <v/>
      </c>
      <c r="L7734" s="7">
        <f>MAR1!$B$6+MAR1!$C$6*COS(2*PI()*$C7734/365)+MAR1!$D$6*SIN(2*PI()*$C7734/365)</f>
        <v/>
      </c>
      <c r="M7734" s="7">
        <f>MAR1!$B$7+MAR1!$C$7*COS(2*PI()*$C7734/365)+MAR1!$D$7*SIN(2*PI()*$C7734/365)</f>
        <v/>
      </c>
      <c r="N7734" s="7">
        <f>F7734-K7734</f>
        <v/>
      </c>
      <c r="O7734" s="7">
        <f>G7734-L7734</f>
        <v/>
      </c>
      <c r="P7734" s="7">
        <f>H7734-M7734</f>
        <v/>
      </c>
      <c r="Q7734" s="7">
        <f>IF($I7734=1,(N7734-MAR1!$B$11)/MAR1!$D$11,(N7734-MAR1!$C$11)/MAR1!$E$11)</f>
        <v/>
      </c>
      <c r="R7734" s="7">
        <f>IF($I7734=1,(O7734-MAR1!$B$12)/MAR1!$D$12,(O7734-MAR1!$C$12)/MAR1!$E$12)</f>
        <v/>
      </c>
      <c r="S7734" s="7">
        <f>IF($I7734=1,(P7734-MAR1!$B$13)/MAR1!$D$13,(P7734-MAR1!$C$13)/MAR1!$E$13)</f>
        <v/>
      </c>
    </row>
    <row r="7735">
      <c r="A7735" s="5" t="n">
        <v>7734</v>
      </c>
      <c r="B7735" s="5" t="n">
        <v>22</v>
      </c>
      <c r="C7735" s="5" t="n">
        <v>69</v>
      </c>
      <c r="D7735" s="5" t="n">
        <v>3</v>
      </c>
      <c r="E7735" s="5" t="n">
        <v>0</v>
      </c>
      <c r="F7735" s="5" t="n">
        <v>35.1</v>
      </c>
      <c r="G7735" s="5" t="n">
        <v>20.3</v>
      </c>
      <c r="H7735" s="5" t="n">
        <v>17.6</v>
      </c>
      <c r="I7735" s="6">
        <f>IF(E7735&gt;=Markov!$B$3,1,0)</f>
        <v/>
      </c>
      <c r="J7735" s="6">
        <f>I7734</f>
        <v/>
      </c>
      <c r="K7735" s="7">
        <f>MAR1!$B$5+MAR1!$C$5*COS(2*PI()*$C7735/365)+MAR1!$D$5*SIN(2*PI()*$C7735/365)</f>
        <v/>
      </c>
      <c r="L7735" s="7">
        <f>MAR1!$B$6+MAR1!$C$6*COS(2*PI()*$C7735/365)+MAR1!$D$6*SIN(2*PI()*$C7735/365)</f>
        <v/>
      </c>
      <c r="M7735" s="7">
        <f>MAR1!$B$7+MAR1!$C$7*COS(2*PI()*$C7735/365)+MAR1!$D$7*SIN(2*PI()*$C7735/365)</f>
        <v/>
      </c>
      <c r="N7735" s="7">
        <f>F7735-K7735</f>
        <v/>
      </c>
      <c r="O7735" s="7">
        <f>G7735-L7735</f>
        <v/>
      </c>
      <c r="P7735" s="7">
        <f>H7735-M7735</f>
        <v/>
      </c>
      <c r="Q7735" s="7">
        <f>IF($I7735=1,(N7735-MAR1!$B$11)/MAR1!$D$11,(N7735-MAR1!$C$11)/MAR1!$E$11)</f>
        <v/>
      </c>
      <c r="R7735" s="7">
        <f>IF($I7735=1,(O7735-MAR1!$B$12)/MAR1!$D$12,(O7735-MAR1!$C$12)/MAR1!$E$12)</f>
        <v/>
      </c>
      <c r="S7735" s="7">
        <f>IF($I7735=1,(P7735-MAR1!$B$13)/MAR1!$D$13,(P7735-MAR1!$C$13)/MAR1!$E$13)</f>
        <v/>
      </c>
    </row>
    <row r="7736">
      <c r="A7736" s="5" t="n">
        <v>7735</v>
      </c>
      <c r="B7736" s="5" t="n">
        <v>22</v>
      </c>
      <c r="C7736" s="5" t="n">
        <v>70</v>
      </c>
      <c r="D7736" s="5" t="n">
        <v>3</v>
      </c>
      <c r="E7736" s="5" t="n">
        <v>0</v>
      </c>
      <c r="F7736" s="5" t="n">
        <v>35.9</v>
      </c>
      <c r="G7736" s="5" t="n">
        <v>20.2</v>
      </c>
      <c r="H7736" s="5" t="n">
        <v>16.03</v>
      </c>
      <c r="I7736" s="6">
        <f>IF(E7736&gt;=Markov!$B$3,1,0)</f>
        <v/>
      </c>
      <c r="J7736" s="6">
        <f>I7735</f>
        <v/>
      </c>
      <c r="K7736" s="7">
        <f>MAR1!$B$5+MAR1!$C$5*COS(2*PI()*$C7736/365)+MAR1!$D$5*SIN(2*PI()*$C7736/365)</f>
        <v/>
      </c>
      <c r="L7736" s="7">
        <f>MAR1!$B$6+MAR1!$C$6*COS(2*PI()*$C7736/365)+MAR1!$D$6*SIN(2*PI()*$C7736/365)</f>
        <v/>
      </c>
      <c r="M7736" s="7">
        <f>MAR1!$B$7+MAR1!$C$7*COS(2*PI()*$C7736/365)+MAR1!$D$7*SIN(2*PI()*$C7736/365)</f>
        <v/>
      </c>
      <c r="N7736" s="7">
        <f>F7736-K7736</f>
        <v/>
      </c>
      <c r="O7736" s="7">
        <f>G7736-L7736</f>
        <v/>
      </c>
      <c r="P7736" s="7">
        <f>H7736-M7736</f>
        <v/>
      </c>
      <c r="Q7736" s="7">
        <f>IF($I7736=1,(N7736-MAR1!$B$11)/MAR1!$D$11,(N7736-MAR1!$C$11)/MAR1!$E$11)</f>
        <v/>
      </c>
      <c r="R7736" s="7">
        <f>IF($I7736=1,(O7736-MAR1!$B$12)/MAR1!$D$12,(O7736-MAR1!$C$12)/MAR1!$E$12)</f>
        <v/>
      </c>
      <c r="S7736" s="7">
        <f>IF($I7736=1,(P7736-MAR1!$B$13)/MAR1!$D$13,(P7736-MAR1!$C$13)/MAR1!$E$13)</f>
        <v/>
      </c>
    </row>
    <row r="7737">
      <c r="A7737" s="5" t="n">
        <v>7736</v>
      </c>
      <c r="B7737" s="5" t="n">
        <v>22</v>
      </c>
      <c r="C7737" s="5" t="n">
        <v>71</v>
      </c>
      <c r="D7737" s="5" t="n">
        <v>3</v>
      </c>
      <c r="E7737" s="5" t="n">
        <v>0</v>
      </c>
      <c r="F7737" s="5" t="n">
        <v>33.1</v>
      </c>
      <c r="G7737" s="5" t="n">
        <v>18.8</v>
      </c>
      <c r="H7737" s="5" t="n">
        <v>15.76</v>
      </c>
      <c r="I7737" s="6">
        <f>IF(E7737&gt;=Markov!$B$3,1,0)</f>
        <v/>
      </c>
      <c r="J7737" s="6">
        <f>I7736</f>
        <v/>
      </c>
      <c r="K7737" s="7">
        <f>MAR1!$B$5+MAR1!$C$5*COS(2*PI()*$C7737/365)+MAR1!$D$5*SIN(2*PI()*$C7737/365)</f>
        <v/>
      </c>
      <c r="L7737" s="7">
        <f>MAR1!$B$6+MAR1!$C$6*COS(2*PI()*$C7737/365)+MAR1!$D$6*SIN(2*PI()*$C7737/365)</f>
        <v/>
      </c>
      <c r="M7737" s="7">
        <f>MAR1!$B$7+MAR1!$C$7*COS(2*PI()*$C7737/365)+MAR1!$D$7*SIN(2*PI()*$C7737/365)</f>
        <v/>
      </c>
      <c r="N7737" s="7">
        <f>F7737-K7737</f>
        <v/>
      </c>
      <c r="O7737" s="7">
        <f>G7737-L7737</f>
        <v/>
      </c>
      <c r="P7737" s="7">
        <f>H7737-M7737</f>
        <v/>
      </c>
      <c r="Q7737" s="7">
        <f>IF($I7737=1,(N7737-MAR1!$B$11)/MAR1!$D$11,(N7737-MAR1!$C$11)/MAR1!$E$11)</f>
        <v/>
      </c>
      <c r="R7737" s="7">
        <f>IF($I7737=1,(O7737-MAR1!$B$12)/MAR1!$D$12,(O7737-MAR1!$C$12)/MAR1!$E$12)</f>
        <v/>
      </c>
      <c r="S7737" s="7">
        <f>IF($I7737=1,(P7737-MAR1!$B$13)/MAR1!$D$13,(P7737-MAR1!$C$13)/MAR1!$E$13)</f>
        <v/>
      </c>
    </row>
    <row r="7738">
      <c r="A7738" s="5" t="n">
        <v>7737</v>
      </c>
      <c r="B7738" s="5" t="n">
        <v>22</v>
      </c>
      <c r="C7738" s="5" t="n">
        <v>72</v>
      </c>
      <c r="D7738" s="5" t="n">
        <v>3</v>
      </c>
      <c r="E7738" s="5" t="n">
        <v>0</v>
      </c>
      <c r="F7738" s="5" t="n">
        <v>32.2</v>
      </c>
      <c r="G7738" s="5" t="n">
        <v>18</v>
      </c>
      <c r="H7738" s="5" t="n">
        <v>11.89</v>
      </c>
      <c r="I7738" s="6">
        <f>IF(E7738&gt;=Markov!$B$3,1,0)</f>
        <v/>
      </c>
      <c r="J7738" s="6">
        <f>I7737</f>
        <v/>
      </c>
      <c r="K7738" s="7">
        <f>MAR1!$B$5+MAR1!$C$5*COS(2*PI()*$C7738/365)+MAR1!$D$5*SIN(2*PI()*$C7738/365)</f>
        <v/>
      </c>
      <c r="L7738" s="7">
        <f>MAR1!$B$6+MAR1!$C$6*COS(2*PI()*$C7738/365)+MAR1!$D$6*SIN(2*PI()*$C7738/365)</f>
        <v/>
      </c>
      <c r="M7738" s="7">
        <f>MAR1!$B$7+MAR1!$C$7*COS(2*PI()*$C7738/365)+MAR1!$D$7*SIN(2*PI()*$C7738/365)</f>
        <v/>
      </c>
      <c r="N7738" s="7">
        <f>F7738-K7738</f>
        <v/>
      </c>
      <c r="O7738" s="7">
        <f>G7738-L7738</f>
        <v/>
      </c>
      <c r="P7738" s="7">
        <f>H7738-M7738</f>
        <v/>
      </c>
      <c r="Q7738" s="7">
        <f>IF($I7738=1,(N7738-MAR1!$B$11)/MAR1!$D$11,(N7738-MAR1!$C$11)/MAR1!$E$11)</f>
        <v/>
      </c>
      <c r="R7738" s="7">
        <f>IF($I7738=1,(O7738-MAR1!$B$12)/MAR1!$D$12,(O7738-MAR1!$C$12)/MAR1!$E$12)</f>
        <v/>
      </c>
      <c r="S7738" s="7">
        <f>IF($I7738=1,(P7738-MAR1!$B$13)/MAR1!$D$13,(P7738-MAR1!$C$13)/MAR1!$E$13)</f>
        <v/>
      </c>
    </row>
    <row r="7739">
      <c r="A7739" s="5" t="n">
        <v>7738</v>
      </c>
      <c r="B7739" s="5" t="n">
        <v>22</v>
      </c>
      <c r="C7739" s="5" t="n">
        <v>73</v>
      </c>
      <c r="D7739" s="5" t="n">
        <v>3</v>
      </c>
      <c r="E7739" s="5" t="n">
        <v>0</v>
      </c>
      <c r="F7739" s="5" t="n">
        <v>35.4</v>
      </c>
      <c r="G7739" s="5" t="n">
        <v>20.5</v>
      </c>
      <c r="H7739" s="5" t="n">
        <v>21.54</v>
      </c>
      <c r="I7739" s="6">
        <f>IF(E7739&gt;=Markov!$B$3,1,0)</f>
        <v/>
      </c>
      <c r="J7739" s="6">
        <f>I7738</f>
        <v/>
      </c>
      <c r="K7739" s="7">
        <f>MAR1!$B$5+MAR1!$C$5*COS(2*PI()*$C7739/365)+MAR1!$D$5*SIN(2*PI()*$C7739/365)</f>
        <v/>
      </c>
      <c r="L7739" s="7">
        <f>MAR1!$B$6+MAR1!$C$6*COS(2*PI()*$C7739/365)+MAR1!$D$6*SIN(2*PI()*$C7739/365)</f>
        <v/>
      </c>
      <c r="M7739" s="7">
        <f>MAR1!$B$7+MAR1!$C$7*COS(2*PI()*$C7739/365)+MAR1!$D$7*SIN(2*PI()*$C7739/365)</f>
        <v/>
      </c>
      <c r="N7739" s="7">
        <f>F7739-K7739</f>
        <v/>
      </c>
      <c r="O7739" s="7">
        <f>G7739-L7739</f>
        <v/>
      </c>
      <c r="P7739" s="7">
        <f>H7739-M7739</f>
        <v/>
      </c>
      <c r="Q7739" s="7">
        <f>IF($I7739=1,(N7739-MAR1!$B$11)/MAR1!$D$11,(N7739-MAR1!$C$11)/MAR1!$E$11)</f>
        <v/>
      </c>
      <c r="R7739" s="7">
        <f>IF($I7739=1,(O7739-MAR1!$B$12)/MAR1!$D$12,(O7739-MAR1!$C$12)/MAR1!$E$12)</f>
        <v/>
      </c>
      <c r="S7739" s="7">
        <f>IF($I7739=1,(P7739-MAR1!$B$13)/MAR1!$D$13,(P7739-MAR1!$C$13)/MAR1!$E$13)</f>
        <v/>
      </c>
    </row>
    <row r="7740">
      <c r="A7740" s="5" t="n">
        <v>7739</v>
      </c>
      <c r="B7740" s="5" t="n">
        <v>22</v>
      </c>
      <c r="C7740" s="5" t="n">
        <v>74</v>
      </c>
      <c r="D7740" s="5" t="n">
        <v>3</v>
      </c>
      <c r="E7740" s="5" t="n">
        <v>0</v>
      </c>
      <c r="F7740" s="5" t="n">
        <v>34.7</v>
      </c>
      <c r="G7740" s="5" t="n">
        <v>19.6</v>
      </c>
      <c r="H7740" s="5" t="n">
        <v>21.69</v>
      </c>
      <c r="I7740" s="6">
        <f>IF(E7740&gt;=Markov!$B$3,1,0)</f>
        <v/>
      </c>
      <c r="J7740" s="6">
        <f>I7739</f>
        <v/>
      </c>
      <c r="K7740" s="7">
        <f>MAR1!$B$5+MAR1!$C$5*COS(2*PI()*$C7740/365)+MAR1!$D$5*SIN(2*PI()*$C7740/365)</f>
        <v/>
      </c>
      <c r="L7740" s="7">
        <f>MAR1!$B$6+MAR1!$C$6*COS(2*PI()*$C7740/365)+MAR1!$D$6*SIN(2*PI()*$C7740/365)</f>
        <v/>
      </c>
      <c r="M7740" s="7">
        <f>MAR1!$B$7+MAR1!$C$7*COS(2*PI()*$C7740/365)+MAR1!$D$7*SIN(2*PI()*$C7740/365)</f>
        <v/>
      </c>
      <c r="N7740" s="7">
        <f>F7740-K7740</f>
        <v/>
      </c>
      <c r="O7740" s="7">
        <f>G7740-L7740</f>
        <v/>
      </c>
      <c r="P7740" s="7">
        <f>H7740-M7740</f>
        <v/>
      </c>
      <c r="Q7740" s="7">
        <f>IF($I7740=1,(N7740-MAR1!$B$11)/MAR1!$D$11,(N7740-MAR1!$C$11)/MAR1!$E$11)</f>
        <v/>
      </c>
      <c r="R7740" s="7">
        <f>IF($I7740=1,(O7740-MAR1!$B$12)/MAR1!$D$12,(O7740-MAR1!$C$12)/MAR1!$E$12)</f>
        <v/>
      </c>
      <c r="S7740" s="7">
        <f>IF($I7740=1,(P7740-MAR1!$B$13)/MAR1!$D$13,(P7740-MAR1!$C$13)/MAR1!$E$13)</f>
        <v/>
      </c>
    </row>
    <row r="7741">
      <c r="A7741" s="5" t="n">
        <v>7740</v>
      </c>
      <c r="B7741" s="5" t="n">
        <v>22</v>
      </c>
      <c r="C7741" s="5" t="n">
        <v>75</v>
      </c>
      <c r="D7741" s="5" t="n">
        <v>3</v>
      </c>
      <c r="E7741" s="5" t="n">
        <v>0</v>
      </c>
      <c r="F7741" s="5" t="n">
        <v>35.2</v>
      </c>
      <c r="G7741" s="5" t="n">
        <v>20.2</v>
      </c>
      <c r="H7741" s="5" t="n">
        <v>20.67</v>
      </c>
      <c r="I7741" s="6">
        <f>IF(E7741&gt;=Markov!$B$3,1,0)</f>
        <v/>
      </c>
      <c r="J7741" s="6">
        <f>I7740</f>
        <v/>
      </c>
      <c r="K7741" s="7">
        <f>MAR1!$B$5+MAR1!$C$5*COS(2*PI()*$C7741/365)+MAR1!$D$5*SIN(2*PI()*$C7741/365)</f>
        <v/>
      </c>
      <c r="L7741" s="7">
        <f>MAR1!$B$6+MAR1!$C$6*COS(2*PI()*$C7741/365)+MAR1!$D$6*SIN(2*PI()*$C7741/365)</f>
        <v/>
      </c>
      <c r="M7741" s="7">
        <f>MAR1!$B$7+MAR1!$C$7*COS(2*PI()*$C7741/365)+MAR1!$D$7*SIN(2*PI()*$C7741/365)</f>
        <v/>
      </c>
      <c r="N7741" s="7">
        <f>F7741-K7741</f>
        <v/>
      </c>
      <c r="O7741" s="7">
        <f>G7741-L7741</f>
        <v/>
      </c>
      <c r="P7741" s="7">
        <f>H7741-M7741</f>
        <v/>
      </c>
      <c r="Q7741" s="7">
        <f>IF($I7741=1,(N7741-MAR1!$B$11)/MAR1!$D$11,(N7741-MAR1!$C$11)/MAR1!$E$11)</f>
        <v/>
      </c>
      <c r="R7741" s="7">
        <f>IF($I7741=1,(O7741-MAR1!$B$12)/MAR1!$D$12,(O7741-MAR1!$C$12)/MAR1!$E$12)</f>
        <v/>
      </c>
      <c r="S7741" s="7">
        <f>IF($I7741=1,(P7741-MAR1!$B$13)/MAR1!$D$13,(P7741-MAR1!$C$13)/MAR1!$E$13)</f>
        <v/>
      </c>
    </row>
    <row r="7742">
      <c r="A7742" s="5" t="n">
        <v>7741</v>
      </c>
      <c r="B7742" s="5" t="n">
        <v>22</v>
      </c>
      <c r="C7742" s="5" t="n">
        <v>76</v>
      </c>
      <c r="D7742" s="5" t="n">
        <v>3</v>
      </c>
      <c r="E7742" s="5" t="n">
        <v>0</v>
      </c>
      <c r="F7742" s="5" t="n">
        <v>36.2</v>
      </c>
      <c r="G7742" s="5" t="n">
        <v>21.9</v>
      </c>
      <c r="H7742" s="5" t="n">
        <v>22.59</v>
      </c>
      <c r="I7742" s="6">
        <f>IF(E7742&gt;=Markov!$B$3,1,0)</f>
        <v/>
      </c>
      <c r="J7742" s="6">
        <f>I7741</f>
        <v/>
      </c>
      <c r="K7742" s="7">
        <f>MAR1!$B$5+MAR1!$C$5*COS(2*PI()*$C7742/365)+MAR1!$D$5*SIN(2*PI()*$C7742/365)</f>
        <v/>
      </c>
      <c r="L7742" s="7">
        <f>MAR1!$B$6+MAR1!$C$6*COS(2*PI()*$C7742/365)+MAR1!$D$6*SIN(2*PI()*$C7742/365)</f>
        <v/>
      </c>
      <c r="M7742" s="7">
        <f>MAR1!$B$7+MAR1!$C$7*COS(2*PI()*$C7742/365)+MAR1!$D$7*SIN(2*PI()*$C7742/365)</f>
        <v/>
      </c>
      <c r="N7742" s="7">
        <f>F7742-K7742</f>
        <v/>
      </c>
      <c r="O7742" s="7">
        <f>G7742-L7742</f>
        <v/>
      </c>
      <c r="P7742" s="7">
        <f>H7742-M7742</f>
        <v/>
      </c>
      <c r="Q7742" s="7">
        <f>IF($I7742=1,(N7742-MAR1!$B$11)/MAR1!$D$11,(N7742-MAR1!$C$11)/MAR1!$E$11)</f>
        <v/>
      </c>
      <c r="R7742" s="7">
        <f>IF($I7742=1,(O7742-MAR1!$B$12)/MAR1!$D$12,(O7742-MAR1!$C$12)/MAR1!$E$12)</f>
        <v/>
      </c>
      <c r="S7742" s="7">
        <f>IF($I7742=1,(P7742-MAR1!$B$13)/MAR1!$D$13,(P7742-MAR1!$C$13)/MAR1!$E$13)</f>
        <v/>
      </c>
    </row>
    <row r="7743">
      <c r="A7743" s="5" t="n">
        <v>7742</v>
      </c>
      <c r="B7743" s="5" t="n">
        <v>22</v>
      </c>
      <c r="C7743" s="5" t="n">
        <v>77</v>
      </c>
      <c r="D7743" s="5" t="n">
        <v>3</v>
      </c>
      <c r="E7743" s="5" t="n">
        <v>0</v>
      </c>
      <c r="F7743" s="5" t="n">
        <v>34</v>
      </c>
      <c r="G7743" s="5" t="n">
        <v>18.8</v>
      </c>
      <c r="H7743" s="5" t="n">
        <v>28.27</v>
      </c>
      <c r="I7743" s="6">
        <f>IF(E7743&gt;=Markov!$B$3,1,0)</f>
        <v/>
      </c>
      <c r="J7743" s="6">
        <f>I7742</f>
        <v/>
      </c>
      <c r="K7743" s="7">
        <f>MAR1!$B$5+MAR1!$C$5*COS(2*PI()*$C7743/365)+MAR1!$D$5*SIN(2*PI()*$C7743/365)</f>
        <v/>
      </c>
      <c r="L7743" s="7">
        <f>MAR1!$B$6+MAR1!$C$6*COS(2*PI()*$C7743/365)+MAR1!$D$6*SIN(2*PI()*$C7743/365)</f>
        <v/>
      </c>
      <c r="M7743" s="7">
        <f>MAR1!$B$7+MAR1!$C$7*COS(2*PI()*$C7743/365)+MAR1!$D$7*SIN(2*PI()*$C7743/365)</f>
        <v/>
      </c>
      <c r="N7743" s="7">
        <f>F7743-K7743</f>
        <v/>
      </c>
      <c r="O7743" s="7">
        <f>G7743-L7743</f>
        <v/>
      </c>
      <c r="P7743" s="7">
        <f>H7743-M7743</f>
        <v/>
      </c>
      <c r="Q7743" s="7">
        <f>IF($I7743=1,(N7743-MAR1!$B$11)/MAR1!$D$11,(N7743-MAR1!$C$11)/MAR1!$E$11)</f>
        <v/>
      </c>
      <c r="R7743" s="7">
        <f>IF($I7743=1,(O7743-MAR1!$B$12)/MAR1!$D$12,(O7743-MAR1!$C$12)/MAR1!$E$12)</f>
        <v/>
      </c>
      <c r="S7743" s="7">
        <f>IF($I7743=1,(P7743-MAR1!$B$13)/MAR1!$D$13,(P7743-MAR1!$C$13)/MAR1!$E$13)</f>
        <v/>
      </c>
    </row>
    <row r="7744">
      <c r="A7744" s="5" t="n">
        <v>7743</v>
      </c>
      <c r="B7744" s="5" t="n">
        <v>22</v>
      </c>
      <c r="C7744" s="5" t="n">
        <v>78</v>
      </c>
      <c r="D7744" s="5" t="n">
        <v>3</v>
      </c>
      <c r="E7744" s="5" t="n">
        <v>0</v>
      </c>
      <c r="F7744" s="5" t="n">
        <v>35.4</v>
      </c>
      <c r="G7744" s="5" t="n">
        <v>18.4</v>
      </c>
      <c r="H7744" s="5" t="n">
        <v>25.38</v>
      </c>
      <c r="I7744" s="6">
        <f>IF(E7744&gt;=Markov!$B$3,1,0)</f>
        <v/>
      </c>
      <c r="J7744" s="6">
        <f>I7743</f>
        <v/>
      </c>
      <c r="K7744" s="7">
        <f>MAR1!$B$5+MAR1!$C$5*COS(2*PI()*$C7744/365)+MAR1!$D$5*SIN(2*PI()*$C7744/365)</f>
        <v/>
      </c>
      <c r="L7744" s="7">
        <f>MAR1!$B$6+MAR1!$C$6*COS(2*PI()*$C7744/365)+MAR1!$D$6*SIN(2*PI()*$C7744/365)</f>
        <v/>
      </c>
      <c r="M7744" s="7">
        <f>MAR1!$B$7+MAR1!$C$7*COS(2*PI()*$C7744/365)+MAR1!$D$7*SIN(2*PI()*$C7744/365)</f>
        <v/>
      </c>
      <c r="N7744" s="7">
        <f>F7744-K7744</f>
        <v/>
      </c>
      <c r="O7744" s="7">
        <f>G7744-L7744</f>
        <v/>
      </c>
      <c r="P7744" s="7">
        <f>H7744-M7744</f>
        <v/>
      </c>
      <c r="Q7744" s="7">
        <f>IF($I7744=1,(N7744-MAR1!$B$11)/MAR1!$D$11,(N7744-MAR1!$C$11)/MAR1!$E$11)</f>
        <v/>
      </c>
      <c r="R7744" s="7">
        <f>IF($I7744=1,(O7744-MAR1!$B$12)/MAR1!$D$12,(O7744-MAR1!$C$12)/MAR1!$E$12)</f>
        <v/>
      </c>
      <c r="S7744" s="7">
        <f>IF($I7744=1,(P7744-MAR1!$B$13)/MAR1!$D$13,(P7744-MAR1!$C$13)/MAR1!$E$13)</f>
        <v/>
      </c>
    </row>
    <row r="7745">
      <c r="A7745" s="5" t="n">
        <v>7744</v>
      </c>
      <c r="B7745" s="5" t="n">
        <v>22</v>
      </c>
      <c r="C7745" s="5" t="n">
        <v>79</v>
      </c>
      <c r="D7745" s="5" t="n">
        <v>3</v>
      </c>
      <c r="E7745" s="5" t="n">
        <v>0</v>
      </c>
      <c r="F7745" s="5" t="n">
        <v>37.1</v>
      </c>
      <c r="G7745" s="5" t="n">
        <v>22.5</v>
      </c>
      <c r="H7745" s="5" t="n">
        <v>20.46</v>
      </c>
      <c r="I7745" s="6">
        <f>IF(E7745&gt;=Markov!$B$3,1,0)</f>
        <v/>
      </c>
      <c r="J7745" s="6">
        <f>I7744</f>
        <v/>
      </c>
      <c r="K7745" s="7">
        <f>MAR1!$B$5+MAR1!$C$5*COS(2*PI()*$C7745/365)+MAR1!$D$5*SIN(2*PI()*$C7745/365)</f>
        <v/>
      </c>
      <c r="L7745" s="7">
        <f>MAR1!$B$6+MAR1!$C$6*COS(2*PI()*$C7745/365)+MAR1!$D$6*SIN(2*PI()*$C7745/365)</f>
        <v/>
      </c>
      <c r="M7745" s="7">
        <f>MAR1!$B$7+MAR1!$C$7*COS(2*PI()*$C7745/365)+MAR1!$D$7*SIN(2*PI()*$C7745/365)</f>
        <v/>
      </c>
      <c r="N7745" s="7">
        <f>F7745-K7745</f>
        <v/>
      </c>
      <c r="O7745" s="7">
        <f>G7745-L7745</f>
        <v/>
      </c>
      <c r="P7745" s="7">
        <f>H7745-M7745</f>
        <v/>
      </c>
      <c r="Q7745" s="7">
        <f>IF($I7745=1,(N7745-MAR1!$B$11)/MAR1!$D$11,(N7745-MAR1!$C$11)/MAR1!$E$11)</f>
        <v/>
      </c>
      <c r="R7745" s="7">
        <f>IF($I7745=1,(O7745-MAR1!$B$12)/MAR1!$D$12,(O7745-MAR1!$C$12)/MAR1!$E$12)</f>
        <v/>
      </c>
      <c r="S7745" s="7">
        <f>IF($I7745=1,(P7745-MAR1!$B$13)/MAR1!$D$13,(P7745-MAR1!$C$13)/MAR1!$E$13)</f>
        <v/>
      </c>
    </row>
    <row r="7746">
      <c r="A7746" s="5" t="n">
        <v>7745</v>
      </c>
      <c r="B7746" s="5" t="n">
        <v>22</v>
      </c>
      <c r="C7746" s="5" t="n">
        <v>80</v>
      </c>
      <c r="D7746" s="5" t="n">
        <v>3</v>
      </c>
      <c r="E7746" s="5" t="n">
        <v>0</v>
      </c>
      <c r="F7746" s="5" t="n">
        <v>36.2</v>
      </c>
      <c r="G7746" s="5" t="n">
        <v>21.7</v>
      </c>
      <c r="H7746" s="5" t="n">
        <v>18.6</v>
      </c>
      <c r="I7746" s="6">
        <f>IF(E7746&gt;=Markov!$B$3,1,0)</f>
        <v/>
      </c>
      <c r="J7746" s="6">
        <f>I7745</f>
        <v/>
      </c>
      <c r="K7746" s="7">
        <f>MAR1!$B$5+MAR1!$C$5*COS(2*PI()*$C7746/365)+MAR1!$D$5*SIN(2*PI()*$C7746/365)</f>
        <v/>
      </c>
      <c r="L7746" s="7">
        <f>MAR1!$B$6+MAR1!$C$6*COS(2*PI()*$C7746/365)+MAR1!$D$6*SIN(2*PI()*$C7746/365)</f>
        <v/>
      </c>
      <c r="M7746" s="7">
        <f>MAR1!$B$7+MAR1!$C$7*COS(2*PI()*$C7746/365)+MAR1!$D$7*SIN(2*PI()*$C7746/365)</f>
        <v/>
      </c>
      <c r="N7746" s="7">
        <f>F7746-K7746</f>
        <v/>
      </c>
      <c r="O7746" s="7">
        <f>G7746-L7746</f>
        <v/>
      </c>
      <c r="P7746" s="7">
        <f>H7746-M7746</f>
        <v/>
      </c>
      <c r="Q7746" s="7">
        <f>IF($I7746=1,(N7746-MAR1!$B$11)/MAR1!$D$11,(N7746-MAR1!$C$11)/MAR1!$E$11)</f>
        <v/>
      </c>
      <c r="R7746" s="7">
        <f>IF($I7746=1,(O7746-MAR1!$B$12)/MAR1!$D$12,(O7746-MAR1!$C$12)/MAR1!$E$12)</f>
        <v/>
      </c>
      <c r="S7746" s="7">
        <f>IF($I7746=1,(P7746-MAR1!$B$13)/MAR1!$D$13,(P7746-MAR1!$C$13)/MAR1!$E$13)</f>
        <v/>
      </c>
    </row>
    <row r="7747">
      <c r="A7747" s="5" t="n">
        <v>7746</v>
      </c>
      <c r="B7747" s="5" t="n">
        <v>22</v>
      </c>
      <c r="C7747" s="5" t="n">
        <v>81</v>
      </c>
      <c r="D7747" s="5" t="n">
        <v>3</v>
      </c>
      <c r="E7747" s="5" t="n">
        <v>0</v>
      </c>
      <c r="F7747" s="5" t="n">
        <v>38.2</v>
      </c>
      <c r="G7747" s="5" t="n">
        <v>23.8</v>
      </c>
      <c r="H7747" s="5" t="n">
        <v>22.71</v>
      </c>
      <c r="I7747" s="6">
        <f>IF(E7747&gt;=Markov!$B$3,1,0)</f>
        <v/>
      </c>
      <c r="J7747" s="6">
        <f>I7746</f>
        <v/>
      </c>
      <c r="K7747" s="7">
        <f>MAR1!$B$5+MAR1!$C$5*COS(2*PI()*$C7747/365)+MAR1!$D$5*SIN(2*PI()*$C7747/365)</f>
        <v/>
      </c>
      <c r="L7747" s="7">
        <f>MAR1!$B$6+MAR1!$C$6*COS(2*PI()*$C7747/365)+MAR1!$D$6*SIN(2*PI()*$C7747/365)</f>
        <v/>
      </c>
      <c r="M7747" s="7">
        <f>MAR1!$B$7+MAR1!$C$7*COS(2*PI()*$C7747/365)+MAR1!$D$7*SIN(2*PI()*$C7747/365)</f>
        <v/>
      </c>
      <c r="N7747" s="7">
        <f>F7747-K7747</f>
        <v/>
      </c>
      <c r="O7747" s="7">
        <f>G7747-L7747</f>
        <v/>
      </c>
      <c r="P7747" s="7">
        <f>H7747-M7747</f>
        <v/>
      </c>
      <c r="Q7747" s="7">
        <f>IF($I7747=1,(N7747-MAR1!$B$11)/MAR1!$D$11,(N7747-MAR1!$C$11)/MAR1!$E$11)</f>
        <v/>
      </c>
      <c r="R7747" s="7">
        <f>IF($I7747=1,(O7747-MAR1!$B$12)/MAR1!$D$12,(O7747-MAR1!$C$12)/MAR1!$E$12)</f>
        <v/>
      </c>
      <c r="S7747" s="7">
        <f>IF($I7747=1,(P7747-MAR1!$B$13)/MAR1!$D$13,(P7747-MAR1!$C$13)/MAR1!$E$13)</f>
        <v/>
      </c>
    </row>
    <row r="7748">
      <c r="A7748" s="5" t="n">
        <v>7747</v>
      </c>
      <c r="B7748" s="5" t="n">
        <v>22</v>
      </c>
      <c r="C7748" s="5" t="n">
        <v>82</v>
      </c>
      <c r="D7748" s="5" t="n">
        <v>3</v>
      </c>
      <c r="E7748" s="5" t="n">
        <v>0</v>
      </c>
      <c r="F7748" s="5" t="n">
        <v>36</v>
      </c>
      <c r="G7748" s="5" t="n">
        <v>20.1</v>
      </c>
      <c r="H7748" s="5" t="n">
        <v>23.48</v>
      </c>
      <c r="I7748" s="6">
        <f>IF(E7748&gt;=Markov!$B$3,1,0)</f>
        <v/>
      </c>
      <c r="J7748" s="6">
        <f>I7747</f>
        <v/>
      </c>
      <c r="K7748" s="7">
        <f>MAR1!$B$5+MAR1!$C$5*COS(2*PI()*$C7748/365)+MAR1!$D$5*SIN(2*PI()*$C7748/365)</f>
        <v/>
      </c>
      <c r="L7748" s="7">
        <f>MAR1!$B$6+MAR1!$C$6*COS(2*PI()*$C7748/365)+MAR1!$D$6*SIN(2*PI()*$C7748/365)</f>
        <v/>
      </c>
      <c r="M7748" s="7">
        <f>MAR1!$B$7+MAR1!$C$7*COS(2*PI()*$C7748/365)+MAR1!$D$7*SIN(2*PI()*$C7748/365)</f>
        <v/>
      </c>
      <c r="N7748" s="7">
        <f>F7748-K7748</f>
        <v/>
      </c>
      <c r="O7748" s="7">
        <f>G7748-L7748</f>
        <v/>
      </c>
      <c r="P7748" s="7">
        <f>H7748-M7748</f>
        <v/>
      </c>
      <c r="Q7748" s="7">
        <f>IF($I7748=1,(N7748-MAR1!$B$11)/MAR1!$D$11,(N7748-MAR1!$C$11)/MAR1!$E$11)</f>
        <v/>
      </c>
      <c r="R7748" s="7">
        <f>IF($I7748=1,(O7748-MAR1!$B$12)/MAR1!$D$12,(O7748-MAR1!$C$12)/MAR1!$E$12)</f>
        <v/>
      </c>
      <c r="S7748" s="7">
        <f>IF($I7748=1,(P7748-MAR1!$B$13)/MAR1!$D$13,(P7748-MAR1!$C$13)/MAR1!$E$13)</f>
        <v/>
      </c>
    </row>
    <row r="7749">
      <c r="A7749" s="5" t="n">
        <v>7748</v>
      </c>
      <c r="B7749" s="5" t="n">
        <v>22</v>
      </c>
      <c r="C7749" s="5" t="n">
        <v>83</v>
      </c>
      <c r="D7749" s="5" t="n">
        <v>3</v>
      </c>
      <c r="E7749" s="5" t="n">
        <v>4.6</v>
      </c>
      <c r="F7749" s="5" t="n">
        <v>34.3</v>
      </c>
      <c r="G7749" s="5" t="n">
        <v>19.3</v>
      </c>
      <c r="H7749" s="5" t="n">
        <v>20.82</v>
      </c>
      <c r="I7749" s="6">
        <f>IF(E7749&gt;=Markov!$B$3,1,0)</f>
        <v/>
      </c>
      <c r="J7749" s="6">
        <f>I7748</f>
        <v/>
      </c>
      <c r="K7749" s="7">
        <f>MAR1!$B$5+MAR1!$C$5*COS(2*PI()*$C7749/365)+MAR1!$D$5*SIN(2*PI()*$C7749/365)</f>
        <v/>
      </c>
      <c r="L7749" s="7">
        <f>MAR1!$B$6+MAR1!$C$6*COS(2*PI()*$C7749/365)+MAR1!$D$6*SIN(2*PI()*$C7749/365)</f>
        <v/>
      </c>
      <c r="M7749" s="7">
        <f>MAR1!$B$7+MAR1!$C$7*COS(2*PI()*$C7749/365)+MAR1!$D$7*SIN(2*PI()*$C7749/365)</f>
        <v/>
      </c>
      <c r="N7749" s="7">
        <f>F7749-K7749</f>
        <v/>
      </c>
      <c r="O7749" s="7">
        <f>G7749-L7749</f>
        <v/>
      </c>
      <c r="P7749" s="7">
        <f>H7749-M7749</f>
        <v/>
      </c>
      <c r="Q7749" s="7">
        <f>IF($I7749=1,(N7749-MAR1!$B$11)/MAR1!$D$11,(N7749-MAR1!$C$11)/MAR1!$E$11)</f>
        <v/>
      </c>
      <c r="R7749" s="7">
        <f>IF($I7749=1,(O7749-MAR1!$B$12)/MAR1!$D$12,(O7749-MAR1!$C$12)/MAR1!$E$12)</f>
        <v/>
      </c>
      <c r="S7749" s="7">
        <f>IF($I7749=1,(P7749-MAR1!$B$13)/MAR1!$D$13,(P7749-MAR1!$C$13)/MAR1!$E$13)</f>
        <v/>
      </c>
    </row>
    <row r="7750">
      <c r="A7750" s="5" t="n">
        <v>7749</v>
      </c>
      <c r="B7750" s="5" t="n">
        <v>22</v>
      </c>
      <c r="C7750" s="5" t="n">
        <v>84</v>
      </c>
      <c r="D7750" s="5" t="n">
        <v>3</v>
      </c>
      <c r="E7750" s="5" t="n">
        <v>0</v>
      </c>
      <c r="F7750" s="5" t="n">
        <v>37.5</v>
      </c>
      <c r="G7750" s="5" t="n">
        <v>20.9</v>
      </c>
      <c r="H7750" s="5" t="n">
        <v>24.32</v>
      </c>
      <c r="I7750" s="6">
        <f>IF(E7750&gt;=Markov!$B$3,1,0)</f>
        <v/>
      </c>
      <c r="J7750" s="6">
        <f>I7749</f>
        <v/>
      </c>
      <c r="K7750" s="7">
        <f>MAR1!$B$5+MAR1!$C$5*COS(2*PI()*$C7750/365)+MAR1!$D$5*SIN(2*PI()*$C7750/365)</f>
        <v/>
      </c>
      <c r="L7750" s="7">
        <f>MAR1!$B$6+MAR1!$C$6*COS(2*PI()*$C7750/365)+MAR1!$D$6*SIN(2*PI()*$C7750/365)</f>
        <v/>
      </c>
      <c r="M7750" s="7">
        <f>MAR1!$B$7+MAR1!$C$7*COS(2*PI()*$C7750/365)+MAR1!$D$7*SIN(2*PI()*$C7750/365)</f>
        <v/>
      </c>
      <c r="N7750" s="7">
        <f>F7750-K7750</f>
        <v/>
      </c>
      <c r="O7750" s="7">
        <f>G7750-L7750</f>
        <v/>
      </c>
      <c r="P7750" s="7">
        <f>H7750-M7750</f>
        <v/>
      </c>
      <c r="Q7750" s="7">
        <f>IF($I7750=1,(N7750-MAR1!$B$11)/MAR1!$D$11,(N7750-MAR1!$C$11)/MAR1!$E$11)</f>
        <v/>
      </c>
      <c r="R7750" s="7">
        <f>IF($I7750=1,(O7750-MAR1!$B$12)/MAR1!$D$12,(O7750-MAR1!$C$12)/MAR1!$E$12)</f>
        <v/>
      </c>
      <c r="S7750" s="7">
        <f>IF($I7750=1,(P7750-MAR1!$B$13)/MAR1!$D$13,(P7750-MAR1!$C$13)/MAR1!$E$13)</f>
        <v/>
      </c>
    </row>
    <row r="7751">
      <c r="A7751" s="5" t="n">
        <v>7750</v>
      </c>
      <c r="B7751" s="5" t="n">
        <v>22</v>
      </c>
      <c r="C7751" s="5" t="n">
        <v>85</v>
      </c>
      <c r="D7751" s="5" t="n">
        <v>3</v>
      </c>
      <c r="E7751" s="5" t="n">
        <v>0</v>
      </c>
      <c r="F7751" s="5" t="n">
        <v>39.3</v>
      </c>
      <c r="G7751" s="5" t="n">
        <v>22.7</v>
      </c>
      <c r="H7751" s="5" t="n">
        <v>28.49</v>
      </c>
      <c r="I7751" s="6">
        <f>IF(E7751&gt;=Markov!$B$3,1,0)</f>
        <v/>
      </c>
      <c r="J7751" s="6">
        <f>I7750</f>
        <v/>
      </c>
      <c r="K7751" s="7">
        <f>MAR1!$B$5+MAR1!$C$5*COS(2*PI()*$C7751/365)+MAR1!$D$5*SIN(2*PI()*$C7751/365)</f>
        <v/>
      </c>
      <c r="L7751" s="7">
        <f>MAR1!$B$6+MAR1!$C$6*COS(2*PI()*$C7751/365)+MAR1!$D$6*SIN(2*PI()*$C7751/365)</f>
        <v/>
      </c>
      <c r="M7751" s="7">
        <f>MAR1!$B$7+MAR1!$C$7*COS(2*PI()*$C7751/365)+MAR1!$D$7*SIN(2*PI()*$C7751/365)</f>
        <v/>
      </c>
      <c r="N7751" s="7">
        <f>F7751-K7751</f>
        <v/>
      </c>
      <c r="O7751" s="7">
        <f>G7751-L7751</f>
        <v/>
      </c>
      <c r="P7751" s="7">
        <f>H7751-M7751</f>
        <v/>
      </c>
      <c r="Q7751" s="7">
        <f>IF($I7751=1,(N7751-MAR1!$B$11)/MAR1!$D$11,(N7751-MAR1!$C$11)/MAR1!$E$11)</f>
        <v/>
      </c>
      <c r="R7751" s="7">
        <f>IF($I7751=1,(O7751-MAR1!$B$12)/MAR1!$D$12,(O7751-MAR1!$C$12)/MAR1!$E$12)</f>
        <v/>
      </c>
      <c r="S7751" s="7">
        <f>IF($I7751=1,(P7751-MAR1!$B$13)/MAR1!$D$13,(P7751-MAR1!$C$13)/MAR1!$E$13)</f>
        <v/>
      </c>
    </row>
    <row r="7752">
      <c r="A7752" s="5" t="n">
        <v>7751</v>
      </c>
      <c r="B7752" s="5" t="n">
        <v>22</v>
      </c>
      <c r="C7752" s="5" t="n">
        <v>86</v>
      </c>
      <c r="D7752" s="5" t="n">
        <v>3</v>
      </c>
      <c r="E7752" s="5" t="n">
        <v>0</v>
      </c>
      <c r="F7752" s="5" t="n">
        <v>35.9</v>
      </c>
      <c r="G7752" s="5" t="n">
        <v>20.7</v>
      </c>
      <c r="H7752" s="5" t="n">
        <v>26.27</v>
      </c>
      <c r="I7752" s="6">
        <f>IF(E7752&gt;=Markov!$B$3,1,0)</f>
        <v/>
      </c>
      <c r="J7752" s="6">
        <f>I7751</f>
        <v/>
      </c>
      <c r="K7752" s="7">
        <f>MAR1!$B$5+MAR1!$C$5*COS(2*PI()*$C7752/365)+MAR1!$D$5*SIN(2*PI()*$C7752/365)</f>
        <v/>
      </c>
      <c r="L7752" s="7">
        <f>MAR1!$B$6+MAR1!$C$6*COS(2*PI()*$C7752/365)+MAR1!$D$6*SIN(2*PI()*$C7752/365)</f>
        <v/>
      </c>
      <c r="M7752" s="7">
        <f>MAR1!$B$7+MAR1!$C$7*COS(2*PI()*$C7752/365)+MAR1!$D$7*SIN(2*PI()*$C7752/365)</f>
        <v/>
      </c>
      <c r="N7752" s="7">
        <f>F7752-K7752</f>
        <v/>
      </c>
      <c r="O7752" s="7">
        <f>G7752-L7752</f>
        <v/>
      </c>
      <c r="P7752" s="7">
        <f>H7752-M7752</f>
        <v/>
      </c>
      <c r="Q7752" s="7">
        <f>IF($I7752=1,(N7752-MAR1!$B$11)/MAR1!$D$11,(N7752-MAR1!$C$11)/MAR1!$E$11)</f>
        <v/>
      </c>
      <c r="R7752" s="7">
        <f>IF($I7752=1,(O7752-MAR1!$B$12)/MAR1!$D$12,(O7752-MAR1!$C$12)/MAR1!$E$12)</f>
        <v/>
      </c>
      <c r="S7752" s="7">
        <f>IF($I7752=1,(P7752-MAR1!$B$13)/MAR1!$D$13,(P7752-MAR1!$C$13)/MAR1!$E$13)</f>
        <v/>
      </c>
    </row>
    <row r="7753">
      <c r="A7753" s="5" t="n">
        <v>7752</v>
      </c>
      <c r="B7753" s="5" t="n">
        <v>22</v>
      </c>
      <c r="C7753" s="5" t="n">
        <v>87</v>
      </c>
      <c r="D7753" s="5" t="n">
        <v>3</v>
      </c>
      <c r="E7753" s="5" t="n">
        <v>0</v>
      </c>
      <c r="F7753" s="5" t="n">
        <v>35.4</v>
      </c>
      <c r="G7753" s="5" t="n">
        <v>20.1</v>
      </c>
      <c r="H7753" s="5" t="n">
        <v>19.68</v>
      </c>
      <c r="I7753" s="6">
        <f>IF(E7753&gt;=Markov!$B$3,1,0)</f>
        <v/>
      </c>
      <c r="J7753" s="6">
        <f>I7752</f>
        <v/>
      </c>
      <c r="K7753" s="7">
        <f>MAR1!$B$5+MAR1!$C$5*COS(2*PI()*$C7753/365)+MAR1!$D$5*SIN(2*PI()*$C7753/365)</f>
        <v/>
      </c>
      <c r="L7753" s="7">
        <f>MAR1!$B$6+MAR1!$C$6*COS(2*PI()*$C7753/365)+MAR1!$D$6*SIN(2*PI()*$C7753/365)</f>
        <v/>
      </c>
      <c r="M7753" s="7">
        <f>MAR1!$B$7+MAR1!$C$7*COS(2*PI()*$C7753/365)+MAR1!$D$7*SIN(2*PI()*$C7753/365)</f>
        <v/>
      </c>
      <c r="N7753" s="7">
        <f>F7753-K7753</f>
        <v/>
      </c>
      <c r="O7753" s="7">
        <f>G7753-L7753</f>
        <v/>
      </c>
      <c r="P7753" s="7">
        <f>H7753-M7753</f>
        <v/>
      </c>
      <c r="Q7753" s="7">
        <f>IF($I7753=1,(N7753-MAR1!$B$11)/MAR1!$D$11,(N7753-MAR1!$C$11)/MAR1!$E$11)</f>
        <v/>
      </c>
      <c r="R7753" s="7">
        <f>IF($I7753=1,(O7753-MAR1!$B$12)/MAR1!$D$12,(O7753-MAR1!$C$12)/MAR1!$E$12)</f>
        <v/>
      </c>
      <c r="S7753" s="7">
        <f>IF($I7753=1,(P7753-MAR1!$B$13)/MAR1!$D$13,(P7753-MAR1!$C$13)/MAR1!$E$13)</f>
        <v/>
      </c>
    </row>
    <row r="7754">
      <c r="A7754" s="5" t="n">
        <v>7753</v>
      </c>
      <c r="B7754" s="5" t="n">
        <v>22</v>
      </c>
      <c r="C7754" s="5" t="n">
        <v>88</v>
      </c>
      <c r="D7754" s="5" t="n">
        <v>3</v>
      </c>
      <c r="E7754" s="5" t="n">
        <v>0</v>
      </c>
      <c r="F7754" s="5" t="n">
        <v>37.3</v>
      </c>
      <c r="G7754" s="5" t="n">
        <v>21.3</v>
      </c>
      <c r="H7754" s="5" t="n">
        <v>23.28</v>
      </c>
      <c r="I7754" s="6">
        <f>IF(E7754&gt;=Markov!$B$3,1,0)</f>
        <v/>
      </c>
      <c r="J7754" s="6">
        <f>I7753</f>
        <v/>
      </c>
      <c r="K7754" s="7">
        <f>MAR1!$B$5+MAR1!$C$5*COS(2*PI()*$C7754/365)+MAR1!$D$5*SIN(2*PI()*$C7754/365)</f>
        <v/>
      </c>
      <c r="L7754" s="7">
        <f>MAR1!$B$6+MAR1!$C$6*COS(2*PI()*$C7754/365)+MAR1!$D$6*SIN(2*PI()*$C7754/365)</f>
        <v/>
      </c>
      <c r="M7754" s="7">
        <f>MAR1!$B$7+MAR1!$C$7*COS(2*PI()*$C7754/365)+MAR1!$D$7*SIN(2*PI()*$C7754/365)</f>
        <v/>
      </c>
      <c r="N7754" s="7">
        <f>F7754-K7754</f>
        <v/>
      </c>
      <c r="O7754" s="7">
        <f>G7754-L7754</f>
        <v/>
      </c>
      <c r="P7754" s="7">
        <f>H7754-M7754</f>
        <v/>
      </c>
      <c r="Q7754" s="7">
        <f>IF($I7754=1,(N7754-MAR1!$B$11)/MAR1!$D$11,(N7754-MAR1!$C$11)/MAR1!$E$11)</f>
        <v/>
      </c>
      <c r="R7754" s="7">
        <f>IF($I7754=1,(O7754-MAR1!$B$12)/MAR1!$D$12,(O7754-MAR1!$C$12)/MAR1!$E$12)</f>
        <v/>
      </c>
      <c r="S7754" s="7">
        <f>IF($I7754=1,(P7754-MAR1!$B$13)/MAR1!$D$13,(P7754-MAR1!$C$13)/MAR1!$E$13)</f>
        <v/>
      </c>
    </row>
    <row r="7755">
      <c r="A7755" s="5" t="n">
        <v>7754</v>
      </c>
      <c r="B7755" s="5" t="n">
        <v>22</v>
      </c>
      <c r="C7755" s="5" t="n">
        <v>89</v>
      </c>
      <c r="D7755" s="5" t="n">
        <v>3</v>
      </c>
      <c r="E7755" s="5" t="n">
        <v>0</v>
      </c>
      <c r="F7755" s="5" t="n">
        <v>36</v>
      </c>
      <c r="G7755" s="5" t="n">
        <v>21</v>
      </c>
      <c r="H7755" s="5" t="n">
        <v>17.65</v>
      </c>
      <c r="I7755" s="6">
        <f>IF(E7755&gt;=Markov!$B$3,1,0)</f>
        <v/>
      </c>
      <c r="J7755" s="6">
        <f>I7754</f>
        <v/>
      </c>
      <c r="K7755" s="7">
        <f>MAR1!$B$5+MAR1!$C$5*COS(2*PI()*$C7755/365)+MAR1!$D$5*SIN(2*PI()*$C7755/365)</f>
        <v/>
      </c>
      <c r="L7755" s="7">
        <f>MAR1!$B$6+MAR1!$C$6*COS(2*PI()*$C7755/365)+MAR1!$D$6*SIN(2*PI()*$C7755/365)</f>
        <v/>
      </c>
      <c r="M7755" s="7">
        <f>MAR1!$B$7+MAR1!$C$7*COS(2*PI()*$C7755/365)+MAR1!$D$7*SIN(2*PI()*$C7755/365)</f>
        <v/>
      </c>
      <c r="N7755" s="7">
        <f>F7755-K7755</f>
        <v/>
      </c>
      <c r="O7755" s="7">
        <f>G7755-L7755</f>
        <v/>
      </c>
      <c r="P7755" s="7">
        <f>H7755-M7755</f>
        <v/>
      </c>
      <c r="Q7755" s="7">
        <f>IF($I7755=1,(N7755-MAR1!$B$11)/MAR1!$D$11,(N7755-MAR1!$C$11)/MAR1!$E$11)</f>
        <v/>
      </c>
      <c r="R7755" s="7">
        <f>IF($I7755=1,(O7755-MAR1!$B$12)/MAR1!$D$12,(O7755-MAR1!$C$12)/MAR1!$E$12)</f>
        <v/>
      </c>
      <c r="S7755" s="7">
        <f>IF($I7755=1,(P7755-MAR1!$B$13)/MAR1!$D$13,(P7755-MAR1!$C$13)/MAR1!$E$13)</f>
        <v/>
      </c>
    </row>
    <row r="7756">
      <c r="A7756" s="5" t="n">
        <v>7755</v>
      </c>
      <c r="B7756" s="5" t="n">
        <v>22</v>
      </c>
      <c r="C7756" s="5" t="n">
        <v>90</v>
      </c>
      <c r="D7756" s="5" t="n">
        <v>3</v>
      </c>
      <c r="E7756" s="5" t="n">
        <v>0</v>
      </c>
      <c r="F7756" s="5" t="n">
        <v>35.9</v>
      </c>
      <c r="G7756" s="5" t="n">
        <v>21.4</v>
      </c>
      <c r="H7756" s="5" t="n">
        <v>19.56</v>
      </c>
      <c r="I7756" s="6">
        <f>IF(E7756&gt;=Markov!$B$3,1,0)</f>
        <v/>
      </c>
      <c r="J7756" s="6">
        <f>I7755</f>
        <v/>
      </c>
      <c r="K7756" s="7">
        <f>MAR1!$B$5+MAR1!$C$5*COS(2*PI()*$C7756/365)+MAR1!$D$5*SIN(2*PI()*$C7756/365)</f>
        <v/>
      </c>
      <c r="L7756" s="7">
        <f>MAR1!$B$6+MAR1!$C$6*COS(2*PI()*$C7756/365)+MAR1!$D$6*SIN(2*PI()*$C7756/365)</f>
        <v/>
      </c>
      <c r="M7756" s="7">
        <f>MAR1!$B$7+MAR1!$C$7*COS(2*PI()*$C7756/365)+MAR1!$D$7*SIN(2*PI()*$C7756/365)</f>
        <v/>
      </c>
      <c r="N7756" s="7">
        <f>F7756-K7756</f>
        <v/>
      </c>
      <c r="O7756" s="7">
        <f>G7756-L7756</f>
        <v/>
      </c>
      <c r="P7756" s="7">
        <f>H7756-M7756</f>
        <v/>
      </c>
      <c r="Q7756" s="7">
        <f>IF($I7756=1,(N7756-MAR1!$B$11)/MAR1!$D$11,(N7756-MAR1!$C$11)/MAR1!$E$11)</f>
        <v/>
      </c>
      <c r="R7756" s="7">
        <f>IF($I7756=1,(O7756-MAR1!$B$12)/MAR1!$D$12,(O7756-MAR1!$C$12)/MAR1!$E$12)</f>
        <v/>
      </c>
      <c r="S7756" s="7">
        <f>IF($I7756=1,(P7756-MAR1!$B$13)/MAR1!$D$13,(P7756-MAR1!$C$13)/MAR1!$E$13)</f>
        <v/>
      </c>
    </row>
    <row r="7757">
      <c r="A7757" s="5" t="n">
        <v>7756</v>
      </c>
      <c r="B7757" s="5" t="n">
        <v>22</v>
      </c>
      <c r="C7757" s="5" t="n">
        <v>91</v>
      </c>
      <c r="D7757" s="5" t="n">
        <v>4</v>
      </c>
      <c r="E7757" s="5" t="n">
        <v>0</v>
      </c>
      <c r="F7757" s="5" t="n">
        <v>35.7</v>
      </c>
      <c r="G7757" s="5" t="n">
        <v>21.8</v>
      </c>
      <c r="H7757" s="5" t="n">
        <v>15.03</v>
      </c>
      <c r="I7757" s="6">
        <f>IF(E7757&gt;=Markov!$B$3,1,0)</f>
        <v/>
      </c>
      <c r="J7757" s="6">
        <f>I7756</f>
        <v/>
      </c>
      <c r="K7757" s="7">
        <f>MAR1!$B$5+MAR1!$C$5*COS(2*PI()*$C7757/365)+MAR1!$D$5*SIN(2*PI()*$C7757/365)</f>
        <v/>
      </c>
      <c r="L7757" s="7">
        <f>MAR1!$B$6+MAR1!$C$6*COS(2*PI()*$C7757/365)+MAR1!$D$6*SIN(2*PI()*$C7757/365)</f>
        <v/>
      </c>
      <c r="M7757" s="7">
        <f>MAR1!$B$7+MAR1!$C$7*COS(2*PI()*$C7757/365)+MAR1!$D$7*SIN(2*PI()*$C7757/365)</f>
        <v/>
      </c>
      <c r="N7757" s="7">
        <f>F7757-K7757</f>
        <v/>
      </c>
      <c r="O7757" s="7">
        <f>G7757-L7757</f>
        <v/>
      </c>
      <c r="P7757" s="7">
        <f>H7757-M7757</f>
        <v/>
      </c>
      <c r="Q7757" s="7">
        <f>IF($I7757=1,(N7757-MAR1!$B$11)/MAR1!$D$11,(N7757-MAR1!$C$11)/MAR1!$E$11)</f>
        <v/>
      </c>
      <c r="R7757" s="7">
        <f>IF($I7757=1,(O7757-MAR1!$B$12)/MAR1!$D$12,(O7757-MAR1!$C$12)/MAR1!$E$12)</f>
        <v/>
      </c>
      <c r="S7757" s="7">
        <f>IF($I7757=1,(P7757-MAR1!$B$13)/MAR1!$D$13,(P7757-MAR1!$C$13)/MAR1!$E$13)</f>
        <v/>
      </c>
    </row>
    <row r="7758">
      <c r="A7758" s="5" t="n">
        <v>7757</v>
      </c>
      <c r="B7758" s="5" t="n">
        <v>22</v>
      </c>
      <c r="C7758" s="5" t="n">
        <v>92</v>
      </c>
      <c r="D7758" s="5" t="n">
        <v>4</v>
      </c>
      <c r="E7758" s="5" t="n">
        <v>0</v>
      </c>
      <c r="F7758" s="5" t="n">
        <v>38.2</v>
      </c>
      <c r="G7758" s="5" t="n">
        <v>23</v>
      </c>
      <c r="H7758" s="5" t="n">
        <v>25.37</v>
      </c>
      <c r="I7758" s="6">
        <f>IF(E7758&gt;=Markov!$B$3,1,0)</f>
        <v/>
      </c>
      <c r="J7758" s="6">
        <f>I7757</f>
        <v/>
      </c>
      <c r="K7758" s="7">
        <f>MAR1!$B$5+MAR1!$C$5*COS(2*PI()*$C7758/365)+MAR1!$D$5*SIN(2*PI()*$C7758/365)</f>
        <v/>
      </c>
      <c r="L7758" s="7">
        <f>MAR1!$B$6+MAR1!$C$6*COS(2*PI()*$C7758/365)+MAR1!$D$6*SIN(2*PI()*$C7758/365)</f>
        <v/>
      </c>
      <c r="M7758" s="7">
        <f>MAR1!$B$7+MAR1!$C$7*COS(2*PI()*$C7758/365)+MAR1!$D$7*SIN(2*PI()*$C7758/365)</f>
        <v/>
      </c>
      <c r="N7758" s="7">
        <f>F7758-K7758</f>
        <v/>
      </c>
      <c r="O7758" s="7">
        <f>G7758-L7758</f>
        <v/>
      </c>
      <c r="P7758" s="7">
        <f>H7758-M7758</f>
        <v/>
      </c>
      <c r="Q7758" s="7">
        <f>IF($I7758=1,(N7758-MAR1!$B$11)/MAR1!$D$11,(N7758-MAR1!$C$11)/MAR1!$E$11)</f>
        <v/>
      </c>
      <c r="R7758" s="7">
        <f>IF($I7758=1,(O7758-MAR1!$B$12)/MAR1!$D$12,(O7758-MAR1!$C$12)/MAR1!$E$12)</f>
        <v/>
      </c>
      <c r="S7758" s="7">
        <f>IF($I7758=1,(P7758-MAR1!$B$13)/MAR1!$D$13,(P7758-MAR1!$C$13)/MAR1!$E$13)</f>
        <v/>
      </c>
    </row>
    <row r="7759">
      <c r="A7759" s="5" t="n">
        <v>7758</v>
      </c>
      <c r="B7759" s="5" t="n">
        <v>22</v>
      </c>
      <c r="C7759" s="5" t="n">
        <v>93</v>
      </c>
      <c r="D7759" s="5" t="n">
        <v>4</v>
      </c>
      <c r="E7759" s="5" t="n">
        <v>0</v>
      </c>
      <c r="F7759" s="5" t="n">
        <v>38.8</v>
      </c>
      <c r="G7759" s="5" t="n">
        <v>25.4</v>
      </c>
      <c r="H7759" s="5" t="n">
        <v>23.66</v>
      </c>
      <c r="I7759" s="6">
        <f>IF(E7759&gt;=Markov!$B$3,1,0)</f>
        <v/>
      </c>
      <c r="J7759" s="6">
        <f>I7758</f>
        <v/>
      </c>
      <c r="K7759" s="7">
        <f>MAR1!$B$5+MAR1!$C$5*COS(2*PI()*$C7759/365)+MAR1!$D$5*SIN(2*PI()*$C7759/365)</f>
        <v/>
      </c>
      <c r="L7759" s="7">
        <f>MAR1!$B$6+MAR1!$C$6*COS(2*PI()*$C7759/365)+MAR1!$D$6*SIN(2*PI()*$C7759/365)</f>
        <v/>
      </c>
      <c r="M7759" s="7">
        <f>MAR1!$B$7+MAR1!$C$7*COS(2*PI()*$C7759/365)+MAR1!$D$7*SIN(2*PI()*$C7759/365)</f>
        <v/>
      </c>
      <c r="N7759" s="7">
        <f>F7759-K7759</f>
        <v/>
      </c>
      <c r="O7759" s="7">
        <f>G7759-L7759</f>
        <v/>
      </c>
      <c r="P7759" s="7">
        <f>H7759-M7759</f>
        <v/>
      </c>
      <c r="Q7759" s="7">
        <f>IF($I7759=1,(N7759-MAR1!$B$11)/MAR1!$D$11,(N7759-MAR1!$C$11)/MAR1!$E$11)</f>
        <v/>
      </c>
      <c r="R7759" s="7">
        <f>IF($I7759=1,(O7759-MAR1!$B$12)/MAR1!$D$12,(O7759-MAR1!$C$12)/MAR1!$E$12)</f>
        <v/>
      </c>
      <c r="S7759" s="7">
        <f>IF($I7759=1,(P7759-MAR1!$B$13)/MAR1!$D$13,(P7759-MAR1!$C$13)/MAR1!$E$13)</f>
        <v/>
      </c>
    </row>
    <row r="7760">
      <c r="A7760" s="5" t="n">
        <v>7759</v>
      </c>
      <c r="B7760" s="5" t="n">
        <v>22</v>
      </c>
      <c r="C7760" s="5" t="n">
        <v>94</v>
      </c>
      <c r="D7760" s="5" t="n">
        <v>4</v>
      </c>
      <c r="E7760" s="5" t="n">
        <v>0</v>
      </c>
      <c r="F7760" s="5" t="n">
        <v>36.7</v>
      </c>
      <c r="G7760" s="5" t="n">
        <v>25.6</v>
      </c>
      <c r="H7760" s="5" t="n">
        <v>20.37</v>
      </c>
      <c r="I7760" s="6">
        <f>IF(E7760&gt;=Markov!$B$3,1,0)</f>
        <v/>
      </c>
      <c r="J7760" s="6">
        <f>I7759</f>
        <v/>
      </c>
      <c r="K7760" s="7">
        <f>MAR1!$B$5+MAR1!$C$5*COS(2*PI()*$C7760/365)+MAR1!$D$5*SIN(2*PI()*$C7760/365)</f>
        <v/>
      </c>
      <c r="L7760" s="7">
        <f>MAR1!$B$6+MAR1!$C$6*COS(2*PI()*$C7760/365)+MAR1!$D$6*SIN(2*PI()*$C7760/365)</f>
        <v/>
      </c>
      <c r="M7760" s="7">
        <f>MAR1!$B$7+MAR1!$C$7*COS(2*PI()*$C7760/365)+MAR1!$D$7*SIN(2*PI()*$C7760/365)</f>
        <v/>
      </c>
      <c r="N7760" s="7">
        <f>F7760-K7760</f>
        <v/>
      </c>
      <c r="O7760" s="7">
        <f>G7760-L7760</f>
        <v/>
      </c>
      <c r="P7760" s="7">
        <f>H7760-M7760</f>
        <v/>
      </c>
      <c r="Q7760" s="7">
        <f>IF($I7760=1,(N7760-MAR1!$B$11)/MAR1!$D$11,(N7760-MAR1!$C$11)/MAR1!$E$11)</f>
        <v/>
      </c>
      <c r="R7760" s="7">
        <f>IF($I7760=1,(O7760-MAR1!$B$12)/MAR1!$D$12,(O7760-MAR1!$C$12)/MAR1!$E$12)</f>
        <v/>
      </c>
      <c r="S7760" s="7">
        <f>IF($I7760=1,(P7760-MAR1!$B$13)/MAR1!$D$13,(P7760-MAR1!$C$13)/MAR1!$E$13)</f>
        <v/>
      </c>
    </row>
    <row r="7761">
      <c r="A7761" s="5" t="n">
        <v>7760</v>
      </c>
      <c r="B7761" s="5" t="n">
        <v>22</v>
      </c>
      <c r="C7761" s="5" t="n">
        <v>95</v>
      </c>
      <c r="D7761" s="5" t="n">
        <v>4</v>
      </c>
      <c r="E7761" s="5" t="n">
        <v>0</v>
      </c>
      <c r="F7761" s="5" t="n">
        <v>38.4</v>
      </c>
      <c r="G7761" s="5" t="n">
        <v>24.3</v>
      </c>
      <c r="H7761" s="5" t="n">
        <v>19.34</v>
      </c>
      <c r="I7761" s="6">
        <f>IF(E7761&gt;=Markov!$B$3,1,0)</f>
        <v/>
      </c>
      <c r="J7761" s="6">
        <f>I7760</f>
        <v/>
      </c>
      <c r="K7761" s="7">
        <f>MAR1!$B$5+MAR1!$C$5*COS(2*PI()*$C7761/365)+MAR1!$D$5*SIN(2*PI()*$C7761/365)</f>
        <v/>
      </c>
      <c r="L7761" s="7">
        <f>MAR1!$B$6+MAR1!$C$6*COS(2*PI()*$C7761/365)+MAR1!$D$6*SIN(2*PI()*$C7761/365)</f>
        <v/>
      </c>
      <c r="M7761" s="7">
        <f>MAR1!$B$7+MAR1!$C$7*COS(2*PI()*$C7761/365)+MAR1!$D$7*SIN(2*PI()*$C7761/365)</f>
        <v/>
      </c>
      <c r="N7761" s="7">
        <f>F7761-K7761</f>
        <v/>
      </c>
      <c r="O7761" s="7">
        <f>G7761-L7761</f>
        <v/>
      </c>
      <c r="P7761" s="7">
        <f>H7761-M7761</f>
        <v/>
      </c>
      <c r="Q7761" s="7">
        <f>IF($I7761=1,(N7761-MAR1!$B$11)/MAR1!$D$11,(N7761-MAR1!$C$11)/MAR1!$E$11)</f>
        <v/>
      </c>
      <c r="R7761" s="7">
        <f>IF($I7761=1,(O7761-MAR1!$B$12)/MAR1!$D$12,(O7761-MAR1!$C$12)/MAR1!$E$12)</f>
        <v/>
      </c>
      <c r="S7761" s="7">
        <f>IF($I7761=1,(P7761-MAR1!$B$13)/MAR1!$D$13,(P7761-MAR1!$C$13)/MAR1!$E$13)</f>
        <v/>
      </c>
    </row>
    <row r="7762">
      <c r="A7762" s="5" t="n">
        <v>7761</v>
      </c>
      <c r="B7762" s="5" t="n">
        <v>22</v>
      </c>
      <c r="C7762" s="5" t="n">
        <v>96</v>
      </c>
      <c r="D7762" s="5" t="n">
        <v>4</v>
      </c>
      <c r="E7762" s="5" t="n">
        <v>0</v>
      </c>
      <c r="F7762" s="5" t="n">
        <v>39.6</v>
      </c>
      <c r="G7762" s="5" t="n">
        <v>24.2</v>
      </c>
      <c r="H7762" s="5" t="n">
        <v>20.24</v>
      </c>
      <c r="I7762" s="6">
        <f>IF(E7762&gt;=Markov!$B$3,1,0)</f>
        <v/>
      </c>
      <c r="J7762" s="6">
        <f>I7761</f>
        <v/>
      </c>
      <c r="K7762" s="7">
        <f>MAR1!$B$5+MAR1!$C$5*COS(2*PI()*$C7762/365)+MAR1!$D$5*SIN(2*PI()*$C7762/365)</f>
        <v/>
      </c>
      <c r="L7762" s="7">
        <f>MAR1!$B$6+MAR1!$C$6*COS(2*PI()*$C7762/365)+MAR1!$D$6*SIN(2*PI()*$C7762/365)</f>
        <v/>
      </c>
      <c r="M7762" s="7">
        <f>MAR1!$B$7+MAR1!$C$7*COS(2*PI()*$C7762/365)+MAR1!$D$7*SIN(2*PI()*$C7762/365)</f>
        <v/>
      </c>
      <c r="N7762" s="7">
        <f>F7762-K7762</f>
        <v/>
      </c>
      <c r="O7762" s="7">
        <f>G7762-L7762</f>
        <v/>
      </c>
      <c r="P7762" s="7">
        <f>H7762-M7762</f>
        <v/>
      </c>
      <c r="Q7762" s="7">
        <f>IF($I7762=1,(N7762-MAR1!$B$11)/MAR1!$D$11,(N7762-MAR1!$C$11)/MAR1!$E$11)</f>
        <v/>
      </c>
      <c r="R7762" s="7">
        <f>IF($I7762=1,(O7762-MAR1!$B$12)/MAR1!$D$12,(O7762-MAR1!$C$12)/MAR1!$E$12)</f>
        <v/>
      </c>
      <c r="S7762" s="7">
        <f>IF($I7762=1,(P7762-MAR1!$B$13)/MAR1!$D$13,(P7762-MAR1!$C$13)/MAR1!$E$13)</f>
        <v/>
      </c>
    </row>
    <row r="7763">
      <c r="A7763" s="5" t="n">
        <v>7762</v>
      </c>
      <c r="B7763" s="5" t="n">
        <v>22</v>
      </c>
      <c r="C7763" s="5" t="n">
        <v>97</v>
      </c>
      <c r="D7763" s="5" t="n">
        <v>4</v>
      </c>
      <c r="E7763" s="5" t="n">
        <v>0</v>
      </c>
      <c r="F7763" s="5" t="n">
        <v>37.6</v>
      </c>
      <c r="G7763" s="5" t="n">
        <v>21.1</v>
      </c>
      <c r="H7763" s="5" t="n">
        <v>21.27</v>
      </c>
      <c r="I7763" s="6">
        <f>IF(E7763&gt;=Markov!$B$3,1,0)</f>
        <v/>
      </c>
      <c r="J7763" s="6">
        <f>I7762</f>
        <v/>
      </c>
      <c r="K7763" s="7">
        <f>MAR1!$B$5+MAR1!$C$5*COS(2*PI()*$C7763/365)+MAR1!$D$5*SIN(2*PI()*$C7763/365)</f>
        <v/>
      </c>
      <c r="L7763" s="7">
        <f>MAR1!$B$6+MAR1!$C$6*COS(2*PI()*$C7763/365)+MAR1!$D$6*SIN(2*PI()*$C7763/365)</f>
        <v/>
      </c>
      <c r="M7763" s="7">
        <f>MAR1!$B$7+MAR1!$C$7*COS(2*PI()*$C7763/365)+MAR1!$D$7*SIN(2*PI()*$C7763/365)</f>
        <v/>
      </c>
      <c r="N7763" s="7">
        <f>F7763-K7763</f>
        <v/>
      </c>
      <c r="O7763" s="7">
        <f>G7763-L7763</f>
        <v/>
      </c>
      <c r="P7763" s="7">
        <f>H7763-M7763</f>
        <v/>
      </c>
      <c r="Q7763" s="7">
        <f>IF($I7763=1,(N7763-MAR1!$B$11)/MAR1!$D$11,(N7763-MAR1!$C$11)/MAR1!$E$11)</f>
        <v/>
      </c>
      <c r="R7763" s="7">
        <f>IF($I7763=1,(O7763-MAR1!$B$12)/MAR1!$D$12,(O7763-MAR1!$C$12)/MAR1!$E$12)</f>
        <v/>
      </c>
      <c r="S7763" s="7">
        <f>IF($I7763=1,(P7763-MAR1!$B$13)/MAR1!$D$13,(P7763-MAR1!$C$13)/MAR1!$E$13)</f>
        <v/>
      </c>
    </row>
    <row r="7764">
      <c r="A7764" s="5" t="n">
        <v>7763</v>
      </c>
      <c r="B7764" s="5" t="n">
        <v>22</v>
      </c>
      <c r="C7764" s="5" t="n">
        <v>98</v>
      </c>
      <c r="D7764" s="5" t="n">
        <v>4</v>
      </c>
      <c r="E7764" s="5" t="n">
        <v>0</v>
      </c>
      <c r="F7764" s="5" t="n">
        <v>37</v>
      </c>
      <c r="G7764" s="5" t="n">
        <v>21.4</v>
      </c>
      <c r="H7764" s="5" t="n">
        <v>22.73</v>
      </c>
      <c r="I7764" s="6">
        <f>IF(E7764&gt;=Markov!$B$3,1,0)</f>
        <v/>
      </c>
      <c r="J7764" s="6">
        <f>I7763</f>
        <v/>
      </c>
      <c r="K7764" s="7">
        <f>MAR1!$B$5+MAR1!$C$5*COS(2*PI()*$C7764/365)+MAR1!$D$5*SIN(2*PI()*$C7764/365)</f>
        <v/>
      </c>
      <c r="L7764" s="7">
        <f>MAR1!$B$6+MAR1!$C$6*COS(2*PI()*$C7764/365)+MAR1!$D$6*SIN(2*PI()*$C7764/365)</f>
        <v/>
      </c>
      <c r="M7764" s="7">
        <f>MAR1!$B$7+MAR1!$C$7*COS(2*PI()*$C7764/365)+MAR1!$D$7*SIN(2*PI()*$C7764/365)</f>
        <v/>
      </c>
      <c r="N7764" s="7">
        <f>F7764-K7764</f>
        <v/>
      </c>
      <c r="O7764" s="7">
        <f>G7764-L7764</f>
        <v/>
      </c>
      <c r="P7764" s="7">
        <f>H7764-M7764</f>
        <v/>
      </c>
      <c r="Q7764" s="7">
        <f>IF($I7764=1,(N7764-MAR1!$B$11)/MAR1!$D$11,(N7764-MAR1!$C$11)/MAR1!$E$11)</f>
        <v/>
      </c>
      <c r="R7764" s="7">
        <f>IF($I7764=1,(O7764-MAR1!$B$12)/MAR1!$D$12,(O7764-MAR1!$C$12)/MAR1!$E$12)</f>
        <v/>
      </c>
      <c r="S7764" s="7">
        <f>IF($I7764=1,(P7764-MAR1!$B$13)/MAR1!$D$13,(P7764-MAR1!$C$13)/MAR1!$E$13)</f>
        <v/>
      </c>
    </row>
    <row r="7765">
      <c r="A7765" s="5" t="n">
        <v>7764</v>
      </c>
      <c r="B7765" s="5" t="n">
        <v>22</v>
      </c>
      <c r="C7765" s="5" t="n">
        <v>99</v>
      </c>
      <c r="D7765" s="5" t="n">
        <v>4</v>
      </c>
      <c r="E7765" s="5" t="n">
        <v>0</v>
      </c>
      <c r="F7765" s="5" t="n">
        <v>37.4</v>
      </c>
      <c r="G7765" s="5" t="n">
        <v>22.1</v>
      </c>
      <c r="H7765" s="5" t="n">
        <v>25.51</v>
      </c>
      <c r="I7765" s="6">
        <f>IF(E7765&gt;=Markov!$B$3,1,0)</f>
        <v/>
      </c>
      <c r="J7765" s="6">
        <f>I7764</f>
        <v/>
      </c>
      <c r="K7765" s="7">
        <f>MAR1!$B$5+MAR1!$C$5*COS(2*PI()*$C7765/365)+MAR1!$D$5*SIN(2*PI()*$C7765/365)</f>
        <v/>
      </c>
      <c r="L7765" s="7">
        <f>MAR1!$B$6+MAR1!$C$6*COS(2*PI()*$C7765/365)+MAR1!$D$6*SIN(2*PI()*$C7765/365)</f>
        <v/>
      </c>
      <c r="M7765" s="7">
        <f>MAR1!$B$7+MAR1!$C$7*COS(2*PI()*$C7765/365)+MAR1!$D$7*SIN(2*PI()*$C7765/365)</f>
        <v/>
      </c>
      <c r="N7765" s="7">
        <f>F7765-K7765</f>
        <v/>
      </c>
      <c r="O7765" s="7">
        <f>G7765-L7765</f>
        <v/>
      </c>
      <c r="P7765" s="7">
        <f>H7765-M7765</f>
        <v/>
      </c>
      <c r="Q7765" s="7">
        <f>IF($I7765=1,(N7765-MAR1!$B$11)/MAR1!$D$11,(N7765-MAR1!$C$11)/MAR1!$E$11)</f>
        <v/>
      </c>
      <c r="R7765" s="7">
        <f>IF($I7765=1,(O7765-MAR1!$B$12)/MAR1!$D$12,(O7765-MAR1!$C$12)/MAR1!$E$12)</f>
        <v/>
      </c>
      <c r="S7765" s="7">
        <f>IF($I7765=1,(P7765-MAR1!$B$13)/MAR1!$D$13,(P7765-MAR1!$C$13)/MAR1!$E$13)</f>
        <v/>
      </c>
    </row>
    <row r="7766">
      <c r="A7766" s="5" t="n">
        <v>7765</v>
      </c>
      <c r="B7766" s="5" t="n">
        <v>22</v>
      </c>
      <c r="C7766" s="5" t="n">
        <v>100</v>
      </c>
      <c r="D7766" s="5" t="n">
        <v>4</v>
      </c>
      <c r="E7766" s="5" t="n">
        <v>0</v>
      </c>
      <c r="F7766" s="5" t="n">
        <v>35.3</v>
      </c>
      <c r="G7766" s="5" t="n">
        <v>22.1</v>
      </c>
      <c r="H7766" s="5" t="n">
        <v>18.12</v>
      </c>
      <c r="I7766" s="6">
        <f>IF(E7766&gt;=Markov!$B$3,1,0)</f>
        <v/>
      </c>
      <c r="J7766" s="6">
        <f>I7765</f>
        <v/>
      </c>
      <c r="K7766" s="7">
        <f>MAR1!$B$5+MAR1!$C$5*COS(2*PI()*$C7766/365)+MAR1!$D$5*SIN(2*PI()*$C7766/365)</f>
        <v/>
      </c>
      <c r="L7766" s="7">
        <f>MAR1!$B$6+MAR1!$C$6*COS(2*PI()*$C7766/365)+MAR1!$D$6*SIN(2*PI()*$C7766/365)</f>
        <v/>
      </c>
      <c r="M7766" s="7">
        <f>MAR1!$B$7+MAR1!$C$7*COS(2*PI()*$C7766/365)+MAR1!$D$7*SIN(2*PI()*$C7766/365)</f>
        <v/>
      </c>
      <c r="N7766" s="7">
        <f>F7766-K7766</f>
        <v/>
      </c>
      <c r="O7766" s="7">
        <f>G7766-L7766</f>
        <v/>
      </c>
      <c r="P7766" s="7">
        <f>H7766-M7766</f>
        <v/>
      </c>
      <c r="Q7766" s="7">
        <f>IF($I7766=1,(N7766-MAR1!$B$11)/MAR1!$D$11,(N7766-MAR1!$C$11)/MAR1!$E$11)</f>
        <v/>
      </c>
      <c r="R7766" s="7">
        <f>IF($I7766=1,(O7766-MAR1!$B$12)/MAR1!$D$12,(O7766-MAR1!$C$12)/MAR1!$E$12)</f>
        <v/>
      </c>
      <c r="S7766" s="7">
        <f>IF($I7766=1,(P7766-MAR1!$B$13)/MAR1!$D$13,(P7766-MAR1!$C$13)/MAR1!$E$13)</f>
        <v/>
      </c>
    </row>
    <row r="7767">
      <c r="A7767" s="5" t="n">
        <v>7766</v>
      </c>
      <c r="B7767" s="5" t="n">
        <v>22</v>
      </c>
      <c r="C7767" s="5" t="n">
        <v>101</v>
      </c>
      <c r="D7767" s="5" t="n">
        <v>4</v>
      </c>
      <c r="E7767" s="5" t="n">
        <v>0</v>
      </c>
      <c r="F7767" s="5" t="n">
        <v>36.5</v>
      </c>
      <c r="G7767" s="5" t="n">
        <v>22</v>
      </c>
      <c r="H7767" s="5" t="n">
        <v>21.53</v>
      </c>
      <c r="I7767" s="6">
        <f>IF(E7767&gt;=Markov!$B$3,1,0)</f>
        <v/>
      </c>
      <c r="J7767" s="6">
        <f>I7766</f>
        <v/>
      </c>
      <c r="K7767" s="7">
        <f>MAR1!$B$5+MAR1!$C$5*COS(2*PI()*$C7767/365)+MAR1!$D$5*SIN(2*PI()*$C7767/365)</f>
        <v/>
      </c>
      <c r="L7767" s="7">
        <f>MAR1!$B$6+MAR1!$C$6*COS(2*PI()*$C7767/365)+MAR1!$D$6*SIN(2*PI()*$C7767/365)</f>
        <v/>
      </c>
      <c r="M7767" s="7">
        <f>MAR1!$B$7+MAR1!$C$7*COS(2*PI()*$C7767/365)+MAR1!$D$7*SIN(2*PI()*$C7767/365)</f>
        <v/>
      </c>
      <c r="N7767" s="7">
        <f>F7767-K7767</f>
        <v/>
      </c>
      <c r="O7767" s="7">
        <f>G7767-L7767</f>
        <v/>
      </c>
      <c r="P7767" s="7">
        <f>H7767-M7767</f>
        <v/>
      </c>
      <c r="Q7767" s="7">
        <f>IF($I7767=1,(N7767-MAR1!$B$11)/MAR1!$D$11,(N7767-MAR1!$C$11)/MAR1!$E$11)</f>
        <v/>
      </c>
      <c r="R7767" s="7">
        <f>IF($I7767=1,(O7767-MAR1!$B$12)/MAR1!$D$12,(O7767-MAR1!$C$12)/MAR1!$E$12)</f>
        <v/>
      </c>
      <c r="S7767" s="7">
        <f>IF($I7767=1,(P7767-MAR1!$B$13)/MAR1!$D$13,(P7767-MAR1!$C$13)/MAR1!$E$13)</f>
        <v/>
      </c>
    </row>
    <row r="7768">
      <c r="A7768" s="5" t="n">
        <v>7767</v>
      </c>
      <c r="B7768" s="5" t="n">
        <v>22</v>
      </c>
      <c r="C7768" s="5" t="n">
        <v>102</v>
      </c>
      <c r="D7768" s="5" t="n">
        <v>4</v>
      </c>
      <c r="E7768" s="5" t="n">
        <v>0</v>
      </c>
      <c r="F7768" s="5" t="n">
        <v>35.7</v>
      </c>
      <c r="G7768" s="5" t="n">
        <v>22.4</v>
      </c>
      <c r="H7768" s="5" t="n">
        <v>23.1</v>
      </c>
      <c r="I7768" s="6">
        <f>IF(E7768&gt;=Markov!$B$3,1,0)</f>
        <v/>
      </c>
      <c r="J7768" s="6">
        <f>I7767</f>
        <v/>
      </c>
      <c r="K7768" s="7">
        <f>MAR1!$B$5+MAR1!$C$5*COS(2*PI()*$C7768/365)+MAR1!$D$5*SIN(2*PI()*$C7768/365)</f>
        <v/>
      </c>
      <c r="L7768" s="7">
        <f>MAR1!$B$6+MAR1!$C$6*COS(2*PI()*$C7768/365)+MAR1!$D$6*SIN(2*PI()*$C7768/365)</f>
        <v/>
      </c>
      <c r="M7768" s="7">
        <f>MAR1!$B$7+MAR1!$C$7*COS(2*PI()*$C7768/365)+MAR1!$D$7*SIN(2*PI()*$C7768/365)</f>
        <v/>
      </c>
      <c r="N7768" s="7">
        <f>F7768-K7768</f>
        <v/>
      </c>
      <c r="O7768" s="7">
        <f>G7768-L7768</f>
        <v/>
      </c>
      <c r="P7768" s="7">
        <f>H7768-M7768</f>
        <v/>
      </c>
      <c r="Q7768" s="7">
        <f>IF($I7768=1,(N7768-MAR1!$B$11)/MAR1!$D$11,(N7768-MAR1!$C$11)/MAR1!$E$11)</f>
        <v/>
      </c>
      <c r="R7768" s="7">
        <f>IF($I7768=1,(O7768-MAR1!$B$12)/MAR1!$D$12,(O7768-MAR1!$C$12)/MAR1!$E$12)</f>
        <v/>
      </c>
      <c r="S7768" s="7">
        <f>IF($I7768=1,(P7768-MAR1!$B$13)/MAR1!$D$13,(P7768-MAR1!$C$13)/MAR1!$E$13)</f>
        <v/>
      </c>
    </row>
    <row r="7769">
      <c r="A7769" s="5" t="n">
        <v>7768</v>
      </c>
      <c r="B7769" s="5" t="n">
        <v>22</v>
      </c>
      <c r="C7769" s="5" t="n">
        <v>103</v>
      </c>
      <c r="D7769" s="5" t="n">
        <v>4</v>
      </c>
      <c r="E7769" s="5" t="n">
        <v>0</v>
      </c>
      <c r="F7769" s="5" t="n">
        <v>37.3</v>
      </c>
      <c r="G7769" s="5" t="n">
        <v>23.8</v>
      </c>
      <c r="H7769" s="5" t="n">
        <v>26.15</v>
      </c>
      <c r="I7769" s="6">
        <f>IF(E7769&gt;=Markov!$B$3,1,0)</f>
        <v/>
      </c>
      <c r="J7769" s="6">
        <f>I7768</f>
        <v/>
      </c>
      <c r="K7769" s="7">
        <f>MAR1!$B$5+MAR1!$C$5*COS(2*PI()*$C7769/365)+MAR1!$D$5*SIN(2*PI()*$C7769/365)</f>
        <v/>
      </c>
      <c r="L7769" s="7">
        <f>MAR1!$B$6+MAR1!$C$6*COS(2*PI()*$C7769/365)+MAR1!$D$6*SIN(2*PI()*$C7769/365)</f>
        <v/>
      </c>
      <c r="M7769" s="7">
        <f>MAR1!$B$7+MAR1!$C$7*COS(2*PI()*$C7769/365)+MAR1!$D$7*SIN(2*PI()*$C7769/365)</f>
        <v/>
      </c>
      <c r="N7769" s="7">
        <f>F7769-K7769</f>
        <v/>
      </c>
      <c r="O7769" s="7">
        <f>G7769-L7769</f>
        <v/>
      </c>
      <c r="P7769" s="7">
        <f>H7769-M7769</f>
        <v/>
      </c>
      <c r="Q7769" s="7">
        <f>IF($I7769=1,(N7769-MAR1!$B$11)/MAR1!$D$11,(N7769-MAR1!$C$11)/MAR1!$E$11)</f>
        <v/>
      </c>
      <c r="R7769" s="7">
        <f>IF($I7769=1,(O7769-MAR1!$B$12)/MAR1!$D$12,(O7769-MAR1!$C$12)/MAR1!$E$12)</f>
        <v/>
      </c>
      <c r="S7769" s="7">
        <f>IF($I7769=1,(P7769-MAR1!$B$13)/MAR1!$D$13,(P7769-MAR1!$C$13)/MAR1!$E$13)</f>
        <v/>
      </c>
    </row>
    <row r="7770">
      <c r="A7770" s="5" t="n">
        <v>7769</v>
      </c>
      <c r="B7770" s="5" t="n">
        <v>22</v>
      </c>
      <c r="C7770" s="5" t="n">
        <v>104</v>
      </c>
      <c r="D7770" s="5" t="n">
        <v>4</v>
      </c>
      <c r="E7770" s="5" t="n">
        <v>0</v>
      </c>
      <c r="F7770" s="5" t="n">
        <v>35.7</v>
      </c>
      <c r="G7770" s="5" t="n">
        <v>23.4</v>
      </c>
      <c r="H7770" s="5" t="n">
        <v>20.5</v>
      </c>
      <c r="I7770" s="6">
        <f>IF(E7770&gt;=Markov!$B$3,1,0)</f>
        <v/>
      </c>
      <c r="J7770" s="6">
        <f>I7769</f>
        <v/>
      </c>
      <c r="K7770" s="7">
        <f>MAR1!$B$5+MAR1!$C$5*COS(2*PI()*$C7770/365)+MAR1!$D$5*SIN(2*PI()*$C7770/365)</f>
        <v/>
      </c>
      <c r="L7770" s="7">
        <f>MAR1!$B$6+MAR1!$C$6*COS(2*PI()*$C7770/365)+MAR1!$D$6*SIN(2*PI()*$C7770/365)</f>
        <v/>
      </c>
      <c r="M7770" s="7">
        <f>MAR1!$B$7+MAR1!$C$7*COS(2*PI()*$C7770/365)+MAR1!$D$7*SIN(2*PI()*$C7770/365)</f>
        <v/>
      </c>
      <c r="N7770" s="7">
        <f>F7770-K7770</f>
        <v/>
      </c>
      <c r="O7770" s="7">
        <f>G7770-L7770</f>
        <v/>
      </c>
      <c r="P7770" s="7">
        <f>H7770-M7770</f>
        <v/>
      </c>
      <c r="Q7770" s="7">
        <f>IF($I7770=1,(N7770-MAR1!$B$11)/MAR1!$D$11,(N7770-MAR1!$C$11)/MAR1!$E$11)</f>
        <v/>
      </c>
      <c r="R7770" s="7">
        <f>IF($I7770=1,(O7770-MAR1!$B$12)/MAR1!$D$12,(O7770-MAR1!$C$12)/MAR1!$E$12)</f>
        <v/>
      </c>
      <c r="S7770" s="7">
        <f>IF($I7770=1,(P7770-MAR1!$B$13)/MAR1!$D$13,(P7770-MAR1!$C$13)/MAR1!$E$13)</f>
        <v/>
      </c>
    </row>
    <row r="7771">
      <c r="A7771" s="5" t="n">
        <v>7770</v>
      </c>
      <c r="B7771" s="5" t="n">
        <v>22</v>
      </c>
      <c r="C7771" s="5" t="n">
        <v>105</v>
      </c>
      <c r="D7771" s="5" t="n">
        <v>4</v>
      </c>
      <c r="E7771" s="5" t="n">
        <v>0</v>
      </c>
      <c r="F7771" s="5" t="n">
        <v>35.2</v>
      </c>
      <c r="G7771" s="5" t="n">
        <v>23.1</v>
      </c>
      <c r="H7771" s="5" t="n">
        <v>21.68</v>
      </c>
      <c r="I7771" s="6">
        <f>IF(E7771&gt;=Markov!$B$3,1,0)</f>
        <v/>
      </c>
      <c r="J7771" s="6">
        <f>I7770</f>
        <v/>
      </c>
      <c r="K7771" s="7">
        <f>MAR1!$B$5+MAR1!$C$5*COS(2*PI()*$C7771/365)+MAR1!$D$5*SIN(2*PI()*$C7771/365)</f>
        <v/>
      </c>
      <c r="L7771" s="7">
        <f>MAR1!$B$6+MAR1!$C$6*COS(2*PI()*$C7771/365)+MAR1!$D$6*SIN(2*PI()*$C7771/365)</f>
        <v/>
      </c>
      <c r="M7771" s="7">
        <f>MAR1!$B$7+MAR1!$C$7*COS(2*PI()*$C7771/365)+MAR1!$D$7*SIN(2*PI()*$C7771/365)</f>
        <v/>
      </c>
      <c r="N7771" s="7">
        <f>F7771-K7771</f>
        <v/>
      </c>
      <c r="O7771" s="7">
        <f>G7771-L7771</f>
        <v/>
      </c>
      <c r="P7771" s="7">
        <f>H7771-M7771</f>
        <v/>
      </c>
      <c r="Q7771" s="7">
        <f>IF($I7771=1,(N7771-MAR1!$B$11)/MAR1!$D$11,(N7771-MAR1!$C$11)/MAR1!$E$11)</f>
        <v/>
      </c>
      <c r="R7771" s="7">
        <f>IF($I7771=1,(O7771-MAR1!$B$12)/MAR1!$D$12,(O7771-MAR1!$C$12)/MAR1!$E$12)</f>
        <v/>
      </c>
      <c r="S7771" s="7">
        <f>IF($I7771=1,(P7771-MAR1!$B$13)/MAR1!$D$13,(P7771-MAR1!$C$13)/MAR1!$E$13)</f>
        <v/>
      </c>
    </row>
    <row r="7772">
      <c r="A7772" s="5" t="n">
        <v>7771</v>
      </c>
      <c r="B7772" s="5" t="n">
        <v>22</v>
      </c>
      <c r="C7772" s="5" t="n">
        <v>106</v>
      </c>
      <c r="D7772" s="5" t="n">
        <v>4</v>
      </c>
      <c r="E7772" s="5" t="n">
        <v>0</v>
      </c>
      <c r="F7772" s="5" t="n">
        <v>38.3</v>
      </c>
      <c r="G7772" s="5" t="n">
        <v>25.4</v>
      </c>
      <c r="H7772" s="5" t="n">
        <v>25.78</v>
      </c>
      <c r="I7772" s="6">
        <f>IF(E7772&gt;=Markov!$B$3,1,0)</f>
        <v/>
      </c>
      <c r="J7772" s="6">
        <f>I7771</f>
        <v/>
      </c>
      <c r="K7772" s="7">
        <f>MAR1!$B$5+MAR1!$C$5*COS(2*PI()*$C7772/365)+MAR1!$D$5*SIN(2*PI()*$C7772/365)</f>
        <v/>
      </c>
      <c r="L7772" s="7">
        <f>MAR1!$B$6+MAR1!$C$6*COS(2*PI()*$C7772/365)+MAR1!$D$6*SIN(2*PI()*$C7772/365)</f>
        <v/>
      </c>
      <c r="M7772" s="7">
        <f>MAR1!$B$7+MAR1!$C$7*COS(2*PI()*$C7772/365)+MAR1!$D$7*SIN(2*PI()*$C7772/365)</f>
        <v/>
      </c>
      <c r="N7772" s="7">
        <f>F7772-K7772</f>
        <v/>
      </c>
      <c r="O7772" s="7">
        <f>G7772-L7772</f>
        <v/>
      </c>
      <c r="P7772" s="7">
        <f>H7772-M7772</f>
        <v/>
      </c>
      <c r="Q7772" s="7">
        <f>IF($I7772=1,(N7772-MAR1!$B$11)/MAR1!$D$11,(N7772-MAR1!$C$11)/MAR1!$E$11)</f>
        <v/>
      </c>
      <c r="R7772" s="7">
        <f>IF($I7772=1,(O7772-MAR1!$B$12)/MAR1!$D$12,(O7772-MAR1!$C$12)/MAR1!$E$12)</f>
        <v/>
      </c>
      <c r="S7772" s="7">
        <f>IF($I7772=1,(P7772-MAR1!$B$13)/MAR1!$D$13,(P7772-MAR1!$C$13)/MAR1!$E$13)</f>
        <v/>
      </c>
    </row>
    <row r="7773">
      <c r="A7773" s="5" t="n">
        <v>7772</v>
      </c>
      <c r="B7773" s="5" t="n">
        <v>22</v>
      </c>
      <c r="C7773" s="5" t="n">
        <v>107</v>
      </c>
      <c r="D7773" s="5" t="n">
        <v>4</v>
      </c>
      <c r="E7773" s="5" t="n">
        <v>0</v>
      </c>
      <c r="F7773" s="5" t="n">
        <v>39.9</v>
      </c>
      <c r="G7773" s="5" t="n">
        <v>26.9</v>
      </c>
      <c r="H7773" s="5" t="n">
        <v>24.74</v>
      </c>
      <c r="I7773" s="6">
        <f>IF(E7773&gt;=Markov!$B$3,1,0)</f>
        <v/>
      </c>
      <c r="J7773" s="6">
        <f>I7772</f>
        <v/>
      </c>
      <c r="K7773" s="7">
        <f>MAR1!$B$5+MAR1!$C$5*COS(2*PI()*$C7773/365)+MAR1!$D$5*SIN(2*PI()*$C7773/365)</f>
        <v/>
      </c>
      <c r="L7773" s="7">
        <f>MAR1!$B$6+MAR1!$C$6*COS(2*PI()*$C7773/365)+MAR1!$D$6*SIN(2*PI()*$C7773/365)</f>
        <v/>
      </c>
      <c r="M7773" s="7">
        <f>MAR1!$B$7+MAR1!$C$7*COS(2*PI()*$C7773/365)+MAR1!$D$7*SIN(2*PI()*$C7773/365)</f>
        <v/>
      </c>
      <c r="N7773" s="7">
        <f>F7773-K7773</f>
        <v/>
      </c>
      <c r="O7773" s="7">
        <f>G7773-L7773</f>
        <v/>
      </c>
      <c r="P7773" s="7">
        <f>H7773-M7773</f>
        <v/>
      </c>
      <c r="Q7773" s="7">
        <f>IF($I7773=1,(N7773-MAR1!$B$11)/MAR1!$D$11,(N7773-MAR1!$C$11)/MAR1!$E$11)</f>
        <v/>
      </c>
      <c r="R7773" s="7">
        <f>IF($I7773=1,(O7773-MAR1!$B$12)/MAR1!$D$12,(O7773-MAR1!$C$12)/MAR1!$E$12)</f>
        <v/>
      </c>
      <c r="S7773" s="7">
        <f>IF($I7773=1,(P7773-MAR1!$B$13)/MAR1!$D$13,(P7773-MAR1!$C$13)/MAR1!$E$13)</f>
        <v/>
      </c>
    </row>
    <row r="7774">
      <c r="A7774" s="5" t="n">
        <v>7773</v>
      </c>
      <c r="B7774" s="5" t="n">
        <v>22</v>
      </c>
      <c r="C7774" s="5" t="n">
        <v>108</v>
      </c>
      <c r="D7774" s="5" t="n">
        <v>4</v>
      </c>
      <c r="E7774" s="5" t="n">
        <v>0</v>
      </c>
      <c r="F7774" s="5" t="n">
        <v>42.4</v>
      </c>
      <c r="G7774" s="5" t="n">
        <v>27.2</v>
      </c>
      <c r="H7774" s="5" t="n">
        <v>25.85</v>
      </c>
      <c r="I7774" s="6">
        <f>IF(E7774&gt;=Markov!$B$3,1,0)</f>
        <v/>
      </c>
      <c r="J7774" s="6">
        <f>I7773</f>
        <v/>
      </c>
      <c r="K7774" s="7">
        <f>MAR1!$B$5+MAR1!$C$5*COS(2*PI()*$C7774/365)+MAR1!$D$5*SIN(2*PI()*$C7774/365)</f>
        <v/>
      </c>
      <c r="L7774" s="7">
        <f>MAR1!$B$6+MAR1!$C$6*COS(2*PI()*$C7774/365)+MAR1!$D$6*SIN(2*PI()*$C7774/365)</f>
        <v/>
      </c>
      <c r="M7774" s="7">
        <f>MAR1!$B$7+MAR1!$C$7*COS(2*PI()*$C7774/365)+MAR1!$D$7*SIN(2*PI()*$C7774/365)</f>
        <v/>
      </c>
      <c r="N7774" s="7">
        <f>F7774-K7774</f>
        <v/>
      </c>
      <c r="O7774" s="7">
        <f>G7774-L7774</f>
        <v/>
      </c>
      <c r="P7774" s="7">
        <f>H7774-M7774</f>
        <v/>
      </c>
      <c r="Q7774" s="7">
        <f>IF($I7774=1,(N7774-MAR1!$B$11)/MAR1!$D$11,(N7774-MAR1!$C$11)/MAR1!$E$11)</f>
        <v/>
      </c>
      <c r="R7774" s="7">
        <f>IF($I7774=1,(O7774-MAR1!$B$12)/MAR1!$D$12,(O7774-MAR1!$C$12)/MAR1!$E$12)</f>
        <v/>
      </c>
      <c r="S7774" s="7">
        <f>IF($I7774=1,(P7774-MAR1!$B$13)/MAR1!$D$13,(P7774-MAR1!$C$13)/MAR1!$E$13)</f>
        <v/>
      </c>
    </row>
    <row r="7775">
      <c r="A7775" s="5" t="n">
        <v>7774</v>
      </c>
      <c r="B7775" s="5" t="n">
        <v>22</v>
      </c>
      <c r="C7775" s="5" t="n">
        <v>109</v>
      </c>
      <c r="D7775" s="5" t="n">
        <v>4</v>
      </c>
      <c r="E7775" s="5" t="n">
        <v>0</v>
      </c>
      <c r="F7775" s="5" t="n">
        <v>41.1</v>
      </c>
      <c r="G7775" s="5" t="n">
        <v>27.5</v>
      </c>
      <c r="H7775" s="5" t="n">
        <v>16.58</v>
      </c>
      <c r="I7775" s="6">
        <f>IF(E7775&gt;=Markov!$B$3,1,0)</f>
        <v/>
      </c>
      <c r="J7775" s="6">
        <f>I7774</f>
        <v/>
      </c>
      <c r="K7775" s="7">
        <f>MAR1!$B$5+MAR1!$C$5*COS(2*PI()*$C7775/365)+MAR1!$D$5*SIN(2*PI()*$C7775/365)</f>
        <v/>
      </c>
      <c r="L7775" s="7">
        <f>MAR1!$B$6+MAR1!$C$6*COS(2*PI()*$C7775/365)+MAR1!$D$6*SIN(2*PI()*$C7775/365)</f>
        <v/>
      </c>
      <c r="M7775" s="7">
        <f>MAR1!$B$7+MAR1!$C$7*COS(2*PI()*$C7775/365)+MAR1!$D$7*SIN(2*PI()*$C7775/365)</f>
        <v/>
      </c>
      <c r="N7775" s="7">
        <f>F7775-K7775</f>
        <v/>
      </c>
      <c r="O7775" s="7">
        <f>G7775-L7775</f>
        <v/>
      </c>
      <c r="P7775" s="7">
        <f>H7775-M7775</f>
        <v/>
      </c>
      <c r="Q7775" s="7">
        <f>IF($I7775=1,(N7775-MAR1!$B$11)/MAR1!$D$11,(N7775-MAR1!$C$11)/MAR1!$E$11)</f>
        <v/>
      </c>
      <c r="R7775" s="7">
        <f>IF($I7775=1,(O7775-MAR1!$B$12)/MAR1!$D$12,(O7775-MAR1!$C$12)/MAR1!$E$12)</f>
        <v/>
      </c>
      <c r="S7775" s="7">
        <f>IF($I7775=1,(P7775-MAR1!$B$13)/MAR1!$D$13,(P7775-MAR1!$C$13)/MAR1!$E$13)</f>
        <v/>
      </c>
    </row>
    <row r="7776">
      <c r="A7776" s="5" t="n">
        <v>7775</v>
      </c>
      <c r="B7776" s="5" t="n">
        <v>22</v>
      </c>
      <c r="C7776" s="5" t="n">
        <v>110</v>
      </c>
      <c r="D7776" s="5" t="n">
        <v>4</v>
      </c>
      <c r="E7776" s="5" t="n">
        <v>0</v>
      </c>
      <c r="F7776" s="5" t="n">
        <v>38.5</v>
      </c>
      <c r="G7776" s="5" t="n">
        <v>24.7</v>
      </c>
      <c r="H7776" s="5" t="n">
        <v>25.85</v>
      </c>
      <c r="I7776" s="6">
        <f>IF(E7776&gt;=Markov!$B$3,1,0)</f>
        <v/>
      </c>
      <c r="J7776" s="6">
        <f>I7775</f>
        <v/>
      </c>
      <c r="K7776" s="7">
        <f>MAR1!$B$5+MAR1!$C$5*COS(2*PI()*$C7776/365)+MAR1!$D$5*SIN(2*PI()*$C7776/365)</f>
        <v/>
      </c>
      <c r="L7776" s="7">
        <f>MAR1!$B$6+MAR1!$C$6*COS(2*PI()*$C7776/365)+MAR1!$D$6*SIN(2*PI()*$C7776/365)</f>
        <v/>
      </c>
      <c r="M7776" s="7">
        <f>MAR1!$B$7+MAR1!$C$7*COS(2*PI()*$C7776/365)+MAR1!$D$7*SIN(2*PI()*$C7776/365)</f>
        <v/>
      </c>
      <c r="N7776" s="7">
        <f>F7776-K7776</f>
        <v/>
      </c>
      <c r="O7776" s="7">
        <f>G7776-L7776</f>
        <v/>
      </c>
      <c r="P7776" s="7">
        <f>H7776-M7776</f>
        <v/>
      </c>
      <c r="Q7776" s="7">
        <f>IF($I7776=1,(N7776-MAR1!$B$11)/MAR1!$D$11,(N7776-MAR1!$C$11)/MAR1!$E$11)</f>
        <v/>
      </c>
      <c r="R7776" s="7">
        <f>IF($I7776=1,(O7776-MAR1!$B$12)/MAR1!$D$12,(O7776-MAR1!$C$12)/MAR1!$E$12)</f>
        <v/>
      </c>
      <c r="S7776" s="7">
        <f>IF($I7776=1,(P7776-MAR1!$B$13)/MAR1!$D$13,(P7776-MAR1!$C$13)/MAR1!$E$13)</f>
        <v/>
      </c>
    </row>
    <row r="7777">
      <c r="A7777" s="5" t="n">
        <v>7776</v>
      </c>
      <c r="B7777" s="5" t="n">
        <v>22</v>
      </c>
      <c r="C7777" s="5" t="n">
        <v>111</v>
      </c>
      <c r="D7777" s="5" t="n">
        <v>4</v>
      </c>
      <c r="E7777" s="5" t="n">
        <v>0</v>
      </c>
      <c r="F7777" s="5" t="n">
        <v>38.2</v>
      </c>
      <c r="G7777" s="5" t="n">
        <v>27.1</v>
      </c>
      <c r="H7777" s="5" t="n">
        <v>18.44</v>
      </c>
      <c r="I7777" s="6">
        <f>IF(E7777&gt;=Markov!$B$3,1,0)</f>
        <v/>
      </c>
      <c r="J7777" s="6">
        <f>I7776</f>
        <v/>
      </c>
      <c r="K7777" s="7">
        <f>MAR1!$B$5+MAR1!$C$5*COS(2*PI()*$C7777/365)+MAR1!$D$5*SIN(2*PI()*$C7777/365)</f>
        <v/>
      </c>
      <c r="L7777" s="7">
        <f>MAR1!$B$6+MAR1!$C$6*COS(2*PI()*$C7777/365)+MAR1!$D$6*SIN(2*PI()*$C7777/365)</f>
        <v/>
      </c>
      <c r="M7777" s="7">
        <f>MAR1!$B$7+MAR1!$C$7*COS(2*PI()*$C7777/365)+MAR1!$D$7*SIN(2*PI()*$C7777/365)</f>
        <v/>
      </c>
      <c r="N7777" s="7">
        <f>F7777-K7777</f>
        <v/>
      </c>
      <c r="O7777" s="7">
        <f>G7777-L7777</f>
        <v/>
      </c>
      <c r="P7777" s="7">
        <f>H7777-M7777</f>
        <v/>
      </c>
      <c r="Q7777" s="7">
        <f>IF($I7777=1,(N7777-MAR1!$B$11)/MAR1!$D$11,(N7777-MAR1!$C$11)/MAR1!$E$11)</f>
        <v/>
      </c>
      <c r="R7777" s="7">
        <f>IF($I7777=1,(O7777-MAR1!$B$12)/MAR1!$D$12,(O7777-MAR1!$C$12)/MAR1!$E$12)</f>
        <v/>
      </c>
      <c r="S7777" s="7">
        <f>IF($I7777=1,(P7777-MAR1!$B$13)/MAR1!$D$13,(P7777-MAR1!$C$13)/MAR1!$E$13)</f>
        <v/>
      </c>
    </row>
    <row r="7778">
      <c r="A7778" s="5" t="n">
        <v>7777</v>
      </c>
      <c r="B7778" s="5" t="n">
        <v>22</v>
      </c>
      <c r="C7778" s="5" t="n">
        <v>112</v>
      </c>
      <c r="D7778" s="5" t="n">
        <v>4</v>
      </c>
      <c r="E7778" s="5" t="n">
        <v>0</v>
      </c>
      <c r="F7778" s="5" t="n">
        <v>36.6</v>
      </c>
      <c r="G7778" s="5" t="n">
        <v>27.8</v>
      </c>
      <c r="H7778" s="5" t="n">
        <v>18.99</v>
      </c>
      <c r="I7778" s="6">
        <f>IF(E7778&gt;=Markov!$B$3,1,0)</f>
        <v/>
      </c>
      <c r="J7778" s="6">
        <f>I7777</f>
        <v/>
      </c>
      <c r="K7778" s="7">
        <f>MAR1!$B$5+MAR1!$C$5*COS(2*PI()*$C7778/365)+MAR1!$D$5*SIN(2*PI()*$C7778/365)</f>
        <v/>
      </c>
      <c r="L7778" s="7">
        <f>MAR1!$B$6+MAR1!$C$6*COS(2*PI()*$C7778/365)+MAR1!$D$6*SIN(2*PI()*$C7778/365)</f>
        <v/>
      </c>
      <c r="M7778" s="7">
        <f>MAR1!$B$7+MAR1!$C$7*COS(2*PI()*$C7778/365)+MAR1!$D$7*SIN(2*PI()*$C7778/365)</f>
        <v/>
      </c>
      <c r="N7778" s="7">
        <f>F7778-K7778</f>
        <v/>
      </c>
      <c r="O7778" s="7">
        <f>G7778-L7778</f>
        <v/>
      </c>
      <c r="P7778" s="7">
        <f>H7778-M7778</f>
        <v/>
      </c>
      <c r="Q7778" s="7">
        <f>IF($I7778=1,(N7778-MAR1!$B$11)/MAR1!$D$11,(N7778-MAR1!$C$11)/MAR1!$E$11)</f>
        <v/>
      </c>
      <c r="R7778" s="7">
        <f>IF($I7778=1,(O7778-MAR1!$B$12)/MAR1!$D$12,(O7778-MAR1!$C$12)/MAR1!$E$12)</f>
        <v/>
      </c>
      <c r="S7778" s="7">
        <f>IF($I7778=1,(P7778-MAR1!$B$13)/MAR1!$D$13,(P7778-MAR1!$C$13)/MAR1!$E$13)</f>
        <v/>
      </c>
    </row>
    <row r="7779">
      <c r="A7779" s="5" t="n">
        <v>7778</v>
      </c>
      <c r="B7779" s="5" t="n">
        <v>22</v>
      </c>
      <c r="C7779" s="5" t="n">
        <v>113</v>
      </c>
      <c r="D7779" s="5" t="n">
        <v>4</v>
      </c>
      <c r="E7779" s="5" t="n">
        <v>0</v>
      </c>
      <c r="F7779" s="5" t="n">
        <v>39.5</v>
      </c>
      <c r="G7779" s="5" t="n">
        <v>25.6</v>
      </c>
      <c r="H7779" s="5" t="n">
        <v>18.17</v>
      </c>
      <c r="I7779" s="6">
        <f>IF(E7779&gt;=Markov!$B$3,1,0)</f>
        <v/>
      </c>
      <c r="J7779" s="6">
        <f>I7778</f>
        <v/>
      </c>
      <c r="K7779" s="7">
        <f>MAR1!$B$5+MAR1!$C$5*COS(2*PI()*$C7779/365)+MAR1!$D$5*SIN(2*PI()*$C7779/365)</f>
        <v/>
      </c>
      <c r="L7779" s="7">
        <f>MAR1!$B$6+MAR1!$C$6*COS(2*PI()*$C7779/365)+MAR1!$D$6*SIN(2*PI()*$C7779/365)</f>
        <v/>
      </c>
      <c r="M7779" s="7">
        <f>MAR1!$B$7+MAR1!$C$7*COS(2*PI()*$C7779/365)+MAR1!$D$7*SIN(2*PI()*$C7779/365)</f>
        <v/>
      </c>
      <c r="N7779" s="7">
        <f>F7779-K7779</f>
        <v/>
      </c>
      <c r="O7779" s="7">
        <f>G7779-L7779</f>
        <v/>
      </c>
      <c r="P7779" s="7">
        <f>H7779-M7779</f>
        <v/>
      </c>
      <c r="Q7779" s="7">
        <f>IF($I7779=1,(N7779-MAR1!$B$11)/MAR1!$D$11,(N7779-MAR1!$C$11)/MAR1!$E$11)</f>
        <v/>
      </c>
      <c r="R7779" s="7">
        <f>IF($I7779=1,(O7779-MAR1!$B$12)/MAR1!$D$12,(O7779-MAR1!$C$12)/MAR1!$E$12)</f>
        <v/>
      </c>
      <c r="S7779" s="7">
        <f>IF($I7779=1,(P7779-MAR1!$B$13)/MAR1!$D$13,(P7779-MAR1!$C$13)/MAR1!$E$13)</f>
        <v/>
      </c>
    </row>
    <row r="7780">
      <c r="A7780" s="5" t="n">
        <v>7779</v>
      </c>
      <c r="B7780" s="5" t="n">
        <v>22</v>
      </c>
      <c r="C7780" s="5" t="n">
        <v>114</v>
      </c>
      <c r="D7780" s="5" t="n">
        <v>4</v>
      </c>
      <c r="E7780" s="5" t="n">
        <v>0</v>
      </c>
      <c r="F7780" s="5" t="n">
        <v>37</v>
      </c>
      <c r="G7780" s="5" t="n">
        <v>25.5</v>
      </c>
      <c r="H7780" s="5" t="n">
        <v>20.84</v>
      </c>
      <c r="I7780" s="6">
        <f>IF(E7780&gt;=Markov!$B$3,1,0)</f>
        <v/>
      </c>
      <c r="J7780" s="6">
        <f>I7779</f>
        <v/>
      </c>
      <c r="K7780" s="7">
        <f>MAR1!$B$5+MAR1!$C$5*COS(2*PI()*$C7780/365)+MAR1!$D$5*SIN(2*PI()*$C7780/365)</f>
        <v/>
      </c>
      <c r="L7780" s="7">
        <f>MAR1!$B$6+MAR1!$C$6*COS(2*PI()*$C7780/365)+MAR1!$D$6*SIN(2*PI()*$C7780/365)</f>
        <v/>
      </c>
      <c r="M7780" s="7">
        <f>MAR1!$B$7+MAR1!$C$7*COS(2*PI()*$C7780/365)+MAR1!$D$7*SIN(2*PI()*$C7780/365)</f>
        <v/>
      </c>
      <c r="N7780" s="7">
        <f>F7780-K7780</f>
        <v/>
      </c>
      <c r="O7780" s="7">
        <f>G7780-L7780</f>
        <v/>
      </c>
      <c r="P7780" s="7">
        <f>H7780-M7780</f>
        <v/>
      </c>
      <c r="Q7780" s="7">
        <f>IF($I7780=1,(N7780-MAR1!$B$11)/MAR1!$D$11,(N7780-MAR1!$C$11)/MAR1!$E$11)</f>
        <v/>
      </c>
      <c r="R7780" s="7">
        <f>IF($I7780=1,(O7780-MAR1!$B$12)/MAR1!$D$12,(O7780-MAR1!$C$12)/MAR1!$E$12)</f>
        <v/>
      </c>
      <c r="S7780" s="7">
        <f>IF($I7780=1,(P7780-MAR1!$B$13)/MAR1!$D$13,(P7780-MAR1!$C$13)/MAR1!$E$13)</f>
        <v/>
      </c>
    </row>
    <row r="7781">
      <c r="A7781" s="5" t="n">
        <v>7780</v>
      </c>
      <c r="B7781" s="5" t="n">
        <v>22</v>
      </c>
      <c r="C7781" s="5" t="n">
        <v>115</v>
      </c>
      <c r="D7781" s="5" t="n">
        <v>4</v>
      </c>
      <c r="E7781" s="5" t="n">
        <v>0</v>
      </c>
      <c r="F7781" s="5" t="n">
        <v>35.6</v>
      </c>
      <c r="G7781" s="5" t="n">
        <v>24.1</v>
      </c>
      <c r="H7781" s="5" t="n">
        <v>19.7</v>
      </c>
      <c r="I7781" s="6">
        <f>IF(E7781&gt;=Markov!$B$3,1,0)</f>
        <v/>
      </c>
      <c r="J7781" s="6">
        <f>I7780</f>
        <v/>
      </c>
      <c r="K7781" s="7">
        <f>MAR1!$B$5+MAR1!$C$5*COS(2*PI()*$C7781/365)+MAR1!$D$5*SIN(2*PI()*$C7781/365)</f>
        <v/>
      </c>
      <c r="L7781" s="7">
        <f>MAR1!$B$6+MAR1!$C$6*COS(2*PI()*$C7781/365)+MAR1!$D$6*SIN(2*PI()*$C7781/365)</f>
        <v/>
      </c>
      <c r="M7781" s="7">
        <f>MAR1!$B$7+MAR1!$C$7*COS(2*PI()*$C7781/365)+MAR1!$D$7*SIN(2*PI()*$C7781/365)</f>
        <v/>
      </c>
      <c r="N7781" s="7">
        <f>F7781-K7781</f>
        <v/>
      </c>
      <c r="O7781" s="7">
        <f>G7781-L7781</f>
        <v/>
      </c>
      <c r="P7781" s="7">
        <f>H7781-M7781</f>
        <v/>
      </c>
      <c r="Q7781" s="7">
        <f>IF($I7781=1,(N7781-MAR1!$B$11)/MAR1!$D$11,(N7781-MAR1!$C$11)/MAR1!$E$11)</f>
        <v/>
      </c>
      <c r="R7781" s="7">
        <f>IF($I7781=1,(O7781-MAR1!$B$12)/MAR1!$D$12,(O7781-MAR1!$C$12)/MAR1!$E$12)</f>
        <v/>
      </c>
      <c r="S7781" s="7">
        <f>IF($I7781=1,(P7781-MAR1!$B$13)/MAR1!$D$13,(P7781-MAR1!$C$13)/MAR1!$E$13)</f>
        <v/>
      </c>
    </row>
    <row r="7782">
      <c r="A7782" s="5" t="n">
        <v>7781</v>
      </c>
      <c r="B7782" s="5" t="n">
        <v>22</v>
      </c>
      <c r="C7782" s="5" t="n">
        <v>116</v>
      </c>
      <c r="D7782" s="5" t="n">
        <v>4</v>
      </c>
      <c r="E7782" s="5" t="n">
        <v>0</v>
      </c>
      <c r="F7782" s="5" t="n">
        <v>38.1</v>
      </c>
      <c r="G7782" s="5" t="n">
        <v>23.7</v>
      </c>
      <c r="H7782" s="5" t="n">
        <v>23.1</v>
      </c>
      <c r="I7782" s="6">
        <f>IF(E7782&gt;=Markov!$B$3,1,0)</f>
        <v/>
      </c>
      <c r="J7782" s="6">
        <f>I7781</f>
        <v/>
      </c>
      <c r="K7782" s="7">
        <f>MAR1!$B$5+MAR1!$C$5*COS(2*PI()*$C7782/365)+MAR1!$D$5*SIN(2*PI()*$C7782/365)</f>
        <v/>
      </c>
      <c r="L7782" s="7">
        <f>MAR1!$B$6+MAR1!$C$6*COS(2*PI()*$C7782/365)+MAR1!$D$6*SIN(2*PI()*$C7782/365)</f>
        <v/>
      </c>
      <c r="M7782" s="7">
        <f>MAR1!$B$7+MAR1!$C$7*COS(2*PI()*$C7782/365)+MAR1!$D$7*SIN(2*PI()*$C7782/365)</f>
        <v/>
      </c>
      <c r="N7782" s="7">
        <f>F7782-K7782</f>
        <v/>
      </c>
      <c r="O7782" s="7">
        <f>G7782-L7782</f>
        <v/>
      </c>
      <c r="P7782" s="7">
        <f>H7782-M7782</f>
        <v/>
      </c>
      <c r="Q7782" s="7">
        <f>IF($I7782=1,(N7782-MAR1!$B$11)/MAR1!$D$11,(N7782-MAR1!$C$11)/MAR1!$E$11)</f>
        <v/>
      </c>
      <c r="R7782" s="7">
        <f>IF($I7782=1,(O7782-MAR1!$B$12)/MAR1!$D$12,(O7782-MAR1!$C$12)/MAR1!$E$12)</f>
        <v/>
      </c>
      <c r="S7782" s="7">
        <f>IF($I7782=1,(P7782-MAR1!$B$13)/MAR1!$D$13,(P7782-MAR1!$C$13)/MAR1!$E$13)</f>
        <v/>
      </c>
    </row>
    <row r="7783">
      <c r="A7783" s="5" t="n">
        <v>7782</v>
      </c>
      <c r="B7783" s="5" t="n">
        <v>22</v>
      </c>
      <c r="C7783" s="5" t="n">
        <v>117</v>
      </c>
      <c r="D7783" s="5" t="n">
        <v>4</v>
      </c>
      <c r="E7783" s="5" t="n">
        <v>0</v>
      </c>
      <c r="F7783" s="5" t="n">
        <v>35.9</v>
      </c>
      <c r="G7783" s="5" t="n">
        <v>22.5</v>
      </c>
      <c r="H7783" s="5" t="n">
        <v>21.94</v>
      </c>
      <c r="I7783" s="6">
        <f>IF(E7783&gt;=Markov!$B$3,1,0)</f>
        <v/>
      </c>
      <c r="J7783" s="6">
        <f>I7782</f>
        <v/>
      </c>
      <c r="K7783" s="7">
        <f>MAR1!$B$5+MAR1!$C$5*COS(2*PI()*$C7783/365)+MAR1!$D$5*SIN(2*PI()*$C7783/365)</f>
        <v/>
      </c>
      <c r="L7783" s="7">
        <f>MAR1!$B$6+MAR1!$C$6*COS(2*PI()*$C7783/365)+MAR1!$D$6*SIN(2*PI()*$C7783/365)</f>
        <v/>
      </c>
      <c r="M7783" s="7">
        <f>MAR1!$B$7+MAR1!$C$7*COS(2*PI()*$C7783/365)+MAR1!$D$7*SIN(2*PI()*$C7783/365)</f>
        <v/>
      </c>
      <c r="N7783" s="7">
        <f>F7783-K7783</f>
        <v/>
      </c>
      <c r="O7783" s="7">
        <f>G7783-L7783</f>
        <v/>
      </c>
      <c r="P7783" s="7">
        <f>H7783-M7783</f>
        <v/>
      </c>
      <c r="Q7783" s="7">
        <f>IF($I7783=1,(N7783-MAR1!$B$11)/MAR1!$D$11,(N7783-MAR1!$C$11)/MAR1!$E$11)</f>
        <v/>
      </c>
      <c r="R7783" s="7">
        <f>IF($I7783=1,(O7783-MAR1!$B$12)/MAR1!$D$12,(O7783-MAR1!$C$12)/MAR1!$E$12)</f>
        <v/>
      </c>
      <c r="S7783" s="7">
        <f>IF($I7783=1,(P7783-MAR1!$B$13)/MAR1!$D$13,(P7783-MAR1!$C$13)/MAR1!$E$13)</f>
        <v/>
      </c>
    </row>
    <row r="7784">
      <c r="A7784" s="5" t="n">
        <v>7783</v>
      </c>
      <c r="B7784" s="5" t="n">
        <v>22</v>
      </c>
      <c r="C7784" s="5" t="n">
        <v>118</v>
      </c>
      <c r="D7784" s="5" t="n">
        <v>4</v>
      </c>
      <c r="E7784" s="5" t="n">
        <v>0</v>
      </c>
      <c r="F7784" s="5" t="n">
        <v>35.9</v>
      </c>
      <c r="G7784" s="5" t="n">
        <v>24.7</v>
      </c>
      <c r="H7784" s="5" t="n">
        <v>20.94</v>
      </c>
      <c r="I7784" s="6">
        <f>IF(E7784&gt;=Markov!$B$3,1,0)</f>
        <v/>
      </c>
      <c r="J7784" s="6">
        <f>I7783</f>
        <v/>
      </c>
      <c r="K7784" s="7">
        <f>MAR1!$B$5+MAR1!$C$5*COS(2*PI()*$C7784/365)+MAR1!$D$5*SIN(2*PI()*$C7784/365)</f>
        <v/>
      </c>
      <c r="L7784" s="7">
        <f>MAR1!$B$6+MAR1!$C$6*COS(2*PI()*$C7784/365)+MAR1!$D$6*SIN(2*PI()*$C7784/365)</f>
        <v/>
      </c>
      <c r="M7784" s="7">
        <f>MAR1!$B$7+MAR1!$C$7*COS(2*PI()*$C7784/365)+MAR1!$D$7*SIN(2*PI()*$C7784/365)</f>
        <v/>
      </c>
      <c r="N7784" s="7">
        <f>F7784-K7784</f>
        <v/>
      </c>
      <c r="O7784" s="7">
        <f>G7784-L7784</f>
        <v/>
      </c>
      <c r="P7784" s="7">
        <f>H7784-M7784</f>
        <v/>
      </c>
      <c r="Q7784" s="7">
        <f>IF($I7784=1,(N7784-MAR1!$B$11)/MAR1!$D$11,(N7784-MAR1!$C$11)/MAR1!$E$11)</f>
        <v/>
      </c>
      <c r="R7784" s="7">
        <f>IF($I7784=1,(O7784-MAR1!$B$12)/MAR1!$D$12,(O7784-MAR1!$C$12)/MAR1!$E$12)</f>
        <v/>
      </c>
      <c r="S7784" s="7">
        <f>IF($I7784=1,(P7784-MAR1!$B$13)/MAR1!$D$13,(P7784-MAR1!$C$13)/MAR1!$E$13)</f>
        <v/>
      </c>
    </row>
    <row r="7785">
      <c r="A7785" s="5" t="n">
        <v>7784</v>
      </c>
      <c r="B7785" s="5" t="n">
        <v>22</v>
      </c>
      <c r="C7785" s="5" t="n">
        <v>119</v>
      </c>
      <c r="D7785" s="5" t="n">
        <v>4</v>
      </c>
      <c r="E7785" s="5" t="n">
        <v>12.5</v>
      </c>
      <c r="F7785" s="5" t="n">
        <v>34.9</v>
      </c>
      <c r="G7785" s="5" t="n">
        <v>24.8</v>
      </c>
      <c r="H7785" s="5" t="n">
        <v>13.18</v>
      </c>
      <c r="I7785" s="6">
        <f>IF(E7785&gt;=Markov!$B$3,1,0)</f>
        <v/>
      </c>
      <c r="J7785" s="6">
        <f>I7784</f>
        <v/>
      </c>
      <c r="K7785" s="7">
        <f>MAR1!$B$5+MAR1!$C$5*COS(2*PI()*$C7785/365)+MAR1!$D$5*SIN(2*PI()*$C7785/365)</f>
        <v/>
      </c>
      <c r="L7785" s="7">
        <f>MAR1!$B$6+MAR1!$C$6*COS(2*PI()*$C7785/365)+MAR1!$D$6*SIN(2*PI()*$C7785/365)</f>
        <v/>
      </c>
      <c r="M7785" s="7">
        <f>MAR1!$B$7+MAR1!$C$7*COS(2*PI()*$C7785/365)+MAR1!$D$7*SIN(2*PI()*$C7785/365)</f>
        <v/>
      </c>
      <c r="N7785" s="7">
        <f>F7785-K7785</f>
        <v/>
      </c>
      <c r="O7785" s="7">
        <f>G7785-L7785</f>
        <v/>
      </c>
      <c r="P7785" s="7">
        <f>H7785-M7785</f>
        <v/>
      </c>
      <c r="Q7785" s="7">
        <f>IF($I7785=1,(N7785-MAR1!$B$11)/MAR1!$D$11,(N7785-MAR1!$C$11)/MAR1!$E$11)</f>
        <v/>
      </c>
      <c r="R7785" s="7">
        <f>IF($I7785=1,(O7785-MAR1!$B$12)/MAR1!$D$12,(O7785-MAR1!$C$12)/MAR1!$E$12)</f>
        <v/>
      </c>
      <c r="S7785" s="7">
        <f>IF($I7785=1,(P7785-MAR1!$B$13)/MAR1!$D$13,(P7785-MAR1!$C$13)/MAR1!$E$13)</f>
        <v/>
      </c>
    </row>
    <row r="7786">
      <c r="A7786" s="5" t="n">
        <v>7785</v>
      </c>
      <c r="B7786" s="5" t="n">
        <v>22</v>
      </c>
      <c r="C7786" s="5" t="n">
        <v>120</v>
      </c>
      <c r="D7786" s="5" t="n">
        <v>4</v>
      </c>
      <c r="E7786" s="5" t="n">
        <v>0.7</v>
      </c>
      <c r="F7786" s="5" t="n">
        <v>35.7</v>
      </c>
      <c r="G7786" s="5" t="n">
        <v>25.9</v>
      </c>
      <c r="H7786" s="5" t="n">
        <v>13.07</v>
      </c>
      <c r="I7786" s="6">
        <f>IF(E7786&gt;=Markov!$B$3,1,0)</f>
        <v/>
      </c>
      <c r="J7786" s="6">
        <f>I7785</f>
        <v/>
      </c>
      <c r="K7786" s="7">
        <f>MAR1!$B$5+MAR1!$C$5*COS(2*PI()*$C7786/365)+MAR1!$D$5*SIN(2*PI()*$C7786/365)</f>
        <v/>
      </c>
      <c r="L7786" s="7">
        <f>MAR1!$B$6+MAR1!$C$6*COS(2*PI()*$C7786/365)+MAR1!$D$6*SIN(2*PI()*$C7786/365)</f>
        <v/>
      </c>
      <c r="M7786" s="7">
        <f>MAR1!$B$7+MAR1!$C$7*COS(2*PI()*$C7786/365)+MAR1!$D$7*SIN(2*PI()*$C7786/365)</f>
        <v/>
      </c>
      <c r="N7786" s="7">
        <f>F7786-K7786</f>
        <v/>
      </c>
      <c r="O7786" s="7">
        <f>G7786-L7786</f>
        <v/>
      </c>
      <c r="P7786" s="7">
        <f>H7786-M7786</f>
        <v/>
      </c>
      <c r="Q7786" s="7">
        <f>IF($I7786=1,(N7786-MAR1!$B$11)/MAR1!$D$11,(N7786-MAR1!$C$11)/MAR1!$E$11)</f>
        <v/>
      </c>
      <c r="R7786" s="7">
        <f>IF($I7786=1,(O7786-MAR1!$B$12)/MAR1!$D$12,(O7786-MAR1!$C$12)/MAR1!$E$12)</f>
        <v/>
      </c>
      <c r="S7786" s="7">
        <f>IF($I7786=1,(P7786-MAR1!$B$13)/MAR1!$D$13,(P7786-MAR1!$C$13)/MAR1!$E$13)</f>
        <v/>
      </c>
    </row>
    <row r="7787">
      <c r="A7787" s="5" t="n">
        <v>7786</v>
      </c>
      <c r="B7787" s="5" t="n">
        <v>22</v>
      </c>
      <c r="C7787" s="5" t="n">
        <v>121</v>
      </c>
      <c r="D7787" s="5" t="n">
        <v>5</v>
      </c>
      <c r="E7787" s="5" t="n">
        <v>0</v>
      </c>
      <c r="F7787" s="5" t="n">
        <v>40.2</v>
      </c>
      <c r="G7787" s="5" t="n">
        <v>26.5</v>
      </c>
      <c r="H7787" s="5" t="n">
        <v>20.73</v>
      </c>
      <c r="I7787" s="6">
        <f>IF(E7787&gt;=Markov!$B$3,1,0)</f>
        <v/>
      </c>
      <c r="J7787" s="6">
        <f>I7786</f>
        <v/>
      </c>
      <c r="K7787" s="7">
        <f>MAR1!$B$5+MAR1!$C$5*COS(2*PI()*$C7787/365)+MAR1!$D$5*SIN(2*PI()*$C7787/365)</f>
        <v/>
      </c>
      <c r="L7787" s="7">
        <f>MAR1!$B$6+MAR1!$C$6*COS(2*PI()*$C7787/365)+MAR1!$D$6*SIN(2*PI()*$C7787/365)</f>
        <v/>
      </c>
      <c r="M7787" s="7">
        <f>MAR1!$B$7+MAR1!$C$7*COS(2*PI()*$C7787/365)+MAR1!$D$7*SIN(2*PI()*$C7787/365)</f>
        <v/>
      </c>
      <c r="N7787" s="7">
        <f>F7787-K7787</f>
        <v/>
      </c>
      <c r="O7787" s="7">
        <f>G7787-L7787</f>
        <v/>
      </c>
      <c r="P7787" s="7">
        <f>H7787-M7787</f>
        <v/>
      </c>
      <c r="Q7787" s="7">
        <f>IF($I7787=1,(N7787-MAR1!$B$11)/MAR1!$D$11,(N7787-MAR1!$C$11)/MAR1!$E$11)</f>
        <v/>
      </c>
      <c r="R7787" s="7">
        <f>IF($I7787=1,(O7787-MAR1!$B$12)/MAR1!$D$12,(O7787-MAR1!$C$12)/MAR1!$E$12)</f>
        <v/>
      </c>
      <c r="S7787" s="7">
        <f>IF($I7787=1,(P7787-MAR1!$B$13)/MAR1!$D$13,(P7787-MAR1!$C$13)/MAR1!$E$13)</f>
        <v/>
      </c>
    </row>
    <row r="7788">
      <c r="A7788" s="5" t="n">
        <v>7787</v>
      </c>
      <c r="B7788" s="5" t="n">
        <v>22</v>
      </c>
      <c r="C7788" s="5" t="n">
        <v>122</v>
      </c>
      <c r="D7788" s="5" t="n">
        <v>5</v>
      </c>
      <c r="E7788" s="5" t="n">
        <v>0</v>
      </c>
      <c r="F7788" s="5" t="n">
        <v>38.4</v>
      </c>
      <c r="G7788" s="5" t="n">
        <v>24.9</v>
      </c>
      <c r="H7788" s="5" t="n">
        <v>19.89</v>
      </c>
      <c r="I7788" s="6">
        <f>IF(E7788&gt;=Markov!$B$3,1,0)</f>
        <v/>
      </c>
      <c r="J7788" s="6">
        <f>I7787</f>
        <v/>
      </c>
      <c r="K7788" s="7">
        <f>MAR1!$B$5+MAR1!$C$5*COS(2*PI()*$C7788/365)+MAR1!$D$5*SIN(2*PI()*$C7788/365)</f>
        <v/>
      </c>
      <c r="L7788" s="7">
        <f>MAR1!$B$6+MAR1!$C$6*COS(2*PI()*$C7788/365)+MAR1!$D$6*SIN(2*PI()*$C7788/365)</f>
        <v/>
      </c>
      <c r="M7788" s="7">
        <f>MAR1!$B$7+MAR1!$C$7*COS(2*PI()*$C7788/365)+MAR1!$D$7*SIN(2*PI()*$C7788/365)</f>
        <v/>
      </c>
      <c r="N7788" s="7">
        <f>F7788-K7788</f>
        <v/>
      </c>
      <c r="O7788" s="7">
        <f>G7788-L7788</f>
        <v/>
      </c>
      <c r="P7788" s="7">
        <f>H7788-M7788</f>
        <v/>
      </c>
      <c r="Q7788" s="7">
        <f>IF($I7788=1,(N7788-MAR1!$B$11)/MAR1!$D$11,(N7788-MAR1!$C$11)/MAR1!$E$11)</f>
        <v/>
      </c>
      <c r="R7788" s="7">
        <f>IF($I7788=1,(O7788-MAR1!$B$12)/MAR1!$D$12,(O7788-MAR1!$C$12)/MAR1!$E$12)</f>
        <v/>
      </c>
      <c r="S7788" s="7">
        <f>IF($I7788=1,(P7788-MAR1!$B$13)/MAR1!$D$13,(P7788-MAR1!$C$13)/MAR1!$E$13)</f>
        <v/>
      </c>
    </row>
    <row r="7789">
      <c r="A7789" s="5" t="n">
        <v>7788</v>
      </c>
      <c r="B7789" s="5" t="n">
        <v>22</v>
      </c>
      <c r="C7789" s="5" t="n">
        <v>123</v>
      </c>
      <c r="D7789" s="5" t="n">
        <v>5</v>
      </c>
      <c r="E7789" s="5" t="n">
        <v>0</v>
      </c>
      <c r="F7789" s="5" t="n">
        <v>38.8</v>
      </c>
      <c r="G7789" s="5" t="n">
        <v>25.6</v>
      </c>
      <c r="H7789" s="5" t="n">
        <v>23.82</v>
      </c>
      <c r="I7789" s="6">
        <f>IF(E7789&gt;=Markov!$B$3,1,0)</f>
        <v/>
      </c>
      <c r="J7789" s="6">
        <f>I7788</f>
        <v/>
      </c>
      <c r="K7789" s="7">
        <f>MAR1!$B$5+MAR1!$C$5*COS(2*PI()*$C7789/365)+MAR1!$D$5*SIN(2*PI()*$C7789/365)</f>
        <v/>
      </c>
      <c r="L7789" s="7">
        <f>MAR1!$B$6+MAR1!$C$6*COS(2*PI()*$C7789/365)+MAR1!$D$6*SIN(2*PI()*$C7789/365)</f>
        <v/>
      </c>
      <c r="M7789" s="7">
        <f>MAR1!$B$7+MAR1!$C$7*COS(2*PI()*$C7789/365)+MAR1!$D$7*SIN(2*PI()*$C7789/365)</f>
        <v/>
      </c>
      <c r="N7789" s="7">
        <f>F7789-K7789</f>
        <v/>
      </c>
      <c r="O7789" s="7">
        <f>G7789-L7789</f>
        <v/>
      </c>
      <c r="P7789" s="7">
        <f>H7789-M7789</f>
        <v/>
      </c>
      <c r="Q7789" s="7">
        <f>IF($I7789=1,(N7789-MAR1!$B$11)/MAR1!$D$11,(N7789-MAR1!$C$11)/MAR1!$E$11)</f>
        <v/>
      </c>
      <c r="R7789" s="7">
        <f>IF($I7789=1,(O7789-MAR1!$B$12)/MAR1!$D$12,(O7789-MAR1!$C$12)/MAR1!$E$12)</f>
        <v/>
      </c>
      <c r="S7789" s="7">
        <f>IF($I7789=1,(P7789-MAR1!$B$13)/MAR1!$D$13,(P7789-MAR1!$C$13)/MAR1!$E$13)</f>
        <v/>
      </c>
    </row>
    <row r="7790">
      <c r="A7790" s="5" t="n">
        <v>7789</v>
      </c>
      <c r="B7790" s="5" t="n">
        <v>22</v>
      </c>
      <c r="C7790" s="5" t="n">
        <v>124</v>
      </c>
      <c r="D7790" s="5" t="n">
        <v>5</v>
      </c>
      <c r="E7790" s="5" t="n">
        <v>0</v>
      </c>
      <c r="F7790" s="5" t="n">
        <v>38.2</v>
      </c>
      <c r="G7790" s="5" t="n">
        <v>24.1</v>
      </c>
      <c r="H7790" s="5" t="n">
        <v>25.65</v>
      </c>
      <c r="I7790" s="6">
        <f>IF(E7790&gt;=Markov!$B$3,1,0)</f>
        <v/>
      </c>
      <c r="J7790" s="6">
        <f>I7789</f>
        <v/>
      </c>
      <c r="K7790" s="7">
        <f>MAR1!$B$5+MAR1!$C$5*COS(2*PI()*$C7790/365)+MAR1!$D$5*SIN(2*PI()*$C7790/365)</f>
        <v/>
      </c>
      <c r="L7790" s="7">
        <f>MAR1!$B$6+MAR1!$C$6*COS(2*PI()*$C7790/365)+MAR1!$D$6*SIN(2*PI()*$C7790/365)</f>
        <v/>
      </c>
      <c r="M7790" s="7">
        <f>MAR1!$B$7+MAR1!$C$7*COS(2*PI()*$C7790/365)+MAR1!$D$7*SIN(2*PI()*$C7790/365)</f>
        <v/>
      </c>
      <c r="N7790" s="7">
        <f>F7790-K7790</f>
        <v/>
      </c>
      <c r="O7790" s="7">
        <f>G7790-L7790</f>
        <v/>
      </c>
      <c r="P7790" s="7">
        <f>H7790-M7790</f>
        <v/>
      </c>
      <c r="Q7790" s="7">
        <f>IF($I7790=1,(N7790-MAR1!$B$11)/MAR1!$D$11,(N7790-MAR1!$C$11)/MAR1!$E$11)</f>
        <v/>
      </c>
      <c r="R7790" s="7">
        <f>IF($I7790=1,(O7790-MAR1!$B$12)/MAR1!$D$12,(O7790-MAR1!$C$12)/MAR1!$E$12)</f>
        <v/>
      </c>
      <c r="S7790" s="7">
        <f>IF($I7790=1,(P7790-MAR1!$B$13)/MAR1!$D$13,(P7790-MAR1!$C$13)/MAR1!$E$13)</f>
        <v/>
      </c>
    </row>
    <row r="7791">
      <c r="A7791" s="5" t="n">
        <v>7790</v>
      </c>
      <c r="B7791" s="5" t="n">
        <v>22</v>
      </c>
      <c r="C7791" s="5" t="n">
        <v>125</v>
      </c>
      <c r="D7791" s="5" t="n">
        <v>5</v>
      </c>
      <c r="E7791" s="5" t="n">
        <v>0</v>
      </c>
      <c r="F7791" s="5" t="n">
        <v>38.6</v>
      </c>
      <c r="G7791" s="5" t="n">
        <v>25.5</v>
      </c>
      <c r="H7791" s="5" t="n">
        <v>23.73</v>
      </c>
      <c r="I7791" s="6">
        <f>IF(E7791&gt;=Markov!$B$3,1,0)</f>
        <v/>
      </c>
      <c r="J7791" s="6">
        <f>I7790</f>
        <v/>
      </c>
      <c r="K7791" s="7">
        <f>MAR1!$B$5+MAR1!$C$5*COS(2*PI()*$C7791/365)+MAR1!$D$5*SIN(2*PI()*$C7791/365)</f>
        <v/>
      </c>
      <c r="L7791" s="7">
        <f>MAR1!$B$6+MAR1!$C$6*COS(2*PI()*$C7791/365)+MAR1!$D$6*SIN(2*PI()*$C7791/365)</f>
        <v/>
      </c>
      <c r="M7791" s="7">
        <f>MAR1!$B$7+MAR1!$C$7*COS(2*PI()*$C7791/365)+MAR1!$D$7*SIN(2*PI()*$C7791/365)</f>
        <v/>
      </c>
      <c r="N7791" s="7">
        <f>F7791-K7791</f>
        <v/>
      </c>
      <c r="O7791" s="7">
        <f>G7791-L7791</f>
        <v/>
      </c>
      <c r="P7791" s="7">
        <f>H7791-M7791</f>
        <v/>
      </c>
      <c r="Q7791" s="7">
        <f>IF($I7791=1,(N7791-MAR1!$B$11)/MAR1!$D$11,(N7791-MAR1!$C$11)/MAR1!$E$11)</f>
        <v/>
      </c>
      <c r="R7791" s="7">
        <f>IF($I7791=1,(O7791-MAR1!$B$12)/MAR1!$D$12,(O7791-MAR1!$C$12)/MAR1!$E$12)</f>
        <v/>
      </c>
      <c r="S7791" s="7">
        <f>IF($I7791=1,(P7791-MAR1!$B$13)/MAR1!$D$13,(P7791-MAR1!$C$13)/MAR1!$E$13)</f>
        <v/>
      </c>
    </row>
    <row r="7792">
      <c r="A7792" s="5" t="n">
        <v>7791</v>
      </c>
      <c r="B7792" s="5" t="n">
        <v>22</v>
      </c>
      <c r="C7792" s="5" t="n">
        <v>126</v>
      </c>
      <c r="D7792" s="5" t="n">
        <v>5</v>
      </c>
      <c r="E7792" s="5" t="n">
        <v>0</v>
      </c>
      <c r="F7792" s="5" t="n">
        <v>39.9</v>
      </c>
      <c r="G7792" s="5" t="n">
        <v>28.2</v>
      </c>
      <c r="H7792" s="5" t="n">
        <v>28.8</v>
      </c>
      <c r="I7792" s="6">
        <f>IF(E7792&gt;=Markov!$B$3,1,0)</f>
        <v/>
      </c>
      <c r="J7792" s="6">
        <f>I7791</f>
        <v/>
      </c>
      <c r="K7792" s="7">
        <f>MAR1!$B$5+MAR1!$C$5*COS(2*PI()*$C7792/365)+MAR1!$D$5*SIN(2*PI()*$C7792/365)</f>
        <v/>
      </c>
      <c r="L7792" s="7">
        <f>MAR1!$B$6+MAR1!$C$6*COS(2*PI()*$C7792/365)+MAR1!$D$6*SIN(2*PI()*$C7792/365)</f>
        <v/>
      </c>
      <c r="M7792" s="7">
        <f>MAR1!$B$7+MAR1!$C$7*COS(2*PI()*$C7792/365)+MAR1!$D$7*SIN(2*PI()*$C7792/365)</f>
        <v/>
      </c>
      <c r="N7792" s="7">
        <f>F7792-K7792</f>
        <v/>
      </c>
      <c r="O7792" s="7">
        <f>G7792-L7792</f>
        <v/>
      </c>
      <c r="P7792" s="7">
        <f>H7792-M7792</f>
        <v/>
      </c>
      <c r="Q7792" s="7">
        <f>IF($I7792=1,(N7792-MAR1!$B$11)/MAR1!$D$11,(N7792-MAR1!$C$11)/MAR1!$E$11)</f>
        <v/>
      </c>
      <c r="R7792" s="7">
        <f>IF($I7792=1,(O7792-MAR1!$B$12)/MAR1!$D$12,(O7792-MAR1!$C$12)/MAR1!$E$12)</f>
        <v/>
      </c>
      <c r="S7792" s="7">
        <f>IF($I7792=1,(P7792-MAR1!$B$13)/MAR1!$D$13,(P7792-MAR1!$C$13)/MAR1!$E$13)</f>
        <v/>
      </c>
    </row>
    <row r="7793">
      <c r="A7793" s="5" t="n">
        <v>7792</v>
      </c>
      <c r="B7793" s="5" t="n">
        <v>22</v>
      </c>
      <c r="C7793" s="5" t="n">
        <v>127</v>
      </c>
      <c r="D7793" s="5" t="n">
        <v>5</v>
      </c>
      <c r="E7793" s="5" t="n">
        <v>0</v>
      </c>
      <c r="F7793" s="5" t="n">
        <v>39.3</v>
      </c>
      <c r="G7793" s="5" t="n">
        <v>29.4</v>
      </c>
      <c r="H7793" s="5" t="n">
        <v>26.4</v>
      </c>
      <c r="I7793" s="6">
        <f>IF(E7793&gt;=Markov!$B$3,1,0)</f>
        <v/>
      </c>
      <c r="J7793" s="6">
        <f>I7792</f>
        <v/>
      </c>
      <c r="K7793" s="7">
        <f>MAR1!$B$5+MAR1!$C$5*COS(2*PI()*$C7793/365)+MAR1!$D$5*SIN(2*PI()*$C7793/365)</f>
        <v/>
      </c>
      <c r="L7793" s="7">
        <f>MAR1!$B$6+MAR1!$C$6*COS(2*PI()*$C7793/365)+MAR1!$D$6*SIN(2*PI()*$C7793/365)</f>
        <v/>
      </c>
      <c r="M7793" s="7">
        <f>MAR1!$B$7+MAR1!$C$7*COS(2*PI()*$C7793/365)+MAR1!$D$7*SIN(2*PI()*$C7793/365)</f>
        <v/>
      </c>
      <c r="N7793" s="7">
        <f>F7793-K7793</f>
        <v/>
      </c>
      <c r="O7793" s="7">
        <f>G7793-L7793</f>
        <v/>
      </c>
      <c r="P7793" s="7">
        <f>H7793-M7793</f>
        <v/>
      </c>
      <c r="Q7793" s="7">
        <f>IF($I7793=1,(N7793-MAR1!$B$11)/MAR1!$D$11,(N7793-MAR1!$C$11)/MAR1!$E$11)</f>
        <v/>
      </c>
      <c r="R7793" s="7">
        <f>IF($I7793=1,(O7793-MAR1!$B$12)/MAR1!$D$12,(O7793-MAR1!$C$12)/MAR1!$E$12)</f>
        <v/>
      </c>
      <c r="S7793" s="7">
        <f>IF($I7793=1,(P7793-MAR1!$B$13)/MAR1!$D$13,(P7793-MAR1!$C$13)/MAR1!$E$13)</f>
        <v/>
      </c>
    </row>
    <row r="7794">
      <c r="A7794" s="5" t="n">
        <v>7793</v>
      </c>
      <c r="B7794" s="5" t="n">
        <v>22</v>
      </c>
      <c r="C7794" s="5" t="n">
        <v>128</v>
      </c>
      <c r="D7794" s="5" t="n">
        <v>5</v>
      </c>
      <c r="E7794" s="5" t="n">
        <v>0</v>
      </c>
      <c r="F7794" s="5" t="n">
        <v>38.5</v>
      </c>
      <c r="G7794" s="5" t="n">
        <v>28.4</v>
      </c>
      <c r="H7794" s="5" t="n">
        <v>23.57</v>
      </c>
      <c r="I7794" s="6">
        <f>IF(E7794&gt;=Markov!$B$3,1,0)</f>
        <v/>
      </c>
      <c r="J7794" s="6">
        <f>I7793</f>
        <v/>
      </c>
      <c r="K7794" s="7">
        <f>MAR1!$B$5+MAR1!$C$5*COS(2*PI()*$C7794/365)+MAR1!$D$5*SIN(2*PI()*$C7794/365)</f>
        <v/>
      </c>
      <c r="L7794" s="7">
        <f>MAR1!$B$6+MAR1!$C$6*COS(2*PI()*$C7794/365)+MAR1!$D$6*SIN(2*PI()*$C7794/365)</f>
        <v/>
      </c>
      <c r="M7794" s="7">
        <f>MAR1!$B$7+MAR1!$C$7*COS(2*PI()*$C7794/365)+MAR1!$D$7*SIN(2*PI()*$C7794/365)</f>
        <v/>
      </c>
      <c r="N7794" s="7">
        <f>F7794-K7794</f>
        <v/>
      </c>
      <c r="O7794" s="7">
        <f>G7794-L7794</f>
        <v/>
      </c>
      <c r="P7794" s="7">
        <f>H7794-M7794</f>
        <v/>
      </c>
      <c r="Q7794" s="7">
        <f>IF($I7794=1,(N7794-MAR1!$B$11)/MAR1!$D$11,(N7794-MAR1!$C$11)/MAR1!$E$11)</f>
        <v/>
      </c>
      <c r="R7794" s="7">
        <f>IF($I7794=1,(O7794-MAR1!$B$12)/MAR1!$D$12,(O7794-MAR1!$C$12)/MAR1!$E$12)</f>
        <v/>
      </c>
      <c r="S7794" s="7">
        <f>IF($I7794=1,(P7794-MAR1!$B$13)/MAR1!$D$13,(P7794-MAR1!$C$13)/MAR1!$E$13)</f>
        <v/>
      </c>
    </row>
    <row r="7795">
      <c r="A7795" s="5" t="n">
        <v>7794</v>
      </c>
      <c r="B7795" s="5" t="n">
        <v>22</v>
      </c>
      <c r="C7795" s="5" t="n">
        <v>129</v>
      </c>
      <c r="D7795" s="5" t="n">
        <v>5</v>
      </c>
      <c r="E7795" s="5" t="n">
        <v>0</v>
      </c>
      <c r="F7795" s="5" t="n">
        <v>35.9</v>
      </c>
      <c r="G7795" s="5" t="n">
        <v>25.6</v>
      </c>
      <c r="H7795" s="5" t="n">
        <v>17.6</v>
      </c>
      <c r="I7795" s="6">
        <f>IF(E7795&gt;=Markov!$B$3,1,0)</f>
        <v/>
      </c>
      <c r="J7795" s="6">
        <f>I7794</f>
        <v/>
      </c>
      <c r="K7795" s="7">
        <f>MAR1!$B$5+MAR1!$C$5*COS(2*PI()*$C7795/365)+MAR1!$D$5*SIN(2*PI()*$C7795/365)</f>
        <v/>
      </c>
      <c r="L7795" s="7">
        <f>MAR1!$B$6+MAR1!$C$6*COS(2*PI()*$C7795/365)+MAR1!$D$6*SIN(2*PI()*$C7795/365)</f>
        <v/>
      </c>
      <c r="M7795" s="7">
        <f>MAR1!$B$7+MAR1!$C$7*COS(2*PI()*$C7795/365)+MAR1!$D$7*SIN(2*PI()*$C7795/365)</f>
        <v/>
      </c>
      <c r="N7795" s="7">
        <f>F7795-K7795</f>
        <v/>
      </c>
      <c r="O7795" s="7">
        <f>G7795-L7795</f>
        <v/>
      </c>
      <c r="P7795" s="7">
        <f>H7795-M7795</f>
        <v/>
      </c>
      <c r="Q7795" s="7">
        <f>IF($I7795=1,(N7795-MAR1!$B$11)/MAR1!$D$11,(N7795-MAR1!$C$11)/MAR1!$E$11)</f>
        <v/>
      </c>
      <c r="R7795" s="7">
        <f>IF($I7795=1,(O7795-MAR1!$B$12)/MAR1!$D$12,(O7795-MAR1!$C$12)/MAR1!$E$12)</f>
        <v/>
      </c>
      <c r="S7795" s="7">
        <f>IF($I7795=1,(P7795-MAR1!$B$13)/MAR1!$D$13,(P7795-MAR1!$C$13)/MAR1!$E$13)</f>
        <v/>
      </c>
    </row>
    <row r="7796">
      <c r="A7796" s="5" t="n">
        <v>7795</v>
      </c>
      <c r="B7796" s="5" t="n">
        <v>22</v>
      </c>
      <c r="C7796" s="5" t="n">
        <v>130</v>
      </c>
      <c r="D7796" s="5" t="n">
        <v>5</v>
      </c>
      <c r="E7796" s="5" t="n">
        <v>0</v>
      </c>
      <c r="F7796" s="5" t="n">
        <v>37.8</v>
      </c>
      <c r="G7796" s="5" t="n">
        <v>24.4</v>
      </c>
      <c r="H7796" s="5" t="n">
        <v>18.25</v>
      </c>
      <c r="I7796" s="6">
        <f>IF(E7796&gt;=Markov!$B$3,1,0)</f>
        <v/>
      </c>
      <c r="J7796" s="6">
        <f>I7795</f>
        <v/>
      </c>
      <c r="K7796" s="7">
        <f>MAR1!$B$5+MAR1!$C$5*COS(2*PI()*$C7796/365)+MAR1!$D$5*SIN(2*PI()*$C7796/365)</f>
        <v/>
      </c>
      <c r="L7796" s="7">
        <f>MAR1!$B$6+MAR1!$C$6*COS(2*PI()*$C7796/365)+MAR1!$D$6*SIN(2*PI()*$C7796/365)</f>
        <v/>
      </c>
      <c r="M7796" s="7">
        <f>MAR1!$B$7+MAR1!$C$7*COS(2*PI()*$C7796/365)+MAR1!$D$7*SIN(2*PI()*$C7796/365)</f>
        <v/>
      </c>
      <c r="N7796" s="7">
        <f>F7796-K7796</f>
        <v/>
      </c>
      <c r="O7796" s="7">
        <f>G7796-L7796</f>
        <v/>
      </c>
      <c r="P7796" s="7">
        <f>H7796-M7796</f>
        <v/>
      </c>
      <c r="Q7796" s="7">
        <f>IF($I7796=1,(N7796-MAR1!$B$11)/MAR1!$D$11,(N7796-MAR1!$C$11)/MAR1!$E$11)</f>
        <v/>
      </c>
      <c r="R7796" s="7">
        <f>IF($I7796=1,(O7796-MAR1!$B$12)/MAR1!$D$12,(O7796-MAR1!$C$12)/MAR1!$E$12)</f>
        <v/>
      </c>
      <c r="S7796" s="7">
        <f>IF($I7796=1,(P7796-MAR1!$B$13)/MAR1!$D$13,(P7796-MAR1!$C$13)/MAR1!$E$13)</f>
        <v/>
      </c>
    </row>
    <row r="7797">
      <c r="A7797" s="5" t="n">
        <v>7796</v>
      </c>
      <c r="B7797" s="5" t="n">
        <v>22</v>
      </c>
      <c r="C7797" s="5" t="n">
        <v>131</v>
      </c>
      <c r="D7797" s="5" t="n">
        <v>5</v>
      </c>
      <c r="E7797" s="5" t="n">
        <v>0</v>
      </c>
      <c r="F7797" s="5" t="n">
        <v>37.2</v>
      </c>
      <c r="G7797" s="5" t="n">
        <v>22.7</v>
      </c>
      <c r="H7797" s="5" t="n">
        <v>19.16</v>
      </c>
      <c r="I7797" s="6">
        <f>IF(E7797&gt;=Markov!$B$3,1,0)</f>
        <v/>
      </c>
      <c r="J7797" s="6">
        <f>I7796</f>
        <v/>
      </c>
      <c r="K7797" s="7">
        <f>MAR1!$B$5+MAR1!$C$5*COS(2*PI()*$C7797/365)+MAR1!$D$5*SIN(2*PI()*$C7797/365)</f>
        <v/>
      </c>
      <c r="L7797" s="7">
        <f>MAR1!$B$6+MAR1!$C$6*COS(2*PI()*$C7797/365)+MAR1!$D$6*SIN(2*PI()*$C7797/365)</f>
        <v/>
      </c>
      <c r="M7797" s="7">
        <f>MAR1!$B$7+MAR1!$C$7*COS(2*PI()*$C7797/365)+MAR1!$D$7*SIN(2*PI()*$C7797/365)</f>
        <v/>
      </c>
      <c r="N7797" s="7">
        <f>F7797-K7797</f>
        <v/>
      </c>
      <c r="O7797" s="7">
        <f>G7797-L7797</f>
        <v/>
      </c>
      <c r="P7797" s="7">
        <f>H7797-M7797</f>
        <v/>
      </c>
      <c r="Q7797" s="7">
        <f>IF($I7797=1,(N7797-MAR1!$B$11)/MAR1!$D$11,(N7797-MAR1!$C$11)/MAR1!$E$11)</f>
        <v/>
      </c>
      <c r="R7797" s="7">
        <f>IF($I7797=1,(O7797-MAR1!$B$12)/MAR1!$D$12,(O7797-MAR1!$C$12)/MAR1!$E$12)</f>
        <v/>
      </c>
      <c r="S7797" s="7">
        <f>IF($I7797=1,(P7797-MAR1!$B$13)/MAR1!$D$13,(P7797-MAR1!$C$13)/MAR1!$E$13)</f>
        <v/>
      </c>
    </row>
    <row r="7798">
      <c r="A7798" s="5" t="n">
        <v>7797</v>
      </c>
      <c r="B7798" s="5" t="n">
        <v>22</v>
      </c>
      <c r="C7798" s="5" t="n">
        <v>132</v>
      </c>
      <c r="D7798" s="5" t="n">
        <v>5</v>
      </c>
      <c r="E7798" s="5" t="n">
        <v>0</v>
      </c>
      <c r="F7798" s="5" t="n">
        <v>34.5</v>
      </c>
      <c r="G7798" s="5" t="n">
        <v>23</v>
      </c>
      <c r="H7798" s="5" t="n">
        <v>21.92</v>
      </c>
      <c r="I7798" s="6">
        <f>IF(E7798&gt;=Markov!$B$3,1,0)</f>
        <v/>
      </c>
      <c r="J7798" s="6">
        <f>I7797</f>
        <v/>
      </c>
      <c r="K7798" s="7">
        <f>MAR1!$B$5+MAR1!$C$5*COS(2*PI()*$C7798/365)+MAR1!$D$5*SIN(2*PI()*$C7798/365)</f>
        <v/>
      </c>
      <c r="L7798" s="7">
        <f>MAR1!$B$6+MAR1!$C$6*COS(2*PI()*$C7798/365)+MAR1!$D$6*SIN(2*PI()*$C7798/365)</f>
        <v/>
      </c>
      <c r="M7798" s="7">
        <f>MAR1!$B$7+MAR1!$C$7*COS(2*PI()*$C7798/365)+MAR1!$D$7*SIN(2*PI()*$C7798/365)</f>
        <v/>
      </c>
      <c r="N7798" s="7">
        <f>F7798-K7798</f>
        <v/>
      </c>
      <c r="O7798" s="7">
        <f>G7798-L7798</f>
        <v/>
      </c>
      <c r="P7798" s="7">
        <f>H7798-M7798</f>
        <v/>
      </c>
      <c r="Q7798" s="7">
        <f>IF($I7798=1,(N7798-MAR1!$B$11)/MAR1!$D$11,(N7798-MAR1!$C$11)/MAR1!$E$11)</f>
        <v/>
      </c>
      <c r="R7798" s="7">
        <f>IF($I7798=1,(O7798-MAR1!$B$12)/MAR1!$D$12,(O7798-MAR1!$C$12)/MAR1!$E$12)</f>
        <v/>
      </c>
      <c r="S7798" s="7">
        <f>IF($I7798=1,(P7798-MAR1!$B$13)/MAR1!$D$13,(P7798-MAR1!$C$13)/MAR1!$E$13)</f>
        <v/>
      </c>
    </row>
    <row r="7799">
      <c r="A7799" s="5" t="n">
        <v>7798</v>
      </c>
      <c r="B7799" s="5" t="n">
        <v>22</v>
      </c>
      <c r="C7799" s="5" t="n">
        <v>133</v>
      </c>
      <c r="D7799" s="5" t="n">
        <v>5</v>
      </c>
      <c r="E7799" s="5" t="n">
        <v>0</v>
      </c>
      <c r="F7799" s="5" t="n">
        <v>37.4</v>
      </c>
      <c r="G7799" s="5" t="n">
        <v>26.2</v>
      </c>
      <c r="H7799" s="5" t="n">
        <v>16.15</v>
      </c>
      <c r="I7799" s="6">
        <f>IF(E7799&gt;=Markov!$B$3,1,0)</f>
        <v/>
      </c>
      <c r="J7799" s="6">
        <f>I7798</f>
        <v/>
      </c>
      <c r="K7799" s="7">
        <f>MAR1!$B$5+MAR1!$C$5*COS(2*PI()*$C7799/365)+MAR1!$D$5*SIN(2*PI()*$C7799/365)</f>
        <v/>
      </c>
      <c r="L7799" s="7">
        <f>MAR1!$B$6+MAR1!$C$6*COS(2*PI()*$C7799/365)+MAR1!$D$6*SIN(2*PI()*$C7799/365)</f>
        <v/>
      </c>
      <c r="M7799" s="7">
        <f>MAR1!$B$7+MAR1!$C$7*COS(2*PI()*$C7799/365)+MAR1!$D$7*SIN(2*PI()*$C7799/365)</f>
        <v/>
      </c>
      <c r="N7799" s="7">
        <f>F7799-K7799</f>
        <v/>
      </c>
      <c r="O7799" s="7">
        <f>G7799-L7799</f>
        <v/>
      </c>
      <c r="P7799" s="7">
        <f>H7799-M7799</f>
        <v/>
      </c>
      <c r="Q7799" s="7">
        <f>IF($I7799=1,(N7799-MAR1!$B$11)/MAR1!$D$11,(N7799-MAR1!$C$11)/MAR1!$E$11)</f>
        <v/>
      </c>
      <c r="R7799" s="7">
        <f>IF($I7799=1,(O7799-MAR1!$B$12)/MAR1!$D$12,(O7799-MAR1!$C$12)/MAR1!$E$12)</f>
        <v/>
      </c>
      <c r="S7799" s="7">
        <f>IF($I7799=1,(P7799-MAR1!$B$13)/MAR1!$D$13,(P7799-MAR1!$C$13)/MAR1!$E$13)</f>
        <v/>
      </c>
    </row>
    <row r="7800">
      <c r="A7800" s="5" t="n">
        <v>7799</v>
      </c>
      <c r="B7800" s="5" t="n">
        <v>22</v>
      </c>
      <c r="C7800" s="5" t="n">
        <v>134</v>
      </c>
      <c r="D7800" s="5" t="n">
        <v>5</v>
      </c>
      <c r="E7800" s="5" t="n">
        <v>0</v>
      </c>
      <c r="F7800" s="5" t="n">
        <v>35.7</v>
      </c>
      <c r="G7800" s="5" t="n">
        <v>25.3</v>
      </c>
      <c r="H7800" s="5" t="n">
        <v>15.7</v>
      </c>
      <c r="I7800" s="6">
        <f>IF(E7800&gt;=Markov!$B$3,1,0)</f>
        <v/>
      </c>
      <c r="J7800" s="6">
        <f>I7799</f>
        <v/>
      </c>
      <c r="K7800" s="7">
        <f>MAR1!$B$5+MAR1!$C$5*COS(2*PI()*$C7800/365)+MAR1!$D$5*SIN(2*PI()*$C7800/365)</f>
        <v/>
      </c>
      <c r="L7800" s="7">
        <f>MAR1!$B$6+MAR1!$C$6*COS(2*PI()*$C7800/365)+MAR1!$D$6*SIN(2*PI()*$C7800/365)</f>
        <v/>
      </c>
      <c r="M7800" s="7">
        <f>MAR1!$B$7+MAR1!$C$7*COS(2*PI()*$C7800/365)+MAR1!$D$7*SIN(2*PI()*$C7800/365)</f>
        <v/>
      </c>
      <c r="N7800" s="7">
        <f>F7800-K7800</f>
        <v/>
      </c>
      <c r="O7800" s="7">
        <f>G7800-L7800</f>
        <v/>
      </c>
      <c r="P7800" s="7">
        <f>H7800-M7800</f>
        <v/>
      </c>
      <c r="Q7800" s="7">
        <f>IF($I7800=1,(N7800-MAR1!$B$11)/MAR1!$D$11,(N7800-MAR1!$C$11)/MAR1!$E$11)</f>
        <v/>
      </c>
      <c r="R7800" s="7">
        <f>IF($I7800=1,(O7800-MAR1!$B$12)/MAR1!$D$12,(O7800-MAR1!$C$12)/MAR1!$E$12)</f>
        <v/>
      </c>
      <c r="S7800" s="7">
        <f>IF($I7800=1,(P7800-MAR1!$B$13)/MAR1!$D$13,(P7800-MAR1!$C$13)/MAR1!$E$13)</f>
        <v/>
      </c>
    </row>
    <row r="7801">
      <c r="A7801" s="5" t="n">
        <v>7800</v>
      </c>
      <c r="B7801" s="5" t="n">
        <v>22</v>
      </c>
      <c r="C7801" s="5" t="n">
        <v>135</v>
      </c>
      <c r="D7801" s="5" t="n">
        <v>5</v>
      </c>
      <c r="E7801" s="5" t="n">
        <v>0</v>
      </c>
      <c r="F7801" s="5" t="n">
        <v>36.1</v>
      </c>
      <c r="G7801" s="5" t="n">
        <v>26.7</v>
      </c>
      <c r="H7801" s="5" t="n">
        <v>21.36</v>
      </c>
      <c r="I7801" s="6">
        <f>IF(E7801&gt;=Markov!$B$3,1,0)</f>
        <v/>
      </c>
      <c r="J7801" s="6">
        <f>I7800</f>
        <v/>
      </c>
      <c r="K7801" s="7">
        <f>MAR1!$B$5+MAR1!$C$5*COS(2*PI()*$C7801/365)+MAR1!$D$5*SIN(2*PI()*$C7801/365)</f>
        <v/>
      </c>
      <c r="L7801" s="7">
        <f>MAR1!$B$6+MAR1!$C$6*COS(2*PI()*$C7801/365)+MAR1!$D$6*SIN(2*PI()*$C7801/365)</f>
        <v/>
      </c>
      <c r="M7801" s="7">
        <f>MAR1!$B$7+MAR1!$C$7*COS(2*PI()*$C7801/365)+MAR1!$D$7*SIN(2*PI()*$C7801/365)</f>
        <v/>
      </c>
      <c r="N7801" s="7">
        <f>F7801-K7801</f>
        <v/>
      </c>
      <c r="O7801" s="7">
        <f>G7801-L7801</f>
        <v/>
      </c>
      <c r="P7801" s="7">
        <f>H7801-M7801</f>
        <v/>
      </c>
      <c r="Q7801" s="7">
        <f>IF($I7801=1,(N7801-MAR1!$B$11)/MAR1!$D$11,(N7801-MAR1!$C$11)/MAR1!$E$11)</f>
        <v/>
      </c>
      <c r="R7801" s="7">
        <f>IF($I7801=1,(O7801-MAR1!$B$12)/MAR1!$D$12,(O7801-MAR1!$C$12)/MAR1!$E$12)</f>
        <v/>
      </c>
      <c r="S7801" s="7">
        <f>IF($I7801=1,(P7801-MAR1!$B$13)/MAR1!$D$13,(P7801-MAR1!$C$13)/MAR1!$E$13)</f>
        <v/>
      </c>
    </row>
    <row r="7802">
      <c r="A7802" s="5" t="n">
        <v>7801</v>
      </c>
      <c r="B7802" s="5" t="n">
        <v>22</v>
      </c>
      <c r="C7802" s="5" t="n">
        <v>136</v>
      </c>
      <c r="D7802" s="5" t="n">
        <v>5</v>
      </c>
      <c r="E7802" s="5" t="n">
        <v>0</v>
      </c>
      <c r="F7802" s="5" t="n">
        <v>36</v>
      </c>
      <c r="G7802" s="5" t="n">
        <v>26.9</v>
      </c>
      <c r="H7802" s="5" t="n">
        <v>25.39</v>
      </c>
      <c r="I7802" s="6">
        <f>IF(E7802&gt;=Markov!$B$3,1,0)</f>
        <v/>
      </c>
      <c r="J7802" s="6">
        <f>I7801</f>
        <v/>
      </c>
      <c r="K7802" s="7">
        <f>MAR1!$B$5+MAR1!$C$5*COS(2*PI()*$C7802/365)+MAR1!$D$5*SIN(2*PI()*$C7802/365)</f>
        <v/>
      </c>
      <c r="L7802" s="7">
        <f>MAR1!$B$6+MAR1!$C$6*COS(2*PI()*$C7802/365)+MAR1!$D$6*SIN(2*PI()*$C7802/365)</f>
        <v/>
      </c>
      <c r="M7802" s="7">
        <f>MAR1!$B$7+MAR1!$C$7*COS(2*PI()*$C7802/365)+MAR1!$D$7*SIN(2*PI()*$C7802/365)</f>
        <v/>
      </c>
      <c r="N7802" s="7">
        <f>F7802-K7802</f>
        <v/>
      </c>
      <c r="O7802" s="7">
        <f>G7802-L7802</f>
        <v/>
      </c>
      <c r="P7802" s="7">
        <f>H7802-M7802</f>
        <v/>
      </c>
      <c r="Q7802" s="7">
        <f>IF($I7802=1,(N7802-MAR1!$B$11)/MAR1!$D$11,(N7802-MAR1!$C$11)/MAR1!$E$11)</f>
        <v/>
      </c>
      <c r="R7802" s="7">
        <f>IF($I7802=1,(O7802-MAR1!$B$12)/MAR1!$D$12,(O7802-MAR1!$C$12)/MAR1!$E$12)</f>
        <v/>
      </c>
      <c r="S7802" s="7">
        <f>IF($I7802=1,(P7802-MAR1!$B$13)/MAR1!$D$13,(P7802-MAR1!$C$13)/MAR1!$E$13)</f>
        <v/>
      </c>
    </row>
    <row r="7803">
      <c r="A7803" s="5" t="n">
        <v>7802</v>
      </c>
      <c r="B7803" s="5" t="n">
        <v>22</v>
      </c>
      <c r="C7803" s="5" t="n">
        <v>137</v>
      </c>
      <c r="D7803" s="5" t="n">
        <v>5</v>
      </c>
      <c r="E7803" s="5" t="n">
        <v>0.1</v>
      </c>
      <c r="F7803" s="5" t="n">
        <v>34.1</v>
      </c>
      <c r="G7803" s="5" t="n">
        <v>26.6</v>
      </c>
      <c r="H7803" s="5" t="n">
        <v>16.55</v>
      </c>
      <c r="I7803" s="6">
        <f>IF(E7803&gt;=Markov!$B$3,1,0)</f>
        <v/>
      </c>
      <c r="J7803" s="6">
        <f>I7802</f>
        <v/>
      </c>
      <c r="K7803" s="7">
        <f>MAR1!$B$5+MAR1!$C$5*COS(2*PI()*$C7803/365)+MAR1!$D$5*SIN(2*PI()*$C7803/365)</f>
        <v/>
      </c>
      <c r="L7803" s="7">
        <f>MAR1!$B$6+MAR1!$C$6*COS(2*PI()*$C7803/365)+MAR1!$D$6*SIN(2*PI()*$C7803/365)</f>
        <v/>
      </c>
      <c r="M7803" s="7">
        <f>MAR1!$B$7+MAR1!$C$7*COS(2*PI()*$C7803/365)+MAR1!$D$7*SIN(2*PI()*$C7803/365)</f>
        <v/>
      </c>
      <c r="N7803" s="7">
        <f>F7803-K7803</f>
        <v/>
      </c>
      <c r="O7803" s="7">
        <f>G7803-L7803</f>
        <v/>
      </c>
      <c r="P7803" s="7">
        <f>H7803-M7803</f>
        <v/>
      </c>
      <c r="Q7803" s="7">
        <f>IF($I7803=1,(N7803-MAR1!$B$11)/MAR1!$D$11,(N7803-MAR1!$C$11)/MAR1!$E$11)</f>
        <v/>
      </c>
      <c r="R7803" s="7">
        <f>IF($I7803=1,(O7803-MAR1!$B$12)/MAR1!$D$12,(O7803-MAR1!$C$12)/MAR1!$E$12)</f>
        <v/>
      </c>
      <c r="S7803" s="7">
        <f>IF($I7803=1,(P7803-MAR1!$B$13)/MAR1!$D$13,(P7803-MAR1!$C$13)/MAR1!$E$13)</f>
        <v/>
      </c>
    </row>
    <row r="7804">
      <c r="A7804" s="5" t="n">
        <v>7803</v>
      </c>
      <c r="B7804" s="5" t="n">
        <v>22</v>
      </c>
      <c r="C7804" s="5" t="n">
        <v>138</v>
      </c>
      <c r="D7804" s="5" t="n">
        <v>5</v>
      </c>
      <c r="E7804" s="5" t="n">
        <v>0</v>
      </c>
      <c r="F7804" s="5" t="n">
        <v>37.5</v>
      </c>
      <c r="G7804" s="5" t="n">
        <v>27.5</v>
      </c>
      <c r="H7804" s="5" t="n">
        <v>25.3</v>
      </c>
      <c r="I7804" s="6">
        <f>IF(E7804&gt;=Markov!$B$3,1,0)</f>
        <v/>
      </c>
      <c r="J7804" s="6">
        <f>I7803</f>
        <v/>
      </c>
      <c r="K7804" s="7">
        <f>MAR1!$B$5+MAR1!$C$5*COS(2*PI()*$C7804/365)+MAR1!$D$5*SIN(2*PI()*$C7804/365)</f>
        <v/>
      </c>
      <c r="L7804" s="7">
        <f>MAR1!$B$6+MAR1!$C$6*COS(2*PI()*$C7804/365)+MAR1!$D$6*SIN(2*PI()*$C7804/365)</f>
        <v/>
      </c>
      <c r="M7804" s="7">
        <f>MAR1!$B$7+MAR1!$C$7*COS(2*PI()*$C7804/365)+MAR1!$D$7*SIN(2*PI()*$C7804/365)</f>
        <v/>
      </c>
      <c r="N7804" s="7">
        <f>F7804-K7804</f>
        <v/>
      </c>
      <c r="O7804" s="7">
        <f>G7804-L7804</f>
        <v/>
      </c>
      <c r="P7804" s="7">
        <f>H7804-M7804</f>
        <v/>
      </c>
      <c r="Q7804" s="7">
        <f>IF($I7804=1,(N7804-MAR1!$B$11)/MAR1!$D$11,(N7804-MAR1!$C$11)/MAR1!$E$11)</f>
        <v/>
      </c>
      <c r="R7804" s="7">
        <f>IF($I7804=1,(O7804-MAR1!$B$12)/MAR1!$D$12,(O7804-MAR1!$C$12)/MAR1!$E$12)</f>
        <v/>
      </c>
      <c r="S7804" s="7">
        <f>IF($I7804=1,(P7804-MAR1!$B$13)/MAR1!$D$13,(P7804-MAR1!$C$13)/MAR1!$E$13)</f>
        <v/>
      </c>
    </row>
    <row r="7805">
      <c r="A7805" s="5" t="n">
        <v>7804</v>
      </c>
      <c r="B7805" s="5" t="n">
        <v>22</v>
      </c>
      <c r="C7805" s="5" t="n">
        <v>139</v>
      </c>
      <c r="D7805" s="5" t="n">
        <v>5</v>
      </c>
      <c r="E7805" s="5" t="n">
        <v>18.2</v>
      </c>
      <c r="F7805" s="5" t="n">
        <v>34.7</v>
      </c>
      <c r="G7805" s="5" t="n">
        <v>26.3</v>
      </c>
      <c r="H7805" s="5" t="n">
        <v>18.82</v>
      </c>
      <c r="I7805" s="6">
        <f>IF(E7805&gt;=Markov!$B$3,1,0)</f>
        <v/>
      </c>
      <c r="J7805" s="6">
        <f>I7804</f>
        <v/>
      </c>
      <c r="K7805" s="7">
        <f>MAR1!$B$5+MAR1!$C$5*COS(2*PI()*$C7805/365)+MAR1!$D$5*SIN(2*PI()*$C7805/365)</f>
        <v/>
      </c>
      <c r="L7805" s="7">
        <f>MAR1!$B$6+MAR1!$C$6*COS(2*PI()*$C7805/365)+MAR1!$D$6*SIN(2*PI()*$C7805/365)</f>
        <v/>
      </c>
      <c r="M7805" s="7">
        <f>MAR1!$B$7+MAR1!$C$7*COS(2*PI()*$C7805/365)+MAR1!$D$7*SIN(2*PI()*$C7805/365)</f>
        <v/>
      </c>
      <c r="N7805" s="7">
        <f>F7805-K7805</f>
        <v/>
      </c>
      <c r="O7805" s="7">
        <f>G7805-L7805</f>
        <v/>
      </c>
      <c r="P7805" s="7">
        <f>H7805-M7805</f>
        <v/>
      </c>
      <c r="Q7805" s="7">
        <f>IF($I7805=1,(N7805-MAR1!$B$11)/MAR1!$D$11,(N7805-MAR1!$C$11)/MAR1!$E$11)</f>
        <v/>
      </c>
      <c r="R7805" s="7">
        <f>IF($I7805=1,(O7805-MAR1!$B$12)/MAR1!$D$12,(O7805-MAR1!$C$12)/MAR1!$E$12)</f>
        <v/>
      </c>
      <c r="S7805" s="7">
        <f>IF($I7805=1,(P7805-MAR1!$B$13)/MAR1!$D$13,(P7805-MAR1!$C$13)/MAR1!$E$13)</f>
        <v/>
      </c>
    </row>
    <row r="7806">
      <c r="A7806" s="5" t="n">
        <v>7805</v>
      </c>
      <c r="B7806" s="5" t="n">
        <v>22</v>
      </c>
      <c r="C7806" s="5" t="n">
        <v>140</v>
      </c>
      <c r="D7806" s="5" t="n">
        <v>5</v>
      </c>
      <c r="E7806" s="5" t="n">
        <v>0</v>
      </c>
      <c r="F7806" s="5" t="n">
        <v>38.6</v>
      </c>
      <c r="G7806" s="5" t="n">
        <v>25.8</v>
      </c>
      <c r="H7806" s="5" t="n">
        <v>20.23</v>
      </c>
      <c r="I7806" s="6">
        <f>IF(E7806&gt;=Markov!$B$3,1,0)</f>
        <v/>
      </c>
      <c r="J7806" s="6">
        <f>I7805</f>
        <v/>
      </c>
      <c r="K7806" s="7">
        <f>MAR1!$B$5+MAR1!$C$5*COS(2*PI()*$C7806/365)+MAR1!$D$5*SIN(2*PI()*$C7806/365)</f>
        <v/>
      </c>
      <c r="L7806" s="7">
        <f>MAR1!$B$6+MAR1!$C$6*COS(2*PI()*$C7806/365)+MAR1!$D$6*SIN(2*PI()*$C7806/365)</f>
        <v/>
      </c>
      <c r="M7806" s="7">
        <f>MAR1!$B$7+MAR1!$C$7*COS(2*PI()*$C7806/365)+MAR1!$D$7*SIN(2*PI()*$C7806/365)</f>
        <v/>
      </c>
      <c r="N7806" s="7">
        <f>F7806-K7806</f>
        <v/>
      </c>
      <c r="O7806" s="7">
        <f>G7806-L7806</f>
        <v/>
      </c>
      <c r="P7806" s="7">
        <f>H7806-M7806</f>
        <v/>
      </c>
      <c r="Q7806" s="7">
        <f>IF($I7806=1,(N7806-MAR1!$B$11)/MAR1!$D$11,(N7806-MAR1!$C$11)/MAR1!$E$11)</f>
        <v/>
      </c>
      <c r="R7806" s="7">
        <f>IF($I7806=1,(O7806-MAR1!$B$12)/MAR1!$D$12,(O7806-MAR1!$C$12)/MAR1!$E$12)</f>
        <v/>
      </c>
      <c r="S7806" s="7">
        <f>IF($I7806=1,(P7806-MAR1!$B$13)/MAR1!$D$13,(P7806-MAR1!$C$13)/MAR1!$E$13)</f>
        <v/>
      </c>
    </row>
    <row r="7807">
      <c r="A7807" s="5" t="n">
        <v>7806</v>
      </c>
      <c r="B7807" s="5" t="n">
        <v>22</v>
      </c>
      <c r="C7807" s="5" t="n">
        <v>141</v>
      </c>
      <c r="D7807" s="5" t="n">
        <v>5</v>
      </c>
      <c r="E7807" s="5" t="n">
        <v>3.2</v>
      </c>
      <c r="F7807" s="5" t="n">
        <v>33.9</v>
      </c>
      <c r="G7807" s="5" t="n">
        <v>25.5</v>
      </c>
      <c r="H7807" s="5" t="n">
        <v>12.54</v>
      </c>
      <c r="I7807" s="6">
        <f>IF(E7807&gt;=Markov!$B$3,1,0)</f>
        <v/>
      </c>
      <c r="J7807" s="6">
        <f>I7806</f>
        <v/>
      </c>
      <c r="K7807" s="7">
        <f>MAR1!$B$5+MAR1!$C$5*COS(2*PI()*$C7807/365)+MAR1!$D$5*SIN(2*PI()*$C7807/365)</f>
        <v/>
      </c>
      <c r="L7807" s="7">
        <f>MAR1!$B$6+MAR1!$C$6*COS(2*PI()*$C7807/365)+MAR1!$D$6*SIN(2*PI()*$C7807/365)</f>
        <v/>
      </c>
      <c r="M7807" s="7">
        <f>MAR1!$B$7+MAR1!$C$7*COS(2*PI()*$C7807/365)+MAR1!$D$7*SIN(2*PI()*$C7807/365)</f>
        <v/>
      </c>
      <c r="N7807" s="7">
        <f>F7807-K7807</f>
        <v/>
      </c>
      <c r="O7807" s="7">
        <f>G7807-L7807</f>
        <v/>
      </c>
      <c r="P7807" s="7">
        <f>H7807-M7807</f>
        <v/>
      </c>
      <c r="Q7807" s="7">
        <f>IF($I7807=1,(N7807-MAR1!$B$11)/MAR1!$D$11,(N7807-MAR1!$C$11)/MAR1!$E$11)</f>
        <v/>
      </c>
      <c r="R7807" s="7">
        <f>IF($I7807=1,(O7807-MAR1!$B$12)/MAR1!$D$12,(O7807-MAR1!$C$12)/MAR1!$E$12)</f>
        <v/>
      </c>
      <c r="S7807" s="7">
        <f>IF($I7807=1,(P7807-MAR1!$B$13)/MAR1!$D$13,(P7807-MAR1!$C$13)/MAR1!$E$13)</f>
        <v/>
      </c>
    </row>
    <row r="7808">
      <c r="A7808" s="5" t="n">
        <v>7807</v>
      </c>
      <c r="B7808" s="5" t="n">
        <v>22</v>
      </c>
      <c r="C7808" s="5" t="n">
        <v>142</v>
      </c>
      <c r="D7808" s="5" t="n">
        <v>5</v>
      </c>
      <c r="E7808" s="5" t="n">
        <v>0</v>
      </c>
      <c r="F7808" s="5" t="n">
        <v>37.8</v>
      </c>
      <c r="G7808" s="5" t="n">
        <v>24.9</v>
      </c>
      <c r="H7808" s="5" t="n">
        <v>20.47</v>
      </c>
      <c r="I7808" s="6">
        <f>IF(E7808&gt;=Markov!$B$3,1,0)</f>
        <v/>
      </c>
      <c r="J7808" s="6">
        <f>I7807</f>
        <v/>
      </c>
      <c r="K7808" s="7">
        <f>MAR1!$B$5+MAR1!$C$5*COS(2*PI()*$C7808/365)+MAR1!$D$5*SIN(2*PI()*$C7808/365)</f>
        <v/>
      </c>
      <c r="L7808" s="7">
        <f>MAR1!$B$6+MAR1!$C$6*COS(2*PI()*$C7808/365)+MAR1!$D$6*SIN(2*PI()*$C7808/365)</f>
        <v/>
      </c>
      <c r="M7808" s="7">
        <f>MAR1!$B$7+MAR1!$C$7*COS(2*PI()*$C7808/365)+MAR1!$D$7*SIN(2*PI()*$C7808/365)</f>
        <v/>
      </c>
      <c r="N7808" s="7">
        <f>F7808-K7808</f>
        <v/>
      </c>
      <c r="O7808" s="7">
        <f>G7808-L7808</f>
        <v/>
      </c>
      <c r="P7808" s="7">
        <f>H7808-M7808</f>
        <v/>
      </c>
      <c r="Q7808" s="7">
        <f>IF($I7808=1,(N7808-MAR1!$B$11)/MAR1!$D$11,(N7808-MAR1!$C$11)/MAR1!$E$11)</f>
        <v/>
      </c>
      <c r="R7808" s="7">
        <f>IF($I7808=1,(O7808-MAR1!$B$12)/MAR1!$D$12,(O7808-MAR1!$C$12)/MAR1!$E$12)</f>
        <v/>
      </c>
      <c r="S7808" s="7">
        <f>IF($I7808=1,(P7808-MAR1!$B$13)/MAR1!$D$13,(P7808-MAR1!$C$13)/MAR1!$E$13)</f>
        <v/>
      </c>
    </row>
    <row r="7809">
      <c r="A7809" s="5" t="n">
        <v>7808</v>
      </c>
      <c r="B7809" s="5" t="n">
        <v>22</v>
      </c>
      <c r="C7809" s="5" t="n">
        <v>143</v>
      </c>
      <c r="D7809" s="5" t="n">
        <v>5</v>
      </c>
      <c r="E7809" s="5" t="n">
        <v>0</v>
      </c>
      <c r="F7809" s="5" t="n">
        <v>39.6</v>
      </c>
      <c r="G7809" s="5" t="n">
        <v>26.9</v>
      </c>
      <c r="H7809" s="5" t="n">
        <v>23.44</v>
      </c>
      <c r="I7809" s="6">
        <f>IF(E7809&gt;=Markov!$B$3,1,0)</f>
        <v/>
      </c>
      <c r="J7809" s="6">
        <f>I7808</f>
        <v/>
      </c>
      <c r="K7809" s="7">
        <f>MAR1!$B$5+MAR1!$C$5*COS(2*PI()*$C7809/365)+MAR1!$D$5*SIN(2*PI()*$C7809/365)</f>
        <v/>
      </c>
      <c r="L7809" s="7">
        <f>MAR1!$B$6+MAR1!$C$6*COS(2*PI()*$C7809/365)+MAR1!$D$6*SIN(2*PI()*$C7809/365)</f>
        <v/>
      </c>
      <c r="M7809" s="7">
        <f>MAR1!$B$7+MAR1!$C$7*COS(2*PI()*$C7809/365)+MAR1!$D$7*SIN(2*PI()*$C7809/365)</f>
        <v/>
      </c>
      <c r="N7809" s="7">
        <f>F7809-K7809</f>
        <v/>
      </c>
      <c r="O7809" s="7">
        <f>G7809-L7809</f>
        <v/>
      </c>
      <c r="P7809" s="7">
        <f>H7809-M7809</f>
        <v/>
      </c>
      <c r="Q7809" s="7">
        <f>IF($I7809=1,(N7809-MAR1!$B$11)/MAR1!$D$11,(N7809-MAR1!$C$11)/MAR1!$E$11)</f>
        <v/>
      </c>
      <c r="R7809" s="7">
        <f>IF($I7809=1,(O7809-MAR1!$B$12)/MAR1!$D$12,(O7809-MAR1!$C$12)/MAR1!$E$12)</f>
        <v/>
      </c>
      <c r="S7809" s="7">
        <f>IF($I7809=1,(P7809-MAR1!$B$13)/MAR1!$D$13,(P7809-MAR1!$C$13)/MAR1!$E$13)</f>
        <v/>
      </c>
    </row>
    <row r="7810">
      <c r="A7810" s="5" t="n">
        <v>7809</v>
      </c>
      <c r="B7810" s="5" t="n">
        <v>22</v>
      </c>
      <c r="C7810" s="5" t="n">
        <v>144</v>
      </c>
      <c r="D7810" s="5" t="n">
        <v>5</v>
      </c>
      <c r="E7810" s="5" t="n">
        <v>0</v>
      </c>
      <c r="F7810" s="5" t="n">
        <v>37.6</v>
      </c>
      <c r="G7810" s="5" t="n">
        <v>25</v>
      </c>
      <c r="H7810" s="5" t="n">
        <v>21.48</v>
      </c>
      <c r="I7810" s="6">
        <f>IF(E7810&gt;=Markov!$B$3,1,0)</f>
        <v/>
      </c>
      <c r="J7810" s="6">
        <f>I7809</f>
        <v/>
      </c>
      <c r="K7810" s="7">
        <f>MAR1!$B$5+MAR1!$C$5*COS(2*PI()*$C7810/365)+MAR1!$D$5*SIN(2*PI()*$C7810/365)</f>
        <v/>
      </c>
      <c r="L7810" s="7">
        <f>MAR1!$B$6+MAR1!$C$6*COS(2*PI()*$C7810/365)+MAR1!$D$6*SIN(2*PI()*$C7810/365)</f>
        <v/>
      </c>
      <c r="M7810" s="7">
        <f>MAR1!$B$7+MAR1!$C$7*COS(2*PI()*$C7810/365)+MAR1!$D$7*SIN(2*PI()*$C7810/365)</f>
        <v/>
      </c>
      <c r="N7810" s="7">
        <f>F7810-K7810</f>
        <v/>
      </c>
      <c r="O7810" s="7">
        <f>G7810-L7810</f>
        <v/>
      </c>
      <c r="P7810" s="7">
        <f>H7810-M7810</f>
        <v/>
      </c>
      <c r="Q7810" s="7">
        <f>IF($I7810=1,(N7810-MAR1!$B$11)/MAR1!$D$11,(N7810-MAR1!$C$11)/MAR1!$E$11)</f>
        <v/>
      </c>
      <c r="R7810" s="7">
        <f>IF($I7810=1,(O7810-MAR1!$B$12)/MAR1!$D$12,(O7810-MAR1!$C$12)/MAR1!$E$12)</f>
        <v/>
      </c>
      <c r="S7810" s="7">
        <f>IF($I7810=1,(P7810-MAR1!$B$13)/MAR1!$D$13,(P7810-MAR1!$C$13)/MAR1!$E$13)</f>
        <v/>
      </c>
    </row>
    <row r="7811">
      <c r="A7811" s="5" t="n">
        <v>7810</v>
      </c>
      <c r="B7811" s="5" t="n">
        <v>22</v>
      </c>
      <c r="C7811" s="5" t="n">
        <v>145</v>
      </c>
      <c r="D7811" s="5" t="n">
        <v>5</v>
      </c>
      <c r="E7811" s="5" t="n">
        <v>0</v>
      </c>
      <c r="F7811" s="5" t="n">
        <v>38.2</v>
      </c>
      <c r="G7811" s="5" t="n">
        <v>25.8</v>
      </c>
      <c r="H7811" s="5" t="n">
        <v>26.16</v>
      </c>
      <c r="I7811" s="6">
        <f>IF(E7811&gt;=Markov!$B$3,1,0)</f>
        <v/>
      </c>
      <c r="J7811" s="6">
        <f>I7810</f>
        <v/>
      </c>
      <c r="K7811" s="7">
        <f>MAR1!$B$5+MAR1!$C$5*COS(2*PI()*$C7811/365)+MAR1!$D$5*SIN(2*PI()*$C7811/365)</f>
        <v/>
      </c>
      <c r="L7811" s="7">
        <f>MAR1!$B$6+MAR1!$C$6*COS(2*PI()*$C7811/365)+MAR1!$D$6*SIN(2*PI()*$C7811/365)</f>
        <v/>
      </c>
      <c r="M7811" s="7">
        <f>MAR1!$B$7+MAR1!$C$7*COS(2*PI()*$C7811/365)+MAR1!$D$7*SIN(2*PI()*$C7811/365)</f>
        <v/>
      </c>
      <c r="N7811" s="7">
        <f>F7811-K7811</f>
        <v/>
      </c>
      <c r="O7811" s="7">
        <f>G7811-L7811</f>
        <v/>
      </c>
      <c r="P7811" s="7">
        <f>H7811-M7811</f>
        <v/>
      </c>
      <c r="Q7811" s="7">
        <f>IF($I7811=1,(N7811-MAR1!$B$11)/MAR1!$D$11,(N7811-MAR1!$C$11)/MAR1!$E$11)</f>
        <v/>
      </c>
      <c r="R7811" s="7">
        <f>IF($I7811=1,(O7811-MAR1!$B$12)/MAR1!$D$12,(O7811-MAR1!$C$12)/MAR1!$E$12)</f>
        <v/>
      </c>
      <c r="S7811" s="7">
        <f>IF($I7811=1,(P7811-MAR1!$B$13)/MAR1!$D$13,(P7811-MAR1!$C$13)/MAR1!$E$13)</f>
        <v/>
      </c>
    </row>
    <row r="7812">
      <c r="A7812" s="5" t="n">
        <v>7811</v>
      </c>
      <c r="B7812" s="5" t="n">
        <v>22</v>
      </c>
      <c r="C7812" s="5" t="n">
        <v>146</v>
      </c>
      <c r="D7812" s="5" t="n">
        <v>5</v>
      </c>
      <c r="E7812" s="5" t="n">
        <v>0</v>
      </c>
      <c r="F7812" s="5" t="n">
        <v>39.6</v>
      </c>
      <c r="G7812" s="5" t="n">
        <v>28.4</v>
      </c>
      <c r="H7812" s="5" t="n">
        <v>19.94</v>
      </c>
      <c r="I7812" s="6">
        <f>IF(E7812&gt;=Markov!$B$3,1,0)</f>
        <v/>
      </c>
      <c r="J7812" s="6">
        <f>I7811</f>
        <v/>
      </c>
      <c r="K7812" s="7">
        <f>MAR1!$B$5+MAR1!$C$5*COS(2*PI()*$C7812/365)+MAR1!$D$5*SIN(2*PI()*$C7812/365)</f>
        <v/>
      </c>
      <c r="L7812" s="7">
        <f>MAR1!$B$6+MAR1!$C$6*COS(2*PI()*$C7812/365)+MAR1!$D$6*SIN(2*PI()*$C7812/365)</f>
        <v/>
      </c>
      <c r="M7812" s="7">
        <f>MAR1!$B$7+MAR1!$C$7*COS(2*PI()*$C7812/365)+MAR1!$D$7*SIN(2*PI()*$C7812/365)</f>
        <v/>
      </c>
      <c r="N7812" s="7">
        <f>F7812-K7812</f>
        <v/>
      </c>
      <c r="O7812" s="7">
        <f>G7812-L7812</f>
        <v/>
      </c>
      <c r="P7812" s="7">
        <f>H7812-M7812</f>
        <v/>
      </c>
      <c r="Q7812" s="7">
        <f>IF($I7812=1,(N7812-MAR1!$B$11)/MAR1!$D$11,(N7812-MAR1!$C$11)/MAR1!$E$11)</f>
        <v/>
      </c>
      <c r="R7812" s="7">
        <f>IF($I7812=1,(O7812-MAR1!$B$12)/MAR1!$D$12,(O7812-MAR1!$C$12)/MAR1!$E$12)</f>
        <v/>
      </c>
      <c r="S7812" s="7">
        <f>IF($I7812=1,(P7812-MAR1!$B$13)/MAR1!$D$13,(P7812-MAR1!$C$13)/MAR1!$E$13)</f>
        <v/>
      </c>
    </row>
    <row r="7813">
      <c r="A7813" s="5" t="n">
        <v>7812</v>
      </c>
      <c r="B7813" s="5" t="n">
        <v>22</v>
      </c>
      <c r="C7813" s="5" t="n">
        <v>147</v>
      </c>
      <c r="D7813" s="5" t="n">
        <v>5</v>
      </c>
      <c r="E7813" s="5" t="n">
        <v>0</v>
      </c>
      <c r="F7813" s="5" t="n">
        <v>40</v>
      </c>
      <c r="G7813" s="5" t="n">
        <v>29.7</v>
      </c>
      <c r="H7813" s="5" t="n">
        <v>25.36</v>
      </c>
      <c r="I7813" s="6">
        <f>IF(E7813&gt;=Markov!$B$3,1,0)</f>
        <v/>
      </c>
      <c r="J7813" s="6">
        <f>I7812</f>
        <v/>
      </c>
      <c r="K7813" s="7">
        <f>MAR1!$B$5+MAR1!$C$5*COS(2*PI()*$C7813/365)+MAR1!$D$5*SIN(2*PI()*$C7813/365)</f>
        <v/>
      </c>
      <c r="L7813" s="7">
        <f>MAR1!$B$6+MAR1!$C$6*COS(2*PI()*$C7813/365)+MAR1!$D$6*SIN(2*PI()*$C7813/365)</f>
        <v/>
      </c>
      <c r="M7813" s="7">
        <f>MAR1!$B$7+MAR1!$C$7*COS(2*PI()*$C7813/365)+MAR1!$D$7*SIN(2*PI()*$C7813/365)</f>
        <v/>
      </c>
      <c r="N7813" s="7">
        <f>F7813-K7813</f>
        <v/>
      </c>
      <c r="O7813" s="7">
        <f>G7813-L7813</f>
        <v/>
      </c>
      <c r="P7813" s="7">
        <f>H7813-M7813</f>
        <v/>
      </c>
      <c r="Q7813" s="7">
        <f>IF($I7813=1,(N7813-MAR1!$B$11)/MAR1!$D$11,(N7813-MAR1!$C$11)/MAR1!$E$11)</f>
        <v/>
      </c>
      <c r="R7813" s="7">
        <f>IF($I7813=1,(O7813-MAR1!$B$12)/MAR1!$D$12,(O7813-MAR1!$C$12)/MAR1!$E$12)</f>
        <v/>
      </c>
      <c r="S7813" s="7">
        <f>IF($I7813=1,(P7813-MAR1!$B$13)/MAR1!$D$13,(P7813-MAR1!$C$13)/MAR1!$E$13)</f>
        <v/>
      </c>
    </row>
    <row r="7814">
      <c r="A7814" s="5" t="n">
        <v>7813</v>
      </c>
      <c r="B7814" s="5" t="n">
        <v>22</v>
      </c>
      <c r="C7814" s="5" t="n">
        <v>148</v>
      </c>
      <c r="D7814" s="5" t="n">
        <v>5</v>
      </c>
      <c r="E7814" s="5" t="n">
        <v>0</v>
      </c>
      <c r="F7814" s="5" t="n">
        <v>37.8</v>
      </c>
      <c r="G7814" s="5" t="n">
        <v>27.5</v>
      </c>
      <c r="H7814" s="5" t="n">
        <v>20.67</v>
      </c>
      <c r="I7814" s="6">
        <f>IF(E7814&gt;=Markov!$B$3,1,0)</f>
        <v/>
      </c>
      <c r="J7814" s="6">
        <f>I7813</f>
        <v/>
      </c>
      <c r="K7814" s="7">
        <f>MAR1!$B$5+MAR1!$C$5*COS(2*PI()*$C7814/365)+MAR1!$D$5*SIN(2*PI()*$C7814/365)</f>
        <v/>
      </c>
      <c r="L7814" s="7">
        <f>MAR1!$B$6+MAR1!$C$6*COS(2*PI()*$C7814/365)+MAR1!$D$6*SIN(2*PI()*$C7814/365)</f>
        <v/>
      </c>
      <c r="M7814" s="7">
        <f>MAR1!$B$7+MAR1!$C$7*COS(2*PI()*$C7814/365)+MAR1!$D$7*SIN(2*PI()*$C7814/365)</f>
        <v/>
      </c>
      <c r="N7814" s="7">
        <f>F7814-K7814</f>
        <v/>
      </c>
      <c r="O7814" s="7">
        <f>G7814-L7814</f>
        <v/>
      </c>
      <c r="P7814" s="7">
        <f>H7814-M7814</f>
        <v/>
      </c>
      <c r="Q7814" s="7">
        <f>IF($I7814=1,(N7814-MAR1!$B$11)/MAR1!$D$11,(N7814-MAR1!$C$11)/MAR1!$E$11)</f>
        <v/>
      </c>
      <c r="R7814" s="7">
        <f>IF($I7814=1,(O7814-MAR1!$B$12)/MAR1!$D$12,(O7814-MAR1!$C$12)/MAR1!$E$12)</f>
        <v/>
      </c>
      <c r="S7814" s="7">
        <f>IF($I7814=1,(P7814-MAR1!$B$13)/MAR1!$D$13,(P7814-MAR1!$C$13)/MAR1!$E$13)</f>
        <v/>
      </c>
    </row>
    <row r="7815">
      <c r="A7815" s="5" t="n">
        <v>7814</v>
      </c>
      <c r="B7815" s="5" t="n">
        <v>22</v>
      </c>
      <c r="C7815" s="5" t="n">
        <v>149</v>
      </c>
      <c r="D7815" s="5" t="n">
        <v>5</v>
      </c>
      <c r="E7815" s="5" t="n">
        <v>2.7</v>
      </c>
      <c r="F7815" s="5" t="n">
        <v>35.2</v>
      </c>
      <c r="G7815" s="5" t="n">
        <v>26.5</v>
      </c>
      <c r="H7815" s="5" t="n">
        <v>13.02</v>
      </c>
      <c r="I7815" s="6">
        <f>IF(E7815&gt;=Markov!$B$3,1,0)</f>
        <v/>
      </c>
      <c r="J7815" s="6">
        <f>I7814</f>
        <v/>
      </c>
      <c r="K7815" s="7">
        <f>MAR1!$B$5+MAR1!$C$5*COS(2*PI()*$C7815/365)+MAR1!$D$5*SIN(2*PI()*$C7815/365)</f>
        <v/>
      </c>
      <c r="L7815" s="7">
        <f>MAR1!$B$6+MAR1!$C$6*COS(2*PI()*$C7815/365)+MAR1!$D$6*SIN(2*PI()*$C7815/365)</f>
        <v/>
      </c>
      <c r="M7815" s="7">
        <f>MAR1!$B$7+MAR1!$C$7*COS(2*PI()*$C7815/365)+MAR1!$D$7*SIN(2*PI()*$C7815/365)</f>
        <v/>
      </c>
      <c r="N7815" s="7">
        <f>F7815-K7815</f>
        <v/>
      </c>
      <c r="O7815" s="7">
        <f>G7815-L7815</f>
        <v/>
      </c>
      <c r="P7815" s="7">
        <f>H7815-M7815</f>
        <v/>
      </c>
      <c r="Q7815" s="7">
        <f>IF($I7815=1,(N7815-MAR1!$B$11)/MAR1!$D$11,(N7815-MAR1!$C$11)/MAR1!$E$11)</f>
        <v/>
      </c>
      <c r="R7815" s="7">
        <f>IF($I7815=1,(O7815-MAR1!$B$12)/MAR1!$D$12,(O7815-MAR1!$C$12)/MAR1!$E$12)</f>
        <v/>
      </c>
      <c r="S7815" s="7">
        <f>IF($I7815=1,(P7815-MAR1!$B$13)/MAR1!$D$13,(P7815-MAR1!$C$13)/MAR1!$E$13)</f>
        <v/>
      </c>
    </row>
    <row r="7816">
      <c r="A7816" s="5" t="n">
        <v>7815</v>
      </c>
      <c r="B7816" s="5" t="n">
        <v>22</v>
      </c>
      <c r="C7816" s="5" t="n">
        <v>150</v>
      </c>
      <c r="D7816" s="5" t="n">
        <v>5</v>
      </c>
      <c r="E7816" s="5" t="n">
        <v>0</v>
      </c>
      <c r="F7816" s="5" t="n">
        <v>37.1</v>
      </c>
      <c r="G7816" s="5" t="n">
        <v>26.4</v>
      </c>
      <c r="H7816" s="5" t="n">
        <v>17.74</v>
      </c>
      <c r="I7816" s="6">
        <f>IF(E7816&gt;=Markov!$B$3,1,0)</f>
        <v/>
      </c>
      <c r="J7816" s="6">
        <f>I7815</f>
        <v/>
      </c>
      <c r="K7816" s="7">
        <f>MAR1!$B$5+MAR1!$C$5*COS(2*PI()*$C7816/365)+MAR1!$D$5*SIN(2*PI()*$C7816/365)</f>
        <v/>
      </c>
      <c r="L7816" s="7">
        <f>MAR1!$B$6+MAR1!$C$6*COS(2*PI()*$C7816/365)+MAR1!$D$6*SIN(2*PI()*$C7816/365)</f>
        <v/>
      </c>
      <c r="M7816" s="7">
        <f>MAR1!$B$7+MAR1!$C$7*COS(2*PI()*$C7816/365)+MAR1!$D$7*SIN(2*PI()*$C7816/365)</f>
        <v/>
      </c>
      <c r="N7816" s="7">
        <f>F7816-K7816</f>
        <v/>
      </c>
      <c r="O7816" s="7">
        <f>G7816-L7816</f>
        <v/>
      </c>
      <c r="P7816" s="7">
        <f>H7816-M7816</f>
        <v/>
      </c>
      <c r="Q7816" s="7">
        <f>IF($I7816=1,(N7816-MAR1!$B$11)/MAR1!$D$11,(N7816-MAR1!$C$11)/MAR1!$E$11)</f>
        <v/>
      </c>
      <c r="R7816" s="7">
        <f>IF($I7816=1,(O7816-MAR1!$B$12)/MAR1!$D$12,(O7816-MAR1!$C$12)/MAR1!$E$12)</f>
        <v/>
      </c>
      <c r="S7816" s="7">
        <f>IF($I7816=1,(P7816-MAR1!$B$13)/MAR1!$D$13,(P7816-MAR1!$C$13)/MAR1!$E$13)</f>
        <v/>
      </c>
    </row>
    <row r="7817">
      <c r="A7817" s="5" t="n">
        <v>7816</v>
      </c>
      <c r="B7817" s="5" t="n">
        <v>22</v>
      </c>
      <c r="C7817" s="5" t="n">
        <v>151</v>
      </c>
      <c r="D7817" s="5" t="n">
        <v>5</v>
      </c>
      <c r="E7817" s="5" t="n">
        <v>0</v>
      </c>
      <c r="F7817" s="5" t="n">
        <v>36.3</v>
      </c>
      <c r="G7817" s="5" t="n">
        <v>26.3</v>
      </c>
      <c r="H7817" s="5" t="n">
        <v>15.48</v>
      </c>
      <c r="I7817" s="6">
        <f>IF(E7817&gt;=Markov!$B$3,1,0)</f>
        <v/>
      </c>
      <c r="J7817" s="6">
        <f>I7816</f>
        <v/>
      </c>
      <c r="K7817" s="7">
        <f>MAR1!$B$5+MAR1!$C$5*COS(2*PI()*$C7817/365)+MAR1!$D$5*SIN(2*PI()*$C7817/365)</f>
        <v/>
      </c>
      <c r="L7817" s="7">
        <f>MAR1!$B$6+MAR1!$C$6*COS(2*PI()*$C7817/365)+MAR1!$D$6*SIN(2*PI()*$C7817/365)</f>
        <v/>
      </c>
      <c r="M7817" s="7">
        <f>MAR1!$B$7+MAR1!$C$7*COS(2*PI()*$C7817/365)+MAR1!$D$7*SIN(2*PI()*$C7817/365)</f>
        <v/>
      </c>
      <c r="N7817" s="7">
        <f>F7817-K7817</f>
        <v/>
      </c>
      <c r="O7817" s="7">
        <f>G7817-L7817</f>
        <v/>
      </c>
      <c r="P7817" s="7">
        <f>H7817-M7817</f>
        <v/>
      </c>
      <c r="Q7817" s="7">
        <f>IF($I7817=1,(N7817-MAR1!$B$11)/MAR1!$D$11,(N7817-MAR1!$C$11)/MAR1!$E$11)</f>
        <v/>
      </c>
      <c r="R7817" s="7">
        <f>IF($I7817=1,(O7817-MAR1!$B$12)/MAR1!$D$12,(O7817-MAR1!$C$12)/MAR1!$E$12)</f>
        <v/>
      </c>
      <c r="S7817" s="7">
        <f>IF($I7817=1,(P7817-MAR1!$B$13)/MAR1!$D$13,(P7817-MAR1!$C$13)/MAR1!$E$13)</f>
        <v/>
      </c>
    </row>
    <row r="7818">
      <c r="A7818" s="5" t="n">
        <v>7817</v>
      </c>
      <c r="B7818" s="5" t="n">
        <v>22</v>
      </c>
      <c r="C7818" s="5" t="n">
        <v>152</v>
      </c>
      <c r="D7818" s="5" t="n">
        <v>6</v>
      </c>
      <c r="E7818" s="5" t="n">
        <v>0</v>
      </c>
      <c r="F7818" s="5" t="n">
        <v>37.4</v>
      </c>
      <c r="G7818" s="5" t="n">
        <v>28.8</v>
      </c>
      <c r="H7818" s="5" t="n">
        <v>21.11</v>
      </c>
      <c r="I7818" s="6">
        <f>IF(E7818&gt;=Markov!$B$3,1,0)</f>
        <v/>
      </c>
      <c r="J7818" s="6">
        <f>I7817</f>
        <v/>
      </c>
      <c r="K7818" s="7">
        <f>MAR1!$B$5+MAR1!$C$5*COS(2*PI()*$C7818/365)+MAR1!$D$5*SIN(2*PI()*$C7818/365)</f>
        <v/>
      </c>
      <c r="L7818" s="7">
        <f>MAR1!$B$6+MAR1!$C$6*COS(2*PI()*$C7818/365)+MAR1!$D$6*SIN(2*PI()*$C7818/365)</f>
        <v/>
      </c>
      <c r="M7818" s="7">
        <f>MAR1!$B$7+MAR1!$C$7*COS(2*PI()*$C7818/365)+MAR1!$D$7*SIN(2*PI()*$C7818/365)</f>
        <v/>
      </c>
      <c r="N7818" s="7">
        <f>F7818-K7818</f>
        <v/>
      </c>
      <c r="O7818" s="7">
        <f>G7818-L7818</f>
        <v/>
      </c>
      <c r="P7818" s="7">
        <f>H7818-M7818</f>
        <v/>
      </c>
      <c r="Q7818" s="7">
        <f>IF($I7818=1,(N7818-MAR1!$B$11)/MAR1!$D$11,(N7818-MAR1!$C$11)/MAR1!$E$11)</f>
        <v/>
      </c>
      <c r="R7818" s="7">
        <f>IF($I7818=1,(O7818-MAR1!$B$12)/MAR1!$D$12,(O7818-MAR1!$C$12)/MAR1!$E$12)</f>
        <v/>
      </c>
      <c r="S7818" s="7">
        <f>IF($I7818=1,(P7818-MAR1!$B$13)/MAR1!$D$13,(P7818-MAR1!$C$13)/MAR1!$E$13)</f>
        <v/>
      </c>
    </row>
    <row r="7819">
      <c r="A7819" s="5" t="n">
        <v>7818</v>
      </c>
      <c r="B7819" s="5" t="n">
        <v>22</v>
      </c>
      <c r="C7819" s="5" t="n">
        <v>153</v>
      </c>
      <c r="D7819" s="5" t="n">
        <v>6</v>
      </c>
      <c r="E7819" s="5" t="n">
        <v>0</v>
      </c>
      <c r="F7819" s="5" t="n">
        <v>36.9</v>
      </c>
      <c r="G7819" s="5" t="n">
        <v>27.5</v>
      </c>
      <c r="H7819" s="5" t="n">
        <v>17.92</v>
      </c>
      <c r="I7819" s="6">
        <f>IF(E7819&gt;=Markov!$B$3,1,0)</f>
        <v/>
      </c>
      <c r="J7819" s="6">
        <f>I7818</f>
        <v/>
      </c>
      <c r="K7819" s="7">
        <f>MAR1!$B$5+MAR1!$C$5*COS(2*PI()*$C7819/365)+MAR1!$D$5*SIN(2*PI()*$C7819/365)</f>
        <v/>
      </c>
      <c r="L7819" s="7">
        <f>MAR1!$B$6+MAR1!$C$6*COS(2*PI()*$C7819/365)+MAR1!$D$6*SIN(2*PI()*$C7819/365)</f>
        <v/>
      </c>
      <c r="M7819" s="7">
        <f>MAR1!$B$7+MAR1!$C$7*COS(2*PI()*$C7819/365)+MAR1!$D$7*SIN(2*PI()*$C7819/365)</f>
        <v/>
      </c>
      <c r="N7819" s="7">
        <f>F7819-K7819</f>
        <v/>
      </c>
      <c r="O7819" s="7">
        <f>G7819-L7819</f>
        <v/>
      </c>
      <c r="P7819" s="7">
        <f>H7819-M7819</f>
        <v/>
      </c>
      <c r="Q7819" s="7">
        <f>IF($I7819=1,(N7819-MAR1!$B$11)/MAR1!$D$11,(N7819-MAR1!$C$11)/MAR1!$E$11)</f>
        <v/>
      </c>
      <c r="R7819" s="7">
        <f>IF($I7819=1,(O7819-MAR1!$B$12)/MAR1!$D$12,(O7819-MAR1!$C$12)/MAR1!$E$12)</f>
        <v/>
      </c>
      <c r="S7819" s="7">
        <f>IF($I7819=1,(P7819-MAR1!$B$13)/MAR1!$D$13,(P7819-MAR1!$C$13)/MAR1!$E$13)</f>
        <v/>
      </c>
    </row>
    <row r="7820">
      <c r="A7820" s="5" t="n">
        <v>7819</v>
      </c>
      <c r="B7820" s="5" t="n">
        <v>22</v>
      </c>
      <c r="C7820" s="5" t="n">
        <v>154</v>
      </c>
      <c r="D7820" s="5" t="n">
        <v>6</v>
      </c>
      <c r="E7820" s="5" t="n">
        <v>0</v>
      </c>
      <c r="F7820" s="5" t="n">
        <v>35.1</v>
      </c>
      <c r="G7820" s="5" t="n">
        <v>26.7</v>
      </c>
      <c r="H7820" s="5" t="n">
        <v>20.05</v>
      </c>
      <c r="I7820" s="6">
        <f>IF(E7820&gt;=Markov!$B$3,1,0)</f>
        <v/>
      </c>
      <c r="J7820" s="6">
        <f>I7819</f>
        <v/>
      </c>
      <c r="K7820" s="7">
        <f>MAR1!$B$5+MAR1!$C$5*COS(2*PI()*$C7820/365)+MAR1!$D$5*SIN(2*PI()*$C7820/365)</f>
        <v/>
      </c>
      <c r="L7820" s="7">
        <f>MAR1!$B$6+MAR1!$C$6*COS(2*PI()*$C7820/365)+MAR1!$D$6*SIN(2*PI()*$C7820/365)</f>
        <v/>
      </c>
      <c r="M7820" s="7">
        <f>MAR1!$B$7+MAR1!$C$7*COS(2*PI()*$C7820/365)+MAR1!$D$7*SIN(2*PI()*$C7820/365)</f>
        <v/>
      </c>
      <c r="N7820" s="7">
        <f>F7820-K7820</f>
        <v/>
      </c>
      <c r="O7820" s="7">
        <f>G7820-L7820</f>
        <v/>
      </c>
      <c r="P7820" s="7">
        <f>H7820-M7820</f>
        <v/>
      </c>
      <c r="Q7820" s="7">
        <f>IF($I7820=1,(N7820-MAR1!$B$11)/MAR1!$D$11,(N7820-MAR1!$C$11)/MAR1!$E$11)</f>
        <v/>
      </c>
      <c r="R7820" s="7">
        <f>IF($I7820=1,(O7820-MAR1!$B$12)/MAR1!$D$12,(O7820-MAR1!$C$12)/MAR1!$E$12)</f>
        <v/>
      </c>
      <c r="S7820" s="7">
        <f>IF($I7820=1,(P7820-MAR1!$B$13)/MAR1!$D$13,(P7820-MAR1!$C$13)/MAR1!$E$13)</f>
        <v/>
      </c>
    </row>
    <row r="7821">
      <c r="A7821" s="5" t="n">
        <v>7820</v>
      </c>
      <c r="B7821" s="5" t="n">
        <v>22</v>
      </c>
      <c r="C7821" s="5" t="n">
        <v>155</v>
      </c>
      <c r="D7821" s="5" t="n">
        <v>6</v>
      </c>
      <c r="E7821" s="5" t="n">
        <v>0</v>
      </c>
      <c r="F7821" s="5" t="n">
        <v>34.1</v>
      </c>
      <c r="G7821" s="5" t="n">
        <v>27.9</v>
      </c>
      <c r="H7821" s="5" t="n">
        <v>22.55</v>
      </c>
      <c r="I7821" s="6">
        <f>IF(E7821&gt;=Markov!$B$3,1,0)</f>
        <v/>
      </c>
      <c r="J7821" s="6">
        <f>I7820</f>
        <v/>
      </c>
      <c r="K7821" s="7">
        <f>MAR1!$B$5+MAR1!$C$5*COS(2*PI()*$C7821/365)+MAR1!$D$5*SIN(2*PI()*$C7821/365)</f>
        <v/>
      </c>
      <c r="L7821" s="7">
        <f>MAR1!$B$6+MAR1!$C$6*COS(2*PI()*$C7821/365)+MAR1!$D$6*SIN(2*PI()*$C7821/365)</f>
        <v/>
      </c>
      <c r="M7821" s="7">
        <f>MAR1!$B$7+MAR1!$C$7*COS(2*PI()*$C7821/365)+MAR1!$D$7*SIN(2*PI()*$C7821/365)</f>
        <v/>
      </c>
      <c r="N7821" s="7">
        <f>F7821-K7821</f>
        <v/>
      </c>
      <c r="O7821" s="7">
        <f>G7821-L7821</f>
        <v/>
      </c>
      <c r="P7821" s="7">
        <f>H7821-M7821</f>
        <v/>
      </c>
      <c r="Q7821" s="7">
        <f>IF($I7821=1,(N7821-MAR1!$B$11)/MAR1!$D$11,(N7821-MAR1!$C$11)/MAR1!$E$11)</f>
        <v/>
      </c>
      <c r="R7821" s="7">
        <f>IF($I7821=1,(O7821-MAR1!$B$12)/MAR1!$D$12,(O7821-MAR1!$C$12)/MAR1!$E$12)</f>
        <v/>
      </c>
      <c r="S7821" s="7">
        <f>IF($I7821=1,(P7821-MAR1!$B$13)/MAR1!$D$13,(P7821-MAR1!$C$13)/MAR1!$E$13)</f>
        <v/>
      </c>
    </row>
    <row r="7822">
      <c r="A7822" s="5" t="n">
        <v>7821</v>
      </c>
      <c r="B7822" s="5" t="n">
        <v>22</v>
      </c>
      <c r="C7822" s="5" t="n">
        <v>156</v>
      </c>
      <c r="D7822" s="5" t="n">
        <v>6</v>
      </c>
      <c r="E7822" s="5" t="n">
        <v>0</v>
      </c>
      <c r="F7822" s="5" t="n">
        <v>33</v>
      </c>
      <c r="G7822" s="5" t="n">
        <v>26.4</v>
      </c>
      <c r="H7822" s="5" t="n">
        <v>17.18</v>
      </c>
      <c r="I7822" s="6">
        <f>IF(E7822&gt;=Markov!$B$3,1,0)</f>
        <v/>
      </c>
      <c r="J7822" s="6">
        <f>I7821</f>
        <v/>
      </c>
      <c r="K7822" s="7">
        <f>MAR1!$B$5+MAR1!$C$5*COS(2*PI()*$C7822/365)+MAR1!$D$5*SIN(2*PI()*$C7822/365)</f>
        <v/>
      </c>
      <c r="L7822" s="7">
        <f>MAR1!$B$6+MAR1!$C$6*COS(2*PI()*$C7822/365)+MAR1!$D$6*SIN(2*PI()*$C7822/365)</f>
        <v/>
      </c>
      <c r="M7822" s="7">
        <f>MAR1!$B$7+MAR1!$C$7*COS(2*PI()*$C7822/365)+MAR1!$D$7*SIN(2*PI()*$C7822/365)</f>
        <v/>
      </c>
      <c r="N7822" s="7">
        <f>F7822-K7822</f>
        <v/>
      </c>
      <c r="O7822" s="7">
        <f>G7822-L7822</f>
        <v/>
      </c>
      <c r="P7822" s="7">
        <f>H7822-M7822</f>
        <v/>
      </c>
      <c r="Q7822" s="7">
        <f>IF($I7822=1,(N7822-MAR1!$B$11)/MAR1!$D$11,(N7822-MAR1!$C$11)/MAR1!$E$11)</f>
        <v/>
      </c>
      <c r="R7822" s="7">
        <f>IF($I7822=1,(O7822-MAR1!$B$12)/MAR1!$D$12,(O7822-MAR1!$C$12)/MAR1!$E$12)</f>
        <v/>
      </c>
      <c r="S7822" s="7">
        <f>IF($I7822=1,(P7822-MAR1!$B$13)/MAR1!$D$13,(P7822-MAR1!$C$13)/MAR1!$E$13)</f>
        <v/>
      </c>
    </row>
    <row r="7823">
      <c r="A7823" s="5" t="n">
        <v>7822</v>
      </c>
      <c r="B7823" s="5" t="n">
        <v>22</v>
      </c>
      <c r="C7823" s="5" t="n">
        <v>157</v>
      </c>
      <c r="D7823" s="5" t="n">
        <v>6</v>
      </c>
      <c r="E7823" s="5" t="n">
        <v>0</v>
      </c>
      <c r="F7823" s="5" t="n">
        <v>31</v>
      </c>
      <c r="G7823" s="5" t="n">
        <v>24.3</v>
      </c>
      <c r="H7823" s="5" t="n">
        <v>19.14</v>
      </c>
      <c r="I7823" s="6">
        <f>IF(E7823&gt;=Markov!$B$3,1,0)</f>
        <v/>
      </c>
      <c r="J7823" s="6">
        <f>I7822</f>
        <v/>
      </c>
      <c r="K7823" s="7">
        <f>MAR1!$B$5+MAR1!$C$5*COS(2*PI()*$C7823/365)+MAR1!$D$5*SIN(2*PI()*$C7823/365)</f>
        <v/>
      </c>
      <c r="L7823" s="7">
        <f>MAR1!$B$6+MAR1!$C$6*COS(2*PI()*$C7823/365)+MAR1!$D$6*SIN(2*PI()*$C7823/365)</f>
        <v/>
      </c>
      <c r="M7823" s="7">
        <f>MAR1!$B$7+MAR1!$C$7*COS(2*PI()*$C7823/365)+MAR1!$D$7*SIN(2*PI()*$C7823/365)</f>
        <v/>
      </c>
      <c r="N7823" s="7">
        <f>F7823-K7823</f>
        <v/>
      </c>
      <c r="O7823" s="7">
        <f>G7823-L7823</f>
        <v/>
      </c>
      <c r="P7823" s="7">
        <f>H7823-M7823</f>
        <v/>
      </c>
      <c r="Q7823" s="7">
        <f>IF($I7823=1,(N7823-MAR1!$B$11)/MAR1!$D$11,(N7823-MAR1!$C$11)/MAR1!$E$11)</f>
        <v/>
      </c>
      <c r="R7823" s="7">
        <f>IF($I7823=1,(O7823-MAR1!$B$12)/MAR1!$D$12,(O7823-MAR1!$C$12)/MAR1!$E$12)</f>
        <v/>
      </c>
      <c r="S7823" s="7">
        <f>IF($I7823=1,(P7823-MAR1!$B$13)/MAR1!$D$13,(P7823-MAR1!$C$13)/MAR1!$E$13)</f>
        <v/>
      </c>
    </row>
    <row r="7824">
      <c r="A7824" s="5" t="n">
        <v>7823</v>
      </c>
      <c r="B7824" s="5" t="n">
        <v>22</v>
      </c>
      <c r="C7824" s="5" t="n">
        <v>158</v>
      </c>
      <c r="D7824" s="5" t="n">
        <v>6</v>
      </c>
      <c r="E7824" s="5" t="n">
        <v>15.7</v>
      </c>
      <c r="F7824" s="5" t="n">
        <v>30.5</v>
      </c>
      <c r="G7824" s="5" t="n">
        <v>24.6</v>
      </c>
      <c r="H7824" s="5" t="n">
        <v>14.06</v>
      </c>
      <c r="I7824" s="6">
        <f>IF(E7824&gt;=Markov!$B$3,1,0)</f>
        <v/>
      </c>
      <c r="J7824" s="6">
        <f>I7823</f>
        <v/>
      </c>
      <c r="K7824" s="7">
        <f>MAR1!$B$5+MAR1!$C$5*COS(2*PI()*$C7824/365)+MAR1!$D$5*SIN(2*PI()*$C7824/365)</f>
        <v/>
      </c>
      <c r="L7824" s="7">
        <f>MAR1!$B$6+MAR1!$C$6*COS(2*PI()*$C7824/365)+MAR1!$D$6*SIN(2*PI()*$C7824/365)</f>
        <v/>
      </c>
      <c r="M7824" s="7">
        <f>MAR1!$B$7+MAR1!$C$7*COS(2*PI()*$C7824/365)+MAR1!$D$7*SIN(2*PI()*$C7824/365)</f>
        <v/>
      </c>
      <c r="N7824" s="7">
        <f>F7824-K7824</f>
        <v/>
      </c>
      <c r="O7824" s="7">
        <f>G7824-L7824</f>
        <v/>
      </c>
      <c r="P7824" s="7">
        <f>H7824-M7824</f>
        <v/>
      </c>
      <c r="Q7824" s="7">
        <f>IF($I7824=1,(N7824-MAR1!$B$11)/MAR1!$D$11,(N7824-MAR1!$C$11)/MAR1!$E$11)</f>
        <v/>
      </c>
      <c r="R7824" s="7">
        <f>IF($I7824=1,(O7824-MAR1!$B$12)/MAR1!$D$12,(O7824-MAR1!$C$12)/MAR1!$E$12)</f>
        <v/>
      </c>
      <c r="S7824" s="7">
        <f>IF($I7824=1,(P7824-MAR1!$B$13)/MAR1!$D$13,(P7824-MAR1!$C$13)/MAR1!$E$13)</f>
        <v/>
      </c>
    </row>
    <row r="7825">
      <c r="A7825" s="5" t="n">
        <v>7824</v>
      </c>
      <c r="B7825" s="5" t="n">
        <v>22</v>
      </c>
      <c r="C7825" s="5" t="n">
        <v>159</v>
      </c>
      <c r="D7825" s="5" t="n">
        <v>6</v>
      </c>
      <c r="E7825" s="5" t="n">
        <v>15.8</v>
      </c>
      <c r="F7825" s="5" t="n">
        <v>32.8</v>
      </c>
      <c r="G7825" s="5" t="n">
        <v>25.3</v>
      </c>
      <c r="H7825" s="5" t="n">
        <v>15.5</v>
      </c>
      <c r="I7825" s="6">
        <f>IF(E7825&gt;=Markov!$B$3,1,0)</f>
        <v/>
      </c>
      <c r="J7825" s="6">
        <f>I7824</f>
        <v/>
      </c>
      <c r="K7825" s="7">
        <f>MAR1!$B$5+MAR1!$C$5*COS(2*PI()*$C7825/365)+MAR1!$D$5*SIN(2*PI()*$C7825/365)</f>
        <v/>
      </c>
      <c r="L7825" s="7">
        <f>MAR1!$B$6+MAR1!$C$6*COS(2*PI()*$C7825/365)+MAR1!$D$6*SIN(2*PI()*$C7825/365)</f>
        <v/>
      </c>
      <c r="M7825" s="7">
        <f>MAR1!$B$7+MAR1!$C$7*COS(2*PI()*$C7825/365)+MAR1!$D$7*SIN(2*PI()*$C7825/365)</f>
        <v/>
      </c>
      <c r="N7825" s="7">
        <f>F7825-K7825</f>
        <v/>
      </c>
      <c r="O7825" s="7">
        <f>G7825-L7825</f>
        <v/>
      </c>
      <c r="P7825" s="7">
        <f>H7825-M7825</f>
        <v/>
      </c>
      <c r="Q7825" s="7">
        <f>IF($I7825=1,(N7825-MAR1!$B$11)/MAR1!$D$11,(N7825-MAR1!$C$11)/MAR1!$E$11)</f>
        <v/>
      </c>
      <c r="R7825" s="7">
        <f>IF($I7825=1,(O7825-MAR1!$B$12)/MAR1!$D$12,(O7825-MAR1!$C$12)/MAR1!$E$12)</f>
        <v/>
      </c>
      <c r="S7825" s="7">
        <f>IF($I7825=1,(P7825-MAR1!$B$13)/MAR1!$D$13,(P7825-MAR1!$C$13)/MAR1!$E$13)</f>
        <v/>
      </c>
    </row>
    <row r="7826">
      <c r="A7826" s="5" t="n">
        <v>7825</v>
      </c>
      <c r="B7826" s="5" t="n">
        <v>22</v>
      </c>
      <c r="C7826" s="5" t="n">
        <v>160</v>
      </c>
      <c r="D7826" s="5" t="n">
        <v>6</v>
      </c>
      <c r="E7826" s="5" t="n">
        <v>8.9</v>
      </c>
      <c r="F7826" s="5" t="n">
        <v>33.5</v>
      </c>
      <c r="G7826" s="5" t="n">
        <v>25.6</v>
      </c>
      <c r="H7826" s="5" t="n">
        <v>14.85</v>
      </c>
      <c r="I7826" s="6">
        <f>IF(E7826&gt;=Markov!$B$3,1,0)</f>
        <v/>
      </c>
      <c r="J7826" s="6">
        <f>I7825</f>
        <v/>
      </c>
      <c r="K7826" s="7">
        <f>MAR1!$B$5+MAR1!$C$5*COS(2*PI()*$C7826/365)+MAR1!$D$5*SIN(2*PI()*$C7826/365)</f>
        <v/>
      </c>
      <c r="L7826" s="7">
        <f>MAR1!$B$6+MAR1!$C$6*COS(2*PI()*$C7826/365)+MAR1!$D$6*SIN(2*PI()*$C7826/365)</f>
        <v/>
      </c>
      <c r="M7826" s="7">
        <f>MAR1!$B$7+MAR1!$C$7*COS(2*PI()*$C7826/365)+MAR1!$D$7*SIN(2*PI()*$C7826/365)</f>
        <v/>
      </c>
      <c r="N7826" s="7">
        <f>F7826-K7826</f>
        <v/>
      </c>
      <c r="O7826" s="7">
        <f>G7826-L7826</f>
        <v/>
      </c>
      <c r="P7826" s="7">
        <f>H7826-M7826</f>
        <v/>
      </c>
      <c r="Q7826" s="7">
        <f>IF($I7826=1,(N7826-MAR1!$B$11)/MAR1!$D$11,(N7826-MAR1!$C$11)/MAR1!$E$11)</f>
        <v/>
      </c>
      <c r="R7826" s="7">
        <f>IF($I7826=1,(O7826-MAR1!$B$12)/MAR1!$D$12,(O7826-MAR1!$C$12)/MAR1!$E$12)</f>
        <v/>
      </c>
      <c r="S7826" s="7">
        <f>IF($I7826=1,(P7826-MAR1!$B$13)/MAR1!$D$13,(P7826-MAR1!$C$13)/MAR1!$E$13)</f>
        <v/>
      </c>
    </row>
    <row r="7827">
      <c r="A7827" s="5" t="n">
        <v>7826</v>
      </c>
      <c r="B7827" s="5" t="n">
        <v>22</v>
      </c>
      <c r="C7827" s="5" t="n">
        <v>161</v>
      </c>
      <c r="D7827" s="5" t="n">
        <v>6</v>
      </c>
      <c r="E7827" s="5" t="n">
        <v>6.6</v>
      </c>
      <c r="F7827" s="5" t="n">
        <v>31.4</v>
      </c>
      <c r="G7827" s="5" t="n">
        <v>26.1</v>
      </c>
      <c r="H7827" s="5" t="n">
        <v>15.37</v>
      </c>
      <c r="I7827" s="6">
        <f>IF(E7827&gt;=Markov!$B$3,1,0)</f>
        <v/>
      </c>
      <c r="J7827" s="6">
        <f>I7826</f>
        <v/>
      </c>
      <c r="K7827" s="7">
        <f>MAR1!$B$5+MAR1!$C$5*COS(2*PI()*$C7827/365)+MAR1!$D$5*SIN(2*PI()*$C7827/365)</f>
        <v/>
      </c>
      <c r="L7827" s="7">
        <f>MAR1!$B$6+MAR1!$C$6*COS(2*PI()*$C7827/365)+MAR1!$D$6*SIN(2*PI()*$C7827/365)</f>
        <v/>
      </c>
      <c r="M7827" s="7">
        <f>MAR1!$B$7+MAR1!$C$7*COS(2*PI()*$C7827/365)+MAR1!$D$7*SIN(2*PI()*$C7827/365)</f>
        <v/>
      </c>
      <c r="N7827" s="7">
        <f>F7827-K7827</f>
        <v/>
      </c>
      <c r="O7827" s="7">
        <f>G7827-L7827</f>
        <v/>
      </c>
      <c r="P7827" s="7">
        <f>H7827-M7827</f>
        <v/>
      </c>
      <c r="Q7827" s="7">
        <f>IF($I7827=1,(N7827-MAR1!$B$11)/MAR1!$D$11,(N7827-MAR1!$C$11)/MAR1!$E$11)</f>
        <v/>
      </c>
      <c r="R7827" s="7">
        <f>IF($I7827=1,(O7827-MAR1!$B$12)/MAR1!$D$12,(O7827-MAR1!$C$12)/MAR1!$E$12)</f>
        <v/>
      </c>
      <c r="S7827" s="7">
        <f>IF($I7827=1,(P7827-MAR1!$B$13)/MAR1!$D$13,(P7827-MAR1!$C$13)/MAR1!$E$13)</f>
        <v/>
      </c>
    </row>
    <row r="7828">
      <c r="A7828" s="5" t="n">
        <v>7827</v>
      </c>
      <c r="B7828" s="5" t="n">
        <v>22</v>
      </c>
      <c r="C7828" s="5" t="n">
        <v>162</v>
      </c>
      <c r="D7828" s="5" t="n">
        <v>6</v>
      </c>
      <c r="E7828" s="5" t="n">
        <v>4.7</v>
      </c>
      <c r="F7828" s="5" t="n">
        <v>33.5</v>
      </c>
      <c r="G7828" s="5" t="n">
        <v>24.7</v>
      </c>
      <c r="H7828" s="5" t="n">
        <v>14.17</v>
      </c>
      <c r="I7828" s="6">
        <f>IF(E7828&gt;=Markov!$B$3,1,0)</f>
        <v/>
      </c>
      <c r="J7828" s="6">
        <f>I7827</f>
        <v/>
      </c>
      <c r="K7828" s="7">
        <f>MAR1!$B$5+MAR1!$C$5*COS(2*PI()*$C7828/365)+MAR1!$D$5*SIN(2*PI()*$C7828/365)</f>
        <v/>
      </c>
      <c r="L7828" s="7">
        <f>MAR1!$B$6+MAR1!$C$6*COS(2*PI()*$C7828/365)+MAR1!$D$6*SIN(2*PI()*$C7828/365)</f>
        <v/>
      </c>
      <c r="M7828" s="7">
        <f>MAR1!$B$7+MAR1!$C$7*COS(2*PI()*$C7828/365)+MAR1!$D$7*SIN(2*PI()*$C7828/365)</f>
        <v/>
      </c>
      <c r="N7828" s="7">
        <f>F7828-K7828</f>
        <v/>
      </c>
      <c r="O7828" s="7">
        <f>G7828-L7828</f>
        <v/>
      </c>
      <c r="P7828" s="7">
        <f>H7828-M7828</f>
        <v/>
      </c>
      <c r="Q7828" s="7">
        <f>IF($I7828=1,(N7828-MAR1!$B$11)/MAR1!$D$11,(N7828-MAR1!$C$11)/MAR1!$E$11)</f>
        <v/>
      </c>
      <c r="R7828" s="7">
        <f>IF($I7828=1,(O7828-MAR1!$B$12)/MAR1!$D$12,(O7828-MAR1!$C$12)/MAR1!$E$12)</f>
        <v/>
      </c>
      <c r="S7828" s="7">
        <f>IF($I7828=1,(P7828-MAR1!$B$13)/MAR1!$D$13,(P7828-MAR1!$C$13)/MAR1!$E$13)</f>
        <v/>
      </c>
    </row>
    <row r="7829">
      <c r="A7829" s="5" t="n">
        <v>7828</v>
      </c>
      <c r="B7829" s="5" t="n">
        <v>22</v>
      </c>
      <c r="C7829" s="5" t="n">
        <v>163</v>
      </c>
      <c r="D7829" s="5" t="n">
        <v>6</v>
      </c>
      <c r="E7829" s="5" t="n">
        <v>4.2</v>
      </c>
      <c r="F7829" s="5" t="n">
        <v>31</v>
      </c>
      <c r="G7829" s="5" t="n">
        <v>23.6</v>
      </c>
      <c r="H7829" s="5" t="n">
        <v>19.58</v>
      </c>
      <c r="I7829" s="6">
        <f>IF(E7829&gt;=Markov!$B$3,1,0)</f>
        <v/>
      </c>
      <c r="J7829" s="6">
        <f>I7828</f>
        <v/>
      </c>
      <c r="K7829" s="7">
        <f>MAR1!$B$5+MAR1!$C$5*COS(2*PI()*$C7829/365)+MAR1!$D$5*SIN(2*PI()*$C7829/365)</f>
        <v/>
      </c>
      <c r="L7829" s="7">
        <f>MAR1!$B$6+MAR1!$C$6*COS(2*PI()*$C7829/365)+MAR1!$D$6*SIN(2*PI()*$C7829/365)</f>
        <v/>
      </c>
      <c r="M7829" s="7">
        <f>MAR1!$B$7+MAR1!$C$7*COS(2*PI()*$C7829/365)+MAR1!$D$7*SIN(2*PI()*$C7829/365)</f>
        <v/>
      </c>
      <c r="N7829" s="7">
        <f>F7829-K7829</f>
        <v/>
      </c>
      <c r="O7829" s="7">
        <f>G7829-L7829</f>
        <v/>
      </c>
      <c r="P7829" s="7">
        <f>H7829-M7829</f>
        <v/>
      </c>
      <c r="Q7829" s="7">
        <f>IF($I7829=1,(N7829-MAR1!$B$11)/MAR1!$D$11,(N7829-MAR1!$C$11)/MAR1!$E$11)</f>
        <v/>
      </c>
      <c r="R7829" s="7">
        <f>IF($I7829=1,(O7829-MAR1!$B$12)/MAR1!$D$12,(O7829-MAR1!$C$12)/MAR1!$E$12)</f>
        <v/>
      </c>
      <c r="S7829" s="7">
        <f>IF($I7829=1,(P7829-MAR1!$B$13)/MAR1!$D$13,(P7829-MAR1!$C$13)/MAR1!$E$13)</f>
        <v/>
      </c>
    </row>
    <row r="7830">
      <c r="A7830" s="5" t="n">
        <v>7829</v>
      </c>
      <c r="B7830" s="5" t="n">
        <v>22</v>
      </c>
      <c r="C7830" s="5" t="n">
        <v>164</v>
      </c>
      <c r="D7830" s="5" t="n">
        <v>6</v>
      </c>
      <c r="E7830" s="5" t="n">
        <v>14.2</v>
      </c>
      <c r="F7830" s="5" t="n">
        <v>31.2</v>
      </c>
      <c r="G7830" s="5" t="n">
        <v>23.8</v>
      </c>
      <c r="H7830" s="5" t="n">
        <v>17.84</v>
      </c>
      <c r="I7830" s="6">
        <f>IF(E7830&gt;=Markov!$B$3,1,0)</f>
        <v/>
      </c>
      <c r="J7830" s="6">
        <f>I7829</f>
        <v/>
      </c>
      <c r="K7830" s="7">
        <f>MAR1!$B$5+MAR1!$C$5*COS(2*PI()*$C7830/365)+MAR1!$D$5*SIN(2*PI()*$C7830/365)</f>
        <v/>
      </c>
      <c r="L7830" s="7">
        <f>MAR1!$B$6+MAR1!$C$6*COS(2*PI()*$C7830/365)+MAR1!$D$6*SIN(2*PI()*$C7830/365)</f>
        <v/>
      </c>
      <c r="M7830" s="7">
        <f>MAR1!$B$7+MAR1!$C$7*COS(2*PI()*$C7830/365)+MAR1!$D$7*SIN(2*PI()*$C7830/365)</f>
        <v/>
      </c>
      <c r="N7830" s="7">
        <f>F7830-K7830</f>
        <v/>
      </c>
      <c r="O7830" s="7">
        <f>G7830-L7830</f>
        <v/>
      </c>
      <c r="P7830" s="7">
        <f>H7830-M7830</f>
        <v/>
      </c>
      <c r="Q7830" s="7">
        <f>IF($I7830=1,(N7830-MAR1!$B$11)/MAR1!$D$11,(N7830-MAR1!$C$11)/MAR1!$E$11)</f>
        <v/>
      </c>
      <c r="R7830" s="7">
        <f>IF($I7830=1,(O7830-MAR1!$B$12)/MAR1!$D$12,(O7830-MAR1!$C$12)/MAR1!$E$12)</f>
        <v/>
      </c>
      <c r="S7830" s="7">
        <f>IF($I7830=1,(P7830-MAR1!$B$13)/MAR1!$D$13,(P7830-MAR1!$C$13)/MAR1!$E$13)</f>
        <v/>
      </c>
    </row>
    <row r="7831">
      <c r="A7831" s="5" t="n">
        <v>7830</v>
      </c>
      <c r="B7831" s="5" t="n">
        <v>22</v>
      </c>
      <c r="C7831" s="5" t="n">
        <v>165</v>
      </c>
      <c r="D7831" s="5" t="n">
        <v>6</v>
      </c>
      <c r="E7831" s="5" t="n">
        <v>2.9</v>
      </c>
      <c r="F7831" s="5" t="n">
        <v>33.6</v>
      </c>
      <c r="G7831" s="5" t="n">
        <v>25.5</v>
      </c>
      <c r="H7831" s="5" t="n">
        <v>19.09</v>
      </c>
      <c r="I7831" s="6">
        <f>IF(E7831&gt;=Markov!$B$3,1,0)</f>
        <v/>
      </c>
      <c r="J7831" s="6">
        <f>I7830</f>
        <v/>
      </c>
      <c r="K7831" s="7">
        <f>MAR1!$B$5+MAR1!$C$5*COS(2*PI()*$C7831/365)+MAR1!$D$5*SIN(2*PI()*$C7831/365)</f>
        <v/>
      </c>
      <c r="L7831" s="7">
        <f>MAR1!$B$6+MAR1!$C$6*COS(2*PI()*$C7831/365)+MAR1!$D$6*SIN(2*PI()*$C7831/365)</f>
        <v/>
      </c>
      <c r="M7831" s="7">
        <f>MAR1!$B$7+MAR1!$C$7*COS(2*PI()*$C7831/365)+MAR1!$D$7*SIN(2*PI()*$C7831/365)</f>
        <v/>
      </c>
      <c r="N7831" s="7">
        <f>F7831-K7831</f>
        <v/>
      </c>
      <c r="O7831" s="7">
        <f>G7831-L7831</f>
        <v/>
      </c>
      <c r="P7831" s="7">
        <f>H7831-M7831</f>
        <v/>
      </c>
      <c r="Q7831" s="7">
        <f>IF($I7831=1,(N7831-MAR1!$B$11)/MAR1!$D$11,(N7831-MAR1!$C$11)/MAR1!$E$11)</f>
        <v/>
      </c>
      <c r="R7831" s="7">
        <f>IF($I7831=1,(O7831-MAR1!$B$12)/MAR1!$D$12,(O7831-MAR1!$C$12)/MAR1!$E$12)</f>
        <v/>
      </c>
      <c r="S7831" s="7">
        <f>IF($I7831=1,(P7831-MAR1!$B$13)/MAR1!$D$13,(P7831-MAR1!$C$13)/MAR1!$E$13)</f>
        <v/>
      </c>
    </row>
    <row r="7832">
      <c r="A7832" s="5" t="n">
        <v>7831</v>
      </c>
      <c r="B7832" s="5" t="n">
        <v>22</v>
      </c>
      <c r="C7832" s="5" t="n">
        <v>166</v>
      </c>
      <c r="D7832" s="5" t="n">
        <v>6</v>
      </c>
      <c r="E7832" s="5" t="n">
        <v>0</v>
      </c>
      <c r="F7832" s="5" t="n">
        <v>36</v>
      </c>
      <c r="G7832" s="5" t="n">
        <v>24.7</v>
      </c>
      <c r="H7832" s="5" t="n">
        <v>23.44</v>
      </c>
      <c r="I7832" s="6">
        <f>IF(E7832&gt;=Markov!$B$3,1,0)</f>
        <v/>
      </c>
      <c r="J7832" s="6">
        <f>I7831</f>
        <v/>
      </c>
      <c r="K7832" s="7">
        <f>MAR1!$B$5+MAR1!$C$5*COS(2*PI()*$C7832/365)+MAR1!$D$5*SIN(2*PI()*$C7832/365)</f>
        <v/>
      </c>
      <c r="L7832" s="7">
        <f>MAR1!$B$6+MAR1!$C$6*COS(2*PI()*$C7832/365)+MAR1!$D$6*SIN(2*PI()*$C7832/365)</f>
        <v/>
      </c>
      <c r="M7832" s="7">
        <f>MAR1!$B$7+MAR1!$C$7*COS(2*PI()*$C7832/365)+MAR1!$D$7*SIN(2*PI()*$C7832/365)</f>
        <v/>
      </c>
      <c r="N7832" s="7">
        <f>F7832-K7832</f>
        <v/>
      </c>
      <c r="O7832" s="7">
        <f>G7832-L7832</f>
        <v/>
      </c>
      <c r="P7832" s="7">
        <f>H7832-M7832</f>
        <v/>
      </c>
      <c r="Q7832" s="7">
        <f>IF($I7832=1,(N7832-MAR1!$B$11)/MAR1!$D$11,(N7832-MAR1!$C$11)/MAR1!$E$11)</f>
        <v/>
      </c>
      <c r="R7832" s="7">
        <f>IF($I7832=1,(O7832-MAR1!$B$12)/MAR1!$D$12,(O7832-MAR1!$C$12)/MAR1!$E$12)</f>
        <v/>
      </c>
      <c r="S7832" s="7">
        <f>IF($I7832=1,(P7832-MAR1!$B$13)/MAR1!$D$13,(P7832-MAR1!$C$13)/MAR1!$E$13)</f>
        <v/>
      </c>
    </row>
    <row r="7833">
      <c r="A7833" s="5" t="n">
        <v>7832</v>
      </c>
      <c r="B7833" s="5" t="n">
        <v>22</v>
      </c>
      <c r="C7833" s="5" t="n">
        <v>167</v>
      </c>
      <c r="D7833" s="5" t="n">
        <v>6</v>
      </c>
      <c r="E7833" s="5" t="n">
        <v>0</v>
      </c>
      <c r="F7833" s="5" t="n">
        <v>35.6</v>
      </c>
      <c r="G7833" s="5" t="n">
        <v>26.8</v>
      </c>
      <c r="H7833" s="5" t="n">
        <v>25.81</v>
      </c>
      <c r="I7833" s="6">
        <f>IF(E7833&gt;=Markov!$B$3,1,0)</f>
        <v/>
      </c>
      <c r="J7833" s="6">
        <f>I7832</f>
        <v/>
      </c>
      <c r="K7833" s="7">
        <f>MAR1!$B$5+MAR1!$C$5*COS(2*PI()*$C7833/365)+MAR1!$D$5*SIN(2*PI()*$C7833/365)</f>
        <v/>
      </c>
      <c r="L7833" s="7">
        <f>MAR1!$B$6+MAR1!$C$6*COS(2*PI()*$C7833/365)+MAR1!$D$6*SIN(2*PI()*$C7833/365)</f>
        <v/>
      </c>
      <c r="M7833" s="7">
        <f>MAR1!$B$7+MAR1!$C$7*COS(2*PI()*$C7833/365)+MAR1!$D$7*SIN(2*PI()*$C7833/365)</f>
        <v/>
      </c>
      <c r="N7833" s="7">
        <f>F7833-K7833</f>
        <v/>
      </c>
      <c r="O7833" s="7">
        <f>G7833-L7833</f>
        <v/>
      </c>
      <c r="P7833" s="7">
        <f>H7833-M7833</f>
        <v/>
      </c>
      <c r="Q7833" s="7">
        <f>IF($I7833=1,(N7833-MAR1!$B$11)/MAR1!$D$11,(N7833-MAR1!$C$11)/MAR1!$E$11)</f>
        <v/>
      </c>
      <c r="R7833" s="7">
        <f>IF($I7833=1,(O7833-MAR1!$B$12)/MAR1!$D$12,(O7833-MAR1!$C$12)/MAR1!$E$12)</f>
        <v/>
      </c>
      <c r="S7833" s="7">
        <f>IF($I7833=1,(P7833-MAR1!$B$13)/MAR1!$D$13,(P7833-MAR1!$C$13)/MAR1!$E$13)</f>
        <v/>
      </c>
    </row>
    <row r="7834">
      <c r="A7834" s="5" t="n">
        <v>7833</v>
      </c>
      <c r="B7834" s="5" t="n">
        <v>22</v>
      </c>
      <c r="C7834" s="5" t="n">
        <v>168</v>
      </c>
      <c r="D7834" s="5" t="n">
        <v>6</v>
      </c>
      <c r="E7834" s="5" t="n">
        <v>0</v>
      </c>
      <c r="F7834" s="5" t="n">
        <v>38.7</v>
      </c>
      <c r="G7834" s="5" t="n">
        <v>28.2</v>
      </c>
      <c r="H7834" s="5" t="n">
        <v>24.76</v>
      </c>
      <c r="I7834" s="6">
        <f>IF(E7834&gt;=Markov!$B$3,1,0)</f>
        <v/>
      </c>
      <c r="J7834" s="6">
        <f>I7833</f>
        <v/>
      </c>
      <c r="K7834" s="7">
        <f>MAR1!$B$5+MAR1!$C$5*COS(2*PI()*$C7834/365)+MAR1!$D$5*SIN(2*PI()*$C7834/365)</f>
        <v/>
      </c>
      <c r="L7834" s="7">
        <f>MAR1!$B$6+MAR1!$C$6*COS(2*PI()*$C7834/365)+MAR1!$D$6*SIN(2*PI()*$C7834/365)</f>
        <v/>
      </c>
      <c r="M7834" s="7">
        <f>MAR1!$B$7+MAR1!$C$7*COS(2*PI()*$C7834/365)+MAR1!$D$7*SIN(2*PI()*$C7834/365)</f>
        <v/>
      </c>
      <c r="N7834" s="7">
        <f>F7834-K7834</f>
        <v/>
      </c>
      <c r="O7834" s="7">
        <f>G7834-L7834</f>
        <v/>
      </c>
      <c r="P7834" s="7">
        <f>H7834-M7834</f>
        <v/>
      </c>
      <c r="Q7834" s="7">
        <f>IF($I7834=1,(N7834-MAR1!$B$11)/MAR1!$D$11,(N7834-MAR1!$C$11)/MAR1!$E$11)</f>
        <v/>
      </c>
      <c r="R7834" s="7">
        <f>IF($I7834=1,(O7834-MAR1!$B$12)/MAR1!$D$12,(O7834-MAR1!$C$12)/MAR1!$E$12)</f>
        <v/>
      </c>
      <c r="S7834" s="7">
        <f>IF($I7834=1,(P7834-MAR1!$B$13)/MAR1!$D$13,(P7834-MAR1!$C$13)/MAR1!$E$13)</f>
        <v/>
      </c>
    </row>
    <row r="7835">
      <c r="A7835" s="5" t="n">
        <v>7834</v>
      </c>
      <c r="B7835" s="5" t="n">
        <v>22</v>
      </c>
      <c r="C7835" s="5" t="n">
        <v>169</v>
      </c>
      <c r="D7835" s="5" t="n">
        <v>6</v>
      </c>
      <c r="E7835" s="5" t="n">
        <v>0</v>
      </c>
      <c r="F7835" s="5" t="n">
        <v>35</v>
      </c>
      <c r="G7835" s="5" t="n">
        <v>25.7</v>
      </c>
      <c r="H7835" s="5" t="n">
        <v>20.71</v>
      </c>
      <c r="I7835" s="6">
        <f>IF(E7835&gt;=Markov!$B$3,1,0)</f>
        <v/>
      </c>
      <c r="J7835" s="6">
        <f>I7834</f>
        <v/>
      </c>
      <c r="K7835" s="7">
        <f>MAR1!$B$5+MAR1!$C$5*COS(2*PI()*$C7835/365)+MAR1!$D$5*SIN(2*PI()*$C7835/365)</f>
        <v/>
      </c>
      <c r="L7835" s="7">
        <f>MAR1!$B$6+MAR1!$C$6*COS(2*PI()*$C7835/365)+MAR1!$D$6*SIN(2*PI()*$C7835/365)</f>
        <v/>
      </c>
      <c r="M7835" s="7">
        <f>MAR1!$B$7+MAR1!$C$7*COS(2*PI()*$C7835/365)+MAR1!$D$7*SIN(2*PI()*$C7835/365)</f>
        <v/>
      </c>
      <c r="N7835" s="7">
        <f>F7835-K7835</f>
        <v/>
      </c>
      <c r="O7835" s="7">
        <f>G7835-L7835</f>
        <v/>
      </c>
      <c r="P7835" s="7">
        <f>H7835-M7835</f>
        <v/>
      </c>
      <c r="Q7835" s="7">
        <f>IF($I7835=1,(N7835-MAR1!$B$11)/MAR1!$D$11,(N7835-MAR1!$C$11)/MAR1!$E$11)</f>
        <v/>
      </c>
      <c r="R7835" s="7">
        <f>IF($I7835=1,(O7835-MAR1!$B$12)/MAR1!$D$12,(O7835-MAR1!$C$12)/MAR1!$E$12)</f>
        <v/>
      </c>
      <c r="S7835" s="7">
        <f>IF($I7835=1,(P7835-MAR1!$B$13)/MAR1!$D$13,(P7835-MAR1!$C$13)/MAR1!$E$13)</f>
        <v/>
      </c>
    </row>
    <row r="7836">
      <c r="A7836" s="5" t="n">
        <v>7835</v>
      </c>
      <c r="B7836" s="5" t="n">
        <v>22</v>
      </c>
      <c r="C7836" s="5" t="n">
        <v>170</v>
      </c>
      <c r="D7836" s="5" t="n">
        <v>6</v>
      </c>
      <c r="E7836" s="5" t="n">
        <v>3.2</v>
      </c>
      <c r="F7836" s="5" t="n">
        <v>32</v>
      </c>
      <c r="G7836" s="5" t="n">
        <v>24.6</v>
      </c>
      <c r="H7836" s="5" t="n">
        <v>12.62</v>
      </c>
      <c r="I7836" s="6">
        <f>IF(E7836&gt;=Markov!$B$3,1,0)</f>
        <v/>
      </c>
      <c r="J7836" s="6">
        <f>I7835</f>
        <v/>
      </c>
      <c r="K7836" s="7">
        <f>MAR1!$B$5+MAR1!$C$5*COS(2*PI()*$C7836/365)+MAR1!$D$5*SIN(2*PI()*$C7836/365)</f>
        <v/>
      </c>
      <c r="L7836" s="7">
        <f>MAR1!$B$6+MAR1!$C$6*COS(2*PI()*$C7836/365)+MAR1!$D$6*SIN(2*PI()*$C7836/365)</f>
        <v/>
      </c>
      <c r="M7836" s="7">
        <f>MAR1!$B$7+MAR1!$C$7*COS(2*PI()*$C7836/365)+MAR1!$D$7*SIN(2*PI()*$C7836/365)</f>
        <v/>
      </c>
      <c r="N7836" s="7">
        <f>F7836-K7836</f>
        <v/>
      </c>
      <c r="O7836" s="7">
        <f>G7836-L7836</f>
        <v/>
      </c>
      <c r="P7836" s="7">
        <f>H7836-M7836</f>
        <v/>
      </c>
      <c r="Q7836" s="7">
        <f>IF($I7836=1,(N7836-MAR1!$B$11)/MAR1!$D$11,(N7836-MAR1!$C$11)/MAR1!$E$11)</f>
        <v/>
      </c>
      <c r="R7836" s="7">
        <f>IF($I7836=1,(O7836-MAR1!$B$12)/MAR1!$D$12,(O7836-MAR1!$C$12)/MAR1!$E$12)</f>
        <v/>
      </c>
      <c r="S7836" s="7">
        <f>IF($I7836=1,(P7836-MAR1!$B$13)/MAR1!$D$13,(P7836-MAR1!$C$13)/MAR1!$E$13)</f>
        <v/>
      </c>
    </row>
    <row r="7837">
      <c r="A7837" s="5" t="n">
        <v>7836</v>
      </c>
      <c r="B7837" s="5" t="n">
        <v>22</v>
      </c>
      <c r="C7837" s="5" t="n">
        <v>171</v>
      </c>
      <c r="D7837" s="5" t="n">
        <v>6</v>
      </c>
      <c r="E7837" s="5" t="n">
        <v>0</v>
      </c>
      <c r="F7837" s="5" t="n">
        <v>37</v>
      </c>
      <c r="G7837" s="5" t="n">
        <v>28</v>
      </c>
      <c r="H7837" s="5" t="n">
        <v>16.24</v>
      </c>
      <c r="I7837" s="6">
        <f>IF(E7837&gt;=Markov!$B$3,1,0)</f>
        <v/>
      </c>
      <c r="J7837" s="6">
        <f>I7836</f>
        <v/>
      </c>
      <c r="K7837" s="7">
        <f>MAR1!$B$5+MAR1!$C$5*COS(2*PI()*$C7837/365)+MAR1!$D$5*SIN(2*PI()*$C7837/365)</f>
        <v/>
      </c>
      <c r="L7837" s="7">
        <f>MAR1!$B$6+MAR1!$C$6*COS(2*PI()*$C7837/365)+MAR1!$D$6*SIN(2*PI()*$C7837/365)</f>
        <v/>
      </c>
      <c r="M7837" s="7">
        <f>MAR1!$B$7+MAR1!$C$7*COS(2*PI()*$C7837/365)+MAR1!$D$7*SIN(2*PI()*$C7837/365)</f>
        <v/>
      </c>
      <c r="N7837" s="7">
        <f>F7837-K7837</f>
        <v/>
      </c>
      <c r="O7837" s="7">
        <f>G7837-L7837</f>
        <v/>
      </c>
      <c r="P7837" s="7">
        <f>H7837-M7837</f>
        <v/>
      </c>
      <c r="Q7837" s="7">
        <f>IF($I7837=1,(N7837-MAR1!$B$11)/MAR1!$D$11,(N7837-MAR1!$C$11)/MAR1!$E$11)</f>
        <v/>
      </c>
      <c r="R7837" s="7">
        <f>IF($I7837=1,(O7837-MAR1!$B$12)/MAR1!$D$12,(O7837-MAR1!$C$12)/MAR1!$E$12)</f>
        <v/>
      </c>
      <c r="S7837" s="7">
        <f>IF($I7837=1,(P7837-MAR1!$B$13)/MAR1!$D$13,(P7837-MAR1!$C$13)/MAR1!$E$13)</f>
        <v/>
      </c>
    </row>
    <row r="7838">
      <c r="A7838" s="5" t="n">
        <v>7837</v>
      </c>
      <c r="B7838" s="5" t="n">
        <v>22</v>
      </c>
      <c r="C7838" s="5" t="n">
        <v>172</v>
      </c>
      <c r="D7838" s="5" t="n">
        <v>6</v>
      </c>
      <c r="E7838" s="5" t="n">
        <v>0</v>
      </c>
      <c r="F7838" s="5" t="n">
        <v>35.1</v>
      </c>
      <c r="G7838" s="5" t="n">
        <v>25.5</v>
      </c>
      <c r="H7838" s="5" t="n">
        <v>21.02</v>
      </c>
      <c r="I7838" s="6">
        <f>IF(E7838&gt;=Markov!$B$3,1,0)</f>
        <v/>
      </c>
      <c r="J7838" s="6">
        <f>I7837</f>
        <v/>
      </c>
      <c r="K7838" s="7">
        <f>MAR1!$B$5+MAR1!$C$5*COS(2*PI()*$C7838/365)+MAR1!$D$5*SIN(2*PI()*$C7838/365)</f>
        <v/>
      </c>
      <c r="L7838" s="7">
        <f>MAR1!$B$6+MAR1!$C$6*COS(2*PI()*$C7838/365)+MAR1!$D$6*SIN(2*PI()*$C7838/365)</f>
        <v/>
      </c>
      <c r="M7838" s="7">
        <f>MAR1!$B$7+MAR1!$C$7*COS(2*PI()*$C7838/365)+MAR1!$D$7*SIN(2*PI()*$C7838/365)</f>
        <v/>
      </c>
      <c r="N7838" s="7">
        <f>F7838-K7838</f>
        <v/>
      </c>
      <c r="O7838" s="7">
        <f>G7838-L7838</f>
        <v/>
      </c>
      <c r="P7838" s="7">
        <f>H7838-M7838</f>
        <v/>
      </c>
      <c r="Q7838" s="7">
        <f>IF($I7838=1,(N7838-MAR1!$B$11)/MAR1!$D$11,(N7838-MAR1!$C$11)/MAR1!$E$11)</f>
        <v/>
      </c>
      <c r="R7838" s="7">
        <f>IF($I7838=1,(O7838-MAR1!$B$12)/MAR1!$D$12,(O7838-MAR1!$C$12)/MAR1!$E$12)</f>
        <v/>
      </c>
      <c r="S7838" s="7">
        <f>IF($I7838=1,(P7838-MAR1!$B$13)/MAR1!$D$13,(P7838-MAR1!$C$13)/MAR1!$E$13)</f>
        <v/>
      </c>
    </row>
    <row r="7839">
      <c r="A7839" s="5" t="n">
        <v>7838</v>
      </c>
      <c r="B7839" s="5" t="n">
        <v>22</v>
      </c>
      <c r="C7839" s="5" t="n">
        <v>173</v>
      </c>
      <c r="D7839" s="5" t="n">
        <v>6</v>
      </c>
      <c r="E7839" s="5" t="n">
        <v>0</v>
      </c>
      <c r="F7839" s="5" t="n">
        <v>35.9</v>
      </c>
      <c r="G7839" s="5" t="n">
        <v>26.8</v>
      </c>
      <c r="H7839" s="5" t="n">
        <v>15.79</v>
      </c>
      <c r="I7839" s="6">
        <f>IF(E7839&gt;=Markov!$B$3,1,0)</f>
        <v/>
      </c>
      <c r="J7839" s="6">
        <f>I7838</f>
        <v/>
      </c>
      <c r="K7839" s="7">
        <f>MAR1!$B$5+MAR1!$C$5*COS(2*PI()*$C7839/365)+MAR1!$D$5*SIN(2*PI()*$C7839/365)</f>
        <v/>
      </c>
      <c r="L7839" s="7">
        <f>MAR1!$B$6+MAR1!$C$6*COS(2*PI()*$C7839/365)+MAR1!$D$6*SIN(2*PI()*$C7839/365)</f>
        <v/>
      </c>
      <c r="M7839" s="7">
        <f>MAR1!$B$7+MAR1!$C$7*COS(2*PI()*$C7839/365)+MAR1!$D$7*SIN(2*PI()*$C7839/365)</f>
        <v/>
      </c>
      <c r="N7839" s="7">
        <f>F7839-K7839</f>
        <v/>
      </c>
      <c r="O7839" s="7">
        <f>G7839-L7839</f>
        <v/>
      </c>
      <c r="P7839" s="7">
        <f>H7839-M7839</f>
        <v/>
      </c>
      <c r="Q7839" s="7">
        <f>IF($I7839=1,(N7839-MAR1!$B$11)/MAR1!$D$11,(N7839-MAR1!$C$11)/MAR1!$E$11)</f>
        <v/>
      </c>
      <c r="R7839" s="7">
        <f>IF($I7839=1,(O7839-MAR1!$B$12)/MAR1!$D$12,(O7839-MAR1!$C$12)/MAR1!$E$12)</f>
        <v/>
      </c>
      <c r="S7839" s="7">
        <f>IF($I7839=1,(P7839-MAR1!$B$13)/MAR1!$D$13,(P7839-MAR1!$C$13)/MAR1!$E$13)</f>
        <v/>
      </c>
    </row>
    <row r="7840">
      <c r="A7840" s="5" t="n">
        <v>7839</v>
      </c>
      <c r="B7840" s="5" t="n">
        <v>22</v>
      </c>
      <c r="C7840" s="5" t="n">
        <v>174</v>
      </c>
      <c r="D7840" s="5" t="n">
        <v>6</v>
      </c>
      <c r="E7840" s="5" t="n">
        <v>0</v>
      </c>
      <c r="F7840" s="5" t="n">
        <v>36.2</v>
      </c>
      <c r="G7840" s="5" t="n">
        <v>27.1</v>
      </c>
      <c r="H7840" s="5" t="n">
        <v>18.98</v>
      </c>
      <c r="I7840" s="6">
        <f>IF(E7840&gt;=Markov!$B$3,1,0)</f>
        <v/>
      </c>
      <c r="J7840" s="6">
        <f>I7839</f>
        <v/>
      </c>
      <c r="K7840" s="7">
        <f>MAR1!$B$5+MAR1!$C$5*COS(2*PI()*$C7840/365)+MAR1!$D$5*SIN(2*PI()*$C7840/365)</f>
        <v/>
      </c>
      <c r="L7840" s="7">
        <f>MAR1!$B$6+MAR1!$C$6*COS(2*PI()*$C7840/365)+MAR1!$D$6*SIN(2*PI()*$C7840/365)</f>
        <v/>
      </c>
      <c r="M7840" s="7">
        <f>MAR1!$B$7+MAR1!$C$7*COS(2*PI()*$C7840/365)+MAR1!$D$7*SIN(2*PI()*$C7840/365)</f>
        <v/>
      </c>
      <c r="N7840" s="7">
        <f>F7840-K7840</f>
        <v/>
      </c>
      <c r="O7840" s="7">
        <f>G7840-L7840</f>
        <v/>
      </c>
      <c r="P7840" s="7">
        <f>H7840-M7840</f>
        <v/>
      </c>
      <c r="Q7840" s="7">
        <f>IF($I7840=1,(N7840-MAR1!$B$11)/MAR1!$D$11,(N7840-MAR1!$C$11)/MAR1!$E$11)</f>
        <v/>
      </c>
      <c r="R7840" s="7">
        <f>IF($I7840=1,(O7840-MAR1!$B$12)/MAR1!$D$12,(O7840-MAR1!$C$12)/MAR1!$E$12)</f>
        <v/>
      </c>
      <c r="S7840" s="7">
        <f>IF($I7840=1,(P7840-MAR1!$B$13)/MAR1!$D$13,(P7840-MAR1!$C$13)/MAR1!$E$13)</f>
        <v/>
      </c>
    </row>
    <row r="7841">
      <c r="A7841" s="5" t="n">
        <v>7840</v>
      </c>
      <c r="B7841" s="5" t="n">
        <v>22</v>
      </c>
      <c r="C7841" s="5" t="n">
        <v>175</v>
      </c>
      <c r="D7841" s="5" t="n">
        <v>6</v>
      </c>
      <c r="E7841" s="5" t="n">
        <v>0</v>
      </c>
      <c r="F7841" s="5" t="n">
        <v>35.1</v>
      </c>
      <c r="G7841" s="5" t="n">
        <v>28</v>
      </c>
      <c r="H7841" s="5" t="n">
        <v>18.86</v>
      </c>
      <c r="I7841" s="6">
        <f>IF(E7841&gt;=Markov!$B$3,1,0)</f>
        <v/>
      </c>
      <c r="J7841" s="6">
        <f>I7840</f>
        <v/>
      </c>
      <c r="K7841" s="7">
        <f>MAR1!$B$5+MAR1!$C$5*COS(2*PI()*$C7841/365)+MAR1!$D$5*SIN(2*PI()*$C7841/365)</f>
        <v/>
      </c>
      <c r="L7841" s="7">
        <f>MAR1!$B$6+MAR1!$C$6*COS(2*PI()*$C7841/365)+MAR1!$D$6*SIN(2*PI()*$C7841/365)</f>
        <v/>
      </c>
      <c r="M7841" s="7">
        <f>MAR1!$B$7+MAR1!$C$7*COS(2*PI()*$C7841/365)+MAR1!$D$7*SIN(2*PI()*$C7841/365)</f>
        <v/>
      </c>
      <c r="N7841" s="7">
        <f>F7841-K7841</f>
        <v/>
      </c>
      <c r="O7841" s="7">
        <f>G7841-L7841</f>
        <v/>
      </c>
      <c r="P7841" s="7">
        <f>H7841-M7841</f>
        <v/>
      </c>
      <c r="Q7841" s="7">
        <f>IF($I7841=1,(N7841-MAR1!$B$11)/MAR1!$D$11,(N7841-MAR1!$C$11)/MAR1!$E$11)</f>
        <v/>
      </c>
      <c r="R7841" s="7">
        <f>IF($I7841=1,(O7841-MAR1!$B$12)/MAR1!$D$12,(O7841-MAR1!$C$12)/MAR1!$E$12)</f>
        <v/>
      </c>
      <c r="S7841" s="7">
        <f>IF($I7841=1,(P7841-MAR1!$B$13)/MAR1!$D$13,(P7841-MAR1!$C$13)/MAR1!$E$13)</f>
        <v/>
      </c>
    </row>
    <row r="7842">
      <c r="A7842" s="5" t="n">
        <v>7841</v>
      </c>
      <c r="B7842" s="5" t="n">
        <v>22</v>
      </c>
      <c r="C7842" s="5" t="n">
        <v>176</v>
      </c>
      <c r="D7842" s="5" t="n">
        <v>6</v>
      </c>
      <c r="E7842" s="5" t="n">
        <v>0</v>
      </c>
      <c r="F7842" s="5" t="n">
        <v>35.4</v>
      </c>
      <c r="G7842" s="5" t="n">
        <v>27.8</v>
      </c>
      <c r="H7842" s="5" t="n">
        <v>17.51</v>
      </c>
      <c r="I7842" s="6">
        <f>IF(E7842&gt;=Markov!$B$3,1,0)</f>
        <v/>
      </c>
      <c r="J7842" s="6">
        <f>I7841</f>
        <v/>
      </c>
      <c r="K7842" s="7">
        <f>MAR1!$B$5+MAR1!$C$5*COS(2*PI()*$C7842/365)+MAR1!$D$5*SIN(2*PI()*$C7842/365)</f>
        <v/>
      </c>
      <c r="L7842" s="7">
        <f>MAR1!$B$6+MAR1!$C$6*COS(2*PI()*$C7842/365)+MAR1!$D$6*SIN(2*PI()*$C7842/365)</f>
        <v/>
      </c>
      <c r="M7842" s="7">
        <f>MAR1!$B$7+MAR1!$C$7*COS(2*PI()*$C7842/365)+MAR1!$D$7*SIN(2*PI()*$C7842/365)</f>
        <v/>
      </c>
      <c r="N7842" s="7">
        <f>F7842-K7842</f>
        <v/>
      </c>
      <c r="O7842" s="7">
        <f>G7842-L7842</f>
        <v/>
      </c>
      <c r="P7842" s="7">
        <f>H7842-M7842</f>
        <v/>
      </c>
      <c r="Q7842" s="7">
        <f>IF($I7842=1,(N7842-MAR1!$B$11)/MAR1!$D$11,(N7842-MAR1!$C$11)/MAR1!$E$11)</f>
        <v/>
      </c>
      <c r="R7842" s="7">
        <f>IF($I7842=1,(O7842-MAR1!$B$12)/MAR1!$D$12,(O7842-MAR1!$C$12)/MAR1!$E$12)</f>
        <v/>
      </c>
      <c r="S7842" s="7">
        <f>IF($I7842=1,(P7842-MAR1!$B$13)/MAR1!$D$13,(P7842-MAR1!$C$13)/MAR1!$E$13)</f>
        <v/>
      </c>
    </row>
    <row r="7843">
      <c r="A7843" s="5" t="n">
        <v>7842</v>
      </c>
      <c r="B7843" s="5" t="n">
        <v>22</v>
      </c>
      <c r="C7843" s="5" t="n">
        <v>177</v>
      </c>
      <c r="D7843" s="5" t="n">
        <v>6</v>
      </c>
      <c r="E7843" s="5" t="n">
        <v>0</v>
      </c>
      <c r="F7843" s="5" t="n">
        <v>31.3</v>
      </c>
      <c r="G7843" s="5" t="n">
        <v>26.8</v>
      </c>
      <c r="H7843" s="5" t="n">
        <v>18.46</v>
      </c>
      <c r="I7843" s="6">
        <f>IF(E7843&gt;=Markov!$B$3,1,0)</f>
        <v/>
      </c>
      <c r="J7843" s="6">
        <f>I7842</f>
        <v/>
      </c>
      <c r="K7843" s="7">
        <f>MAR1!$B$5+MAR1!$C$5*COS(2*PI()*$C7843/365)+MAR1!$D$5*SIN(2*PI()*$C7843/365)</f>
        <v/>
      </c>
      <c r="L7843" s="7">
        <f>MAR1!$B$6+MAR1!$C$6*COS(2*PI()*$C7843/365)+MAR1!$D$6*SIN(2*PI()*$C7843/365)</f>
        <v/>
      </c>
      <c r="M7843" s="7">
        <f>MAR1!$B$7+MAR1!$C$7*COS(2*PI()*$C7843/365)+MAR1!$D$7*SIN(2*PI()*$C7843/365)</f>
        <v/>
      </c>
      <c r="N7843" s="7">
        <f>F7843-K7843</f>
        <v/>
      </c>
      <c r="O7843" s="7">
        <f>G7843-L7843</f>
        <v/>
      </c>
      <c r="P7843" s="7">
        <f>H7843-M7843</f>
        <v/>
      </c>
      <c r="Q7843" s="7">
        <f>IF($I7843=1,(N7843-MAR1!$B$11)/MAR1!$D$11,(N7843-MAR1!$C$11)/MAR1!$E$11)</f>
        <v/>
      </c>
      <c r="R7843" s="7">
        <f>IF($I7843=1,(O7843-MAR1!$B$12)/MAR1!$D$12,(O7843-MAR1!$C$12)/MAR1!$E$12)</f>
        <v/>
      </c>
      <c r="S7843" s="7">
        <f>IF($I7843=1,(P7843-MAR1!$B$13)/MAR1!$D$13,(P7843-MAR1!$C$13)/MAR1!$E$13)</f>
        <v/>
      </c>
    </row>
    <row r="7844">
      <c r="A7844" s="5" t="n">
        <v>7843</v>
      </c>
      <c r="B7844" s="5" t="n">
        <v>22</v>
      </c>
      <c r="C7844" s="5" t="n">
        <v>178</v>
      </c>
      <c r="D7844" s="5" t="n">
        <v>6</v>
      </c>
      <c r="E7844" s="5" t="n">
        <v>3.8</v>
      </c>
      <c r="F7844" s="5" t="n">
        <v>30.7</v>
      </c>
      <c r="G7844" s="5" t="n">
        <v>26</v>
      </c>
      <c r="H7844" s="5" t="n">
        <v>11.21</v>
      </c>
      <c r="I7844" s="6">
        <f>IF(E7844&gt;=Markov!$B$3,1,0)</f>
        <v/>
      </c>
      <c r="J7844" s="6">
        <f>I7843</f>
        <v/>
      </c>
      <c r="K7844" s="7">
        <f>MAR1!$B$5+MAR1!$C$5*COS(2*PI()*$C7844/365)+MAR1!$D$5*SIN(2*PI()*$C7844/365)</f>
        <v/>
      </c>
      <c r="L7844" s="7">
        <f>MAR1!$B$6+MAR1!$C$6*COS(2*PI()*$C7844/365)+MAR1!$D$6*SIN(2*PI()*$C7844/365)</f>
        <v/>
      </c>
      <c r="M7844" s="7">
        <f>MAR1!$B$7+MAR1!$C$7*COS(2*PI()*$C7844/365)+MAR1!$D$7*SIN(2*PI()*$C7844/365)</f>
        <v/>
      </c>
      <c r="N7844" s="7">
        <f>F7844-K7844</f>
        <v/>
      </c>
      <c r="O7844" s="7">
        <f>G7844-L7844</f>
        <v/>
      </c>
      <c r="P7844" s="7">
        <f>H7844-M7844</f>
        <v/>
      </c>
      <c r="Q7844" s="7">
        <f>IF($I7844=1,(N7844-MAR1!$B$11)/MAR1!$D$11,(N7844-MAR1!$C$11)/MAR1!$E$11)</f>
        <v/>
      </c>
      <c r="R7844" s="7">
        <f>IF($I7844=1,(O7844-MAR1!$B$12)/MAR1!$D$12,(O7844-MAR1!$C$12)/MAR1!$E$12)</f>
        <v/>
      </c>
      <c r="S7844" s="7">
        <f>IF($I7844=1,(P7844-MAR1!$B$13)/MAR1!$D$13,(P7844-MAR1!$C$13)/MAR1!$E$13)</f>
        <v/>
      </c>
    </row>
    <row r="7845">
      <c r="A7845" s="5" t="n">
        <v>7844</v>
      </c>
      <c r="B7845" s="5" t="n">
        <v>22</v>
      </c>
      <c r="C7845" s="5" t="n">
        <v>179</v>
      </c>
      <c r="D7845" s="5" t="n">
        <v>6</v>
      </c>
      <c r="E7845" s="5" t="n">
        <v>0</v>
      </c>
      <c r="F7845" s="5" t="n">
        <v>38.4</v>
      </c>
      <c r="G7845" s="5" t="n">
        <v>28.9</v>
      </c>
      <c r="H7845" s="5" t="n">
        <v>23.63</v>
      </c>
      <c r="I7845" s="6">
        <f>IF(E7845&gt;=Markov!$B$3,1,0)</f>
        <v/>
      </c>
      <c r="J7845" s="6">
        <f>I7844</f>
        <v/>
      </c>
      <c r="K7845" s="7">
        <f>MAR1!$B$5+MAR1!$C$5*COS(2*PI()*$C7845/365)+MAR1!$D$5*SIN(2*PI()*$C7845/365)</f>
        <v/>
      </c>
      <c r="L7845" s="7">
        <f>MAR1!$B$6+MAR1!$C$6*COS(2*PI()*$C7845/365)+MAR1!$D$6*SIN(2*PI()*$C7845/365)</f>
        <v/>
      </c>
      <c r="M7845" s="7">
        <f>MAR1!$B$7+MAR1!$C$7*COS(2*PI()*$C7845/365)+MAR1!$D$7*SIN(2*PI()*$C7845/365)</f>
        <v/>
      </c>
      <c r="N7845" s="7">
        <f>F7845-K7845</f>
        <v/>
      </c>
      <c r="O7845" s="7">
        <f>G7845-L7845</f>
        <v/>
      </c>
      <c r="P7845" s="7">
        <f>H7845-M7845</f>
        <v/>
      </c>
      <c r="Q7845" s="7">
        <f>IF($I7845=1,(N7845-MAR1!$B$11)/MAR1!$D$11,(N7845-MAR1!$C$11)/MAR1!$E$11)</f>
        <v/>
      </c>
      <c r="R7845" s="7">
        <f>IF($I7845=1,(O7845-MAR1!$B$12)/MAR1!$D$12,(O7845-MAR1!$C$12)/MAR1!$E$12)</f>
        <v/>
      </c>
      <c r="S7845" s="7">
        <f>IF($I7845=1,(P7845-MAR1!$B$13)/MAR1!$D$13,(P7845-MAR1!$C$13)/MAR1!$E$13)</f>
        <v/>
      </c>
    </row>
    <row r="7846">
      <c r="A7846" s="5" t="n">
        <v>7845</v>
      </c>
      <c r="B7846" s="5" t="n">
        <v>22</v>
      </c>
      <c r="C7846" s="5" t="n">
        <v>180</v>
      </c>
      <c r="D7846" s="5" t="n">
        <v>6</v>
      </c>
      <c r="E7846" s="5" t="n">
        <v>8.1</v>
      </c>
      <c r="F7846" s="5" t="n">
        <v>33.5</v>
      </c>
      <c r="G7846" s="5" t="n">
        <v>26.5</v>
      </c>
      <c r="H7846" s="5" t="n">
        <v>17.13</v>
      </c>
      <c r="I7846" s="6">
        <f>IF(E7846&gt;=Markov!$B$3,1,0)</f>
        <v/>
      </c>
      <c r="J7846" s="6">
        <f>I7845</f>
        <v/>
      </c>
      <c r="K7846" s="7">
        <f>MAR1!$B$5+MAR1!$C$5*COS(2*PI()*$C7846/365)+MAR1!$D$5*SIN(2*PI()*$C7846/365)</f>
        <v/>
      </c>
      <c r="L7846" s="7">
        <f>MAR1!$B$6+MAR1!$C$6*COS(2*PI()*$C7846/365)+MAR1!$D$6*SIN(2*PI()*$C7846/365)</f>
        <v/>
      </c>
      <c r="M7846" s="7">
        <f>MAR1!$B$7+MAR1!$C$7*COS(2*PI()*$C7846/365)+MAR1!$D$7*SIN(2*PI()*$C7846/365)</f>
        <v/>
      </c>
      <c r="N7846" s="7">
        <f>F7846-K7846</f>
        <v/>
      </c>
      <c r="O7846" s="7">
        <f>G7846-L7846</f>
        <v/>
      </c>
      <c r="P7846" s="7">
        <f>H7846-M7846</f>
        <v/>
      </c>
      <c r="Q7846" s="7">
        <f>IF($I7846=1,(N7846-MAR1!$B$11)/MAR1!$D$11,(N7846-MAR1!$C$11)/MAR1!$E$11)</f>
        <v/>
      </c>
      <c r="R7846" s="7">
        <f>IF($I7846=1,(O7846-MAR1!$B$12)/MAR1!$D$12,(O7846-MAR1!$C$12)/MAR1!$E$12)</f>
        <v/>
      </c>
      <c r="S7846" s="7">
        <f>IF($I7846=1,(P7846-MAR1!$B$13)/MAR1!$D$13,(P7846-MAR1!$C$13)/MAR1!$E$13)</f>
        <v/>
      </c>
    </row>
    <row r="7847">
      <c r="A7847" s="5" t="n">
        <v>7846</v>
      </c>
      <c r="B7847" s="5" t="n">
        <v>22</v>
      </c>
      <c r="C7847" s="5" t="n">
        <v>181</v>
      </c>
      <c r="D7847" s="5" t="n">
        <v>6</v>
      </c>
      <c r="E7847" s="5" t="n">
        <v>29.1</v>
      </c>
      <c r="F7847" s="5" t="n">
        <v>30.8</v>
      </c>
      <c r="G7847" s="5" t="n">
        <v>26.4</v>
      </c>
      <c r="H7847" s="5" t="n">
        <v>16.78</v>
      </c>
      <c r="I7847" s="6">
        <f>IF(E7847&gt;=Markov!$B$3,1,0)</f>
        <v/>
      </c>
      <c r="J7847" s="6">
        <f>I7846</f>
        <v/>
      </c>
      <c r="K7847" s="7">
        <f>MAR1!$B$5+MAR1!$C$5*COS(2*PI()*$C7847/365)+MAR1!$D$5*SIN(2*PI()*$C7847/365)</f>
        <v/>
      </c>
      <c r="L7847" s="7">
        <f>MAR1!$B$6+MAR1!$C$6*COS(2*PI()*$C7847/365)+MAR1!$D$6*SIN(2*PI()*$C7847/365)</f>
        <v/>
      </c>
      <c r="M7847" s="7">
        <f>MAR1!$B$7+MAR1!$C$7*COS(2*PI()*$C7847/365)+MAR1!$D$7*SIN(2*PI()*$C7847/365)</f>
        <v/>
      </c>
      <c r="N7847" s="7">
        <f>F7847-K7847</f>
        <v/>
      </c>
      <c r="O7847" s="7">
        <f>G7847-L7847</f>
        <v/>
      </c>
      <c r="P7847" s="7">
        <f>H7847-M7847</f>
        <v/>
      </c>
      <c r="Q7847" s="7">
        <f>IF($I7847=1,(N7847-MAR1!$B$11)/MAR1!$D$11,(N7847-MAR1!$C$11)/MAR1!$E$11)</f>
        <v/>
      </c>
      <c r="R7847" s="7">
        <f>IF($I7847=1,(O7847-MAR1!$B$12)/MAR1!$D$12,(O7847-MAR1!$C$12)/MAR1!$E$12)</f>
        <v/>
      </c>
      <c r="S7847" s="7">
        <f>IF($I7847=1,(P7847-MAR1!$B$13)/MAR1!$D$13,(P7847-MAR1!$C$13)/MAR1!$E$13)</f>
        <v/>
      </c>
    </row>
    <row r="7848">
      <c r="A7848" s="5" t="n">
        <v>7847</v>
      </c>
      <c r="B7848" s="5" t="n">
        <v>22</v>
      </c>
      <c r="C7848" s="5" t="n">
        <v>182</v>
      </c>
      <c r="D7848" s="5" t="n">
        <v>7</v>
      </c>
      <c r="E7848" s="5" t="n">
        <v>5.8</v>
      </c>
      <c r="F7848" s="5" t="n">
        <v>29.7</v>
      </c>
      <c r="G7848" s="5" t="n">
        <v>24.3</v>
      </c>
      <c r="H7848" s="5" t="n">
        <v>18.06</v>
      </c>
      <c r="I7848" s="6">
        <f>IF(E7848&gt;=Markov!$B$3,1,0)</f>
        <v/>
      </c>
      <c r="J7848" s="6">
        <f>I7847</f>
        <v/>
      </c>
      <c r="K7848" s="7">
        <f>MAR1!$B$5+MAR1!$C$5*COS(2*PI()*$C7848/365)+MAR1!$D$5*SIN(2*PI()*$C7848/365)</f>
        <v/>
      </c>
      <c r="L7848" s="7">
        <f>MAR1!$B$6+MAR1!$C$6*COS(2*PI()*$C7848/365)+MAR1!$D$6*SIN(2*PI()*$C7848/365)</f>
        <v/>
      </c>
      <c r="M7848" s="7">
        <f>MAR1!$B$7+MAR1!$C$7*COS(2*PI()*$C7848/365)+MAR1!$D$7*SIN(2*PI()*$C7848/365)</f>
        <v/>
      </c>
      <c r="N7848" s="7">
        <f>F7848-K7848</f>
        <v/>
      </c>
      <c r="O7848" s="7">
        <f>G7848-L7848</f>
        <v/>
      </c>
      <c r="P7848" s="7">
        <f>H7848-M7848</f>
        <v/>
      </c>
      <c r="Q7848" s="7">
        <f>IF($I7848=1,(N7848-MAR1!$B$11)/MAR1!$D$11,(N7848-MAR1!$C$11)/MAR1!$E$11)</f>
        <v/>
      </c>
      <c r="R7848" s="7">
        <f>IF($I7848=1,(O7848-MAR1!$B$12)/MAR1!$D$12,(O7848-MAR1!$C$12)/MAR1!$E$12)</f>
        <v/>
      </c>
      <c r="S7848" s="7">
        <f>IF($I7848=1,(P7848-MAR1!$B$13)/MAR1!$D$13,(P7848-MAR1!$C$13)/MAR1!$E$13)</f>
        <v/>
      </c>
    </row>
    <row r="7849">
      <c r="A7849" s="5" t="n">
        <v>7848</v>
      </c>
      <c r="B7849" s="5" t="n">
        <v>22</v>
      </c>
      <c r="C7849" s="5" t="n">
        <v>183</v>
      </c>
      <c r="D7849" s="5" t="n">
        <v>7</v>
      </c>
      <c r="E7849" s="5" t="n">
        <v>2.7</v>
      </c>
      <c r="F7849" s="5" t="n">
        <v>30.3</v>
      </c>
      <c r="G7849" s="5" t="n">
        <v>25</v>
      </c>
      <c r="H7849" s="5" t="n">
        <v>17.82</v>
      </c>
      <c r="I7849" s="6">
        <f>IF(E7849&gt;=Markov!$B$3,1,0)</f>
        <v/>
      </c>
      <c r="J7849" s="6">
        <f>I7848</f>
        <v/>
      </c>
      <c r="K7849" s="7">
        <f>MAR1!$B$5+MAR1!$C$5*COS(2*PI()*$C7849/365)+MAR1!$D$5*SIN(2*PI()*$C7849/365)</f>
        <v/>
      </c>
      <c r="L7849" s="7">
        <f>MAR1!$B$6+MAR1!$C$6*COS(2*PI()*$C7849/365)+MAR1!$D$6*SIN(2*PI()*$C7849/365)</f>
        <v/>
      </c>
      <c r="M7849" s="7">
        <f>MAR1!$B$7+MAR1!$C$7*COS(2*PI()*$C7849/365)+MAR1!$D$7*SIN(2*PI()*$C7849/365)</f>
        <v/>
      </c>
      <c r="N7849" s="7">
        <f>F7849-K7849</f>
        <v/>
      </c>
      <c r="O7849" s="7">
        <f>G7849-L7849</f>
        <v/>
      </c>
      <c r="P7849" s="7">
        <f>H7849-M7849</f>
        <v/>
      </c>
      <c r="Q7849" s="7">
        <f>IF($I7849=1,(N7849-MAR1!$B$11)/MAR1!$D$11,(N7849-MAR1!$C$11)/MAR1!$E$11)</f>
        <v/>
      </c>
      <c r="R7849" s="7">
        <f>IF($I7849=1,(O7849-MAR1!$B$12)/MAR1!$D$12,(O7849-MAR1!$C$12)/MAR1!$E$12)</f>
        <v/>
      </c>
      <c r="S7849" s="7">
        <f>IF($I7849=1,(P7849-MAR1!$B$13)/MAR1!$D$13,(P7849-MAR1!$C$13)/MAR1!$E$13)</f>
        <v/>
      </c>
    </row>
    <row r="7850">
      <c r="A7850" s="5" t="n">
        <v>7849</v>
      </c>
      <c r="B7850" s="5" t="n">
        <v>22</v>
      </c>
      <c r="C7850" s="5" t="n">
        <v>184</v>
      </c>
      <c r="D7850" s="5" t="n">
        <v>7</v>
      </c>
      <c r="E7850" s="5" t="n">
        <v>46.6</v>
      </c>
      <c r="F7850" s="5" t="n">
        <v>30.8</v>
      </c>
      <c r="G7850" s="5" t="n">
        <v>25.2</v>
      </c>
      <c r="H7850" s="5" t="n">
        <v>13.67</v>
      </c>
      <c r="I7850" s="6">
        <f>IF(E7850&gt;=Markov!$B$3,1,0)</f>
        <v/>
      </c>
      <c r="J7850" s="6">
        <f>I7849</f>
        <v/>
      </c>
      <c r="K7850" s="7">
        <f>MAR1!$B$5+MAR1!$C$5*COS(2*PI()*$C7850/365)+MAR1!$D$5*SIN(2*PI()*$C7850/365)</f>
        <v/>
      </c>
      <c r="L7850" s="7">
        <f>MAR1!$B$6+MAR1!$C$6*COS(2*PI()*$C7850/365)+MAR1!$D$6*SIN(2*PI()*$C7850/365)</f>
        <v/>
      </c>
      <c r="M7850" s="7">
        <f>MAR1!$B$7+MAR1!$C$7*COS(2*PI()*$C7850/365)+MAR1!$D$7*SIN(2*PI()*$C7850/365)</f>
        <v/>
      </c>
      <c r="N7850" s="7">
        <f>F7850-K7850</f>
        <v/>
      </c>
      <c r="O7850" s="7">
        <f>G7850-L7850</f>
        <v/>
      </c>
      <c r="P7850" s="7">
        <f>H7850-M7850</f>
        <v/>
      </c>
      <c r="Q7850" s="7">
        <f>IF($I7850=1,(N7850-MAR1!$B$11)/MAR1!$D$11,(N7850-MAR1!$C$11)/MAR1!$E$11)</f>
        <v/>
      </c>
      <c r="R7850" s="7">
        <f>IF($I7850=1,(O7850-MAR1!$B$12)/MAR1!$D$12,(O7850-MAR1!$C$12)/MAR1!$E$12)</f>
        <v/>
      </c>
      <c r="S7850" s="7">
        <f>IF($I7850=1,(P7850-MAR1!$B$13)/MAR1!$D$13,(P7850-MAR1!$C$13)/MAR1!$E$13)</f>
        <v/>
      </c>
    </row>
    <row r="7851">
      <c r="A7851" s="5" t="n">
        <v>7850</v>
      </c>
      <c r="B7851" s="5" t="n">
        <v>22</v>
      </c>
      <c r="C7851" s="5" t="n">
        <v>185</v>
      </c>
      <c r="D7851" s="5" t="n">
        <v>7</v>
      </c>
      <c r="E7851" s="5" t="n">
        <v>0.8</v>
      </c>
      <c r="F7851" s="5" t="n">
        <v>31.5</v>
      </c>
      <c r="G7851" s="5" t="n">
        <v>26.2</v>
      </c>
      <c r="H7851" s="5" t="n">
        <v>12.9</v>
      </c>
      <c r="I7851" s="6">
        <f>IF(E7851&gt;=Markov!$B$3,1,0)</f>
        <v/>
      </c>
      <c r="J7851" s="6">
        <f>I7850</f>
        <v/>
      </c>
      <c r="K7851" s="7">
        <f>MAR1!$B$5+MAR1!$C$5*COS(2*PI()*$C7851/365)+MAR1!$D$5*SIN(2*PI()*$C7851/365)</f>
        <v/>
      </c>
      <c r="L7851" s="7">
        <f>MAR1!$B$6+MAR1!$C$6*COS(2*PI()*$C7851/365)+MAR1!$D$6*SIN(2*PI()*$C7851/365)</f>
        <v/>
      </c>
      <c r="M7851" s="7">
        <f>MAR1!$B$7+MAR1!$C$7*COS(2*PI()*$C7851/365)+MAR1!$D$7*SIN(2*PI()*$C7851/365)</f>
        <v/>
      </c>
      <c r="N7851" s="7">
        <f>F7851-K7851</f>
        <v/>
      </c>
      <c r="O7851" s="7">
        <f>G7851-L7851</f>
        <v/>
      </c>
      <c r="P7851" s="7">
        <f>H7851-M7851</f>
        <v/>
      </c>
      <c r="Q7851" s="7">
        <f>IF($I7851=1,(N7851-MAR1!$B$11)/MAR1!$D$11,(N7851-MAR1!$C$11)/MAR1!$E$11)</f>
        <v/>
      </c>
      <c r="R7851" s="7">
        <f>IF($I7851=1,(O7851-MAR1!$B$12)/MAR1!$D$12,(O7851-MAR1!$C$12)/MAR1!$E$12)</f>
        <v/>
      </c>
      <c r="S7851" s="7">
        <f>IF($I7851=1,(P7851-MAR1!$B$13)/MAR1!$D$13,(P7851-MAR1!$C$13)/MAR1!$E$13)</f>
        <v/>
      </c>
    </row>
    <row r="7852">
      <c r="A7852" s="5" t="n">
        <v>7851</v>
      </c>
      <c r="B7852" s="5" t="n">
        <v>22</v>
      </c>
      <c r="C7852" s="5" t="n">
        <v>186</v>
      </c>
      <c r="D7852" s="5" t="n">
        <v>7</v>
      </c>
      <c r="E7852" s="5" t="n">
        <v>19.9</v>
      </c>
      <c r="F7852" s="5" t="n">
        <v>30.2</v>
      </c>
      <c r="G7852" s="5" t="n">
        <v>24.6</v>
      </c>
      <c r="H7852" s="5" t="n">
        <v>10.67</v>
      </c>
      <c r="I7852" s="6">
        <f>IF(E7852&gt;=Markov!$B$3,1,0)</f>
        <v/>
      </c>
      <c r="J7852" s="6">
        <f>I7851</f>
        <v/>
      </c>
      <c r="K7852" s="7">
        <f>MAR1!$B$5+MAR1!$C$5*COS(2*PI()*$C7852/365)+MAR1!$D$5*SIN(2*PI()*$C7852/365)</f>
        <v/>
      </c>
      <c r="L7852" s="7">
        <f>MAR1!$B$6+MAR1!$C$6*COS(2*PI()*$C7852/365)+MAR1!$D$6*SIN(2*PI()*$C7852/365)</f>
        <v/>
      </c>
      <c r="M7852" s="7">
        <f>MAR1!$B$7+MAR1!$C$7*COS(2*PI()*$C7852/365)+MAR1!$D$7*SIN(2*PI()*$C7852/365)</f>
        <v/>
      </c>
      <c r="N7852" s="7">
        <f>F7852-K7852</f>
        <v/>
      </c>
      <c r="O7852" s="7">
        <f>G7852-L7852</f>
        <v/>
      </c>
      <c r="P7852" s="7">
        <f>H7852-M7852</f>
        <v/>
      </c>
      <c r="Q7852" s="7">
        <f>IF($I7852=1,(N7852-MAR1!$B$11)/MAR1!$D$11,(N7852-MAR1!$C$11)/MAR1!$E$11)</f>
        <v/>
      </c>
      <c r="R7852" s="7">
        <f>IF($I7852=1,(O7852-MAR1!$B$12)/MAR1!$D$12,(O7852-MAR1!$C$12)/MAR1!$E$12)</f>
        <v/>
      </c>
      <c r="S7852" s="7">
        <f>IF($I7852=1,(P7852-MAR1!$B$13)/MAR1!$D$13,(P7852-MAR1!$C$13)/MAR1!$E$13)</f>
        <v/>
      </c>
    </row>
    <row r="7853">
      <c r="A7853" s="5" t="n">
        <v>7852</v>
      </c>
      <c r="B7853" s="5" t="n">
        <v>22</v>
      </c>
      <c r="C7853" s="5" t="n">
        <v>187</v>
      </c>
      <c r="D7853" s="5" t="n">
        <v>7</v>
      </c>
      <c r="E7853" s="5" t="n">
        <v>0</v>
      </c>
      <c r="F7853" s="5" t="n">
        <v>33.9</v>
      </c>
      <c r="G7853" s="5" t="n">
        <v>26.3</v>
      </c>
      <c r="H7853" s="5" t="n">
        <v>16.91</v>
      </c>
      <c r="I7853" s="6">
        <f>IF(E7853&gt;=Markov!$B$3,1,0)</f>
        <v/>
      </c>
      <c r="J7853" s="6">
        <f>I7852</f>
        <v/>
      </c>
      <c r="K7853" s="7">
        <f>MAR1!$B$5+MAR1!$C$5*COS(2*PI()*$C7853/365)+MAR1!$D$5*SIN(2*PI()*$C7853/365)</f>
        <v/>
      </c>
      <c r="L7853" s="7">
        <f>MAR1!$B$6+MAR1!$C$6*COS(2*PI()*$C7853/365)+MAR1!$D$6*SIN(2*PI()*$C7853/365)</f>
        <v/>
      </c>
      <c r="M7853" s="7">
        <f>MAR1!$B$7+MAR1!$C$7*COS(2*PI()*$C7853/365)+MAR1!$D$7*SIN(2*PI()*$C7853/365)</f>
        <v/>
      </c>
      <c r="N7853" s="7">
        <f>F7853-K7853</f>
        <v/>
      </c>
      <c r="O7853" s="7">
        <f>G7853-L7853</f>
        <v/>
      </c>
      <c r="P7853" s="7">
        <f>H7853-M7853</f>
        <v/>
      </c>
      <c r="Q7853" s="7">
        <f>IF($I7853=1,(N7853-MAR1!$B$11)/MAR1!$D$11,(N7853-MAR1!$C$11)/MAR1!$E$11)</f>
        <v/>
      </c>
      <c r="R7853" s="7">
        <f>IF($I7853=1,(O7853-MAR1!$B$12)/MAR1!$D$12,(O7853-MAR1!$C$12)/MAR1!$E$12)</f>
        <v/>
      </c>
      <c r="S7853" s="7">
        <f>IF($I7853=1,(P7853-MAR1!$B$13)/MAR1!$D$13,(P7853-MAR1!$C$13)/MAR1!$E$13)</f>
        <v/>
      </c>
    </row>
    <row r="7854">
      <c r="A7854" s="5" t="n">
        <v>7853</v>
      </c>
      <c r="B7854" s="5" t="n">
        <v>22</v>
      </c>
      <c r="C7854" s="5" t="n">
        <v>188</v>
      </c>
      <c r="D7854" s="5" t="n">
        <v>7</v>
      </c>
      <c r="E7854" s="5" t="n">
        <v>0</v>
      </c>
      <c r="F7854" s="5" t="n">
        <v>33.5</v>
      </c>
      <c r="G7854" s="5" t="n">
        <v>27.7</v>
      </c>
      <c r="H7854" s="5" t="n">
        <v>18.14</v>
      </c>
      <c r="I7854" s="6">
        <f>IF(E7854&gt;=Markov!$B$3,1,0)</f>
        <v/>
      </c>
      <c r="J7854" s="6">
        <f>I7853</f>
        <v/>
      </c>
      <c r="K7854" s="7">
        <f>MAR1!$B$5+MAR1!$C$5*COS(2*PI()*$C7854/365)+MAR1!$D$5*SIN(2*PI()*$C7854/365)</f>
        <v/>
      </c>
      <c r="L7854" s="7">
        <f>MAR1!$B$6+MAR1!$C$6*COS(2*PI()*$C7854/365)+MAR1!$D$6*SIN(2*PI()*$C7854/365)</f>
        <v/>
      </c>
      <c r="M7854" s="7">
        <f>MAR1!$B$7+MAR1!$C$7*COS(2*PI()*$C7854/365)+MAR1!$D$7*SIN(2*PI()*$C7854/365)</f>
        <v/>
      </c>
      <c r="N7854" s="7">
        <f>F7854-K7854</f>
        <v/>
      </c>
      <c r="O7854" s="7">
        <f>G7854-L7854</f>
        <v/>
      </c>
      <c r="P7854" s="7">
        <f>H7854-M7854</f>
        <v/>
      </c>
      <c r="Q7854" s="7">
        <f>IF($I7854=1,(N7854-MAR1!$B$11)/MAR1!$D$11,(N7854-MAR1!$C$11)/MAR1!$E$11)</f>
        <v/>
      </c>
      <c r="R7854" s="7">
        <f>IF($I7854=1,(O7854-MAR1!$B$12)/MAR1!$D$12,(O7854-MAR1!$C$12)/MAR1!$E$12)</f>
        <v/>
      </c>
      <c r="S7854" s="7">
        <f>IF($I7854=1,(P7854-MAR1!$B$13)/MAR1!$D$13,(P7854-MAR1!$C$13)/MAR1!$E$13)</f>
        <v/>
      </c>
    </row>
    <row r="7855">
      <c r="A7855" s="5" t="n">
        <v>7854</v>
      </c>
      <c r="B7855" s="5" t="n">
        <v>22</v>
      </c>
      <c r="C7855" s="5" t="n">
        <v>189</v>
      </c>
      <c r="D7855" s="5" t="n">
        <v>7</v>
      </c>
      <c r="E7855" s="5" t="n">
        <v>0</v>
      </c>
      <c r="F7855" s="5" t="n">
        <v>37.2</v>
      </c>
      <c r="G7855" s="5" t="n">
        <v>27.9</v>
      </c>
      <c r="H7855" s="5" t="n">
        <v>22.54</v>
      </c>
      <c r="I7855" s="6">
        <f>IF(E7855&gt;=Markov!$B$3,1,0)</f>
        <v/>
      </c>
      <c r="J7855" s="6">
        <f>I7854</f>
        <v/>
      </c>
      <c r="K7855" s="7">
        <f>MAR1!$B$5+MAR1!$C$5*COS(2*PI()*$C7855/365)+MAR1!$D$5*SIN(2*PI()*$C7855/365)</f>
        <v/>
      </c>
      <c r="L7855" s="7">
        <f>MAR1!$B$6+MAR1!$C$6*COS(2*PI()*$C7855/365)+MAR1!$D$6*SIN(2*PI()*$C7855/365)</f>
        <v/>
      </c>
      <c r="M7855" s="7">
        <f>MAR1!$B$7+MAR1!$C$7*COS(2*PI()*$C7855/365)+MAR1!$D$7*SIN(2*PI()*$C7855/365)</f>
        <v/>
      </c>
      <c r="N7855" s="7">
        <f>F7855-K7855</f>
        <v/>
      </c>
      <c r="O7855" s="7">
        <f>G7855-L7855</f>
        <v/>
      </c>
      <c r="P7855" s="7">
        <f>H7855-M7855</f>
        <v/>
      </c>
      <c r="Q7855" s="7">
        <f>IF($I7855=1,(N7855-MAR1!$B$11)/MAR1!$D$11,(N7855-MAR1!$C$11)/MAR1!$E$11)</f>
        <v/>
      </c>
      <c r="R7855" s="7">
        <f>IF($I7855=1,(O7855-MAR1!$B$12)/MAR1!$D$12,(O7855-MAR1!$C$12)/MAR1!$E$12)</f>
        <v/>
      </c>
      <c r="S7855" s="7">
        <f>IF($I7855=1,(P7855-MAR1!$B$13)/MAR1!$D$13,(P7855-MAR1!$C$13)/MAR1!$E$13)</f>
        <v/>
      </c>
    </row>
    <row r="7856">
      <c r="A7856" s="5" t="n">
        <v>7855</v>
      </c>
      <c r="B7856" s="5" t="n">
        <v>22</v>
      </c>
      <c r="C7856" s="5" t="n">
        <v>190</v>
      </c>
      <c r="D7856" s="5" t="n">
        <v>7</v>
      </c>
      <c r="E7856" s="5" t="n">
        <v>0</v>
      </c>
      <c r="F7856" s="5" t="n">
        <v>38.2</v>
      </c>
      <c r="G7856" s="5" t="n">
        <v>29.5</v>
      </c>
      <c r="H7856" s="5" t="n">
        <v>18.93</v>
      </c>
      <c r="I7856" s="6">
        <f>IF(E7856&gt;=Markov!$B$3,1,0)</f>
        <v/>
      </c>
      <c r="J7856" s="6">
        <f>I7855</f>
        <v/>
      </c>
      <c r="K7856" s="7">
        <f>MAR1!$B$5+MAR1!$C$5*COS(2*PI()*$C7856/365)+MAR1!$D$5*SIN(2*PI()*$C7856/365)</f>
        <v/>
      </c>
      <c r="L7856" s="7">
        <f>MAR1!$B$6+MAR1!$C$6*COS(2*PI()*$C7856/365)+MAR1!$D$6*SIN(2*PI()*$C7856/365)</f>
        <v/>
      </c>
      <c r="M7856" s="7">
        <f>MAR1!$B$7+MAR1!$C$7*COS(2*PI()*$C7856/365)+MAR1!$D$7*SIN(2*PI()*$C7856/365)</f>
        <v/>
      </c>
      <c r="N7856" s="7">
        <f>F7856-K7856</f>
        <v/>
      </c>
      <c r="O7856" s="7">
        <f>G7856-L7856</f>
        <v/>
      </c>
      <c r="P7856" s="7">
        <f>H7856-M7856</f>
        <v/>
      </c>
      <c r="Q7856" s="7">
        <f>IF($I7856=1,(N7856-MAR1!$B$11)/MAR1!$D$11,(N7856-MAR1!$C$11)/MAR1!$E$11)</f>
        <v/>
      </c>
      <c r="R7856" s="7">
        <f>IF($I7856=1,(O7856-MAR1!$B$12)/MAR1!$D$12,(O7856-MAR1!$C$12)/MAR1!$E$12)</f>
        <v/>
      </c>
      <c r="S7856" s="7">
        <f>IF($I7856=1,(P7856-MAR1!$B$13)/MAR1!$D$13,(P7856-MAR1!$C$13)/MAR1!$E$13)</f>
        <v/>
      </c>
    </row>
    <row r="7857">
      <c r="A7857" s="5" t="n">
        <v>7856</v>
      </c>
      <c r="B7857" s="5" t="n">
        <v>22</v>
      </c>
      <c r="C7857" s="5" t="n">
        <v>191</v>
      </c>
      <c r="D7857" s="5" t="n">
        <v>7</v>
      </c>
      <c r="E7857" s="5" t="n">
        <v>0</v>
      </c>
      <c r="F7857" s="5" t="n">
        <v>35.9</v>
      </c>
      <c r="G7857" s="5" t="n">
        <v>29.1</v>
      </c>
      <c r="H7857" s="5" t="n">
        <v>12.46</v>
      </c>
      <c r="I7857" s="6">
        <f>IF(E7857&gt;=Markov!$B$3,1,0)</f>
        <v/>
      </c>
      <c r="J7857" s="6">
        <f>I7856</f>
        <v/>
      </c>
      <c r="K7857" s="7">
        <f>MAR1!$B$5+MAR1!$C$5*COS(2*PI()*$C7857/365)+MAR1!$D$5*SIN(2*PI()*$C7857/365)</f>
        <v/>
      </c>
      <c r="L7857" s="7">
        <f>MAR1!$B$6+MAR1!$C$6*COS(2*PI()*$C7857/365)+MAR1!$D$6*SIN(2*PI()*$C7857/365)</f>
        <v/>
      </c>
      <c r="M7857" s="7">
        <f>MAR1!$B$7+MAR1!$C$7*COS(2*PI()*$C7857/365)+MAR1!$D$7*SIN(2*PI()*$C7857/365)</f>
        <v/>
      </c>
      <c r="N7857" s="7">
        <f>F7857-K7857</f>
        <v/>
      </c>
      <c r="O7857" s="7">
        <f>G7857-L7857</f>
        <v/>
      </c>
      <c r="P7857" s="7">
        <f>H7857-M7857</f>
        <v/>
      </c>
      <c r="Q7857" s="7">
        <f>IF($I7857=1,(N7857-MAR1!$B$11)/MAR1!$D$11,(N7857-MAR1!$C$11)/MAR1!$E$11)</f>
        <v/>
      </c>
      <c r="R7857" s="7">
        <f>IF($I7857=1,(O7857-MAR1!$B$12)/MAR1!$D$12,(O7857-MAR1!$C$12)/MAR1!$E$12)</f>
        <v/>
      </c>
      <c r="S7857" s="7">
        <f>IF($I7857=1,(P7857-MAR1!$B$13)/MAR1!$D$13,(P7857-MAR1!$C$13)/MAR1!$E$13)</f>
        <v/>
      </c>
    </row>
    <row r="7858">
      <c r="A7858" s="5" t="n">
        <v>7857</v>
      </c>
      <c r="B7858" s="5" t="n">
        <v>22</v>
      </c>
      <c r="C7858" s="5" t="n">
        <v>192</v>
      </c>
      <c r="D7858" s="5" t="n">
        <v>7</v>
      </c>
      <c r="E7858" s="5" t="n">
        <v>0</v>
      </c>
      <c r="F7858" s="5" t="n">
        <v>34.2</v>
      </c>
      <c r="G7858" s="5" t="n">
        <v>29</v>
      </c>
      <c r="H7858" s="5" t="n">
        <v>13.89</v>
      </c>
      <c r="I7858" s="6">
        <f>IF(E7858&gt;=Markov!$B$3,1,0)</f>
        <v/>
      </c>
      <c r="J7858" s="6">
        <f>I7857</f>
        <v/>
      </c>
      <c r="K7858" s="7">
        <f>MAR1!$B$5+MAR1!$C$5*COS(2*PI()*$C7858/365)+MAR1!$D$5*SIN(2*PI()*$C7858/365)</f>
        <v/>
      </c>
      <c r="L7858" s="7">
        <f>MAR1!$B$6+MAR1!$C$6*COS(2*PI()*$C7858/365)+MAR1!$D$6*SIN(2*PI()*$C7858/365)</f>
        <v/>
      </c>
      <c r="M7858" s="7">
        <f>MAR1!$B$7+MAR1!$C$7*COS(2*PI()*$C7858/365)+MAR1!$D$7*SIN(2*PI()*$C7858/365)</f>
        <v/>
      </c>
      <c r="N7858" s="7">
        <f>F7858-K7858</f>
        <v/>
      </c>
      <c r="O7858" s="7">
        <f>G7858-L7858</f>
        <v/>
      </c>
      <c r="P7858" s="7">
        <f>H7858-M7858</f>
        <v/>
      </c>
      <c r="Q7858" s="7">
        <f>IF($I7858=1,(N7858-MAR1!$B$11)/MAR1!$D$11,(N7858-MAR1!$C$11)/MAR1!$E$11)</f>
        <v/>
      </c>
      <c r="R7858" s="7">
        <f>IF($I7858=1,(O7858-MAR1!$B$12)/MAR1!$D$12,(O7858-MAR1!$C$12)/MAR1!$E$12)</f>
        <v/>
      </c>
      <c r="S7858" s="7">
        <f>IF($I7858=1,(P7858-MAR1!$B$13)/MAR1!$D$13,(P7858-MAR1!$C$13)/MAR1!$E$13)</f>
        <v/>
      </c>
    </row>
    <row r="7859">
      <c r="A7859" s="5" t="n">
        <v>7858</v>
      </c>
      <c r="B7859" s="5" t="n">
        <v>22</v>
      </c>
      <c r="C7859" s="5" t="n">
        <v>193</v>
      </c>
      <c r="D7859" s="5" t="n">
        <v>7</v>
      </c>
      <c r="E7859" s="5" t="n">
        <v>0</v>
      </c>
      <c r="F7859" s="5" t="n">
        <v>30.4</v>
      </c>
      <c r="G7859" s="5" t="n">
        <v>26.4</v>
      </c>
      <c r="H7859" s="5" t="n">
        <v>19.4</v>
      </c>
      <c r="I7859" s="6">
        <f>IF(E7859&gt;=Markov!$B$3,1,0)</f>
        <v/>
      </c>
      <c r="J7859" s="6">
        <f>I7858</f>
        <v/>
      </c>
      <c r="K7859" s="7">
        <f>MAR1!$B$5+MAR1!$C$5*COS(2*PI()*$C7859/365)+MAR1!$D$5*SIN(2*PI()*$C7859/365)</f>
        <v/>
      </c>
      <c r="L7859" s="7">
        <f>MAR1!$B$6+MAR1!$C$6*COS(2*PI()*$C7859/365)+MAR1!$D$6*SIN(2*PI()*$C7859/365)</f>
        <v/>
      </c>
      <c r="M7859" s="7">
        <f>MAR1!$B$7+MAR1!$C$7*COS(2*PI()*$C7859/365)+MAR1!$D$7*SIN(2*PI()*$C7859/365)</f>
        <v/>
      </c>
      <c r="N7859" s="7">
        <f>F7859-K7859</f>
        <v/>
      </c>
      <c r="O7859" s="7">
        <f>G7859-L7859</f>
        <v/>
      </c>
      <c r="P7859" s="7">
        <f>H7859-M7859</f>
        <v/>
      </c>
      <c r="Q7859" s="7">
        <f>IF($I7859=1,(N7859-MAR1!$B$11)/MAR1!$D$11,(N7859-MAR1!$C$11)/MAR1!$E$11)</f>
        <v/>
      </c>
      <c r="R7859" s="7">
        <f>IF($I7859=1,(O7859-MAR1!$B$12)/MAR1!$D$12,(O7859-MAR1!$C$12)/MAR1!$E$12)</f>
        <v/>
      </c>
      <c r="S7859" s="7">
        <f>IF($I7859=1,(P7859-MAR1!$B$13)/MAR1!$D$13,(P7859-MAR1!$C$13)/MAR1!$E$13)</f>
        <v/>
      </c>
    </row>
    <row r="7860">
      <c r="A7860" s="5" t="n">
        <v>7859</v>
      </c>
      <c r="B7860" s="5" t="n">
        <v>22</v>
      </c>
      <c r="C7860" s="5" t="n">
        <v>194</v>
      </c>
      <c r="D7860" s="5" t="n">
        <v>7</v>
      </c>
      <c r="E7860" s="5" t="n">
        <v>0</v>
      </c>
      <c r="F7860" s="5" t="n">
        <v>33</v>
      </c>
      <c r="G7860" s="5" t="n">
        <v>25.5</v>
      </c>
      <c r="H7860" s="5" t="n">
        <v>15.21</v>
      </c>
      <c r="I7860" s="6">
        <f>IF(E7860&gt;=Markov!$B$3,1,0)</f>
        <v/>
      </c>
      <c r="J7860" s="6">
        <f>I7859</f>
        <v/>
      </c>
      <c r="K7860" s="7">
        <f>MAR1!$B$5+MAR1!$C$5*COS(2*PI()*$C7860/365)+MAR1!$D$5*SIN(2*PI()*$C7860/365)</f>
        <v/>
      </c>
      <c r="L7860" s="7">
        <f>MAR1!$B$6+MAR1!$C$6*COS(2*PI()*$C7860/365)+MAR1!$D$6*SIN(2*PI()*$C7860/365)</f>
        <v/>
      </c>
      <c r="M7860" s="7">
        <f>MAR1!$B$7+MAR1!$C$7*COS(2*PI()*$C7860/365)+MAR1!$D$7*SIN(2*PI()*$C7860/365)</f>
        <v/>
      </c>
      <c r="N7860" s="7">
        <f>F7860-K7860</f>
        <v/>
      </c>
      <c r="O7860" s="7">
        <f>G7860-L7860</f>
        <v/>
      </c>
      <c r="P7860" s="7">
        <f>H7860-M7860</f>
        <v/>
      </c>
      <c r="Q7860" s="7">
        <f>IF($I7860=1,(N7860-MAR1!$B$11)/MAR1!$D$11,(N7860-MAR1!$C$11)/MAR1!$E$11)</f>
        <v/>
      </c>
      <c r="R7860" s="7">
        <f>IF($I7860=1,(O7860-MAR1!$B$12)/MAR1!$D$12,(O7860-MAR1!$C$12)/MAR1!$E$12)</f>
        <v/>
      </c>
      <c r="S7860" s="7">
        <f>IF($I7860=1,(P7860-MAR1!$B$13)/MAR1!$D$13,(P7860-MAR1!$C$13)/MAR1!$E$13)</f>
        <v/>
      </c>
    </row>
    <row r="7861">
      <c r="A7861" s="5" t="n">
        <v>7860</v>
      </c>
      <c r="B7861" s="5" t="n">
        <v>22</v>
      </c>
      <c r="C7861" s="5" t="n">
        <v>195</v>
      </c>
      <c r="D7861" s="5" t="n">
        <v>7</v>
      </c>
      <c r="E7861" s="5" t="n">
        <v>23.9</v>
      </c>
      <c r="F7861" s="5" t="n">
        <v>31.6</v>
      </c>
      <c r="G7861" s="5" t="n">
        <v>26.3</v>
      </c>
      <c r="H7861" s="5" t="n">
        <v>8.66</v>
      </c>
      <c r="I7861" s="6">
        <f>IF(E7861&gt;=Markov!$B$3,1,0)</f>
        <v/>
      </c>
      <c r="J7861" s="6">
        <f>I7860</f>
        <v/>
      </c>
      <c r="K7861" s="7">
        <f>MAR1!$B$5+MAR1!$C$5*COS(2*PI()*$C7861/365)+MAR1!$D$5*SIN(2*PI()*$C7861/365)</f>
        <v/>
      </c>
      <c r="L7861" s="7">
        <f>MAR1!$B$6+MAR1!$C$6*COS(2*PI()*$C7861/365)+MAR1!$D$6*SIN(2*PI()*$C7861/365)</f>
        <v/>
      </c>
      <c r="M7861" s="7">
        <f>MAR1!$B$7+MAR1!$C$7*COS(2*PI()*$C7861/365)+MAR1!$D$7*SIN(2*PI()*$C7861/365)</f>
        <v/>
      </c>
      <c r="N7861" s="7">
        <f>F7861-K7861</f>
        <v/>
      </c>
      <c r="O7861" s="7">
        <f>G7861-L7861</f>
        <v/>
      </c>
      <c r="P7861" s="7">
        <f>H7861-M7861</f>
        <v/>
      </c>
      <c r="Q7861" s="7">
        <f>IF($I7861=1,(N7861-MAR1!$B$11)/MAR1!$D$11,(N7861-MAR1!$C$11)/MAR1!$E$11)</f>
        <v/>
      </c>
      <c r="R7861" s="7">
        <f>IF($I7861=1,(O7861-MAR1!$B$12)/MAR1!$D$12,(O7861-MAR1!$C$12)/MAR1!$E$12)</f>
        <v/>
      </c>
      <c r="S7861" s="7">
        <f>IF($I7861=1,(P7861-MAR1!$B$13)/MAR1!$D$13,(P7861-MAR1!$C$13)/MAR1!$E$13)</f>
        <v/>
      </c>
    </row>
    <row r="7862">
      <c r="A7862" s="5" t="n">
        <v>7861</v>
      </c>
      <c r="B7862" s="5" t="n">
        <v>22</v>
      </c>
      <c r="C7862" s="5" t="n">
        <v>196</v>
      </c>
      <c r="D7862" s="5" t="n">
        <v>7</v>
      </c>
      <c r="E7862" s="5" t="n">
        <v>6.9</v>
      </c>
      <c r="F7862" s="5" t="n">
        <v>31.6</v>
      </c>
      <c r="G7862" s="5" t="n">
        <v>25.9</v>
      </c>
      <c r="H7862" s="5" t="n">
        <v>8.41</v>
      </c>
      <c r="I7862" s="6">
        <f>IF(E7862&gt;=Markov!$B$3,1,0)</f>
        <v/>
      </c>
      <c r="J7862" s="6">
        <f>I7861</f>
        <v/>
      </c>
      <c r="K7862" s="7">
        <f>MAR1!$B$5+MAR1!$C$5*COS(2*PI()*$C7862/365)+MAR1!$D$5*SIN(2*PI()*$C7862/365)</f>
        <v/>
      </c>
      <c r="L7862" s="7">
        <f>MAR1!$B$6+MAR1!$C$6*COS(2*PI()*$C7862/365)+MAR1!$D$6*SIN(2*PI()*$C7862/365)</f>
        <v/>
      </c>
      <c r="M7862" s="7">
        <f>MAR1!$B$7+MAR1!$C$7*COS(2*PI()*$C7862/365)+MAR1!$D$7*SIN(2*PI()*$C7862/365)</f>
        <v/>
      </c>
      <c r="N7862" s="7">
        <f>F7862-K7862</f>
        <v/>
      </c>
      <c r="O7862" s="7">
        <f>G7862-L7862</f>
        <v/>
      </c>
      <c r="P7862" s="7">
        <f>H7862-M7862</f>
        <v/>
      </c>
      <c r="Q7862" s="7">
        <f>IF($I7862=1,(N7862-MAR1!$B$11)/MAR1!$D$11,(N7862-MAR1!$C$11)/MAR1!$E$11)</f>
        <v/>
      </c>
      <c r="R7862" s="7">
        <f>IF($I7862=1,(O7862-MAR1!$B$12)/MAR1!$D$12,(O7862-MAR1!$C$12)/MAR1!$E$12)</f>
        <v/>
      </c>
      <c r="S7862" s="7">
        <f>IF($I7862=1,(P7862-MAR1!$B$13)/MAR1!$D$13,(P7862-MAR1!$C$13)/MAR1!$E$13)</f>
        <v/>
      </c>
    </row>
    <row r="7863">
      <c r="A7863" s="5" t="n">
        <v>7862</v>
      </c>
      <c r="B7863" s="5" t="n">
        <v>22</v>
      </c>
      <c r="C7863" s="5" t="n">
        <v>197</v>
      </c>
      <c r="D7863" s="5" t="n">
        <v>7</v>
      </c>
      <c r="E7863" s="5" t="n">
        <v>5.3</v>
      </c>
      <c r="F7863" s="5" t="n">
        <v>31.7</v>
      </c>
      <c r="G7863" s="5" t="n">
        <v>26.7</v>
      </c>
      <c r="H7863" s="5" t="n">
        <v>16.21</v>
      </c>
      <c r="I7863" s="6">
        <f>IF(E7863&gt;=Markov!$B$3,1,0)</f>
        <v/>
      </c>
      <c r="J7863" s="6">
        <f>I7862</f>
        <v/>
      </c>
      <c r="K7863" s="7">
        <f>MAR1!$B$5+MAR1!$C$5*COS(2*PI()*$C7863/365)+MAR1!$D$5*SIN(2*PI()*$C7863/365)</f>
        <v/>
      </c>
      <c r="L7863" s="7">
        <f>MAR1!$B$6+MAR1!$C$6*COS(2*PI()*$C7863/365)+MAR1!$D$6*SIN(2*PI()*$C7863/365)</f>
        <v/>
      </c>
      <c r="M7863" s="7">
        <f>MAR1!$B$7+MAR1!$C$7*COS(2*PI()*$C7863/365)+MAR1!$D$7*SIN(2*PI()*$C7863/365)</f>
        <v/>
      </c>
      <c r="N7863" s="7">
        <f>F7863-K7863</f>
        <v/>
      </c>
      <c r="O7863" s="7">
        <f>G7863-L7863</f>
        <v/>
      </c>
      <c r="P7863" s="7">
        <f>H7863-M7863</f>
        <v/>
      </c>
      <c r="Q7863" s="7">
        <f>IF($I7863=1,(N7863-MAR1!$B$11)/MAR1!$D$11,(N7863-MAR1!$C$11)/MAR1!$E$11)</f>
        <v/>
      </c>
      <c r="R7863" s="7">
        <f>IF($I7863=1,(O7863-MAR1!$B$12)/MAR1!$D$12,(O7863-MAR1!$C$12)/MAR1!$E$12)</f>
        <v/>
      </c>
      <c r="S7863" s="7">
        <f>IF($I7863=1,(P7863-MAR1!$B$13)/MAR1!$D$13,(P7863-MAR1!$C$13)/MAR1!$E$13)</f>
        <v/>
      </c>
    </row>
    <row r="7864">
      <c r="A7864" s="5" t="n">
        <v>7863</v>
      </c>
      <c r="B7864" s="5" t="n">
        <v>22</v>
      </c>
      <c r="C7864" s="5" t="n">
        <v>198</v>
      </c>
      <c r="D7864" s="5" t="n">
        <v>7</v>
      </c>
      <c r="E7864" s="5" t="n">
        <v>2.7</v>
      </c>
      <c r="F7864" s="5" t="n">
        <v>31.4</v>
      </c>
      <c r="G7864" s="5" t="n">
        <v>26.2</v>
      </c>
      <c r="H7864" s="5" t="n">
        <v>13.93</v>
      </c>
      <c r="I7864" s="6">
        <f>IF(E7864&gt;=Markov!$B$3,1,0)</f>
        <v/>
      </c>
      <c r="J7864" s="6">
        <f>I7863</f>
        <v/>
      </c>
      <c r="K7864" s="7">
        <f>MAR1!$B$5+MAR1!$C$5*COS(2*PI()*$C7864/365)+MAR1!$D$5*SIN(2*PI()*$C7864/365)</f>
        <v/>
      </c>
      <c r="L7864" s="7">
        <f>MAR1!$B$6+MAR1!$C$6*COS(2*PI()*$C7864/365)+MAR1!$D$6*SIN(2*PI()*$C7864/365)</f>
        <v/>
      </c>
      <c r="M7864" s="7">
        <f>MAR1!$B$7+MAR1!$C$7*COS(2*PI()*$C7864/365)+MAR1!$D$7*SIN(2*PI()*$C7864/365)</f>
        <v/>
      </c>
      <c r="N7864" s="7">
        <f>F7864-K7864</f>
        <v/>
      </c>
      <c r="O7864" s="7">
        <f>G7864-L7864</f>
        <v/>
      </c>
      <c r="P7864" s="7">
        <f>H7864-M7864</f>
        <v/>
      </c>
      <c r="Q7864" s="7">
        <f>IF($I7864=1,(N7864-MAR1!$B$11)/MAR1!$D$11,(N7864-MAR1!$C$11)/MAR1!$E$11)</f>
        <v/>
      </c>
      <c r="R7864" s="7">
        <f>IF($I7864=1,(O7864-MAR1!$B$12)/MAR1!$D$12,(O7864-MAR1!$C$12)/MAR1!$E$12)</f>
        <v/>
      </c>
      <c r="S7864" s="7">
        <f>IF($I7864=1,(P7864-MAR1!$B$13)/MAR1!$D$13,(P7864-MAR1!$C$13)/MAR1!$E$13)</f>
        <v/>
      </c>
    </row>
    <row r="7865">
      <c r="A7865" s="5" t="n">
        <v>7864</v>
      </c>
      <c r="B7865" s="5" t="n">
        <v>22</v>
      </c>
      <c r="C7865" s="5" t="n">
        <v>199</v>
      </c>
      <c r="D7865" s="5" t="n">
        <v>7</v>
      </c>
      <c r="E7865" s="5" t="n">
        <v>2.2</v>
      </c>
      <c r="F7865" s="5" t="n">
        <v>31.9</v>
      </c>
      <c r="G7865" s="5" t="n">
        <v>26.3</v>
      </c>
      <c r="H7865" s="5" t="n">
        <v>17.74</v>
      </c>
      <c r="I7865" s="6">
        <f>IF(E7865&gt;=Markov!$B$3,1,0)</f>
        <v/>
      </c>
      <c r="J7865" s="6">
        <f>I7864</f>
        <v/>
      </c>
      <c r="K7865" s="7">
        <f>MAR1!$B$5+MAR1!$C$5*COS(2*PI()*$C7865/365)+MAR1!$D$5*SIN(2*PI()*$C7865/365)</f>
        <v/>
      </c>
      <c r="L7865" s="7">
        <f>MAR1!$B$6+MAR1!$C$6*COS(2*PI()*$C7865/365)+MAR1!$D$6*SIN(2*PI()*$C7865/365)</f>
        <v/>
      </c>
      <c r="M7865" s="7">
        <f>MAR1!$B$7+MAR1!$C$7*COS(2*PI()*$C7865/365)+MAR1!$D$7*SIN(2*PI()*$C7865/365)</f>
        <v/>
      </c>
      <c r="N7865" s="7">
        <f>F7865-K7865</f>
        <v/>
      </c>
      <c r="O7865" s="7">
        <f>G7865-L7865</f>
        <v/>
      </c>
      <c r="P7865" s="7">
        <f>H7865-M7865</f>
        <v/>
      </c>
      <c r="Q7865" s="7">
        <f>IF($I7865=1,(N7865-MAR1!$B$11)/MAR1!$D$11,(N7865-MAR1!$C$11)/MAR1!$E$11)</f>
        <v/>
      </c>
      <c r="R7865" s="7">
        <f>IF($I7865=1,(O7865-MAR1!$B$12)/MAR1!$D$12,(O7865-MAR1!$C$12)/MAR1!$E$12)</f>
        <v/>
      </c>
      <c r="S7865" s="7">
        <f>IF($I7865=1,(P7865-MAR1!$B$13)/MAR1!$D$13,(P7865-MAR1!$C$13)/MAR1!$E$13)</f>
        <v/>
      </c>
    </row>
    <row r="7866">
      <c r="A7866" s="5" t="n">
        <v>7865</v>
      </c>
      <c r="B7866" s="5" t="n">
        <v>22</v>
      </c>
      <c r="C7866" s="5" t="n">
        <v>200</v>
      </c>
      <c r="D7866" s="5" t="n">
        <v>7</v>
      </c>
      <c r="E7866" s="5" t="n">
        <v>19.7</v>
      </c>
      <c r="F7866" s="5" t="n">
        <v>31.6</v>
      </c>
      <c r="G7866" s="5" t="n">
        <v>25.7</v>
      </c>
      <c r="H7866" s="5" t="n">
        <v>16.47</v>
      </c>
      <c r="I7866" s="6">
        <f>IF(E7866&gt;=Markov!$B$3,1,0)</f>
        <v/>
      </c>
      <c r="J7866" s="6">
        <f>I7865</f>
        <v/>
      </c>
      <c r="K7866" s="7">
        <f>MAR1!$B$5+MAR1!$C$5*COS(2*PI()*$C7866/365)+MAR1!$D$5*SIN(2*PI()*$C7866/365)</f>
        <v/>
      </c>
      <c r="L7866" s="7">
        <f>MAR1!$B$6+MAR1!$C$6*COS(2*PI()*$C7866/365)+MAR1!$D$6*SIN(2*PI()*$C7866/365)</f>
        <v/>
      </c>
      <c r="M7866" s="7">
        <f>MAR1!$B$7+MAR1!$C$7*COS(2*PI()*$C7866/365)+MAR1!$D$7*SIN(2*PI()*$C7866/365)</f>
        <v/>
      </c>
      <c r="N7866" s="7">
        <f>F7866-K7866</f>
        <v/>
      </c>
      <c r="O7866" s="7">
        <f>G7866-L7866</f>
        <v/>
      </c>
      <c r="P7866" s="7">
        <f>H7866-M7866</f>
        <v/>
      </c>
      <c r="Q7866" s="7">
        <f>IF($I7866=1,(N7866-MAR1!$B$11)/MAR1!$D$11,(N7866-MAR1!$C$11)/MAR1!$E$11)</f>
        <v/>
      </c>
      <c r="R7866" s="7">
        <f>IF($I7866=1,(O7866-MAR1!$B$12)/MAR1!$D$12,(O7866-MAR1!$C$12)/MAR1!$E$12)</f>
        <v/>
      </c>
      <c r="S7866" s="7">
        <f>IF($I7866=1,(P7866-MAR1!$B$13)/MAR1!$D$13,(P7866-MAR1!$C$13)/MAR1!$E$13)</f>
        <v/>
      </c>
    </row>
    <row r="7867">
      <c r="A7867" s="5" t="n">
        <v>7866</v>
      </c>
      <c r="B7867" s="5" t="n">
        <v>22</v>
      </c>
      <c r="C7867" s="5" t="n">
        <v>201</v>
      </c>
      <c r="D7867" s="5" t="n">
        <v>7</v>
      </c>
      <c r="E7867" s="5" t="n">
        <v>0.8</v>
      </c>
      <c r="F7867" s="5" t="n">
        <v>34</v>
      </c>
      <c r="G7867" s="5" t="n">
        <v>26</v>
      </c>
      <c r="H7867" s="5" t="n">
        <v>13.45</v>
      </c>
      <c r="I7867" s="6">
        <f>IF(E7867&gt;=Markov!$B$3,1,0)</f>
        <v/>
      </c>
      <c r="J7867" s="6">
        <f>I7866</f>
        <v/>
      </c>
      <c r="K7867" s="7">
        <f>MAR1!$B$5+MAR1!$C$5*COS(2*PI()*$C7867/365)+MAR1!$D$5*SIN(2*PI()*$C7867/365)</f>
        <v/>
      </c>
      <c r="L7867" s="7">
        <f>MAR1!$B$6+MAR1!$C$6*COS(2*PI()*$C7867/365)+MAR1!$D$6*SIN(2*PI()*$C7867/365)</f>
        <v/>
      </c>
      <c r="M7867" s="7">
        <f>MAR1!$B$7+MAR1!$C$7*COS(2*PI()*$C7867/365)+MAR1!$D$7*SIN(2*PI()*$C7867/365)</f>
        <v/>
      </c>
      <c r="N7867" s="7">
        <f>F7867-K7867</f>
        <v/>
      </c>
      <c r="O7867" s="7">
        <f>G7867-L7867</f>
        <v/>
      </c>
      <c r="P7867" s="7">
        <f>H7867-M7867</f>
        <v/>
      </c>
      <c r="Q7867" s="7">
        <f>IF($I7867=1,(N7867-MAR1!$B$11)/MAR1!$D$11,(N7867-MAR1!$C$11)/MAR1!$E$11)</f>
        <v/>
      </c>
      <c r="R7867" s="7">
        <f>IF($I7867=1,(O7867-MAR1!$B$12)/MAR1!$D$12,(O7867-MAR1!$C$12)/MAR1!$E$12)</f>
        <v/>
      </c>
      <c r="S7867" s="7">
        <f>IF($I7867=1,(P7867-MAR1!$B$13)/MAR1!$D$13,(P7867-MAR1!$C$13)/MAR1!$E$13)</f>
        <v/>
      </c>
    </row>
    <row r="7868">
      <c r="A7868" s="5" t="n">
        <v>7867</v>
      </c>
      <c r="B7868" s="5" t="n">
        <v>22</v>
      </c>
      <c r="C7868" s="5" t="n">
        <v>202</v>
      </c>
      <c r="D7868" s="5" t="n">
        <v>7</v>
      </c>
      <c r="E7868" s="5" t="n">
        <v>0.1</v>
      </c>
      <c r="F7868" s="5" t="n">
        <v>33.5</v>
      </c>
      <c r="G7868" s="5" t="n">
        <v>26.6</v>
      </c>
      <c r="H7868" s="5" t="n">
        <v>12.43</v>
      </c>
      <c r="I7868" s="6">
        <f>IF(E7868&gt;=Markov!$B$3,1,0)</f>
        <v/>
      </c>
      <c r="J7868" s="6">
        <f>I7867</f>
        <v/>
      </c>
      <c r="K7868" s="7">
        <f>MAR1!$B$5+MAR1!$C$5*COS(2*PI()*$C7868/365)+MAR1!$D$5*SIN(2*PI()*$C7868/365)</f>
        <v/>
      </c>
      <c r="L7868" s="7">
        <f>MAR1!$B$6+MAR1!$C$6*COS(2*PI()*$C7868/365)+MAR1!$D$6*SIN(2*PI()*$C7868/365)</f>
        <v/>
      </c>
      <c r="M7868" s="7">
        <f>MAR1!$B$7+MAR1!$C$7*COS(2*PI()*$C7868/365)+MAR1!$D$7*SIN(2*PI()*$C7868/365)</f>
        <v/>
      </c>
      <c r="N7868" s="7">
        <f>F7868-K7868</f>
        <v/>
      </c>
      <c r="O7868" s="7">
        <f>G7868-L7868</f>
        <v/>
      </c>
      <c r="P7868" s="7">
        <f>H7868-M7868</f>
        <v/>
      </c>
      <c r="Q7868" s="7">
        <f>IF($I7868=1,(N7868-MAR1!$B$11)/MAR1!$D$11,(N7868-MAR1!$C$11)/MAR1!$E$11)</f>
        <v/>
      </c>
      <c r="R7868" s="7">
        <f>IF($I7868=1,(O7868-MAR1!$B$12)/MAR1!$D$12,(O7868-MAR1!$C$12)/MAR1!$E$12)</f>
        <v/>
      </c>
      <c r="S7868" s="7">
        <f>IF($I7868=1,(P7868-MAR1!$B$13)/MAR1!$D$13,(P7868-MAR1!$C$13)/MAR1!$E$13)</f>
        <v/>
      </c>
    </row>
    <row r="7869">
      <c r="A7869" s="5" t="n">
        <v>7868</v>
      </c>
      <c r="B7869" s="5" t="n">
        <v>22</v>
      </c>
      <c r="C7869" s="5" t="n">
        <v>203</v>
      </c>
      <c r="D7869" s="5" t="n">
        <v>7</v>
      </c>
      <c r="E7869" s="5" t="n">
        <v>0</v>
      </c>
      <c r="F7869" s="5" t="n">
        <v>32.9</v>
      </c>
      <c r="G7869" s="5" t="n">
        <v>26.8</v>
      </c>
      <c r="H7869" s="5" t="n">
        <v>19.37</v>
      </c>
      <c r="I7869" s="6">
        <f>IF(E7869&gt;=Markov!$B$3,1,0)</f>
        <v/>
      </c>
      <c r="J7869" s="6">
        <f>I7868</f>
        <v/>
      </c>
      <c r="K7869" s="7">
        <f>MAR1!$B$5+MAR1!$C$5*COS(2*PI()*$C7869/365)+MAR1!$D$5*SIN(2*PI()*$C7869/365)</f>
        <v/>
      </c>
      <c r="L7869" s="7">
        <f>MAR1!$B$6+MAR1!$C$6*COS(2*PI()*$C7869/365)+MAR1!$D$6*SIN(2*PI()*$C7869/365)</f>
        <v/>
      </c>
      <c r="M7869" s="7">
        <f>MAR1!$B$7+MAR1!$C$7*COS(2*PI()*$C7869/365)+MAR1!$D$7*SIN(2*PI()*$C7869/365)</f>
        <v/>
      </c>
      <c r="N7869" s="7">
        <f>F7869-K7869</f>
        <v/>
      </c>
      <c r="O7869" s="7">
        <f>G7869-L7869</f>
        <v/>
      </c>
      <c r="P7869" s="7">
        <f>H7869-M7869</f>
        <v/>
      </c>
      <c r="Q7869" s="7">
        <f>IF($I7869=1,(N7869-MAR1!$B$11)/MAR1!$D$11,(N7869-MAR1!$C$11)/MAR1!$E$11)</f>
        <v/>
      </c>
      <c r="R7869" s="7">
        <f>IF($I7869=1,(O7869-MAR1!$B$12)/MAR1!$D$12,(O7869-MAR1!$C$12)/MAR1!$E$12)</f>
        <v/>
      </c>
      <c r="S7869" s="7">
        <f>IF($I7869=1,(P7869-MAR1!$B$13)/MAR1!$D$13,(P7869-MAR1!$C$13)/MAR1!$E$13)</f>
        <v/>
      </c>
    </row>
    <row r="7870">
      <c r="A7870" s="5" t="n">
        <v>7869</v>
      </c>
      <c r="B7870" s="5" t="n">
        <v>22</v>
      </c>
      <c r="C7870" s="5" t="n">
        <v>204</v>
      </c>
      <c r="D7870" s="5" t="n">
        <v>7</v>
      </c>
      <c r="E7870" s="5" t="n">
        <v>0</v>
      </c>
      <c r="F7870" s="5" t="n">
        <v>34.7</v>
      </c>
      <c r="G7870" s="5" t="n">
        <v>24.8</v>
      </c>
      <c r="H7870" s="5" t="n">
        <v>17.38</v>
      </c>
      <c r="I7870" s="6">
        <f>IF(E7870&gt;=Markov!$B$3,1,0)</f>
        <v/>
      </c>
      <c r="J7870" s="6">
        <f>I7869</f>
        <v/>
      </c>
      <c r="K7870" s="7">
        <f>MAR1!$B$5+MAR1!$C$5*COS(2*PI()*$C7870/365)+MAR1!$D$5*SIN(2*PI()*$C7870/365)</f>
        <v/>
      </c>
      <c r="L7870" s="7">
        <f>MAR1!$B$6+MAR1!$C$6*COS(2*PI()*$C7870/365)+MAR1!$D$6*SIN(2*PI()*$C7870/365)</f>
        <v/>
      </c>
      <c r="M7870" s="7">
        <f>MAR1!$B$7+MAR1!$C$7*COS(2*PI()*$C7870/365)+MAR1!$D$7*SIN(2*PI()*$C7870/365)</f>
        <v/>
      </c>
      <c r="N7870" s="7">
        <f>F7870-K7870</f>
        <v/>
      </c>
      <c r="O7870" s="7">
        <f>G7870-L7870</f>
        <v/>
      </c>
      <c r="P7870" s="7">
        <f>H7870-M7870</f>
        <v/>
      </c>
      <c r="Q7870" s="7">
        <f>IF($I7870=1,(N7870-MAR1!$B$11)/MAR1!$D$11,(N7870-MAR1!$C$11)/MAR1!$E$11)</f>
        <v/>
      </c>
      <c r="R7870" s="7">
        <f>IF($I7870=1,(O7870-MAR1!$B$12)/MAR1!$D$12,(O7870-MAR1!$C$12)/MAR1!$E$12)</f>
        <v/>
      </c>
      <c r="S7870" s="7">
        <f>IF($I7870=1,(P7870-MAR1!$B$13)/MAR1!$D$13,(P7870-MAR1!$C$13)/MAR1!$E$13)</f>
        <v/>
      </c>
    </row>
    <row r="7871">
      <c r="A7871" s="5" t="n">
        <v>7870</v>
      </c>
      <c r="B7871" s="5" t="n">
        <v>22</v>
      </c>
      <c r="C7871" s="5" t="n">
        <v>205</v>
      </c>
      <c r="D7871" s="5" t="n">
        <v>7</v>
      </c>
      <c r="E7871" s="5" t="n">
        <v>3.1</v>
      </c>
      <c r="F7871" s="5" t="n">
        <v>32.1</v>
      </c>
      <c r="G7871" s="5" t="n">
        <v>25.7</v>
      </c>
      <c r="H7871" s="5" t="n">
        <v>13.59</v>
      </c>
      <c r="I7871" s="6">
        <f>IF(E7871&gt;=Markov!$B$3,1,0)</f>
        <v/>
      </c>
      <c r="J7871" s="6">
        <f>I7870</f>
        <v/>
      </c>
      <c r="K7871" s="7">
        <f>MAR1!$B$5+MAR1!$C$5*COS(2*PI()*$C7871/365)+MAR1!$D$5*SIN(2*PI()*$C7871/365)</f>
        <v/>
      </c>
      <c r="L7871" s="7">
        <f>MAR1!$B$6+MAR1!$C$6*COS(2*PI()*$C7871/365)+MAR1!$D$6*SIN(2*PI()*$C7871/365)</f>
        <v/>
      </c>
      <c r="M7871" s="7">
        <f>MAR1!$B$7+MAR1!$C$7*COS(2*PI()*$C7871/365)+MAR1!$D$7*SIN(2*PI()*$C7871/365)</f>
        <v/>
      </c>
      <c r="N7871" s="7">
        <f>F7871-K7871</f>
        <v/>
      </c>
      <c r="O7871" s="7">
        <f>G7871-L7871</f>
        <v/>
      </c>
      <c r="P7871" s="7">
        <f>H7871-M7871</f>
        <v/>
      </c>
      <c r="Q7871" s="7">
        <f>IF($I7871=1,(N7871-MAR1!$B$11)/MAR1!$D$11,(N7871-MAR1!$C$11)/MAR1!$E$11)</f>
        <v/>
      </c>
      <c r="R7871" s="7">
        <f>IF($I7871=1,(O7871-MAR1!$B$12)/MAR1!$D$12,(O7871-MAR1!$C$12)/MAR1!$E$12)</f>
        <v/>
      </c>
      <c r="S7871" s="7">
        <f>IF($I7871=1,(P7871-MAR1!$B$13)/MAR1!$D$13,(P7871-MAR1!$C$13)/MAR1!$E$13)</f>
        <v/>
      </c>
    </row>
    <row r="7872">
      <c r="A7872" s="5" t="n">
        <v>7871</v>
      </c>
      <c r="B7872" s="5" t="n">
        <v>22</v>
      </c>
      <c r="C7872" s="5" t="n">
        <v>206</v>
      </c>
      <c r="D7872" s="5" t="n">
        <v>7</v>
      </c>
      <c r="E7872" s="5" t="n">
        <v>2.4</v>
      </c>
      <c r="F7872" s="5" t="n">
        <v>30</v>
      </c>
      <c r="G7872" s="5" t="n">
        <v>26.2</v>
      </c>
      <c r="H7872" s="5" t="n">
        <v>8.07</v>
      </c>
      <c r="I7872" s="6">
        <f>IF(E7872&gt;=Markov!$B$3,1,0)</f>
        <v/>
      </c>
      <c r="J7872" s="6">
        <f>I7871</f>
        <v/>
      </c>
      <c r="K7872" s="7">
        <f>MAR1!$B$5+MAR1!$C$5*COS(2*PI()*$C7872/365)+MAR1!$D$5*SIN(2*PI()*$C7872/365)</f>
        <v/>
      </c>
      <c r="L7872" s="7">
        <f>MAR1!$B$6+MAR1!$C$6*COS(2*PI()*$C7872/365)+MAR1!$D$6*SIN(2*PI()*$C7872/365)</f>
        <v/>
      </c>
      <c r="M7872" s="7">
        <f>MAR1!$B$7+MAR1!$C$7*COS(2*PI()*$C7872/365)+MAR1!$D$7*SIN(2*PI()*$C7872/365)</f>
        <v/>
      </c>
      <c r="N7872" s="7">
        <f>F7872-K7872</f>
        <v/>
      </c>
      <c r="O7872" s="7">
        <f>G7872-L7872</f>
        <v/>
      </c>
      <c r="P7872" s="7">
        <f>H7872-M7872</f>
        <v/>
      </c>
      <c r="Q7872" s="7">
        <f>IF($I7872=1,(N7872-MAR1!$B$11)/MAR1!$D$11,(N7872-MAR1!$C$11)/MAR1!$E$11)</f>
        <v/>
      </c>
      <c r="R7872" s="7">
        <f>IF($I7872=1,(O7872-MAR1!$B$12)/MAR1!$D$12,(O7872-MAR1!$C$12)/MAR1!$E$12)</f>
        <v/>
      </c>
      <c r="S7872" s="7">
        <f>IF($I7872=1,(P7872-MAR1!$B$13)/MAR1!$D$13,(P7872-MAR1!$C$13)/MAR1!$E$13)</f>
        <v/>
      </c>
    </row>
    <row r="7873">
      <c r="A7873" s="5" t="n">
        <v>7872</v>
      </c>
      <c r="B7873" s="5" t="n">
        <v>22</v>
      </c>
      <c r="C7873" s="5" t="n">
        <v>207</v>
      </c>
      <c r="D7873" s="5" t="n">
        <v>7</v>
      </c>
      <c r="E7873" s="5" t="n">
        <v>0</v>
      </c>
      <c r="F7873" s="5" t="n">
        <v>35</v>
      </c>
      <c r="G7873" s="5" t="n">
        <v>26.2</v>
      </c>
      <c r="H7873" s="5" t="n">
        <v>16.91</v>
      </c>
      <c r="I7873" s="6">
        <f>IF(E7873&gt;=Markov!$B$3,1,0)</f>
        <v/>
      </c>
      <c r="J7873" s="6">
        <f>I7872</f>
        <v/>
      </c>
      <c r="K7873" s="7">
        <f>MAR1!$B$5+MAR1!$C$5*COS(2*PI()*$C7873/365)+MAR1!$D$5*SIN(2*PI()*$C7873/365)</f>
        <v/>
      </c>
      <c r="L7873" s="7">
        <f>MAR1!$B$6+MAR1!$C$6*COS(2*PI()*$C7873/365)+MAR1!$D$6*SIN(2*PI()*$C7873/365)</f>
        <v/>
      </c>
      <c r="M7873" s="7">
        <f>MAR1!$B$7+MAR1!$C$7*COS(2*PI()*$C7873/365)+MAR1!$D$7*SIN(2*PI()*$C7873/365)</f>
        <v/>
      </c>
      <c r="N7873" s="7">
        <f>F7873-K7873</f>
        <v/>
      </c>
      <c r="O7873" s="7">
        <f>G7873-L7873</f>
        <v/>
      </c>
      <c r="P7873" s="7">
        <f>H7873-M7873</f>
        <v/>
      </c>
      <c r="Q7873" s="7">
        <f>IF($I7873=1,(N7873-MAR1!$B$11)/MAR1!$D$11,(N7873-MAR1!$C$11)/MAR1!$E$11)</f>
        <v/>
      </c>
      <c r="R7873" s="7">
        <f>IF($I7873=1,(O7873-MAR1!$B$12)/MAR1!$D$12,(O7873-MAR1!$C$12)/MAR1!$E$12)</f>
        <v/>
      </c>
      <c r="S7873" s="7">
        <f>IF($I7873=1,(P7873-MAR1!$B$13)/MAR1!$D$13,(P7873-MAR1!$C$13)/MAR1!$E$13)</f>
        <v/>
      </c>
    </row>
    <row r="7874">
      <c r="A7874" s="5" t="n">
        <v>7873</v>
      </c>
      <c r="B7874" s="5" t="n">
        <v>22</v>
      </c>
      <c r="C7874" s="5" t="n">
        <v>208</v>
      </c>
      <c r="D7874" s="5" t="n">
        <v>7</v>
      </c>
      <c r="E7874" s="5" t="n">
        <v>7.7</v>
      </c>
      <c r="F7874" s="5" t="n">
        <v>32.2</v>
      </c>
      <c r="G7874" s="5" t="n">
        <v>25.6</v>
      </c>
      <c r="H7874" s="5" t="n">
        <v>13.24</v>
      </c>
      <c r="I7874" s="6">
        <f>IF(E7874&gt;=Markov!$B$3,1,0)</f>
        <v/>
      </c>
      <c r="J7874" s="6">
        <f>I7873</f>
        <v/>
      </c>
      <c r="K7874" s="7">
        <f>MAR1!$B$5+MAR1!$C$5*COS(2*PI()*$C7874/365)+MAR1!$D$5*SIN(2*PI()*$C7874/365)</f>
        <v/>
      </c>
      <c r="L7874" s="7">
        <f>MAR1!$B$6+MAR1!$C$6*COS(2*PI()*$C7874/365)+MAR1!$D$6*SIN(2*PI()*$C7874/365)</f>
        <v/>
      </c>
      <c r="M7874" s="7">
        <f>MAR1!$B$7+MAR1!$C$7*COS(2*PI()*$C7874/365)+MAR1!$D$7*SIN(2*PI()*$C7874/365)</f>
        <v/>
      </c>
      <c r="N7874" s="7">
        <f>F7874-K7874</f>
        <v/>
      </c>
      <c r="O7874" s="7">
        <f>G7874-L7874</f>
        <v/>
      </c>
      <c r="P7874" s="7">
        <f>H7874-M7874</f>
        <v/>
      </c>
      <c r="Q7874" s="7">
        <f>IF($I7874=1,(N7874-MAR1!$B$11)/MAR1!$D$11,(N7874-MAR1!$C$11)/MAR1!$E$11)</f>
        <v/>
      </c>
      <c r="R7874" s="7">
        <f>IF($I7874=1,(O7874-MAR1!$B$12)/MAR1!$D$12,(O7874-MAR1!$C$12)/MAR1!$E$12)</f>
        <v/>
      </c>
      <c r="S7874" s="7">
        <f>IF($I7874=1,(P7874-MAR1!$B$13)/MAR1!$D$13,(P7874-MAR1!$C$13)/MAR1!$E$13)</f>
        <v/>
      </c>
    </row>
    <row r="7875">
      <c r="A7875" s="5" t="n">
        <v>7874</v>
      </c>
      <c r="B7875" s="5" t="n">
        <v>22</v>
      </c>
      <c r="C7875" s="5" t="n">
        <v>209</v>
      </c>
      <c r="D7875" s="5" t="n">
        <v>7</v>
      </c>
      <c r="E7875" s="5" t="n">
        <v>1.9</v>
      </c>
      <c r="F7875" s="5" t="n">
        <v>29.2</v>
      </c>
      <c r="G7875" s="5" t="n">
        <v>25.4</v>
      </c>
      <c r="H7875" s="5" t="n">
        <v>12.18</v>
      </c>
      <c r="I7875" s="6">
        <f>IF(E7875&gt;=Markov!$B$3,1,0)</f>
        <v/>
      </c>
      <c r="J7875" s="6">
        <f>I7874</f>
        <v/>
      </c>
      <c r="K7875" s="7">
        <f>MAR1!$B$5+MAR1!$C$5*COS(2*PI()*$C7875/365)+MAR1!$D$5*SIN(2*PI()*$C7875/365)</f>
        <v/>
      </c>
      <c r="L7875" s="7">
        <f>MAR1!$B$6+MAR1!$C$6*COS(2*PI()*$C7875/365)+MAR1!$D$6*SIN(2*PI()*$C7875/365)</f>
        <v/>
      </c>
      <c r="M7875" s="7">
        <f>MAR1!$B$7+MAR1!$C$7*COS(2*PI()*$C7875/365)+MAR1!$D$7*SIN(2*PI()*$C7875/365)</f>
        <v/>
      </c>
      <c r="N7875" s="7">
        <f>F7875-K7875</f>
        <v/>
      </c>
      <c r="O7875" s="7">
        <f>G7875-L7875</f>
        <v/>
      </c>
      <c r="P7875" s="7">
        <f>H7875-M7875</f>
        <v/>
      </c>
      <c r="Q7875" s="7">
        <f>IF($I7875=1,(N7875-MAR1!$B$11)/MAR1!$D$11,(N7875-MAR1!$C$11)/MAR1!$E$11)</f>
        <v/>
      </c>
      <c r="R7875" s="7">
        <f>IF($I7875=1,(O7875-MAR1!$B$12)/MAR1!$D$12,(O7875-MAR1!$C$12)/MAR1!$E$12)</f>
        <v/>
      </c>
      <c r="S7875" s="7">
        <f>IF($I7875=1,(P7875-MAR1!$B$13)/MAR1!$D$13,(P7875-MAR1!$C$13)/MAR1!$E$13)</f>
        <v/>
      </c>
    </row>
    <row r="7876">
      <c r="A7876" s="5" t="n">
        <v>7875</v>
      </c>
      <c r="B7876" s="5" t="n">
        <v>22</v>
      </c>
      <c r="C7876" s="5" t="n">
        <v>210</v>
      </c>
      <c r="D7876" s="5" t="n">
        <v>7</v>
      </c>
      <c r="E7876" s="5" t="n">
        <v>25.2</v>
      </c>
      <c r="F7876" s="5" t="n">
        <v>27.9</v>
      </c>
      <c r="G7876" s="5" t="n">
        <v>23.3</v>
      </c>
      <c r="H7876" s="5" t="n">
        <v>13.02</v>
      </c>
      <c r="I7876" s="6">
        <f>IF(E7876&gt;=Markov!$B$3,1,0)</f>
        <v/>
      </c>
      <c r="J7876" s="6">
        <f>I7875</f>
        <v/>
      </c>
      <c r="K7876" s="7">
        <f>MAR1!$B$5+MAR1!$C$5*COS(2*PI()*$C7876/365)+MAR1!$D$5*SIN(2*PI()*$C7876/365)</f>
        <v/>
      </c>
      <c r="L7876" s="7">
        <f>MAR1!$B$6+MAR1!$C$6*COS(2*PI()*$C7876/365)+MAR1!$D$6*SIN(2*PI()*$C7876/365)</f>
        <v/>
      </c>
      <c r="M7876" s="7">
        <f>MAR1!$B$7+MAR1!$C$7*COS(2*PI()*$C7876/365)+MAR1!$D$7*SIN(2*PI()*$C7876/365)</f>
        <v/>
      </c>
      <c r="N7876" s="7">
        <f>F7876-K7876</f>
        <v/>
      </c>
      <c r="O7876" s="7">
        <f>G7876-L7876</f>
        <v/>
      </c>
      <c r="P7876" s="7">
        <f>H7876-M7876</f>
        <v/>
      </c>
      <c r="Q7876" s="7">
        <f>IF($I7876=1,(N7876-MAR1!$B$11)/MAR1!$D$11,(N7876-MAR1!$C$11)/MAR1!$E$11)</f>
        <v/>
      </c>
      <c r="R7876" s="7">
        <f>IF($I7876=1,(O7876-MAR1!$B$12)/MAR1!$D$12,(O7876-MAR1!$C$12)/MAR1!$E$12)</f>
        <v/>
      </c>
      <c r="S7876" s="7">
        <f>IF($I7876=1,(P7876-MAR1!$B$13)/MAR1!$D$13,(P7876-MAR1!$C$13)/MAR1!$E$13)</f>
        <v/>
      </c>
    </row>
    <row r="7877">
      <c r="A7877" s="5" t="n">
        <v>7876</v>
      </c>
      <c r="B7877" s="5" t="n">
        <v>22</v>
      </c>
      <c r="C7877" s="5" t="n">
        <v>211</v>
      </c>
      <c r="D7877" s="5" t="n">
        <v>7</v>
      </c>
      <c r="E7877" s="5" t="n">
        <v>0</v>
      </c>
      <c r="F7877" s="5" t="n">
        <v>32.5</v>
      </c>
      <c r="G7877" s="5" t="n">
        <v>24.6</v>
      </c>
      <c r="H7877" s="5" t="n">
        <v>17.79</v>
      </c>
      <c r="I7877" s="6">
        <f>IF(E7877&gt;=Markov!$B$3,1,0)</f>
        <v/>
      </c>
      <c r="J7877" s="6">
        <f>I7876</f>
        <v/>
      </c>
      <c r="K7877" s="7">
        <f>MAR1!$B$5+MAR1!$C$5*COS(2*PI()*$C7877/365)+MAR1!$D$5*SIN(2*PI()*$C7877/365)</f>
        <v/>
      </c>
      <c r="L7877" s="7">
        <f>MAR1!$B$6+MAR1!$C$6*COS(2*PI()*$C7877/365)+MAR1!$D$6*SIN(2*PI()*$C7877/365)</f>
        <v/>
      </c>
      <c r="M7877" s="7">
        <f>MAR1!$B$7+MAR1!$C$7*COS(2*PI()*$C7877/365)+MAR1!$D$7*SIN(2*PI()*$C7877/365)</f>
        <v/>
      </c>
      <c r="N7877" s="7">
        <f>F7877-K7877</f>
        <v/>
      </c>
      <c r="O7877" s="7">
        <f>G7877-L7877</f>
        <v/>
      </c>
      <c r="P7877" s="7">
        <f>H7877-M7877</f>
        <v/>
      </c>
      <c r="Q7877" s="7">
        <f>IF($I7877=1,(N7877-MAR1!$B$11)/MAR1!$D$11,(N7877-MAR1!$C$11)/MAR1!$E$11)</f>
        <v/>
      </c>
      <c r="R7877" s="7">
        <f>IF($I7877=1,(O7877-MAR1!$B$12)/MAR1!$D$12,(O7877-MAR1!$C$12)/MAR1!$E$12)</f>
        <v/>
      </c>
      <c r="S7877" s="7">
        <f>IF($I7877=1,(P7877-MAR1!$B$13)/MAR1!$D$13,(P7877-MAR1!$C$13)/MAR1!$E$13)</f>
        <v/>
      </c>
    </row>
    <row r="7878">
      <c r="A7878" s="5" t="n">
        <v>7877</v>
      </c>
      <c r="B7878" s="5" t="n">
        <v>22</v>
      </c>
      <c r="C7878" s="5" t="n">
        <v>212</v>
      </c>
      <c r="D7878" s="5" t="n">
        <v>7</v>
      </c>
      <c r="E7878" s="5" t="n">
        <v>0</v>
      </c>
      <c r="F7878" s="5" t="n">
        <v>30.1</v>
      </c>
      <c r="G7878" s="5" t="n">
        <v>24.6</v>
      </c>
      <c r="H7878" s="5" t="n">
        <v>19.07</v>
      </c>
      <c r="I7878" s="6">
        <f>IF(E7878&gt;=Markov!$B$3,1,0)</f>
        <v/>
      </c>
      <c r="J7878" s="6">
        <f>I7877</f>
        <v/>
      </c>
      <c r="K7878" s="7">
        <f>MAR1!$B$5+MAR1!$C$5*COS(2*PI()*$C7878/365)+MAR1!$D$5*SIN(2*PI()*$C7878/365)</f>
        <v/>
      </c>
      <c r="L7878" s="7">
        <f>MAR1!$B$6+MAR1!$C$6*COS(2*PI()*$C7878/365)+MAR1!$D$6*SIN(2*PI()*$C7878/365)</f>
        <v/>
      </c>
      <c r="M7878" s="7">
        <f>MAR1!$B$7+MAR1!$C$7*COS(2*PI()*$C7878/365)+MAR1!$D$7*SIN(2*PI()*$C7878/365)</f>
        <v/>
      </c>
      <c r="N7878" s="7">
        <f>F7878-K7878</f>
        <v/>
      </c>
      <c r="O7878" s="7">
        <f>G7878-L7878</f>
        <v/>
      </c>
      <c r="P7878" s="7">
        <f>H7878-M7878</f>
        <v/>
      </c>
      <c r="Q7878" s="7">
        <f>IF($I7878=1,(N7878-MAR1!$B$11)/MAR1!$D$11,(N7878-MAR1!$C$11)/MAR1!$E$11)</f>
        <v/>
      </c>
      <c r="R7878" s="7">
        <f>IF($I7878=1,(O7878-MAR1!$B$12)/MAR1!$D$12,(O7878-MAR1!$C$12)/MAR1!$E$12)</f>
        <v/>
      </c>
      <c r="S7878" s="7">
        <f>IF($I7878=1,(P7878-MAR1!$B$13)/MAR1!$D$13,(P7878-MAR1!$C$13)/MAR1!$E$13)</f>
        <v/>
      </c>
    </row>
    <row r="7879">
      <c r="A7879" s="5" t="n">
        <v>7878</v>
      </c>
      <c r="B7879" s="5" t="n">
        <v>22</v>
      </c>
      <c r="C7879" s="5" t="n">
        <v>213</v>
      </c>
      <c r="D7879" s="5" t="n">
        <v>8</v>
      </c>
      <c r="E7879" s="5" t="n">
        <v>0</v>
      </c>
      <c r="F7879" s="5" t="n">
        <v>30.8</v>
      </c>
      <c r="G7879" s="5" t="n">
        <v>25.3</v>
      </c>
      <c r="H7879" s="5" t="n">
        <v>22.42</v>
      </c>
      <c r="I7879" s="6">
        <f>IF(E7879&gt;=Markov!$B$3,1,0)</f>
        <v/>
      </c>
      <c r="J7879" s="6">
        <f>I7878</f>
        <v/>
      </c>
      <c r="K7879" s="7">
        <f>MAR1!$B$5+MAR1!$C$5*COS(2*PI()*$C7879/365)+MAR1!$D$5*SIN(2*PI()*$C7879/365)</f>
        <v/>
      </c>
      <c r="L7879" s="7">
        <f>MAR1!$B$6+MAR1!$C$6*COS(2*PI()*$C7879/365)+MAR1!$D$6*SIN(2*PI()*$C7879/365)</f>
        <v/>
      </c>
      <c r="M7879" s="7">
        <f>MAR1!$B$7+MAR1!$C$7*COS(2*PI()*$C7879/365)+MAR1!$D$7*SIN(2*PI()*$C7879/365)</f>
        <v/>
      </c>
      <c r="N7879" s="7">
        <f>F7879-K7879</f>
        <v/>
      </c>
      <c r="O7879" s="7">
        <f>G7879-L7879</f>
        <v/>
      </c>
      <c r="P7879" s="7">
        <f>H7879-M7879</f>
        <v/>
      </c>
      <c r="Q7879" s="7">
        <f>IF($I7879=1,(N7879-MAR1!$B$11)/MAR1!$D$11,(N7879-MAR1!$C$11)/MAR1!$E$11)</f>
        <v/>
      </c>
      <c r="R7879" s="7">
        <f>IF($I7879=1,(O7879-MAR1!$B$12)/MAR1!$D$12,(O7879-MAR1!$C$12)/MAR1!$E$12)</f>
        <v/>
      </c>
      <c r="S7879" s="7">
        <f>IF($I7879=1,(P7879-MAR1!$B$13)/MAR1!$D$13,(P7879-MAR1!$C$13)/MAR1!$E$13)</f>
        <v/>
      </c>
    </row>
    <row r="7880">
      <c r="A7880" s="5" t="n">
        <v>7879</v>
      </c>
      <c r="B7880" s="5" t="n">
        <v>22</v>
      </c>
      <c r="C7880" s="5" t="n">
        <v>214</v>
      </c>
      <c r="D7880" s="5" t="n">
        <v>8</v>
      </c>
      <c r="E7880" s="5" t="n">
        <v>2.2</v>
      </c>
      <c r="F7880" s="5" t="n">
        <v>29.9</v>
      </c>
      <c r="G7880" s="5" t="n">
        <v>25.4</v>
      </c>
      <c r="H7880" s="5" t="n">
        <v>16.75</v>
      </c>
      <c r="I7880" s="6">
        <f>IF(E7880&gt;=Markov!$B$3,1,0)</f>
        <v/>
      </c>
      <c r="J7880" s="6">
        <f>I7879</f>
        <v/>
      </c>
      <c r="K7880" s="7">
        <f>MAR1!$B$5+MAR1!$C$5*COS(2*PI()*$C7880/365)+MAR1!$D$5*SIN(2*PI()*$C7880/365)</f>
        <v/>
      </c>
      <c r="L7880" s="7">
        <f>MAR1!$B$6+MAR1!$C$6*COS(2*PI()*$C7880/365)+MAR1!$D$6*SIN(2*PI()*$C7880/365)</f>
        <v/>
      </c>
      <c r="M7880" s="7">
        <f>MAR1!$B$7+MAR1!$C$7*COS(2*PI()*$C7880/365)+MAR1!$D$7*SIN(2*PI()*$C7880/365)</f>
        <v/>
      </c>
      <c r="N7880" s="7">
        <f>F7880-K7880</f>
        <v/>
      </c>
      <c r="O7880" s="7">
        <f>G7880-L7880</f>
        <v/>
      </c>
      <c r="P7880" s="7">
        <f>H7880-M7880</f>
        <v/>
      </c>
      <c r="Q7880" s="7">
        <f>IF($I7880=1,(N7880-MAR1!$B$11)/MAR1!$D$11,(N7880-MAR1!$C$11)/MAR1!$E$11)</f>
        <v/>
      </c>
      <c r="R7880" s="7">
        <f>IF($I7880=1,(O7880-MAR1!$B$12)/MAR1!$D$12,(O7880-MAR1!$C$12)/MAR1!$E$12)</f>
        <v/>
      </c>
      <c r="S7880" s="7">
        <f>IF($I7880=1,(P7880-MAR1!$B$13)/MAR1!$D$13,(P7880-MAR1!$C$13)/MAR1!$E$13)</f>
        <v/>
      </c>
    </row>
    <row r="7881">
      <c r="A7881" s="5" t="n">
        <v>7880</v>
      </c>
      <c r="B7881" s="5" t="n">
        <v>22</v>
      </c>
      <c r="C7881" s="5" t="n">
        <v>215</v>
      </c>
      <c r="D7881" s="5" t="n">
        <v>8</v>
      </c>
      <c r="E7881" s="5" t="n">
        <v>11.1</v>
      </c>
      <c r="F7881" s="5" t="n">
        <v>32.5</v>
      </c>
      <c r="G7881" s="5" t="n">
        <v>24.4</v>
      </c>
      <c r="H7881" s="5" t="n">
        <v>16.67</v>
      </c>
      <c r="I7881" s="6">
        <f>IF(E7881&gt;=Markov!$B$3,1,0)</f>
        <v/>
      </c>
      <c r="J7881" s="6">
        <f>I7880</f>
        <v/>
      </c>
      <c r="K7881" s="7">
        <f>MAR1!$B$5+MAR1!$C$5*COS(2*PI()*$C7881/365)+MAR1!$D$5*SIN(2*PI()*$C7881/365)</f>
        <v/>
      </c>
      <c r="L7881" s="7">
        <f>MAR1!$B$6+MAR1!$C$6*COS(2*PI()*$C7881/365)+MAR1!$D$6*SIN(2*PI()*$C7881/365)</f>
        <v/>
      </c>
      <c r="M7881" s="7">
        <f>MAR1!$B$7+MAR1!$C$7*COS(2*PI()*$C7881/365)+MAR1!$D$7*SIN(2*PI()*$C7881/365)</f>
        <v/>
      </c>
      <c r="N7881" s="7">
        <f>F7881-K7881</f>
        <v/>
      </c>
      <c r="O7881" s="7">
        <f>G7881-L7881</f>
        <v/>
      </c>
      <c r="P7881" s="7">
        <f>H7881-M7881</f>
        <v/>
      </c>
      <c r="Q7881" s="7">
        <f>IF($I7881=1,(N7881-MAR1!$B$11)/MAR1!$D$11,(N7881-MAR1!$C$11)/MAR1!$E$11)</f>
        <v/>
      </c>
      <c r="R7881" s="7">
        <f>IF($I7881=1,(O7881-MAR1!$B$12)/MAR1!$D$12,(O7881-MAR1!$C$12)/MAR1!$E$12)</f>
        <v/>
      </c>
      <c r="S7881" s="7">
        <f>IF($I7881=1,(P7881-MAR1!$B$13)/MAR1!$D$13,(P7881-MAR1!$C$13)/MAR1!$E$13)</f>
        <v/>
      </c>
    </row>
    <row r="7882">
      <c r="A7882" s="5" t="n">
        <v>7881</v>
      </c>
      <c r="B7882" s="5" t="n">
        <v>22</v>
      </c>
      <c r="C7882" s="5" t="n">
        <v>216</v>
      </c>
      <c r="D7882" s="5" t="n">
        <v>8</v>
      </c>
      <c r="E7882" s="5" t="n">
        <v>6.5</v>
      </c>
      <c r="F7882" s="5" t="n">
        <v>30.8</v>
      </c>
      <c r="G7882" s="5" t="n">
        <v>23.6</v>
      </c>
      <c r="H7882" s="5" t="n">
        <v>17.06</v>
      </c>
      <c r="I7882" s="6">
        <f>IF(E7882&gt;=Markov!$B$3,1,0)</f>
        <v/>
      </c>
      <c r="J7882" s="6">
        <f>I7881</f>
        <v/>
      </c>
      <c r="K7882" s="7">
        <f>MAR1!$B$5+MAR1!$C$5*COS(2*PI()*$C7882/365)+MAR1!$D$5*SIN(2*PI()*$C7882/365)</f>
        <v/>
      </c>
      <c r="L7882" s="7">
        <f>MAR1!$B$6+MAR1!$C$6*COS(2*PI()*$C7882/365)+MAR1!$D$6*SIN(2*PI()*$C7882/365)</f>
        <v/>
      </c>
      <c r="M7882" s="7">
        <f>MAR1!$B$7+MAR1!$C$7*COS(2*PI()*$C7882/365)+MAR1!$D$7*SIN(2*PI()*$C7882/365)</f>
        <v/>
      </c>
      <c r="N7882" s="7">
        <f>F7882-K7882</f>
        <v/>
      </c>
      <c r="O7882" s="7">
        <f>G7882-L7882</f>
        <v/>
      </c>
      <c r="P7882" s="7">
        <f>H7882-M7882</f>
        <v/>
      </c>
      <c r="Q7882" s="7">
        <f>IF($I7882=1,(N7882-MAR1!$B$11)/MAR1!$D$11,(N7882-MAR1!$C$11)/MAR1!$E$11)</f>
        <v/>
      </c>
      <c r="R7882" s="7">
        <f>IF($I7882=1,(O7882-MAR1!$B$12)/MAR1!$D$12,(O7882-MAR1!$C$12)/MAR1!$E$12)</f>
        <v/>
      </c>
      <c r="S7882" s="7">
        <f>IF($I7882=1,(P7882-MAR1!$B$13)/MAR1!$D$13,(P7882-MAR1!$C$13)/MAR1!$E$13)</f>
        <v/>
      </c>
    </row>
    <row r="7883">
      <c r="A7883" s="5" t="n">
        <v>7882</v>
      </c>
      <c r="B7883" s="5" t="n">
        <v>22</v>
      </c>
      <c r="C7883" s="5" t="n">
        <v>217</v>
      </c>
      <c r="D7883" s="5" t="n">
        <v>8</v>
      </c>
      <c r="E7883" s="5" t="n">
        <v>3.2</v>
      </c>
      <c r="F7883" s="5" t="n">
        <v>28.9</v>
      </c>
      <c r="G7883" s="5" t="n">
        <v>24.7</v>
      </c>
      <c r="H7883" s="5" t="n">
        <v>17.66</v>
      </c>
      <c r="I7883" s="6">
        <f>IF(E7883&gt;=Markov!$B$3,1,0)</f>
        <v/>
      </c>
      <c r="J7883" s="6">
        <f>I7882</f>
        <v/>
      </c>
      <c r="K7883" s="7">
        <f>MAR1!$B$5+MAR1!$C$5*COS(2*PI()*$C7883/365)+MAR1!$D$5*SIN(2*PI()*$C7883/365)</f>
        <v/>
      </c>
      <c r="L7883" s="7">
        <f>MAR1!$B$6+MAR1!$C$6*COS(2*PI()*$C7883/365)+MAR1!$D$6*SIN(2*PI()*$C7883/365)</f>
        <v/>
      </c>
      <c r="M7883" s="7">
        <f>MAR1!$B$7+MAR1!$C$7*COS(2*PI()*$C7883/365)+MAR1!$D$7*SIN(2*PI()*$C7883/365)</f>
        <v/>
      </c>
      <c r="N7883" s="7">
        <f>F7883-K7883</f>
        <v/>
      </c>
      <c r="O7883" s="7">
        <f>G7883-L7883</f>
        <v/>
      </c>
      <c r="P7883" s="7">
        <f>H7883-M7883</f>
        <v/>
      </c>
      <c r="Q7883" s="7">
        <f>IF($I7883=1,(N7883-MAR1!$B$11)/MAR1!$D$11,(N7883-MAR1!$C$11)/MAR1!$E$11)</f>
        <v/>
      </c>
      <c r="R7883" s="7">
        <f>IF($I7883=1,(O7883-MAR1!$B$12)/MAR1!$D$12,(O7883-MAR1!$C$12)/MAR1!$E$12)</f>
        <v/>
      </c>
      <c r="S7883" s="7">
        <f>IF($I7883=1,(P7883-MAR1!$B$13)/MAR1!$D$13,(P7883-MAR1!$C$13)/MAR1!$E$13)</f>
        <v/>
      </c>
    </row>
    <row r="7884">
      <c r="A7884" s="5" t="n">
        <v>7883</v>
      </c>
      <c r="B7884" s="5" t="n">
        <v>22</v>
      </c>
      <c r="C7884" s="5" t="n">
        <v>218</v>
      </c>
      <c r="D7884" s="5" t="n">
        <v>8</v>
      </c>
      <c r="E7884" s="5" t="n">
        <v>20.6</v>
      </c>
      <c r="F7884" s="5" t="n">
        <v>31.2</v>
      </c>
      <c r="G7884" s="5" t="n">
        <v>25.7</v>
      </c>
      <c r="H7884" s="5" t="n">
        <v>15.54</v>
      </c>
      <c r="I7884" s="6">
        <f>IF(E7884&gt;=Markov!$B$3,1,0)</f>
        <v/>
      </c>
      <c r="J7884" s="6">
        <f>I7883</f>
        <v/>
      </c>
      <c r="K7884" s="7">
        <f>MAR1!$B$5+MAR1!$C$5*COS(2*PI()*$C7884/365)+MAR1!$D$5*SIN(2*PI()*$C7884/365)</f>
        <v/>
      </c>
      <c r="L7884" s="7">
        <f>MAR1!$B$6+MAR1!$C$6*COS(2*PI()*$C7884/365)+MAR1!$D$6*SIN(2*PI()*$C7884/365)</f>
        <v/>
      </c>
      <c r="M7884" s="7">
        <f>MAR1!$B$7+MAR1!$C$7*COS(2*PI()*$C7884/365)+MAR1!$D$7*SIN(2*PI()*$C7884/365)</f>
        <v/>
      </c>
      <c r="N7884" s="7">
        <f>F7884-K7884</f>
        <v/>
      </c>
      <c r="O7884" s="7">
        <f>G7884-L7884</f>
        <v/>
      </c>
      <c r="P7884" s="7">
        <f>H7884-M7884</f>
        <v/>
      </c>
      <c r="Q7884" s="7">
        <f>IF($I7884=1,(N7884-MAR1!$B$11)/MAR1!$D$11,(N7884-MAR1!$C$11)/MAR1!$E$11)</f>
        <v/>
      </c>
      <c r="R7884" s="7">
        <f>IF($I7884=1,(O7884-MAR1!$B$12)/MAR1!$D$12,(O7884-MAR1!$C$12)/MAR1!$E$12)</f>
        <v/>
      </c>
      <c r="S7884" s="7">
        <f>IF($I7884=1,(P7884-MAR1!$B$13)/MAR1!$D$13,(P7884-MAR1!$C$13)/MAR1!$E$13)</f>
        <v/>
      </c>
    </row>
    <row r="7885">
      <c r="A7885" s="5" t="n">
        <v>7884</v>
      </c>
      <c r="B7885" s="5" t="n">
        <v>22</v>
      </c>
      <c r="C7885" s="5" t="n">
        <v>219</v>
      </c>
      <c r="D7885" s="5" t="n">
        <v>8</v>
      </c>
      <c r="E7885" s="5" t="n">
        <v>3.6</v>
      </c>
      <c r="F7885" s="5" t="n">
        <v>31.7</v>
      </c>
      <c r="G7885" s="5" t="n">
        <v>24.4</v>
      </c>
      <c r="H7885" s="5" t="n">
        <v>11.89</v>
      </c>
      <c r="I7885" s="6">
        <f>IF(E7885&gt;=Markov!$B$3,1,0)</f>
        <v/>
      </c>
      <c r="J7885" s="6">
        <f>I7884</f>
        <v/>
      </c>
      <c r="K7885" s="7">
        <f>MAR1!$B$5+MAR1!$C$5*COS(2*PI()*$C7885/365)+MAR1!$D$5*SIN(2*PI()*$C7885/365)</f>
        <v/>
      </c>
      <c r="L7885" s="7">
        <f>MAR1!$B$6+MAR1!$C$6*COS(2*PI()*$C7885/365)+MAR1!$D$6*SIN(2*PI()*$C7885/365)</f>
        <v/>
      </c>
      <c r="M7885" s="7">
        <f>MAR1!$B$7+MAR1!$C$7*COS(2*PI()*$C7885/365)+MAR1!$D$7*SIN(2*PI()*$C7885/365)</f>
        <v/>
      </c>
      <c r="N7885" s="7">
        <f>F7885-K7885</f>
        <v/>
      </c>
      <c r="O7885" s="7">
        <f>G7885-L7885</f>
        <v/>
      </c>
      <c r="P7885" s="7">
        <f>H7885-M7885</f>
        <v/>
      </c>
      <c r="Q7885" s="7">
        <f>IF($I7885=1,(N7885-MAR1!$B$11)/MAR1!$D$11,(N7885-MAR1!$C$11)/MAR1!$E$11)</f>
        <v/>
      </c>
      <c r="R7885" s="7">
        <f>IF($I7885=1,(O7885-MAR1!$B$12)/MAR1!$D$12,(O7885-MAR1!$C$12)/MAR1!$E$12)</f>
        <v/>
      </c>
      <c r="S7885" s="7">
        <f>IF($I7885=1,(P7885-MAR1!$B$13)/MAR1!$D$13,(P7885-MAR1!$C$13)/MAR1!$E$13)</f>
        <v/>
      </c>
    </row>
    <row r="7886">
      <c r="A7886" s="5" t="n">
        <v>7885</v>
      </c>
      <c r="B7886" s="5" t="n">
        <v>22</v>
      </c>
      <c r="C7886" s="5" t="n">
        <v>220</v>
      </c>
      <c r="D7886" s="5" t="n">
        <v>8</v>
      </c>
      <c r="E7886" s="5" t="n">
        <v>11.8</v>
      </c>
      <c r="F7886" s="5" t="n">
        <v>29.7</v>
      </c>
      <c r="G7886" s="5" t="n">
        <v>24</v>
      </c>
      <c r="H7886" s="5" t="n">
        <v>13.77</v>
      </c>
      <c r="I7886" s="6">
        <f>IF(E7886&gt;=Markov!$B$3,1,0)</f>
        <v/>
      </c>
      <c r="J7886" s="6">
        <f>I7885</f>
        <v/>
      </c>
      <c r="K7886" s="7">
        <f>MAR1!$B$5+MAR1!$C$5*COS(2*PI()*$C7886/365)+MAR1!$D$5*SIN(2*PI()*$C7886/365)</f>
        <v/>
      </c>
      <c r="L7886" s="7">
        <f>MAR1!$B$6+MAR1!$C$6*COS(2*PI()*$C7886/365)+MAR1!$D$6*SIN(2*PI()*$C7886/365)</f>
        <v/>
      </c>
      <c r="M7886" s="7">
        <f>MAR1!$B$7+MAR1!$C$7*COS(2*PI()*$C7886/365)+MAR1!$D$7*SIN(2*PI()*$C7886/365)</f>
        <v/>
      </c>
      <c r="N7886" s="7">
        <f>F7886-K7886</f>
        <v/>
      </c>
      <c r="O7886" s="7">
        <f>G7886-L7886</f>
        <v/>
      </c>
      <c r="P7886" s="7">
        <f>H7886-M7886</f>
        <v/>
      </c>
      <c r="Q7886" s="7">
        <f>IF($I7886=1,(N7886-MAR1!$B$11)/MAR1!$D$11,(N7886-MAR1!$C$11)/MAR1!$E$11)</f>
        <v/>
      </c>
      <c r="R7886" s="7">
        <f>IF($I7886=1,(O7886-MAR1!$B$12)/MAR1!$D$12,(O7886-MAR1!$C$12)/MAR1!$E$12)</f>
        <v/>
      </c>
      <c r="S7886" s="7">
        <f>IF($I7886=1,(P7886-MAR1!$B$13)/MAR1!$D$13,(P7886-MAR1!$C$13)/MAR1!$E$13)</f>
        <v/>
      </c>
    </row>
    <row r="7887">
      <c r="A7887" s="5" t="n">
        <v>7886</v>
      </c>
      <c r="B7887" s="5" t="n">
        <v>22</v>
      </c>
      <c r="C7887" s="5" t="n">
        <v>221</v>
      </c>
      <c r="D7887" s="5" t="n">
        <v>8</v>
      </c>
      <c r="E7887" s="5" t="n">
        <v>0</v>
      </c>
      <c r="F7887" s="5" t="n">
        <v>31.8</v>
      </c>
      <c r="G7887" s="5" t="n">
        <v>25.1</v>
      </c>
      <c r="H7887" s="5" t="n">
        <v>14.79</v>
      </c>
      <c r="I7887" s="6">
        <f>IF(E7887&gt;=Markov!$B$3,1,0)</f>
        <v/>
      </c>
      <c r="J7887" s="6">
        <f>I7886</f>
        <v/>
      </c>
      <c r="K7887" s="7">
        <f>MAR1!$B$5+MAR1!$C$5*COS(2*PI()*$C7887/365)+MAR1!$D$5*SIN(2*PI()*$C7887/365)</f>
        <v/>
      </c>
      <c r="L7887" s="7">
        <f>MAR1!$B$6+MAR1!$C$6*COS(2*PI()*$C7887/365)+MAR1!$D$6*SIN(2*PI()*$C7887/365)</f>
        <v/>
      </c>
      <c r="M7887" s="7">
        <f>MAR1!$B$7+MAR1!$C$7*COS(2*PI()*$C7887/365)+MAR1!$D$7*SIN(2*PI()*$C7887/365)</f>
        <v/>
      </c>
      <c r="N7887" s="7">
        <f>F7887-K7887</f>
        <v/>
      </c>
      <c r="O7887" s="7">
        <f>G7887-L7887</f>
        <v/>
      </c>
      <c r="P7887" s="7">
        <f>H7887-M7887</f>
        <v/>
      </c>
      <c r="Q7887" s="7">
        <f>IF($I7887=1,(N7887-MAR1!$B$11)/MAR1!$D$11,(N7887-MAR1!$C$11)/MAR1!$E$11)</f>
        <v/>
      </c>
      <c r="R7887" s="7">
        <f>IF($I7887=1,(O7887-MAR1!$B$12)/MAR1!$D$12,(O7887-MAR1!$C$12)/MAR1!$E$12)</f>
        <v/>
      </c>
      <c r="S7887" s="7">
        <f>IF($I7887=1,(P7887-MAR1!$B$13)/MAR1!$D$13,(P7887-MAR1!$C$13)/MAR1!$E$13)</f>
        <v/>
      </c>
    </row>
    <row r="7888">
      <c r="A7888" s="5" t="n">
        <v>7887</v>
      </c>
      <c r="B7888" s="5" t="n">
        <v>22</v>
      </c>
      <c r="C7888" s="5" t="n">
        <v>222</v>
      </c>
      <c r="D7888" s="5" t="n">
        <v>8</v>
      </c>
      <c r="E7888" s="5" t="n">
        <v>0</v>
      </c>
      <c r="F7888" s="5" t="n">
        <v>31.7</v>
      </c>
      <c r="G7888" s="5" t="n">
        <v>26.7</v>
      </c>
      <c r="H7888" s="5" t="n">
        <v>18.11</v>
      </c>
      <c r="I7888" s="6">
        <f>IF(E7888&gt;=Markov!$B$3,1,0)</f>
        <v/>
      </c>
      <c r="J7888" s="6">
        <f>I7887</f>
        <v/>
      </c>
      <c r="K7888" s="7">
        <f>MAR1!$B$5+MAR1!$C$5*COS(2*PI()*$C7888/365)+MAR1!$D$5*SIN(2*PI()*$C7888/365)</f>
        <v/>
      </c>
      <c r="L7888" s="7">
        <f>MAR1!$B$6+MAR1!$C$6*COS(2*PI()*$C7888/365)+MAR1!$D$6*SIN(2*PI()*$C7888/365)</f>
        <v/>
      </c>
      <c r="M7888" s="7">
        <f>MAR1!$B$7+MAR1!$C$7*COS(2*PI()*$C7888/365)+MAR1!$D$7*SIN(2*PI()*$C7888/365)</f>
        <v/>
      </c>
      <c r="N7888" s="7">
        <f>F7888-K7888</f>
        <v/>
      </c>
      <c r="O7888" s="7">
        <f>G7888-L7888</f>
        <v/>
      </c>
      <c r="P7888" s="7">
        <f>H7888-M7888</f>
        <v/>
      </c>
      <c r="Q7888" s="7">
        <f>IF($I7888=1,(N7888-MAR1!$B$11)/MAR1!$D$11,(N7888-MAR1!$C$11)/MAR1!$E$11)</f>
        <v/>
      </c>
      <c r="R7888" s="7">
        <f>IF($I7888=1,(O7888-MAR1!$B$12)/MAR1!$D$12,(O7888-MAR1!$C$12)/MAR1!$E$12)</f>
        <v/>
      </c>
      <c r="S7888" s="7">
        <f>IF($I7888=1,(P7888-MAR1!$B$13)/MAR1!$D$13,(P7888-MAR1!$C$13)/MAR1!$E$13)</f>
        <v/>
      </c>
    </row>
    <row r="7889">
      <c r="A7889" s="5" t="n">
        <v>7888</v>
      </c>
      <c r="B7889" s="5" t="n">
        <v>22</v>
      </c>
      <c r="C7889" s="5" t="n">
        <v>223</v>
      </c>
      <c r="D7889" s="5" t="n">
        <v>8</v>
      </c>
      <c r="E7889" s="5" t="n">
        <v>0</v>
      </c>
      <c r="F7889" s="5" t="n">
        <v>34.4</v>
      </c>
      <c r="G7889" s="5" t="n">
        <v>26.6</v>
      </c>
      <c r="H7889" s="5" t="n">
        <v>23.48</v>
      </c>
      <c r="I7889" s="6">
        <f>IF(E7889&gt;=Markov!$B$3,1,0)</f>
        <v/>
      </c>
      <c r="J7889" s="6">
        <f>I7888</f>
        <v/>
      </c>
      <c r="K7889" s="7">
        <f>MAR1!$B$5+MAR1!$C$5*COS(2*PI()*$C7889/365)+MAR1!$D$5*SIN(2*PI()*$C7889/365)</f>
        <v/>
      </c>
      <c r="L7889" s="7">
        <f>MAR1!$B$6+MAR1!$C$6*COS(2*PI()*$C7889/365)+MAR1!$D$6*SIN(2*PI()*$C7889/365)</f>
        <v/>
      </c>
      <c r="M7889" s="7">
        <f>MAR1!$B$7+MAR1!$C$7*COS(2*PI()*$C7889/365)+MAR1!$D$7*SIN(2*PI()*$C7889/365)</f>
        <v/>
      </c>
      <c r="N7889" s="7">
        <f>F7889-K7889</f>
        <v/>
      </c>
      <c r="O7889" s="7">
        <f>G7889-L7889</f>
        <v/>
      </c>
      <c r="P7889" s="7">
        <f>H7889-M7889</f>
        <v/>
      </c>
      <c r="Q7889" s="7">
        <f>IF($I7889=1,(N7889-MAR1!$B$11)/MAR1!$D$11,(N7889-MAR1!$C$11)/MAR1!$E$11)</f>
        <v/>
      </c>
      <c r="R7889" s="7">
        <f>IF($I7889=1,(O7889-MAR1!$B$12)/MAR1!$D$12,(O7889-MAR1!$C$12)/MAR1!$E$12)</f>
        <v/>
      </c>
      <c r="S7889" s="7">
        <f>IF($I7889=1,(P7889-MAR1!$B$13)/MAR1!$D$13,(P7889-MAR1!$C$13)/MAR1!$E$13)</f>
        <v/>
      </c>
    </row>
    <row r="7890">
      <c r="A7890" s="5" t="n">
        <v>7889</v>
      </c>
      <c r="B7890" s="5" t="n">
        <v>22</v>
      </c>
      <c r="C7890" s="5" t="n">
        <v>224</v>
      </c>
      <c r="D7890" s="5" t="n">
        <v>8</v>
      </c>
      <c r="E7890" s="5" t="n">
        <v>0</v>
      </c>
      <c r="F7890" s="5" t="n">
        <v>35.7</v>
      </c>
      <c r="G7890" s="5" t="n">
        <v>26.7</v>
      </c>
      <c r="H7890" s="5" t="n">
        <v>16.76</v>
      </c>
      <c r="I7890" s="6">
        <f>IF(E7890&gt;=Markov!$B$3,1,0)</f>
        <v/>
      </c>
      <c r="J7890" s="6">
        <f>I7889</f>
        <v/>
      </c>
      <c r="K7890" s="7">
        <f>MAR1!$B$5+MAR1!$C$5*COS(2*PI()*$C7890/365)+MAR1!$D$5*SIN(2*PI()*$C7890/365)</f>
        <v/>
      </c>
      <c r="L7890" s="7">
        <f>MAR1!$B$6+MAR1!$C$6*COS(2*PI()*$C7890/365)+MAR1!$D$6*SIN(2*PI()*$C7890/365)</f>
        <v/>
      </c>
      <c r="M7890" s="7">
        <f>MAR1!$B$7+MAR1!$C$7*COS(2*PI()*$C7890/365)+MAR1!$D$7*SIN(2*PI()*$C7890/365)</f>
        <v/>
      </c>
      <c r="N7890" s="7">
        <f>F7890-K7890</f>
        <v/>
      </c>
      <c r="O7890" s="7">
        <f>G7890-L7890</f>
        <v/>
      </c>
      <c r="P7890" s="7">
        <f>H7890-M7890</f>
        <v/>
      </c>
      <c r="Q7890" s="7">
        <f>IF($I7890=1,(N7890-MAR1!$B$11)/MAR1!$D$11,(N7890-MAR1!$C$11)/MAR1!$E$11)</f>
        <v/>
      </c>
      <c r="R7890" s="7">
        <f>IF($I7890=1,(O7890-MAR1!$B$12)/MAR1!$D$12,(O7890-MAR1!$C$12)/MAR1!$E$12)</f>
        <v/>
      </c>
      <c r="S7890" s="7">
        <f>IF($I7890=1,(P7890-MAR1!$B$13)/MAR1!$D$13,(P7890-MAR1!$C$13)/MAR1!$E$13)</f>
        <v/>
      </c>
    </row>
    <row r="7891">
      <c r="A7891" s="5" t="n">
        <v>7890</v>
      </c>
      <c r="B7891" s="5" t="n">
        <v>22</v>
      </c>
      <c r="C7891" s="5" t="n">
        <v>225</v>
      </c>
      <c r="D7891" s="5" t="n">
        <v>8</v>
      </c>
      <c r="E7891" s="5" t="n">
        <v>49.8</v>
      </c>
      <c r="F7891" s="5" t="n">
        <v>30.4</v>
      </c>
      <c r="G7891" s="5" t="n">
        <v>24.8</v>
      </c>
      <c r="H7891" s="5" t="n">
        <v>9.07</v>
      </c>
      <c r="I7891" s="6">
        <f>IF(E7891&gt;=Markov!$B$3,1,0)</f>
        <v/>
      </c>
      <c r="J7891" s="6">
        <f>I7890</f>
        <v/>
      </c>
      <c r="K7891" s="7">
        <f>MAR1!$B$5+MAR1!$C$5*COS(2*PI()*$C7891/365)+MAR1!$D$5*SIN(2*PI()*$C7891/365)</f>
        <v/>
      </c>
      <c r="L7891" s="7">
        <f>MAR1!$B$6+MAR1!$C$6*COS(2*PI()*$C7891/365)+MAR1!$D$6*SIN(2*PI()*$C7891/365)</f>
        <v/>
      </c>
      <c r="M7891" s="7">
        <f>MAR1!$B$7+MAR1!$C$7*COS(2*PI()*$C7891/365)+MAR1!$D$7*SIN(2*PI()*$C7891/365)</f>
        <v/>
      </c>
      <c r="N7891" s="7">
        <f>F7891-K7891</f>
        <v/>
      </c>
      <c r="O7891" s="7">
        <f>G7891-L7891</f>
        <v/>
      </c>
      <c r="P7891" s="7">
        <f>H7891-M7891</f>
        <v/>
      </c>
      <c r="Q7891" s="7">
        <f>IF($I7891=1,(N7891-MAR1!$B$11)/MAR1!$D$11,(N7891-MAR1!$C$11)/MAR1!$E$11)</f>
        <v/>
      </c>
      <c r="R7891" s="7">
        <f>IF($I7891=1,(O7891-MAR1!$B$12)/MAR1!$D$12,(O7891-MAR1!$C$12)/MAR1!$E$12)</f>
        <v/>
      </c>
      <c r="S7891" s="7">
        <f>IF($I7891=1,(P7891-MAR1!$B$13)/MAR1!$D$13,(P7891-MAR1!$C$13)/MAR1!$E$13)</f>
        <v/>
      </c>
    </row>
    <row r="7892">
      <c r="A7892" s="5" t="n">
        <v>7891</v>
      </c>
      <c r="B7892" s="5" t="n">
        <v>22</v>
      </c>
      <c r="C7892" s="5" t="n">
        <v>226</v>
      </c>
      <c r="D7892" s="5" t="n">
        <v>8</v>
      </c>
      <c r="E7892" s="5" t="n">
        <v>0.7</v>
      </c>
      <c r="F7892" s="5" t="n">
        <v>29.4</v>
      </c>
      <c r="G7892" s="5" t="n">
        <v>24.9</v>
      </c>
      <c r="H7892" s="5" t="n">
        <v>8.75</v>
      </c>
      <c r="I7892" s="6">
        <f>IF(E7892&gt;=Markov!$B$3,1,0)</f>
        <v/>
      </c>
      <c r="J7892" s="6">
        <f>I7891</f>
        <v/>
      </c>
      <c r="K7892" s="7">
        <f>MAR1!$B$5+MAR1!$C$5*COS(2*PI()*$C7892/365)+MAR1!$D$5*SIN(2*PI()*$C7892/365)</f>
        <v/>
      </c>
      <c r="L7892" s="7">
        <f>MAR1!$B$6+MAR1!$C$6*COS(2*PI()*$C7892/365)+MAR1!$D$6*SIN(2*PI()*$C7892/365)</f>
        <v/>
      </c>
      <c r="M7892" s="7">
        <f>MAR1!$B$7+MAR1!$C$7*COS(2*PI()*$C7892/365)+MAR1!$D$7*SIN(2*PI()*$C7892/365)</f>
        <v/>
      </c>
      <c r="N7892" s="7">
        <f>F7892-K7892</f>
        <v/>
      </c>
      <c r="O7892" s="7">
        <f>G7892-L7892</f>
        <v/>
      </c>
      <c r="P7892" s="7">
        <f>H7892-M7892</f>
        <v/>
      </c>
      <c r="Q7892" s="7">
        <f>IF($I7892=1,(N7892-MAR1!$B$11)/MAR1!$D$11,(N7892-MAR1!$C$11)/MAR1!$E$11)</f>
        <v/>
      </c>
      <c r="R7892" s="7">
        <f>IF($I7892=1,(O7892-MAR1!$B$12)/MAR1!$D$12,(O7892-MAR1!$C$12)/MAR1!$E$12)</f>
        <v/>
      </c>
      <c r="S7892" s="7">
        <f>IF($I7892=1,(P7892-MAR1!$B$13)/MAR1!$D$13,(P7892-MAR1!$C$13)/MAR1!$E$13)</f>
        <v/>
      </c>
    </row>
    <row r="7893">
      <c r="A7893" s="5" t="n">
        <v>7892</v>
      </c>
      <c r="B7893" s="5" t="n">
        <v>22</v>
      </c>
      <c r="C7893" s="5" t="n">
        <v>227</v>
      </c>
      <c r="D7893" s="5" t="n">
        <v>8</v>
      </c>
      <c r="E7893" s="5" t="n">
        <v>6.3</v>
      </c>
      <c r="F7893" s="5" t="n">
        <v>27.5</v>
      </c>
      <c r="G7893" s="5" t="n">
        <v>23.6</v>
      </c>
      <c r="H7893" s="5" t="n">
        <v>9.15</v>
      </c>
      <c r="I7893" s="6">
        <f>IF(E7893&gt;=Markov!$B$3,1,0)</f>
        <v/>
      </c>
      <c r="J7893" s="6">
        <f>I7892</f>
        <v/>
      </c>
      <c r="K7893" s="7">
        <f>MAR1!$B$5+MAR1!$C$5*COS(2*PI()*$C7893/365)+MAR1!$D$5*SIN(2*PI()*$C7893/365)</f>
        <v/>
      </c>
      <c r="L7893" s="7">
        <f>MAR1!$B$6+MAR1!$C$6*COS(2*PI()*$C7893/365)+MAR1!$D$6*SIN(2*PI()*$C7893/365)</f>
        <v/>
      </c>
      <c r="M7893" s="7">
        <f>MAR1!$B$7+MAR1!$C$7*COS(2*PI()*$C7893/365)+MAR1!$D$7*SIN(2*PI()*$C7893/365)</f>
        <v/>
      </c>
      <c r="N7893" s="7">
        <f>F7893-K7893</f>
        <v/>
      </c>
      <c r="O7893" s="7">
        <f>G7893-L7893</f>
        <v/>
      </c>
      <c r="P7893" s="7">
        <f>H7893-M7893</f>
        <v/>
      </c>
      <c r="Q7893" s="7">
        <f>IF($I7893=1,(N7893-MAR1!$B$11)/MAR1!$D$11,(N7893-MAR1!$C$11)/MAR1!$E$11)</f>
        <v/>
      </c>
      <c r="R7893" s="7">
        <f>IF($I7893=1,(O7893-MAR1!$B$12)/MAR1!$D$12,(O7893-MAR1!$C$12)/MAR1!$E$12)</f>
        <v/>
      </c>
      <c r="S7893" s="7">
        <f>IF($I7893=1,(P7893-MAR1!$B$13)/MAR1!$D$13,(P7893-MAR1!$C$13)/MAR1!$E$13)</f>
        <v/>
      </c>
    </row>
    <row r="7894">
      <c r="A7894" s="5" t="n">
        <v>7893</v>
      </c>
      <c r="B7894" s="5" t="n">
        <v>22</v>
      </c>
      <c r="C7894" s="5" t="n">
        <v>228</v>
      </c>
      <c r="D7894" s="5" t="n">
        <v>8</v>
      </c>
      <c r="E7894" s="5" t="n">
        <v>0</v>
      </c>
      <c r="F7894" s="5" t="n">
        <v>33.6</v>
      </c>
      <c r="G7894" s="5" t="n">
        <v>26.1</v>
      </c>
      <c r="H7894" s="5" t="n">
        <v>17.38</v>
      </c>
      <c r="I7894" s="6">
        <f>IF(E7894&gt;=Markov!$B$3,1,0)</f>
        <v/>
      </c>
      <c r="J7894" s="6">
        <f>I7893</f>
        <v/>
      </c>
      <c r="K7894" s="7">
        <f>MAR1!$B$5+MAR1!$C$5*COS(2*PI()*$C7894/365)+MAR1!$D$5*SIN(2*PI()*$C7894/365)</f>
        <v/>
      </c>
      <c r="L7894" s="7">
        <f>MAR1!$B$6+MAR1!$C$6*COS(2*PI()*$C7894/365)+MAR1!$D$6*SIN(2*PI()*$C7894/365)</f>
        <v/>
      </c>
      <c r="M7894" s="7">
        <f>MAR1!$B$7+MAR1!$C$7*COS(2*PI()*$C7894/365)+MAR1!$D$7*SIN(2*PI()*$C7894/365)</f>
        <v/>
      </c>
      <c r="N7894" s="7">
        <f>F7894-K7894</f>
        <v/>
      </c>
      <c r="O7894" s="7">
        <f>G7894-L7894</f>
        <v/>
      </c>
      <c r="P7894" s="7">
        <f>H7894-M7894</f>
        <v/>
      </c>
      <c r="Q7894" s="7">
        <f>IF($I7894=1,(N7894-MAR1!$B$11)/MAR1!$D$11,(N7894-MAR1!$C$11)/MAR1!$E$11)</f>
        <v/>
      </c>
      <c r="R7894" s="7">
        <f>IF($I7894=1,(O7894-MAR1!$B$12)/MAR1!$D$12,(O7894-MAR1!$C$12)/MAR1!$E$12)</f>
        <v/>
      </c>
      <c r="S7894" s="7">
        <f>IF($I7894=1,(P7894-MAR1!$B$13)/MAR1!$D$13,(P7894-MAR1!$C$13)/MAR1!$E$13)</f>
        <v/>
      </c>
    </row>
    <row r="7895">
      <c r="A7895" s="5" t="n">
        <v>7894</v>
      </c>
      <c r="B7895" s="5" t="n">
        <v>22</v>
      </c>
      <c r="C7895" s="5" t="n">
        <v>229</v>
      </c>
      <c r="D7895" s="5" t="n">
        <v>8</v>
      </c>
      <c r="E7895" s="5" t="n">
        <v>40.9</v>
      </c>
      <c r="F7895" s="5" t="n">
        <v>30.9</v>
      </c>
      <c r="G7895" s="5" t="n">
        <v>25.6</v>
      </c>
      <c r="H7895" s="5" t="n">
        <v>13.93</v>
      </c>
      <c r="I7895" s="6">
        <f>IF(E7895&gt;=Markov!$B$3,1,0)</f>
        <v/>
      </c>
      <c r="J7895" s="6">
        <f>I7894</f>
        <v/>
      </c>
      <c r="K7895" s="7">
        <f>MAR1!$B$5+MAR1!$C$5*COS(2*PI()*$C7895/365)+MAR1!$D$5*SIN(2*PI()*$C7895/365)</f>
        <v/>
      </c>
      <c r="L7895" s="7">
        <f>MAR1!$B$6+MAR1!$C$6*COS(2*PI()*$C7895/365)+MAR1!$D$6*SIN(2*PI()*$C7895/365)</f>
        <v/>
      </c>
      <c r="M7895" s="7">
        <f>MAR1!$B$7+MAR1!$C$7*COS(2*PI()*$C7895/365)+MAR1!$D$7*SIN(2*PI()*$C7895/365)</f>
        <v/>
      </c>
      <c r="N7895" s="7">
        <f>F7895-K7895</f>
        <v/>
      </c>
      <c r="O7895" s="7">
        <f>G7895-L7895</f>
        <v/>
      </c>
      <c r="P7895" s="7">
        <f>H7895-M7895</f>
        <v/>
      </c>
      <c r="Q7895" s="7">
        <f>IF($I7895=1,(N7895-MAR1!$B$11)/MAR1!$D$11,(N7895-MAR1!$C$11)/MAR1!$E$11)</f>
        <v/>
      </c>
      <c r="R7895" s="7">
        <f>IF($I7895=1,(O7895-MAR1!$B$12)/MAR1!$D$12,(O7895-MAR1!$C$12)/MAR1!$E$12)</f>
        <v/>
      </c>
      <c r="S7895" s="7">
        <f>IF($I7895=1,(P7895-MAR1!$B$13)/MAR1!$D$13,(P7895-MAR1!$C$13)/MAR1!$E$13)</f>
        <v/>
      </c>
    </row>
    <row r="7896">
      <c r="A7896" s="5" t="n">
        <v>7895</v>
      </c>
      <c r="B7896" s="5" t="n">
        <v>22</v>
      </c>
      <c r="C7896" s="5" t="n">
        <v>230</v>
      </c>
      <c r="D7896" s="5" t="n">
        <v>8</v>
      </c>
      <c r="E7896" s="5" t="n">
        <v>0</v>
      </c>
      <c r="F7896" s="5" t="n">
        <v>30.6</v>
      </c>
      <c r="G7896" s="5" t="n">
        <v>23.8</v>
      </c>
      <c r="H7896" s="5" t="n">
        <v>9.94</v>
      </c>
      <c r="I7896" s="6">
        <f>IF(E7896&gt;=Markov!$B$3,1,0)</f>
        <v/>
      </c>
      <c r="J7896" s="6">
        <f>I7895</f>
        <v/>
      </c>
      <c r="K7896" s="7">
        <f>MAR1!$B$5+MAR1!$C$5*COS(2*PI()*$C7896/365)+MAR1!$D$5*SIN(2*PI()*$C7896/365)</f>
        <v/>
      </c>
      <c r="L7896" s="7">
        <f>MAR1!$B$6+MAR1!$C$6*COS(2*PI()*$C7896/365)+MAR1!$D$6*SIN(2*PI()*$C7896/365)</f>
        <v/>
      </c>
      <c r="M7896" s="7">
        <f>MAR1!$B$7+MAR1!$C$7*COS(2*PI()*$C7896/365)+MAR1!$D$7*SIN(2*PI()*$C7896/365)</f>
        <v/>
      </c>
      <c r="N7896" s="7">
        <f>F7896-K7896</f>
        <v/>
      </c>
      <c r="O7896" s="7">
        <f>G7896-L7896</f>
        <v/>
      </c>
      <c r="P7896" s="7">
        <f>H7896-M7896</f>
        <v/>
      </c>
      <c r="Q7896" s="7">
        <f>IF($I7896=1,(N7896-MAR1!$B$11)/MAR1!$D$11,(N7896-MAR1!$C$11)/MAR1!$E$11)</f>
        <v/>
      </c>
      <c r="R7896" s="7">
        <f>IF($I7896=1,(O7896-MAR1!$B$12)/MAR1!$D$12,(O7896-MAR1!$C$12)/MAR1!$E$12)</f>
        <v/>
      </c>
      <c r="S7896" s="7">
        <f>IF($I7896=1,(P7896-MAR1!$B$13)/MAR1!$D$13,(P7896-MAR1!$C$13)/MAR1!$E$13)</f>
        <v/>
      </c>
    </row>
    <row r="7897">
      <c r="A7897" s="5" t="n">
        <v>7896</v>
      </c>
      <c r="B7897" s="5" t="n">
        <v>22</v>
      </c>
      <c r="C7897" s="5" t="n">
        <v>231</v>
      </c>
      <c r="D7897" s="5" t="n">
        <v>8</v>
      </c>
      <c r="E7897" s="5" t="n">
        <v>60.6</v>
      </c>
      <c r="F7897" s="5" t="n">
        <v>27.4</v>
      </c>
      <c r="G7897" s="5" t="n">
        <v>22.8</v>
      </c>
      <c r="H7897" s="5" t="n">
        <v>9.1</v>
      </c>
      <c r="I7897" s="6">
        <f>IF(E7897&gt;=Markov!$B$3,1,0)</f>
        <v/>
      </c>
      <c r="J7897" s="6">
        <f>I7896</f>
        <v/>
      </c>
      <c r="K7897" s="7">
        <f>MAR1!$B$5+MAR1!$C$5*COS(2*PI()*$C7897/365)+MAR1!$D$5*SIN(2*PI()*$C7897/365)</f>
        <v/>
      </c>
      <c r="L7897" s="7">
        <f>MAR1!$B$6+MAR1!$C$6*COS(2*PI()*$C7897/365)+MAR1!$D$6*SIN(2*PI()*$C7897/365)</f>
        <v/>
      </c>
      <c r="M7897" s="7">
        <f>MAR1!$B$7+MAR1!$C$7*COS(2*PI()*$C7897/365)+MAR1!$D$7*SIN(2*PI()*$C7897/365)</f>
        <v/>
      </c>
      <c r="N7897" s="7">
        <f>F7897-K7897</f>
        <v/>
      </c>
      <c r="O7897" s="7">
        <f>G7897-L7897</f>
        <v/>
      </c>
      <c r="P7897" s="7">
        <f>H7897-M7897</f>
        <v/>
      </c>
      <c r="Q7897" s="7">
        <f>IF($I7897=1,(N7897-MAR1!$B$11)/MAR1!$D$11,(N7897-MAR1!$C$11)/MAR1!$E$11)</f>
        <v/>
      </c>
      <c r="R7897" s="7">
        <f>IF($I7897=1,(O7897-MAR1!$B$12)/MAR1!$D$12,(O7897-MAR1!$C$12)/MAR1!$E$12)</f>
        <v/>
      </c>
      <c r="S7897" s="7">
        <f>IF($I7897=1,(P7897-MAR1!$B$13)/MAR1!$D$13,(P7897-MAR1!$C$13)/MAR1!$E$13)</f>
        <v/>
      </c>
    </row>
    <row r="7898">
      <c r="A7898" s="5" t="n">
        <v>7897</v>
      </c>
      <c r="B7898" s="5" t="n">
        <v>22</v>
      </c>
      <c r="C7898" s="5" t="n">
        <v>232</v>
      </c>
      <c r="D7898" s="5" t="n">
        <v>8</v>
      </c>
      <c r="E7898" s="5" t="n">
        <v>13.9</v>
      </c>
      <c r="F7898" s="5" t="n">
        <v>27.6</v>
      </c>
      <c r="G7898" s="5" t="n">
        <v>21.8</v>
      </c>
      <c r="H7898" s="5" t="n">
        <v>9.550000000000001</v>
      </c>
      <c r="I7898" s="6">
        <f>IF(E7898&gt;=Markov!$B$3,1,0)</f>
        <v/>
      </c>
      <c r="J7898" s="6">
        <f>I7897</f>
        <v/>
      </c>
      <c r="K7898" s="7">
        <f>MAR1!$B$5+MAR1!$C$5*COS(2*PI()*$C7898/365)+MAR1!$D$5*SIN(2*PI()*$C7898/365)</f>
        <v/>
      </c>
      <c r="L7898" s="7">
        <f>MAR1!$B$6+MAR1!$C$6*COS(2*PI()*$C7898/365)+MAR1!$D$6*SIN(2*PI()*$C7898/365)</f>
        <v/>
      </c>
      <c r="M7898" s="7">
        <f>MAR1!$B$7+MAR1!$C$7*COS(2*PI()*$C7898/365)+MAR1!$D$7*SIN(2*PI()*$C7898/365)</f>
        <v/>
      </c>
      <c r="N7898" s="7">
        <f>F7898-K7898</f>
        <v/>
      </c>
      <c r="O7898" s="7">
        <f>G7898-L7898</f>
        <v/>
      </c>
      <c r="P7898" s="7">
        <f>H7898-M7898</f>
        <v/>
      </c>
      <c r="Q7898" s="7">
        <f>IF($I7898=1,(N7898-MAR1!$B$11)/MAR1!$D$11,(N7898-MAR1!$C$11)/MAR1!$E$11)</f>
        <v/>
      </c>
      <c r="R7898" s="7">
        <f>IF($I7898=1,(O7898-MAR1!$B$12)/MAR1!$D$12,(O7898-MAR1!$C$12)/MAR1!$E$12)</f>
        <v/>
      </c>
      <c r="S7898" s="7">
        <f>IF($I7898=1,(P7898-MAR1!$B$13)/MAR1!$D$13,(P7898-MAR1!$C$13)/MAR1!$E$13)</f>
        <v/>
      </c>
    </row>
    <row r="7899">
      <c r="A7899" s="5" t="n">
        <v>7898</v>
      </c>
      <c r="B7899" s="5" t="n">
        <v>22</v>
      </c>
      <c r="C7899" s="5" t="n">
        <v>233</v>
      </c>
      <c r="D7899" s="5" t="n">
        <v>8</v>
      </c>
      <c r="E7899" s="5" t="n">
        <v>2.1</v>
      </c>
      <c r="F7899" s="5" t="n">
        <v>27.4</v>
      </c>
      <c r="G7899" s="5" t="n">
        <v>20.5</v>
      </c>
      <c r="H7899" s="5" t="n">
        <v>7.68</v>
      </c>
      <c r="I7899" s="6">
        <f>IF(E7899&gt;=Markov!$B$3,1,0)</f>
        <v/>
      </c>
      <c r="J7899" s="6">
        <f>I7898</f>
        <v/>
      </c>
      <c r="K7899" s="7">
        <f>MAR1!$B$5+MAR1!$C$5*COS(2*PI()*$C7899/365)+MAR1!$D$5*SIN(2*PI()*$C7899/365)</f>
        <v/>
      </c>
      <c r="L7899" s="7">
        <f>MAR1!$B$6+MAR1!$C$6*COS(2*PI()*$C7899/365)+MAR1!$D$6*SIN(2*PI()*$C7899/365)</f>
        <v/>
      </c>
      <c r="M7899" s="7">
        <f>MAR1!$B$7+MAR1!$C$7*COS(2*PI()*$C7899/365)+MAR1!$D$7*SIN(2*PI()*$C7899/365)</f>
        <v/>
      </c>
      <c r="N7899" s="7">
        <f>F7899-K7899</f>
        <v/>
      </c>
      <c r="O7899" s="7">
        <f>G7899-L7899</f>
        <v/>
      </c>
      <c r="P7899" s="7">
        <f>H7899-M7899</f>
        <v/>
      </c>
      <c r="Q7899" s="7">
        <f>IF($I7899=1,(N7899-MAR1!$B$11)/MAR1!$D$11,(N7899-MAR1!$C$11)/MAR1!$E$11)</f>
        <v/>
      </c>
      <c r="R7899" s="7">
        <f>IF($I7899=1,(O7899-MAR1!$B$12)/MAR1!$D$12,(O7899-MAR1!$C$12)/MAR1!$E$12)</f>
        <v/>
      </c>
      <c r="S7899" s="7">
        <f>IF($I7899=1,(P7899-MAR1!$B$13)/MAR1!$D$13,(P7899-MAR1!$C$13)/MAR1!$E$13)</f>
        <v/>
      </c>
    </row>
    <row r="7900">
      <c r="A7900" s="5" t="n">
        <v>7899</v>
      </c>
      <c r="B7900" s="5" t="n">
        <v>22</v>
      </c>
      <c r="C7900" s="5" t="n">
        <v>234</v>
      </c>
      <c r="D7900" s="5" t="n">
        <v>8</v>
      </c>
      <c r="E7900" s="5" t="n">
        <v>16.6</v>
      </c>
      <c r="F7900" s="5" t="n">
        <v>26.2</v>
      </c>
      <c r="G7900" s="5" t="n">
        <v>21.7</v>
      </c>
      <c r="H7900" s="5" t="n">
        <v>12.15</v>
      </c>
      <c r="I7900" s="6">
        <f>IF(E7900&gt;=Markov!$B$3,1,0)</f>
        <v/>
      </c>
      <c r="J7900" s="6">
        <f>I7899</f>
        <v/>
      </c>
      <c r="K7900" s="7">
        <f>MAR1!$B$5+MAR1!$C$5*COS(2*PI()*$C7900/365)+MAR1!$D$5*SIN(2*PI()*$C7900/365)</f>
        <v/>
      </c>
      <c r="L7900" s="7">
        <f>MAR1!$B$6+MAR1!$C$6*COS(2*PI()*$C7900/365)+MAR1!$D$6*SIN(2*PI()*$C7900/365)</f>
        <v/>
      </c>
      <c r="M7900" s="7">
        <f>MAR1!$B$7+MAR1!$C$7*COS(2*PI()*$C7900/365)+MAR1!$D$7*SIN(2*PI()*$C7900/365)</f>
        <v/>
      </c>
      <c r="N7900" s="7">
        <f>F7900-K7900</f>
        <v/>
      </c>
      <c r="O7900" s="7">
        <f>G7900-L7900</f>
        <v/>
      </c>
      <c r="P7900" s="7">
        <f>H7900-M7900</f>
        <v/>
      </c>
      <c r="Q7900" s="7">
        <f>IF($I7900=1,(N7900-MAR1!$B$11)/MAR1!$D$11,(N7900-MAR1!$C$11)/MAR1!$E$11)</f>
        <v/>
      </c>
      <c r="R7900" s="7">
        <f>IF($I7900=1,(O7900-MAR1!$B$12)/MAR1!$D$12,(O7900-MAR1!$C$12)/MAR1!$E$12)</f>
        <v/>
      </c>
      <c r="S7900" s="7">
        <f>IF($I7900=1,(P7900-MAR1!$B$13)/MAR1!$D$13,(P7900-MAR1!$C$13)/MAR1!$E$13)</f>
        <v/>
      </c>
    </row>
    <row r="7901">
      <c r="A7901" s="5" t="n">
        <v>7900</v>
      </c>
      <c r="B7901" s="5" t="n">
        <v>22</v>
      </c>
      <c r="C7901" s="5" t="n">
        <v>235</v>
      </c>
      <c r="D7901" s="5" t="n">
        <v>8</v>
      </c>
      <c r="E7901" s="5" t="n">
        <v>0</v>
      </c>
      <c r="F7901" s="5" t="n">
        <v>27.8</v>
      </c>
      <c r="G7901" s="5" t="n">
        <v>22.4</v>
      </c>
      <c r="H7901" s="5" t="n">
        <v>11.48</v>
      </c>
      <c r="I7901" s="6">
        <f>IF(E7901&gt;=Markov!$B$3,1,0)</f>
        <v/>
      </c>
      <c r="J7901" s="6">
        <f>I7900</f>
        <v/>
      </c>
      <c r="K7901" s="7">
        <f>MAR1!$B$5+MAR1!$C$5*COS(2*PI()*$C7901/365)+MAR1!$D$5*SIN(2*PI()*$C7901/365)</f>
        <v/>
      </c>
      <c r="L7901" s="7">
        <f>MAR1!$B$6+MAR1!$C$6*COS(2*PI()*$C7901/365)+MAR1!$D$6*SIN(2*PI()*$C7901/365)</f>
        <v/>
      </c>
      <c r="M7901" s="7">
        <f>MAR1!$B$7+MAR1!$C$7*COS(2*PI()*$C7901/365)+MAR1!$D$7*SIN(2*PI()*$C7901/365)</f>
        <v/>
      </c>
      <c r="N7901" s="7">
        <f>F7901-K7901</f>
        <v/>
      </c>
      <c r="O7901" s="7">
        <f>G7901-L7901</f>
        <v/>
      </c>
      <c r="P7901" s="7">
        <f>H7901-M7901</f>
        <v/>
      </c>
      <c r="Q7901" s="7">
        <f>IF($I7901=1,(N7901-MAR1!$B$11)/MAR1!$D$11,(N7901-MAR1!$C$11)/MAR1!$E$11)</f>
        <v/>
      </c>
      <c r="R7901" s="7">
        <f>IF($I7901=1,(O7901-MAR1!$B$12)/MAR1!$D$12,(O7901-MAR1!$C$12)/MAR1!$E$12)</f>
        <v/>
      </c>
      <c r="S7901" s="7">
        <f>IF($I7901=1,(P7901-MAR1!$B$13)/MAR1!$D$13,(P7901-MAR1!$C$13)/MAR1!$E$13)</f>
        <v/>
      </c>
    </row>
    <row r="7902">
      <c r="A7902" s="5" t="n">
        <v>7901</v>
      </c>
      <c r="B7902" s="5" t="n">
        <v>22</v>
      </c>
      <c r="C7902" s="5" t="n">
        <v>236</v>
      </c>
      <c r="D7902" s="5" t="n">
        <v>8</v>
      </c>
      <c r="E7902" s="5" t="n">
        <v>0</v>
      </c>
      <c r="F7902" s="5" t="n">
        <v>28.9</v>
      </c>
      <c r="G7902" s="5" t="n">
        <v>20.4</v>
      </c>
      <c r="H7902" s="5" t="n">
        <v>12.31</v>
      </c>
      <c r="I7902" s="6">
        <f>IF(E7902&gt;=Markov!$B$3,1,0)</f>
        <v/>
      </c>
      <c r="J7902" s="6">
        <f>I7901</f>
        <v/>
      </c>
      <c r="K7902" s="7">
        <f>MAR1!$B$5+MAR1!$C$5*COS(2*PI()*$C7902/365)+MAR1!$D$5*SIN(2*PI()*$C7902/365)</f>
        <v/>
      </c>
      <c r="L7902" s="7">
        <f>MAR1!$B$6+MAR1!$C$6*COS(2*PI()*$C7902/365)+MAR1!$D$6*SIN(2*PI()*$C7902/365)</f>
        <v/>
      </c>
      <c r="M7902" s="7">
        <f>MAR1!$B$7+MAR1!$C$7*COS(2*PI()*$C7902/365)+MAR1!$D$7*SIN(2*PI()*$C7902/365)</f>
        <v/>
      </c>
      <c r="N7902" s="7">
        <f>F7902-K7902</f>
        <v/>
      </c>
      <c r="O7902" s="7">
        <f>G7902-L7902</f>
        <v/>
      </c>
      <c r="P7902" s="7">
        <f>H7902-M7902</f>
        <v/>
      </c>
      <c r="Q7902" s="7">
        <f>IF($I7902=1,(N7902-MAR1!$B$11)/MAR1!$D$11,(N7902-MAR1!$C$11)/MAR1!$E$11)</f>
        <v/>
      </c>
      <c r="R7902" s="7">
        <f>IF($I7902=1,(O7902-MAR1!$B$12)/MAR1!$D$12,(O7902-MAR1!$C$12)/MAR1!$E$12)</f>
        <v/>
      </c>
      <c r="S7902" s="7">
        <f>IF($I7902=1,(P7902-MAR1!$B$13)/MAR1!$D$13,(P7902-MAR1!$C$13)/MAR1!$E$13)</f>
        <v/>
      </c>
    </row>
    <row r="7903">
      <c r="A7903" s="5" t="n">
        <v>7902</v>
      </c>
      <c r="B7903" s="5" t="n">
        <v>22</v>
      </c>
      <c r="C7903" s="5" t="n">
        <v>237</v>
      </c>
      <c r="D7903" s="5" t="n">
        <v>8</v>
      </c>
      <c r="E7903" s="5" t="n">
        <v>0</v>
      </c>
      <c r="F7903" s="5" t="n">
        <v>30</v>
      </c>
      <c r="G7903" s="5" t="n">
        <v>21.2</v>
      </c>
      <c r="H7903" s="5" t="n">
        <v>17.93</v>
      </c>
      <c r="I7903" s="6">
        <f>IF(E7903&gt;=Markov!$B$3,1,0)</f>
        <v/>
      </c>
      <c r="J7903" s="6">
        <f>I7902</f>
        <v/>
      </c>
      <c r="K7903" s="7">
        <f>MAR1!$B$5+MAR1!$C$5*COS(2*PI()*$C7903/365)+MAR1!$D$5*SIN(2*PI()*$C7903/365)</f>
        <v/>
      </c>
      <c r="L7903" s="7">
        <f>MAR1!$B$6+MAR1!$C$6*COS(2*PI()*$C7903/365)+MAR1!$D$6*SIN(2*PI()*$C7903/365)</f>
        <v/>
      </c>
      <c r="M7903" s="7">
        <f>MAR1!$B$7+MAR1!$C$7*COS(2*PI()*$C7903/365)+MAR1!$D$7*SIN(2*PI()*$C7903/365)</f>
        <v/>
      </c>
      <c r="N7903" s="7">
        <f>F7903-K7903</f>
        <v/>
      </c>
      <c r="O7903" s="7">
        <f>G7903-L7903</f>
        <v/>
      </c>
      <c r="P7903" s="7">
        <f>H7903-M7903</f>
        <v/>
      </c>
      <c r="Q7903" s="7">
        <f>IF($I7903=1,(N7903-MAR1!$B$11)/MAR1!$D$11,(N7903-MAR1!$C$11)/MAR1!$E$11)</f>
        <v/>
      </c>
      <c r="R7903" s="7">
        <f>IF($I7903=1,(O7903-MAR1!$B$12)/MAR1!$D$12,(O7903-MAR1!$C$12)/MAR1!$E$12)</f>
        <v/>
      </c>
      <c r="S7903" s="7">
        <f>IF($I7903=1,(P7903-MAR1!$B$13)/MAR1!$D$13,(P7903-MAR1!$C$13)/MAR1!$E$13)</f>
        <v/>
      </c>
    </row>
    <row r="7904">
      <c r="A7904" s="5" t="n">
        <v>7903</v>
      </c>
      <c r="B7904" s="5" t="n">
        <v>22</v>
      </c>
      <c r="C7904" s="5" t="n">
        <v>238</v>
      </c>
      <c r="D7904" s="5" t="n">
        <v>8</v>
      </c>
      <c r="E7904" s="5" t="n">
        <v>0</v>
      </c>
      <c r="F7904" s="5" t="n">
        <v>30.4</v>
      </c>
      <c r="G7904" s="5" t="n">
        <v>21.4</v>
      </c>
      <c r="H7904" s="5" t="n">
        <v>16.6</v>
      </c>
      <c r="I7904" s="6">
        <f>IF(E7904&gt;=Markov!$B$3,1,0)</f>
        <v/>
      </c>
      <c r="J7904" s="6">
        <f>I7903</f>
        <v/>
      </c>
      <c r="K7904" s="7">
        <f>MAR1!$B$5+MAR1!$C$5*COS(2*PI()*$C7904/365)+MAR1!$D$5*SIN(2*PI()*$C7904/365)</f>
        <v/>
      </c>
      <c r="L7904" s="7">
        <f>MAR1!$B$6+MAR1!$C$6*COS(2*PI()*$C7904/365)+MAR1!$D$6*SIN(2*PI()*$C7904/365)</f>
        <v/>
      </c>
      <c r="M7904" s="7">
        <f>MAR1!$B$7+MAR1!$C$7*COS(2*PI()*$C7904/365)+MAR1!$D$7*SIN(2*PI()*$C7904/365)</f>
        <v/>
      </c>
      <c r="N7904" s="7">
        <f>F7904-K7904</f>
        <v/>
      </c>
      <c r="O7904" s="7">
        <f>G7904-L7904</f>
        <v/>
      </c>
      <c r="P7904" s="7">
        <f>H7904-M7904</f>
        <v/>
      </c>
      <c r="Q7904" s="7">
        <f>IF($I7904=1,(N7904-MAR1!$B$11)/MAR1!$D$11,(N7904-MAR1!$C$11)/MAR1!$E$11)</f>
        <v/>
      </c>
      <c r="R7904" s="7">
        <f>IF($I7904=1,(O7904-MAR1!$B$12)/MAR1!$D$12,(O7904-MAR1!$C$12)/MAR1!$E$12)</f>
        <v/>
      </c>
      <c r="S7904" s="7">
        <f>IF($I7904=1,(P7904-MAR1!$B$13)/MAR1!$D$13,(P7904-MAR1!$C$13)/MAR1!$E$13)</f>
        <v/>
      </c>
    </row>
    <row r="7905">
      <c r="A7905" s="5" t="n">
        <v>7904</v>
      </c>
      <c r="B7905" s="5" t="n">
        <v>22</v>
      </c>
      <c r="C7905" s="5" t="n">
        <v>239</v>
      </c>
      <c r="D7905" s="5" t="n">
        <v>8</v>
      </c>
      <c r="E7905" s="5" t="n">
        <v>0</v>
      </c>
      <c r="F7905" s="5" t="n">
        <v>30.7</v>
      </c>
      <c r="G7905" s="5" t="n">
        <v>22.6</v>
      </c>
      <c r="H7905" s="5" t="n">
        <v>18.23</v>
      </c>
      <c r="I7905" s="6">
        <f>IF(E7905&gt;=Markov!$B$3,1,0)</f>
        <v/>
      </c>
      <c r="J7905" s="6">
        <f>I7904</f>
        <v/>
      </c>
      <c r="K7905" s="7">
        <f>MAR1!$B$5+MAR1!$C$5*COS(2*PI()*$C7905/365)+MAR1!$D$5*SIN(2*PI()*$C7905/365)</f>
        <v/>
      </c>
      <c r="L7905" s="7">
        <f>MAR1!$B$6+MAR1!$C$6*COS(2*PI()*$C7905/365)+MAR1!$D$6*SIN(2*PI()*$C7905/365)</f>
        <v/>
      </c>
      <c r="M7905" s="7">
        <f>MAR1!$B$7+MAR1!$C$7*COS(2*PI()*$C7905/365)+MAR1!$D$7*SIN(2*PI()*$C7905/365)</f>
        <v/>
      </c>
      <c r="N7905" s="7">
        <f>F7905-K7905</f>
        <v/>
      </c>
      <c r="O7905" s="7">
        <f>G7905-L7905</f>
        <v/>
      </c>
      <c r="P7905" s="7">
        <f>H7905-M7905</f>
        <v/>
      </c>
      <c r="Q7905" s="7">
        <f>IF($I7905=1,(N7905-MAR1!$B$11)/MAR1!$D$11,(N7905-MAR1!$C$11)/MAR1!$E$11)</f>
        <v/>
      </c>
      <c r="R7905" s="7">
        <f>IF($I7905=1,(O7905-MAR1!$B$12)/MAR1!$D$12,(O7905-MAR1!$C$12)/MAR1!$E$12)</f>
        <v/>
      </c>
      <c r="S7905" s="7">
        <f>IF($I7905=1,(P7905-MAR1!$B$13)/MAR1!$D$13,(P7905-MAR1!$C$13)/MAR1!$E$13)</f>
        <v/>
      </c>
    </row>
    <row r="7906">
      <c r="A7906" s="5" t="n">
        <v>7905</v>
      </c>
      <c r="B7906" s="5" t="n">
        <v>22</v>
      </c>
      <c r="C7906" s="5" t="n">
        <v>240</v>
      </c>
      <c r="D7906" s="5" t="n">
        <v>8</v>
      </c>
      <c r="E7906" s="5" t="n">
        <v>0</v>
      </c>
      <c r="F7906" s="5" t="n">
        <v>29.7</v>
      </c>
      <c r="G7906" s="5" t="n">
        <v>23</v>
      </c>
      <c r="H7906" s="5" t="n">
        <v>15.92</v>
      </c>
      <c r="I7906" s="6">
        <f>IF(E7906&gt;=Markov!$B$3,1,0)</f>
        <v/>
      </c>
      <c r="J7906" s="6">
        <f>I7905</f>
        <v/>
      </c>
      <c r="K7906" s="7">
        <f>MAR1!$B$5+MAR1!$C$5*COS(2*PI()*$C7906/365)+MAR1!$D$5*SIN(2*PI()*$C7906/365)</f>
        <v/>
      </c>
      <c r="L7906" s="7">
        <f>MAR1!$B$6+MAR1!$C$6*COS(2*PI()*$C7906/365)+MAR1!$D$6*SIN(2*PI()*$C7906/365)</f>
        <v/>
      </c>
      <c r="M7906" s="7">
        <f>MAR1!$B$7+MAR1!$C$7*COS(2*PI()*$C7906/365)+MAR1!$D$7*SIN(2*PI()*$C7906/365)</f>
        <v/>
      </c>
      <c r="N7906" s="7">
        <f>F7906-K7906</f>
        <v/>
      </c>
      <c r="O7906" s="7">
        <f>G7906-L7906</f>
        <v/>
      </c>
      <c r="P7906" s="7">
        <f>H7906-M7906</f>
        <v/>
      </c>
      <c r="Q7906" s="7">
        <f>IF($I7906=1,(N7906-MAR1!$B$11)/MAR1!$D$11,(N7906-MAR1!$C$11)/MAR1!$E$11)</f>
        <v/>
      </c>
      <c r="R7906" s="7">
        <f>IF($I7906=1,(O7906-MAR1!$B$12)/MAR1!$D$12,(O7906-MAR1!$C$12)/MAR1!$E$12)</f>
        <v/>
      </c>
      <c r="S7906" s="7">
        <f>IF($I7906=1,(P7906-MAR1!$B$13)/MAR1!$D$13,(P7906-MAR1!$C$13)/MAR1!$E$13)</f>
        <v/>
      </c>
    </row>
    <row r="7907">
      <c r="A7907" s="5" t="n">
        <v>7906</v>
      </c>
      <c r="B7907" s="5" t="n">
        <v>22</v>
      </c>
      <c r="C7907" s="5" t="n">
        <v>241</v>
      </c>
      <c r="D7907" s="5" t="n">
        <v>8</v>
      </c>
      <c r="E7907" s="5" t="n">
        <v>0</v>
      </c>
      <c r="F7907" s="5" t="n">
        <v>30.5</v>
      </c>
      <c r="G7907" s="5" t="n">
        <v>20.3</v>
      </c>
      <c r="H7907" s="5" t="n">
        <v>16.01</v>
      </c>
      <c r="I7907" s="6">
        <f>IF(E7907&gt;=Markov!$B$3,1,0)</f>
        <v/>
      </c>
      <c r="J7907" s="6">
        <f>I7906</f>
        <v/>
      </c>
      <c r="K7907" s="7">
        <f>MAR1!$B$5+MAR1!$C$5*COS(2*PI()*$C7907/365)+MAR1!$D$5*SIN(2*PI()*$C7907/365)</f>
        <v/>
      </c>
      <c r="L7907" s="7">
        <f>MAR1!$B$6+MAR1!$C$6*COS(2*PI()*$C7907/365)+MAR1!$D$6*SIN(2*PI()*$C7907/365)</f>
        <v/>
      </c>
      <c r="M7907" s="7">
        <f>MAR1!$B$7+MAR1!$C$7*COS(2*PI()*$C7907/365)+MAR1!$D$7*SIN(2*PI()*$C7907/365)</f>
        <v/>
      </c>
      <c r="N7907" s="7">
        <f>F7907-K7907</f>
        <v/>
      </c>
      <c r="O7907" s="7">
        <f>G7907-L7907</f>
        <v/>
      </c>
      <c r="P7907" s="7">
        <f>H7907-M7907</f>
        <v/>
      </c>
      <c r="Q7907" s="7">
        <f>IF($I7907=1,(N7907-MAR1!$B$11)/MAR1!$D$11,(N7907-MAR1!$C$11)/MAR1!$E$11)</f>
        <v/>
      </c>
      <c r="R7907" s="7">
        <f>IF($I7907=1,(O7907-MAR1!$B$12)/MAR1!$D$12,(O7907-MAR1!$C$12)/MAR1!$E$12)</f>
        <v/>
      </c>
      <c r="S7907" s="7">
        <f>IF($I7907=1,(P7907-MAR1!$B$13)/MAR1!$D$13,(P7907-MAR1!$C$13)/MAR1!$E$13)</f>
        <v/>
      </c>
    </row>
    <row r="7908">
      <c r="A7908" s="5" t="n">
        <v>7907</v>
      </c>
      <c r="B7908" s="5" t="n">
        <v>22</v>
      </c>
      <c r="C7908" s="5" t="n">
        <v>242</v>
      </c>
      <c r="D7908" s="5" t="n">
        <v>8</v>
      </c>
      <c r="E7908" s="5" t="n">
        <v>0</v>
      </c>
      <c r="F7908" s="5" t="n">
        <v>26.7</v>
      </c>
      <c r="G7908" s="5" t="n">
        <v>18.8</v>
      </c>
      <c r="H7908" s="5" t="n">
        <v>11.55</v>
      </c>
      <c r="I7908" s="6">
        <f>IF(E7908&gt;=Markov!$B$3,1,0)</f>
        <v/>
      </c>
      <c r="J7908" s="6">
        <f>I7907</f>
        <v/>
      </c>
      <c r="K7908" s="7">
        <f>MAR1!$B$5+MAR1!$C$5*COS(2*PI()*$C7908/365)+MAR1!$D$5*SIN(2*PI()*$C7908/365)</f>
        <v/>
      </c>
      <c r="L7908" s="7">
        <f>MAR1!$B$6+MAR1!$C$6*COS(2*PI()*$C7908/365)+MAR1!$D$6*SIN(2*PI()*$C7908/365)</f>
        <v/>
      </c>
      <c r="M7908" s="7">
        <f>MAR1!$B$7+MAR1!$C$7*COS(2*PI()*$C7908/365)+MAR1!$D$7*SIN(2*PI()*$C7908/365)</f>
        <v/>
      </c>
      <c r="N7908" s="7">
        <f>F7908-K7908</f>
        <v/>
      </c>
      <c r="O7908" s="7">
        <f>G7908-L7908</f>
        <v/>
      </c>
      <c r="P7908" s="7">
        <f>H7908-M7908</f>
        <v/>
      </c>
      <c r="Q7908" s="7">
        <f>IF($I7908=1,(N7908-MAR1!$B$11)/MAR1!$D$11,(N7908-MAR1!$C$11)/MAR1!$E$11)</f>
        <v/>
      </c>
      <c r="R7908" s="7">
        <f>IF($I7908=1,(O7908-MAR1!$B$12)/MAR1!$D$12,(O7908-MAR1!$C$12)/MAR1!$E$12)</f>
        <v/>
      </c>
      <c r="S7908" s="7">
        <f>IF($I7908=1,(P7908-MAR1!$B$13)/MAR1!$D$13,(P7908-MAR1!$C$13)/MAR1!$E$13)</f>
        <v/>
      </c>
    </row>
    <row r="7909">
      <c r="A7909" s="5" t="n">
        <v>7908</v>
      </c>
      <c r="B7909" s="5" t="n">
        <v>22</v>
      </c>
      <c r="C7909" s="5" t="n">
        <v>243</v>
      </c>
      <c r="D7909" s="5" t="n">
        <v>8</v>
      </c>
      <c r="E7909" s="5" t="n">
        <v>48.4</v>
      </c>
      <c r="F7909" s="5" t="n">
        <v>24.9</v>
      </c>
      <c r="G7909" s="5" t="n">
        <v>19.7</v>
      </c>
      <c r="H7909" s="5" t="n">
        <v>9.789999999999999</v>
      </c>
      <c r="I7909" s="6">
        <f>IF(E7909&gt;=Markov!$B$3,1,0)</f>
        <v/>
      </c>
      <c r="J7909" s="6">
        <f>I7908</f>
        <v/>
      </c>
      <c r="K7909" s="7">
        <f>MAR1!$B$5+MAR1!$C$5*COS(2*PI()*$C7909/365)+MAR1!$D$5*SIN(2*PI()*$C7909/365)</f>
        <v/>
      </c>
      <c r="L7909" s="7">
        <f>MAR1!$B$6+MAR1!$C$6*COS(2*PI()*$C7909/365)+MAR1!$D$6*SIN(2*PI()*$C7909/365)</f>
        <v/>
      </c>
      <c r="M7909" s="7">
        <f>MAR1!$B$7+MAR1!$C$7*COS(2*PI()*$C7909/365)+MAR1!$D$7*SIN(2*PI()*$C7909/365)</f>
        <v/>
      </c>
      <c r="N7909" s="7">
        <f>F7909-K7909</f>
        <v/>
      </c>
      <c r="O7909" s="7">
        <f>G7909-L7909</f>
        <v/>
      </c>
      <c r="P7909" s="7">
        <f>H7909-M7909</f>
        <v/>
      </c>
      <c r="Q7909" s="7">
        <f>IF($I7909=1,(N7909-MAR1!$B$11)/MAR1!$D$11,(N7909-MAR1!$C$11)/MAR1!$E$11)</f>
        <v/>
      </c>
      <c r="R7909" s="7">
        <f>IF($I7909=1,(O7909-MAR1!$B$12)/MAR1!$D$12,(O7909-MAR1!$C$12)/MAR1!$E$12)</f>
        <v/>
      </c>
      <c r="S7909" s="7">
        <f>IF($I7909=1,(P7909-MAR1!$B$13)/MAR1!$D$13,(P7909-MAR1!$C$13)/MAR1!$E$13)</f>
        <v/>
      </c>
    </row>
    <row r="7910">
      <c r="A7910" s="5" t="n">
        <v>7909</v>
      </c>
      <c r="B7910" s="5" t="n">
        <v>22</v>
      </c>
      <c r="C7910" s="5" t="n">
        <v>244</v>
      </c>
      <c r="D7910" s="5" t="n">
        <v>9</v>
      </c>
      <c r="E7910" s="5" t="n">
        <v>0</v>
      </c>
      <c r="F7910" s="5" t="n">
        <v>25.9</v>
      </c>
      <c r="G7910" s="5" t="n">
        <v>21.1</v>
      </c>
      <c r="H7910" s="5" t="n">
        <v>16.31</v>
      </c>
      <c r="I7910" s="6">
        <f>IF(E7910&gt;=Markov!$B$3,1,0)</f>
        <v/>
      </c>
      <c r="J7910" s="6">
        <f>I7909</f>
        <v/>
      </c>
      <c r="K7910" s="7">
        <f>MAR1!$B$5+MAR1!$C$5*COS(2*PI()*$C7910/365)+MAR1!$D$5*SIN(2*PI()*$C7910/365)</f>
        <v/>
      </c>
      <c r="L7910" s="7">
        <f>MAR1!$B$6+MAR1!$C$6*COS(2*PI()*$C7910/365)+MAR1!$D$6*SIN(2*PI()*$C7910/365)</f>
        <v/>
      </c>
      <c r="M7910" s="7">
        <f>MAR1!$B$7+MAR1!$C$7*COS(2*PI()*$C7910/365)+MAR1!$D$7*SIN(2*PI()*$C7910/365)</f>
        <v/>
      </c>
      <c r="N7910" s="7">
        <f>F7910-K7910</f>
        <v/>
      </c>
      <c r="O7910" s="7">
        <f>G7910-L7910</f>
        <v/>
      </c>
      <c r="P7910" s="7">
        <f>H7910-M7910</f>
        <v/>
      </c>
      <c r="Q7910" s="7">
        <f>IF($I7910=1,(N7910-MAR1!$B$11)/MAR1!$D$11,(N7910-MAR1!$C$11)/MAR1!$E$11)</f>
        <v/>
      </c>
      <c r="R7910" s="7">
        <f>IF($I7910=1,(O7910-MAR1!$B$12)/MAR1!$D$12,(O7910-MAR1!$C$12)/MAR1!$E$12)</f>
        <v/>
      </c>
      <c r="S7910" s="7">
        <f>IF($I7910=1,(P7910-MAR1!$B$13)/MAR1!$D$13,(P7910-MAR1!$C$13)/MAR1!$E$13)</f>
        <v/>
      </c>
    </row>
    <row r="7911">
      <c r="A7911" s="5" t="n">
        <v>7910</v>
      </c>
      <c r="B7911" s="5" t="n">
        <v>22</v>
      </c>
      <c r="C7911" s="5" t="n">
        <v>245</v>
      </c>
      <c r="D7911" s="5" t="n">
        <v>9</v>
      </c>
      <c r="E7911" s="5" t="n">
        <v>0</v>
      </c>
      <c r="F7911" s="5" t="n">
        <v>29.4</v>
      </c>
      <c r="G7911" s="5" t="n">
        <v>24.2</v>
      </c>
      <c r="H7911" s="5" t="n">
        <v>16.35</v>
      </c>
      <c r="I7911" s="6">
        <f>IF(E7911&gt;=Markov!$B$3,1,0)</f>
        <v/>
      </c>
      <c r="J7911" s="6">
        <f>I7910</f>
        <v/>
      </c>
      <c r="K7911" s="7">
        <f>MAR1!$B$5+MAR1!$C$5*COS(2*PI()*$C7911/365)+MAR1!$D$5*SIN(2*PI()*$C7911/365)</f>
        <v/>
      </c>
      <c r="L7911" s="7">
        <f>MAR1!$B$6+MAR1!$C$6*COS(2*PI()*$C7911/365)+MAR1!$D$6*SIN(2*PI()*$C7911/365)</f>
        <v/>
      </c>
      <c r="M7911" s="7">
        <f>MAR1!$B$7+MAR1!$C$7*COS(2*PI()*$C7911/365)+MAR1!$D$7*SIN(2*PI()*$C7911/365)</f>
        <v/>
      </c>
      <c r="N7911" s="7">
        <f>F7911-K7911</f>
        <v/>
      </c>
      <c r="O7911" s="7">
        <f>G7911-L7911</f>
        <v/>
      </c>
      <c r="P7911" s="7">
        <f>H7911-M7911</f>
        <v/>
      </c>
      <c r="Q7911" s="7">
        <f>IF($I7911=1,(N7911-MAR1!$B$11)/MAR1!$D$11,(N7911-MAR1!$C$11)/MAR1!$E$11)</f>
        <v/>
      </c>
      <c r="R7911" s="7">
        <f>IF($I7911=1,(O7911-MAR1!$B$12)/MAR1!$D$12,(O7911-MAR1!$C$12)/MAR1!$E$12)</f>
        <v/>
      </c>
      <c r="S7911" s="7">
        <f>IF($I7911=1,(P7911-MAR1!$B$13)/MAR1!$D$13,(P7911-MAR1!$C$13)/MAR1!$E$13)</f>
        <v/>
      </c>
    </row>
    <row r="7912">
      <c r="A7912" s="5" t="n">
        <v>7911</v>
      </c>
      <c r="B7912" s="5" t="n">
        <v>22</v>
      </c>
      <c r="C7912" s="5" t="n">
        <v>246</v>
      </c>
      <c r="D7912" s="5" t="n">
        <v>9</v>
      </c>
      <c r="E7912" s="5" t="n">
        <v>0</v>
      </c>
      <c r="F7912" s="5" t="n">
        <v>30.7</v>
      </c>
      <c r="G7912" s="5" t="n">
        <v>24.5</v>
      </c>
      <c r="H7912" s="5" t="n">
        <v>16.54</v>
      </c>
      <c r="I7912" s="6">
        <f>IF(E7912&gt;=Markov!$B$3,1,0)</f>
        <v/>
      </c>
      <c r="J7912" s="6">
        <f>I7911</f>
        <v/>
      </c>
      <c r="K7912" s="7">
        <f>MAR1!$B$5+MAR1!$C$5*COS(2*PI()*$C7912/365)+MAR1!$D$5*SIN(2*PI()*$C7912/365)</f>
        <v/>
      </c>
      <c r="L7912" s="7">
        <f>MAR1!$B$6+MAR1!$C$6*COS(2*PI()*$C7912/365)+MAR1!$D$6*SIN(2*PI()*$C7912/365)</f>
        <v/>
      </c>
      <c r="M7912" s="7">
        <f>MAR1!$B$7+MAR1!$C$7*COS(2*PI()*$C7912/365)+MAR1!$D$7*SIN(2*PI()*$C7912/365)</f>
        <v/>
      </c>
      <c r="N7912" s="7">
        <f>F7912-K7912</f>
        <v/>
      </c>
      <c r="O7912" s="7">
        <f>G7912-L7912</f>
        <v/>
      </c>
      <c r="P7912" s="7">
        <f>H7912-M7912</f>
        <v/>
      </c>
      <c r="Q7912" s="7">
        <f>IF($I7912=1,(N7912-MAR1!$B$11)/MAR1!$D$11,(N7912-MAR1!$C$11)/MAR1!$E$11)</f>
        <v/>
      </c>
      <c r="R7912" s="7">
        <f>IF($I7912=1,(O7912-MAR1!$B$12)/MAR1!$D$12,(O7912-MAR1!$C$12)/MAR1!$E$12)</f>
        <v/>
      </c>
      <c r="S7912" s="7">
        <f>IF($I7912=1,(P7912-MAR1!$B$13)/MAR1!$D$13,(P7912-MAR1!$C$13)/MAR1!$E$13)</f>
        <v/>
      </c>
    </row>
    <row r="7913">
      <c r="A7913" s="5" t="n">
        <v>7912</v>
      </c>
      <c r="B7913" s="5" t="n">
        <v>22</v>
      </c>
      <c r="C7913" s="5" t="n">
        <v>247</v>
      </c>
      <c r="D7913" s="5" t="n">
        <v>9</v>
      </c>
      <c r="E7913" s="5" t="n">
        <v>0</v>
      </c>
      <c r="F7913" s="5" t="n">
        <v>34.6</v>
      </c>
      <c r="G7913" s="5" t="n">
        <v>26.4</v>
      </c>
      <c r="H7913" s="5" t="n">
        <v>18.92</v>
      </c>
      <c r="I7913" s="6">
        <f>IF(E7913&gt;=Markov!$B$3,1,0)</f>
        <v/>
      </c>
      <c r="J7913" s="6">
        <f>I7912</f>
        <v/>
      </c>
      <c r="K7913" s="7">
        <f>MAR1!$B$5+MAR1!$C$5*COS(2*PI()*$C7913/365)+MAR1!$D$5*SIN(2*PI()*$C7913/365)</f>
        <v/>
      </c>
      <c r="L7913" s="7">
        <f>MAR1!$B$6+MAR1!$C$6*COS(2*PI()*$C7913/365)+MAR1!$D$6*SIN(2*PI()*$C7913/365)</f>
        <v/>
      </c>
      <c r="M7913" s="7">
        <f>MAR1!$B$7+MAR1!$C$7*COS(2*PI()*$C7913/365)+MAR1!$D$7*SIN(2*PI()*$C7913/365)</f>
        <v/>
      </c>
      <c r="N7913" s="7">
        <f>F7913-K7913</f>
        <v/>
      </c>
      <c r="O7913" s="7">
        <f>G7913-L7913</f>
        <v/>
      </c>
      <c r="P7913" s="7">
        <f>H7913-M7913</f>
        <v/>
      </c>
      <c r="Q7913" s="7">
        <f>IF($I7913=1,(N7913-MAR1!$B$11)/MAR1!$D$11,(N7913-MAR1!$C$11)/MAR1!$E$11)</f>
        <v/>
      </c>
      <c r="R7913" s="7">
        <f>IF($I7913=1,(O7913-MAR1!$B$12)/MAR1!$D$12,(O7913-MAR1!$C$12)/MAR1!$E$12)</f>
        <v/>
      </c>
      <c r="S7913" s="7">
        <f>IF($I7913=1,(P7913-MAR1!$B$13)/MAR1!$D$13,(P7913-MAR1!$C$13)/MAR1!$E$13)</f>
        <v/>
      </c>
    </row>
    <row r="7914">
      <c r="A7914" s="5" t="n">
        <v>7913</v>
      </c>
      <c r="B7914" s="5" t="n">
        <v>22</v>
      </c>
      <c r="C7914" s="5" t="n">
        <v>248</v>
      </c>
      <c r="D7914" s="5" t="n">
        <v>9</v>
      </c>
      <c r="E7914" s="5" t="n">
        <v>0</v>
      </c>
      <c r="F7914" s="5" t="n">
        <v>34.1</v>
      </c>
      <c r="G7914" s="5" t="n">
        <v>25.7</v>
      </c>
      <c r="H7914" s="5" t="n">
        <v>16.97</v>
      </c>
      <c r="I7914" s="6">
        <f>IF(E7914&gt;=Markov!$B$3,1,0)</f>
        <v/>
      </c>
      <c r="J7914" s="6">
        <f>I7913</f>
        <v/>
      </c>
      <c r="K7914" s="7">
        <f>MAR1!$B$5+MAR1!$C$5*COS(2*PI()*$C7914/365)+MAR1!$D$5*SIN(2*PI()*$C7914/365)</f>
        <v/>
      </c>
      <c r="L7914" s="7">
        <f>MAR1!$B$6+MAR1!$C$6*COS(2*PI()*$C7914/365)+MAR1!$D$6*SIN(2*PI()*$C7914/365)</f>
        <v/>
      </c>
      <c r="M7914" s="7">
        <f>MAR1!$B$7+MAR1!$C$7*COS(2*PI()*$C7914/365)+MAR1!$D$7*SIN(2*PI()*$C7914/365)</f>
        <v/>
      </c>
      <c r="N7914" s="7">
        <f>F7914-K7914</f>
        <v/>
      </c>
      <c r="O7914" s="7">
        <f>G7914-L7914</f>
        <v/>
      </c>
      <c r="P7914" s="7">
        <f>H7914-M7914</f>
        <v/>
      </c>
      <c r="Q7914" s="7">
        <f>IF($I7914=1,(N7914-MAR1!$B$11)/MAR1!$D$11,(N7914-MAR1!$C$11)/MAR1!$E$11)</f>
        <v/>
      </c>
      <c r="R7914" s="7">
        <f>IF($I7914=1,(O7914-MAR1!$B$12)/MAR1!$D$12,(O7914-MAR1!$C$12)/MAR1!$E$12)</f>
        <v/>
      </c>
      <c r="S7914" s="7">
        <f>IF($I7914=1,(P7914-MAR1!$B$13)/MAR1!$D$13,(P7914-MAR1!$C$13)/MAR1!$E$13)</f>
        <v/>
      </c>
    </row>
    <row r="7915">
      <c r="A7915" s="5" t="n">
        <v>7914</v>
      </c>
      <c r="B7915" s="5" t="n">
        <v>22</v>
      </c>
      <c r="C7915" s="5" t="n">
        <v>249</v>
      </c>
      <c r="D7915" s="5" t="n">
        <v>9</v>
      </c>
      <c r="E7915" s="5" t="n">
        <v>6.6</v>
      </c>
      <c r="F7915" s="5" t="n">
        <v>28.6</v>
      </c>
      <c r="G7915" s="5" t="n">
        <v>22.2</v>
      </c>
      <c r="H7915" s="5" t="n">
        <v>6.24</v>
      </c>
      <c r="I7915" s="6">
        <f>IF(E7915&gt;=Markov!$B$3,1,0)</f>
        <v/>
      </c>
      <c r="J7915" s="6">
        <f>I7914</f>
        <v/>
      </c>
      <c r="K7915" s="7">
        <f>MAR1!$B$5+MAR1!$C$5*COS(2*PI()*$C7915/365)+MAR1!$D$5*SIN(2*PI()*$C7915/365)</f>
        <v/>
      </c>
      <c r="L7915" s="7">
        <f>MAR1!$B$6+MAR1!$C$6*COS(2*PI()*$C7915/365)+MAR1!$D$6*SIN(2*PI()*$C7915/365)</f>
        <v/>
      </c>
      <c r="M7915" s="7">
        <f>MAR1!$B$7+MAR1!$C$7*COS(2*PI()*$C7915/365)+MAR1!$D$7*SIN(2*PI()*$C7915/365)</f>
        <v/>
      </c>
      <c r="N7915" s="7">
        <f>F7915-K7915</f>
        <v/>
      </c>
      <c r="O7915" s="7">
        <f>G7915-L7915</f>
        <v/>
      </c>
      <c r="P7915" s="7">
        <f>H7915-M7915</f>
        <v/>
      </c>
      <c r="Q7915" s="7">
        <f>IF($I7915=1,(N7915-MAR1!$B$11)/MAR1!$D$11,(N7915-MAR1!$C$11)/MAR1!$E$11)</f>
        <v/>
      </c>
      <c r="R7915" s="7">
        <f>IF($I7915=1,(O7915-MAR1!$B$12)/MAR1!$D$12,(O7915-MAR1!$C$12)/MAR1!$E$12)</f>
        <v/>
      </c>
      <c r="S7915" s="7">
        <f>IF($I7915=1,(P7915-MAR1!$B$13)/MAR1!$D$13,(P7915-MAR1!$C$13)/MAR1!$E$13)</f>
        <v/>
      </c>
    </row>
    <row r="7916">
      <c r="A7916" s="5" t="n">
        <v>7915</v>
      </c>
      <c r="B7916" s="5" t="n">
        <v>22</v>
      </c>
      <c r="C7916" s="5" t="n">
        <v>250</v>
      </c>
      <c r="D7916" s="5" t="n">
        <v>9</v>
      </c>
      <c r="E7916" s="5" t="n">
        <v>0</v>
      </c>
      <c r="F7916" s="5" t="n">
        <v>30.5</v>
      </c>
      <c r="G7916" s="5" t="n">
        <v>21.3</v>
      </c>
      <c r="H7916" s="5" t="n">
        <v>10.42</v>
      </c>
      <c r="I7916" s="6">
        <f>IF(E7916&gt;=Markov!$B$3,1,0)</f>
        <v/>
      </c>
      <c r="J7916" s="6">
        <f>I7915</f>
        <v/>
      </c>
      <c r="K7916" s="7">
        <f>MAR1!$B$5+MAR1!$C$5*COS(2*PI()*$C7916/365)+MAR1!$D$5*SIN(2*PI()*$C7916/365)</f>
        <v/>
      </c>
      <c r="L7916" s="7">
        <f>MAR1!$B$6+MAR1!$C$6*COS(2*PI()*$C7916/365)+MAR1!$D$6*SIN(2*PI()*$C7916/365)</f>
        <v/>
      </c>
      <c r="M7916" s="7">
        <f>MAR1!$B$7+MAR1!$C$7*COS(2*PI()*$C7916/365)+MAR1!$D$7*SIN(2*PI()*$C7916/365)</f>
        <v/>
      </c>
      <c r="N7916" s="7">
        <f>F7916-K7916</f>
        <v/>
      </c>
      <c r="O7916" s="7">
        <f>G7916-L7916</f>
        <v/>
      </c>
      <c r="P7916" s="7">
        <f>H7916-M7916</f>
        <v/>
      </c>
      <c r="Q7916" s="7">
        <f>IF($I7916=1,(N7916-MAR1!$B$11)/MAR1!$D$11,(N7916-MAR1!$C$11)/MAR1!$E$11)</f>
        <v/>
      </c>
      <c r="R7916" s="7">
        <f>IF($I7916=1,(O7916-MAR1!$B$12)/MAR1!$D$12,(O7916-MAR1!$C$12)/MAR1!$E$12)</f>
        <v/>
      </c>
      <c r="S7916" s="7">
        <f>IF($I7916=1,(P7916-MAR1!$B$13)/MAR1!$D$13,(P7916-MAR1!$C$13)/MAR1!$E$13)</f>
        <v/>
      </c>
    </row>
    <row r="7917">
      <c r="A7917" s="5" t="n">
        <v>7916</v>
      </c>
      <c r="B7917" s="5" t="n">
        <v>22</v>
      </c>
      <c r="C7917" s="5" t="n">
        <v>251</v>
      </c>
      <c r="D7917" s="5" t="n">
        <v>9</v>
      </c>
      <c r="E7917" s="5" t="n">
        <v>0</v>
      </c>
      <c r="F7917" s="5" t="n">
        <v>29.7</v>
      </c>
      <c r="G7917" s="5" t="n">
        <v>21.2</v>
      </c>
      <c r="H7917" s="5" t="n">
        <v>9.140000000000001</v>
      </c>
      <c r="I7917" s="6">
        <f>IF(E7917&gt;=Markov!$B$3,1,0)</f>
        <v/>
      </c>
      <c r="J7917" s="6">
        <f>I7916</f>
        <v/>
      </c>
      <c r="K7917" s="7">
        <f>MAR1!$B$5+MAR1!$C$5*COS(2*PI()*$C7917/365)+MAR1!$D$5*SIN(2*PI()*$C7917/365)</f>
        <v/>
      </c>
      <c r="L7917" s="7">
        <f>MAR1!$B$6+MAR1!$C$6*COS(2*PI()*$C7917/365)+MAR1!$D$6*SIN(2*PI()*$C7917/365)</f>
        <v/>
      </c>
      <c r="M7917" s="7">
        <f>MAR1!$B$7+MAR1!$C$7*COS(2*PI()*$C7917/365)+MAR1!$D$7*SIN(2*PI()*$C7917/365)</f>
        <v/>
      </c>
      <c r="N7917" s="7">
        <f>F7917-K7917</f>
        <v/>
      </c>
      <c r="O7917" s="7">
        <f>G7917-L7917</f>
        <v/>
      </c>
      <c r="P7917" s="7">
        <f>H7917-M7917</f>
        <v/>
      </c>
      <c r="Q7917" s="7">
        <f>IF($I7917=1,(N7917-MAR1!$B$11)/MAR1!$D$11,(N7917-MAR1!$C$11)/MAR1!$E$11)</f>
        <v/>
      </c>
      <c r="R7917" s="7">
        <f>IF($I7917=1,(O7917-MAR1!$B$12)/MAR1!$D$12,(O7917-MAR1!$C$12)/MAR1!$E$12)</f>
        <v/>
      </c>
      <c r="S7917" s="7">
        <f>IF($I7917=1,(P7917-MAR1!$B$13)/MAR1!$D$13,(P7917-MAR1!$C$13)/MAR1!$E$13)</f>
        <v/>
      </c>
    </row>
    <row r="7918">
      <c r="A7918" s="5" t="n">
        <v>7917</v>
      </c>
      <c r="B7918" s="5" t="n">
        <v>22</v>
      </c>
      <c r="C7918" s="5" t="n">
        <v>252</v>
      </c>
      <c r="D7918" s="5" t="n">
        <v>9</v>
      </c>
      <c r="E7918" s="5" t="n">
        <v>0</v>
      </c>
      <c r="F7918" s="5" t="n">
        <v>30</v>
      </c>
      <c r="G7918" s="5" t="n">
        <v>21.3</v>
      </c>
      <c r="H7918" s="5" t="n">
        <v>9.02</v>
      </c>
      <c r="I7918" s="6">
        <f>IF(E7918&gt;=Markov!$B$3,1,0)</f>
        <v/>
      </c>
      <c r="J7918" s="6">
        <f>I7917</f>
        <v/>
      </c>
      <c r="K7918" s="7">
        <f>MAR1!$B$5+MAR1!$C$5*COS(2*PI()*$C7918/365)+MAR1!$D$5*SIN(2*PI()*$C7918/365)</f>
        <v/>
      </c>
      <c r="L7918" s="7">
        <f>MAR1!$B$6+MAR1!$C$6*COS(2*PI()*$C7918/365)+MAR1!$D$6*SIN(2*PI()*$C7918/365)</f>
        <v/>
      </c>
      <c r="M7918" s="7">
        <f>MAR1!$B$7+MAR1!$C$7*COS(2*PI()*$C7918/365)+MAR1!$D$7*SIN(2*PI()*$C7918/365)</f>
        <v/>
      </c>
      <c r="N7918" s="7">
        <f>F7918-K7918</f>
        <v/>
      </c>
      <c r="O7918" s="7">
        <f>G7918-L7918</f>
        <v/>
      </c>
      <c r="P7918" s="7">
        <f>H7918-M7918</f>
        <v/>
      </c>
      <c r="Q7918" s="7">
        <f>IF($I7918=1,(N7918-MAR1!$B$11)/MAR1!$D$11,(N7918-MAR1!$C$11)/MAR1!$E$11)</f>
        <v/>
      </c>
      <c r="R7918" s="7">
        <f>IF($I7918=1,(O7918-MAR1!$B$12)/MAR1!$D$12,(O7918-MAR1!$C$12)/MAR1!$E$12)</f>
        <v/>
      </c>
      <c r="S7918" s="7">
        <f>IF($I7918=1,(P7918-MAR1!$B$13)/MAR1!$D$13,(P7918-MAR1!$C$13)/MAR1!$E$13)</f>
        <v/>
      </c>
    </row>
    <row r="7919">
      <c r="A7919" s="5" t="n">
        <v>7918</v>
      </c>
      <c r="B7919" s="5" t="n">
        <v>22</v>
      </c>
      <c r="C7919" s="5" t="n">
        <v>253</v>
      </c>
      <c r="D7919" s="5" t="n">
        <v>9</v>
      </c>
      <c r="E7919" s="5" t="n">
        <v>4.2</v>
      </c>
      <c r="F7919" s="5" t="n">
        <v>28.3</v>
      </c>
      <c r="G7919" s="5" t="n">
        <v>20.5</v>
      </c>
      <c r="H7919" s="5" t="n">
        <v>14.17</v>
      </c>
      <c r="I7919" s="6">
        <f>IF(E7919&gt;=Markov!$B$3,1,0)</f>
        <v/>
      </c>
      <c r="J7919" s="6">
        <f>I7918</f>
        <v/>
      </c>
      <c r="K7919" s="7">
        <f>MAR1!$B$5+MAR1!$C$5*COS(2*PI()*$C7919/365)+MAR1!$D$5*SIN(2*PI()*$C7919/365)</f>
        <v/>
      </c>
      <c r="L7919" s="7">
        <f>MAR1!$B$6+MAR1!$C$6*COS(2*PI()*$C7919/365)+MAR1!$D$6*SIN(2*PI()*$C7919/365)</f>
        <v/>
      </c>
      <c r="M7919" s="7">
        <f>MAR1!$B$7+MAR1!$C$7*COS(2*PI()*$C7919/365)+MAR1!$D$7*SIN(2*PI()*$C7919/365)</f>
        <v/>
      </c>
      <c r="N7919" s="7">
        <f>F7919-K7919</f>
        <v/>
      </c>
      <c r="O7919" s="7">
        <f>G7919-L7919</f>
        <v/>
      </c>
      <c r="P7919" s="7">
        <f>H7919-M7919</f>
        <v/>
      </c>
      <c r="Q7919" s="7">
        <f>IF($I7919=1,(N7919-MAR1!$B$11)/MAR1!$D$11,(N7919-MAR1!$C$11)/MAR1!$E$11)</f>
        <v/>
      </c>
      <c r="R7919" s="7">
        <f>IF($I7919=1,(O7919-MAR1!$B$12)/MAR1!$D$12,(O7919-MAR1!$C$12)/MAR1!$E$12)</f>
        <v/>
      </c>
      <c r="S7919" s="7">
        <f>IF($I7919=1,(P7919-MAR1!$B$13)/MAR1!$D$13,(P7919-MAR1!$C$13)/MAR1!$E$13)</f>
        <v/>
      </c>
    </row>
    <row r="7920">
      <c r="A7920" s="5" t="n">
        <v>7919</v>
      </c>
      <c r="B7920" s="5" t="n">
        <v>22</v>
      </c>
      <c r="C7920" s="5" t="n">
        <v>254</v>
      </c>
      <c r="D7920" s="5" t="n">
        <v>9</v>
      </c>
      <c r="E7920" s="5" t="n">
        <v>23.7</v>
      </c>
      <c r="F7920" s="5" t="n">
        <v>26.2</v>
      </c>
      <c r="G7920" s="5" t="n">
        <v>20.6</v>
      </c>
      <c r="H7920" s="5" t="n">
        <v>15.83</v>
      </c>
      <c r="I7920" s="6">
        <f>IF(E7920&gt;=Markov!$B$3,1,0)</f>
        <v/>
      </c>
      <c r="J7920" s="6">
        <f>I7919</f>
        <v/>
      </c>
      <c r="K7920" s="7">
        <f>MAR1!$B$5+MAR1!$C$5*COS(2*PI()*$C7920/365)+MAR1!$D$5*SIN(2*PI()*$C7920/365)</f>
        <v/>
      </c>
      <c r="L7920" s="7">
        <f>MAR1!$B$6+MAR1!$C$6*COS(2*PI()*$C7920/365)+MAR1!$D$6*SIN(2*PI()*$C7920/365)</f>
        <v/>
      </c>
      <c r="M7920" s="7">
        <f>MAR1!$B$7+MAR1!$C$7*COS(2*PI()*$C7920/365)+MAR1!$D$7*SIN(2*PI()*$C7920/365)</f>
        <v/>
      </c>
      <c r="N7920" s="7">
        <f>F7920-K7920</f>
        <v/>
      </c>
      <c r="O7920" s="7">
        <f>G7920-L7920</f>
        <v/>
      </c>
      <c r="P7920" s="7">
        <f>H7920-M7920</f>
        <v/>
      </c>
      <c r="Q7920" s="7">
        <f>IF($I7920=1,(N7920-MAR1!$B$11)/MAR1!$D$11,(N7920-MAR1!$C$11)/MAR1!$E$11)</f>
        <v/>
      </c>
      <c r="R7920" s="7">
        <f>IF($I7920=1,(O7920-MAR1!$B$12)/MAR1!$D$12,(O7920-MAR1!$C$12)/MAR1!$E$12)</f>
        <v/>
      </c>
      <c r="S7920" s="7">
        <f>IF($I7920=1,(P7920-MAR1!$B$13)/MAR1!$D$13,(P7920-MAR1!$C$13)/MAR1!$E$13)</f>
        <v/>
      </c>
    </row>
    <row r="7921">
      <c r="A7921" s="5" t="n">
        <v>7920</v>
      </c>
      <c r="B7921" s="5" t="n">
        <v>22</v>
      </c>
      <c r="C7921" s="5" t="n">
        <v>255</v>
      </c>
      <c r="D7921" s="5" t="n">
        <v>9</v>
      </c>
      <c r="E7921" s="5" t="n">
        <v>0</v>
      </c>
      <c r="F7921" s="5" t="n">
        <v>32</v>
      </c>
      <c r="G7921" s="5" t="n">
        <v>22.9</v>
      </c>
      <c r="H7921" s="5" t="n">
        <v>15.25</v>
      </c>
      <c r="I7921" s="6">
        <f>IF(E7921&gt;=Markov!$B$3,1,0)</f>
        <v/>
      </c>
      <c r="J7921" s="6">
        <f>I7920</f>
        <v/>
      </c>
      <c r="K7921" s="7">
        <f>MAR1!$B$5+MAR1!$C$5*COS(2*PI()*$C7921/365)+MAR1!$D$5*SIN(2*PI()*$C7921/365)</f>
        <v/>
      </c>
      <c r="L7921" s="7">
        <f>MAR1!$B$6+MAR1!$C$6*COS(2*PI()*$C7921/365)+MAR1!$D$6*SIN(2*PI()*$C7921/365)</f>
        <v/>
      </c>
      <c r="M7921" s="7">
        <f>MAR1!$B$7+MAR1!$C$7*COS(2*PI()*$C7921/365)+MAR1!$D$7*SIN(2*PI()*$C7921/365)</f>
        <v/>
      </c>
      <c r="N7921" s="7">
        <f>F7921-K7921</f>
        <v/>
      </c>
      <c r="O7921" s="7">
        <f>G7921-L7921</f>
        <v/>
      </c>
      <c r="P7921" s="7">
        <f>H7921-M7921</f>
        <v/>
      </c>
      <c r="Q7921" s="7">
        <f>IF($I7921=1,(N7921-MAR1!$B$11)/MAR1!$D$11,(N7921-MAR1!$C$11)/MAR1!$E$11)</f>
        <v/>
      </c>
      <c r="R7921" s="7">
        <f>IF($I7921=1,(O7921-MAR1!$B$12)/MAR1!$D$12,(O7921-MAR1!$C$12)/MAR1!$E$12)</f>
        <v/>
      </c>
      <c r="S7921" s="7">
        <f>IF($I7921=1,(P7921-MAR1!$B$13)/MAR1!$D$13,(P7921-MAR1!$C$13)/MAR1!$E$13)</f>
        <v/>
      </c>
    </row>
    <row r="7922">
      <c r="A7922" s="5" t="n">
        <v>7921</v>
      </c>
      <c r="B7922" s="5" t="n">
        <v>22</v>
      </c>
      <c r="C7922" s="5" t="n">
        <v>256</v>
      </c>
      <c r="D7922" s="5" t="n">
        <v>9</v>
      </c>
      <c r="E7922" s="5" t="n">
        <v>0</v>
      </c>
      <c r="F7922" s="5" t="n">
        <v>31.1</v>
      </c>
      <c r="G7922" s="5" t="n">
        <v>21.4</v>
      </c>
      <c r="H7922" s="5" t="n">
        <v>14.32</v>
      </c>
      <c r="I7922" s="6">
        <f>IF(E7922&gt;=Markov!$B$3,1,0)</f>
        <v/>
      </c>
      <c r="J7922" s="6">
        <f>I7921</f>
        <v/>
      </c>
      <c r="K7922" s="7">
        <f>MAR1!$B$5+MAR1!$C$5*COS(2*PI()*$C7922/365)+MAR1!$D$5*SIN(2*PI()*$C7922/365)</f>
        <v/>
      </c>
      <c r="L7922" s="7">
        <f>MAR1!$B$6+MAR1!$C$6*COS(2*PI()*$C7922/365)+MAR1!$D$6*SIN(2*PI()*$C7922/365)</f>
        <v/>
      </c>
      <c r="M7922" s="7">
        <f>MAR1!$B$7+MAR1!$C$7*COS(2*PI()*$C7922/365)+MAR1!$D$7*SIN(2*PI()*$C7922/365)</f>
        <v/>
      </c>
      <c r="N7922" s="7">
        <f>F7922-K7922</f>
        <v/>
      </c>
      <c r="O7922" s="7">
        <f>G7922-L7922</f>
        <v/>
      </c>
      <c r="P7922" s="7">
        <f>H7922-M7922</f>
        <v/>
      </c>
      <c r="Q7922" s="7">
        <f>IF($I7922=1,(N7922-MAR1!$B$11)/MAR1!$D$11,(N7922-MAR1!$C$11)/MAR1!$E$11)</f>
        <v/>
      </c>
      <c r="R7922" s="7">
        <f>IF($I7922=1,(O7922-MAR1!$B$12)/MAR1!$D$12,(O7922-MAR1!$C$12)/MAR1!$E$12)</f>
        <v/>
      </c>
      <c r="S7922" s="7">
        <f>IF($I7922=1,(P7922-MAR1!$B$13)/MAR1!$D$13,(P7922-MAR1!$C$13)/MAR1!$E$13)</f>
        <v/>
      </c>
    </row>
    <row r="7923">
      <c r="A7923" s="5" t="n">
        <v>7922</v>
      </c>
      <c r="B7923" s="5" t="n">
        <v>22</v>
      </c>
      <c r="C7923" s="5" t="n">
        <v>257</v>
      </c>
      <c r="D7923" s="5" t="n">
        <v>9</v>
      </c>
      <c r="E7923" s="5" t="n">
        <v>0</v>
      </c>
      <c r="F7923" s="5" t="n">
        <v>30.2</v>
      </c>
      <c r="G7923" s="5" t="n">
        <v>22.7</v>
      </c>
      <c r="H7923" s="5" t="n">
        <v>12.36</v>
      </c>
      <c r="I7923" s="6">
        <f>IF(E7923&gt;=Markov!$B$3,1,0)</f>
        <v/>
      </c>
      <c r="J7923" s="6">
        <f>I7922</f>
        <v/>
      </c>
      <c r="K7923" s="7">
        <f>MAR1!$B$5+MAR1!$C$5*COS(2*PI()*$C7923/365)+MAR1!$D$5*SIN(2*PI()*$C7923/365)</f>
        <v/>
      </c>
      <c r="L7923" s="7">
        <f>MAR1!$B$6+MAR1!$C$6*COS(2*PI()*$C7923/365)+MAR1!$D$6*SIN(2*PI()*$C7923/365)</f>
        <v/>
      </c>
      <c r="M7923" s="7">
        <f>MAR1!$B$7+MAR1!$C$7*COS(2*PI()*$C7923/365)+MAR1!$D$7*SIN(2*PI()*$C7923/365)</f>
        <v/>
      </c>
      <c r="N7923" s="7">
        <f>F7923-K7923</f>
        <v/>
      </c>
      <c r="O7923" s="7">
        <f>G7923-L7923</f>
        <v/>
      </c>
      <c r="P7923" s="7">
        <f>H7923-M7923</f>
        <v/>
      </c>
      <c r="Q7923" s="7">
        <f>IF($I7923=1,(N7923-MAR1!$B$11)/MAR1!$D$11,(N7923-MAR1!$C$11)/MAR1!$E$11)</f>
        <v/>
      </c>
      <c r="R7923" s="7">
        <f>IF($I7923=1,(O7923-MAR1!$B$12)/MAR1!$D$12,(O7923-MAR1!$C$12)/MAR1!$E$12)</f>
        <v/>
      </c>
      <c r="S7923" s="7">
        <f>IF($I7923=1,(P7923-MAR1!$B$13)/MAR1!$D$13,(P7923-MAR1!$C$13)/MAR1!$E$13)</f>
        <v/>
      </c>
    </row>
    <row r="7924">
      <c r="A7924" s="5" t="n">
        <v>7923</v>
      </c>
      <c r="B7924" s="5" t="n">
        <v>22</v>
      </c>
      <c r="C7924" s="5" t="n">
        <v>258</v>
      </c>
      <c r="D7924" s="5" t="n">
        <v>9</v>
      </c>
      <c r="E7924" s="5" t="n">
        <v>0</v>
      </c>
      <c r="F7924" s="5" t="n">
        <v>30.4</v>
      </c>
      <c r="G7924" s="5" t="n">
        <v>22.9</v>
      </c>
      <c r="H7924" s="5" t="n">
        <v>11.23</v>
      </c>
      <c r="I7924" s="6">
        <f>IF(E7924&gt;=Markov!$B$3,1,0)</f>
        <v/>
      </c>
      <c r="J7924" s="6">
        <f>I7923</f>
        <v/>
      </c>
      <c r="K7924" s="7">
        <f>MAR1!$B$5+MAR1!$C$5*COS(2*PI()*$C7924/365)+MAR1!$D$5*SIN(2*PI()*$C7924/365)</f>
        <v/>
      </c>
      <c r="L7924" s="7">
        <f>MAR1!$B$6+MAR1!$C$6*COS(2*PI()*$C7924/365)+MAR1!$D$6*SIN(2*PI()*$C7924/365)</f>
        <v/>
      </c>
      <c r="M7924" s="7">
        <f>MAR1!$B$7+MAR1!$C$7*COS(2*PI()*$C7924/365)+MAR1!$D$7*SIN(2*PI()*$C7924/365)</f>
        <v/>
      </c>
      <c r="N7924" s="7">
        <f>F7924-K7924</f>
        <v/>
      </c>
      <c r="O7924" s="7">
        <f>G7924-L7924</f>
        <v/>
      </c>
      <c r="P7924" s="7">
        <f>H7924-M7924</f>
        <v/>
      </c>
      <c r="Q7924" s="7">
        <f>IF($I7924=1,(N7924-MAR1!$B$11)/MAR1!$D$11,(N7924-MAR1!$C$11)/MAR1!$E$11)</f>
        <v/>
      </c>
      <c r="R7924" s="7">
        <f>IF($I7924=1,(O7924-MAR1!$B$12)/MAR1!$D$12,(O7924-MAR1!$C$12)/MAR1!$E$12)</f>
        <v/>
      </c>
      <c r="S7924" s="7">
        <f>IF($I7924=1,(P7924-MAR1!$B$13)/MAR1!$D$13,(P7924-MAR1!$C$13)/MAR1!$E$13)</f>
        <v/>
      </c>
    </row>
    <row r="7925">
      <c r="A7925" s="5" t="n">
        <v>7924</v>
      </c>
      <c r="B7925" s="5" t="n">
        <v>22</v>
      </c>
      <c r="C7925" s="5" t="n">
        <v>259</v>
      </c>
      <c r="D7925" s="5" t="n">
        <v>9</v>
      </c>
      <c r="E7925" s="5" t="n">
        <v>0</v>
      </c>
      <c r="F7925" s="5" t="n">
        <v>30.2</v>
      </c>
      <c r="G7925" s="5" t="n">
        <v>23.5</v>
      </c>
      <c r="H7925" s="5" t="n">
        <v>18.3</v>
      </c>
      <c r="I7925" s="6">
        <f>IF(E7925&gt;=Markov!$B$3,1,0)</f>
        <v/>
      </c>
      <c r="J7925" s="6">
        <f>I7924</f>
        <v/>
      </c>
      <c r="K7925" s="7">
        <f>MAR1!$B$5+MAR1!$C$5*COS(2*PI()*$C7925/365)+MAR1!$D$5*SIN(2*PI()*$C7925/365)</f>
        <v/>
      </c>
      <c r="L7925" s="7">
        <f>MAR1!$B$6+MAR1!$C$6*COS(2*PI()*$C7925/365)+MAR1!$D$6*SIN(2*PI()*$C7925/365)</f>
        <v/>
      </c>
      <c r="M7925" s="7">
        <f>MAR1!$B$7+MAR1!$C$7*COS(2*PI()*$C7925/365)+MAR1!$D$7*SIN(2*PI()*$C7925/365)</f>
        <v/>
      </c>
      <c r="N7925" s="7">
        <f>F7925-K7925</f>
        <v/>
      </c>
      <c r="O7925" s="7">
        <f>G7925-L7925</f>
        <v/>
      </c>
      <c r="P7925" s="7">
        <f>H7925-M7925</f>
        <v/>
      </c>
      <c r="Q7925" s="7">
        <f>IF($I7925=1,(N7925-MAR1!$B$11)/MAR1!$D$11,(N7925-MAR1!$C$11)/MAR1!$E$11)</f>
        <v/>
      </c>
      <c r="R7925" s="7">
        <f>IF($I7925=1,(O7925-MAR1!$B$12)/MAR1!$D$12,(O7925-MAR1!$C$12)/MAR1!$E$12)</f>
        <v/>
      </c>
      <c r="S7925" s="7">
        <f>IF($I7925=1,(P7925-MAR1!$B$13)/MAR1!$D$13,(P7925-MAR1!$C$13)/MAR1!$E$13)</f>
        <v/>
      </c>
    </row>
    <row r="7926">
      <c r="A7926" s="5" t="n">
        <v>7925</v>
      </c>
      <c r="B7926" s="5" t="n">
        <v>22</v>
      </c>
      <c r="C7926" s="5" t="n">
        <v>260</v>
      </c>
      <c r="D7926" s="5" t="n">
        <v>9</v>
      </c>
      <c r="E7926" s="5" t="n">
        <v>0</v>
      </c>
      <c r="F7926" s="5" t="n">
        <v>30.1</v>
      </c>
      <c r="G7926" s="5" t="n">
        <v>20.6</v>
      </c>
      <c r="H7926" s="5" t="n">
        <v>20.04</v>
      </c>
      <c r="I7926" s="6">
        <f>IF(E7926&gt;=Markov!$B$3,1,0)</f>
        <v/>
      </c>
      <c r="J7926" s="6">
        <f>I7925</f>
        <v/>
      </c>
      <c r="K7926" s="7">
        <f>MAR1!$B$5+MAR1!$C$5*COS(2*PI()*$C7926/365)+MAR1!$D$5*SIN(2*PI()*$C7926/365)</f>
        <v/>
      </c>
      <c r="L7926" s="7">
        <f>MAR1!$B$6+MAR1!$C$6*COS(2*PI()*$C7926/365)+MAR1!$D$6*SIN(2*PI()*$C7926/365)</f>
        <v/>
      </c>
      <c r="M7926" s="7">
        <f>MAR1!$B$7+MAR1!$C$7*COS(2*PI()*$C7926/365)+MAR1!$D$7*SIN(2*PI()*$C7926/365)</f>
        <v/>
      </c>
      <c r="N7926" s="7">
        <f>F7926-K7926</f>
        <v/>
      </c>
      <c r="O7926" s="7">
        <f>G7926-L7926</f>
        <v/>
      </c>
      <c r="P7926" s="7">
        <f>H7926-M7926</f>
        <v/>
      </c>
      <c r="Q7926" s="7">
        <f>IF($I7926=1,(N7926-MAR1!$B$11)/MAR1!$D$11,(N7926-MAR1!$C$11)/MAR1!$E$11)</f>
        <v/>
      </c>
      <c r="R7926" s="7">
        <f>IF($I7926=1,(O7926-MAR1!$B$12)/MAR1!$D$12,(O7926-MAR1!$C$12)/MAR1!$E$12)</f>
        <v/>
      </c>
      <c r="S7926" s="7">
        <f>IF($I7926=1,(P7926-MAR1!$B$13)/MAR1!$D$13,(P7926-MAR1!$C$13)/MAR1!$E$13)</f>
        <v/>
      </c>
    </row>
    <row r="7927">
      <c r="A7927" s="5" t="n">
        <v>7926</v>
      </c>
      <c r="B7927" s="5" t="n">
        <v>22</v>
      </c>
      <c r="C7927" s="5" t="n">
        <v>261</v>
      </c>
      <c r="D7927" s="5" t="n">
        <v>9</v>
      </c>
      <c r="E7927" s="5" t="n">
        <v>0</v>
      </c>
      <c r="F7927" s="5" t="n">
        <v>29.3</v>
      </c>
      <c r="G7927" s="5" t="n">
        <v>20.7</v>
      </c>
      <c r="H7927" s="5" t="n">
        <v>15.28</v>
      </c>
      <c r="I7927" s="6">
        <f>IF(E7927&gt;=Markov!$B$3,1,0)</f>
        <v/>
      </c>
      <c r="J7927" s="6">
        <f>I7926</f>
        <v/>
      </c>
      <c r="K7927" s="7">
        <f>MAR1!$B$5+MAR1!$C$5*COS(2*PI()*$C7927/365)+MAR1!$D$5*SIN(2*PI()*$C7927/365)</f>
        <v/>
      </c>
      <c r="L7927" s="7">
        <f>MAR1!$B$6+MAR1!$C$6*COS(2*PI()*$C7927/365)+MAR1!$D$6*SIN(2*PI()*$C7927/365)</f>
        <v/>
      </c>
      <c r="M7927" s="7">
        <f>MAR1!$B$7+MAR1!$C$7*COS(2*PI()*$C7927/365)+MAR1!$D$7*SIN(2*PI()*$C7927/365)</f>
        <v/>
      </c>
      <c r="N7927" s="7">
        <f>F7927-K7927</f>
        <v/>
      </c>
      <c r="O7927" s="7">
        <f>G7927-L7927</f>
        <v/>
      </c>
      <c r="P7927" s="7">
        <f>H7927-M7927</f>
        <v/>
      </c>
      <c r="Q7927" s="7">
        <f>IF($I7927=1,(N7927-MAR1!$B$11)/MAR1!$D$11,(N7927-MAR1!$C$11)/MAR1!$E$11)</f>
        <v/>
      </c>
      <c r="R7927" s="7">
        <f>IF($I7927=1,(O7927-MAR1!$B$12)/MAR1!$D$12,(O7927-MAR1!$C$12)/MAR1!$E$12)</f>
        <v/>
      </c>
      <c r="S7927" s="7">
        <f>IF($I7927=1,(P7927-MAR1!$B$13)/MAR1!$D$13,(P7927-MAR1!$C$13)/MAR1!$E$13)</f>
        <v/>
      </c>
    </row>
    <row r="7928">
      <c r="A7928" s="5" t="n">
        <v>7927</v>
      </c>
      <c r="B7928" s="5" t="n">
        <v>22</v>
      </c>
      <c r="C7928" s="5" t="n">
        <v>262</v>
      </c>
      <c r="D7928" s="5" t="n">
        <v>9</v>
      </c>
      <c r="E7928" s="5" t="n">
        <v>0</v>
      </c>
      <c r="F7928" s="5" t="n">
        <v>30.6</v>
      </c>
      <c r="G7928" s="5" t="n">
        <v>21.4</v>
      </c>
      <c r="H7928" s="5" t="n">
        <v>19.38</v>
      </c>
      <c r="I7928" s="6">
        <f>IF(E7928&gt;=Markov!$B$3,1,0)</f>
        <v/>
      </c>
      <c r="J7928" s="6">
        <f>I7927</f>
        <v/>
      </c>
      <c r="K7928" s="7">
        <f>MAR1!$B$5+MAR1!$C$5*COS(2*PI()*$C7928/365)+MAR1!$D$5*SIN(2*PI()*$C7928/365)</f>
        <v/>
      </c>
      <c r="L7928" s="7">
        <f>MAR1!$B$6+MAR1!$C$6*COS(2*PI()*$C7928/365)+MAR1!$D$6*SIN(2*PI()*$C7928/365)</f>
        <v/>
      </c>
      <c r="M7928" s="7">
        <f>MAR1!$B$7+MAR1!$C$7*COS(2*PI()*$C7928/365)+MAR1!$D$7*SIN(2*PI()*$C7928/365)</f>
        <v/>
      </c>
      <c r="N7928" s="7">
        <f>F7928-K7928</f>
        <v/>
      </c>
      <c r="O7928" s="7">
        <f>G7928-L7928</f>
        <v/>
      </c>
      <c r="P7928" s="7">
        <f>H7928-M7928</f>
        <v/>
      </c>
      <c r="Q7928" s="7">
        <f>IF($I7928=1,(N7928-MAR1!$B$11)/MAR1!$D$11,(N7928-MAR1!$C$11)/MAR1!$E$11)</f>
        <v/>
      </c>
      <c r="R7928" s="7">
        <f>IF($I7928=1,(O7928-MAR1!$B$12)/MAR1!$D$12,(O7928-MAR1!$C$12)/MAR1!$E$12)</f>
        <v/>
      </c>
      <c r="S7928" s="7">
        <f>IF($I7928=1,(P7928-MAR1!$B$13)/MAR1!$D$13,(P7928-MAR1!$C$13)/MAR1!$E$13)</f>
        <v/>
      </c>
    </row>
    <row r="7929">
      <c r="A7929" s="5" t="n">
        <v>7928</v>
      </c>
      <c r="B7929" s="5" t="n">
        <v>22</v>
      </c>
      <c r="C7929" s="5" t="n">
        <v>263</v>
      </c>
      <c r="D7929" s="5" t="n">
        <v>9</v>
      </c>
      <c r="E7929" s="5" t="n">
        <v>0</v>
      </c>
      <c r="F7929" s="5" t="n">
        <v>29.7</v>
      </c>
      <c r="G7929" s="5" t="n">
        <v>21.2</v>
      </c>
      <c r="H7929" s="5" t="n">
        <v>15.86</v>
      </c>
      <c r="I7929" s="6">
        <f>IF(E7929&gt;=Markov!$B$3,1,0)</f>
        <v/>
      </c>
      <c r="J7929" s="6">
        <f>I7928</f>
        <v/>
      </c>
      <c r="K7929" s="7">
        <f>MAR1!$B$5+MAR1!$C$5*COS(2*PI()*$C7929/365)+MAR1!$D$5*SIN(2*PI()*$C7929/365)</f>
        <v/>
      </c>
      <c r="L7929" s="7">
        <f>MAR1!$B$6+MAR1!$C$6*COS(2*PI()*$C7929/365)+MAR1!$D$6*SIN(2*PI()*$C7929/365)</f>
        <v/>
      </c>
      <c r="M7929" s="7">
        <f>MAR1!$B$7+MAR1!$C$7*COS(2*PI()*$C7929/365)+MAR1!$D$7*SIN(2*PI()*$C7929/365)</f>
        <v/>
      </c>
      <c r="N7929" s="7">
        <f>F7929-K7929</f>
        <v/>
      </c>
      <c r="O7929" s="7">
        <f>G7929-L7929</f>
        <v/>
      </c>
      <c r="P7929" s="7">
        <f>H7929-M7929</f>
        <v/>
      </c>
      <c r="Q7929" s="7">
        <f>IF($I7929=1,(N7929-MAR1!$B$11)/MAR1!$D$11,(N7929-MAR1!$C$11)/MAR1!$E$11)</f>
        <v/>
      </c>
      <c r="R7929" s="7">
        <f>IF($I7929=1,(O7929-MAR1!$B$12)/MAR1!$D$12,(O7929-MAR1!$C$12)/MAR1!$E$12)</f>
        <v/>
      </c>
      <c r="S7929" s="7">
        <f>IF($I7929=1,(P7929-MAR1!$B$13)/MAR1!$D$13,(P7929-MAR1!$C$13)/MAR1!$E$13)</f>
        <v/>
      </c>
    </row>
    <row r="7930">
      <c r="A7930" s="5" t="n">
        <v>7929</v>
      </c>
      <c r="B7930" s="5" t="n">
        <v>22</v>
      </c>
      <c r="C7930" s="5" t="n">
        <v>264</v>
      </c>
      <c r="D7930" s="5" t="n">
        <v>9</v>
      </c>
      <c r="E7930" s="5" t="n">
        <v>0</v>
      </c>
      <c r="F7930" s="5" t="n">
        <v>29</v>
      </c>
      <c r="G7930" s="5" t="n">
        <v>20.9</v>
      </c>
      <c r="H7930" s="5" t="n">
        <v>17.96</v>
      </c>
      <c r="I7930" s="6">
        <f>IF(E7930&gt;=Markov!$B$3,1,0)</f>
        <v/>
      </c>
      <c r="J7930" s="6">
        <f>I7929</f>
        <v/>
      </c>
      <c r="K7930" s="7">
        <f>MAR1!$B$5+MAR1!$C$5*COS(2*PI()*$C7930/365)+MAR1!$D$5*SIN(2*PI()*$C7930/365)</f>
        <v/>
      </c>
      <c r="L7930" s="7">
        <f>MAR1!$B$6+MAR1!$C$6*COS(2*PI()*$C7930/365)+MAR1!$D$6*SIN(2*PI()*$C7930/365)</f>
        <v/>
      </c>
      <c r="M7930" s="7">
        <f>MAR1!$B$7+MAR1!$C$7*COS(2*PI()*$C7930/365)+MAR1!$D$7*SIN(2*PI()*$C7930/365)</f>
        <v/>
      </c>
      <c r="N7930" s="7">
        <f>F7930-K7930</f>
        <v/>
      </c>
      <c r="O7930" s="7">
        <f>G7930-L7930</f>
        <v/>
      </c>
      <c r="P7930" s="7">
        <f>H7930-M7930</f>
        <v/>
      </c>
      <c r="Q7930" s="7">
        <f>IF($I7930=1,(N7930-MAR1!$B$11)/MAR1!$D$11,(N7930-MAR1!$C$11)/MAR1!$E$11)</f>
        <v/>
      </c>
      <c r="R7930" s="7">
        <f>IF($I7930=1,(O7930-MAR1!$B$12)/MAR1!$D$12,(O7930-MAR1!$C$12)/MAR1!$E$12)</f>
        <v/>
      </c>
      <c r="S7930" s="7">
        <f>IF($I7930=1,(P7930-MAR1!$B$13)/MAR1!$D$13,(P7930-MAR1!$C$13)/MAR1!$E$13)</f>
        <v/>
      </c>
    </row>
    <row r="7931">
      <c r="A7931" s="5" t="n">
        <v>7930</v>
      </c>
      <c r="B7931" s="5" t="n">
        <v>22</v>
      </c>
      <c r="C7931" s="5" t="n">
        <v>265</v>
      </c>
      <c r="D7931" s="5" t="n">
        <v>9</v>
      </c>
      <c r="E7931" s="5" t="n">
        <v>0</v>
      </c>
      <c r="F7931" s="5" t="n">
        <v>31.7</v>
      </c>
      <c r="G7931" s="5" t="n">
        <v>22.6</v>
      </c>
      <c r="H7931" s="5" t="n">
        <v>14.79</v>
      </c>
      <c r="I7931" s="6">
        <f>IF(E7931&gt;=Markov!$B$3,1,0)</f>
        <v/>
      </c>
      <c r="J7931" s="6">
        <f>I7930</f>
        <v/>
      </c>
      <c r="K7931" s="7">
        <f>MAR1!$B$5+MAR1!$C$5*COS(2*PI()*$C7931/365)+MAR1!$D$5*SIN(2*PI()*$C7931/365)</f>
        <v/>
      </c>
      <c r="L7931" s="7">
        <f>MAR1!$B$6+MAR1!$C$6*COS(2*PI()*$C7931/365)+MAR1!$D$6*SIN(2*PI()*$C7931/365)</f>
        <v/>
      </c>
      <c r="M7931" s="7">
        <f>MAR1!$B$7+MAR1!$C$7*COS(2*PI()*$C7931/365)+MAR1!$D$7*SIN(2*PI()*$C7931/365)</f>
        <v/>
      </c>
      <c r="N7931" s="7">
        <f>F7931-K7931</f>
        <v/>
      </c>
      <c r="O7931" s="7">
        <f>G7931-L7931</f>
        <v/>
      </c>
      <c r="P7931" s="7">
        <f>H7931-M7931</f>
        <v/>
      </c>
      <c r="Q7931" s="7">
        <f>IF($I7931=1,(N7931-MAR1!$B$11)/MAR1!$D$11,(N7931-MAR1!$C$11)/MAR1!$E$11)</f>
        <v/>
      </c>
      <c r="R7931" s="7">
        <f>IF($I7931=1,(O7931-MAR1!$B$12)/MAR1!$D$12,(O7931-MAR1!$C$12)/MAR1!$E$12)</f>
        <v/>
      </c>
      <c r="S7931" s="7">
        <f>IF($I7931=1,(P7931-MAR1!$B$13)/MAR1!$D$13,(P7931-MAR1!$C$13)/MAR1!$E$13)</f>
        <v/>
      </c>
    </row>
    <row r="7932">
      <c r="A7932" s="5" t="n">
        <v>7931</v>
      </c>
      <c r="B7932" s="5" t="n">
        <v>22</v>
      </c>
      <c r="C7932" s="5" t="n">
        <v>266</v>
      </c>
      <c r="D7932" s="5" t="n">
        <v>9</v>
      </c>
      <c r="E7932" s="5" t="n">
        <v>0</v>
      </c>
      <c r="F7932" s="5" t="n">
        <v>32.1</v>
      </c>
      <c r="G7932" s="5" t="n">
        <v>19.7</v>
      </c>
      <c r="H7932" s="5" t="n">
        <v>18.01</v>
      </c>
      <c r="I7932" s="6">
        <f>IF(E7932&gt;=Markov!$B$3,1,0)</f>
        <v/>
      </c>
      <c r="J7932" s="6">
        <f>I7931</f>
        <v/>
      </c>
      <c r="K7932" s="7">
        <f>MAR1!$B$5+MAR1!$C$5*COS(2*PI()*$C7932/365)+MAR1!$D$5*SIN(2*PI()*$C7932/365)</f>
        <v/>
      </c>
      <c r="L7932" s="7">
        <f>MAR1!$B$6+MAR1!$C$6*COS(2*PI()*$C7932/365)+MAR1!$D$6*SIN(2*PI()*$C7932/365)</f>
        <v/>
      </c>
      <c r="M7932" s="7">
        <f>MAR1!$B$7+MAR1!$C$7*COS(2*PI()*$C7932/365)+MAR1!$D$7*SIN(2*PI()*$C7932/365)</f>
        <v/>
      </c>
      <c r="N7932" s="7">
        <f>F7932-K7932</f>
        <v/>
      </c>
      <c r="O7932" s="7">
        <f>G7932-L7932</f>
        <v/>
      </c>
      <c r="P7932" s="7">
        <f>H7932-M7932</f>
        <v/>
      </c>
      <c r="Q7932" s="7">
        <f>IF($I7932=1,(N7932-MAR1!$B$11)/MAR1!$D$11,(N7932-MAR1!$C$11)/MAR1!$E$11)</f>
        <v/>
      </c>
      <c r="R7932" s="7">
        <f>IF($I7932=1,(O7932-MAR1!$B$12)/MAR1!$D$12,(O7932-MAR1!$C$12)/MAR1!$E$12)</f>
        <v/>
      </c>
      <c r="S7932" s="7">
        <f>IF($I7932=1,(P7932-MAR1!$B$13)/MAR1!$D$13,(P7932-MAR1!$C$13)/MAR1!$E$13)</f>
        <v/>
      </c>
    </row>
    <row r="7933">
      <c r="A7933" s="5" t="n">
        <v>7932</v>
      </c>
      <c r="B7933" s="5" t="n">
        <v>22</v>
      </c>
      <c r="C7933" s="5" t="n">
        <v>267</v>
      </c>
      <c r="D7933" s="5" t="n">
        <v>9</v>
      </c>
      <c r="E7933" s="5" t="n">
        <v>0</v>
      </c>
      <c r="F7933" s="5" t="n">
        <v>35</v>
      </c>
      <c r="G7933" s="5" t="n">
        <v>20.7</v>
      </c>
      <c r="H7933" s="5" t="n">
        <v>20.49</v>
      </c>
      <c r="I7933" s="6">
        <f>IF(E7933&gt;=Markov!$B$3,1,0)</f>
        <v/>
      </c>
      <c r="J7933" s="6">
        <f>I7932</f>
        <v/>
      </c>
      <c r="K7933" s="7">
        <f>MAR1!$B$5+MAR1!$C$5*COS(2*PI()*$C7933/365)+MAR1!$D$5*SIN(2*PI()*$C7933/365)</f>
        <v/>
      </c>
      <c r="L7933" s="7">
        <f>MAR1!$B$6+MAR1!$C$6*COS(2*PI()*$C7933/365)+MAR1!$D$6*SIN(2*PI()*$C7933/365)</f>
        <v/>
      </c>
      <c r="M7933" s="7">
        <f>MAR1!$B$7+MAR1!$C$7*COS(2*PI()*$C7933/365)+MAR1!$D$7*SIN(2*PI()*$C7933/365)</f>
        <v/>
      </c>
      <c r="N7933" s="7">
        <f>F7933-K7933</f>
        <v/>
      </c>
      <c r="O7933" s="7">
        <f>G7933-L7933</f>
        <v/>
      </c>
      <c r="P7933" s="7">
        <f>H7933-M7933</f>
        <v/>
      </c>
      <c r="Q7933" s="7">
        <f>IF($I7933=1,(N7933-MAR1!$B$11)/MAR1!$D$11,(N7933-MAR1!$C$11)/MAR1!$E$11)</f>
        <v/>
      </c>
      <c r="R7933" s="7">
        <f>IF($I7933=1,(O7933-MAR1!$B$12)/MAR1!$D$12,(O7933-MAR1!$C$12)/MAR1!$E$12)</f>
        <v/>
      </c>
      <c r="S7933" s="7">
        <f>IF($I7933=1,(P7933-MAR1!$B$13)/MAR1!$D$13,(P7933-MAR1!$C$13)/MAR1!$E$13)</f>
        <v/>
      </c>
    </row>
    <row r="7934">
      <c r="A7934" s="5" t="n">
        <v>7933</v>
      </c>
      <c r="B7934" s="5" t="n">
        <v>22</v>
      </c>
      <c r="C7934" s="5" t="n">
        <v>268</v>
      </c>
      <c r="D7934" s="5" t="n">
        <v>9</v>
      </c>
      <c r="E7934" s="5" t="n">
        <v>0</v>
      </c>
      <c r="F7934" s="5" t="n">
        <v>33.4</v>
      </c>
      <c r="G7934" s="5" t="n">
        <v>22</v>
      </c>
      <c r="H7934" s="5" t="n">
        <v>14.15</v>
      </c>
      <c r="I7934" s="6">
        <f>IF(E7934&gt;=Markov!$B$3,1,0)</f>
        <v/>
      </c>
      <c r="J7934" s="6">
        <f>I7933</f>
        <v/>
      </c>
      <c r="K7934" s="7">
        <f>MAR1!$B$5+MAR1!$C$5*COS(2*PI()*$C7934/365)+MAR1!$D$5*SIN(2*PI()*$C7934/365)</f>
        <v/>
      </c>
      <c r="L7934" s="7">
        <f>MAR1!$B$6+MAR1!$C$6*COS(2*PI()*$C7934/365)+MAR1!$D$6*SIN(2*PI()*$C7934/365)</f>
        <v/>
      </c>
      <c r="M7934" s="7">
        <f>MAR1!$B$7+MAR1!$C$7*COS(2*PI()*$C7934/365)+MAR1!$D$7*SIN(2*PI()*$C7934/365)</f>
        <v/>
      </c>
      <c r="N7934" s="7">
        <f>F7934-K7934</f>
        <v/>
      </c>
      <c r="O7934" s="7">
        <f>G7934-L7934</f>
        <v/>
      </c>
      <c r="P7934" s="7">
        <f>H7934-M7934</f>
        <v/>
      </c>
      <c r="Q7934" s="7">
        <f>IF($I7934=1,(N7934-MAR1!$B$11)/MAR1!$D$11,(N7934-MAR1!$C$11)/MAR1!$E$11)</f>
        <v/>
      </c>
      <c r="R7934" s="7">
        <f>IF($I7934=1,(O7934-MAR1!$B$12)/MAR1!$D$12,(O7934-MAR1!$C$12)/MAR1!$E$12)</f>
        <v/>
      </c>
      <c r="S7934" s="7">
        <f>IF($I7934=1,(P7934-MAR1!$B$13)/MAR1!$D$13,(P7934-MAR1!$C$13)/MAR1!$E$13)</f>
        <v/>
      </c>
    </row>
    <row r="7935">
      <c r="A7935" s="5" t="n">
        <v>7934</v>
      </c>
      <c r="B7935" s="5" t="n">
        <v>22</v>
      </c>
      <c r="C7935" s="5" t="n">
        <v>269</v>
      </c>
      <c r="D7935" s="5" t="n">
        <v>9</v>
      </c>
      <c r="E7935" s="5" t="n">
        <v>2.1</v>
      </c>
      <c r="F7935" s="5" t="n">
        <v>28.5</v>
      </c>
      <c r="G7935" s="5" t="n">
        <v>20.4</v>
      </c>
      <c r="H7935" s="5" t="n">
        <v>7.04</v>
      </c>
      <c r="I7935" s="6">
        <f>IF(E7935&gt;=Markov!$B$3,1,0)</f>
        <v/>
      </c>
      <c r="J7935" s="6">
        <f>I7934</f>
        <v/>
      </c>
      <c r="K7935" s="7">
        <f>MAR1!$B$5+MAR1!$C$5*COS(2*PI()*$C7935/365)+MAR1!$D$5*SIN(2*PI()*$C7935/365)</f>
        <v/>
      </c>
      <c r="L7935" s="7">
        <f>MAR1!$B$6+MAR1!$C$6*COS(2*PI()*$C7935/365)+MAR1!$D$6*SIN(2*PI()*$C7935/365)</f>
        <v/>
      </c>
      <c r="M7935" s="7">
        <f>MAR1!$B$7+MAR1!$C$7*COS(2*PI()*$C7935/365)+MAR1!$D$7*SIN(2*PI()*$C7935/365)</f>
        <v/>
      </c>
      <c r="N7935" s="7">
        <f>F7935-K7935</f>
        <v/>
      </c>
      <c r="O7935" s="7">
        <f>G7935-L7935</f>
        <v/>
      </c>
      <c r="P7935" s="7">
        <f>H7935-M7935</f>
        <v/>
      </c>
      <c r="Q7935" s="7">
        <f>IF($I7935=1,(N7935-MAR1!$B$11)/MAR1!$D$11,(N7935-MAR1!$C$11)/MAR1!$E$11)</f>
        <v/>
      </c>
      <c r="R7935" s="7">
        <f>IF($I7935=1,(O7935-MAR1!$B$12)/MAR1!$D$12,(O7935-MAR1!$C$12)/MAR1!$E$12)</f>
        <v/>
      </c>
      <c r="S7935" s="7">
        <f>IF($I7935=1,(P7935-MAR1!$B$13)/MAR1!$D$13,(P7935-MAR1!$C$13)/MAR1!$E$13)</f>
        <v/>
      </c>
    </row>
    <row r="7936">
      <c r="A7936" s="5" t="n">
        <v>7935</v>
      </c>
      <c r="B7936" s="5" t="n">
        <v>22</v>
      </c>
      <c r="C7936" s="5" t="n">
        <v>270</v>
      </c>
      <c r="D7936" s="5" t="n">
        <v>9</v>
      </c>
      <c r="E7936" s="5" t="n">
        <v>0</v>
      </c>
      <c r="F7936" s="5" t="n">
        <v>31.3</v>
      </c>
      <c r="G7936" s="5" t="n">
        <v>21.7</v>
      </c>
      <c r="H7936" s="5" t="n">
        <v>13.39</v>
      </c>
      <c r="I7936" s="6">
        <f>IF(E7936&gt;=Markov!$B$3,1,0)</f>
        <v/>
      </c>
      <c r="J7936" s="6">
        <f>I7935</f>
        <v/>
      </c>
      <c r="K7936" s="7">
        <f>MAR1!$B$5+MAR1!$C$5*COS(2*PI()*$C7936/365)+MAR1!$D$5*SIN(2*PI()*$C7936/365)</f>
        <v/>
      </c>
      <c r="L7936" s="7">
        <f>MAR1!$B$6+MAR1!$C$6*COS(2*PI()*$C7936/365)+MAR1!$D$6*SIN(2*PI()*$C7936/365)</f>
        <v/>
      </c>
      <c r="M7936" s="7">
        <f>MAR1!$B$7+MAR1!$C$7*COS(2*PI()*$C7936/365)+MAR1!$D$7*SIN(2*PI()*$C7936/365)</f>
        <v/>
      </c>
      <c r="N7936" s="7">
        <f>F7936-K7936</f>
        <v/>
      </c>
      <c r="O7936" s="7">
        <f>G7936-L7936</f>
        <v/>
      </c>
      <c r="P7936" s="7">
        <f>H7936-M7936</f>
        <v/>
      </c>
      <c r="Q7936" s="7">
        <f>IF($I7936=1,(N7936-MAR1!$B$11)/MAR1!$D$11,(N7936-MAR1!$C$11)/MAR1!$E$11)</f>
        <v/>
      </c>
      <c r="R7936" s="7">
        <f>IF($I7936=1,(O7936-MAR1!$B$12)/MAR1!$D$12,(O7936-MAR1!$C$12)/MAR1!$E$12)</f>
        <v/>
      </c>
      <c r="S7936" s="7">
        <f>IF($I7936=1,(P7936-MAR1!$B$13)/MAR1!$D$13,(P7936-MAR1!$C$13)/MAR1!$E$13)</f>
        <v/>
      </c>
    </row>
    <row r="7937">
      <c r="A7937" s="5" t="n">
        <v>7936</v>
      </c>
      <c r="B7937" s="5" t="n">
        <v>22</v>
      </c>
      <c r="C7937" s="5" t="n">
        <v>271</v>
      </c>
      <c r="D7937" s="5" t="n">
        <v>9</v>
      </c>
      <c r="E7937" s="5" t="n">
        <v>0</v>
      </c>
      <c r="F7937" s="5" t="n">
        <v>29.8</v>
      </c>
      <c r="G7937" s="5" t="n">
        <v>21.1</v>
      </c>
      <c r="H7937" s="5" t="n">
        <v>10.32</v>
      </c>
      <c r="I7937" s="6">
        <f>IF(E7937&gt;=Markov!$B$3,1,0)</f>
        <v/>
      </c>
      <c r="J7937" s="6">
        <f>I7936</f>
        <v/>
      </c>
      <c r="K7937" s="7">
        <f>MAR1!$B$5+MAR1!$C$5*COS(2*PI()*$C7937/365)+MAR1!$D$5*SIN(2*PI()*$C7937/365)</f>
        <v/>
      </c>
      <c r="L7937" s="7">
        <f>MAR1!$B$6+MAR1!$C$6*COS(2*PI()*$C7937/365)+MAR1!$D$6*SIN(2*PI()*$C7937/365)</f>
        <v/>
      </c>
      <c r="M7937" s="7">
        <f>MAR1!$B$7+MAR1!$C$7*COS(2*PI()*$C7937/365)+MAR1!$D$7*SIN(2*PI()*$C7937/365)</f>
        <v/>
      </c>
      <c r="N7937" s="7">
        <f>F7937-K7937</f>
        <v/>
      </c>
      <c r="O7937" s="7">
        <f>G7937-L7937</f>
        <v/>
      </c>
      <c r="P7937" s="7">
        <f>H7937-M7937</f>
        <v/>
      </c>
      <c r="Q7937" s="7">
        <f>IF($I7937=1,(N7937-MAR1!$B$11)/MAR1!$D$11,(N7937-MAR1!$C$11)/MAR1!$E$11)</f>
        <v/>
      </c>
      <c r="R7937" s="7">
        <f>IF($I7937=1,(O7937-MAR1!$B$12)/MAR1!$D$12,(O7937-MAR1!$C$12)/MAR1!$E$12)</f>
        <v/>
      </c>
      <c r="S7937" s="7">
        <f>IF($I7937=1,(P7937-MAR1!$B$13)/MAR1!$D$13,(P7937-MAR1!$C$13)/MAR1!$E$13)</f>
        <v/>
      </c>
    </row>
    <row r="7938">
      <c r="A7938" s="5" t="n">
        <v>7937</v>
      </c>
      <c r="B7938" s="5" t="n">
        <v>22</v>
      </c>
      <c r="C7938" s="5" t="n">
        <v>272</v>
      </c>
      <c r="D7938" s="5" t="n">
        <v>9</v>
      </c>
      <c r="E7938" s="5" t="n">
        <v>0.3</v>
      </c>
      <c r="F7938" s="5" t="n">
        <v>26</v>
      </c>
      <c r="G7938" s="5" t="n">
        <v>19.2</v>
      </c>
      <c r="H7938" s="5" t="n">
        <v>9.18</v>
      </c>
      <c r="I7938" s="6">
        <f>IF(E7938&gt;=Markov!$B$3,1,0)</f>
        <v/>
      </c>
      <c r="J7938" s="6">
        <f>I7937</f>
        <v/>
      </c>
      <c r="K7938" s="7">
        <f>MAR1!$B$5+MAR1!$C$5*COS(2*PI()*$C7938/365)+MAR1!$D$5*SIN(2*PI()*$C7938/365)</f>
        <v/>
      </c>
      <c r="L7938" s="7">
        <f>MAR1!$B$6+MAR1!$C$6*COS(2*PI()*$C7938/365)+MAR1!$D$6*SIN(2*PI()*$C7938/365)</f>
        <v/>
      </c>
      <c r="M7938" s="7">
        <f>MAR1!$B$7+MAR1!$C$7*COS(2*PI()*$C7938/365)+MAR1!$D$7*SIN(2*PI()*$C7938/365)</f>
        <v/>
      </c>
      <c r="N7938" s="7">
        <f>F7938-K7938</f>
        <v/>
      </c>
      <c r="O7938" s="7">
        <f>G7938-L7938</f>
        <v/>
      </c>
      <c r="P7938" s="7">
        <f>H7938-M7938</f>
        <v/>
      </c>
      <c r="Q7938" s="7">
        <f>IF($I7938=1,(N7938-MAR1!$B$11)/MAR1!$D$11,(N7938-MAR1!$C$11)/MAR1!$E$11)</f>
        <v/>
      </c>
      <c r="R7938" s="7">
        <f>IF($I7938=1,(O7938-MAR1!$B$12)/MAR1!$D$12,(O7938-MAR1!$C$12)/MAR1!$E$12)</f>
        <v/>
      </c>
      <c r="S7938" s="7">
        <f>IF($I7938=1,(P7938-MAR1!$B$13)/MAR1!$D$13,(P7938-MAR1!$C$13)/MAR1!$E$13)</f>
        <v/>
      </c>
    </row>
    <row r="7939">
      <c r="A7939" s="5" t="n">
        <v>7938</v>
      </c>
      <c r="B7939" s="5" t="n">
        <v>22</v>
      </c>
      <c r="C7939" s="5" t="n">
        <v>273</v>
      </c>
      <c r="D7939" s="5" t="n">
        <v>9</v>
      </c>
      <c r="E7939" s="5" t="n">
        <v>0</v>
      </c>
      <c r="F7939" s="5" t="n">
        <v>30.4</v>
      </c>
      <c r="G7939" s="5" t="n">
        <v>20.3</v>
      </c>
      <c r="H7939" s="5" t="n">
        <v>14.06</v>
      </c>
      <c r="I7939" s="6">
        <f>IF(E7939&gt;=Markov!$B$3,1,0)</f>
        <v/>
      </c>
      <c r="J7939" s="6">
        <f>I7938</f>
        <v/>
      </c>
      <c r="K7939" s="7">
        <f>MAR1!$B$5+MAR1!$C$5*COS(2*PI()*$C7939/365)+MAR1!$D$5*SIN(2*PI()*$C7939/365)</f>
        <v/>
      </c>
      <c r="L7939" s="7">
        <f>MAR1!$B$6+MAR1!$C$6*COS(2*PI()*$C7939/365)+MAR1!$D$6*SIN(2*PI()*$C7939/365)</f>
        <v/>
      </c>
      <c r="M7939" s="7">
        <f>MAR1!$B$7+MAR1!$C$7*COS(2*PI()*$C7939/365)+MAR1!$D$7*SIN(2*PI()*$C7939/365)</f>
        <v/>
      </c>
      <c r="N7939" s="7">
        <f>F7939-K7939</f>
        <v/>
      </c>
      <c r="O7939" s="7">
        <f>G7939-L7939</f>
        <v/>
      </c>
      <c r="P7939" s="7">
        <f>H7939-M7939</f>
        <v/>
      </c>
      <c r="Q7939" s="7">
        <f>IF($I7939=1,(N7939-MAR1!$B$11)/MAR1!$D$11,(N7939-MAR1!$C$11)/MAR1!$E$11)</f>
        <v/>
      </c>
      <c r="R7939" s="7">
        <f>IF($I7939=1,(O7939-MAR1!$B$12)/MAR1!$D$12,(O7939-MAR1!$C$12)/MAR1!$E$12)</f>
        <v/>
      </c>
      <c r="S7939" s="7">
        <f>IF($I7939=1,(P7939-MAR1!$B$13)/MAR1!$D$13,(P7939-MAR1!$C$13)/MAR1!$E$13)</f>
        <v/>
      </c>
    </row>
    <row r="7940">
      <c r="A7940" s="5" t="n">
        <v>7939</v>
      </c>
      <c r="B7940" s="5" t="n">
        <v>22</v>
      </c>
      <c r="C7940" s="5" t="n">
        <v>274</v>
      </c>
      <c r="D7940" s="5" t="n">
        <v>10</v>
      </c>
      <c r="E7940" s="5" t="n">
        <v>0</v>
      </c>
      <c r="F7940" s="5" t="n">
        <v>29.6</v>
      </c>
      <c r="G7940" s="5" t="n">
        <v>19.1</v>
      </c>
      <c r="H7940" s="5" t="n">
        <v>10.52</v>
      </c>
      <c r="I7940" s="6">
        <f>IF(E7940&gt;=Markov!$B$3,1,0)</f>
        <v/>
      </c>
      <c r="J7940" s="6">
        <f>I7939</f>
        <v/>
      </c>
      <c r="K7940" s="7">
        <f>MAR1!$B$5+MAR1!$C$5*COS(2*PI()*$C7940/365)+MAR1!$D$5*SIN(2*PI()*$C7940/365)</f>
        <v/>
      </c>
      <c r="L7940" s="7">
        <f>MAR1!$B$6+MAR1!$C$6*COS(2*PI()*$C7940/365)+MAR1!$D$6*SIN(2*PI()*$C7940/365)</f>
        <v/>
      </c>
      <c r="M7940" s="7">
        <f>MAR1!$B$7+MAR1!$C$7*COS(2*PI()*$C7940/365)+MAR1!$D$7*SIN(2*PI()*$C7940/365)</f>
        <v/>
      </c>
      <c r="N7940" s="7">
        <f>F7940-K7940</f>
        <v/>
      </c>
      <c r="O7940" s="7">
        <f>G7940-L7940</f>
        <v/>
      </c>
      <c r="P7940" s="7">
        <f>H7940-M7940</f>
        <v/>
      </c>
      <c r="Q7940" s="7">
        <f>IF($I7940=1,(N7940-MAR1!$B$11)/MAR1!$D$11,(N7940-MAR1!$C$11)/MAR1!$E$11)</f>
        <v/>
      </c>
      <c r="R7940" s="7">
        <f>IF($I7940=1,(O7940-MAR1!$B$12)/MAR1!$D$12,(O7940-MAR1!$C$12)/MAR1!$E$12)</f>
        <v/>
      </c>
      <c r="S7940" s="7">
        <f>IF($I7940=1,(P7940-MAR1!$B$13)/MAR1!$D$13,(P7940-MAR1!$C$13)/MAR1!$E$13)</f>
        <v/>
      </c>
    </row>
    <row r="7941">
      <c r="A7941" s="5" t="n">
        <v>7940</v>
      </c>
      <c r="B7941" s="5" t="n">
        <v>22</v>
      </c>
      <c r="C7941" s="5" t="n">
        <v>275</v>
      </c>
      <c r="D7941" s="5" t="n">
        <v>10</v>
      </c>
      <c r="E7941" s="5" t="n">
        <v>0</v>
      </c>
      <c r="F7941" s="5" t="n">
        <v>27</v>
      </c>
      <c r="G7941" s="5" t="n">
        <v>17.6</v>
      </c>
      <c r="H7941" s="5" t="n">
        <v>13.52</v>
      </c>
      <c r="I7941" s="6">
        <f>IF(E7941&gt;=Markov!$B$3,1,0)</f>
        <v/>
      </c>
      <c r="J7941" s="6">
        <f>I7940</f>
        <v/>
      </c>
      <c r="K7941" s="7">
        <f>MAR1!$B$5+MAR1!$C$5*COS(2*PI()*$C7941/365)+MAR1!$D$5*SIN(2*PI()*$C7941/365)</f>
        <v/>
      </c>
      <c r="L7941" s="7">
        <f>MAR1!$B$6+MAR1!$C$6*COS(2*PI()*$C7941/365)+MAR1!$D$6*SIN(2*PI()*$C7941/365)</f>
        <v/>
      </c>
      <c r="M7941" s="7">
        <f>MAR1!$B$7+MAR1!$C$7*COS(2*PI()*$C7941/365)+MAR1!$D$7*SIN(2*PI()*$C7941/365)</f>
        <v/>
      </c>
      <c r="N7941" s="7">
        <f>F7941-K7941</f>
        <v/>
      </c>
      <c r="O7941" s="7">
        <f>G7941-L7941</f>
        <v/>
      </c>
      <c r="P7941" s="7">
        <f>H7941-M7941</f>
        <v/>
      </c>
      <c r="Q7941" s="7">
        <f>IF($I7941=1,(N7941-MAR1!$B$11)/MAR1!$D$11,(N7941-MAR1!$C$11)/MAR1!$E$11)</f>
        <v/>
      </c>
      <c r="R7941" s="7">
        <f>IF($I7941=1,(O7941-MAR1!$B$12)/MAR1!$D$12,(O7941-MAR1!$C$12)/MAR1!$E$12)</f>
        <v/>
      </c>
      <c r="S7941" s="7">
        <f>IF($I7941=1,(P7941-MAR1!$B$13)/MAR1!$D$13,(P7941-MAR1!$C$13)/MAR1!$E$13)</f>
        <v/>
      </c>
    </row>
    <row r="7942">
      <c r="A7942" s="5" t="n">
        <v>7941</v>
      </c>
      <c r="B7942" s="5" t="n">
        <v>22</v>
      </c>
      <c r="C7942" s="5" t="n">
        <v>276</v>
      </c>
      <c r="D7942" s="5" t="n">
        <v>10</v>
      </c>
      <c r="E7942" s="5" t="n">
        <v>0</v>
      </c>
      <c r="F7942" s="5" t="n">
        <v>27</v>
      </c>
      <c r="G7942" s="5" t="n">
        <v>17.5</v>
      </c>
      <c r="H7942" s="5" t="n">
        <v>12.99</v>
      </c>
      <c r="I7942" s="6">
        <f>IF(E7942&gt;=Markov!$B$3,1,0)</f>
        <v/>
      </c>
      <c r="J7942" s="6">
        <f>I7941</f>
        <v/>
      </c>
      <c r="K7942" s="7">
        <f>MAR1!$B$5+MAR1!$C$5*COS(2*PI()*$C7942/365)+MAR1!$D$5*SIN(2*PI()*$C7942/365)</f>
        <v/>
      </c>
      <c r="L7942" s="7">
        <f>MAR1!$B$6+MAR1!$C$6*COS(2*PI()*$C7942/365)+MAR1!$D$6*SIN(2*PI()*$C7942/365)</f>
        <v/>
      </c>
      <c r="M7942" s="7">
        <f>MAR1!$B$7+MAR1!$C$7*COS(2*PI()*$C7942/365)+MAR1!$D$7*SIN(2*PI()*$C7942/365)</f>
        <v/>
      </c>
      <c r="N7942" s="7">
        <f>F7942-K7942</f>
        <v/>
      </c>
      <c r="O7942" s="7">
        <f>G7942-L7942</f>
        <v/>
      </c>
      <c r="P7942" s="7">
        <f>H7942-M7942</f>
        <v/>
      </c>
      <c r="Q7942" s="7">
        <f>IF($I7942=1,(N7942-MAR1!$B$11)/MAR1!$D$11,(N7942-MAR1!$C$11)/MAR1!$E$11)</f>
        <v/>
      </c>
      <c r="R7942" s="7">
        <f>IF($I7942=1,(O7942-MAR1!$B$12)/MAR1!$D$12,(O7942-MAR1!$C$12)/MAR1!$E$12)</f>
        <v/>
      </c>
      <c r="S7942" s="7">
        <f>IF($I7942=1,(P7942-MAR1!$B$13)/MAR1!$D$13,(P7942-MAR1!$C$13)/MAR1!$E$13)</f>
        <v/>
      </c>
    </row>
    <row r="7943">
      <c r="A7943" s="5" t="n">
        <v>7942</v>
      </c>
      <c r="B7943" s="5" t="n">
        <v>22</v>
      </c>
      <c r="C7943" s="5" t="n">
        <v>277</v>
      </c>
      <c r="D7943" s="5" t="n">
        <v>10</v>
      </c>
      <c r="E7943" s="5" t="n">
        <v>0</v>
      </c>
      <c r="F7943" s="5" t="n">
        <v>25.8</v>
      </c>
      <c r="G7943" s="5" t="n">
        <v>16.6</v>
      </c>
      <c r="H7943" s="5" t="n">
        <v>15.76</v>
      </c>
      <c r="I7943" s="6">
        <f>IF(E7943&gt;=Markov!$B$3,1,0)</f>
        <v/>
      </c>
      <c r="J7943" s="6">
        <f>I7942</f>
        <v/>
      </c>
      <c r="K7943" s="7">
        <f>MAR1!$B$5+MAR1!$C$5*COS(2*PI()*$C7943/365)+MAR1!$D$5*SIN(2*PI()*$C7943/365)</f>
        <v/>
      </c>
      <c r="L7943" s="7">
        <f>MAR1!$B$6+MAR1!$C$6*COS(2*PI()*$C7943/365)+MAR1!$D$6*SIN(2*PI()*$C7943/365)</f>
        <v/>
      </c>
      <c r="M7943" s="7">
        <f>MAR1!$B$7+MAR1!$C$7*COS(2*PI()*$C7943/365)+MAR1!$D$7*SIN(2*PI()*$C7943/365)</f>
        <v/>
      </c>
      <c r="N7943" s="7">
        <f>F7943-K7943</f>
        <v/>
      </c>
      <c r="O7943" s="7">
        <f>G7943-L7943</f>
        <v/>
      </c>
      <c r="P7943" s="7">
        <f>H7943-M7943</f>
        <v/>
      </c>
      <c r="Q7943" s="7">
        <f>IF($I7943=1,(N7943-MAR1!$B$11)/MAR1!$D$11,(N7943-MAR1!$C$11)/MAR1!$E$11)</f>
        <v/>
      </c>
      <c r="R7943" s="7">
        <f>IF($I7943=1,(O7943-MAR1!$B$12)/MAR1!$D$12,(O7943-MAR1!$C$12)/MAR1!$E$12)</f>
        <v/>
      </c>
      <c r="S7943" s="7">
        <f>IF($I7943=1,(P7943-MAR1!$B$13)/MAR1!$D$13,(P7943-MAR1!$C$13)/MAR1!$E$13)</f>
        <v/>
      </c>
    </row>
    <row r="7944">
      <c r="A7944" s="5" t="n">
        <v>7943</v>
      </c>
      <c r="B7944" s="5" t="n">
        <v>22</v>
      </c>
      <c r="C7944" s="5" t="n">
        <v>278</v>
      </c>
      <c r="D7944" s="5" t="n">
        <v>10</v>
      </c>
      <c r="E7944" s="5" t="n">
        <v>0</v>
      </c>
      <c r="F7944" s="5" t="n">
        <v>25.5</v>
      </c>
      <c r="G7944" s="5" t="n">
        <v>16.6</v>
      </c>
      <c r="H7944" s="5" t="n">
        <v>16.62</v>
      </c>
      <c r="I7944" s="6">
        <f>IF(E7944&gt;=Markov!$B$3,1,0)</f>
        <v/>
      </c>
      <c r="J7944" s="6">
        <f>I7943</f>
        <v/>
      </c>
      <c r="K7944" s="7">
        <f>MAR1!$B$5+MAR1!$C$5*COS(2*PI()*$C7944/365)+MAR1!$D$5*SIN(2*PI()*$C7944/365)</f>
        <v/>
      </c>
      <c r="L7944" s="7">
        <f>MAR1!$B$6+MAR1!$C$6*COS(2*PI()*$C7944/365)+MAR1!$D$6*SIN(2*PI()*$C7944/365)</f>
        <v/>
      </c>
      <c r="M7944" s="7">
        <f>MAR1!$B$7+MAR1!$C$7*COS(2*PI()*$C7944/365)+MAR1!$D$7*SIN(2*PI()*$C7944/365)</f>
        <v/>
      </c>
      <c r="N7944" s="7">
        <f>F7944-K7944</f>
        <v/>
      </c>
      <c r="O7944" s="7">
        <f>G7944-L7944</f>
        <v/>
      </c>
      <c r="P7944" s="7">
        <f>H7944-M7944</f>
        <v/>
      </c>
      <c r="Q7944" s="7">
        <f>IF($I7944=1,(N7944-MAR1!$B$11)/MAR1!$D$11,(N7944-MAR1!$C$11)/MAR1!$E$11)</f>
        <v/>
      </c>
      <c r="R7944" s="7">
        <f>IF($I7944=1,(O7944-MAR1!$B$12)/MAR1!$D$12,(O7944-MAR1!$C$12)/MAR1!$E$12)</f>
        <v/>
      </c>
      <c r="S7944" s="7">
        <f>IF($I7944=1,(P7944-MAR1!$B$13)/MAR1!$D$13,(P7944-MAR1!$C$13)/MAR1!$E$13)</f>
        <v/>
      </c>
    </row>
    <row r="7945">
      <c r="A7945" s="5" t="n">
        <v>7944</v>
      </c>
      <c r="B7945" s="5" t="n">
        <v>22</v>
      </c>
      <c r="C7945" s="5" t="n">
        <v>279</v>
      </c>
      <c r="D7945" s="5" t="n">
        <v>10</v>
      </c>
      <c r="E7945" s="5" t="n">
        <v>0</v>
      </c>
      <c r="F7945" s="5" t="n">
        <v>26.7</v>
      </c>
      <c r="G7945" s="5" t="n">
        <v>16.7</v>
      </c>
      <c r="H7945" s="5" t="n">
        <v>14.19</v>
      </c>
      <c r="I7945" s="6">
        <f>IF(E7945&gt;=Markov!$B$3,1,0)</f>
        <v/>
      </c>
      <c r="J7945" s="6">
        <f>I7944</f>
        <v/>
      </c>
      <c r="K7945" s="7">
        <f>MAR1!$B$5+MAR1!$C$5*COS(2*PI()*$C7945/365)+MAR1!$D$5*SIN(2*PI()*$C7945/365)</f>
        <v/>
      </c>
      <c r="L7945" s="7">
        <f>MAR1!$B$6+MAR1!$C$6*COS(2*PI()*$C7945/365)+MAR1!$D$6*SIN(2*PI()*$C7945/365)</f>
        <v/>
      </c>
      <c r="M7945" s="7">
        <f>MAR1!$B$7+MAR1!$C$7*COS(2*PI()*$C7945/365)+MAR1!$D$7*SIN(2*PI()*$C7945/365)</f>
        <v/>
      </c>
      <c r="N7945" s="7">
        <f>F7945-K7945</f>
        <v/>
      </c>
      <c r="O7945" s="7">
        <f>G7945-L7945</f>
        <v/>
      </c>
      <c r="P7945" s="7">
        <f>H7945-M7945</f>
        <v/>
      </c>
      <c r="Q7945" s="7">
        <f>IF($I7945=1,(N7945-MAR1!$B$11)/MAR1!$D$11,(N7945-MAR1!$C$11)/MAR1!$E$11)</f>
        <v/>
      </c>
      <c r="R7945" s="7">
        <f>IF($I7945=1,(O7945-MAR1!$B$12)/MAR1!$D$12,(O7945-MAR1!$C$12)/MAR1!$E$12)</f>
        <v/>
      </c>
      <c r="S7945" s="7">
        <f>IF($I7945=1,(P7945-MAR1!$B$13)/MAR1!$D$13,(P7945-MAR1!$C$13)/MAR1!$E$13)</f>
        <v/>
      </c>
    </row>
    <row r="7946">
      <c r="A7946" s="5" t="n">
        <v>7945</v>
      </c>
      <c r="B7946" s="5" t="n">
        <v>22</v>
      </c>
      <c r="C7946" s="5" t="n">
        <v>280</v>
      </c>
      <c r="D7946" s="5" t="n">
        <v>10</v>
      </c>
      <c r="E7946" s="5" t="n">
        <v>0</v>
      </c>
      <c r="F7946" s="5" t="n">
        <v>26.4</v>
      </c>
      <c r="G7946" s="5" t="n">
        <v>16.5</v>
      </c>
      <c r="H7946" s="5" t="n">
        <v>16.86</v>
      </c>
      <c r="I7946" s="6">
        <f>IF(E7946&gt;=Markov!$B$3,1,0)</f>
        <v/>
      </c>
      <c r="J7946" s="6">
        <f>I7945</f>
        <v/>
      </c>
      <c r="K7946" s="7">
        <f>MAR1!$B$5+MAR1!$C$5*COS(2*PI()*$C7946/365)+MAR1!$D$5*SIN(2*PI()*$C7946/365)</f>
        <v/>
      </c>
      <c r="L7946" s="7">
        <f>MAR1!$B$6+MAR1!$C$6*COS(2*PI()*$C7946/365)+MAR1!$D$6*SIN(2*PI()*$C7946/365)</f>
        <v/>
      </c>
      <c r="M7946" s="7">
        <f>MAR1!$B$7+MAR1!$C$7*COS(2*PI()*$C7946/365)+MAR1!$D$7*SIN(2*PI()*$C7946/365)</f>
        <v/>
      </c>
      <c r="N7946" s="7">
        <f>F7946-K7946</f>
        <v/>
      </c>
      <c r="O7946" s="7">
        <f>G7946-L7946</f>
        <v/>
      </c>
      <c r="P7946" s="7">
        <f>H7946-M7946</f>
        <v/>
      </c>
      <c r="Q7946" s="7">
        <f>IF($I7946=1,(N7946-MAR1!$B$11)/MAR1!$D$11,(N7946-MAR1!$C$11)/MAR1!$E$11)</f>
        <v/>
      </c>
      <c r="R7946" s="7">
        <f>IF($I7946=1,(O7946-MAR1!$B$12)/MAR1!$D$12,(O7946-MAR1!$C$12)/MAR1!$E$12)</f>
        <v/>
      </c>
      <c r="S7946" s="7">
        <f>IF($I7946=1,(P7946-MAR1!$B$13)/MAR1!$D$13,(P7946-MAR1!$C$13)/MAR1!$E$13)</f>
        <v/>
      </c>
    </row>
    <row r="7947">
      <c r="A7947" s="5" t="n">
        <v>7946</v>
      </c>
      <c r="B7947" s="5" t="n">
        <v>22</v>
      </c>
      <c r="C7947" s="5" t="n">
        <v>281</v>
      </c>
      <c r="D7947" s="5" t="n">
        <v>10</v>
      </c>
      <c r="E7947" s="5" t="n">
        <v>6</v>
      </c>
      <c r="F7947" s="5" t="n">
        <v>27.1</v>
      </c>
      <c r="G7947" s="5" t="n">
        <v>18.3</v>
      </c>
      <c r="H7947" s="5" t="n">
        <v>12.41</v>
      </c>
      <c r="I7947" s="6">
        <f>IF(E7947&gt;=Markov!$B$3,1,0)</f>
        <v/>
      </c>
      <c r="J7947" s="6">
        <f>I7946</f>
        <v/>
      </c>
      <c r="K7947" s="7">
        <f>MAR1!$B$5+MAR1!$C$5*COS(2*PI()*$C7947/365)+MAR1!$D$5*SIN(2*PI()*$C7947/365)</f>
        <v/>
      </c>
      <c r="L7947" s="7">
        <f>MAR1!$B$6+MAR1!$C$6*COS(2*PI()*$C7947/365)+MAR1!$D$6*SIN(2*PI()*$C7947/365)</f>
        <v/>
      </c>
      <c r="M7947" s="7">
        <f>MAR1!$B$7+MAR1!$C$7*COS(2*PI()*$C7947/365)+MAR1!$D$7*SIN(2*PI()*$C7947/365)</f>
        <v/>
      </c>
      <c r="N7947" s="7">
        <f>F7947-K7947</f>
        <v/>
      </c>
      <c r="O7947" s="7">
        <f>G7947-L7947</f>
        <v/>
      </c>
      <c r="P7947" s="7">
        <f>H7947-M7947</f>
        <v/>
      </c>
      <c r="Q7947" s="7">
        <f>IF($I7947=1,(N7947-MAR1!$B$11)/MAR1!$D$11,(N7947-MAR1!$C$11)/MAR1!$E$11)</f>
        <v/>
      </c>
      <c r="R7947" s="7">
        <f>IF($I7947=1,(O7947-MAR1!$B$12)/MAR1!$D$12,(O7947-MAR1!$C$12)/MAR1!$E$12)</f>
        <v/>
      </c>
      <c r="S7947" s="7">
        <f>IF($I7947=1,(P7947-MAR1!$B$13)/MAR1!$D$13,(P7947-MAR1!$C$13)/MAR1!$E$13)</f>
        <v/>
      </c>
    </row>
    <row r="7948">
      <c r="A7948" s="5" t="n">
        <v>7947</v>
      </c>
      <c r="B7948" s="5" t="n">
        <v>22</v>
      </c>
      <c r="C7948" s="5" t="n">
        <v>282</v>
      </c>
      <c r="D7948" s="5" t="n">
        <v>10</v>
      </c>
      <c r="E7948" s="5" t="n">
        <v>0</v>
      </c>
      <c r="F7948" s="5" t="n">
        <v>30.1</v>
      </c>
      <c r="G7948" s="5" t="n">
        <v>18.5</v>
      </c>
      <c r="H7948" s="5" t="n">
        <v>14.97</v>
      </c>
      <c r="I7948" s="6">
        <f>IF(E7948&gt;=Markov!$B$3,1,0)</f>
        <v/>
      </c>
      <c r="J7948" s="6">
        <f>I7947</f>
        <v/>
      </c>
      <c r="K7948" s="7">
        <f>MAR1!$B$5+MAR1!$C$5*COS(2*PI()*$C7948/365)+MAR1!$D$5*SIN(2*PI()*$C7948/365)</f>
        <v/>
      </c>
      <c r="L7948" s="7">
        <f>MAR1!$B$6+MAR1!$C$6*COS(2*PI()*$C7948/365)+MAR1!$D$6*SIN(2*PI()*$C7948/365)</f>
        <v/>
      </c>
      <c r="M7948" s="7">
        <f>MAR1!$B$7+MAR1!$C$7*COS(2*PI()*$C7948/365)+MAR1!$D$7*SIN(2*PI()*$C7948/365)</f>
        <v/>
      </c>
      <c r="N7948" s="7">
        <f>F7948-K7948</f>
        <v/>
      </c>
      <c r="O7948" s="7">
        <f>G7948-L7948</f>
        <v/>
      </c>
      <c r="P7948" s="7">
        <f>H7948-M7948</f>
        <v/>
      </c>
      <c r="Q7948" s="7">
        <f>IF($I7948=1,(N7948-MAR1!$B$11)/MAR1!$D$11,(N7948-MAR1!$C$11)/MAR1!$E$11)</f>
        <v/>
      </c>
      <c r="R7948" s="7">
        <f>IF($I7948=1,(O7948-MAR1!$B$12)/MAR1!$D$12,(O7948-MAR1!$C$12)/MAR1!$E$12)</f>
        <v/>
      </c>
      <c r="S7948" s="7">
        <f>IF($I7948=1,(P7948-MAR1!$B$13)/MAR1!$D$13,(P7948-MAR1!$C$13)/MAR1!$E$13)</f>
        <v/>
      </c>
    </row>
    <row r="7949">
      <c r="A7949" s="5" t="n">
        <v>7948</v>
      </c>
      <c r="B7949" s="5" t="n">
        <v>22</v>
      </c>
      <c r="C7949" s="5" t="n">
        <v>283</v>
      </c>
      <c r="D7949" s="5" t="n">
        <v>10</v>
      </c>
      <c r="E7949" s="5" t="n">
        <v>0</v>
      </c>
      <c r="F7949" s="5" t="n">
        <v>27.3</v>
      </c>
      <c r="G7949" s="5" t="n">
        <v>18.2</v>
      </c>
      <c r="H7949" s="5" t="n">
        <v>12.74</v>
      </c>
      <c r="I7949" s="6">
        <f>IF(E7949&gt;=Markov!$B$3,1,0)</f>
        <v/>
      </c>
      <c r="J7949" s="6">
        <f>I7948</f>
        <v/>
      </c>
      <c r="K7949" s="7">
        <f>MAR1!$B$5+MAR1!$C$5*COS(2*PI()*$C7949/365)+MAR1!$D$5*SIN(2*PI()*$C7949/365)</f>
        <v/>
      </c>
      <c r="L7949" s="7">
        <f>MAR1!$B$6+MAR1!$C$6*COS(2*PI()*$C7949/365)+MAR1!$D$6*SIN(2*PI()*$C7949/365)</f>
        <v/>
      </c>
      <c r="M7949" s="7">
        <f>MAR1!$B$7+MAR1!$C$7*COS(2*PI()*$C7949/365)+MAR1!$D$7*SIN(2*PI()*$C7949/365)</f>
        <v/>
      </c>
      <c r="N7949" s="7">
        <f>F7949-K7949</f>
        <v/>
      </c>
      <c r="O7949" s="7">
        <f>G7949-L7949</f>
        <v/>
      </c>
      <c r="P7949" s="7">
        <f>H7949-M7949</f>
        <v/>
      </c>
      <c r="Q7949" s="7">
        <f>IF($I7949=1,(N7949-MAR1!$B$11)/MAR1!$D$11,(N7949-MAR1!$C$11)/MAR1!$E$11)</f>
        <v/>
      </c>
      <c r="R7949" s="7">
        <f>IF($I7949=1,(O7949-MAR1!$B$12)/MAR1!$D$12,(O7949-MAR1!$C$12)/MAR1!$E$12)</f>
        <v/>
      </c>
      <c r="S7949" s="7">
        <f>IF($I7949=1,(P7949-MAR1!$B$13)/MAR1!$D$13,(P7949-MAR1!$C$13)/MAR1!$E$13)</f>
        <v/>
      </c>
    </row>
    <row r="7950">
      <c r="A7950" s="5" t="n">
        <v>7949</v>
      </c>
      <c r="B7950" s="5" t="n">
        <v>22</v>
      </c>
      <c r="C7950" s="5" t="n">
        <v>284</v>
      </c>
      <c r="D7950" s="5" t="n">
        <v>10</v>
      </c>
      <c r="E7950" s="5" t="n">
        <v>0</v>
      </c>
      <c r="F7950" s="5" t="n">
        <v>27.9</v>
      </c>
      <c r="G7950" s="5" t="n">
        <v>20.8</v>
      </c>
      <c r="H7950" s="5" t="n">
        <v>8.369999999999999</v>
      </c>
      <c r="I7950" s="6">
        <f>IF(E7950&gt;=Markov!$B$3,1,0)</f>
        <v/>
      </c>
      <c r="J7950" s="6">
        <f>I7949</f>
        <v/>
      </c>
      <c r="K7950" s="7">
        <f>MAR1!$B$5+MAR1!$C$5*COS(2*PI()*$C7950/365)+MAR1!$D$5*SIN(2*PI()*$C7950/365)</f>
        <v/>
      </c>
      <c r="L7950" s="7">
        <f>MAR1!$B$6+MAR1!$C$6*COS(2*PI()*$C7950/365)+MAR1!$D$6*SIN(2*PI()*$C7950/365)</f>
        <v/>
      </c>
      <c r="M7950" s="7">
        <f>MAR1!$B$7+MAR1!$C$7*COS(2*PI()*$C7950/365)+MAR1!$D$7*SIN(2*PI()*$C7950/365)</f>
        <v/>
      </c>
      <c r="N7950" s="7">
        <f>F7950-K7950</f>
        <v/>
      </c>
      <c r="O7950" s="7">
        <f>G7950-L7950</f>
        <v/>
      </c>
      <c r="P7950" s="7">
        <f>H7950-M7950</f>
        <v/>
      </c>
      <c r="Q7950" s="7">
        <f>IF($I7950=1,(N7950-MAR1!$B$11)/MAR1!$D$11,(N7950-MAR1!$C$11)/MAR1!$E$11)</f>
        <v/>
      </c>
      <c r="R7950" s="7">
        <f>IF($I7950=1,(O7950-MAR1!$B$12)/MAR1!$D$12,(O7950-MAR1!$C$12)/MAR1!$E$12)</f>
        <v/>
      </c>
      <c r="S7950" s="7">
        <f>IF($I7950=1,(P7950-MAR1!$B$13)/MAR1!$D$13,(P7950-MAR1!$C$13)/MAR1!$E$13)</f>
        <v/>
      </c>
    </row>
    <row r="7951">
      <c r="A7951" s="5" t="n">
        <v>7950</v>
      </c>
      <c r="B7951" s="5" t="n">
        <v>22</v>
      </c>
      <c r="C7951" s="5" t="n">
        <v>285</v>
      </c>
      <c r="D7951" s="5" t="n">
        <v>10</v>
      </c>
      <c r="E7951" s="5" t="n">
        <v>0</v>
      </c>
      <c r="F7951" s="5" t="n">
        <v>29.3</v>
      </c>
      <c r="G7951" s="5" t="n">
        <v>21.7</v>
      </c>
      <c r="H7951" s="5" t="n">
        <v>10.8</v>
      </c>
      <c r="I7951" s="6">
        <f>IF(E7951&gt;=Markov!$B$3,1,0)</f>
        <v/>
      </c>
      <c r="J7951" s="6">
        <f>I7950</f>
        <v/>
      </c>
      <c r="K7951" s="7">
        <f>MAR1!$B$5+MAR1!$C$5*COS(2*PI()*$C7951/365)+MAR1!$D$5*SIN(2*PI()*$C7951/365)</f>
        <v/>
      </c>
      <c r="L7951" s="7">
        <f>MAR1!$B$6+MAR1!$C$6*COS(2*PI()*$C7951/365)+MAR1!$D$6*SIN(2*PI()*$C7951/365)</f>
        <v/>
      </c>
      <c r="M7951" s="7">
        <f>MAR1!$B$7+MAR1!$C$7*COS(2*PI()*$C7951/365)+MAR1!$D$7*SIN(2*PI()*$C7951/365)</f>
        <v/>
      </c>
      <c r="N7951" s="7">
        <f>F7951-K7951</f>
        <v/>
      </c>
      <c r="O7951" s="7">
        <f>G7951-L7951</f>
        <v/>
      </c>
      <c r="P7951" s="7">
        <f>H7951-M7951</f>
        <v/>
      </c>
      <c r="Q7951" s="7">
        <f>IF($I7951=1,(N7951-MAR1!$B$11)/MAR1!$D$11,(N7951-MAR1!$C$11)/MAR1!$E$11)</f>
        <v/>
      </c>
      <c r="R7951" s="7">
        <f>IF($I7951=1,(O7951-MAR1!$B$12)/MAR1!$D$12,(O7951-MAR1!$C$12)/MAR1!$E$12)</f>
        <v/>
      </c>
      <c r="S7951" s="7">
        <f>IF($I7951=1,(P7951-MAR1!$B$13)/MAR1!$D$13,(P7951-MAR1!$C$13)/MAR1!$E$13)</f>
        <v/>
      </c>
    </row>
    <row r="7952">
      <c r="A7952" s="5" t="n">
        <v>7951</v>
      </c>
      <c r="B7952" s="5" t="n">
        <v>22</v>
      </c>
      <c r="C7952" s="5" t="n">
        <v>286</v>
      </c>
      <c r="D7952" s="5" t="n">
        <v>10</v>
      </c>
      <c r="E7952" s="5" t="n">
        <v>0</v>
      </c>
      <c r="F7952" s="5" t="n">
        <v>29.4</v>
      </c>
      <c r="G7952" s="5" t="n">
        <v>20</v>
      </c>
      <c r="H7952" s="5" t="n">
        <v>15.42</v>
      </c>
      <c r="I7952" s="6">
        <f>IF(E7952&gt;=Markov!$B$3,1,0)</f>
        <v/>
      </c>
      <c r="J7952" s="6">
        <f>I7951</f>
        <v/>
      </c>
      <c r="K7952" s="7">
        <f>MAR1!$B$5+MAR1!$C$5*COS(2*PI()*$C7952/365)+MAR1!$D$5*SIN(2*PI()*$C7952/365)</f>
        <v/>
      </c>
      <c r="L7952" s="7">
        <f>MAR1!$B$6+MAR1!$C$6*COS(2*PI()*$C7952/365)+MAR1!$D$6*SIN(2*PI()*$C7952/365)</f>
        <v/>
      </c>
      <c r="M7952" s="7">
        <f>MAR1!$B$7+MAR1!$C$7*COS(2*PI()*$C7952/365)+MAR1!$D$7*SIN(2*PI()*$C7952/365)</f>
        <v/>
      </c>
      <c r="N7952" s="7">
        <f>F7952-K7952</f>
        <v/>
      </c>
      <c r="O7952" s="7">
        <f>G7952-L7952</f>
        <v/>
      </c>
      <c r="P7952" s="7">
        <f>H7952-M7952</f>
        <v/>
      </c>
      <c r="Q7952" s="7">
        <f>IF($I7952=1,(N7952-MAR1!$B$11)/MAR1!$D$11,(N7952-MAR1!$C$11)/MAR1!$E$11)</f>
        <v/>
      </c>
      <c r="R7952" s="7">
        <f>IF($I7952=1,(O7952-MAR1!$B$12)/MAR1!$D$12,(O7952-MAR1!$C$12)/MAR1!$E$12)</f>
        <v/>
      </c>
      <c r="S7952" s="7">
        <f>IF($I7952=1,(P7952-MAR1!$B$13)/MAR1!$D$13,(P7952-MAR1!$C$13)/MAR1!$E$13)</f>
        <v/>
      </c>
    </row>
    <row r="7953">
      <c r="A7953" s="5" t="n">
        <v>7952</v>
      </c>
      <c r="B7953" s="5" t="n">
        <v>22</v>
      </c>
      <c r="C7953" s="5" t="n">
        <v>287</v>
      </c>
      <c r="D7953" s="5" t="n">
        <v>10</v>
      </c>
      <c r="E7953" s="5" t="n">
        <v>0</v>
      </c>
      <c r="F7953" s="5" t="n">
        <v>29</v>
      </c>
      <c r="G7953" s="5" t="n">
        <v>20</v>
      </c>
      <c r="H7953" s="5" t="n">
        <v>6.82</v>
      </c>
      <c r="I7953" s="6">
        <f>IF(E7953&gt;=Markov!$B$3,1,0)</f>
        <v/>
      </c>
      <c r="J7953" s="6">
        <f>I7952</f>
        <v/>
      </c>
      <c r="K7953" s="7">
        <f>MAR1!$B$5+MAR1!$C$5*COS(2*PI()*$C7953/365)+MAR1!$D$5*SIN(2*PI()*$C7953/365)</f>
        <v/>
      </c>
      <c r="L7953" s="7">
        <f>MAR1!$B$6+MAR1!$C$6*COS(2*PI()*$C7953/365)+MAR1!$D$6*SIN(2*PI()*$C7953/365)</f>
        <v/>
      </c>
      <c r="M7953" s="7">
        <f>MAR1!$B$7+MAR1!$C$7*COS(2*PI()*$C7953/365)+MAR1!$D$7*SIN(2*PI()*$C7953/365)</f>
        <v/>
      </c>
      <c r="N7953" s="7">
        <f>F7953-K7953</f>
        <v/>
      </c>
      <c r="O7953" s="7">
        <f>G7953-L7953</f>
        <v/>
      </c>
      <c r="P7953" s="7">
        <f>H7953-M7953</f>
        <v/>
      </c>
      <c r="Q7953" s="7">
        <f>IF($I7953=1,(N7953-MAR1!$B$11)/MAR1!$D$11,(N7953-MAR1!$C$11)/MAR1!$E$11)</f>
        <v/>
      </c>
      <c r="R7953" s="7">
        <f>IF($I7953=1,(O7953-MAR1!$B$12)/MAR1!$D$12,(O7953-MAR1!$C$12)/MAR1!$E$12)</f>
        <v/>
      </c>
      <c r="S7953" s="7">
        <f>IF($I7953=1,(P7953-MAR1!$B$13)/MAR1!$D$13,(P7953-MAR1!$C$13)/MAR1!$E$13)</f>
        <v/>
      </c>
    </row>
    <row r="7954">
      <c r="A7954" s="5" t="n">
        <v>7953</v>
      </c>
      <c r="B7954" s="5" t="n">
        <v>22</v>
      </c>
      <c r="C7954" s="5" t="n">
        <v>288</v>
      </c>
      <c r="D7954" s="5" t="n">
        <v>10</v>
      </c>
      <c r="E7954" s="5" t="n">
        <v>0.5</v>
      </c>
      <c r="F7954" s="5" t="n">
        <v>25.3</v>
      </c>
      <c r="G7954" s="5" t="n">
        <v>19.3</v>
      </c>
      <c r="H7954" s="5" t="n">
        <v>7.01</v>
      </c>
      <c r="I7954" s="6">
        <f>IF(E7954&gt;=Markov!$B$3,1,0)</f>
        <v/>
      </c>
      <c r="J7954" s="6">
        <f>I7953</f>
        <v/>
      </c>
      <c r="K7954" s="7">
        <f>MAR1!$B$5+MAR1!$C$5*COS(2*PI()*$C7954/365)+MAR1!$D$5*SIN(2*PI()*$C7954/365)</f>
        <v/>
      </c>
      <c r="L7954" s="7">
        <f>MAR1!$B$6+MAR1!$C$6*COS(2*PI()*$C7954/365)+MAR1!$D$6*SIN(2*PI()*$C7954/365)</f>
        <v/>
      </c>
      <c r="M7954" s="7">
        <f>MAR1!$B$7+MAR1!$C$7*COS(2*PI()*$C7954/365)+MAR1!$D$7*SIN(2*PI()*$C7954/365)</f>
        <v/>
      </c>
      <c r="N7954" s="7">
        <f>F7954-K7954</f>
        <v/>
      </c>
      <c r="O7954" s="7">
        <f>G7954-L7954</f>
        <v/>
      </c>
      <c r="P7954" s="7">
        <f>H7954-M7954</f>
        <v/>
      </c>
      <c r="Q7954" s="7">
        <f>IF($I7954=1,(N7954-MAR1!$B$11)/MAR1!$D$11,(N7954-MAR1!$C$11)/MAR1!$E$11)</f>
        <v/>
      </c>
      <c r="R7954" s="7">
        <f>IF($I7954=1,(O7954-MAR1!$B$12)/MAR1!$D$12,(O7954-MAR1!$C$12)/MAR1!$E$12)</f>
        <v/>
      </c>
      <c r="S7954" s="7">
        <f>IF($I7954=1,(P7954-MAR1!$B$13)/MAR1!$D$13,(P7954-MAR1!$C$13)/MAR1!$E$13)</f>
        <v/>
      </c>
    </row>
    <row r="7955">
      <c r="A7955" s="5" t="n">
        <v>7954</v>
      </c>
      <c r="B7955" s="5" t="n">
        <v>22</v>
      </c>
      <c r="C7955" s="5" t="n">
        <v>289</v>
      </c>
      <c r="D7955" s="5" t="n">
        <v>10</v>
      </c>
      <c r="E7955" s="5" t="n">
        <v>0</v>
      </c>
      <c r="F7955" s="5" t="n">
        <v>27.4</v>
      </c>
      <c r="G7955" s="5" t="n">
        <v>19.5</v>
      </c>
      <c r="H7955" s="5" t="n">
        <v>11.81</v>
      </c>
      <c r="I7955" s="6">
        <f>IF(E7955&gt;=Markov!$B$3,1,0)</f>
        <v/>
      </c>
      <c r="J7955" s="6">
        <f>I7954</f>
        <v/>
      </c>
      <c r="K7955" s="7">
        <f>MAR1!$B$5+MAR1!$C$5*COS(2*PI()*$C7955/365)+MAR1!$D$5*SIN(2*PI()*$C7955/365)</f>
        <v/>
      </c>
      <c r="L7955" s="7">
        <f>MAR1!$B$6+MAR1!$C$6*COS(2*PI()*$C7955/365)+MAR1!$D$6*SIN(2*PI()*$C7955/365)</f>
        <v/>
      </c>
      <c r="M7955" s="7">
        <f>MAR1!$B$7+MAR1!$C$7*COS(2*PI()*$C7955/365)+MAR1!$D$7*SIN(2*PI()*$C7955/365)</f>
        <v/>
      </c>
      <c r="N7955" s="7">
        <f>F7955-K7955</f>
        <v/>
      </c>
      <c r="O7955" s="7">
        <f>G7955-L7955</f>
        <v/>
      </c>
      <c r="P7955" s="7">
        <f>H7955-M7955</f>
        <v/>
      </c>
      <c r="Q7955" s="7">
        <f>IF($I7955=1,(N7955-MAR1!$B$11)/MAR1!$D$11,(N7955-MAR1!$C$11)/MAR1!$E$11)</f>
        <v/>
      </c>
      <c r="R7955" s="7">
        <f>IF($I7955=1,(O7955-MAR1!$B$12)/MAR1!$D$12,(O7955-MAR1!$C$12)/MAR1!$E$12)</f>
        <v/>
      </c>
      <c r="S7955" s="7">
        <f>IF($I7955=1,(P7955-MAR1!$B$13)/MAR1!$D$13,(P7955-MAR1!$C$13)/MAR1!$E$13)</f>
        <v/>
      </c>
    </row>
    <row r="7956">
      <c r="A7956" s="5" t="n">
        <v>7955</v>
      </c>
      <c r="B7956" s="5" t="n">
        <v>22</v>
      </c>
      <c r="C7956" s="5" t="n">
        <v>290</v>
      </c>
      <c r="D7956" s="5" t="n">
        <v>10</v>
      </c>
      <c r="E7956" s="5" t="n">
        <v>0</v>
      </c>
      <c r="F7956" s="5" t="n">
        <v>30.6</v>
      </c>
      <c r="G7956" s="5" t="n">
        <v>20.6</v>
      </c>
      <c r="H7956" s="5" t="n">
        <v>17.47</v>
      </c>
      <c r="I7956" s="6">
        <f>IF(E7956&gt;=Markov!$B$3,1,0)</f>
        <v/>
      </c>
      <c r="J7956" s="6">
        <f>I7955</f>
        <v/>
      </c>
      <c r="K7956" s="7">
        <f>MAR1!$B$5+MAR1!$C$5*COS(2*PI()*$C7956/365)+MAR1!$D$5*SIN(2*PI()*$C7956/365)</f>
        <v/>
      </c>
      <c r="L7956" s="7">
        <f>MAR1!$B$6+MAR1!$C$6*COS(2*PI()*$C7956/365)+MAR1!$D$6*SIN(2*PI()*$C7956/365)</f>
        <v/>
      </c>
      <c r="M7956" s="7">
        <f>MAR1!$B$7+MAR1!$C$7*COS(2*PI()*$C7956/365)+MAR1!$D$7*SIN(2*PI()*$C7956/365)</f>
        <v/>
      </c>
      <c r="N7956" s="7">
        <f>F7956-K7956</f>
        <v/>
      </c>
      <c r="O7956" s="7">
        <f>G7956-L7956</f>
        <v/>
      </c>
      <c r="P7956" s="7">
        <f>H7956-M7956</f>
        <v/>
      </c>
      <c r="Q7956" s="7">
        <f>IF($I7956=1,(N7956-MAR1!$B$11)/MAR1!$D$11,(N7956-MAR1!$C$11)/MAR1!$E$11)</f>
        <v/>
      </c>
      <c r="R7956" s="7">
        <f>IF($I7956=1,(O7956-MAR1!$B$12)/MAR1!$D$12,(O7956-MAR1!$C$12)/MAR1!$E$12)</f>
        <v/>
      </c>
      <c r="S7956" s="7">
        <f>IF($I7956=1,(P7956-MAR1!$B$13)/MAR1!$D$13,(P7956-MAR1!$C$13)/MAR1!$E$13)</f>
        <v/>
      </c>
    </row>
    <row r="7957">
      <c r="A7957" s="5" t="n">
        <v>7956</v>
      </c>
      <c r="B7957" s="5" t="n">
        <v>22</v>
      </c>
      <c r="C7957" s="5" t="n">
        <v>291</v>
      </c>
      <c r="D7957" s="5" t="n">
        <v>10</v>
      </c>
      <c r="E7957" s="5" t="n">
        <v>0</v>
      </c>
      <c r="F7957" s="5" t="n">
        <v>27.3</v>
      </c>
      <c r="G7957" s="5" t="n">
        <v>20</v>
      </c>
      <c r="H7957" s="5" t="n">
        <v>14.46</v>
      </c>
      <c r="I7957" s="6">
        <f>IF(E7957&gt;=Markov!$B$3,1,0)</f>
        <v/>
      </c>
      <c r="J7957" s="6">
        <f>I7956</f>
        <v/>
      </c>
      <c r="K7957" s="7">
        <f>MAR1!$B$5+MAR1!$C$5*COS(2*PI()*$C7957/365)+MAR1!$D$5*SIN(2*PI()*$C7957/365)</f>
        <v/>
      </c>
      <c r="L7957" s="7">
        <f>MAR1!$B$6+MAR1!$C$6*COS(2*PI()*$C7957/365)+MAR1!$D$6*SIN(2*PI()*$C7957/365)</f>
        <v/>
      </c>
      <c r="M7957" s="7">
        <f>MAR1!$B$7+MAR1!$C$7*COS(2*PI()*$C7957/365)+MAR1!$D$7*SIN(2*PI()*$C7957/365)</f>
        <v/>
      </c>
      <c r="N7957" s="7">
        <f>F7957-K7957</f>
        <v/>
      </c>
      <c r="O7957" s="7">
        <f>G7957-L7957</f>
        <v/>
      </c>
      <c r="P7957" s="7">
        <f>H7957-M7957</f>
        <v/>
      </c>
      <c r="Q7957" s="7">
        <f>IF($I7957=1,(N7957-MAR1!$B$11)/MAR1!$D$11,(N7957-MAR1!$C$11)/MAR1!$E$11)</f>
        <v/>
      </c>
      <c r="R7957" s="7">
        <f>IF($I7957=1,(O7957-MAR1!$B$12)/MAR1!$D$12,(O7957-MAR1!$C$12)/MAR1!$E$12)</f>
        <v/>
      </c>
      <c r="S7957" s="7">
        <f>IF($I7957=1,(P7957-MAR1!$B$13)/MAR1!$D$13,(P7957-MAR1!$C$13)/MAR1!$E$13)</f>
        <v/>
      </c>
    </row>
    <row r="7958">
      <c r="A7958" s="5" t="n">
        <v>7957</v>
      </c>
      <c r="B7958" s="5" t="n">
        <v>22</v>
      </c>
      <c r="C7958" s="5" t="n">
        <v>292</v>
      </c>
      <c r="D7958" s="5" t="n">
        <v>10</v>
      </c>
      <c r="E7958" s="5" t="n">
        <v>0</v>
      </c>
      <c r="F7958" s="5" t="n">
        <v>30.2</v>
      </c>
      <c r="G7958" s="5" t="n">
        <v>21.1</v>
      </c>
      <c r="H7958" s="5" t="n">
        <v>14.43</v>
      </c>
      <c r="I7958" s="6">
        <f>IF(E7958&gt;=Markov!$B$3,1,0)</f>
        <v/>
      </c>
      <c r="J7958" s="6">
        <f>I7957</f>
        <v/>
      </c>
      <c r="K7958" s="7">
        <f>MAR1!$B$5+MAR1!$C$5*COS(2*PI()*$C7958/365)+MAR1!$D$5*SIN(2*PI()*$C7958/365)</f>
        <v/>
      </c>
      <c r="L7958" s="7">
        <f>MAR1!$B$6+MAR1!$C$6*COS(2*PI()*$C7958/365)+MAR1!$D$6*SIN(2*PI()*$C7958/365)</f>
        <v/>
      </c>
      <c r="M7958" s="7">
        <f>MAR1!$B$7+MAR1!$C$7*COS(2*PI()*$C7958/365)+MAR1!$D$7*SIN(2*PI()*$C7958/365)</f>
        <v/>
      </c>
      <c r="N7958" s="7">
        <f>F7958-K7958</f>
        <v/>
      </c>
      <c r="O7958" s="7">
        <f>G7958-L7958</f>
        <v/>
      </c>
      <c r="P7958" s="7">
        <f>H7958-M7958</f>
        <v/>
      </c>
      <c r="Q7958" s="7">
        <f>IF($I7958=1,(N7958-MAR1!$B$11)/MAR1!$D$11,(N7958-MAR1!$C$11)/MAR1!$E$11)</f>
        <v/>
      </c>
      <c r="R7958" s="7">
        <f>IF($I7958=1,(O7958-MAR1!$B$12)/MAR1!$D$12,(O7958-MAR1!$C$12)/MAR1!$E$12)</f>
        <v/>
      </c>
      <c r="S7958" s="7">
        <f>IF($I7958=1,(P7958-MAR1!$B$13)/MAR1!$D$13,(P7958-MAR1!$C$13)/MAR1!$E$13)</f>
        <v/>
      </c>
    </row>
    <row r="7959">
      <c r="A7959" s="5" t="n">
        <v>7958</v>
      </c>
      <c r="B7959" s="5" t="n">
        <v>22</v>
      </c>
      <c r="C7959" s="5" t="n">
        <v>293</v>
      </c>
      <c r="D7959" s="5" t="n">
        <v>10</v>
      </c>
      <c r="E7959" s="5" t="n">
        <v>0</v>
      </c>
      <c r="F7959" s="5" t="n">
        <v>29.4</v>
      </c>
      <c r="G7959" s="5" t="n">
        <v>18.3</v>
      </c>
      <c r="H7959" s="5" t="n">
        <v>11.64</v>
      </c>
      <c r="I7959" s="6">
        <f>IF(E7959&gt;=Markov!$B$3,1,0)</f>
        <v/>
      </c>
      <c r="J7959" s="6">
        <f>I7958</f>
        <v/>
      </c>
      <c r="K7959" s="7">
        <f>MAR1!$B$5+MAR1!$C$5*COS(2*PI()*$C7959/365)+MAR1!$D$5*SIN(2*PI()*$C7959/365)</f>
        <v/>
      </c>
      <c r="L7959" s="7">
        <f>MAR1!$B$6+MAR1!$C$6*COS(2*PI()*$C7959/365)+MAR1!$D$6*SIN(2*PI()*$C7959/365)</f>
        <v/>
      </c>
      <c r="M7959" s="7">
        <f>MAR1!$B$7+MAR1!$C$7*COS(2*PI()*$C7959/365)+MAR1!$D$7*SIN(2*PI()*$C7959/365)</f>
        <v/>
      </c>
      <c r="N7959" s="7">
        <f>F7959-K7959</f>
        <v/>
      </c>
      <c r="O7959" s="7">
        <f>G7959-L7959</f>
        <v/>
      </c>
      <c r="P7959" s="7">
        <f>H7959-M7959</f>
        <v/>
      </c>
      <c r="Q7959" s="7">
        <f>IF($I7959=1,(N7959-MAR1!$B$11)/MAR1!$D$11,(N7959-MAR1!$C$11)/MAR1!$E$11)</f>
        <v/>
      </c>
      <c r="R7959" s="7">
        <f>IF($I7959=1,(O7959-MAR1!$B$12)/MAR1!$D$12,(O7959-MAR1!$C$12)/MAR1!$E$12)</f>
        <v/>
      </c>
      <c r="S7959" s="7">
        <f>IF($I7959=1,(P7959-MAR1!$B$13)/MAR1!$D$13,(P7959-MAR1!$C$13)/MAR1!$E$13)</f>
        <v/>
      </c>
    </row>
    <row r="7960">
      <c r="A7960" s="5" t="n">
        <v>7959</v>
      </c>
      <c r="B7960" s="5" t="n">
        <v>22</v>
      </c>
      <c r="C7960" s="5" t="n">
        <v>294</v>
      </c>
      <c r="D7960" s="5" t="n">
        <v>10</v>
      </c>
      <c r="E7960" s="5" t="n">
        <v>0</v>
      </c>
      <c r="F7960" s="5" t="n">
        <v>26.1</v>
      </c>
      <c r="G7960" s="5" t="n">
        <v>17.9</v>
      </c>
      <c r="H7960" s="5" t="n">
        <v>11.86</v>
      </c>
      <c r="I7960" s="6">
        <f>IF(E7960&gt;=Markov!$B$3,1,0)</f>
        <v/>
      </c>
      <c r="J7960" s="6">
        <f>I7959</f>
        <v/>
      </c>
      <c r="K7960" s="7">
        <f>MAR1!$B$5+MAR1!$C$5*COS(2*PI()*$C7960/365)+MAR1!$D$5*SIN(2*PI()*$C7960/365)</f>
        <v/>
      </c>
      <c r="L7960" s="7">
        <f>MAR1!$B$6+MAR1!$C$6*COS(2*PI()*$C7960/365)+MAR1!$D$6*SIN(2*PI()*$C7960/365)</f>
        <v/>
      </c>
      <c r="M7960" s="7">
        <f>MAR1!$B$7+MAR1!$C$7*COS(2*PI()*$C7960/365)+MAR1!$D$7*SIN(2*PI()*$C7960/365)</f>
        <v/>
      </c>
      <c r="N7960" s="7">
        <f>F7960-K7960</f>
        <v/>
      </c>
      <c r="O7960" s="7">
        <f>G7960-L7960</f>
        <v/>
      </c>
      <c r="P7960" s="7">
        <f>H7960-M7960</f>
        <v/>
      </c>
      <c r="Q7960" s="7">
        <f>IF($I7960=1,(N7960-MAR1!$B$11)/MAR1!$D$11,(N7960-MAR1!$C$11)/MAR1!$E$11)</f>
        <v/>
      </c>
      <c r="R7960" s="7">
        <f>IF($I7960=1,(O7960-MAR1!$B$12)/MAR1!$D$12,(O7960-MAR1!$C$12)/MAR1!$E$12)</f>
        <v/>
      </c>
      <c r="S7960" s="7">
        <f>IF($I7960=1,(P7960-MAR1!$B$13)/MAR1!$D$13,(P7960-MAR1!$C$13)/MAR1!$E$13)</f>
        <v/>
      </c>
    </row>
    <row r="7961">
      <c r="A7961" s="5" t="n">
        <v>7960</v>
      </c>
      <c r="B7961" s="5" t="n">
        <v>22</v>
      </c>
      <c r="C7961" s="5" t="n">
        <v>295</v>
      </c>
      <c r="D7961" s="5" t="n">
        <v>10</v>
      </c>
      <c r="E7961" s="5" t="n">
        <v>0</v>
      </c>
      <c r="F7961" s="5" t="n">
        <v>28.9</v>
      </c>
      <c r="G7961" s="5" t="n">
        <v>17.3</v>
      </c>
      <c r="H7961" s="5" t="n">
        <v>20.98</v>
      </c>
      <c r="I7961" s="6">
        <f>IF(E7961&gt;=Markov!$B$3,1,0)</f>
        <v/>
      </c>
      <c r="J7961" s="6">
        <f>I7960</f>
        <v/>
      </c>
      <c r="K7961" s="7">
        <f>MAR1!$B$5+MAR1!$C$5*COS(2*PI()*$C7961/365)+MAR1!$D$5*SIN(2*PI()*$C7961/365)</f>
        <v/>
      </c>
      <c r="L7961" s="7">
        <f>MAR1!$B$6+MAR1!$C$6*COS(2*PI()*$C7961/365)+MAR1!$D$6*SIN(2*PI()*$C7961/365)</f>
        <v/>
      </c>
      <c r="M7961" s="7">
        <f>MAR1!$B$7+MAR1!$C$7*COS(2*PI()*$C7961/365)+MAR1!$D$7*SIN(2*PI()*$C7961/365)</f>
        <v/>
      </c>
      <c r="N7961" s="7">
        <f>F7961-K7961</f>
        <v/>
      </c>
      <c r="O7961" s="7">
        <f>G7961-L7961</f>
        <v/>
      </c>
      <c r="P7961" s="7">
        <f>H7961-M7961</f>
        <v/>
      </c>
      <c r="Q7961" s="7">
        <f>IF($I7961=1,(N7961-MAR1!$B$11)/MAR1!$D$11,(N7961-MAR1!$C$11)/MAR1!$E$11)</f>
        <v/>
      </c>
      <c r="R7961" s="7">
        <f>IF($I7961=1,(O7961-MAR1!$B$12)/MAR1!$D$12,(O7961-MAR1!$C$12)/MAR1!$E$12)</f>
        <v/>
      </c>
      <c r="S7961" s="7">
        <f>IF($I7961=1,(P7961-MAR1!$B$13)/MAR1!$D$13,(P7961-MAR1!$C$13)/MAR1!$E$13)</f>
        <v/>
      </c>
    </row>
    <row r="7962">
      <c r="A7962" s="5" t="n">
        <v>7961</v>
      </c>
      <c r="B7962" s="5" t="n">
        <v>22</v>
      </c>
      <c r="C7962" s="5" t="n">
        <v>296</v>
      </c>
      <c r="D7962" s="5" t="n">
        <v>10</v>
      </c>
      <c r="E7962" s="5" t="n">
        <v>9.6</v>
      </c>
      <c r="F7962" s="5" t="n">
        <v>24.9</v>
      </c>
      <c r="G7962" s="5" t="n">
        <v>16.9</v>
      </c>
      <c r="H7962" s="5" t="n">
        <v>10.41</v>
      </c>
      <c r="I7962" s="6">
        <f>IF(E7962&gt;=Markov!$B$3,1,0)</f>
        <v/>
      </c>
      <c r="J7962" s="6">
        <f>I7961</f>
        <v/>
      </c>
      <c r="K7962" s="7">
        <f>MAR1!$B$5+MAR1!$C$5*COS(2*PI()*$C7962/365)+MAR1!$D$5*SIN(2*PI()*$C7962/365)</f>
        <v/>
      </c>
      <c r="L7962" s="7">
        <f>MAR1!$B$6+MAR1!$C$6*COS(2*PI()*$C7962/365)+MAR1!$D$6*SIN(2*PI()*$C7962/365)</f>
        <v/>
      </c>
      <c r="M7962" s="7">
        <f>MAR1!$B$7+MAR1!$C$7*COS(2*PI()*$C7962/365)+MAR1!$D$7*SIN(2*PI()*$C7962/365)</f>
        <v/>
      </c>
      <c r="N7962" s="7">
        <f>F7962-K7962</f>
        <v/>
      </c>
      <c r="O7962" s="7">
        <f>G7962-L7962</f>
        <v/>
      </c>
      <c r="P7962" s="7">
        <f>H7962-M7962</f>
        <v/>
      </c>
      <c r="Q7962" s="7">
        <f>IF($I7962=1,(N7962-MAR1!$B$11)/MAR1!$D$11,(N7962-MAR1!$C$11)/MAR1!$E$11)</f>
        <v/>
      </c>
      <c r="R7962" s="7">
        <f>IF($I7962=1,(O7962-MAR1!$B$12)/MAR1!$D$12,(O7962-MAR1!$C$12)/MAR1!$E$12)</f>
        <v/>
      </c>
      <c r="S7962" s="7">
        <f>IF($I7962=1,(P7962-MAR1!$B$13)/MAR1!$D$13,(P7962-MAR1!$C$13)/MAR1!$E$13)</f>
        <v/>
      </c>
    </row>
    <row r="7963">
      <c r="A7963" s="5" t="n">
        <v>7962</v>
      </c>
      <c r="B7963" s="5" t="n">
        <v>22</v>
      </c>
      <c r="C7963" s="5" t="n">
        <v>297</v>
      </c>
      <c r="D7963" s="5" t="n">
        <v>10</v>
      </c>
      <c r="E7963" s="5" t="n">
        <v>3.4</v>
      </c>
      <c r="F7963" s="5" t="n">
        <v>23.5</v>
      </c>
      <c r="G7963" s="5" t="n">
        <v>16.7</v>
      </c>
      <c r="H7963" s="5" t="n">
        <v>8.16</v>
      </c>
      <c r="I7963" s="6">
        <f>IF(E7963&gt;=Markov!$B$3,1,0)</f>
        <v/>
      </c>
      <c r="J7963" s="6">
        <f>I7962</f>
        <v/>
      </c>
      <c r="K7963" s="7">
        <f>MAR1!$B$5+MAR1!$C$5*COS(2*PI()*$C7963/365)+MAR1!$D$5*SIN(2*PI()*$C7963/365)</f>
        <v/>
      </c>
      <c r="L7963" s="7">
        <f>MAR1!$B$6+MAR1!$C$6*COS(2*PI()*$C7963/365)+MAR1!$D$6*SIN(2*PI()*$C7963/365)</f>
        <v/>
      </c>
      <c r="M7963" s="7">
        <f>MAR1!$B$7+MAR1!$C$7*COS(2*PI()*$C7963/365)+MAR1!$D$7*SIN(2*PI()*$C7963/365)</f>
        <v/>
      </c>
      <c r="N7963" s="7">
        <f>F7963-K7963</f>
        <v/>
      </c>
      <c r="O7963" s="7">
        <f>G7963-L7963</f>
        <v/>
      </c>
      <c r="P7963" s="7">
        <f>H7963-M7963</f>
        <v/>
      </c>
      <c r="Q7963" s="7">
        <f>IF($I7963=1,(N7963-MAR1!$B$11)/MAR1!$D$11,(N7963-MAR1!$C$11)/MAR1!$E$11)</f>
        <v/>
      </c>
      <c r="R7963" s="7">
        <f>IF($I7963=1,(O7963-MAR1!$B$12)/MAR1!$D$12,(O7963-MAR1!$C$12)/MAR1!$E$12)</f>
        <v/>
      </c>
      <c r="S7963" s="7">
        <f>IF($I7963=1,(P7963-MAR1!$B$13)/MAR1!$D$13,(P7963-MAR1!$C$13)/MAR1!$E$13)</f>
        <v/>
      </c>
    </row>
    <row r="7964">
      <c r="A7964" s="5" t="n">
        <v>7963</v>
      </c>
      <c r="B7964" s="5" t="n">
        <v>22</v>
      </c>
      <c r="C7964" s="5" t="n">
        <v>298</v>
      </c>
      <c r="D7964" s="5" t="n">
        <v>10</v>
      </c>
      <c r="E7964" s="5" t="n">
        <v>0</v>
      </c>
      <c r="F7964" s="5" t="n">
        <v>27.3</v>
      </c>
      <c r="G7964" s="5" t="n">
        <v>16.1</v>
      </c>
      <c r="H7964" s="5" t="n">
        <v>19.58</v>
      </c>
      <c r="I7964" s="6">
        <f>IF(E7964&gt;=Markov!$B$3,1,0)</f>
        <v/>
      </c>
      <c r="J7964" s="6">
        <f>I7963</f>
        <v/>
      </c>
      <c r="K7964" s="7">
        <f>MAR1!$B$5+MAR1!$C$5*COS(2*PI()*$C7964/365)+MAR1!$D$5*SIN(2*PI()*$C7964/365)</f>
        <v/>
      </c>
      <c r="L7964" s="7">
        <f>MAR1!$B$6+MAR1!$C$6*COS(2*PI()*$C7964/365)+MAR1!$D$6*SIN(2*PI()*$C7964/365)</f>
        <v/>
      </c>
      <c r="M7964" s="7">
        <f>MAR1!$B$7+MAR1!$C$7*COS(2*PI()*$C7964/365)+MAR1!$D$7*SIN(2*PI()*$C7964/365)</f>
        <v/>
      </c>
      <c r="N7964" s="7">
        <f>F7964-K7964</f>
        <v/>
      </c>
      <c r="O7964" s="7">
        <f>G7964-L7964</f>
        <v/>
      </c>
      <c r="P7964" s="7">
        <f>H7964-M7964</f>
        <v/>
      </c>
      <c r="Q7964" s="7">
        <f>IF($I7964=1,(N7964-MAR1!$B$11)/MAR1!$D$11,(N7964-MAR1!$C$11)/MAR1!$E$11)</f>
        <v/>
      </c>
      <c r="R7964" s="7">
        <f>IF($I7964=1,(O7964-MAR1!$B$12)/MAR1!$D$12,(O7964-MAR1!$C$12)/MAR1!$E$12)</f>
        <v/>
      </c>
      <c r="S7964" s="7">
        <f>IF($I7964=1,(P7964-MAR1!$B$13)/MAR1!$D$13,(P7964-MAR1!$C$13)/MAR1!$E$13)</f>
        <v/>
      </c>
    </row>
    <row r="7965">
      <c r="A7965" s="5" t="n">
        <v>7964</v>
      </c>
      <c r="B7965" s="5" t="n">
        <v>22</v>
      </c>
      <c r="C7965" s="5" t="n">
        <v>299</v>
      </c>
      <c r="D7965" s="5" t="n">
        <v>10</v>
      </c>
      <c r="E7965" s="5" t="n">
        <v>0</v>
      </c>
      <c r="F7965" s="5" t="n">
        <v>29.3</v>
      </c>
      <c r="G7965" s="5" t="n">
        <v>17.5</v>
      </c>
      <c r="H7965" s="5" t="n">
        <v>18.73</v>
      </c>
      <c r="I7965" s="6">
        <f>IF(E7965&gt;=Markov!$B$3,1,0)</f>
        <v/>
      </c>
      <c r="J7965" s="6">
        <f>I7964</f>
        <v/>
      </c>
      <c r="K7965" s="7">
        <f>MAR1!$B$5+MAR1!$C$5*COS(2*PI()*$C7965/365)+MAR1!$D$5*SIN(2*PI()*$C7965/365)</f>
        <v/>
      </c>
      <c r="L7965" s="7">
        <f>MAR1!$B$6+MAR1!$C$6*COS(2*PI()*$C7965/365)+MAR1!$D$6*SIN(2*PI()*$C7965/365)</f>
        <v/>
      </c>
      <c r="M7965" s="7">
        <f>MAR1!$B$7+MAR1!$C$7*COS(2*PI()*$C7965/365)+MAR1!$D$7*SIN(2*PI()*$C7965/365)</f>
        <v/>
      </c>
      <c r="N7965" s="7">
        <f>F7965-K7965</f>
        <v/>
      </c>
      <c r="O7965" s="7">
        <f>G7965-L7965</f>
        <v/>
      </c>
      <c r="P7965" s="7">
        <f>H7965-M7965</f>
        <v/>
      </c>
      <c r="Q7965" s="7">
        <f>IF($I7965=1,(N7965-MAR1!$B$11)/MAR1!$D$11,(N7965-MAR1!$C$11)/MAR1!$E$11)</f>
        <v/>
      </c>
      <c r="R7965" s="7">
        <f>IF($I7965=1,(O7965-MAR1!$B$12)/MAR1!$D$12,(O7965-MAR1!$C$12)/MAR1!$E$12)</f>
        <v/>
      </c>
      <c r="S7965" s="7">
        <f>IF($I7965=1,(P7965-MAR1!$B$13)/MAR1!$D$13,(P7965-MAR1!$C$13)/MAR1!$E$13)</f>
        <v/>
      </c>
    </row>
    <row r="7966">
      <c r="A7966" s="5" t="n">
        <v>7965</v>
      </c>
      <c r="B7966" s="5" t="n">
        <v>22</v>
      </c>
      <c r="C7966" s="5" t="n">
        <v>300</v>
      </c>
      <c r="D7966" s="5" t="n">
        <v>10</v>
      </c>
      <c r="E7966" s="5" t="n">
        <v>0</v>
      </c>
      <c r="F7966" s="5" t="n">
        <v>31.2</v>
      </c>
      <c r="G7966" s="5" t="n">
        <v>17.5</v>
      </c>
      <c r="H7966" s="5" t="n">
        <v>16.58</v>
      </c>
      <c r="I7966" s="6">
        <f>IF(E7966&gt;=Markov!$B$3,1,0)</f>
        <v/>
      </c>
      <c r="J7966" s="6">
        <f>I7965</f>
        <v/>
      </c>
      <c r="K7966" s="7">
        <f>MAR1!$B$5+MAR1!$C$5*COS(2*PI()*$C7966/365)+MAR1!$D$5*SIN(2*PI()*$C7966/365)</f>
        <v/>
      </c>
      <c r="L7966" s="7">
        <f>MAR1!$B$6+MAR1!$C$6*COS(2*PI()*$C7966/365)+MAR1!$D$6*SIN(2*PI()*$C7966/365)</f>
        <v/>
      </c>
      <c r="M7966" s="7">
        <f>MAR1!$B$7+MAR1!$C$7*COS(2*PI()*$C7966/365)+MAR1!$D$7*SIN(2*PI()*$C7966/365)</f>
        <v/>
      </c>
      <c r="N7966" s="7">
        <f>F7966-K7966</f>
        <v/>
      </c>
      <c r="O7966" s="7">
        <f>G7966-L7966</f>
        <v/>
      </c>
      <c r="P7966" s="7">
        <f>H7966-M7966</f>
        <v/>
      </c>
      <c r="Q7966" s="7">
        <f>IF($I7966=1,(N7966-MAR1!$B$11)/MAR1!$D$11,(N7966-MAR1!$C$11)/MAR1!$E$11)</f>
        <v/>
      </c>
      <c r="R7966" s="7">
        <f>IF($I7966=1,(O7966-MAR1!$B$12)/MAR1!$D$12,(O7966-MAR1!$C$12)/MAR1!$E$12)</f>
        <v/>
      </c>
      <c r="S7966" s="7">
        <f>IF($I7966=1,(P7966-MAR1!$B$13)/MAR1!$D$13,(P7966-MAR1!$C$13)/MAR1!$E$13)</f>
        <v/>
      </c>
    </row>
    <row r="7967">
      <c r="A7967" s="5" t="n">
        <v>7966</v>
      </c>
      <c r="B7967" s="5" t="n">
        <v>22</v>
      </c>
      <c r="C7967" s="5" t="n">
        <v>301</v>
      </c>
      <c r="D7967" s="5" t="n">
        <v>10</v>
      </c>
      <c r="E7967" s="5" t="n">
        <v>0</v>
      </c>
      <c r="F7967" s="5" t="n">
        <v>29</v>
      </c>
      <c r="G7967" s="5" t="n">
        <v>16.9</v>
      </c>
      <c r="H7967" s="5" t="n">
        <v>16.02</v>
      </c>
      <c r="I7967" s="6">
        <f>IF(E7967&gt;=Markov!$B$3,1,0)</f>
        <v/>
      </c>
      <c r="J7967" s="6">
        <f>I7966</f>
        <v/>
      </c>
      <c r="K7967" s="7">
        <f>MAR1!$B$5+MAR1!$C$5*COS(2*PI()*$C7967/365)+MAR1!$D$5*SIN(2*PI()*$C7967/365)</f>
        <v/>
      </c>
      <c r="L7967" s="7">
        <f>MAR1!$B$6+MAR1!$C$6*COS(2*PI()*$C7967/365)+MAR1!$D$6*SIN(2*PI()*$C7967/365)</f>
        <v/>
      </c>
      <c r="M7967" s="7">
        <f>MAR1!$B$7+MAR1!$C$7*COS(2*PI()*$C7967/365)+MAR1!$D$7*SIN(2*PI()*$C7967/365)</f>
        <v/>
      </c>
      <c r="N7967" s="7">
        <f>F7967-K7967</f>
        <v/>
      </c>
      <c r="O7967" s="7">
        <f>G7967-L7967</f>
        <v/>
      </c>
      <c r="P7967" s="7">
        <f>H7967-M7967</f>
        <v/>
      </c>
      <c r="Q7967" s="7">
        <f>IF($I7967=1,(N7967-MAR1!$B$11)/MAR1!$D$11,(N7967-MAR1!$C$11)/MAR1!$E$11)</f>
        <v/>
      </c>
      <c r="R7967" s="7">
        <f>IF($I7967=1,(O7967-MAR1!$B$12)/MAR1!$D$12,(O7967-MAR1!$C$12)/MAR1!$E$12)</f>
        <v/>
      </c>
      <c r="S7967" s="7">
        <f>IF($I7967=1,(P7967-MAR1!$B$13)/MAR1!$D$13,(P7967-MAR1!$C$13)/MAR1!$E$13)</f>
        <v/>
      </c>
    </row>
    <row r="7968">
      <c r="A7968" s="5" t="n">
        <v>7967</v>
      </c>
      <c r="B7968" s="5" t="n">
        <v>22</v>
      </c>
      <c r="C7968" s="5" t="n">
        <v>302</v>
      </c>
      <c r="D7968" s="5" t="n">
        <v>10</v>
      </c>
      <c r="E7968" s="5" t="n">
        <v>0</v>
      </c>
      <c r="F7968" s="5" t="n">
        <v>29</v>
      </c>
      <c r="G7968" s="5" t="n">
        <v>18.5</v>
      </c>
      <c r="H7968" s="5" t="n">
        <v>12.9</v>
      </c>
      <c r="I7968" s="6">
        <f>IF(E7968&gt;=Markov!$B$3,1,0)</f>
        <v/>
      </c>
      <c r="J7968" s="6">
        <f>I7967</f>
        <v/>
      </c>
      <c r="K7968" s="7">
        <f>MAR1!$B$5+MAR1!$C$5*COS(2*PI()*$C7968/365)+MAR1!$D$5*SIN(2*PI()*$C7968/365)</f>
        <v/>
      </c>
      <c r="L7968" s="7">
        <f>MAR1!$B$6+MAR1!$C$6*COS(2*PI()*$C7968/365)+MAR1!$D$6*SIN(2*PI()*$C7968/365)</f>
        <v/>
      </c>
      <c r="M7968" s="7">
        <f>MAR1!$B$7+MAR1!$C$7*COS(2*PI()*$C7968/365)+MAR1!$D$7*SIN(2*PI()*$C7968/365)</f>
        <v/>
      </c>
      <c r="N7968" s="7">
        <f>F7968-K7968</f>
        <v/>
      </c>
      <c r="O7968" s="7">
        <f>G7968-L7968</f>
        <v/>
      </c>
      <c r="P7968" s="7">
        <f>H7968-M7968</f>
        <v/>
      </c>
      <c r="Q7968" s="7">
        <f>IF($I7968=1,(N7968-MAR1!$B$11)/MAR1!$D$11,(N7968-MAR1!$C$11)/MAR1!$E$11)</f>
        <v/>
      </c>
      <c r="R7968" s="7">
        <f>IF($I7968=1,(O7968-MAR1!$B$12)/MAR1!$D$12,(O7968-MAR1!$C$12)/MAR1!$E$12)</f>
        <v/>
      </c>
      <c r="S7968" s="7">
        <f>IF($I7968=1,(P7968-MAR1!$B$13)/MAR1!$D$13,(P7968-MAR1!$C$13)/MAR1!$E$13)</f>
        <v/>
      </c>
    </row>
    <row r="7969">
      <c r="A7969" s="5" t="n">
        <v>7968</v>
      </c>
      <c r="B7969" s="5" t="n">
        <v>22</v>
      </c>
      <c r="C7969" s="5" t="n">
        <v>303</v>
      </c>
      <c r="D7969" s="5" t="n">
        <v>10</v>
      </c>
      <c r="E7969" s="5" t="n">
        <v>0.7</v>
      </c>
      <c r="F7969" s="5" t="n">
        <v>26.4</v>
      </c>
      <c r="G7969" s="5" t="n">
        <v>15.6</v>
      </c>
      <c r="H7969" s="5" t="n">
        <v>7.73</v>
      </c>
      <c r="I7969" s="6">
        <f>IF(E7969&gt;=Markov!$B$3,1,0)</f>
        <v/>
      </c>
      <c r="J7969" s="6">
        <f>I7968</f>
        <v/>
      </c>
      <c r="K7969" s="7">
        <f>MAR1!$B$5+MAR1!$C$5*COS(2*PI()*$C7969/365)+MAR1!$D$5*SIN(2*PI()*$C7969/365)</f>
        <v/>
      </c>
      <c r="L7969" s="7">
        <f>MAR1!$B$6+MAR1!$C$6*COS(2*PI()*$C7969/365)+MAR1!$D$6*SIN(2*PI()*$C7969/365)</f>
        <v/>
      </c>
      <c r="M7969" s="7">
        <f>MAR1!$B$7+MAR1!$C$7*COS(2*PI()*$C7969/365)+MAR1!$D$7*SIN(2*PI()*$C7969/365)</f>
        <v/>
      </c>
      <c r="N7969" s="7">
        <f>F7969-K7969</f>
        <v/>
      </c>
      <c r="O7969" s="7">
        <f>G7969-L7969</f>
        <v/>
      </c>
      <c r="P7969" s="7">
        <f>H7969-M7969</f>
        <v/>
      </c>
      <c r="Q7969" s="7">
        <f>IF($I7969=1,(N7969-MAR1!$B$11)/MAR1!$D$11,(N7969-MAR1!$C$11)/MAR1!$E$11)</f>
        <v/>
      </c>
      <c r="R7969" s="7">
        <f>IF($I7969=1,(O7969-MAR1!$B$12)/MAR1!$D$12,(O7969-MAR1!$C$12)/MAR1!$E$12)</f>
        <v/>
      </c>
      <c r="S7969" s="7">
        <f>IF($I7969=1,(P7969-MAR1!$B$13)/MAR1!$D$13,(P7969-MAR1!$C$13)/MAR1!$E$13)</f>
        <v/>
      </c>
    </row>
    <row r="7970">
      <c r="A7970" s="5" t="n">
        <v>7969</v>
      </c>
      <c r="B7970" s="5" t="n">
        <v>22</v>
      </c>
      <c r="C7970" s="5" t="n">
        <v>304</v>
      </c>
      <c r="D7970" s="5" t="n">
        <v>10</v>
      </c>
      <c r="E7970" s="5" t="n">
        <v>0.8</v>
      </c>
      <c r="F7970" s="5" t="n">
        <v>24.8</v>
      </c>
      <c r="G7970" s="5" t="n">
        <v>15.8</v>
      </c>
      <c r="H7970" s="5" t="n">
        <v>2.34</v>
      </c>
      <c r="I7970" s="6">
        <f>IF(E7970&gt;=Markov!$B$3,1,0)</f>
        <v/>
      </c>
      <c r="J7970" s="6">
        <f>I7969</f>
        <v/>
      </c>
      <c r="K7970" s="7">
        <f>MAR1!$B$5+MAR1!$C$5*COS(2*PI()*$C7970/365)+MAR1!$D$5*SIN(2*PI()*$C7970/365)</f>
        <v/>
      </c>
      <c r="L7970" s="7">
        <f>MAR1!$B$6+MAR1!$C$6*COS(2*PI()*$C7970/365)+MAR1!$D$6*SIN(2*PI()*$C7970/365)</f>
        <v/>
      </c>
      <c r="M7970" s="7">
        <f>MAR1!$B$7+MAR1!$C$7*COS(2*PI()*$C7970/365)+MAR1!$D$7*SIN(2*PI()*$C7970/365)</f>
        <v/>
      </c>
      <c r="N7970" s="7">
        <f>F7970-K7970</f>
        <v/>
      </c>
      <c r="O7970" s="7">
        <f>G7970-L7970</f>
        <v/>
      </c>
      <c r="P7970" s="7">
        <f>H7970-M7970</f>
        <v/>
      </c>
      <c r="Q7970" s="7">
        <f>IF($I7970=1,(N7970-MAR1!$B$11)/MAR1!$D$11,(N7970-MAR1!$C$11)/MAR1!$E$11)</f>
        <v/>
      </c>
      <c r="R7970" s="7">
        <f>IF($I7970=1,(O7970-MAR1!$B$12)/MAR1!$D$12,(O7970-MAR1!$C$12)/MAR1!$E$12)</f>
        <v/>
      </c>
      <c r="S7970" s="7">
        <f>IF($I7970=1,(P7970-MAR1!$B$13)/MAR1!$D$13,(P7970-MAR1!$C$13)/MAR1!$E$13)</f>
        <v/>
      </c>
    </row>
    <row r="7971">
      <c r="A7971" s="5" t="n">
        <v>7970</v>
      </c>
      <c r="B7971" s="5" t="n">
        <v>22</v>
      </c>
      <c r="C7971" s="5" t="n">
        <v>305</v>
      </c>
      <c r="D7971" s="5" t="n">
        <v>11</v>
      </c>
      <c r="E7971" s="5" t="n">
        <v>0</v>
      </c>
      <c r="F7971" s="5" t="n">
        <v>29.3</v>
      </c>
      <c r="G7971" s="5" t="n">
        <v>14.9</v>
      </c>
      <c r="H7971" s="5" t="n">
        <v>14.16</v>
      </c>
      <c r="I7971" s="6">
        <f>IF(E7971&gt;=Markov!$B$3,1,0)</f>
        <v/>
      </c>
      <c r="J7971" s="6">
        <f>I7970</f>
        <v/>
      </c>
      <c r="K7971" s="7">
        <f>MAR1!$B$5+MAR1!$C$5*COS(2*PI()*$C7971/365)+MAR1!$D$5*SIN(2*PI()*$C7971/365)</f>
        <v/>
      </c>
      <c r="L7971" s="7">
        <f>MAR1!$B$6+MAR1!$C$6*COS(2*PI()*$C7971/365)+MAR1!$D$6*SIN(2*PI()*$C7971/365)</f>
        <v/>
      </c>
      <c r="M7971" s="7">
        <f>MAR1!$B$7+MAR1!$C$7*COS(2*PI()*$C7971/365)+MAR1!$D$7*SIN(2*PI()*$C7971/365)</f>
        <v/>
      </c>
      <c r="N7971" s="7">
        <f>F7971-K7971</f>
        <v/>
      </c>
      <c r="O7971" s="7">
        <f>G7971-L7971</f>
        <v/>
      </c>
      <c r="P7971" s="7">
        <f>H7971-M7971</f>
        <v/>
      </c>
      <c r="Q7971" s="7">
        <f>IF($I7971=1,(N7971-MAR1!$B$11)/MAR1!$D$11,(N7971-MAR1!$C$11)/MAR1!$E$11)</f>
        <v/>
      </c>
      <c r="R7971" s="7">
        <f>IF($I7971=1,(O7971-MAR1!$B$12)/MAR1!$D$12,(O7971-MAR1!$C$12)/MAR1!$E$12)</f>
        <v/>
      </c>
      <c r="S7971" s="7">
        <f>IF($I7971=1,(P7971-MAR1!$B$13)/MAR1!$D$13,(P7971-MAR1!$C$13)/MAR1!$E$13)</f>
        <v/>
      </c>
    </row>
    <row r="7972">
      <c r="A7972" s="5" t="n">
        <v>7971</v>
      </c>
      <c r="B7972" s="5" t="n">
        <v>22</v>
      </c>
      <c r="C7972" s="5" t="n">
        <v>306</v>
      </c>
      <c r="D7972" s="5" t="n">
        <v>11</v>
      </c>
      <c r="E7972" s="5" t="n">
        <v>0</v>
      </c>
      <c r="F7972" s="5" t="n">
        <v>30.3</v>
      </c>
      <c r="G7972" s="5" t="n">
        <v>17</v>
      </c>
      <c r="H7972" s="5" t="n">
        <v>12.61</v>
      </c>
      <c r="I7972" s="6">
        <f>IF(E7972&gt;=Markov!$B$3,1,0)</f>
        <v/>
      </c>
      <c r="J7972" s="6">
        <f>I7971</f>
        <v/>
      </c>
      <c r="K7972" s="7">
        <f>MAR1!$B$5+MAR1!$C$5*COS(2*PI()*$C7972/365)+MAR1!$D$5*SIN(2*PI()*$C7972/365)</f>
        <v/>
      </c>
      <c r="L7972" s="7">
        <f>MAR1!$B$6+MAR1!$C$6*COS(2*PI()*$C7972/365)+MAR1!$D$6*SIN(2*PI()*$C7972/365)</f>
        <v/>
      </c>
      <c r="M7972" s="7">
        <f>MAR1!$B$7+MAR1!$C$7*COS(2*PI()*$C7972/365)+MAR1!$D$7*SIN(2*PI()*$C7972/365)</f>
        <v/>
      </c>
      <c r="N7972" s="7">
        <f>F7972-K7972</f>
        <v/>
      </c>
      <c r="O7972" s="7">
        <f>G7972-L7972</f>
        <v/>
      </c>
      <c r="P7972" s="7">
        <f>H7972-M7972</f>
        <v/>
      </c>
      <c r="Q7972" s="7">
        <f>IF($I7972=1,(N7972-MAR1!$B$11)/MAR1!$D$11,(N7972-MAR1!$C$11)/MAR1!$E$11)</f>
        <v/>
      </c>
      <c r="R7972" s="7">
        <f>IF($I7972=1,(O7972-MAR1!$B$12)/MAR1!$D$12,(O7972-MAR1!$C$12)/MAR1!$E$12)</f>
        <v/>
      </c>
      <c r="S7972" s="7">
        <f>IF($I7972=1,(P7972-MAR1!$B$13)/MAR1!$D$13,(P7972-MAR1!$C$13)/MAR1!$E$13)</f>
        <v/>
      </c>
    </row>
    <row r="7973">
      <c r="A7973" s="5" t="n">
        <v>7972</v>
      </c>
      <c r="B7973" s="5" t="n">
        <v>22</v>
      </c>
      <c r="C7973" s="5" t="n">
        <v>307</v>
      </c>
      <c r="D7973" s="5" t="n">
        <v>11</v>
      </c>
      <c r="E7973" s="5" t="n">
        <v>0</v>
      </c>
      <c r="F7973" s="5" t="n">
        <v>28.6</v>
      </c>
      <c r="G7973" s="5" t="n">
        <v>15.9</v>
      </c>
      <c r="H7973" s="5" t="n">
        <v>12.21</v>
      </c>
      <c r="I7973" s="6">
        <f>IF(E7973&gt;=Markov!$B$3,1,0)</f>
        <v/>
      </c>
      <c r="J7973" s="6">
        <f>I7972</f>
        <v/>
      </c>
      <c r="K7973" s="7">
        <f>MAR1!$B$5+MAR1!$C$5*COS(2*PI()*$C7973/365)+MAR1!$D$5*SIN(2*PI()*$C7973/365)</f>
        <v/>
      </c>
      <c r="L7973" s="7">
        <f>MAR1!$B$6+MAR1!$C$6*COS(2*PI()*$C7973/365)+MAR1!$D$6*SIN(2*PI()*$C7973/365)</f>
        <v/>
      </c>
      <c r="M7973" s="7">
        <f>MAR1!$B$7+MAR1!$C$7*COS(2*PI()*$C7973/365)+MAR1!$D$7*SIN(2*PI()*$C7973/365)</f>
        <v/>
      </c>
      <c r="N7973" s="7">
        <f>F7973-K7973</f>
        <v/>
      </c>
      <c r="O7973" s="7">
        <f>G7973-L7973</f>
        <v/>
      </c>
      <c r="P7973" s="7">
        <f>H7973-M7973</f>
        <v/>
      </c>
      <c r="Q7973" s="7">
        <f>IF($I7973=1,(N7973-MAR1!$B$11)/MAR1!$D$11,(N7973-MAR1!$C$11)/MAR1!$E$11)</f>
        <v/>
      </c>
      <c r="R7973" s="7">
        <f>IF($I7973=1,(O7973-MAR1!$B$12)/MAR1!$D$12,(O7973-MAR1!$C$12)/MAR1!$E$12)</f>
        <v/>
      </c>
      <c r="S7973" s="7">
        <f>IF($I7973=1,(P7973-MAR1!$B$13)/MAR1!$D$13,(P7973-MAR1!$C$13)/MAR1!$E$13)</f>
        <v/>
      </c>
    </row>
    <row r="7974">
      <c r="A7974" s="5" t="n">
        <v>7973</v>
      </c>
      <c r="B7974" s="5" t="n">
        <v>22</v>
      </c>
      <c r="C7974" s="5" t="n">
        <v>308</v>
      </c>
      <c r="D7974" s="5" t="n">
        <v>11</v>
      </c>
      <c r="E7974" s="5" t="n">
        <v>0</v>
      </c>
      <c r="F7974" s="5" t="n">
        <v>27.9</v>
      </c>
      <c r="G7974" s="5" t="n">
        <v>15.9</v>
      </c>
      <c r="H7974" s="5" t="n">
        <v>20.74</v>
      </c>
      <c r="I7974" s="6">
        <f>IF(E7974&gt;=Markov!$B$3,1,0)</f>
        <v/>
      </c>
      <c r="J7974" s="6">
        <f>I7973</f>
        <v/>
      </c>
      <c r="K7974" s="7">
        <f>MAR1!$B$5+MAR1!$C$5*COS(2*PI()*$C7974/365)+MAR1!$D$5*SIN(2*PI()*$C7974/365)</f>
        <v/>
      </c>
      <c r="L7974" s="7">
        <f>MAR1!$B$6+MAR1!$C$6*COS(2*PI()*$C7974/365)+MAR1!$D$6*SIN(2*PI()*$C7974/365)</f>
        <v/>
      </c>
      <c r="M7974" s="7">
        <f>MAR1!$B$7+MAR1!$C$7*COS(2*PI()*$C7974/365)+MAR1!$D$7*SIN(2*PI()*$C7974/365)</f>
        <v/>
      </c>
      <c r="N7974" s="7">
        <f>F7974-K7974</f>
        <v/>
      </c>
      <c r="O7974" s="7">
        <f>G7974-L7974</f>
        <v/>
      </c>
      <c r="P7974" s="7">
        <f>H7974-M7974</f>
        <v/>
      </c>
      <c r="Q7974" s="7">
        <f>IF($I7974=1,(N7974-MAR1!$B$11)/MAR1!$D$11,(N7974-MAR1!$C$11)/MAR1!$E$11)</f>
        <v/>
      </c>
      <c r="R7974" s="7">
        <f>IF($I7974=1,(O7974-MAR1!$B$12)/MAR1!$D$12,(O7974-MAR1!$C$12)/MAR1!$E$12)</f>
        <v/>
      </c>
      <c r="S7974" s="7">
        <f>IF($I7974=1,(P7974-MAR1!$B$13)/MAR1!$D$13,(P7974-MAR1!$C$13)/MAR1!$E$13)</f>
        <v/>
      </c>
    </row>
    <row r="7975">
      <c r="A7975" s="5" t="n">
        <v>7974</v>
      </c>
      <c r="B7975" s="5" t="n">
        <v>22</v>
      </c>
      <c r="C7975" s="5" t="n">
        <v>309</v>
      </c>
      <c r="D7975" s="5" t="n">
        <v>11</v>
      </c>
      <c r="E7975" s="5" t="n">
        <v>0</v>
      </c>
      <c r="F7975" s="5" t="n">
        <v>28.1</v>
      </c>
      <c r="G7975" s="5" t="n">
        <v>16.4</v>
      </c>
      <c r="H7975" s="5" t="n">
        <v>14.63</v>
      </c>
      <c r="I7975" s="6">
        <f>IF(E7975&gt;=Markov!$B$3,1,0)</f>
        <v/>
      </c>
      <c r="J7975" s="6">
        <f>I7974</f>
        <v/>
      </c>
      <c r="K7975" s="7">
        <f>MAR1!$B$5+MAR1!$C$5*COS(2*PI()*$C7975/365)+MAR1!$D$5*SIN(2*PI()*$C7975/365)</f>
        <v/>
      </c>
      <c r="L7975" s="7">
        <f>MAR1!$B$6+MAR1!$C$6*COS(2*PI()*$C7975/365)+MAR1!$D$6*SIN(2*PI()*$C7975/365)</f>
        <v/>
      </c>
      <c r="M7975" s="7">
        <f>MAR1!$B$7+MAR1!$C$7*COS(2*PI()*$C7975/365)+MAR1!$D$7*SIN(2*PI()*$C7975/365)</f>
        <v/>
      </c>
      <c r="N7975" s="7">
        <f>F7975-K7975</f>
        <v/>
      </c>
      <c r="O7975" s="7">
        <f>G7975-L7975</f>
        <v/>
      </c>
      <c r="P7975" s="7">
        <f>H7975-M7975</f>
        <v/>
      </c>
      <c r="Q7975" s="7">
        <f>IF($I7975=1,(N7975-MAR1!$B$11)/MAR1!$D$11,(N7975-MAR1!$C$11)/MAR1!$E$11)</f>
        <v/>
      </c>
      <c r="R7975" s="7">
        <f>IF($I7975=1,(O7975-MAR1!$B$12)/MAR1!$D$12,(O7975-MAR1!$C$12)/MAR1!$E$12)</f>
        <v/>
      </c>
      <c r="S7975" s="7">
        <f>IF($I7975=1,(P7975-MAR1!$B$13)/MAR1!$D$13,(P7975-MAR1!$C$13)/MAR1!$E$13)</f>
        <v/>
      </c>
    </row>
    <row r="7976">
      <c r="A7976" s="5" t="n">
        <v>7975</v>
      </c>
      <c r="B7976" s="5" t="n">
        <v>22</v>
      </c>
      <c r="C7976" s="5" t="n">
        <v>310</v>
      </c>
      <c r="D7976" s="5" t="n">
        <v>11</v>
      </c>
      <c r="E7976" s="5" t="n">
        <v>0</v>
      </c>
      <c r="F7976" s="5" t="n">
        <v>29.2</v>
      </c>
      <c r="G7976" s="5" t="n">
        <v>17.2</v>
      </c>
      <c r="H7976" s="5" t="n">
        <v>22.37</v>
      </c>
      <c r="I7976" s="6">
        <f>IF(E7976&gt;=Markov!$B$3,1,0)</f>
        <v/>
      </c>
      <c r="J7976" s="6">
        <f>I7975</f>
        <v/>
      </c>
      <c r="K7976" s="7">
        <f>MAR1!$B$5+MAR1!$C$5*COS(2*PI()*$C7976/365)+MAR1!$D$5*SIN(2*PI()*$C7976/365)</f>
        <v/>
      </c>
      <c r="L7976" s="7">
        <f>MAR1!$B$6+MAR1!$C$6*COS(2*PI()*$C7976/365)+MAR1!$D$6*SIN(2*PI()*$C7976/365)</f>
        <v/>
      </c>
      <c r="M7976" s="7">
        <f>MAR1!$B$7+MAR1!$C$7*COS(2*PI()*$C7976/365)+MAR1!$D$7*SIN(2*PI()*$C7976/365)</f>
        <v/>
      </c>
      <c r="N7976" s="7">
        <f>F7976-K7976</f>
        <v/>
      </c>
      <c r="O7976" s="7">
        <f>G7976-L7976</f>
        <v/>
      </c>
      <c r="P7976" s="7">
        <f>H7976-M7976</f>
        <v/>
      </c>
      <c r="Q7976" s="7">
        <f>IF($I7976=1,(N7976-MAR1!$B$11)/MAR1!$D$11,(N7976-MAR1!$C$11)/MAR1!$E$11)</f>
        <v/>
      </c>
      <c r="R7976" s="7">
        <f>IF($I7976=1,(O7976-MAR1!$B$12)/MAR1!$D$12,(O7976-MAR1!$C$12)/MAR1!$E$12)</f>
        <v/>
      </c>
      <c r="S7976" s="7">
        <f>IF($I7976=1,(P7976-MAR1!$B$13)/MAR1!$D$13,(P7976-MAR1!$C$13)/MAR1!$E$13)</f>
        <v/>
      </c>
    </row>
    <row r="7977">
      <c r="A7977" s="5" t="n">
        <v>7976</v>
      </c>
      <c r="B7977" s="5" t="n">
        <v>22</v>
      </c>
      <c r="C7977" s="5" t="n">
        <v>311</v>
      </c>
      <c r="D7977" s="5" t="n">
        <v>11</v>
      </c>
      <c r="E7977" s="5" t="n">
        <v>0</v>
      </c>
      <c r="F7977" s="5" t="n">
        <v>29</v>
      </c>
      <c r="G7977" s="5" t="n">
        <v>14.7</v>
      </c>
      <c r="H7977" s="5" t="n">
        <v>18.97</v>
      </c>
      <c r="I7977" s="6">
        <f>IF(E7977&gt;=Markov!$B$3,1,0)</f>
        <v/>
      </c>
      <c r="J7977" s="6">
        <f>I7976</f>
        <v/>
      </c>
      <c r="K7977" s="7">
        <f>MAR1!$B$5+MAR1!$C$5*COS(2*PI()*$C7977/365)+MAR1!$D$5*SIN(2*PI()*$C7977/365)</f>
        <v/>
      </c>
      <c r="L7977" s="7">
        <f>MAR1!$B$6+MAR1!$C$6*COS(2*PI()*$C7977/365)+MAR1!$D$6*SIN(2*PI()*$C7977/365)</f>
        <v/>
      </c>
      <c r="M7977" s="7">
        <f>MAR1!$B$7+MAR1!$C$7*COS(2*PI()*$C7977/365)+MAR1!$D$7*SIN(2*PI()*$C7977/365)</f>
        <v/>
      </c>
      <c r="N7977" s="7">
        <f>F7977-K7977</f>
        <v/>
      </c>
      <c r="O7977" s="7">
        <f>G7977-L7977</f>
        <v/>
      </c>
      <c r="P7977" s="7">
        <f>H7977-M7977</f>
        <v/>
      </c>
      <c r="Q7977" s="7">
        <f>IF($I7977=1,(N7977-MAR1!$B$11)/MAR1!$D$11,(N7977-MAR1!$C$11)/MAR1!$E$11)</f>
        <v/>
      </c>
      <c r="R7977" s="7">
        <f>IF($I7977=1,(O7977-MAR1!$B$12)/MAR1!$D$12,(O7977-MAR1!$C$12)/MAR1!$E$12)</f>
        <v/>
      </c>
      <c r="S7977" s="7">
        <f>IF($I7977=1,(P7977-MAR1!$B$13)/MAR1!$D$13,(P7977-MAR1!$C$13)/MAR1!$E$13)</f>
        <v/>
      </c>
    </row>
    <row r="7978">
      <c r="A7978" s="5" t="n">
        <v>7977</v>
      </c>
      <c r="B7978" s="5" t="n">
        <v>22</v>
      </c>
      <c r="C7978" s="5" t="n">
        <v>312</v>
      </c>
      <c r="D7978" s="5" t="n">
        <v>11</v>
      </c>
      <c r="E7978" s="5" t="n">
        <v>0</v>
      </c>
      <c r="F7978" s="5" t="n">
        <v>27.9</v>
      </c>
      <c r="G7978" s="5" t="n">
        <v>14.9</v>
      </c>
      <c r="H7978" s="5" t="n">
        <v>16.53</v>
      </c>
      <c r="I7978" s="6">
        <f>IF(E7978&gt;=Markov!$B$3,1,0)</f>
        <v/>
      </c>
      <c r="J7978" s="6">
        <f>I7977</f>
        <v/>
      </c>
      <c r="K7978" s="7">
        <f>MAR1!$B$5+MAR1!$C$5*COS(2*PI()*$C7978/365)+MAR1!$D$5*SIN(2*PI()*$C7978/365)</f>
        <v/>
      </c>
      <c r="L7978" s="7">
        <f>MAR1!$B$6+MAR1!$C$6*COS(2*PI()*$C7978/365)+MAR1!$D$6*SIN(2*PI()*$C7978/365)</f>
        <v/>
      </c>
      <c r="M7978" s="7">
        <f>MAR1!$B$7+MAR1!$C$7*COS(2*PI()*$C7978/365)+MAR1!$D$7*SIN(2*PI()*$C7978/365)</f>
        <v/>
      </c>
      <c r="N7978" s="7">
        <f>F7978-K7978</f>
        <v/>
      </c>
      <c r="O7978" s="7">
        <f>G7978-L7978</f>
        <v/>
      </c>
      <c r="P7978" s="7">
        <f>H7978-M7978</f>
        <v/>
      </c>
      <c r="Q7978" s="7">
        <f>IF($I7978=1,(N7978-MAR1!$B$11)/MAR1!$D$11,(N7978-MAR1!$C$11)/MAR1!$E$11)</f>
        <v/>
      </c>
      <c r="R7978" s="7">
        <f>IF($I7978=1,(O7978-MAR1!$B$12)/MAR1!$D$12,(O7978-MAR1!$C$12)/MAR1!$E$12)</f>
        <v/>
      </c>
      <c r="S7978" s="7">
        <f>IF($I7978=1,(P7978-MAR1!$B$13)/MAR1!$D$13,(P7978-MAR1!$C$13)/MAR1!$E$13)</f>
        <v/>
      </c>
    </row>
    <row r="7979">
      <c r="A7979" s="5" t="n">
        <v>7978</v>
      </c>
      <c r="B7979" s="5" t="n">
        <v>22</v>
      </c>
      <c r="C7979" s="5" t="n">
        <v>313</v>
      </c>
      <c r="D7979" s="5" t="n">
        <v>11</v>
      </c>
      <c r="E7979" s="5" t="n">
        <v>0</v>
      </c>
      <c r="F7979" s="5" t="n">
        <v>28.3</v>
      </c>
      <c r="G7979" s="5" t="n">
        <v>16.8</v>
      </c>
      <c r="H7979" s="5" t="n">
        <v>17.37</v>
      </c>
      <c r="I7979" s="6">
        <f>IF(E7979&gt;=Markov!$B$3,1,0)</f>
        <v/>
      </c>
      <c r="J7979" s="6">
        <f>I7978</f>
        <v/>
      </c>
      <c r="K7979" s="7">
        <f>MAR1!$B$5+MAR1!$C$5*COS(2*PI()*$C7979/365)+MAR1!$D$5*SIN(2*PI()*$C7979/365)</f>
        <v/>
      </c>
      <c r="L7979" s="7">
        <f>MAR1!$B$6+MAR1!$C$6*COS(2*PI()*$C7979/365)+MAR1!$D$6*SIN(2*PI()*$C7979/365)</f>
        <v/>
      </c>
      <c r="M7979" s="7">
        <f>MAR1!$B$7+MAR1!$C$7*COS(2*PI()*$C7979/365)+MAR1!$D$7*SIN(2*PI()*$C7979/365)</f>
        <v/>
      </c>
      <c r="N7979" s="7">
        <f>F7979-K7979</f>
        <v/>
      </c>
      <c r="O7979" s="7">
        <f>G7979-L7979</f>
        <v/>
      </c>
      <c r="P7979" s="7">
        <f>H7979-M7979</f>
        <v/>
      </c>
      <c r="Q7979" s="7">
        <f>IF($I7979=1,(N7979-MAR1!$B$11)/MAR1!$D$11,(N7979-MAR1!$C$11)/MAR1!$E$11)</f>
        <v/>
      </c>
      <c r="R7979" s="7">
        <f>IF($I7979=1,(O7979-MAR1!$B$12)/MAR1!$D$12,(O7979-MAR1!$C$12)/MAR1!$E$12)</f>
        <v/>
      </c>
      <c r="S7979" s="7">
        <f>IF($I7979=1,(P7979-MAR1!$B$13)/MAR1!$D$13,(P7979-MAR1!$C$13)/MAR1!$E$13)</f>
        <v/>
      </c>
    </row>
    <row r="7980">
      <c r="A7980" s="5" t="n">
        <v>7979</v>
      </c>
      <c r="B7980" s="5" t="n">
        <v>22</v>
      </c>
      <c r="C7980" s="5" t="n">
        <v>314</v>
      </c>
      <c r="D7980" s="5" t="n">
        <v>11</v>
      </c>
      <c r="E7980" s="5" t="n">
        <v>0</v>
      </c>
      <c r="F7980" s="5" t="n">
        <v>31.8</v>
      </c>
      <c r="G7980" s="5" t="n">
        <v>19.9</v>
      </c>
      <c r="H7980" s="5" t="n">
        <v>19.31</v>
      </c>
      <c r="I7980" s="6">
        <f>IF(E7980&gt;=Markov!$B$3,1,0)</f>
        <v/>
      </c>
      <c r="J7980" s="6">
        <f>I7979</f>
        <v/>
      </c>
      <c r="K7980" s="7">
        <f>MAR1!$B$5+MAR1!$C$5*COS(2*PI()*$C7980/365)+MAR1!$D$5*SIN(2*PI()*$C7980/365)</f>
        <v/>
      </c>
      <c r="L7980" s="7">
        <f>MAR1!$B$6+MAR1!$C$6*COS(2*PI()*$C7980/365)+MAR1!$D$6*SIN(2*PI()*$C7980/365)</f>
        <v/>
      </c>
      <c r="M7980" s="7">
        <f>MAR1!$B$7+MAR1!$C$7*COS(2*PI()*$C7980/365)+MAR1!$D$7*SIN(2*PI()*$C7980/365)</f>
        <v/>
      </c>
      <c r="N7980" s="7">
        <f>F7980-K7980</f>
        <v/>
      </c>
      <c r="O7980" s="7">
        <f>G7980-L7980</f>
        <v/>
      </c>
      <c r="P7980" s="7">
        <f>H7980-M7980</f>
        <v/>
      </c>
      <c r="Q7980" s="7">
        <f>IF($I7980=1,(N7980-MAR1!$B$11)/MAR1!$D$11,(N7980-MAR1!$C$11)/MAR1!$E$11)</f>
        <v/>
      </c>
      <c r="R7980" s="7">
        <f>IF($I7980=1,(O7980-MAR1!$B$12)/MAR1!$D$12,(O7980-MAR1!$C$12)/MAR1!$E$12)</f>
        <v/>
      </c>
      <c r="S7980" s="7">
        <f>IF($I7980=1,(P7980-MAR1!$B$13)/MAR1!$D$13,(P7980-MAR1!$C$13)/MAR1!$E$13)</f>
        <v/>
      </c>
    </row>
    <row r="7981">
      <c r="A7981" s="5" t="n">
        <v>7980</v>
      </c>
      <c r="B7981" s="5" t="n">
        <v>22</v>
      </c>
      <c r="C7981" s="5" t="n">
        <v>315</v>
      </c>
      <c r="D7981" s="5" t="n">
        <v>11</v>
      </c>
      <c r="E7981" s="5" t="n">
        <v>0</v>
      </c>
      <c r="F7981" s="5" t="n">
        <v>30.5</v>
      </c>
      <c r="G7981" s="5" t="n">
        <v>16.8</v>
      </c>
      <c r="H7981" s="5" t="n">
        <v>14.02</v>
      </c>
      <c r="I7981" s="6">
        <f>IF(E7981&gt;=Markov!$B$3,1,0)</f>
        <v/>
      </c>
      <c r="J7981" s="6">
        <f>I7980</f>
        <v/>
      </c>
      <c r="K7981" s="7">
        <f>MAR1!$B$5+MAR1!$C$5*COS(2*PI()*$C7981/365)+MAR1!$D$5*SIN(2*PI()*$C7981/365)</f>
        <v/>
      </c>
      <c r="L7981" s="7">
        <f>MAR1!$B$6+MAR1!$C$6*COS(2*PI()*$C7981/365)+MAR1!$D$6*SIN(2*PI()*$C7981/365)</f>
        <v/>
      </c>
      <c r="M7981" s="7">
        <f>MAR1!$B$7+MAR1!$C$7*COS(2*PI()*$C7981/365)+MAR1!$D$7*SIN(2*PI()*$C7981/365)</f>
        <v/>
      </c>
      <c r="N7981" s="7">
        <f>F7981-K7981</f>
        <v/>
      </c>
      <c r="O7981" s="7">
        <f>G7981-L7981</f>
        <v/>
      </c>
      <c r="P7981" s="7">
        <f>H7981-M7981</f>
        <v/>
      </c>
      <c r="Q7981" s="7">
        <f>IF($I7981=1,(N7981-MAR1!$B$11)/MAR1!$D$11,(N7981-MAR1!$C$11)/MAR1!$E$11)</f>
        <v/>
      </c>
      <c r="R7981" s="7">
        <f>IF($I7981=1,(O7981-MAR1!$B$12)/MAR1!$D$12,(O7981-MAR1!$C$12)/MAR1!$E$12)</f>
        <v/>
      </c>
      <c r="S7981" s="7">
        <f>IF($I7981=1,(P7981-MAR1!$B$13)/MAR1!$D$13,(P7981-MAR1!$C$13)/MAR1!$E$13)</f>
        <v/>
      </c>
    </row>
    <row r="7982">
      <c r="A7982" s="5" t="n">
        <v>7981</v>
      </c>
      <c r="B7982" s="5" t="n">
        <v>22</v>
      </c>
      <c r="C7982" s="5" t="n">
        <v>316</v>
      </c>
      <c r="D7982" s="5" t="n">
        <v>11</v>
      </c>
      <c r="E7982" s="5" t="n">
        <v>0</v>
      </c>
      <c r="F7982" s="5" t="n">
        <v>29.5</v>
      </c>
      <c r="G7982" s="5" t="n">
        <v>15.7</v>
      </c>
      <c r="H7982" s="5" t="n">
        <v>13.15</v>
      </c>
      <c r="I7982" s="6">
        <f>IF(E7982&gt;=Markov!$B$3,1,0)</f>
        <v/>
      </c>
      <c r="J7982" s="6">
        <f>I7981</f>
        <v/>
      </c>
      <c r="K7982" s="7">
        <f>MAR1!$B$5+MAR1!$C$5*COS(2*PI()*$C7982/365)+MAR1!$D$5*SIN(2*PI()*$C7982/365)</f>
        <v/>
      </c>
      <c r="L7982" s="7">
        <f>MAR1!$B$6+MAR1!$C$6*COS(2*PI()*$C7982/365)+MAR1!$D$6*SIN(2*PI()*$C7982/365)</f>
        <v/>
      </c>
      <c r="M7982" s="7">
        <f>MAR1!$B$7+MAR1!$C$7*COS(2*PI()*$C7982/365)+MAR1!$D$7*SIN(2*PI()*$C7982/365)</f>
        <v/>
      </c>
      <c r="N7982" s="7">
        <f>F7982-K7982</f>
        <v/>
      </c>
      <c r="O7982" s="7">
        <f>G7982-L7982</f>
        <v/>
      </c>
      <c r="P7982" s="7">
        <f>H7982-M7982</f>
        <v/>
      </c>
      <c r="Q7982" s="7">
        <f>IF($I7982=1,(N7982-MAR1!$B$11)/MAR1!$D$11,(N7982-MAR1!$C$11)/MAR1!$E$11)</f>
        <v/>
      </c>
      <c r="R7982" s="7">
        <f>IF($I7982=1,(O7982-MAR1!$B$12)/MAR1!$D$12,(O7982-MAR1!$C$12)/MAR1!$E$12)</f>
        <v/>
      </c>
      <c r="S7982" s="7">
        <f>IF($I7982=1,(P7982-MAR1!$B$13)/MAR1!$D$13,(P7982-MAR1!$C$13)/MAR1!$E$13)</f>
        <v/>
      </c>
    </row>
    <row r="7983">
      <c r="A7983" s="5" t="n">
        <v>7982</v>
      </c>
      <c r="B7983" s="5" t="n">
        <v>22</v>
      </c>
      <c r="C7983" s="5" t="n">
        <v>317</v>
      </c>
      <c r="D7983" s="5" t="n">
        <v>11</v>
      </c>
      <c r="E7983" s="5" t="n">
        <v>0</v>
      </c>
      <c r="F7983" s="5" t="n">
        <v>27.7</v>
      </c>
      <c r="G7983" s="5" t="n">
        <v>15.9</v>
      </c>
      <c r="H7983" s="5" t="n">
        <v>11.38</v>
      </c>
      <c r="I7983" s="6">
        <f>IF(E7983&gt;=Markov!$B$3,1,0)</f>
        <v/>
      </c>
      <c r="J7983" s="6">
        <f>I7982</f>
        <v/>
      </c>
      <c r="K7983" s="7">
        <f>MAR1!$B$5+MAR1!$C$5*COS(2*PI()*$C7983/365)+MAR1!$D$5*SIN(2*PI()*$C7983/365)</f>
        <v/>
      </c>
      <c r="L7983" s="7">
        <f>MAR1!$B$6+MAR1!$C$6*COS(2*PI()*$C7983/365)+MAR1!$D$6*SIN(2*PI()*$C7983/365)</f>
        <v/>
      </c>
      <c r="M7983" s="7">
        <f>MAR1!$B$7+MAR1!$C$7*COS(2*PI()*$C7983/365)+MAR1!$D$7*SIN(2*PI()*$C7983/365)</f>
        <v/>
      </c>
      <c r="N7983" s="7">
        <f>F7983-K7983</f>
        <v/>
      </c>
      <c r="O7983" s="7">
        <f>G7983-L7983</f>
        <v/>
      </c>
      <c r="P7983" s="7">
        <f>H7983-M7983</f>
        <v/>
      </c>
      <c r="Q7983" s="7">
        <f>IF($I7983=1,(N7983-MAR1!$B$11)/MAR1!$D$11,(N7983-MAR1!$C$11)/MAR1!$E$11)</f>
        <v/>
      </c>
      <c r="R7983" s="7">
        <f>IF($I7983=1,(O7983-MAR1!$B$12)/MAR1!$D$12,(O7983-MAR1!$C$12)/MAR1!$E$12)</f>
        <v/>
      </c>
      <c r="S7983" s="7">
        <f>IF($I7983=1,(P7983-MAR1!$B$13)/MAR1!$D$13,(P7983-MAR1!$C$13)/MAR1!$E$13)</f>
        <v/>
      </c>
    </row>
    <row r="7984">
      <c r="A7984" s="5" t="n">
        <v>7983</v>
      </c>
      <c r="B7984" s="5" t="n">
        <v>22</v>
      </c>
      <c r="C7984" s="5" t="n">
        <v>318</v>
      </c>
      <c r="D7984" s="5" t="n">
        <v>11</v>
      </c>
      <c r="E7984" s="5" t="n">
        <v>0</v>
      </c>
      <c r="F7984" s="5" t="n">
        <v>28.7</v>
      </c>
      <c r="G7984" s="5" t="n">
        <v>14.6</v>
      </c>
      <c r="H7984" s="5" t="n">
        <v>11.04</v>
      </c>
      <c r="I7984" s="6">
        <f>IF(E7984&gt;=Markov!$B$3,1,0)</f>
        <v/>
      </c>
      <c r="J7984" s="6">
        <f>I7983</f>
        <v/>
      </c>
      <c r="K7984" s="7">
        <f>MAR1!$B$5+MAR1!$C$5*COS(2*PI()*$C7984/365)+MAR1!$D$5*SIN(2*PI()*$C7984/365)</f>
        <v/>
      </c>
      <c r="L7984" s="7">
        <f>MAR1!$B$6+MAR1!$C$6*COS(2*PI()*$C7984/365)+MAR1!$D$6*SIN(2*PI()*$C7984/365)</f>
        <v/>
      </c>
      <c r="M7984" s="7">
        <f>MAR1!$B$7+MAR1!$C$7*COS(2*PI()*$C7984/365)+MAR1!$D$7*SIN(2*PI()*$C7984/365)</f>
        <v/>
      </c>
      <c r="N7984" s="7">
        <f>F7984-K7984</f>
        <v/>
      </c>
      <c r="O7984" s="7">
        <f>G7984-L7984</f>
        <v/>
      </c>
      <c r="P7984" s="7">
        <f>H7984-M7984</f>
        <v/>
      </c>
      <c r="Q7984" s="7">
        <f>IF($I7984=1,(N7984-MAR1!$B$11)/MAR1!$D$11,(N7984-MAR1!$C$11)/MAR1!$E$11)</f>
        <v/>
      </c>
      <c r="R7984" s="7">
        <f>IF($I7984=1,(O7984-MAR1!$B$12)/MAR1!$D$12,(O7984-MAR1!$C$12)/MAR1!$E$12)</f>
        <v/>
      </c>
      <c r="S7984" s="7">
        <f>IF($I7984=1,(P7984-MAR1!$B$13)/MAR1!$D$13,(P7984-MAR1!$C$13)/MAR1!$E$13)</f>
        <v/>
      </c>
    </row>
    <row r="7985">
      <c r="A7985" s="5" t="n">
        <v>7984</v>
      </c>
      <c r="B7985" s="5" t="n">
        <v>22</v>
      </c>
      <c r="C7985" s="5" t="n">
        <v>319</v>
      </c>
      <c r="D7985" s="5" t="n">
        <v>11</v>
      </c>
      <c r="E7985" s="5" t="n">
        <v>0</v>
      </c>
      <c r="F7985" s="5" t="n">
        <v>29.8</v>
      </c>
      <c r="G7985" s="5" t="n">
        <v>13.8</v>
      </c>
      <c r="H7985" s="5" t="n">
        <v>12.06</v>
      </c>
      <c r="I7985" s="6">
        <f>IF(E7985&gt;=Markov!$B$3,1,0)</f>
        <v/>
      </c>
      <c r="J7985" s="6">
        <f>I7984</f>
        <v/>
      </c>
      <c r="K7985" s="7">
        <f>MAR1!$B$5+MAR1!$C$5*COS(2*PI()*$C7985/365)+MAR1!$D$5*SIN(2*PI()*$C7985/365)</f>
        <v/>
      </c>
      <c r="L7985" s="7">
        <f>MAR1!$B$6+MAR1!$C$6*COS(2*PI()*$C7985/365)+MAR1!$D$6*SIN(2*PI()*$C7985/365)</f>
        <v/>
      </c>
      <c r="M7985" s="7">
        <f>MAR1!$B$7+MAR1!$C$7*COS(2*PI()*$C7985/365)+MAR1!$D$7*SIN(2*PI()*$C7985/365)</f>
        <v/>
      </c>
      <c r="N7985" s="7">
        <f>F7985-K7985</f>
        <v/>
      </c>
      <c r="O7985" s="7">
        <f>G7985-L7985</f>
        <v/>
      </c>
      <c r="P7985" s="7">
        <f>H7985-M7985</f>
        <v/>
      </c>
      <c r="Q7985" s="7">
        <f>IF($I7985=1,(N7985-MAR1!$B$11)/MAR1!$D$11,(N7985-MAR1!$C$11)/MAR1!$E$11)</f>
        <v/>
      </c>
      <c r="R7985" s="7">
        <f>IF($I7985=1,(O7985-MAR1!$B$12)/MAR1!$D$12,(O7985-MAR1!$C$12)/MAR1!$E$12)</f>
        <v/>
      </c>
      <c r="S7985" s="7">
        <f>IF($I7985=1,(P7985-MAR1!$B$13)/MAR1!$D$13,(P7985-MAR1!$C$13)/MAR1!$E$13)</f>
        <v/>
      </c>
    </row>
    <row r="7986">
      <c r="A7986" s="5" t="n">
        <v>7985</v>
      </c>
      <c r="B7986" s="5" t="n">
        <v>22</v>
      </c>
      <c r="C7986" s="5" t="n">
        <v>320</v>
      </c>
      <c r="D7986" s="5" t="n">
        <v>11</v>
      </c>
      <c r="E7986" s="5" t="n">
        <v>0</v>
      </c>
      <c r="F7986" s="5" t="n">
        <v>30.4</v>
      </c>
      <c r="G7986" s="5" t="n">
        <v>14.9</v>
      </c>
      <c r="H7986" s="5" t="n">
        <v>18.24</v>
      </c>
      <c r="I7986" s="6">
        <f>IF(E7986&gt;=Markov!$B$3,1,0)</f>
        <v/>
      </c>
      <c r="J7986" s="6">
        <f>I7985</f>
        <v/>
      </c>
      <c r="K7986" s="7">
        <f>MAR1!$B$5+MAR1!$C$5*COS(2*PI()*$C7986/365)+MAR1!$D$5*SIN(2*PI()*$C7986/365)</f>
        <v/>
      </c>
      <c r="L7986" s="7">
        <f>MAR1!$B$6+MAR1!$C$6*COS(2*PI()*$C7986/365)+MAR1!$D$6*SIN(2*PI()*$C7986/365)</f>
        <v/>
      </c>
      <c r="M7986" s="7">
        <f>MAR1!$B$7+MAR1!$C$7*COS(2*PI()*$C7986/365)+MAR1!$D$7*SIN(2*PI()*$C7986/365)</f>
        <v/>
      </c>
      <c r="N7986" s="7">
        <f>F7986-K7986</f>
        <v/>
      </c>
      <c r="O7986" s="7">
        <f>G7986-L7986</f>
        <v/>
      </c>
      <c r="P7986" s="7">
        <f>H7986-M7986</f>
        <v/>
      </c>
      <c r="Q7986" s="7">
        <f>IF($I7986=1,(N7986-MAR1!$B$11)/MAR1!$D$11,(N7986-MAR1!$C$11)/MAR1!$E$11)</f>
        <v/>
      </c>
      <c r="R7986" s="7">
        <f>IF($I7986=1,(O7986-MAR1!$B$12)/MAR1!$D$12,(O7986-MAR1!$C$12)/MAR1!$E$12)</f>
        <v/>
      </c>
      <c r="S7986" s="7">
        <f>IF($I7986=1,(P7986-MAR1!$B$13)/MAR1!$D$13,(P7986-MAR1!$C$13)/MAR1!$E$13)</f>
        <v/>
      </c>
    </row>
    <row r="7987">
      <c r="A7987" s="5" t="n">
        <v>7986</v>
      </c>
      <c r="B7987" s="5" t="n">
        <v>22</v>
      </c>
      <c r="C7987" s="5" t="n">
        <v>321</v>
      </c>
      <c r="D7987" s="5" t="n">
        <v>11</v>
      </c>
      <c r="E7987" s="5" t="n">
        <v>0</v>
      </c>
      <c r="F7987" s="5" t="n">
        <v>27.4</v>
      </c>
      <c r="G7987" s="5" t="n">
        <v>16.2</v>
      </c>
      <c r="H7987" s="5" t="n">
        <v>18.72</v>
      </c>
      <c r="I7987" s="6">
        <f>IF(E7987&gt;=Markov!$B$3,1,0)</f>
        <v/>
      </c>
      <c r="J7987" s="6">
        <f>I7986</f>
        <v/>
      </c>
      <c r="K7987" s="7">
        <f>MAR1!$B$5+MAR1!$C$5*COS(2*PI()*$C7987/365)+MAR1!$D$5*SIN(2*PI()*$C7987/365)</f>
        <v/>
      </c>
      <c r="L7987" s="7">
        <f>MAR1!$B$6+MAR1!$C$6*COS(2*PI()*$C7987/365)+MAR1!$D$6*SIN(2*PI()*$C7987/365)</f>
        <v/>
      </c>
      <c r="M7987" s="7">
        <f>MAR1!$B$7+MAR1!$C$7*COS(2*PI()*$C7987/365)+MAR1!$D$7*SIN(2*PI()*$C7987/365)</f>
        <v/>
      </c>
      <c r="N7987" s="7">
        <f>F7987-K7987</f>
        <v/>
      </c>
      <c r="O7987" s="7">
        <f>G7987-L7987</f>
        <v/>
      </c>
      <c r="P7987" s="7">
        <f>H7987-M7987</f>
        <v/>
      </c>
      <c r="Q7987" s="7">
        <f>IF($I7987=1,(N7987-MAR1!$B$11)/MAR1!$D$11,(N7987-MAR1!$C$11)/MAR1!$E$11)</f>
        <v/>
      </c>
      <c r="R7987" s="7">
        <f>IF($I7987=1,(O7987-MAR1!$B$12)/MAR1!$D$12,(O7987-MAR1!$C$12)/MAR1!$E$12)</f>
        <v/>
      </c>
      <c r="S7987" s="7">
        <f>IF($I7987=1,(P7987-MAR1!$B$13)/MAR1!$D$13,(P7987-MAR1!$C$13)/MAR1!$E$13)</f>
        <v/>
      </c>
    </row>
    <row r="7988">
      <c r="A7988" s="5" t="n">
        <v>7987</v>
      </c>
      <c r="B7988" s="5" t="n">
        <v>22</v>
      </c>
      <c r="C7988" s="5" t="n">
        <v>322</v>
      </c>
      <c r="D7988" s="5" t="n">
        <v>11</v>
      </c>
      <c r="E7988" s="5" t="n">
        <v>0</v>
      </c>
      <c r="F7988" s="5" t="n">
        <v>27.5</v>
      </c>
      <c r="G7988" s="5" t="n">
        <v>17.7</v>
      </c>
      <c r="H7988" s="5" t="n">
        <v>14.09</v>
      </c>
      <c r="I7988" s="6">
        <f>IF(E7988&gt;=Markov!$B$3,1,0)</f>
        <v/>
      </c>
      <c r="J7988" s="6">
        <f>I7987</f>
        <v/>
      </c>
      <c r="K7988" s="7">
        <f>MAR1!$B$5+MAR1!$C$5*COS(2*PI()*$C7988/365)+MAR1!$D$5*SIN(2*PI()*$C7988/365)</f>
        <v/>
      </c>
      <c r="L7988" s="7">
        <f>MAR1!$B$6+MAR1!$C$6*COS(2*PI()*$C7988/365)+MAR1!$D$6*SIN(2*PI()*$C7988/365)</f>
        <v/>
      </c>
      <c r="M7988" s="7">
        <f>MAR1!$B$7+MAR1!$C$7*COS(2*PI()*$C7988/365)+MAR1!$D$7*SIN(2*PI()*$C7988/365)</f>
        <v/>
      </c>
      <c r="N7988" s="7">
        <f>F7988-K7988</f>
        <v/>
      </c>
      <c r="O7988" s="7">
        <f>G7988-L7988</f>
        <v/>
      </c>
      <c r="P7988" s="7">
        <f>H7988-M7988</f>
        <v/>
      </c>
      <c r="Q7988" s="7">
        <f>IF($I7988=1,(N7988-MAR1!$B$11)/MAR1!$D$11,(N7988-MAR1!$C$11)/MAR1!$E$11)</f>
        <v/>
      </c>
      <c r="R7988" s="7">
        <f>IF($I7988=1,(O7988-MAR1!$B$12)/MAR1!$D$12,(O7988-MAR1!$C$12)/MAR1!$E$12)</f>
        <v/>
      </c>
      <c r="S7988" s="7">
        <f>IF($I7988=1,(P7988-MAR1!$B$13)/MAR1!$D$13,(P7988-MAR1!$C$13)/MAR1!$E$13)</f>
        <v/>
      </c>
    </row>
    <row r="7989">
      <c r="A7989" s="5" t="n">
        <v>7988</v>
      </c>
      <c r="B7989" s="5" t="n">
        <v>22</v>
      </c>
      <c r="C7989" s="5" t="n">
        <v>323</v>
      </c>
      <c r="D7989" s="5" t="n">
        <v>11</v>
      </c>
      <c r="E7989" s="5" t="n">
        <v>0</v>
      </c>
      <c r="F7989" s="5" t="n">
        <v>28.4</v>
      </c>
      <c r="G7989" s="5" t="n">
        <v>16.6</v>
      </c>
      <c r="H7989" s="5" t="n">
        <v>14.41</v>
      </c>
      <c r="I7989" s="6">
        <f>IF(E7989&gt;=Markov!$B$3,1,0)</f>
        <v/>
      </c>
      <c r="J7989" s="6">
        <f>I7988</f>
        <v/>
      </c>
      <c r="K7989" s="7">
        <f>MAR1!$B$5+MAR1!$C$5*COS(2*PI()*$C7989/365)+MAR1!$D$5*SIN(2*PI()*$C7989/365)</f>
        <v/>
      </c>
      <c r="L7989" s="7">
        <f>MAR1!$B$6+MAR1!$C$6*COS(2*PI()*$C7989/365)+MAR1!$D$6*SIN(2*PI()*$C7989/365)</f>
        <v/>
      </c>
      <c r="M7989" s="7">
        <f>MAR1!$B$7+MAR1!$C$7*COS(2*PI()*$C7989/365)+MAR1!$D$7*SIN(2*PI()*$C7989/365)</f>
        <v/>
      </c>
      <c r="N7989" s="7">
        <f>F7989-K7989</f>
        <v/>
      </c>
      <c r="O7989" s="7">
        <f>G7989-L7989</f>
        <v/>
      </c>
      <c r="P7989" s="7">
        <f>H7989-M7989</f>
        <v/>
      </c>
      <c r="Q7989" s="7">
        <f>IF($I7989=1,(N7989-MAR1!$B$11)/MAR1!$D$11,(N7989-MAR1!$C$11)/MAR1!$E$11)</f>
        <v/>
      </c>
      <c r="R7989" s="7">
        <f>IF($I7989=1,(O7989-MAR1!$B$12)/MAR1!$D$12,(O7989-MAR1!$C$12)/MAR1!$E$12)</f>
        <v/>
      </c>
      <c r="S7989" s="7">
        <f>IF($I7989=1,(P7989-MAR1!$B$13)/MAR1!$D$13,(P7989-MAR1!$C$13)/MAR1!$E$13)</f>
        <v/>
      </c>
    </row>
    <row r="7990">
      <c r="A7990" s="5" t="n">
        <v>7989</v>
      </c>
      <c r="B7990" s="5" t="n">
        <v>22</v>
      </c>
      <c r="C7990" s="5" t="n">
        <v>324</v>
      </c>
      <c r="D7990" s="5" t="n">
        <v>11</v>
      </c>
      <c r="E7990" s="5" t="n">
        <v>0</v>
      </c>
      <c r="F7990" s="5" t="n">
        <v>24.6</v>
      </c>
      <c r="G7990" s="5" t="n">
        <v>13.4</v>
      </c>
      <c r="H7990" s="5" t="n">
        <v>15.69</v>
      </c>
      <c r="I7990" s="6">
        <f>IF(E7990&gt;=Markov!$B$3,1,0)</f>
        <v/>
      </c>
      <c r="J7990" s="6">
        <f>I7989</f>
        <v/>
      </c>
      <c r="K7990" s="7">
        <f>MAR1!$B$5+MAR1!$C$5*COS(2*PI()*$C7990/365)+MAR1!$D$5*SIN(2*PI()*$C7990/365)</f>
        <v/>
      </c>
      <c r="L7990" s="7">
        <f>MAR1!$B$6+MAR1!$C$6*COS(2*PI()*$C7990/365)+MAR1!$D$6*SIN(2*PI()*$C7990/365)</f>
        <v/>
      </c>
      <c r="M7990" s="7">
        <f>MAR1!$B$7+MAR1!$C$7*COS(2*PI()*$C7990/365)+MAR1!$D$7*SIN(2*PI()*$C7990/365)</f>
        <v/>
      </c>
      <c r="N7990" s="7">
        <f>F7990-K7990</f>
        <v/>
      </c>
      <c r="O7990" s="7">
        <f>G7990-L7990</f>
        <v/>
      </c>
      <c r="P7990" s="7">
        <f>H7990-M7990</f>
        <v/>
      </c>
      <c r="Q7990" s="7">
        <f>IF($I7990=1,(N7990-MAR1!$B$11)/MAR1!$D$11,(N7990-MAR1!$C$11)/MAR1!$E$11)</f>
        <v/>
      </c>
      <c r="R7990" s="7">
        <f>IF($I7990=1,(O7990-MAR1!$B$12)/MAR1!$D$12,(O7990-MAR1!$C$12)/MAR1!$E$12)</f>
        <v/>
      </c>
      <c r="S7990" s="7">
        <f>IF($I7990=1,(P7990-MAR1!$B$13)/MAR1!$D$13,(P7990-MAR1!$C$13)/MAR1!$E$13)</f>
        <v/>
      </c>
    </row>
    <row r="7991">
      <c r="A7991" s="5" t="n">
        <v>7990</v>
      </c>
      <c r="B7991" s="5" t="n">
        <v>22</v>
      </c>
      <c r="C7991" s="5" t="n">
        <v>325</v>
      </c>
      <c r="D7991" s="5" t="n">
        <v>11</v>
      </c>
      <c r="E7991" s="5" t="n">
        <v>21.6</v>
      </c>
      <c r="F7991" s="5" t="n">
        <v>24.6</v>
      </c>
      <c r="G7991" s="5" t="n">
        <v>14.3</v>
      </c>
      <c r="H7991" s="5" t="n">
        <v>10.6</v>
      </c>
      <c r="I7991" s="6">
        <f>IF(E7991&gt;=Markov!$B$3,1,0)</f>
        <v/>
      </c>
      <c r="J7991" s="6">
        <f>I7990</f>
        <v/>
      </c>
      <c r="K7991" s="7">
        <f>MAR1!$B$5+MAR1!$C$5*COS(2*PI()*$C7991/365)+MAR1!$D$5*SIN(2*PI()*$C7991/365)</f>
        <v/>
      </c>
      <c r="L7991" s="7">
        <f>MAR1!$B$6+MAR1!$C$6*COS(2*PI()*$C7991/365)+MAR1!$D$6*SIN(2*PI()*$C7991/365)</f>
        <v/>
      </c>
      <c r="M7991" s="7">
        <f>MAR1!$B$7+MAR1!$C$7*COS(2*PI()*$C7991/365)+MAR1!$D$7*SIN(2*PI()*$C7991/365)</f>
        <v/>
      </c>
      <c r="N7991" s="7">
        <f>F7991-K7991</f>
        <v/>
      </c>
      <c r="O7991" s="7">
        <f>G7991-L7991</f>
        <v/>
      </c>
      <c r="P7991" s="7">
        <f>H7991-M7991</f>
        <v/>
      </c>
      <c r="Q7991" s="7">
        <f>IF($I7991=1,(N7991-MAR1!$B$11)/MAR1!$D$11,(N7991-MAR1!$C$11)/MAR1!$E$11)</f>
        <v/>
      </c>
      <c r="R7991" s="7">
        <f>IF($I7991=1,(O7991-MAR1!$B$12)/MAR1!$D$12,(O7991-MAR1!$C$12)/MAR1!$E$12)</f>
        <v/>
      </c>
      <c r="S7991" s="7">
        <f>IF($I7991=1,(P7991-MAR1!$B$13)/MAR1!$D$13,(P7991-MAR1!$C$13)/MAR1!$E$13)</f>
        <v/>
      </c>
    </row>
    <row r="7992">
      <c r="A7992" s="5" t="n">
        <v>7991</v>
      </c>
      <c r="B7992" s="5" t="n">
        <v>22</v>
      </c>
      <c r="C7992" s="5" t="n">
        <v>326</v>
      </c>
      <c r="D7992" s="5" t="n">
        <v>11</v>
      </c>
      <c r="E7992" s="5" t="n">
        <v>0</v>
      </c>
      <c r="F7992" s="5" t="n">
        <v>27.5</v>
      </c>
      <c r="G7992" s="5" t="n">
        <v>12.9</v>
      </c>
      <c r="H7992" s="5" t="n">
        <v>13.65</v>
      </c>
      <c r="I7992" s="6">
        <f>IF(E7992&gt;=Markov!$B$3,1,0)</f>
        <v/>
      </c>
      <c r="J7992" s="6">
        <f>I7991</f>
        <v/>
      </c>
      <c r="K7992" s="7">
        <f>MAR1!$B$5+MAR1!$C$5*COS(2*PI()*$C7992/365)+MAR1!$D$5*SIN(2*PI()*$C7992/365)</f>
        <v/>
      </c>
      <c r="L7992" s="7">
        <f>MAR1!$B$6+MAR1!$C$6*COS(2*PI()*$C7992/365)+MAR1!$D$6*SIN(2*PI()*$C7992/365)</f>
        <v/>
      </c>
      <c r="M7992" s="7">
        <f>MAR1!$B$7+MAR1!$C$7*COS(2*PI()*$C7992/365)+MAR1!$D$7*SIN(2*PI()*$C7992/365)</f>
        <v/>
      </c>
      <c r="N7992" s="7">
        <f>F7992-K7992</f>
        <v/>
      </c>
      <c r="O7992" s="7">
        <f>G7992-L7992</f>
        <v/>
      </c>
      <c r="P7992" s="7">
        <f>H7992-M7992</f>
        <v/>
      </c>
      <c r="Q7992" s="7">
        <f>IF($I7992=1,(N7992-MAR1!$B$11)/MAR1!$D$11,(N7992-MAR1!$C$11)/MAR1!$E$11)</f>
        <v/>
      </c>
      <c r="R7992" s="7">
        <f>IF($I7992=1,(O7992-MAR1!$B$12)/MAR1!$D$12,(O7992-MAR1!$C$12)/MAR1!$E$12)</f>
        <v/>
      </c>
      <c r="S7992" s="7">
        <f>IF($I7992=1,(P7992-MAR1!$B$13)/MAR1!$D$13,(P7992-MAR1!$C$13)/MAR1!$E$13)</f>
        <v/>
      </c>
    </row>
    <row r="7993">
      <c r="A7993" s="5" t="n">
        <v>7992</v>
      </c>
      <c r="B7993" s="5" t="n">
        <v>22</v>
      </c>
      <c r="C7993" s="5" t="n">
        <v>327</v>
      </c>
      <c r="D7993" s="5" t="n">
        <v>11</v>
      </c>
      <c r="E7993" s="5" t="n">
        <v>0</v>
      </c>
      <c r="F7993" s="5" t="n">
        <v>29.5</v>
      </c>
      <c r="G7993" s="5" t="n">
        <v>14.2</v>
      </c>
      <c r="H7993" s="5" t="n">
        <v>15.48</v>
      </c>
      <c r="I7993" s="6">
        <f>IF(E7993&gt;=Markov!$B$3,1,0)</f>
        <v/>
      </c>
      <c r="J7993" s="6">
        <f>I7992</f>
        <v/>
      </c>
      <c r="K7993" s="7">
        <f>MAR1!$B$5+MAR1!$C$5*COS(2*PI()*$C7993/365)+MAR1!$D$5*SIN(2*PI()*$C7993/365)</f>
        <v/>
      </c>
      <c r="L7993" s="7">
        <f>MAR1!$B$6+MAR1!$C$6*COS(2*PI()*$C7993/365)+MAR1!$D$6*SIN(2*PI()*$C7993/365)</f>
        <v/>
      </c>
      <c r="M7993" s="7">
        <f>MAR1!$B$7+MAR1!$C$7*COS(2*PI()*$C7993/365)+MAR1!$D$7*SIN(2*PI()*$C7993/365)</f>
        <v/>
      </c>
      <c r="N7993" s="7">
        <f>F7993-K7993</f>
        <v/>
      </c>
      <c r="O7993" s="7">
        <f>G7993-L7993</f>
        <v/>
      </c>
      <c r="P7993" s="7">
        <f>H7993-M7993</f>
        <v/>
      </c>
      <c r="Q7993" s="7">
        <f>IF($I7993=1,(N7993-MAR1!$B$11)/MAR1!$D$11,(N7993-MAR1!$C$11)/MAR1!$E$11)</f>
        <v/>
      </c>
      <c r="R7993" s="7">
        <f>IF($I7993=1,(O7993-MAR1!$B$12)/MAR1!$D$12,(O7993-MAR1!$C$12)/MAR1!$E$12)</f>
        <v/>
      </c>
      <c r="S7993" s="7">
        <f>IF($I7993=1,(P7993-MAR1!$B$13)/MAR1!$D$13,(P7993-MAR1!$C$13)/MAR1!$E$13)</f>
        <v/>
      </c>
    </row>
    <row r="7994">
      <c r="A7994" s="5" t="n">
        <v>7993</v>
      </c>
      <c r="B7994" s="5" t="n">
        <v>22</v>
      </c>
      <c r="C7994" s="5" t="n">
        <v>328</v>
      </c>
      <c r="D7994" s="5" t="n">
        <v>11</v>
      </c>
      <c r="E7994" s="5" t="n">
        <v>0</v>
      </c>
      <c r="F7994" s="5" t="n">
        <v>29.5</v>
      </c>
      <c r="G7994" s="5" t="n">
        <v>14.2</v>
      </c>
      <c r="H7994" s="5" t="n">
        <v>17.53</v>
      </c>
      <c r="I7994" s="6">
        <f>IF(E7994&gt;=Markov!$B$3,1,0)</f>
        <v/>
      </c>
      <c r="J7994" s="6">
        <f>I7993</f>
        <v/>
      </c>
      <c r="K7994" s="7">
        <f>MAR1!$B$5+MAR1!$C$5*COS(2*PI()*$C7994/365)+MAR1!$D$5*SIN(2*PI()*$C7994/365)</f>
        <v/>
      </c>
      <c r="L7994" s="7">
        <f>MAR1!$B$6+MAR1!$C$6*COS(2*PI()*$C7994/365)+MAR1!$D$6*SIN(2*PI()*$C7994/365)</f>
        <v/>
      </c>
      <c r="M7994" s="7">
        <f>MAR1!$B$7+MAR1!$C$7*COS(2*PI()*$C7994/365)+MAR1!$D$7*SIN(2*PI()*$C7994/365)</f>
        <v/>
      </c>
      <c r="N7994" s="7">
        <f>F7994-K7994</f>
        <v/>
      </c>
      <c r="O7994" s="7">
        <f>G7994-L7994</f>
        <v/>
      </c>
      <c r="P7994" s="7">
        <f>H7994-M7994</f>
        <v/>
      </c>
      <c r="Q7994" s="7">
        <f>IF($I7994=1,(N7994-MAR1!$B$11)/MAR1!$D$11,(N7994-MAR1!$C$11)/MAR1!$E$11)</f>
        <v/>
      </c>
      <c r="R7994" s="7">
        <f>IF($I7994=1,(O7994-MAR1!$B$12)/MAR1!$D$12,(O7994-MAR1!$C$12)/MAR1!$E$12)</f>
        <v/>
      </c>
      <c r="S7994" s="7">
        <f>IF($I7994=1,(P7994-MAR1!$B$13)/MAR1!$D$13,(P7994-MAR1!$C$13)/MAR1!$E$13)</f>
        <v/>
      </c>
    </row>
    <row r="7995">
      <c r="A7995" s="5" t="n">
        <v>7994</v>
      </c>
      <c r="B7995" s="5" t="n">
        <v>22</v>
      </c>
      <c r="C7995" s="5" t="n">
        <v>329</v>
      </c>
      <c r="D7995" s="5" t="n">
        <v>11</v>
      </c>
      <c r="E7995" s="5" t="n">
        <v>0</v>
      </c>
      <c r="F7995" s="5" t="n">
        <v>29.5</v>
      </c>
      <c r="G7995" s="5" t="n">
        <v>14.2</v>
      </c>
      <c r="H7995" s="5" t="n">
        <v>14.91</v>
      </c>
      <c r="I7995" s="6">
        <f>IF(E7995&gt;=Markov!$B$3,1,0)</f>
        <v/>
      </c>
      <c r="J7995" s="6">
        <f>I7994</f>
        <v/>
      </c>
      <c r="K7995" s="7">
        <f>MAR1!$B$5+MAR1!$C$5*COS(2*PI()*$C7995/365)+MAR1!$D$5*SIN(2*PI()*$C7995/365)</f>
        <v/>
      </c>
      <c r="L7995" s="7">
        <f>MAR1!$B$6+MAR1!$C$6*COS(2*PI()*$C7995/365)+MAR1!$D$6*SIN(2*PI()*$C7995/365)</f>
        <v/>
      </c>
      <c r="M7995" s="7">
        <f>MAR1!$B$7+MAR1!$C$7*COS(2*PI()*$C7995/365)+MAR1!$D$7*SIN(2*PI()*$C7995/365)</f>
        <v/>
      </c>
      <c r="N7995" s="7">
        <f>F7995-K7995</f>
        <v/>
      </c>
      <c r="O7995" s="7">
        <f>G7995-L7995</f>
        <v/>
      </c>
      <c r="P7995" s="7">
        <f>H7995-M7995</f>
        <v/>
      </c>
      <c r="Q7995" s="7">
        <f>IF($I7995=1,(N7995-MAR1!$B$11)/MAR1!$D$11,(N7995-MAR1!$C$11)/MAR1!$E$11)</f>
        <v/>
      </c>
      <c r="R7995" s="7">
        <f>IF($I7995=1,(O7995-MAR1!$B$12)/MAR1!$D$12,(O7995-MAR1!$C$12)/MAR1!$E$12)</f>
        <v/>
      </c>
      <c r="S7995" s="7">
        <f>IF($I7995=1,(P7995-MAR1!$B$13)/MAR1!$D$13,(P7995-MAR1!$C$13)/MAR1!$E$13)</f>
        <v/>
      </c>
    </row>
    <row r="7996">
      <c r="A7996" s="5" t="n">
        <v>7995</v>
      </c>
      <c r="B7996" s="5" t="n">
        <v>22</v>
      </c>
      <c r="C7996" s="5" t="n">
        <v>330</v>
      </c>
      <c r="D7996" s="5" t="n">
        <v>11</v>
      </c>
      <c r="E7996" s="5" t="n">
        <v>0</v>
      </c>
      <c r="F7996" s="5" t="n">
        <v>29.2</v>
      </c>
      <c r="G7996" s="5" t="n">
        <v>16</v>
      </c>
      <c r="H7996" s="5" t="n">
        <v>13.44</v>
      </c>
      <c r="I7996" s="6">
        <f>IF(E7996&gt;=Markov!$B$3,1,0)</f>
        <v/>
      </c>
      <c r="J7996" s="6">
        <f>I7995</f>
        <v/>
      </c>
      <c r="K7996" s="7">
        <f>MAR1!$B$5+MAR1!$C$5*COS(2*PI()*$C7996/365)+MAR1!$D$5*SIN(2*PI()*$C7996/365)</f>
        <v/>
      </c>
      <c r="L7996" s="7">
        <f>MAR1!$B$6+MAR1!$C$6*COS(2*PI()*$C7996/365)+MAR1!$D$6*SIN(2*PI()*$C7996/365)</f>
        <v/>
      </c>
      <c r="M7996" s="7">
        <f>MAR1!$B$7+MAR1!$C$7*COS(2*PI()*$C7996/365)+MAR1!$D$7*SIN(2*PI()*$C7996/365)</f>
        <v/>
      </c>
      <c r="N7996" s="7">
        <f>F7996-K7996</f>
        <v/>
      </c>
      <c r="O7996" s="7">
        <f>G7996-L7996</f>
        <v/>
      </c>
      <c r="P7996" s="7">
        <f>H7996-M7996</f>
        <v/>
      </c>
      <c r="Q7996" s="7">
        <f>IF($I7996=1,(N7996-MAR1!$B$11)/MAR1!$D$11,(N7996-MAR1!$C$11)/MAR1!$E$11)</f>
        <v/>
      </c>
      <c r="R7996" s="7">
        <f>IF($I7996=1,(O7996-MAR1!$B$12)/MAR1!$D$12,(O7996-MAR1!$C$12)/MAR1!$E$12)</f>
        <v/>
      </c>
      <c r="S7996" s="7">
        <f>IF($I7996=1,(P7996-MAR1!$B$13)/MAR1!$D$13,(P7996-MAR1!$C$13)/MAR1!$E$13)</f>
        <v/>
      </c>
    </row>
    <row r="7997">
      <c r="A7997" s="5" t="n">
        <v>7996</v>
      </c>
      <c r="B7997" s="5" t="n">
        <v>22</v>
      </c>
      <c r="C7997" s="5" t="n">
        <v>331</v>
      </c>
      <c r="D7997" s="5" t="n">
        <v>11</v>
      </c>
      <c r="E7997" s="5" t="n">
        <v>0</v>
      </c>
      <c r="F7997" s="5" t="n">
        <v>32.5</v>
      </c>
      <c r="G7997" s="5" t="n">
        <v>18.4</v>
      </c>
      <c r="H7997" s="5" t="n">
        <v>15.93</v>
      </c>
      <c r="I7997" s="6">
        <f>IF(E7997&gt;=Markov!$B$3,1,0)</f>
        <v/>
      </c>
      <c r="J7997" s="6">
        <f>I7996</f>
        <v/>
      </c>
      <c r="K7997" s="7">
        <f>MAR1!$B$5+MAR1!$C$5*COS(2*PI()*$C7997/365)+MAR1!$D$5*SIN(2*PI()*$C7997/365)</f>
        <v/>
      </c>
      <c r="L7997" s="7">
        <f>MAR1!$B$6+MAR1!$C$6*COS(2*PI()*$C7997/365)+MAR1!$D$6*SIN(2*PI()*$C7997/365)</f>
        <v/>
      </c>
      <c r="M7997" s="7">
        <f>MAR1!$B$7+MAR1!$C$7*COS(2*PI()*$C7997/365)+MAR1!$D$7*SIN(2*PI()*$C7997/365)</f>
        <v/>
      </c>
      <c r="N7997" s="7">
        <f>F7997-K7997</f>
        <v/>
      </c>
      <c r="O7997" s="7">
        <f>G7997-L7997</f>
        <v/>
      </c>
      <c r="P7997" s="7">
        <f>H7997-M7997</f>
        <v/>
      </c>
      <c r="Q7997" s="7">
        <f>IF($I7997=1,(N7997-MAR1!$B$11)/MAR1!$D$11,(N7997-MAR1!$C$11)/MAR1!$E$11)</f>
        <v/>
      </c>
      <c r="R7997" s="7">
        <f>IF($I7997=1,(O7997-MAR1!$B$12)/MAR1!$D$12,(O7997-MAR1!$C$12)/MAR1!$E$12)</f>
        <v/>
      </c>
      <c r="S7997" s="7">
        <f>IF($I7997=1,(P7997-MAR1!$B$13)/MAR1!$D$13,(P7997-MAR1!$C$13)/MAR1!$E$13)</f>
        <v/>
      </c>
    </row>
    <row r="7998">
      <c r="A7998" s="5" t="n">
        <v>7997</v>
      </c>
      <c r="B7998" s="5" t="n">
        <v>22</v>
      </c>
      <c r="C7998" s="5" t="n">
        <v>332</v>
      </c>
      <c r="D7998" s="5" t="n">
        <v>11</v>
      </c>
      <c r="E7998" s="5" t="n">
        <v>0</v>
      </c>
      <c r="F7998" s="5" t="n">
        <v>32.9</v>
      </c>
      <c r="G7998" s="5" t="n">
        <v>15.9</v>
      </c>
      <c r="H7998" s="5" t="n">
        <v>17.23</v>
      </c>
      <c r="I7998" s="6">
        <f>IF(E7998&gt;=Markov!$B$3,1,0)</f>
        <v/>
      </c>
      <c r="J7998" s="6">
        <f>I7997</f>
        <v/>
      </c>
      <c r="K7998" s="7">
        <f>MAR1!$B$5+MAR1!$C$5*COS(2*PI()*$C7998/365)+MAR1!$D$5*SIN(2*PI()*$C7998/365)</f>
        <v/>
      </c>
      <c r="L7998" s="7">
        <f>MAR1!$B$6+MAR1!$C$6*COS(2*PI()*$C7998/365)+MAR1!$D$6*SIN(2*PI()*$C7998/365)</f>
        <v/>
      </c>
      <c r="M7998" s="7">
        <f>MAR1!$B$7+MAR1!$C$7*COS(2*PI()*$C7998/365)+MAR1!$D$7*SIN(2*PI()*$C7998/365)</f>
        <v/>
      </c>
      <c r="N7998" s="7">
        <f>F7998-K7998</f>
        <v/>
      </c>
      <c r="O7998" s="7">
        <f>G7998-L7998</f>
        <v/>
      </c>
      <c r="P7998" s="7">
        <f>H7998-M7998</f>
        <v/>
      </c>
      <c r="Q7998" s="7">
        <f>IF($I7998=1,(N7998-MAR1!$B$11)/MAR1!$D$11,(N7998-MAR1!$C$11)/MAR1!$E$11)</f>
        <v/>
      </c>
      <c r="R7998" s="7">
        <f>IF($I7998=1,(O7998-MAR1!$B$12)/MAR1!$D$12,(O7998-MAR1!$C$12)/MAR1!$E$12)</f>
        <v/>
      </c>
      <c r="S7998" s="7">
        <f>IF($I7998=1,(P7998-MAR1!$B$13)/MAR1!$D$13,(P7998-MAR1!$C$13)/MAR1!$E$13)</f>
        <v/>
      </c>
    </row>
    <row r="7999">
      <c r="A7999" s="5" t="n">
        <v>7998</v>
      </c>
      <c r="B7999" s="5" t="n">
        <v>22</v>
      </c>
      <c r="C7999" s="5" t="n">
        <v>333</v>
      </c>
      <c r="D7999" s="5" t="n">
        <v>11</v>
      </c>
      <c r="E7999" s="5" t="n">
        <v>0</v>
      </c>
      <c r="F7999" s="5" t="n">
        <v>29.8</v>
      </c>
      <c r="G7999" s="5" t="n">
        <v>16.1</v>
      </c>
      <c r="H7999" s="5" t="n">
        <v>15.62</v>
      </c>
      <c r="I7999" s="6">
        <f>IF(E7999&gt;=Markov!$B$3,1,0)</f>
        <v/>
      </c>
      <c r="J7999" s="6">
        <f>I7998</f>
        <v/>
      </c>
      <c r="K7999" s="7">
        <f>MAR1!$B$5+MAR1!$C$5*COS(2*PI()*$C7999/365)+MAR1!$D$5*SIN(2*PI()*$C7999/365)</f>
        <v/>
      </c>
      <c r="L7999" s="7">
        <f>MAR1!$B$6+MAR1!$C$6*COS(2*PI()*$C7999/365)+MAR1!$D$6*SIN(2*PI()*$C7999/365)</f>
        <v/>
      </c>
      <c r="M7999" s="7">
        <f>MAR1!$B$7+MAR1!$C$7*COS(2*PI()*$C7999/365)+MAR1!$D$7*SIN(2*PI()*$C7999/365)</f>
        <v/>
      </c>
      <c r="N7999" s="7">
        <f>F7999-K7999</f>
        <v/>
      </c>
      <c r="O7999" s="7">
        <f>G7999-L7999</f>
        <v/>
      </c>
      <c r="P7999" s="7">
        <f>H7999-M7999</f>
        <v/>
      </c>
      <c r="Q7999" s="7">
        <f>IF($I7999=1,(N7999-MAR1!$B$11)/MAR1!$D$11,(N7999-MAR1!$C$11)/MAR1!$E$11)</f>
        <v/>
      </c>
      <c r="R7999" s="7">
        <f>IF($I7999=1,(O7999-MAR1!$B$12)/MAR1!$D$12,(O7999-MAR1!$C$12)/MAR1!$E$12)</f>
        <v/>
      </c>
      <c r="S7999" s="7">
        <f>IF($I7999=1,(P7999-MAR1!$B$13)/MAR1!$D$13,(P7999-MAR1!$C$13)/MAR1!$E$13)</f>
        <v/>
      </c>
    </row>
    <row r="8000">
      <c r="A8000" s="5" t="n">
        <v>7999</v>
      </c>
      <c r="B8000" s="5" t="n">
        <v>22</v>
      </c>
      <c r="C8000" s="5" t="n">
        <v>334</v>
      </c>
      <c r="D8000" s="5" t="n">
        <v>11</v>
      </c>
      <c r="E8000" s="5" t="n">
        <v>0</v>
      </c>
      <c r="F8000" s="5" t="n">
        <v>30.6</v>
      </c>
      <c r="G8000" s="5" t="n">
        <v>13.4</v>
      </c>
      <c r="H8000" s="5" t="n">
        <v>17.66</v>
      </c>
      <c r="I8000" s="6">
        <f>IF(E8000&gt;=Markov!$B$3,1,0)</f>
        <v/>
      </c>
      <c r="J8000" s="6">
        <f>I7999</f>
        <v/>
      </c>
      <c r="K8000" s="7">
        <f>MAR1!$B$5+MAR1!$C$5*COS(2*PI()*$C8000/365)+MAR1!$D$5*SIN(2*PI()*$C8000/365)</f>
        <v/>
      </c>
      <c r="L8000" s="7">
        <f>MAR1!$B$6+MAR1!$C$6*COS(2*PI()*$C8000/365)+MAR1!$D$6*SIN(2*PI()*$C8000/365)</f>
        <v/>
      </c>
      <c r="M8000" s="7">
        <f>MAR1!$B$7+MAR1!$C$7*COS(2*PI()*$C8000/365)+MAR1!$D$7*SIN(2*PI()*$C8000/365)</f>
        <v/>
      </c>
      <c r="N8000" s="7">
        <f>F8000-K8000</f>
        <v/>
      </c>
      <c r="O8000" s="7">
        <f>G8000-L8000</f>
        <v/>
      </c>
      <c r="P8000" s="7">
        <f>H8000-M8000</f>
        <v/>
      </c>
      <c r="Q8000" s="7">
        <f>IF($I8000=1,(N8000-MAR1!$B$11)/MAR1!$D$11,(N8000-MAR1!$C$11)/MAR1!$E$11)</f>
        <v/>
      </c>
      <c r="R8000" s="7">
        <f>IF($I8000=1,(O8000-MAR1!$B$12)/MAR1!$D$12,(O8000-MAR1!$C$12)/MAR1!$E$12)</f>
        <v/>
      </c>
      <c r="S8000" s="7">
        <f>IF($I8000=1,(P8000-MAR1!$B$13)/MAR1!$D$13,(P8000-MAR1!$C$13)/MAR1!$E$13)</f>
        <v/>
      </c>
    </row>
    <row r="8001">
      <c r="A8001" s="5" t="n">
        <v>8000</v>
      </c>
      <c r="B8001" s="5" t="n">
        <v>22</v>
      </c>
      <c r="C8001" s="5" t="n">
        <v>335</v>
      </c>
      <c r="D8001" s="5" t="n">
        <v>12</v>
      </c>
      <c r="E8001" s="5" t="n">
        <v>0</v>
      </c>
      <c r="F8001" s="5" t="n">
        <v>29.3</v>
      </c>
      <c r="G8001" s="5" t="n">
        <v>17.3</v>
      </c>
      <c r="H8001" s="5" t="n">
        <v>16.97</v>
      </c>
      <c r="I8001" s="6">
        <f>IF(E8001&gt;=Markov!$B$3,1,0)</f>
        <v/>
      </c>
      <c r="J8001" s="6">
        <f>I8000</f>
        <v/>
      </c>
      <c r="K8001" s="7">
        <f>MAR1!$B$5+MAR1!$C$5*COS(2*PI()*$C8001/365)+MAR1!$D$5*SIN(2*PI()*$C8001/365)</f>
        <v/>
      </c>
      <c r="L8001" s="7">
        <f>MAR1!$B$6+MAR1!$C$6*COS(2*PI()*$C8001/365)+MAR1!$D$6*SIN(2*PI()*$C8001/365)</f>
        <v/>
      </c>
      <c r="M8001" s="7">
        <f>MAR1!$B$7+MAR1!$C$7*COS(2*PI()*$C8001/365)+MAR1!$D$7*SIN(2*PI()*$C8001/365)</f>
        <v/>
      </c>
      <c r="N8001" s="7">
        <f>F8001-K8001</f>
        <v/>
      </c>
      <c r="O8001" s="7">
        <f>G8001-L8001</f>
        <v/>
      </c>
      <c r="P8001" s="7">
        <f>H8001-M8001</f>
        <v/>
      </c>
      <c r="Q8001" s="7">
        <f>IF($I8001=1,(N8001-MAR1!$B$11)/MAR1!$D$11,(N8001-MAR1!$C$11)/MAR1!$E$11)</f>
        <v/>
      </c>
      <c r="R8001" s="7">
        <f>IF($I8001=1,(O8001-MAR1!$B$12)/MAR1!$D$12,(O8001-MAR1!$C$12)/MAR1!$E$12)</f>
        <v/>
      </c>
      <c r="S8001" s="7">
        <f>IF($I8001=1,(P8001-MAR1!$B$13)/MAR1!$D$13,(P8001-MAR1!$C$13)/MAR1!$E$13)</f>
        <v/>
      </c>
    </row>
    <row r="8002">
      <c r="A8002" s="5" t="n">
        <v>8001</v>
      </c>
      <c r="B8002" s="5" t="n">
        <v>22</v>
      </c>
      <c r="C8002" s="5" t="n">
        <v>336</v>
      </c>
      <c r="D8002" s="5" t="n">
        <v>12</v>
      </c>
      <c r="E8002" s="5" t="n">
        <v>0</v>
      </c>
      <c r="F8002" s="5" t="n">
        <v>32.3</v>
      </c>
      <c r="G8002" s="5" t="n">
        <v>15.5</v>
      </c>
      <c r="H8002" s="5" t="n">
        <v>15.09</v>
      </c>
      <c r="I8002" s="6">
        <f>IF(E8002&gt;=Markov!$B$3,1,0)</f>
        <v/>
      </c>
      <c r="J8002" s="6">
        <f>I8001</f>
        <v/>
      </c>
      <c r="K8002" s="7">
        <f>MAR1!$B$5+MAR1!$C$5*COS(2*PI()*$C8002/365)+MAR1!$D$5*SIN(2*PI()*$C8002/365)</f>
        <v/>
      </c>
      <c r="L8002" s="7">
        <f>MAR1!$B$6+MAR1!$C$6*COS(2*PI()*$C8002/365)+MAR1!$D$6*SIN(2*PI()*$C8002/365)</f>
        <v/>
      </c>
      <c r="M8002" s="7">
        <f>MAR1!$B$7+MAR1!$C$7*COS(2*PI()*$C8002/365)+MAR1!$D$7*SIN(2*PI()*$C8002/365)</f>
        <v/>
      </c>
      <c r="N8002" s="7">
        <f>F8002-K8002</f>
        <v/>
      </c>
      <c r="O8002" s="7">
        <f>G8002-L8002</f>
        <v/>
      </c>
      <c r="P8002" s="7">
        <f>H8002-M8002</f>
        <v/>
      </c>
      <c r="Q8002" s="7">
        <f>IF($I8002=1,(N8002-MAR1!$B$11)/MAR1!$D$11,(N8002-MAR1!$C$11)/MAR1!$E$11)</f>
        <v/>
      </c>
      <c r="R8002" s="7">
        <f>IF($I8002=1,(O8002-MAR1!$B$12)/MAR1!$D$12,(O8002-MAR1!$C$12)/MAR1!$E$12)</f>
        <v/>
      </c>
      <c r="S8002" s="7">
        <f>IF($I8002=1,(P8002-MAR1!$B$13)/MAR1!$D$13,(P8002-MAR1!$C$13)/MAR1!$E$13)</f>
        <v/>
      </c>
    </row>
    <row r="8003">
      <c r="A8003" s="5" t="n">
        <v>8002</v>
      </c>
      <c r="B8003" s="5" t="n">
        <v>22</v>
      </c>
      <c r="C8003" s="5" t="n">
        <v>337</v>
      </c>
      <c r="D8003" s="5" t="n">
        <v>12</v>
      </c>
      <c r="E8003" s="5" t="n">
        <v>0</v>
      </c>
      <c r="F8003" s="5" t="n">
        <v>30.8</v>
      </c>
      <c r="G8003" s="5" t="n">
        <v>15.4</v>
      </c>
      <c r="H8003" s="5" t="n">
        <v>15.87</v>
      </c>
      <c r="I8003" s="6">
        <f>IF(E8003&gt;=Markov!$B$3,1,0)</f>
        <v/>
      </c>
      <c r="J8003" s="6">
        <f>I8002</f>
        <v/>
      </c>
      <c r="K8003" s="7">
        <f>MAR1!$B$5+MAR1!$C$5*COS(2*PI()*$C8003/365)+MAR1!$D$5*SIN(2*PI()*$C8003/365)</f>
        <v/>
      </c>
      <c r="L8003" s="7">
        <f>MAR1!$B$6+MAR1!$C$6*COS(2*PI()*$C8003/365)+MAR1!$D$6*SIN(2*PI()*$C8003/365)</f>
        <v/>
      </c>
      <c r="M8003" s="7">
        <f>MAR1!$B$7+MAR1!$C$7*COS(2*PI()*$C8003/365)+MAR1!$D$7*SIN(2*PI()*$C8003/365)</f>
        <v/>
      </c>
      <c r="N8003" s="7">
        <f>F8003-K8003</f>
        <v/>
      </c>
      <c r="O8003" s="7">
        <f>G8003-L8003</f>
        <v/>
      </c>
      <c r="P8003" s="7">
        <f>H8003-M8003</f>
        <v/>
      </c>
      <c r="Q8003" s="7">
        <f>IF($I8003=1,(N8003-MAR1!$B$11)/MAR1!$D$11,(N8003-MAR1!$C$11)/MAR1!$E$11)</f>
        <v/>
      </c>
      <c r="R8003" s="7">
        <f>IF($I8003=1,(O8003-MAR1!$B$12)/MAR1!$D$12,(O8003-MAR1!$C$12)/MAR1!$E$12)</f>
        <v/>
      </c>
      <c r="S8003" s="7">
        <f>IF($I8003=1,(P8003-MAR1!$B$13)/MAR1!$D$13,(P8003-MAR1!$C$13)/MAR1!$E$13)</f>
        <v/>
      </c>
    </row>
    <row r="8004">
      <c r="A8004" s="5" t="n">
        <v>8003</v>
      </c>
      <c r="B8004" s="5" t="n">
        <v>22</v>
      </c>
      <c r="C8004" s="5" t="n">
        <v>338</v>
      </c>
      <c r="D8004" s="5" t="n">
        <v>12</v>
      </c>
      <c r="E8004" s="5" t="n">
        <v>0</v>
      </c>
      <c r="F8004" s="5" t="n">
        <v>29</v>
      </c>
      <c r="G8004" s="5" t="n">
        <v>15.2</v>
      </c>
      <c r="H8004" s="5" t="n">
        <v>19.12</v>
      </c>
      <c r="I8004" s="6">
        <f>IF(E8004&gt;=Markov!$B$3,1,0)</f>
        <v/>
      </c>
      <c r="J8004" s="6">
        <f>I8003</f>
        <v/>
      </c>
      <c r="K8004" s="7">
        <f>MAR1!$B$5+MAR1!$C$5*COS(2*PI()*$C8004/365)+MAR1!$D$5*SIN(2*PI()*$C8004/365)</f>
        <v/>
      </c>
      <c r="L8004" s="7">
        <f>MAR1!$B$6+MAR1!$C$6*COS(2*PI()*$C8004/365)+MAR1!$D$6*SIN(2*PI()*$C8004/365)</f>
        <v/>
      </c>
      <c r="M8004" s="7">
        <f>MAR1!$B$7+MAR1!$C$7*COS(2*PI()*$C8004/365)+MAR1!$D$7*SIN(2*PI()*$C8004/365)</f>
        <v/>
      </c>
      <c r="N8004" s="7">
        <f>F8004-K8004</f>
        <v/>
      </c>
      <c r="O8004" s="7">
        <f>G8004-L8004</f>
        <v/>
      </c>
      <c r="P8004" s="7">
        <f>H8004-M8004</f>
        <v/>
      </c>
      <c r="Q8004" s="7">
        <f>IF($I8004=1,(N8004-MAR1!$B$11)/MAR1!$D$11,(N8004-MAR1!$C$11)/MAR1!$E$11)</f>
        <v/>
      </c>
      <c r="R8004" s="7">
        <f>IF($I8004=1,(O8004-MAR1!$B$12)/MAR1!$D$12,(O8004-MAR1!$C$12)/MAR1!$E$12)</f>
        <v/>
      </c>
      <c r="S8004" s="7">
        <f>IF($I8004=1,(P8004-MAR1!$B$13)/MAR1!$D$13,(P8004-MAR1!$C$13)/MAR1!$E$13)</f>
        <v/>
      </c>
    </row>
    <row r="8005">
      <c r="A8005" s="5" t="n">
        <v>8004</v>
      </c>
      <c r="B8005" s="5" t="n">
        <v>22</v>
      </c>
      <c r="C8005" s="5" t="n">
        <v>339</v>
      </c>
      <c r="D8005" s="5" t="n">
        <v>12</v>
      </c>
      <c r="E8005" s="5" t="n">
        <v>0</v>
      </c>
      <c r="F8005" s="5" t="n">
        <v>30.6</v>
      </c>
      <c r="G8005" s="5" t="n">
        <v>15.6</v>
      </c>
      <c r="H8005" s="5" t="n">
        <v>12.42</v>
      </c>
      <c r="I8005" s="6">
        <f>IF(E8005&gt;=Markov!$B$3,1,0)</f>
        <v/>
      </c>
      <c r="J8005" s="6">
        <f>I8004</f>
        <v/>
      </c>
      <c r="K8005" s="7">
        <f>MAR1!$B$5+MAR1!$C$5*COS(2*PI()*$C8005/365)+MAR1!$D$5*SIN(2*PI()*$C8005/365)</f>
        <v/>
      </c>
      <c r="L8005" s="7">
        <f>MAR1!$B$6+MAR1!$C$6*COS(2*PI()*$C8005/365)+MAR1!$D$6*SIN(2*PI()*$C8005/365)</f>
        <v/>
      </c>
      <c r="M8005" s="7">
        <f>MAR1!$B$7+MAR1!$C$7*COS(2*PI()*$C8005/365)+MAR1!$D$7*SIN(2*PI()*$C8005/365)</f>
        <v/>
      </c>
      <c r="N8005" s="7">
        <f>F8005-K8005</f>
        <v/>
      </c>
      <c r="O8005" s="7">
        <f>G8005-L8005</f>
        <v/>
      </c>
      <c r="P8005" s="7">
        <f>H8005-M8005</f>
        <v/>
      </c>
      <c r="Q8005" s="7">
        <f>IF($I8005=1,(N8005-MAR1!$B$11)/MAR1!$D$11,(N8005-MAR1!$C$11)/MAR1!$E$11)</f>
        <v/>
      </c>
      <c r="R8005" s="7">
        <f>IF($I8005=1,(O8005-MAR1!$B$12)/MAR1!$D$12,(O8005-MAR1!$C$12)/MAR1!$E$12)</f>
        <v/>
      </c>
      <c r="S8005" s="7">
        <f>IF($I8005=1,(P8005-MAR1!$B$13)/MAR1!$D$13,(P8005-MAR1!$C$13)/MAR1!$E$13)</f>
        <v/>
      </c>
    </row>
    <row r="8006">
      <c r="A8006" s="5" t="n">
        <v>8005</v>
      </c>
      <c r="B8006" s="5" t="n">
        <v>22</v>
      </c>
      <c r="C8006" s="5" t="n">
        <v>340</v>
      </c>
      <c r="D8006" s="5" t="n">
        <v>12</v>
      </c>
      <c r="E8006" s="5" t="n">
        <v>0</v>
      </c>
      <c r="F8006" s="5" t="n">
        <v>29.9</v>
      </c>
      <c r="G8006" s="5" t="n">
        <v>14.5</v>
      </c>
      <c r="H8006" s="5" t="n">
        <v>15.68</v>
      </c>
      <c r="I8006" s="6">
        <f>IF(E8006&gt;=Markov!$B$3,1,0)</f>
        <v/>
      </c>
      <c r="J8006" s="6">
        <f>I8005</f>
        <v/>
      </c>
      <c r="K8006" s="7">
        <f>MAR1!$B$5+MAR1!$C$5*COS(2*PI()*$C8006/365)+MAR1!$D$5*SIN(2*PI()*$C8006/365)</f>
        <v/>
      </c>
      <c r="L8006" s="7">
        <f>MAR1!$B$6+MAR1!$C$6*COS(2*PI()*$C8006/365)+MAR1!$D$6*SIN(2*PI()*$C8006/365)</f>
        <v/>
      </c>
      <c r="M8006" s="7">
        <f>MAR1!$B$7+MAR1!$C$7*COS(2*PI()*$C8006/365)+MAR1!$D$7*SIN(2*PI()*$C8006/365)</f>
        <v/>
      </c>
      <c r="N8006" s="7">
        <f>F8006-K8006</f>
        <v/>
      </c>
      <c r="O8006" s="7">
        <f>G8006-L8006</f>
        <v/>
      </c>
      <c r="P8006" s="7">
        <f>H8006-M8006</f>
        <v/>
      </c>
      <c r="Q8006" s="7">
        <f>IF($I8006=1,(N8006-MAR1!$B$11)/MAR1!$D$11,(N8006-MAR1!$C$11)/MAR1!$E$11)</f>
        <v/>
      </c>
      <c r="R8006" s="7">
        <f>IF($I8006=1,(O8006-MAR1!$B$12)/MAR1!$D$12,(O8006-MAR1!$C$12)/MAR1!$E$12)</f>
        <v/>
      </c>
      <c r="S8006" s="7">
        <f>IF($I8006=1,(P8006-MAR1!$B$13)/MAR1!$D$13,(P8006-MAR1!$C$13)/MAR1!$E$13)</f>
        <v/>
      </c>
    </row>
    <row r="8007">
      <c r="A8007" s="5" t="n">
        <v>8006</v>
      </c>
      <c r="B8007" s="5" t="n">
        <v>22</v>
      </c>
      <c r="C8007" s="5" t="n">
        <v>341</v>
      </c>
      <c r="D8007" s="5" t="n">
        <v>12</v>
      </c>
      <c r="E8007" s="5" t="n">
        <v>0</v>
      </c>
      <c r="F8007" s="5" t="n">
        <v>29.3</v>
      </c>
      <c r="G8007" s="5" t="n">
        <v>14.2</v>
      </c>
      <c r="H8007" s="5" t="n">
        <v>16.04</v>
      </c>
      <c r="I8007" s="6">
        <f>IF(E8007&gt;=Markov!$B$3,1,0)</f>
        <v/>
      </c>
      <c r="J8007" s="6">
        <f>I8006</f>
        <v/>
      </c>
      <c r="K8007" s="7">
        <f>MAR1!$B$5+MAR1!$C$5*COS(2*PI()*$C8007/365)+MAR1!$D$5*SIN(2*PI()*$C8007/365)</f>
        <v/>
      </c>
      <c r="L8007" s="7">
        <f>MAR1!$B$6+MAR1!$C$6*COS(2*PI()*$C8007/365)+MAR1!$D$6*SIN(2*PI()*$C8007/365)</f>
        <v/>
      </c>
      <c r="M8007" s="7">
        <f>MAR1!$B$7+MAR1!$C$7*COS(2*PI()*$C8007/365)+MAR1!$D$7*SIN(2*PI()*$C8007/365)</f>
        <v/>
      </c>
      <c r="N8007" s="7">
        <f>F8007-K8007</f>
        <v/>
      </c>
      <c r="O8007" s="7">
        <f>G8007-L8007</f>
        <v/>
      </c>
      <c r="P8007" s="7">
        <f>H8007-M8007</f>
        <v/>
      </c>
      <c r="Q8007" s="7">
        <f>IF($I8007=1,(N8007-MAR1!$B$11)/MAR1!$D$11,(N8007-MAR1!$C$11)/MAR1!$E$11)</f>
        <v/>
      </c>
      <c r="R8007" s="7">
        <f>IF($I8007=1,(O8007-MAR1!$B$12)/MAR1!$D$12,(O8007-MAR1!$C$12)/MAR1!$E$12)</f>
        <v/>
      </c>
      <c r="S8007" s="7">
        <f>IF($I8007=1,(P8007-MAR1!$B$13)/MAR1!$D$13,(P8007-MAR1!$C$13)/MAR1!$E$13)</f>
        <v/>
      </c>
    </row>
    <row r="8008">
      <c r="A8008" s="5" t="n">
        <v>8007</v>
      </c>
      <c r="B8008" s="5" t="n">
        <v>22</v>
      </c>
      <c r="C8008" s="5" t="n">
        <v>342</v>
      </c>
      <c r="D8008" s="5" t="n">
        <v>12</v>
      </c>
      <c r="E8008" s="5" t="n">
        <v>0</v>
      </c>
      <c r="F8008" s="5" t="n">
        <v>30.5</v>
      </c>
      <c r="G8008" s="5" t="n">
        <v>16.4</v>
      </c>
      <c r="H8008" s="5" t="n">
        <v>18.16</v>
      </c>
      <c r="I8008" s="6">
        <f>IF(E8008&gt;=Markov!$B$3,1,0)</f>
        <v/>
      </c>
      <c r="J8008" s="6">
        <f>I8007</f>
        <v/>
      </c>
      <c r="K8008" s="7">
        <f>MAR1!$B$5+MAR1!$C$5*COS(2*PI()*$C8008/365)+MAR1!$D$5*SIN(2*PI()*$C8008/365)</f>
        <v/>
      </c>
      <c r="L8008" s="7">
        <f>MAR1!$B$6+MAR1!$C$6*COS(2*PI()*$C8008/365)+MAR1!$D$6*SIN(2*PI()*$C8008/365)</f>
        <v/>
      </c>
      <c r="M8008" s="7">
        <f>MAR1!$B$7+MAR1!$C$7*COS(2*PI()*$C8008/365)+MAR1!$D$7*SIN(2*PI()*$C8008/365)</f>
        <v/>
      </c>
      <c r="N8008" s="7">
        <f>F8008-K8008</f>
        <v/>
      </c>
      <c r="O8008" s="7">
        <f>G8008-L8008</f>
        <v/>
      </c>
      <c r="P8008" s="7">
        <f>H8008-M8008</f>
        <v/>
      </c>
      <c r="Q8008" s="7">
        <f>IF($I8008=1,(N8008-MAR1!$B$11)/MAR1!$D$11,(N8008-MAR1!$C$11)/MAR1!$E$11)</f>
        <v/>
      </c>
      <c r="R8008" s="7">
        <f>IF($I8008=1,(O8008-MAR1!$B$12)/MAR1!$D$12,(O8008-MAR1!$C$12)/MAR1!$E$12)</f>
        <v/>
      </c>
      <c r="S8008" s="7">
        <f>IF($I8008=1,(P8008-MAR1!$B$13)/MAR1!$D$13,(P8008-MAR1!$C$13)/MAR1!$E$13)</f>
        <v/>
      </c>
    </row>
    <row r="8009">
      <c r="A8009" s="5" t="n">
        <v>8008</v>
      </c>
      <c r="B8009" s="5" t="n">
        <v>22</v>
      </c>
      <c r="C8009" s="5" t="n">
        <v>343</v>
      </c>
      <c r="D8009" s="5" t="n">
        <v>12</v>
      </c>
      <c r="E8009" s="5" t="n">
        <v>0</v>
      </c>
      <c r="F8009" s="5" t="n">
        <v>30</v>
      </c>
      <c r="G8009" s="5" t="n">
        <v>17</v>
      </c>
      <c r="H8009" s="5" t="n">
        <v>13.3</v>
      </c>
      <c r="I8009" s="6">
        <f>IF(E8009&gt;=Markov!$B$3,1,0)</f>
        <v/>
      </c>
      <c r="J8009" s="6">
        <f>I8008</f>
        <v/>
      </c>
      <c r="K8009" s="7">
        <f>MAR1!$B$5+MAR1!$C$5*COS(2*PI()*$C8009/365)+MAR1!$D$5*SIN(2*PI()*$C8009/365)</f>
        <v/>
      </c>
      <c r="L8009" s="7">
        <f>MAR1!$B$6+MAR1!$C$6*COS(2*PI()*$C8009/365)+MAR1!$D$6*SIN(2*PI()*$C8009/365)</f>
        <v/>
      </c>
      <c r="M8009" s="7">
        <f>MAR1!$B$7+MAR1!$C$7*COS(2*PI()*$C8009/365)+MAR1!$D$7*SIN(2*PI()*$C8009/365)</f>
        <v/>
      </c>
      <c r="N8009" s="7">
        <f>F8009-K8009</f>
        <v/>
      </c>
      <c r="O8009" s="7">
        <f>G8009-L8009</f>
        <v/>
      </c>
      <c r="P8009" s="7">
        <f>H8009-M8009</f>
        <v/>
      </c>
      <c r="Q8009" s="7">
        <f>IF($I8009=1,(N8009-MAR1!$B$11)/MAR1!$D$11,(N8009-MAR1!$C$11)/MAR1!$E$11)</f>
        <v/>
      </c>
      <c r="R8009" s="7">
        <f>IF($I8009=1,(O8009-MAR1!$B$12)/MAR1!$D$12,(O8009-MAR1!$C$12)/MAR1!$E$12)</f>
        <v/>
      </c>
      <c r="S8009" s="7">
        <f>IF($I8009=1,(P8009-MAR1!$B$13)/MAR1!$D$13,(P8009-MAR1!$C$13)/MAR1!$E$13)</f>
        <v/>
      </c>
    </row>
    <row r="8010">
      <c r="A8010" s="5" t="n">
        <v>8009</v>
      </c>
      <c r="B8010" s="5" t="n">
        <v>22</v>
      </c>
      <c r="C8010" s="5" t="n">
        <v>344</v>
      </c>
      <c r="D8010" s="5" t="n">
        <v>12</v>
      </c>
      <c r="E8010" s="5" t="n">
        <v>0</v>
      </c>
      <c r="F8010" s="5" t="n">
        <v>27.4</v>
      </c>
      <c r="G8010" s="5" t="n">
        <v>13.2</v>
      </c>
      <c r="H8010" s="5" t="n">
        <v>12.78</v>
      </c>
      <c r="I8010" s="6">
        <f>IF(E8010&gt;=Markov!$B$3,1,0)</f>
        <v/>
      </c>
      <c r="J8010" s="6">
        <f>I8009</f>
        <v/>
      </c>
      <c r="K8010" s="7">
        <f>MAR1!$B$5+MAR1!$C$5*COS(2*PI()*$C8010/365)+MAR1!$D$5*SIN(2*PI()*$C8010/365)</f>
        <v/>
      </c>
      <c r="L8010" s="7">
        <f>MAR1!$B$6+MAR1!$C$6*COS(2*PI()*$C8010/365)+MAR1!$D$6*SIN(2*PI()*$C8010/365)</f>
        <v/>
      </c>
      <c r="M8010" s="7">
        <f>MAR1!$B$7+MAR1!$C$7*COS(2*PI()*$C8010/365)+MAR1!$D$7*SIN(2*PI()*$C8010/365)</f>
        <v/>
      </c>
      <c r="N8010" s="7">
        <f>F8010-K8010</f>
        <v/>
      </c>
      <c r="O8010" s="7">
        <f>G8010-L8010</f>
        <v/>
      </c>
      <c r="P8010" s="7">
        <f>H8010-M8010</f>
        <v/>
      </c>
      <c r="Q8010" s="7">
        <f>IF($I8010=1,(N8010-MAR1!$B$11)/MAR1!$D$11,(N8010-MAR1!$C$11)/MAR1!$E$11)</f>
        <v/>
      </c>
      <c r="R8010" s="7">
        <f>IF($I8010=1,(O8010-MAR1!$B$12)/MAR1!$D$12,(O8010-MAR1!$C$12)/MAR1!$E$12)</f>
        <v/>
      </c>
      <c r="S8010" s="7">
        <f>IF($I8010=1,(P8010-MAR1!$B$13)/MAR1!$D$13,(P8010-MAR1!$C$13)/MAR1!$E$13)</f>
        <v/>
      </c>
    </row>
    <row r="8011">
      <c r="A8011" s="5" t="n">
        <v>8010</v>
      </c>
      <c r="B8011" s="5" t="n">
        <v>22</v>
      </c>
      <c r="C8011" s="5" t="n">
        <v>345</v>
      </c>
      <c r="D8011" s="5" t="n">
        <v>12</v>
      </c>
      <c r="E8011" s="5" t="n">
        <v>0</v>
      </c>
      <c r="F8011" s="5" t="n">
        <v>26.4</v>
      </c>
      <c r="G8011" s="5" t="n">
        <v>12</v>
      </c>
      <c r="H8011" s="5" t="n">
        <v>15.35</v>
      </c>
      <c r="I8011" s="6">
        <f>IF(E8011&gt;=Markov!$B$3,1,0)</f>
        <v/>
      </c>
      <c r="J8011" s="6">
        <f>I8010</f>
        <v/>
      </c>
      <c r="K8011" s="7">
        <f>MAR1!$B$5+MAR1!$C$5*COS(2*PI()*$C8011/365)+MAR1!$D$5*SIN(2*PI()*$C8011/365)</f>
        <v/>
      </c>
      <c r="L8011" s="7">
        <f>MAR1!$B$6+MAR1!$C$6*COS(2*PI()*$C8011/365)+MAR1!$D$6*SIN(2*PI()*$C8011/365)</f>
        <v/>
      </c>
      <c r="M8011" s="7">
        <f>MAR1!$B$7+MAR1!$C$7*COS(2*PI()*$C8011/365)+MAR1!$D$7*SIN(2*PI()*$C8011/365)</f>
        <v/>
      </c>
      <c r="N8011" s="7">
        <f>F8011-K8011</f>
        <v/>
      </c>
      <c r="O8011" s="7">
        <f>G8011-L8011</f>
        <v/>
      </c>
      <c r="P8011" s="7">
        <f>H8011-M8011</f>
        <v/>
      </c>
      <c r="Q8011" s="7">
        <f>IF($I8011=1,(N8011-MAR1!$B$11)/MAR1!$D$11,(N8011-MAR1!$C$11)/MAR1!$E$11)</f>
        <v/>
      </c>
      <c r="R8011" s="7">
        <f>IF($I8011=1,(O8011-MAR1!$B$12)/MAR1!$D$12,(O8011-MAR1!$C$12)/MAR1!$E$12)</f>
        <v/>
      </c>
      <c r="S8011" s="7">
        <f>IF($I8011=1,(P8011-MAR1!$B$13)/MAR1!$D$13,(P8011-MAR1!$C$13)/MAR1!$E$13)</f>
        <v/>
      </c>
    </row>
    <row r="8012">
      <c r="A8012" s="5" t="n">
        <v>8011</v>
      </c>
      <c r="B8012" s="5" t="n">
        <v>22</v>
      </c>
      <c r="C8012" s="5" t="n">
        <v>346</v>
      </c>
      <c r="D8012" s="5" t="n">
        <v>12</v>
      </c>
      <c r="E8012" s="5" t="n">
        <v>0</v>
      </c>
      <c r="F8012" s="5" t="n">
        <v>28.9</v>
      </c>
      <c r="G8012" s="5" t="n">
        <v>13.3</v>
      </c>
      <c r="H8012" s="5" t="n">
        <v>14.74</v>
      </c>
      <c r="I8012" s="6">
        <f>IF(E8012&gt;=Markov!$B$3,1,0)</f>
        <v/>
      </c>
      <c r="J8012" s="6">
        <f>I8011</f>
        <v/>
      </c>
      <c r="K8012" s="7">
        <f>MAR1!$B$5+MAR1!$C$5*COS(2*PI()*$C8012/365)+MAR1!$D$5*SIN(2*PI()*$C8012/365)</f>
        <v/>
      </c>
      <c r="L8012" s="7">
        <f>MAR1!$B$6+MAR1!$C$6*COS(2*PI()*$C8012/365)+MAR1!$D$6*SIN(2*PI()*$C8012/365)</f>
        <v/>
      </c>
      <c r="M8012" s="7">
        <f>MAR1!$B$7+MAR1!$C$7*COS(2*PI()*$C8012/365)+MAR1!$D$7*SIN(2*PI()*$C8012/365)</f>
        <v/>
      </c>
      <c r="N8012" s="7">
        <f>F8012-K8012</f>
        <v/>
      </c>
      <c r="O8012" s="7">
        <f>G8012-L8012</f>
        <v/>
      </c>
      <c r="P8012" s="7">
        <f>H8012-M8012</f>
        <v/>
      </c>
      <c r="Q8012" s="7">
        <f>IF($I8012=1,(N8012-MAR1!$B$11)/MAR1!$D$11,(N8012-MAR1!$C$11)/MAR1!$E$11)</f>
        <v/>
      </c>
      <c r="R8012" s="7">
        <f>IF($I8012=1,(O8012-MAR1!$B$12)/MAR1!$D$12,(O8012-MAR1!$C$12)/MAR1!$E$12)</f>
        <v/>
      </c>
      <c r="S8012" s="7">
        <f>IF($I8012=1,(P8012-MAR1!$B$13)/MAR1!$D$13,(P8012-MAR1!$C$13)/MAR1!$E$13)</f>
        <v/>
      </c>
    </row>
    <row r="8013">
      <c r="A8013" s="5" t="n">
        <v>8012</v>
      </c>
      <c r="B8013" s="5" t="n">
        <v>22</v>
      </c>
      <c r="C8013" s="5" t="n">
        <v>347</v>
      </c>
      <c r="D8013" s="5" t="n">
        <v>12</v>
      </c>
      <c r="E8013" s="5" t="n">
        <v>0</v>
      </c>
      <c r="F8013" s="5" t="n">
        <v>27.2</v>
      </c>
      <c r="G8013" s="5" t="n">
        <v>15.6</v>
      </c>
      <c r="H8013" s="5" t="n">
        <v>9</v>
      </c>
      <c r="I8013" s="6">
        <f>IF(E8013&gt;=Markov!$B$3,1,0)</f>
        <v/>
      </c>
      <c r="J8013" s="6">
        <f>I8012</f>
        <v/>
      </c>
      <c r="K8013" s="7">
        <f>MAR1!$B$5+MAR1!$C$5*COS(2*PI()*$C8013/365)+MAR1!$D$5*SIN(2*PI()*$C8013/365)</f>
        <v/>
      </c>
      <c r="L8013" s="7">
        <f>MAR1!$B$6+MAR1!$C$6*COS(2*PI()*$C8013/365)+MAR1!$D$6*SIN(2*PI()*$C8013/365)</f>
        <v/>
      </c>
      <c r="M8013" s="7">
        <f>MAR1!$B$7+MAR1!$C$7*COS(2*PI()*$C8013/365)+MAR1!$D$7*SIN(2*PI()*$C8013/365)</f>
        <v/>
      </c>
      <c r="N8013" s="7">
        <f>F8013-K8013</f>
        <v/>
      </c>
      <c r="O8013" s="7">
        <f>G8013-L8013</f>
        <v/>
      </c>
      <c r="P8013" s="7">
        <f>H8013-M8013</f>
        <v/>
      </c>
      <c r="Q8013" s="7">
        <f>IF($I8013=1,(N8013-MAR1!$B$11)/MAR1!$D$11,(N8013-MAR1!$C$11)/MAR1!$E$11)</f>
        <v/>
      </c>
      <c r="R8013" s="7">
        <f>IF($I8013=1,(O8013-MAR1!$B$12)/MAR1!$D$12,(O8013-MAR1!$C$12)/MAR1!$E$12)</f>
        <v/>
      </c>
      <c r="S8013" s="7">
        <f>IF($I8013=1,(P8013-MAR1!$B$13)/MAR1!$D$13,(P8013-MAR1!$C$13)/MAR1!$E$13)</f>
        <v/>
      </c>
    </row>
    <row r="8014">
      <c r="A8014" s="5" t="n">
        <v>8013</v>
      </c>
      <c r="B8014" s="5" t="n">
        <v>22</v>
      </c>
      <c r="C8014" s="5" t="n">
        <v>348</v>
      </c>
      <c r="D8014" s="5" t="n">
        <v>12</v>
      </c>
      <c r="E8014" s="5" t="n">
        <v>0</v>
      </c>
      <c r="F8014" s="5" t="n">
        <v>29.4</v>
      </c>
      <c r="G8014" s="5" t="n">
        <v>17.9</v>
      </c>
      <c r="H8014" s="5" t="n">
        <v>10.06</v>
      </c>
      <c r="I8014" s="6">
        <f>IF(E8014&gt;=Markov!$B$3,1,0)</f>
        <v/>
      </c>
      <c r="J8014" s="6">
        <f>I8013</f>
        <v/>
      </c>
      <c r="K8014" s="7">
        <f>MAR1!$B$5+MAR1!$C$5*COS(2*PI()*$C8014/365)+MAR1!$D$5*SIN(2*PI()*$C8014/365)</f>
        <v/>
      </c>
      <c r="L8014" s="7">
        <f>MAR1!$B$6+MAR1!$C$6*COS(2*PI()*$C8014/365)+MAR1!$D$6*SIN(2*PI()*$C8014/365)</f>
        <v/>
      </c>
      <c r="M8014" s="7">
        <f>MAR1!$B$7+MAR1!$C$7*COS(2*PI()*$C8014/365)+MAR1!$D$7*SIN(2*PI()*$C8014/365)</f>
        <v/>
      </c>
      <c r="N8014" s="7">
        <f>F8014-K8014</f>
        <v/>
      </c>
      <c r="O8014" s="7">
        <f>G8014-L8014</f>
        <v/>
      </c>
      <c r="P8014" s="7">
        <f>H8014-M8014</f>
        <v/>
      </c>
      <c r="Q8014" s="7">
        <f>IF($I8014=1,(N8014-MAR1!$B$11)/MAR1!$D$11,(N8014-MAR1!$C$11)/MAR1!$E$11)</f>
        <v/>
      </c>
      <c r="R8014" s="7">
        <f>IF($I8014=1,(O8014-MAR1!$B$12)/MAR1!$D$12,(O8014-MAR1!$C$12)/MAR1!$E$12)</f>
        <v/>
      </c>
      <c r="S8014" s="7">
        <f>IF($I8014=1,(P8014-MAR1!$B$13)/MAR1!$D$13,(P8014-MAR1!$C$13)/MAR1!$E$13)</f>
        <v/>
      </c>
    </row>
    <row r="8015">
      <c r="A8015" s="5" t="n">
        <v>8014</v>
      </c>
      <c r="B8015" s="5" t="n">
        <v>22</v>
      </c>
      <c r="C8015" s="5" t="n">
        <v>349</v>
      </c>
      <c r="D8015" s="5" t="n">
        <v>12</v>
      </c>
      <c r="E8015" s="5" t="n">
        <v>0</v>
      </c>
      <c r="F8015" s="5" t="n">
        <v>30.2</v>
      </c>
      <c r="G8015" s="5" t="n">
        <v>17.6</v>
      </c>
      <c r="H8015" s="5" t="n">
        <v>15.18</v>
      </c>
      <c r="I8015" s="6">
        <f>IF(E8015&gt;=Markov!$B$3,1,0)</f>
        <v/>
      </c>
      <c r="J8015" s="6">
        <f>I8014</f>
        <v/>
      </c>
      <c r="K8015" s="7">
        <f>MAR1!$B$5+MAR1!$C$5*COS(2*PI()*$C8015/365)+MAR1!$D$5*SIN(2*PI()*$C8015/365)</f>
        <v/>
      </c>
      <c r="L8015" s="7">
        <f>MAR1!$B$6+MAR1!$C$6*COS(2*PI()*$C8015/365)+MAR1!$D$6*SIN(2*PI()*$C8015/365)</f>
        <v/>
      </c>
      <c r="M8015" s="7">
        <f>MAR1!$B$7+MAR1!$C$7*COS(2*PI()*$C8015/365)+MAR1!$D$7*SIN(2*PI()*$C8015/365)</f>
        <v/>
      </c>
      <c r="N8015" s="7">
        <f>F8015-K8015</f>
        <v/>
      </c>
      <c r="O8015" s="7">
        <f>G8015-L8015</f>
        <v/>
      </c>
      <c r="P8015" s="7">
        <f>H8015-M8015</f>
        <v/>
      </c>
      <c r="Q8015" s="7">
        <f>IF($I8015=1,(N8015-MAR1!$B$11)/MAR1!$D$11,(N8015-MAR1!$C$11)/MAR1!$E$11)</f>
        <v/>
      </c>
      <c r="R8015" s="7">
        <f>IF($I8015=1,(O8015-MAR1!$B$12)/MAR1!$D$12,(O8015-MAR1!$C$12)/MAR1!$E$12)</f>
        <v/>
      </c>
      <c r="S8015" s="7">
        <f>IF($I8015=1,(P8015-MAR1!$B$13)/MAR1!$D$13,(P8015-MAR1!$C$13)/MAR1!$E$13)</f>
        <v/>
      </c>
    </row>
    <row r="8016">
      <c r="A8016" s="5" t="n">
        <v>8015</v>
      </c>
      <c r="B8016" s="5" t="n">
        <v>22</v>
      </c>
      <c r="C8016" s="5" t="n">
        <v>350</v>
      </c>
      <c r="D8016" s="5" t="n">
        <v>12</v>
      </c>
      <c r="E8016" s="5" t="n">
        <v>0</v>
      </c>
      <c r="F8016" s="5" t="n">
        <v>34</v>
      </c>
      <c r="G8016" s="5" t="n">
        <v>16.7</v>
      </c>
      <c r="H8016" s="5" t="n">
        <v>11.43</v>
      </c>
      <c r="I8016" s="6">
        <f>IF(E8016&gt;=Markov!$B$3,1,0)</f>
        <v/>
      </c>
      <c r="J8016" s="6">
        <f>I8015</f>
        <v/>
      </c>
      <c r="K8016" s="7">
        <f>MAR1!$B$5+MAR1!$C$5*COS(2*PI()*$C8016/365)+MAR1!$D$5*SIN(2*PI()*$C8016/365)</f>
        <v/>
      </c>
      <c r="L8016" s="7">
        <f>MAR1!$B$6+MAR1!$C$6*COS(2*PI()*$C8016/365)+MAR1!$D$6*SIN(2*PI()*$C8016/365)</f>
        <v/>
      </c>
      <c r="M8016" s="7">
        <f>MAR1!$B$7+MAR1!$C$7*COS(2*PI()*$C8016/365)+MAR1!$D$7*SIN(2*PI()*$C8016/365)</f>
        <v/>
      </c>
      <c r="N8016" s="7">
        <f>F8016-K8016</f>
        <v/>
      </c>
      <c r="O8016" s="7">
        <f>G8016-L8016</f>
        <v/>
      </c>
      <c r="P8016" s="7">
        <f>H8016-M8016</f>
        <v/>
      </c>
      <c r="Q8016" s="7">
        <f>IF($I8016=1,(N8016-MAR1!$B$11)/MAR1!$D$11,(N8016-MAR1!$C$11)/MAR1!$E$11)</f>
        <v/>
      </c>
      <c r="R8016" s="7">
        <f>IF($I8016=1,(O8016-MAR1!$B$12)/MAR1!$D$12,(O8016-MAR1!$C$12)/MAR1!$E$12)</f>
        <v/>
      </c>
      <c r="S8016" s="7">
        <f>IF($I8016=1,(P8016-MAR1!$B$13)/MAR1!$D$13,(P8016-MAR1!$C$13)/MAR1!$E$13)</f>
        <v/>
      </c>
    </row>
    <row r="8017">
      <c r="A8017" s="5" t="n">
        <v>8016</v>
      </c>
      <c r="B8017" s="5" t="n">
        <v>22</v>
      </c>
      <c r="C8017" s="5" t="n">
        <v>351</v>
      </c>
      <c r="D8017" s="5" t="n">
        <v>12</v>
      </c>
      <c r="E8017" s="5" t="n">
        <v>0</v>
      </c>
      <c r="F8017" s="5" t="n">
        <v>31.5</v>
      </c>
      <c r="G8017" s="5" t="n">
        <v>16.7</v>
      </c>
      <c r="H8017" s="5" t="n">
        <v>15.35</v>
      </c>
      <c r="I8017" s="6">
        <f>IF(E8017&gt;=Markov!$B$3,1,0)</f>
        <v/>
      </c>
      <c r="J8017" s="6">
        <f>I8016</f>
        <v/>
      </c>
      <c r="K8017" s="7">
        <f>MAR1!$B$5+MAR1!$C$5*COS(2*PI()*$C8017/365)+MAR1!$D$5*SIN(2*PI()*$C8017/365)</f>
        <v/>
      </c>
      <c r="L8017" s="7">
        <f>MAR1!$B$6+MAR1!$C$6*COS(2*PI()*$C8017/365)+MAR1!$D$6*SIN(2*PI()*$C8017/365)</f>
        <v/>
      </c>
      <c r="M8017" s="7">
        <f>MAR1!$B$7+MAR1!$C$7*COS(2*PI()*$C8017/365)+MAR1!$D$7*SIN(2*PI()*$C8017/365)</f>
        <v/>
      </c>
      <c r="N8017" s="7">
        <f>F8017-K8017</f>
        <v/>
      </c>
      <c r="O8017" s="7">
        <f>G8017-L8017</f>
        <v/>
      </c>
      <c r="P8017" s="7">
        <f>H8017-M8017</f>
        <v/>
      </c>
      <c r="Q8017" s="7">
        <f>IF($I8017=1,(N8017-MAR1!$B$11)/MAR1!$D$11,(N8017-MAR1!$C$11)/MAR1!$E$11)</f>
        <v/>
      </c>
      <c r="R8017" s="7">
        <f>IF($I8017=1,(O8017-MAR1!$B$12)/MAR1!$D$12,(O8017-MAR1!$C$12)/MAR1!$E$12)</f>
        <v/>
      </c>
      <c r="S8017" s="7">
        <f>IF($I8017=1,(P8017-MAR1!$B$13)/MAR1!$D$13,(P8017-MAR1!$C$13)/MAR1!$E$13)</f>
        <v/>
      </c>
    </row>
    <row r="8018">
      <c r="A8018" s="5" t="n">
        <v>8017</v>
      </c>
      <c r="B8018" s="5" t="n">
        <v>22</v>
      </c>
      <c r="C8018" s="5" t="n">
        <v>352</v>
      </c>
      <c r="D8018" s="5" t="n">
        <v>12</v>
      </c>
      <c r="E8018" s="5" t="n">
        <v>0</v>
      </c>
      <c r="F8018" s="5" t="n">
        <v>33.2</v>
      </c>
      <c r="G8018" s="5" t="n">
        <v>17.8</v>
      </c>
      <c r="H8018" s="5" t="n">
        <v>16.22</v>
      </c>
      <c r="I8018" s="6">
        <f>IF(E8018&gt;=Markov!$B$3,1,0)</f>
        <v/>
      </c>
      <c r="J8018" s="6">
        <f>I8017</f>
        <v/>
      </c>
      <c r="K8018" s="7">
        <f>MAR1!$B$5+MAR1!$C$5*COS(2*PI()*$C8018/365)+MAR1!$D$5*SIN(2*PI()*$C8018/365)</f>
        <v/>
      </c>
      <c r="L8018" s="7">
        <f>MAR1!$B$6+MAR1!$C$6*COS(2*PI()*$C8018/365)+MAR1!$D$6*SIN(2*PI()*$C8018/365)</f>
        <v/>
      </c>
      <c r="M8018" s="7">
        <f>MAR1!$B$7+MAR1!$C$7*COS(2*PI()*$C8018/365)+MAR1!$D$7*SIN(2*PI()*$C8018/365)</f>
        <v/>
      </c>
      <c r="N8018" s="7">
        <f>F8018-K8018</f>
        <v/>
      </c>
      <c r="O8018" s="7">
        <f>G8018-L8018</f>
        <v/>
      </c>
      <c r="P8018" s="7">
        <f>H8018-M8018</f>
        <v/>
      </c>
      <c r="Q8018" s="7">
        <f>IF($I8018=1,(N8018-MAR1!$B$11)/MAR1!$D$11,(N8018-MAR1!$C$11)/MAR1!$E$11)</f>
        <v/>
      </c>
      <c r="R8018" s="7">
        <f>IF($I8018=1,(O8018-MAR1!$B$12)/MAR1!$D$12,(O8018-MAR1!$C$12)/MAR1!$E$12)</f>
        <v/>
      </c>
      <c r="S8018" s="7">
        <f>IF($I8018=1,(P8018-MAR1!$B$13)/MAR1!$D$13,(P8018-MAR1!$C$13)/MAR1!$E$13)</f>
        <v/>
      </c>
    </row>
    <row r="8019">
      <c r="A8019" s="5" t="n">
        <v>8018</v>
      </c>
      <c r="B8019" s="5" t="n">
        <v>22</v>
      </c>
      <c r="C8019" s="5" t="n">
        <v>353</v>
      </c>
      <c r="D8019" s="5" t="n">
        <v>12</v>
      </c>
      <c r="E8019" s="5" t="n">
        <v>0</v>
      </c>
      <c r="F8019" s="5" t="n">
        <v>31.3</v>
      </c>
      <c r="G8019" s="5" t="n">
        <v>15</v>
      </c>
      <c r="H8019" s="5" t="n">
        <v>14.64</v>
      </c>
      <c r="I8019" s="6">
        <f>IF(E8019&gt;=Markov!$B$3,1,0)</f>
        <v/>
      </c>
      <c r="J8019" s="6">
        <f>I8018</f>
        <v/>
      </c>
      <c r="K8019" s="7">
        <f>MAR1!$B$5+MAR1!$C$5*COS(2*PI()*$C8019/365)+MAR1!$D$5*SIN(2*PI()*$C8019/365)</f>
        <v/>
      </c>
      <c r="L8019" s="7">
        <f>MAR1!$B$6+MAR1!$C$6*COS(2*PI()*$C8019/365)+MAR1!$D$6*SIN(2*PI()*$C8019/365)</f>
        <v/>
      </c>
      <c r="M8019" s="7">
        <f>MAR1!$B$7+MAR1!$C$7*COS(2*PI()*$C8019/365)+MAR1!$D$7*SIN(2*PI()*$C8019/365)</f>
        <v/>
      </c>
      <c r="N8019" s="7">
        <f>F8019-K8019</f>
        <v/>
      </c>
      <c r="O8019" s="7">
        <f>G8019-L8019</f>
        <v/>
      </c>
      <c r="P8019" s="7">
        <f>H8019-M8019</f>
        <v/>
      </c>
      <c r="Q8019" s="7">
        <f>IF($I8019=1,(N8019-MAR1!$B$11)/MAR1!$D$11,(N8019-MAR1!$C$11)/MAR1!$E$11)</f>
        <v/>
      </c>
      <c r="R8019" s="7">
        <f>IF($I8019=1,(O8019-MAR1!$B$12)/MAR1!$D$12,(O8019-MAR1!$C$12)/MAR1!$E$12)</f>
        <v/>
      </c>
      <c r="S8019" s="7">
        <f>IF($I8019=1,(P8019-MAR1!$B$13)/MAR1!$D$13,(P8019-MAR1!$C$13)/MAR1!$E$13)</f>
        <v/>
      </c>
    </row>
    <row r="8020">
      <c r="A8020" s="5" t="n">
        <v>8019</v>
      </c>
      <c r="B8020" s="5" t="n">
        <v>22</v>
      </c>
      <c r="C8020" s="5" t="n">
        <v>354</v>
      </c>
      <c r="D8020" s="5" t="n">
        <v>12</v>
      </c>
      <c r="E8020" s="5" t="n">
        <v>3.5</v>
      </c>
      <c r="F8020" s="5" t="n">
        <v>26.4</v>
      </c>
      <c r="G8020" s="5" t="n">
        <v>12</v>
      </c>
      <c r="H8020" s="5" t="n">
        <v>3.15</v>
      </c>
      <c r="I8020" s="6">
        <f>IF(E8020&gt;=Markov!$B$3,1,0)</f>
        <v/>
      </c>
      <c r="J8020" s="6">
        <f>I8019</f>
        <v/>
      </c>
      <c r="K8020" s="7">
        <f>MAR1!$B$5+MAR1!$C$5*COS(2*PI()*$C8020/365)+MAR1!$D$5*SIN(2*PI()*$C8020/365)</f>
        <v/>
      </c>
      <c r="L8020" s="7">
        <f>MAR1!$B$6+MAR1!$C$6*COS(2*PI()*$C8020/365)+MAR1!$D$6*SIN(2*PI()*$C8020/365)</f>
        <v/>
      </c>
      <c r="M8020" s="7">
        <f>MAR1!$B$7+MAR1!$C$7*COS(2*PI()*$C8020/365)+MAR1!$D$7*SIN(2*PI()*$C8020/365)</f>
        <v/>
      </c>
      <c r="N8020" s="7">
        <f>F8020-K8020</f>
        <v/>
      </c>
      <c r="O8020" s="7">
        <f>G8020-L8020</f>
        <v/>
      </c>
      <c r="P8020" s="7">
        <f>H8020-M8020</f>
        <v/>
      </c>
      <c r="Q8020" s="7">
        <f>IF($I8020=1,(N8020-MAR1!$B$11)/MAR1!$D$11,(N8020-MAR1!$C$11)/MAR1!$E$11)</f>
        <v/>
      </c>
      <c r="R8020" s="7">
        <f>IF($I8020=1,(O8020-MAR1!$B$12)/MAR1!$D$12,(O8020-MAR1!$C$12)/MAR1!$E$12)</f>
        <v/>
      </c>
      <c r="S8020" s="7">
        <f>IF($I8020=1,(P8020-MAR1!$B$13)/MAR1!$D$13,(P8020-MAR1!$C$13)/MAR1!$E$13)</f>
        <v/>
      </c>
    </row>
    <row r="8021">
      <c r="A8021" s="5" t="n">
        <v>8020</v>
      </c>
      <c r="B8021" s="5" t="n">
        <v>22</v>
      </c>
      <c r="C8021" s="5" t="n">
        <v>355</v>
      </c>
      <c r="D8021" s="5" t="n">
        <v>12</v>
      </c>
      <c r="E8021" s="5" t="n">
        <v>2</v>
      </c>
      <c r="F8021" s="5" t="n">
        <v>26.7</v>
      </c>
      <c r="G8021" s="5" t="n">
        <v>12.7</v>
      </c>
      <c r="H8021" s="5" t="n">
        <v>8.460000000000001</v>
      </c>
      <c r="I8021" s="6">
        <f>IF(E8021&gt;=Markov!$B$3,1,0)</f>
        <v/>
      </c>
      <c r="J8021" s="6">
        <f>I8020</f>
        <v/>
      </c>
      <c r="K8021" s="7">
        <f>MAR1!$B$5+MAR1!$C$5*COS(2*PI()*$C8021/365)+MAR1!$D$5*SIN(2*PI()*$C8021/365)</f>
        <v/>
      </c>
      <c r="L8021" s="7">
        <f>MAR1!$B$6+MAR1!$C$6*COS(2*PI()*$C8021/365)+MAR1!$D$6*SIN(2*PI()*$C8021/365)</f>
        <v/>
      </c>
      <c r="M8021" s="7">
        <f>MAR1!$B$7+MAR1!$C$7*COS(2*PI()*$C8021/365)+MAR1!$D$7*SIN(2*PI()*$C8021/365)</f>
        <v/>
      </c>
      <c r="N8021" s="7">
        <f>F8021-K8021</f>
        <v/>
      </c>
      <c r="O8021" s="7">
        <f>G8021-L8021</f>
        <v/>
      </c>
      <c r="P8021" s="7">
        <f>H8021-M8021</f>
        <v/>
      </c>
      <c r="Q8021" s="7">
        <f>IF($I8021=1,(N8021-MAR1!$B$11)/MAR1!$D$11,(N8021-MAR1!$C$11)/MAR1!$E$11)</f>
        <v/>
      </c>
      <c r="R8021" s="7">
        <f>IF($I8021=1,(O8021-MAR1!$B$12)/MAR1!$D$12,(O8021-MAR1!$C$12)/MAR1!$E$12)</f>
        <v/>
      </c>
      <c r="S8021" s="7">
        <f>IF($I8021=1,(P8021-MAR1!$B$13)/MAR1!$D$13,(P8021-MAR1!$C$13)/MAR1!$E$13)</f>
        <v/>
      </c>
    </row>
    <row r="8022">
      <c r="A8022" s="5" t="n">
        <v>8021</v>
      </c>
      <c r="B8022" s="5" t="n">
        <v>22</v>
      </c>
      <c r="C8022" s="5" t="n">
        <v>356</v>
      </c>
      <c r="D8022" s="5" t="n">
        <v>12</v>
      </c>
      <c r="E8022" s="5" t="n">
        <v>0</v>
      </c>
      <c r="F8022" s="5" t="n">
        <v>27.2</v>
      </c>
      <c r="G8022" s="5" t="n">
        <v>13.9</v>
      </c>
      <c r="H8022" s="5" t="n">
        <v>14.5</v>
      </c>
      <c r="I8022" s="6">
        <f>IF(E8022&gt;=Markov!$B$3,1,0)</f>
        <v/>
      </c>
      <c r="J8022" s="6">
        <f>I8021</f>
        <v/>
      </c>
      <c r="K8022" s="7">
        <f>MAR1!$B$5+MAR1!$C$5*COS(2*PI()*$C8022/365)+MAR1!$D$5*SIN(2*PI()*$C8022/365)</f>
        <v/>
      </c>
      <c r="L8022" s="7">
        <f>MAR1!$B$6+MAR1!$C$6*COS(2*PI()*$C8022/365)+MAR1!$D$6*SIN(2*PI()*$C8022/365)</f>
        <v/>
      </c>
      <c r="M8022" s="7">
        <f>MAR1!$B$7+MAR1!$C$7*COS(2*PI()*$C8022/365)+MAR1!$D$7*SIN(2*PI()*$C8022/365)</f>
        <v/>
      </c>
      <c r="N8022" s="7">
        <f>F8022-K8022</f>
        <v/>
      </c>
      <c r="O8022" s="7">
        <f>G8022-L8022</f>
        <v/>
      </c>
      <c r="P8022" s="7">
        <f>H8022-M8022</f>
        <v/>
      </c>
      <c r="Q8022" s="7">
        <f>IF($I8022=1,(N8022-MAR1!$B$11)/MAR1!$D$11,(N8022-MAR1!$C$11)/MAR1!$E$11)</f>
        <v/>
      </c>
      <c r="R8022" s="7">
        <f>IF($I8022=1,(O8022-MAR1!$B$12)/MAR1!$D$12,(O8022-MAR1!$C$12)/MAR1!$E$12)</f>
        <v/>
      </c>
      <c r="S8022" s="7">
        <f>IF($I8022=1,(P8022-MAR1!$B$13)/MAR1!$D$13,(P8022-MAR1!$C$13)/MAR1!$E$13)</f>
        <v/>
      </c>
    </row>
    <row r="8023">
      <c r="A8023" s="5" t="n">
        <v>8022</v>
      </c>
      <c r="B8023" s="5" t="n">
        <v>22</v>
      </c>
      <c r="C8023" s="5" t="n">
        <v>357</v>
      </c>
      <c r="D8023" s="5" t="n">
        <v>12</v>
      </c>
      <c r="E8023" s="5" t="n">
        <v>0</v>
      </c>
      <c r="F8023" s="5" t="n">
        <v>27.4</v>
      </c>
      <c r="G8023" s="5" t="n">
        <v>13.7</v>
      </c>
      <c r="H8023" s="5" t="n">
        <v>15.81</v>
      </c>
      <c r="I8023" s="6">
        <f>IF(E8023&gt;=Markov!$B$3,1,0)</f>
        <v/>
      </c>
      <c r="J8023" s="6">
        <f>I8022</f>
        <v/>
      </c>
      <c r="K8023" s="7">
        <f>MAR1!$B$5+MAR1!$C$5*COS(2*PI()*$C8023/365)+MAR1!$D$5*SIN(2*PI()*$C8023/365)</f>
        <v/>
      </c>
      <c r="L8023" s="7">
        <f>MAR1!$B$6+MAR1!$C$6*COS(2*PI()*$C8023/365)+MAR1!$D$6*SIN(2*PI()*$C8023/365)</f>
        <v/>
      </c>
      <c r="M8023" s="7">
        <f>MAR1!$B$7+MAR1!$C$7*COS(2*PI()*$C8023/365)+MAR1!$D$7*SIN(2*PI()*$C8023/365)</f>
        <v/>
      </c>
      <c r="N8023" s="7">
        <f>F8023-K8023</f>
        <v/>
      </c>
      <c r="O8023" s="7">
        <f>G8023-L8023</f>
        <v/>
      </c>
      <c r="P8023" s="7">
        <f>H8023-M8023</f>
        <v/>
      </c>
      <c r="Q8023" s="7">
        <f>IF($I8023=1,(N8023-MAR1!$B$11)/MAR1!$D$11,(N8023-MAR1!$C$11)/MAR1!$E$11)</f>
        <v/>
      </c>
      <c r="R8023" s="7">
        <f>IF($I8023=1,(O8023-MAR1!$B$12)/MAR1!$D$12,(O8023-MAR1!$C$12)/MAR1!$E$12)</f>
        <v/>
      </c>
      <c r="S8023" s="7">
        <f>IF($I8023=1,(P8023-MAR1!$B$13)/MAR1!$D$13,(P8023-MAR1!$C$13)/MAR1!$E$13)</f>
        <v/>
      </c>
    </row>
    <row r="8024">
      <c r="A8024" s="5" t="n">
        <v>8023</v>
      </c>
      <c r="B8024" s="5" t="n">
        <v>22</v>
      </c>
      <c r="C8024" s="5" t="n">
        <v>358</v>
      </c>
      <c r="D8024" s="5" t="n">
        <v>12</v>
      </c>
      <c r="E8024" s="5" t="n">
        <v>0</v>
      </c>
      <c r="F8024" s="5" t="n">
        <v>28.1</v>
      </c>
      <c r="G8024" s="5" t="n">
        <v>12.6</v>
      </c>
      <c r="H8024" s="5" t="n">
        <v>15.74</v>
      </c>
      <c r="I8024" s="6">
        <f>IF(E8024&gt;=Markov!$B$3,1,0)</f>
        <v/>
      </c>
      <c r="J8024" s="6">
        <f>I8023</f>
        <v/>
      </c>
      <c r="K8024" s="7">
        <f>MAR1!$B$5+MAR1!$C$5*COS(2*PI()*$C8024/365)+MAR1!$D$5*SIN(2*PI()*$C8024/365)</f>
        <v/>
      </c>
      <c r="L8024" s="7">
        <f>MAR1!$B$6+MAR1!$C$6*COS(2*PI()*$C8024/365)+MAR1!$D$6*SIN(2*PI()*$C8024/365)</f>
        <v/>
      </c>
      <c r="M8024" s="7">
        <f>MAR1!$B$7+MAR1!$C$7*COS(2*PI()*$C8024/365)+MAR1!$D$7*SIN(2*PI()*$C8024/365)</f>
        <v/>
      </c>
      <c r="N8024" s="7">
        <f>F8024-K8024</f>
        <v/>
      </c>
      <c r="O8024" s="7">
        <f>G8024-L8024</f>
        <v/>
      </c>
      <c r="P8024" s="7">
        <f>H8024-M8024</f>
        <v/>
      </c>
      <c r="Q8024" s="7">
        <f>IF($I8024=1,(N8024-MAR1!$B$11)/MAR1!$D$11,(N8024-MAR1!$C$11)/MAR1!$E$11)</f>
        <v/>
      </c>
      <c r="R8024" s="7">
        <f>IF($I8024=1,(O8024-MAR1!$B$12)/MAR1!$D$12,(O8024-MAR1!$C$12)/MAR1!$E$12)</f>
        <v/>
      </c>
      <c r="S8024" s="7">
        <f>IF($I8024=1,(P8024-MAR1!$B$13)/MAR1!$D$13,(P8024-MAR1!$C$13)/MAR1!$E$13)</f>
        <v/>
      </c>
    </row>
    <row r="8025">
      <c r="A8025" s="5" t="n">
        <v>8024</v>
      </c>
      <c r="B8025" s="5" t="n">
        <v>22</v>
      </c>
      <c r="C8025" s="5" t="n">
        <v>359</v>
      </c>
      <c r="D8025" s="5" t="n">
        <v>12</v>
      </c>
      <c r="E8025" s="5" t="n">
        <v>0</v>
      </c>
      <c r="F8025" s="5" t="n">
        <v>29.2</v>
      </c>
      <c r="G8025" s="5" t="n">
        <v>13.8</v>
      </c>
      <c r="H8025" s="5" t="n">
        <v>14.96</v>
      </c>
      <c r="I8025" s="6">
        <f>IF(E8025&gt;=Markov!$B$3,1,0)</f>
        <v/>
      </c>
      <c r="J8025" s="6">
        <f>I8024</f>
        <v/>
      </c>
      <c r="K8025" s="7">
        <f>MAR1!$B$5+MAR1!$C$5*COS(2*PI()*$C8025/365)+MAR1!$D$5*SIN(2*PI()*$C8025/365)</f>
        <v/>
      </c>
      <c r="L8025" s="7">
        <f>MAR1!$B$6+MAR1!$C$6*COS(2*PI()*$C8025/365)+MAR1!$D$6*SIN(2*PI()*$C8025/365)</f>
        <v/>
      </c>
      <c r="M8025" s="7">
        <f>MAR1!$B$7+MAR1!$C$7*COS(2*PI()*$C8025/365)+MAR1!$D$7*SIN(2*PI()*$C8025/365)</f>
        <v/>
      </c>
      <c r="N8025" s="7">
        <f>F8025-K8025</f>
        <v/>
      </c>
      <c r="O8025" s="7">
        <f>G8025-L8025</f>
        <v/>
      </c>
      <c r="P8025" s="7">
        <f>H8025-M8025</f>
        <v/>
      </c>
      <c r="Q8025" s="7">
        <f>IF($I8025=1,(N8025-MAR1!$B$11)/MAR1!$D$11,(N8025-MAR1!$C$11)/MAR1!$E$11)</f>
        <v/>
      </c>
      <c r="R8025" s="7">
        <f>IF($I8025=1,(O8025-MAR1!$B$12)/MAR1!$D$12,(O8025-MAR1!$C$12)/MAR1!$E$12)</f>
        <v/>
      </c>
      <c r="S8025" s="7">
        <f>IF($I8025=1,(P8025-MAR1!$B$13)/MAR1!$D$13,(P8025-MAR1!$C$13)/MAR1!$E$13)</f>
        <v/>
      </c>
    </row>
    <row r="8026">
      <c r="A8026" s="5" t="n">
        <v>8025</v>
      </c>
      <c r="B8026" s="5" t="n">
        <v>22</v>
      </c>
      <c r="C8026" s="5" t="n">
        <v>360</v>
      </c>
      <c r="D8026" s="5" t="n">
        <v>12</v>
      </c>
      <c r="E8026" s="5" t="n">
        <v>0</v>
      </c>
      <c r="F8026" s="5" t="n">
        <v>26.5</v>
      </c>
      <c r="G8026" s="5" t="n">
        <v>13.1</v>
      </c>
      <c r="H8026" s="5" t="n">
        <v>11.19</v>
      </c>
      <c r="I8026" s="6">
        <f>IF(E8026&gt;=Markov!$B$3,1,0)</f>
        <v/>
      </c>
      <c r="J8026" s="6">
        <f>I8025</f>
        <v/>
      </c>
      <c r="K8026" s="7">
        <f>MAR1!$B$5+MAR1!$C$5*COS(2*PI()*$C8026/365)+MAR1!$D$5*SIN(2*PI()*$C8026/365)</f>
        <v/>
      </c>
      <c r="L8026" s="7">
        <f>MAR1!$B$6+MAR1!$C$6*COS(2*PI()*$C8026/365)+MAR1!$D$6*SIN(2*PI()*$C8026/365)</f>
        <v/>
      </c>
      <c r="M8026" s="7">
        <f>MAR1!$B$7+MAR1!$C$7*COS(2*PI()*$C8026/365)+MAR1!$D$7*SIN(2*PI()*$C8026/365)</f>
        <v/>
      </c>
      <c r="N8026" s="7">
        <f>F8026-K8026</f>
        <v/>
      </c>
      <c r="O8026" s="7">
        <f>G8026-L8026</f>
        <v/>
      </c>
      <c r="P8026" s="7">
        <f>H8026-M8026</f>
        <v/>
      </c>
      <c r="Q8026" s="7">
        <f>IF($I8026=1,(N8026-MAR1!$B$11)/MAR1!$D$11,(N8026-MAR1!$C$11)/MAR1!$E$11)</f>
        <v/>
      </c>
      <c r="R8026" s="7">
        <f>IF($I8026=1,(O8026-MAR1!$B$12)/MAR1!$D$12,(O8026-MAR1!$C$12)/MAR1!$E$12)</f>
        <v/>
      </c>
      <c r="S8026" s="7">
        <f>IF($I8026=1,(P8026-MAR1!$B$13)/MAR1!$D$13,(P8026-MAR1!$C$13)/MAR1!$E$13)</f>
        <v/>
      </c>
    </row>
    <row r="8027">
      <c r="A8027" s="5" t="n">
        <v>8026</v>
      </c>
      <c r="B8027" s="5" t="n">
        <v>22</v>
      </c>
      <c r="C8027" s="5" t="n">
        <v>361</v>
      </c>
      <c r="D8027" s="5" t="n">
        <v>12</v>
      </c>
      <c r="E8027" s="5" t="n">
        <v>0</v>
      </c>
      <c r="F8027" s="5" t="n">
        <v>27.3</v>
      </c>
      <c r="G8027" s="5" t="n">
        <v>13.1</v>
      </c>
      <c r="H8027" s="5" t="n">
        <v>18.55</v>
      </c>
      <c r="I8027" s="6">
        <f>IF(E8027&gt;=Markov!$B$3,1,0)</f>
        <v/>
      </c>
      <c r="J8027" s="6">
        <f>I8026</f>
        <v/>
      </c>
      <c r="K8027" s="7">
        <f>MAR1!$B$5+MAR1!$C$5*COS(2*PI()*$C8027/365)+MAR1!$D$5*SIN(2*PI()*$C8027/365)</f>
        <v/>
      </c>
      <c r="L8027" s="7">
        <f>MAR1!$B$6+MAR1!$C$6*COS(2*PI()*$C8027/365)+MAR1!$D$6*SIN(2*PI()*$C8027/365)</f>
        <v/>
      </c>
      <c r="M8027" s="7">
        <f>MAR1!$B$7+MAR1!$C$7*COS(2*PI()*$C8027/365)+MAR1!$D$7*SIN(2*PI()*$C8027/365)</f>
        <v/>
      </c>
      <c r="N8027" s="7">
        <f>F8027-K8027</f>
        <v/>
      </c>
      <c r="O8027" s="7">
        <f>G8027-L8027</f>
        <v/>
      </c>
      <c r="P8027" s="7">
        <f>H8027-M8027</f>
        <v/>
      </c>
      <c r="Q8027" s="7">
        <f>IF($I8027=1,(N8027-MAR1!$B$11)/MAR1!$D$11,(N8027-MAR1!$C$11)/MAR1!$E$11)</f>
        <v/>
      </c>
      <c r="R8027" s="7">
        <f>IF($I8027=1,(O8027-MAR1!$B$12)/MAR1!$D$12,(O8027-MAR1!$C$12)/MAR1!$E$12)</f>
        <v/>
      </c>
      <c r="S8027" s="7">
        <f>IF($I8027=1,(P8027-MAR1!$B$13)/MAR1!$D$13,(P8027-MAR1!$C$13)/MAR1!$E$13)</f>
        <v/>
      </c>
    </row>
    <row r="8028">
      <c r="A8028" s="5" t="n">
        <v>8027</v>
      </c>
      <c r="B8028" s="5" t="n">
        <v>22</v>
      </c>
      <c r="C8028" s="5" t="n">
        <v>362</v>
      </c>
      <c r="D8028" s="5" t="n">
        <v>12</v>
      </c>
      <c r="E8028" s="5" t="n">
        <v>2.7</v>
      </c>
      <c r="F8028" s="5" t="n">
        <v>28.3</v>
      </c>
      <c r="G8028" s="5" t="n">
        <v>14.4</v>
      </c>
      <c r="H8028" s="5" t="n">
        <v>12.98</v>
      </c>
      <c r="I8028" s="6">
        <f>IF(E8028&gt;=Markov!$B$3,1,0)</f>
        <v/>
      </c>
      <c r="J8028" s="6">
        <f>I8027</f>
        <v/>
      </c>
      <c r="K8028" s="7">
        <f>MAR1!$B$5+MAR1!$C$5*COS(2*PI()*$C8028/365)+MAR1!$D$5*SIN(2*PI()*$C8028/365)</f>
        <v/>
      </c>
      <c r="L8028" s="7">
        <f>MAR1!$B$6+MAR1!$C$6*COS(2*PI()*$C8028/365)+MAR1!$D$6*SIN(2*PI()*$C8028/365)</f>
        <v/>
      </c>
      <c r="M8028" s="7">
        <f>MAR1!$B$7+MAR1!$C$7*COS(2*PI()*$C8028/365)+MAR1!$D$7*SIN(2*PI()*$C8028/365)</f>
        <v/>
      </c>
      <c r="N8028" s="7">
        <f>F8028-K8028</f>
        <v/>
      </c>
      <c r="O8028" s="7">
        <f>G8028-L8028</f>
        <v/>
      </c>
      <c r="P8028" s="7">
        <f>H8028-M8028</f>
        <v/>
      </c>
      <c r="Q8028" s="7">
        <f>IF($I8028=1,(N8028-MAR1!$B$11)/MAR1!$D$11,(N8028-MAR1!$C$11)/MAR1!$E$11)</f>
        <v/>
      </c>
      <c r="R8028" s="7">
        <f>IF($I8028=1,(O8028-MAR1!$B$12)/MAR1!$D$12,(O8028-MAR1!$C$12)/MAR1!$E$12)</f>
        <v/>
      </c>
      <c r="S8028" s="7">
        <f>IF($I8028=1,(P8028-MAR1!$B$13)/MAR1!$D$13,(P8028-MAR1!$C$13)/MAR1!$E$13)</f>
        <v/>
      </c>
    </row>
    <row r="8029">
      <c r="A8029" s="5" t="n">
        <v>8028</v>
      </c>
      <c r="B8029" s="5" t="n">
        <v>22</v>
      </c>
      <c r="C8029" s="5" t="n">
        <v>363</v>
      </c>
      <c r="D8029" s="5" t="n">
        <v>12</v>
      </c>
      <c r="E8029" s="5" t="n">
        <v>0</v>
      </c>
      <c r="F8029" s="5" t="n">
        <v>29.6</v>
      </c>
      <c r="G8029" s="5" t="n">
        <v>13.8</v>
      </c>
      <c r="H8029" s="5" t="n">
        <v>24.34</v>
      </c>
      <c r="I8029" s="6">
        <f>IF(E8029&gt;=Markov!$B$3,1,0)</f>
        <v/>
      </c>
      <c r="J8029" s="6">
        <f>I8028</f>
        <v/>
      </c>
      <c r="K8029" s="7">
        <f>MAR1!$B$5+MAR1!$C$5*COS(2*PI()*$C8029/365)+MAR1!$D$5*SIN(2*PI()*$C8029/365)</f>
        <v/>
      </c>
      <c r="L8029" s="7">
        <f>MAR1!$B$6+MAR1!$C$6*COS(2*PI()*$C8029/365)+MAR1!$D$6*SIN(2*PI()*$C8029/365)</f>
        <v/>
      </c>
      <c r="M8029" s="7">
        <f>MAR1!$B$7+MAR1!$C$7*COS(2*PI()*$C8029/365)+MAR1!$D$7*SIN(2*PI()*$C8029/365)</f>
        <v/>
      </c>
      <c r="N8029" s="7">
        <f>F8029-K8029</f>
        <v/>
      </c>
      <c r="O8029" s="7">
        <f>G8029-L8029</f>
        <v/>
      </c>
      <c r="P8029" s="7">
        <f>H8029-M8029</f>
        <v/>
      </c>
      <c r="Q8029" s="7">
        <f>IF($I8029=1,(N8029-MAR1!$B$11)/MAR1!$D$11,(N8029-MAR1!$C$11)/MAR1!$E$11)</f>
        <v/>
      </c>
      <c r="R8029" s="7">
        <f>IF($I8029=1,(O8029-MAR1!$B$12)/MAR1!$D$12,(O8029-MAR1!$C$12)/MAR1!$E$12)</f>
        <v/>
      </c>
      <c r="S8029" s="7">
        <f>IF($I8029=1,(P8029-MAR1!$B$13)/MAR1!$D$13,(P8029-MAR1!$C$13)/MAR1!$E$13)</f>
        <v/>
      </c>
    </row>
    <row r="8030">
      <c r="A8030" s="5" t="n">
        <v>8029</v>
      </c>
      <c r="B8030" s="5" t="n">
        <v>22</v>
      </c>
      <c r="C8030" s="5" t="n">
        <v>364</v>
      </c>
      <c r="D8030" s="5" t="n">
        <v>12</v>
      </c>
      <c r="E8030" s="5" t="n">
        <v>0</v>
      </c>
      <c r="F8030" s="5" t="n">
        <v>30.2</v>
      </c>
      <c r="G8030" s="5" t="n">
        <v>15.5</v>
      </c>
      <c r="H8030" s="5" t="n">
        <v>10.57</v>
      </c>
      <c r="I8030" s="6">
        <f>IF(E8030&gt;=Markov!$B$3,1,0)</f>
        <v/>
      </c>
      <c r="J8030" s="6">
        <f>I8029</f>
        <v/>
      </c>
      <c r="K8030" s="7">
        <f>MAR1!$B$5+MAR1!$C$5*COS(2*PI()*$C8030/365)+MAR1!$D$5*SIN(2*PI()*$C8030/365)</f>
        <v/>
      </c>
      <c r="L8030" s="7">
        <f>MAR1!$B$6+MAR1!$C$6*COS(2*PI()*$C8030/365)+MAR1!$D$6*SIN(2*PI()*$C8030/365)</f>
        <v/>
      </c>
      <c r="M8030" s="7">
        <f>MAR1!$B$7+MAR1!$C$7*COS(2*PI()*$C8030/365)+MAR1!$D$7*SIN(2*PI()*$C8030/365)</f>
        <v/>
      </c>
      <c r="N8030" s="7">
        <f>F8030-K8030</f>
        <v/>
      </c>
      <c r="O8030" s="7">
        <f>G8030-L8030</f>
        <v/>
      </c>
      <c r="P8030" s="7">
        <f>H8030-M8030</f>
        <v/>
      </c>
      <c r="Q8030" s="7">
        <f>IF($I8030=1,(N8030-MAR1!$B$11)/MAR1!$D$11,(N8030-MAR1!$C$11)/MAR1!$E$11)</f>
        <v/>
      </c>
      <c r="R8030" s="7">
        <f>IF($I8030=1,(O8030-MAR1!$B$12)/MAR1!$D$12,(O8030-MAR1!$C$12)/MAR1!$E$12)</f>
        <v/>
      </c>
      <c r="S8030" s="7">
        <f>IF($I8030=1,(P8030-MAR1!$B$13)/MAR1!$D$13,(P8030-MAR1!$C$13)/MAR1!$E$13)</f>
        <v/>
      </c>
    </row>
    <row r="8031">
      <c r="A8031" s="5" t="n">
        <v>8030</v>
      </c>
      <c r="B8031" s="5" t="n">
        <v>22</v>
      </c>
      <c r="C8031" s="5" t="n">
        <v>365</v>
      </c>
      <c r="D8031" s="5" t="n">
        <v>12</v>
      </c>
      <c r="E8031" s="5" t="n">
        <v>0</v>
      </c>
      <c r="F8031" s="5" t="n">
        <v>29.4</v>
      </c>
      <c r="G8031" s="5" t="n">
        <v>12.9</v>
      </c>
      <c r="H8031" s="5" t="n">
        <v>11.48</v>
      </c>
      <c r="I8031" s="6">
        <f>IF(E8031&gt;=Markov!$B$3,1,0)</f>
        <v/>
      </c>
      <c r="J8031" s="6">
        <f>I8030</f>
        <v/>
      </c>
      <c r="K8031" s="7">
        <f>MAR1!$B$5+MAR1!$C$5*COS(2*PI()*$C8031/365)+MAR1!$D$5*SIN(2*PI()*$C8031/365)</f>
        <v/>
      </c>
      <c r="L8031" s="7">
        <f>MAR1!$B$6+MAR1!$C$6*COS(2*PI()*$C8031/365)+MAR1!$D$6*SIN(2*PI()*$C8031/365)</f>
        <v/>
      </c>
      <c r="M8031" s="7">
        <f>MAR1!$B$7+MAR1!$C$7*COS(2*PI()*$C8031/365)+MAR1!$D$7*SIN(2*PI()*$C8031/365)</f>
        <v/>
      </c>
      <c r="N8031" s="7">
        <f>F8031-K8031</f>
        <v/>
      </c>
      <c r="O8031" s="7">
        <f>G8031-L8031</f>
        <v/>
      </c>
      <c r="P8031" s="7">
        <f>H8031-M8031</f>
        <v/>
      </c>
      <c r="Q8031" s="7">
        <f>IF($I8031=1,(N8031-MAR1!$B$11)/MAR1!$D$11,(N8031-MAR1!$C$11)/MAR1!$E$11)</f>
        <v/>
      </c>
      <c r="R8031" s="7">
        <f>IF($I8031=1,(O8031-MAR1!$B$12)/MAR1!$D$12,(O8031-MAR1!$C$12)/MAR1!$E$12)</f>
        <v/>
      </c>
      <c r="S8031" s="7">
        <f>IF($I8031=1,(P8031-MAR1!$B$13)/MAR1!$D$13,(P8031-MAR1!$C$13)/MAR1!$E$13)</f>
        <v/>
      </c>
    </row>
    <row r="8032">
      <c r="A8032" s="5" t="n">
        <v>8031</v>
      </c>
      <c r="B8032" s="5" t="n">
        <v>23</v>
      </c>
      <c r="C8032" s="5" t="n">
        <v>1</v>
      </c>
      <c r="D8032" s="5" t="n">
        <v>1</v>
      </c>
      <c r="E8032" s="5" t="n">
        <v>0</v>
      </c>
      <c r="F8032" s="5" t="n">
        <v>31.2</v>
      </c>
      <c r="G8032" s="5" t="n">
        <v>13.2</v>
      </c>
      <c r="H8032" s="5" t="n">
        <v>19.66</v>
      </c>
      <c r="I8032" s="6">
        <f>IF(E8032&gt;=Markov!$B$3,1,0)</f>
        <v/>
      </c>
      <c r="J8032" s="6">
        <f>I8031</f>
        <v/>
      </c>
      <c r="K8032" s="7">
        <f>MAR1!$B$5+MAR1!$C$5*COS(2*PI()*$C8032/365)+MAR1!$D$5*SIN(2*PI()*$C8032/365)</f>
        <v/>
      </c>
      <c r="L8032" s="7">
        <f>MAR1!$B$6+MAR1!$C$6*COS(2*PI()*$C8032/365)+MAR1!$D$6*SIN(2*PI()*$C8032/365)</f>
        <v/>
      </c>
      <c r="M8032" s="7">
        <f>MAR1!$B$7+MAR1!$C$7*COS(2*PI()*$C8032/365)+MAR1!$D$7*SIN(2*PI()*$C8032/365)</f>
        <v/>
      </c>
      <c r="N8032" s="7">
        <f>F8032-K8032</f>
        <v/>
      </c>
      <c r="O8032" s="7">
        <f>G8032-L8032</f>
        <v/>
      </c>
      <c r="P8032" s="7">
        <f>H8032-M8032</f>
        <v/>
      </c>
      <c r="Q8032" s="7">
        <f>IF($I8032=1,(N8032-MAR1!$B$11)/MAR1!$D$11,(N8032-MAR1!$C$11)/MAR1!$E$11)</f>
        <v/>
      </c>
      <c r="R8032" s="7">
        <f>IF($I8032=1,(O8032-MAR1!$B$12)/MAR1!$D$12,(O8032-MAR1!$C$12)/MAR1!$E$12)</f>
        <v/>
      </c>
      <c r="S8032" s="7">
        <f>IF($I8032=1,(P8032-MAR1!$B$13)/MAR1!$D$13,(P8032-MAR1!$C$13)/MAR1!$E$13)</f>
        <v/>
      </c>
    </row>
    <row r="8033">
      <c r="A8033" s="5" t="n">
        <v>8032</v>
      </c>
      <c r="B8033" s="5" t="n">
        <v>23</v>
      </c>
      <c r="C8033" s="5" t="n">
        <v>2</v>
      </c>
      <c r="D8033" s="5" t="n">
        <v>1</v>
      </c>
      <c r="E8033" s="5" t="n">
        <v>0</v>
      </c>
      <c r="F8033" s="5" t="n">
        <v>32.8</v>
      </c>
      <c r="G8033" s="5" t="n">
        <v>14.2</v>
      </c>
      <c r="H8033" s="5" t="n">
        <v>17.2</v>
      </c>
      <c r="I8033" s="6">
        <f>IF(E8033&gt;=Markov!$B$3,1,0)</f>
        <v/>
      </c>
      <c r="J8033" s="6">
        <f>I8032</f>
        <v/>
      </c>
      <c r="K8033" s="7">
        <f>MAR1!$B$5+MAR1!$C$5*COS(2*PI()*$C8033/365)+MAR1!$D$5*SIN(2*PI()*$C8033/365)</f>
        <v/>
      </c>
      <c r="L8033" s="7">
        <f>MAR1!$B$6+MAR1!$C$6*COS(2*PI()*$C8033/365)+MAR1!$D$6*SIN(2*PI()*$C8033/365)</f>
        <v/>
      </c>
      <c r="M8033" s="7">
        <f>MAR1!$B$7+MAR1!$C$7*COS(2*PI()*$C8033/365)+MAR1!$D$7*SIN(2*PI()*$C8033/365)</f>
        <v/>
      </c>
      <c r="N8033" s="7">
        <f>F8033-K8033</f>
        <v/>
      </c>
      <c r="O8033" s="7">
        <f>G8033-L8033</f>
        <v/>
      </c>
      <c r="P8033" s="7">
        <f>H8033-M8033</f>
        <v/>
      </c>
      <c r="Q8033" s="7">
        <f>IF($I8033=1,(N8033-MAR1!$B$11)/MAR1!$D$11,(N8033-MAR1!$C$11)/MAR1!$E$11)</f>
        <v/>
      </c>
      <c r="R8033" s="7">
        <f>IF($I8033=1,(O8033-MAR1!$B$12)/MAR1!$D$12,(O8033-MAR1!$C$12)/MAR1!$E$12)</f>
        <v/>
      </c>
      <c r="S8033" s="7">
        <f>IF($I8033=1,(P8033-MAR1!$B$13)/MAR1!$D$13,(P8033-MAR1!$C$13)/MAR1!$E$13)</f>
        <v/>
      </c>
    </row>
    <row r="8034">
      <c r="A8034" s="5" t="n">
        <v>8033</v>
      </c>
      <c r="B8034" s="5" t="n">
        <v>23</v>
      </c>
      <c r="C8034" s="5" t="n">
        <v>3</v>
      </c>
      <c r="D8034" s="5" t="n">
        <v>1</v>
      </c>
      <c r="E8034" s="5" t="n">
        <v>0</v>
      </c>
      <c r="F8034" s="5" t="n">
        <v>30.3</v>
      </c>
      <c r="G8034" s="5" t="n">
        <v>12.2</v>
      </c>
      <c r="H8034" s="5" t="n">
        <v>17.75</v>
      </c>
      <c r="I8034" s="6">
        <f>IF(E8034&gt;=Markov!$B$3,1,0)</f>
        <v/>
      </c>
      <c r="J8034" s="6">
        <f>I8033</f>
        <v/>
      </c>
      <c r="K8034" s="7">
        <f>MAR1!$B$5+MAR1!$C$5*COS(2*PI()*$C8034/365)+MAR1!$D$5*SIN(2*PI()*$C8034/365)</f>
        <v/>
      </c>
      <c r="L8034" s="7">
        <f>MAR1!$B$6+MAR1!$C$6*COS(2*PI()*$C8034/365)+MAR1!$D$6*SIN(2*PI()*$C8034/365)</f>
        <v/>
      </c>
      <c r="M8034" s="7">
        <f>MAR1!$B$7+MAR1!$C$7*COS(2*PI()*$C8034/365)+MAR1!$D$7*SIN(2*PI()*$C8034/365)</f>
        <v/>
      </c>
      <c r="N8034" s="7">
        <f>F8034-K8034</f>
        <v/>
      </c>
      <c r="O8034" s="7">
        <f>G8034-L8034</f>
        <v/>
      </c>
      <c r="P8034" s="7">
        <f>H8034-M8034</f>
        <v/>
      </c>
      <c r="Q8034" s="7">
        <f>IF($I8034=1,(N8034-MAR1!$B$11)/MAR1!$D$11,(N8034-MAR1!$C$11)/MAR1!$E$11)</f>
        <v/>
      </c>
      <c r="R8034" s="7">
        <f>IF($I8034=1,(O8034-MAR1!$B$12)/MAR1!$D$12,(O8034-MAR1!$C$12)/MAR1!$E$12)</f>
        <v/>
      </c>
      <c r="S8034" s="7">
        <f>IF($I8034=1,(P8034-MAR1!$B$13)/MAR1!$D$13,(P8034-MAR1!$C$13)/MAR1!$E$13)</f>
        <v/>
      </c>
    </row>
    <row r="8035">
      <c r="A8035" s="5" t="n">
        <v>8034</v>
      </c>
      <c r="B8035" s="5" t="n">
        <v>23</v>
      </c>
      <c r="C8035" s="5" t="n">
        <v>4</v>
      </c>
      <c r="D8035" s="5" t="n">
        <v>1</v>
      </c>
      <c r="E8035" s="5" t="n">
        <v>0</v>
      </c>
      <c r="F8035" s="5" t="n">
        <v>26.7</v>
      </c>
      <c r="G8035" s="5" t="n">
        <v>11.6</v>
      </c>
      <c r="H8035" s="5" t="n">
        <v>17.31</v>
      </c>
      <c r="I8035" s="6">
        <f>IF(E8035&gt;=Markov!$B$3,1,0)</f>
        <v/>
      </c>
      <c r="J8035" s="6">
        <f>I8034</f>
        <v/>
      </c>
      <c r="K8035" s="7">
        <f>MAR1!$B$5+MAR1!$C$5*COS(2*PI()*$C8035/365)+MAR1!$D$5*SIN(2*PI()*$C8035/365)</f>
        <v/>
      </c>
      <c r="L8035" s="7">
        <f>MAR1!$B$6+MAR1!$C$6*COS(2*PI()*$C8035/365)+MAR1!$D$6*SIN(2*PI()*$C8035/365)</f>
        <v/>
      </c>
      <c r="M8035" s="7">
        <f>MAR1!$B$7+MAR1!$C$7*COS(2*PI()*$C8035/365)+MAR1!$D$7*SIN(2*PI()*$C8035/365)</f>
        <v/>
      </c>
      <c r="N8035" s="7">
        <f>F8035-K8035</f>
        <v/>
      </c>
      <c r="O8035" s="7">
        <f>G8035-L8035</f>
        <v/>
      </c>
      <c r="P8035" s="7">
        <f>H8035-M8035</f>
        <v/>
      </c>
      <c r="Q8035" s="7">
        <f>IF($I8035=1,(N8035-MAR1!$B$11)/MAR1!$D$11,(N8035-MAR1!$C$11)/MAR1!$E$11)</f>
        <v/>
      </c>
      <c r="R8035" s="7">
        <f>IF($I8035=1,(O8035-MAR1!$B$12)/MAR1!$D$12,(O8035-MAR1!$C$12)/MAR1!$E$12)</f>
        <v/>
      </c>
      <c r="S8035" s="7">
        <f>IF($I8035=1,(P8035-MAR1!$B$13)/MAR1!$D$13,(P8035-MAR1!$C$13)/MAR1!$E$13)</f>
        <v/>
      </c>
    </row>
    <row r="8036">
      <c r="A8036" s="5" t="n">
        <v>8035</v>
      </c>
      <c r="B8036" s="5" t="n">
        <v>23</v>
      </c>
      <c r="C8036" s="5" t="n">
        <v>5</v>
      </c>
      <c r="D8036" s="5" t="n">
        <v>1</v>
      </c>
      <c r="E8036" s="5" t="n">
        <v>0</v>
      </c>
      <c r="F8036" s="5" t="n">
        <v>28.5</v>
      </c>
      <c r="G8036" s="5" t="n">
        <v>13.2</v>
      </c>
      <c r="H8036" s="5" t="n">
        <v>13.76</v>
      </c>
      <c r="I8036" s="6">
        <f>IF(E8036&gt;=Markov!$B$3,1,0)</f>
        <v/>
      </c>
      <c r="J8036" s="6">
        <f>I8035</f>
        <v/>
      </c>
      <c r="K8036" s="7">
        <f>MAR1!$B$5+MAR1!$C$5*COS(2*PI()*$C8036/365)+MAR1!$D$5*SIN(2*PI()*$C8036/365)</f>
        <v/>
      </c>
      <c r="L8036" s="7">
        <f>MAR1!$B$6+MAR1!$C$6*COS(2*PI()*$C8036/365)+MAR1!$D$6*SIN(2*PI()*$C8036/365)</f>
        <v/>
      </c>
      <c r="M8036" s="7">
        <f>MAR1!$B$7+MAR1!$C$7*COS(2*PI()*$C8036/365)+MAR1!$D$7*SIN(2*PI()*$C8036/365)</f>
        <v/>
      </c>
      <c r="N8036" s="7">
        <f>F8036-K8036</f>
        <v/>
      </c>
      <c r="O8036" s="7">
        <f>G8036-L8036</f>
        <v/>
      </c>
      <c r="P8036" s="7">
        <f>H8036-M8036</f>
        <v/>
      </c>
      <c r="Q8036" s="7">
        <f>IF($I8036=1,(N8036-MAR1!$B$11)/MAR1!$D$11,(N8036-MAR1!$C$11)/MAR1!$E$11)</f>
        <v/>
      </c>
      <c r="R8036" s="7">
        <f>IF($I8036=1,(O8036-MAR1!$B$12)/MAR1!$D$12,(O8036-MAR1!$C$12)/MAR1!$E$12)</f>
        <v/>
      </c>
      <c r="S8036" s="7">
        <f>IF($I8036=1,(P8036-MAR1!$B$13)/MAR1!$D$13,(P8036-MAR1!$C$13)/MAR1!$E$13)</f>
        <v/>
      </c>
    </row>
    <row r="8037">
      <c r="A8037" s="5" t="n">
        <v>8036</v>
      </c>
      <c r="B8037" s="5" t="n">
        <v>23</v>
      </c>
      <c r="C8037" s="5" t="n">
        <v>6</v>
      </c>
      <c r="D8037" s="5" t="n">
        <v>1</v>
      </c>
      <c r="E8037" s="5" t="n">
        <v>0</v>
      </c>
      <c r="F8037" s="5" t="n">
        <v>30.2</v>
      </c>
      <c r="G8037" s="5" t="n">
        <v>14.6</v>
      </c>
      <c r="H8037" s="5" t="n">
        <v>16.38</v>
      </c>
      <c r="I8037" s="6">
        <f>IF(E8037&gt;=Markov!$B$3,1,0)</f>
        <v/>
      </c>
      <c r="J8037" s="6">
        <f>I8036</f>
        <v/>
      </c>
      <c r="K8037" s="7">
        <f>MAR1!$B$5+MAR1!$C$5*COS(2*PI()*$C8037/365)+MAR1!$D$5*SIN(2*PI()*$C8037/365)</f>
        <v/>
      </c>
      <c r="L8037" s="7">
        <f>MAR1!$B$6+MAR1!$C$6*COS(2*PI()*$C8037/365)+MAR1!$D$6*SIN(2*PI()*$C8037/365)</f>
        <v/>
      </c>
      <c r="M8037" s="7">
        <f>MAR1!$B$7+MAR1!$C$7*COS(2*PI()*$C8037/365)+MAR1!$D$7*SIN(2*PI()*$C8037/365)</f>
        <v/>
      </c>
      <c r="N8037" s="7">
        <f>F8037-K8037</f>
        <v/>
      </c>
      <c r="O8037" s="7">
        <f>G8037-L8037</f>
        <v/>
      </c>
      <c r="P8037" s="7">
        <f>H8037-M8037</f>
        <v/>
      </c>
      <c r="Q8037" s="7">
        <f>IF($I8037=1,(N8037-MAR1!$B$11)/MAR1!$D$11,(N8037-MAR1!$C$11)/MAR1!$E$11)</f>
        <v/>
      </c>
      <c r="R8037" s="7">
        <f>IF($I8037=1,(O8037-MAR1!$B$12)/MAR1!$D$12,(O8037-MAR1!$C$12)/MAR1!$E$12)</f>
        <v/>
      </c>
      <c r="S8037" s="7">
        <f>IF($I8037=1,(P8037-MAR1!$B$13)/MAR1!$D$13,(P8037-MAR1!$C$13)/MAR1!$E$13)</f>
        <v/>
      </c>
    </row>
    <row r="8038">
      <c r="A8038" s="5" t="n">
        <v>8037</v>
      </c>
      <c r="B8038" s="5" t="n">
        <v>23</v>
      </c>
      <c r="C8038" s="5" t="n">
        <v>7</v>
      </c>
      <c r="D8038" s="5" t="n">
        <v>1</v>
      </c>
      <c r="E8038" s="5" t="n">
        <v>0</v>
      </c>
      <c r="F8038" s="5" t="n">
        <v>29.3</v>
      </c>
      <c r="G8038" s="5" t="n">
        <v>15.1</v>
      </c>
      <c r="H8038" s="5" t="n">
        <v>23.94</v>
      </c>
      <c r="I8038" s="6">
        <f>IF(E8038&gt;=Markov!$B$3,1,0)</f>
        <v/>
      </c>
      <c r="J8038" s="6">
        <f>I8037</f>
        <v/>
      </c>
      <c r="K8038" s="7">
        <f>MAR1!$B$5+MAR1!$C$5*COS(2*PI()*$C8038/365)+MAR1!$D$5*SIN(2*PI()*$C8038/365)</f>
        <v/>
      </c>
      <c r="L8038" s="7">
        <f>MAR1!$B$6+MAR1!$C$6*COS(2*PI()*$C8038/365)+MAR1!$D$6*SIN(2*PI()*$C8038/365)</f>
        <v/>
      </c>
      <c r="M8038" s="7">
        <f>MAR1!$B$7+MAR1!$C$7*COS(2*PI()*$C8038/365)+MAR1!$D$7*SIN(2*PI()*$C8038/365)</f>
        <v/>
      </c>
      <c r="N8038" s="7">
        <f>F8038-K8038</f>
        <v/>
      </c>
      <c r="O8038" s="7">
        <f>G8038-L8038</f>
        <v/>
      </c>
      <c r="P8038" s="7">
        <f>H8038-M8038</f>
        <v/>
      </c>
      <c r="Q8038" s="7">
        <f>IF($I8038=1,(N8038-MAR1!$B$11)/MAR1!$D$11,(N8038-MAR1!$C$11)/MAR1!$E$11)</f>
        <v/>
      </c>
      <c r="R8038" s="7">
        <f>IF($I8038=1,(O8038-MAR1!$B$12)/MAR1!$D$12,(O8038-MAR1!$C$12)/MAR1!$E$12)</f>
        <v/>
      </c>
      <c r="S8038" s="7">
        <f>IF($I8038=1,(P8038-MAR1!$B$13)/MAR1!$D$13,(P8038-MAR1!$C$13)/MAR1!$E$13)</f>
        <v/>
      </c>
    </row>
    <row r="8039">
      <c r="A8039" s="5" t="n">
        <v>8038</v>
      </c>
      <c r="B8039" s="5" t="n">
        <v>23</v>
      </c>
      <c r="C8039" s="5" t="n">
        <v>8</v>
      </c>
      <c r="D8039" s="5" t="n">
        <v>1</v>
      </c>
      <c r="E8039" s="5" t="n">
        <v>0</v>
      </c>
      <c r="F8039" s="5" t="n">
        <v>31.5</v>
      </c>
      <c r="G8039" s="5" t="n">
        <v>13.8</v>
      </c>
      <c r="H8039" s="5" t="n">
        <v>18.46</v>
      </c>
      <c r="I8039" s="6">
        <f>IF(E8039&gt;=Markov!$B$3,1,0)</f>
        <v/>
      </c>
      <c r="J8039" s="6">
        <f>I8038</f>
        <v/>
      </c>
      <c r="K8039" s="7">
        <f>MAR1!$B$5+MAR1!$C$5*COS(2*PI()*$C8039/365)+MAR1!$D$5*SIN(2*PI()*$C8039/365)</f>
        <v/>
      </c>
      <c r="L8039" s="7">
        <f>MAR1!$B$6+MAR1!$C$6*COS(2*PI()*$C8039/365)+MAR1!$D$6*SIN(2*PI()*$C8039/365)</f>
        <v/>
      </c>
      <c r="M8039" s="7">
        <f>MAR1!$B$7+MAR1!$C$7*COS(2*PI()*$C8039/365)+MAR1!$D$7*SIN(2*PI()*$C8039/365)</f>
        <v/>
      </c>
      <c r="N8039" s="7">
        <f>F8039-K8039</f>
        <v/>
      </c>
      <c r="O8039" s="7">
        <f>G8039-L8039</f>
        <v/>
      </c>
      <c r="P8039" s="7">
        <f>H8039-M8039</f>
        <v/>
      </c>
      <c r="Q8039" s="7">
        <f>IF($I8039=1,(N8039-MAR1!$B$11)/MAR1!$D$11,(N8039-MAR1!$C$11)/MAR1!$E$11)</f>
        <v/>
      </c>
      <c r="R8039" s="7">
        <f>IF($I8039=1,(O8039-MAR1!$B$12)/MAR1!$D$12,(O8039-MAR1!$C$12)/MAR1!$E$12)</f>
        <v/>
      </c>
      <c r="S8039" s="7">
        <f>IF($I8039=1,(P8039-MAR1!$B$13)/MAR1!$D$13,(P8039-MAR1!$C$13)/MAR1!$E$13)</f>
        <v/>
      </c>
    </row>
    <row r="8040">
      <c r="A8040" s="5" t="n">
        <v>8039</v>
      </c>
      <c r="B8040" s="5" t="n">
        <v>23</v>
      </c>
      <c r="C8040" s="5" t="n">
        <v>9</v>
      </c>
      <c r="D8040" s="5" t="n">
        <v>1</v>
      </c>
      <c r="E8040" s="5" t="n">
        <v>0</v>
      </c>
      <c r="F8040" s="5" t="n">
        <v>31.1</v>
      </c>
      <c r="G8040" s="5" t="n">
        <v>14.6</v>
      </c>
      <c r="H8040" s="5" t="n">
        <v>17.38</v>
      </c>
      <c r="I8040" s="6">
        <f>IF(E8040&gt;=Markov!$B$3,1,0)</f>
        <v/>
      </c>
      <c r="J8040" s="6">
        <f>I8039</f>
        <v/>
      </c>
      <c r="K8040" s="7">
        <f>MAR1!$B$5+MAR1!$C$5*COS(2*PI()*$C8040/365)+MAR1!$D$5*SIN(2*PI()*$C8040/365)</f>
        <v/>
      </c>
      <c r="L8040" s="7">
        <f>MAR1!$B$6+MAR1!$C$6*COS(2*PI()*$C8040/365)+MAR1!$D$6*SIN(2*PI()*$C8040/365)</f>
        <v/>
      </c>
      <c r="M8040" s="7">
        <f>MAR1!$B$7+MAR1!$C$7*COS(2*PI()*$C8040/365)+MAR1!$D$7*SIN(2*PI()*$C8040/365)</f>
        <v/>
      </c>
      <c r="N8040" s="7">
        <f>F8040-K8040</f>
        <v/>
      </c>
      <c r="O8040" s="7">
        <f>G8040-L8040</f>
        <v/>
      </c>
      <c r="P8040" s="7">
        <f>H8040-M8040</f>
        <v/>
      </c>
      <c r="Q8040" s="7">
        <f>IF($I8040=1,(N8040-MAR1!$B$11)/MAR1!$D$11,(N8040-MAR1!$C$11)/MAR1!$E$11)</f>
        <v/>
      </c>
      <c r="R8040" s="7">
        <f>IF($I8040=1,(O8040-MAR1!$B$12)/MAR1!$D$12,(O8040-MAR1!$C$12)/MAR1!$E$12)</f>
        <v/>
      </c>
      <c r="S8040" s="7">
        <f>IF($I8040=1,(P8040-MAR1!$B$13)/MAR1!$D$13,(P8040-MAR1!$C$13)/MAR1!$E$13)</f>
        <v/>
      </c>
    </row>
    <row r="8041">
      <c r="A8041" s="5" t="n">
        <v>8040</v>
      </c>
      <c r="B8041" s="5" t="n">
        <v>23</v>
      </c>
      <c r="C8041" s="5" t="n">
        <v>10</v>
      </c>
      <c r="D8041" s="5" t="n">
        <v>1</v>
      </c>
      <c r="E8041" s="5" t="n">
        <v>0</v>
      </c>
      <c r="F8041" s="5" t="n">
        <v>31.4</v>
      </c>
      <c r="G8041" s="5" t="n">
        <v>16.6</v>
      </c>
      <c r="H8041" s="5" t="n">
        <v>17.79</v>
      </c>
      <c r="I8041" s="6">
        <f>IF(E8041&gt;=Markov!$B$3,1,0)</f>
        <v/>
      </c>
      <c r="J8041" s="6">
        <f>I8040</f>
        <v/>
      </c>
      <c r="K8041" s="7">
        <f>MAR1!$B$5+MAR1!$C$5*COS(2*PI()*$C8041/365)+MAR1!$D$5*SIN(2*PI()*$C8041/365)</f>
        <v/>
      </c>
      <c r="L8041" s="7">
        <f>MAR1!$B$6+MAR1!$C$6*COS(2*PI()*$C8041/365)+MAR1!$D$6*SIN(2*PI()*$C8041/365)</f>
        <v/>
      </c>
      <c r="M8041" s="7">
        <f>MAR1!$B$7+MAR1!$C$7*COS(2*PI()*$C8041/365)+MAR1!$D$7*SIN(2*PI()*$C8041/365)</f>
        <v/>
      </c>
      <c r="N8041" s="7">
        <f>F8041-K8041</f>
        <v/>
      </c>
      <c r="O8041" s="7">
        <f>G8041-L8041</f>
        <v/>
      </c>
      <c r="P8041" s="7">
        <f>H8041-M8041</f>
        <v/>
      </c>
      <c r="Q8041" s="7">
        <f>IF($I8041=1,(N8041-MAR1!$B$11)/MAR1!$D$11,(N8041-MAR1!$C$11)/MAR1!$E$11)</f>
        <v/>
      </c>
      <c r="R8041" s="7">
        <f>IF($I8041=1,(O8041-MAR1!$B$12)/MAR1!$D$12,(O8041-MAR1!$C$12)/MAR1!$E$12)</f>
        <v/>
      </c>
      <c r="S8041" s="7">
        <f>IF($I8041=1,(P8041-MAR1!$B$13)/MAR1!$D$13,(P8041-MAR1!$C$13)/MAR1!$E$13)</f>
        <v/>
      </c>
    </row>
    <row r="8042">
      <c r="A8042" s="5" t="n">
        <v>8041</v>
      </c>
      <c r="B8042" s="5" t="n">
        <v>23</v>
      </c>
      <c r="C8042" s="5" t="n">
        <v>11</v>
      </c>
      <c r="D8042" s="5" t="n">
        <v>1</v>
      </c>
      <c r="E8042" s="5" t="n">
        <v>0</v>
      </c>
      <c r="F8042" s="5" t="n">
        <v>31.1</v>
      </c>
      <c r="G8042" s="5" t="n">
        <v>15.6</v>
      </c>
      <c r="H8042" s="5" t="n">
        <v>12.19</v>
      </c>
      <c r="I8042" s="6">
        <f>IF(E8042&gt;=Markov!$B$3,1,0)</f>
        <v/>
      </c>
      <c r="J8042" s="6">
        <f>I8041</f>
        <v/>
      </c>
      <c r="K8042" s="7">
        <f>MAR1!$B$5+MAR1!$C$5*COS(2*PI()*$C8042/365)+MAR1!$D$5*SIN(2*PI()*$C8042/365)</f>
        <v/>
      </c>
      <c r="L8042" s="7">
        <f>MAR1!$B$6+MAR1!$C$6*COS(2*PI()*$C8042/365)+MAR1!$D$6*SIN(2*PI()*$C8042/365)</f>
        <v/>
      </c>
      <c r="M8042" s="7">
        <f>MAR1!$B$7+MAR1!$C$7*COS(2*PI()*$C8042/365)+MAR1!$D$7*SIN(2*PI()*$C8042/365)</f>
        <v/>
      </c>
      <c r="N8042" s="7">
        <f>F8042-K8042</f>
        <v/>
      </c>
      <c r="O8042" s="7">
        <f>G8042-L8042</f>
        <v/>
      </c>
      <c r="P8042" s="7">
        <f>H8042-M8042</f>
        <v/>
      </c>
      <c r="Q8042" s="7">
        <f>IF($I8042=1,(N8042-MAR1!$B$11)/MAR1!$D$11,(N8042-MAR1!$C$11)/MAR1!$E$11)</f>
        <v/>
      </c>
      <c r="R8042" s="7">
        <f>IF($I8042=1,(O8042-MAR1!$B$12)/MAR1!$D$12,(O8042-MAR1!$C$12)/MAR1!$E$12)</f>
        <v/>
      </c>
      <c r="S8042" s="7">
        <f>IF($I8042=1,(P8042-MAR1!$B$13)/MAR1!$D$13,(P8042-MAR1!$C$13)/MAR1!$E$13)</f>
        <v/>
      </c>
    </row>
    <row r="8043">
      <c r="A8043" s="5" t="n">
        <v>8042</v>
      </c>
      <c r="B8043" s="5" t="n">
        <v>23</v>
      </c>
      <c r="C8043" s="5" t="n">
        <v>12</v>
      </c>
      <c r="D8043" s="5" t="n">
        <v>1</v>
      </c>
      <c r="E8043" s="5" t="n">
        <v>0</v>
      </c>
      <c r="F8043" s="5" t="n">
        <v>29.7</v>
      </c>
      <c r="G8043" s="5" t="n">
        <v>15.3</v>
      </c>
      <c r="H8043" s="5" t="n">
        <v>11.3</v>
      </c>
      <c r="I8043" s="6">
        <f>IF(E8043&gt;=Markov!$B$3,1,0)</f>
        <v/>
      </c>
      <c r="J8043" s="6">
        <f>I8042</f>
        <v/>
      </c>
      <c r="K8043" s="7">
        <f>MAR1!$B$5+MAR1!$C$5*COS(2*PI()*$C8043/365)+MAR1!$D$5*SIN(2*PI()*$C8043/365)</f>
        <v/>
      </c>
      <c r="L8043" s="7">
        <f>MAR1!$B$6+MAR1!$C$6*COS(2*PI()*$C8043/365)+MAR1!$D$6*SIN(2*PI()*$C8043/365)</f>
        <v/>
      </c>
      <c r="M8043" s="7">
        <f>MAR1!$B$7+MAR1!$C$7*COS(2*PI()*$C8043/365)+MAR1!$D$7*SIN(2*PI()*$C8043/365)</f>
        <v/>
      </c>
      <c r="N8043" s="7">
        <f>F8043-K8043</f>
        <v/>
      </c>
      <c r="O8043" s="7">
        <f>G8043-L8043</f>
        <v/>
      </c>
      <c r="P8043" s="7">
        <f>H8043-M8043</f>
        <v/>
      </c>
      <c r="Q8043" s="7">
        <f>IF($I8043=1,(N8043-MAR1!$B$11)/MAR1!$D$11,(N8043-MAR1!$C$11)/MAR1!$E$11)</f>
        <v/>
      </c>
      <c r="R8043" s="7">
        <f>IF($I8043=1,(O8043-MAR1!$B$12)/MAR1!$D$12,(O8043-MAR1!$C$12)/MAR1!$E$12)</f>
        <v/>
      </c>
      <c r="S8043" s="7">
        <f>IF($I8043=1,(P8043-MAR1!$B$13)/MAR1!$D$13,(P8043-MAR1!$C$13)/MAR1!$E$13)</f>
        <v/>
      </c>
    </row>
    <row r="8044">
      <c r="A8044" s="5" t="n">
        <v>8043</v>
      </c>
      <c r="B8044" s="5" t="n">
        <v>23</v>
      </c>
      <c r="C8044" s="5" t="n">
        <v>13</v>
      </c>
      <c r="D8044" s="5" t="n">
        <v>1</v>
      </c>
      <c r="E8044" s="5" t="n">
        <v>0</v>
      </c>
      <c r="F8044" s="5" t="n">
        <v>31</v>
      </c>
      <c r="G8044" s="5" t="n">
        <v>15.1</v>
      </c>
      <c r="H8044" s="5" t="n">
        <v>16.93</v>
      </c>
      <c r="I8044" s="6">
        <f>IF(E8044&gt;=Markov!$B$3,1,0)</f>
        <v/>
      </c>
      <c r="J8044" s="6">
        <f>I8043</f>
        <v/>
      </c>
      <c r="K8044" s="7">
        <f>MAR1!$B$5+MAR1!$C$5*COS(2*PI()*$C8044/365)+MAR1!$D$5*SIN(2*PI()*$C8044/365)</f>
        <v/>
      </c>
      <c r="L8044" s="7">
        <f>MAR1!$B$6+MAR1!$C$6*COS(2*PI()*$C8044/365)+MAR1!$D$6*SIN(2*PI()*$C8044/365)</f>
        <v/>
      </c>
      <c r="M8044" s="7">
        <f>MAR1!$B$7+MAR1!$C$7*COS(2*PI()*$C8044/365)+MAR1!$D$7*SIN(2*PI()*$C8044/365)</f>
        <v/>
      </c>
      <c r="N8044" s="7">
        <f>F8044-K8044</f>
        <v/>
      </c>
      <c r="O8044" s="7">
        <f>G8044-L8044</f>
        <v/>
      </c>
      <c r="P8044" s="7">
        <f>H8044-M8044</f>
        <v/>
      </c>
      <c r="Q8044" s="7">
        <f>IF($I8044=1,(N8044-MAR1!$B$11)/MAR1!$D$11,(N8044-MAR1!$C$11)/MAR1!$E$11)</f>
        <v/>
      </c>
      <c r="R8044" s="7">
        <f>IF($I8044=1,(O8044-MAR1!$B$12)/MAR1!$D$12,(O8044-MAR1!$C$12)/MAR1!$E$12)</f>
        <v/>
      </c>
      <c r="S8044" s="7">
        <f>IF($I8044=1,(P8044-MAR1!$B$13)/MAR1!$D$13,(P8044-MAR1!$C$13)/MAR1!$E$13)</f>
        <v/>
      </c>
    </row>
    <row r="8045">
      <c r="A8045" s="5" t="n">
        <v>8044</v>
      </c>
      <c r="B8045" s="5" t="n">
        <v>23</v>
      </c>
      <c r="C8045" s="5" t="n">
        <v>14</v>
      </c>
      <c r="D8045" s="5" t="n">
        <v>1</v>
      </c>
      <c r="E8045" s="5" t="n">
        <v>0</v>
      </c>
      <c r="F8045" s="5" t="n">
        <v>32</v>
      </c>
      <c r="G8045" s="5" t="n">
        <v>17.6</v>
      </c>
      <c r="H8045" s="5" t="n">
        <v>16.42</v>
      </c>
      <c r="I8045" s="6">
        <f>IF(E8045&gt;=Markov!$B$3,1,0)</f>
        <v/>
      </c>
      <c r="J8045" s="6">
        <f>I8044</f>
        <v/>
      </c>
      <c r="K8045" s="7">
        <f>MAR1!$B$5+MAR1!$C$5*COS(2*PI()*$C8045/365)+MAR1!$D$5*SIN(2*PI()*$C8045/365)</f>
        <v/>
      </c>
      <c r="L8045" s="7">
        <f>MAR1!$B$6+MAR1!$C$6*COS(2*PI()*$C8045/365)+MAR1!$D$6*SIN(2*PI()*$C8045/365)</f>
        <v/>
      </c>
      <c r="M8045" s="7">
        <f>MAR1!$B$7+MAR1!$C$7*COS(2*PI()*$C8045/365)+MAR1!$D$7*SIN(2*PI()*$C8045/365)</f>
        <v/>
      </c>
      <c r="N8045" s="7">
        <f>F8045-K8045</f>
        <v/>
      </c>
      <c r="O8045" s="7">
        <f>G8045-L8045</f>
        <v/>
      </c>
      <c r="P8045" s="7">
        <f>H8045-M8045</f>
        <v/>
      </c>
      <c r="Q8045" s="7">
        <f>IF($I8045=1,(N8045-MAR1!$B$11)/MAR1!$D$11,(N8045-MAR1!$C$11)/MAR1!$E$11)</f>
        <v/>
      </c>
      <c r="R8045" s="7">
        <f>IF($I8045=1,(O8045-MAR1!$B$12)/MAR1!$D$12,(O8045-MAR1!$C$12)/MAR1!$E$12)</f>
        <v/>
      </c>
      <c r="S8045" s="7">
        <f>IF($I8045=1,(P8045-MAR1!$B$13)/MAR1!$D$13,(P8045-MAR1!$C$13)/MAR1!$E$13)</f>
        <v/>
      </c>
    </row>
    <row r="8046">
      <c r="A8046" s="5" t="n">
        <v>8045</v>
      </c>
      <c r="B8046" s="5" t="n">
        <v>23</v>
      </c>
      <c r="C8046" s="5" t="n">
        <v>15</v>
      </c>
      <c r="D8046" s="5" t="n">
        <v>1</v>
      </c>
      <c r="E8046" s="5" t="n">
        <v>0</v>
      </c>
      <c r="F8046" s="5" t="n">
        <v>34.1</v>
      </c>
      <c r="G8046" s="5" t="n">
        <v>18.2</v>
      </c>
      <c r="H8046" s="5" t="n">
        <v>15.84</v>
      </c>
      <c r="I8046" s="6">
        <f>IF(E8046&gt;=Markov!$B$3,1,0)</f>
        <v/>
      </c>
      <c r="J8046" s="6">
        <f>I8045</f>
        <v/>
      </c>
      <c r="K8046" s="7">
        <f>MAR1!$B$5+MAR1!$C$5*COS(2*PI()*$C8046/365)+MAR1!$D$5*SIN(2*PI()*$C8046/365)</f>
        <v/>
      </c>
      <c r="L8046" s="7">
        <f>MAR1!$B$6+MAR1!$C$6*COS(2*PI()*$C8046/365)+MAR1!$D$6*SIN(2*PI()*$C8046/365)</f>
        <v/>
      </c>
      <c r="M8046" s="7">
        <f>MAR1!$B$7+MAR1!$C$7*COS(2*PI()*$C8046/365)+MAR1!$D$7*SIN(2*PI()*$C8046/365)</f>
        <v/>
      </c>
      <c r="N8046" s="7">
        <f>F8046-K8046</f>
        <v/>
      </c>
      <c r="O8046" s="7">
        <f>G8046-L8046</f>
        <v/>
      </c>
      <c r="P8046" s="7">
        <f>H8046-M8046</f>
        <v/>
      </c>
      <c r="Q8046" s="7">
        <f>IF($I8046=1,(N8046-MAR1!$B$11)/MAR1!$D$11,(N8046-MAR1!$C$11)/MAR1!$E$11)</f>
        <v/>
      </c>
      <c r="R8046" s="7">
        <f>IF($I8046=1,(O8046-MAR1!$B$12)/MAR1!$D$12,(O8046-MAR1!$C$12)/MAR1!$E$12)</f>
        <v/>
      </c>
      <c r="S8046" s="7">
        <f>IF($I8046=1,(P8046-MAR1!$B$13)/MAR1!$D$13,(P8046-MAR1!$C$13)/MAR1!$E$13)</f>
        <v/>
      </c>
    </row>
    <row r="8047">
      <c r="A8047" s="5" t="n">
        <v>8046</v>
      </c>
      <c r="B8047" s="5" t="n">
        <v>23</v>
      </c>
      <c r="C8047" s="5" t="n">
        <v>16</v>
      </c>
      <c r="D8047" s="5" t="n">
        <v>1</v>
      </c>
      <c r="E8047" s="5" t="n">
        <v>0</v>
      </c>
      <c r="F8047" s="5" t="n">
        <v>33.6</v>
      </c>
      <c r="G8047" s="5" t="n">
        <v>18.6</v>
      </c>
      <c r="H8047" s="5" t="n">
        <v>19.88</v>
      </c>
      <c r="I8047" s="6">
        <f>IF(E8047&gt;=Markov!$B$3,1,0)</f>
        <v/>
      </c>
      <c r="J8047" s="6">
        <f>I8046</f>
        <v/>
      </c>
      <c r="K8047" s="7">
        <f>MAR1!$B$5+MAR1!$C$5*COS(2*PI()*$C8047/365)+MAR1!$D$5*SIN(2*PI()*$C8047/365)</f>
        <v/>
      </c>
      <c r="L8047" s="7">
        <f>MAR1!$B$6+MAR1!$C$6*COS(2*PI()*$C8047/365)+MAR1!$D$6*SIN(2*PI()*$C8047/365)</f>
        <v/>
      </c>
      <c r="M8047" s="7">
        <f>MAR1!$B$7+MAR1!$C$7*COS(2*PI()*$C8047/365)+MAR1!$D$7*SIN(2*PI()*$C8047/365)</f>
        <v/>
      </c>
      <c r="N8047" s="7">
        <f>F8047-K8047</f>
        <v/>
      </c>
      <c r="O8047" s="7">
        <f>G8047-L8047</f>
        <v/>
      </c>
      <c r="P8047" s="7">
        <f>H8047-M8047</f>
        <v/>
      </c>
      <c r="Q8047" s="7">
        <f>IF($I8047=1,(N8047-MAR1!$B$11)/MAR1!$D$11,(N8047-MAR1!$C$11)/MAR1!$E$11)</f>
        <v/>
      </c>
      <c r="R8047" s="7">
        <f>IF($I8047=1,(O8047-MAR1!$B$12)/MAR1!$D$12,(O8047-MAR1!$C$12)/MAR1!$E$12)</f>
        <v/>
      </c>
      <c r="S8047" s="7">
        <f>IF($I8047=1,(P8047-MAR1!$B$13)/MAR1!$D$13,(P8047-MAR1!$C$13)/MAR1!$E$13)</f>
        <v/>
      </c>
    </row>
    <row r="8048">
      <c r="A8048" s="5" t="n">
        <v>8047</v>
      </c>
      <c r="B8048" s="5" t="n">
        <v>23</v>
      </c>
      <c r="C8048" s="5" t="n">
        <v>17</v>
      </c>
      <c r="D8048" s="5" t="n">
        <v>1</v>
      </c>
      <c r="E8048" s="5" t="n">
        <v>0</v>
      </c>
      <c r="F8048" s="5" t="n">
        <v>32.1</v>
      </c>
      <c r="G8048" s="5" t="n">
        <v>17.8</v>
      </c>
      <c r="H8048" s="5" t="n">
        <v>19.2</v>
      </c>
      <c r="I8048" s="6">
        <f>IF(E8048&gt;=Markov!$B$3,1,0)</f>
        <v/>
      </c>
      <c r="J8048" s="6">
        <f>I8047</f>
        <v/>
      </c>
      <c r="K8048" s="7">
        <f>MAR1!$B$5+MAR1!$C$5*COS(2*PI()*$C8048/365)+MAR1!$D$5*SIN(2*PI()*$C8048/365)</f>
        <v/>
      </c>
      <c r="L8048" s="7">
        <f>MAR1!$B$6+MAR1!$C$6*COS(2*PI()*$C8048/365)+MAR1!$D$6*SIN(2*PI()*$C8048/365)</f>
        <v/>
      </c>
      <c r="M8048" s="7">
        <f>MAR1!$B$7+MAR1!$C$7*COS(2*PI()*$C8048/365)+MAR1!$D$7*SIN(2*PI()*$C8048/365)</f>
        <v/>
      </c>
      <c r="N8048" s="7">
        <f>F8048-K8048</f>
        <v/>
      </c>
      <c r="O8048" s="7">
        <f>G8048-L8048</f>
        <v/>
      </c>
      <c r="P8048" s="7">
        <f>H8048-M8048</f>
        <v/>
      </c>
      <c r="Q8048" s="7">
        <f>IF($I8048=1,(N8048-MAR1!$B$11)/MAR1!$D$11,(N8048-MAR1!$C$11)/MAR1!$E$11)</f>
        <v/>
      </c>
      <c r="R8048" s="7">
        <f>IF($I8048=1,(O8048-MAR1!$B$12)/MAR1!$D$12,(O8048-MAR1!$C$12)/MAR1!$E$12)</f>
        <v/>
      </c>
      <c r="S8048" s="7">
        <f>IF($I8048=1,(P8048-MAR1!$B$13)/MAR1!$D$13,(P8048-MAR1!$C$13)/MAR1!$E$13)</f>
        <v/>
      </c>
    </row>
    <row r="8049">
      <c r="A8049" s="5" t="n">
        <v>8048</v>
      </c>
      <c r="B8049" s="5" t="n">
        <v>23</v>
      </c>
      <c r="C8049" s="5" t="n">
        <v>18</v>
      </c>
      <c r="D8049" s="5" t="n">
        <v>1</v>
      </c>
      <c r="E8049" s="5" t="n">
        <v>0</v>
      </c>
      <c r="F8049" s="5" t="n">
        <v>32.1</v>
      </c>
      <c r="G8049" s="5" t="n">
        <v>18.9</v>
      </c>
      <c r="H8049" s="5" t="n">
        <v>15.83</v>
      </c>
      <c r="I8049" s="6">
        <f>IF(E8049&gt;=Markov!$B$3,1,0)</f>
        <v/>
      </c>
      <c r="J8049" s="6">
        <f>I8048</f>
        <v/>
      </c>
      <c r="K8049" s="7">
        <f>MAR1!$B$5+MAR1!$C$5*COS(2*PI()*$C8049/365)+MAR1!$D$5*SIN(2*PI()*$C8049/365)</f>
        <v/>
      </c>
      <c r="L8049" s="7">
        <f>MAR1!$B$6+MAR1!$C$6*COS(2*PI()*$C8049/365)+MAR1!$D$6*SIN(2*PI()*$C8049/365)</f>
        <v/>
      </c>
      <c r="M8049" s="7">
        <f>MAR1!$B$7+MAR1!$C$7*COS(2*PI()*$C8049/365)+MAR1!$D$7*SIN(2*PI()*$C8049/365)</f>
        <v/>
      </c>
      <c r="N8049" s="7">
        <f>F8049-K8049</f>
        <v/>
      </c>
      <c r="O8049" s="7">
        <f>G8049-L8049</f>
        <v/>
      </c>
      <c r="P8049" s="7">
        <f>H8049-M8049</f>
        <v/>
      </c>
      <c r="Q8049" s="7">
        <f>IF($I8049=1,(N8049-MAR1!$B$11)/MAR1!$D$11,(N8049-MAR1!$C$11)/MAR1!$E$11)</f>
        <v/>
      </c>
      <c r="R8049" s="7">
        <f>IF($I8049=1,(O8049-MAR1!$B$12)/MAR1!$D$12,(O8049-MAR1!$C$12)/MAR1!$E$12)</f>
        <v/>
      </c>
      <c r="S8049" s="7">
        <f>IF($I8049=1,(P8049-MAR1!$B$13)/MAR1!$D$13,(P8049-MAR1!$C$13)/MAR1!$E$13)</f>
        <v/>
      </c>
    </row>
    <row r="8050">
      <c r="A8050" s="5" t="n">
        <v>8049</v>
      </c>
      <c r="B8050" s="5" t="n">
        <v>23</v>
      </c>
      <c r="C8050" s="5" t="n">
        <v>19</v>
      </c>
      <c r="D8050" s="5" t="n">
        <v>1</v>
      </c>
      <c r="E8050" s="5" t="n">
        <v>0</v>
      </c>
      <c r="F8050" s="5" t="n">
        <v>32.9</v>
      </c>
      <c r="G8050" s="5" t="n">
        <v>18</v>
      </c>
      <c r="H8050" s="5" t="n">
        <v>18.39</v>
      </c>
      <c r="I8050" s="6">
        <f>IF(E8050&gt;=Markov!$B$3,1,0)</f>
        <v/>
      </c>
      <c r="J8050" s="6">
        <f>I8049</f>
        <v/>
      </c>
      <c r="K8050" s="7">
        <f>MAR1!$B$5+MAR1!$C$5*COS(2*PI()*$C8050/365)+MAR1!$D$5*SIN(2*PI()*$C8050/365)</f>
        <v/>
      </c>
      <c r="L8050" s="7">
        <f>MAR1!$B$6+MAR1!$C$6*COS(2*PI()*$C8050/365)+MAR1!$D$6*SIN(2*PI()*$C8050/365)</f>
        <v/>
      </c>
      <c r="M8050" s="7">
        <f>MAR1!$B$7+MAR1!$C$7*COS(2*PI()*$C8050/365)+MAR1!$D$7*SIN(2*PI()*$C8050/365)</f>
        <v/>
      </c>
      <c r="N8050" s="7">
        <f>F8050-K8050</f>
        <v/>
      </c>
      <c r="O8050" s="7">
        <f>G8050-L8050</f>
        <v/>
      </c>
      <c r="P8050" s="7">
        <f>H8050-M8050</f>
        <v/>
      </c>
      <c r="Q8050" s="7">
        <f>IF($I8050=1,(N8050-MAR1!$B$11)/MAR1!$D$11,(N8050-MAR1!$C$11)/MAR1!$E$11)</f>
        <v/>
      </c>
      <c r="R8050" s="7">
        <f>IF($I8050=1,(O8050-MAR1!$B$12)/MAR1!$D$12,(O8050-MAR1!$C$12)/MAR1!$E$12)</f>
        <v/>
      </c>
      <c r="S8050" s="7">
        <f>IF($I8050=1,(P8050-MAR1!$B$13)/MAR1!$D$13,(P8050-MAR1!$C$13)/MAR1!$E$13)</f>
        <v/>
      </c>
    </row>
    <row r="8051">
      <c r="A8051" s="5" t="n">
        <v>8050</v>
      </c>
      <c r="B8051" s="5" t="n">
        <v>23</v>
      </c>
      <c r="C8051" s="5" t="n">
        <v>20</v>
      </c>
      <c r="D8051" s="5" t="n">
        <v>1</v>
      </c>
      <c r="E8051" s="5" t="n">
        <v>0</v>
      </c>
      <c r="F8051" s="5" t="n">
        <v>35.3</v>
      </c>
      <c r="G8051" s="5" t="n">
        <v>19.1</v>
      </c>
      <c r="H8051" s="5" t="n">
        <v>14.52</v>
      </c>
      <c r="I8051" s="6">
        <f>IF(E8051&gt;=Markov!$B$3,1,0)</f>
        <v/>
      </c>
      <c r="J8051" s="6">
        <f>I8050</f>
        <v/>
      </c>
      <c r="K8051" s="7">
        <f>MAR1!$B$5+MAR1!$C$5*COS(2*PI()*$C8051/365)+MAR1!$D$5*SIN(2*PI()*$C8051/365)</f>
        <v/>
      </c>
      <c r="L8051" s="7">
        <f>MAR1!$B$6+MAR1!$C$6*COS(2*PI()*$C8051/365)+MAR1!$D$6*SIN(2*PI()*$C8051/365)</f>
        <v/>
      </c>
      <c r="M8051" s="7">
        <f>MAR1!$B$7+MAR1!$C$7*COS(2*PI()*$C8051/365)+MAR1!$D$7*SIN(2*PI()*$C8051/365)</f>
        <v/>
      </c>
      <c r="N8051" s="7">
        <f>F8051-K8051</f>
        <v/>
      </c>
      <c r="O8051" s="7">
        <f>G8051-L8051</f>
        <v/>
      </c>
      <c r="P8051" s="7">
        <f>H8051-M8051</f>
        <v/>
      </c>
      <c r="Q8051" s="7">
        <f>IF($I8051=1,(N8051-MAR1!$B$11)/MAR1!$D$11,(N8051-MAR1!$C$11)/MAR1!$E$11)</f>
        <v/>
      </c>
      <c r="R8051" s="7">
        <f>IF($I8051=1,(O8051-MAR1!$B$12)/MAR1!$D$12,(O8051-MAR1!$C$12)/MAR1!$E$12)</f>
        <v/>
      </c>
      <c r="S8051" s="7">
        <f>IF($I8051=1,(P8051-MAR1!$B$13)/MAR1!$D$13,(P8051-MAR1!$C$13)/MAR1!$E$13)</f>
        <v/>
      </c>
    </row>
    <row r="8052">
      <c r="A8052" s="5" t="n">
        <v>8051</v>
      </c>
      <c r="B8052" s="5" t="n">
        <v>23</v>
      </c>
      <c r="C8052" s="5" t="n">
        <v>21</v>
      </c>
      <c r="D8052" s="5" t="n">
        <v>1</v>
      </c>
      <c r="E8052" s="5" t="n">
        <v>1.4</v>
      </c>
      <c r="F8052" s="5" t="n">
        <v>29.6</v>
      </c>
      <c r="G8052" s="5" t="n">
        <v>15.4</v>
      </c>
      <c r="H8052" s="5" t="n">
        <v>6.56</v>
      </c>
      <c r="I8052" s="6">
        <f>IF(E8052&gt;=Markov!$B$3,1,0)</f>
        <v/>
      </c>
      <c r="J8052" s="6">
        <f>I8051</f>
        <v/>
      </c>
      <c r="K8052" s="7">
        <f>MAR1!$B$5+MAR1!$C$5*COS(2*PI()*$C8052/365)+MAR1!$D$5*SIN(2*PI()*$C8052/365)</f>
        <v/>
      </c>
      <c r="L8052" s="7">
        <f>MAR1!$B$6+MAR1!$C$6*COS(2*PI()*$C8052/365)+MAR1!$D$6*SIN(2*PI()*$C8052/365)</f>
        <v/>
      </c>
      <c r="M8052" s="7">
        <f>MAR1!$B$7+MAR1!$C$7*COS(2*PI()*$C8052/365)+MAR1!$D$7*SIN(2*PI()*$C8052/365)</f>
        <v/>
      </c>
      <c r="N8052" s="7">
        <f>F8052-K8052</f>
        <v/>
      </c>
      <c r="O8052" s="7">
        <f>G8052-L8052</f>
        <v/>
      </c>
      <c r="P8052" s="7">
        <f>H8052-M8052</f>
        <v/>
      </c>
      <c r="Q8052" s="7">
        <f>IF($I8052=1,(N8052-MAR1!$B$11)/MAR1!$D$11,(N8052-MAR1!$C$11)/MAR1!$E$11)</f>
        <v/>
      </c>
      <c r="R8052" s="7">
        <f>IF($I8052=1,(O8052-MAR1!$B$12)/MAR1!$D$12,(O8052-MAR1!$C$12)/MAR1!$E$12)</f>
        <v/>
      </c>
      <c r="S8052" s="7">
        <f>IF($I8052=1,(P8052-MAR1!$B$13)/MAR1!$D$13,(P8052-MAR1!$C$13)/MAR1!$E$13)</f>
        <v/>
      </c>
    </row>
    <row r="8053">
      <c r="A8053" s="5" t="n">
        <v>8052</v>
      </c>
      <c r="B8053" s="5" t="n">
        <v>23</v>
      </c>
      <c r="C8053" s="5" t="n">
        <v>22</v>
      </c>
      <c r="D8053" s="5" t="n">
        <v>1</v>
      </c>
      <c r="E8053" s="5" t="n">
        <v>0</v>
      </c>
      <c r="F8053" s="5" t="n">
        <v>35.3</v>
      </c>
      <c r="G8053" s="5" t="n">
        <v>17.7</v>
      </c>
      <c r="H8053" s="5" t="n">
        <v>14.24</v>
      </c>
      <c r="I8053" s="6">
        <f>IF(E8053&gt;=Markov!$B$3,1,0)</f>
        <v/>
      </c>
      <c r="J8053" s="6">
        <f>I8052</f>
        <v/>
      </c>
      <c r="K8053" s="7">
        <f>MAR1!$B$5+MAR1!$C$5*COS(2*PI()*$C8053/365)+MAR1!$D$5*SIN(2*PI()*$C8053/365)</f>
        <v/>
      </c>
      <c r="L8053" s="7">
        <f>MAR1!$B$6+MAR1!$C$6*COS(2*PI()*$C8053/365)+MAR1!$D$6*SIN(2*PI()*$C8053/365)</f>
        <v/>
      </c>
      <c r="M8053" s="7">
        <f>MAR1!$B$7+MAR1!$C$7*COS(2*PI()*$C8053/365)+MAR1!$D$7*SIN(2*PI()*$C8053/365)</f>
        <v/>
      </c>
      <c r="N8053" s="7">
        <f>F8053-K8053</f>
        <v/>
      </c>
      <c r="O8053" s="7">
        <f>G8053-L8053</f>
        <v/>
      </c>
      <c r="P8053" s="7">
        <f>H8053-M8053</f>
        <v/>
      </c>
      <c r="Q8053" s="7">
        <f>IF($I8053=1,(N8053-MAR1!$B$11)/MAR1!$D$11,(N8053-MAR1!$C$11)/MAR1!$E$11)</f>
        <v/>
      </c>
      <c r="R8053" s="7">
        <f>IF($I8053=1,(O8053-MAR1!$B$12)/MAR1!$D$12,(O8053-MAR1!$C$12)/MAR1!$E$12)</f>
        <v/>
      </c>
      <c r="S8053" s="7">
        <f>IF($I8053=1,(P8053-MAR1!$B$13)/MAR1!$D$13,(P8053-MAR1!$C$13)/MAR1!$E$13)</f>
        <v/>
      </c>
    </row>
    <row r="8054">
      <c r="A8054" s="5" t="n">
        <v>8053</v>
      </c>
      <c r="B8054" s="5" t="n">
        <v>23</v>
      </c>
      <c r="C8054" s="5" t="n">
        <v>23</v>
      </c>
      <c r="D8054" s="5" t="n">
        <v>1</v>
      </c>
      <c r="E8054" s="5" t="n">
        <v>0</v>
      </c>
      <c r="F8054" s="5" t="n">
        <v>31.2</v>
      </c>
      <c r="G8054" s="5" t="n">
        <v>17.3</v>
      </c>
      <c r="H8054" s="5" t="n">
        <v>12.22</v>
      </c>
      <c r="I8054" s="6">
        <f>IF(E8054&gt;=Markov!$B$3,1,0)</f>
        <v/>
      </c>
      <c r="J8054" s="6">
        <f>I8053</f>
        <v/>
      </c>
      <c r="K8054" s="7">
        <f>MAR1!$B$5+MAR1!$C$5*COS(2*PI()*$C8054/365)+MAR1!$D$5*SIN(2*PI()*$C8054/365)</f>
        <v/>
      </c>
      <c r="L8054" s="7">
        <f>MAR1!$B$6+MAR1!$C$6*COS(2*PI()*$C8054/365)+MAR1!$D$6*SIN(2*PI()*$C8054/365)</f>
        <v/>
      </c>
      <c r="M8054" s="7">
        <f>MAR1!$B$7+MAR1!$C$7*COS(2*PI()*$C8054/365)+MAR1!$D$7*SIN(2*PI()*$C8054/365)</f>
        <v/>
      </c>
      <c r="N8054" s="7">
        <f>F8054-K8054</f>
        <v/>
      </c>
      <c r="O8054" s="7">
        <f>G8054-L8054</f>
        <v/>
      </c>
      <c r="P8054" s="7">
        <f>H8054-M8054</f>
        <v/>
      </c>
      <c r="Q8054" s="7">
        <f>IF($I8054=1,(N8054-MAR1!$B$11)/MAR1!$D$11,(N8054-MAR1!$C$11)/MAR1!$E$11)</f>
        <v/>
      </c>
      <c r="R8054" s="7">
        <f>IF($I8054=1,(O8054-MAR1!$B$12)/MAR1!$D$12,(O8054-MAR1!$C$12)/MAR1!$E$12)</f>
        <v/>
      </c>
      <c r="S8054" s="7">
        <f>IF($I8054=1,(P8054-MAR1!$B$13)/MAR1!$D$13,(P8054-MAR1!$C$13)/MAR1!$E$13)</f>
        <v/>
      </c>
    </row>
    <row r="8055">
      <c r="A8055" s="5" t="n">
        <v>8054</v>
      </c>
      <c r="B8055" s="5" t="n">
        <v>23</v>
      </c>
      <c r="C8055" s="5" t="n">
        <v>24</v>
      </c>
      <c r="D8055" s="5" t="n">
        <v>1</v>
      </c>
      <c r="E8055" s="5" t="n">
        <v>0</v>
      </c>
      <c r="F8055" s="5" t="n">
        <v>31.4</v>
      </c>
      <c r="G8055" s="5" t="n">
        <v>16.6</v>
      </c>
      <c r="H8055" s="5" t="n">
        <v>13.12</v>
      </c>
      <c r="I8055" s="6">
        <f>IF(E8055&gt;=Markov!$B$3,1,0)</f>
        <v/>
      </c>
      <c r="J8055" s="6">
        <f>I8054</f>
        <v/>
      </c>
      <c r="K8055" s="7">
        <f>MAR1!$B$5+MAR1!$C$5*COS(2*PI()*$C8055/365)+MAR1!$D$5*SIN(2*PI()*$C8055/365)</f>
        <v/>
      </c>
      <c r="L8055" s="7">
        <f>MAR1!$B$6+MAR1!$C$6*COS(2*PI()*$C8055/365)+MAR1!$D$6*SIN(2*PI()*$C8055/365)</f>
        <v/>
      </c>
      <c r="M8055" s="7">
        <f>MAR1!$B$7+MAR1!$C$7*COS(2*PI()*$C8055/365)+MAR1!$D$7*SIN(2*PI()*$C8055/365)</f>
        <v/>
      </c>
      <c r="N8055" s="7">
        <f>F8055-K8055</f>
        <v/>
      </c>
      <c r="O8055" s="7">
        <f>G8055-L8055</f>
        <v/>
      </c>
      <c r="P8055" s="7">
        <f>H8055-M8055</f>
        <v/>
      </c>
      <c r="Q8055" s="7">
        <f>IF($I8055=1,(N8055-MAR1!$B$11)/MAR1!$D$11,(N8055-MAR1!$C$11)/MAR1!$E$11)</f>
        <v/>
      </c>
      <c r="R8055" s="7">
        <f>IF($I8055=1,(O8055-MAR1!$B$12)/MAR1!$D$12,(O8055-MAR1!$C$12)/MAR1!$E$12)</f>
        <v/>
      </c>
      <c r="S8055" s="7">
        <f>IF($I8055=1,(P8055-MAR1!$B$13)/MAR1!$D$13,(P8055-MAR1!$C$13)/MAR1!$E$13)</f>
        <v/>
      </c>
    </row>
    <row r="8056">
      <c r="A8056" s="5" t="n">
        <v>8055</v>
      </c>
      <c r="B8056" s="5" t="n">
        <v>23</v>
      </c>
      <c r="C8056" s="5" t="n">
        <v>25</v>
      </c>
      <c r="D8056" s="5" t="n">
        <v>1</v>
      </c>
      <c r="E8056" s="5" t="n">
        <v>0</v>
      </c>
      <c r="F8056" s="5" t="n">
        <v>34.2</v>
      </c>
      <c r="G8056" s="5" t="n">
        <v>17.1</v>
      </c>
      <c r="H8056" s="5" t="n">
        <v>16.95</v>
      </c>
      <c r="I8056" s="6">
        <f>IF(E8056&gt;=Markov!$B$3,1,0)</f>
        <v/>
      </c>
      <c r="J8056" s="6">
        <f>I8055</f>
        <v/>
      </c>
      <c r="K8056" s="7">
        <f>MAR1!$B$5+MAR1!$C$5*COS(2*PI()*$C8056/365)+MAR1!$D$5*SIN(2*PI()*$C8056/365)</f>
        <v/>
      </c>
      <c r="L8056" s="7">
        <f>MAR1!$B$6+MAR1!$C$6*COS(2*PI()*$C8056/365)+MAR1!$D$6*SIN(2*PI()*$C8056/365)</f>
        <v/>
      </c>
      <c r="M8056" s="7">
        <f>MAR1!$B$7+MAR1!$C$7*COS(2*PI()*$C8056/365)+MAR1!$D$7*SIN(2*PI()*$C8056/365)</f>
        <v/>
      </c>
      <c r="N8056" s="7">
        <f>F8056-K8056</f>
        <v/>
      </c>
      <c r="O8056" s="7">
        <f>G8056-L8056</f>
        <v/>
      </c>
      <c r="P8056" s="7">
        <f>H8056-M8056</f>
        <v/>
      </c>
      <c r="Q8056" s="7">
        <f>IF($I8056=1,(N8056-MAR1!$B$11)/MAR1!$D$11,(N8056-MAR1!$C$11)/MAR1!$E$11)</f>
        <v/>
      </c>
      <c r="R8056" s="7">
        <f>IF($I8056=1,(O8056-MAR1!$B$12)/MAR1!$D$12,(O8056-MAR1!$C$12)/MAR1!$E$12)</f>
        <v/>
      </c>
      <c r="S8056" s="7">
        <f>IF($I8056=1,(P8056-MAR1!$B$13)/MAR1!$D$13,(P8056-MAR1!$C$13)/MAR1!$E$13)</f>
        <v/>
      </c>
    </row>
    <row r="8057">
      <c r="A8057" s="5" t="n">
        <v>8056</v>
      </c>
      <c r="B8057" s="5" t="n">
        <v>23</v>
      </c>
      <c r="C8057" s="5" t="n">
        <v>26</v>
      </c>
      <c r="D8057" s="5" t="n">
        <v>1</v>
      </c>
      <c r="E8057" s="5" t="n">
        <v>0</v>
      </c>
      <c r="F8057" s="5" t="n">
        <v>35</v>
      </c>
      <c r="G8057" s="5" t="n">
        <v>19.1</v>
      </c>
      <c r="H8057" s="5" t="n">
        <v>19.4</v>
      </c>
      <c r="I8057" s="6">
        <f>IF(E8057&gt;=Markov!$B$3,1,0)</f>
        <v/>
      </c>
      <c r="J8057" s="6">
        <f>I8056</f>
        <v/>
      </c>
      <c r="K8057" s="7">
        <f>MAR1!$B$5+MAR1!$C$5*COS(2*PI()*$C8057/365)+MAR1!$D$5*SIN(2*PI()*$C8057/365)</f>
        <v/>
      </c>
      <c r="L8057" s="7">
        <f>MAR1!$B$6+MAR1!$C$6*COS(2*PI()*$C8057/365)+MAR1!$D$6*SIN(2*PI()*$C8057/365)</f>
        <v/>
      </c>
      <c r="M8057" s="7">
        <f>MAR1!$B$7+MAR1!$C$7*COS(2*PI()*$C8057/365)+MAR1!$D$7*SIN(2*PI()*$C8057/365)</f>
        <v/>
      </c>
      <c r="N8057" s="7">
        <f>F8057-K8057</f>
        <v/>
      </c>
      <c r="O8057" s="7">
        <f>G8057-L8057</f>
        <v/>
      </c>
      <c r="P8057" s="7">
        <f>H8057-M8057</f>
        <v/>
      </c>
      <c r="Q8057" s="7">
        <f>IF($I8057=1,(N8057-MAR1!$B$11)/MAR1!$D$11,(N8057-MAR1!$C$11)/MAR1!$E$11)</f>
        <v/>
      </c>
      <c r="R8057" s="7">
        <f>IF($I8057=1,(O8057-MAR1!$B$12)/MAR1!$D$12,(O8057-MAR1!$C$12)/MAR1!$E$12)</f>
        <v/>
      </c>
      <c r="S8057" s="7">
        <f>IF($I8057=1,(P8057-MAR1!$B$13)/MAR1!$D$13,(P8057-MAR1!$C$13)/MAR1!$E$13)</f>
        <v/>
      </c>
    </row>
    <row r="8058">
      <c r="A8058" s="5" t="n">
        <v>8057</v>
      </c>
      <c r="B8058" s="5" t="n">
        <v>23</v>
      </c>
      <c r="C8058" s="5" t="n">
        <v>27</v>
      </c>
      <c r="D8058" s="5" t="n">
        <v>1</v>
      </c>
      <c r="E8058" s="5" t="n">
        <v>0</v>
      </c>
      <c r="F8058" s="5" t="n">
        <v>34</v>
      </c>
      <c r="G8058" s="5" t="n">
        <v>16.9</v>
      </c>
      <c r="H8058" s="5" t="n">
        <v>15.71</v>
      </c>
      <c r="I8058" s="6">
        <f>IF(E8058&gt;=Markov!$B$3,1,0)</f>
        <v/>
      </c>
      <c r="J8058" s="6">
        <f>I8057</f>
        <v/>
      </c>
      <c r="K8058" s="7">
        <f>MAR1!$B$5+MAR1!$C$5*COS(2*PI()*$C8058/365)+MAR1!$D$5*SIN(2*PI()*$C8058/365)</f>
        <v/>
      </c>
      <c r="L8058" s="7">
        <f>MAR1!$B$6+MAR1!$C$6*COS(2*PI()*$C8058/365)+MAR1!$D$6*SIN(2*PI()*$C8058/365)</f>
        <v/>
      </c>
      <c r="M8058" s="7">
        <f>MAR1!$B$7+MAR1!$C$7*COS(2*PI()*$C8058/365)+MAR1!$D$7*SIN(2*PI()*$C8058/365)</f>
        <v/>
      </c>
      <c r="N8058" s="7">
        <f>F8058-K8058</f>
        <v/>
      </c>
      <c r="O8058" s="7">
        <f>G8058-L8058</f>
        <v/>
      </c>
      <c r="P8058" s="7">
        <f>H8058-M8058</f>
        <v/>
      </c>
      <c r="Q8058" s="7">
        <f>IF($I8058=1,(N8058-MAR1!$B$11)/MAR1!$D$11,(N8058-MAR1!$C$11)/MAR1!$E$11)</f>
        <v/>
      </c>
      <c r="R8058" s="7">
        <f>IF($I8058=1,(O8058-MAR1!$B$12)/MAR1!$D$12,(O8058-MAR1!$C$12)/MAR1!$E$12)</f>
        <v/>
      </c>
      <c r="S8058" s="7">
        <f>IF($I8058=1,(P8058-MAR1!$B$13)/MAR1!$D$13,(P8058-MAR1!$C$13)/MAR1!$E$13)</f>
        <v/>
      </c>
    </row>
    <row r="8059">
      <c r="A8059" s="5" t="n">
        <v>8058</v>
      </c>
      <c r="B8059" s="5" t="n">
        <v>23</v>
      </c>
      <c r="C8059" s="5" t="n">
        <v>28</v>
      </c>
      <c r="D8059" s="5" t="n">
        <v>1</v>
      </c>
      <c r="E8059" s="5" t="n">
        <v>0</v>
      </c>
      <c r="F8059" s="5" t="n">
        <v>32.3</v>
      </c>
      <c r="G8059" s="5" t="n">
        <v>17.1</v>
      </c>
      <c r="H8059" s="5" t="n">
        <v>14.44</v>
      </c>
      <c r="I8059" s="6">
        <f>IF(E8059&gt;=Markov!$B$3,1,0)</f>
        <v/>
      </c>
      <c r="J8059" s="6">
        <f>I8058</f>
        <v/>
      </c>
      <c r="K8059" s="7">
        <f>MAR1!$B$5+MAR1!$C$5*COS(2*PI()*$C8059/365)+MAR1!$D$5*SIN(2*PI()*$C8059/365)</f>
        <v/>
      </c>
      <c r="L8059" s="7">
        <f>MAR1!$B$6+MAR1!$C$6*COS(2*PI()*$C8059/365)+MAR1!$D$6*SIN(2*PI()*$C8059/365)</f>
        <v/>
      </c>
      <c r="M8059" s="7">
        <f>MAR1!$B$7+MAR1!$C$7*COS(2*PI()*$C8059/365)+MAR1!$D$7*SIN(2*PI()*$C8059/365)</f>
        <v/>
      </c>
      <c r="N8059" s="7">
        <f>F8059-K8059</f>
        <v/>
      </c>
      <c r="O8059" s="7">
        <f>G8059-L8059</f>
        <v/>
      </c>
      <c r="P8059" s="7">
        <f>H8059-M8059</f>
        <v/>
      </c>
      <c r="Q8059" s="7">
        <f>IF($I8059=1,(N8059-MAR1!$B$11)/MAR1!$D$11,(N8059-MAR1!$C$11)/MAR1!$E$11)</f>
        <v/>
      </c>
      <c r="R8059" s="7">
        <f>IF($I8059=1,(O8059-MAR1!$B$12)/MAR1!$D$12,(O8059-MAR1!$C$12)/MAR1!$E$12)</f>
        <v/>
      </c>
      <c r="S8059" s="7">
        <f>IF($I8059=1,(P8059-MAR1!$B$13)/MAR1!$D$13,(P8059-MAR1!$C$13)/MAR1!$E$13)</f>
        <v/>
      </c>
    </row>
    <row r="8060">
      <c r="A8060" s="5" t="n">
        <v>8059</v>
      </c>
      <c r="B8060" s="5" t="n">
        <v>23</v>
      </c>
      <c r="C8060" s="5" t="n">
        <v>29</v>
      </c>
      <c r="D8060" s="5" t="n">
        <v>1</v>
      </c>
      <c r="E8060" s="5" t="n">
        <v>0</v>
      </c>
      <c r="F8060" s="5" t="n">
        <v>31.7</v>
      </c>
      <c r="G8060" s="5" t="n">
        <v>14.9</v>
      </c>
      <c r="H8060" s="5" t="n">
        <v>13.03</v>
      </c>
      <c r="I8060" s="6">
        <f>IF(E8060&gt;=Markov!$B$3,1,0)</f>
        <v/>
      </c>
      <c r="J8060" s="6">
        <f>I8059</f>
        <v/>
      </c>
      <c r="K8060" s="7">
        <f>MAR1!$B$5+MAR1!$C$5*COS(2*PI()*$C8060/365)+MAR1!$D$5*SIN(2*PI()*$C8060/365)</f>
        <v/>
      </c>
      <c r="L8060" s="7">
        <f>MAR1!$B$6+MAR1!$C$6*COS(2*PI()*$C8060/365)+MAR1!$D$6*SIN(2*PI()*$C8060/365)</f>
        <v/>
      </c>
      <c r="M8060" s="7">
        <f>MAR1!$B$7+MAR1!$C$7*COS(2*PI()*$C8060/365)+MAR1!$D$7*SIN(2*PI()*$C8060/365)</f>
        <v/>
      </c>
      <c r="N8060" s="7">
        <f>F8060-K8060</f>
        <v/>
      </c>
      <c r="O8060" s="7">
        <f>G8060-L8060</f>
        <v/>
      </c>
      <c r="P8060" s="7">
        <f>H8060-M8060</f>
        <v/>
      </c>
      <c r="Q8060" s="7">
        <f>IF($I8060=1,(N8060-MAR1!$B$11)/MAR1!$D$11,(N8060-MAR1!$C$11)/MAR1!$E$11)</f>
        <v/>
      </c>
      <c r="R8060" s="7">
        <f>IF($I8060=1,(O8060-MAR1!$B$12)/MAR1!$D$12,(O8060-MAR1!$C$12)/MAR1!$E$12)</f>
        <v/>
      </c>
      <c r="S8060" s="7">
        <f>IF($I8060=1,(P8060-MAR1!$B$13)/MAR1!$D$13,(P8060-MAR1!$C$13)/MAR1!$E$13)</f>
        <v/>
      </c>
    </row>
    <row r="8061">
      <c r="A8061" s="5" t="n">
        <v>8060</v>
      </c>
      <c r="B8061" s="5" t="n">
        <v>23</v>
      </c>
      <c r="C8061" s="5" t="n">
        <v>30</v>
      </c>
      <c r="D8061" s="5" t="n">
        <v>1</v>
      </c>
      <c r="E8061" s="5" t="n">
        <v>0</v>
      </c>
      <c r="F8061" s="5" t="n">
        <v>32.4</v>
      </c>
      <c r="G8061" s="5" t="n">
        <v>14.2</v>
      </c>
      <c r="H8061" s="5" t="n">
        <v>14.91</v>
      </c>
      <c r="I8061" s="6">
        <f>IF(E8061&gt;=Markov!$B$3,1,0)</f>
        <v/>
      </c>
      <c r="J8061" s="6">
        <f>I8060</f>
        <v/>
      </c>
      <c r="K8061" s="7">
        <f>MAR1!$B$5+MAR1!$C$5*COS(2*PI()*$C8061/365)+MAR1!$D$5*SIN(2*PI()*$C8061/365)</f>
        <v/>
      </c>
      <c r="L8061" s="7">
        <f>MAR1!$B$6+MAR1!$C$6*COS(2*PI()*$C8061/365)+MAR1!$D$6*SIN(2*PI()*$C8061/365)</f>
        <v/>
      </c>
      <c r="M8061" s="7">
        <f>MAR1!$B$7+MAR1!$C$7*COS(2*PI()*$C8061/365)+MAR1!$D$7*SIN(2*PI()*$C8061/365)</f>
        <v/>
      </c>
      <c r="N8061" s="7">
        <f>F8061-K8061</f>
        <v/>
      </c>
      <c r="O8061" s="7">
        <f>G8061-L8061</f>
        <v/>
      </c>
      <c r="P8061" s="7">
        <f>H8061-M8061</f>
        <v/>
      </c>
      <c r="Q8061" s="7">
        <f>IF($I8061=1,(N8061-MAR1!$B$11)/MAR1!$D$11,(N8061-MAR1!$C$11)/MAR1!$E$11)</f>
        <v/>
      </c>
      <c r="R8061" s="7">
        <f>IF($I8061=1,(O8061-MAR1!$B$12)/MAR1!$D$12,(O8061-MAR1!$C$12)/MAR1!$E$12)</f>
        <v/>
      </c>
      <c r="S8061" s="7">
        <f>IF($I8061=1,(P8061-MAR1!$B$13)/MAR1!$D$13,(P8061-MAR1!$C$13)/MAR1!$E$13)</f>
        <v/>
      </c>
    </row>
    <row r="8062">
      <c r="A8062" s="5" t="n">
        <v>8061</v>
      </c>
      <c r="B8062" s="5" t="n">
        <v>23</v>
      </c>
      <c r="C8062" s="5" t="n">
        <v>31</v>
      </c>
      <c r="D8062" s="5" t="n">
        <v>1</v>
      </c>
      <c r="E8062" s="5" t="n">
        <v>0</v>
      </c>
      <c r="F8062" s="5" t="n">
        <v>33</v>
      </c>
      <c r="G8062" s="5" t="n">
        <v>15.8</v>
      </c>
      <c r="H8062" s="5" t="n">
        <v>20.11</v>
      </c>
      <c r="I8062" s="6">
        <f>IF(E8062&gt;=Markov!$B$3,1,0)</f>
        <v/>
      </c>
      <c r="J8062" s="6">
        <f>I8061</f>
        <v/>
      </c>
      <c r="K8062" s="7">
        <f>MAR1!$B$5+MAR1!$C$5*COS(2*PI()*$C8062/365)+MAR1!$D$5*SIN(2*PI()*$C8062/365)</f>
        <v/>
      </c>
      <c r="L8062" s="7">
        <f>MAR1!$B$6+MAR1!$C$6*COS(2*PI()*$C8062/365)+MAR1!$D$6*SIN(2*PI()*$C8062/365)</f>
        <v/>
      </c>
      <c r="M8062" s="7">
        <f>MAR1!$B$7+MAR1!$C$7*COS(2*PI()*$C8062/365)+MAR1!$D$7*SIN(2*PI()*$C8062/365)</f>
        <v/>
      </c>
      <c r="N8062" s="7">
        <f>F8062-K8062</f>
        <v/>
      </c>
      <c r="O8062" s="7">
        <f>G8062-L8062</f>
        <v/>
      </c>
      <c r="P8062" s="7">
        <f>H8062-M8062</f>
        <v/>
      </c>
      <c r="Q8062" s="7">
        <f>IF($I8062=1,(N8062-MAR1!$B$11)/MAR1!$D$11,(N8062-MAR1!$C$11)/MAR1!$E$11)</f>
        <v/>
      </c>
      <c r="R8062" s="7">
        <f>IF($I8062=1,(O8062-MAR1!$B$12)/MAR1!$D$12,(O8062-MAR1!$C$12)/MAR1!$E$12)</f>
        <v/>
      </c>
      <c r="S8062" s="7">
        <f>IF($I8062=1,(P8062-MAR1!$B$13)/MAR1!$D$13,(P8062-MAR1!$C$13)/MAR1!$E$13)</f>
        <v/>
      </c>
    </row>
    <row r="8063">
      <c r="A8063" s="5" t="n">
        <v>8062</v>
      </c>
      <c r="B8063" s="5" t="n">
        <v>23</v>
      </c>
      <c r="C8063" s="5" t="n">
        <v>32</v>
      </c>
      <c r="D8063" s="5" t="n">
        <v>2</v>
      </c>
      <c r="E8063" s="5" t="n">
        <v>0</v>
      </c>
      <c r="F8063" s="5" t="n">
        <v>34.3</v>
      </c>
      <c r="G8063" s="5" t="n">
        <v>17</v>
      </c>
      <c r="H8063" s="5" t="n">
        <v>22.48</v>
      </c>
      <c r="I8063" s="6">
        <f>IF(E8063&gt;=Markov!$B$3,1,0)</f>
        <v/>
      </c>
      <c r="J8063" s="6">
        <f>I8062</f>
        <v/>
      </c>
      <c r="K8063" s="7">
        <f>MAR1!$B$5+MAR1!$C$5*COS(2*PI()*$C8063/365)+MAR1!$D$5*SIN(2*PI()*$C8063/365)</f>
        <v/>
      </c>
      <c r="L8063" s="7">
        <f>MAR1!$B$6+MAR1!$C$6*COS(2*PI()*$C8063/365)+MAR1!$D$6*SIN(2*PI()*$C8063/365)</f>
        <v/>
      </c>
      <c r="M8063" s="7">
        <f>MAR1!$B$7+MAR1!$C$7*COS(2*PI()*$C8063/365)+MAR1!$D$7*SIN(2*PI()*$C8063/365)</f>
        <v/>
      </c>
      <c r="N8063" s="7">
        <f>F8063-K8063</f>
        <v/>
      </c>
      <c r="O8063" s="7">
        <f>G8063-L8063</f>
        <v/>
      </c>
      <c r="P8063" s="7">
        <f>H8063-M8063</f>
        <v/>
      </c>
      <c r="Q8063" s="7">
        <f>IF($I8063=1,(N8063-MAR1!$B$11)/MAR1!$D$11,(N8063-MAR1!$C$11)/MAR1!$E$11)</f>
        <v/>
      </c>
      <c r="R8063" s="7">
        <f>IF($I8063=1,(O8063-MAR1!$B$12)/MAR1!$D$12,(O8063-MAR1!$C$12)/MAR1!$E$12)</f>
        <v/>
      </c>
      <c r="S8063" s="7">
        <f>IF($I8063=1,(P8063-MAR1!$B$13)/MAR1!$D$13,(P8063-MAR1!$C$13)/MAR1!$E$13)</f>
        <v/>
      </c>
    </row>
    <row r="8064">
      <c r="A8064" s="5" t="n">
        <v>8063</v>
      </c>
      <c r="B8064" s="5" t="n">
        <v>23</v>
      </c>
      <c r="C8064" s="5" t="n">
        <v>33</v>
      </c>
      <c r="D8064" s="5" t="n">
        <v>2</v>
      </c>
      <c r="E8064" s="5" t="n">
        <v>0</v>
      </c>
      <c r="F8064" s="5" t="n">
        <v>32.5</v>
      </c>
      <c r="G8064" s="5" t="n">
        <v>16.3</v>
      </c>
      <c r="H8064" s="5" t="n">
        <v>15.88</v>
      </c>
      <c r="I8064" s="6">
        <f>IF(E8064&gt;=Markov!$B$3,1,0)</f>
        <v/>
      </c>
      <c r="J8064" s="6">
        <f>I8063</f>
        <v/>
      </c>
      <c r="K8064" s="7">
        <f>MAR1!$B$5+MAR1!$C$5*COS(2*PI()*$C8064/365)+MAR1!$D$5*SIN(2*PI()*$C8064/365)</f>
        <v/>
      </c>
      <c r="L8064" s="7">
        <f>MAR1!$B$6+MAR1!$C$6*COS(2*PI()*$C8064/365)+MAR1!$D$6*SIN(2*PI()*$C8064/365)</f>
        <v/>
      </c>
      <c r="M8064" s="7">
        <f>MAR1!$B$7+MAR1!$C$7*COS(2*PI()*$C8064/365)+MAR1!$D$7*SIN(2*PI()*$C8064/365)</f>
        <v/>
      </c>
      <c r="N8064" s="7">
        <f>F8064-K8064</f>
        <v/>
      </c>
      <c r="O8064" s="7">
        <f>G8064-L8064</f>
        <v/>
      </c>
      <c r="P8064" s="7">
        <f>H8064-M8064</f>
        <v/>
      </c>
      <c r="Q8064" s="7">
        <f>IF($I8064=1,(N8064-MAR1!$B$11)/MAR1!$D$11,(N8064-MAR1!$C$11)/MAR1!$E$11)</f>
        <v/>
      </c>
      <c r="R8064" s="7">
        <f>IF($I8064=1,(O8064-MAR1!$B$12)/MAR1!$D$12,(O8064-MAR1!$C$12)/MAR1!$E$12)</f>
        <v/>
      </c>
      <c r="S8064" s="7">
        <f>IF($I8064=1,(P8064-MAR1!$B$13)/MAR1!$D$13,(P8064-MAR1!$C$13)/MAR1!$E$13)</f>
        <v/>
      </c>
    </row>
    <row r="8065">
      <c r="A8065" s="5" t="n">
        <v>8064</v>
      </c>
      <c r="B8065" s="5" t="n">
        <v>23</v>
      </c>
      <c r="C8065" s="5" t="n">
        <v>34</v>
      </c>
      <c r="D8065" s="5" t="n">
        <v>2</v>
      </c>
      <c r="E8065" s="5" t="n">
        <v>0</v>
      </c>
      <c r="F8065" s="5" t="n">
        <v>32.2</v>
      </c>
      <c r="G8065" s="5" t="n">
        <v>16.9</v>
      </c>
      <c r="H8065" s="5" t="n">
        <v>23.1</v>
      </c>
      <c r="I8065" s="6">
        <f>IF(E8065&gt;=Markov!$B$3,1,0)</f>
        <v/>
      </c>
      <c r="J8065" s="6">
        <f>I8064</f>
        <v/>
      </c>
      <c r="K8065" s="7">
        <f>MAR1!$B$5+MAR1!$C$5*COS(2*PI()*$C8065/365)+MAR1!$D$5*SIN(2*PI()*$C8065/365)</f>
        <v/>
      </c>
      <c r="L8065" s="7">
        <f>MAR1!$B$6+MAR1!$C$6*COS(2*PI()*$C8065/365)+MAR1!$D$6*SIN(2*PI()*$C8065/365)</f>
        <v/>
      </c>
      <c r="M8065" s="7">
        <f>MAR1!$B$7+MAR1!$C$7*COS(2*PI()*$C8065/365)+MAR1!$D$7*SIN(2*PI()*$C8065/365)</f>
        <v/>
      </c>
      <c r="N8065" s="7">
        <f>F8065-K8065</f>
        <v/>
      </c>
      <c r="O8065" s="7">
        <f>G8065-L8065</f>
        <v/>
      </c>
      <c r="P8065" s="7">
        <f>H8065-M8065</f>
        <v/>
      </c>
      <c r="Q8065" s="7">
        <f>IF($I8065=1,(N8065-MAR1!$B$11)/MAR1!$D$11,(N8065-MAR1!$C$11)/MAR1!$E$11)</f>
        <v/>
      </c>
      <c r="R8065" s="7">
        <f>IF($I8065=1,(O8065-MAR1!$B$12)/MAR1!$D$12,(O8065-MAR1!$C$12)/MAR1!$E$12)</f>
        <v/>
      </c>
      <c r="S8065" s="7">
        <f>IF($I8065=1,(P8065-MAR1!$B$13)/MAR1!$D$13,(P8065-MAR1!$C$13)/MAR1!$E$13)</f>
        <v/>
      </c>
    </row>
    <row r="8066">
      <c r="A8066" s="5" t="n">
        <v>8065</v>
      </c>
      <c r="B8066" s="5" t="n">
        <v>23</v>
      </c>
      <c r="C8066" s="5" t="n">
        <v>35</v>
      </c>
      <c r="D8066" s="5" t="n">
        <v>2</v>
      </c>
      <c r="E8066" s="5" t="n">
        <v>0</v>
      </c>
      <c r="F8066" s="5" t="n">
        <v>31.5</v>
      </c>
      <c r="G8066" s="5" t="n">
        <v>15.9</v>
      </c>
      <c r="H8066" s="5" t="n">
        <v>21.67</v>
      </c>
      <c r="I8066" s="6">
        <f>IF(E8066&gt;=Markov!$B$3,1,0)</f>
        <v/>
      </c>
      <c r="J8066" s="6">
        <f>I8065</f>
        <v/>
      </c>
      <c r="K8066" s="7">
        <f>MAR1!$B$5+MAR1!$C$5*COS(2*PI()*$C8066/365)+MAR1!$D$5*SIN(2*PI()*$C8066/365)</f>
        <v/>
      </c>
      <c r="L8066" s="7">
        <f>MAR1!$B$6+MAR1!$C$6*COS(2*PI()*$C8066/365)+MAR1!$D$6*SIN(2*PI()*$C8066/365)</f>
        <v/>
      </c>
      <c r="M8066" s="7">
        <f>MAR1!$B$7+MAR1!$C$7*COS(2*PI()*$C8066/365)+MAR1!$D$7*SIN(2*PI()*$C8066/365)</f>
        <v/>
      </c>
      <c r="N8066" s="7">
        <f>F8066-K8066</f>
        <v/>
      </c>
      <c r="O8066" s="7">
        <f>G8066-L8066</f>
        <v/>
      </c>
      <c r="P8066" s="7">
        <f>H8066-M8066</f>
        <v/>
      </c>
      <c r="Q8066" s="7">
        <f>IF($I8066=1,(N8066-MAR1!$B$11)/MAR1!$D$11,(N8066-MAR1!$C$11)/MAR1!$E$11)</f>
        <v/>
      </c>
      <c r="R8066" s="7">
        <f>IF($I8066=1,(O8066-MAR1!$B$12)/MAR1!$D$12,(O8066-MAR1!$C$12)/MAR1!$E$12)</f>
        <v/>
      </c>
      <c r="S8066" s="7">
        <f>IF($I8066=1,(P8066-MAR1!$B$13)/MAR1!$D$13,(P8066-MAR1!$C$13)/MAR1!$E$13)</f>
        <v/>
      </c>
    </row>
    <row r="8067">
      <c r="A8067" s="5" t="n">
        <v>8066</v>
      </c>
      <c r="B8067" s="5" t="n">
        <v>23</v>
      </c>
      <c r="C8067" s="5" t="n">
        <v>36</v>
      </c>
      <c r="D8067" s="5" t="n">
        <v>2</v>
      </c>
      <c r="E8067" s="5" t="n">
        <v>0</v>
      </c>
      <c r="F8067" s="5" t="n">
        <v>32.8</v>
      </c>
      <c r="G8067" s="5" t="n">
        <v>17.9</v>
      </c>
      <c r="H8067" s="5" t="n">
        <v>23.07</v>
      </c>
      <c r="I8067" s="6">
        <f>IF(E8067&gt;=Markov!$B$3,1,0)</f>
        <v/>
      </c>
      <c r="J8067" s="6">
        <f>I8066</f>
        <v/>
      </c>
      <c r="K8067" s="7">
        <f>MAR1!$B$5+MAR1!$C$5*COS(2*PI()*$C8067/365)+MAR1!$D$5*SIN(2*PI()*$C8067/365)</f>
        <v/>
      </c>
      <c r="L8067" s="7">
        <f>MAR1!$B$6+MAR1!$C$6*COS(2*PI()*$C8067/365)+MAR1!$D$6*SIN(2*PI()*$C8067/365)</f>
        <v/>
      </c>
      <c r="M8067" s="7">
        <f>MAR1!$B$7+MAR1!$C$7*COS(2*PI()*$C8067/365)+MAR1!$D$7*SIN(2*PI()*$C8067/365)</f>
        <v/>
      </c>
      <c r="N8067" s="7">
        <f>F8067-K8067</f>
        <v/>
      </c>
      <c r="O8067" s="7">
        <f>G8067-L8067</f>
        <v/>
      </c>
      <c r="P8067" s="7">
        <f>H8067-M8067</f>
        <v/>
      </c>
      <c r="Q8067" s="7">
        <f>IF($I8067=1,(N8067-MAR1!$B$11)/MAR1!$D$11,(N8067-MAR1!$C$11)/MAR1!$E$11)</f>
        <v/>
      </c>
      <c r="R8067" s="7">
        <f>IF($I8067=1,(O8067-MAR1!$B$12)/MAR1!$D$12,(O8067-MAR1!$C$12)/MAR1!$E$12)</f>
        <v/>
      </c>
      <c r="S8067" s="7">
        <f>IF($I8067=1,(P8067-MAR1!$B$13)/MAR1!$D$13,(P8067-MAR1!$C$13)/MAR1!$E$13)</f>
        <v/>
      </c>
    </row>
    <row r="8068">
      <c r="A8068" s="5" t="n">
        <v>8067</v>
      </c>
      <c r="B8068" s="5" t="n">
        <v>23</v>
      </c>
      <c r="C8068" s="5" t="n">
        <v>37</v>
      </c>
      <c r="D8068" s="5" t="n">
        <v>2</v>
      </c>
      <c r="E8068" s="5" t="n">
        <v>0</v>
      </c>
      <c r="F8068" s="5" t="n">
        <v>34.9</v>
      </c>
      <c r="G8068" s="5" t="n">
        <v>18.2</v>
      </c>
      <c r="H8068" s="5" t="n">
        <v>24.88</v>
      </c>
      <c r="I8068" s="6">
        <f>IF(E8068&gt;=Markov!$B$3,1,0)</f>
        <v/>
      </c>
      <c r="J8068" s="6">
        <f>I8067</f>
        <v/>
      </c>
      <c r="K8068" s="7">
        <f>MAR1!$B$5+MAR1!$C$5*COS(2*PI()*$C8068/365)+MAR1!$D$5*SIN(2*PI()*$C8068/365)</f>
        <v/>
      </c>
      <c r="L8068" s="7">
        <f>MAR1!$B$6+MAR1!$C$6*COS(2*PI()*$C8068/365)+MAR1!$D$6*SIN(2*PI()*$C8068/365)</f>
        <v/>
      </c>
      <c r="M8068" s="7">
        <f>MAR1!$B$7+MAR1!$C$7*COS(2*PI()*$C8068/365)+MAR1!$D$7*SIN(2*PI()*$C8068/365)</f>
        <v/>
      </c>
      <c r="N8068" s="7">
        <f>F8068-K8068</f>
        <v/>
      </c>
      <c r="O8068" s="7">
        <f>G8068-L8068</f>
        <v/>
      </c>
      <c r="P8068" s="7">
        <f>H8068-M8068</f>
        <v/>
      </c>
      <c r="Q8068" s="7">
        <f>IF($I8068=1,(N8068-MAR1!$B$11)/MAR1!$D$11,(N8068-MAR1!$C$11)/MAR1!$E$11)</f>
        <v/>
      </c>
      <c r="R8068" s="7">
        <f>IF($I8068=1,(O8068-MAR1!$B$12)/MAR1!$D$12,(O8068-MAR1!$C$12)/MAR1!$E$12)</f>
        <v/>
      </c>
      <c r="S8068" s="7">
        <f>IF($I8068=1,(P8068-MAR1!$B$13)/MAR1!$D$13,(P8068-MAR1!$C$13)/MAR1!$E$13)</f>
        <v/>
      </c>
    </row>
    <row r="8069">
      <c r="A8069" s="5" t="n">
        <v>8068</v>
      </c>
      <c r="B8069" s="5" t="n">
        <v>23</v>
      </c>
      <c r="C8069" s="5" t="n">
        <v>38</v>
      </c>
      <c r="D8069" s="5" t="n">
        <v>2</v>
      </c>
      <c r="E8069" s="5" t="n">
        <v>0</v>
      </c>
      <c r="F8069" s="5" t="n">
        <v>34.1</v>
      </c>
      <c r="G8069" s="5" t="n">
        <v>16.5</v>
      </c>
      <c r="H8069" s="5" t="n">
        <v>20.68</v>
      </c>
      <c r="I8069" s="6">
        <f>IF(E8069&gt;=Markov!$B$3,1,0)</f>
        <v/>
      </c>
      <c r="J8069" s="6">
        <f>I8068</f>
        <v/>
      </c>
      <c r="K8069" s="7">
        <f>MAR1!$B$5+MAR1!$C$5*COS(2*PI()*$C8069/365)+MAR1!$D$5*SIN(2*PI()*$C8069/365)</f>
        <v/>
      </c>
      <c r="L8069" s="7">
        <f>MAR1!$B$6+MAR1!$C$6*COS(2*PI()*$C8069/365)+MAR1!$D$6*SIN(2*PI()*$C8069/365)</f>
        <v/>
      </c>
      <c r="M8069" s="7">
        <f>MAR1!$B$7+MAR1!$C$7*COS(2*PI()*$C8069/365)+MAR1!$D$7*SIN(2*PI()*$C8069/365)</f>
        <v/>
      </c>
      <c r="N8069" s="7">
        <f>F8069-K8069</f>
        <v/>
      </c>
      <c r="O8069" s="7">
        <f>G8069-L8069</f>
        <v/>
      </c>
      <c r="P8069" s="7">
        <f>H8069-M8069</f>
        <v/>
      </c>
      <c r="Q8069" s="7">
        <f>IF($I8069=1,(N8069-MAR1!$B$11)/MAR1!$D$11,(N8069-MAR1!$C$11)/MAR1!$E$11)</f>
        <v/>
      </c>
      <c r="R8069" s="7">
        <f>IF($I8069=1,(O8069-MAR1!$B$12)/MAR1!$D$12,(O8069-MAR1!$C$12)/MAR1!$E$12)</f>
        <v/>
      </c>
      <c r="S8069" s="7">
        <f>IF($I8069=1,(P8069-MAR1!$B$13)/MAR1!$D$13,(P8069-MAR1!$C$13)/MAR1!$E$13)</f>
        <v/>
      </c>
    </row>
    <row r="8070">
      <c r="A8070" s="5" t="n">
        <v>8069</v>
      </c>
      <c r="B8070" s="5" t="n">
        <v>23</v>
      </c>
      <c r="C8070" s="5" t="n">
        <v>39</v>
      </c>
      <c r="D8070" s="5" t="n">
        <v>2</v>
      </c>
      <c r="E8070" s="5" t="n">
        <v>0</v>
      </c>
      <c r="F8070" s="5" t="n">
        <v>33.7</v>
      </c>
      <c r="G8070" s="5" t="n">
        <v>18.2</v>
      </c>
      <c r="H8070" s="5" t="n">
        <v>15.36</v>
      </c>
      <c r="I8070" s="6">
        <f>IF(E8070&gt;=Markov!$B$3,1,0)</f>
        <v/>
      </c>
      <c r="J8070" s="6">
        <f>I8069</f>
        <v/>
      </c>
      <c r="K8070" s="7">
        <f>MAR1!$B$5+MAR1!$C$5*COS(2*PI()*$C8070/365)+MAR1!$D$5*SIN(2*PI()*$C8070/365)</f>
        <v/>
      </c>
      <c r="L8070" s="7">
        <f>MAR1!$B$6+MAR1!$C$6*COS(2*PI()*$C8070/365)+MAR1!$D$6*SIN(2*PI()*$C8070/365)</f>
        <v/>
      </c>
      <c r="M8070" s="7">
        <f>MAR1!$B$7+MAR1!$C$7*COS(2*PI()*$C8070/365)+MAR1!$D$7*SIN(2*PI()*$C8070/365)</f>
        <v/>
      </c>
      <c r="N8070" s="7">
        <f>F8070-K8070</f>
        <v/>
      </c>
      <c r="O8070" s="7">
        <f>G8070-L8070</f>
        <v/>
      </c>
      <c r="P8070" s="7">
        <f>H8070-M8070</f>
        <v/>
      </c>
      <c r="Q8070" s="7">
        <f>IF($I8070=1,(N8070-MAR1!$B$11)/MAR1!$D$11,(N8070-MAR1!$C$11)/MAR1!$E$11)</f>
        <v/>
      </c>
      <c r="R8070" s="7">
        <f>IF($I8070=1,(O8070-MAR1!$B$12)/MAR1!$D$12,(O8070-MAR1!$C$12)/MAR1!$E$12)</f>
        <v/>
      </c>
      <c r="S8070" s="7">
        <f>IF($I8070=1,(P8070-MAR1!$B$13)/MAR1!$D$13,(P8070-MAR1!$C$13)/MAR1!$E$13)</f>
        <v/>
      </c>
    </row>
    <row r="8071">
      <c r="A8071" s="5" t="n">
        <v>8070</v>
      </c>
      <c r="B8071" s="5" t="n">
        <v>23</v>
      </c>
      <c r="C8071" s="5" t="n">
        <v>40</v>
      </c>
      <c r="D8071" s="5" t="n">
        <v>2</v>
      </c>
      <c r="E8071" s="5" t="n">
        <v>0</v>
      </c>
      <c r="F8071" s="5" t="n">
        <v>33</v>
      </c>
      <c r="G8071" s="5" t="n">
        <v>17.9</v>
      </c>
      <c r="H8071" s="5" t="n">
        <v>19</v>
      </c>
      <c r="I8071" s="6">
        <f>IF(E8071&gt;=Markov!$B$3,1,0)</f>
        <v/>
      </c>
      <c r="J8071" s="6">
        <f>I8070</f>
        <v/>
      </c>
      <c r="K8071" s="7">
        <f>MAR1!$B$5+MAR1!$C$5*COS(2*PI()*$C8071/365)+MAR1!$D$5*SIN(2*PI()*$C8071/365)</f>
        <v/>
      </c>
      <c r="L8071" s="7">
        <f>MAR1!$B$6+MAR1!$C$6*COS(2*PI()*$C8071/365)+MAR1!$D$6*SIN(2*PI()*$C8071/365)</f>
        <v/>
      </c>
      <c r="M8071" s="7">
        <f>MAR1!$B$7+MAR1!$C$7*COS(2*PI()*$C8071/365)+MAR1!$D$7*SIN(2*PI()*$C8071/365)</f>
        <v/>
      </c>
      <c r="N8071" s="7">
        <f>F8071-K8071</f>
        <v/>
      </c>
      <c r="O8071" s="7">
        <f>G8071-L8071</f>
        <v/>
      </c>
      <c r="P8071" s="7">
        <f>H8071-M8071</f>
        <v/>
      </c>
      <c r="Q8071" s="7">
        <f>IF($I8071=1,(N8071-MAR1!$B$11)/MAR1!$D$11,(N8071-MAR1!$C$11)/MAR1!$E$11)</f>
        <v/>
      </c>
      <c r="R8071" s="7">
        <f>IF($I8071=1,(O8071-MAR1!$B$12)/MAR1!$D$12,(O8071-MAR1!$C$12)/MAR1!$E$12)</f>
        <v/>
      </c>
      <c r="S8071" s="7">
        <f>IF($I8071=1,(P8071-MAR1!$B$13)/MAR1!$D$13,(P8071-MAR1!$C$13)/MAR1!$E$13)</f>
        <v/>
      </c>
    </row>
    <row r="8072">
      <c r="A8072" s="5" t="n">
        <v>8071</v>
      </c>
      <c r="B8072" s="5" t="n">
        <v>23</v>
      </c>
      <c r="C8072" s="5" t="n">
        <v>41</v>
      </c>
      <c r="D8072" s="5" t="n">
        <v>2</v>
      </c>
      <c r="E8072" s="5" t="n">
        <v>0</v>
      </c>
      <c r="F8072" s="5" t="n">
        <v>35.1</v>
      </c>
      <c r="G8072" s="5" t="n">
        <v>20.4</v>
      </c>
      <c r="H8072" s="5" t="n">
        <v>16.94</v>
      </c>
      <c r="I8072" s="6">
        <f>IF(E8072&gt;=Markov!$B$3,1,0)</f>
        <v/>
      </c>
      <c r="J8072" s="6">
        <f>I8071</f>
        <v/>
      </c>
      <c r="K8072" s="7">
        <f>MAR1!$B$5+MAR1!$C$5*COS(2*PI()*$C8072/365)+MAR1!$D$5*SIN(2*PI()*$C8072/365)</f>
        <v/>
      </c>
      <c r="L8072" s="7">
        <f>MAR1!$B$6+MAR1!$C$6*COS(2*PI()*$C8072/365)+MAR1!$D$6*SIN(2*PI()*$C8072/365)</f>
        <v/>
      </c>
      <c r="M8072" s="7">
        <f>MAR1!$B$7+MAR1!$C$7*COS(2*PI()*$C8072/365)+MAR1!$D$7*SIN(2*PI()*$C8072/365)</f>
        <v/>
      </c>
      <c r="N8072" s="7">
        <f>F8072-K8072</f>
        <v/>
      </c>
      <c r="O8072" s="7">
        <f>G8072-L8072</f>
        <v/>
      </c>
      <c r="P8072" s="7">
        <f>H8072-M8072</f>
        <v/>
      </c>
      <c r="Q8072" s="7">
        <f>IF($I8072=1,(N8072-MAR1!$B$11)/MAR1!$D$11,(N8072-MAR1!$C$11)/MAR1!$E$11)</f>
        <v/>
      </c>
      <c r="R8072" s="7">
        <f>IF($I8072=1,(O8072-MAR1!$B$12)/MAR1!$D$12,(O8072-MAR1!$C$12)/MAR1!$E$12)</f>
        <v/>
      </c>
      <c r="S8072" s="7">
        <f>IF($I8072=1,(P8072-MAR1!$B$13)/MAR1!$D$13,(P8072-MAR1!$C$13)/MAR1!$E$13)</f>
        <v/>
      </c>
    </row>
    <row r="8073">
      <c r="A8073" s="5" t="n">
        <v>8072</v>
      </c>
      <c r="B8073" s="5" t="n">
        <v>23</v>
      </c>
      <c r="C8073" s="5" t="n">
        <v>42</v>
      </c>
      <c r="D8073" s="5" t="n">
        <v>2</v>
      </c>
      <c r="E8073" s="5" t="n">
        <v>0</v>
      </c>
      <c r="F8073" s="5" t="n">
        <v>36.2</v>
      </c>
      <c r="G8073" s="5" t="n">
        <v>19.3</v>
      </c>
      <c r="H8073" s="5" t="n">
        <v>20.05</v>
      </c>
      <c r="I8073" s="6">
        <f>IF(E8073&gt;=Markov!$B$3,1,0)</f>
        <v/>
      </c>
      <c r="J8073" s="6">
        <f>I8072</f>
        <v/>
      </c>
      <c r="K8073" s="7">
        <f>MAR1!$B$5+MAR1!$C$5*COS(2*PI()*$C8073/365)+MAR1!$D$5*SIN(2*PI()*$C8073/365)</f>
        <v/>
      </c>
      <c r="L8073" s="7">
        <f>MAR1!$B$6+MAR1!$C$6*COS(2*PI()*$C8073/365)+MAR1!$D$6*SIN(2*PI()*$C8073/365)</f>
        <v/>
      </c>
      <c r="M8073" s="7">
        <f>MAR1!$B$7+MAR1!$C$7*COS(2*PI()*$C8073/365)+MAR1!$D$7*SIN(2*PI()*$C8073/365)</f>
        <v/>
      </c>
      <c r="N8073" s="7">
        <f>F8073-K8073</f>
        <v/>
      </c>
      <c r="O8073" s="7">
        <f>G8073-L8073</f>
        <v/>
      </c>
      <c r="P8073" s="7">
        <f>H8073-M8073</f>
        <v/>
      </c>
      <c r="Q8073" s="7">
        <f>IF($I8073=1,(N8073-MAR1!$B$11)/MAR1!$D$11,(N8073-MAR1!$C$11)/MAR1!$E$11)</f>
        <v/>
      </c>
      <c r="R8073" s="7">
        <f>IF($I8073=1,(O8073-MAR1!$B$12)/MAR1!$D$12,(O8073-MAR1!$C$12)/MAR1!$E$12)</f>
        <v/>
      </c>
      <c r="S8073" s="7">
        <f>IF($I8073=1,(P8073-MAR1!$B$13)/MAR1!$D$13,(P8073-MAR1!$C$13)/MAR1!$E$13)</f>
        <v/>
      </c>
    </row>
    <row r="8074">
      <c r="A8074" s="5" t="n">
        <v>8073</v>
      </c>
      <c r="B8074" s="5" t="n">
        <v>23</v>
      </c>
      <c r="C8074" s="5" t="n">
        <v>43</v>
      </c>
      <c r="D8074" s="5" t="n">
        <v>2</v>
      </c>
      <c r="E8074" s="5" t="n">
        <v>0</v>
      </c>
      <c r="F8074" s="5" t="n">
        <v>33.6</v>
      </c>
      <c r="G8074" s="5" t="n">
        <v>17.4</v>
      </c>
      <c r="H8074" s="5" t="n">
        <v>13.68</v>
      </c>
      <c r="I8074" s="6">
        <f>IF(E8074&gt;=Markov!$B$3,1,0)</f>
        <v/>
      </c>
      <c r="J8074" s="6">
        <f>I8073</f>
        <v/>
      </c>
      <c r="K8074" s="7">
        <f>MAR1!$B$5+MAR1!$C$5*COS(2*PI()*$C8074/365)+MAR1!$D$5*SIN(2*PI()*$C8074/365)</f>
        <v/>
      </c>
      <c r="L8074" s="7">
        <f>MAR1!$B$6+MAR1!$C$6*COS(2*PI()*$C8074/365)+MAR1!$D$6*SIN(2*PI()*$C8074/365)</f>
        <v/>
      </c>
      <c r="M8074" s="7">
        <f>MAR1!$B$7+MAR1!$C$7*COS(2*PI()*$C8074/365)+MAR1!$D$7*SIN(2*PI()*$C8074/365)</f>
        <v/>
      </c>
      <c r="N8074" s="7">
        <f>F8074-K8074</f>
        <v/>
      </c>
      <c r="O8074" s="7">
        <f>G8074-L8074</f>
        <v/>
      </c>
      <c r="P8074" s="7">
        <f>H8074-M8074</f>
        <v/>
      </c>
      <c r="Q8074" s="7">
        <f>IF($I8074=1,(N8074-MAR1!$B$11)/MAR1!$D$11,(N8074-MAR1!$C$11)/MAR1!$E$11)</f>
        <v/>
      </c>
      <c r="R8074" s="7">
        <f>IF($I8074=1,(O8074-MAR1!$B$12)/MAR1!$D$12,(O8074-MAR1!$C$12)/MAR1!$E$12)</f>
        <v/>
      </c>
      <c r="S8074" s="7">
        <f>IF($I8074=1,(P8074-MAR1!$B$13)/MAR1!$D$13,(P8074-MAR1!$C$13)/MAR1!$E$13)</f>
        <v/>
      </c>
    </row>
    <row r="8075">
      <c r="A8075" s="5" t="n">
        <v>8074</v>
      </c>
      <c r="B8075" s="5" t="n">
        <v>23</v>
      </c>
      <c r="C8075" s="5" t="n">
        <v>44</v>
      </c>
      <c r="D8075" s="5" t="n">
        <v>2</v>
      </c>
      <c r="E8075" s="5" t="n">
        <v>0</v>
      </c>
      <c r="F8075" s="5" t="n">
        <v>32.2</v>
      </c>
      <c r="G8075" s="5" t="n">
        <v>18.3</v>
      </c>
      <c r="H8075" s="5" t="n">
        <v>18.78</v>
      </c>
      <c r="I8075" s="6">
        <f>IF(E8075&gt;=Markov!$B$3,1,0)</f>
        <v/>
      </c>
      <c r="J8075" s="6">
        <f>I8074</f>
        <v/>
      </c>
      <c r="K8075" s="7">
        <f>MAR1!$B$5+MAR1!$C$5*COS(2*PI()*$C8075/365)+MAR1!$D$5*SIN(2*PI()*$C8075/365)</f>
        <v/>
      </c>
      <c r="L8075" s="7">
        <f>MAR1!$B$6+MAR1!$C$6*COS(2*PI()*$C8075/365)+MAR1!$D$6*SIN(2*PI()*$C8075/365)</f>
        <v/>
      </c>
      <c r="M8075" s="7">
        <f>MAR1!$B$7+MAR1!$C$7*COS(2*PI()*$C8075/365)+MAR1!$D$7*SIN(2*PI()*$C8075/365)</f>
        <v/>
      </c>
      <c r="N8075" s="7">
        <f>F8075-K8075</f>
        <v/>
      </c>
      <c r="O8075" s="7">
        <f>G8075-L8075</f>
        <v/>
      </c>
      <c r="P8075" s="7">
        <f>H8075-M8075</f>
        <v/>
      </c>
      <c r="Q8075" s="7">
        <f>IF($I8075=1,(N8075-MAR1!$B$11)/MAR1!$D$11,(N8075-MAR1!$C$11)/MAR1!$E$11)</f>
        <v/>
      </c>
      <c r="R8075" s="7">
        <f>IF($I8075=1,(O8075-MAR1!$B$12)/MAR1!$D$12,(O8075-MAR1!$C$12)/MAR1!$E$12)</f>
        <v/>
      </c>
      <c r="S8075" s="7">
        <f>IF($I8075=1,(P8075-MAR1!$B$13)/MAR1!$D$13,(P8075-MAR1!$C$13)/MAR1!$E$13)</f>
        <v/>
      </c>
    </row>
    <row r="8076">
      <c r="A8076" s="5" t="n">
        <v>8075</v>
      </c>
      <c r="B8076" s="5" t="n">
        <v>23</v>
      </c>
      <c r="C8076" s="5" t="n">
        <v>45</v>
      </c>
      <c r="D8076" s="5" t="n">
        <v>2</v>
      </c>
      <c r="E8076" s="5" t="n">
        <v>0</v>
      </c>
      <c r="F8076" s="5" t="n">
        <v>33.6</v>
      </c>
      <c r="G8076" s="5" t="n">
        <v>16.7</v>
      </c>
      <c r="H8076" s="5" t="n">
        <v>22.02</v>
      </c>
      <c r="I8076" s="6">
        <f>IF(E8076&gt;=Markov!$B$3,1,0)</f>
        <v/>
      </c>
      <c r="J8076" s="6">
        <f>I8075</f>
        <v/>
      </c>
      <c r="K8076" s="7">
        <f>MAR1!$B$5+MAR1!$C$5*COS(2*PI()*$C8076/365)+MAR1!$D$5*SIN(2*PI()*$C8076/365)</f>
        <v/>
      </c>
      <c r="L8076" s="7">
        <f>MAR1!$B$6+MAR1!$C$6*COS(2*PI()*$C8076/365)+MAR1!$D$6*SIN(2*PI()*$C8076/365)</f>
        <v/>
      </c>
      <c r="M8076" s="7">
        <f>MAR1!$B$7+MAR1!$C$7*COS(2*PI()*$C8076/365)+MAR1!$D$7*SIN(2*PI()*$C8076/365)</f>
        <v/>
      </c>
      <c r="N8076" s="7">
        <f>F8076-K8076</f>
        <v/>
      </c>
      <c r="O8076" s="7">
        <f>G8076-L8076</f>
        <v/>
      </c>
      <c r="P8076" s="7">
        <f>H8076-M8076</f>
        <v/>
      </c>
      <c r="Q8076" s="7">
        <f>IF($I8076=1,(N8076-MAR1!$B$11)/MAR1!$D$11,(N8076-MAR1!$C$11)/MAR1!$E$11)</f>
        <v/>
      </c>
      <c r="R8076" s="7">
        <f>IF($I8076=1,(O8076-MAR1!$B$12)/MAR1!$D$12,(O8076-MAR1!$C$12)/MAR1!$E$12)</f>
        <v/>
      </c>
      <c r="S8076" s="7">
        <f>IF($I8076=1,(P8076-MAR1!$B$13)/MAR1!$D$13,(P8076-MAR1!$C$13)/MAR1!$E$13)</f>
        <v/>
      </c>
    </row>
    <row r="8077">
      <c r="A8077" s="5" t="n">
        <v>8076</v>
      </c>
      <c r="B8077" s="5" t="n">
        <v>23</v>
      </c>
      <c r="C8077" s="5" t="n">
        <v>46</v>
      </c>
      <c r="D8077" s="5" t="n">
        <v>2</v>
      </c>
      <c r="E8077" s="5" t="n">
        <v>0</v>
      </c>
      <c r="F8077" s="5" t="n">
        <v>32.5</v>
      </c>
      <c r="G8077" s="5" t="n">
        <v>17.2</v>
      </c>
      <c r="H8077" s="5" t="n">
        <v>18.62</v>
      </c>
      <c r="I8077" s="6">
        <f>IF(E8077&gt;=Markov!$B$3,1,0)</f>
        <v/>
      </c>
      <c r="J8077" s="6">
        <f>I8076</f>
        <v/>
      </c>
      <c r="K8077" s="7">
        <f>MAR1!$B$5+MAR1!$C$5*COS(2*PI()*$C8077/365)+MAR1!$D$5*SIN(2*PI()*$C8077/365)</f>
        <v/>
      </c>
      <c r="L8077" s="7">
        <f>MAR1!$B$6+MAR1!$C$6*COS(2*PI()*$C8077/365)+MAR1!$D$6*SIN(2*PI()*$C8077/365)</f>
        <v/>
      </c>
      <c r="M8077" s="7">
        <f>MAR1!$B$7+MAR1!$C$7*COS(2*PI()*$C8077/365)+MAR1!$D$7*SIN(2*PI()*$C8077/365)</f>
        <v/>
      </c>
      <c r="N8077" s="7">
        <f>F8077-K8077</f>
        <v/>
      </c>
      <c r="O8077" s="7">
        <f>G8077-L8077</f>
        <v/>
      </c>
      <c r="P8077" s="7">
        <f>H8077-M8077</f>
        <v/>
      </c>
      <c r="Q8077" s="7">
        <f>IF($I8077=1,(N8077-MAR1!$B$11)/MAR1!$D$11,(N8077-MAR1!$C$11)/MAR1!$E$11)</f>
        <v/>
      </c>
      <c r="R8077" s="7">
        <f>IF($I8077=1,(O8077-MAR1!$B$12)/MAR1!$D$12,(O8077-MAR1!$C$12)/MAR1!$E$12)</f>
        <v/>
      </c>
      <c r="S8077" s="7">
        <f>IF($I8077=1,(P8077-MAR1!$B$13)/MAR1!$D$13,(P8077-MAR1!$C$13)/MAR1!$E$13)</f>
        <v/>
      </c>
    </row>
    <row r="8078">
      <c r="A8078" s="5" t="n">
        <v>8077</v>
      </c>
      <c r="B8078" s="5" t="n">
        <v>23</v>
      </c>
      <c r="C8078" s="5" t="n">
        <v>47</v>
      </c>
      <c r="D8078" s="5" t="n">
        <v>2</v>
      </c>
      <c r="E8078" s="5" t="n">
        <v>0</v>
      </c>
      <c r="F8078" s="5" t="n">
        <v>31.5</v>
      </c>
      <c r="G8078" s="5" t="n">
        <v>17.7</v>
      </c>
      <c r="H8078" s="5" t="n">
        <v>14.17</v>
      </c>
      <c r="I8078" s="6">
        <f>IF(E8078&gt;=Markov!$B$3,1,0)</f>
        <v/>
      </c>
      <c r="J8078" s="6">
        <f>I8077</f>
        <v/>
      </c>
      <c r="K8078" s="7">
        <f>MAR1!$B$5+MAR1!$C$5*COS(2*PI()*$C8078/365)+MAR1!$D$5*SIN(2*PI()*$C8078/365)</f>
        <v/>
      </c>
      <c r="L8078" s="7">
        <f>MAR1!$B$6+MAR1!$C$6*COS(2*PI()*$C8078/365)+MAR1!$D$6*SIN(2*PI()*$C8078/365)</f>
        <v/>
      </c>
      <c r="M8078" s="7">
        <f>MAR1!$B$7+MAR1!$C$7*COS(2*PI()*$C8078/365)+MAR1!$D$7*SIN(2*PI()*$C8078/365)</f>
        <v/>
      </c>
      <c r="N8078" s="7">
        <f>F8078-K8078</f>
        <v/>
      </c>
      <c r="O8078" s="7">
        <f>G8078-L8078</f>
        <v/>
      </c>
      <c r="P8078" s="7">
        <f>H8078-M8078</f>
        <v/>
      </c>
      <c r="Q8078" s="7">
        <f>IF($I8078=1,(N8078-MAR1!$B$11)/MAR1!$D$11,(N8078-MAR1!$C$11)/MAR1!$E$11)</f>
        <v/>
      </c>
      <c r="R8078" s="7">
        <f>IF($I8078=1,(O8078-MAR1!$B$12)/MAR1!$D$12,(O8078-MAR1!$C$12)/MAR1!$E$12)</f>
        <v/>
      </c>
      <c r="S8078" s="7">
        <f>IF($I8078=1,(P8078-MAR1!$B$13)/MAR1!$D$13,(P8078-MAR1!$C$13)/MAR1!$E$13)</f>
        <v/>
      </c>
    </row>
    <row r="8079">
      <c r="A8079" s="5" t="n">
        <v>8078</v>
      </c>
      <c r="B8079" s="5" t="n">
        <v>23</v>
      </c>
      <c r="C8079" s="5" t="n">
        <v>48</v>
      </c>
      <c r="D8079" s="5" t="n">
        <v>2</v>
      </c>
      <c r="E8079" s="5" t="n">
        <v>0</v>
      </c>
      <c r="F8079" s="5" t="n">
        <v>36.7</v>
      </c>
      <c r="G8079" s="5" t="n">
        <v>18.5</v>
      </c>
      <c r="H8079" s="5" t="n">
        <v>18.42</v>
      </c>
      <c r="I8079" s="6">
        <f>IF(E8079&gt;=Markov!$B$3,1,0)</f>
        <v/>
      </c>
      <c r="J8079" s="6">
        <f>I8078</f>
        <v/>
      </c>
      <c r="K8079" s="7">
        <f>MAR1!$B$5+MAR1!$C$5*COS(2*PI()*$C8079/365)+MAR1!$D$5*SIN(2*PI()*$C8079/365)</f>
        <v/>
      </c>
      <c r="L8079" s="7">
        <f>MAR1!$B$6+MAR1!$C$6*COS(2*PI()*$C8079/365)+MAR1!$D$6*SIN(2*PI()*$C8079/365)</f>
        <v/>
      </c>
      <c r="M8079" s="7">
        <f>MAR1!$B$7+MAR1!$C$7*COS(2*PI()*$C8079/365)+MAR1!$D$7*SIN(2*PI()*$C8079/365)</f>
        <v/>
      </c>
      <c r="N8079" s="7">
        <f>F8079-K8079</f>
        <v/>
      </c>
      <c r="O8079" s="7">
        <f>G8079-L8079</f>
        <v/>
      </c>
      <c r="P8079" s="7">
        <f>H8079-M8079</f>
        <v/>
      </c>
      <c r="Q8079" s="7">
        <f>IF($I8079=1,(N8079-MAR1!$B$11)/MAR1!$D$11,(N8079-MAR1!$C$11)/MAR1!$E$11)</f>
        <v/>
      </c>
      <c r="R8079" s="7">
        <f>IF($I8079=1,(O8079-MAR1!$B$12)/MAR1!$D$12,(O8079-MAR1!$C$12)/MAR1!$E$12)</f>
        <v/>
      </c>
      <c r="S8079" s="7">
        <f>IF($I8079=1,(P8079-MAR1!$B$13)/MAR1!$D$13,(P8079-MAR1!$C$13)/MAR1!$E$13)</f>
        <v/>
      </c>
    </row>
    <row r="8080">
      <c r="A8080" s="5" t="n">
        <v>8079</v>
      </c>
      <c r="B8080" s="5" t="n">
        <v>23</v>
      </c>
      <c r="C8080" s="5" t="n">
        <v>49</v>
      </c>
      <c r="D8080" s="5" t="n">
        <v>2</v>
      </c>
      <c r="E8080" s="5" t="n">
        <v>0</v>
      </c>
      <c r="F8080" s="5" t="n">
        <v>36.7</v>
      </c>
      <c r="G8080" s="5" t="n">
        <v>19.4</v>
      </c>
      <c r="H8080" s="5" t="n">
        <v>23.15</v>
      </c>
      <c r="I8080" s="6">
        <f>IF(E8080&gt;=Markov!$B$3,1,0)</f>
        <v/>
      </c>
      <c r="J8080" s="6">
        <f>I8079</f>
        <v/>
      </c>
      <c r="K8080" s="7">
        <f>MAR1!$B$5+MAR1!$C$5*COS(2*PI()*$C8080/365)+MAR1!$D$5*SIN(2*PI()*$C8080/365)</f>
        <v/>
      </c>
      <c r="L8080" s="7">
        <f>MAR1!$B$6+MAR1!$C$6*COS(2*PI()*$C8080/365)+MAR1!$D$6*SIN(2*PI()*$C8080/365)</f>
        <v/>
      </c>
      <c r="M8080" s="7">
        <f>MAR1!$B$7+MAR1!$C$7*COS(2*PI()*$C8080/365)+MAR1!$D$7*SIN(2*PI()*$C8080/365)</f>
        <v/>
      </c>
      <c r="N8080" s="7">
        <f>F8080-K8080</f>
        <v/>
      </c>
      <c r="O8080" s="7">
        <f>G8080-L8080</f>
        <v/>
      </c>
      <c r="P8080" s="7">
        <f>H8080-M8080</f>
        <v/>
      </c>
      <c r="Q8080" s="7">
        <f>IF($I8080=1,(N8080-MAR1!$B$11)/MAR1!$D$11,(N8080-MAR1!$C$11)/MAR1!$E$11)</f>
        <v/>
      </c>
      <c r="R8080" s="7">
        <f>IF($I8080=1,(O8080-MAR1!$B$12)/MAR1!$D$12,(O8080-MAR1!$C$12)/MAR1!$E$12)</f>
        <v/>
      </c>
      <c r="S8080" s="7">
        <f>IF($I8080=1,(P8080-MAR1!$B$13)/MAR1!$D$13,(P8080-MAR1!$C$13)/MAR1!$E$13)</f>
        <v/>
      </c>
    </row>
    <row r="8081">
      <c r="A8081" s="5" t="n">
        <v>8080</v>
      </c>
      <c r="B8081" s="5" t="n">
        <v>23</v>
      </c>
      <c r="C8081" s="5" t="n">
        <v>50</v>
      </c>
      <c r="D8081" s="5" t="n">
        <v>2</v>
      </c>
      <c r="E8081" s="5" t="n">
        <v>0</v>
      </c>
      <c r="F8081" s="5" t="n">
        <v>36.5</v>
      </c>
      <c r="G8081" s="5" t="n">
        <v>18.3</v>
      </c>
      <c r="H8081" s="5" t="n">
        <v>23.53</v>
      </c>
      <c r="I8081" s="6">
        <f>IF(E8081&gt;=Markov!$B$3,1,0)</f>
        <v/>
      </c>
      <c r="J8081" s="6">
        <f>I8080</f>
        <v/>
      </c>
      <c r="K8081" s="7">
        <f>MAR1!$B$5+MAR1!$C$5*COS(2*PI()*$C8081/365)+MAR1!$D$5*SIN(2*PI()*$C8081/365)</f>
        <v/>
      </c>
      <c r="L8081" s="7">
        <f>MAR1!$B$6+MAR1!$C$6*COS(2*PI()*$C8081/365)+MAR1!$D$6*SIN(2*PI()*$C8081/365)</f>
        <v/>
      </c>
      <c r="M8081" s="7">
        <f>MAR1!$B$7+MAR1!$C$7*COS(2*PI()*$C8081/365)+MAR1!$D$7*SIN(2*PI()*$C8081/365)</f>
        <v/>
      </c>
      <c r="N8081" s="7">
        <f>F8081-K8081</f>
        <v/>
      </c>
      <c r="O8081" s="7">
        <f>G8081-L8081</f>
        <v/>
      </c>
      <c r="P8081" s="7">
        <f>H8081-M8081</f>
        <v/>
      </c>
      <c r="Q8081" s="7">
        <f>IF($I8081=1,(N8081-MAR1!$B$11)/MAR1!$D$11,(N8081-MAR1!$C$11)/MAR1!$E$11)</f>
        <v/>
      </c>
      <c r="R8081" s="7">
        <f>IF($I8081=1,(O8081-MAR1!$B$12)/MAR1!$D$12,(O8081-MAR1!$C$12)/MAR1!$E$12)</f>
        <v/>
      </c>
      <c r="S8081" s="7">
        <f>IF($I8081=1,(P8081-MAR1!$B$13)/MAR1!$D$13,(P8081-MAR1!$C$13)/MAR1!$E$13)</f>
        <v/>
      </c>
    </row>
    <row r="8082">
      <c r="A8082" s="5" t="n">
        <v>8081</v>
      </c>
      <c r="B8082" s="5" t="n">
        <v>23</v>
      </c>
      <c r="C8082" s="5" t="n">
        <v>51</v>
      </c>
      <c r="D8082" s="5" t="n">
        <v>2</v>
      </c>
      <c r="E8082" s="5" t="n">
        <v>0</v>
      </c>
      <c r="F8082" s="5" t="n">
        <v>35.5</v>
      </c>
      <c r="G8082" s="5" t="n">
        <v>16.8</v>
      </c>
      <c r="H8082" s="5" t="n">
        <v>23.15</v>
      </c>
      <c r="I8082" s="6">
        <f>IF(E8082&gt;=Markov!$B$3,1,0)</f>
        <v/>
      </c>
      <c r="J8082" s="6">
        <f>I8081</f>
        <v/>
      </c>
      <c r="K8082" s="7">
        <f>MAR1!$B$5+MAR1!$C$5*COS(2*PI()*$C8082/365)+MAR1!$D$5*SIN(2*PI()*$C8082/365)</f>
        <v/>
      </c>
      <c r="L8082" s="7">
        <f>MAR1!$B$6+MAR1!$C$6*COS(2*PI()*$C8082/365)+MAR1!$D$6*SIN(2*PI()*$C8082/365)</f>
        <v/>
      </c>
      <c r="M8082" s="7">
        <f>MAR1!$B$7+MAR1!$C$7*COS(2*PI()*$C8082/365)+MAR1!$D$7*SIN(2*PI()*$C8082/365)</f>
        <v/>
      </c>
      <c r="N8082" s="7">
        <f>F8082-K8082</f>
        <v/>
      </c>
      <c r="O8082" s="7">
        <f>G8082-L8082</f>
        <v/>
      </c>
      <c r="P8082" s="7">
        <f>H8082-M8082</f>
        <v/>
      </c>
      <c r="Q8082" s="7">
        <f>IF($I8082=1,(N8082-MAR1!$B$11)/MAR1!$D$11,(N8082-MAR1!$C$11)/MAR1!$E$11)</f>
        <v/>
      </c>
      <c r="R8082" s="7">
        <f>IF($I8082=1,(O8082-MAR1!$B$12)/MAR1!$D$12,(O8082-MAR1!$C$12)/MAR1!$E$12)</f>
        <v/>
      </c>
      <c r="S8082" s="7">
        <f>IF($I8082=1,(P8082-MAR1!$B$13)/MAR1!$D$13,(P8082-MAR1!$C$13)/MAR1!$E$13)</f>
        <v/>
      </c>
    </row>
    <row r="8083">
      <c r="A8083" s="5" t="n">
        <v>8082</v>
      </c>
      <c r="B8083" s="5" t="n">
        <v>23</v>
      </c>
      <c r="C8083" s="5" t="n">
        <v>52</v>
      </c>
      <c r="D8083" s="5" t="n">
        <v>2</v>
      </c>
      <c r="E8083" s="5" t="n">
        <v>0</v>
      </c>
      <c r="F8083" s="5" t="n">
        <v>35.1</v>
      </c>
      <c r="G8083" s="5" t="n">
        <v>18.6</v>
      </c>
      <c r="H8083" s="5" t="n">
        <v>23.34</v>
      </c>
      <c r="I8083" s="6">
        <f>IF(E8083&gt;=Markov!$B$3,1,0)</f>
        <v/>
      </c>
      <c r="J8083" s="6">
        <f>I8082</f>
        <v/>
      </c>
      <c r="K8083" s="7">
        <f>MAR1!$B$5+MAR1!$C$5*COS(2*PI()*$C8083/365)+MAR1!$D$5*SIN(2*PI()*$C8083/365)</f>
        <v/>
      </c>
      <c r="L8083" s="7">
        <f>MAR1!$B$6+MAR1!$C$6*COS(2*PI()*$C8083/365)+MAR1!$D$6*SIN(2*PI()*$C8083/365)</f>
        <v/>
      </c>
      <c r="M8083" s="7">
        <f>MAR1!$B$7+MAR1!$C$7*COS(2*PI()*$C8083/365)+MAR1!$D$7*SIN(2*PI()*$C8083/365)</f>
        <v/>
      </c>
      <c r="N8083" s="7">
        <f>F8083-K8083</f>
        <v/>
      </c>
      <c r="O8083" s="7">
        <f>G8083-L8083</f>
        <v/>
      </c>
      <c r="P8083" s="7">
        <f>H8083-M8083</f>
        <v/>
      </c>
      <c r="Q8083" s="7">
        <f>IF($I8083=1,(N8083-MAR1!$B$11)/MAR1!$D$11,(N8083-MAR1!$C$11)/MAR1!$E$11)</f>
        <v/>
      </c>
      <c r="R8083" s="7">
        <f>IF($I8083=1,(O8083-MAR1!$B$12)/MAR1!$D$12,(O8083-MAR1!$C$12)/MAR1!$E$12)</f>
        <v/>
      </c>
      <c r="S8083" s="7">
        <f>IF($I8083=1,(P8083-MAR1!$B$13)/MAR1!$D$13,(P8083-MAR1!$C$13)/MAR1!$E$13)</f>
        <v/>
      </c>
    </row>
    <row r="8084">
      <c r="A8084" s="5" t="n">
        <v>8083</v>
      </c>
      <c r="B8084" s="5" t="n">
        <v>23</v>
      </c>
      <c r="C8084" s="5" t="n">
        <v>53</v>
      </c>
      <c r="D8084" s="5" t="n">
        <v>2</v>
      </c>
      <c r="E8084" s="5" t="n">
        <v>0</v>
      </c>
      <c r="F8084" s="5" t="n">
        <v>33.1</v>
      </c>
      <c r="G8084" s="5" t="n">
        <v>18</v>
      </c>
      <c r="H8084" s="5" t="n">
        <v>17.43</v>
      </c>
      <c r="I8084" s="6">
        <f>IF(E8084&gt;=Markov!$B$3,1,0)</f>
        <v/>
      </c>
      <c r="J8084" s="6">
        <f>I8083</f>
        <v/>
      </c>
      <c r="K8084" s="7">
        <f>MAR1!$B$5+MAR1!$C$5*COS(2*PI()*$C8084/365)+MAR1!$D$5*SIN(2*PI()*$C8084/365)</f>
        <v/>
      </c>
      <c r="L8084" s="7">
        <f>MAR1!$B$6+MAR1!$C$6*COS(2*PI()*$C8084/365)+MAR1!$D$6*SIN(2*PI()*$C8084/365)</f>
        <v/>
      </c>
      <c r="M8084" s="7">
        <f>MAR1!$B$7+MAR1!$C$7*COS(2*PI()*$C8084/365)+MAR1!$D$7*SIN(2*PI()*$C8084/365)</f>
        <v/>
      </c>
      <c r="N8084" s="7">
        <f>F8084-K8084</f>
        <v/>
      </c>
      <c r="O8084" s="7">
        <f>G8084-L8084</f>
        <v/>
      </c>
      <c r="P8084" s="7">
        <f>H8084-M8084</f>
        <v/>
      </c>
      <c r="Q8084" s="7">
        <f>IF($I8084=1,(N8084-MAR1!$B$11)/MAR1!$D$11,(N8084-MAR1!$C$11)/MAR1!$E$11)</f>
        <v/>
      </c>
      <c r="R8084" s="7">
        <f>IF($I8084=1,(O8084-MAR1!$B$12)/MAR1!$D$12,(O8084-MAR1!$C$12)/MAR1!$E$12)</f>
        <v/>
      </c>
      <c r="S8084" s="7">
        <f>IF($I8084=1,(P8084-MAR1!$B$13)/MAR1!$D$13,(P8084-MAR1!$C$13)/MAR1!$E$13)</f>
        <v/>
      </c>
    </row>
    <row r="8085">
      <c r="A8085" s="5" t="n">
        <v>8084</v>
      </c>
      <c r="B8085" s="5" t="n">
        <v>23</v>
      </c>
      <c r="C8085" s="5" t="n">
        <v>54</v>
      </c>
      <c r="D8085" s="5" t="n">
        <v>2</v>
      </c>
      <c r="E8085" s="5" t="n">
        <v>0</v>
      </c>
      <c r="F8085" s="5" t="n">
        <v>34.3</v>
      </c>
      <c r="G8085" s="5" t="n">
        <v>17.8</v>
      </c>
      <c r="H8085" s="5" t="n">
        <v>22.85</v>
      </c>
      <c r="I8085" s="6">
        <f>IF(E8085&gt;=Markov!$B$3,1,0)</f>
        <v/>
      </c>
      <c r="J8085" s="6">
        <f>I8084</f>
        <v/>
      </c>
      <c r="K8085" s="7">
        <f>MAR1!$B$5+MAR1!$C$5*COS(2*PI()*$C8085/365)+MAR1!$D$5*SIN(2*PI()*$C8085/365)</f>
        <v/>
      </c>
      <c r="L8085" s="7">
        <f>MAR1!$B$6+MAR1!$C$6*COS(2*PI()*$C8085/365)+MAR1!$D$6*SIN(2*PI()*$C8085/365)</f>
        <v/>
      </c>
      <c r="M8085" s="7">
        <f>MAR1!$B$7+MAR1!$C$7*COS(2*PI()*$C8085/365)+MAR1!$D$7*SIN(2*PI()*$C8085/365)</f>
        <v/>
      </c>
      <c r="N8085" s="7">
        <f>F8085-K8085</f>
        <v/>
      </c>
      <c r="O8085" s="7">
        <f>G8085-L8085</f>
        <v/>
      </c>
      <c r="P8085" s="7">
        <f>H8085-M8085</f>
        <v/>
      </c>
      <c r="Q8085" s="7">
        <f>IF($I8085=1,(N8085-MAR1!$B$11)/MAR1!$D$11,(N8085-MAR1!$C$11)/MAR1!$E$11)</f>
        <v/>
      </c>
      <c r="R8085" s="7">
        <f>IF($I8085=1,(O8085-MAR1!$B$12)/MAR1!$D$12,(O8085-MAR1!$C$12)/MAR1!$E$12)</f>
        <v/>
      </c>
      <c r="S8085" s="7">
        <f>IF($I8085=1,(P8085-MAR1!$B$13)/MAR1!$D$13,(P8085-MAR1!$C$13)/MAR1!$E$13)</f>
        <v/>
      </c>
    </row>
    <row r="8086">
      <c r="A8086" s="5" t="n">
        <v>8085</v>
      </c>
      <c r="B8086" s="5" t="n">
        <v>23</v>
      </c>
      <c r="C8086" s="5" t="n">
        <v>55</v>
      </c>
      <c r="D8086" s="5" t="n">
        <v>2</v>
      </c>
      <c r="E8086" s="5" t="n">
        <v>0</v>
      </c>
      <c r="F8086" s="5" t="n">
        <v>34.4</v>
      </c>
      <c r="G8086" s="5" t="n">
        <v>18.7</v>
      </c>
      <c r="H8086" s="5" t="n">
        <v>20.14</v>
      </c>
      <c r="I8086" s="6">
        <f>IF(E8086&gt;=Markov!$B$3,1,0)</f>
        <v/>
      </c>
      <c r="J8086" s="6">
        <f>I8085</f>
        <v/>
      </c>
      <c r="K8086" s="7">
        <f>MAR1!$B$5+MAR1!$C$5*COS(2*PI()*$C8086/365)+MAR1!$D$5*SIN(2*PI()*$C8086/365)</f>
        <v/>
      </c>
      <c r="L8086" s="7">
        <f>MAR1!$B$6+MAR1!$C$6*COS(2*PI()*$C8086/365)+MAR1!$D$6*SIN(2*PI()*$C8086/365)</f>
        <v/>
      </c>
      <c r="M8086" s="7">
        <f>MAR1!$B$7+MAR1!$C$7*COS(2*PI()*$C8086/365)+MAR1!$D$7*SIN(2*PI()*$C8086/365)</f>
        <v/>
      </c>
      <c r="N8086" s="7">
        <f>F8086-K8086</f>
        <v/>
      </c>
      <c r="O8086" s="7">
        <f>G8086-L8086</f>
        <v/>
      </c>
      <c r="P8086" s="7">
        <f>H8086-M8086</f>
        <v/>
      </c>
      <c r="Q8086" s="7">
        <f>IF($I8086=1,(N8086-MAR1!$B$11)/MAR1!$D$11,(N8086-MAR1!$C$11)/MAR1!$E$11)</f>
        <v/>
      </c>
      <c r="R8086" s="7">
        <f>IF($I8086=1,(O8086-MAR1!$B$12)/MAR1!$D$12,(O8086-MAR1!$C$12)/MAR1!$E$12)</f>
        <v/>
      </c>
      <c r="S8086" s="7">
        <f>IF($I8086=1,(P8086-MAR1!$B$13)/MAR1!$D$13,(P8086-MAR1!$C$13)/MAR1!$E$13)</f>
        <v/>
      </c>
    </row>
    <row r="8087">
      <c r="A8087" s="5" t="n">
        <v>8086</v>
      </c>
      <c r="B8087" s="5" t="n">
        <v>23</v>
      </c>
      <c r="C8087" s="5" t="n">
        <v>56</v>
      </c>
      <c r="D8087" s="5" t="n">
        <v>2</v>
      </c>
      <c r="E8087" s="5" t="n">
        <v>3</v>
      </c>
      <c r="F8087" s="5" t="n">
        <v>33.4</v>
      </c>
      <c r="G8087" s="5" t="n">
        <v>18.6</v>
      </c>
      <c r="H8087" s="5" t="n">
        <v>21.91</v>
      </c>
      <c r="I8087" s="6">
        <f>IF(E8087&gt;=Markov!$B$3,1,0)</f>
        <v/>
      </c>
      <c r="J8087" s="6">
        <f>I8086</f>
        <v/>
      </c>
      <c r="K8087" s="7">
        <f>MAR1!$B$5+MAR1!$C$5*COS(2*PI()*$C8087/365)+MAR1!$D$5*SIN(2*PI()*$C8087/365)</f>
        <v/>
      </c>
      <c r="L8087" s="7">
        <f>MAR1!$B$6+MAR1!$C$6*COS(2*PI()*$C8087/365)+MAR1!$D$6*SIN(2*PI()*$C8087/365)</f>
        <v/>
      </c>
      <c r="M8087" s="7">
        <f>MAR1!$B$7+MAR1!$C$7*COS(2*PI()*$C8087/365)+MAR1!$D$7*SIN(2*PI()*$C8087/365)</f>
        <v/>
      </c>
      <c r="N8087" s="7">
        <f>F8087-K8087</f>
        <v/>
      </c>
      <c r="O8087" s="7">
        <f>G8087-L8087</f>
        <v/>
      </c>
      <c r="P8087" s="7">
        <f>H8087-M8087</f>
        <v/>
      </c>
      <c r="Q8087" s="7">
        <f>IF($I8087=1,(N8087-MAR1!$B$11)/MAR1!$D$11,(N8087-MAR1!$C$11)/MAR1!$E$11)</f>
        <v/>
      </c>
      <c r="R8087" s="7">
        <f>IF($I8087=1,(O8087-MAR1!$B$12)/MAR1!$D$12,(O8087-MAR1!$C$12)/MAR1!$E$12)</f>
        <v/>
      </c>
      <c r="S8087" s="7">
        <f>IF($I8087=1,(P8087-MAR1!$B$13)/MAR1!$D$13,(P8087-MAR1!$C$13)/MAR1!$E$13)</f>
        <v/>
      </c>
    </row>
    <row r="8088">
      <c r="A8088" s="5" t="n">
        <v>8087</v>
      </c>
      <c r="B8088" s="5" t="n">
        <v>23</v>
      </c>
      <c r="C8088" s="5" t="n">
        <v>57</v>
      </c>
      <c r="D8088" s="5" t="n">
        <v>2</v>
      </c>
      <c r="E8088" s="5" t="n">
        <v>0</v>
      </c>
      <c r="F8088" s="5" t="n">
        <v>35.2</v>
      </c>
      <c r="G8088" s="5" t="n">
        <v>20.7</v>
      </c>
      <c r="H8088" s="5" t="n">
        <v>23.92</v>
      </c>
      <c r="I8088" s="6">
        <f>IF(E8088&gt;=Markov!$B$3,1,0)</f>
        <v/>
      </c>
      <c r="J8088" s="6">
        <f>I8087</f>
        <v/>
      </c>
      <c r="K8088" s="7">
        <f>MAR1!$B$5+MAR1!$C$5*COS(2*PI()*$C8088/365)+MAR1!$D$5*SIN(2*PI()*$C8088/365)</f>
        <v/>
      </c>
      <c r="L8088" s="7">
        <f>MAR1!$B$6+MAR1!$C$6*COS(2*PI()*$C8088/365)+MAR1!$D$6*SIN(2*PI()*$C8088/365)</f>
        <v/>
      </c>
      <c r="M8088" s="7">
        <f>MAR1!$B$7+MAR1!$C$7*COS(2*PI()*$C8088/365)+MAR1!$D$7*SIN(2*PI()*$C8088/365)</f>
        <v/>
      </c>
      <c r="N8088" s="7">
        <f>F8088-K8088</f>
        <v/>
      </c>
      <c r="O8088" s="7">
        <f>G8088-L8088</f>
        <v/>
      </c>
      <c r="P8088" s="7">
        <f>H8088-M8088</f>
        <v/>
      </c>
      <c r="Q8088" s="7">
        <f>IF($I8088=1,(N8088-MAR1!$B$11)/MAR1!$D$11,(N8088-MAR1!$C$11)/MAR1!$E$11)</f>
        <v/>
      </c>
      <c r="R8088" s="7">
        <f>IF($I8088=1,(O8088-MAR1!$B$12)/MAR1!$D$12,(O8088-MAR1!$C$12)/MAR1!$E$12)</f>
        <v/>
      </c>
      <c r="S8088" s="7">
        <f>IF($I8088=1,(P8088-MAR1!$B$13)/MAR1!$D$13,(P8088-MAR1!$C$13)/MAR1!$E$13)</f>
        <v/>
      </c>
    </row>
    <row r="8089">
      <c r="A8089" s="5" t="n">
        <v>8088</v>
      </c>
      <c r="B8089" s="5" t="n">
        <v>23</v>
      </c>
      <c r="C8089" s="5" t="n">
        <v>58</v>
      </c>
      <c r="D8089" s="5" t="n">
        <v>2</v>
      </c>
      <c r="E8089" s="5" t="n">
        <v>0</v>
      </c>
      <c r="F8089" s="5" t="n">
        <v>37.5</v>
      </c>
      <c r="G8089" s="5" t="n">
        <v>19.6</v>
      </c>
      <c r="H8089" s="5" t="n">
        <v>21.76</v>
      </c>
      <c r="I8089" s="6">
        <f>IF(E8089&gt;=Markov!$B$3,1,0)</f>
        <v/>
      </c>
      <c r="J8089" s="6">
        <f>I8088</f>
        <v/>
      </c>
      <c r="K8089" s="7">
        <f>MAR1!$B$5+MAR1!$C$5*COS(2*PI()*$C8089/365)+MAR1!$D$5*SIN(2*PI()*$C8089/365)</f>
        <v/>
      </c>
      <c r="L8089" s="7">
        <f>MAR1!$B$6+MAR1!$C$6*COS(2*PI()*$C8089/365)+MAR1!$D$6*SIN(2*PI()*$C8089/365)</f>
        <v/>
      </c>
      <c r="M8089" s="7">
        <f>MAR1!$B$7+MAR1!$C$7*COS(2*PI()*$C8089/365)+MAR1!$D$7*SIN(2*PI()*$C8089/365)</f>
        <v/>
      </c>
      <c r="N8089" s="7">
        <f>F8089-K8089</f>
        <v/>
      </c>
      <c r="O8089" s="7">
        <f>G8089-L8089</f>
        <v/>
      </c>
      <c r="P8089" s="7">
        <f>H8089-M8089</f>
        <v/>
      </c>
      <c r="Q8089" s="7">
        <f>IF($I8089=1,(N8089-MAR1!$B$11)/MAR1!$D$11,(N8089-MAR1!$C$11)/MAR1!$E$11)</f>
        <v/>
      </c>
      <c r="R8089" s="7">
        <f>IF($I8089=1,(O8089-MAR1!$B$12)/MAR1!$D$12,(O8089-MAR1!$C$12)/MAR1!$E$12)</f>
        <v/>
      </c>
      <c r="S8089" s="7">
        <f>IF($I8089=1,(P8089-MAR1!$B$13)/MAR1!$D$13,(P8089-MAR1!$C$13)/MAR1!$E$13)</f>
        <v/>
      </c>
    </row>
    <row r="8090">
      <c r="A8090" s="5" t="n">
        <v>8089</v>
      </c>
      <c r="B8090" s="5" t="n">
        <v>23</v>
      </c>
      <c r="C8090" s="5" t="n">
        <v>59</v>
      </c>
      <c r="D8090" s="5" t="n">
        <v>2</v>
      </c>
      <c r="E8090" s="5" t="n">
        <v>0</v>
      </c>
      <c r="F8090" s="5" t="n">
        <v>36.4</v>
      </c>
      <c r="G8090" s="5" t="n">
        <v>19.4</v>
      </c>
      <c r="H8090" s="5" t="n">
        <v>23.52</v>
      </c>
      <c r="I8090" s="6">
        <f>IF(E8090&gt;=Markov!$B$3,1,0)</f>
        <v/>
      </c>
      <c r="J8090" s="6">
        <f>I8089</f>
        <v/>
      </c>
      <c r="K8090" s="7">
        <f>MAR1!$B$5+MAR1!$C$5*COS(2*PI()*$C8090/365)+MAR1!$D$5*SIN(2*PI()*$C8090/365)</f>
        <v/>
      </c>
      <c r="L8090" s="7">
        <f>MAR1!$B$6+MAR1!$C$6*COS(2*PI()*$C8090/365)+MAR1!$D$6*SIN(2*PI()*$C8090/365)</f>
        <v/>
      </c>
      <c r="M8090" s="7">
        <f>MAR1!$B$7+MAR1!$C$7*COS(2*PI()*$C8090/365)+MAR1!$D$7*SIN(2*PI()*$C8090/365)</f>
        <v/>
      </c>
      <c r="N8090" s="7">
        <f>F8090-K8090</f>
        <v/>
      </c>
      <c r="O8090" s="7">
        <f>G8090-L8090</f>
        <v/>
      </c>
      <c r="P8090" s="7">
        <f>H8090-M8090</f>
        <v/>
      </c>
      <c r="Q8090" s="7">
        <f>IF($I8090=1,(N8090-MAR1!$B$11)/MAR1!$D$11,(N8090-MAR1!$C$11)/MAR1!$E$11)</f>
        <v/>
      </c>
      <c r="R8090" s="7">
        <f>IF($I8090=1,(O8090-MAR1!$B$12)/MAR1!$D$12,(O8090-MAR1!$C$12)/MAR1!$E$12)</f>
        <v/>
      </c>
      <c r="S8090" s="7">
        <f>IF($I8090=1,(P8090-MAR1!$B$13)/MAR1!$D$13,(P8090-MAR1!$C$13)/MAR1!$E$13)</f>
        <v/>
      </c>
    </row>
    <row r="8091">
      <c r="A8091" s="5" t="n">
        <v>8090</v>
      </c>
      <c r="B8091" s="5" t="n">
        <v>23</v>
      </c>
      <c r="C8091" s="5" t="n">
        <v>60</v>
      </c>
      <c r="D8091" s="5" t="n">
        <v>3</v>
      </c>
      <c r="E8091" s="5" t="n">
        <v>0</v>
      </c>
      <c r="F8091" s="5" t="n">
        <v>35.3</v>
      </c>
      <c r="G8091" s="5" t="n">
        <v>18.7</v>
      </c>
      <c r="H8091" s="5" t="n">
        <v>24.14</v>
      </c>
      <c r="I8091" s="6">
        <f>IF(E8091&gt;=Markov!$B$3,1,0)</f>
        <v/>
      </c>
      <c r="J8091" s="6">
        <f>I8090</f>
        <v/>
      </c>
      <c r="K8091" s="7">
        <f>MAR1!$B$5+MAR1!$C$5*COS(2*PI()*$C8091/365)+MAR1!$D$5*SIN(2*PI()*$C8091/365)</f>
        <v/>
      </c>
      <c r="L8091" s="7">
        <f>MAR1!$B$6+MAR1!$C$6*COS(2*PI()*$C8091/365)+MAR1!$D$6*SIN(2*PI()*$C8091/365)</f>
        <v/>
      </c>
      <c r="M8091" s="7">
        <f>MAR1!$B$7+MAR1!$C$7*COS(2*PI()*$C8091/365)+MAR1!$D$7*SIN(2*PI()*$C8091/365)</f>
        <v/>
      </c>
      <c r="N8091" s="7">
        <f>F8091-K8091</f>
        <v/>
      </c>
      <c r="O8091" s="7">
        <f>G8091-L8091</f>
        <v/>
      </c>
      <c r="P8091" s="7">
        <f>H8091-M8091</f>
        <v/>
      </c>
      <c r="Q8091" s="7">
        <f>IF($I8091=1,(N8091-MAR1!$B$11)/MAR1!$D$11,(N8091-MAR1!$C$11)/MAR1!$E$11)</f>
        <v/>
      </c>
      <c r="R8091" s="7">
        <f>IF($I8091=1,(O8091-MAR1!$B$12)/MAR1!$D$12,(O8091-MAR1!$C$12)/MAR1!$E$12)</f>
        <v/>
      </c>
      <c r="S8091" s="7">
        <f>IF($I8091=1,(P8091-MAR1!$B$13)/MAR1!$D$13,(P8091-MAR1!$C$13)/MAR1!$E$13)</f>
        <v/>
      </c>
    </row>
    <row r="8092">
      <c r="A8092" s="5" t="n">
        <v>8091</v>
      </c>
      <c r="B8092" s="5" t="n">
        <v>23</v>
      </c>
      <c r="C8092" s="5" t="n">
        <v>61</v>
      </c>
      <c r="D8092" s="5" t="n">
        <v>3</v>
      </c>
      <c r="E8092" s="5" t="n">
        <v>0</v>
      </c>
      <c r="F8092" s="5" t="n">
        <v>35.6</v>
      </c>
      <c r="G8092" s="5" t="n">
        <v>20.8</v>
      </c>
      <c r="H8092" s="5" t="n">
        <v>23.97</v>
      </c>
      <c r="I8092" s="6">
        <f>IF(E8092&gt;=Markov!$B$3,1,0)</f>
        <v/>
      </c>
      <c r="J8092" s="6">
        <f>I8091</f>
        <v/>
      </c>
      <c r="K8092" s="7">
        <f>MAR1!$B$5+MAR1!$C$5*COS(2*PI()*$C8092/365)+MAR1!$D$5*SIN(2*PI()*$C8092/365)</f>
        <v/>
      </c>
      <c r="L8092" s="7">
        <f>MAR1!$B$6+MAR1!$C$6*COS(2*PI()*$C8092/365)+MAR1!$D$6*SIN(2*PI()*$C8092/365)</f>
        <v/>
      </c>
      <c r="M8092" s="7">
        <f>MAR1!$B$7+MAR1!$C$7*COS(2*PI()*$C8092/365)+MAR1!$D$7*SIN(2*PI()*$C8092/365)</f>
        <v/>
      </c>
      <c r="N8092" s="7">
        <f>F8092-K8092</f>
        <v/>
      </c>
      <c r="O8092" s="7">
        <f>G8092-L8092</f>
        <v/>
      </c>
      <c r="P8092" s="7">
        <f>H8092-M8092</f>
        <v/>
      </c>
      <c r="Q8092" s="7">
        <f>IF($I8092=1,(N8092-MAR1!$B$11)/MAR1!$D$11,(N8092-MAR1!$C$11)/MAR1!$E$11)</f>
        <v/>
      </c>
      <c r="R8092" s="7">
        <f>IF($I8092=1,(O8092-MAR1!$B$12)/MAR1!$D$12,(O8092-MAR1!$C$12)/MAR1!$E$12)</f>
        <v/>
      </c>
      <c r="S8092" s="7">
        <f>IF($I8092=1,(P8092-MAR1!$B$13)/MAR1!$D$13,(P8092-MAR1!$C$13)/MAR1!$E$13)</f>
        <v/>
      </c>
    </row>
    <row r="8093">
      <c r="A8093" s="5" t="n">
        <v>8092</v>
      </c>
      <c r="B8093" s="5" t="n">
        <v>23</v>
      </c>
      <c r="C8093" s="5" t="n">
        <v>62</v>
      </c>
      <c r="D8093" s="5" t="n">
        <v>3</v>
      </c>
      <c r="E8093" s="5" t="n">
        <v>0</v>
      </c>
      <c r="F8093" s="5" t="n">
        <v>37.9</v>
      </c>
      <c r="G8093" s="5" t="n">
        <v>22.2</v>
      </c>
      <c r="H8093" s="5" t="n">
        <v>26.28</v>
      </c>
      <c r="I8093" s="6">
        <f>IF(E8093&gt;=Markov!$B$3,1,0)</f>
        <v/>
      </c>
      <c r="J8093" s="6">
        <f>I8092</f>
        <v/>
      </c>
      <c r="K8093" s="7">
        <f>MAR1!$B$5+MAR1!$C$5*COS(2*PI()*$C8093/365)+MAR1!$D$5*SIN(2*PI()*$C8093/365)</f>
        <v/>
      </c>
      <c r="L8093" s="7">
        <f>MAR1!$B$6+MAR1!$C$6*COS(2*PI()*$C8093/365)+MAR1!$D$6*SIN(2*PI()*$C8093/365)</f>
        <v/>
      </c>
      <c r="M8093" s="7">
        <f>MAR1!$B$7+MAR1!$C$7*COS(2*PI()*$C8093/365)+MAR1!$D$7*SIN(2*PI()*$C8093/365)</f>
        <v/>
      </c>
      <c r="N8093" s="7">
        <f>F8093-K8093</f>
        <v/>
      </c>
      <c r="O8093" s="7">
        <f>G8093-L8093</f>
        <v/>
      </c>
      <c r="P8093" s="7">
        <f>H8093-M8093</f>
        <v/>
      </c>
      <c r="Q8093" s="7">
        <f>IF($I8093=1,(N8093-MAR1!$B$11)/MAR1!$D$11,(N8093-MAR1!$C$11)/MAR1!$E$11)</f>
        <v/>
      </c>
      <c r="R8093" s="7">
        <f>IF($I8093=1,(O8093-MAR1!$B$12)/MAR1!$D$12,(O8093-MAR1!$C$12)/MAR1!$E$12)</f>
        <v/>
      </c>
      <c r="S8093" s="7">
        <f>IF($I8093=1,(P8093-MAR1!$B$13)/MAR1!$D$13,(P8093-MAR1!$C$13)/MAR1!$E$13)</f>
        <v/>
      </c>
    </row>
    <row r="8094">
      <c r="A8094" s="5" t="n">
        <v>8093</v>
      </c>
      <c r="B8094" s="5" t="n">
        <v>23</v>
      </c>
      <c r="C8094" s="5" t="n">
        <v>63</v>
      </c>
      <c r="D8094" s="5" t="n">
        <v>3</v>
      </c>
      <c r="E8094" s="5" t="n">
        <v>0</v>
      </c>
      <c r="F8094" s="5" t="n">
        <v>35.2</v>
      </c>
      <c r="G8094" s="5" t="n">
        <v>21.1</v>
      </c>
      <c r="H8094" s="5" t="n">
        <v>22.58</v>
      </c>
      <c r="I8094" s="6">
        <f>IF(E8094&gt;=Markov!$B$3,1,0)</f>
        <v/>
      </c>
      <c r="J8094" s="6">
        <f>I8093</f>
        <v/>
      </c>
      <c r="K8094" s="7">
        <f>MAR1!$B$5+MAR1!$C$5*COS(2*PI()*$C8094/365)+MAR1!$D$5*SIN(2*PI()*$C8094/365)</f>
        <v/>
      </c>
      <c r="L8094" s="7">
        <f>MAR1!$B$6+MAR1!$C$6*COS(2*PI()*$C8094/365)+MAR1!$D$6*SIN(2*PI()*$C8094/365)</f>
        <v/>
      </c>
      <c r="M8094" s="7">
        <f>MAR1!$B$7+MAR1!$C$7*COS(2*PI()*$C8094/365)+MAR1!$D$7*SIN(2*PI()*$C8094/365)</f>
        <v/>
      </c>
      <c r="N8094" s="7">
        <f>F8094-K8094</f>
        <v/>
      </c>
      <c r="O8094" s="7">
        <f>G8094-L8094</f>
        <v/>
      </c>
      <c r="P8094" s="7">
        <f>H8094-M8094</f>
        <v/>
      </c>
      <c r="Q8094" s="7">
        <f>IF($I8094=1,(N8094-MAR1!$B$11)/MAR1!$D$11,(N8094-MAR1!$C$11)/MAR1!$E$11)</f>
        <v/>
      </c>
      <c r="R8094" s="7">
        <f>IF($I8094=1,(O8094-MAR1!$B$12)/MAR1!$D$12,(O8094-MAR1!$C$12)/MAR1!$E$12)</f>
        <v/>
      </c>
      <c r="S8094" s="7">
        <f>IF($I8094=1,(P8094-MAR1!$B$13)/MAR1!$D$13,(P8094-MAR1!$C$13)/MAR1!$E$13)</f>
        <v/>
      </c>
    </row>
    <row r="8095">
      <c r="A8095" s="5" t="n">
        <v>8094</v>
      </c>
      <c r="B8095" s="5" t="n">
        <v>23</v>
      </c>
      <c r="C8095" s="5" t="n">
        <v>64</v>
      </c>
      <c r="D8095" s="5" t="n">
        <v>3</v>
      </c>
      <c r="E8095" s="5" t="n">
        <v>0</v>
      </c>
      <c r="F8095" s="5" t="n">
        <v>34.5</v>
      </c>
      <c r="G8095" s="5" t="n">
        <v>20.5</v>
      </c>
      <c r="H8095" s="5" t="n">
        <v>23.7</v>
      </c>
      <c r="I8095" s="6">
        <f>IF(E8095&gt;=Markov!$B$3,1,0)</f>
        <v/>
      </c>
      <c r="J8095" s="6">
        <f>I8094</f>
        <v/>
      </c>
      <c r="K8095" s="7">
        <f>MAR1!$B$5+MAR1!$C$5*COS(2*PI()*$C8095/365)+MAR1!$D$5*SIN(2*PI()*$C8095/365)</f>
        <v/>
      </c>
      <c r="L8095" s="7">
        <f>MAR1!$B$6+MAR1!$C$6*COS(2*PI()*$C8095/365)+MAR1!$D$6*SIN(2*PI()*$C8095/365)</f>
        <v/>
      </c>
      <c r="M8095" s="7">
        <f>MAR1!$B$7+MAR1!$C$7*COS(2*PI()*$C8095/365)+MAR1!$D$7*SIN(2*PI()*$C8095/365)</f>
        <v/>
      </c>
      <c r="N8095" s="7">
        <f>F8095-K8095</f>
        <v/>
      </c>
      <c r="O8095" s="7">
        <f>G8095-L8095</f>
        <v/>
      </c>
      <c r="P8095" s="7">
        <f>H8095-M8095</f>
        <v/>
      </c>
      <c r="Q8095" s="7">
        <f>IF($I8095=1,(N8095-MAR1!$B$11)/MAR1!$D$11,(N8095-MAR1!$C$11)/MAR1!$E$11)</f>
        <v/>
      </c>
      <c r="R8095" s="7">
        <f>IF($I8095=1,(O8095-MAR1!$B$12)/MAR1!$D$12,(O8095-MAR1!$C$12)/MAR1!$E$12)</f>
        <v/>
      </c>
      <c r="S8095" s="7">
        <f>IF($I8095=1,(P8095-MAR1!$B$13)/MAR1!$D$13,(P8095-MAR1!$C$13)/MAR1!$E$13)</f>
        <v/>
      </c>
    </row>
    <row r="8096">
      <c r="A8096" s="5" t="n">
        <v>8095</v>
      </c>
      <c r="B8096" s="5" t="n">
        <v>23</v>
      </c>
      <c r="C8096" s="5" t="n">
        <v>65</v>
      </c>
      <c r="D8096" s="5" t="n">
        <v>3</v>
      </c>
      <c r="E8096" s="5" t="n">
        <v>0</v>
      </c>
      <c r="F8096" s="5" t="n">
        <v>31.8</v>
      </c>
      <c r="G8096" s="5" t="n">
        <v>20</v>
      </c>
      <c r="H8096" s="5" t="n">
        <v>20.33</v>
      </c>
      <c r="I8096" s="6">
        <f>IF(E8096&gt;=Markov!$B$3,1,0)</f>
        <v/>
      </c>
      <c r="J8096" s="6">
        <f>I8095</f>
        <v/>
      </c>
      <c r="K8096" s="7">
        <f>MAR1!$B$5+MAR1!$C$5*COS(2*PI()*$C8096/365)+MAR1!$D$5*SIN(2*PI()*$C8096/365)</f>
        <v/>
      </c>
      <c r="L8096" s="7">
        <f>MAR1!$B$6+MAR1!$C$6*COS(2*PI()*$C8096/365)+MAR1!$D$6*SIN(2*PI()*$C8096/365)</f>
        <v/>
      </c>
      <c r="M8096" s="7">
        <f>MAR1!$B$7+MAR1!$C$7*COS(2*PI()*$C8096/365)+MAR1!$D$7*SIN(2*PI()*$C8096/365)</f>
        <v/>
      </c>
      <c r="N8096" s="7">
        <f>F8096-K8096</f>
        <v/>
      </c>
      <c r="O8096" s="7">
        <f>G8096-L8096</f>
        <v/>
      </c>
      <c r="P8096" s="7">
        <f>H8096-M8096</f>
        <v/>
      </c>
      <c r="Q8096" s="7">
        <f>IF($I8096=1,(N8096-MAR1!$B$11)/MAR1!$D$11,(N8096-MAR1!$C$11)/MAR1!$E$11)</f>
        <v/>
      </c>
      <c r="R8096" s="7">
        <f>IF($I8096=1,(O8096-MAR1!$B$12)/MAR1!$D$12,(O8096-MAR1!$C$12)/MAR1!$E$12)</f>
        <v/>
      </c>
      <c r="S8096" s="7">
        <f>IF($I8096=1,(P8096-MAR1!$B$13)/MAR1!$D$13,(P8096-MAR1!$C$13)/MAR1!$E$13)</f>
        <v/>
      </c>
    </row>
    <row r="8097">
      <c r="A8097" s="5" t="n">
        <v>8096</v>
      </c>
      <c r="B8097" s="5" t="n">
        <v>23</v>
      </c>
      <c r="C8097" s="5" t="n">
        <v>66</v>
      </c>
      <c r="D8097" s="5" t="n">
        <v>3</v>
      </c>
      <c r="E8097" s="5" t="n">
        <v>0</v>
      </c>
      <c r="F8097" s="5" t="n">
        <v>32.7</v>
      </c>
      <c r="G8097" s="5" t="n">
        <v>18.1</v>
      </c>
      <c r="H8097" s="5" t="n">
        <v>17.51</v>
      </c>
      <c r="I8097" s="6">
        <f>IF(E8097&gt;=Markov!$B$3,1,0)</f>
        <v/>
      </c>
      <c r="J8097" s="6">
        <f>I8096</f>
        <v/>
      </c>
      <c r="K8097" s="7">
        <f>MAR1!$B$5+MAR1!$C$5*COS(2*PI()*$C8097/365)+MAR1!$D$5*SIN(2*PI()*$C8097/365)</f>
        <v/>
      </c>
      <c r="L8097" s="7">
        <f>MAR1!$B$6+MAR1!$C$6*COS(2*PI()*$C8097/365)+MAR1!$D$6*SIN(2*PI()*$C8097/365)</f>
        <v/>
      </c>
      <c r="M8097" s="7">
        <f>MAR1!$B$7+MAR1!$C$7*COS(2*PI()*$C8097/365)+MAR1!$D$7*SIN(2*PI()*$C8097/365)</f>
        <v/>
      </c>
      <c r="N8097" s="7">
        <f>F8097-K8097</f>
        <v/>
      </c>
      <c r="O8097" s="7">
        <f>G8097-L8097</f>
        <v/>
      </c>
      <c r="P8097" s="7">
        <f>H8097-M8097</f>
        <v/>
      </c>
      <c r="Q8097" s="7">
        <f>IF($I8097=1,(N8097-MAR1!$B$11)/MAR1!$D$11,(N8097-MAR1!$C$11)/MAR1!$E$11)</f>
        <v/>
      </c>
      <c r="R8097" s="7">
        <f>IF($I8097=1,(O8097-MAR1!$B$12)/MAR1!$D$12,(O8097-MAR1!$C$12)/MAR1!$E$12)</f>
        <v/>
      </c>
      <c r="S8097" s="7">
        <f>IF($I8097=1,(P8097-MAR1!$B$13)/MAR1!$D$13,(P8097-MAR1!$C$13)/MAR1!$E$13)</f>
        <v/>
      </c>
    </row>
    <row r="8098">
      <c r="A8098" s="5" t="n">
        <v>8097</v>
      </c>
      <c r="B8098" s="5" t="n">
        <v>23</v>
      </c>
      <c r="C8098" s="5" t="n">
        <v>67</v>
      </c>
      <c r="D8098" s="5" t="n">
        <v>3</v>
      </c>
      <c r="E8098" s="5" t="n">
        <v>0</v>
      </c>
      <c r="F8098" s="5" t="n">
        <v>32.9</v>
      </c>
      <c r="G8098" s="5" t="n">
        <v>20.3</v>
      </c>
      <c r="H8098" s="5" t="n">
        <v>23.13</v>
      </c>
      <c r="I8098" s="6">
        <f>IF(E8098&gt;=Markov!$B$3,1,0)</f>
        <v/>
      </c>
      <c r="J8098" s="6">
        <f>I8097</f>
        <v/>
      </c>
      <c r="K8098" s="7">
        <f>MAR1!$B$5+MAR1!$C$5*COS(2*PI()*$C8098/365)+MAR1!$D$5*SIN(2*PI()*$C8098/365)</f>
        <v/>
      </c>
      <c r="L8098" s="7">
        <f>MAR1!$B$6+MAR1!$C$6*COS(2*PI()*$C8098/365)+MAR1!$D$6*SIN(2*PI()*$C8098/365)</f>
        <v/>
      </c>
      <c r="M8098" s="7">
        <f>MAR1!$B$7+MAR1!$C$7*COS(2*PI()*$C8098/365)+MAR1!$D$7*SIN(2*PI()*$C8098/365)</f>
        <v/>
      </c>
      <c r="N8098" s="7">
        <f>F8098-K8098</f>
        <v/>
      </c>
      <c r="O8098" s="7">
        <f>G8098-L8098</f>
        <v/>
      </c>
      <c r="P8098" s="7">
        <f>H8098-M8098</f>
        <v/>
      </c>
      <c r="Q8098" s="7">
        <f>IF($I8098=1,(N8098-MAR1!$B$11)/MAR1!$D$11,(N8098-MAR1!$C$11)/MAR1!$E$11)</f>
        <v/>
      </c>
      <c r="R8098" s="7">
        <f>IF($I8098=1,(O8098-MAR1!$B$12)/MAR1!$D$12,(O8098-MAR1!$C$12)/MAR1!$E$12)</f>
        <v/>
      </c>
      <c r="S8098" s="7">
        <f>IF($I8098=1,(P8098-MAR1!$B$13)/MAR1!$D$13,(P8098-MAR1!$C$13)/MAR1!$E$13)</f>
        <v/>
      </c>
    </row>
    <row r="8099">
      <c r="A8099" s="5" t="n">
        <v>8098</v>
      </c>
      <c r="B8099" s="5" t="n">
        <v>23</v>
      </c>
      <c r="C8099" s="5" t="n">
        <v>68</v>
      </c>
      <c r="D8099" s="5" t="n">
        <v>3</v>
      </c>
      <c r="E8099" s="5" t="n">
        <v>0</v>
      </c>
      <c r="F8099" s="5" t="n">
        <v>31.8</v>
      </c>
      <c r="G8099" s="5" t="n">
        <v>18.6</v>
      </c>
      <c r="H8099" s="5" t="n">
        <v>20.31</v>
      </c>
      <c r="I8099" s="6">
        <f>IF(E8099&gt;=Markov!$B$3,1,0)</f>
        <v/>
      </c>
      <c r="J8099" s="6">
        <f>I8098</f>
        <v/>
      </c>
      <c r="K8099" s="7">
        <f>MAR1!$B$5+MAR1!$C$5*COS(2*PI()*$C8099/365)+MAR1!$D$5*SIN(2*PI()*$C8099/365)</f>
        <v/>
      </c>
      <c r="L8099" s="7">
        <f>MAR1!$B$6+MAR1!$C$6*COS(2*PI()*$C8099/365)+MAR1!$D$6*SIN(2*PI()*$C8099/365)</f>
        <v/>
      </c>
      <c r="M8099" s="7">
        <f>MAR1!$B$7+MAR1!$C$7*COS(2*PI()*$C8099/365)+MAR1!$D$7*SIN(2*PI()*$C8099/365)</f>
        <v/>
      </c>
      <c r="N8099" s="7">
        <f>F8099-K8099</f>
        <v/>
      </c>
      <c r="O8099" s="7">
        <f>G8099-L8099</f>
        <v/>
      </c>
      <c r="P8099" s="7">
        <f>H8099-M8099</f>
        <v/>
      </c>
      <c r="Q8099" s="7">
        <f>IF($I8099=1,(N8099-MAR1!$B$11)/MAR1!$D$11,(N8099-MAR1!$C$11)/MAR1!$E$11)</f>
        <v/>
      </c>
      <c r="R8099" s="7">
        <f>IF($I8099=1,(O8099-MAR1!$B$12)/MAR1!$D$12,(O8099-MAR1!$C$12)/MAR1!$E$12)</f>
        <v/>
      </c>
      <c r="S8099" s="7">
        <f>IF($I8099=1,(P8099-MAR1!$B$13)/MAR1!$D$13,(P8099-MAR1!$C$13)/MAR1!$E$13)</f>
        <v/>
      </c>
    </row>
    <row r="8100">
      <c r="A8100" s="5" t="n">
        <v>8099</v>
      </c>
      <c r="B8100" s="5" t="n">
        <v>23</v>
      </c>
      <c r="C8100" s="5" t="n">
        <v>69</v>
      </c>
      <c r="D8100" s="5" t="n">
        <v>3</v>
      </c>
      <c r="E8100" s="5" t="n">
        <v>0</v>
      </c>
      <c r="F8100" s="5" t="n">
        <v>33.7</v>
      </c>
      <c r="G8100" s="5" t="n">
        <v>21</v>
      </c>
      <c r="H8100" s="5" t="n">
        <v>16.38</v>
      </c>
      <c r="I8100" s="6">
        <f>IF(E8100&gt;=Markov!$B$3,1,0)</f>
        <v/>
      </c>
      <c r="J8100" s="6">
        <f>I8099</f>
        <v/>
      </c>
      <c r="K8100" s="7">
        <f>MAR1!$B$5+MAR1!$C$5*COS(2*PI()*$C8100/365)+MAR1!$D$5*SIN(2*PI()*$C8100/365)</f>
        <v/>
      </c>
      <c r="L8100" s="7">
        <f>MAR1!$B$6+MAR1!$C$6*COS(2*PI()*$C8100/365)+MAR1!$D$6*SIN(2*PI()*$C8100/365)</f>
        <v/>
      </c>
      <c r="M8100" s="7">
        <f>MAR1!$B$7+MAR1!$C$7*COS(2*PI()*$C8100/365)+MAR1!$D$7*SIN(2*PI()*$C8100/365)</f>
        <v/>
      </c>
      <c r="N8100" s="7">
        <f>F8100-K8100</f>
        <v/>
      </c>
      <c r="O8100" s="7">
        <f>G8100-L8100</f>
        <v/>
      </c>
      <c r="P8100" s="7">
        <f>H8100-M8100</f>
        <v/>
      </c>
      <c r="Q8100" s="7">
        <f>IF($I8100=1,(N8100-MAR1!$B$11)/MAR1!$D$11,(N8100-MAR1!$C$11)/MAR1!$E$11)</f>
        <v/>
      </c>
      <c r="R8100" s="7">
        <f>IF($I8100=1,(O8100-MAR1!$B$12)/MAR1!$D$12,(O8100-MAR1!$C$12)/MAR1!$E$12)</f>
        <v/>
      </c>
      <c r="S8100" s="7">
        <f>IF($I8100=1,(P8100-MAR1!$B$13)/MAR1!$D$13,(P8100-MAR1!$C$13)/MAR1!$E$13)</f>
        <v/>
      </c>
    </row>
    <row r="8101">
      <c r="A8101" s="5" t="n">
        <v>8100</v>
      </c>
      <c r="B8101" s="5" t="n">
        <v>23</v>
      </c>
      <c r="C8101" s="5" t="n">
        <v>70</v>
      </c>
      <c r="D8101" s="5" t="n">
        <v>3</v>
      </c>
      <c r="E8101" s="5" t="n">
        <v>0</v>
      </c>
      <c r="F8101" s="5" t="n">
        <v>35.4</v>
      </c>
      <c r="G8101" s="5" t="n">
        <v>19.8</v>
      </c>
      <c r="H8101" s="5" t="n">
        <v>16.25</v>
      </c>
      <c r="I8101" s="6">
        <f>IF(E8101&gt;=Markov!$B$3,1,0)</f>
        <v/>
      </c>
      <c r="J8101" s="6">
        <f>I8100</f>
        <v/>
      </c>
      <c r="K8101" s="7">
        <f>MAR1!$B$5+MAR1!$C$5*COS(2*PI()*$C8101/365)+MAR1!$D$5*SIN(2*PI()*$C8101/365)</f>
        <v/>
      </c>
      <c r="L8101" s="7">
        <f>MAR1!$B$6+MAR1!$C$6*COS(2*PI()*$C8101/365)+MAR1!$D$6*SIN(2*PI()*$C8101/365)</f>
        <v/>
      </c>
      <c r="M8101" s="7">
        <f>MAR1!$B$7+MAR1!$C$7*COS(2*PI()*$C8101/365)+MAR1!$D$7*SIN(2*PI()*$C8101/365)</f>
        <v/>
      </c>
      <c r="N8101" s="7">
        <f>F8101-K8101</f>
        <v/>
      </c>
      <c r="O8101" s="7">
        <f>G8101-L8101</f>
        <v/>
      </c>
      <c r="P8101" s="7">
        <f>H8101-M8101</f>
        <v/>
      </c>
      <c r="Q8101" s="7">
        <f>IF($I8101=1,(N8101-MAR1!$B$11)/MAR1!$D$11,(N8101-MAR1!$C$11)/MAR1!$E$11)</f>
        <v/>
      </c>
      <c r="R8101" s="7">
        <f>IF($I8101=1,(O8101-MAR1!$B$12)/MAR1!$D$12,(O8101-MAR1!$C$12)/MAR1!$E$12)</f>
        <v/>
      </c>
      <c r="S8101" s="7">
        <f>IF($I8101=1,(P8101-MAR1!$B$13)/MAR1!$D$13,(P8101-MAR1!$C$13)/MAR1!$E$13)</f>
        <v/>
      </c>
    </row>
    <row r="8102">
      <c r="A8102" s="5" t="n">
        <v>8101</v>
      </c>
      <c r="B8102" s="5" t="n">
        <v>23</v>
      </c>
      <c r="C8102" s="5" t="n">
        <v>71</v>
      </c>
      <c r="D8102" s="5" t="n">
        <v>3</v>
      </c>
      <c r="E8102" s="5" t="n">
        <v>0</v>
      </c>
      <c r="F8102" s="5" t="n">
        <v>36.3</v>
      </c>
      <c r="G8102" s="5" t="n">
        <v>20.2</v>
      </c>
      <c r="H8102" s="5" t="n">
        <v>18.09</v>
      </c>
      <c r="I8102" s="6">
        <f>IF(E8102&gt;=Markov!$B$3,1,0)</f>
        <v/>
      </c>
      <c r="J8102" s="6">
        <f>I8101</f>
        <v/>
      </c>
      <c r="K8102" s="7">
        <f>MAR1!$B$5+MAR1!$C$5*COS(2*PI()*$C8102/365)+MAR1!$D$5*SIN(2*PI()*$C8102/365)</f>
        <v/>
      </c>
      <c r="L8102" s="7">
        <f>MAR1!$B$6+MAR1!$C$6*COS(2*PI()*$C8102/365)+MAR1!$D$6*SIN(2*PI()*$C8102/365)</f>
        <v/>
      </c>
      <c r="M8102" s="7">
        <f>MAR1!$B$7+MAR1!$C$7*COS(2*PI()*$C8102/365)+MAR1!$D$7*SIN(2*PI()*$C8102/365)</f>
        <v/>
      </c>
      <c r="N8102" s="7">
        <f>F8102-K8102</f>
        <v/>
      </c>
      <c r="O8102" s="7">
        <f>G8102-L8102</f>
        <v/>
      </c>
      <c r="P8102" s="7">
        <f>H8102-M8102</f>
        <v/>
      </c>
      <c r="Q8102" s="7">
        <f>IF($I8102=1,(N8102-MAR1!$B$11)/MAR1!$D$11,(N8102-MAR1!$C$11)/MAR1!$E$11)</f>
        <v/>
      </c>
      <c r="R8102" s="7">
        <f>IF($I8102=1,(O8102-MAR1!$B$12)/MAR1!$D$12,(O8102-MAR1!$C$12)/MAR1!$E$12)</f>
        <v/>
      </c>
      <c r="S8102" s="7">
        <f>IF($I8102=1,(P8102-MAR1!$B$13)/MAR1!$D$13,(P8102-MAR1!$C$13)/MAR1!$E$13)</f>
        <v/>
      </c>
    </row>
    <row r="8103">
      <c r="A8103" s="5" t="n">
        <v>8102</v>
      </c>
      <c r="B8103" s="5" t="n">
        <v>23</v>
      </c>
      <c r="C8103" s="5" t="n">
        <v>72</v>
      </c>
      <c r="D8103" s="5" t="n">
        <v>3</v>
      </c>
      <c r="E8103" s="5" t="n">
        <v>0</v>
      </c>
      <c r="F8103" s="5" t="n">
        <v>35</v>
      </c>
      <c r="G8103" s="5" t="n">
        <v>20.2</v>
      </c>
      <c r="H8103" s="5" t="n">
        <v>22.33</v>
      </c>
      <c r="I8103" s="6">
        <f>IF(E8103&gt;=Markov!$B$3,1,0)</f>
        <v/>
      </c>
      <c r="J8103" s="6">
        <f>I8102</f>
        <v/>
      </c>
      <c r="K8103" s="7">
        <f>MAR1!$B$5+MAR1!$C$5*COS(2*PI()*$C8103/365)+MAR1!$D$5*SIN(2*PI()*$C8103/365)</f>
        <v/>
      </c>
      <c r="L8103" s="7">
        <f>MAR1!$B$6+MAR1!$C$6*COS(2*PI()*$C8103/365)+MAR1!$D$6*SIN(2*PI()*$C8103/365)</f>
        <v/>
      </c>
      <c r="M8103" s="7">
        <f>MAR1!$B$7+MAR1!$C$7*COS(2*PI()*$C8103/365)+MAR1!$D$7*SIN(2*PI()*$C8103/365)</f>
        <v/>
      </c>
      <c r="N8103" s="7">
        <f>F8103-K8103</f>
        <v/>
      </c>
      <c r="O8103" s="7">
        <f>G8103-L8103</f>
        <v/>
      </c>
      <c r="P8103" s="7">
        <f>H8103-M8103</f>
        <v/>
      </c>
      <c r="Q8103" s="7">
        <f>IF($I8103=1,(N8103-MAR1!$B$11)/MAR1!$D$11,(N8103-MAR1!$C$11)/MAR1!$E$11)</f>
        <v/>
      </c>
      <c r="R8103" s="7">
        <f>IF($I8103=1,(O8103-MAR1!$B$12)/MAR1!$D$12,(O8103-MAR1!$C$12)/MAR1!$E$12)</f>
        <v/>
      </c>
      <c r="S8103" s="7">
        <f>IF($I8103=1,(P8103-MAR1!$B$13)/MAR1!$D$13,(P8103-MAR1!$C$13)/MAR1!$E$13)</f>
        <v/>
      </c>
    </row>
    <row r="8104">
      <c r="A8104" s="5" t="n">
        <v>8103</v>
      </c>
      <c r="B8104" s="5" t="n">
        <v>23</v>
      </c>
      <c r="C8104" s="5" t="n">
        <v>73</v>
      </c>
      <c r="D8104" s="5" t="n">
        <v>3</v>
      </c>
      <c r="E8104" s="5" t="n">
        <v>0</v>
      </c>
      <c r="F8104" s="5" t="n">
        <v>36.2</v>
      </c>
      <c r="G8104" s="5" t="n">
        <v>20.4</v>
      </c>
      <c r="H8104" s="5" t="n">
        <v>21.25</v>
      </c>
      <c r="I8104" s="6">
        <f>IF(E8104&gt;=Markov!$B$3,1,0)</f>
        <v/>
      </c>
      <c r="J8104" s="6">
        <f>I8103</f>
        <v/>
      </c>
      <c r="K8104" s="7">
        <f>MAR1!$B$5+MAR1!$C$5*COS(2*PI()*$C8104/365)+MAR1!$D$5*SIN(2*PI()*$C8104/365)</f>
        <v/>
      </c>
      <c r="L8104" s="7">
        <f>MAR1!$B$6+MAR1!$C$6*COS(2*PI()*$C8104/365)+MAR1!$D$6*SIN(2*PI()*$C8104/365)</f>
        <v/>
      </c>
      <c r="M8104" s="7">
        <f>MAR1!$B$7+MAR1!$C$7*COS(2*PI()*$C8104/365)+MAR1!$D$7*SIN(2*PI()*$C8104/365)</f>
        <v/>
      </c>
      <c r="N8104" s="7">
        <f>F8104-K8104</f>
        <v/>
      </c>
      <c r="O8104" s="7">
        <f>G8104-L8104</f>
        <v/>
      </c>
      <c r="P8104" s="7">
        <f>H8104-M8104</f>
        <v/>
      </c>
      <c r="Q8104" s="7">
        <f>IF($I8104=1,(N8104-MAR1!$B$11)/MAR1!$D$11,(N8104-MAR1!$C$11)/MAR1!$E$11)</f>
        <v/>
      </c>
      <c r="R8104" s="7">
        <f>IF($I8104=1,(O8104-MAR1!$B$12)/MAR1!$D$12,(O8104-MAR1!$C$12)/MAR1!$E$12)</f>
        <v/>
      </c>
      <c r="S8104" s="7">
        <f>IF($I8104=1,(P8104-MAR1!$B$13)/MAR1!$D$13,(P8104-MAR1!$C$13)/MAR1!$E$13)</f>
        <v/>
      </c>
    </row>
    <row r="8105">
      <c r="A8105" s="5" t="n">
        <v>8104</v>
      </c>
      <c r="B8105" s="5" t="n">
        <v>23</v>
      </c>
      <c r="C8105" s="5" t="n">
        <v>74</v>
      </c>
      <c r="D8105" s="5" t="n">
        <v>3</v>
      </c>
      <c r="E8105" s="5" t="n">
        <v>0</v>
      </c>
      <c r="F8105" s="5" t="n">
        <v>37.4</v>
      </c>
      <c r="G8105" s="5" t="n">
        <v>23</v>
      </c>
      <c r="H8105" s="5" t="n">
        <v>25.15</v>
      </c>
      <c r="I8105" s="6">
        <f>IF(E8105&gt;=Markov!$B$3,1,0)</f>
        <v/>
      </c>
      <c r="J8105" s="6">
        <f>I8104</f>
        <v/>
      </c>
      <c r="K8105" s="7">
        <f>MAR1!$B$5+MAR1!$C$5*COS(2*PI()*$C8105/365)+MAR1!$D$5*SIN(2*PI()*$C8105/365)</f>
        <v/>
      </c>
      <c r="L8105" s="7">
        <f>MAR1!$B$6+MAR1!$C$6*COS(2*PI()*$C8105/365)+MAR1!$D$6*SIN(2*PI()*$C8105/365)</f>
        <v/>
      </c>
      <c r="M8105" s="7">
        <f>MAR1!$B$7+MAR1!$C$7*COS(2*PI()*$C8105/365)+MAR1!$D$7*SIN(2*PI()*$C8105/365)</f>
        <v/>
      </c>
      <c r="N8105" s="7">
        <f>F8105-K8105</f>
        <v/>
      </c>
      <c r="O8105" s="7">
        <f>G8105-L8105</f>
        <v/>
      </c>
      <c r="P8105" s="7">
        <f>H8105-M8105</f>
        <v/>
      </c>
      <c r="Q8105" s="7">
        <f>IF($I8105=1,(N8105-MAR1!$B$11)/MAR1!$D$11,(N8105-MAR1!$C$11)/MAR1!$E$11)</f>
        <v/>
      </c>
      <c r="R8105" s="7">
        <f>IF($I8105=1,(O8105-MAR1!$B$12)/MAR1!$D$12,(O8105-MAR1!$C$12)/MAR1!$E$12)</f>
        <v/>
      </c>
      <c r="S8105" s="7">
        <f>IF($I8105=1,(P8105-MAR1!$B$13)/MAR1!$D$13,(P8105-MAR1!$C$13)/MAR1!$E$13)</f>
        <v/>
      </c>
    </row>
    <row r="8106">
      <c r="A8106" s="5" t="n">
        <v>8105</v>
      </c>
      <c r="B8106" s="5" t="n">
        <v>23</v>
      </c>
      <c r="C8106" s="5" t="n">
        <v>75</v>
      </c>
      <c r="D8106" s="5" t="n">
        <v>3</v>
      </c>
      <c r="E8106" s="5" t="n">
        <v>0</v>
      </c>
      <c r="F8106" s="5" t="n">
        <v>38.1</v>
      </c>
      <c r="G8106" s="5" t="n">
        <v>21</v>
      </c>
      <c r="H8106" s="5" t="n">
        <v>26.08</v>
      </c>
      <c r="I8106" s="6">
        <f>IF(E8106&gt;=Markov!$B$3,1,0)</f>
        <v/>
      </c>
      <c r="J8106" s="6">
        <f>I8105</f>
        <v/>
      </c>
      <c r="K8106" s="7">
        <f>MAR1!$B$5+MAR1!$C$5*COS(2*PI()*$C8106/365)+MAR1!$D$5*SIN(2*PI()*$C8106/365)</f>
        <v/>
      </c>
      <c r="L8106" s="7">
        <f>MAR1!$B$6+MAR1!$C$6*COS(2*PI()*$C8106/365)+MAR1!$D$6*SIN(2*PI()*$C8106/365)</f>
        <v/>
      </c>
      <c r="M8106" s="7">
        <f>MAR1!$B$7+MAR1!$C$7*COS(2*PI()*$C8106/365)+MAR1!$D$7*SIN(2*PI()*$C8106/365)</f>
        <v/>
      </c>
      <c r="N8106" s="7">
        <f>F8106-K8106</f>
        <v/>
      </c>
      <c r="O8106" s="7">
        <f>G8106-L8106</f>
        <v/>
      </c>
      <c r="P8106" s="7">
        <f>H8106-M8106</f>
        <v/>
      </c>
      <c r="Q8106" s="7">
        <f>IF($I8106=1,(N8106-MAR1!$B$11)/MAR1!$D$11,(N8106-MAR1!$C$11)/MAR1!$E$11)</f>
        <v/>
      </c>
      <c r="R8106" s="7">
        <f>IF($I8106=1,(O8106-MAR1!$B$12)/MAR1!$D$12,(O8106-MAR1!$C$12)/MAR1!$E$12)</f>
        <v/>
      </c>
      <c r="S8106" s="7">
        <f>IF($I8106=1,(P8106-MAR1!$B$13)/MAR1!$D$13,(P8106-MAR1!$C$13)/MAR1!$E$13)</f>
        <v/>
      </c>
    </row>
    <row r="8107">
      <c r="A8107" s="5" t="n">
        <v>8106</v>
      </c>
      <c r="B8107" s="5" t="n">
        <v>23</v>
      </c>
      <c r="C8107" s="5" t="n">
        <v>76</v>
      </c>
      <c r="D8107" s="5" t="n">
        <v>3</v>
      </c>
      <c r="E8107" s="5" t="n">
        <v>0</v>
      </c>
      <c r="F8107" s="5" t="n">
        <v>40.1</v>
      </c>
      <c r="G8107" s="5" t="n">
        <v>24</v>
      </c>
      <c r="H8107" s="5" t="n">
        <v>25.06</v>
      </c>
      <c r="I8107" s="6">
        <f>IF(E8107&gt;=Markov!$B$3,1,0)</f>
        <v/>
      </c>
      <c r="J8107" s="6">
        <f>I8106</f>
        <v/>
      </c>
      <c r="K8107" s="7">
        <f>MAR1!$B$5+MAR1!$C$5*COS(2*PI()*$C8107/365)+MAR1!$D$5*SIN(2*PI()*$C8107/365)</f>
        <v/>
      </c>
      <c r="L8107" s="7">
        <f>MAR1!$B$6+MAR1!$C$6*COS(2*PI()*$C8107/365)+MAR1!$D$6*SIN(2*PI()*$C8107/365)</f>
        <v/>
      </c>
      <c r="M8107" s="7">
        <f>MAR1!$B$7+MAR1!$C$7*COS(2*PI()*$C8107/365)+MAR1!$D$7*SIN(2*PI()*$C8107/365)</f>
        <v/>
      </c>
      <c r="N8107" s="7">
        <f>F8107-K8107</f>
        <v/>
      </c>
      <c r="O8107" s="7">
        <f>G8107-L8107</f>
        <v/>
      </c>
      <c r="P8107" s="7">
        <f>H8107-M8107</f>
        <v/>
      </c>
      <c r="Q8107" s="7">
        <f>IF($I8107=1,(N8107-MAR1!$B$11)/MAR1!$D$11,(N8107-MAR1!$C$11)/MAR1!$E$11)</f>
        <v/>
      </c>
      <c r="R8107" s="7">
        <f>IF($I8107=1,(O8107-MAR1!$B$12)/MAR1!$D$12,(O8107-MAR1!$C$12)/MAR1!$E$12)</f>
        <v/>
      </c>
      <c r="S8107" s="7">
        <f>IF($I8107=1,(P8107-MAR1!$B$13)/MAR1!$D$13,(P8107-MAR1!$C$13)/MAR1!$E$13)</f>
        <v/>
      </c>
    </row>
    <row r="8108">
      <c r="A8108" s="5" t="n">
        <v>8107</v>
      </c>
      <c r="B8108" s="5" t="n">
        <v>23</v>
      </c>
      <c r="C8108" s="5" t="n">
        <v>77</v>
      </c>
      <c r="D8108" s="5" t="n">
        <v>3</v>
      </c>
      <c r="E8108" s="5" t="n">
        <v>0</v>
      </c>
      <c r="F8108" s="5" t="n">
        <v>37.9</v>
      </c>
      <c r="G8108" s="5" t="n">
        <v>22.4</v>
      </c>
      <c r="H8108" s="5" t="n">
        <v>26</v>
      </c>
      <c r="I8108" s="6">
        <f>IF(E8108&gt;=Markov!$B$3,1,0)</f>
        <v/>
      </c>
      <c r="J8108" s="6">
        <f>I8107</f>
        <v/>
      </c>
      <c r="K8108" s="7">
        <f>MAR1!$B$5+MAR1!$C$5*COS(2*PI()*$C8108/365)+MAR1!$D$5*SIN(2*PI()*$C8108/365)</f>
        <v/>
      </c>
      <c r="L8108" s="7">
        <f>MAR1!$B$6+MAR1!$C$6*COS(2*PI()*$C8108/365)+MAR1!$D$6*SIN(2*PI()*$C8108/365)</f>
        <v/>
      </c>
      <c r="M8108" s="7">
        <f>MAR1!$B$7+MAR1!$C$7*COS(2*PI()*$C8108/365)+MAR1!$D$7*SIN(2*PI()*$C8108/365)</f>
        <v/>
      </c>
      <c r="N8108" s="7">
        <f>F8108-K8108</f>
        <v/>
      </c>
      <c r="O8108" s="7">
        <f>G8108-L8108</f>
        <v/>
      </c>
      <c r="P8108" s="7">
        <f>H8108-M8108</f>
        <v/>
      </c>
      <c r="Q8108" s="7">
        <f>IF($I8108=1,(N8108-MAR1!$B$11)/MAR1!$D$11,(N8108-MAR1!$C$11)/MAR1!$E$11)</f>
        <v/>
      </c>
      <c r="R8108" s="7">
        <f>IF($I8108=1,(O8108-MAR1!$B$12)/MAR1!$D$12,(O8108-MAR1!$C$12)/MAR1!$E$12)</f>
        <v/>
      </c>
      <c r="S8108" s="7">
        <f>IF($I8108=1,(P8108-MAR1!$B$13)/MAR1!$D$13,(P8108-MAR1!$C$13)/MAR1!$E$13)</f>
        <v/>
      </c>
    </row>
    <row r="8109">
      <c r="A8109" s="5" t="n">
        <v>8108</v>
      </c>
      <c r="B8109" s="5" t="n">
        <v>23</v>
      </c>
      <c r="C8109" s="5" t="n">
        <v>78</v>
      </c>
      <c r="D8109" s="5" t="n">
        <v>3</v>
      </c>
      <c r="E8109" s="5" t="n">
        <v>0</v>
      </c>
      <c r="F8109" s="5" t="n">
        <v>37.7</v>
      </c>
      <c r="G8109" s="5" t="n">
        <v>22.1</v>
      </c>
      <c r="H8109" s="5" t="n">
        <v>26.37</v>
      </c>
      <c r="I8109" s="6">
        <f>IF(E8109&gt;=Markov!$B$3,1,0)</f>
        <v/>
      </c>
      <c r="J8109" s="6">
        <f>I8108</f>
        <v/>
      </c>
      <c r="K8109" s="7">
        <f>MAR1!$B$5+MAR1!$C$5*COS(2*PI()*$C8109/365)+MAR1!$D$5*SIN(2*PI()*$C8109/365)</f>
        <v/>
      </c>
      <c r="L8109" s="7">
        <f>MAR1!$B$6+MAR1!$C$6*COS(2*PI()*$C8109/365)+MAR1!$D$6*SIN(2*PI()*$C8109/365)</f>
        <v/>
      </c>
      <c r="M8109" s="7">
        <f>MAR1!$B$7+MAR1!$C$7*COS(2*PI()*$C8109/365)+MAR1!$D$7*SIN(2*PI()*$C8109/365)</f>
        <v/>
      </c>
      <c r="N8109" s="7">
        <f>F8109-K8109</f>
        <v/>
      </c>
      <c r="O8109" s="7">
        <f>G8109-L8109</f>
        <v/>
      </c>
      <c r="P8109" s="7">
        <f>H8109-M8109</f>
        <v/>
      </c>
      <c r="Q8109" s="7">
        <f>IF($I8109=1,(N8109-MAR1!$B$11)/MAR1!$D$11,(N8109-MAR1!$C$11)/MAR1!$E$11)</f>
        <v/>
      </c>
      <c r="R8109" s="7">
        <f>IF($I8109=1,(O8109-MAR1!$B$12)/MAR1!$D$12,(O8109-MAR1!$C$12)/MAR1!$E$12)</f>
        <v/>
      </c>
      <c r="S8109" s="7">
        <f>IF($I8109=1,(P8109-MAR1!$B$13)/MAR1!$D$13,(P8109-MAR1!$C$13)/MAR1!$E$13)</f>
        <v/>
      </c>
    </row>
    <row r="8110">
      <c r="A8110" s="5" t="n">
        <v>8109</v>
      </c>
      <c r="B8110" s="5" t="n">
        <v>23</v>
      </c>
      <c r="C8110" s="5" t="n">
        <v>79</v>
      </c>
      <c r="D8110" s="5" t="n">
        <v>3</v>
      </c>
      <c r="E8110" s="5" t="n">
        <v>0</v>
      </c>
      <c r="F8110" s="5" t="n">
        <v>38.2</v>
      </c>
      <c r="G8110" s="5" t="n">
        <v>20.8</v>
      </c>
      <c r="H8110" s="5" t="n">
        <v>26.85</v>
      </c>
      <c r="I8110" s="6">
        <f>IF(E8110&gt;=Markov!$B$3,1,0)</f>
        <v/>
      </c>
      <c r="J8110" s="6">
        <f>I8109</f>
        <v/>
      </c>
      <c r="K8110" s="7">
        <f>MAR1!$B$5+MAR1!$C$5*COS(2*PI()*$C8110/365)+MAR1!$D$5*SIN(2*PI()*$C8110/365)</f>
        <v/>
      </c>
      <c r="L8110" s="7">
        <f>MAR1!$B$6+MAR1!$C$6*COS(2*PI()*$C8110/365)+MAR1!$D$6*SIN(2*PI()*$C8110/365)</f>
        <v/>
      </c>
      <c r="M8110" s="7">
        <f>MAR1!$B$7+MAR1!$C$7*COS(2*PI()*$C8110/365)+MAR1!$D$7*SIN(2*PI()*$C8110/365)</f>
        <v/>
      </c>
      <c r="N8110" s="7">
        <f>F8110-K8110</f>
        <v/>
      </c>
      <c r="O8110" s="7">
        <f>G8110-L8110</f>
        <v/>
      </c>
      <c r="P8110" s="7">
        <f>H8110-M8110</f>
        <v/>
      </c>
      <c r="Q8110" s="7">
        <f>IF($I8110=1,(N8110-MAR1!$B$11)/MAR1!$D$11,(N8110-MAR1!$C$11)/MAR1!$E$11)</f>
        <v/>
      </c>
      <c r="R8110" s="7">
        <f>IF($I8110=1,(O8110-MAR1!$B$12)/MAR1!$D$12,(O8110-MAR1!$C$12)/MAR1!$E$12)</f>
        <v/>
      </c>
      <c r="S8110" s="7">
        <f>IF($I8110=1,(P8110-MAR1!$B$13)/MAR1!$D$13,(P8110-MAR1!$C$13)/MAR1!$E$13)</f>
        <v/>
      </c>
    </row>
    <row r="8111">
      <c r="A8111" s="5" t="n">
        <v>8110</v>
      </c>
      <c r="B8111" s="5" t="n">
        <v>23</v>
      </c>
      <c r="C8111" s="5" t="n">
        <v>80</v>
      </c>
      <c r="D8111" s="5" t="n">
        <v>3</v>
      </c>
      <c r="E8111" s="5" t="n">
        <v>0</v>
      </c>
      <c r="F8111" s="5" t="n">
        <v>39.8</v>
      </c>
      <c r="G8111" s="5" t="n">
        <v>20.1</v>
      </c>
      <c r="H8111" s="5" t="n">
        <v>27.96</v>
      </c>
      <c r="I8111" s="6">
        <f>IF(E8111&gt;=Markov!$B$3,1,0)</f>
        <v/>
      </c>
      <c r="J8111" s="6">
        <f>I8110</f>
        <v/>
      </c>
      <c r="K8111" s="7">
        <f>MAR1!$B$5+MAR1!$C$5*COS(2*PI()*$C8111/365)+MAR1!$D$5*SIN(2*PI()*$C8111/365)</f>
        <v/>
      </c>
      <c r="L8111" s="7">
        <f>MAR1!$B$6+MAR1!$C$6*COS(2*PI()*$C8111/365)+MAR1!$D$6*SIN(2*PI()*$C8111/365)</f>
        <v/>
      </c>
      <c r="M8111" s="7">
        <f>MAR1!$B$7+MAR1!$C$7*COS(2*PI()*$C8111/365)+MAR1!$D$7*SIN(2*PI()*$C8111/365)</f>
        <v/>
      </c>
      <c r="N8111" s="7">
        <f>F8111-K8111</f>
        <v/>
      </c>
      <c r="O8111" s="7">
        <f>G8111-L8111</f>
        <v/>
      </c>
      <c r="P8111" s="7">
        <f>H8111-M8111</f>
        <v/>
      </c>
      <c r="Q8111" s="7">
        <f>IF($I8111=1,(N8111-MAR1!$B$11)/MAR1!$D$11,(N8111-MAR1!$C$11)/MAR1!$E$11)</f>
        <v/>
      </c>
      <c r="R8111" s="7">
        <f>IF($I8111=1,(O8111-MAR1!$B$12)/MAR1!$D$12,(O8111-MAR1!$C$12)/MAR1!$E$12)</f>
        <v/>
      </c>
      <c r="S8111" s="7">
        <f>IF($I8111=1,(P8111-MAR1!$B$13)/MAR1!$D$13,(P8111-MAR1!$C$13)/MAR1!$E$13)</f>
        <v/>
      </c>
    </row>
    <row r="8112">
      <c r="A8112" s="5" t="n">
        <v>8111</v>
      </c>
      <c r="B8112" s="5" t="n">
        <v>23</v>
      </c>
      <c r="C8112" s="5" t="n">
        <v>81</v>
      </c>
      <c r="D8112" s="5" t="n">
        <v>3</v>
      </c>
      <c r="E8112" s="5" t="n">
        <v>0</v>
      </c>
      <c r="F8112" s="5" t="n">
        <v>40</v>
      </c>
      <c r="G8112" s="5" t="n">
        <v>21.9</v>
      </c>
      <c r="H8112" s="5" t="n">
        <v>26.64</v>
      </c>
      <c r="I8112" s="6">
        <f>IF(E8112&gt;=Markov!$B$3,1,0)</f>
        <v/>
      </c>
      <c r="J8112" s="6">
        <f>I8111</f>
        <v/>
      </c>
      <c r="K8112" s="7">
        <f>MAR1!$B$5+MAR1!$C$5*COS(2*PI()*$C8112/365)+MAR1!$D$5*SIN(2*PI()*$C8112/365)</f>
        <v/>
      </c>
      <c r="L8112" s="7">
        <f>MAR1!$B$6+MAR1!$C$6*COS(2*PI()*$C8112/365)+MAR1!$D$6*SIN(2*PI()*$C8112/365)</f>
        <v/>
      </c>
      <c r="M8112" s="7">
        <f>MAR1!$B$7+MAR1!$C$7*COS(2*PI()*$C8112/365)+MAR1!$D$7*SIN(2*PI()*$C8112/365)</f>
        <v/>
      </c>
      <c r="N8112" s="7">
        <f>F8112-K8112</f>
        <v/>
      </c>
      <c r="O8112" s="7">
        <f>G8112-L8112</f>
        <v/>
      </c>
      <c r="P8112" s="7">
        <f>H8112-M8112</f>
        <v/>
      </c>
      <c r="Q8112" s="7">
        <f>IF($I8112=1,(N8112-MAR1!$B$11)/MAR1!$D$11,(N8112-MAR1!$C$11)/MAR1!$E$11)</f>
        <v/>
      </c>
      <c r="R8112" s="7">
        <f>IF($I8112=1,(O8112-MAR1!$B$12)/MAR1!$D$12,(O8112-MAR1!$C$12)/MAR1!$E$12)</f>
        <v/>
      </c>
      <c r="S8112" s="7">
        <f>IF($I8112=1,(P8112-MAR1!$B$13)/MAR1!$D$13,(P8112-MAR1!$C$13)/MAR1!$E$13)</f>
        <v/>
      </c>
    </row>
    <row r="8113">
      <c r="A8113" s="5" t="n">
        <v>8112</v>
      </c>
      <c r="B8113" s="5" t="n">
        <v>23</v>
      </c>
      <c r="C8113" s="5" t="n">
        <v>82</v>
      </c>
      <c r="D8113" s="5" t="n">
        <v>3</v>
      </c>
      <c r="E8113" s="5" t="n">
        <v>0</v>
      </c>
      <c r="F8113" s="5" t="n">
        <v>38.2</v>
      </c>
      <c r="G8113" s="5" t="n">
        <v>21</v>
      </c>
      <c r="H8113" s="5" t="n">
        <v>22.04</v>
      </c>
      <c r="I8113" s="6">
        <f>IF(E8113&gt;=Markov!$B$3,1,0)</f>
        <v/>
      </c>
      <c r="J8113" s="6">
        <f>I8112</f>
        <v/>
      </c>
      <c r="K8113" s="7">
        <f>MAR1!$B$5+MAR1!$C$5*COS(2*PI()*$C8113/365)+MAR1!$D$5*SIN(2*PI()*$C8113/365)</f>
        <v/>
      </c>
      <c r="L8113" s="7">
        <f>MAR1!$B$6+MAR1!$C$6*COS(2*PI()*$C8113/365)+MAR1!$D$6*SIN(2*PI()*$C8113/365)</f>
        <v/>
      </c>
      <c r="M8113" s="7">
        <f>MAR1!$B$7+MAR1!$C$7*COS(2*PI()*$C8113/365)+MAR1!$D$7*SIN(2*PI()*$C8113/365)</f>
        <v/>
      </c>
      <c r="N8113" s="7">
        <f>F8113-K8113</f>
        <v/>
      </c>
      <c r="O8113" s="7">
        <f>G8113-L8113</f>
        <v/>
      </c>
      <c r="P8113" s="7">
        <f>H8113-M8113</f>
        <v/>
      </c>
      <c r="Q8113" s="7">
        <f>IF($I8113=1,(N8113-MAR1!$B$11)/MAR1!$D$11,(N8113-MAR1!$C$11)/MAR1!$E$11)</f>
        <v/>
      </c>
      <c r="R8113" s="7">
        <f>IF($I8113=1,(O8113-MAR1!$B$12)/MAR1!$D$12,(O8113-MAR1!$C$12)/MAR1!$E$12)</f>
        <v/>
      </c>
      <c r="S8113" s="7">
        <f>IF($I8113=1,(P8113-MAR1!$B$13)/MAR1!$D$13,(P8113-MAR1!$C$13)/MAR1!$E$13)</f>
        <v/>
      </c>
    </row>
    <row r="8114">
      <c r="A8114" s="5" t="n">
        <v>8113</v>
      </c>
      <c r="B8114" s="5" t="n">
        <v>23</v>
      </c>
      <c r="C8114" s="5" t="n">
        <v>83</v>
      </c>
      <c r="D8114" s="5" t="n">
        <v>3</v>
      </c>
      <c r="E8114" s="5" t="n">
        <v>0</v>
      </c>
      <c r="F8114" s="5" t="n">
        <v>37.2</v>
      </c>
      <c r="G8114" s="5" t="n">
        <v>19.1</v>
      </c>
      <c r="H8114" s="5" t="n">
        <v>21.91</v>
      </c>
      <c r="I8114" s="6">
        <f>IF(E8114&gt;=Markov!$B$3,1,0)</f>
        <v/>
      </c>
      <c r="J8114" s="6">
        <f>I8113</f>
        <v/>
      </c>
      <c r="K8114" s="7">
        <f>MAR1!$B$5+MAR1!$C$5*COS(2*PI()*$C8114/365)+MAR1!$D$5*SIN(2*PI()*$C8114/365)</f>
        <v/>
      </c>
      <c r="L8114" s="7">
        <f>MAR1!$B$6+MAR1!$C$6*COS(2*PI()*$C8114/365)+MAR1!$D$6*SIN(2*PI()*$C8114/365)</f>
        <v/>
      </c>
      <c r="M8114" s="7">
        <f>MAR1!$B$7+MAR1!$C$7*COS(2*PI()*$C8114/365)+MAR1!$D$7*SIN(2*PI()*$C8114/365)</f>
        <v/>
      </c>
      <c r="N8114" s="7">
        <f>F8114-K8114</f>
        <v/>
      </c>
      <c r="O8114" s="7">
        <f>G8114-L8114</f>
        <v/>
      </c>
      <c r="P8114" s="7">
        <f>H8114-M8114</f>
        <v/>
      </c>
      <c r="Q8114" s="7">
        <f>IF($I8114=1,(N8114-MAR1!$B$11)/MAR1!$D$11,(N8114-MAR1!$C$11)/MAR1!$E$11)</f>
        <v/>
      </c>
      <c r="R8114" s="7">
        <f>IF($I8114=1,(O8114-MAR1!$B$12)/MAR1!$D$12,(O8114-MAR1!$C$12)/MAR1!$E$12)</f>
        <v/>
      </c>
      <c r="S8114" s="7">
        <f>IF($I8114=1,(P8114-MAR1!$B$13)/MAR1!$D$13,(P8114-MAR1!$C$13)/MAR1!$E$13)</f>
        <v/>
      </c>
    </row>
    <row r="8115">
      <c r="A8115" s="5" t="n">
        <v>8114</v>
      </c>
      <c r="B8115" s="5" t="n">
        <v>23</v>
      </c>
      <c r="C8115" s="5" t="n">
        <v>84</v>
      </c>
      <c r="D8115" s="5" t="n">
        <v>3</v>
      </c>
      <c r="E8115" s="5" t="n">
        <v>0</v>
      </c>
      <c r="F8115" s="5" t="n">
        <v>36.5</v>
      </c>
      <c r="G8115" s="5" t="n">
        <v>19.1</v>
      </c>
      <c r="H8115" s="5" t="n">
        <v>20.05</v>
      </c>
      <c r="I8115" s="6">
        <f>IF(E8115&gt;=Markov!$B$3,1,0)</f>
        <v/>
      </c>
      <c r="J8115" s="6">
        <f>I8114</f>
        <v/>
      </c>
      <c r="K8115" s="7">
        <f>MAR1!$B$5+MAR1!$C$5*COS(2*PI()*$C8115/365)+MAR1!$D$5*SIN(2*PI()*$C8115/365)</f>
        <v/>
      </c>
      <c r="L8115" s="7">
        <f>MAR1!$B$6+MAR1!$C$6*COS(2*PI()*$C8115/365)+MAR1!$D$6*SIN(2*PI()*$C8115/365)</f>
        <v/>
      </c>
      <c r="M8115" s="7">
        <f>MAR1!$B$7+MAR1!$C$7*COS(2*PI()*$C8115/365)+MAR1!$D$7*SIN(2*PI()*$C8115/365)</f>
        <v/>
      </c>
      <c r="N8115" s="7">
        <f>F8115-K8115</f>
        <v/>
      </c>
      <c r="O8115" s="7">
        <f>G8115-L8115</f>
        <v/>
      </c>
      <c r="P8115" s="7">
        <f>H8115-M8115</f>
        <v/>
      </c>
      <c r="Q8115" s="7">
        <f>IF($I8115=1,(N8115-MAR1!$B$11)/MAR1!$D$11,(N8115-MAR1!$C$11)/MAR1!$E$11)</f>
        <v/>
      </c>
      <c r="R8115" s="7">
        <f>IF($I8115=1,(O8115-MAR1!$B$12)/MAR1!$D$12,(O8115-MAR1!$C$12)/MAR1!$E$12)</f>
        <v/>
      </c>
      <c r="S8115" s="7">
        <f>IF($I8115=1,(P8115-MAR1!$B$13)/MAR1!$D$13,(P8115-MAR1!$C$13)/MAR1!$E$13)</f>
        <v/>
      </c>
    </row>
    <row r="8116">
      <c r="A8116" s="5" t="n">
        <v>8115</v>
      </c>
      <c r="B8116" s="5" t="n">
        <v>23</v>
      </c>
      <c r="C8116" s="5" t="n">
        <v>85</v>
      </c>
      <c r="D8116" s="5" t="n">
        <v>3</v>
      </c>
      <c r="E8116" s="5" t="n">
        <v>0</v>
      </c>
      <c r="F8116" s="5" t="n">
        <v>34.6</v>
      </c>
      <c r="G8116" s="5" t="n">
        <v>22.4</v>
      </c>
      <c r="H8116" s="5" t="n">
        <v>21.48</v>
      </c>
      <c r="I8116" s="6">
        <f>IF(E8116&gt;=Markov!$B$3,1,0)</f>
        <v/>
      </c>
      <c r="J8116" s="6">
        <f>I8115</f>
        <v/>
      </c>
      <c r="K8116" s="7">
        <f>MAR1!$B$5+MAR1!$C$5*COS(2*PI()*$C8116/365)+MAR1!$D$5*SIN(2*PI()*$C8116/365)</f>
        <v/>
      </c>
      <c r="L8116" s="7">
        <f>MAR1!$B$6+MAR1!$C$6*COS(2*PI()*$C8116/365)+MAR1!$D$6*SIN(2*PI()*$C8116/365)</f>
        <v/>
      </c>
      <c r="M8116" s="7">
        <f>MAR1!$B$7+MAR1!$C$7*COS(2*PI()*$C8116/365)+MAR1!$D$7*SIN(2*PI()*$C8116/365)</f>
        <v/>
      </c>
      <c r="N8116" s="7">
        <f>F8116-K8116</f>
        <v/>
      </c>
      <c r="O8116" s="7">
        <f>G8116-L8116</f>
        <v/>
      </c>
      <c r="P8116" s="7">
        <f>H8116-M8116</f>
        <v/>
      </c>
      <c r="Q8116" s="7">
        <f>IF($I8116=1,(N8116-MAR1!$B$11)/MAR1!$D$11,(N8116-MAR1!$C$11)/MAR1!$E$11)</f>
        <v/>
      </c>
      <c r="R8116" s="7">
        <f>IF($I8116=1,(O8116-MAR1!$B$12)/MAR1!$D$12,(O8116-MAR1!$C$12)/MAR1!$E$12)</f>
        <v/>
      </c>
      <c r="S8116" s="7">
        <f>IF($I8116=1,(P8116-MAR1!$B$13)/MAR1!$D$13,(P8116-MAR1!$C$13)/MAR1!$E$13)</f>
        <v/>
      </c>
    </row>
    <row r="8117">
      <c r="A8117" s="5" t="n">
        <v>8116</v>
      </c>
      <c r="B8117" s="5" t="n">
        <v>23</v>
      </c>
      <c r="C8117" s="5" t="n">
        <v>86</v>
      </c>
      <c r="D8117" s="5" t="n">
        <v>3</v>
      </c>
      <c r="E8117" s="5" t="n">
        <v>0</v>
      </c>
      <c r="F8117" s="5" t="n">
        <v>35.4</v>
      </c>
      <c r="G8117" s="5" t="n">
        <v>21.6</v>
      </c>
      <c r="H8117" s="5" t="n">
        <v>19.78</v>
      </c>
      <c r="I8117" s="6">
        <f>IF(E8117&gt;=Markov!$B$3,1,0)</f>
        <v/>
      </c>
      <c r="J8117" s="6">
        <f>I8116</f>
        <v/>
      </c>
      <c r="K8117" s="7">
        <f>MAR1!$B$5+MAR1!$C$5*COS(2*PI()*$C8117/365)+MAR1!$D$5*SIN(2*PI()*$C8117/365)</f>
        <v/>
      </c>
      <c r="L8117" s="7">
        <f>MAR1!$B$6+MAR1!$C$6*COS(2*PI()*$C8117/365)+MAR1!$D$6*SIN(2*PI()*$C8117/365)</f>
        <v/>
      </c>
      <c r="M8117" s="7">
        <f>MAR1!$B$7+MAR1!$C$7*COS(2*PI()*$C8117/365)+MAR1!$D$7*SIN(2*PI()*$C8117/365)</f>
        <v/>
      </c>
      <c r="N8117" s="7">
        <f>F8117-K8117</f>
        <v/>
      </c>
      <c r="O8117" s="7">
        <f>G8117-L8117</f>
        <v/>
      </c>
      <c r="P8117" s="7">
        <f>H8117-M8117</f>
        <v/>
      </c>
      <c r="Q8117" s="7">
        <f>IF($I8117=1,(N8117-MAR1!$B$11)/MAR1!$D$11,(N8117-MAR1!$C$11)/MAR1!$E$11)</f>
        <v/>
      </c>
      <c r="R8117" s="7">
        <f>IF($I8117=1,(O8117-MAR1!$B$12)/MAR1!$D$12,(O8117-MAR1!$C$12)/MAR1!$E$12)</f>
        <v/>
      </c>
      <c r="S8117" s="7">
        <f>IF($I8117=1,(P8117-MAR1!$B$13)/MAR1!$D$13,(P8117-MAR1!$C$13)/MAR1!$E$13)</f>
        <v/>
      </c>
    </row>
    <row r="8118">
      <c r="A8118" s="5" t="n">
        <v>8117</v>
      </c>
      <c r="B8118" s="5" t="n">
        <v>23</v>
      </c>
      <c r="C8118" s="5" t="n">
        <v>87</v>
      </c>
      <c r="D8118" s="5" t="n">
        <v>3</v>
      </c>
      <c r="E8118" s="5" t="n">
        <v>0.3</v>
      </c>
      <c r="F8118" s="5" t="n">
        <v>37.2</v>
      </c>
      <c r="G8118" s="5" t="n">
        <v>22.2</v>
      </c>
      <c r="H8118" s="5" t="n">
        <v>23.59</v>
      </c>
      <c r="I8118" s="6">
        <f>IF(E8118&gt;=Markov!$B$3,1,0)</f>
        <v/>
      </c>
      <c r="J8118" s="6">
        <f>I8117</f>
        <v/>
      </c>
      <c r="K8118" s="7">
        <f>MAR1!$B$5+MAR1!$C$5*COS(2*PI()*$C8118/365)+MAR1!$D$5*SIN(2*PI()*$C8118/365)</f>
        <v/>
      </c>
      <c r="L8118" s="7">
        <f>MAR1!$B$6+MAR1!$C$6*COS(2*PI()*$C8118/365)+MAR1!$D$6*SIN(2*PI()*$C8118/365)</f>
        <v/>
      </c>
      <c r="M8118" s="7">
        <f>MAR1!$B$7+MAR1!$C$7*COS(2*PI()*$C8118/365)+MAR1!$D$7*SIN(2*PI()*$C8118/365)</f>
        <v/>
      </c>
      <c r="N8118" s="7">
        <f>F8118-K8118</f>
        <v/>
      </c>
      <c r="O8118" s="7">
        <f>G8118-L8118</f>
        <v/>
      </c>
      <c r="P8118" s="7">
        <f>H8118-M8118</f>
        <v/>
      </c>
      <c r="Q8118" s="7">
        <f>IF($I8118=1,(N8118-MAR1!$B$11)/MAR1!$D$11,(N8118-MAR1!$C$11)/MAR1!$E$11)</f>
        <v/>
      </c>
      <c r="R8118" s="7">
        <f>IF($I8118=1,(O8118-MAR1!$B$12)/MAR1!$D$12,(O8118-MAR1!$C$12)/MAR1!$E$12)</f>
        <v/>
      </c>
      <c r="S8118" s="7">
        <f>IF($I8118=1,(P8118-MAR1!$B$13)/MAR1!$D$13,(P8118-MAR1!$C$13)/MAR1!$E$13)</f>
        <v/>
      </c>
    </row>
    <row r="8119">
      <c r="A8119" s="5" t="n">
        <v>8118</v>
      </c>
      <c r="B8119" s="5" t="n">
        <v>23</v>
      </c>
      <c r="C8119" s="5" t="n">
        <v>88</v>
      </c>
      <c r="D8119" s="5" t="n">
        <v>3</v>
      </c>
      <c r="E8119" s="5" t="n">
        <v>0</v>
      </c>
      <c r="F8119" s="5" t="n">
        <v>39.9</v>
      </c>
      <c r="G8119" s="5" t="n">
        <v>23.2</v>
      </c>
      <c r="H8119" s="5" t="n">
        <v>19.57</v>
      </c>
      <c r="I8119" s="6">
        <f>IF(E8119&gt;=Markov!$B$3,1,0)</f>
        <v/>
      </c>
      <c r="J8119" s="6">
        <f>I8118</f>
        <v/>
      </c>
      <c r="K8119" s="7">
        <f>MAR1!$B$5+MAR1!$C$5*COS(2*PI()*$C8119/365)+MAR1!$D$5*SIN(2*PI()*$C8119/365)</f>
        <v/>
      </c>
      <c r="L8119" s="7">
        <f>MAR1!$B$6+MAR1!$C$6*COS(2*PI()*$C8119/365)+MAR1!$D$6*SIN(2*PI()*$C8119/365)</f>
        <v/>
      </c>
      <c r="M8119" s="7">
        <f>MAR1!$B$7+MAR1!$C$7*COS(2*PI()*$C8119/365)+MAR1!$D$7*SIN(2*PI()*$C8119/365)</f>
        <v/>
      </c>
      <c r="N8119" s="7">
        <f>F8119-K8119</f>
        <v/>
      </c>
      <c r="O8119" s="7">
        <f>G8119-L8119</f>
        <v/>
      </c>
      <c r="P8119" s="7">
        <f>H8119-M8119</f>
        <v/>
      </c>
      <c r="Q8119" s="7">
        <f>IF($I8119=1,(N8119-MAR1!$B$11)/MAR1!$D$11,(N8119-MAR1!$C$11)/MAR1!$E$11)</f>
        <v/>
      </c>
      <c r="R8119" s="7">
        <f>IF($I8119=1,(O8119-MAR1!$B$12)/MAR1!$D$12,(O8119-MAR1!$C$12)/MAR1!$E$12)</f>
        <v/>
      </c>
      <c r="S8119" s="7">
        <f>IF($I8119=1,(P8119-MAR1!$B$13)/MAR1!$D$13,(P8119-MAR1!$C$13)/MAR1!$E$13)</f>
        <v/>
      </c>
    </row>
    <row r="8120">
      <c r="A8120" s="5" t="n">
        <v>8119</v>
      </c>
      <c r="B8120" s="5" t="n">
        <v>23</v>
      </c>
      <c r="C8120" s="5" t="n">
        <v>89</v>
      </c>
      <c r="D8120" s="5" t="n">
        <v>3</v>
      </c>
      <c r="E8120" s="5" t="n">
        <v>0</v>
      </c>
      <c r="F8120" s="5" t="n">
        <v>37.5</v>
      </c>
      <c r="G8120" s="5" t="n">
        <v>21.8</v>
      </c>
      <c r="H8120" s="5" t="n">
        <v>19.56</v>
      </c>
      <c r="I8120" s="6">
        <f>IF(E8120&gt;=Markov!$B$3,1,0)</f>
        <v/>
      </c>
      <c r="J8120" s="6">
        <f>I8119</f>
        <v/>
      </c>
      <c r="K8120" s="7">
        <f>MAR1!$B$5+MAR1!$C$5*COS(2*PI()*$C8120/365)+MAR1!$D$5*SIN(2*PI()*$C8120/365)</f>
        <v/>
      </c>
      <c r="L8120" s="7">
        <f>MAR1!$B$6+MAR1!$C$6*COS(2*PI()*$C8120/365)+MAR1!$D$6*SIN(2*PI()*$C8120/365)</f>
        <v/>
      </c>
      <c r="M8120" s="7">
        <f>MAR1!$B$7+MAR1!$C$7*COS(2*PI()*$C8120/365)+MAR1!$D$7*SIN(2*PI()*$C8120/365)</f>
        <v/>
      </c>
      <c r="N8120" s="7">
        <f>F8120-K8120</f>
        <v/>
      </c>
      <c r="O8120" s="7">
        <f>G8120-L8120</f>
        <v/>
      </c>
      <c r="P8120" s="7">
        <f>H8120-M8120</f>
        <v/>
      </c>
      <c r="Q8120" s="7">
        <f>IF($I8120=1,(N8120-MAR1!$B$11)/MAR1!$D$11,(N8120-MAR1!$C$11)/MAR1!$E$11)</f>
        <v/>
      </c>
      <c r="R8120" s="7">
        <f>IF($I8120=1,(O8120-MAR1!$B$12)/MAR1!$D$12,(O8120-MAR1!$C$12)/MAR1!$E$12)</f>
        <v/>
      </c>
      <c r="S8120" s="7">
        <f>IF($I8120=1,(P8120-MAR1!$B$13)/MAR1!$D$13,(P8120-MAR1!$C$13)/MAR1!$E$13)</f>
        <v/>
      </c>
    </row>
    <row r="8121">
      <c r="A8121" s="5" t="n">
        <v>8120</v>
      </c>
      <c r="B8121" s="5" t="n">
        <v>23</v>
      </c>
      <c r="C8121" s="5" t="n">
        <v>90</v>
      </c>
      <c r="D8121" s="5" t="n">
        <v>3</v>
      </c>
      <c r="E8121" s="5" t="n">
        <v>0</v>
      </c>
      <c r="F8121" s="5" t="n">
        <v>38</v>
      </c>
      <c r="G8121" s="5" t="n">
        <v>23.2</v>
      </c>
      <c r="H8121" s="5" t="n">
        <v>21.59</v>
      </c>
      <c r="I8121" s="6">
        <f>IF(E8121&gt;=Markov!$B$3,1,0)</f>
        <v/>
      </c>
      <c r="J8121" s="6">
        <f>I8120</f>
        <v/>
      </c>
      <c r="K8121" s="7">
        <f>MAR1!$B$5+MAR1!$C$5*COS(2*PI()*$C8121/365)+MAR1!$D$5*SIN(2*PI()*$C8121/365)</f>
        <v/>
      </c>
      <c r="L8121" s="7">
        <f>MAR1!$B$6+MAR1!$C$6*COS(2*PI()*$C8121/365)+MAR1!$D$6*SIN(2*PI()*$C8121/365)</f>
        <v/>
      </c>
      <c r="M8121" s="7">
        <f>MAR1!$B$7+MAR1!$C$7*COS(2*PI()*$C8121/365)+MAR1!$D$7*SIN(2*PI()*$C8121/365)</f>
        <v/>
      </c>
      <c r="N8121" s="7">
        <f>F8121-K8121</f>
        <v/>
      </c>
      <c r="O8121" s="7">
        <f>G8121-L8121</f>
        <v/>
      </c>
      <c r="P8121" s="7">
        <f>H8121-M8121</f>
        <v/>
      </c>
      <c r="Q8121" s="7">
        <f>IF($I8121=1,(N8121-MAR1!$B$11)/MAR1!$D$11,(N8121-MAR1!$C$11)/MAR1!$E$11)</f>
        <v/>
      </c>
      <c r="R8121" s="7">
        <f>IF($I8121=1,(O8121-MAR1!$B$12)/MAR1!$D$12,(O8121-MAR1!$C$12)/MAR1!$E$12)</f>
        <v/>
      </c>
      <c r="S8121" s="7">
        <f>IF($I8121=1,(P8121-MAR1!$B$13)/MAR1!$D$13,(P8121-MAR1!$C$13)/MAR1!$E$13)</f>
        <v/>
      </c>
    </row>
    <row r="8122">
      <c r="A8122" s="5" t="n">
        <v>8121</v>
      </c>
      <c r="B8122" s="5" t="n">
        <v>23</v>
      </c>
      <c r="C8122" s="5" t="n">
        <v>91</v>
      </c>
      <c r="D8122" s="5" t="n">
        <v>4</v>
      </c>
      <c r="E8122" s="5" t="n">
        <v>0</v>
      </c>
      <c r="F8122" s="5" t="n">
        <v>40</v>
      </c>
      <c r="G8122" s="5" t="n">
        <v>27</v>
      </c>
      <c r="H8122" s="5" t="n">
        <v>18.76</v>
      </c>
      <c r="I8122" s="6">
        <f>IF(E8122&gt;=Markov!$B$3,1,0)</f>
        <v/>
      </c>
      <c r="J8122" s="6">
        <f>I8121</f>
        <v/>
      </c>
      <c r="K8122" s="7">
        <f>MAR1!$B$5+MAR1!$C$5*COS(2*PI()*$C8122/365)+MAR1!$D$5*SIN(2*PI()*$C8122/365)</f>
        <v/>
      </c>
      <c r="L8122" s="7">
        <f>MAR1!$B$6+MAR1!$C$6*COS(2*PI()*$C8122/365)+MAR1!$D$6*SIN(2*PI()*$C8122/365)</f>
        <v/>
      </c>
      <c r="M8122" s="7">
        <f>MAR1!$B$7+MAR1!$C$7*COS(2*PI()*$C8122/365)+MAR1!$D$7*SIN(2*PI()*$C8122/365)</f>
        <v/>
      </c>
      <c r="N8122" s="7">
        <f>F8122-K8122</f>
        <v/>
      </c>
      <c r="O8122" s="7">
        <f>G8122-L8122</f>
        <v/>
      </c>
      <c r="P8122" s="7">
        <f>H8122-M8122</f>
        <v/>
      </c>
      <c r="Q8122" s="7">
        <f>IF($I8122=1,(N8122-MAR1!$B$11)/MAR1!$D$11,(N8122-MAR1!$C$11)/MAR1!$E$11)</f>
        <v/>
      </c>
      <c r="R8122" s="7">
        <f>IF($I8122=1,(O8122-MAR1!$B$12)/MAR1!$D$12,(O8122-MAR1!$C$12)/MAR1!$E$12)</f>
        <v/>
      </c>
      <c r="S8122" s="7">
        <f>IF($I8122=1,(P8122-MAR1!$B$13)/MAR1!$D$13,(P8122-MAR1!$C$13)/MAR1!$E$13)</f>
        <v/>
      </c>
    </row>
    <row r="8123">
      <c r="A8123" s="5" t="n">
        <v>8122</v>
      </c>
      <c r="B8123" s="5" t="n">
        <v>23</v>
      </c>
      <c r="C8123" s="5" t="n">
        <v>92</v>
      </c>
      <c r="D8123" s="5" t="n">
        <v>4</v>
      </c>
      <c r="E8123" s="5" t="n">
        <v>12.6</v>
      </c>
      <c r="F8123" s="5" t="n">
        <v>33.6</v>
      </c>
      <c r="G8123" s="5" t="n">
        <v>22.5</v>
      </c>
      <c r="H8123" s="5" t="n">
        <v>14.99</v>
      </c>
      <c r="I8123" s="6">
        <f>IF(E8123&gt;=Markov!$B$3,1,0)</f>
        <v/>
      </c>
      <c r="J8123" s="6">
        <f>I8122</f>
        <v/>
      </c>
      <c r="K8123" s="7">
        <f>MAR1!$B$5+MAR1!$C$5*COS(2*PI()*$C8123/365)+MAR1!$D$5*SIN(2*PI()*$C8123/365)</f>
        <v/>
      </c>
      <c r="L8123" s="7">
        <f>MAR1!$B$6+MAR1!$C$6*COS(2*PI()*$C8123/365)+MAR1!$D$6*SIN(2*PI()*$C8123/365)</f>
        <v/>
      </c>
      <c r="M8123" s="7">
        <f>MAR1!$B$7+MAR1!$C$7*COS(2*PI()*$C8123/365)+MAR1!$D$7*SIN(2*PI()*$C8123/365)</f>
        <v/>
      </c>
      <c r="N8123" s="7">
        <f>F8123-K8123</f>
        <v/>
      </c>
      <c r="O8123" s="7">
        <f>G8123-L8123</f>
        <v/>
      </c>
      <c r="P8123" s="7">
        <f>H8123-M8123</f>
        <v/>
      </c>
      <c r="Q8123" s="7">
        <f>IF($I8123=1,(N8123-MAR1!$B$11)/MAR1!$D$11,(N8123-MAR1!$C$11)/MAR1!$E$11)</f>
        <v/>
      </c>
      <c r="R8123" s="7">
        <f>IF($I8123=1,(O8123-MAR1!$B$12)/MAR1!$D$12,(O8123-MAR1!$C$12)/MAR1!$E$12)</f>
        <v/>
      </c>
      <c r="S8123" s="7">
        <f>IF($I8123=1,(P8123-MAR1!$B$13)/MAR1!$D$13,(P8123-MAR1!$C$13)/MAR1!$E$13)</f>
        <v/>
      </c>
    </row>
    <row r="8124">
      <c r="A8124" s="5" t="n">
        <v>8123</v>
      </c>
      <c r="B8124" s="5" t="n">
        <v>23</v>
      </c>
      <c r="C8124" s="5" t="n">
        <v>93</v>
      </c>
      <c r="D8124" s="5" t="n">
        <v>4</v>
      </c>
      <c r="E8124" s="5" t="n">
        <v>0</v>
      </c>
      <c r="F8124" s="5" t="n">
        <v>35.4</v>
      </c>
      <c r="G8124" s="5" t="n">
        <v>21.7</v>
      </c>
      <c r="H8124" s="5" t="n">
        <v>18.18</v>
      </c>
      <c r="I8124" s="6">
        <f>IF(E8124&gt;=Markov!$B$3,1,0)</f>
        <v/>
      </c>
      <c r="J8124" s="6">
        <f>I8123</f>
        <v/>
      </c>
      <c r="K8124" s="7">
        <f>MAR1!$B$5+MAR1!$C$5*COS(2*PI()*$C8124/365)+MAR1!$D$5*SIN(2*PI()*$C8124/365)</f>
        <v/>
      </c>
      <c r="L8124" s="7">
        <f>MAR1!$B$6+MAR1!$C$6*COS(2*PI()*$C8124/365)+MAR1!$D$6*SIN(2*PI()*$C8124/365)</f>
        <v/>
      </c>
      <c r="M8124" s="7">
        <f>MAR1!$B$7+MAR1!$C$7*COS(2*PI()*$C8124/365)+MAR1!$D$7*SIN(2*PI()*$C8124/365)</f>
        <v/>
      </c>
      <c r="N8124" s="7">
        <f>F8124-K8124</f>
        <v/>
      </c>
      <c r="O8124" s="7">
        <f>G8124-L8124</f>
        <v/>
      </c>
      <c r="P8124" s="7">
        <f>H8124-M8124</f>
        <v/>
      </c>
      <c r="Q8124" s="7">
        <f>IF($I8124=1,(N8124-MAR1!$B$11)/MAR1!$D$11,(N8124-MAR1!$C$11)/MAR1!$E$11)</f>
        <v/>
      </c>
      <c r="R8124" s="7">
        <f>IF($I8124=1,(O8124-MAR1!$B$12)/MAR1!$D$12,(O8124-MAR1!$C$12)/MAR1!$E$12)</f>
        <v/>
      </c>
      <c r="S8124" s="7">
        <f>IF($I8124=1,(P8124-MAR1!$B$13)/MAR1!$D$13,(P8124-MAR1!$C$13)/MAR1!$E$13)</f>
        <v/>
      </c>
    </row>
    <row r="8125">
      <c r="A8125" s="5" t="n">
        <v>8124</v>
      </c>
      <c r="B8125" s="5" t="n">
        <v>23</v>
      </c>
      <c r="C8125" s="5" t="n">
        <v>94</v>
      </c>
      <c r="D8125" s="5" t="n">
        <v>4</v>
      </c>
      <c r="E8125" s="5" t="n">
        <v>0</v>
      </c>
      <c r="F8125" s="5" t="n">
        <v>34.3</v>
      </c>
      <c r="G8125" s="5" t="n">
        <v>22</v>
      </c>
      <c r="H8125" s="5" t="n">
        <v>15.95</v>
      </c>
      <c r="I8125" s="6">
        <f>IF(E8125&gt;=Markov!$B$3,1,0)</f>
        <v/>
      </c>
      <c r="J8125" s="6">
        <f>I8124</f>
        <v/>
      </c>
      <c r="K8125" s="7">
        <f>MAR1!$B$5+MAR1!$C$5*COS(2*PI()*$C8125/365)+MAR1!$D$5*SIN(2*PI()*$C8125/365)</f>
        <v/>
      </c>
      <c r="L8125" s="7">
        <f>MAR1!$B$6+MAR1!$C$6*COS(2*PI()*$C8125/365)+MAR1!$D$6*SIN(2*PI()*$C8125/365)</f>
        <v/>
      </c>
      <c r="M8125" s="7">
        <f>MAR1!$B$7+MAR1!$C$7*COS(2*PI()*$C8125/365)+MAR1!$D$7*SIN(2*PI()*$C8125/365)</f>
        <v/>
      </c>
      <c r="N8125" s="7">
        <f>F8125-K8125</f>
        <v/>
      </c>
      <c r="O8125" s="7">
        <f>G8125-L8125</f>
        <v/>
      </c>
      <c r="P8125" s="7">
        <f>H8125-M8125</f>
        <v/>
      </c>
      <c r="Q8125" s="7">
        <f>IF($I8125=1,(N8125-MAR1!$B$11)/MAR1!$D$11,(N8125-MAR1!$C$11)/MAR1!$E$11)</f>
        <v/>
      </c>
      <c r="R8125" s="7">
        <f>IF($I8125=1,(O8125-MAR1!$B$12)/MAR1!$D$12,(O8125-MAR1!$C$12)/MAR1!$E$12)</f>
        <v/>
      </c>
      <c r="S8125" s="7">
        <f>IF($I8125=1,(P8125-MAR1!$B$13)/MAR1!$D$13,(P8125-MAR1!$C$13)/MAR1!$E$13)</f>
        <v/>
      </c>
    </row>
    <row r="8126">
      <c r="A8126" s="5" t="n">
        <v>8125</v>
      </c>
      <c r="B8126" s="5" t="n">
        <v>23</v>
      </c>
      <c r="C8126" s="5" t="n">
        <v>95</v>
      </c>
      <c r="D8126" s="5" t="n">
        <v>4</v>
      </c>
      <c r="E8126" s="5" t="n">
        <v>0</v>
      </c>
      <c r="F8126" s="5" t="n">
        <v>35.8</v>
      </c>
      <c r="G8126" s="5" t="n">
        <v>21.7</v>
      </c>
      <c r="H8126" s="5" t="n">
        <v>20.87</v>
      </c>
      <c r="I8126" s="6">
        <f>IF(E8126&gt;=Markov!$B$3,1,0)</f>
        <v/>
      </c>
      <c r="J8126" s="6">
        <f>I8125</f>
        <v/>
      </c>
      <c r="K8126" s="7">
        <f>MAR1!$B$5+MAR1!$C$5*COS(2*PI()*$C8126/365)+MAR1!$D$5*SIN(2*PI()*$C8126/365)</f>
        <v/>
      </c>
      <c r="L8126" s="7">
        <f>MAR1!$B$6+MAR1!$C$6*COS(2*PI()*$C8126/365)+MAR1!$D$6*SIN(2*PI()*$C8126/365)</f>
        <v/>
      </c>
      <c r="M8126" s="7">
        <f>MAR1!$B$7+MAR1!$C$7*COS(2*PI()*$C8126/365)+MAR1!$D$7*SIN(2*PI()*$C8126/365)</f>
        <v/>
      </c>
      <c r="N8126" s="7">
        <f>F8126-K8126</f>
        <v/>
      </c>
      <c r="O8126" s="7">
        <f>G8126-L8126</f>
        <v/>
      </c>
      <c r="P8126" s="7">
        <f>H8126-M8126</f>
        <v/>
      </c>
      <c r="Q8126" s="7">
        <f>IF($I8126=1,(N8126-MAR1!$B$11)/MAR1!$D$11,(N8126-MAR1!$C$11)/MAR1!$E$11)</f>
        <v/>
      </c>
      <c r="R8126" s="7">
        <f>IF($I8126=1,(O8126-MAR1!$B$12)/MAR1!$D$12,(O8126-MAR1!$C$12)/MAR1!$E$12)</f>
        <v/>
      </c>
      <c r="S8126" s="7">
        <f>IF($I8126=1,(P8126-MAR1!$B$13)/MAR1!$D$13,(P8126-MAR1!$C$13)/MAR1!$E$13)</f>
        <v/>
      </c>
    </row>
    <row r="8127">
      <c r="A8127" s="5" t="n">
        <v>8126</v>
      </c>
      <c r="B8127" s="5" t="n">
        <v>23</v>
      </c>
      <c r="C8127" s="5" t="n">
        <v>96</v>
      </c>
      <c r="D8127" s="5" t="n">
        <v>4</v>
      </c>
      <c r="E8127" s="5" t="n">
        <v>0</v>
      </c>
      <c r="F8127" s="5" t="n">
        <v>37.2</v>
      </c>
      <c r="G8127" s="5" t="n">
        <v>22.6</v>
      </c>
      <c r="H8127" s="5" t="n">
        <v>17.81</v>
      </c>
      <c r="I8127" s="6">
        <f>IF(E8127&gt;=Markov!$B$3,1,0)</f>
        <v/>
      </c>
      <c r="J8127" s="6">
        <f>I8126</f>
        <v/>
      </c>
      <c r="K8127" s="7">
        <f>MAR1!$B$5+MAR1!$C$5*COS(2*PI()*$C8127/365)+MAR1!$D$5*SIN(2*PI()*$C8127/365)</f>
        <v/>
      </c>
      <c r="L8127" s="7">
        <f>MAR1!$B$6+MAR1!$C$6*COS(2*PI()*$C8127/365)+MAR1!$D$6*SIN(2*PI()*$C8127/365)</f>
        <v/>
      </c>
      <c r="M8127" s="7">
        <f>MAR1!$B$7+MAR1!$C$7*COS(2*PI()*$C8127/365)+MAR1!$D$7*SIN(2*PI()*$C8127/365)</f>
        <v/>
      </c>
      <c r="N8127" s="7">
        <f>F8127-K8127</f>
        <v/>
      </c>
      <c r="O8127" s="7">
        <f>G8127-L8127</f>
        <v/>
      </c>
      <c r="P8127" s="7">
        <f>H8127-M8127</f>
        <v/>
      </c>
      <c r="Q8127" s="7">
        <f>IF($I8127=1,(N8127-MAR1!$B$11)/MAR1!$D$11,(N8127-MAR1!$C$11)/MAR1!$E$11)</f>
        <v/>
      </c>
      <c r="R8127" s="7">
        <f>IF($I8127=1,(O8127-MAR1!$B$12)/MAR1!$D$12,(O8127-MAR1!$C$12)/MAR1!$E$12)</f>
        <v/>
      </c>
      <c r="S8127" s="7">
        <f>IF($I8127=1,(P8127-MAR1!$B$13)/MAR1!$D$13,(P8127-MAR1!$C$13)/MAR1!$E$13)</f>
        <v/>
      </c>
    </row>
    <row r="8128">
      <c r="A8128" s="5" t="n">
        <v>8127</v>
      </c>
      <c r="B8128" s="5" t="n">
        <v>23</v>
      </c>
      <c r="C8128" s="5" t="n">
        <v>97</v>
      </c>
      <c r="D8128" s="5" t="n">
        <v>4</v>
      </c>
      <c r="E8128" s="5" t="n">
        <v>0</v>
      </c>
      <c r="F8128" s="5" t="n">
        <v>35.1</v>
      </c>
      <c r="G8128" s="5" t="n">
        <v>21.2</v>
      </c>
      <c r="H8128" s="5" t="n">
        <v>17.24</v>
      </c>
      <c r="I8128" s="6">
        <f>IF(E8128&gt;=Markov!$B$3,1,0)</f>
        <v/>
      </c>
      <c r="J8128" s="6">
        <f>I8127</f>
        <v/>
      </c>
      <c r="K8128" s="7">
        <f>MAR1!$B$5+MAR1!$C$5*COS(2*PI()*$C8128/365)+MAR1!$D$5*SIN(2*PI()*$C8128/365)</f>
        <v/>
      </c>
      <c r="L8128" s="7">
        <f>MAR1!$B$6+MAR1!$C$6*COS(2*PI()*$C8128/365)+MAR1!$D$6*SIN(2*PI()*$C8128/365)</f>
        <v/>
      </c>
      <c r="M8128" s="7">
        <f>MAR1!$B$7+MAR1!$C$7*COS(2*PI()*$C8128/365)+MAR1!$D$7*SIN(2*PI()*$C8128/365)</f>
        <v/>
      </c>
      <c r="N8128" s="7">
        <f>F8128-K8128</f>
        <v/>
      </c>
      <c r="O8128" s="7">
        <f>G8128-L8128</f>
        <v/>
      </c>
      <c r="P8128" s="7">
        <f>H8128-M8128</f>
        <v/>
      </c>
      <c r="Q8128" s="7">
        <f>IF($I8128=1,(N8128-MAR1!$B$11)/MAR1!$D$11,(N8128-MAR1!$C$11)/MAR1!$E$11)</f>
        <v/>
      </c>
      <c r="R8128" s="7">
        <f>IF($I8128=1,(O8128-MAR1!$B$12)/MAR1!$D$12,(O8128-MAR1!$C$12)/MAR1!$E$12)</f>
        <v/>
      </c>
      <c r="S8128" s="7">
        <f>IF($I8128=1,(P8128-MAR1!$B$13)/MAR1!$D$13,(P8128-MAR1!$C$13)/MAR1!$E$13)</f>
        <v/>
      </c>
    </row>
    <row r="8129">
      <c r="A8129" s="5" t="n">
        <v>8128</v>
      </c>
      <c r="B8129" s="5" t="n">
        <v>23</v>
      </c>
      <c r="C8129" s="5" t="n">
        <v>98</v>
      </c>
      <c r="D8129" s="5" t="n">
        <v>4</v>
      </c>
      <c r="E8129" s="5" t="n">
        <v>0</v>
      </c>
      <c r="F8129" s="5" t="n">
        <v>34.5</v>
      </c>
      <c r="G8129" s="5" t="n">
        <v>22.8</v>
      </c>
      <c r="H8129" s="5" t="n">
        <v>18.53</v>
      </c>
      <c r="I8129" s="6">
        <f>IF(E8129&gt;=Markov!$B$3,1,0)</f>
        <v/>
      </c>
      <c r="J8129" s="6">
        <f>I8128</f>
        <v/>
      </c>
      <c r="K8129" s="7">
        <f>MAR1!$B$5+MAR1!$C$5*COS(2*PI()*$C8129/365)+MAR1!$D$5*SIN(2*PI()*$C8129/365)</f>
        <v/>
      </c>
      <c r="L8129" s="7">
        <f>MAR1!$B$6+MAR1!$C$6*COS(2*PI()*$C8129/365)+MAR1!$D$6*SIN(2*PI()*$C8129/365)</f>
        <v/>
      </c>
      <c r="M8129" s="7">
        <f>MAR1!$B$7+MAR1!$C$7*COS(2*PI()*$C8129/365)+MAR1!$D$7*SIN(2*PI()*$C8129/365)</f>
        <v/>
      </c>
      <c r="N8129" s="7">
        <f>F8129-K8129</f>
        <v/>
      </c>
      <c r="O8129" s="7">
        <f>G8129-L8129</f>
        <v/>
      </c>
      <c r="P8129" s="7">
        <f>H8129-M8129</f>
        <v/>
      </c>
      <c r="Q8129" s="7">
        <f>IF($I8129=1,(N8129-MAR1!$B$11)/MAR1!$D$11,(N8129-MAR1!$C$11)/MAR1!$E$11)</f>
        <v/>
      </c>
      <c r="R8129" s="7">
        <f>IF($I8129=1,(O8129-MAR1!$B$12)/MAR1!$D$12,(O8129-MAR1!$C$12)/MAR1!$E$12)</f>
        <v/>
      </c>
      <c r="S8129" s="7">
        <f>IF($I8129=1,(P8129-MAR1!$B$13)/MAR1!$D$13,(P8129-MAR1!$C$13)/MAR1!$E$13)</f>
        <v/>
      </c>
    </row>
    <row r="8130">
      <c r="A8130" s="5" t="n">
        <v>8129</v>
      </c>
      <c r="B8130" s="5" t="n">
        <v>23</v>
      </c>
      <c r="C8130" s="5" t="n">
        <v>99</v>
      </c>
      <c r="D8130" s="5" t="n">
        <v>4</v>
      </c>
      <c r="E8130" s="5" t="n">
        <v>0</v>
      </c>
      <c r="F8130" s="5" t="n">
        <v>35.1</v>
      </c>
      <c r="G8130" s="5" t="n">
        <v>21.5</v>
      </c>
      <c r="H8130" s="5" t="n">
        <v>22.09</v>
      </c>
      <c r="I8130" s="6">
        <f>IF(E8130&gt;=Markov!$B$3,1,0)</f>
        <v/>
      </c>
      <c r="J8130" s="6">
        <f>I8129</f>
        <v/>
      </c>
      <c r="K8130" s="7">
        <f>MAR1!$B$5+MAR1!$C$5*COS(2*PI()*$C8130/365)+MAR1!$D$5*SIN(2*PI()*$C8130/365)</f>
        <v/>
      </c>
      <c r="L8130" s="7">
        <f>MAR1!$B$6+MAR1!$C$6*COS(2*PI()*$C8130/365)+MAR1!$D$6*SIN(2*PI()*$C8130/365)</f>
        <v/>
      </c>
      <c r="M8130" s="7">
        <f>MAR1!$B$7+MAR1!$C$7*COS(2*PI()*$C8130/365)+MAR1!$D$7*SIN(2*PI()*$C8130/365)</f>
        <v/>
      </c>
      <c r="N8130" s="7">
        <f>F8130-K8130</f>
        <v/>
      </c>
      <c r="O8130" s="7">
        <f>G8130-L8130</f>
        <v/>
      </c>
      <c r="P8130" s="7">
        <f>H8130-M8130</f>
        <v/>
      </c>
      <c r="Q8130" s="7">
        <f>IF($I8130=1,(N8130-MAR1!$B$11)/MAR1!$D$11,(N8130-MAR1!$C$11)/MAR1!$E$11)</f>
        <v/>
      </c>
      <c r="R8130" s="7">
        <f>IF($I8130=1,(O8130-MAR1!$B$12)/MAR1!$D$12,(O8130-MAR1!$C$12)/MAR1!$E$12)</f>
        <v/>
      </c>
      <c r="S8130" s="7">
        <f>IF($I8130=1,(P8130-MAR1!$B$13)/MAR1!$D$13,(P8130-MAR1!$C$13)/MAR1!$E$13)</f>
        <v/>
      </c>
    </row>
    <row r="8131">
      <c r="A8131" s="5" t="n">
        <v>8130</v>
      </c>
      <c r="B8131" s="5" t="n">
        <v>23</v>
      </c>
      <c r="C8131" s="5" t="n">
        <v>100</v>
      </c>
      <c r="D8131" s="5" t="n">
        <v>4</v>
      </c>
      <c r="E8131" s="5" t="n">
        <v>0</v>
      </c>
      <c r="F8131" s="5" t="n">
        <v>37.1</v>
      </c>
      <c r="G8131" s="5" t="n">
        <v>21.5</v>
      </c>
      <c r="H8131" s="5" t="n">
        <v>20.28</v>
      </c>
      <c r="I8131" s="6">
        <f>IF(E8131&gt;=Markov!$B$3,1,0)</f>
        <v/>
      </c>
      <c r="J8131" s="6">
        <f>I8130</f>
        <v/>
      </c>
      <c r="K8131" s="7">
        <f>MAR1!$B$5+MAR1!$C$5*COS(2*PI()*$C8131/365)+MAR1!$D$5*SIN(2*PI()*$C8131/365)</f>
        <v/>
      </c>
      <c r="L8131" s="7">
        <f>MAR1!$B$6+MAR1!$C$6*COS(2*PI()*$C8131/365)+MAR1!$D$6*SIN(2*PI()*$C8131/365)</f>
        <v/>
      </c>
      <c r="M8131" s="7">
        <f>MAR1!$B$7+MAR1!$C$7*COS(2*PI()*$C8131/365)+MAR1!$D$7*SIN(2*PI()*$C8131/365)</f>
        <v/>
      </c>
      <c r="N8131" s="7">
        <f>F8131-K8131</f>
        <v/>
      </c>
      <c r="O8131" s="7">
        <f>G8131-L8131</f>
        <v/>
      </c>
      <c r="P8131" s="7">
        <f>H8131-M8131</f>
        <v/>
      </c>
      <c r="Q8131" s="7">
        <f>IF($I8131=1,(N8131-MAR1!$B$11)/MAR1!$D$11,(N8131-MAR1!$C$11)/MAR1!$E$11)</f>
        <v/>
      </c>
      <c r="R8131" s="7">
        <f>IF($I8131=1,(O8131-MAR1!$B$12)/MAR1!$D$12,(O8131-MAR1!$C$12)/MAR1!$E$12)</f>
        <v/>
      </c>
      <c r="S8131" s="7">
        <f>IF($I8131=1,(P8131-MAR1!$B$13)/MAR1!$D$13,(P8131-MAR1!$C$13)/MAR1!$E$13)</f>
        <v/>
      </c>
    </row>
    <row r="8132">
      <c r="A8132" s="5" t="n">
        <v>8131</v>
      </c>
      <c r="B8132" s="5" t="n">
        <v>23</v>
      </c>
      <c r="C8132" s="5" t="n">
        <v>101</v>
      </c>
      <c r="D8132" s="5" t="n">
        <v>4</v>
      </c>
      <c r="E8132" s="5" t="n">
        <v>0</v>
      </c>
      <c r="F8132" s="5" t="n">
        <v>33.2</v>
      </c>
      <c r="G8132" s="5" t="n">
        <v>20.9</v>
      </c>
      <c r="H8132" s="5" t="n">
        <v>19.7</v>
      </c>
      <c r="I8132" s="6">
        <f>IF(E8132&gt;=Markov!$B$3,1,0)</f>
        <v/>
      </c>
      <c r="J8132" s="6">
        <f>I8131</f>
        <v/>
      </c>
      <c r="K8132" s="7">
        <f>MAR1!$B$5+MAR1!$C$5*COS(2*PI()*$C8132/365)+MAR1!$D$5*SIN(2*PI()*$C8132/365)</f>
        <v/>
      </c>
      <c r="L8132" s="7">
        <f>MAR1!$B$6+MAR1!$C$6*COS(2*PI()*$C8132/365)+MAR1!$D$6*SIN(2*PI()*$C8132/365)</f>
        <v/>
      </c>
      <c r="M8132" s="7">
        <f>MAR1!$B$7+MAR1!$C$7*COS(2*PI()*$C8132/365)+MAR1!$D$7*SIN(2*PI()*$C8132/365)</f>
        <v/>
      </c>
      <c r="N8132" s="7">
        <f>F8132-K8132</f>
        <v/>
      </c>
      <c r="O8132" s="7">
        <f>G8132-L8132</f>
        <v/>
      </c>
      <c r="P8132" s="7">
        <f>H8132-M8132</f>
        <v/>
      </c>
      <c r="Q8132" s="7">
        <f>IF($I8132=1,(N8132-MAR1!$B$11)/MAR1!$D$11,(N8132-MAR1!$C$11)/MAR1!$E$11)</f>
        <v/>
      </c>
      <c r="R8132" s="7">
        <f>IF($I8132=1,(O8132-MAR1!$B$12)/MAR1!$D$12,(O8132-MAR1!$C$12)/MAR1!$E$12)</f>
        <v/>
      </c>
      <c r="S8132" s="7">
        <f>IF($I8132=1,(P8132-MAR1!$B$13)/MAR1!$D$13,(P8132-MAR1!$C$13)/MAR1!$E$13)</f>
        <v/>
      </c>
    </row>
    <row r="8133">
      <c r="A8133" s="5" t="n">
        <v>8132</v>
      </c>
      <c r="B8133" s="5" t="n">
        <v>23</v>
      </c>
      <c r="C8133" s="5" t="n">
        <v>102</v>
      </c>
      <c r="D8133" s="5" t="n">
        <v>4</v>
      </c>
      <c r="E8133" s="5" t="n">
        <v>0</v>
      </c>
      <c r="F8133" s="5" t="n">
        <v>34.3</v>
      </c>
      <c r="G8133" s="5" t="n">
        <v>22.2</v>
      </c>
      <c r="H8133" s="5" t="n">
        <v>19.06</v>
      </c>
      <c r="I8133" s="6">
        <f>IF(E8133&gt;=Markov!$B$3,1,0)</f>
        <v/>
      </c>
      <c r="J8133" s="6">
        <f>I8132</f>
        <v/>
      </c>
      <c r="K8133" s="7">
        <f>MAR1!$B$5+MAR1!$C$5*COS(2*PI()*$C8133/365)+MAR1!$D$5*SIN(2*PI()*$C8133/365)</f>
        <v/>
      </c>
      <c r="L8133" s="7">
        <f>MAR1!$B$6+MAR1!$C$6*COS(2*PI()*$C8133/365)+MAR1!$D$6*SIN(2*PI()*$C8133/365)</f>
        <v/>
      </c>
      <c r="M8133" s="7">
        <f>MAR1!$B$7+MAR1!$C$7*COS(2*PI()*$C8133/365)+MAR1!$D$7*SIN(2*PI()*$C8133/365)</f>
        <v/>
      </c>
      <c r="N8133" s="7">
        <f>F8133-K8133</f>
        <v/>
      </c>
      <c r="O8133" s="7">
        <f>G8133-L8133</f>
        <v/>
      </c>
      <c r="P8133" s="7">
        <f>H8133-M8133</f>
        <v/>
      </c>
      <c r="Q8133" s="7">
        <f>IF($I8133=1,(N8133-MAR1!$B$11)/MAR1!$D$11,(N8133-MAR1!$C$11)/MAR1!$E$11)</f>
        <v/>
      </c>
      <c r="R8133" s="7">
        <f>IF($I8133=1,(O8133-MAR1!$B$12)/MAR1!$D$12,(O8133-MAR1!$C$12)/MAR1!$E$12)</f>
        <v/>
      </c>
      <c r="S8133" s="7">
        <f>IF($I8133=1,(P8133-MAR1!$B$13)/MAR1!$D$13,(P8133-MAR1!$C$13)/MAR1!$E$13)</f>
        <v/>
      </c>
    </row>
    <row r="8134">
      <c r="A8134" s="5" t="n">
        <v>8133</v>
      </c>
      <c r="B8134" s="5" t="n">
        <v>23</v>
      </c>
      <c r="C8134" s="5" t="n">
        <v>103</v>
      </c>
      <c r="D8134" s="5" t="n">
        <v>4</v>
      </c>
      <c r="E8134" s="5" t="n">
        <v>0</v>
      </c>
      <c r="F8134" s="5" t="n">
        <v>36</v>
      </c>
      <c r="G8134" s="5" t="n">
        <v>24.6</v>
      </c>
      <c r="H8134" s="5" t="n">
        <v>18.59</v>
      </c>
      <c r="I8134" s="6">
        <f>IF(E8134&gt;=Markov!$B$3,1,0)</f>
        <v/>
      </c>
      <c r="J8134" s="6">
        <f>I8133</f>
        <v/>
      </c>
      <c r="K8134" s="7">
        <f>MAR1!$B$5+MAR1!$C$5*COS(2*PI()*$C8134/365)+MAR1!$D$5*SIN(2*PI()*$C8134/365)</f>
        <v/>
      </c>
      <c r="L8134" s="7">
        <f>MAR1!$B$6+MAR1!$C$6*COS(2*PI()*$C8134/365)+MAR1!$D$6*SIN(2*PI()*$C8134/365)</f>
        <v/>
      </c>
      <c r="M8134" s="7">
        <f>MAR1!$B$7+MAR1!$C$7*COS(2*PI()*$C8134/365)+MAR1!$D$7*SIN(2*PI()*$C8134/365)</f>
        <v/>
      </c>
      <c r="N8134" s="7">
        <f>F8134-K8134</f>
        <v/>
      </c>
      <c r="O8134" s="7">
        <f>G8134-L8134</f>
        <v/>
      </c>
      <c r="P8134" s="7">
        <f>H8134-M8134</f>
        <v/>
      </c>
      <c r="Q8134" s="7">
        <f>IF($I8134=1,(N8134-MAR1!$B$11)/MAR1!$D$11,(N8134-MAR1!$C$11)/MAR1!$E$11)</f>
        <v/>
      </c>
      <c r="R8134" s="7">
        <f>IF($I8134=1,(O8134-MAR1!$B$12)/MAR1!$D$12,(O8134-MAR1!$C$12)/MAR1!$E$12)</f>
        <v/>
      </c>
      <c r="S8134" s="7">
        <f>IF($I8134=1,(P8134-MAR1!$B$13)/MAR1!$D$13,(P8134-MAR1!$C$13)/MAR1!$E$13)</f>
        <v/>
      </c>
    </row>
    <row r="8135">
      <c r="A8135" s="5" t="n">
        <v>8134</v>
      </c>
      <c r="B8135" s="5" t="n">
        <v>23</v>
      </c>
      <c r="C8135" s="5" t="n">
        <v>104</v>
      </c>
      <c r="D8135" s="5" t="n">
        <v>4</v>
      </c>
      <c r="E8135" s="5" t="n">
        <v>0</v>
      </c>
      <c r="F8135" s="5" t="n">
        <v>32.4</v>
      </c>
      <c r="G8135" s="5" t="n">
        <v>21.2</v>
      </c>
      <c r="H8135" s="5" t="n">
        <v>21.47</v>
      </c>
      <c r="I8135" s="6">
        <f>IF(E8135&gt;=Markov!$B$3,1,0)</f>
        <v/>
      </c>
      <c r="J8135" s="6">
        <f>I8134</f>
        <v/>
      </c>
      <c r="K8135" s="7">
        <f>MAR1!$B$5+MAR1!$C$5*COS(2*PI()*$C8135/365)+MAR1!$D$5*SIN(2*PI()*$C8135/365)</f>
        <v/>
      </c>
      <c r="L8135" s="7">
        <f>MAR1!$B$6+MAR1!$C$6*COS(2*PI()*$C8135/365)+MAR1!$D$6*SIN(2*PI()*$C8135/365)</f>
        <v/>
      </c>
      <c r="M8135" s="7">
        <f>MAR1!$B$7+MAR1!$C$7*COS(2*PI()*$C8135/365)+MAR1!$D$7*SIN(2*PI()*$C8135/365)</f>
        <v/>
      </c>
      <c r="N8135" s="7">
        <f>F8135-K8135</f>
        <v/>
      </c>
      <c r="O8135" s="7">
        <f>G8135-L8135</f>
        <v/>
      </c>
      <c r="P8135" s="7">
        <f>H8135-M8135</f>
        <v/>
      </c>
      <c r="Q8135" s="7">
        <f>IF($I8135=1,(N8135-MAR1!$B$11)/MAR1!$D$11,(N8135-MAR1!$C$11)/MAR1!$E$11)</f>
        <v/>
      </c>
      <c r="R8135" s="7">
        <f>IF($I8135=1,(O8135-MAR1!$B$12)/MAR1!$D$12,(O8135-MAR1!$C$12)/MAR1!$E$12)</f>
        <v/>
      </c>
      <c r="S8135" s="7">
        <f>IF($I8135=1,(P8135-MAR1!$B$13)/MAR1!$D$13,(P8135-MAR1!$C$13)/MAR1!$E$13)</f>
        <v/>
      </c>
    </row>
    <row r="8136">
      <c r="A8136" s="5" t="n">
        <v>8135</v>
      </c>
      <c r="B8136" s="5" t="n">
        <v>23</v>
      </c>
      <c r="C8136" s="5" t="n">
        <v>105</v>
      </c>
      <c r="D8136" s="5" t="n">
        <v>4</v>
      </c>
      <c r="E8136" s="5" t="n">
        <v>0</v>
      </c>
      <c r="F8136" s="5" t="n">
        <v>33.5</v>
      </c>
      <c r="G8136" s="5" t="n">
        <v>23.2</v>
      </c>
      <c r="H8136" s="5" t="n">
        <v>19.49</v>
      </c>
      <c r="I8136" s="6">
        <f>IF(E8136&gt;=Markov!$B$3,1,0)</f>
        <v/>
      </c>
      <c r="J8136" s="6">
        <f>I8135</f>
        <v/>
      </c>
      <c r="K8136" s="7">
        <f>MAR1!$B$5+MAR1!$C$5*COS(2*PI()*$C8136/365)+MAR1!$D$5*SIN(2*PI()*$C8136/365)</f>
        <v/>
      </c>
      <c r="L8136" s="7">
        <f>MAR1!$B$6+MAR1!$C$6*COS(2*PI()*$C8136/365)+MAR1!$D$6*SIN(2*PI()*$C8136/365)</f>
        <v/>
      </c>
      <c r="M8136" s="7">
        <f>MAR1!$B$7+MAR1!$C$7*COS(2*PI()*$C8136/365)+MAR1!$D$7*SIN(2*PI()*$C8136/365)</f>
        <v/>
      </c>
      <c r="N8136" s="7">
        <f>F8136-K8136</f>
        <v/>
      </c>
      <c r="O8136" s="7">
        <f>G8136-L8136</f>
        <v/>
      </c>
      <c r="P8136" s="7">
        <f>H8136-M8136</f>
        <v/>
      </c>
      <c r="Q8136" s="7">
        <f>IF($I8136=1,(N8136-MAR1!$B$11)/MAR1!$D$11,(N8136-MAR1!$C$11)/MAR1!$E$11)</f>
        <v/>
      </c>
      <c r="R8136" s="7">
        <f>IF($I8136=1,(O8136-MAR1!$B$12)/MAR1!$D$12,(O8136-MAR1!$C$12)/MAR1!$E$12)</f>
        <v/>
      </c>
      <c r="S8136" s="7">
        <f>IF($I8136=1,(P8136-MAR1!$B$13)/MAR1!$D$13,(P8136-MAR1!$C$13)/MAR1!$E$13)</f>
        <v/>
      </c>
    </row>
    <row r="8137">
      <c r="A8137" s="5" t="n">
        <v>8136</v>
      </c>
      <c r="B8137" s="5" t="n">
        <v>23</v>
      </c>
      <c r="C8137" s="5" t="n">
        <v>106</v>
      </c>
      <c r="D8137" s="5" t="n">
        <v>4</v>
      </c>
      <c r="E8137" s="5" t="n">
        <v>0</v>
      </c>
      <c r="F8137" s="5" t="n">
        <v>35.6</v>
      </c>
      <c r="G8137" s="5" t="n">
        <v>23</v>
      </c>
      <c r="H8137" s="5" t="n">
        <v>17.06</v>
      </c>
      <c r="I8137" s="6">
        <f>IF(E8137&gt;=Markov!$B$3,1,0)</f>
        <v/>
      </c>
      <c r="J8137" s="6">
        <f>I8136</f>
        <v/>
      </c>
      <c r="K8137" s="7">
        <f>MAR1!$B$5+MAR1!$C$5*COS(2*PI()*$C8137/365)+MAR1!$D$5*SIN(2*PI()*$C8137/365)</f>
        <v/>
      </c>
      <c r="L8137" s="7">
        <f>MAR1!$B$6+MAR1!$C$6*COS(2*PI()*$C8137/365)+MAR1!$D$6*SIN(2*PI()*$C8137/365)</f>
        <v/>
      </c>
      <c r="M8137" s="7">
        <f>MAR1!$B$7+MAR1!$C$7*COS(2*PI()*$C8137/365)+MAR1!$D$7*SIN(2*PI()*$C8137/365)</f>
        <v/>
      </c>
      <c r="N8137" s="7">
        <f>F8137-K8137</f>
        <v/>
      </c>
      <c r="O8137" s="7">
        <f>G8137-L8137</f>
        <v/>
      </c>
      <c r="P8137" s="7">
        <f>H8137-M8137</f>
        <v/>
      </c>
      <c r="Q8137" s="7">
        <f>IF($I8137=1,(N8137-MAR1!$B$11)/MAR1!$D$11,(N8137-MAR1!$C$11)/MAR1!$E$11)</f>
        <v/>
      </c>
      <c r="R8137" s="7">
        <f>IF($I8137=1,(O8137-MAR1!$B$12)/MAR1!$D$12,(O8137-MAR1!$C$12)/MAR1!$E$12)</f>
        <v/>
      </c>
      <c r="S8137" s="7">
        <f>IF($I8137=1,(P8137-MAR1!$B$13)/MAR1!$D$13,(P8137-MAR1!$C$13)/MAR1!$E$13)</f>
        <v/>
      </c>
    </row>
    <row r="8138">
      <c r="A8138" s="5" t="n">
        <v>8137</v>
      </c>
      <c r="B8138" s="5" t="n">
        <v>23</v>
      </c>
      <c r="C8138" s="5" t="n">
        <v>107</v>
      </c>
      <c r="D8138" s="5" t="n">
        <v>4</v>
      </c>
      <c r="E8138" s="5" t="n">
        <v>0</v>
      </c>
      <c r="F8138" s="5" t="n">
        <v>36.1</v>
      </c>
      <c r="G8138" s="5" t="n">
        <v>22.9</v>
      </c>
      <c r="H8138" s="5" t="n">
        <v>17.45</v>
      </c>
      <c r="I8138" s="6">
        <f>IF(E8138&gt;=Markov!$B$3,1,0)</f>
        <v/>
      </c>
      <c r="J8138" s="6">
        <f>I8137</f>
        <v/>
      </c>
      <c r="K8138" s="7">
        <f>MAR1!$B$5+MAR1!$C$5*COS(2*PI()*$C8138/365)+MAR1!$D$5*SIN(2*PI()*$C8138/365)</f>
        <v/>
      </c>
      <c r="L8138" s="7">
        <f>MAR1!$B$6+MAR1!$C$6*COS(2*PI()*$C8138/365)+MAR1!$D$6*SIN(2*PI()*$C8138/365)</f>
        <v/>
      </c>
      <c r="M8138" s="7">
        <f>MAR1!$B$7+MAR1!$C$7*COS(2*PI()*$C8138/365)+MAR1!$D$7*SIN(2*PI()*$C8138/365)</f>
        <v/>
      </c>
      <c r="N8138" s="7">
        <f>F8138-K8138</f>
        <v/>
      </c>
      <c r="O8138" s="7">
        <f>G8138-L8138</f>
        <v/>
      </c>
      <c r="P8138" s="7">
        <f>H8138-M8138</f>
        <v/>
      </c>
      <c r="Q8138" s="7">
        <f>IF($I8138=1,(N8138-MAR1!$B$11)/MAR1!$D$11,(N8138-MAR1!$C$11)/MAR1!$E$11)</f>
        <v/>
      </c>
      <c r="R8138" s="7">
        <f>IF($I8138=1,(O8138-MAR1!$B$12)/MAR1!$D$12,(O8138-MAR1!$C$12)/MAR1!$E$12)</f>
        <v/>
      </c>
      <c r="S8138" s="7">
        <f>IF($I8138=1,(P8138-MAR1!$B$13)/MAR1!$D$13,(P8138-MAR1!$C$13)/MAR1!$E$13)</f>
        <v/>
      </c>
    </row>
    <row r="8139">
      <c r="A8139" s="5" t="n">
        <v>8138</v>
      </c>
      <c r="B8139" s="5" t="n">
        <v>23</v>
      </c>
      <c r="C8139" s="5" t="n">
        <v>108</v>
      </c>
      <c r="D8139" s="5" t="n">
        <v>4</v>
      </c>
      <c r="E8139" s="5" t="n">
        <v>0</v>
      </c>
      <c r="F8139" s="5" t="n">
        <v>37.9</v>
      </c>
      <c r="G8139" s="5" t="n">
        <v>23.4</v>
      </c>
      <c r="H8139" s="5" t="n">
        <v>18.64</v>
      </c>
      <c r="I8139" s="6">
        <f>IF(E8139&gt;=Markov!$B$3,1,0)</f>
        <v/>
      </c>
      <c r="J8139" s="6">
        <f>I8138</f>
        <v/>
      </c>
      <c r="K8139" s="7">
        <f>MAR1!$B$5+MAR1!$C$5*COS(2*PI()*$C8139/365)+MAR1!$D$5*SIN(2*PI()*$C8139/365)</f>
        <v/>
      </c>
      <c r="L8139" s="7">
        <f>MAR1!$B$6+MAR1!$C$6*COS(2*PI()*$C8139/365)+MAR1!$D$6*SIN(2*PI()*$C8139/365)</f>
        <v/>
      </c>
      <c r="M8139" s="7">
        <f>MAR1!$B$7+MAR1!$C$7*COS(2*PI()*$C8139/365)+MAR1!$D$7*SIN(2*PI()*$C8139/365)</f>
        <v/>
      </c>
      <c r="N8139" s="7">
        <f>F8139-K8139</f>
        <v/>
      </c>
      <c r="O8139" s="7">
        <f>G8139-L8139</f>
        <v/>
      </c>
      <c r="P8139" s="7">
        <f>H8139-M8139</f>
        <v/>
      </c>
      <c r="Q8139" s="7">
        <f>IF($I8139=1,(N8139-MAR1!$B$11)/MAR1!$D$11,(N8139-MAR1!$C$11)/MAR1!$E$11)</f>
        <v/>
      </c>
      <c r="R8139" s="7">
        <f>IF($I8139=1,(O8139-MAR1!$B$12)/MAR1!$D$12,(O8139-MAR1!$C$12)/MAR1!$E$12)</f>
        <v/>
      </c>
      <c r="S8139" s="7">
        <f>IF($I8139=1,(P8139-MAR1!$B$13)/MAR1!$D$13,(P8139-MAR1!$C$13)/MAR1!$E$13)</f>
        <v/>
      </c>
    </row>
    <row r="8140">
      <c r="A8140" s="5" t="n">
        <v>8139</v>
      </c>
      <c r="B8140" s="5" t="n">
        <v>23</v>
      </c>
      <c r="C8140" s="5" t="n">
        <v>109</v>
      </c>
      <c r="D8140" s="5" t="n">
        <v>4</v>
      </c>
      <c r="E8140" s="5" t="n">
        <v>0</v>
      </c>
      <c r="F8140" s="5" t="n">
        <v>37.4</v>
      </c>
      <c r="G8140" s="5" t="n">
        <v>23.8</v>
      </c>
      <c r="H8140" s="5" t="n">
        <v>23.92</v>
      </c>
      <c r="I8140" s="6">
        <f>IF(E8140&gt;=Markov!$B$3,1,0)</f>
        <v/>
      </c>
      <c r="J8140" s="6">
        <f>I8139</f>
        <v/>
      </c>
      <c r="K8140" s="7">
        <f>MAR1!$B$5+MAR1!$C$5*COS(2*PI()*$C8140/365)+MAR1!$D$5*SIN(2*PI()*$C8140/365)</f>
        <v/>
      </c>
      <c r="L8140" s="7">
        <f>MAR1!$B$6+MAR1!$C$6*COS(2*PI()*$C8140/365)+MAR1!$D$6*SIN(2*PI()*$C8140/365)</f>
        <v/>
      </c>
      <c r="M8140" s="7">
        <f>MAR1!$B$7+MAR1!$C$7*COS(2*PI()*$C8140/365)+MAR1!$D$7*SIN(2*PI()*$C8140/365)</f>
        <v/>
      </c>
      <c r="N8140" s="7">
        <f>F8140-K8140</f>
        <v/>
      </c>
      <c r="O8140" s="7">
        <f>G8140-L8140</f>
        <v/>
      </c>
      <c r="P8140" s="7">
        <f>H8140-M8140</f>
        <v/>
      </c>
      <c r="Q8140" s="7">
        <f>IF($I8140=1,(N8140-MAR1!$B$11)/MAR1!$D$11,(N8140-MAR1!$C$11)/MAR1!$E$11)</f>
        <v/>
      </c>
      <c r="R8140" s="7">
        <f>IF($I8140=1,(O8140-MAR1!$B$12)/MAR1!$D$12,(O8140-MAR1!$C$12)/MAR1!$E$12)</f>
        <v/>
      </c>
      <c r="S8140" s="7">
        <f>IF($I8140=1,(P8140-MAR1!$B$13)/MAR1!$D$13,(P8140-MAR1!$C$13)/MAR1!$E$13)</f>
        <v/>
      </c>
    </row>
    <row r="8141">
      <c r="A8141" s="5" t="n">
        <v>8140</v>
      </c>
      <c r="B8141" s="5" t="n">
        <v>23</v>
      </c>
      <c r="C8141" s="5" t="n">
        <v>110</v>
      </c>
      <c r="D8141" s="5" t="n">
        <v>4</v>
      </c>
      <c r="E8141" s="5" t="n">
        <v>0</v>
      </c>
      <c r="F8141" s="5" t="n">
        <v>37.2</v>
      </c>
      <c r="G8141" s="5" t="n">
        <v>23.9</v>
      </c>
      <c r="H8141" s="5" t="n">
        <v>22.77</v>
      </c>
      <c r="I8141" s="6">
        <f>IF(E8141&gt;=Markov!$B$3,1,0)</f>
        <v/>
      </c>
      <c r="J8141" s="6">
        <f>I8140</f>
        <v/>
      </c>
      <c r="K8141" s="7">
        <f>MAR1!$B$5+MAR1!$C$5*COS(2*PI()*$C8141/365)+MAR1!$D$5*SIN(2*PI()*$C8141/365)</f>
        <v/>
      </c>
      <c r="L8141" s="7">
        <f>MAR1!$B$6+MAR1!$C$6*COS(2*PI()*$C8141/365)+MAR1!$D$6*SIN(2*PI()*$C8141/365)</f>
        <v/>
      </c>
      <c r="M8141" s="7">
        <f>MAR1!$B$7+MAR1!$C$7*COS(2*PI()*$C8141/365)+MAR1!$D$7*SIN(2*PI()*$C8141/365)</f>
        <v/>
      </c>
      <c r="N8141" s="7">
        <f>F8141-K8141</f>
        <v/>
      </c>
      <c r="O8141" s="7">
        <f>G8141-L8141</f>
        <v/>
      </c>
      <c r="P8141" s="7">
        <f>H8141-M8141</f>
        <v/>
      </c>
      <c r="Q8141" s="7">
        <f>IF($I8141=1,(N8141-MAR1!$B$11)/MAR1!$D$11,(N8141-MAR1!$C$11)/MAR1!$E$11)</f>
        <v/>
      </c>
      <c r="R8141" s="7">
        <f>IF($I8141=1,(O8141-MAR1!$B$12)/MAR1!$D$12,(O8141-MAR1!$C$12)/MAR1!$E$12)</f>
        <v/>
      </c>
      <c r="S8141" s="7">
        <f>IF($I8141=1,(P8141-MAR1!$B$13)/MAR1!$D$13,(P8141-MAR1!$C$13)/MAR1!$E$13)</f>
        <v/>
      </c>
    </row>
    <row r="8142">
      <c r="A8142" s="5" t="n">
        <v>8141</v>
      </c>
      <c r="B8142" s="5" t="n">
        <v>23</v>
      </c>
      <c r="C8142" s="5" t="n">
        <v>111</v>
      </c>
      <c r="D8142" s="5" t="n">
        <v>4</v>
      </c>
      <c r="E8142" s="5" t="n">
        <v>0</v>
      </c>
      <c r="F8142" s="5" t="n">
        <v>35.6</v>
      </c>
      <c r="G8142" s="5" t="n">
        <v>23.7</v>
      </c>
      <c r="H8142" s="5" t="n">
        <v>24.92</v>
      </c>
      <c r="I8142" s="6">
        <f>IF(E8142&gt;=Markov!$B$3,1,0)</f>
        <v/>
      </c>
      <c r="J8142" s="6">
        <f>I8141</f>
        <v/>
      </c>
      <c r="K8142" s="7">
        <f>MAR1!$B$5+MAR1!$C$5*COS(2*PI()*$C8142/365)+MAR1!$D$5*SIN(2*PI()*$C8142/365)</f>
        <v/>
      </c>
      <c r="L8142" s="7">
        <f>MAR1!$B$6+MAR1!$C$6*COS(2*PI()*$C8142/365)+MAR1!$D$6*SIN(2*PI()*$C8142/365)</f>
        <v/>
      </c>
      <c r="M8142" s="7">
        <f>MAR1!$B$7+MAR1!$C$7*COS(2*PI()*$C8142/365)+MAR1!$D$7*SIN(2*PI()*$C8142/365)</f>
        <v/>
      </c>
      <c r="N8142" s="7">
        <f>F8142-K8142</f>
        <v/>
      </c>
      <c r="O8142" s="7">
        <f>G8142-L8142</f>
        <v/>
      </c>
      <c r="P8142" s="7">
        <f>H8142-M8142</f>
        <v/>
      </c>
      <c r="Q8142" s="7">
        <f>IF($I8142=1,(N8142-MAR1!$B$11)/MAR1!$D$11,(N8142-MAR1!$C$11)/MAR1!$E$11)</f>
        <v/>
      </c>
      <c r="R8142" s="7">
        <f>IF($I8142=1,(O8142-MAR1!$B$12)/MAR1!$D$12,(O8142-MAR1!$C$12)/MAR1!$E$12)</f>
        <v/>
      </c>
      <c r="S8142" s="7">
        <f>IF($I8142=1,(P8142-MAR1!$B$13)/MAR1!$D$13,(P8142-MAR1!$C$13)/MAR1!$E$13)</f>
        <v/>
      </c>
    </row>
    <row r="8143">
      <c r="A8143" s="5" t="n">
        <v>8142</v>
      </c>
      <c r="B8143" s="5" t="n">
        <v>23</v>
      </c>
      <c r="C8143" s="5" t="n">
        <v>112</v>
      </c>
      <c r="D8143" s="5" t="n">
        <v>4</v>
      </c>
      <c r="E8143" s="5" t="n">
        <v>0</v>
      </c>
      <c r="F8143" s="5" t="n">
        <v>37.5</v>
      </c>
      <c r="G8143" s="5" t="n">
        <v>24.7</v>
      </c>
      <c r="H8143" s="5" t="n">
        <v>22.14</v>
      </c>
      <c r="I8143" s="6">
        <f>IF(E8143&gt;=Markov!$B$3,1,0)</f>
        <v/>
      </c>
      <c r="J8143" s="6">
        <f>I8142</f>
        <v/>
      </c>
      <c r="K8143" s="7">
        <f>MAR1!$B$5+MAR1!$C$5*COS(2*PI()*$C8143/365)+MAR1!$D$5*SIN(2*PI()*$C8143/365)</f>
        <v/>
      </c>
      <c r="L8143" s="7">
        <f>MAR1!$B$6+MAR1!$C$6*COS(2*PI()*$C8143/365)+MAR1!$D$6*SIN(2*PI()*$C8143/365)</f>
        <v/>
      </c>
      <c r="M8143" s="7">
        <f>MAR1!$B$7+MAR1!$C$7*COS(2*PI()*$C8143/365)+MAR1!$D$7*SIN(2*PI()*$C8143/365)</f>
        <v/>
      </c>
      <c r="N8143" s="7">
        <f>F8143-K8143</f>
        <v/>
      </c>
      <c r="O8143" s="7">
        <f>G8143-L8143</f>
        <v/>
      </c>
      <c r="P8143" s="7">
        <f>H8143-M8143</f>
        <v/>
      </c>
      <c r="Q8143" s="7">
        <f>IF($I8143=1,(N8143-MAR1!$B$11)/MAR1!$D$11,(N8143-MAR1!$C$11)/MAR1!$E$11)</f>
        <v/>
      </c>
      <c r="R8143" s="7">
        <f>IF($I8143=1,(O8143-MAR1!$B$12)/MAR1!$D$12,(O8143-MAR1!$C$12)/MAR1!$E$12)</f>
        <v/>
      </c>
      <c r="S8143" s="7">
        <f>IF($I8143=1,(P8143-MAR1!$B$13)/MAR1!$D$13,(P8143-MAR1!$C$13)/MAR1!$E$13)</f>
        <v/>
      </c>
    </row>
    <row r="8144">
      <c r="A8144" s="5" t="n">
        <v>8143</v>
      </c>
      <c r="B8144" s="5" t="n">
        <v>23</v>
      </c>
      <c r="C8144" s="5" t="n">
        <v>113</v>
      </c>
      <c r="D8144" s="5" t="n">
        <v>4</v>
      </c>
      <c r="E8144" s="5" t="n">
        <v>0</v>
      </c>
      <c r="F8144" s="5" t="n">
        <v>38.3</v>
      </c>
      <c r="G8144" s="5" t="n">
        <v>25.2</v>
      </c>
      <c r="H8144" s="5" t="n">
        <v>22.07</v>
      </c>
      <c r="I8144" s="6">
        <f>IF(E8144&gt;=Markov!$B$3,1,0)</f>
        <v/>
      </c>
      <c r="J8144" s="6">
        <f>I8143</f>
        <v/>
      </c>
      <c r="K8144" s="7">
        <f>MAR1!$B$5+MAR1!$C$5*COS(2*PI()*$C8144/365)+MAR1!$D$5*SIN(2*PI()*$C8144/365)</f>
        <v/>
      </c>
      <c r="L8144" s="7">
        <f>MAR1!$B$6+MAR1!$C$6*COS(2*PI()*$C8144/365)+MAR1!$D$6*SIN(2*PI()*$C8144/365)</f>
        <v/>
      </c>
      <c r="M8144" s="7">
        <f>MAR1!$B$7+MAR1!$C$7*COS(2*PI()*$C8144/365)+MAR1!$D$7*SIN(2*PI()*$C8144/365)</f>
        <v/>
      </c>
      <c r="N8144" s="7">
        <f>F8144-K8144</f>
        <v/>
      </c>
      <c r="O8144" s="7">
        <f>G8144-L8144</f>
        <v/>
      </c>
      <c r="P8144" s="7">
        <f>H8144-M8144</f>
        <v/>
      </c>
      <c r="Q8144" s="7">
        <f>IF($I8144=1,(N8144-MAR1!$B$11)/MAR1!$D$11,(N8144-MAR1!$C$11)/MAR1!$E$11)</f>
        <v/>
      </c>
      <c r="R8144" s="7">
        <f>IF($I8144=1,(O8144-MAR1!$B$12)/MAR1!$D$12,(O8144-MAR1!$C$12)/MAR1!$E$12)</f>
        <v/>
      </c>
      <c r="S8144" s="7">
        <f>IF($I8144=1,(P8144-MAR1!$B$13)/MAR1!$D$13,(P8144-MAR1!$C$13)/MAR1!$E$13)</f>
        <v/>
      </c>
    </row>
    <row r="8145">
      <c r="A8145" s="5" t="n">
        <v>8144</v>
      </c>
      <c r="B8145" s="5" t="n">
        <v>23</v>
      </c>
      <c r="C8145" s="5" t="n">
        <v>114</v>
      </c>
      <c r="D8145" s="5" t="n">
        <v>4</v>
      </c>
      <c r="E8145" s="5" t="n">
        <v>0</v>
      </c>
      <c r="F8145" s="5" t="n">
        <v>37.3</v>
      </c>
      <c r="G8145" s="5" t="n">
        <v>24.8</v>
      </c>
      <c r="H8145" s="5" t="n">
        <v>24.73</v>
      </c>
      <c r="I8145" s="6">
        <f>IF(E8145&gt;=Markov!$B$3,1,0)</f>
        <v/>
      </c>
      <c r="J8145" s="6">
        <f>I8144</f>
        <v/>
      </c>
      <c r="K8145" s="7">
        <f>MAR1!$B$5+MAR1!$C$5*COS(2*PI()*$C8145/365)+MAR1!$D$5*SIN(2*PI()*$C8145/365)</f>
        <v/>
      </c>
      <c r="L8145" s="7">
        <f>MAR1!$B$6+MAR1!$C$6*COS(2*PI()*$C8145/365)+MAR1!$D$6*SIN(2*PI()*$C8145/365)</f>
        <v/>
      </c>
      <c r="M8145" s="7">
        <f>MAR1!$B$7+MAR1!$C$7*COS(2*PI()*$C8145/365)+MAR1!$D$7*SIN(2*PI()*$C8145/365)</f>
        <v/>
      </c>
      <c r="N8145" s="7">
        <f>F8145-K8145</f>
        <v/>
      </c>
      <c r="O8145" s="7">
        <f>G8145-L8145</f>
        <v/>
      </c>
      <c r="P8145" s="7">
        <f>H8145-M8145</f>
        <v/>
      </c>
      <c r="Q8145" s="7">
        <f>IF($I8145=1,(N8145-MAR1!$B$11)/MAR1!$D$11,(N8145-MAR1!$C$11)/MAR1!$E$11)</f>
        <v/>
      </c>
      <c r="R8145" s="7">
        <f>IF($I8145=1,(O8145-MAR1!$B$12)/MAR1!$D$12,(O8145-MAR1!$C$12)/MAR1!$E$12)</f>
        <v/>
      </c>
      <c r="S8145" s="7">
        <f>IF($I8145=1,(P8145-MAR1!$B$13)/MAR1!$D$13,(P8145-MAR1!$C$13)/MAR1!$E$13)</f>
        <v/>
      </c>
    </row>
    <row r="8146">
      <c r="A8146" s="5" t="n">
        <v>8145</v>
      </c>
      <c r="B8146" s="5" t="n">
        <v>23</v>
      </c>
      <c r="C8146" s="5" t="n">
        <v>115</v>
      </c>
      <c r="D8146" s="5" t="n">
        <v>4</v>
      </c>
      <c r="E8146" s="5" t="n">
        <v>0</v>
      </c>
      <c r="F8146" s="5" t="n">
        <v>34.8</v>
      </c>
      <c r="G8146" s="5" t="n">
        <v>24</v>
      </c>
      <c r="H8146" s="5" t="n">
        <v>20.78</v>
      </c>
      <c r="I8146" s="6">
        <f>IF(E8146&gt;=Markov!$B$3,1,0)</f>
        <v/>
      </c>
      <c r="J8146" s="6">
        <f>I8145</f>
        <v/>
      </c>
      <c r="K8146" s="7">
        <f>MAR1!$B$5+MAR1!$C$5*COS(2*PI()*$C8146/365)+MAR1!$D$5*SIN(2*PI()*$C8146/365)</f>
        <v/>
      </c>
      <c r="L8146" s="7">
        <f>MAR1!$B$6+MAR1!$C$6*COS(2*PI()*$C8146/365)+MAR1!$D$6*SIN(2*PI()*$C8146/365)</f>
        <v/>
      </c>
      <c r="M8146" s="7">
        <f>MAR1!$B$7+MAR1!$C$7*COS(2*PI()*$C8146/365)+MAR1!$D$7*SIN(2*PI()*$C8146/365)</f>
        <v/>
      </c>
      <c r="N8146" s="7">
        <f>F8146-K8146</f>
        <v/>
      </c>
      <c r="O8146" s="7">
        <f>G8146-L8146</f>
        <v/>
      </c>
      <c r="P8146" s="7">
        <f>H8146-M8146</f>
        <v/>
      </c>
      <c r="Q8146" s="7">
        <f>IF($I8146=1,(N8146-MAR1!$B$11)/MAR1!$D$11,(N8146-MAR1!$C$11)/MAR1!$E$11)</f>
        <v/>
      </c>
      <c r="R8146" s="7">
        <f>IF($I8146=1,(O8146-MAR1!$B$12)/MAR1!$D$12,(O8146-MAR1!$C$12)/MAR1!$E$12)</f>
        <v/>
      </c>
      <c r="S8146" s="7">
        <f>IF($I8146=1,(P8146-MAR1!$B$13)/MAR1!$D$13,(P8146-MAR1!$C$13)/MAR1!$E$13)</f>
        <v/>
      </c>
    </row>
    <row r="8147">
      <c r="A8147" s="5" t="n">
        <v>8146</v>
      </c>
      <c r="B8147" s="5" t="n">
        <v>23</v>
      </c>
      <c r="C8147" s="5" t="n">
        <v>116</v>
      </c>
      <c r="D8147" s="5" t="n">
        <v>4</v>
      </c>
      <c r="E8147" s="5" t="n">
        <v>0</v>
      </c>
      <c r="F8147" s="5" t="n">
        <v>36</v>
      </c>
      <c r="G8147" s="5" t="n">
        <v>23.2</v>
      </c>
      <c r="H8147" s="5" t="n">
        <v>22.25</v>
      </c>
      <c r="I8147" s="6">
        <f>IF(E8147&gt;=Markov!$B$3,1,0)</f>
        <v/>
      </c>
      <c r="J8147" s="6">
        <f>I8146</f>
        <v/>
      </c>
      <c r="K8147" s="7">
        <f>MAR1!$B$5+MAR1!$C$5*COS(2*PI()*$C8147/365)+MAR1!$D$5*SIN(2*PI()*$C8147/365)</f>
        <v/>
      </c>
      <c r="L8147" s="7">
        <f>MAR1!$B$6+MAR1!$C$6*COS(2*PI()*$C8147/365)+MAR1!$D$6*SIN(2*PI()*$C8147/365)</f>
        <v/>
      </c>
      <c r="M8147" s="7">
        <f>MAR1!$B$7+MAR1!$C$7*COS(2*PI()*$C8147/365)+MAR1!$D$7*SIN(2*PI()*$C8147/365)</f>
        <v/>
      </c>
      <c r="N8147" s="7">
        <f>F8147-K8147</f>
        <v/>
      </c>
      <c r="O8147" s="7">
        <f>G8147-L8147</f>
        <v/>
      </c>
      <c r="P8147" s="7">
        <f>H8147-M8147</f>
        <v/>
      </c>
      <c r="Q8147" s="7">
        <f>IF($I8147=1,(N8147-MAR1!$B$11)/MAR1!$D$11,(N8147-MAR1!$C$11)/MAR1!$E$11)</f>
        <v/>
      </c>
      <c r="R8147" s="7">
        <f>IF($I8147=1,(O8147-MAR1!$B$12)/MAR1!$D$12,(O8147-MAR1!$C$12)/MAR1!$E$12)</f>
        <v/>
      </c>
      <c r="S8147" s="7">
        <f>IF($I8147=1,(P8147-MAR1!$B$13)/MAR1!$D$13,(P8147-MAR1!$C$13)/MAR1!$E$13)</f>
        <v/>
      </c>
    </row>
    <row r="8148">
      <c r="A8148" s="5" t="n">
        <v>8147</v>
      </c>
      <c r="B8148" s="5" t="n">
        <v>23</v>
      </c>
      <c r="C8148" s="5" t="n">
        <v>117</v>
      </c>
      <c r="D8148" s="5" t="n">
        <v>4</v>
      </c>
      <c r="E8148" s="5" t="n">
        <v>0</v>
      </c>
      <c r="F8148" s="5" t="n">
        <v>36.8</v>
      </c>
      <c r="G8148" s="5" t="n">
        <v>23</v>
      </c>
      <c r="H8148" s="5" t="n">
        <v>31.08</v>
      </c>
      <c r="I8148" s="6">
        <f>IF(E8148&gt;=Markov!$B$3,1,0)</f>
        <v/>
      </c>
      <c r="J8148" s="6">
        <f>I8147</f>
        <v/>
      </c>
      <c r="K8148" s="7">
        <f>MAR1!$B$5+MAR1!$C$5*COS(2*PI()*$C8148/365)+MAR1!$D$5*SIN(2*PI()*$C8148/365)</f>
        <v/>
      </c>
      <c r="L8148" s="7">
        <f>MAR1!$B$6+MAR1!$C$6*COS(2*PI()*$C8148/365)+MAR1!$D$6*SIN(2*PI()*$C8148/365)</f>
        <v/>
      </c>
      <c r="M8148" s="7">
        <f>MAR1!$B$7+MAR1!$C$7*COS(2*PI()*$C8148/365)+MAR1!$D$7*SIN(2*PI()*$C8148/365)</f>
        <v/>
      </c>
      <c r="N8148" s="7">
        <f>F8148-K8148</f>
        <v/>
      </c>
      <c r="O8148" s="7">
        <f>G8148-L8148</f>
        <v/>
      </c>
      <c r="P8148" s="7">
        <f>H8148-M8148</f>
        <v/>
      </c>
      <c r="Q8148" s="7">
        <f>IF($I8148=1,(N8148-MAR1!$B$11)/MAR1!$D$11,(N8148-MAR1!$C$11)/MAR1!$E$11)</f>
        <v/>
      </c>
      <c r="R8148" s="7">
        <f>IF($I8148=1,(O8148-MAR1!$B$12)/MAR1!$D$12,(O8148-MAR1!$C$12)/MAR1!$E$12)</f>
        <v/>
      </c>
      <c r="S8148" s="7">
        <f>IF($I8148=1,(P8148-MAR1!$B$13)/MAR1!$D$13,(P8148-MAR1!$C$13)/MAR1!$E$13)</f>
        <v/>
      </c>
    </row>
    <row r="8149">
      <c r="A8149" s="5" t="n">
        <v>8148</v>
      </c>
      <c r="B8149" s="5" t="n">
        <v>23</v>
      </c>
      <c r="C8149" s="5" t="n">
        <v>118</v>
      </c>
      <c r="D8149" s="5" t="n">
        <v>4</v>
      </c>
      <c r="E8149" s="5" t="n">
        <v>0</v>
      </c>
      <c r="F8149" s="5" t="n">
        <v>39.1</v>
      </c>
      <c r="G8149" s="5" t="n">
        <v>23</v>
      </c>
      <c r="H8149" s="5" t="n">
        <v>23.96</v>
      </c>
      <c r="I8149" s="6">
        <f>IF(E8149&gt;=Markov!$B$3,1,0)</f>
        <v/>
      </c>
      <c r="J8149" s="6">
        <f>I8148</f>
        <v/>
      </c>
      <c r="K8149" s="7">
        <f>MAR1!$B$5+MAR1!$C$5*COS(2*PI()*$C8149/365)+MAR1!$D$5*SIN(2*PI()*$C8149/365)</f>
        <v/>
      </c>
      <c r="L8149" s="7">
        <f>MAR1!$B$6+MAR1!$C$6*COS(2*PI()*$C8149/365)+MAR1!$D$6*SIN(2*PI()*$C8149/365)</f>
        <v/>
      </c>
      <c r="M8149" s="7">
        <f>MAR1!$B$7+MAR1!$C$7*COS(2*PI()*$C8149/365)+MAR1!$D$7*SIN(2*PI()*$C8149/365)</f>
        <v/>
      </c>
      <c r="N8149" s="7">
        <f>F8149-K8149</f>
        <v/>
      </c>
      <c r="O8149" s="7">
        <f>G8149-L8149</f>
        <v/>
      </c>
      <c r="P8149" s="7">
        <f>H8149-M8149</f>
        <v/>
      </c>
      <c r="Q8149" s="7">
        <f>IF($I8149=1,(N8149-MAR1!$B$11)/MAR1!$D$11,(N8149-MAR1!$C$11)/MAR1!$E$11)</f>
        <v/>
      </c>
      <c r="R8149" s="7">
        <f>IF($I8149=1,(O8149-MAR1!$B$12)/MAR1!$D$12,(O8149-MAR1!$C$12)/MAR1!$E$12)</f>
        <v/>
      </c>
      <c r="S8149" s="7">
        <f>IF($I8149=1,(P8149-MAR1!$B$13)/MAR1!$D$13,(P8149-MAR1!$C$13)/MAR1!$E$13)</f>
        <v/>
      </c>
    </row>
    <row r="8150">
      <c r="A8150" s="5" t="n">
        <v>8149</v>
      </c>
      <c r="B8150" s="5" t="n">
        <v>23</v>
      </c>
      <c r="C8150" s="5" t="n">
        <v>119</v>
      </c>
      <c r="D8150" s="5" t="n">
        <v>4</v>
      </c>
      <c r="E8150" s="5" t="n">
        <v>0</v>
      </c>
      <c r="F8150" s="5" t="n">
        <v>37.3</v>
      </c>
      <c r="G8150" s="5" t="n">
        <v>24.6</v>
      </c>
      <c r="H8150" s="5" t="n">
        <v>23.69</v>
      </c>
      <c r="I8150" s="6">
        <f>IF(E8150&gt;=Markov!$B$3,1,0)</f>
        <v/>
      </c>
      <c r="J8150" s="6">
        <f>I8149</f>
        <v/>
      </c>
      <c r="K8150" s="7">
        <f>MAR1!$B$5+MAR1!$C$5*COS(2*PI()*$C8150/365)+MAR1!$D$5*SIN(2*PI()*$C8150/365)</f>
        <v/>
      </c>
      <c r="L8150" s="7">
        <f>MAR1!$B$6+MAR1!$C$6*COS(2*PI()*$C8150/365)+MAR1!$D$6*SIN(2*PI()*$C8150/365)</f>
        <v/>
      </c>
      <c r="M8150" s="7">
        <f>MAR1!$B$7+MAR1!$C$7*COS(2*PI()*$C8150/365)+MAR1!$D$7*SIN(2*PI()*$C8150/365)</f>
        <v/>
      </c>
      <c r="N8150" s="7">
        <f>F8150-K8150</f>
        <v/>
      </c>
      <c r="O8150" s="7">
        <f>G8150-L8150</f>
        <v/>
      </c>
      <c r="P8150" s="7">
        <f>H8150-M8150</f>
        <v/>
      </c>
      <c r="Q8150" s="7">
        <f>IF($I8150=1,(N8150-MAR1!$B$11)/MAR1!$D$11,(N8150-MAR1!$C$11)/MAR1!$E$11)</f>
        <v/>
      </c>
      <c r="R8150" s="7">
        <f>IF($I8150=1,(O8150-MAR1!$B$12)/MAR1!$D$12,(O8150-MAR1!$C$12)/MAR1!$E$12)</f>
        <v/>
      </c>
      <c r="S8150" s="7">
        <f>IF($I8150=1,(P8150-MAR1!$B$13)/MAR1!$D$13,(P8150-MAR1!$C$13)/MAR1!$E$13)</f>
        <v/>
      </c>
    </row>
    <row r="8151">
      <c r="A8151" s="5" t="n">
        <v>8150</v>
      </c>
      <c r="B8151" s="5" t="n">
        <v>23</v>
      </c>
      <c r="C8151" s="5" t="n">
        <v>120</v>
      </c>
      <c r="D8151" s="5" t="n">
        <v>4</v>
      </c>
      <c r="E8151" s="5" t="n">
        <v>0</v>
      </c>
      <c r="F8151" s="5" t="n">
        <v>37.8</v>
      </c>
      <c r="G8151" s="5" t="n">
        <v>24.2</v>
      </c>
      <c r="H8151" s="5" t="n">
        <v>24.82</v>
      </c>
      <c r="I8151" s="6">
        <f>IF(E8151&gt;=Markov!$B$3,1,0)</f>
        <v/>
      </c>
      <c r="J8151" s="6">
        <f>I8150</f>
        <v/>
      </c>
      <c r="K8151" s="7">
        <f>MAR1!$B$5+MAR1!$C$5*COS(2*PI()*$C8151/365)+MAR1!$D$5*SIN(2*PI()*$C8151/365)</f>
        <v/>
      </c>
      <c r="L8151" s="7">
        <f>MAR1!$B$6+MAR1!$C$6*COS(2*PI()*$C8151/365)+MAR1!$D$6*SIN(2*PI()*$C8151/365)</f>
        <v/>
      </c>
      <c r="M8151" s="7">
        <f>MAR1!$B$7+MAR1!$C$7*COS(2*PI()*$C8151/365)+MAR1!$D$7*SIN(2*PI()*$C8151/365)</f>
        <v/>
      </c>
      <c r="N8151" s="7">
        <f>F8151-K8151</f>
        <v/>
      </c>
      <c r="O8151" s="7">
        <f>G8151-L8151</f>
        <v/>
      </c>
      <c r="P8151" s="7">
        <f>H8151-M8151</f>
        <v/>
      </c>
      <c r="Q8151" s="7">
        <f>IF($I8151=1,(N8151-MAR1!$B$11)/MAR1!$D$11,(N8151-MAR1!$C$11)/MAR1!$E$11)</f>
        <v/>
      </c>
      <c r="R8151" s="7">
        <f>IF($I8151=1,(O8151-MAR1!$B$12)/MAR1!$D$12,(O8151-MAR1!$C$12)/MAR1!$E$12)</f>
        <v/>
      </c>
      <c r="S8151" s="7">
        <f>IF($I8151=1,(P8151-MAR1!$B$13)/MAR1!$D$13,(P8151-MAR1!$C$13)/MAR1!$E$13)</f>
        <v/>
      </c>
    </row>
    <row r="8152">
      <c r="A8152" s="5" t="n">
        <v>8151</v>
      </c>
      <c r="B8152" s="5" t="n">
        <v>23</v>
      </c>
      <c r="C8152" s="5" t="n">
        <v>121</v>
      </c>
      <c r="D8152" s="5" t="n">
        <v>5</v>
      </c>
      <c r="E8152" s="5" t="n">
        <v>0</v>
      </c>
      <c r="F8152" s="5" t="n">
        <v>35.1</v>
      </c>
      <c r="G8152" s="5" t="n">
        <v>24.2</v>
      </c>
      <c r="H8152" s="5" t="n">
        <v>19.68</v>
      </c>
      <c r="I8152" s="6">
        <f>IF(E8152&gt;=Markov!$B$3,1,0)</f>
        <v/>
      </c>
      <c r="J8152" s="6">
        <f>I8151</f>
        <v/>
      </c>
      <c r="K8152" s="7">
        <f>MAR1!$B$5+MAR1!$C$5*COS(2*PI()*$C8152/365)+MAR1!$D$5*SIN(2*PI()*$C8152/365)</f>
        <v/>
      </c>
      <c r="L8152" s="7">
        <f>MAR1!$B$6+MAR1!$C$6*COS(2*PI()*$C8152/365)+MAR1!$D$6*SIN(2*PI()*$C8152/365)</f>
        <v/>
      </c>
      <c r="M8152" s="7">
        <f>MAR1!$B$7+MAR1!$C$7*COS(2*PI()*$C8152/365)+MAR1!$D$7*SIN(2*PI()*$C8152/365)</f>
        <v/>
      </c>
      <c r="N8152" s="7">
        <f>F8152-K8152</f>
        <v/>
      </c>
      <c r="O8152" s="7">
        <f>G8152-L8152</f>
        <v/>
      </c>
      <c r="P8152" s="7">
        <f>H8152-M8152</f>
        <v/>
      </c>
      <c r="Q8152" s="7">
        <f>IF($I8152=1,(N8152-MAR1!$B$11)/MAR1!$D$11,(N8152-MAR1!$C$11)/MAR1!$E$11)</f>
        <v/>
      </c>
      <c r="R8152" s="7">
        <f>IF($I8152=1,(O8152-MAR1!$B$12)/MAR1!$D$12,(O8152-MAR1!$C$12)/MAR1!$E$12)</f>
        <v/>
      </c>
      <c r="S8152" s="7">
        <f>IF($I8152=1,(P8152-MAR1!$B$13)/MAR1!$D$13,(P8152-MAR1!$C$13)/MAR1!$E$13)</f>
        <v/>
      </c>
    </row>
    <row r="8153">
      <c r="A8153" s="5" t="n">
        <v>8152</v>
      </c>
      <c r="B8153" s="5" t="n">
        <v>23</v>
      </c>
      <c r="C8153" s="5" t="n">
        <v>122</v>
      </c>
      <c r="D8153" s="5" t="n">
        <v>5</v>
      </c>
      <c r="E8153" s="5" t="n">
        <v>0</v>
      </c>
      <c r="F8153" s="5" t="n">
        <v>40.5</v>
      </c>
      <c r="G8153" s="5" t="n">
        <v>26.3</v>
      </c>
      <c r="H8153" s="5" t="n">
        <v>25.97</v>
      </c>
      <c r="I8153" s="6">
        <f>IF(E8153&gt;=Markov!$B$3,1,0)</f>
        <v/>
      </c>
      <c r="J8153" s="6">
        <f>I8152</f>
        <v/>
      </c>
      <c r="K8153" s="7">
        <f>MAR1!$B$5+MAR1!$C$5*COS(2*PI()*$C8153/365)+MAR1!$D$5*SIN(2*PI()*$C8153/365)</f>
        <v/>
      </c>
      <c r="L8153" s="7">
        <f>MAR1!$B$6+MAR1!$C$6*COS(2*PI()*$C8153/365)+MAR1!$D$6*SIN(2*PI()*$C8153/365)</f>
        <v/>
      </c>
      <c r="M8153" s="7">
        <f>MAR1!$B$7+MAR1!$C$7*COS(2*PI()*$C8153/365)+MAR1!$D$7*SIN(2*PI()*$C8153/365)</f>
        <v/>
      </c>
      <c r="N8153" s="7">
        <f>F8153-K8153</f>
        <v/>
      </c>
      <c r="O8153" s="7">
        <f>G8153-L8153</f>
        <v/>
      </c>
      <c r="P8153" s="7">
        <f>H8153-M8153</f>
        <v/>
      </c>
      <c r="Q8153" s="7">
        <f>IF($I8153=1,(N8153-MAR1!$B$11)/MAR1!$D$11,(N8153-MAR1!$C$11)/MAR1!$E$11)</f>
        <v/>
      </c>
      <c r="R8153" s="7">
        <f>IF($I8153=1,(O8153-MAR1!$B$12)/MAR1!$D$12,(O8153-MAR1!$C$12)/MAR1!$E$12)</f>
        <v/>
      </c>
      <c r="S8153" s="7">
        <f>IF($I8153=1,(P8153-MAR1!$B$13)/MAR1!$D$13,(P8153-MAR1!$C$13)/MAR1!$E$13)</f>
        <v/>
      </c>
    </row>
    <row r="8154">
      <c r="A8154" s="5" t="n">
        <v>8153</v>
      </c>
      <c r="B8154" s="5" t="n">
        <v>23</v>
      </c>
      <c r="C8154" s="5" t="n">
        <v>123</v>
      </c>
      <c r="D8154" s="5" t="n">
        <v>5</v>
      </c>
      <c r="E8154" s="5" t="n">
        <v>0</v>
      </c>
      <c r="F8154" s="5" t="n">
        <v>38.9</v>
      </c>
      <c r="G8154" s="5" t="n">
        <v>25.4</v>
      </c>
      <c r="H8154" s="5" t="n">
        <v>18.77</v>
      </c>
      <c r="I8154" s="6">
        <f>IF(E8154&gt;=Markov!$B$3,1,0)</f>
        <v/>
      </c>
      <c r="J8154" s="6">
        <f>I8153</f>
        <v/>
      </c>
      <c r="K8154" s="7">
        <f>MAR1!$B$5+MAR1!$C$5*COS(2*PI()*$C8154/365)+MAR1!$D$5*SIN(2*PI()*$C8154/365)</f>
        <v/>
      </c>
      <c r="L8154" s="7">
        <f>MAR1!$B$6+MAR1!$C$6*COS(2*PI()*$C8154/365)+MAR1!$D$6*SIN(2*PI()*$C8154/365)</f>
        <v/>
      </c>
      <c r="M8154" s="7">
        <f>MAR1!$B$7+MAR1!$C$7*COS(2*PI()*$C8154/365)+MAR1!$D$7*SIN(2*PI()*$C8154/365)</f>
        <v/>
      </c>
      <c r="N8154" s="7">
        <f>F8154-K8154</f>
        <v/>
      </c>
      <c r="O8154" s="7">
        <f>G8154-L8154</f>
        <v/>
      </c>
      <c r="P8154" s="7">
        <f>H8154-M8154</f>
        <v/>
      </c>
      <c r="Q8154" s="7">
        <f>IF($I8154=1,(N8154-MAR1!$B$11)/MAR1!$D$11,(N8154-MAR1!$C$11)/MAR1!$E$11)</f>
        <v/>
      </c>
      <c r="R8154" s="7">
        <f>IF($I8154=1,(O8154-MAR1!$B$12)/MAR1!$D$12,(O8154-MAR1!$C$12)/MAR1!$E$12)</f>
        <v/>
      </c>
      <c r="S8154" s="7">
        <f>IF($I8154=1,(P8154-MAR1!$B$13)/MAR1!$D$13,(P8154-MAR1!$C$13)/MAR1!$E$13)</f>
        <v/>
      </c>
    </row>
    <row r="8155">
      <c r="A8155" s="5" t="n">
        <v>8154</v>
      </c>
      <c r="B8155" s="5" t="n">
        <v>23</v>
      </c>
      <c r="C8155" s="5" t="n">
        <v>124</v>
      </c>
      <c r="D8155" s="5" t="n">
        <v>5</v>
      </c>
      <c r="E8155" s="5" t="n">
        <v>0</v>
      </c>
      <c r="F8155" s="5" t="n">
        <v>37.4</v>
      </c>
      <c r="G8155" s="5" t="n">
        <v>26.4</v>
      </c>
      <c r="H8155" s="5" t="n">
        <v>18.66</v>
      </c>
      <c r="I8155" s="6">
        <f>IF(E8155&gt;=Markov!$B$3,1,0)</f>
        <v/>
      </c>
      <c r="J8155" s="6">
        <f>I8154</f>
        <v/>
      </c>
      <c r="K8155" s="7">
        <f>MAR1!$B$5+MAR1!$C$5*COS(2*PI()*$C8155/365)+MAR1!$D$5*SIN(2*PI()*$C8155/365)</f>
        <v/>
      </c>
      <c r="L8155" s="7">
        <f>MAR1!$B$6+MAR1!$C$6*COS(2*PI()*$C8155/365)+MAR1!$D$6*SIN(2*PI()*$C8155/365)</f>
        <v/>
      </c>
      <c r="M8155" s="7">
        <f>MAR1!$B$7+MAR1!$C$7*COS(2*PI()*$C8155/365)+MAR1!$D$7*SIN(2*PI()*$C8155/365)</f>
        <v/>
      </c>
      <c r="N8155" s="7">
        <f>F8155-K8155</f>
        <v/>
      </c>
      <c r="O8155" s="7">
        <f>G8155-L8155</f>
        <v/>
      </c>
      <c r="P8155" s="7">
        <f>H8155-M8155</f>
        <v/>
      </c>
      <c r="Q8155" s="7">
        <f>IF($I8155=1,(N8155-MAR1!$B$11)/MAR1!$D$11,(N8155-MAR1!$C$11)/MAR1!$E$11)</f>
        <v/>
      </c>
      <c r="R8155" s="7">
        <f>IF($I8155=1,(O8155-MAR1!$B$12)/MAR1!$D$12,(O8155-MAR1!$C$12)/MAR1!$E$12)</f>
        <v/>
      </c>
      <c r="S8155" s="7">
        <f>IF($I8155=1,(P8155-MAR1!$B$13)/MAR1!$D$13,(P8155-MAR1!$C$13)/MAR1!$E$13)</f>
        <v/>
      </c>
    </row>
    <row r="8156">
      <c r="A8156" s="5" t="n">
        <v>8155</v>
      </c>
      <c r="B8156" s="5" t="n">
        <v>23</v>
      </c>
      <c r="C8156" s="5" t="n">
        <v>125</v>
      </c>
      <c r="D8156" s="5" t="n">
        <v>5</v>
      </c>
      <c r="E8156" s="5" t="n">
        <v>1.6</v>
      </c>
      <c r="F8156" s="5" t="n">
        <v>37.1</v>
      </c>
      <c r="G8156" s="5" t="n">
        <v>27</v>
      </c>
      <c r="H8156" s="5" t="n">
        <v>19.79</v>
      </c>
      <c r="I8156" s="6">
        <f>IF(E8156&gt;=Markov!$B$3,1,0)</f>
        <v/>
      </c>
      <c r="J8156" s="6">
        <f>I8155</f>
        <v/>
      </c>
      <c r="K8156" s="7">
        <f>MAR1!$B$5+MAR1!$C$5*COS(2*PI()*$C8156/365)+MAR1!$D$5*SIN(2*PI()*$C8156/365)</f>
        <v/>
      </c>
      <c r="L8156" s="7">
        <f>MAR1!$B$6+MAR1!$C$6*COS(2*PI()*$C8156/365)+MAR1!$D$6*SIN(2*PI()*$C8156/365)</f>
        <v/>
      </c>
      <c r="M8156" s="7">
        <f>MAR1!$B$7+MAR1!$C$7*COS(2*PI()*$C8156/365)+MAR1!$D$7*SIN(2*PI()*$C8156/365)</f>
        <v/>
      </c>
      <c r="N8156" s="7">
        <f>F8156-K8156</f>
        <v/>
      </c>
      <c r="O8156" s="7">
        <f>G8156-L8156</f>
        <v/>
      </c>
      <c r="P8156" s="7">
        <f>H8156-M8156</f>
        <v/>
      </c>
      <c r="Q8156" s="7">
        <f>IF($I8156=1,(N8156-MAR1!$B$11)/MAR1!$D$11,(N8156-MAR1!$C$11)/MAR1!$E$11)</f>
        <v/>
      </c>
      <c r="R8156" s="7">
        <f>IF($I8156=1,(O8156-MAR1!$B$12)/MAR1!$D$12,(O8156-MAR1!$C$12)/MAR1!$E$12)</f>
        <v/>
      </c>
      <c r="S8156" s="7">
        <f>IF($I8156=1,(P8156-MAR1!$B$13)/MAR1!$D$13,(P8156-MAR1!$C$13)/MAR1!$E$13)</f>
        <v/>
      </c>
    </row>
    <row r="8157">
      <c r="A8157" s="5" t="n">
        <v>8156</v>
      </c>
      <c r="B8157" s="5" t="n">
        <v>23</v>
      </c>
      <c r="C8157" s="5" t="n">
        <v>126</v>
      </c>
      <c r="D8157" s="5" t="n">
        <v>5</v>
      </c>
      <c r="E8157" s="5" t="n">
        <v>6.1</v>
      </c>
      <c r="F8157" s="5" t="n">
        <v>36.5</v>
      </c>
      <c r="G8157" s="5" t="n">
        <v>26.5</v>
      </c>
      <c r="H8157" s="5" t="n">
        <v>15.71</v>
      </c>
      <c r="I8157" s="6">
        <f>IF(E8157&gt;=Markov!$B$3,1,0)</f>
        <v/>
      </c>
      <c r="J8157" s="6">
        <f>I8156</f>
        <v/>
      </c>
      <c r="K8157" s="7">
        <f>MAR1!$B$5+MAR1!$C$5*COS(2*PI()*$C8157/365)+MAR1!$D$5*SIN(2*PI()*$C8157/365)</f>
        <v/>
      </c>
      <c r="L8157" s="7">
        <f>MAR1!$B$6+MAR1!$C$6*COS(2*PI()*$C8157/365)+MAR1!$D$6*SIN(2*PI()*$C8157/365)</f>
        <v/>
      </c>
      <c r="M8157" s="7">
        <f>MAR1!$B$7+MAR1!$C$7*COS(2*PI()*$C8157/365)+MAR1!$D$7*SIN(2*PI()*$C8157/365)</f>
        <v/>
      </c>
      <c r="N8157" s="7">
        <f>F8157-K8157</f>
        <v/>
      </c>
      <c r="O8157" s="7">
        <f>G8157-L8157</f>
        <v/>
      </c>
      <c r="P8157" s="7">
        <f>H8157-M8157</f>
        <v/>
      </c>
      <c r="Q8157" s="7">
        <f>IF($I8157=1,(N8157-MAR1!$B$11)/MAR1!$D$11,(N8157-MAR1!$C$11)/MAR1!$E$11)</f>
        <v/>
      </c>
      <c r="R8157" s="7">
        <f>IF($I8157=1,(O8157-MAR1!$B$12)/MAR1!$D$12,(O8157-MAR1!$C$12)/MAR1!$E$12)</f>
        <v/>
      </c>
      <c r="S8157" s="7">
        <f>IF($I8157=1,(P8157-MAR1!$B$13)/MAR1!$D$13,(P8157-MAR1!$C$13)/MAR1!$E$13)</f>
        <v/>
      </c>
    </row>
    <row r="8158">
      <c r="A8158" s="5" t="n">
        <v>8157</v>
      </c>
      <c r="B8158" s="5" t="n">
        <v>23</v>
      </c>
      <c r="C8158" s="5" t="n">
        <v>127</v>
      </c>
      <c r="D8158" s="5" t="n">
        <v>5</v>
      </c>
      <c r="E8158" s="5" t="n">
        <v>0</v>
      </c>
      <c r="F8158" s="5" t="n">
        <v>38.3</v>
      </c>
      <c r="G8158" s="5" t="n">
        <v>26.6</v>
      </c>
      <c r="H8158" s="5" t="n">
        <v>23.16</v>
      </c>
      <c r="I8158" s="6">
        <f>IF(E8158&gt;=Markov!$B$3,1,0)</f>
        <v/>
      </c>
      <c r="J8158" s="6">
        <f>I8157</f>
        <v/>
      </c>
      <c r="K8158" s="7">
        <f>MAR1!$B$5+MAR1!$C$5*COS(2*PI()*$C8158/365)+MAR1!$D$5*SIN(2*PI()*$C8158/365)</f>
        <v/>
      </c>
      <c r="L8158" s="7">
        <f>MAR1!$B$6+MAR1!$C$6*COS(2*PI()*$C8158/365)+MAR1!$D$6*SIN(2*PI()*$C8158/365)</f>
        <v/>
      </c>
      <c r="M8158" s="7">
        <f>MAR1!$B$7+MAR1!$C$7*COS(2*PI()*$C8158/365)+MAR1!$D$7*SIN(2*PI()*$C8158/365)</f>
        <v/>
      </c>
      <c r="N8158" s="7">
        <f>F8158-K8158</f>
        <v/>
      </c>
      <c r="O8158" s="7">
        <f>G8158-L8158</f>
        <v/>
      </c>
      <c r="P8158" s="7">
        <f>H8158-M8158</f>
        <v/>
      </c>
      <c r="Q8158" s="7">
        <f>IF($I8158=1,(N8158-MAR1!$B$11)/MAR1!$D$11,(N8158-MAR1!$C$11)/MAR1!$E$11)</f>
        <v/>
      </c>
      <c r="R8158" s="7">
        <f>IF($I8158=1,(O8158-MAR1!$B$12)/MAR1!$D$12,(O8158-MAR1!$C$12)/MAR1!$E$12)</f>
        <v/>
      </c>
      <c r="S8158" s="7">
        <f>IF($I8158=1,(P8158-MAR1!$B$13)/MAR1!$D$13,(P8158-MAR1!$C$13)/MAR1!$E$13)</f>
        <v/>
      </c>
    </row>
    <row r="8159">
      <c r="A8159" s="5" t="n">
        <v>8158</v>
      </c>
      <c r="B8159" s="5" t="n">
        <v>23</v>
      </c>
      <c r="C8159" s="5" t="n">
        <v>128</v>
      </c>
      <c r="D8159" s="5" t="n">
        <v>5</v>
      </c>
      <c r="E8159" s="5" t="n">
        <v>0</v>
      </c>
      <c r="F8159" s="5" t="n">
        <v>37.7</v>
      </c>
      <c r="G8159" s="5" t="n">
        <v>26.1</v>
      </c>
      <c r="H8159" s="5" t="n">
        <v>27.55</v>
      </c>
      <c r="I8159" s="6">
        <f>IF(E8159&gt;=Markov!$B$3,1,0)</f>
        <v/>
      </c>
      <c r="J8159" s="6">
        <f>I8158</f>
        <v/>
      </c>
      <c r="K8159" s="7">
        <f>MAR1!$B$5+MAR1!$C$5*COS(2*PI()*$C8159/365)+MAR1!$D$5*SIN(2*PI()*$C8159/365)</f>
        <v/>
      </c>
      <c r="L8159" s="7">
        <f>MAR1!$B$6+MAR1!$C$6*COS(2*PI()*$C8159/365)+MAR1!$D$6*SIN(2*PI()*$C8159/365)</f>
        <v/>
      </c>
      <c r="M8159" s="7">
        <f>MAR1!$B$7+MAR1!$C$7*COS(2*PI()*$C8159/365)+MAR1!$D$7*SIN(2*PI()*$C8159/365)</f>
        <v/>
      </c>
      <c r="N8159" s="7">
        <f>F8159-K8159</f>
        <v/>
      </c>
      <c r="O8159" s="7">
        <f>G8159-L8159</f>
        <v/>
      </c>
      <c r="P8159" s="7">
        <f>H8159-M8159</f>
        <v/>
      </c>
      <c r="Q8159" s="7">
        <f>IF($I8159=1,(N8159-MAR1!$B$11)/MAR1!$D$11,(N8159-MAR1!$C$11)/MAR1!$E$11)</f>
        <v/>
      </c>
      <c r="R8159" s="7">
        <f>IF($I8159=1,(O8159-MAR1!$B$12)/MAR1!$D$12,(O8159-MAR1!$C$12)/MAR1!$E$12)</f>
        <v/>
      </c>
      <c r="S8159" s="7">
        <f>IF($I8159=1,(P8159-MAR1!$B$13)/MAR1!$D$13,(P8159-MAR1!$C$13)/MAR1!$E$13)</f>
        <v/>
      </c>
    </row>
    <row r="8160">
      <c r="A8160" s="5" t="n">
        <v>8159</v>
      </c>
      <c r="B8160" s="5" t="n">
        <v>23</v>
      </c>
      <c r="C8160" s="5" t="n">
        <v>129</v>
      </c>
      <c r="D8160" s="5" t="n">
        <v>5</v>
      </c>
      <c r="E8160" s="5" t="n">
        <v>0</v>
      </c>
      <c r="F8160" s="5" t="n">
        <v>38.1</v>
      </c>
      <c r="G8160" s="5" t="n">
        <v>26</v>
      </c>
      <c r="H8160" s="5" t="n">
        <v>25.4</v>
      </c>
      <c r="I8160" s="6">
        <f>IF(E8160&gt;=Markov!$B$3,1,0)</f>
        <v/>
      </c>
      <c r="J8160" s="6">
        <f>I8159</f>
        <v/>
      </c>
      <c r="K8160" s="7">
        <f>MAR1!$B$5+MAR1!$C$5*COS(2*PI()*$C8160/365)+MAR1!$D$5*SIN(2*PI()*$C8160/365)</f>
        <v/>
      </c>
      <c r="L8160" s="7">
        <f>MAR1!$B$6+MAR1!$C$6*COS(2*PI()*$C8160/365)+MAR1!$D$6*SIN(2*PI()*$C8160/365)</f>
        <v/>
      </c>
      <c r="M8160" s="7">
        <f>MAR1!$B$7+MAR1!$C$7*COS(2*PI()*$C8160/365)+MAR1!$D$7*SIN(2*PI()*$C8160/365)</f>
        <v/>
      </c>
      <c r="N8160" s="7">
        <f>F8160-K8160</f>
        <v/>
      </c>
      <c r="O8160" s="7">
        <f>G8160-L8160</f>
        <v/>
      </c>
      <c r="P8160" s="7">
        <f>H8160-M8160</f>
        <v/>
      </c>
      <c r="Q8160" s="7">
        <f>IF($I8160=1,(N8160-MAR1!$B$11)/MAR1!$D$11,(N8160-MAR1!$C$11)/MAR1!$E$11)</f>
        <v/>
      </c>
      <c r="R8160" s="7">
        <f>IF($I8160=1,(O8160-MAR1!$B$12)/MAR1!$D$12,(O8160-MAR1!$C$12)/MAR1!$E$12)</f>
        <v/>
      </c>
      <c r="S8160" s="7">
        <f>IF($I8160=1,(P8160-MAR1!$B$13)/MAR1!$D$13,(P8160-MAR1!$C$13)/MAR1!$E$13)</f>
        <v/>
      </c>
    </row>
    <row r="8161">
      <c r="A8161" s="5" t="n">
        <v>8160</v>
      </c>
      <c r="B8161" s="5" t="n">
        <v>23</v>
      </c>
      <c r="C8161" s="5" t="n">
        <v>130</v>
      </c>
      <c r="D8161" s="5" t="n">
        <v>5</v>
      </c>
      <c r="E8161" s="5" t="n">
        <v>0</v>
      </c>
      <c r="F8161" s="5" t="n">
        <v>38.7</v>
      </c>
      <c r="G8161" s="5" t="n">
        <v>25.5</v>
      </c>
      <c r="H8161" s="5" t="n">
        <v>23.39</v>
      </c>
      <c r="I8161" s="6">
        <f>IF(E8161&gt;=Markov!$B$3,1,0)</f>
        <v/>
      </c>
      <c r="J8161" s="6">
        <f>I8160</f>
        <v/>
      </c>
      <c r="K8161" s="7">
        <f>MAR1!$B$5+MAR1!$C$5*COS(2*PI()*$C8161/365)+MAR1!$D$5*SIN(2*PI()*$C8161/365)</f>
        <v/>
      </c>
      <c r="L8161" s="7">
        <f>MAR1!$B$6+MAR1!$C$6*COS(2*PI()*$C8161/365)+MAR1!$D$6*SIN(2*PI()*$C8161/365)</f>
        <v/>
      </c>
      <c r="M8161" s="7">
        <f>MAR1!$B$7+MAR1!$C$7*COS(2*PI()*$C8161/365)+MAR1!$D$7*SIN(2*PI()*$C8161/365)</f>
        <v/>
      </c>
      <c r="N8161" s="7">
        <f>F8161-K8161</f>
        <v/>
      </c>
      <c r="O8161" s="7">
        <f>G8161-L8161</f>
        <v/>
      </c>
      <c r="P8161" s="7">
        <f>H8161-M8161</f>
        <v/>
      </c>
      <c r="Q8161" s="7">
        <f>IF($I8161=1,(N8161-MAR1!$B$11)/MAR1!$D$11,(N8161-MAR1!$C$11)/MAR1!$E$11)</f>
        <v/>
      </c>
      <c r="R8161" s="7">
        <f>IF($I8161=1,(O8161-MAR1!$B$12)/MAR1!$D$12,(O8161-MAR1!$C$12)/MAR1!$E$12)</f>
        <v/>
      </c>
      <c r="S8161" s="7">
        <f>IF($I8161=1,(P8161-MAR1!$B$13)/MAR1!$D$13,(P8161-MAR1!$C$13)/MAR1!$E$13)</f>
        <v/>
      </c>
    </row>
    <row r="8162">
      <c r="A8162" s="5" t="n">
        <v>8161</v>
      </c>
      <c r="B8162" s="5" t="n">
        <v>23</v>
      </c>
      <c r="C8162" s="5" t="n">
        <v>131</v>
      </c>
      <c r="D8162" s="5" t="n">
        <v>5</v>
      </c>
      <c r="E8162" s="5" t="n">
        <v>0</v>
      </c>
      <c r="F8162" s="5" t="n">
        <v>39.2</v>
      </c>
      <c r="G8162" s="5" t="n">
        <v>27.2</v>
      </c>
      <c r="H8162" s="5" t="n">
        <v>22.73</v>
      </c>
      <c r="I8162" s="6">
        <f>IF(E8162&gt;=Markov!$B$3,1,0)</f>
        <v/>
      </c>
      <c r="J8162" s="6">
        <f>I8161</f>
        <v/>
      </c>
      <c r="K8162" s="7">
        <f>MAR1!$B$5+MAR1!$C$5*COS(2*PI()*$C8162/365)+MAR1!$D$5*SIN(2*PI()*$C8162/365)</f>
        <v/>
      </c>
      <c r="L8162" s="7">
        <f>MAR1!$B$6+MAR1!$C$6*COS(2*PI()*$C8162/365)+MAR1!$D$6*SIN(2*PI()*$C8162/365)</f>
        <v/>
      </c>
      <c r="M8162" s="7">
        <f>MAR1!$B$7+MAR1!$C$7*COS(2*PI()*$C8162/365)+MAR1!$D$7*SIN(2*PI()*$C8162/365)</f>
        <v/>
      </c>
      <c r="N8162" s="7">
        <f>F8162-K8162</f>
        <v/>
      </c>
      <c r="O8162" s="7">
        <f>G8162-L8162</f>
        <v/>
      </c>
      <c r="P8162" s="7">
        <f>H8162-M8162</f>
        <v/>
      </c>
      <c r="Q8162" s="7">
        <f>IF($I8162=1,(N8162-MAR1!$B$11)/MAR1!$D$11,(N8162-MAR1!$C$11)/MAR1!$E$11)</f>
        <v/>
      </c>
      <c r="R8162" s="7">
        <f>IF($I8162=1,(O8162-MAR1!$B$12)/MAR1!$D$12,(O8162-MAR1!$C$12)/MAR1!$E$12)</f>
        <v/>
      </c>
      <c r="S8162" s="7">
        <f>IF($I8162=1,(P8162-MAR1!$B$13)/MAR1!$D$13,(P8162-MAR1!$C$13)/MAR1!$E$13)</f>
        <v/>
      </c>
    </row>
    <row r="8163">
      <c r="A8163" s="5" t="n">
        <v>8162</v>
      </c>
      <c r="B8163" s="5" t="n">
        <v>23</v>
      </c>
      <c r="C8163" s="5" t="n">
        <v>132</v>
      </c>
      <c r="D8163" s="5" t="n">
        <v>5</v>
      </c>
      <c r="E8163" s="5" t="n">
        <v>0</v>
      </c>
      <c r="F8163" s="5" t="n">
        <v>39</v>
      </c>
      <c r="G8163" s="5" t="n">
        <v>24.6</v>
      </c>
      <c r="H8163" s="5" t="n">
        <v>26.13</v>
      </c>
      <c r="I8163" s="6">
        <f>IF(E8163&gt;=Markov!$B$3,1,0)</f>
        <v/>
      </c>
      <c r="J8163" s="6">
        <f>I8162</f>
        <v/>
      </c>
      <c r="K8163" s="7">
        <f>MAR1!$B$5+MAR1!$C$5*COS(2*PI()*$C8163/365)+MAR1!$D$5*SIN(2*PI()*$C8163/365)</f>
        <v/>
      </c>
      <c r="L8163" s="7">
        <f>MAR1!$B$6+MAR1!$C$6*COS(2*PI()*$C8163/365)+MAR1!$D$6*SIN(2*PI()*$C8163/365)</f>
        <v/>
      </c>
      <c r="M8163" s="7">
        <f>MAR1!$B$7+MAR1!$C$7*COS(2*PI()*$C8163/365)+MAR1!$D$7*SIN(2*PI()*$C8163/365)</f>
        <v/>
      </c>
      <c r="N8163" s="7">
        <f>F8163-K8163</f>
        <v/>
      </c>
      <c r="O8163" s="7">
        <f>G8163-L8163</f>
        <v/>
      </c>
      <c r="P8163" s="7">
        <f>H8163-M8163</f>
        <v/>
      </c>
      <c r="Q8163" s="7">
        <f>IF($I8163=1,(N8163-MAR1!$B$11)/MAR1!$D$11,(N8163-MAR1!$C$11)/MAR1!$E$11)</f>
        <v/>
      </c>
      <c r="R8163" s="7">
        <f>IF($I8163=1,(O8163-MAR1!$B$12)/MAR1!$D$12,(O8163-MAR1!$C$12)/MAR1!$E$12)</f>
        <v/>
      </c>
      <c r="S8163" s="7">
        <f>IF($I8163=1,(P8163-MAR1!$B$13)/MAR1!$D$13,(P8163-MAR1!$C$13)/MAR1!$E$13)</f>
        <v/>
      </c>
    </row>
    <row r="8164">
      <c r="A8164" s="5" t="n">
        <v>8163</v>
      </c>
      <c r="B8164" s="5" t="n">
        <v>23</v>
      </c>
      <c r="C8164" s="5" t="n">
        <v>133</v>
      </c>
      <c r="D8164" s="5" t="n">
        <v>5</v>
      </c>
      <c r="E8164" s="5" t="n">
        <v>0</v>
      </c>
      <c r="F8164" s="5" t="n">
        <v>37.8</v>
      </c>
      <c r="G8164" s="5" t="n">
        <v>24.3</v>
      </c>
      <c r="H8164" s="5" t="n">
        <v>22.49</v>
      </c>
      <c r="I8164" s="6">
        <f>IF(E8164&gt;=Markov!$B$3,1,0)</f>
        <v/>
      </c>
      <c r="J8164" s="6">
        <f>I8163</f>
        <v/>
      </c>
      <c r="K8164" s="7">
        <f>MAR1!$B$5+MAR1!$C$5*COS(2*PI()*$C8164/365)+MAR1!$D$5*SIN(2*PI()*$C8164/365)</f>
        <v/>
      </c>
      <c r="L8164" s="7">
        <f>MAR1!$B$6+MAR1!$C$6*COS(2*PI()*$C8164/365)+MAR1!$D$6*SIN(2*PI()*$C8164/365)</f>
        <v/>
      </c>
      <c r="M8164" s="7">
        <f>MAR1!$B$7+MAR1!$C$7*COS(2*PI()*$C8164/365)+MAR1!$D$7*SIN(2*PI()*$C8164/365)</f>
        <v/>
      </c>
      <c r="N8164" s="7">
        <f>F8164-K8164</f>
        <v/>
      </c>
      <c r="O8164" s="7">
        <f>G8164-L8164</f>
        <v/>
      </c>
      <c r="P8164" s="7">
        <f>H8164-M8164</f>
        <v/>
      </c>
      <c r="Q8164" s="7">
        <f>IF($I8164=1,(N8164-MAR1!$B$11)/MAR1!$D$11,(N8164-MAR1!$C$11)/MAR1!$E$11)</f>
        <v/>
      </c>
      <c r="R8164" s="7">
        <f>IF($I8164=1,(O8164-MAR1!$B$12)/MAR1!$D$12,(O8164-MAR1!$C$12)/MAR1!$E$12)</f>
        <v/>
      </c>
      <c r="S8164" s="7">
        <f>IF($I8164=1,(P8164-MAR1!$B$13)/MAR1!$D$13,(P8164-MAR1!$C$13)/MAR1!$E$13)</f>
        <v/>
      </c>
    </row>
    <row r="8165">
      <c r="A8165" s="5" t="n">
        <v>8164</v>
      </c>
      <c r="B8165" s="5" t="n">
        <v>23</v>
      </c>
      <c r="C8165" s="5" t="n">
        <v>134</v>
      </c>
      <c r="D8165" s="5" t="n">
        <v>5</v>
      </c>
      <c r="E8165" s="5" t="n">
        <v>2.9</v>
      </c>
      <c r="F8165" s="5" t="n">
        <v>34.3</v>
      </c>
      <c r="G8165" s="5" t="n">
        <v>24.3</v>
      </c>
      <c r="H8165" s="5" t="n">
        <v>19.92</v>
      </c>
      <c r="I8165" s="6">
        <f>IF(E8165&gt;=Markov!$B$3,1,0)</f>
        <v/>
      </c>
      <c r="J8165" s="6">
        <f>I8164</f>
        <v/>
      </c>
      <c r="K8165" s="7">
        <f>MAR1!$B$5+MAR1!$C$5*COS(2*PI()*$C8165/365)+MAR1!$D$5*SIN(2*PI()*$C8165/365)</f>
        <v/>
      </c>
      <c r="L8165" s="7">
        <f>MAR1!$B$6+MAR1!$C$6*COS(2*PI()*$C8165/365)+MAR1!$D$6*SIN(2*PI()*$C8165/365)</f>
        <v/>
      </c>
      <c r="M8165" s="7">
        <f>MAR1!$B$7+MAR1!$C$7*COS(2*PI()*$C8165/365)+MAR1!$D$7*SIN(2*PI()*$C8165/365)</f>
        <v/>
      </c>
      <c r="N8165" s="7">
        <f>F8165-K8165</f>
        <v/>
      </c>
      <c r="O8165" s="7">
        <f>G8165-L8165</f>
        <v/>
      </c>
      <c r="P8165" s="7">
        <f>H8165-M8165</f>
        <v/>
      </c>
      <c r="Q8165" s="7">
        <f>IF($I8165=1,(N8165-MAR1!$B$11)/MAR1!$D$11,(N8165-MAR1!$C$11)/MAR1!$E$11)</f>
        <v/>
      </c>
      <c r="R8165" s="7">
        <f>IF($I8165=1,(O8165-MAR1!$B$12)/MAR1!$D$12,(O8165-MAR1!$C$12)/MAR1!$E$12)</f>
        <v/>
      </c>
      <c r="S8165" s="7">
        <f>IF($I8165=1,(P8165-MAR1!$B$13)/MAR1!$D$13,(P8165-MAR1!$C$13)/MAR1!$E$13)</f>
        <v/>
      </c>
    </row>
    <row r="8166">
      <c r="A8166" s="5" t="n">
        <v>8165</v>
      </c>
      <c r="B8166" s="5" t="n">
        <v>23</v>
      </c>
      <c r="C8166" s="5" t="n">
        <v>135</v>
      </c>
      <c r="D8166" s="5" t="n">
        <v>5</v>
      </c>
      <c r="E8166" s="5" t="n">
        <v>4.4</v>
      </c>
      <c r="F8166" s="5" t="n">
        <v>33.5</v>
      </c>
      <c r="G8166" s="5" t="n">
        <v>23.6</v>
      </c>
      <c r="H8166" s="5" t="n">
        <v>18.94</v>
      </c>
      <c r="I8166" s="6">
        <f>IF(E8166&gt;=Markov!$B$3,1,0)</f>
        <v/>
      </c>
      <c r="J8166" s="6">
        <f>I8165</f>
        <v/>
      </c>
      <c r="K8166" s="7">
        <f>MAR1!$B$5+MAR1!$C$5*COS(2*PI()*$C8166/365)+MAR1!$D$5*SIN(2*PI()*$C8166/365)</f>
        <v/>
      </c>
      <c r="L8166" s="7">
        <f>MAR1!$B$6+MAR1!$C$6*COS(2*PI()*$C8166/365)+MAR1!$D$6*SIN(2*PI()*$C8166/365)</f>
        <v/>
      </c>
      <c r="M8166" s="7">
        <f>MAR1!$B$7+MAR1!$C$7*COS(2*PI()*$C8166/365)+MAR1!$D$7*SIN(2*PI()*$C8166/365)</f>
        <v/>
      </c>
      <c r="N8166" s="7">
        <f>F8166-K8166</f>
        <v/>
      </c>
      <c r="O8166" s="7">
        <f>G8166-L8166</f>
        <v/>
      </c>
      <c r="P8166" s="7">
        <f>H8166-M8166</f>
        <v/>
      </c>
      <c r="Q8166" s="7">
        <f>IF($I8166=1,(N8166-MAR1!$B$11)/MAR1!$D$11,(N8166-MAR1!$C$11)/MAR1!$E$11)</f>
        <v/>
      </c>
      <c r="R8166" s="7">
        <f>IF($I8166=1,(O8166-MAR1!$B$12)/MAR1!$D$12,(O8166-MAR1!$C$12)/MAR1!$E$12)</f>
        <v/>
      </c>
      <c r="S8166" s="7">
        <f>IF($I8166=1,(P8166-MAR1!$B$13)/MAR1!$D$13,(P8166-MAR1!$C$13)/MAR1!$E$13)</f>
        <v/>
      </c>
    </row>
    <row r="8167">
      <c r="A8167" s="5" t="n">
        <v>8166</v>
      </c>
      <c r="B8167" s="5" t="n">
        <v>23</v>
      </c>
      <c r="C8167" s="5" t="n">
        <v>136</v>
      </c>
      <c r="D8167" s="5" t="n">
        <v>5</v>
      </c>
      <c r="E8167" s="5" t="n">
        <v>2.7</v>
      </c>
      <c r="F8167" s="5" t="n">
        <v>33.4</v>
      </c>
      <c r="G8167" s="5" t="n">
        <v>23.9</v>
      </c>
      <c r="H8167" s="5" t="n">
        <v>15.94</v>
      </c>
      <c r="I8167" s="6">
        <f>IF(E8167&gt;=Markov!$B$3,1,0)</f>
        <v/>
      </c>
      <c r="J8167" s="6">
        <f>I8166</f>
        <v/>
      </c>
      <c r="K8167" s="7">
        <f>MAR1!$B$5+MAR1!$C$5*COS(2*PI()*$C8167/365)+MAR1!$D$5*SIN(2*PI()*$C8167/365)</f>
        <v/>
      </c>
      <c r="L8167" s="7">
        <f>MAR1!$B$6+MAR1!$C$6*COS(2*PI()*$C8167/365)+MAR1!$D$6*SIN(2*PI()*$C8167/365)</f>
        <v/>
      </c>
      <c r="M8167" s="7">
        <f>MAR1!$B$7+MAR1!$C$7*COS(2*PI()*$C8167/365)+MAR1!$D$7*SIN(2*PI()*$C8167/365)</f>
        <v/>
      </c>
      <c r="N8167" s="7">
        <f>F8167-K8167</f>
        <v/>
      </c>
      <c r="O8167" s="7">
        <f>G8167-L8167</f>
        <v/>
      </c>
      <c r="P8167" s="7">
        <f>H8167-M8167</f>
        <v/>
      </c>
      <c r="Q8167" s="7">
        <f>IF($I8167=1,(N8167-MAR1!$B$11)/MAR1!$D$11,(N8167-MAR1!$C$11)/MAR1!$E$11)</f>
        <v/>
      </c>
      <c r="R8167" s="7">
        <f>IF($I8167=1,(O8167-MAR1!$B$12)/MAR1!$D$12,(O8167-MAR1!$C$12)/MAR1!$E$12)</f>
        <v/>
      </c>
      <c r="S8167" s="7">
        <f>IF($I8167=1,(P8167-MAR1!$B$13)/MAR1!$D$13,(P8167-MAR1!$C$13)/MAR1!$E$13)</f>
        <v/>
      </c>
    </row>
    <row r="8168">
      <c r="A8168" s="5" t="n">
        <v>8167</v>
      </c>
      <c r="B8168" s="5" t="n">
        <v>23</v>
      </c>
      <c r="C8168" s="5" t="n">
        <v>137</v>
      </c>
      <c r="D8168" s="5" t="n">
        <v>5</v>
      </c>
      <c r="E8168" s="5" t="n">
        <v>0</v>
      </c>
      <c r="F8168" s="5" t="n">
        <v>35</v>
      </c>
      <c r="G8168" s="5" t="n">
        <v>22.7</v>
      </c>
      <c r="H8168" s="5" t="n">
        <v>21.63</v>
      </c>
      <c r="I8168" s="6">
        <f>IF(E8168&gt;=Markov!$B$3,1,0)</f>
        <v/>
      </c>
      <c r="J8168" s="6">
        <f>I8167</f>
        <v/>
      </c>
      <c r="K8168" s="7">
        <f>MAR1!$B$5+MAR1!$C$5*COS(2*PI()*$C8168/365)+MAR1!$D$5*SIN(2*PI()*$C8168/365)</f>
        <v/>
      </c>
      <c r="L8168" s="7">
        <f>MAR1!$B$6+MAR1!$C$6*COS(2*PI()*$C8168/365)+MAR1!$D$6*SIN(2*PI()*$C8168/365)</f>
        <v/>
      </c>
      <c r="M8168" s="7">
        <f>MAR1!$B$7+MAR1!$C$7*COS(2*PI()*$C8168/365)+MAR1!$D$7*SIN(2*PI()*$C8168/365)</f>
        <v/>
      </c>
      <c r="N8168" s="7">
        <f>F8168-K8168</f>
        <v/>
      </c>
      <c r="O8168" s="7">
        <f>G8168-L8168</f>
        <v/>
      </c>
      <c r="P8168" s="7">
        <f>H8168-M8168</f>
        <v/>
      </c>
      <c r="Q8168" s="7">
        <f>IF($I8168=1,(N8168-MAR1!$B$11)/MAR1!$D$11,(N8168-MAR1!$C$11)/MAR1!$E$11)</f>
        <v/>
      </c>
      <c r="R8168" s="7">
        <f>IF($I8168=1,(O8168-MAR1!$B$12)/MAR1!$D$12,(O8168-MAR1!$C$12)/MAR1!$E$12)</f>
        <v/>
      </c>
      <c r="S8168" s="7">
        <f>IF($I8168=1,(P8168-MAR1!$B$13)/MAR1!$D$13,(P8168-MAR1!$C$13)/MAR1!$E$13)</f>
        <v/>
      </c>
    </row>
    <row r="8169">
      <c r="A8169" s="5" t="n">
        <v>8168</v>
      </c>
      <c r="B8169" s="5" t="n">
        <v>23</v>
      </c>
      <c r="C8169" s="5" t="n">
        <v>138</v>
      </c>
      <c r="D8169" s="5" t="n">
        <v>5</v>
      </c>
      <c r="E8169" s="5" t="n">
        <v>0</v>
      </c>
      <c r="F8169" s="5" t="n">
        <v>35.7</v>
      </c>
      <c r="G8169" s="5" t="n">
        <v>25.2</v>
      </c>
      <c r="H8169" s="5" t="n">
        <v>25.54</v>
      </c>
      <c r="I8169" s="6">
        <f>IF(E8169&gt;=Markov!$B$3,1,0)</f>
        <v/>
      </c>
      <c r="J8169" s="6">
        <f>I8168</f>
        <v/>
      </c>
      <c r="K8169" s="7">
        <f>MAR1!$B$5+MAR1!$C$5*COS(2*PI()*$C8169/365)+MAR1!$D$5*SIN(2*PI()*$C8169/365)</f>
        <v/>
      </c>
      <c r="L8169" s="7">
        <f>MAR1!$B$6+MAR1!$C$6*COS(2*PI()*$C8169/365)+MAR1!$D$6*SIN(2*PI()*$C8169/365)</f>
        <v/>
      </c>
      <c r="M8169" s="7">
        <f>MAR1!$B$7+MAR1!$C$7*COS(2*PI()*$C8169/365)+MAR1!$D$7*SIN(2*PI()*$C8169/365)</f>
        <v/>
      </c>
      <c r="N8169" s="7">
        <f>F8169-K8169</f>
        <v/>
      </c>
      <c r="O8169" s="7">
        <f>G8169-L8169</f>
        <v/>
      </c>
      <c r="P8169" s="7">
        <f>H8169-M8169</f>
        <v/>
      </c>
      <c r="Q8169" s="7">
        <f>IF($I8169=1,(N8169-MAR1!$B$11)/MAR1!$D$11,(N8169-MAR1!$C$11)/MAR1!$E$11)</f>
        <v/>
      </c>
      <c r="R8169" s="7">
        <f>IF($I8169=1,(O8169-MAR1!$B$12)/MAR1!$D$12,(O8169-MAR1!$C$12)/MAR1!$E$12)</f>
        <v/>
      </c>
      <c r="S8169" s="7">
        <f>IF($I8169=1,(P8169-MAR1!$B$13)/MAR1!$D$13,(P8169-MAR1!$C$13)/MAR1!$E$13)</f>
        <v/>
      </c>
    </row>
    <row r="8170">
      <c r="A8170" s="5" t="n">
        <v>8169</v>
      </c>
      <c r="B8170" s="5" t="n">
        <v>23</v>
      </c>
      <c r="C8170" s="5" t="n">
        <v>139</v>
      </c>
      <c r="D8170" s="5" t="n">
        <v>5</v>
      </c>
      <c r="E8170" s="5" t="n">
        <v>0</v>
      </c>
      <c r="F8170" s="5" t="n">
        <v>38.5</v>
      </c>
      <c r="G8170" s="5" t="n">
        <v>26.6</v>
      </c>
      <c r="H8170" s="5" t="n">
        <v>30.1</v>
      </c>
      <c r="I8170" s="6">
        <f>IF(E8170&gt;=Markov!$B$3,1,0)</f>
        <v/>
      </c>
      <c r="J8170" s="6">
        <f>I8169</f>
        <v/>
      </c>
      <c r="K8170" s="7">
        <f>MAR1!$B$5+MAR1!$C$5*COS(2*PI()*$C8170/365)+MAR1!$D$5*SIN(2*PI()*$C8170/365)</f>
        <v/>
      </c>
      <c r="L8170" s="7">
        <f>MAR1!$B$6+MAR1!$C$6*COS(2*PI()*$C8170/365)+MAR1!$D$6*SIN(2*PI()*$C8170/365)</f>
        <v/>
      </c>
      <c r="M8170" s="7">
        <f>MAR1!$B$7+MAR1!$C$7*COS(2*PI()*$C8170/365)+MAR1!$D$7*SIN(2*PI()*$C8170/365)</f>
        <v/>
      </c>
      <c r="N8170" s="7">
        <f>F8170-K8170</f>
        <v/>
      </c>
      <c r="O8170" s="7">
        <f>G8170-L8170</f>
        <v/>
      </c>
      <c r="P8170" s="7">
        <f>H8170-M8170</f>
        <v/>
      </c>
      <c r="Q8170" s="7">
        <f>IF($I8170=1,(N8170-MAR1!$B$11)/MAR1!$D$11,(N8170-MAR1!$C$11)/MAR1!$E$11)</f>
        <v/>
      </c>
      <c r="R8170" s="7">
        <f>IF($I8170=1,(O8170-MAR1!$B$12)/MAR1!$D$12,(O8170-MAR1!$C$12)/MAR1!$E$12)</f>
        <v/>
      </c>
      <c r="S8170" s="7">
        <f>IF($I8170=1,(P8170-MAR1!$B$13)/MAR1!$D$13,(P8170-MAR1!$C$13)/MAR1!$E$13)</f>
        <v/>
      </c>
    </row>
    <row r="8171">
      <c r="A8171" s="5" t="n">
        <v>8170</v>
      </c>
      <c r="B8171" s="5" t="n">
        <v>23</v>
      </c>
      <c r="C8171" s="5" t="n">
        <v>140</v>
      </c>
      <c r="D8171" s="5" t="n">
        <v>5</v>
      </c>
      <c r="E8171" s="5" t="n">
        <v>0</v>
      </c>
      <c r="F8171" s="5" t="n">
        <v>39.2</v>
      </c>
      <c r="G8171" s="5" t="n">
        <v>26.1</v>
      </c>
      <c r="H8171" s="5" t="n">
        <v>23.04</v>
      </c>
      <c r="I8171" s="6">
        <f>IF(E8171&gt;=Markov!$B$3,1,0)</f>
        <v/>
      </c>
      <c r="J8171" s="6">
        <f>I8170</f>
        <v/>
      </c>
      <c r="K8171" s="7">
        <f>MAR1!$B$5+MAR1!$C$5*COS(2*PI()*$C8171/365)+MAR1!$D$5*SIN(2*PI()*$C8171/365)</f>
        <v/>
      </c>
      <c r="L8171" s="7">
        <f>MAR1!$B$6+MAR1!$C$6*COS(2*PI()*$C8171/365)+MAR1!$D$6*SIN(2*PI()*$C8171/365)</f>
        <v/>
      </c>
      <c r="M8171" s="7">
        <f>MAR1!$B$7+MAR1!$C$7*COS(2*PI()*$C8171/365)+MAR1!$D$7*SIN(2*PI()*$C8171/365)</f>
        <v/>
      </c>
      <c r="N8171" s="7">
        <f>F8171-K8171</f>
        <v/>
      </c>
      <c r="O8171" s="7">
        <f>G8171-L8171</f>
        <v/>
      </c>
      <c r="P8171" s="7">
        <f>H8171-M8171</f>
        <v/>
      </c>
      <c r="Q8171" s="7">
        <f>IF($I8171=1,(N8171-MAR1!$B$11)/MAR1!$D$11,(N8171-MAR1!$C$11)/MAR1!$E$11)</f>
        <v/>
      </c>
      <c r="R8171" s="7">
        <f>IF($I8171=1,(O8171-MAR1!$B$12)/MAR1!$D$12,(O8171-MAR1!$C$12)/MAR1!$E$12)</f>
        <v/>
      </c>
      <c r="S8171" s="7">
        <f>IF($I8171=1,(P8171-MAR1!$B$13)/MAR1!$D$13,(P8171-MAR1!$C$13)/MAR1!$E$13)</f>
        <v/>
      </c>
    </row>
    <row r="8172">
      <c r="A8172" s="5" t="n">
        <v>8171</v>
      </c>
      <c r="B8172" s="5" t="n">
        <v>23</v>
      </c>
      <c r="C8172" s="5" t="n">
        <v>141</v>
      </c>
      <c r="D8172" s="5" t="n">
        <v>5</v>
      </c>
      <c r="E8172" s="5" t="n">
        <v>0</v>
      </c>
      <c r="F8172" s="5" t="n">
        <v>39.1</v>
      </c>
      <c r="G8172" s="5" t="n">
        <v>25.8</v>
      </c>
      <c r="H8172" s="5" t="n">
        <v>25.07</v>
      </c>
      <c r="I8172" s="6">
        <f>IF(E8172&gt;=Markov!$B$3,1,0)</f>
        <v/>
      </c>
      <c r="J8172" s="6">
        <f>I8171</f>
        <v/>
      </c>
      <c r="K8172" s="7">
        <f>MAR1!$B$5+MAR1!$C$5*COS(2*PI()*$C8172/365)+MAR1!$D$5*SIN(2*PI()*$C8172/365)</f>
        <v/>
      </c>
      <c r="L8172" s="7">
        <f>MAR1!$B$6+MAR1!$C$6*COS(2*PI()*$C8172/365)+MAR1!$D$6*SIN(2*PI()*$C8172/365)</f>
        <v/>
      </c>
      <c r="M8172" s="7">
        <f>MAR1!$B$7+MAR1!$C$7*COS(2*PI()*$C8172/365)+MAR1!$D$7*SIN(2*PI()*$C8172/365)</f>
        <v/>
      </c>
      <c r="N8172" s="7">
        <f>F8172-K8172</f>
        <v/>
      </c>
      <c r="O8172" s="7">
        <f>G8172-L8172</f>
        <v/>
      </c>
      <c r="P8172" s="7">
        <f>H8172-M8172</f>
        <v/>
      </c>
      <c r="Q8172" s="7">
        <f>IF($I8172=1,(N8172-MAR1!$B$11)/MAR1!$D$11,(N8172-MAR1!$C$11)/MAR1!$E$11)</f>
        <v/>
      </c>
      <c r="R8172" s="7">
        <f>IF($I8172=1,(O8172-MAR1!$B$12)/MAR1!$D$12,(O8172-MAR1!$C$12)/MAR1!$E$12)</f>
        <v/>
      </c>
      <c r="S8172" s="7">
        <f>IF($I8172=1,(P8172-MAR1!$B$13)/MAR1!$D$13,(P8172-MAR1!$C$13)/MAR1!$E$13)</f>
        <v/>
      </c>
    </row>
    <row r="8173">
      <c r="A8173" s="5" t="n">
        <v>8172</v>
      </c>
      <c r="B8173" s="5" t="n">
        <v>23</v>
      </c>
      <c r="C8173" s="5" t="n">
        <v>142</v>
      </c>
      <c r="D8173" s="5" t="n">
        <v>5</v>
      </c>
      <c r="E8173" s="5" t="n">
        <v>0</v>
      </c>
      <c r="F8173" s="5" t="n">
        <v>36.1</v>
      </c>
      <c r="G8173" s="5" t="n">
        <v>25.7</v>
      </c>
      <c r="H8173" s="5" t="n">
        <v>22.75</v>
      </c>
      <c r="I8173" s="6">
        <f>IF(E8173&gt;=Markov!$B$3,1,0)</f>
        <v/>
      </c>
      <c r="J8173" s="6">
        <f>I8172</f>
        <v/>
      </c>
      <c r="K8173" s="7">
        <f>MAR1!$B$5+MAR1!$C$5*COS(2*PI()*$C8173/365)+MAR1!$D$5*SIN(2*PI()*$C8173/365)</f>
        <v/>
      </c>
      <c r="L8173" s="7">
        <f>MAR1!$B$6+MAR1!$C$6*COS(2*PI()*$C8173/365)+MAR1!$D$6*SIN(2*PI()*$C8173/365)</f>
        <v/>
      </c>
      <c r="M8173" s="7">
        <f>MAR1!$B$7+MAR1!$C$7*COS(2*PI()*$C8173/365)+MAR1!$D$7*SIN(2*PI()*$C8173/365)</f>
        <v/>
      </c>
      <c r="N8173" s="7">
        <f>F8173-K8173</f>
        <v/>
      </c>
      <c r="O8173" s="7">
        <f>G8173-L8173</f>
        <v/>
      </c>
      <c r="P8173" s="7">
        <f>H8173-M8173</f>
        <v/>
      </c>
      <c r="Q8173" s="7">
        <f>IF($I8173=1,(N8173-MAR1!$B$11)/MAR1!$D$11,(N8173-MAR1!$C$11)/MAR1!$E$11)</f>
        <v/>
      </c>
      <c r="R8173" s="7">
        <f>IF($I8173=1,(O8173-MAR1!$B$12)/MAR1!$D$12,(O8173-MAR1!$C$12)/MAR1!$E$12)</f>
        <v/>
      </c>
      <c r="S8173" s="7">
        <f>IF($I8173=1,(P8173-MAR1!$B$13)/MAR1!$D$13,(P8173-MAR1!$C$13)/MAR1!$E$13)</f>
        <v/>
      </c>
    </row>
    <row r="8174">
      <c r="A8174" s="5" t="n">
        <v>8173</v>
      </c>
      <c r="B8174" s="5" t="n">
        <v>23</v>
      </c>
      <c r="C8174" s="5" t="n">
        <v>143</v>
      </c>
      <c r="D8174" s="5" t="n">
        <v>5</v>
      </c>
      <c r="E8174" s="5" t="n">
        <v>0</v>
      </c>
      <c r="F8174" s="5" t="n">
        <v>36.4</v>
      </c>
      <c r="G8174" s="5" t="n">
        <v>26.7</v>
      </c>
      <c r="H8174" s="5" t="n">
        <v>18.94</v>
      </c>
      <c r="I8174" s="6">
        <f>IF(E8174&gt;=Markov!$B$3,1,0)</f>
        <v/>
      </c>
      <c r="J8174" s="6">
        <f>I8173</f>
        <v/>
      </c>
      <c r="K8174" s="7">
        <f>MAR1!$B$5+MAR1!$C$5*COS(2*PI()*$C8174/365)+MAR1!$D$5*SIN(2*PI()*$C8174/365)</f>
        <v/>
      </c>
      <c r="L8174" s="7">
        <f>MAR1!$B$6+MAR1!$C$6*COS(2*PI()*$C8174/365)+MAR1!$D$6*SIN(2*PI()*$C8174/365)</f>
        <v/>
      </c>
      <c r="M8174" s="7">
        <f>MAR1!$B$7+MAR1!$C$7*COS(2*PI()*$C8174/365)+MAR1!$D$7*SIN(2*PI()*$C8174/365)</f>
        <v/>
      </c>
      <c r="N8174" s="7">
        <f>F8174-K8174</f>
        <v/>
      </c>
      <c r="O8174" s="7">
        <f>G8174-L8174</f>
        <v/>
      </c>
      <c r="P8174" s="7">
        <f>H8174-M8174</f>
        <v/>
      </c>
      <c r="Q8174" s="7">
        <f>IF($I8174=1,(N8174-MAR1!$B$11)/MAR1!$D$11,(N8174-MAR1!$C$11)/MAR1!$E$11)</f>
        <v/>
      </c>
      <c r="R8174" s="7">
        <f>IF($I8174=1,(O8174-MAR1!$B$12)/MAR1!$D$12,(O8174-MAR1!$C$12)/MAR1!$E$12)</f>
        <v/>
      </c>
      <c r="S8174" s="7">
        <f>IF($I8174=1,(P8174-MAR1!$B$13)/MAR1!$D$13,(P8174-MAR1!$C$13)/MAR1!$E$13)</f>
        <v/>
      </c>
    </row>
    <row r="8175">
      <c r="A8175" s="5" t="n">
        <v>8174</v>
      </c>
      <c r="B8175" s="5" t="n">
        <v>23</v>
      </c>
      <c r="C8175" s="5" t="n">
        <v>144</v>
      </c>
      <c r="D8175" s="5" t="n">
        <v>5</v>
      </c>
      <c r="E8175" s="5" t="n">
        <v>0</v>
      </c>
      <c r="F8175" s="5" t="n">
        <v>37.6</v>
      </c>
      <c r="G8175" s="5" t="n">
        <v>29</v>
      </c>
      <c r="H8175" s="5" t="n">
        <v>21.58</v>
      </c>
      <c r="I8175" s="6">
        <f>IF(E8175&gt;=Markov!$B$3,1,0)</f>
        <v/>
      </c>
      <c r="J8175" s="6">
        <f>I8174</f>
        <v/>
      </c>
      <c r="K8175" s="7">
        <f>MAR1!$B$5+MAR1!$C$5*COS(2*PI()*$C8175/365)+MAR1!$D$5*SIN(2*PI()*$C8175/365)</f>
        <v/>
      </c>
      <c r="L8175" s="7">
        <f>MAR1!$B$6+MAR1!$C$6*COS(2*PI()*$C8175/365)+MAR1!$D$6*SIN(2*PI()*$C8175/365)</f>
        <v/>
      </c>
      <c r="M8175" s="7">
        <f>MAR1!$B$7+MAR1!$C$7*COS(2*PI()*$C8175/365)+MAR1!$D$7*SIN(2*PI()*$C8175/365)</f>
        <v/>
      </c>
      <c r="N8175" s="7">
        <f>F8175-K8175</f>
        <v/>
      </c>
      <c r="O8175" s="7">
        <f>G8175-L8175</f>
        <v/>
      </c>
      <c r="P8175" s="7">
        <f>H8175-M8175</f>
        <v/>
      </c>
      <c r="Q8175" s="7">
        <f>IF($I8175=1,(N8175-MAR1!$B$11)/MAR1!$D$11,(N8175-MAR1!$C$11)/MAR1!$E$11)</f>
        <v/>
      </c>
      <c r="R8175" s="7">
        <f>IF($I8175=1,(O8175-MAR1!$B$12)/MAR1!$D$12,(O8175-MAR1!$C$12)/MAR1!$E$12)</f>
        <v/>
      </c>
      <c r="S8175" s="7">
        <f>IF($I8175=1,(P8175-MAR1!$B$13)/MAR1!$D$13,(P8175-MAR1!$C$13)/MAR1!$E$13)</f>
        <v/>
      </c>
    </row>
    <row r="8176">
      <c r="A8176" s="5" t="n">
        <v>8175</v>
      </c>
      <c r="B8176" s="5" t="n">
        <v>23</v>
      </c>
      <c r="C8176" s="5" t="n">
        <v>145</v>
      </c>
      <c r="D8176" s="5" t="n">
        <v>5</v>
      </c>
      <c r="E8176" s="5" t="n">
        <v>0</v>
      </c>
      <c r="F8176" s="5" t="n">
        <v>36.4</v>
      </c>
      <c r="G8176" s="5" t="n">
        <v>28.5</v>
      </c>
      <c r="H8176" s="5" t="n">
        <v>26.48</v>
      </c>
      <c r="I8176" s="6">
        <f>IF(E8176&gt;=Markov!$B$3,1,0)</f>
        <v/>
      </c>
      <c r="J8176" s="6">
        <f>I8175</f>
        <v/>
      </c>
      <c r="K8176" s="7">
        <f>MAR1!$B$5+MAR1!$C$5*COS(2*PI()*$C8176/365)+MAR1!$D$5*SIN(2*PI()*$C8176/365)</f>
        <v/>
      </c>
      <c r="L8176" s="7">
        <f>MAR1!$B$6+MAR1!$C$6*COS(2*PI()*$C8176/365)+MAR1!$D$6*SIN(2*PI()*$C8176/365)</f>
        <v/>
      </c>
      <c r="M8176" s="7">
        <f>MAR1!$B$7+MAR1!$C$7*COS(2*PI()*$C8176/365)+MAR1!$D$7*SIN(2*PI()*$C8176/365)</f>
        <v/>
      </c>
      <c r="N8176" s="7">
        <f>F8176-K8176</f>
        <v/>
      </c>
      <c r="O8176" s="7">
        <f>G8176-L8176</f>
        <v/>
      </c>
      <c r="P8176" s="7">
        <f>H8176-M8176</f>
        <v/>
      </c>
      <c r="Q8176" s="7">
        <f>IF($I8176=1,(N8176-MAR1!$B$11)/MAR1!$D$11,(N8176-MAR1!$C$11)/MAR1!$E$11)</f>
        <v/>
      </c>
      <c r="R8176" s="7">
        <f>IF($I8176=1,(O8176-MAR1!$B$12)/MAR1!$D$12,(O8176-MAR1!$C$12)/MAR1!$E$12)</f>
        <v/>
      </c>
      <c r="S8176" s="7">
        <f>IF($I8176=1,(P8176-MAR1!$B$13)/MAR1!$D$13,(P8176-MAR1!$C$13)/MAR1!$E$13)</f>
        <v/>
      </c>
    </row>
    <row r="8177">
      <c r="A8177" s="5" t="n">
        <v>8176</v>
      </c>
      <c r="B8177" s="5" t="n">
        <v>23</v>
      </c>
      <c r="C8177" s="5" t="n">
        <v>146</v>
      </c>
      <c r="D8177" s="5" t="n">
        <v>5</v>
      </c>
      <c r="E8177" s="5" t="n">
        <v>0</v>
      </c>
      <c r="F8177" s="5" t="n">
        <v>35.1</v>
      </c>
      <c r="G8177" s="5" t="n">
        <v>28.6</v>
      </c>
      <c r="H8177" s="5" t="n">
        <v>20.25</v>
      </c>
      <c r="I8177" s="6">
        <f>IF(E8177&gt;=Markov!$B$3,1,0)</f>
        <v/>
      </c>
      <c r="J8177" s="6">
        <f>I8176</f>
        <v/>
      </c>
      <c r="K8177" s="7">
        <f>MAR1!$B$5+MAR1!$C$5*COS(2*PI()*$C8177/365)+MAR1!$D$5*SIN(2*PI()*$C8177/365)</f>
        <v/>
      </c>
      <c r="L8177" s="7">
        <f>MAR1!$B$6+MAR1!$C$6*COS(2*PI()*$C8177/365)+MAR1!$D$6*SIN(2*PI()*$C8177/365)</f>
        <v/>
      </c>
      <c r="M8177" s="7">
        <f>MAR1!$B$7+MAR1!$C$7*COS(2*PI()*$C8177/365)+MAR1!$D$7*SIN(2*PI()*$C8177/365)</f>
        <v/>
      </c>
      <c r="N8177" s="7">
        <f>F8177-K8177</f>
        <v/>
      </c>
      <c r="O8177" s="7">
        <f>G8177-L8177</f>
        <v/>
      </c>
      <c r="P8177" s="7">
        <f>H8177-M8177</f>
        <v/>
      </c>
      <c r="Q8177" s="7">
        <f>IF($I8177=1,(N8177-MAR1!$B$11)/MAR1!$D$11,(N8177-MAR1!$C$11)/MAR1!$E$11)</f>
        <v/>
      </c>
      <c r="R8177" s="7">
        <f>IF($I8177=1,(O8177-MAR1!$B$12)/MAR1!$D$12,(O8177-MAR1!$C$12)/MAR1!$E$12)</f>
        <v/>
      </c>
      <c r="S8177" s="7">
        <f>IF($I8177=1,(P8177-MAR1!$B$13)/MAR1!$D$13,(P8177-MAR1!$C$13)/MAR1!$E$13)</f>
        <v/>
      </c>
    </row>
    <row r="8178">
      <c r="A8178" s="5" t="n">
        <v>8177</v>
      </c>
      <c r="B8178" s="5" t="n">
        <v>23</v>
      </c>
      <c r="C8178" s="5" t="n">
        <v>147</v>
      </c>
      <c r="D8178" s="5" t="n">
        <v>5</v>
      </c>
      <c r="E8178" s="5" t="n">
        <v>0</v>
      </c>
      <c r="F8178" s="5" t="n">
        <v>37.5</v>
      </c>
      <c r="G8178" s="5" t="n">
        <v>28.8</v>
      </c>
      <c r="H8178" s="5" t="n">
        <v>25.07</v>
      </c>
      <c r="I8178" s="6">
        <f>IF(E8178&gt;=Markov!$B$3,1,0)</f>
        <v/>
      </c>
      <c r="J8178" s="6">
        <f>I8177</f>
        <v/>
      </c>
      <c r="K8178" s="7">
        <f>MAR1!$B$5+MAR1!$C$5*COS(2*PI()*$C8178/365)+MAR1!$D$5*SIN(2*PI()*$C8178/365)</f>
        <v/>
      </c>
      <c r="L8178" s="7">
        <f>MAR1!$B$6+MAR1!$C$6*COS(2*PI()*$C8178/365)+MAR1!$D$6*SIN(2*PI()*$C8178/365)</f>
        <v/>
      </c>
      <c r="M8178" s="7">
        <f>MAR1!$B$7+MAR1!$C$7*COS(2*PI()*$C8178/365)+MAR1!$D$7*SIN(2*PI()*$C8178/365)</f>
        <v/>
      </c>
      <c r="N8178" s="7">
        <f>F8178-K8178</f>
        <v/>
      </c>
      <c r="O8178" s="7">
        <f>G8178-L8178</f>
        <v/>
      </c>
      <c r="P8178" s="7">
        <f>H8178-M8178</f>
        <v/>
      </c>
      <c r="Q8178" s="7">
        <f>IF($I8178=1,(N8178-MAR1!$B$11)/MAR1!$D$11,(N8178-MAR1!$C$11)/MAR1!$E$11)</f>
        <v/>
      </c>
      <c r="R8178" s="7">
        <f>IF($I8178=1,(O8178-MAR1!$B$12)/MAR1!$D$12,(O8178-MAR1!$C$12)/MAR1!$E$12)</f>
        <v/>
      </c>
      <c r="S8178" s="7">
        <f>IF($I8178=1,(P8178-MAR1!$B$13)/MAR1!$D$13,(P8178-MAR1!$C$13)/MAR1!$E$13)</f>
        <v/>
      </c>
    </row>
    <row r="8179">
      <c r="A8179" s="5" t="n">
        <v>8178</v>
      </c>
      <c r="B8179" s="5" t="n">
        <v>23</v>
      </c>
      <c r="C8179" s="5" t="n">
        <v>148</v>
      </c>
      <c r="D8179" s="5" t="n">
        <v>5</v>
      </c>
      <c r="E8179" s="5" t="n">
        <v>0</v>
      </c>
      <c r="F8179" s="5" t="n">
        <v>37.9</v>
      </c>
      <c r="G8179" s="5" t="n">
        <v>29.9</v>
      </c>
      <c r="H8179" s="5" t="n">
        <v>17.55</v>
      </c>
      <c r="I8179" s="6">
        <f>IF(E8179&gt;=Markov!$B$3,1,0)</f>
        <v/>
      </c>
      <c r="J8179" s="6">
        <f>I8178</f>
        <v/>
      </c>
      <c r="K8179" s="7">
        <f>MAR1!$B$5+MAR1!$C$5*COS(2*PI()*$C8179/365)+MAR1!$D$5*SIN(2*PI()*$C8179/365)</f>
        <v/>
      </c>
      <c r="L8179" s="7">
        <f>MAR1!$B$6+MAR1!$C$6*COS(2*PI()*$C8179/365)+MAR1!$D$6*SIN(2*PI()*$C8179/365)</f>
        <v/>
      </c>
      <c r="M8179" s="7">
        <f>MAR1!$B$7+MAR1!$C$7*COS(2*PI()*$C8179/365)+MAR1!$D$7*SIN(2*PI()*$C8179/365)</f>
        <v/>
      </c>
      <c r="N8179" s="7">
        <f>F8179-K8179</f>
        <v/>
      </c>
      <c r="O8179" s="7">
        <f>G8179-L8179</f>
        <v/>
      </c>
      <c r="P8179" s="7">
        <f>H8179-M8179</f>
        <v/>
      </c>
      <c r="Q8179" s="7">
        <f>IF($I8179=1,(N8179-MAR1!$B$11)/MAR1!$D$11,(N8179-MAR1!$C$11)/MAR1!$E$11)</f>
        <v/>
      </c>
      <c r="R8179" s="7">
        <f>IF($I8179=1,(O8179-MAR1!$B$12)/MAR1!$D$12,(O8179-MAR1!$C$12)/MAR1!$E$12)</f>
        <v/>
      </c>
      <c r="S8179" s="7">
        <f>IF($I8179=1,(P8179-MAR1!$B$13)/MAR1!$D$13,(P8179-MAR1!$C$13)/MAR1!$E$13)</f>
        <v/>
      </c>
    </row>
    <row r="8180">
      <c r="A8180" s="5" t="n">
        <v>8179</v>
      </c>
      <c r="B8180" s="5" t="n">
        <v>23</v>
      </c>
      <c r="C8180" s="5" t="n">
        <v>149</v>
      </c>
      <c r="D8180" s="5" t="n">
        <v>5</v>
      </c>
      <c r="E8180" s="5" t="n">
        <v>2.4</v>
      </c>
      <c r="F8180" s="5" t="n">
        <v>33.7</v>
      </c>
      <c r="G8180" s="5" t="n">
        <v>25.4</v>
      </c>
      <c r="H8180" s="5" t="n">
        <v>9.98</v>
      </c>
      <c r="I8180" s="6">
        <f>IF(E8180&gt;=Markov!$B$3,1,0)</f>
        <v/>
      </c>
      <c r="J8180" s="6">
        <f>I8179</f>
        <v/>
      </c>
      <c r="K8180" s="7">
        <f>MAR1!$B$5+MAR1!$C$5*COS(2*PI()*$C8180/365)+MAR1!$D$5*SIN(2*PI()*$C8180/365)</f>
        <v/>
      </c>
      <c r="L8180" s="7">
        <f>MAR1!$B$6+MAR1!$C$6*COS(2*PI()*$C8180/365)+MAR1!$D$6*SIN(2*PI()*$C8180/365)</f>
        <v/>
      </c>
      <c r="M8180" s="7">
        <f>MAR1!$B$7+MAR1!$C$7*COS(2*PI()*$C8180/365)+MAR1!$D$7*SIN(2*PI()*$C8180/365)</f>
        <v/>
      </c>
      <c r="N8180" s="7">
        <f>F8180-K8180</f>
        <v/>
      </c>
      <c r="O8180" s="7">
        <f>G8180-L8180</f>
        <v/>
      </c>
      <c r="P8180" s="7">
        <f>H8180-M8180</f>
        <v/>
      </c>
      <c r="Q8180" s="7">
        <f>IF($I8180=1,(N8180-MAR1!$B$11)/MAR1!$D$11,(N8180-MAR1!$C$11)/MAR1!$E$11)</f>
        <v/>
      </c>
      <c r="R8180" s="7">
        <f>IF($I8180=1,(O8180-MAR1!$B$12)/MAR1!$D$12,(O8180-MAR1!$C$12)/MAR1!$E$12)</f>
        <v/>
      </c>
      <c r="S8180" s="7">
        <f>IF($I8180=1,(P8180-MAR1!$B$13)/MAR1!$D$13,(P8180-MAR1!$C$13)/MAR1!$E$13)</f>
        <v/>
      </c>
    </row>
    <row r="8181">
      <c r="A8181" s="5" t="n">
        <v>8180</v>
      </c>
      <c r="B8181" s="5" t="n">
        <v>23</v>
      </c>
      <c r="C8181" s="5" t="n">
        <v>150</v>
      </c>
      <c r="D8181" s="5" t="n">
        <v>5</v>
      </c>
      <c r="E8181" s="5" t="n">
        <v>0.1</v>
      </c>
      <c r="F8181" s="5" t="n">
        <v>33.3</v>
      </c>
      <c r="G8181" s="5" t="n">
        <v>25.4</v>
      </c>
      <c r="H8181" s="5" t="n">
        <v>13.05</v>
      </c>
      <c r="I8181" s="6">
        <f>IF(E8181&gt;=Markov!$B$3,1,0)</f>
        <v/>
      </c>
      <c r="J8181" s="6">
        <f>I8180</f>
        <v/>
      </c>
      <c r="K8181" s="7">
        <f>MAR1!$B$5+MAR1!$C$5*COS(2*PI()*$C8181/365)+MAR1!$D$5*SIN(2*PI()*$C8181/365)</f>
        <v/>
      </c>
      <c r="L8181" s="7">
        <f>MAR1!$B$6+MAR1!$C$6*COS(2*PI()*$C8181/365)+MAR1!$D$6*SIN(2*PI()*$C8181/365)</f>
        <v/>
      </c>
      <c r="M8181" s="7">
        <f>MAR1!$B$7+MAR1!$C$7*COS(2*PI()*$C8181/365)+MAR1!$D$7*SIN(2*PI()*$C8181/365)</f>
        <v/>
      </c>
      <c r="N8181" s="7">
        <f>F8181-K8181</f>
        <v/>
      </c>
      <c r="O8181" s="7">
        <f>G8181-L8181</f>
        <v/>
      </c>
      <c r="P8181" s="7">
        <f>H8181-M8181</f>
        <v/>
      </c>
      <c r="Q8181" s="7">
        <f>IF($I8181=1,(N8181-MAR1!$B$11)/MAR1!$D$11,(N8181-MAR1!$C$11)/MAR1!$E$11)</f>
        <v/>
      </c>
      <c r="R8181" s="7">
        <f>IF($I8181=1,(O8181-MAR1!$B$12)/MAR1!$D$12,(O8181-MAR1!$C$12)/MAR1!$E$12)</f>
        <v/>
      </c>
      <c r="S8181" s="7">
        <f>IF($I8181=1,(P8181-MAR1!$B$13)/MAR1!$D$13,(P8181-MAR1!$C$13)/MAR1!$E$13)</f>
        <v/>
      </c>
    </row>
    <row r="8182">
      <c r="A8182" s="5" t="n">
        <v>8181</v>
      </c>
      <c r="B8182" s="5" t="n">
        <v>23</v>
      </c>
      <c r="C8182" s="5" t="n">
        <v>151</v>
      </c>
      <c r="D8182" s="5" t="n">
        <v>5</v>
      </c>
      <c r="E8182" s="5" t="n">
        <v>4.5</v>
      </c>
      <c r="F8182" s="5" t="n">
        <v>31.4</v>
      </c>
      <c r="G8182" s="5" t="n">
        <v>25</v>
      </c>
      <c r="H8182" s="5" t="n">
        <v>10.42</v>
      </c>
      <c r="I8182" s="6">
        <f>IF(E8182&gt;=Markov!$B$3,1,0)</f>
        <v/>
      </c>
      <c r="J8182" s="6">
        <f>I8181</f>
        <v/>
      </c>
      <c r="K8182" s="7">
        <f>MAR1!$B$5+MAR1!$C$5*COS(2*PI()*$C8182/365)+MAR1!$D$5*SIN(2*PI()*$C8182/365)</f>
        <v/>
      </c>
      <c r="L8182" s="7">
        <f>MAR1!$B$6+MAR1!$C$6*COS(2*PI()*$C8182/365)+MAR1!$D$6*SIN(2*PI()*$C8182/365)</f>
        <v/>
      </c>
      <c r="M8182" s="7">
        <f>MAR1!$B$7+MAR1!$C$7*COS(2*PI()*$C8182/365)+MAR1!$D$7*SIN(2*PI()*$C8182/365)</f>
        <v/>
      </c>
      <c r="N8182" s="7">
        <f>F8182-K8182</f>
        <v/>
      </c>
      <c r="O8182" s="7">
        <f>G8182-L8182</f>
        <v/>
      </c>
      <c r="P8182" s="7">
        <f>H8182-M8182</f>
        <v/>
      </c>
      <c r="Q8182" s="7">
        <f>IF($I8182=1,(N8182-MAR1!$B$11)/MAR1!$D$11,(N8182-MAR1!$C$11)/MAR1!$E$11)</f>
        <v/>
      </c>
      <c r="R8182" s="7">
        <f>IF($I8182=1,(O8182-MAR1!$B$12)/MAR1!$D$12,(O8182-MAR1!$C$12)/MAR1!$E$12)</f>
        <v/>
      </c>
      <c r="S8182" s="7">
        <f>IF($I8182=1,(P8182-MAR1!$B$13)/MAR1!$D$13,(P8182-MAR1!$C$13)/MAR1!$E$13)</f>
        <v/>
      </c>
    </row>
    <row r="8183">
      <c r="A8183" s="5" t="n">
        <v>8182</v>
      </c>
      <c r="B8183" s="5" t="n">
        <v>23</v>
      </c>
      <c r="C8183" s="5" t="n">
        <v>152</v>
      </c>
      <c r="D8183" s="5" t="n">
        <v>6</v>
      </c>
      <c r="E8183" s="5" t="n">
        <v>19.7</v>
      </c>
      <c r="F8183" s="5" t="n">
        <v>34.3</v>
      </c>
      <c r="G8183" s="5" t="n">
        <v>26.2</v>
      </c>
      <c r="H8183" s="5" t="n">
        <v>16.52</v>
      </c>
      <c r="I8183" s="6">
        <f>IF(E8183&gt;=Markov!$B$3,1,0)</f>
        <v/>
      </c>
      <c r="J8183" s="6">
        <f>I8182</f>
        <v/>
      </c>
      <c r="K8183" s="7">
        <f>MAR1!$B$5+MAR1!$C$5*COS(2*PI()*$C8183/365)+MAR1!$D$5*SIN(2*PI()*$C8183/365)</f>
        <v/>
      </c>
      <c r="L8183" s="7">
        <f>MAR1!$B$6+MAR1!$C$6*COS(2*PI()*$C8183/365)+MAR1!$D$6*SIN(2*PI()*$C8183/365)</f>
        <v/>
      </c>
      <c r="M8183" s="7">
        <f>MAR1!$B$7+MAR1!$C$7*COS(2*PI()*$C8183/365)+MAR1!$D$7*SIN(2*PI()*$C8183/365)</f>
        <v/>
      </c>
      <c r="N8183" s="7">
        <f>F8183-K8183</f>
        <v/>
      </c>
      <c r="O8183" s="7">
        <f>G8183-L8183</f>
        <v/>
      </c>
      <c r="P8183" s="7">
        <f>H8183-M8183</f>
        <v/>
      </c>
      <c r="Q8183" s="7">
        <f>IF($I8183=1,(N8183-MAR1!$B$11)/MAR1!$D$11,(N8183-MAR1!$C$11)/MAR1!$E$11)</f>
        <v/>
      </c>
      <c r="R8183" s="7">
        <f>IF($I8183=1,(O8183-MAR1!$B$12)/MAR1!$D$12,(O8183-MAR1!$C$12)/MAR1!$E$12)</f>
        <v/>
      </c>
      <c r="S8183" s="7">
        <f>IF($I8183=1,(P8183-MAR1!$B$13)/MAR1!$D$13,(P8183-MAR1!$C$13)/MAR1!$E$13)</f>
        <v/>
      </c>
    </row>
    <row r="8184">
      <c r="A8184" s="5" t="n">
        <v>8183</v>
      </c>
      <c r="B8184" s="5" t="n">
        <v>23</v>
      </c>
      <c r="C8184" s="5" t="n">
        <v>153</v>
      </c>
      <c r="D8184" s="5" t="n">
        <v>6</v>
      </c>
      <c r="E8184" s="5" t="n">
        <v>0.4</v>
      </c>
      <c r="F8184" s="5" t="n">
        <v>35</v>
      </c>
      <c r="G8184" s="5" t="n">
        <v>26.6</v>
      </c>
      <c r="H8184" s="5" t="n">
        <v>17.35</v>
      </c>
      <c r="I8184" s="6">
        <f>IF(E8184&gt;=Markov!$B$3,1,0)</f>
        <v/>
      </c>
      <c r="J8184" s="6">
        <f>I8183</f>
        <v/>
      </c>
      <c r="K8184" s="7">
        <f>MAR1!$B$5+MAR1!$C$5*COS(2*PI()*$C8184/365)+MAR1!$D$5*SIN(2*PI()*$C8184/365)</f>
        <v/>
      </c>
      <c r="L8184" s="7">
        <f>MAR1!$B$6+MAR1!$C$6*COS(2*PI()*$C8184/365)+MAR1!$D$6*SIN(2*PI()*$C8184/365)</f>
        <v/>
      </c>
      <c r="M8184" s="7">
        <f>MAR1!$B$7+MAR1!$C$7*COS(2*PI()*$C8184/365)+MAR1!$D$7*SIN(2*PI()*$C8184/365)</f>
        <v/>
      </c>
      <c r="N8184" s="7">
        <f>F8184-K8184</f>
        <v/>
      </c>
      <c r="O8184" s="7">
        <f>G8184-L8184</f>
        <v/>
      </c>
      <c r="P8184" s="7">
        <f>H8184-M8184</f>
        <v/>
      </c>
      <c r="Q8184" s="7">
        <f>IF($I8184=1,(N8184-MAR1!$B$11)/MAR1!$D$11,(N8184-MAR1!$C$11)/MAR1!$E$11)</f>
        <v/>
      </c>
      <c r="R8184" s="7">
        <f>IF($I8184=1,(O8184-MAR1!$B$12)/MAR1!$D$12,(O8184-MAR1!$C$12)/MAR1!$E$12)</f>
        <v/>
      </c>
      <c r="S8184" s="7">
        <f>IF($I8184=1,(P8184-MAR1!$B$13)/MAR1!$D$13,(P8184-MAR1!$C$13)/MAR1!$E$13)</f>
        <v/>
      </c>
    </row>
    <row r="8185">
      <c r="A8185" s="5" t="n">
        <v>8184</v>
      </c>
      <c r="B8185" s="5" t="n">
        <v>23</v>
      </c>
      <c r="C8185" s="5" t="n">
        <v>154</v>
      </c>
      <c r="D8185" s="5" t="n">
        <v>6</v>
      </c>
      <c r="E8185" s="5" t="n">
        <v>9.6</v>
      </c>
      <c r="F8185" s="5" t="n">
        <v>35.8</v>
      </c>
      <c r="G8185" s="5" t="n">
        <v>27.3</v>
      </c>
      <c r="H8185" s="5" t="n">
        <v>21.55</v>
      </c>
      <c r="I8185" s="6">
        <f>IF(E8185&gt;=Markov!$B$3,1,0)</f>
        <v/>
      </c>
      <c r="J8185" s="6">
        <f>I8184</f>
        <v/>
      </c>
      <c r="K8185" s="7">
        <f>MAR1!$B$5+MAR1!$C$5*COS(2*PI()*$C8185/365)+MAR1!$D$5*SIN(2*PI()*$C8185/365)</f>
        <v/>
      </c>
      <c r="L8185" s="7">
        <f>MAR1!$B$6+MAR1!$C$6*COS(2*PI()*$C8185/365)+MAR1!$D$6*SIN(2*PI()*$C8185/365)</f>
        <v/>
      </c>
      <c r="M8185" s="7">
        <f>MAR1!$B$7+MAR1!$C$7*COS(2*PI()*$C8185/365)+MAR1!$D$7*SIN(2*PI()*$C8185/365)</f>
        <v/>
      </c>
      <c r="N8185" s="7">
        <f>F8185-K8185</f>
        <v/>
      </c>
      <c r="O8185" s="7">
        <f>G8185-L8185</f>
        <v/>
      </c>
      <c r="P8185" s="7">
        <f>H8185-M8185</f>
        <v/>
      </c>
      <c r="Q8185" s="7">
        <f>IF($I8185=1,(N8185-MAR1!$B$11)/MAR1!$D$11,(N8185-MAR1!$C$11)/MAR1!$E$11)</f>
        <v/>
      </c>
      <c r="R8185" s="7">
        <f>IF($I8185=1,(O8185-MAR1!$B$12)/MAR1!$D$12,(O8185-MAR1!$C$12)/MAR1!$E$12)</f>
        <v/>
      </c>
      <c r="S8185" s="7">
        <f>IF($I8185=1,(P8185-MAR1!$B$13)/MAR1!$D$13,(P8185-MAR1!$C$13)/MAR1!$E$13)</f>
        <v/>
      </c>
    </row>
    <row r="8186">
      <c r="A8186" s="5" t="n">
        <v>8185</v>
      </c>
      <c r="B8186" s="5" t="n">
        <v>23</v>
      </c>
      <c r="C8186" s="5" t="n">
        <v>155</v>
      </c>
      <c r="D8186" s="5" t="n">
        <v>6</v>
      </c>
      <c r="E8186" s="5" t="n">
        <v>35.4</v>
      </c>
      <c r="F8186" s="5" t="n">
        <v>34.4</v>
      </c>
      <c r="G8186" s="5" t="n">
        <v>25.6</v>
      </c>
      <c r="H8186" s="5" t="n">
        <v>17.86</v>
      </c>
      <c r="I8186" s="6">
        <f>IF(E8186&gt;=Markov!$B$3,1,0)</f>
        <v/>
      </c>
      <c r="J8186" s="6">
        <f>I8185</f>
        <v/>
      </c>
      <c r="K8186" s="7">
        <f>MAR1!$B$5+MAR1!$C$5*COS(2*PI()*$C8186/365)+MAR1!$D$5*SIN(2*PI()*$C8186/365)</f>
        <v/>
      </c>
      <c r="L8186" s="7">
        <f>MAR1!$B$6+MAR1!$C$6*COS(2*PI()*$C8186/365)+MAR1!$D$6*SIN(2*PI()*$C8186/365)</f>
        <v/>
      </c>
      <c r="M8186" s="7">
        <f>MAR1!$B$7+MAR1!$C$7*COS(2*PI()*$C8186/365)+MAR1!$D$7*SIN(2*PI()*$C8186/365)</f>
        <v/>
      </c>
      <c r="N8186" s="7">
        <f>F8186-K8186</f>
        <v/>
      </c>
      <c r="O8186" s="7">
        <f>G8186-L8186</f>
        <v/>
      </c>
      <c r="P8186" s="7">
        <f>H8186-M8186</f>
        <v/>
      </c>
      <c r="Q8186" s="7">
        <f>IF($I8186=1,(N8186-MAR1!$B$11)/MAR1!$D$11,(N8186-MAR1!$C$11)/MAR1!$E$11)</f>
        <v/>
      </c>
      <c r="R8186" s="7">
        <f>IF($I8186=1,(O8186-MAR1!$B$12)/MAR1!$D$12,(O8186-MAR1!$C$12)/MAR1!$E$12)</f>
        <v/>
      </c>
      <c r="S8186" s="7">
        <f>IF($I8186=1,(P8186-MAR1!$B$13)/MAR1!$D$13,(P8186-MAR1!$C$13)/MAR1!$E$13)</f>
        <v/>
      </c>
    </row>
    <row r="8187">
      <c r="A8187" s="5" t="n">
        <v>8186</v>
      </c>
      <c r="B8187" s="5" t="n">
        <v>23</v>
      </c>
      <c r="C8187" s="5" t="n">
        <v>156</v>
      </c>
      <c r="D8187" s="5" t="n">
        <v>6</v>
      </c>
      <c r="E8187" s="5" t="n">
        <v>0</v>
      </c>
      <c r="F8187" s="5" t="n">
        <v>37.1</v>
      </c>
      <c r="G8187" s="5" t="n">
        <v>27.1</v>
      </c>
      <c r="H8187" s="5" t="n">
        <v>20.29</v>
      </c>
      <c r="I8187" s="6">
        <f>IF(E8187&gt;=Markov!$B$3,1,0)</f>
        <v/>
      </c>
      <c r="J8187" s="6">
        <f>I8186</f>
        <v/>
      </c>
      <c r="K8187" s="7">
        <f>MAR1!$B$5+MAR1!$C$5*COS(2*PI()*$C8187/365)+MAR1!$D$5*SIN(2*PI()*$C8187/365)</f>
        <v/>
      </c>
      <c r="L8187" s="7">
        <f>MAR1!$B$6+MAR1!$C$6*COS(2*PI()*$C8187/365)+MAR1!$D$6*SIN(2*PI()*$C8187/365)</f>
        <v/>
      </c>
      <c r="M8187" s="7">
        <f>MAR1!$B$7+MAR1!$C$7*COS(2*PI()*$C8187/365)+MAR1!$D$7*SIN(2*PI()*$C8187/365)</f>
        <v/>
      </c>
      <c r="N8187" s="7">
        <f>F8187-K8187</f>
        <v/>
      </c>
      <c r="O8187" s="7">
        <f>G8187-L8187</f>
        <v/>
      </c>
      <c r="P8187" s="7">
        <f>H8187-M8187</f>
        <v/>
      </c>
      <c r="Q8187" s="7">
        <f>IF($I8187=1,(N8187-MAR1!$B$11)/MAR1!$D$11,(N8187-MAR1!$C$11)/MAR1!$E$11)</f>
        <v/>
      </c>
      <c r="R8187" s="7">
        <f>IF($I8187=1,(O8187-MAR1!$B$12)/MAR1!$D$12,(O8187-MAR1!$C$12)/MAR1!$E$12)</f>
        <v/>
      </c>
      <c r="S8187" s="7">
        <f>IF($I8187=1,(P8187-MAR1!$B$13)/MAR1!$D$13,(P8187-MAR1!$C$13)/MAR1!$E$13)</f>
        <v/>
      </c>
    </row>
    <row r="8188">
      <c r="A8188" s="5" t="n">
        <v>8187</v>
      </c>
      <c r="B8188" s="5" t="n">
        <v>23</v>
      </c>
      <c r="C8188" s="5" t="n">
        <v>157</v>
      </c>
      <c r="D8188" s="5" t="n">
        <v>6</v>
      </c>
      <c r="E8188" s="5" t="n">
        <v>0</v>
      </c>
      <c r="F8188" s="5" t="n">
        <v>38.4</v>
      </c>
      <c r="G8188" s="5" t="n">
        <v>27</v>
      </c>
      <c r="H8188" s="5" t="n">
        <v>21.34</v>
      </c>
      <c r="I8188" s="6">
        <f>IF(E8188&gt;=Markov!$B$3,1,0)</f>
        <v/>
      </c>
      <c r="J8188" s="6">
        <f>I8187</f>
        <v/>
      </c>
      <c r="K8188" s="7">
        <f>MAR1!$B$5+MAR1!$C$5*COS(2*PI()*$C8188/365)+MAR1!$D$5*SIN(2*PI()*$C8188/365)</f>
        <v/>
      </c>
      <c r="L8188" s="7">
        <f>MAR1!$B$6+MAR1!$C$6*COS(2*PI()*$C8188/365)+MAR1!$D$6*SIN(2*PI()*$C8188/365)</f>
        <v/>
      </c>
      <c r="M8188" s="7">
        <f>MAR1!$B$7+MAR1!$C$7*COS(2*PI()*$C8188/365)+MAR1!$D$7*SIN(2*PI()*$C8188/365)</f>
        <v/>
      </c>
      <c r="N8188" s="7">
        <f>F8188-K8188</f>
        <v/>
      </c>
      <c r="O8188" s="7">
        <f>G8188-L8188</f>
        <v/>
      </c>
      <c r="P8188" s="7">
        <f>H8188-M8188</f>
        <v/>
      </c>
      <c r="Q8188" s="7">
        <f>IF($I8188=1,(N8188-MAR1!$B$11)/MAR1!$D$11,(N8188-MAR1!$C$11)/MAR1!$E$11)</f>
        <v/>
      </c>
      <c r="R8188" s="7">
        <f>IF($I8188=1,(O8188-MAR1!$B$12)/MAR1!$D$12,(O8188-MAR1!$C$12)/MAR1!$E$12)</f>
        <v/>
      </c>
      <c r="S8188" s="7">
        <f>IF($I8188=1,(P8188-MAR1!$B$13)/MAR1!$D$13,(P8188-MAR1!$C$13)/MAR1!$E$13)</f>
        <v/>
      </c>
    </row>
    <row r="8189">
      <c r="A8189" s="5" t="n">
        <v>8188</v>
      </c>
      <c r="B8189" s="5" t="n">
        <v>23</v>
      </c>
      <c r="C8189" s="5" t="n">
        <v>158</v>
      </c>
      <c r="D8189" s="5" t="n">
        <v>6</v>
      </c>
      <c r="E8189" s="5" t="n">
        <v>3.2</v>
      </c>
      <c r="F8189" s="5" t="n">
        <v>34.5</v>
      </c>
      <c r="G8189" s="5" t="n">
        <v>26.8</v>
      </c>
      <c r="H8189" s="5" t="n">
        <v>13.13</v>
      </c>
      <c r="I8189" s="6">
        <f>IF(E8189&gt;=Markov!$B$3,1,0)</f>
        <v/>
      </c>
      <c r="J8189" s="6">
        <f>I8188</f>
        <v/>
      </c>
      <c r="K8189" s="7">
        <f>MAR1!$B$5+MAR1!$C$5*COS(2*PI()*$C8189/365)+MAR1!$D$5*SIN(2*PI()*$C8189/365)</f>
        <v/>
      </c>
      <c r="L8189" s="7">
        <f>MAR1!$B$6+MAR1!$C$6*COS(2*PI()*$C8189/365)+MAR1!$D$6*SIN(2*PI()*$C8189/365)</f>
        <v/>
      </c>
      <c r="M8189" s="7">
        <f>MAR1!$B$7+MAR1!$C$7*COS(2*PI()*$C8189/365)+MAR1!$D$7*SIN(2*PI()*$C8189/365)</f>
        <v/>
      </c>
      <c r="N8189" s="7">
        <f>F8189-K8189</f>
        <v/>
      </c>
      <c r="O8189" s="7">
        <f>G8189-L8189</f>
        <v/>
      </c>
      <c r="P8189" s="7">
        <f>H8189-M8189</f>
        <v/>
      </c>
      <c r="Q8189" s="7">
        <f>IF($I8189=1,(N8189-MAR1!$B$11)/MAR1!$D$11,(N8189-MAR1!$C$11)/MAR1!$E$11)</f>
        <v/>
      </c>
      <c r="R8189" s="7">
        <f>IF($I8189=1,(O8189-MAR1!$B$12)/MAR1!$D$12,(O8189-MAR1!$C$12)/MAR1!$E$12)</f>
        <v/>
      </c>
      <c r="S8189" s="7">
        <f>IF($I8189=1,(P8189-MAR1!$B$13)/MAR1!$D$13,(P8189-MAR1!$C$13)/MAR1!$E$13)</f>
        <v/>
      </c>
    </row>
    <row r="8190">
      <c r="A8190" s="5" t="n">
        <v>8189</v>
      </c>
      <c r="B8190" s="5" t="n">
        <v>23</v>
      </c>
      <c r="C8190" s="5" t="n">
        <v>159</v>
      </c>
      <c r="D8190" s="5" t="n">
        <v>6</v>
      </c>
      <c r="E8190" s="5" t="n">
        <v>3.8</v>
      </c>
      <c r="F8190" s="5" t="n">
        <v>32.8</v>
      </c>
      <c r="G8190" s="5" t="n">
        <v>27</v>
      </c>
      <c r="H8190" s="5" t="n">
        <v>16.25</v>
      </c>
      <c r="I8190" s="6">
        <f>IF(E8190&gt;=Markov!$B$3,1,0)</f>
        <v/>
      </c>
      <c r="J8190" s="6">
        <f>I8189</f>
        <v/>
      </c>
      <c r="K8190" s="7">
        <f>MAR1!$B$5+MAR1!$C$5*COS(2*PI()*$C8190/365)+MAR1!$D$5*SIN(2*PI()*$C8190/365)</f>
        <v/>
      </c>
      <c r="L8190" s="7">
        <f>MAR1!$B$6+MAR1!$C$6*COS(2*PI()*$C8190/365)+MAR1!$D$6*SIN(2*PI()*$C8190/365)</f>
        <v/>
      </c>
      <c r="M8190" s="7">
        <f>MAR1!$B$7+MAR1!$C$7*COS(2*PI()*$C8190/365)+MAR1!$D$7*SIN(2*PI()*$C8190/365)</f>
        <v/>
      </c>
      <c r="N8190" s="7">
        <f>F8190-K8190</f>
        <v/>
      </c>
      <c r="O8190" s="7">
        <f>G8190-L8190</f>
        <v/>
      </c>
      <c r="P8190" s="7">
        <f>H8190-M8190</f>
        <v/>
      </c>
      <c r="Q8190" s="7">
        <f>IF($I8190=1,(N8190-MAR1!$B$11)/MAR1!$D$11,(N8190-MAR1!$C$11)/MAR1!$E$11)</f>
        <v/>
      </c>
      <c r="R8190" s="7">
        <f>IF($I8190=1,(O8190-MAR1!$B$12)/MAR1!$D$12,(O8190-MAR1!$C$12)/MAR1!$E$12)</f>
        <v/>
      </c>
      <c r="S8190" s="7">
        <f>IF($I8190=1,(P8190-MAR1!$B$13)/MAR1!$D$13,(P8190-MAR1!$C$13)/MAR1!$E$13)</f>
        <v/>
      </c>
    </row>
    <row r="8191">
      <c r="A8191" s="5" t="n">
        <v>8190</v>
      </c>
      <c r="B8191" s="5" t="n">
        <v>23</v>
      </c>
      <c r="C8191" s="5" t="n">
        <v>160</v>
      </c>
      <c r="D8191" s="5" t="n">
        <v>6</v>
      </c>
      <c r="E8191" s="5" t="n">
        <v>33</v>
      </c>
      <c r="F8191" s="5" t="n">
        <v>32.3</v>
      </c>
      <c r="G8191" s="5" t="n">
        <v>27</v>
      </c>
      <c r="H8191" s="5" t="n">
        <v>14.05</v>
      </c>
      <c r="I8191" s="6">
        <f>IF(E8191&gt;=Markov!$B$3,1,0)</f>
        <v/>
      </c>
      <c r="J8191" s="6">
        <f>I8190</f>
        <v/>
      </c>
      <c r="K8191" s="7">
        <f>MAR1!$B$5+MAR1!$C$5*COS(2*PI()*$C8191/365)+MAR1!$D$5*SIN(2*PI()*$C8191/365)</f>
        <v/>
      </c>
      <c r="L8191" s="7">
        <f>MAR1!$B$6+MAR1!$C$6*COS(2*PI()*$C8191/365)+MAR1!$D$6*SIN(2*PI()*$C8191/365)</f>
        <v/>
      </c>
      <c r="M8191" s="7">
        <f>MAR1!$B$7+MAR1!$C$7*COS(2*PI()*$C8191/365)+MAR1!$D$7*SIN(2*PI()*$C8191/365)</f>
        <v/>
      </c>
      <c r="N8191" s="7">
        <f>F8191-K8191</f>
        <v/>
      </c>
      <c r="O8191" s="7">
        <f>G8191-L8191</f>
        <v/>
      </c>
      <c r="P8191" s="7">
        <f>H8191-M8191</f>
        <v/>
      </c>
      <c r="Q8191" s="7">
        <f>IF($I8191=1,(N8191-MAR1!$B$11)/MAR1!$D$11,(N8191-MAR1!$C$11)/MAR1!$E$11)</f>
        <v/>
      </c>
      <c r="R8191" s="7">
        <f>IF($I8191=1,(O8191-MAR1!$B$12)/MAR1!$D$12,(O8191-MAR1!$C$12)/MAR1!$E$12)</f>
        <v/>
      </c>
      <c r="S8191" s="7">
        <f>IF($I8191=1,(P8191-MAR1!$B$13)/MAR1!$D$13,(P8191-MAR1!$C$13)/MAR1!$E$13)</f>
        <v/>
      </c>
    </row>
    <row r="8192">
      <c r="A8192" s="5" t="n">
        <v>8191</v>
      </c>
      <c r="B8192" s="5" t="n">
        <v>23</v>
      </c>
      <c r="C8192" s="5" t="n">
        <v>161</v>
      </c>
      <c r="D8192" s="5" t="n">
        <v>6</v>
      </c>
      <c r="E8192" s="5" t="n">
        <v>0</v>
      </c>
      <c r="F8192" s="5" t="n">
        <v>34.6</v>
      </c>
      <c r="G8192" s="5" t="n">
        <v>26.8</v>
      </c>
      <c r="H8192" s="5" t="n">
        <v>12.33</v>
      </c>
      <c r="I8192" s="6">
        <f>IF(E8192&gt;=Markov!$B$3,1,0)</f>
        <v/>
      </c>
      <c r="J8192" s="6">
        <f>I8191</f>
        <v/>
      </c>
      <c r="K8192" s="7">
        <f>MAR1!$B$5+MAR1!$C$5*COS(2*PI()*$C8192/365)+MAR1!$D$5*SIN(2*PI()*$C8192/365)</f>
        <v/>
      </c>
      <c r="L8192" s="7">
        <f>MAR1!$B$6+MAR1!$C$6*COS(2*PI()*$C8192/365)+MAR1!$D$6*SIN(2*PI()*$C8192/365)</f>
        <v/>
      </c>
      <c r="M8192" s="7">
        <f>MAR1!$B$7+MAR1!$C$7*COS(2*PI()*$C8192/365)+MAR1!$D$7*SIN(2*PI()*$C8192/365)</f>
        <v/>
      </c>
      <c r="N8192" s="7">
        <f>F8192-K8192</f>
        <v/>
      </c>
      <c r="O8192" s="7">
        <f>G8192-L8192</f>
        <v/>
      </c>
      <c r="P8192" s="7">
        <f>H8192-M8192</f>
        <v/>
      </c>
      <c r="Q8192" s="7">
        <f>IF($I8192=1,(N8192-MAR1!$B$11)/MAR1!$D$11,(N8192-MAR1!$C$11)/MAR1!$E$11)</f>
        <v/>
      </c>
      <c r="R8192" s="7">
        <f>IF($I8192=1,(O8192-MAR1!$B$12)/MAR1!$D$12,(O8192-MAR1!$C$12)/MAR1!$E$12)</f>
        <v/>
      </c>
      <c r="S8192" s="7">
        <f>IF($I8192=1,(P8192-MAR1!$B$13)/MAR1!$D$13,(P8192-MAR1!$C$13)/MAR1!$E$13)</f>
        <v/>
      </c>
    </row>
    <row r="8193">
      <c r="A8193" s="5" t="n">
        <v>8192</v>
      </c>
      <c r="B8193" s="5" t="n">
        <v>23</v>
      </c>
      <c r="C8193" s="5" t="n">
        <v>162</v>
      </c>
      <c r="D8193" s="5" t="n">
        <v>6</v>
      </c>
      <c r="E8193" s="5" t="n">
        <v>6.8</v>
      </c>
      <c r="F8193" s="5" t="n">
        <v>32.6</v>
      </c>
      <c r="G8193" s="5" t="n">
        <v>25.8</v>
      </c>
      <c r="H8193" s="5" t="n">
        <v>12.32</v>
      </c>
      <c r="I8193" s="6">
        <f>IF(E8193&gt;=Markov!$B$3,1,0)</f>
        <v/>
      </c>
      <c r="J8193" s="6">
        <f>I8192</f>
        <v/>
      </c>
      <c r="K8193" s="7">
        <f>MAR1!$B$5+MAR1!$C$5*COS(2*PI()*$C8193/365)+MAR1!$D$5*SIN(2*PI()*$C8193/365)</f>
        <v/>
      </c>
      <c r="L8193" s="7">
        <f>MAR1!$B$6+MAR1!$C$6*COS(2*PI()*$C8193/365)+MAR1!$D$6*SIN(2*PI()*$C8193/365)</f>
        <v/>
      </c>
      <c r="M8193" s="7">
        <f>MAR1!$B$7+MAR1!$C$7*COS(2*PI()*$C8193/365)+MAR1!$D$7*SIN(2*PI()*$C8193/365)</f>
        <v/>
      </c>
      <c r="N8193" s="7">
        <f>F8193-K8193</f>
        <v/>
      </c>
      <c r="O8193" s="7">
        <f>G8193-L8193</f>
        <v/>
      </c>
      <c r="P8193" s="7">
        <f>H8193-M8193</f>
        <v/>
      </c>
      <c r="Q8193" s="7">
        <f>IF($I8193=1,(N8193-MAR1!$B$11)/MAR1!$D$11,(N8193-MAR1!$C$11)/MAR1!$E$11)</f>
        <v/>
      </c>
      <c r="R8193" s="7">
        <f>IF($I8193=1,(O8193-MAR1!$B$12)/MAR1!$D$12,(O8193-MAR1!$C$12)/MAR1!$E$12)</f>
        <v/>
      </c>
      <c r="S8193" s="7">
        <f>IF($I8193=1,(P8193-MAR1!$B$13)/MAR1!$D$13,(P8193-MAR1!$C$13)/MAR1!$E$13)</f>
        <v/>
      </c>
    </row>
    <row r="8194">
      <c r="A8194" s="5" t="n">
        <v>8193</v>
      </c>
      <c r="B8194" s="5" t="n">
        <v>23</v>
      </c>
      <c r="C8194" s="5" t="n">
        <v>163</v>
      </c>
      <c r="D8194" s="5" t="n">
        <v>6</v>
      </c>
      <c r="E8194" s="5" t="n">
        <v>46.1</v>
      </c>
      <c r="F8194" s="5" t="n">
        <v>31.7</v>
      </c>
      <c r="G8194" s="5" t="n">
        <v>25.8</v>
      </c>
      <c r="H8194" s="5" t="n">
        <v>15.9</v>
      </c>
      <c r="I8194" s="6">
        <f>IF(E8194&gt;=Markov!$B$3,1,0)</f>
        <v/>
      </c>
      <c r="J8194" s="6">
        <f>I8193</f>
        <v/>
      </c>
      <c r="K8194" s="7">
        <f>MAR1!$B$5+MAR1!$C$5*COS(2*PI()*$C8194/365)+MAR1!$D$5*SIN(2*PI()*$C8194/365)</f>
        <v/>
      </c>
      <c r="L8194" s="7">
        <f>MAR1!$B$6+MAR1!$C$6*COS(2*PI()*$C8194/365)+MAR1!$D$6*SIN(2*PI()*$C8194/365)</f>
        <v/>
      </c>
      <c r="M8194" s="7">
        <f>MAR1!$B$7+MAR1!$C$7*COS(2*PI()*$C8194/365)+MAR1!$D$7*SIN(2*PI()*$C8194/365)</f>
        <v/>
      </c>
      <c r="N8194" s="7">
        <f>F8194-K8194</f>
        <v/>
      </c>
      <c r="O8194" s="7">
        <f>G8194-L8194</f>
        <v/>
      </c>
      <c r="P8194" s="7">
        <f>H8194-M8194</f>
        <v/>
      </c>
      <c r="Q8194" s="7">
        <f>IF($I8194=1,(N8194-MAR1!$B$11)/MAR1!$D$11,(N8194-MAR1!$C$11)/MAR1!$E$11)</f>
        <v/>
      </c>
      <c r="R8194" s="7">
        <f>IF($I8194=1,(O8194-MAR1!$B$12)/MAR1!$D$12,(O8194-MAR1!$C$12)/MAR1!$E$12)</f>
        <v/>
      </c>
      <c r="S8194" s="7">
        <f>IF($I8194=1,(P8194-MAR1!$B$13)/MAR1!$D$13,(P8194-MAR1!$C$13)/MAR1!$E$13)</f>
        <v/>
      </c>
    </row>
    <row r="8195">
      <c r="A8195" s="5" t="n">
        <v>8194</v>
      </c>
      <c r="B8195" s="5" t="n">
        <v>23</v>
      </c>
      <c r="C8195" s="5" t="n">
        <v>164</v>
      </c>
      <c r="D8195" s="5" t="n">
        <v>6</v>
      </c>
      <c r="E8195" s="5" t="n">
        <v>0</v>
      </c>
      <c r="F8195" s="5" t="n">
        <v>34.6</v>
      </c>
      <c r="G8195" s="5" t="n">
        <v>24.1</v>
      </c>
      <c r="H8195" s="5" t="n">
        <v>20.99</v>
      </c>
      <c r="I8195" s="6">
        <f>IF(E8195&gt;=Markov!$B$3,1,0)</f>
        <v/>
      </c>
      <c r="J8195" s="6">
        <f>I8194</f>
        <v/>
      </c>
      <c r="K8195" s="7">
        <f>MAR1!$B$5+MAR1!$C$5*COS(2*PI()*$C8195/365)+MAR1!$D$5*SIN(2*PI()*$C8195/365)</f>
        <v/>
      </c>
      <c r="L8195" s="7">
        <f>MAR1!$B$6+MAR1!$C$6*COS(2*PI()*$C8195/365)+MAR1!$D$6*SIN(2*PI()*$C8195/365)</f>
        <v/>
      </c>
      <c r="M8195" s="7">
        <f>MAR1!$B$7+MAR1!$C$7*COS(2*PI()*$C8195/365)+MAR1!$D$7*SIN(2*PI()*$C8195/365)</f>
        <v/>
      </c>
      <c r="N8195" s="7">
        <f>F8195-K8195</f>
        <v/>
      </c>
      <c r="O8195" s="7">
        <f>G8195-L8195</f>
        <v/>
      </c>
      <c r="P8195" s="7">
        <f>H8195-M8195</f>
        <v/>
      </c>
      <c r="Q8195" s="7">
        <f>IF($I8195=1,(N8195-MAR1!$B$11)/MAR1!$D$11,(N8195-MAR1!$C$11)/MAR1!$E$11)</f>
        <v/>
      </c>
      <c r="R8195" s="7">
        <f>IF($I8195=1,(O8195-MAR1!$B$12)/MAR1!$D$12,(O8195-MAR1!$C$12)/MAR1!$E$12)</f>
        <v/>
      </c>
      <c r="S8195" s="7">
        <f>IF($I8195=1,(P8195-MAR1!$B$13)/MAR1!$D$13,(P8195-MAR1!$C$13)/MAR1!$E$13)</f>
        <v/>
      </c>
    </row>
    <row r="8196">
      <c r="A8196" s="5" t="n">
        <v>8195</v>
      </c>
      <c r="B8196" s="5" t="n">
        <v>23</v>
      </c>
      <c r="C8196" s="5" t="n">
        <v>165</v>
      </c>
      <c r="D8196" s="5" t="n">
        <v>6</v>
      </c>
      <c r="E8196" s="5" t="n">
        <v>0</v>
      </c>
      <c r="F8196" s="5" t="n">
        <v>34</v>
      </c>
      <c r="G8196" s="5" t="n">
        <v>25.1</v>
      </c>
      <c r="H8196" s="5" t="n">
        <v>14.77</v>
      </c>
      <c r="I8196" s="6">
        <f>IF(E8196&gt;=Markov!$B$3,1,0)</f>
        <v/>
      </c>
      <c r="J8196" s="6">
        <f>I8195</f>
        <v/>
      </c>
      <c r="K8196" s="7">
        <f>MAR1!$B$5+MAR1!$C$5*COS(2*PI()*$C8196/365)+MAR1!$D$5*SIN(2*PI()*$C8196/365)</f>
        <v/>
      </c>
      <c r="L8196" s="7">
        <f>MAR1!$B$6+MAR1!$C$6*COS(2*PI()*$C8196/365)+MAR1!$D$6*SIN(2*PI()*$C8196/365)</f>
        <v/>
      </c>
      <c r="M8196" s="7">
        <f>MAR1!$B$7+MAR1!$C$7*COS(2*PI()*$C8196/365)+MAR1!$D$7*SIN(2*PI()*$C8196/365)</f>
        <v/>
      </c>
      <c r="N8196" s="7">
        <f>F8196-K8196</f>
        <v/>
      </c>
      <c r="O8196" s="7">
        <f>G8196-L8196</f>
        <v/>
      </c>
      <c r="P8196" s="7">
        <f>H8196-M8196</f>
        <v/>
      </c>
      <c r="Q8196" s="7">
        <f>IF($I8196=1,(N8196-MAR1!$B$11)/MAR1!$D$11,(N8196-MAR1!$C$11)/MAR1!$E$11)</f>
        <v/>
      </c>
      <c r="R8196" s="7">
        <f>IF($I8196=1,(O8196-MAR1!$B$12)/MAR1!$D$12,(O8196-MAR1!$C$12)/MAR1!$E$12)</f>
        <v/>
      </c>
      <c r="S8196" s="7">
        <f>IF($I8196=1,(P8196-MAR1!$B$13)/MAR1!$D$13,(P8196-MAR1!$C$13)/MAR1!$E$13)</f>
        <v/>
      </c>
    </row>
    <row r="8197">
      <c r="A8197" s="5" t="n">
        <v>8196</v>
      </c>
      <c r="B8197" s="5" t="n">
        <v>23</v>
      </c>
      <c r="C8197" s="5" t="n">
        <v>166</v>
      </c>
      <c r="D8197" s="5" t="n">
        <v>6</v>
      </c>
      <c r="E8197" s="5" t="n">
        <v>9.699999999999999</v>
      </c>
      <c r="F8197" s="5" t="n">
        <v>32.8</v>
      </c>
      <c r="G8197" s="5" t="n">
        <v>27.4</v>
      </c>
      <c r="H8197" s="5" t="n">
        <v>18.88</v>
      </c>
      <c r="I8197" s="6">
        <f>IF(E8197&gt;=Markov!$B$3,1,0)</f>
        <v/>
      </c>
      <c r="J8197" s="6">
        <f>I8196</f>
        <v/>
      </c>
      <c r="K8197" s="7">
        <f>MAR1!$B$5+MAR1!$C$5*COS(2*PI()*$C8197/365)+MAR1!$D$5*SIN(2*PI()*$C8197/365)</f>
        <v/>
      </c>
      <c r="L8197" s="7">
        <f>MAR1!$B$6+MAR1!$C$6*COS(2*PI()*$C8197/365)+MAR1!$D$6*SIN(2*PI()*$C8197/365)</f>
        <v/>
      </c>
      <c r="M8197" s="7">
        <f>MAR1!$B$7+MAR1!$C$7*COS(2*PI()*$C8197/365)+MAR1!$D$7*SIN(2*PI()*$C8197/365)</f>
        <v/>
      </c>
      <c r="N8197" s="7">
        <f>F8197-K8197</f>
        <v/>
      </c>
      <c r="O8197" s="7">
        <f>G8197-L8197</f>
        <v/>
      </c>
      <c r="P8197" s="7">
        <f>H8197-M8197</f>
        <v/>
      </c>
      <c r="Q8197" s="7">
        <f>IF($I8197=1,(N8197-MAR1!$B$11)/MAR1!$D$11,(N8197-MAR1!$C$11)/MAR1!$E$11)</f>
        <v/>
      </c>
      <c r="R8197" s="7">
        <f>IF($I8197=1,(O8197-MAR1!$B$12)/MAR1!$D$12,(O8197-MAR1!$C$12)/MAR1!$E$12)</f>
        <v/>
      </c>
      <c r="S8197" s="7">
        <f>IF($I8197=1,(P8197-MAR1!$B$13)/MAR1!$D$13,(P8197-MAR1!$C$13)/MAR1!$E$13)</f>
        <v/>
      </c>
    </row>
    <row r="8198">
      <c r="A8198" s="5" t="n">
        <v>8197</v>
      </c>
      <c r="B8198" s="5" t="n">
        <v>23</v>
      </c>
      <c r="C8198" s="5" t="n">
        <v>167</v>
      </c>
      <c r="D8198" s="5" t="n">
        <v>6</v>
      </c>
      <c r="E8198" s="5" t="n">
        <v>7.9</v>
      </c>
      <c r="F8198" s="5" t="n">
        <v>33.9</v>
      </c>
      <c r="G8198" s="5" t="n">
        <v>26.4</v>
      </c>
      <c r="H8198" s="5" t="n">
        <v>24.85</v>
      </c>
      <c r="I8198" s="6">
        <f>IF(E8198&gt;=Markov!$B$3,1,0)</f>
        <v/>
      </c>
      <c r="J8198" s="6">
        <f>I8197</f>
        <v/>
      </c>
      <c r="K8198" s="7">
        <f>MAR1!$B$5+MAR1!$C$5*COS(2*PI()*$C8198/365)+MAR1!$D$5*SIN(2*PI()*$C8198/365)</f>
        <v/>
      </c>
      <c r="L8198" s="7">
        <f>MAR1!$B$6+MAR1!$C$6*COS(2*PI()*$C8198/365)+MAR1!$D$6*SIN(2*PI()*$C8198/365)</f>
        <v/>
      </c>
      <c r="M8198" s="7">
        <f>MAR1!$B$7+MAR1!$C$7*COS(2*PI()*$C8198/365)+MAR1!$D$7*SIN(2*PI()*$C8198/365)</f>
        <v/>
      </c>
      <c r="N8198" s="7">
        <f>F8198-K8198</f>
        <v/>
      </c>
      <c r="O8198" s="7">
        <f>G8198-L8198</f>
        <v/>
      </c>
      <c r="P8198" s="7">
        <f>H8198-M8198</f>
        <v/>
      </c>
      <c r="Q8198" s="7">
        <f>IF($I8198=1,(N8198-MAR1!$B$11)/MAR1!$D$11,(N8198-MAR1!$C$11)/MAR1!$E$11)</f>
        <v/>
      </c>
      <c r="R8198" s="7">
        <f>IF($I8198=1,(O8198-MAR1!$B$12)/MAR1!$D$12,(O8198-MAR1!$C$12)/MAR1!$E$12)</f>
        <v/>
      </c>
      <c r="S8198" s="7">
        <f>IF($I8198=1,(P8198-MAR1!$B$13)/MAR1!$D$13,(P8198-MAR1!$C$13)/MAR1!$E$13)</f>
        <v/>
      </c>
    </row>
    <row r="8199">
      <c r="A8199" s="5" t="n">
        <v>8198</v>
      </c>
      <c r="B8199" s="5" t="n">
        <v>23</v>
      </c>
      <c r="C8199" s="5" t="n">
        <v>168</v>
      </c>
      <c r="D8199" s="5" t="n">
        <v>6</v>
      </c>
      <c r="E8199" s="5" t="n">
        <v>39.9</v>
      </c>
      <c r="F8199" s="5" t="n">
        <v>33.3</v>
      </c>
      <c r="G8199" s="5" t="n">
        <v>28.1</v>
      </c>
      <c r="H8199" s="5" t="n">
        <v>21.35</v>
      </c>
      <c r="I8199" s="6">
        <f>IF(E8199&gt;=Markov!$B$3,1,0)</f>
        <v/>
      </c>
      <c r="J8199" s="6">
        <f>I8198</f>
        <v/>
      </c>
      <c r="K8199" s="7">
        <f>MAR1!$B$5+MAR1!$C$5*COS(2*PI()*$C8199/365)+MAR1!$D$5*SIN(2*PI()*$C8199/365)</f>
        <v/>
      </c>
      <c r="L8199" s="7">
        <f>MAR1!$B$6+MAR1!$C$6*COS(2*PI()*$C8199/365)+MAR1!$D$6*SIN(2*PI()*$C8199/365)</f>
        <v/>
      </c>
      <c r="M8199" s="7">
        <f>MAR1!$B$7+MAR1!$C$7*COS(2*PI()*$C8199/365)+MAR1!$D$7*SIN(2*PI()*$C8199/365)</f>
        <v/>
      </c>
      <c r="N8199" s="7">
        <f>F8199-K8199</f>
        <v/>
      </c>
      <c r="O8199" s="7">
        <f>G8199-L8199</f>
        <v/>
      </c>
      <c r="P8199" s="7">
        <f>H8199-M8199</f>
        <v/>
      </c>
      <c r="Q8199" s="7">
        <f>IF($I8199=1,(N8199-MAR1!$B$11)/MAR1!$D$11,(N8199-MAR1!$C$11)/MAR1!$E$11)</f>
        <v/>
      </c>
      <c r="R8199" s="7">
        <f>IF($I8199=1,(O8199-MAR1!$B$12)/MAR1!$D$12,(O8199-MAR1!$C$12)/MAR1!$E$12)</f>
        <v/>
      </c>
      <c r="S8199" s="7">
        <f>IF($I8199=1,(P8199-MAR1!$B$13)/MAR1!$D$13,(P8199-MAR1!$C$13)/MAR1!$E$13)</f>
        <v/>
      </c>
    </row>
    <row r="8200">
      <c r="A8200" s="5" t="n">
        <v>8199</v>
      </c>
      <c r="B8200" s="5" t="n">
        <v>23</v>
      </c>
      <c r="C8200" s="5" t="n">
        <v>169</v>
      </c>
      <c r="D8200" s="5" t="n">
        <v>6</v>
      </c>
      <c r="E8200" s="5" t="n">
        <v>2.1</v>
      </c>
      <c r="F8200" s="5" t="n">
        <v>34</v>
      </c>
      <c r="G8200" s="5" t="n">
        <v>27.9</v>
      </c>
      <c r="H8200" s="5" t="n">
        <v>17.89</v>
      </c>
      <c r="I8200" s="6">
        <f>IF(E8200&gt;=Markov!$B$3,1,0)</f>
        <v/>
      </c>
      <c r="J8200" s="6">
        <f>I8199</f>
        <v/>
      </c>
      <c r="K8200" s="7">
        <f>MAR1!$B$5+MAR1!$C$5*COS(2*PI()*$C8200/365)+MAR1!$D$5*SIN(2*PI()*$C8200/365)</f>
        <v/>
      </c>
      <c r="L8200" s="7">
        <f>MAR1!$B$6+MAR1!$C$6*COS(2*PI()*$C8200/365)+MAR1!$D$6*SIN(2*PI()*$C8200/365)</f>
        <v/>
      </c>
      <c r="M8200" s="7">
        <f>MAR1!$B$7+MAR1!$C$7*COS(2*PI()*$C8200/365)+MAR1!$D$7*SIN(2*PI()*$C8200/365)</f>
        <v/>
      </c>
      <c r="N8200" s="7">
        <f>F8200-K8200</f>
        <v/>
      </c>
      <c r="O8200" s="7">
        <f>G8200-L8200</f>
        <v/>
      </c>
      <c r="P8200" s="7">
        <f>H8200-M8200</f>
        <v/>
      </c>
      <c r="Q8200" s="7">
        <f>IF($I8200=1,(N8200-MAR1!$B$11)/MAR1!$D$11,(N8200-MAR1!$C$11)/MAR1!$E$11)</f>
        <v/>
      </c>
      <c r="R8200" s="7">
        <f>IF($I8200=1,(O8200-MAR1!$B$12)/MAR1!$D$12,(O8200-MAR1!$C$12)/MAR1!$E$12)</f>
        <v/>
      </c>
      <c r="S8200" s="7">
        <f>IF($I8200=1,(P8200-MAR1!$B$13)/MAR1!$D$13,(P8200-MAR1!$C$13)/MAR1!$E$13)</f>
        <v/>
      </c>
    </row>
    <row r="8201">
      <c r="A8201" s="5" t="n">
        <v>8200</v>
      </c>
      <c r="B8201" s="5" t="n">
        <v>23</v>
      </c>
      <c r="C8201" s="5" t="n">
        <v>170</v>
      </c>
      <c r="D8201" s="5" t="n">
        <v>6</v>
      </c>
      <c r="E8201" s="5" t="n">
        <v>62.9</v>
      </c>
      <c r="F8201" s="5" t="n">
        <v>33.8</v>
      </c>
      <c r="G8201" s="5" t="n">
        <v>26.6</v>
      </c>
      <c r="H8201" s="5" t="n">
        <v>18.78</v>
      </c>
      <c r="I8201" s="6">
        <f>IF(E8201&gt;=Markov!$B$3,1,0)</f>
        <v/>
      </c>
      <c r="J8201" s="6">
        <f>I8200</f>
        <v/>
      </c>
      <c r="K8201" s="7">
        <f>MAR1!$B$5+MAR1!$C$5*COS(2*PI()*$C8201/365)+MAR1!$D$5*SIN(2*PI()*$C8201/365)</f>
        <v/>
      </c>
      <c r="L8201" s="7">
        <f>MAR1!$B$6+MAR1!$C$6*COS(2*PI()*$C8201/365)+MAR1!$D$6*SIN(2*PI()*$C8201/365)</f>
        <v/>
      </c>
      <c r="M8201" s="7">
        <f>MAR1!$B$7+MAR1!$C$7*COS(2*PI()*$C8201/365)+MAR1!$D$7*SIN(2*PI()*$C8201/365)</f>
        <v/>
      </c>
      <c r="N8201" s="7">
        <f>F8201-K8201</f>
        <v/>
      </c>
      <c r="O8201" s="7">
        <f>G8201-L8201</f>
        <v/>
      </c>
      <c r="P8201" s="7">
        <f>H8201-M8201</f>
        <v/>
      </c>
      <c r="Q8201" s="7">
        <f>IF($I8201=1,(N8201-MAR1!$B$11)/MAR1!$D$11,(N8201-MAR1!$C$11)/MAR1!$E$11)</f>
        <v/>
      </c>
      <c r="R8201" s="7">
        <f>IF($I8201=1,(O8201-MAR1!$B$12)/MAR1!$D$12,(O8201-MAR1!$C$12)/MAR1!$E$12)</f>
        <v/>
      </c>
      <c r="S8201" s="7">
        <f>IF($I8201=1,(P8201-MAR1!$B$13)/MAR1!$D$13,(P8201-MAR1!$C$13)/MAR1!$E$13)</f>
        <v/>
      </c>
    </row>
    <row r="8202">
      <c r="A8202" s="5" t="n">
        <v>8201</v>
      </c>
      <c r="B8202" s="5" t="n">
        <v>23</v>
      </c>
      <c r="C8202" s="5" t="n">
        <v>171</v>
      </c>
      <c r="D8202" s="5" t="n">
        <v>6</v>
      </c>
      <c r="E8202" s="5" t="n">
        <v>0</v>
      </c>
      <c r="F8202" s="5" t="n">
        <v>37.5</v>
      </c>
      <c r="G8202" s="5" t="n">
        <v>29.2</v>
      </c>
      <c r="H8202" s="5" t="n">
        <v>18.63</v>
      </c>
      <c r="I8202" s="6">
        <f>IF(E8202&gt;=Markov!$B$3,1,0)</f>
        <v/>
      </c>
      <c r="J8202" s="6">
        <f>I8201</f>
        <v/>
      </c>
      <c r="K8202" s="7">
        <f>MAR1!$B$5+MAR1!$C$5*COS(2*PI()*$C8202/365)+MAR1!$D$5*SIN(2*PI()*$C8202/365)</f>
        <v/>
      </c>
      <c r="L8202" s="7">
        <f>MAR1!$B$6+MAR1!$C$6*COS(2*PI()*$C8202/365)+MAR1!$D$6*SIN(2*PI()*$C8202/365)</f>
        <v/>
      </c>
      <c r="M8202" s="7">
        <f>MAR1!$B$7+MAR1!$C$7*COS(2*PI()*$C8202/365)+MAR1!$D$7*SIN(2*PI()*$C8202/365)</f>
        <v/>
      </c>
      <c r="N8202" s="7">
        <f>F8202-K8202</f>
        <v/>
      </c>
      <c r="O8202" s="7">
        <f>G8202-L8202</f>
        <v/>
      </c>
      <c r="P8202" s="7">
        <f>H8202-M8202</f>
        <v/>
      </c>
      <c r="Q8202" s="7">
        <f>IF($I8202=1,(N8202-MAR1!$B$11)/MAR1!$D$11,(N8202-MAR1!$C$11)/MAR1!$E$11)</f>
        <v/>
      </c>
      <c r="R8202" s="7">
        <f>IF($I8202=1,(O8202-MAR1!$B$12)/MAR1!$D$12,(O8202-MAR1!$C$12)/MAR1!$E$12)</f>
        <v/>
      </c>
      <c r="S8202" s="7">
        <f>IF($I8202=1,(P8202-MAR1!$B$13)/MAR1!$D$13,(P8202-MAR1!$C$13)/MAR1!$E$13)</f>
        <v/>
      </c>
    </row>
    <row r="8203">
      <c r="A8203" s="5" t="n">
        <v>8202</v>
      </c>
      <c r="B8203" s="5" t="n">
        <v>23</v>
      </c>
      <c r="C8203" s="5" t="n">
        <v>172</v>
      </c>
      <c r="D8203" s="5" t="n">
        <v>6</v>
      </c>
      <c r="E8203" s="5" t="n">
        <v>8.9</v>
      </c>
      <c r="F8203" s="5" t="n">
        <v>32.1</v>
      </c>
      <c r="G8203" s="5" t="n">
        <v>26.2</v>
      </c>
      <c r="H8203" s="5" t="n">
        <v>14.72</v>
      </c>
      <c r="I8203" s="6">
        <f>IF(E8203&gt;=Markov!$B$3,1,0)</f>
        <v/>
      </c>
      <c r="J8203" s="6">
        <f>I8202</f>
        <v/>
      </c>
      <c r="K8203" s="7">
        <f>MAR1!$B$5+MAR1!$C$5*COS(2*PI()*$C8203/365)+MAR1!$D$5*SIN(2*PI()*$C8203/365)</f>
        <v/>
      </c>
      <c r="L8203" s="7">
        <f>MAR1!$B$6+MAR1!$C$6*COS(2*PI()*$C8203/365)+MAR1!$D$6*SIN(2*PI()*$C8203/365)</f>
        <v/>
      </c>
      <c r="M8203" s="7">
        <f>MAR1!$B$7+MAR1!$C$7*COS(2*PI()*$C8203/365)+MAR1!$D$7*SIN(2*PI()*$C8203/365)</f>
        <v/>
      </c>
      <c r="N8203" s="7">
        <f>F8203-K8203</f>
        <v/>
      </c>
      <c r="O8203" s="7">
        <f>G8203-L8203</f>
        <v/>
      </c>
      <c r="P8203" s="7">
        <f>H8203-M8203</f>
        <v/>
      </c>
      <c r="Q8203" s="7">
        <f>IF($I8203=1,(N8203-MAR1!$B$11)/MAR1!$D$11,(N8203-MAR1!$C$11)/MAR1!$E$11)</f>
        <v/>
      </c>
      <c r="R8203" s="7">
        <f>IF($I8203=1,(O8203-MAR1!$B$12)/MAR1!$D$12,(O8203-MAR1!$C$12)/MAR1!$E$12)</f>
        <v/>
      </c>
      <c r="S8203" s="7">
        <f>IF($I8203=1,(P8203-MAR1!$B$13)/MAR1!$D$13,(P8203-MAR1!$C$13)/MAR1!$E$13)</f>
        <v/>
      </c>
    </row>
    <row r="8204">
      <c r="A8204" s="5" t="n">
        <v>8203</v>
      </c>
      <c r="B8204" s="5" t="n">
        <v>23</v>
      </c>
      <c r="C8204" s="5" t="n">
        <v>173</v>
      </c>
      <c r="D8204" s="5" t="n">
        <v>6</v>
      </c>
      <c r="E8204" s="5" t="n">
        <v>0.9</v>
      </c>
      <c r="F8204" s="5" t="n">
        <v>33.6</v>
      </c>
      <c r="G8204" s="5" t="n">
        <v>27.4</v>
      </c>
      <c r="H8204" s="5" t="n">
        <v>13.36</v>
      </c>
      <c r="I8204" s="6">
        <f>IF(E8204&gt;=Markov!$B$3,1,0)</f>
        <v/>
      </c>
      <c r="J8204" s="6">
        <f>I8203</f>
        <v/>
      </c>
      <c r="K8204" s="7">
        <f>MAR1!$B$5+MAR1!$C$5*COS(2*PI()*$C8204/365)+MAR1!$D$5*SIN(2*PI()*$C8204/365)</f>
        <v/>
      </c>
      <c r="L8204" s="7">
        <f>MAR1!$B$6+MAR1!$C$6*COS(2*PI()*$C8204/365)+MAR1!$D$6*SIN(2*PI()*$C8204/365)</f>
        <v/>
      </c>
      <c r="M8204" s="7">
        <f>MAR1!$B$7+MAR1!$C$7*COS(2*PI()*$C8204/365)+MAR1!$D$7*SIN(2*PI()*$C8204/365)</f>
        <v/>
      </c>
      <c r="N8204" s="7">
        <f>F8204-K8204</f>
        <v/>
      </c>
      <c r="O8204" s="7">
        <f>G8204-L8204</f>
        <v/>
      </c>
      <c r="P8204" s="7">
        <f>H8204-M8204</f>
        <v/>
      </c>
      <c r="Q8204" s="7">
        <f>IF($I8204=1,(N8204-MAR1!$B$11)/MAR1!$D$11,(N8204-MAR1!$C$11)/MAR1!$E$11)</f>
        <v/>
      </c>
      <c r="R8204" s="7">
        <f>IF($I8204=1,(O8204-MAR1!$B$12)/MAR1!$D$12,(O8204-MAR1!$C$12)/MAR1!$E$12)</f>
        <v/>
      </c>
      <c r="S8204" s="7">
        <f>IF($I8204=1,(P8204-MAR1!$B$13)/MAR1!$D$13,(P8204-MAR1!$C$13)/MAR1!$E$13)</f>
        <v/>
      </c>
    </row>
    <row r="8205">
      <c r="A8205" s="5" t="n">
        <v>8204</v>
      </c>
      <c r="B8205" s="5" t="n">
        <v>23</v>
      </c>
      <c r="C8205" s="5" t="n">
        <v>174</v>
      </c>
      <c r="D8205" s="5" t="n">
        <v>6</v>
      </c>
      <c r="E8205" s="5" t="n">
        <v>0</v>
      </c>
      <c r="F8205" s="5" t="n">
        <v>36.5</v>
      </c>
      <c r="G8205" s="5" t="n">
        <v>30.6</v>
      </c>
      <c r="H8205" s="5" t="n">
        <v>23.08</v>
      </c>
      <c r="I8205" s="6">
        <f>IF(E8205&gt;=Markov!$B$3,1,0)</f>
        <v/>
      </c>
      <c r="J8205" s="6">
        <f>I8204</f>
        <v/>
      </c>
      <c r="K8205" s="7">
        <f>MAR1!$B$5+MAR1!$C$5*COS(2*PI()*$C8205/365)+MAR1!$D$5*SIN(2*PI()*$C8205/365)</f>
        <v/>
      </c>
      <c r="L8205" s="7">
        <f>MAR1!$B$6+MAR1!$C$6*COS(2*PI()*$C8205/365)+MAR1!$D$6*SIN(2*PI()*$C8205/365)</f>
        <v/>
      </c>
      <c r="M8205" s="7">
        <f>MAR1!$B$7+MAR1!$C$7*COS(2*PI()*$C8205/365)+MAR1!$D$7*SIN(2*PI()*$C8205/365)</f>
        <v/>
      </c>
      <c r="N8205" s="7">
        <f>F8205-K8205</f>
        <v/>
      </c>
      <c r="O8205" s="7">
        <f>G8205-L8205</f>
        <v/>
      </c>
      <c r="P8205" s="7">
        <f>H8205-M8205</f>
        <v/>
      </c>
      <c r="Q8205" s="7">
        <f>IF($I8205=1,(N8205-MAR1!$B$11)/MAR1!$D$11,(N8205-MAR1!$C$11)/MAR1!$E$11)</f>
        <v/>
      </c>
      <c r="R8205" s="7">
        <f>IF($I8205=1,(O8205-MAR1!$B$12)/MAR1!$D$12,(O8205-MAR1!$C$12)/MAR1!$E$12)</f>
        <v/>
      </c>
      <c r="S8205" s="7">
        <f>IF($I8205=1,(P8205-MAR1!$B$13)/MAR1!$D$13,(P8205-MAR1!$C$13)/MAR1!$E$13)</f>
        <v/>
      </c>
    </row>
    <row r="8206">
      <c r="A8206" s="5" t="n">
        <v>8205</v>
      </c>
      <c r="B8206" s="5" t="n">
        <v>23</v>
      </c>
      <c r="C8206" s="5" t="n">
        <v>175</v>
      </c>
      <c r="D8206" s="5" t="n">
        <v>6</v>
      </c>
      <c r="E8206" s="5" t="n">
        <v>0</v>
      </c>
      <c r="F8206" s="5" t="n">
        <v>38.3</v>
      </c>
      <c r="G8206" s="5" t="n">
        <v>29.4</v>
      </c>
      <c r="H8206" s="5" t="n">
        <v>21.28</v>
      </c>
      <c r="I8206" s="6">
        <f>IF(E8206&gt;=Markov!$B$3,1,0)</f>
        <v/>
      </c>
      <c r="J8206" s="6">
        <f>I8205</f>
        <v/>
      </c>
      <c r="K8206" s="7">
        <f>MAR1!$B$5+MAR1!$C$5*COS(2*PI()*$C8206/365)+MAR1!$D$5*SIN(2*PI()*$C8206/365)</f>
        <v/>
      </c>
      <c r="L8206" s="7">
        <f>MAR1!$B$6+MAR1!$C$6*COS(2*PI()*$C8206/365)+MAR1!$D$6*SIN(2*PI()*$C8206/365)</f>
        <v/>
      </c>
      <c r="M8206" s="7">
        <f>MAR1!$B$7+MAR1!$C$7*COS(2*PI()*$C8206/365)+MAR1!$D$7*SIN(2*PI()*$C8206/365)</f>
        <v/>
      </c>
      <c r="N8206" s="7">
        <f>F8206-K8206</f>
        <v/>
      </c>
      <c r="O8206" s="7">
        <f>G8206-L8206</f>
        <v/>
      </c>
      <c r="P8206" s="7">
        <f>H8206-M8206</f>
        <v/>
      </c>
      <c r="Q8206" s="7">
        <f>IF($I8206=1,(N8206-MAR1!$B$11)/MAR1!$D$11,(N8206-MAR1!$C$11)/MAR1!$E$11)</f>
        <v/>
      </c>
      <c r="R8206" s="7">
        <f>IF($I8206=1,(O8206-MAR1!$B$12)/MAR1!$D$12,(O8206-MAR1!$C$12)/MAR1!$E$12)</f>
        <v/>
      </c>
      <c r="S8206" s="7">
        <f>IF($I8206=1,(P8206-MAR1!$B$13)/MAR1!$D$13,(P8206-MAR1!$C$13)/MAR1!$E$13)</f>
        <v/>
      </c>
    </row>
    <row r="8207">
      <c r="A8207" s="5" t="n">
        <v>8206</v>
      </c>
      <c r="B8207" s="5" t="n">
        <v>23</v>
      </c>
      <c r="C8207" s="5" t="n">
        <v>176</v>
      </c>
      <c r="D8207" s="5" t="n">
        <v>6</v>
      </c>
      <c r="E8207" s="5" t="n">
        <v>0</v>
      </c>
      <c r="F8207" s="5" t="n">
        <v>37.6</v>
      </c>
      <c r="G8207" s="5" t="n">
        <v>29.3</v>
      </c>
      <c r="H8207" s="5" t="n">
        <v>25.15</v>
      </c>
      <c r="I8207" s="6">
        <f>IF(E8207&gt;=Markov!$B$3,1,0)</f>
        <v/>
      </c>
      <c r="J8207" s="6">
        <f>I8206</f>
        <v/>
      </c>
      <c r="K8207" s="7">
        <f>MAR1!$B$5+MAR1!$C$5*COS(2*PI()*$C8207/365)+MAR1!$D$5*SIN(2*PI()*$C8207/365)</f>
        <v/>
      </c>
      <c r="L8207" s="7">
        <f>MAR1!$B$6+MAR1!$C$6*COS(2*PI()*$C8207/365)+MAR1!$D$6*SIN(2*PI()*$C8207/365)</f>
        <v/>
      </c>
      <c r="M8207" s="7">
        <f>MAR1!$B$7+MAR1!$C$7*COS(2*PI()*$C8207/365)+MAR1!$D$7*SIN(2*PI()*$C8207/365)</f>
        <v/>
      </c>
      <c r="N8207" s="7">
        <f>F8207-K8207</f>
        <v/>
      </c>
      <c r="O8207" s="7">
        <f>G8207-L8207</f>
        <v/>
      </c>
      <c r="P8207" s="7">
        <f>H8207-M8207</f>
        <v/>
      </c>
      <c r="Q8207" s="7">
        <f>IF($I8207=1,(N8207-MAR1!$B$11)/MAR1!$D$11,(N8207-MAR1!$C$11)/MAR1!$E$11)</f>
        <v/>
      </c>
      <c r="R8207" s="7">
        <f>IF($I8207=1,(O8207-MAR1!$B$12)/MAR1!$D$12,(O8207-MAR1!$C$12)/MAR1!$E$12)</f>
        <v/>
      </c>
      <c r="S8207" s="7">
        <f>IF($I8207=1,(P8207-MAR1!$B$13)/MAR1!$D$13,(P8207-MAR1!$C$13)/MAR1!$E$13)</f>
        <v/>
      </c>
    </row>
    <row r="8208">
      <c r="A8208" s="5" t="n">
        <v>8207</v>
      </c>
      <c r="B8208" s="5" t="n">
        <v>23</v>
      </c>
      <c r="C8208" s="5" t="n">
        <v>177</v>
      </c>
      <c r="D8208" s="5" t="n">
        <v>6</v>
      </c>
      <c r="E8208" s="5" t="n">
        <v>0</v>
      </c>
      <c r="F8208" s="5" t="n">
        <v>37.3</v>
      </c>
      <c r="G8208" s="5" t="n">
        <v>27.9</v>
      </c>
      <c r="H8208" s="5" t="n">
        <v>21.92</v>
      </c>
      <c r="I8208" s="6">
        <f>IF(E8208&gt;=Markov!$B$3,1,0)</f>
        <v/>
      </c>
      <c r="J8208" s="6">
        <f>I8207</f>
        <v/>
      </c>
      <c r="K8208" s="7">
        <f>MAR1!$B$5+MAR1!$C$5*COS(2*PI()*$C8208/365)+MAR1!$D$5*SIN(2*PI()*$C8208/365)</f>
        <v/>
      </c>
      <c r="L8208" s="7">
        <f>MAR1!$B$6+MAR1!$C$6*COS(2*PI()*$C8208/365)+MAR1!$D$6*SIN(2*PI()*$C8208/365)</f>
        <v/>
      </c>
      <c r="M8208" s="7">
        <f>MAR1!$B$7+MAR1!$C$7*COS(2*PI()*$C8208/365)+MAR1!$D$7*SIN(2*PI()*$C8208/365)</f>
        <v/>
      </c>
      <c r="N8208" s="7">
        <f>F8208-K8208</f>
        <v/>
      </c>
      <c r="O8208" s="7">
        <f>G8208-L8208</f>
        <v/>
      </c>
      <c r="P8208" s="7">
        <f>H8208-M8208</f>
        <v/>
      </c>
      <c r="Q8208" s="7">
        <f>IF($I8208=1,(N8208-MAR1!$B$11)/MAR1!$D$11,(N8208-MAR1!$C$11)/MAR1!$E$11)</f>
        <v/>
      </c>
      <c r="R8208" s="7">
        <f>IF($I8208=1,(O8208-MAR1!$B$12)/MAR1!$D$12,(O8208-MAR1!$C$12)/MAR1!$E$12)</f>
        <v/>
      </c>
      <c r="S8208" s="7">
        <f>IF($I8208=1,(P8208-MAR1!$B$13)/MAR1!$D$13,(P8208-MAR1!$C$13)/MAR1!$E$13)</f>
        <v/>
      </c>
    </row>
    <row r="8209">
      <c r="A8209" s="5" t="n">
        <v>8208</v>
      </c>
      <c r="B8209" s="5" t="n">
        <v>23</v>
      </c>
      <c r="C8209" s="5" t="n">
        <v>178</v>
      </c>
      <c r="D8209" s="5" t="n">
        <v>6</v>
      </c>
      <c r="E8209" s="5" t="n">
        <v>0</v>
      </c>
      <c r="F8209" s="5" t="n">
        <v>36.4</v>
      </c>
      <c r="G8209" s="5" t="n">
        <v>30.3</v>
      </c>
      <c r="H8209" s="5" t="n">
        <v>20.13</v>
      </c>
      <c r="I8209" s="6">
        <f>IF(E8209&gt;=Markov!$B$3,1,0)</f>
        <v/>
      </c>
      <c r="J8209" s="6">
        <f>I8208</f>
        <v/>
      </c>
      <c r="K8209" s="7">
        <f>MAR1!$B$5+MAR1!$C$5*COS(2*PI()*$C8209/365)+MAR1!$D$5*SIN(2*PI()*$C8209/365)</f>
        <v/>
      </c>
      <c r="L8209" s="7">
        <f>MAR1!$B$6+MAR1!$C$6*COS(2*PI()*$C8209/365)+MAR1!$D$6*SIN(2*PI()*$C8209/365)</f>
        <v/>
      </c>
      <c r="M8209" s="7">
        <f>MAR1!$B$7+MAR1!$C$7*COS(2*PI()*$C8209/365)+MAR1!$D$7*SIN(2*PI()*$C8209/365)</f>
        <v/>
      </c>
      <c r="N8209" s="7">
        <f>F8209-K8209</f>
        <v/>
      </c>
      <c r="O8209" s="7">
        <f>G8209-L8209</f>
        <v/>
      </c>
      <c r="P8209" s="7">
        <f>H8209-M8209</f>
        <v/>
      </c>
      <c r="Q8209" s="7">
        <f>IF($I8209=1,(N8209-MAR1!$B$11)/MAR1!$D$11,(N8209-MAR1!$C$11)/MAR1!$E$11)</f>
        <v/>
      </c>
      <c r="R8209" s="7">
        <f>IF($I8209=1,(O8209-MAR1!$B$12)/MAR1!$D$12,(O8209-MAR1!$C$12)/MAR1!$E$12)</f>
        <v/>
      </c>
      <c r="S8209" s="7">
        <f>IF($I8209=1,(P8209-MAR1!$B$13)/MAR1!$D$13,(P8209-MAR1!$C$13)/MAR1!$E$13)</f>
        <v/>
      </c>
    </row>
    <row r="8210">
      <c r="A8210" s="5" t="n">
        <v>8209</v>
      </c>
      <c r="B8210" s="5" t="n">
        <v>23</v>
      </c>
      <c r="C8210" s="5" t="n">
        <v>179</v>
      </c>
      <c r="D8210" s="5" t="n">
        <v>6</v>
      </c>
      <c r="E8210" s="5" t="n">
        <v>0.8</v>
      </c>
      <c r="F8210" s="5" t="n">
        <v>33.3</v>
      </c>
      <c r="G8210" s="5" t="n">
        <v>27.2</v>
      </c>
      <c r="H8210" s="5" t="n">
        <v>17.32</v>
      </c>
      <c r="I8210" s="6">
        <f>IF(E8210&gt;=Markov!$B$3,1,0)</f>
        <v/>
      </c>
      <c r="J8210" s="6">
        <f>I8209</f>
        <v/>
      </c>
      <c r="K8210" s="7">
        <f>MAR1!$B$5+MAR1!$C$5*COS(2*PI()*$C8210/365)+MAR1!$D$5*SIN(2*PI()*$C8210/365)</f>
        <v/>
      </c>
      <c r="L8210" s="7">
        <f>MAR1!$B$6+MAR1!$C$6*COS(2*PI()*$C8210/365)+MAR1!$D$6*SIN(2*PI()*$C8210/365)</f>
        <v/>
      </c>
      <c r="M8210" s="7">
        <f>MAR1!$B$7+MAR1!$C$7*COS(2*PI()*$C8210/365)+MAR1!$D$7*SIN(2*PI()*$C8210/365)</f>
        <v/>
      </c>
      <c r="N8210" s="7">
        <f>F8210-K8210</f>
        <v/>
      </c>
      <c r="O8210" s="7">
        <f>G8210-L8210</f>
        <v/>
      </c>
      <c r="P8210" s="7">
        <f>H8210-M8210</f>
        <v/>
      </c>
      <c r="Q8210" s="7">
        <f>IF($I8210=1,(N8210-MAR1!$B$11)/MAR1!$D$11,(N8210-MAR1!$C$11)/MAR1!$E$11)</f>
        <v/>
      </c>
      <c r="R8210" s="7">
        <f>IF($I8210=1,(O8210-MAR1!$B$12)/MAR1!$D$12,(O8210-MAR1!$C$12)/MAR1!$E$12)</f>
        <v/>
      </c>
      <c r="S8210" s="7">
        <f>IF($I8210=1,(P8210-MAR1!$B$13)/MAR1!$D$13,(P8210-MAR1!$C$13)/MAR1!$E$13)</f>
        <v/>
      </c>
    </row>
    <row r="8211">
      <c r="A8211" s="5" t="n">
        <v>8210</v>
      </c>
      <c r="B8211" s="5" t="n">
        <v>23</v>
      </c>
      <c r="C8211" s="5" t="n">
        <v>180</v>
      </c>
      <c r="D8211" s="5" t="n">
        <v>6</v>
      </c>
      <c r="E8211" s="5" t="n">
        <v>31.4</v>
      </c>
      <c r="F8211" s="5" t="n">
        <v>32</v>
      </c>
      <c r="G8211" s="5" t="n">
        <v>27.3</v>
      </c>
      <c r="H8211" s="5" t="n">
        <v>12.81</v>
      </c>
      <c r="I8211" s="6">
        <f>IF(E8211&gt;=Markov!$B$3,1,0)</f>
        <v/>
      </c>
      <c r="J8211" s="6">
        <f>I8210</f>
        <v/>
      </c>
      <c r="K8211" s="7">
        <f>MAR1!$B$5+MAR1!$C$5*COS(2*PI()*$C8211/365)+MAR1!$D$5*SIN(2*PI()*$C8211/365)</f>
        <v/>
      </c>
      <c r="L8211" s="7">
        <f>MAR1!$B$6+MAR1!$C$6*COS(2*PI()*$C8211/365)+MAR1!$D$6*SIN(2*PI()*$C8211/365)</f>
        <v/>
      </c>
      <c r="M8211" s="7">
        <f>MAR1!$B$7+MAR1!$C$7*COS(2*PI()*$C8211/365)+MAR1!$D$7*SIN(2*PI()*$C8211/365)</f>
        <v/>
      </c>
      <c r="N8211" s="7">
        <f>F8211-K8211</f>
        <v/>
      </c>
      <c r="O8211" s="7">
        <f>G8211-L8211</f>
        <v/>
      </c>
      <c r="P8211" s="7">
        <f>H8211-M8211</f>
        <v/>
      </c>
      <c r="Q8211" s="7">
        <f>IF($I8211=1,(N8211-MAR1!$B$11)/MAR1!$D$11,(N8211-MAR1!$C$11)/MAR1!$E$11)</f>
        <v/>
      </c>
      <c r="R8211" s="7">
        <f>IF($I8211=1,(O8211-MAR1!$B$12)/MAR1!$D$12,(O8211-MAR1!$C$12)/MAR1!$E$12)</f>
        <v/>
      </c>
      <c r="S8211" s="7">
        <f>IF($I8211=1,(P8211-MAR1!$B$13)/MAR1!$D$13,(P8211-MAR1!$C$13)/MAR1!$E$13)</f>
        <v/>
      </c>
    </row>
    <row r="8212">
      <c r="A8212" s="5" t="n">
        <v>8211</v>
      </c>
      <c r="B8212" s="5" t="n">
        <v>23</v>
      </c>
      <c r="C8212" s="5" t="n">
        <v>181</v>
      </c>
      <c r="D8212" s="5" t="n">
        <v>6</v>
      </c>
      <c r="E8212" s="5" t="n">
        <v>2.5</v>
      </c>
      <c r="F8212" s="5" t="n">
        <v>30.7</v>
      </c>
      <c r="G8212" s="5" t="n">
        <v>26</v>
      </c>
      <c r="H8212" s="5" t="n">
        <v>13.74</v>
      </c>
      <c r="I8212" s="6">
        <f>IF(E8212&gt;=Markov!$B$3,1,0)</f>
        <v/>
      </c>
      <c r="J8212" s="6">
        <f>I8211</f>
        <v/>
      </c>
      <c r="K8212" s="7">
        <f>MAR1!$B$5+MAR1!$C$5*COS(2*PI()*$C8212/365)+MAR1!$D$5*SIN(2*PI()*$C8212/365)</f>
        <v/>
      </c>
      <c r="L8212" s="7">
        <f>MAR1!$B$6+MAR1!$C$6*COS(2*PI()*$C8212/365)+MAR1!$D$6*SIN(2*PI()*$C8212/365)</f>
        <v/>
      </c>
      <c r="M8212" s="7">
        <f>MAR1!$B$7+MAR1!$C$7*COS(2*PI()*$C8212/365)+MAR1!$D$7*SIN(2*PI()*$C8212/365)</f>
        <v/>
      </c>
      <c r="N8212" s="7">
        <f>F8212-K8212</f>
        <v/>
      </c>
      <c r="O8212" s="7">
        <f>G8212-L8212</f>
        <v/>
      </c>
      <c r="P8212" s="7">
        <f>H8212-M8212</f>
        <v/>
      </c>
      <c r="Q8212" s="7">
        <f>IF($I8212=1,(N8212-MAR1!$B$11)/MAR1!$D$11,(N8212-MAR1!$C$11)/MAR1!$E$11)</f>
        <v/>
      </c>
      <c r="R8212" s="7">
        <f>IF($I8212=1,(O8212-MAR1!$B$12)/MAR1!$D$12,(O8212-MAR1!$C$12)/MAR1!$E$12)</f>
        <v/>
      </c>
      <c r="S8212" s="7">
        <f>IF($I8212=1,(P8212-MAR1!$B$13)/MAR1!$D$13,(P8212-MAR1!$C$13)/MAR1!$E$13)</f>
        <v/>
      </c>
    </row>
    <row r="8213">
      <c r="A8213" s="5" t="n">
        <v>8212</v>
      </c>
      <c r="B8213" s="5" t="n">
        <v>23</v>
      </c>
      <c r="C8213" s="5" t="n">
        <v>182</v>
      </c>
      <c r="D8213" s="5" t="n">
        <v>7</v>
      </c>
      <c r="E8213" s="5" t="n">
        <v>0</v>
      </c>
      <c r="F8213" s="5" t="n">
        <v>34.1</v>
      </c>
      <c r="G8213" s="5" t="n">
        <v>26.4</v>
      </c>
      <c r="H8213" s="5" t="n">
        <v>22.58</v>
      </c>
      <c r="I8213" s="6">
        <f>IF(E8213&gt;=Markov!$B$3,1,0)</f>
        <v/>
      </c>
      <c r="J8213" s="6">
        <f>I8212</f>
        <v/>
      </c>
      <c r="K8213" s="7">
        <f>MAR1!$B$5+MAR1!$C$5*COS(2*PI()*$C8213/365)+MAR1!$D$5*SIN(2*PI()*$C8213/365)</f>
        <v/>
      </c>
      <c r="L8213" s="7">
        <f>MAR1!$B$6+MAR1!$C$6*COS(2*PI()*$C8213/365)+MAR1!$D$6*SIN(2*PI()*$C8213/365)</f>
        <v/>
      </c>
      <c r="M8213" s="7">
        <f>MAR1!$B$7+MAR1!$C$7*COS(2*PI()*$C8213/365)+MAR1!$D$7*SIN(2*PI()*$C8213/365)</f>
        <v/>
      </c>
      <c r="N8213" s="7">
        <f>F8213-K8213</f>
        <v/>
      </c>
      <c r="O8213" s="7">
        <f>G8213-L8213</f>
        <v/>
      </c>
      <c r="P8213" s="7">
        <f>H8213-M8213</f>
        <v/>
      </c>
      <c r="Q8213" s="7">
        <f>IF($I8213=1,(N8213-MAR1!$B$11)/MAR1!$D$11,(N8213-MAR1!$C$11)/MAR1!$E$11)</f>
        <v/>
      </c>
      <c r="R8213" s="7">
        <f>IF($I8213=1,(O8213-MAR1!$B$12)/MAR1!$D$12,(O8213-MAR1!$C$12)/MAR1!$E$12)</f>
        <v/>
      </c>
      <c r="S8213" s="7">
        <f>IF($I8213=1,(P8213-MAR1!$B$13)/MAR1!$D$13,(P8213-MAR1!$C$13)/MAR1!$E$13)</f>
        <v/>
      </c>
    </row>
    <row r="8214">
      <c r="A8214" s="5" t="n">
        <v>8213</v>
      </c>
      <c r="B8214" s="5" t="n">
        <v>23</v>
      </c>
      <c r="C8214" s="5" t="n">
        <v>183</v>
      </c>
      <c r="D8214" s="5" t="n">
        <v>7</v>
      </c>
      <c r="E8214" s="5" t="n">
        <v>0</v>
      </c>
      <c r="F8214" s="5" t="n">
        <v>34</v>
      </c>
      <c r="G8214" s="5" t="n">
        <v>24.5</v>
      </c>
      <c r="H8214" s="5" t="n">
        <v>21.25</v>
      </c>
      <c r="I8214" s="6">
        <f>IF(E8214&gt;=Markov!$B$3,1,0)</f>
        <v/>
      </c>
      <c r="J8214" s="6">
        <f>I8213</f>
        <v/>
      </c>
      <c r="K8214" s="7">
        <f>MAR1!$B$5+MAR1!$C$5*COS(2*PI()*$C8214/365)+MAR1!$D$5*SIN(2*PI()*$C8214/365)</f>
        <v/>
      </c>
      <c r="L8214" s="7">
        <f>MAR1!$B$6+MAR1!$C$6*COS(2*PI()*$C8214/365)+MAR1!$D$6*SIN(2*PI()*$C8214/365)</f>
        <v/>
      </c>
      <c r="M8214" s="7">
        <f>MAR1!$B$7+MAR1!$C$7*COS(2*PI()*$C8214/365)+MAR1!$D$7*SIN(2*PI()*$C8214/365)</f>
        <v/>
      </c>
      <c r="N8214" s="7">
        <f>F8214-K8214</f>
        <v/>
      </c>
      <c r="O8214" s="7">
        <f>G8214-L8214</f>
        <v/>
      </c>
      <c r="P8214" s="7">
        <f>H8214-M8214</f>
        <v/>
      </c>
      <c r="Q8214" s="7">
        <f>IF($I8214=1,(N8214-MAR1!$B$11)/MAR1!$D$11,(N8214-MAR1!$C$11)/MAR1!$E$11)</f>
        <v/>
      </c>
      <c r="R8214" s="7">
        <f>IF($I8214=1,(O8214-MAR1!$B$12)/MAR1!$D$12,(O8214-MAR1!$C$12)/MAR1!$E$12)</f>
        <v/>
      </c>
      <c r="S8214" s="7">
        <f>IF($I8214=1,(P8214-MAR1!$B$13)/MAR1!$D$13,(P8214-MAR1!$C$13)/MAR1!$E$13)</f>
        <v/>
      </c>
    </row>
    <row r="8215">
      <c r="A8215" s="5" t="n">
        <v>8214</v>
      </c>
      <c r="B8215" s="5" t="n">
        <v>23</v>
      </c>
      <c r="C8215" s="5" t="n">
        <v>184</v>
      </c>
      <c r="D8215" s="5" t="n">
        <v>7</v>
      </c>
      <c r="E8215" s="5" t="n">
        <v>6.1</v>
      </c>
      <c r="F8215" s="5" t="n">
        <v>31.9</v>
      </c>
      <c r="G8215" s="5" t="n">
        <v>26</v>
      </c>
      <c r="H8215" s="5" t="n">
        <v>17.44</v>
      </c>
      <c r="I8215" s="6">
        <f>IF(E8215&gt;=Markov!$B$3,1,0)</f>
        <v/>
      </c>
      <c r="J8215" s="6">
        <f>I8214</f>
        <v/>
      </c>
      <c r="K8215" s="7">
        <f>MAR1!$B$5+MAR1!$C$5*COS(2*PI()*$C8215/365)+MAR1!$D$5*SIN(2*PI()*$C8215/365)</f>
        <v/>
      </c>
      <c r="L8215" s="7">
        <f>MAR1!$B$6+MAR1!$C$6*COS(2*PI()*$C8215/365)+MAR1!$D$6*SIN(2*PI()*$C8215/365)</f>
        <v/>
      </c>
      <c r="M8215" s="7">
        <f>MAR1!$B$7+MAR1!$C$7*COS(2*PI()*$C8215/365)+MAR1!$D$7*SIN(2*PI()*$C8215/365)</f>
        <v/>
      </c>
      <c r="N8215" s="7">
        <f>F8215-K8215</f>
        <v/>
      </c>
      <c r="O8215" s="7">
        <f>G8215-L8215</f>
        <v/>
      </c>
      <c r="P8215" s="7">
        <f>H8215-M8215</f>
        <v/>
      </c>
      <c r="Q8215" s="7">
        <f>IF($I8215=1,(N8215-MAR1!$B$11)/MAR1!$D$11,(N8215-MAR1!$C$11)/MAR1!$E$11)</f>
        <v/>
      </c>
      <c r="R8215" s="7">
        <f>IF($I8215=1,(O8215-MAR1!$B$12)/MAR1!$D$12,(O8215-MAR1!$C$12)/MAR1!$E$12)</f>
        <v/>
      </c>
      <c r="S8215" s="7">
        <f>IF($I8215=1,(P8215-MAR1!$B$13)/MAR1!$D$13,(P8215-MAR1!$C$13)/MAR1!$E$13)</f>
        <v/>
      </c>
    </row>
    <row r="8216">
      <c r="A8216" s="5" t="n">
        <v>8215</v>
      </c>
      <c r="B8216" s="5" t="n">
        <v>23</v>
      </c>
      <c r="C8216" s="5" t="n">
        <v>185</v>
      </c>
      <c r="D8216" s="5" t="n">
        <v>7</v>
      </c>
      <c r="E8216" s="5" t="n">
        <v>0.1</v>
      </c>
      <c r="F8216" s="5" t="n">
        <v>33.7</v>
      </c>
      <c r="G8216" s="5" t="n">
        <v>25.6</v>
      </c>
      <c r="H8216" s="5" t="n">
        <v>22.16</v>
      </c>
      <c r="I8216" s="6">
        <f>IF(E8216&gt;=Markov!$B$3,1,0)</f>
        <v/>
      </c>
      <c r="J8216" s="6">
        <f>I8215</f>
        <v/>
      </c>
      <c r="K8216" s="7">
        <f>MAR1!$B$5+MAR1!$C$5*COS(2*PI()*$C8216/365)+MAR1!$D$5*SIN(2*PI()*$C8216/365)</f>
        <v/>
      </c>
      <c r="L8216" s="7">
        <f>MAR1!$B$6+MAR1!$C$6*COS(2*PI()*$C8216/365)+MAR1!$D$6*SIN(2*PI()*$C8216/365)</f>
        <v/>
      </c>
      <c r="M8216" s="7">
        <f>MAR1!$B$7+MAR1!$C$7*COS(2*PI()*$C8216/365)+MAR1!$D$7*SIN(2*PI()*$C8216/365)</f>
        <v/>
      </c>
      <c r="N8216" s="7">
        <f>F8216-K8216</f>
        <v/>
      </c>
      <c r="O8216" s="7">
        <f>G8216-L8216</f>
        <v/>
      </c>
      <c r="P8216" s="7">
        <f>H8216-M8216</f>
        <v/>
      </c>
      <c r="Q8216" s="7">
        <f>IF($I8216=1,(N8216-MAR1!$B$11)/MAR1!$D$11,(N8216-MAR1!$C$11)/MAR1!$E$11)</f>
        <v/>
      </c>
      <c r="R8216" s="7">
        <f>IF($I8216=1,(O8216-MAR1!$B$12)/MAR1!$D$12,(O8216-MAR1!$C$12)/MAR1!$E$12)</f>
        <v/>
      </c>
      <c r="S8216" s="7">
        <f>IF($I8216=1,(P8216-MAR1!$B$13)/MAR1!$D$13,(P8216-MAR1!$C$13)/MAR1!$E$13)</f>
        <v/>
      </c>
    </row>
    <row r="8217">
      <c r="A8217" s="5" t="n">
        <v>8216</v>
      </c>
      <c r="B8217" s="5" t="n">
        <v>23</v>
      </c>
      <c r="C8217" s="5" t="n">
        <v>186</v>
      </c>
      <c r="D8217" s="5" t="n">
        <v>7</v>
      </c>
      <c r="E8217" s="5" t="n">
        <v>0.4</v>
      </c>
      <c r="F8217" s="5" t="n">
        <v>31.8</v>
      </c>
      <c r="G8217" s="5" t="n">
        <v>25.4</v>
      </c>
      <c r="H8217" s="5" t="n">
        <v>14.82</v>
      </c>
      <c r="I8217" s="6">
        <f>IF(E8217&gt;=Markov!$B$3,1,0)</f>
        <v/>
      </c>
      <c r="J8217" s="6">
        <f>I8216</f>
        <v/>
      </c>
      <c r="K8217" s="7">
        <f>MAR1!$B$5+MAR1!$C$5*COS(2*PI()*$C8217/365)+MAR1!$D$5*SIN(2*PI()*$C8217/365)</f>
        <v/>
      </c>
      <c r="L8217" s="7">
        <f>MAR1!$B$6+MAR1!$C$6*COS(2*PI()*$C8217/365)+MAR1!$D$6*SIN(2*PI()*$C8217/365)</f>
        <v/>
      </c>
      <c r="M8217" s="7">
        <f>MAR1!$B$7+MAR1!$C$7*COS(2*PI()*$C8217/365)+MAR1!$D$7*SIN(2*PI()*$C8217/365)</f>
        <v/>
      </c>
      <c r="N8217" s="7">
        <f>F8217-K8217</f>
        <v/>
      </c>
      <c r="O8217" s="7">
        <f>G8217-L8217</f>
        <v/>
      </c>
      <c r="P8217" s="7">
        <f>H8217-M8217</f>
        <v/>
      </c>
      <c r="Q8217" s="7">
        <f>IF($I8217=1,(N8217-MAR1!$B$11)/MAR1!$D$11,(N8217-MAR1!$C$11)/MAR1!$E$11)</f>
        <v/>
      </c>
      <c r="R8217" s="7">
        <f>IF($I8217=1,(O8217-MAR1!$B$12)/MAR1!$D$12,(O8217-MAR1!$C$12)/MAR1!$E$12)</f>
        <v/>
      </c>
      <c r="S8217" s="7">
        <f>IF($I8217=1,(P8217-MAR1!$B$13)/MAR1!$D$13,(P8217-MAR1!$C$13)/MAR1!$E$13)</f>
        <v/>
      </c>
    </row>
    <row r="8218">
      <c r="A8218" s="5" t="n">
        <v>8217</v>
      </c>
      <c r="B8218" s="5" t="n">
        <v>23</v>
      </c>
      <c r="C8218" s="5" t="n">
        <v>187</v>
      </c>
      <c r="D8218" s="5" t="n">
        <v>7</v>
      </c>
      <c r="E8218" s="5" t="n">
        <v>0.1</v>
      </c>
      <c r="F8218" s="5" t="n">
        <v>30.9</v>
      </c>
      <c r="G8218" s="5" t="n">
        <v>25.9</v>
      </c>
      <c r="H8218" s="5" t="n">
        <v>11.14</v>
      </c>
      <c r="I8218" s="6">
        <f>IF(E8218&gt;=Markov!$B$3,1,0)</f>
        <v/>
      </c>
      <c r="J8218" s="6">
        <f>I8217</f>
        <v/>
      </c>
      <c r="K8218" s="7">
        <f>MAR1!$B$5+MAR1!$C$5*COS(2*PI()*$C8218/365)+MAR1!$D$5*SIN(2*PI()*$C8218/365)</f>
        <v/>
      </c>
      <c r="L8218" s="7">
        <f>MAR1!$B$6+MAR1!$C$6*COS(2*PI()*$C8218/365)+MAR1!$D$6*SIN(2*PI()*$C8218/365)</f>
        <v/>
      </c>
      <c r="M8218" s="7">
        <f>MAR1!$B$7+MAR1!$C$7*COS(2*PI()*$C8218/365)+MAR1!$D$7*SIN(2*PI()*$C8218/365)</f>
        <v/>
      </c>
      <c r="N8218" s="7">
        <f>F8218-K8218</f>
        <v/>
      </c>
      <c r="O8218" s="7">
        <f>G8218-L8218</f>
        <v/>
      </c>
      <c r="P8218" s="7">
        <f>H8218-M8218</f>
        <v/>
      </c>
      <c r="Q8218" s="7">
        <f>IF($I8218=1,(N8218-MAR1!$B$11)/MAR1!$D$11,(N8218-MAR1!$C$11)/MAR1!$E$11)</f>
        <v/>
      </c>
      <c r="R8218" s="7">
        <f>IF($I8218=1,(O8218-MAR1!$B$12)/MAR1!$D$12,(O8218-MAR1!$C$12)/MAR1!$E$12)</f>
        <v/>
      </c>
      <c r="S8218" s="7">
        <f>IF($I8218=1,(P8218-MAR1!$B$13)/MAR1!$D$13,(P8218-MAR1!$C$13)/MAR1!$E$13)</f>
        <v/>
      </c>
    </row>
    <row r="8219">
      <c r="A8219" s="5" t="n">
        <v>8218</v>
      </c>
      <c r="B8219" s="5" t="n">
        <v>23</v>
      </c>
      <c r="C8219" s="5" t="n">
        <v>188</v>
      </c>
      <c r="D8219" s="5" t="n">
        <v>7</v>
      </c>
      <c r="E8219" s="5" t="n">
        <v>13</v>
      </c>
      <c r="F8219" s="5" t="n">
        <v>33.4</v>
      </c>
      <c r="G8219" s="5" t="n">
        <v>27</v>
      </c>
      <c r="H8219" s="5" t="n">
        <v>15.93</v>
      </c>
      <c r="I8219" s="6">
        <f>IF(E8219&gt;=Markov!$B$3,1,0)</f>
        <v/>
      </c>
      <c r="J8219" s="6">
        <f>I8218</f>
        <v/>
      </c>
      <c r="K8219" s="7">
        <f>MAR1!$B$5+MAR1!$C$5*COS(2*PI()*$C8219/365)+MAR1!$D$5*SIN(2*PI()*$C8219/365)</f>
        <v/>
      </c>
      <c r="L8219" s="7">
        <f>MAR1!$B$6+MAR1!$C$6*COS(2*PI()*$C8219/365)+MAR1!$D$6*SIN(2*PI()*$C8219/365)</f>
        <v/>
      </c>
      <c r="M8219" s="7">
        <f>MAR1!$B$7+MAR1!$C$7*COS(2*PI()*$C8219/365)+MAR1!$D$7*SIN(2*PI()*$C8219/365)</f>
        <v/>
      </c>
      <c r="N8219" s="7">
        <f>F8219-K8219</f>
        <v/>
      </c>
      <c r="O8219" s="7">
        <f>G8219-L8219</f>
        <v/>
      </c>
      <c r="P8219" s="7">
        <f>H8219-M8219</f>
        <v/>
      </c>
      <c r="Q8219" s="7">
        <f>IF($I8219=1,(N8219-MAR1!$B$11)/MAR1!$D$11,(N8219-MAR1!$C$11)/MAR1!$E$11)</f>
        <v/>
      </c>
      <c r="R8219" s="7">
        <f>IF($I8219=1,(O8219-MAR1!$B$12)/MAR1!$D$12,(O8219-MAR1!$C$12)/MAR1!$E$12)</f>
        <v/>
      </c>
      <c r="S8219" s="7">
        <f>IF($I8219=1,(P8219-MAR1!$B$13)/MAR1!$D$13,(P8219-MAR1!$C$13)/MAR1!$E$13)</f>
        <v/>
      </c>
    </row>
    <row r="8220">
      <c r="A8220" s="5" t="n">
        <v>8219</v>
      </c>
      <c r="B8220" s="5" t="n">
        <v>23</v>
      </c>
      <c r="C8220" s="5" t="n">
        <v>189</v>
      </c>
      <c r="D8220" s="5" t="n">
        <v>7</v>
      </c>
      <c r="E8220" s="5" t="n">
        <v>3.5</v>
      </c>
      <c r="F8220" s="5" t="n">
        <v>34.3</v>
      </c>
      <c r="G8220" s="5" t="n">
        <v>27.8</v>
      </c>
      <c r="H8220" s="5" t="n">
        <v>14.67</v>
      </c>
      <c r="I8220" s="6">
        <f>IF(E8220&gt;=Markov!$B$3,1,0)</f>
        <v/>
      </c>
      <c r="J8220" s="6">
        <f>I8219</f>
        <v/>
      </c>
      <c r="K8220" s="7">
        <f>MAR1!$B$5+MAR1!$C$5*COS(2*PI()*$C8220/365)+MAR1!$D$5*SIN(2*PI()*$C8220/365)</f>
        <v/>
      </c>
      <c r="L8220" s="7">
        <f>MAR1!$B$6+MAR1!$C$6*COS(2*PI()*$C8220/365)+MAR1!$D$6*SIN(2*PI()*$C8220/365)</f>
        <v/>
      </c>
      <c r="M8220" s="7">
        <f>MAR1!$B$7+MAR1!$C$7*COS(2*PI()*$C8220/365)+MAR1!$D$7*SIN(2*PI()*$C8220/365)</f>
        <v/>
      </c>
      <c r="N8220" s="7">
        <f>F8220-K8220</f>
        <v/>
      </c>
      <c r="O8220" s="7">
        <f>G8220-L8220</f>
        <v/>
      </c>
      <c r="P8220" s="7">
        <f>H8220-M8220</f>
        <v/>
      </c>
      <c r="Q8220" s="7">
        <f>IF($I8220=1,(N8220-MAR1!$B$11)/MAR1!$D$11,(N8220-MAR1!$C$11)/MAR1!$E$11)</f>
        <v/>
      </c>
      <c r="R8220" s="7">
        <f>IF($I8220=1,(O8220-MAR1!$B$12)/MAR1!$D$12,(O8220-MAR1!$C$12)/MAR1!$E$12)</f>
        <v/>
      </c>
      <c r="S8220" s="7">
        <f>IF($I8220=1,(P8220-MAR1!$B$13)/MAR1!$D$13,(P8220-MAR1!$C$13)/MAR1!$E$13)</f>
        <v/>
      </c>
    </row>
    <row r="8221">
      <c r="A8221" s="5" t="n">
        <v>8220</v>
      </c>
      <c r="B8221" s="5" t="n">
        <v>23</v>
      </c>
      <c r="C8221" s="5" t="n">
        <v>190</v>
      </c>
      <c r="D8221" s="5" t="n">
        <v>7</v>
      </c>
      <c r="E8221" s="5" t="n">
        <v>2.6</v>
      </c>
      <c r="F8221" s="5" t="n">
        <v>33.7</v>
      </c>
      <c r="G8221" s="5" t="n">
        <v>26.8</v>
      </c>
      <c r="H8221" s="5" t="n">
        <v>13.67</v>
      </c>
      <c r="I8221" s="6">
        <f>IF(E8221&gt;=Markov!$B$3,1,0)</f>
        <v/>
      </c>
      <c r="J8221" s="6">
        <f>I8220</f>
        <v/>
      </c>
      <c r="K8221" s="7">
        <f>MAR1!$B$5+MAR1!$C$5*COS(2*PI()*$C8221/365)+MAR1!$D$5*SIN(2*PI()*$C8221/365)</f>
        <v/>
      </c>
      <c r="L8221" s="7">
        <f>MAR1!$B$6+MAR1!$C$6*COS(2*PI()*$C8221/365)+MAR1!$D$6*SIN(2*PI()*$C8221/365)</f>
        <v/>
      </c>
      <c r="M8221" s="7">
        <f>MAR1!$B$7+MAR1!$C$7*COS(2*PI()*$C8221/365)+MAR1!$D$7*SIN(2*PI()*$C8221/365)</f>
        <v/>
      </c>
      <c r="N8221" s="7">
        <f>F8221-K8221</f>
        <v/>
      </c>
      <c r="O8221" s="7">
        <f>G8221-L8221</f>
        <v/>
      </c>
      <c r="P8221" s="7">
        <f>H8221-M8221</f>
        <v/>
      </c>
      <c r="Q8221" s="7">
        <f>IF($I8221=1,(N8221-MAR1!$B$11)/MAR1!$D$11,(N8221-MAR1!$C$11)/MAR1!$E$11)</f>
        <v/>
      </c>
      <c r="R8221" s="7">
        <f>IF($I8221=1,(O8221-MAR1!$B$12)/MAR1!$D$12,(O8221-MAR1!$C$12)/MAR1!$E$12)</f>
        <v/>
      </c>
      <c r="S8221" s="7">
        <f>IF($I8221=1,(P8221-MAR1!$B$13)/MAR1!$D$13,(P8221-MAR1!$C$13)/MAR1!$E$13)</f>
        <v/>
      </c>
    </row>
    <row r="8222">
      <c r="A8222" s="5" t="n">
        <v>8221</v>
      </c>
      <c r="B8222" s="5" t="n">
        <v>23</v>
      </c>
      <c r="C8222" s="5" t="n">
        <v>191</v>
      </c>
      <c r="D8222" s="5" t="n">
        <v>7</v>
      </c>
      <c r="E8222" s="5" t="n">
        <v>25.7</v>
      </c>
      <c r="F8222" s="5" t="n">
        <v>32</v>
      </c>
      <c r="G8222" s="5" t="n">
        <v>25.9</v>
      </c>
      <c r="H8222" s="5" t="n">
        <v>15.05</v>
      </c>
      <c r="I8222" s="6">
        <f>IF(E8222&gt;=Markov!$B$3,1,0)</f>
        <v/>
      </c>
      <c r="J8222" s="6">
        <f>I8221</f>
        <v/>
      </c>
      <c r="K8222" s="7">
        <f>MAR1!$B$5+MAR1!$C$5*COS(2*PI()*$C8222/365)+MAR1!$D$5*SIN(2*PI()*$C8222/365)</f>
        <v/>
      </c>
      <c r="L8222" s="7">
        <f>MAR1!$B$6+MAR1!$C$6*COS(2*PI()*$C8222/365)+MAR1!$D$6*SIN(2*PI()*$C8222/365)</f>
        <v/>
      </c>
      <c r="M8222" s="7">
        <f>MAR1!$B$7+MAR1!$C$7*COS(2*PI()*$C8222/365)+MAR1!$D$7*SIN(2*PI()*$C8222/365)</f>
        <v/>
      </c>
      <c r="N8222" s="7">
        <f>F8222-K8222</f>
        <v/>
      </c>
      <c r="O8222" s="7">
        <f>G8222-L8222</f>
        <v/>
      </c>
      <c r="P8222" s="7">
        <f>H8222-M8222</f>
        <v/>
      </c>
      <c r="Q8222" s="7">
        <f>IF($I8222=1,(N8222-MAR1!$B$11)/MAR1!$D$11,(N8222-MAR1!$C$11)/MAR1!$E$11)</f>
        <v/>
      </c>
      <c r="R8222" s="7">
        <f>IF($I8222=1,(O8222-MAR1!$B$12)/MAR1!$D$12,(O8222-MAR1!$C$12)/MAR1!$E$12)</f>
        <v/>
      </c>
      <c r="S8222" s="7">
        <f>IF($I8222=1,(P8222-MAR1!$B$13)/MAR1!$D$13,(P8222-MAR1!$C$13)/MAR1!$E$13)</f>
        <v/>
      </c>
    </row>
    <row r="8223">
      <c r="A8223" s="5" t="n">
        <v>8222</v>
      </c>
      <c r="B8223" s="5" t="n">
        <v>23</v>
      </c>
      <c r="C8223" s="5" t="n">
        <v>192</v>
      </c>
      <c r="D8223" s="5" t="n">
        <v>7</v>
      </c>
      <c r="E8223" s="5" t="n">
        <v>36</v>
      </c>
      <c r="F8223" s="5" t="n">
        <v>32.4</v>
      </c>
      <c r="G8223" s="5" t="n">
        <v>27.1</v>
      </c>
      <c r="H8223" s="5" t="n">
        <v>13.43</v>
      </c>
      <c r="I8223" s="6">
        <f>IF(E8223&gt;=Markov!$B$3,1,0)</f>
        <v/>
      </c>
      <c r="J8223" s="6">
        <f>I8222</f>
        <v/>
      </c>
      <c r="K8223" s="7">
        <f>MAR1!$B$5+MAR1!$C$5*COS(2*PI()*$C8223/365)+MAR1!$D$5*SIN(2*PI()*$C8223/365)</f>
        <v/>
      </c>
      <c r="L8223" s="7">
        <f>MAR1!$B$6+MAR1!$C$6*COS(2*PI()*$C8223/365)+MAR1!$D$6*SIN(2*PI()*$C8223/365)</f>
        <v/>
      </c>
      <c r="M8223" s="7">
        <f>MAR1!$B$7+MAR1!$C$7*COS(2*PI()*$C8223/365)+MAR1!$D$7*SIN(2*PI()*$C8223/365)</f>
        <v/>
      </c>
      <c r="N8223" s="7">
        <f>F8223-K8223</f>
        <v/>
      </c>
      <c r="O8223" s="7">
        <f>G8223-L8223</f>
        <v/>
      </c>
      <c r="P8223" s="7">
        <f>H8223-M8223</f>
        <v/>
      </c>
      <c r="Q8223" s="7">
        <f>IF($I8223=1,(N8223-MAR1!$B$11)/MAR1!$D$11,(N8223-MAR1!$C$11)/MAR1!$E$11)</f>
        <v/>
      </c>
      <c r="R8223" s="7">
        <f>IF($I8223=1,(O8223-MAR1!$B$12)/MAR1!$D$12,(O8223-MAR1!$C$12)/MAR1!$E$12)</f>
        <v/>
      </c>
      <c r="S8223" s="7">
        <f>IF($I8223=1,(P8223-MAR1!$B$13)/MAR1!$D$13,(P8223-MAR1!$C$13)/MAR1!$E$13)</f>
        <v/>
      </c>
    </row>
    <row r="8224">
      <c r="A8224" s="5" t="n">
        <v>8223</v>
      </c>
      <c r="B8224" s="5" t="n">
        <v>23</v>
      </c>
      <c r="C8224" s="5" t="n">
        <v>193</v>
      </c>
      <c r="D8224" s="5" t="n">
        <v>7</v>
      </c>
      <c r="E8224" s="5" t="n">
        <v>0</v>
      </c>
      <c r="F8224" s="5" t="n">
        <v>35.8</v>
      </c>
      <c r="G8224" s="5" t="n">
        <v>27.2</v>
      </c>
      <c r="H8224" s="5" t="n">
        <v>20.33</v>
      </c>
      <c r="I8224" s="6">
        <f>IF(E8224&gt;=Markov!$B$3,1,0)</f>
        <v/>
      </c>
      <c r="J8224" s="6">
        <f>I8223</f>
        <v/>
      </c>
      <c r="K8224" s="7">
        <f>MAR1!$B$5+MAR1!$C$5*COS(2*PI()*$C8224/365)+MAR1!$D$5*SIN(2*PI()*$C8224/365)</f>
        <v/>
      </c>
      <c r="L8224" s="7">
        <f>MAR1!$B$6+MAR1!$C$6*COS(2*PI()*$C8224/365)+MAR1!$D$6*SIN(2*PI()*$C8224/365)</f>
        <v/>
      </c>
      <c r="M8224" s="7">
        <f>MAR1!$B$7+MAR1!$C$7*COS(2*PI()*$C8224/365)+MAR1!$D$7*SIN(2*PI()*$C8224/365)</f>
        <v/>
      </c>
      <c r="N8224" s="7">
        <f>F8224-K8224</f>
        <v/>
      </c>
      <c r="O8224" s="7">
        <f>G8224-L8224</f>
        <v/>
      </c>
      <c r="P8224" s="7">
        <f>H8224-M8224</f>
        <v/>
      </c>
      <c r="Q8224" s="7">
        <f>IF($I8224=1,(N8224-MAR1!$B$11)/MAR1!$D$11,(N8224-MAR1!$C$11)/MAR1!$E$11)</f>
        <v/>
      </c>
      <c r="R8224" s="7">
        <f>IF($I8224=1,(O8224-MAR1!$B$12)/MAR1!$D$12,(O8224-MAR1!$C$12)/MAR1!$E$12)</f>
        <v/>
      </c>
      <c r="S8224" s="7">
        <f>IF($I8224=1,(P8224-MAR1!$B$13)/MAR1!$D$13,(P8224-MAR1!$C$13)/MAR1!$E$13)</f>
        <v/>
      </c>
    </row>
    <row r="8225">
      <c r="A8225" s="5" t="n">
        <v>8224</v>
      </c>
      <c r="B8225" s="5" t="n">
        <v>23</v>
      </c>
      <c r="C8225" s="5" t="n">
        <v>194</v>
      </c>
      <c r="D8225" s="5" t="n">
        <v>7</v>
      </c>
      <c r="E8225" s="5" t="n">
        <v>1.8</v>
      </c>
      <c r="F8225" s="5" t="n">
        <v>31.5</v>
      </c>
      <c r="G8225" s="5" t="n">
        <v>26.8</v>
      </c>
      <c r="H8225" s="5" t="n">
        <v>12.47</v>
      </c>
      <c r="I8225" s="6">
        <f>IF(E8225&gt;=Markov!$B$3,1,0)</f>
        <v/>
      </c>
      <c r="J8225" s="6">
        <f>I8224</f>
        <v/>
      </c>
      <c r="K8225" s="7">
        <f>MAR1!$B$5+MAR1!$C$5*COS(2*PI()*$C8225/365)+MAR1!$D$5*SIN(2*PI()*$C8225/365)</f>
        <v/>
      </c>
      <c r="L8225" s="7">
        <f>MAR1!$B$6+MAR1!$C$6*COS(2*PI()*$C8225/365)+MAR1!$D$6*SIN(2*PI()*$C8225/365)</f>
        <v/>
      </c>
      <c r="M8225" s="7">
        <f>MAR1!$B$7+MAR1!$C$7*COS(2*PI()*$C8225/365)+MAR1!$D$7*SIN(2*PI()*$C8225/365)</f>
        <v/>
      </c>
      <c r="N8225" s="7">
        <f>F8225-K8225</f>
        <v/>
      </c>
      <c r="O8225" s="7">
        <f>G8225-L8225</f>
        <v/>
      </c>
      <c r="P8225" s="7">
        <f>H8225-M8225</f>
        <v/>
      </c>
      <c r="Q8225" s="7">
        <f>IF($I8225=1,(N8225-MAR1!$B$11)/MAR1!$D$11,(N8225-MAR1!$C$11)/MAR1!$E$11)</f>
        <v/>
      </c>
      <c r="R8225" s="7">
        <f>IF($I8225=1,(O8225-MAR1!$B$12)/MAR1!$D$12,(O8225-MAR1!$C$12)/MAR1!$E$12)</f>
        <v/>
      </c>
      <c r="S8225" s="7">
        <f>IF($I8225=1,(P8225-MAR1!$B$13)/MAR1!$D$13,(P8225-MAR1!$C$13)/MAR1!$E$13)</f>
        <v/>
      </c>
    </row>
    <row r="8226">
      <c r="A8226" s="5" t="n">
        <v>8225</v>
      </c>
      <c r="B8226" s="5" t="n">
        <v>23</v>
      </c>
      <c r="C8226" s="5" t="n">
        <v>195</v>
      </c>
      <c r="D8226" s="5" t="n">
        <v>7</v>
      </c>
      <c r="E8226" s="5" t="n">
        <v>3.3</v>
      </c>
      <c r="F8226" s="5" t="n">
        <v>33.5</v>
      </c>
      <c r="G8226" s="5" t="n">
        <v>26.1</v>
      </c>
      <c r="H8226" s="5" t="n">
        <v>14.06</v>
      </c>
      <c r="I8226" s="6">
        <f>IF(E8226&gt;=Markov!$B$3,1,0)</f>
        <v/>
      </c>
      <c r="J8226" s="6">
        <f>I8225</f>
        <v/>
      </c>
      <c r="K8226" s="7">
        <f>MAR1!$B$5+MAR1!$C$5*COS(2*PI()*$C8226/365)+MAR1!$D$5*SIN(2*PI()*$C8226/365)</f>
        <v/>
      </c>
      <c r="L8226" s="7">
        <f>MAR1!$B$6+MAR1!$C$6*COS(2*PI()*$C8226/365)+MAR1!$D$6*SIN(2*PI()*$C8226/365)</f>
        <v/>
      </c>
      <c r="M8226" s="7">
        <f>MAR1!$B$7+MAR1!$C$7*COS(2*PI()*$C8226/365)+MAR1!$D$7*SIN(2*PI()*$C8226/365)</f>
        <v/>
      </c>
      <c r="N8226" s="7">
        <f>F8226-K8226</f>
        <v/>
      </c>
      <c r="O8226" s="7">
        <f>G8226-L8226</f>
        <v/>
      </c>
      <c r="P8226" s="7">
        <f>H8226-M8226</f>
        <v/>
      </c>
      <c r="Q8226" s="7">
        <f>IF($I8226=1,(N8226-MAR1!$B$11)/MAR1!$D$11,(N8226-MAR1!$C$11)/MAR1!$E$11)</f>
        <v/>
      </c>
      <c r="R8226" s="7">
        <f>IF($I8226=1,(O8226-MAR1!$B$12)/MAR1!$D$12,(O8226-MAR1!$C$12)/MAR1!$E$12)</f>
        <v/>
      </c>
      <c r="S8226" s="7">
        <f>IF($I8226=1,(P8226-MAR1!$B$13)/MAR1!$D$13,(P8226-MAR1!$C$13)/MAR1!$E$13)</f>
        <v/>
      </c>
    </row>
    <row r="8227">
      <c r="A8227" s="5" t="n">
        <v>8226</v>
      </c>
      <c r="B8227" s="5" t="n">
        <v>23</v>
      </c>
      <c r="C8227" s="5" t="n">
        <v>196</v>
      </c>
      <c r="D8227" s="5" t="n">
        <v>7</v>
      </c>
      <c r="E8227" s="5" t="n">
        <v>33.9</v>
      </c>
      <c r="F8227" s="5" t="n">
        <v>32.8</v>
      </c>
      <c r="G8227" s="5" t="n">
        <v>26.6</v>
      </c>
      <c r="H8227" s="5" t="n">
        <v>15.45</v>
      </c>
      <c r="I8227" s="6">
        <f>IF(E8227&gt;=Markov!$B$3,1,0)</f>
        <v/>
      </c>
      <c r="J8227" s="6">
        <f>I8226</f>
        <v/>
      </c>
      <c r="K8227" s="7">
        <f>MAR1!$B$5+MAR1!$C$5*COS(2*PI()*$C8227/365)+MAR1!$D$5*SIN(2*PI()*$C8227/365)</f>
        <v/>
      </c>
      <c r="L8227" s="7">
        <f>MAR1!$B$6+MAR1!$C$6*COS(2*PI()*$C8227/365)+MAR1!$D$6*SIN(2*PI()*$C8227/365)</f>
        <v/>
      </c>
      <c r="M8227" s="7">
        <f>MAR1!$B$7+MAR1!$C$7*COS(2*PI()*$C8227/365)+MAR1!$D$7*SIN(2*PI()*$C8227/365)</f>
        <v/>
      </c>
      <c r="N8227" s="7">
        <f>F8227-K8227</f>
        <v/>
      </c>
      <c r="O8227" s="7">
        <f>G8227-L8227</f>
        <v/>
      </c>
      <c r="P8227" s="7">
        <f>H8227-M8227</f>
        <v/>
      </c>
      <c r="Q8227" s="7">
        <f>IF($I8227=1,(N8227-MAR1!$B$11)/MAR1!$D$11,(N8227-MAR1!$C$11)/MAR1!$E$11)</f>
        <v/>
      </c>
      <c r="R8227" s="7">
        <f>IF($I8227=1,(O8227-MAR1!$B$12)/MAR1!$D$12,(O8227-MAR1!$C$12)/MAR1!$E$12)</f>
        <v/>
      </c>
      <c r="S8227" s="7">
        <f>IF($I8227=1,(P8227-MAR1!$B$13)/MAR1!$D$13,(P8227-MAR1!$C$13)/MAR1!$E$13)</f>
        <v/>
      </c>
    </row>
    <row r="8228">
      <c r="A8228" s="5" t="n">
        <v>8227</v>
      </c>
      <c r="B8228" s="5" t="n">
        <v>23</v>
      </c>
      <c r="C8228" s="5" t="n">
        <v>197</v>
      </c>
      <c r="D8228" s="5" t="n">
        <v>7</v>
      </c>
      <c r="E8228" s="5" t="n">
        <v>6.7</v>
      </c>
      <c r="F8228" s="5" t="n">
        <v>32.8</v>
      </c>
      <c r="G8228" s="5" t="n">
        <v>26.2</v>
      </c>
      <c r="H8228" s="5" t="n">
        <v>11.93</v>
      </c>
      <c r="I8228" s="6">
        <f>IF(E8228&gt;=Markov!$B$3,1,0)</f>
        <v/>
      </c>
      <c r="J8228" s="6">
        <f>I8227</f>
        <v/>
      </c>
      <c r="K8228" s="7">
        <f>MAR1!$B$5+MAR1!$C$5*COS(2*PI()*$C8228/365)+MAR1!$D$5*SIN(2*PI()*$C8228/365)</f>
        <v/>
      </c>
      <c r="L8228" s="7">
        <f>MAR1!$B$6+MAR1!$C$6*COS(2*PI()*$C8228/365)+MAR1!$D$6*SIN(2*PI()*$C8228/365)</f>
        <v/>
      </c>
      <c r="M8228" s="7">
        <f>MAR1!$B$7+MAR1!$C$7*COS(2*PI()*$C8228/365)+MAR1!$D$7*SIN(2*PI()*$C8228/365)</f>
        <v/>
      </c>
      <c r="N8228" s="7">
        <f>F8228-K8228</f>
        <v/>
      </c>
      <c r="O8228" s="7">
        <f>G8228-L8228</f>
        <v/>
      </c>
      <c r="P8228" s="7">
        <f>H8228-M8228</f>
        <v/>
      </c>
      <c r="Q8228" s="7">
        <f>IF($I8228=1,(N8228-MAR1!$B$11)/MAR1!$D$11,(N8228-MAR1!$C$11)/MAR1!$E$11)</f>
        <v/>
      </c>
      <c r="R8228" s="7">
        <f>IF($I8228=1,(O8228-MAR1!$B$12)/MAR1!$D$12,(O8228-MAR1!$C$12)/MAR1!$E$12)</f>
        <v/>
      </c>
      <c r="S8228" s="7">
        <f>IF($I8228=1,(P8228-MAR1!$B$13)/MAR1!$D$13,(P8228-MAR1!$C$13)/MAR1!$E$13)</f>
        <v/>
      </c>
    </row>
    <row r="8229">
      <c r="A8229" s="5" t="n">
        <v>8228</v>
      </c>
      <c r="B8229" s="5" t="n">
        <v>23</v>
      </c>
      <c r="C8229" s="5" t="n">
        <v>198</v>
      </c>
      <c r="D8229" s="5" t="n">
        <v>7</v>
      </c>
      <c r="E8229" s="5" t="n">
        <v>18.9</v>
      </c>
      <c r="F8229" s="5" t="n">
        <v>33.5</v>
      </c>
      <c r="G8229" s="5" t="n">
        <v>24.9</v>
      </c>
      <c r="H8229" s="5" t="n">
        <v>12.17</v>
      </c>
      <c r="I8229" s="6">
        <f>IF(E8229&gt;=Markov!$B$3,1,0)</f>
        <v/>
      </c>
      <c r="J8229" s="6">
        <f>I8228</f>
        <v/>
      </c>
      <c r="K8229" s="7">
        <f>MAR1!$B$5+MAR1!$C$5*COS(2*PI()*$C8229/365)+MAR1!$D$5*SIN(2*PI()*$C8229/365)</f>
        <v/>
      </c>
      <c r="L8229" s="7">
        <f>MAR1!$B$6+MAR1!$C$6*COS(2*PI()*$C8229/365)+MAR1!$D$6*SIN(2*PI()*$C8229/365)</f>
        <v/>
      </c>
      <c r="M8229" s="7">
        <f>MAR1!$B$7+MAR1!$C$7*COS(2*PI()*$C8229/365)+MAR1!$D$7*SIN(2*PI()*$C8229/365)</f>
        <v/>
      </c>
      <c r="N8229" s="7">
        <f>F8229-K8229</f>
        <v/>
      </c>
      <c r="O8229" s="7">
        <f>G8229-L8229</f>
        <v/>
      </c>
      <c r="P8229" s="7">
        <f>H8229-M8229</f>
        <v/>
      </c>
      <c r="Q8229" s="7">
        <f>IF($I8229=1,(N8229-MAR1!$B$11)/MAR1!$D$11,(N8229-MAR1!$C$11)/MAR1!$E$11)</f>
        <v/>
      </c>
      <c r="R8229" s="7">
        <f>IF($I8229=1,(O8229-MAR1!$B$12)/MAR1!$D$12,(O8229-MAR1!$C$12)/MAR1!$E$12)</f>
        <v/>
      </c>
      <c r="S8229" s="7">
        <f>IF($I8229=1,(P8229-MAR1!$B$13)/MAR1!$D$13,(P8229-MAR1!$C$13)/MAR1!$E$13)</f>
        <v/>
      </c>
    </row>
    <row r="8230">
      <c r="A8230" s="5" t="n">
        <v>8229</v>
      </c>
      <c r="B8230" s="5" t="n">
        <v>23</v>
      </c>
      <c r="C8230" s="5" t="n">
        <v>199</v>
      </c>
      <c r="D8230" s="5" t="n">
        <v>7</v>
      </c>
      <c r="E8230" s="5" t="n">
        <v>0</v>
      </c>
      <c r="F8230" s="5" t="n">
        <v>35.1</v>
      </c>
      <c r="G8230" s="5" t="n">
        <v>22.7</v>
      </c>
      <c r="H8230" s="5" t="n">
        <v>19.49</v>
      </c>
      <c r="I8230" s="6">
        <f>IF(E8230&gt;=Markov!$B$3,1,0)</f>
        <v/>
      </c>
      <c r="J8230" s="6">
        <f>I8229</f>
        <v/>
      </c>
      <c r="K8230" s="7">
        <f>MAR1!$B$5+MAR1!$C$5*COS(2*PI()*$C8230/365)+MAR1!$D$5*SIN(2*PI()*$C8230/365)</f>
        <v/>
      </c>
      <c r="L8230" s="7">
        <f>MAR1!$B$6+MAR1!$C$6*COS(2*PI()*$C8230/365)+MAR1!$D$6*SIN(2*PI()*$C8230/365)</f>
        <v/>
      </c>
      <c r="M8230" s="7">
        <f>MAR1!$B$7+MAR1!$C$7*COS(2*PI()*$C8230/365)+MAR1!$D$7*SIN(2*PI()*$C8230/365)</f>
        <v/>
      </c>
      <c r="N8230" s="7">
        <f>F8230-K8230</f>
        <v/>
      </c>
      <c r="O8230" s="7">
        <f>G8230-L8230</f>
        <v/>
      </c>
      <c r="P8230" s="7">
        <f>H8230-M8230</f>
        <v/>
      </c>
      <c r="Q8230" s="7">
        <f>IF($I8230=1,(N8230-MAR1!$B$11)/MAR1!$D$11,(N8230-MAR1!$C$11)/MAR1!$E$11)</f>
        <v/>
      </c>
      <c r="R8230" s="7">
        <f>IF($I8230=1,(O8230-MAR1!$B$12)/MAR1!$D$12,(O8230-MAR1!$C$12)/MAR1!$E$12)</f>
        <v/>
      </c>
      <c r="S8230" s="7">
        <f>IF($I8230=1,(P8230-MAR1!$B$13)/MAR1!$D$13,(P8230-MAR1!$C$13)/MAR1!$E$13)</f>
        <v/>
      </c>
    </row>
    <row r="8231">
      <c r="A8231" s="5" t="n">
        <v>8230</v>
      </c>
      <c r="B8231" s="5" t="n">
        <v>23</v>
      </c>
      <c r="C8231" s="5" t="n">
        <v>200</v>
      </c>
      <c r="D8231" s="5" t="n">
        <v>7</v>
      </c>
      <c r="E8231" s="5" t="n">
        <v>0.6</v>
      </c>
      <c r="F8231" s="5" t="n">
        <v>30.4</v>
      </c>
      <c r="G8231" s="5" t="n">
        <v>24.1</v>
      </c>
      <c r="H8231" s="5" t="n">
        <v>13.84</v>
      </c>
      <c r="I8231" s="6">
        <f>IF(E8231&gt;=Markov!$B$3,1,0)</f>
        <v/>
      </c>
      <c r="J8231" s="6">
        <f>I8230</f>
        <v/>
      </c>
      <c r="K8231" s="7">
        <f>MAR1!$B$5+MAR1!$C$5*COS(2*PI()*$C8231/365)+MAR1!$D$5*SIN(2*PI()*$C8231/365)</f>
        <v/>
      </c>
      <c r="L8231" s="7">
        <f>MAR1!$B$6+MAR1!$C$6*COS(2*PI()*$C8231/365)+MAR1!$D$6*SIN(2*PI()*$C8231/365)</f>
        <v/>
      </c>
      <c r="M8231" s="7">
        <f>MAR1!$B$7+MAR1!$C$7*COS(2*PI()*$C8231/365)+MAR1!$D$7*SIN(2*PI()*$C8231/365)</f>
        <v/>
      </c>
      <c r="N8231" s="7">
        <f>F8231-K8231</f>
        <v/>
      </c>
      <c r="O8231" s="7">
        <f>G8231-L8231</f>
        <v/>
      </c>
      <c r="P8231" s="7">
        <f>H8231-M8231</f>
        <v/>
      </c>
      <c r="Q8231" s="7">
        <f>IF($I8231=1,(N8231-MAR1!$B$11)/MAR1!$D$11,(N8231-MAR1!$C$11)/MAR1!$E$11)</f>
        <v/>
      </c>
      <c r="R8231" s="7">
        <f>IF($I8231=1,(O8231-MAR1!$B$12)/MAR1!$D$12,(O8231-MAR1!$C$12)/MAR1!$E$12)</f>
        <v/>
      </c>
      <c r="S8231" s="7">
        <f>IF($I8231=1,(P8231-MAR1!$B$13)/MAR1!$D$13,(P8231-MAR1!$C$13)/MAR1!$E$13)</f>
        <v/>
      </c>
    </row>
    <row r="8232">
      <c r="A8232" s="5" t="n">
        <v>8231</v>
      </c>
      <c r="B8232" s="5" t="n">
        <v>23</v>
      </c>
      <c r="C8232" s="5" t="n">
        <v>201</v>
      </c>
      <c r="D8232" s="5" t="n">
        <v>7</v>
      </c>
      <c r="E8232" s="5" t="n">
        <v>40.9</v>
      </c>
      <c r="F8232" s="5" t="n">
        <v>30.1</v>
      </c>
      <c r="G8232" s="5" t="n">
        <v>24.5</v>
      </c>
      <c r="H8232" s="5" t="n">
        <v>14.84</v>
      </c>
      <c r="I8232" s="6">
        <f>IF(E8232&gt;=Markov!$B$3,1,0)</f>
        <v/>
      </c>
      <c r="J8232" s="6">
        <f>I8231</f>
        <v/>
      </c>
      <c r="K8232" s="7">
        <f>MAR1!$B$5+MAR1!$C$5*COS(2*PI()*$C8232/365)+MAR1!$D$5*SIN(2*PI()*$C8232/365)</f>
        <v/>
      </c>
      <c r="L8232" s="7">
        <f>MAR1!$B$6+MAR1!$C$6*COS(2*PI()*$C8232/365)+MAR1!$D$6*SIN(2*PI()*$C8232/365)</f>
        <v/>
      </c>
      <c r="M8232" s="7">
        <f>MAR1!$B$7+MAR1!$C$7*COS(2*PI()*$C8232/365)+MAR1!$D$7*SIN(2*PI()*$C8232/365)</f>
        <v/>
      </c>
      <c r="N8232" s="7">
        <f>F8232-K8232</f>
        <v/>
      </c>
      <c r="O8232" s="7">
        <f>G8232-L8232</f>
        <v/>
      </c>
      <c r="P8232" s="7">
        <f>H8232-M8232</f>
        <v/>
      </c>
      <c r="Q8232" s="7">
        <f>IF($I8232=1,(N8232-MAR1!$B$11)/MAR1!$D$11,(N8232-MAR1!$C$11)/MAR1!$E$11)</f>
        <v/>
      </c>
      <c r="R8232" s="7">
        <f>IF($I8232=1,(O8232-MAR1!$B$12)/MAR1!$D$12,(O8232-MAR1!$C$12)/MAR1!$E$12)</f>
        <v/>
      </c>
      <c r="S8232" s="7">
        <f>IF($I8232=1,(P8232-MAR1!$B$13)/MAR1!$D$13,(P8232-MAR1!$C$13)/MAR1!$E$13)</f>
        <v/>
      </c>
    </row>
    <row r="8233">
      <c r="A8233" s="5" t="n">
        <v>8232</v>
      </c>
      <c r="B8233" s="5" t="n">
        <v>23</v>
      </c>
      <c r="C8233" s="5" t="n">
        <v>202</v>
      </c>
      <c r="D8233" s="5" t="n">
        <v>7</v>
      </c>
      <c r="E8233" s="5" t="n">
        <v>5.6</v>
      </c>
      <c r="F8233" s="5" t="n">
        <v>29.7</v>
      </c>
      <c r="G8233" s="5" t="n">
        <v>24.9</v>
      </c>
      <c r="H8233" s="5" t="n">
        <v>16.29</v>
      </c>
      <c r="I8233" s="6">
        <f>IF(E8233&gt;=Markov!$B$3,1,0)</f>
        <v/>
      </c>
      <c r="J8233" s="6">
        <f>I8232</f>
        <v/>
      </c>
      <c r="K8233" s="7">
        <f>MAR1!$B$5+MAR1!$C$5*COS(2*PI()*$C8233/365)+MAR1!$D$5*SIN(2*PI()*$C8233/365)</f>
        <v/>
      </c>
      <c r="L8233" s="7">
        <f>MAR1!$B$6+MAR1!$C$6*COS(2*PI()*$C8233/365)+MAR1!$D$6*SIN(2*PI()*$C8233/365)</f>
        <v/>
      </c>
      <c r="M8233" s="7">
        <f>MAR1!$B$7+MAR1!$C$7*COS(2*PI()*$C8233/365)+MAR1!$D$7*SIN(2*PI()*$C8233/365)</f>
        <v/>
      </c>
      <c r="N8233" s="7">
        <f>F8233-K8233</f>
        <v/>
      </c>
      <c r="O8233" s="7">
        <f>G8233-L8233</f>
        <v/>
      </c>
      <c r="P8233" s="7">
        <f>H8233-M8233</f>
        <v/>
      </c>
      <c r="Q8233" s="7">
        <f>IF($I8233=1,(N8233-MAR1!$B$11)/MAR1!$D$11,(N8233-MAR1!$C$11)/MAR1!$E$11)</f>
        <v/>
      </c>
      <c r="R8233" s="7">
        <f>IF($I8233=1,(O8233-MAR1!$B$12)/MAR1!$D$12,(O8233-MAR1!$C$12)/MAR1!$E$12)</f>
        <v/>
      </c>
      <c r="S8233" s="7">
        <f>IF($I8233=1,(P8233-MAR1!$B$13)/MAR1!$D$13,(P8233-MAR1!$C$13)/MAR1!$E$13)</f>
        <v/>
      </c>
    </row>
    <row r="8234">
      <c r="A8234" s="5" t="n">
        <v>8233</v>
      </c>
      <c r="B8234" s="5" t="n">
        <v>23</v>
      </c>
      <c r="C8234" s="5" t="n">
        <v>203</v>
      </c>
      <c r="D8234" s="5" t="n">
        <v>7</v>
      </c>
      <c r="E8234" s="5" t="n">
        <v>3</v>
      </c>
      <c r="F8234" s="5" t="n">
        <v>29.4</v>
      </c>
      <c r="G8234" s="5" t="n">
        <v>24.6</v>
      </c>
      <c r="H8234" s="5" t="n">
        <v>13.09</v>
      </c>
      <c r="I8234" s="6">
        <f>IF(E8234&gt;=Markov!$B$3,1,0)</f>
        <v/>
      </c>
      <c r="J8234" s="6">
        <f>I8233</f>
        <v/>
      </c>
      <c r="K8234" s="7">
        <f>MAR1!$B$5+MAR1!$C$5*COS(2*PI()*$C8234/365)+MAR1!$D$5*SIN(2*PI()*$C8234/365)</f>
        <v/>
      </c>
      <c r="L8234" s="7">
        <f>MAR1!$B$6+MAR1!$C$6*COS(2*PI()*$C8234/365)+MAR1!$D$6*SIN(2*PI()*$C8234/365)</f>
        <v/>
      </c>
      <c r="M8234" s="7">
        <f>MAR1!$B$7+MAR1!$C$7*COS(2*PI()*$C8234/365)+MAR1!$D$7*SIN(2*PI()*$C8234/365)</f>
        <v/>
      </c>
      <c r="N8234" s="7">
        <f>F8234-K8234</f>
        <v/>
      </c>
      <c r="O8234" s="7">
        <f>G8234-L8234</f>
        <v/>
      </c>
      <c r="P8234" s="7">
        <f>H8234-M8234</f>
        <v/>
      </c>
      <c r="Q8234" s="7">
        <f>IF($I8234=1,(N8234-MAR1!$B$11)/MAR1!$D$11,(N8234-MAR1!$C$11)/MAR1!$E$11)</f>
        <v/>
      </c>
      <c r="R8234" s="7">
        <f>IF($I8234=1,(O8234-MAR1!$B$12)/MAR1!$D$12,(O8234-MAR1!$C$12)/MAR1!$E$12)</f>
        <v/>
      </c>
      <c r="S8234" s="7">
        <f>IF($I8234=1,(P8234-MAR1!$B$13)/MAR1!$D$13,(P8234-MAR1!$C$13)/MAR1!$E$13)</f>
        <v/>
      </c>
    </row>
    <row r="8235">
      <c r="A8235" s="5" t="n">
        <v>8234</v>
      </c>
      <c r="B8235" s="5" t="n">
        <v>23</v>
      </c>
      <c r="C8235" s="5" t="n">
        <v>204</v>
      </c>
      <c r="D8235" s="5" t="n">
        <v>7</v>
      </c>
      <c r="E8235" s="5" t="n">
        <v>12.5</v>
      </c>
      <c r="F8235" s="5" t="n">
        <v>31.7</v>
      </c>
      <c r="G8235" s="5" t="n">
        <v>24.6</v>
      </c>
      <c r="H8235" s="5" t="n">
        <v>17.86</v>
      </c>
      <c r="I8235" s="6">
        <f>IF(E8235&gt;=Markov!$B$3,1,0)</f>
        <v/>
      </c>
      <c r="J8235" s="6">
        <f>I8234</f>
        <v/>
      </c>
      <c r="K8235" s="7">
        <f>MAR1!$B$5+MAR1!$C$5*COS(2*PI()*$C8235/365)+MAR1!$D$5*SIN(2*PI()*$C8235/365)</f>
        <v/>
      </c>
      <c r="L8235" s="7">
        <f>MAR1!$B$6+MAR1!$C$6*COS(2*PI()*$C8235/365)+MAR1!$D$6*SIN(2*PI()*$C8235/365)</f>
        <v/>
      </c>
      <c r="M8235" s="7">
        <f>MAR1!$B$7+MAR1!$C$7*COS(2*PI()*$C8235/365)+MAR1!$D$7*SIN(2*PI()*$C8235/365)</f>
        <v/>
      </c>
      <c r="N8235" s="7">
        <f>F8235-K8235</f>
        <v/>
      </c>
      <c r="O8235" s="7">
        <f>G8235-L8235</f>
        <v/>
      </c>
      <c r="P8235" s="7">
        <f>H8235-M8235</f>
        <v/>
      </c>
      <c r="Q8235" s="7">
        <f>IF($I8235=1,(N8235-MAR1!$B$11)/MAR1!$D$11,(N8235-MAR1!$C$11)/MAR1!$E$11)</f>
        <v/>
      </c>
      <c r="R8235" s="7">
        <f>IF($I8235=1,(O8235-MAR1!$B$12)/MAR1!$D$12,(O8235-MAR1!$C$12)/MAR1!$E$12)</f>
        <v/>
      </c>
      <c r="S8235" s="7">
        <f>IF($I8235=1,(P8235-MAR1!$B$13)/MAR1!$D$13,(P8235-MAR1!$C$13)/MAR1!$E$13)</f>
        <v/>
      </c>
    </row>
    <row r="8236">
      <c r="A8236" s="5" t="n">
        <v>8235</v>
      </c>
      <c r="B8236" s="5" t="n">
        <v>23</v>
      </c>
      <c r="C8236" s="5" t="n">
        <v>205</v>
      </c>
      <c r="D8236" s="5" t="n">
        <v>7</v>
      </c>
      <c r="E8236" s="5" t="n">
        <v>12.4</v>
      </c>
      <c r="F8236" s="5" t="n">
        <v>34.6</v>
      </c>
      <c r="G8236" s="5" t="n">
        <v>26.8</v>
      </c>
      <c r="H8236" s="5" t="n">
        <v>19.28</v>
      </c>
      <c r="I8236" s="6">
        <f>IF(E8236&gt;=Markov!$B$3,1,0)</f>
        <v/>
      </c>
      <c r="J8236" s="6">
        <f>I8235</f>
        <v/>
      </c>
      <c r="K8236" s="7">
        <f>MAR1!$B$5+MAR1!$C$5*COS(2*PI()*$C8236/365)+MAR1!$D$5*SIN(2*PI()*$C8236/365)</f>
        <v/>
      </c>
      <c r="L8236" s="7">
        <f>MAR1!$B$6+MAR1!$C$6*COS(2*PI()*$C8236/365)+MAR1!$D$6*SIN(2*PI()*$C8236/365)</f>
        <v/>
      </c>
      <c r="M8236" s="7">
        <f>MAR1!$B$7+MAR1!$C$7*COS(2*PI()*$C8236/365)+MAR1!$D$7*SIN(2*PI()*$C8236/365)</f>
        <v/>
      </c>
      <c r="N8236" s="7">
        <f>F8236-K8236</f>
        <v/>
      </c>
      <c r="O8236" s="7">
        <f>G8236-L8236</f>
        <v/>
      </c>
      <c r="P8236" s="7">
        <f>H8236-M8236</f>
        <v/>
      </c>
      <c r="Q8236" s="7">
        <f>IF($I8236=1,(N8236-MAR1!$B$11)/MAR1!$D$11,(N8236-MAR1!$C$11)/MAR1!$E$11)</f>
        <v/>
      </c>
      <c r="R8236" s="7">
        <f>IF($I8236=1,(O8236-MAR1!$B$12)/MAR1!$D$12,(O8236-MAR1!$C$12)/MAR1!$E$12)</f>
        <v/>
      </c>
      <c r="S8236" s="7">
        <f>IF($I8236=1,(P8236-MAR1!$B$13)/MAR1!$D$13,(P8236-MAR1!$C$13)/MAR1!$E$13)</f>
        <v/>
      </c>
    </row>
    <row r="8237">
      <c r="A8237" s="5" t="n">
        <v>8236</v>
      </c>
      <c r="B8237" s="5" t="n">
        <v>23</v>
      </c>
      <c r="C8237" s="5" t="n">
        <v>206</v>
      </c>
      <c r="D8237" s="5" t="n">
        <v>7</v>
      </c>
      <c r="E8237" s="5" t="n">
        <v>34.3</v>
      </c>
      <c r="F8237" s="5" t="n">
        <v>33.3</v>
      </c>
      <c r="G8237" s="5" t="n">
        <v>26.2</v>
      </c>
      <c r="H8237" s="5" t="n">
        <v>12.64</v>
      </c>
      <c r="I8237" s="6">
        <f>IF(E8237&gt;=Markov!$B$3,1,0)</f>
        <v/>
      </c>
      <c r="J8237" s="6">
        <f>I8236</f>
        <v/>
      </c>
      <c r="K8237" s="7">
        <f>MAR1!$B$5+MAR1!$C$5*COS(2*PI()*$C8237/365)+MAR1!$D$5*SIN(2*PI()*$C8237/365)</f>
        <v/>
      </c>
      <c r="L8237" s="7">
        <f>MAR1!$B$6+MAR1!$C$6*COS(2*PI()*$C8237/365)+MAR1!$D$6*SIN(2*PI()*$C8237/365)</f>
        <v/>
      </c>
      <c r="M8237" s="7">
        <f>MAR1!$B$7+MAR1!$C$7*COS(2*PI()*$C8237/365)+MAR1!$D$7*SIN(2*PI()*$C8237/365)</f>
        <v/>
      </c>
      <c r="N8237" s="7">
        <f>F8237-K8237</f>
        <v/>
      </c>
      <c r="O8237" s="7">
        <f>G8237-L8237</f>
        <v/>
      </c>
      <c r="P8237" s="7">
        <f>H8237-M8237</f>
        <v/>
      </c>
      <c r="Q8237" s="7">
        <f>IF($I8237=1,(N8237-MAR1!$B$11)/MAR1!$D$11,(N8237-MAR1!$C$11)/MAR1!$E$11)</f>
        <v/>
      </c>
      <c r="R8237" s="7">
        <f>IF($I8237=1,(O8237-MAR1!$B$12)/MAR1!$D$12,(O8237-MAR1!$C$12)/MAR1!$E$12)</f>
        <v/>
      </c>
      <c r="S8237" s="7">
        <f>IF($I8237=1,(P8237-MAR1!$B$13)/MAR1!$D$13,(P8237-MAR1!$C$13)/MAR1!$E$13)</f>
        <v/>
      </c>
    </row>
    <row r="8238">
      <c r="A8238" s="5" t="n">
        <v>8237</v>
      </c>
      <c r="B8238" s="5" t="n">
        <v>23</v>
      </c>
      <c r="C8238" s="5" t="n">
        <v>207</v>
      </c>
      <c r="D8238" s="5" t="n">
        <v>7</v>
      </c>
      <c r="E8238" s="5" t="n">
        <v>0.1</v>
      </c>
      <c r="F8238" s="5" t="n">
        <v>32.3</v>
      </c>
      <c r="G8238" s="5" t="n">
        <v>25.1</v>
      </c>
      <c r="H8238" s="5" t="n">
        <v>14.96</v>
      </c>
      <c r="I8238" s="6">
        <f>IF(E8238&gt;=Markov!$B$3,1,0)</f>
        <v/>
      </c>
      <c r="J8238" s="6">
        <f>I8237</f>
        <v/>
      </c>
      <c r="K8238" s="7">
        <f>MAR1!$B$5+MAR1!$C$5*COS(2*PI()*$C8238/365)+MAR1!$D$5*SIN(2*PI()*$C8238/365)</f>
        <v/>
      </c>
      <c r="L8238" s="7">
        <f>MAR1!$B$6+MAR1!$C$6*COS(2*PI()*$C8238/365)+MAR1!$D$6*SIN(2*PI()*$C8238/365)</f>
        <v/>
      </c>
      <c r="M8238" s="7">
        <f>MAR1!$B$7+MAR1!$C$7*COS(2*PI()*$C8238/365)+MAR1!$D$7*SIN(2*PI()*$C8238/365)</f>
        <v/>
      </c>
      <c r="N8238" s="7">
        <f>F8238-K8238</f>
        <v/>
      </c>
      <c r="O8238" s="7">
        <f>G8238-L8238</f>
        <v/>
      </c>
      <c r="P8238" s="7">
        <f>H8238-M8238</f>
        <v/>
      </c>
      <c r="Q8238" s="7">
        <f>IF($I8238=1,(N8238-MAR1!$B$11)/MAR1!$D$11,(N8238-MAR1!$C$11)/MAR1!$E$11)</f>
        <v/>
      </c>
      <c r="R8238" s="7">
        <f>IF($I8238=1,(O8238-MAR1!$B$12)/MAR1!$D$12,(O8238-MAR1!$C$12)/MAR1!$E$12)</f>
        <v/>
      </c>
      <c r="S8238" s="7">
        <f>IF($I8238=1,(P8238-MAR1!$B$13)/MAR1!$D$13,(P8238-MAR1!$C$13)/MAR1!$E$13)</f>
        <v/>
      </c>
    </row>
    <row r="8239">
      <c r="A8239" s="5" t="n">
        <v>8238</v>
      </c>
      <c r="B8239" s="5" t="n">
        <v>23</v>
      </c>
      <c r="C8239" s="5" t="n">
        <v>208</v>
      </c>
      <c r="D8239" s="5" t="n">
        <v>7</v>
      </c>
      <c r="E8239" s="5" t="n">
        <v>1.7</v>
      </c>
      <c r="F8239" s="5" t="n">
        <v>30.6</v>
      </c>
      <c r="G8239" s="5" t="n">
        <v>25.9</v>
      </c>
      <c r="H8239" s="5" t="n">
        <v>13.78</v>
      </c>
      <c r="I8239" s="6">
        <f>IF(E8239&gt;=Markov!$B$3,1,0)</f>
        <v/>
      </c>
      <c r="J8239" s="6">
        <f>I8238</f>
        <v/>
      </c>
      <c r="K8239" s="7">
        <f>MAR1!$B$5+MAR1!$C$5*COS(2*PI()*$C8239/365)+MAR1!$D$5*SIN(2*PI()*$C8239/365)</f>
        <v/>
      </c>
      <c r="L8239" s="7">
        <f>MAR1!$B$6+MAR1!$C$6*COS(2*PI()*$C8239/365)+MAR1!$D$6*SIN(2*PI()*$C8239/365)</f>
        <v/>
      </c>
      <c r="M8239" s="7">
        <f>MAR1!$B$7+MAR1!$C$7*COS(2*PI()*$C8239/365)+MAR1!$D$7*SIN(2*PI()*$C8239/365)</f>
        <v/>
      </c>
      <c r="N8239" s="7">
        <f>F8239-K8239</f>
        <v/>
      </c>
      <c r="O8239" s="7">
        <f>G8239-L8239</f>
        <v/>
      </c>
      <c r="P8239" s="7">
        <f>H8239-M8239</f>
        <v/>
      </c>
      <c r="Q8239" s="7">
        <f>IF($I8239=1,(N8239-MAR1!$B$11)/MAR1!$D$11,(N8239-MAR1!$C$11)/MAR1!$E$11)</f>
        <v/>
      </c>
      <c r="R8239" s="7">
        <f>IF($I8239=1,(O8239-MAR1!$B$12)/MAR1!$D$12,(O8239-MAR1!$C$12)/MAR1!$E$12)</f>
        <v/>
      </c>
      <c r="S8239" s="7">
        <f>IF($I8239=1,(P8239-MAR1!$B$13)/MAR1!$D$13,(P8239-MAR1!$C$13)/MAR1!$E$13)</f>
        <v/>
      </c>
    </row>
    <row r="8240">
      <c r="A8240" s="5" t="n">
        <v>8239</v>
      </c>
      <c r="B8240" s="5" t="n">
        <v>23</v>
      </c>
      <c r="C8240" s="5" t="n">
        <v>209</v>
      </c>
      <c r="D8240" s="5" t="n">
        <v>7</v>
      </c>
      <c r="E8240" s="5" t="n">
        <v>0</v>
      </c>
      <c r="F8240" s="5" t="n">
        <v>35.5</v>
      </c>
      <c r="G8240" s="5" t="n">
        <v>27.2</v>
      </c>
      <c r="H8240" s="5" t="n">
        <v>15.48</v>
      </c>
      <c r="I8240" s="6">
        <f>IF(E8240&gt;=Markov!$B$3,1,0)</f>
        <v/>
      </c>
      <c r="J8240" s="6">
        <f>I8239</f>
        <v/>
      </c>
      <c r="K8240" s="7">
        <f>MAR1!$B$5+MAR1!$C$5*COS(2*PI()*$C8240/365)+MAR1!$D$5*SIN(2*PI()*$C8240/365)</f>
        <v/>
      </c>
      <c r="L8240" s="7">
        <f>MAR1!$B$6+MAR1!$C$6*COS(2*PI()*$C8240/365)+MAR1!$D$6*SIN(2*PI()*$C8240/365)</f>
        <v/>
      </c>
      <c r="M8240" s="7">
        <f>MAR1!$B$7+MAR1!$C$7*COS(2*PI()*$C8240/365)+MAR1!$D$7*SIN(2*PI()*$C8240/365)</f>
        <v/>
      </c>
      <c r="N8240" s="7">
        <f>F8240-K8240</f>
        <v/>
      </c>
      <c r="O8240" s="7">
        <f>G8240-L8240</f>
        <v/>
      </c>
      <c r="P8240" s="7">
        <f>H8240-M8240</f>
        <v/>
      </c>
      <c r="Q8240" s="7">
        <f>IF($I8240=1,(N8240-MAR1!$B$11)/MAR1!$D$11,(N8240-MAR1!$C$11)/MAR1!$E$11)</f>
        <v/>
      </c>
      <c r="R8240" s="7">
        <f>IF($I8240=1,(O8240-MAR1!$B$12)/MAR1!$D$12,(O8240-MAR1!$C$12)/MAR1!$E$12)</f>
        <v/>
      </c>
      <c r="S8240" s="7">
        <f>IF($I8240=1,(P8240-MAR1!$B$13)/MAR1!$D$13,(P8240-MAR1!$C$13)/MAR1!$E$13)</f>
        <v/>
      </c>
    </row>
    <row r="8241">
      <c r="A8241" s="5" t="n">
        <v>8240</v>
      </c>
      <c r="B8241" s="5" t="n">
        <v>23</v>
      </c>
      <c r="C8241" s="5" t="n">
        <v>210</v>
      </c>
      <c r="D8241" s="5" t="n">
        <v>7</v>
      </c>
      <c r="E8241" s="5" t="n">
        <v>0</v>
      </c>
      <c r="F8241" s="5" t="n">
        <v>31.7</v>
      </c>
      <c r="G8241" s="5" t="n">
        <v>23.5</v>
      </c>
      <c r="H8241" s="5" t="n">
        <v>14.8</v>
      </c>
      <c r="I8241" s="6">
        <f>IF(E8241&gt;=Markov!$B$3,1,0)</f>
        <v/>
      </c>
      <c r="J8241" s="6">
        <f>I8240</f>
        <v/>
      </c>
      <c r="K8241" s="7">
        <f>MAR1!$B$5+MAR1!$C$5*COS(2*PI()*$C8241/365)+MAR1!$D$5*SIN(2*PI()*$C8241/365)</f>
        <v/>
      </c>
      <c r="L8241" s="7">
        <f>MAR1!$B$6+MAR1!$C$6*COS(2*PI()*$C8241/365)+MAR1!$D$6*SIN(2*PI()*$C8241/365)</f>
        <v/>
      </c>
      <c r="M8241" s="7">
        <f>MAR1!$B$7+MAR1!$C$7*COS(2*PI()*$C8241/365)+MAR1!$D$7*SIN(2*PI()*$C8241/365)</f>
        <v/>
      </c>
      <c r="N8241" s="7">
        <f>F8241-K8241</f>
        <v/>
      </c>
      <c r="O8241" s="7">
        <f>G8241-L8241</f>
        <v/>
      </c>
      <c r="P8241" s="7">
        <f>H8241-M8241</f>
        <v/>
      </c>
      <c r="Q8241" s="7">
        <f>IF($I8241=1,(N8241-MAR1!$B$11)/MAR1!$D$11,(N8241-MAR1!$C$11)/MAR1!$E$11)</f>
        <v/>
      </c>
      <c r="R8241" s="7">
        <f>IF($I8241=1,(O8241-MAR1!$B$12)/MAR1!$D$12,(O8241-MAR1!$C$12)/MAR1!$E$12)</f>
        <v/>
      </c>
      <c r="S8241" s="7">
        <f>IF($I8241=1,(P8241-MAR1!$B$13)/MAR1!$D$13,(P8241-MAR1!$C$13)/MAR1!$E$13)</f>
        <v/>
      </c>
    </row>
    <row r="8242">
      <c r="A8242" s="5" t="n">
        <v>8241</v>
      </c>
      <c r="B8242" s="5" t="n">
        <v>23</v>
      </c>
      <c r="C8242" s="5" t="n">
        <v>211</v>
      </c>
      <c r="D8242" s="5" t="n">
        <v>7</v>
      </c>
      <c r="E8242" s="5" t="n">
        <v>0</v>
      </c>
      <c r="F8242" s="5" t="n">
        <v>30.8</v>
      </c>
      <c r="G8242" s="5" t="n">
        <v>23.1</v>
      </c>
      <c r="H8242" s="5" t="n">
        <v>14.35</v>
      </c>
      <c r="I8242" s="6">
        <f>IF(E8242&gt;=Markov!$B$3,1,0)</f>
        <v/>
      </c>
      <c r="J8242" s="6">
        <f>I8241</f>
        <v/>
      </c>
      <c r="K8242" s="7">
        <f>MAR1!$B$5+MAR1!$C$5*COS(2*PI()*$C8242/365)+MAR1!$D$5*SIN(2*PI()*$C8242/365)</f>
        <v/>
      </c>
      <c r="L8242" s="7">
        <f>MAR1!$B$6+MAR1!$C$6*COS(2*PI()*$C8242/365)+MAR1!$D$6*SIN(2*PI()*$C8242/365)</f>
        <v/>
      </c>
      <c r="M8242" s="7">
        <f>MAR1!$B$7+MAR1!$C$7*COS(2*PI()*$C8242/365)+MAR1!$D$7*SIN(2*PI()*$C8242/365)</f>
        <v/>
      </c>
      <c r="N8242" s="7">
        <f>F8242-K8242</f>
        <v/>
      </c>
      <c r="O8242" s="7">
        <f>G8242-L8242</f>
        <v/>
      </c>
      <c r="P8242" s="7">
        <f>H8242-M8242</f>
        <v/>
      </c>
      <c r="Q8242" s="7">
        <f>IF($I8242=1,(N8242-MAR1!$B$11)/MAR1!$D$11,(N8242-MAR1!$C$11)/MAR1!$E$11)</f>
        <v/>
      </c>
      <c r="R8242" s="7">
        <f>IF($I8242=1,(O8242-MAR1!$B$12)/MAR1!$D$12,(O8242-MAR1!$C$12)/MAR1!$E$12)</f>
        <v/>
      </c>
      <c r="S8242" s="7">
        <f>IF($I8242=1,(P8242-MAR1!$B$13)/MAR1!$D$13,(P8242-MAR1!$C$13)/MAR1!$E$13)</f>
        <v/>
      </c>
    </row>
    <row r="8243">
      <c r="A8243" s="5" t="n">
        <v>8242</v>
      </c>
      <c r="B8243" s="5" t="n">
        <v>23</v>
      </c>
      <c r="C8243" s="5" t="n">
        <v>212</v>
      </c>
      <c r="D8243" s="5" t="n">
        <v>7</v>
      </c>
      <c r="E8243" s="5" t="n">
        <v>0</v>
      </c>
      <c r="F8243" s="5" t="n">
        <v>32.9</v>
      </c>
      <c r="G8243" s="5" t="n">
        <v>23.9</v>
      </c>
      <c r="H8243" s="5" t="n">
        <v>12.4</v>
      </c>
      <c r="I8243" s="6">
        <f>IF(E8243&gt;=Markov!$B$3,1,0)</f>
        <v/>
      </c>
      <c r="J8243" s="6">
        <f>I8242</f>
        <v/>
      </c>
      <c r="K8243" s="7">
        <f>MAR1!$B$5+MAR1!$C$5*COS(2*PI()*$C8243/365)+MAR1!$D$5*SIN(2*PI()*$C8243/365)</f>
        <v/>
      </c>
      <c r="L8243" s="7">
        <f>MAR1!$B$6+MAR1!$C$6*COS(2*PI()*$C8243/365)+MAR1!$D$6*SIN(2*PI()*$C8243/365)</f>
        <v/>
      </c>
      <c r="M8243" s="7">
        <f>MAR1!$B$7+MAR1!$C$7*COS(2*PI()*$C8243/365)+MAR1!$D$7*SIN(2*PI()*$C8243/365)</f>
        <v/>
      </c>
      <c r="N8243" s="7">
        <f>F8243-K8243</f>
        <v/>
      </c>
      <c r="O8243" s="7">
        <f>G8243-L8243</f>
        <v/>
      </c>
      <c r="P8243" s="7">
        <f>H8243-M8243</f>
        <v/>
      </c>
      <c r="Q8243" s="7">
        <f>IF($I8243=1,(N8243-MAR1!$B$11)/MAR1!$D$11,(N8243-MAR1!$C$11)/MAR1!$E$11)</f>
        <v/>
      </c>
      <c r="R8243" s="7">
        <f>IF($I8243=1,(O8243-MAR1!$B$12)/MAR1!$D$12,(O8243-MAR1!$C$12)/MAR1!$E$12)</f>
        <v/>
      </c>
      <c r="S8243" s="7">
        <f>IF($I8243=1,(P8243-MAR1!$B$13)/MAR1!$D$13,(P8243-MAR1!$C$13)/MAR1!$E$13)</f>
        <v/>
      </c>
    </row>
    <row r="8244">
      <c r="A8244" s="5" t="n">
        <v>8243</v>
      </c>
      <c r="B8244" s="5" t="n">
        <v>23</v>
      </c>
      <c r="C8244" s="5" t="n">
        <v>213</v>
      </c>
      <c r="D8244" s="5" t="n">
        <v>8</v>
      </c>
      <c r="E8244" s="5" t="n">
        <v>1.7</v>
      </c>
      <c r="F8244" s="5" t="n">
        <v>28.9</v>
      </c>
      <c r="G8244" s="5" t="n">
        <v>24.3</v>
      </c>
      <c r="H8244" s="5" t="n">
        <v>9.83</v>
      </c>
      <c r="I8244" s="6">
        <f>IF(E8244&gt;=Markov!$B$3,1,0)</f>
        <v/>
      </c>
      <c r="J8244" s="6">
        <f>I8243</f>
        <v/>
      </c>
      <c r="K8244" s="7">
        <f>MAR1!$B$5+MAR1!$C$5*COS(2*PI()*$C8244/365)+MAR1!$D$5*SIN(2*PI()*$C8244/365)</f>
        <v/>
      </c>
      <c r="L8244" s="7">
        <f>MAR1!$B$6+MAR1!$C$6*COS(2*PI()*$C8244/365)+MAR1!$D$6*SIN(2*PI()*$C8244/365)</f>
        <v/>
      </c>
      <c r="M8244" s="7">
        <f>MAR1!$B$7+MAR1!$C$7*COS(2*PI()*$C8244/365)+MAR1!$D$7*SIN(2*PI()*$C8244/365)</f>
        <v/>
      </c>
      <c r="N8244" s="7">
        <f>F8244-K8244</f>
        <v/>
      </c>
      <c r="O8244" s="7">
        <f>G8244-L8244</f>
        <v/>
      </c>
      <c r="P8244" s="7">
        <f>H8244-M8244</f>
        <v/>
      </c>
      <c r="Q8244" s="7">
        <f>IF($I8244=1,(N8244-MAR1!$B$11)/MAR1!$D$11,(N8244-MAR1!$C$11)/MAR1!$E$11)</f>
        <v/>
      </c>
      <c r="R8244" s="7">
        <f>IF($I8244=1,(O8244-MAR1!$B$12)/MAR1!$D$12,(O8244-MAR1!$C$12)/MAR1!$E$12)</f>
        <v/>
      </c>
      <c r="S8244" s="7">
        <f>IF($I8244=1,(P8244-MAR1!$B$13)/MAR1!$D$13,(P8244-MAR1!$C$13)/MAR1!$E$13)</f>
        <v/>
      </c>
    </row>
    <row r="8245">
      <c r="A8245" s="5" t="n">
        <v>8244</v>
      </c>
      <c r="B8245" s="5" t="n">
        <v>23</v>
      </c>
      <c r="C8245" s="5" t="n">
        <v>214</v>
      </c>
      <c r="D8245" s="5" t="n">
        <v>8</v>
      </c>
      <c r="E8245" s="5" t="n">
        <v>32</v>
      </c>
      <c r="F8245" s="5" t="n">
        <v>28.5</v>
      </c>
      <c r="G8245" s="5" t="n">
        <v>23.6</v>
      </c>
      <c r="H8245" s="5" t="n">
        <v>7.14</v>
      </c>
      <c r="I8245" s="6">
        <f>IF(E8245&gt;=Markov!$B$3,1,0)</f>
        <v/>
      </c>
      <c r="J8245" s="6">
        <f>I8244</f>
        <v/>
      </c>
      <c r="K8245" s="7">
        <f>MAR1!$B$5+MAR1!$C$5*COS(2*PI()*$C8245/365)+MAR1!$D$5*SIN(2*PI()*$C8245/365)</f>
        <v/>
      </c>
      <c r="L8245" s="7">
        <f>MAR1!$B$6+MAR1!$C$6*COS(2*PI()*$C8245/365)+MAR1!$D$6*SIN(2*PI()*$C8245/365)</f>
        <v/>
      </c>
      <c r="M8245" s="7">
        <f>MAR1!$B$7+MAR1!$C$7*COS(2*PI()*$C8245/365)+MAR1!$D$7*SIN(2*PI()*$C8245/365)</f>
        <v/>
      </c>
      <c r="N8245" s="7">
        <f>F8245-K8245</f>
        <v/>
      </c>
      <c r="O8245" s="7">
        <f>G8245-L8245</f>
        <v/>
      </c>
      <c r="P8245" s="7">
        <f>H8245-M8245</f>
        <v/>
      </c>
      <c r="Q8245" s="7">
        <f>IF($I8245=1,(N8245-MAR1!$B$11)/MAR1!$D$11,(N8245-MAR1!$C$11)/MAR1!$E$11)</f>
        <v/>
      </c>
      <c r="R8245" s="7">
        <f>IF($I8245=1,(O8245-MAR1!$B$12)/MAR1!$D$12,(O8245-MAR1!$C$12)/MAR1!$E$12)</f>
        <v/>
      </c>
      <c r="S8245" s="7">
        <f>IF($I8245=1,(P8245-MAR1!$B$13)/MAR1!$D$13,(P8245-MAR1!$C$13)/MAR1!$E$13)</f>
        <v/>
      </c>
    </row>
    <row r="8246">
      <c r="A8246" s="5" t="n">
        <v>8245</v>
      </c>
      <c r="B8246" s="5" t="n">
        <v>23</v>
      </c>
      <c r="C8246" s="5" t="n">
        <v>215</v>
      </c>
      <c r="D8246" s="5" t="n">
        <v>8</v>
      </c>
      <c r="E8246" s="5" t="n">
        <v>74.09999999999999</v>
      </c>
      <c r="F8246" s="5" t="n">
        <v>28.8</v>
      </c>
      <c r="G8246" s="5" t="n">
        <v>24.2</v>
      </c>
      <c r="H8246" s="5" t="n">
        <v>6.86</v>
      </c>
      <c r="I8246" s="6">
        <f>IF(E8246&gt;=Markov!$B$3,1,0)</f>
        <v/>
      </c>
      <c r="J8246" s="6">
        <f>I8245</f>
        <v/>
      </c>
      <c r="K8246" s="7">
        <f>MAR1!$B$5+MAR1!$C$5*COS(2*PI()*$C8246/365)+MAR1!$D$5*SIN(2*PI()*$C8246/365)</f>
        <v/>
      </c>
      <c r="L8246" s="7">
        <f>MAR1!$B$6+MAR1!$C$6*COS(2*PI()*$C8246/365)+MAR1!$D$6*SIN(2*PI()*$C8246/365)</f>
        <v/>
      </c>
      <c r="M8246" s="7">
        <f>MAR1!$B$7+MAR1!$C$7*COS(2*PI()*$C8246/365)+MAR1!$D$7*SIN(2*PI()*$C8246/365)</f>
        <v/>
      </c>
      <c r="N8246" s="7">
        <f>F8246-K8246</f>
        <v/>
      </c>
      <c r="O8246" s="7">
        <f>G8246-L8246</f>
        <v/>
      </c>
      <c r="P8246" s="7">
        <f>H8246-M8246</f>
        <v/>
      </c>
      <c r="Q8246" s="7">
        <f>IF($I8246=1,(N8246-MAR1!$B$11)/MAR1!$D$11,(N8246-MAR1!$C$11)/MAR1!$E$11)</f>
        <v/>
      </c>
      <c r="R8246" s="7">
        <f>IF($I8246=1,(O8246-MAR1!$B$12)/MAR1!$D$12,(O8246-MAR1!$C$12)/MAR1!$E$12)</f>
        <v/>
      </c>
      <c r="S8246" s="7">
        <f>IF($I8246=1,(P8246-MAR1!$B$13)/MAR1!$D$13,(P8246-MAR1!$C$13)/MAR1!$E$13)</f>
        <v/>
      </c>
    </row>
    <row r="8247">
      <c r="A8247" s="5" t="n">
        <v>8246</v>
      </c>
      <c r="B8247" s="5" t="n">
        <v>23</v>
      </c>
      <c r="C8247" s="5" t="n">
        <v>216</v>
      </c>
      <c r="D8247" s="5" t="n">
        <v>8</v>
      </c>
      <c r="E8247" s="5" t="n">
        <v>4.6</v>
      </c>
      <c r="F8247" s="5" t="n">
        <v>27.2</v>
      </c>
      <c r="G8247" s="5" t="n">
        <v>22.2</v>
      </c>
      <c r="H8247" s="5" t="n">
        <v>8.859999999999999</v>
      </c>
      <c r="I8247" s="6">
        <f>IF(E8247&gt;=Markov!$B$3,1,0)</f>
        <v/>
      </c>
      <c r="J8247" s="6">
        <f>I8246</f>
        <v/>
      </c>
      <c r="K8247" s="7">
        <f>MAR1!$B$5+MAR1!$C$5*COS(2*PI()*$C8247/365)+MAR1!$D$5*SIN(2*PI()*$C8247/365)</f>
        <v/>
      </c>
      <c r="L8247" s="7">
        <f>MAR1!$B$6+MAR1!$C$6*COS(2*PI()*$C8247/365)+MAR1!$D$6*SIN(2*PI()*$C8247/365)</f>
        <v/>
      </c>
      <c r="M8247" s="7">
        <f>MAR1!$B$7+MAR1!$C$7*COS(2*PI()*$C8247/365)+MAR1!$D$7*SIN(2*PI()*$C8247/365)</f>
        <v/>
      </c>
      <c r="N8247" s="7">
        <f>F8247-K8247</f>
        <v/>
      </c>
      <c r="O8247" s="7">
        <f>G8247-L8247</f>
        <v/>
      </c>
      <c r="P8247" s="7">
        <f>H8247-M8247</f>
        <v/>
      </c>
      <c r="Q8247" s="7">
        <f>IF($I8247=1,(N8247-MAR1!$B$11)/MAR1!$D$11,(N8247-MAR1!$C$11)/MAR1!$E$11)</f>
        <v/>
      </c>
      <c r="R8247" s="7">
        <f>IF($I8247=1,(O8247-MAR1!$B$12)/MAR1!$D$12,(O8247-MAR1!$C$12)/MAR1!$E$12)</f>
        <v/>
      </c>
      <c r="S8247" s="7">
        <f>IF($I8247=1,(P8247-MAR1!$B$13)/MAR1!$D$13,(P8247-MAR1!$C$13)/MAR1!$E$13)</f>
        <v/>
      </c>
    </row>
    <row r="8248">
      <c r="A8248" s="5" t="n">
        <v>8247</v>
      </c>
      <c r="B8248" s="5" t="n">
        <v>23</v>
      </c>
      <c r="C8248" s="5" t="n">
        <v>217</v>
      </c>
      <c r="D8248" s="5" t="n">
        <v>8</v>
      </c>
      <c r="E8248" s="5" t="n">
        <v>1.9</v>
      </c>
      <c r="F8248" s="5" t="n">
        <v>27.7</v>
      </c>
      <c r="G8248" s="5" t="n">
        <v>23.6</v>
      </c>
      <c r="H8248" s="5" t="n">
        <v>8.31</v>
      </c>
      <c r="I8248" s="6">
        <f>IF(E8248&gt;=Markov!$B$3,1,0)</f>
        <v/>
      </c>
      <c r="J8248" s="6">
        <f>I8247</f>
        <v/>
      </c>
      <c r="K8248" s="7">
        <f>MAR1!$B$5+MAR1!$C$5*COS(2*PI()*$C8248/365)+MAR1!$D$5*SIN(2*PI()*$C8248/365)</f>
        <v/>
      </c>
      <c r="L8248" s="7">
        <f>MAR1!$B$6+MAR1!$C$6*COS(2*PI()*$C8248/365)+MAR1!$D$6*SIN(2*PI()*$C8248/365)</f>
        <v/>
      </c>
      <c r="M8248" s="7">
        <f>MAR1!$B$7+MAR1!$C$7*COS(2*PI()*$C8248/365)+MAR1!$D$7*SIN(2*PI()*$C8248/365)</f>
        <v/>
      </c>
      <c r="N8248" s="7">
        <f>F8248-K8248</f>
        <v/>
      </c>
      <c r="O8248" s="7">
        <f>G8248-L8248</f>
        <v/>
      </c>
      <c r="P8248" s="7">
        <f>H8248-M8248</f>
        <v/>
      </c>
      <c r="Q8248" s="7">
        <f>IF($I8248=1,(N8248-MAR1!$B$11)/MAR1!$D$11,(N8248-MAR1!$C$11)/MAR1!$E$11)</f>
        <v/>
      </c>
      <c r="R8248" s="7">
        <f>IF($I8248=1,(O8248-MAR1!$B$12)/MAR1!$D$12,(O8248-MAR1!$C$12)/MAR1!$E$12)</f>
        <v/>
      </c>
      <c r="S8248" s="7">
        <f>IF($I8248=1,(P8248-MAR1!$B$13)/MAR1!$D$13,(P8248-MAR1!$C$13)/MAR1!$E$13)</f>
        <v/>
      </c>
    </row>
    <row r="8249">
      <c r="A8249" s="5" t="n">
        <v>8248</v>
      </c>
      <c r="B8249" s="5" t="n">
        <v>23</v>
      </c>
      <c r="C8249" s="5" t="n">
        <v>218</v>
      </c>
      <c r="D8249" s="5" t="n">
        <v>8</v>
      </c>
      <c r="E8249" s="5" t="n">
        <v>1.1</v>
      </c>
      <c r="F8249" s="5" t="n">
        <v>26.5</v>
      </c>
      <c r="G8249" s="5" t="n">
        <v>23.9</v>
      </c>
      <c r="H8249" s="5" t="n">
        <v>11.36</v>
      </c>
      <c r="I8249" s="6">
        <f>IF(E8249&gt;=Markov!$B$3,1,0)</f>
        <v/>
      </c>
      <c r="J8249" s="6">
        <f>I8248</f>
        <v/>
      </c>
      <c r="K8249" s="7">
        <f>MAR1!$B$5+MAR1!$C$5*COS(2*PI()*$C8249/365)+MAR1!$D$5*SIN(2*PI()*$C8249/365)</f>
        <v/>
      </c>
      <c r="L8249" s="7">
        <f>MAR1!$B$6+MAR1!$C$6*COS(2*PI()*$C8249/365)+MAR1!$D$6*SIN(2*PI()*$C8249/365)</f>
        <v/>
      </c>
      <c r="M8249" s="7">
        <f>MAR1!$B$7+MAR1!$C$7*COS(2*PI()*$C8249/365)+MAR1!$D$7*SIN(2*PI()*$C8249/365)</f>
        <v/>
      </c>
      <c r="N8249" s="7">
        <f>F8249-K8249</f>
        <v/>
      </c>
      <c r="O8249" s="7">
        <f>G8249-L8249</f>
        <v/>
      </c>
      <c r="P8249" s="7">
        <f>H8249-M8249</f>
        <v/>
      </c>
      <c r="Q8249" s="7">
        <f>IF($I8249=1,(N8249-MAR1!$B$11)/MAR1!$D$11,(N8249-MAR1!$C$11)/MAR1!$E$11)</f>
        <v/>
      </c>
      <c r="R8249" s="7">
        <f>IF($I8249=1,(O8249-MAR1!$B$12)/MAR1!$D$12,(O8249-MAR1!$C$12)/MAR1!$E$12)</f>
        <v/>
      </c>
      <c r="S8249" s="7">
        <f>IF($I8249=1,(P8249-MAR1!$B$13)/MAR1!$D$13,(P8249-MAR1!$C$13)/MAR1!$E$13)</f>
        <v/>
      </c>
    </row>
    <row r="8250">
      <c r="A8250" s="5" t="n">
        <v>8249</v>
      </c>
      <c r="B8250" s="5" t="n">
        <v>23</v>
      </c>
      <c r="C8250" s="5" t="n">
        <v>219</v>
      </c>
      <c r="D8250" s="5" t="n">
        <v>8</v>
      </c>
      <c r="E8250" s="5" t="n">
        <v>5.3</v>
      </c>
      <c r="F8250" s="5" t="n">
        <v>27.5</v>
      </c>
      <c r="G8250" s="5" t="n">
        <v>24.1</v>
      </c>
      <c r="H8250" s="5" t="n">
        <v>3.28</v>
      </c>
      <c r="I8250" s="6">
        <f>IF(E8250&gt;=Markov!$B$3,1,0)</f>
        <v/>
      </c>
      <c r="J8250" s="6">
        <f>I8249</f>
        <v/>
      </c>
      <c r="K8250" s="7">
        <f>MAR1!$B$5+MAR1!$C$5*COS(2*PI()*$C8250/365)+MAR1!$D$5*SIN(2*PI()*$C8250/365)</f>
        <v/>
      </c>
      <c r="L8250" s="7">
        <f>MAR1!$B$6+MAR1!$C$6*COS(2*PI()*$C8250/365)+MAR1!$D$6*SIN(2*PI()*$C8250/365)</f>
        <v/>
      </c>
      <c r="M8250" s="7">
        <f>MAR1!$B$7+MAR1!$C$7*COS(2*PI()*$C8250/365)+MAR1!$D$7*SIN(2*PI()*$C8250/365)</f>
        <v/>
      </c>
      <c r="N8250" s="7">
        <f>F8250-K8250</f>
        <v/>
      </c>
      <c r="O8250" s="7">
        <f>G8250-L8250</f>
        <v/>
      </c>
      <c r="P8250" s="7">
        <f>H8250-M8250</f>
        <v/>
      </c>
      <c r="Q8250" s="7">
        <f>IF($I8250=1,(N8250-MAR1!$B$11)/MAR1!$D$11,(N8250-MAR1!$C$11)/MAR1!$E$11)</f>
        <v/>
      </c>
      <c r="R8250" s="7">
        <f>IF($I8250=1,(O8250-MAR1!$B$12)/MAR1!$D$12,(O8250-MAR1!$C$12)/MAR1!$E$12)</f>
        <v/>
      </c>
      <c r="S8250" s="7">
        <f>IF($I8250=1,(P8250-MAR1!$B$13)/MAR1!$D$13,(P8250-MAR1!$C$13)/MAR1!$E$13)</f>
        <v/>
      </c>
    </row>
    <row r="8251">
      <c r="A8251" s="5" t="n">
        <v>8250</v>
      </c>
      <c r="B8251" s="5" t="n">
        <v>23</v>
      </c>
      <c r="C8251" s="5" t="n">
        <v>220</v>
      </c>
      <c r="D8251" s="5" t="n">
        <v>8</v>
      </c>
      <c r="E8251" s="5" t="n">
        <v>54.8</v>
      </c>
      <c r="F8251" s="5" t="n">
        <v>27.7</v>
      </c>
      <c r="G8251" s="5" t="n">
        <v>24.8</v>
      </c>
      <c r="H8251" s="5" t="n">
        <v>7.2</v>
      </c>
      <c r="I8251" s="6">
        <f>IF(E8251&gt;=Markov!$B$3,1,0)</f>
        <v/>
      </c>
      <c r="J8251" s="6">
        <f>I8250</f>
        <v/>
      </c>
      <c r="K8251" s="7">
        <f>MAR1!$B$5+MAR1!$C$5*COS(2*PI()*$C8251/365)+MAR1!$D$5*SIN(2*PI()*$C8251/365)</f>
        <v/>
      </c>
      <c r="L8251" s="7">
        <f>MAR1!$B$6+MAR1!$C$6*COS(2*PI()*$C8251/365)+MAR1!$D$6*SIN(2*PI()*$C8251/365)</f>
        <v/>
      </c>
      <c r="M8251" s="7">
        <f>MAR1!$B$7+MAR1!$C$7*COS(2*PI()*$C8251/365)+MAR1!$D$7*SIN(2*PI()*$C8251/365)</f>
        <v/>
      </c>
      <c r="N8251" s="7">
        <f>F8251-K8251</f>
        <v/>
      </c>
      <c r="O8251" s="7">
        <f>G8251-L8251</f>
        <v/>
      </c>
      <c r="P8251" s="7">
        <f>H8251-M8251</f>
        <v/>
      </c>
      <c r="Q8251" s="7">
        <f>IF($I8251=1,(N8251-MAR1!$B$11)/MAR1!$D$11,(N8251-MAR1!$C$11)/MAR1!$E$11)</f>
        <v/>
      </c>
      <c r="R8251" s="7">
        <f>IF($I8251=1,(O8251-MAR1!$B$12)/MAR1!$D$12,(O8251-MAR1!$C$12)/MAR1!$E$12)</f>
        <v/>
      </c>
      <c r="S8251" s="7">
        <f>IF($I8251=1,(P8251-MAR1!$B$13)/MAR1!$D$13,(P8251-MAR1!$C$13)/MAR1!$E$13)</f>
        <v/>
      </c>
    </row>
    <row r="8252">
      <c r="A8252" s="5" t="n">
        <v>8251</v>
      </c>
      <c r="B8252" s="5" t="n">
        <v>23</v>
      </c>
      <c r="C8252" s="5" t="n">
        <v>221</v>
      </c>
      <c r="D8252" s="5" t="n">
        <v>8</v>
      </c>
      <c r="E8252" s="5" t="n">
        <v>2.1</v>
      </c>
      <c r="F8252" s="5" t="n">
        <v>28.8</v>
      </c>
      <c r="G8252" s="5" t="n">
        <v>24.7</v>
      </c>
      <c r="H8252" s="5" t="n">
        <v>8.44</v>
      </c>
      <c r="I8252" s="6">
        <f>IF(E8252&gt;=Markov!$B$3,1,0)</f>
        <v/>
      </c>
      <c r="J8252" s="6">
        <f>I8251</f>
        <v/>
      </c>
      <c r="K8252" s="7">
        <f>MAR1!$B$5+MAR1!$C$5*COS(2*PI()*$C8252/365)+MAR1!$D$5*SIN(2*PI()*$C8252/365)</f>
        <v/>
      </c>
      <c r="L8252" s="7">
        <f>MAR1!$B$6+MAR1!$C$6*COS(2*PI()*$C8252/365)+MAR1!$D$6*SIN(2*PI()*$C8252/365)</f>
        <v/>
      </c>
      <c r="M8252" s="7">
        <f>MAR1!$B$7+MAR1!$C$7*COS(2*PI()*$C8252/365)+MAR1!$D$7*SIN(2*PI()*$C8252/365)</f>
        <v/>
      </c>
      <c r="N8252" s="7">
        <f>F8252-K8252</f>
        <v/>
      </c>
      <c r="O8252" s="7">
        <f>G8252-L8252</f>
        <v/>
      </c>
      <c r="P8252" s="7">
        <f>H8252-M8252</f>
        <v/>
      </c>
      <c r="Q8252" s="7">
        <f>IF($I8252=1,(N8252-MAR1!$B$11)/MAR1!$D$11,(N8252-MAR1!$C$11)/MAR1!$E$11)</f>
        <v/>
      </c>
      <c r="R8252" s="7">
        <f>IF($I8252=1,(O8252-MAR1!$B$12)/MAR1!$D$12,(O8252-MAR1!$C$12)/MAR1!$E$12)</f>
        <v/>
      </c>
      <c r="S8252" s="7">
        <f>IF($I8252=1,(P8252-MAR1!$B$13)/MAR1!$D$13,(P8252-MAR1!$C$13)/MAR1!$E$13)</f>
        <v/>
      </c>
    </row>
    <row r="8253">
      <c r="A8253" s="5" t="n">
        <v>8252</v>
      </c>
      <c r="B8253" s="5" t="n">
        <v>23</v>
      </c>
      <c r="C8253" s="5" t="n">
        <v>222</v>
      </c>
      <c r="D8253" s="5" t="n">
        <v>8</v>
      </c>
      <c r="E8253" s="5" t="n">
        <v>16.1</v>
      </c>
      <c r="F8253" s="5" t="n">
        <v>26.8</v>
      </c>
      <c r="G8253" s="5" t="n">
        <v>23.6</v>
      </c>
      <c r="H8253" s="5" t="n">
        <v>6.47</v>
      </c>
      <c r="I8253" s="6">
        <f>IF(E8253&gt;=Markov!$B$3,1,0)</f>
        <v/>
      </c>
      <c r="J8253" s="6">
        <f>I8252</f>
        <v/>
      </c>
      <c r="K8253" s="7">
        <f>MAR1!$B$5+MAR1!$C$5*COS(2*PI()*$C8253/365)+MAR1!$D$5*SIN(2*PI()*$C8253/365)</f>
        <v/>
      </c>
      <c r="L8253" s="7">
        <f>MAR1!$B$6+MAR1!$C$6*COS(2*PI()*$C8253/365)+MAR1!$D$6*SIN(2*PI()*$C8253/365)</f>
        <v/>
      </c>
      <c r="M8253" s="7">
        <f>MAR1!$B$7+MAR1!$C$7*COS(2*PI()*$C8253/365)+MAR1!$D$7*SIN(2*PI()*$C8253/365)</f>
        <v/>
      </c>
      <c r="N8253" s="7">
        <f>F8253-K8253</f>
        <v/>
      </c>
      <c r="O8253" s="7">
        <f>G8253-L8253</f>
        <v/>
      </c>
      <c r="P8253" s="7">
        <f>H8253-M8253</f>
        <v/>
      </c>
      <c r="Q8253" s="7">
        <f>IF($I8253=1,(N8253-MAR1!$B$11)/MAR1!$D$11,(N8253-MAR1!$C$11)/MAR1!$E$11)</f>
        <v/>
      </c>
      <c r="R8253" s="7">
        <f>IF($I8253=1,(O8253-MAR1!$B$12)/MAR1!$D$12,(O8253-MAR1!$C$12)/MAR1!$E$12)</f>
        <v/>
      </c>
      <c r="S8253" s="7">
        <f>IF($I8253=1,(P8253-MAR1!$B$13)/MAR1!$D$13,(P8253-MAR1!$C$13)/MAR1!$E$13)</f>
        <v/>
      </c>
    </row>
    <row r="8254">
      <c r="A8254" s="5" t="n">
        <v>8253</v>
      </c>
      <c r="B8254" s="5" t="n">
        <v>23</v>
      </c>
      <c r="C8254" s="5" t="n">
        <v>223</v>
      </c>
      <c r="D8254" s="5" t="n">
        <v>8</v>
      </c>
      <c r="E8254" s="5" t="n">
        <v>22.9</v>
      </c>
      <c r="F8254" s="5" t="n">
        <v>27.6</v>
      </c>
      <c r="G8254" s="5" t="n">
        <v>23.3</v>
      </c>
      <c r="H8254" s="5" t="n">
        <v>7.13</v>
      </c>
      <c r="I8254" s="6">
        <f>IF(E8254&gt;=Markov!$B$3,1,0)</f>
        <v/>
      </c>
      <c r="J8254" s="6">
        <f>I8253</f>
        <v/>
      </c>
      <c r="K8254" s="7">
        <f>MAR1!$B$5+MAR1!$C$5*COS(2*PI()*$C8254/365)+MAR1!$D$5*SIN(2*PI()*$C8254/365)</f>
        <v/>
      </c>
      <c r="L8254" s="7">
        <f>MAR1!$B$6+MAR1!$C$6*COS(2*PI()*$C8254/365)+MAR1!$D$6*SIN(2*PI()*$C8254/365)</f>
        <v/>
      </c>
      <c r="M8254" s="7">
        <f>MAR1!$B$7+MAR1!$C$7*COS(2*PI()*$C8254/365)+MAR1!$D$7*SIN(2*PI()*$C8254/365)</f>
        <v/>
      </c>
      <c r="N8254" s="7">
        <f>F8254-K8254</f>
        <v/>
      </c>
      <c r="O8254" s="7">
        <f>G8254-L8254</f>
        <v/>
      </c>
      <c r="P8254" s="7">
        <f>H8254-M8254</f>
        <v/>
      </c>
      <c r="Q8254" s="7">
        <f>IF($I8254=1,(N8254-MAR1!$B$11)/MAR1!$D$11,(N8254-MAR1!$C$11)/MAR1!$E$11)</f>
        <v/>
      </c>
      <c r="R8254" s="7">
        <f>IF($I8254=1,(O8254-MAR1!$B$12)/MAR1!$D$12,(O8254-MAR1!$C$12)/MAR1!$E$12)</f>
        <v/>
      </c>
      <c r="S8254" s="7">
        <f>IF($I8254=1,(P8254-MAR1!$B$13)/MAR1!$D$13,(P8254-MAR1!$C$13)/MAR1!$E$13)</f>
        <v/>
      </c>
    </row>
    <row r="8255">
      <c r="A8255" s="5" t="n">
        <v>8254</v>
      </c>
      <c r="B8255" s="5" t="n">
        <v>23</v>
      </c>
      <c r="C8255" s="5" t="n">
        <v>224</v>
      </c>
      <c r="D8255" s="5" t="n">
        <v>8</v>
      </c>
      <c r="E8255" s="5" t="n">
        <v>10.2</v>
      </c>
      <c r="F8255" s="5" t="n">
        <v>29.1</v>
      </c>
      <c r="G8255" s="5" t="n">
        <v>23.9</v>
      </c>
      <c r="H8255" s="5" t="n">
        <v>8.199999999999999</v>
      </c>
      <c r="I8255" s="6">
        <f>IF(E8255&gt;=Markov!$B$3,1,0)</f>
        <v/>
      </c>
      <c r="J8255" s="6">
        <f>I8254</f>
        <v/>
      </c>
      <c r="K8255" s="7">
        <f>MAR1!$B$5+MAR1!$C$5*COS(2*PI()*$C8255/365)+MAR1!$D$5*SIN(2*PI()*$C8255/365)</f>
        <v/>
      </c>
      <c r="L8255" s="7">
        <f>MAR1!$B$6+MAR1!$C$6*COS(2*PI()*$C8255/365)+MAR1!$D$6*SIN(2*PI()*$C8255/365)</f>
        <v/>
      </c>
      <c r="M8255" s="7">
        <f>MAR1!$B$7+MAR1!$C$7*COS(2*PI()*$C8255/365)+MAR1!$D$7*SIN(2*PI()*$C8255/365)</f>
        <v/>
      </c>
      <c r="N8255" s="7">
        <f>F8255-K8255</f>
        <v/>
      </c>
      <c r="O8255" s="7">
        <f>G8255-L8255</f>
        <v/>
      </c>
      <c r="P8255" s="7">
        <f>H8255-M8255</f>
        <v/>
      </c>
      <c r="Q8255" s="7">
        <f>IF($I8255=1,(N8255-MAR1!$B$11)/MAR1!$D$11,(N8255-MAR1!$C$11)/MAR1!$E$11)</f>
        <v/>
      </c>
      <c r="R8255" s="7">
        <f>IF($I8255=1,(O8255-MAR1!$B$12)/MAR1!$D$12,(O8255-MAR1!$C$12)/MAR1!$E$12)</f>
        <v/>
      </c>
      <c r="S8255" s="7">
        <f>IF($I8255=1,(P8255-MAR1!$B$13)/MAR1!$D$13,(P8255-MAR1!$C$13)/MAR1!$E$13)</f>
        <v/>
      </c>
    </row>
    <row r="8256">
      <c r="A8256" s="5" t="n">
        <v>8255</v>
      </c>
      <c r="B8256" s="5" t="n">
        <v>23</v>
      </c>
      <c r="C8256" s="5" t="n">
        <v>225</v>
      </c>
      <c r="D8256" s="5" t="n">
        <v>8</v>
      </c>
      <c r="E8256" s="5" t="n">
        <v>0.1</v>
      </c>
      <c r="F8256" s="5" t="n">
        <v>28.7</v>
      </c>
      <c r="G8256" s="5" t="n">
        <v>25.5</v>
      </c>
      <c r="H8256" s="5" t="n">
        <v>9.99</v>
      </c>
      <c r="I8256" s="6">
        <f>IF(E8256&gt;=Markov!$B$3,1,0)</f>
        <v/>
      </c>
      <c r="J8256" s="6">
        <f>I8255</f>
        <v/>
      </c>
      <c r="K8256" s="7">
        <f>MAR1!$B$5+MAR1!$C$5*COS(2*PI()*$C8256/365)+MAR1!$D$5*SIN(2*PI()*$C8256/365)</f>
        <v/>
      </c>
      <c r="L8256" s="7">
        <f>MAR1!$B$6+MAR1!$C$6*COS(2*PI()*$C8256/365)+MAR1!$D$6*SIN(2*PI()*$C8256/365)</f>
        <v/>
      </c>
      <c r="M8256" s="7">
        <f>MAR1!$B$7+MAR1!$C$7*COS(2*PI()*$C8256/365)+MAR1!$D$7*SIN(2*PI()*$C8256/365)</f>
        <v/>
      </c>
      <c r="N8256" s="7">
        <f>F8256-K8256</f>
        <v/>
      </c>
      <c r="O8256" s="7">
        <f>G8256-L8256</f>
        <v/>
      </c>
      <c r="P8256" s="7">
        <f>H8256-M8256</f>
        <v/>
      </c>
      <c r="Q8256" s="7">
        <f>IF($I8256=1,(N8256-MAR1!$B$11)/MAR1!$D$11,(N8256-MAR1!$C$11)/MAR1!$E$11)</f>
        <v/>
      </c>
      <c r="R8256" s="7">
        <f>IF($I8256=1,(O8256-MAR1!$B$12)/MAR1!$D$12,(O8256-MAR1!$C$12)/MAR1!$E$12)</f>
        <v/>
      </c>
      <c r="S8256" s="7">
        <f>IF($I8256=1,(P8256-MAR1!$B$13)/MAR1!$D$13,(P8256-MAR1!$C$13)/MAR1!$E$13)</f>
        <v/>
      </c>
    </row>
    <row r="8257">
      <c r="A8257" s="5" t="n">
        <v>8256</v>
      </c>
      <c r="B8257" s="5" t="n">
        <v>23</v>
      </c>
      <c r="C8257" s="5" t="n">
        <v>226</v>
      </c>
      <c r="D8257" s="5" t="n">
        <v>8</v>
      </c>
      <c r="E8257" s="5" t="n">
        <v>15.9</v>
      </c>
      <c r="F8257" s="5" t="n">
        <v>26</v>
      </c>
      <c r="G8257" s="5" t="n">
        <v>25.2</v>
      </c>
      <c r="H8257" s="5" t="n">
        <v>6.3</v>
      </c>
      <c r="I8257" s="6">
        <f>IF(E8257&gt;=Markov!$B$3,1,0)</f>
        <v/>
      </c>
      <c r="J8257" s="6">
        <f>I8256</f>
        <v/>
      </c>
      <c r="K8257" s="7">
        <f>MAR1!$B$5+MAR1!$C$5*COS(2*PI()*$C8257/365)+MAR1!$D$5*SIN(2*PI()*$C8257/365)</f>
        <v/>
      </c>
      <c r="L8257" s="7">
        <f>MAR1!$B$6+MAR1!$C$6*COS(2*PI()*$C8257/365)+MAR1!$D$6*SIN(2*PI()*$C8257/365)</f>
        <v/>
      </c>
      <c r="M8257" s="7">
        <f>MAR1!$B$7+MAR1!$C$7*COS(2*PI()*$C8257/365)+MAR1!$D$7*SIN(2*PI()*$C8257/365)</f>
        <v/>
      </c>
      <c r="N8257" s="7">
        <f>F8257-K8257</f>
        <v/>
      </c>
      <c r="O8257" s="7">
        <f>G8257-L8257</f>
        <v/>
      </c>
      <c r="P8257" s="7">
        <f>H8257-M8257</f>
        <v/>
      </c>
      <c r="Q8257" s="7">
        <f>IF($I8257=1,(N8257-MAR1!$B$11)/MAR1!$D$11,(N8257-MAR1!$C$11)/MAR1!$E$11)</f>
        <v/>
      </c>
      <c r="R8257" s="7">
        <f>IF($I8257=1,(O8257-MAR1!$B$12)/MAR1!$D$12,(O8257-MAR1!$C$12)/MAR1!$E$12)</f>
        <v/>
      </c>
      <c r="S8257" s="7">
        <f>IF($I8257=1,(P8257-MAR1!$B$13)/MAR1!$D$13,(P8257-MAR1!$C$13)/MAR1!$E$13)</f>
        <v/>
      </c>
    </row>
    <row r="8258">
      <c r="A8258" s="5" t="n">
        <v>8257</v>
      </c>
      <c r="B8258" s="5" t="n">
        <v>23</v>
      </c>
      <c r="C8258" s="5" t="n">
        <v>227</v>
      </c>
      <c r="D8258" s="5" t="n">
        <v>8</v>
      </c>
      <c r="E8258" s="5" t="n">
        <v>32.3</v>
      </c>
      <c r="F8258" s="5" t="n">
        <v>26</v>
      </c>
      <c r="G8258" s="5" t="n">
        <v>22.7</v>
      </c>
      <c r="H8258" s="5" t="n">
        <v>12.99</v>
      </c>
      <c r="I8258" s="6">
        <f>IF(E8258&gt;=Markov!$B$3,1,0)</f>
        <v/>
      </c>
      <c r="J8258" s="6">
        <f>I8257</f>
        <v/>
      </c>
      <c r="K8258" s="7">
        <f>MAR1!$B$5+MAR1!$C$5*COS(2*PI()*$C8258/365)+MAR1!$D$5*SIN(2*PI()*$C8258/365)</f>
        <v/>
      </c>
      <c r="L8258" s="7">
        <f>MAR1!$B$6+MAR1!$C$6*COS(2*PI()*$C8258/365)+MAR1!$D$6*SIN(2*PI()*$C8258/365)</f>
        <v/>
      </c>
      <c r="M8258" s="7">
        <f>MAR1!$B$7+MAR1!$C$7*COS(2*PI()*$C8258/365)+MAR1!$D$7*SIN(2*PI()*$C8258/365)</f>
        <v/>
      </c>
      <c r="N8258" s="7">
        <f>F8258-K8258</f>
        <v/>
      </c>
      <c r="O8258" s="7">
        <f>G8258-L8258</f>
        <v/>
      </c>
      <c r="P8258" s="7">
        <f>H8258-M8258</f>
        <v/>
      </c>
      <c r="Q8258" s="7">
        <f>IF($I8258=1,(N8258-MAR1!$B$11)/MAR1!$D$11,(N8258-MAR1!$C$11)/MAR1!$E$11)</f>
        <v/>
      </c>
      <c r="R8258" s="7">
        <f>IF($I8258=1,(O8258-MAR1!$B$12)/MAR1!$D$12,(O8258-MAR1!$C$12)/MAR1!$E$12)</f>
        <v/>
      </c>
      <c r="S8258" s="7">
        <f>IF($I8258=1,(P8258-MAR1!$B$13)/MAR1!$D$13,(P8258-MAR1!$C$13)/MAR1!$E$13)</f>
        <v/>
      </c>
    </row>
    <row r="8259">
      <c r="A8259" s="5" t="n">
        <v>8258</v>
      </c>
      <c r="B8259" s="5" t="n">
        <v>23</v>
      </c>
      <c r="C8259" s="5" t="n">
        <v>228</v>
      </c>
      <c r="D8259" s="5" t="n">
        <v>8</v>
      </c>
      <c r="E8259" s="5" t="n">
        <v>17.2</v>
      </c>
      <c r="F8259" s="5" t="n">
        <v>27.9</v>
      </c>
      <c r="G8259" s="5" t="n">
        <v>23.1</v>
      </c>
      <c r="H8259" s="5" t="n">
        <v>15.69</v>
      </c>
      <c r="I8259" s="6">
        <f>IF(E8259&gt;=Markov!$B$3,1,0)</f>
        <v/>
      </c>
      <c r="J8259" s="6">
        <f>I8258</f>
        <v/>
      </c>
      <c r="K8259" s="7">
        <f>MAR1!$B$5+MAR1!$C$5*COS(2*PI()*$C8259/365)+MAR1!$D$5*SIN(2*PI()*$C8259/365)</f>
        <v/>
      </c>
      <c r="L8259" s="7">
        <f>MAR1!$B$6+MAR1!$C$6*COS(2*PI()*$C8259/365)+MAR1!$D$6*SIN(2*PI()*$C8259/365)</f>
        <v/>
      </c>
      <c r="M8259" s="7">
        <f>MAR1!$B$7+MAR1!$C$7*COS(2*PI()*$C8259/365)+MAR1!$D$7*SIN(2*PI()*$C8259/365)</f>
        <v/>
      </c>
      <c r="N8259" s="7">
        <f>F8259-K8259</f>
        <v/>
      </c>
      <c r="O8259" s="7">
        <f>G8259-L8259</f>
        <v/>
      </c>
      <c r="P8259" s="7">
        <f>H8259-M8259</f>
        <v/>
      </c>
      <c r="Q8259" s="7">
        <f>IF($I8259=1,(N8259-MAR1!$B$11)/MAR1!$D$11,(N8259-MAR1!$C$11)/MAR1!$E$11)</f>
        <v/>
      </c>
      <c r="R8259" s="7">
        <f>IF($I8259=1,(O8259-MAR1!$B$12)/MAR1!$D$12,(O8259-MAR1!$C$12)/MAR1!$E$12)</f>
        <v/>
      </c>
      <c r="S8259" s="7">
        <f>IF($I8259=1,(P8259-MAR1!$B$13)/MAR1!$D$13,(P8259-MAR1!$C$13)/MAR1!$E$13)</f>
        <v/>
      </c>
    </row>
    <row r="8260">
      <c r="A8260" s="5" t="n">
        <v>8259</v>
      </c>
      <c r="B8260" s="5" t="n">
        <v>23</v>
      </c>
      <c r="C8260" s="5" t="n">
        <v>229</v>
      </c>
      <c r="D8260" s="5" t="n">
        <v>8</v>
      </c>
      <c r="E8260" s="5" t="n">
        <v>8.9</v>
      </c>
      <c r="F8260" s="5" t="n">
        <v>26.6</v>
      </c>
      <c r="G8260" s="5" t="n">
        <v>22.5</v>
      </c>
      <c r="H8260" s="5" t="n">
        <v>10.28</v>
      </c>
      <c r="I8260" s="6">
        <f>IF(E8260&gt;=Markov!$B$3,1,0)</f>
        <v/>
      </c>
      <c r="J8260" s="6">
        <f>I8259</f>
        <v/>
      </c>
      <c r="K8260" s="7">
        <f>MAR1!$B$5+MAR1!$C$5*COS(2*PI()*$C8260/365)+MAR1!$D$5*SIN(2*PI()*$C8260/365)</f>
        <v/>
      </c>
      <c r="L8260" s="7">
        <f>MAR1!$B$6+MAR1!$C$6*COS(2*PI()*$C8260/365)+MAR1!$D$6*SIN(2*PI()*$C8260/365)</f>
        <v/>
      </c>
      <c r="M8260" s="7">
        <f>MAR1!$B$7+MAR1!$C$7*COS(2*PI()*$C8260/365)+MAR1!$D$7*SIN(2*PI()*$C8260/365)</f>
        <v/>
      </c>
      <c r="N8260" s="7">
        <f>F8260-K8260</f>
        <v/>
      </c>
      <c r="O8260" s="7">
        <f>G8260-L8260</f>
        <v/>
      </c>
      <c r="P8260" s="7">
        <f>H8260-M8260</f>
        <v/>
      </c>
      <c r="Q8260" s="7">
        <f>IF($I8260=1,(N8260-MAR1!$B$11)/MAR1!$D$11,(N8260-MAR1!$C$11)/MAR1!$E$11)</f>
        <v/>
      </c>
      <c r="R8260" s="7">
        <f>IF($I8260=1,(O8260-MAR1!$B$12)/MAR1!$D$12,(O8260-MAR1!$C$12)/MAR1!$E$12)</f>
        <v/>
      </c>
      <c r="S8260" s="7">
        <f>IF($I8260=1,(P8260-MAR1!$B$13)/MAR1!$D$13,(P8260-MAR1!$C$13)/MAR1!$E$13)</f>
        <v/>
      </c>
    </row>
    <row r="8261">
      <c r="A8261" s="5" t="n">
        <v>8260</v>
      </c>
      <c r="B8261" s="5" t="n">
        <v>23</v>
      </c>
      <c r="C8261" s="5" t="n">
        <v>230</v>
      </c>
      <c r="D8261" s="5" t="n">
        <v>8</v>
      </c>
      <c r="E8261" s="5" t="n">
        <v>0.8</v>
      </c>
      <c r="F8261" s="5" t="n">
        <v>26.1</v>
      </c>
      <c r="G8261" s="5" t="n">
        <v>21.8</v>
      </c>
      <c r="H8261" s="5" t="n">
        <v>9.83</v>
      </c>
      <c r="I8261" s="6">
        <f>IF(E8261&gt;=Markov!$B$3,1,0)</f>
        <v/>
      </c>
      <c r="J8261" s="6">
        <f>I8260</f>
        <v/>
      </c>
      <c r="K8261" s="7">
        <f>MAR1!$B$5+MAR1!$C$5*COS(2*PI()*$C8261/365)+MAR1!$D$5*SIN(2*PI()*$C8261/365)</f>
        <v/>
      </c>
      <c r="L8261" s="7">
        <f>MAR1!$B$6+MAR1!$C$6*COS(2*PI()*$C8261/365)+MAR1!$D$6*SIN(2*PI()*$C8261/365)</f>
        <v/>
      </c>
      <c r="M8261" s="7">
        <f>MAR1!$B$7+MAR1!$C$7*COS(2*PI()*$C8261/365)+MAR1!$D$7*SIN(2*PI()*$C8261/365)</f>
        <v/>
      </c>
      <c r="N8261" s="7">
        <f>F8261-K8261</f>
        <v/>
      </c>
      <c r="O8261" s="7">
        <f>G8261-L8261</f>
        <v/>
      </c>
      <c r="P8261" s="7">
        <f>H8261-M8261</f>
        <v/>
      </c>
      <c r="Q8261" s="7">
        <f>IF($I8261=1,(N8261-MAR1!$B$11)/MAR1!$D$11,(N8261-MAR1!$C$11)/MAR1!$E$11)</f>
        <v/>
      </c>
      <c r="R8261" s="7">
        <f>IF($I8261=1,(O8261-MAR1!$B$12)/MAR1!$D$12,(O8261-MAR1!$C$12)/MAR1!$E$12)</f>
        <v/>
      </c>
      <c r="S8261" s="7">
        <f>IF($I8261=1,(P8261-MAR1!$B$13)/MAR1!$D$13,(P8261-MAR1!$C$13)/MAR1!$E$13)</f>
        <v/>
      </c>
    </row>
    <row r="8262">
      <c r="A8262" s="5" t="n">
        <v>8261</v>
      </c>
      <c r="B8262" s="5" t="n">
        <v>23</v>
      </c>
      <c r="C8262" s="5" t="n">
        <v>231</v>
      </c>
      <c r="D8262" s="5" t="n">
        <v>8</v>
      </c>
      <c r="E8262" s="5" t="n">
        <v>31.5</v>
      </c>
      <c r="F8262" s="5" t="n">
        <v>26</v>
      </c>
      <c r="G8262" s="5" t="n">
        <v>23</v>
      </c>
      <c r="H8262" s="5" t="n">
        <v>12.61</v>
      </c>
      <c r="I8262" s="6">
        <f>IF(E8262&gt;=Markov!$B$3,1,0)</f>
        <v/>
      </c>
      <c r="J8262" s="6">
        <f>I8261</f>
        <v/>
      </c>
      <c r="K8262" s="7">
        <f>MAR1!$B$5+MAR1!$C$5*COS(2*PI()*$C8262/365)+MAR1!$D$5*SIN(2*PI()*$C8262/365)</f>
        <v/>
      </c>
      <c r="L8262" s="7">
        <f>MAR1!$B$6+MAR1!$C$6*COS(2*PI()*$C8262/365)+MAR1!$D$6*SIN(2*PI()*$C8262/365)</f>
        <v/>
      </c>
      <c r="M8262" s="7">
        <f>MAR1!$B$7+MAR1!$C$7*COS(2*PI()*$C8262/365)+MAR1!$D$7*SIN(2*PI()*$C8262/365)</f>
        <v/>
      </c>
      <c r="N8262" s="7">
        <f>F8262-K8262</f>
        <v/>
      </c>
      <c r="O8262" s="7">
        <f>G8262-L8262</f>
        <v/>
      </c>
      <c r="P8262" s="7">
        <f>H8262-M8262</f>
        <v/>
      </c>
      <c r="Q8262" s="7">
        <f>IF($I8262=1,(N8262-MAR1!$B$11)/MAR1!$D$11,(N8262-MAR1!$C$11)/MAR1!$E$11)</f>
        <v/>
      </c>
      <c r="R8262" s="7">
        <f>IF($I8262=1,(O8262-MAR1!$B$12)/MAR1!$D$12,(O8262-MAR1!$C$12)/MAR1!$E$12)</f>
        <v/>
      </c>
      <c r="S8262" s="7">
        <f>IF($I8262=1,(P8262-MAR1!$B$13)/MAR1!$D$13,(P8262-MAR1!$C$13)/MAR1!$E$13)</f>
        <v/>
      </c>
    </row>
    <row r="8263">
      <c r="A8263" s="5" t="n">
        <v>8262</v>
      </c>
      <c r="B8263" s="5" t="n">
        <v>23</v>
      </c>
      <c r="C8263" s="5" t="n">
        <v>232</v>
      </c>
      <c r="D8263" s="5" t="n">
        <v>8</v>
      </c>
      <c r="E8263" s="5" t="n">
        <v>14.3</v>
      </c>
      <c r="F8263" s="5" t="n">
        <v>25.8</v>
      </c>
      <c r="G8263" s="5" t="n">
        <v>20.3</v>
      </c>
      <c r="H8263" s="5" t="n">
        <v>12.01</v>
      </c>
      <c r="I8263" s="6">
        <f>IF(E8263&gt;=Markov!$B$3,1,0)</f>
        <v/>
      </c>
      <c r="J8263" s="6">
        <f>I8262</f>
        <v/>
      </c>
      <c r="K8263" s="7">
        <f>MAR1!$B$5+MAR1!$C$5*COS(2*PI()*$C8263/365)+MAR1!$D$5*SIN(2*PI()*$C8263/365)</f>
        <v/>
      </c>
      <c r="L8263" s="7">
        <f>MAR1!$B$6+MAR1!$C$6*COS(2*PI()*$C8263/365)+MAR1!$D$6*SIN(2*PI()*$C8263/365)</f>
        <v/>
      </c>
      <c r="M8263" s="7">
        <f>MAR1!$B$7+MAR1!$C$7*COS(2*PI()*$C8263/365)+MAR1!$D$7*SIN(2*PI()*$C8263/365)</f>
        <v/>
      </c>
      <c r="N8263" s="7">
        <f>F8263-K8263</f>
        <v/>
      </c>
      <c r="O8263" s="7">
        <f>G8263-L8263</f>
        <v/>
      </c>
      <c r="P8263" s="7">
        <f>H8263-M8263</f>
        <v/>
      </c>
      <c r="Q8263" s="7">
        <f>IF($I8263=1,(N8263-MAR1!$B$11)/MAR1!$D$11,(N8263-MAR1!$C$11)/MAR1!$E$11)</f>
        <v/>
      </c>
      <c r="R8263" s="7">
        <f>IF($I8263=1,(O8263-MAR1!$B$12)/MAR1!$D$12,(O8263-MAR1!$C$12)/MAR1!$E$12)</f>
        <v/>
      </c>
      <c r="S8263" s="7">
        <f>IF($I8263=1,(P8263-MAR1!$B$13)/MAR1!$D$13,(P8263-MAR1!$C$13)/MAR1!$E$13)</f>
        <v/>
      </c>
    </row>
    <row r="8264">
      <c r="A8264" s="5" t="n">
        <v>8263</v>
      </c>
      <c r="B8264" s="5" t="n">
        <v>23</v>
      </c>
      <c r="C8264" s="5" t="n">
        <v>233</v>
      </c>
      <c r="D8264" s="5" t="n">
        <v>8</v>
      </c>
      <c r="E8264" s="5" t="n">
        <v>0</v>
      </c>
      <c r="F8264" s="5" t="n">
        <v>31.2</v>
      </c>
      <c r="G8264" s="5" t="n">
        <v>24</v>
      </c>
      <c r="H8264" s="5" t="n">
        <v>12.6</v>
      </c>
      <c r="I8264" s="6">
        <f>IF(E8264&gt;=Markov!$B$3,1,0)</f>
        <v/>
      </c>
      <c r="J8264" s="6">
        <f>I8263</f>
        <v/>
      </c>
      <c r="K8264" s="7">
        <f>MAR1!$B$5+MAR1!$C$5*COS(2*PI()*$C8264/365)+MAR1!$D$5*SIN(2*PI()*$C8264/365)</f>
        <v/>
      </c>
      <c r="L8264" s="7">
        <f>MAR1!$B$6+MAR1!$C$6*COS(2*PI()*$C8264/365)+MAR1!$D$6*SIN(2*PI()*$C8264/365)</f>
        <v/>
      </c>
      <c r="M8264" s="7">
        <f>MAR1!$B$7+MAR1!$C$7*COS(2*PI()*$C8264/365)+MAR1!$D$7*SIN(2*PI()*$C8264/365)</f>
        <v/>
      </c>
      <c r="N8264" s="7">
        <f>F8264-K8264</f>
        <v/>
      </c>
      <c r="O8264" s="7">
        <f>G8264-L8264</f>
        <v/>
      </c>
      <c r="P8264" s="7">
        <f>H8264-M8264</f>
        <v/>
      </c>
      <c r="Q8264" s="7">
        <f>IF($I8264=1,(N8264-MAR1!$B$11)/MAR1!$D$11,(N8264-MAR1!$C$11)/MAR1!$E$11)</f>
        <v/>
      </c>
      <c r="R8264" s="7">
        <f>IF($I8264=1,(O8264-MAR1!$B$12)/MAR1!$D$12,(O8264-MAR1!$C$12)/MAR1!$E$12)</f>
        <v/>
      </c>
      <c r="S8264" s="7">
        <f>IF($I8264=1,(P8264-MAR1!$B$13)/MAR1!$D$13,(P8264-MAR1!$C$13)/MAR1!$E$13)</f>
        <v/>
      </c>
    </row>
    <row r="8265">
      <c r="A8265" s="5" t="n">
        <v>8264</v>
      </c>
      <c r="B8265" s="5" t="n">
        <v>23</v>
      </c>
      <c r="C8265" s="5" t="n">
        <v>234</v>
      </c>
      <c r="D8265" s="5" t="n">
        <v>8</v>
      </c>
      <c r="E8265" s="5" t="n">
        <v>0</v>
      </c>
      <c r="F8265" s="5" t="n">
        <v>33.6</v>
      </c>
      <c r="G8265" s="5" t="n">
        <v>27</v>
      </c>
      <c r="H8265" s="5" t="n">
        <v>15.07</v>
      </c>
      <c r="I8265" s="6">
        <f>IF(E8265&gt;=Markov!$B$3,1,0)</f>
        <v/>
      </c>
      <c r="J8265" s="6">
        <f>I8264</f>
        <v/>
      </c>
      <c r="K8265" s="7">
        <f>MAR1!$B$5+MAR1!$C$5*COS(2*PI()*$C8265/365)+MAR1!$D$5*SIN(2*PI()*$C8265/365)</f>
        <v/>
      </c>
      <c r="L8265" s="7">
        <f>MAR1!$B$6+MAR1!$C$6*COS(2*PI()*$C8265/365)+MAR1!$D$6*SIN(2*PI()*$C8265/365)</f>
        <v/>
      </c>
      <c r="M8265" s="7">
        <f>MAR1!$B$7+MAR1!$C$7*COS(2*PI()*$C8265/365)+MAR1!$D$7*SIN(2*PI()*$C8265/365)</f>
        <v/>
      </c>
      <c r="N8265" s="7">
        <f>F8265-K8265</f>
        <v/>
      </c>
      <c r="O8265" s="7">
        <f>G8265-L8265</f>
        <v/>
      </c>
      <c r="P8265" s="7">
        <f>H8265-M8265</f>
        <v/>
      </c>
      <c r="Q8265" s="7">
        <f>IF($I8265=1,(N8265-MAR1!$B$11)/MAR1!$D$11,(N8265-MAR1!$C$11)/MAR1!$E$11)</f>
        <v/>
      </c>
      <c r="R8265" s="7">
        <f>IF($I8265=1,(O8265-MAR1!$B$12)/MAR1!$D$12,(O8265-MAR1!$C$12)/MAR1!$E$12)</f>
        <v/>
      </c>
      <c r="S8265" s="7">
        <f>IF($I8265=1,(P8265-MAR1!$B$13)/MAR1!$D$13,(P8265-MAR1!$C$13)/MAR1!$E$13)</f>
        <v/>
      </c>
    </row>
    <row r="8266">
      <c r="A8266" s="5" t="n">
        <v>8265</v>
      </c>
      <c r="B8266" s="5" t="n">
        <v>23</v>
      </c>
      <c r="C8266" s="5" t="n">
        <v>235</v>
      </c>
      <c r="D8266" s="5" t="n">
        <v>8</v>
      </c>
      <c r="E8266" s="5" t="n">
        <v>5.9</v>
      </c>
      <c r="F8266" s="5" t="n">
        <v>31.5</v>
      </c>
      <c r="G8266" s="5" t="n">
        <v>24.8</v>
      </c>
      <c r="H8266" s="5" t="n">
        <v>11.28</v>
      </c>
      <c r="I8266" s="6">
        <f>IF(E8266&gt;=Markov!$B$3,1,0)</f>
        <v/>
      </c>
      <c r="J8266" s="6">
        <f>I8265</f>
        <v/>
      </c>
      <c r="K8266" s="7">
        <f>MAR1!$B$5+MAR1!$C$5*COS(2*PI()*$C8266/365)+MAR1!$D$5*SIN(2*PI()*$C8266/365)</f>
        <v/>
      </c>
      <c r="L8266" s="7">
        <f>MAR1!$B$6+MAR1!$C$6*COS(2*PI()*$C8266/365)+MAR1!$D$6*SIN(2*PI()*$C8266/365)</f>
        <v/>
      </c>
      <c r="M8266" s="7">
        <f>MAR1!$B$7+MAR1!$C$7*COS(2*PI()*$C8266/365)+MAR1!$D$7*SIN(2*PI()*$C8266/365)</f>
        <v/>
      </c>
      <c r="N8266" s="7">
        <f>F8266-K8266</f>
        <v/>
      </c>
      <c r="O8266" s="7">
        <f>G8266-L8266</f>
        <v/>
      </c>
      <c r="P8266" s="7">
        <f>H8266-M8266</f>
        <v/>
      </c>
      <c r="Q8266" s="7">
        <f>IF($I8266=1,(N8266-MAR1!$B$11)/MAR1!$D$11,(N8266-MAR1!$C$11)/MAR1!$E$11)</f>
        <v/>
      </c>
      <c r="R8266" s="7">
        <f>IF($I8266=1,(O8266-MAR1!$B$12)/MAR1!$D$12,(O8266-MAR1!$C$12)/MAR1!$E$12)</f>
        <v/>
      </c>
      <c r="S8266" s="7">
        <f>IF($I8266=1,(P8266-MAR1!$B$13)/MAR1!$D$13,(P8266-MAR1!$C$13)/MAR1!$E$13)</f>
        <v/>
      </c>
    </row>
    <row r="8267">
      <c r="A8267" s="5" t="n">
        <v>8266</v>
      </c>
      <c r="B8267" s="5" t="n">
        <v>23</v>
      </c>
      <c r="C8267" s="5" t="n">
        <v>236</v>
      </c>
      <c r="D8267" s="5" t="n">
        <v>8</v>
      </c>
      <c r="E8267" s="5" t="n">
        <v>34.3</v>
      </c>
      <c r="F8267" s="5" t="n">
        <v>28.3</v>
      </c>
      <c r="G8267" s="5" t="n">
        <v>23.3</v>
      </c>
      <c r="H8267" s="5" t="n">
        <v>10.31</v>
      </c>
      <c r="I8267" s="6">
        <f>IF(E8267&gt;=Markov!$B$3,1,0)</f>
        <v/>
      </c>
      <c r="J8267" s="6">
        <f>I8266</f>
        <v/>
      </c>
      <c r="K8267" s="7">
        <f>MAR1!$B$5+MAR1!$C$5*COS(2*PI()*$C8267/365)+MAR1!$D$5*SIN(2*PI()*$C8267/365)</f>
        <v/>
      </c>
      <c r="L8267" s="7">
        <f>MAR1!$B$6+MAR1!$C$6*COS(2*PI()*$C8267/365)+MAR1!$D$6*SIN(2*PI()*$C8267/365)</f>
        <v/>
      </c>
      <c r="M8267" s="7">
        <f>MAR1!$B$7+MAR1!$C$7*COS(2*PI()*$C8267/365)+MAR1!$D$7*SIN(2*PI()*$C8267/365)</f>
        <v/>
      </c>
      <c r="N8267" s="7">
        <f>F8267-K8267</f>
        <v/>
      </c>
      <c r="O8267" s="7">
        <f>G8267-L8267</f>
        <v/>
      </c>
      <c r="P8267" s="7">
        <f>H8267-M8267</f>
        <v/>
      </c>
      <c r="Q8267" s="7">
        <f>IF($I8267=1,(N8267-MAR1!$B$11)/MAR1!$D$11,(N8267-MAR1!$C$11)/MAR1!$E$11)</f>
        <v/>
      </c>
      <c r="R8267" s="7">
        <f>IF($I8267=1,(O8267-MAR1!$B$12)/MAR1!$D$12,(O8267-MAR1!$C$12)/MAR1!$E$12)</f>
        <v/>
      </c>
      <c r="S8267" s="7">
        <f>IF($I8267=1,(P8267-MAR1!$B$13)/MAR1!$D$13,(P8267-MAR1!$C$13)/MAR1!$E$13)</f>
        <v/>
      </c>
    </row>
    <row r="8268">
      <c r="A8268" s="5" t="n">
        <v>8267</v>
      </c>
      <c r="B8268" s="5" t="n">
        <v>23</v>
      </c>
      <c r="C8268" s="5" t="n">
        <v>237</v>
      </c>
      <c r="D8268" s="5" t="n">
        <v>8</v>
      </c>
      <c r="E8268" s="5" t="n">
        <v>117.4</v>
      </c>
      <c r="F8268" s="5" t="n">
        <v>31.2</v>
      </c>
      <c r="G8268" s="5" t="n">
        <v>25.6</v>
      </c>
      <c r="H8268" s="5" t="n">
        <v>8.93</v>
      </c>
      <c r="I8268" s="6">
        <f>IF(E8268&gt;=Markov!$B$3,1,0)</f>
        <v/>
      </c>
      <c r="J8268" s="6">
        <f>I8267</f>
        <v/>
      </c>
      <c r="K8268" s="7">
        <f>MAR1!$B$5+MAR1!$C$5*COS(2*PI()*$C8268/365)+MAR1!$D$5*SIN(2*PI()*$C8268/365)</f>
        <v/>
      </c>
      <c r="L8268" s="7">
        <f>MAR1!$B$6+MAR1!$C$6*COS(2*PI()*$C8268/365)+MAR1!$D$6*SIN(2*PI()*$C8268/365)</f>
        <v/>
      </c>
      <c r="M8268" s="7">
        <f>MAR1!$B$7+MAR1!$C$7*COS(2*PI()*$C8268/365)+MAR1!$D$7*SIN(2*PI()*$C8268/365)</f>
        <v/>
      </c>
      <c r="N8268" s="7">
        <f>F8268-K8268</f>
        <v/>
      </c>
      <c r="O8268" s="7">
        <f>G8268-L8268</f>
        <v/>
      </c>
      <c r="P8268" s="7">
        <f>H8268-M8268</f>
        <v/>
      </c>
      <c r="Q8268" s="7">
        <f>IF($I8268=1,(N8268-MAR1!$B$11)/MAR1!$D$11,(N8268-MAR1!$C$11)/MAR1!$E$11)</f>
        <v/>
      </c>
      <c r="R8268" s="7">
        <f>IF($I8268=1,(O8268-MAR1!$B$12)/MAR1!$D$12,(O8268-MAR1!$C$12)/MAR1!$E$12)</f>
        <v/>
      </c>
      <c r="S8268" s="7">
        <f>IF($I8268=1,(P8268-MAR1!$B$13)/MAR1!$D$13,(P8268-MAR1!$C$13)/MAR1!$E$13)</f>
        <v/>
      </c>
    </row>
    <row r="8269">
      <c r="A8269" s="5" t="n">
        <v>8268</v>
      </c>
      <c r="B8269" s="5" t="n">
        <v>23</v>
      </c>
      <c r="C8269" s="5" t="n">
        <v>238</v>
      </c>
      <c r="D8269" s="5" t="n">
        <v>8</v>
      </c>
      <c r="E8269" s="5" t="n">
        <v>0</v>
      </c>
      <c r="F8269" s="5" t="n">
        <v>35.1</v>
      </c>
      <c r="G8269" s="5" t="n">
        <v>25.8</v>
      </c>
      <c r="H8269" s="5" t="n">
        <v>19.47</v>
      </c>
      <c r="I8269" s="6">
        <f>IF(E8269&gt;=Markov!$B$3,1,0)</f>
        <v/>
      </c>
      <c r="J8269" s="6">
        <f>I8268</f>
        <v/>
      </c>
      <c r="K8269" s="7">
        <f>MAR1!$B$5+MAR1!$C$5*COS(2*PI()*$C8269/365)+MAR1!$D$5*SIN(2*PI()*$C8269/365)</f>
        <v/>
      </c>
      <c r="L8269" s="7">
        <f>MAR1!$B$6+MAR1!$C$6*COS(2*PI()*$C8269/365)+MAR1!$D$6*SIN(2*PI()*$C8269/365)</f>
        <v/>
      </c>
      <c r="M8269" s="7">
        <f>MAR1!$B$7+MAR1!$C$7*COS(2*PI()*$C8269/365)+MAR1!$D$7*SIN(2*PI()*$C8269/365)</f>
        <v/>
      </c>
      <c r="N8269" s="7">
        <f>F8269-K8269</f>
        <v/>
      </c>
      <c r="O8269" s="7">
        <f>G8269-L8269</f>
        <v/>
      </c>
      <c r="P8269" s="7">
        <f>H8269-M8269</f>
        <v/>
      </c>
      <c r="Q8269" s="7">
        <f>IF($I8269=1,(N8269-MAR1!$B$11)/MAR1!$D$11,(N8269-MAR1!$C$11)/MAR1!$E$11)</f>
        <v/>
      </c>
      <c r="R8269" s="7">
        <f>IF($I8269=1,(O8269-MAR1!$B$12)/MAR1!$D$12,(O8269-MAR1!$C$12)/MAR1!$E$12)</f>
        <v/>
      </c>
      <c r="S8269" s="7">
        <f>IF($I8269=1,(P8269-MAR1!$B$13)/MAR1!$D$13,(P8269-MAR1!$C$13)/MAR1!$E$13)</f>
        <v/>
      </c>
    </row>
    <row r="8270">
      <c r="A8270" s="5" t="n">
        <v>8269</v>
      </c>
      <c r="B8270" s="5" t="n">
        <v>23</v>
      </c>
      <c r="C8270" s="5" t="n">
        <v>239</v>
      </c>
      <c r="D8270" s="5" t="n">
        <v>8</v>
      </c>
      <c r="E8270" s="5" t="n">
        <v>31.4</v>
      </c>
      <c r="F8270" s="5" t="n">
        <v>27.1</v>
      </c>
      <c r="G8270" s="5" t="n">
        <v>22.3</v>
      </c>
      <c r="H8270" s="5" t="n">
        <v>6.38</v>
      </c>
      <c r="I8270" s="6">
        <f>IF(E8270&gt;=Markov!$B$3,1,0)</f>
        <v/>
      </c>
      <c r="J8270" s="6">
        <f>I8269</f>
        <v/>
      </c>
      <c r="K8270" s="7">
        <f>MAR1!$B$5+MAR1!$C$5*COS(2*PI()*$C8270/365)+MAR1!$D$5*SIN(2*PI()*$C8270/365)</f>
        <v/>
      </c>
      <c r="L8270" s="7">
        <f>MAR1!$B$6+MAR1!$C$6*COS(2*PI()*$C8270/365)+MAR1!$D$6*SIN(2*PI()*$C8270/365)</f>
        <v/>
      </c>
      <c r="M8270" s="7">
        <f>MAR1!$B$7+MAR1!$C$7*COS(2*PI()*$C8270/365)+MAR1!$D$7*SIN(2*PI()*$C8270/365)</f>
        <v/>
      </c>
      <c r="N8270" s="7">
        <f>F8270-K8270</f>
        <v/>
      </c>
      <c r="O8270" s="7">
        <f>G8270-L8270</f>
        <v/>
      </c>
      <c r="P8270" s="7">
        <f>H8270-M8270</f>
        <v/>
      </c>
      <c r="Q8270" s="7">
        <f>IF($I8270=1,(N8270-MAR1!$B$11)/MAR1!$D$11,(N8270-MAR1!$C$11)/MAR1!$E$11)</f>
        <v/>
      </c>
      <c r="R8270" s="7">
        <f>IF($I8270=1,(O8270-MAR1!$B$12)/MAR1!$D$12,(O8270-MAR1!$C$12)/MAR1!$E$12)</f>
        <v/>
      </c>
      <c r="S8270" s="7">
        <f>IF($I8270=1,(P8270-MAR1!$B$13)/MAR1!$D$13,(P8270-MAR1!$C$13)/MAR1!$E$13)</f>
        <v/>
      </c>
    </row>
    <row r="8271">
      <c r="A8271" s="5" t="n">
        <v>8270</v>
      </c>
      <c r="B8271" s="5" t="n">
        <v>23</v>
      </c>
      <c r="C8271" s="5" t="n">
        <v>240</v>
      </c>
      <c r="D8271" s="5" t="n">
        <v>8</v>
      </c>
      <c r="E8271" s="5" t="n">
        <v>28.1</v>
      </c>
      <c r="F8271" s="5" t="n">
        <v>25.1</v>
      </c>
      <c r="G8271" s="5" t="n">
        <v>21</v>
      </c>
      <c r="H8271" s="5" t="n">
        <v>8.85</v>
      </c>
      <c r="I8271" s="6">
        <f>IF(E8271&gt;=Markov!$B$3,1,0)</f>
        <v/>
      </c>
      <c r="J8271" s="6">
        <f>I8270</f>
        <v/>
      </c>
      <c r="K8271" s="7">
        <f>MAR1!$B$5+MAR1!$C$5*COS(2*PI()*$C8271/365)+MAR1!$D$5*SIN(2*PI()*$C8271/365)</f>
        <v/>
      </c>
      <c r="L8271" s="7">
        <f>MAR1!$B$6+MAR1!$C$6*COS(2*PI()*$C8271/365)+MAR1!$D$6*SIN(2*PI()*$C8271/365)</f>
        <v/>
      </c>
      <c r="M8271" s="7">
        <f>MAR1!$B$7+MAR1!$C$7*COS(2*PI()*$C8271/365)+MAR1!$D$7*SIN(2*PI()*$C8271/365)</f>
        <v/>
      </c>
      <c r="N8271" s="7">
        <f>F8271-K8271</f>
        <v/>
      </c>
      <c r="O8271" s="7">
        <f>G8271-L8271</f>
        <v/>
      </c>
      <c r="P8271" s="7">
        <f>H8271-M8271</f>
        <v/>
      </c>
      <c r="Q8271" s="7">
        <f>IF($I8271=1,(N8271-MAR1!$B$11)/MAR1!$D$11,(N8271-MAR1!$C$11)/MAR1!$E$11)</f>
        <v/>
      </c>
      <c r="R8271" s="7">
        <f>IF($I8271=1,(O8271-MAR1!$B$12)/MAR1!$D$12,(O8271-MAR1!$C$12)/MAR1!$E$12)</f>
        <v/>
      </c>
      <c r="S8271" s="7">
        <f>IF($I8271=1,(P8271-MAR1!$B$13)/MAR1!$D$13,(P8271-MAR1!$C$13)/MAR1!$E$13)</f>
        <v/>
      </c>
    </row>
    <row r="8272">
      <c r="A8272" s="5" t="n">
        <v>8271</v>
      </c>
      <c r="B8272" s="5" t="n">
        <v>23</v>
      </c>
      <c r="C8272" s="5" t="n">
        <v>241</v>
      </c>
      <c r="D8272" s="5" t="n">
        <v>8</v>
      </c>
      <c r="E8272" s="5" t="n">
        <v>5.1</v>
      </c>
      <c r="F8272" s="5" t="n">
        <v>27.3</v>
      </c>
      <c r="G8272" s="5" t="n">
        <v>19.8</v>
      </c>
      <c r="H8272" s="5" t="n">
        <v>6.15</v>
      </c>
      <c r="I8272" s="6">
        <f>IF(E8272&gt;=Markov!$B$3,1,0)</f>
        <v/>
      </c>
      <c r="J8272" s="6">
        <f>I8271</f>
        <v/>
      </c>
      <c r="K8272" s="7">
        <f>MAR1!$B$5+MAR1!$C$5*COS(2*PI()*$C8272/365)+MAR1!$D$5*SIN(2*PI()*$C8272/365)</f>
        <v/>
      </c>
      <c r="L8272" s="7">
        <f>MAR1!$B$6+MAR1!$C$6*COS(2*PI()*$C8272/365)+MAR1!$D$6*SIN(2*PI()*$C8272/365)</f>
        <v/>
      </c>
      <c r="M8272" s="7">
        <f>MAR1!$B$7+MAR1!$C$7*COS(2*PI()*$C8272/365)+MAR1!$D$7*SIN(2*PI()*$C8272/365)</f>
        <v/>
      </c>
      <c r="N8272" s="7">
        <f>F8272-K8272</f>
        <v/>
      </c>
      <c r="O8272" s="7">
        <f>G8272-L8272</f>
        <v/>
      </c>
      <c r="P8272" s="7">
        <f>H8272-M8272</f>
        <v/>
      </c>
      <c r="Q8272" s="7">
        <f>IF($I8272=1,(N8272-MAR1!$B$11)/MAR1!$D$11,(N8272-MAR1!$C$11)/MAR1!$E$11)</f>
        <v/>
      </c>
      <c r="R8272" s="7">
        <f>IF($I8272=1,(O8272-MAR1!$B$12)/MAR1!$D$12,(O8272-MAR1!$C$12)/MAR1!$E$12)</f>
        <v/>
      </c>
      <c r="S8272" s="7">
        <f>IF($I8272=1,(P8272-MAR1!$B$13)/MAR1!$D$13,(P8272-MAR1!$C$13)/MAR1!$E$13)</f>
        <v/>
      </c>
    </row>
    <row r="8273">
      <c r="A8273" s="5" t="n">
        <v>8272</v>
      </c>
      <c r="B8273" s="5" t="n">
        <v>23</v>
      </c>
      <c r="C8273" s="5" t="n">
        <v>242</v>
      </c>
      <c r="D8273" s="5" t="n">
        <v>8</v>
      </c>
      <c r="E8273" s="5" t="n">
        <v>42.4</v>
      </c>
      <c r="F8273" s="5" t="n">
        <v>28.7</v>
      </c>
      <c r="G8273" s="5" t="n">
        <v>21.5</v>
      </c>
      <c r="H8273" s="5" t="n">
        <v>14.44</v>
      </c>
      <c r="I8273" s="6">
        <f>IF(E8273&gt;=Markov!$B$3,1,0)</f>
        <v/>
      </c>
      <c r="J8273" s="6">
        <f>I8272</f>
        <v/>
      </c>
      <c r="K8273" s="7">
        <f>MAR1!$B$5+MAR1!$C$5*COS(2*PI()*$C8273/365)+MAR1!$D$5*SIN(2*PI()*$C8273/365)</f>
        <v/>
      </c>
      <c r="L8273" s="7">
        <f>MAR1!$B$6+MAR1!$C$6*COS(2*PI()*$C8273/365)+MAR1!$D$6*SIN(2*PI()*$C8273/365)</f>
        <v/>
      </c>
      <c r="M8273" s="7">
        <f>MAR1!$B$7+MAR1!$C$7*COS(2*PI()*$C8273/365)+MAR1!$D$7*SIN(2*PI()*$C8273/365)</f>
        <v/>
      </c>
      <c r="N8273" s="7">
        <f>F8273-K8273</f>
        <v/>
      </c>
      <c r="O8273" s="7">
        <f>G8273-L8273</f>
        <v/>
      </c>
      <c r="P8273" s="7">
        <f>H8273-M8273</f>
        <v/>
      </c>
      <c r="Q8273" s="7">
        <f>IF($I8273=1,(N8273-MAR1!$B$11)/MAR1!$D$11,(N8273-MAR1!$C$11)/MAR1!$E$11)</f>
        <v/>
      </c>
      <c r="R8273" s="7">
        <f>IF($I8273=1,(O8273-MAR1!$B$12)/MAR1!$D$12,(O8273-MAR1!$C$12)/MAR1!$E$12)</f>
        <v/>
      </c>
      <c r="S8273" s="7">
        <f>IF($I8273=1,(P8273-MAR1!$B$13)/MAR1!$D$13,(P8273-MAR1!$C$13)/MAR1!$E$13)</f>
        <v/>
      </c>
    </row>
    <row r="8274">
      <c r="A8274" s="5" t="n">
        <v>8273</v>
      </c>
      <c r="B8274" s="5" t="n">
        <v>23</v>
      </c>
      <c r="C8274" s="5" t="n">
        <v>243</v>
      </c>
      <c r="D8274" s="5" t="n">
        <v>8</v>
      </c>
      <c r="E8274" s="5" t="n">
        <v>2</v>
      </c>
      <c r="F8274" s="5" t="n">
        <v>28.6</v>
      </c>
      <c r="G8274" s="5" t="n">
        <v>22.7</v>
      </c>
      <c r="H8274" s="5" t="n">
        <v>14.45</v>
      </c>
      <c r="I8274" s="6">
        <f>IF(E8274&gt;=Markov!$B$3,1,0)</f>
        <v/>
      </c>
      <c r="J8274" s="6">
        <f>I8273</f>
        <v/>
      </c>
      <c r="K8274" s="7">
        <f>MAR1!$B$5+MAR1!$C$5*COS(2*PI()*$C8274/365)+MAR1!$D$5*SIN(2*PI()*$C8274/365)</f>
        <v/>
      </c>
      <c r="L8274" s="7">
        <f>MAR1!$B$6+MAR1!$C$6*COS(2*PI()*$C8274/365)+MAR1!$D$6*SIN(2*PI()*$C8274/365)</f>
        <v/>
      </c>
      <c r="M8274" s="7">
        <f>MAR1!$B$7+MAR1!$C$7*COS(2*PI()*$C8274/365)+MAR1!$D$7*SIN(2*PI()*$C8274/365)</f>
        <v/>
      </c>
      <c r="N8274" s="7">
        <f>F8274-K8274</f>
        <v/>
      </c>
      <c r="O8274" s="7">
        <f>G8274-L8274</f>
        <v/>
      </c>
      <c r="P8274" s="7">
        <f>H8274-M8274</f>
        <v/>
      </c>
      <c r="Q8274" s="7">
        <f>IF($I8274=1,(N8274-MAR1!$B$11)/MAR1!$D$11,(N8274-MAR1!$C$11)/MAR1!$E$11)</f>
        <v/>
      </c>
      <c r="R8274" s="7">
        <f>IF($I8274=1,(O8274-MAR1!$B$12)/MAR1!$D$12,(O8274-MAR1!$C$12)/MAR1!$E$12)</f>
        <v/>
      </c>
      <c r="S8274" s="7">
        <f>IF($I8274=1,(P8274-MAR1!$B$13)/MAR1!$D$13,(P8274-MAR1!$C$13)/MAR1!$E$13)</f>
        <v/>
      </c>
    </row>
    <row r="8275">
      <c r="A8275" s="5" t="n">
        <v>8274</v>
      </c>
      <c r="B8275" s="5" t="n">
        <v>23</v>
      </c>
      <c r="C8275" s="5" t="n">
        <v>244</v>
      </c>
      <c r="D8275" s="5" t="n">
        <v>9</v>
      </c>
      <c r="E8275" s="5" t="n">
        <v>20.3</v>
      </c>
      <c r="F8275" s="5" t="n">
        <v>30.3</v>
      </c>
      <c r="G8275" s="5" t="n">
        <v>22.7</v>
      </c>
      <c r="H8275" s="5" t="n">
        <v>12.17</v>
      </c>
      <c r="I8275" s="6">
        <f>IF(E8275&gt;=Markov!$B$3,1,0)</f>
        <v/>
      </c>
      <c r="J8275" s="6">
        <f>I8274</f>
        <v/>
      </c>
      <c r="K8275" s="7">
        <f>MAR1!$B$5+MAR1!$C$5*COS(2*PI()*$C8275/365)+MAR1!$D$5*SIN(2*PI()*$C8275/365)</f>
        <v/>
      </c>
      <c r="L8275" s="7">
        <f>MAR1!$B$6+MAR1!$C$6*COS(2*PI()*$C8275/365)+MAR1!$D$6*SIN(2*PI()*$C8275/365)</f>
        <v/>
      </c>
      <c r="M8275" s="7">
        <f>MAR1!$B$7+MAR1!$C$7*COS(2*PI()*$C8275/365)+MAR1!$D$7*SIN(2*PI()*$C8275/365)</f>
        <v/>
      </c>
      <c r="N8275" s="7">
        <f>F8275-K8275</f>
        <v/>
      </c>
      <c r="O8275" s="7">
        <f>G8275-L8275</f>
        <v/>
      </c>
      <c r="P8275" s="7">
        <f>H8275-M8275</f>
        <v/>
      </c>
      <c r="Q8275" s="7">
        <f>IF($I8275=1,(N8275-MAR1!$B$11)/MAR1!$D$11,(N8275-MAR1!$C$11)/MAR1!$E$11)</f>
        <v/>
      </c>
      <c r="R8275" s="7">
        <f>IF($I8275=1,(O8275-MAR1!$B$12)/MAR1!$D$12,(O8275-MAR1!$C$12)/MAR1!$E$12)</f>
        <v/>
      </c>
      <c r="S8275" s="7">
        <f>IF($I8275=1,(P8275-MAR1!$B$13)/MAR1!$D$13,(P8275-MAR1!$C$13)/MAR1!$E$13)</f>
        <v/>
      </c>
    </row>
    <row r="8276">
      <c r="A8276" s="5" t="n">
        <v>8275</v>
      </c>
      <c r="B8276" s="5" t="n">
        <v>23</v>
      </c>
      <c r="C8276" s="5" t="n">
        <v>245</v>
      </c>
      <c r="D8276" s="5" t="n">
        <v>9</v>
      </c>
      <c r="E8276" s="5" t="n">
        <v>11.4</v>
      </c>
      <c r="F8276" s="5" t="n">
        <v>27.7</v>
      </c>
      <c r="G8276" s="5" t="n">
        <v>24.2</v>
      </c>
      <c r="H8276" s="5" t="n">
        <v>7.24</v>
      </c>
      <c r="I8276" s="6">
        <f>IF(E8276&gt;=Markov!$B$3,1,0)</f>
        <v/>
      </c>
      <c r="J8276" s="6">
        <f>I8275</f>
        <v/>
      </c>
      <c r="K8276" s="7">
        <f>MAR1!$B$5+MAR1!$C$5*COS(2*PI()*$C8276/365)+MAR1!$D$5*SIN(2*PI()*$C8276/365)</f>
        <v/>
      </c>
      <c r="L8276" s="7">
        <f>MAR1!$B$6+MAR1!$C$6*COS(2*PI()*$C8276/365)+MAR1!$D$6*SIN(2*PI()*$C8276/365)</f>
        <v/>
      </c>
      <c r="M8276" s="7">
        <f>MAR1!$B$7+MAR1!$C$7*COS(2*PI()*$C8276/365)+MAR1!$D$7*SIN(2*PI()*$C8276/365)</f>
        <v/>
      </c>
      <c r="N8276" s="7">
        <f>F8276-K8276</f>
        <v/>
      </c>
      <c r="O8276" s="7">
        <f>G8276-L8276</f>
        <v/>
      </c>
      <c r="P8276" s="7">
        <f>H8276-M8276</f>
        <v/>
      </c>
      <c r="Q8276" s="7">
        <f>IF($I8276=1,(N8276-MAR1!$B$11)/MAR1!$D$11,(N8276-MAR1!$C$11)/MAR1!$E$11)</f>
        <v/>
      </c>
      <c r="R8276" s="7">
        <f>IF($I8276=1,(O8276-MAR1!$B$12)/MAR1!$D$12,(O8276-MAR1!$C$12)/MAR1!$E$12)</f>
        <v/>
      </c>
      <c r="S8276" s="7">
        <f>IF($I8276=1,(P8276-MAR1!$B$13)/MAR1!$D$13,(P8276-MAR1!$C$13)/MAR1!$E$13)</f>
        <v/>
      </c>
    </row>
    <row r="8277">
      <c r="A8277" s="5" t="n">
        <v>8276</v>
      </c>
      <c r="B8277" s="5" t="n">
        <v>23</v>
      </c>
      <c r="C8277" s="5" t="n">
        <v>246</v>
      </c>
      <c r="D8277" s="5" t="n">
        <v>9</v>
      </c>
      <c r="E8277" s="5" t="n">
        <v>0</v>
      </c>
      <c r="F8277" s="5" t="n">
        <v>32.7</v>
      </c>
      <c r="G8277" s="5" t="n">
        <v>24.4</v>
      </c>
      <c r="H8277" s="5" t="n">
        <v>9.66</v>
      </c>
      <c r="I8277" s="6">
        <f>IF(E8277&gt;=Markov!$B$3,1,0)</f>
        <v/>
      </c>
      <c r="J8277" s="6">
        <f>I8276</f>
        <v/>
      </c>
      <c r="K8277" s="7">
        <f>MAR1!$B$5+MAR1!$C$5*COS(2*PI()*$C8277/365)+MAR1!$D$5*SIN(2*PI()*$C8277/365)</f>
        <v/>
      </c>
      <c r="L8277" s="7">
        <f>MAR1!$B$6+MAR1!$C$6*COS(2*PI()*$C8277/365)+MAR1!$D$6*SIN(2*PI()*$C8277/365)</f>
        <v/>
      </c>
      <c r="M8277" s="7">
        <f>MAR1!$B$7+MAR1!$C$7*COS(2*PI()*$C8277/365)+MAR1!$D$7*SIN(2*PI()*$C8277/365)</f>
        <v/>
      </c>
      <c r="N8277" s="7">
        <f>F8277-K8277</f>
        <v/>
      </c>
      <c r="O8277" s="7">
        <f>G8277-L8277</f>
        <v/>
      </c>
      <c r="P8277" s="7">
        <f>H8277-M8277</f>
        <v/>
      </c>
      <c r="Q8277" s="7">
        <f>IF($I8277=1,(N8277-MAR1!$B$11)/MAR1!$D$11,(N8277-MAR1!$C$11)/MAR1!$E$11)</f>
        <v/>
      </c>
      <c r="R8277" s="7">
        <f>IF($I8277=1,(O8277-MAR1!$B$12)/MAR1!$D$12,(O8277-MAR1!$C$12)/MAR1!$E$12)</f>
        <v/>
      </c>
      <c r="S8277" s="7">
        <f>IF($I8277=1,(P8277-MAR1!$B$13)/MAR1!$D$13,(P8277-MAR1!$C$13)/MAR1!$E$13)</f>
        <v/>
      </c>
    </row>
    <row r="8278">
      <c r="A8278" s="5" t="n">
        <v>8277</v>
      </c>
      <c r="B8278" s="5" t="n">
        <v>23</v>
      </c>
      <c r="C8278" s="5" t="n">
        <v>247</v>
      </c>
      <c r="D8278" s="5" t="n">
        <v>9</v>
      </c>
      <c r="E8278" s="5" t="n">
        <v>0</v>
      </c>
      <c r="F8278" s="5" t="n">
        <v>30.5</v>
      </c>
      <c r="G8278" s="5" t="n">
        <v>23</v>
      </c>
      <c r="H8278" s="5" t="n">
        <v>14.26</v>
      </c>
      <c r="I8278" s="6">
        <f>IF(E8278&gt;=Markov!$B$3,1,0)</f>
        <v/>
      </c>
      <c r="J8278" s="6">
        <f>I8277</f>
        <v/>
      </c>
      <c r="K8278" s="7">
        <f>MAR1!$B$5+MAR1!$C$5*COS(2*PI()*$C8278/365)+MAR1!$D$5*SIN(2*PI()*$C8278/365)</f>
        <v/>
      </c>
      <c r="L8278" s="7">
        <f>MAR1!$B$6+MAR1!$C$6*COS(2*PI()*$C8278/365)+MAR1!$D$6*SIN(2*PI()*$C8278/365)</f>
        <v/>
      </c>
      <c r="M8278" s="7">
        <f>MAR1!$B$7+MAR1!$C$7*COS(2*PI()*$C8278/365)+MAR1!$D$7*SIN(2*PI()*$C8278/365)</f>
        <v/>
      </c>
      <c r="N8278" s="7">
        <f>F8278-K8278</f>
        <v/>
      </c>
      <c r="O8278" s="7">
        <f>G8278-L8278</f>
        <v/>
      </c>
      <c r="P8278" s="7">
        <f>H8278-M8278</f>
        <v/>
      </c>
      <c r="Q8278" s="7">
        <f>IF($I8278=1,(N8278-MAR1!$B$11)/MAR1!$D$11,(N8278-MAR1!$C$11)/MAR1!$E$11)</f>
        <v/>
      </c>
      <c r="R8278" s="7">
        <f>IF($I8278=1,(O8278-MAR1!$B$12)/MAR1!$D$12,(O8278-MAR1!$C$12)/MAR1!$E$12)</f>
        <v/>
      </c>
      <c r="S8278" s="7">
        <f>IF($I8278=1,(P8278-MAR1!$B$13)/MAR1!$D$13,(P8278-MAR1!$C$13)/MAR1!$E$13)</f>
        <v/>
      </c>
    </row>
    <row r="8279">
      <c r="A8279" s="5" t="n">
        <v>8278</v>
      </c>
      <c r="B8279" s="5" t="n">
        <v>23</v>
      </c>
      <c r="C8279" s="5" t="n">
        <v>248</v>
      </c>
      <c r="D8279" s="5" t="n">
        <v>9</v>
      </c>
      <c r="E8279" s="5" t="n">
        <v>0</v>
      </c>
      <c r="F8279" s="5" t="n">
        <v>29.1</v>
      </c>
      <c r="G8279" s="5" t="n">
        <v>21.8</v>
      </c>
      <c r="H8279" s="5" t="n">
        <v>15.67</v>
      </c>
      <c r="I8279" s="6">
        <f>IF(E8279&gt;=Markov!$B$3,1,0)</f>
        <v/>
      </c>
      <c r="J8279" s="6">
        <f>I8278</f>
        <v/>
      </c>
      <c r="K8279" s="7">
        <f>MAR1!$B$5+MAR1!$C$5*COS(2*PI()*$C8279/365)+MAR1!$D$5*SIN(2*PI()*$C8279/365)</f>
        <v/>
      </c>
      <c r="L8279" s="7">
        <f>MAR1!$B$6+MAR1!$C$6*COS(2*PI()*$C8279/365)+MAR1!$D$6*SIN(2*PI()*$C8279/365)</f>
        <v/>
      </c>
      <c r="M8279" s="7">
        <f>MAR1!$B$7+MAR1!$C$7*COS(2*PI()*$C8279/365)+MAR1!$D$7*SIN(2*PI()*$C8279/365)</f>
        <v/>
      </c>
      <c r="N8279" s="7">
        <f>F8279-K8279</f>
        <v/>
      </c>
      <c r="O8279" s="7">
        <f>G8279-L8279</f>
        <v/>
      </c>
      <c r="P8279" s="7">
        <f>H8279-M8279</f>
        <v/>
      </c>
      <c r="Q8279" s="7">
        <f>IF($I8279=1,(N8279-MAR1!$B$11)/MAR1!$D$11,(N8279-MAR1!$C$11)/MAR1!$E$11)</f>
        <v/>
      </c>
      <c r="R8279" s="7">
        <f>IF($I8279=1,(O8279-MAR1!$B$12)/MAR1!$D$12,(O8279-MAR1!$C$12)/MAR1!$E$12)</f>
        <v/>
      </c>
      <c r="S8279" s="7">
        <f>IF($I8279=1,(P8279-MAR1!$B$13)/MAR1!$D$13,(P8279-MAR1!$C$13)/MAR1!$E$13)</f>
        <v/>
      </c>
    </row>
    <row r="8280">
      <c r="A8280" s="5" t="n">
        <v>8279</v>
      </c>
      <c r="B8280" s="5" t="n">
        <v>23</v>
      </c>
      <c r="C8280" s="5" t="n">
        <v>249</v>
      </c>
      <c r="D8280" s="5" t="n">
        <v>9</v>
      </c>
      <c r="E8280" s="5" t="n">
        <v>0</v>
      </c>
      <c r="F8280" s="5" t="n">
        <v>28.9</v>
      </c>
      <c r="G8280" s="5" t="n">
        <v>20.4</v>
      </c>
      <c r="H8280" s="5" t="n">
        <v>13.27</v>
      </c>
      <c r="I8280" s="6">
        <f>IF(E8280&gt;=Markov!$B$3,1,0)</f>
        <v/>
      </c>
      <c r="J8280" s="6">
        <f>I8279</f>
        <v/>
      </c>
      <c r="K8280" s="7">
        <f>MAR1!$B$5+MAR1!$C$5*COS(2*PI()*$C8280/365)+MAR1!$D$5*SIN(2*PI()*$C8280/365)</f>
        <v/>
      </c>
      <c r="L8280" s="7">
        <f>MAR1!$B$6+MAR1!$C$6*COS(2*PI()*$C8280/365)+MAR1!$D$6*SIN(2*PI()*$C8280/365)</f>
        <v/>
      </c>
      <c r="M8280" s="7">
        <f>MAR1!$B$7+MAR1!$C$7*COS(2*PI()*$C8280/365)+MAR1!$D$7*SIN(2*PI()*$C8280/365)</f>
        <v/>
      </c>
      <c r="N8280" s="7">
        <f>F8280-K8280</f>
        <v/>
      </c>
      <c r="O8280" s="7">
        <f>G8280-L8280</f>
        <v/>
      </c>
      <c r="P8280" s="7">
        <f>H8280-M8280</f>
        <v/>
      </c>
      <c r="Q8280" s="7">
        <f>IF($I8280=1,(N8280-MAR1!$B$11)/MAR1!$D$11,(N8280-MAR1!$C$11)/MAR1!$E$11)</f>
        <v/>
      </c>
      <c r="R8280" s="7">
        <f>IF($I8280=1,(O8280-MAR1!$B$12)/MAR1!$D$12,(O8280-MAR1!$C$12)/MAR1!$E$12)</f>
        <v/>
      </c>
      <c r="S8280" s="7">
        <f>IF($I8280=1,(P8280-MAR1!$B$13)/MAR1!$D$13,(P8280-MAR1!$C$13)/MAR1!$E$13)</f>
        <v/>
      </c>
    </row>
    <row r="8281">
      <c r="A8281" s="5" t="n">
        <v>8280</v>
      </c>
      <c r="B8281" s="5" t="n">
        <v>23</v>
      </c>
      <c r="C8281" s="5" t="n">
        <v>250</v>
      </c>
      <c r="D8281" s="5" t="n">
        <v>9</v>
      </c>
      <c r="E8281" s="5" t="n">
        <v>0</v>
      </c>
      <c r="F8281" s="5" t="n">
        <v>32.2</v>
      </c>
      <c r="G8281" s="5" t="n">
        <v>23.1</v>
      </c>
      <c r="H8281" s="5" t="n">
        <v>16.14</v>
      </c>
      <c r="I8281" s="6">
        <f>IF(E8281&gt;=Markov!$B$3,1,0)</f>
        <v/>
      </c>
      <c r="J8281" s="6">
        <f>I8280</f>
        <v/>
      </c>
      <c r="K8281" s="7">
        <f>MAR1!$B$5+MAR1!$C$5*COS(2*PI()*$C8281/365)+MAR1!$D$5*SIN(2*PI()*$C8281/365)</f>
        <v/>
      </c>
      <c r="L8281" s="7">
        <f>MAR1!$B$6+MAR1!$C$6*COS(2*PI()*$C8281/365)+MAR1!$D$6*SIN(2*PI()*$C8281/365)</f>
        <v/>
      </c>
      <c r="M8281" s="7">
        <f>MAR1!$B$7+MAR1!$C$7*COS(2*PI()*$C8281/365)+MAR1!$D$7*SIN(2*PI()*$C8281/365)</f>
        <v/>
      </c>
      <c r="N8281" s="7">
        <f>F8281-K8281</f>
        <v/>
      </c>
      <c r="O8281" s="7">
        <f>G8281-L8281</f>
        <v/>
      </c>
      <c r="P8281" s="7">
        <f>H8281-M8281</f>
        <v/>
      </c>
      <c r="Q8281" s="7">
        <f>IF($I8281=1,(N8281-MAR1!$B$11)/MAR1!$D$11,(N8281-MAR1!$C$11)/MAR1!$E$11)</f>
        <v/>
      </c>
      <c r="R8281" s="7">
        <f>IF($I8281=1,(O8281-MAR1!$B$12)/MAR1!$D$12,(O8281-MAR1!$C$12)/MAR1!$E$12)</f>
        <v/>
      </c>
      <c r="S8281" s="7">
        <f>IF($I8281=1,(P8281-MAR1!$B$13)/MAR1!$D$13,(P8281-MAR1!$C$13)/MAR1!$E$13)</f>
        <v/>
      </c>
    </row>
    <row r="8282">
      <c r="A8282" s="5" t="n">
        <v>8281</v>
      </c>
      <c r="B8282" s="5" t="n">
        <v>23</v>
      </c>
      <c r="C8282" s="5" t="n">
        <v>251</v>
      </c>
      <c r="D8282" s="5" t="n">
        <v>9</v>
      </c>
      <c r="E8282" s="5" t="n">
        <v>0</v>
      </c>
      <c r="F8282" s="5" t="n">
        <v>28.8</v>
      </c>
      <c r="G8282" s="5" t="n">
        <v>21.9</v>
      </c>
      <c r="H8282" s="5" t="n">
        <v>17.67</v>
      </c>
      <c r="I8282" s="6">
        <f>IF(E8282&gt;=Markov!$B$3,1,0)</f>
        <v/>
      </c>
      <c r="J8282" s="6">
        <f>I8281</f>
        <v/>
      </c>
      <c r="K8282" s="7">
        <f>MAR1!$B$5+MAR1!$C$5*COS(2*PI()*$C8282/365)+MAR1!$D$5*SIN(2*PI()*$C8282/365)</f>
        <v/>
      </c>
      <c r="L8282" s="7">
        <f>MAR1!$B$6+MAR1!$C$6*COS(2*PI()*$C8282/365)+MAR1!$D$6*SIN(2*PI()*$C8282/365)</f>
        <v/>
      </c>
      <c r="M8282" s="7">
        <f>MAR1!$B$7+MAR1!$C$7*COS(2*PI()*$C8282/365)+MAR1!$D$7*SIN(2*PI()*$C8282/365)</f>
        <v/>
      </c>
      <c r="N8282" s="7">
        <f>F8282-K8282</f>
        <v/>
      </c>
      <c r="O8282" s="7">
        <f>G8282-L8282</f>
        <v/>
      </c>
      <c r="P8282" s="7">
        <f>H8282-M8282</f>
        <v/>
      </c>
      <c r="Q8282" s="7">
        <f>IF($I8282=1,(N8282-MAR1!$B$11)/MAR1!$D$11,(N8282-MAR1!$C$11)/MAR1!$E$11)</f>
        <v/>
      </c>
      <c r="R8282" s="7">
        <f>IF($I8282=1,(O8282-MAR1!$B$12)/MAR1!$D$12,(O8282-MAR1!$C$12)/MAR1!$E$12)</f>
        <v/>
      </c>
      <c r="S8282" s="7">
        <f>IF($I8282=1,(P8282-MAR1!$B$13)/MAR1!$D$13,(P8282-MAR1!$C$13)/MAR1!$E$13)</f>
        <v/>
      </c>
    </row>
    <row r="8283">
      <c r="A8283" s="5" t="n">
        <v>8282</v>
      </c>
      <c r="B8283" s="5" t="n">
        <v>23</v>
      </c>
      <c r="C8283" s="5" t="n">
        <v>252</v>
      </c>
      <c r="D8283" s="5" t="n">
        <v>9</v>
      </c>
      <c r="E8283" s="5" t="n">
        <v>0</v>
      </c>
      <c r="F8283" s="5" t="n">
        <v>30.7</v>
      </c>
      <c r="G8283" s="5" t="n">
        <v>23.8</v>
      </c>
      <c r="H8283" s="5" t="n">
        <v>13.4</v>
      </c>
      <c r="I8283" s="6">
        <f>IF(E8283&gt;=Markov!$B$3,1,0)</f>
        <v/>
      </c>
      <c r="J8283" s="6">
        <f>I8282</f>
        <v/>
      </c>
      <c r="K8283" s="7">
        <f>MAR1!$B$5+MAR1!$C$5*COS(2*PI()*$C8283/365)+MAR1!$D$5*SIN(2*PI()*$C8283/365)</f>
        <v/>
      </c>
      <c r="L8283" s="7">
        <f>MAR1!$B$6+MAR1!$C$6*COS(2*PI()*$C8283/365)+MAR1!$D$6*SIN(2*PI()*$C8283/365)</f>
        <v/>
      </c>
      <c r="M8283" s="7">
        <f>MAR1!$B$7+MAR1!$C$7*COS(2*PI()*$C8283/365)+MAR1!$D$7*SIN(2*PI()*$C8283/365)</f>
        <v/>
      </c>
      <c r="N8283" s="7">
        <f>F8283-K8283</f>
        <v/>
      </c>
      <c r="O8283" s="7">
        <f>G8283-L8283</f>
        <v/>
      </c>
      <c r="P8283" s="7">
        <f>H8283-M8283</f>
        <v/>
      </c>
      <c r="Q8283" s="7">
        <f>IF($I8283=1,(N8283-MAR1!$B$11)/MAR1!$D$11,(N8283-MAR1!$C$11)/MAR1!$E$11)</f>
        <v/>
      </c>
      <c r="R8283" s="7">
        <f>IF($I8283=1,(O8283-MAR1!$B$12)/MAR1!$D$12,(O8283-MAR1!$C$12)/MAR1!$E$12)</f>
        <v/>
      </c>
      <c r="S8283" s="7">
        <f>IF($I8283=1,(P8283-MAR1!$B$13)/MAR1!$D$13,(P8283-MAR1!$C$13)/MAR1!$E$13)</f>
        <v/>
      </c>
    </row>
    <row r="8284">
      <c r="A8284" s="5" t="n">
        <v>8283</v>
      </c>
      <c r="B8284" s="5" t="n">
        <v>23</v>
      </c>
      <c r="C8284" s="5" t="n">
        <v>253</v>
      </c>
      <c r="D8284" s="5" t="n">
        <v>9</v>
      </c>
      <c r="E8284" s="5" t="n">
        <v>0</v>
      </c>
      <c r="F8284" s="5" t="n">
        <v>29.7</v>
      </c>
      <c r="G8284" s="5" t="n">
        <v>23.7</v>
      </c>
      <c r="H8284" s="5" t="n">
        <v>15.7</v>
      </c>
      <c r="I8284" s="6">
        <f>IF(E8284&gt;=Markov!$B$3,1,0)</f>
        <v/>
      </c>
      <c r="J8284" s="6">
        <f>I8283</f>
        <v/>
      </c>
      <c r="K8284" s="7">
        <f>MAR1!$B$5+MAR1!$C$5*COS(2*PI()*$C8284/365)+MAR1!$D$5*SIN(2*PI()*$C8284/365)</f>
        <v/>
      </c>
      <c r="L8284" s="7">
        <f>MAR1!$B$6+MAR1!$C$6*COS(2*PI()*$C8284/365)+MAR1!$D$6*SIN(2*PI()*$C8284/365)</f>
        <v/>
      </c>
      <c r="M8284" s="7">
        <f>MAR1!$B$7+MAR1!$C$7*COS(2*PI()*$C8284/365)+MAR1!$D$7*SIN(2*PI()*$C8284/365)</f>
        <v/>
      </c>
      <c r="N8284" s="7">
        <f>F8284-K8284</f>
        <v/>
      </c>
      <c r="O8284" s="7">
        <f>G8284-L8284</f>
        <v/>
      </c>
      <c r="P8284" s="7">
        <f>H8284-M8284</f>
        <v/>
      </c>
      <c r="Q8284" s="7">
        <f>IF($I8284=1,(N8284-MAR1!$B$11)/MAR1!$D$11,(N8284-MAR1!$C$11)/MAR1!$E$11)</f>
        <v/>
      </c>
      <c r="R8284" s="7">
        <f>IF($I8284=1,(O8284-MAR1!$B$12)/MAR1!$D$12,(O8284-MAR1!$C$12)/MAR1!$E$12)</f>
        <v/>
      </c>
      <c r="S8284" s="7">
        <f>IF($I8284=1,(P8284-MAR1!$B$13)/MAR1!$D$13,(P8284-MAR1!$C$13)/MAR1!$E$13)</f>
        <v/>
      </c>
    </row>
    <row r="8285">
      <c r="A8285" s="5" t="n">
        <v>8284</v>
      </c>
      <c r="B8285" s="5" t="n">
        <v>23</v>
      </c>
      <c r="C8285" s="5" t="n">
        <v>254</v>
      </c>
      <c r="D8285" s="5" t="n">
        <v>9</v>
      </c>
      <c r="E8285" s="5" t="n">
        <v>0</v>
      </c>
      <c r="F8285" s="5" t="n">
        <v>32.3</v>
      </c>
      <c r="G8285" s="5" t="n">
        <v>21.7</v>
      </c>
      <c r="H8285" s="5" t="n">
        <v>10.51</v>
      </c>
      <c r="I8285" s="6">
        <f>IF(E8285&gt;=Markov!$B$3,1,0)</f>
        <v/>
      </c>
      <c r="J8285" s="6">
        <f>I8284</f>
        <v/>
      </c>
      <c r="K8285" s="7">
        <f>MAR1!$B$5+MAR1!$C$5*COS(2*PI()*$C8285/365)+MAR1!$D$5*SIN(2*PI()*$C8285/365)</f>
        <v/>
      </c>
      <c r="L8285" s="7">
        <f>MAR1!$B$6+MAR1!$C$6*COS(2*PI()*$C8285/365)+MAR1!$D$6*SIN(2*PI()*$C8285/365)</f>
        <v/>
      </c>
      <c r="M8285" s="7">
        <f>MAR1!$B$7+MAR1!$C$7*COS(2*PI()*$C8285/365)+MAR1!$D$7*SIN(2*PI()*$C8285/365)</f>
        <v/>
      </c>
      <c r="N8285" s="7">
        <f>F8285-K8285</f>
        <v/>
      </c>
      <c r="O8285" s="7">
        <f>G8285-L8285</f>
        <v/>
      </c>
      <c r="P8285" s="7">
        <f>H8285-M8285</f>
        <v/>
      </c>
      <c r="Q8285" s="7">
        <f>IF($I8285=1,(N8285-MAR1!$B$11)/MAR1!$D$11,(N8285-MAR1!$C$11)/MAR1!$E$11)</f>
        <v/>
      </c>
      <c r="R8285" s="7">
        <f>IF($I8285=1,(O8285-MAR1!$B$12)/MAR1!$D$12,(O8285-MAR1!$C$12)/MAR1!$E$12)</f>
        <v/>
      </c>
      <c r="S8285" s="7">
        <f>IF($I8285=1,(P8285-MAR1!$B$13)/MAR1!$D$13,(P8285-MAR1!$C$13)/MAR1!$E$13)</f>
        <v/>
      </c>
    </row>
    <row r="8286">
      <c r="A8286" s="5" t="n">
        <v>8285</v>
      </c>
      <c r="B8286" s="5" t="n">
        <v>23</v>
      </c>
      <c r="C8286" s="5" t="n">
        <v>255</v>
      </c>
      <c r="D8286" s="5" t="n">
        <v>9</v>
      </c>
      <c r="E8286" s="5" t="n">
        <v>18.1</v>
      </c>
      <c r="F8286" s="5" t="n">
        <v>28.3</v>
      </c>
      <c r="G8286" s="5" t="n">
        <v>21.9</v>
      </c>
      <c r="H8286" s="5" t="n">
        <v>11.62</v>
      </c>
      <c r="I8286" s="6">
        <f>IF(E8286&gt;=Markov!$B$3,1,0)</f>
        <v/>
      </c>
      <c r="J8286" s="6">
        <f>I8285</f>
        <v/>
      </c>
      <c r="K8286" s="7">
        <f>MAR1!$B$5+MAR1!$C$5*COS(2*PI()*$C8286/365)+MAR1!$D$5*SIN(2*PI()*$C8286/365)</f>
        <v/>
      </c>
      <c r="L8286" s="7">
        <f>MAR1!$B$6+MAR1!$C$6*COS(2*PI()*$C8286/365)+MAR1!$D$6*SIN(2*PI()*$C8286/365)</f>
        <v/>
      </c>
      <c r="M8286" s="7">
        <f>MAR1!$B$7+MAR1!$C$7*COS(2*PI()*$C8286/365)+MAR1!$D$7*SIN(2*PI()*$C8286/365)</f>
        <v/>
      </c>
      <c r="N8286" s="7">
        <f>F8286-K8286</f>
        <v/>
      </c>
      <c r="O8286" s="7">
        <f>G8286-L8286</f>
        <v/>
      </c>
      <c r="P8286" s="7">
        <f>H8286-M8286</f>
        <v/>
      </c>
      <c r="Q8286" s="7">
        <f>IF($I8286=1,(N8286-MAR1!$B$11)/MAR1!$D$11,(N8286-MAR1!$C$11)/MAR1!$E$11)</f>
        <v/>
      </c>
      <c r="R8286" s="7">
        <f>IF($I8286=1,(O8286-MAR1!$B$12)/MAR1!$D$12,(O8286-MAR1!$C$12)/MAR1!$E$12)</f>
        <v/>
      </c>
      <c r="S8286" s="7">
        <f>IF($I8286=1,(P8286-MAR1!$B$13)/MAR1!$D$13,(P8286-MAR1!$C$13)/MAR1!$E$13)</f>
        <v/>
      </c>
    </row>
    <row r="8287">
      <c r="A8287" s="5" t="n">
        <v>8286</v>
      </c>
      <c r="B8287" s="5" t="n">
        <v>23</v>
      </c>
      <c r="C8287" s="5" t="n">
        <v>256</v>
      </c>
      <c r="D8287" s="5" t="n">
        <v>9</v>
      </c>
      <c r="E8287" s="5" t="n">
        <v>0</v>
      </c>
      <c r="F8287" s="5" t="n">
        <v>29.6</v>
      </c>
      <c r="G8287" s="5" t="n">
        <v>21.4</v>
      </c>
      <c r="H8287" s="5" t="n">
        <v>17.07</v>
      </c>
      <c r="I8287" s="6">
        <f>IF(E8287&gt;=Markov!$B$3,1,0)</f>
        <v/>
      </c>
      <c r="J8287" s="6">
        <f>I8286</f>
        <v/>
      </c>
      <c r="K8287" s="7">
        <f>MAR1!$B$5+MAR1!$C$5*COS(2*PI()*$C8287/365)+MAR1!$D$5*SIN(2*PI()*$C8287/365)</f>
        <v/>
      </c>
      <c r="L8287" s="7">
        <f>MAR1!$B$6+MAR1!$C$6*COS(2*PI()*$C8287/365)+MAR1!$D$6*SIN(2*PI()*$C8287/365)</f>
        <v/>
      </c>
      <c r="M8287" s="7">
        <f>MAR1!$B$7+MAR1!$C$7*COS(2*PI()*$C8287/365)+MAR1!$D$7*SIN(2*PI()*$C8287/365)</f>
        <v/>
      </c>
      <c r="N8287" s="7">
        <f>F8287-K8287</f>
        <v/>
      </c>
      <c r="O8287" s="7">
        <f>G8287-L8287</f>
        <v/>
      </c>
      <c r="P8287" s="7">
        <f>H8287-M8287</f>
        <v/>
      </c>
      <c r="Q8287" s="7">
        <f>IF($I8287=1,(N8287-MAR1!$B$11)/MAR1!$D$11,(N8287-MAR1!$C$11)/MAR1!$E$11)</f>
        <v/>
      </c>
      <c r="R8287" s="7">
        <f>IF($I8287=1,(O8287-MAR1!$B$12)/MAR1!$D$12,(O8287-MAR1!$C$12)/MAR1!$E$12)</f>
        <v/>
      </c>
      <c r="S8287" s="7">
        <f>IF($I8287=1,(P8287-MAR1!$B$13)/MAR1!$D$13,(P8287-MAR1!$C$13)/MAR1!$E$13)</f>
        <v/>
      </c>
    </row>
    <row r="8288">
      <c r="A8288" s="5" t="n">
        <v>8287</v>
      </c>
      <c r="B8288" s="5" t="n">
        <v>23</v>
      </c>
      <c r="C8288" s="5" t="n">
        <v>257</v>
      </c>
      <c r="D8288" s="5" t="n">
        <v>9</v>
      </c>
      <c r="E8288" s="5" t="n">
        <v>3.5</v>
      </c>
      <c r="F8288" s="5" t="n">
        <v>25.2</v>
      </c>
      <c r="G8288" s="5" t="n">
        <v>19.6</v>
      </c>
      <c r="H8288" s="5" t="n">
        <v>11.13</v>
      </c>
      <c r="I8288" s="6">
        <f>IF(E8288&gt;=Markov!$B$3,1,0)</f>
        <v/>
      </c>
      <c r="J8288" s="6">
        <f>I8287</f>
        <v/>
      </c>
      <c r="K8288" s="7">
        <f>MAR1!$B$5+MAR1!$C$5*COS(2*PI()*$C8288/365)+MAR1!$D$5*SIN(2*PI()*$C8288/365)</f>
        <v/>
      </c>
      <c r="L8288" s="7">
        <f>MAR1!$B$6+MAR1!$C$6*COS(2*PI()*$C8288/365)+MAR1!$D$6*SIN(2*PI()*$C8288/365)</f>
        <v/>
      </c>
      <c r="M8288" s="7">
        <f>MAR1!$B$7+MAR1!$C$7*COS(2*PI()*$C8288/365)+MAR1!$D$7*SIN(2*PI()*$C8288/365)</f>
        <v/>
      </c>
      <c r="N8288" s="7">
        <f>F8288-K8288</f>
        <v/>
      </c>
      <c r="O8288" s="7">
        <f>G8288-L8288</f>
        <v/>
      </c>
      <c r="P8288" s="7">
        <f>H8288-M8288</f>
        <v/>
      </c>
      <c r="Q8288" s="7">
        <f>IF($I8288=1,(N8288-MAR1!$B$11)/MAR1!$D$11,(N8288-MAR1!$C$11)/MAR1!$E$11)</f>
        <v/>
      </c>
      <c r="R8288" s="7">
        <f>IF($I8288=1,(O8288-MAR1!$B$12)/MAR1!$D$12,(O8288-MAR1!$C$12)/MAR1!$E$12)</f>
        <v/>
      </c>
      <c r="S8288" s="7">
        <f>IF($I8288=1,(P8288-MAR1!$B$13)/MAR1!$D$13,(P8288-MAR1!$C$13)/MAR1!$E$13)</f>
        <v/>
      </c>
    </row>
    <row r="8289">
      <c r="A8289" s="5" t="n">
        <v>8288</v>
      </c>
      <c r="B8289" s="5" t="n">
        <v>23</v>
      </c>
      <c r="C8289" s="5" t="n">
        <v>258</v>
      </c>
      <c r="D8289" s="5" t="n">
        <v>9</v>
      </c>
      <c r="E8289" s="5" t="n">
        <v>25.1</v>
      </c>
      <c r="F8289" s="5" t="n">
        <v>27.5</v>
      </c>
      <c r="G8289" s="5" t="n">
        <v>21</v>
      </c>
      <c r="H8289" s="5" t="n">
        <v>7.34</v>
      </c>
      <c r="I8289" s="6">
        <f>IF(E8289&gt;=Markov!$B$3,1,0)</f>
        <v/>
      </c>
      <c r="J8289" s="6">
        <f>I8288</f>
        <v/>
      </c>
      <c r="K8289" s="7">
        <f>MAR1!$B$5+MAR1!$C$5*COS(2*PI()*$C8289/365)+MAR1!$D$5*SIN(2*PI()*$C8289/365)</f>
        <v/>
      </c>
      <c r="L8289" s="7">
        <f>MAR1!$B$6+MAR1!$C$6*COS(2*PI()*$C8289/365)+MAR1!$D$6*SIN(2*PI()*$C8289/365)</f>
        <v/>
      </c>
      <c r="M8289" s="7">
        <f>MAR1!$B$7+MAR1!$C$7*COS(2*PI()*$C8289/365)+MAR1!$D$7*SIN(2*PI()*$C8289/365)</f>
        <v/>
      </c>
      <c r="N8289" s="7">
        <f>F8289-K8289</f>
        <v/>
      </c>
      <c r="O8289" s="7">
        <f>G8289-L8289</f>
        <v/>
      </c>
      <c r="P8289" s="7">
        <f>H8289-M8289</f>
        <v/>
      </c>
      <c r="Q8289" s="7">
        <f>IF($I8289=1,(N8289-MAR1!$B$11)/MAR1!$D$11,(N8289-MAR1!$C$11)/MAR1!$E$11)</f>
        <v/>
      </c>
      <c r="R8289" s="7">
        <f>IF($I8289=1,(O8289-MAR1!$B$12)/MAR1!$D$12,(O8289-MAR1!$C$12)/MAR1!$E$12)</f>
        <v/>
      </c>
      <c r="S8289" s="7">
        <f>IF($I8289=1,(P8289-MAR1!$B$13)/MAR1!$D$13,(P8289-MAR1!$C$13)/MAR1!$E$13)</f>
        <v/>
      </c>
    </row>
    <row r="8290">
      <c r="A8290" s="5" t="n">
        <v>8289</v>
      </c>
      <c r="B8290" s="5" t="n">
        <v>23</v>
      </c>
      <c r="C8290" s="5" t="n">
        <v>259</v>
      </c>
      <c r="D8290" s="5" t="n">
        <v>9</v>
      </c>
      <c r="E8290" s="5" t="n">
        <v>37.4</v>
      </c>
      <c r="F8290" s="5" t="n">
        <v>25.4</v>
      </c>
      <c r="G8290" s="5" t="n">
        <v>20.1</v>
      </c>
      <c r="H8290" s="5" t="n">
        <v>9.48</v>
      </c>
      <c r="I8290" s="6">
        <f>IF(E8290&gt;=Markov!$B$3,1,0)</f>
        <v/>
      </c>
      <c r="J8290" s="6">
        <f>I8289</f>
        <v/>
      </c>
      <c r="K8290" s="7">
        <f>MAR1!$B$5+MAR1!$C$5*COS(2*PI()*$C8290/365)+MAR1!$D$5*SIN(2*PI()*$C8290/365)</f>
        <v/>
      </c>
      <c r="L8290" s="7">
        <f>MAR1!$B$6+MAR1!$C$6*COS(2*PI()*$C8290/365)+MAR1!$D$6*SIN(2*PI()*$C8290/365)</f>
        <v/>
      </c>
      <c r="M8290" s="7">
        <f>MAR1!$B$7+MAR1!$C$7*COS(2*PI()*$C8290/365)+MAR1!$D$7*SIN(2*PI()*$C8290/365)</f>
        <v/>
      </c>
      <c r="N8290" s="7">
        <f>F8290-K8290</f>
        <v/>
      </c>
      <c r="O8290" s="7">
        <f>G8290-L8290</f>
        <v/>
      </c>
      <c r="P8290" s="7">
        <f>H8290-M8290</f>
        <v/>
      </c>
      <c r="Q8290" s="7">
        <f>IF($I8290=1,(N8290-MAR1!$B$11)/MAR1!$D$11,(N8290-MAR1!$C$11)/MAR1!$E$11)</f>
        <v/>
      </c>
      <c r="R8290" s="7">
        <f>IF($I8290=1,(O8290-MAR1!$B$12)/MAR1!$D$12,(O8290-MAR1!$C$12)/MAR1!$E$12)</f>
        <v/>
      </c>
      <c r="S8290" s="7">
        <f>IF($I8290=1,(P8290-MAR1!$B$13)/MAR1!$D$13,(P8290-MAR1!$C$13)/MAR1!$E$13)</f>
        <v/>
      </c>
    </row>
    <row r="8291">
      <c r="A8291" s="5" t="n">
        <v>8290</v>
      </c>
      <c r="B8291" s="5" t="n">
        <v>23</v>
      </c>
      <c r="C8291" s="5" t="n">
        <v>260</v>
      </c>
      <c r="D8291" s="5" t="n">
        <v>9</v>
      </c>
      <c r="E8291" s="5" t="n">
        <v>11.4</v>
      </c>
      <c r="F8291" s="5" t="n">
        <v>27.8</v>
      </c>
      <c r="G8291" s="5" t="n">
        <v>20.2</v>
      </c>
      <c r="H8291" s="5" t="n">
        <v>12.96</v>
      </c>
      <c r="I8291" s="6">
        <f>IF(E8291&gt;=Markov!$B$3,1,0)</f>
        <v/>
      </c>
      <c r="J8291" s="6">
        <f>I8290</f>
        <v/>
      </c>
      <c r="K8291" s="7">
        <f>MAR1!$B$5+MAR1!$C$5*COS(2*PI()*$C8291/365)+MAR1!$D$5*SIN(2*PI()*$C8291/365)</f>
        <v/>
      </c>
      <c r="L8291" s="7">
        <f>MAR1!$B$6+MAR1!$C$6*COS(2*PI()*$C8291/365)+MAR1!$D$6*SIN(2*PI()*$C8291/365)</f>
        <v/>
      </c>
      <c r="M8291" s="7">
        <f>MAR1!$B$7+MAR1!$C$7*COS(2*PI()*$C8291/365)+MAR1!$D$7*SIN(2*PI()*$C8291/365)</f>
        <v/>
      </c>
      <c r="N8291" s="7">
        <f>F8291-K8291</f>
        <v/>
      </c>
      <c r="O8291" s="7">
        <f>G8291-L8291</f>
        <v/>
      </c>
      <c r="P8291" s="7">
        <f>H8291-M8291</f>
        <v/>
      </c>
      <c r="Q8291" s="7">
        <f>IF($I8291=1,(N8291-MAR1!$B$11)/MAR1!$D$11,(N8291-MAR1!$C$11)/MAR1!$E$11)</f>
        <v/>
      </c>
      <c r="R8291" s="7">
        <f>IF($I8291=1,(O8291-MAR1!$B$12)/MAR1!$D$12,(O8291-MAR1!$C$12)/MAR1!$E$12)</f>
        <v/>
      </c>
      <c r="S8291" s="7">
        <f>IF($I8291=1,(P8291-MAR1!$B$13)/MAR1!$D$13,(P8291-MAR1!$C$13)/MAR1!$E$13)</f>
        <v/>
      </c>
    </row>
    <row r="8292">
      <c r="A8292" s="5" t="n">
        <v>8291</v>
      </c>
      <c r="B8292" s="5" t="n">
        <v>23</v>
      </c>
      <c r="C8292" s="5" t="n">
        <v>261</v>
      </c>
      <c r="D8292" s="5" t="n">
        <v>9</v>
      </c>
      <c r="E8292" s="5" t="n">
        <v>1.4</v>
      </c>
      <c r="F8292" s="5" t="n">
        <v>28</v>
      </c>
      <c r="G8292" s="5" t="n">
        <v>21</v>
      </c>
      <c r="H8292" s="5" t="n">
        <v>6.83</v>
      </c>
      <c r="I8292" s="6">
        <f>IF(E8292&gt;=Markov!$B$3,1,0)</f>
        <v/>
      </c>
      <c r="J8292" s="6">
        <f>I8291</f>
        <v/>
      </c>
      <c r="K8292" s="7">
        <f>MAR1!$B$5+MAR1!$C$5*COS(2*PI()*$C8292/365)+MAR1!$D$5*SIN(2*PI()*$C8292/365)</f>
        <v/>
      </c>
      <c r="L8292" s="7">
        <f>MAR1!$B$6+MAR1!$C$6*COS(2*PI()*$C8292/365)+MAR1!$D$6*SIN(2*PI()*$C8292/365)</f>
        <v/>
      </c>
      <c r="M8292" s="7">
        <f>MAR1!$B$7+MAR1!$C$7*COS(2*PI()*$C8292/365)+MAR1!$D$7*SIN(2*PI()*$C8292/365)</f>
        <v/>
      </c>
      <c r="N8292" s="7">
        <f>F8292-K8292</f>
        <v/>
      </c>
      <c r="O8292" s="7">
        <f>G8292-L8292</f>
        <v/>
      </c>
      <c r="P8292" s="7">
        <f>H8292-M8292</f>
        <v/>
      </c>
      <c r="Q8292" s="7">
        <f>IF($I8292=1,(N8292-MAR1!$B$11)/MAR1!$D$11,(N8292-MAR1!$C$11)/MAR1!$E$11)</f>
        <v/>
      </c>
      <c r="R8292" s="7">
        <f>IF($I8292=1,(O8292-MAR1!$B$12)/MAR1!$D$12,(O8292-MAR1!$C$12)/MAR1!$E$12)</f>
        <v/>
      </c>
      <c r="S8292" s="7">
        <f>IF($I8292=1,(P8292-MAR1!$B$13)/MAR1!$D$13,(P8292-MAR1!$C$13)/MAR1!$E$13)</f>
        <v/>
      </c>
    </row>
    <row r="8293">
      <c r="A8293" s="5" t="n">
        <v>8292</v>
      </c>
      <c r="B8293" s="5" t="n">
        <v>23</v>
      </c>
      <c r="C8293" s="5" t="n">
        <v>262</v>
      </c>
      <c r="D8293" s="5" t="n">
        <v>9</v>
      </c>
      <c r="E8293" s="5" t="n">
        <v>0</v>
      </c>
      <c r="F8293" s="5" t="n">
        <v>28.9</v>
      </c>
      <c r="G8293" s="5" t="n">
        <v>20.4</v>
      </c>
      <c r="H8293" s="5" t="n">
        <v>18.25</v>
      </c>
      <c r="I8293" s="6">
        <f>IF(E8293&gt;=Markov!$B$3,1,0)</f>
        <v/>
      </c>
      <c r="J8293" s="6">
        <f>I8292</f>
        <v/>
      </c>
      <c r="K8293" s="7">
        <f>MAR1!$B$5+MAR1!$C$5*COS(2*PI()*$C8293/365)+MAR1!$D$5*SIN(2*PI()*$C8293/365)</f>
        <v/>
      </c>
      <c r="L8293" s="7">
        <f>MAR1!$B$6+MAR1!$C$6*COS(2*PI()*$C8293/365)+MAR1!$D$6*SIN(2*PI()*$C8293/365)</f>
        <v/>
      </c>
      <c r="M8293" s="7">
        <f>MAR1!$B$7+MAR1!$C$7*COS(2*PI()*$C8293/365)+MAR1!$D$7*SIN(2*PI()*$C8293/365)</f>
        <v/>
      </c>
      <c r="N8293" s="7">
        <f>F8293-K8293</f>
        <v/>
      </c>
      <c r="O8293" s="7">
        <f>G8293-L8293</f>
        <v/>
      </c>
      <c r="P8293" s="7">
        <f>H8293-M8293</f>
        <v/>
      </c>
      <c r="Q8293" s="7">
        <f>IF($I8293=1,(N8293-MAR1!$B$11)/MAR1!$D$11,(N8293-MAR1!$C$11)/MAR1!$E$11)</f>
        <v/>
      </c>
      <c r="R8293" s="7">
        <f>IF($I8293=1,(O8293-MAR1!$B$12)/MAR1!$D$12,(O8293-MAR1!$C$12)/MAR1!$E$12)</f>
        <v/>
      </c>
      <c r="S8293" s="7">
        <f>IF($I8293=1,(P8293-MAR1!$B$13)/MAR1!$D$13,(P8293-MAR1!$C$13)/MAR1!$E$13)</f>
        <v/>
      </c>
    </row>
    <row r="8294">
      <c r="A8294" s="5" t="n">
        <v>8293</v>
      </c>
      <c r="B8294" s="5" t="n">
        <v>23</v>
      </c>
      <c r="C8294" s="5" t="n">
        <v>263</v>
      </c>
      <c r="D8294" s="5" t="n">
        <v>9</v>
      </c>
      <c r="E8294" s="5" t="n">
        <v>0</v>
      </c>
      <c r="F8294" s="5" t="n">
        <v>26.8</v>
      </c>
      <c r="G8294" s="5" t="n">
        <v>22.5</v>
      </c>
      <c r="H8294" s="5" t="n">
        <v>17.34</v>
      </c>
      <c r="I8294" s="6">
        <f>IF(E8294&gt;=Markov!$B$3,1,0)</f>
        <v/>
      </c>
      <c r="J8294" s="6">
        <f>I8293</f>
        <v/>
      </c>
      <c r="K8294" s="7">
        <f>MAR1!$B$5+MAR1!$C$5*COS(2*PI()*$C8294/365)+MAR1!$D$5*SIN(2*PI()*$C8294/365)</f>
        <v/>
      </c>
      <c r="L8294" s="7">
        <f>MAR1!$B$6+MAR1!$C$6*COS(2*PI()*$C8294/365)+MAR1!$D$6*SIN(2*PI()*$C8294/365)</f>
        <v/>
      </c>
      <c r="M8294" s="7">
        <f>MAR1!$B$7+MAR1!$C$7*COS(2*PI()*$C8294/365)+MAR1!$D$7*SIN(2*PI()*$C8294/365)</f>
        <v/>
      </c>
      <c r="N8294" s="7">
        <f>F8294-K8294</f>
        <v/>
      </c>
      <c r="O8294" s="7">
        <f>G8294-L8294</f>
        <v/>
      </c>
      <c r="P8294" s="7">
        <f>H8294-M8294</f>
        <v/>
      </c>
      <c r="Q8294" s="7">
        <f>IF($I8294=1,(N8294-MAR1!$B$11)/MAR1!$D$11,(N8294-MAR1!$C$11)/MAR1!$E$11)</f>
        <v/>
      </c>
      <c r="R8294" s="7">
        <f>IF($I8294=1,(O8294-MAR1!$B$12)/MAR1!$D$12,(O8294-MAR1!$C$12)/MAR1!$E$12)</f>
        <v/>
      </c>
      <c r="S8294" s="7">
        <f>IF($I8294=1,(P8294-MAR1!$B$13)/MAR1!$D$13,(P8294-MAR1!$C$13)/MAR1!$E$13)</f>
        <v/>
      </c>
    </row>
    <row r="8295">
      <c r="A8295" s="5" t="n">
        <v>8294</v>
      </c>
      <c r="B8295" s="5" t="n">
        <v>23</v>
      </c>
      <c r="C8295" s="5" t="n">
        <v>264</v>
      </c>
      <c r="D8295" s="5" t="n">
        <v>9</v>
      </c>
      <c r="E8295" s="5" t="n">
        <v>0</v>
      </c>
      <c r="F8295" s="5" t="n">
        <v>30.3</v>
      </c>
      <c r="G8295" s="5" t="n">
        <v>21.5</v>
      </c>
      <c r="H8295" s="5" t="n">
        <v>13.91</v>
      </c>
      <c r="I8295" s="6">
        <f>IF(E8295&gt;=Markov!$B$3,1,0)</f>
        <v/>
      </c>
      <c r="J8295" s="6">
        <f>I8294</f>
        <v/>
      </c>
      <c r="K8295" s="7">
        <f>MAR1!$B$5+MAR1!$C$5*COS(2*PI()*$C8295/365)+MAR1!$D$5*SIN(2*PI()*$C8295/365)</f>
        <v/>
      </c>
      <c r="L8295" s="7">
        <f>MAR1!$B$6+MAR1!$C$6*COS(2*PI()*$C8295/365)+MAR1!$D$6*SIN(2*PI()*$C8295/365)</f>
        <v/>
      </c>
      <c r="M8295" s="7">
        <f>MAR1!$B$7+MAR1!$C$7*COS(2*PI()*$C8295/365)+MAR1!$D$7*SIN(2*PI()*$C8295/365)</f>
        <v/>
      </c>
      <c r="N8295" s="7">
        <f>F8295-K8295</f>
        <v/>
      </c>
      <c r="O8295" s="7">
        <f>G8295-L8295</f>
        <v/>
      </c>
      <c r="P8295" s="7">
        <f>H8295-M8295</f>
        <v/>
      </c>
      <c r="Q8295" s="7">
        <f>IF($I8295=1,(N8295-MAR1!$B$11)/MAR1!$D$11,(N8295-MAR1!$C$11)/MAR1!$E$11)</f>
        <v/>
      </c>
      <c r="R8295" s="7">
        <f>IF($I8295=1,(O8295-MAR1!$B$12)/MAR1!$D$12,(O8295-MAR1!$C$12)/MAR1!$E$12)</f>
        <v/>
      </c>
      <c r="S8295" s="7">
        <f>IF($I8295=1,(P8295-MAR1!$B$13)/MAR1!$D$13,(P8295-MAR1!$C$13)/MAR1!$E$13)</f>
        <v/>
      </c>
    </row>
    <row r="8296">
      <c r="A8296" s="5" t="n">
        <v>8295</v>
      </c>
      <c r="B8296" s="5" t="n">
        <v>23</v>
      </c>
      <c r="C8296" s="5" t="n">
        <v>265</v>
      </c>
      <c r="D8296" s="5" t="n">
        <v>9</v>
      </c>
      <c r="E8296" s="5" t="n">
        <v>0.1</v>
      </c>
      <c r="F8296" s="5" t="n">
        <v>27.2</v>
      </c>
      <c r="G8296" s="5" t="n">
        <v>19.3</v>
      </c>
      <c r="H8296" s="5" t="n">
        <v>6.4</v>
      </c>
      <c r="I8296" s="6">
        <f>IF(E8296&gt;=Markov!$B$3,1,0)</f>
        <v/>
      </c>
      <c r="J8296" s="6">
        <f>I8295</f>
        <v/>
      </c>
      <c r="K8296" s="7">
        <f>MAR1!$B$5+MAR1!$C$5*COS(2*PI()*$C8296/365)+MAR1!$D$5*SIN(2*PI()*$C8296/365)</f>
        <v/>
      </c>
      <c r="L8296" s="7">
        <f>MAR1!$B$6+MAR1!$C$6*COS(2*PI()*$C8296/365)+MAR1!$D$6*SIN(2*PI()*$C8296/365)</f>
        <v/>
      </c>
      <c r="M8296" s="7">
        <f>MAR1!$B$7+MAR1!$C$7*COS(2*PI()*$C8296/365)+MAR1!$D$7*SIN(2*PI()*$C8296/365)</f>
        <v/>
      </c>
      <c r="N8296" s="7">
        <f>F8296-K8296</f>
        <v/>
      </c>
      <c r="O8296" s="7">
        <f>G8296-L8296</f>
        <v/>
      </c>
      <c r="P8296" s="7">
        <f>H8296-M8296</f>
        <v/>
      </c>
      <c r="Q8296" s="7">
        <f>IF($I8296=1,(N8296-MAR1!$B$11)/MAR1!$D$11,(N8296-MAR1!$C$11)/MAR1!$E$11)</f>
        <v/>
      </c>
      <c r="R8296" s="7">
        <f>IF($I8296=1,(O8296-MAR1!$B$12)/MAR1!$D$12,(O8296-MAR1!$C$12)/MAR1!$E$12)</f>
        <v/>
      </c>
      <c r="S8296" s="7">
        <f>IF($I8296=1,(P8296-MAR1!$B$13)/MAR1!$D$13,(P8296-MAR1!$C$13)/MAR1!$E$13)</f>
        <v/>
      </c>
    </row>
    <row r="8297">
      <c r="A8297" s="5" t="n">
        <v>8296</v>
      </c>
      <c r="B8297" s="5" t="n">
        <v>23</v>
      </c>
      <c r="C8297" s="5" t="n">
        <v>266</v>
      </c>
      <c r="D8297" s="5" t="n">
        <v>9</v>
      </c>
      <c r="E8297" s="5" t="n">
        <v>14.9</v>
      </c>
      <c r="F8297" s="5" t="n">
        <v>26.6</v>
      </c>
      <c r="G8297" s="5" t="n">
        <v>20.2</v>
      </c>
      <c r="H8297" s="5" t="n">
        <v>9.17</v>
      </c>
      <c r="I8297" s="6">
        <f>IF(E8297&gt;=Markov!$B$3,1,0)</f>
        <v/>
      </c>
      <c r="J8297" s="6">
        <f>I8296</f>
        <v/>
      </c>
      <c r="K8297" s="7">
        <f>MAR1!$B$5+MAR1!$C$5*COS(2*PI()*$C8297/365)+MAR1!$D$5*SIN(2*PI()*$C8297/365)</f>
        <v/>
      </c>
      <c r="L8297" s="7">
        <f>MAR1!$B$6+MAR1!$C$6*COS(2*PI()*$C8297/365)+MAR1!$D$6*SIN(2*PI()*$C8297/365)</f>
        <v/>
      </c>
      <c r="M8297" s="7">
        <f>MAR1!$B$7+MAR1!$C$7*COS(2*PI()*$C8297/365)+MAR1!$D$7*SIN(2*PI()*$C8297/365)</f>
        <v/>
      </c>
      <c r="N8297" s="7">
        <f>F8297-K8297</f>
        <v/>
      </c>
      <c r="O8297" s="7">
        <f>G8297-L8297</f>
        <v/>
      </c>
      <c r="P8297" s="7">
        <f>H8297-M8297</f>
        <v/>
      </c>
      <c r="Q8297" s="7">
        <f>IF($I8297=1,(N8297-MAR1!$B$11)/MAR1!$D$11,(N8297-MAR1!$C$11)/MAR1!$E$11)</f>
        <v/>
      </c>
      <c r="R8297" s="7">
        <f>IF($I8297=1,(O8297-MAR1!$B$12)/MAR1!$D$12,(O8297-MAR1!$C$12)/MAR1!$E$12)</f>
        <v/>
      </c>
      <c r="S8297" s="7">
        <f>IF($I8297=1,(P8297-MAR1!$B$13)/MAR1!$D$13,(P8297-MAR1!$C$13)/MAR1!$E$13)</f>
        <v/>
      </c>
    </row>
    <row r="8298">
      <c r="A8298" s="5" t="n">
        <v>8297</v>
      </c>
      <c r="B8298" s="5" t="n">
        <v>23</v>
      </c>
      <c r="C8298" s="5" t="n">
        <v>267</v>
      </c>
      <c r="D8298" s="5" t="n">
        <v>9</v>
      </c>
      <c r="E8298" s="5" t="n">
        <v>0</v>
      </c>
      <c r="F8298" s="5" t="n">
        <v>27.5</v>
      </c>
      <c r="G8298" s="5" t="n">
        <v>20.8</v>
      </c>
      <c r="H8298" s="5" t="n">
        <v>13.19</v>
      </c>
      <c r="I8298" s="6">
        <f>IF(E8298&gt;=Markov!$B$3,1,0)</f>
        <v/>
      </c>
      <c r="J8298" s="6">
        <f>I8297</f>
        <v/>
      </c>
      <c r="K8298" s="7">
        <f>MAR1!$B$5+MAR1!$C$5*COS(2*PI()*$C8298/365)+MAR1!$D$5*SIN(2*PI()*$C8298/365)</f>
        <v/>
      </c>
      <c r="L8298" s="7">
        <f>MAR1!$B$6+MAR1!$C$6*COS(2*PI()*$C8298/365)+MAR1!$D$6*SIN(2*PI()*$C8298/365)</f>
        <v/>
      </c>
      <c r="M8298" s="7">
        <f>MAR1!$B$7+MAR1!$C$7*COS(2*PI()*$C8298/365)+MAR1!$D$7*SIN(2*PI()*$C8298/365)</f>
        <v/>
      </c>
      <c r="N8298" s="7">
        <f>F8298-K8298</f>
        <v/>
      </c>
      <c r="O8298" s="7">
        <f>G8298-L8298</f>
        <v/>
      </c>
      <c r="P8298" s="7">
        <f>H8298-M8298</f>
        <v/>
      </c>
      <c r="Q8298" s="7">
        <f>IF($I8298=1,(N8298-MAR1!$B$11)/MAR1!$D$11,(N8298-MAR1!$C$11)/MAR1!$E$11)</f>
        <v/>
      </c>
      <c r="R8298" s="7">
        <f>IF($I8298=1,(O8298-MAR1!$B$12)/MAR1!$D$12,(O8298-MAR1!$C$12)/MAR1!$E$12)</f>
        <v/>
      </c>
      <c r="S8298" s="7">
        <f>IF($I8298=1,(P8298-MAR1!$B$13)/MAR1!$D$13,(P8298-MAR1!$C$13)/MAR1!$E$13)</f>
        <v/>
      </c>
    </row>
    <row r="8299">
      <c r="A8299" s="5" t="n">
        <v>8298</v>
      </c>
      <c r="B8299" s="5" t="n">
        <v>23</v>
      </c>
      <c r="C8299" s="5" t="n">
        <v>268</v>
      </c>
      <c r="D8299" s="5" t="n">
        <v>9</v>
      </c>
      <c r="E8299" s="5" t="n">
        <v>0</v>
      </c>
      <c r="F8299" s="5" t="n">
        <v>27</v>
      </c>
      <c r="G8299" s="5" t="n">
        <v>19.4</v>
      </c>
      <c r="H8299" s="5" t="n">
        <v>15.83</v>
      </c>
      <c r="I8299" s="6">
        <f>IF(E8299&gt;=Markov!$B$3,1,0)</f>
        <v/>
      </c>
      <c r="J8299" s="6">
        <f>I8298</f>
        <v/>
      </c>
      <c r="K8299" s="7">
        <f>MAR1!$B$5+MAR1!$C$5*COS(2*PI()*$C8299/365)+MAR1!$D$5*SIN(2*PI()*$C8299/365)</f>
        <v/>
      </c>
      <c r="L8299" s="7">
        <f>MAR1!$B$6+MAR1!$C$6*COS(2*PI()*$C8299/365)+MAR1!$D$6*SIN(2*PI()*$C8299/365)</f>
        <v/>
      </c>
      <c r="M8299" s="7">
        <f>MAR1!$B$7+MAR1!$C$7*COS(2*PI()*$C8299/365)+MAR1!$D$7*SIN(2*PI()*$C8299/365)</f>
        <v/>
      </c>
      <c r="N8299" s="7">
        <f>F8299-K8299</f>
        <v/>
      </c>
      <c r="O8299" s="7">
        <f>G8299-L8299</f>
        <v/>
      </c>
      <c r="P8299" s="7">
        <f>H8299-M8299</f>
        <v/>
      </c>
      <c r="Q8299" s="7">
        <f>IF($I8299=1,(N8299-MAR1!$B$11)/MAR1!$D$11,(N8299-MAR1!$C$11)/MAR1!$E$11)</f>
        <v/>
      </c>
      <c r="R8299" s="7">
        <f>IF($I8299=1,(O8299-MAR1!$B$12)/MAR1!$D$12,(O8299-MAR1!$C$12)/MAR1!$E$12)</f>
        <v/>
      </c>
      <c r="S8299" s="7">
        <f>IF($I8299=1,(P8299-MAR1!$B$13)/MAR1!$D$13,(P8299-MAR1!$C$13)/MAR1!$E$13)</f>
        <v/>
      </c>
    </row>
    <row r="8300">
      <c r="A8300" s="5" t="n">
        <v>8299</v>
      </c>
      <c r="B8300" s="5" t="n">
        <v>23</v>
      </c>
      <c r="C8300" s="5" t="n">
        <v>269</v>
      </c>
      <c r="D8300" s="5" t="n">
        <v>9</v>
      </c>
      <c r="E8300" s="5" t="n">
        <v>0.1</v>
      </c>
      <c r="F8300" s="5" t="n">
        <v>23.6</v>
      </c>
      <c r="G8300" s="5" t="n">
        <v>19</v>
      </c>
      <c r="H8300" s="5" t="n">
        <v>4.43</v>
      </c>
      <c r="I8300" s="6">
        <f>IF(E8300&gt;=Markov!$B$3,1,0)</f>
        <v/>
      </c>
      <c r="J8300" s="6">
        <f>I8299</f>
        <v/>
      </c>
      <c r="K8300" s="7">
        <f>MAR1!$B$5+MAR1!$C$5*COS(2*PI()*$C8300/365)+MAR1!$D$5*SIN(2*PI()*$C8300/365)</f>
        <v/>
      </c>
      <c r="L8300" s="7">
        <f>MAR1!$B$6+MAR1!$C$6*COS(2*PI()*$C8300/365)+MAR1!$D$6*SIN(2*PI()*$C8300/365)</f>
        <v/>
      </c>
      <c r="M8300" s="7">
        <f>MAR1!$B$7+MAR1!$C$7*COS(2*PI()*$C8300/365)+MAR1!$D$7*SIN(2*PI()*$C8300/365)</f>
        <v/>
      </c>
      <c r="N8300" s="7">
        <f>F8300-K8300</f>
        <v/>
      </c>
      <c r="O8300" s="7">
        <f>G8300-L8300</f>
        <v/>
      </c>
      <c r="P8300" s="7">
        <f>H8300-M8300</f>
        <v/>
      </c>
      <c r="Q8300" s="7">
        <f>IF($I8300=1,(N8300-MAR1!$B$11)/MAR1!$D$11,(N8300-MAR1!$C$11)/MAR1!$E$11)</f>
        <v/>
      </c>
      <c r="R8300" s="7">
        <f>IF($I8300=1,(O8300-MAR1!$B$12)/MAR1!$D$12,(O8300-MAR1!$C$12)/MAR1!$E$12)</f>
        <v/>
      </c>
      <c r="S8300" s="7">
        <f>IF($I8300=1,(P8300-MAR1!$B$13)/MAR1!$D$13,(P8300-MAR1!$C$13)/MAR1!$E$13)</f>
        <v/>
      </c>
    </row>
    <row r="8301">
      <c r="A8301" s="5" t="n">
        <v>8300</v>
      </c>
      <c r="B8301" s="5" t="n">
        <v>23</v>
      </c>
      <c r="C8301" s="5" t="n">
        <v>270</v>
      </c>
      <c r="D8301" s="5" t="n">
        <v>9</v>
      </c>
      <c r="E8301" s="5" t="n">
        <v>0</v>
      </c>
      <c r="F8301" s="5" t="n">
        <v>28.6</v>
      </c>
      <c r="G8301" s="5" t="n">
        <v>19.1</v>
      </c>
      <c r="H8301" s="5" t="n">
        <v>18.2</v>
      </c>
      <c r="I8301" s="6">
        <f>IF(E8301&gt;=Markov!$B$3,1,0)</f>
        <v/>
      </c>
      <c r="J8301" s="6">
        <f>I8300</f>
        <v/>
      </c>
      <c r="K8301" s="7">
        <f>MAR1!$B$5+MAR1!$C$5*COS(2*PI()*$C8301/365)+MAR1!$D$5*SIN(2*PI()*$C8301/365)</f>
        <v/>
      </c>
      <c r="L8301" s="7">
        <f>MAR1!$B$6+MAR1!$C$6*COS(2*PI()*$C8301/365)+MAR1!$D$6*SIN(2*PI()*$C8301/365)</f>
        <v/>
      </c>
      <c r="M8301" s="7">
        <f>MAR1!$B$7+MAR1!$C$7*COS(2*PI()*$C8301/365)+MAR1!$D$7*SIN(2*PI()*$C8301/365)</f>
        <v/>
      </c>
      <c r="N8301" s="7">
        <f>F8301-K8301</f>
        <v/>
      </c>
      <c r="O8301" s="7">
        <f>G8301-L8301</f>
        <v/>
      </c>
      <c r="P8301" s="7">
        <f>H8301-M8301</f>
        <v/>
      </c>
      <c r="Q8301" s="7">
        <f>IF($I8301=1,(N8301-MAR1!$B$11)/MAR1!$D$11,(N8301-MAR1!$C$11)/MAR1!$E$11)</f>
        <v/>
      </c>
      <c r="R8301" s="7">
        <f>IF($I8301=1,(O8301-MAR1!$B$12)/MAR1!$D$12,(O8301-MAR1!$C$12)/MAR1!$E$12)</f>
        <v/>
      </c>
      <c r="S8301" s="7">
        <f>IF($I8301=1,(P8301-MAR1!$B$13)/MAR1!$D$13,(P8301-MAR1!$C$13)/MAR1!$E$13)</f>
        <v/>
      </c>
    </row>
    <row r="8302">
      <c r="A8302" s="5" t="n">
        <v>8301</v>
      </c>
      <c r="B8302" s="5" t="n">
        <v>23</v>
      </c>
      <c r="C8302" s="5" t="n">
        <v>271</v>
      </c>
      <c r="D8302" s="5" t="n">
        <v>9</v>
      </c>
      <c r="E8302" s="5" t="n">
        <v>0</v>
      </c>
      <c r="F8302" s="5" t="n">
        <v>27.2</v>
      </c>
      <c r="G8302" s="5" t="n">
        <v>19.7</v>
      </c>
      <c r="H8302" s="5" t="n">
        <v>16.28</v>
      </c>
      <c r="I8302" s="6">
        <f>IF(E8302&gt;=Markov!$B$3,1,0)</f>
        <v/>
      </c>
      <c r="J8302" s="6">
        <f>I8301</f>
        <v/>
      </c>
      <c r="K8302" s="7">
        <f>MAR1!$B$5+MAR1!$C$5*COS(2*PI()*$C8302/365)+MAR1!$D$5*SIN(2*PI()*$C8302/365)</f>
        <v/>
      </c>
      <c r="L8302" s="7">
        <f>MAR1!$B$6+MAR1!$C$6*COS(2*PI()*$C8302/365)+MAR1!$D$6*SIN(2*PI()*$C8302/365)</f>
        <v/>
      </c>
      <c r="M8302" s="7">
        <f>MAR1!$B$7+MAR1!$C$7*COS(2*PI()*$C8302/365)+MAR1!$D$7*SIN(2*PI()*$C8302/365)</f>
        <v/>
      </c>
      <c r="N8302" s="7">
        <f>F8302-K8302</f>
        <v/>
      </c>
      <c r="O8302" s="7">
        <f>G8302-L8302</f>
        <v/>
      </c>
      <c r="P8302" s="7">
        <f>H8302-M8302</f>
        <v/>
      </c>
      <c r="Q8302" s="7">
        <f>IF($I8302=1,(N8302-MAR1!$B$11)/MAR1!$D$11,(N8302-MAR1!$C$11)/MAR1!$E$11)</f>
        <v/>
      </c>
      <c r="R8302" s="7">
        <f>IF($I8302=1,(O8302-MAR1!$B$12)/MAR1!$D$12,(O8302-MAR1!$C$12)/MAR1!$E$12)</f>
        <v/>
      </c>
      <c r="S8302" s="7">
        <f>IF($I8302=1,(P8302-MAR1!$B$13)/MAR1!$D$13,(P8302-MAR1!$C$13)/MAR1!$E$13)</f>
        <v/>
      </c>
    </row>
    <row r="8303">
      <c r="A8303" s="5" t="n">
        <v>8302</v>
      </c>
      <c r="B8303" s="5" t="n">
        <v>23</v>
      </c>
      <c r="C8303" s="5" t="n">
        <v>272</v>
      </c>
      <c r="D8303" s="5" t="n">
        <v>9</v>
      </c>
      <c r="E8303" s="5" t="n">
        <v>2.8</v>
      </c>
      <c r="F8303" s="5" t="n">
        <v>25.9</v>
      </c>
      <c r="G8303" s="5" t="n">
        <v>18.2</v>
      </c>
      <c r="H8303" s="5" t="n">
        <v>7.29</v>
      </c>
      <c r="I8303" s="6">
        <f>IF(E8303&gt;=Markov!$B$3,1,0)</f>
        <v/>
      </c>
      <c r="J8303" s="6">
        <f>I8302</f>
        <v/>
      </c>
      <c r="K8303" s="7">
        <f>MAR1!$B$5+MAR1!$C$5*COS(2*PI()*$C8303/365)+MAR1!$D$5*SIN(2*PI()*$C8303/365)</f>
        <v/>
      </c>
      <c r="L8303" s="7">
        <f>MAR1!$B$6+MAR1!$C$6*COS(2*PI()*$C8303/365)+MAR1!$D$6*SIN(2*PI()*$C8303/365)</f>
        <v/>
      </c>
      <c r="M8303" s="7">
        <f>MAR1!$B$7+MAR1!$C$7*COS(2*PI()*$C8303/365)+MAR1!$D$7*SIN(2*PI()*$C8303/365)</f>
        <v/>
      </c>
      <c r="N8303" s="7">
        <f>F8303-K8303</f>
        <v/>
      </c>
      <c r="O8303" s="7">
        <f>G8303-L8303</f>
        <v/>
      </c>
      <c r="P8303" s="7">
        <f>H8303-M8303</f>
        <v/>
      </c>
      <c r="Q8303" s="7">
        <f>IF($I8303=1,(N8303-MAR1!$B$11)/MAR1!$D$11,(N8303-MAR1!$C$11)/MAR1!$E$11)</f>
        <v/>
      </c>
      <c r="R8303" s="7">
        <f>IF($I8303=1,(O8303-MAR1!$B$12)/MAR1!$D$12,(O8303-MAR1!$C$12)/MAR1!$E$12)</f>
        <v/>
      </c>
      <c r="S8303" s="7">
        <f>IF($I8303=1,(P8303-MAR1!$B$13)/MAR1!$D$13,(P8303-MAR1!$C$13)/MAR1!$E$13)</f>
        <v/>
      </c>
    </row>
    <row r="8304">
      <c r="A8304" s="5" t="n">
        <v>8303</v>
      </c>
      <c r="B8304" s="5" t="n">
        <v>23</v>
      </c>
      <c r="C8304" s="5" t="n">
        <v>273</v>
      </c>
      <c r="D8304" s="5" t="n">
        <v>9</v>
      </c>
      <c r="E8304" s="5" t="n">
        <v>17.8</v>
      </c>
      <c r="F8304" s="5" t="n">
        <v>29.1</v>
      </c>
      <c r="G8304" s="5" t="n">
        <v>19.2</v>
      </c>
      <c r="H8304" s="5" t="n">
        <v>14.56</v>
      </c>
      <c r="I8304" s="6">
        <f>IF(E8304&gt;=Markov!$B$3,1,0)</f>
        <v/>
      </c>
      <c r="J8304" s="6">
        <f>I8303</f>
        <v/>
      </c>
      <c r="K8304" s="7">
        <f>MAR1!$B$5+MAR1!$C$5*COS(2*PI()*$C8304/365)+MAR1!$D$5*SIN(2*PI()*$C8304/365)</f>
        <v/>
      </c>
      <c r="L8304" s="7">
        <f>MAR1!$B$6+MAR1!$C$6*COS(2*PI()*$C8304/365)+MAR1!$D$6*SIN(2*PI()*$C8304/365)</f>
        <v/>
      </c>
      <c r="M8304" s="7">
        <f>MAR1!$B$7+MAR1!$C$7*COS(2*PI()*$C8304/365)+MAR1!$D$7*SIN(2*PI()*$C8304/365)</f>
        <v/>
      </c>
      <c r="N8304" s="7">
        <f>F8304-K8304</f>
        <v/>
      </c>
      <c r="O8304" s="7">
        <f>G8304-L8304</f>
        <v/>
      </c>
      <c r="P8304" s="7">
        <f>H8304-M8304</f>
        <v/>
      </c>
      <c r="Q8304" s="7">
        <f>IF($I8304=1,(N8304-MAR1!$B$11)/MAR1!$D$11,(N8304-MAR1!$C$11)/MAR1!$E$11)</f>
        <v/>
      </c>
      <c r="R8304" s="7">
        <f>IF($I8304=1,(O8304-MAR1!$B$12)/MAR1!$D$12,(O8304-MAR1!$C$12)/MAR1!$E$12)</f>
        <v/>
      </c>
      <c r="S8304" s="7">
        <f>IF($I8304=1,(P8304-MAR1!$B$13)/MAR1!$D$13,(P8304-MAR1!$C$13)/MAR1!$E$13)</f>
        <v/>
      </c>
    </row>
    <row r="8305">
      <c r="A8305" s="5" t="n">
        <v>8304</v>
      </c>
      <c r="B8305" s="5" t="n">
        <v>23</v>
      </c>
      <c r="C8305" s="5" t="n">
        <v>274</v>
      </c>
      <c r="D8305" s="5" t="n">
        <v>10</v>
      </c>
      <c r="E8305" s="5" t="n">
        <v>0</v>
      </c>
      <c r="F8305" s="5" t="n">
        <v>29.7</v>
      </c>
      <c r="G8305" s="5" t="n">
        <v>19.5</v>
      </c>
      <c r="H8305" s="5" t="n">
        <v>18.49</v>
      </c>
      <c r="I8305" s="6">
        <f>IF(E8305&gt;=Markov!$B$3,1,0)</f>
        <v/>
      </c>
      <c r="J8305" s="6">
        <f>I8304</f>
        <v/>
      </c>
      <c r="K8305" s="7">
        <f>MAR1!$B$5+MAR1!$C$5*COS(2*PI()*$C8305/365)+MAR1!$D$5*SIN(2*PI()*$C8305/365)</f>
        <v/>
      </c>
      <c r="L8305" s="7">
        <f>MAR1!$B$6+MAR1!$C$6*COS(2*PI()*$C8305/365)+MAR1!$D$6*SIN(2*PI()*$C8305/365)</f>
        <v/>
      </c>
      <c r="M8305" s="7">
        <f>MAR1!$B$7+MAR1!$C$7*COS(2*PI()*$C8305/365)+MAR1!$D$7*SIN(2*PI()*$C8305/365)</f>
        <v/>
      </c>
      <c r="N8305" s="7">
        <f>F8305-K8305</f>
        <v/>
      </c>
      <c r="O8305" s="7">
        <f>G8305-L8305</f>
        <v/>
      </c>
      <c r="P8305" s="7">
        <f>H8305-M8305</f>
        <v/>
      </c>
      <c r="Q8305" s="7">
        <f>IF($I8305=1,(N8305-MAR1!$B$11)/MAR1!$D$11,(N8305-MAR1!$C$11)/MAR1!$E$11)</f>
        <v/>
      </c>
      <c r="R8305" s="7">
        <f>IF($I8305=1,(O8305-MAR1!$B$12)/MAR1!$D$12,(O8305-MAR1!$C$12)/MAR1!$E$12)</f>
        <v/>
      </c>
      <c r="S8305" s="7">
        <f>IF($I8305=1,(P8305-MAR1!$B$13)/MAR1!$D$13,(P8305-MAR1!$C$13)/MAR1!$E$13)</f>
        <v/>
      </c>
    </row>
    <row r="8306">
      <c r="A8306" s="5" t="n">
        <v>8305</v>
      </c>
      <c r="B8306" s="5" t="n">
        <v>23</v>
      </c>
      <c r="C8306" s="5" t="n">
        <v>275</v>
      </c>
      <c r="D8306" s="5" t="n">
        <v>10</v>
      </c>
      <c r="E8306" s="5" t="n">
        <v>0</v>
      </c>
      <c r="F8306" s="5" t="n">
        <v>29.7</v>
      </c>
      <c r="G8306" s="5" t="n">
        <v>21.5</v>
      </c>
      <c r="H8306" s="5" t="n">
        <v>19.64</v>
      </c>
      <c r="I8306" s="6">
        <f>IF(E8306&gt;=Markov!$B$3,1,0)</f>
        <v/>
      </c>
      <c r="J8306" s="6">
        <f>I8305</f>
        <v/>
      </c>
      <c r="K8306" s="7">
        <f>MAR1!$B$5+MAR1!$C$5*COS(2*PI()*$C8306/365)+MAR1!$D$5*SIN(2*PI()*$C8306/365)</f>
        <v/>
      </c>
      <c r="L8306" s="7">
        <f>MAR1!$B$6+MAR1!$C$6*COS(2*PI()*$C8306/365)+MAR1!$D$6*SIN(2*PI()*$C8306/365)</f>
        <v/>
      </c>
      <c r="M8306" s="7">
        <f>MAR1!$B$7+MAR1!$C$7*COS(2*PI()*$C8306/365)+MAR1!$D$7*SIN(2*PI()*$C8306/365)</f>
        <v/>
      </c>
      <c r="N8306" s="7">
        <f>F8306-K8306</f>
        <v/>
      </c>
      <c r="O8306" s="7">
        <f>G8306-L8306</f>
        <v/>
      </c>
      <c r="P8306" s="7">
        <f>H8306-M8306</f>
        <v/>
      </c>
      <c r="Q8306" s="7">
        <f>IF($I8306=1,(N8306-MAR1!$B$11)/MAR1!$D$11,(N8306-MAR1!$C$11)/MAR1!$E$11)</f>
        <v/>
      </c>
      <c r="R8306" s="7">
        <f>IF($I8306=1,(O8306-MAR1!$B$12)/MAR1!$D$12,(O8306-MAR1!$C$12)/MAR1!$E$12)</f>
        <v/>
      </c>
      <c r="S8306" s="7">
        <f>IF($I8306=1,(P8306-MAR1!$B$13)/MAR1!$D$13,(P8306-MAR1!$C$13)/MAR1!$E$13)</f>
        <v/>
      </c>
    </row>
    <row r="8307">
      <c r="A8307" s="5" t="n">
        <v>8306</v>
      </c>
      <c r="B8307" s="5" t="n">
        <v>23</v>
      </c>
      <c r="C8307" s="5" t="n">
        <v>276</v>
      </c>
      <c r="D8307" s="5" t="n">
        <v>10</v>
      </c>
      <c r="E8307" s="5" t="n">
        <v>0</v>
      </c>
      <c r="F8307" s="5" t="n">
        <v>30.3</v>
      </c>
      <c r="G8307" s="5" t="n">
        <v>19.4</v>
      </c>
      <c r="H8307" s="5" t="n">
        <v>15.97</v>
      </c>
      <c r="I8307" s="6">
        <f>IF(E8307&gt;=Markov!$B$3,1,0)</f>
        <v/>
      </c>
      <c r="J8307" s="6">
        <f>I8306</f>
        <v/>
      </c>
      <c r="K8307" s="7">
        <f>MAR1!$B$5+MAR1!$C$5*COS(2*PI()*$C8307/365)+MAR1!$D$5*SIN(2*PI()*$C8307/365)</f>
        <v/>
      </c>
      <c r="L8307" s="7">
        <f>MAR1!$B$6+MAR1!$C$6*COS(2*PI()*$C8307/365)+MAR1!$D$6*SIN(2*PI()*$C8307/365)</f>
        <v/>
      </c>
      <c r="M8307" s="7">
        <f>MAR1!$B$7+MAR1!$C$7*COS(2*PI()*$C8307/365)+MAR1!$D$7*SIN(2*PI()*$C8307/365)</f>
        <v/>
      </c>
      <c r="N8307" s="7">
        <f>F8307-K8307</f>
        <v/>
      </c>
      <c r="O8307" s="7">
        <f>G8307-L8307</f>
        <v/>
      </c>
      <c r="P8307" s="7">
        <f>H8307-M8307</f>
        <v/>
      </c>
      <c r="Q8307" s="7">
        <f>IF($I8307=1,(N8307-MAR1!$B$11)/MAR1!$D$11,(N8307-MAR1!$C$11)/MAR1!$E$11)</f>
        <v/>
      </c>
      <c r="R8307" s="7">
        <f>IF($I8307=1,(O8307-MAR1!$B$12)/MAR1!$D$12,(O8307-MAR1!$C$12)/MAR1!$E$12)</f>
        <v/>
      </c>
      <c r="S8307" s="7">
        <f>IF($I8307=1,(P8307-MAR1!$B$13)/MAR1!$D$13,(P8307-MAR1!$C$13)/MAR1!$E$13)</f>
        <v/>
      </c>
    </row>
    <row r="8308">
      <c r="A8308" s="5" t="n">
        <v>8307</v>
      </c>
      <c r="B8308" s="5" t="n">
        <v>23</v>
      </c>
      <c r="C8308" s="5" t="n">
        <v>277</v>
      </c>
      <c r="D8308" s="5" t="n">
        <v>10</v>
      </c>
      <c r="E8308" s="5" t="n">
        <v>0</v>
      </c>
      <c r="F8308" s="5" t="n">
        <v>29</v>
      </c>
      <c r="G8308" s="5" t="n">
        <v>17</v>
      </c>
      <c r="H8308" s="5" t="n">
        <v>19.8</v>
      </c>
      <c r="I8308" s="6">
        <f>IF(E8308&gt;=Markov!$B$3,1,0)</f>
        <v/>
      </c>
      <c r="J8308" s="6">
        <f>I8307</f>
        <v/>
      </c>
      <c r="K8308" s="7">
        <f>MAR1!$B$5+MAR1!$C$5*COS(2*PI()*$C8308/365)+MAR1!$D$5*SIN(2*PI()*$C8308/365)</f>
        <v/>
      </c>
      <c r="L8308" s="7">
        <f>MAR1!$B$6+MAR1!$C$6*COS(2*PI()*$C8308/365)+MAR1!$D$6*SIN(2*PI()*$C8308/365)</f>
        <v/>
      </c>
      <c r="M8308" s="7">
        <f>MAR1!$B$7+MAR1!$C$7*COS(2*PI()*$C8308/365)+MAR1!$D$7*SIN(2*PI()*$C8308/365)</f>
        <v/>
      </c>
      <c r="N8308" s="7">
        <f>F8308-K8308</f>
        <v/>
      </c>
      <c r="O8308" s="7">
        <f>G8308-L8308</f>
        <v/>
      </c>
      <c r="P8308" s="7">
        <f>H8308-M8308</f>
        <v/>
      </c>
      <c r="Q8308" s="7">
        <f>IF($I8308=1,(N8308-MAR1!$B$11)/MAR1!$D$11,(N8308-MAR1!$C$11)/MAR1!$E$11)</f>
        <v/>
      </c>
      <c r="R8308" s="7">
        <f>IF($I8308=1,(O8308-MAR1!$B$12)/MAR1!$D$12,(O8308-MAR1!$C$12)/MAR1!$E$12)</f>
        <v/>
      </c>
      <c r="S8308" s="7">
        <f>IF($I8308=1,(P8308-MAR1!$B$13)/MAR1!$D$13,(P8308-MAR1!$C$13)/MAR1!$E$13)</f>
        <v/>
      </c>
    </row>
    <row r="8309">
      <c r="A8309" s="5" t="n">
        <v>8308</v>
      </c>
      <c r="B8309" s="5" t="n">
        <v>23</v>
      </c>
      <c r="C8309" s="5" t="n">
        <v>278</v>
      </c>
      <c r="D8309" s="5" t="n">
        <v>10</v>
      </c>
      <c r="E8309" s="5" t="n">
        <v>9.199999999999999</v>
      </c>
      <c r="F8309" s="5" t="n">
        <v>27.6</v>
      </c>
      <c r="G8309" s="5" t="n">
        <v>17.3</v>
      </c>
      <c r="H8309" s="5" t="n">
        <v>9.09</v>
      </c>
      <c r="I8309" s="6">
        <f>IF(E8309&gt;=Markov!$B$3,1,0)</f>
        <v/>
      </c>
      <c r="J8309" s="6">
        <f>I8308</f>
        <v/>
      </c>
      <c r="K8309" s="7">
        <f>MAR1!$B$5+MAR1!$C$5*COS(2*PI()*$C8309/365)+MAR1!$D$5*SIN(2*PI()*$C8309/365)</f>
        <v/>
      </c>
      <c r="L8309" s="7">
        <f>MAR1!$B$6+MAR1!$C$6*COS(2*PI()*$C8309/365)+MAR1!$D$6*SIN(2*PI()*$C8309/365)</f>
        <v/>
      </c>
      <c r="M8309" s="7">
        <f>MAR1!$B$7+MAR1!$C$7*COS(2*PI()*$C8309/365)+MAR1!$D$7*SIN(2*PI()*$C8309/365)</f>
        <v/>
      </c>
      <c r="N8309" s="7">
        <f>F8309-K8309</f>
        <v/>
      </c>
      <c r="O8309" s="7">
        <f>G8309-L8309</f>
        <v/>
      </c>
      <c r="P8309" s="7">
        <f>H8309-M8309</f>
        <v/>
      </c>
      <c r="Q8309" s="7">
        <f>IF($I8309=1,(N8309-MAR1!$B$11)/MAR1!$D$11,(N8309-MAR1!$C$11)/MAR1!$E$11)</f>
        <v/>
      </c>
      <c r="R8309" s="7">
        <f>IF($I8309=1,(O8309-MAR1!$B$12)/MAR1!$D$12,(O8309-MAR1!$C$12)/MAR1!$E$12)</f>
        <v/>
      </c>
      <c r="S8309" s="7">
        <f>IF($I8309=1,(P8309-MAR1!$B$13)/MAR1!$D$13,(P8309-MAR1!$C$13)/MAR1!$E$13)</f>
        <v/>
      </c>
    </row>
    <row r="8310">
      <c r="A8310" s="5" t="n">
        <v>8309</v>
      </c>
      <c r="B8310" s="5" t="n">
        <v>23</v>
      </c>
      <c r="C8310" s="5" t="n">
        <v>279</v>
      </c>
      <c r="D8310" s="5" t="n">
        <v>10</v>
      </c>
      <c r="E8310" s="5" t="n">
        <v>0</v>
      </c>
      <c r="F8310" s="5" t="n">
        <v>29.9</v>
      </c>
      <c r="G8310" s="5" t="n">
        <v>18.8</v>
      </c>
      <c r="H8310" s="5" t="n">
        <v>7.06</v>
      </c>
      <c r="I8310" s="6">
        <f>IF(E8310&gt;=Markov!$B$3,1,0)</f>
        <v/>
      </c>
      <c r="J8310" s="6">
        <f>I8309</f>
        <v/>
      </c>
      <c r="K8310" s="7">
        <f>MAR1!$B$5+MAR1!$C$5*COS(2*PI()*$C8310/365)+MAR1!$D$5*SIN(2*PI()*$C8310/365)</f>
        <v/>
      </c>
      <c r="L8310" s="7">
        <f>MAR1!$B$6+MAR1!$C$6*COS(2*PI()*$C8310/365)+MAR1!$D$6*SIN(2*PI()*$C8310/365)</f>
        <v/>
      </c>
      <c r="M8310" s="7">
        <f>MAR1!$B$7+MAR1!$C$7*COS(2*PI()*$C8310/365)+MAR1!$D$7*SIN(2*PI()*$C8310/365)</f>
        <v/>
      </c>
      <c r="N8310" s="7">
        <f>F8310-K8310</f>
        <v/>
      </c>
      <c r="O8310" s="7">
        <f>G8310-L8310</f>
        <v/>
      </c>
      <c r="P8310" s="7">
        <f>H8310-M8310</f>
        <v/>
      </c>
      <c r="Q8310" s="7">
        <f>IF($I8310=1,(N8310-MAR1!$B$11)/MAR1!$D$11,(N8310-MAR1!$C$11)/MAR1!$E$11)</f>
        <v/>
      </c>
      <c r="R8310" s="7">
        <f>IF($I8310=1,(O8310-MAR1!$B$12)/MAR1!$D$12,(O8310-MAR1!$C$12)/MAR1!$E$12)</f>
        <v/>
      </c>
      <c r="S8310" s="7">
        <f>IF($I8310=1,(P8310-MAR1!$B$13)/MAR1!$D$13,(P8310-MAR1!$C$13)/MAR1!$E$13)</f>
        <v/>
      </c>
    </row>
    <row r="8311">
      <c r="A8311" s="5" t="n">
        <v>8310</v>
      </c>
      <c r="B8311" s="5" t="n">
        <v>23</v>
      </c>
      <c r="C8311" s="5" t="n">
        <v>280</v>
      </c>
      <c r="D8311" s="5" t="n">
        <v>10</v>
      </c>
      <c r="E8311" s="5" t="n">
        <v>0</v>
      </c>
      <c r="F8311" s="5" t="n">
        <v>30.1</v>
      </c>
      <c r="G8311" s="5" t="n">
        <v>18.8</v>
      </c>
      <c r="H8311" s="5" t="n">
        <v>6.04</v>
      </c>
      <c r="I8311" s="6">
        <f>IF(E8311&gt;=Markov!$B$3,1,0)</f>
        <v/>
      </c>
      <c r="J8311" s="6">
        <f>I8310</f>
        <v/>
      </c>
      <c r="K8311" s="7">
        <f>MAR1!$B$5+MAR1!$C$5*COS(2*PI()*$C8311/365)+MAR1!$D$5*SIN(2*PI()*$C8311/365)</f>
        <v/>
      </c>
      <c r="L8311" s="7">
        <f>MAR1!$B$6+MAR1!$C$6*COS(2*PI()*$C8311/365)+MAR1!$D$6*SIN(2*PI()*$C8311/365)</f>
        <v/>
      </c>
      <c r="M8311" s="7">
        <f>MAR1!$B$7+MAR1!$C$7*COS(2*PI()*$C8311/365)+MAR1!$D$7*SIN(2*PI()*$C8311/365)</f>
        <v/>
      </c>
      <c r="N8311" s="7">
        <f>F8311-K8311</f>
        <v/>
      </c>
      <c r="O8311" s="7">
        <f>G8311-L8311</f>
        <v/>
      </c>
      <c r="P8311" s="7">
        <f>H8311-M8311</f>
        <v/>
      </c>
      <c r="Q8311" s="7">
        <f>IF($I8311=1,(N8311-MAR1!$B$11)/MAR1!$D$11,(N8311-MAR1!$C$11)/MAR1!$E$11)</f>
        <v/>
      </c>
      <c r="R8311" s="7">
        <f>IF($I8311=1,(O8311-MAR1!$B$12)/MAR1!$D$12,(O8311-MAR1!$C$12)/MAR1!$E$12)</f>
        <v/>
      </c>
      <c r="S8311" s="7">
        <f>IF($I8311=1,(P8311-MAR1!$B$13)/MAR1!$D$13,(P8311-MAR1!$C$13)/MAR1!$E$13)</f>
        <v/>
      </c>
    </row>
    <row r="8312">
      <c r="A8312" s="5" t="n">
        <v>8311</v>
      </c>
      <c r="B8312" s="5" t="n">
        <v>23</v>
      </c>
      <c r="C8312" s="5" t="n">
        <v>281</v>
      </c>
      <c r="D8312" s="5" t="n">
        <v>10</v>
      </c>
      <c r="E8312" s="5" t="n">
        <v>0</v>
      </c>
      <c r="F8312" s="5" t="n">
        <v>27.1</v>
      </c>
      <c r="G8312" s="5" t="n">
        <v>17.3</v>
      </c>
      <c r="H8312" s="5" t="n">
        <v>8.630000000000001</v>
      </c>
      <c r="I8312" s="6">
        <f>IF(E8312&gt;=Markov!$B$3,1,0)</f>
        <v/>
      </c>
      <c r="J8312" s="6">
        <f>I8311</f>
        <v/>
      </c>
      <c r="K8312" s="7">
        <f>MAR1!$B$5+MAR1!$C$5*COS(2*PI()*$C8312/365)+MAR1!$D$5*SIN(2*PI()*$C8312/365)</f>
        <v/>
      </c>
      <c r="L8312" s="7">
        <f>MAR1!$B$6+MAR1!$C$6*COS(2*PI()*$C8312/365)+MAR1!$D$6*SIN(2*PI()*$C8312/365)</f>
        <v/>
      </c>
      <c r="M8312" s="7">
        <f>MAR1!$B$7+MAR1!$C$7*COS(2*PI()*$C8312/365)+MAR1!$D$7*SIN(2*PI()*$C8312/365)</f>
        <v/>
      </c>
      <c r="N8312" s="7">
        <f>F8312-K8312</f>
        <v/>
      </c>
      <c r="O8312" s="7">
        <f>G8312-L8312</f>
        <v/>
      </c>
      <c r="P8312" s="7">
        <f>H8312-M8312</f>
        <v/>
      </c>
      <c r="Q8312" s="7">
        <f>IF($I8312=1,(N8312-MAR1!$B$11)/MAR1!$D$11,(N8312-MAR1!$C$11)/MAR1!$E$11)</f>
        <v/>
      </c>
      <c r="R8312" s="7">
        <f>IF($I8312=1,(O8312-MAR1!$B$12)/MAR1!$D$12,(O8312-MAR1!$C$12)/MAR1!$E$12)</f>
        <v/>
      </c>
      <c r="S8312" s="7">
        <f>IF($I8312=1,(P8312-MAR1!$B$13)/MAR1!$D$13,(P8312-MAR1!$C$13)/MAR1!$E$13)</f>
        <v/>
      </c>
    </row>
    <row r="8313">
      <c r="A8313" s="5" t="n">
        <v>8312</v>
      </c>
      <c r="B8313" s="5" t="n">
        <v>23</v>
      </c>
      <c r="C8313" s="5" t="n">
        <v>282</v>
      </c>
      <c r="D8313" s="5" t="n">
        <v>10</v>
      </c>
      <c r="E8313" s="5" t="n">
        <v>0</v>
      </c>
      <c r="F8313" s="5" t="n">
        <v>29.4</v>
      </c>
      <c r="G8313" s="5" t="n">
        <v>20.6</v>
      </c>
      <c r="H8313" s="5" t="n">
        <v>8.08</v>
      </c>
      <c r="I8313" s="6">
        <f>IF(E8313&gt;=Markov!$B$3,1,0)</f>
        <v/>
      </c>
      <c r="J8313" s="6">
        <f>I8312</f>
        <v/>
      </c>
      <c r="K8313" s="7">
        <f>MAR1!$B$5+MAR1!$C$5*COS(2*PI()*$C8313/365)+MAR1!$D$5*SIN(2*PI()*$C8313/365)</f>
        <v/>
      </c>
      <c r="L8313" s="7">
        <f>MAR1!$B$6+MAR1!$C$6*COS(2*PI()*$C8313/365)+MAR1!$D$6*SIN(2*PI()*$C8313/365)</f>
        <v/>
      </c>
      <c r="M8313" s="7">
        <f>MAR1!$B$7+MAR1!$C$7*COS(2*PI()*$C8313/365)+MAR1!$D$7*SIN(2*PI()*$C8313/365)</f>
        <v/>
      </c>
      <c r="N8313" s="7">
        <f>F8313-K8313</f>
        <v/>
      </c>
      <c r="O8313" s="7">
        <f>G8313-L8313</f>
        <v/>
      </c>
      <c r="P8313" s="7">
        <f>H8313-M8313</f>
        <v/>
      </c>
      <c r="Q8313" s="7">
        <f>IF($I8313=1,(N8313-MAR1!$B$11)/MAR1!$D$11,(N8313-MAR1!$C$11)/MAR1!$E$11)</f>
        <v/>
      </c>
      <c r="R8313" s="7">
        <f>IF($I8313=1,(O8313-MAR1!$B$12)/MAR1!$D$12,(O8313-MAR1!$C$12)/MAR1!$E$12)</f>
        <v/>
      </c>
      <c r="S8313" s="7">
        <f>IF($I8313=1,(P8313-MAR1!$B$13)/MAR1!$D$13,(P8313-MAR1!$C$13)/MAR1!$E$13)</f>
        <v/>
      </c>
    </row>
    <row r="8314">
      <c r="A8314" s="5" t="n">
        <v>8313</v>
      </c>
      <c r="B8314" s="5" t="n">
        <v>23</v>
      </c>
      <c r="C8314" s="5" t="n">
        <v>283</v>
      </c>
      <c r="D8314" s="5" t="n">
        <v>10</v>
      </c>
      <c r="E8314" s="5" t="n">
        <v>0</v>
      </c>
      <c r="F8314" s="5" t="n">
        <v>28.3</v>
      </c>
      <c r="G8314" s="5" t="n">
        <v>19.6</v>
      </c>
      <c r="H8314" s="5" t="n">
        <v>6.63</v>
      </c>
      <c r="I8314" s="6">
        <f>IF(E8314&gt;=Markov!$B$3,1,0)</f>
        <v/>
      </c>
      <c r="J8314" s="6">
        <f>I8313</f>
        <v/>
      </c>
      <c r="K8314" s="7">
        <f>MAR1!$B$5+MAR1!$C$5*COS(2*PI()*$C8314/365)+MAR1!$D$5*SIN(2*PI()*$C8314/365)</f>
        <v/>
      </c>
      <c r="L8314" s="7">
        <f>MAR1!$B$6+MAR1!$C$6*COS(2*PI()*$C8314/365)+MAR1!$D$6*SIN(2*PI()*$C8314/365)</f>
        <v/>
      </c>
      <c r="M8314" s="7">
        <f>MAR1!$B$7+MAR1!$C$7*COS(2*PI()*$C8314/365)+MAR1!$D$7*SIN(2*PI()*$C8314/365)</f>
        <v/>
      </c>
      <c r="N8314" s="7">
        <f>F8314-K8314</f>
        <v/>
      </c>
      <c r="O8314" s="7">
        <f>G8314-L8314</f>
        <v/>
      </c>
      <c r="P8314" s="7">
        <f>H8314-M8314</f>
        <v/>
      </c>
      <c r="Q8314" s="7">
        <f>IF($I8314=1,(N8314-MAR1!$B$11)/MAR1!$D$11,(N8314-MAR1!$C$11)/MAR1!$E$11)</f>
        <v/>
      </c>
      <c r="R8314" s="7">
        <f>IF($I8314=1,(O8314-MAR1!$B$12)/MAR1!$D$12,(O8314-MAR1!$C$12)/MAR1!$E$12)</f>
        <v/>
      </c>
      <c r="S8314" s="7">
        <f>IF($I8314=1,(P8314-MAR1!$B$13)/MAR1!$D$13,(P8314-MAR1!$C$13)/MAR1!$E$13)</f>
        <v/>
      </c>
    </row>
    <row r="8315">
      <c r="A8315" s="5" t="n">
        <v>8314</v>
      </c>
      <c r="B8315" s="5" t="n">
        <v>23</v>
      </c>
      <c r="C8315" s="5" t="n">
        <v>284</v>
      </c>
      <c r="D8315" s="5" t="n">
        <v>10</v>
      </c>
      <c r="E8315" s="5" t="n">
        <v>0</v>
      </c>
      <c r="F8315" s="5" t="n">
        <v>29.2</v>
      </c>
      <c r="G8315" s="5" t="n">
        <v>18.4</v>
      </c>
      <c r="H8315" s="5" t="n">
        <v>14.75</v>
      </c>
      <c r="I8315" s="6">
        <f>IF(E8315&gt;=Markov!$B$3,1,0)</f>
        <v/>
      </c>
      <c r="J8315" s="6">
        <f>I8314</f>
        <v/>
      </c>
      <c r="K8315" s="7">
        <f>MAR1!$B$5+MAR1!$C$5*COS(2*PI()*$C8315/365)+MAR1!$D$5*SIN(2*PI()*$C8315/365)</f>
        <v/>
      </c>
      <c r="L8315" s="7">
        <f>MAR1!$B$6+MAR1!$C$6*COS(2*PI()*$C8315/365)+MAR1!$D$6*SIN(2*PI()*$C8315/365)</f>
        <v/>
      </c>
      <c r="M8315" s="7">
        <f>MAR1!$B$7+MAR1!$C$7*COS(2*PI()*$C8315/365)+MAR1!$D$7*SIN(2*PI()*$C8315/365)</f>
        <v/>
      </c>
      <c r="N8315" s="7">
        <f>F8315-K8315</f>
        <v/>
      </c>
      <c r="O8315" s="7">
        <f>G8315-L8315</f>
        <v/>
      </c>
      <c r="P8315" s="7">
        <f>H8315-M8315</f>
        <v/>
      </c>
      <c r="Q8315" s="7">
        <f>IF($I8315=1,(N8315-MAR1!$B$11)/MAR1!$D$11,(N8315-MAR1!$C$11)/MAR1!$E$11)</f>
        <v/>
      </c>
      <c r="R8315" s="7">
        <f>IF($I8315=1,(O8315-MAR1!$B$12)/MAR1!$D$12,(O8315-MAR1!$C$12)/MAR1!$E$12)</f>
        <v/>
      </c>
      <c r="S8315" s="7">
        <f>IF($I8315=1,(P8315-MAR1!$B$13)/MAR1!$D$13,(P8315-MAR1!$C$13)/MAR1!$E$13)</f>
        <v/>
      </c>
    </row>
    <row r="8316">
      <c r="A8316" s="5" t="n">
        <v>8315</v>
      </c>
      <c r="B8316" s="5" t="n">
        <v>23</v>
      </c>
      <c r="C8316" s="5" t="n">
        <v>285</v>
      </c>
      <c r="D8316" s="5" t="n">
        <v>10</v>
      </c>
      <c r="E8316" s="5" t="n">
        <v>0</v>
      </c>
      <c r="F8316" s="5" t="n">
        <v>28.2</v>
      </c>
      <c r="G8316" s="5" t="n">
        <v>17.9</v>
      </c>
      <c r="H8316" s="5" t="n">
        <v>16.22</v>
      </c>
      <c r="I8316" s="6">
        <f>IF(E8316&gt;=Markov!$B$3,1,0)</f>
        <v/>
      </c>
      <c r="J8316" s="6">
        <f>I8315</f>
        <v/>
      </c>
      <c r="K8316" s="7">
        <f>MAR1!$B$5+MAR1!$C$5*COS(2*PI()*$C8316/365)+MAR1!$D$5*SIN(2*PI()*$C8316/365)</f>
        <v/>
      </c>
      <c r="L8316" s="7">
        <f>MAR1!$B$6+MAR1!$C$6*COS(2*PI()*$C8316/365)+MAR1!$D$6*SIN(2*PI()*$C8316/365)</f>
        <v/>
      </c>
      <c r="M8316" s="7">
        <f>MAR1!$B$7+MAR1!$C$7*COS(2*PI()*$C8316/365)+MAR1!$D$7*SIN(2*PI()*$C8316/365)</f>
        <v/>
      </c>
      <c r="N8316" s="7">
        <f>F8316-K8316</f>
        <v/>
      </c>
      <c r="O8316" s="7">
        <f>G8316-L8316</f>
        <v/>
      </c>
      <c r="P8316" s="7">
        <f>H8316-M8316</f>
        <v/>
      </c>
      <c r="Q8316" s="7">
        <f>IF($I8316=1,(N8316-MAR1!$B$11)/MAR1!$D$11,(N8316-MAR1!$C$11)/MAR1!$E$11)</f>
        <v/>
      </c>
      <c r="R8316" s="7">
        <f>IF($I8316=1,(O8316-MAR1!$B$12)/MAR1!$D$12,(O8316-MAR1!$C$12)/MAR1!$E$12)</f>
        <v/>
      </c>
      <c r="S8316" s="7">
        <f>IF($I8316=1,(P8316-MAR1!$B$13)/MAR1!$D$13,(P8316-MAR1!$C$13)/MAR1!$E$13)</f>
        <v/>
      </c>
    </row>
    <row r="8317">
      <c r="A8317" s="5" t="n">
        <v>8316</v>
      </c>
      <c r="B8317" s="5" t="n">
        <v>23</v>
      </c>
      <c r="C8317" s="5" t="n">
        <v>286</v>
      </c>
      <c r="D8317" s="5" t="n">
        <v>10</v>
      </c>
      <c r="E8317" s="5" t="n">
        <v>0</v>
      </c>
      <c r="F8317" s="5" t="n">
        <v>28.9</v>
      </c>
      <c r="G8317" s="5" t="n">
        <v>17.5</v>
      </c>
      <c r="H8317" s="5" t="n">
        <v>14.3</v>
      </c>
      <c r="I8317" s="6">
        <f>IF(E8317&gt;=Markov!$B$3,1,0)</f>
        <v/>
      </c>
      <c r="J8317" s="6">
        <f>I8316</f>
        <v/>
      </c>
      <c r="K8317" s="7">
        <f>MAR1!$B$5+MAR1!$C$5*COS(2*PI()*$C8317/365)+MAR1!$D$5*SIN(2*PI()*$C8317/365)</f>
        <v/>
      </c>
      <c r="L8317" s="7">
        <f>MAR1!$B$6+MAR1!$C$6*COS(2*PI()*$C8317/365)+MAR1!$D$6*SIN(2*PI()*$C8317/365)</f>
        <v/>
      </c>
      <c r="M8317" s="7">
        <f>MAR1!$B$7+MAR1!$C$7*COS(2*PI()*$C8317/365)+MAR1!$D$7*SIN(2*PI()*$C8317/365)</f>
        <v/>
      </c>
      <c r="N8317" s="7">
        <f>F8317-K8317</f>
        <v/>
      </c>
      <c r="O8317" s="7">
        <f>G8317-L8317</f>
        <v/>
      </c>
      <c r="P8317" s="7">
        <f>H8317-M8317</f>
        <v/>
      </c>
      <c r="Q8317" s="7">
        <f>IF($I8317=1,(N8317-MAR1!$B$11)/MAR1!$D$11,(N8317-MAR1!$C$11)/MAR1!$E$11)</f>
        <v/>
      </c>
      <c r="R8317" s="7">
        <f>IF($I8317=1,(O8317-MAR1!$B$12)/MAR1!$D$12,(O8317-MAR1!$C$12)/MAR1!$E$12)</f>
        <v/>
      </c>
      <c r="S8317" s="7">
        <f>IF($I8317=1,(P8317-MAR1!$B$13)/MAR1!$D$13,(P8317-MAR1!$C$13)/MAR1!$E$13)</f>
        <v/>
      </c>
    </row>
    <row r="8318">
      <c r="A8318" s="5" t="n">
        <v>8317</v>
      </c>
      <c r="B8318" s="5" t="n">
        <v>23</v>
      </c>
      <c r="C8318" s="5" t="n">
        <v>287</v>
      </c>
      <c r="D8318" s="5" t="n">
        <v>10</v>
      </c>
      <c r="E8318" s="5" t="n">
        <v>0.3</v>
      </c>
      <c r="F8318" s="5" t="n">
        <v>24.9</v>
      </c>
      <c r="G8318" s="5" t="n">
        <v>15.9</v>
      </c>
      <c r="H8318" s="5" t="n">
        <v>10.4</v>
      </c>
      <c r="I8318" s="6">
        <f>IF(E8318&gt;=Markov!$B$3,1,0)</f>
        <v/>
      </c>
      <c r="J8318" s="6">
        <f>I8317</f>
        <v/>
      </c>
      <c r="K8318" s="7">
        <f>MAR1!$B$5+MAR1!$C$5*COS(2*PI()*$C8318/365)+MAR1!$D$5*SIN(2*PI()*$C8318/365)</f>
        <v/>
      </c>
      <c r="L8318" s="7">
        <f>MAR1!$B$6+MAR1!$C$6*COS(2*PI()*$C8318/365)+MAR1!$D$6*SIN(2*PI()*$C8318/365)</f>
        <v/>
      </c>
      <c r="M8318" s="7">
        <f>MAR1!$B$7+MAR1!$C$7*COS(2*PI()*$C8318/365)+MAR1!$D$7*SIN(2*PI()*$C8318/365)</f>
        <v/>
      </c>
      <c r="N8318" s="7">
        <f>F8318-K8318</f>
        <v/>
      </c>
      <c r="O8318" s="7">
        <f>G8318-L8318</f>
        <v/>
      </c>
      <c r="P8318" s="7">
        <f>H8318-M8318</f>
        <v/>
      </c>
      <c r="Q8318" s="7">
        <f>IF($I8318=1,(N8318-MAR1!$B$11)/MAR1!$D$11,(N8318-MAR1!$C$11)/MAR1!$E$11)</f>
        <v/>
      </c>
      <c r="R8318" s="7">
        <f>IF($I8318=1,(O8318-MAR1!$B$12)/MAR1!$D$12,(O8318-MAR1!$C$12)/MAR1!$E$12)</f>
        <v/>
      </c>
      <c r="S8318" s="7">
        <f>IF($I8318=1,(P8318-MAR1!$B$13)/MAR1!$D$13,(P8318-MAR1!$C$13)/MAR1!$E$13)</f>
        <v/>
      </c>
    </row>
    <row r="8319">
      <c r="A8319" s="5" t="n">
        <v>8318</v>
      </c>
      <c r="B8319" s="5" t="n">
        <v>23</v>
      </c>
      <c r="C8319" s="5" t="n">
        <v>288</v>
      </c>
      <c r="D8319" s="5" t="n">
        <v>10</v>
      </c>
      <c r="E8319" s="5" t="n">
        <v>0</v>
      </c>
      <c r="F8319" s="5" t="n">
        <v>25.3</v>
      </c>
      <c r="G8319" s="5" t="n">
        <v>15.7</v>
      </c>
      <c r="H8319" s="5" t="n">
        <v>11.84</v>
      </c>
      <c r="I8319" s="6">
        <f>IF(E8319&gt;=Markov!$B$3,1,0)</f>
        <v/>
      </c>
      <c r="J8319" s="6">
        <f>I8318</f>
        <v/>
      </c>
      <c r="K8319" s="7">
        <f>MAR1!$B$5+MAR1!$C$5*COS(2*PI()*$C8319/365)+MAR1!$D$5*SIN(2*PI()*$C8319/365)</f>
        <v/>
      </c>
      <c r="L8319" s="7">
        <f>MAR1!$B$6+MAR1!$C$6*COS(2*PI()*$C8319/365)+MAR1!$D$6*SIN(2*PI()*$C8319/365)</f>
        <v/>
      </c>
      <c r="M8319" s="7">
        <f>MAR1!$B$7+MAR1!$C$7*COS(2*PI()*$C8319/365)+MAR1!$D$7*SIN(2*PI()*$C8319/365)</f>
        <v/>
      </c>
      <c r="N8319" s="7">
        <f>F8319-K8319</f>
        <v/>
      </c>
      <c r="O8319" s="7">
        <f>G8319-L8319</f>
        <v/>
      </c>
      <c r="P8319" s="7">
        <f>H8319-M8319</f>
        <v/>
      </c>
      <c r="Q8319" s="7">
        <f>IF($I8319=1,(N8319-MAR1!$B$11)/MAR1!$D$11,(N8319-MAR1!$C$11)/MAR1!$E$11)</f>
        <v/>
      </c>
      <c r="R8319" s="7">
        <f>IF($I8319=1,(O8319-MAR1!$B$12)/MAR1!$D$12,(O8319-MAR1!$C$12)/MAR1!$E$12)</f>
        <v/>
      </c>
      <c r="S8319" s="7">
        <f>IF($I8319=1,(P8319-MAR1!$B$13)/MAR1!$D$13,(P8319-MAR1!$C$13)/MAR1!$E$13)</f>
        <v/>
      </c>
    </row>
    <row r="8320">
      <c r="A8320" s="5" t="n">
        <v>8319</v>
      </c>
      <c r="B8320" s="5" t="n">
        <v>23</v>
      </c>
      <c r="C8320" s="5" t="n">
        <v>289</v>
      </c>
      <c r="D8320" s="5" t="n">
        <v>10</v>
      </c>
      <c r="E8320" s="5" t="n">
        <v>0</v>
      </c>
      <c r="F8320" s="5" t="n">
        <v>25.4</v>
      </c>
      <c r="G8320" s="5" t="n">
        <v>15.6</v>
      </c>
      <c r="H8320" s="5" t="n">
        <v>2.22</v>
      </c>
      <c r="I8320" s="6">
        <f>IF(E8320&gt;=Markov!$B$3,1,0)</f>
        <v/>
      </c>
      <c r="J8320" s="6">
        <f>I8319</f>
        <v/>
      </c>
      <c r="K8320" s="7">
        <f>MAR1!$B$5+MAR1!$C$5*COS(2*PI()*$C8320/365)+MAR1!$D$5*SIN(2*PI()*$C8320/365)</f>
        <v/>
      </c>
      <c r="L8320" s="7">
        <f>MAR1!$B$6+MAR1!$C$6*COS(2*PI()*$C8320/365)+MAR1!$D$6*SIN(2*PI()*$C8320/365)</f>
        <v/>
      </c>
      <c r="M8320" s="7">
        <f>MAR1!$B$7+MAR1!$C$7*COS(2*PI()*$C8320/365)+MAR1!$D$7*SIN(2*PI()*$C8320/365)</f>
        <v/>
      </c>
      <c r="N8320" s="7">
        <f>F8320-K8320</f>
        <v/>
      </c>
      <c r="O8320" s="7">
        <f>G8320-L8320</f>
        <v/>
      </c>
      <c r="P8320" s="7">
        <f>H8320-M8320</f>
        <v/>
      </c>
      <c r="Q8320" s="7">
        <f>IF($I8320=1,(N8320-MAR1!$B$11)/MAR1!$D$11,(N8320-MAR1!$C$11)/MAR1!$E$11)</f>
        <v/>
      </c>
      <c r="R8320" s="7">
        <f>IF($I8320=1,(O8320-MAR1!$B$12)/MAR1!$D$12,(O8320-MAR1!$C$12)/MAR1!$E$12)</f>
        <v/>
      </c>
      <c r="S8320" s="7">
        <f>IF($I8320=1,(P8320-MAR1!$B$13)/MAR1!$D$13,(P8320-MAR1!$C$13)/MAR1!$E$13)</f>
        <v/>
      </c>
    </row>
    <row r="8321">
      <c r="A8321" s="5" t="n">
        <v>8320</v>
      </c>
      <c r="B8321" s="5" t="n">
        <v>23</v>
      </c>
      <c r="C8321" s="5" t="n">
        <v>290</v>
      </c>
      <c r="D8321" s="5" t="n">
        <v>10</v>
      </c>
      <c r="E8321" s="5" t="n">
        <v>0</v>
      </c>
      <c r="F8321" s="5" t="n">
        <v>27.1</v>
      </c>
      <c r="G8321" s="5" t="n">
        <v>16.3</v>
      </c>
      <c r="H8321" s="5" t="n">
        <v>7.1</v>
      </c>
      <c r="I8321" s="6">
        <f>IF(E8321&gt;=Markov!$B$3,1,0)</f>
        <v/>
      </c>
      <c r="J8321" s="6">
        <f>I8320</f>
        <v/>
      </c>
      <c r="K8321" s="7">
        <f>MAR1!$B$5+MAR1!$C$5*COS(2*PI()*$C8321/365)+MAR1!$D$5*SIN(2*PI()*$C8321/365)</f>
        <v/>
      </c>
      <c r="L8321" s="7">
        <f>MAR1!$B$6+MAR1!$C$6*COS(2*PI()*$C8321/365)+MAR1!$D$6*SIN(2*PI()*$C8321/365)</f>
        <v/>
      </c>
      <c r="M8321" s="7">
        <f>MAR1!$B$7+MAR1!$C$7*COS(2*PI()*$C8321/365)+MAR1!$D$7*SIN(2*PI()*$C8321/365)</f>
        <v/>
      </c>
      <c r="N8321" s="7">
        <f>F8321-K8321</f>
        <v/>
      </c>
      <c r="O8321" s="7">
        <f>G8321-L8321</f>
        <v/>
      </c>
      <c r="P8321" s="7">
        <f>H8321-M8321</f>
        <v/>
      </c>
      <c r="Q8321" s="7">
        <f>IF($I8321=1,(N8321-MAR1!$B$11)/MAR1!$D$11,(N8321-MAR1!$C$11)/MAR1!$E$11)</f>
        <v/>
      </c>
      <c r="R8321" s="7">
        <f>IF($I8321=1,(O8321-MAR1!$B$12)/MAR1!$D$12,(O8321-MAR1!$C$12)/MAR1!$E$12)</f>
        <v/>
      </c>
      <c r="S8321" s="7">
        <f>IF($I8321=1,(P8321-MAR1!$B$13)/MAR1!$D$13,(P8321-MAR1!$C$13)/MAR1!$E$13)</f>
        <v/>
      </c>
    </row>
    <row r="8322">
      <c r="A8322" s="5" t="n">
        <v>8321</v>
      </c>
      <c r="B8322" s="5" t="n">
        <v>23</v>
      </c>
      <c r="C8322" s="5" t="n">
        <v>291</v>
      </c>
      <c r="D8322" s="5" t="n">
        <v>10</v>
      </c>
      <c r="E8322" s="5" t="n">
        <v>2</v>
      </c>
      <c r="F8322" s="5" t="n">
        <v>23.9</v>
      </c>
      <c r="G8322" s="5" t="n">
        <v>17.2</v>
      </c>
      <c r="H8322" s="5" t="n">
        <v>7.62</v>
      </c>
      <c r="I8322" s="6">
        <f>IF(E8322&gt;=Markov!$B$3,1,0)</f>
        <v/>
      </c>
      <c r="J8322" s="6">
        <f>I8321</f>
        <v/>
      </c>
      <c r="K8322" s="7">
        <f>MAR1!$B$5+MAR1!$C$5*COS(2*PI()*$C8322/365)+MAR1!$D$5*SIN(2*PI()*$C8322/365)</f>
        <v/>
      </c>
      <c r="L8322" s="7">
        <f>MAR1!$B$6+MAR1!$C$6*COS(2*PI()*$C8322/365)+MAR1!$D$6*SIN(2*PI()*$C8322/365)</f>
        <v/>
      </c>
      <c r="M8322" s="7">
        <f>MAR1!$B$7+MAR1!$C$7*COS(2*PI()*$C8322/365)+MAR1!$D$7*SIN(2*PI()*$C8322/365)</f>
        <v/>
      </c>
      <c r="N8322" s="7">
        <f>F8322-K8322</f>
        <v/>
      </c>
      <c r="O8322" s="7">
        <f>G8322-L8322</f>
        <v/>
      </c>
      <c r="P8322" s="7">
        <f>H8322-M8322</f>
        <v/>
      </c>
      <c r="Q8322" s="7">
        <f>IF($I8322=1,(N8322-MAR1!$B$11)/MAR1!$D$11,(N8322-MAR1!$C$11)/MAR1!$E$11)</f>
        <v/>
      </c>
      <c r="R8322" s="7">
        <f>IF($I8322=1,(O8322-MAR1!$B$12)/MAR1!$D$12,(O8322-MAR1!$C$12)/MAR1!$E$12)</f>
        <v/>
      </c>
      <c r="S8322" s="7">
        <f>IF($I8322=1,(P8322-MAR1!$B$13)/MAR1!$D$13,(P8322-MAR1!$C$13)/MAR1!$E$13)</f>
        <v/>
      </c>
    </row>
    <row r="8323">
      <c r="A8323" s="5" t="n">
        <v>8322</v>
      </c>
      <c r="B8323" s="5" t="n">
        <v>23</v>
      </c>
      <c r="C8323" s="5" t="n">
        <v>292</v>
      </c>
      <c r="D8323" s="5" t="n">
        <v>10</v>
      </c>
      <c r="E8323" s="5" t="n">
        <v>0</v>
      </c>
      <c r="F8323" s="5" t="n">
        <v>27.4</v>
      </c>
      <c r="G8323" s="5" t="n">
        <v>15.3</v>
      </c>
      <c r="H8323" s="5" t="n">
        <v>13.82</v>
      </c>
      <c r="I8323" s="6">
        <f>IF(E8323&gt;=Markov!$B$3,1,0)</f>
        <v/>
      </c>
      <c r="J8323" s="6">
        <f>I8322</f>
        <v/>
      </c>
      <c r="K8323" s="7">
        <f>MAR1!$B$5+MAR1!$C$5*COS(2*PI()*$C8323/365)+MAR1!$D$5*SIN(2*PI()*$C8323/365)</f>
        <v/>
      </c>
      <c r="L8323" s="7">
        <f>MAR1!$B$6+MAR1!$C$6*COS(2*PI()*$C8323/365)+MAR1!$D$6*SIN(2*PI()*$C8323/365)</f>
        <v/>
      </c>
      <c r="M8323" s="7">
        <f>MAR1!$B$7+MAR1!$C$7*COS(2*PI()*$C8323/365)+MAR1!$D$7*SIN(2*PI()*$C8323/365)</f>
        <v/>
      </c>
      <c r="N8323" s="7">
        <f>F8323-K8323</f>
        <v/>
      </c>
      <c r="O8323" s="7">
        <f>G8323-L8323</f>
        <v/>
      </c>
      <c r="P8323" s="7">
        <f>H8323-M8323</f>
        <v/>
      </c>
      <c r="Q8323" s="7">
        <f>IF($I8323=1,(N8323-MAR1!$B$11)/MAR1!$D$11,(N8323-MAR1!$C$11)/MAR1!$E$11)</f>
        <v/>
      </c>
      <c r="R8323" s="7">
        <f>IF($I8323=1,(O8323-MAR1!$B$12)/MAR1!$D$12,(O8323-MAR1!$C$12)/MAR1!$E$12)</f>
        <v/>
      </c>
      <c r="S8323" s="7">
        <f>IF($I8323=1,(P8323-MAR1!$B$13)/MAR1!$D$13,(P8323-MAR1!$C$13)/MAR1!$E$13)</f>
        <v/>
      </c>
    </row>
    <row r="8324">
      <c r="A8324" s="5" t="n">
        <v>8323</v>
      </c>
      <c r="B8324" s="5" t="n">
        <v>23</v>
      </c>
      <c r="C8324" s="5" t="n">
        <v>293</v>
      </c>
      <c r="D8324" s="5" t="n">
        <v>10</v>
      </c>
      <c r="E8324" s="5" t="n">
        <v>0</v>
      </c>
      <c r="F8324" s="5" t="n">
        <v>26.3</v>
      </c>
      <c r="G8324" s="5" t="n">
        <v>16.6</v>
      </c>
      <c r="H8324" s="5" t="n">
        <v>14.96</v>
      </c>
      <c r="I8324" s="6">
        <f>IF(E8324&gt;=Markov!$B$3,1,0)</f>
        <v/>
      </c>
      <c r="J8324" s="6">
        <f>I8323</f>
        <v/>
      </c>
      <c r="K8324" s="7">
        <f>MAR1!$B$5+MAR1!$C$5*COS(2*PI()*$C8324/365)+MAR1!$D$5*SIN(2*PI()*$C8324/365)</f>
        <v/>
      </c>
      <c r="L8324" s="7">
        <f>MAR1!$B$6+MAR1!$C$6*COS(2*PI()*$C8324/365)+MAR1!$D$6*SIN(2*PI()*$C8324/365)</f>
        <v/>
      </c>
      <c r="M8324" s="7">
        <f>MAR1!$B$7+MAR1!$C$7*COS(2*PI()*$C8324/365)+MAR1!$D$7*SIN(2*PI()*$C8324/365)</f>
        <v/>
      </c>
      <c r="N8324" s="7">
        <f>F8324-K8324</f>
        <v/>
      </c>
      <c r="O8324" s="7">
        <f>G8324-L8324</f>
        <v/>
      </c>
      <c r="P8324" s="7">
        <f>H8324-M8324</f>
        <v/>
      </c>
      <c r="Q8324" s="7">
        <f>IF($I8324=1,(N8324-MAR1!$B$11)/MAR1!$D$11,(N8324-MAR1!$C$11)/MAR1!$E$11)</f>
        <v/>
      </c>
      <c r="R8324" s="7">
        <f>IF($I8324=1,(O8324-MAR1!$B$12)/MAR1!$D$12,(O8324-MAR1!$C$12)/MAR1!$E$12)</f>
        <v/>
      </c>
      <c r="S8324" s="7">
        <f>IF($I8324=1,(P8324-MAR1!$B$13)/MAR1!$D$13,(P8324-MAR1!$C$13)/MAR1!$E$13)</f>
        <v/>
      </c>
    </row>
    <row r="8325">
      <c r="A8325" s="5" t="n">
        <v>8324</v>
      </c>
      <c r="B8325" s="5" t="n">
        <v>23</v>
      </c>
      <c r="C8325" s="5" t="n">
        <v>294</v>
      </c>
      <c r="D8325" s="5" t="n">
        <v>10</v>
      </c>
      <c r="E8325" s="5" t="n">
        <v>0</v>
      </c>
      <c r="F8325" s="5" t="n">
        <v>26.6</v>
      </c>
      <c r="G8325" s="5" t="n">
        <v>18.7</v>
      </c>
      <c r="H8325" s="5" t="n">
        <v>9.18</v>
      </c>
      <c r="I8325" s="6">
        <f>IF(E8325&gt;=Markov!$B$3,1,0)</f>
        <v/>
      </c>
      <c r="J8325" s="6">
        <f>I8324</f>
        <v/>
      </c>
      <c r="K8325" s="7">
        <f>MAR1!$B$5+MAR1!$C$5*COS(2*PI()*$C8325/365)+MAR1!$D$5*SIN(2*PI()*$C8325/365)</f>
        <v/>
      </c>
      <c r="L8325" s="7">
        <f>MAR1!$B$6+MAR1!$C$6*COS(2*PI()*$C8325/365)+MAR1!$D$6*SIN(2*PI()*$C8325/365)</f>
        <v/>
      </c>
      <c r="M8325" s="7">
        <f>MAR1!$B$7+MAR1!$C$7*COS(2*PI()*$C8325/365)+MAR1!$D$7*SIN(2*PI()*$C8325/365)</f>
        <v/>
      </c>
      <c r="N8325" s="7">
        <f>F8325-K8325</f>
        <v/>
      </c>
      <c r="O8325" s="7">
        <f>G8325-L8325</f>
        <v/>
      </c>
      <c r="P8325" s="7">
        <f>H8325-M8325</f>
        <v/>
      </c>
      <c r="Q8325" s="7">
        <f>IF($I8325=1,(N8325-MAR1!$B$11)/MAR1!$D$11,(N8325-MAR1!$C$11)/MAR1!$E$11)</f>
        <v/>
      </c>
      <c r="R8325" s="7">
        <f>IF($I8325=1,(O8325-MAR1!$B$12)/MAR1!$D$12,(O8325-MAR1!$C$12)/MAR1!$E$12)</f>
        <v/>
      </c>
      <c r="S8325" s="7">
        <f>IF($I8325=1,(P8325-MAR1!$B$13)/MAR1!$D$13,(P8325-MAR1!$C$13)/MAR1!$E$13)</f>
        <v/>
      </c>
    </row>
    <row r="8326">
      <c r="A8326" s="5" t="n">
        <v>8325</v>
      </c>
      <c r="B8326" s="5" t="n">
        <v>23</v>
      </c>
      <c r="C8326" s="5" t="n">
        <v>295</v>
      </c>
      <c r="D8326" s="5" t="n">
        <v>10</v>
      </c>
      <c r="E8326" s="5" t="n">
        <v>0</v>
      </c>
      <c r="F8326" s="5" t="n">
        <v>26</v>
      </c>
      <c r="G8326" s="5" t="n">
        <v>17.2</v>
      </c>
      <c r="H8326" s="5" t="n">
        <v>8.82</v>
      </c>
      <c r="I8326" s="6">
        <f>IF(E8326&gt;=Markov!$B$3,1,0)</f>
        <v/>
      </c>
      <c r="J8326" s="6">
        <f>I8325</f>
        <v/>
      </c>
      <c r="K8326" s="7">
        <f>MAR1!$B$5+MAR1!$C$5*COS(2*PI()*$C8326/365)+MAR1!$D$5*SIN(2*PI()*$C8326/365)</f>
        <v/>
      </c>
      <c r="L8326" s="7">
        <f>MAR1!$B$6+MAR1!$C$6*COS(2*PI()*$C8326/365)+MAR1!$D$6*SIN(2*PI()*$C8326/365)</f>
        <v/>
      </c>
      <c r="M8326" s="7">
        <f>MAR1!$B$7+MAR1!$C$7*COS(2*PI()*$C8326/365)+MAR1!$D$7*SIN(2*PI()*$C8326/365)</f>
        <v/>
      </c>
      <c r="N8326" s="7">
        <f>F8326-K8326</f>
        <v/>
      </c>
      <c r="O8326" s="7">
        <f>G8326-L8326</f>
        <v/>
      </c>
      <c r="P8326" s="7">
        <f>H8326-M8326</f>
        <v/>
      </c>
      <c r="Q8326" s="7">
        <f>IF($I8326=1,(N8326-MAR1!$B$11)/MAR1!$D$11,(N8326-MAR1!$C$11)/MAR1!$E$11)</f>
        <v/>
      </c>
      <c r="R8326" s="7">
        <f>IF($I8326=1,(O8326-MAR1!$B$12)/MAR1!$D$12,(O8326-MAR1!$C$12)/MAR1!$E$12)</f>
        <v/>
      </c>
      <c r="S8326" s="7">
        <f>IF($I8326=1,(P8326-MAR1!$B$13)/MAR1!$D$13,(P8326-MAR1!$C$13)/MAR1!$E$13)</f>
        <v/>
      </c>
    </row>
    <row r="8327">
      <c r="A8327" s="5" t="n">
        <v>8326</v>
      </c>
      <c r="B8327" s="5" t="n">
        <v>23</v>
      </c>
      <c r="C8327" s="5" t="n">
        <v>296</v>
      </c>
      <c r="D8327" s="5" t="n">
        <v>10</v>
      </c>
      <c r="E8327" s="5" t="n">
        <v>0</v>
      </c>
      <c r="F8327" s="5" t="n">
        <v>27</v>
      </c>
      <c r="G8327" s="5" t="n">
        <v>18.9</v>
      </c>
      <c r="H8327" s="5" t="n">
        <v>9.4</v>
      </c>
      <c r="I8327" s="6">
        <f>IF(E8327&gt;=Markov!$B$3,1,0)</f>
        <v/>
      </c>
      <c r="J8327" s="6">
        <f>I8326</f>
        <v/>
      </c>
      <c r="K8327" s="7">
        <f>MAR1!$B$5+MAR1!$C$5*COS(2*PI()*$C8327/365)+MAR1!$D$5*SIN(2*PI()*$C8327/365)</f>
        <v/>
      </c>
      <c r="L8327" s="7">
        <f>MAR1!$B$6+MAR1!$C$6*COS(2*PI()*$C8327/365)+MAR1!$D$6*SIN(2*PI()*$C8327/365)</f>
        <v/>
      </c>
      <c r="M8327" s="7">
        <f>MAR1!$B$7+MAR1!$C$7*COS(2*PI()*$C8327/365)+MAR1!$D$7*SIN(2*PI()*$C8327/365)</f>
        <v/>
      </c>
      <c r="N8327" s="7">
        <f>F8327-K8327</f>
        <v/>
      </c>
      <c r="O8327" s="7">
        <f>G8327-L8327</f>
        <v/>
      </c>
      <c r="P8327" s="7">
        <f>H8327-M8327</f>
        <v/>
      </c>
      <c r="Q8327" s="7">
        <f>IF($I8327=1,(N8327-MAR1!$B$11)/MAR1!$D$11,(N8327-MAR1!$C$11)/MAR1!$E$11)</f>
        <v/>
      </c>
      <c r="R8327" s="7">
        <f>IF($I8327=1,(O8327-MAR1!$B$12)/MAR1!$D$12,(O8327-MAR1!$C$12)/MAR1!$E$12)</f>
        <v/>
      </c>
      <c r="S8327" s="7">
        <f>IF($I8327=1,(P8327-MAR1!$B$13)/MAR1!$D$13,(P8327-MAR1!$C$13)/MAR1!$E$13)</f>
        <v/>
      </c>
    </row>
    <row r="8328">
      <c r="A8328" s="5" t="n">
        <v>8327</v>
      </c>
      <c r="B8328" s="5" t="n">
        <v>23</v>
      </c>
      <c r="C8328" s="5" t="n">
        <v>297</v>
      </c>
      <c r="D8328" s="5" t="n">
        <v>10</v>
      </c>
      <c r="E8328" s="5" t="n">
        <v>0</v>
      </c>
      <c r="F8328" s="5" t="n">
        <v>30.1</v>
      </c>
      <c r="G8328" s="5" t="n">
        <v>21.1</v>
      </c>
      <c r="H8328" s="5" t="n">
        <v>13.1</v>
      </c>
      <c r="I8328" s="6">
        <f>IF(E8328&gt;=Markov!$B$3,1,0)</f>
        <v/>
      </c>
      <c r="J8328" s="6">
        <f>I8327</f>
        <v/>
      </c>
      <c r="K8328" s="7">
        <f>MAR1!$B$5+MAR1!$C$5*COS(2*PI()*$C8328/365)+MAR1!$D$5*SIN(2*PI()*$C8328/365)</f>
        <v/>
      </c>
      <c r="L8328" s="7">
        <f>MAR1!$B$6+MAR1!$C$6*COS(2*PI()*$C8328/365)+MAR1!$D$6*SIN(2*PI()*$C8328/365)</f>
        <v/>
      </c>
      <c r="M8328" s="7">
        <f>MAR1!$B$7+MAR1!$C$7*COS(2*PI()*$C8328/365)+MAR1!$D$7*SIN(2*PI()*$C8328/365)</f>
        <v/>
      </c>
      <c r="N8328" s="7">
        <f>F8328-K8328</f>
        <v/>
      </c>
      <c r="O8328" s="7">
        <f>G8328-L8328</f>
        <v/>
      </c>
      <c r="P8328" s="7">
        <f>H8328-M8328</f>
        <v/>
      </c>
      <c r="Q8328" s="7">
        <f>IF($I8328=1,(N8328-MAR1!$B$11)/MAR1!$D$11,(N8328-MAR1!$C$11)/MAR1!$E$11)</f>
        <v/>
      </c>
      <c r="R8328" s="7">
        <f>IF($I8328=1,(O8328-MAR1!$B$12)/MAR1!$D$12,(O8328-MAR1!$C$12)/MAR1!$E$12)</f>
        <v/>
      </c>
      <c r="S8328" s="7">
        <f>IF($I8328=1,(P8328-MAR1!$B$13)/MAR1!$D$13,(P8328-MAR1!$C$13)/MAR1!$E$13)</f>
        <v/>
      </c>
    </row>
    <row r="8329">
      <c r="A8329" s="5" t="n">
        <v>8328</v>
      </c>
      <c r="B8329" s="5" t="n">
        <v>23</v>
      </c>
      <c r="C8329" s="5" t="n">
        <v>298</v>
      </c>
      <c r="D8329" s="5" t="n">
        <v>10</v>
      </c>
      <c r="E8329" s="5" t="n">
        <v>0</v>
      </c>
      <c r="F8329" s="5" t="n">
        <v>30.6</v>
      </c>
      <c r="G8329" s="5" t="n">
        <v>19.2</v>
      </c>
      <c r="H8329" s="5" t="n">
        <v>13.05</v>
      </c>
      <c r="I8329" s="6">
        <f>IF(E8329&gt;=Markov!$B$3,1,0)</f>
        <v/>
      </c>
      <c r="J8329" s="6">
        <f>I8328</f>
        <v/>
      </c>
      <c r="K8329" s="7">
        <f>MAR1!$B$5+MAR1!$C$5*COS(2*PI()*$C8329/365)+MAR1!$D$5*SIN(2*PI()*$C8329/365)</f>
        <v/>
      </c>
      <c r="L8329" s="7">
        <f>MAR1!$B$6+MAR1!$C$6*COS(2*PI()*$C8329/365)+MAR1!$D$6*SIN(2*PI()*$C8329/365)</f>
        <v/>
      </c>
      <c r="M8329" s="7">
        <f>MAR1!$B$7+MAR1!$C$7*COS(2*PI()*$C8329/365)+MAR1!$D$7*SIN(2*PI()*$C8329/365)</f>
        <v/>
      </c>
      <c r="N8329" s="7">
        <f>F8329-K8329</f>
        <v/>
      </c>
      <c r="O8329" s="7">
        <f>G8329-L8329</f>
        <v/>
      </c>
      <c r="P8329" s="7">
        <f>H8329-M8329</f>
        <v/>
      </c>
      <c r="Q8329" s="7">
        <f>IF($I8329=1,(N8329-MAR1!$B$11)/MAR1!$D$11,(N8329-MAR1!$C$11)/MAR1!$E$11)</f>
        <v/>
      </c>
      <c r="R8329" s="7">
        <f>IF($I8329=1,(O8329-MAR1!$B$12)/MAR1!$D$12,(O8329-MAR1!$C$12)/MAR1!$E$12)</f>
        <v/>
      </c>
      <c r="S8329" s="7">
        <f>IF($I8329=1,(P8329-MAR1!$B$13)/MAR1!$D$13,(P8329-MAR1!$C$13)/MAR1!$E$13)</f>
        <v/>
      </c>
    </row>
    <row r="8330">
      <c r="A8330" s="5" t="n">
        <v>8329</v>
      </c>
      <c r="B8330" s="5" t="n">
        <v>23</v>
      </c>
      <c r="C8330" s="5" t="n">
        <v>299</v>
      </c>
      <c r="D8330" s="5" t="n">
        <v>10</v>
      </c>
      <c r="E8330" s="5" t="n">
        <v>0</v>
      </c>
      <c r="F8330" s="5" t="n">
        <v>33.5</v>
      </c>
      <c r="G8330" s="5" t="n">
        <v>20.3</v>
      </c>
      <c r="H8330" s="5" t="n">
        <v>13.55</v>
      </c>
      <c r="I8330" s="6">
        <f>IF(E8330&gt;=Markov!$B$3,1,0)</f>
        <v/>
      </c>
      <c r="J8330" s="6">
        <f>I8329</f>
        <v/>
      </c>
      <c r="K8330" s="7">
        <f>MAR1!$B$5+MAR1!$C$5*COS(2*PI()*$C8330/365)+MAR1!$D$5*SIN(2*PI()*$C8330/365)</f>
        <v/>
      </c>
      <c r="L8330" s="7">
        <f>MAR1!$B$6+MAR1!$C$6*COS(2*PI()*$C8330/365)+MAR1!$D$6*SIN(2*PI()*$C8330/365)</f>
        <v/>
      </c>
      <c r="M8330" s="7">
        <f>MAR1!$B$7+MAR1!$C$7*COS(2*PI()*$C8330/365)+MAR1!$D$7*SIN(2*PI()*$C8330/365)</f>
        <v/>
      </c>
      <c r="N8330" s="7">
        <f>F8330-K8330</f>
        <v/>
      </c>
      <c r="O8330" s="7">
        <f>G8330-L8330</f>
        <v/>
      </c>
      <c r="P8330" s="7">
        <f>H8330-M8330</f>
        <v/>
      </c>
      <c r="Q8330" s="7">
        <f>IF($I8330=1,(N8330-MAR1!$B$11)/MAR1!$D$11,(N8330-MAR1!$C$11)/MAR1!$E$11)</f>
        <v/>
      </c>
      <c r="R8330" s="7">
        <f>IF($I8330=1,(O8330-MAR1!$B$12)/MAR1!$D$12,(O8330-MAR1!$C$12)/MAR1!$E$12)</f>
        <v/>
      </c>
      <c r="S8330" s="7">
        <f>IF($I8330=1,(P8330-MAR1!$B$13)/MAR1!$D$13,(P8330-MAR1!$C$13)/MAR1!$E$13)</f>
        <v/>
      </c>
    </row>
    <row r="8331">
      <c r="A8331" s="5" t="n">
        <v>8330</v>
      </c>
      <c r="B8331" s="5" t="n">
        <v>23</v>
      </c>
      <c r="C8331" s="5" t="n">
        <v>300</v>
      </c>
      <c r="D8331" s="5" t="n">
        <v>10</v>
      </c>
      <c r="E8331" s="5" t="n">
        <v>0</v>
      </c>
      <c r="F8331" s="5" t="n">
        <v>29.4</v>
      </c>
      <c r="G8331" s="5" t="n">
        <v>18</v>
      </c>
      <c r="H8331" s="5" t="n">
        <v>11.66</v>
      </c>
      <c r="I8331" s="6">
        <f>IF(E8331&gt;=Markov!$B$3,1,0)</f>
        <v/>
      </c>
      <c r="J8331" s="6">
        <f>I8330</f>
        <v/>
      </c>
      <c r="K8331" s="7">
        <f>MAR1!$B$5+MAR1!$C$5*COS(2*PI()*$C8331/365)+MAR1!$D$5*SIN(2*PI()*$C8331/365)</f>
        <v/>
      </c>
      <c r="L8331" s="7">
        <f>MAR1!$B$6+MAR1!$C$6*COS(2*PI()*$C8331/365)+MAR1!$D$6*SIN(2*PI()*$C8331/365)</f>
        <v/>
      </c>
      <c r="M8331" s="7">
        <f>MAR1!$B$7+MAR1!$C$7*COS(2*PI()*$C8331/365)+MAR1!$D$7*SIN(2*PI()*$C8331/365)</f>
        <v/>
      </c>
      <c r="N8331" s="7">
        <f>F8331-K8331</f>
        <v/>
      </c>
      <c r="O8331" s="7">
        <f>G8331-L8331</f>
        <v/>
      </c>
      <c r="P8331" s="7">
        <f>H8331-M8331</f>
        <v/>
      </c>
      <c r="Q8331" s="7">
        <f>IF($I8331=1,(N8331-MAR1!$B$11)/MAR1!$D$11,(N8331-MAR1!$C$11)/MAR1!$E$11)</f>
        <v/>
      </c>
      <c r="R8331" s="7">
        <f>IF($I8331=1,(O8331-MAR1!$B$12)/MAR1!$D$12,(O8331-MAR1!$C$12)/MAR1!$E$12)</f>
        <v/>
      </c>
      <c r="S8331" s="7">
        <f>IF($I8331=1,(P8331-MAR1!$B$13)/MAR1!$D$13,(P8331-MAR1!$C$13)/MAR1!$E$13)</f>
        <v/>
      </c>
    </row>
    <row r="8332">
      <c r="A8332" s="5" t="n">
        <v>8331</v>
      </c>
      <c r="B8332" s="5" t="n">
        <v>23</v>
      </c>
      <c r="C8332" s="5" t="n">
        <v>301</v>
      </c>
      <c r="D8332" s="5" t="n">
        <v>10</v>
      </c>
      <c r="E8332" s="5" t="n">
        <v>0</v>
      </c>
      <c r="F8332" s="5" t="n">
        <v>29.4</v>
      </c>
      <c r="G8332" s="5" t="n">
        <v>18.1</v>
      </c>
      <c r="H8332" s="5" t="n">
        <v>16.67</v>
      </c>
      <c r="I8332" s="6">
        <f>IF(E8332&gt;=Markov!$B$3,1,0)</f>
        <v/>
      </c>
      <c r="J8332" s="6">
        <f>I8331</f>
        <v/>
      </c>
      <c r="K8332" s="7">
        <f>MAR1!$B$5+MAR1!$C$5*COS(2*PI()*$C8332/365)+MAR1!$D$5*SIN(2*PI()*$C8332/365)</f>
        <v/>
      </c>
      <c r="L8332" s="7">
        <f>MAR1!$B$6+MAR1!$C$6*COS(2*PI()*$C8332/365)+MAR1!$D$6*SIN(2*PI()*$C8332/365)</f>
        <v/>
      </c>
      <c r="M8332" s="7">
        <f>MAR1!$B$7+MAR1!$C$7*COS(2*PI()*$C8332/365)+MAR1!$D$7*SIN(2*PI()*$C8332/365)</f>
        <v/>
      </c>
      <c r="N8332" s="7">
        <f>F8332-K8332</f>
        <v/>
      </c>
      <c r="O8332" s="7">
        <f>G8332-L8332</f>
        <v/>
      </c>
      <c r="P8332" s="7">
        <f>H8332-M8332</f>
        <v/>
      </c>
      <c r="Q8332" s="7">
        <f>IF($I8332=1,(N8332-MAR1!$B$11)/MAR1!$D$11,(N8332-MAR1!$C$11)/MAR1!$E$11)</f>
        <v/>
      </c>
      <c r="R8332" s="7">
        <f>IF($I8332=1,(O8332-MAR1!$B$12)/MAR1!$D$12,(O8332-MAR1!$C$12)/MAR1!$E$12)</f>
        <v/>
      </c>
      <c r="S8332" s="7">
        <f>IF($I8332=1,(P8332-MAR1!$B$13)/MAR1!$D$13,(P8332-MAR1!$C$13)/MAR1!$E$13)</f>
        <v/>
      </c>
    </row>
    <row r="8333">
      <c r="A8333" s="5" t="n">
        <v>8332</v>
      </c>
      <c r="B8333" s="5" t="n">
        <v>23</v>
      </c>
      <c r="C8333" s="5" t="n">
        <v>302</v>
      </c>
      <c r="D8333" s="5" t="n">
        <v>10</v>
      </c>
      <c r="E8333" s="5" t="n">
        <v>0</v>
      </c>
      <c r="F8333" s="5" t="n">
        <v>27.5</v>
      </c>
      <c r="G8333" s="5" t="n">
        <v>17.5</v>
      </c>
      <c r="H8333" s="5" t="n">
        <v>16.98</v>
      </c>
      <c r="I8333" s="6">
        <f>IF(E8333&gt;=Markov!$B$3,1,0)</f>
        <v/>
      </c>
      <c r="J8333" s="6">
        <f>I8332</f>
        <v/>
      </c>
      <c r="K8333" s="7">
        <f>MAR1!$B$5+MAR1!$C$5*COS(2*PI()*$C8333/365)+MAR1!$D$5*SIN(2*PI()*$C8333/365)</f>
        <v/>
      </c>
      <c r="L8333" s="7">
        <f>MAR1!$B$6+MAR1!$C$6*COS(2*PI()*$C8333/365)+MAR1!$D$6*SIN(2*PI()*$C8333/365)</f>
        <v/>
      </c>
      <c r="M8333" s="7">
        <f>MAR1!$B$7+MAR1!$C$7*COS(2*PI()*$C8333/365)+MAR1!$D$7*SIN(2*PI()*$C8333/365)</f>
        <v/>
      </c>
      <c r="N8333" s="7">
        <f>F8333-K8333</f>
        <v/>
      </c>
      <c r="O8333" s="7">
        <f>G8333-L8333</f>
        <v/>
      </c>
      <c r="P8333" s="7">
        <f>H8333-M8333</f>
        <v/>
      </c>
      <c r="Q8333" s="7">
        <f>IF($I8333=1,(N8333-MAR1!$B$11)/MAR1!$D$11,(N8333-MAR1!$C$11)/MAR1!$E$11)</f>
        <v/>
      </c>
      <c r="R8333" s="7">
        <f>IF($I8333=1,(O8333-MAR1!$B$12)/MAR1!$D$12,(O8333-MAR1!$C$12)/MAR1!$E$12)</f>
        <v/>
      </c>
      <c r="S8333" s="7">
        <f>IF($I8333=1,(P8333-MAR1!$B$13)/MAR1!$D$13,(P8333-MAR1!$C$13)/MAR1!$E$13)</f>
        <v/>
      </c>
    </row>
    <row r="8334">
      <c r="A8334" s="5" t="n">
        <v>8333</v>
      </c>
      <c r="B8334" s="5" t="n">
        <v>23</v>
      </c>
      <c r="C8334" s="5" t="n">
        <v>303</v>
      </c>
      <c r="D8334" s="5" t="n">
        <v>10</v>
      </c>
      <c r="E8334" s="5" t="n">
        <v>0</v>
      </c>
      <c r="F8334" s="5" t="n">
        <v>27.7</v>
      </c>
      <c r="G8334" s="5" t="n">
        <v>17.3</v>
      </c>
      <c r="H8334" s="5" t="n">
        <v>14.46</v>
      </c>
      <c r="I8334" s="6">
        <f>IF(E8334&gt;=Markov!$B$3,1,0)</f>
        <v/>
      </c>
      <c r="J8334" s="6">
        <f>I8333</f>
        <v/>
      </c>
      <c r="K8334" s="7">
        <f>MAR1!$B$5+MAR1!$C$5*COS(2*PI()*$C8334/365)+MAR1!$D$5*SIN(2*PI()*$C8334/365)</f>
        <v/>
      </c>
      <c r="L8334" s="7">
        <f>MAR1!$B$6+MAR1!$C$6*COS(2*PI()*$C8334/365)+MAR1!$D$6*SIN(2*PI()*$C8334/365)</f>
        <v/>
      </c>
      <c r="M8334" s="7">
        <f>MAR1!$B$7+MAR1!$C$7*COS(2*PI()*$C8334/365)+MAR1!$D$7*SIN(2*PI()*$C8334/365)</f>
        <v/>
      </c>
      <c r="N8334" s="7">
        <f>F8334-K8334</f>
        <v/>
      </c>
      <c r="O8334" s="7">
        <f>G8334-L8334</f>
        <v/>
      </c>
      <c r="P8334" s="7">
        <f>H8334-M8334</f>
        <v/>
      </c>
      <c r="Q8334" s="7">
        <f>IF($I8334=1,(N8334-MAR1!$B$11)/MAR1!$D$11,(N8334-MAR1!$C$11)/MAR1!$E$11)</f>
        <v/>
      </c>
      <c r="R8334" s="7">
        <f>IF($I8334=1,(O8334-MAR1!$B$12)/MAR1!$D$12,(O8334-MAR1!$C$12)/MAR1!$E$12)</f>
        <v/>
      </c>
      <c r="S8334" s="7">
        <f>IF($I8334=1,(P8334-MAR1!$B$13)/MAR1!$D$13,(P8334-MAR1!$C$13)/MAR1!$E$13)</f>
        <v/>
      </c>
    </row>
    <row r="8335">
      <c r="A8335" s="5" t="n">
        <v>8334</v>
      </c>
      <c r="B8335" s="5" t="n">
        <v>23</v>
      </c>
      <c r="C8335" s="5" t="n">
        <v>304</v>
      </c>
      <c r="D8335" s="5" t="n">
        <v>10</v>
      </c>
      <c r="E8335" s="5" t="n">
        <v>0</v>
      </c>
      <c r="F8335" s="5" t="n">
        <v>27.1</v>
      </c>
      <c r="G8335" s="5" t="n">
        <v>17.2</v>
      </c>
      <c r="H8335" s="5" t="n">
        <v>10.92</v>
      </c>
      <c r="I8335" s="6">
        <f>IF(E8335&gt;=Markov!$B$3,1,0)</f>
        <v/>
      </c>
      <c r="J8335" s="6">
        <f>I8334</f>
        <v/>
      </c>
      <c r="K8335" s="7">
        <f>MAR1!$B$5+MAR1!$C$5*COS(2*PI()*$C8335/365)+MAR1!$D$5*SIN(2*PI()*$C8335/365)</f>
        <v/>
      </c>
      <c r="L8335" s="7">
        <f>MAR1!$B$6+MAR1!$C$6*COS(2*PI()*$C8335/365)+MAR1!$D$6*SIN(2*PI()*$C8335/365)</f>
        <v/>
      </c>
      <c r="M8335" s="7">
        <f>MAR1!$B$7+MAR1!$C$7*COS(2*PI()*$C8335/365)+MAR1!$D$7*SIN(2*PI()*$C8335/365)</f>
        <v/>
      </c>
      <c r="N8335" s="7">
        <f>F8335-K8335</f>
        <v/>
      </c>
      <c r="O8335" s="7">
        <f>G8335-L8335</f>
        <v/>
      </c>
      <c r="P8335" s="7">
        <f>H8335-M8335</f>
        <v/>
      </c>
      <c r="Q8335" s="7">
        <f>IF($I8335=1,(N8335-MAR1!$B$11)/MAR1!$D$11,(N8335-MAR1!$C$11)/MAR1!$E$11)</f>
        <v/>
      </c>
      <c r="R8335" s="7">
        <f>IF($I8335=1,(O8335-MAR1!$B$12)/MAR1!$D$12,(O8335-MAR1!$C$12)/MAR1!$E$12)</f>
        <v/>
      </c>
      <c r="S8335" s="7">
        <f>IF($I8335=1,(P8335-MAR1!$B$13)/MAR1!$D$13,(P8335-MAR1!$C$13)/MAR1!$E$13)</f>
        <v/>
      </c>
    </row>
    <row r="8336">
      <c r="A8336" s="5" t="n">
        <v>8335</v>
      </c>
      <c r="B8336" s="5" t="n">
        <v>23</v>
      </c>
      <c r="C8336" s="5" t="n">
        <v>305</v>
      </c>
      <c r="D8336" s="5" t="n">
        <v>11</v>
      </c>
      <c r="E8336" s="5" t="n">
        <v>0</v>
      </c>
      <c r="F8336" s="5" t="n">
        <v>27.4</v>
      </c>
      <c r="G8336" s="5" t="n">
        <v>16.1</v>
      </c>
      <c r="H8336" s="5" t="n">
        <v>12</v>
      </c>
      <c r="I8336" s="6">
        <f>IF(E8336&gt;=Markov!$B$3,1,0)</f>
        <v/>
      </c>
      <c r="J8336" s="6">
        <f>I8335</f>
        <v/>
      </c>
      <c r="K8336" s="7">
        <f>MAR1!$B$5+MAR1!$C$5*COS(2*PI()*$C8336/365)+MAR1!$D$5*SIN(2*PI()*$C8336/365)</f>
        <v/>
      </c>
      <c r="L8336" s="7">
        <f>MAR1!$B$6+MAR1!$C$6*COS(2*PI()*$C8336/365)+MAR1!$D$6*SIN(2*PI()*$C8336/365)</f>
        <v/>
      </c>
      <c r="M8336" s="7">
        <f>MAR1!$B$7+MAR1!$C$7*COS(2*PI()*$C8336/365)+MAR1!$D$7*SIN(2*PI()*$C8336/365)</f>
        <v/>
      </c>
      <c r="N8336" s="7">
        <f>F8336-K8336</f>
        <v/>
      </c>
      <c r="O8336" s="7">
        <f>G8336-L8336</f>
        <v/>
      </c>
      <c r="P8336" s="7">
        <f>H8336-M8336</f>
        <v/>
      </c>
      <c r="Q8336" s="7">
        <f>IF($I8336=1,(N8336-MAR1!$B$11)/MAR1!$D$11,(N8336-MAR1!$C$11)/MAR1!$E$11)</f>
        <v/>
      </c>
      <c r="R8336" s="7">
        <f>IF($I8336=1,(O8336-MAR1!$B$12)/MAR1!$D$12,(O8336-MAR1!$C$12)/MAR1!$E$12)</f>
        <v/>
      </c>
      <c r="S8336" s="7">
        <f>IF($I8336=1,(P8336-MAR1!$B$13)/MAR1!$D$13,(P8336-MAR1!$C$13)/MAR1!$E$13)</f>
        <v/>
      </c>
    </row>
    <row r="8337">
      <c r="A8337" s="5" t="n">
        <v>8336</v>
      </c>
      <c r="B8337" s="5" t="n">
        <v>23</v>
      </c>
      <c r="C8337" s="5" t="n">
        <v>306</v>
      </c>
      <c r="D8337" s="5" t="n">
        <v>11</v>
      </c>
      <c r="E8337" s="5" t="n">
        <v>0</v>
      </c>
      <c r="F8337" s="5" t="n">
        <v>24.7</v>
      </c>
      <c r="G8337" s="5" t="n">
        <v>15.2</v>
      </c>
      <c r="H8337" s="5" t="n">
        <v>11.72</v>
      </c>
      <c r="I8337" s="6">
        <f>IF(E8337&gt;=Markov!$B$3,1,0)</f>
        <v/>
      </c>
      <c r="J8337" s="6">
        <f>I8336</f>
        <v/>
      </c>
      <c r="K8337" s="7">
        <f>MAR1!$B$5+MAR1!$C$5*COS(2*PI()*$C8337/365)+MAR1!$D$5*SIN(2*PI()*$C8337/365)</f>
        <v/>
      </c>
      <c r="L8337" s="7">
        <f>MAR1!$B$6+MAR1!$C$6*COS(2*PI()*$C8337/365)+MAR1!$D$6*SIN(2*PI()*$C8337/365)</f>
        <v/>
      </c>
      <c r="M8337" s="7">
        <f>MAR1!$B$7+MAR1!$C$7*COS(2*PI()*$C8337/365)+MAR1!$D$7*SIN(2*PI()*$C8337/365)</f>
        <v/>
      </c>
      <c r="N8337" s="7">
        <f>F8337-K8337</f>
        <v/>
      </c>
      <c r="O8337" s="7">
        <f>G8337-L8337</f>
        <v/>
      </c>
      <c r="P8337" s="7">
        <f>H8337-M8337</f>
        <v/>
      </c>
      <c r="Q8337" s="7">
        <f>IF($I8337=1,(N8337-MAR1!$B$11)/MAR1!$D$11,(N8337-MAR1!$C$11)/MAR1!$E$11)</f>
        <v/>
      </c>
      <c r="R8337" s="7">
        <f>IF($I8337=1,(O8337-MAR1!$B$12)/MAR1!$D$12,(O8337-MAR1!$C$12)/MAR1!$E$12)</f>
        <v/>
      </c>
      <c r="S8337" s="7">
        <f>IF($I8337=1,(P8337-MAR1!$B$13)/MAR1!$D$13,(P8337-MAR1!$C$13)/MAR1!$E$13)</f>
        <v/>
      </c>
    </row>
    <row r="8338">
      <c r="A8338" s="5" t="n">
        <v>8337</v>
      </c>
      <c r="B8338" s="5" t="n">
        <v>23</v>
      </c>
      <c r="C8338" s="5" t="n">
        <v>307</v>
      </c>
      <c r="D8338" s="5" t="n">
        <v>11</v>
      </c>
      <c r="E8338" s="5" t="n">
        <v>0</v>
      </c>
      <c r="F8338" s="5" t="n">
        <v>28.8</v>
      </c>
      <c r="G8338" s="5" t="n">
        <v>15.9</v>
      </c>
      <c r="H8338" s="5" t="n">
        <v>15.33</v>
      </c>
      <c r="I8338" s="6">
        <f>IF(E8338&gt;=Markov!$B$3,1,0)</f>
        <v/>
      </c>
      <c r="J8338" s="6">
        <f>I8337</f>
        <v/>
      </c>
      <c r="K8338" s="7">
        <f>MAR1!$B$5+MAR1!$C$5*COS(2*PI()*$C8338/365)+MAR1!$D$5*SIN(2*PI()*$C8338/365)</f>
        <v/>
      </c>
      <c r="L8338" s="7">
        <f>MAR1!$B$6+MAR1!$C$6*COS(2*PI()*$C8338/365)+MAR1!$D$6*SIN(2*PI()*$C8338/365)</f>
        <v/>
      </c>
      <c r="M8338" s="7">
        <f>MAR1!$B$7+MAR1!$C$7*COS(2*PI()*$C8338/365)+MAR1!$D$7*SIN(2*PI()*$C8338/365)</f>
        <v/>
      </c>
      <c r="N8338" s="7">
        <f>F8338-K8338</f>
        <v/>
      </c>
      <c r="O8338" s="7">
        <f>G8338-L8338</f>
        <v/>
      </c>
      <c r="P8338" s="7">
        <f>H8338-M8338</f>
        <v/>
      </c>
      <c r="Q8338" s="7">
        <f>IF($I8338=1,(N8338-MAR1!$B$11)/MAR1!$D$11,(N8338-MAR1!$C$11)/MAR1!$E$11)</f>
        <v/>
      </c>
      <c r="R8338" s="7">
        <f>IF($I8338=1,(O8338-MAR1!$B$12)/MAR1!$D$12,(O8338-MAR1!$C$12)/MAR1!$E$12)</f>
        <v/>
      </c>
      <c r="S8338" s="7">
        <f>IF($I8338=1,(P8338-MAR1!$B$13)/MAR1!$D$13,(P8338-MAR1!$C$13)/MAR1!$E$13)</f>
        <v/>
      </c>
    </row>
    <row r="8339">
      <c r="A8339" s="5" t="n">
        <v>8338</v>
      </c>
      <c r="B8339" s="5" t="n">
        <v>23</v>
      </c>
      <c r="C8339" s="5" t="n">
        <v>308</v>
      </c>
      <c r="D8339" s="5" t="n">
        <v>11</v>
      </c>
      <c r="E8339" s="5" t="n">
        <v>0</v>
      </c>
      <c r="F8339" s="5" t="n">
        <v>27.9</v>
      </c>
      <c r="G8339" s="5" t="n">
        <v>17</v>
      </c>
      <c r="H8339" s="5" t="n">
        <v>9.67</v>
      </c>
      <c r="I8339" s="6">
        <f>IF(E8339&gt;=Markov!$B$3,1,0)</f>
        <v/>
      </c>
      <c r="J8339" s="6">
        <f>I8338</f>
        <v/>
      </c>
      <c r="K8339" s="7">
        <f>MAR1!$B$5+MAR1!$C$5*COS(2*PI()*$C8339/365)+MAR1!$D$5*SIN(2*PI()*$C8339/365)</f>
        <v/>
      </c>
      <c r="L8339" s="7">
        <f>MAR1!$B$6+MAR1!$C$6*COS(2*PI()*$C8339/365)+MAR1!$D$6*SIN(2*PI()*$C8339/365)</f>
        <v/>
      </c>
      <c r="M8339" s="7">
        <f>MAR1!$B$7+MAR1!$C$7*COS(2*PI()*$C8339/365)+MAR1!$D$7*SIN(2*PI()*$C8339/365)</f>
        <v/>
      </c>
      <c r="N8339" s="7">
        <f>F8339-K8339</f>
        <v/>
      </c>
      <c r="O8339" s="7">
        <f>G8339-L8339</f>
        <v/>
      </c>
      <c r="P8339" s="7">
        <f>H8339-M8339</f>
        <v/>
      </c>
      <c r="Q8339" s="7">
        <f>IF($I8339=1,(N8339-MAR1!$B$11)/MAR1!$D$11,(N8339-MAR1!$C$11)/MAR1!$E$11)</f>
        <v/>
      </c>
      <c r="R8339" s="7">
        <f>IF($I8339=1,(O8339-MAR1!$B$12)/MAR1!$D$12,(O8339-MAR1!$C$12)/MAR1!$E$12)</f>
        <v/>
      </c>
      <c r="S8339" s="7">
        <f>IF($I8339=1,(P8339-MAR1!$B$13)/MAR1!$D$13,(P8339-MAR1!$C$13)/MAR1!$E$13)</f>
        <v/>
      </c>
    </row>
    <row r="8340">
      <c r="A8340" s="5" t="n">
        <v>8339</v>
      </c>
      <c r="B8340" s="5" t="n">
        <v>23</v>
      </c>
      <c r="C8340" s="5" t="n">
        <v>309</v>
      </c>
      <c r="D8340" s="5" t="n">
        <v>11</v>
      </c>
      <c r="E8340" s="5" t="n">
        <v>0</v>
      </c>
      <c r="F8340" s="5" t="n">
        <v>30.1</v>
      </c>
      <c r="G8340" s="5" t="n">
        <v>18.8</v>
      </c>
      <c r="H8340" s="5" t="n">
        <v>8.699999999999999</v>
      </c>
      <c r="I8340" s="6">
        <f>IF(E8340&gt;=Markov!$B$3,1,0)</f>
        <v/>
      </c>
      <c r="J8340" s="6">
        <f>I8339</f>
        <v/>
      </c>
      <c r="K8340" s="7">
        <f>MAR1!$B$5+MAR1!$C$5*COS(2*PI()*$C8340/365)+MAR1!$D$5*SIN(2*PI()*$C8340/365)</f>
        <v/>
      </c>
      <c r="L8340" s="7">
        <f>MAR1!$B$6+MAR1!$C$6*COS(2*PI()*$C8340/365)+MAR1!$D$6*SIN(2*PI()*$C8340/365)</f>
        <v/>
      </c>
      <c r="M8340" s="7">
        <f>MAR1!$B$7+MAR1!$C$7*COS(2*PI()*$C8340/365)+MAR1!$D$7*SIN(2*PI()*$C8340/365)</f>
        <v/>
      </c>
      <c r="N8340" s="7">
        <f>F8340-K8340</f>
        <v/>
      </c>
      <c r="O8340" s="7">
        <f>G8340-L8340</f>
        <v/>
      </c>
      <c r="P8340" s="7">
        <f>H8340-M8340</f>
        <v/>
      </c>
      <c r="Q8340" s="7">
        <f>IF($I8340=1,(N8340-MAR1!$B$11)/MAR1!$D$11,(N8340-MAR1!$C$11)/MAR1!$E$11)</f>
        <v/>
      </c>
      <c r="R8340" s="7">
        <f>IF($I8340=1,(O8340-MAR1!$B$12)/MAR1!$D$12,(O8340-MAR1!$C$12)/MAR1!$E$12)</f>
        <v/>
      </c>
      <c r="S8340" s="7">
        <f>IF($I8340=1,(P8340-MAR1!$B$13)/MAR1!$D$13,(P8340-MAR1!$C$13)/MAR1!$E$13)</f>
        <v/>
      </c>
    </row>
    <row r="8341">
      <c r="A8341" s="5" t="n">
        <v>8340</v>
      </c>
      <c r="B8341" s="5" t="n">
        <v>23</v>
      </c>
      <c r="C8341" s="5" t="n">
        <v>310</v>
      </c>
      <c r="D8341" s="5" t="n">
        <v>11</v>
      </c>
      <c r="E8341" s="5" t="n">
        <v>0</v>
      </c>
      <c r="F8341" s="5" t="n">
        <v>30.3</v>
      </c>
      <c r="G8341" s="5" t="n">
        <v>17.6</v>
      </c>
      <c r="H8341" s="5" t="n">
        <v>13.95</v>
      </c>
      <c r="I8341" s="6">
        <f>IF(E8341&gt;=Markov!$B$3,1,0)</f>
        <v/>
      </c>
      <c r="J8341" s="6">
        <f>I8340</f>
        <v/>
      </c>
      <c r="K8341" s="7">
        <f>MAR1!$B$5+MAR1!$C$5*COS(2*PI()*$C8341/365)+MAR1!$D$5*SIN(2*PI()*$C8341/365)</f>
        <v/>
      </c>
      <c r="L8341" s="7">
        <f>MAR1!$B$6+MAR1!$C$6*COS(2*PI()*$C8341/365)+MAR1!$D$6*SIN(2*PI()*$C8341/365)</f>
        <v/>
      </c>
      <c r="M8341" s="7">
        <f>MAR1!$B$7+MAR1!$C$7*COS(2*PI()*$C8341/365)+MAR1!$D$7*SIN(2*PI()*$C8341/365)</f>
        <v/>
      </c>
      <c r="N8341" s="7">
        <f>F8341-K8341</f>
        <v/>
      </c>
      <c r="O8341" s="7">
        <f>G8341-L8341</f>
        <v/>
      </c>
      <c r="P8341" s="7">
        <f>H8341-M8341</f>
        <v/>
      </c>
      <c r="Q8341" s="7">
        <f>IF($I8341=1,(N8341-MAR1!$B$11)/MAR1!$D$11,(N8341-MAR1!$C$11)/MAR1!$E$11)</f>
        <v/>
      </c>
      <c r="R8341" s="7">
        <f>IF($I8341=1,(O8341-MAR1!$B$12)/MAR1!$D$12,(O8341-MAR1!$C$12)/MAR1!$E$12)</f>
        <v/>
      </c>
      <c r="S8341" s="7">
        <f>IF($I8341=1,(P8341-MAR1!$B$13)/MAR1!$D$13,(P8341-MAR1!$C$13)/MAR1!$E$13)</f>
        <v/>
      </c>
    </row>
    <row r="8342">
      <c r="A8342" s="5" t="n">
        <v>8341</v>
      </c>
      <c r="B8342" s="5" t="n">
        <v>23</v>
      </c>
      <c r="C8342" s="5" t="n">
        <v>311</v>
      </c>
      <c r="D8342" s="5" t="n">
        <v>11</v>
      </c>
      <c r="E8342" s="5" t="n">
        <v>0</v>
      </c>
      <c r="F8342" s="5" t="n">
        <v>28.7</v>
      </c>
      <c r="G8342" s="5" t="n">
        <v>17.2</v>
      </c>
      <c r="H8342" s="5" t="n">
        <v>15.48</v>
      </c>
      <c r="I8342" s="6">
        <f>IF(E8342&gt;=Markov!$B$3,1,0)</f>
        <v/>
      </c>
      <c r="J8342" s="6">
        <f>I8341</f>
        <v/>
      </c>
      <c r="K8342" s="7">
        <f>MAR1!$B$5+MAR1!$C$5*COS(2*PI()*$C8342/365)+MAR1!$D$5*SIN(2*PI()*$C8342/365)</f>
        <v/>
      </c>
      <c r="L8342" s="7">
        <f>MAR1!$B$6+MAR1!$C$6*COS(2*PI()*$C8342/365)+MAR1!$D$6*SIN(2*PI()*$C8342/365)</f>
        <v/>
      </c>
      <c r="M8342" s="7">
        <f>MAR1!$B$7+MAR1!$C$7*COS(2*PI()*$C8342/365)+MAR1!$D$7*SIN(2*PI()*$C8342/365)</f>
        <v/>
      </c>
      <c r="N8342" s="7">
        <f>F8342-K8342</f>
        <v/>
      </c>
      <c r="O8342" s="7">
        <f>G8342-L8342</f>
        <v/>
      </c>
      <c r="P8342" s="7">
        <f>H8342-M8342</f>
        <v/>
      </c>
      <c r="Q8342" s="7">
        <f>IF($I8342=1,(N8342-MAR1!$B$11)/MAR1!$D$11,(N8342-MAR1!$C$11)/MAR1!$E$11)</f>
        <v/>
      </c>
      <c r="R8342" s="7">
        <f>IF($I8342=1,(O8342-MAR1!$B$12)/MAR1!$D$12,(O8342-MAR1!$C$12)/MAR1!$E$12)</f>
        <v/>
      </c>
      <c r="S8342" s="7">
        <f>IF($I8342=1,(P8342-MAR1!$B$13)/MAR1!$D$13,(P8342-MAR1!$C$13)/MAR1!$E$13)</f>
        <v/>
      </c>
    </row>
    <row r="8343">
      <c r="A8343" s="5" t="n">
        <v>8342</v>
      </c>
      <c r="B8343" s="5" t="n">
        <v>23</v>
      </c>
      <c r="C8343" s="5" t="n">
        <v>312</v>
      </c>
      <c r="D8343" s="5" t="n">
        <v>11</v>
      </c>
      <c r="E8343" s="5" t="n">
        <v>0</v>
      </c>
      <c r="F8343" s="5" t="n">
        <v>27.3</v>
      </c>
      <c r="G8343" s="5" t="n">
        <v>17.2</v>
      </c>
      <c r="H8343" s="5" t="n">
        <v>9.33</v>
      </c>
      <c r="I8343" s="6">
        <f>IF(E8343&gt;=Markov!$B$3,1,0)</f>
        <v/>
      </c>
      <c r="J8343" s="6">
        <f>I8342</f>
        <v/>
      </c>
      <c r="K8343" s="7">
        <f>MAR1!$B$5+MAR1!$C$5*COS(2*PI()*$C8343/365)+MAR1!$D$5*SIN(2*PI()*$C8343/365)</f>
        <v/>
      </c>
      <c r="L8343" s="7">
        <f>MAR1!$B$6+MAR1!$C$6*COS(2*PI()*$C8343/365)+MAR1!$D$6*SIN(2*PI()*$C8343/365)</f>
        <v/>
      </c>
      <c r="M8343" s="7">
        <f>MAR1!$B$7+MAR1!$C$7*COS(2*PI()*$C8343/365)+MAR1!$D$7*SIN(2*PI()*$C8343/365)</f>
        <v/>
      </c>
      <c r="N8343" s="7">
        <f>F8343-K8343</f>
        <v/>
      </c>
      <c r="O8343" s="7">
        <f>G8343-L8343</f>
        <v/>
      </c>
      <c r="P8343" s="7">
        <f>H8343-M8343</f>
        <v/>
      </c>
      <c r="Q8343" s="7">
        <f>IF($I8343=1,(N8343-MAR1!$B$11)/MAR1!$D$11,(N8343-MAR1!$C$11)/MAR1!$E$11)</f>
        <v/>
      </c>
      <c r="R8343" s="7">
        <f>IF($I8343=1,(O8343-MAR1!$B$12)/MAR1!$D$12,(O8343-MAR1!$C$12)/MAR1!$E$12)</f>
        <v/>
      </c>
      <c r="S8343" s="7">
        <f>IF($I8343=1,(P8343-MAR1!$B$13)/MAR1!$D$13,(P8343-MAR1!$C$13)/MAR1!$E$13)</f>
        <v/>
      </c>
    </row>
    <row r="8344">
      <c r="A8344" s="5" t="n">
        <v>8343</v>
      </c>
      <c r="B8344" s="5" t="n">
        <v>23</v>
      </c>
      <c r="C8344" s="5" t="n">
        <v>313</v>
      </c>
      <c r="D8344" s="5" t="n">
        <v>11</v>
      </c>
      <c r="E8344" s="5" t="n">
        <v>4.6</v>
      </c>
      <c r="F8344" s="5" t="n">
        <v>27.1</v>
      </c>
      <c r="G8344" s="5" t="n">
        <v>17.1</v>
      </c>
      <c r="H8344" s="5" t="n">
        <v>6.43</v>
      </c>
      <c r="I8344" s="6">
        <f>IF(E8344&gt;=Markov!$B$3,1,0)</f>
        <v/>
      </c>
      <c r="J8344" s="6">
        <f>I8343</f>
        <v/>
      </c>
      <c r="K8344" s="7">
        <f>MAR1!$B$5+MAR1!$C$5*COS(2*PI()*$C8344/365)+MAR1!$D$5*SIN(2*PI()*$C8344/365)</f>
        <v/>
      </c>
      <c r="L8344" s="7">
        <f>MAR1!$B$6+MAR1!$C$6*COS(2*PI()*$C8344/365)+MAR1!$D$6*SIN(2*PI()*$C8344/365)</f>
        <v/>
      </c>
      <c r="M8344" s="7">
        <f>MAR1!$B$7+MAR1!$C$7*COS(2*PI()*$C8344/365)+MAR1!$D$7*SIN(2*PI()*$C8344/365)</f>
        <v/>
      </c>
      <c r="N8344" s="7">
        <f>F8344-K8344</f>
        <v/>
      </c>
      <c r="O8344" s="7">
        <f>G8344-L8344</f>
        <v/>
      </c>
      <c r="P8344" s="7">
        <f>H8344-M8344</f>
        <v/>
      </c>
      <c r="Q8344" s="7">
        <f>IF($I8344=1,(N8344-MAR1!$B$11)/MAR1!$D$11,(N8344-MAR1!$C$11)/MAR1!$E$11)</f>
        <v/>
      </c>
      <c r="R8344" s="7">
        <f>IF($I8344=1,(O8344-MAR1!$B$12)/MAR1!$D$12,(O8344-MAR1!$C$12)/MAR1!$E$12)</f>
        <v/>
      </c>
      <c r="S8344" s="7">
        <f>IF($I8344=1,(P8344-MAR1!$B$13)/MAR1!$D$13,(P8344-MAR1!$C$13)/MAR1!$E$13)</f>
        <v/>
      </c>
    </row>
    <row r="8345">
      <c r="A8345" s="5" t="n">
        <v>8344</v>
      </c>
      <c r="B8345" s="5" t="n">
        <v>23</v>
      </c>
      <c r="C8345" s="5" t="n">
        <v>314</v>
      </c>
      <c r="D8345" s="5" t="n">
        <v>11</v>
      </c>
      <c r="E8345" s="5" t="n">
        <v>0</v>
      </c>
      <c r="F8345" s="5" t="n">
        <v>25.4</v>
      </c>
      <c r="G8345" s="5" t="n">
        <v>17.2</v>
      </c>
      <c r="H8345" s="5" t="n">
        <v>8.43</v>
      </c>
      <c r="I8345" s="6">
        <f>IF(E8345&gt;=Markov!$B$3,1,0)</f>
        <v/>
      </c>
      <c r="J8345" s="6">
        <f>I8344</f>
        <v/>
      </c>
      <c r="K8345" s="7">
        <f>MAR1!$B$5+MAR1!$C$5*COS(2*PI()*$C8345/365)+MAR1!$D$5*SIN(2*PI()*$C8345/365)</f>
        <v/>
      </c>
      <c r="L8345" s="7">
        <f>MAR1!$B$6+MAR1!$C$6*COS(2*PI()*$C8345/365)+MAR1!$D$6*SIN(2*PI()*$C8345/365)</f>
        <v/>
      </c>
      <c r="M8345" s="7">
        <f>MAR1!$B$7+MAR1!$C$7*COS(2*PI()*$C8345/365)+MAR1!$D$7*SIN(2*PI()*$C8345/365)</f>
        <v/>
      </c>
      <c r="N8345" s="7">
        <f>F8345-K8345</f>
        <v/>
      </c>
      <c r="O8345" s="7">
        <f>G8345-L8345</f>
        <v/>
      </c>
      <c r="P8345" s="7">
        <f>H8345-M8345</f>
        <v/>
      </c>
      <c r="Q8345" s="7">
        <f>IF($I8345=1,(N8345-MAR1!$B$11)/MAR1!$D$11,(N8345-MAR1!$C$11)/MAR1!$E$11)</f>
        <v/>
      </c>
      <c r="R8345" s="7">
        <f>IF($I8345=1,(O8345-MAR1!$B$12)/MAR1!$D$12,(O8345-MAR1!$C$12)/MAR1!$E$12)</f>
        <v/>
      </c>
      <c r="S8345" s="7">
        <f>IF($I8345=1,(P8345-MAR1!$B$13)/MAR1!$D$13,(P8345-MAR1!$C$13)/MAR1!$E$13)</f>
        <v/>
      </c>
    </row>
    <row r="8346">
      <c r="A8346" s="5" t="n">
        <v>8345</v>
      </c>
      <c r="B8346" s="5" t="n">
        <v>23</v>
      </c>
      <c r="C8346" s="5" t="n">
        <v>315</v>
      </c>
      <c r="D8346" s="5" t="n">
        <v>11</v>
      </c>
      <c r="E8346" s="5" t="n">
        <v>0</v>
      </c>
      <c r="F8346" s="5" t="n">
        <v>24.9</v>
      </c>
      <c r="G8346" s="5" t="n">
        <v>16.2</v>
      </c>
      <c r="H8346" s="5" t="n">
        <v>14.31</v>
      </c>
      <c r="I8346" s="6">
        <f>IF(E8346&gt;=Markov!$B$3,1,0)</f>
        <v/>
      </c>
      <c r="J8346" s="6">
        <f>I8345</f>
        <v/>
      </c>
      <c r="K8346" s="7">
        <f>MAR1!$B$5+MAR1!$C$5*COS(2*PI()*$C8346/365)+MAR1!$D$5*SIN(2*PI()*$C8346/365)</f>
        <v/>
      </c>
      <c r="L8346" s="7">
        <f>MAR1!$B$6+MAR1!$C$6*COS(2*PI()*$C8346/365)+MAR1!$D$6*SIN(2*PI()*$C8346/365)</f>
        <v/>
      </c>
      <c r="M8346" s="7">
        <f>MAR1!$B$7+MAR1!$C$7*COS(2*PI()*$C8346/365)+MAR1!$D$7*SIN(2*PI()*$C8346/365)</f>
        <v/>
      </c>
      <c r="N8346" s="7">
        <f>F8346-K8346</f>
        <v/>
      </c>
      <c r="O8346" s="7">
        <f>G8346-L8346</f>
        <v/>
      </c>
      <c r="P8346" s="7">
        <f>H8346-M8346</f>
        <v/>
      </c>
      <c r="Q8346" s="7">
        <f>IF($I8346=1,(N8346-MAR1!$B$11)/MAR1!$D$11,(N8346-MAR1!$C$11)/MAR1!$E$11)</f>
        <v/>
      </c>
      <c r="R8346" s="7">
        <f>IF($I8346=1,(O8346-MAR1!$B$12)/MAR1!$D$12,(O8346-MAR1!$C$12)/MAR1!$E$12)</f>
        <v/>
      </c>
      <c r="S8346" s="7">
        <f>IF($I8346=1,(P8346-MAR1!$B$13)/MAR1!$D$13,(P8346-MAR1!$C$13)/MAR1!$E$13)</f>
        <v/>
      </c>
    </row>
    <row r="8347">
      <c r="A8347" s="5" t="n">
        <v>8346</v>
      </c>
      <c r="B8347" s="5" t="n">
        <v>23</v>
      </c>
      <c r="C8347" s="5" t="n">
        <v>316</v>
      </c>
      <c r="D8347" s="5" t="n">
        <v>11</v>
      </c>
      <c r="E8347" s="5" t="n">
        <v>0</v>
      </c>
      <c r="F8347" s="5" t="n">
        <v>26.9</v>
      </c>
      <c r="G8347" s="5" t="n">
        <v>14.6</v>
      </c>
      <c r="H8347" s="5" t="n">
        <v>14.43</v>
      </c>
      <c r="I8347" s="6">
        <f>IF(E8347&gt;=Markov!$B$3,1,0)</f>
        <v/>
      </c>
      <c r="J8347" s="6">
        <f>I8346</f>
        <v/>
      </c>
      <c r="K8347" s="7">
        <f>MAR1!$B$5+MAR1!$C$5*COS(2*PI()*$C8347/365)+MAR1!$D$5*SIN(2*PI()*$C8347/365)</f>
        <v/>
      </c>
      <c r="L8347" s="7">
        <f>MAR1!$B$6+MAR1!$C$6*COS(2*PI()*$C8347/365)+MAR1!$D$6*SIN(2*PI()*$C8347/365)</f>
        <v/>
      </c>
      <c r="M8347" s="7">
        <f>MAR1!$B$7+MAR1!$C$7*COS(2*PI()*$C8347/365)+MAR1!$D$7*SIN(2*PI()*$C8347/365)</f>
        <v/>
      </c>
      <c r="N8347" s="7">
        <f>F8347-K8347</f>
        <v/>
      </c>
      <c r="O8347" s="7">
        <f>G8347-L8347</f>
        <v/>
      </c>
      <c r="P8347" s="7">
        <f>H8347-M8347</f>
        <v/>
      </c>
      <c r="Q8347" s="7">
        <f>IF($I8347=1,(N8347-MAR1!$B$11)/MAR1!$D$11,(N8347-MAR1!$C$11)/MAR1!$E$11)</f>
        <v/>
      </c>
      <c r="R8347" s="7">
        <f>IF($I8347=1,(O8347-MAR1!$B$12)/MAR1!$D$12,(O8347-MAR1!$C$12)/MAR1!$E$12)</f>
        <v/>
      </c>
      <c r="S8347" s="7">
        <f>IF($I8347=1,(P8347-MAR1!$B$13)/MAR1!$D$13,(P8347-MAR1!$C$13)/MAR1!$E$13)</f>
        <v/>
      </c>
    </row>
    <row r="8348">
      <c r="A8348" s="5" t="n">
        <v>8347</v>
      </c>
      <c r="B8348" s="5" t="n">
        <v>23</v>
      </c>
      <c r="C8348" s="5" t="n">
        <v>317</v>
      </c>
      <c r="D8348" s="5" t="n">
        <v>11</v>
      </c>
      <c r="E8348" s="5" t="n">
        <v>0</v>
      </c>
      <c r="F8348" s="5" t="n">
        <v>26.4</v>
      </c>
      <c r="G8348" s="5" t="n">
        <v>14.2</v>
      </c>
      <c r="H8348" s="5" t="n">
        <v>8.279999999999999</v>
      </c>
      <c r="I8348" s="6">
        <f>IF(E8348&gt;=Markov!$B$3,1,0)</f>
        <v/>
      </c>
      <c r="J8348" s="6">
        <f>I8347</f>
        <v/>
      </c>
      <c r="K8348" s="7">
        <f>MAR1!$B$5+MAR1!$C$5*COS(2*PI()*$C8348/365)+MAR1!$D$5*SIN(2*PI()*$C8348/365)</f>
        <v/>
      </c>
      <c r="L8348" s="7">
        <f>MAR1!$B$6+MAR1!$C$6*COS(2*PI()*$C8348/365)+MAR1!$D$6*SIN(2*PI()*$C8348/365)</f>
        <v/>
      </c>
      <c r="M8348" s="7">
        <f>MAR1!$B$7+MAR1!$C$7*COS(2*PI()*$C8348/365)+MAR1!$D$7*SIN(2*PI()*$C8348/365)</f>
        <v/>
      </c>
      <c r="N8348" s="7">
        <f>F8348-K8348</f>
        <v/>
      </c>
      <c r="O8348" s="7">
        <f>G8348-L8348</f>
        <v/>
      </c>
      <c r="P8348" s="7">
        <f>H8348-M8348</f>
        <v/>
      </c>
      <c r="Q8348" s="7">
        <f>IF($I8348=1,(N8348-MAR1!$B$11)/MAR1!$D$11,(N8348-MAR1!$C$11)/MAR1!$E$11)</f>
        <v/>
      </c>
      <c r="R8348" s="7">
        <f>IF($I8348=1,(O8348-MAR1!$B$12)/MAR1!$D$12,(O8348-MAR1!$C$12)/MAR1!$E$12)</f>
        <v/>
      </c>
      <c r="S8348" s="7">
        <f>IF($I8348=1,(P8348-MAR1!$B$13)/MAR1!$D$13,(P8348-MAR1!$C$13)/MAR1!$E$13)</f>
        <v/>
      </c>
    </row>
    <row r="8349">
      <c r="A8349" s="5" t="n">
        <v>8348</v>
      </c>
      <c r="B8349" s="5" t="n">
        <v>23</v>
      </c>
      <c r="C8349" s="5" t="n">
        <v>318</v>
      </c>
      <c r="D8349" s="5" t="n">
        <v>11</v>
      </c>
      <c r="E8349" s="5" t="n">
        <v>0</v>
      </c>
      <c r="F8349" s="5" t="n">
        <v>30</v>
      </c>
      <c r="G8349" s="5" t="n">
        <v>15.6</v>
      </c>
      <c r="H8349" s="5" t="n">
        <v>12.92</v>
      </c>
      <c r="I8349" s="6">
        <f>IF(E8349&gt;=Markov!$B$3,1,0)</f>
        <v/>
      </c>
      <c r="J8349" s="6">
        <f>I8348</f>
        <v/>
      </c>
      <c r="K8349" s="7">
        <f>MAR1!$B$5+MAR1!$C$5*COS(2*PI()*$C8349/365)+MAR1!$D$5*SIN(2*PI()*$C8349/365)</f>
        <v/>
      </c>
      <c r="L8349" s="7">
        <f>MAR1!$B$6+MAR1!$C$6*COS(2*PI()*$C8349/365)+MAR1!$D$6*SIN(2*PI()*$C8349/365)</f>
        <v/>
      </c>
      <c r="M8349" s="7">
        <f>MAR1!$B$7+MAR1!$C$7*COS(2*PI()*$C8349/365)+MAR1!$D$7*SIN(2*PI()*$C8349/365)</f>
        <v/>
      </c>
      <c r="N8349" s="7">
        <f>F8349-K8349</f>
        <v/>
      </c>
      <c r="O8349" s="7">
        <f>G8349-L8349</f>
        <v/>
      </c>
      <c r="P8349" s="7">
        <f>H8349-M8349</f>
        <v/>
      </c>
      <c r="Q8349" s="7">
        <f>IF($I8349=1,(N8349-MAR1!$B$11)/MAR1!$D$11,(N8349-MAR1!$C$11)/MAR1!$E$11)</f>
        <v/>
      </c>
      <c r="R8349" s="7">
        <f>IF($I8349=1,(O8349-MAR1!$B$12)/MAR1!$D$12,(O8349-MAR1!$C$12)/MAR1!$E$12)</f>
        <v/>
      </c>
      <c r="S8349" s="7">
        <f>IF($I8349=1,(P8349-MAR1!$B$13)/MAR1!$D$13,(P8349-MAR1!$C$13)/MAR1!$E$13)</f>
        <v/>
      </c>
    </row>
    <row r="8350">
      <c r="A8350" s="5" t="n">
        <v>8349</v>
      </c>
      <c r="B8350" s="5" t="n">
        <v>23</v>
      </c>
      <c r="C8350" s="5" t="n">
        <v>319</v>
      </c>
      <c r="D8350" s="5" t="n">
        <v>11</v>
      </c>
      <c r="E8350" s="5" t="n">
        <v>0</v>
      </c>
      <c r="F8350" s="5" t="n">
        <v>29.2</v>
      </c>
      <c r="G8350" s="5" t="n">
        <v>16</v>
      </c>
      <c r="H8350" s="5" t="n">
        <v>15.64</v>
      </c>
      <c r="I8350" s="6">
        <f>IF(E8350&gt;=Markov!$B$3,1,0)</f>
        <v/>
      </c>
      <c r="J8350" s="6">
        <f>I8349</f>
        <v/>
      </c>
      <c r="K8350" s="7">
        <f>MAR1!$B$5+MAR1!$C$5*COS(2*PI()*$C8350/365)+MAR1!$D$5*SIN(2*PI()*$C8350/365)</f>
        <v/>
      </c>
      <c r="L8350" s="7">
        <f>MAR1!$B$6+MAR1!$C$6*COS(2*PI()*$C8350/365)+MAR1!$D$6*SIN(2*PI()*$C8350/365)</f>
        <v/>
      </c>
      <c r="M8350" s="7">
        <f>MAR1!$B$7+MAR1!$C$7*COS(2*PI()*$C8350/365)+MAR1!$D$7*SIN(2*PI()*$C8350/365)</f>
        <v/>
      </c>
      <c r="N8350" s="7">
        <f>F8350-K8350</f>
        <v/>
      </c>
      <c r="O8350" s="7">
        <f>G8350-L8350</f>
        <v/>
      </c>
      <c r="P8350" s="7">
        <f>H8350-M8350</f>
        <v/>
      </c>
      <c r="Q8350" s="7">
        <f>IF($I8350=1,(N8350-MAR1!$B$11)/MAR1!$D$11,(N8350-MAR1!$C$11)/MAR1!$E$11)</f>
        <v/>
      </c>
      <c r="R8350" s="7">
        <f>IF($I8350=1,(O8350-MAR1!$B$12)/MAR1!$D$12,(O8350-MAR1!$C$12)/MAR1!$E$12)</f>
        <v/>
      </c>
      <c r="S8350" s="7">
        <f>IF($I8350=1,(P8350-MAR1!$B$13)/MAR1!$D$13,(P8350-MAR1!$C$13)/MAR1!$E$13)</f>
        <v/>
      </c>
    </row>
    <row r="8351">
      <c r="A8351" s="5" t="n">
        <v>8350</v>
      </c>
      <c r="B8351" s="5" t="n">
        <v>23</v>
      </c>
      <c r="C8351" s="5" t="n">
        <v>320</v>
      </c>
      <c r="D8351" s="5" t="n">
        <v>11</v>
      </c>
      <c r="E8351" s="5" t="n">
        <v>0</v>
      </c>
      <c r="F8351" s="5" t="n">
        <v>29</v>
      </c>
      <c r="G8351" s="5" t="n">
        <v>15.4</v>
      </c>
      <c r="H8351" s="5" t="n">
        <v>12.17</v>
      </c>
      <c r="I8351" s="6">
        <f>IF(E8351&gt;=Markov!$B$3,1,0)</f>
        <v/>
      </c>
      <c r="J8351" s="6">
        <f>I8350</f>
        <v/>
      </c>
      <c r="K8351" s="7">
        <f>MAR1!$B$5+MAR1!$C$5*COS(2*PI()*$C8351/365)+MAR1!$D$5*SIN(2*PI()*$C8351/365)</f>
        <v/>
      </c>
      <c r="L8351" s="7">
        <f>MAR1!$B$6+MAR1!$C$6*COS(2*PI()*$C8351/365)+MAR1!$D$6*SIN(2*PI()*$C8351/365)</f>
        <v/>
      </c>
      <c r="M8351" s="7">
        <f>MAR1!$B$7+MAR1!$C$7*COS(2*PI()*$C8351/365)+MAR1!$D$7*SIN(2*PI()*$C8351/365)</f>
        <v/>
      </c>
      <c r="N8351" s="7">
        <f>F8351-K8351</f>
        <v/>
      </c>
      <c r="O8351" s="7">
        <f>G8351-L8351</f>
        <v/>
      </c>
      <c r="P8351" s="7">
        <f>H8351-M8351</f>
        <v/>
      </c>
      <c r="Q8351" s="7">
        <f>IF($I8351=1,(N8351-MAR1!$B$11)/MAR1!$D$11,(N8351-MAR1!$C$11)/MAR1!$E$11)</f>
        <v/>
      </c>
      <c r="R8351" s="7">
        <f>IF($I8351=1,(O8351-MAR1!$B$12)/MAR1!$D$12,(O8351-MAR1!$C$12)/MAR1!$E$12)</f>
        <v/>
      </c>
      <c r="S8351" s="7">
        <f>IF($I8351=1,(P8351-MAR1!$B$13)/MAR1!$D$13,(P8351-MAR1!$C$13)/MAR1!$E$13)</f>
        <v/>
      </c>
    </row>
    <row r="8352">
      <c r="A8352" s="5" t="n">
        <v>8351</v>
      </c>
      <c r="B8352" s="5" t="n">
        <v>23</v>
      </c>
      <c r="C8352" s="5" t="n">
        <v>321</v>
      </c>
      <c r="D8352" s="5" t="n">
        <v>11</v>
      </c>
      <c r="E8352" s="5" t="n">
        <v>0</v>
      </c>
      <c r="F8352" s="5" t="n">
        <v>27.9</v>
      </c>
      <c r="G8352" s="5" t="n">
        <v>16.2</v>
      </c>
      <c r="H8352" s="5" t="n">
        <v>13.92</v>
      </c>
      <c r="I8352" s="6">
        <f>IF(E8352&gt;=Markov!$B$3,1,0)</f>
        <v/>
      </c>
      <c r="J8352" s="6">
        <f>I8351</f>
        <v/>
      </c>
      <c r="K8352" s="7">
        <f>MAR1!$B$5+MAR1!$C$5*COS(2*PI()*$C8352/365)+MAR1!$D$5*SIN(2*PI()*$C8352/365)</f>
        <v/>
      </c>
      <c r="L8352" s="7">
        <f>MAR1!$B$6+MAR1!$C$6*COS(2*PI()*$C8352/365)+MAR1!$D$6*SIN(2*PI()*$C8352/365)</f>
        <v/>
      </c>
      <c r="M8352" s="7">
        <f>MAR1!$B$7+MAR1!$C$7*COS(2*PI()*$C8352/365)+MAR1!$D$7*SIN(2*PI()*$C8352/365)</f>
        <v/>
      </c>
      <c r="N8352" s="7">
        <f>F8352-K8352</f>
        <v/>
      </c>
      <c r="O8352" s="7">
        <f>G8352-L8352</f>
        <v/>
      </c>
      <c r="P8352" s="7">
        <f>H8352-M8352</f>
        <v/>
      </c>
      <c r="Q8352" s="7">
        <f>IF($I8352=1,(N8352-MAR1!$B$11)/MAR1!$D$11,(N8352-MAR1!$C$11)/MAR1!$E$11)</f>
        <v/>
      </c>
      <c r="R8352" s="7">
        <f>IF($I8352=1,(O8352-MAR1!$B$12)/MAR1!$D$12,(O8352-MAR1!$C$12)/MAR1!$E$12)</f>
        <v/>
      </c>
      <c r="S8352" s="7">
        <f>IF($I8352=1,(P8352-MAR1!$B$13)/MAR1!$D$13,(P8352-MAR1!$C$13)/MAR1!$E$13)</f>
        <v/>
      </c>
    </row>
    <row r="8353">
      <c r="A8353" s="5" t="n">
        <v>8352</v>
      </c>
      <c r="B8353" s="5" t="n">
        <v>23</v>
      </c>
      <c r="C8353" s="5" t="n">
        <v>322</v>
      </c>
      <c r="D8353" s="5" t="n">
        <v>11</v>
      </c>
      <c r="E8353" s="5" t="n">
        <v>0</v>
      </c>
      <c r="F8353" s="5" t="n">
        <v>27</v>
      </c>
      <c r="G8353" s="5" t="n">
        <v>16.3</v>
      </c>
      <c r="H8353" s="5" t="n">
        <v>11.09</v>
      </c>
      <c r="I8353" s="6">
        <f>IF(E8353&gt;=Markov!$B$3,1,0)</f>
        <v/>
      </c>
      <c r="J8353" s="6">
        <f>I8352</f>
        <v/>
      </c>
      <c r="K8353" s="7">
        <f>MAR1!$B$5+MAR1!$C$5*COS(2*PI()*$C8353/365)+MAR1!$D$5*SIN(2*PI()*$C8353/365)</f>
        <v/>
      </c>
      <c r="L8353" s="7">
        <f>MAR1!$B$6+MAR1!$C$6*COS(2*PI()*$C8353/365)+MAR1!$D$6*SIN(2*PI()*$C8353/365)</f>
        <v/>
      </c>
      <c r="M8353" s="7">
        <f>MAR1!$B$7+MAR1!$C$7*COS(2*PI()*$C8353/365)+MAR1!$D$7*SIN(2*PI()*$C8353/365)</f>
        <v/>
      </c>
      <c r="N8353" s="7">
        <f>F8353-K8353</f>
        <v/>
      </c>
      <c r="O8353" s="7">
        <f>G8353-L8353</f>
        <v/>
      </c>
      <c r="P8353" s="7">
        <f>H8353-M8353</f>
        <v/>
      </c>
      <c r="Q8353" s="7">
        <f>IF($I8353=1,(N8353-MAR1!$B$11)/MAR1!$D$11,(N8353-MAR1!$C$11)/MAR1!$E$11)</f>
        <v/>
      </c>
      <c r="R8353" s="7">
        <f>IF($I8353=1,(O8353-MAR1!$B$12)/MAR1!$D$12,(O8353-MAR1!$C$12)/MAR1!$E$12)</f>
        <v/>
      </c>
      <c r="S8353" s="7">
        <f>IF($I8353=1,(P8353-MAR1!$B$13)/MAR1!$D$13,(P8353-MAR1!$C$13)/MAR1!$E$13)</f>
        <v/>
      </c>
    </row>
    <row r="8354">
      <c r="A8354" s="5" t="n">
        <v>8353</v>
      </c>
      <c r="B8354" s="5" t="n">
        <v>23</v>
      </c>
      <c r="C8354" s="5" t="n">
        <v>323</v>
      </c>
      <c r="D8354" s="5" t="n">
        <v>11</v>
      </c>
      <c r="E8354" s="5" t="n">
        <v>0</v>
      </c>
      <c r="F8354" s="5" t="n">
        <v>28.8</v>
      </c>
      <c r="G8354" s="5" t="n">
        <v>15</v>
      </c>
      <c r="H8354" s="5" t="n">
        <v>13.2</v>
      </c>
      <c r="I8354" s="6">
        <f>IF(E8354&gt;=Markov!$B$3,1,0)</f>
        <v/>
      </c>
      <c r="J8354" s="6">
        <f>I8353</f>
        <v/>
      </c>
      <c r="K8354" s="7">
        <f>MAR1!$B$5+MAR1!$C$5*COS(2*PI()*$C8354/365)+MAR1!$D$5*SIN(2*PI()*$C8354/365)</f>
        <v/>
      </c>
      <c r="L8354" s="7">
        <f>MAR1!$B$6+MAR1!$C$6*COS(2*PI()*$C8354/365)+MAR1!$D$6*SIN(2*PI()*$C8354/365)</f>
        <v/>
      </c>
      <c r="M8354" s="7">
        <f>MAR1!$B$7+MAR1!$C$7*COS(2*PI()*$C8354/365)+MAR1!$D$7*SIN(2*PI()*$C8354/365)</f>
        <v/>
      </c>
      <c r="N8354" s="7">
        <f>F8354-K8354</f>
        <v/>
      </c>
      <c r="O8354" s="7">
        <f>G8354-L8354</f>
        <v/>
      </c>
      <c r="P8354" s="7">
        <f>H8354-M8354</f>
        <v/>
      </c>
      <c r="Q8354" s="7">
        <f>IF($I8354=1,(N8354-MAR1!$B$11)/MAR1!$D$11,(N8354-MAR1!$C$11)/MAR1!$E$11)</f>
        <v/>
      </c>
      <c r="R8354" s="7">
        <f>IF($I8354=1,(O8354-MAR1!$B$12)/MAR1!$D$12,(O8354-MAR1!$C$12)/MAR1!$E$12)</f>
        <v/>
      </c>
      <c r="S8354" s="7">
        <f>IF($I8354=1,(P8354-MAR1!$B$13)/MAR1!$D$13,(P8354-MAR1!$C$13)/MAR1!$E$13)</f>
        <v/>
      </c>
    </row>
    <row r="8355">
      <c r="A8355" s="5" t="n">
        <v>8354</v>
      </c>
      <c r="B8355" s="5" t="n">
        <v>23</v>
      </c>
      <c r="C8355" s="5" t="n">
        <v>324</v>
      </c>
      <c r="D8355" s="5" t="n">
        <v>11</v>
      </c>
      <c r="E8355" s="5" t="n">
        <v>0</v>
      </c>
      <c r="F8355" s="5" t="n">
        <v>29.3</v>
      </c>
      <c r="G8355" s="5" t="n">
        <v>15.3</v>
      </c>
      <c r="H8355" s="5" t="n">
        <v>7.76</v>
      </c>
      <c r="I8355" s="6">
        <f>IF(E8355&gt;=Markov!$B$3,1,0)</f>
        <v/>
      </c>
      <c r="J8355" s="6">
        <f>I8354</f>
        <v/>
      </c>
      <c r="K8355" s="7">
        <f>MAR1!$B$5+MAR1!$C$5*COS(2*PI()*$C8355/365)+MAR1!$D$5*SIN(2*PI()*$C8355/365)</f>
        <v/>
      </c>
      <c r="L8355" s="7">
        <f>MAR1!$B$6+MAR1!$C$6*COS(2*PI()*$C8355/365)+MAR1!$D$6*SIN(2*PI()*$C8355/365)</f>
        <v/>
      </c>
      <c r="M8355" s="7">
        <f>MAR1!$B$7+MAR1!$C$7*COS(2*PI()*$C8355/365)+MAR1!$D$7*SIN(2*PI()*$C8355/365)</f>
        <v/>
      </c>
      <c r="N8355" s="7">
        <f>F8355-K8355</f>
        <v/>
      </c>
      <c r="O8355" s="7">
        <f>G8355-L8355</f>
        <v/>
      </c>
      <c r="P8355" s="7">
        <f>H8355-M8355</f>
        <v/>
      </c>
      <c r="Q8355" s="7">
        <f>IF($I8355=1,(N8355-MAR1!$B$11)/MAR1!$D$11,(N8355-MAR1!$C$11)/MAR1!$E$11)</f>
        <v/>
      </c>
      <c r="R8355" s="7">
        <f>IF($I8355=1,(O8355-MAR1!$B$12)/MAR1!$D$12,(O8355-MAR1!$C$12)/MAR1!$E$12)</f>
        <v/>
      </c>
      <c r="S8355" s="7">
        <f>IF($I8355=1,(P8355-MAR1!$B$13)/MAR1!$D$13,(P8355-MAR1!$C$13)/MAR1!$E$13)</f>
        <v/>
      </c>
    </row>
    <row r="8356">
      <c r="A8356" s="5" t="n">
        <v>8355</v>
      </c>
      <c r="B8356" s="5" t="n">
        <v>23</v>
      </c>
      <c r="C8356" s="5" t="n">
        <v>325</v>
      </c>
      <c r="D8356" s="5" t="n">
        <v>11</v>
      </c>
      <c r="E8356" s="5" t="n">
        <v>0</v>
      </c>
      <c r="F8356" s="5" t="n">
        <v>27.7</v>
      </c>
      <c r="G8356" s="5" t="n">
        <v>14</v>
      </c>
      <c r="H8356" s="5" t="n">
        <v>11.63</v>
      </c>
      <c r="I8356" s="6">
        <f>IF(E8356&gt;=Markov!$B$3,1,0)</f>
        <v/>
      </c>
      <c r="J8356" s="6">
        <f>I8355</f>
        <v/>
      </c>
      <c r="K8356" s="7">
        <f>MAR1!$B$5+MAR1!$C$5*COS(2*PI()*$C8356/365)+MAR1!$D$5*SIN(2*PI()*$C8356/365)</f>
        <v/>
      </c>
      <c r="L8356" s="7">
        <f>MAR1!$B$6+MAR1!$C$6*COS(2*PI()*$C8356/365)+MAR1!$D$6*SIN(2*PI()*$C8356/365)</f>
        <v/>
      </c>
      <c r="M8356" s="7">
        <f>MAR1!$B$7+MAR1!$C$7*COS(2*PI()*$C8356/365)+MAR1!$D$7*SIN(2*PI()*$C8356/365)</f>
        <v/>
      </c>
      <c r="N8356" s="7">
        <f>F8356-K8356</f>
        <v/>
      </c>
      <c r="O8356" s="7">
        <f>G8356-L8356</f>
        <v/>
      </c>
      <c r="P8356" s="7">
        <f>H8356-M8356</f>
        <v/>
      </c>
      <c r="Q8356" s="7">
        <f>IF($I8356=1,(N8356-MAR1!$B$11)/MAR1!$D$11,(N8356-MAR1!$C$11)/MAR1!$E$11)</f>
        <v/>
      </c>
      <c r="R8356" s="7">
        <f>IF($I8356=1,(O8356-MAR1!$B$12)/MAR1!$D$12,(O8356-MAR1!$C$12)/MAR1!$E$12)</f>
        <v/>
      </c>
      <c r="S8356" s="7">
        <f>IF($I8356=1,(P8356-MAR1!$B$13)/MAR1!$D$13,(P8356-MAR1!$C$13)/MAR1!$E$13)</f>
        <v/>
      </c>
    </row>
    <row r="8357">
      <c r="A8357" s="5" t="n">
        <v>8356</v>
      </c>
      <c r="B8357" s="5" t="n">
        <v>23</v>
      </c>
      <c r="C8357" s="5" t="n">
        <v>326</v>
      </c>
      <c r="D8357" s="5" t="n">
        <v>11</v>
      </c>
      <c r="E8357" s="5" t="n">
        <v>0</v>
      </c>
      <c r="F8357" s="5" t="n">
        <v>27</v>
      </c>
      <c r="G8357" s="5" t="n">
        <v>14.4</v>
      </c>
      <c r="H8357" s="5" t="n">
        <v>12.81</v>
      </c>
      <c r="I8357" s="6">
        <f>IF(E8357&gt;=Markov!$B$3,1,0)</f>
        <v/>
      </c>
      <c r="J8357" s="6">
        <f>I8356</f>
        <v/>
      </c>
      <c r="K8357" s="7">
        <f>MAR1!$B$5+MAR1!$C$5*COS(2*PI()*$C8357/365)+MAR1!$D$5*SIN(2*PI()*$C8357/365)</f>
        <v/>
      </c>
      <c r="L8357" s="7">
        <f>MAR1!$B$6+MAR1!$C$6*COS(2*PI()*$C8357/365)+MAR1!$D$6*SIN(2*PI()*$C8357/365)</f>
        <v/>
      </c>
      <c r="M8357" s="7">
        <f>MAR1!$B$7+MAR1!$C$7*COS(2*PI()*$C8357/365)+MAR1!$D$7*SIN(2*PI()*$C8357/365)</f>
        <v/>
      </c>
      <c r="N8357" s="7">
        <f>F8357-K8357</f>
        <v/>
      </c>
      <c r="O8357" s="7">
        <f>G8357-L8357</f>
        <v/>
      </c>
      <c r="P8357" s="7">
        <f>H8357-M8357</f>
        <v/>
      </c>
      <c r="Q8357" s="7">
        <f>IF($I8357=1,(N8357-MAR1!$B$11)/MAR1!$D$11,(N8357-MAR1!$C$11)/MAR1!$E$11)</f>
        <v/>
      </c>
      <c r="R8357" s="7">
        <f>IF($I8357=1,(O8357-MAR1!$B$12)/MAR1!$D$12,(O8357-MAR1!$C$12)/MAR1!$E$12)</f>
        <v/>
      </c>
      <c r="S8357" s="7">
        <f>IF($I8357=1,(P8357-MAR1!$B$13)/MAR1!$D$13,(P8357-MAR1!$C$13)/MAR1!$E$13)</f>
        <v/>
      </c>
    </row>
    <row r="8358">
      <c r="A8358" s="5" t="n">
        <v>8357</v>
      </c>
      <c r="B8358" s="5" t="n">
        <v>23</v>
      </c>
      <c r="C8358" s="5" t="n">
        <v>327</v>
      </c>
      <c r="D8358" s="5" t="n">
        <v>11</v>
      </c>
      <c r="E8358" s="5" t="n">
        <v>0</v>
      </c>
      <c r="F8358" s="5" t="n">
        <v>28.9</v>
      </c>
      <c r="G8358" s="5" t="n">
        <v>14.9</v>
      </c>
      <c r="H8358" s="5" t="n">
        <v>9.199999999999999</v>
      </c>
      <c r="I8358" s="6">
        <f>IF(E8358&gt;=Markov!$B$3,1,0)</f>
        <v/>
      </c>
      <c r="J8358" s="6">
        <f>I8357</f>
        <v/>
      </c>
      <c r="K8358" s="7">
        <f>MAR1!$B$5+MAR1!$C$5*COS(2*PI()*$C8358/365)+MAR1!$D$5*SIN(2*PI()*$C8358/365)</f>
        <v/>
      </c>
      <c r="L8358" s="7">
        <f>MAR1!$B$6+MAR1!$C$6*COS(2*PI()*$C8358/365)+MAR1!$D$6*SIN(2*PI()*$C8358/365)</f>
        <v/>
      </c>
      <c r="M8358" s="7">
        <f>MAR1!$B$7+MAR1!$C$7*COS(2*PI()*$C8358/365)+MAR1!$D$7*SIN(2*PI()*$C8358/365)</f>
        <v/>
      </c>
      <c r="N8358" s="7">
        <f>F8358-K8358</f>
        <v/>
      </c>
      <c r="O8358" s="7">
        <f>G8358-L8358</f>
        <v/>
      </c>
      <c r="P8358" s="7">
        <f>H8358-M8358</f>
        <v/>
      </c>
      <c r="Q8358" s="7">
        <f>IF($I8358=1,(N8358-MAR1!$B$11)/MAR1!$D$11,(N8358-MAR1!$C$11)/MAR1!$E$11)</f>
        <v/>
      </c>
      <c r="R8358" s="7">
        <f>IF($I8358=1,(O8358-MAR1!$B$12)/MAR1!$D$12,(O8358-MAR1!$C$12)/MAR1!$E$12)</f>
        <v/>
      </c>
      <c r="S8358" s="7">
        <f>IF($I8358=1,(P8358-MAR1!$B$13)/MAR1!$D$13,(P8358-MAR1!$C$13)/MAR1!$E$13)</f>
        <v/>
      </c>
    </row>
    <row r="8359">
      <c r="A8359" s="5" t="n">
        <v>8358</v>
      </c>
      <c r="B8359" s="5" t="n">
        <v>23</v>
      </c>
      <c r="C8359" s="5" t="n">
        <v>328</v>
      </c>
      <c r="D8359" s="5" t="n">
        <v>11</v>
      </c>
      <c r="E8359" s="5" t="n">
        <v>0</v>
      </c>
      <c r="F8359" s="5" t="n">
        <v>28.2</v>
      </c>
      <c r="G8359" s="5" t="n">
        <v>14.3</v>
      </c>
      <c r="H8359" s="5" t="n">
        <v>13.43</v>
      </c>
      <c r="I8359" s="6">
        <f>IF(E8359&gt;=Markov!$B$3,1,0)</f>
        <v/>
      </c>
      <c r="J8359" s="6">
        <f>I8358</f>
        <v/>
      </c>
      <c r="K8359" s="7">
        <f>MAR1!$B$5+MAR1!$C$5*COS(2*PI()*$C8359/365)+MAR1!$D$5*SIN(2*PI()*$C8359/365)</f>
        <v/>
      </c>
      <c r="L8359" s="7">
        <f>MAR1!$B$6+MAR1!$C$6*COS(2*PI()*$C8359/365)+MAR1!$D$6*SIN(2*PI()*$C8359/365)</f>
        <v/>
      </c>
      <c r="M8359" s="7">
        <f>MAR1!$B$7+MAR1!$C$7*COS(2*PI()*$C8359/365)+MAR1!$D$7*SIN(2*PI()*$C8359/365)</f>
        <v/>
      </c>
      <c r="N8359" s="7">
        <f>F8359-K8359</f>
        <v/>
      </c>
      <c r="O8359" s="7">
        <f>G8359-L8359</f>
        <v/>
      </c>
      <c r="P8359" s="7">
        <f>H8359-M8359</f>
        <v/>
      </c>
      <c r="Q8359" s="7">
        <f>IF($I8359=1,(N8359-MAR1!$B$11)/MAR1!$D$11,(N8359-MAR1!$C$11)/MAR1!$E$11)</f>
        <v/>
      </c>
      <c r="R8359" s="7">
        <f>IF($I8359=1,(O8359-MAR1!$B$12)/MAR1!$D$12,(O8359-MAR1!$C$12)/MAR1!$E$12)</f>
        <v/>
      </c>
      <c r="S8359" s="7">
        <f>IF($I8359=1,(P8359-MAR1!$B$13)/MAR1!$D$13,(P8359-MAR1!$C$13)/MAR1!$E$13)</f>
        <v/>
      </c>
    </row>
    <row r="8360">
      <c r="A8360" s="5" t="n">
        <v>8359</v>
      </c>
      <c r="B8360" s="5" t="n">
        <v>23</v>
      </c>
      <c r="C8360" s="5" t="n">
        <v>329</v>
      </c>
      <c r="D8360" s="5" t="n">
        <v>11</v>
      </c>
      <c r="E8360" s="5" t="n">
        <v>0</v>
      </c>
      <c r="F8360" s="5" t="n">
        <v>29.9</v>
      </c>
      <c r="G8360" s="5" t="n">
        <v>17.1</v>
      </c>
      <c r="H8360" s="5" t="n">
        <v>14.4</v>
      </c>
      <c r="I8360" s="6">
        <f>IF(E8360&gt;=Markov!$B$3,1,0)</f>
        <v/>
      </c>
      <c r="J8360" s="6">
        <f>I8359</f>
        <v/>
      </c>
      <c r="K8360" s="7">
        <f>MAR1!$B$5+MAR1!$C$5*COS(2*PI()*$C8360/365)+MAR1!$D$5*SIN(2*PI()*$C8360/365)</f>
        <v/>
      </c>
      <c r="L8360" s="7">
        <f>MAR1!$B$6+MAR1!$C$6*COS(2*PI()*$C8360/365)+MAR1!$D$6*SIN(2*PI()*$C8360/365)</f>
        <v/>
      </c>
      <c r="M8360" s="7">
        <f>MAR1!$B$7+MAR1!$C$7*COS(2*PI()*$C8360/365)+MAR1!$D$7*SIN(2*PI()*$C8360/365)</f>
        <v/>
      </c>
      <c r="N8360" s="7">
        <f>F8360-K8360</f>
        <v/>
      </c>
      <c r="O8360" s="7">
        <f>G8360-L8360</f>
        <v/>
      </c>
      <c r="P8360" s="7">
        <f>H8360-M8360</f>
        <v/>
      </c>
      <c r="Q8360" s="7">
        <f>IF($I8360=1,(N8360-MAR1!$B$11)/MAR1!$D$11,(N8360-MAR1!$C$11)/MAR1!$E$11)</f>
        <v/>
      </c>
      <c r="R8360" s="7">
        <f>IF($I8360=1,(O8360-MAR1!$B$12)/MAR1!$D$12,(O8360-MAR1!$C$12)/MAR1!$E$12)</f>
        <v/>
      </c>
      <c r="S8360" s="7">
        <f>IF($I8360=1,(P8360-MAR1!$B$13)/MAR1!$D$13,(P8360-MAR1!$C$13)/MAR1!$E$13)</f>
        <v/>
      </c>
    </row>
    <row r="8361">
      <c r="A8361" s="5" t="n">
        <v>8360</v>
      </c>
      <c r="B8361" s="5" t="n">
        <v>23</v>
      </c>
      <c r="C8361" s="5" t="n">
        <v>330</v>
      </c>
      <c r="D8361" s="5" t="n">
        <v>11</v>
      </c>
      <c r="E8361" s="5" t="n">
        <v>0</v>
      </c>
      <c r="F8361" s="5" t="n">
        <v>28.8</v>
      </c>
      <c r="G8361" s="5" t="n">
        <v>14.5</v>
      </c>
      <c r="H8361" s="5" t="n">
        <v>12.4</v>
      </c>
      <c r="I8361" s="6">
        <f>IF(E8361&gt;=Markov!$B$3,1,0)</f>
        <v/>
      </c>
      <c r="J8361" s="6">
        <f>I8360</f>
        <v/>
      </c>
      <c r="K8361" s="7">
        <f>MAR1!$B$5+MAR1!$C$5*COS(2*PI()*$C8361/365)+MAR1!$D$5*SIN(2*PI()*$C8361/365)</f>
        <v/>
      </c>
      <c r="L8361" s="7">
        <f>MAR1!$B$6+MAR1!$C$6*COS(2*PI()*$C8361/365)+MAR1!$D$6*SIN(2*PI()*$C8361/365)</f>
        <v/>
      </c>
      <c r="M8361" s="7">
        <f>MAR1!$B$7+MAR1!$C$7*COS(2*PI()*$C8361/365)+MAR1!$D$7*SIN(2*PI()*$C8361/365)</f>
        <v/>
      </c>
      <c r="N8361" s="7">
        <f>F8361-K8361</f>
        <v/>
      </c>
      <c r="O8361" s="7">
        <f>G8361-L8361</f>
        <v/>
      </c>
      <c r="P8361" s="7">
        <f>H8361-M8361</f>
        <v/>
      </c>
      <c r="Q8361" s="7">
        <f>IF($I8361=1,(N8361-MAR1!$B$11)/MAR1!$D$11,(N8361-MAR1!$C$11)/MAR1!$E$11)</f>
        <v/>
      </c>
      <c r="R8361" s="7">
        <f>IF($I8361=1,(O8361-MAR1!$B$12)/MAR1!$D$12,(O8361-MAR1!$C$12)/MAR1!$E$12)</f>
        <v/>
      </c>
      <c r="S8361" s="7">
        <f>IF($I8361=1,(P8361-MAR1!$B$13)/MAR1!$D$13,(P8361-MAR1!$C$13)/MAR1!$E$13)</f>
        <v/>
      </c>
    </row>
    <row r="8362">
      <c r="A8362" s="5" t="n">
        <v>8361</v>
      </c>
      <c r="B8362" s="5" t="n">
        <v>23</v>
      </c>
      <c r="C8362" s="5" t="n">
        <v>331</v>
      </c>
      <c r="D8362" s="5" t="n">
        <v>11</v>
      </c>
      <c r="E8362" s="5" t="n">
        <v>0</v>
      </c>
      <c r="F8362" s="5" t="n">
        <v>28</v>
      </c>
      <c r="G8362" s="5" t="n">
        <v>14.6</v>
      </c>
      <c r="H8362" s="5" t="n">
        <v>13.78</v>
      </c>
      <c r="I8362" s="6">
        <f>IF(E8362&gt;=Markov!$B$3,1,0)</f>
        <v/>
      </c>
      <c r="J8362" s="6">
        <f>I8361</f>
        <v/>
      </c>
      <c r="K8362" s="7">
        <f>MAR1!$B$5+MAR1!$C$5*COS(2*PI()*$C8362/365)+MAR1!$D$5*SIN(2*PI()*$C8362/365)</f>
        <v/>
      </c>
      <c r="L8362" s="7">
        <f>MAR1!$B$6+MAR1!$C$6*COS(2*PI()*$C8362/365)+MAR1!$D$6*SIN(2*PI()*$C8362/365)</f>
        <v/>
      </c>
      <c r="M8362" s="7">
        <f>MAR1!$B$7+MAR1!$C$7*COS(2*PI()*$C8362/365)+MAR1!$D$7*SIN(2*PI()*$C8362/365)</f>
        <v/>
      </c>
      <c r="N8362" s="7">
        <f>F8362-K8362</f>
        <v/>
      </c>
      <c r="O8362" s="7">
        <f>G8362-L8362</f>
        <v/>
      </c>
      <c r="P8362" s="7">
        <f>H8362-M8362</f>
        <v/>
      </c>
      <c r="Q8362" s="7">
        <f>IF($I8362=1,(N8362-MAR1!$B$11)/MAR1!$D$11,(N8362-MAR1!$C$11)/MAR1!$E$11)</f>
        <v/>
      </c>
      <c r="R8362" s="7">
        <f>IF($I8362=1,(O8362-MAR1!$B$12)/MAR1!$D$12,(O8362-MAR1!$C$12)/MAR1!$E$12)</f>
        <v/>
      </c>
      <c r="S8362" s="7">
        <f>IF($I8362=1,(P8362-MAR1!$B$13)/MAR1!$D$13,(P8362-MAR1!$C$13)/MAR1!$E$13)</f>
        <v/>
      </c>
    </row>
    <row r="8363">
      <c r="A8363" s="5" t="n">
        <v>8362</v>
      </c>
      <c r="B8363" s="5" t="n">
        <v>23</v>
      </c>
      <c r="C8363" s="5" t="n">
        <v>332</v>
      </c>
      <c r="D8363" s="5" t="n">
        <v>11</v>
      </c>
      <c r="E8363" s="5" t="n">
        <v>0</v>
      </c>
      <c r="F8363" s="5" t="n">
        <v>30.8</v>
      </c>
      <c r="G8363" s="5" t="n">
        <v>18</v>
      </c>
      <c r="H8363" s="5" t="n">
        <v>12.12</v>
      </c>
      <c r="I8363" s="6">
        <f>IF(E8363&gt;=Markov!$B$3,1,0)</f>
        <v/>
      </c>
      <c r="J8363" s="6">
        <f>I8362</f>
        <v/>
      </c>
      <c r="K8363" s="7">
        <f>MAR1!$B$5+MAR1!$C$5*COS(2*PI()*$C8363/365)+MAR1!$D$5*SIN(2*PI()*$C8363/365)</f>
        <v/>
      </c>
      <c r="L8363" s="7">
        <f>MAR1!$B$6+MAR1!$C$6*COS(2*PI()*$C8363/365)+MAR1!$D$6*SIN(2*PI()*$C8363/365)</f>
        <v/>
      </c>
      <c r="M8363" s="7">
        <f>MAR1!$B$7+MAR1!$C$7*COS(2*PI()*$C8363/365)+MAR1!$D$7*SIN(2*PI()*$C8363/365)</f>
        <v/>
      </c>
      <c r="N8363" s="7">
        <f>F8363-K8363</f>
        <v/>
      </c>
      <c r="O8363" s="7">
        <f>G8363-L8363</f>
        <v/>
      </c>
      <c r="P8363" s="7">
        <f>H8363-M8363</f>
        <v/>
      </c>
      <c r="Q8363" s="7">
        <f>IF($I8363=1,(N8363-MAR1!$B$11)/MAR1!$D$11,(N8363-MAR1!$C$11)/MAR1!$E$11)</f>
        <v/>
      </c>
      <c r="R8363" s="7">
        <f>IF($I8363=1,(O8363-MAR1!$B$12)/MAR1!$D$12,(O8363-MAR1!$C$12)/MAR1!$E$12)</f>
        <v/>
      </c>
      <c r="S8363" s="7">
        <f>IF($I8363=1,(P8363-MAR1!$B$13)/MAR1!$D$13,(P8363-MAR1!$C$13)/MAR1!$E$13)</f>
        <v/>
      </c>
    </row>
    <row r="8364">
      <c r="A8364" s="5" t="n">
        <v>8363</v>
      </c>
      <c r="B8364" s="5" t="n">
        <v>23</v>
      </c>
      <c r="C8364" s="5" t="n">
        <v>333</v>
      </c>
      <c r="D8364" s="5" t="n">
        <v>11</v>
      </c>
      <c r="E8364" s="5" t="n">
        <v>0</v>
      </c>
      <c r="F8364" s="5" t="n">
        <v>29.8</v>
      </c>
      <c r="G8364" s="5" t="n">
        <v>16.3</v>
      </c>
      <c r="H8364" s="5" t="n">
        <v>13.76</v>
      </c>
      <c r="I8364" s="6">
        <f>IF(E8364&gt;=Markov!$B$3,1,0)</f>
        <v/>
      </c>
      <c r="J8364" s="6">
        <f>I8363</f>
        <v/>
      </c>
      <c r="K8364" s="7">
        <f>MAR1!$B$5+MAR1!$C$5*COS(2*PI()*$C8364/365)+MAR1!$D$5*SIN(2*PI()*$C8364/365)</f>
        <v/>
      </c>
      <c r="L8364" s="7">
        <f>MAR1!$B$6+MAR1!$C$6*COS(2*PI()*$C8364/365)+MAR1!$D$6*SIN(2*PI()*$C8364/365)</f>
        <v/>
      </c>
      <c r="M8364" s="7">
        <f>MAR1!$B$7+MAR1!$C$7*COS(2*PI()*$C8364/365)+MAR1!$D$7*SIN(2*PI()*$C8364/365)</f>
        <v/>
      </c>
      <c r="N8364" s="7">
        <f>F8364-K8364</f>
        <v/>
      </c>
      <c r="O8364" s="7">
        <f>G8364-L8364</f>
        <v/>
      </c>
      <c r="P8364" s="7">
        <f>H8364-M8364</f>
        <v/>
      </c>
      <c r="Q8364" s="7">
        <f>IF($I8364=1,(N8364-MAR1!$B$11)/MAR1!$D$11,(N8364-MAR1!$C$11)/MAR1!$E$11)</f>
        <v/>
      </c>
      <c r="R8364" s="7">
        <f>IF($I8364=1,(O8364-MAR1!$B$12)/MAR1!$D$12,(O8364-MAR1!$C$12)/MAR1!$E$12)</f>
        <v/>
      </c>
      <c r="S8364" s="7">
        <f>IF($I8364=1,(P8364-MAR1!$B$13)/MAR1!$D$13,(P8364-MAR1!$C$13)/MAR1!$E$13)</f>
        <v/>
      </c>
    </row>
    <row r="8365">
      <c r="A8365" s="5" t="n">
        <v>8364</v>
      </c>
      <c r="B8365" s="5" t="n">
        <v>23</v>
      </c>
      <c r="C8365" s="5" t="n">
        <v>334</v>
      </c>
      <c r="D8365" s="5" t="n">
        <v>11</v>
      </c>
      <c r="E8365" s="5" t="n">
        <v>0</v>
      </c>
      <c r="F8365" s="5" t="n">
        <v>28.8</v>
      </c>
      <c r="G8365" s="5" t="n">
        <v>14.5</v>
      </c>
      <c r="H8365" s="5" t="n">
        <v>18.69</v>
      </c>
      <c r="I8365" s="6">
        <f>IF(E8365&gt;=Markov!$B$3,1,0)</f>
        <v/>
      </c>
      <c r="J8365" s="6">
        <f>I8364</f>
        <v/>
      </c>
      <c r="K8365" s="7">
        <f>MAR1!$B$5+MAR1!$C$5*COS(2*PI()*$C8365/365)+MAR1!$D$5*SIN(2*PI()*$C8365/365)</f>
        <v/>
      </c>
      <c r="L8365" s="7">
        <f>MAR1!$B$6+MAR1!$C$6*COS(2*PI()*$C8365/365)+MAR1!$D$6*SIN(2*PI()*$C8365/365)</f>
        <v/>
      </c>
      <c r="M8365" s="7">
        <f>MAR1!$B$7+MAR1!$C$7*COS(2*PI()*$C8365/365)+MAR1!$D$7*SIN(2*PI()*$C8365/365)</f>
        <v/>
      </c>
      <c r="N8365" s="7">
        <f>F8365-K8365</f>
        <v/>
      </c>
      <c r="O8365" s="7">
        <f>G8365-L8365</f>
        <v/>
      </c>
      <c r="P8365" s="7">
        <f>H8365-M8365</f>
        <v/>
      </c>
      <c r="Q8365" s="7">
        <f>IF($I8365=1,(N8365-MAR1!$B$11)/MAR1!$D$11,(N8365-MAR1!$C$11)/MAR1!$E$11)</f>
        <v/>
      </c>
      <c r="R8365" s="7">
        <f>IF($I8365=1,(O8365-MAR1!$B$12)/MAR1!$D$12,(O8365-MAR1!$C$12)/MAR1!$E$12)</f>
        <v/>
      </c>
      <c r="S8365" s="7">
        <f>IF($I8365=1,(P8365-MAR1!$B$13)/MAR1!$D$13,(P8365-MAR1!$C$13)/MAR1!$E$13)</f>
        <v/>
      </c>
    </row>
    <row r="8366">
      <c r="A8366" s="5" t="n">
        <v>8365</v>
      </c>
      <c r="B8366" s="5" t="n">
        <v>23</v>
      </c>
      <c r="C8366" s="5" t="n">
        <v>335</v>
      </c>
      <c r="D8366" s="5" t="n">
        <v>12</v>
      </c>
      <c r="E8366" s="5" t="n">
        <v>0</v>
      </c>
      <c r="F8366" s="5" t="n">
        <v>31.7</v>
      </c>
      <c r="G8366" s="5" t="n">
        <v>14.7</v>
      </c>
      <c r="H8366" s="5" t="n">
        <v>19.44</v>
      </c>
      <c r="I8366" s="6">
        <f>IF(E8366&gt;=Markov!$B$3,1,0)</f>
        <v/>
      </c>
      <c r="J8366" s="6">
        <f>I8365</f>
        <v/>
      </c>
      <c r="K8366" s="7">
        <f>MAR1!$B$5+MAR1!$C$5*COS(2*PI()*$C8366/365)+MAR1!$D$5*SIN(2*PI()*$C8366/365)</f>
        <v/>
      </c>
      <c r="L8366" s="7">
        <f>MAR1!$B$6+MAR1!$C$6*COS(2*PI()*$C8366/365)+MAR1!$D$6*SIN(2*PI()*$C8366/365)</f>
        <v/>
      </c>
      <c r="M8366" s="7">
        <f>MAR1!$B$7+MAR1!$C$7*COS(2*PI()*$C8366/365)+MAR1!$D$7*SIN(2*PI()*$C8366/365)</f>
        <v/>
      </c>
      <c r="N8366" s="7">
        <f>F8366-K8366</f>
        <v/>
      </c>
      <c r="O8366" s="7">
        <f>G8366-L8366</f>
        <v/>
      </c>
      <c r="P8366" s="7">
        <f>H8366-M8366</f>
        <v/>
      </c>
      <c r="Q8366" s="7">
        <f>IF($I8366=1,(N8366-MAR1!$B$11)/MAR1!$D$11,(N8366-MAR1!$C$11)/MAR1!$E$11)</f>
        <v/>
      </c>
      <c r="R8366" s="7">
        <f>IF($I8366=1,(O8366-MAR1!$B$12)/MAR1!$D$12,(O8366-MAR1!$C$12)/MAR1!$E$12)</f>
        <v/>
      </c>
      <c r="S8366" s="7">
        <f>IF($I8366=1,(P8366-MAR1!$B$13)/MAR1!$D$13,(P8366-MAR1!$C$13)/MAR1!$E$13)</f>
        <v/>
      </c>
    </row>
    <row r="8367">
      <c r="A8367" s="5" t="n">
        <v>8366</v>
      </c>
      <c r="B8367" s="5" t="n">
        <v>23</v>
      </c>
      <c r="C8367" s="5" t="n">
        <v>336</v>
      </c>
      <c r="D8367" s="5" t="n">
        <v>12</v>
      </c>
      <c r="E8367" s="5" t="n">
        <v>0</v>
      </c>
      <c r="F8367" s="5" t="n">
        <v>32.1</v>
      </c>
      <c r="G8367" s="5" t="n">
        <v>16.9</v>
      </c>
      <c r="H8367" s="5" t="n">
        <v>16.45</v>
      </c>
      <c r="I8367" s="6">
        <f>IF(E8367&gt;=Markov!$B$3,1,0)</f>
        <v/>
      </c>
      <c r="J8367" s="6">
        <f>I8366</f>
        <v/>
      </c>
      <c r="K8367" s="7">
        <f>MAR1!$B$5+MAR1!$C$5*COS(2*PI()*$C8367/365)+MAR1!$D$5*SIN(2*PI()*$C8367/365)</f>
        <v/>
      </c>
      <c r="L8367" s="7">
        <f>MAR1!$B$6+MAR1!$C$6*COS(2*PI()*$C8367/365)+MAR1!$D$6*SIN(2*PI()*$C8367/365)</f>
        <v/>
      </c>
      <c r="M8367" s="7">
        <f>MAR1!$B$7+MAR1!$C$7*COS(2*PI()*$C8367/365)+MAR1!$D$7*SIN(2*PI()*$C8367/365)</f>
        <v/>
      </c>
      <c r="N8367" s="7">
        <f>F8367-K8367</f>
        <v/>
      </c>
      <c r="O8367" s="7">
        <f>G8367-L8367</f>
        <v/>
      </c>
      <c r="P8367" s="7">
        <f>H8367-M8367</f>
        <v/>
      </c>
      <c r="Q8367" s="7">
        <f>IF($I8367=1,(N8367-MAR1!$B$11)/MAR1!$D$11,(N8367-MAR1!$C$11)/MAR1!$E$11)</f>
        <v/>
      </c>
      <c r="R8367" s="7">
        <f>IF($I8367=1,(O8367-MAR1!$B$12)/MAR1!$D$12,(O8367-MAR1!$C$12)/MAR1!$E$12)</f>
        <v/>
      </c>
      <c r="S8367" s="7">
        <f>IF($I8367=1,(P8367-MAR1!$B$13)/MAR1!$D$13,(P8367-MAR1!$C$13)/MAR1!$E$13)</f>
        <v/>
      </c>
    </row>
    <row r="8368">
      <c r="A8368" s="5" t="n">
        <v>8367</v>
      </c>
      <c r="B8368" s="5" t="n">
        <v>23</v>
      </c>
      <c r="C8368" s="5" t="n">
        <v>337</v>
      </c>
      <c r="D8368" s="5" t="n">
        <v>12</v>
      </c>
      <c r="E8368" s="5" t="n">
        <v>0</v>
      </c>
      <c r="F8368" s="5" t="n">
        <v>31.7</v>
      </c>
      <c r="G8368" s="5" t="n">
        <v>17.1</v>
      </c>
      <c r="H8368" s="5" t="n">
        <v>13.74</v>
      </c>
      <c r="I8368" s="6">
        <f>IF(E8368&gt;=Markov!$B$3,1,0)</f>
        <v/>
      </c>
      <c r="J8368" s="6">
        <f>I8367</f>
        <v/>
      </c>
      <c r="K8368" s="7">
        <f>MAR1!$B$5+MAR1!$C$5*COS(2*PI()*$C8368/365)+MAR1!$D$5*SIN(2*PI()*$C8368/365)</f>
        <v/>
      </c>
      <c r="L8368" s="7">
        <f>MAR1!$B$6+MAR1!$C$6*COS(2*PI()*$C8368/365)+MAR1!$D$6*SIN(2*PI()*$C8368/365)</f>
        <v/>
      </c>
      <c r="M8368" s="7">
        <f>MAR1!$B$7+MAR1!$C$7*COS(2*PI()*$C8368/365)+MAR1!$D$7*SIN(2*PI()*$C8368/365)</f>
        <v/>
      </c>
      <c r="N8368" s="7">
        <f>F8368-K8368</f>
        <v/>
      </c>
      <c r="O8368" s="7">
        <f>G8368-L8368</f>
        <v/>
      </c>
      <c r="P8368" s="7">
        <f>H8368-M8368</f>
        <v/>
      </c>
      <c r="Q8368" s="7">
        <f>IF($I8368=1,(N8368-MAR1!$B$11)/MAR1!$D$11,(N8368-MAR1!$C$11)/MAR1!$E$11)</f>
        <v/>
      </c>
      <c r="R8368" s="7">
        <f>IF($I8368=1,(O8368-MAR1!$B$12)/MAR1!$D$12,(O8368-MAR1!$C$12)/MAR1!$E$12)</f>
        <v/>
      </c>
      <c r="S8368" s="7">
        <f>IF($I8368=1,(P8368-MAR1!$B$13)/MAR1!$D$13,(P8368-MAR1!$C$13)/MAR1!$E$13)</f>
        <v/>
      </c>
    </row>
    <row r="8369">
      <c r="A8369" s="5" t="n">
        <v>8368</v>
      </c>
      <c r="B8369" s="5" t="n">
        <v>23</v>
      </c>
      <c r="C8369" s="5" t="n">
        <v>338</v>
      </c>
      <c r="D8369" s="5" t="n">
        <v>12</v>
      </c>
      <c r="E8369" s="5" t="n">
        <v>0</v>
      </c>
      <c r="F8369" s="5" t="n">
        <v>28.2</v>
      </c>
      <c r="G8369" s="5" t="n">
        <v>16</v>
      </c>
      <c r="H8369" s="5" t="n">
        <v>15.36</v>
      </c>
      <c r="I8369" s="6">
        <f>IF(E8369&gt;=Markov!$B$3,1,0)</f>
        <v/>
      </c>
      <c r="J8369" s="6">
        <f>I8368</f>
        <v/>
      </c>
      <c r="K8369" s="7">
        <f>MAR1!$B$5+MAR1!$C$5*COS(2*PI()*$C8369/365)+MAR1!$D$5*SIN(2*PI()*$C8369/365)</f>
        <v/>
      </c>
      <c r="L8369" s="7">
        <f>MAR1!$B$6+MAR1!$C$6*COS(2*PI()*$C8369/365)+MAR1!$D$6*SIN(2*PI()*$C8369/365)</f>
        <v/>
      </c>
      <c r="M8369" s="7">
        <f>MAR1!$B$7+MAR1!$C$7*COS(2*PI()*$C8369/365)+MAR1!$D$7*SIN(2*PI()*$C8369/365)</f>
        <v/>
      </c>
      <c r="N8369" s="7">
        <f>F8369-K8369</f>
        <v/>
      </c>
      <c r="O8369" s="7">
        <f>G8369-L8369</f>
        <v/>
      </c>
      <c r="P8369" s="7">
        <f>H8369-M8369</f>
        <v/>
      </c>
      <c r="Q8369" s="7">
        <f>IF($I8369=1,(N8369-MAR1!$B$11)/MAR1!$D$11,(N8369-MAR1!$C$11)/MAR1!$E$11)</f>
        <v/>
      </c>
      <c r="R8369" s="7">
        <f>IF($I8369=1,(O8369-MAR1!$B$12)/MAR1!$D$12,(O8369-MAR1!$C$12)/MAR1!$E$12)</f>
        <v/>
      </c>
      <c r="S8369" s="7">
        <f>IF($I8369=1,(P8369-MAR1!$B$13)/MAR1!$D$13,(P8369-MAR1!$C$13)/MAR1!$E$13)</f>
        <v/>
      </c>
    </row>
    <row r="8370">
      <c r="A8370" s="5" t="n">
        <v>8369</v>
      </c>
      <c r="B8370" s="5" t="n">
        <v>23</v>
      </c>
      <c r="C8370" s="5" t="n">
        <v>339</v>
      </c>
      <c r="D8370" s="5" t="n">
        <v>12</v>
      </c>
      <c r="E8370" s="5" t="n">
        <v>0</v>
      </c>
      <c r="F8370" s="5" t="n">
        <v>25.5</v>
      </c>
      <c r="G8370" s="5" t="n">
        <v>11.9</v>
      </c>
      <c r="H8370" s="5" t="n">
        <v>13.8</v>
      </c>
      <c r="I8370" s="6">
        <f>IF(E8370&gt;=Markov!$B$3,1,0)</f>
        <v/>
      </c>
      <c r="J8370" s="6">
        <f>I8369</f>
        <v/>
      </c>
      <c r="K8370" s="7">
        <f>MAR1!$B$5+MAR1!$C$5*COS(2*PI()*$C8370/365)+MAR1!$D$5*SIN(2*PI()*$C8370/365)</f>
        <v/>
      </c>
      <c r="L8370" s="7">
        <f>MAR1!$B$6+MAR1!$C$6*COS(2*PI()*$C8370/365)+MAR1!$D$6*SIN(2*PI()*$C8370/365)</f>
        <v/>
      </c>
      <c r="M8370" s="7">
        <f>MAR1!$B$7+MAR1!$C$7*COS(2*PI()*$C8370/365)+MAR1!$D$7*SIN(2*PI()*$C8370/365)</f>
        <v/>
      </c>
      <c r="N8370" s="7">
        <f>F8370-K8370</f>
        <v/>
      </c>
      <c r="O8370" s="7">
        <f>G8370-L8370</f>
        <v/>
      </c>
      <c r="P8370" s="7">
        <f>H8370-M8370</f>
        <v/>
      </c>
      <c r="Q8370" s="7">
        <f>IF($I8370=1,(N8370-MAR1!$B$11)/MAR1!$D$11,(N8370-MAR1!$C$11)/MAR1!$E$11)</f>
        <v/>
      </c>
      <c r="R8370" s="7">
        <f>IF($I8370=1,(O8370-MAR1!$B$12)/MAR1!$D$12,(O8370-MAR1!$C$12)/MAR1!$E$12)</f>
        <v/>
      </c>
      <c r="S8370" s="7">
        <f>IF($I8370=1,(P8370-MAR1!$B$13)/MAR1!$D$13,(P8370-MAR1!$C$13)/MAR1!$E$13)</f>
        <v/>
      </c>
    </row>
    <row r="8371">
      <c r="A8371" s="5" t="n">
        <v>8370</v>
      </c>
      <c r="B8371" s="5" t="n">
        <v>23</v>
      </c>
      <c r="C8371" s="5" t="n">
        <v>340</v>
      </c>
      <c r="D8371" s="5" t="n">
        <v>12</v>
      </c>
      <c r="E8371" s="5" t="n">
        <v>0</v>
      </c>
      <c r="F8371" s="5" t="n">
        <v>23.6</v>
      </c>
      <c r="G8371" s="5" t="n">
        <v>12.8</v>
      </c>
      <c r="H8371" s="5" t="n">
        <v>14.71</v>
      </c>
      <c r="I8371" s="6">
        <f>IF(E8371&gt;=Markov!$B$3,1,0)</f>
        <v/>
      </c>
      <c r="J8371" s="6">
        <f>I8370</f>
        <v/>
      </c>
      <c r="K8371" s="7">
        <f>MAR1!$B$5+MAR1!$C$5*COS(2*PI()*$C8371/365)+MAR1!$D$5*SIN(2*PI()*$C8371/365)</f>
        <v/>
      </c>
      <c r="L8371" s="7">
        <f>MAR1!$B$6+MAR1!$C$6*COS(2*PI()*$C8371/365)+MAR1!$D$6*SIN(2*PI()*$C8371/365)</f>
        <v/>
      </c>
      <c r="M8371" s="7">
        <f>MAR1!$B$7+MAR1!$C$7*COS(2*PI()*$C8371/365)+MAR1!$D$7*SIN(2*PI()*$C8371/365)</f>
        <v/>
      </c>
      <c r="N8371" s="7">
        <f>F8371-K8371</f>
        <v/>
      </c>
      <c r="O8371" s="7">
        <f>G8371-L8371</f>
        <v/>
      </c>
      <c r="P8371" s="7">
        <f>H8371-M8371</f>
        <v/>
      </c>
      <c r="Q8371" s="7">
        <f>IF($I8371=1,(N8371-MAR1!$B$11)/MAR1!$D$11,(N8371-MAR1!$C$11)/MAR1!$E$11)</f>
        <v/>
      </c>
      <c r="R8371" s="7">
        <f>IF($I8371=1,(O8371-MAR1!$B$12)/MAR1!$D$12,(O8371-MAR1!$C$12)/MAR1!$E$12)</f>
        <v/>
      </c>
      <c r="S8371" s="7">
        <f>IF($I8371=1,(P8371-MAR1!$B$13)/MAR1!$D$13,(P8371-MAR1!$C$13)/MAR1!$E$13)</f>
        <v/>
      </c>
    </row>
    <row r="8372">
      <c r="A8372" s="5" t="n">
        <v>8371</v>
      </c>
      <c r="B8372" s="5" t="n">
        <v>23</v>
      </c>
      <c r="C8372" s="5" t="n">
        <v>341</v>
      </c>
      <c r="D8372" s="5" t="n">
        <v>12</v>
      </c>
      <c r="E8372" s="5" t="n">
        <v>0</v>
      </c>
      <c r="F8372" s="5" t="n">
        <v>25.6</v>
      </c>
      <c r="G8372" s="5" t="n">
        <v>16.1</v>
      </c>
      <c r="H8372" s="5" t="n">
        <v>16.77</v>
      </c>
      <c r="I8372" s="6">
        <f>IF(E8372&gt;=Markov!$B$3,1,0)</f>
        <v/>
      </c>
      <c r="J8372" s="6">
        <f>I8371</f>
        <v/>
      </c>
      <c r="K8372" s="7">
        <f>MAR1!$B$5+MAR1!$C$5*COS(2*PI()*$C8372/365)+MAR1!$D$5*SIN(2*PI()*$C8372/365)</f>
        <v/>
      </c>
      <c r="L8372" s="7">
        <f>MAR1!$B$6+MAR1!$C$6*COS(2*PI()*$C8372/365)+MAR1!$D$6*SIN(2*PI()*$C8372/365)</f>
        <v/>
      </c>
      <c r="M8372" s="7">
        <f>MAR1!$B$7+MAR1!$C$7*COS(2*PI()*$C8372/365)+MAR1!$D$7*SIN(2*PI()*$C8372/365)</f>
        <v/>
      </c>
      <c r="N8372" s="7">
        <f>F8372-K8372</f>
        <v/>
      </c>
      <c r="O8372" s="7">
        <f>G8372-L8372</f>
        <v/>
      </c>
      <c r="P8372" s="7">
        <f>H8372-M8372</f>
        <v/>
      </c>
      <c r="Q8372" s="7">
        <f>IF($I8372=1,(N8372-MAR1!$B$11)/MAR1!$D$11,(N8372-MAR1!$C$11)/MAR1!$E$11)</f>
        <v/>
      </c>
      <c r="R8372" s="7">
        <f>IF($I8372=1,(O8372-MAR1!$B$12)/MAR1!$D$12,(O8372-MAR1!$C$12)/MAR1!$E$12)</f>
        <v/>
      </c>
      <c r="S8372" s="7">
        <f>IF($I8372=1,(P8372-MAR1!$B$13)/MAR1!$D$13,(P8372-MAR1!$C$13)/MAR1!$E$13)</f>
        <v/>
      </c>
    </row>
    <row r="8373">
      <c r="A8373" s="5" t="n">
        <v>8372</v>
      </c>
      <c r="B8373" s="5" t="n">
        <v>23</v>
      </c>
      <c r="C8373" s="5" t="n">
        <v>342</v>
      </c>
      <c r="D8373" s="5" t="n">
        <v>12</v>
      </c>
      <c r="E8373" s="5" t="n">
        <v>0</v>
      </c>
      <c r="F8373" s="5" t="n">
        <v>29.6</v>
      </c>
      <c r="G8373" s="5" t="n">
        <v>15.6</v>
      </c>
      <c r="H8373" s="5" t="n">
        <v>14.5</v>
      </c>
      <c r="I8373" s="6">
        <f>IF(E8373&gt;=Markov!$B$3,1,0)</f>
        <v/>
      </c>
      <c r="J8373" s="6">
        <f>I8372</f>
        <v/>
      </c>
      <c r="K8373" s="7">
        <f>MAR1!$B$5+MAR1!$C$5*COS(2*PI()*$C8373/365)+MAR1!$D$5*SIN(2*PI()*$C8373/365)</f>
        <v/>
      </c>
      <c r="L8373" s="7">
        <f>MAR1!$B$6+MAR1!$C$6*COS(2*PI()*$C8373/365)+MAR1!$D$6*SIN(2*PI()*$C8373/365)</f>
        <v/>
      </c>
      <c r="M8373" s="7">
        <f>MAR1!$B$7+MAR1!$C$7*COS(2*PI()*$C8373/365)+MAR1!$D$7*SIN(2*PI()*$C8373/365)</f>
        <v/>
      </c>
      <c r="N8373" s="7">
        <f>F8373-K8373</f>
        <v/>
      </c>
      <c r="O8373" s="7">
        <f>G8373-L8373</f>
        <v/>
      </c>
      <c r="P8373" s="7">
        <f>H8373-M8373</f>
        <v/>
      </c>
      <c r="Q8373" s="7">
        <f>IF($I8373=1,(N8373-MAR1!$B$11)/MAR1!$D$11,(N8373-MAR1!$C$11)/MAR1!$E$11)</f>
        <v/>
      </c>
      <c r="R8373" s="7">
        <f>IF($I8373=1,(O8373-MAR1!$B$12)/MAR1!$D$12,(O8373-MAR1!$C$12)/MAR1!$E$12)</f>
        <v/>
      </c>
      <c r="S8373" s="7">
        <f>IF($I8373=1,(P8373-MAR1!$B$13)/MAR1!$D$13,(P8373-MAR1!$C$13)/MAR1!$E$13)</f>
        <v/>
      </c>
    </row>
    <row r="8374">
      <c r="A8374" s="5" t="n">
        <v>8373</v>
      </c>
      <c r="B8374" s="5" t="n">
        <v>23</v>
      </c>
      <c r="C8374" s="5" t="n">
        <v>343</v>
      </c>
      <c r="D8374" s="5" t="n">
        <v>12</v>
      </c>
      <c r="E8374" s="5" t="n">
        <v>0</v>
      </c>
      <c r="F8374" s="5" t="n">
        <v>28.1</v>
      </c>
      <c r="G8374" s="5" t="n">
        <v>13.4</v>
      </c>
      <c r="H8374" s="5" t="n">
        <v>12.66</v>
      </c>
      <c r="I8374" s="6">
        <f>IF(E8374&gt;=Markov!$B$3,1,0)</f>
        <v/>
      </c>
      <c r="J8374" s="6">
        <f>I8373</f>
        <v/>
      </c>
      <c r="K8374" s="7">
        <f>MAR1!$B$5+MAR1!$C$5*COS(2*PI()*$C8374/365)+MAR1!$D$5*SIN(2*PI()*$C8374/365)</f>
        <v/>
      </c>
      <c r="L8374" s="7">
        <f>MAR1!$B$6+MAR1!$C$6*COS(2*PI()*$C8374/365)+MAR1!$D$6*SIN(2*PI()*$C8374/365)</f>
        <v/>
      </c>
      <c r="M8374" s="7">
        <f>MAR1!$B$7+MAR1!$C$7*COS(2*PI()*$C8374/365)+MAR1!$D$7*SIN(2*PI()*$C8374/365)</f>
        <v/>
      </c>
      <c r="N8374" s="7">
        <f>F8374-K8374</f>
        <v/>
      </c>
      <c r="O8374" s="7">
        <f>G8374-L8374</f>
        <v/>
      </c>
      <c r="P8374" s="7">
        <f>H8374-M8374</f>
        <v/>
      </c>
      <c r="Q8374" s="7">
        <f>IF($I8374=1,(N8374-MAR1!$B$11)/MAR1!$D$11,(N8374-MAR1!$C$11)/MAR1!$E$11)</f>
        <v/>
      </c>
      <c r="R8374" s="7">
        <f>IF($I8374=1,(O8374-MAR1!$B$12)/MAR1!$D$12,(O8374-MAR1!$C$12)/MAR1!$E$12)</f>
        <v/>
      </c>
      <c r="S8374" s="7">
        <f>IF($I8374=1,(P8374-MAR1!$B$13)/MAR1!$D$13,(P8374-MAR1!$C$13)/MAR1!$E$13)</f>
        <v/>
      </c>
    </row>
    <row r="8375">
      <c r="A8375" s="5" t="n">
        <v>8374</v>
      </c>
      <c r="B8375" s="5" t="n">
        <v>23</v>
      </c>
      <c r="C8375" s="5" t="n">
        <v>344</v>
      </c>
      <c r="D8375" s="5" t="n">
        <v>12</v>
      </c>
      <c r="E8375" s="5" t="n">
        <v>0</v>
      </c>
      <c r="F8375" s="5" t="n">
        <v>29.5</v>
      </c>
      <c r="G8375" s="5" t="n">
        <v>12.1</v>
      </c>
      <c r="H8375" s="5" t="n">
        <v>14.03</v>
      </c>
      <c r="I8375" s="6">
        <f>IF(E8375&gt;=Markov!$B$3,1,0)</f>
        <v/>
      </c>
      <c r="J8375" s="6">
        <f>I8374</f>
        <v/>
      </c>
      <c r="K8375" s="7">
        <f>MAR1!$B$5+MAR1!$C$5*COS(2*PI()*$C8375/365)+MAR1!$D$5*SIN(2*PI()*$C8375/365)</f>
        <v/>
      </c>
      <c r="L8375" s="7">
        <f>MAR1!$B$6+MAR1!$C$6*COS(2*PI()*$C8375/365)+MAR1!$D$6*SIN(2*PI()*$C8375/365)</f>
        <v/>
      </c>
      <c r="M8375" s="7">
        <f>MAR1!$B$7+MAR1!$C$7*COS(2*PI()*$C8375/365)+MAR1!$D$7*SIN(2*PI()*$C8375/365)</f>
        <v/>
      </c>
      <c r="N8375" s="7">
        <f>F8375-K8375</f>
        <v/>
      </c>
      <c r="O8375" s="7">
        <f>G8375-L8375</f>
        <v/>
      </c>
      <c r="P8375" s="7">
        <f>H8375-M8375</f>
        <v/>
      </c>
      <c r="Q8375" s="7">
        <f>IF($I8375=1,(N8375-MAR1!$B$11)/MAR1!$D$11,(N8375-MAR1!$C$11)/MAR1!$E$11)</f>
        <v/>
      </c>
      <c r="R8375" s="7">
        <f>IF($I8375=1,(O8375-MAR1!$B$12)/MAR1!$D$12,(O8375-MAR1!$C$12)/MAR1!$E$12)</f>
        <v/>
      </c>
      <c r="S8375" s="7">
        <f>IF($I8375=1,(P8375-MAR1!$B$13)/MAR1!$D$13,(P8375-MAR1!$C$13)/MAR1!$E$13)</f>
        <v/>
      </c>
    </row>
    <row r="8376">
      <c r="A8376" s="5" t="n">
        <v>8375</v>
      </c>
      <c r="B8376" s="5" t="n">
        <v>23</v>
      </c>
      <c r="C8376" s="5" t="n">
        <v>345</v>
      </c>
      <c r="D8376" s="5" t="n">
        <v>12</v>
      </c>
      <c r="E8376" s="5" t="n">
        <v>0</v>
      </c>
      <c r="F8376" s="5" t="n">
        <v>26.4</v>
      </c>
      <c r="G8376" s="5" t="n">
        <v>12.6</v>
      </c>
      <c r="H8376" s="5" t="n">
        <v>10.08</v>
      </c>
      <c r="I8376" s="6">
        <f>IF(E8376&gt;=Markov!$B$3,1,0)</f>
        <v/>
      </c>
      <c r="J8376" s="6">
        <f>I8375</f>
        <v/>
      </c>
      <c r="K8376" s="7">
        <f>MAR1!$B$5+MAR1!$C$5*COS(2*PI()*$C8376/365)+MAR1!$D$5*SIN(2*PI()*$C8376/365)</f>
        <v/>
      </c>
      <c r="L8376" s="7">
        <f>MAR1!$B$6+MAR1!$C$6*COS(2*PI()*$C8376/365)+MAR1!$D$6*SIN(2*PI()*$C8376/365)</f>
        <v/>
      </c>
      <c r="M8376" s="7">
        <f>MAR1!$B$7+MAR1!$C$7*COS(2*PI()*$C8376/365)+MAR1!$D$7*SIN(2*PI()*$C8376/365)</f>
        <v/>
      </c>
      <c r="N8376" s="7">
        <f>F8376-K8376</f>
        <v/>
      </c>
      <c r="O8376" s="7">
        <f>G8376-L8376</f>
        <v/>
      </c>
      <c r="P8376" s="7">
        <f>H8376-M8376</f>
        <v/>
      </c>
      <c r="Q8376" s="7">
        <f>IF($I8376=1,(N8376-MAR1!$B$11)/MAR1!$D$11,(N8376-MAR1!$C$11)/MAR1!$E$11)</f>
        <v/>
      </c>
      <c r="R8376" s="7">
        <f>IF($I8376=1,(O8376-MAR1!$B$12)/MAR1!$D$12,(O8376-MAR1!$C$12)/MAR1!$E$12)</f>
        <v/>
      </c>
      <c r="S8376" s="7">
        <f>IF($I8376=1,(P8376-MAR1!$B$13)/MAR1!$D$13,(P8376-MAR1!$C$13)/MAR1!$E$13)</f>
        <v/>
      </c>
    </row>
    <row r="8377">
      <c r="A8377" s="5" t="n">
        <v>8376</v>
      </c>
      <c r="B8377" s="5" t="n">
        <v>23</v>
      </c>
      <c r="C8377" s="5" t="n">
        <v>346</v>
      </c>
      <c r="D8377" s="5" t="n">
        <v>12</v>
      </c>
      <c r="E8377" s="5" t="n">
        <v>0</v>
      </c>
      <c r="F8377" s="5" t="n">
        <v>26.3</v>
      </c>
      <c r="G8377" s="5" t="n">
        <v>14.7</v>
      </c>
      <c r="H8377" s="5" t="n">
        <v>9.52</v>
      </c>
      <c r="I8377" s="6">
        <f>IF(E8377&gt;=Markov!$B$3,1,0)</f>
        <v/>
      </c>
      <c r="J8377" s="6">
        <f>I8376</f>
        <v/>
      </c>
      <c r="K8377" s="7">
        <f>MAR1!$B$5+MAR1!$C$5*COS(2*PI()*$C8377/365)+MAR1!$D$5*SIN(2*PI()*$C8377/365)</f>
        <v/>
      </c>
      <c r="L8377" s="7">
        <f>MAR1!$B$6+MAR1!$C$6*COS(2*PI()*$C8377/365)+MAR1!$D$6*SIN(2*PI()*$C8377/365)</f>
        <v/>
      </c>
      <c r="M8377" s="7">
        <f>MAR1!$B$7+MAR1!$C$7*COS(2*PI()*$C8377/365)+MAR1!$D$7*SIN(2*PI()*$C8377/365)</f>
        <v/>
      </c>
      <c r="N8377" s="7">
        <f>F8377-K8377</f>
        <v/>
      </c>
      <c r="O8377" s="7">
        <f>G8377-L8377</f>
        <v/>
      </c>
      <c r="P8377" s="7">
        <f>H8377-M8377</f>
        <v/>
      </c>
      <c r="Q8377" s="7">
        <f>IF($I8377=1,(N8377-MAR1!$B$11)/MAR1!$D$11,(N8377-MAR1!$C$11)/MAR1!$E$11)</f>
        <v/>
      </c>
      <c r="R8377" s="7">
        <f>IF($I8377=1,(O8377-MAR1!$B$12)/MAR1!$D$12,(O8377-MAR1!$C$12)/MAR1!$E$12)</f>
        <v/>
      </c>
      <c r="S8377" s="7">
        <f>IF($I8377=1,(P8377-MAR1!$B$13)/MAR1!$D$13,(P8377-MAR1!$C$13)/MAR1!$E$13)</f>
        <v/>
      </c>
    </row>
    <row r="8378">
      <c r="A8378" s="5" t="n">
        <v>8377</v>
      </c>
      <c r="B8378" s="5" t="n">
        <v>23</v>
      </c>
      <c r="C8378" s="5" t="n">
        <v>347</v>
      </c>
      <c r="D8378" s="5" t="n">
        <v>12</v>
      </c>
      <c r="E8378" s="5" t="n">
        <v>0</v>
      </c>
      <c r="F8378" s="5" t="n">
        <v>26.2</v>
      </c>
      <c r="G8378" s="5" t="n">
        <v>13.2</v>
      </c>
      <c r="H8378" s="5" t="n">
        <v>10.98</v>
      </c>
      <c r="I8378" s="6">
        <f>IF(E8378&gt;=Markov!$B$3,1,0)</f>
        <v/>
      </c>
      <c r="J8378" s="6">
        <f>I8377</f>
        <v/>
      </c>
      <c r="K8378" s="7">
        <f>MAR1!$B$5+MAR1!$C$5*COS(2*PI()*$C8378/365)+MAR1!$D$5*SIN(2*PI()*$C8378/365)</f>
        <v/>
      </c>
      <c r="L8378" s="7">
        <f>MAR1!$B$6+MAR1!$C$6*COS(2*PI()*$C8378/365)+MAR1!$D$6*SIN(2*PI()*$C8378/365)</f>
        <v/>
      </c>
      <c r="M8378" s="7">
        <f>MAR1!$B$7+MAR1!$C$7*COS(2*PI()*$C8378/365)+MAR1!$D$7*SIN(2*PI()*$C8378/365)</f>
        <v/>
      </c>
      <c r="N8378" s="7">
        <f>F8378-K8378</f>
        <v/>
      </c>
      <c r="O8378" s="7">
        <f>G8378-L8378</f>
        <v/>
      </c>
      <c r="P8378" s="7">
        <f>H8378-M8378</f>
        <v/>
      </c>
      <c r="Q8378" s="7">
        <f>IF($I8378=1,(N8378-MAR1!$B$11)/MAR1!$D$11,(N8378-MAR1!$C$11)/MAR1!$E$11)</f>
        <v/>
      </c>
      <c r="R8378" s="7">
        <f>IF($I8378=1,(O8378-MAR1!$B$12)/MAR1!$D$12,(O8378-MAR1!$C$12)/MAR1!$E$12)</f>
        <v/>
      </c>
      <c r="S8378" s="7">
        <f>IF($I8378=1,(P8378-MAR1!$B$13)/MAR1!$D$13,(P8378-MAR1!$C$13)/MAR1!$E$13)</f>
        <v/>
      </c>
    </row>
    <row r="8379">
      <c r="A8379" s="5" t="n">
        <v>8378</v>
      </c>
      <c r="B8379" s="5" t="n">
        <v>23</v>
      </c>
      <c r="C8379" s="5" t="n">
        <v>348</v>
      </c>
      <c r="D8379" s="5" t="n">
        <v>12</v>
      </c>
      <c r="E8379" s="5" t="n">
        <v>0</v>
      </c>
      <c r="F8379" s="5" t="n">
        <v>26.1</v>
      </c>
      <c r="G8379" s="5" t="n">
        <v>14.9</v>
      </c>
      <c r="H8379" s="5" t="n">
        <v>14.83</v>
      </c>
      <c r="I8379" s="6">
        <f>IF(E8379&gt;=Markov!$B$3,1,0)</f>
        <v/>
      </c>
      <c r="J8379" s="6">
        <f>I8378</f>
        <v/>
      </c>
      <c r="K8379" s="7">
        <f>MAR1!$B$5+MAR1!$C$5*COS(2*PI()*$C8379/365)+MAR1!$D$5*SIN(2*PI()*$C8379/365)</f>
        <v/>
      </c>
      <c r="L8379" s="7">
        <f>MAR1!$B$6+MAR1!$C$6*COS(2*PI()*$C8379/365)+MAR1!$D$6*SIN(2*PI()*$C8379/365)</f>
        <v/>
      </c>
      <c r="M8379" s="7">
        <f>MAR1!$B$7+MAR1!$C$7*COS(2*PI()*$C8379/365)+MAR1!$D$7*SIN(2*PI()*$C8379/365)</f>
        <v/>
      </c>
      <c r="N8379" s="7">
        <f>F8379-K8379</f>
        <v/>
      </c>
      <c r="O8379" s="7">
        <f>G8379-L8379</f>
        <v/>
      </c>
      <c r="P8379" s="7">
        <f>H8379-M8379</f>
        <v/>
      </c>
      <c r="Q8379" s="7">
        <f>IF($I8379=1,(N8379-MAR1!$B$11)/MAR1!$D$11,(N8379-MAR1!$C$11)/MAR1!$E$11)</f>
        <v/>
      </c>
      <c r="R8379" s="7">
        <f>IF($I8379=1,(O8379-MAR1!$B$12)/MAR1!$D$12,(O8379-MAR1!$C$12)/MAR1!$E$12)</f>
        <v/>
      </c>
      <c r="S8379" s="7">
        <f>IF($I8379=1,(P8379-MAR1!$B$13)/MAR1!$D$13,(P8379-MAR1!$C$13)/MAR1!$E$13)</f>
        <v/>
      </c>
    </row>
    <row r="8380">
      <c r="A8380" s="5" t="n">
        <v>8379</v>
      </c>
      <c r="B8380" s="5" t="n">
        <v>23</v>
      </c>
      <c r="C8380" s="5" t="n">
        <v>349</v>
      </c>
      <c r="D8380" s="5" t="n">
        <v>12</v>
      </c>
      <c r="E8380" s="5" t="n">
        <v>0</v>
      </c>
      <c r="F8380" s="5" t="n">
        <v>31.7</v>
      </c>
      <c r="G8380" s="5" t="n">
        <v>15.1</v>
      </c>
      <c r="H8380" s="5" t="n">
        <v>14.92</v>
      </c>
      <c r="I8380" s="6">
        <f>IF(E8380&gt;=Markov!$B$3,1,0)</f>
        <v/>
      </c>
      <c r="J8380" s="6">
        <f>I8379</f>
        <v/>
      </c>
      <c r="K8380" s="7">
        <f>MAR1!$B$5+MAR1!$C$5*COS(2*PI()*$C8380/365)+MAR1!$D$5*SIN(2*PI()*$C8380/365)</f>
        <v/>
      </c>
      <c r="L8380" s="7">
        <f>MAR1!$B$6+MAR1!$C$6*COS(2*PI()*$C8380/365)+MAR1!$D$6*SIN(2*PI()*$C8380/365)</f>
        <v/>
      </c>
      <c r="M8380" s="7">
        <f>MAR1!$B$7+MAR1!$C$7*COS(2*PI()*$C8380/365)+MAR1!$D$7*SIN(2*PI()*$C8380/365)</f>
        <v/>
      </c>
      <c r="N8380" s="7">
        <f>F8380-K8380</f>
        <v/>
      </c>
      <c r="O8380" s="7">
        <f>G8380-L8380</f>
        <v/>
      </c>
      <c r="P8380" s="7">
        <f>H8380-M8380</f>
        <v/>
      </c>
      <c r="Q8380" s="7">
        <f>IF($I8380=1,(N8380-MAR1!$B$11)/MAR1!$D$11,(N8380-MAR1!$C$11)/MAR1!$E$11)</f>
        <v/>
      </c>
      <c r="R8380" s="7">
        <f>IF($I8380=1,(O8380-MAR1!$B$12)/MAR1!$D$12,(O8380-MAR1!$C$12)/MAR1!$E$12)</f>
        <v/>
      </c>
      <c r="S8380" s="7">
        <f>IF($I8380=1,(P8380-MAR1!$B$13)/MAR1!$D$13,(P8380-MAR1!$C$13)/MAR1!$E$13)</f>
        <v/>
      </c>
    </row>
    <row r="8381">
      <c r="A8381" s="5" t="n">
        <v>8380</v>
      </c>
      <c r="B8381" s="5" t="n">
        <v>23</v>
      </c>
      <c r="C8381" s="5" t="n">
        <v>350</v>
      </c>
      <c r="D8381" s="5" t="n">
        <v>12</v>
      </c>
      <c r="E8381" s="5" t="n">
        <v>0</v>
      </c>
      <c r="F8381" s="5" t="n">
        <v>31.1</v>
      </c>
      <c r="G8381" s="5" t="n">
        <v>13.9</v>
      </c>
      <c r="H8381" s="5" t="n">
        <v>12.5</v>
      </c>
      <c r="I8381" s="6">
        <f>IF(E8381&gt;=Markov!$B$3,1,0)</f>
        <v/>
      </c>
      <c r="J8381" s="6">
        <f>I8380</f>
        <v/>
      </c>
      <c r="K8381" s="7">
        <f>MAR1!$B$5+MAR1!$C$5*COS(2*PI()*$C8381/365)+MAR1!$D$5*SIN(2*PI()*$C8381/365)</f>
        <v/>
      </c>
      <c r="L8381" s="7">
        <f>MAR1!$B$6+MAR1!$C$6*COS(2*PI()*$C8381/365)+MAR1!$D$6*SIN(2*PI()*$C8381/365)</f>
        <v/>
      </c>
      <c r="M8381" s="7">
        <f>MAR1!$B$7+MAR1!$C$7*COS(2*PI()*$C8381/365)+MAR1!$D$7*SIN(2*PI()*$C8381/365)</f>
        <v/>
      </c>
      <c r="N8381" s="7">
        <f>F8381-K8381</f>
        <v/>
      </c>
      <c r="O8381" s="7">
        <f>G8381-L8381</f>
        <v/>
      </c>
      <c r="P8381" s="7">
        <f>H8381-M8381</f>
        <v/>
      </c>
      <c r="Q8381" s="7">
        <f>IF($I8381=1,(N8381-MAR1!$B$11)/MAR1!$D$11,(N8381-MAR1!$C$11)/MAR1!$E$11)</f>
        <v/>
      </c>
      <c r="R8381" s="7">
        <f>IF($I8381=1,(O8381-MAR1!$B$12)/MAR1!$D$12,(O8381-MAR1!$C$12)/MAR1!$E$12)</f>
        <v/>
      </c>
      <c r="S8381" s="7">
        <f>IF($I8381=1,(P8381-MAR1!$B$13)/MAR1!$D$13,(P8381-MAR1!$C$13)/MAR1!$E$13)</f>
        <v/>
      </c>
    </row>
    <row r="8382">
      <c r="A8382" s="5" t="n">
        <v>8381</v>
      </c>
      <c r="B8382" s="5" t="n">
        <v>23</v>
      </c>
      <c r="C8382" s="5" t="n">
        <v>351</v>
      </c>
      <c r="D8382" s="5" t="n">
        <v>12</v>
      </c>
      <c r="E8382" s="5" t="n">
        <v>0</v>
      </c>
      <c r="F8382" s="5" t="n">
        <v>29.7</v>
      </c>
      <c r="G8382" s="5" t="n">
        <v>14</v>
      </c>
      <c r="H8382" s="5" t="n">
        <v>16.6</v>
      </c>
      <c r="I8382" s="6">
        <f>IF(E8382&gt;=Markov!$B$3,1,0)</f>
        <v/>
      </c>
      <c r="J8382" s="6">
        <f>I8381</f>
        <v/>
      </c>
      <c r="K8382" s="7">
        <f>MAR1!$B$5+MAR1!$C$5*COS(2*PI()*$C8382/365)+MAR1!$D$5*SIN(2*PI()*$C8382/365)</f>
        <v/>
      </c>
      <c r="L8382" s="7">
        <f>MAR1!$B$6+MAR1!$C$6*COS(2*PI()*$C8382/365)+MAR1!$D$6*SIN(2*PI()*$C8382/365)</f>
        <v/>
      </c>
      <c r="M8382" s="7">
        <f>MAR1!$B$7+MAR1!$C$7*COS(2*PI()*$C8382/365)+MAR1!$D$7*SIN(2*PI()*$C8382/365)</f>
        <v/>
      </c>
      <c r="N8382" s="7">
        <f>F8382-K8382</f>
        <v/>
      </c>
      <c r="O8382" s="7">
        <f>G8382-L8382</f>
        <v/>
      </c>
      <c r="P8382" s="7">
        <f>H8382-M8382</f>
        <v/>
      </c>
      <c r="Q8382" s="7">
        <f>IF($I8382=1,(N8382-MAR1!$B$11)/MAR1!$D$11,(N8382-MAR1!$C$11)/MAR1!$E$11)</f>
        <v/>
      </c>
      <c r="R8382" s="7">
        <f>IF($I8382=1,(O8382-MAR1!$B$12)/MAR1!$D$12,(O8382-MAR1!$C$12)/MAR1!$E$12)</f>
        <v/>
      </c>
      <c r="S8382" s="7">
        <f>IF($I8382=1,(P8382-MAR1!$B$13)/MAR1!$D$13,(P8382-MAR1!$C$13)/MAR1!$E$13)</f>
        <v/>
      </c>
    </row>
    <row r="8383">
      <c r="A8383" s="5" t="n">
        <v>8382</v>
      </c>
      <c r="B8383" s="5" t="n">
        <v>23</v>
      </c>
      <c r="C8383" s="5" t="n">
        <v>352</v>
      </c>
      <c r="D8383" s="5" t="n">
        <v>12</v>
      </c>
      <c r="E8383" s="5" t="n">
        <v>0</v>
      </c>
      <c r="F8383" s="5" t="n">
        <v>28.6</v>
      </c>
      <c r="G8383" s="5" t="n">
        <v>14.8</v>
      </c>
      <c r="H8383" s="5" t="n">
        <v>14.51</v>
      </c>
      <c r="I8383" s="6">
        <f>IF(E8383&gt;=Markov!$B$3,1,0)</f>
        <v/>
      </c>
      <c r="J8383" s="6">
        <f>I8382</f>
        <v/>
      </c>
      <c r="K8383" s="7">
        <f>MAR1!$B$5+MAR1!$C$5*COS(2*PI()*$C8383/365)+MAR1!$D$5*SIN(2*PI()*$C8383/365)</f>
        <v/>
      </c>
      <c r="L8383" s="7">
        <f>MAR1!$B$6+MAR1!$C$6*COS(2*PI()*$C8383/365)+MAR1!$D$6*SIN(2*PI()*$C8383/365)</f>
        <v/>
      </c>
      <c r="M8383" s="7">
        <f>MAR1!$B$7+MAR1!$C$7*COS(2*PI()*$C8383/365)+MAR1!$D$7*SIN(2*PI()*$C8383/365)</f>
        <v/>
      </c>
      <c r="N8383" s="7">
        <f>F8383-K8383</f>
        <v/>
      </c>
      <c r="O8383" s="7">
        <f>G8383-L8383</f>
        <v/>
      </c>
      <c r="P8383" s="7">
        <f>H8383-M8383</f>
        <v/>
      </c>
      <c r="Q8383" s="7">
        <f>IF($I8383=1,(N8383-MAR1!$B$11)/MAR1!$D$11,(N8383-MAR1!$C$11)/MAR1!$E$11)</f>
        <v/>
      </c>
      <c r="R8383" s="7">
        <f>IF($I8383=1,(O8383-MAR1!$B$12)/MAR1!$D$12,(O8383-MAR1!$C$12)/MAR1!$E$12)</f>
        <v/>
      </c>
      <c r="S8383" s="7">
        <f>IF($I8383=1,(P8383-MAR1!$B$13)/MAR1!$D$13,(P8383-MAR1!$C$13)/MAR1!$E$13)</f>
        <v/>
      </c>
    </row>
    <row r="8384">
      <c r="A8384" s="5" t="n">
        <v>8383</v>
      </c>
      <c r="B8384" s="5" t="n">
        <v>23</v>
      </c>
      <c r="C8384" s="5" t="n">
        <v>353</v>
      </c>
      <c r="D8384" s="5" t="n">
        <v>12</v>
      </c>
      <c r="E8384" s="5" t="n">
        <v>0</v>
      </c>
      <c r="F8384" s="5" t="n">
        <v>30.3</v>
      </c>
      <c r="G8384" s="5" t="n">
        <v>14.9</v>
      </c>
      <c r="H8384" s="5" t="n">
        <v>8.17</v>
      </c>
      <c r="I8384" s="6">
        <f>IF(E8384&gt;=Markov!$B$3,1,0)</f>
        <v/>
      </c>
      <c r="J8384" s="6">
        <f>I8383</f>
        <v/>
      </c>
      <c r="K8384" s="7">
        <f>MAR1!$B$5+MAR1!$C$5*COS(2*PI()*$C8384/365)+MAR1!$D$5*SIN(2*PI()*$C8384/365)</f>
        <v/>
      </c>
      <c r="L8384" s="7">
        <f>MAR1!$B$6+MAR1!$C$6*COS(2*PI()*$C8384/365)+MAR1!$D$6*SIN(2*PI()*$C8384/365)</f>
        <v/>
      </c>
      <c r="M8384" s="7">
        <f>MAR1!$B$7+MAR1!$C$7*COS(2*PI()*$C8384/365)+MAR1!$D$7*SIN(2*PI()*$C8384/365)</f>
        <v/>
      </c>
      <c r="N8384" s="7">
        <f>F8384-K8384</f>
        <v/>
      </c>
      <c r="O8384" s="7">
        <f>G8384-L8384</f>
        <v/>
      </c>
      <c r="P8384" s="7">
        <f>H8384-M8384</f>
        <v/>
      </c>
      <c r="Q8384" s="7">
        <f>IF($I8384=1,(N8384-MAR1!$B$11)/MAR1!$D$11,(N8384-MAR1!$C$11)/MAR1!$E$11)</f>
        <v/>
      </c>
      <c r="R8384" s="7">
        <f>IF($I8384=1,(O8384-MAR1!$B$12)/MAR1!$D$12,(O8384-MAR1!$C$12)/MAR1!$E$12)</f>
        <v/>
      </c>
      <c r="S8384" s="7">
        <f>IF($I8384=1,(P8384-MAR1!$B$13)/MAR1!$D$13,(P8384-MAR1!$C$13)/MAR1!$E$13)</f>
        <v/>
      </c>
    </row>
    <row r="8385">
      <c r="A8385" s="5" t="n">
        <v>8384</v>
      </c>
      <c r="B8385" s="5" t="n">
        <v>23</v>
      </c>
      <c r="C8385" s="5" t="n">
        <v>354</v>
      </c>
      <c r="D8385" s="5" t="n">
        <v>12</v>
      </c>
      <c r="E8385" s="5" t="n">
        <v>0</v>
      </c>
      <c r="F8385" s="5" t="n">
        <v>29.9</v>
      </c>
      <c r="G8385" s="5" t="n">
        <v>13.9</v>
      </c>
      <c r="H8385" s="5" t="n">
        <v>10.45</v>
      </c>
      <c r="I8385" s="6">
        <f>IF(E8385&gt;=Markov!$B$3,1,0)</f>
        <v/>
      </c>
      <c r="J8385" s="6">
        <f>I8384</f>
        <v/>
      </c>
      <c r="K8385" s="7">
        <f>MAR1!$B$5+MAR1!$C$5*COS(2*PI()*$C8385/365)+MAR1!$D$5*SIN(2*PI()*$C8385/365)</f>
        <v/>
      </c>
      <c r="L8385" s="7">
        <f>MAR1!$B$6+MAR1!$C$6*COS(2*PI()*$C8385/365)+MAR1!$D$6*SIN(2*PI()*$C8385/365)</f>
        <v/>
      </c>
      <c r="M8385" s="7">
        <f>MAR1!$B$7+MAR1!$C$7*COS(2*PI()*$C8385/365)+MAR1!$D$7*SIN(2*PI()*$C8385/365)</f>
        <v/>
      </c>
      <c r="N8385" s="7">
        <f>F8385-K8385</f>
        <v/>
      </c>
      <c r="O8385" s="7">
        <f>G8385-L8385</f>
        <v/>
      </c>
      <c r="P8385" s="7">
        <f>H8385-M8385</f>
        <v/>
      </c>
      <c r="Q8385" s="7">
        <f>IF($I8385=1,(N8385-MAR1!$B$11)/MAR1!$D$11,(N8385-MAR1!$C$11)/MAR1!$E$11)</f>
        <v/>
      </c>
      <c r="R8385" s="7">
        <f>IF($I8385=1,(O8385-MAR1!$B$12)/MAR1!$D$12,(O8385-MAR1!$C$12)/MAR1!$E$12)</f>
        <v/>
      </c>
      <c r="S8385" s="7">
        <f>IF($I8385=1,(P8385-MAR1!$B$13)/MAR1!$D$13,(P8385-MAR1!$C$13)/MAR1!$E$13)</f>
        <v/>
      </c>
    </row>
    <row r="8386">
      <c r="A8386" s="5" t="n">
        <v>8385</v>
      </c>
      <c r="B8386" s="5" t="n">
        <v>23</v>
      </c>
      <c r="C8386" s="5" t="n">
        <v>355</v>
      </c>
      <c r="D8386" s="5" t="n">
        <v>12</v>
      </c>
      <c r="E8386" s="5" t="n">
        <v>0</v>
      </c>
      <c r="F8386" s="5" t="n">
        <v>28.2</v>
      </c>
      <c r="G8386" s="5" t="n">
        <v>11.3</v>
      </c>
      <c r="H8386" s="5" t="n">
        <v>14</v>
      </c>
      <c r="I8386" s="6">
        <f>IF(E8386&gt;=Markov!$B$3,1,0)</f>
        <v/>
      </c>
      <c r="J8386" s="6">
        <f>I8385</f>
        <v/>
      </c>
      <c r="K8386" s="7">
        <f>MAR1!$B$5+MAR1!$C$5*COS(2*PI()*$C8386/365)+MAR1!$D$5*SIN(2*PI()*$C8386/365)</f>
        <v/>
      </c>
      <c r="L8386" s="7">
        <f>MAR1!$B$6+MAR1!$C$6*COS(2*PI()*$C8386/365)+MAR1!$D$6*SIN(2*PI()*$C8386/365)</f>
        <v/>
      </c>
      <c r="M8386" s="7">
        <f>MAR1!$B$7+MAR1!$C$7*COS(2*PI()*$C8386/365)+MAR1!$D$7*SIN(2*PI()*$C8386/365)</f>
        <v/>
      </c>
      <c r="N8386" s="7">
        <f>F8386-K8386</f>
        <v/>
      </c>
      <c r="O8386" s="7">
        <f>G8386-L8386</f>
        <v/>
      </c>
      <c r="P8386" s="7">
        <f>H8386-M8386</f>
        <v/>
      </c>
      <c r="Q8386" s="7">
        <f>IF($I8386=1,(N8386-MAR1!$B$11)/MAR1!$D$11,(N8386-MAR1!$C$11)/MAR1!$E$11)</f>
        <v/>
      </c>
      <c r="R8386" s="7">
        <f>IF($I8386=1,(O8386-MAR1!$B$12)/MAR1!$D$12,(O8386-MAR1!$C$12)/MAR1!$E$12)</f>
        <v/>
      </c>
      <c r="S8386" s="7">
        <f>IF($I8386=1,(P8386-MAR1!$B$13)/MAR1!$D$13,(P8386-MAR1!$C$13)/MAR1!$E$13)</f>
        <v/>
      </c>
    </row>
    <row r="8387">
      <c r="A8387" s="5" t="n">
        <v>8386</v>
      </c>
      <c r="B8387" s="5" t="n">
        <v>23</v>
      </c>
      <c r="C8387" s="5" t="n">
        <v>356</v>
      </c>
      <c r="D8387" s="5" t="n">
        <v>12</v>
      </c>
      <c r="E8387" s="5" t="n">
        <v>0</v>
      </c>
      <c r="F8387" s="5" t="n">
        <v>29.6</v>
      </c>
      <c r="G8387" s="5" t="n">
        <v>12.3</v>
      </c>
      <c r="H8387" s="5" t="n">
        <v>14.65</v>
      </c>
      <c r="I8387" s="6">
        <f>IF(E8387&gt;=Markov!$B$3,1,0)</f>
        <v/>
      </c>
      <c r="J8387" s="6">
        <f>I8386</f>
        <v/>
      </c>
      <c r="K8387" s="7">
        <f>MAR1!$B$5+MAR1!$C$5*COS(2*PI()*$C8387/365)+MAR1!$D$5*SIN(2*PI()*$C8387/365)</f>
        <v/>
      </c>
      <c r="L8387" s="7">
        <f>MAR1!$B$6+MAR1!$C$6*COS(2*PI()*$C8387/365)+MAR1!$D$6*SIN(2*PI()*$C8387/365)</f>
        <v/>
      </c>
      <c r="M8387" s="7">
        <f>MAR1!$B$7+MAR1!$C$7*COS(2*PI()*$C8387/365)+MAR1!$D$7*SIN(2*PI()*$C8387/365)</f>
        <v/>
      </c>
      <c r="N8387" s="7">
        <f>F8387-K8387</f>
        <v/>
      </c>
      <c r="O8387" s="7">
        <f>G8387-L8387</f>
        <v/>
      </c>
      <c r="P8387" s="7">
        <f>H8387-M8387</f>
        <v/>
      </c>
      <c r="Q8387" s="7">
        <f>IF($I8387=1,(N8387-MAR1!$B$11)/MAR1!$D$11,(N8387-MAR1!$C$11)/MAR1!$E$11)</f>
        <v/>
      </c>
      <c r="R8387" s="7">
        <f>IF($I8387=1,(O8387-MAR1!$B$12)/MAR1!$D$12,(O8387-MAR1!$C$12)/MAR1!$E$12)</f>
        <v/>
      </c>
      <c r="S8387" s="7">
        <f>IF($I8387=1,(P8387-MAR1!$B$13)/MAR1!$D$13,(P8387-MAR1!$C$13)/MAR1!$E$13)</f>
        <v/>
      </c>
    </row>
    <row r="8388">
      <c r="A8388" s="5" t="n">
        <v>8387</v>
      </c>
      <c r="B8388" s="5" t="n">
        <v>23</v>
      </c>
      <c r="C8388" s="5" t="n">
        <v>357</v>
      </c>
      <c r="D8388" s="5" t="n">
        <v>12</v>
      </c>
      <c r="E8388" s="5" t="n">
        <v>0</v>
      </c>
      <c r="F8388" s="5" t="n">
        <v>30</v>
      </c>
      <c r="G8388" s="5" t="n">
        <v>12.7</v>
      </c>
      <c r="H8388" s="5" t="n">
        <v>19.15</v>
      </c>
      <c r="I8388" s="6">
        <f>IF(E8388&gt;=Markov!$B$3,1,0)</f>
        <v/>
      </c>
      <c r="J8388" s="6">
        <f>I8387</f>
        <v/>
      </c>
      <c r="K8388" s="7">
        <f>MAR1!$B$5+MAR1!$C$5*COS(2*PI()*$C8388/365)+MAR1!$D$5*SIN(2*PI()*$C8388/365)</f>
        <v/>
      </c>
      <c r="L8388" s="7">
        <f>MAR1!$B$6+MAR1!$C$6*COS(2*PI()*$C8388/365)+MAR1!$D$6*SIN(2*PI()*$C8388/365)</f>
        <v/>
      </c>
      <c r="M8388" s="7">
        <f>MAR1!$B$7+MAR1!$C$7*COS(2*PI()*$C8388/365)+MAR1!$D$7*SIN(2*PI()*$C8388/365)</f>
        <v/>
      </c>
      <c r="N8388" s="7">
        <f>F8388-K8388</f>
        <v/>
      </c>
      <c r="O8388" s="7">
        <f>G8388-L8388</f>
        <v/>
      </c>
      <c r="P8388" s="7">
        <f>H8388-M8388</f>
        <v/>
      </c>
      <c r="Q8388" s="7">
        <f>IF($I8388=1,(N8388-MAR1!$B$11)/MAR1!$D$11,(N8388-MAR1!$C$11)/MAR1!$E$11)</f>
        <v/>
      </c>
      <c r="R8388" s="7">
        <f>IF($I8388=1,(O8388-MAR1!$B$12)/MAR1!$D$12,(O8388-MAR1!$C$12)/MAR1!$E$12)</f>
        <v/>
      </c>
      <c r="S8388" s="7">
        <f>IF($I8388=1,(P8388-MAR1!$B$13)/MAR1!$D$13,(P8388-MAR1!$C$13)/MAR1!$E$13)</f>
        <v/>
      </c>
    </row>
    <row r="8389">
      <c r="A8389" s="5" t="n">
        <v>8388</v>
      </c>
      <c r="B8389" s="5" t="n">
        <v>23</v>
      </c>
      <c r="C8389" s="5" t="n">
        <v>358</v>
      </c>
      <c r="D8389" s="5" t="n">
        <v>12</v>
      </c>
      <c r="E8389" s="5" t="n">
        <v>0</v>
      </c>
      <c r="F8389" s="5" t="n">
        <v>32.2</v>
      </c>
      <c r="G8389" s="5" t="n">
        <v>13.6</v>
      </c>
      <c r="H8389" s="5" t="n">
        <v>13.46</v>
      </c>
      <c r="I8389" s="6">
        <f>IF(E8389&gt;=Markov!$B$3,1,0)</f>
        <v/>
      </c>
      <c r="J8389" s="6">
        <f>I8388</f>
        <v/>
      </c>
      <c r="K8389" s="7">
        <f>MAR1!$B$5+MAR1!$C$5*COS(2*PI()*$C8389/365)+MAR1!$D$5*SIN(2*PI()*$C8389/365)</f>
        <v/>
      </c>
      <c r="L8389" s="7">
        <f>MAR1!$B$6+MAR1!$C$6*COS(2*PI()*$C8389/365)+MAR1!$D$6*SIN(2*PI()*$C8389/365)</f>
        <v/>
      </c>
      <c r="M8389" s="7">
        <f>MAR1!$B$7+MAR1!$C$7*COS(2*PI()*$C8389/365)+MAR1!$D$7*SIN(2*PI()*$C8389/365)</f>
        <v/>
      </c>
      <c r="N8389" s="7">
        <f>F8389-K8389</f>
        <v/>
      </c>
      <c r="O8389" s="7">
        <f>G8389-L8389</f>
        <v/>
      </c>
      <c r="P8389" s="7">
        <f>H8389-M8389</f>
        <v/>
      </c>
      <c r="Q8389" s="7">
        <f>IF($I8389=1,(N8389-MAR1!$B$11)/MAR1!$D$11,(N8389-MAR1!$C$11)/MAR1!$E$11)</f>
        <v/>
      </c>
      <c r="R8389" s="7">
        <f>IF($I8389=1,(O8389-MAR1!$B$12)/MAR1!$D$12,(O8389-MAR1!$C$12)/MAR1!$E$12)</f>
        <v/>
      </c>
      <c r="S8389" s="7">
        <f>IF($I8389=1,(P8389-MAR1!$B$13)/MAR1!$D$13,(P8389-MAR1!$C$13)/MAR1!$E$13)</f>
        <v/>
      </c>
    </row>
    <row r="8390">
      <c r="A8390" s="5" t="n">
        <v>8389</v>
      </c>
      <c r="B8390" s="5" t="n">
        <v>23</v>
      </c>
      <c r="C8390" s="5" t="n">
        <v>359</v>
      </c>
      <c r="D8390" s="5" t="n">
        <v>12</v>
      </c>
      <c r="E8390" s="5" t="n">
        <v>0</v>
      </c>
      <c r="F8390" s="5" t="n">
        <v>31.6</v>
      </c>
      <c r="G8390" s="5" t="n">
        <v>12.6</v>
      </c>
      <c r="H8390" s="5" t="n">
        <v>19.7</v>
      </c>
      <c r="I8390" s="6">
        <f>IF(E8390&gt;=Markov!$B$3,1,0)</f>
        <v/>
      </c>
      <c r="J8390" s="6">
        <f>I8389</f>
        <v/>
      </c>
      <c r="K8390" s="7">
        <f>MAR1!$B$5+MAR1!$C$5*COS(2*PI()*$C8390/365)+MAR1!$D$5*SIN(2*PI()*$C8390/365)</f>
        <v/>
      </c>
      <c r="L8390" s="7">
        <f>MAR1!$B$6+MAR1!$C$6*COS(2*PI()*$C8390/365)+MAR1!$D$6*SIN(2*PI()*$C8390/365)</f>
        <v/>
      </c>
      <c r="M8390" s="7">
        <f>MAR1!$B$7+MAR1!$C$7*COS(2*PI()*$C8390/365)+MAR1!$D$7*SIN(2*PI()*$C8390/365)</f>
        <v/>
      </c>
      <c r="N8390" s="7">
        <f>F8390-K8390</f>
        <v/>
      </c>
      <c r="O8390" s="7">
        <f>G8390-L8390</f>
        <v/>
      </c>
      <c r="P8390" s="7">
        <f>H8390-M8390</f>
        <v/>
      </c>
      <c r="Q8390" s="7">
        <f>IF($I8390=1,(N8390-MAR1!$B$11)/MAR1!$D$11,(N8390-MAR1!$C$11)/MAR1!$E$11)</f>
        <v/>
      </c>
      <c r="R8390" s="7">
        <f>IF($I8390=1,(O8390-MAR1!$B$12)/MAR1!$D$12,(O8390-MAR1!$C$12)/MAR1!$E$12)</f>
        <v/>
      </c>
      <c r="S8390" s="7">
        <f>IF($I8390=1,(P8390-MAR1!$B$13)/MAR1!$D$13,(P8390-MAR1!$C$13)/MAR1!$E$13)</f>
        <v/>
      </c>
    </row>
    <row r="8391">
      <c r="A8391" s="5" t="n">
        <v>8390</v>
      </c>
      <c r="B8391" s="5" t="n">
        <v>23</v>
      </c>
      <c r="C8391" s="5" t="n">
        <v>360</v>
      </c>
      <c r="D8391" s="5" t="n">
        <v>12</v>
      </c>
      <c r="E8391" s="5" t="n">
        <v>0</v>
      </c>
      <c r="F8391" s="5" t="n">
        <v>31.3</v>
      </c>
      <c r="G8391" s="5" t="n">
        <v>14.8</v>
      </c>
      <c r="H8391" s="5" t="n">
        <v>22.2</v>
      </c>
      <c r="I8391" s="6">
        <f>IF(E8391&gt;=Markov!$B$3,1,0)</f>
        <v/>
      </c>
      <c r="J8391" s="6">
        <f>I8390</f>
        <v/>
      </c>
      <c r="K8391" s="7">
        <f>MAR1!$B$5+MAR1!$C$5*COS(2*PI()*$C8391/365)+MAR1!$D$5*SIN(2*PI()*$C8391/365)</f>
        <v/>
      </c>
      <c r="L8391" s="7">
        <f>MAR1!$B$6+MAR1!$C$6*COS(2*PI()*$C8391/365)+MAR1!$D$6*SIN(2*PI()*$C8391/365)</f>
        <v/>
      </c>
      <c r="M8391" s="7">
        <f>MAR1!$B$7+MAR1!$C$7*COS(2*PI()*$C8391/365)+MAR1!$D$7*SIN(2*PI()*$C8391/365)</f>
        <v/>
      </c>
      <c r="N8391" s="7">
        <f>F8391-K8391</f>
        <v/>
      </c>
      <c r="O8391" s="7">
        <f>G8391-L8391</f>
        <v/>
      </c>
      <c r="P8391" s="7">
        <f>H8391-M8391</f>
        <v/>
      </c>
      <c r="Q8391" s="7">
        <f>IF($I8391=1,(N8391-MAR1!$B$11)/MAR1!$D$11,(N8391-MAR1!$C$11)/MAR1!$E$11)</f>
        <v/>
      </c>
      <c r="R8391" s="7">
        <f>IF($I8391=1,(O8391-MAR1!$B$12)/MAR1!$D$12,(O8391-MAR1!$C$12)/MAR1!$E$12)</f>
        <v/>
      </c>
      <c r="S8391" s="7">
        <f>IF($I8391=1,(P8391-MAR1!$B$13)/MAR1!$D$13,(P8391-MAR1!$C$13)/MAR1!$E$13)</f>
        <v/>
      </c>
    </row>
    <row r="8392">
      <c r="A8392" s="5" t="n">
        <v>8391</v>
      </c>
      <c r="B8392" s="5" t="n">
        <v>23</v>
      </c>
      <c r="C8392" s="5" t="n">
        <v>361</v>
      </c>
      <c r="D8392" s="5" t="n">
        <v>12</v>
      </c>
      <c r="E8392" s="5" t="n">
        <v>6.8</v>
      </c>
      <c r="F8392" s="5" t="n">
        <v>28.8</v>
      </c>
      <c r="G8392" s="5" t="n">
        <v>12.7</v>
      </c>
      <c r="H8392" s="5" t="n">
        <v>16.24</v>
      </c>
      <c r="I8392" s="6">
        <f>IF(E8392&gt;=Markov!$B$3,1,0)</f>
        <v/>
      </c>
      <c r="J8392" s="6">
        <f>I8391</f>
        <v/>
      </c>
      <c r="K8392" s="7">
        <f>MAR1!$B$5+MAR1!$C$5*COS(2*PI()*$C8392/365)+MAR1!$D$5*SIN(2*PI()*$C8392/365)</f>
        <v/>
      </c>
      <c r="L8392" s="7">
        <f>MAR1!$B$6+MAR1!$C$6*COS(2*PI()*$C8392/365)+MAR1!$D$6*SIN(2*PI()*$C8392/365)</f>
        <v/>
      </c>
      <c r="M8392" s="7">
        <f>MAR1!$B$7+MAR1!$C$7*COS(2*PI()*$C8392/365)+MAR1!$D$7*SIN(2*PI()*$C8392/365)</f>
        <v/>
      </c>
      <c r="N8392" s="7">
        <f>F8392-K8392</f>
        <v/>
      </c>
      <c r="O8392" s="7">
        <f>G8392-L8392</f>
        <v/>
      </c>
      <c r="P8392" s="7">
        <f>H8392-M8392</f>
        <v/>
      </c>
      <c r="Q8392" s="7">
        <f>IF($I8392=1,(N8392-MAR1!$B$11)/MAR1!$D$11,(N8392-MAR1!$C$11)/MAR1!$E$11)</f>
        <v/>
      </c>
      <c r="R8392" s="7">
        <f>IF($I8392=1,(O8392-MAR1!$B$12)/MAR1!$D$12,(O8392-MAR1!$C$12)/MAR1!$E$12)</f>
        <v/>
      </c>
      <c r="S8392" s="7">
        <f>IF($I8392=1,(P8392-MAR1!$B$13)/MAR1!$D$13,(P8392-MAR1!$C$13)/MAR1!$E$13)</f>
        <v/>
      </c>
    </row>
    <row r="8393">
      <c r="A8393" s="5" t="n">
        <v>8392</v>
      </c>
      <c r="B8393" s="5" t="n">
        <v>23</v>
      </c>
      <c r="C8393" s="5" t="n">
        <v>362</v>
      </c>
      <c r="D8393" s="5" t="n">
        <v>12</v>
      </c>
      <c r="E8393" s="5" t="n">
        <v>0</v>
      </c>
      <c r="F8393" s="5" t="n">
        <v>28.9</v>
      </c>
      <c r="G8393" s="5" t="n">
        <v>9.9</v>
      </c>
      <c r="H8393" s="5" t="n">
        <v>15.76</v>
      </c>
      <c r="I8393" s="6">
        <f>IF(E8393&gt;=Markov!$B$3,1,0)</f>
        <v/>
      </c>
      <c r="J8393" s="6">
        <f>I8392</f>
        <v/>
      </c>
      <c r="K8393" s="7">
        <f>MAR1!$B$5+MAR1!$C$5*COS(2*PI()*$C8393/365)+MAR1!$D$5*SIN(2*PI()*$C8393/365)</f>
        <v/>
      </c>
      <c r="L8393" s="7">
        <f>MAR1!$B$6+MAR1!$C$6*COS(2*PI()*$C8393/365)+MAR1!$D$6*SIN(2*PI()*$C8393/365)</f>
        <v/>
      </c>
      <c r="M8393" s="7">
        <f>MAR1!$B$7+MAR1!$C$7*COS(2*PI()*$C8393/365)+MAR1!$D$7*SIN(2*PI()*$C8393/365)</f>
        <v/>
      </c>
      <c r="N8393" s="7">
        <f>F8393-K8393</f>
        <v/>
      </c>
      <c r="O8393" s="7">
        <f>G8393-L8393</f>
        <v/>
      </c>
      <c r="P8393" s="7">
        <f>H8393-M8393</f>
        <v/>
      </c>
      <c r="Q8393" s="7">
        <f>IF($I8393=1,(N8393-MAR1!$B$11)/MAR1!$D$11,(N8393-MAR1!$C$11)/MAR1!$E$11)</f>
        <v/>
      </c>
      <c r="R8393" s="7">
        <f>IF($I8393=1,(O8393-MAR1!$B$12)/MAR1!$D$12,(O8393-MAR1!$C$12)/MAR1!$E$12)</f>
        <v/>
      </c>
      <c r="S8393" s="7">
        <f>IF($I8393=1,(P8393-MAR1!$B$13)/MAR1!$D$13,(P8393-MAR1!$C$13)/MAR1!$E$13)</f>
        <v/>
      </c>
    </row>
    <row r="8394">
      <c r="A8394" s="5" t="n">
        <v>8393</v>
      </c>
      <c r="B8394" s="5" t="n">
        <v>23</v>
      </c>
      <c r="C8394" s="5" t="n">
        <v>363</v>
      </c>
      <c r="D8394" s="5" t="n">
        <v>12</v>
      </c>
      <c r="E8394" s="5" t="n">
        <v>0</v>
      </c>
      <c r="F8394" s="5" t="n">
        <v>32</v>
      </c>
      <c r="G8394" s="5" t="n">
        <v>13</v>
      </c>
      <c r="H8394" s="5" t="n">
        <v>16</v>
      </c>
      <c r="I8394" s="6">
        <f>IF(E8394&gt;=Markov!$B$3,1,0)</f>
        <v/>
      </c>
      <c r="J8394" s="6">
        <f>I8393</f>
        <v/>
      </c>
      <c r="K8394" s="7">
        <f>MAR1!$B$5+MAR1!$C$5*COS(2*PI()*$C8394/365)+MAR1!$D$5*SIN(2*PI()*$C8394/365)</f>
        <v/>
      </c>
      <c r="L8394" s="7">
        <f>MAR1!$B$6+MAR1!$C$6*COS(2*PI()*$C8394/365)+MAR1!$D$6*SIN(2*PI()*$C8394/365)</f>
        <v/>
      </c>
      <c r="M8394" s="7">
        <f>MAR1!$B$7+MAR1!$C$7*COS(2*PI()*$C8394/365)+MAR1!$D$7*SIN(2*PI()*$C8394/365)</f>
        <v/>
      </c>
      <c r="N8394" s="7">
        <f>F8394-K8394</f>
        <v/>
      </c>
      <c r="O8394" s="7">
        <f>G8394-L8394</f>
        <v/>
      </c>
      <c r="P8394" s="7">
        <f>H8394-M8394</f>
        <v/>
      </c>
      <c r="Q8394" s="7">
        <f>IF($I8394=1,(N8394-MAR1!$B$11)/MAR1!$D$11,(N8394-MAR1!$C$11)/MAR1!$E$11)</f>
        <v/>
      </c>
      <c r="R8394" s="7">
        <f>IF($I8394=1,(O8394-MAR1!$B$12)/MAR1!$D$12,(O8394-MAR1!$C$12)/MAR1!$E$12)</f>
        <v/>
      </c>
      <c r="S8394" s="7">
        <f>IF($I8394=1,(P8394-MAR1!$B$13)/MAR1!$D$13,(P8394-MAR1!$C$13)/MAR1!$E$13)</f>
        <v/>
      </c>
    </row>
    <row r="8395">
      <c r="A8395" s="5" t="n">
        <v>8394</v>
      </c>
      <c r="B8395" s="5" t="n">
        <v>23</v>
      </c>
      <c r="C8395" s="5" t="n">
        <v>364</v>
      </c>
      <c r="D8395" s="5" t="n">
        <v>12</v>
      </c>
      <c r="E8395" s="5" t="n">
        <v>0</v>
      </c>
      <c r="F8395" s="5" t="n">
        <v>33.5</v>
      </c>
      <c r="G8395" s="5" t="n">
        <v>14.2</v>
      </c>
      <c r="H8395" s="5" t="n">
        <v>17.39</v>
      </c>
      <c r="I8395" s="6">
        <f>IF(E8395&gt;=Markov!$B$3,1,0)</f>
        <v/>
      </c>
      <c r="J8395" s="6">
        <f>I8394</f>
        <v/>
      </c>
      <c r="K8395" s="7">
        <f>MAR1!$B$5+MAR1!$C$5*COS(2*PI()*$C8395/365)+MAR1!$D$5*SIN(2*PI()*$C8395/365)</f>
        <v/>
      </c>
      <c r="L8395" s="7">
        <f>MAR1!$B$6+MAR1!$C$6*COS(2*PI()*$C8395/365)+MAR1!$D$6*SIN(2*PI()*$C8395/365)</f>
        <v/>
      </c>
      <c r="M8395" s="7">
        <f>MAR1!$B$7+MAR1!$C$7*COS(2*PI()*$C8395/365)+MAR1!$D$7*SIN(2*PI()*$C8395/365)</f>
        <v/>
      </c>
      <c r="N8395" s="7">
        <f>F8395-K8395</f>
        <v/>
      </c>
      <c r="O8395" s="7">
        <f>G8395-L8395</f>
        <v/>
      </c>
      <c r="P8395" s="7">
        <f>H8395-M8395</f>
        <v/>
      </c>
      <c r="Q8395" s="7">
        <f>IF($I8395=1,(N8395-MAR1!$B$11)/MAR1!$D$11,(N8395-MAR1!$C$11)/MAR1!$E$11)</f>
        <v/>
      </c>
      <c r="R8395" s="7">
        <f>IF($I8395=1,(O8395-MAR1!$B$12)/MAR1!$D$12,(O8395-MAR1!$C$12)/MAR1!$E$12)</f>
        <v/>
      </c>
      <c r="S8395" s="7">
        <f>IF($I8395=1,(P8395-MAR1!$B$13)/MAR1!$D$13,(P8395-MAR1!$C$13)/MAR1!$E$13)</f>
        <v/>
      </c>
    </row>
    <row r="8396">
      <c r="A8396" s="5" t="n">
        <v>8395</v>
      </c>
      <c r="B8396" s="5" t="n">
        <v>23</v>
      </c>
      <c r="C8396" s="5" t="n">
        <v>365</v>
      </c>
      <c r="D8396" s="5" t="n">
        <v>12</v>
      </c>
      <c r="E8396" s="5" t="n">
        <v>0</v>
      </c>
      <c r="F8396" s="5" t="n">
        <v>32.9</v>
      </c>
      <c r="G8396" s="5" t="n">
        <v>15.5</v>
      </c>
      <c r="H8396" s="5" t="n">
        <v>16.44</v>
      </c>
      <c r="I8396" s="6">
        <f>IF(E8396&gt;=Markov!$B$3,1,0)</f>
        <v/>
      </c>
      <c r="J8396" s="6">
        <f>I8395</f>
        <v/>
      </c>
      <c r="K8396" s="7">
        <f>MAR1!$B$5+MAR1!$C$5*COS(2*PI()*$C8396/365)+MAR1!$D$5*SIN(2*PI()*$C8396/365)</f>
        <v/>
      </c>
      <c r="L8396" s="7">
        <f>MAR1!$B$6+MAR1!$C$6*COS(2*PI()*$C8396/365)+MAR1!$D$6*SIN(2*PI()*$C8396/365)</f>
        <v/>
      </c>
      <c r="M8396" s="7">
        <f>MAR1!$B$7+MAR1!$C$7*COS(2*PI()*$C8396/365)+MAR1!$D$7*SIN(2*PI()*$C8396/365)</f>
        <v/>
      </c>
      <c r="N8396" s="7">
        <f>F8396-K8396</f>
        <v/>
      </c>
      <c r="O8396" s="7">
        <f>G8396-L8396</f>
        <v/>
      </c>
      <c r="P8396" s="7">
        <f>H8396-M8396</f>
        <v/>
      </c>
      <c r="Q8396" s="7">
        <f>IF($I8396=1,(N8396-MAR1!$B$11)/MAR1!$D$11,(N8396-MAR1!$C$11)/MAR1!$E$11)</f>
        <v/>
      </c>
      <c r="R8396" s="7">
        <f>IF($I8396=1,(O8396-MAR1!$B$12)/MAR1!$D$12,(O8396-MAR1!$C$12)/MAR1!$E$12)</f>
        <v/>
      </c>
      <c r="S8396" s="7">
        <f>IF($I8396=1,(P8396-MAR1!$B$13)/MAR1!$D$13,(P8396-MAR1!$C$13)/MAR1!$E$13)</f>
        <v/>
      </c>
    </row>
    <row r="8397">
      <c r="A8397" s="5" t="n">
        <v>8396</v>
      </c>
      <c r="B8397" s="5" t="n">
        <v>24</v>
      </c>
      <c r="C8397" s="5" t="n">
        <v>1</v>
      </c>
      <c r="D8397" s="5" t="n">
        <v>1</v>
      </c>
      <c r="E8397" s="5" t="n">
        <v>0</v>
      </c>
      <c r="F8397" s="5" t="n">
        <v>31.6</v>
      </c>
      <c r="G8397" s="5" t="n">
        <v>13.3</v>
      </c>
      <c r="H8397" s="5" t="n">
        <v>16.45</v>
      </c>
      <c r="I8397" s="6">
        <f>IF(E8397&gt;=Markov!$B$3,1,0)</f>
        <v/>
      </c>
      <c r="J8397" s="6">
        <f>I8396</f>
        <v/>
      </c>
      <c r="K8397" s="7">
        <f>MAR1!$B$5+MAR1!$C$5*COS(2*PI()*$C8397/365)+MAR1!$D$5*SIN(2*PI()*$C8397/365)</f>
        <v/>
      </c>
      <c r="L8397" s="7">
        <f>MAR1!$B$6+MAR1!$C$6*COS(2*PI()*$C8397/365)+MAR1!$D$6*SIN(2*PI()*$C8397/365)</f>
        <v/>
      </c>
      <c r="M8397" s="7">
        <f>MAR1!$B$7+MAR1!$C$7*COS(2*PI()*$C8397/365)+MAR1!$D$7*SIN(2*PI()*$C8397/365)</f>
        <v/>
      </c>
      <c r="N8397" s="7">
        <f>F8397-K8397</f>
        <v/>
      </c>
      <c r="O8397" s="7">
        <f>G8397-L8397</f>
        <v/>
      </c>
      <c r="P8397" s="7">
        <f>H8397-M8397</f>
        <v/>
      </c>
      <c r="Q8397" s="7">
        <f>IF($I8397=1,(N8397-MAR1!$B$11)/MAR1!$D$11,(N8397-MAR1!$C$11)/MAR1!$E$11)</f>
        <v/>
      </c>
      <c r="R8397" s="7">
        <f>IF($I8397=1,(O8397-MAR1!$B$12)/MAR1!$D$12,(O8397-MAR1!$C$12)/MAR1!$E$12)</f>
        <v/>
      </c>
      <c r="S8397" s="7">
        <f>IF($I8397=1,(P8397-MAR1!$B$13)/MAR1!$D$13,(P8397-MAR1!$C$13)/MAR1!$E$13)</f>
        <v/>
      </c>
    </row>
    <row r="8398">
      <c r="A8398" s="5" t="n">
        <v>8397</v>
      </c>
      <c r="B8398" s="5" t="n">
        <v>24</v>
      </c>
      <c r="C8398" s="5" t="n">
        <v>2</v>
      </c>
      <c r="D8398" s="5" t="n">
        <v>1</v>
      </c>
      <c r="E8398" s="5" t="n">
        <v>0</v>
      </c>
      <c r="F8398" s="5" t="n">
        <v>29.5</v>
      </c>
      <c r="G8398" s="5" t="n">
        <v>13.2</v>
      </c>
      <c r="H8398" s="5" t="n">
        <v>14.92</v>
      </c>
      <c r="I8398" s="6">
        <f>IF(E8398&gt;=Markov!$B$3,1,0)</f>
        <v/>
      </c>
      <c r="J8398" s="6">
        <f>I8397</f>
        <v/>
      </c>
      <c r="K8398" s="7">
        <f>MAR1!$B$5+MAR1!$C$5*COS(2*PI()*$C8398/365)+MAR1!$D$5*SIN(2*PI()*$C8398/365)</f>
        <v/>
      </c>
      <c r="L8398" s="7">
        <f>MAR1!$B$6+MAR1!$C$6*COS(2*PI()*$C8398/365)+MAR1!$D$6*SIN(2*PI()*$C8398/365)</f>
        <v/>
      </c>
      <c r="M8398" s="7">
        <f>MAR1!$B$7+MAR1!$C$7*COS(2*PI()*$C8398/365)+MAR1!$D$7*SIN(2*PI()*$C8398/365)</f>
        <v/>
      </c>
      <c r="N8398" s="7">
        <f>F8398-K8398</f>
        <v/>
      </c>
      <c r="O8398" s="7">
        <f>G8398-L8398</f>
        <v/>
      </c>
      <c r="P8398" s="7">
        <f>H8398-M8398</f>
        <v/>
      </c>
      <c r="Q8398" s="7">
        <f>IF($I8398=1,(N8398-MAR1!$B$11)/MAR1!$D$11,(N8398-MAR1!$C$11)/MAR1!$E$11)</f>
        <v/>
      </c>
      <c r="R8398" s="7">
        <f>IF($I8398=1,(O8398-MAR1!$B$12)/MAR1!$D$12,(O8398-MAR1!$C$12)/MAR1!$E$12)</f>
        <v/>
      </c>
      <c r="S8398" s="7">
        <f>IF($I8398=1,(P8398-MAR1!$B$13)/MAR1!$D$13,(P8398-MAR1!$C$13)/MAR1!$E$13)</f>
        <v/>
      </c>
    </row>
    <row r="8399">
      <c r="A8399" s="5" t="n">
        <v>8398</v>
      </c>
      <c r="B8399" s="5" t="n">
        <v>24</v>
      </c>
      <c r="C8399" s="5" t="n">
        <v>3</v>
      </c>
      <c r="D8399" s="5" t="n">
        <v>1</v>
      </c>
      <c r="E8399" s="5" t="n">
        <v>0</v>
      </c>
      <c r="F8399" s="5" t="n">
        <v>30.6</v>
      </c>
      <c r="G8399" s="5" t="n">
        <v>14.5</v>
      </c>
      <c r="H8399" s="5" t="n">
        <v>13.33</v>
      </c>
      <c r="I8399" s="6">
        <f>IF(E8399&gt;=Markov!$B$3,1,0)</f>
        <v/>
      </c>
      <c r="J8399" s="6">
        <f>I8398</f>
        <v/>
      </c>
      <c r="K8399" s="7">
        <f>MAR1!$B$5+MAR1!$C$5*COS(2*PI()*$C8399/365)+MAR1!$D$5*SIN(2*PI()*$C8399/365)</f>
        <v/>
      </c>
      <c r="L8399" s="7">
        <f>MAR1!$B$6+MAR1!$C$6*COS(2*PI()*$C8399/365)+MAR1!$D$6*SIN(2*PI()*$C8399/365)</f>
        <v/>
      </c>
      <c r="M8399" s="7">
        <f>MAR1!$B$7+MAR1!$C$7*COS(2*PI()*$C8399/365)+MAR1!$D$7*SIN(2*PI()*$C8399/365)</f>
        <v/>
      </c>
      <c r="N8399" s="7">
        <f>F8399-K8399</f>
        <v/>
      </c>
      <c r="O8399" s="7">
        <f>G8399-L8399</f>
        <v/>
      </c>
      <c r="P8399" s="7">
        <f>H8399-M8399</f>
        <v/>
      </c>
      <c r="Q8399" s="7">
        <f>IF($I8399=1,(N8399-MAR1!$B$11)/MAR1!$D$11,(N8399-MAR1!$C$11)/MAR1!$E$11)</f>
        <v/>
      </c>
      <c r="R8399" s="7">
        <f>IF($I8399=1,(O8399-MAR1!$B$12)/MAR1!$D$12,(O8399-MAR1!$C$12)/MAR1!$E$12)</f>
        <v/>
      </c>
      <c r="S8399" s="7">
        <f>IF($I8399=1,(P8399-MAR1!$B$13)/MAR1!$D$13,(P8399-MAR1!$C$13)/MAR1!$E$13)</f>
        <v/>
      </c>
    </row>
    <row r="8400">
      <c r="A8400" s="5" t="n">
        <v>8399</v>
      </c>
      <c r="B8400" s="5" t="n">
        <v>24</v>
      </c>
      <c r="C8400" s="5" t="n">
        <v>4</v>
      </c>
      <c r="D8400" s="5" t="n">
        <v>1</v>
      </c>
      <c r="E8400" s="5" t="n">
        <v>0</v>
      </c>
      <c r="F8400" s="5" t="n">
        <v>31.7</v>
      </c>
      <c r="G8400" s="5" t="n">
        <v>15.5</v>
      </c>
      <c r="H8400" s="5" t="n">
        <v>13.46</v>
      </c>
      <c r="I8400" s="6">
        <f>IF(E8400&gt;=Markov!$B$3,1,0)</f>
        <v/>
      </c>
      <c r="J8400" s="6">
        <f>I8399</f>
        <v/>
      </c>
      <c r="K8400" s="7">
        <f>MAR1!$B$5+MAR1!$C$5*COS(2*PI()*$C8400/365)+MAR1!$D$5*SIN(2*PI()*$C8400/365)</f>
        <v/>
      </c>
      <c r="L8400" s="7">
        <f>MAR1!$B$6+MAR1!$C$6*COS(2*PI()*$C8400/365)+MAR1!$D$6*SIN(2*PI()*$C8400/365)</f>
        <v/>
      </c>
      <c r="M8400" s="7">
        <f>MAR1!$B$7+MAR1!$C$7*COS(2*PI()*$C8400/365)+MAR1!$D$7*SIN(2*PI()*$C8400/365)</f>
        <v/>
      </c>
      <c r="N8400" s="7">
        <f>F8400-K8400</f>
        <v/>
      </c>
      <c r="O8400" s="7">
        <f>G8400-L8400</f>
        <v/>
      </c>
      <c r="P8400" s="7">
        <f>H8400-M8400</f>
        <v/>
      </c>
      <c r="Q8400" s="7">
        <f>IF($I8400=1,(N8400-MAR1!$B$11)/MAR1!$D$11,(N8400-MAR1!$C$11)/MAR1!$E$11)</f>
        <v/>
      </c>
      <c r="R8400" s="7">
        <f>IF($I8400=1,(O8400-MAR1!$B$12)/MAR1!$D$12,(O8400-MAR1!$C$12)/MAR1!$E$12)</f>
        <v/>
      </c>
      <c r="S8400" s="7">
        <f>IF($I8400=1,(P8400-MAR1!$B$13)/MAR1!$D$13,(P8400-MAR1!$C$13)/MAR1!$E$13)</f>
        <v/>
      </c>
    </row>
    <row r="8401">
      <c r="A8401" s="5" t="n">
        <v>8400</v>
      </c>
      <c r="B8401" s="5" t="n">
        <v>24</v>
      </c>
      <c r="C8401" s="5" t="n">
        <v>5</v>
      </c>
      <c r="D8401" s="5" t="n">
        <v>1</v>
      </c>
      <c r="E8401" s="5" t="n">
        <v>0</v>
      </c>
      <c r="F8401" s="5" t="n">
        <v>31.9</v>
      </c>
      <c r="G8401" s="5" t="n">
        <v>16.2</v>
      </c>
      <c r="H8401" s="5" t="n">
        <v>16.01</v>
      </c>
      <c r="I8401" s="6">
        <f>IF(E8401&gt;=Markov!$B$3,1,0)</f>
        <v/>
      </c>
      <c r="J8401" s="6">
        <f>I8400</f>
        <v/>
      </c>
      <c r="K8401" s="7">
        <f>MAR1!$B$5+MAR1!$C$5*COS(2*PI()*$C8401/365)+MAR1!$D$5*SIN(2*PI()*$C8401/365)</f>
        <v/>
      </c>
      <c r="L8401" s="7">
        <f>MAR1!$B$6+MAR1!$C$6*COS(2*PI()*$C8401/365)+MAR1!$D$6*SIN(2*PI()*$C8401/365)</f>
        <v/>
      </c>
      <c r="M8401" s="7">
        <f>MAR1!$B$7+MAR1!$C$7*COS(2*PI()*$C8401/365)+MAR1!$D$7*SIN(2*PI()*$C8401/365)</f>
        <v/>
      </c>
      <c r="N8401" s="7">
        <f>F8401-K8401</f>
        <v/>
      </c>
      <c r="O8401" s="7">
        <f>G8401-L8401</f>
        <v/>
      </c>
      <c r="P8401" s="7">
        <f>H8401-M8401</f>
        <v/>
      </c>
      <c r="Q8401" s="7">
        <f>IF($I8401=1,(N8401-MAR1!$B$11)/MAR1!$D$11,(N8401-MAR1!$C$11)/MAR1!$E$11)</f>
        <v/>
      </c>
      <c r="R8401" s="7">
        <f>IF($I8401=1,(O8401-MAR1!$B$12)/MAR1!$D$12,(O8401-MAR1!$C$12)/MAR1!$E$12)</f>
        <v/>
      </c>
      <c r="S8401" s="7">
        <f>IF($I8401=1,(P8401-MAR1!$B$13)/MAR1!$D$13,(P8401-MAR1!$C$13)/MAR1!$E$13)</f>
        <v/>
      </c>
    </row>
    <row r="8402">
      <c r="A8402" s="5" t="n">
        <v>8401</v>
      </c>
      <c r="B8402" s="5" t="n">
        <v>24</v>
      </c>
      <c r="C8402" s="5" t="n">
        <v>6</v>
      </c>
      <c r="D8402" s="5" t="n">
        <v>1</v>
      </c>
      <c r="E8402" s="5" t="n">
        <v>0</v>
      </c>
      <c r="F8402" s="5" t="n">
        <v>33.2</v>
      </c>
      <c r="G8402" s="5" t="n">
        <v>17.7</v>
      </c>
      <c r="H8402" s="5" t="n">
        <v>18.21</v>
      </c>
      <c r="I8402" s="6">
        <f>IF(E8402&gt;=Markov!$B$3,1,0)</f>
        <v/>
      </c>
      <c r="J8402" s="6">
        <f>I8401</f>
        <v/>
      </c>
      <c r="K8402" s="7">
        <f>MAR1!$B$5+MAR1!$C$5*COS(2*PI()*$C8402/365)+MAR1!$D$5*SIN(2*PI()*$C8402/365)</f>
        <v/>
      </c>
      <c r="L8402" s="7">
        <f>MAR1!$B$6+MAR1!$C$6*COS(2*PI()*$C8402/365)+MAR1!$D$6*SIN(2*PI()*$C8402/365)</f>
        <v/>
      </c>
      <c r="M8402" s="7">
        <f>MAR1!$B$7+MAR1!$C$7*COS(2*PI()*$C8402/365)+MAR1!$D$7*SIN(2*PI()*$C8402/365)</f>
        <v/>
      </c>
      <c r="N8402" s="7">
        <f>F8402-K8402</f>
        <v/>
      </c>
      <c r="O8402" s="7">
        <f>G8402-L8402</f>
        <v/>
      </c>
      <c r="P8402" s="7">
        <f>H8402-M8402</f>
        <v/>
      </c>
      <c r="Q8402" s="7">
        <f>IF($I8402=1,(N8402-MAR1!$B$11)/MAR1!$D$11,(N8402-MAR1!$C$11)/MAR1!$E$11)</f>
        <v/>
      </c>
      <c r="R8402" s="7">
        <f>IF($I8402=1,(O8402-MAR1!$B$12)/MAR1!$D$12,(O8402-MAR1!$C$12)/MAR1!$E$12)</f>
        <v/>
      </c>
      <c r="S8402" s="7">
        <f>IF($I8402=1,(P8402-MAR1!$B$13)/MAR1!$D$13,(P8402-MAR1!$C$13)/MAR1!$E$13)</f>
        <v/>
      </c>
    </row>
    <row r="8403">
      <c r="A8403" s="5" t="n">
        <v>8402</v>
      </c>
      <c r="B8403" s="5" t="n">
        <v>24</v>
      </c>
      <c r="C8403" s="5" t="n">
        <v>7</v>
      </c>
      <c r="D8403" s="5" t="n">
        <v>1</v>
      </c>
      <c r="E8403" s="5" t="n">
        <v>0</v>
      </c>
      <c r="F8403" s="5" t="n">
        <v>32.3</v>
      </c>
      <c r="G8403" s="5" t="n">
        <v>16.7</v>
      </c>
      <c r="H8403" s="5" t="n">
        <v>16.51</v>
      </c>
      <c r="I8403" s="6">
        <f>IF(E8403&gt;=Markov!$B$3,1,0)</f>
        <v/>
      </c>
      <c r="J8403" s="6">
        <f>I8402</f>
        <v/>
      </c>
      <c r="K8403" s="7">
        <f>MAR1!$B$5+MAR1!$C$5*COS(2*PI()*$C8403/365)+MAR1!$D$5*SIN(2*PI()*$C8403/365)</f>
        <v/>
      </c>
      <c r="L8403" s="7">
        <f>MAR1!$B$6+MAR1!$C$6*COS(2*PI()*$C8403/365)+MAR1!$D$6*SIN(2*PI()*$C8403/365)</f>
        <v/>
      </c>
      <c r="M8403" s="7">
        <f>MAR1!$B$7+MAR1!$C$7*COS(2*PI()*$C8403/365)+MAR1!$D$7*SIN(2*PI()*$C8403/365)</f>
        <v/>
      </c>
      <c r="N8403" s="7">
        <f>F8403-K8403</f>
        <v/>
      </c>
      <c r="O8403" s="7">
        <f>G8403-L8403</f>
        <v/>
      </c>
      <c r="P8403" s="7">
        <f>H8403-M8403</f>
        <v/>
      </c>
      <c r="Q8403" s="7">
        <f>IF($I8403=1,(N8403-MAR1!$B$11)/MAR1!$D$11,(N8403-MAR1!$C$11)/MAR1!$E$11)</f>
        <v/>
      </c>
      <c r="R8403" s="7">
        <f>IF($I8403=1,(O8403-MAR1!$B$12)/MAR1!$D$12,(O8403-MAR1!$C$12)/MAR1!$E$12)</f>
        <v/>
      </c>
      <c r="S8403" s="7">
        <f>IF($I8403=1,(P8403-MAR1!$B$13)/MAR1!$D$13,(P8403-MAR1!$C$13)/MAR1!$E$13)</f>
        <v/>
      </c>
    </row>
    <row r="8404">
      <c r="A8404" s="5" t="n">
        <v>8403</v>
      </c>
      <c r="B8404" s="5" t="n">
        <v>24</v>
      </c>
      <c r="C8404" s="5" t="n">
        <v>8</v>
      </c>
      <c r="D8404" s="5" t="n">
        <v>1</v>
      </c>
      <c r="E8404" s="5" t="n">
        <v>0</v>
      </c>
      <c r="F8404" s="5" t="n">
        <v>32.5</v>
      </c>
      <c r="G8404" s="5" t="n">
        <v>15.4</v>
      </c>
      <c r="H8404" s="5" t="n">
        <v>15.19</v>
      </c>
      <c r="I8404" s="6">
        <f>IF(E8404&gt;=Markov!$B$3,1,0)</f>
        <v/>
      </c>
      <c r="J8404" s="6">
        <f>I8403</f>
        <v/>
      </c>
      <c r="K8404" s="7">
        <f>MAR1!$B$5+MAR1!$C$5*COS(2*PI()*$C8404/365)+MAR1!$D$5*SIN(2*PI()*$C8404/365)</f>
        <v/>
      </c>
      <c r="L8404" s="7">
        <f>MAR1!$B$6+MAR1!$C$6*COS(2*PI()*$C8404/365)+MAR1!$D$6*SIN(2*PI()*$C8404/365)</f>
        <v/>
      </c>
      <c r="M8404" s="7">
        <f>MAR1!$B$7+MAR1!$C$7*COS(2*PI()*$C8404/365)+MAR1!$D$7*SIN(2*PI()*$C8404/365)</f>
        <v/>
      </c>
      <c r="N8404" s="7">
        <f>F8404-K8404</f>
        <v/>
      </c>
      <c r="O8404" s="7">
        <f>G8404-L8404</f>
        <v/>
      </c>
      <c r="P8404" s="7">
        <f>H8404-M8404</f>
        <v/>
      </c>
      <c r="Q8404" s="7">
        <f>IF($I8404=1,(N8404-MAR1!$B$11)/MAR1!$D$11,(N8404-MAR1!$C$11)/MAR1!$E$11)</f>
        <v/>
      </c>
      <c r="R8404" s="7">
        <f>IF($I8404=1,(O8404-MAR1!$B$12)/MAR1!$D$12,(O8404-MAR1!$C$12)/MAR1!$E$12)</f>
        <v/>
      </c>
      <c r="S8404" s="7">
        <f>IF($I8404=1,(P8404-MAR1!$B$13)/MAR1!$D$13,(P8404-MAR1!$C$13)/MAR1!$E$13)</f>
        <v/>
      </c>
    </row>
    <row r="8405">
      <c r="A8405" s="5" t="n">
        <v>8404</v>
      </c>
      <c r="B8405" s="5" t="n">
        <v>24</v>
      </c>
      <c r="C8405" s="5" t="n">
        <v>9</v>
      </c>
      <c r="D8405" s="5" t="n">
        <v>1</v>
      </c>
      <c r="E8405" s="5" t="n">
        <v>0</v>
      </c>
      <c r="F8405" s="5" t="n">
        <v>29.5</v>
      </c>
      <c r="G8405" s="5" t="n">
        <v>14.7</v>
      </c>
      <c r="H8405" s="5" t="n">
        <v>18.95</v>
      </c>
      <c r="I8405" s="6">
        <f>IF(E8405&gt;=Markov!$B$3,1,0)</f>
        <v/>
      </c>
      <c r="J8405" s="6">
        <f>I8404</f>
        <v/>
      </c>
      <c r="K8405" s="7">
        <f>MAR1!$B$5+MAR1!$C$5*COS(2*PI()*$C8405/365)+MAR1!$D$5*SIN(2*PI()*$C8405/365)</f>
        <v/>
      </c>
      <c r="L8405" s="7">
        <f>MAR1!$B$6+MAR1!$C$6*COS(2*PI()*$C8405/365)+MAR1!$D$6*SIN(2*PI()*$C8405/365)</f>
        <v/>
      </c>
      <c r="M8405" s="7">
        <f>MAR1!$B$7+MAR1!$C$7*COS(2*PI()*$C8405/365)+MAR1!$D$7*SIN(2*PI()*$C8405/365)</f>
        <v/>
      </c>
      <c r="N8405" s="7">
        <f>F8405-K8405</f>
        <v/>
      </c>
      <c r="O8405" s="7">
        <f>G8405-L8405</f>
        <v/>
      </c>
      <c r="P8405" s="7">
        <f>H8405-M8405</f>
        <v/>
      </c>
      <c r="Q8405" s="7">
        <f>IF($I8405=1,(N8405-MAR1!$B$11)/MAR1!$D$11,(N8405-MAR1!$C$11)/MAR1!$E$11)</f>
        <v/>
      </c>
      <c r="R8405" s="7">
        <f>IF($I8405=1,(O8405-MAR1!$B$12)/MAR1!$D$12,(O8405-MAR1!$C$12)/MAR1!$E$12)</f>
        <v/>
      </c>
      <c r="S8405" s="7">
        <f>IF($I8405=1,(P8405-MAR1!$B$13)/MAR1!$D$13,(P8405-MAR1!$C$13)/MAR1!$E$13)</f>
        <v/>
      </c>
    </row>
    <row r="8406">
      <c r="A8406" s="5" t="n">
        <v>8405</v>
      </c>
      <c r="B8406" s="5" t="n">
        <v>24</v>
      </c>
      <c r="C8406" s="5" t="n">
        <v>10</v>
      </c>
      <c r="D8406" s="5" t="n">
        <v>1</v>
      </c>
      <c r="E8406" s="5" t="n">
        <v>0</v>
      </c>
      <c r="F8406" s="5" t="n">
        <v>31.3</v>
      </c>
      <c r="G8406" s="5" t="n">
        <v>15.5</v>
      </c>
      <c r="H8406" s="5" t="n">
        <v>23.57</v>
      </c>
      <c r="I8406" s="6">
        <f>IF(E8406&gt;=Markov!$B$3,1,0)</f>
        <v/>
      </c>
      <c r="J8406" s="6">
        <f>I8405</f>
        <v/>
      </c>
      <c r="K8406" s="7">
        <f>MAR1!$B$5+MAR1!$C$5*COS(2*PI()*$C8406/365)+MAR1!$D$5*SIN(2*PI()*$C8406/365)</f>
        <v/>
      </c>
      <c r="L8406" s="7">
        <f>MAR1!$B$6+MAR1!$C$6*COS(2*PI()*$C8406/365)+MAR1!$D$6*SIN(2*PI()*$C8406/365)</f>
        <v/>
      </c>
      <c r="M8406" s="7">
        <f>MAR1!$B$7+MAR1!$C$7*COS(2*PI()*$C8406/365)+MAR1!$D$7*SIN(2*PI()*$C8406/365)</f>
        <v/>
      </c>
      <c r="N8406" s="7">
        <f>F8406-K8406</f>
        <v/>
      </c>
      <c r="O8406" s="7">
        <f>G8406-L8406</f>
        <v/>
      </c>
      <c r="P8406" s="7">
        <f>H8406-M8406</f>
        <v/>
      </c>
      <c r="Q8406" s="7">
        <f>IF($I8406=1,(N8406-MAR1!$B$11)/MAR1!$D$11,(N8406-MAR1!$C$11)/MAR1!$E$11)</f>
        <v/>
      </c>
      <c r="R8406" s="7">
        <f>IF($I8406=1,(O8406-MAR1!$B$12)/MAR1!$D$12,(O8406-MAR1!$C$12)/MAR1!$E$12)</f>
        <v/>
      </c>
      <c r="S8406" s="7">
        <f>IF($I8406=1,(P8406-MAR1!$B$13)/MAR1!$D$13,(P8406-MAR1!$C$13)/MAR1!$E$13)</f>
        <v/>
      </c>
    </row>
    <row r="8407">
      <c r="A8407" s="5" t="n">
        <v>8406</v>
      </c>
      <c r="B8407" s="5" t="n">
        <v>24</v>
      </c>
      <c r="C8407" s="5" t="n">
        <v>11</v>
      </c>
      <c r="D8407" s="5" t="n">
        <v>1</v>
      </c>
      <c r="E8407" s="5" t="n">
        <v>0</v>
      </c>
      <c r="F8407" s="5" t="n">
        <v>31.1</v>
      </c>
      <c r="G8407" s="5" t="n">
        <v>15.6</v>
      </c>
      <c r="H8407" s="5" t="n">
        <v>15.86</v>
      </c>
      <c r="I8407" s="6">
        <f>IF(E8407&gt;=Markov!$B$3,1,0)</f>
        <v/>
      </c>
      <c r="J8407" s="6">
        <f>I8406</f>
        <v/>
      </c>
      <c r="K8407" s="7">
        <f>MAR1!$B$5+MAR1!$C$5*COS(2*PI()*$C8407/365)+MAR1!$D$5*SIN(2*PI()*$C8407/365)</f>
        <v/>
      </c>
      <c r="L8407" s="7">
        <f>MAR1!$B$6+MAR1!$C$6*COS(2*PI()*$C8407/365)+MAR1!$D$6*SIN(2*PI()*$C8407/365)</f>
        <v/>
      </c>
      <c r="M8407" s="7">
        <f>MAR1!$B$7+MAR1!$C$7*COS(2*PI()*$C8407/365)+MAR1!$D$7*SIN(2*PI()*$C8407/365)</f>
        <v/>
      </c>
      <c r="N8407" s="7">
        <f>F8407-K8407</f>
        <v/>
      </c>
      <c r="O8407" s="7">
        <f>G8407-L8407</f>
        <v/>
      </c>
      <c r="P8407" s="7">
        <f>H8407-M8407</f>
        <v/>
      </c>
      <c r="Q8407" s="7">
        <f>IF($I8407=1,(N8407-MAR1!$B$11)/MAR1!$D$11,(N8407-MAR1!$C$11)/MAR1!$E$11)</f>
        <v/>
      </c>
      <c r="R8407" s="7">
        <f>IF($I8407=1,(O8407-MAR1!$B$12)/MAR1!$D$12,(O8407-MAR1!$C$12)/MAR1!$E$12)</f>
        <v/>
      </c>
      <c r="S8407" s="7">
        <f>IF($I8407=1,(P8407-MAR1!$B$13)/MAR1!$D$13,(P8407-MAR1!$C$13)/MAR1!$E$13)</f>
        <v/>
      </c>
    </row>
    <row r="8408">
      <c r="A8408" s="5" t="n">
        <v>8407</v>
      </c>
      <c r="B8408" s="5" t="n">
        <v>24</v>
      </c>
      <c r="C8408" s="5" t="n">
        <v>12</v>
      </c>
      <c r="D8408" s="5" t="n">
        <v>1</v>
      </c>
      <c r="E8408" s="5" t="n">
        <v>0</v>
      </c>
      <c r="F8408" s="5" t="n">
        <v>29.2</v>
      </c>
      <c r="G8408" s="5" t="n">
        <v>14.2</v>
      </c>
      <c r="H8408" s="5" t="n">
        <v>14.56</v>
      </c>
      <c r="I8408" s="6">
        <f>IF(E8408&gt;=Markov!$B$3,1,0)</f>
        <v/>
      </c>
      <c r="J8408" s="6">
        <f>I8407</f>
        <v/>
      </c>
      <c r="K8408" s="7">
        <f>MAR1!$B$5+MAR1!$C$5*COS(2*PI()*$C8408/365)+MAR1!$D$5*SIN(2*PI()*$C8408/365)</f>
        <v/>
      </c>
      <c r="L8408" s="7">
        <f>MAR1!$B$6+MAR1!$C$6*COS(2*PI()*$C8408/365)+MAR1!$D$6*SIN(2*PI()*$C8408/365)</f>
        <v/>
      </c>
      <c r="M8408" s="7">
        <f>MAR1!$B$7+MAR1!$C$7*COS(2*PI()*$C8408/365)+MAR1!$D$7*SIN(2*PI()*$C8408/365)</f>
        <v/>
      </c>
      <c r="N8408" s="7">
        <f>F8408-K8408</f>
        <v/>
      </c>
      <c r="O8408" s="7">
        <f>G8408-L8408</f>
        <v/>
      </c>
      <c r="P8408" s="7">
        <f>H8408-M8408</f>
        <v/>
      </c>
      <c r="Q8408" s="7">
        <f>IF($I8408=1,(N8408-MAR1!$B$11)/MAR1!$D$11,(N8408-MAR1!$C$11)/MAR1!$E$11)</f>
        <v/>
      </c>
      <c r="R8408" s="7">
        <f>IF($I8408=1,(O8408-MAR1!$B$12)/MAR1!$D$12,(O8408-MAR1!$C$12)/MAR1!$E$12)</f>
        <v/>
      </c>
      <c r="S8408" s="7">
        <f>IF($I8408=1,(P8408-MAR1!$B$13)/MAR1!$D$13,(P8408-MAR1!$C$13)/MAR1!$E$13)</f>
        <v/>
      </c>
    </row>
    <row r="8409">
      <c r="A8409" s="5" t="n">
        <v>8408</v>
      </c>
      <c r="B8409" s="5" t="n">
        <v>24</v>
      </c>
      <c r="C8409" s="5" t="n">
        <v>13</v>
      </c>
      <c r="D8409" s="5" t="n">
        <v>1</v>
      </c>
      <c r="E8409" s="5" t="n">
        <v>0</v>
      </c>
      <c r="F8409" s="5" t="n">
        <v>31.4</v>
      </c>
      <c r="G8409" s="5" t="n">
        <v>14.1</v>
      </c>
      <c r="H8409" s="5" t="n">
        <v>14.62</v>
      </c>
      <c r="I8409" s="6">
        <f>IF(E8409&gt;=Markov!$B$3,1,0)</f>
        <v/>
      </c>
      <c r="J8409" s="6">
        <f>I8408</f>
        <v/>
      </c>
      <c r="K8409" s="7">
        <f>MAR1!$B$5+MAR1!$C$5*COS(2*PI()*$C8409/365)+MAR1!$D$5*SIN(2*PI()*$C8409/365)</f>
        <v/>
      </c>
      <c r="L8409" s="7">
        <f>MAR1!$B$6+MAR1!$C$6*COS(2*PI()*$C8409/365)+MAR1!$D$6*SIN(2*PI()*$C8409/365)</f>
        <v/>
      </c>
      <c r="M8409" s="7">
        <f>MAR1!$B$7+MAR1!$C$7*COS(2*PI()*$C8409/365)+MAR1!$D$7*SIN(2*PI()*$C8409/365)</f>
        <v/>
      </c>
      <c r="N8409" s="7">
        <f>F8409-K8409</f>
        <v/>
      </c>
      <c r="O8409" s="7">
        <f>G8409-L8409</f>
        <v/>
      </c>
      <c r="P8409" s="7">
        <f>H8409-M8409</f>
        <v/>
      </c>
      <c r="Q8409" s="7">
        <f>IF($I8409=1,(N8409-MAR1!$B$11)/MAR1!$D$11,(N8409-MAR1!$C$11)/MAR1!$E$11)</f>
        <v/>
      </c>
      <c r="R8409" s="7">
        <f>IF($I8409=1,(O8409-MAR1!$B$12)/MAR1!$D$12,(O8409-MAR1!$C$12)/MAR1!$E$12)</f>
        <v/>
      </c>
      <c r="S8409" s="7">
        <f>IF($I8409=1,(P8409-MAR1!$B$13)/MAR1!$D$13,(P8409-MAR1!$C$13)/MAR1!$E$13)</f>
        <v/>
      </c>
    </row>
    <row r="8410">
      <c r="A8410" s="5" t="n">
        <v>8409</v>
      </c>
      <c r="B8410" s="5" t="n">
        <v>24</v>
      </c>
      <c r="C8410" s="5" t="n">
        <v>14</v>
      </c>
      <c r="D8410" s="5" t="n">
        <v>1</v>
      </c>
      <c r="E8410" s="5" t="n">
        <v>0</v>
      </c>
      <c r="F8410" s="5" t="n">
        <v>29.3</v>
      </c>
      <c r="G8410" s="5" t="n">
        <v>13.5</v>
      </c>
      <c r="H8410" s="5" t="n">
        <v>10.76</v>
      </c>
      <c r="I8410" s="6">
        <f>IF(E8410&gt;=Markov!$B$3,1,0)</f>
        <v/>
      </c>
      <c r="J8410" s="6">
        <f>I8409</f>
        <v/>
      </c>
      <c r="K8410" s="7">
        <f>MAR1!$B$5+MAR1!$C$5*COS(2*PI()*$C8410/365)+MAR1!$D$5*SIN(2*PI()*$C8410/365)</f>
        <v/>
      </c>
      <c r="L8410" s="7">
        <f>MAR1!$B$6+MAR1!$C$6*COS(2*PI()*$C8410/365)+MAR1!$D$6*SIN(2*PI()*$C8410/365)</f>
        <v/>
      </c>
      <c r="M8410" s="7">
        <f>MAR1!$B$7+MAR1!$C$7*COS(2*PI()*$C8410/365)+MAR1!$D$7*SIN(2*PI()*$C8410/365)</f>
        <v/>
      </c>
      <c r="N8410" s="7">
        <f>F8410-K8410</f>
        <v/>
      </c>
      <c r="O8410" s="7">
        <f>G8410-L8410</f>
        <v/>
      </c>
      <c r="P8410" s="7">
        <f>H8410-M8410</f>
        <v/>
      </c>
      <c r="Q8410" s="7">
        <f>IF($I8410=1,(N8410-MAR1!$B$11)/MAR1!$D$11,(N8410-MAR1!$C$11)/MAR1!$E$11)</f>
        <v/>
      </c>
      <c r="R8410" s="7">
        <f>IF($I8410=1,(O8410-MAR1!$B$12)/MAR1!$D$12,(O8410-MAR1!$C$12)/MAR1!$E$12)</f>
        <v/>
      </c>
      <c r="S8410" s="7">
        <f>IF($I8410=1,(P8410-MAR1!$B$13)/MAR1!$D$13,(P8410-MAR1!$C$13)/MAR1!$E$13)</f>
        <v/>
      </c>
    </row>
    <row r="8411">
      <c r="A8411" s="5" t="n">
        <v>8410</v>
      </c>
      <c r="B8411" s="5" t="n">
        <v>24</v>
      </c>
      <c r="C8411" s="5" t="n">
        <v>15</v>
      </c>
      <c r="D8411" s="5" t="n">
        <v>1</v>
      </c>
      <c r="E8411" s="5" t="n">
        <v>0</v>
      </c>
      <c r="F8411" s="5" t="n">
        <v>27</v>
      </c>
      <c r="G8411" s="5" t="n">
        <v>12.4</v>
      </c>
      <c r="H8411" s="5" t="n">
        <v>16.29</v>
      </c>
      <c r="I8411" s="6">
        <f>IF(E8411&gt;=Markov!$B$3,1,0)</f>
        <v/>
      </c>
      <c r="J8411" s="6">
        <f>I8410</f>
        <v/>
      </c>
      <c r="K8411" s="7">
        <f>MAR1!$B$5+MAR1!$C$5*COS(2*PI()*$C8411/365)+MAR1!$D$5*SIN(2*PI()*$C8411/365)</f>
        <v/>
      </c>
      <c r="L8411" s="7">
        <f>MAR1!$B$6+MAR1!$C$6*COS(2*PI()*$C8411/365)+MAR1!$D$6*SIN(2*PI()*$C8411/365)</f>
        <v/>
      </c>
      <c r="M8411" s="7">
        <f>MAR1!$B$7+MAR1!$C$7*COS(2*PI()*$C8411/365)+MAR1!$D$7*SIN(2*PI()*$C8411/365)</f>
        <v/>
      </c>
      <c r="N8411" s="7">
        <f>F8411-K8411</f>
        <v/>
      </c>
      <c r="O8411" s="7">
        <f>G8411-L8411</f>
        <v/>
      </c>
      <c r="P8411" s="7">
        <f>H8411-M8411</f>
        <v/>
      </c>
      <c r="Q8411" s="7">
        <f>IF($I8411=1,(N8411-MAR1!$B$11)/MAR1!$D$11,(N8411-MAR1!$C$11)/MAR1!$E$11)</f>
        <v/>
      </c>
      <c r="R8411" s="7">
        <f>IF($I8411=1,(O8411-MAR1!$B$12)/MAR1!$D$12,(O8411-MAR1!$C$12)/MAR1!$E$12)</f>
        <v/>
      </c>
      <c r="S8411" s="7">
        <f>IF($I8411=1,(P8411-MAR1!$B$13)/MAR1!$D$13,(P8411-MAR1!$C$13)/MAR1!$E$13)</f>
        <v/>
      </c>
    </row>
    <row r="8412">
      <c r="A8412" s="5" t="n">
        <v>8411</v>
      </c>
      <c r="B8412" s="5" t="n">
        <v>24</v>
      </c>
      <c r="C8412" s="5" t="n">
        <v>16</v>
      </c>
      <c r="D8412" s="5" t="n">
        <v>1</v>
      </c>
      <c r="E8412" s="5" t="n">
        <v>0.7</v>
      </c>
      <c r="F8412" s="5" t="n">
        <v>24.5</v>
      </c>
      <c r="G8412" s="5" t="n">
        <v>12</v>
      </c>
      <c r="H8412" s="5" t="n">
        <v>12.81</v>
      </c>
      <c r="I8412" s="6">
        <f>IF(E8412&gt;=Markov!$B$3,1,0)</f>
        <v/>
      </c>
      <c r="J8412" s="6">
        <f>I8411</f>
        <v/>
      </c>
      <c r="K8412" s="7">
        <f>MAR1!$B$5+MAR1!$C$5*COS(2*PI()*$C8412/365)+MAR1!$D$5*SIN(2*PI()*$C8412/365)</f>
        <v/>
      </c>
      <c r="L8412" s="7">
        <f>MAR1!$B$6+MAR1!$C$6*COS(2*PI()*$C8412/365)+MAR1!$D$6*SIN(2*PI()*$C8412/365)</f>
        <v/>
      </c>
      <c r="M8412" s="7">
        <f>MAR1!$B$7+MAR1!$C$7*COS(2*PI()*$C8412/365)+MAR1!$D$7*SIN(2*PI()*$C8412/365)</f>
        <v/>
      </c>
      <c r="N8412" s="7">
        <f>F8412-K8412</f>
        <v/>
      </c>
      <c r="O8412" s="7">
        <f>G8412-L8412</f>
        <v/>
      </c>
      <c r="P8412" s="7">
        <f>H8412-M8412</f>
        <v/>
      </c>
      <c r="Q8412" s="7">
        <f>IF($I8412=1,(N8412-MAR1!$B$11)/MAR1!$D$11,(N8412-MAR1!$C$11)/MAR1!$E$11)</f>
        <v/>
      </c>
      <c r="R8412" s="7">
        <f>IF($I8412=1,(O8412-MAR1!$B$12)/MAR1!$D$12,(O8412-MAR1!$C$12)/MAR1!$E$12)</f>
        <v/>
      </c>
      <c r="S8412" s="7">
        <f>IF($I8412=1,(P8412-MAR1!$B$13)/MAR1!$D$13,(P8412-MAR1!$C$13)/MAR1!$E$13)</f>
        <v/>
      </c>
    </row>
    <row r="8413">
      <c r="A8413" s="5" t="n">
        <v>8412</v>
      </c>
      <c r="B8413" s="5" t="n">
        <v>24</v>
      </c>
      <c r="C8413" s="5" t="n">
        <v>17</v>
      </c>
      <c r="D8413" s="5" t="n">
        <v>1</v>
      </c>
      <c r="E8413" s="5" t="n">
        <v>0</v>
      </c>
      <c r="F8413" s="5" t="n">
        <v>28.2</v>
      </c>
      <c r="G8413" s="5" t="n">
        <v>13.1</v>
      </c>
      <c r="H8413" s="5" t="n">
        <v>17.58</v>
      </c>
      <c r="I8413" s="6">
        <f>IF(E8413&gt;=Markov!$B$3,1,0)</f>
        <v/>
      </c>
      <c r="J8413" s="6">
        <f>I8412</f>
        <v/>
      </c>
      <c r="K8413" s="7">
        <f>MAR1!$B$5+MAR1!$C$5*COS(2*PI()*$C8413/365)+MAR1!$D$5*SIN(2*PI()*$C8413/365)</f>
        <v/>
      </c>
      <c r="L8413" s="7">
        <f>MAR1!$B$6+MAR1!$C$6*COS(2*PI()*$C8413/365)+MAR1!$D$6*SIN(2*PI()*$C8413/365)</f>
        <v/>
      </c>
      <c r="M8413" s="7">
        <f>MAR1!$B$7+MAR1!$C$7*COS(2*PI()*$C8413/365)+MAR1!$D$7*SIN(2*PI()*$C8413/365)</f>
        <v/>
      </c>
      <c r="N8413" s="7">
        <f>F8413-K8413</f>
        <v/>
      </c>
      <c r="O8413" s="7">
        <f>G8413-L8413</f>
        <v/>
      </c>
      <c r="P8413" s="7">
        <f>H8413-M8413</f>
        <v/>
      </c>
      <c r="Q8413" s="7">
        <f>IF($I8413=1,(N8413-MAR1!$B$11)/MAR1!$D$11,(N8413-MAR1!$C$11)/MAR1!$E$11)</f>
        <v/>
      </c>
      <c r="R8413" s="7">
        <f>IF($I8413=1,(O8413-MAR1!$B$12)/MAR1!$D$12,(O8413-MAR1!$C$12)/MAR1!$E$12)</f>
        <v/>
      </c>
      <c r="S8413" s="7">
        <f>IF($I8413=1,(P8413-MAR1!$B$13)/MAR1!$D$13,(P8413-MAR1!$C$13)/MAR1!$E$13)</f>
        <v/>
      </c>
    </row>
    <row r="8414">
      <c r="A8414" s="5" t="n">
        <v>8413</v>
      </c>
      <c r="B8414" s="5" t="n">
        <v>24</v>
      </c>
      <c r="C8414" s="5" t="n">
        <v>18</v>
      </c>
      <c r="D8414" s="5" t="n">
        <v>1</v>
      </c>
      <c r="E8414" s="5" t="n">
        <v>0</v>
      </c>
      <c r="F8414" s="5" t="n">
        <v>28.3</v>
      </c>
      <c r="G8414" s="5" t="n">
        <v>11.9</v>
      </c>
      <c r="H8414" s="5" t="n">
        <v>18.89</v>
      </c>
      <c r="I8414" s="6">
        <f>IF(E8414&gt;=Markov!$B$3,1,0)</f>
        <v/>
      </c>
      <c r="J8414" s="6">
        <f>I8413</f>
        <v/>
      </c>
      <c r="K8414" s="7">
        <f>MAR1!$B$5+MAR1!$C$5*COS(2*PI()*$C8414/365)+MAR1!$D$5*SIN(2*PI()*$C8414/365)</f>
        <v/>
      </c>
      <c r="L8414" s="7">
        <f>MAR1!$B$6+MAR1!$C$6*COS(2*PI()*$C8414/365)+MAR1!$D$6*SIN(2*PI()*$C8414/365)</f>
        <v/>
      </c>
      <c r="M8414" s="7">
        <f>MAR1!$B$7+MAR1!$C$7*COS(2*PI()*$C8414/365)+MAR1!$D$7*SIN(2*PI()*$C8414/365)</f>
        <v/>
      </c>
      <c r="N8414" s="7">
        <f>F8414-K8414</f>
        <v/>
      </c>
      <c r="O8414" s="7">
        <f>G8414-L8414</f>
        <v/>
      </c>
      <c r="P8414" s="7">
        <f>H8414-M8414</f>
        <v/>
      </c>
      <c r="Q8414" s="7">
        <f>IF($I8414=1,(N8414-MAR1!$B$11)/MAR1!$D$11,(N8414-MAR1!$C$11)/MAR1!$E$11)</f>
        <v/>
      </c>
      <c r="R8414" s="7">
        <f>IF($I8414=1,(O8414-MAR1!$B$12)/MAR1!$D$12,(O8414-MAR1!$C$12)/MAR1!$E$12)</f>
        <v/>
      </c>
      <c r="S8414" s="7">
        <f>IF($I8414=1,(P8414-MAR1!$B$13)/MAR1!$D$13,(P8414-MAR1!$C$13)/MAR1!$E$13)</f>
        <v/>
      </c>
    </row>
    <row r="8415">
      <c r="A8415" s="5" t="n">
        <v>8414</v>
      </c>
      <c r="B8415" s="5" t="n">
        <v>24</v>
      </c>
      <c r="C8415" s="5" t="n">
        <v>19</v>
      </c>
      <c r="D8415" s="5" t="n">
        <v>1</v>
      </c>
      <c r="E8415" s="5" t="n">
        <v>0</v>
      </c>
      <c r="F8415" s="5" t="n">
        <v>30.6</v>
      </c>
      <c r="G8415" s="5" t="n">
        <v>12.8</v>
      </c>
      <c r="H8415" s="5" t="n">
        <v>18.43</v>
      </c>
      <c r="I8415" s="6">
        <f>IF(E8415&gt;=Markov!$B$3,1,0)</f>
        <v/>
      </c>
      <c r="J8415" s="6">
        <f>I8414</f>
        <v/>
      </c>
      <c r="K8415" s="7">
        <f>MAR1!$B$5+MAR1!$C$5*COS(2*PI()*$C8415/365)+MAR1!$D$5*SIN(2*PI()*$C8415/365)</f>
        <v/>
      </c>
      <c r="L8415" s="7">
        <f>MAR1!$B$6+MAR1!$C$6*COS(2*PI()*$C8415/365)+MAR1!$D$6*SIN(2*PI()*$C8415/365)</f>
        <v/>
      </c>
      <c r="M8415" s="7">
        <f>MAR1!$B$7+MAR1!$C$7*COS(2*PI()*$C8415/365)+MAR1!$D$7*SIN(2*PI()*$C8415/365)</f>
        <v/>
      </c>
      <c r="N8415" s="7">
        <f>F8415-K8415</f>
        <v/>
      </c>
      <c r="O8415" s="7">
        <f>G8415-L8415</f>
        <v/>
      </c>
      <c r="P8415" s="7">
        <f>H8415-M8415</f>
        <v/>
      </c>
      <c r="Q8415" s="7">
        <f>IF($I8415=1,(N8415-MAR1!$B$11)/MAR1!$D$11,(N8415-MAR1!$C$11)/MAR1!$E$11)</f>
        <v/>
      </c>
      <c r="R8415" s="7">
        <f>IF($I8415=1,(O8415-MAR1!$B$12)/MAR1!$D$12,(O8415-MAR1!$C$12)/MAR1!$E$12)</f>
        <v/>
      </c>
      <c r="S8415" s="7">
        <f>IF($I8415=1,(P8415-MAR1!$B$13)/MAR1!$D$13,(P8415-MAR1!$C$13)/MAR1!$E$13)</f>
        <v/>
      </c>
    </row>
    <row r="8416">
      <c r="A8416" s="5" t="n">
        <v>8415</v>
      </c>
      <c r="B8416" s="5" t="n">
        <v>24</v>
      </c>
      <c r="C8416" s="5" t="n">
        <v>20</v>
      </c>
      <c r="D8416" s="5" t="n">
        <v>1</v>
      </c>
      <c r="E8416" s="5" t="n">
        <v>0</v>
      </c>
      <c r="F8416" s="5" t="n">
        <v>29.6</v>
      </c>
      <c r="G8416" s="5" t="n">
        <v>11.1</v>
      </c>
      <c r="H8416" s="5" t="n">
        <v>15.05</v>
      </c>
      <c r="I8416" s="6">
        <f>IF(E8416&gt;=Markov!$B$3,1,0)</f>
        <v/>
      </c>
      <c r="J8416" s="6">
        <f>I8415</f>
        <v/>
      </c>
      <c r="K8416" s="7">
        <f>MAR1!$B$5+MAR1!$C$5*COS(2*PI()*$C8416/365)+MAR1!$D$5*SIN(2*PI()*$C8416/365)</f>
        <v/>
      </c>
      <c r="L8416" s="7">
        <f>MAR1!$B$6+MAR1!$C$6*COS(2*PI()*$C8416/365)+MAR1!$D$6*SIN(2*PI()*$C8416/365)</f>
        <v/>
      </c>
      <c r="M8416" s="7">
        <f>MAR1!$B$7+MAR1!$C$7*COS(2*PI()*$C8416/365)+MAR1!$D$7*SIN(2*PI()*$C8416/365)</f>
        <v/>
      </c>
      <c r="N8416" s="7">
        <f>F8416-K8416</f>
        <v/>
      </c>
      <c r="O8416" s="7">
        <f>G8416-L8416</f>
        <v/>
      </c>
      <c r="P8416" s="7">
        <f>H8416-M8416</f>
        <v/>
      </c>
      <c r="Q8416" s="7">
        <f>IF($I8416=1,(N8416-MAR1!$B$11)/MAR1!$D$11,(N8416-MAR1!$C$11)/MAR1!$E$11)</f>
        <v/>
      </c>
      <c r="R8416" s="7">
        <f>IF($I8416=1,(O8416-MAR1!$B$12)/MAR1!$D$12,(O8416-MAR1!$C$12)/MAR1!$E$12)</f>
        <v/>
      </c>
      <c r="S8416" s="7">
        <f>IF($I8416=1,(P8416-MAR1!$B$13)/MAR1!$D$13,(P8416-MAR1!$C$13)/MAR1!$E$13)</f>
        <v/>
      </c>
    </row>
    <row r="8417">
      <c r="A8417" s="5" t="n">
        <v>8416</v>
      </c>
      <c r="B8417" s="5" t="n">
        <v>24</v>
      </c>
      <c r="C8417" s="5" t="n">
        <v>21</v>
      </c>
      <c r="D8417" s="5" t="n">
        <v>1</v>
      </c>
      <c r="E8417" s="5" t="n">
        <v>0</v>
      </c>
      <c r="F8417" s="5" t="n">
        <v>30.5</v>
      </c>
      <c r="G8417" s="5" t="n">
        <v>12.8</v>
      </c>
      <c r="H8417" s="5" t="n">
        <v>9.140000000000001</v>
      </c>
      <c r="I8417" s="6">
        <f>IF(E8417&gt;=Markov!$B$3,1,0)</f>
        <v/>
      </c>
      <c r="J8417" s="6">
        <f>I8416</f>
        <v/>
      </c>
      <c r="K8417" s="7">
        <f>MAR1!$B$5+MAR1!$C$5*COS(2*PI()*$C8417/365)+MAR1!$D$5*SIN(2*PI()*$C8417/365)</f>
        <v/>
      </c>
      <c r="L8417" s="7">
        <f>MAR1!$B$6+MAR1!$C$6*COS(2*PI()*$C8417/365)+MAR1!$D$6*SIN(2*PI()*$C8417/365)</f>
        <v/>
      </c>
      <c r="M8417" s="7">
        <f>MAR1!$B$7+MAR1!$C$7*COS(2*PI()*$C8417/365)+MAR1!$D$7*SIN(2*PI()*$C8417/365)</f>
        <v/>
      </c>
      <c r="N8417" s="7">
        <f>F8417-K8417</f>
        <v/>
      </c>
      <c r="O8417" s="7">
        <f>G8417-L8417</f>
        <v/>
      </c>
      <c r="P8417" s="7">
        <f>H8417-M8417</f>
        <v/>
      </c>
      <c r="Q8417" s="7">
        <f>IF($I8417=1,(N8417-MAR1!$B$11)/MAR1!$D$11,(N8417-MAR1!$C$11)/MAR1!$E$11)</f>
        <v/>
      </c>
      <c r="R8417" s="7">
        <f>IF($I8417=1,(O8417-MAR1!$B$12)/MAR1!$D$12,(O8417-MAR1!$C$12)/MAR1!$E$12)</f>
        <v/>
      </c>
      <c r="S8417" s="7">
        <f>IF($I8417=1,(P8417-MAR1!$B$13)/MAR1!$D$13,(P8417-MAR1!$C$13)/MAR1!$E$13)</f>
        <v/>
      </c>
    </row>
    <row r="8418">
      <c r="A8418" s="5" t="n">
        <v>8417</v>
      </c>
      <c r="B8418" s="5" t="n">
        <v>24</v>
      </c>
      <c r="C8418" s="5" t="n">
        <v>22</v>
      </c>
      <c r="D8418" s="5" t="n">
        <v>1</v>
      </c>
      <c r="E8418" s="5" t="n">
        <v>0</v>
      </c>
      <c r="F8418" s="5" t="n">
        <v>30.5</v>
      </c>
      <c r="G8418" s="5" t="n">
        <v>15.4</v>
      </c>
      <c r="H8418" s="5" t="n">
        <v>11.82</v>
      </c>
      <c r="I8418" s="6">
        <f>IF(E8418&gt;=Markov!$B$3,1,0)</f>
        <v/>
      </c>
      <c r="J8418" s="6">
        <f>I8417</f>
        <v/>
      </c>
      <c r="K8418" s="7">
        <f>MAR1!$B$5+MAR1!$C$5*COS(2*PI()*$C8418/365)+MAR1!$D$5*SIN(2*PI()*$C8418/365)</f>
        <v/>
      </c>
      <c r="L8418" s="7">
        <f>MAR1!$B$6+MAR1!$C$6*COS(2*PI()*$C8418/365)+MAR1!$D$6*SIN(2*PI()*$C8418/365)</f>
        <v/>
      </c>
      <c r="M8418" s="7">
        <f>MAR1!$B$7+MAR1!$C$7*COS(2*PI()*$C8418/365)+MAR1!$D$7*SIN(2*PI()*$C8418/365)</f>
        <v/>
      </c>
      <c r="N8418" s="7">
        <f>F8418-K8418</f>
        <v/>
      </c>
      <c r="O8418" s="7">
        <f>G8418-L8418</f>
        <v/>
      </c>
      <c r="P8418" s="7">
        <f>H8418-M8418</f>
        <v/>
      </c>
      <c r="Q8418" s="7">
        <f>IF($I8418=1,(N8418-MAR1!$B$11)/MAR1!$D$11,(N8418-MAR1!$C$11)/MAR1!$E$11)</f>
        <v/>
      </c>
      <c r="R8418" s="7">
        <f>IF($I8418=1,(O8418-MAR1!$B$12)/MAR1!$D$12,(O8418-MAR1!$C$12)/MAR1!$E$12)</f>
        <v/>
      </c>
      <c r="S8418" s="7">
        <f>IF($I8418=1,(P8418-MAR1!$B$13)/MAR1!$D$13,(P8418-MAR1!$C$13)/MAR1!$E$13)</f>
        <v/>
      </c>
    </row>
    <row r="8419">
      <c r="A8419" s="5" t="n">
        <v>8418</v>
      </c>
      <c r="B8419" s="5" t="n">
        <v>24</v>
      </c>
      <c r="C8419" s="5" t="n">
        <v>23</v>
      </c>
      <c r="D8419" s="5" t="n">
        <v>1</v>
      </c>
      <c r="E8419" s="5" t="n">
        <v>0</v>
      </c>
      <c r="F8419" s="5" t="n">
        <v>29.6</v>
      </c>
      <c r="G8419" s="5" t="n">
        <v>13.1</v>
      </c>
      <c r="H8419" s="5" t="n">
        <v>16.68</v>
      </c>
      <c r="I8419" s="6">
        <f>IF(E8419&gt;=Markov!$B$3,1,0)</f>
        <v/>
      </c>
      <c r="J8419" s="6">
        <f>I8418</f>
        <v/>
      </c>
      <c r="K8419" s="7">
        <f>MAR1!$B$5+MAR1!$C$5*COS(2*PI()*$C8419/365)+MAR1!$D$5*SIN(2*PI()*$C8419/365)</f>
        <v/>
      </c>
      <c r="L8419" s="7">
        <f>MAR1!$B$6+MAR1!$C$6*COS(2*PI()*$C8419/365)+MAR1!$D$6*SIN(2*PI()*$C8419/365)</f>
        <v/>
      </c>
      <c r="M8419" s="7">
        <f>MAR1!$B$7+MAR1!$C$7*COS(2*PI()*$C8419/365)+MAR1!$D$7*SIN(2*PI()*$C8419/365)</f>
        <v/>
      </c>
      <c r="N8419" s="7">
        <f>F8419-K8419</f>
        <v/>
      </c>
      <c r="O8419" s="7">
        <f>G8419-L8419</f>
        <v/>
      </c>
      <c r="P8419" s="7">
        <f>H8419-M8419</f>
        <v/>
      </c>
      <c r="Q8419" s="7">
        <f>IF($I8419=1,(N8419-MAR1!$B$11)/MAR1!$D$11,(N8419-MAR1!$C$11)/MAR1!$E$11)</f>
        <v/>
      </c>
      <c r="R8419" s="7">
        <f>IF($I8419=1,(O8419-MAR1!$B$12)/MAR1!$D$12,(O8419-MAR1!$C$12)/MAR1!$E$12)</f>
        <v/>
      </c>
      <c r="S8419" s="7">
        <f>IF($I8419=1,(P8419-MAR1!$B$13)/MAR1!$D$13,(P8419-MAR1!$C$13)/MAR1!$E$13)</f>
        <v/>
      </c>
    </row>
    <row r="8420">
      <c r="A8420" s="5" t="n">
        <v>8419</v>
      </c>
      <c r="B8420" s="5" t="n">
        <v>24</v>
      </c>
      <c r="C8420" s="5" t="n">
        <v>24</v>
      </c>
      <c r="D8420" s="5" t="n">
        <v>1</v>
      </c>
      <c r="E8420" s="5" t="n">
        <v>0</v>
      </c>
      <c r="F8420" s="5" t="n">
        <v>31.8</v>
      </c>
      <c r="G8420" s="5" t="n">
        <v>12.6</v>
      </c>
      <c r="H8420" s="5" t="n">
        <v>21.28</v>
      </c>
      <c r="I8420" s="6">
        <f>IF(E8420&gt;=Markov!$B$3,1,0)</f>
        <v/>
      </c>
      <c r="J8420" s="6">
        <f>I8419</f>
        <v/>
      </c>
      <c r="K8420" s="7">
        <f>MAR1!$B$5+MAR1!$C$5*COS(2*PI()*$C8420/365)+MAR1!$D$5*SIN(2*PI()*$C8420/365)</f>
        <v/>
      </c>
      <c r="L8420" s="7">
        <f>MAR1!$B$6+MAR1!$C$6*COS(2*PI()*$C8420/365)+MAR1!$D$6*SIN(2*PI()*$C8420/365)</f>
        <v/>
      </c>
      <c r="M8420" s="7">
        <f>MAR1!$B$7+MAR1!$C$7*COS(2*PI()*$C8420/365)+MAR1!$D$7*SIN(2*PI()*$C8420/365)</f>
        <v/>
      </c>
      <c r="N8420" s="7">
        <f>F8420-K8420</f>
        <v/>
      </c>
      <c r="O8420" s="7">
        <f>G8420-L8420</f>
        <v/>
      </c>
      <c r="P8420" s="7">
        <f>H8420-M8420</f>
        <v/>
      </c>
      <c r="Q8420" s="7">
        <f>IF($I8420=1,(N8420-MAR1!$B$11)/MAR1!$D$11,(N8420-MAR1!$C$11)/MAR1!$E$11)</f>
        <v/>
      </c>
      <c r="R8420" s="7">
        <f>IF($I8420=1,(O8420-MAR1!$B$12)/MAR1!$D$12,(O8420-MAR1!$C$12)/MAR1!$E$12)</f>
        <v/>
      </c>
      <c r="S8420" s="7">
        <f>IF($I8420=1,(P8420-MAR1!$B$13)/MAR1!$D$13,(P8420-MAR1!$C$13)/MAR1!$E$13)</f>
        <v/>
      </c>
    </row>
    <row r="8421">
      <c r="A8421" s="5" t="n">
        <v>8420</v>
      </c>
      <c r="B8421" s="5" t="n">
        <v>24</v>
      </c>
      <c r="C8421" s="5" t="n">
        <v>25</v>
      </c>
      <c r="D8421" s="5" t="n">
        <v>1</v>
      </c>
      <c r="E8421" s="5" t="n">
        <v>0</v>
      </c>
      <c r="F8421" s="5" t="n">
        <v>32.3</v>
      </c>
      <c r="G8421" s="5" t="n">
        <v>14</v>
      </c>
      <c r="H8421" s="5" t="n">
        <v>19.85</v>
      </c>
      <c r="I8421" s="6">
        <f>IF(E8421&gt;=Markov!$B$3,1,0)</f>
        <v/>
      </c>
      <c r="J8421" s="6">
        <f>I8420</f>
        <v/>
      </c>
      <c r="K8421" s="7">
        <f>MAR1!$B$5+MAR1!$C$5*COS(2*PI()*$C8421/365)+MAR1!$D$5*SIN(2*PI()*$C8421/365)</f>
        <v/>
      </c>
      <c r="L8421" s="7">
        <f>MAR1!$B$6+MAR1!$C$6*COS(2*PI()*$C8421/365)+MAR1!$D$6*SIN(2*PI()*$C8421/365)</f>
        <v/>
      </c>
      <c r="M8421" s="7">
        <f>MAR1!$B$7+MAR1!$C$7*COS(2*PI()*$C8421/365)+MAR1!$D$7*SIN(2*PI()*$C8421/365)</f>
        <v/>
      </c>
      <c r="N8421" s="7">
        <f>F8421-K8421</f>
        <v/>
      </c>
      <c r="O8421" s="7">
        <f>G8421-L8421</f>
        <v/>
      </c>
      <c r="P8421" s="7">
        <f>H8421-M8421</f>
        <v/>
      </c>
      <c r="Q8421" s="7">
        <f>IF($I8421=1,(N8421-MAR1!$B$11)/MAR1!$D$11,(N8421-MAR1!$C$11)/MAR1!$E$11)</f>
        <v/>
      </c>
      <c r="R8421" s="7">
        <f>IF($I8421=1,(O8421-MAR1!$B$12)/MAR1!$D$12,(O8421-MAR1!$C$12)/MAR1!$E$12)</f>
        <v/>
      </c>
      <c r="S8421" s="7">
        <f>IF($I8421=1,(P8421-MAR1!$B$13)/MAR1!$D$13,(P8421-MAR1!$C$13)/MAR1!$E$13)</f>
        <v/>
      </c>
    </row>
    <row r="8422">
      <c r="A8422" s="5" t="n">
        <v>8421</v>
      </c>
      <c r="B8422" s="5" t="n">
        <v>24</v>
      </c>
      <c r="C8422" s="5" t="n">
        <v>26</v>
      </c>
      <c r="D8422" s="5" t="n">
        <v>1</v>
      </c>
      <c r="E8422" s="5" t="n">
        <v>0</v>
      </c>
      <c r="F8422" s="5" t="n">
        <v>34.7</v>
      </c>
      <c r="G8422" s="5" t="n">
        <v>17.5</v>
      </c>
      <c r="H8422" s="5" t="n">
        <v>25.17</v>
      </c>
      <c r="I8422" s="6">
        <f>IF(E8422&gt;=Markov!$B$3,1,0)</f>
        <v/>
      </c>
      <c r="J8422" s="6">
        <f>I8421</f>
        <v/>
      </c>
      <c r="K8422" s="7">
        <f>MAR1!$B$5+MAR1!$C$5*COS(2*PI()*$C8422/365)+MAR1!$D$5*SIN(2*PI()*$C8422/365)</f>
        <v/>
      </c>
      <c r="L8422" s="7">
        <f>MAR1!$B$6+MAR1!$C$6*COS(2*PI()*$C8422/365)+MAR1!$D$6*SIN(2*PI()*$C8422/365)</f>
        <v/>
      </c>
      <c r="M8422" s="7">
        <f>MAR1!$B$7+MAR1!$C$7*COS(2*PI()*$C8422/365)+MAR1!$D$7*SIN(2*PI()*$C8422/365)</f>
        <v/>
      </c>
      <c r="N8422" s="7">
        <f>F8422-K8422</f>
        <v/>
      </c>
      <c r="O8422" s="7">
        <f>G8422-L8422</f>
        <v/>
      </c>
      <c r="P8422" s="7">
        <f>H8422-M8422</f>
        <v/>
      </c>
      <c r="Q8422" s="7">
        <f>IF($I8422=1,(N8422-MAR1!$B$11)/MAR1!$D$11,(N8422-MAR1!$C$11)/MAR1!$E$11)</f>
        <v/>
      </c>
      <c r="R8422" s="7">
        <f>IF($I8422=1,(O8422-MAR1!$B$12)/MAR1!$D$12,(O8422-MAR1!$C$12)/MAR1!$E$12)</f>
        <v/>
      </c>
      <c r="S8422" s="7">
        <f>IF($I8422=1,(P8422-MAR1!$B$13)/MAR1!$D$13,(P8422-MAR1!$C$13)/MAR1!$E$13)</f>
        <v/>
      </c>
    </row>
    <row r="8423">
      <c r="A8423" s="5" t="n">
        <v>8422</v>
      </c>
      <c r="B8423" s="5" t="n">
        <v>24</v>
      </c>
      <c r="C8423" s="5" t="n">
        <v>27</v>
      </c>
      <c r="D8423" s="5" t="n">
        <v>1</v>
      </c>
      <c r="E8423" s="5" t="n">
        <v>0</v>
      </c>
      <c r="F8423" s="5" t="n">
        <v>34.4</v>
      </c>
      <c r="G8423" s="5" t="n">
        <v>18.6</v>
      </c>
      <c r="H8423" s="5" t="n">
        <v>15.49</v>
      </c>
      <c r="I8423" s="6">
        <f>IF(E8423&gt;=Markov!$B$3,1,0)</f>
        <v/>
      </c>
      <c r="J8423" s="6">
        <f>I8422</f>
        <v/>
      </c>
      <c r="K8423" s="7">
        <f>MAR1!$B$5+MAR1!$C$5*COS(2*PI()*$C8423/365)+MAR1!$D$5*SIN(2*PI()*$C8423/365)</f>
        <v/>
      </c>
      <c r="L8423" s="7">
        <f>MAR1!$B$6+MAR1!$C$6*COS(2*PI()*$C8423/365)+MAR1!$D$6*SIN(2*PI()*$C8423/365)</f>
        <v/>
      </c>
      <c r="M8423" s="7">
        <f>MAR1!$B$7+MAR1!$C$7*COS(2*PI()*$C8423/365)+MAR1!$D$7*SIN(2*PI()*$C8423/365)</f>
        <v/>
      </c>
      <c r="N8423" s="7">
        <f>F8423-K8423</f>
        <v/>
      </c>
      <c r="O8423" s="7">
        <f>G8423-L8423</f>
        <v/>
      </c>
      <c r="P8423" s="7">
        <f>H8423-M8423</f>
        <v/>
      </c>
      <c r="Q8423" s="7">
        <f>IF($I8423=1,(N8423-MAR1!$B$11)/MAR1!$D$11,(N8423-MAR1!$C$11)/MAR1!$E$11)</f>
        <v/>
      </c>
      <c r="R8423" s="7">
        <f>IF($I8423=1,(O8423-MAR1!$B$12)/MAR1!$D$12,(O8423-MAR1!$C$12)/MAR1!$E$12)</f>
        <v/>
      </c>
      <c r="S8423" s="7">
        <f>IF($I8423=1,(P8423-MAR1!$B$13)/MAR1!$D$13,(P8423-MAR1!$C$13)/MAR1!$E$13)</f>
        <v/>
      </c>
    </row>
    <row r="8424">
      <c r="A8424" s="5" t="n">
        <v>8423</v>
      </c>
      <c r="B8424" s="5" t="n">
        <v>24</v>
      </c>
      <c r="C8424" s="5" t="n">
        <v>28</v>
      </c>
      <c r="D8424" s="5" t="n">
        <v>1</v>
      </c>
      <c r="E8424" s="5" t="n">
        <v>0</v>
      </c>
      <c r="F8424" s="5" t="n">
        <v>35.6</v>
      </c>
      <c r="G8424" s="5" t="n">
        <v>19.6</v>
      </c>
      <c r="H8424" s="5" t="n">
        <v>16.62</v>
      </c>
      <c r="I8424" s="6">
        <f>IF(E8424&gt;=Markov!$B$3,1,0)</f>
        <v/>
      </c>
      <c r="J8424" s="6">
        <f>I8423</f>
        <v/>
      </c>
      <c r="K8424" s="7">
        <f>MAR1!$B$5+MAR1!$C$5*COS(2*PI()*$C8424/365)+MAR1!$D$5*SIN(2*PI()*$C8424/365)</f>
        <v/>
      </c>
      <c r="L8424" s="7">
        <f>MAR1!$B$6+MAR1!$C$6*COS(2*PI()*$C8424/365)+MAR1!$D$6*SIN(2*PI()*$C8424/365)</f>
        <v/>
      </c>
      <c r="M8424" s="7">
        <f>MAR1!$B$7+MAR1!$C$7*COS(2*PI()*$C8424/365)+MAR1!$D$7*SIN(2*PI()*$C8424/365)</f>
        <v/>
      </c>
      <c r="N8424" s="7">
        <f>F8424-K8424</f>
        <v/>
      </c>
      <c r="O8424" s="7">
        <f>G8424-L8424</f>
        <v/>
      </c>
      <c r="P8424" s="7">
        <f>H8424-M8424</f>
        <v/>
      </c>
      <c r="Q8424" s="7">
        <f>IF($I8424=1,(N8424-MAR1!$B$11)/MAR1!$D$11,(N8424-MAR1!$C$11)/MAR1!$E$11)</f>
        <v/>
      </c>
      <c r="R8424" s="7">
        <f>IF($I8424=1,(O8424-MAR1!$B$12)/MAR1!$D$12,(O8424-MAR1!$C$12)/MAR1!$E$12)</f>
        <v/>
      </c>
      <c r="S8424" s="7">
        <f>IF($I8424=1,(P8424-MAR1!$B$13)/MAR1!$D$13,(P8424-MAR1!$C$13)/MAR1!$E$13)</f>
        <v/>
      </c>
    </row>
    <row r="8425">
      <c r="A8425" s="5" t="n">
        <v>8424</v>
      </c>
      <c r="B8425" s="5" t="n">
        <v>24</v>
      </c>
      <c r="C8425" s="5" t="n">
        <v>29</v>
      </c>
      <c r="D8425" s="5" t="n">
        <v>1</v>
      </c>
      <c r="E8425" s="5" t="n">
        <v>0</v>
      </c>
      <c r="F8425" s="5" t="n">
        <v>34</v>
      </c>
      <c r="G8425" s="5" t="n">
        <v>17.7</v>
      </c>
      <c r="H8425" s="5" t="n">
        <v>20.63</v>
      </c>
      <c r="I8425" s="6">
        <f>IF(E8425&gt;=Markov!$B$3,1,0)</f>
        <v/>
      </c>
      <c r="J8425" s="6">
        <f>I8424</f>
        <v/>
      </c>
      <c r="K8425" s="7">
        <f>MAR1!$B$5+MAR1!$C$5*COS(2*PI()*$C8425/365)+MAR1!$D$5*SIN(2*PI()*$C8425/365)</f>
        <v/>
      </c>
      <c r="L8425" s="7">
        <f>MAR1!$B$6+MAR1!$C$6*COS(2*PI()*$C8425/365)+MAR1!$D$6*SIN(2*PI()*$C8425/365)</f>
        <v/>
      </c>
      <c r="M8425" s="7">
        <f>MAR1!$B$7+MAR1!$C$7*COS(2*PI()*$C8425/365)+MAR1!$D$7*SIN(2*PI()*$C8425/365)</f>
        <v/>
      </c>
      <c r="N8425" s="7">
        <f>F8425-K8425</f>
        <v/>
      </c>
      <c r="O8425" s="7">
        <f>G8425-L8425</f>
        <v/>
      </c>
      <c r="P8425" s="7">
        <f>H8425-M8425</f>
        <v/>
      </c>
      <c r="Q8425" s="7">
        <f>IF($I8425=1,(N8425-MAR1!$B$11)/MAR1!$D$11,(N8425-MAR1!$C$11)/MAR1!$E$11)</f>
        <v/>
      </c>
      <c r="R8425" s="7">
        <f>IF($I8425=1,(O8425-MAR1!$B$12)/MAR1!$D$12,(O8425-MAR1!$C$12)/MAR1!$E$12)</f>
        <v/>
      </c>
      <c r="S8425" s="7">
        <f>IF($I8425=1,(P8425-MAR1!$B$13)/MAR1!$D$13,(P8425-MAR1!$C$13)/MAR1!$E$13)</f>
        <v/>
      </c>
    </row>
    <row r="8426">
      <c r="A8426" s="5" t="n">
        <v>8425</v>
      </c>
      <c r="B8426" s="5" t="n">
        <v>24</v>
      </c>
      <c r="C8426" s="5" t="n">
        <v>30</v>
      </c>
      <c r="D8426" s="5" t="n">
        <v>1</v>
      </c>
      <c r="E8426" s="5" t="n">
        <v>0</v>
      </c>
      <c r="F8426" s="5" t="n">
        <v>36.3</v>
      </c>
      <c r="G8426" s="5" t="n">
        <v>17.9</v>
      </c>
      <c r="H8426" s="5" t="n">
        <v>21.89</v>
      </c>
      <c r="I8426" s="6">
        <f>IF(E8426&gt;=Markov!$B$3,1,0)</f>
        <v/>
      </c>
      <c r="J8426" s="6">
        <f>I8425</f>
        <v/>
      </c>
      <c r="K8426" s="7">
        <f>MAR1!$B$5+MAR1!$C$5*COS(2*PI()*$C8426/365)+MAR1!$D$5*SIN(2*PI()*$C8426/365)</f>
        <v/>
      </c>
      <c r="L8426" s="7">
        <f>MAR1!$B$6+MAR1!$C$6*COS(2*PI()*$C8426/365)+MAR1!$D$6*SIN(2*PI()*$C8426/365)</f>
        <v/>
      </c>
      <c r="M8426" s="7">
        <f>MAR1!$B$7+MAR1!$C$7*COS(2*PI()*$C8426/365)+MAR1!$D$7*SIN(2*PI()*$C8426/365)</f>
        <v/>
      </c>
      <c r="N8426" s="7">
        <f>F8426-K8426</f>
        <v/>
      </c>
      <c r="O8426" s="7">
        <f>G8426-L8426</f>
        <v/>
      </c>
      <c r="P8426" s="7">
        <f>H8426-M8426</f>
        <v/>
      </c>
      <c r="Q8426" s="7">
        <f>IF($I8426=1,(N8426-MAR1!$B$11)/MAR1!$D$11,(N8426-MAR1!$C$11)/MAR1!$E$11)</f>
        <v/>
      </c>
      <c r="R8426" s="7">
        <f>IF($I8426=1,(O8426-MAR1!$B$12)/MAR1!$D$12,(O8426-MAR1!$C$12)/MAR1!$E$12)</f>
        <v/>
      </c>
      <c r="S8426" s="7">
        <f>IF($I8426=1,(P8426-MAR1!$B$13)/MAR1!$D$13,(P8426-MAR1!$C$13)/MAR1!$E$13)</f>
        <v/>
      </c>
    </row>
    <row r="8427">
      <c r="A8427" s="5" t="n">
        <v>8426</v>
      </c>
      <c r="B8427" s="5" t="n">
        <v>24</v>
      </c>
      <c r="C8427" s="5" t="n">
        <v>31</v>
      </c>
      <c r="D8427" s="5" t="n">
        <v>1</v>
      </c>
      <c r="E8427" s="5" t="n">
        <v>0</v>
      </c>
      <c r="F8427" s="5" t="n">
        <v>35.6</v>
      </c>
      <c r="G8427" s="5" t="n">
        <v>18.2</v>
      </c>
      <c r="H8427" s="5" t="n">
        <v>18.14</v>
      </c>
      <c r="I8427" s="6">
        <f>IF(E8427&gt;=Markov!$B$3,1,0)</f>
        <v/>
      </c>
      <c r="J8427" s="6">
        <f>I8426</f>
        <v/>
      </c>
      <c r="K8427" s="7">
        <f>MAR1!$B$5+MAR1!$C$5*COS(2*PI()*$C8427/365)+MAR1!$D$5*SIN(2*PI()*$C8427/365)</f>
        <v/>
      </c>
      <c r="L8427" s="7">
        <f>MAR1!$B$6+MAR1!$C$6*COS(2*PI()*$C8427/365)+MAR1!$D$6*SIN(2*PI()*$C8427/365)</f>
        <v/>
      </c>
      <c r="M8427" s="7">
        <f>MAR1!$B$7+MAR1!$C$7*COS(2*PI()*$C8427/365)+MAR1!$D$7*SIN(2*PI()*$C8427/365)</f>
        <v/>
      </c>
      <c r="N8427" s="7">
        <f>F8427-K8427</f>
        <v/>
      </c>
      <c r="O8427" s="7">
        <f>G8427-L8427</f>
        <v/>
      </c>
      <c r="P8427" s="7">
        <f>H8427-M8427</f>
        <v/>
      </c>
      <c r="Q8427" s="7">
        <f>IF($I8427=1,(N8427-MAR1!$B$11)/MAR1!$D$11,(N8427-MAR1!$C$11)/MAR1!$E$11)</f>
        <v/>
      </c>
      <c r="R8427" s="7">
        <f>IF($I8427=1,(O8427-MAR1!$B$12)/MAR1!$D$12,(O8427-MAR1!$C$12)/MAR1!$E$12)</f>
        <v/>
      </c>
      <c r="S8427" s="7">
        <f>IF($I8427=1,(P8427-MAR1!$B$13)/MAR1!$D$13,(P8427-MAR1!$C$13)/MAR1!$E$13)</f>
        <v/>
      </c>
    </row>
    <row r="8428">
      <c r="A8428" s="5" t="n">
        <v>8427</v>
      </c>
      <c r="B8428" s="5" t="n">
        <v>24</v>
      </c>
      <c r="C8428" s="5" t="n">
        <v>32</v>
      </c>
      <c r="D8428" s="5" t="n">
        <v>2</v>
      </c>
      <c r="E8428" s="5" t="n">
        <v>0</v>
      </c>
      <c r="F8428" s="5" t="n">
        <v>33.5</v>
      </c>
      <c r="G8428" s="5" t="n">
        <v>20</v>
      </c>
      <c r="H8428" s="5" t="n">
        <v>20.08</v>
      </c>
      <c r="I8428" s="6">
        <f>IF(E8428&gt;=Markov!$B$3,1,0)</f>
        <v/>
      </c>
      <c r="J8428" s="6">
        <f>I8427</f>
        <v/>
      </c>
      <c r="K8428" s="7">
        <f>MAR1!$B$5+MAR1!$C$5*COS(2*PI()*$C8428/365)+MAR1!$D$5*SIN(2*PI()*$C8428/365)</f>
        <v/>
      </c>
      <c r="L8428" s="7">
        <f>MAR1!$B$6+MAR1!$C$6*COS(2*PI()*$C8428/365)+MAR1!$D$6*SIN(2*PI()*$C8428/365)</f>
        <v/>
      </c>
      <c r="M8428" s="7">
        <f>MAR1!$B$7+MAR1!$C$7*COS(2*PI()*$C8428/365)+MAR1!$D$7*SIN(2*PI()*$C8428/365)</f>
        <v/>
      </c>
      <c r="N8428" s="7">
        <f>F8428-K8428</f>
        <v/>
      </c>
      <c r="O8428" s="7">
        <f>G8428-L8428</f>
        <v/>
      </c>
      <c r="P8428" s="7">
        <f>H8428-M8428</f>
        <v/>
      </c>
      <c r="Q8428" s="7">
        <f>IF($I8428=1,(N8428-MAR1!$B$11)/MAR1!$D$11,(N8428-MAR1!$C$11)/MAR1!$E$11)</f>
        <v/>
      </c>
      <c r="R8428" s="7">
        <f>IF($I8428=1,(O8428-MAR1!$B$12)/MAR1!$D$12,(O8428-MAR1!$C$12)/MAR1!$E$12)</f>
        <v/>
      </c>
      <c r="S8428" s="7">
        <f>IF($I8428=1,(P8428-MAR1!$B$13)/MAR1!$D$13,(P8428-MAR1!$C$13)/MAR1!$E$13)</f>
        <v/>
      </c>
    </row>
    <row r="8429">
      <c r="A8429" s="5" t="n">
        <v>8428</v>
      </c>
      <c r="B8429" s="5" t="n">
        <v>24</v>
      </c>
      <c r="C8429" s="5" t="n">
        <v>33</v>
      </c>
      <c r="D8429" s="5" t="n">
        <v>2</v>
      </c>
      <c r="E8429" s="5" t="n">
        <v>0</v>
      </c>
      <c r="F8429" s="5" t="n">
        <v>33.7</v>
      </c>
      <c r="G8429" s="5" t="n">
        <v>18.8</v>
      </c>
      <c r="H8429" s="5" t="n">
        <v>21.6</v>
      </c>
      <c r="I8429" s="6">
        <f>IF(E8429&gt;=Markov!$B$3,1,0)</f>
        <v/>
      </c>
      <c r="J8429" s="6">
        <f>I8428</f>
        <v/>
      </c>
      <c r="K8429" s="7">
        <f>MAR1!$B$5+MAR1!$C$5*COS(2*PI()*$C8429/365)+MAR1!$D$5*SIN(2*PI()*$C8429/365)</f>
        <v/>
      </c>
      <c r="L8429" s="7">
        <f>MAR1!$B$6+MAR1!$C$6*COS(2*PI()*$C8429/365)+MAR1!$D$6*SIN(2*PI()*$C8429/365)</f>
        <v/>
      </c>
      <c r="M8429" s="7">
        <f>MAR1!$B$7+MAR1!$C$7*COS(2*PI()*$C8429/365)+MAR1!$D$7*SIN(2*PI()*$C8429/365)</f>
        <v/>
      </c>
      <c r="N8429" s="7">
        <f>F8429-K8429</f>
        <v/>
      </c>
      <c r="O8429" s="7">
        <f>G8429-L8429</f>
        <v/>
      </c>
      <c r="P8429" s="7">
        <f>H8429-M8429</f>
        <v/>
      </c>
      <c r="Q8429" s="7">
        <f>IF($I8429=1,(N8429-MAR1!$B$11)/MAR1!$D$11,(N8429-MAR1!$C$11)/MAR1!$E$11)</f>
        <v/>
      </c>
      <c r="R8429" s="7">
        <f>IF($I8429=1,(O8429-MAR1!$B$12)/MAR1!$D$12,(O8429-MAR1!$C$12)/MAR1!$E$12)</f>
        <v/>
      </c>
      <c r="S8429" s="7">
        <f>IF($I8429=1,(P8429-MAR1!$B$13)/MAR1!$D$13,(P8429-MAR1!$C$13)/MAR1!$E$13)</f>
        <v/>
      </c>
    </row>
    <row r="8430">
      <c r="A8430" s="5" t="n">
        <v>8429</v>
      </c>
      <c r="B8430" s="5" t="n">
        <v>24</v>
      </c>
      <c r="C8430" s="5" t="n">
        <v>34</v>
      </c>
      <c r="D8430" s="5" t="n">
        <v>2</v>
      </c>
      <c r="E8430" s="5" t="n">
        <v>0</v>
      </c>
      <c r="F8430" s="5" t="n">
        <v>34.3</v>
      </c>
      <c r="G8430" s="5" t="n">
        <v>19.3</v>
      </c>
      <c r="H8430" s="5" t="n">
        <v>19.73</v>
      </c>
      <c r="I8430" s="6">
        <f>IF(E8430&gt;=Markov!$B$3,1,0)</f>
        <v/>
      </c>
      <c r="J8430" s="6">
        <f>I8429</f>
        <v/>
      </c>
      <c r="K8430" s="7">
        <f>MAR1!$B$5+MAR1!$C$5*COS(2*PI()*$C8430/365)+MAR1!$D$5*SIN(2*PI()*$C8430/365)</f>
        <v/>
      </c>
      <c r="L8430" s="7">
        <f>MAR1!$B$6+MAR1!$C$6*COS(2*PI()*$C8430/365)+MAR1!$D$6*SIN(2*PI()*$C8430/365)</f>
        <v/>
      </c>
      <c r="M8430" s="7">
        <f>MAR1!$B$7+MAR1!$C$7*COS(2*PI()*$C8430/365)+MAR1!$D$7*SIN(2*PI()*$C8430/365)</f>
        <v/>
      </c>
      <c r="N8430" s="7">
        <f>F8430-K8430</f>
        <v/>
      </c>
      <c r="O8430" s="7">
        <f>G8430-L8430</f>
        <v/>
      </c>
      <c r="P8430" s="7">
        <f>H8430-M8430</f>
        <v/>
      </c>
      <c r="Q8430" s="7">
        <f>IF($I8430=1,(N8430-MAR1!$B$11)/MAR1!$D$11,(N8430-MAR1!$C$11)/MAR1!$E$11)</f>
        <v/>
      </c>
      <c r="R8430" s="7">
        <f>IF($I8430=1,(O8430-MAR1!$B$12)/MAR1!$D$12,(O8430-MAR1!$C$12)/MAR1!$E$12)</f>
        <v/>
      </c>
      <c r="S8430" s="7">
        <f>IF($I8430=1,(P8430-MAR1!$B$13)/MAR1!$D$13,(P8430-MAR1!$C$13)/MAR1!$E$13)</f>
        <v/>
      </c>
    </row>
    <row r="8431">
      <c r="A8431" s="5" t="n">
        <v>8430</v>
      </c>
      <c r="B8431" s="5" t="n">
        <v>24</v>
      </c>
      <c r="C8431" s="5" t="n">
        <v>35</v>
      </c>
      <c r="D8431" s="5" t="n">
        <v>2</v>
      </c>
      <c r="E8431" s="5" t="n">
        <v>0</v>
      </c>
      <c r="F8431" s="5" t="n">
        <v>36.1</v>
      </c>
      <c r="G8431" s="5" t="n">
        <v>19.2</v>
      </c>
      <c r="H8431" s="5" t="n">
        <v>26.27</v>
      </c>
      <c r="I8431" s="6">
        <f>IF(E8431&gt;=Markov!$B$3,1,0)</f>
        <v/>
      </c>
      <c r="J8431" s="6">
        <f>I8430</f>
        <v/>
      </c>
      <c r="K8431" s="7">
        <f>MAR1!$B$5+MAR1!$C$5*COS(2*PI()*$C8431/365)+MAR1!$D$5*SIN(2*PI()*$C8431/365)</f>
        <v/>
      </c>
      <c r="L8431" s="7">
        <f>MAR1!$B$6+MAR1!$C$6*COS(2*PI()*$C8431/365)+MAR1!$D$6*SIN(2*PI()*$C8431/365)</f>
        <v/>
      </c>
      <c r="M8431" s="7">
        <f>MAR1!$B$7+MAR1!$C$7*COS(2*PI()*$C8431/365)+MAR1!$D$7*SIN(2*PI()*$C8431/365)</f>
        <v/>
      </c>
      <c r="N8431" s="7">
        <f>F8431-K8431</f>
        <v/>
      </c>
      <c r="O8431" s="7">
        <f>G8431-L8431</f>
        <v/>
      </c>
      <c r="P8431" s="7">
        <f>H8431-M8431</f>
        <v/>
      </c>
      <c r="Q8431" s="7">
        <f>IF($I8431=1,(N8431-MAR1!$B$11)/MAR1!$D$11,(N8431-MAR1!$C$11)/MAR1!$E$11)</f>
        <v/>
      </c>
      <c r="R8431" s="7">
        <f>IF($I8431=1,(O8431-MAR1!$B$12)/MAR1!$D$12,(O8431-MAR1!$C$12)/MAR1!$E$12)</f>
        <v/>
      </c>
      <c r="S8431" s="7">
        <f>IF($I8431=1,(P8431-MAR1!$B$13)/MAR1!$D$13,(P8431-MAR1!$C$13)/MAR1!$E$13)</f>
        <v/>
      </c>
    </row>
    <row r="8432">
      <c r="A8432" s="5" t="n">
        <v>8431</v>
      </c>
      <c r="B8432" s="5" t="n">
        <v>24</v>
      </c>
      <c r="C8432" s="5" t="n">
        <v>36</v>
      </c>
      <c r="D8432" s="5" t="n">
        <v>2</v>
      </c>
      <c r="E8432" s="5" t="n">
        <v>0</v>
      </c>
      <c r="F8432" s="5" t="n">
        <v>36.3</v>
      </c>
      <c r="G8432" s="5" t="n">
        <v>18.2</v>
      </c>
      <c r="H8432" s="5" t="n">
        <v>22.59</v>
      </c>
      <c r="I8432" s="6">
        <f>IF(E8432&gt;=Markov!$B$3,1,0)</f>
        <v/>
      </c>
      <c r="J8432" s="6">
        <f>I8431</f>
        <v/>
      </c>
      <c r="K8432" s="7">
        <f>MAR1!$B$5+MAR1!$C$5*COS(2*PI()*$C8432/365)+MAR1!$D$5*SIN(2*PI()*$C8432/365)</f>
        <v/>
      </c>
      <c r="L8432" s="7">
        <f>MAR1!$B$6+MAR1!$C$6*COS(2*PI()*$C8432/365)+MAR1!$D$6*SIN(2*PI()*$C8432/365)</f>
        <v/>
      </c>
      <c r="M8432" s="7">
        <f>MAR1!$B$7+MAR1!$C$7*COS(2*PI()*$C8432/365)+MAR1!$D$7*SIN(2*PI()*$C8432/365)</f>
        <v/>
      </c>
      <c r="N8432" s="7">
        <f>F8432-K8432</f>
        <v/>
      </c>
      <c r="O8432" s="7">
        <f>G8432-L8432</f>
        <v/>
      </c>
      <c r="P8432" s="7">
        <f>H8432-M8432</f>
        <v/>
      </c>
      <c r="Q8432" s="7">
        <f>IF($I8432=1,(N8432-MAR1!$B$11)/MAR1!$D$11,(N8432-MAR1!$C$11)/MAR1!$E$11)</f>
        <v/>
      </c>
      <c r="R8432" s="7">
        <f>IF($I8432=1,(O8432-MAR1!$B$12)/MAR1!$D$12,(O8432-MAR1!$C$12)/MAR1!$E$12)</f>
        <v/>
      </c>
      <c r="S8432" s="7">
        <f>IF($I8432=1,(P8432-MAR1!$B$13)/MAR1!$D$13,(P8432-MAR1!$C$13)/MAR1!$E$13)</f>
        <v/>
      </c>
    </row>
    <row r="8433">
      <c r="A8433" s="5" t="n">
        <v>8432</v>
      </c>
      <c r="B8433" s="5" t="n">
        <v>24</v>
      </c>
      <c r="C8433" s="5" t="n">
        <v>37</v>
      </c>
      <c r="D8433" s="5" t="n">
        <v>2</v>
      </c>
      <c r="E8433" s="5" t="n">
        <v>0</v>
      </c>
      <c r="F8433" s="5" t="n">
        <v>32.2</v>
      </c>
      <c r="G8433" s="5" t="n">
        <v>15.6</v>
      </c>
      <c r="H8433" s="5" t="n">
        <v>20.33</v>
      </c>
      <c r="I8433" s="6">
        <f>IF(E8433&gt;=Markov!$B$3,1,0)</f>
        <v/>
      </c>
      <c r="J8433" s="6">
        <f>I8432</f>
        <v/>
      </c>
      <c r="K8433" s="7">
        <f>MAR1!$B$5+MAR1!$C$5*COS(2*PI()*$C8433/365)+MAR1!$D$5*SIN(2*PI()*$C8433/365)</f>
        <v/>
      </c>
      <c r="L8433" s="7">
        <f>MAR1!$B$6+MAR1!$C$6*COS(2*PI()*$C8433/365)+MAR1!$D$6*SIN(2*PI()*$C8433/365)</f>
        <v/>
      </c>
      <c r="M8433" s="7">
        <f>MAR1!$B$7+MAR1!$C$7*COS(2*PI()*$C8433/365)+MAR1!$D$7*SIN(2*PI()*$C8433/365)</f>
        <v/>
      </c>
      <c r="N8433" s="7">
        <f>F8433-K8433</f>
        <v/>
      </c>
      <c r="O8433" s="7">
        <f>G8433-L8433</f>
        <v/>
      </c>
      <c r="P8433" s="7">
        <f>H8433-M8433</f>
        <v/>
      </c>
      <c r="Q8433" s="7">
        <f>IF($I8433=1,(N8433-MAR1!$B$11)/MAR1!$D$11,(N8433-MAR1!$C$11)/MAR1!$E$11)</f>
        <v/>
      </c>
      <c r="R8433" s="7">
        <f>IF($I8433=1,(O8433-MAR1!$B$12)/MAR1!$D$12,(O8433-MAR1!$C$12)/MAR1!$E$12)</f>
        <v/>
      </c>
      <c r="S8433" s="7">
        <f>IF($I8433=1,(P8433-MAR1!$B$13)/MAR1!$D$13,(P8433-MAR1!$C$13)/MAR1!$E$13)</f>
        <v/>
      </c>
    </row>
    <row r="8434">
      <c r="A8434" s="5" t="n">
        <v>8433</v>
      </c>
      <c r="B8434" s="5" t="n">
        <v>24</v>
      </c>
      <c r="C8434" s="5" t="n">
        <v>38</v>
      </c>
      <c r="D8434" s="5" t="n">
        <v>2</v>
      </c>
      <c r="E8434" s="5" t="n">
        <v>0</v>
      </c>
      <c r="F8434" s="5" t="n">
        <v>36.3</v>
      </c>
      <c r="G8434" s="5" t="n">
        <v>16.7</v>
      </c>
      <c r="H8434" s="5" t="n">
        <v>15.32</v>
      </c>
      <c r="I8434" s="6">
        <f>IF(E8434&gt;=Markov!$B$3,1,0)</f>
        <v/>
      </c>
      <c r="J8434" s="6">
        <f>I8433</f>
        <v/>
      </c>
      <c r="K8434" s="7">
        <f>MAR1!$B$5+MAR1!$C$5*COS(2*PI()*$C8434/365)+MAR1!$D$5*SIN(2*PI()*$C8434/365)</f>
        <v/>
      </c>
      <c r="L8434" s="7">
        <f>MAR1!$B$6+MAR1!$C$6*COS(2*PI()*$C8434/365)+MAR1!$D$6*SIN(2*PI()*$C8434/365)</f>
        <v/>
      </c>
      <c r="M8434" s="7">
        <f>MAR1!$B$7+MAR1!$C$7*COS(2*PI()*$C8434/365)+MAR1!$D$7*SIN(2*PI()*$C8434/365)</f>
        <v/>
      </c>
      <c r="N8434" s="7">
        <f>F8434-K8434</f>
        <v/>
      </c>
      <c r="O8434" s="7">
        <f>G8434-L8434</f>
        <v/>
      </c>
      <c r="P8434" s="7">
        <f>H8434-M8434</f>
        <v/>
      </c>
      <c r="Q8434" s="7">
        <f>IF($I8434=1,(N8434-MAR1!$B$11)/MAR1!$D$11,(N8434-MAR1!$C$11)/MAR1!$E$11)</f>
        <v/>
      </c>
      <c r="R8434" s="7">
        <f>IF($I8434=1,(O8434-MAR1!$B$12)/MAR1!$D$12,(O8434-MAR1!$C$12)/MAR1!$E$12)</f>
        <v/>
      </c>
      <c r="S8434" s="7">
        <f>IF($I8434=1,(P8434-MAR1!$B$13)/MAR1!$D$13,(P8434-MAR1!$C$13)/MAR1!$E$13)</f>
        <v/>
      </c>
    </row>
    <row r="8435">
      <c r="A8435" s="5" t="n">
        <v>8434</v>
      </c>
      <c r="B8435" s="5" t="n">
        <v>24</v>
      </c>
      <c r="C8435" s="5" t="n">
        <v>39</v>
      </c>
      <c r="D8435" s="5" t="n">
        <v>2</v>
      </c>
      <c r="E8435" s="5" t="n">
        <v>0</v>
      </c>
      <c r="F8435" s="5" t="n">
        <v>35.4</v>
      </c>
      <c r="G8435" s="5" t="n">
        <v>17.9</v>
      </c>
      <c r="H8435" s="5" t="n">
        <v>18.27</v>
      </c>
      <c r="I8435" s="6">
        <f>IF(E8435&gt;=Markov!$B$3,1,0)</f>
        <v/>
      </c>
      <c r="J8435" s="6">
        <f>I8434</f>
        <v/>
      </c>
      <c r="K8435" s="7">
        <f>MAR1!$B$5+MAR1!$C$5*COS(2*PI()*$C8435/365)+MAR1!$D$5*SIN(2*PI()*$C8435/365)</f>
        <v/>
      </c>
      <c r="L8435" s="7">
        <f>MAR1!$B$6+MAR1!$C$6*COS(2*PI()*$C8435/365)+MAR1!$D$6*SIN(2*PI()*$C8435/365)</f>
        <v/>
      </c>
      <c r="M8435" s="7">
        <f>MAR1!$B$7+MAR1!$C$7*COS(2*PI()*$C8435/365)+MAR1!$D$7*SIN(2*PI()*$C8435/365)</f>
        <v/>
      </c>
      <c r="N8435" s="7">
        <f>F8435-K8435</f>
        <v/>
      </c>
      <c r="O8435" s="7">
        <f>G8435-L8435</f>
        <v/>
      </c>
      <c r="P8435" s="7">
        <f>H8435-M8435</f>
        <v/>
      </c>
      <c r="Q8435" s="7">
        <f>IF($I8435=1,(N8435-MAR1!$B$11)/MAR1!$D$11,(N8435-MAR1!$C$11)/MAR1!$E$11)</f>
        <v/>
      </c>
      <c r="R8435" s="7">
        <f>IF($I8435=1,(O8435-MAR1!$B$12)/MAR1!$D$12,(O8435-MAR1!$C$12)/MAR1!$E$12)</f>
        <v/>
      </c>
      <c r="S8435" s="7">
        <f>IF($I8435=1,(P8435-MAR1!$B$13)/MAR1!$D$13,(P8435-MAR1!$C$13)/MAR1!$E$13)</f>
        <v/>
      </c>
    </row>
    <row r="8436">
      <c r="A8436" s="5" t="n">
        <v>8435</v>
      </c>
      <c r="B8436" s="5" t="n">
        <v>24</v>
      </c>
      <c r="C8436" s="5" t="n">
        <v>40</v>
      </c>
      <c r="D8436" s="5" t="n">
        <v>2</v>
      </c>
      <c r="E8436" s="5" t="n">
        <v>0.1</v>
      </c>
      <c r="F8436" s="5" t="n">
        <v>31.2</v>
      </c>
      <c r="G8436" s="5" t="n">
        <v>16.7</v>
      </c>
      <c r="H8436" s="5" t="n">
        <v>10.17</v>
      </c>
      <c r="I8436" s="6">
        <f>IF(E8436&gt;=Markov!$B$3,1,0)</f>
        <v/>
      </c>
      <c r="J8436" s="6">
        <f>I8435</f>
        <v/>
      </c>
      <c r="K8436" s="7">
        <f>MAR1!$B$5+MAR1!$C$5*COS(2*PI()*$C8436/365)+MAR1!$D$5*SIN(2*PI()*$C8436/365)</f>
        <v/>
      </c>
      <c r="L8436" s="7">
        <f>MAR1!$B$6+MAR1!$C$6*COS(2*PI()*$C8436/365)+MAR1!$D$6*SIN(2*PI()*$C8436/365)</f>
        <v/>
      </c>
      <c r="M8436" s="7">
        <f>MAR1!$B$7+MAR1!$C$7*COS(2*PI()*$C8436/365)+MAR1!$D$7*SIN(2*PI()*$C8436/365)</f>
        <v/>
      </c>
      <c r="N8436" s="7">
        <f>F8436-K8436</f>
        <v/>
      </c>
      <c r="O8436" s="7">
        <f>G8436-L8436</f>
        <v/>
      </c>
      <c r="P8436" s="7">
        <f>H8436-M8436</f>
        <v/>
      </c>
      <c r="Q8436" s="7">
        <f>IF($I8436=1,(N8436-MAR1!$B$11)/MAR1!$D$11,(N8436-MAR1!$C$11)/MAR1!$E$11)</f>
        <v/>
      </c>
      <c r="R8436" s="7">
        <f>IF($I8436=1,(O8436-MAR1!$B$12)/MAR1!$D$12,(O8436-MAR1!$C$12)/MAR1!$E$12)</f>
        <v/>
      </c>
      <c r="S8436" s="7">
        <f>IF($I8436=1,(P8436-MAR1!$B$13)/MAR1!$D$13,(P8436-MAR1!$C$13)/MAR1!$E$13)</f>
        <v/>
      </c>
    </row>
    <row r="8437">
      <c r="A8437" s="5" t="n">
        <v>8436</v>
      </c>
      <c r="B8437" s="5" t="n">
        <v>24</v>
      </c>
      <c r="C8437" s="5" t="n">
        <v>41</v>
      </c>
      <c r="D8437" s="5" t="n">
        <v>2</v>
      </c>
      <c r="E8437" s="5" t="n">
        <v>0</v>
      </c>
      <c r="F8437" s="5" t="n">
        <v>36.1</v>
      </c>
      <c r="G8437" s="5" t="n">
        <v>17.6</v>
      </c>
      <c r="H8437" s="5" t="n">
        <v>20.77</v>
      </c>
      <c r="I8437" s="6">
        <f>IF(E8437&gt;=Markov!$B$3,1,0)</f>
        <v/>
      </c>
      <c r="J8437" s="6">
        <f>I8436</f>
        <v/>
      </c>
      <c r="K8437" s="7">
        <f>MAR1!$B$5+MAR1!$C$5*COS(2*PI()*$C8437/365)+MAR1!$D$5*SIN(2*PI()*$C8437/365)</f>
        <v/>
      </c>
      <c r="L8437" s="7">
        <f>MAR1!$B$6+MAR1!$C$6*COS(2*PI()*$C8437/365)+MAR1!$D$6*SIN(2*PI()*$C8437/365)</f>
        <v/>
      </c>
      <c r="M8437" s="7">
        <f>MAR1!$B$7+MAR1!$C$7*COS(2*PI()*$C8437/365)+MAR1!$D$7*SIN(2*PI()*$C8437/365)</f>
        <v/>
      </c>
      <c r="N8437" s="7">
        <f>F8437-K8437</f>
        <v/>
      </c>
      <c r="O8437" s="7">
        <f>G8437-L8437</f>
        <v/>
      </c>
      <c r="P8437" s="7">
        <f>H8437-M8437</f>
        <v/>
      </c>
      <c r="Q8437" s="7">
        <f>IF($I8437=1,(N8437-MAR1!$B$11)/MAR1!$D$11,(N8437-MAR1!$C$11)/MAR1!$E$11)</f>
        <v/>
      </c>
      <c r="R8437" s="7">
        <f>IF($I8437=1,(O8437-MAR1!$B$12)/MAR1!$D$12,(O8437-MAR1!$C$12)/MAR1!$E$12)</f>
        <v/>
      </c>
      <c r="S8437" s="7">
        <f>IF($I8437=1,(P8437-MAR1!$B$13)/MAR1!$D$13,(P8437-MAR1!$C$13)/MAR1!$E$13)</f>
        <v/>
      </c>
    </row>
    <row r="8438">
      <c r="A8438" s="5" t="n">
        <v>8437</v>
      </c>
      <c r="B8438" s="5" t="n">
        <v>24</v>
      </c>
      <c r="C8438" s="5" t="n">
        <v>42</v>
      </c>
      <c r="D8438" s="5" t="n">
        <v>2</v>
      </c>
      <c r="E8438" s="5" t="n">
        <v>0</v>
      </c>
      <c r="F8438" s="5" t="n">
        <v>37.8</v>
      </c>
      <c r="G8438" s="5" t="n">
        <v>18.6</v>
      </c>
      <c r="H8438" s="5" t="n">
        <v>22.02</v>
      </c>
      <c r="I8438" s="6">
        <f>IF(E8438&gt;=Markov!$B$3,1,0)</f>
        <v/>
      </c>
      <c r="J8438" s="6">
        <f>I8437</f>
        <v/>
      </c>
      <c r="K8438" s="7">
        <f>MAR1!$B$5+MAR1!$C$5*COS(2*PI()*$C8438/365)+MAR1!$D$5*SIN(2*PI()*$C8438/365)</f>
        <v/>
      </c>
      <c r="L8438" s="7">
        <f>MAR1!$B$6+MAR1!$C$6*COS(2*PI()*$C8438/365)+MAR1!$D$6*SIN(2*PI()*$C8438/365)</f>
        <v/>
      </c>
      <c r="M8438" s="7">
        <f>MAR1!$B$7+MAR1!$C$7*COS(2*PI()*$C8438/365)+MAR1!$D$7*SIN(2*PI()*$C8438/365)</f>
        <v/>
      </c>
      <c r="N8438" s="7">
        <f>F8438-K8438</f>
        <v/>
      </c>
      <c r="O8438" s="7">
        <f>G8438-L8438</f>
        <v/>
      </c>
      <c r="P8438" s="7">
        <f>H8438-M8438</f>
        <v/>
      </c>
      <c r="Q8438" s="7">
        <f>IF($I8438=1,(N8438-MAR1!$B$11)/MAR1!$D$11,(N8438-MAR1!$C$11)/MAR1!$E$11)</f>
        <v/>
      </c>
      <c r="R8438" s="7">
        <f>IF($I8438=1,(O8438-MAR1!$B$12)/MAR1!$D$12,(O8438-MAR1!$C$12)/MAR1!$E$12)</f>
        <v/>
      </c>
      <c r="S8438" s="7">
        <f>IF($I8438=1,(P8438-MAR1!$B$13)/MAR1!$D$13,(P8438-MAR1!$C$13)/MAR1!$E$13)</f>
        <v/>
      </c>
    </row>
    <row r="8439">
      <c r="A8439" s="5" t="n">
        <v>8438</v>
      </c>
      <c r="B8439" s="5" t="n">
        <v>24</v>
      </c>
      <c r="C8439" s="5" t="n">
        <v>43</v>
      </c>
      <c r="D8439" s="5" t="n">
        <v>2</v>
      </c>
      <c r="E8439" s="5" t="n">
        <v>0</v>
      </c>
      <c r="F8439" s="5" t="n">
        <v>36.9</v>
      </c>
      <c r="G8439" s="5" t="n">
        <v>19.2</v>
      </c>
      <c r="H8439" s="5" t="n">
        <v>22.9</v>
      </c>
      <c r="I8439" s="6">
        <f>IF(E8439&gt;=Markov!$B$3,1,0)</f>
        <v/>
      </c>
      <c r="J8439" s="6">
        <f>I8438</f>
        <v/>
      </c>
      <c r="K8439" s="7">
        <f>MAR1!$B$5+MAR1!$C$5*COS(2*PI()*$C8439/365)+MAR1!$D$5*SIN(2*PI()*$C8439/365)</f>
        <v/>
      </c>
      <c r="L8439" s="7">
        <f>MAR1!$B$6+MAR1!$C$6*COS(2*PI()*$C8439/365)+MAR1!$D$6*SIN(2*PI()*$C8439/365)</f>
        <v/>
      </c>
      <c r="M8439" s="7">
        <f>MAR1!$B$7+MAR1!$C$7*COS(2*PI()*$C8439/365)+MAR1!$D$7*SIN(2*PI()*$C8439/365)</f>
        <v/>
      </c>
      <c r="N8439" s="7">
        <f>F8439-K8439</f>
        <v/>
      </c>
      <c r="O8439" s="7">
        <f>G8439-L8439</f>
        <v/>
      </c>
      <c r="P8439" s="7">
        <f>H8439-M8439</f>
        <v/>
      </c>
      <c r="Q8439" s="7">
        <f>IF($I8439=1,(N8439-MAR1!$B$11)/MAR1!$D$11,(N8439-MAR1!$C$11)/MAR1!$E$11)</f>
        <v/>
      </c>
      <c r="R8439" s="7">
        <f>IF($I8439=1,(O8439-MAR1!$B$12)/MAR1!$D$12,(O8439-MAR1!$C$12)/MAR1!$E$12)</f>
        <v/>
      </c>
      <c r="S8439" s="7">
        <f>IF($I8439=1,(P8439-MAR1!$B$13)/MAR1!$D$13,(P8439-MAR1!$C$13)/MAR1!$E$13)</f>
        <v/>
      </c>
    </row>
    <row r="8440">
      <c r="A8440" s="5" t="n">
        <v>8439</v>
      </c>
      <c r="B8440" s="5" t="n">
        <v>24</v>
      </c>
      <c r="C8440" s="5" t="n">
        <v>44</v>
      </c>
      <c r="D8440" s="5" t="n">
        <v>2</v>
      </c>
      <c r="E8440" s="5" t="n">
        <v>0</v>
      </c>
      <c r="F8440" s="5" t="n">
        <v>37.6</v>
      </c>
      <c r="G8440" s="5" t="n">
        <v>17</v>
      </c>
      <c r="H8440" s="5" t="n">
        <v>21.45</v>
      </c>
      <c r="I8440" s="6">
        <f>IF(E8440&gt;=Markov!$B$3,1,0)</f>
        <v/>
      </c>
      <c r="J8440" s="6">
        <f>I8439</f>
        <v/>
      </c>
      <c r="K8440" s="7">
        <f>MAR1!$B$5+MAR1!$C$5*COS(2*PI()*$C8440/365)+MAR1!$D$5*SIN(2*PI()*$C8440/365)</f>
        <v/>
      </c>
      <c r="L8440" s="7">
        <f>MAR1!$B$6+MAR1!$C$6*COS(2*PI()*$C8440/365)+MAR1!$D$6*SIN(2*PI()*$C8440/365)</f>
        <v/>
      </c>
      <c r="M8440" s="7">
        <f>MAR1!$B$7+MAR1!$C$7*COS(2*PI()*$C8440/365)+MAR1!$D$7*SIN(2*PI()*$C8440/365)</f>
        <v/>
      </c>
      <c r="N8440" s="7">
        <f>F8440-K8440</f>
        <v/>
      </c>
      <c r="O8440" s="7">
        <f>G8440-L8440</f>
        <v/>
      </c>
      <c r="P8440" s="7">
        <f>H8440-M8440</f>
        <v/>
      </c>
      <c r="Q8440" s="7">
        <f>IF($I8440=1,(N8440-MAR1!$B$11)/MAR1!$D$11,(N8440-MAR1!$C$11)/MAR1!$E$11)</f>
        <v/>
      </c>
      <c r="R8440" s="7">
        <f>IF($I8440=1,(O8440-MAR1!$B$12)/MAR1!$D$12,(O8440-MAR1!$C$12)/MAR1!$E$12)</f>
        <v/>
      </c>
      <c r="S8440" s="7">
        <f>IF($I8440=1,(P8440-MAR1!$B$13)/MAR1!$D$13,(P8440-MAR1!$C$13)/MAR1!$E$13)</f>
        <v/>
      </c>
    </row>
    <row r="8441">
      <c r="A8441" s="5" t="n">
        <v>8440</v>
      </c>
      <c r="B8441" s="5" t="n">
        <v>24</v>
      </c>
      <c r="C8441" s="5" t="n">
        <v>45</v>
      </c>
      <c r="D8441" s="5" t="n">
        <v>2</v>
      </c>
      <c r="E8441" s="5" t="n">
        <v>0</v>
      </c>
      <c r="F8441" s="5" t="n">
        <v>36.4</v>
      </c>
      <c r="G8441" s="5" t="n">
        <v>18</v>
      </c>
      <c r="H8441" s="5" t="n">
        <v>17.78</v>
      </c>
      <c r="I8441" s="6">
        <f>IF(E8441&gt;=Markov!$B$3,1,0)</f>
        <v/>
      </c>
      <c r="J8441" s="6">
        <f>I8440</f>
        <v/>
      </c>
      <c r="K8441" s="7">
        <f>MAR1!$B$5+MAR1!$C$5*COS(2*PI()*$C8441/365)+MAR1!$D$5*SIN(2*PI()*$C8441/365)</f>
        <v/>
      </c>
      <c r="L8441" s="7">
        <f>MAR1!$B$6+MAR1!$C$6*COS(2*PI()*$C8441/365)+MAR1!$D$6*SIN(2*PI()*$C8441/365)</f>
        <v/>
      </c>
      <c r="M8441" s="7">
        <f>MAR1!$B$7+MAR1!$C$7*COS(2*PI()*$C8441/365)+MAR1!$D$7*SIN(2*PI()*$C8441/365)</f>
        <v/>
      </c>
      <c r="N8441" s="7">
        <f>F8441-K8441</f>
        <v/>
      </c>
      <c r="O8441" s="7">
        <f>G8441-L8441</f>
        <v/>
      </c>
      <c r="P8441" s="7">
        <f>H8441-M8441</f>
        <v/>
      </c>
      <c r="Q8441" s="7">
        <f>IF($I8441=1,(N8441-MAR1!$B$11)/MAR1!$D$11,(N8441-MAR1!$C$11)/MAR1!$E$11)</f>
        <v/>
      </c>
      <c r="R8441" s="7">
        <f>IF($I8441=1,(O8441-MAR1!$B$12)/MAR1!$D$12,(O8441-MAR1!$C$12)/MAR1!$E$12)</f>
        <v/>
      </c>
      <c r="S8441" s="7">
        <f>IF($I8441=1,(P8441-MAR1!$B$13)/MAR1!$D$13,(P8441-MAR1!$C$13)/MAR1!$E$13)</f>
        <v/>
      </c>
    </row>
    <row r="8442">
      <c r="A8442" s="5" t="n">
        <v>8441</v>
      </c>
      <c r="B8442" s="5" t="n">
        <v>24</v>
      </c>
      <c r="C8442" s="5" t="n">
        <v>46</v>
      </c>
      <c r="D8442" s="5" t="n">
        <v>2</v>
      </c>
      <c r="E8442" s="5" t="n">
        <v>0</v>
      </c>
      <c r="F8442" s="5" t="n">
        <v>35</v>
      </c>
      <c r="G8442" s="5" t="n">
        <v>16</v>
      </c>
      <c r="H8442" s="5" t="n">
        <v>16.66</v>
      </c>
      <c r="I8442" s="6">
        <f>IF(E8442&gt;=Markov!$B$3,1,0)</f>
        <v/>
      </c>
      <c r="J8442" s="6">
        <f>I8441</f>
        <v/>
      </c>
      <c r="K8442" s="7">
        <f>MAR1!$B$5+MAR1!$C$5*COS(2*PI()*$C8442/365)+MAR1!$D$5*SIN(2*PI()*$C8442/365)</f>
        <v/>
      </c>
      <c r="L8442" s="7">
        <f>MAR1!$B$6+MAR1!$C$6*COS(2*PI()*$C8442/365)+MAR1!$D$6*SIN(2*PI()*$C8442/365)</f>
        <v/>
      </c>
      <c r="M8442" s="7">
        <f>MAR1!$B$7+MAR1!$C$7*COS(2*PI()*$C8442/365)+MAR1!$D$7*SIN(2*PI()*$C8442/365)</f>
        <v/>
      </c>
      <c r="N8442" s="7">
        <f>F8442-K8442</f>
        <v/>
      </c>
      <c r="O8442" s="7">
        <f>G8442-L8442</f>
        <v/>
      </c>
      <c r="P8442" s="7">
        <f>H8442-M8442</f>
        <v/>
      </c>
      <c r="Q8442" s="7">
        <f>IF($I8442=1,(N8442-MAR1!$B$11)/MAR1!$D$11,(N8442-MAR1!$C$11)/MAR1!$E$11)</f>
        <v/>
      </c>
      <c r="R8442" s="7">
        <f>IF($I8442=1,(O8442-MAR1!$B$12)/MAR1!$D$12,(O8442-MAR1!$C$12)/MAR1!$E$12)</f>
        <v/>
      </c>
      <c r="S8442" s="7">
        <f>IF($I8442=1,(P8442-MAR1!$B$13)/MAR1!$D$13,(P8442-MAR1!$C$13)/MAR1!$E$13)</f>
        <v/>
      </c>
    </row>
    <row r="8443">
      <c r="A8443" s="5" t="n">
        <v>8442</v>
      </c>
      <c r="B8443" s="5" t="n">
        <v>24</v>
      </c>
      <c r="C8443" s="5" t="n">
        <v>47</v>
      </c>
      <c r="D8443" s="5" t="n">
        <v>2</v>
      </c>
      <c r="E8443" s="5" t="n">
        <v>0</v>
      </c>
      <c r="F8443" s="5" t="n">
        <v>35</v>
      </c>
      <c r="G8443" s="5" t="n">
        <v>14.9</v>
      </c>
      <c r="H8443" s="5" t="n">
        <v>17.64</v>
      </c>
      <c r="I8443" s="6">
        <f>IF(E8443&gt;=Markov!$B$3,1,0)</f>
        <v/>
      </c>
      <c r="J8443" s="6">
        <f>I8442</f>
        <v/>
      </c>
      <c r="K8443" s="7">
        <f>MAR1!$B$5+MAR1!$C$5*COS(2*PI()*$C8443/365)+MAR1!$D$5*SIN(2*PI()*$C8443/365)</f>
        <v/>
      </c>
      <c r="L8443" s="7">
        <f>MAR1!$B$6+MAR1!$C$6*COS(2*PI()*$C8443/365)+MAR1!$D$6*SIN(2*PI()*$C8443/365)</f>
        <v/>
      </c>
      <c r="M8443" s="7">
        <f>MAR1!$B$7+MAR1!$C$7*COS(2*PI()*$C8443/365)+MAR1!$D$7*SIN(2*PI()*$C8443/365)</f>
        <v/>
      </c>
      <c r="N8443" s="7">
        <f>F8443-K8443</f>
        <v/>
      </c>
      <c r="O8443" s="7">
        <f>G8443-L8443</f>
        <v/>
      </c>
      <c r="P8443" s="7">
        <f>H8443-M8443</f>
        <v/>
      </c>
      <c r="Q8443" s="7">
        <f>IF($I8443=1,(N8443-MAR1!$B$11)/MAR1!$D$11,(N8443-MAR1!$C$11)/MAR1!$E$11)</f>
        <v/>
      </c>
      <c r="R8443" s="7">
        <f>IF($I8443=1,(O8443-MAR1!$B$12)/MAR1!$D$12,(O8443-MAR1!$C$12)/MAR1!$E$12)</f>
        <v/>
      </c>
      <c r="S8443" s="7">
        <f>IF($I8443=1,(P8443-MAR1!$B$13)/MAR1!$D$13,(P8443-MAR1!$C$13)/MAR1!$E$13)</f>
        <v/>
      </c>
    </row>
    <row r="8444">
      <c r="A8444" s="5" t="n">
        <v>8443</v>
      </c>
      <c r="B8444" s="5" t="n">
        <v>24</v>
      </c>
      <c r="C8444" s="5" t="n">
        <v>48</v>
      </c>
      <c r="D8444" s="5" t="n">
        <v>2</v>
      </c>
      <c r="E8444" s="5" t="n">
        <v>0</v>
      </c>
      <c r="F8444" s="5" t="n">
        <v>33.3</v>
      </c>
      <c r="G8444" s="5" t="n">
        <v>15.4</v>
      </c>
      <c r="H8444" s="5" t="n">
        <v>19.91</v>
      </c>
      <c r="I8444" s="6">
        <f>IF(E8444&gt;=Markov!$B$3,1,0)</f>
        <v/>
      </c>
      <c r="J8444" s="6">
        <f>I8443</f>
        <v/>
      </c>
      <c r="K8444" s="7">
        <f>MAR1!$B$5+MAR1!$C$5*COS(2*PI()*$C8444/365)+MAR1!$D$5*SIN(2*PI()*$C8444/365)</f>
        <v/>
      </c>
      <c r="L8444" s="7">
        <f>MAR1!$B$6+MAR1!$C$6*COS(2*PI()*$C8444/365)+MAR1!$D$6*SIN(2*PI()*$C8444/365)</f>
        <v/>
      </c>
      <c r="M8444" s="7">
        <f>MAR1!$B$7+MAR1!$C$7*COS(2*PI()*$C8444/365)+MAR1!$D$7*SIN(2*PI()*$C8444/365)</f>
        <v/>
      </c>
      <c r="N8444" s="7">
        <f>F8444-K8444</f>
        <v/>
      </c>
      <c r="O8444" s="7">
        <f>G8444-L8444</f>
        <v/>
      </c>
      <c r="P8444" s="7">
        <f>H8444-M8444</f>
        <v/>
      </c>
      <c r="Q8444" s="7">
        <f>IF($I8444=1,(N8444-MAR1!$B$11)/MAR1!$D$11,(N8444-MAR1!$C$11)/MAR1!$E$11)</f>
        <v/>
      </c>
      <c r="R8444" s="7">
        <f>IF($I8444=1,(O8444-MAR1!$B$12)/MAR1!$D$12,(O8444-MAR1!$C$12)/MAR1!$E$12)</f>
        <v/>
      </c>
      <c r="S8444" s="7">
        <f>IF($I8444=1,(P8444-MAR1!$B$13)/MAR1!$D$13,(P8444-MAR1!$C$13)/MAR1!$E$13)</f>
        <v/>
      </c>
    </row>
    <row r="8445">
      <c r="A8445" s="5" t="n">
        <v>8444</v>
      </c>
      <c r="B8445" s="5" t="n">
        <v>24</v>
      </c>
      <c r="C8445" s="5" t="n">
        <v>49</v>
      </c>
      <c r="D8445" s="5" t="n">
        <v>2</v>
      </c>
      <c r="E8445" s="5" t="n">
        <v>0</v>
      </c>
      <c r="F8445" s="5" t="n">
        <v>32.3</v>
      </c>
      <c r="G8445" s="5" t="n">
        <v>16.9</v>
      </c>
      <c r="H8445" s="5" t="n">
        <v>20.35</v>
      </c>
      <c r="I8445" s="6">
        <f>IF(E8445&gt;=Markov!$B$3,1,0)</f>
        <v/>
      </c>
      <c r="J8445" s="6">
        <f>I8444</f>
        <v/>
      </c>
      <c r="K8445" s="7">
        <f>MAR1!$B$5+MAR1!$C$5*COS(2*PI()*$C8445/365)+MAR1!$D$5*SIN(2*PI()*$C8445/365)</f>
        <v/>
      </c>
      <c r="L8445" s="7">
        <f>MAR1!$B$6+MAR1!$C$6*COS(2*PI()*$C8445/365)+MAR1!$D$6*SIN(2*PI()*$C8445/365)</f>
        <v/>
      </c>
      <c r="M8445" s="7">
        <f>MAR1!$B$7+MAR1!$C$7*COS(2*PI()*$C8445/365)+MAR1!$D$7*SIN(2*PI()*$C8445/365)</f>
        <v/>
      </c>
      <c r="N8445" s="7">
        <f>F8445-K8445</f>
        <v/>
      </c>
      <c r="O8445" s="7">
        <f>G8445-L8445</f>
        <v/>
      </c>
      <c r="P8445" s="7">
        <f>H8445-M8445</f>
        <v/>
      </c>
      <c r="Q8445" s="7">
        <f>IF($I8445=1,(N8445-MAR1!$B$11)/MAR1!$D$11,(N8445-MAR1!$C$11)/MAR1!$E$11)</f>
        <v/>
      </c>
      <c r="R8445" s="7">
        <f>IF($I8445=1,(O8445-MAR1!$B$12)/MAR1!$D$12,(O8445-MAR1!$C$12)/MAR1!$E$12)</f>
        <v/>
      </c>
      <c r="S8445" s="7">
        <f>IF($I8445=1,(P8445-MAR1!$B$13)/MAR1!$D$13,(P8445-MAR1!$C$13)/MAR1!$E$13)</f>
        <v/>
      </c>
    </row>
    <row r="8446">
      <c r="A8446" s="5" t="n">
        <v>8445</v>
      </c>
      <c r="B8446" s="5" t="n">
        <v>24</v>
      </c>
      <c r="C8446" s="5" t="n">
        <v>50</v>
      </c>
      <c r="D8446" s="5" t="n">
        <v>2</v>
      </c>
      <c r="E8446" s="5" t="n">
        <v>0</v>
      </c>
      <c r="F8446" s="5" t="n">
        <v>33.7</v>
      </c>
      <c r="G8446" s="5" t="n">
        <v>18.2</v>
      </c>
      <c r="H8446" s="5" t="n">
        <v>18.25</v>
      </c>
      <c r="I8446" s="6">
        <f>IF(E8446&gt;=Markov!$B$3,1,0)</f>
        <v/>
      </c>
      <c r="J8446" s="6">
        <f>I8445</f>
        <v/>
      </c>
      <c r="K8446" s="7">
        <f>MAR1!$B$5+MAR1!$C$5*COS(2*PI()*$C8446/365)+MAR1!$D$5*SIN(2*PI()*$C8446/365)</f>
        <v/>
      </c>
      <c r="L8446" s="7">
        <f>MAR1!$B$6+MAR1!$C$6*COS(2*PI()*$C8446/365)+MAR1!$D$6*SIN(2*PI()*$C8446/365)</f>
        <v/>
      </c>
      <c r="M8446" s="7">
        <f>MAR1!$B$7+MAR1!$C$7*COS(2*PI()*$C8446/365)+MAR1!$D$7*SIN(2*PI()*$C8446/365)</f>
        <v/>
      </c>
      <c r="N8446" s="7">
        <f>F8446-K8446</f>
        <v/>
      </c>
      <c r="O8446" s="7">
        <f>G8446-L8446</f>
        <v/>
      </c>
      <c r="P8446" s="7">
        <f>H8446-M8446</f>
        <v/>
      </c>
      <c r="Q8446" s="7">
        <f>IF($I8446=1,(N8446-MAR1!$B$11)/MAR1!$D$11,(N8446-MAR1!$C$11)/MAR1!$E$11)</f>
        <v/>
      </c>
      <c r="R8446" s="7">
        <f>IF($I8446=1,(O8446-MAR1!$B$12)/MAR1!$D$12,(O8446-MAR1!$C$12)/MAR1!$E$12)</f>
        <v/>
      </c>
      <c r="S8446" s="7">
        <f>IF($I8446=1,(P8446-MAR1!$B$13)/MAR1!$D$13,(P8446-MAR1!$C$13)/MAR1!$E$13)</f>
        <v/>
      </c>
    </row>
    <row r="8447">
      <c r="A8447" s="5" t="n">
        <v>8446</v>
      </c>
      <c r="B8447" s="5" t="n">
        <v>24</v>
      </c>
      <c r="C8447" s="5" t="n">
        <v>51</v>
      </c>
      <c r="D8447" s="5" t="n">
        <v>2</v>
      </c>
      <c r="E8447" s="5" t="n">
        <v>0</v>
      </c>
      <c r="F8447" s="5" t="n">
        <v>32.2</v>
      </c>
      <c r="G8447" s="5" t="n">
        <v>19.1</v>
      </c>
      <c r="H8447" s="5" t="n">
        <v>17.66</v>
      </c>
      <c r="I8447" s="6">
        <f>IF(E8447&gt;=Markov!$B$3,1,0)</f>
        <v/>
      </c>
      <c r="J8447" s="6">
        <f>I8446</f>
        <v/>
      </c>
      <c r="K8447" s="7">
        <f>MAR1!$B$5+MAR1!$C$5*COS(2*PI()*$C8447/365)+MAR1!$D$5*SIN(2*PI()*$C8447/365)</f>
        <v/>
      </c>
      <c r="L8447" s="7">
        <f>MAR1!$B$6+MAR1!$C$6*COS(2*PI()*$C8447/365)+MAR1!$D$6*SIN(2*PI()*$C8447/365)</f>
        <v/>
      </c>
      <c r="M8447" s="7">
        <f>MAR1!$B$7+MAR1!$C$7*COS(2*PI()*$C8447/365)+MAR1!$D$7*SIN(2*PI()*$C8447/365)</f>
        <v/>
      </c>
      <c r="N8447" s="7">
        <f>F8447-K8447</f>
        <v/>
      </c>
      <c r="O8447" s="7">
        <f>G8447-L8447</f>
        <v/>
      </c>
      <c r="P8447" s="7">
        <f>H8447-M8447</f>
        <v/>
      </c>
      <c r="Q8447" s="7">
        <f>IF($I8447=1,(N8447-MAR1!$B$11)/MAR1!$D$11,(N8447-MAR1!$C$11)/MAR1!$E$11)</f>
        <v/>
      </c>
      <c r="R8447" s="7">
        <f>IF($I8447=1,(O8447-MAR1!$B$12)/MAR1!$D$12,(O8447-MAR1!$C$12)/MAR1!$E$12)</f>
        <v/>
      </c>
      <c r="S8447" s="7">
        <f>IF($I8447=1,(P8447-MAR1!$B$13)/MAR1!$D$13,(P8447-MAR1!$C$13)/MAR1!$E$13)</f>
        <v/>
      </c>
    </row>
    <row r="8448">
      <c r="A8448" s="5" t="n">
        <v>8447</v>
      </c>
      <c r="B8448" s="5" t="n">
        <v>24</v>
      </c>
      <c r="C8448" s="5" t="n">
        <v>52</v>
      </c>
      <c r="D8448" s="5" t="n">
        <v>2</v>
      </c>
      <c r="E8448" s="5" t="n">
        <v>0</v>
      </c>
      <c r="F8448" s="5" t="n">
        <v>34.3</v>
      </c>
      <c r="G8448" s="5" t="n">
        <v>20.1</v>
      </c>
      <c r="H8448" s="5" t="n">
        <v>11.96</v>
      </c>
      <c r="I8448" s="6">
        <f>IF(E8448&gt;=Markov!$B$3,1,0)</f>
        <v/>
      </c>
      <c r="J8448" s="6">
        <f>I8447</f>
        <v/>
      </c>
      <c r="K8448" s="7">
        <f>MAR1!$B$5+MAR1!$C$5*COS(2*PI()*$C8448/365)+MAR1!$D$5*SIN(2*PI()*$C8448/365)</f>
        <v/>
      </c>
      <c r="L8448" s="7">
        <f>MAR1!$B$6+MAR1!$C$6*COS(2*PI()*$C8448/365)+MAR1!$D$6*SIN(2*PI()*$C8448/365)</f>
        <v/>
      </c>
      <c r="M8448" s="7">
        <f>MAR1!$B$7+MAR1!$C$7*COS(2*PI()*$C8448/365)+MAR1!$D$7*SIN(2*PI()*$C8448/365)</f>
        <v/>
      </c>
      <c r="N8448" s="7">
        <f>F8448-K8448</f>
        <v/>
      </c>
      <c r="O8448" s="7">
        <f>G8448-L8448</f>
        <v/>
      </c>
      <c r="P8448" s="7">
        <f>H8448-M8448</f>
        <v/>
      </c>
      <c r="Q8448" s="7">
        <f>IF($I8448=1,(N8448-MAR1!$B$11)/MAR1!$D$11,(N8448-MAR1!$C$11)/MAR1!$E$11)</f>
        <v/>
      </c>
      <c r="R8448" s="7">
        <f>IF($I8448=1,(O8448-MAR1!$B$12)/MAR1!$D$12,(O8448-MAR1!$C$12)/MAR1!$E$12)</f>
        <v/>
      </c>
      <c r="S8448" s="7">
        <f>IF($I8448=1,(P8448-MAR1!$B$13)/MAR1!$D$13,(P8448-MAR1!$C$13)/MAR1!$E$13)</f>
        <v/>
      </c>
    </row>
    <row r="8449">
      <c r="A8449" s="5" t="n">
        <v>8448</v>
      </c>
      <c r="B8449" s="5" t="n">
        <v>24</v>
      </c>
      <c r="C8449" s="5" t="n">
        <v>53</v>
      </c>
      <c r="D8449" s="5" t="n">
        <v>2</v>
      </c>
      <c r="E8449" s="5" t="n">
        <v>0</v>
      </c>
      <c r="F8449" s="5" t="n">
        <v>34.3</v>
      </c>
      <c r="G8449" s="5" t="n">
        <v>19.5</v>
      </c>
      <c r="H8449" s="5" t="n">
        <v>17.93</v>
      </c>
      <c r="I8449" s="6">
        <f>IF(E8449&gt;=Markov!$B$3,1,0)</f>
        <v/>
      </c>
      <c r="J8449" s="6">
        <f>I8448</f>
        <v/>
      </c>
      <c r="K8449" s="7">
        <f>MAR1!$B$5+MAR1!$C$5*COS(2*PI()*$C8449/365)+MAR1!$D$5*SIN(2*PI()*$C8449/365)</f>
        <v/>
      </c>
      <c r="L8449" s="7">
        <f>MAR1!$B$6+MAR1!$C$6*COS(2*PI()*$C8449/365)+MAR1!$D$6*SIN(2*PI()*$C8449/365)</f>
        <v/>
      </c>
      <c r="M8449" s="7">
        <f>MAR1!$B$7+MAR1!$C$7*COS(2*PI()*$C8449/365)+MAR1!$D$7*SIN(2*PI()*$C8449/365)</f>
        <v/>
      </c>
      <c r="N8449" s="7">
        <f>F8449-K8449</f>
        <v/>
      </c>
      <c r="O8449" s="7">
        <f>G8449-L8449</f>
        <v/>
      </c>
      <c r="P8449" s="7">
        <f>H8449-M8449</f>
        <v/>
      </c>
      <c r="Q8449" s="7">
        <f>IF($I8449=1,(N8449-MAR1!$B$11)/MAR1!$D$11,(N8449-MAR1!$C$11)/MAR1!$E$11)</f>
        <v/>
      </c>
      <c r="R8449" s="7">
        <f>IF($I8449=1,(O8449-MAR1!$B$12)/MAR1!$D$12,(O8449-MAR1!$C$12)/MAR1!$E$12)</f>
        <v/>
      </c>
      <c r="S8449" s="7">
        <f>IF($I8449=1,(P8449-MAR1!$B$13)/MAR1!$D$13,(P8449-MAR1!$C$13)/MAR1!$E$13)</f>
        <v/>
      </c>
    </row>
    <row r="8450">
      <c r="A8450" s="5" t="n">
        <v>8449</v>
      </c>
      <c r="B8450" s="5" t="n">
        <v>24</v>
      </c>
      <c r="C8450" s="5" t="n">
        <v>54</v>
      </c>
      <c r="D8450" s="5" t="n">
        <v>2</v>
      </c>
      <c r="E8450" s="5" t="n">
        <v>0</v>
      </c>
      <c r="F8450" s="5" t="n">
        <v>35.7</v>
      </c>
      <c r="G8450" s="5" t="n">
        <v>22</v>
      </c>
      <c r="H8450" s="5" t="n">
        <v>22.98</v>
      </c>
      <c r="I8450" s="6">
        <f>IF(E8450&gt;=Markov!$B$3,1,0)</f>
        <v/>
      </c>
      <c r="J8450" s="6">
        <f>I8449</f>
        <v/>
      </c>
      <c r="K8450" s="7">
        <f>MAR1!$B$5+MAR1!$C$5*COS(2*PI()*$C8450/365)+MAR1!$D$5*SIN(2*PI()*$C8450/365)</f>
        <v/>
      </c>
      <c r="L8450" s="7">
        <f>MAR1!$B$6+MAR1!$C$6*COS(2*PI()*$C8450/365)+MAR1!$D$6*SIN(2*PI()*$C8450/365)</f>
        <v/>
      </c>
      <c r="M8450" s="7">
        <f>MAR1!$B$7+MAR1!$C$7*COS(2*PI()*$C8450/365)+MAR1!$D$7*SIN(2*PI()*$C8450/365)</f>
        <v/>
      </c>
      <c r="N8450" s="7">
        <f>F8450-K8450</f>
        <v/>
      </c>
      <c r="O8450" s="7">
        <f>G8450-L8450</f>
        <v/>
      </c>
      <c r="P8450" s="7">
        <f>H8450-M8450</f>
        <v/>
      </c>
      <c r="Q8450" s="7">
        <f>IF($I8450=1,(N8450-MAR1!$B$11)/MAR1!$D$11,(N8450-MAR1!$C$11)/MAR1!$E$11)</f>
        <v/>
      </c>
      <c r="R8450" s="7">
        <f>IF($I8450=1,(O8450-MAR1!$B$12)/MAR1!$D$12,(O8450-MAR1!$C$12)/MAR1!$E$12)</f>
        <v/>
      </c>
      <c r="S8450" s="7">
        <f>IF($I8450=1,(P8450-MAR1!$B$13)/MAR1!$D$13,(P8450-MAR1!$C$13)/MAR1!$E$13)</f>
        <v/>
      </c>
    </row>
    <row r="8451">
      <c r="A8451" s="5" t="n">
        <v>8450</v>
      </c>
      <c r="B8451" s="5" t="n">
        <v>24</v>
      </c>
      <c r="C8451" s="5" t="n">
        <v>55</v>
      </c>
      <c r="D8451" s="5" t="n">
        <v>2</v>
      </c>
      <c r="E8451" s="5" t="n">
        <v>0</v>
      </c>
      <c r="F8451" s="5" t="n">
        <v>35.4</v>
      </c>
      <c r="G8451" s="5" t="n">
        <v>20.5</v>
      </c>
      <c r="H8451" s="5" t="n">
        <v>20.94</v>
      </c>
      <c r="I8451" s="6">
        <f>IF(E8451&gt;=Markov!$B$3,1,0)</f>
        <v/>
      </c>
      <c r="J8451" s="6">
        <f>I8450</f>
        <v/>
      </c>
      <c r="K8451" s="7">
        <f>MAR1!$B$5+MAR1!$C$5*COS(2*PI()*$C8451/365)+MAR1!$D$5*SIN(2*PI()*$C8451/365)</f>
        <v/>
      </c>
      <c r="L8451" s="7">
        <f>MAR1!$B$6+MAR1!$C$6*COS(2*PI()*$C8451/365)+MAR1!$D$6*SIN(2*PI()*$C8451/365)</f>
        <v/>
      </c>
      <c r="M8451" s="7">
        <f>MAR1!$B$7+MAR1!$C$7*COS(2*PI()*$C8451/365)+MAR1!$D$7*SIN(2*PI()*$C8451/365)</f>
        <v/>
      </c>
      <c r="N8451" s="7">
        <f>F8451-K8451</f>
        <v/>
      </c>
      <c r="O8451" s="7">
        <f>G8451-L8451</f>
        <v/>
      </c>
      <c r="P8451" s="7">
        <f>H8451-M8451</f>
        <v/>
      </c>
      <c r="Q8451" s="7">
        <f>IF($I8451=1,(N8451-MAR1!$B$11)/MAR1!$D$11,(N8451-MAR1!$C$11)/MAR1!$E$11)</f>
        <v/>
      </c>
      <c r="R8451" s="7">
        <f>IF($I8451=1,(O8451-MAR1!$B$12)/MAR1!$D$12,(O8451-MAR1!$C$12)/MAR1!$E$12)</f>
        <v/>
      </c>
      <c r="S8451" s="7">
        <f>IF($I8451=1,(P8451-MAR1!$B$13)/MAR1!$D$13,(P8451-MAR1!$C$13)/MAR1!$E$13)</f>
        <v/>
      </c>
    </row>
    <row r="8452">
      <c r="A8452" s="5" t="n">
        <v>8451</v>
      </c>
      <c r="B8452" s="5" t="n">
        <v>24</v>
      </c>
      <c r="C8452" s="5" t="n">
        <v>56</v>
      </c>
      <c r="D8452" s="5" t="n">
        <v>2</v>
      </c>
      <c r="E8452" s="5" t="n">
        <v>0</v>
      </c>
      <c r="F8452" s="5" t="n">
        <v>36.1</v>
      </c>
      <c r="G8452" s="5" t="n">
        <v>21.7</v>
      </c>
      <c r="H8452" s="5" t="n">
        <v>24.06</v>
      </c>
      <c r="I8452" s="6">
        <f>IF(E8452&gt;=Markov!$B$3,1,0)</f>
        <v/>
      </c>
      <c r="J8452" s="6">
        <f>I8451</f>
        <v/>
      </c>
      <c r="K8452" s="7">
        <f>MAR1!$B$5+MAR1!$C$5*COS(2*PI()*$C8452/365)+MAR1!$D$5*SIN(2*PI()*$C8452/365)</f>
        <v/>
      </c>
      <c r="L8452" s="7">
        <f>MAR1!$B$6+MAR1!$C$6*COS(2*PI()*$C8452/365)+MAR1!$D$6*SIN(2*PI()*$C8452/365)</f>
        <v/>
      </c>
      <c r="M8452" s="7">
        <f>MAR1!$B$7+MAR1!$C$7*COS(2*PI()*$C8452/365)+MAR1!$D$7*SIN(2*PI()*$C8452/365)</f>
        <v/>
      </c>
      <c r="N8452" s="7">
        <f>F8452-K8452</f>
        <v/>
      </c>
      <c r="O8452" s="7">
        <f>G8452-L8452</f>
        <v/>
      </c>
      <c r="P8452" s="7">
        <f>H8452-M8452</f>
        <v/>
      </c>
      <c r="Q8452" s="7">
        <f>IF($I8452=1,(N8452-MAR1!$B$11)/MAR1!$D$11,(N8452-MAR1!$C$11)/MAR1!$E$11)</f>
        <v/>
      </c>
      <c r="R8452" s="7">
        <f>IF($I8452=1,(O8452-MAR1!$B$12)/MAR1!$D$12,(O8452-MAR1!$C$12)/MAR1!$E$12)</f>
        <v/>
      </c>
      <c r="S8452" s="7">
        <f>IF($I8452=1,(P8452-MAR1!$B$13)/MAR1!$D$13,(P8452-MAR1!$C$13)/MAR1!$E$13)</f>
        <v/>
      </c>
    </row>
    <row r="8453">
      <c r="A8453" s="5" t="n">
        <v>8452</v>
      </c>
      <c r="B8453" s="5" t="n">
        <v>24</v>
      </c>
      <c r="C8453" s="5" t="n">
        <v>57</v>
      </c>
      <c r="D8453" s="5" t="n">
        <v>2</v>
      </c>
      <c r="E8453" s="5" t="n">
        <v>0</v>
      </c>
      <c r="F8453" s="5" t="n">
        <v>37.1</v>
      </c>
      <c r="G8453" s="5" t="n">
        <v>20.8</v>
      </c>
      <c r="H8453" s="5" t="n">
        <v>22.98</v>
      </c>
      <c r="I8453" s="6">
        <f>IF(E8453&gt;=Markov!$B$3,1,0)</f>
        <v/>
      </c>
      <c r="J8453" s="6">
        <f>I8452</f>
        <v/>
      </c>
      <c r="K8453" s="7">
        <f>MAR1!$B$5+MAR1!$C$5*COS(2*PI()*$C8453/365)+MAR1!$D$5*SIN(2*PI()*$C8453/365)</f>
        <v/>
      </c>
      <c r="L8453" s="7">
        <f>MAR1!$B$6+MAR1!$C$6*COS(2*PI()*$C8453/365)+MAR1!$D$6*SIN(2*PI()*$C8453/365)</f>
        <v/>
      </c>
      <c r="M8453" s="7">
        <f>MAR1!$B$7+MAR1!$C$7*COS(2*PI()*$C8453/365)+MAR1!$D$7*SIN(2*PI()*$C8453/365)</f>
        <v/>
      </c>
      <c r="N8453" s="7">
        <f>F8453-K8453</f>
        <v/>
      </c>
      <c r="O8453" s="7">
        <f>G8453-L8453</f>
        <v/>
      </c>
      <c r="P8453" s="7">
        <f>H8453-M8453</f>
        <v/>
      </c>
      <c r="Q8453" s="7">
        <f>IF($I8453=1,(N8453-MAR1!$B$11)/MAR1!$D$11,(N8453-MAR1!$C$11)/MAR1!$E$11)</f>
        <v/>
      </c>
      <c r="R8453" s="7">
        <f>IF($I8453=1,(O8453-MAR1!$B$12)/MAR1!$D$12,(O8453-MAR1!$C$12)/MAR1!$E$12)</f>
        <v/>
      </c>
      <c r="S8453" s="7">
        <f>IF($I8453=1,(P8453-MAR1!$B$13)/MAR1!$D$13,(P8453-MAR1!$C$13)/MAR1!$E$13)</f>
        <v/>
      </c>
    </row>
    <row r="8454">
      <c r="A8454" s="5" t="n">
        <v>8453</v>
      </c>
      <c r="B8454" s="5" t="n">
        <v>24</v>
      </c>
      <c r="C8454" s="5" t="n">
        <v>58</v>
      </c>
      <c r="D8454" s="5" t="n">
        <v>2</v>
      </c>
      <c r="E8454" s="5" t="n">
        <v>0</v>
      </c>
      <c r="F8454" s="5" t="n">
        <v>36.2</v>
      </c>
      <c r="G8454" s="5" t="n">
        <v>19.4</v>
      </c>
      <c r="H8454" s="5" t="n">
        <v>21.84</v>
      </c>
      <c r="I8454" s="6">
        <f>IF(E8454&gt;=Markov!$B$3,1,0)</f>
        <v/>
      </c>
      <c r="J8454" s="6">
        <f>I8453</f>
        <v/>
      </c>
      <c r="K8454" s="7">
        <f>MAR1!$B$5+MAR1!$C$5*COS(2*PI()*$C8454/365)+MAR1!$D$5*SIN(2*PI()*$C8454/365)</f>
        <v/>
      </c>
      <c r="L8454" s="7">
        <f>MAR1!$B$6+MAR1!$C$6*COS(2*PI()*$C8454/365)+MAR1!$D$6*SIN(2*PI()*$C8454/365)</f>
        <v/>
      </c>
      <c r="M8454" s="7">
        <f>MAR1!$B$7+MAR1!$C$7*COS(2*PI()*$C8454/365)+MAR1!$D$7*SIN(2*PI()*$C8454/365)</f>
        <v/>
      </c>
      <c r="N8454" s="7">
        <f>F8454-K8454</f>
        <v/>
      </c>
      <c r="O8454" s="7">
        <f>G8454-L8454</f>
        <v/>
      </c>
      <c r="P8454" s="7">
        <f>H8454-M8454</f>
        <v/>
      </c>
      <c r="Q8454" s="7">
        <f>IF($I8454=1,(N8454-MAR1!$B$11)/MAR1!$D$11,(N8454-MAR1!$C$11)/MAR1!$E$11)</f>
        <v/>
      </c>
      <c r="R8454" s="7">
        <f>IF($I8454=1,(O8454-MAR1!$B$12)/MAR1!$D$12,(O8454-MAR1!$C$12)/MAR1!$E$12)</f>
        <v/>
      </c>
      <c r="S8454" s="7">
        <f>IF($I8454=1,(P8454-MAR1!$B$13)/MAR1!$D$13,(P8454-MAR1!$C$13)/MAR1!$E$13)</f>
        <v/>
      </c>
    </row>
    <row r="8455">
      <c r="A8455" s="5" t="n">
        <v>8454</v>
      </c>
      <c r="B8455" s="5" t="n">
        <v>24</v>
      </c>
      <c r="C8455" s="5" t="n">
        <v>59</v>
      </c>
      <c r="D8455" s="5" t="n">
        <v>2</v>
      </c>
      <c r="E8455" s="5" t="n">
        <v>0</v>
      </c>
      <c r="F8455" s="5" t="n">
        <v>32.2</v>
      </c>
      <c r="G8455" s="5" t="n">
        <v>16.6</v>
      </c>
      <c r="H8455" s="5" t="n">
        <v>20.58</v>
      </c>
      <c r="I8455" s="6">
        <f>IF(E8455&gt;=Markov!$B$3,1,0)</f>
        <v/>
      </c>
      <c r="J8455" s="6">
        <f>I8454</f>
        <v/>
      </c>
      <c r="K8455" s="7">
        <f>MAR1!$B$5+MAR1!$C$5*COS(2*PI()*$C8455/365)+MAR1!$D$5*SIN(2*PI()*$C8455/365)</f>
        <v/>
      </c>
      <c r="L8455" s="7">
        <f>MAR1!$B$6+MAR1!$C$6*COS(2*PI()*$C8455/365)+MAR1!$D$6*SIN(2*PI()*$C8455/365)</f>
        <v/>
      </c>
      <c r="M8455" s="7">
        <f>MAR1!$B$7+MAR1!$C$7*COS(2*PI()*$C8455/365)+MAR1!$D$7*SIN(2*PI()*$C8455/365)</f>
        <v/>
      </c>
      <c r="N8455" s="7">
        <f>F8455-K8455</f>
        <v/>
      </c>
      <c r="O8455" s="7">
        <f>G8455-L8455</f>
        <v/>
      </c>
      <c r="P8455" s="7">
        <f>H8455-M8455</f>
        <v/>
      </c>
      <c r="Q8455" s="7">
        <f>IF($I8455=1,(N8455-MAR1!$B$11)/MAR1!$D$11,(N8455-MAR1!$C$11)/MAR1!$E$11)</f>
        <v/>
      </c>
      <c r="R8455" s="7">
        <f>IF($I8455=1,(O8455-MAR1!$B$12)/MAR1!$D$12,(O8455-MAR1!$C$12)/MAR1!$E$12)</f>
        <v/>
      </c>
      <c r="S8455" s="7">
        <f>IF($I8455=1,(P8455-MAR1!$B$13)/MAR1!$D$13,(P8455-MAR1!$C$13)/MAR1!$E$13)</f>
        <v/>
      </c>
    </row>
    <row r="8456">
      <c r="A8456" s="5" t="n">
        <v>8455</v>
      </c>
      <c r="B8456" s="5" t="n">
        <v>24</v>
      </c>
      <c r="C8456" s="5" t="n">
        <v>60</v>
      </c>
      <c r="D8456" s="5" t="n">
        <v>3</v>
      </c>
      <c r="E8456" s="5" t="n">
        <v>0</v>
      </c>
      <c r="F8456" s="5" t="n">
        <v>34</v>
      </c>
      <c r="G8456" s="5" t="n">
        <v>18.4</v>
      </c>
      <c r="H8456" s="5" t="n">
        <v>18.29</v>
      </c>
      <c r="I8456" s="6">
        <f>IF(E8456&gt;=Markov!$B$3,1,0)</f>
        <v/>
      </c>
      <c r="J8456" s="6">
        <f>I8455</f>
        <v/>
      </c>
      <c r="K8456" s="7">
        <f>MAR1!$B$5+MAR1!$C$5*COS(2*PI()*$C8456/365)+MAR1!$D$5*SIN(2*PI()*$C8456/365)</f>
        <v/>
      </c>
      <c r="L8456" s="7">
        <f>MAR1!$B$6+MAR1!$C$6*COS(2*PI()*$C8456/365)+MAR1!$D$6*SIN(2*PI()*$C8456/365)</f>
        <v/>
      </c>
      <c r="M8456" s="7">
        <f>MAR1!$B$7+MAR1!$C$7*COS(2*PI()*$C8456/365)+MAR1!$D$7*SIN(2*PI()*$C8456/365)</f>
        <v/>
      </c>
      <c r="N8456" s="7">
        <f>F8456-K8456</f>
        <v/>
      </c>
      <c r="O8456" s="7">
        <f>G8456-L8456</f>
        <v/>
      </c>
      <c r="P8456" s="7">
        <f>H8456-M8456</f>
        <v/>
      </c>
      <c r="Q8456" s="7">
        <f>IF($I8456=1,(N8456-MAR1!$B$11)/MAR1!$D$11,(N8456-MAR1!$C$11)/MAR1!$E$11)</f>
        <v/>
      </c>
      <c r="R8456" s="7">
        <f>IF($I8456=1,(O8456-MAR1!$B$12)/MAR1!$D$12,(O8456-MAR1!$C$12)/MAR1!$E$12)</f>
        <v/>
      </c>
      <c r="S8456" s="7">
        <f>IF($I8456=1,(P8456-MAR1!$B$13)/MAR1!$D$13,(P8456-MAR1!$C$13)/MAR1!$E$13)</f>
        <v/>
      </c>
    </row>
    <row r="8457">
      <c r="A8457" s="5" t="n">
        <v>8456</v>
      </c>
      <c r="B8457" s="5" t="n">
        <v>24</v>
      </c>
      <c r="C8457" s="5" t="n">
        <v>61</v>
      </c>
      <c r="D8457" s="5" t="n">
        <v>3</v>
      </c>
      <c r="E8457" s="5" t="n">
        <v>0</v>
      </c>
      <c r="F8457" s="5" t="n">
        <v>32.5</v>
      </c>
      <c r="G8457" s="5" t="n">
        <v>17.2</v>
      </c>
      <c r="H8457" s="5" t="n">
        <v>16.62</v>
      </c>
      <c r="I8457" s="6">
        <f>IF(E8457&gt;=Markov!$B$3,1,0)</f>
        <v/>
      </c>
      <c r="J8457" s="6">
        <f>I8456</f>
        <v/>
      </c>
      <c r="K8457" s="7">
        <f>MAR1!$B$5+MAR1!$C$5*COS(2*PI()*$C8457/365)+MAR1!$D$5*SIN(2*PI()*$C8457/365)</f>
        <v/>
      </c>
      <c r="L8457" s="7">
        <f>MAR1!$B$6+MAR1!$C$6*COS(2*PI()*$C8457/365)+MAR1!$D$6*SIN(2*PI()*$C8457/365)</f>
        <v/>
      </c>
      <c r="M8457" s="7">
        <f>MAR1!$B$7+MAR1!$C$7*COS(2*PI()*$C8457/365)+MAR1!$D$7*SIN(2*PI()*$C8457/365)</f>
        <v/>
      </c>
      <c r="N8457" s="7">
        <f>F8457-K8457</f>
        <v/>
      </c>
      <c r="O8457" s="7">
        <f>G8457-L8457</f>
        <v/>
      </c>
      <c r="P8457" s="7">
        <f>H8457-M8457</f>
        <v/>
      </c>
      <c r="Q8457" s="7">
        <f>IF($I8457=1,(N8457-MAR1!$B$11)/MAR1!$D$11,(N8457-MAR1!$C$11)/MAR1!$E$11)</f>
        <v/>
      </c>
      <c r="R8457" s="7">
        <f>IF($I8457=1,(O8457-MAR1!$B$12)/MAR1!$D$12,(O8457-MAR1!$C$12)/MAR1!$E$12)</f>
        <v/>
      </c>
      <c r="S8457" s="7">
        <f>IF($I8457=1,(P8457-MAR1!$B$13)/MAR1!$D$13,(P8457-MAR1!$C$13)/MAR1!$E$13)</f>
        <v/>
      </c>
    </row>
    <row r="8458">
      <c r="A8458" s="5" t="n">
        <v>8457</v>
      </c>
      <c r="B8458" s="5" t="n">
        <v>24</v>
      </c>
      <c r="C8458" s="5" t="n">
        <v>62</v>
      </c>
      <c r="D8458" s="5" t="n">
        <v>3</v>
      </c>
      <c r="E8458" s="5" t="n">
        <v>0</v>
      </c>
      <c r="F8458" s="5" t="n">
        <v>35.8</v>
      </c>
      <c r="G8458" s="5" t="n">
        <v>17.9</v>
      </c>
      <c r="H8458" s="5" t="n">
        <v>19.77</v>
      </c>
      <c r="I8458" s="6">
        <f>IF(E8458&gt;=Markov!$B$3,1,0)</f>
        <v/>
      </c>
      <c r="J8458" s="6">
        <f>I8457</f>
        <v/>
      </c>
      <c r="K8458" s="7">
        <f>MAR1!$B$5+MAR1!$C$5*COS(2*PI()*$C8458/365)+MAR1!$D$5*SIN(2*PI()*$C8458/365)</f>
        <v/>
      </c>
      <c r="L8458" s="7">
        <f>MAR1!$B$6+MAR1!$C$6*COS(2*PI()*$C8458/365)+MAR1!$D$6*SIN(2*PI()*$C8458/365)</f>
        <v/>
      </c>
      <c r="M8458" s="7">
        <f>MAR1!$B$7+MAR1!$C$7*COS(2*PI()*$C8458/365)+MAR1!$D$7*SIN(2*PI()*$C8458/365)</f>
        <v/>
      </c>
      <c r="N8458" s="7">
        <f>F8458-K8458</f>
        <v/>
      </c>
      <c r="O8458" s="7">
        <f>G8458-L8458</f>
        <v/>
      </c>
      <c r="P8458" s="7">
        <f>H8458-M8458</f>
        <v/>
      </c>
      <c r="Q8458" s="7">
        <f>IF($I8458=1,(N8458-MAR1!$B$11)/MAR1!$D$11,(N8458-MAR1!$C$11)/MAR1!$E$11)</f>
        <v/>
      </c>
      <c r="R8458" s="7">
        <f>IF($I8458=1,(O8458-MAR1!$B$12)/MAR1!$D$12,(O8458-MAR1!$C$12)/MAR1!$E$12)</f>
        <v/>
      </c>
      <c r="S8458" s="7">
        <f>IF($I8458=1,(P8458-MAR1!$B$13)/MAR1!$D$13,(P8458-MAR1!$C$13)/MAR1!$E$13)</f>
        <v/>
      </c>
    </row>
    <row r="8459">
      <c r="A8459" s="5" t="n">
        <v>8458</v>
      </c>
      <c r="B8459" s="5" t="n">
        <v>24</v>
      </c>
      <c r="C8459" s="5" t="n">
        <v>63</v>
      </c>
      <c r="D8459" s="5" t="n">
        <v>3</v>
      </c>
      <c r="E8459" s="5" t="n">
        <v>0</v>
      </c>
      <c r="F8459" s="5" t="n">
        <v>34.8</v>
      </c>
      <c r="G8459" s="5" t="n">
        <v>20.2</v>
      </c>
      <c r="H8459" s="5" t="n">
        <v>18.24</v>
      </c>
      <c r="I8459" s="6">
        <f>IF(E8459&gt;=Markov!$B$3,1,0)</f>
        <v/>
      </c>
      <c r="J8459" s="6">
        <f>I8458</f>
        <v/>
      </c>
      <c r="K8459" s="7">
        <f>MAR1!$B$5+MAR1!$C$5*COS(2*PI()*$C8459/365)+MAR1!$D$5*SIN(2*PI()*$C8459/365)</f>
        <v/>
      </c>
      <c r="L8459" s="7">
        <f>MAR1!$B$6+MAR1!$C$6*COS(2*PI()*$C8459/365)+MAR1!$D$6*SIN(2*PI()*$C8459/365)</f>
        <v/>
      </c>
      <c r="M8459" s="7">
        <f>MAR1!$B$7+MAR1!$C$7*COS(2*PI()*$C8459/365)+MAR1!$D$7*SIN(2*PI()*$C8459/365)</f>
        <v/>
      </c>
      <c r="N8459" s="7">
        <f>F8459-K8459</f>
        <v/>
      </c>
      <c r="O8459" s="7">
        <f>G8459-L8459</f>
        <v/>
      </c>
      <c r="P8459" s="7">
        <f>H8459-M8459</f>
        <v/>
      </c>
      <c r="Q8459" s="7">
        <f>IF($I8459=1,(N8459-MAR1!$B$11)/MAR1!$D$11,(N8459-MAR1!$C$11)/MAR1!$E$11)</f>
        <v/>
      </c>
      <c r="R8459" s="7">
        <f>IF($I8459=1,(O8459-MAR1!$B$12)/MAR1!$D$12,(O8459-MAR1!$C$12)/MAR1!$E$12)</f>
        <v/>
      </c>
      <c r="S8459" s="7">
        <f>IF($I8459=1,(P8459-MAR1!$B$13)/MAR1!$D$13,(P8459-MAR1!$C$13)/MAR1!$E$13)</f>
        <v/>
      </c>
    </row>
    <row r="8460">
      <c r="A8460" s="5" t="n">
        <v>8459</v>
      </c>
      <c r="B8460" s="5" t="n">
        <v>24</v>
      </c>
      <c r="C8460" s="5" t="n">
        <v>64</v>
      </c>
      <c r="D8460" s="5" t="n">
        <v>3</v>
      </c>
      <c r="E8460" s="5" t="n">
        <v>0</v>
      </c>
      <c r="F8460" s="5" t="n">
        <v>33.3</v>
      </c>
      <c r="G8460" s="5" t="n">
        <v>18.7</v>
      </c>
      <c r="H8460" s="5" t="n">
        <v>24.98</v>
      </c>
      <c r="I8460" s="6">
        <f>IF(E8460&gt;=Markov!$B$3,1,0)</f>
        <v/>
      </c>
      <c r="J8460" s="6">
        <f>I8459</f>
        <v/>
      </c>
      <c r="K8460" s="7">
        <f>MAR1!$B$5+MAR1!$C$5*COS(2*PI()*$C8460/365)+MAR1!$D$5*SIN(2*PI()*$C8460/365)</f>
        <v/>
      </c>
      <c r="L8460" s="7">
        <f>MAR1!$B$6+MAR1!$C$6*COS(2*PI()*$C8460/365)+MAR1!$D$6*SIN(2*PI()*$C8460/365)</f>
        <v/>
      </c>
      <c r="M8460" s="7">
        <f>MAR1!$B$7+MAR1!$C$7*COS(2*PI()*$C8460/365)+MAR1!$D$7*SIN(2*PI()*$C8460/365)</f>
        <v/>
      </c>
      <c r="N8460" s="7">
        <f>F8460-K8460</f>
        <v/>
      </c>
      <c r="O8460" s="7">
        <f>G8460-L8460</f>
        <v/>
      </c>
      <c r="P8460" s="7">
        <f>H8460-M8460</f>
        <v/>
      </c>
      <c r="Q8460" s="7">
        <f>IF($I8460=1,(N8460-MAR1!$B$11)/MAR1!$D$11,(N8460-MAR1!$C$11)/MAR1!$E$11)</f>
        <v/>
      </c>
      <c r="R8460" s="7">
        <f>IF($I8460=1,(O8460-MAR1!$B$12)/MAR1!$D$12,(O8460-MAR1!$C$12)/MAR1!$E$12)</f>
        <v/>
      </c>
      <c r="S8460" s="7">
        <f>IF($I8460=1,(P8460-MAR1!$B$13)/MAR1!$D$13,(P8460-MAR1!$C$13)/MAR1!$E$13)</f>
        <v/>
      </c>
    </row>
    <row r="8461">
      <c r="A8461" s="5" t="n">
        <v>8460</v>
      </c>
      <c r="B8461" s="5" t="n">
        <v>24</v>
      </c>
      <c r="C8461" s="5" t="n">
        <v>65</v>
      </c>
      <c r="D8461" s="5" t="n">
        <v>3</v>
      </c>
      <c r="E8461" s="5" t="n">
        <v>0.1</v>
      </c>
      <c r="F8461" s="5" t="n">
        <v>30.9</v>
      </c>
      <c r="G8461" s="5" t="n">
        <v>17.2</v>
      </c>
      <c r="H8461" s="5" t="n">
        <v>17.44</v>
      </c>
      <c r="I8461" s="6">
        <f>IF(E8461&gt;=Markov!$B$3,1,0)</f>
        <v/>
      </c>
      <c r="J8461" s="6">
        <f>I8460</f>
        <v/>
      </c>
      <c r="K8461" s="7">
        <f>MAR1!$B$5+MAR1!$C$5*COS(2*PI()*$C8461/365)+MAR1!$D$5*SIN(2*PI()*$C8461/365)</f>
        <v/>
      </c>
      <c r="L8461" s="7">
        <f>MAR1!$B$6+MAR1!$C$6*COS(2*PI()*$C8461/365)+MAR1!$D$6*SIN(2*PI()*$C8461/365)</f>
        <v/>
      </c>
      <c r="M8461" s="7">
        <f>MAR1!$B$7+MAR1!$C$7*COS(2*PI()*$C8461/365)+MAR1!$D$7*SIN(2*PI()*$C8461/365)</f>
        <v/>
      </c>
      <c r="N8461" s="7">
        <f>F8461-K8461</f>
        <v/>
      </c>
      <c r="O8461" s="7">
        <f>G8461-L8461</f>
        <v/>
      </c>
      <c r="P8461" s="7">
        <f>H8461-M8461</f>
        <v/>
      </c>
      <c r="Q8461" s="7">
        <f>IF($I8461=1,(N8461-MAR1!$B$11)/MAR1!$D$11,(N8461-MAR1!$C$11)/MAR1!$E$11)</f>
        <v/>
      </c>
      <c r="R8461" s="7">
        <f>IF($I8461=1,(O8461-MAR1!$B$12)/MAR1!$D$12,(O8461-MAR1!$C$12)/MAR1!$E$12)</f>
        <v/>
      </c>
      <c r="S8461" s="7">
        <f>IF($I8461=1,(P8461-MAR1!$B$13)/MAR1!$D$13,(P8461-MAR1!$C$13)/MAR1!$E$13)</f>
        <v/>
      </c>
    </row>
    <row r="8462">
      <c r="A8462" s="5" t="n">
        <v>8461</v>
      </c>
      <c r="B8462" s="5" t="n">
        <v>24</v>
      </c>
      <c r="C8462" s="5" t="n">
        <v>66</v>
      </c>
      <c r="D8462" s="5" t="n">
        <v>3</v>
      </c>
      <c r="E8462" s="5" t="n">
        <v>0</v>
      </c>
      <c r="F8462" s="5" t="n">
        <v>36.1</v>
      </c>
      <c r="G8462" s="5" t="n">
        <v>20.2</v>
      </c>
      <c r="H8462" s="5" t="n">
        <v>23.1</v>
      </c>
      <c r="I8462" s="6">
        <f>IF(E8462&gt;=Markov!$B$3,1,0)</f>
        <v/>
      </c>
      <c r="J8462" s="6">
        <f>I8461</f>
        <v/>
      </c>
      <c r="K8462" s="7">
        <f>MAR1!$B$5+MAR1!$C$5*COS(2*PI()*$C8462/365)+MAR1!$D$5*SIN(2*PI()*$C8462/365)</f>
        <v/>
      </c>
      <c r="L8462" s="7">
        <f>MAR1!$B$6+MAR1!$C$6*COS(2*PI()*$C8462/365)+MAR1!$D$6*SIN(2*PI()*$C8462/365)</f>
        <v/>
      </c>
      <c r="M8462" s="7">
        <f>MAR1!$B$7+MAR1!$C$7*COS(2*PI()*$C8462/365)+MAR1!$D$7*SIN(2*PI()*$C8462/365)</f>
        <v/>
      </c>
      <c r="N8462" s="7">
        <f>F8462-K8462</f>
        <v/>
      </c>
      <c r="O8462" s="7">
        <f>G8462-L8462</f>
        <v/>
      </c>
      <c r="P8462" s="7">
        <f>H8462-M8462</f>
        <v/>
      </c>
      <c r="Q8462" s="7">
        <f>IF($I8462=1,(N8462-MAR1!$B$11)/MAR1!$D$11,(N8462-MAR1!$C$11)/MAR1!$E$11)</f>
        <v/>
      </c>
      <c r="R8462" s="7">
        <f>IF($I8462=1,(O8462-MAR1!$B$12)/MAR1!$D$12,(O8462-MAR1!$C$12)/MAR1!$E$12)</f>
        <v/>
      </c>
      <c r="S8462" s="7">
        <f>IF($I8462=1,(P8462-MAR1!$B$13)/MAR1!$D$13,(P8462-MAR1!$C$13)/MAR1!$E$13)</f>
        <v/>
      </c>
    </row>
    <row r="8463">
      <c r="A8463" s="5" t="n">
        <v>8462</v>
      </c>
      <c r="B8463" s="5" t="n">
        <v>24</v>
      </c>
      <c r="C8463" s="5" t="n">
        <v>67</v>
      </c>
      <c r="D8463" s="5" t="n">
        <v>3</v>
      </c>
      <c r="E8463" s="5" t="n">
        <v>0</v>
      </c>
      <c r="F8463" s="5" t="n">
        <v>37.4</v>
      </c>
      <c r="G8463" s="5" t="n">
        <v>21.7</v>
      </c>
      <c r="H8463" s="5" t="n">
        <v>18.8</v>
      </c>
      <c r="I8463" s="6">
        <f>IF(E8463&gt;=Markov!$B$3,1,0)</f>
        <v/>
      </c>
      <c r="J8463" s="6">
        <f>I8462</f>
        <v/>
      </c>
      <c r="K8463" s="7">
        <f>MAR1!$B$5+MAR1!$C$5*COS(2*PI()*$C8463/365)+MAR1!$D$5*SIN(2*PI()*$C8463/365)</f>
        <v/>
      </c>
      <c r="L8463" s="7">
        <f>MAR1!$B$6+MAR1!$C$6*COS(2*PI()*$C8463/365)+MAR1!$D$6*SIN(2*PI()*$C8463/365)</f>
        <v/>
      </c>
      <c r="M8463" s="7">
        <f>MAR1!$B$7+MAR1!$C$7*COS(2*PI()*$C8463/365)+MAR1!$D$7*SIN(2*PI()*$C8463/365)</f>
        <v/>
      </c>
      <c r="N8463" s="7">
        <f>F8463-K8463</f>
        <v/>
      </c>
      <c r="O8463" s="7">
        <f>G8463-L8463</f>
        <v/>
      </c>
      <c r="P8463" s="7">
        <f>H8463-M8463</f>
        <v/>
      </c>
      <c r="Q8463" s="7">
        <f>IF($I8463=1,(N8463-MAR1!$B$11)/MAR1!$D$11,(N8463-MAR1!$C$11)/MAR1!$E$11)</f>
        <v/>
      </c>
      <c r="R8463" s="7">
        <f>IF($I8463=1,(O8463-MAR1!$B$12)/MAR1!$D$12,(O8463-MAR1!$C$12)/MAR1!$E$12)</f>
        <v/>
      </c>
      <c r="S8463" s="7">
        <f>IF($I8463=1,(P8463-MAR1!$B$13)/MAR1!$D$13,(P8463-MAR1!$C$13)/MAR1!$E$13)</f>
        <v/>
      </c>
    </row>
    <row r="8464">
      <c r="A8464" s="5" t="n">
        <v>8463</v>
      </c>
      <c r="B8464" s="5" t="n">
        <v>24</v>
      </c>
      <c r="C8464" s="5" t="n">
        <v>68</v>
      </c>
      <c r="D8464" s="5" t="n">
        <v>3</v>
      </c>
      <c r="E8464" s="5" t="n">
        <v>0</v>
      </c>
      <c r="F8464" s="5" t="n">
        <v>36.6</v>
      </c>
      <c r="G8464" s="5" t="n">
        <v>21</v>
      </c>
      <c r="H8464" s="5" t="n">
        <v>19.06</v>
      </c>
      <c r="I8464" s="6">
        <f>IF(E8464&gt;=Markov!$B$3,1,0)</f>
        <v/>
      </c>
      <c r="J8464" s="6">
        <f>I8463</f>
        <v/>
      </c>
      <c r="K8464" s="7">
        <f>MAR1!$B$5+MAR1!$C$5*COS(2*PI()*$C8464/365)+MAR1!$D$5*SIN(2*PI()*$C8464/365)</f>
        <v/>
      </c>
      <c r="L8464" s="7">
        <f>MAR1!$B$6+MAR1!$C$6*COS(2*PI()*$C8464/365)+MAR1!$D$6*SIN(2*PI()*$C8464/365)</f>
        <v/>
      </c>
      <c r="M8464" s="7">
        <f>MAR1!$B$7+MAR1!$C$7*COS(2*PI()*$C8464/365)+MAR1!$D$7*SIN(2*PI()*$C8464/365)</f>
        <v/>
      </c>
      <c r="N8464" s="7">
        <f>F8464-K8464</f>
        <v/>
      </c>
      <c r="O8464" s="7">
        <f>G8464-L8464</f>
        <v/>
      </c>
      <c r="P8464" s="7">
        <f>H8464-M8464</f>
        <v/>
      </c>
      <c r="Q8464" s="7">
        <f>IF($I8464=1,(N8464-MAR1!$B$11)/MAR1!$D$11,(N8464-MAR1!$C$11)/MAR1!$E$11)</f>
        <v/>
      </c>
      <c r="R8464" s="7">
        <f>IF($I8464=1,(O8464-MAR1!$B$12)/MAR1!$D$12,(O8464-MAR1!$C$12)/MAR1!$E$12)</f>
        <v/>
      </c>
      <c r="S8464" s="7">
        <f>IF($I8464=1,(P8464-MAR1!$B$13)/MAR1!$D$13,(P8464-MAR1!$C$13)/MAR1!$E$13)</f>
        <v/>
      </c>
    </row>
    <row r="8465">
      <c r="A8465" s="5" t="n">
        <v>8464</v>
      </c>
      <c r="B8465" s="5" t="n">
        <v>24</v>
      </c>
      <c r="C8465" s="5" t="n">
        <v>69</v>
      </c>
      <c r="D8465" s="5" t="n">
        <v>3</v>
      </c>
      <c r="E8465" s="5" t="n">
        <v>0</v>
      </c>
      <c r="F8465" s="5" t="n">
        <v>35</v>
      </c>
      <c r="G8465" s="5" t="n">
        <v>21</v>
      </c>
      <c r="H8465" s="5" t="n">
        <v>25</v>
      </c>
      <c r="I8465" s="6">
        <f>IF(E8465&gt;=Markov!$B$3,1,0)</f>
        <v/>
      </c>
      <c r="J8465" s="6">
        <f>I8464</f>
        <v/>
      </c>
      <c r="K8465" s="7">
        <f>MAR1!$B$5+MAR1!$C$5*COS(2*PI()*$C8465/365)+MAR1!$D$5*SIN(2*PI()*$C8465/365)</f>
        <v/>
      </c>
      <c r="L8465" s="7">
        <f>MAR1!$B$6+MAR1!$C$6*COS(2*PI()*$C8465/365)+MAR1!$D$6*SIN(2*PI()*$C8465/365)</f>
        <v/>
      </c>
      <c r="M8465" s="7">
        <f>MAR1!$B$7+MAR1!$C$7*COS(2*PI()*$C8465/365)+MAR1!$D$7*SIN(2*PI()*$C8465/365)</f>
        <v/>
      </c>
      <c r="N8465" s="7">
        <f>F8465-K8465</f>
        <v/>
      </c>
      <c r="O8465" s="7">
        <f>G8465-L8465</f>
        <v/>
      </c>
      <c r="P8465" s="7">
        <f>H8465-M8465</f>
        <v/>
      </c>
      <c r="Q8465" s="7">
        <f>IF($I8465=1,(N8465-MAR1!$B$11)/MAR1!$D$11,(N8465-MAR1!$C$11)/MAR1!$E$11)</f>
        <v/>
      </c>
      <c r="R8465" s="7">
        <f>IF($I8465=1,(O8465-MAR1!$B$12)/MAR1!$D$12,(O8465-MAR1!$C$12)/MAR1!$E$12)</f>
        <v/>
      </c>
      <c r="S8465" s="7">
        <f>IF($I8465=1,(P8465-MAR1!$B$13)/MAR1!$D$13,(P8465-MAR1!$C$13)/MAR1!$E$13)</f>
        <v/>
      </c>
    </row>
    <row r="8466">
      <c r="A8466" s="5" t="n">
        <v>8465</v>
      </c>
      <c r="B8466" s="5" t="n">
        <v>24</v>
      </c>
      <c r="C8466" s="5" t="n">
        <v>70</v>
      </c>
      <c r="D8466" s="5" t="n">
        <v>3</v>
      </c>
      <c r="E8466" s="5" t="n">
        <v>3.2</v>
      </c>
      <c r="F8466" s="5" t="n">
        <v>33.3</v>
      </c>
      <c r="G8466" s="5" t="n">
        <v>18.1</v>
      </c>
      <c r="H8466" s="5" t="n">
        <v>18.83</v>
      </c>
      <c r="I8466" s="6">
        <f>IF(E8466&gt;=Markov!$B$3,1,0)</f>
        <v/>
      </c>
      <c r="J8466" s="6">
        <f>I8465</f>
        <v/>
      </c>
      <c r="K8466" s="7">
        <f>MAR1!$B$5+MAR1!$C$5*COS(2*PI()*$C8466/365)+MAR1!$D$5*SIN(2*PI()*$C8466/365)</f>
        <v/>
      </c>
      <c r="L8466" s="7">
        <f>MAR1!$B$6+MAR1!$C$6*COS(2*PI()*$C8466/365)+MAR1!$D$6*SIN(2*PI()*$C8466/365)</f>
        <v/>
      </c>
      <c r="M8466" s="7">
        <f>MAR1!$B$7+MAR1!$C$7*COS(2*PI()*$C8466/365)+MAR1!$D$7*SIN(2*PI()*$C8466/365)</f>
        <v/>
      </c>
      <c r="N8466" s="7">
        <f>F8466-K8466</f>
        <v/>
      </c>
      <c r="O8466" s="7">
        <f>G8466-L8466</f>
        <v/>
      </c>
      <c r="P8466" s="7">
        <f>H8466-M8466</f>
        <v/>
      </c>
      <c r="Q8466" s="7">
        <f>IF($I8466=1,(N8466-MAR1!$B$11)/MAR1!$D$11,(N8466-MAR1!$C$11)/MAR1!$E$11)</f>
        <v/>
      </c>
      <c r="R8466" s="7">
        <f>IF($I8466=1,(O8466-MAR1!$B$12)/MAR1!$D$12,(O8466-MAR1!$C$12)/MAR1!$E$12)</f>
        <v/>
      </c>
      <c r="S8466" s="7">
        <f>IF($I8466=1,(P8466-MAR1!$B$13)/MAR1!$D$13,(P8466-MAR1!$C$13)/MAR1!$E$13)</f>
        <v/>
      </c>
    </row>
    <row r="8467">
      <c r="A8467" s="5" t="n">
        <v>8466</v>
      </c>
      <c r="B8467" s="5" t="n">
        <v>24</v>
      </c>
      <c r="C8467" s="5" t="n">
        <v>71</v>
      </c>
      <c r="D8467" s="5" t="n">
        <v>3</v>
      </c>
      <c r="E8467" s="5" t="n">
        <v>0</v>
      </c>
      <c r="F8467" s="5" t="n">
        <v>39.4</v>
      </c>
      <c r="G8467" s="5" t="n">
        <v>18.5</v>
      </c>
      <c r="H8467" s="5" t="n">
        <v>21.8</v>
      </c>
      <c r="I8467" s="6">
        <f>IF(E8467&gt;=Markov!$B$3,1,0)</f>
        <v/>
      </c>
      <c r="J8467" s="6">
        <f>I8466</f>
        <v/>
      </c>
      <c r="K8467" s="7">
        <f>MAR1!$B$5+MAR1!$C$5*COS(2*PI()*$C8467/365)+MAR1!$D$5*SIN(2*PI()*$C8467/365)</f>
        <v/>
      </c>
      <c r="L8467" s="7">
        <f>MAR1!$B$6+MAR1!$C$6*COS(2*PI()*$C8467/365)+MAR1!$D$6*SIN(2*PI()*$C8467/365)</f>
        <v/>
      </c>
      <c r="M8467" s="7">
        <f>MAR1!$B$7+MAR1!$C$7*COS(2*PI()*$C8467/365)+MAR1!$D$7*SIN(2*PI()*$C8467/365)</f>
        <v/>
      </c>
      <c r="N8467" s="7">
        <f>F8467-K8467</f>
        <v/>
      </c>
      <c r="O8467" s="7">
        <f>G8467-L8467</f>
        <v/>
      </c>
      <c r="P8467" s="7">
        <f>H8467-M8467</f>
        <v/>
      </c>
      <c r="Q8467" s="7">
        <f>IF($I8467=1,(N8467-MAR1!$B$11)/MAR1!$D$11,(N8467-MAR1!$C$11)/MAR1!$E$11)</f>
        <v/>
      </c>
      <c r="R8467" s="7">
        <f>IF($I8467=1,(O8467-MAR1!$B$12)/MAR1!$D$12,(O8467-MAR1!$C$12)/MAR1!$E$12)</f>
        <v/>
      </c>
      <c r="S8467" s="7">
        <f>IF($I8467=1,(P8467-MAR1!$B$13)/MAR1!$D$13,(P8467-MAR1!$C$13)/MAR1!$E$13)</f>
        <v/>
      </c>
    </row>
    <row r="8468">
      <c r="A8468" s="5" t="n">
        <v>8467</v>
      </c>
      <c r="B8468" s="5" t="n">
        <v>24</v>
      </c>
      <c r="C8468" s="5" t="n">
        <v>72</v>
      </c>
      <c r="D8468" s="5" t="n">
        <v>3</v>
      </c>
      <c r="E8468" s="5" t="n">
        <v>0</v>
      </c>
      <c r="F8468" s="5" t="n">
        <v>38.4</v>
      </c>
      <c r="G8468" s="5" t="n">
        <v>21.1</v>
      </c>
      <c r="H8468" s="5" t="n">
        <v>25.16</v>
      </c>
      <c r="I8468" s="6">
        <f>IF(E8468&gt;=Markov!$B$3,1,0)</f>
        <v/>
      </c>
      <c r="J8468" s="6">
        <f>I8467</f>
        <v/>
      </c>
      <c r="K8468" s="7">
        <f>MAR1!$B$5+MAR1!$C$5*COS(2*PI()*$C8468/365)+MAR1!$D$5*SIN(2*PI()*$C8468/365)</f>
        <v/>
      </c>
      <c r="L8468" s="7">
        <f>MAR1!$B$6+MAR1!$C$6*COS(2*PI()*$C8468/365)+MAR1!$D$6*SIN(2*PI()*$C8468/365)</f>
        <v/>
      </c>
      <c r="M8468" s="7">
        <f>MAR1!$B$7+MAR1!$C$7*COS(2*PI()*$C8468/365)+MAR1!$D$7*SIN(2*PI()*$C8468/365)</f>
        <v/>
      </c>
      <c r="N8468" s="7">
        <f>F8468-K8468</f>
        <v/>
      </c>
      <c r="O8468" s="7">
        <f>G8468-L8468</f>
        <v/>
      </c>
      <c r="P8468" s="7">
        <f>H8468-M8468</f>
        <v/>
      </c>
      <c r="Q8468" s="7">
        <f>IF($I8468=1,(N8468-MAR1!$B$11)/MAR1!$D$11,(N8468-MAR1!$C$11)/MAR1!$E$11)</f>
        <v/>
      </c>
      <c r="R8468" s="7">
        <f>IF($I8468=1,(O8468-MAR1!$B$12)/MAR1!$D$12,(O8468-MAR1!$C$12)/MAR1!$E$12)</f>
        <v/>
      </c>
      <c r="S8468" s="7">
        <f>IF($I8468=1,(P8468-MAR1!$B$13)/MAR1!$D$13,(P8468-MAR1!$C$13)/MAR1!$E$13)</f>
        <v/>
      </c>
    </row>
    <row r="8469">
      <c r="A8469" s="5" t="n">
        <v>8468</v>
      </c>
      <c r="B8469" s="5" t="n">
        <v>24</v>
      </c>
      <c r="C8469" s="5" t="n">
        <v>73</v>
      </c>
      <c r="D8469" s="5" t="n">
        <v>3</v>
      </c>
      <c r="E8469" s="5" t="n">
        <v>0</v>
      </c>
      <c r="F8469" s="5" t="n">
        <v>41.2</v>
      </c>
      <c r="G8469" s="5" t="n">
        <v>24.5</v>
      </c>
      <c r="H8469" s="5" t="n">
        <v>27.32</v>
      </c>
      <c r="I8469" s="6">
        <f>IF(E8469&gt;=Markov!$B$3,1,0)</f>
        <v/>
      </c>
      <c r="J8469" s="6">
        <f>I8468</f>
        <v/>
      </c>
      <c r="K8469" s="7">
        <f>MAR1!$B$5+MAR1!$C$5*COS(2*PI()*$C8469/365)+MAR1!$D$5*SIN(2*PI()*$C8469/365)</f>
        <v/>
      </c>
      <c r="L8469" s="7">
        <f>MAR1!$B$6+MAR1!$C$6*COS(2*PI()*$C8469/365)+MAR1!$D$6*SIN(2*PI()*$C8469/365)</f>
        <v/>
      </c>
      <c r="M8469" s="7">
        <f>MAR1!$B$7+MAR1!$C$7*COS(2*PI()*$C8469/365)+MAR1!$D$7*SIN(2*PI()*$C8469/365)</f>
        <v/>
      </c>
      <c r="N8469" s="7">
        <f>F8469-K8469</f>
        <v/>
      </c>
      <c r="O8469" s="7">
        <f>G8469-L8469</f>
        <v/>
      </c>
      <c r="P8469" s="7">
        <f>H8469-M8469</f>
        <v/>
      </c>
      <c r="Q8469" s="7">
        <f>IF($I8469=1,(N8469-MAR1!$B$11)/MAR1!$D$11,(N8469-MAR1!$C$11)/MAR1!$E$11)</f>
        <v/>
      </c>
      <c r="R8469" s="7">
        <f>IF($I8469=1,(O8469-MAR1!$B$12)/MAR1!$D$12,(O8469-MAR1!$C$12)/MAR1!$E$12)</f>
        <v/>
      </c>
      <c r="S8469" s="7">
        <f>IF($I8469=1,(P8469-MAR1!$B$13)/MAR1!$D$13,(P8469-MAR1!$C$13)/MAR1!$E$13)</f>
        <v/>
      </c>
    </row>
    <row r="8470">
      <c r="A8470" s="5" t="n">
        <v>8469</v>
      </c>
      <c r="B8470" s="5" t="n">
        <v>24</v>
      </c>
      <c r="C8470" s="5" t="n">
        <v>74</v>
      </c>
      <c r="D8470" s="5" t="n">
        <v>3</v>
      </c>
      <c r="E8470" s="5" t="n">
        <v>0</v>
      </c>
      <c r="F8470" s="5" t="n">
        <v>39.5</v>
      </c>
      <c r="G8470" s="5" t="n">
        <v>21.7</v>
      </c>
      <c r="H8470" s="5" t="n">
        <v>22.36</v>
      </c>
      <c r="I8470" s="6">
        <f>IF(E8470&gt;=Markov!$B$3,1,0)</f>
        <v/>
      </c>
      <c r="J8470" s="6">
        <f>I8469</f>
        <v/>
      </c>
      <c r="K8470" s="7">
        <f>MAR1!$B$5+MAR1!$C$5*COS(2*PI()*$C8470/365)+MAR1!$D$5*SIN(2*PI()*$C8470/365)</f>
        <v/>
      </c>
      <c r="L8470" s="7">
        <f>MAR1!$B$6+MAR1!$C$6*COS(2*PI()*$C8470/365)+MAR1!$D$6*SIN(2*PI()*$C8470/365)</f>
        <v/>
      </c>
      <c r="M8470" s="7">
        <f>MAR1!$B$7+MAR1!$C$7*COS(2*PI()*$C8470/365)+MAR1!$D$7*SIN(2*PI()*$C8470/365)</f>
        <v/>
      </c>
      <c r="N8470" s="7">
        <f>F8470-K8470</f>
        <v/>
      </c>
      <c r="O8470" s="7">
        <f>G8470-L8470</f>
        <v/>
      </c>
      <c r="P8470" s="7">
        <f>H8470-M8470</f>
        <v/>
      </c>
      <c r="Q8470" s="7">
        <f>IF($I8470=1,(N8470-MAR1!$B$11)/MAR1!$D$11,(N8470-MAR1!$C$11)/MAR1!$E$11)</f>
        <v/>
      </c>
      <c r="R8470" s="7">
        <f>IF($I8470=1,(O8470-MAR1!$B$12)/MAR1!$D$12,(O8470-MAR1!$C$12)/MAR1!$E$12)</f>
        <v/>
      </c>
      <c r="S8470" s="7">
        <f>IF($I8470=1,(P8470-MAR1!$B$13)/MAR1!$D$13,(P8470-MAR1!$C$13)/MAR1!$E$13)</f>
        <v/>
      </c>
    </row>
    <row r="8471">
      <c r="A8471" s="5" t="n">
        <v>8470</v>
      </c>
      <c r="B8471" s="5" t="n">
        <v>24</v>
      </c>
      <c r="C8471" s="5" t="n">
        <v>75</v>
      </c>
      <c r="D8471" s="5" t="n">
        <v>3</v>
      </c>
      <c r="E8471" s="5" t="n">
        <v>0</v>
      </c>
      <c r="F8471" s="5" t="n">
        <v>39.6</v>
      </c>
      <c r="G8471" s="5" t="n">
        <v>20.5</v>
      </c>
      <c r="H8471" s="5" t="n">
        <v>22.53</v>
      </c>
      <c r="I8471" s="6">
        <f>IF(E8471&gt;=Markov!$B$3,1,0)</f>
        <v/>
      </c>
      <c r="J8471" s="6">
        <f>I8470</f>
        <v/>
      </c>
      <c r="K8471" s="7">
        <f>MAR1!$B$5+MAR1!$C$5*COS(2*PI()*$C8471/365)+MAR1!$D$5*SIN(2*PI()*$C8471/365)</f>
        <v/>
      </c>
      <c r="L8471" s="7">
        <f>MAR1!$B$6+MAR1!$C$6*COS(2*PI()*$C8471/365)+MAR1!$D$6*SIN(2*PI()*$C8471/365)</f>
        <v/>
      </c>
      <c r="M8471" s="7">
        <f>MAR1!$B$7+MAR1!$C$7*COS(2*PI()*$C8471/365)+MAR1!$D$7*SIN(2*PI()*$C8471/365)</f>
        <v/>
      </c>
      <c r="N8471" s="7">
        <f>F8471-K8471</f>
        <v/>
      </c>
      <c r="O8471" s="7">
        <f>G8471-L8471</f>
        <v/>
      </c>
      <c r="P8471" s="7">
        <f>H8471-M8471</f>
        <v/>
      </c>
      <c r="Q8471" s="7">
        <f>IF($I8471=1,(N8471-MAR1!$B$11)/MAR1!$D$11,(N8471-MAR1!$C$11)/MAR1!$E$11)</f>
        <v/>
      </c>
      <c r="R8471" s="7">
        <f>IF($I8471=1,(O8471-MAR1!$B$12)/MAR1!$D$12,(O8471-MAR1!$C$12)/MAR1!$E$12)</f>
        <v/>
      </c>
      <c r="S8471" s="7">
        <f>IF($I8471=1,(P8471-MAR1!$B$13)/MAR1!$D$13,(P8471-MAR1!$C$13)/MAR1!$E$13)</f>
        <v/>
      </c>
    </row>
    <row r="8472">
      <c r="A8472" s="5" t="n">
        <v>8471</v>
      </c>
      <c r="B8472" s="5" t="n">
        <v>24</v>
      </c>
      <c r="C8472" s="5" t="n">
        <v>76</v>
      </c>
      <c r="D8472" s="5" t="n">
        <v>3</v>
      </c>
      <c r="E8472" s="5" t="n">
        <v>0</v>
      </c>
      <c r="F8472" s="5" t="n">
        <v>39.3</v>
      </c>
      <c r="G8472" s="5" t="n">
        <v>21.4</v>
      </c>
      <c r="H8472" s="5" t="n">
        <v>17.72</v>
      </c>
      <c r="I8472" s="6">
        <f>IF(E8472&gt;=Markov!$B$3,1,0)</f>
        <v/>
      </c>
      <c r="J8472" s="6">
        <f>I8471</f>
        <v/>
      </c>
      <c r="K8472" s="7">
        <f>MAR1!$B$5+MAR1!$C$5*COS(2*PI()*$C8472/365)+MAR1!$D$5*SIN(2*PI()*$C8472/365)</f>
        <v/>
      </c>
      <c r="L8472" s="7">
        <f>MAR1!$B$6+MAR1!$C$6*COS(2*PI()*$C8472/365)+MAR1!$D$6*SIN(2*PI()*$C8472/365)</f>
        <v/>
      </c>
      <c r="M8472" s="7">
        <f>MAR1!$B$7+MAR1!$C$7*COS(2*PI()*$C8472/365)+MAR1!$D$7*SIN(2*PI()*$C8472/365)</f>
        <v/>
      </c>
      <c r="N8472" s="7">
        <f>F8472-K8472</f>
        <v/>
      </c>
      <c r="O8472" s="7">
        <f>G8472-L8472</f>
        <v/>
      </c>
      <c r="P8472" s="7">
        <f>H8472-M8472</f>
        <v/>
      </c>
      <c r="Q8472" s="7">
        <f>IF($I8472=1,(N8472-MAR1!$B$11)/MAR1!$D$11,(N8472-MAR1!$C$11)/MAR1!$E$11)</f>
        <v/>
      </c>
      <c r="R8472" s="7">
        <f>IF($I8472=1,(O8472-MAR1!$B$12)/MAR1!$D$12,(O8472-MAR1!$C$12)/MAR1!$E$12)</f>
        <v/>
      </c>
      <c r="S8472" s="7">
        <f>IF($I8472=1,(P8472-MAR1!$B$13)/MAR1!$D$13,(P8472-MAR1!$C$13)/MAR1!$E$13)</f>
        <v/>
      </c>
    </row>
    <row r="8473">
      <c r="A8473" s="5" t="n">
        <v>8472</v>
      </c>
      <c r="B8473" s="5" t="n">
        <v>24</v>
      </c>
      <c r="C8473" s="5" t="n">
        <v>77</v>
      </c>
      <c r="D8473" s="5" t="n">
        <v>3</v>
      </c>
      <c r="E8473" s="5" t="n">
        <v>0</v>
      </c>
      <c r="F8473" s="5" t="n">
        <v>37.4</v>
      </c>
      <c r="G8473" s="5" t="n">
        <v>21.2</v>
      </c>
      <c r="H8473" s="5" t="n">
        <v>22.01</v>
      </c>
      <c r="I8473" s="6">
        <f>IF(E8473&gt;=Markov!$B$3,1,0)</f>
        <v/>
      </c>
      <c r="J8473" s="6">
        <f>I8472</f>
        <v/>
      </c>
      <c r="K8473" s="7">
        <f>MAR1!$B$5+MAR1!$C$5*COS(2*PI()*$C8473/365)+MAR1!$D$5*SIN(2*PI()*$C8473/365)</f>
        <v/>
      </c>
      <c r="L8473" s="7">
        <f>MAR1!$B$6+MAR1!$C$6*COS(2*PI()*$C8473/365)+MAR1!$D$6*SIN(2*PI()*$C8473/365)</f>
        <v/>
      </c>
      <c r="M8473" s="7">
        <f>MAR1!$B$7+MAR1!$C$7*COS(2*PI()*$C8473/365)+MAR1!$D$7*SIN(2*PI()*$C8473/365)</f>
        <v/>
      </c>
      <c r="N8473" s="7">
        <f>F8473-K8473</f>
        <v/>
      </c>
      <c r="O8473" s="7">
        <f>G8473-L8473</f>
        <v/>
      </c>
      <c r="P8473" s="7">
        <f>H8473-M8473</f>
        <v/>
      </c>
      <c r="Q8473" s="7">
        <f>IF($I8473=1,(N8473-MAR1!$B$11)/MAR1!$D$11,(N8473-MAR1!$C$11)/MAR1!$E$11)</f>
        <v/>
      </c>
      <c r="R8473" s="7">
        <f>IF($I8473=1,(O8473-MAR1!$B$12)/MAR1!$D$12,(O8473-MAR1!$C$12)/MAR1!$E$12)</f>
        <v/>
      </c>
      <c r="S8473" s="7">
        <f>IF($I8473=1,(P8473-MAR1!$B$13)/MAR1!$D$13,(P8473-MAR1!$C$13)/MAR1!$E$13)</f>
        <v/>
      </c>
    </row>
    <row r="8474">
      <c r="A8474" s="5" t="n">
        <v>8473</v>
      </c>
      <c r="B8474" s="5" t="n">
        <v>24</v>
      </c>
      <c r="C8474" s="5" t="n">
        <v>78</v>
      </c>
      <c r="D8474" s="5" t="n">
        <v>3</v>
      </c>
      <c r="E8474" s="5" t="n">
        <v>0</v>
      </c>
      <c r="F8474" s="5" t="n">
        <v>40</v>
      </c>
      <c r="G8474" s="5" t="n">
        <v>21.5</v>
      </c>
      <c r="H8474" s="5" t="n">
        <v>25.4</v>
      </c>
      <c r="I8474" s="6">
        <f>IF(E8474&gt;=Markov!$B$3,1,0)</f>
        <v/>
      </c>
      <c r="J8474" s="6">
        <f>I8473</f>
        <v/>
      </c>
      <c r="K8474" s="7">
        <f>MAR1!$B$5+MAR1!$C$5*COS(2*PI()*$C8474/365)+MAR1!$D$5*SIN(2*PI()*$C8474/365)</f>
        <v/>
      </c>
      <c r="L8474" s="7">
        <f>MAR1!$B$6+MAR1!$C$6*COS(2*PI()*$C8474/365)+MAR1!$D$6*SIN(2*PI()*$C8474/365)</f>
        <v/>
      </c>
      <c r="M8474" s="7">
        <f>MAR1!$B$7+MAR1!$C$7*COS(2*PI()*$C8474/365)+MAR1!$D$7*SIN(2*PI()*$C8474/365)</f>
        <v/>
      </c>
      <c r="N8474" s="7">
        <f>F8474-K8474</f>
        <v/>
      </c>
      <c r="O8474" s="7">
        <f>G8474-L8474</f>
        <v/>
      </c>
      <c r="P8474" s="7">
        <f>H8474-M8474</f>
        <v/>
      </c>
      <c r="Q8474" s="7">
        <f>IF($I8474=1,(N8474-MAR1!$B$11)/MAR1!$D$11,(N8474-MAR1!$C$11)/MAR1!$E$11)</f>
        <v/>
      </c>
      <c r="R8474" s="7">
        <f>IF($I8474=1,(O8474-MAR1!$B$12)/MAR1!$D$12,(O8474-MAR1!$C$12)/MAR1!$E$12)</f>
        <v/>
      </c>
      <c r="S8474" s="7">
        <f>IF($I8474=1,(P8474-MAR1!$B$13)/MAR1!$D$13,(P8474-MAR1!$C$13)/MAR1!$E$13)</f>
        <v/>
      </c>
    </row>
    <row r="8475">
      <c r="A8475" s="5" t="n">
        <v>8474</v>
      </c>
      <c r="B8475" s="5" t="n">
        <v>24</v>
      </c>
      <c r="C8475" s="5" t="n">
        <v>79</v>
      </c>
      <c r="D8475" s="5" t="n">
        <v>3</v>
      </c>
      <c r="E8475" s="5" t="n">
        <v>0</v>
      </c>
      <c r="F8475" s="5" t="n">
        <v>36.4</v>
      </c>
      <c r="G8475" s="5" t="n">
        <v>19.8</v>
      </c>
      <c r="H8475" s="5" t="n">
        <v>28.83</v>
      </c>
      <c r="I8475" s="6">
        <f>IF(E8475&gt;=Markov!$B$3,1,0)</f>
        <v/>
      </c>
      <c r="J8475" s="6">
        <f>I8474</f>
        <v/>
      </c>
      <c r="K8475" s="7">
        <f>MAR1!$B$5+MAR1!$C$5*COS(2*PI()*$C8475/365)+MAR1!$D$5*SIN(2*PI()*$C8475/365)</f>
        <v/>
      </c>
      <c r="L8475" s="7">
        <f>MAR1!$B$6+MAR1!$C$6*COS(2*PI()*$C8475/365)+MAR1!$D$6*SIN(2*PI()*$C8475/365)</f>
        <v/>
      </c>
      <c r="M8475" s="7">
        <f>MAR1!$B$7+MAR1!$C$7*COS(2*PI()*$C8475/365)+MAR1!$D$7*SIN(2*PI()*$C8475/365)</f>
        <v/>
      </c>
      <c r="N8475" s="7">
        <f>F8475-K8475</f>
        <v/>
      </c>
      <c r="O8475" s="7">
        <f>G8475-L8475</f>
        <v/>
      </c>
      <c r="P8475" s="7">
        <f>H8475-M8475</f>
        <v/>
      </c>
      <c r="Q8475" s="7">
        <f>IF($I8475=1,(N8475-MAR1!$B$11)/MAR1!$D$11,(N8475-MAR1!$C$11)/MAR1!$E$11)</f>
        <v/>
      </c>
      <c r="R8475" s="7">
        <f>IF($I8475=1,(O8475-MAR1!$B$12)/MAR1!$D$12,(O8475-MAR1!$C$12)/MAR1!$E$12)</f>
        <v/>
      </c>
      <c r="S8475" s="7">
        <f>IF($I8475=1,(P8475-MAR1!$B$13)/MAR1!$D$13,(P8475-MAR1!$C$13)/MAR1!$E$13)</f>
        <v/>
      </c>
    </row>
    <row r="8476">
      <c r="A8476" s="5" t="n">
        <v>8475</v>
      </c>
      <c r="B8476" s="5" t="n">
        <v>24</v>
      </c>
      <c r="C8476" s="5" t="n">
        <v>80</v>
      </c>
      <c r="D8476" s="5" t="n">
        <v>3</v>
      </c>
      <c r="E8476" s="5" t="n">
        <v>0</v>
      </c>
      <c r="F8476" s="5" t="n">
        <v>38.3</v>
      </c>
      <c r="G8476" s="5" t="n">
        <v>21.5</v>
      </c>
      <c r="H8476" s="5" t="n">
        <v>24.95</v>
      </c>
      <c r="I8476" s="6">
        <f>IF(E8476&gt;=Markov!$B$3,1,0)</f>
        <v/>
      </c>
      <c r="J8476" s="6">
        <f>I8475</f>
        <v/>
      </c>
      <c r="K8476" s="7">
        <f>MAR1!$B$5+MAR1!$C$5*COS(2*PI()*$C8476/365)+MAR1!$D$5*SIN(2*PI()*$C8476/365)</f>
        <v/>
      </c>
      <c r="L8476" s="7">
        <f>MAR1!$B$6+MAR1!$C$6*COS(2*PI()*$C8476/365)+MAR1!$D$6*SIN(2*PI()*$C8476/365)</f>
        <v/>
      </c>
      <c r="M8476" s="7">
        <f>MAR1!$B$7+MAR1!$C$7*COS(2*PI()*$C8476/365)+MAR1!$D$7*SIN(2*PI()*$C8476/365)</f>
        <v/>
      </c>
      <c r="N8476" s="7">
        <f>F8476-K8476</f>
        <v/>
      </c>
      <c r="O8476" s="7">
        <f>G8476-L8476</f>
        <v/>
      </c>
      <c r="P8476" s="7">
        <f>H8476-M8476</f>
        <v/>
      </c>
      <c r="Q8476" s="7">
        <f>IF($I8476=1,(N8476-MAR1!$B$11)/MAR1!$D$11,(N8476-MAR1!$C$11)/MAR1!$E$11)</f>
        <v/>
      </c>
      <c r="R8476" s="7">
        <f>IF($I8476=1,(O8476-MAR1!$B$12)/MAR1!$D$12,(O8476-MAR1!$C$12)/MAR1!$E$12)</f>
        <v/>
      </c>
      <c r="S8476" s="7">
        <f>IF($I8476=1,(P8476-MAR1!$B$13)/MAR1!$D$13,(P8476-MAR1!$C$13)/MAR1!$E$13)</f>
        <v/>
      </c>
    </row>
    <row r="8477">
      <c r="A8477" s="5" t="n">
        <v>8476</v>
      </c>
      <c r="B8477" s="5" t="n">
        <v>24</v>
      </c>
      <c r="C8477" s="5" t="n">
        <v>81</v>
      </c>
      <c r="D8477" s="5" t="n">
        <v>3</v>
      </c>
      <c r="E8477" s="5" t="n">
        <v>0</v>
      </c>
      <c r="F8477" s="5" t="n">
        <v>37</v>
      </c>
      <c r="G8477" s="5" t="n">
        <v>21.1</v>
      </c>
      <c r="H8477" s="5" t="n">
        <v>25.81</v>
      </c>
      <c r="I8477" s="6">
        <f>IF(E8477&gt;=Markov!$B$3,1,0)</f>
        <v/>
      </c>
      <c r="J8477" s="6">
        <f>I8476</f>
        <v/>
      </c>
      <c r="K8477" s="7">
        <f>MAR1!$B$5+MAR1!$C$5*COS(2*PI()*$C8477/365)+MAR1!$D$5*SIN(2*PI()*$C8477/365)</f>
        <v/>
      </c>
      <c r="L8477" s="7">
        <f>MAR1!$B$6+MAR1!$C$6*COS(2*PI()*$C8477/365)+MAR1!$D$6*SIN(2*PI()*$C8477/365)</f>
        <v/>
      </c>
      <c r="M8477" s="7">
        <f>MAR1!$B$7+MAR1!$C$7*COS(2*PI()*$C8477/365)+MAR1!$D$7*SIN(2*PI()*$C8477/365)</f>
        <v/>
      </c>
      <c r="N8477" s="7">
        <f>F8477-K8477</f>
        <v/>
      </c>
      <c r="O8477" s="7">
        <f>G8477-L8477</f>
        <v/>
      </c>
      <c r="P8477" s="7">
        <f>H8477-M8477</f>
        <v/>
      </c>
      <c r="Q8477" s="7">
        <f>IF($I8477=1,(N8477-MAR1!$B$11)/MAR1!$D$11,(N8477-MAR1!$C$11)/MAR1!$E$11)</f>
        <v/>
      </c>
      <c r="R8477" s="7">
        <f>IF($I8477=1,(O8477-MAR1!$B$12)/MAR1!$D$12,(O8477-MAR1!$C$12)/MAR1!$E$12)</f>
        <v/>
      </c>
      <c r="S8477" s="7">
        <f>IF($I8477=1,(P8477-MAR1!$B$13)/MAR1!$D$13,(P8477-MAR1!$C$13)/MAR1!$E$13)</f>
        <v/>
      </c>
    </row>
    <row r="8478">
      <c r="A8478" s="5" t="n">
        <v>8477</v>
      </c>
      <c r="B8478" s="5" t="n">
        <v>24</v>
      </c>
      <c r="C8478" s="5" t="n">
        <v>82</v>
      </c>
      <c r="D8478" s="5" t="n">
        <v>3</v>
      </c>
      <c r="E8478" s="5" t="n">
        <v>0</v>
      </c>
      <c r="F8478" s="5" t="n">
        <v>39</v>
      </c>
      <c r="G8478" s="5" t="n">
        <v>21.8</v>
      </c>
      <c r="H8478" s="5" t="n">
        <v>27.47</v>
      </c>
      <c r="I8478" s="6">
        <f>IF(E8478&gt;=Markov!$B$3,1,0)</f>
        <v/>
      </c>
      <c r="J8478" s="6">
        <f>I8477</f>
        <v/>
      </c>
      <c r="K8478" s="7">
        <f>MAR1!$B$5+MAR1!$C$5*COS(2*PI()*$C8478/365)+MAR1!$D$5*SIN(2*PI()*$C8478/365)</f>
        <v/>
      </c>
      <c r="L8478" s="7">
        <f>MAR1!$B$6+MAR1!$C$6*COS(2*PI()*$C8478/365)+MAR1!$D$6*SIN(2*PI()*$C8478/365)</f>
        <v/>
      </c>
      <c r="M8478" s="7">
        <f>MAR1!$B$7+MAR1!$C$7*COS(2*PI()*$C8478/365)+MAR1!$D$7*SIN(2*PI()*$C8478/365)</f>
        <v/>
      </c>
      <c r="N8478" s="7">
        <f>F8478-K8478</f>
        <v/>
      </c>
      <c r="O8478" s="7">
        <f>G8478-L8478</f>
        <v/>
      </c>
      <c r="P8478" s="7">
        <f>H8478-M8478</f>
        <v/>
      </c>
      <c r="Q8478" s="7">
        <f>IF($I8478=1,(N8478-MAR1!$B$11)/MAR1!$D$11,(N8478-MAR1!$C$11)/MAR1!$E$11)</f>
        <v/>
      </c>
      <c r="R8478" s="7">
        <f>IF($I8478=1,(O8478-MAR1!$B$12)/MAR1!$D$12,(O8478-MAR1!$C$12)/MAR1!$E$12)</f>
        <v/>
      </c>
      <c r="S8478" s="7">
        <f>IF($I8478=1,(P8478-MAR1!$B$13)/MAR1!$D$13,(P8478-MAR1!$C$13)/MAR1!$E$13)</f>
        <v/>
      </c>
    </row>
    <row r="8479">
      <c r="A8479" s="5" t="n">
        <v>8478</v>
      </c>
      <c r="B8479" s="5" t="n">
        <v>24</v>
      </c>
      <c r="C8479" s="5" t="n">
        <v>83</v>
      </c>
      <c r="D8479" s="5" t="n">
        <v>3</v>
      </c>
      <c r="E8479" s="5" t="n">
        <v>0</v>
      </c>
      <c r="F8479" s="5" t="n">
        <v>35.6</v>
      </c>
      <c r="G8479" s="5" t="n">
        <v>21.5</v>
      </c>
      <c r="H8479" s="5" t="n">
        <v>24.84</v>
      </c>
      <c r="I8479" s="6">
        <f>IF(E8479&gt;=Markov!$B$3,1,0)</f>
        <v/>
      </c>
      <c r="J8479" s="6">
        <f>I8478</f>
        <v/>
      </c>
      <c r="K8479" s="7">
        <f>MAR1!$B$5+MAR1!$C$5*COS(2*PI()*$C8479/365)+MAR1!$D$5*SIN(2*PI()*$C8479/365)</f>
        <v/>
      </c>
      <c r="L8479" s="7">
        <f>MAR1!$B$6+MAR1!$C$6*COS(2*PI()*$C8479/365)+MAR1!$D$6*SIN(2*PI()*$C8479/365)</f>
        <v/>
      </c>
      <c r="M8479" s="7">
        <f>MAR1!$B$7+MAR1!$C$7*COS(2*PI()*$C8479/365)+MAR1!$D$7*SIN(2*PI()*$C8479/365)</f>
        <v/>
      </c>
      <c r="N8479" s="7">
        <f>F8479-K8479</f>
        <v/>
      </c>
      <c r="O8479" s="7">
        <f>G8479-L8479</f>
        <v/>
      </c>
      <c r="P8479" s="7">
        <f>H8479-M8479</f>
        <v/>
      </c>
      <c r="Q8479" s="7">
        <f>IF($I8479=1,(N8479-MAR1!$B$11)/MAR1!$D$11,(N8479-MAR1!$C$11)/MAR1!$E$11)</f>
        <v/>
      </c>
      <c r="R8479" s="7">
        <f>IF($I8479=1,(O8479-MAR1!$B$12)/MAR1!$D$12,(O8479-MAR1!$C$12)/MAR1!$E$12)</f>
        <v/>
      </c>
      <c r="S8479" s="7">
        <f>IF($I8479=1,(P8479-MAR1!$B$13)/MAR1!$D$13,(P8479-MAR1!$C$13)/MAR1!$E$13)</f>
        <v/>
      </c>
    </row>
    <row r="8480">
      <c r="A8480" s="5" t="n">
        <v>8479</v>
      </c>
      <c r="B8480" s="5" t="n">
        <v>24</v>
      </c>
      <c r="C8480" s="5" t="n">
        <v>84</v>
      </c>
      <c r="D8480" s="5" t="n">
        <v>3</v>
      </c>
      <c r="E8480" s="5" t="n">
        <v>0</v>
      </c>
      <c r="F8480" s="5" t="n">
        <v>35.2</v>
      </c>
      <c r="G8480" s="5" t="n">
        <v>20.3</v>
      </c>
      <c r="H8480" s="5" t="n">
        <v>24.35</v>
      </c>
      <c r="I8480" s="6">
        <f>IF(E8480&gt;=Markov!$B$3,1,0)</f>
        <v/>
      </c>
      <c r="J8480" s="6">
        <f>I8479</f>
        <v/>
      </c>
      <c r="K8480" s="7">
        <f>MAR1!$B$5+MAR1!$C$5*COS(2*PI()*$C8480/365)+MAR1!$D$5*SIN(2*PI()*$C8480/365)</f>
        <v/>
      </c>
      <c r="L8480" s="7">
        <f>MAR1!$B$6+MAR1!$C$6*COS(2*PI()*$C8480/365)+MAR1!$D$6*SIN(2*PI()*$C8480/365)</f>
        <v/>
      </c>
      <c r="M8480" s="7">
        <f>MAR1!$B$7+MAR1!$C$7*COS(2*PI()*$C8480/365)+MAR1!$D$7*SIN(2*PI()*$C8480/365)</f>
        <v/>
      </c>
      <c r="N8480" s="7">
        <f>F8480-K8480</f>
        <v/>
      </c>
      <c r="O8480" s="7">
        <f>G8480-L8480</f>
        <v/>
      </c>
      <c r="P8480" s="7">
        <f>H8480-M8480</f>
        <v/>
      </c>
      <c r="Q8480" s="7">
        <f>IF($I8480=1,(N8480-MAR1!$B$11)/MAR1!$D$11,(N8480-MAR1!$C$11)/MAR1!$E$11)</f>
        <v/>
      </c>
      <c r="R8480" s="7">
        <f>IF($I8480=1,(O8480-MAR1!$B$12)/MAR1!$D$12,(O8480-MAR1!$C$12)/MAR1!$E$12)</f>
        <v/>
      </c>
      <c r="S8480" s="7">
        <f>IF($I8480=1,(P8480-MAR1!$B$13)/MAR1!$D$13,(P8480-MAR1!$C$13)/MAR1!$E$13)</f>
        <v/>
      </c>
    </row>
    <row r="8481">
      <c r="A8481" s="5" t="n">
        <v>8480</v>
      </c>
      <c r="B8481" s="5" t="n">
        <v>24</v>
      </c>
      <c r="C8481" s="5" t="n">
        <v>85</v>
      </c>
      <c r="D8481" s="5" t="n">
        <v>3</v>
      </c>
      <c r="E8481" s="5" t="n">
        <v>0</v>
      </c>
      <c r="F8481" s="5" t="n">
        <v>36.8</v>
      </c>
      <c r="G8481" s="5" t="n">
        <v>23.1</v>
      </c>
      <c r="H8481" s="5" t="n">
        <v>23.65</v>
      </c>
      <c r="I8481" s="6">
        <f>IF(E8481&gt;=Markov!$B$3,1,0)</f>
        <v/>
      </c>
      <c r="J8481" s="6">
        <f>I8480</f>
        <v/>
      </c>
      <c r="K8481" s="7">
        <f>MAR1!$B$5+MAR1!$C$5*COS(2*PI()*$C8481/365)+MAR1!$D$5*SIN(2*PI()*$C8481/365)</f>
        <v/>
      </c>
      <c r="L8481" s="7">
        <f>MAR1!$B$6+MAR1!$C$6*COS(2*PI()*$C8481/365)+MAR1!$D$6*SIN(2*PI()*$C8481/365)</f>
        <v/>
      </c>
      <c r="M8481" s="7">
        <f>MAR1!$B$7+MAR1!$C$7*COS(2*PI()*$C8481/365)+MAR1!$D$7*SIN(2*PI()*$C8481/365)</f>
        <v/>
      </c>
      <c r="N8481" s="7">
        <f>F8481-K8481</f>
        <v/>
      </c>
      <c r="O8481" s="7">
        <f>G8481-L8481</f>
        <v/>
      </c>
      <c r="P8481" s="7">
        <f>H8481-M8481</f>
        <v/>
      </c>
      <c r="Q8481" s="7">
        <f>IF($I8481=1,(N8481-MAR1!$B$11)/MAR1!$D$11,(N8481-MAR1!$C$11)/MAR1!$E$11)</f>
        <v/>
      </c>
      <c r="R8481" s="7">
        <f>IF($I8481=1,(O8481-MAR1!$B$12)/MAR1!$D$12,(O8481-MAR1!$C$12)/MAR1!$E$12)</f>
        <v/>
      </c>
      <c r="S8481" s="7">
        <f>IF($I8481=1,(P8481-MAR1!$B$13)/MAR1!$D$13,(P8481-MAR1!$C$13)/MAR1!$E$13)</f>
        <v/>
      </c>
    </row>
    <row r="8482">
      <c r="A8482" s="5" t="n">
        <v>8481</v>
      </c>
      <c r="B8482" s="5" t="n">
        <v>24</v>
      </c>
      <c r="C8482" s="5" t="n">
        <v>86</v>
      </c>
      <c r="D8482" s="5" t="n">
        <v>3</v>
      </c>
      <c r="E8482" s="5" t="n">
        <v>0</v>
      </c>
      <c r="F8482" s="5" t="n">
        <v>38.6</v>
      </c>
      <c r="G8482" s="5" t="n">
        <v>24.5</v>
      </c>
      <c r="H8482" s="5" t="n">
        <v>25.91</v>
      </c>
      <c r="I8482" s="6">
        <f>IF(E8482&gt;=Markov!$B$3,1,0)</f>
        <v/>
      </c>
      <c r="J8482" s="6">
        <f>I8481</f>
        <v/>
      </c>
      <c r="K8482" s="7">
        <f>MAR1!$B$5+MAR1!$C$5*COS(2*PI()*$C8482/365)+MAR1!$D$5*SIN(2*PI()*$C8482/365)</f>
        <v/>
      </c>
      <c r="L8482" s="7">
        <f>MAR1!$B$6+MAR1!$C$6*COS(2*PI()*$C8482/365)+MAR1!$D$6*SIN(2*PI()*$C8482/365)</f>
        <v/>
      </c>
      <c r="M8482" s="7">
        <f>MAR1!$B$7+MAR1!$C$7*COS(2*PI()*$C8482/365)+MAR1!$D$7*SIN(2*PI()*$C8482/365)</f>
        <v/>
      </c>
      <c r="N8482" s="7">
        <f>F8482-K8482</f>
        <v/>
      </c>
      <c r="O8482" s="7">
        <f>G8482-L8482</f>
        <v/>
      </c>
      <c r="P8482" s="7">
        <f>H8482-M8482</f>
        <v/>
      </c>
      <c r="Q8482" s="7">
        <f>IF($I8482=1,(N8482-MAR1!$B$11)/MAR1!$D$11,(N8482-MAR1!$C$11)/MAR1!$E$11)</f>
        <v/>
      </c>
      <c r="R8482" s="7">
        <f>IF($I8482=1,(O8482-MAR1!$B$12)/MAR1!$D$12,(O8482-MAR1!$C$12)/MAR1!$E$12)</f>
        <v/>
      </c>
      <c r="S8482" s="7">
        <f>IF($I8482=1,(P8482-MAR1!$B$13)/MAR1!$D$13,(P8482-MAR1!$C$13)/MAR1!$E$13)</f>
        <v/>
      </c>
    </row>
    <row r="8483">
      <c r="A8483" s="5" t="n">
        <v>8482</v>
      </c>
      <c r="B8483" s="5" t="n">
        <v>24</v>
      </c>
      <c r="C8483" s="5" t="n">
        <v>87</v>
      </c>
      <c r="D8483" s="5" t="n">
        <v>3</v>
      </c>
      <c r="E8483" s="5" t="n">
        <v>0</v>
      </c>
      <c r="F8483" s="5" t="n">
        <v>39.9</v>
      </c>
      <c r="G8483" s="5" t="n">
        <v>23.3</v>
      </c>
      <c r="H8483" s="5" t="n">
        <v>22.55</v>
      </c>
      <c r="I8483" s="6">
        <f>IF(E8483&gt;=Markov!$B$3,1,0)</f>
        <v/>
      </c>
      <c r="J8483" s="6">
        <f>I8482</f>
        <v/>
      </c>
      <c r="K8483" s="7">
        <f>MAR1!$B$5+MAR1!$C$5*COS(2*PI()*$C8483/365)+MAR1!$D$5*SIN(2*PI()*$C8483/365)</f>
        <v/>
      </c>
      <c r="L8483" s="7">
        <f>MAR1!$B$6+MAR1!$C$6*COS(2*PI()*$C8483/365)+MAR1!$D$6*SIN(2*PI()*$C8483/365)</f>
        <v/>
      </c>
      <c r="M8483" s="7">
        <f>MAR1!$B$7+MAR1!$C$7*COS(2*PI()*$C8483/365)+MAR1!$D$7*SIN(2*PI()*$C8483/365)</f>
        <v/>
      </c>
      <c r="N8483" s="7">
        <f>F8483-K8483</f>
        <v/>
      </c>
      <c r="O8483" s="7">
        <f>G8483-L8483</f>
        <v/>
      </c>
      <c r="P8483" s="7">
        <f>H8483-M8483</f>
        <v/>
      </c>
      <c r="Q8483" s="7">
        <f>IF($I8483=1,(N8483-MAR1!$B$11)/MAR1!$D$11,(N8483-MAR1!$C$11)/MAR1!$E$11)</f>
        <v/>
      </c>
      <c r="R8483" s="7">
        <f>IF($I8483=1,(O8483-MAR1!$B$12)/MAR1!$D$12,(O8483-MAR1!$C$12)/MAR1!$E$12)</f>
        <v/>
      </c>
      <c r="S8483" s="7">
        <f>IF($I8483=1,(P8483-MAR1!$B$13)/MAR1!$D$13,(P8483-MAR1!$C$13)/MAR1!$E$13)</f>
        <v/>
      </c>
    </row>
    <row r="8484">
      <c r="A8484" s="5" t="n">
        <v>8483</v>
      </c>
      <c r="B8484" s="5" t="n">
        <v>24</v>
      </c>
      <c r="C8484" s="5" t="n">
        <v>88</v>
      </c>
      <c r="D8484" s="5" t="n">
        <v>3</v>
      </c>
      <c r="E8484" s="5" t="n">
        <v>0</v>
      </c>
      <c r="F8484" s="5" t="n">
        <v>39.6</v>
      </c>
      <c r="G8484" s="5" t="n">
        <v>22.7</v>
      </c>
      <c r="H8484" s="5" t="n">
        <v>25.3</v>
      </c>
      <c r="I8484" s="6">
        <f>IF(E8484&gt;=Markov!$B$3,1,0)</f>
        <v/>
      </c>
      <c r="J8484" s="6">
        <f>I8483</f>
        <v/>
      </c>
      <c r="K8484" s="7">
        <f>MAR1!$B$5+MAR1!$C$5*COS(2*PI()*$C8484/365)+MAR1!$D$5*SIN(2*PI()*$C8484/365)</f>
        <v/>
      </c>
      <c r="L8484" s="7">
        <f>MAR1!$B$6+MAR1!$C$6*COS(2*PI()*$C8484/365)+MAR1!$D$6*SIN(2*PI()*$C8484/365)</f>
        <v/>
      </c>
      <c r="M8484" s="7">
        <f>MAR1!$B$7+MAR1!$C$7*COS(2*PI()*$C8484/365)+MAR1!$D$7*SIN(2*PI()*$C8484/365)</f>
        <v/>
      </c>
      <c r="N8484" s="7">
        <f>F8484-K8484</f>
        <v/>
      </c>
      <c r="O8484" s="7">
        <f>G8484-L8484</f>
        <v/>
      </c>
      <c r="P8484" s="7">
        <f>H8484-M8484</f>
        <v/>
      </c>
      <c r="Q8484" s="7">
        <f>IF($I8484=1,(N8484-MAR1!$B$11)/MAR1!$D$11,(N8484-MAR1!$C$11)/MAR1!$E$11)</f>
        <v/>
      </c>
      <c r="R8484" s="7">
        <f>IF($I8484=1,(O8484-MAR1!$B$12)/MAR1!$D$12,(O8484-MAR1!$C$12)/MAR1!$E$12)</f>
        <v/>
      </c>
      <c r="S8484" s="7">
        <f>IF($I8484=1,(P8484-MAR1!$B$13)/MAR1!$D$13,(P8484-MAR1!$C$13)/MAR1!$E$13)</f>
        <v/>
      </c>
    </row>
    <row r="8485">
      <c r="A8485" s="5" t="n">
        <v>8484</v>
      </c>
      <c r="B8485" s="5" t="n">
        <v>24</v>
      </c>
      <c r="C8485" s="5" t="n">
        <v>89</v>
      </c>
      <c r="D8485" s="5" t="n">
        <v>3</v>
      </c>
      <c r="E8485" s="5" t="n">
        <v>0</v>
      </c>
      <c r="F8485" s="5" t="n">
        <v>38</v>
      </c>
      <c r="G8485" s="5" t="n">
        <v>20.6</v>
      </c>
      <c r="H8485" s="5" t="n">
        <v>23.03</v>
      </c>
      <c r="I8485" s="6">
        <f>IF(E8485&gt;=Markov!$B$3,1,0)</f>
        <v/>
      </c>
      <c r="J8485" s="6">
        <f>I8484</f>
        <v/>
      </c>
      <c r="K8485" s="7">
        <f>MAR1!$B$5+MAR1!$C$5*COS(2*PI()*$C8485/365)+MAR1!$D$5*SIN(2*PI()*$C8485/365)</f>
        <v/>
      </c>
      <c r="L8485" s="7">
        <f>MAR1!$B$6+MAR1!$C$6*COS(2*PI()*$C8485/365)+MAR1!$D$6*SIN(2*PI()*$C8485/365)</f>
        <v/>
      </c>
      <c r="M8485" s="7">
        <f>MAR1!$B$7+MAR1!$C$7*COS(2*PI()*$C8485/365)+MAR1!$D$7*SIN(2*PI()*$C8485/365)</f>
        <v/>
      </c>
      <c r="N8485" s="7">
        <f>F8485-K8485</f>
        <v/>
      </c>
      <c r="O8485" s="7">
        <f>G8485-L8485</f>
        <v/>
      </c>
      <c r="P8485" s="7">
        <f>H8485-M8485</f>
        <v/>
      </c>
      <c r="Q8485" s="7">
        <f>IF($I8485=1,(N8485-MAR1!$B$11)/MAR1!$D$11,(N8485-MAR1!$C$11)/MAR1!$E$11)</f>
        <v/>
      </c>
      <c r="R8485" s="7">
        <f>IF($I8485=1,(O8485-MAR1!$B$12)/MAR1!$D$12,(O8485-MAR1!$C$12)/MAR1!$E$12)</f>
        <v/>
      </c>
      <c r="S8485" s="7">
        <f>IF($I8485=1,(P8485-MAR1!$B$13)/MAR1!$D$13,(P8485-MAR1!$C$13)/MAR1!$E$13)</f>
        <v/>
      </c>
    </row>
    <row r="8486">
      <c r="A8486" s="5" t="n">
        <v>8485</v>
      </c>
      <c r="B8486" s="5" t="n">
        <v>24</v>
      </c>
      <c r="C8486" s="5" t="n">
        <v>90</v>
      </c>
      <c r="D8486" s="5" t="n">
        <v>3</v>
      </c>
      <c r="E8486" s="5" t="n">
        <v>0</v>
      </c>
      <c r="F8486" s="5" t="n">
        <v>38.4</v>
      </c>
      <c r="G8486" s="5" t="n">
        <v>23.6</v>
      </c>
      <c r="H8486" s="5" t="n">
        <v>24.02</v>
      </c>
      <c r="I8486" s="6">
        <f>IF(E8486&gt;=Markov!$B$3,1,0)</f>
        <v/>
      </c>
      <c r="J8486" s="6">
        <f>I8485</f>
        <v/>
      </c>
      <c r="K8486" s="7">
        <f>MAR1!$B$5+MAR1!$C$5*COS(2*PI()*$C8486/365)+MAR1!$D$5*SIN(2*PI()*$C8486/365)</f>
        <v/>
      </c>
      <c r="L8486" s="7">
        <f>MAR1!$B$6+MAR1!$C$6*COS(2*PI()*$C8486/365)+MAR1!$D$6*SIN(2*PI()*$C8486/365)</f>
        <v/>
      </c>
      <c r="M8486" s="7">
        <f>MAR1!$B$7+MAR1!$C$7*COS(2*PI()*$C8486/365)+MAR1!$D$7*SIN(2*PI()*$C8486/365)</f>
        <v/>
      </c>
      <c r="N8486" s="7">
        <f>F8486-K8486</f>
        <v/>
      </c>
      <c r="O8486" s="7">
        <f>G8486-L8486</f>
        <v/>
      </c>
      <c r="P8486" s="7">
        <f>H8486-M8486</f>
        <v/>
      </c>
      <c r="Q8486" s="7">
        <f>IF($I8486=1,(N8486-MAR1!$B$11)/MAR1!$D$11,(N8486-MAR1!$C$11)/MAR1!$E$11)</f>
        <v/>
      </c>
      <c r="R8486" s="7">
        <f>IF($I8486=1,(O8486-MAR1!$B$12)/MAR1!$D$12,(O8486-MAR1!$C$12)/MAR1!$E$12)</f>
        <v/>
      </c>
      <c r="S8486" s="7">
        <f>IF($I8486=1,(P8486-MAR1!$B$13)/MAR1!$D$13,(P8486-MAR1!$C$13)/MAR1!$E$13)</f>
        <v/>
      </c>
    </row>
    <row r="8487">
      <c r="A8487" s="5" t="n">
        <v>8486</v>
      </c>
      <c r="B8487" s="5" t="n">
        <v>24</v>
      </c>
      <c r="C8487" s="5" t="n">
        <v>91</v>
      </c>
      <c r="D8487" s="5" t="n">
        <v>4</v>
      </c>
      <c r="E8487" s="5" t="n">
        <v>0</v>
      </c>
      <c r="F8487" s="5" t="n">
        <v>38.9</v>
      </c>
      <c r="G8487" s="5" t="n">
        <v>22.6</v>
      </c>
      <c r="H8487" s="5" t="n">
        <v>20.9</v>
      </c>
      <c r="I8487" s="6">
        <f>IF(E8487&gt;=Markov!$B$3,1,0)</f>
        <v/>
      </c>
      <c r="J8487" s="6">
        <f>I8486</f>
        <v/>
      </c>
      <c r="K8487" s="7">
        <f>MAR1!$B$5+MAR1!$C$5*COS(2*PI()*$C8487/365)+MAR1!$D$5*SIN(2*PI()*$C8487/365)</f>
        <v/>
      </c>
      <c r="L8487" s="7">
        <f>MAR1!$B$6+MAR1!$C$6*COS(2*PI()*$C8487/365)+MAR1!$D$6*SIN(2*PI()*$C8487/365)</f>
        <v/>
      </c>
      <c r="M8487" s="7">
        <f>MAR1!$B$7+MAR1!$C$7*COS(2*PI()*$C8487/365)+MAR1!$D$7*SIN(2*PI()*$C8487/365)</f>
        <v/>
      </c>
      <c r="N8487" s="7">
        <f>F8487-K8487</f>
        <v/>
      </c>
      <c r="O8487" s="7">
        <f>G8487-L8487</f>
        <v/>
      </c>
      <c r="P8487" s="7">
        <f>H8487-M8487</f>
        <v/>
      </c>
      <c r="Q8487" s="7">
        <f>IF($I8487=1,(N8487-MAR1!$B$11)/MAR1!$D$11,(N8487-MAR1!$C$11)/MAR1!$E$11)</f>
        <v/>
      </c>
      <c r="R8487" s="7">
        <f>IF($I8487=1,(O8487-MAR1!$B$12)/MAR1!$D$12,(O8487-MAR1!$C$12)/MAR1!$E$12)</f>
        <v/>
      </c>
      <c r="S8487" s="7">
        <f>IF($I8487=1,(P8487-MAR1!$B$13)/MAR1!$D$13,(P8487-MAR1!$C$13)/MAR1!$E$13)</f>
        <v/>
      </c>
    </row>
    <row r="8488">
      <c r="A8488" s="5" t="n">
        <v>8487</v>
      </c>
      <c r="B8488" s="5" t="n">
        <v>24</v>
      </c>
      <c r="C8488" s="5" t="n">
        <v>92</v>
      </c>
      <c r="D8488" s="5" t="n">
        <v>4</v>
      </c>
      <c r="E8488" s="5" t="n">
        <v>0</v>
      </c>
      <c r="F8488" s="5" t="n">
        <v>38.4</v>
      </c>
      <c r="G8488" s="5" t="n">
        <v>22.9</v>
      </c>
      <c r="H8488" s="5" t="n">
        <v>18.05</v>
      </c>
      <c r="I8488" s="6">
        <f>IF(E8488&gt;=Markov!$B$3,1,0)</f>
        <v/>
      </c>
      <c r="J8488" s="6">
        <f>I8487</f>
        <v/>
      </c>
      <c r="K8488" s="7">
        <f>MAR1!$B$5+MAR1!$C$5*COS(2*PI()*$C8488/365)+MAR1!$D$5*SIN(2*PI()*$C8488/365)</f>
        <v/>
      </c>
      <c r="L8488" s="7">
        <f>MAR1!$B$6+MAR1!$C$6*COS(2*PI()*$C8488/365)+MAR1!$D$6*SIN(2*PI()*$C8488/365)</f>
        <v/>
      </c>
      <c r="M8488" s="7">
        <f>MAR1!$B$7+MAR1!$C$7*COS(2*PI()*$C8488/365)+MAR1!$D$7*SIN(2*PI()*$C8488/365)</f>
        <v/>
      </c>
      <c r="N8488" s="7">
        <f>F8488-K8488</f>
        <v/>
      </c>
      <c r="O8488" s="7">
        <f>G8488-L8488</f>
        <v/>
      </c>
      <c r="P8488" s="7">
        <f>H8488-M8488</f>
        <v/>
      </c>
      <c r="Q8488" s="7">
        <f>IF($I8488=1,(N8488-MAR1!$B$11)/MAR1!$D$11,(N8488-MAR1!$C$11)/MAR1!$E$11)</f>
        <v/>
      </c>
      <c r="R8488" s="7">
        <f>IF($I8488=1,(O8488-MAR1!$B$12)/MAR1!$D$12,(O8488-MAR1!$C$12)/MAR1!$E$12)</f>
        <v/>
      </c>
      <c r="S8488" s="7">
        <f>IF($I8488=1,(P8488-MAR1!$B$13)/MAR1!$D$13,(P8488-MAR1!$C$13)/MAR1!$E$13)</f>
        <v/>
      </c>
    </row>
    <row r="8489">
      <c r="A8489" s="5" t="n">
        <v>8488</v>
      </c>
      <c r="B8489" s="5" t="n">
        <v>24</v>
      </c>
      <c r="C8489" s="5" t="n">
        <v>93</v>
      </c>
      <c r="D8489" s="5" t="n">
        <v>4</v>
      </c>
      <c r="E8489" s="5" t="n">
        <v>0</v>
      </c>
      <c r="F8489" s="5" t="n">
        <v>37.4</v>
      </c>
      <c r="G8489" s="5" t="n">
        <v>22.1</v>
      </c>
      <c r="H8489" s="5" t="n">
        <v>15.62</v>
      </c>
      <c r="I8489" s="6">
        <f>IF(E8489&gt;=Markov!$B$3,1,0)</f>
        <v/>
      </c>
      <c r="J8489" s="6">
        <f>I8488</f>
        <v/>
      </c>
      <c r="K8489" s="7">
        <f>MAR1!$B$5+MAR1!$C$5*COS(2*PI()*$C8489/365)+MAR1!$D$5*SIN(2*PI()*$C8489/365)</f>
        <v/>
      </c>
      <c r="L8489" s="7">
        <f>MAR1!$B$6+MAR1!$C$6*COS(2*PI()*$C8489/365)+MAR1!$D$6*SIN(2*PI()*$C8489/365)</f>
        <v/>
      </c>
      <c r="M8489" s="7">
        <f>MAR1!$B$7+MAR1!$C$7*COS(2*PI()*$C8489/365)+MAR1!$D$7*SIN(2*PI()*$C8489/365)</f>
        <v/>
      </c>
      <c r="N8489" s="7">
        <f>F8489-K8489</f>
        <v/>
      </c>
      <c r="O8489" s="7">
        <f>G8489-L8489</f>
        <v/>
      </c>
      <c r="P8489" s="7">
        <f>H8489-M8489</f>
        <v/>
      </c>
      <c r="Q8489" s="7">
        <f>IF($I8489=1,(N8489-MAR1!$B$11)/MAR1!$D$11,(N8489-MAR1!$C$11)/MAR1!$E$11)</f>
        <v/>
      </c>
      <c r="R8489" s="7">
        <f>IF($I8489=1,(O8489-MAR1!$B$12)/MAR1!$D$12,(O8489-MAR1!$C$12)/MAR1!$E$12)</f>
        <v/>
      </c>
      <c r="S8489" s="7">
        <f>IF($I8489=1,(P8489-MAR1!$B$13)/MAR1!$D$13,(P8489-MAR1!$C$13)/MAR1!$E$13)</f>
        <v/>
      </c>
    </row>
    <row r="8490">
      <c r="A8490" s="5" t="n">
        <v>8489</v>
      </c>
      <c r="B8490" s="5" t="n">
        <v>24</v>
      </c>
      <c r="C8490" s="5" t="n">
        <v>94</v>
      </c>
      <c r="D8490" s="5" t="n">
        <v>4</v>
      </c>
      <c r="E8490" s="5" t="n">
        <v>0</v>
      </c>
      <c r="F8490" s="5" t="n">
        <v>37.8</v>
      </c>
      <c r="G8490" s="5" t="n">
        <v>22.5</v>
      </c>
      <c r="H8490" s="5" t="n">
        <v>15.09</v>
      </c>
      <c r="I8490" s="6">
        <f>IF(E8490&gt;=Markov!$B$3,1,0)</f>
        <v/>
      </c>
      <c r="J8490" s="6">
        <f>I8489</f>
        <v/>
      </c>
      <c r="K8490" s="7">
        <f>MAR1!$B$5+MAR1!$C$5*COS(2*PI()*$C8490/365)+MAR1!$D$5*SIN(2*PI()*$C8490/365)</f>
        <v/>
      </c>
      <c r="L8490" s="7">
        <f>MAR1!$B$6+MAR1!$C$6*COS(2*PI()*$C8490/365)+MAR1!$D$6*SIN(2*PI()*$C8490/365)</f>
        <v/>
      </c>
      <c r="M8490" s="7">
        <f>MAR1!$B$7+MAR1!$C$7*COS(2*PI()*$C8490/365)+MAR1!$D$7*SIN(2*PI()*$C8490/365)</f>
        <v/>
      </c>
      <c r="N8490" s="7">
        <f>F8490-K8490</f>
        <v/>
      </c>
      <c r="O8490" s="7">
        <f>G8490-L8490</f>
        <v/>
      </c>
      <c r="P8490" s="7">
        <f>H8490-M8490</f>
        <v/>
      </c>
      <c r="Q8490" s="7">
        <f>IF($I8490=1,(N8490-MAR1!$B$11)/MAR1!$D$11,(N8490-MAR1!$C$11)/MAR1!$E$11)</f>
        <v/>
      </c>
      <c r="R8490" s="7">
        <f>IF($I8490=1,(O8490-MAR1!$B$12)/MAR1!$D$12,(O8490-MAR1!$C$12)/MAR1!$E$12)</f>
        <v/>
      </c>
      <c r="S8490" s="7">
        <f>IF($I8490=1,(P8490-MAR1!$B$13)/MAR1!$D$13,(P8490-MAR1!$C$13)/MAR1!$E$13)</f>
        <v/>
      </c>
    </row>
    <row r="8491">
      <c r="A8491" s="5" t="n">
        <v>8490</v>
      </c>
      <c r="B8491" s="5" t="n">
        <v>24</v>
      </c>
      <c r="C8491" s="5" t="n">
        <v>95</v>
      </c>
      <c r="D8491" s="5" t="n">
        <v>4</v>
      </c>
      <c r="E8491" s="5" t="n">
        <v>0</v>
      </c>
      <c r="F8491" s="5" t="n">
        <v>36.8</v>
      </c>
      <c r="G8491" s="5" t="n">
        <v>21.7</v>
      </c>
      <c r="H8491" s="5" t="n">
        <v>21.32</v>
      </c>
      <c r="I8491" s="6">
        <f>IF(E8491&gt;=Markov!$B$3,1,0)</f>
        <v/>
      </c>
      <c r="J8491" s="6">
        <f>I8490</f>
        <v/>
      </c>
      <c r="K8491" s="7">
        <f>MAR1!$B$5+MAR1!$C$5*COS(2*PI()*$C8491/365)+MAR1!$D$5*SIN(2*PI()*$C8491/365)</f>
        <v/>
      </c>
      <c r="L8491" s="7">
        <f>MAR1!$B$6+MAR1!$C$6*COS(2*PI()*$C8491/365)+MAR1!$D$6*SIN(2*PI()*$C8491/365)</f>
        <v/>
      </c>
      <c r="M8491" s="7">
        <f>MAR1!$B$7+MAR1!$C$7*COS(2*PI()*$C8491/365)+MAR1!$D$7*SIN(2*PI()*$C8491/365)</f>
        <v/>
      </c>
      <c r="N8491" s="7">
        <f>F8491-K8491</f>
        <v/>
      </c>
      <c r="O8491" s="7">
        <f>G8491-L8491</f>
        <v/>
      </c>
      <c r="P8491" s="7">
        <f>H8491-M8491</f>
        <v/>
      </c>
      <c r="Q8491" s="7">
        <f>IF($I8491=1,(N8491-MAR1!$B$11)/MAR1!$D$11,(N8491-MAR1!$C$11)/MAR1!$E$11)</f>
        <v/>
      </c>
      <c r="R8491" s="7">
        <f>IF($I8491=1,(O8491-MAR1!$B$12)/MAR1!$D$12,(O8491-MAR1!$C$12)/MAR1!$E$12)</f>
        <v/>
      </c>
      <c r="S8491" s="7">
        <f>IF($I8491=1,(P8491-MAR1!$B$13)/MAR1!$D$13,(P8491-MAR1!$C$13)/MAR1!$E$13)</f>
        <v/>
      </c>
    </row>
    <row r="8492">
      <c r="A8492" s="5" t="n">
        <v>8491</v>
      </c>
      <c r="B8492" s="5" t="n">
        <v>24</v>
      </c>
      <c r="C8492" s="5" t="n">
        <v>96</v>
      </c>
      <c r="D8492" s="5" t="n">
        <v>4</v>
      </c>
      <c r="E8492" s="5" t="n">
        <v>0</v>
      </c>
      <c r="F8492" s="5" t="n">
        <v>37.9</v>
      </c>
      <c r="G8492" s="5" t="n">
        <v>22.2</v>
      </c>
      <c r="H8492" s="5" t="n">
        <v>20.77</v>
      </c>
      <c r="I8492" s="6">
        <f>IF(E8492&gt;=Markov!$B$3,1,0)</f>
        <v/>
      </c>
      <c r="J8492" s="6">
        <f>I8491</f>
        <v/>
      </c>
      <c r="K8492" s="7">
        <f>MAR1!$B$5+MAR1!$C$5*COS(2*PI()*$C8492/365)+MAR1!$D$5*SIN(2*PI()*$C8492/365)</f>
        <v/>
      </c>
      <c r="L8492" s="7">
        <f>MAR1!$B$6+MAR1!$C$6*COS(2*PI()*$C8492/365)+MAR1!$D$6*SIN(2*PI()*$C8492/365)</f>
        <v/>
      </c>
      <c r="M8492" s="7">
        <f>MAR1!$B$7+MAR1!$C$7*COS(2*PI()*$C8492/365)+MAR1!$D$7*SIN(2*PI()*$C8492/365)</f>
        <v/>
      </c>
      <c r="N8492" s="7">
        <f>F8492-K8492</f>
        <v/>
      </c>
      <c r="O8492" s="7">
        <f>G8492-L8492</f>
        <v/>
      </c>
      <c r="P8492" s="7">
        <f>H8492-M8492</f>
        <v/>
      </c>
      <c r="Q8492" s="7">
        <f>IF($I8492=1,(N8492-MAR1!$B$11)/MAR1!$D$11,(N8492-MAR1!$C$11)/MAR1!$E$11)</f>
        <v/>
      </c>
      <c r="R8492" s="7">
        <f>IF($I8492=1,(O8492-MAR1!$B$12)/MAR1!$D$12,(O8492-MAR1!$C$12)/MAR1!$E$12)</f>
        <v/>
      </c>
      <c r="S8492" s="7">
        <f>IF($I8492=1,(P8492-MAR1!$B$13)/MAR1!$D$13,(P8492-MAR1!$C$13)/MAR1!$E$13)</f>
        <v/>
      </c>
    </row>
    <row r="8493">
      <c r="A8493" s="5" t="n">
        <v>8492</v>
      </c>
      <c r="B8493" s="5" t="n">
        <v>24</v>
      </c>
      <c r="C8493" s="5" t="n">
        <v>97</v>
      </c>
      <c r="D8493" s="5" t="n">
        <v>4</v>
      </c>
      <c r="E8493" s="5" t="n">
        <v>0</v>
      </c>
      <c r="F8493" s="5" t="n">
        <v>39.7</v>
      </c>
      <c r="G8493" s="5" t="n">
        <v>22.2</v>
      </c>
      <c r="H8493" s="5" t="n">
        <v>23.92</v>
      </c>
      <c r="I8493" s="6">
        <f>IF(E8493&gt;=Markov!$B$3,1,0)</f>
        <v/>
      </c>
      <c r="J8493" s="6">
        <f>I8492</f>
        <v/>
      </c>
      <c r="K8493" s="7">
        <f>MAR1!$B$5+MAR1!$C$5*COS(2*PI()*$C8493/365)+MAR1!$D$5*SIN(2*PI()*$C8493/365)</f>
        <v/>
      </c>
      <c r="L8493" s="7">
        <f>MAR1!$B$6+MAR1!$C$6*COS(2*PI()*$C8493/365)+MAR1!$D$6*SIN(2*PI()*$C8493/365)</f>
        <v/>
      </c>
      <c r="M8493" s="7">
        <f>MAR1!$B$7+MAR1!$C$7*COS(2*PI()*$C8493/365)+MAR1!$D$7*SIN(2*PI()*$C8493/365)</f>
        <v/>
      </c>
      <c r="N8493" s="7">
        <f>F8493-K8493</f>
        <v/>
      </c>
      <c r="O8493" s="7">
        <f>G8493-L8493</f>
        <v/>
      </c>
      <c r="P8493" s="7">
        <f>H8493-M8493</f>
        <v/>
      </c>
      <c r="Q8493" s="7">
        <f>IF($I8493=1,(N8493-MAR1!$B$11)/MAR1!$D$11,(N8493-MAR1!$C$11)/MAR1!$E$11)</f>
        <v/>
      </c>
      <c r="R8493" s="7">
        <f>IF($I8493=1,(O8493-MAR1!$B$12)/MAR1!$D$12,(O8493-MAR1!$C$12)/MAR1!$E$12)</f>
        <v/>
      </c>
      <c r="S8493" s="7">
        <f>IF($I8493=1,(P8493-MAR1!$B$13)/MAR1!$D$13,(P8493-MAR1!$C$13)/MAR1!$E$13)</f>
        <v/>
      </c>
    </row>
    <row r="8494">
      <c r="A8494" s="5" t="n">
        <v>8493</v>
      </c>
      <c r="B8494" s="5" t="n">
        <v>24</v>
      </c>
      <c r="C8494" s="5" t="n">
        <v>98</v>
      </c>
      <c r="D8494" s="5" t="n">
        <v>4</v>
      </c>
      <c r="E8494" s="5" t="n">
        <v>0</v>
      </c>
      <c r="F8494" s="5" t="n">
        <v>36.7</v>
      </c>
      <c r="G8494" s="5" t="n">
        <v>22.5</v>
      </c>
      <c r="H8494" s="5" t="n">
        <v>19.58</v>
      </c>
      <c r="I8494" s="6">
        <f>IF(E8494&gt;=Markov!$B$3,1,0)</f>
        <v/>
      </c>
      <c r="J8494" s="6">
        <f>I8493</f>
        <v/>
      </c>
      <c r="K8494" s="7">
        <f>MAR1!$B$5+MAR1!$C$5*COS(2*PI()*$C8494/365)+MAR1!$D$5*SIN(2*PI()*$C8494/365)</f>
        <v/>
      </c>
      <c r="L8494" s="7">
        <f>MAR1!$B$6+MAR1!$C$6*COS(2*PI()*$C8494/365)+MAR1!$D$6*SIN(2*PI()*$C8494/365)</f>
        <v/>
      </c>
      <c r="M8494" s="7">
        <f>MAR1!$B$7+MAR1!$C$7*COS(2*PI()*$C8494/365)+MAR1!$D$7*SIN(2*PI()*$C8494/365)</f>
        <v/>
      </c>
      <c r="N8494" s="7">
        <f>F8494-K8494</f>
        <v/>
      </c>
      <c r="O8494" s="7">
        <f>G8494-L8494</f>
        <v/>
      </c>
      <c r="P8494" s="7">
        <f>H8494-M8494</f>
        <v/>
      </c>
      <c r="Q8494" s="7">
        <f>IF($I8494=1,(N8494-MAR1!$B$11)/MAR1!$D$11,(N8494-MAR1!$C$11)/MAR1!$E$11)</f>
        <v/>
      </c>
      <c r="R8494" s="7">
        <f>IF($I8494=1,(O8494-MAR1!$B$12)/MAR1!$D$12,(O8494-MAR1!$C$12)/MAR1!$E$12)</f>
        <v/>
      </c>
      <c r="S8494" s="7">
        <f>IF($I8494=1,(P8494-MAR1!$B$13)/MAR1!$D$13,(P8494-MAR1!$C$13)/MAR1!$E$13)</f>
        <v/>
      </c>
    </row>
    <row r="8495">
      <c r="A8495" s="5" t="n">
        <v>8494</v>
      </c>
      <c r="B8495" s="5" t="n">
        <v>24</v>
      </c>
      <c r="C8495" s="5" t="n">
        <v>99</v>
      </c>
      <c r="D8495" s="5" t="n">
        <v>4</v>
      </c>
      <c r="E8495" s="5" t="n">
        <v>0</v>
      </c>
      <c r="F8495" s="5" t="n">
        <v>37.6</v>
      </c>
      <c r="G8495" s="5" t="n">
        <v>23.3</v>
      </c>
      <c r="H8495" s="5" t="n">
        <v>18.23</v>
      </c>
      <c r="I8495" s="6">
        <f>IF(E8495&gt;=Markov!$B$3,1,0)</f>
        <v/>
      </c>
      <c r="J8495" s="6">
        <f>I8494</f>
        <v/>
      </c>
      <c r="K8495" s="7">
        <f>MAR1!$B$5+MAR1!$C$5*COS(2*PI()*$C8495/365)+MAR1!$D$5*SIN(2*PI()*$C8495/365)</f>
        <v/>
      </c>
      <c r="L8495" s="7">
        <f>MAR1!$B$6+MAR1!$C$6*COS(2*PI()*$C8495/365)+MAR1!$D$6*SIN(2*PI()*$C8495/365)</f>
        <v/>
      </c>
      <c r="M8495" s="7">
        <f>MAR1!$B$7+MAR1!$C$7*COS(2*PI()*$C8495/365)+MAR1!$D$7*SIN(2*PI()*$C8495/365)</f>
        <v/>
      </c>
      <c r="N8495" s="7">
        <f>F8495-K8495</f>
        <v/>
      </c>
      <c r="O8495" s="7">
        <f>G8495-L8495</f>
        <v/>
      </c>
      <c r="P8495" s="7">
        <f>H8495-M8495</f>
        <v/>
      </c>
      <c r="Q8495" s="7">
        <f>IF($I8495=1,(N8495-MAR1!$B$11)/MAR1!$D$11,(N8495-MAR1!$C$11)/MAR1!$E$11)</f>
        <v/>
      </c>
      <c r="R8495" s="7">
        <f>IF($I8495=1,(O8495-MAR1!$B$12)/MAR1!$D$12,(O8495-MAR1!$C$12)/MAR1!$E$12)</f>
        <v/>
      </c>
      <c r="S8495" s="7">
        <f>IF($I8495=1,(P8495-MAR1!$B$13)/MAR1!$D$13,(P8495-MAR1!$C$13)/MAR1!$E$13)</f>
        <v/>
      </c>
    </row>
    <row r="8496">
      <c r="A8496" s="5" t="n">
        <v>8495</v>
      </c>
      <c r="B8496" s="5" t="n">
        <v>24</v>
      </c>
      <c r="C8496" s="5" t="n">
        <v>100</v>
      </c>
      <c r="D8496" s="5" t="n">
        <v>4</v>
      </c>
      <c r="E8496" s="5" t="n">
        <v>0</v>
      </c>
      <c r="F8496" s="5" t="n">
        <v>37.1</v>
      </c>
      <c r="G8496" s="5" t="n">
        <v>25</v>
      </c>
      <c r="H8496" s="5" t="n">
        <v>19.21</v>
      </c>
      <c r="I8496" s="6">
        <f>IF(E8496&gt;=Markov!$B$3,1,0)</f>
        <v/>
      </c>
      <c r="J8496" s="6">
        <f>I8495</f>
        <v/>
      </c>
      <c r="K8496" s="7">
        <f>MAR1!$B$5+MAR1!$C$5*COS(2*PI()*$C8496/365)+MAR1!$D$5*SIN(2*PI()*$C8496/365)</f>
        <v/>
      </c>
      <c r="L8496" s="7">
        <f>MAR1!$B$6+MAR1!$C$6*COS(2*PI()*$C8496/365)+MAR1!$D$6*SIN(2*PI()*$C8496/365)</f>
        <v/>
      </c>
      <c r="M8496" s="7">
        <f>MAR1!$B$7+MAR1!$C$7*COS(2*PI()*$C8496/365)+MAR1!$D$7*SIN(2*PI()*$C8496/365)</f>
        <v/>
      </c>
      <c r="N8496" s="7">
        <f>F8496-K8496</f>
        <v/>
      </c>
      <c r="O8496" s="7">
        <f>G8496-L8496</f>
        <v/>
      </c>
      <c r="P8496" s="7">
        <f>H8496-M8496</f>
        <v/>
      </c>
      <c r="Q8496" s="7">
        <f>IF($I8496=1,(N8496-MAR1!$B$11)/MAR1!$D$11,(N8496-MAR1!$C$11)/MAR1!$E$11)</f>
        <v/>
      </c>
      <c r="R8496" s="7">
        <f>IF($I8496=1,(O8496-MAR1!$B$12)/MAR1!$D$12,(O8496-MAR1!$C$12)/MAR1!$E$12)</f>
        <v/>
      </c>
      <c r="S8496" s="7">
        <f>IF($I8496=1,(P8496-MAR1!$B$13)/MAR1!$D$13,(P8496-MAR1!$C$13)/MAR1!$E$13)</f>
        <v/>
      </c>
    </row>
    <row r="8497">
      <c r="A8497" s="5" t="n">
        <v>8496</v>
      </c>
      <c r="B8497" s="5" t="n">
        <v>24</v>
      </c>
      <c r="C8497" s="5" t="n">
        <v>101</v>
      </c>
      <c r="D8497" s="5" t="n">
        <v>4</v>
      </c>
      <c r="E8497" s="5" t="n">
        <v>0</v>
      </c>
      <c r="F8497" s="5" t="n">
        <v>38.8</v>
      </c>
      <c r="G8497" s="5" t="n">
        <v>25.6</v>
      </c>
      <c r="H8497" s="5" t="n">
        <v>22.15</v>
      </c>
      <c r="I8497" s="6">
        <f>IF(E8497&gt;=Markov!$B$3,1,0)</f>
        <v/>
      </c>
      <c r="J8497" s="6">
        <f>I8496</f>
        <v/>
      </c>
      <c r="K8497" s="7">
        <f>MAR1!$B$5+MAR1!$C$5*COS(2*PI()*$C8497/365)+MAR1!$D$5*SIN(2*PI()*$C8497/365)</f>
        <v/>
      </c>
      <c r="L8497" s="7">
        <f>MAR1!$B$6+MAR1!$C$6*COS(2*PI()*$C8497/365)+MAR1!$D$6*SIN(2*PI()*$C8497/365)</f>
        <v/>
      </c>
      <c r="M8497" s="7">
        <f>MAR1!$B$7+MAR1!$C$7*COS(2*PI()*$C8497/365)+MAR1!$D$7*SIN(2*PI()*$C8497/365)</f>
        <v/>
      </c>
      <c r="N8497" s="7">
        <f>F8497-K8497</f>
        <v/>
      </c>
      <c r="O8497" s="7">
        <f>G8497-L8497</f>
        <v/>
      </c>
      <c r="P8497" s="7">
        <f>H8497-M8497</f>
        <v/>
      </c>
      <c r="Q8497" s="7">
        <f>IF($I8497=1,(N8497-MAR1!$B$11)/MAR1!$D$11,(N8497-MAR1!$C$11)/MAR1!$E$11)</f>
        <v/>
      </c>
      <c r="R8497" s="7">
        <f>IF($I8497=1,(O8497-MAR1!$B$12)/MAR1!$D$12,(O8497-MAR1!$C$12)/MAR1!$E$12)</f>
        <v/>
      </c>
      <c r="S8497" s="7">
        <f>IF($I8497=1,(P8497-MAR1!$B$13)/MAR1!$D$13,(P8497-MAR1!$C$13)/MAR1!$E$13)</f>
        <v/>
      </c>
    </row>
    <row r="8498">
      <c r="A8498" s="5" t="n">
        <v>8497</v>
      </c>
      <c r="B8498" s="5" t="n">
        <v>24</v>
      </c>
      <c r="C8498" s="5" t="n">
        <v>102</v>
      </c>
      <c r="D8498" s="5" t="n">
        <v>4</v>
      </c>
      <c r="E8498" s="5" t="n">
        <v>15.9</v>
      </c>
      <c r="F8498" s="5" t="n">
        <v>34.8</v>
      </c>
      <c r="G8498" s="5" t="n">
        <v>24</v>
      </c>
      <c r="H8498" s="5" t="n">
        <v>13.95</v>
      </c>
      <c r="I8498" s="6">
        <f>IF(E8498&gt;=Markov!$B$3,1,0)</f>
        <v/>
      </c>
      <c r="J8498" s="6">
        <f>I8497</f>
        <v/>
      </c>
      <c r="K8498" s="7">
        <f>MAR1!$B$5+MAR1!$C$5*COS(2*PI()*$C8498/365)+MAR1!$D$5*SIN(2*PI()*$C8498/365)</f>
        <v/>
      </c>
      <c r="L8498" s="7">
        <f>MAR1!$B$6+MAR1!$C$6*COS(2*PI()*$C8498/365)+MAR1!$D$6*SIN(2*PI()*$C8498/365)</f>
        <v/>
      </c>
      <c r="M8498" s="7">
        <f>MAR1!$B$7+MAR1!$C$7*COS(2*PI()*$C8498/365)+MAR1!$D$7*SIN(2*PI()*$C8498/365)</f>
        <v/>
      </c>
      <c r="N8498" s="7">
        <f>F8498-K8498</f>
        <v/>
      </c>
      <c r="O8498" s="7">
        <f>G8498-L8498</f>
        <v/>
      </c>
      <c r="P8498" s="7">
        <f>H8498-M8498</f>
        <v/>
      </c>
      <c r="Q8498" s="7">
        <f>IF($I8498=1,(N8498-MAR1!$B$11)/MAR1!$D$11,(N8498-MAR1!$C$11)/MAR1!$E$11)</f>
        <v/>
      </c>
      <c r="R8498" s="7">
        <f>IF($I8498=1,(O8498-MAR1!$B$12)/MAR1!$D$12,(O8498-MAR1!$C$12)/MAR1!$E$12)</f>
        <v/>
      </c>
      <c r="S8498" s="7">
        <f>IF($I8498=1,(P8498-MAR1!$B$13)/MAR1!$D$13,(P8498-MAR1!$C$13)/MAR1!$E$13)</f>
        <v/>
      </c>
    </row>
    <row r="8499">
      <c r="A8499" s="5" t="n">
        <v>8498</v>
      </c>
      <c r="B8499" s="5" t="n">
        <v>24</v>
      </c>
      <c r="C8499" s="5" t="n">
        <v>103</v>
      </c>
      <c r="D8499" s="5" t="n">
        <v>4</v>
      </c>
      <c r="E8499" s="5" t="n">
        <v>0.7</v>
      </c>
      <c r="F8499" s="5" t="n">
        <v>37.3</v>
      </c>
      <c r="G8499" s="5" t="n">
        <v>24.6</v>
      </c>
      <c r="H8499" s="5" t="n">
        <v>16.28</v>
      </c>
      <c r="I8499" s="6">
        <f>IF(E8499&gt;=Markov!$B$3,1,0)</f>
        <v/>
      </c>
      <c r="J8499" s="6">
        <f>I8498</f>
        <v/>
      </c>
      <c r="K8499" s="7">
        <f>MAR1!$B$5+MAR1!$C$5*COS(2*PI()*$C8499/365)+MAR1!$D$5*SIN(2*PI()*$C8499/365)</f>
        <v/>
      </c>
      <c r="L8499" s="7">
        <f>MAR1!$B$6+MAR1!$C$6*COS(2*PI()*$C8499/365)+MAR1!$D$6*SIN(2*PI()*$C8499/365)</f>
        <v/>
      </c>
      <c r="M8499" s="7">
        <f>MAR1!$B$7+MAR1!$C$7*COS(2*PI()*$C8499/365)+MAR1!$D$7*SIN(2*PI()*$C8499/365)</f>
        <v/>
      </c>
      <c r="N8499" s="7">
        <f>F8499-K8499</f>
        <v/>
      </c>
      <c r="O8499" s="7">
        <f>G8499-L8499</f>
        <v/>
      </c>
      <c r="P8499" s="7">
        <f>H8499-M8499</f>
        <v/>
      </c>
      <c r="Q8499" s="7">
        <f>IF($I8499=1,(N8499-MAR1!$B$11)/MAR1!$D$11,(N8499-MAR1!$C$11)/MAR1!$E$11)</f>
        <v/>
      </c>
      <c r="R8499" s="7">
        <f>IF($I8499=1,(O8499-MAR1!$B$12)/MAR1!$D$12,(O8499-MAR1!$C$12)/MAR1!$E$12)</f>
        <v/>
      </c>
      <c r="S8499" s="7">
        <f>IF($I8499=1,(P8499-MAR1!$B$13)/MAR1!$D$13,(P8499-MAR1!$C$13)/MAR1!$E$13)</f>
        <v/>
      </c>
    </row>
    <row r="8500">
      <c r="A8500" s="5" t="n">
        <v>8499</v>
      </c>
      <c r="B8500" s="5" t="n">
        <v>24</v>
      </c>
      <c r="C8500" s="5" t="n">
        <v>104</v>
      </c>
      <c r="D8500" s="5" t="n">
        <v>4</v>
      </c>
      <c r="E8500" s="5" t="n">
        <v>0</v>
      </c>
      <c r="F8500" s="5" t="n">
        <v>41.9</v>
      </c>
      <c r="G8500" s="5" t="n">
        <v>24.1</v>
      </c>
      <c r="H8500" s="5" t="n">
        <v>21.41</v>
      </c>
      <c r="I8500" s="6">
        <f>IF(E8500&gt;=Markov!$B$3,1,0)</f>
        <v/>
      </c>
      <c r="J8500" s="6">
        <f>I8499</f>
        <v/>
      </c>
      <c r="K8500" s="7">
        <f>MAR1!$B$5+MAR1!$C$5*COS(2*PI()*$C8500/365)+MAR1!$D$5*SIN(2*PI()*$C8500/365)</f>
        <v/>
      </c>
      <c r="L8500" s="7">
        <f>MAR1!$B$6+MAR1!$C$6*COS(2*PI()*$C8500/365)+MAR1!$D$6*SIN(2*PI()*$C8500/365)</f>
        <v/>
      </c>
      <c r="M8500" s="7">
        <f>MAR1!$B$7+MAR1!$C$7*COS(2*PI()*$C8500/365)+MAR1!$D$7*SIN(2*PI()*$C8500/365)</f>
        <v/>
      </c>
      <c r="N8500" s="7">
        <f>F8500-K8500</f>
        <v/>
      </c>
      <c r="O8500" s="7">
        <f>G8500-L8500</f>
        <v/>
      </c>
      <c r="P8500" s="7">
        <f>H8500-M8500</f>
        <v/>
      </c>
      <c r="Q8500" s="7">
        <f>IF($I8500=1,(N8500-MAR1!$B$11)/MAR1!$D$11,(N8500-MAR1!$C$11)/MAR1!$E$11)</f>
        <v/>
      </c>
      <c r="R8500" s="7">
        <f>IF($I8500=1,(O8500-MAR1!$B$12)/MAR1!$D$12,(O8500-MAR1!$C$12)/MAR1!$E$12)</f>
        <v/>
      </c>
      <c r="S8500" s="7">
        <f>IF($I8500=1,(P8500-MAR1!$B$13)/MAR1!$D$13,(P8500-MAR1!$C$13)/MAR1!$E$13)</f>
        <v/>
      </c>
    </row>
    <row r="8501">
      <c r="A8501" s="5" t="n">
        <v>8500</v>
      </c>
      <c r="B8501" s="5" t="n">
        <v>24</v>
      </c>
      <c r="C8501" s="5" t="n">
        <v>105</v>
      </c>
      <c r="D8501" s="5" t="n">
        <v>4</v>
      </c>
      <c r="E8501" s="5" t="n">
        <v>0</v>
      </c>
      <c r="F8501" s="5" t="n">
        <v>39.9</v>
      </c>
      <c r="G8501" s="5" t="n">
        <v>25.3</v>
      </c>
      <c r="H8501" s="5" t="n">
        <v>20.72</v>
      </c>
      <c r="I8501" s="6">
        <f>IF(E8501&gt;=Markov!$B$3,1,0)</f>
        <v/>
      </c>
      <c r="J8501" s="6">
        <f>I8500</f>
        <v/>
      </c>
      <c r="K8501" s="7">
        <f>MAR1!$B$5+MAR1!$C$5*COS(2*PI()*$C8501/365)+MAR1!$D$5*SIN(2*PI()*$C8501/365)</f>
        <v/>
      </c>
      <c r="L8501" s="7">
        <f>MAR1!$B$6+MAR1!$C$6*COS(2*PI()*$C8501/365)+MAR1!$D$6*SIN(2*PI()*$C8501/365)</f>
        <v/>
      </c>
      <c r="M8501" s="7">
        <f>MAR1!$B$7+MAR1!$C$7*COS(2*PI()*$C8501/365)+MAR1!$D$7*SIN(2*PI()*$C8501/365)</f>
        <v/>
      </c>
      <c r="N8501" s="7">
        <f>F8501-K8501</f>
        <v/>
      </c>
      <c r="O8501" s="7">
        <f>G8501-L8501</f>
        <v/>
      </c>
      <c r="P8501" s="7">
        <f>H8501-M8501</f>
        <v/>
      </c>
      <c r="Q8501" s="7">
        <f>IF($I8501=1,(N8501-MAR1!$B$11)/MAR1!$D$11,(N8501-MAR1!$C$11)/MAR1!$E$11)</f>
        <v/>
      </c>
      <c r="R8501" s="7">
        <f>IF($I8501=1,(O8501-MAR1!$B$12)/MAR1!$D$12,(O8501-MAR1!$C$12)/MAR1!$E$12)</f>
        <v/>
      </c>
      <c r="S8501" s="7">
        <f>IF($I8501=1,(P8501-MAR1!$B$13)/MAR1!$D$13,(P8501-MAR1!$C$13)/MAR1!$E$13)</f>
        <v/>
      </c>
    </row>
    <row r="8502">
      <c r="A8502" s="5" t="n">
        <v>8501</v>
      </c>
      <c r="B8502" s="5" t="n">
        <v>24</v>
      </c>
      <c r="C8502" s="5" t="n">
        <v>106</v>
      </c>
      <c r="D8502" s="5" t="n">
        <v>4</v>
      </c>
      <c r="E8502" s="5" t="n">
        <v>0</v>
      </c>
      <c r="F8502" s="5" t="n">
        <v>40.5</v>
      </c>
      <c r="G8502" s="5" t="n">
        <v>24.4</v>
      </c>
      <c r="H8502" s="5" t="n">
        <v>23.23</v>
      </c>
      <c r="I8502" s="6">
        <f>IF(E8502&gt;=Markov!$B$3,1,0)</f>
        <v/>
      </c>
      <c r="J8502" s="6">
        <f>I8501</f>
        <v/>
      </c>
      <c r="K8502" s="7">
        <f>MAR1!$B$5+MAR1!$C$5*COS(2*PI()*$C8502/365)+MAR1!$D$5*SIN(2*PI()*$C8502/365)</f>
        <v/>
      </c>
      <c r="L8502" s="7">
        <f>MAR1!$B$6+MAR1!$C$6*COS(2*PI()*$C8502/365)+MAR1!$D$6*SIN(2*PI()*$C8502/365)</f>
        <v/>
      </c>
      <c r="M8502" s="7">
        <f>MAR1!$B$7+MAR1!$C$7*COS(2*PI()*$C8502/365)+MAR1!$D$7*SIN(2*PI()*$C8502/365)</f>
        <v/>
      </c>
      <c r="N8502" s="7">
        <f>F8502-K8502</f>
        <v/>
      </c>
      <c r="O8502" s="7">
        <f>G8502-L8502</f>
        <v/>
      </c>
      <c r="P8502" s="7">
        <f>H8502-M8502</f>
        <v/>
      </c>
      <c r="Q8502" s="7">
        <f>IF($I8502=1,(N8502-MAR1!$B$11)/MAR1!$D$11,(N8502-MAR1!$C$11)/MAR1!$E$11)</f>
        <v/>
      </c>
      <c r="R8502" s="7">
        <f>IF($I8502=1,(O8502-MAR1!$B$12)/MAR1!$D$12,(O8502-MAR1!$C$12)/MAR1!$E$12)</f>
        <v/>
      </c>
      <c r="S8502" s="7">
        <f>IF($I8502=1,(P8502-MAR1!$B$13)/MAR1!$D$13,(P8502-MAR1!$C$13)/MAR1!$E$13)</f>
        <v/>
      </c>
    </row>
    <row r="8503">
      <c r="A8503" s="5" t="n">
        <v>8502</v>
      </c>
      <c r="B8503" s="5" t="n">
        <v>24</v>
      </c>
      <c r="C8503" s="5" t="n">
        <v>107</v>
      </c>
      <c r="D8503" s="5" t="n">
        <v>4</v>
      </c>
      <c r="E8503" s="5" t="n">
        <v>0</v>
      </c>
      <c r="F8503" s="5" t="n">
        <v>40.3</v>
      </c>
      <c r="G8503" s="5" t="n">
        <v>24.7</v>
      </c>
      <c r="H8503" s="5" t="n">
        <v>22.03</v>
      </c>
      <c r="I8503" s="6">
        <f>IF(E8503&gt;=Markov!$B$3,1,0)</f>
        <v/>
      </c>
      <c r="J8503" s="6">
        <f>I8502</f>
        <v/>
      </c>
      <c r="K8503" s="7">
        <f>MAR1!$B$5+MAR1!$C$5*COS(2*PI()*$C8503/365)+MAR1!$D$5*SIN(2*PI()*$C8503/365)</f>
        <v/>
      </c>
      <c r="L8503" s="7">
        <f>MAR1!$B$6+MAR1!$C$6*COS(2*PI()*$C8503/365)+MAR1!$D$6*SIN(2*PI()*$C8503/365)</f>
        <v/>
      </c>
      <c r="M8503" s="7">
        <f>MAR1!$B$7+MAR1!$C$7*COS(2*PI()*$C8503/365)+MAR1!$D$7*SIN(2*PI()*$C8503/365)</f>
        <v/>
      </c>
      <c r="N8503" s="7">
        <f>F8503-K8503</f>
        <v/>
      </c>
      <c r="O8503" s="7">
        <f>G8503-L8503</f>
        <v/>
      </c>
      <c r="P8503" s="7">
        <f>H8503-M8503</f>
        <v/>
      </c>
      <c r="Q8503" s="7">
        <f>IF($I8503=1,(N8503-MAR1!$B$11)/MAR1!$D$11,(N8503-MAR1!$C$11)/MAR1!$E$11)</f>
        <v/>
      </c>
      <c r="R8503" s="7">
        <f>IF($I8503=1,(O8503-MAR1!$B$12)/MAR1!$D$12,(O8503-MAR1!$C$12)/MAR1!$E$12)</f>
        <v/>
      </c>
      <c r="S8503" s="7">
        <f>IF($I8503=1,(P8503-MAR1!$B$13)/MAR1!$D$13,(P8503-MAR1!$C$13)/MAR1!$E$13)</f>
        <v/>
      </c>
    </row>
    <row r="8504">
      <c r="A8504" s="5" t="n">
        <v>8503</v>
      </c>
      <c r="B8504" s="5" t="n">
        <v>24</v>
      </c>
      <c r="C8504" s="5" t="n">
        <v>108</v>
      </c>
      <c r="D8504" s="5" t="n">
        <v>4</v>
      </c>
      <c r="E8504" s="5" t="n">
        <v>0</v>
      </c>
      <c r="F8504" s="5" t="n">
        <v>40.5</v>
      </c>
      <c r="G8504" s="5" t="n">
        <v>23.5</v>
      </c>
      <c r="H8504" s="5" t="n">
        <v>17.82</v>
      </c>
      <c r="I8504" s="6">
        <f>IF(E8504&gt;=Markov!$B$3,1,0)</f>
        <v/>
      </c>
      <c r="J8504" s="6">
        <f>I8503</f>
        <v/>
      </c>
      <c r="K8504" s="7">
        <f>MAR1!$B$5+MAR1!$C$5*COS(2*PI()*$C8504/365)+MAR1!$D$5*SIN(2*PI()*$C8504/365)</f>
        <v/>
      </c>
      <c r="L8504" s="7">
        <f>MAR1!$B$6+MAR1!$C$6*COS(2*PI()*$C8504/365)+MAR1!$D$6*SIN(2*PI()*$C8504/365)</f>
        <v/>
      </c>
      <c r="M8504" s="7">
        <f>MAR1!$B$7+MAR1!$C$7*COS(2*PI()*$C8504/365)+MAR1!$D$7*SIN(2*PI()*$C8504/365)</f>
        <v/>
      </c>
      <c r="N8504" s="7">
        <f>F8504-K8504</f>
        <v/>
      </c>
      <c r="O8504" s="7">
        <f>G8504-L8504</f>
        <v/>
      </c>
      <c r="P8504" s="7">
        <f>H8504-M8504</f>
        <v/>
      </c>
      <c r="Q8504" s="7">
        <f>IF($I8504=1,(N8504-MAR1!$B$11)/MAR1!$D$11,(N8504-MAR1!$C$11)/MAR1!$E$11)</f>
        <v/>
      </c>
      <c r="R8504" s="7">
        <f>IF($I8504=1,(O8504-MAR1!$B$12)/MAR1!$D$12,(O8504-MAR1!$C$12)/MAR1!$E$12)</f>
        <v/>
      </c>
      <c r="S8504" s="7">
        <f>IF($I8504=1,(P8504-MAR1!$B$13)/MAR1!$D$13,(P8504-MAR1!$C$13)/MAR1!$E$13)</f>
        <v/>
      </c>
    </row>
    <row r="8505">
      <c r="A8505" s="5" t="n">
        <v>8504</v>
      </c>
      <c r="B8505" s="5" t="n">
        <v>24</v>
      </c>
      <c r="C8505" s="5" t="n">
        <v>109</v>
      </c>
      <c r="D8505" s="5" t="n">
        <v>4</v>
      </c>
      <c r="E8505" s="5" t="n">
        <v>0</v>
      </c>
      <c r="F8505" s="5" t="n">
        <v>42.3</v>
      </c>
      <c r="G8505" s="5" t="n">
        <v>25.5</v>
      </c>
      <c r="H8505" s="5" t="n">
        <v>25.01</v>
      </c>
      <c r="I8505" s="6">
        <f>IF(E8505&gt;=Markov!$B$3,1,0)</f>
        <v/>
      </c>
      <c r="J8505" s="6">
        <f>I8504</f>
        <v/>
      </c>
      <c r="K8505" s="7">
        <f>MAR1!$B$5+MAR1!$C$5*COS(2*PI()*$C8505/365)+MAR1!$D$5*SIN(2*PI()*$C8505/365)</f>
        <v/>
      </c>
      <c r="L8505" s="7">
        <f>MAR1!$B$6+MAR1!$C$6*COS(2*PI()*$C8505/365)+MAR1!$D$6*SIN(2*PI()*$C8505/365)</f>
        <v/>
      </c>
      <c r="M8505" s="7">
        <f>MAR1!$B$7+MAR1!$C$7*COS(2*PI()*$C8505/365)+MAR1!$D$7*SIN(2*PI()*$C8505/365)</f>
        <v/>
      </c>
      <c r="N8505" s="7">
        <f>F8505-K8505</f>
        <v/>
      </c>
      <c r="O8505" s="7">
        <f>G8505-L8505</f>
        <v/>
      </c>
      <c r="P8505" s="7">
        <f>H8505-M8505</f>
        <v/>
      </c>
      <c r="Q8505" s="7">
        <f>IF($I8505=1,(N8505-MAR1!$B$11)/MAR1!$D$11,(N8505-MAR1!$C$11)/MAR1!$E$11)</f>
        <v/>
      </c>
      <c r="R8505" s="7">
        <f>IF($I8505=1,(O8505-MAR1!$B$12)/MAR1!$D$12,(O8505-MAR1!$C$12)/MAR1!$E$12)</f>
        <v/>
      </c>
      <c r="S8505" s="7">
        <f>IF($I8505=1,(P8505-MAR1!$B$13)/MAR1!$D$13,(P8505-MAR1!$C$13)/MAR1!$E$13)</f>
        <v/>
      </c>
    </row>
    <row r="8506">
      <c r="A8506" s="5" t="n">
        <v>8505</v>
      </c>
      <c r="B8506" s="5" t="n">
        <v>24</v>
      </c>
      <c r="C8506" s="5" t="n">
        <v>110</v>
      </c>
      <c r="D8506" s="5" t="n">
        <v>4</v>
      </c>
      <c r="E8506" s="5" t="n">
        <v>0.1</v>
      </c>
      <c r="F8506" s="5" t="n">
        <v>38.8</v>
      </c>
      <c r="G8506" s="5" t="n">
        <v>24.8</v>
      </c>
      <c r="H8506" s="5" t="n">
        <v>12.9</v>
      </c>
      <c r="I8506" s="6">
        <f>IF(E8506&gt;=Markov!$B$3,1,0)</f>
        <v/>
      </c>
      <c r="J8506" s="6">
        <f>I8505</f>
        <v/>
      </c>
      <c r="K8506" s="7">
        <f>MAR1!$B$5+MAR1!$C$5*COS(2*PI()*$C8506/365)+MAR1!$D$5*SIN(2*PI()*$C8506/365)</f>
        <v/>
      </c>
      <c r="L8506" s="7">
        <f>MAR1!$B$6+MAR1!$C$6*COS(2*PI()*$C8506/365)+MAR1!$D$6*SIN(2*PI()*$C8506/365)</f>
        <v/>
      </c>
      <c r="M8506" s="7">
        <f>MAR1!$B$7+MAR1!$C$7*COS(2*PI()*$C8506/365)+MAR1!$D$7*SIN(2*PI()*$C8506/365)</f>
        <v/>
      </c>
      <c r="N8506" s="7">
        <f>F8506-K8506</f>
        <v/>
      </c>
      <c r="O8506" s="7">
        <f>G8506-L8506</f>
        <v/>
      </c>
      <c r="P8506" s="7">
        <f>H8506-M8506</f>
        <v/>
      </c>
      <c r="Q8506" s="7">
        <f>IF($I8506=1,(N8506-MAR1!$B$11)/MAR1!$D$11,(N8506-MAR1!$C$11)/MAR1!$E$11)</f>
        <v/>
      </c>
      <c r="R8506" s="7">
        <f>IF($I8506=1,(O8506-MAR1!$B$12)/MAR1!$D$12,(O8506-MAR1!$C$12)/MAR1!$E$12)</f>
        <v/>
      </c>
      <c r="S8506" s="7">
        <f>IF($I8506=1,(P8506-MAR1!$B$13)/MAR1!$D$13,(P8506-MAR1!$C$13)/MAR1!$E$13)</f>
        <v/>
      </c>
    </row>
    <row r="8507">
      <c r="A8507" s="5" t="n">
        <v>8506</v>
      </c>
      <c r="B8507" s="5" t="n">
        <v>24</v>
      </c>
      <c r="C8507" s="5" t="n">
        <v>111</v>
      </c>
      <c r="D8507" s="5" t="n">
        <v>4</v>
      </c>
      <c r="E8507" s="5" t="n">
        <v>0</v>
      </c>
      <c r="F8507" s="5" t="n">
        <v>42.3</v>
      </c>
      <c r="G8507" s="5" t="n">
        <v>26.3</v>
      </c>
      <c r="H8507" s="5" t="n">
        <v>23.31</v>
      </c>
      <c r="I8507" s="6">
        <f>IF(E8507&gt;=Markov!$B$3,1,0)</f>
        <v/>
      </c>
      <c r="J8507" s="6">
        <f>I8506</f>
        <v/>
      </c>
      <c r="K8507" s="7">
        <f>MAR1!$B$5+MAR1!$C$5*COS(2*PI()*$C8507/365)+MAR1!$D$5*SIN(2*PI()*$C8507/365)</f>
        <v/>
      </c>
      <c r="L8507" s="7">
        <f>MAR1!$B$6+MAR1!$C$6*COS(2*PI()*$C8507/365)+MAR1!$D$6*SIN(2*PI()*$C8507/365)</f>
        <v/>
      </c>
      <c r="M8507" s="7">
        <f>MAR1!$B$7+MAR1!$C$7*COS(2*PI()*$C8507/365)+MAR1!$D$7*SIN(2*PI()*$C8507/365)</f>
        <v/>
      </c>
      <c r="N8507" s="7">
        <f>F8507-K8507</f>
        <v/>
      </c>
      <c r="O8507" s="7">
        <f>G8507-L8507</f>
        <v/>
      </c>
      <c r="P8507" s="7">
        <f>H8507-M8507</f>
        <v/>
      </c>
      <c r="Q8507" s="7">
        <f>IF($I8507=1,(N8507-MAR1!$B$11)/MAR1!$D$11,(N8507-MAR1!$C$11)/MAR1!$E$11)</f>
        <v/>
      </c>
      <c r="R8507" s="7">
        <f>IF($I8507=1,(O8507-MAR1!$B$12)/MAR1!$D$12,(O8507-MAR1!$C$12)/MAR1!$E$12)</f>
        <v/>
      </c>
      <c r="S8507" s="7">
        <f>IF($I8507=1,(P8507-MAR1!$B$13)/MAR1!$D$13,(P8507-MAR1!$C$13)/MAR1!$E$13)</f>
        <v/>
      </c>
    </row>
    <row r="8508">
      <c r="A8508" s="5" t="n">
        <v>8507</v>
      </c>
      <c r="B8508" s="5" t="n">
        <v>24</v>
      </c>
      <c r="C8508" s="5" t="n">
        <v>112</v>
      </c>
      <c r="D8508" s="5" t="n">
        <v>4</v>
      </c>
      <c r="E8508" s="5" t="n">
        <v>0</v>
      </c>
      <c r="F8508" s="5" t="n">
        <v>40.6</v>
      </c>
      <c r="G8508" s="5" t="n">
        <v>25.6</v>
      </c>
      <c r="H8508" s="5" t="n">
        <v>24.41</v>
      </c>
      <c r="I8508" s="6">
        <f>IF(E8508&gt;=Markov!$B$3,1,0)</f>
        <v/>
      </c>
      <c r="J8508" s="6">
        <f>I8507</f>
        <v/>
      </c>
      <c r="K8508" s="7">
        <f>MAR1!$B$5+MAR1!$C$5*COS(2*PI()*$C8508/365)+MAR1!$D$5*SIN(2*PI()*$C8508/365)</f>
        <v/>
      </c>
      <c r="L8508" s="7">
        <f>MAR1!$B$6+MAR1!$C$6*COS(2*PI()*$C8508/365)+MAR1!$D$6*SIN(2*PI()*$C8508/365)</f>
        <v/>
      </c>
      <c r="M8508" s="7">
        <f>MAR1!$B$7+MAR1!$C$7*COS(2*PI()*$C8508/365)+MAR1!$D$7*SIN(2*PI()*$C8508/365)</f>
        <v/>
      </c>
      <c r="N8508" s="7">
        <f>F8508-K8508</f>
        <v/>
      </c>
      <c r="O8508" s="7">
        <f>G8508-L8508</f>
        <v/>
      </c>
      <c r="P8508" s="7">
        <f>H8508-M8508</f>
        <v/>
      </c>
      <c r="Q8508" s="7">
        <f>IF($I8508=1,(N8508-MAR1!$B$11)/MAR1!$D$11,(N8508-MAR1!$C$11)/MAR1!$E$11)</f>
        <v/>
      </c>
      <c r="R8508" s="7">
        <f>IF($I8508=1,(O8508-MAR1!$B$12)/MAR1!$D$12,(O8508-MAR1!$C$12)/MAR1!$E$12)</f>
        <v/>
      </c>
      <c r="S8508" s="7">
        <f>IF($I8508=1,(P8508-MAR1!$B$13)/MAR1!$D$13,(P8508-MAR1!$C$13)/MAR1!$E$13)</f>
        <v/>
      </c>
    </row>
    <row r="8509">
      <c r="A8509" s="5" t="n">
        <v>8508</v>
      </c>
      <c r="B8509" s="5" t="n">
        <v>24</v>
      </c>
      <c r="C8509" s="5" t="n">
        <v>113</v>
      </c>
      <c r="D8509" s="5" t="n">
        <v>4</v>
      </c>
      <c r="E8509" s="5" t="n">
        <v>0</v>
      </c>
      <c r="F8509" s="5" t="n">
        <v>38.9</v>
      </c>
      <c r="G8509" s="5" t="n">
        <v>26.6</v>
      </c>
      <c r="H8509" s="5" t="n">
        <v>25.11</v>
      </c>
      <c r="I8509" s="6">
        <f>IF(E8509&gt;=Markov!$B$3,1,0)</f>
        <v/>
      </c>
      <c r="J8509" s="6">
        <f>I8508</f>
        <v/>
      </c>
      <c r="K8509" s="7">
        <f>MAR1!$B$5+MAR1!$C$5*COS(2*PI()*$C8509/365)+MAR1!$D$5*SIN(2*PI()*$C8509/365)</f>
        <v/>
      </c>
      <c r="L8509" s="7">
        <f>MAR1!$B$6+MAR1!$C$6*COS(2*PI()*$C8509/365)+MAR1!$D$6*SIN(2*PI()*$C8509/365)</f>
        <v/>
      </c>
      <c r="M8509" s="7">
        <f>MAR1!$B$7+MAR1!$C$7*COS(2*PI()*$C8509/365)+MAR1!$D$7*SIN(2*PI()*$C8509/365)</f>
        <v/>
      </c>
      <c r="N8509" s="7">
        <f>F8509-K8509</f>
        <v/>
      </c>
      <c r="O8509" s="7">
        <f>G8509-L8509</f>
        <v/>
      </c>
      <c r="P8509" s="7">
        <f>H8509-M8509</f>
        <v/>
      </c>
      <c r="Q8509" s="7">
        <f>IF($I8509=1,(N8509-MAR1!$B$11)/MAR1!$D$11,(N8509-MAR1!$C$11)/MAR1!$E$11)</f>
        <v/>
      </c>
      <c r="R8509" s="7">
        <f>IF($I8509=1,(O8509-MAR1!$B$12)/MAR1!$D$12,(O8509-MAR1!$C$12)/MAR1!$E$12)</f>
        <v/>
      </c>
      <c r="S8509" s="7">
        <f>IF($I8509=1,(P8509-MAR1!$B$13)/MAR1!$D$13,(P8509-MAR1!$C$13)/MAR1!$E$13)</f>
        <v/>
      </c>
    </row>
    <row r="8510">
      <c r="A8510" s="5" t="n">
        <v>8509</v>
      </c>
      <c r="B8510" s="5" t="n">
        <v>24</v>
      </c>
      <c r="C8510" s="5" t="n">
        <v>114</v>
      </c>
      <c r="D8510" s="5" t="n">
        <v>4</v>
      </c>
      <c r="E8510" s="5" t="n">
        <v>0</v>
      </c>
      <c r="F8510" s="5" t="n">
        <v>39.3</v>
      </c>
      <c r="G8510" s="5" t="n">
        <v>27.4</v>
      </c>
      <c r="H8510" s="5" t="n">
        <v>22.92</v>
      </c>
      <c r="I8510" s="6">
        <f>IF(E8510&gt;=Markov!$B$3,1,0)</f>
        <v/>
      </c>
      <c r="J8510" s="6">
        <f>I8509</f>
        <v/>
      </c>
      <c r="K8510" s="7">
        <f>MAR1!$B$5+MAR1!$C$5*COS(2*PI()*$C8510/365)+MAR1!$D$5*SIN(2*PI()*$C8510/365)</f>
        <v/>
      </c>
      <c r="L8510" s="7">
        <f>MAR1!$B$6+MAR1!$C$6*COS(2*PI()*$C8510/365)+MAR1!$D$6*SIN(2*PI()*$C8510/365)</f>
        <v/>
      </c>
      <c r="M8510" s="7">
        <f>MAR1!$B$7+MAR1!$C$7*COS(2*PI()*$C8510/365)+MAR1!$D$7*SIN(2*PI()*$C8510/365)</f>
        <v/>
      </c>
      <c r="N8510" s="7">
        <f>F8510-K8510</f>
        <v/>
      </c>
      <c r="O8510" s="7">
        <f>G8510-L8510</f>
        <v/>
      </c>
      <c r="P8510" s="7">
        <f>H8510-M8510</f>
        <v/>
      </c>
      <c r="Q8510" s="7">
        <f>IF($I8510=1,(N8510-MAR1!$B$11)/MAR1!$D$11,(N8510-MAR1!$C$11)/MAR1!$E$11)</f>
        <v/>
      </c>
      <c r="R8510" s="7">
        <f>IF($I8510=1,(O8510-MAR1!$B$12)/MAR1!$D$12,(O8510-MAR1!$C$12)/MAR1!$E$12)</f>
        <v/>
      </c>
      <c r="S8510" s="7">
        <f>IF($I8510=1,(P8510-MAR1!$B$13)/MAR1!$D$13,(P8510-MAR1!$C$13)/MAR1!$E$13)</f>
        <v/>
      </c>
    </row>
    <row r="8511">
      <c r="A8511" s="5" t="n">
        <v>8510</v>
      </c>
      <c r="B8511" s="5" t="n">
        <v>24</v>
      </c>
      <c r="C8511" s="5" t="n">
        <v>115</v>
      </c>
      <c r="D8511" s="5" t="n">
        <v>4</v>
      </c>
      <c r="E8511" s="5" t="n">
        <v>0</v>
      </c>
      <c r="F8511" s="5" t="n">
        <v>39.3</v>
      </c>
      <c r="G8511" s="5" t="n">
        <v>26.9</v>
      </c>
      <c r="H8511" s="5" t="n">
        <v>22.73</v>
      </c>
      <c r="I8511" s="6">
        <f>IF(E8511&gt;=Markov!$B$3,1,0)</f>
        <v/>
      </c>
      <c r="J8511" s="6">
        <f>I8510</f>
        <v/>
      </c>
      <c r="K8511" s="7">
        <f>MAR1!$B$5+MAR1!$C$5*COS(2*PI()*$C8511/365)+MAR1!$D$5*SIN(2*PI()*$C8511/365)</f>
        <v/>
      </c>
      <c r="L8511" s="7">
        <f>MAR1!$B$6+MAR1!$C$6*COS(2*PI()*$C8511/365)+MAR1!$D$6*SIN(2*PI()*$C8511/365)</f>
        <v/>
      </c>
      <c r="M8511" s="7">
        <f>MAR1!$B$7+MAR1!$C$7*COS(2*PI()*$C8511/365)+MAR1!$D$7*SIN(2*PI()*$C8511/365)</f>
        <v/>
      </c>
      <c r="N8511" s="7">
        <f>F8511-K8511</f>
        <v/>
      </c>
      <c r="O8511" s="7">
        <f>G8511-L8511</f>
        <v/>
      </c>
      <c r="P8511" s="7">
        <f>H8511-M8511</f>
        <v/>
      </c>
      <c r="Q8511" s="7">
        <f>IF($I8511=1,(N8511-MAR1!$B$11)/MAR1!$D$11,(N8511-MAR1!$C$11)/MAR1!$E$11)</f>
        <v/>
      </c>
      <c r="R8511" s="7">
        <f>IF($I8511=1,(O8511-MAR1!$B$12)/MAR1!$D$12,(O8511-MAR1!$C$12)/MAR1!$E$12)</f>
        <v/>
      </c>
      <c r="S8511" s="7">
        <f>IF($I8511=1,(P8511-MAR1!$B$13)/MAR1!$D$13,(P8511-MAR1!$C$13)/MAR1!$E$13)</f>
        <v/>
      </c>
    </row>
    <row r="8512">
      <c r="A8512" s="5" t="n">
        <v>8511</v>
      </c>
      <c r="B8512" s="5" t="n">
        <v>24</v>
      </c>
      <c r="C8512" s="5" t="n">
        <v>116</v>
      </c>
      <c r="D8512" s="5" t="n">
        <v>4</v>
      </c>
      <c r="E8512" s="5" t="n">
        <v>0</v>
      </c>
      <c r="F8512" s="5" t="n">
        <v>39.7</v>
      </c>
      <c r="G8512" s="5" t="n">
        <v>24.8</v>
      </c>
      <c r="H8512" s="5" t="n">
        <v>18.77</v>
      </c>
      <c r="I8512" s="6">
        <f>IF(E8512&gt;=Markov!$B$3,1,0)</f>
        <v/>
      </c>
      <c r="J8512" s="6">
        <f>I8511</f>
        <v/>
      </c>
      <c r="K8512" s="7">
        <f>MAR1!$B$5+MAR1!$C$5*COS(2*PI()*$C8512/365)+MAR1!$D$5*SIN(2*PI()*$C8512/365)</f>
        <v/>
      </c>
      <c r="L8512" s="7">
        <f>MAR1!$B$6+MAR1!$C$6*COS(2*PI()*$C8512/365)+MAR1!$D$6*SIN(2*PI()*$C8512/365)</f>
        <v/>
      </c>
      <c r="M8512" s="7">
        <f>MAR1!$B$7+MAR1!$C$7*COS(2*PI()*$C8512/365)+MAR1!$D$7*SIN(2*PI()*$C8512/365)</f>
        <v/>
      </c>
      <c r="N8512" s="7">
        <f>F8512-K8512</f>
        <v/>
      </c>
      <c r="O8512" s="7">
        <f>G8512-L8512</f>
        <v/>
      </c>
      <c r="P8512" s="7">
        <f>H8512-M8512</f>
        <v/>
      </c>
      <c r="Q8512" s="7">
        <f>IF($I8512=1,(N8512-MAR1!$B$11)/MAR1!$D$11,(N8512-MAR1!$C$11)/MAR1!$E$11)</f>
        <v/>
      </c>
      <c r="R8512" s="7">
        <f>IF($I8512=1,(O8512-MAR1!$B$12)/MAR1!$D$12,(O8512-MAR1!$C$12)/MAR1!$E$12)</f>
        <v/>
      </c>
      <c r="S8512" s="7">
        <f>IF($I8512=1,(P8512-MAR1!$B$13)/MAR1!$D$13,(P8512-MAR1!$C$13)/MAR1!$E$13)</f>
        <v/>
      </c>
    </row>
    <row r="8513">
      <c r="A8513" s="5" t="n">
        <v>8512</v>
      </c>
      <c r="B8513" s="5" t="n">
        <v>24</v>
      </c>
      <c r="C8513" s="5" t="n">
        <v>117</v>
      </c>
      <c r="D8513" s="5" t="n">
        <v>4</v>
      </c>
      <c r="E8513" s="5" t="n">
        <v>0</v>
      </c>
      <c r="F8513" s="5" t="n">
        <v>39.4</v>
      </c>
      <c r="G8513" s="5" t="n">
        <v>24.9</v>
      </c>
      <c r="H8513" s="5" t="n">
        <v>21.08</v>
      </c>
      <c r="I8513" s="6">
        <f>IF(E8513&gt;=Markov!$B$3,1,0)</f>
        <v/>
      </c>
      <c r="J8513" s="6">
        <f>I8512</f>
        <v/>
      </c>
      <c r="K8513" s="7">
        <f>MAR1!$B$5+MAR1!$C$5*COS(2*PI()*$C8513/365)+MAR1!$D$5*SIN(2*PI()*$C8513/365)</f>
        <v/>
      </c>
      <c r="L8513" s="7">
        <f>MAR1!$B$6+MAR1!$C$6*COS(2*PI()*$C8513/365)+MAR1!$D$6*SIN(2*PI()*$C8513/365)</f>
        <v/>
      </c>
      <c r="M8513" s="7">
        <f>MAR1!$B$7+MAR1!$C$7*COS(2*PI()*$C8513/365)+MAR1!$D$7*SIN(2*PI()*$C8513/365)</f>
        <v/>
      </c>
      <c r="N8513" s="7">
        <f>F8513-K8513</f>
        <v/>
      </c>
      <c r="O8513" s="7">
        <f>G8513-L8513</f>
        <v/>
      </c>
      <c r="P8513" s="7">
        <f>H8513-M8513</f>
        <v/>
      </c>
      <c r="Q8513" s="7">
        <f>IF($I8513=1,(N8513-MAR1!$B$11)/MAR1!$D$11,(N8513-MAR1!$C$11)/MAR1!$E$11)</f>
        <v/>
      </c>
      <c r="R8513" s="7">
        <f>IF($I8513=1,(O8513-MAR1!$B$12)/MAR1!$D$12,(O8513-MAR1!$C$12)/MAR1!$E$12)</f>
        <v/>
      </c>
      <c r="S8513" s="7">
        <f>IF($I8513=1,(P8513-MAR1!$B$13)/MAR1!$D$13,(P8513-MAR1!$C$13)/MAR1!$E$13)</f>
        <v/>
      </c>
    </row>
    <row r="8514">
      <c r="A8514" s="5" t="n">
        <v>8513</v>
      </c>
      <c r="B8514" s="5" t="n">
        <v>24</v>
      </c>
      <c r="C8514" s="5" t="n">
        <v>118</v>
      </c>
      <c r="D8514" s="5" t="n">
        <v>4</v>
      </c>
      <c r="E8514" s="5" t="n">
        <v>0</v>
      </c>
      <c r="F8514" s="5" t="n">
        <v>36.6</v>
      </c>
      <c r="G8514" s="5" t="n">
        <v>25.9</v>
      </c>
      <c r="H8514" s="5" t="n">
        <v>22.28</v>
      </c>
      <c r="I8514" s="6">
        <f>IF(E8514&gt;=Markov!$B$3,1,0)</f>
        <v/>
      </c>
      <c r="J8514" s="6">
        <f>I8513</f>
        <v/>
      </c>
      <c r="K8514" s="7">
        <f>MAR1!$B$5+MAR1!$C$5*COS(2*PI()*$C8514/365)+MAR1!$D$5*SIN(2*PI()*$C8514/365)</f>
        <v/>
      </c>
      <c r="L8514" s="7">
        <f>MAR1!$B$6+MAR1!$C$6*COS(2*PI()*$C8514/365)+MAR1!$D$6*SIN(2*PI()*$C8514/365)</f>
        <v/>
      </c>
      <c r="M8514" s="7">
        <f>MAR1!$B$7+MAR1!$C$7*COS(2*PI()*$C8514/365)+MAR1!$D$7*SIN(2*PI()*$C8514/365)</f>
        <v/>
      </c>
      <c r="N8514" s="7">
        <f>F8514-K8514</f>
        <v/>
      </c>
      <c r="O8514" s="7">
        <f>G8514-L8514</f>
        <v/>
      </c>
      <c r="P8514" s="7">
        <f>H8514-M8514</f>
        <v/>
      </c>
      <c r="Q8514" s="7">
        <f>IF($I8514=1,(N8514-MAR1!$B$11)/MAR1!$D$11,(N8514-MAR1!$C$11)/MAR1!$E$11)</f>
        <v/>
      </c>
      <c r="R8514" s="7">
        <f>IF($I8514=1,(O8514-MAR1!$B$12)/MAR1!$D$12,(O8514-MAR1!$C$12)/MAR1!$E$12)</f>
        <v/>
      </c>
      <c r="S8514" s="7">
        <f>IF($I8514=1,(P8514-MAR1!$B$13)/MAR1!$D$13,(P8514-MAR1!$C$13)/MAR1!$E$13)</f>
        <v/>
      </c>
    </row>
    <row r="8515">
      <c r="A8515" s="5" t="n">
        <v>8514</v>
      </c>
      <c r="B8515" s="5" t="n">
        <v>24</v>
      </c>
      <c r="C8515" s="5" t="n">
        <v>119</v>
      </c>
      <c r="D8515" s="5" t="n">
        <v>4</v>
      </c>
      <c r="E8515" s="5" t="n">
        <v>0</v>
      </c>
      <c r="F8515" s="5" t="n">
        <v>38.6</v>
      </c>
      <c r="G8515" s="5" t="n">
        <v>26.5</v>
      </c>
      <c r="H8515" s="5" t="n">
        <v>23.83</v>
      </c>
      <c r="I8515" s="6">
        <f>IF(E8515&gt;=Markov!$B$3,1,0)</f>
        <v/>
      </c>
      <c r="J8515" s="6">
        <f>I8514</f>
        <v/>
      </c>
      <c r="K8515" s="7">
        <f>MAR1!$B$5+MAR1!$C$5*COS(2*PI()*$C8515/365)+MAR1!$D$5*SIN(2*PI()*$C8515/365)</f>
        <v/>
      </c>
      <c r="L8515" s="7">
        <f>MAR1!$B$6+MAR1!$C$6*COS(2*PI()*$C8515/365)+MAR1!$D$6*SIN(2*PI()*$C8515/365)</f>
        <v/>
      </c>
      <c r="M8515" s="7">
        <f>MAR1!$B$7+MAR1!$C$7*COS(2*PI()*$C8515/365)+MAR1!$D$7*SIN(2*PI()*$C8515/365)</f>
        <v/>
      </c>
      <c r="N8515" s="7">
        <f>F8515-K8515</f>
        <v/>
      </c>
      <c r="O8515" s="7">
        <f>G8515-L8515</f>
        <v/>
      </c>
      <c r="P8515" s="7">
        <f>H8515-M8515</f>
        <v/>
      </c>
      <c r="Q8515" s="7">
        <f>IF($I8515=1,(N8515-MAR1!$B$11)/MAR1!$D$11,(N8515-MAR1!$C$11)/MAR1!$E$11)</f>
        <v/>
      </c>
      <c r="R8515" s="7">
        <f>IF($I8515=1,(O8515-MAR1!$B$12)/MAR1!$D$12,(O8515-MAR1!$C$12)/MAR1!$E$12)</f>
        <v/>
      </c>
      <c r="S8515" s="7">
        <f>IF($I8515=1,(P8515-MAR1!$B$13)/MAR1!$D$13,(P8515-MAR1!$C$13)/MAR1!$E$13)</f>
        <v/>
      </c>
    </row>
    <row r="8516">
      <c r="A8516" s="5" t="n">
        <v>8515</v>
      </c>
      <c r="B8516" s="5" t="n">
        <v>24</v>
      </c>
      <c r="C8516" s="5" t="n">
        <v>120</v>
      </c>
      <c r="D8516" s="5" t="n">
        <v>4</v>
      </c>
      <c r="E8516" s="5" t="n">
        <v>11.6</v>
      </c>
      <c r="F8516" s="5" t="n">
        <v>33.1</v>
      </c>
      <c r="G8516" s="5" t="n">
        <v>23.9</v>
      </c>
      <c r="H8516" s="5" t="n">
        <v>16.31</v>
      </c>
      <c r="I8516" s="6">
        <f>IF(E8516&gt;=Markov!$B$3,1,0)</f>
        <v/>
      </c>
      <c r="J8516" s="6">
        <f>I8515</f>
        <v/>
      </c>
      <c r="K8516" s="7">
        <f>MAR1!$B$5+MAR1!$C$5*COS(2*PI()*$C8516/365)+MAR1!$D$5*SIN(2*PI()*$C8516/365)</f>
        <v/>
      </c>
      <c r="L8516" s="7">
        <f>MAR1!$B$6+MAR1!$C$6*COS(2*PI()*$C8516/365)+MAR1!$D$6*SIN(2*PI()*$C8516/365)</f>
        <v/>
      </c>
      <c r="M8516" s="7">
        <f>MAR1!$B$7+MAR1!$C$7*COS(2*PI()*$C8516/365)+MAR1!$D$7*SIN(2*PI()*$C8516/365)</f>
        <v/>
      </c>
      <c r="N8516" s="7">
        <f>F8516-K8516</f>
        <v/>
      </c>
      <c r="O8516" s="7">
        <f>G8516-L8516</f>
        <v/>
      </c>
      <c r="P8516" s="7">
        <f>H8516-M8516</f>
        <v/>
      </c>
      <c r="Q8516" s="7">
        <f>IF($I8516=1,(N8516-MAR1!$B$11)/MAR1!$D$11,(N8516-MAR1!$C$11)/MAR1!$E$11)</f>
        <v/>
      </c>
      <c r="R8516" s="7">
        <f>IF($I8516=1,(O8516-MAR1!$B$12)/MAR1!$D$12,(O8516-MAR1!$C$12)/MAR1!$E$12)</f>
        <v/>
      </c>
      <c r="S8516" s="7">
        <f>IF($I8516=1,(P8516-MAR1!$B$13)/MAR1!$D$13,(P8516-MAR1!$C$13)/MAR1!$E$13)</f>
        <v/>
      </c>
    </row>
    <row r="8517">
      <c r="A8517" s="5" t="n">
        <v>8516</v>
      </c>
      <c r="B8517" s="5" t="n">
        <v>24</v>
      </c>
      <c r="C8517" s="5" t="n">
        <v>121</v>
      </c>
      <c r="D8517" s="5" t="n">
        <v>5</v>
      </c>
      <c r="E8517" s="5" t="n">
        <v>0</v>
      </c>
      <c r="F8517" s="5" t="n">
        <v>38.3</v>
      </c>
      <c r="G8517" s="5" t="n">
        <v>24.9</v>
      </c>
      <c r="H8517" s="5" t="n">
        <v>18.54</v>
      </c>
      <c r="I8517" s="6">
        <f>IF(E8517&gt;=Markov!$B$3,1,0)</f>
        <v/>
      </c>
      <c r="J8517" s="6">
        <f>I8516</f>
        <v/>
      </c>
      <c r="K8517" s="7">
        <f>MAR1!$B$5+MAR1!$C$5*COS(2*PI()*$C8517/365)+MAR1!$D$5*SIN(2*PI()*$C8517/365)</f>
        <v/>
      </c>
      <c r="L8517" s="7">
        <f>MAR1!$B$6+MAR1!$C$6*COS(2*PI()*$C8517/365)+MAR1!$D$6*SIN(2*PI()*$C8517/365)</f>
        <v/>
      </c>
      <c r="M8517" s="7">
        <f>MAR1!$B$7+MAR1!$C$7*COS(2*PI()*$C8517/365)+MAR1!$D$7*SIN(2*PI()*$C8517/365)</f>
        <v/>
      </c>
      <c r="N8517" s="7">
        <f>F8517-K8517</f>
        <v/>
      </c>
      <c r="O8517" s="7">
        <f>G8517-L8517</f>
        <v/>
      </c>
      <c r="P8517" s="7">
        <f>H8517-M8517</f>
        <v/>
      </c>
      <c r="Q8517" s="7">
        <f>IF($I8517=1,(N8517-MAR1!$B$11)/MAR1!$D$11,(N8517-MAR1!$C$11)/MAR1!$E$11)</f>
        <v/>
      </c>
      <c r="R8517" s="7">
        <f>IF($I8517=1,(O8517-MAR1!$B$12)/MAR1!$D$12,(O8517-MAR1!$C$12)/MAR1!$E$12)</f>
        <v/>
      </c>
      <c r="S8517" s="7">
        <f>IF($I8517=1,(P8517-MAR1!$B$13)/MAR1!$D$13,(P8517-MAR1!$C$13)/MAR1!$E$13)</f>
        <v/>
      </c>
    </row>
    <row r="8518">
      <c r="A8518" s="5" t="n">
        <v>8517</v>
      </c>
      <c r="B8518" s="5" t="n">
        <v>24</v>
      </c>
      <c r="C8518" s="5" t="n">
        <v>122</v>
      </c>
      <c r="D8518" s="5" t="n">
        <v>5</v>
      </c>
      <c r="E8518" s="5" t="n">
        <v>26.9</v>
      </c>
      <c r="F8518" s="5" t="n">
        <v>34.7</v>
      </c>
      <c r="G8518" s="5" t="n">
        <v>24.5</v>
      </c>
      <c r="H8518" s="5" t="n">
        <v>13.67</v>
      </c>
      <c r="I8518" s="6">
        <f>IF(E8518&gt;=Markov!$B$3,1,0)</f>
        <v/>
      </c>
      <c r="J8518" s="6">
        <f>I8517</f>
        <v/>
      </c>
      <c r="K8518" s="7">
        <f>MAR1!$B$5+MAR1!$C$5*COS(2*PI()*$C8518/365)+MAR1!$D$5*SIN(2*PI()*$C8518/365)</f>
        <v/>
      </c>
      <c r="L8518" s="7">
        <f>MAR1!$B$6+MAR1!$C$6*COS(2*PI()*$C8518/365)+MAR1!$D$6*SIN(2*PI()*$C8518/365)</f>
        <v/>
      </c>
      <c r="M8518" s="7">
        <f>MAR1!$B$7+MAR1!$C$7*COS(2*PI()*$C8518/365)+MAR1!$D$7*SIN(2*PI()*$C8518/365)</f>
        <v/>
      </c>
      <c r="N8518" s="7">
        <f>F8518-K8518</f>
        <v/>
      </c>
      <c r="O8518" s="7">
        <f>G8518-L8518</f>
        <v/>
      </c>
      <c r="P8518" s="7">
        <f>H8518-M8518</f>
        <v/>
      </c>
      <c r="Q8518" s="7">
        <f>IF($I8518=1,(N8518-MAR1!$B$11)/MAR1!$D$11,(N8518-MAR1!$C$11)/MAR1!$E$11)</f>
        <v/>
      </c>
      <c r="R8518" s="7">
        <f>IF($I8518=1,(O8518-MAR1!$B$12)/MAR1!$D$12,(O8518-MAR1!$C$12)/MAR1!$E$12)</f>
        <v/>
      </c>
      <c r="S8518" s="7">
        <f>IF($I8518=1,(P8518-MAR1!$B$13)/MAR1!$D$13,(P8518-MAR1!$C$13)/MAR1!$E$13)</f>
        <v/>
      </c>
    </row>
    <row r="8519">
      <c r="A8519" s="5" t="n">
        <v>8518</v>
      </c>
      <c r="B8519" s="5" t="n">
        <v>24</v>
      </c>
      <c r="C8519" s="5" t="n">
        <v>123</v>
      </c>
      <c r="D8519" s="5" t="n">
        <v>5</v>
      </c>
      <c r="E8519" s="5" t="n">
        <v>6.4</v>
      </c>
      <c r="F8519" s="5" t="n">
        <v>35.8</v>
      </c>
      <c r="G8519" s="5" t="n">
        <v>25</v>
      </c>
      <c r="H8519" s="5" t="n">
        <v>18.58</v>
      </c>
      <c r="I8519" s="6">
        <f>IF(E8519&gt;=Markov!$B$3,1,0)</f>
        <v/>
      </c>
      <c r="J8519" s="6">
        <f>I8518</f>
        <v/>
      </c>
      <c r="K8519" s="7">
        <f>MAR1!$B$5+MAR1!$C$5*COS(2*PI()*$C8519/365)+MAR1!$D$5*SIN(2*PI()*$C8519/365)</f>
        <v/>
      </c>
      <c r="L8519" s="7">
        <f>MAR1!$B$6+MAR1!$C$6*COS(2*PI()*$C8519/365)+MAR1!$D$6*SIN(2*PI()*$C8519/365)</f>
        <v/>
      </c>
      <c r="M8519" s="7">
        <f>MAR1!$B$7+MAR1!$C$7*COS(2*PI()*$C8519/365)+MAR1!$D$7*SIN(2*PI()*$C8519/365)</f>
        <v/>
      </c>
      <c r="N8519" s="7">
        <f>F8519-K8519</f>
        <v/>
      </c>
      <c r="O8519" s="7">
        <f>G8519-L8519</f>
        <v/>
      </c>
      <c r="P8519" s="7">
        <f>H8519-M8519</f>
        <v/>
      </c>
      <c r="Q8519" s="7">
        <f>IF($I8519=1,(N8519-MAR1!$B$11)/MAR1!$D$11,(N8519-MAR1!$C$11)/MAR1!$E$11)</f>
        <v/>
      </c>
      <c r="R8519" s="7">
        <f>IF($I8519=1,(O8519-MAR1!$B$12)/MAR1!$D$12,(O8519-MAR1!$C$12)/MAR1!$E$12)</f>
        <v/>
      </c>
      <c r="S8519" s="7">
        <f>IF($I8519=1,(P8519-MAR1!$B$13)/MAR1!$D$13,(P8519-MAR1!$C$13)/MAR1!$E$13)</f>
        <v/>
      </c>
    </row>
    <row r="8520">
      <c r="A8520" s="5" t="n">
        <v>8519</v>
      </c>
      <c r="B8520" s="5" t="n">
        <v>24</v>
      </c>
      <c r="C8520" s="5" t="n">
        <v>124</v>
      </c>
      <c r="D8520" s="5" t="n">
        <v>5</v>
      </c>
      <c r="E8520" s="5" t="n">
        <v>0</v>
      </c>
      <c r="F8520" s="5" t="n">
        <v>41.4</v>
      </c>
      <c r="G8520" s="5" t="n">
        <v>28.8</v>
      </c>
      <c r="H8520" s="5" t="n">
        <v>21.44</v>
      </c>
      <c r="I8520" s="6">
        <f>IF(E8520&gt;=Markov!$B$3,1,0)</f>
        <v/>
      </c>
      <c r="J8520" s="6">
        <f>I8519</f>
        <v/>
      </c>
      <c r="K8520" s="7">
        <f>MAR1!$B$5+MAR1!$C$5*COS(2*PI()*$C8520/365)+MAR1!$D$5*SIN(2*PI()*$C8520/365)</f>
        <v/>
      </c>
      <c r="L8520" s="7">
        <f>MAR1!$B$6+MAR1!$C$6*COS(2*PI()*$C8520/365)+MAR1!$D$6*SIN(2*PI()*$C8520/365)</f>
        <v/>
      </c>
      <c r="M8520" s="7">
        <f>MAR1!$B$7+MAR1!$C$7*COS(2*PI()*$C8520/365)+MAR1!$D$7*SIN(2*PI()*$C8520/365)</f>
        <v/>
      </c>
      <c r="N8520" s="7">
        <f>F8520-K8520</f>
        <v/>
      </c>
      <c r="O8520" s="7">
        <f>G8520-L8520</f>
        <v/>
      </c>
      <c r="P8520" s="7">
        <f>H8520-M8520</f>
        <v/>
      </c>
      <c r="Q8520" s="7">
        <f>IF($I8520=1,(N8520-MAR1!$B$11)/MAR1!$D$11,(N8520-MAR1!$C$11)/MAR1!$E$11)</f>
        <v/>
      </c>
      <c r="R8520" s="7">
        <f>IF($I8520=1,(O8520-MAR1!$B$12)/MAR1!$D$12,(O8520-MAR1!$C$12)/MAR1!$E$12)</f>
        <v/>
      </c>
      <c r="S8520" s="7">
        <f>IF($I8520=1,(P8520-MAR1!$B$13)/MAR1!$D$13,(P8520-MAR1!$C$13)/MAR1!$E$13)</f>
        <v/>
      </c>
    </row>
    <row r="8521">
      <c r="A8521" s="5" t="n">
        <v>8520</v>
      </c>
      <c r="B8521" s="5" t="n">
        <v>24</v>
      </c>
      <c r="C8521" s="5" t="n">
        <v>125</v>
      </c>
      <c r="D8521" s="5" t="n">
        <v>5</v>
      </c>
      <c r="E8521" s="5" t="n">
        <v>0</v>
      </c>
      <c r="F8521" s="5" t="n">
        <v>40.8</v>
      </c>
      <c r="G8521" s="5" t="n">
        <v>28</v>
      </c>
      <c r="H8521" s="5" t="n">
        <v>19.46</v>
      </c>
      <c r="I8521" s="6">
        <f>IF(E8521&gt;=Markov!$B$3,1,0)</f>
        <v/>
      </c>
      <c r="J8521" s="6">
        <f>I8520</f>
        <v/>
      </c>
      <c r="K8521" s="7">
        <f>MAR1!$B$5+MAR1!$C$5*COS(2*PI()*$C8521/365)+MAR1!$D$5*SIN(2*PI()*$C8521/365)</f>
        <v/>
      </c>
      <c r="L8521" s="7">
        <f>MAR1!$B$6+MAR1!$C$6*COS(2*PI()*$C8521/365)+MAR1!$D$6*SIN(2*PI()*$C8521/365)</f>
        <v/>
      </c>
      <c r="M8521" s="7">
        <f>MAR1!$B$7+MAR1!$C$7*COS(2*PI()*$C8521/365)+MAR1!$D$7*SIN(2*PI()*$C8521/365)</f>
        <v/>
      </c>
      <c r="N8521" s="7">
        <f>F8521-K8521</f>
        <v/>
      </c>
      <c r="O8521" s="7">
        <f>G8521-L8521</f>
        <v/>
      </c>
      <c r="P8521" s="7">
        <f>H8521-M8521</f>
        <v/>
      </c>
      <c r="Q8521" s="7">
        <f>IF($I8521=1,(N8521-MAR1!$B$11)/MAR1!$D$11,(N8521-MAR1!$C$11)/MAR1!$E$11)</f>
        <v/>
      </c>
      <c r="R8521" s="7">
        <f>IF($I8521=1,(O8521-MAR1!$B$12)/MAR1!$D$12,(O8521-MAR1!$C$12)/MAR1!$E$12)</f>
        <v/>
      </c>
      <c r="S8521" s="7">
        <f>IF($I8521=1,(P8521-MAR1!$B$13)/MAR1!$D$13,(P8521-MAR1!$C$13)/MAR1!$E$13)</f>
        <v/>
      </c>
    </row>
    <row r="8522">
      <c r="A8522" s="5" t="n">
        <v>8521</v>
      </c>
      <c r="B8522" s="5" t="n">
        <v>24</v>
      </c>
      <c r="C8522" s="5" t="n">
        <v>126</v>
      </c>
      <c r="D8522" s="5" t="n">
        <v>5</v>
      </c>
      <c r="E8522" s="5" t="n">
        <v>29.3</v>
      </c>
      <c r="F8522" s="5" t="n">
        <v>36.8</v>
      </c>
      <c r="G8522" s="5" t="n">
        <v>25.2</v>
      </c>
      <c r="H8522" s="5" t="n">
        <v>19.97</v>
      </c>
      <c r="I8522" s="6">
        <f>IF(E8522&gt;=Markov!$B$3,1,0)</f>
        <v/>
      </c>
      <c r="J8522" s="6">
        <f>I8521</f>
        <v/>
      </c>
      <c r="K8522" s="7">
        <f>MAR1!$B$5+MAR1!$C$5*COS(2*PI()*$C8522/365)+MAR1!$D$5*SIN(2*PI()*$C8522/365)</f>
        <v/>
      </c>
      <c r="L8522" s="7">
        <f>MAR1!$B$6+MAR1!$C$6*COS(2*PI()*$C8522/365)+MAR1!$D$6*SIN(2*PI()*$C8522/365)</f>
        <v/>
      </c>
      <c r="M8522" s="7">
        <f>MAR1!$B$7+MAR1!$C$7*COS(2*PI()*$C8522/365)+MAR1!$D$7*SIN(2*PI()*$C8522/365)</f>
        <v/>
      </c>
      <c r="N8522" s="7">
        <f>F8522-K8522</f>
        <v/>
      </c>
      <c r="O8522" s="7">
        <f>G8522-L8522</f>
        <v/>
      </c>
      <c r="P8522" s="7">
        <f>H8522-M8522</f>
        <v/>
      </c>
      <c r="Q8522" s="7">
        <f>IF($I8522=1,(N8522-MAR1!$B$11)/MAR1!$D$11,(N8522-MAR1!$C$11)/MAR1!$E$11)</f>
        <v/>
      </c>
      <c r="R8522" s="7">
        <f>IF($I8522=1,(O8522-MAR1!$B$12)/MAR1!$D$12,(O8522-MAR1!$C$12)/MAR1!$E$12)</f>
        <v/>
      </c>
      <c r="S8522" s="7">
        <f>IF($I8522=1,(P8522-MAR1!$B$13)/MAR1!$D$13,(P8522-MAR1!$C$13)/MAR1!$E$13)</f>
        <v/>
      </c>
    </row>
    <row r="8523">
      <c r="A8523" s="5" t="n">
        <v>8522</v>
      </c>
      <c r="B8523" s="5" t="n">
        <v>24</v>
      </c>
      <c r="C8523" s="5" t="n">
        <v>127</v>
      </c>
      <c r="D8523" s="5" t="n">
        <v>5</v>
      </c>
      <c r="E8523" s="5" t="n">
        <v>0.2</v>
      </c>
      <c r="F8523" s="5" t="n">
        <v>36.2</v>
      </c>
      <c r="G8523" s="5" t="n">
        <v>25.1</v>
      </c>
      <c r="H8523" s="5" t="n">
        <v>17.58</v>
      </c>
      <c r="I8523" s="6">
        <f>IF(E8523&gt;=Markov!$B$3,1,0)</f>
        <v/>
      </c>
      <c r="J8523" s="6">
        <f>I8522</f>
        <v/>
      </c>
      <c r="K8523" s="7">
        <f>MAR1!$B$5+MAR1!$C$5*COS(2*PI()*$C8523/365)+MAR1!$D$5*SIN(2*PI()*$C8523/365)</f>
        <v/>
      </c>
      <c r="L8523" s="7">
        <f>MAR1!$B$6+MAR1!$C$6*COS(2*PI()*$C8523/365)+MAR1!$D$6*SIN(2*PI()*$C8523/365)</f>
        <v/>
      </c>
      <c r="M8523" s="7">
        <f>MAR1!$B$7+MAR1!$C$7*COS(2*PI()*$C8523/365)+MAR1!$D$7*SIN(2*PI()*$C8523/365)</f>
        <v/>
      </c>
      <c r="N8523" s="7">
        <f>F8523-K8523</f>
        <v/>
      </c>
      <c r="O8523" s="7">
        <f>G8523-L8523</f>
        <v/>
      </c>
      <c r="P8523" s="7">
        <f>H8523-M8523</f>
        <v/>
      </c>
      <c r="Q8523" s="7">
        <f>IF($I8523=1,(N8523-MAR1!$B$11)/MAR1!$D$11,(N8523-MAR1!$C$11)/MAR1!$E$11)</f>
        <v/>
      </c>
      <c r="R8523" s="7">
        <f>IF($I8523=1,(O8523-MAR1!$B$12)/MAR1!$D$12,(O8523-MAR1!$C$12)/MAR1!$E$12)</f>
        <v/>
      </c>
      <c r="S8523" s="7">
        <f>IF($I8523=1,(P8523-MAR1!$B$13)/MAR1!$D$13,(P8523-MAR1!$C$13)/MAR1!$E$13)</f>
        <v/>
      </c>
    </row>
    <row r="8524">
      <c r="A8524" s="5" t="n">
        <v>8523</v>
      </c>
      <c r="B8524" s="5" t="n">
        <v>24</v>
      </c>
      <c r="C8524" s="5" t="n">
        <v>128</v>
      </c>
      <c r="D8524" s="5" t="n">
        <v>5</v>
      </c>
      <c r="E8524" s="5" t="n">
        <v>16.3</v>
      </c>
      <c r="F8524" s="5" t="n">
        <v>34.6</v>
      </c>
      <c r="G8524" s="5" t="n">
        <v>25.9</v>
      </c>
      <c r="H8524" s="5" t="n">
        <v>13.17</v>
      </c>
      <c r="I8524" s="6">
        <f>IF(E8524&gt;=Markov!$B$3,1,0)</f>
        <v/>
      </c>
      <c r="J8524" s="6">
        <f>I8523</f>
        <v/>
      </c>
      <c r="K8524" s="7">
        <f>MAR1!$B$5+MAR1!$C$5*COS(2*PI()*$C8524/365)+MAR1!$D$5*SIN(2*PI()*$C8524/365)</f>
        <v/>
      </c>
      <c r="L8524" s="7">
        <f>MAR1!$B$6+MAR1!$C$6*COS(2*PI()*$C8524/365)+MAR1!$D$6*SIN(2*PI()*$C8524/365)</f>
        <v/>
      </c>
      <c r="M8524" s="7">
        <f>MAR1!$B$7+MAR1!$C$7*COS(2*PI()*$C8524/365)+MAR1!$D$7*SIN(2*PI()*$C8524/365)</f>
        <v/>
      </c>
      <c r="N8524" s="7">
        <f>F8524-K8524</f>
        <v/>
      </c>
      <c r="O8524" s="7">
        <f>G8524-L8524</f>
        <v/>
      </c>
      <c r="P8524" s="7">
        <f>H8524-M8524</f>
        <v/>
      </c>
      <c r="Q8524" s="7">
        <f>IF($I8524=1,(N8524-MAR1!$B$11)/MAR1!$D$11,(N8524-MAR1!$C$11)/MAR1!$E$11)</f>
        <v/>
      </c>
      <c r="R8524" s="7">
        <f>IF($I8524=1,(O8524-MAR1!$B$12)/MAR1!$D$12,(O8524-MAR1!$C$12)/MAR1!$E$12)</f>
        <v/>
      </c>
      <c r="S8524" s="7">
        <f>IF($I8524=1,(P8524-MAR1!$B$13)/MAR1!$D$13,(P8524-MAR1!$C$13)/MAR1!$E$13)</f>
        <v/>
      </c>
    </row>
    <row r="8525">
      <c r="A8525" s="5" t="n">
        <v>8524</v>
      </c>
      <c r="B8525" s="5" t="n">
        <v>24</v>
      </c>
      <c r="C8525" s="5" t="n">
        <v>129</v>
      </c>
      <c r="D8525" s="5" t="n">
        <v>5</v>
      </c>
      <c r="E8525" s="5" t="n">
        <v>51.7</v>
      </c>
      <c r="F8525" s="5" t="n">
        <v>32.4</v>
      </c>
      <c r="G8525" s="5" t="n">
        <v>24.2</v>
      </c>
      <c r="H8525" s="5" t="n">
        <v>11.26</v>
      </c>
      <c r="I8525" s="6">
        <f>IF(E8525&gt;=Markov!$B$3,1,0)</f>
        <v/>
      </c>
      <c r="J8525" s="6">
        <f>I8524</f>
        <v/>
      </c>
      <c r="K8525" s="7">
        <f>MAR1!$B$5+MAR1!$C$5*COS(2*PI()*$C8525/365)+MAR1!$D$5*SIN(2*PI()*$C8525/365)</f>
        <v/>
      </c>
      <c r="L8525" s="7">
        <f>MAR1!$B$6+MAR1!$C$6*COS(2*PI()*$C8525/365)+MAR1!$D$6*SIN(2*PI()*$C8525/365)</f>
        <v/>
      </c>
      <c r="M8525" s="7">
        <f>MAR1!$B$7+MAR1!$C$7*COS(2*PI()*$C8525/365)+MAR1!$D$7*SIN(2*PI()*$C8525/365)</f>
        <v/>
      </c>
      <c r="N8525" s="7">
        <f>F8525-K8525</f>
        <v/>
      </c>
      <c r="O8525" s="7">
        <f>G8525-L8525</f>
        <v/>
      </c>
      <c r="P8525" s="7">
        <f>H8525-M8525</f>
        <v/>
      </c>
      <c r="Q8525" s="7">
        <f>IF($I8525=1,(N8525-MAR1!$B$11)/MAR1!$D$11,(N8525-MAR1!$C$11)/MAR1!$E$11)</f>
        <v/>
      </c>
      <c r="R8525" s="7">
        <f>IF($I8525=1,(O8525-MAR1!$B$12)/MAR1!$D$12,(O8525-MAR1!$C$12)/MAR1!$E$12)</f>
        <v/>
      </c>
      <c r="S8525" s="7">
        <f>IF($I8525=1,(P8525-MAR1!$B$13)/MAR1!$D$13,(P8525-MAR1!$C$13)/MAR1!$E$13)</f>
        <v/>
      </c>
    </row>
    <row r="8526">
      <c r="A8526" s="5" t="n">
        <v>8525</v>
      </c>
      <c r="B8526" s="5" t="n">
        <v>24</v>
      </c>
      <c r="C8526" s="5" t="n">
        <v>130</v>
      </c>
      <c r="D8526" s="5" t="n">
        <v>5</v>
      </c>
      <c r="E8526" s="5" t="n">
        <v>10.8</v>
      </c>
      <c r="F8526" s="5" t="n">
        <v>34.8</v>
      </c>
      <c r="G8526" s="5" t="n">
        <v>25.1</v>
      </c>
      <c r="H8526" s="5" t="n">
        <v>16.46</v>
      </c>
      <c r="I8526" s="6">
        <f>IF(E8526&gt;=Markov!$B$3,1,0)</f>
        <v/>
      </c>
      <c r="J8526" s="6">
        <f>I8525</f>
        <v/>
      </c>
      <c r="K8526" s="7">
        <f>MAR1!$B$5+MAR1!$C$5*COS(2*PI()*$C8526/365)+MAR1!$D$5*SIN(2*PI()*$C8526/365)</f>
        <v/>
      </c>
      <c r="L8526" s="7">
        <f>MAR1!$B$6+MAR1!$C$6*COS(2*PI()*$C8526/365)+MAR1!$D$6*SIN(2*PI()*$C8526/365)</f>
        <v/>
      </c>
      <c r="M8526" s="7">
        <f>MAR1!$B$7+MAR1!$C$7*COS(2*PI()*$C8526/365)+MAR1!$D$7*SIN(2*PI()*$C8526/365)</f>
        <v/>
      </c>
      <c r="N8526" s="7">
        <f>F8526-K8526</f>
        <v/>
      </c>
      <c r="O8526" s="7">
        <f>G8526-L8526</f>
        <v/>
      </c>
      <c r="P8526" s="7">
        <f>H8526-M8526</f>
        <v/>
      </c>
      <c r="Q8526" s="7">
        <f>IF($I8526=1,(N8526-MAR1!$B$11)/MAR1!$D$11,(N8526-MAR1!$C$11)/MAR1!$E$11)</f>
        <v/>
      </c>
      <c r="R8526" s="7">
        <f>IF($I8526=1,(O8526-MAR1!$B$12)/MAR1!$D$12,(O8526-MAR1!$C$12)/MAR1!$E$12)</f>
        <v/>
      </c>
      <c r="S8526" s="7">
        <f>IF($I8526=1,(P8526-MAR1!$B$13)/MAR1!$D$13,(P8526-MAR1!$C$13)/MAR1!$E$13)</f>
        <v/>
      </c>
    </row>
    <row r="8527">
      <c r="A8527" s="5" t="n">
        <v>8526</v>
      </c>
      <c r="B8527" s="5" t="n">
        <v>24</v>
      </c>
      <c r="C8527" s="5" t="n">
        <v>131</v>
      </c>
      <c r="D8527" s="5" t="n">
        <v>5</v>
      </c>
      <c r="E8527" s="5" t="n">
        <v>0</v>
      </c>
      <c r="F8527" s="5" t="n">
        <v>36.1</v>
      </c>
      <c r="G8527" s="5" t="n">
        <v>24.9</v>
      </c>
      <c r="H8527" s="5" t="n">
        <v>22.15</v>
      </c>
      <c r="I8527" s="6">
        <f>IF(E8527&gt;=Markov!$B$3,1,0)</f>
        <v/>
      </c>
      <c r="J8527" s="6">
        <f>I8526</f>
        <v/>
      </c>
      <c r="K8527" s="7">
        <f>MAR1!$B$5+MAR1!$C$5*COS(2*PI()*$C8527/365)+MAR1!$D$5*SIN(2*PI()*$C8527/365)</f>
        <v/>
      </c>
      <c r="L8527" s="7">
        <f>MAR1!$B$6+MAR1!$C$6*COS(2*PI()*$C8527/365)+MAR1!$D$6*SIN(2*PI()*$C8527/365)</f>
        <v/>
      </c>
      <c r="M8527" s="7">
        <f>MAR1!$B$7+MAR1!$C$7*COS(2*PI()*$C8527/365)+MAR1!$D$7*SIN(2*PI()*$C8527/365)</f>
        <v/>
      </c>
      <c r="N8527" s="7">
        <f>F8527-K8527</f>
        <v/>
      </c>
      <c r="O8527" s="7">
        <f>G8527-L8527</f>
        <v/>
      </c>
      <c r="P8527" s="7">
        <f>H8527-M8527</f>
        <v/>
      </c>
      <c r="Q8527" s="7">
        <f>IF($I8527=1,(N8527-MAR1!$B$11)/MAR1!$D$11,(N8527-MAR1!$C$11)/MAR1!$E$11)</f>
        <v/>
      </c>
      <c r="R8527" s="7">
        <f>IF($I8527=1,(O8527-MAR1!$B$12)/MAR1!$D$12,(O8527-MAR1!$C$12)/MAR1!$E$12)</f>
        <v/>
      </c>
      <c r="S8527" s="7">
        <f>IF($I8527=1,(P8527-MAR1!$B$13)/MAR1!$D$13,(P8527-MAR1!$C$13)/MAR1!$E$13)</f>
        <v/>
      </c>
    </row>
    <row r="8528">
      <c r="A8528" s="5" t="n">
        <v>8527</v>
      </c>
      <c r="B8528" s="5" t="n">
        <v>24</v>
      </c>
      <c r="C8528" s="5" t="n">
        <v>132</v>
      </c>
      <c r="D8528" s="5" t="n">
        <v>5</v>
      </c>
      <c r="E8528" s="5" t="n">
        <v>0</v>
      </c>
      <c r="F8528" s="5" t="n">
        <v>38.9</v>
      </c>
      <c r="G8528" s="5" t="n">
        <v>25</v>
      </c>
      <c r="H8528" s="5" t="n">
        <v>25.61</v>
      </c>
      <c r="I8528" s="6">
        <f>IF(E8528&gt;=Markov!$B$3,1,0)</f>
        <v/>
      </c>
      <c r="J8528" s="6">
        <f>I8527</f>
        <v/>
      </c>
      <c r="K8528" s="7">
        <f>MAR1!$B$5+MAR1!$C$5*COS(2*PI()*$C8528/365)+MAR1!$D$5*SIN(2*PI()*$C8528/365)</f>
        <v/>
      </c>
      <c r="L8528" s="7">
        <f>MAR1!$B$6+MAR1!$C$6*COS(2*PI()*$C8528/365)+MAR1!$D$6*SIN(2*PI()*$C8528/365)</f>
        <v/>
      </c>
      <c r="M8528" s="7">
        <f>MAR1!$B$7+MAR1!$C$7*COS(2*PI()*$C8528/365)+MAR1!$D$7*SIN(2*PI()*$C8528/365)</f>
        <v/>
      </c>
      <c r="N8528" s="7">
        <f>F8528-K8528</f>
        <v/>
      </c>
      <c r="O8528" s="7">
        <f>G8528-L8528</f>
        <v/>
      </c>
      <c r="P8528" s="7">
        <f>H8528-M8528</f>
        <v/>
      </c>
      <c r="Q8528" s="7">
        <f>IF($I8528=1,(N8528-MAR1!$B$11)/MAR1!$D$11,(N8528-MAR1!$C$11)/MAR1!$E$11)</f>
        <v/>
      </c>
      <c r="R8528" s="7">
        <f>IF($I8528=1,(O8528-MAR1!$B$12)/MAR1!$D$12,(O8528-MAR1!$C$12)/MAR1!$E$12)</f>
        <v/>
      </c>
      <c r="S8528" s="7">
        <f>IF($I8528=1,(P8528-MAR1!$B$13)/MAR1!$D$13,(P8528-MAR1!$C$13)/MAR1!$E$13)</f>
        <v/>
      </c>
    </row>
    <row r="8529">
      <c r="A8529" s="5" t="n">
        <v>8528</v>
      </c>
      <c r="B8529" s="5" t="n">
        <v>24</v>
      </c>
      <c r="C8529" s="5" t="n">
        <v>133</v>
      </c>
      <c r="D8529" s="5" t="n">
        <v>5</v>
      </c>
      <c r="E8529" s="5" t="n">
        <v>0</v>
      </c>
      <c r="F8529" s="5" t="n">
        <v>39</v>
      </c>
      <c r="G8529" s="5" t="n">
        <v>27.6</v>
      </c>
      <c r="H8529" s="5" t="n">
        <v>28.49</v>
      </c>
      <c r="I8529" s="6">
        <f>IF(E8529&gt;=Markov!$B$3,1,0)</f>
        <v/>
      </c>
      <c r="J8529" s="6">
        <f>I8528</f>
        <v/>
      </c>
      <c r="K8529" s="7">
        <f>MAR1!$B$5+MAR1!$C$5*COS(2*PI()*$C8529/365)+MAR1!$D$5*SIN(2*PI()*$C8529/365)</f>
        <v/>
      </c>
      <c r="L8529" s="7">
        <f>MAR1!$B$6+MAR1!$C$6*COS(2*PI()*$C8529/365)+MAR1!$D$6*SIN(2*PI()*$C8529/365)</f>
        <v/>
      </c>
      <c r="M8529" s="7">
        <f>MAR1!$B$7+MAR1!$C$7*COS(2*PI()*$C8529/365)+MAR1!$D$7*SIN(2*PI()*$C8529/365)</f>
        <v/>
      </c>
      <c r="N8529" s="7">
        <f>F8529-K8529</f>
        <v/>
      </c>
      <c r="O8529" s="7">
        <f>G8529-L8529</f>
        <v/>
      </c>
      <c r="P8529" s="7">
        <f>H8529-M8529</f>
        <v/>
      </c>
      <c r="Q8529" s="7">
        <f>IF($I8529=1,(N8529-MAR1!$B$11)/MAR1!$D$11,(N8529-MAR1!$C$11)/MAR1!$E$11)</f>
        <v/>
      </c>
      <c r="R8529" s="7">
        <f>IF($I8529=1,(O8529-MAR1!$B$12)/MAR1!$D$12,(O8529-MAR1!$C$12)/MAR1!$E$12)</f>
        <v/>
      </c>
      <c r="S8529" s="7">
        <f>IF($I8529=1,(P8529-MAR1!$B$13)/MAR1!$D$13,(P8529-MAR1!$C$13)/MAR1!$E$13)</f>
        <v/>
      </c>
    </row>
    <row r="8530">
      <c r="A8530" s="5" t="n">
        <v>8529</v>
      </c>
      <c r="B8530" s="5" t="n">
        <v>24</v>
      </c>
      <c r="C8530" s="5" t="n">
        <v>134</v>
      </c>
      <c r="D8530" s="5" t="n">
        <v>5</v>
      </c>
      <c r="E8530" s="5" t="n">
        <v>0</v>
      </c>
      <c r="F8530" s="5" t="n">
        <v>38.7</v>
      </c>
      <c r="G8530" s="5" t="n">
        <v>27.5</v>
      </c>
      <c r="H8530" s="5" t="n">
        <v>28.14</v>
      </c>
      <c r="I8530" s="6">
        <f>IF(E8530&gt;=Markov!$B$3,1,0)</f>
        <v/>
      </c>
      <c r="J8530" s="6">
        <f>I8529</f>
        <v/>
      </c>
      <c r="K8530" s="7">
        <f>MAR1!$B$5+MAR1!$C$5*COS(2*PI()*$C8530/365)+MAR1!$D$5*SIN(2*PI()*$C8530/365)</f>
        <v/>
      </c>
      <c r="L8530" s="7">
        <f>MAR1!$B$6+MAR1!$C$6*COS(2*PI()*$C8530/365)+MAR1!$D$6*SIN(2*PI()*$C8530/365)</f>
        <v/>
      </c>
      <c r="M8530" s="7">
        <f>MAR1!$B$7+MAR1!$C$7*COS(2*PI()*$C8530/365)+MAR1!$D$7*SIN(2*PI()*$C8530/365)</f>
        <v/>
      </c>
      <c r="N8530" s="7">
        <f>F8530-K8530</f>
        <v/>
      </c>
      <c r="O8530" s="7">
        <f>G8530-L8530</f>
        <v/>
      </c>
      <c r="P8530" s="7">
        <f>H8530-M8530</f>
        <v/>
      </c>
      <c r="Q8530" s="7">
        <f>IF($I8530=1,(N8530-MAR1!$B$11)/MAR1!$D$11,(N8530-MAR1!$C$11)/MAR1!$E$11)</f>
        <v/>
      </c>
      <c r="R8530" s="7">
        <f>IF($I8530=1,(O8530-MAR1!$B$12)/MAR1!$D$12,(O8530-MAR1!$C$12)/MAR1!$E$12)</f>
        <v/>
      </c>
      <c r="S8530" s="7">
        <f>IF($I8530=1,(P8530-MAR1!$B$13)/MAR1!$D$13,(P8530-MAR1!$C$13)/MAR1!$E$13)</f>
        <v/>
      </c>
    </row>
    <row r="8531">
      <c r="A8531" s="5" t="n">
        <v>8530</v>
      </c>
      <c r="B8531" s="5" t="n">
        <v>24</v>
      </c>
      <c r="C8531" s="5" t="n">
        <v>135</v>
      </c>
      <c r="D8531" s="5" t="n">
        <v>5</v>
      </c>
      <c r="E8531" s="5" t="n">
        <v>0</v>
      </c>
      <c r="F8531" s="5" t="n">
        <v>38.1</v>
      </c>
      <c r="G8531" s="5" t="n">
        <v>25.7</v>
      </c>
      <c r="H8531" s="5" t="n">
        <v>24.88</v>
      </c>
      <c r="I8531" s="6">
        <f>IF(E8531&gt;=Markov!$B$3,1,0)</f>
        <v/>
      </c>
      <c r="J8531" s="6">
        <f>I8530</f>
        <v/>
      </c>
      <c r="K8531" s="7">
        <f>MAR1!$B$5+MAR1!$C$5*COS(2*PI()*$C8531/365)+MAR1!$D$5*SIN(2*PI()*$C8531/365)</f>
        <v/>
      </c>
      <c r="L8531" s="7">
        <f>MAR1!$B$6+MAR1!$C$6*COS(2*PI()*$C8531/365)+MAR1!$D$6*SIN(2*PI()*$C8531/365)</f>
        <v/>
      </c>
      <c r="M8531" s="7">
        <f>MAR1!$B$7+MAR1!$C$7*COS(2*PI()*$C8531/365)+MAR1!$D$7*SIN(2*PI()*$C8531/365)</f>
        <v/>
      </c>
      <c r="N8531" s="7">
        <f>F8531-K8531</f>
        <v/>
      </c>
      <c r="O8531" s="7">
        <f>G8531-L8531</f>
        <v/>
      </c>
      <c r="P8531" s="7">
        <f>H8531-M8531</f>
        <v/>
      </c>
      <c r="Q8531" s="7">
        <f>IF($I8531=1,(N8531-MAR1!$B$11)/MAR1!$D$11,(N8531-MAR1!$C$11)/MAR1!$E$11)</f>
        <v/>
      </c>
      <c r="R8531" s="7">
        <f>IF($I8531=1,(O8531-MAR1!$B$12)/MAR1!$D$12,(O8531-MAR1!$C$12)/MAR1!$E$12)</f>
        <v/>
      </c>
      <c r="S8531" s="7">
        <f>IF($I8531=1,(P8531-MAR1!$B$13)/MAR1!$D$13,(P8531-MAR1!$C$13)/MAR1!$E$13)</f>
        <v/>
      </c>
    </row>
    <row r="8532">
      <c r="A8532" s="5" t="n">
        <v>8531</v>
      </c>
      <c r="B8532" s="5" t="n">
        <v>24</v>
      </c>
      <c r="C8532" s="5" t="n">
        <v>136</v>
      </c>
      <c r="D8532" s="5" t="n">
        <v>5</v>
      </c>
      <c r="E8532" s="5" t="n">
        <v>1</v>
      </c>
      <c r="F8532" s="5" t="n">
        <v>34.7</v>
      </c>
      <c r="G8532" s="5" t="n">
        <v>25.2</v>
      </c>
      <c r="H8532" s="5" t="n">
        <v>15.57</v>
      </c>
      <c r="I8532" s="6">
        <f>IF(E8532&gt;=Markov!$B$3,1,0)</f>
        <v/>
      </c>
      <c r="J8532" s="6">
        <f>I8531</f>
        <v/>
      </c>
      <c r="K8532" s="7">
        <f>MAR1!$B$5+MAR1!$C$5*COS(2*PI()*$C8532/365)+MAR1!$D$5*SIN(2*PI()*$C8532/365)</f>
        <v/>
      </c>
      <c r="L8532" s="7">
        <f>MAR1!$B$6+MAR1!$C$6*COS(2*PI()*$C8532/365)+MAR1!$D$6*SIN(2*PI()*$C8532/365)</f>
        <v/>
      </c>
      <c r="M8532" s="7">
        <f>MAR1!$B$7+MAR1!$C$7*COS(2*PI()*$C8532/365)+MAR1!$D$7*SIN(2*PI()*$C8532/365)</f>
        <v/>
      </c>
      <c r="N8532" s="7">
        <f>F8532-K8532</f>
        <v/>
      </c>
      <c r="O8532" s="7">
        <f>G8532-L8532</f>
        <v/>
      </c>
      <c r="P8532" s="7">
        <f>H8532-M8532</f>
        <v/>
      </c>
      <c r="Q8532" s="7">
        <f>IF($I8532=1,(N8532-MAR1!$B$11)/MAR1!$D$11,(N8532-MAR1!$C$11)/MAR1!$E$11)</f>
        <v/>
      </c>
      <c r="R8532" s="7">
        <f>IF($I8532=1,(O8532-MAR1!$B$12)/MAR1!$D$12,(O8532-MAR1!$C$12)/MAR1!$E$12)</f>
        <v/>
      </c>
      <c r="S8532" s="7">
        <f>IF($I8532=1,(P8532-MAR1!$B$13)/MAR1!$D$13,(P8532-MAR1!$C$13)/MAR1!$E$13)</f>
        <v/>
      </c>
    </row>
    <row r="8533">
      <c r="A8533" s="5" t="n">
        <v>8532</v>
      </c>
      <c r="B8533" s="5" t="n">
        <v>24</v>
      </c>
      <c r="C8533" s="5" t="n">
        <v>137</v>
      </c>
      <c r="D8533" s="5" t="n">
        <v>5</v>
      </c>
      <c r="E8533" s="5" t="n">
        <v>0</v>
      </c>
      <c r="F8533" s="5" t="n">
        <v>36.5</v>
      </c>
      <c r="G8533" s="5" t="n">
        <v>27.2</v>
      </c>
      <c r="H8533" s="5" t="n">
        <v>24.63</v>
      </c>
      <c r="I8533" s="6">
        <f>IF(E8533&gt;=Markov!$B$3,1,0)</f>
        <v/>
      </c>
      <c r="J8533" s="6">
        <f>I8532</f>
        <v/>
      </c>
      <c r="K8533" s="7">
        <f>MAR1!$B$5+MAR1!$C$5*COS(2*PI()*$C8533/365)+MAR1!$D$5*SIN(2*PI()*$C8533/365)</f>
        <v/>
      </c>
      <c r="L8533" s="7">
        <f>MAR1!$B$6+MAR1!$C$6*COS(2*PI()*$C8533/365)+MAR1!$D$6*SIN(2*PI()*$C8533/365)</f>
        <v/>
      </c>
      <c r="M8533" s="7">
        <f>MAR1!$B$7+MAR1!$C$7*COS(2*PI()*$C8533/365)+MAR1!$D$7*SIN(2*PI()*$C8533/365)</f>
        <v/>
      </c>
      <c r="N8533" s="7">
        <f>F8533-K8533</f>
        <v/>
      </c>
      <c r="O8533" s="7">
        <f>G8533-L8533</f>
        <v/>
      </c>
      <c r="P8533" s="7">
        <f>H8533-M8533</f>
        <v/>
      </c>
      <c r="Q8533" s="7">
        <f>IF($I8533=1,(N8533-MAR1!$B$11)/MAR1!$D$11,(N8533-MAR1!$C$11)/MAR1!$E$11)</f>
        <v/>
      </c>
      <c r="R8533" s="7">
        <f>IF($I8533=1,(O8533-MAR1!$B$12)/MAR1!$D$12,(O8533-MAR1!$C$12)/MAR1!$E$12)</f>
        <v/>
      </c>
      <c r="S8533" s="7">
        <f>IF($I8533=1,(P8533-MAR1!$B$13)/MAR1!$D$13,(P8533-MAR1!$C$13)/MAR1!$E$13)</f>
        <v/>
      </c>
    </row>
    <row r="8534">
      <c r="A8534" s="5" t="n">
        <v>8533</v>
      </c>
      <c r="B8534" s="5" t="n">
        <v>24</v>
      </c>
      <c r="C8534" s="5" t="n">
        <v>138</v>
      </c>
      <c r="D8534" s="5" t="n">
        <v>5</v>
      </c>
      <c r="E8534" s="5" t="n">
        <v>0</v>
      </c>
      <c r="F8534" s="5" t="n">
        <v>39.3</v>
      </c>
      <c r="G8534" s="5" t="n">
        <v>27.7</v>
      </c>
      <c r="H8534" s="5" t="n">
        <v>24.51</v>
      </c>
      <c r="I8534" s="6">
        <f>IF(E8534&gt;=Markov!$B$3,1,0)</f>
        <v/>
      </c>
      <c r="J8534" s="6">
        <f>I8533</f>
        <v/>
      </c>
      <c r="K8534" s="7">
        <f>MAR1!$B$5+MAR1!$C$5*COS(2*PI()*$C8534/365)+MAR1!$D$5*SIN(2*PI()*$C8534/365)</f>
        <v/>
      </c>
      <c r="L8534" s="7">
        <f>MAR1!$B$6+MAR1!$C$6*COS(2*PI()*$C8534/365)+MAR1!$D$6*SIN(2*PI()*$C8534/365)</f>
        <v/>
      </c>
      <c r="M8534" s="7">
        <f>MAR1!$B$7+MAR1!$C$7*COS(2*PI()*$C8534/365)+MAR1!$D$7*SIN(2*PI()*$C8534/365)</f>
        <v/>
      </c>
      <c r="N8534" s="7">
        <f>F8534-K8534</f>
        <v/>
      </c>
      <c r="O8534" s="7">
        <f>G8534-L8534</f>
        <v/>
      </c>
      <c r="P8534" s="7">
        <f>H8534-M8534</f>
        <v/>
      </c>
      <c r="Q8534" s="7">
        <f>IF($I8534=1,(N8534-MAR1!$B$11)/MAR1!$D$11,(N8534-MAR1!$C$11)/MAR1!$E$11)</f>
        <v/>
      </c>
      <c r="R8534" s="7">
        <f>IF($I8534=1,(O8534-MAR1!$B$12)/MAR1!$D$12,(O8534-MAR1!$C$12)/MAR1!$E$12)</f>
        <v/>
      </c>
      <c r="S8534" s="7">
        <f>IF($I8534=1,(P8534-MAR1!$B$13)/MAR1!$D$13,(P8534-MAR1!$C$13)/MAR1!$E$13)</f>
        <v/>
      </c>
    </row>
    <row r="8535">
      <c r="A8535" s="5" t="n">
        <v>8534</v>
      </c>
      <c r="B8535" s="5" t="n">
        <v>24</v>
      </c>
      <c r="C8535" s="5" t="n">
        <v>139</v>
      </c>
      <c r="D8535" s="5" t="n">
        <v>5</v>
      </c>
      <c r="E8535" s="5" t="n">
        <v>0</v>
      </c>
      <c r="F8535" s="5" t="n">
        <v>37.3</v>
      </c>
      <c r="G8535" s="5" t="n">
        <v>28.2</v>
      </c>
      <c r="H8535" s="5" t="n">
        <v>19.17</v>
      </c>
      <c r="I8535" s="6">
        <f>IF(E8535&gt;=Markov!$B$3,1,0)</f>
        <v/>
      </c>
      <c r="J8535" s="6">
        <f>I8534</f>
        <v/>
      </c>
      <c r="K8535" s="7">
        <f>MAR1!$B$5+MAR1!$C$5*COS(2*PI()*$C8535/365)+MAR1!$D$5*SIN(2*PI()*$C8535/365)</f>
        <v/>
      </c>
      <c r="L8535" s="7">
        <f>MAR1!$B$6+MAR1!$C$6*COS(2*PI()*$C8535/365)+MAR1!$D$6*SIN(2*PI()*$C8535/365)</f>
        <v/>
      </c>
      <c r="M8535" s="7">
        <f>MAR1!$B$7+MAR1!$C$7*COS(2*PI()*$C8535/365)+MAR1!$D$7*SIN(2*PI()*$C8535/365)</f>
        <v/>
      </c>
      <c r="N8535" s="7">
        <f>F8535-K8535</f>
        <v/>
      </c>
      <c r="O8535" s="7">
        <f>G8535-L8535</f>
        <v/>
      </c>
      <c r="P8535" s="7">
        <f>H8535-M8535</f>
        <v/>
      </c>
      <c r="Q8535" s="7">
        <f>IF($I8535=1,(N8535-MAR1!$B$11)/MAR1!$D$11,(N8535-MAR1!$C$11)/MAR1!$E$11)</f>
        <v/>
      </c>
      <c r="R8535" s="7">
        <f>IF($I8535=1,(O8535-MAR1!$B$12)/MAR1!$D$12,(O8535-MAR1!$C$12)/MAR1!$E$12)</f>
        <v/>
      </c>
      <c r="S8535" s="7">
        <f>IF($I8535=1,(P8535-MAR1!$B$13)/MAR1!$D$13,(P8535-MAR1!$C$13)/MAR1!$E$13)</f>
        <v/>
      </c>
    </row>
    <row r="8536">
      <c r="A8536" s="5" t="n">
        <v>8535</v>
      </c>
      <c r="B8536" s="5" t="n">
        <v>24</v>
      </c>
      <c r="C8536" s="5" t="n">
        <v>140</v>
      </c>
      <c r="D8536" s="5" t="n">
        <v>5</v>
      </c>
      <c r="E8536" s="5" t="n">
        <v>0</v>
      </c>
      <c r="F8536" s="5" t="n">
        <v>37.1</v>
      </c>
      <c r="G8536" s="5" t="n">
        <v>27.6</v>
      </c>
      <c r="H8536" s="5" t="n">
        <v>21.89</v>
      </c>
      <c r="I8536" s="6">
        <f>IF(E8536&gt;=Markov!$B$3,1,0)</f>
        <v/>
      </c>
      <c r="J8536" s="6">
        <f>I8535</f>
        <v/>
      </c>
      <c r="K8536" s="7">
        <f>MAR1!$B$5+MAR1!$C$5*COS(2*PI()*$C8536/365)+MAR1!$D$5*SIN(2*PI()*$C8536/365)</f>
        <v/>
      </c>
      <c r="L8536" s="7">
        <f>MAR1!$B$6+MAR1!$C$6*COS(2*PI()*$C8536/365)+MAR1!$D$6*SIN(2*PI()*$C8536/365)</f>
        <v/>
      </c>
      <c r="M8536" s="7">
        <f>MAR1!$B$7+MAR1!$C$7*COS(2*PI()*$C8536/365)+MAR1!$D$7*SIN(2*PI()*$C8536/365)</f>
        <v/>
      </c>
      <c r="N8536" s="7">
        <f>F8536-K8536</f>
        <v/>
      </c>
      <c r="O8536" s="7">
        <f>G8536-L8536</f>
        <v/>
      </c>
      <c r="P8536" s="7">
        <f>H8536-M8536</f>
        <v/>
      </c>
      <c r="Q8536" s="7">
        <f>IF($I8536=1,(N8536-MAR1!$B$11)/MAR1!$D$11,(N8536-MAR1!$C$11)/MAR1!$E$11)</f>
        <v/>
      </c>
      <c r="R8536" s="7">
        <f>IF($I8536=1,(O8536-MAR1!$B$12)/MAR1!$D$12,(O8536-MAR1!$C$12)/MAR1!$E$12)</f>
        <v/>
      </c>
      <c r="S8536" s="7">
        <f>IF($I8536=1,(P8536-MAR1!$B$13)/MAR1!$D$13,(P8536-MAR1!$C$13)/MAR1!$E$13)</f>
        <v/>
      </c>
    </row>
    <row r="8537">
      <c r="A8537" s="5" t="n">
        <v>8536</v>
      </c>
      <c r="B8537" s="5" t="n">
        <v>24</v>
      </c>
      <c r="C8537" s="5" t="n">
        <v>141</v>
      </c>
      <c r="D8537" s="5" t="n">
        <v>5</v>
      </c>
      <c r="E8537" s="5" t="n">
        <v>0</v>
      </c>
      <c r="F8537" s="5" t="n">
        <v>38</v>
      </c>
      <c r="G8537" s="5" t="n">
        <v>26.3</v>
      </c>
      <c r="H8537" s="5" t="n">
        <v>20.8</v>
      </c>
      <c r="I8537" s="6">
        <f>IF(E8537&gt;=Markov!$B$3,1,0)</f>
        <v/>
      </c>
      <c r="J8537" s="6">
        <f>I8536</f>
        <v/>
      </c>
      <c r="K8537" s="7">
        <f>MAR1!$B$5+MAR1!$C$5*COS(2*PI()*$C8537/365)+MAR1!$D$5*SIN(2*PI()*$C8537/365)</f>
        <v/>
      </c>
      <c r="L8537" s="7">
        <f>MAR1!$B$6+MAR1!$C$6*COS(2*PI()*$C8537/365)+MAR1!$D$6*SIN(2*PI()*$C8537/365)</f>
        <v/>
      </c>
      <c r="M8537" s="7">
        <f>MAR1!$B$7+MAR1!$C$7*COS(2*PI()*$C8537/365)+MAR1!$D$7*SIN(2*PI()*$C8537/365)</f>
        <v/>
      </c>
      <c r="N8537" s="7">
        <f>F8537-K8537</f>
        <v/>
      </c>
      <c r="O8537" s="7">
        <f>G8537-L8537</f>
        <v/>
      </c>
      <c r="P8537" s="7">
        <f>H8537-M8537</f>
        <v/>
      </c>
      <c r="Q8537" s="7">
        <f>IF($I8537=1,(N8537-MAR1!$B$11)/MAR1!$D$11,(N8537-MAR1!$C$11)/MAR1!$E$11)</f>
        <v/>
      </c>
      <c r="R8537" s="7">
        <f>IF($I8537=1,(O8537-MAR1!$B$12)/MAR1!$D$12,(O8537-MAR1!$C$12)/MAR1!$E$12)</f>
        <v/>
      </c>
      <c r="S8537" s="7">
        <f>IF($I8537=1,(P8537-MAR1!$B$13)/MAR1!$D$13,(P8537-MAR1!$C$13)/MAR1!$E$13)</f>
        <v/>
      </c>
    </row>
    <row r="8538">
      <c r="A8538" s="5" t="n">
        <v>8537</v>
      </c>
      <c r="B8538" s="5" t="n">
        <v>24</v>
      </c>
      <c r="C8538" s="5" t="n">
        <v>142</v>
      </c>
      <c r="D8538" s="5" t="n">
        <v>5</v>
      </c>
      <c r="E8538" s="5" t="n">
        <v>0</v>
      </c>
      <c r="F8538" s="5" t="n">
        <v>38.4</v>
      </c>
      <c r="G8538" s="5" t="n">
        <v>26</v>
      </c>
      <c r="H8538" s="5" t="n">
        <v>23.08</v>
      </c>
      <c r="I8538" s="6">
        <f>IF(E8538&gt;=Markov!$B$3,1,0)</f>
        <v/>
      </c>
      <c r="J8538" s="6">
        <f>I8537</f>
        <v/>
      </c>
      <c r="K8538" s="7">
        <f>MAR1!$B$5+MAR1!$C$5*COS(2*PI()*$C8538/365)+MAR1!$D$5*SIN(2*PI()*$C8538/365)</f>
        <v/>
      </c>
      <c r="L8538" s="7">
        <f>MAR1!$B$6+MAR1!$C$6*COS(2*PI()*$C8538/365)+MAR1!$D$6*SIN(2*PI()*$C8538/365)</f>
        <v/>
      </c>
      <c r="M8538" s="7">
        <f>MAR1!$B$7+MAR1!$C$7*COS(2*PI()*$C8538/365)+MAR1!$D$7*SIN(2*PI()*$C8538/365)</f>
        <v/>
      </c>
      <c r="N8538" s="7">
        <f>F8538-K8538</f>
        <v/>
      </c>
      <c r="O8538" s="7">
        <f>G8538-L8538</f>
        <v/>
      </c>
      <c r="P8538" s="7">
        <f>H8538-M8538</f>
        <v/>
      </c>
      <c r="Q8538" s="7">
        <f>IF($I8538=1,(N8538-MAR1!$B$11)/MAR1!$D$11,(N8538-MAR1!$C$11)/MAR1!$E$11)</f>
        <v/>
      </c>
      <c r="R8538" s="7">
        <f>IF($I8538=1,(O8538-MAR1!$B$12)/MAR1!$D$12,(O8538-MAR1!$C$12)/MAR1!$E$12)</f>
        <v/>
      </c>
      <c r="S8538" s="7">
        <f>IF($I8538=1,(P8538-MAR1!$B$13)/MAR1!$D$13,(P8538-MAR1!$C$13)/MAR1!$E$13)</f>
        <v/>
      </c>
    </row>
    <row r="8539">
      <c r="A8539" s="5" t="n">
        <v>8538</v>
      </c>
      <c r="B8539" s="5" t="n">
        <v>24</v>
      </c>
      <c r="C8539" s="5" t="n">
        <v>143</v>
      </c>
      <c r="D8539" s="5" t="n">
        <v>5</v>
      </c>
      <c r="E8539" s="5" t="n">
        <v>0</v>
      </c>
      <c r="F8539" s="5" t="n">
        <v>36.8</v>
      </c>
      <c r="G8539" s="5" t="n">
        <v>25.1</v>
      </c>
      <c r="H8539" s="5" t="n">
        <v>25.18</v>
      </c>
      <c r="I8539" s="6">
        <f>IF(E8539&gt;=Markov!$B$3,1,0)</f>
        <v/>
      </c>
      <c r="J8539" s="6">
        <f>I8538</f>
        <v/>
      </c>
      <c r="K8539" s="7">
        <f>MAR1!$B$5+MAR1!$C$5*COS(2*PI()*$C8539/365)+MAR1!$D$5*SIN(2*PI()*$C8539/365)</f>
        <v/>
      </c>
      <c r="L8539" s="7">
        <f>MAR1!$B$6+MAR1!$C$6*COS(2*PI()*$C8539/365)+MAR1!$D$6*SIN(2*PI()*$C8539/365)</f>
        <v/>
      </c>
      <c r="M8539" s="7">
        <f>MAR1!$B$7+MAR1!$C$7*COS(2*PI()*$C8539/365)+MAR1!$D$7*SIN(2*PI()*$C8539/365)</f>
        <v/>
      </c>
      <c r="N8539" s="7">
        <f>F8539-K8539</f>
        <v/>
      </c>
      <c r="O8539" s="7">
        <f>G8539-L8539</f>
        <v/>
      </c>
      <c r="P8539" s="7">
        <f>H8539-M8539</f>
        <v/>
      </c>
      <c r="Q8539" s="7">
        <f>IF($I8539=1,(N8539-MAR1!$B$11)/MAR1!$D$11,(N8539-MAR1!$C$11)/MAR1!$E$11)</f>
        <v/>
      </c>
      <c r="R8539" s="7">
        <f>IF($I8539=1,(O8539-MAR1!$B$12)/MAR1!$D$12,(O8539-MAR1!$C$12)/MAR1!$E$12)</f>
        <v/>
      </c>
      <c r="S8539" s="7">
        <f>IF($I8539=1,(P8539-MAR1!$B$13)/MAR1!$D$13,(P8539-MAR1!$C$13)/MAR1!$E$13)</f>
        <v/>
      </c>
    </row>
    <row r="8540">
      <c r="A8540" s="5" t="n">
        <v>8539</v>
      </c>
      <c r="B8540" s="5" t="n">
        <v>24</v>
      </c>
      <c r="C8540" s="5" t="n">
        <v>144</v>
      </c>
      <c r="D8540" s="5" t="n">
        <v>5</v>
      </c>
      <c r="E8540" s="5" t="n">
        <v>0.1</v>
      </c>
      <c r="F8540" s="5" t="n">
        <v>33.5</v>
      </c>
      <c r="G8540" s="5" t="n">
        <v>24.5</v>
      </c>
      <c r="H8540" s="5" t="n">
        <v>13.03</v>
      </c>
      <c r="I8540" s="6">
        <f>IF(E8540&gt;=Markov!$B$3,1,0)</f>
        <v/>
      </c>
      <c r="J8540" s="6">
        <f>I8539</f>
        <v/>
      </c>
      <c r="K8540" s="7">
        <f>MAR1!$B$5+MAR1!$C$5*COS(2*PI()*$C8540/365)+MAR1!$D$5*SIN(2*PI()*$C8540/365)</f>
        <v/>
      </c>
      <c r="L8540" s="7">
        <f>MAR1!$B$6+MAR1!$C$6*COS(2*PI()*$C8540/365)+MAR1!$D$6*SIN(2*PI()*$C8540/365)</f>
        <v/>
      </c>
      <c r="M8540" s="7">
        <f>MAR1!$B$7+MAR1!$C$7*COS(2*PI()*$C8540/365)+MAR1!$D$7*SIN(2*PI()*$C8540/365)</f>
        <v/>
      </c>
      <c r="N8540" s="7">
        <f>F8540-K8540</f>
        <v/>
      </c>
      <c r="O8540" s="7">
        <f>G8540-L8540</f>
        <v/>
      </c>
      <c r="P8540" s="7">
        <f>H8540-M8540</f>
        <v/>
      </c>
      <c r="Q8540" s="7">
        <f>IF($I8540=1,(N8540-MAR1!$B$11)/MAR1!$D$11,(N8540-MAR1!$C$11)/MAR1!$E$11)</f>
        <v/>
      </c>
      <c r="R8540" s="7">
        <f>IF($I8540=1,(O8540-MAR1!$B$12)/MAR1!$D$12,(O8540-MAR1!$C$12)/MAR1!$E$12)</f>
        <v/>
      </c>
      <c r="S8540" s="7">
        <f>IF($I8540=1,(P8540-MAR1!$B$13)/MAR1!$D$13,(P8540-MAR1!$C$13)/MAR1!$E$13)</f>
        <v/>
      </c>
    </row>
    <row r="8541">
      <c r="A8541" s="5" t="n">
        <v>8540</v>
      </c>
      <c r="B8541" s="5" t="n">
        <v>24</v>
      </c>
      <c r="C8541" s="5" t="n">
        <v>145</v>
      </c>
      <c r="D8541" s="5" t="n">
        <v>5</v>
      </c>
      <c r="E8541" s="5" t="n">
        <v>0</v>
      </c>
      <c r="F8541" s="5" t="n">
        <v>39.4</v>
      </c>
      <c r="G8541" s="5" t="n">
        <v>24.4</v>
      </c>
      <c r="H8541" s="5" t="n">
        <v>24.19</v>
      </c>
      <c r="I8541" s="6">
        <f>IF(E8541&gt;=Markov!$B$3,1,0)</f>
        <v/>
      </c>
      <c r="J8541" s="6">
        <f>I8540</f>
        <v/>
      </c>
      <c r="K8541" s="7">
        <f>MAR1!$B$5+MAR1!$C$5*COS(2*PI()*$C8541/365)+MAR1!$D$5*SIN(2*PI()*$C8541/365)</f>
        <v/>
      </c>
      <c r="L8541" s="7">
        <f>MAR1!$B$6+MAR1!$C$6*COS(2*PI()*$C8541/365)+MAR1!$D$6*SIN(2*PI()*$C8541/365)</f>
        <v/>
      </c>
      <c r="M8541" s="7">
        <f>MAR1!$B$7+MAR1!$C$7*COS(2*PI()*$C8541/365)+MAR1!$D$7*SIN(2*PI()*$C8541/365)</f>
        <v/>
      </c>
      <c r="N8541" s="7">
        <f>F8541-K8541</f>
        <v/>
      </c>
      <c r="O8541" s="7">
        <f>G8541-L8541</f>
        <v/>
      </c>
      <c r="P8541" s="7">
        <f>H8541-M8541</f>
        <v/>
      </c>
      <c r="Q8541" s="7">
        <f>IF($I8541=1,(N8541-MAR1!$B$11)/MAR1!$D$11,(N8541-MAR1!$C$11)/MAR1!$E$11)</f>
        <v/>
      </c>
      <c r="R8541" s="7">
        <f>IF($I8541=1,(O8541-MAR1!$B$12)/MAR1!$D$12,(O8541-MAR1!$C$12)/MAR1!$E$12)</f>
        <v/>
      </c>
      <c r="S8541" s="7">
        <f>IF($I8541=1,(P8541-MAR1!$B$13)/MAR1!$D$13,(P8541-MAR1!$C$13)/MAR1!$E$13)</f>
        <v/>
      </c>
    </row>
    <row r="8542">
      <c r="A8542" s="5" t="n">
        <v>8541</v>
      </c>
      <c r="B8542" s="5" t="n">
        <v>24</v>
      </c>
      <c r="C8542" s="5" t="n">
        <v>146</v>
      </c>
      <c r="D8542" s="5" t="n">
        <v>5</v>
      </c>
      <c r="E8542" s="5" t="n">
        <v>0</v>
      </c>
      <c r="F8542" s="5" t="n">
        <v>38.6</v>
      </c>
      <c r="G8542" s="5" t="n">
        <v>25.7</v>
      </c>
      <c r="H8542" s="5" t="n">
        <v>33.47</v>
      </c>
      <c r="I8542" s="6">
        <f>IF(E8542&gt;=Markov!$B$3,1,0)</f>
        <v/>
      </c>
      <c r="J8542" s="6">
        <f>I8541</f>
        <v/>
      </c>
      <c r="K8542" s="7">
        <f>MAR1!$B$5+MAR1!$C$5*COS(2*PI()*$C8542/365)+MAR1!$D$5*SIN(2*PI()*$C8542/365)</f>
        <v/>
      </c>
      <c r="L8542" s="7">
        <f>MAR1!$B$6+MAR1!$C$6*COS(2*PI()*$C8542/365)+MAR1!$D$6*SIN(2*PI()*$C8542/365)</f>
        <v/>
      </c>
      <c r="M8542" s="7">
        <f>MAR1!$B$7+MAR1!$C$7*COS(2*PI()*$C8542/365)+MAR1!$D$7*SIN(2*PI()*$C8542/365)</f>
        <v/>
      </c>
      <c r="N8542" s="7">
        <f>F8542-K8542</f>
        <v/>
      </c>
      <c r="O8542" s="7">
        <f>G8542-L8542</f>
        <v/>
      </c>
      <c r="P8542" s="7">
        <f>H8542-M8542</f>
        <v/>
      </c>
      <c r="Q8542" s="7">
        <f>IF($I8542=1,(N8542-MAR1!$B$11)/MAR1!$D$11,(N8542-MAR1!$C$11)/MAR1!$E$11)</f>
        <v/>
      </c>
      <c r="R8542" s="7">
        <f>IF($I8542=1,(O8542-MAR1!$B$12)/MAR1!$D$12,(O8542-MAR1!$C$12)/MAR1!$E$12)</f>
        <v/>
      </c>
      <c r="S8542" s="7">
        <f>IF($I8542=1,(P8542-MAR1!$B$13)/MAR1!$D$13,(P8542-MAR1!$C$13)/MAR1!$E$13)</f>
        <v/>
      </c>
    </row>
    <row r="8543">
      <c r="A8543" s="5" t="n">
        <v>8542</v>
      </c>
      <c r="B8543" s="5" t="n">
        <v>24</v>
      </c>
      <c r="C8543" s="5" t="n">
        <v>147</v>
      </c>
      <c r="D8543" s="5" t="n">
        <v>5</v>
      </c>
      <c r="E8543" s="5" t="n">
        <v>0</v>
      </c>
      <c r="F8543" s="5" t="n">
        <v>36.4</v>
      </c>
      <c r="G8543" s="5" t="n">
        <v>26.7</v>
      </c>
      <c r="H8543" s="5" t="n">
        <v>28.15</v>
      </c>
      <c r="I8543" s="6">
        <f>IF(E8543&gt;=Markov!$B$3,1,0)</f>
        <v/>
      </c>
      <c r="J8543" s="6">
        <f>I8542</f>
        <v/>
      </c>
      <c r="K8543" s="7">
        <f>MAR1!$B$5+MAR1!$C$5*COS(2*PI()*$C8543/365)+MAR1!$D$5*SIN(2*PI()*$C8543/365)</f>
        <v/>
      </c>
      <c r="L8543" s="7">
        <f>MAR1!$B$6+MAR1!$C$6*COS(2*PI()*$C8543/365)+MAR1!$D$6*SIN(2*PI()*$C8543/365)</f>
        <v/>
      </c>
      <c r="M8543" s="7">
        <f>MAR1!$B$7+MAR1!$C$7*COS(2*PI()*$C8543/365)+MAR1!$D$7*SIN(2*PI()*$C8543/365)</f>
        <v/>
      </c>
      <c r="N8543" s="7">
        <f>F8543-K8543</f>
        <v/>
      </c>
      <c r="O8543" s="7">
        <f>G8543-L8543</f>
        <v/>
      </c>
      <c r="P8543" s="7">
        <f>H8543-M8543</f>
        <v/>
      </c>
      <c r="Q8543" s="7">
        <f>IF($I8543=1,(N8543-MAR1!$B$11)/MAR1!$D$11,(N8543-MAR1!$C$11)/MAR1!$E$11)</f>
        <v/>
      </c>
      <c r="R8543" s="7">
        <f>IF($I8543=1,(O8543-MAR1!$B$12)/MAR1!$D$12,(O8543-MAR1!$C$12)/MAR1!$E$12)</f>
        <v/>
      </c>
      <c r="S8543" s="7">
        <f>IF($I8543=1,(P8543-MAR1!$B$13)/MAR1!$D$13,(P8543-MAR1!$C$13)/MAR1!$E$13)</f>
        <v/>
      </c>
    </row>
    <row r="8544">
      <c r="A8544" s="5" t="n">
        <v>8543</v>
      </c>
      <c r="B8544" s="5" t="n">
        <v>24</v>
      </c>
      <c r="C8544" s="5" t="n">
        <v>148</v>
      </c>
      <c r="D8544" s="5" t="n">
        <v>5</v>
      </c>
      <c r="E8544" s="5" t="n">
        <v>0</v>
      </c>
      <c r="F8544" s="5" t="n">
        <v>38.3</v>
      </c>
      <c r="G8544" s="5" t="n">
        <v>25.4</v>
      </c>
      <c r="H8544" s="5" t="n">
        <v>24.6</v>
      </c>
      <c r="I8544" s="6">
        <f>IF(E8544&gt;=Markov!$B$3,1,0)</f>
        <v/>
      </c>
      <c r="J8544" s="6">
        <f>I8543</f>
        <v/>
      </c>
      <c r="K8544" s="7">
        <f>MAR1!$B$5+MAR1!$C$5*COS(2*PI()*$C8544/365)+MAR1!$D$5*SIN(2*PI()*$C8544/365)</f>
        <v/>
      </c>
      <c r="L8544" s="7">
        <f>MAR1!$B$6+MAR1!$C$6*COS(2*PI()*$C8544/365)+MAR1!$D$6*SIN(2*PI()*$C8544/365)</f>
        <v/>
      </c>
      <c r="M8544" s="7">
        <f>MAR1!$B$7+MAR1!$C$7*COS(2*PI()*$C8544/365)+MAR1!$D$7*SIN(2*PI()*$C8544/365)</f>
        <v/>
      </c>
      <c r="N8544" s="7">
        <f>F8544-K8544</f>
        <v/>
      </c>
      <c r="O8544" s="7">
        <f>G8544-L8544</f>
        <v/>
      </c>
      <c r="P8544" s="7">
        <f>H8544-M8544</f>
        <v/>
      </c>
      <c r="Q8544" s="7">
        <f>IF($I8544=1,(N8544-MAR1!$B$11)/MAR1!$D$11,(N8544-MAR1!$C$11)/MAR1!$E$11)</f>
        <v/>
      </c>
      <c r="R8544" s="7">
        <f>IF($I8544=1,(O8544-MAR1!$B$12)/MAR1!$D$12,(O8544-MAR1!$C$12)/MAR1!$E$12)</f>
        <v/>
      </c>
      <c r="S8544" s="7">
        <f>IF($I8544=1,(P8544-MAR1!$B$13)/MAR1!$D$13,(P8544-MAR1!$C$13)/MAR1!$E$13)</f>
        <v/>
      </c>
    </row>
    <row r="8545">
      <c r="A8545" s="5" t="n">
        <v>8544</v>
      </c>
      <c r="B8545" s="5" t="n">
        <v>24</v>
      </c>
      <c r="C8545" s="5" t="n">
        <v>149</v>
      </c>
      <c r="D8545" s="5" t="n">
        <v>5</v>
      </c>
      <c r="E8545" s="5" t="n">
        <v>0</v>
      </c>
      <c r="F8545" s="5" t="n">
        <v>36.9</v>
      </c>
      <c r="G8545" s="5" t="n">
        <v>25.9</v>
      </c>
      <c r="H8545" s="5" t="n">
        <v>27.92</v>
      </c>
      <c r="I8545" s="6">
        <f>IF(E8545&gt;=Markov!$B$3,1,0)</f>
        <v/>
      </c>
      <c r="J8545" s="6">
        <f>I8544</f>
        <v/>
      </c>
      <c r="K8545" s="7">
        <f>MAR1!$B$5+MAR1!$C$5*COS(2*PI()*$C8545/365)+MAR1!$D$5*SIN(2*PI()*$C8545/365)</f>
        <v/>
      </c>
      <c r="L8545" s="7">
        <f>MAR1!$B$6+MAR1!$C$6*COS(2*PI()*$C8545/365)+MAR1!$D$6*SIN(2*PI()*$C8545/365)</f>
        <v/>
      </c>
      <c r="M8545" s="7">
        <f>MAR1!$B$7+MAR1!$C$7*COS(2*PI()*$C8545/365)+MAR1!$D$7*SIN(2*PI()*$C8545/365)</f>
        <v/>
      </c>
      <c r="N8545" s="7">
        <f>F8545-K8545</f>
        <v/>
      </c>
      <c r="O8545" s="7">
        <f>G8545-L8545</f>
        <v/>
      </c>
      <c r="P8545" s="7">
        <f>H8545-M8545</f>
        <v/>
      </c>
      <c r="Q8545" s="7">
        <f>IF($I8545=1,(N8545-MAR1!$B$11)/MAR1!$D$11,(N8545-MAR1!$C$11)/MAR1!$E$11)</f>
        <v/>
      </c>
      <c r="R8545" s="7">
        <f>IF($I8545=1,(O8545-MAR1!$B$12)/MAR1!$D$12,(O8545-MAR1!$C$12)/MAR1!$E$12)</f>
        <v/>
      </c>
      <c r="S8545" s="7">
        <f>IF($I8545=1,(P8545-MAR1!$B$13)/MAR1!$D$13,(P8545-MAR1!$C$13)/MAR1!$E$13)</f>
        <v/>
      </c>
    </row>
    <row r="8546">
      <c r="A8546" s="5" t="n">
        <v>8545</v>
      </c>
      <c r="B8546" s="5" t="n">
        <v>24</v>
      </c>
      <c r="C8546" s="5" t="n">
        <v>150</v>
      </c>
      <c r="D8546" s="5" t="n">
        <v>5</v>
      </c>
      <c r="E8546" s="5" t="n">
        <v>0.8</v>
      </c>
      <c r="F8546" s="5" t="n">
        <v>33.8</v>
      </c>
      <c r="G8546" s="5" t="n">
        <v>24.5</v>
      </c>
      <c r="H8546" s="5" t="n">
        <v>19.49</v>
      </c>
      <c r="I8546" s="6">
        <f>IF(E8546&gt;=Markov!$B$3,1,0)</f>
        <v/>
      </c>
      <c r="J8546" s="6">
        <f>I8545</f>
        <v/>
      </c>
      <c r="K8546" s="7">
        <f>MAR1!$B$5+MAR1!$C$5*COS(2*PI()*$C8546/365)+MAR1!$D$5*SIN(2*PI()*$C8546/365)</f>
        <v/>
      </c>
      <c r="L8546" s="7">
        <f>MAR1!$B$6+MAR1!$C$6*COS(2*PI()*$C8546/365)+MAR1!$D$6*SIN(2*PI()*$C8546/365)</f>
        <v/>
      </c>
      <c r="M8546" s="7">
        <f>MAR1!$B$7+MAR1!$C$7*COS(2*PI()*$C8546/365)+MAR1!$D$7*SIN(2*PI()*$C8546/365)</f>
        <v/>
      </c>
      <c r="N8546" s="7">
        <f>F8546-K8546</f>
        <v/>
      </c>
      <c r="O8546" s="7">
        <f>G8546-L8546</f>
        <v/>
      </c>
      <c r="P8546" s="7">
        <f>H8546-M8546</f>
        <v/>
      </c>
      <c r="Q8546" s="7">
        <f>IF($I8546=1,(N8546-MAR1!$B$11)/MAR1!$D$11,(N8546-MAR1!$C$11)/MAR1!$E$11)</f>
        <v/>
      </c>
      <c r="R8546" s="7">
        <f>IF($I8546=1,(O8546-MAR1!$B$12)/MAR1!$D$12,(O8546-MAR1!$C$12)/MAR1!$E$12)</f>
        <v/>
      </c>
      <c r="S8546" s="7">
        <f>IF($I8546=1,(P8546-MAR1!$B$13)/MAR1!$D$13,(P8546-MAR1!$C$13)/MAR1!$E$13)</f>
        <v/>
      </c>
    </row>
    <row r="8547">
      <c r="A8547" s="5" t="n">
        <v>8546</v>
      </c>
      <c r="B8547" s="5" t="n">
        <v>24</v>
      </c>
      <c r="C8547" s="5" t="n">
        <v>151</v>
      </c>
      <c r="D8547" s="5" t="n">
        <v>5</v>
      </c>
      <c r="E8547" s="5" t="n">
        <v>23.5</v>
      </c>
      <c r="F8547" s="5" t="n">
        <v>36</v>
      </c>
      <c r="G8547" s="5" t="n">
        <v>26.1</v>
      </c>
      <c r="H8547" s="5" t="n">
        <v>16.6</v>
      </c>
      <c r="I8547" s="6">
        <f>IF(E8547&gt;=Markov!$B$3,1,0)</f>
        <v/>
      </c>
      <c r="J8547" s="6">
        <f>I8546</f>
        <v/>
      </c>
      <c r="K8547" s="7">
        <f>MAR1!$B$5+MAR1!$C$5*COS(2*PI()*$C8547/365)+MAR1!$D$5*SIN(2*PI()*$C8547/365)</f>
        <v/>
      </c>
      <c r="L8547" s="7">
        <f>MAR1!$B$6+MAR1!$C$6*COS(2*PI()*$C8547/365)+MAR1!$D$6*SIN(2*PI()*$C8547/365)</f>
        <v/>
      </c>
      <c r="M8547" s="7">
        <f>MAR1!$B$7+MAR1!$C$7*COS(2*PI()*$C8547/365)+MAR1!$D$7*SIN(2*PI()*$C8547/365)</f>
        <v/>
      </c>
      <c r="N8547" s="7">
        <f>F8547-K8547</f>
        <v/>
      </c>
      <c r="O8547" s="7">
        <f>G8547-L8547</f>
        <v/>
      </c>
      <c r="P8547" s="7">
        <f>H8547-M8547</f>
        <v/>
      </c>
      <c r="Q8547" s="7">
        <f>IF($I8547=1,(N8547-MAR1!$B$11)/MAR1!$D$11,(N8547-MAR1!$C$11)/MAR1!$E$11)</f>
        <v/>
      </c>
      <c r="R8547" s="7">
        <f>IF($I8547=1,(O8547-MAR1!$B$12)/MAR1!$D$12,(O8547-MAR1!$C$12)/MAR1!$E$12)</f>
        <v/>
      </c>
      <c r="S8547" s="7">
        <f>IF($I8547=1,(P8547-MAR1!$B$13)/MAR1!$D$13,(P8547-MAR1!$C$13)/MAR1!$E$13)</f>
        <v/>
      </c>
    </row>
    <row r="8548">
      <c r="A8548" s="5" t="n">
        <v>8547</v>
      </c>
      <c r="B8548" s="5" t="n">
        <v>24</v>
      </c>
      <c r="C8548" s="5" t="n">
        <v>152</v>
      </c>
      <c r="D8548" s="5" t="n">
        <v>6</v>
      </c>
      <c r="E8548" s="5" t="n">
        <v>0</v>
      </c>
      <c r="F8548" s="5" t="n">
        <v>36.7</v>
      </c>
      <c r="G8548" s="5" t="n">
        <v>25.6</v>
      </c>
      <c r="H8548" s="5" t="n">
        <v>16.94</v>
      </c>
      <c r="I8548" s="6">
        <f>IF(E8548&gt;=Markov!$B$3,1,0)</f>
        <v/>
      </c>
      <c r="J8548" s="6">
        <f>I8547</f>
        <v/>
      </c>
      <c r="K8548" s="7">
        <f>MAR1!$B$5+MAR1!$C$5*COS(2*PI()*$C8548/365)+MAR1!$D$5*SIN(2*PI()*$C8548/365)</f>
        <v/>
      </c>
      <c r="L8548" s="7">
        <f>MAR1!$B$6+MAR1!$C$6*COS(2*PI()*$C8548/365)+MAR1!$D$6*SIN(2*PI()*$C8548/365)</f>
        <v/>
      </c>
      <c r="M8548" s="7">
        <f>MAR1!$B$7+MAR1!$C$7*COS(2*PI()*$C8548/365)+MAR1!$D$7*SIN(2*PI()*$C8548/365)</f>
        <v/>
      </c>
      <c r="N8548" s="7">
        <f>F8548-K8548</f>
        <v/>
      </c>
      <c r="O8548" s="7">
        <f>G8548-L8548</f>
        <v/>
      </c>
      <c r="P8548" s="7">
        <f>H8548-M8548</f>
        <v/>
      </c>
      <c r="Q8548" s="7">
        <f>IF($I8548=1,(N8548-MAR1!$B$11)/MAR1!$D$11,(N8548-MAR1!$C$11)/MAR1!$E$11)</f>
        <v/>
      </c>
      <c r="R8548" s="7">
        <f>IF($I8548=1,(O8548-MAR1!$B$12)/MAR1!$D$12,(O8548-MAR1!$C$12)/MAR1!$E$12)</f>
        <v/>
      </c>
      <c r="S8548" s="7">
        <f>IF($I8548=1,(P8548-MAR1!$B$13)/MAR1!$D$13,(P8548-MAR1!$C$13)/MAR1!$E$13)</f>
        <v/>
      </c>
    </row>
    <row r="8549">
      <c r="A8549" s="5" t="n">
        <v>8548</v>
      </c>
      <c r="B8549" s="5" t="n">
        <v>24</v>
      </c>
      <c r="C8549" s="5" t="n">
        <v>153</v>
      </c>
      <c r="D8549" s="5" t="n">
        <v>6</v>
      </c>
      <c r="E8549" s="5" t="n">
        <v>0</v>
      </c>
      <c r="F8549" s="5" t="n">
        <v>35.9</v>
      </c>
      <c r="G8549" s="5" t="n">
        <v>25.7</v>
      </c>
      <c r="H8549" s="5" t="n">
        <v>16.96</v>
      </c>
      <c r="I8549" s="6">
        <f>IF(E8549&gt;=Markov!$B$3,1,0)</f>
        <v/>
      </c>
      <c r="J8549" s="6">
        <f>I8548</f>
        <v/>
      </c>
      <c r="K8549" s="7">
        <f>MAR1!$B$5+MAR1!$C$5*COS(2*PI()*$C8549/365)+MAR1!$D$5*SIN(2*PI()*$C8549/365)</f>
        <v/>
      </c>
      <c r="L8549" s="7">
        <f>MAR1!$B$6+MAR1!$C$6*COS(2*PI()*$C8549/365)+MAR1!$D$6*SIN(2*PI()*$C8549/365)</f>
        <v/>
      </c>
      <c r="M8549" s="7">
        <f>MAR1!$B$7+MAR1!$C$7*COS(2*PI()*$C8549/365)+MAR1!$D$7*SIN(2*PI()*$C8549/365)</f>
        <v/>
      </c>
      <c r="N8549" s="7">
        <f>F8549-K8549</f>
        <v/>
      </c>
      <c r="O8549" s="7">
        <f>G8549-L8549</f>
        <v/>
      </c>
      <c r="P8549" s="7">
        <f>H8549-M8549</f>
        <v/>
      </c>
      <c r="Q8549" s="7">
        <f>IF($I8549=1,(N8549-MAR1!$B$11)/MAR1!$D$11,(N8549-MAR1!$C$11)/MAR1!$E$11)</f>
        <v/>
      </c>
      <c r="R8549" s="7">
        <f>IF($I8549=1,(O8549-MAR1!$B$12)/MAR1!$D$12,(O8549-MAR1!$C$12)/MAR1!$E$12)</f>
        <v/>
      </c>
      <c r="S8549" s="7">
        <f>IF($I8549=1,(P8549-MAR1!$B$13)/MAR1!$D$13,(P8549-MAR1!$C$13)/MAR1!$E$13)</f>
        <v/>
      </c>
    </row>
    <row r="8550">
      <c r="A8550" s="5" t="n">
        <v>8549</v>
      </c>
      <c r="B8550" s="5" t="n">
        <v>24</v>
      </c>
      <c r="C8550" s="5" t="n">
        <v>154</v>
      </c>
      <c r="D8550" s="5" t="n">
        <v>6</v>
      </c>
      <c r="E8550" s="5" t="n">
        <v>18</v>
      </c>
      <c r="F8550" s="5" t="n">
        <v>34.7</v>
      </c>
      <c r="G8550" s="5" t="n">
        <v>26.3</v>
      </c>
      <c r="H8550" s="5" t="n">
        <v>13.04</v>
      </c>
      <c r="I8550" s="6">
        <f>IF(E8550&gt;=Markov!$B$3,1,0)</f>
        <v/>
      </c>
      <c r="J8550" s="6">
        <f>I8549</f>
        <v/>
      </c>
      <c r="K8550" s="7">
        <f>MAR1!$B$5+MAR1!$C$5*COS(2*PI()*$C8550/365)+MAR1!$D$5*SIN(2*PI()*$C8550/365)</f>
        <v/>
      </c>
      <c r="L8550" s="7">
        <f>MAR1!$B$6+MAR1!$C$6*COS(2*PI()*$C8550/365)+MAR1!$D$6*SIN(2*PI()*$C8550/365)</f>
        <v/>
      </c>
      <c r="M8550" s="7">
        <f>MAR1!$B$7+MAR1!$C$7*COS(2*PI()*$C8550/365)+MAR1!$D$7*SIN(2*PI()*$C8550/365)</f>
        <v/>
      </c>
      <c r="N8550" s="7">
        <f>F8550-K8550</f>
        <v/>
      </c>
      <c r="O8550" s="7">
        <f>G8550-L8550</f>
        <v/>
      </c>
      <c r="P8550" s="7">
        <f>H8550-M8550</f>
        <v/>
      </c>
      <c r="Q8550" s="7">
        <f>IF($I8550=1,(N8550-MAR1!$B$11)/MAR1!$D$11,(N8550-MAR1!$C$11)/MAR1!$E$11)</f>
        <v/>
      </c>
      <c r="R8550" s="7">
        <f>IF($I8550=1,(O8550-MAR1!$B$12)/MAR1!$D$12,(O8550-MAR1!$C$12)/MAR1!$E$12)</f>
        <v/>
      </c>
      <c r="S8550" s="7">
        <f>IF($I8550=1,(P8550-MAR1!$B$13)/MAR1!$D$13,(P8550-MAR1!$C$13)/MAR1!$E$13)</f>
        <v/>
      </c>
    </row>
    <row r="8551">
      <c r="A8551" s="5" t="n">
        <v>8550</v>
      </c>
      <c r="B8551" s="5" t="n">
        <v>24</v>
      </c>
      <c r="C8551" s="5" t="n">
        <v>155</v>
      </c>
      <c r="D8551" s="5" t="n">
        <v>6</v>
      </c>
      <c r="E8551" s="5" t="n">
        <v>1.6</v>
      </c>
      <c r="F8551" s="5" t="n">
        <v>33.7</v>
      </c>
      <c r="G8551" s="5" t="n">
        <v>25.8</v>
      </c>
      <c r="H8551" s="5" t="n">
        <v>15.15</v>
      </c>
      <c r="I8551" s="6">
        <f>IF(E8551&gt;=Markov!$B$3,1,0)</f>
        <v/>
      </c>
      <c r="J8551" s="6">
        <f>I8550</f>
        <v/>
      </c>
      <c r="K8551" s="7">
        <f>MAR1!$B$5+MAR1!$C$5*COS(2*PI()*$C8551/365)+MAR1!$D$5*SIN(2*PI()*$C8551/365)</f>
        <v/>
      </c>
      <c r="L8551" s="7">
        <f>MAR1!$B$6+MAR1!$C$6*COS(2*PI()*$C8551/365)+MAR1!$D$6*SIN(2*PI()*$C8551/365)</f>
        <v/>
      </c>
      <c r="M8551" s="7">
        <f>MAR1!$B$7+MAR1!$C$7*COS(2*PI()*$C8551/365)+MAR1!$D$7*SIN(2*PI()*$C8551/365)</f>
        <v/>
      </c>
      <c r="N8551" s="7">
        <f>F8551-K8551</f>
        <v/>
      </c>
      <c r="O8551" s="7">
        <f>G8551-L8551</f>
        <v/>
      </c>
      <c r="P8551" s="7">
        <f>H8551-M8551</f>
        <v/>
      </c>
      <c r="Q8551" s="7">
        <f>IF($I8551=1,(N8551-MAR1!$B$11)/MAR1!$D$11,(N8551-MAR1!$C$11)/MAR1!$E$11)</f>
        <v/>
      </c>
      <c r="R8551" s="7">
        <f>IF($I8551=1,(O8551-MAR1!$B$12)/MAR1!$D$12,(O8551-MAR1!$C$12)/MAR1!$E$12)</f>
        <v/>
      </c>
      <c r="S8551" s="7">
        <f>IF($I8551=1,(P8551-MAR1!$B$13)/MAR1!$D$13,(P8551-MAR1!$C$13)/MAR1!$E$13)</f>
        <v/>
      </c>
    </row>
    <row r="8552">
      <c r="A8552" s="5" t="n">
        <v>8551</v>
      </c>
      <c r="B8552" s="5" t="n">
        <v>24</v>
      </c>
      <c r="C8552" s="5" t="n">
        <v>156</v>
      </c>
      <c r="D8552" s="5" t="n">
        <v>6</v>
      </c>
      <c r="E8552" s="5" t="n">
        <v>7</v>
      </c>
      <c r="F8552" s="5" t="n">
        <v>32.8</v>
      </c>
      <c r="G8552" s="5" t="n">
        <v>26.2</v>
      </c>
      <c r="H8552" s="5" t="n">
        <v>13.61</v>
      </c>
      <c r="I8552" s="6">
        <f>IF(E8552&gt;=Markov!$B$3,1,0)</f>
        <v/>
      </c>
      <c r="J8552" s="6">
        <f>I8551</f>
        <v/>
      </c>
      <c r="K8552" s="7">
        <f>MAR1!$B$5+MAR1!$C$5*COS(2*PI()*$C8552/365)+MAR1!$D$5*SIN(2*PI()*$C8552/365)</f>
        <v/>
      </c>
      <c r="L8552" s="7">
        <f>MAR1!$B$6+MAR1!$C$6*COS(2*PI()*$C8552/365)+MAR1!$D$6*SIN(2*PI()*$C8552/365)</f>
        <v/>
      </c>
      <c r="M8552" s="7">
        <f>MAR1!$B$7+MAR1!$C$7*COS(2*PI()*$C8552/365)+MAR1!$D$7*SIN(2*PI()*$C8552/365)</f>
        <v/>
      </c>
      <c r="N8552" s="7">
        <f>F8552-K8552</f>
        <v/>
      </c>
      <c r="O8552" s="7">
        <f>G8552-L8552</f>
        <v/>
      </c>
      <c r="P8552" s="7">
        <f>H8552-M8552</f>
        <v/>
      </c>
      <c r="Q8552" s="7">
        <f>IF($I8552=1,(N8552-MAR1!$B$11)/MAR1!$D$11,(N8552-MAR1!$C$11)/MAR1!$E$11)</f>
        <v/>
      </c>
      <c r="R8552" s="7">
        <f>IF($I8552=1,(O8552-MAR1!$B$12)/MAR1!$D$12,(O8552-MAR1!$C$12)/MAR1!$E$12)</f>
        <v/>
      </c>
      <c r="S8552" s="7">
        <f>IF($I8552=1,(P8552-MAR1!$B$13)/MAR1!$D$13,(P8552-MAR1!$C$13)/MAR1!$E$13)</f>
        <v/>
      </c>
    </row>
    <row r="8553">
      <c r="A8553" s="5" t="n">
        <v>8552</v>
      </c>
      <c r="B8553" s="5" t="n">
        <v>24</v>
      </c>
      <c r="C8553" s="5" t="n">
        <v>157</v>
      </c>
      <c r="D8553" s="5" t="n">
        <v>6</v>
      </c>
      <c r="E8553" s="5" t="n">
        <v>36.1</v>
      </c>
      <c r="F8553" s="5" t="n">
        <v>31</v>
      </c>
      <c r="G8553" s="5" t="n">
        <v>23.9</v>
      </c>
      <c r="H8553" s="5" t="n">
        <v>11.59</v>
      </c>
      <c r="I8553" s="6">
        <f>IF(E8553&gt;=Markov!$B$3,1,0)</f>
        <v/>
      </c>
      <c r="J8553" s="6">
        <f>I8552</f>
        <v/>
      </c>
      <c r="K8553" s="7">
        <f>MAR1!$B$5+MAR1!$C$5*COS(2*PI()*$C8553/365)+MAR1!$D$5*SIN(2*PI()*$C8553/365)</f>
        <v/>
      </c>
      <c r="L8553" s="7">
        <f>MAR1!$B$6+MAR1!$C$6*COS(2*PI()*$C8553/365)+MAR1!$D$6*SIN(2*PI()*$C8553/365)</f>
        <v/>
      </c>
      <c r="M8553" s="7">
        <f>MAR1!$B$7+MAR1!$C$7*COS(2*PI()*$C8553/365)+MAR1!$D$7*SIN(2*PI()*$C8553/365)</f>
        <v/>
      </c>
      <c r="N8553" s="7">
        <f>F8553-K8553</f>
        <v/>
      </c>
      <c r="O8553" s="7">
        <f>G8553-L8553</f>
        <v/>
      </c>
      <c r="P8553" s="7">
        <f>H8553-M8553</f>
        <v/>
      </c>
      <c r="Q8553" s="7">
        <f>IF($I8553=1,(N8553-MAR1!$B$11)/MAR1!$D$11,(N8553-MAR1!$C$11)/MAR1!$E$11)</f>
        <v/>
      </c>
      <c r="R8553" s="7">
        <f>IF($I8553=1,(O8553-MAR1!$B$12)/MAR1!$D$12,(O8553-MAR1!$C$12)/MAR1!$E$12)</f>
        <v/>
      </c>
      <c r="S8553" s="7">
        <f>IF($I8553=1,(P8553-MAR1!$B$13)/MAR1!$D$13,(P8553-MAR1!$C$13)/MAR1!$E$13)</f>
        <v/>
      </c>
    </row>
    <row r="8554">
      <c r="A8554" s="5" t="n">
        <v>8553</v>
      </c>
      <c r="B8554" s="5" t="n">
        <v>24</v>
      </c>
      <c r="C8554" s="5" t="n">
        <v>158</v>
      </c>
      <c r="D8554" s="5" t="n">
        <v>6</v>
      </c>
      <c r="E8554" s="5" t="n">
        <v>9.699999999999999</v>
      </c>
      <c r="F8554" s="5" t="n">
        <v>30.9</v>
      </c>
      <c r="G8554" s="5" t="n">
        <v>25.8</v>
      </c>
      <c r="H8554" s="5" t="n">
        <v>15.53</v>
      </c>
      <c r="I8554" s="6">
        <f>IF(E8554&gt;=Markov!$B$3,1,0)</f>
        <v/>
      </c>
      <c r="J8554" s="6">
        <f>I8553</f>
        <v/>
      </c>
      <c r="K8554" s="7">
        <f>MAR1!$B$5+MAR1!$C$5*COS(2*PI()*$C8554/365)+MAR1!$D$5*SIN(2*PI()*$C8554/365)</f>
        <v/>
      </c>
      <c r="L8554" s="7">
        <f>MAR1!$B$6+MAR1!$C$6*COS(2*PI()*$C8554/365)+MAR1!$D$6*SIN(2*PI()*$C8554/365)</f>
        <v/>
      </c>
      <c r="M8554" s="7">
        <f>MAR1!$B$7+MAR1!$C$7*COS(2*PI()*$C8554/365)+MAR1!$D$7*SIN(2*PI()*$C8554/365)</f>
        <v/>
      </c>
      <c r="N8554" s="7">
        <f>F8554-K8554</f>
        <v/>
      </c>
      <c r="O8554" s="7">
        <f>G8554-L8554</f>
        <v/>
      </c>
      <c r="P8554" s="7">
        <f>H8554-M8554</f>
        <v/>
      </c>
      <c r="Q8554" s="7">
        <f>IF($I8554=1,(N8554-MAR1!$B$11)/MAR1!$D$11,(N8554-MAR1!$C$11)/MAR1!$E$11)</f>
        <v/>
      </c>
      <c r="R8554" s="7">
        <f>IF($I8554=1,(O8554-MAR1!$B$12)/MAR1!$D$12,(O8554-MAR1!$C$12)/MAR1!$E$12)</f>
        <v/>
      </c>
      <c r="S8554" s="7">
        <f>IF($I8554=1,(P8554-MAR1!$B$13)/MAR1!$D$13,(P8554-MAR1!$C$13)/MAR1!$E$13)</f>
        <v/>
      </c>
    </row>
    <row r="8555">
      <c r="A8555" s="5" t="n">
        <v>8554</v>
      </c>
      <c r="B8555" s="5" t="n">
        <v>24</v>
      </c>
      <c r="C8555" s="5" t="n">
        <v>159</v>
      </c>
      <c r="D8555" s="5" t="n">
        <v>6</v>
      </c>
      <c r="E8555" s="5" t="n">
        <v>0</v>
      </c>
      <c r="F8555" s="5" t="n">
        <v>34.1</v>
      </c>
      <c r="G8555" s="5" t="n">
        <v>23.2</v>
      </c>
      <c r="H8555" s="5" t="n">
        <v>22.93</v>
      </c>
      <c r="I8555" s="6">
        <f>IF(E8555&gt;=Markov!$B$3,1,0)</f>
        <v/>
      </c>
      <c r="J8555" s="6">
        <f>I8554</f>
        <v/>
      </c>
      <c r="K8555" s="7">
        <f>MAR1!$B$5+MAR1!$C$5*COS(2*PI()*$C8555/365)+MAR1!$D$5*SIN(2*PI()*$C8555/365)</f>
        <v/>
      </c>
      <c r="L8555" s="7">
        <f>MAR1!$B$6+MAR1!$C$6*COS(2*PI()*$C8555/365)+MAR1!$D$6*SIN(2*PI()*$C8555/365)</f>
        <v/>
      </c>
      <c r="M8555" s="7">
        <f>MAR1!$B$7+MAR1!$C$7*COS(2*PI()*$C8555/365)+MAR1!$D$7*SIN(2*PI()*$C8555/365)</f>
        <v/>
      </c>
      <c r="N8555" s="7">
        <f>F8555-K8555</f>
        <v/>
      </c>
      <c r="O8555" s="7">
        <f>G8555-L8555</f>
        <v/>
      </c>
      <c r="P8555" s="7">
        <f>H8555-M8555</f>
        <v/>
      </c>
      <c r="Q8555" s="7">
        <f>IF($I8555=1,(N8555-MAR1!$B$11)/MAR1!$D$11,(N8555-MAR1!$C$11)/MAR1!$E$11)</f>
        <v/>
      </c>
      <c r="R8555" s="7">
        <f>IF($I8555=1,(O8555-MAR1!$B$12)/MAR1!$D$12,(O8555-MAR1!$C$12)/MAR1!$E$12)</f>
        <v/>
      </c>
      <c r="S8555" s="7">
        <f>IF($I8555=1,(P8555-MAR1!$B$13)/MAR1!$D$13,(P8555-MAR1!$C$13)/MAR1!$E$13)</f>
        <v/>
      </c>
    </row>
    <row r="8556">
      <c r="A8556" s="5" t="n">
        <v>8555</v>
      </c>
      <c r="B8556" s="5" t="n">
        <v>24</v>
      </c>
      <c r="C8556" s="5" t="n">
        <v>160</v>
      </c>
      <c r="D8556" s="5" t="n">
        <v>6</v>
      </c>
      <c r="E8556" s="5" t="n">
        <v>0</v>
      </c>
      <c r="F8556" s="5" t="n">
        <v>35.3</v>
      </c>
      <c r="G8556" s="5" t="n">
        <v>24.9</v>
      </c>
      <c r="H8556" s="5" t="n">
        <v>24.79</v>
      </c>
      <c r="I8556" s="6">
        <f>IF(E8556&gt;=Markov!$B$3,1,0)</f>
        <v/>
      </c>
      <c r="J8556" s="6">
        <f>I8555</f>
        <v/>
      </c>
      <c r="K8556" s="7">
        <f>MAR1!$B$5+MAR1!$C$5*COS(2*PI()*$C8556/365)+MAR1!$D$5*SIN(2*PI()*$C8556/365)</f>
        <v/>
      </c>
      <c r="L8556" s="7">
        <f>MAR1!$B$6+MAR1!$C$6*COS(2*PI()*$C8556/365)+MAR1!$D$6*SIN(2*PI()*$C8556/365)</f>
        <v/>
      </c>
      <c r="M8556" s="7">
        <f>MAR1!$B$7+MAR1!$C$7*COS(2*PI()*$C8556/365)+MAR1!$D$7*SIN(2*PI()*$C8556/365)</f>
        <v/>
      </c>
      <c r="N8556" s="7">
        <f>F8556-K8556</f>
        <v/>
      </c>
      <c r="O8556" s="7">
        <f>G8556-L8556</f>
        <v/>
      </c>
      <c r="P8556" s="7">
        <f>H8556-M8556</f>
        <v/>
      </c>
      <c r="Q8556" s="7">
        <f>IF($I8556=1,(N8556-MAR1!$B$11)/MAR1!$D$11,(N8556-MAR1!$C$11)/MAR1!$E$11)</f>
        <v/>
      </c>
      <c r="R8556" s="7">
        <f>IF($I8556=1,(O8556-MAR1!$B$12)/MAR1!$D$12,(O8556-MAR1!$C$12)/MAR1!$E$12)</f>
        <v/>
      </c>
      <c r="S8556" s="7">
        <f>IF($I8556=1,(P8556-MAR1!$B$13)/MAR1!$D$13,(P8556-MAR1!$C$13)/MAR1!$E$13)</f>
        <v/>
      </c>
    </row>
    <row r="8557">
      <c r="A8557" s="5" t="n">
        <v>8556</v>
      </c>
      <c r="B8557" s="5" t="n">
        <v>24</v>
      </c>
      <c r="C8557" s="5" t="n">
        <v>161</v>
      </c>
      <c r="D8557" s="5" t="n">
        <v>6</v>
      </c>
      <c r="E8557" s="5" t="n">
        <v>0</v>
      </c>
      <c r="F8557" s="5" t="n">
        <v>36.8</v>
      </c>
      <c r="G8557" s="5" t="n">
        <v>26.7</v>
      </c>
      <c r="H8557" s="5" t="n">
        <v>25.3</v>
      </c>
      <c r="I8557" s="6">
        <f>IF(E8557&gt;=Markov!$B$3,1,0)</f>
        <v/>
      </c>
      <c r="J8557" s="6">
        <f>I8556</f>
        <v/>
      </c>
      <c r="K8557" s="7">
        <f>MAR1!$B$5+MAR1!$C$5*COS(2*PI()*$C8557/365)+MAR1!$D$5*SIN(2*PI()*$C8557/365)</f>
        <v/>
      </c>
      <c r="L8557" s="7">
        <f>MAR1!$B$6+MAR1!$C$6*COS(2*PI()*$C8557/365)+MAR1!$D$6*SIN(2*PI()*$C8557/365)</f>
        <v/>
      </c>
      <c r="M8557" s="7">
        <f>MAR1!$B$7+MAR1!$C$7*COS(2*PI()*$C8557/365)+MAR1!$D$7*SIN(2*PI()*$C8557/365)</f>
        <v/>
      </c>
      <c r="N8557" s="7">
        <f>F8557-K8557</f>
        <v/>
      </c>
      <c r="O8557" s="7">
        <f>G8557-L8557</f>
        <v/>
      </c>
      <c r="P8557" s="7">
        <f>H8557-M8557</f>
        <v/>
      </c>
      <c r="Q8557" s="7">
        <f>IF($I8557=1,(N8557-MAR1!$B$11)/MAR1!$D$11,(N8557-MAR1!$C$11)/MAR1!$E$11)</f>
        <v/>
      </c>
      <c r="R8557" s="7">
        <f>IF($I8557=1,(O8557-MAR1!$B$12)/MAR1!$D$12,(O8557-MAR1!$C$12)/MAR1!$E$12)</f>
        <v/>
      </c>
      <c r="S8557" s="7">
        <f>IF($I8557=1,(P8557-MAR1!$B$13)/MAR1!$D$13,(P8557-MAR1!$C$13)/MAR1!$E$13)</f>
        <v/>
      </c>
    </row>
    <row r="8558">
      <c r="A8558" s="5" t="n">
        <v>8557</v>
      </c>
      <c r="B8558" s="5" t="n">
        <v>24</v>
      </c>
      <c r="C8558" s="5" t="n">
        <v>162</v>
      </c>
      <c r="D8558" s="5" t="n">
        <v>6</v>
      </c>
      <c r="E8558" s="5" t="n">
        <v>6.4</v>
      </c>
      <c r="F8558" s="5" t="n">
        <v>33.5</v>
      </c>
      <c r="G8558" s="5" t="n">
        <v>26.2</v>
      </c>
      <c r="H8558" s="5" t="n">
        <v>14.72</v>
      </c>
      <c r="I8558" s="6">
        <f>IF(E8558&gt;=Markov!$B$3,1,0)</f>
        <v/>
      </c>
      <c r="J8558" s="6">
        <f>I8557</f>
        <v/>
      </c>
      <c r="K8558" s="7">
        <f>MAR1!$B$5+MAR1!$C$5*COS(2*PI()*$C8558/365)+MAR1!$D$5*SIN(2*PI()*$C8558/365)</f>
        <v/>
      </c>
      <c r="L8558" s="7">
        <f>MAR1!$B$6+MAR1!$C$6*COS(2*PI()*$C8558/365)+MAR1!$D$6*SIN(2*PI()*$C8558/365)</f>
        <v/>
      </c>
      <c r="M8558" s="7">
        <f>MAR1!$B$7+MAR1!$C$7*COS(2*PI()*$C8558/365)+MAR1!$D$7*SIN(2*PI()*$C8558/365)</f>
        <v/>
      </c>
      <c r="N8558" s="7">
        <f>F8558-K8558</f>
        <v/>
      </c>
      <c r="O8558" s="7">
        <f>G8558-L8558</f>
        <v/>
      </c>
      <c r="P8558" s="7">
        <f>H8558-M8558</f>
        <v/>
      </c>
      <c r="Q8558" s="7">
        <f>IF($I8558=1,(N8558-MAR1!$B$11)/MAR1!$D$11,(N8558-MAR1!$C$11)/MAR1!$E$11)</f>
        <v/>
      </c>
      <c r="R8558" s="7">
        <f>IF($I8558=1,(O8558-MAR1!$B$12)/MAR1!$D$12,(O8558-MAR1!$C$12)/MAR1!$E$12)</f>
        <v/>
      </c>
      <c r="S8558" s="7">
        <f>IF($I8558=1,(P8558-MAR1!$B$13)/MAR1!$D$13,(P8558-MAR1!$C$13)/MAR1!$E$13)</f>
        <v/>
      </c>
    </row>
    <row r="8559">
      <c r="A8559" s="5" t="n">
        <v>8558</v>
      </c>
      <c r="B8559" s="5" t="n">
        <v>24</v>
      </c>
      <c r="C8559" s="5" t="n">
        <v>163</v>
      </c>
      <c r="D8559" s="5" t="n">
        <v>6</v>
      </c>
      <c r="E8559" s="5" t="n">
        <v>0</v>
      </c>
      <c r="F8559" s="5" t="n">
        <v>37.4</v>
      </c>
      <c r="G8559" s="5" t="n">
        <v>30.3</v>
      </c>
      <c r="H8559" s="5" t="n">
        <v>20.28</v>
      </c>
      <c r="I8559" s="6">
        <f>IF(E8559&gt;=Markov!$B$3,1,0)</f>
        <v/>
      </c>
      <c r="J8559" s="6">
        <f>I8558</f>
        <v/>
      </c>
      <c r="K8559" s="7">
        <f>MAR1!$B$5+MAR1!$C$5*COS(2*PI()*$C8559/365)+MAR1!$D$5*SIN(2*PI()*$C8559/365)</f>
        <v/>
      </c>
      <c r="L8559" s="7">
        <f>MAR1!$B$6+MAR1!$C$6*COS(2*PI()*$C8559/365)+MAR1!$D$6*SIN(2*PI()*$C8559/365)</f>
        <v/>
      </c>
      <c r="M8559" s="7">
        <f>MAR1!$B$7+MAR1!$C$7*COS(2*PI()*$C8559/365)+MAR1!$D$7*SIN(2*PI()*$C8559/365)</f>
        <v/>
      </c>
      <c r="N8559" s="7">
        <f>F8559-K8559</f>
        <v/>
      </c>
      <c r="O8559" s="7">
        <f>G8559-L8559</f>
        <v/>
      </c>
      <c r="P8559" s="7">
        <f>H8559-M8559</f>
        <v/>
      </c>
      <c r="Q8559" s="7">
        <f>IF($I8559=1,(N8559-MAR1!$B$11)/MAR1!$D$11,(N8559-MAR1!$C$11)/MAR1!$E$11)</f>
        <v/>
      </c>
      <c r="R8559" s="7">
        <f>IF($I8559=1,(O8559-MAR1!$B$12)/MAR1!$D$12,(O8559-MAR1!$C$12)/MAR1!$E$12)</f>
        <v/>
      </c>
      <c r="S8559" s="7">
        <f>IF($I8559=1,(P8559-MAR1!$B$13)/MAR1!$D$13,(P8559-MAR1!$C$13)/MAR1!$E$13)</f>
        <v/>
      </c>
    </row>
    <row r="8560">
      <c r="A8560" s="5" t="n">
        <v>8559</v>
      </c>
      <c r="B8560" s="5" t="n">
        <v>24</v>
      </c>
      <c r="C8560" s="5" t="n">
        <v>164</v>
      </c>
      <c r="D8560" s="5" t="n">
        <v>6</v>
      </c>
      <c r="E8560" s="5" t="n">
        <v>10.8</v>
      </c>
      <c r="F8560" s="5" t="n">
        <v>33.1</v>
      </c>
      <c r="G8560" s="5" t="n">
        <v>26.5</v>
      </c>
      <c r="H8560" s="5" t="n">
        <v>13.41</v>
      </c>
      <c r="I8560" s="6">
        <f>IF(E8560&gt;=Markov!$B$3,1,0)</f>
        <v/>
      </c>
      <c r="J8560" s="6">
        <f>I8559</f>
        <v/>
      </c>
      <c r="K8560" s="7">
        <f>MAR1!$B$5+MAR1!$C$5*COS(2*PI()*$C8560/365)+MAR1!$D$5*SIN(2*PI()*$C8560/365)</f>
        <v/>
      </c>
      <c r="L8560" s="7">
        <f>MAR1!$B$6+MAR1!$C$6*COS(2*PI()*$C8560/365)+MAR1!$D$6*SIN(2*PI()*$C8560/365)</f>
        <v/>
      </c>
      <c r="M8560" s="7">
        <f>MAR1!$B$7+MAR1!$C$7*COS(2*PI()*$C8560/365)+MAR1!$D$7*SIN(2*PI()*$C8560/365)</f>
        <v/>
      </c>
      <c r="N8560" s="7">
        <f>F8560-K8560</f>
        <v/>
      </c>
      <c r="O8560" s="7">
        <f>G8560-L8560</f>
        <v/>
      </c>
      <c r="P8560" s="7">
        <f>H8560-M8560</f>
        <v/>
      </c>
      <c r="Q8560" s="7">
        <f>IF($I8560=1,(N8560-MAR1!$B$11)/MAR1!$D$11,(N8560-MAR1!$C$11)/MAR1!$E$11)</f>
        <v/>
      </c>
      <c r="R8560" s="7">
        <f>IF($I8560=1,(O8560-MAR1!$B$12)/MAR1!$D$12,(O8560-MAR1!$C$12)/MAR1!$E$12)</f>
        <v/>
      </c>
      <c r="S8560" s="7">
        <f>IF($I8560=1,(P8560-MAR1!$B$13)/MAR1!$D$13,(P8560-MAR1!$C$13)/MAR1!$E$13)</f>
        <v/>
      </c>
    </row>
    <row r="8561">
      <c r="A8561" s="5" t="n">
        <v>8560</v>
      </c>
      <c r="B8561" s="5" t="n">
        <v>24</v>
      </c>
      <c r="C8561" s="5" t="n">
        <v>165</v>
      </c>
      <c r="D8561" s="5" t="n">
        <v>6</v>
      </c>
      <c r="E8561" s="5" t="n">
        <v>4.6</v>
      </c>
      <c r="F8561" s="5" t="n">
        <v>32</v>
      </c>
      <c r="G8561" s="5" t="n">
        <v>25.6</v>
      </c>
      <c r="H8561" s="5" t="n">
        <v>13.73</v>
      </c>
      <c r="I8561" s="6">
        <f>IF(E8561&gt;=Markov!$B$3,1,0)</f>
        <v/>
      </c>
      <c r="J8561" s="6">
        <f>I8560</f>
        <v/>
      </c>
      <c r="K8561" s="7">
        <f>MAR1!$B$5+MAR1!$C$5*COS(2*PI()*$C8561/365)+MAR1!$D$5*SIN(2*PI()*$C8561/365)</f>
        <v/>
      </c>
      <c r="L8561" s="7">
        <f>MAR1!$B$6+MAR1!$C$6*COS(2*PI()*$C8561/365)+MAR1!$D$6*SIN(2*PI()*$C8561/365)</f>
        <v/>
      </c>
      <c r="M8561" s="7">
        <f>MAR1!$B$7+MAR1!$C$7*COS(2*PI()*$C8561/365)+MAR1!$D$7*SIN(2*PI()*$C8561/365)</f>
        <v/>
      </c>
      <c r="N8561" s="7">
        <f>F8561-K8561</f>
        <v/>
      </c>
      <c r="O8561" s="7">
        <f>G8561-L8561</f>
        <v/>
      </c>
      <c r="P8561" s="7">
        <f>H8561-M8561</f>
        <v/>
      </c>
      <c r="Q8561" s="7">
        <f>IF($I8561=1,(N8561-MAR1!$B$11)/MAR1!$D$11,(N8561-MAR1!$C$11)/MAR1!$E$11)</f>
        <v/>
      </c>
      <c r="R8561" s="7">
        <f>IF($I8561=1,(O8561-MAR1!$B$12)/MAR1!$D$12,(O8561-MAR1!$C$12)/MAR1!$E$12)</f>
        <v/>
      </c>
      <c r="S8561" s="7">
        <f>IF($I8561=1,(P8561-MAR1!$B$13)/MAR1!$D$13,(P8561-MAR1!$C$13)/MAR1!$E$13)</f>
        <v/>
      </c>
    </row>
    <row r="8562">
      <c r="A8562" s="5" t="n">
        <v>8561</v>
      </c>
      <c r="B8562" s="5" t="n">
        <v>24</v>
      </c>
      <c r="C8562" s="5" t="n">
        <v>166</v>
      </c>
      <c r="D8562" s="5" t="n">
        <v>6</v>
      </c>
      <c r="E8562" s="5" t="n">
        <v>0</v>
      </c>
      <c r="F8562" s="5" t="n">
        <v>33.9</v>
      </c>
      <c r="G8562" s="5" t="n">
        <v>23.9</v>
      </c>
      <c r="H8562" s="5" t="n">
        <v>19.05</v>
      </c>
      <c r="I8562" s="6">
        <f>IF(E8562&gt;=Markov!$B$3,1,0)</f>
        <v/>
      </c>
      <c r="J8562" s="6">
        <f>I8561</f>
        <v/>
      </c>
      <c r="K8562" s="7">
        <f>MAR1!$B$5+MAR1!$C$5*COS(2*PI()*$C8562/365)+MAR1!$D$5*SIN(2*PI()*$C8562/365)</f>
        <v/>
      </c>
      <c r="L8562" s="7">
        <f>MAR1!$B$6+MAR1!$C$6*COS(2*PI()*$C8562/365)+MAR1!$D$6*SIN(2*PI()*$C8562/365)</f>
        <v/>
      </c>
      <c r="M8562" s="7">
        <f>MAR1!$B$7+MAR1!$C$7*COS(2*PI()*$C8562/365)+MAR1!$D$7*SIN(2*PI()*$C8562/365)</f>
        <v/>
      </c>
      <c r="N8562" s="7">
        <f>F8562-K8562</f>
        <v/>
      </c>
      <c r="O8562" s="7">
        <f>G8562-L8562</f>
        <v/>
      </c>
      <c r="P8562" s="7">
        <f>H8562-M8562</f>
        <v/>
      </c>
      <c r="Q8562" s="7">
        <f>IF($I8562=1,(N8562-MAR1!$B$11)/MAR1!$D$11,(N8562-MAR1!$C$11)/MAR1!$E$11)</f>
        <v/>
      </c>
      <c r="R8562" s="7">
        <f>IF($I8562=1,(O8562-MAR1!$B$12)/MAR1!$D$12,(O8562-MAR1!$C$12)/MAR1!$E$12)</f>
        <v/>
      </c>
      <c r="S8562" s="7">
        <f>IF($I8562=1,(P8562-MAR1!$B$13)/MAR1!$D$13,(P8562-MAR1!$C$13)/MAR1!$E$13)</f>
        <v/>
      </c>
    </row>
    <row r="8563">
      <c r="A8563" s="5" t="n">
        <v>8562</v>
      </c>
      <c r="B8563" s="5" t="n">
        <v>24</v>
      </c>
      <c r="C8563" s="5" t="n">
        <v>167</v>
      </c>
      <c r="D8563" s="5" t="n">
        <v>6</v>
      </c>
      <c r="E8563" s="5" t="n">
        <v>7.2</v>
      </c>
      <c r="F8563" s="5" t="n">
        <v>32</v>
      </c>
      <c r="G8563" s="5" t="n">
        <v>24.9</v>
      </c>
      <c r="H8563" s="5" t="n">
        <v>17.45</v>
      </c>
      <c r="I8563" s="6">
        <f>IF(E8563&gt;=Markov!$B$3,1,0)</f>
        <v/>
      </c>
      <c r="J8563" s="6">
        <f>I8562</f>
        <v/>
      </c>
      <c r="K8563" s="7">
        <f>MAR1!$B$5+MAR1!$C$5*COS(2*PI()*$C8563/365)+MAR1!$D$5*SIN(2*PI()*$C8563/365)</f>
        <v/>
      </c>
      <c r="L8563" s="7">
        <f>MAR1!$B$6+MAR1!$C$6*COS(2*PI()*$C8563/365)+MAR1!$D$6*SIN(2*PI()*$C8563/365)</f>
        <v/>
      </c>
      <c r="M8563" s="7">
        <f>MAR1!$B$7+MAR1!$C$7*COS(2*PI()*$C8563/365)+MAR1!$D$7*SIN(2*PI()*$C8563/365)</f>
        <v/>
      </c>
      <c r="N8563" s="7">
        <f>F8563-K8563</f>
        <v/>
      </c>
      <c r="O8563" s="7">
        <f>G8563-L8563</f>
        <v/>
      </c>
      <c r="P8563" s="7">
        <f>H8563-M8563</f>
        <v/>
      </c>
      <c r="Q8563" s="7">
        <f>IF($I8563=1,(N8563-MAR1!$B$11)/MAR1!$D$11,(N8563-MAR1!$C$11)/MAR1!$E$11)</f>
        <v/>
      </c>
      <c r="R8563" s="7">
        <f>IF($I8563=1,(O8563-MAR1!$B$12)/MAR1!$D$12,(O8563-MAR1!$C$12)/MAR1!$E$12)</f>
        <v/>
      </c>
      <c r="S8563" s="7">
        <f>IF($I8563=1,(P8563-MAR1!$B$13)/MAR1!$D$13,(P8563-MAR1!$C$13)/MAR1!$E$13)</f>
        <v/>
      </c>
    </row>
    <row r="8564">
      <c r="A8564" s="5" t="n">
        <v>8563</v>
      </c>
      <c r="B8564" s="5" t="n">
        <v>24</v>
      </c>
      <c r="C8564" s="5" t="n">
        <v>168</v>
      </c>
      <c r="D8564" s="5" t="n">
        <v>6</v>
      </c>
      <c r="E8564" s="5" t="n">
        <v>0.2</v>
      </c>
      <c r="F8564" s="5" t="n">
        <v>34.2</v>
      </c>
      <c r="G8564" s="5" t="n">
        <v>26.2</v>
      </c>
      <c r="H8564" s="5" t="n">
        <v>18.96</v>
      </c>
      <c r="I8564" s="6">
        <f>IF(E8564&gt;=Markov!$B$3,1,0)</f>
        <v/>
      </c>
      <c r="J8564" s="6">
        <f>I8563</f>
        <v/>
      </c>
      <c r="K8564" s="7">
        <f>MAR1!$B$5+MAR1!$C$5*COS(2*PI()*$C8564/365)+MAR1!$D$5*SIN(2*PI()*$C8564/365)</f>
        <v/>
      </c>
      <c r="L8564" s="7">
        <f>MAR1!$B$6+MAR1!$C$6*COS(2*PI()*$C8564/365)+MAR1!$D$6*SIN(2*PI()*$C8564/365)</f>
        <v/>
      </c>
      <c r="M8564" s="7">
        <f>MAR1!$B$7+MAR1!$C$7*COS(2*PI()*$C8564/365)+MAR1!$D$7*SIN(2*PI()*$C8564/365)</f>
        <v/>
      </c>
      <c r="N8564" s="7">
        <f>F8564-K8564</f>
        <v/>
      </c>
      <c r="O8564" s="7">
        <f>G8564-L8564</f>
        <v/>
      </c>
      <c r="P8564" s="7">
        <f>H8564-M8564</f>
        <v/>
      </c>
      <c r="Q8564" s="7">
        <f>IF($I8564=1,(N8564-MAR1!$B$11)/MAR1!$D$11,(N8564-MAR1!$C$11)/MAR1!$E$11)</f>
        <v/>
      </c>
      <c r="R8564" s="7">
        <f>IF($I8564=1,(O8564-MAR1!$B$12)/MAR1!$D$12,(O8564-MAR1!$C$12)/MAR1!$E$12)</f>
        <v/>
      </c>
      <c r="S8564" s="7">
        <f>IF($I8564=1,(P8564-MAR1!$B$13)/MAR1!$D$13,(P8564-MAR1!$C$13)/MAR1!$E$13)</f>
        <v/>
      </c>
    </row>
    <row r="8565">
      <c r="A8565" s="5" t="n">
        <v>8564</v>
      </c>
      <c r="B8565" s="5" t="n">
        <v>24</v>
      </c>
      <c r="C8565" s="5" t="n">
        <v>169</v>
      </c>
      <c r="D8565" s="5" t="n">
        <v>6</v>
      </c>
      <c r="E8565" s="5" t="n">
        <v>46.1</v>
      </c>
      <c r="F8565" s="5" t="n">
        <v>34.2</v>
      </c>
      <c r="G8565" s="5" t="n">
        <v>26.7</v>
      </c>
      <c r="H8565" s="5" t="n">
        <v>12.27</v>
      </c>
      <c r="I8565" s="6">
        <f>IF(E8565&gt;=Markov!$B$3,1,0)</f>
        <v/>
      </c>
      <c r="J8565" s="6">
        <f>I8564</f>
        <v/>
      </c>
      <c r="K8565" s="7">
        <f>MAR1!$B$5+MAR1!$C$5*COS(2*PI()*$C8565/365)+MAR1!$D$5*SIN(2*PI()*$C8565/365)</f>
        <v/>
      </c>
      <c r="L8565" s="7">
        <f>MAR1!$B$6+MAR1!$C$6*COS(2*PI()*$C8565/365)+MAR1!$D$6*SIN(2*PI()*$C8565/365)</f>
        <v/>
      </c>
      <c r="M8565" s="7">
        <f>MAR1!$B$7+MAR1!$C$7*COS(2*PI()*$C8565/365)+MAR1!$D$7*SIN(2*PI()*$C8565/365)</f>
        <v/>
      </c>
      <c r="N8565" s="7">
        <f>F8565-K8565</f>
        <v/>
      </c>
      <c r="O8565" s="7">
        <f>G8565-L8565</f>
        <v/>
      </c>
      <c r="P8565" s="7">
        <f>H8565-M8565</f>
        <v/>
      </c>
      <c r="Q8565" s="7">
        <f>IF($I8565=1,(N8565-MAR1!$B$11)/MAR1!$D$11,(N8565-MAR1!$C$11)/MAR1!$E$11)</f>
        <v/>
      </c>
      <c r="R8565" s="7">
        <f>IF($I8565=1,(O8565-MAR1!$B$12)/MAR1!$D$12,(O8565-MAR1!$C$12)/MAR1!$E$12)</f>
        <v/>
      </c>
      <c r="S8565" s="7">
        <f>IF($I8565=1,(P8565-MAR1!$B$13)/MAR1!$D$13,(P8565-MAR1!$C$13)/MAR1!$E$13)</f>
        <v/>
      </c>
    </row>
    <row r="8566">
      <c r="A8566" s="5" t="n">
        <v>8565</v>
      </c>
      <c r="B8566" s="5" t="n">
        <v>24</v>
      </c>
      <c r="C8566" s="5" t="n">
        <v>170</v>
      </c>
      <c r="D8566" s="5" t="n">
        <v>6</v>
      </c>
      <c r="E8566" s="5" t="n">
        <v>7.6</v>
      </c>
      <c r="F8566" s="5" t="n">
        <v>35.7</v>
      </c>
      <c r="G8566" s="5" t="n">
        <v>26.7</v>
      </c>
      <c r="H8566" s="5" t="n">
        <v>14.68</v>
      </c>
      <c r="I8566" s="6">
        <f>IF(E8566&gt;=Markov!$B$3,1,0)</f>
        <v/>
      </c>
      <c r="J8566" s="6">
        <f>I8565</f>
        <v/>
      </c>
      <c r="K8566" s="7">
        <f>MAR1!$B$5+MAR1!$C$5*COS(2*PI()*$C8566/365)+MAR1!$D$5*SIN(2*PI()*$C8566/365)</f>
        <v/>
      </c>
      <c r="L8566" s="7">
        <f>MAR1!$B$6+MAR1!$C$6*COS(2*PI()*$C8566/365)+MAR1!$D$6*SIN(2*PI()*$C8566/365)</f>
        <v/>
      </c>
      <c r="M8566" s="7">
        <f>MAR1!$B$7+MAR1!$C$7*COS(2*PI()*$C8566/365)+MAR1!$D$7*SIN(2*PI()*$C8566/365)</f>
        <v/>
      </c>
      <c r="N8566" s="7">
        <f>F8566-K8566</f>
        <v/>
      </c>
      <c r="O8566" s="7">
        <f>G8566-L8566</f>
        <v/>
      </c>
      <c r="P8566" s="7">
        <f>H8566-M8566</f>
        <v/>
      </c>
      <c r="Q8566" s="7">
        <f>IF($I8566=1,(N8566-MAR1!$B$11)/MAR1!$D$11,(N8566-MAR1!$C$11)/MAR1!$E$11)</f>
        <v/>
      </c>
      <c r="R8566" s="7">
        <f>IF($I8566=1,(O8566-MAR1!$B$12)/MAR1!$D$12,(O8566-MAR1!$C$12)/MAR1!$E$12)</f>
        <v/>
      </c>
      <c r="S8566" s="7">
        <f>IF($I8566=1,(P8566-MAR1!$B$13)/MAR1!$D$13,(P8566-MAR1!$C$13)/MAR1!$E$13)</f>
        <v/>
      </c>
    </row>
    <row r="8567">
      <c r="A8567" s="5" t="n">
        <v>8566</v>
      </c>
      <c r="B8567" s="5" t="n">
        <v>24</v>
      </c>
      <c r="C8567" s="5" t="n">
        <v>171</v>
      </c>
      <c r="D8567" s="5" t="n">
        <v>6</v>
      </c>
      <c r="E8567" s="5" t="n">
        <v>0</v>
      </c>
      <c r="F8567" s="5" t="n">
        <v>39.7</v>
      </c>
      <c r="G8567" s="5" t="n">
        <v>30.2</v>
      </c>
      <c r="H8567" s="5" t="n">
        <v>15.69</v>
      </c>
      <c r="I8567" s="6">
        <f>IF(E8567&gt;=Markov!$B$3,1,0)</f>
        <v/>
      </c>
      <c r="J8567" s="6">
        <f>I8566</f>
        <v/>
      </c>
      <c r="K8567" s="7">
        <f>MAR1!$B$5+MAR1!$C$5*COS(2*PI()*$C8567/365)+MAR1!$D$5*SIN(2*PI()*$C8567/365)</f>
        <v/>
      </c>
      <c r="L8567" s="7">
        <f>MAR1!$B$6+MAR1!$C$6*COS(2*PI()*$C8567/365)+MAR1!$D$6*SIN(2*PI()*$C8567/365)</f>
        <v/>
      </c>
      <c r="M8567" s="7">
        <f>MAR1!$B$7+MAR1!$C$7*COS(2*PI()*$C8567/365)+MAR1!$D$7*SIN(2*PI()*$C8567/365)</f>
        <v/>
      </c>
      <c r="N8567" s="7">
        <f>F8567-K8567</f>
        <v/>
      </c>
      <c r="O8567" s="7">
        <f>G8567-L8567</f>
        <v/>
      </c>
      <c r="P8567" s="7">
        <f>H8567-M8567</f>
        <v/>
      </c>
      <c r="Q8567" s="7">
        <f>IF($I8567=1,(N8567-MAR1!$B$11)/MAR1!$D$11,(N8567-MAR1!$C$11)/MAR1!$E$11)</f>
        <v/>
      </c>
      <c r="R8567" s="7">
        <f>IF($I8567=1,(O8567-MAR1!$B$12)/MAR1!$D$12,(O8567-MAR1!$C$12)/MAR1!$E$12)</f>
        <v/>
      </c>
      <c r="S8567" s="7">
        <f>IF($I8567=1,(P8567-MAR1!$B$13)/MAR1!$D$13,(P8567-MAR1!$C$13)/MAR1!$E$13)</f>
        <v/>
      </c>
    </row>
    <row r="8568">
      <c r="A8568" s="5" t="n">
        <v>8567</v>
      </c>
      <c r="B8568" s="5" t="n">
        <v>24</v>
      </c>
      <c r="C8568" s="5" t="n">
        <v>172</v>
      </c>
      <c r="D8568" s="5" t="n">
        <v>6</v>
      </c>
      <c r="E8568" s="5" t="n">
        <v>0</v>
      </c>
      <c r="F8568" s="5" t="n">
        <v>36.4</v>
      </c>
      <c r="G8568" s="5" t="n">
        <v>28.2</v>
      </c>
      <c r="H8568" s="5" t="n">
        <v>13.37</v>
      </c>
      <c r="I8568" s="6">
        <f>IF(E8568&gt;=Markov!$B$3,1,0)</f>
        <v/>
      </c>
      <c r="J8568" s="6">
        <f>I8567</f>
        <v/>
      </c>
      <c r="K8568" s="7">
        <f>MAR1!$B$5+MAR1!$C$5*COS(2*PI()*$C8568/365)+MAR1!$D$5*SIN(2*PI()*$C8568/365)</f>
        <v/>
      </c>
      <c r="L8568" s="7">
        <f>MAR1!$B$6+MAR1!$C$6*COS(2*PI()*$C8568/365)+MAR1!$D$6*SIN(2*PI()*$C8568/365)</f>
        <v/>
      </c>
      <c r="M8568" s="7">
        <f>MAR1!$B$7+MAR1!$C$7*COS(2*PI()*$C8568/365)+MAR1!$D$7*SIN(2*PI()*$C8568/365)</f>
        <v/>
      </c>
      <c r="N8568" s="7">
        <f>F8568-K8568</f>
        <v/>
      </c>
      <c r="O8568" s="7">
        <f>G8568-L8568</f>
        <v/>
      </c>
      <c r="P8568" s="7">
        <f>H8568-M8568</f>
        <v/>
      </c>
      <c r="Q8568" s="7">
        <f>IF($I8568=1,(N8568-MAR1!$B$11)/MAR1!$D$11,(N8568-MAR1!$C$11)/MAR1!$E$11)</f>
        <v/>
      </c>
      <c r="R8568" s="7">
        <f>IF($I8568=1,(O8568-MAR1!$B$12)/MAR1!$D$12,(O8568-MAR1!$C$12)/MAR1!$E$12)</f>
        <v/>
      </c>
      <c r="S8568" s="7">
        <f>IF($I8568=1,(P8568-MAR1!$B$13)/MAR1!$D$13,(P8568-MAR1!$C$13)/MAR1!$E$13)</f>
        <v/>
      </c>
    </row>
    <row r="8569">
      <c r="A8569" s="5" t="n">
        <v>8568</v>
      </c>
      <c r="B8569" s="5" t="n">
        <v>24</v>
      </c>
      <c r="C8569" s="5" t="n">
        <v>173</v>
      </c>
      <c r="D8569" s="5" t="n">
        <v>6</v>
      </c>
      <c r="E8569" s="5" t="n">
        <v>0</v>
      </c>
      <c r="F8569" s="5" t="n">
        <v>37.5</v>
      </c>
      <c r="G8569" s="5" t="n">
        <v>28.2</v>
      </c>
      <c r="H8569" s="5" t="n">
        <v>17.02</v>
      </c>
      <c r="I8569" s="6">
        <f>IF(E8569&gt;=Markov!$B$3,1,0)</f>
        <v/>
      </c>
      <c r="J8569" s="6">
        <f>I8568</f>
        <v/>
      </c>
      <c r="K8569" s="7">
        <f>MAR1!$B$5+MAR1!$C$5*COS(2*PI()*$C8569/365)+MAR1!$D$5*SIN(2*PI()*$C8569/365)</f>
        <v/>
      </c>
      <c r="L8569" s="7">
        <f>MAR1!$B$6+MAR1!$C$6*COS(2*PI()*$C8569/365)+MAR1!$D$6*SIN(2*PI()*$C8569/365)</f>
        <v/>
      </c>
      <c r="M8569" s="7">
        <f>MAR1!$B$7+MAR1!$C$7*COS(2*PI()*$C8569/365)+MAR1!$D$7*SIN(2*PI()*$C8569/365)</f>
        <v/>
      </c>
      <c r="N8569" s="7">
        <f>F8569-K8569</f>
        <v/>
      </c>
      <c r="O8569" s="7">
        <f>G8569-L8569</f>
        <v/>
      </c>
      <c r="P8569" s="7">
        <f>H8569-M8569</f>
        <v/>
      </c>
      <c r="Q8569" s="7">
        <f>IF($I8569=1,(N8569-MAR1!$B$11)/MAR1!$D$11,(N8569-MAR1!$C$11)/MAR1!$E$11)</f>
        <v/>
      </c>
      <c r="R8569" s="7">
        <f>IF($I8569=1,(O8569-MAR1!$B$12)/MAR1!$D$12,(O8569-MAR1!$C$12)/MAR1!$E$12)</f>
        <v/>
      </c>
      <c r="S8569" s="7">
        <f>IF($I8569=1,(P8569-MAR1!$B$13)/MAR1!$D$13,(P8569-MAR1!$C$13)/MAR1!$E$13)</f>
        <v/>
      </c>
    </row>
    <row r="8570">
      <c r="A8570" s="5" t="n">
        <v>8569</v>
      </c>
      <c r="B8570" s="5" t="n">
        <v>24</v>
      </c>
      <c r="C8570" s="5" t="n">
        <v>174</v>
      </c>
      <c r="D8570" s="5" t="n">
        <v>6</v>
      </c>
      <c r="E8570" s="5" t="n">
        <v>0</v>
      </c>
      <c r="F8570" s="5" t="n">
        <v>37.4</v>
      </c>
      <c r="G8570" s="5" t="n">
        <v>28.4</v>
      </c>
      <c r="H8570" s="5" t="n">
        <v>16.26</v>
      </c>
      <c r="I8570" s="6">
        <f>IF(E8570&gt;=Markov!$B$3,1,0)</f>
        <v/>
      </c>
      <c r="J8570" s="6">
        <f>I8569</f>
        <v/>
      </c>
      <c r="K8570" s="7">
        <f>MAR1!$B$5+MAR1!$C$5*COS(2*PI()*$C8570/365)+MAR1!$D$5*SIN(2*PI()*$C8570/365)</f>
        <v/>
      </c>
      <c r="L8570" s="7">
        <f>MAR1!$B$6+MAR1!$C$6*COS(2*PI()*$C8570/365)+MAR1!$D$6*SIN(2*PI()*$C8570/365)</f>
        <v/>
      </c>
      <c r="M8570" s="7">
        <f>MAR1!$B$7+MAR1!$C$7*COS(2*PI()*$C8570/365)+MAR1!$D$7*SIN(2*PI()*$C8570/365)</f>
        <v/>
      </c>
      <c r="N8570" s="7">
        <f>F8570-K8570</f>
        <v/>
      </c>
      <c r="O8570" s="7">
        <f>G8570-L8570</f>
        <v/>
      </c>
      <c r="P8570" s="7">
        <f>H8570-M8570</f>
        <v/>
      </c>
      <c r="Q8570" s="7">
        <f>IF($I8570=1,(N8570-MAR1!$B$11)/MAR1!$D$11,(N8570-MAR1!$C$11)/MAR1!$E$11)</f>
        <v/>
      </c>
      <c r="R8570" s="7">
        <f>IF($I8570=1,(O8570-MAR1!$B$12)/MAR1!$D$12,(O8570-MAR1!$C$12)/MAR1!$E$12)</f>
        <v/>
      </c>
      <c r="S8570" s="7">
        <f>IF($I8570=1,(P8570-MAR1!$B$13)/MAR1!$D$13,(P8570-MAR1!$C$13)/MAR1!$E$13)</f>
        <v/>
      </c>
    </row>
    <row r="8571">
      <c r="A8571" s="5" t="n">
        <v>8570</v>
      </c>
      <c r="B8571" s="5" t="n">
        <v>24</v>
      </c>
      <c r="C8571" s="5" t="n">
        <v>175</v>
      </c>
      <c r="D8571" s="5" t="n">
        <v>6</v>
      </c>
      <c r="E8571" s="5" t="n">
        <v>35.2</v>
      </c>
      <c r="F8571" s="5" t="n">
        <v>32.9</v>
      </c>
      <c r="G8571" s="5" t="n">
        <v>26.9</v>
      </c>
      <c r="H8571" s="5" t="n">
        <v>15.02</v>
      </c>
      <c r="I8571" s="6">
        <f>IF(E8571&gt;=Markov!$B$3,1,0)</f>
        <v/>
      </c>
      <c r="J8571" s="6">
        <f>I8570</f>
        <v/>
      </c>
      <c r="K8571" s="7">
        <f>MAR1!$B$5+MAR1!$C$5*COS(2*PI()*$C8571/365)+MAR1!$D$5*SIN(2*PI()*$C8571/365)</f>
        <v/>
      </c>
      <c r="L8571" s="7">
        <f>MAR1!$B$6+MAR1!$C$6*COS(2*PI()*$C8571/365)+MAR1!$D$6*SIN(2*PI()*$C8571/365)</f>
        <v/>
      </c>
      <c r="M8571" s="7">
        <f>MAR1!$B$7+MAR1!$C$7*COS(2*PI()*$C8571/365)+MAR1!$D$7*SIN(2*PI()*$C8571/365)</f>
        <v/>
      </c>
      <c r="N8571" s="7">
        <f>F8571-K8571</f>
        <v/>
      </c>
      <c r="O8571" s="7">
        <f>G8571-L8571</f>
        <v/>
      </c>
      <c r="P8571" s="7">
        <f>H8571-M8571</f>
        <v/>
      </c>
      <c r="Q8571" s="7">
        <f>IF($I8571=1,(N8571-MAR1!$B$11)/MAR1!$D$11,(N8571-MAR1!$C$11)/MAR1!$E$11)</f>
        <v/>
      </c>
      <c r="R8571" s="7">
        <f>IF($I8571=1,(O8571-MAR1!$B$12)/MAR1!$D$12,(O8571-MAR1!$C$12)/MAR1!$E$12)</f>
        <v/>
      </c>
      <c r="S8571" s="7">
        <f>IF($I8571=1,(P8571-MAR1!$B$13)/MAR1!$D$13,(P8571-MAR1!$C$13)/MAR1!$E$13)</f>
        <v/>
      </c>
    </row>
    <row r="8572">
      <c r="A8572" s="5" t="n">
        <v>8571</v>
      </c>
      <c r="B8572" s="5" t="n">
        <v>24</v>
      </c>
      <c r="C8572" s="5" t="n">
        <v>176</v>
      </c>
      <c r="D8572" s="5" t="n">
        <v>6</v>
      </c>
      <c r="E8572" s="5" t="n">
        <v>1.2</v>
      </c>
      <c r="F8572" s="5" t="n">
        <v>30.8</v>
      </c>
      <c r="G8572" s="5" t="n">
        <v>24.4</v>
      </c>
      <c r="H8572" s="5" t="n">
        <v>6.49</v>
      </c>
      <c r="I8572" s="6">
        <f>IF(E8572&gt;=Markov!$B$3,1,0)</f>
        <v/>
      </c>
      <c r="J8572" s="6">
        <f>I8571</f>
        <v/>
      </c>
      <c r="K8572" s="7">
        <f>MAR1!$B$5+MAR1!$C$5*COS(2*PI()*$C8572/365)+MAR1!$D$5*SIN(2*PI()*$C8572/365)</f>
        <v/>
      </c>
      <c r="L8572" s="7">
        <f>MAR1!$B$6+MAR1!$C$6*COS(2*PI()*$C8572/365)+MAR1!$D$6*SIN(2*PI()*$C8572/365)</f>
        <v/>
      </c>
      <c r="M8572" s="7">
        <f>MAR1!$B$7+MAR1!$C$7*COS(2*PI()*$C8572/365)+MAR1!$D$7*SIN(2*PI()*$C8572/365)</f>
        <v/>
      </c>
      <c r="N8572" s="7">
        <f>F8572-K8572</f>
        <v/>
      </c>
      <c r="O8572" s="7">
        <f>G8572-L8572</f>
        <v/>
      </c>
      <c r="P8572" s="7">
        <f>H8572-M8572</f>
        <v/>
      </c>
      <c r="Q8572" s="7">
        <f>IF($I8572=1,(N8572-MAR1!$B$11)/MAR1!$D$11,(N8572-MAR1!$C$11)/MAR1!$E$11)</f>
        <v/>
      </c>
      <c r="R8572" s="7">
        <f>IF($I8572=1,(O8572-MAR1!$B$12)/MAR1!$D$12,(O8572-MAR1!$C$12)/MAR1!$E$12)</f>
        <v/>
      </c>
      <c r="S8572" s="7">
        <f>IF($I8572=1,(P8572-MAR1!$B$13)/MAR1!$D$13,(P8572-MAR1!$C$13)/MAR1!$E$13)</f>
        <v/>
      </c>
    </row>
    <row r="8573">
      <c r="A8573" s="5" t="n">
        <v>8572</v>
      </c>
      <c r="B8573" s="5" t="n">
        <v>24</v>
      </c>
      <c r="C8573" s="5" t="n">
        <v>177</v>
      </c>
      <c r="D8573" s="5" t="n">
        <v>6</v>
      </c>
      <c r="E8573" s="5" t="n">
        <v>15.3</v>
      </c>
      <c r="F8573" s="5" t="n">
        <v>30.3</v>
      </c>
      <c r="G8573" s="5" t="n">
        <v>25.5</v>
      </c>
      <c r="H8573" s="5" t="n">
        <v>10.06</v>
      </c>
      <c r="I8573" s="6">
        <f>IF(E8573&gt;=Markov!$B$3,1,0)</f>
        <v/>
      </c>
      <c r="J8573" s="6">
        <f>I8572</f>
        <v/>
      </c>
      <c r="K8573" s="7">
        <f>MAR1!$B$5+MAR1!$C$5*COS(2*PI()*$C8573/365)+MAR1!$D$5*SIN(2*PI()*$C8573/365)</f>
        <v/>
      </c>
      <c r="L8573" s="7">
        <f>MAR1!$B$6+MAR1!$C$6*COS(2*PI()*$C8573/365)+MAR1!$D$6*SIN(2*PI()*$C8573/365)</f>
        <v/>
      </c>
      <c r="M8573" s="7">
        <f>MAR1!$B$7+MAR1!$C$7*COS(2*PI()*$C8573/365)+MAR1!$D$7*SIN(2*PI()*$C8573/365)</f>
        <v/>
      </c>
      <c r="N8573" s="7">
        <f>F8573-K8573</f>
        <v/>
      </c>
      <c r="O8573" s="7">
        <f>G8573-L8573</f>
        <v/>
      </c>
      <c r="P8573" s="7">
        <f>H8573-M8573</f>
        <v/>
      </c>
      <c r="Q8573" s="7">
        <f>IF($I8573=1,(N8573-MAR1!$B$11)/MAR1!$D$11,(N8573-MAR1!$C$11)/MAR1!$E$11)</f>
        <v/>
      </c>
      <c r="R8573" s="7">
        <f>IF($I8573=1,(O8573-MAR1!$B$12)/MAR1!$D$12,(O8573-MAR1!$C$12)/MAR1!$E$12)</f>
        <v/>
      </c>
      <c r="S8573" s="7">
        <f>IF($I8573=1,(P8573-MAR1!$B$13)/MAR1!$D$13,(P8573-MAR1!$C$13)/MAR1!$E$13)</f>
        <v/>
      </c>
    </row>
    <row r="8574">
      <c r="A8574" s="5" t="n">
        <v>8573</v>
      </c>
      <c r="B8574" s="5" t="n">
        <v>24</v>
      </c>
      <c r="C8574" s="5" t="n">
        <v>178</v>
      </c>
      <c r="D8574" s="5" t="n">
        <v>6</v>
      </c>
      <c r="E8574" s="5" t="n">
        <v>5.1</v>
      </c>
      <c r="F8574" s="5" t="n">
        <v>32.3</v>
      </c>
      <c r="G8574" s="5" t="n">
        <v>24.8</v>
      </c>
      <c r="H8574" s="5" t="n">
        <v>11.46</v>
      </c>
      <c r="I8574" s="6">
        <f>IF(E8574&gt;=Markov!$B$3,1,0)</f>
        <v/>
      </c>
      <c r="J8574" s="6">
        <f>I8573</f>
        <v/>
      </c>
      <c r="K8574" s="7">
        <f>MAR1!$B$5+MAR1!$C$5*COS(2*PI()*$C8574/365)+MAR1!$D$5*SIN(2*PI()*$C8574/365)</f>
        <v/>
      </c>
      <c r="L8574" s="7">
        <f>MAR1!$B$6+MAR1!$C$6*COS(2*PI()*$C8574/365)+MAR1!$D$6*SIN(2*PI()*$C8574/365)</f>
        <v/>
      </c>
      <c r="M8574" s="7">
        <f>MAR1!$B$7+MAR1!$C$7*COS(2*PI()*$C8574/365)+MAR1!$D$7*SIN(2*PI()*$C8574/365)</f>
        <v/>
      </c>
      <c r="N8574" s="7">
        <f>F8574-K8574</f>
        <v/>
      </c>
      <c r="O8574" s="7">
        <f>G8574-L8574</f>
        <v/>
      </c>
      <c r="P8574" s="7">
        <f>H8574-M8574</f>
        <v/>
      </c>
      <c r="Q8574" s="7">
        <f>IF($I8574=1,(N8574-MAR1!$B$11)/MAR1!$D$11,(N8574-MAR1!$C$11)/MAR1!$E$11)</f>
        <v/>
      </c>
      <c r="R8574" s="7">
        <f>IF($I8574=1,(O8574-MAR1!$B$12)/MAR1!$D$12,(O8574-MAR1!$C$12)/MAR1!$E$12)</f>
        <v/>
      </c>
      <c r="S8574" s="7">
        <f>IF($I8574=1,(P8574-MAR1!$B$13)/MAR1!$D$13,(P8574-MAR1!$C$13)/MAR1!$E$13)</f>
        <v/>
      </c>
    </row>
    <row r="8575">
      <c r="A8575" s="5" t="n">
        <v>8574</v>
      </c>
      <c r="B8575" s="5" t="n">
        <v>24</v>
      </c>
      <c r="C8575" s="5" t="n">
        <v>179</v>
      </c>
      <c r="D8575" s="5" t="n">
        <v>6</v>
      </c>
      <c r="E8575" s="5" t="n">
        <v>19.4</v>
      </c>
      <c r="F8575" s="5" t="n">
        <v>32.4</v>
      </c>
      <c r="G8575" s="5" t="n">
        <v>26.1</v>
      </c>
      <c r="H8575" s="5" t="n">
        <v>11</v>
      </c>
      <c r="I8575" s="6">
        <f>IF(E8575&gt;=Markov!$B$3,1,0)</f>
        <v/>
      </c>
      <c r="J8575" s="6">
        <f>I8574</f>
        <v/>
      </c>
      <c r="K8575" s="7">
        <f>MAR1!$B$5+MAR1!$C$5*COS(2*PI()*$C8575/365)+MAR1!$D$5*SIN(2*PI()*$C8575/365)</f>
        <v/>
      </c>
      <c r="L8575" s="7">
        <f>MAR1!$B$6+MAR1!$C$6*COS(2*PI()*$C8575/365)+MAR1!$D$6*SIN(2*PI()*$C8575/365)</f>
        <v/>
      </c>
      <c r="M8575" s="7">
        <f>MAR1!$B$7+MAR1!$C$7*COS(2*PI()*$C8575/365)+MAR1!$D$7*SIN(2*PI()*$C8575/365)</f>
        <v/>
      </c>
      <c r="N8575" s="7">
        <f>F8575-K8575</f>
        <v/>
      </c>
      <c r="O8575" s="7">
        <f>G8575-L8575</f>
        <v/>
      </c>
      <c r="P8575" s="7">
        <f>H8575-M8575</f>
        <v/>
      </c>
      <c r="Q8575" s="7">
        <f>IF($I8575=1,(N8575-MAR1!$B$11)/MAR1!$D$11,(N8575-MAR1!$C$11)/MAR1!$E$11)</f>
        <v/>
      </c>
      <c r="R8575" s="7">
        <f>IF($I8575=1,(O8575-MAR1!$B$12)/MAR1!$D$12,(O8575-MAR1!$C$12)/MAR1!$E$12)</f>
        <v/>
      </c>
      <c r="S8575" s="7">
        <f>IF($I8575=1,(P8575-MAR1!$B$13)/MAR1!$D$13,(P8575-MAR1!$C$13)/MAR1!$E$13)</f>
        <v/>
      </c>
    </row>
    <row r="8576">
      <c r="A8576" s="5" t="n">
        <v>8575</v>
      </c>
      <c r="B8576" s="5" t="n">
        <v>24</v>
      </c>
      <c r="C8576" s="5" t="n">
        <v>180</v>
      </c>
      <c r="D8576" s="5" t="n">
        <v>6</v>
      </c>
      <c r="E8576" s="5" t="n">
        <v>0</v>
      </c>
      <c r="F8576" s="5" t="n">
        <v>38.9</v>
      </c>
      <c r="G8576" s="5" t="n">
        <v>28.5</v>
      </c>
      <c r="H8576" s="5" t="n">
        <v>19.32</v>
      </c>
      <c r="I8576" s="6">
        <f>IF(E8576&gt;=Markov!$B$3,1,0)</f>
        <v/>
      </c>
      <c r="J8576" s="6">
        <f>I8575</f>
        <v/>
      </c>
      <c r="K8576" s="7">
        <f>MAR1!$B$5+MAR1!$C$5*COS(2*PI()*$C8576/365)+MAR1!$D$5*SIN(2*PI()*$C8576/365)</f>
        <v/>
      </c>
      <c r="L8576" s="7">
        <f>MAR1!$B$6+MAR1!$C$6*COS(2*PI()*$C8576/365)+MAR1!$D$6*SIN(2*PI()*$C8576/365)</f>
        <v/>
      </c>
      <c r="M8576" s="7">
        <f>MAR1!$B$7+MAR1!$C$7*COS(2*PI()*$C8576/365)+MAR1!$D$7*SIN(2*PI()*$C8576/365)</f>
        <v/>
      </c>
      <c r="N8576" s="7">
        <f>F8576-K8576</f>
        <v/>
      </c>
      <c r="O8576" s="7">
        <f>G8576-L8576</f>
        <v/>
      </c>
      <c r="P8576" s="7">
        <f>H8576-M8576</f>
        <v/>
      </c>
      <c r="Q8576" s="7">
        <f>IF($I8576=1,(N8576-MAR1!$B$11)/MAR1!$D$11,(N8576-MAR1!$C$11)/MAR1!$E$11)</f>
        <v/>
      </c>
      <c r="R8576" s="7">
        <f>IF($I8576=1,(O8576-MAR1!$B$12)/MAR1!$D$12,(O8576-MAR1!$C$12)/MAR1!$E$12)</f>
        <v/>
      </c>
      <c r="S8576" s="7">
        <f>IF($I8576=1,(P8576-MAR1!$B$13)/MAR1!$D$13,(P8576-MAR1!$C$13)/MAR1!$E$13)</f>
        <v/>
      </c>
    </row>
    <row r="8577">
      <c r="A8577" s="5" t="n">
        <v>8576</v>
      </c>
      <c r="B8577" s="5" t="n">
        <v>24</v>
      </c>
      <c r="C8577" s="5" t="n">
        <v>181</v>
      </c>
      <c r="D8577" s="5" t="n">
        <v>6</v>
      </c>
      <c r="E8577" s="5" t="n">
        <v>0</v>
      </c>
      <c r="F8577" s="5" t="n">
        <v>36.8</v>
      </c>
      <c r="G8577" s="5" t="n">
        <v>25.8</v>
      </c>
      <c r="H8577" s="5" t="n">
        <v>23.72</v>
      </c>
      <c r="I8577" s="6">
        <f>IF(E8577&gt;=Markov!$B$3,1,0)</f>
        <v/>
      </c>
      <c r="J8577" s="6">
        <f>I8576</f>
        <v/>
      </c>
      <c r="K8577" s="7">
        <f>MAR1!$B$5+MAR1!$C$5*COS(2*PI()*$C8577/365)+MAR1!$D$5*SIN(2*PI()*$C8577/365)</f>
        <v/>
      </c>
      <c r="L8577" s="7">
        <f>MAR1!$B$6+MAR1!$C$6*COS(2*PI()*$C8577/365)+MAR1!$D$6*SIN(2*PI()*$C8577/365)</f>
        <v/>
      </c>
      <c r="M8577" s="7">
        <f>MAR1!$B$7+MAR1!$C$7*COS(2*PI()*$C8577/365)+MAR1!$D$7*SIN(2*PI()*$C8577/365)</f>
        <v/>
      </c>
      <c r="N8577" s="7">
        <f>F8577-K8577</f>
        <v/>
      </c>
      <c r="O8577" s="7">
        <f>G8577-L8577</f>
        <v/>
      </c>
      <c r="P8577" s="7">
        <f>H8577-M8577</f>
        <v/>
      </c>
      <c r="Q8577" s="7">
        <f>IF($I8577=1,(N8577-MAR1!$B$11)/MAR1!$D$11,(N8577-MAR1!$C$11)/MAR1!$E$11)</f>
        <v/>
      </c>
      <c r="R8577" s="7">
        <f>IF($I8577=1,(O8577-MAR1!$B$12)/MAR1!$D$12,(O8577-MAR1!$C$12)/MAR1!$E$12)</f>
        <v/>
      </c>
      <c r="S8577" s="7">
        <f>IF($I8577=1,(P8577-MAR1!$B$13)/MAR1!$D$13,(P8577-MAR1!$C$13)/MAR1!$E$13)</f>
        <v/>
      </c>
    </row>
    <row r="8578">
      <c r="A8578" s="5" t="n">
        <v>8577</v>
      </c>
      <c r="B8578" s="5" t="n">
        <v>24</v>
      </c>
      <c r="C8578" s="5" t="n">
        <v>182</v>
      </c>
      <c r="D8578" s="5" t="n">
        <v>7</v>
      </c>
      <c r="E8578" s="5" t="n">
        <v>3.7</v>
      </c>
      <c r="F8578" s="5" t="n">
        <v>32.6</v>
      </c>
      <c r="G8578" s="5" t="n">
        <v>26.3</v>
      </c>
      <c r="H8578" s="5" t="n">
        <v>21.33</v>
      </c>
      <c r="I8578" s="6">
        <f>IF(E8578&gt;=Markov!$B$3,1,0)</f>
        <v/>
      </c>
      <c r="J8578" s="6">
        <f>I8577</f>
        <v/>
      </c>
      <c r="K8578" s="7">
        <f>MAR1!$B$5+MAR1!$C$5*COS(2*PI()*$C8578/365)+MAR1!$D$5*SIN(2*PI()*$C8578/365)</f>
        <v/>
      </c>
      <c r="L8578" s="7">
        <f>MAR1!$B$6+MAR1!$C$6*COS(2*PI()*$C8578/365)+MAR1!$D$6*SIN(2*PI()*$C8578/365)</f>
        <v/>
      </c>
      <c r="M8578" s="7">
        <f>MAR1!$B$7+MAR1!$C$7*COS(2*PI()*$C8578/365)+MAR1!$D$7*SIN(2*PI()*$C8578/365)</f>
        <v/>
      </c>
      <c r="N8578" s="7">
        <f>F8578-K8578</f>
        <v/>
      </c>
      <c r="O8578" s="7">
        <f>G8578-L8578</f>
        <v/>
      </c>
      <c r="P8578" s="7">
        <f>H8578-M8578</f>
        <v/>
      </c>
      <c r="Q8578" s="7">
        <f>IF($I8578=1,(N8578-MAR1!$B$11)/MAR1!$D$11,(N8578-MAR1!$C$11)/MAR1!$E$11)</f>
        <v/>
      </c>
      <c r="R8578" s="7">
        <f>IF($I8578=1,(O8578-MAR1!$B$12)/MAR1!$D$12,(O8578-MAR1!$C$12)/MAR1!$E$12)</f>
        <v/>
      </c>
      <c r="S8578" s="7">
        <f>IF($I8578=1,(P8578-MAR1!$B$13)/MAR1!$D$13,(P8578-MAR1!$C$13)/MAR1!$E$13)</f>
        <v/>
      </c>
    </row>
    <row r="8579">
      <c r="A8579" s="5" t="n">
        <v>8578</v>
      </c>
      <c r="B8579" s="5" t="n">
        <v>24</v>
      </c>
      <c r="C8579" s="5" t="n">
        <v>183</v>
      </c>
      <c r="D8579" s="5" t="n">
        <v>7</v>
      </c>
      <c r="E8579" s="5" t="n">
        <v>21.5</v>
      </c>
      <c r="F8579" s="5" t="n">
        <v>33.4</v>
      </c>
      <c r="G8579" s="5" t="n">
        <v>25.4</v>
      </c>
      <c r="H8579" s="5" t="n">
        <v>15.55</v>
      </c>
      <c r="I8579" s="6">
        <f>IF(E8579&gt;=Markov!$B$3,1,0)</f>
        <v/>
      </c>
      <c r="J8579" s="6">
        <f>I8578</f>
        <v/>
      </c>
      <c r="K8579" s="7">
        <f>MAR1!$B$5+MAR1!$C$5*COS(2*PI()*$C8579/365)+MAR1!$D$5*SIN(2*PI()*$C8579/365)</f>
        <v/>
      </c>
      <c r="L8579" s="7">
        <f>MAR1!$B$6+MAR1!$C$6*COS(2*PI()*$C8579/365)+MAR1!$D$6*SIN(2*PI()*$C8579/365)</f>
        <v/>
      </c>
      <c r="M8579" s="7">
        <f>MAR1!$B$7+MAR1!$C$7*COS(2*PI()*$C8579/365)+MAR1!$D$7*SIN(2*PI()*$C8579/365)</f>
        <v/>
      </c>
      <c r="N8579" s="7">
        <f>F8579-K8579</f>
        <v/>
      </c>
      <c r="O8579" s="7">
        <f>G8579-L8579</f>
        <v/>
      </c>
      <c r="P8579" s="7">
        <f>H8579-M8579</f>
        <v/>
      </c>
      <c r="Q8579" s="7">
        <f>IF($I8579=1,(N8579-MAR1!$B$11)/MAR1!$D$11,(N8579-MAR1!$C$11)/MAR1!$E$11)</f>
        <v/>
      </c>
      <c r="R8579" s="7">
        <f>IF($I8579=1,(O8579-MAR1!$B$12)/MAR1!$D$12,(O8579-MAR1!$C$12)/MAR1!$E$12)</f>
        <v/>
      </c>
      <c r="S8579" s="7">
        <f>IF($I8579=1,(P8579-MAR1!$B$13)/MAR1!$D$13,(P8579-MAR1!$C$13)/MAR1!$E$13)</f>
        <v/>
      </c>
    </row>
    <row r="8580">
      <c r="A8580" s="5" t="n">
        <v>8579</v>
      </c>
      <c r="B8580" s="5" t="n">
        <v>24</v>
      </c>
      <c r="C8580" s="5" t="n">
        <v>184</v>
      </c>
      <c r="D8580" s="5" t="n">
        <v>7</v>
      </c>
      <c r="E8580" s="5" t="n">
        <v>49.1</v>
      </c>
      <c r="F8580" s="5" t="n">
        <v>35.4</v>
      </c>
      <c r="G8580" s="5" t="n">
        <v>25.5</v>
      </c>
      <c r="H8580" s="5" t="n">
        <v>18.38</v>
      </c>
      <c r="I8580" s="6">
        <f>IF(E8580&gt;=Markov!$B$3,1,0)</f>
        <v/>
      </c>
      <c r="J8580" s="6">
        <f>I8579</f>
        <v/>
      </c>
      <c r="K8580" s="7">
        <f>MAR1!$B$5+MAR1!$C$5*COS(2*PI()*$C8580/365)+MAR1!$D$5*SIN(2*PI()*$C8580/365)</f>
        <v/>
      </c>
      <c r="L8580" s="7">
        <f>MAR1!$B$6+MAR1!$C$6*COS(2*PI()*$C8580/365)+MAR1!$D$6*SIN(2*PI()*$C8580/365)</f>
        <v/>
      </c>
      <c r="M8580" s="7">
        <f>MAR1!$B$7+MAR1!$C$7*COS(2*PI()*$C8580/365)+MAR1!$D$7*SIN(2*PI()*$C8580/365)</f>
        <v/>
      </c>
      <c r="N8580" s="7">
        <f>F8580-K8580</f>
        <v/>
      </c>
      <c r="O8580" s="7">
        <f>G8580-L8580</f>
        <v/>
      </c>
      <c r="P8580" s="7">
        <f>H8580-M8580</f>
        <v/>
      </c>
      <c r="Q8580" s="7">
        <f>IF($I8580=1,(N8580-MAR1!$B$11)/MAR1!$D$11,(N8580-MAR1!$C$11)/MAR1!$E$11)</f>
        <v/>
      </c>
      <c r="R8580" s="7">
        <f>IF($I8580=1,(O8580-MAR1!$B$12)/MAR1!$D$12,(O8580-MAR1!$C$12)/MAR1!$E$12)</f>
        <v/>
      </c>
      <c r="S8580" s="7">
        <f>IF($I8580=1,(P8580-MAR1!$B$13)/MAR1!$D$13,(P8580-MAR1!$C$13)/MAR1!$E$13)</f>
        <v/>
      </c>
    </row>
    <row r="8581">
      <c r="A8581" s="5" t="n">
        <v>8580</v>
      </c>
      <c r="B8581" s="5" t="n">
        <v>24</v>
      </c>
      <c r="C8581" s="5" t="n">
        <v>185</v>
      </c>
      <c r="D8581" s="5" t="n">
        <v>7</v>
      </c>
      <c r="E8581" s="5" t="n">
        <v>40.7</v>
      </c>
      <c r="F8581" s="5" t="n">
        <v>33</v>
      </c>
      <c r="G8581" s="5" t="n">
        <v>26.2</v>
      </c>
      <c r="H8581" s="5" t="n">
        <v>12.91</v>
      </c>
      <c r="I8581" s="6">
        <f>IF(E8581&gt;=Markov!$B$3,1,0)</f>
        <v/>
      </c>
      <c r="J8581" s="6">
        <f>I8580</f>
        <v/>
      </c>
      <c r="K8581" s="7">
        <f>MAR1!$B$5+MAR1!$C$5*COS(2*PI()*$C8581/365)+MAR1!$D$5*SIN(2*PI()*$C8581/365)</f>
        <v/>
      </c>
      <c r="L8581" s="7">
        <f>MAR1!$B$6+MAR1!$C$6*COS(2*PI()*$C8581/365)+MAR1!$D$6*SIN(2*PI()*$C8581/365)</f>
        <v/>
      </c>
      <c r="M8581" s="7">
        <f>MAR1!$B$7+MAR1!$C$7*COS(2*PI()*$C8581/365)+MAR1!$D$7*SIN(2*PI()*$C8581/365)</f>
        <v/>
      </c>
      <c r="N8581" s="7">
        <f>F8581-K8581</f>
        <v/>
      </c>
      <c r="O8581" s="7">
        <f>G8581-L8581</f>
        <v/>
      </c>
      <c r="P8581" s="7">
        <f>H8581-M8581</f>
        <v/>
      </c>
      <c r="Q8581" s="7">
        <f>IF($I8581=1,(N8581-MAR1!$B$11)/MAR1!$D$11,(N8581-MAR1!$C$11)/MAR1!$E$11)</f>
        <v/>
      </c>
      <c r="R8581" s="7">
        <f>IF($I8581=1,(O8581-MAR1!$B$12)/MAR1!$D$12,(O8581-MAR1!$C$12)/MAR1!$E$12)</f>
        <v/>
      </c>
      <c r="S8581" s="7">
        <f>IF($I8581=1,(P8581-MAR1!$B$13)/MAR1!$D$13,(P8581-MAR1!$C$13)/MAR1!$E$13)</f>
        <v/>
      </c>
    </row>
    <row r="8582">
      <c r="A8582" s="5" t="n">
        <v>8581</v>
      </c>
      <c r="B8582" s="5" t="n">
        <v>24</v>
      </c>
      <c r="C8582" s="5" t="n">
        <v>186</v>
      </c>
      <c r="D8582" s="5" t="n">
        <v>7</v>
      </c>
      <c r="E8582" s="5" t="n">
        <v>3.9</v>
      </c>
      <c r="F8582" s="5" t="n">
        <v>33</v>
      </c>
      <c r="G8582" s="5" t="n">
        <v>26.2</v>
      </c>
      <c r="H8582" s="5" t="n">
        <v>12.34</v>
      </c>
      <c r="I8582" s="6">
        <f>IF(E8582&gt;=Markov!$B$3,1,0)</f>
        <v/>
      </c>
      <c r="J8582" s="6">
        <f>I8581</f>
        <v/>
      </c>
      <c r="K8582" s="7">
        <f>MAR1!$B$5+MAR1!$C$5*COS(2*PI()*$C8582/365)+MAR1!$D$5*SIN(2*PI()*$C8582/365)</f>
        <v/>
      </c>
      <c r="L8582" s="7">
        <f>MAR1!$B$6+MAR1!$C$6*COS(2*PI()*$C8582/365)+MAR1!$D$6*SIN(2*PI()*$C8582/365)</f>
        <v/>
      </c>
      <c r="M8582" s="7">
        <f>MAR1!$B$7+MAR1!$C$7*COS(2*PI()*$C8582/365)+MAR1!$D$7*SIN(2*PI()*$C8582/365)</f>
        <v/>
      </c>
      <c r="N8582" s="7">
        <f>F8582-K8582</f>
        <v/>
      </c>
      <c r="O8582" s="7">
        <f>G8582-L8582</f>
        <v/>
      </c>
      <c r="P8582" s="7">
        <f>H8582-M8582</f>
        <v/>
      </c>
      <c r="Q8582" s="7">
        <f>IF($I8582=1,(N8582-MAR1!$B$11)/MAR1!$D$11,(N8582-MAR1!$C$11)/MAR1!$E$11)</f>
        <v/>
      </c>
      <c r="R8582" s="7">
        <f>IF($I8582=1,(O8582-MAR1!$B$12)/MAR1!$D$12,(O8582-MAR1!$C$12)/MAR1!$E$12)</f>
        <v/>
      </c>
      <c r="S8582" s="7">
        <f>IF($I8582=1,(P8582-MAR1!$B$13)/MAR1!$D$13,(P8582-MAR1!$C$13)/MAR1!$E$13)</f>
        <v/>
      </c>
    </row>
    <row r="8583">
      <c r="A8583" s="5" t="n">
        <v>8582</v>
      </c>
      <c r="B8583" s="5" t="n">
        <v>24</v>
      </c>
      <c r="C8583" s="5" t="n">
        <v>187</v>
      </c>
      <c r="D8583" s="5" t="n">
        <v>7</v>
      </c>
      <c r="E8583" s="5" t="n">
        <v>11.7</v>
      </c>
      <c r="F8583" s="5" t="n">
        <v>32.7</v>
      </c>
      <c r="G8583" s="5" t="n">
        <v>25</v>
      </c>
      <c r="H8583" s="5" t="n">
        <v>11.25</v>
      </c>
      <c r="I8583" s="6">
        <f>IF(E8583&gt;=Markov!$B$3,1,0)</f>
        <v/>
      </c>
      <c r="J8583" s="6">
        <f>I8582</f>
        <v/>
      </c>
      <c r="K8583" s="7">
        <f>MAR1!$B$5+MAR1!$C$5*COS(2*PI()*$C8583/365)+MAR1!$D$5*SIN(2*PI()*$C8583/365)</f>
        <v/>
      </c>
      <c r="L8583" s="7">
        <f>MAR1!$B$6+MAR1!$C$6*COS(2*PI()*$C8583/365)+MAR1!$D$6*SIN(2*PI()*$C8583/365)</f>
        <v/>
      </c>
      <c r="M8583" s="7">
        <f>MAR1!$B$7+MAR1!$C$7*COS(2*PI()*$C8583/365)+MAR1!$D$7*SIN(2*PI()*$C8583/365)</f>
        <v/>
      </c>
      <c r="N8583" s="7">
        <f>F8583-K8583</f>
        <v/>
      </c>
      <c r="O8583" s="7">
        <f>G8583-L8583</f>
        <v/>
      </c>
      <c r="P8583" s="7">
        <f>H8583-M8583</f>
        <v/>
      </c>
      <c r="Q8583" s="7">
        <f>IF($I8583=1,(N8583-MAR1!$B$11)/MAR1!$D$11,(N8583-MAR1!$C$11)/MAR1!$E$11)</f>
        <v/>
      </c>
      <c r="R8583" s="7">
        <f>IF($I8583=1,(O8583-MAR1!$B$12)/MAR1!$D$12,(O8583-MAR1!$C$12)/MAR1!$E$12)</f>
        <v/>
      </c>
      <c r="S8583" s="7">
        <f>IF($I8583=1,(P8583-MAR1!$B$13)/MAR1!$D$13,(P8583-MAR1!$C$13)/MAR1!$E$13)</f>
        <v/>
      </c>
    </row>
    <row r="8584">
      <c r="A8584" s="5" t="n">
        <v>8583</v>
      </c>
      <c r="B8584" s="5" t="n">
        <v>24</v>
      </c>
      <c r="C8584" s="5" t="n">
        <v>188</v>
      </c>
      <c r="D8584" s="5" t="n">
        <v>7</v>
      </c>
      <c r="E8584" s="5" t="n">
        <v>22.4</v>
      </c>
      <c r="F8584" s="5" t="n">
        <v>32</v>
      </c>
      <c r="G8584" s="5" t="n">
        <v>25.7</v>
      </c>
      <c r="H8584" s="5" t="n">
        <v>14.95</v>
      </c>
      <c r="I8584" s="6">
        <f>IF(E8584&gt;=Markov!$B$3,1,0)</f>
        <v/>
      </c>
      <c r="J8584" s="6">
        <f>I8583</f>
        <v/>
      </c>
      <c r="K8584" s="7">
        <f>MAR1!$B$5+MAR1!$C$5*COS(2*PI()*$C8584/365)+MAR1!$D$5*SIN(2*PI()*$C8584/365)</f>
        <v/>
      </c>
      <c r="L8584" s="7">
        <f>MAR1!$B$6+MAR1!$C$6*COS(2*PI()*$C8584/365)+MAR1!$D$6*SIN(2*PI()*$C8584/365)</f>
        <v/>
      </c>
      <c r="M8584" s="7">
        <f>MAR1!$B$7+MAR1!$C$7*COS(2*PI()*$C8584/365)+MAR1!$D$7*SIN(2*PI()*$C8584/365)</f>
        <v/>
      </c>
      <c r="N8584" s="7">
        <f>F8584-K8584</f>
        <v/>
      </c>
      <c r="O8584" s="7">
        <f>G8584-L8584</f>
        <v/>
      </c>
      <c r="P8584" s="7">
        <f>H8584-M8584</f>
        <v/>
      </c>
      <c r="Q8584" s="7">
        <f>IF($I8584=1,(N8584-MAR1!$B$11)/MAR1!$D$11,(N8584-MAR1!$C$11)/MAR1!$E$11)</f>
        <v/>
      </c>
      <c r="R8584" s="7">
        <f>IF($I8584=1,(O8584-MAR1!$B$12)/MAR1!$D$12,(O8584-MAR1!$C$12)/MAR1!$E$12)</f>
        <v/>
      </c>
      <c r="S8584" s="7">
        <f>IF($I8584=1,(P8584-MAR1!$B$13)/MAR1!$D$13,(P8584-MAR1!$C$13)/MAR1!$E$13)</f>
        <v/>
      </c>
    </row>
    <row r="8585">
      <c r="A8585" s="5" t="n">
        <v>8584</v>
      </c>
      <c r="B8585" s="5" t="n">
        <v>24</v>
      </c>
      <c r="C8585" s="5" t="n">
        <v>189</v>
      </c>
      <c r="D8585" s="5" t="n">
        <v>7</v>
      </c>
      <c r="E8585" s="5" t="n">
        <v>0</v>
      </c>
      <c r="F8585" s="5" t="n">
        <v>33.7</v>
      </c>
      <c r="G8585" s="5" t="n">
        <v>25.4</v>
      </c>
      <c r="H8585" s="5" t="n">
        <v>23.58</v>
      </c>
      <c r="I8585" s="6">
        <f>IF(E8585&gt;=Markov!$B$3,1,0)</f>
        <v/>
      </c>
      <c r="J8585" s="6">
        <f>I8584</f>
        <v/>
      </c>
      <c r="K8585" s="7">
        <f>MAR1!$B$5+MAR1!$C$5*COS(2*PI()*$C8585/365)+MAR1!$D$5*SIN(2*PI()*$C8585/365)</f>
        <v/>
      </c>
      <c r="L8585" s="7">
        <f>MAR1!$B$6+MAR1!$C$6*COS(2*PI()*$C8585/365)+MAR1!$D$6*SIN(2*PI()*$C8585/365)</f>
        <v/>
      </c>
      <c r="M8585" s="7">
        <f>MAR1!$B$7+MAR1!$C$7*COS(2*PI()*$C8585/365)+MAR1!$D$7*SIN(2*PI()*$C8585/365)</f>
        <v/>
      </c>
      <c r="N8585" s="7">
        <f>F8585-K8585</f>
        <v/>
      </c>
      <c r="O8585" s="7">
        <f>G8585-L8585</f>
        <v/>
      </c>
      <c r="P8585" s="7">
        <f>H8585-M8585</f>
        <v/>
      </c>
      <c r="Q8585" s="7">
        <f>IF($I8585=1,(N8585-MAR1!$B$11)/MAR1!$D$11,(N8585-MAR1!$C$11)/MAR1!$E$11)</f>
        <v/>
      </c>
      <c r="R8585" s="7">
        <f>IF($I8585=1,(O8585-MAR1!$B$12)/MAR1!$D$12,(O8585-MAR1!$C$12)/MAR1!$E$12)</f>
        <v/>
      </c>
      <c r="S8585" s="7">
        <f>IF($I8585=1,(P8585-MAR1!$B$13)/MAR1!$D$13,(P8585-MAR1!$C$13)/MAR1!$E$13)</f>
        <v/>
      </c>
    </row>
    <row r="8586">
      <c r="A8586" s="5" t="n">
        <v>8585</v>
      </c>
      <c r="B8586" s="5" t="n">
        <v>24</v>
      </c>
      <c r="C8586" s="5" t="n">
        <v>190</v>
      </c>
      <c r="D8586" s="5" t="n">
        <v>7</v>
      </c>
      <c r="E8586" s="5" t="n">
        <v>107.7</v>
      </c>
      <c r="F8586" s="5" t="n">
        <v>31.3</v>
      </c>
      <c r="G8586" s="5" t="n">
        <v>23.7</v>
      </c>
      <c r="H8586" s="5" t="n">
        <v>12.57</v>
      </c>
      <c r="I8586" s="6">
        <f>IF(E8586&gt;=Markov!$B$3,1,0)</f>
        <v/>
      </c>
      <c r="J8586" s="6">
        <f>I8585</f>
        <v/>
      </c>
      <c r="K8586" s="7">
        <f>MAR1!$B$5+MAR1!$C$5*COS(2*PI()*$C8586/365)+MAR1!$D$5*SIN(2*PI()*$C8586/365)</f>
        <v/>
      </c>
      <c r="L8586" s="7">
        <f>MAR1!$B$6+MAR1!$C$6*COS(2*PI()*$C8586/365)+MAR1!$D$6*SIN(2*PI()*$C8586/365)</f>
        <v/>
      </c>
      <c r="M8586" s="7">
        <f>MAR1!$B$7+MAR1!$C$7*COS(2*PI()*$C8586/365)+MAR1!$D$7*SIN(2*PI()*$C8586/365)</f>
        <v/>
      </c>
      <c r="N8586" s="7">
        <f>F8586-K8586</f>
        <v/>
      </c>
      <c r="O8586" s="7">
        <f>G8586-L8586</f>
        <v/>
      </c>
      <c r="P8586" s="7">
        <f>H8586-M8586</f>
        <v/>
      </c>
      <c r="Q8586" s="7">
        <f>IF($I8586=1,(N8586-MAR1!$B$11)/MAR1!$D$11,(N8586-MAR1!$C$11)/MAR1!$E$11)</f>
        <v/>
      </c>
      <c r="R8586" s="7">
        <f>IF($I8586=1,(O8586-MAR1!$B$12)/MAR1!$D$12,(O8586-MAR1!$C$12)/MAR1!$E$12)</f>
        <v/>
      </c>
      <c r="S8586" s="7">
        <f>IF($I8586=1,(P8586-MAR1!$B$13)/MAR1!$D$13,(P8586-MAR1!$C$13)/MAR1!$E$13)</f>
        <v/>
      </c>
    </row>
    <row r="8587">
      <c r="A8587" s="5" t="n">
        <v>8586</v>
      </c>
      <c r="B8587" s="5" t="n">
        <v>24</v>
      </c>
      <c r="C8587" s="5" t="n">
        <v>191</v>
      </c>
      <c r="D8587" s="5" t="n">
        <v>7</v>
      </c>
      <c r="E8587" s="5" t="n">
        <v>33.6</v>
      </c>
      <c r="F8587" s="5" t="n">
        <v>32.5</v>
      </c>
      <c r="G8587" s="5" t="n">
        <v>24.1</v>
      </c>
      <c r="H8587" s="5" t="n">
        <v>13.58</v>
      </c>
      <c r="I8587" s="6">
        <f>IF(E8587&gt;=Markov!$B$3,1,0)</f>
        <v/>
      </c>
      <c r="J8587" s="6">
        <f>I8586</f>
        <v/>
      </c>
      <c r="K8587" s="7">
        <f>MAR1!$B$5+MAR1!$C$5*COS(2*PI()*$C8587/365)+MAR1!$D$5*SIN(2*PI()*$C8587/365)</f>
        <v/>
      </c>
      <c r="L8587" s="7">
        <f>MAR1!$B$6+MAR1!$C$6*COS(2*PI()*$C8587/365)+MAR1!$D$6*SIN(2*PI()*$C8587/365)</f>
        <v/>
      </c>
      <c r="M8587" s="7">
        <f>MAR1!$B$7+MAR1!$C$7*COS(2*PI()*$C8587/365)+MAR1!$D$7*SIN(2*PI()*$C8587/365)</f>
        <v/>
      </c>
      <c r="N8587" s="7">
        <f>F8587-K8587</f>
        <v/>
      </c>
      <c r="O8587" s="7">
        <f>G8587-L8587</f>
        <v/>
      </c>
      <c r="P8587" s="7">
        <f>H8587-M8587</f>
        <v/>
      </c>
      <c r="Q8587" s="7">
        <f>IF($I8587=1,(N8587-MAR1!$B$11)/MAR1!$D$11,(N8587-MAR1!$C$11)/MAR1!$E$11)</f>
        <v/>
      </c>
      <c r="R8587" s="7">
        <f>IF($I8587=1,(O8587-MAR1!$B$12)/MAR1!$D$12,(O8587-MAR1!$C$12)/MAR1!$E$12)</f>
        <v/>
      </c>
      <c r="S8587" s="7">
        <f>IF($I8587=1,(P8587-MAR1!$B$13)/MAR1!$D$13,(P8587-MAR1!$C$13)/MAR1!$E$13)</f>
        <v/>
      </c>
    </row>
    <row r="8588">
      <c r="A8588" s="5" t="n">
        <v>8587</v>
      </c>
      <c r="B8588" s="5" t="n">
        <v>24</v>
      </c>
      <c r="C8588" s="5" t="n">
        <v>192</v>
      </c>
      <c r="D8588" s="5" t="n">
        <v>7</v>
      </c>
      <c r="E8588" s="5" t="n">
        <v>13.6</v>
      </c>
      <c r="F8588" s="5" t="n">
        <v>30.7</v>
      </c>
      <c r="G8588" s="5" t="n">
        <v>24.2</v>
      </c>
      <c r="H8588" s="5" t="n">
        <v>16.68</v>
      </c>
      <c r="I8588" s="6">
        <f>IF(E8588&gt;=Markov!$B$3,1,0)</f>
        <v/>
      </c>
      <c r="J8588" s="6">
        <f>I8587</f>
        <v/>
      </c>
      <c r="K8588" s="7">
        <f>MAR1!$B$5+MAR1!$C$5*COS(2*PI()*$C8588/365)+MAR1!$D$5*SIN(2*PI()*$C8588/365)</f>
        <v/>
      </c>
      <c r="L8588" s="7">
        <f>MAR1!$B$6+MAR1!$C$6*COS(2*PI()*$C8588/365)+MAR1!$D$6*SIN(2*PI()*$C8588/365)</f>
        <v/>
      </c>
      <c r="M8588" s="7">
        <f>MAR1!$B$7+MAR1!$C$7*COS(2*PI()*$C8588/365)+MAR1!$D$7*SIN(2*PI()*$C8588/365)</f>
        <v/>
      </c>
      <c r="N8588" s="7">
        <f>F8588-K8588</f>
        <v/>
      </c>
      <c r="O8588" s="7">
        <f>G8588-L8588</f>
        <v/>
      </c>
      <c r="P8588" s="7">
        <f>H8588-M8588</f>
        <v/>
      </c>
      <c r="Q8588" s="7">
        <f>IF($I8588=1,(N8588-MAR1!$B$11)/MAR1!$D$11,(N8588-MAR1!$C$11)/MAR1!$E$11)</f>
        <v/>
      </c>
      <c r="R8588" s="7">
        <f>IF($I8588=1,(O8588-MAR1!$B$12)/MAR1!$D$12,(O8588-MAR1!$C$12)/MAR1!$E$12)</f>
        <v/>
      </c>
      <c r="S8588" s="7">
        <f>IF($I8588=1,(P8588-MAR1!$B$13)/MAR1!$D$13,(P8588-MAR1!$C$13)/MAR1!$E$13)</f>
        <v/>
      </c>
    </row>
    <row r="8589">
      <c r="A8589" s="5" t="n">
        <v>8588</v>
      </c>
      <c r="B8589" s="5" t="n">
        <v>24</v>
      </c>
      <c r="C8589" s="5" t="n">
        <v>193</v>
      </c>
      <c r="D8589" s="5" t="n">
        <v>7</v>
      </c>
      <c r="E8589" s="5" t="n">
        <v>32.7</v>
      </c>
      <c r="F8589" s="5" t="n">
        <v>30.3</v>
      </c>
      <c r="G8589" s="5" t="n">
        <v>25.9</v>
      </c>
      <c r="H8589" s="5" t="n">
        <v>8.58</v>
      </c>
      <c r="I8589" s="6">
        <f>IF(E8589&gt;=Markov!$B$3,1,0)</f>
        <v/>
      </c>
      <c r="J8589" s="6">
        <f>I8588</f>
        <v/>
      </c>
      <c r="K8589" s="7">
        <f>MAR1!$B$5+MAR1!$C$5*COS(2*PI()*$C8589/365)+MAR1!$D$5*SIN(2*PI()*$C8589/365)</f>
        <v/>
      </c>
      <c r="L8589" s="7">
        <f>MAR1!$B$6+MAR1!$C$6*COS(2*PI()*$C8589/365)+MAR1!$D$6*SIN(2*PI()*$C8589/365)</f>
        <v/>
      </c>
      <c r="M8589" s="7">
        <f>MAR1!$B$7+MAR1!$C$7*COS(2*PI()*$C8589/365)+MAR1!$D$7*SIN(2*PI()*$C8589/365)</f>
        <v/>
      </c>
      <c r="N8589" s="7">
        <f>F8589-K8589</f>
        <v/>
      </c>
      <c r="O8589" s="7">
        <f>G8589-L8589</f>
        <v/>
      </c>
      <c r="P8589" s="7">
        <f>H8589-M8589</f>
        <v/>
      </c>
      <c r="Q8589" s="7">
        <f>IF($I8589=1,(N8589-MAR1!$B$11)/MAR1!$D$11,(N8589-MAR1!$C$11)/MAR1!$E$11)</f>
        <v/>
      </c>
      <c r="R8589" s="7">
        <f>IF($I8589=1,(O8589-MAR1!$B$12)/MAR1!$D$12,(O8589-MAR1!$C$12)/MAR1!$E$12)</f>
        <v/>
      </c>
      <c r="S8589" s="7">
        <f>IF($I8589=1,(P8589-MAR1!$B$13)/MAR1!$D$13,(P8589-MAR1!$C$13)/MAR1!$E$13)</f>
        <v/>
      </c>
    </row>
    <row r="8590">
      <c r="A8590" s="5" t="n">
        <v>8589</v>
      </c>
      <c r="B8590" s="5" t="n">
        <v>24</v>
      </c>
      <c r="C8590" s="5" t="n">
        <v>194</v>
      </c>
      <c r="D8590" s="5" t="n">
        <v>7</v>
      </c>
      <c r="E8590" s="5" t="n">
        <v>8.1</v>
      </c>
      <c r="F8590" s="5" t="n">
        <v>30.3</v>
      </c>
      <c r="G8590" s="5" t="n">
        <v>26.5</v>
      </c>
      <c r="H8590" s="5" t="n">
        <v>12.69</v>
      </c>
      <c r="I8590" s="6">
        <f>IF(E8590&gt;=Markov!$B$3,1,0)</f>
        <v/>
      </c>
      <c r="J8590" s="6">
        <f>I8589</f>
        <v/>
      </c>
      <c r="K8590" s="7">
        <f>MAR1!$B$5+MAR1!$C$5*COS(2*PI()*$C8590/365)+MAR1!$D$5*SIN(2*PI()*$C8590/365)</f>
        <v/>
      </c>
      <c r="L8590" s="7">
        <f>MAR1!$B$6+MAR1!$C$6*COS(2*PI()*$C8590/365)+MAR1!$D$6*SIN(2*PI()*$C8590/365)</f>
        <v/>
      </c>
      <c r="M8590" s="7">
        <f>MAR1!$B$7+MAR1!$C$7*COS(2*PI()*$C8590/365)+MAR1!$D$7*SIN(2*PI()*$C8590/365)</f>
        <v/>
      </c>
      <c r="N8590" s="7">
        <f>F8590-K8590</f>
        <v/>
      </c>
      <c r="O8590" s="7">
        <f>G8590-L8590</f>
        <v/>
      </c>
      <c r="P8590" s="7">
        <f>H8590-M8590</f>
        <v/>
      </c>
      <c r="Q8590" s="7">
        <f>IF($I8590=1,(N8590-MAR1!$B$11)/MAR1!$D$11,(N8590-MAR1!$C$11)/MAR1!$E$11)</f>
        <v/>
      </c>
      <c r="R8590" s="7">
        <f>IF($I8590=1,(O8590-MAR1!$B$12)/MAR1!$D$12,(O8590-MAR1!$C$12)/MAR1!$E$12)</f>
        <v/>
      </c>
      <c r="S8590" s="7">
        <f>IF($I8590=1,(P8590-MAR1!$B$13)/MAR1!$D$13,(P8590-MAR1!$C$13)/MAR1!$E$13)</f>
        <v/>
      </c>
    </row>
    <row r="8591">
      <c r="A8591" s="5" t="n">
        <v>8590</v>
      </c>
      <c r="B8591" s="5" t="n">
        <v>24</v>
      </c>
      <c r="C8591" s="5" t="n">
        <v>195</v>
      </c>
      <c r="D8591" s="5" t="n">
        <v>7</v>
      </c>
      <c r="E8591" s="5" t="n">
        <v>0.2</v>
      </c>
      <c r="F8591" s="5" t="n">
        <v>30.9</v>
      </c>
      <c r="G8591" s="5" t="n">
        <v>26.5</v>
      </c>
      <c r="H8591" s="5" t="n">
        <v>11.91</v>
      </c>
      <c r="I8591" s="6">
        <f>IF(E8591&gt;=Markov!$B$3,1,0)</f>
        <v/>
      </c>
      <c r="J8591" s="6">
        <f>I8590</f>
        <v/>
      </c>
      <c r="K8591" s="7">
        <f>MAR1!$B$5+MAR1!$C$5*COS(2*PI()*$C8591/365)+MAR1!$D$5*SIN(2*PI()*$C8591/365)</f>
        <v/>
      </c>
      <c r="L8591" s="7">
        <f>MAR1!$B$6+MAR1!$C$6*COS(2*PI()*$C8591/365)+MAR1!$D$6*SIN(2*PI()*$C8591/365)</f>
        <v/>
      </c>
      <c r="M8591" s="7">
        <f>MAR1!$B$7+MAR1!$C$7*COS(2*PI()*$C8591/365)+MAR1!$D$7*SIN(2*PI()*$C8591/365)</f>
        <v/>
      </c>
      <c r="N8591" s="7">
        <f>F8591-K8591</f>
        <v/>
      </c>
      <c r="O8591" s="7">
        <f>G8591-L8591</f>
        <v/>
      </c>
      <c r="P8591" s="7">
        <f>H8591-M8591</f>
        <v/>
      </c>
      <c r="Q8591" s="7">
        <f>IF($I8591=1,(N8591-MAR1!$B$11)/MAR1!$D$11,(N8591-MAR1!$C$11)/MAR1!$E$11)</f>
        <v/>
      </c>
      <c r="R8591" s="7">
        <f>IF($I8591=1,(O8591-MAR1!$B$12)/MAR1!$D$12,(O8591-MAR1!$C$12)/MAR1!$E$12)</f>
        <v/>
      </c>
      <c r="S8591" s="7">
        <f>IF($I8591=1,(P8591-MAR1!$B$13)/MAR1!$D$13,(P8591-MAR1!$C$13)/MAR1!$E$13)</f>
        <v/>
      </c>
    </row>
    <row r="8592">
      <c r="A8592" s="5" t="n">
        <v>8591</v>
      </c>
      <c r="B8592" s="5" t="n">
        <v>24</v>
      </c>
      <c r="C8592" s="5" t="n">
        <v>196</v>
      </c>
      <c r="D8592" s="5" t="n">
        <v>7</v>
      </c>
      <c r="E8592" s="5" t="n">
        <v>7.3</v>
      </c>
      <c r="F8592" s="5" t="n">
        <v>28.8</v>
      </c>
      <c r="G8592" s="5" t="n">
        <v>24.5</v>
      </c>
      <c r="H8592" s="5" t="n">
        <v>15.12</v>
      </c>
      <c r="I8592" s="6">
        <f>IF(E8592&gt;=Markov!$B$3,1,0)</f>
        <v/>
      </c>
      <c r="J8592" s="6">
        <f>I8591</f>
        <v/>
      </c>
      <c r="K8592" s="7">
        <f>MAR1!$B$5+MAR1!$C$5*COS(2*PI()*$C8592/365)+MAR1!$D$5*SIN(2*PI()*$C8592/365)</f>
        <v/>
      </c>
      <c r="L8592" s="7">
        <f>MAR1!$B$6+MAR1!$C$6*COS(2*PI()*$C8592/365)+MAR1!$D$6*SIN(2*PI()*$C8592/365)</f>
        <v/>
      </c>
      <c r="M8592" s="7">
        <f>MAR1!$B$7+MAR1!$C$7*COS(2*PI()*$C8592/365)+MAR1!$D$7*SIN(2*PI()*$C8592/365)</f>
        <v/>
      </c>
      <c r="N8592" s="7">
        <f>F8592-K8592</f>
        <v/>
      </c>
      <c r="O8592" s="7">
        <f>G8592-L8592</f>
        <v/>
      </c>
      <c r="P8592" s="7">
        <f>H8592-M8592</f>
        <v/>
      </c>
      <c r="Q8592" s="7">
        <f>IF($I8592=1,(N8592-MAR1!$B$11)/MAR1!$D$11,(N8592-MAR1!$C$11)/MAR1!$E$11)</f>
        <v/>
      </c>
      <c r="R8592" s="7">
        <f>IF($I8592=1,(O8592-MAR1!$B$12)/MAR1!$D$12,(O8592-MAR1!$C$12)/MAR1!$E$12)</f>
        <v/>
      </c>
      <c r="S8592" s="7">
        <f>IF($I8592=1,(P8592-MAR1!$B$13)/MAR1!$D$13,(P8592-MAR1!$C$13)/MAR1!$E$13)</f>
        <v/>
      </c>
    </row>
    <row r="8593">
      <c r="A8593" s="5" t="n">
        <v>8592</v>
      </c>
      <c r="B8593" s="5" t="n">
        <v>24</v>
      </c>
      <c r="C8593" s="5" t="n">
        <v>197</v>
      </c>
      <c r="D8593" s="5" t="n">
        <v>7</v>
      </c>
      <c r="E8593" s="5" t="n">
        <v>0.1</v>
      </c>
      <c r="F8593" s="5" t="n">
        <v>26.9</v>
      </c>
      <c r="G8593" s="5" t="n">
        <v>23.5</v>
      </c>
      <c r="H8593" s="5" t="n">
        <v>16.02</v>
      </c>
      <c r="I8593" s="6">
        <f>IF(E8593&gt;=Markov!$B$3,1,0)</f>
        <v/>
      </c>
      <c r="J8593" s="6">
        <f>I8592</f>
        <v/>
      </c>
      <c r="K8593" s="7">
        <f>MAR1!$B$5+MAR1!$C$5*COS(2*PI()*$C8593/365)+MAR1!$D$5*SIN(2*PI()*$C8593/365)</f>
        <v/>
      </c>
      <c r="L8593" s="7">
        <f>MAR1!$B$6+MAR1!$C$6*COS(2*PI()*$C8593/365)+MAR1!$D$6*SIN(2*PI()*$C8593/365)</f>
        <v/>
      </c>
      <c r="M8593" s="7">
        <f>MAR1!$B$7+MAR1!$C$7*COS(2*PI()*$C8593/365)+MAR1!$D$7*SIN(2*PI()*$C8593/365)</f>
        <v/>
      </c>
      <c r="N8593" s="7">
        <f>F8593-K8593</f>
        <v/>
      </c>
      <c r="O8593" s="7">
        <f>G8593-L8593</f>
        <v/>
      </c>
      <c r="P8593" s="7">
        <f>H8593-M8593</f>
        <v/>
      </c>
      <c r="Q8593" s="7">
        <f>IF($I8593=1,(N8593-MAR1!$B$11)/MAR1!$D$11,(N8593-MAR1!$C$11)/MAR1!$E$11)</f>
        <v/>
      </c>
      <c r="R8593" s="7">
        <f>IF($I8593=1,(O8593-MAR1!$B$12)/MAR1!$D$12,(O8593-MAR1!$C$12)/MAR1!$E$12)</f>
        <v/>
      </c>
      <c r="S8593" s="7">
        <f>IF($I8593=1,(P8593-MAR1!$B$13)/MAR1!$D$13,(P8593-MAR1!$C$13)/MAR1!$E$13)</f>
        <v/>
      </c>
    </row>
    <row r="8594">
      <c r="A8594" s="5" t="n">
        <v>8593</v>
      </c>
      <c r="B8594" s="5" t="n">
        <v>24</v>
      </c>
      <c r="C8594" s="5" t="n">
        <v>198</v>
      </c>
      <c r="D8594" s="5" t="n">
        <v>7</v>
      </c>
      <c r="E8594" s="5" t="n">
        <v>0</v>
      </c>
      <c r="F8594" s="5" t="n">
        <v>27.6</v>
      </c>
      <c r="G8594" s="5" t="n">
        <v>20.9</v>
      </c>
      <c r="H8594" s="5" t="n">
        <v>20.17</v>
      </c>
      <c r="I8594" s="6">
        <f>IF(E8594&gt;=Markov!$B$3,1,0)</f>
        <v/>
      </c>
      <c r="J8594" s="6">
        <f>I8593</f>
        <v/>
      </c>
      <c r="K8594" s="7">
        <f>MAR1!$B$5+MAR1!$C$5*COS(2*PI()*$C8594/365)+MAR1!$D$5*SIN(2*PI()*$C8594/365)</f>
        <v/>
      </c>
      <c r="L8594" s="7">
        <f>MAR1!$B$6+MAR1!$C$6*COS(2*PI()*$C8594/365)+MAR1!$D$6*SIN(2*PI()*$C8594/365)</f>
        <v/>
      </c>
      <c r="M8594" s="7">
        <f>MAR1!$B$7+MAR1!$C$7*COS(2*PI()*$C8594/365)+MAR1!$D$7*SIN(2*PI()*$C8594/365)</f>
        <v/>
      </c>
      <c r="N8594" s="7">
        <f>F8594-K8594</f>
        <v/>
      </c>
      <c r="O8594" s="7">
        <f>G8594-L8594</f>
        <v/>
      </c>
      <c r="P8594" s="7">
        <f>H8594-M8594</f>
        <v/>
      </c>
      <c r="Q8594" s="7">
        <f>IF($I8594=1,(N8594-MAR1!$B$11)/MAR1!$D$11,(N8594-MAR1!$C$11)/MAR1!$E$11)</f>
        <v/>
      </c>
      <c r="R8594" s="7">
        <f>IF($I8594=1,(O8594-MAR1!$B$12)/MAR1!$D$12,(O8594-MAR1!$C$12)/MAR1!$E$12)</f>
        <v/>
      </c>
      <c r="S8594" s="7">
        <f>IF($I8594=1,(P8594-MAR1!$B$13)/MAR1!$D$13,(P8594-MAR1!$C$13)/MAR1!$E$13)</f>
        <v/>
      </c>
    </row>
    <row r="8595">
      <c r="A8595" s="5" t="n">
        <v>8594</v>
      </c>
      <c r="B8595" s="5" t="n">
        <v>24</v>
      </c>
      <c r="C8595" s="5" t="n">
        <v>199</v>
      </c>
      <c r="D8595" s="5" t="n">
        <v>7</v>
      </c>
      <c r="E8595" s="5" t="n">
        <v>7.8</v>
      </c>
      <c r="F8595" s="5" t="n">
        <v>27.6</v>
      </c>
      <c r="G8595" s="5" t="n">
        <v>23.5</v>
      </c>
      <c r="H8595" s="5" t="n">
        <v>9.220000000000001</v>
      </c>
      <c r="I8595" s="6">
        <f>IF(E8595&gt;=Markov!$B$3,1,0)</f>
        <v/>
      </c>
      <c r="J8595" s="6">
        <f>I8594</f>
        <v/>
      </c>
      <c r="K8595" s="7">
        <f>MAR1!$B$5+MAR1!$C$5*COS(2*PI()*$C8595/365)+MAR1!$D$5*SIN(2*PI()*$C8595/365)</f>
        <v/>
      </c>
      <c r="L8595" s="7">
        <f>MAR1!$B$6+MAR1!$C$6*COS(2*PI()*$C8595/365)+MAR1!$D$6*SIN(2*PI()*$C8595/365)</f>
        <v/>
      </c>
      <c r="M8595" s="7">
        <f>MAR1!$B$7+MAR1!$C$7*COS(2*PI()*$C8595/365)+MAR1!$D$7*SIN(2*PI()*$C8595/365)</f>
        <v/>
      </c>
      <c r="N8595" s="7">
        <f>F8595-K8595</f>
        <v/>
      </c>
      <c r="O8595" s="7">
        <f>G8595-L8595</f>
        <v/>
      </c>
      <c r="P8595" s="7">
        <f>H8595-M8595</f>
        <v/>
      </c>
      <c r="Q8595" s="7">
        <f>IF($I8595=1,(N8595-MAR1!$B$11)/MAR1!$D$11,(N8595-MAR1!$C$11)/MAR1!$E$11)</f>
        <v/>
      </c>
      <c r="R8595" s="7">
        <f>IF($I8595=1,(O8595-MAR1!$B$12)/MAR1!$D$12,(O8595-MAR1!$C$12)/MAR1!$E$12)</f>
        <v/>
      </c>
      <c r="S8595" s="7">
        <f>IF($I8595=1,(P8595-MAR1!$B$13)/MAR1!$D$13,(P8595-MAR1!$C$13)/MAR1!$E$13)</f>
        <v/>
      </c>
    </row>
    <row r="8596">
      <c r="A8596" s="5" t="n">
        <v>8595</v>
      </c>
      <c r="B8596" s="5" t="n">
        <v>24</v>
      </c>
      <c r="C8596" s="5" t="n">
        <v>200</v>
      </c>
      <c r="D8596" s="5" t="n">
        <v>7</v>
      </c>
      <c r="E8596" s="5" t="n">
        <v>8.6</v>
      </c>
      <c r="F8596" s="5" t="n">
        <v>30.5</v>
      </c>
      <c r="G8596" s="5" t="n">
        <v>24.8</v>
      </c>
      <c r="H8596" s="5" t="n">
        <v>11.28</v>
      </c>
      <c r="I8596" s="6">
        <f>IF(E8596&gt;=Markov!$B$3,1,0)</f>
        <v/>
      </c>
      <c r="J8596" s="6">
        <f>I8595</f>
        <v/>
      </c>
      <c r="K8596" s="7">
        <f>MAR1!$B$5+MAR1!$C$5*COS(2*PI()*$C8596/365)+MAR1!$D$5*SIN(2*PI()*$C8596/365)</f>
        <v/>
      </c>
      <c r="L8596" s="7">
        <f>MAR1!$B$6+MAR1!$C$6*COS(2*PI()*$C8596/365)+MAR1!$D$6*SIN(2*PI()*$C8596/365)</f>
        <v/>
      </c>
      <c r="M8596" s="7">
        <f>MAR1!$B$7+MAR1!$C$7*COS(2*PI()*$C8596/365)+MAR1!$D$7*SIN(2*PI()*$C8596/365)</f>
        <v/>
      </c>
      <c r="N8596" s="7">
        <f>F8596-K8596</f>
        <v/>
      </c>
      <c r="O8596" s="7">
        <f>G8596-L8596</f>
        <v/>
      </c>
      <c r="P8596" s="7">
        <f>H8596-M8596</f>
        <v/>
      </c>
      <c r="Q8596" s="7">
        <f>IF($I8596=1,(N8596-MAR1!$B$11)/MAR1!$D$11,(N8596-MAR1!$C$11)/MAR1!$E$11)</f>
        <v/>
      </c>
      <c r="R8596" s="7">
        <f>IF($I8596=1,(O8596-MAR1!$B$12)/MAR1!$D$12,(O8596-MAR1!$C$12)/MAR1!$E$12)</f>
        <v/>
      </c>
      <c r="S8596" s="7">
        <f>IF($I8596=1,(P8596-MAR1!$B$13)/MAR1!$D$13,(P8596-MAR1!$C$13)/MAR1!$E$13)</f>
        <v/>
      </c>
    </row>
    <row r="8597">
      <c r="A8597" s="5" t="n">
        <v>8596</v>
      </c>
      <c r="B8597" s="5" t="n">
        <v>24</v>
      </c>
      <c r="C8597" s="5" t="n">
        <v>201</v>
      </c>
      <c r="D8597" s="5" t="n">
        <v>7</v>
      </c>
      <c r="E8597" s="5" t="n">
        <v>24.9</v>
      </c>
      <c r="F8597" s="5" t="n">
        <v>29</v>
      </c>
      <c r="G8597" s="5" t="n">
        <v>24.4</v>
      </c>
      <c r="H8597" s="5" t="n">
        <v>9.9</v>
      </c>
      <c r="I8597" s="6">
        <f>IF(E8597&gt;=Markov!$B$3,1,0)</f>
        <v/>
      </c>
      <c r="J8597" s="6">
        <f>I8596</f>
        <v/>
      </c>
      <c r="K8597" s="7">
        <f>MAR1!$B$5+MAR1!$C$5*COS(2*PI()*$C8597/365)+MAR1!$D$5*SIN(2*PI()*$C8597/365)</f>
        <v/>
      </c>
      <c r="L8597" s="7">
        <f>MAR1!$B$6+MAR1!$C$6*COS(2*PI()*$C8597/365)+MAR1!$D$6*SIN(2*PI()*$C8597/365)</f>
        <v/>
      </c>
      <c r="M8597" s="7">
        <f>MAR1!$B$7+MAR1!$C$7*COS(2*PI()*$C8597/365)+MAR1!$D$7*SIN(2*PI()*$C8597/365)</f>
        <v/>
      </c>
      <c r="N8597" s="7">
        <f>F8597-K8597</f>
        <v/>
      </c>
      <c r="O8597" s="7">
        <f>G8597-L8597</f>
        <v/>
      </c>
      <c r="P8597" s="7">
        <f>H8597-M8597</f>
        <v/>
      </c>
      <c r="Q8597" s="7">
        <f>IF($I8597=1,(N8597-MAR1!$B$11)/MAR1!$D$11,(N8597-MAR1!$C$11)/MAR1!$E$11)</f>
        <v/>
      </c>
      <c r="R8597" s="7">
        <f>IF($I8597=1,(O8597-MAR1!$B$12)/MAR1!$D$12,(O8597-MAR1!$C$12)/MAR1!$E$12)</f>
        <v/>
      </c>
      <c r="S8597" s="7">
        <f>IF($I8597=1,(P8597-MAR1!$B$13)/MAR1!$D$13,(P8597-MAR1!$C$13)/MAR1!$E$13)</f>
        <v/>
      </c>
    </row>
    <row r="8598">
      <c r="A8598" s="5" t="n">
        <v>8597</v>
      </c>
      <c r="B8598" s="5" t="n">
        <v>24</v>
      </c>
      <c r="C8598" s="5" t="n">
        <v>202</v>
      </c>
      <c r="D8598" s="5" t="n">
        <v>7</v>
      </c>
      <c r="E8598" s="5" t="n">
        <v>13.4</v>
      </c>
      <c r="F8598" s="5" t="n">
        <v>31.1</v>
      </c>
      <c r="G8598" s="5" t="n">
        <v>26.5</v>
      </c>
      <c r="H8598" s="5" t="n">
        <v>11.55</v>
      </c>
      <c r="I8598" s="6">
        <f>IF(E8598&gt;=Markov!$B$3,1,0)</f>
        <v/>
      </c>
      <c r="J8598" s="6">
        <f>I8597</f>
        <v/>
      </c>
      <c r="K8598" s="7">
        <f>MAR1!$B$5+MAR1!$C$5*COS(2*PI()*$C8598/365)+MAR1!$D$5*SIN(2*PI()*$C8598/365)</f>
        <v/>
      </c>
      <c r="L8598" s="7">
        <f>MAR1!$B$6+MAR1!$C$6*COS(2*PI()*$C8598/365)+MAR1!$D$6*SIN(2*PI()*$C8598/365)</f>
        <v/>
      </c>
      <c r="M8598" s="7">
        <f>MAR1!$B$7+MAR1!$C$7*COS(2*PI()*$C8598/365)+MAR1!$D$7*SIN(2*PI()*$C8598/365)</f>
        <v/>
      </c>
      <c r="N8598" s="7">
        <f>F8598-K8598</f>
        <v/>
      </c>
      <c r="O8598" s="7">
        <f>G8598-L8598</f>
        <v/>
      </c>
      <c r="P8598" s="7">
        <f>H8598-M8598</f>
        <v/>
      </c>
      <c r="Q8598" s="7">
        <f>IF($I8598=1,(N8598-MAR1!$B$11)/MAR1!$D$11,(N8598-MAR1!$C$11)/MAR1!$E$11)</f>
        <v/>
      </c>
      <c r="R8598" s="7">
        <f>IF($I8598=1,(O8598-MAR1!$B$12)/MAR1!$D$12,(O8598-MAR1!$C$12)/MAR1!$E$12)</f>
        <v/>
      </c>
      <c r="S8598" s="7">
        <f>IF($I8598=1,(P8598-MAR1!$B$13)/MAR1!$D$13,(P8598-MAR1!$C$13)/MAR1!$E$13)</f>
        <v/>
      </c>
    </row>
    <row r="8599">
      <c r="A8599" s="5" t="n">
        <v>8598</v>
      </c>
      <c r="B8599" s="5" t="n">
        <v>24</v>
      </c>
      <c r="C8599" s="5" t="n">
        <v>203</v>
      </c>
      <c r="D8599" s="5" t="n">
        <v>7</v>
      </c>
      <c r="E8599" s="5" t="n">
        <v>4.4</v>
      </c>
      <c r="F8599" s="5" t="n">
        <v>31</v>
      </c>
      <c r="G8599" s="5" t="n">
        <v>26.2</v>
      </c>
      <c r="H8599" s="5" t="n">
        <v>11.42</v>
      </c>
      <c r="I8599" s="6">
        <f>IF(E8599&gt;=Markov!$B$3,1,0)</f>
        <v/>
      </c>
      <c r="J8599" s="6">
        <f>I8598</f>
        <v/>
      </c>
      <c r="K8599" s="7">
        <f>MAR1!$B$5+MAR1!$C$5*COS(2*PI()*$C8599/365)+MAR1!$D$5*SIN(2*PI()*$C8599/365)</f>
        <v/>
      </c>
      <c r="L8599" s="7">
        <f>MAR1!$B$6+MAR1!$C$6*COS(2*PI()*$C8599/365)+MAR1!$D$6*SIN(2*PI()*$C8599/365)</f>
        <v/>
      </c>
      <c r="M8599" s="7">
        <f>MAR1!$B$7+MAR1!$C$7*COS(2*PI()*$C8599/365)+MAR1!$D$7*SIN(2*PI()*$C8599/365)</f>
        <v/>
      </c>
      <c r="N8599" s="7">
        <f>F8599-K8599</f>
        <v/>
      </c>
      <c r="O8599" s="7">
        <f>G8599-L8599</f>
        <v/>
      </c>
      <c r="P8599" s="7">
        <f>H8599-M8599</f>
        <v/>
      </c>
      <c r="Q8599" s="7">
        <f>IF($I8599=1,(N8599-MAR1!$B$11)/MAR1!$D$11,(N8599-MAR1!$C$11)/MAR1!$E$11)</f>
        <v/>
      </c>
      <c r="R8599" s="7">
        <f>IF($I8599=1,(O8599-MAR1!$B$12)/MAR1!$D$12,(O8599-MAR1!$C$12)/MAR1!$E$12)</f>
        <v/>
      </c>
      <c r="S8599" s="7">
        <f>IF($I8599=1,(P8599-MAR1!$B$13)/MAR1!$D$13,(P8599-MAR1!$C$13)/MAR1!$E$13)</f>
        <v/>
      </c>
    </row>
    <row r="8600">
      <c r="A8600" s="5" t="n">
        <v>8599</v>
      </c>
      <c r="B8600" s="5" t="n">
        <v>24</v>
      </c>
      <c r="C8600" s="5" t="n">
        <v>204</v>
      </c>
      <c r="D8600" s="5" t="n">
        <v>7</v>
      </c>
      <c r="E8600" s="5" t="n">
        <v>7.9</v>
      </c>
      <c r="F8600" s="5" t="n">
        <v>29.2</v>
      </c>
      <c r="G8600" s="5" t="n">
        <v>26.8</v>
      </c>
      <c r="H8600" s="5" t="n">
        <v>15.34</v>
      </c>
      <c r="I8600" s="6">
        <f>IF(E8600&gt;=Markov!$B$3,1,0)</f>
        <v/>
      </c>
      <c r="J8600" s="6">
        <f>I8599</f>
        <v/>
      </c>
      <c r="K8600" s="7">
        <f>MAR1!$B$5+MAR1!$C$5*COS(2*PI()*$C8600/365)+MAR1!$D$5*SIN(2*PI()*$C8600/365)</f>
        <v/>
      </c>
      <c r="L8600" s="7">
        <f>MAR1!$B$6+MAR1!$C$6*COS(2*PI()*$C8600/365)+MAR1!$D$6*SIN(2*PI()*$C8600/365)</f>
        <v/>
      </c>
      <c r="M8600" s="7">
        <f>MAR1!$B$7+MAR1!$C$7*COS(2*PI()*$C8600/365)+MAR1!$D$7*SIN(2*PI()*$C8600/365)</f>
        <v/>
      </c>
      <c r="N8600" s="7">
        <f>F8600-K8600</f>
        <v/>
      </c>
      <c r="O8600" s="7">
        <f>G8600-L8600</f>
        <v/>
      </c>
      <c r="P8600" s="7">
        <f>H8600-M8600</f>
        <v/>
      </c>
      <c r="Q8600" s="7">
        <f>IF($I8600=1,(N8600-MAR1!$B$11)/MAR1!$D$11,(N8600-MAR1!$C$11)/MAR1!$E$11)</f>
        <v/>
      </c>
      <c r="R8600" s="7">
        <f>IF($I8600=1,(O8600-MAR1!$B$12)/MAR1!$D$12,(O8600-MAR1!$C$12)/MAR1!$E$12)</f>
        <v/>
      </c>
      <c r="S8600" s="7">
        <f>IF($I8600=1,(P8600-MAR1!$B$13)/MAR1!$D$13,(P8600-MAR1!$C$13)/MAR1!$E$13)</f>
        <v/>
      </c>
    </row>
    <row r="8601">
      <c r="A8601" s="5" t="n">
        <v>8600</v>
      </c>
      <c r="B8601" s="5" t="n">
        <v>24</v>
      </c>
      <c r="C8601" s="5" t="n">
        <v>205</v>
      </c>
      <c r="D8601" s="5" t="n">
        <v>7</v>
      </c>
      <c r="E8601" s="5" t="n">
        <v>0</v>
      </c>
      <c r="F8601" s="5" t="n">
        <v>36.2</v>
      </c>
      <c r="G8601" s="5" t="n">
        <v>27.9</v>
      </c>
      <c r="H8601" s="5" t="n">
        <v>19.22</v>
      </c>
      <c r="I8601" s="6">
        <f>IF(E8601&gt;=Markov!$B$3,1,0)</f>
        <v/>
      </c>
      <c r="J8601" s="6">
        <f>I8600</f>
        <v/>
      </c>
      <c r="K8601" s="7">
        <f>MAR1!$B$5+MAR1!$C$5*COS(2*PI()*$C8601/365)+MAR1!$D$5*SIN(2*PI()*$C8601/365)</f>
        <v/>
      </c>
      <c r="L8601" s="7">
        <f>MAR1!$B$6+MAR1!$C$6*COS(2*PI()*$C8601/365)+MAR1!$D$6*SIN(2*PI()*$C8601/365)</f>
        <v/>
      </c>
      <c r="M8601" s="7">
        <f>MAR1!$B$7+MAR1!$C$7*COS(2*PI()*$C8601/365)+MAR1!$D$7*SIN(2*PI()*$C8601/365)</f>
        <v/>
      </c>
      <c r="N8601" s="7">
        <f>F8601-K8601</f>
        <v/>
      </c>
      <c r="O8601" s="7">
        <f>G8601-L8601</f>
        <v/>
      </c>
      <c r="P8601" s="7">
        <f>H8601-M8601</f>
        <v/>
      </c>
      <c r="Q8601" s="7">
        <f>IF($I8601=1,(N8601-MAR1!$B$11)/MAR1!$D$11,(N8601-MAR1!$C$11)/MAR1!$E$11)</f>
        <v/>
      </c>
      <c r="R8601" s="7">
        <f>IF($I8601=1,(O8601-MAR1!$B$12)/MAR1!$D$12,(O8601-MAR1!$C$12)/MAR1!$E$12)</f>
        <v/>
      </c>
      <c r="S8601" s="7">
        <f>IF($I8601=1,(P8601-MAR1!$B$13)/MAR1!$D$13,(P8601-MAR1!$C$13)/MAR1!$E$13)</f>
        <v/>
      </c>
    </row>
    <row r="8602">
      <c r="A8602" s="5" t="n">
        <v>8601</v>
      </c>
      <c r="B8602" s="5" t="n">
        <v>24</v>
      </c>
      <c r="C8602" s="5" t="n">
        <v>206</v>
      </c>
      <c r="D8602" s="5" t="n">
        <v>7</v>
      </c>
      <c r="E8602" s="5" t="n">
        <v>0.2</v>
      </c>
      <c r="F8602" s="5" t="n">
        <v>31.8</v>
      </c>
      <c r="G8602" s="5" t="n">
        <v>25.5</v>
      </c>
      <c r="H8602" s="5" t="n">
        <v>14.29</v>
      </c>
      <c r="I8602" s="6">
        <f>IF(E8602&gt;=Markov!$B$3,1,0)</f>
        <v/>
      </c>
      <c r="J8602" s="6">
        <f>I8601</f>
        <v/>
      </c>
      <c r="K8602" s="7">
        <f>MAR1!$B$5+MAR1!$C$5*COS(2*PI()*$C8602/365)+MAR1!$D$5*SIN(2*PI()*$C8602/365)</f>
        <v/>
      </c>
      <c r="L8602" s="7">
        <f>MAR1!$B$6+MAR1!$C$6*COS(2*PI()*$C8602/365)+MAR1!$D$6*SIN(2*PI()*$C8602/365)</f>
        <v/>
      </c>
      <c r="M8602" s="7">
        <f>MAR1!$B$7+MAR1!$C$7*COS(2*PI()*$C8602/365)+MAR1!$D$7*SIN(2*PI()*$C8602/365)</f>
        <v/>
      </c>
      <c r="N8602" s="7">
        <f>F8602-K8602</f>
        <v/>
      </c>
      <c r="O8602" s="7">
        <f>G8602-L8602</f>
        <v/>
      </c>
      <c r="P8602" s="7">
        <f>H8602-M8602</f>
        <v/>
      </c>
      <c r="Q8602" s="7">
        <f>IF($I8602=1,(N8602-MAR1!$B$11)/MAR1!$D$11,(N8602-MAR1!$C$11)/MAR1!$E$11)</f>
        <v/>
      </c>
      <c r="R8602" s="7">
        <f>IF($I8602=1,(O8602-MAR1!$B$12)/MAR1!$D$12,(O8602-MAR1!$C$12)/MAR1!$E$12)</f>
        <v/>
      </c>
      <c r="S8602" s="7">
        <f>IF($I8602=1,(P8602-MAR1!$B$13)/MAR1!$D$13,(P8602-MAR1!$C$13)/MAR1!$E$13)</f>
        <v/>
      </c>
    </row>
    <row r="8603">
      <c r="A8603" s="5" t="n">
        <v>8602</v>
      </c>
      <c r="B8603" s="5" t="n">
        <v>24</v>
      </c>
      <c r="C8603" s="5" t="n">
        <v>207</v>
      </c>
      <c r="D8603" s="5" t="n">
        <v>7</v>
      </c>
      <c r="E8603" s="5" t="n">
        <v>25.9</v>
      </c>
      <c r="F8603" s="5" t="n">
        <v>32.4</v>
      </c>
      <c r="G8603" s="5" t="n">
        <v>25.8</v>
      </c>
      <c r="H8603" s="5" t="n">
        <v>17.39</v>
      </c>
      <c r="I8603" s="6">
        <f>IF(E8603&gt;=Markov!$B$3,1,0)</f>
        <v/>
      </c>
      <c r="J8603" s="6">
        <f>I8602</f>
        <v/>
      </c>
      <c r="K8603" s="7">
        <f>MAR1!$B$5+MAR1!$C$5*COS(2*PI()*$C8603/365)+MAR1!$D$5*SIN(2*PI()*$C8603/365)</f>
        <v/>
      </c>
      <c r="L8603" s="7">
        <f>MAR1!$B$6+MAR1!$C$6*COS(2*PI()*$C8603/365)+MAR1!$D$6*SIN(2*PI()*$C8603/365)</f>
        <v/>
      </c>
      <c r="M8603" s="7">
        <f>MAR1!$B$7+MAR1!$C$7*COS(2*PI()*$C8603/365)+MAR1!$D$7*SIN(2*PI()*$C8603/365)</f>
        <v/>
      </c>
      <c r="N8603" s="7">
        <f>F8603-K8603</f>
        <v/>
      </c>
      <c r="O8603" s="7">
        <f>G8603-L8603</f>
        <v/>
      </c>
      <c r="P8603" s="7">
        <f>H8603-M8603</f>
        <v/>
      </c>
      <c r="Q8603" s="7">
        <f>IF($I8603=1,(N8603-MAR1!$B$11)/MAR1!$D$11,(N8603-MAR1!$C$11)/MAR1!$E$11)</f>
        <v/>
      </c>
      <c r="R8603" s="7">
        <f>IF($I8603=1,(O8603-MAR1!$B$12)/MAR1!$D$12,(O8603-MAR1!$C$12)/MAR1!$E$12)</f>
        <v/>
      </c>
      <c r="S8603" s="7">
        <f>IF($I8603=1,(P8603-MAR1!$B$13)/MAR1!$D$13,(P8603-MAR1!$C$13)/MAR1!$E$13)</f>
        <v/>
      </c>
    </row>
    <row r="8604">
      <c r="A8604" s="5" t="n">
        <v>8603</v>
      </c>
      <c r="B8604" s="5" t="n">
        <v>24</v>
      </c>
      <c r="C8604" s="5" t="n">
        <v>208</v>
      </c>
      <c r="D8604" s="5" t="n">
        <v>7</v>
      </c>
      <c r="E8604" s="5" t="n">
        <v>0.2</v>
      </c>
      <c r="F8604" s="5" t="n">
        <v>30.7</v>
      </c>
      <c r="G8604" s="5" t="n">
        <v>25.3</v>
      </c>
      <c r="H8604" s="5" t="n">
        <v>10.81</v>
      </c>
      <c r="I8604" s="6">
        <f>IF(E8604&gt;=Markov!$B$3,1,0)</f>
        <v/>
      </c>
      <c r="J8604" s="6">
        <f>I8603</f>
        <v/>
      </c>
      <c r="K8604" s="7">
        <f>MAR1!$B$5+MAR1!$C$5*COS(2*PI()*$C8604/365)+MAR1!$D$5*SIN(2*PI()*$C8604/365)</f>
        <v/>
      </c>
      <c r="L8604" s="7">
        <f>MAR1!$B$6+MAR1!$C$6*COS(2*PI()*$C8604/365)+MAR1!$D$6*SIN(2*PI()*$C8604/365)</f>
        <v/>
      </c>
      <c r="M8604" s="7">
        <f>MAR1!$B$7+MAR1!$C$7*COS(2*PI()*$C8604/365)+MAR1!$D$7*SIN(2*PI()*$C8604/365)</f>
        <v/>
      </c>
      <c r="N8604" s="7">
        <f>F8604-K8604</f>
        <v/>
      </c>
      <c r="O8604" s="7">
        <f>G8604-L8604</f>
        <v/>
      </c>
      <c r="P8604" s="7">
        <f>H8604-M8604</f>
        <v/>
      </c>
      <c r="Q8604" s="7">
        <f>IF($I8604=1,(N8604-MAR1!$B$11)/MAR1!$D$11,(N8604-MAR1!$C$11)/MAR1!$E$11)</f>
        <v/>
      </c>
      <c r="R8604" s="7">
        <f>IF($I8604=1,(O8604-MAR1!$B$12)/MAR1!$D$12,(O8604-MAR1!$C$12)/MAR1!$E$12)</f>
        <v/>
      </c>
      <c r="S8604" s="7">
        <f>IF($I8604=1,(P8604-MAR1!$B$13)/MAR1!$D$13,(P8604-MAR1!$C$13)/MAR1!$E$13)</f>
        <v/>
      </c>
    </row>
    <row r="8605">
      <c r="A8605" s="5" t="n">
        <v>8604</v>
      </c>
      <c r="B8605" s="5" t="n">
        <v>24</v>
      </c>
      <c r="C8605" s="5" t="n">
        <v>209</v>
      </c>
      <c r="D8605" s="5" t="n">
        <v>7</v>
      </c>
      <c r="E8605" s="5" t="n">
        <v>6</v>
      </c>
      <c r="F8605" s="5" t="n">
        <v>31.4</v>
      </c>
      <c r="G8605" s="5" t="n">
        <v>26</v>
      </c>
      <c r="H8605" s="5" t="n">
        <v>11.7</v>
      </c>
      <c r="I8605" s="6">
        <f>IF(E8605&gt;=Markov!$B$3,1,0)</f>
        <v/>
      </c>
      <c r="J8605" s="6">
        <f>I8604</f>
        <v/>
      </c>
      <c r="K8605" s="7">
        <f>MAR1!$B$5+MAR1!$C$5*COS(2*PI()*$C8605/365)+MAR1!$D$5*SIN(2*PI()*$C8605/365)</f>
        <v/>
      </c>
      <c r="L8605" s="7">
        <f>MAR1!$B$6+MAR1!$C$6*COS(2*PI()*$C8605/365)+MAR1!$D$6*SIN(2*PI()*$C8605/365)</f>
        <v/>
      </c>
      <c r="M8605" s="7">
        <f>MAR1!$B$7+MAR1!$C$7*COS(2*PI()*$C8605/365)+MAR1!$D$7*SIN(2*PI()*$C8605/365)</f>
        <v/>
      </c>
      <c r="N8605" s="7">
        <f>F8605-K8605</f>
        <v/>
      </c>
      <c r="O8605" s="7">
        <f>G8605-L8605</f>
        <v/>
      </c>
      <c r="P8605" s="7">
        <f>H8605-M8605</f>
        <v/>
      </c>
      <c r="Q8605" s="7">
        <f>IF($I8605=1,(N8605-MAR1!$B$11)/MAR1!$D$11,(N8605-MAR1!$C$11)/MAR1!$E$11)</f>
        <v/>
      </c>
      <c r="R8605" s="7">
        <f>IF($I8605=1,(O8605-MAR1!$B$12)/MAR1!$D$12,(O8605-MAR1!$C$12)/MAR1!$E$12)</f>
        <v/>
      </c>
      <c r="S8605" s="7">
        <f>IF($I8605=1,(P8605-MAR1!$B$13)/MAR1!$D$13,(P8605-MAR1!$C$13)/MAR1!$E$13)</f>
        <v/>
      </c>
    </row>
    <row r="8606">
      <c r="A8606" s="5" t="n">
        <v>8605</v>
      </c>
      <c r="B8606" s="5" t="n">
        <v>24</v>
      </c>
      <c r="C8606" s="5" t="n">
        <v>210</v>
      </c>
      <c r="D8606" s="5" t="n">
        <v>7</v>
      </c>
      <c r="E8606" s="5" t="n">
        <v>15.5</v>
      </c>
      <c r="F8606" s="5" t="n">
        <v>33.2</v>
      </c>
      <c r="G8606" s="5" t="n">
        <v>25.3</v>
      </c>
      <c r="H8606" s="5" t="n">
        <v>12.21</v>
      </c>
      <c r="I8606" s="6">
        <f>IF(E8606&gt;=Markov!$B$3,1,0)</f>
        <v/>
      </c>
      <c r="J8606" s="6">
        <f>I8605</f>
        <v/>
      </c>
      <c r="K8606" s="7">
        <f>MAR1!$B$5+MAR1!$C$5*COS(2*PI()*$C8606/365)+MAR1!$D$5*SIN(2*PI()*$C8606/365)</f>
        <v/>
      </c>
      <c r="L8606" s="7">
        <f>MAR1!$B$6+MAR1!$C$6*COS(2*PI()*$C8606/365)+MAR1!$D$6*SIN(2*PI()*$C8606/365)</f>
        <v/>
      </c>
      <c r="M8606" s="7">
        <f>MAR1!$B$7+MAR1!$C$7*COS(2*PI()*$C8606/365)+MAR1!$D$7*SIN(2*PI()*$C8606/365)</f>
        <v/>
      </c>
      <c r="N8606" s="7">
        <f>F8606-K8606</f>
        <v/>
      </c>
      <c r="O8606" s="7">
        <f>G8606-L8606</f>
        <v/>
      </c>
      <c r="P8606" s="7">
        <f>H8606-M8606</f>
        <v/>
      </c>
      <c r="Q8606" s="7">
        <f>IF($I8606=1,(N8606-MAR1!$B$11)/MAR1!$D$11,(N8606-MAR1!$C$11)/MAR1!$E$11)</f>
        <v/>
      </c>
      <c r="R8606" s="7">
        <f>IF($I8606=1,(O8606-MAR1!$B$12)/MAR1!$D$12,(O8606-MAR1!$C$12)/MAR1!$E$12)</f>
        <v/>
      </c>
      <c r="S8606" s="7">
        <f>IF($I8606=1,(P8606-MAR1!$B$13)/MAR1!$D$13,(P8606-MAR1!$C$13)/MAR1!$E$13)</f>
        <v/>
      </c>
    </row>
    <row r="8607">
      <c r="A8607" s="5" t="n">
        <v>8606</v>
      </c>
      <c r="B8607" s="5" t="n">
        <v>24</v>
      </c>
      <c r="C8607" s="5" t="n">
        <v>211</v>
      </c>
      <c r="D8607" s="5" t="n">
        <v>7</v>
      </c>
      <c r="E8607" s="5" t="n">
        <v>53.7</v>
      </c>
      <c r="F8607" s="5" t="n">
        <v>32.4</v>
      </c>
      <c r="G8607" s="5" t="n">
        <v>26.9</v>
      </c>
      <c r="H8607" s="5" t="n">
        <v>14.37</v>
      </c>
      <c r="I8607" s="6">
        <f>IF(E8607&gt;=Markov!$B$3,1,0)</f>
        <v/>
      </c>
      <c r="J8607" s="6">
        <f>I8606</f>
        <v/>
      </c>
      <c r="K8607" s="7">
        <f>MAR1!$B$5+MAR1!$C$5*COS(2*PI()*$C8607/365)+MAR1!$D$5*SIN(2*PI()*$C8607/365)</f>
        <v/>
      </c>
      <c r="L8607" s="7">
        <f>MAR1!$B$6+MAR1!$C$6*COS(2*PI()*$C8607/365)+MAR1!$D$6*SIN(2*PI()*$C8607/365)</f>
        <v/>
      </c>
      <c r="M8607" s="7">
        <f>MAR1!$B$7+MAR1!$C$7*COS(2*PI()*$C8607/365)+MAR1!$D$7*SIN(2*PI()*$C8607/365)</f>
        <v/>
      </c>
      <c r="N8607" s="7">
        <f>F8607-K8607</f>
        <v/>
      </c>
      <c r="O8607" s="7">
        <f>G8607-L8607</f>
        <v/>
      </c>
      <c r="P8607" s="7">
        <f>H8607-M8607</f>
        <v/>
      </c>
      <c r="Q8607" s="7">
        <f>IF($I8607=1,(N8607-MAR1!$B$11)/MAR1!$D$11,(N8607-MAR1!$C$11)/MAR1!$E$11)</f>
        <v/>
      </c>
      <c r="R8607" s="7">
        <f>IF($I8607=1,(O8607-MAR1!$B$12)/MAR1!$D$12,(O8607-MAR1!$C$12)/MAR1!$E$12)</f>
        <v/>
      </c>
      <c r="S8607" s="7">
        <f>IF($I8607=1,(P8607-MAR1!$B$13)/MAR1!$D$13,(P8607-MAR1!$C$13)/MAR1!$E$13)</f>
        <v/>
      </c>
    </row>
    <row r="8608">
      <c r="A8608" s="5" t="n">
        <v>8607</v>
      </c>
      <c r="B8608" s="5" t="n">
        <v>24</v>
      </c>
      <c r="C8608" s="5" t="n">
        <v>212</v>
      </c>
      <c r="D8608" s="5" t="n">
        <v>7</v>
      </c>
      <c r="E8608" s="5" t="n">
        <v>5.8</v>
      </c>
      <c r="F8608" s="5" t="n">
        <v>31.6</v>
      </c>
      <c r="G8608" s="5" t="n">
        <v>25.8</v>
      </c>
      <c r="H8608" s="5" t="n">
        <v>14.49</v>
      </c>
      <c r="I8608" s="6">
        <f>IF(E8608&gt;=Markov!$B$3,1,0)</f>
        <v/>
      </c>
      <c r="J8608" s="6">
        <f>I8607</f>
        <v/>
      </c>
      <c r="K8608" s="7">
        <f>MAR1!$B$5+MAR1!$C$5*COS(2*PI()*$C8608/365)+MAR1!$D$5*SIN(2*PI()*$C8608/365)</f>
        <v/>
      </c>
      <c r="L8608" s="7">
        <f>MAR1!$B$6+MAR1!$C$6*COS(2*PI()*$C8608/365)+MAR1!$D$6*SIN(2*PI()*$C8608/365)</f>
        <v/>
      </c>
      <c r="M8608" s="7">
        <f>MAR1!$B$7+MAR1!$C$7*COS(2*PI()*$C8608/365)+MAR1!$D$7*SIN(2*PI()*$C8608/365)</f>
        <v/>
      </c>
      <c r="N8608" s="7">
        <f>F8608-K8608</f>
        <v/>
      </c>
      <c r="O8608" s="7">
        <f>G8608-L8608</f>
        <v/>
      </c>
      <c r="P8608" s="7">
        <f>H8608-M8608</f>
        <v/>
      </c>
      <c r="Q8608" s="7">
        <f>IF($I8608=1,(N8608-MAR1!$B$11)/MAR1!$D$11,(N8608-MAR1!$C$11)/MAR1!$E$11)</f>
        <v/>
      </c>
      <c r="R8608" s="7">
        <f>IF($I8608=1,(O8608-MAR1!$B$12)/MAR1!$D$12,(O8608-MAR1!$C$12)/MAR1!$E$12)</f>
        <v/>
      </c>
      <c r="S8608" s="7">
        <f>IF($I8608=1,(P8608-MAR1!$B$13)/MAR1!$D$13,(P8608-MAR1!$C$13)/MAR1!$E$13)</f>
        <v/>
      </c>
    </row>
    <row r="8609">
      <c r="A8609" s="5" t="n">
        <v>8608</v>
      </c>
      <c r="B8609" s="5" t="n">
        <v>24</v>
      </c>
      <c r="C8609" s="5" t="n">
        <v>213</v>
      </c>
      <c r="D8609" s="5" t="n">
        <v>8</v>
      </c>
      <c r="E8609" s="5" t="n">
        <v>3.4</v>
      </c>
      <c r="F8609" s="5" t="n">
        <v>33.2</v>
      </c>
      <c r="G8609" s="5" t="n">
        <v>26</v>
      </c>
      <c r="H8609" s="5" t="n">
        <v>18.44</v>
      </c>
      <c r="I8609" s="6">
        <f>IF(E8609&gt;=Markov!$B$3,1,0)</f>
        <v/>
      </c>
      <c r="J8609" s="6">
        <f>I8608</f>
        <v/>
      </c>
      <c r="K8609" s="7">
        <f>MAR1!$B$5+MAR1!$C$5*COS(2*PI()*$C8609/365)+MAR1!$D$5*SIN(2*PI()*$C8609/365)</f>
        <v/>
      </c>
      <c r="L8609" s="7">
        <f>MAR1!$B$6+MAR1!$C$6*COS(2*PI()*$C8609/365)+MAR1!$D$6*SIN(2*PI()*$C8609/365)</f>
        <v/>
      </c>
      <c r="M8609" s="7">
        <f>MAR1!$B$7+MAR1!$C$7*COS(2*PI()*$C8609/365)+MAR1!$D$7*SIN(2*PI()*$C8609/365)</f>
        <v/>
      </c>
      <c r="N8609" s="7">
        <f>F8609-K8609</f>
        <v/>
      </c>
      <c r="O8609" s="7">
        <f>G8609-L8609</f>
        <v/>
      </c>
      <c r="P8609" s="7">
        <f>H8609-M8609</f>
        <v/>
      </c>
      <c r="Q8609" s="7">
        <f>IF($I8609=1,(N8609-MAR1!$B$11)/MAR1!$D$11,(N8609-MAR1!$C$11)/MAR1!$E$11)</f>
        <v/>
      </c>
      <c r="R8609" s="7">
        <f>IF($I8609=1,(O8609-MAR1!$B$12)/MAR1!$D$12,(O8609-MAR1!$C$12)/MAR1!$E$12)</f>
        <v/>
      </c>
      <c r="S8609" s="7">
        <f>IF($I8609=1,(P8609-MAR1!$B$13)/MAR1!$D$13,(P8609-MAR1!$C$13)/MAR1!$E$13)</f>
        <v/>
      </c>
    </row>
    <row r="8610">
      <c r="A8610" s="5" t="n">
        <v>8609</v>
      </c>
      <c r="B8610" s="5" t="n">
        <v>24</v>
      </c>
      <c r="C8610" s="5" t="n">
        <v>214</v>
      </c>
      <c r="D8610" s="5" t="n">
        <v>8</v>
      </c>
      <c r="E8610" s="5" t="n">
        <v>1.6</v>
      </c>
      <c r="F8610" s="5" t="n">
        <v>34.4</v>
      </c>
      <c r="G8610" s="5" t="n">
        <v>25</v>
      </c>
      <c r="H8610" s="5" t="n">
        <v>16.07</v>
      </c>
      <c r="I8610" s="6">
        <f>IF(E8610&gt;=Markov!$B$3,1,0)</f>
        <v/>
      </c>
      <c r="J8610" s="6">
        <f>I8609</f>
        <v/>
      </c>
      <c r="K8610" s="7">
        <f>MAR1!$B$5+MAR1!$C$5*COS(2*PI()*$C8610/365)+MAR1!$D$5*SIN(2*PI()*$C8610/365)</f>
        <v/>
      </c>
      <c r="L8610" s="7">
        <f>MAR1!$B$6+MAR1!$C$6*COS(2*PI()*$C8610/365)+MAR1!$D$6*SIN(2*PI()*$C8610/365)</f>
        <v/>
      </c>
      <c r="M8610" s="7">
        <f>MAR1!$B$7+MAR1!$C$7*COS(2*PI()*$C8610/365)+MAR1!$D$7*SIN(2*PI()*$C8610/365)</f>
        <v/>
      </c>
      <c r="N8610" s="7">
        <f>F8610-K8610</f>
        <v/>
      </c>
      <c r="O8610" s="7">
        <f>G8610-L8610</f>
        <v/>
      </c>
      <c r="P8610" s="7">
        <f>H8610-M8610</f>
        <v/>
      </c>
      <c r="Q8610" s="7">
        <f>IF($I8610=1,(N8610-MAR1!$B$11)/MAR1!$D$11,(N8610-MAR1!$C$11)/MAR1!$E$11)</f>
        <v/>
      </c>
      <c r="R8610" s="7">
        <f>IF($I8610=1,(O8610-MAR1!$B$12)/MAR1!$D$12,(O8610-MAR1!$C$12)/MAR1!$E$12)</f>
        <v/>
      </c>
      <c r="S8610" s="7">
        <f>IF($I8610=1,(P8610-MAR1!$B$13)/MAR1!$D$13,(P8610-MAR1!$C$13)/MAR1!$E$13)</f>
        <v/>
      </c>
    </row>
    <row r="8611">
      <c r="A8611" s="5" t="n">
        <v>8610</v>
      </c>
      <c r="B8611" s="5" t="n">
        <v>24</v>
      </c>
      <c r="C8611" s="5" t="n">
        <v>215</v>
      </c>
      <c r="D8611" s="5" t="n">
        <v>8</v>
      </c>
      <c r="E8611" s="5" t="n">
        <v>9.300000000000001</v>
      </c>
      <c r="F8611" s="5" t="n">
        <v>32.4</v>
      </c>
      <c r="G8611" s="5" t="n">
        <v>25.1</v>
      </c>
      <c r="H8611" s="5" t="n">
        <v>15.44</v>
      </c>
      <c r="I8611" s="6">
        <f>IF(E8611&gt;=Markov!$B$3,1,0)</f>
        <v/>
      </c>
      <c r="J8611" s="6">
        <f>I8610</f>
        <v/>
      </c>
      <c r="K8611" s="7">
        <f>MAR1!$B$5+MAR1!$C$5*COS(2*PI()*$C8611/365)+MAR1!$D$5*SIN(2*PI()*$C8611/365)</f>
        <v/>
      </c>
      <c r="L8611" s="7">
        <f>MAR1!$B$6+MAR1!$C$6*COS(2*PI()*$C8611/365)+MAR1!$D$6*SIN(2*PI()*$C8611/365)</f>
        <v/>
      </c>
      <c r="M8611" s="7">
        <f>MAR1!$B$7+MAR1!$C$7*COS(2*PI()*$C8611/365)+MAR1!$D$7*SIN(2*PI()*$C8611/365)</f>
        <v/>
      </c>
      <c r="N8611" s="7">
        <f>F8611-K8611</f>
        <v/>
      </c>
      <c r="O8611" s="7">
        <f>G8611-L8611</f>
        <v/>
      </c>
      <c r="P8611" s="7">
        <f>H8611-M8611</f>
        <v/>
      </c>
      <c r="Q8611" s="7">
        <f>IF($I8611=1,(N8611-MAR1!$B$11)/MAR1!$D$11,(N8611-MAR1!$C$11)/MAR1!$E$11)</f>
        <v/>
      </c>
      <c r="R8611" s="7">
        <f>IF($I8611=1,(O8611-MAR1!$B$12)/MAR1!$D$12,(O8611-MAR1!$C$12)/MAR1!$E$12)</f>
        <v/>
      </c>
      <c r="S8611" s="7">
        <f>IF($I8611=1,(P8611-MAR1!$B$13)/MAR1!$D$13,(P8611-MAR1!$C$13)/MAR1!$E$13)</f>
        <v/>
      </c>
    </row>
    <row r="8612">
      <c r="A8612" s="5" t="n">
        <v>8611</v>
      </c>
      <c r="B8612" s="5" t="n">
        <v>24</v>
      </c>
      <c r="C8612" s="5" t="n">
        <v>216</v>
      </c>
      <c r="D8612" s="5" t="n">
        <v>8</v>
      </c>
      <c r="E8612" s="5" t="n">
        <v>14.4</v>
      </c>
      <c r="F8612" s="5" t="n">
        <v>30.4</v>
      </c>
      <c r="G8612" s="5" t="n">
        <v>23.6</v>
      </c>
      <c r="H8612" s="5" t="n">
        <v>13.71</v>
      </c>
      <c r="I8612" s="6">
        <f>IF(E8612&gt;=Markov!$B$3,1,0)</f>
        <v/>
      </c>
      <c r="J8612" s="6">
        <f>I8611</f>
        <v/>
      </c>
      <c r="K8612" s="7">
        <f>MAR1!$B$5+MAR1!$C$5*COS(2*PI()*$C8612/365)+MAR1!$D$5*SIN(2*PI()*$C8612/365)</f>
        <v/>
      </c>
      <c r="L8612" s="7">
        <f>MAR1!$B$6+MAR1!$C$6*COS(2*PI()*$C8612/365)+MAR1!$D$6*SIN(2*PI()*$C8612/365)</f>
        <v/>
      </c>
      <c r="M8612" s="7">
        <f>MAR1!$B$7+MAR1!$C$7*COS(2*PI()*$C8612/365)+MAR1!$D$7*SIN(2*PI()*$C8612/365)</f>
        <v/>
      </c>
      <c r="N8612" s="7">
        <f>F8612-K8612</f>
        <v/>
      </c>
      <c r="O8612" s="7">
        <f>G8612-L8612</f>
        <v/>
      </c>
      <c r="P8612" s="7">
        <f>H8612-M8612</f>
        <v/>
      </c>
      <c r="Q8612" s="7">
        <f>IF($I8612=1,(N8612-MAR1!$B$11)/MAR1!$D$11,(N8612-MAR1!$C$11)/MAR1!$E$11)</f>
        <v/>
      </c>
      <c r="R8612" s="7">
        <f>IF($I8612=1,(O8612-MAR1!$B$12)/MAR1!$D$12,(O8612-MAR1!$C$12)/MAR1!$E$12)</f>
        <v/>
      </c>
      <c r="S8612" s="7">
        <f>IF($I8612=1,(P8612-MAR1!$B$13)/MAR1!$D$13,(P8612-MAR1!$C$13)/MAR1!$E$13)</f>
        <v/>
      </c>
    </row>
    <row r="8613">
      <c r="A8613" s="5" t="n">
        <v>8612</v>
      </c>
      <c r="B8613" s="5" t="n">
        <v>24</v>
      </c>
      <c r="C8613" s="5" t="n">
        <v>217</v>
      </c>
      <c r="D8613" s="5" t="n">
        <v>8</v>
      </c>
      <c r="E8613" s="5" t="n">
        <v>0</v>
      </c>
      <c r="F8613" s="5" t="n">
        <v>32.1</v>
      </c>
      <c r="G8613" s="5" t="n">
        <v>25.8</v>
      </c>
      <c r="H8613" s="5" t="n">
        <v>15.18</v>
      </c>
      <c r="I8613" s="6">
        <f>IF(E8613&gt;=Markov!$B$3,1,0)</f>
        <v/>
      </c>
      <c r="J8613" s="6">
        <f>I8612</f>
        <v/>
      </c>
      <c r="K8613" s="7">
        <f>MAR1!$B$5+MAR1!$C$5*COS(2*PI()*$C8613/365)+MAR1!$D$5*SIN(2*PI()*$C8613/365)</f>
        <v/>
      </c>
      <c r="L8613" s="7">
        <f>MAR1!$B$6+MAR1!$C$6*COS(2*PI()*$C8613/365)+MAR1!$D$6*SIN(2*PI()*$C8613/365)</f>
        <v/>
      </c>
      <c r="M8613" s="7">
        <f>MAR1!$B$7+MAR1!$C$7*COS(2*PI()*$C8613/365)+MAR1!$D$7*SIN(2*PI()*$C8613/365)</f>
        <v/>
      </c>
      <c r="N8613" s="7">
        <f>F8613-K8613</f>
        <v/>
      </c>
      <c r="O8613" s="7">
        <f>G8613-L8613</f>
        <v/>
      </c>
      <c r="P8613" s="7">
        <f>H8613-M8613</f>
        <v/>
      </c>
      <c r="Q8613" s="7">
        <f>IF($I8613=1,(N8613-MAR1!$B$11)/MAR1!$D$11,(N8613-MAR1!$C$11)/MAR1!$E$11)</f>
        <v/>
      </c>
      <c r="R8613" s="7">
        <f>IF($I8613=1,(O8613-MAR1!$B$12)/MAR1!$D$12,(O8613-MAR1!$C$12)/MAR1!$E$12)</f>
        <v/>
      </c>
      <c r="S8613" s="7">
        <f>IF($I8613=1,(P8613-MAR1!$B$13)/MAR1!$D$13,(P8613-MAR1!$C$13)/MAR1!$E$13)</f>
        <v/>
      </c>
    </row>
    <row r="8614">
      <c r="A8614" s="5" t="n">
        <v>8613</v>
      </c>
      <c r="B8614" s="5" t="n">
        <v>24</v>
      </c>
      <c r="C8614" s="5" t="n">
        <v>218</v>
      </c>
      <c r="D8614" s="5" t="n">
        <v>8</v>
      </c>
      <c r="E8614" s="5" t="n">
        <v>0</v>
      </c>
      <c r="F8614" s="5" t="n">
        <v>31.1</v>
      </c>
      <c r="G8614" s="5" t="n">
        <v>25.8</v>
      </c>
      <c r="H8614" s="5" t="n">
        <v>15.49</v>
      </c>
      <c r="I8614" s="6">
        <f>IF(E8614&gt;=Markov!$B$3,1,0)</f>
        <v/>
      </c>
      <c r="J8614" s="6">
        <f>I8613</f>
        <v/>
      </c>
      <c r="K8614" s="7">
        <f>MAR1!$B$5+MAR1!$C$5*COS(2*PI()*$C8614/365)+MAR1!$D$5*SIN(2*PI()*$C8614/365)</f>
        <v/>
      </c>
      <c r="L8614" s="7">
        <f>MAR1!$B$6+MAR1!$C$6*COS(2*PI()*$C8614/365)+MAR1!$D$6*SIN(2*PI()*$C8614/365)</f>
        <v/>
      </c>
      <c r="M8614" s="7">
        <f>MAR1!$B$7+MAR1!$C$7*COS(2*PI()*$C8614/365)+MAR1!$D$7*SIN(2*PI()*$C8614/365)</f>
        <v/>
      </c>
      <c r="N8614" s="7">
        <f>F8614-K8614</f>
        <v/>
      </c>
      <c r="O8614" s="7">
        <f>G8614-L8614</f>
        <v/>
      </c>
      <c r="P8614" s="7">
        <f>H8614-M8614</f>
        <v/>
      </c>
      <c r="Q8614" s="7">
        <f>IF($I8614=1,(N8614-MAR1!$B$11)/MAR1!$D$11,(N8614-MAR1!$C$11)/MAR1!$E$11)</f>
        <v/>
      </c>
      <c r="R8614" s="7">
        <f>IF($I8614=1,(O8614-MAR1!$B$12)/MAR1!$D$12,(O8614-MAR1!$C$12)/MAR1!$E$12)</f>
        <v/>
      </c>
      <c r="S8614" s="7">
        <f>IF($I8614=1,(P8614-MAR1!$B$13)/MAR1!$D$13,(P8614-MAR1!$C$13)/MAR1!$E$13)</f>
        <v/>
      </c>
    </row>
    <row r="8615">
      <c r="A8615" s="5" t="n">
        <v>8614</v>
      </c>
      <c r="B8615" s="5" t="n">
        <v>24</v>
      </c>
      <c r="C8615" s="5" t="n">
        <v>219</v>
      </c>
      <c r="D8615" s="5" t="n">
        <v>8</v>
      </c>
      <c r="E8615" s="5" t="n">
        <v>0</v>
      </c>
      <c r="F8615" s="5" t="n">
        <v>31.1</v>
      </c>
      <c r="G8615" s="5" t="n">
        <v>27.4</v>
      </c>
      <c r="H8615" s="5" t="n">
        <v>20.13</v>
      </c>
      <c r="I8615" s="6">
        <f>IF(E8615&gt;=Markov!$B$3,1,0)</f>
        <v/>
      </c>
      <c r="J8615" s="6">
        <f>I8614</f>
        <v/>
      </c>
      <c r="K8615" s="7">
        <f>MAR1!$B$5+MAR1!$C$5*COS(2*PI()*$C8615/365)+MAR1!$D$5*SIN(2*PI()*$C8615/365)</f>
        <v/>
      </c>
      <c r="L8615" s="7">
        <f>MAR1!$B$6+MAR1!$C$6*COS(2*PI()*$C8615/365)+MAR1!$D$6*SIN(2*PI()*$C8615/365)</f>
        <v/>
      </c>
      <c r="M8615" s="7">
        <f>MAR1!$B$7+MAR1!$C$7*COS(2*PI()*$C8615/365)+MAR1!$D$7*SIN(2*PI()*$C8615/365)</f>
        <v/>
      </c>
      <c r="N8615" s="7">
        <f>F8615-K8615</f>
        <v/>
      </c>
      <c r="O8615" s="7">
        <f>G8615-L8615</f>
        <v/>
      </c>
      <c r="P8615" s="7">
        <f>H8615-M8615</f>
        <v/>
      </c>
      <c r="Q8615" s="7">
        <f>IF($I8615=1,(N8615-MAR1!$B$11)/MAR1!$D$11,(N8615-MAR1!$C$11)/MAR1!$E$11)</f>
        <v/>
      </c>
      <c r="R8615" s="7">
        <f>IF($I8615=1,(O8615-MAR1!$B$12)/MAR1!$D$12,(O8615-MAR1!$C$12)/MAR1!$E$12)</f>
        <v/>
      </c>
      <c r="S8615" s="7">
        <f>IF($I8615=1,(P8615-MAR1!$B$13)/MAR1!$D$13,(P8615-MAR1!$C$13)/MAR1!$E$13)</f>
        <v/>
      </c>
    </row>
    <row r="8616">
      <c r="A8616" s="5" t="n">
        <v>8615</v>
      </c>
      <c r="B8616" s="5" t="n">
        <v>24</v>
      </c>
      <c r="C8616" s="5" t="n">
        <v>220</v>
      </c>
      <c r="D8616" s="5" t="n">
        <v>8</v>
      </c>
      <c r="E8616" s="5" t="n">
        <v>26.4</v>
      </c>
      <c r="F8616" s="5" t="n">
        <v>30.7</v>
      </c>
      <c r="G8616" s="5" t="n">
        <v>27.7</v>
      </c>
      <c r="H8616" s="5" t="n">
        <v>10.1</v>
      </c>
      <c r="I8616" s="6">
        <f>IF(E8616&gt;=Markov!$B$3,1,0)</f>
        <v/>
      </c>
      <c r="J8616" s="6">
        <f>I8615</f>
        <v/>
      </c>
      <c r="K8616" s="7">
        <f>MAR1!$B$5+MAR1!$C$5*COS(2*PI()*$C8616/365)+MAR1!$D$5*SIN(2*PI()*$C8616/365)</f>
        <v/>
      </c>
      <c r="L8616" s="7">
        <f>MAR1!$B$6+MAR1!$C$6*COS(2*PI()*$C8616/365)+MAR1!$D$6*SIN(2*PI()*$C8616/365)</f>
        <v/>
      </c>
      <c r="M8616" s="7">
        <f>MAR1!$B$7+MAR1!$C$7*COS(2*PI()*$C8616/365)+MAR1!$D$7*SIN(2*PI()*$C8616/365)</f>
        <v/>
      </c>
      <c r="N8616" s="7">
        <f>F8616-K8616</f>
        <v/>
      </c>
      <c r="O8616" s="7">
        <f>G8616-L8616</f>
        <v/>
      </c>
      <c r="P8616" s="7">
        <f>H8616-M8616</f>
        <v/>
      </c>
      <c r="Q8616" s="7">
        <f>IF($I8616=1,(N8616-MAR1!$B$11)/MAR1!$D$11,(N8616-MAR1!$C$11)/MAR1!$E$11)</f>
        <v/>
      </c>
      <c r="R8616" s="7">
        <f>IF($I8616=1,(O8616-MAR1!$B$12)/MAR1!$D$12,(O8616-MAR1!$C$12)/MAR1!$E$12)</f>
        <v/>
      </c>
      <c r="S8616" s="7">
        <f>IF($I8616=1,(P8616-MAR1!$B$13)/MAR1!$D$13,(P8616-MAR1!$C$13)/MAR1!$E$13)</f>
        <v/>
      </c>
    </row>
    <row r="8617">
      <c r="A8617" s="5" t="n">
        <v>8616</v>
      </c>
      <c r="B8617" s="5" t="n">
        <v>24</v>
      </c>
      <c r="C8617" s="5" t="n">
        <v>221</v>
      </c>
      <c r="D8617" s="5" t="n">
        <v>8</v>
      </c>
      <c r="E8617" s="5" t="n">
        <v>1.9</v>
      </c>
      <c r="F8617" s="5" t="n">
        <v>31.1</v>
      </c>
      <c r="G8617" s="5" t="n">
        <v>26.3</v>
      </c>
      <c r="H8617" s="5" t="n">
        <v>16.56</v>
      </c>
      <c r="I8617" s="6">
        <f>IF(E8617&gt;=Markov!$B$3,1,0)</f>
        <v/>
      </c>
      <c r="J8617" s="6">
        <f>I8616</f>
        <v/>
      </c>
      <c r="K8617" s="7">
        <f>MAR1!$B$5+MAR1!$C$5*COS(2*PI()*$C8617/365)+MAR1!$D$5*SIN(2*PI()*$C8617/365)</f>
        <v/>
      </c>
      <c r="L8617" s="7">
        <f>MAR1!$B$6+MAR1!$C$6*COS(2*PI()*$C8617/365)+MAR1!$D$6*SIN(2*PI()*$C8617/365)</f>
        <v/>
      </c>
      <c r="M8617" s="7">
        <f>MAR1!$B$7+MAR1!$C$7*COS(2*PI()*$C8617/365)+MAR1!$D$7*SIN(2*PI()*$C8617/365)</f>
        <v/>
      </c>
      <c r="N8617" s="7">
        <f>F8617-K8617</f>
        <v/>
      </c>
      <c r="O8617" s="7">
        <f>G8617-L8617</f>
        <v/>
      </c>
      <c r="P8617" s="7">
        <f>H8617-M8617</f>
        <v/>
      </c>
      <c r="Q8617" s="7">
        <f>IF($I8617=1,(N8617-MAR1!$B$11)/MAR1!$D$11,(N8617-MAR1!$C$11)/MAR1!$E$11)</f>
        <v/>
      </c>
      <c r="R8617" s="7">
        <f>IF($I8617=1,(O8617-MAR1!$B$12)/MAR1!$D$12,(O8617-MAR1!$C$12)/MAR1!$E$12)</f>
        <v/>
      </c>
      <c r="S8617" s="7">
        <f>IF($I8617=1,(P8617-MAR1!$B$13)/MAR1!$D$13,(P8617-MAR1!$C$13)/MAR1!$E$13)</f>
        <v/>
      </c>
    </row>
    <row r="8618">
      <c r="A8618" s="5" t="n">
        <v>8617</v>
      </c>
      <c r="B8618" s="5" t="n">
        <v>24</v>
      </c>
      <c r="C8618" s="5" t="n">
        <v>222</v>
      </c>
      <c r="D8618" s="5" t="n">
        <v>8</v>
      </c>
      <c r="E8618" s="5" t="n">
        <v>4.9</v>
      </c>
      <c r="F8618" s="5" t="n">
        <v>30.6</v>
      </c>
      <c r="G8618" s="5" t="n">
        <v>25.8</v>
      </c>
      <c r="H8618" s="5" t="n">
        <v>13.8</v>
      </c>
      <c r="I8618" s="6">
        <f>IF(E8618&gt;=Markov!$B$3,1,0)</f>
        <v/>
      </c>
      <c r="J8618" s="6">
        <f>I8617</f>
        <v/>
      </c>
      <c r="K8618" s="7">
        <f>MAR1!$B$5+MAR1!$C$5*COS(2*PI()*$C8618/365)+MAR1!$D$5*SIN(2*PI()*$C8618/365)</f>
        <v/>
      </c>
      <c r="L8618" s="7">
        <f>MAR1!$B$6+MAR1!$C$6*COS(2*PI()*$C8618/365)+MAR1!$D$6*SIN(2*PI()*$C8618/365)</f>
        <v/>
      </c>
      <c r="M8618" s="7">
        <f>MAR1!$B$7+MAR1!$C$7*COS(2*PI()*$C8618/365)+MAR1!$D$7*SIN(2*PI()*$C8618/365)</f>
        <v/>
      </c>
      <c r="N8618" s="7">
        <f>F8618-K8618</f>
        <v/>
      </c>
      <c r="O8618" s="7">
        <f>G8618-L8618</f>
        <v/>
      </c>
      <c r="P8618" s="7">
        <f>H8618-M8618</f>
        <v/>
      </c>
      <c r="Q8618" s="7">
        <f>IF($I8618=1,(N8618-MAR1!$B$11)/MAR1!$D$11,(N8618-MAR1!$C$11)/MAR1!$E$11)</f>
        <v/>
      </c>
      <c r="R8618" s="7">
        <f>IF($I8618=1,(O8618-MAR1!$B$12)/MAR1!$D$12,(O8618-MAR1!$C$12)/MAR1!$E$12)</f>
        <v/>
      </c>
      <c r="S8618" s="7">
        <f>IF($I8618=1,(P8618-MAR1!$B$13)/MAR1!$D$13,(P8618-MAR1!$C$13)/MAR1!$E$13)</f>
        <v/>
      </c>
    </row>
    <row r="8619">
      <c r="A8619" s="5" t="n">
        <v>8618</v>
      </c>
      <c r="B8619" s="5" t="n">
        <v>24</v>
      </c>
      <c r="C8619" s="5" t="n">
        <v>223</v>
      </c>
      <c r="D8619" s="5" t="n">
        <v>8</v>
      </c>
      <c r="E8619" s="5" t="n">
        <v>0</v>
      </c>
      <c r="F8619" s="5" t="n">
        <v>34</v>
      </c>
      <c r="G8619" s="5" t="n">
        <v>27.8</v>
      </c>
      <c r="H8619" s="5" t="n">
        <v>22.15</v>
      </c>
      <c r="I8619" s="6">
        <f>IF(E8619&gt;=Markov!$B$3,1,0)</f>
        <v/>
      </c>
      <c r="J8619" s="6">
        <f>I8618</f>
        <v/>
      </c>
      <c r="K8619" s="7">
        <f>MAR1!$B$5+MAR1!$C$5*COS(2*PI()*$C8619/365)+MAR1!$D$5*SIN(2*PI()*$C8619/365)</f>
        <v/>
      </c>
      <c r="L8619" s="7">
        <f>MAR1!$B$6+MAR1!$C$6*COS(2*PI()*$C8619/365)+MAR1!$D$6*SIN(2*PI()*$C8619/365)</f>
        <v/>
      </c>
      <c r="M8619" s="7">
        <f>MAR1!$B$7+MAR1!$C$7*COS(2*PI()*$C8619/365)+MAR1!$D$7*SIN(2*PI()*$C8619/365)</f>
        <v/>
      </c>
      <c r="N8619" s="7">
        <f>F8619-K8619</f>
        <v/>
      </c>
      <c r="O8619" s="7">
        <f>G8619-L8619</f>
        <v/>
      </c>
      <c r="P8619" s="7">
        <f>H8619-M8619</f>
        <v/>
      </c>
      <c r="Q8619" s="7">
        <f>IF($I8619=1,(N8619-MAR1!$B$11)/MAR1!$D$11,(N8619-MAR1!$C$11)/MAR1!$E$11)</f>
        <v/>
      </c>
      <c r="R8619" s="7">
        <f>IF($I8619=1,(O8619-MAR1!$B$12)/MAR1!$D$12,(O8619-MAR1!$C$12)/MAR1!$E$12)</f>
        <v/>
      </c>
      <c r="S8619" s="7">
        <f>IF($I8619=1,(P8619-MAR1!$B$13)/MAR1!$D$13,(P8619-MAR1!$C$13)/MAR1!$E$13)</f>
        <v/>
      </c>
    </row>
    <row r="8620">
      <c r="A8620" s="5" t="n">
        <v>8619</v>
      </c>
      <c r="B8620" s="5" t="n">
        <v>24</v>
      </c>
      <c r="C8620" s="5" t="n">
        <v>224</v>
      </c>
      <c r="D8620" s="5" t="n">
        <v>8</v>
      </c>
      <c r="E8620" s="5" t="n">
        <v>0</v>
      </c>
      <c r="F8620" s="5" t="n">
        <v>32.4</v>
      </c>
      <c r="G8620" s="5" t="n">
        <v>26.9</v>
      </c>
      <c r="H8620" s="5" t="n">
        <v>17.08</v>
      </c>
      <c r="I8620" s="6">
        <f>IF(E8620&gt;=Markov!$B$3,1,0)</f>
        <v/>
      </c>
      <c r="J8620" s="6">
        <f>I8619</f>
        <v/>
      </c>
      <c r="K8620" s="7">
        <f>MAR1!$B$5+MAR1!$C$5*COS(2*PI()*$C8620/365)+MAR1!$D$5*SIN(2*PI()*$C8620/365)</f>
        <v/>
      </c>
      <c r="L8620" s="7">
        <f>MAR1!$B$6+MAR1!$C$6*COS(2*PI()*$C8620/365)+MAR1!$D$6*SIN(2*PI()*$C8620/365)</f>
        <v/>
      </c>
      <c r="M8620" s="7">
        <f>MAR1!$B$7+MAR1!$C$7*COS(2*PI()*$C8620/365)+MAR1!$D$7*SIN(2*PI()*$C8620/365)</f>
        <v/>
      </c>
      <c r="N8620" s="7">
        <f>F8620-K8620</f>
        <v/>
      </c>
      <c r="O8620" s="7">
        <f>G8620-L8620</f>
        <v/>
      </c>
      <c r="P8620" s="7">
        <f>H8620-M8620</f>
        <v/>
      </c>
      <c r="Q8620" s="7">
        <f>IF($I8620=1,(N8620-MAR1!$B$11)/MAR1!$D$11,(N8620-MAR1!$C$11)/MAR1!$E$11)</f>
        <v/>
      </c>
      <c r="R8620" s="7">
        <f>IF($I8620=1,(O8620-MAR1!$B$12)/MAR1!$D$12,(O8620-MAR1!$C$12)/MAR1!$E$12)</f>
        <v/>
      </c>
      <c r="S8620" s="7">
        <f>IF($I8620=1,(P8620-MAR1!$B$13)/MAR1!$D$13,(P8620-MAR1!$C$13)/MAR1!$E$13)</f>
        <v/>
      </c>
    </row>
    <row r="8621">
      <c r="A8621" s="5" t="n">
        <v>8620</v>
      </c>
      <c r="B8621" s="5" t="n">
        <v>24</v>
      </c>
      <c r="C8621" s="5" t="n">
        <v>225</v>
      </c>
      <c r="D8621" s="5" t="n">
        <v>8</v>
      </c>
      <c r="E8621" s="5" t="n">
        <v>0</v>
      </c>
      <c r="F8621" s="5" t="n">
        <v>31.3</v>
      </c>
      <c r="G8621" s="5" t="n">
        <v>24.4</v>
      </c>
      <c r="H8621" s="5" t="n">
        <v>10.24</v>
      </c>
      <c r="I8621" s="6">
        <f>IF(E8621&gt;=Markov!$B$3,1,0)</f>
        <v/>
      </c>
      <c r="J8621" s="6">
        <f>I8620</f>
        <v/>
      </c>
      <c r="K8621" s="7">
        <f>MAR1!$B$5+MAR1!$C$5*COS(2*PI()*$C8621/365)+MAR1!$D$5*SIN(2*PI()*$C8621/365)</f>
        <v/>
      </c>
      <c r="L8621" s="7">
        <f>MAR1!$B$6+MAR1!$C$6*COS(2*PI()*$C8621/365)+MAR1!$D$6*SIN(2*PI()*$C8621/365)</f>
        <v/>
      </c>
      <c r="M8621" s="7">
        <f>MAR1!$B$7+MAR1!$C$7*COS(2*PI()*$C8621/365)+MAR1!$D$7*SIN(2*PI()*$C8621/365)</f>
        <v/>
      </c>
      <c r="N8621" s="7">
        <f>F8621-K8621</f>
        <v/>
      </c>
      <c r="O8621" s="7">
        <f>G8621-L8621</f>
        <v/>
      </c>
      <c r="P8621" s="7">
        <f>H8621-M8621</f>
        <v/>
      </c>
      <c r="Q8621" s="7">
        <f>IF($I8621=1,(N8621-MAR1!$B$11)/MAR1!$D$11,(N8621-MAR1!$C$11)/MAR1!$E$11)</f>
        <v/>
      </c>
      <c r="R8621" s="7">
        <f>IF($I8621=1,(O8621-MAR1!$B$12)/MAR1!$D$12,(O8621-MAR1!$C$12)/MAR1!$E$12)</f>
        <v/>
      </c>
      <c r="S8621" s="7">
        <f>IF($I8621=1,(P8621-MAR1!$B$13)/MAR1!$D$13,(P8621-MAR1!$C$13)/MAR1!$E$13)</f>
        <v/>
      </c>
    </row>
    <row r="8622">
      <c r="A8622" s="5" t="n">
        <v>8621</v>
      </c>
      <c r="B8622" s="5" t="n">
        <v>24</v>
      </c>
      <c r="C8622" s="5" t="n">
        <v>226</v>
      </c>
      <c r="D8622" s="5" t="n">
        <v>8</v>
      </c>
      <c r="E8622" s="5" t="n">
        <v>0</v>
      </c>
      <c r="F8622" s="5" t="n">
        <v>28.6</v>
      </c>
      <c r="G8622" s="5" t="n">
        <v>23.4</v>
      </c>
      <c r="H8622" s="5" t="n">
        <v>14.06</v>
      </c>
      <c r="I8622" s="6">
        <f>IF(E8622&gt;=Markov!$B$3,1,0)</f>
        <v/>
      </c>
      <c r="J8622" s="6">
        <f>I8621</f>
        <v/>
      </c>
      <c r="K8622" s="7">
        <f>MAR1!$B$5+MAR1!$C$5*COS(2*PI()*$C8622/365)+MAR1!$D$5*SIN(2*PI()*$C8622/365)</f>
        <v/>
      </c>
      <c r="L8622" s="7">
        <f>MAR1!$B$6+MAR1!$C$6*COS(2*PI()*$C8622/365)+MAR1!$D$6*SIN(2*PI()*$C8622/365)</f>
        <v/>
      </c>
      <c r="M8622" s="7">
        <f>MAR1!$B$7+MAR1!$C$7*COS(2*PI()*$C8622/365)+MAR1!$D$7*SIN(2*PI()*$C8622/365)</f>
        <v/>
      </c>
      <c r="N8622" s="7">
        <f>F8622-K8622</f>
        <v/>
      </c>
      <c r="O8622" s="7">
        <f>G8622-L8622</f>
        <v/>
      </c>
      <c r="P8622" s="7">
        <f>H8622-M8622</f>
        <v/>
      </c>
      <c r="Q8622" s="7">
        <f>IF($I8622=1,(N8622-MAR1!$B$11)/MAR1!$D$11,(N8622-MAR1!$C$11)/MAR1!$E$11)</f>
        <v/>
      </c>
      <c r="R8622" s="7">
        <f>IF($I8622=1,(O8622-MAR1!$B$12)/MAR1!$D$12,(O8622-MAR1!$C$12)/MAR1!$E$12)</f>
        <v/>
      </c>
      <c r="S8622" s="7">
        <f>IF($I8622=1,(P8622-MAR1!$B$13)/MAR1!$D$13,(P8622-MAR1!$C$13)/MAR1!$E$13)</f>
        <v/>
      </c>
    </row>
    <row r="8623">
      <c r="A8623" s="5" t="n">
        <v>8622</v>
      </c>
      <c r="B8623" s="5" t="n">
        <v>24</v>
      </c>
      <c r="C8623" s="5" t="n">
        <v>227</v>
      </c>
      <c r="D8623" s="5" t="n">
        <v>8</v>
      </c>
      <c r="E8623" s="5" t="n">
        <v>0</v>
      </c>
      <c r="F8623" s="5" t="n">
        <v>29.4</v>
      </c>
      <c r="G8623" s="5" t="n">
        <v>24</v>
      </c>
      <c r="H8623" s="5" t="n">
        <v>17.79</v>
      </c>
      <c r="I8623" s="6">
        <f>IF(E8623&gt;=Markov!$B$3,1,0)</f>
        <v/>
      </c>
      <c r="J8623" s="6">
        <f>I8622</f>
        <v/>
      </c>
      <c r="K8623" s="7">
        <f>MAR1!$B$5+MAR1!$C$5*COS(2*PI()*$C8623/365)+MAR1!$D$5*SIN(2*PI()*$C8623/365)</f>
        <v/>
      </c>
      <c r="L8623" s="7">
        <f>MAR1!$B$6+MAR1!$C$6*COS(2*PI()*$C8623/365)+MAR1!$D$6*SIN(2*PI()*$C8623/365)</f>
        <v/>
      </c>
      <c r="M8623" s="7">
        <f>MAR1!$B$7+MAR1!$C$7*COS(2*PI()*$C8623/365)+MAR1!$D$7*SIN(2*PI()*$C8623/365)</f>
        <v/>
      </c>
      <c r="N8623" s="7">
        <f>F8623-K8623</f>
        <v/>
      </c>
      <c r="O8623" s="7">
        <f>G8623-L8623</f>
        <v/>
      </c>
      <c r="P8623" s="7">
        <f>H8623-M8623</f>
        <v/>
      </c>
      <c r="Q8623" s="7">
        <f>IF($I8623=1,(N8623-MAR1!$B$11)/MAR1!$D$11,(N8623-MAR1!$C$11)/MAR1!$E$11)</f>
        <v/>
      </c>
      <c r="R8623" s="7">
        <f>IF($I8623=1,(O8623-MAR1!$B$12)/MAR1!$D$12,(O8623-MAR1!$C$12)/MAR1!$E$12)</f>
        <v/>
      </c>
      <c r="S8623" s="7">
        <f>IF($I8623=1,(P8623-MAR1!$B$13)/MAR1!$D$13,(P8623-MAR1!$C$13)/MAR1!$E$13)</f>
        <v/>
      </c>
    </row>
    <row r="8624">
      <c r="A8624" s="5" t="n">
        <v>8623</v>
      </c>
      <c r="B8624" s="5" t="n">
        <v>24</v>
      </c>
      <c r="C8624" s="5" t="n">
        <v>228</v>
      </c>
      <c r="D8624" s="5" t="n">
        <v>8</v>
      </c>
      <c r="E8624" s="5" t="n">
        <v>0</v>
      </c>
      <c r="F8624" s="5" t="n">
        <v>29</v>
      </c>
      <c r="G8624" s="5" t="n">
        <v>23</v>
      </c>
      <c r="H8624" s="5" t="n">
        <v>13.84</v>
      </c>
      <c r="I8624" s="6">
        <f>IF(E8624&gt;=Markov!$B$3,1,0)</f>
        <v/>
      </c>
      <c r="J8624" s="6">
        <f>I8623</f>
        <v/>
      </c>
      <c r="K8624" s="7">
        <f>MAR1!$B$5+MAR1!$C$5*COS(2*PI()*$C8624/365)+MAR1!$D$5*SIN(2*PI()*$C8624/365)</f>
        <v/>
      </c>
      <c r="L8624" s="7">
        <f>MAR1!$B$6+MAR1!$C$6*COS(2*PI()*$C8624/365)+MAR1!$D$6*SIN(2*PI()*$C8624/365)</f>
        <v/>
      </c>
      <c r="M8624" s="7">
        <f>MAR1!$B$7+MAR1!$C$7*COS(2*PI()*$C8624/365)+MAR1!$D$7*SIN(2*PI()*$C8624/365)</f>
        <v/>
      </c>
      <c r="N8624" s="7">
        <f>F8624-K8624</f>
        <v/>
      </c>
      <c r="O8624" s="7">
        <f>G8624-L8624</f>
        <v/>
      </c>
      <c r="P8624" s="7">
        <f>H8624-M8624</f>
        <v/>
      </c>
      <c r="Q8624" s="7">
        <f>IF($I8624=1,(N8624-MAR1!$B$11)/MAR1!$D$11,(N8624-MAR1!$C$11)/MAR1!$E$11)</f>
        <v/>
      </c>
      <c r="R8624" s="7">
        <f>IF($I8624=1,(O8624-MAR1!$B$12)/MAR1!$D$12,(O8624-MAR1!$C$12)/MAR1!$E$12)</f>
        <v/>
      </c>
      <c r="S8624" s="7">
        <f>IF($I8624=1,(P8624-MAR1!$B$13)/MAR1!$D$13,(P8624-MAR1!$C$13)/MAR1!$E$13)</f>
        <v/>
      </c>
    </row>
    <row r="8625">
      <c r="A8625" s="5" t="n">
        <v>8624</v>
      </c>
      <c r="B8625" s="5" t="n">
        <v>24</v>
      </c>
      <c r="C8625" s="5" t="n">
        <v>229</v>
      </c>
      <c r="D8625" s="5" t="n">
        <v>8</v>
      </c>
      <c r="E8625" s="5" t="n">
        <v>0</v>
      </c>
      <c r="F8625" s="5" t="n">
        <v>29.8</v>
      </c>
      <c r="G8625" s="5" t="n">
        <v>23.6</v>
      </c>
      <c r="H8625" s="5" t="n">
        <v>15.45</v>
      </c>
      <c r="I8625" s="6">
        <f>IF(E8625&gt;=Markov!$B$3,1,0)</f>
        <v/>
      </c>
      <c r="J8625" s="6">
        <f>I8624</f>
        <v/>
      </c>
      <c r="K8625" s="7">
        <f>MAR1!$B$5+MAR1!$C$5*COS(2*PI()*$C8625/365)+MAR1!$D$5*SIN(2*PI()*$C8625/365)</f>
        <v/>
      </c>
      <c r="L8625" s="7">
        <f>MAR1!$B$6+MAR1!$C$6*COS(2*PI()*$C8625/365)+MAR1!$D$6*SIN(2*PI()*$C8625/365)</f>
        <v/>
      </c>
      <c r="M8625" s="7">
        <f>MAR1!$B$7+MAR1!$C$7*COS(2*PI()*$C8625/365)+MAR1!$D$7*SIN(2*PI()*$C8625/365)</f>
        <v/>
      </c>
      <c r="N8625" s="7">
        <f>F8625-K8625</f>
        <v/>
      </c>
      <c r="O8625" s="7">
        <f>G8625-L8625</f>
        <v/>
      </c>
      <c r="P8625" s="7">
        <f>H8625-M8625</f>
        <v/>
      </c>
      <c r="Q8625" s="7">
        <f>IF($I8625=1,(N8625-MAR1!$B$11)/MAR1!$D$11,(N8625-MAR1!$C$11)/MAR1!$E$11)</f>
        <v/>
      </c>
      <c r="R8625" s="7">
        <f>IF($I8625=1,(O8625-MAR1!$B$12)/MAR1!$D$12,(O8625-MAR1!$C$12)/MAR1!$E$12)</f>
        <v/>
      </c>
      <c r="S8625" s="7">
        <f>IF($I8625=1,(P8625-MAR1!$B$13)/MAR1!$D$13,(P8625-MAR1!$C$13)/MAR1!$E$13)</f>
        <v/>
      </c>
    </row>
    <row r="8626">
      <c r="A8626" s="5" t="n">
        <v>8625</v>
      </c>
      <c r="B8626" s="5" t="n">
        <v>24</v>
      </c>
      <c r="C8626" s="5" t="n">
        <v>230</v>
      </c>
      <c r="D8626" s="5" t="n">
        <v>8</v>
      </c>
      <c r="E8626" s="5" t="n">
        <v>12.5</v>
      </c>
      <c r="F8626" s="5" t="n">
        <v>30.6</v>
      </c>
      <c r="G8626" s="5" t="n">
        <v>24.1</v>
      </c>
      <c r="H8626" s="5" t="n">
        <v>15.41</v>
      </c>
      <c r="I8626" s="6">
        <f>IF(E8626&gt;=Markov!$B$3,1,0)</f>
        <v/>
      </c>
      <c r="J8626" s="6">
        <f>I8625</f>
        <v/>
      </c>
      <c r="K8626" s="7">
        <f>MAR1!$B$5+MAR1!$C$5*COS(2*PI()*$C8626/365)+MAR1!$D$5*SIN(2*PI()*$C8626/365)</f>
        <v/>
      </c>
      <c r="L8626" s="7">
        <f>MAR1!$B$6+MAR1!$C$6*COS(2*PI()*$C8626/365)+MAR1!$D$6*SIN(2*PI()*$C8626/365)</f>
        <v/>
      </c>
      <c r="M8626" s="7">
        <f>MAR1!$B$7+MAR1!$C$7*COS(2*PI()*$C8626/365)+MAR1!$D$7*SIN(2*PI()*$C8626/365)</f>
        <v/>
      </c>
      <c r="N8626" s="7">
        <f>F8626-K8626</f>
        <v/>
      </c>
      <c r="O8626" s="7">
        <f>G8626-L8626</f>
        <v/>
      </c>
      <c r="P8626" s="7">
        <f>H8626-M8626</f>
        <v/>
      </c>
      <c r="Q8626" s="7">
        <f>IF($I8626=1,(N8626-MAR1!$B$11)/MAR1!$D$11,(N8626-MAR1!$C$11)/MAR1!$E$11)</f>
        <v/>
      </c>
      <c r="R8626" s="7">
        <f>IF($I8626=1,(O8626-MAR1!$B$12)/MAR1!$D$12,(O8626-MAR1!$C$12)/MAR1!$E$12)</f>
        <v/>
      </c>
      <c r="S8626" s="7">
        <f>IF($I8626=1,(P8626-MAR1!$B$13)/MAR1!$D$13,(P8626-MAR1!$C$13)/MAR1!$E$13)</f>
        <v/>
      </c>
    </row>
    <row r="8627">
      <c r="A8627" s="5" t="n">
        <v>8626</v>
      </c>
      <c r="B8627" s="5" t="n">
        <v>24</v>
      </c>
      <c r="C8627" s="5" t="n">
        <v>231</v>
      </c>
      <c r="D8627" s="5" t="n">
        <v>8</v>
      </c>
      <c r="E8627" s="5" t="n">
        <v>0</v>
      </c>
      <c r="F8627" s="5" t="n">
        <v>33.2</v>
      </c>
      <c r="G8627" s="5" t="n">
        <v>25.1</v>
      </c>
      <c r="H8627" s="5" t="n">
        <v>19.35</v>
      </c>
      <c r="I8627" s="6">
        <f>IF(E8627&gt;=Markov!$B$3,1,0)</f>
        <v/>
      </c>
      <c r="J8627" s="6">
        <f>I8626</f>
        <v/>
      </c>
      <c r="K8627" s="7">
        <f>MAR1!$B$5+MAR1!$C$5*COS(2*PI()*$C8627/365)+MAR1!$D$5*SIN(2*PI()*$C8627/365)</f>
        <v/>
      </c>
      <c r="L8627" s="7">
        <f>MAR1!$B$6+MAR1!$C$6*COS(2*PI()*$C8627/365)+MAR1!$D$6*SIN(2*PI()*$C8627/365)</f>
        <v/>
      </c>
      <c r="M8627" s="7">
        <f>MAR1!$B$7+MAR1!$C$7*COS(2*PI()*$C8627/365)+MAR1!$D$7*SIN(2*PI()*$C8627/365)</f>
        <v/>
      </c>
      <c r="N8627" s="7">
        <f>F8627-K8627</f>
        <v/>
      </c>
      <c r="O8627" s="7">
        <f>G8627-L8627</f>
        <v/>
      </c>
      <c r="P8627" s="7">
        <f>H8627-M8627</f>
        <v/>
      </c>
      <c r="Q8627" s="7">
        <f>IF($I8627=1,(N8627-MAR1!$B$11)/MAR1!$D$11,(N8627-MAR1!$C$11)/MAR1!$E$11)</f>
        <v/>
      </c>
      <c r="R8627" s="7">
        <f>IF($I8627=1,(O8627-MAR1!$B$12)/MAR1!$D$12,(O8627-MAR1!$C$12)/MAR1!$E$12)</f>
        <v/>
      </c>
      <c r="S8627" s="7">
        <f>IF($I8627=1,(P8627-MAR1!$B$13)/MAR1!$D$13,(P8627-MAR1!$C$13)/MAR1!$E$13)</f>
        <v/>
      </c>
    </row>
    <row r="8628">
      <c r="A8628" s="5" t="n">
        <v>8627</v>
      </c>
      <c r="B8628" s="5" t="n">
        <v>24</v>
      </c>
      <c r="C8628" s="5" t="n">
        <v>232</v>
      </c>
      <c r="D8628" s="5" t="n">
        <v>8</v>
      </c>
      <c r="E8628" s="5" t="n">
        <v>43.7</v>
      </c>
      <c r="F8628" s="5" t="n">
        <v>29.5</v>
      </c>
      <c r="G8628" s="5" t="n">
        <v>24.3</v>
      </c>
      <c r="H8628" s="5" t="n">
        <v>10.36</v>
      </c>
      <c r="I8628" s="6">
        <f>IF(E8628&gt;=Markov!$B$3,1,0)</f>
        <v/>
      </c>
      <c r="J8628" s="6">
        <f>I8627</f>
        <v/>
      </c>
      <c r="K8628" s="7">
        <f>MAR1!$B$5+MAR1!$C$5*COS(2*PI()*$C8628/365)+MAR1!$D$5*SIN(2*PI()*$C8628/365)</f>
        <v/>
      </c>
      <c r="L8628" s="7">
        <f>MAR1!$B$6+MAR1!$C$6*COS(2*PI()*$C8628/365)+MAR1!$D$6*SIN(2*PI()*$C8628/365)</f>
        <v/>
      </c>
      <c r="M8628" s="7">
        <f>MAR1!$B$7+MAR1!$C$7*COS(2*PI()*$C8628/365)+MAR1!$D$7*SIN(2*PI()*$C8628/365)</f>
        <v/>
      </c>
      <c r="N8628" s="7">
        <f>F8628-K8628</f>
        <v/>
      </c>
      <c r="O8628" s="7">
        <f>G8628-L8628</f>
        <v/>
      </c>
      <c r="P8628" s="7">
        <f>H8628-M8628</f>
        <v/>
      </c>
      <c r="Q8628" s="7">
        <f>IF($I8628=1,(N8628-MAR1!$B$11)/MAR1!$D$11,(N8628-MAR1!$C$11)/MAR1!$E$11)</f>
        <v/>
      </c>
      <c r="R8628" s="7">
        <f>IF($I8628=1,(O8628-MAR1!$B$12)/MAR1!$D$12,(O8628-MAR1!$C$12)/MAR1!$E$12)</f>
        <v/>
      </c>
      <c r="S8628" s="7">
        <f>IF($I8628=1,(P8628-MAR1!$B$13)/MAR1!$D$13,(P8628-MAR1!$C$13)/MAR1!$E$13)</f>
        <v/>
      </c>
    </row>
    <row r="8629">
      <c r="A8629" s="5" t="n">
        <v>8628</v>
      </c>
      <c r="B8629" s="5" t="n">
        <v>24</v>
      </c>
      <c r="C8629" s="5" t="n">
        <v>233</v>
      </c>
      <c r="D8629" s="5" t="n">
        <v>8</v>
      </c>
      <c r="E8629" s="5" t="n">
        <v>0.2</v>
      </c>
      <c r="F8629" s="5" t="n">
        <v>28.5</v>
      </c>
      <c r="G8629" s="5" t="n">
        <v>22.9</v>
      </c>
      <c r="H8629" s="5" t="n">
        <v>8.34</v>
      </c>
      <c r="I8629" s="6">
        <f>IF(E8629&gt;=Markov!$B$3,1,0)</f>
        <v/>
      </c>
      <c r="J8629" s="6">
        <f>I8628</f>
        <v/>
      </c>
      <c r="K8629" s="7">
        <f>MAR1!$B$5+MAR1!$C$5*COS(2*PI()*$C8629/365)+MAR1!$D$5*SIN(2*PI()*$C8629/365)</f>
        <v/>
      </c>
      <c r="L8629" s="7">
        <f>MAR1!$B$6+MAR1!$C$6*COS(2*PI()*$C8629/365)+MAR1!$D$6*SIN(2*PI()*$C8629/365)</f>
        <v/>
      </c>
      <c r="M8629" s="7">
        <f>MAR1!$B$7+MAR1!$C$7*COS(2*PI()*$C8629/365)+MAR1!$D$7*SIN(2*PI()*$C8629/365)</f>
        <v/>
      </c>
      <c r="N8629" s="7">
        <f>F8629-K8629</f>
        <v/>
      </c>
      <c r="O8629" s="7">
        <f>G8629-L8629</f>
        <v/>
      </c>
      <c r="P8629" s="7">
        <f>H8629-M8629</f>
        <v/>
      </c>
      <c r="Q8629" s="7">
        <f>IF($I8629=1,(N8629-MAR1!$B$11)/MAR1!$D$11,(N8629-MAR1!$C$11)/MAR1!$E$11)</f>
        <v/>
      </c>
      <c r="R8629" s="7">
        <f>IF($I8629=1,(O8629-MAR1!$B$12)/MAR1!$D$12,(O8629-MAR1!$C$12)/MAR1!$E$12)</f>
        <v/>
      </c>
      <c r="S8629" s="7">
        <f>IF($I8629=1,(P8629-MAR1!$B$13)/MAR1!$D$13,(P8629-MAR1!$C$13)/MAR1!$E$13)</f>
        <v/>
      </c>
    </row>
    <row r="8630">
      <c r="A8630" s="5" t="n">
        <v>8629</v>
      </c>
      <c r="B8630" s="5" t="n">
        <v>24</v>
      </c>
      <c r="C8630" s="5" t="n">
        <v>234</v>
      </c>
      <c r="D8630" s="5" t="n">
        <v>8</v>
      </c>
      <c r="E8630" s="5" t="n">
        <v>0</v>
      </c>
      <c r="F8630" s="5" t="n">
        <v>33.5</v>
      </c>
      <c r="G8630" s="5" t="n">
        <v>23.8</v>
      </c>
      <c r="H8630" s="5" t="n">
        <v>19.45</v>
      </c>
      <c r="I8630" s="6">
        <f>IF(E8630&gt;=Markov!$B$3,1,0)</f>
        <v/>
      </c>
      <c r="J8630" s="6">
        <f>I8629</f>
        <v/>
      </c>
      <c r="K8630" s="7">
        <f>MAR1!$B$5+MAR1!$C$5*COS(2*PI()*$C8630/365)+MAR1!$D$5*SIN(2*PI()*$C8630/365)</f>
        <v/>
      </c>
      <c r="L8630" s="7">
        <f>MAR1!$B$6+MAR1!$C$6*COS(2*PI()*$C8630/365)+MAR1!$D$6*SIN(2*PI()*$C8630/365)</f>
        <v/>
      </c>
      <c r="M8630" s="7">
        <f>MAR1!$B$7+MAR1!$C$7*COS(2*PI()*$C8630/365)+MAR1!$D$7*SIN(2*PI()*$C8630/365)</f>
        <v/>
      </c>
      <c r="N8630" s="7">
        <f>F8630-K8630</f>
        <v/>
      </c>
      <c r="O8630" s="7">
        <f>G8630-L8630</f>
        <v/>
      </c>
      <c r="P8630" s="7">
        <f>H8630-M8630</f>
        <v/>
      </c>
      <c r="Q8630" s="7">
        <f>IF($I8630=1,(N8630-MAR1!$B$11)/MAR1!$D$11,(N8630-MAR1!$C$11)/MAR1!$E$11)</f>
        <v/>
      </c>
      <c r="R8630" s="7">
        <f>IF($I8630=1,(O8630-MAR1!$B$12)/MAR1!$D$12,(O8630-MAR1!$C$12)/MAR1!$E$12)</f>
        <v/>
      </c>
      <c r="S8630" s="7">
        <f>IF($I8630=1,(P8630-MAR1!$B$13)/MAR1!$D$13,(P8630-MAR1!$C$13)/MAR1!$E$13)</f>
        <v/>
      </c>
    </row>
    <row r="8631">
      <c r="A8631" s="5" t="n">
        <v>8630</v>
      </c>
      <c r="B8631" s="5" t="n">
        <v>24</v>
      </c>
      <c r="C8631" s="5" t="n">
        <v>235</v>
      </c>
      <c r="D8631" s="5" t="n">
        <v>8</v>
      </c>
      <c r="E8631" s="5" t="n">
        <v>0</v>
      </c>
      <c r="F8631" s="5" t="n">
        <v>31.2</v>
      </c>
      <c r="G8631" s="5" t="n">
        <v>24.5</v>
      </c>
      <c r="H8631" s="5" t="n">
        <v>17.48</v>
      </c>
      <c r="I8631" s="6">
        <f>IF(E8631&gt;=Markov!$B$3,1,0)</f>
        <v/>
      </c>
      <c r="J8631" s="6">
        <f>I8630</f>
        <v/>
      </c>
      <c r="K8631" s="7">
        <f>MAR1!$B$5+MAR1!$C$5*COS(2*PI()*$C8631/365)+MAR1!$D$5*SIN(2*PI()*$C8631/365)</f>
        <v/>
      </c>
      <c r="L8631" s="7">
        <f>MAR1!$B$6+MAR1!$C$6*COS(2*PI()*$C8631/365)+MAR1!$D$6*SIN(2*PI()*$C8631/365)</f>
        <v/>
      </c>
      <c r="M8631" s="7">
        <f>MAR1!$B$7+MAR1!$C$7*COS(2*PI()*$C8631/365)+MAR1!$D$7*SIN(2*PI()*$C8631/365)</f>
        <v/>
      </c>
      <c r="N8631" s="7">
        <f>F8631-K8631</f>
        <v/>
      </c>
      <c r="O8631" s="7">
        <f>G8631-L8631</f>
        <v/>
      </c>
      <c r="P8631" s="7">
        <f>H8631-M8631</f>
        <v/>
      </c>
      <c r="Q8631" s="7">
        <f>IF($I8631=1,(N8631-MAR1!$B$11)/MAR1!$D$11,(N8631-MAR1!$C$11)/MAR1!$E$11)</f>
        <v/>
      </c>
      <c r="R8631" s="7">
        <f>IF($I8631=1,(O8631-MAR1!$B$12)/MAR1!$D$12,(O8631-MAR1!$C$12)/MAR1!$E$12)</f>
        <v/>
      </c>
      <c r="S8631" s="7">
        <f>IF($I8631=1,(P8631-MAR1!$B$13)/MAR1!$D$13,(P8631-MAR1!$C$13)/MAR1!$E$13)</f>
        <v/>
      </c>
    </row>
    <row r="8632">
      <c r="A8632" s="5" t="n">
        <v>8631</v>
      </c>
      <c r="B8632" s="5" t="n">
        <v>24</v>
      </c>
      <c r="C8632" s="5" t="n">
        <v>236</v>
      </c>
      <c r="D8632" s="5" t="n">
        <v>8</v>
      </c>
      <c r="E8632" s="5" t="n">
        <v>6.6</v>
      </c>
      <c r="F8632" s="5" t="n">
        <v>26.7</v>
      </c>
      <c r="G8632" s="5" t="n">
        <v>22.6</v>
      </c>
      <c r="H8632" s="5" t="n">
        <v>2.45</v>
      </c>
      <c r="I8632" s="6">
        <f>IF(E8632&gt;=Markov!$B$3,1,0)</f>
        <v/>
      </c>
      <c r="J8632" s="6">
        <f>I8631</f>
        <v/>
      </c>
      <c r="K8632" s="7">
        <f>MAR1!$B$5+MAR1!$C$5*COS(2*PI()*$C8632/365)+MAR1!$D$5*SIN(2*PI()*$C8632/365)</f>
        <v/>
      </c>
      <c r="L8632" s="7">
        <f>MAR1!$B$6+MAR1!$C$6*COS(2*PI()*$C8632/365)+MAR1!$D$6*SIN(2*PI()*$C8632/365)</f>
        <v/>
      </c>
      <c r="M8632" s="7">
        <f>MAR1!$B$7+MAR1!$C$7*COS(2*PI()*$C8632/365)+MAR1!$D$7*SIN(2*PI()*$C8632/365)</f>
        <v/>
      </c>
      <c r="N8632" s="7">
        <f>F8632-K8632</f>
        <v/>
      </c>
      <c r="O8632" s="7">
        <f>G8632-L8632</f>
        <v/>
      </c>
      <c r="P8632" s="7">
        <f>H8632-M8632</f>
        <v/>
      </c>
      <c r="Q8632" s="7">
        <f>IF($I8632=1,(N8632-MAR1!$B$11)/MAR1!$D$11,(N8632-MAR1!$C$11)/MAR1!$E$11)</f>
        <v/>
      </c>
      <c r="R8632" s="7">
        <f>IF($I8632=1,(O8632-MAR1!$B$12)/MAR1!$D$12,(O8632-MAR1!$C$12)/MAR1!$E$12)</f>
        <v/>
      </c>
      <c r="S8632" s="7">
        <f>IF($I8632=1,(P8632-MAR1!$B$13)/MAR1!$D$13,(P8632-MAR1!$C$13)/MAR1!$E$13)</f>
        <v/>
      </c>
    </row>
    <row r="8633">
      <c r="A8633" s="5" t="n">
        <v>8632</v>
      </c>
      <c r="B8633" s="5" t="n">
        <v>24</v>
      </c>
      <c r="C8633" s="5" t="n">
        <v>237</v>
      </c>
      <c r="D8633" s="5" t="n">
        <v>8</v>
      </c>
      <c r="E8633" s="5" t="n">
        <v>10.8</v>
      </c>
      <c r="F8633" s="5" t="n">
        <v>24.4</v>
      </c>
      <c r="G8633" s="5" t="n">
        <v>21.7</v>
      </c>
      <c r="H8633" s="5" t="n">
        <v>8.630000000000001</v>
      </c>
      <c r="I8633" s="6">
        <f>IF(E8633&gt;=Markov!$B$3,1,0)</f>
        <v/>
      </c>
      <c r="J8633" s="6">
        <f>I8632</f>
        <v/>
      </c>
      <c r="K8633" s="7">
        <f>MAR1!$B$5+MAR1!$C$5*COS(2*PI()*$C8633/365)+MAR1!$D$5*SIN(2*PI()*$C8633/365)</f>
        <v/>
      </c>
      <c r="L8633" s="7">
        <f>MAR1!$B$6+MAR1!$C$6*COS(2*PI()*$C8633/365)+MAR1!$D$6*SIN(2*PI()*$C8633/365)</f>
        <v/>
      </c>
      <c r="M8633" s="7">
        <f>MAR1!$B$7+MAR1!$C$7*COS(2*PI()*$C8633/365)+MAR1!$D$7*SIN(2*PI()*$C8633/365)</f>
        <v/>
      </c>
      <c r="N8633" s="7">
        <f>F8633-K8633</f>
        <v/>
      </c>
      <c r="O8633" s="7">
        <f>G8633-L8633</f>
        <v/>
      </c>
      <c r="P8633" s="7">
        <f>H8633-M8633</f>
        <v/>
      </c>
      <c r="Q8633" s="7">
        <f>IF($I8633=1,(N8633-MAR1!$B$11)/MAR1!$D$11,(N8633-MAR1!$C$11)/MAR1!$E$11)</f>
        <v/>
      </c>
      <c r="R8633" s="7">
        <f>IF($I8633=1,(O8633-MAR1!$B$12)/MAR1!$D$12,(O8633-MAR1!$C$12)/MAR1!$E$12)</f>
        <v/>
      </c>
      <c r="S8633" s="7">
        <f>IF($I8633=1,(P8633-MAR1!$B$13)/MAR1!$D$13,(P8633-MAR1!$C$13)/MAR1!$E$13)</f>
        <v/>
      </c>
    </row>
    <row r="8634">
      <c r="A8634" s="5" t="n">
        <v>8633</v>
      </c>
      <c r="B8634" s="5" t="n">
        <v>24</v>
      </c>
      <c r="C8634" s="5" t="n">
        <v>238</v>
      </c>
      <c r="D8634" s="5" t="n">
        <v>8</v>
      </c>
      <c r="E8634" s="5" t="n">
        <v>0.3</v>
      </c>
      <c r="F8634" s="5" t="n">
        <v>25.7</v>
      </c>
      <c r="G8634" s="5" t="n">
        <v>21.9</v>
      </c>
      <c r="H8634" s="5" t="n">
        <v>15.04</v>
      </c>
      <c r="I8634" s="6">
        <f>IF(E8634&gt;=Markov!$B$3,1,0)</f>
        <v/>
      </c>
      <c r="J8634" s="6">
        <f>I8633</f>
        <v/>
      </c>
      <c r="K8634" s="7">
        <f>MAR1!$B$5+MAR1!$C$5*COS(2*PI()*$C8634/365)+MAR1!$D$5*SIN(2*PI()*$C8634/365)</f>
        <v/>
      </c>
      <c r="L8634" s="7">
        <f>MAR1!$B$6+MAR1!$C$6*COS(2*PI()*$C8634/365)+MAR1!$D$6*SIN(2*PI()*$C8634/365)</f>
        <v/>
      </c>
      <c r="M8634" s="7">
        <f>MAR1!$B$7+MAR1!$C$7*COS(2*PI()*$C8634/365)+MAR1!$D$7*SIN(2*PI()*$C8634/365)</f>
        <v/>
      </c>
      <c r="N8634" s="7">
        <f>F8634-K8634</f>
        <v/>
      </c>
      <c r="O8634" s="7">
        <f>G8634-L8634</f>
        <v/>
      </c>
      <c r="P8634" s="7">
        <f>H8634-M8634</f>
        <v/>
      </c>
      <c r="Q8634" s="7">
        <f>IF($I8634=1,(N8634-MAR1!$B$11)/MAR1!$D$11,(N8634-MAR1!$C$11)/MAR1!$E$11)</f>
        <v/>
      </c>
      <c r="R8634" s="7">
        <f>IF($I8634=1,(O8634-MAR1!$B$12)/MAR1!$D$12,(O8634-MAR1!$C$12)/MAR1!$E$12)</f>
        <v/>
      </c>
      <c r="S8634" s="7">
        <f>IF($I8634=1,(P8634-MAR1!$B$13)/MAR1!$D$13,(P8634-MAR1!$C$13)/MAR1!$E$13)</f>
        <v/>
      </c>
    </row>
    <row r="8635">
      <c r="A8635" s="5" t="n">
        <v>8634</v>
      </c>
      <c r="B8635" s="5" t="n">
        <v>24</v>
      </c>
      <c r="C8635" s="5" t="n">
        <v>239</v>
      </c>
      <c r="D8635" s="5" t="n">
        <v>8</v>
      </c>
      <c r="E8635" s="5" t="n">
        <v>22.6</v>
      </c>
      <c r="F8635" s="5" t="n">
        <v>26.9</v>
      </c>
      <c r="G8635" s="5" t="n">
        <v>22.9</v>
      </c>
      <c r="H8635" s="5" t="n">
        <v>8.119999999999999</v>
      </c>
      <c r="I8635" s="6">
        <f>IF(E8635&gt;=Markov!$B$3,1,0)</f>
        <v/>
      </c>
      <c r="J8635" s="6">
        <f>I8634</f>
        <v/>
      </c>
      <c r="K8635" s="7">
        <f>MAR1!$B$5+MAR1!$C$5*COS(2*PI()*$C8635/365)+MAR1!$D$5*SIN(2*PI()*$C8635/365)</f>
        <v/>
      </c>
      <c r="L8635" s="7">
        <f>MAR1!$B$6+MAR1!$C$6*COS(2*PI()*$C8635/365)+MAR1!$D$6*SIN(2*PI()*$C8635/365)</f>
        <v/>
      </c>
      <c r="M8635" s="7">
        <f>MAR1!$B$7+MAR1!$C$7*COS(2*PI()*$C8635/365)+MAR1!$D$7*SIN(2*PI()*$C8635/365)</f>
        <v/>
      </c>
      <c r="N8635" s="7">
        <f>F8635-K8635</f>
        <v/>
      </c>
      <c r="O8635" s="7">
        <f>G8635-L8635</f>
        <v/>
      </c>
      <c r="P8635" s="7">
        <f>H8635-M8635</f>
        <v/>
      </c>
      <c r="Q8635" s="7">
        <f>IF($I8635=1,(N8635-MAR1!$B$11)/MAR1!$D$11,(N8635-MAR1!$C$11)/MAR1!$E$11)</f>
        <v/>
      </c>
      <c r="R8635" s="7">
        <f>IF($I8635=1,(O8635-MAR1!$B$12)/MAR1!$D$12,(O8635-MAR1!$C$12)/MAR1!$E$12)</f>
        <v/>
      </c>
      <c r="S8635" s="7">
        <f>IF($I8635=1,(P8635-MAR1!$B$13)/MAR1!$D$13,(P8635-MAR1!$C$13)/MAR1!$E$13)</f>
        <v/>
      </c>
    </row>
    <row r="8636">
      <c r="A8636" s="5" t="n">
        <v>8635</v>
      </c>
      <c r="B8636" s="5" t="n">
        <v>24</v>
      </c>
      <c r="C8636" s="5" t="n">
        <v>240</v>
      </c>
      <c r="D8636" s="5" t="n">
        <v>8</v>
      </c>
      <c r="E8636" s="5" t="n">
        <v>0.7</v>
      </c>
      <c r="F8636" s="5" t="n">
        <v>26</v>
      </c>
      <c r="G8636" s="5" t="n">
        <v>23.3</v>
      </c>
      <c r="H8636" s="5" t="n">
        <v>6.03</v>
      </c>
      <c r="I8636" s="6">
        <f>IF(E8636&gt;=Markov!$B$3,1,0)</f>
        <v/>
      </c>
      <c r="J8636" s="6">
        <f>I8635</f>
        <v/>
      </c>
      <c r="K8636" s="7">
        <f>MAR1!$B$5+MAR1!$C$5*COS(2*PI()*$C8636/365)+MAR1!$D$5*SIN(2*PI()*$C8636/365)</f>
        <v/>
      </c>
      <c r="L8636" s="7">
        <f>MAR1!$B$6+MAR1!$C$6*COS(2*PI()*$C8636/365)+MAR1!$D$6*SIN(2*PI()*$C8636/365)</f>
        <v/>
      </c>
      <c r="M8636" s="7">
        <f>MAR1!$B$7+MAR1!$C$7*COS(2*PI()*$C8636/365)+MAR1!$D$7*SIN(2*PI()*$C8636/365)</f>
        <v/>
      </c>
      <c r="N8636" s="7">
        <f>F8636-K8636</f>
        <v/>
      </c>
      <c r="O8636" s="7">
        <f>G8636-L8636</f>
        <v/>
      </c>
      <c r="P8636" s="7">
        <f>H8636-M8636</f>
        <v/>
      </c>
      <c r="Q8636" s="7">
        <f>IF($I8636=1,(N8636-MAR1!$B$11)/MAR1!$D$11,(N8636-MAR1!$C$11)/MAR1!$E$11)</f>
        <v/>
      </c>
      <c r="R8636" s="7">
        <f>IF($I8636=1,(O8636-MAR1!$B$12)/MAR1!$D$12,(O8636-MAR1!$C$12)/MAR1!$E$12)</f>
        <v/>
      </c>
      <c r="S8636" s="7">
        <f>IF($I8636=1,(P8636-MAR1!$B$13)/MAR1!$D$13,(P8636-MAR1!$C$13)/MAR1!$E$13)</f>
        <v/>
      </c>
    </row>
    <row r="8637">
      <c r="A8637" s="5" t="n">
        <v>8636</v>
      </c>
      <c r="B8637" s="5" t="n">
        <v>24</v>
      </c>
      <c r="C8637" s="5" t="n">
        <v>241</v>
      </c>
      <c r="D8637" s="5" t="n">
        <v>8</v>
      </c>
      <c r="E8637" s="5" t="n">
        <v>0.1</v>
      </c>
      <c r="F8637" s="5" t="n">
        <v>28</v>
      </c>
      <c r="G8637" s="5" t="n">
        <v>23.1</v>
      </c>
      <c r="H8637" s="5" t="n">
        <v>6.5</v>
      </c>
      <c r="I8637" s="6">
        <f>IF(E8637&gt;=Markov!$B$3,1,0)</f>
        <v/>
      </c>
      <c r="J8637" s="6">
        <f>I8636</f>
        <v/>
      </c>
      <c r="K8637" s="7">
        <f>MAR1!$B$5+MAR1!$C$5*COS(2*PI()*$C8637/365)+MAR1!$D$5*SIN(2*PI()*$C8637/365)</f>
        <v/>
      </c>
      <c r="L8637" s="7">
        <f>MAR1!$B$6+MAR1!$C$6*COS(2*PI()*$C8637/365)+MAR1!$D$6*SIN(2*PI()*$C8637/365)</f>
        <v/>
      </c>
      <c r="M8637" s="7">
        <f>MAR1!$B$7+MAR1!$C$7*COS(2*PI()*$C8637/365)+MAR1!$D$7*SIN(2*PI()*$C8637/365)</f>
        <v/>
      </c>
      <c r="N8637" s="7">
        <f>F8637-K8637</f>
        <v/>
      </c>
      <c r="O8637" s="7">
        <f>G8637-L8637</f>
        <v/>
      </c>
      <c r="P8637" s="7">
        <f>H8637-M8637</f>
        <v/>
      </c>
      <c r="Q8637" s="7">
        <f>IF($I8637=1,(N8637-MAR1!$B$11)/MAR1!$D$11,(N8637-MAR1!$C$11)/MAR1!$E$11)</f>
        <v/>
      </c>
      <c r="R8637" s="7">
        <f>IF($I8637=1,(O8637-MAR1!$B$12)/MAR1!$D$12,(O8637-MAR1!$C$12)/MAR1!$E$12)</f>
        <v/>
      </c>
      <c r="S8637" s="7">
        <f>IF($I8637=1,(P8637-MAR1!$B$13)/MAR1!$D$13,(P8637-MAR1!$C$13)/MAR1!$E$13)</f>
        <v/>
      </c>
    </row>
    <row r="8638">
      <c r="A8638" s="5" t="n">
        <v>8637</v>
      </c>
      <c r="B8638" s="5" t="n">
        <v>24</v>
      </c>
      <c r="C8638" s="5" t="n">
        <v>242</v>
      </c>
      <c r="D8638" s="5" t="n">
        <v>8</v>
      </c>
      <c r="E8638" s="5" t="n">
        <v>0</v>
      </c>
      <c r="F8638" s="5" t="n">
        <v>30.9</v>
      </c>
      <c r="G8638" s="5" t="n">
        <v>22.4</v>
      </c>
      <c r="H8638" s="5" t="n">
        <v>15.3</v>
      </c>
      <c r="I8638" s="6">
        <f>IF(E8638&gt;=Markov!$B$3,1,0)</f>
        <v/>
      </c>
      <c r="J8638" s="6">
        <f>I8637</f>
        <v/>
      </c>
      <c r="K8638" s="7">
        <f>MAR1!$B$5+MAR1!$C$5*COS(2*PI()*$C8638/365)+MAR1!$D$5*SIN(2*PI()*$C8638/365)</f>
        <v/>
      </c>
      <c r="L8638" s="7">
        <f>MAR1!$B$6+MAR1!$C$6*COS(2*PI()*$C8638/365)+MAR1!$D$6*SIN(2*PI()*$C8638/365)</f>
        <v/>
      </c>
      <c r="M8638" s="7">
        <f>MAR1!$B$7+MAR1!$C$7*COS(2*PI()*$C8638/365)+MAR1!$D$7*SIN(2*PI()*$C8638/365)</f>
        <v/>
      </c>
      <c r="N8638" s="7">
        <f>F8638-K8638</f>
        <v/>
      </c>
      <c r="O8638" s="7">
        <f>G8638-L8638</f>
        <v/>
      </c>
      <c r="P8638" s="7">
        <f>H8638-M8638</f>
        <v/>
      </c>
      <c r="Q8638" s="7">
        <f>IF($I8638=1,(N8638-MAR1!$B$11)/MAR1!$D$11,(N8638-MAR1!$C$11)/MAR1!$E$11)</f>
        <v/>
      </c>
      <c r="R8638" s="7">
        <f>IF($I8638=1,(O8638-MAR1!$B$12)/MAR1!$D$12,(O8638-MAR1!$C$12)/MAR1!$E$12)</f>
        <v/>
      </c>
      <c r="S8638" s="7">
        <f>IF($I8638=1,(P8638-MAR1!$B$13)/MAR1!$D$13,(P8638-MAR1!$C$13)/MAR1!$E$13)</f>
        <v/>
      </c>
    </row>
    <row r="8639">
      <c r="A8639" s="5" t="n">
        <v>8638</v>
      </c>
      <c r="B8639" s="5" t="n">
        <v>24</v>
      </c>
      <c r="C8639" s="5" t="n">
        <v>243</v>
      </c>
      <c r="D8639" s="5" t="n">
        <v>8</v>
      </c>
      <c r="E8639" s="5" t="n">
        <v>0.2</v>
      </c>
      <c r="F8639" s="5" t="n">
        <v>28.8</v>
      </c>
      <c r="G8639" s="5" t="n">
        <v>22.8</v>
      </c>
      <c r="H8639" s="5" t="n">
        <v>12</v>
      </c>
      <c r="I8639" s="6">
        <f>IF(E8639&gt;=Markov!$B$3,1,0)</f>
        <v/>
      </c>
      <c r="J8639" s="6">
        <f>I8638</f>
        <v/>
      </c>
      <c r="K8639" s="7">
        <f>MAR1!$B$5+MAR1!$C$5*COS(2*PI()*$C8639/365)+MAR1!$D$5*SIN(2*PI()*$C8639/365)</f>
        <v/>
      </c>
      <c r="L8639" s="7">
        <f>MAR1!$B$6+MAR1!$C$6*COS(2*PI()*$C8639/365)+MAR1!$D$6*SIN(2*PI()*$C8639/365)</f>
        <v/>
      </c>
      <c r="M8639" s="7">
        <f>MAR1!$B$7+MAR1!$C$7*COS(2*PI()*$C8639/365)+MAR1!$D$7*SIN(2*PI()*$C8639/365)</f>
        <v/>
      </c>
      <c r="N8639" s="7">
        <f>F8639-K8639</f>
        <v/>
      </c>
      <c r="O8639" s="7">
        <f>G8639-L8639</f>
        <v/>
      </c>
      <c r="P8639" s="7">
        <f>H8639-M8639</f>
        <v/>
      </c>
      <c r="Q8639" s="7">
        <f>IF($I8639=1,(N8639-MAR1!$B$11)/MAR1!$D$11,(N8639-MAR1!$C$11)/MAR1!$E$11)</f>
        <v/>
      </c>
      <c r="R8639" s="7">
        <f>IF($I8639=1,(O8639-MAR1!$B$12)/MAR1!$D$12,(O8639-MAR1!$C$12)/MAR1!$E$12)</f>
        <v/>
      </c>
      <c r="S8639" s="7">
        <f>IF($I8639=1,(P8639-MAR1!$B$13)/MAR1!$D$13,(P8639-MAR1!$C$13)/MAR1!$E$13)</f>
        <v/>
      </c>
    </row>
    <row r="8640">
      <c r="A8640" s="5" t="n">
        <v>8639</v>
      </c>
      <c r="B8640" s="5" t="n">
        <v>24</v>
      </c>
      <c r="C8640" s="5" t="n">
        <v>244</v>
      </c>
      <c r="D8640" s="5" t="n">
        <v>9</v>
      </c>
      <c r="E8640" s="5" t="n">
        <v>0</v>
      </c>
      <c r="F8640" s="5" t="n">
        <v>31.6</v>
      </c>
      <c r="G8640" s="5" t="n">
        <v>25.1</v>
      </c>
      <c r="H8640" s="5" t="n">
        <v>20.42</v>
      </c>
      <c r="I8640" s="6">
        <f>IF(E8640&gt;=Markov!$B$3,1,0)</f>
        <v/>
      </c>
      <c r="J8640" s="6">
        <f>I8639</f>
        <v/>
      </c>
      <c r="K8640" s="7">
        <f>MAR1!$B$5+MAR1!$C$5*COS(2*PI()*$C8640/365)+MAR1!$D$5*SIN(2*PI()*$C8640/365)</f>
        <v/>
      </c>
      <c r="L8640" s="7">
        <f>MAR1!$B$6+MAR1!$C$6*COS(2*PI()*$C8640/365)+MAR1!$D$6*SIN(2*PI()*$C8640/365)</f>
        <v/>
      </c>
      <c r="M8640" s="7">
        <f>MAR1!$B$7+MAR1!$C$7*COS(2*PI()*$C8640/365)+MAR1!$D$7*SIN(2*PI()*$C8640/365)</f>
        <v/>
      </c>
      <c r="N8640" s="7">
        <f>F8640-K8640</f>
        <v/>
      </c>
      <c r="O8640" s="7">
        <f>G8640-L8640</f>
        <v/>
      </c>
      <c r="P8640" s="7">
        <f>H8640-M8640</f>
        <v/>
      </c>
      <c r="Q8640" s="7">
        <f>IF($I8640=1,(N8640-MAR1!$B$11)/MAR1!$D$11,(N8640-MAR1!$C$11)/MAR1!$E$11)</f>
        <v/>
      </c>
      <c r="R8640" s="7">
        <f>IF($I8640=1,(O8640-MAR1!$B$12)/MAR1!$D$12,(O8640-MAR1!$C$12)/MAR1!$E$12)</f>
        <v/>
      </c>
      <c r="S8640" s="7">
        <f>IF($I8640=1,(P8640-MAR1!$B$13)/MAR1!$D$13,(P8640-MAR1!$C$13)/MAR1!$E$13)</f>
        <v/>
      </c>
    </row>
    <row r="8641">
      <c r="A8641" s="5" t="n">
        <v>8640</v>
      </c>
      <c r="B8641" s="5" t="n">
        <v>24</v>
      </c>
      <c r="C8641" s="5" t="n">
        <v>245</v>
      </c>
      <c r="D8641" s="5" t="n">
        <v>9</v>
      </c>
      <c r="E8641" s="5" t="n">
        <v>0</v>
      </c>
      <c r="F8641" s="5" t="n">
        <v>32.3</v>
      </c>
      <c r="G8641" s="5" t="n">
        <v>23</v>
      </c>
      <c r="H8641" s="5" t="n">
        <v>18.47</v>
      </c>
      <c r="I8641" s="6">
        <f>IF(E8641&gt;=Markov!$B$3,1,0)</f>
        <v/>
      </c>
      <c r="J8641" s="6">
        <f>I8640</f>
        <v/>
      </c>
      <c r="K8641" s="7">
        <f>MAR1!$B$5+MAR1!$C$5*COS(2*PI()*$C8641/365)+MAR1!$D$5*SIN(2*PI()*$C8641/365)</f>
        <v/>
      </c>
      <c r="L8641" s="7">
        <f>MAR1!$B$6+MAR1!$C$6*COS(2*PI()*$C8641/365)+MAR1!$D$6*SIN(2*PI()*$C8641/365)</f>
        <v/>
      </c>
      <c r="M8641" s="7">
        <f>MAR1!$B$7+MAR1!$C$7*COS(2*PI()*$C8641/365)+MAR1!$D$7*SIN(2*PI()*$C8641/365)</f>
        <v/>
      </c>
      <c r="N8641" s="7">
        <f>F8641-K8641</f>
        <v/>
      </c>
      <c r="O8641" s="7">
        <f>G8641-L8641</f>
        <v/>
      </c>
      <c r="P8641" s="7">
        <f>H8641-M8641</f>
        <v/>
      </c>
      <c r="Q8641" s="7">
        <f>IF($I8641=1,(N8641-MAR1!$B$11)/MAR1!$D$11,(N8641-MAR1!$C$11)/MAR1!$E$11)</f>
        <v/>
      </c>
      <c r="R8641" s="7">
        <f>IF($I8641=1,(O8641-MAR1!$B$12)/MAR1!$D$12,(O8641-MAR1!$C$12)/MAR1!$E$12)</f>
        <v/>
      </c>
      <c r="S8641" s="7">
        <f>IF($I8641=1,(P8641-MAR1!$B$13)/MAR1!$D$13,(P8641-MAR1!$C$13)/MAR1!$E$13)</f>
        <v/>
      </c>
    </row>
    <row r="8642">
      <c r="A8642" s="5" t="n">
        <v>8641</v>
      </c>
      <c r="B8642" s="5" t="n">
        <v>24</v>
      </c>
      <c r="C8642" s="5" t="n">
        <v>246</v>
      </c>
      <c r="D8642" s="5" t="n">
        <v>9</v>
      </c>
      <c r="E8642" s="5" t="n">
        <v>25.2</v>
      </c>
      <c r="F8642" s="5" t="n">
        <v>28.2</v>
      </c>
      <c r="G8642" s="5" t="n">
        <v>22.5</v>
      </c>
      <c r="H8642" s="5" t="n">
        <v>9.869999999999999</v>
      </c>
      <c r="I8642" s="6">
        <f>IF(E8642&gt;=Markov!$B$3,1,0)</f>
        <v/>
      </c>
      <c r="J8642" s="6">
        <f>I8641</f>
        <v/>
      </c>
      <c r="K8642" s="7">
        <f>MAR1!$B$5+MAR1!$C$5*COS(2*PI()*$C8642/365)+MAR1!$D$5*SIN(2*PI()*$C8642/365)</f>
        <v/>
      </c>
      <c r="L8642" s="7">
        <f>MAR1!$B$6+MAR1!$C$6*COS(2*PI()*$C8642/365)+MAR1!$D$6*SIN(2*PI()*$C8642/365)</f>
        <v/>
      </c>
      <c r="M8642" s="7">
        <f>MAR1!$B$7+MAR1!$C$7*COS(2*PI()*$C8642/365)+MAR1!$D$7*SIN(2*PI()*$C8642/365)</f>
        <v/>
      </c>
      <c r="N8642" s="7">
        <f>F8642-K8642</f>
        <v/>
      </c>
      <c r="O8642" s="7">
        <f>G8642-L8642</f>
        <v/>
      </c>
      <c r="P8642" s="7">
        <f>H8642-M8642</f>
        <v/>
      </c>
      <c r="Q8642" s="7">
        <f>IF($I8642=1,(N8642-MAR1!$B$11)/MAR1!$D$11,(N8642-MAR1!$C$11)/MAR1!$E$11)</f>
        <v/>
      </c>
      <c r="R8642" s="7">
        <f>IF($I8642=1,(O8642-MAR1!$B$12)/MAR1!$D$12,(O8642-MAR1!$C$12)/MAR1!$E$12)</f>
        <v/>
      </c>
      <c r="S8642" s="7">
        <f>IF($I8642=1,(P8642-MAR1!$B$13)/MAR1!$D$13,(P8642-MAR1!$C$13)/MAR1!$E$13)</f>
        <v/>
      </c>
    </row>
    <row r="8643">
      <c r="A8643" s="5" t="n">
        <v>8642</v>
      </c>
      <c r="B8643" s="5" t="n">
        <v>24</v>
      </c>
      <c r="C8643" s="5" t="n">
        <v>247</v>
      </c>
      <c r="D8643" s="5" t="n">
        <v>9</v>
      </c>
      <c r="E8643" s="5" t="n">
        <v>0</v>
      </c>
      <c r="F8643" s="5" t="n">
        <v>32.2</v>
      </c>
      <c r="G8643" s="5" t="n">
        <v>22</v>
      </c>
      <c r="H8643" s="5" t="n">
        <v>22.98</v>
      </c>
      <c r="I8643" s="6">
        <f>IF(E8643&gt;=Markov!$B$3,1,0)</f>
        <v/>
      </c>
      <c r="J8643" s="6">
        <f>I8642</f>
        <v/>
      </c>
      <c r="K8643" s="7">
        <f>MAR1!$B$5+MAR1!$C$5*COS(2*PI()*$C8643/365)+MAR1!$D$5*SIN(2*PI()*$C8643/365)</f>
        <v/>
      </c>
      <c r="L8643" s="7">
        <f>MAR1!$B$6+MAR1!$C$6*COS(2*PI()*$C8643/365)+MAR1!$D$6*SIN(2*PI()*$C8643/365)</f>
        <v/>
      </c>
      <c r="M8643" s="7">
        <f>MAR1!$B$7+MAR1!$C$7*COS(2*PI()*$C8643/365)+MAR1!$D$7*SIN(2*PI()*$C8643/365)</f>
        <v/>
      </c>
      <c r="N8643" s="7">
        <f>F8643-K8643</f>
        <v/>
      </c>
      <c r="O8643" s="7">
        <f>G8643-L8643</f>
        <v/>
      </c>
      <c r="P8643" s="7">
        <f>H8643-M8643</f>
        <v/>
      </c>
      <c r="Q8643" s="7">
        <f>IF($I8643=1,(N8643-MAR1!$B$11)/MAR1!$D$11,(N8643-MAR1!$C$11)/MAR1!$E$11)</f>
        <v/>
      </c>
      <c r="R8643" s="7">
        <f>IF($I8643=1,(O8643-MAR1!$B$12)/MAR1!$D$12,(O8643-MAR1!$C$12)/MAR1!$E$12)</f>
        <v/>
      </c>
      <c r="S8643" s="7">
        <f>IF($I8643=1,(P8643-MAR1!$B$13)/MAR1!$D$13,(P8643-MAR1!$C$13)/MAR1!$E$13)</f>
        <v/>
      </c>
    </row>
    <row r="8644">
      <c r="A8644" s="5" t="n">
        <v>8643</v>
      </c>
      <c r="B8644" s="5" t="n">
        <v>24</v>
      </c>
      <c r="C8644" s="5" t="n">
        <v>248</v>
      </c>
      <c r="D8644" s="5" t="n">
        <v>9</v>
      </c>
      <c r="E8644" s="5" t="n">
        <v>0</v>
      </c>
      <c r="F8644" s="5" t="n">
        <v>29.6</v>
      </c>
      <c r="G8644" s="5" t="n">
        <v>20.9</v>
      </c>
      <c r="H8644" s="5" t="n">
        <v>17.24</v>
      </c>
      <c r="I8644" s="6">
        <f>IF(E8644&gt;=Markov!$B$3,1,0)</f>
        <v/>
      </c>
      <c r="J8644" s="6">
        <f>I8643</f>
        <v/>
      </c>
      <c r="K8644" s="7">
        <f>MAR1!$B$5+MAR1!$C$5*COS(2*PI()*$C8644/365)+MAR1!$D$5*SIN(2*PI()*$C8644/365)</f>
        <v/>
      </c>
      <c r="L8644" s="7">
        <f>MAR1!$B$6+MAR1!$C$6*COS(2*PI()*$C8644/365)+MAR1!$D$6*SIN(2*PI()*$C8644/365)</f>
        <v/>
      </c>
      <c r="M8644" s="7">
        <f>MAR1!$B$7+MAR1!$C$7*COS(2*PI()*$C8644/365)+MAR1!$D$7*SIN(2*PI()*$C8644/365)</f>
        <v/>
      </c>
      <c r="N8644" s="7">
        <f>F8644-K8644</f>
        <v/>
      </c>
      <c r="O8644" s="7">
        <f>G8644-L8644</f>
        <v/>
      </c>
      <c r="P8644" s="7">
        <f>H8644-M8644</f>
        <v/>
      </c>
      <c r="Q8644" s="7">
        <f>IF($I8644=1,(N8644-MAR1!$B$11)/MAR1!$D$11,(N8644-MAR1!$C$11)/MAR1!$E$11)</f>
        <v/>
      </c>
      <c r="R8644" s="7">
        <f>IF($I8644=1,(O8644-MAR1!$B$12)/MAR1!$D$12,(O8644-MAR1!$C$12)/MAR1!$E$12)</f>
        <v/>
      </c>
      <c r="S8644" s="7">
        <f>IF($I8644=1,(P8644-MAR1!$B$13)/MAR1!$D$13,(P8644-MAR1!$C$13)/MAR1!$E$13)</f>
        <v/>
      </c>
    </row>
    <row r="8645">
      <c r="A8645" s="5" t="n">
        <v>8644</v>
      </c>
      <c r="B8645" s="5" t="n">
        <v>24</v>
      </c>
      <c r="C8645" s="5" t="n">
        <v>249</v>
      </c>
      <c r="D8645" s="5" t="n">
        <v>9</v>
      </c>
      <c r="E8645" s="5" t="n">
        <v>0</v>
      </c>
      <c r="F8645" s="5" t="n">
        <v>30.4</v>
      </c>
      <c r="G8645" s="5" t="n">
        <v>22.1</v>
      </c>
      <c r="H8645" s="5" t="n">
        <v>12.68</v>
      </c>
      <c r="I8645" s="6">
        <f>IF(E8645&gt;=Markov!$B$3,1,0)</f>
        <v/>
      </c>
      <c r="J8645" s="6">
        <f>I8644</f>
        <v/>
      </c>
      <c r="K8645" s="7">
        <f>MAR1!$B$5+MAR1!$C$5*COS(2*PI()*$C8645/365)+MAR1!$D$5*SIN(2*PI()*$C8645/365)</f>
        <v/>
      </c>
      <c r="L8645" s="7">
        <f>MAR1!$B$6+MAR1!$C$6*COS(2*PI()*$C8645/365)+MAR1!$D$6*SIN(2*PI()*$C8645/365)</f>
        <v/>
      </c>
      <c r="M8645" s="7">
        <f>MAR1!$B$7+MAR1!$C$7*COS(2*PI()*$C8645/365)+MAR1!$D$7*SIN(2*PI()*$C8645/365)</f>
        <v/>
      </c>
      <c r="N8645" s="7">
        <f>F8645-K8645</f>
        <v/>
      </c>
      <c r="O8645" s="7">
        <f>G8645-L8645</f>
        <v/>
      </c>
      <c r="P8645" s="7">
        <f>H8645-M8645</f>
        <v/>
      </c>
      <c r="Q8645" s="7">
        <f>IF($I8645=1,(N8645-MAR1!$B$11)/MAR1!$D$11,(N8645-MAR1!$C$11)/MAR1!$E$11)</f>
        <v/>
      </c>
      <c r="R8645" s="7">
        <f>IF($I8645=1,(O8645-MAR1!$B$12)/MAR1!$D$12,(O8645-MAR1!$C$12)/MAR1!$E$12)</f>
        <v/>
      </c>
      <c r="S8645" s="7">
        <f>IF($I8645=1,(P8645-MAR1!$B$13)/MAR1!$D$13,(P8645-MAR1!$C$13)/MAR1!$E$13)</f>
        <v/>
      </c>
    </row>
    <row r="8646">
      <c r="A8646" s="5" t="n">
        <v>8645</v>
      </c>
      <c r="B8646" s="5" t="n">
        <v>24</v>
      </c>
      <c r="C8646" s="5" t="n">
        <v>250</v>
      </c>
      <c r="D8646" s="5" t="n">
        <v>9</v>
      </c>
      <c r="E8646" s="5" t="n">
        <v>0</v>
      </c>
      <c r="F8646" s="5" t="n">
        <v>30</v>
      </c>
      <c r="G8646" s="5" t="n">
        <v>21.9</v>
      </c>
      <c r="H8646" s="5" t="n">
        <v>14.89</v>
      </c>
      <c r="I8646" s="6">
        <f>IF(E8646&gt;=Markov!$B$3,1,0)</f>
        <v/>
      </c>
      <c r="J8646" s="6">
        <f>I8645</f>
        <v/>
      </c>
      <c r="K8646" s="7">
        <f>MAR1!$B$5+MAR1!$C$5*COS(2*PI()*$C8646/365)+MAR1!$D$5*SIN(2*PI()*$C8646/365)</f>
        <v/>
      </c>
      <c r="L8646" s="7">
        <f>MAR1!$B$6+MAR1!$C$6*COS(2*PI()*$C8646/365)+MAR1!$D$6*SIN(2*PI()*$C8646/365)</f>
        <v/>
      </c>
      <c r="M8646" s="7">
        <f>MAR1!$B$7+MAR1!$C$7*COS(2*PI()*$C8646/365)+MAR1!$D$7*SIN(2*PI()*$C8646/365)</f>
        <v/>
      </c>
      <c r="N8646" s="7">
        <f>F8646-K8646</f>
        <v/>
      </c>
      <c r="O8646" s="7">
        <f>G8646-L8646</f>
        <v/>
      </c>
      <c r="P8646" s="7">
        <f>H8646-M8646</f>
        <v/>
      </c>
      <c r="Q8646" s="7">
        <f>IF($I8646=1,(N8646-MAR1!$B$11)/MAR1!$D$11,(N8646-MAR1!$C$11)/MAR1!$E$11)</f>
        <v/>
      </c>
      <c r="R8646" s="7">
        <f>IF($I8646=1,(O8646-MAR1!$B$12)/MAR1!$D$12,(O8646-MAR1!$C$12)/MAR1!$E$12)</f>
        <v/>
      </c>
      <c r="S8646" s="7">
        <f>IF($I8646=1,(P8646-MAR1!$B$13)/MAR1!$D$13,(P8646-MAR1!$C$13)/MAR1!$E$13)</f>
        <v/>
      </c>
    </row>
    <row r="8647">
      <c r="A8647" s="5" t="n">
        <v>8646</v>
      </c>
      <c r="B8647" s="5" t="n">
        <v>24</v>
      </c>
      <c r="C8647" s="5" t="n">
        <v>251</v>
      </c>
      <c r="D8647" s="5" t="n">
        <v>9</v>
      </c>
      <c r="E8647" s="5" t="n">
        <v>0</v>
      </c>
      <c r="F8647" s="5" t="n">
        <v>30.1</v>
      </c>
      <c r="G8647" s="5" t="n">
        <v>22</v>
      </c>
      <c r="H8647" s="5" t="n">
        <v>15.17</v>
      </c>
      <c r="I8647" s="6">
        <f>IF(E8647&gt;=Markov!$B$3,1,0)</f>
        <v/>
      </c>
      <c r="J8647" s="6">
        <f>I8646</f>
        <v/>
      </c>
      <c r="K8647" s="7">
        <f>MAR1!$B$5+MAR1!$C$5*COS(2*PI()*$C8647/365)+MAR1!$D$5*SIN(2*PI()*$C8647/365)</f>
        <v/>
      </c>
      <c r="L8647" s="7">
        <f>MAR1!$B$6+MAR1!$C$6*COS(2*PI()*$C8647/365)+MAR1!$D$6*SIN(2*PI()*$C8647/365)</f>
        <v/>
      </c>
      <c r="M8647" s="7">
        <f>MAR1!$B$7+MAR1!$C$7*COS(2*PI()*$C8647/365)+MAR1!$D$7*SIN(2*PI()*$C8647/365)</f>
        <v/>
      </c>
      <c r="N8647" s="7">
        <f>F8647-K8647</f>
        <v/>
      </c>
      <c r="O8647" s="7">
        <f>G8647-L8647</f>
        <v/>
      </c>
      <c r="P8647" s="7">
        <f>H8647-M8647</f>
        <v/>
      </c>
      <c r="Q8647" s="7">
        <f>IF($I8647=1,(N8647-MAR1!$B$11)/MAR1!$D$11,(N8647-MAR1!$C$11)/MAR1!$E$11)</f>
        <v/>
      </c>
      <c r="R8647" s="7">
        <f>IF($I8647=1,(O8647-MAR1!$B$12)/MAR1!$D$12,(O8647-MAR1!$C$12)/MAR1!$E$12)</f>
        <v/>
      </c>
      <c r="S8647" s="7">
        <f>IF($I8647=1,(P8647-MAR1!$B$13)/MAR1!$D$13,(P8647-MAR1!$C$13)/MAR1!$E$13)</f>
        <v/>
      </c>
    </row>
    <row r="8648">
      <c r="A8648" s="5" t="n">
        <v>8647</v>
      </c>
      <c r="B8648" s="5" t="n">
        <v>24</v>
      </c>
      <c r="C8648" s="5" t="n">
        <v>252</v>
      </c>
      <c r="D8648" s="5" t="n">
        <v>9</v>
      </c>
      <c r="E8648" s="5" t="n">
        <v>0</v>
      </c>
      <c r="F8648" s="5" t="n">
        <v>29.6</v>
      </c>
      <c r="G8648" s="5" t="n">
        <v>20.7</v>
      </c>
      <c r="H8648" s="5" t="n">
        <v>12.61</v>
      </c>
      <c r="I8648" s="6">
        <f>IF(E8648&gt;=Markov!$B$3,1,0)</f>
        <v/>
      </c>
      <c r="J8648" s="6">
        <f>I8647</f>
        <v/>
      </c>
      <c r="K8648" s="7">
        <f>MAR1!$B$5+MAR1!$C$5*COS(2*PI()*$C8648/365)+MAR1!$D$5*SIN(2*PI()*$C8648/365)</f>
        <v/>
      </c>
      <c r="L8648" s="7">
        <f>MAR1!$B$6+MAR1!$C$6*COS(2*PI()*$C8648/365)+MAR1!$D$6*SIN(2*PI()*$C8648/365)</f>
        <v/>
      </c>
      <c r="M8648" s="7">
        <f>MAR1!$B$7+MAR1!$C$7*COS(2*PI()*$C8648/365)+MAR1!$D$7*SIN(2*PI()*$C8648/365)</f>
        <v/>
      </c>
      <c r="N8648" s="7">
        <f>F8648-K8648</f>
        <v/>
      </c>
      <c r="O8648" s="7">
        <f>G8648-L8648</f>
        <v/>
      </c>
      <c r="P8648" s="7">
        <f>H8648-M8648</f>
        <v/>
      </c>
      <c r="Q8648" s="7">
        <f>IF($I8648=1,(N8648-MAR1!$B$11)/MAR1!$D$11,(N8648-MAR1!$C$11)/MAR1!$E$11)</f>
        <v/>
      </c>
      <c r="R8648" s="7">
        <f>IF($I8648=1,(O8648-MAR1!$B$12)/MAR1!$D$12,(O8648-MAR1!$C$12)/MAR1!$E$12)</f>
        <v/>
      </c>
      <c r="S8648" s="7">
        <f>IF($I8648=1,(P8648-MAR1!$B$13)/MAR1!$D$13,(P8648-MAR1!$C$13)/MAR1!$E$13)</f>
        <v/>
      </c>
    </row>
    <row r="8649">
      <c r="A8649" s="5" t="n">
        <v>8648</v>
      </c>
      <c r="B8649" s="5" t="n">
        <v>24</v>
      </c>
      <c r="C8649" s="5" t="n">
        <v>253</v>
      </c>
      <c r="D8649" s="5" t="n">
        <v>9</v>
      </c>
      <c r="E8649" s="5" t="n">
        <v>0</v>
      </c>
      <c r="F8649" s="5" t="n">
        <v>29.1</v>
      </c>
      <c r="G8649" s="5" t="n">
        <v>20.5</v>
      </c>
      <c r="H8649" s="5" t="n">
        <v>13.82</v>
      </c>
      <c r="I8649" s="6">
        <f>IF(E8649&gt;=Markov!$B$3,1,0)</f>
        <v/>
      </c>
      <c r="J8649" s="6">
        <f>I8648</f>
        <v/>
      </c>
      <c r="K8649" s="7">
        <f>MAR1!$B$5+MAR1!$C$5*COS(2*PI()*$C8649/365)+MAR1!$D$5*SIN(2*PI()*$C8649/365)</f>
        <v/>
      </c>
      <c r="L8649" s="7">
        <f>MAR1!$B$6+MAR1!$C$6*COS(2*PI()*$C8649/365)+MAR1!$D$6*SIN(2*PI()*$C8649/365)</f>
        <v/>
      </c>
      <c r="M8649" s="7">
        <f>MAR1!$B$7+MAR1!$C$7*COS(2*PI()*$C8649/365)+MAR1!$D$7*SIN(2*PI()*$C8649/365)</f>
        <v/>
      </c>
      <c r="N8649" s="7">
        <f>F8649-K8649</f>
        <v/>
      </c>
      <c r="O8649" s="7">
        <f>G8649-L8649</f>
        <v/>
      </c>
      <c r="P8649" s="7">
        <f>H8649-M8649</f>
        <v/>
      </c>
      <c r="Q8649" s="7">
        <f>IF($I8649=1,(N8649-MAR1!$B$11)/MAR1!$D$11,(N8649-MAR1!$C$11)/MAR1!$E$11)</f>
        <v/>
      </c>
      <c r="R8649" s="7">
        <f>IF($I8649=1,(O8649-MAR1!$B$12)/MAR1!$D$12,(O8649-MAR1!$C$12)/MAR1!$E$12)</f>
        <v/>
      </c>
      <c r="S8649" s="7">
        <f>IF($I8649=1,(P8649-MAR1!$B$13)/MAR1!$D$13,(P8649-MAR1!$C$13)/MAR1!$E$13)</f>
        <v/>
      </c>
    </row>
    <row r="8650">
      <c r="A8650" s="5" t="n">
        <v>8649</v>
      </c>
      <c r="B8650" s="5" t="n">
        <v>24</v>
      </c>
      <c r="C8650" s="5" t="n">
        <v>254</v>
      </c>
      <c r="D8650" s="5" t="n">
        <v>9</v>
      </c>
      <c r="E8650" s="5" t="n">
        <v>0</v>
      </c>
      <c r="F8650" s="5" t="n">
        <v>31.7</v>
      </c>
      <c r="G8650" s="5" t="n">
        <v>24.1</v>
      </c>
      <c r="H8650" s="5" t="n">
        <v>18.69</v>
      </c>
      <c r="I8650" s="6">
        <f>IF(E8650&gt;=Markov!$B$3,1,0)</f>
        <v/>
      </c>
      <c r="J8650" s="6">
        <f>I8649</f>
        <v/>
      </c>
      <c r="K8650" s="7">
        <f>MAR1!$B$5+MAR1!$C$5*COS(2*PI()*$C8650/365)+MAR1!$D$5*SIN(2*PI()*$C8650/365)</f>
        <v/>
      </c>
      <c r="L8650" s="7">
        <f>MAR1!$B$6+MAR1!$C$6*COS(2*PI()*$C8650/365)+MAR1!$D$6*SIN(2*PI()*$C8650/365)</f>
        <v/>
      </c>
      <c r="M8650" s="7">
        <f>MAR1!$B$7+MAR1!$C$7*COS(2*PI()*$C8650/365)+MAR1!$D$7*SIN(2*PI()*$C8650/365)</f>
        <v/>
      </c>
      <c r="N8650" s="7">
        <f>F8650-K8650</f>
        <v/>
      </c>
      <c r="O8650" s="7">
        <f>G8650-L8650</f>
        <v/>
      </c>
      <c r="P8650" s="7">
        <f>H8650-M8650</f>
        <v/>
      </c>
      <c r="Q8650" s="7">
        <f>IF($I8650=1,(N8650-MAR1!$B$11)/MAR1!$D$11,(N8650-MAR1!$C$11)/MAR1!$E$11)</f>
        <v/>
      </c>
      <c r="R8650" s="7">
        <f>IF($I8650=1,(O8650-MAR1!$B$12)/MAR1!$D$12,(O8650-MAR1!$C$12)/MAR1!$E$12)</f>
        <v/>
      </c>
      <c r="S8650" s="7">
        <f>IF($I8650=1,(P8650-MAR1!$B$13)/MAR1!$D$13,(P8650-MAR1!$C$13)/MAR1!$E$13)</f>
        <v/>
      </c>
    </row>
    <row r="8651">
      <c r="A8651" s="5" t="n">
        <v>8650</v>
      </c>
      <c r="B8651" s="5" t="n">
        <v>24</v>
      </c>
      <c r="C8651" s="5" t="n">
        <v>255</v>
      </c>
      <c r="D8651" s="5" t="n">
        <v>9</v>
      </c>
      <c r="E8651" s="5" t="n">
        <v>1.3</v>
      </c>
      <c r="F8651" s="5" t="n">
        <v>31</v>
      </c>
      <c r="G8651" s="5" t="n">
        <v>22.3</v>
      </c>
      <c r="H8651" s="5" t="n">
        <v>13.67</v>
      </c>
      <c r="I8651" s="6">
        <f>IF(E8651&gt;=Markov!$B$3,1,0)</f>
        <v/>
      </c>
      <c r="J8651" s="6">
        <f>I8650</f>
        <v/>
      </c>
      <c r="K8651" s="7">
        <f>MAR1!$B$5+MAR1!$C$5*COS(2*PI()*$C8651/365)+MAR1!$D$5*SIN(2*PI()*$C8651/365)</f>
        <v/>
      </c>
      <c r="L8651" s="7">
        <f>MAR1!$B$6+MAR1!$C$6*COS(2*PI()*$C8651/365)+MAR1!$D$6*SIN(2*PI()*$C8651/365)</f>
        <v/>
      </c>
      <c r="M8651" s="7">
        <f>MAR1!$B$7+MAR1!$C$7*COS(2*PI()*$C8651/365)+MAR1!$D$7*SIN(2*PI()*$C8651/365)</f>
        <v/>
      </c>
      <c r="N8651" s="7">
        <f>F8651-K8651</f>
        <v/>
      </c>
      <c r="O8651" s="7">
        <f>G8651-L8651</f>
        <v/>
      </c>
      <c r="P8651" s="7">
        <f>H8651-M8651</f>
        <v/>
      </c>
      <c r="Q8651" s="7">
        <f>IF($I8651=1,(N8651-MAR1!$B$11)/MAR1!$D$11,(N8651-MAR1!$C$11)/MAR1!$E$11)</f>
        <v/>
      </c>
      <c r="R8651" s="7">
        <f>IF($I8651=1,(O8651-MAR1!$B$12)/MAR1!$D$12,(O8651-MAR1!$C$12)/MAR1!$E$12)</f>
        <v/>
      </c>
      <c r="S8651" s="7">
        <f>IF($I8651=1,(P8651-MAR1!$B$13)/MAR1!$D$13,(P8651-MAR1!$C$13)/MAR1!$E$13)</f>
        <v/>
      </c>
    </row>
    <row r="8652">
      <c r="A8652" s="5" t="n">
        <v>8651</v>
      </c>
      <c r="B8652" s="5" t="n">
        <v>24</v>
      </c>
      <c r="C8652" s="5" t="n">
        <v>256</v>
      </c>
      <c r="D8652" s="5" t="n">
        <v>9</v>
      </c>
      <c r="E8652" s="5" t="n">
        <v>1.7</v>
      </c>
      <c r="F8652" s="5" t="n">
        <v>27.1</v>
      </c>
      <c r="G8652" s="5" t="n">
        <v>20.6</v>
      </c>
      <c r="H8652" s="5" t="n">
        <v>11.27</v>
      </c>
      <c r="I8652" s="6">
        <f>IF(E8652&gt;=Markov!$B$3,1,0)</f>
        <v/>
      </c>
      <c r="J8652" s="6">
        <f>I8651</f>
        <v/>
      </c>
      <c r="K8652" s="7">
        <f>MAR1!$B$5+MAR1!$C$5*COS(2*PI()*$C8652/365)+MAR1!$D$5*SIN(2*PI()*$C8652/365)</f>
        <v/>
      </c>
      <c r="L8652" s="7">
        <f>MAR1!$B$6+MAR1!$C$6*COS(2*PI()*$C8652/365)+MAR1!$D$6*SIN(2*PI()*$C8652/365)</f>
        <v/>
      </c>
      <c r="M8652" s="7">
        <f>MAR1!$B$7+MAR1!$C$7*COS(2*PI()*$C8652/365)+MAR1!$D$7*SIN(2*PI()*$C8652/365)</f>
        <v/>
      </c>
      <c r="N8652" s="7">
        <f>F8652-K8652</f>
        <v/>
      </c>
      <c r="O8652" s="7">
        <f>G8652-L8652</f>
        <v/>
      </c>
      <c r="P8652" s="7">
        <f>H8652-M8652</f>
        <v/>
      </c>
      <c r="Q8652" s="7">
        <f>IF($I8652=1,(N8652-MAR1!$B$11)/MAR1!$D$11,(N8652-MAR1!$C$11)/MAR1!$E$11)</f>
        <v/>
      </c>
      <c r="R8652" s="7">
        <f>IF($I8652=1,(O8652-MAR1!$B$12)/MAR1!$D$12,(O8652-MAR1!$C$12)/MAR1!$E$12)</f>
        <v/>
      </c>
      <c r="S8652" s="7">
        <f>IF($I8652=1,(P8652-MAR1!$B$13)/MAR1!$D$13,(P8652-MAR1!$C$13)/MAR1!$E$13)</f>
        <v/>
      </c>
    </row>
    <row r="8653">
      <c r="A8653" s="5" t="n">
        <v>8652</v>
      </c>
      <c r="B8653" s="5" t="n">
        <v>24</v>
      </c>
      <c r="C8653" s="5" t="n">
        <v>257</v>
      </c>
      <c r="D8653" s="5" t="n">
        <v>9</v>
      </c>
      <c r="E8653" s="5" t="n">
        <v>2.4</v>
      </c>
      <c r="F8653" s="5" t="n">
        <v>27.9</v>
      </c>
      <c r="G8653" s="5" t="n">
        <v>20.7</v>
      </c>
      <c r="H8653" s="5" t="n">
        <v>10.76</v>
      </c>
      <c r="I8653" s="6">
        <f>IF(E8653&gt;=Markov!$B$3,1,0)</f>
        <v/>
      </c>
      <c r="J8653" s="6">
        <f>I8652</f>
        <v/>
      </c>
      <c r="K8653" s="7">
        <f>MAR1!$B$5+MAR1!$C$5*COS(2*PI()*$C8653/365)+MAR1!$D$5*SIN(2*PI()*$C8653/365)</f>
        <v/>
      </c>
      <c r="L8653" s="7">
        <f>MAR1!$B$6+MAR1!$C$6*COS(2*PI()*$C8653/365)+MAR1!$D$6*SIN(2*PI()*$C8653/365)</f>
        <v/>
      </c>
      <c r="M8653" s="7">
        <f>MAR1!$B$7+MAR1!$C$7*COS(2*PI()*$C8653/365)+MAR1!$D$7*SIN(2*PI()*$C8653/365)</f>
        <v/>
      </c>
      <c r="N8653" s="7">
        <f>F8653-K8653</f>
        <v/>
      </c>
      <c r="O8653" s="7">
        <f>G8653-L8653</f>
        <v/>
      </c>
      <c r="P8653" s="7">
        <f>H8653-M8653</f>
        <v/>
      </c>
      <c r="Q8653" s="7">
        <f>IF($I8653=1,(N8653-MAR1!$B$11)/MAR1!$D$11,(N8653-MAR1!$C$11)/MAR1!$E$11)</f>
        <v/>
      </c>
      <c r="R8653" s="7">
        <f>IF($I8653=1,(O8653-MAR1!$B$12)/MAR1!$D$12,(O8653-MAR1!$C$12)/MAR1!$E$12)</f>
        <v/>
      </c>
      <c r="S8653" s="7">
        <f>IF($I8653=1,(P8653-MAR1!$B$13)/MAR1!$D$13,(P8653-MAR1!$C$13)/MAR1!$E$13)</f>
        <v/>
      </c>
    </row>
    <row r="8654">
      <c r="A8654" s="5" t="n">
        <v>8653</v>
      </c>
      <c r="B8654" s="5" t="n">
        <v>24</v>
      </c>
      <c r="C8654" s="5" t="n">
        <v>258</v>
      </c>
      <c r="D8654" s="5" t="n">
        <v>9</v>
      </c>
      <c r="E8654" s="5" t="n">
        <v>5.5</v>
      </c>
      <c r="F8654" s="5" t="n">
        <v>25.6</v>
      </c>
      <c r="G8654" s="5" t="n">
        <v>20.3</v>
      </c>
      <c r="H8654" s="5" t="n">
        <v>6.95</v>
      </c>
      <c r="I8654" s="6">
        <f>IF(E8654&gt;=Markov!$B$3,1,0)</f>
        <v/>
      </c>
      <c r="J8654" s="6">
        <f>I8653</f>
        <v/>
      </c>
      <c r="K8654" s="7">
        <f>MAR1!$B$5+MAR1!$C$5*COS(2*PI()*$C8654/365)+MAR1!$D$5*SIN(2*PI()*$C8654/365)</f>
        <v/>
      </c>
      <c r="L8654" s="7">
        <f>MAR1!$B$6+MAR1!$C$6*COS(2*PI()*$C8654/365)+MAR1!$D$6*SIN(2*PI()*$C8654/365)</f>
        <v/>
      </c>
      <c r="M8654" s="7">
        <f>MAR1!$B$7+MAR1!$C$7*COS(2*PI()*$C8654/365)+MAR1!$D$7*SIN(2*PI()*$C8654/365)</f>
        <v/>
      </c>
      <c r="N8654" s="7">
        <f>F8654-K8654</f>
        <v/>
      </c>
      <c r="O8654" s="7">
        <f>G8654-L8654</f>
        <v/>
      </c>
      <c r="P8654" s="7">
        <f>H8654-M8654</f>
        <v/>
      </c>
      <c r="Q8654" s="7">
        <f>IF($I8654=1,(N8654-MAR1!$B$11)/MAR1!$D$11,(N8654-MAR1!$C$11)/MAR1!$E$11)</f>
        <v/>
      </c>
      <c r="R8654" s="7">
        <f>IF($I8654=1,(O8654-MAR1!$B$12)/MAR1!$D$12,(O8654-MAR1!$C$12)/MAR1!$E$12)</f>
        <v/>
      </c>
      <c r="S8654" s="7">
        <f>IF($I8654=1,(P8654-MAR1!$B$13)/MAR1!$D$13,(P8654-MAR1!$C$13)/MAR1!$E$13)</f>
        <v/>
      </c>
    </row>
    <row r="8655">
      <c r="A8655" s="5" t="n">
        <v>8654</v>
      </c>
      <c r="B8655" s="5" t="n">
        <v>24</v>
      </c>
      <c r="C8655" s="5" t="n">
        <v>259</v>
      </c>
      <c r="D8655" s="5" t="n">
        <v>9</v>
      </c>
      <c r="E8655" s="5" t="n">
        <v>10</v>
      </c>
      <c r="F8655" s="5" t="n">
        <v>26</v>
      </c>
      <c r="G8655" s="5" t="n">
        <v>19.4</v>
      </c>
      <c r="H8655" s="5" t="n">
        <v>13.65</v>
      </c>
      <c r="I8655" s="6">
        <f>IF(E8655&gt;=Markov!$B$3,1,0)</f>
        <v/>
      </c>
      <c r="J8655" s="6">
        <f>I8654</f>
        <v/>
      </c>
      <c r="K8655" s="7">
        <f>MAR1!$B$5+MAR1!$C$5*COS(2*PI()*$C8655/365)+MAR1!$D$5*SIN(2*PI()*$C8655/365)</f>
        <v/>
      </c>
      <c r="L8655" s="7">
        <f>MAR1!$B$6+MAR1!$C$6*COS(2*PI()*$C8655/365)+MAR1!$D$6*SIN(2*PI()*$C8655/365)</f>
        <v/>
      </c>
      <c r="M8655" s="7">
        <f>MAR1!$B$7+MAR1!$C$7*COS(2*PI()*$C8655/365)+MAR1!$D$7*SIN(2*PI()*$C8655/365)</f>
        <v/>
      </c>
      <c r="N8655" s="7">
        <f>F8655-K8655</f>
        <v/>
      </c>
      <c r="O8655" s="7">
        <f>G8655-L8655</f>
        <v/>
      </c>
      <c r="P8655" s="7">
        <f>H8655-M8655</f>
        <v/>
      </c>
      <c r="Q8655" s="7">
        <f>IF($I8655=1,(N8655-MAR1!$B$11)/MAR1!$D$11,(N8655-MAR1!$C$11)/MAR1!$E$11)</f>
        <v/>
      </c>
      <c r="R8655" s="7">
        <f>IF($I8655=1,(O8655-MAR1!$B$12)/MAR1!$D$12,(O8655-MAR1!$C$12)/MAR1!$E$12)</f>
        <v/>
      </c>
      <c r="S8655" s="7">
        <f>IF($I8655=1,(P8655-MAR1!$B$13)/MAR1!$D$13,(P8655-MAR1!$C$13)/MAR1!$E$13)</f>
        <v/>
      </c>
    </row>
    <row r="8656">
      <c r="A8656" s="5" t="n">
        <v>8655</v>
      </c>
      <c r="B8656" s="5" t="n">
        <v>24</v>
      </c>
      <c r="C8656" s="5" t="n">
        <v>260</v>
      </c>
      <c r="D8656" s="5" t="n">
        <v>9</v>
      </c>
      <c r="E8656" s="5" t="n">
        <v>0</v>
      </c>
      <c r="F8656" s="5" t="n">
        <v>27.2</v>
      </c>
      <c r="G8656" s="5" t="n">
        <v>18.8</v>
      </c>
      <c r="H8656" s="5" t="n">
        <v>16.75</v>
      </c>
      <c r="I8656" s="6">
        <f>IF(E8656&gt;=Markov!$B$3,1,0)</f>
        <v/>
      </c>
      <c r="J8656" s="6">
        <f>I8655</f>
        <v/>
      </c>
      <c r="K8656" s="7">
        <f>MAR1!$B$5+MAR1!$C$5*COS(2*PI()*$C8656/365)+MAR1!$D$5*SIN(2*PI()*$C8656/365)</f>
        <v/>
      </c>
      <c r="L8656" s="7">
        <f>MAR1!$B$6+MAR1!$C$6*COS(2*PI()*$C8656/365)+MAR1!$D$6*SIN(2*PI()*$C8656/365)</f>
        <v/>
      </c>
      <c r="M8656" s="7">
        <f>MAR1!$B$7+MAR1!$C$7*COS(2*PI()*$C8656/365)+MAR1!$D$7*SIN(2*PI()*$C8656/365)</f>
        <v/>
      </c>
      <c r="N8656" s="7">
        <f>F8656-K8656</f>
        <v/>
      </c>
      <c r="O8656" s="7">
        <f>G8656-L8656</f>
        <v/>
      </c>
      <c r="P8656" s="7">
        <f>H8656-M8656</f>
        <v/>
      </c>
      <c r="Q8656" s="7">
        <f>IF($I8656=1,(N8656-MAR1!$B$11)/MAR1!$D$11,(N8656-MAR1!$C$11)/MAR1!$E$11)</f>
        <v/>
      </c>
      <c r="R8656" s="7">
        <f>IF($I8656=1,(O8656-MAR1!$B$12)/MAR1!$D$12,(O8656-MAR1!$C$12)/MAR1!$E$12)</f>
        <v/>
      </c>
      <c r="S8656" s="7">
        <f>IF($I8656=1,(P8656-MAR1!$B$13)/MAR1!$D$13,(P8656-MAR1!$C$13)/MAR1!$E$13)</f>
        <v/>
      </c>
    </row>
    <row r="8657">
      <c r="A8657" s="5" t="n">
        <v>8656</v>
      </c>
      <c r="B8657" s="5" t="n">
        <v>24</v>
      </c>
      <c r="C8657" s="5" t="n">
        <v>261</v>
      </c>
      <c r="D8657" s="5" t="n">
        <v>9</v>
      </c>
      <c r="E8657" s="5" t="n">
        <v>0</v>
      </c>
      <c r="F8657" s="5" t="n">
        <v>26.9</v>
      </c>
      <c r="G8657" s="5" t="n">
        <v>19.4</v>
      </c>
      <c r="H8657" s="5" t="n">
        <v>11.55</v>
      </c>
      <c r="I8657" s="6">
        <f>IF(E8657&gt;=Markov!$B$3,1,0)</f>
        <v/>
      </c>
      <c r="J8657" s="6">
        <f>I8656</f>
        <v/>
      </c>
      <c r="K8657" s="7">
        <f>MAR1!$B$5+MAR1!$C$5*COS(2*PI()*$C8657/365)+MAR1!$D$5*SIN(2*PI()*$C8657/365)</f>
        <v/>
      </c>
      <c r="L8657" s="7">
        <f>MAR1!$B$6+MAR1!$C$6*COS(2*PI()*$C8657/365)+MAR1!$D$6*SIN(2*PI()*$C8657/365)</f>
        <v/>
      </c>
      <c r="M8657" s="7">
        <f>MAR1!$B$7+MAR1!$C$7*COS(2*PI()*$C8657/365)+MAR1!$D$7*SIN(2*PI()*$C8657/365)</f>
        <v/>
      </c>
      <c r="N8657" s="7">
        <f>F8657-K8657</f>
        <v/>
      </c>
      <c r="O8657" s="7">
        <f>G8657-L8657</f>
        <v/>
      </c>
      <c r="P8657" s="7">
        <f>H8657-M8657</f>
        <v/>
      </c>
      <c r="Q8657" s="7">
        <f>IF($I8657=1,(N8657-MAR1!$B$11)/MAR1!$D$11,(N8657-MAR1!$C$11)/MAR1!$E$11)</f>
        <v/>
      </c>
      <c r="R8657" s="7">
        <f>IF($I8657=1,(O8657-MAR1!$B$12)/MAR1!$D$12,(O8657-MAR1!$C$12)/MAR1!$E$12)</f>
        <v/>
      </c>
      <c r="S8657" s="7">
        <f>IF($I8657=1,(P8657-MAR1!$B$13)/MAR1!$D$13,(P8657-MAR1!$C$13)/MAR1!$E$13)</f>
        <v/>
      </c>
    </row>
    <row r="8658">
      <c r="A8658" s="5" t="n">
        <v>8657</v>
      </c>
      <c r="B8658" s="5" t="n">
        <v>24</v>
      </c>
      <c r="C8658" s="5" t="n">
        <v>262</v>
      </c>
      <c r="D8658" s="5" t="n">
        <v>9</v>
      </c>
      <c r="E8658" s="5" t="n">
        <v>1.3</v>
      </c>
      <c r="F8658" s="5" t="n">
        <v>26.4</v>
      </c>
      <c r="G8658" s="5" t="n">
        <v>20.6</v>
      </c>
      <c r="H8658" s="5" t="n">
        <v>3.87</v>
      </c>
      <c r="I8658" s="6">
        <f>IF(E8658&gt;=Markov!$B$3,1,0)</f>
        <v/>
      </c>
      <c r="J8658" s="6">
        <f>I8657</f>
        <v/>
      </c>
      <c r="K8658" s="7">
        <f>MAR1!$B$5+MAR1!$C$5*COS(2*PI()*$C8658/365)+MAR1!$D$5*SIN(2*PI()*$C8658/365)</f>
        <v/>
      </c>
      <c r="L8658" s="7">
        <f>MAR1!$B$6+MAR1!$C$6*COS(2*PI()*$C8658/365)+MAR1!$D$6*SIN(2*PI()*$C8658/365)</f>
        <v/>
      </c>
      <c r="M8658" s="7">
        <f>MAR1!$B$7+MAR1!$C$7*COS(2*PI()*$C8658/365)+MAR1!$D$7*SIN(2*PI()*$C8658/365)</f>
        <v/>
      </c>
      <c r="N8658" s="7">
        <f>F8658-K8658</f>
        <v/>
      </c>
      <c r="O8658" s="7">
        <f>G8658-L8658</f>
        <v/>
      </c>
      <c r="P8658" s="7">
        <f>H8658-M8658</f>
        <v/>
      </c>
      <c r="Q8658" s="7">
        <f>IF($I8658=1,(N8658-MAR1!$B$11)/MAR1!$D$11,(N8658-MAR1!$C$11)/MAR1!$E$11)</f>
        <v/>
      </c>
      <c r="R8658" s="7">
        <f>IF($I8658=1,(O8658-MAR1!$B$12)/MAR1!$D$12,(O8658-MAR1!$C$12)/MAR1!$E$12)</f>
        <v/>
      </c>
      <c r="S8658" s="7">
        <f>IF($I8658=1,(P8658-MAR1!$B$13)/MAR1!$D$13,(P8658-MAR1!$C$13)/MAR1!$E$13)</f>
        <v/>
      </c>
    </row>
    <row r="8659">
      <c r="A8659" s="5" t="n">
        <v>8658</v>
      </c>
      <c r="B8659" s="5" t="n">
        <v>24</v>
      </c>
      <c r="C8659" s="5" t="n">
        <v>263</v>
      </c>
      <c r="D8659" s="5" t="n">
        <v>9</v>
      </c>
      <c r="E8659" s="5" t="n">
        <v>0</v>
      </c>
      <c r="F8659" s="5" t="n">
        <v>25</v>
      </c>
      <c r="G8659" s="5" t="n">
        <v>20.2</v>
      </c>
      <c r="H8659" s="5" t="n">
        <v>6.63</v>
      </c>
      <c r="I8659" s="6">
        <f>IF(E8659&gt;=Markov!$B$3,1,0)</f>
        <v/>
      </c>
      <c r="J8659" s="6">
        <f>I8658</f>
        <v/>
      </c>
      <c r="K8659" s="7">
        <f>MAR1!$B$5+MAR1!$C$5*COS(2*PI()*$C8659/365)+MAR1!$D$5*SIN(2*PI()*$C8659/365)</f>
        <v/>
      </c>
      <c r="L8659" s="7">
        <f>MAR1!$B$6+MAR1!$C$6*COS(2*PI()*$C8659/365)+MAR1!$D$6*SIN(2*PI()*$C8659/365)</f>
        <v/>
      </c>
      <c r="M8659" s="7">
        <f>MAR1!$B$7+MAR1!$C$7*COS(2*PI()*$C8659/365)+MAR1!$D$7*SIN(2*PI()*$C8659/365)</f>
        <v/>
      </c>
      <c r="N8659" s="7">
        <f>F8659-K8659</f>
        <v/>
      </c>
      <c r="O8659" s="7">
        <f>G8659-L8659</f>
        <v/>
      </c>
      <c r="P8659" s="7">
        <f>H8659-M8659</f>
        <v/>
      </c>
      <c r="Q8659" s="7">
        <f>IF($I8659=1,(N8659-MAR1!$B$11)/MAR1!$D$11,(N8659-MAR1!$C$11)/MAR1!$E$11)</f>
        <v/>
      </c>
      <c r="R8659" s="7">
        <f>IF($I8659=1,(O8659-MAR1!$B$12)/MAR1!$D$12,(O8659-MAR1!$C$12)/MAR1!$E$12)</f>
        <v/>
      </c>
      <c r="S8659" s="7">
        <f>IF($I8659=1,(P8659-MAR1!$B$13)/MAR1!$D$13,(P8659-MAR1!$C$13)/MAR1!$E$13)</f>
        <v/>
      </c>
    </row>
    <row r="8660">
      <c r="A8660" s="5" t="n">
        <v>8659</v>
      </c>
      <c r="B8660" s="5" t="n">
        <v>24</v>
      </c>
      <c r="C8660" s="5" t="n">
        <v>264</v>
      </c>
      <c r="D8660" s="5" t="n">
        <v>9</v>
      </c>
      <c r="E8660" s="5" t="n">
        <v>0</v>
      </c>
      <c r="F8660" s="5" t="n">
        <v>29</v>
      </c>
      <c r="G8660" s="5" t="n">
        <v>20.2</v>
      </c>
      <c r="H8660" s="5" t="n">
        <v>10.17</v>
      </c>
      <c r="I8660" s="6">
        <f>IF(E8660&gt;=Markov!$B$3,1,0)</f>
        <v/>
      </c>
      <c r="J8660" s="6">
        <f>I8659</f>
        <v/>
      </c>
      <c r="K8660" s="7">
        <f>MAR1!$B$5+MAR1!$C$5*COS(2*PI()*$C8660/365)+MAR1!$D$5*SIN(2*PI()*$C8660/365)</f>
        <v/>
      </c>
      <c r="L8660" s="7">
        <f>MAR1!$B$6+MAR1!$C$6*COS(2*PI()*$C8660/365)+MAR1!$D$6*SIN(2*PI()*$C8660/365)</f>
        <v/>
      </c>
      <c r="M8660" s="7">
        <f>MAR1!$B$7+MAR1!$C$7*COS(2*PI()*$C8660/365)+MAR1!$D$7*SIN(2*PI()*$C8660/365)</f>
        <v/>
      </c>
      <c r="N8660" s="7">
        <f>F8660-K8660</f>
        <v/>
      </c>
      <c r="O8660" s="7">
        <f>G8660-L8660</f>
        <v/>
      </c>
      <c r="P8660" s="7">
        <f>H8660-M8660</f>
        <v/>
      </c>
      <c r="Q8660" s="7">
        <f>IF($I8660=1,(N8660-MAR1!$B$11)/MAR1!$D$11,(N8660-MAR1!$C$11)/MAR1!$E$11)</f>
        <v/>
      </c>
      <c r="R8660" s="7">
        <f>IF($I8660=1,(O8660-MAR1!$B$12)/MAR1!$D$12,(O8660-MAR1!$C$12)/MAR1!$E$12)</f>
        <v/>
      </c>
      <c r="S8660" s="7">
        <f>IF($I8660=1,(P8660-MAR1!$B$13)/MAR1!$D$13,(P8660-MAR1!$C$13)/MAR1!$E$13)</f>
        <v/>
      </c>
    </row>
    <row r="8661">
      <c r="A8661" s="5" t="n">
        <v>8660</v>
      </c>
      <c r="B8661" s="5" t="n">
        <v>24</v>
      </c>
      <c r="C8661" s="5" t="n">
        <v>265</v>
      </c>
      <c r="D8661" s="5" t="n">
        <v>9</v>
      </c>
      <c r="E8661" s="5" t="n">
        <v>0.4</v>
      </c>
      <c r="F8661" s="5" t="n">
        <v>27.9</v>
      </c>
      <c r="G8661" s="5" t="n">
        <v>19.9</v>
      </c>
      <c r="H8661" s="5" t="n">
        <v>6.08</v>
      </c>
      <c r="I8661" s="6">
        <f>IF(E8661&gt;=Markov!$B$3,1,0)</f>
        <v/>
      </c>
      <c r="J8661" s="6">
        <f>I8660</f>
        <v/>
      </c>
      <c r="K8661" s="7">
        <f>MAR1!$B$5+MAR1!$C$5*COS(2*PI()*$C8661/365)+MAR1!$D$5*SIN(2*PI()*$C8661/365)</f>
        <v/>
      </c>
      <c r="L8661" s="7">
        <f>MAR1!$B$6+MAR1!$C$6*COS(2*PI()*$C8661/365)+MAR1!$D$6*SIN(2*PI()*$C8661/365)</f>
        <v/>
      </c>
      <c r="M8661" s="7">
        <f>MAR1!$B$7+MAR1!$C$7*COS(2*PI()*$C8661/365)+MAR1!$D$7*SIN(2*PI()*$C8661/365)</f>
        <v/>
      </c>
      <c r="N8661" s="7">
        <f>F8661-K8661</f>
        <v/>
      </c>
      <c r="O8661" s="7">
        <f>G8661-L8661</f>
        <v/>
      </c>
      <c r="P8661" s="7">
        <f>H8661-M8661</f>
        <v/>
      </c>
      <c r="Q8661" s="7">
        <f>IF($I8661=1,(N8661-MAR1!$B$11)/MAR1!$D$11,(N8661-MAR1!$C$11)/MAR1!$E$11)</f>
        <v/>
      </c>
      <c r="R8661" s="7">
        <f>IF($I8661=1,(O8661-MAR1!$B$12)/MAR1!$D$12,(O8661-MAR1!$C$12)/MAR1!$E$12)</f>
        <v/>
      </c>
      <c r="S8661" s="7">
        <f>IF($I8661=1,(P8661-MAR1!$B$13)/MAR1!$D$13,(P8661-MAR1!$C$13)/MAR1!$E$13)</f>
        <v/>
      </c>
    </row>
    <row r="8662">
      <c r="A8662" s="5" t="n">
        <v>8661</v>
      </c>
      <c r="B8662" s="5" t="n">
        <v>24</v>
      </c>
      <c r="C8662" s="5" t="n">
        <v>266</v>
      </c>
      <c r="D8662" s="5" t="n">
        <v>9</v>
      </c>
      <c r="E8662" s="5" t="n">
        <v>7.1</v>
      </c>
      <c r="F8662" s="5" t="n">
        <v>26.9</v>
      </c>
      <c r="G8662" s="5" t="n">
        <v>19.6</v>
      </c>
      <c r="H8662" s="5" t="n">
        <v>6.95</v>
      </c>
      <c r="I8662" s="6">
        <f>IF(E8662&gt;=Markov!$B$3,1,0)</f>
        <v/>
      </c>
      <c r="J8662" s="6">
        <f>I8661</f>
        <v/>
      </c>
      <c r="K8662" s="7">
        <f>MAR1!$B$5+MAR1!$C$5*COS(2*PI()*$C8662/365)+MAR1!$D$5*SIN(2*PI()*$C8662/365)</f>
        <v/>
      </c>
      <c r="L8662" s="7">
        <f>MAR1!$B$6+MAR1!$C$6*COS(2*PI()*$C8662/365)+MAR1!$D$6*SIN(2*PI()*$C8662/365)</f>
        <v/>
      </c>
      <c r="M8662" s="7">
        <f>MAR1!$B$7+MAR1!$C$7*COS(2*PI()*$C8662/365)+MAR1!$D$7*SIN(2*PI()*$C8662/365)</f>
        <v/>
      </c>
      <c r="N8662" s="7">
        <f>F8662-K8662</f>
        <v/>
      </c>
      <c r="O8662" s="7">
        <f>G8662-L8662</f>
        <v/>
      </c>
      <c r="P8662" s="7">
        <f>H8662-M8662</f>
        <v/>
      </c>
      <c r="Q8662" s="7">
        <f>IF($I8662=1,(N8662-MAR1!$B$11)/MAR1!$D$11,(N8662-MAR1!$C$11)/MAR1!$E$11)</f>
        <v/>
      </c>
      <c r="R8662" s="7">
        <f>IF($I8662=1,(O8662-MAR1!$B$12)/MAR1!$D$12,(O8662-MAR1!$C$12)/MAR1!$E$12)</f>
        <v/>
      </c>
      <c r="S8662" s="7">
        <f>IF($I8662=1,(P8662-MAR1!$B$13)/MAR1!$D$13,(P8662-MAR1!$C$13)/MAR1!$E$13)</f>
        <v/>
      </c>
    </row>
    <row r="8663">
      <c r="A8663" s="5" t="n">
        <v>8662</v>
      </c>
      <c r="B8663" s="5" t="n">
        <v>24</v>
      </c>
      <c r="C8663" s="5" t="n">
        <v>267</v>
      </c>
      <c r="D8663" s="5" t="n">
        <v>9</v>
      </c>
      <c r="E8663" s="5" t="n">
        <v>0</v>
      </c>
      <c r="F8663" s="5" t="n">
        <v>30.5</v>
      </c>
      <c r="G8663" s="5" t="n">
        <v>20.5</v>
      </c>
      <c r="H8663" s="5" t="n">
        <v>11.59</v>
      </c>
      <c r="I8663" s="6">
        <f>IF(E8663&gt;=Markov!$B$3,1,0)</f>
        <v/>
      </c>
      <c r="J8663" s="6">
        <f>I8662</f>
        <v/>
      </c>
      <c r="K8663" s="7">
        <f>MAR1!$B$5+MAR1!$C$5*COS(2*PI()*$C8663/365)+MAR1!$D$5*SIN(2*PI()*$C8663/365)</f>
        <v/>
      </c>
      <c r="L8663" s="7">
        <f>MAR1!$B$6+MAR1!$C$6*COS(2*PI()*$C8663/365)+MAR1!$D$6*SIN(2*PI()*$C8663/365)</f>
        <v/>
      </c>
      <c r="M8663" s="7">
        <f>MAR1!$B$7+MAR1!$C$7*COS(2*PI()*$C8663/365)+MAR1!$D$7*SIN(2*PI()*$C8663/365)</f>
        <v/>
      </c>
      <c r="N8663" s="7">
        <f>F8663-K8663</f>
        <v/>
      </c>
      <c r="O8663" s="7">
        <f>G8663-L8663</f>
        <v/>
      </c>
      <c r="P8663" s="7">
        <f>H8663-M8663</f>
        <v/>
      </c>
      <c r="Q8663" s="7">
        <f>IF($I8663=1,(N8663-MAR1!$B$11)/MAR1!$D$11,(N8663-MAR1!$C$11)/MAR1!$E$11)</f>
        <v/>
      </c>
      <c r="R8663" s="7">
        <f>IF($I8663=1,(O8663-MAR1!$B$12)/MAR1!$D$12,(O8663-MAR1!$C$12)/MAR1!$E$12)</f>
        <v/>
      </c>
      <c r="S8663" s="7">
        <f>IF($I8663=1,(P8663-MAR1!$B$13)/MAR1!$D$13,(P8663-MAR1!$C$13)/MAR1!$E$13)</f>
        <v/>
      </c>
    </row>
    <row r="8664">
      <c r="A8664" s="5" t="n">
        <v>8663</v>
      </c>
      <c r="B8664" s="5" t="n">
        <v>24</v>
      </c>
      <c r="C8664" s="5" t="n">
        <v>268</v>
      </c>
      <c r="D8664" s="5" t="n">
        <v>9</v>
      </c>
      <c r="E8664" s="5" t="n">
        <v>0</v>
      </c>
      <c r="F8664" s="5" t="n">
        <v>32.3</v>
      </c>
      <c r="G8664" s="5" t="n">
        <v>20.9</v>
      </c>
      <c r="H8664" s="5" t="n">
        <v>14.31</v>
      </c>
      <c r="I8664" s="6">
        <f>IF(E8664&gt;=Markov!$B$3,1,0)</f>
        <v/>
      </c>
      <c r="J8664" s="6">
        <f>I8663</f>
        <v/>
      </c>
      <c r="K8664" s="7">
        <f>MAR1!$B$5+MAR1!$C$5*COS(2*PI()*$C8664/365)+MAR1!$D$5*SIN(2*PI()*$C8664/365)</f>
        <v/>
      </c>
      <c r="L8664" s="7">
        <f>MAR1!$B$6+MAR1!$C$6*COS(2*PI()*$C8664/365)+MAR1!$D$6*SIN(2*PI()*$C8664/365)</f>
        <v/>
      </c>
      <c r="M8664" s="7">
        <f>MAR1!$B$7+MAR1!$C$7*COS(2*PI()*$C8664/365)+MAR1!$D$7*SIN(2*PI()*$C8664/365)</f>
        <v/>
      </c>
      <c r="N8664" s="7">
        <f>F8664-K8664</f>
        <v/>
      </c>
      <c r="O8664" s="7">
        <f>G8664-L8664</f>
        <v/>
      </c>
      <c r="P8664" s="7">
        <f>H8664-M8664</f>
        <v/>
      </c>
      <c r="Q8664" s="7">
        <f>IF($I8664=1,(N8664-MAR1!$B$11)/MAR1!$D$11,(N8664-MAR1!$C$11)/MAR1!$E$11)</f>
        <v/>
      </c>
      <c r="R8664" s="7">
        <f>IF($I8664=1,(O8664-MAR1!$B$12)/MAR1!$D$12,(O8664-MAR1!$C$12)/MAR1!$E$12)</f>
        <v/>
      </c>
      <c r="S8664" s="7">
        <f>IF($I8664=1,(P8664-MAR1!$B$13)/MAR1!$D$13,(P8664-MAR1!$C$13)/MAR1!$E$13)</f>
        <v/>
      </c>
    </row>
    <row r="8665">
      <c r="A8665" s="5" t="n">
        <v>8664</v>
      </c>
      <c r="B8665" s="5" t="n">
        <v>24</v>
      </c>
      <c r="C8665" s="5" t="n">
        <v>269</v>
      </c>
      <c r="D8665" s="5" t="n">
        <v>9</v>
      </c>
      <c r="E8665" s="5" t="n">
        <v>0</v>
      </c>
      <c r="F8665" s="5" t="n">
        <v>33.5</v>
      </c>
      <c r="G8665" s="5" t="n">
        <v>21.1</v>
      </c>
      <c r="H8665" s="5" t="n">
        <v>14.49</v>
      </c>
      <c r="I8665" s="6">
        <f>IF(E8665&gt;=Markov!$B$3,1,0)</f>
        <v/>
      </c>
      <c r="J8665" s="6">
        <f>I8664</f>
        <v/>
      </c>
      <c r="K8665" s="7">
        <f>MAR1!$B$5+MAR1!$C$5*COS(2*PI()*$C8665/365)+MAR1!$D$5*SIN(2*PI()*$C8665/365)</f>
        <v/>
      </c>
      <c r="L8665" s="7">
        <f>MAR1!$B$6+MAR1!$C$6*COS(2*PI()*$C8665/365)+MAR1!$D$6*SIN(2*PI()*$C8665/365)</f>
        <v/>
      </c>
      <c r="M8665" s="7">
        <f>MAR1!$B$7+MAR1!$C$7*COS(2*PI()*$C8665/365)+MAR1!$D$7*SIN(2*PI()*$C8665/365)</f>
        <v/>
      </c>
      <c r="N8665" s="7">
        <f>F8665-K8665</f>
        <v/>
      </c>
      <c r="O8665" s="7">
        <f>G8665-L8665</f>
        <v/>
      </c>
      <c r="P8665" s="7">
        <f>H8665-M8665</f>
        <v/>
      </c>
      <c r="Q8665" s="7">
        <f>IF($I8665=1,(N8665-MAR1!$B$11)/MAR1!$D$11,(N8665-MAR1!$C$11)/MAR1!$E$11)</f>
        <v/>
      </c>
      <c r="R8665" s="7">
        <f>IF($I8665=1,(O8665-MAR1!$B$12)/MAR1!$D$12,(O8665-MAR1!$C$12)/MAR1!$E$12)</f>
        <v/>
      </c>
      <c r="S8665" s="7">
        <f>IF($I8665=1,(P8665-MAR1!$B$13)/MAR1!$D$13,(P8665-MAR1!$C$13)/MAR1!$E$13)</f>
        <v/>
      </c>
    </row>
    <row r="8666">
      <c r="A8666" s="5" t="n">
        <v>8665</v>
      </c>
      <c r="B8666" s="5" t="n">
        <v>24</v>
      </c>
      <c r="C8666" s="5" t="n">
        <v>270</v>
      </c>
      <c r="D8666" s="5" t="n">
        <v>9</v>
      </c>
      <c r="E8666" s="5" t="n">
        <v>0</v>
      </c>
      <c r="F8666" s="5" t="n">
        <v>31.1</v>
      </c>
      <c r="G8666" s="5" t="n">
        <v>21.6</v>
      </c>
      <c r="H8666" s="5" t="n">
        <v>10.99</v>
      </c>
      <c r="I8666" s="6">
        <f>IF(E8666&gt;=Markov!$B$3,1,0)</f>
        <v/>
      </c>
      <c r="J8666" s="6">
        <f>I8665</f>
        <v/>
      </c>
      <c r="K8666" s="7">
        <f>MAR1!$B$5+MAR1!$C$5*COS(2*PI()*$C8666/365)+MAR1!$D$5*SIN(2*PI()*$C8666/365)</f>
        <v/>
      </c>
      <c r="L8666" s="7">
        <f>MAR1!$B$6+MAR1!$C$6*COS(2*PI()*$C8666/365)+MAR1!$D$6*SIN(2*PI()*$C8666/365)</f>
        <v/>
      </c>
      <c r="M8666" s="7">
        <f>MAR1!$B$7+MAR1!$C$7*COS(2*PI()*$C8666/365)+MAR1!$D$7*SIN(2*PI()*$C8666/365)</f>
        <v/>
      </c>
      <c r="N8666" s="7">
        <f>F8666-K8666</f>
        <v/>
      </c>
      <c r="O8666" s="7">
        <f>G8666-L8666</f>
        <v/>
      </c>
      <c r="P8666" s="7">
        <f>H8666-M8666</f>
        <v/>
      </c>
      <c r="Q8666" s="7">
        <f>IF($I8666=1,(N8666-MAR1!$B$11)/MAR1!$D$11,(N8666-MAR1!$C$11)/MAR1!$E$11)</f>
        <v/>
      </c>
      <c r="R8666" s="7">
        <f>IF($I8666=1,(O8666-MAR1!$B$12)/MAR1!$D$12,(O8666-MAR1!$C$12)/MAR1!$E$12)</f>
        <v/>
      </c>
      <c r="S8666" s="7">
        <f>IF($I8666=1,(P8666-MAR1!$B$13)/MAR1!$D$13,(P8666-MAR1!$C$13)/MAR1!$E$13)</f>
        <v/>
      </c>
    </row>
    <row r="8667">
      <c r="A8667" s="5" t="n">
        <v>8666</v>
      </c>
      <c r="B8667" s="5" t="n">
        <v>24</v>
      </c>
      <c r="C8667" s="5" t="n">
        <v>271</v>
      </c>
      <c r="D8667" s="5" t="n">
        <v>9</v>
      </c>
      <c r="E8667" s="5" t="n">
        <v>0</v>
      </c>
      <c r="F8667" s="5" t="n">
        <v>28</v>
      </c>
      <c r="G8667" s="5" t="n">
        <v>21.2</v>
      </c>
      <c r="H8667" s="5" t="n">
        <v>9.699999999999999</v>
      </c>
      <c r="I8667" s="6">
        <f>IF(E8667&gt;=Markov!$B$3,1,0)</f>
        <v/>
      </c>
      <c r="J8667" s="6">
        <f>I8666</f>
        <v/>
      </c>
      <c r="K8667" s="7">
        <f>MAR1!$B$5+MAR1!$C$5*COS(2*PI()*$C8667/365)+MAR1!$D$5*SIN(2*PI()*$C8667/365)</f>
        <v/>
      </c>
      <c r="L8667" s="7">
        <f>MAR1!$B$6+MAR1!$C$6*COS(2*PI()*$C8667/365)+MAR1!$D$6*SIN(2*PI()*$C8667/365)</f>
        <v/>
      </c>
      <c r="M8667" s="7">
        <f>MAR1!$B$7+MAR1!$C$7*COS(2*PI()*$C8667/365)+MAR1!$D$7*SIN(2*PI()*$C8667/365)</f>
        <v/>
      </c>
      <c r="N8667" s="7">
        <f>F8667-K8667</f>
        <v/>
      </c>
      <c r="O8667" s="7">
        <f>G8667-L8667</f>
        <v/>
      </c>
      <c r="P8667" s="7">
        <f>H8667-M8667</f>
        <v/>
      </c>
      <c r="Q8667" s="7">
        <f>IF($I8667=1,(N8667-MAR1!$B$11)/MAR1!$D$11,(N8667-MAR1!$C$11)/MAR1!$E$11)</f>
        <v/>
      </c>
      <c r="R8667" s="7">
        <f>IF($I8667=1,(O8667-MAR1!$B$12)/MAR1!$D$12,(O8667-MAR1!$C$12)/MAR1!$E$12)</f>
        <v/>
      </c>
      <c r="S8667" s="7">
        <f>IF($I8667=1,(P8667-MAR1!$B$13)/MAR1!$D$13,(P8667-MAR1!$C$13)/MAR1!$E$13)</f>
        <v/>
      </c>
    </row>
    <row r="8668">
      <c r="A8668" s="5" t="n">
        <v>8667</v>
      </c>
      <c r="B8668" s="5" t="n">
        <v>24</v>
      </c>
      <c r="C8668" s="5" t="n">
        <v>272</v>
      </c>
      <c r="D8668" s="5" t="n">
        <v>9</v>
      </c>
      <c r="E8668" s="5" t="n">
        <v>4.6</v>
      </c>
      <c r="F8668" s="5" t="n">
        <v>26.7</v>
      </c>
      <c r="G8668" s="5" t="n">
        <v>19.2</v>
      </c>
      <c r="H8668" s="5" t="n">
        <v>3.94</v>
      </c>
      <c r="I8668" s="6">
        <f>IF(E8668&gt;=Markov!$B$3,1,0)</f>
        <v/>
      </c>
      <c r="J8668" s="6">
        <f>I8667</f>
        <v/>
      </c>
      <c r="K8668" s="7">
        <f>MAR1!$B$5+MAR1!$C$5*COS(2*PI()*$C8668/365)+MAR1!$D$5*SIN(2*PI()*$C8668/365)</f>
        <v/>
      </c>
      <c r="L8668" s="7">
        <f>MAR1!$B$6+MAR1!$C$6*COS(2*PI()*$C8668/365)+MAR1!$D$6*SIN(2*PI()*$C8668/365)</f>
        <v/>
      </c>
      <c r="M8668" s="7">
        <f>MAR1!$B$7+MAR1!$C$7*COS(2*PI()*$C8668/365)+MAR1!$D$7*SIN(2*PI()*$C8668/365)</f>
        <v/>
      </c>
      <c r="N8668" s="7">
        <f>F8668-K8668</f>
        <v/>
      </c>
      <c r="O8668" s="7">
        <f>G8668-L8668</f>
        <v/>
      </c>
      <c r="P8668" s="7">
        <f>H8668-M8668</f>
        <v/>
      </c>
      <c r="Q8668" s="7">
        <f>IF($I8668=1,(N8668-MAR1!$B$11)/MAR1!$D$11,(N8668-MAR1!$C$11)/MAR1!$E$11)</f>
        <v/>
      </c>
      <c r="R8668" s="7">
        <f>IF($I8668=1,(O8668-MAR1!$B$12)/MAR1!$D$12,(O8668-MAR1!$C$12)/MAR1!$E$12)</f>
        <v/>
      </c>
      <c r="S8668" s="7">
        <f>IF($I8668=1,(P8668-MAR1!$B$13)/MAR1!$D$13,(P8668-MAR1!$C$13)/MAR1!$E$13)</f>
        <v/>
      </c>
    </row>
    <row r="8669">
      <c r="A8669" s="5" t="n">
        <v>8668</v>
      </c>
      <c r="B8669" s="5" t="n">
        <v>24</v>
      </c>
      <c r="C8669" s="5" t="n">
        <v>273</v>
      </c>
      <c r="D8669" s="5" t="n">
        <v>9</v>
      </c>
      <c r="E8669" s="5" t="n">
        <v>0</v>
      </c>
      <c r="F8669" s="5" t="n">
        <v>30.5</v>
      </c>
      <c r="G8669" s="5" t="n">
        <v>21.6</v>
      </c>
      <c r="H8669" s="5" t="n">
        <v>14.59</v>
      </c>
      <c r="I8669" s="6">
        <f>IF(E8669&gt;=Markov!$B$3,1,0)</f>
        <v/>
      </c>
      <c r="J8669" s="6">
        <f>I8668</f>
        <v/>
      </c>
      <c r="K8669" s="7">
        <f>MAR1!$B$5+MAR1!$C$5*COS(2*PI()*$C8669/365)+MAR1!$D$5*SIN(2*PI()*$C8669/365)</f>
        <v/>
      </c>
      <c r="L8669" s="7">
        <f>MAR1!$B$6+MAR1!$C$6*COS(2*PI()*$C8669/365)+MAR1!$D$6*SIN(2*PI()*$C8669/365)</f>
        <v/>
      </c>
      <c r="M8669" s="7">
        <f>MAR1!$B$7+MAR1!$C$7*COS(2*PI()*$C8669/365)+MAR1!$D$7*SIN(2*PI()*$C8669/365)</f>
        <v/>
      </c>
      <c r="N8669" s="7">
        <f>F8669-K8669</f>
        <v/>
      </c>
      <c r="O8669" s="7">
        <f>G8669-L8669</f>
        <v/>
      </c>
      <c r="P8669" s="7">
        <f>H8669-M8669</f>
        <v/>
      </c>
      <c r="Q8669" s="7">
        <f>IF($I8669=1,(N8669-MAR1!$B$11)/MAR1!$D$11,(N8669-MAR1!$C$11)/MAR1!$E$11)</f>
        <v/>
      </c>
      <c r="R8669" s="7">
        <f>IF($I8669=1,(O8669-MAR1!$B$12)/MAR1!$D$12,(O8669-MAR1!$C$12)/MAR1!$E$12)</f>
        <v/>
      </c>
      <c r="S8669" s="7">
        <f>IF($I8669=1,(P8669-MAR1!$B$13)/MAR1!$D$13,(P8669-MAR1!$C$13)/MAR1!$E$13)</f>
        <v/>
      </c>
    </row>
    <row r="8670">
      <c r="A8670" s="5" t="n">
        <v>8669</v>
      </c>
      <c r="B8670" s="5" t="n">
        <v>24</v>
      </c>
      <c r="C8670" s="5" t="n">
        <v>274</v>
      </c>
      <c r="D8670" s="5" t="n">
        <v>10</v>
      </c>
      <c r="E8670" s="5" t="n">
        <v>0</v>
      </c>
      <c r="F8670" s="5" t="n">
        <v>31.9</v>
      </c>
      <c r="G8670" s="5" t="n">
        <v>21.4</v>
      </c>
      <c r="H8670" s="5" t="n">
        <v>12.25</v>
      </c>
      <c r="I8670" s="6">
        <f>IF(E8670&gt;=Markov!$B$3,1,0)</f>
        <v/>
      </c>
      <c r="J8670" s="6">
        <f>I8669</f>
        <v/>
      </c>
      <c r="K8670" s="7">
        <f>MAR1!$B$5+MAR1!$C$5*COS(2*PI()*$C8670/365)+MAR1!$D$5*SIN(2*PI()*$C8670/365)</f>
        <v/>
      </c>
      <c r="L8670" s="7">
        <f>MAR1!$B$6+MAR1!$C$6*COS(2*PI()*$C8670/365)+MAR1!$D$6*SIN(2*PI()*$C8670/365)</f>
        <v/>
      </c>
      <c r="M8670" s="7">
        <f>MAR1!$B$7+MAR1!$C$7*COS(2*PI()*$C8670/365)+MAR1!$D$7*SIN(2*PI()*$C8670/365)</f>
        <v/>
      </c>
      <c r="N8670" s="7">
        <f>F8670-K8670</f>
        <v/>
      </c>
      <c r="O8670" s="7">
        <f>G8670-L8670</f>
        <v/>
      </c>
      <c r="P8670" s="7">
        <f>H8670-M8670</f>
        <v/>
      </c>
      <c r="Q8670" s="7">
        <f>IF($I8670=1,(N8670-MAR1!$B$11)/MAR1!$D$11,(N8670-MAR1!$C$11)/MAR1!$E$11)</f>
        <v/>
      </c>
      <c r="R8670" s="7">
        <f>IF($I8670=1,(O8670-MAR1!$B$12)/MAR1!$D$12,(O8670-MAR1!$C$12)/MAR1!$E$12)</f>
        <v/>
      </c>
      <c r="S8670" s="7">
        <f>IF($I8670=1,(P8670-MAR1!$B$13)/MAR1!$D$13,(P8670-MAR1!$C$13)/MAR1!$E$13)</f>
        <v/>
      </c>
    </row>
    <row r="8671">
      <c r="A8671" s="5" t="n">
        <v>8670</v>
      </c>
      <c r="B8671" s="5" t="n">
        <v>24</v>
      </c>
      <c r="C8671" s="5" t="n">
        <v>275</v>
      </c>
      <c r="D8671" s="5" t="n">
        <v>10</v>
      </c>
      <c r="E8671" s="5" t="n">
        <v>0</v>
      </c>
      <c r="F8671" s="5" t="n">
        <v>28.7</v>
      </c>
      <c r="G8671" s="5" t="n">
        <v>20.4</v>
      </c>
      <c r="H8671" s="5" t="n">
        <v>15.66</v>
      </c>
      <c r="I8671" s="6">
        <f>IF(E8671&gt;=Markov!$B$3,1,0)</f>
        <v/>
      </c>
      <c r="J8671" s="6">
        <f>I8670</f>
        <v/>
      </c>
      <c r="K8671" s="7">
        <f>MAR1!$B$5+MAR1!$C$5*COS(2*PI()*$C8671/365)+MAR1!$D$5*SIN(2*PI()*$C8671/365)</f>
        <v/>
      </c>
      <c r="L8671" s="7">
        <f>MAR1!$B$6+MAR1!$C$6*COS(2*PI()*$C8671/365)+MAR1!$D$6*SIN(2*PI()*$C8671/365)</f>
        <v/>
      </c>
      <c r="M8671" s="7">
        <f>MAR1!$B$7+MAR1!$C$7*COS(2*PI()*$C8671/365)+MAR1!$D$7*SIN(2*PI()*$C8671/365)</f>
        <v/>
      </c>
      <c r="N8671" s="7">
        <f>F8671-K8671</f>
        <v/>
      </c>
      <c r="O8671" s="7">
        <f>G8671-L8671</f>
        <v/>
      </c>
      <c r="P8671" s="7">
        <f>H8671-M8671</f>
        <v/>
      </c>
      <c r="Q8671" s="7">
        <f>IF($I8671=1,(N8671-MAR1!$B$11)/MAR1!$D$11,(N8671-MAR1!$C$11)/MAR1!$E$11)</f>
        <v/>
      </c>
      <c r="R8671" s="7">
        <f>IF($I8671=1,(O8671-MAR1!$B$12)/MAR1!$D$12,(O8671-MAR1!$C$12)/MAR1!$E$12)</f>
        <v/>
      </c>
      <c r="S8671" s="7">
        <f>IF($I8671=1,(P8671-MAR1!$B$13)/MAR1!$D$13,(P8671-MAR1!$C$13)/MAR1!$E$13)</f>
        <v/>
      </c>
    </row>
    <row r="8672">
      <c r="A8672" s="5" t="n">
        <v>8671</v>
      </c>
      <c r="B8672" s="5" t="n">
        <v>24</v>
      </c>
      <c r="C8672" s="5" t="n">
        <v>276</v>
      </c>
      <c r="D8672" s="5" t="n">
        <v>10</v>
      </c>
      <c r="E8672" s="5" t="n">
        <v>0</v>
      </c>
      <c r="F8672" s="5" t="n">
        <v>29.2</v>
      </c>
      <c r="G8672" s="5" t="n">
        <v>19.3</v>
      </c>
      <c r="H8672" s="5" t="n">
        <v>15.46</v>
      </c>
      <c r="I8672" s="6">
        <f>IF(E8672&gt;=Markov!$B$3,1,0)</f>
        <v/>
      </c>
      <c r="J8672" s="6">
        <f>I8671</f>
        <v/>
      </c>
      <c r="K8672" s="7">
        <f>MAR1!$B$5+MAR1!$C$5*COS(2*PI()*$C8672/365)+MAR1!$D$5*SIN(2*PI()*$C8672/365)</f>
        <v/>
      </c>
      <c r="L8672" s="7">
        <f>MAR1!$B$6+MAR1!$C$6*COS(2*PI()*$C8672/365)+MAR1!$D$6*SIN(2*PI()*$C8672/365)</f>
        <v/>
      </c>
      <c r="M8672" s="7">
        <f>MAR1!$B$7+MAR1!$C$7*COS(2*PI()*$C8672/365)+MAR1!$D$7*SIN(2*PI()*$C8672/365)</f>
        <v/>
      </c>
      <c r="N8672" s="7">
        <f>F8672-K8672</f>
        <v/>
      </c>
      <c r="O8672" s="7">
        <f>G8672-L8672</f>
        <v/>
      </c>
      <c r="P8672" s="7">
        <f>H8672-M8672</f>
        <v/>
      </c>
      <c r="Q8672" s="7">
        <f>IF($I8672=1,(N8672-MAR1!$B$11)/MAR1!$D$11,(N8672-MAR1!$C$11)/MAR1!$E$11)</f>
        <v/>
      </c>
      <c r="R8672" s="7">
        <f>IF($I8672=1,(O8672-MAR1!$B$12)/MAR1!$D$12,(O8672-MAR1!$C$12)/MAR1!$E$12)</f>
        <v/>
      </c>
      <c r="S8672" s="7">
        <f>IF($I8672=1,(P8672-MAR1!$B$13)/MAR1!$D$13,(P8672-MAR1!$C$13)/MAR1!$E$13)</f>
        <v/>
      </c>
    </row>
    <row r="8673">
      <c r="A8673" s="5" t="n">
        <v>8672</v>
      </c>
      <c r="B8673" s="5" t="n">
        <v>24</v>
      </c>
      <c r="C8673" s="5" t="n">
        <v>277</v>
      </c>
      <c r="D8673" s="5" t="n">
        <v>10</v>
      </c>
      <c r="E8673" s="5" t="n">
        <v>0</v>
      </c>
      <c r="F8673" s="5" t="n">
        <v>30.3</v>
      </c>
      <c r="G8673" s="5" t="n">
        <v>19.1</v>
      </c>
      <c r="H8673" s="5" t="n">
        <v>21.13</v>
      </c>
      <c r="I8673" s="6">
        <f>IF(E8673&gt;=Markov!$B$3,1,0)</f>
        <v/>
      </c>
      <c r="J8673" s="6">
        <f>I8672</f>
        <v/>
      </c>
      <c r="K8673" s="7">
        <f>MAR1!$B$5+MAR1!$C$5*COS(2*PI()*$C8673/365)+MAR1!$D$5*SIN(2*PI()*$C8673/365)</f>
        <v/>
      </c>
      <c r="L8673" s="7">
        <f>MAR1!$B$6+MAR1!$C$6*COS(2*PI()*$C8673/365)+MAR1!$D$6*SIN(2*PI()*$C8673/365)</f>
        <v/>
      </c>
      <c r="M8673" s="7">
        <f>MAR1!$B$7+MAR1!$C$7*COS(2*PI()*$C8673/365)+MAR1!$D$7*SIN(2*PI()*$C8673/365)</f>
        <v/>
      </c>
      <c r="N8673" s="7">
        <f>F8673-K8673</f>
        <v/>
      </c>
      <c r="O8673" s="7">
        <f>G8673-L8673</f>
        <v/>
      </c>
      <c r="P8673" s="7">
        <f>H8673-M8673</f>
        <v/>
      </c>
      <c r="Q8673" s="7">
        <f>IF($I8673=1,(N8673-MAR1!$B$11)/MAR1!$D$11,(N8673-MAR1!$C$11)/MAR1!$E$11)</f>
        <v/>
      </c>
      <c r="R8673" s="7">
        <f>IF($I8673=1,(O8673-MAR1!$B$12)/MAR1!$D$12,(O8673-MAR1!$C$12)/MAR1!$E$12)</f>
        <v/>
      </c>
      <c r="S8673" s="7">
        <f>IF($I8673=1,(P8673-MAR1!$B$13)/MAR1!$D$13,(P8673-MAR1!$C$13)/MAR1!$E$13)</f>
        <v/>
      </c>
    </row>
    <row r="8674">
      <c r="A8674" s="5" t="n">
        <v>8673</v>
      </c>
      <c r="B8674" s="5" t="n">
        <v>24</v>
      </c>
      <c r="C8674" s="5" t="n">
        <v>278</v>
      </c>
      <c r="D8674" s="5" t="n">
        <v>10</v>
      </c>
      <c r="E8674" s="5" t="n">
        <v>0</v>
      </c>
      <c r="F8674" s="5" t="n">
        <v>29.7</v>
      </c>
      <c r="G8674" s="5" t="n">
        <v>18.6</v>
      </c>
      <c r="H8674" s="5" t="n">
        <v>15.47</v>
      </c>
      <c r="I8674" s="6">
        <f>IF(E8674&gt;=Markov!$B$3,1,0)</f>
        <v/>
      </c>
      <c r="J8674" s="6">
        <f>I8673</f>
        <v/>
      </c>
      <c r="K8674" s="7">
        <f>MAR1!$B$5+MAR1!$C$5*COS(2*PI()*$C8674/365)+MAR1!$D$5*SIN(2*PI()*$C8674/365)</f>
        <v/>
      </c>
      <c r="L8674" s="7">
        <f>MAR1!$B$6+MAR1!$C$6*COS(2*PI()*$C8674/365)+MAR1!$D$6*SIN(2*PI()*$C8674/365)</f>
        <v/>
      </c>
      <c r="M8674" s="7">
        <f>MAR1!$B$7+MAR1!$C$7*COS(2*PI()*$C8674/365)+MAR1!$D$7*SIN(2*PI()*$C8674/365)</f>
        <v/>
      </c>
      <c r="N8674" s="7">
        <f>F8674-K8674</f>
        <v/>
      </c>
      <c r="O8674" s="7">
        <f>G8674-L8674</f>
        <v/>
      </c>
      <c r="P8674" s="7">
        <f>H8674-M8674</f>
        <v/>
      </c>
      <c r="Q8674" s="7">
        <f>IF($I8674=1,(N8674-MAR1!$B$11)/MAR1!$D$11,(N8674-MAR1!$C$11)/MAR1!$E$11)</f>
        <v/>
      </c>
      <c r="R8674" s="7">
        <f>IF($I8674=1,(O8674-MAR1!$B$12)/MAR1!$D$12,(O8674-MAR1!$C$12)/MAR1!$E$12)</f>
        <v/>
      </c>
      <c r="S8674" s="7">
        <f>IF($I8674=1,(P8674-MAR1!$B$13)/MAR1!$D$13,(P8674-MAR1!$C$13)/MAR1!$E$13)</f>
        <v/>
      </c>
    </row>
    <row r="8675">
      <c r="A8675" s="5" t="n">
        <v>8674</v>
      </c>
      <c r="B8675" s="5" t="n">
        <v>24</v>
      </c>
      <c r="C8675" s="5" t="n">
        <v>279</v>
      </c>
      <c r="D8675" s="5" t="n">
        <v>10</v>
      </c>
      <c r="E8675" s="5" t="n">
        <v>0</v>
      </c>
      <c r="F8675" s="5" t="n">
        <v>28</v>
      </c>
      <c r="G8675" s="5" t="n">
        <v>18.5</v>
      </c>
      <c r="H8675" s="5" t="n">
        <v>17.08</v>
      </c>
      <c r="I8675" s="6">
        <f>IF(E8675&gt;=Markov!$B$3,1,0)</f>
        <v/>
      </c>
      <c r="J8675" s="6">
        <f>I8674</f>
        <v/>
      </c>
      <c r="K8675" s="7">
        <f>MAR1!$B$5+MAR1!$C$5*COS(2*PI()*$C8675/365)+MAR1!$D$5*SIN(2*PI()*$C8675/365)</f>
        <v/>
      </c>
      <c r="L8675" s="7">
        <f>MAR1!$B$6+MAR1!$C$6*COS(2*PI()*$C8675/365)+MAR1!$D$6*SIN(2*PI()*$C8675/365)</f>
        <v/>
      </c>
      <c r="M8675" s="7">
        <f>MAR1!$B$7+MAR1!$C$7*COS(2*PI()*$C8675/365)+MAR1!$D$7*SIN(2*PI()*$C8675/365)</f>
        <v/>
      </c>
      <c r="N8675" s="7">
        <f>F8675-K8675</f>
        <v/>
      </c>
      <c r="O8675" s="7">
        <f>G8675-L8675</f>
        <v/>
      </c>
      <c r="P8675" s="7">
        <f>H8675-M8675</f>
        <v/>
      </c>
      <c r="Q8675" s="7">
        <f>IF($I8675=1,(N8675-MAR1!$B$11)/MAR1!$D$11,(N8675-MAR1!$C$11)/MAR1!$E$11)</f>
        <v/>
      </c>
      <c r="R8675" s="7">
        <f>IF($I8675=1,(O8675-MAR1!$B$12)/MAR1!$D$12,(O8675-MAR1!$C$12)/MAR1!$E$12)</f>
        <v/>
      </c>
      <c r="S8675" s="7">
        <f>IF($I8675=1,(P8675-MAR1!$B$13)/MAR1!$D$13,(P8675-MAR1!$C$13)/MAR1!$E$13)</f>
        <v/>
      </c>
    </row>
    <row r="8676">
      <c r="A8676" s="5" t="n">
        <v>8675</v>
      </c>
      <c r="B8676" s="5" t="n">
        <v>24</v>
      </c>
      <c r="C8676" s="5" t="n">
        <v>280</v>
      </c>
      <c r="D8676" s="5" t="n">
        <v>10</v>
      </c>
      <c r="E8676" s="5" t="n">
        <v>0</v>
      </c>
      <c r="F8676" s="5" t="n">
        <v>31.6</v>
      </c>
      <c r="G8676" s="5" t="n">
        <v>19.6</v>
      </c>
      <c r="H8676" s="5" t="n">
        <v>15.74</v>
      </c>
      <c r="I8676" s="6">
        <f>IF(E8676&gt;=Markov!$B$3,1,0)</f>
        <v/>
      </c>
      <c r="J8676" s="6">
        <f>I8675</f>
        <v/>
      </c>
      <c r="K8676" s="7">
        <f>MAR1!$B$5+MAR1!$C$5*COS(2*PI()*$C8676/365)+MAR1!$D$5*SIN(2*PI()*$C8676/365)</f>
        <v/>
      </c>
      <c r="L8676" s="7">
        <f>MAR1!$B$6+MAR1!$C$6*COS(2*PI()*$C8676/365)+MAR1!$D$6*SIN(2*PI()*$C8676/365)</f>
        <v/>
      </c>
      <c r="M8676" s="7">
        <f>MAR1!$B$7+MAR1!$C$7*COS(2*PI()*$C8676/365)+MAR1!$D$7*SIN(2*PI()*$C8676/365)</f>
        <v/>
      </c>
      <c r="N8676" s="7">
        <f>F8676-K8676</f>
        <v/>
      </c>
      <c r="O8676" s="7">
        <f>G8676-L8676</f>
        <v/>
      </c>
      <c r="P8676" s="7">
        <f>H8676-M8676</f>
        <v/>
      </c>
      <c r="Q8676" s="7">
        <f>IF($I8676=1,(N8676-MAR1!$B$11)/MAR1!$D$11,(N8676-MAR1!$C$11)/MAR1!$E$11)</f>
        <v/>
      </c>
      <c r="R8676" s="7">
        <f>IF($I8676=1,(O8676-MAR1!$B$12)/MAR1!$D$12,(O8676-MAR1!$C$12)/MAR1!$E$12)</f>
        <v/>
      </c>
      <c r="S8676" s="7">
        <f>IF($I8676=1,(P8676-MAR1!$B$13)/MAR1!$D$13,(P8676-MAR1!$C$13)/MAR1!$E$13)</f>
        <v/>
      </c>
    </row>
    <row r="8677">
      <c r="A8677" s="5" t="n">
        <v>8676</v>
      </c>
      <c r="B8677" s="5" t="n">
        <v>24</v>
      </c>
      <c r="C8677" s="5" t="n">
        <v>281</v>
      </c>
      <c r="D8677" s="5" t="n">
        <v>10</v>
      </c>
      <c r="E8677" s="5" t="n">
        <v>0</v>
      </c>
      <c r="F8677" s="5" t="n">
        <v>32.5</v>
      </c>
      <c r="G8677" s="5" t="n">
        <v>21</v>
      </c>
      <c r="H8677" s="5" t="n">
        <v>15.61</v>
      </c>
      <c r="I8677" s="6">
        <f>IF(E8677&gt;=Markov!$B$3,1,0)</f>
        <v/>
      </c>
      <c r="J8677" s="6">
        <f>I8676</f>
        <v/>
      </c>
      <c r="K8677" s="7">
        <f>MAR1!$B$5+MAR1!$C$5*COS(2*PI()*$C8677/365)+MAR1!$D$5*SIN(2*PI()*$C8677/365)</f>
        <v/>
      </c>
      <c r="L8677" s="7">
        <f>MAR1!$B$6+MAR1!$C$6*COS(2*PI()*$C8677/365)+MAR1!$D$6*SIN(2*PI()*$C8677/365)</f>
        <v/>
      </c>
      <c r="M8677" s="7">
        <f>MAR1!$B$7+MAR1!$C$7*COS(2*PI()*$C8677/365)+MAR1!$D$7*SIN(2*PI()*$C8677/365)</f>
        <v/>
      </c>
      <c r="N8677" s="7">
        <f>F8677-K8677</f>
        <v/>
      </c>
      <c r="O8677" s="7">
        <f>G8677-L8677</f>
        <v/>
      </c>
      <c r="P8677" s="7">
        <f>H8677-M8677</f>
        <v/>
      </c>
      <c r="Q8677" s="7">
        <f>IF($I8677=1,(N8677-MAR1!$B$11)/MAR1!$D$11,(N8677-MAR1!$C$11)/MAR1!$E$11)</f>
        <v/>
      </c>
      <c r="R8677" s="7">
        <f>IF($I8677=1,(O8677-MAR1!$B$12)/MAR1!$D$12,(O8677-MAR1!$C$12)/MAR1!$E$12)</f>
        <v/>
      </c>
      <c r="S8677" s="7">
        <f>IF($I8677=1,(P8677-MAR1!$B$13)/MAR1!$D$13,(P8677-MAR1!$C$13)/MAR1!$E$13)</f>
        <v/>
      </c>
    </row>
    <row r="8678">
      <c r="A8678" s="5" t="n">
        <v>8677</v>
      </c>
      <c r="B8678" s="5" t="n">
        <v>24</v>
      </c>
      <c r="C8678" s="5" t="n">
        <v>282</v>
      </c>
      <c r="D8678" s="5" t="n">
        <v>10</v>
      </c>
      <c r="E8678" s="5" t="n">
        <v>0</v>
      </c>
      <c r="F8678" s="5" t="n">
        <v>31.8</v>
      </c>
      <c r="G8678" s="5" t="n">
        <v>17.5</v>
      </c>
      <c r="H8678" s="5" t="n">
        <v>10.52</v>
      </c>
      <c r="I8678" s="6">
        <f>IF(E8678&gt;=Markov!$B$3,1,0)</f>
        <v/>
      </c>
      <c r="J8678" s="6">
        <f>I8677</f>
        <v/>
      </c>
      <c r="K8678" s="7">
        <f>MAR1!$B$5+MAR1!$C$5*COS(2*PI()*$C8678/365)+MAR1!$D$5*SIN(2*PI()*$C8678/365)</f>
        <v/>
      </c>
      <c r="L8678" s="7">
        <f>MAR1!$B$6+MAR1!$C$6*COS(2*PI()*$C8678/365)+MAR1!$D$6*SIN(2*PI()*$C8678/365)</f>
        <v/>
      </c>
      <c r="M8678" s="7">
        <f>MAR1!$B$7+MAR1!$C$7*COS(2*PI()*$C8678/365)+MAR1!$D$7*SIN(2*PI()*$C8678/365)</f>
        <v/>
      </c>
      <c r="N8678" s="7">
        <f>F8678-K8678</f>
        <v/>
      </c>
      <c r="O8678" s="7">
        <f>G8678-L8678</f>
        <v/>
      </c>
      <c r="P8678" s="7">
        <f>H8678-M8678</f>
        <v/>
      </c>
      <c r="Q8678" s="7">
        <f>IF($I8678=1,(N8678-MAR1!$B$11)/MAR1!$D$11,(N8678-MAR1!$C$11)/MAR1!$E$11)</f>
        <v/>
      </c>
      <c r="R8678" s="7">
        <f>IF($I8678=1,(O8678-MAR1!$B$12)/MAR1!$D$12,(O8678-MAR1!$C$12)/MAR1!$E$12)</f>
        <v/>
      </c>
      <c r="S8678" s="7">
        <f>IF($I8678=1,(P8678-MAR1!$B$13)/MAR1!$D$13,(P8678-MAR1!$C$13)/MAR1!$E$13)</f>
        <v/>
      </c>
    </row>
    <row r="8679">
      <c r="A8679" s="5" t="n">
        <v>8678</v>
      </c>
      <c r="B8679" s="5" t="n">
        <v>24</v>
      </c>
      <c r="C8679" s="5" t="n">
        <v>283</v>
      </c>
      <c r="D8679" s="5" t="n">
        <v>10</v>
      </c>
      <c r="E8679" s="5" t="n">
        <v>0</v>
      </c>
      <c r="F8679" s="5" t="n">
        <v>30.6</v>
      </c>
      <c r="G8679" s="5" t="n">
        <v>18.8</v>
      </c>
      <c r="H8679" s="5" t="n">
        <v>14.69</v>
      </c>
      <c r="I8679" s="6">
        <f>IF(E8679&gt;=Markov!$B$3,1,0)</f>
        <v/>
      </c>
      <c r="J8679" s="6">
        <f>I8678</f>
        <v/>
      </c>
      <c r="K8679" s="7">
        <f>MAR1!$B$5+MAR1!$C$5*COS(2*PI()*$C8679/365)+MAR1!$D$5*SIN(2*PI()*$C8679/365)</f>
        <v/>
      </c>
      <c r="L8679" s="7">
        <f>MAR1!$B$6+MAR1!$C$6*COS(2*PI()*$C8679/365)+MAR1!$D$6*SIN(2*PI()*$C8679/365)</f>
        <v/>
      </c>
      <c r="M8679" s="7">
        <f>MAR1!$B$7+MAR1!$C$7*COS(2*PI()*$C8679/365)+MAR1!$D$7*SIN(2*PI()*$C8679/365)</f>
        <v/>
      </c>
      <c r="N8679" s="7">
        <f>F8679-K8679</f>
        <v/>
      </c>
      <c r="O8679" s="7">
        <f>G8679-L8679</f>
        <v/>
      </c>
      <c r="P8679" s="7">
        <f>H8679-M8679</f>
        <v/>
      </c>
      <c r="Q8679" s="7">
        <f>IF($I8679=1,(N8679-MAR1!$B$11)/MAR1!$D$11,(N8679-MAR1!$C$11)/MAR1!$E$11)</f>
        <v/>
      </c>
      <c r="R8679" s="7">
        <f>IF($I8679=1,(O8679-MAR1!$B$12)/MAR1!$D$12,(O8679-MAR1!$C$12)/MAR1!$E$12)</f>
        <v/>
      </c>
      <c r="S8679" s="7">
        <f>IF($I8679=1,(P8679-MAR1!$B$13)/MAR1!$D$13,(P8679-MAR1!$C$13)/MAR1!$E$13)</f>
        <v/>
      </c>
    </row>
    <row r="8680">
      <c r="A8680" s="5" t="n">
        <v>8679</v>
      </c>
      <c r="B8680" s="5" t="n">
        <v>24</v>
      </c>
      <c r="C8680" s="5" t="n">
        <v>284</v>
      </c>
      <c r="D8680" s="5" t="n">
        <v>10</v>
      </c>
      <c r="E8680" s="5" t="n">
        <v>0</v>
      </c>
      <c r="F8680" s="5" t="n">
        <v>28.1</v>
      </c>
      <c r="G8680" s="5" t="n">
        <v>18.4</v>
      </c>
      <c r="H8680" s="5" t="n">
        <v>13.28</v>
      </c>
      <c r="I8680" s="6">
        <f>IF(E8680&gt;=Markov!$B$3,1,0)</f>
        <v/>
      </c>
      <c r="J8680" s="6">
        <f>I8679</f>
        <v/>
      </c>
      <c r="K8680" s="7">
        <f>MAR1!$B$5+MAR1!$C$5*COS(2*PI()*$C8680/365)+MAR1!$D$5*SIN(2*PI()*$C8680/365)</f>
        <v/>
      </c>
      <c r="L8680" s="7">
        <f>MAR1!$B$6+MAR1!$C$6*COS(2*PI()*$C8680/365)+MAR1!$D$6*SIN(2*PI()*$C8680/365)</f>
        <v/>
      </c>
      <c r="M8680" s="7">
        <f>MAR1!$B$7+MAR1!$C$7*COS(2*PI()*$C8680/365)+MAR1!$D$7*SIN(2*PI()*$C8680/365)</f>
        <v/>
      </c>
      <c r="N8680" s="7">
        <f>F8680-K8680</f>
        <v/>
      </c>
      <c r="O8680" s="7">
        <f>G8680-L8680</f>
        <v/>
      </c>
      <c r="P8680" s="7">
        <f>H8680-M8680</f>
        <v/>
      </c>
      <c r="Q8680" s="7">
        <f>IF($I8680=1,(N8680-MAR1!$B$11)/MAR1!$D$11,(N8680-MAR1!$C$11)/MAR1!$E$11)</f>
        <v/>
      </c>
      <c r="R8680" s="7">
        <f>IF($I8680=1,(O8680-MAR1!$B$12)/MAR1!$D$12,(O8680-MAR1!$C$12)/MAR1!$E$12)</f>
        <v/>
      </c>
      <c r="S8680" s="7">
        <f>IF($I8680=1,(P8680-MAR1!$B$13)/MAR1!$D$13,(P8680-MAR1!$C$13)/MAR1!$E$13)</f>
        <v/>
      </c>
    </row>
    <row r="8681">
      <c r="A8681" s="5" t="n">
        <v>8680</v>
      </c>
      <c r="B8681" s="5" t="n">
        <v>24</v>
      </c>
      <c r="C8681" s="5" t="n">
        <v>285</v>
      </c>
      <c r="D8681" s="5" t="n">
        <v>10</v>
      </c>
      <c r="E8681" s="5" t="n">
        <v>0</v>
      </c>
      <c r="F8681" s="5" t="n">
        <v>23.2</v>
      </c>
      <c r="G8681" s="5" t="n">
        <v>17.6</v>
      </c>
      <c r="H8681" s="5" t="n">
        <v>8.539999999999999</v>
      </c>
      <c r="I8681" s="6">
        <f>IF(E8681&gt;=Markov!$B$3,1,0)</f>
        <v/>
      </c>
      <c r="J8681" s="6">
        <f>I8680</f>
        <v/>
      </c>
      <c r="K8681" s="7">
        <f>MAR1!$B$5+MAR1!$C$5*COS(2*PI()*$C8681/365)+MAR1!$D$5*SIN(2*PI()*$C8681/365)</f>
        <v/>
      </c>
      <c r="L8681" s="7">
        <f>MAR1!$B$6+MAR1!$C$6*COS(2*PI()*$C8681/365)+MAR1!$D$6*SIN(2*PI()*$C8681/365)</f>
        <v/>
      </c>
      <c r="M8681" s="7">
        <f>MAR1!$B$7+MAR1!$C$7*COS(2*PI()*$C8681/365)+MAR1!$D$7*SIN(2*PI()*$C8681/365)</f>
        <v/>
      </c>
      <c r="N8681" s="7">
        <f>F8681-K8681</f>
        <v/>
      </c>
      <c r="O8681" s="7">
        <f>G8681-L8681</f>
        <v/>
      </c>
      <c r="P8681" s="7">
        <f>H8681-M8681</f>
        <v/>
      </c>
      <c r="Q8681" s="7">
        <f>IF($I8681=1,(N8681-MAR1!$B$11)/MAR1!$D$11,(N8681-MAR1!$C$11)/MAR1!$E$11)</f>
        <v/>
      </c>
      <c r="R8681" s="7">
        <f>IF($I8681=1,(O8681-MAR1!$B$12)/MAR1!$D$12,(O8681-MAR1!$C$12)/MAR1!$E$12)</f>
        <v/>
      </c>
      <c r="S8681" s="7">
        <f>IF($I8681=1,(P8681-MAR1!$B$13)/MAR1!$D$13,(P8681-MAR1!$C$13)/MAR1!$E$13)</f>
        <v/>
      </c>
    </row>
    <row r="8682">
      <c r="A8682" s="5" t="n">
        <v>8681</v>
      </c>
      <c r="B8682" s="5" t="n">
        <v>24</v>
      </c>
      <c r="C8682" s="5" t="n">
        <v>286</v>
      </c>
      <c r="D8682" s="5" t="n">
        <v>10</v>
      </c>
      <c r="E8682" s="5" t="n">
        <v>0</v>
      </c>
      <c r="F8682" s="5" t="n">
        <v>25.9</v>
      </c>
      <c r="G8682" s="5" t="n">
        <v>18.5</v>
      </c>
      <c r="H8682" s="5" t="n">
        <v>13</v>
      </c>
      <c r="I8682" s="6">
        <f>IF(E8682&gt;=Markov!$B$3,1,0)</f>
        <v/>
      </c>
      <c r="J8682" s="6">
        <f>I8681</f>
        <v/>
      </c>
      <c r="K8682" s="7">
        <f>MAR1!$B$5+MAR1!$C$5*COS(2*PI()*$C8682/365)+MAR1!$D$5*SIN(2*PI()*$C8682/365)</f>
        <v/>
      </c>
      <c r="L8682" s="7">
        <f>MAR1!$B$6+MAR1!$C$6*COS(2*PI()*$C8682/365)+MAR1!$D$6*SIN(2*PI()*$C8682/365)</f>
        <v/>
      </c>
      <c r="M8682" s="7">
        <f>MAR1!$B$7+MAR1!$C$7*COS(2*PI()*$C8682/365)+MAR1!$D$7*SIN(2*PI()*$C8682/365)</f>
        <v/>
      </c>
      <c r="N8682" s="7">
        <f>F8682-K8682</f>
        <v/>
      </c>
      <c r="O8682" s="7">
        <f>G8682-L8682</f>
        <v/>
      </c>
      <c r="P8682" s="7">
        <f>H8682-M8682</f>
        <v/>
      </c>
      <c r="Q8682" s="7">
        <f>IF($I8682=1,(N8682-MAR1!$B$11)/MAR1!$D$11,(N8682-MAR1!$C$11)/MAR1!$E$11)</f>
        <v/>
      </c>
      <c r="R8682" s="7">
        <f>IF($I8682=1,(O8682-MAR1!$B$12)/MAR1!$D$12,(O8682-MAR1!$C$12)/MAR1!$E$12)</f>
        <v/>
      </c>
      <c r="S8682" s="7">
        <f>IF($I8682=1,(P8682-MAR1!$B$13)/MAR1!$D$13,(P8682-MAR1!$C$13)/MAR1!$E$13)</f>
        <v/>
      </c>
    </row>
    <row r="8683">
      <c r="A8683" s="5" t="n">
        <v>8682</v>
      </c>
      <c r="B8683" s="5" t="n">
        <v>24</v>
      </c>
      <c r="C8683" s="5" t="n">
        <v>287</v>
      </c>
      <c r="D8683" s="5" t="n">
        <v>10</v>
      </c>
      <c r="E8683" s="5" t="n">
        <v>0</v>
      </c>
      <c r="F8683" s="5" t="n">
        <v>27.1</v>
      </c>
      <c r="G8683" s="5" t="n">
        <v>18.3</v>
      </c>
      <c r="H8683" s="5" t="n">
        <v>10.08</v>
      </c>
      <c r="I8683" s="6">
        <f>IF(E8683&gt;=Markov!$B$3,1,0)</f>
        <v/>
      </c>
      <c r="J8683" s="6">
        <f>I8682</f>
        <v/>
      </c>
      <c r="K8683" s="7">
        <f>MAR1!$B$5+MAR1!$C$5*COS(2*PI()*$C8683/365)+MAR1!$D$5*SIN(2*PI()*$C8683/365)</f>
        <v/>
      </c>
      <c r="L8683" s="7">
        <f>MAR1!$B$6+MAR1!$C$6*COS(2*PI()*$C8683/365)+MAR1!$D$6*SIN(2*PI()*$C8683/365)</f>
        <v/>
      </c>
      <c r="M8683" s="7">
        <f>MAR1!$B$7+MAR1!$C$7*COS(2*PI()*$C8683/365)+MAR1!$D$7*SIN(2*PI()*$C8683/365)</f>
        <v/>
      </c>
      <c r="N8683" s="7">
        <f>F8683-K8683</f>
        <v/>
      </c>
      <c r="O8683" s="7">
        <f>G8683-L8683</f>
        <v/>
      </c>
      <c r="P8683" s="7">
        <f>H8683-M8683</f>
        <v/>
      </c>
      <c r="Q8683" s="7">
        <f>IF($I8683=1,(N8683-MAR1!$B$11)/MAR1!$D$11,(N8683-MAR1!$C$11)/MAR1!$E$11)</f>
        <v/>
      </c>
      <c r="R8683" s="7">
        <f>IF($I8683=1,(O8683-MAR1!$B$12)/MAR1!$D$12,(O8683-MAR1!$C$12)/MAR1!$E$12)</f>
        <v/>
      </c>
      <c r="S8683" s="7">
        <f>IF($I8683=1,(P8683-MAR1!$B$13)/MAR1!$D$13,(P8683-MAR1!$C$13)/MAR1!$E$13)</f>
        <v/>
      </c>
    </row>
    <row r="8684">
      <c r="A8684" s="5" t="n">
        <v>8683</v>
      </c>
      <c r="B8684" s="5" t="n">
        <v>24</v>
      </c>
      <c r="C8684" s="5" t="n">
        <v>288</v>
      </c>
      <c r="D8684" s="5" t="n">
        <v>10</v>
      </c>
      <c r="E8684" s="5" t="n">
        <v>0</v>
      </c>
      <c r="F8684" s="5" t="n">
        <v>26.9</v>
      </c>
      <c r="G8684" s="5" t="n">
        <v>17.2</v>
      </c>
      <c r="H8684" s="5" t="n">
        <v>10.68</v>
      </c>
      <c r="I8684" s="6">
        <f>IF(E8684&gt;=Markov!$B$3,1,0)</f>
        <v/>
      </c>
      <c r="J8684" s="6">
        <f>I8683</f>
        <v/>
      </c>
      <c r="K8684" s="7">
        <f>MAR1!$B$5+MAR1!$C$5*COS(2*PI()*$C8684/365)+MAR1!$D$5*SIN(2*PI()*$C8684/365)</f>
        <v/>
      </c>
      <c r="L8684" s="7">
        <f>MAR1!$B$6+MAR1!$C$6*COS(2*PI()*$C8684/365)+MAR1!$D$6*SIN(2*PI()*$C8684/365)</f>
        <v/>
      </c>
      <c r="M8684" s="7">
        <f>MAR1!$B$7+MAR1!$C$7*COS(2*PI()*$C8684/365)+MAR1!$D$7*SIN(2*PI()*$C8684/365)</f>
        <v/>
      </c>
      <c r="N8684" s="7">
        <f>F8684-K8684</f>
        <v/>
      </c>
      <c r="O8684" s="7">
        <f>G8684-L8684</f>
        <v/>
      </c>
      <c r="P8684" s="7">
        <f>H8684-M8684</f>
        <v/>
      </c>
      <c r="Q8684" s="7">
        <f>IF($I8684=1,(N8684-MAR1!$B$11)/MAR1!$D$11,(N8684-MAR1!$C$11)/MAR1!$E$11)</f>
        <v/>
      </c>
      <c r="R8684" s="7">
        <f>IF($I8684=1,(O8684-MAR1!$B$12)/MAR1!$D$12,(O8684-MAR1!$C$12)/MAR1!$E$12)</f>
        <v/>
      </c>
      <c r="S8684" s="7">
        <f>IF($I8684=1,(P8684-MAR1!$B$13)/MAR1!$D$13,(P8684-MAR1!$C$13)/MAR1!$E$13)</f>
        <v/>
      </c>
    </row>
    <row r="8685">
      <c r="A8685" s="5" t="n">
        <v>8684</v>
      </c>
      <c r="B8685" s="5" t="n">
        <v>24</v>
      </c>
      <c r="C8685" s="5" t="n">
        <v>289</v>
      </c>
      <c r="D8685" s="5" t="n">
        <v>10</v>
      </c>
      <c r="E8685" s="5" t="n">
        <v>0</v>
      </c>
      <c r="F8685" s="5" t="n">
        <v>27.3</v>
      </c>
      <c r="G8685" s="5" t="n">
        <v>16</v>
      </c>
      <c r="H8685" s="5" t="n">
        <v>9.210000000000001</v>
      </c>
      <c r="I8685" s="6">
        <f>IF(E8685&gt;=Markov!$B$3,1,0)</f>
        <v/>
      </c>
      <c r="J8685" s="6">
        <f>I8684</f>
        <v/>
      </c>
      <c r="K8685" s="7">
        <f>MAR1!$B$5+MAR1!$C$5*COS(2*PI()*$C8685/365)+MAR1!$D$5*SIN(2*PI()*$C8685/365)</f>
        <v/>
      </c>
      <c r="L8685" s="7">
        <f>MAR1!$B$6+MAR1!$C$6*COS(2*PI()*$C8685/365)+MAR1!$D$6*SIN(2*PI()*$C8685/365)</f>
        <v/>
      </c>
      <c r="M8685" s="7">
        <f>MAR1!$B$7+MAR1!$C$7*COS(2*PI()*$C8685/365)+MAR1!$D$7*SIN(2*PI()*$C8685/365)</f>
        <v/>
      </c>
      <c r="N8685" s="7">
        <f>F8685-K8685</f>
        <v/>
      </c>
      <c r="O8685" s="7">
        <f>G8685-L8685</f>
        <v/>
      </c>
      <c r="P8685" s="7">
        <f>H8685-M8685</f>
        <v/>
      </c>
      <c r="Q8685" s="7">
        <f>IF($I8685=1,(N8685-MAR1!$B$11)/MAR1!$D$11,(N8685-MAR1!$C$11)/MAR1!$E$11)</f>
        <v/>
      </c>
      <c r="R8685" s="7">
        <f>IF($I8685=1,(O8685-MAR1!$B$12)/MAR1!$D$12,(O8685-MAR1!$C$12)/MAR1!$E$12)</f>
        <v/>
      </c>
      <c r="S8685" s="7">
        <f>IF($I8685=1,(P8685-MAR1!$B$13)/MAR1!$D$13,(P8685-MAR1!$C$13)/MAR1!$E$13)</f>
        <v/>
      </c>
    </row>
    <row r="8686">
      <c r="A8686" s="5" t="n">
        <v>8685</v>
      </c>
      <c r="B8686" s="5" t="n">
        <v>24</v>
      </c>
      <c r="C8686" s="5" t="n">
        <v>290</v>
      </c>
      <c r="D8686" s="5" t="n">
        <v>10</v>
      </c>
      <c r="E8686" s="5" t="n">
        <v>9</v>
      </c>
      <c r="F8686" s="5" t="n">
        <v>23.2</v>
      </c>
      <c r="G8686" s="5" t="n">
        <v>15.9</v>
      </c>
      <c r="H8686" s="5" t="n">
        <v>7.18</v>
      </c>
      <c r="I8686" s="6">
        <f>IF(E8686&gt;=Markov!$B$3,1,0)</f>
        <v/>
      </c>
      <c r="J8686" s="6">
        <f>I8685</f>
        <v/>
      </c>
      <c r="K8686" s="7">
        <f>MAR1!$B$5+MAR1!$C$5*COS(2*PI()*$C8686/365)+MAR1!$D$5*SIN(2*PI()*$C8686/365)</f>
        <v/>
      </c>
      <c r="L8686" s="7">
        <f>MAR1!$B$6+MAR1!$C$6*COS(2*PI()*$C8686/365)+MAR1!$D$6*SIN(2*PI()*$C8686/365)</f>
        <v/>
      </c>
      <c r="M8686" s="7">
        <f>MAR1!$B$7+MAR1!$C$7*COS(2*PI()*$C8686/365)+MAR1!$D$7*SIN(2*PI()*$C8686/365)</f>
        <v/>
      </c>
      <c r="N8686" s="7">
        <f>F8686-K8686</f>
        <v/>
      </c>
      <c r="O8686" s="7">
        <f>G8686-L8686</f>
        <v/>
      </c>
      <c r="P8686" s="7">
        <f>H8686-M8686</f>
        <v/>
      </c>
      <c r="Q8686" s="7">
        <f>IF($I8686=1,(N8686-MAR1!$B$11)/MAR1!$D$11,(N8686-MAR1!$C$11)/MAR1!$E$11)</f>
        <v/>
      </c>
      <c r="R8686" s="7">
        <f>IF($I8686=1,(O8686-MAR1!$B$12)/MAR1!$D$12,(O8686-MAR1!$C$12)/MAR1!$E$12)</f>
        <v/>
      </c>
      <c r="S8686" s="7">
        <f>IF($I8686=1,(P8686-MAR1!$B$13)/MAR1!$D$13,(P8686-MAR1!$C$13)/MAR1!$E$13)</f>
        <v/>
      </c>
    </row>
    <row r="8687">
      <c r="A8687" s="5" t="n">
        <v>8686</v>
      </c>
      <c r="B8687" s="5" t="n">
        <v>24</v>
      </c>
      <c r="C8687" s="5" t="n">
        <v>291</v>
      </c>
      <c r="D8687" s="5" t="n">
        <v>10</v>
      </c>
      <c r="E8687" s="5" t="n">
        <v>0</v>
      </c>
      <c r="F8687" s="5" t="n">
        <v>25</v>
      </c>
      <c r="G8687" s="5" t="n">
        <v>17.7</v>
      </c>
      <c r="H8687" s="5" t="n">
        <v>14.48</v>
      </c>
      <c r="I8687" s="6">
        <f>IF(E8687&gt;=Markov!$B$3,1,0)</f>
        <v/>
      </c>
      <c r="J8687" s="6">
        <f>I8686</f>
        <v/>
      </c>
      <c r="K8687" s="7">
        <f>MAR1!$B$5+MAR1!$C$5*COS(2*PI()*$C8687/365)+MAR1!$D$5*SIN(2*PI()*$C8687/365)</f>
        <v/>
      </c>
      <c r="L8687" s="7">
        <f>MAR1!$B$6+MAR1!$C$6*COS(2*PI()*$C8687/365)+MAR1!$D$6*SIN(2*PI()*$C8687/365)</f>
        <v/>
      </c>
      <c r="M8687" s="7">
        <f>MAR1!$B$7+MAR1!$C$7*COS(2*PI()*$C8687/365)+MAR1!$D$7*SIN(2*PI()*$C8687/365)</f>
        <v/>
      </c>
      <c r="N8687" s="7">
        <f>F8687-K8687</f>
        <v/>
      </c>
      <c r="O8687" s="7">
        <f>G8687-L8687</f>
        <v/>
      </c>
      <c r="P8687" s="7">
        <f>H8687-M8687</f>
        <v/>
      </c>
      <c r="Q8687" s="7">
        <f>IF($I8687=1,(N8687-MAR1!$B$11)/MAR1!$D$11,(N8687-MAR1!$C$11)/MAR1!$E$11)</f>
        <v/>
      </c>
      <c r="R8687" s="7">
        <f>IF($I8687=1,(O8687-MAR1!$B$12)/MAR1!$D$12,(O8687-MAR1!$C$12)/MAR1!$E$12)</f>
        <v/>
      </c>
      <c r="S8687" s="7">
        <f>IF($I8687=1,(P8687-MAR1!$B$13)/MAR1!$D$13,(P8687-MAR1!$C$13)/MAR1!$E$13)</f>
        <v/>
      </c>
    </row>
    <row r="8688">
      <c r="A8688" s="5" t="n">
        <v>8687</v>
      </c>
      <c r="B8688" s="5" t="n">
        <v>24</v>
      </c>
      <c r="C8688" s="5" t="n">
        <v>292</v>
      </c>
      <c r="D8688" s="5" t="n">
        <v>10</v>
      </c>
      <c r="E8688" s="5" t="n">
        <v>0</v>
      </c>
      <c r="F8688" s="5" t="n">
        <v>27.5</v>
      </c>
      <c r="G8688" s="5" t="n">
        <v>18.4</v>
      </c>
      <c r="H8688" s="5" t="n">
        <v>17.47</v>
      </c>
      <c r="I8688" s="6">
        <f>IF(E8688&gt;=Markov!$B$3,1,0)</f>
        <v/>
      </c>
      <c r="J8688" s="6">
        <f>I8687</f>
        <v/>
      </c>
      <c r="K8688" s="7">
        <f>MAR1!$B$5+MAR1!$C$5*COS(2*PI()*$C8688/365)+MAR1!$D$5*SIN(2*PI()*$C8688/365)</f>
        <v/>
      </c>
      <c r="L8688" s="7">
        <f>MAR1!$B$6+MAR1!$C$6*COS(2*PI()*$C8688/365)+MAR1!$D$6*SIN(2*PI()*$C8688/365)</f>
        <v/>
      </c>
      <c r="M8688" s="7">
        <f>MAR1!$B$7+MAR1!$C$7*COS(2*PI()*$C8688/365)+MAR1!$D$7*SIN(2*PI()*$C8688/365)</f>
        <v/>
      </c>
      <c r="N8688" s="7">
        <f>F8688-K8688</f>
        <v/>
      </c>
      <c r="O8688" s="7">
        <f>G8688-L8688</f>
        <v/>
      </c>
      <c r="P8688" s="7">
        <f>H8688-M8688</f>
        <v/>
      </c>
      <c r="Q8688" s="7">
        <f>IF($I8688=1,(N8688-MAR1!$B$11)/MAR1!$D$11,(N8688-MAR1!$C$11)/MAR1!$E$11)</f>
        <v/>
      </c>
      <c r="R8688" s="7">
        <f>IF($I8688=1,(O8688-MAR1!$B$12)/MAR1!$D$12,(O8688-MAR1!$C$12)/MAR1!$E$12)</f>
        <v/>
      </c>
      <c r="S8688" s="7">
        <f>IF($I8688=1,(P8688-MAR1!$B$13)/MAR1!$D$13,(P8688-MAR1!$C$13)/MAR1!$E$13)</f>
        <v/>
      </c>
    </row>
    <row r="8689">
      <c r="A8689" s="5" t="n">
        <v>8688</v>
      </c>
      <c r="B8689" s="5" t="n">
        <v>24</v>
      </c>
      <c r="C8689" s="5" t="n">
        <v>293</v>
      </c>
      <c r="D8689" s="5" t="n">
        <v>10</v>
      </c>
      <c r="E8689" s="5" t="n">
        <v>9.199999999999999</v>
      </c>
      <c r="F8689" s="5" t="n">
        <v>21.8</v>
      </c>
      <c r="G8689" s="5" t="n">
        <v>14.2</v>
      </c>
      <c r="H8689" s="5" t="n">
        <v>6.67</v>
      </c>
      <c r="I8689" s="6">
        <f>IF(E8689&gt;=Markov!$B$3,1,0)</f>
        <v/>
      </c>
      <c r="J8689" s="6">
        <f>I8688</f>
        <v/>
      </c>
      <c r="K8689" s="7">
        <f>MAR1!$B$5+MAR1!$C$5*COS(2*PI()*$C8689/365)+MAR1!$D$5*SIN(2*PI()*$C8689/365)</f>
        <v/>
      </c>
      <c r="L8689" s="7">
        <f>MAR1!$B$6+MAR1!$C$6*COS(2*PI()*$C8689/365)+MAR1!$D$6*SIN(2*PI()*$C8689/365)</f>
        <v/>
      </c>
      <c r="M8689" s="7">
        <f>MAR1!$B$7+MAR1!$C$7*COS(2*PI()*$C8689/365)+MAR1!$D$7*SIN(2*PI()*$C8689/365)</f>
        <v/>
      </c>
      <c r="N8689" s="7">
        <f>F8689-K8689</f>
        <v/>
      </c>
      <c r="O8689" s="7">
        <f>G8689-L8689</f>
        <v/>
      </c>
      <c r="P8689" s="7">
        <f>H8689-M8689</f>
        <v/>
      </c>
      <c r="Q8689" s="7">
        <f>IF($I8689=1,(N8689-MAR1!$B$11)/MAR1!$D$11,(N8689-MAR1!$C$11)/MAR1!$E$11)</f>
        <v/>
      </c>
      <c r="R8689" s="7">
        <f>IF($I8689=1,(O8689-MAR1!$B$12)/MAR1!$D$12,(O8689-MAR1!$C$12)/MAR1!$E$12)</f>
        <v/>
      </c>
      <c r="S8689" s="7">
        <f>IF($I8689=1,(P8689-MAR1!$B$13)/MAR1!$D$13,(P8689-MAR1!$C$13)/MAR1!$E$13)</f>
        <v/>
      </c>
    </row>
    <row r="8690">
      <c r="A8690" s="5" t="n">
        <v>8689</v>
      </c>
      <c r="B8690" s="5" t="n">
        <v>24</v>
      </c>
      <c r="C8690" s="5" t="n">
        <v>294</v>
      </c>
      <c r="D8690" s="5" t="n">
        <v>10</v>
      </c>
      <c r="E8690" s="5" t="n">
        <v>0</v>
      </c>
      <c r="F8690" s="5" t="n">
        <v>26.7</v>
      </c>
      <c r="G8690" s="5" t="n">
        <v>13.4</v>
      </c>
      <c r="H8690" s="5" t="n">
        <v>12.08</v>
      </c>
      <c r="I8690" s="6">
        <f>IF(E8690&gt;=Markov!$B$3,1,0)</f>
        <v/>
      </c>
      <c r="J8690" s="6">
        <f>I8689</f>
        <v/>
      </c>
      <c r="K8690" s="7">
        <f>MAR1!$B$5+MAR1!$C$5*COS(2*PI()*$C8690/365)+MAR1!$D$5*SIN(2*PI()*$C8690/365)</f>
        <v/>
      </c>
      <c r="L8690" s="7">
        <f>MAR1!$B$6+MAR1!$C$6*COS(2*PI()*$C8690/365)+MAR1!$D$6*SIN(2*PI()*$C8690/365)</f>
        <v/>
      </c>
      <c r="M8690" s="7">
        <f>MAR1!$B$7+MAR1!$C$7*COS(2*PI()*$C8690/365)+MAR1!$D$7*SIN(2*PI()*$C8690/365)</f>
        <v/>
      </c>
      <c r="N8690" s="7">
        <f>F8690-K8690</f>
        <v/>
      </c>
      <c r="O8690" s="7">
        <f>G8690-L8690</f>
        <v/>
      </c>
      <c r="P8690" s="7">
        <f>H8690-M8690</f>
        <v/>
      </c>
      <c r="Q8690" s="7">
        <f>IF($I8690=1,(N8690-MAR1!$B$11)/MAR1!$D$11,(N8690-MAR1!$C$11)/MAR1!$E$11)</f>
        <v/>
      </c>
      <c r="R8690" s="7">
        <f>IF($I8690=1,(O8690-MAR1!$B$12)/MAR1!$D$12,(O8690-MAR1!$C$12)/MAR1!$E$12)</f>
        <v/>
      </c>
      <c r="S8690" s="7">
        <f>IF($I8690=1,(P8690-MAR1!$B$13)/MAR1!$D$13,(P8690-MAR1!$C$13)/MAR1!$E$13)</f>
        <v/>
      </c>
    </row>
    <row r="8691">
      <c r="A8691" s="5" t="n">
        <v>8690</v>
      </c>
      <c r="B8691" s="5" t="n">
        <v>24</v>
      </c>
      <c r="C8691" s="5" t="n">
        <v>295</v>
      </c>
      <c r="D8691" s="5" t="n">
        <v>10</v>
      </c>
      <c r="E8691" s="5" t="n">
        <v>0</v>
      </c>
      <c r="F8691" s="5" t="n">
        <v>27.2</v>
      </c>
      <c r="G8691" s="5" t="n">
        <v>15.4</v>
      </c>
      <c r="H8691" s="5" t="n">
        <v>16.44</v>
      </c>
      <c r="I8691" s="6">
        <f>IF(E8691&gt;=Markov!$B$3,1,0)</f>
        <v/>
      </c>
      <c r="J8691" s="6">
        <f>I8690</f>
        <v/>
      </c>
      <c r="K8691" s="7">
        <f>MAR1!$B$5+MAR1!$C$5*COS(2*PI()*$C8691/365)+MAR1!$D$5*SIN(2*PI()*$C8691/365)</f>
        <v/>
      </c>
      <c r="L8691" s="7">
        <f>MAR1!$B$6+MAR1!$C$6*COS(2*PI()*$C8691/365)+MAR1!$D$6*SIN(2*PI()*$C8691/365)</f>
        <v/>
      </c>
      <c r="M8691" s="7">
        <f>MAR1!$B$7+MAR1!$C$7*COS(2*PI()*$C8691/365)+MAR1!$D$7*SIN(2*PI()*$C8691/365)</f>
        <v/>
      </c>
      <c r="N8691" s="7">
        <f>F8691-K8691</f>
        <v/>
      </c>
      <c r="O8691" s="7">
        <f>G8691-L8691</f>
        <v/>
      </c>
      <c r="P8691" s="7">
        <f>H8691-M8691</f>
        <v/>
      </c>
      <c r="Q8691" s="7">
        <f>IF($I8691=1,(N8691-MAR1!$B$11)/MAR1!$D$11,(N8691-MAR1!$C$11)/MAR1!$E$11)</f>
        <v/>
      </c>
      <c r="R8691" s="7">
        <f>IF($I8691=1,(O8691-MAR1!$B$12)/MAR1!$D$12,(O8691-MAR1!$C$12)/MAR1!$E$12)</f>
        <v/>
      </c>
      <c r="S8691" s="7">
        <f>IF($I8691=1,(P8691-MAR1!$B$13)/MAR1!$D$13,(P8691-MAR1!$C$13)/MAR1!$E$13)</f>
        <v/>
      </c>
    </row>
    <row r="8692">
      <c r="A8692" s="5" t="n">
        <v>8691</v>
      </c>
      <c r="B8692" s="5" t="n">
        <v>24</v>
      </c>
      <c r="C8692" s="5" t="n">
        <v>296</v>
      </c>
      <c r="D8692" s="5" t="n">
        <v>10</v>
      </c>
      <c r="E8692" s="5" t="n">
        <v>0</v>
      </c>
      <c r="F8692" s="5" t="n">
        <v>29</v>
      </c>
      <c r="G8692" s="5" t="n">
        <v>16.8</v>
      </c>
      <c r="H8692" s="5" t="n">
        <v>13.32</v>
      </c>
      <c r="I8692" s="6">
        <f>IF(E8692&gt;=Markov!$B$3,1,0)</f>
        <v/>
      </c>
      <c r="J8692" s="6">
        <f>I8691</f>
        <v/>
      </c>
      <c r="K8692" s="7">
        <f>MAR1!$B$5+MAR1!$C$5*COS(2*PI()*$C8692/365)+MAR1!$D$5*SIN(2*PI()*$C8692/365)</f>
        <v/>
      </c>
      <c r="L8692" s="7">
        <f>MAR1!$B$6+MAR1!$C$6*COS(2*PI()*$C8692/365)+MAR1!$D$6*SIN(2*PI()*$C8692/365)</f>
        <v/>
      </c>
      <c r="M8692" s="7">
        <f>MAR1!$B$7+MAR1!$C$7*COS(2*PI()*$C8692/365)+MAR1!$D$7*SIN(2*PI()*$C8692/365)</f>
        <v/>
      </c>
      <c r="N8692" s="7">
        <f>F8692-K8692</f>
        <v/>
      </c>
      <c r="O8692" s="7">
        <f>G8692-L8692</f>
        <v/>
      </c>
      <c r="P8692" s="7">
        <f>H8692-M8692</f>
        <v/>
      </c>
      <c r="Q8692" s="7">
        <f>IF($I8692=1,(N8692-MAR1!$B$11)/MAR1!$D$11,(N8692-MAR1!$C$11)/MAR1!$E$11)</f>
        <v/>
      </c>
      <c r="R8692" s="7">
        <f>IF($I8692=1,(O8692-MAR1!$B$12)/MAR1!$D$12,(O8692-MAR1!$C$12)/MAR1!$E$12)</f>
        <v/>
      </c>
      <c r="S8692" s="7">
        <f>IF($I8692=1,(P8692-MAR1!$B$13)/MAR1!$D$13,(P8692-MAR1!$C$13)/MAR1!$E$13)</f>
        <v/>
      </c>
    </row>
    <row r="8693">
      <c r="A8693" s="5" t="n">
        <v>8692</v>
      </c>
      <c r="B8693" s="5" t="n">
        <v>24</v>
      </c>
      <c r="C8693" s="5" t="n">
        <v>297</v>
      </c>
      <c r="D8693" s="5" t="n">
        <v>10</v>
      </c>
      <c r="E8693" s="5" t="n">
        <v>0</v>
      </c>
      <c r="F8693" s="5" t="n">
        <v>27.8</v>
      </c>
      <c r="G8693" s="5" t="n">
        <v>18.9</v>
      </c>
      <c r="H8693" s="5" t="n">
        <v>13.03</v>
      </c>
      <c r="I8693" s="6">
        <f>IF(E8693&gt;=Markov!$B$3,1,0)</f>
        <v/>
      </c>
      <c r="J8693" s="6">
        <f>I8692</f>
        <v/>
      </c>
      <c r="K8693" s="7">
        <f>MAR1!$B$5+MAR1!$C$5*COS(2*PI()*$C8693/365)+MAR1!$D$5*SIN(2*PI()*$C8693/365)</f>
        <v/>
      </c>
      <c r="L8693" s="7">
        <f>MAR1!$B$6+MAR1!$C$6*COS(2*PI()*$C8693/365)+MAR1!$D$6*SIN(2*PI()*$C8693/365)</f>
        <v/>
      </c>
      <c r="M8693" s="7">
        <f>MAR1!$B$7+MAR1!$C$7*COS(2*PI()*$C8693/365)+MAR1!$D$7*SIN(2*PI()*$C8693/365)</f>
        <v/>
      </c>
      <c r="N8693" s="7">
        <f>F8693-K8693</f>
        <v/>
      </c>
      <c r="O8693" s="7">
        <f>G8693-L8693</f>
        <v/>
      </c>
      <c r="P8693" s="7">
        <f>H8693-M8693</f>
        <v/>
      </c>
      <c r="Q8693" s="7">
        <f>IF($I8693=1,(N8693-MAR1!$B$11)/MAR1!$D$11,(N8693-MAR1!$C$11)/MAR1!$E$11)</f>
        <v/>
      </c>
      <c r="R8693" s="7">
        <f>IF($I8693=1,(O8693-MAR1!$B$12)/MAR1!$D$12,(O8693-MAR1!$C$12)/MAR1!$E$12)</f>
        <v/>
      </c>
      <c r="S8693" s="7">
        <f>IF($I8693=1,(P8693-MAR1!$B$13)/MAR1!$D$13,(P8693-MAR1!$C$13)/MAR1!$E$13)</f>
        <v/>
      </c>
    </row>
    <row r="8694">
      <c r="A8694" s="5" t="n">
        <v>8693</v>
      </c>
      <c r="B8694" s="5" t="n">
        <v>24</v>
      </c>
      <c r="C8694" s="5" t="n">
        <v>298</v>
      </c>
      <c r="D8694" s="5" t="n">
        <v>10</v>
      </c>
      <c r="E8694" s="5" t="n">
        <v>0</v>
      </c>
      <c r="F8694" s="5" t="n">
        <v>24</v>
      </c>
      <c r="G8694" s="5" t="n">
        <v>17.5</v>
      </c>
      <c r="H8694" s="5" t="n">
        <v>13.78</v>
      </c>
      <c r="I8694" s="6">
        <f>IF(E8694&gt;=Markov!$B$3,1,0)</f>
        <v/>
      </c>
      <c r="J8694" s="6">
        <f>I8693</f>
        <v/>
      </c>
      <c r="K8694" s="7">
        <f>MAR1!$B$5+MAR1!$C$5*COS(2*PI()*$C8694/365)+MAR1!$D$5*SIN(2*PI()*$C8694/365)</f>
        <v/>
      </c>
      <c r="L8694" s="7">
        <f>MAR1!$B$6+MAR1!$C$6*COS(2*PI()*$C8694/365)+MAR1!$D$6*SIN(2*PI()*$C8694/365)</f>
        <v/>
      </c>
      <c r="M8694" s="7">
        <f>MAR1!$B$7+MAR1!$C$7*COS(2*PI()*$C8694/365)+MAR1!$D$7*SIN(2*PI()*$C8694/365)</f>
        <v/>
      </c>
      <c r="N8694" s="7">
        <f>F8694-K8694</f>
        <v/>
      </c>
      <c r="O8694" s="7">
        <f>G8694-L8694</f>
        <v/>
      </c>
      <c r="P8694" s="7">
        <f>H8694-M8694</f>
        <v/>
      </c>
      <c r="Q8694" s="7">
        <f>IF($I8694=1,(N8694-MAR1!$B$11)/MAR1!$D$11,(N8694-MAR1!$C$11)/MAR1!$E$11)</f>
        <v/>
      </c>
      <c r="R8694" s="7">
        <f>IF($I8694=1,(O8694-MAR1!$B$12)/MAR1!$D$12,(O8694-MAR1!$C$12)/MAR1!$E$12)</f>
        <v/>
      </c>
      <c r="S8694" s="7">
        <f>IF($I8694=1,(P8694-MAR1!$B$13)/MAR1!$D$13,(P8694-MAR1!$C$13)/MAR1!$E$13)</f>
        <v/>
      </c>
    </row>
    <row r="8695">
      <c r="A8695" s="5" t="n">
        <v>8694</v>
      </c>
      <c r="B8695" s="5" t="n">
        <v>24</v>
      </c>
      <c r="C8695" s="5" t="n">
        <v>299</v>
      </c>
      <c r="D8695" s="5" t="n">
        <v>10</v>
      </c>
      <c r="E8695" s="5" t="n">
        <v>0</v>
      </c>
      <c r="F8695" s="5" t="n">
        <v>27.9</v>
      </c>
      <c r="G8695" s="5" t="n">
        <v>16.7</v>
      </c>
      <c r="H8695" s="5" t="n">
        <v>16.72</v>
      </c>
      <c r="I8695" s="6">
        <f>IF(E8695&gt;=Markov!$B$3,1,0)</f>
        <v/>
      </c>
      <c r="J8695" s="6">
        <f>I8694</f>
        <v/>
      </c>
      <c r="K8695" s="7">
        <f>MAR1!$B$5+MAR1!$C$5*COS(2*PI()*$C8695/365)+MAR1!$D$5*SIN(2*PI()*$C8695/365)</f>
        <v/>
      </c>
      <c r="L8695" s="7">
        <f>MAR1!$B$6+MAR1!$C$6*COS(2*PI()*$C8695/365)+MAR1!$D$6*SIN(2*PI()*$C8695/365)</f>
        <v/>
      </c>
      <c r="M8695" s="7">
        <f>MAR1!$B$7+MAR1!$C$7*COS(2*PI()*$C8695/365)+MAR1!$D$7*SIN(2*PI()*$C8695/365)</f>
        <v/>
      </c>
      <c r="N8695" s="7">
        <f>F8695-K8695</f>
        <v/>
      </c>
      <c r="O8695" s="7">
        <f>G8695-L8695</f>
        <v/>
      </c>
      <c r="P8695" s="7">
        <f>H8695-M8695</f>
        <v/>
      </c>
      <c r="Q8695" s="7">
        <f>IF($I8695=1,(N8695-MAR1!$B$11)/MAR1!$D$11,(N8695-MAR1!$C$11)/MAR1!$E$11)</f>
        <v/>
      </c>
      <c r="R8695" s="7">
        <f>IF($I8695=1,(O8695-MAR1!$B$12)/MAR1!$D$12,(O8695-MAR1!$C$12)/MAR1!$E$12)</f>
        <v/>
      </c>
      <c r="S8695" s="7">
        <f>IF($I8695=1,(P8695-MAR1!$B$13)/MAR1!$D$13,(P8695-MAR1!$C$13)/MAR1!$E$13)</f>
        <v/>
      </c>
    </row>
    <row r="8696">
      <c r="A8696" s="5" t="n">
        <v>8695</v>
      </c>
      <c r="B8696" s="5" t="n">
        <v>24</v>
      </c>
      <c r="C8696" s="5" t="n">
        <v>300</v>
      </c>
      <c r="D8696" s="5" t="n">
        <v>10</v>
      </c>
      <c r="E8696" s="5" t="n">
        <v>0</v>
      </c>
      <c r="F8696" s="5" t="n">
        <v>29.1</v>
      </c>
      <c r="G8696" s="5" t="n">
        <v>17.7</v>
      </c>
      <c r="H8696" s="5" t="n">
        <v>13.41</v>
      </c>
      <c r="I8696" s="6">
        <f>IF(E8696&gt;=Markov!$B$3,1,0)</f>
        <v/>
      </c>
      <c r="J8696" s="6">
        <f>I8695</f>
        <v/>
      </c>
      <c r="K8696" s="7">
        <f>MAR1!$B$5+MAR1!$C$5*COS(2*PI()*$C8696/365)+MAR1!$D$5*SIN(2*PI()*$C8696/365)</f>
        <v/>
      </c>
      <c r="L8696" s="7">
        <f>MAR1!$B$6+MAR1!$C$6*COS(2*PI()*$C8696/365)+MAR1!$D$6*SIN(2*PI()*$C8696/365)</f>
        <v/>
      </c>
      <c r="M8696" s="7">
        <f>MAR1!$B$7+MAR1!$C$7*COS(2*PI()*$C8696/365)+MAR1!$D$7*SIN(2*PI()*$C8696/365)</f>
        <v/>
      </c>
      <c r="N8696" s="7">
        <f>F8696-K8696</f>
        <v/>
      </c>
      <c r="O8696" s="7">
        <f>G8696-L8696</f>
        <v/>
      </c>
      <c r="P8696" s="7">
        <f>H8696-M8696</f>
        <v/>
      </c>
      <c r="Q8696" s="7">
        <f>IF($I8696=1,(N8696-MAR1!$B$11)/MAR1!$D$11,(N8696-MAR1!$C$11)/MAR1!$E$11)</f>
        <v/>
      </c>
      <c r="R8696" s="7">
        <f>IF($I8696=1,(O8696-MAR1!$B$12)/MAR1!$D$12,(O8696-MAR1!$C$12)/MAR1!$E$12)</f>
        <v/>
      </c>
      <c r="S8696" s="7">
        <f>IF($I8696=1,(P8696-MAR1!$B$13)/MAR1!$D$13,(P8696-MAR1!$C$13)/MAR1!$E$13)</f>
        <v/>
      </c>
    </row>
    <row r="8697">
      <c r="A8697" s="5" t="n">
        <v>8696</v>
      </c>
      <c r="B8697" s="5" t="n">
        <v>24</v>
      </c>
      <c r="C8697" s="5" t="n">
        <v>301</v>
      </c>
      <c r="D8697" s="5" t="n">
        <v>10</v>
      </c>
      <c r="E8697" s="5" t="n">
        <v>0</v>
      </c>
      <c r="F8697" s="5" t="n">
        <v>29.8</v>
      </c>
      <c r="G8697" s="5" t="n">
        <v>16.9</v>
      </c>
      <c r="H8697" s="5" t="n">
        <v>14.31</v>
      </c>
      <c r="I8697" s="6">
        <f>IF(E8697&gt;=Markov!$B$3,1,0)</f>
        <v/>
      </c>
      <c r="J8697" s="6">
        <f>I8696</f>
        <v/>
      </c>
      <c r="K8697" s="7">
        <f>MAR1!$B$5+MAR1!$C$5*COS(2*PI()*$C8697/365)+MAR1!$D$5*SIN(2*PI()*$C8697/365)</f>
        <v/>
      </c>
      <c r="L8697" s="7">
        <f>MAR1!$B$6+MAR1!$C$6*COS(2*PI()*$C8697/365)+MAR1!$D$6*SIN(2*PI()*$C8697/365)</f>
        <v/>
      </c>
      <c r="M8697" s="7">
        <f>MAR1!$B$7+MAR1!$C$7*COS(2*PI()*$C8697/365)+MAR1!$D$7*SIN(2*PI()*$C8697/365)</f>
        <v/>
      </c>
      <c r="N8697" s="7">
        <f>F8697-K8697</f>
        <v/>
      </c>
      <c r="O8697" s="7">
        <f>G8697-L8697</f>
        <v/>
      </c>
      <c r="P8697" s="7">
        <f>H8697-M8697</f>
        <v/>
      </c>
      <c r="Q8697" s="7">
        <f>IF($I8697=1,(N8697-MAR1!$B$11)/MAR1!$D$11,(N8697-MAR1!$C$11)/MAR1!$E$11)</f>
        <v/>
      </c>
      <c r="R8697" s="7">
        <f>IF($I8697=1,(O8697-MAR1!$B$12)/MAR1!$D$12,(O8697-MAR1!$C$12)/MAR1!$E$12)</f>
        <v/>
      </c>
      <c r="S8697" s="7">
        <f>IF($I8697=1,(P8697-MAR1!$B$13)/MAR1!$D$13,(P8697-MAR1!$C$13)/MAR1!$E$13)</f>
        <v/>
      </c>
    </row>
    <row r="8698">
      <c r="A8698" s="5" t="n">
        <v>8697</v>
      </c>
      <c r="B8698" s="5" t="n">
        <v>24</v>
      </c>
      <c r="C8698" s="5" t="n">
        <v>302</v>
      </c>
      <c r="D8698" s="5" t="n">
        <v>10</v>
      </c>
      <c r="E8698" s="5" t="n">
        <v>0</v>
      </c>
      <c r="F8698" s="5" t="n">
        <v>27.6</v>
      </c>
      <c r="G8698" s="5" t="n">
        <v>17</v>
      </c>
      <c r="H8698" s="5" t="n">
        <v>14.56</v>
      </c>
      <c r="I8698" s="6">
        <f>IF(E8698&gt;=Markov!$B$3,1,0)</f>
        <v/>
      </c>
      <c r="J8698" s="6">
        <f>I8697</f>
        <v/>
      </c>
      <c r="K8698" s="7">
        <f>MAR1!$B$5+MAR1!$C$5*COS(2*PI()*$C8698/365)+MAR1!$D$5*SIN(2*PI()*$C8698/365)</f>
        <v/>
      </c>
      <c r="L8698" s="7">
        <f>MAR1!$B$6+MAR1!$C$6*COS(2*PI()*$C8698/365)+MAR1!$D$6*SIN(2*PI()*$C8698/365)</f>
        <v/>
      </c>
      <c r="M8698" s="7">
        <f>MAR1!$B$7+MAR1!$C$7*COS(2*PI()*$C8698/365)+MAR1!$D$7*SIN(2*PI()*$C8698/365)</f>
        <v/>
      </c>
      <c r="N8698" s="7">
        <f>F8698-K8698</f>
        <v/>
      </c>
      <c r="O8698" s="7">
        <f>G8698-L8698</f>
        <v/>
      </c>
      <c r="P8698" s="7">
        <f>H8698-M8698</f>
        <v/>
      </c>
      <c r="Q8698" s="7">
        <f>IF($I8698=1,(N8698-MAR1!$B$11)/MAR1!$D$11,(N8698-MAR1!$C$11)/MAR1!$E$11)</f>
        <v/>
      </c>
      <c r="R8698" s="7">
        <f>IF($I8698=1,(O8698-MAR1!$B$12)/MAR1!$D$12,(O8698-MAR1!$C$12)/MAR1!$E$12)</f>
        <v/>
      </c>
      <c r="S8698" s="7">
        <f>IF($I8698=1,(P8698-MAR1!$B$13)/MAR1!$D$13,(P8698-MAR1!$C$13)/MAR1!$E$13)</f>
        <v/>
      </c>
    </row>
    <row r="8699">
      <c r="A8699" s="5" t="n">
        <v>8698</v>
      </c>
      <c r="B8699" s="5" t="n">
        <v>24</v>
      </c>
      <c r="C8699" s="5" t="n">
        <v>303</v>
      </c>
      <c r="D8699" s="5" t="n">
        <v>10</v>
      </c>
      <c r="E8699" s="5" t="n">
        <v>0</v>
      </c>
      <c r="F8699" s="5" t="n">
        <v>28.2</v>
      </c>
      <c r="G8699" s="5" t="n">
        <v>17.7</v>
      </c>
      <c r="H8699" s="5" t="n">
        <v>16.49</v>
      </c>
      <c r="I8699" s="6">
        <f>IF(E8699&gt;=Markov!$B$3,1,0)</f>
        <v/>
      </c>
      <c r="J8699" s="6">
        <f>I8698</f>
        <v/>
      </c>
      <c r="K8699" s="7">
        <f>MAR1!$B$5+MAR1!$C$5*COS(2*PI()*$C8699/365)+MAR1!$D$5*SIN(2*PI()*$C8699/365)</f>
        <v/>
      </c>
      <c r="L8699" s="7">
        <f>MAR1!$B$6+MAR1!$C$6*COS(2*PI()*$C8699/365)+MAR1!$D$6*SIN(2*PI()*$C8699/365)</f>
        <v/>
      </c>
      <c r="M8699" s="7">
        <f>MAR1!$B$7+MAR1!$C$7*COS(2*PI()*$C8699/365)+MAR1!$D$7*SIN(2*PI()*$C8699/365)</f>
        <v/>
      </c>
      <c r="N8699" s="7">
        <f>F8699-K8699</f>
        <v/>
      </c>
      <c r="O8699" s="7">
        <f>G8699-L8699</f>
        <v/>
      </c>
      <c r="P8699" s="7">
        <f>H8699-M8699</f>
        <v/>
      </c>
      <c r="Q8699" s="7">
        <f>IF($I8699=1,(N8699-MAR1!$B$11)/MAR1!$D$11,(N8699-MAR1!$C$11)/MAR1!$E$11)</f>
        <v/>
      </c>
      <c r="R8699" s="7">
        <f>IF($I8699=1,(O8699-MAR1!$B$12)/MAR1!$D$12,(O8699-MAR1!$C$12)/MAR1!$E$12)</f>
        <v/>
      </c>
      <c r="S8699" s="7">
        <f>IF($I8699=1,(P8699-MAR1!$B$13)/MAR1!$D$13,(P8699-MAR1!$C$13)/MAR1!$E$13)</f>
        <v/>
      </c>
    </row>
    <row r="8700">
      <c r="A8700" s="5" t="n">
        <v>8699</v>
      </c>
      <c r="B8700" s="5" t="n">
        <v>24</v>
      </c>
      <c r="C8700" s="5" t="n">
        <v>304</v>
      </c>
      <c r="D8700" s="5" t="n">
        <v>10</v>
      </c>
      <c r="E8700" s="5" t="n">
        <v>0</v>
      </c>
      <c r="F8700" s="5" t="n">
        <v>27.7</v>
      </c>
      <c r="G8700" s="5" t="n">
        <v>18.4</v>
      </c>
      <c r="H8700" s="5" t="n">
        <v>17.54</v>
      </c>
      <c r="I8700" s="6">
        <f>IF(E8700&gt;=Markov!$B$3,1,0)</f>
        <v/>
      </c>
      <c r="J8700" s="6">
        <f>I8699</f>
        <v/>
      </c>
      <c r="K8700" s="7">
        <f>MAR1!$B$5+MAR1!$C$5*COS(2*PI()*$C8700/365)+MAR1!$D$5*SIN(2*PI()*$C8700/365)</f>
        <v/>
      </c>
      <c r="L8700" s="7">
        <f>MAR1!$B$6+MAR1!$C$6*COS(2*PI()*$C8700/365)+MAR1!$D$6*SIN(2*PI()*$C8700/365)</f>
        <v/>
      </c>
      <c r="M8700" s="7">
        <f>MAR1!$B$7+MAR1!$C$7*COS(2*PI()*$C8700/365)+MAR1!$D$7*SIN(2*PI()*$C8700/365)</f>
        <v/>
      </c>
      <c r="N8700" s="7">
        <f>F8700-K8700</f>
        <v/>
      </c>
      <c r="O8700" s="7">
        <f>G8700-L8700</f>
        <v/>
      </c>
      <c r="P8700" s="7">
        <f>H8700-M8700</f>
        <v/>
      </c>
      <c r="Q8700" s="7">
        <f>IF($I8700=1,(N8700-MAR1!$B$11)/MAR1!$D$11,(N8700-MAR1!$C$11)/MAR1!$E$11)</f>
        <v/>
      </c>
      <c r="R8700" s="7">
        <f>IF($I8700=1,(O8700-MAR1!$B$12)/MAR1!$D$12,(O8700-MAR1!$C$12)/MAR1!$E$12)</f>
        <v/>
      </c>
      <c r="S8700" s="7">
        <f>IF($I8700=1,(P8700-MAR1!$B$13)/MAR1!$D$13,(P8700-MAR1!$C$13)/MAR1!$E$13)</f>
        <v/>
      </c>
    </row>
    <row r="8701">
      <c r="A8701" s="5" t="n">
        <v>8700</v>
      </c>
      <c r="B8701" s="5" t="n">
        <v>24</v>
      </c>
      <c r="C8701" s="5" t="n">
        <v>305</v>
      </c>
      <c r="D8701" s="5" t="n">
        <v>11</v>
      </c>
      <c r="E8701" s="5" t="n">
        <v>0</v>
      </c>
      <c r="F8701" s="5" t="n">
        <v>30.4</v>
      </c>
      <c r="G8701" s="5" t="n">
        <v>17.2</v>
      </c>
      <c r="H8701" s="5" t="n">
        <v>11.77</v>
      </c>
      <c r="I8701" s="6">
        <f>IF(E8701&gt;=Markov!$B$3,1,0)</f>
        <v/>
      </c>
      <c r="J8701" s="6">
        <f>I8700</f>
        <v/>
      </c>
      <c r="K8701" s="7">
        <f>MAR1!$B$5+MAR1!$C$5*COS(2*PI()*$C8701/365)+MAR1!$D$5*SIN(2*PI()*$C8701/365)</f>
        <v/>
      </c>
      <c r="L8701" s="7">
        <f>MAR1!$B$6+MAR1!$C$6*COS(2*PI()*$C8701/365)+MAR1!$D$6*SIN(2*PI()*$C8701/365)</f>
        <v/>
      </c>
      <c r="M8701" s="7">
        <f>MAR1!$B$7+MAR1!$C$7*COS(2*PI()*$C8701/365)+MAR1!$D$7*SIN(2*PI()*$C8701/365)</f>
        <v/>
      </c>
      <c r="N8701" s="7">
        <f>F8701-K8701</f>
        <v/>
      </c>
      <c r="O8701" s="7">
        <f>G8701-L8701</f>
        <v/>
      </c>
      <c r="P8701" s="7">
        <f>H8701-M8701</f>
        <v/>
      </c>
      <c r="Q8701" s="7">
        <f>IF($I8701=1,(N8701-MAR1!$B$11)/MAR1!$D$11,(N8701-MAR1!$C$11)/MAR1!$E$11)</f>
        <v/>
      </c>
      <c r="R8701" s="7">
        <f>IF($I8701=1,(O8701-MAR1!$B$12)/MAR1!$D$12,(O8701-MAR1!$C$12)/MAR1!$E$12)</f>
        <v/>
      </c>
      <c r="S8701" s="7">
        <f>IF($I8701=1,(P8701-MAR1!$B$13)/MAR1!$D$13,(P8701-MAR1!$C$13)/MAR1!$E$13)</f>
        <v/>
      </c>
    </row>
    <row r="8702">
      <c r="A8702" s="5" t="n">
        <v>8701</v>
      </c>
      <c r="B8702" s="5" t="n">
        <v>24</v>
      </c>
      <c r="C8702" s="5" t="n">
        <v>306</v>
      </c>
      <c r="D8702" s="5" t="n">
        <v>11</v>
      </c>
      <c r="E8702" s="5" t="n">
        <v>0</v>
      </c>
      <c r="F8702" s="5" t="n">
        <v>31.8</v>
      </c>
      <c r="G8702" s="5" t="n">
        <v>17.2</v>
      </c>
      <c r="H8702" s="5" t="n">
        <v>15.09</v>
      </c>
      <c r="I8702" s="6">
        <f>IF(E8702&gt;=Markov!$B$3,1,0)</f>
        <v/>
      </c>
      <c r="J8702" s="6">
        <f>I8701</f>
        <v/>
      </c>
      <c r="K8702" s="7">
        <f>MAR1!$B$5+MAR1!$C$5*COS(2*PI()*$C8702/365)+MAR1!$D$5*SIN(2*PI()*$C8702/365)</f>
        <v/>
      </c>
      <c r="L8702" s="7">
        <f>MAR1!$B$6+MAR1!$C$6*COS(2*PI()*$C8702/365)+MAR1!$D$6*SIN(2*PI()*$C8702/365)</f>
        <v/>
      </c>
      <c r="M8702" s="7">
        <f>MAR1!$B$7+MAR1!$C$7*COS(2*PI()*$C8702/365)+MAR1!$D$7*SIN(2*PI()*$C8702/365)</f>
        <v/>
      </c>
      <c r="N8702" s="7">
        <f>F8702-K8702</f>
        <v/>
      </c>
      <c r="O8702" s="7">
        <f>G8702-L8702</f>
        <v/>
      </c>
      <c r="P8702" s="7">
        <f>H8702-M8702</f>
        <v/>
      </c>
      <c r="Q8702" s="7">
        <f>IF($I8702=1,(N8702-MAR1!$B$11)/MAR1!$D$11,(N8702-MAR1!$C$11)/MAR1!$E$11)</f>
        <v/>
      </c>
      <c r="R8702" s="7">
        <f>IF($I8702=1,(O8702-MAR1!$B$12)/MAR1!$D$12,(O8702-MAR1!$C$12)/MAR1!$E$12)</f>
        <v/>
      </c>
      <c r="S8702" s="7">
        <f>IF($I8702=1,(P8702-MAR1!$B$13)/MAR1!$D$13,(P8702-MAR1!$C$13)/MAR1!$E$13)</f>
        <v/>
      </c>
    </row>
    <row r="8703">
      <c r="A8703" s="5" t="n">
        <v>8702</v>
      </c>
      <c r="B8703" s="5" t="n">
        <v>24</v>
      </c>
      <c r="C8703" s="5" t="n">
        <v>307</v>
      </c>
      <c r="D8703" s="5" t="n">
        <v>11</v>
      </c>
      <c r="E8703" s="5" t="n">
        <v>0</v>
      </c>
      <c r="F8703" s="5" t="n">
        <v>27</v>
      </c>
      <c r="G8703" s="5" t="n">
        <v>15.1</v>
      </c>
      <c r="H8703" s="5" t="n">
        <v>10.62</v>
      </c>
      <c r="I8703" s="6">
        <f>IF(E8703&gt;=Markov!$B$3,1,0)</f>
        <v/>
      </c>
      <c r="J8703" s="6">
        <f>I8702</f>
        <v/>
      </c>
      <c r="K8703" s="7">
        <f>MAR1!$B$5+MAR1!$C$5*COS(2*PI()*$C8703/365)+MAR1!$D$5*SIN(2*PI()*$C8703/365)</f>
        <v/>
      </c>
      <c r="L8703" s="7">
        <f>MAR1!$B$6+MAR1!$C$6*COS(2*PI()*$C8703/365)+MAR1!$D$6*SIN(2*PI()*$C8703/365)</f>
        <v/>
      </c>
      <c r="M8703" s="7">
        <f>MAR1!$B$7+MAR1!$C$7*COS(2*PI()*$C8703/365)+MAR1!$D$7*SIN(2*PI()*$C8703/365)</f>
        <v/>
      </c>
      <c r="N8703" s="7">
        <f>F8703-K8703</f>
        <v/>
      </c>
      <c r="O8703" s="7">
        <f>G8703-L8703</f>
        <v/>
      </c>
      <c r="P8703" s="7">
        <f>H8703-M8703</f>
        <v/>
      </c>
      <c r="Q8703" s="7">
        <f>IF($I8703=1,(N8703-MAR1!$B$11)/MAR1!$D$11,(N8703-MAR1!$C$11)/MAR1!$E$11)</f>
        <v/>
      </c>
      <c r="R8703" s="7">
        <f>IF($I8703=1,(O8703-MAR1!$B$12)/MAR1!$D$12,(O8703-MAR1!$C$12)/MAR1!$E$12)</f>
        <v/>
      </c>
      <c r="S8703" s="7">
        <f>IF($I8703=1,(P8703-MAR1!$B$13)/MAR1!$D$13,(P8703-MAR1!$C$13)/MAR1!$E$13)</f>
        <v/>
      </c>
    </row>
    <row r="8704">
      <c r="A8704" s="5" t="n">
        <v>8703</v>
      </c>
      <c r="B8704" s="5" t="n">
        <v>24</v>
      </c>
      <c r="C8704" s="5" t="n">
        <v>308</v>
      </c>
      <c r="D8704" s="5" t="n">
        <v>11</v>
      </c>
      <c r="E8704" s="5" t="n">
        <v>3.6</v>
      </c>
      <c r="F8704" s="5" t="n">
        <v>26.2</v>
      </c>
      <c r="G8704" s="5" t="n">
        <v>15.8</v>
      </c>
      <c r="H8704" s="5" t="n">
        <v>2.73</v>
      </c>
      <c r="I8704" s="6">
        <f>IF(E8704&gt;=Markov!$B$3,1,0)</f>
        <v/>
      </c>
      <c r="J8704" s="6">
        <f>I8703</f>
        <v/>
      </c>
      <c r="K8704" s="7">
        <f>MAR1!$B$5+MAR1!$C$5*COS(2*PI()*$C8704/365)+MAR1!$D$5*SIN(2*PI()*$C8704/365)</f>
        <v/>
      </c>
      <c r="L8704" s="7">
        <f>MAR1!$B$6+MAR1!$C$6*COS(2*PI()*$C8704/365)+MAR1!$D$6*SIN(2*PI()*$C8704/365)</f>
        <v/>
      </c>
      <c r="M8704" s="7">
        <f>MAR1!$B$7+MAR1!$C$7*COS(2*PI()*$C8704/365)+MAR1!$D$7*SIN(2*PI()*$C8704/365)</f>
        <v/>
      </c>
      <c r="N8704" s="7">
        <f>F8704-K8704</f>
        <v/>
      </c>
      <c r="O8704" s="7">
        <f>G8704-L8704</f>
        <v/>
      </c>
      <c r="P8704" s="7">
        <f>H8704-M8704</f>
        <v/>
      </c>
      <c r="Q8704" s="7">
        <f>IF($I8704=1,(N8704-MAR1!$B$11)/MAR1!$D$11,(N8704-MAR1!$C$11)/MAR1!$E$11)</f>
        <v/>
      </c>
      <c r="R8704" s="7">
        <f>IF($I8704=1,(O8704-MAR1!$B$12)/MAR1!$D$12,(O8704-MAR1!$C$12)/MAR1!$E$12)</f>
        <v/>
      </c>
      <c r="S8704" s="7">
        <f>IF($I8704=1,(P8704-MAR1!$B$13)/MAR1!$D$13,(P8704-MAR1!$C$13)/MAR1!$E$13)</f>
        <v/>
      </c>
    </row>
    <row r="8705">
      <c r="A8705" s="5" t="n">
        <v>8704</v>
      </c>
      <c r="B8705" s="5" t="n">
        <v>24</v>
      </c>
      <c r="C8705" s="5" t="n">
        <v>309</v>
      </c>
      <c r="D8705" s="5" t="n">
        <v>11</v>
      </c>
      <c r="E8705" s="5" t="n">
        <v>0</v>
      </c>
      <c r="F8705" s="5" t="n">
        <v>28.6</v>
      </c>
      <c r="G8705" s="5" t="n">
        <v>14.6</v>
      </c>
      <c r="H8705" s="5" t="n">
        <v>9.9</v>
      </c>
      <c r="I8705" s="6">
        <f>IF(E8705&gt;=Markov!$B$3,1,0)</f>
        <v/>
      </c>
      <c r="J8705" s="6">
        <f>I8704</f>
        <v/>
      </c>
      <c r="K8705" s="7">
        <f>MAR1!$B$5+MAR1!$C$5*COS(2*PI()*$C8705/365)+MAR1!$D$5*SIN(2*PI()*$C8705/365)</f>
        <v/>
      </c>
      <c r="L8705" s="7">
        <f>MAR1!$B$6+MAR1!$C$6*COS(2*PI()*$C8705/365)+MAR1!$D$6*SIN(2*PI()*$C8705/365)</f>
        <v/>
      </c>
      <c r="M8705" s="7">
        <f>MAR1!$B$7+MAR1!$C$7*COS(2*PI()*$C8705/365)+MAR1!$D$7*SIN(2*PI()*$C8705/365)</f>
        <v/>
      </c>
      <c r="N8705" s="7">
        <f>F8705-K8705</f>
        <v/>
      </c>
      <c r="O8705" s="7">
        <f>G8705-L8705</f>
        <v/>
      </c>
      <c r="P8705" s="7">
        <f>H8705-M8705</f>
        <v/>
      </c>
      <c r="Q8705" s="7">
        <f>IF($I8705=1,(N8705-MAR1!$B$11)/MAR1!$D$11,(N8705-MAR1!$C$11)/MAR1!$E$11)</f>
        <v/>
      </c>
      <c r="R8705" s="7">
        <f>IF($I8705=1,(O8705-MAR1!$B$12)/MAR1!$D$12,(O8705-MAR1!$C$12)/MAR1!$E$12)</f>
        <v/>
      </c>
      <c r="S8705" s="7">
        <f>IF($I8705=1,(P8705-MAR1!$B$13)/MAR1!$D$13,(P8705-MAR1!$C$13)/MAR1!$E$13)</f>
        <v/>
      </c>
    </row>
    <row r="8706">
      <c r="A8706" s="5" t="n">
        <v>8705</v>
      </c>
      <c r="B8706" s="5" t="n">
        <v>24</v>
      </c>
      <c r="C8706" s="5" t="n">
        <v>310</v>
      </c>
      <c r="D8706" s="5" t="n">
        <v>11</v>
      </c>
      <c r="E8706" s="5" t="n">
        <v>0</v>
      </c>
      <c r="F8706" s="5" t="n">
        <v>25.8</v>
      </c>
      <c r="G8706" s="5" t="n">
        <v>14.9</v>
      </c>
      <c r="H8706" s="5" t="n">
        <v>7.77</v>
      </c>
      <c r="I8706" s="6">
        <f>IF(E8706&gt;=Markov!$B$3,1,0)</f>
        <v/>
      </c>
      <c r="J8706" s="6">
        <f>I8705</f>
        <v/>
      </c>
      <c r="K8706" s="7">
        <f>MAR1!$B$5+MAR1!$C$5*COS(2*PI()*$C8706/365)+MAR1!$D$5*SIN(2*PI()*$C8706/365)</f>
        <v/>
      </c>
      <c r="L8706" s="7">
        <f>MAR1!$B$6+MAR1!$C$6*COS(2*PI()*$C8706/365)+MAR1!$D$6*SIN(2*PI()*$C8706/365)</f>
        <v/>
      </c>
      <c r="M8706" s="7">
        <f>MAR1!$B$7+MAR1!$C$7*COS(2*PI()*$C8706/365)+MAR1!$D$7*SIN(2*PI()*$C8706/365)</f>
        <v/>
      </c>
      <c r="N8706" s="7">
        <f>F8706-K8706</f>
        <v/>
      </c>
      <c r="O8706" s="7">
        <f>G8706-L8706</f>
        <v/>
      </c>
      <c r="P8706" s="7">
        <f>H8706-M8706</f>
        <v/>
      </c>
      <c r="Q8706" s="7">
        <f>IF($I8706=1,(N8706-MAR1!$B$11)/MAR1!$D$11,(N8706-MAR1!$C$11)/MAR1!$E$11)</f>
        <v/>
      </c>
      <c r="R8706" s="7">
        <f>IF($I8706=1,(O8706-MAR1!$B$12)/MAR1!$D$12,(O8706-MAR1!$C$12)/MAR1!$E$12)</f>
        <v/>
      </c>
      <c r="S8706" s="7">
        <f>IF($I8706=1,(P8706-MAR1!$B$13)/MAR1!$D$13,(P8706-MAR1!$C$13)/MAR1!$E$13)</f>
        <v/>
      </c>
    </row>
    <row r="8707">
      <c r="A8707" s="5" t="n">
        <v>8706</v>
      </c>
      <c r="B8707" s="5" t="n">
        <v>24</v>
      </c>
      <c r="C8707" s="5" t="n">
        <v>311</v>
      </c>
      <c r="D8707" s="5" t="n">
        <v>11</v>
      </c>
      <c r="E8707" s="5" t="n">
        <v>0</v>
      </c>
      <c r="F8707" s="5" t="n">
        <v>27.7</v>
      </c>
      <c r="G8707" s="5" t="n">
        <v>17</v>
      </c>
      <c r="H8707" s="5" t="n">
        <v>10.22</v>
      </c>
      <c r="I8707" s="6">
        <f>IF(E8707&gt;=Markov!$B$3,1,0)</f>
        <v/>
      </c>
      <c r="J8707" s="6">
        <f>I8706</f>
        <v/>
      </c>
      <c r="K8707" s="7">
        <f>MAR1!$B$5+MAR1!$C$5*COS(2*PI()*$C8707/365)+MAR1!$D$5*SIN(2*PI()*$C8707/365)</f>
        <v/>
      </c>
      <c r="L8707" s="7">
        <f>MAR1!$B$6+MAR1!$C$6*COS(2*PI()*$C8707/365)+MAR1!$D$6*SIN(2*PI()*$C8707/365)</f>
        <v/>
      </c>
      <c r="M8707" s="7">
        <f>MAR1!$B$7+MAR1!$C$7*COS(2*PI()*$C8707/365)+MAR1!$D$7*SIN(2*PI()*$C8707/365)</f>
        <v/>
      </c>
      <c r="N8707" s="7">
        <f>F8707-K8707</f>
        <v/>
      </c>
      <c r="O8707" s="7">
        <f>G8707-L8707</f>
        <v/>
      </c>
      <c r="P8707" s="7">
        <f>H8707-M8707</f>
        <v/>
      </c>
      <c r="Q8707" s="7">
        <f>IF($I8707=1,(N8707-MAR1!$B$11)/MAR1!$D$11,(N8707-MAR1!$C$11)/MAR1!$E$11)</f>
        <v/>
      </c>
      <c r="R8707" s="7">
        <f>IF($I8707=1,(O8707-MAR1!$B$12)/MAR1!$D$12,(O8707-MAR1!$C$12)/MAR1!$E$12)</f>
        <v/>
      </c>
      <c r="S8707" s="7">
        <f>IF($I8707=1,(P8707-MAR1!$B$13)/MAR1!$D$13,(P8707-MAR1!$C$13)/MAR1!$E$13)</f>
        <v/>
      </c>
    </row>
    <row r="8708">
      <c r="A8708" s="5" t="n">
        <v>8707</v>
      </c>
      <c r="B8708" s="5" t="n">
        <v>24</v>
      </c>
      <c r="C8708" s="5" t="n">
        <v>312</v>
      </c>
      <c r="D8708" s="5" t="n">
        <v>11</v>
      </c>
      <c r="E8708" s="5" t="n">
        <v>0</v>
      </c>
      <c r="F8708" s="5" t="n">
        <v>28.5</v>
      </c>
      <c r="G8708" s="5" t="n">
        <v>16.3</v>
      </c>
      <c r="H8708" s="5" t="n">
        <v>8.949999999999999</v>
      </c>
      <c r="I8708" s="6">
        <f>IF(E8708&gt;=Markov!$B$3,1,0)</f>
        <v/>
      </c>
      <c r="J8708" s="6">
        <f>I8707</f>
        <v/>
      </c>
      <c r="K8708" s="7">
        <f>MAR1!$B$5+MAR1!$C$5*COS(2*PI()*$C8708/365)+MAR1!$D$5*SIN(2*PI()*$C8708/365)</f>
        <v/>
      </c>
      <c r="L8708" s="7">
        <f>MAR1!$B$6+MAR1!$C$6*COS(2*PI()*$C8708/365)+MAR1!$D$6*SIN(2*PI()*$C8708/365)</f>
        <v/>
      </c>
      <c r="M8708" s="7">
        <f>MAR1!$B$7+MAR1!$C$7*COS(2*PI()*$C8708/365)+MAR1!$D$7*SIN(2*PI()*$C8708/365)</f>
        <v/>
      </c>
      <c r="N8708" s="7">
        <f>F8708-K8708</f>
        <v/>
      </c>
      <c r="O8708" s="7">
        <f>G8708-L8708</f>
        <v/>
      </c>
      <c r="P8708" s="7">
        <f>H8708-M8708</f>
        <v/>
      </c>
      <c r="Q8708" s="7">
        <f>IF($I8708=1,(N8708-MAR1!$B$11)/MAR1!$D$11,(N8708-MAR1!$C$11)/MAR1!$E$11)</f>
        <v/>
      </c>
      <c r="R8708" s="7">
        <f>IF($I8708=1,(O8708-MAR1!$B$12)/MAR1!$D$12,(O8708-MAR1!$C$12)/MAR1!$E$12)</f>
        <v/>
      </c>
      <c r="S8708" s="7">
        <f>IF($I8708=1,(P8708-MAR1!$B$13)/MAR1!$D$13,(P8708-MAR1!$C$13)/MAR1!$E$13)</f>
        <v/>
      </c>
    </row>
    <row r="8709">
      <c r="A8709" s="5" t="n">
        <v>8708</v>
      </c>
      <c r="B8709" s="5" t="n">
        <v>24</v>
      </c>
      <c r="C8709" s="5" t="n">
        <v>313</v>
      </c>
      <c r="D8709" s="5" t="n">
        <v>11</v>
      </c>
      <c r="E8709" s="5" t="n">
        <v>0</v>
      </c>
      <c r="F8709" s="5" t="n">
        <v>25.1</v>
      </c>
      <c r="G8709" s="5" t="n">
        <v>15.3</v>
      </c>
      <c r="H8709" s="5" t="n">
        <v>8.300000000000001</v>
      </c>
      <c r="I8709" s="6">
        <f>IF(E8709&gt;=Markov!$B$3,1,0)</f>
        <v/>
      </c>
      <c r="J8709" s="6">
        <f>I8708</f>
        <v/>
      </c>
      <c r="K8709" s="7">
        <f>MAR1!$B$5+MAR1!$C$5*COS(2*PI()*$C8709/365)+MAR1!$D$5*SIN(2*PI()*$C8709/365)</f>
        <v/>
      </c>
      <c r="L8709" s="7">
        <f>MAR1!$B$6+MAR1!$C$6*COS(2*PI()*$C8709/365)+MAR1!$D$6*SIN(2*PI()*$C8709/365)</f>
        <v/>
      </c>
      <c r="M8709" s="7">
        <f>MAR1!$B$7+MAR1!$C$7*COS(2*PI()*$C8709/365)+MAR1!$D$7*SIN(2*PI()*$C8709/365)</f>
        <v/>
      </c>
      <c r="N8709" s="7">
        <f>F8709-K8709</f>
        <v/>
      </c>
      <c r="O8709" s="7">
        <f>G8709-L8709</f>
        <v/>
      </c>
      <c r="P8709" s="7">
        <f>H8709-M8709</f>
        <v/>
      </c>
      <c r="Q8709" s="7">
        <f>IF($I8709=1,(N8709-MAR1!$B$11)/MAR1!$D$11,(N8709-MAR1!$C$11)/MAR1!$E$11)</f>
        <v/>
      </c>
      <c r="R8709" s="7">
        <f>IF($I8709=1,(O8709-MAR1!$B$12)/MAR1!$D$12,(O8709-MAR1!$C$12)/MAR1!$E$12)</f>
        <v/>
      </c>
      <c r="S8709" s="7">
        <f>IF($I8709=1,(P8709-MAR1!$B$13)/MAR1!$D$13,(P8709-MAR1!$C$13)/MAR1!$E$13)</f>
        <v/>
      </c>
    </row>
    <row r="8710">
      <c r="A8710" s="5" t="n">
        <v>8709</v>
      </c>
      <c r="B8710" s="5" t="n">
        <v>24</v>
      </c>
      <c r="C8710" s="5" t="n">
        <v>314</v>
      </c>
      <c r="D8710" s="5" t="n">
        <v>11</v>
      </c>
      <c r="E8710" s="5" t="n">
        <v>0</v>
      </c>
      <c r="F8710" s="5" t="n">
        <v>28.5</v>
      </c>
      <c r="G8710" s="5" t="n">
        <v>14.6</v>
      </c>
      <c r="H8710" s="5" t="n">
        <v>8.390000000000001</v>
      </c>
      <c r="I8710" s="6">
        <f>IF(E8710&gt;=Markov!$B$3,1,0)</f>
        <v/>
      </c>
      <c r="J8710" s="6">
        <f>I8709</f>
        <v/>
      </c>
      <c r="K8710" s="7">
        <f>MAR1!$B$5+MAR1!$C$5*COS(2*PI()*$C8710/365)+MAR1!$D$5*SIN(2*PI()*$C8710/365)</f>
        <v/>
      </c>
      <c r="L8710" s="7">
        <f>MAR1!$B$6+MAR1!$C$6*COS(2*PI()*$C8710/365)+MAR1!$D$6*SIN(2*PI()*$C8710/365)</f>
        <v/>
      </c>
      <c r="M8710" s="7">
        <f>MAR1!$B$7+MAR1!$C$7*COS(2*PI()*$C8710/365)+MAR1!$D$7*SIN(2*PI()*$C8710/365)</f>
        <v/>
      </c>
      <c r="N8710" s="7">
        <f>F8710-K8710</f>
        <v/>
      </c>
      <c r="O8710" s="7">
        <f>G8710-L8710</f>
        <v/>
      </c>
      <c r="P8710" s="7">
        <f>H8710-M8710</f>
        <v/>
      </c>
      <c r="Q8710" s="7">
        <f>IF($I8710=1,(N8710-MAR1!$B$11)/MAR1!$D$11,(N8710-MAR1!$C$11)/MAR1!$E$11)</f>
        <v/>
      </c>
      <c r="R8710" s="7">
        <f>IF($I8710=1,(O8710-MAR1!$B$12)/MAR1!$D$12,(O8710-MAR1!$C$12)/MAR1!$E$12)</f>
        <v/>
      </c>
      <c r="S8710" s="7">
        <f>IF($I8710=1,(P8710-MAR1!$B$13)/MAR1!$D$13,(P8710-MAR1!$C$13)/MAR1!$E$13)</f>
        <v/>
      </c>
    </row>
    <row r="8711">
      <c r="A8711" s="5" t="n">
        <v>8710</v>
      </c>
      <c r="B8711" s="5" t="n">
        <v>24</v>
      </c>
      <c r="C8711" s="5" t="n">
        <v>315</v>
      </c>
      <c r="D8711" s="5" t="n">
        <v>11</v>
      </c>
      <c r="E8711" s="5" t="n">
        <v>0</v>
      </c>
      <c r="F8711" s="5" t="n">
        <v>26.3</v>
      </c>
      <c r="G8711" s="5" t="n">
        <v>14.3</v>
      </c>
      <c r="H8711" s="5" t="n">
        <v>7.37</v>
      </c>
      <c r="I8711" s="6">
        <f>IF(E8711&gt;=Markov!$B$3,1,0)</f>
        <v/>
      </c>
      <c r="J8711" s="6">
        <f>I8710</f>
        <v/>
      </c>
      <c r="K8711" s="7">
        <f>MAR1!$B$5+MAR1!$C$5*COS(2*PI()*$C8711/365)+MAR1!$D$5*SIN(2*PI()*$C8711/365)</f>
        <v/>
      </c>
      <c r="L8711" s="7">
        <f>MAR1!$B$6+MAR1!$C$6*COS(2*PI()*$C8711/365)+MAR1!$D$6*SIN(2*PI()*$C8711/365)</f>
        <v/>
      </c>
      <c r="M8711" s="7">
        <f>MAR1!$B$7+MAR1!$C$7*COS(2*PI()*$C8711/365)+MAR1!$D$7*SIN(2*PI()*$C8711/365)</f>
        <v/>
      </c>
      <c r="N8711" s="7">
        <f>F8711-K8711</f>
        <v/>
      </c>
      <c r="O8711" s="7">
        <f>G8711-L8711</f>
        <v/>
      </c>
      <c r="P8711" s="7">
        <f>H8711-M8711</f>
        <v/>
      </c>
      <c r="Q8711" s="7">
        <f>IF($I8711=1,(N8711-MAR1!$B$11)/MAR1!$D$11,(N8711-MAR1!$C$11)/MAR1!$E$11)</f>
        <v/>
      </c>
      <c r="R8711" s="7">
        <f>IF($I8711=1,(O8711-MAR1!$B$12)/MAR1!$D$12,(O8711-MAR1!$C$12)/MAR1!$E$12)</f>
        <v/>
      </c>
      <c r="S8711" s="7">
        <f>IF($I8711=1,(P8711-MAR1!$B$13)/MAR1!$D$13,(P8711-MAR1!$C$13)/MAR1!$E$13)</f>
        <v/>
      </c>
    </row>
    <row r="8712">
      <c r="A8712" s="5" t="n">
        <v>8711</v>
      </c>
      <c r="B8712" s="5" t="n">
        <v>24</v>
      </c>
      <c r="C8712" s="5" t="n">
        <v>316</v>
      </c>
      <c r="D8712" s="5" t="n">
        <v>11</v>
      </c>
      <c r="E8712" s="5" t="n">
        <v>0</v>
      </c>
      <c r="F8712" s="5" t="n">
        <v>27.9</v>
      </c>
      <c r="G8712" s="5" t="n">
        <v>14.4</v>
      </c>
      <c r="H8712" s="5" t="n">
        <v>16.84</v>
      </c>
      <c r="I8712" s="6">
        <f>IF(E8712&gt;=Markov!$B$3,1,0)</f>
        <v/>
      </c>
      <c r="J8712" s="6">
        <f>I8711</f>
        <v/>
      </c>
      <c r="K8712" s="7">
        <f>MAR1!$B$5+MAR1!$C$5*COS(2*PI()*$C8712/365)+MAR1!$D$5*SIN(2*PI()*$C8712/365)</f>
        <v/>
      </c>
      <c r="L8712" s="7">
        <f>MAR1!$B$6+MAR1!$C$6*COS(2*PI()*$C8712/365)+MAR1!$D$6*SIN(2*PI()*$C8712/365)</f>
        <v/>
      </c>
      <c r="M8712" s="7">
        <f>MAR1!$B$7+MAR1!$C$7*COS(2*PI()*$C8712/365)+MAR1!$D$7*SIN(2*PI()*$C8712/365)</f>
        <v/>
      </c>
      <c r="N8712" s="7">
        <f>F8712-K8712</f>
        <v/>
      </c>
      <c r="O8712" s="7">
        <f>G8712-L8712</f>
        <v/>
      </c>
      <c r="P8712" s="7">
        <f>H8712-M8712</f>
        <v/>
      </c>
      <c r="Q8712" s="7">
        <f>IF($I8712=1,(N8712-MAR1!$B$11)/MAR1!$D$11,(N8712-MAR1!$C$11)/MAR1!$E$11)</f>
        <v/>
      </c>
      <c r="R8712" s="7">
        <f>IF($I8712=1,(O8712-MAR1!$B$12)/MAR1!$D$12,(O8712-MAR1!$C$12)/MAR1!$E$12)</f>
        <v/>
      </c>
      <c r="S8712" s="7">
        <f>IF($I8712=1,(P8712-MAR1!$B$13)/MAR1!$D$13,(P8712-MAR1!$C$13)/MAR1!$E$13)</f>
        <v/>
      </c>
    </row>
    <row r="8713">
      <c r="A8713" s="5" t="n">
        <v>8712</v>
      </c>
      <c r="B8713" s="5" t="n">
        <v>24</v>
      </c>
      <c r="C8713" s="5" t="n">
        <v>317</v>
      </c>
      <c r="D8713" s="5" t="n">
        <v>11</v>
      </c>
      <c r="E8713" s="5" t="n">
        <v>0</v>
      </c>
      <c r="F8713" s="5" t="n">
        <v>29.5</v>
      </c>
      <c r="G8713" s="5" t="n">
        <v>14.5</v>
      </c>
      <c r="H8713" s="5" t="n">
        <v>15.62</v>
      </c>
      <c r="I8713" s="6">
        <f>IF(E8713&gt;=Markov!$B$3,1,0)</f>
        <v/>
      </c>
      <c r="J8713" s="6">
        <f>I8712</f>
        <v/>
      </c>
      <c r="K8713" s="7">
        <f>MAR1!$B$5+MAR1!$C$5*COS(2*PI()*$C8713/365)+MAR1!$D$5*SIN(2*PI()*$C8713/365)</f>
        <v/>
      </c>
      <c r="L8713" s="7">
        <f>MAR1!$B$6+MAR1!$C$6*COS(2*PI()*$C8713/365)+MAR1!$D$6*SIN(2*PI()*$C8713/365)</f>
        <v/>
      </c>
      <c r="M8713" s="7">
        <f>MAR1!$B$7+MAR1!$C$7*COS(2*PI()*$C8713/365)+MAR1!$D$7*SIN(2*PI()*$C8713/365)</f>
        <v/>
      </c>
      <c r="N8713" s="7">
        <f>F8713-K8713</f>
        <v/>
      </c>
      <c r="O8713" s="7">
        <f>G8713-L8713</f>
        <v/>
      </c>
      <c r="P8713" s="7">
        <f>H8713-M8713</f>
        <v/>
      </c>
      <c r="Q8713" s="7">
        <f>IF($I8713=1,(N8713-MAR1!$B$11)/MAR1!$D$11,(N8713-MAR1!$C$11)/MAR1!$E$11)</f>
        <v/>
      </c>
      <c r="R8713" s="7">
        <f>IF($I8713=1,(O8713-MAR1!$B$12)/MAR1!$D$12,(O8713-MAR1!$C$12)/MAR1!$E$12)</f>
        <v/>
      </c>
      <c r="S8713" s="7">
        <f>IF($I8713=1,(P8713-MAR1!$B$13)/MAR1!$D$13,(P8713-MAR1!$C$13)/MAR1!$E$13)</f>
        <v/>
      </c>
    </row>
    <row r="8714">
      <c r="A8714" s="5" t="n">
        <v>8713</v>
      </c>
      <c r="B8714" s="5" t="n">
        <v>24</v>
      </c>
      <c r="C8714" s="5" t="n">
        <v>318</v>
      </c>
      <c r="D8714" s="5" t="n">
        <v>11</v>
      </c>
      <c r="E8714" s="5" t="n">
        <v>0</v>
      </c>
      <c r="F8714" s="5" t="n">
        <v>28.1</v>
      </c>
      <c r="G8714" s="5" t="n">
        <v>12.6</v>
      </c>
      <c r="H8714" s="5" t="n">
        <v>10.91</v>
      </c>
      <c r="I8714" s="6">
        <f>IF(E8714&gt;=Markov!$B$3,1,0)</f>
        <v/>
      </c>
      <c r="J8714" s="6">
        <f>I8713</f>
        <v/>
      </c>
      <c r="K8714" s="7">
        <f>MAR1!$B$5+MAR1!$C$5*COS(2*PI()*$C8714/365)+MAR1!$D$5*SIN(2*PI()*$C8714/365)</f>
        <v/>
      </c>
      <c r="L8714" s="7">
        <f>MAR1!$B$6+MAR1!$C$6*COS(2*PI()*$C8714/365)+MAR1!$D$6*SIN(2*PI()*$C8714/365)</f>
        <v/>
      </c>
      <c r="M8714" s="7">
        <f>MAR1!$B$7+MAR1!$C$7*COS(2*PI()*$C8714/365)+MAR1!$D$7*SIN(2*PI()*$C8714/365)</f>
        <v/>
      </c>
      <c r="N8714" s="7">
        <f>F8714-K8714</f>
        <v/>
      </c>
      <c r="O8714" s="7">
        <f>G8714-L8714</f>
        <v/>
      </c>
      <c r="P8714" s="7">
        <f>H8714-M8714</f>
        <v/>
      </c>
      <c r="Q8714" s="7">
        <f>IF($I8714=1,(N8714-MAR1!$B$11)/MAR1!$D$11,(N8714-MAR1!$C$11)/MAR1!$E$11)</f>
        <v/>
      </c>
      <c r="R8714" s="7">
        <f>IF($I8714=1,(O8714-MAR1!$B$12)/MAR1!$D$12,(O8714-MAR1!$C$12)/MAR1!$E$12)</f>
        <v/>
      </c>
      <c r="S8714" s="7">
        <f>IF($I8714=1,(P8714-MAR1!$B$13)/MAR1!$D$13,(P8714-MAR1!$C$13)/MAR1!$E$13)</f>
        <v/>
      </c>
    </row>
    <row r="8715">
      <c r="A8715" s="5" t="n">
        <v>8714</v>
      </c>
      <c r="B8715" s="5" t="n">
        <v>24</v>
      </c>
      <c r="C8715" s="5" t="n">
        <v>319</v>
      </c>
      <c r="D8715" s="5" t="n">
        <v>11</v>
      </c>
      <c r="E8715" s="5" t="n">
        <v>0</v>
      </c>
      <c r="F8715" s="5" t="n">
        <v>27</v>
      </c>
      <c r="G8715" s="5" t="n">
        <v>13.8</v>
      </c>
      <c r="H8715" s="5" t="n">
        <v>9.31</v>
      </c>
      <c r="I8715" s="6">
        <f>IF(E8715&gt;=Markov!$B$3,1,0)</f>
        <v/>
      </c>
      <c r="J8715" s="6">
        <f>I8714</f>
        <v/>
      </c>
      <c r="K8715" s="7">
        <f>MAR1!$B$5+MAR1!$C$5*COS(2*PI()*$C8715/365)+MAR1!$D$5*SIN(2*PI()*$C8715/365)</f>
        <v/>
      </c>
      <c r="L8715" s="7">
        <f>MAR1!$B$6+MAR1!$C$6*COS(2*PI()*$C8715/365)+MAR1!$D$6*SIN(2*PI()*$C8715/365)</f>
        <v/>
      </c>
      <c r="M8715" s="7">
        <f>MAR1!$B$7+MAR1!$C$7*COS(2*PI()*$C8715/365)+MAR1!$D$7*SIN(2*PI()*$C8715/365)</f>
        <v/>
      </c>
      <c r="N8715" s="7">
        <f>F8715-K8715</f>
        <v/>
      </c>
      <c r="O8715" s="7">
        <f>G8715-L8715</f>
        <v/>
      </c>
      <c r="P8715" s="7">
        <f>H8715-M8715</f>
        <v/>
      </c>
      <c r="Q8715" s="7">
        <f>IF($I8715=1,(N8715-MAR1!$B$11)/MAR1!$D$11,(N8715-MAR1!$C$11)/MAR1!$E$11)</f>
        <v/>
      </c>
      <c r="R8715" s="7">
        <f>IF($I8715=1,(O8715-MAR1!$B$12)/MAR1!$D$12,(O8715-MAR1!$C$12)/MAR1!$E$12)</f>
        <v/>
      </c>
      <c r="S8715" s="7">
        <f>IF($I8715=1,(P8715-MAR1!$B$13)/MAR1!$D$13,(P8715-MAR1!$C$13)/MAR1!$E$13)</f>
        <v/>
      </c>
    </row>
    <row r="8716">
      <c r="A8716" s="5" t="n">
        <v>8715</v>
      </c>
      <c r="B8716" s="5" t="n">
        <v>24</v>
      </c>
      <c r="C8716" s="5" t="n">
        <v>320</v>
      </c>
      <c r="D8716" s="5" t="n">
        <v>11</v>
      </c>
      <c r="E8716" s="5" t="n">
        <v>26.7</v>
      </c>
      <c r="F8716" s="5" t="n">
        <v>23.5</v>
      </c>
      <c r="G8716" s="5" t="n">
        <v>13</v>
      </c>
      <c r="H8716" s="5" t="n">
        <v>5.06</v>
      </c>
      <c r="I8716" s="6">
        <f>IF(E8716&gt;=Markov!$B$3,1,0)</f>
        <v/>
      </c>
      <c r="J8716" s="6">
        <f>I8715</f>
        <v/>
      </c>
      <c r="K8716" s="7">
        <f>MAR1!$B$5+MAR1!$C$5*COS(2*PI()*$C8716/365)+MAR1!$D$5*SIN(2*PI()*$C8716/365)</f>
        <v/>
      </c>
      <c r="L8716" s="7">
        <f>MAR1!$B$6+MAR1!$C$6*COS(2*PI()*$C8716/365)+MAR1!$D$6*SIN(2*PI()*$C8716/365)</f>
        <v/>
      </c>
      <c r="M8716" s="7">
        <f>MAR1!$B$7+MAR1!$C$7*COS(2*PI()*$C8716/365)+MAR1!$D$7*SIN(2*PI()*$C8716/365)</f>
        <v/>
      </c>
      <c r="N8716" s="7">
        <f>F8716-K8716</f>
        <v/>
      </c>
      <c r="O8716" s="7">
        <f>G8716-L8716</f>
        <v/>
      </c>
      <c r="P8716" s="7">
        <f>H8716-M8716</f>
        <v/>
      </c>
      <c r="Q8716" s="7">
        <f>IF($I8716=1,(N8716-MAR1!$B$11)/MAR1!$D$11,(N8716-MAR1!$C$11)/MAR1!$E$11)</f>
        <v/>
      </c>
      <c r="R8716" s="7">
        <f>IF($I8716=1,(O8716-MAR1!$B$12)/MAR1!$D$12,(O8716-MAR1!$C$12)/MAR1!$E$12)</f>
        <v/>
      </c>
      <c r="S8716" s="7">
        <f>IF($I8716=1,(P8716-MAR1!$B$13)/MAR1!$D$13,(P8716-MAR1!$C$13)/MAR1!$E$13)</f>
        <v/>
      </c>
    </row>
    <row r="8717">
      <c r="A8717" s="5" t="n">
        <v>8716</v>
      </c>
      <c r="B8717" s="5" t="n">
        <v>24</v>
      </c>
      <c r="C8717" s="5" t="n">
        <v>321</v>
      </c>
      <c r="D8717" s="5" t="n">
        <v>11</v>
      </c>
      <c r="E8717" s="5" t="n">
        <v>5</v>
      </c>
      <c r="F8717" s="5" t="n">
        <v>22.9</v>
      </c>
      <c r="G8717" s="5" t="n">
        <v>11.6</v>
      </c>
      <c r="H8717" s="5" t="n">
        <v>10.59</v>
      </c>
      <c r="I8717" s="6">
        <f>IF(E8717&gt;=Markov!$B$3,1,0)</f>
        <v/>
      </c>
      <c r="J8717" s="6">
        <f>I8716</f>
        <v/>
      </c>
      <c r="K8717" s="7">
        <f>MAR1!$B$5+MAR1!$C$5*COS(2*PI()*$C8717/365)+MAR1!$D$5*SIN(2*PI()*$C8717/365)</f>
        <v/>
      </c>
      <c r="L8717" s="7">
        <f>MAR1!$B$6+MAR1!$C$6*COS(2*PI()*$C8717/365)+MAR1!$D$6*SIN(2*PI()*$C8717/365)</f>
        <v/>
      </c>
      <c r="M8717" s="7">
        <f>MAR1!$B$7+MAR1!$C$7*COS(2*PI()*$C8717/365)+MAR1!$D$7*SIN(2*PI()*$C8717/365)</f>
        <v/>
      </c>
      <c r="N8717" s="7">
        <f>F8717-K8717</f>
        <v/>
      </c>
      <c r="O8717" s="7">
        <f>G8717-L8717</f>
        <v/>
      </c>
      <c r="P8717" s="7">
        <f>H8717-M8717</f>
        <v/>
      </c>
      <c r="Q8717" s="7">
        <f>IF($I8717=1,(N8717-MAR1!$B$11)/MAR1!$D$11,(N8717-MAR1!$C$11)/MAR1!$E$11)</f>
        <v/>
      </c>
      <c r="R8717" s="7">
        <f>IF($I8717=1,(O8717-MAR1!$B$12)/MAR1!$D$12,(O8717-MAR1!$C$12)/MAR1!$E$12)</f>
        <v/>
      </c>
      <c r="S8717" s="7">
        <f>IF($I8717=1,(P8717-MAR1!$B$13)/MAR1!$D$13,(P8717-MAR1!$C$13)/MAR1!$E$13)</f>
        <v/>
      </c>
    </row>
    <row r="8718">
      <c r="A8718" s="5" t="n">
        <v>8717</v>
      </c>
      <c r="B8718" s="5" t="n">
        <v>24</v>
      </c>
      <c r="C8718" s="5" t="n">
        <v>322</v>
      </c>
      <c r="D8718" s="5" t="n">
        <v>11</v>
      </c>
      <c r="E8718" s="5" t="n">
        <v>0</v>
      </c>
      <c r="F8718" s="5" t="n">
        <v>25.4</v>
      </c>
      <c r="G8718" s="5" t="n">
        <v>15</v>
      </c>
      <c r="H8718" s="5" t="n">
        <v>17.1</v>
      </c>
      <c r="I8718" s="6">
        <f>IF(E8718&gt;=Markov!$B$3,1,0)</f>
        <v/>
      </c>
      <c r="J8718" s="6">
        <f>I8717</f>
        <v/>
      </c>
      <c r="K8718" s="7">
        <f>MAR1!$B$5+MAR1!$C$5*COS(2*PI()*$C8718/365)+MAR1!$D$5*SIN(2*PI()*$C8718/365)</f>
        <v/>
      </c>
      <c r="L8718" s="7">
        <f>MAR1!$B$6+MAR1!$C$6*COS(2*PI()*$C8718/365)+MAR1!$D$6*SIN(2*PI()*$C8718/365)</f>
        <v/>
      </c>
      <c r="M8718" s="7">
        <f>MAR1!$B$7+MAR1!$C$7*COS(2*PI()*$C8718/365)+MAR1!$D$7*SIN(2*PI()*$C8718/365)</f>
        <v/>
      </c>
      <c r="N8718" s="7">
        <f>F8718-K8718</f>
        <v/>
      </c>
      <c r="O8718" s="7">
        <f>G8718-L8718</f>
        <v/>
      </c>
      <c r="P8718" s="7">
        <f>H8718-M8718</f>
        <v/>
      </c>
      <c r="Q8718" s="7">
        <f>IF($I8718=1,(N8718-MAR1!$B$11)/MAR1!$D$11,(N8718-MAR1!$C$11)/MAR1!$E$11)</f>
        <v/>
      </c>
      <c r="R8718" s="7">
        <f>IF($I8718=1,(O8718-MAR1!$B$12)/MAR1!$D$12,(O8718-MAR1!$C$12)/MAR1!$E$12)</f>
        <v/>
      </c>
      <c r="S8718" s="7">
        <f>IF($I8718=1,(P8718-MAR1!$B$13)/MAR1!$D$13,(P8718-MAR1!$C$13)/MAR1!$E$13)</f>
        <v/>
      </c>
    </row>
    <row r="8719">
      <c r="A8719" s="5" t="n">
        <v>8718</v>
      </c>
      <c r="B8719" s="5" t="n">
        <v>24</v>
      </c>
      <c r="C8719" s="5" t="n">
        <v>323</v>
      </c>
      <c r="D8719" s="5" t="n">
        <v>11</v>
      </c>
      <c r="E8719" s="5" t="n">
        <v>0</v>
      </c>
      <c r="F8719" s="5" t="n">
        <v>28.3</v>
      </c>
      <c r="G8719" s="5" t="n">
        <v>17</v>
      </c>
      <c r="H8719" s="5" t="n">
        <v>17.45</v>
      </c>
      <c r="I8719" s="6">
        <f>IF(E8719&gt;=Markov!$B$3,1,0)</f>
        <v/>
      </c>
      <c r="J8719" s="6">
        <f>I8718</f>
        <v/>
      </c>
      <c r="K8719" s="7">
        <f>MAR1!$B$5+MAR1!$C$5*COS(2*PI()*$C8719/365)+MAR1!$D$5*SIN(2*PI()*$C8719/365)</f>
        <v/>
      </c>
      <c r="L8719" s="7">
        <f>MAR1!$B$6+MAR1!$C$6*COS(2*PI()*$C8719/365)+MAR1!$D$6*SIN(2*PI()*$C8719/365)</f>
        <v/>
      </c>
      <c r="M8719" s="7">
        <f>MAR1!$B$7+MAR1!$C$7*COS(2*PI()*$C8719/365)+MAR1!$D$7*SIN(2*PI()*$C8719/365)</f>
        <v/>
      </c>
      <c r="N8719" s="7">
        <f>F8719-K8719</f>
        <v/>
      </c>
      <c r="O8719" s="7">
        <f>G8719-L8719</f>
        <v/>
      </c>
      <c r="P8719" s="7">
        <f>H8719-M8719</f>
        <v/>
      </c>
      <c r="Q8719" s="7">
        <f>IF($I8719=1,(N8719-MAR1!$B$11)/MAR1!$D$11,(N8719-MAR1!$C$11)/MAR1!$E$11)</f>
        <v/>
      </c>
      <c r="R8719" s="7">
        <f>IF($I8719=1,(O8719-MAR1!$B$12)/MAR1!$D$12,(O8719-MAR1!$C$12)/MAR1!$E$12)</f>
        <v/>
      </c>
      <c r="S8719" s="7">
        <f>IF($I8719=1,(P8719-MAR1!$B$13)/MAR1!$D$13,(P8719-MAR1!$C$13)/MAR1!$E$13)</f>
        <v/>
      </c>
    </row>
    <row r="8720">
      <c r="A8720" s="5" t="n">
        <v>8719</v>
      </c>
      <c r="B8720" s="5" t="n">
        <v>24</v>
      </c>
      <c r="C8720" s="5" t="n">
        <v>324</v>
      </c>
      <c r="D8720" s="5" t="n">
        <v>11</v>
      </c>
      <c r="E8720" s="5" t="n">
        <v>0</v>
      </c>
      <c r="F8720" s="5" t="n">
        <v>28.4</v>
      </c>
      <c r="G8720" s="5" t="n">
        <v>16.5</v>
      </c>
      <c r="H8720" s="5" t="n">
        <v>15.01</v>
      </c>
      <c r="I8720" s="6">
        <f>IF(E8720&gt;=Markov!$B$3,1,0)</f>
        <v/>
      </c>
      <c r="J8720" s="6">
        <f>I8719</f>
        <v/>
      </c>
      <c r="K8720" s="7">
        <f>MAR1!$B$5+MAR1!$C$5*COS(2*PI()*$C8720/365)+MAR1!$D$5*SIN(2*PI()*$C8720/365)</f>
        <v/>
      </c>
      <c r="L8720" s="7">
        <f>MAR1!$B$6+MAR1!$C$6*COS(2*PI()*$C8720/365)+MAR1!$D$6*SIN(2*PI()*$C8720/365)</f>
        <v/>
      </c>
      <c r="M8720" s="7">
        <f>MAR1!$B$7+MAR1!$C$7*COS(2*PI()*$C8720/365)+MAR1!$D$7*SIN(2*PI()*$C8720/365)</f>
        <v/>
      </c>
      <c r="N8720" s="7">
        <f>F8720-K8720</f>
        <v/>
      </c>
      <c r="O8720" s="7">
        <f>G8720-L8720</f>
        <v/>
      </c>
      <c r="P8720" s="7">
        <f>H8720-M8720</f>
        <v/>
      </c>
      <c r="Q8720" s="7">
        <f>IF($I8720=1,(N8720-MAR1!$B$11)/MAR1!$D$11,(N8720-MAR1!$C$11)/MAR1!$E$11)</f>
        <v/>
      </c>
      <c r="R8720" s="7">
        <f>IF($I8720=1,(O8720-MAR1!$B$12)/MAR1!$D$12,(O8720-MAR1!$C$12)/MAR1!$E$12)</f>
        <v/>
      </c>
      <c r="S8720" s="7">
        <f>IF($I8720=1,(P8720-MAR1!$B$13)/MAR1!$D$13,(P8720-MAR1!$C$13)/MAR1!$E$13)</f>
        <v/>
      </c>
    </row>
    <row r="8721">
      <c r="A8721" s="5" t="n">
        <v>8720</v>
      </c>
      <c r="B8721" s="5" t="n">
        <v>24</v>
      </c>
      <c r="C8721" s="5" t="n">
        <v>325</v>
      </c>
      <c r="D8721" s="5" t="n">
        <v>11</v>
      </c>
      <c r="E8721" s="5" t="n">
        <v>0</v>
      </c>
      <c r="F8721" s="5" t="n">
        <v>26.4</v>
      </c>
      <c r="G8721" s="5" t="n">
        <v>14.5</v>
      </c>
      <c r="H8721" s="5" t="n">
        <v>15.51</v>
      </c>
      <c r="I8721" s="6">
        <f>IF(E8721&gt;=Markov!$B$3,1,0)</f>
        <v/>
      </c>
      <c r="J8721" s="6">
        <f>I8720</f>
        <v/>
      </c>
      <c r="K8721" s="7">
        <f>MAR1!$B$5+MAR1!$C$5*COS(2*PI()*$C8721/365)+MAR1!$D$5*SIN(2*PI()*$C8721/365)</f>
        <v/>
      </c>
      <c r="L8721" s="7">
        <f>MAR1!$B$6+MAR1!$C$6*COS(2*PI()*$C8721/365)+MAR1!$D$6*SIN(2*PI()*$C8721/365)</f>
        <v/>
      </c>
      <c r="M8721" s="7">
        <f>MAR1!$B$7+MAR1!$C$7*COS(2*PI()*$C8721/365)+MAR1!$D$7*SIN(2*PI()*$C8721/365)</f>
        <v/>
      </c>
      <c r="N8721" s="7">
        <f>F8721-K8721</f>
        <v/>
      </c>
      <c r="O8721" s="7">
        <f>G8721-L8721</f>
        <v/>
      </c>
      <c r="P8721" s="7">
        <f>H8721-M8721</f>
        <v/>
      </c>
      <c r="Q8721" s="7">
        <f>IF($I8721=1,(N8721-MAR1!$B$11)/MAR1!$D$11,(N8721-MAR1!$C$11)/MAR1!$E$11)</f>
        <v/>
      </c>
      <c r="R8721" s="7">
        <f>IF($I8721=1,(O8721-MAR1!$B$12)/MAR1!$D$12,(O8721-MAR1!$C$12)/MAR1!$E$12)</f>
        <v/>
      </c>
      <c r="S8721" s="7">
        <f>IF($I8721=1,(P8721-MAR1!$B$13)/MAR1!$D$13,(P8721-MAR1!$C$13)/MAR1!$E$13)</f>
        <v/>
      </c>
    </row>
    <row r="8722">
      <c r="A8722" s="5" t="n">
        <v>8721</v>
      </c>
      <c r="B8722" s="5" t="n">
        <v>24</v>
      </c>
      <c r="C8722" s="5" t="n">
        <v>326</v>
      </c>
      <c r="D8722" s="5" t="n">
        <v>11</v>
      </c>
      <c r="E8722" s="5" t="n">
        <v>0</v>
      </c>
      <c r="F8722" s="5" t="n">
        <v>27.5</v>
      </c>
      <c r="G8722" s="5" t="n">
        <v>14.1</v>
      </c>
      <c r="H8722" s="5" t="n">
        <v>11.45</v>
      </c>
      <c r="I8722" s="6">
        <f>IF(E8722&gt;=Markov!$B$3,1,0)</f>
        <v/>
      </c>
      <c r="J8722" s="6">
        <f>I8721</f>
        <v/>
      </c>
      <c r="K8722" s="7">
        <f>MAR1!$B$5+MAR1!$C$5*COS(2*PI()*$C8722/365)+MAR1!$D$5*SIN(2*PI()*$C8722/365)</f>
        <v/>
      </c>
      <c r="L8722" s="7">
        <f>MAR1!$B$6+MAR1!$C$6*COS(2*PI()*$C8722/365)+MAR1!$D$6*SIN(2*PI()*$C8722/365)</f>
        <v/>
      </c>
      <c r="M8722" s="7">
        <f>MAR1!$B$7+MAR1!$C$7*COS(2*PI()*$C8722/365)+MAR1!$D$7*SIN(2*PI()*$C8722/365)</f>
        <v/>
      </c>
      <c r="N8722" s="7">
        <f>F8722-K8722</f>
        <v/>
      </c>
      <c r="O8722" s="7">
        <f>G8722-L8722</f>
        <v/>
      </c>
      <c r="P8722" s="7">
        <f>H8722-M8722</f>
        <v/>
      </c>
      <c r="Q8722" s="7">
        <f>IF($I8722=1,(N8722-MAR1!$B$11)/MAR1!$D$11,(N8722-MAR1!$C$11)/MAR1!$E$11)</f>
        <v/>
      </c>
      <c r="R8722" s="7">
        <f>IF($I8722=1,(O8722-MAR1!$B$12)/MAR1!$D$12,(O8722-MAR1!$C$12)/MAR1!$E$12)</f>
        <v/>
      </c>
      <c r="S8722" s="7">
        <f>IF($I8722=1,(P8722-MAR1!$B$13)/MAR1!$D$13,(P8722-MAR1!$C$13)/MAR1!$E$13)</f>
        <v/>
      </c>
    </row>
    <row r="8723">
      <c r="A8723" s="5" t="n">
        <v>8722</v>
      </c>
      <c r="B8723" s="5" t="n">
        <v>24</v>
      </c>
      <c r="C8723" s="5" t="n">
        <v>327</v>
      </c>
      <c r="D8723" s="5" t="n">
        <v>11</v>
      </c>
      <c r="E8723" s="5" t="n">
        <v>0</v>
      </c>
      <c r="F8723" s="5" t="n">
        <v>28.1</v>
      </c>
      <c r="G8723" s="5" t="n">
        <v>13.3</v>
      </c>
      <c r="H8723" s="5" t="n">
        <v>19.46</v>
      </c>
      <c r="I8723" s="6">
        <f>IF(E8723&gt;=Markov!$B$3,1,0)</f>
        <v/>
      </c>
      <c r="J8723" s="6">
        <f>I8722</f>
        <v/>
      </c>
      <c r="K8723" s="7">
        <f>MAR1!$B$5+MAR1!$C$5*COS(2*PI()*$C8723/365)+MAR1!$D$5*SIN(2*PI()*$C8723/365)</f>
        <v/>
      </c>
      <c r="L8723" s="7">
        <f>MAR1!$B$6+MAR1!$C$6*COS(2*PI()*$C8723/365)+MAR1!$D$6*SIN(2*PI()*$C8723/365)</f>
        <v/>
      </c>
      <c r="M8723" s="7">
        <f>MAR1!$B$7+MAR1!$C$7*COS(2*PI()*$C8723/365)+MAR1!$D$7*SIN(2*PI()*$C8723/365)</f>
        <v/>
      </c>
      <c r="N8723" s="7">
        <f>F8723-K8723</f>
        <v/>
      </c>
      <c r="O8723" s="7">
        <f>G8723-L8723</f>
        <v/>
      </c>
      <c r="P8723" s="7">
        <f>H8723-M8723</f>
        <v/>
      </c>
      <c r="Q8723" s="7">
        <f>IF($I8723=1,(N8723-MAR1!$B$11)/MAR1!$D$11,(N8723-MAR1!$C$11)/MAR1!$E$11)</f>
        <v/>
      </c>
      <c r="R8723" s="7">
        <f>IF($I8723=1,(O8723-MAR1!$B$12)/MAR1!$D$12,(O8723-MAR1!$C$12)/MAR1!$E$12)</f>
        <v/>
      </c>
      <c r="S8723" s="7">
        <f>IF($I8723=1,(P8723-MAR1!$B$13)/MAR1!$D$13,(P8723-MAR1!$C$13)/MAR1!$E$13)</f>
        <v/>
      </c>
    </row>
    <row r="8724">
      <c r="A8724" s="5" t="n">
        <v>8723</v>
      </c>
      <c r="B8724" s="5" t="n">
        <v>24</v>
      </c>
      <c r="C8724" s="5" t="n">
        <v>328</v>
      </c>
      <c r="D8724" s="5" t="n">
        <v>11</v>
      </c>
      <c r="E8724" s="5" t="n">
        <v>0</v>
      </c>
      <c r="F8724" s="5" t="n">
        <v>30</v>
      </c>
      <c r="G8724" s="5" t="n">
        <v>14.3</v>
      </c>
      <c r="H8724" s="5" t="n">
        <v>22.56</v>
      </c>
      <c r="I8724" s="6">
        <f>IF(E8724&gt;=Markov!$B$3,1,0)</f>
        <v/>
      </c>
      <c r="J8724" s="6">
        <f>I8723</f>
        <v/>
      </c>
      <c r="K8724" s="7">
        <f>MAR1!$B$5+MAR1!$C$5*COS(2*PI()*$C8724/365)+MAR1!$D$5*SIN(2*PI()*$C8724/365)</f>
        <v/>
      </c>
      <c r="L8724" s="7">
        <f>MAR1!$B$6+MAR1!$C$6*COS(2*PI()*$C8724/365)+MAR1!$D$6*SIN(2*PI()*$C8724/365)</f>
        <v/>
      </c>
      <c r="M8724" s="7">
        <f>MAR1!$B$7+MAR1!$C$7*COS(2*PI()*$C8724/365)+MAR1!$D$7*SIN(2*PI()*$C8724/365)</f>
        <v/>
      </c>
      <c r="N8724" s="7">
        <f>F8724-K8724</f>
        <v/>
      </c>
      <c r="O8724" s="7">
        <f>G8724-L8724</f>
        <v/>
      </c>
      <c r="P8724" s="7">
        <f>H8724-M8724</f>
        <v/>
      </c>
      <c r="Q8724" s="7">
        <f>IF($I8724=1,(N8724-MAR1!$B$11)/MAR1!$D$11,(N8724-MAR1!$C$11)/MAR1!$E$11)</f>
        <v/>
      </c>
      <c r="R8724" s="7">
        <f>IF($I8724=1,(O8724-MAR1!$B$12)/MAR1!$D$12,(O8724-MAR1!$C$12)/MAR1!$E$12)</f>
        <v/>
      </c>
      <c r="S8724" s="7">
        <f>IF($I8724=1,(P8724-MAR1!$B$13)/MAR1!$D$13,(P8724-MAR1!$C$13)/MAR1!$E$13)</f>
        <v/>
      </c>
    </row>
    <row r="8725">
      <c r="A8725" s="5" t="n">
        <v>8724</v>
      </c>
      <c r="B8725" s="5" t="n">
        <v>24</v>
      </c>
      <c r="C8725" s="5" t="n">
        <v>329</v>
      </c>
      <c r="D8725" s="5" t="n">
        <v>11</v>
      </c>
      <c r="E8725" s="5" t="n">
        <v>0</v>
      </c>
      <c r="F8725" s="5" t="n">
        <v>30.1</v>
      </c>
      <c r="G8725" s="5" t="n">
        <v>14.5</v>
      </c>
      <c r="H8725" s="5" t="n">
        <v>15.22</v>
      </c>
      <c r="I8725" s="6">
        <f>IF(E8725&gt;=Markov!$B$3,1,0)</f>
        <v/>
      </c>
      <c r="J8725" s="6">
        <f>I8724</f>
        <v/>
      </c>
      <c r="K8725" s="7">
        <f>MAR1!$B$5+MAR1!$C$5*COS(2*PI()*$C8725/365)+MAR1!$D$5*SIN(2*PI()*$C8725/365)</f>
        <v/>
      </c>
      <c r="L8725" s="7">
        <f>MAR1!$B$6+MAR1!$C$6*COS(2*PI()*$C8725/365)+MAR1!$D$6*SIN(2*PI()*$C8725/365)</f>
        <v/>
      </c>
      <c r="M8725" s="7">
        <f>MAR1!$B$7+MAR1!$C$7*COS(2*PI()*$C8725/365)+MAR1!$D$7*SIN(2*PI()*$C8725/365)</f>
        <v/>
      </c>
      <c r="N8725" s="7">
        <f>F8725-K8725</f>
        <v/>
      </c>
      <c r="O8725" s="7">
        <f>G8725-L8725</f>
        <v/>
      </c>
      <c r="P8725" s="7">
        <f>H8725-M8725</f>
        <v/>
      </c>
      <c r="Q8725" s="7">
        <f>IF($I8725=1,(N8725-MAR1!$B$11)/MAR1!$D$11,(N8725-MAR1!$C$11)/MAR1!$E$11)</f>
        <v/>
      </c>
      <c r="R8725" s="7">
        <f>IF($I8725=1,(O8725-MAR1!$B$12)/MAR1!$D$12,(O8725-MAR1!$C$12)/MAR1!$E$12)</f>
        <v/>
      </c>
      <c r="S8725" s="7">
        <f>IF($I8725=1,(P8725-MAR1!$B$13)/MAR1!$D$13,(P8725-MAR1!$C$13)/MAR1!$E$13)</f>
        <v/>
      </c>
    </row>
    <row r="8726">
      <c r="A8726" s="5" t="n">
        <v>8725</v>
      </c>
      <c r="B8726" s="5" t="n">
        <v>24</v>
      </c>
      <c r="C8726" s="5" t="n">
        <v>330</v>
      </c>
      <c r="D8726" s="5" t="n">
        <v>11</v>
      </c>
      <c r="E8726" s="5" t="n">
        <v>0</v>
      </c>
      <c r="F8726" s="5" t="n">
        <v>27.9</v>
      </c>
      <c r="G8726" s="5" t="n">
        <v>13.6</v>
      </c>
      <c r="H8726" s="5" t="n">
        <v>13.4</v>
      </c>
      <c r="I8726" s="6">
        <f>IF(E8726&gt;=Markov!$B$3,1,0)</f>
        <v/>
      </c>
      <c r="J8726" s="6">
        <f>I8725</f>
        <v/>
      </c>
      <c r="K8726" s="7">
        <f>MAR1!$B$5+MAR1!$C$5*COS(2*PI()*$C8726/365)+MAR1!$D$5*SIN(2*PI()*$C8726/365)</f>
        <v/>
      </c>
      <c r="L8726" s="7">
        <f>MAR1!$B$6+MAR1!$C$6*COS(2*PI()*$C8726/365)+MAR1!$D$6*SIN(2*PI()*$C8726/365)</f>
        <v/>
      </c>
      <c r="M8726" s="7">
        <f>MAR1!$B$7+MAR1!$C$7*COS(2*PI()*$C8726/365)+MAR1!$D$7*SIN(2*PI()*$C8726/365)</f>
        <v/>
      </c>
      <c r="N8726" s="7">
        <f>F8726-K8726</f>
        <v/>
      </c>
      <c r="O8726" s="7">
        <f>G8726-L8726</f>
        <v/>
      </c>
      <c r="P8726" s="7">
        <f>H8726-M8726</f>
        <v/>
      </c>
      <c r="Q8726" s="7">
        <f>IF($I8726=1,(N8726-MAR1!$B$11)/MAR1!$D$11,(N8726-MAR1!$C$11)/MAR1!$E$11)</f>
        <v/>
      </c>
      <c r="R8726" s="7">
        <f>IF($I8726=1,(O8726-MAR1!$B$12)/MAR1!$D$12,(O8726-MAR1!$C$12)/MAR1!$E$12)</f>
        <v/>
      </c>
      <c r="S8726" s="7">
        <f>IF($I8726=1,(P8726-MAR1!$B$13)/MAR1!$D$13,(P8726-MAR1!$C$13)/MAR1!$E$13)</f>
        <v/>
      </c>
    </row>
    <row r="8727">
      <c r="A8727" s="5" t="n">
        <v>8726</v>
      </c>
      <c r="B8727" s="5" t="n">
        <v>24</v>
      </c>
      <c r="C8727" s="5" t="n">
        <v>331</v>
      </c>
      <c r="D8727" s="5" t="n">
        <v>11</v>
      </c>
      <c r="E8727" s="5" t="n">
        <v>0</v>
      </c>
      <c r="F8727" s="5" t="n">
        <v>27.7</v>
      </c>
      <c r="G8727" s="5" t="n">
        <v>13.3</v>
      </c>
      <c r="H8727" s="5" t="n">
        <v>7.98</v>
      </c>
      <c r="I8727" s="6">
        <f>IF(E8727&gt;=Markov!$B$3,1,0)</f>
        <v/>
      </c>
      <c r="J8727" s="6">
        <f>I8726</f>
        <v/>
      </c>
      <c r="K8727" s="7">
        <f>MAR1!$B$5+MAR1!$C$5*COS(2*PI()*$C8727/365)+MAR1!$D$5*SIN(2*PI()*$C8727/365)</f>
        <v/>
      </c>
      <c r="L8727" s="7">
        <f>MAR1!$B$6+MAR1!$C$6*COS(2*PI()*$C8727/365)+MAR1!$D$6*SIN(2*PI()*$C8727/365)</f>
        <v/>
      </c>
      <c r="M8727" s="7">
        <f>MAR1!$B$7+MAR1!$C$7*COS(2*PI()*$C8727/365)+MAR1!$D$7*SIN(2*PI()*$C8727/365)</f>
        <v/>
      </c>
      <c r="N8727" s="7">
        <f>F8727-K8727</f>
        <v/>
      </c>
      <c r="O8727" s="7">
        <f>G8727-L8727</f>
        <v/>
      </c>
      <c r="P8727" s="7">
        <f>H8727-M8727</f>
        <v/>
      </c>
      <c r="Q8727" s="7">
        <f>IF($I8727=1,(N8727-MAR1!$B$11)/MAR1!$D$11,(N8727-MAR1!$C$11)/MAR1!$E$11)</f>
        <v/>
      </c>
      <c r="R8727" s="7">
        <f>IF($I8727=1,(O8727-MAR1!$B$12)/MAR1!$D$12,(O8727-MAR1!$C$12)/MAR1!$E$12)</f>
        <v/>
      </c>
      <c r="S8727" s="7">
        <f>IF($I8727=1,(P8727-MAR1!$B$13)/MAR1!$D$13,(P8727-MAR1!$C$13)/MAR1!$E$13)</f>
        <v/>
      </c>
    </row>
    <row r="8728">
      <c r="A8728" s="5" t="n">
        <v>8727</v>
      </c>
      <c r="B8728" s="5" t="n">
        <v>24</v>
      </c>
      <c r="C8728" s="5" t="n">
        <v>332</v>
      </c>
      <c r="D8728" s="5" t="n">
        <v>11</v>
      </c>
      <c r="E8728" s="5" t="n">
        <v>0</v>
      </c>
      <c r="F8728" s="5" t="n">
        <v>26.9</v>
      </c>
      <c r="G8728" s="5" t="n">
        <v>15.2</v>
      </c>
      <c r="H8728" s="5" t="n">
        <v>5.16</v>
      </c>
      <c r="I8728" s="6">
        <f>IF(E8728&gt;=Markov!$B$3,1,0)</f>
        <v/>
      </c>
      <c r="J8728" s="6">
        <f>I8727</f>
        <v/>
      </c>
      <c r="K8728" s="7">
        <f>MAR1!$B$5+MAR1!$C$5*COS(2*PI()*$C8728/365)+MAR1!$D$5*SIN(2*PI()*$C8728/365)</f>
        <v/>
      </c>
      <c r="L8728" s="7">
        <f>MAR1!$B$6+MAR1!$C$6*COS(2*PI()*$C8728/365)+MAR1!$D$6*SIN(2*PI()*$C8728/365)</f>
        <v/>
      </c>
      <c r="M8728" s="7">
        <f>MAR1!$B$7+MAR1!$C$7*COS(2*PI()*$C8728/365)+MAR1!$D$7*SIN(2*PI()*$C8728/365)</f>
        <v/>
      </c>
      <c r="N8728" s="7">
        <f>F8728-K8728</f>
        <v/>
      </c>
      <c r="O8728" s="7">
        <f>G8728-L8728</f>
        <v/>
      </c>
      <c r="P8728" s="7">
        <f>H8728-M8728</f>
        <v/>
      </c>
      <c r="Q8728" s="7">
        <f>IF($I8728=1,(N8728-MAR1!$B$11)/MAR1!$D$11,(N8728-MAR1!$C$11)/MAR1!$E$11)</f>
        <v/>
      </c>
      <c r="R8728" s="7">
        <f>IF($I8728=1,(O8728-MAR1!$B$12)/MAR1!$D$12,(O8728-MAR1!$C$12)/MAR1!$E$12)</f>
        <v/>
      </c>
      <c r="S8728" s="7">
        <f>IF($I8728=1,(P8728-MAR1!$B$13)/MAR1!$D$13,(P8728-MAR1!$C$13)/MAR1!$E$13)</f>
        <v/>
      </c>
    </row>
    <row r="8729">
      <c r="A8729" s="5" t="n">
        <v>8728</v>
      </c>
      <c r="B8729" s="5" t="n">
        <v>24</v>
      </c>
      <c r="C8729" s="5" t="n">
        <v>333</v>
      </c>
      <c r="D8729" s="5" t="n">
        <v>11</v>
      </c>
      <c r="E8729" s="5" t="n">
        <v>0</v>
      </c>
      <c r="F8729" s="5" t="n">
        <v>28.4</v>
      </c>
      <c r="G8729" s="5" t="n">
        <v>16.7</v>
      </c>
      <c r="H8729" s="5" t="n">
        <v>12.02</v>
      </c>
      <c r="I8729" s="6">
        <f>IF(E8729&gt;=Markov!$B$3,1,0)</f>
        <v/>
      </c>
      <c r="J8729" s="6">
        <f>I8728</f>
        <v/>
      </c>
      <c r="K8729" s="7">
        <f>MAR1!$B$5+MAR1!$C$5*COS(2*PI()*$C8729/365)+MAR1!$D$5*SIN(2*PI()*$C8729/365)</f>
        <v/>
      </c>
      <c r="L8729" s="7">
        <f>MAR1!$B$6+MAR1!$C$6*COS(2*PI()*$C8729/365)+MAR1!$D$6*SIN(2*PI()*$C8729/365)</f>
        <v/>
      </c>
      <c r="M8729" s="7">
        <f>MAR1!$B$7+MAR1!$C$7*COS(2*PI()*$C8729/365)+MAR1!$D$7*SIN(2*PI()*$C8729/365)</f>
        <v/>
      </c>
      <c r="N8729" s="7">
        <f>F8729-K8729</f>
        <v/>
      </c>
      <c r="O8729" s="7">
        <f>G8729-L8729</f>
        <v/>
      </c>
      <c r="P8729" s="7">
        <f>H8729-M8729</f>
        <v/>
      </c>
      <c r="Q8729" s="7">
        <f>IF($I8729=1,(N8729-MAR1!$B$11)/MAR1!$D$11,(N8729-MAR1!$C$11)/MAR1!$E$11)</f>
        <v/>
      </c>
      <c r="R8729" s="7">
        <f>IF($I8729=1,(O8729-MAR1!$B$12)/MAR1!$D$12,(O8729-MAR1!$C$12)/MAR1!$E$12)</f>
        <v/>
      </c>
      <c r="S8729" s="7">
        <f>IF($I8729=1,(P8729-MAR1!$B$13)/MAR1!$D$13,(P8729-MAR1!$C$13)/MAR1!$E$13)</f>
        <v/>
      </c>
    </row>
    <row r="8730">
      <c r="A8730" s="5" t="n">
        <v>8729</v>
      </c>
      <c r="B8730" s="5" t="n">
        <v>24</v>
      </c>
      <c r="C8730" s="5" t="n">
        <v>334</v>
      </c>
      <c r="D8730" s="5" t="n">
        <v>11</v>
      </c>
      <c r="E8730" s="5" t="n">
        <v>0</v>
      </c>
      <c r="F8730" s="5" t="n">
        <v>29.4</v>
      </c>
      <c r="G8730" s="5" t="n">
        <v>15.6</v>
      </c>
      <c r="H8730" s="5" t="n">
        <v>9.92</v>
      </c>
      <c r="I8730" s="6">
        <f>IF(E8730&gt;=Markov!$B$3,1,0)</f>
        <v/>
      </c>
      <c r="J8730" s="6">
        <f>I8729</f>
        <v/>
      </c>
      <c r="K8730" s="7">
        <f>MAR1!$B$5+MAR1!$C$5*COS(2*PI()*$C8730/365)+MAR1!$D$5*SIN(2*PI()*$C8730/365)</f>
        <v/>
      </c>
      <c r="L8730" s="7">
        <f>MAR1!$B$6+MAR1!$C$6*COS(2*PI()*$C8730/365)+MAR1!$D$6*SIN(2*PI()*$C8730/365)</f>
        <v/>
      </c>
      <c r="M8730" s="7">
        <f>MAR1!$B$7+MAR1!$C$7*COS(2*PI()*$C8730/365)+MAR1!$D$7*SIN(2*PI()*$C8730/365)</f>
        <v/>
      </c>
      <c r="N8730" s="7">
        <f>F8730-K8730</f>
        <v/>
      </c>
      <c r="O8730" s="7">
        <f>G8730-L8730</f>
        <v/>
      </c>
      <c r="P8730" s="7">
        <f>H8730-M8730</f>
        <v/>
      </c>
      <c r="Q8730" s="7">
        <f>IF($I8730=1,(N8730-MAR1!$B$11)/MAR1!$D$11,(N8730-MAR1!$C$11)/MAR1!$E$11)</f>
        <v/>
      </c>
      <c r="R8730" s="7">
        <f>IF($I8730=1,(O8730-MAR1!$B$12)/MAR1!$D$12,(O8730-MAR1!$C$12)/MAR1!$E$12)</f>
        <v/>
      </c>
      <c r="S8730" s="7">
        <f>IF($I8730=1,(P8730-MAR1!$B$13)/MAR1!$D$13,(P8730-MAR1!$C$13)/MAR1!$E$13)</f>
        <v/>
      </c>
    </row>
    <row r="8731">
      <c r="A8731" s="5" t="n">
        <v>8730</v>
      </c>
      <c r="B8731" s="5" t="n">
        <v>24</v>
      </c>
      <c r="C8731" s="5" t="n">
        <v>335</v>
      </c>
      <c r="D8731" s="5" t="n">
        <v>12</v>
      </c>
      <c r="E8731" s="5" t="n">
        <v>0</v>
      </c>
      <c r="F8731" s="5" t="n">
        <v>27.8</v>
      </c>
      <c r="G8731" s="5" t="n">
        <v>13</v>
      </c>
      <c r="H8731" s="5" t="n">
        <v>13.33</v>
      </c>
      <c r="I8731" s="6">
        <f>IF(E8731&gt;=Markov!$B$3,1,0)</f>
        <v/>
      </c>
      <c r="J8731" s="6">
        <f>I8730</f>
        <v/>
      </c>
      <c r="K8731" s="7">
        <f>MAR1!$B$5+MAR1!$C$5*COS(2*PI()*$C8731/365)+MAR1!$D$5*SIN(2*PI()*$C8731/365)</f>
        <v/>
      </c>
      <c r="L8731" s="7">
        <f>MAR1!$B$6+MAR1!$C$6*COS(2*PI()*$C8731/365)+MAR1!$D$6*SIN(2*PI()*$C8731/365)</f>
        <v/>
      </c>
      <c r="M8731" s="7">
        <f>MAR1!$B$7+MAR1!$C$7*COS(2*PI()*$C8731/365)+MAR1!$D$7*SIN(2*PI()*$C8731/365)</f>
        <v/>
      </c>
      <c r="N8731" s="7">
        <f>F8731-K8731</f>
        <v/>
      </c>
      <c r="O8731" s="7">
        <f>G8731-L8731</f>
        <v/>
      </c>
      <c r="P8731" s="7">
        <f>H8731-M8731</f>
        <v/>
      </c>
      <c r="Q8731" s="7">
        <f>IF($I8731=1,(N8731-MAR1!$B$11)/MAR1!$D$11,(N8731-MAR1!$C$11)/MAR1!$E$11)</f>
        <v/>
      </c>
      <c r="R8731" s="7">
        <f>IF($I8731=1,(O8731-MAR1!$B$12)/MAR1!$D$12,(O8731-MAR1!$C$12)/MAR1!$E$12)</f>
        <v/>
      </c>
      <c r="S8731" s="7">
        <f>IF($I8731=1,(P8731-MAR1!$B$13)/MAR1!$D$13,(P8731-MAR1!$C$13)/MAR1!$E$13)</f>
        <v/>
      </c>
    </row>
    <row r="8732">
      <c r="A8732" s="5" t="n">
        <v>8731</v>
      </c>
      <c r="B8732" s="5" t="n">
        <v>24</v>
      </c>
      <c r="C8732" s="5" t="n">
        <v>336</v>
      </c>
      <c r="D8732" s="5" t="n">
        <v>12</v>
      </c>
      <c r="E8732" s="5" t="n">
        <v>4.3</v>
      </c>
      <c r="F8732" s="5" t="n">
        <v>24.2</v>
      </c>
      <c r="G8732" s="5" t="n">
        <v>13.4</v>
      </c>
      <c r="H8732" s="5" t="n">
        <v>5.53</v>
      </c>
      <c r="I8732" s="6">
        <f>IF(E8732&gt;=Markov!$B$3,1,0)</f>
        <v/>
      </c>
      <c r="J8732" s="6">
        <f>I8731</f>
        <v/>
      </c>
      <c r="K8732" s="7">
        <f>MAR1!$B$5+MAR1!$C$5*COS(2*PI()*$C8732/365)+MAR1!$D$5*SIN(2*PI()*$C8732/365)</f>
        <v/>
      </c>
      <c r="L8732" s="7">
        <f>MAR1!$B$6+MAR1!$C$6*COS(2*PI()*$C8732/365)+MAR1!$D$6*SIN(2*PI()*$C8732/365)</f>
        <v/>
      </c>
      <c r="M8732" s="7">
        <f>MAR1!$B$7+MAR1!$C$7*COS(2*PI()*$C8732/365)+MAR1!$D$7*SIN(2*PI()*$C8732/365)</f>
        <v/>
      </c>
      <c r="N8732" s="7">
        <f>F8732-K8732</f>
        <v/>
      </c>
      <c r="O8732" s="7">
        <f>G8732-L8732</f>
        <v/>
      </c>
      <c r="P8732" s="7">
        <f>H8732-M8732</f>
        <v/>
      </c>
      <c r="Q8732" s="7">
        <f>IF($I8732=1,(N8732-MAR1!$B$11)/MAR1!$D$11,(N8732-MAR1!$C$11)/MAR1!$E$11)</f>
        <v/>
      </c>
      <c r="R8732" s="7">
        <f>IF($I8732=1,(O8732-MAR1!$B$12)/MAR1!$D$12,(O8732-MAR1!$C$12)/MAR1!$E$12)</f>
        <v/>
      </c>
      <c r="S8732" s="7">
        <f>IF($I8732=1,(P8732-MAR1!$B$13)/MAR1!$D$13,(P8732-MAR1!$C$13)/MAR1!$E$13)</f>
        <v/>
      </c>
    </row>
    <row r="8733">
      <c r="A8733" s="5" t="n">
        <v>8732</v>
      </c>
      <c r="B8733" s="5" t="n">
        <v>24</v>
      </c>
      <c r="C8733" s="5" t="n">
        <v>337</v>
      </c>
      <c r="D8733" s="5" t="n">
        <v>12</v>
      </c>
      <c r="E8733" s="5" t="n">
        <v>8.300000000000001</v>
      </c>
      <c r="F8733" s="5" t="n">
        <v>25</v>
      </c>
      <c r="G8733" s="5" t="n">
        <v>12.4</v>
      </c>
      <c r="H8733" s="5" t="n">
        <v>7.96</v>
      </c>
      <c r="I8733" s="6">
        <f>IF(E8733&gt;=Markov!$B$3,1,0)</f>
        <v/>
      </c>
      <c r="J8733" s="6">
        <f>I8732</f>
        <v/>
      </c>
      <c r="K8733" s="7">
        <f>MAR1!$B$5+MAR1!$C$5*COS(2*PI()*$C8733/365)+MAR1!$D$5*SIN(2*PI()*$C8733/365)</f>
        <v/>
      </c>
      <c r="L8733" s="7">
        <f>MAR1!$B$6+MAR1!$C$6*COS(2*PI()*$C8733/365)+MAR1!$D$6*SIN(2*PI()*$C8733/365)</f>
        <v/>
      </c>
      <c r="M8733" s="7">
        <f>MAR1!$B$7+MAR1!$C$7*COS(2*PI()*$C8733/365)+MAR1!$D$7*SIN(2*PI()*$C8733/365)</f>
        <v/>
      </c>
      <c r="N8733" s="7">
        <f>F8733-K8733</f>
        <v/>
      </c>
      <c r="O8733" s="7">
        <f>G8733-L8733</f>
        <v/>
      </c>
      <c r="P8733" s="7">
        <f>H8733-M8733</f>
        <v/>
      </c>
      <c r="Q8733" s="7">
        <f>IF($I8733=1,(N8733-MAR1!$B$11)/MAR1!$D$11,(N8733-MAR1!$C$11)/MAR1!$E$11)</f>
        <v/>
      </c>
      <c r="R8733" s="7">
        <f>IF($I8733=1,(O8733-MAR1!$B$12)/MAR1!$D$12,(O8733-MAR1!$C$12)/MAR1!$E$12)</f>
        <v/>
      </c>
      <c r="S8733" s="7">
        <f>IF($I8733=1,(P8733-MAR1!$B$13)/MAR1!$D$13,(P8733-MAR1!$C$13)/MAR1!$E$13)</f>
        <v/>
      </c>
    </row>
    <row r="8734">
      <c r="A8734" s="5" t="n">
        <v>8733</v>
      </c>
      <c r="B8734" s="5" t="n">
        <v>24</v>
      </c>
      <c r="C8734" s="5" t="n">
        <v>338</v>
      </c>
      <c r="D8734" s="5" t="n">
        <v>12</v>
      </c>
      <c r="E8734" s="5" t="n">
        <v>0</v>
      </c>
      <c r="F8734" s="5" t="n">
        <v>32.7</v>
      </c>
      <c r="G8734" s="5" t="n">
        <v>17.1</v>
      </c>
      <c r="H8734" s="5" t="n">
        <v>12.93</v>
      </c>
      <c r="I8734" s="6">
        <f>IF(E8734&gt;=Markov!$B$3,1,0)</f>
        <v/>
      </c>
      <c r="J8734" s="6">
        <f>I8733</f>
        <v/>
      </c>
      <c r="K8734" s="7">
        <f>MAR1!$B$5+MAR1!$C$5*COS(2*PI()*$C8734/365)+MAR1!$D$5*SIN(2*PI()*$C8734/365)</f>
        <v/>
      </c>
      <c r="L8734" s="7">
        <f>MAR1!$B$6+MAR1!$C$6*COS(2*PI()*$C8734/365)+MAR1!$D$6*SIN(2*PI()*$C8734/365)</f>
        <v/>
      </c>
      <c r="M8734" s="7">
        <f>MAR1!$B$7+MAR1!$C$7*COS(2*PI()*$C8734/365)+MAR1!$D$7*SIN(2*PI()*$C8734/365)</f>
        <v/>
      </c>
      <c r="N8734" s="7">
        <f>F8734-K8734</f>
        <v/>
      </c>
      <c r="O8734" s="7">
        <f>G8734-L8734</f>
        <v/>
      </c>
      <c r="P8734" s="7">
        <f>H8734-M8734</f>
        <v/>
      </c>
      <c r="Q8734" s="7">
        <f>IF($I8734=1,(N8734-MAR1!$B$11)/MAR1!$D$11,(N8734-MAR1!$C$11)/MAR1!$E$11)</f>
        <v/>
      </c>
      <c r="R8734" s="7">
        <f>IF($I8734=1,(O8734-MAR1!$B$12)/MAR1!$D$12,(O8734-MAR1!$C$12)/MAR1!$E$12)</f>
        <v/>
      </c>
      <c r="S8734" s="7">
        <f>IF($I8734=1,(P8734-MAR1!$B$13)/MAR1!$D$13,(P8734-MAR1!$C$13)/MAR1!$E$13)</f>
        <v/>
      </c>
    </row>
    <row r="8735">
      <c r="A8735" s="5" t="n">
        <v>8734</v>
      </c>
      <c r="B8735" s="5" t="n">
        <v>24</v>
      </c>
      <c r="C8735" s="5" t="n">
        <v>339</v>
      </c>
      <c r="D8735" s="5" t="n">
        <v>12</v>
      </c>
      <c r="E8735" s="5" t="n">
        <v>0</v>
      </c>
      <c r="F8735" s="5" t="n">
        <v>33</v>
      </c>
      <c r="G8735" s="5" t="n">
        <v>16.2</v>
      </c>
      <c r="H8735" s="5" t="n">
        <v>10.84</v>
      </c>
      <c r="I8735" s="6">
        <f>IF(E8735&gt;=Markov!$B$3,1,0)</f>
        <v/>
      </c>
      <c r="J8735" s="6">
        <f>I8734</f>
        <v/>
      </c>
      <c r="K8735" s="7">
        <f>MAR1!$B$5+MAR1!$C$5*COS(2*PI()*$C8735/365)+MAR1!$D$5*SIN(2*PI()*$C8735/365)</f>
        <v/>
      </c>
      <c r="L8735" s="7">
        <f>MAR1!$B$6+MAR1!$C$6*COS(2*PI()*$C8735/365)+MAR1!$D$6*SIN(2*PI()*$C8735/365)</f>
        <v/>
      </c>
      <c r="M8735" s="7">
        <f>MAR1!$B$7+MAR1!$C$7*COS(2*PI()*$C8735/365)+MAR1!$D$7*SIN(2*PI()*$C8735/365)</f>
        <v/>
      </c>
      <c r="N8735" s="7">
        <f>F8735-K8735</f>
        <v/>
      </c>
      <c r="O8735" s="7">
        <f>G8735-L8735</f>
        <v/>
      </c>
      <c r="P8735" s="7">
        <f>H8735-M8735</f>
        <v/>
      </c>
      <c r="Q8735" s="7">
        <f>IF($I8735=1,(N8735-MAR1!$B$11)/MAR1!$D$11,(N8735-MAR1!$C$11)/MAR1!$E$11)</f>
        <v/>
      </c>
      <c r="R8735" s="7">
        <f>IF($I8735=1,(O8735-MAR1!$B$12)/MAR1!$D$12,(O8735-MAR1!$C$12)/MAR1!$E$12)</f>
        <v/>
      </c>
      <c r="S8735" s="7">
        <f>IF($I8735=1,(P8735-MAR1!$B$13)/MAR1!$D$13,(P8735-MAR1!$C$13)/MAR1!$E$13)</f>
        <v/>
      </c>
    </row>
    <row r="8736">
      <c r="A8736" s="5" t="n">
        <v>8735</v>
      </c>
      <c r="B8736" s="5" t="n">
        <v>24</v>
      </c>
      <c r="C8736" s="5" t="n">
        <v>340</v>
      </c>
      <c r="D8736" s="5" t="n">
        <v>12</v>
      </c>
      <c r="E8736" s="5" t="n">
        <v>0</v>
      </c>
      <c r="F8736" s="5" t="n">
        <v>32.4</v>
      </c>
      <c r="G8736" s="5" t="n">
        <v>16.4</v>
      </c>
      <c r="H8736" s="5" t="n">
        <v>11.85</v>
      </c>
      <c r="I8736" s="6">
        <f>IF(E8736&gt;=Markov!$B$3,1,0)</f>
        <v/>
      </c>
      <c r="J8736" s="6">
        <f>I8735</f>
        <v/>
      </c>
      <c r="K8736" s="7">
        <f>MAR1!$B$5+MAR1!$C$5*COS(2*PI()*$C8736/365)+MAR1!$D$5*SIN(2*PI()*$C8736/365)</f>
        <v/>
      </c>
      <c r="L8736" s="7">
        <f>MAR1!$B$6+MAR1!$C$6*COS(2*PI()*$C8736/365)+MAR1!$D$6*SIN(2*PI()*$C8736/365)</f>
        <v/>
      </c>
      <c r="M8736" s="7">
        <f>MAR1!$B$7+MAR1!$C$7*COS(2*PI()*$C8736/365)+MAR1!$D$7*SIN(2*PI()*$C8736/365)</f>
        <v/>
      </c>
      <c r="N8736" s="7">
        <f>F8736-K8736</f>
        <v/>
      </c>
      <c r="O8736" s="7">
        <f>G8736-L8736</f>
        <v/>
      </c>
      <c r="P8736" s="7">
        <f>H8736-M8736</f>
        <v/>
      </c>
      <c r="Q8736" s="7">
        <f>IF($I8736=1,(N8736-MAR1!$B$11)/MAR1!$D$11,(N8736-MAR1!$C$11)/MAR1!$E$11)</f>
        <v/>
      </c>
      <c r="R8736" s="7">
        <f>IF($I8736=1,(O8736-MAR1!$B$12)/MAR1!$D$12,(O8736-MAR1!$C$12)/MAR1!$E$12)</f>
        <v/>
      </c>
      <c r="S8736" s="7">
        <f>IF($I8736=1,(P8736-MAR1!$B$13)/MAR1!$D$13,(P8736-MAR1!$C$13)/MAR1!$E$13)</f>
        <v/>
      </c>
    </row>
    <row r="8737">
      <c r="A8737" s="5" t="n">
        <v>8736</v>
      </c>
      <c r="B8737" s="5" t="n">
        <v>24</v>
      </c>
      <c r="C8737" s="5" t="n">
        <v>341</v>
      </c>
      <c r="D8737" s="5" t="n">
        <v>12</v>
      </c>
      <c r="E8737" s="5" t="n">
        <v>0</v>
      </c>
      <c r="F8737" s="5" t="n">
        <v>30.3</v>
      </c>
      <c r="G8737" s="5" t="n">
        <v>15.3</v>
      </c>
      <c r="H8737" s="5" t="n">
        <v>12.19</v>
      </c>
      <c r="I8737" s="6">
        <f>IF(E8737&gt;=Markov!$B$3,1,0)</f>
        <v/>
      </c>
      <c r="J8737" s="6">
        <f>I8736</f>
        <v/>
      </c>
      <c r="K8737" s="7">
        <f>MAR1!$B$5+MAR1!$C$5*COS(2*PI()*$C8737/365)+MAR1!$D$5*SIN(2*PI()*$C8737/365)</f>
        <v/>
      </c>
      <c r="L8737" s="7">
        <f>MAR1!$B$6+MAR1!$C$6*COS(2*PI()*$C8737/365)+MAR1!$D$6*SIN(2*PI()*$C8737/365)</f>
        <v/>
      </c>
      <c r="M8737" s="7">
        <f>MAR1!$B$7+MAR1!$C$7*COS(2*PI()*$C8737/365)+MAR1!$D$7*SIN(2*PI()*$C8737/365)</f>
        <v/>
      </c>
      <c r="N8737" s="7">
        <f>F8737-K8737</f>
        <v/>
      </c>
      <c r="O8737" s="7">
        <f>G8737-L8737</f>
        <v/>
      </c>
      <c r="P8737" s="7">
        <f>H8737-M8737</f>
        <v/>
      </c>
      <c r="Q8737" s="7">
        <f>IF($I8737=1,(N8737-MAR1!$B$11)/MAR1!$D$11,(N8737-MAR1!$C$11)/MAR1!$E$11)</f>
        <v/>
      </c>
      <c r="R8737" s="7">
        <f>IF($I8737=1,(O8737-MAR1!$B$12)/MAR1!$D$12,(O8737-MAR1!$C$12)/MAR1!$E$12)</f>
        <v/>
      </c>
      <c r="S8737" s="7">
        <f>IF($I8737=1,(P8737-MAR1!$B$13)/MAR1!$D$13,(P8737-MAR1!$C$13)/MAR1!$E$13)</f>
        <v/>
      </c>
    </row>
    <row r="8738">
      <c r="A8738" s="5" t="n">
        <v>8737</v>
      </c>
      <c r="B8738" s="5" t="n">
        <v>24</v>
      </c>
      <c r="C8738" s="5" t="n">
        <v>342</v>
      </c>
      <c r="D8738" s="5" t="n">
        <v>12</v>
      </c>
      <c r="E8738" s="5" t="n">
        <v>0</v>
      </c>
      <c r="F8738" s="5" t="n">
        <v>27</v>
      </c>
      <c r="G8738" s="5" t="n">
        <v>14.3</v>
      </c>
      <c r="H8738" s="5" t="n">
        <v>17.51</v>
      </c>
      <c r="I8738" s="6">
        <f>IF(E8738&gt;=Markov!$B$3,1,0)</f>
        <v/>
      </c>
      <c r="J8738" s="6">
        <f>I8737</f>
        <v/>
      </c>
      <c r="K8738" s="7">
        <f>MAR1!$B$5+MAR1!$C$5*COS(2*PI()*$C8738/365)+MAR1!$D$5*SIN(2*PI()*$C8738/365)</f>
        <v/>
      </c>
      <c r="L8738" s="7">
        <f>MAR1!$B$6+MAR1!$C$6*COS(2*PI()*$C8738/365)+MAR1!$D$6*SIN(2*PI()*$C8738/365)</f>
        <v/>
      </c>
      <c r="M8738" s="7">
        <f>MAR1!$B$7+MAR1!$C$7*COS(2*PI()*$C8738/365)+MAR1!$D$7*SIN(2*PI()*$C8738/365)</f>
        <v/>
      </c>
      <c r="N8738" s="7">
        <f>F8738-K8738</f>
        <v/>
      </c>
      <c r="O8738" s="7">
        <f>G8738-L8738</f>
        <v/>
      </c>
      <c r="P8738" s="7">
        <f>H8738-M8738</f>
        <v/>
      </c>
      <c r="Q8738" s="7">
        <f>IF($I8738=1,(N8738-MAR1!$B$11)/MAR1!$D$11,(N8738-MAR1!$C$11)/MAR1!$E$11)</f>
        <v/>
      </c>
      <c r="R8738" s="7">
        <f>IF($I8738=1,(O8738-MAR1!$B$12)/MAR1!$D$12,(O8738-MAR1!$C$12)/MAR1!$E$12)</f>
        <v/>
      </c>
      <c r="S8738" s="7">
        <f>IF($I8738=1,(P8738-MAR1!$B$13)/MAR1!$D$13,(P8738-MAR1!$C$13)/MAR1!$E$13)</f>
        <v/>
      </c>
    </row>
    <row r="8739">
      <c r="A8739" s="5" t="n">
        <v>8738</v>
      </c>
      <c r="B8739" s="5" t="n">
        <v>24</v>
      </c>
      <c r="C8739" s="5" t="n">
        <v>343</v>
      </c>
      <c r="D8739" s="5" t="n">
        <v>12</v>
      </c>
      <c r="E8739" s="5" t="n">
        <v>0</v>
      </c>
      <c r="F8739" s="5" t="n">
        <v>23.8</v>
      </c>
      <c r="G8739" s="5" t="n">
        <v>11.8</v>
      </c>
      <c r="H8739" s="5" t="n">
        <v>16.1</v>
      </c>
      <c r="I8739" s="6">
        <f>IF(E8739&gt;=Markov!$B$3,1,0)</f>
        <v/>
      </c>
      <c r="J8739" s="6">
        <f>I8738</f>
        <v/>
      </c>
      <c r="K8739" s="7">
        <f>MAR1!$B$5+MAR1!$C$5*COS(2*PI()*$C8739/365)+MAR1!$D$5*SIN(2*PI()*$C8739/365)</f>
        <v/>
      </c>
      <c r="L8739" s="7">
        <f>MAR1!$B$6+MAR1!$C$6*COS(2*PI()*$C8739/365)+MAR1!$D$6*SIN(2*PI()*$C8739/365)</f>
        <v/>
      </c>
      <c r="M8739" s="7">
        <f>MAR1!$B$7+MAR1!$C$7*COS(2*PI()*$C8739/365)+MAR1!$D$7*SIN(2*PI()*$C8739/365)</f>
        <v/>
      </c>
      <c r="N8739" s="7">
        <f>F8739-K8739</f>
        <v/>
      </c>
      <c r="O8739" s="7">
        <f>G8739-L8739</f>
        <v/>
      </c>
      <c r="P8739" s="7">
        <f>H8739-M8739</f>
        <v/>
      </c>
      <c r="Q8739" s="7">
        <f>IF($I8739=1,(N8739-MAR1!$B$11)/MAR1!$D$11,(N8739-MAR1!$C$11)/MAR1!$E$11)</f>
        <v/>
      </c>
      <c r="R8739" s="7">
        <f>IF($I8739=1,(O8739-MAR1!$B$12)/MAR1!$D$12,(O8739-MAR1!$C$12)/MAR1!$E$12)</f>
        <v/>
      </c>
      <c r="S8739" s="7">
        <f>IF($I8739=1,(P8739-MAR1!$B$13)/MAR1!$D$13,(P8739-MAR1!$C$13)/MAR1!$E$13)</f>
        <v/>
      </c>
    </row>
    <row r="8740">
      <c r="A8740" s="5" t="n">
        <v>8739</v>
      </c>
      <c r="B8740" s="5" t="n">
        <v>24</v>
      </c>
      <c r="C8740" s="5" t="n">
        <v>344</v>
      </c>
      <c r="D8740" s="5" t="n">
        <v>12</v>
      </c>
      <c r="E8740" s="5" t="n">
        <v>0</v>
      </c>
      <c r="F8740" s="5" t="n">
        <v>27.3</v>
      </c>
      <c r="G8740" s="5" t="n">
        <v>16.5</v>
      </c>
      <c r="H8740" s="5" t="n">
        <v>11.89</v>
      </c>
      <c r="I8740" s="6">
        <f>IF(E8740&gt;=Markov!$B$3,1,0)</f>
        <v/>
      </c>
      <c r="J8740" s="6">
        <f>I8739</f>
        <v/>
      </c>
      <c r="K8740" s="7">
        <f>MAR1!$B$5+MAR1!$C$5*COS(2*PI()*$C8740/365)+MAR1!$D$5*SIN(2*PI()*$C8740/365)</f>
        <v/>
      </c>
      <c r="L8740" s="7">
        <f>MAR1!$B$6+MAR1!$C$6*COS(2*PI()*$C8740/365)+MAR1!$D$6*SIN(2*PI()*$C8740/365)</f>
        <v/>
      </c>
      <c r="M8740" s="7">
        <f>MAR1!$B$7+MAR1!$C$7*COS(2*PI()*$C8740/365)+MAR1!$D$7*SIN(2*PI()*$C8740/365)</f>
        <v/>
      </c>
      <c r="N8740" s="7">
        <f>F8740-K8740</f>
        <v/>
      </c>
      <c r="O8740" s="7">
        <f>G8740-L8740</f>
        <v/>
      </c>
      <c r="P8740" s="7">
        <f>H8740-M8740</f>
        <v/>
      </c>
      <c r="Q8740" s="7">
        <f>IF($I8740=1,(N8740-MAR1!$B$11)/MAR1!$D$11,(N8740-MAR1!$C$11)/MAR1!$E$11)</f>
        <v/>
      </c>
      <c r="R8740" s="7">
        <f>IF($I8740=1,(O8740-MAR1!$B$12)/MAR1!$D$12,(O8740-MAR1!$C$12)/MAR1!$E$12)</f>
        <v/>
      </c>
      <c r="S8740" s="7">
        <f>IF($I8740=1,(P8740-MAR1!$B$13)/MAR1!$D$13,(P8740-MAR1!$C$13)/MAR1!$E$13)</f>
        <v/>
      </c>
    </row>
    <row r="8741">
      <c r="A8741" s="5" t="n">
        <v>8740</v>
      </c>
      <c r="B8741" s="5" t="n">
        <v>24</v>
      </c>
      <c r="C8741" s="5" t="n">
        <v>345</v>
      </c>
      <c r="D8741" s="5" t="n">
        <v>12</v>
      </c>
      <c r="E8741" s="5" t="n">
        <v>0</v>
      </c>
      <c r="F8741" s="5" t="n">
        <v>27.3</v>
      </c>
      <c r="G8741" s="5" t="n">
        <v>15.4</v>
      </c>
      <c r="H8741" s="5" t="n">
        <v>8</v>
      </c>
      <c r="I8741" s="6">
        <f>IF(E8741&gt;=Markov!$B$3,1,0)</f>
        <v/>
      </c>
      <c r="J8741" s="6">
        <f>I8740</f>
        <v/>
      </c>
      <c r="K8741" s="7">
        <f>MAR1!$B$5+MAR1!$C$5*COS(2*PI()*$C8741/365)+MAR1!$D$5*SIN(2*PI()*$C8741/365)</f>
        <v/>
      </c>
      <c r="L8741" s="7">
        <f>MAR1!$B$6+MAR1!$C$6*COS(2*PI()*$C8741/365)+MAR1!$D$6*SIN(2*PI()*$C8741/365)</f>
        <v/>
      </c>
      <c r="M8741" s="7">
        <f>MAR1!$B$7+MAR1!$C$7*COS(2*PI()*$C8741/365)+MAR1!$D$7*SIN(2*PI()*$C8741/365)</f>
        <v/>
      </c>
      <c r="N8741" s="7">
        <f>F8741-K8741</f>
        <v/>
      </c>
      <c r="O8741" s="7">
        <f>G8741-L8741</f>
        <v/>
      </c>
      <c r="P8741" s="7">
        <f>H8741-M8741</f>
        <v/>
      </c>
      <c r="Q8741" s="7">
        <f>IF($I8741=1,(N8741-MAR1!$B$11)/MAR1!$D$11,(N8741-MAR1!$C$11)/MAR1!$E$11)</f>
        <v/>
      </c>
      <c r="R8741" s="7">
        <f>IF($I8741=1,(O8741-MAR1!$B$12)/MAR1!$D$12,(O8741-MAR1!$C$12)/MAR1!$E$12)</f>
        <v/>
      </c>
      <c r="S8741" s="7">
        <f>IF($I8741=1,(P8741-MAR1!$B$13)/MAR1!$D$13,(P8741-MAR1!$C$13)/MAR1!$E$13)</f>
        <v/>
      </c>
    </row>
    <row r="8742">
      <c r="A8742" s="5" t="n">
        <v>8741</v>
      </c>
      <c r="B8742" s="5" t="n">
        <v>24</v>
      </c>
      <c r="C8742" s="5" t="n">
        <v>346</v>
      </c>
      <c r="D8742" s="5" t="n">
        <v>12</v>
      </c>
      <c r="E8742" s="5" t="n">
        <v>0</v>
      </c>
      <c r="F8742" s="5" t="n">
        <v>28.3</v>
      </c>
      <c r="G8742" s="5" t="n">
        <v>14.2</v>
      </c>
      <c r="H8742" s="5" t="n">
        <v>9.52</v>
      </c>
      <c r="I8742" s="6">
        <f>IF(E8742&gt;=Markov!$B$3,1,0)</f>
        <v/>
      </c>
      <c r="J8742" s="6">
        <f>I8741</f>
        <v/>
      </c>
      <c r="K8742" s="7">
        <f>MAR1!$B$5+MAR1!$C$5*COS(2*PI()*$C8742/365)+MAR1!$D$5*SIN(2*PI()*$C8742/365)</f>
        <v/>
      </c>
      <c r="L8742" s="7">
        <f>MAR1!$B$6+MAR1!$C$6*COS(2*PI()*$C8742/365)+MAR1!$D$6*SIN(2*PI()*$C8742/365)</f>
        <v/>
      </c>
      <c r="M8742" s="7">
        <f>MAR1!$B$7+MAR1!$C$7*COS(2*PI()*$C8742/365)+MAR1!$D$7*SIN(2*PI()*$C8742/365)</f>
        <v/>
      </c>
      <c r="N8742" s="7">
        <f>F8742-K8742</f>
        <v/>
      </c>
      <c r="O8742" s="7">
        <f>G8742-L8742</f>
        <v/>
      </c>
      <c r="P8742" s="7">
        <f>H8742-M8742</f>
        <v/>
      </c>
      <c r="Q8742" s="7">
        <f>IF($I8742=1,(N8742-MAR1!$B$11)/MAR1!$D$11,(N8742-MAR1!$C$11)/MAR1!$E$11)</f>
        <v/>
      </c>
      <c r="R8742" s="7">
        <f>IF($I8742=1,(O8742-MAR1!$B$12)/MAR1!$D$12,(O8742-MAR1!$C$12)/MAR1!$E$12)</f>
        <v/>
      </c>
      <c r="S8742" s="7">
        <f>IF($I8742=1,(P8742-MAR1!$B$13)/MAR1!$D$13,(P8742-MAR1!$C$13)/MAR1!$E$13)</f>
        <v/>
      </c>
    </row>
    <row r="8743">
      <c r="A8743" s="5" t="n">
        <v>8742</v>
      </c>
      <c r="B8743" s="5" t="n">
        <v>24</v>
      </c>
      <c r="C8743" s="5" t="n">
        <v>347</v>
      </c>
      <c r="D8743" s="5" t="n">
        <v>12</v>
      </c>
      <c r="E8743" s="5" t="n">
        <v>0</v>
      </c>
      <c r="F8743" s="5" t="n">
        <v>26.6</v>
      </c>
      <c r="G8743" s="5" t="n">
        <v>14.7</v>
      </c>
      <c r="H8743" s="5" t="n">
        <v>17.3</v>
      </c>
      <c r="I8743" s="6">
        <f>IF(E8743&gt;=Markov!$B$3,1,0)</f>
        <v/>
      </c>
      <c r="J8743" s="6">
        <f>I8742</f>
        <v/>
      </c>
      <c r="K8743" s="7">
        <f>MAR1!$B$5+MAR1!$C$5*COS(2*PI()*$C8743/365)+MAR1!$D$5*SIN(2*PI()*$C8743/365)</f>
        <v/>
      </c>
      <c r="L8743" s="7">
        <f>MAR1!$B$6+MAR1!$C$6*COS(2*PI()*$C8743/365)+MAR1!$D$6*SIN(2*PI()*$C8743/365)</f>
        <v/>
      </c>
      <c r="M8743" s="7">
        <f>MAR1!$B$7+MAR1!$C$7*COS(2*PI()*$C8743/365)+MAR1!$D$7*SIN(2*PI()*$C8743/365)</f>
        <v/>
      </c>
      <c r="N8743" s="7">
        <f>F8743-K8743</f>
        <v/>
      </c>
      <c r="O8743" s="7">
        <f>G8743-L8743</f>
        <v/>
      </c>
      <c r="P8743" s="7">
        <f>H8743-M8743</f>
        <v/>
      </c>
      <c r="Q8743" s="7">
        <f>IF($I8743=1,(N8743-MAR1!$B$11)/MAR1!$D$11,(N8743-MAR1!$C$11)/MAR1!$E$11)</f>
        <v/>
      </c>
      <c r="R8743" s="7">
        <f>IF($I8743=1,(O8743-MAR1!$B$12)/MAR1!$D$12,(O8743-MAR1!$C$12)/MAR1!$E$12)</f>
        <v/>
      </c>
      <c r="S8743" s="7">
        <f>IF($I8743=1,(P8743-MAR1!$B$13)/MAR1!$D$13,(P8743-MAR1!$C$13)/MAR1!$E$13)</f>
        <v/>
      </c>
    </row>
    <row r="8744">
      <c r="A8744" s="5" t="n">
        <v>8743</v>
      </c>
      <c r="B8744" s="5" t="n">
        <v>24</v>
      </c>
      <c r="C8744" s="5" t="n">
        <v>348</v>
      </c>
      <c r="D8744" s="5" t="n">
        <v>12</v>
      </c>
      <c r="E8744" s="5" t="n">
        <v>0</v>
      </c>
      <c r="F8744" s="5" t="n">
        <v>30.9</v>
      </c>
      <c r="G8744" s="5" t="n">
        <v>15</v>
      </c>
      <c r="H8744" s="5" t="n">
        <v>20.59</v>
      </c>
      <c r="I8744" s="6">
        <f>IF(E8744&gt;=Markov!$B$3,1,0)</f>
        <v/>
      </c>
      <c r="J8744" s="6">
        <f>I8743</f>
        <v/>
      </c>
      <c r="K8744" s="7">
        <f>MAR1!$B$5+MAR1!$C$5*COS(2*PI()*$C8744/365)+MAR1!$D$5*SIN(2*PI()*$C8744/365)</f>
        <v/>
      </c>
      <c r="L8744" s="7">
        <f>MAR1!$B$6+MAR1!$C$6*COS(2*PI()*$C8744/365)+MAR1!$D$6*SIN(2*PI()*$C8744/365)</f>
        <v/>
      </c>
      <c r="M8744" s="7">
        <f>MAR1!$B$7+MAR1!$C$7*COS(2*PI()*$C8744/365)+MAR1!$D$7*SIN(2*PI()*$C8744/365)</f>
        <v/>
      </c>
      <c r="N8744" s="7">
        <f>F8744-K8744</f>
        <v/>
      </c>
      <c r="O8744" s="7">
        <f>G8744-L8744</f>
        <v/>
      </c>
      <c r="P8744" s="7">
        <f>H8744-M8744</f>
        <v/>
      </c>
      <c r="Q8744" s="7">
        <f>IF($I8744=1,(N8744-MAR1!$B$11)/MAR1!$D$11,(N8744-MAR1!$C$11)/MAR1!$E$11)</f>
        <v/>
      </c>
      <c r="R8744" s="7">
        <f>IF($I8744=1,(O8744-MAR1!$B$12)/MAR1!$D$12,(O8744-MAR1!$C$12)/MAR1!$E$12)</f>
        <v/>
      </c>
      <c r="S8744" s="7">
        <f>IF($I8744=1,(P8744-MAR1!$B$13)/MAR1!$D$13,(P8744-MAR1!$C$13)/MAR1!$E$13)</f>
        <v/>
      </c>
    </row>
    <row r="8745">
      <c r="A8745" s="5" t="n">
        <v>8744</v>
      </c>
      <c r="B8745" s="5" t="n">
        <v>24</v>
      </c>
      <c r="C8745" s="5" t="n">
        <v>349</v>
      </c>
      <c r="D8745" s="5" t="n">
        <v>12</v>
      </c>
      <c r="E8745" s="5" t="n">
        <v>0</v>
      </c>
      <c r="F8745" s="5" t="n">
        <v>28.4</v>
      </c>
      <c r="G8745" s="5" t="n">
        <v>16.1</v>
      </c>
      <c r="H8745" s="5" t="n">
        <v>15.52</v>
      </c>
      <c r="I8745" s="6">
        <f>IF(E8745&gt;=Markov!$B$3,1,0)</f>
        <v/>
      </c>
      <c r="J8745" s="6">
        <f>I8744</f>
        <v/>
      </c>
      <c r="K8745" s="7">
        <f>MAR1!$B$5+MAR1!$C$5*COS(2*PI()*$C8745/365)+MAR1!$D$5*SIN(2*PI()*$C8745/365)</f>
        <v/>
      </c>
      <c r="L8745" s="7">
        <f>MAR1!$B$6+MAR1!$C$6*COS(2*PI()*$C8745/365)+MAR1!$D$6*SIN(2*PI()*$C8745/365)</f>
        <v/>
      </c>
      <c r="M8745" s="7">
        <f>MAR1!$B$7+MAR1!$C$7*COS(2*PI()*$C8745/365)+MAR1!$D$7*SIN(2*PI()*$C8745/365)</f>
        <v/>
      </c>
      <c r="N8745" s="7">
        <f>F8745-K8745</f>
        <v/>
      </c>
      <c r="O8745" s="7">
        <f>G8745-L8745</f>
        <v/>
      </c>
      <c r="P8745" s="7">
        <f>H8745-M8745</f>
        <v/>
      </c>
      <c r="Q8745" s="7">
        <f>IF($I8745=1,(N8745-MAR1!$B$11)/MAR1!$D$11,(N8745-MAR1!$C$11)/MAR1!$E$11)</f>
        <v/>
      </c>
      <c r="R8745" s="7">
        <f>IF($I8745=1,(O8745-MAR1!$B$12)/MAR1!$D$12,(O8745-MAR1!$C$12)/MAR1!$E$12)</f>
        <v/>
      </c>
      <c r="S8745" s="7">
        <f>IF($I8745=1,(P8745-MAR1!$B$13)/MAR1!$D$13,(P8745-MAR1!$C$13)/MAR1!$E$13)</f>
        <v/>
      </c>
    </row>
    <row r="8746">
      <c r="A8746" s="5" t="n">
        <v>8745</v>
      </c>
      <c r="B8746" s="5" t="n">
        <v>24</v>
      </c>
      <c r="C8746" s="5" t="n">
        <v>350</v>
      </c>
      <c r="D8746" s="5" t="n">
        <v>12</v>
      </c>
      <c r="E8746" s="5" t="n">
        <v>0</v>
      </c>
      <c r="F8746" s="5" t="n">
        <v>30</v>
      </c>
      <c r="G8746" s="5" t="n">
        <v>14.5</v>
      </c>
      <c r="H8746" s="5" t="n">
        <v>10.86</v>
      </c>
      <c r="I8746" s="6">
        <f>IF(E8746&gt;=Markov!$B$3,1,0)</f>
        <v/>
      </c>
      <c r="J8746" s="6">
        <f>I8745</f>
        <v/>
      </c>
      <c r="K8746" s="7">
        <f>MAR1!$B$5+MAR1!$C$5*COS(2*PI()*$C8746/365)+MAR1!$D$5*SIN(2*PI()*$C8746/365)</f>
        <v/>
      </c>
      <c r="L8746" s="7">
        <f>MAR1!$B$6+MAR1!$C$6*COS(2*PI()*$C8746/365)+MAR1!$D$6*SIN(2*PI()*$C8746/365)</f>
        <v/>
      </c>
      <c r="M8746" s="7">
        <f>MAR1!$B$7+MAR1!$C$7*COS(2*PI()*$C8746/365)+MAR1!$D$7*SIN(2*PI()*$C8746/365)</f>
        <v/>
      </c>
      <c r="N8746" s="7">
        <f>F8746-K8746</f>
        <v/>
      </c>
      <c r="O8746" s="7">
        <f>G8746-L8746</f>
        <v/>
      </c>
      <c r="P8746" s="7">
        <f>H8746-M8746</f>
        <v/>
      </c>
      <c r="Q8746" s="7">
        <f>IF($I8746=1,(N8746-MAR1!$B$11)/MAR1!$D$11,(N8746-MAR1!$C$11)/MAR1!$E$11)</f>
        <v/>
      </c>
      <c r="R8746" s="7">
        <f>IF($I8746=1,(O8746-MAR1!$B$12)/MAR1!$D$12,(O8746-MAR1!$C$12)/MAR1!$E$12)</f>
        <v/>
      </c>
      <c r="S8746" s="7">
        <f>IF($I8746=1,(P8746-MAR1!$B$13)/MAR1!$D$13,(P8746-MAR1!$C$13)/MAR1!$E$13)</f>
        <v/>
      </c>
    </row>
    <row r="8747">
      <c r="A8747" s="5" t="n">
        <v>8746</v>
      </c>
      <c r="B8747" s="5" t="n">
        <v>24</v>
      </c>
      <c r="C8747" s="5" t="n">
        <v>351</v>
      </c>
      <c r="D8747" s="5" t="n">
        <v>12</v>
      </c>
      <c r="E8747" s="5" t="n">
        <v>0</v>
      </c>
      <c r="F8747" s="5" t="n">
        <v>31</v>
      </c>
      <c r="G8747" s="5" t="n">
        <v>17.2</v>
      </c>
      <c r="H8747" s="5" t="n">
        <v>13.25</v>
      </c>
      <c r="I8747" s="6">
        <f>IF(E8747&gt;=Markov!$B$3,1,0)</f>
        <v/>
      </c>
      <c r="J8747" s="6">
        <f>I8746</f>
        <v/>
      </c>
      <c r="K8747" s="7">
        <f>MAR1!$B$5+MAR1!$C$5*COS(2*PI()*$C8747/365)+MAR1!$D$5*SIN(2*PI()*$C8747/365)</f>
        <v/>
      </c>
      <c r="L8747" s="7">
        <f>MAR1!$B$6+MAR1!$C$6*COS(2*PI()*$C8747/365)+MAR1!$D$6*SIN(2*PI()*$C8747/365)</f>
        <v/>
      </c>
      <c r="M8747" s="7">
        <f>MAR1!$B$7+MAR1!$C$7*COS(2*PI()*$C8747/365)+MAR1!$D$7*SIN(2*PI()*$C8747/365)</f>
        <v/>
      </c>
      <c r="N8747" s="7">
        <f>F8747-K8747</f>
        <v/>
      </c>
      <c r="O8747" s="7">
        <f>G8747-L8747</f>
        <v/>
      </c>
      <c r="P8747" s="7">
        <f>H8747-M8747</f>
        <v/>
      </c>
      <c r="Q8747" s="7">
        <f>IF($I8747=1,(N8747-MAR1!$B$11)/MAR1!$D$11,(N8747-MAR1!$C$11)/MAR1!$E$11)</f>
        <v/>
      </c>
      <c r="R8747" s="7">
        <f>IF($I8747=1,(O8747-MAR1!$B$12)/MAR1!$D$12,(O8747-MAR1!$C$12)/MAR1!$E$12)</f>
        <v/>
      </c>
      <c r="S8747" s="7">
        <f>IF($I8747=1,(P8747-MAR1!$B$13)/MAR1!$D$13,(P8747-MAR1!$C$13)/MAR1!$E$13)</f>
        <v/>
      </c>
    </row>
    <row r="8748">
      <c r="A8748" s="5" t="n">
        <v>8747</v>
      </c>
      <c r="B8748" s="5" t="n">
        <v>24</v>
      </c>
      <c r="C8748" s="5" t="n">
        <v>352</v>
      </c>
      <c r="D8748" s="5" t="n">
        <v>12</v>
      </c>
      <c r="E8748" s="5" t="n">
        <v>0</v>
      </c>
      <c r="F8748" s="5" t="n">
        <v>29.1</v>
      </c>
      <c r="G8748" s="5" t="n">
        <v>16.3</v>
      </c>
      <c r="H8748" s="5" t="n">
        <v>17.08</v>
      </c>
      <c r="I8748" s="6">
        <f>IF(E8748&gt;=Markov!$B$3,1,0)</f>
        <v/>
      </c>
      <c r="J8748" s="6">
        <f>I8747</f>
        <v/>
      </c>
      <c r="K8748" s="7">
        <f>MAR1!$B$5+MAR1!$C$5*COS(2*PI()*$C8748/365)+MAR1!$D$5*SIN(2*PI()*$C8748/365)</f>
        <v/>
      </c>
      <c r="L8748" s="7">
        <f>MAR1!$B$6+MAR1!$C$6*COS(2*PI()*$C8748/365)+MAR1!$D$6*SIN(2*PI()*$C8748/365)</f>
        <v/>
      </c>
      <c r="M8748" s="7">
        <f>MAR1!$B$7+MAR1!$C$7*COS(2*PI()*$C8748/365)+MAR1!$D$7*SIN(2*PI()*$C8748/365)</f>
        <v/>
      </c>
      <c r="N8748" s="7">
        <f>F8748-K8748</f>
        <v/>
      </c>
      <c r="O8748" s="7">
        <f>G8748-L8748</f>
        <v/>
      </c>
      <c r="P8748" s="7">
        <f>H8748-M8748</f>
        <v/>
      </c>
      <c r="Q8748" s="7">
        <f>IF($I8748=1,(N8748-MAR1!$B$11)/MAR1!$D$11,(N8748-MAR1!$C$11)/MAR1!$E$11)</f>
        <v/>
      </c>
      <c r="R8748" s="7">
        <f>IF($I8748=1,(O8748-MAR1!$B$12)/MAR1!$D$12,(O8748-MAR1!$C$12)/MAR1!$E$12)</f>
        <v/>
      </c>
      <c r="S8748" s="7">
        <f>IF($I8748=1,(P8748-MAR1!$B$13)/MAR1!$D$13,(P8748-MAR1!$C$13)/MAR1!$E$13)</f>
        <v/>
      </c>
    </row>
    <row r="8749">
      <c r="A8749" s="5" t="n">
        <v>8748</v>
      </c>
      <c r="B8749" s="5" t="n">
        <v>24</v>
      </c>
      <c r="C8749" s="5" t="n">
        <v>353</v>
      </c>
      <c r="D8749" s="5" t="n">
        <v>12</v>
      </c>
      <c r="E8749" s="5" t="n">
        <v>0</v>
      </c>
      <c r="F8749" s="5" t="n">
        <v>30.1</v>
      </c>
      <c r="G8749" s="5" t="n">
        <v>17.1</v>
      </c>
      <c r="H8749" s="5" t="n">
        <v>11.71</v>
      </c>
      <c r="I8749" s="6">
        <f>IF(E8749&gt;=Markov!$B$3,1,0)</f>
        <v/>
      </c>
      <c r="J8749" s="6">
        <f>I8748</f>
        <v/>
      </c>
      <c r="K8749" s="7">
        <f>MAR1!$B$5+MAR1!$C$5*COS(2*PI()*$C8749/365)+MAR1!$D$5*SIN(2*PI()*$C8749/365)</f>
        <v/>
      </c>
      <c r="L8749" s="7">
        <f>MAR1!$B$6+MAR1!$C$6*COS(2*PI()*$C8749/365)+MAR1!$D$6*SIN(2*PI()*$C8749/365)</f>
        <v/>
      </c>
      <c r="M8749" s="7">
        <f>MAR1!$B$7+MAR1!$C$7*COS(2*PI()*$C8749/365)+MAR1!$D$7*SIN(2*PI()*$C8749/365)</f>
        <v/>
      </c>
      <c r="N8749" s="7">
        <f>F8749-K8749</f>
        <v/>
      </c>
      <c r="O8749" s="7">
        <f>G8749-L8749</f>
        <v/>
      </c>
      <c r="P8749" s="7">
        <f>H8749-M8749</f>
        <v/>
      </c>
      <c r="Q8749" s="7">
        <f>IF($I8749=1,(N8749-MAR1!$B$11)/MAR1!$D$11,(N8749-MAR1!$C$11)/MAR1!$E$11)</f>
        <v/>
      </c>
      <c r="R8749" s="7">
        <f>IF($I8749=1,(O8749-MAR1!$B$12)/MAR1!$D$12,(O8749-MAR1!$C$12)/MAR1!$E$12)</f>
        <v/>
      </c>
      <c r="S8749" s="7">
        <f>IF($I8749=1,(P8749-MAR1!$B$13)/MAR1!$D$13,(P8749-MAR1!$C$13)/MAR1!$E$13)</f>
        <v/>
      </c>
    </row>
    <row r="8750">
      <c r="A8750" s="5" t="n">
        <v>8749</v>
      </c>
      <c r="B8750" s="5" t="n">
        <v>24</v>
      </c>
      <c r="C8750" s="5" t="n">
        <v>354</v>
      </c>
      <c r="D8750" s="5" t="n">
        <v>12</v>
      </c>
      <c r="E8750" s="5" t="n">
        <v>0</v>
      </c>
      <c r="F8750" s="5" t="n">
        <v>31.4</v>
      </c>
      <c r="G8750" s="5" t="n">
        <v>17.3</v>
      </c>
      <c r="H8750" s="5" t="n">
        <v>16.09</v>
      </c>
      <c r="I8750" s="6">
        <f>IF(E8750&gt;=Markov!$B$3,1,0)</f>
        <v/>
      </c>
      <c r="J8750" s="6">
        <f>I8749</f>
        <v/>
      </c>
      <c r="K8750" s="7">
        <f>MAR1!$B$5+MAR1!$C$5*COS(2*PI()*$C8750/365)+MAR1!$D$5*SIN(2*PI()*$C8750/365)</f>
        <v/>
      </c>
      <c r="L8750" s="7">
        <f>MAR1!$B$6+MAR1!$C$6*COS(2*PI()*$C8750/365)+MAR1!$D$6*SIN(2*PI()*$C8750/365)</f>
        <v/>
      </c>
      <c r="M8750" s="7">
        <f>MAR1!$B$7+MAR1!$C$7*COS(2*PI()*$C8750/365)+MAR1!$D$7*SIN(2*PI()*$C8750/365)</f>
        <v/>
      </c>
      <c r="N8750" s="7">
        <f>F8750-K8750</f>
        <v/>
      </c>
      <c r="O8750" s="7">
        <f>G8750-L8750</f>
        <v/>
      </c>
      <c r="P8750" s="7">
        <f>H8750-M8750</f>
        <v/>
      </c>
      <c r="Q8750" s="7">
        <f>IF($I8750=1,(N8750-MAR1!$B$11)/MAR1!$D$11,(N8750-MAR1!$C$11)/MAR1!$E$11)</f>
        <v/>
      </c>
      <c r="R8750" s="7">
        <f>IF($I8750=1,(O8750-MAR1!$B$12)/MAR1!$D$12,(O8750-MAR1!$C$12)/MAR1!$E$12)</f>
        <v/>
      </c>
      <c r="S8750" s="7">
        <f>IF($I8750=1,(P8750-MAR1!$B$13)/MAR1!$D$13,(P8750-MAR1!$C$13)/MAR1!$E$13)</f>
        <v/>
      </c>
    </row>
    <row r="8751">
      <c r="A8751" s="5" t="n">
        <v>8750</v>
      </c>
      <c r="B8751" s="5" t="n">
        <v>24</v>
      </c>
      <c r="C8751" s="5" t="n">
        <v>355</v>
      </c>
      <c r="D8751" s="5" t="n">
        <v>12</v>
      </c>
      <c r="E8751" s="5" t="n">
        <v>0</v>
      </c>
      <c r="F8751" s="5" t="n">
        <v>30.3</v>
      </c>
      <c r="G8751" s="5" t="n">
        <v>17.3</v>
      </c>
      <c r="H8751" s="5" t="n">
        <v>18.06</v>
      </c>
      <c r="I8751" s="6">
        <f>IF(E8751&gt;=Markov!$B$3,1,0)</f>
        <v/>
      </c>
      <c r="J8751" s="6">
        <f>I8750</f>
        <v/>
      </c>
      <c r="K8751" s="7">
        <f>MAR1!$B$5+MAR1!$C$5*COS(2*PI()*$C8751/365)+MAR1!$D$5*SIN(2*PI()*$C8751/365)</f>
        <v/>
      </c>
      <c r="L8751" s="7">
        <f>MAR1!$B$6+MAR1!$C$6*COS(2*PI()*$C8751/365)+MAR1!$D$6*SIN(2*PI()*$C8751/365)</f>
        <v/>
      </c>
      <c r="M8751" s="7">
        <f>MAR1!$B$7+MAR1!$C$7*COS(2*PI()*$C8751/365)+MAR1!$D$7*SIN(2*PI()*$C8751/365)</f>
        <v/>
      </c>
      <c r="N8751" s="7">
        <f>F8751-K8751</f>
        <v/>
      </c>
      <c r="O8751" s="7">
        <f>G8751-L8751</f>
        <v/>
      </c>
      <c r="P8751" s="7">
        <f>H8751-M8751</f>
        <v/>
      </c>
      <c r="Q8751" s="7">
        <f>IF($I8751=1,(N8751-MAR1!$B$11)/MAR1!$D$11,(N8751-MAR1!$C$11)/MAR1!$E$11)</f>
        <v/>
      </c>
      <c r="R8751" s="7">
        <f>IF($I8751=1,(O8751-MAR1!$B$12)/MAR1!$D$12,(O8751-MAR1!$C$12)/MAR1!$E$12)</f>
        <v/>
      </c>
      <c r="S8751" s="7">
        <f>IF($I8751=1,(P8751-MAR1!$B$13)/MAR1!$D$13,(P8751-MAR1!$C$13)/MAR1!$E$13)</f>
        <v/>
      </c>
    </row>
    <row r="8752">
      <c r="A8752" s="5" t="n">
        <v>8751</v>
      </c>
      <c r="B8752" s="5" t="n">
        <v>24</v>
      </c>
      <c r="C8752" s="5" t="n">
        <v>356</v>
      </c>
      <c r="D8752" s="5" t="n">
        <v>12</v>
      </c>
      <c r="E8752" s="5" t="n">
        <v>0</v>
      </c>
      <c r="F8752" s="5" t="n">
        <v>32.1</v>
      </c>
      <c r="G8752" s="5" t="n">
        <v>17.5</v>
      </c>
      <c r="H8752" s="5" t="n">
        <v>19.4</v>
      </c>
      <c r="I8752" s="6">
        <f>IF(E8752&gt;=Markov!$B$3,1,0)</f>
        <v/>
      </c>
      <c r="J8752" s="6">
        <f>I8751</f>
        <v/>
      </c>
      <c r="K8752" s="7">
        <f>MAR1!$B$5+MAR1!$C$5*COS(2*PI()*$C8752/365)+MAR1!$D$5*SIN(2*PI()*$C8752/365)</f>
        <v/>
      </c>
      <c r="L8752" s="7">
        <f>MAR1!$B$6+MAR1!$C$6*COS(2*PI()*$C8752/365)+MAR1!$D$6*SIN(2*PI()*$C8752/365)</f>
        <v/>
      </c>
      <c r="M8752" s="7">
        <f>MAR1!$B$7+MAR1!$C$7*COS(2*PI()*$C8752/365)+MAR1!$D$7*SIN(2*PI()*$C8752/365)</f>
        <v/>
      </c>
      <c r="N8752" s="7">
        <f>F8752-K8752</f>
        <v/>
      </c>
      <c r="O8752" s="7">
        <f>G8752-L8752</f>
        <v/>
      </c>
      <c r="P8752" s="7">
        <f>H8752-M8752</f>
        <v/>
      </c>
      <c r="Q8752" s="7">
        <f>IF($I8752=1,(N8752-MAR1!$B$11)/MAR1!$D$11,(N8752-MAR1!$C$11)/MAR1!$E$11)</f>
        <v/>
      </c>
      <c r="R8752" s="7">
        <f>IF($I8752=1,(O8752-MAR1!$B$12)/MAR1!$D$12,(O8752-MAR1!$C$12)/MAR1!$E$12)</f>
        <v/>
      </c>
      <c r="S8752" s="7">
        <f>IF($I8752=1,(P8752-MAR1!$B$13)/MAR1!$D$13,(P8752-MAR1!$C$13)/MAR1!$E$13)</f>
        <v/>
      </c>
    </row>
    <row r="8753">
      <c r="A8753" s="5" t="n">
        <v>8752</v>
      </c>
      <c r="B8753" s="5" t="n">
        <v>24</v>
      </c>
      <c r="C8753" s="5" t="n">
        <v>357</v>
      </c>
      <c r="D8753" s="5" t="n">
        <v>12</v>
      </c>
      <c r="E8753" s="5" t="n">
        <v>0</v>
      </c>
      <c r="F8753" s="5" t="n">
        <v>30.3</v>
      </c>
      <c r="G8753" s="5" t="n">
        <v>15</v>
      </c>
      <c r="H8753" s="5" t="n">
        <v>22.02</v>
      </c>
      <c r="I8753" s="6">
        <f>IF(E8753&gt;=Markov!$B$3,1,0)</f>
        <v/>
      </c>
      <c r="J8753" s="6">
        <f>I8752</f>
        <v/>
      </c>
      <c r="K8753" s="7">
        <f>MAR1!$B$5+MAR1!$C$5*COS(2*PI()*$C8753/365)+MAR1!$D$5*SIN(2*PI()*$C8753/365)</f>
        <v/>
      </c>
      <c r="L8753" s="7">
        <f>MAR1!$B$6+MAR1!$C$6*COS(2*PI()*$C8753/365)+MAR1!$D$6*SIN(2*PI()*$C8753/365)</f>
        <v/>
      </c>
      <c r="M8753" s="7">
        <f>MAR1!$B$7+MAR1!$C$7*COS(2*PI()*$C8753/365)+MAR1!$D$7*SIN(2*PI()*$C8753/365)</f>
        <v/>
      </c>
      <c r="N8753" s="7">
        <f>F8753-K8753</f>
        <v/>
      </c>
      <c r="O8753" s="7">
        <f>G8753-L8753</f>
        <v/>
      </c>
      <c r="P8753" s="7">
        <f>H8753-M8753</f>
        <v/>
      </c>
      <c r="Q8753" s="7">
        <f>IF($I8753=1,(N8753-MAR1!$B$11)/MAR1!$D$11,(N8753-MAR1!$C$11)/MAR1!$E$11)</f>
        <v/>
      </c>
      <c r="R8753" s="7">
        <f>IF($I8753=1,(O8753-MAR1!$B$12)/MAR1!$D$12,(O8753-MAR1!$C$12)/MAR1!$E$12)</f>
        <v/>
      </c>
      <c r="S8753" s="7">
        <f>IF($I8753=1,(P8753-MAR1!$B$13)/MAR1!$D$13,(P8753-MAR1!$C$13)/MAR1!$E$13)</f>
        <v/>
      </c>
    </row>
    <row r="8754">
      <c r="A8754" s="5" t="n">
        <v>8753</v>
      </c>
      <c r="B8754" s="5" t="n">
        <v>24</v>
      </c>
      <c r="C8754" s="5" t="n">
        <v>358</v>
      </c>
      <c r="D8754" s="5" t="n">
        <v>12</v>
      </c>
      <c r="E8754" s="5" t="n">
        <v>0</v>
      </c>
      <c r="F8754" s="5" t="n">
        <v>31.4</v>
      </c>
      <c r="G8754" s="5" t="n">
        <v>15.5</v>
      </c>
      <c r="H8754" s="5" t="n">
        <v>16.72</v>
      </c>
      <c r="I8754" s="6">
        <f>IF(E8754&gt;=Markov!$B$3,1,0)</f>
        <v/>
      </c>
      <c r="J8754" s="6">
        <f>I8753</f>
        <v/>
      </c>
      <c r="K8754" s="7">
        <f>MAR1!$B$5+MAR1!$C$5*COS(2*PI()*$C8754/365)+MAR1!$D$5*SIN(2*PI()*$C8754/365)</f>
        <v/>
      </c>
      <c r="L8754" s="7">
        <f>MAR1!$B$6+MAR1!$C$6*COS(2*PI()*$C8754/365)+MAR1!$D$6*SIN(2*PI()*$C8754/365)</f>
        <v/>
      </c>
      <c r="M8754" s="7">
        <f>MAR1!$B$7+MAR1!$C$7*COS(2*PI()*$C8754/365)+MAR1!$D$7*SIN(2*PI()*$C8754/365)</f>
        <v/>
      </c>
      <c r="N8754" s="7">
        <f>F8754-K8754</f>
        <v/>
      </c>
      <c r="O8754" s="7">
        <f>G8754-L8754</f>
        <v/>
      </c>
      <c r="P8754" s="7">
        <f>H8754-M8754</f>
        <v/>
      </c>
      <c r="Q8754" s="7">
        <f>IF($I8754=1,(N8754-MAR1!$B$11)/MAR1!$D$11,(N8754-MAR1!$C$11)/MAR1!$E$11)</f>
        <v/>
      </c>
      <c r="R8754" s="7">
        <f>IF($I8754=1,(O8754-MAR1!$B$12)/MAR1!$D$12,(O8754-MAR1!$C$12)/MAR1!$E$12)</f>
        <v/>
      </c>
      <c r="S8754" s="7">
        <f>IF($I8754=1,(P8754-MAR1!$B$13)/MAR1!$D$13,(P8754-MAR1!$C$13)/MAR1!$E$13)</f>
        <v/>
      </c>
    </row>
    <row r="8755">
      <c r="A8755" s="5" t="n">
        <v>8754</v>
      </c>
      <c r="B8755" s="5" t="n">
        <v>24</v>
      </c>
      <c r="C8755" s="5" t="n">
        <v>359</v>
      </c>
      <c r="D8755" s="5" t="n">
        <v>12</v>
      </c>
      <c r="E8755" s="5" t="n">
        <v>0</v>
      </c>
      <c r="F8755" s="5" t="n">
        <v>30.3</v>
      </c>
      <c r="G8755" s="5" t="n">
        <v>14</v>
      </c>
      <c r="H8755" s="5" t="n">
        <v>12.25</v>
      </c>
      <c r="I8755" s="6">
        <f>IF(E8755&gt;=Markov!$B$3,1,0)</f>
        <v/>
      </c>
      <c r="J8755" s="6">
        <f>I8754</f>
        <v/>
      </c>
      <c r="K8755" s="7">
        <f>MAR1!$B$5+MAR1!$C$5*COS(2*PI()*$C8755/365)+MAR1!$D$5*SIN(2*PI()*$C8755/365)</f>
        <v/>
      </c>
      <c r="L8755" s="7">
        <f>MAR1!$B$6+MAR1!$C$6*COS(2*PI()*$C8755/365)+MAR1!$D$6*SIN(2*PI()*$C8755/365)</f>
        <v/>
      </c>
      <c r="M8755" s="7">
        <f>MAR1!$B$7+MAR1!$C$7*COS(2*PI()*$C8755/365)+MAR1!$D$7*SIN(2*PI()*$C8755/365)</f>
        <v/>
      </c>
      <c r="N8755" s="7">
        <f>F8755-K8755</f>
        <v/>
      </c>
      <c r="O8755" s="7">
        <f>G8755-L8755</f>
        <v/>
      </c>
      <c r="P8755" s="7">
        <f>H8755-M8755</f>
        <v/>
      </c>
      <c r="Q8755" s="7">
        <f>IF($I8755=1,(N8755-MAR1!$B$11)/MAR1!$D$11,(N8755-MAR1!$C$11)/MAR1!$E$11)</f>
        <v/>
      </c>
      <c r="R8755" s="7">
        <f>IF($I8755=1,(O8755-MAR1!$B$12)/MAR1!$D$12,(O8755-MAR1!$C$12)/MAR1!$E$12)</f>
        <v/>
      </c>
      <c r="S8755" s="7">
        <f>IF($I8755=1,(P8755-MAR1!$B$13)/MAR1!$D$13,(P8755-MAR1!$C$13)/MAR1!$E$13)</f>
        <v/>
      </c>
    </row>
    <row r="8756">
      <c r="A8756" s="5" t="n">
        <v>8755</v>
      </c>
      <c r="B8756" s="5" t="n">
        <v>24</v>
      </c>
      <c r="C8756" s="5" t="n">
        <v>360</v>
      </c>
      <c r="D8756" s="5" t="n">
        <v>12</v>
      </c>
      <c r="E8756" s="5" t="n">
        <v>0</v>
      </c>
      <c r="F8756" s="5" t="n">
        <v>29.3</v>
      </c>
      <c r="G8756" s="5" t="n">
        <v>13.7</v>
      </c>
      <c r="H8756" s="5" t="n">
        <v>16.78</v>
      </c>
      <c r="I8756" s="6">
        <f>IF(E8756&gt;=Markov!$B$3,1,0)</f>
        <v/>
      </c>
      <c r="J8756" s="6">
        <f>I8755</f>
        <v/>
      </c>
      <c r="K8756" s="7">
        <f>MAR1!$B$5+MAR1!$C$5*COS(2*PI()*$C8756/365)+MAR1!$D$5*SIN(2*PI()*$C8756/365)</f>
        <v/>
      </c>
      <c r="L8756" s="7">
        <f>MAR1!$B$6+MAR1!$C$6*COS(2*PI()*$C8756/365)+MAR1!$D$6*SIN(2*PI()*$C8756/365)</f>
        <v/>
      </c>
      <c r="M8756" s="7">
        <f>MAR1!$B$7+MAR1!$C$7*COS(2*PI()*$C8756/365)+MAR1!$D$7*SIN(2*PI()*$C8756/365)</f>
        <v/>
      </c>
      <c r="N8756" s="7">
        <f>F8756-K8756</f>
        <v/>
      </c>
      <c r="O8756" s="7">
        <f>G8756-L8756</f>
        <v/>
      </c>
      <c r="P8756" s="7">
        <f>H8756-M8756</f>
        <v/>
      </c>
      <c r="Q8756" s="7">
        <f>IF($I8756=1,(N8756-MAR1!$B$11)/MAR1!$D$11,(N8756-MAR1!$C$11)/MAR1!$E$11)</f>
        <v/>
      </c>
      <c r="R8756" s="7">
        <f>IF($I8756=1,(O8756-MAR1!$B$12)/MAR1!$D$12,(O8756-MAR1!$C$12)/MAR1!$E$12)</f>
        <v/>
      </c>
      <c r="S8756" s="7">
        <f>IF($I8756=1,(P8756-MAR1!$B$13)/MAR1!$D$13,(P8756-MAR1!$C$13)/MAR1!$E$13)</f>
        <v/>
      </c>
    </row>
    <row r="8757">
      <c r="A8757" s="5" t="n">
        <v>8756</v>
      </c>
      <c r="B8757" s="5" t="n">
        <v>24</v>
      </c>
      <c r="C8757" s="5" t="n">
        <v>361</v>
      </c>
      <c r="D8757" s="5" t="n">
        <v>12</v>
      </c>
      <c r="E8757" s="5" t="n">
        <v>0</v>
      </c>
      <c r="F8757" s="5" t="n">
        <v>28.7</v>
      </c>
      <c r="G8757" s="5" t="n">
        <v>13.6</v>
      </c>
      <c r="H8757" s="5" t="n">
        <v>19.3</v>
      </c>
      <c r="I8757" s="6">
        <f>IF(E8757&gt;=Markov!$B$3,1,0)</f>
        <v/>
      </c>
      <c r="J8757" s="6">
        <f>I8756</f>
        <v/>
      </c>
      <c r="K8757" s="7">
        <f>MAR1!$B$5+MAR1!$C$5*COS(2*PI()*$C8757/365)+MAR1!$D$5*SIN(2*PI()*$C8757/365)</f>
        <v/>
      </c>
      <c r="L8757" s="7">
        <f>MAR1!$B$6+MAR1!$C$6*COS(2*PI()*$C8757/365)+MAR1!$D$6*SIN(2*PI()*$C8757/365)</f>
        <v/>
      </c>
      <c r="M8757" s="7">
        <f>MAR1!$B$7+MAR1!$C$7*COS(2*PI()*$C8757/365)+MAR1!$D$7*SIN(2*PI()*$C8757/365)</f>
        <v/>
      </c>
      <c r="N8757" s="7">
        <f>F8757-K8757</f>
        <v/>
      </c>
      <c r="O8757" s="7">
        <f>G8757-L8757</f>
        <v/>
      </c>
      <c r="P8757" s="7">
        <f>H8757-M8757</f>
        <v/>
      </c>
      <c r="Q8757" s="7">
        <f>IF($I8757=1,(N8757-MAR1!$B$11)/MAR1!$D$11,(N8757-MAR1!$C$11)/MAR1!$E$11)</f>
        <v/>
      </c>
      <c r="R8757" s="7">
        <f>IF($I8757=1,(O8757-MAR1!$B$12)/MAR1!$D$12,(O8757-MAR1!$C$12)/MAR1!$E$12)</f>
        <v/>
      </c>
      <c r="S8757" s="7">
        <f>IF($I8757=1,(P8757-MAR1!$B$13)/MAR1!$D$13,(P8757-MAR1!$C$13)/MAR1!$E$13)</f>
        <v/>
      </c>
    </row>
    <row r="8758">
      <c r="A8758" s="5" t="n">
        <v>8757</v>
      </c>
      <c r="B8758" s="5" t="n">
        <v>24</v>
      </c>
      <c r="C8758" s="5" t="n">
        <v>362</v>
      </c>
      <c r="D8758" s="5" t="n">
        <v>12</v>
      </c>
      <c r="E8758" s="5" t="n">
        <v>0</v>
      </c>
      <c r="F8758" s="5" t="n">
        <v>28.4</v>
      </c>
      <c r="G8758" s="5" t="n">
        <v>14.3</v>
      </c>
      <c r="H8758" s="5" t="n">
        <v>21.06</v>
      </c>
      <c r="I8758" s="6">
        <f>IF(E8758&gt;=Markov!$B$3,1,0)</f>
        <v/>
      </c>
      <c r="J8758" s="6">
        <f>I8757</f>
        <v/>
      </c>
      <c r="K8758" s="7">
        <f>MAR1!$B$5+MAR1!$C$5*COS(2*PI()*$C8758/365)+MAR1!$D$5*SIN(2*PI()*$C8758/365)</f>
        <v/>
      </c>
      <c r="L8758" s="7">
        <f>MAR1!$B$6+MAR1!$C$6*COS(2*PI()*$C8758/365)+MAR1!$D$6*SIN(2*PI()*$C8758/365)</f>
        <v/>
      </c>
      <c r="M8758" s="7">
        <f>MAR1!$B$7+MAR1!$C$7*COS(2*PI()*$C8758/365)+MAR1!$D$7*SIN(2*PI()*$C8758/365)</f>
        <v/>
      </c>
      <c r="N8758" s="7">
        <f>F8758-K8758</f>
        <v/>
      </c>
      <c r="O8758" s="7">
        <f>G8758-L8758</f>
        <v/>
      </c>
      <c r="P8758" s="7">
        <f>H8758-M8758</f>
        <v/>
      </c>
      <c r="Q8758" s="7">
        <f>IF($I8758=1,(N8758-MAR1!$B$11)/MAR1!$D$11,(N8758-MAR1!$C$11)/MAR1!$E$11)</f>
        <v/>
      </c>
      <c r="R8758" s="7">
        <f>IF($I8758=1,(O8758-MAR1!$B$12)/MAR1!$D$12,(O8758-MAR1!$C$12)/MAR1!$E$12)</f>
        <v/>
      </c>
      <c r="S8758" s="7">
        <f>IF($I8758=1,(P8758-MAR1!$B$13)/MAR1!$D$13,(P8758-MAR1!$C$13)/MAR1!$E$13)</f>
        <v/>
      </c>
    </row>
    <row r="8759">
      <c r="A8759" s="5" t="n">
        <v>8758</v>
      </c>
      <c r="B8759" s="5" t="n">
        <v>24</v>
      </c>
      <c r="C8759" s="5" t="n">
        <v>363</v>
      </c>
      <c r="D8759" s="5" t="n">
        <v>12</v>
      </c>
      <c r="E8759" s="5" t="n">
        <v>0</v>
      </c>
      <c r="F8759" s="5" t="n">
        <v>32.6</v>
      </c>
      <c r="G8759" s="5" t="n">
        <v>13.4</v>
      </c>
      <c r="H8759" s="5" t="n">
        <v>21.25</v>
      </c>
      <c r="I8759" s="6">
        <f>IF(E8759&gt;=Markov!$B$3,1,0)</f>
        <v/>
      </c>
      <c r="J8759" s="6">
        <f>I8758</f>
        <v/>
      </c>
      <c r="K8759" s="7">
        <f>MAR1!$B$5+MAR1!$C$5*COS(2*PI()*$C8759/365)+MAR1!$D$5*SIN(2*PI()*$C8759/365)</f>
        <v/>
      </c>
      <c r="L8759" s="7">
        <f>MAR1!$B$6+MAR1!$C$6*COS(2*PI()*$C8759/365)+MAR1!$D$6*SIN(2*PI()*$C8759/365)</f>
        <v/>
      </c>
      <c r="M8759" s="7">
        <f>MAR1!$B$7+MAR1!$C$7*COS(2*PI()*$C8759/365)+MAR1!$D$7*SIN(2*PI()*$C8759/365)</f>
        <v/>
      </c>
      <c r="N8759" s="7">
        <f>F8759-K8759</f>
        <v/>
      </c>
      <c r="O8759" s="7">
        <f>G8759-L8759</f>
        <v/>
      </c>
      <c r="P8759" s="7">
        <f>H8759-M8759</f>
        <v/>
      </c>
      <c r="Q8759" s="7">
        <f>IF($I8759=1,(N8759-MAR1!$B$11)/MAR1!$D$11,(N8759-MAR1!$C$11)/MAR1!$E$11)</f>
        <v/>
      </c>
      <c r="R8759" s="7">
        <f>IF($I8759=1,(O8759-MAR1!$B$12)/MAR1!$D$12,(O8759-MAR1!$C$12)/MAR1!$E$12)</f>
        <v/>
      </c>
      <c r="S8759" s="7">
        <f>IF($I8759=1,(P8759-MAR1!$B$13)/MAR1!$D$13,(P8759-MAR1!$C$13)/MAR1!$E$13)</f>
        <v/>
      </c>
    </row>
    <row r="8760">
      <c r="A8760" s="5" t="n">
        <v>8759</v>
      </c>
      <c r="B8760" s="5" t="n">
        <v>24</v>
      </c>
      <c r="C8760" s="5" t="n">
        <v>364</v>
      </c>
      <c r="D8760" s="5" t="n">
        <v>12</v>
      </c>
      <c r="E8760" s="5" t="n">
        <v>0</v>
      </c>
      <c r="F8760" s="5" t="n">
        <v>31.9</v>
      </c>
      <c r="G8760" s="5" t="n">
        <v>11</v>
      </c>
      <c r="H8760" s="5" t="n">
        <v>14.01</v>
      </c>
      <c r="I8760" s="6">
        <f>IF(E8760&gt;=Markov!$B$3,1,0)</f>
        <v/>
      </c>
      <c r="J8760" s="6">
        <f>I8759</f>
        <v/>
      </c>
      <c r="K8760" s="7">
        <f>MAR1!$B$5+MAR1!$C$5*COS(2*PI()*$C8760/365)+MAR1!$D$5*SIN(2*PI()*$C8760/365)</f>
        <v/>
      </c>
      <c r="L8760" s="7">
        <f>MAR1!$B$6+MAR1!$C$6*COS(2*PI()*$C8760/365)+MAR1!$D$6*SIN(2*PI()*$C8760/365)</f>
        <v/>
      </c>
      <c r="M8760" s="7">
        <f>MAR1!$B$7+MAR1!$C$7*COS(2*PI()*$C8760/365)+MAR1!$D$7*SIN(2*PI()*$C8760/365)</f>
        <v/>
      </c>
      <c r="N8760" s="7">
        <f>F8760-K8760</f>
        <v/>
      </c>
      <c r="O8760" s="7">
        <f>G8760-L8760</f>
        <v/>
      </c>
      <c r="P8760" s="7">
        <f>H8760-M8760</f>
        <v/>
      </c>
      <c r="Q8760" s="7">
        <f>IF($I8760=1,(N8760-MAR1!$B$11)/MAR1!$D$11,(N8760-MAR1!$C$11)/MAR1!$E$11)</f>
        <v/>
      </c>
      <c r="R8760" s="7">
        <f>IF($I8760=1,(O8760-MAR1!$B$12)/MAR1!$D$12,(O8760-MAR1!$C$12)/MAR1!$E$12)</f>
        <v/>
      </c>
      <c r="S8760" s="7">
        <f>IF($I8760=1,(P8760-MAR1!$B$13)/MAR1!$D$13,(P8760-MAR1!$C$13)/MAR1!$E$13)</f>
        <v/>
      </c>
    </row>
    <row r="8761">
      <c r="A8761" s="5" t="n">
        <v>8760</v>
      </c>
      <c r="B8761" s="5" t="n">
        <v>24</v>
      </c>
      <c r="C8761" s="5" t="n">
        <v>365</v>
      </c>
      <c r="D8761" s="5" t="n">
        <v>12</v>
      </c>
      <c r="E8761" s="5" t="n">
        <v>0</v>
      </c>
      <c r="F8761" s="5" t="n">
        <v>29.8</v>
      </c>
      <c r="G8761" s="5" t="n">
        <v>11.6</v>
      </c>
      <c r="H8761" s="5" t="n">
        <v>17.11</v>
      </c>
      <c r="I8761" s="6">
        <f>IF(E8761&gt;=Markov!$B$3,1,0)</f>
        <v/>
      </c>
      <c r="J8761" s="6">
        <f>I8760</f>
        <v/>
      </c>
      <c r="K8761" s="7">
        <f>MAR1!$B$5+MAR1!$C$5*COS(2*PI()*$C8761/365)+MAR1!$D$5*SIN(2*PI()*$C8761/365)</f>
        <v/>
      </c>
      <c r="L8761" s="7">
        <f>MAR1!$B$6+MAR1!$C$6*COS(2*PI()*$C8761/365)+MAR1!$D$6*SIN(2*PI()*$C8761/365)</f>
        <v/>
      </c>
      <c r="M8761" s="7">
        <f>MAR1!$B$7+MAR1!$C$7*COS(2*PI()*$C8761/365)+MAR1!$D$7*SIN(2*PI()*$C8761/365)</f>
        <v/>
      </c>
      <c r="N8761" s="7">
        <f>F8761-K8761</f>
        <v/>
      </c>
      <c r="O8761" s="7">
        <f>G8761-L8761</f>
        <v/>
      </c>
      <c r="P8761" s="7">
        <f>H8761-M8761</f>
        <v/>
      </c>
      <c r="Q8761" s="7">
        <f>IF($I8761=1,(N8761-MAR1!$B$11)/MAR1!$D$11,(N8761-MAR1!$C$11)/MAR1!$E$11)</f>
        <v/>
      </c>
      <c r="R8761" s="7">
        <f>IF($I8761=1,(O8761-MAR1!$B$12)/MAR1!$D$12,(O8761-MAR1!$C$12)/MAR1!$E$12)</f>
        <v/>
      </c>
      <c r="S8761" s="7">
        <f>IF($I8761=1,(P8761-MAR1!$B$13)/MAR1!$D$13,(P8761-MAR1!$C$13)/MAR1!$E$13)</f>
        <v/>
      </c>
    </row>
    <row r="8762">
      <c r="A8762" s="5" t="n">
        <v>8761</v>
      </c>
      <c r="B8762" s="5" t="n">
        <v>25</v>
      </c>
      <c r="C8762" s="5" t="n">
        <v>1</v>
      </c>
      <c r="D8762" s="5" t="n">
        <v>1</v>
      </c>
      <c r="E8762" s="5" t="n">
        <v>0</v>
      </c>
      <c r="F8762" s="5" t="n">
        <v>31.8</v>
      </c>
      <c r="G8762" s="5" t="n">
        <v>13.7</v>
      </c>
      <c r="H8762" s="5" t="n">
        <v>22.81</v>
      </c>
      <c r="I8762" s="6">
        <f>IF(E8762&gt;=Markov!$B$3,1,0)</f>
        <v/>
      </c>
      <c r="J8762" s="6">
        <f>I8761</f>
        <v/>
      </c>
      <c r="K8762" s="7">
        <f>MAR1!$B$5+MAR1!$C$5*COS(2*PI()*$C8762/365)+MAR1!$D$5*SIN(2*PI()*$C8762/365)</f>
        <v/>
      </c>
      <c r="L8762" s="7">
        <f>MAR1!$B$6+MAR1!$C$6*COS(2*PI()*$C8762/365)+MAR1!$D$6*SIN(2*PI()*$C8762/365)</f>
        <v/>
      </c>
      <c r="M8762" s="7">
        <f>MAR1!$B$7+MAR1!$C$7*COS(2*PI()*$C8762/365)+MAR1!$D$7*SIN(2*PI()*$C8762/365)</f>
        <v/>
      </c>
      <c r="N8762" s="7">
        <f>F8762-K8762</f>
        <v/>
      </c>
      <c r="O8762" s="7">
        <f>G8762-L8762</f>
        <v/>
      </c>
      <c r="P8762" s="7">
        <f>H8762-M8762</f>
        <v/>
      </c>
      <c r="Q8762" s="7">
        <f>IF($I8762=1,(N8762-MAR1!$B$11)/MAR1!$D$11,(N8762-MAR1!$C$11)/MAR1!$E$11)</f>
        <v/>
      </c>
      <c r="R8762" s="7">
        <f>IF($I8762=1,(O8762-MAR1!$B$12)/MAR1!$D$12,(O8762-MAR1!$C$12)/MAR1!$E$12)</f>
        <v/>
      </c>
      <c r="S8762" s="7">
        <f>IF($I8762=1,(P8762-MAR1!$B$13)/MAR1!$D$13,(P8762-MAR1!$C$13)/MAR1!$E$13)</f>
        <v/>
      </c>
    </row>
    <row r="8763">
      <c r="A8763" s="5" t="n">
        <v>8762</v>
      </c>
      <c r="B8763" s="5" t="n">
        <v>25</v>
      </c>
      <c r="C8763" s="5" t="n">
        <v>2</v>
      </c>
      <c r="D8763" s="5" t="n">
        <v>1</v>
      </c>
      <c r="E8763" s="5" t="n">
        <v>0</v>
      </c>
      <c r="F8763" s="5" t="n">
        <v>32.6</v>
      </c>
      <c r="G8763" s="5" t="n">
        <v>13.8</v>
      </c>
      <c r="H8763" s="5" t="n">
        <v>25.42</v>
      </c>
      <c r="I8763" s="6">
        <f>IF(E8763&gt;=Markov!$B$3,1,0)</f>
        <v/>
      </c>
      <c r="J8763" s="6">
        <f>I8762</f>
        <v/>
      </c>
      <c r="K8763" s="7">
        <f>MAR1!$B$5+MAR1!$C$5*COS(2*PI()*$C8763/365)+MAR1!$D$5*SIN(2*PI()*$C8763/365)</f>
        <v/>
      </c>
      <c r="L8763" s="7">
        <f>MAR1!$B$6+MAR1!$C$6*COS(2*PI()*$C8763/365)+MAR1!$D$6*SIN(2*PI()*$C8763/365)</f>
        <v/>
      </c>
      <c r="M8763" s="7">
        <f>MAR1!$B$7+MAR1!$C$7*COS(2*PI()*$C8763/365)+MAR1!$D$7*SIN(2*PI()*$C8763/365)</f>
        <v/>
      </c>
      <c r="N8763" s="7">
        <f>F8763-K8763</f>
        <v/>
      </c>
      <c r="O8763" s="7">
        <f>G8763-L8763</f>
        <v/>
      </c>
      <c r="P8763" s="7">
        <f>H8763-M8763</f>
        <v/>
      </c>
      <c r="Q8763" s="7">
        <f>IF($I8763=1,(N8763-MAR1!$B$11)/MAR1!$D$11,(N8763-MAR1!$C$11)/MAR1!$E$11)</f>
        <v/>
      </c>
      <c r="R8763" s="7">
        <f>IF($I8763=1,(O8763-MAR1!$B$12)/MAR1!$D$12,(O8763-MAR1!$C$12)/MAR1!$E$12)</f>
        <v/>
      </c>
      <c r="S8763" s="7">
        <f>IF($I8763=1,(P8763-MAR1!$B$13)/MAR1!$D$13,(P8763-MAR1!$C$13)/MAR1!$E$13)</f>
        <v/>
      </c>
    </row>
    <row r="8764">
      <c r="A8764" s="5" t="n">
        <v>8763</v>
      </c>
      <c r="B8764" s="5" t="n">
        <v>25</v>
      </c>
      <c r="C8764" s="5" t="n">
        <v>3</v>
      </c>
      <c r="D8764" s="5" t="n">
        <v>1</v>
      </c>
      <c r="E8764" s="5" t="n">
        <v>0</v>
      </c>
      <c r="F8764" s="5" t="n">
        <v>35.8</v>
      </c>
      <c r="G8764" s="5" t="n">
        <v>17</v>
      </c>
      <c r="H8764" s="5" t="n">
        <v>16.57</v>
      </c>
      <c r="I8764" s="6">
        <f>IF(E8764&gt;=Markov!$B$3,1,0)</f>
        <v/>
      </c>
      <c r="J8764" s="6">
        <f>I8763</f>
        <v/>
      </c>
      <c r="K8764" s="7">
        <f>MAR1!$B$5+MAR1!$C$5*COS(2*PI()*$C8764/365)+MAR1!$D$5*SIN(2*PI()*$C8764/365)</f>
        <v/>
      </c>
      <c r="L8764" s="7">
        <f>MAR1!$B$6+MAR1!$C$6*COS(2*PI()*$C8764/365)+MAR1!$D$6*SIN(2*PI()*$C8764/365)</f>
        <v/>
      </c>
      <c r="M8764" s="7">
        <f>MAR1!$B$7+MAR1!$C$7*COS(2*PI()*$C8764/365)+MAR1!$D$7*SIN(2*PI()*$C8764/365)</f>
        <v/>
      </c>
      <c r="N8764" s="7">
        <f>F8764-K8764</f>
        <v/>
      </c>
      <c r="O8764" s="7">
        <f>G8764-L8764</f>
        <v/>
      </c>
      <c r="P8764" s="7">
        <f>H8764-M8764</f>
        <v/>
      </c>
      <c r="Q8764" s="7">
        <f>IF($I8764=1,(N8764-MAR1!$B$11)/MAR1!$D$11,(N8764-MAR1!$C$11)/MAR1!$E$11)</f>
        <v/>
      </c>
      <c r="R8764" s="7">
        <f>IF($I8764=1,(O8764-MAR1!$B$12)/MAR1!$D$12,(O8764-MAR1!$C$12)/MAR1!$E$12)</f>
        <v/>
      </c>
      <c r="S8764" s="7">
        <f>IF($I8764=1,(P8764-MAR1!$B$13)/MAR1!$D$13,(P8764-MAR1!$C$13)/MAR1!$E$13)</f>
        <v/>
      </c>
    </row>
    <row r="8765">
      <c r="A8765" s="5" t="n">
        <v>8764</v>
      </c>
      <c r="B8765" s="5" t="n">
        <v>25</v>
      </c>
      <c r="C8765" s="5" t="n">
        <v>4</v>
      </c>
      <c r="D8765" s="5" t="n">
        <v>1</v>
      </c>
      <c r="E8765" s="5" t="n">
        <v>0</v>
      </c>
      <c r="F8765" s="5" t="n">
        <v>32.7</v>
      </c>
      <c r="G8765" s="5" t="n">
        <v>15.6</v>
      </c>
      <c r="H8765" s="5" t="n">
        <v>14.28</v>
      </c>
      <c r="I8765" s="6">
        <f>IF(E8765&gt;=Markov!$B$3,1,0)</f>
        <v/>
      </c>
      <c r="J8765" s="6">
        <f>I8764</f>
        <v/>
      </c>
      <c r="K8765" s="7">
        <f>MAR1!$B$5+MAR1!$C$5*COS(2*PI()*$C8765/365)+MAR1!$D$5*SIN(2*PI()*$C8765/365)</f>
        <v/>
      </c>
      <c r="L8765" s="7">
        <f>MAR1!$B$6+MAR1!$C$6*COS(2*PI()*$C8765/365)+MAR1!$D$6*SIN(2*PI()*$C8765/365)</f>
        <v/>
      </c>
      <c r="M8765" s="7">
        <f>MAR1!$B$7+MAR1!$C$7*COS(2*PI()*$C8765/365)+MAR1!$D$7*SIN(2*PI()*$C8765/365)</f>
        <v/>
      </c>
      <c r="N8765" s="7">
        <f>F8765-K8765</f>
        <v/>
      </c>
      <c r="O8765" s="7">
        <f>G8765-L8765</f>
        <v/>
      </c>
      <c r="P8765" s="7">
        <f>H8765-M8765</f>
        <v/>
      </c>
      <c r="Q8765" s="7">
        <f>IF($I8765=1,(N8765-MAR1!$B$11)/MAR1!$D$11,(N8765-MAR1!$C$11)/MAR1!$E$11)</f>
        <v/>
      </c>
      <c r="R8765" s="7">
        <f>IF($I8765=1,(O8765-MAR1!$B$12)/MAR1!$D$12,(O8765-MAR1!$C$12)/MAR1!$E$12)</f>
        <v/>
      </c>
      <c r="S8765" s="7">
        <f>IF($I8765=1,(P8765-MAR1!$B$13)/MAR1!$D$13,(P8765-MAR1!$C$13)/MAR1!$E$13)</f>
        <v/>
      </c>
    </row>
    <row r="8766">
      <c r="A8766" s="5" t="n">
        <v>8765</v>
      </c>
      <c r="B8766" s="5" t="n">
        <v>25</v>
      </c>
      <c r="C8766" s="5" t="n">
        <v>5</v>
      </c>
      <c r="D8766" s="5" t="n">
        <v>1</v>
      </c>
      <c r="E8766" s="5" t="n">
        <v>0</v>
      </c>
      <c r="F8766" s="5" t="n">
        <v>34</v>
      </c>
      <c r="G8766" s="5" t="n">
        <v>15.8</v>
      </c>
      <c r="H8766" s="5" t="n">
        <v>15.46</v>
      </c>
      <c r="I8766" s="6">
        <f>IF(E8766&gt;=Markov!$B$3,1,0)</f>
        <v/>
      </c>
      <c r="J8766" s="6">
        <f>I8765</f>
        <v/>
      </c>
      <c r="K8766" s="7">
        <f>MAR1!$B$5+MAR1!$C$5*COS(2*PI()*$C8766/365)+MAR1!$D$5*SIN(2*PI()*$C8766/365)</f>
        <v/>
      </c>
      <c r="L8766" s="7">
        <f>MAR1!$B$6+MAR1!$C$6*COS(2*PI()*$C8766/365)+MAR1!$D$6*SIN(2*PI()*$C8766/365)</f>
        <v/>
      </c>
      <c r="M8766" s="7">
        <f>MAR1!$B$7+MAR1!$C$7*COS(2*PI()*$C8766/365)+MAR1!$D$7*SIN(2*PI()*$C8766/365)</f>
        <v/>
      </c>
      <c r="N8766" s="7">
        <f>F8766-K8766</f>
        <v/>
      </c>
      <c r="O8766" s="7">
        <f>G8766-L8766</f>
        <v/>
      </c>
      <c r="P8766" s="7">
        <f>H8766-M8766</f>
        <v/>
      </c>
      <c r="Q8766" s="7">
        <f>IF($I8766=1,(N8766-MAR1!$B$11)/MAR1!$D$11,(N8766-MAR1!$C$11)/MAR1!$E$11)</f>
        <v/>
      </c>
      <c r="R8766" s="7">
        <f>IF($I8766=1,(O8766-MAR1!$B$12)/MAR1!$D$12,(O8766-MAR1!$C$12)/MAR1!$E$12)</f>
        <v/>
      </c>
      <c r="S8766" s="7">
        <f>IF($I8766=1,(P8766-MAR1!$B$13)/MAR1!$D$13,(P8766-MAR1!$C$13)/MAR1!$E$13)</f>
        <v/>
      </c>
    </row>
    <row r="8767">
      <c r="A8767" s="5" t="n">
        <v>8766</v>
      </c>
      <c r="B8767" s="5" t="n">
        <v>25</v>
      </c>
      <c r="C8767" s="5" t="n">
        <v>6</v>
      </c>
      <c r="D8767" s="5" t="n">
        <v>1</v>
      </c>
      <c r="E8767" s="5" t="n">
        <v>0</v>
      </c>
      <c r="F8767" s="5" t="n">
        <v>34.4</v>
      </c>
      <c r="G8767" s="5" t="n">
        <v>17</v>
      </c>
      <c r="H8767" s="5" t="n">
        <v>16.06</v>
      </c>
      <c r="I8767" s="6">
        <f>IF(E8767&gt;=Markov!$B$3,1,0)</f>
        <v/>
      </c>
      <c r="J8767" s="6">
        <f>I8766</f>
        <v/>
      </c>
      <c r="K8767" s="7">
        <f>MAR1!$B$5+MAR1!$C$5*COS(2*PI()*$C8767/365)+MAR1!$D$5*SIN(2*PI()*$C8767/365)</f>
        <v/>
      </c>
      <c r="L8767" s="7">
        <f>MAR1!$B$6+MAR1!$C$6*COS(2*PI()*$C8767/365)+MAR1!$D$6*SIN(2*PI()*$C8767/365)</f>
        <v/>
      </c>
      <c r="M8767" s="7">
        <f>MAR1!$B$7+MAR1!$C$7*COS(2*PI()*$C8767/365)+MAR1!$D$7*SIN(2*PI()*$C8767/365)</f>
        <v/>
      </c>
      <c r="N8767" s="7">
        <f>F8767-K8767</f>
        <v/>
      </c>
      <c r="O8767" s="7">
        <f>G8767-L8767</f>
        <v/>
      </c>
      <c r="P8767" s="7">
        <f>H8767-M8767</f>
        <v/>
      </c>
      <c r="Q8767" s="7">
        <f>IF($I8767=1,(N8767-MAR1!$B$11)/MAR1!$D$11,(N8767-MAR1!$C$11)/MAR1!$E$11)</f>
        <v/>
      </c>
      <c r="R8767" s="7">
        <f>IF($I8767=1,(O8767-MAR1!$B$12)/MAR1!$D$12,(O8767-MAR1!$C$12)/MAR1!$E$12)</f>
        <v/>
      </c>
      <c r="S8767" s="7">
        <f>IF($I8767=1,(P8767-MAR1!$B$13)/MAR1!$D$13,(P8767-MAR1!$C$13)/MAR1!$E$13)</f>
        <v/>
      </c>
    </row>
    <row r="8768">
      <c r="A8768" s="5" t="n">
        <v>8767</v>
      </c>
      <c r="B8768" s="5" t="n">
        <v>25</v>
      </c>
      <c r="C8768" s="5" t="n">
        <v>7</v>
      </c>
      <c r="D8768" s="5" t="n">
        <v>1</v>
      </c>
      <c r="E8768" s="5" t="n">
        <v>0</v>
      </c>
      <c r="F8768" s="5" t="n">
        <v>32.6</v>
      </c>
      <c r="G8768" s="5" t="n">
        <v>16.4</v>
      </c>
      <c r="H8768" s="5" t="n">
        <v>18.76</v>
      </c>
      <c r="I8768" s="6">
        <f>IF(E8768&gt;=Markov!$B$3,1,0)</f>
        <v/>
      </c>
      <c r="J8768" s="6">
        <f>I8767</f>
        <v/>
      </c>
      <c r="K8768" s="7">
        <f>MAR1!$B$5+MAR1!$C$5*COS(2*PI()*$C8768/365)+MAR1!$D$5*SIN(2*PI()*$C8768/365)</f>
        <v/>
      </c>
      <c r="L8768" s="7">
        <f>MAR1!$B$6+MAR1!$C$6*COS(2*PI()*$C8768/365)+MAR1!$D$6*SIN(2*PI()*$C8768/365)</f>
        <v/>
      </c>
      <c r="M8768" s="7">
        <f>MAR1!$B$7+MAR1!$C$7*COS(2*PI()*$C8768/365)+MAR1!$D$7*SIN(2*PI()*$C8768/365)</f>
        <v/>
      </c>
      <c r="N8768" s="7">
        <f>F8768-K8768</f>
        <v/>
      </c>
      <c r="O8768" s="7">
        <f>G8768-L8768</f>
        <v/>
      </c>
      <c r="P8768" s="7">
        <f>H8768-M8768</f>
        <v/>
      </c>
      <c r="Q8768" s="7">
        <f>IF($I8768=1,(N8768-MAR1!$B$11)/MAR1!$D$11,(N8768-MAR1!$C$11)/MAR1!$E$11)</f>
        <v/>
      </c>
      <c r="R8768" s="7">
        <f>IF($I8768=1,(O8768-MAR1!$B$12)/MAR1!$D$12,(O8768-MAR1!$C$12)/MAR1!$E$12)</f>
        <v/>
      </c>
      <c r="S8768" s="7">
        <f>IF($I8768=1,(P8768-MAR1!$B$13)/MAR1!$D$13,(P8768-MAR1!$C$13)/MAR1!$E$13)</f>
        <v/>
      </c>
    </row>
    <row r="8769">
      <c r="A8769" s="5" t="n">
        <v>8768</v>
      </c>
      <c r="B8769" s="5" t="n">
        <v>25</v>
      </c>
      <c r="C8769" s="5" t="n">
        <v>8</v>
      </c>
      <c r="D8769" s="5" t="n">
        <v>1</v>
      </c>
      <c r="E8769" s="5" t="n">
        <v>0</v>
      </c>
      <c r="F8769" s="5" t="n">
        <v>32.5</v>
      </c>
      <c r="G8769" s="5" t="n">
        <v>15.5</v>
      </c>
      <c r="H8769" s="5" t="n">
        <v>16.75</v>
      </c>
      <c r="I8769" s="6">
        <f>IF(E8769&gt;=Markov!$B$3,1,0)</f>
        <v/>
      </c>
      <c r="J8769" s="6">
        <f>I8768</f>
        <v/>
      </c>
      <c r="K8769" s="7">
        <f>MAR1!$B$5+MAR1!$C$5*COS(2*PI()*$C8769/365)+MAR1!$D$5*SIN(2*PI()*$C8769/365)</f>
        <v/>
      </c>
      <c r="L8769" s="7">
        <f>MAR1!$B$6+MAR1!$C$6*COS(2*PI()*$C8769/365)+MAR1!$D$6*SIN(2*PI()*$C8769/365)</f>
        <v/>
      </c>
      <c r="M8769" s="7">
        <f>MAR1!$B$7+MAR1!$C$7*COS(2*PI()*$C8769/365)+MAR1!$D$7*SIN(2*PI()*$C8769/365)</f>
        <v/>
      </c>
      <c r="N8769" s="7">
        <f>F8769-K8769</f>
        <v/>
      </c>
      <c r="O8769" s="7">
        <f>G8769-L8769</f>
        <v/>
      </c>
      <c r="P8769" s="7">
        <f>H8769-M8769</f>
        <v/>
      </c>
      <c r="Q8769" s="7">
        <f>IF($I8769=1,(N8769-MAR1!$B$11)/MAR1!$D$11,(N8769-MAR1!$C$11)/MAR1!$E$11)</f>
        <v/>
      </c>
      <c r="R8769" s="7">
        <f>IF($I8769=1,(O8769-MAR1!$B$12)/MAR1!$D$12,(O8769-MAR1!$C$12)/MAR1!$E$12)</f>
        <v/>
      </c>
      <c r="S8769" s="7">
        <f>IF($I8769=1,(P8769-MAR1!$B$13)/MAR1!$D$13,(P8769-MAR1!$C$13)/MAR1!$E$13)</f>
        <v/>
      </c>
    </row>
    <row r="8770">
      <c r="A8770" s="5" t="n">
        <v>8769</v>
      </c>
      <c r="B8770" s="5" t="n">
        <v>25</v>
      </c>
      <c r="C8770" s="5" t="n">
        <v>9</v>
      </c>
      <c r="D8770" s="5" t="n">
        <v>1</v>
      </c>
      <c r="E8770" s="5" t="n">
        <v>0</v>
      </c>
      <c r="F8770" s="5" t="n">
        <v>33.2</v>
      </c>
      <c r="G8770" s="5" t="n">
        <v>16.9</v>
      </c>
      <c r="H8770" s="5" t="n">
        <v>13.43</v>
      </c>
      <c r="I8770" s="6">
        <f>IF(E8770&gt;=Markov!$B$3,1,0)</f>
        <v/>
      </c>
      <c r="J8770" s="6">
        <f>I8769</f>
        <v/>
      </c>
      <c r="K8770" s="7">
        <f>MAR1!$B$5+MAR1!$C$5*COS(2*PI()*$C8770/365)+MAR1!$D$5*SIN(2*PI()*$C8770/365)</f>
        <v/>
      </c>
      <c r="L8770" s="7">
        <f>MAR1!$B$6+MAR1!$C$6*COS(2*PI()*$C8770/365)+MAR1!$D$6*SIN(2*PI()*$C8770/365)</f>
        <v/>
      </c>
      <c r="M8770" s="7">
        <f>MAR1!$B$7+MAR1!$C$7*COS(2*PI()*$C8770/365)+MAR1!$D$7*SIN(2*PI()*$C8770/365)</f>
        <v/>
      </c>
      <c r="N8770" s="7">
        <f>F8770-K8770</f>
        <v/>
      </c>
      <c r="O8770" s="7">
        <f>G8770-L8770</f>
        <v/>
      </c>
      <c r="P8770" s="7">
        <f>H8770-M8770</f>
        <v/>
      </c>
      <c r="Q8770" s="7">
        <f>IF($I8770=1,(N8770-MAR1!$B$11)/MAR1!$D$11,(N8770-MAR1!$C$11)/MAR1!$E$11)</f>
        <v/>
      </c>
      <c r="R8770" s="7">
        <f>IF($I8770=1,(O8770-MAR1!$B$12)/MAR1!$D$12,(O8770-MAR1!$C$12)/MAR1!$E$12)</f>
        <v/>
      </c>
      <c r="S8770" s="7">
        <f>IF($I8770=1,(P8770-MAR1!$B$13)/MAR1!$D$13,(P8770-MAR1!$C$13)/MAR1!$E$13)</f>
        <v/>
      </c>
    </row>
    <row r="8771">
      <c r="A8771" s="5" t="n">
        <v>8770</v>
      </c>
      <c r="B8771" s="5" t="n">
        <v>25</v>
      </c>
      <c r="C8771" s="5" t="n">
        <v>10</v>
      </c>
      <c r="D8771" s="5" t="n">
        <v>1</v>
      </c>
      <c r="E8771" s="5" t="n">
        <v>0</v>
      </c>
      <c r="F8771" s="5" t="n">
        <v>33</v>
      </c>
      <c r="G8771" s="5" t="n">
        <v>17.6</v>
      </c>
      <c r="H8771" s="5" t="n">
        <v>13.96</v>
      </c>
      <c r="I8771" s="6">
        <f>IF(E8771&gt;=Markov!$B$3,1,0)</f>
        <v/>
      </c>
      <c r="J8771" s="6">
        <f>I8770</f>
        <v/>
      </c>
      <c r="K8771" s="7">
        <f>MAR1!$B$5+MAR1!$C$5*COS(2*PI()*$C8771/365)+MAR1!$D$5*SIN(2*PI()*$C8771/365)</f>
        <v/>
      </c>
      <c r="L8771" s="7">
        <f>MAR1!$B$6+MAR1!$C$6*COS(2*PI()*$C8771/365)+MAR1!$D$6*SIN(2*PI()*$C8771/365)</f>
        <v/>
      </c>
      <c r="M8771" s="7">
        <f>MAR1!$B$7+MAR1!$C$7*COS(2*PI()*$C8771/365)+MAR1!$D$7*SIN(2*PI()*$C8771/365)</f>
        <v/>
      </c>
      <c r="N8771" s="7">
        <f>F8771-K8771</f>
        <v/>
      </c>
      <c r="O8771" s="7">
        <f>G8771-L8771</f>
        <v/>
      </c>
      <c r="P8771" s="7">
        <f>H8771-M8771</f>
        <v/>
      </c>
      <c r="Q8771" s="7">
        <f>IF($I8771=1,(N8771-MAR1!$B$11)/MAR1!$D$11,(N8771-MAR1!$C$11)/MAR1!$E$11)</f>
        <v/>
      </c>
      <c r="R8771" s="7">
        <f>IF($I8771=1,(O8771-MAR1!$B$12)/MAR1!$D$12,(O8771-MAR1!$C$12)/MAR1!$E$12)</f>
        <v/>
      </c>
      <c r="S8771" s="7">
        <f>IF($I8771=1,(P8771-MAR1!$B$13)/MAR1!$D$13,(P8771-MAR1!$C$13)/MAR1!$E$13)</f>
        <v/>
      </c>
    </row>
    <row r="8772">
      <c r="A8772" s="5" t="n">
        <v>8771</v>
      </c>
      <c r="B8772" s="5" t="n">
        <v>25</v>
      </c>
      <c r="C8772" s="5" t="n">
        <v>11</v>
      </c>
      <c r="D8772" s="5" t="n">
        <v>1</v>
      </c>
      <c r="E8772" s="5" t="n">
        <v>0.1</v>
      </c>
      <c r="F8772" s="5" t="n">
        <v>31.2</v>
      </c>
      <c r="G8772" s="5" t="n">
        <v>17.2</v>
      </c>
      <c r="H8772" s="5" t="n">
        <v>8.06</v>
      </c>
      <c r="I8772" s="6">
        <f>IF(E8772&gt;=Markov!$B$3,1,0)</f>
        <v/>
      </c>
      <c r="J8772" s="6">
        <f>I8771</f>
        <v/>
      </c>
      <c r="K8772" s="7">
        <f>MAR1!$B$5+MAR1!$C$5*COS(2*PI()*$C8772/365)+MAR1!$D$5*SIN(2*PI()*$C8772/365)</f>
        <v/>
      </c>
      <c r="L8772" s="7">
        <f>MAR1!$B$6+MAR1!$C$6*COS(2*PI()*$C8772/365)+MAR1!$D$6*SIN(2*PI()*$C8772/365)</f>
        <v/>
      </c>
      <c r="M8772" s="7">
        <f>MAR1!$B$7+MAR1!$C$7*COS(2*PI()*$C8772/365)+MAR1!$D$7*SIN(2*PI()*$C8772/365)</f>
        <v/>
      </c>
      <c r="N8772" s="7">
        <f>F8772-K8772</f>
        <v/>
      </c>
      <c r="O8772" s="7">
        <f>G8772-L8772</f>
        <v/>
      </c>
      <c r="P8772" s="7">
        <f>H8772-M8772</f>
        <v/>
      </c>
      <c r="Q8772" s="7">
        <f>IF($I8772=1,(N8772-MAR1!$B$11)/MAR1!$D$11,(N8772-MAR1!$C$11)/MAR1!$E$11)</f>
        <v/>
      </c>
      <c r="R8772" s="7">
        <f>IF($I8772=1,(O8772-MAR1!$B$12)/MAR1!$D$12,(O8772-MAR1!$C$12)/MAR1!$E$12)</f>
        <v/>
      </c>
      <c r="S8772" s="7">
        <f>IF($I8772=1,(P8772-MAR1!$B$13)/MAR1!$D$13,(P8772-MAR1!$C$13)/MAR1!$E$13)</f>
        <v/>
      </c>
    </row>
    <row r="8773">
      <c r="A8773" s="5" t="n">
        <v>8772</v>
      </c>
      <c r="B8773" s="5" t="n">
        <v>25</v>
      </c>
      <c r="C8773" s="5" t="n">
        <v>12</v>
      </c>
      <c r="D8773" s="5" t="n">
        <v>1</v>
      </c>
      <c r="E8773" s="5" t="n">
        <v>0</v>
      </c>
      <c r="F8773" s="5" t="n">
        <v>34.8</v>
      </c>
      <c r="G8773" s="5" t="n">
        <v>19.8</v>
      </c>
      <c r="H8773" s="5" t="n">
        <v>17.23</v>
      </c>
      <c r="I8773" s="6">
        <f>IF(E8773&gt;=Markov!$B$3,1,0)</f>
        <v/>
      </c>
      <c r="J8773" s="6">
        <f>I8772</f>
        <v/>
      </c>
      <c r="K8773" s="7">
        <f>MAR1!$B$5+MAR1!$C$5*COS(2*PI()*$C8773/365)+MAR1!$D$5*SIN(2*PI()*$C8773/365)</f>
        <v/>
      </c>
      <c r="L8773" s="7">
        <f>MAR1!$B$6+MAR1!$C$6*COS(2*PI()*$C8773/365)+MAR1!$D$6*SIN(2*PI()*$C8773/365)</f>
        <v/>
      </c>
      <c r="M8773" s="7">
        <f>MAR1!$B$7+MAR1!$C$7*COS(2*PI()*$C8773/365)+MAR1!$D$7*SIN(2*PI()*$C8773/365)</f>
        <v/>
      </c>
      <c r="N8773" s="7">
        <f>F8773-K8773</f>
        <v/>
      </c>
      <c r="O8773" s="7">
        <f>G8773-L8773</f>
        <v/>
      </c>
      <c r="P8773" s="7">
        <f>H8773-M8773</f>
        <v/>
      </c>
      <c r="Q8773" s="7">
        <f>IF($I8773=1,(N8773-MAR1!$B$11)/MAR1!$D$11,(N8773-MAR1!$C$11)/MAR1!$E$11)</f>
        <v/>
      </c>
      <c r="R8773" s="7">
        <f>IF($I8773=1,(O8773-MAR1!$B$12)/MAR1!$D$12,(O8773-MAR1!$C$12)/MAR1!$E$12)</f>
        <v/>
      </c>
      <c r="S8773" s="7">
        <f>IF($I8773=1,(P8773-MAR1!$B$13)/MAR1!$D$13,(P8773-MAR1!$C$13)/MAR1!$E$13)</f>
        <v/>
      </c>
    </row>
    <row r="8774">
      <c r="A8774" s="5" t="n">
        <v>8773</v>
      </c>
      <c r="B8774" s="5" t="n">
        <v>25</v>
      </c>
      <c r="C8774" s="5" t="n">
        <v>13</v>
      </c>
      <c r="D8774" s="5" t="n">
        <v>1</v>
      </c>
      <c r="E8774" s="5" t="n">
        <v>0</v>
      </c>
      <c r="F8774" s="5" t="n">
        <v>34.5</v>
      </c>
      <c r="G8774" s="5" t="n">
        <v>18.3</v>
      </c>
      <c r="H8774" s="5" t="n">
        <v>11.18</v>
      </c>
      <c r="I8774" s="6">
        <f>IF(E8774&gt;=Markov!$B$3,1,0)</f>
        <v/>
      </c>
      <c r="J8774" s="6">
        <f>I8773</f>
        <v/>
      </c>
      <c r="K8774" s="7">
        <f>MAR1!$B$5+MAR1!$C$5*COS(2*PI()*$C8774/365)+MAR1!$D$5*SIN(2*PI()*$C8774/365)</f>
        <v/>
      </c>
      <c r="L8774" s="7">
        <f>MAR1!$B$6+MAR1!$C$6*COS(2*PI()*$C8774/365)+MAR1!$D$6*SIN(2*PI()*$C8774/365)</f>
        <v/>
      </c>
      <c r="M8774" s="7">
        <f>MAR1!$B$7+MAR1!$C$7*COS(2*PI()*$C8774/365)+MAR1!$D$7*SIN(2*PI()*$C8774/365)</f>
        <v/>
      </c>
      <c r="N8774" s="7">
        <f>F8774-K8774</f>
        <v/>
      </c>
      <c r="O8774" s="7">
        <f>G8774-L8774</f>
        <v/>
      </c>
      <c r="P8774" s="7">
        <f>H8774-M8774</f>
        <v/>
      </c>
      <c r="Q8774" s="7">
        <f>IF($I8774=1,(N8774-MAR1!$B$11)/MAR1!$D$11,(N8774-MAR1!$C$11)/MAR1!$E$11)</f>
        <v/>
      </c>
      <c r="R8774" s="7">
        <f>IF($I8774=1,(O8774-MAR1!$B$12)/MAR1!$D$12,(O8774-MAR1!$C$12)/MAR1!$E$12)</f>
        <v/>
      </c>
      <c r="S8774" s="7">
        <f>IF($I8774=1,(P8774-MAR1!$B$13)/MAR1!$D$13,(P8774-MAR1!$C$13)/MAR1!$E$13)</f>
        <v/>
      </c>
    </row>
    <row r="8775">
      <c r="A8775" s="5" t="n">
        <v>8774</v>
      </c>
      <c r="B8775" s="5" t="n">
        <v>25</v>
      </c>
      <c r="C8775" s="5" t="n">
        <v>14</v>
      </c>
      <c r="D8775" s="5" t="n">
        <v>1</v>
      </c>
      <c r="E8775" s="5" t="n">
        <v>0</v>
      </c>
      <c r="F8775" s="5" t="n">
        <v>34.4</v>
      </c>
      <c r="G8775" s="5" t="n">
        <v>16.3</v>
      </c>
      <c r="H8775" s="5" t="n">
        <v>15.72</v>
      </c>
      <c r="I8775" s="6">
        <f>IF(E8775&gt;=Markov!$B$3,1,0)</f>
        <v/>
      </c>
      <c r="J8775" s="6">
        <f>I8774</f>
        <v/>
      </c>
      <c r="K8775" s="7">
        <f>MAR1!$B$5+MAR1!$C$5*COS(2*PI()*$C8775/365)+MAR1!$D$5*SIN(2*PI()*$C8775/365)</f>
        <v/>
      </c>
      <c r="L8775" s="7">
        <f>MAR1!$B$6+MAR1!$C$6*COS(2*PI()*$C8775/365)+MAR1!$D$6*SIN(2*PI()*$C8775/365)</f>
        <v/>
      </c>
      <c r="M8775" s="7">
        <f>MAR1!$B$7+MAR1!$C$7*COS(2*PI()*$C8775/365)+MAR1!$D$7*SIN(2*PI()*$C8775/365)</f>
        <v/>
      </c>
      <c r="N8775" s="7">
        <f>F8775-K8775</f>
        <v/>
      </c>
      <c r="O8775" s="7">
        <f>G8775-L8775</f>
        <v/>
      </c>
      <c r="P8775" s="7">
        <f>H8775-M8775</f>
        <v/>
      </c>
      <c r="Q8775" s="7">
        <f>IF($I8775=1,(N8775-MAR1!$B$11)/MAR1!$D$11,(N8775-MAR1!$C$11)/MAR1!$E$11)</f>
        <v/>
      </c>
      <c r="R8775" s="7">
        <f>IF($I8775=1,(O8775-MAR1!$B$12)/MAR1!$D$12,(O8775-MAR1!$C$12)/MAR1!$E$12)</f>
        <v/>
      </c>
      <c r="S8775" s="7">
        <f>IF($I8775=1,(P8775-MAR1!$B$13)/MAR1!$D$13,(P8775-MAR1!$C$13)/MAR1!$E$13)</f>
        <v/>
      </c>
    </row>
    <row r="8776">
      <c r="A8776" s="5" t="n">
        <v>8775</v>
      </c>
      <c r="B8776" s="5" t="n">
        <v>25</v>
      </c>
      <c r="C8776" s="5" t="n">
        <v>15</v>
      </c>
      <c r="D8776" s="5" t="n">
        <v>1</v>
      </c>
      <c r="E8776" s="5" t="n">
        <v>1.6</v>
      </c>
      <c r="F8776" s="5" t="n">
        <v>30.7</v>
      </c>
      <c r="G8776" s="5" t="n">
        <v>15.5</v>
      </c>
      <c r="H8776" s="5" t="n">
        <v>8.09</v>
      </c>
      <c r="I8776" s="6">
        <f>IF(E8776&gt;=Markov!$B$3,1,0)</f>
        <v/>
      </c>
      <c r="J8776" s="6">
        <f>I8775</f>
        <v/>
      </c>
      <c r="K8776" s="7">
        <f>MAR1!$B$5+MAR1!$C$5*COS(2*PI()*$C8776/365)+MAR1!$D$5*SIN(2*PI()*$C8776/365)</f>
        <v/>
      </c>
      <c r="L8776" s="7">
        <f>MAR1!$B$6+MAR1!$C$6*COS(2*PI()*$C8776/365)+MAR1!$D$6*SIN(2*PI()*$C8776/365)</f>
        <v/>
      </c>
      <c r="M8776" s="7">
        <f>MAR1!$B$7+MAR1!$C$7*COS(2*PI()*$C8776/365)+MAR1!$D$7*SIN(2*PI()*$C8776/365)</f>
        <v/>
      </c>
      <c r="N8776" s="7">
        <f>F8776-K8776</f>
        <v/>
      </c>
      <c r="O8776" s="7">
        <f>G8776-L8776</f>
        <v/>
      </c>
      <c r="P8776" s="7">
        <f>H8776-M8776</f>
        <v/>
      </c>
      <c r="Q8776" s="7">
        <f>IF($I8776=1,(N8776-MAR1!$B$11)/MAR1!$D$11,(N8776-MAR1!$C$11)/MAR1!$E$11)</f>
        <v/>
      </c>
      <c r="R8776" s="7">
        <f>IF($I8776=1,(O8776-MAR1!$B$12)/MAR1!$D$12,(O8776-MAR1!$C$12)/MAR1!$E$12)</f>
        <v/>
      </c>
      <c r="S8776" s="7">
        <f>IF($I8776=1,(P8776-MAR1!$B$13)/MAR1!$D$13,(P8776-MAR1!$C$13)/MAR1!$E$13)</f>
        <v/>
      </c>
    </row>
    <row r="8777">
      <c r="A8777" s="5" t="n">
        <v>8776</v>
      </c>
      <c r="B8777" s="5" t="n">
        <v>25</v>
      </c>
      <c r="C8777" s="5" t="n">
        <v>16</v>
      </c>
      <c r="D8777" s="5" t="n">
        <v>1</v>
      </c>
      <c r="E8777" s="5" t="n">
        <v>0.1</v>
      </c>
      <c r="F8777" s="5" t="n">
        <v>31</v>
      </c>
      <c r="G8777" s="5" t="n">
        <v>16.4</v>
      </c>
      <c r="H8777" s="5" t="n">
        <v>11.39</v>
      </c>
      <c r="I8777" s="6">
        <f>IF(E8777&gt;=Markov!$B$3,1,0)</f>
        <v/>
      </c>
      <c r="J8777" s="6">
        <f>I8776</f>
        <v/>
      </c>
      <c r="K8777" s="7">
        <f>MAR1!$B$5+MAR1!$C$5*COS(2*PI()*$C8777/365)+MAR1!$D$5*SIN(2*PI()*$C8777/365)</f>
        <v/>
      </c>
      <c r="L8777" s="7">
        <f>MAR1!$B$6+MAR1!$C$6*COS(2*PI()*$C8777/365)+MAR1!$D$6*SIN(2*PI()*$C8777/365)</f>
        <v/>
      </c>
      <c r="M8777" s="7">
        <f>MAR1!$B$7+MAR1!$C$7*COS(2*PI()*$C8777/365)+MAR1!$D$7*SIN(2*PI()*$C8777/365)</f>
        <v/>
      </c>
      <c r="N8777" s="7">
        <f>F8777-K8777</f>
        <v/>
      </c>
      <c r="O8777" s="7">
        <f>G8777-L8777</f>
        <v/>
      </c>
      <c r="P8777" s="7">
        <f>H8777-M8777</f>
        <v/>
      </c>
      <c r="Q8777" s="7">
        <f>IF($I8777=1,(N8777-MAR1!$B$11)/MAR1!$D$11,(N8777-MAR1!$C$11)/MAR1!$E$11)</f>
        <v/>
      </c>
      <c r="R8777" s="7">
        <f>IF($I8777=1,(O8777-MAR1!$B$12)/MAR1!$D$12,(O8777-MAR1!$C$12)/MAR1!$E$12)</f>
        <v/>
      </c>
      <c r="S8777" s="7">
        <f>IF($I8777=1,(P8777-MAR1!$B$13)/MAR1!$D$13,(P8777-MAR1!$C$13)/MAR1!$E$13)</f>
        <v/>
      </c>
    </row>
    <row r="8778">
      <c r="A8778" s="5" t="n">
        <v>8777</v>
      </c>
      <c r="B8778" s="5" t="n">
        <v>25</v>
      </c>
      <c r="C8778" s="5" t="n">
        <v>17</v>
      </c>
      <c r="D8778" s="5" t="n">
        <v>1</v>
      </c>
      <c r="E8778" s="5" t="n">
        <v>0</v>
      </c>
      <c r="F8778" s="5" t="n">
        <v>32.3</v>
      </c>
      <c r="G8778" s="5" t="n">
        <v>14.3</v>
      </c>
      <c r="H8778" s="5" t="n">
        <v>15.82</v>
      </c>
      <c r="I8778" s="6">
        <f>IF(E8778&gt;=Markov!$B$3,1,0)</f>
        <v/>
      </c>
      <c r="J8778" s="6">
        <f>I8777</f>
        <v/>
      </c>
      <c r="K8778" s="7">
        <f>MAR1!$B$5+MAR1!$C$5*COS(2*PI()*$C8778/365)+MAR1!$D$5*SIN(2*PI()*$C8778/365)</f>
        <v/>
      </c>
      <c r="L8778" s="7">
        <f>MAR1!$B$6+MAR1!$C$6*COS(2*PI()*$C8778/365)+MAR1!$D$6*SIN(2*PI()*$C8778/365)</f>
        <v/>
      </c>
      <c r="M8778" s="7">
        <f>MAR1!$B$7+MAR1!$C$7*COS(2*PI()*$C8778/365)+MAR1!$D$7*SIN(2*PI()*$C8778/365)</f>
        <v/>
      </c>
      <c r="N8778" s="7">
        <f>F8778-K8778</f>
        <v/>
      </c>
      <c r="O8778" s="7">
        <f>G8778-L8778</f>
        <v/>
      </c>
      <c r="P8778" s="7">
        <f>H8778-M8778</f>
        <v/>
      </c>
      <c r="Q8778" s="7">
        <f>IF($I8778=1,(N8778-MAR1!$B$11)/MAR1!$D$11,(N8778-MAR1!$C$11)/MAR1!$E$11)</f>
        <v/>
      </c>
      <c r="R8778" s="7">
        <f>IF($I8778=1,(O8778-MAR1!$B$12)/MAR1!$D$12,(O8778-MAR1!$C$12)/MAR1!$E$12)</f>
        <v/>
      </c>
      <c r="S8778" s="7">
        <f>IF($I8778=1,(P8778-MAR1!$B$13)/MAR1!$D$13,(P8778-MAR1!$C$13)/MAR1!$E$13)</f>
        <v/>
      </c>
    </row>
    <row r="8779">
      <c r="A8779" s="5" t="n">
        <v>8778</v>
      </c>
      <c r="B8779" s="5" t="n">
        <v>25</v>
      </c>
      <c r="C8779" s="5" t="n">
        <v>18</v>
      </c>
      <c r="D8779" s="5" t="n">
        <v>1</v>
      </c>
      <c r="E8779" s="5" t="n">
        <v>0</v>
      </c>
      <c r="F8779" s="5" t="n">
        <v>32.1</v>
      </c>
      <c r="G8779" s="5" t="n">
        <v>15.2</v>
      </c>
      <c r="H8779" s="5" t="n">
        <v>20.33</v>
      </c>
      <c r="I8779" s="6">
        <f>IF(E8779&gt;=Markov!$B$3,1,0)</f>
        <v/>
      </c>
      <c r="J8779" s="6">
        <f>I8778</f>
        <v/>
      </c>
      <c r="K8779" s="7">
        <f>MAR1!$B$5+MAR1!$C$5*COS(2*PI()*$C8779/365)+MAR1!$D$5*SIN(2*PI()*$C8779/365)</f>
        <v/>
      </c>
      <c r="L8779" s="7">
        <f>MAR1!$B$6+MAR1!$C$6*COS(2*PI()*$C8779/365)+MAR1!$D$6*SIN(2*PI()*$C8779/365)</f>
        <v/>
      </c>
      <c r="M8779" s="7">
        <f>MAR1!$B$7+MAR1!$C$7*COS(2*PI()*$C8779/365)+MAR1!$D$7*SIN(2*PI()*$C8779/365)</f>
        <v/>
      </c>
      <c r="N8779" s="7">
        <f>F8779-K8779</f>
        <v/>
      </c>
      <c r="O8779" s="7">
        <f>G8779-L8779</f>
        <v/>
      </c>
      <c r="P8779" s="7">
        <f>H8779-M8779</f>
        <v/>
      </c>
      <c r="Q8779" s="7">
        <f>IF($I8779=1,(N8779-MAR1!$B$11)/MAR1!$D$11,(N8779-MAR1!$C$11)/MAR1!$E$11)</f>
        <v/>
      </c>
      <c r="R8779" s="7">
        <f>IF($I8779=1,(O8779-MAR1!$B$12)/MAR1!$D$12,(O8779-MAR1!$C$12)/MAR1!$E$12)</f>
        <v/>
      </c>
      <c r="S8779" s="7">
        <f>IF($I8779=1,(P8779-MAR1!$B$13)/MAR1!$D$13,(P8779-MAR1!$C$13)/MAR1!$E$13)</f>
        <v/>
      </c>
    </row>
    <row r="8780">
      <c r="A8780" s="5" t="n">
        <v>8779</v>
      </c>
      <c r="B8780" s="5" t="n">
        <v>25</v>
      </c>
      <c r="C8780" s="5" t="n">
        <v>19</v>
      </c>
      <c r="D8780" s="5" t="n">
        <v>1</v>
      </c>
      <c r="E8780" s="5" t="n">
        <v>0</v>
      </c>
      <c r="F8780" s="5" t="n">
        <v>31</v>
      </c>
      <c r="G8780" s="5" t="n">
        <v>17.5</v>
      </c>
      <c r="H8780" s="5" t="n">
        <v>12.01</v>
      </c>
      <c r="I8780" s="6">
        <f>IF(E8780&gt;=Markov!$B$3,1,0)</f>
        <v/>
      </c>
      <c r="J8780" s="6">
        <f>I8779</f>
        <v/>
      </c>
      <c r="K8780" s="7">
        <f>MAR1!$B$5+MAR1!$C$5*COS(2*PI()*$C8780/365)+MAR1!$D$5*SIN(2*PI()*$C8780/365)</f>
        <v/>
      </c>
      <c r="L8780" s="7">
        <f>MAR1!$B$6+MAR1!$C$6*COS(2*PI()*$C8780/365)+MAR1!$D$6*SIN(2*PI()*$C8780/365)</f>
        <v/>
      </c>
      <c r="M8780" s="7">
        <f>MAR1!$B$7+MAR1!$C$7*COS(2*PI()*$C8780/365)+MAR1!$D$7*SIN(2*PI()*$C8780/365)</f>
        <v/>
      </c>
      <c r="N8780" s="7">
        <f>F8780-K8780</f>
        <v/>
      </c>
      <c r="O8780" s="7">
        <f>G8780-L8780</f>
        <v/>
      </c>
      <c r="P8780" s="7">
        <f>H8780-M8780</f>
        <v/>
      </c>
      <c r="Q8780" s="7">
        <f>IF($I8780=1,(N8780-MAR1!$B$11)/MAR1!$D$11,(N8780-MAR1!$C$11)/MAR1!$E$11)</f>
        <v/>
      </c>
      <c r="R8780" s="7">
        <f>IF($I8780=1,(O8780-MAR1!$B$12)/MAR1!$D$12,(O8780-MAR1!$C$12)/MAR1!$E$12)</f>
        <v/>
      </c>
      <c r="S8780" s="7">
        <f>IF($I8780=1,(P8780-MAR1!$B$13)/MAR1!$D$13,(P8780-MAR1!$C$13)/MAR1!$E$13)</f>
        <v/>
      </c>
    </row>
    <row r="8781">
      <c r="A8781" s="5" t="n">
        <v>8780</v>
      </c>
      <c r="B8781" s="5" t="n">
        <v>25</v>
      </c>
      <c r="C8781" s="5" t="n">
        <v>20</v>
      </c>
      <c r="D8781" s="5" t="n">
        <v>1</v>
      </c>
      <c r="E8781" s="5" t="n">
        <v>0</v>
      </c>
      <c r="F8781" s="5" t="n">
        <v>35.2</v>
      </c>
      <c r="G8781" s="5" t="n">
        <v>17.2</v>
      </c>
      <c r="H8781" s="5" t="n">
        <v>12.44</v>
      </c>
      <c r="I8781" s="6">
        <f>IF(E8781&gt;=Markov!$B$3,1,0)</f>
        <v/>
      </c>
      <c r="J8781" s="6">
        <f>I8780</f>
        <v/>
      </c>
      <c r="K8781" s="7">
        <f>MAR1!$B$5+MAR1!$C$5*COS(2*PI()*$C8781/365)+MAR1!$D$5*SIN(2*PI()*$C8781/365)</f>
        <v/>
      </c>
      <c r="L8781" s="7">
        <f>MAR1!$B$6+MAR1!$C$6*COS(2*PI()*$C8781/365)+MAR1!$D$6*SIN(2*PI()*$C8781/365)</f>
        <v/>
      </c>
      <c r="M8781" s="7">
        <f>MAR1!$B$7+MAR1!$C$7*COS(2*PI()*$C8781/365)+MAR1!$D$7*SIN(2*PI()*$C8781/365)</f>
        <v/>
      </c>
      <c r="N8781" s="7">
        <f>F8781-K8781</f>
        <v/>
      </c>
      <c r="O8781" s="7">
        <f>G8781-L8781</f>
        <v/>
      </c>
      <c r="P8781" s="7">
        <f>H8781-M8781</f>
        <v/>
      </c>
      <c r="Q8781" s="7">
        <f>IF($I8781=1,(N8781-MAR1!$B$11)/MAR1!$D$11,(N8781-MAR1!$C$11)/MAR1!$E$11)</f>
        <v/>
      </c>
      <c r="R8781" s="7">
        <f>IF($I8781=1,(O8781-MAR1!$B$12)/MAR1!$D$12,(O8781-MAR1!$C$12)/MAR1!$E$12)</f>
        <v/>
      </c>
      <c r="S8781" s="7">
        <f>IF($I8781=1,(P8781-MAR1!$B$13)/MAR1!$D$13,(P8781-MAR1!$C$13)/MAR1!$E$13)</f>
        <v/>
      </c>
    </row>
    <row r="8782">
      <c r="A8782" s="5" t="n">
        <v>8781</v>
      </c>
      <c r="B8782" s="5" t="n">
        <v>25</v>
      </c>
      <c r="C8782" s="5" t="n">
        <v>21</v>
      </c>
      <c r="D8782" s="5" t="n">
        <v>1</v>
      </c>
      <c r="E8782" s="5" t="n">
        <v>0</v>
      </c>
      <c r="F8782" s="5" t="n">
        <v>34.3</v>
      </c>
      <c r="G8782" s="5" t="n">
        <v>18.8</v>
      </c>
      <c r="H8782" s="5" t="n">
        <v>21.98</v>
      </c>
      <c r="I8782" s="6">
        <f>IF(E8782&gt;=Markov!$B$3,1,0)</f>
        <v/>
      </c>
      <c r="J8782" s="6">
        <f>I8781</f>
        <v/>
      </c>
      <c r="K8782" s="7">
        <f>MAR1!$B$5+MAR1!$C$5*COS(2*PI()*$C8782/365)+MAR1!$D$5*SIN(2*PI()*$C8782/365)</f>
        <v/>
      </c>
      <c r="L8782" s="7">
        <f>MAR1!$B$6+MAR1!$C$6*COS(2*PI()*$C8782/365)+MAR1!$D$6*SIN(2*PI()*$C8782/365)</f>
        <v/>
      </c>
      <c r="M8782" s="7">
        <f>MAR1!$B$7+MAR1!$C$7*COS(2*PI()*$C8782/365)+MAR1!$D$7*SIN(2*PI()*$C8782/365)</f>
        <v/>
      </c>
      <c r="N8782" s="7">
        <f>F8782-K8782</f>
        <v/>
      </c>
      <c r="O8782" s="7">
        <f>G8782-L8782</f>
        <v/>
      </c>
      <c r="P8782" s="7">
        <f>H8782-M8782</f>
        <v/>
      </c>
      <c r="Q8782" s="7">
        <f>IF($I8782=1,(N8782-MAR1!$B$11)/MAR1!$D$11,(N8782-MAR1!$C$11)/MAR1!$E$11)</f>
        <v/>
      </c>
      <c r="R8782" s="7">
        <f>IF($I8782=1,(O8782-MAR1!$B$12)/MAR1!$D$12,(O8782-MAR1!$C$12)/MAR1!$E$12)</f>
        <v/>
      </c>
      <c r="S8782" s="7">
        <f>IF($I8782=1,(P8782-MAR1!$B$13)/MAR1!$D$13,(P8782-MAR1!$C$13)/MAR1!$E$13)</f>
        <v/>
      </c>
    </row>
    <row r="8783">
      <c r="A8783" s="5" t="n">
        <v>8782</v>
      </c>
      <c r="B8783" s="5" t="n">
        <v>25</v>
      </c>
      <c r="C8783" s="5" t="n">
        <v>22</v>
      </c>
      <c r="D8783" s="5" t="n">
        <v>1</v>
      </c>
      <c r="E8783" s="5" t="n">
        <v>0</v>
      </c>
      <c r="F8783" s="5" t="n">
        <v>35.9</v>
      </c>
      <c r="G8783" s="5" t="n">
        <v>19.2</v>
      </c>
      <c r="H8783" s="5" t="n">
        <v>19.19</v>
      </c>
      <c r="I8783" s="6">
        <f>IF(E8783&gt;=Markov!$B$3,1,0)</f>
        <v/>
      </c>
      <c r="J8783" s="6">
        <f>I8782</f>
        <v/>
      </c>
      <c r="K8783" s="7">
        <f>MAR1!$B$5+MAR1!$C$5*COS(2*PI()*$C8783/365)+MAR1!$D$5*SIN(2*PI()*$C8783/365)</f>
        <v/>
      </c>
      <c r="L8783" s="7">
        <f>MAR1!$B$6+MAR1!$C$6*COS(2*PI()*$C8783/365)+MAR1!$D$6*SIN(2*PI()*$C8783/365)</f>
        <v/>
      </c>
      <c r="M8783" s="7">
        <f>MAR1!$B$7+MAR1!$C$7*COS(2*PI()*$C8783/365)+MAR1!$D$7*SIN(2*PI()*$C8783/365)</f>
        <v/>
      </c>
      <c r="N8783" s="7">
        <f>F8783-K8783</f>
        <v/>
      </c>
      <c r="O8783" s="7">
        <f>G8783-L8783</f>
        <v/>
      </c>
      <c r="P8783" s="7">
        <f>H8783-M8783</f>
        <v/>
      </c>
      <c r="Q8783" s="7">
        <f>IF($I8783=1,(N8783-MAR1!$B$11)/MAR1!$D$11,(N8783-MAR1!$C$11)/MAR1!$E$11)</f>
        <v/>
      </c>
      <c r="R8783" s="7">
        <f>IF($I8783=1,(O8783-MAR1!$B$12)/MAR1!$D$12,(O8783-MAR1!$C$12)/MAR1!$E$12)</f>
        <v/>
      </c>
      <c r="S8783" s="7">
        <f>IF($I8783=1,(P8783-MAR1!$B$13)/MAR1!$D$13,(P8783-MAR1!$C$13)/MAR1!$E$13)</f>
        <v/>
      </c>
    </row>
    <row r="8784">
      <c r="A8784" s="5" t="n">
        <v>8783</v>
      </c>
      <c r="B8784" s="5" t="n">
        <v>25</v>
      </c>
      <c r="C8784" s="5" t="n">
        <v>23</v>
      </c>
      <c r="D8784" s="5" t="n">
        <v>1</v>
      </c>
      <c r="E8784" s="5" t="n">
        <v>0</v>
      </c>
      <c r="F8784" s="5" t="n">
        <v>34.9</v>
      </c>
      <c r="G8784" s="5" t="n">
        <v>19.7</v>
      </c>
      <c r="H8784" s="5" t="n">
        <v>17.78</v>
      </c>
      <c r="I8784" s="6">
        <f>IF(E8784&gt;=Markov!$B$3,1,0)</f>
        <v/>
      </c>
      <c r="J8784" s="6">
        <f>I8783</f>
        <v/>
      </c>
      <c r="K8784" s="7">
        <f>MAR1!$B$5+MAR1!$C$5*COS(2*PI()*$C8784/365)+MAR1!$D$5*SIN(2*PI()*$C8784/365)</f>
        <v/>
      </c>
      <c r="L8784" s="7">
        <f>MAR1!$B$6+MAR1!$C$6*COS(2*PI()*$C8784/365)+MAR1!$D$6*SIN(2*PI()*$C8784/365)</f>
        <v/>
      </c>
      <c r="M8784" s="7">
        <f>MAR1!$B$7+MAR1!$C$7*COS(2*PI()*$C8784/365)+MAR1!$D$7*SIN(2*PI()*$C8784/365)</f>
        <v/>
      </c>
      <c r="N8784" s="7">
        <f>F8784-K8784</f>
        <v/>
      </c>
      <c r="O8784" s="7">
        <f>G8784-L8784</f>
        <v/>
      </c>
      <c r="P8784" s="7">
        <f>H8784-M8784</f>
        <v/>
      </c>
      <c r="Q8784" s="7">
        <f>IF($I8784=1,(N8784-MAR1!$B$11)/MAR1!$D$11,(N8784-MAR1!$C$11)/MAR1!$E$11)</f>
        <v/>
      </c>
      <c r="R8784" s="7">
        <f>IF($I8784=1,(O8784-MAR1!$B$12)/MAR1!$D$12,(O8784-MAR1!$C$12)/MAR1!$E$12)</f>
        <v/>
      </c>
      <c r="S8784" s="7">
        <f>IF($I8784=1,(P8784-MAR1!$B$13)/MAR1!$D$13,(P8784-MAR1!$C$13)/MAR1!$E$13)</f>
        <v/>
      </c>
    </row>
    <row r="8785">
      <c r="A8785" s="5" t="n">
        <v>8784</v>
      </c>
      <c r="B8785" s="5" t="n">
        <v>25</v>
      </c>
      <c r="C8785" s="5" t="n">
        <v>24</v>
      </c>
      <c r="D8785" s="5" t="n">
        <v>1</v>
      </c>
      <c r="E8785" s="5" t="n">
        <v>0</v>
      </c>
      <c r="F8785" s="5" t="n">
        <v>33.4</v>
      </c>
      <c r="G8785" s="5" t="n">
        <v>17.3</v>
      </c>
      <c r="H8785" s="5" t="n">
        <v>18</v>
      </c>
      <c r="I8785" s="6">
        <f>IF(E8785&gt;=Markov!$B$3,1,0)</f>
        <v/>
      </c>
      <c r="J8785" s="6">
        <f>I8784</f>
        <v/>
      </c>
      <c r="K8785" s="7">
        <f>MAR1!$B$5+MAR1!$C$5*COS(2*PI()*$C8785/365)+MAR1!$D$5*SIN(2*PI()*$C8785/365)</f>
        <v/>
      </c>
      <c r="L8785" s="7">
        <f>MAR1!$B$6+MAR1!$C$6*COS(2*PI()*$C8785/365)+MAR1!$D$6*SIN(2*PI()*$C8785/365)</f>
        <v/>
      </c>
      <c r="M8785" s="7">
        <f>MAR1!$B$7+MAR1!$C$7*COS(2*PI()*$C8785/365)+MAR1!$D$7*SIN(2*PI()*$C8785/365)</f>
        <v/>
      </c>
      <c r="N8785" s="7">
        <f>F8785-K8785</f>
        <v/>
      </c>
      <c r="O8785" s="7">
        <f>G8785-L8785</f>
        <v/>
      </c>
      <c r="P8785" s="7">
        <f>H8785-M8785</f>
        <v/>
      </c>
      <c r="Q8785" s="7">
        <f>IF($I8785=1,(N8785-MAR1!$B$11)/MAR1!$D$11,(N8785-MAR1!$C$11)/MAR1!$E$11)</f>
        <v/>
      </c>
      <c r="R8785" s="7">
        <f>IF($I8785=1,(O8785-MAR1!$B$12)/MAR1!$D$12,(O8785-MAR1!$C$12)/MAR1!$E$12)</f>
        <v/>
      </c>
      <c r="S8785" s="7">
        <f>IF($I8785=1,(P8785-MAR1!$B$13)/MAR1!$D$13,(P8785-MAR1!$C$13)/MAR1!$E$13)</f>
        <v/>
      </c>
    </row>
    <row r="8786">
      <c r="A8786" s="5" t="n">
        <v>8785</v>
      </c>
      <c r="B8786" s="5" t="n">
        <v>25</v>
      </c>
      <c r="C8786" s="5" t="n">
        <v>25</v>
      </c>
      <c r="D8786" s="5" t="n">
        <v>1</v>
      </c>
      <c r="E8786" s="5" t="n">
        <v>0</v>
      </c>
      <c r="F8786" s="5" t="n">
        <v>34.1</v>
      </c>
      <c r="G8786" s="5" t="n">
        <v>16</v>
      </c>
      <c r="H8786" s="5" t="n">
        <v>15.77</v>
      </c>
      <c r="I8786" s="6">
        <f>IF(E8786&gt;=Markov!$B$3,1,0)</f>
        <v/>
      </c>
      <c r="J8786" s="6">
        <f>I8785</f>
        <v/>
      </c>
      <c r="K8786" s="7">
        <f>MAR1!$B$5+MAR1!$C$5*COS(2*PI()*$C8786/365)+MAR1!$D$5*SIN(2*PI()*$C8786/365)</f>
        <v/>
      </c>
      <c r="L8786" s="7">
        <f>MAR1!$B$6+MAR1!$C$6*COS(2*PI()*$C8786/365)+MAR1!$D$6*SIN(2*PI()*$C8786/365)</f>
        <v/>
      </c>
      <c r="M8786" s="7">
        <f>MAR1!$B$7+MAR1!$C$7*COS(2*PI()*$C8786/365)+MAR1!$D$7*SIN(2*PI()*$C8786/365)</f>
        <v/>
      </c>
      <c r="N8786" s="7">
        <f>F8786-K8786</f>
        <v/>
      </c>
      <c r="O8786" s="7">
        <f>G8786-L8786</f>
        <v/>
      </c>
      <c r="P8786" s="7">
        <f>H8786-M8786</f>
        <v/>
      </c>
      <c r="Q8786" s="7">
        <f>IF($I8786=1,(N8786-MAR1!$B$11)/MAR1!$D$11,(N8786-MAR1!$C$11)/MAR1!$E$11)</f>
        <v/>
      </c>
      <c r="R8786" s="7">
        <f>IF($I8786=1,(O8786-MAR1!$B$12)/MAR1!$D$12,(O8786-MAR1!$C$12)/MAR1!$E$12)</f>
        <v/>
      </c>
      <c r="S8786" s="7">
        <f>IF($I8786=1,(P8786-MAR1!$B$13)/MAR1!$D$13,(P8786-MAR1!$C$13)/MAR1!$E$13)</f>
        <v/>
      </c>
    </row>
    <row r="8787">
      <c r="A8787" s="5" t="n">
        <v>8786</v>
      </c>
      <c r="B8787" s="5" t="n">
        <v>25</v>
      </c>
      <c r="C8787" s="5" t="n">
        <v>26</v>
      </c>
      <c r="D8787" s="5" t="n">
        <v>1</v>
      </c>
      <c r="E8787" s="5" t="n">
        <v>0</v>
      </c>
      <c r="F8787" s="5" t="n">
        <v>33.7</v>
      </c>
      <c r="G8787" s="5" t="n">
        <v>16.4</v>
      </c>
      <c r="H8787" s="5" t="n">
        <v>18.91</v>
      </c>
      <c r="I8787" s="6">
        <f>IF(E8787&gt;=Markov!$B$3,1,0)</f>
        <v/>
      </c>
      <c r="J8787" s="6">
        <f>I8786</f>
        <v/>
      </c>
      <c r="K8787" s="7">
        <f>MAR1!$B$5+MAR1!$C$5*COS(2*PI()*$C8787/365)+MAR1!$D$5*SIN(2*PI()*$C8787/365)</f>
        <v/>
      </c>
      <c r="L8787" s="7">
        <f>MAR1!$B$6+MAR1!$C$6*COS(2*PI()*$C8787/365)+MAR1!$D$6*SIN(2*PI()*$C8787/365)</f>
        <v/>
      </c>
      <c r="M8787" s="7">
        <f>MAR1!$B$7+MAR1!$C$7*COS(2*PI()*$C8787/365)+MAR1!$D$7*SIN(2*PI()*$C8787/365)</f>
        <v/>
      </c>
      <c r="N8787" s="7">
        <f>F8787-K8787</f>
        <v/>
      </c>
      <c r="O8787" s="7">
        <f>G8787-L8787</f>
        <v/>
      </c>
      <c r="P8787" s="7">
        <f>H8787-M8787</f>
        <v/>
      </c>
      <c r="Q8787" s="7">
        <f>IF($I8787=1,(N8787-MAR1!$B$11)/MAR1!$D$11,(N8787-MAR1!$C$11)/MAR1!$E$11)</f>
        <v/>
      </c>
      <c r="R8787" s="7">
        <f>IF($I8787=1,(O8787-MAR1!$B$12)/MAR1!$D$12,(O8787-MAR1!$C$12)/MAR1!$E$12)</f>
        <v/>
      </c>
      <c r="S8787" s="7">
        <f>IF($I8787=1,(P8787-MAR1!$B$13)/MAR1!$D$13,(P8787-MAR1!$C$13)/MAR1!$E$13)</f>
        <v/>
      </c>
    </row>
    <row r="8788">
      <c r="A8788" s="5" t="n">
        <v>8787</v>
      </c>
      <c r="B8788" s="5" t="n">
        <v>25</v>
      </c>
      <c r="C8788" s="5" t="n">
        <v>27</v>
      </c>
      <c r="D8788" s="5" t="n">
        <v>1</v>
      </c>
      <c r="E8788" s="5" t="n">
        <v>0</v>
      </c>
      <c r="F8788" s="5" t="n">
        <v>32.1</v>
      </c>
      <c r="G8788" s="5" t="n">
        <v>15.6</v>
      </c>
      <c r="H8788" s="5" t="n">
        <v>13.77</v>
      </c>
      <c r="I8788" s="6">
        <f>IF(E8788&gt;=Markov!$B$3,1,0)</f>
        <v/>
      </c>
      <c r="J8788" s="6">
        <f>I8787</f>
        <v/>
      </c>
      <c r="K8788" s="7">
        <f>MAR1!$B$5+MAR1!$C$5*COS(2*PI()*$C8788/365)+MAR1!$D$5*SIN(2*PI()*$C8788/365)</f>
        <v/>
      </c>
      <c r="L8788" s="7">
        <f>MAR1!$B$6+MAR1!$C$6*COS(2*PI()*$C8788/365)+MAR1!$D$6*SIN(2*PI()*$C8788/365)</f>
        <v/>
      </c>
      <c r="M8788" s="7">
        <f>MAR1!$B$7+MAR1!$C$7*COS(2*PI()*$C8788/365)+MAR1!$D$7*SIN(2*PI()*$C8788/365)</f>
        <v/>
      </c>
      <c r="N8788" s="7">
        <f>F8788-K8788</f>
        <v/>
      </c>
      <c r="O8788" s="7">
        <f>G8788-L8788</f>
        <v/>
      </c>
      <c r="P8788" s="7">
        <f>H8788-M8788</f>
        <v/>
      </c>
      <c r="Q8788" s="7">
        <f>IF($I8788=1,(N8788-MAR1!$B$11)/MAR1!$D$11,(N8788-MAR1!$C$11)/MAR1!$E$11)</f>
        <v/>
      </c>
      <c r="R8788" s="7">
        <f>IF($I8788=1,(O8788-MAR1!$B$12)/MAR1!$D$12,(O8788-MAR1!$C$12)/MAR1!$E$12)</f>
        <v/>
      </c>
      <c r="S8788" s="7">
        <f>IF($I8788=1,(P8788-MAR1!$B$13)/MAR1!$D$13,(P8788-MAR1!$C$13)/MAR1!$E$13)</f>
        <v/>
      </c>
    </row>
    <row r="8789">
      <c r="A8789" s="5" t="n">
        <v>8788</v>
      </c>
      <c r="B8789" s="5" t="n">
        <v>25</v>
      </c>
      <c r="C8789" s="5" t="n">
        <v>28</v>
      </c>
      <c r="D8789" s="5" t="n">
        <v>1</v>
      </c>
      <c r="E8789" s="5" t="n">
        <v>0</v>
      </c>
      <c r="F8789" s="5" t="n">
        <v>35.4</v>
      </c>
      <c r="G8789" s="5" t="n">
        <v>18.3</v>
      </c>
      <c r="H8789" s="5" t="n">
        <v>13.83</v>
      </c>
      <c r="I8789" s="6">
        <f>IF(E8789&gt;=Markov!$B$3,1,0)</f>
        <v/>
      </c>
      <c r="J8789" s="6">
        <f>I8788</f>
        <v/>
      </c>
      <c r="K8789" s="7">
        <f>MAR1!$B$5+MAR1!$C$5*COS(2*PI()*$C8789/365)+MAR1!$D$5*SIN(2*PI()*$C8789/365)</f>
        <v/>
      </c>
      <c r="L8789" s="7">
        <f>MAR1!$B$6+MAR1!$C$6*COS(2*PI()*$C8789/365)+MAR1!$D$6*SIN(2*PI()*$C8789/365)</f>
        <v/>
      </c>
      <c r="M8789" s="7">
        <f>MAR1!$B$7+MAR1!$C$7*COS(2*PI()*$C8789/365)+MAR1!$D$7*SIN(2*PI()*$C8789/365)</f>
        <v/>
      </c>
      <c r="N8789" s="7">
        <f>F8789-K8789</f>
        <v/>
      </c>
      <c r="O8789" s="7">
        <f>G8789-L8789</f>
        <v/>
      </c>
      <c r="P8789" s="7">
        <f>H8789-M8789</f>
        <v/>
      </c>
      <c r="Q8789" s="7">
        <f>IF($I8789=1,(N8789-MAR1!$B$11)/MAR1!$D$11,(N8789-MAR1!$C$11)/MAR1!$E$11)</f>
        <v/>
      </c>
      <c r="R8789" s="7">
        <f>IF($I8789=1,(O8789-MAR1!$B$12)/MAR1!$D$12,(O8789-MAR1!$C$12)/MAR1!$E$12)</f>
        <v/>
      </c>
      <c r="S8789" s="7">
        <f>IF($I8789=1,(P8789-MAR1!$B$13)/MAR1!$D$13,(P8789-MAR1!$C$13)/MAR1!$E$13)</f>
        <v/>
      </c>
    </row>
    <row r="8790">
      <c r="A8790" s="5" t="n">
        <v>8789</v>
      </c>
      <c r="B8790" s="5" t="n">
        <v>25</v>
      </c>
      <c r="C8790" s="5" t="n">
        <v>29</v>
      </c>
      <c r="D8790" s="5" t="n">
        <v>1</v>
      </c>
      <c r="E8790" s="5" t="n">
        <v>0</v>
      </c>
      <c r="F8790" s="5" t="n">
        <v>35.3</v>
      </c>
      <c r="G8790" s="5" t="n">
        <v>18.2</v>
      </c>
      <c r="H8790" s="5" t="n">
        <v>19.08</v>
      </c>
      <c r="I8790" s="6">
        <f>IF(E8790&gt;=Markov!$B$3,1,0)</f>
        <v/>
      </c>
      <c r="J8790" s="6">
        <f>I8789</f>
        <v/>
      </c>
      <c r="K8790" s="7">
        <f>MAR1!$B$5+MAR1!$C$5*COS(2*PI()*$C8790/365)+MAR1!$D$5*SIN(2*PI()*$C8790/365)</f>
        <v/>
      </c>
      <c r="L8790" s="7">
        <f>MAR1!$B$6+MAR1!$C$6*COS(2*PI()*$C8790/365)+MAR1!$D$6*SIN(2*PI()*$C8790/365)</f>
        <v/>
      </c>
      <c r="M8790" s="7">
        <f>MAR1!$B$7+MAR1!$C$7*COS(2*PI()*$C8790/365)+MAR1!$D$7*SIN(2*PI()*$C8790/365)</f>
        <v/>
      </c>
      <c r="N8790" s="7">
        <f>F8790-K8790</f>
        <v/>
      </c>
      <c r="O8790" s="7">
        <f>G8790-L8790</f>
        <v/>
      </c>
      <c r="P8790" s="7">
        <f>H8790-M8790</f>
        <v/>
      </c>
      <c r="Q8790" s="7">
        <f>IF($I8790=1,(N8790-MAR1!$B$11)/MAR1!$D$11,(N8790-MAR1!$C$11)/MAR1!$E$11)</f>
        <v/>
      </c>
      <c r="R8790" s="7">
        <f>IF($I8790=1,(O8790-MAR1!$B$12)/MAR1!$D$12,(O8790-MAR1!$C$12)/MAR1!$E$12)</f>
        <v/>
      </c>
      <c r="S8790" s="7">
        <f>IF($I8790=1,(P8790-MAR1!$B$13)/MAR1!$D$13,(P8790-MAR1!$C$13)/MAR1!$E$13)</f>
        <v/>
      </c>
    </row>
    <row r="8791">
      <c r="A8791" s="5" t="n">
        <v>8790</v>
      </c>
      <c r="B8791" s="5" t="n">
        <v>25</v>
      </c>
      <c r="C8791" s="5" t="n">
        <v>30</v>
      </c>
      <c r="D8791" s="5" t="n">
        <v>1</v>
      </c>
      <c r="E8791" s="5" t="n">
        <v>0</v>
      </c>
      <c r="F8791" s="5" t="n">
        <v>33</v>
      </c>
      <c r="G8791" s="5" t="n">
        <v>17.3</v>
      </c>
      <c r="H8791" s="5" t="n">
        <v>15.28</v>
      </c>
      <c r="I8791" s="6">
        <f>IF(E8791&gt;=Markov!$B$3,1,0)</f>
        <v/>
      </c>
      <c r="J8791" s="6">
        <f>I8790</f>
        <v/>
      </c>
      <c r="K8791" s="7">
        <f>MAR1!$B$5+MAR1!$C$5*COS(2*PI()*$C8791/365)+MAR1!$D$5*SIN(2*PI()*$C8791/365)</f>
        <v/>
      </c>
      <c r="L8791" s="7">
        <f>MAR1!$B$6+MAR1!$C$6*COS(2*PI()*$C8791/365)+MAR1!$D$6*SIN(2*PI()*$C8791/365)</f>
        <v/>
      </c>
      <c r="M8791" s="7">
        <f>MAR1!$B$7+MAR1!$C$7*COS(2*PI()*$C8791/365)+MAR1!$D$7*SIN(2*PI()*$C8791/365)</f>
        <v/>
      </c>
      <c r="N8791" s="7">
        <f>F8791-K8791</f>
        <v/>
      </c>
      <c r="O8791" s="7">
        <f>G8791-L8791</f>
        <v/>
      </c>
      <c r="P8791" s="7">
        <f>H8791-M8791</f>
        <v/>
      </c>
      <c r="Q8791" s="7">
        <f>IF($I8791=1,(N8791-MAR1!$B$11)/MAR1!$D$11,(N8791-MAR1!$C$11)/MAR1!$E$11)</f>
        <v/>
      </c>
      <c r="R8791" s="7">
        <f>IF($I8791=1,(O8791-MAR1!$B$12)/MAR1!$D$12,(O8791-MAR1!$C$12)/MAR1!$E$12)</f>
        <v/>
      </c>
      <c r="S8791" s="7">
        <f>IF($I8791=1,(P8791-MAR1!$B$13)/MAR1!$D$13,(P8791-MAR1!$C$13)/MAR1!$E$13)</f>
        <v/>
      </c>
    </row>
    <row r="8792">
      <c r="A8792" s="5" t="n">
        <v>8791</v>
      </c>
      <c r="B8792" s="5" t="n">
        <v>25</v>
      </c>
      <c r="C8792" s="5" t="n">
        <v>31</v>
      </c>
      <c r="D8792" s="5" t="n">
        <v>1</v>
      </c>
      <c r="E8792" s="5" t="n">
        <v>0</v>
      </c>
      <c r="F8792" s="5" t="n">
        <v>32.9</v>
      </c>
      <c r="G8792" s="5" t="n">
        <v>16.1</v>
      </c>
      <c r="H8792" s="5" t="n">
        <v>23.52</v>
      </c>
      <c r="I8792" s="6">
        <f>IF(E8792&gt;=Markov!$B$3,1,0)</f>
        <v/>
      </c>
      <c r="J8792" s="6">
        <f>I8791</f>
        <v/>
      </c>
      <c r="K8792" s="7">
        <f>MAR1!$B$5+MAR1!$C$5*COS(2*PI()*$C8792/365)+MAR1!$D$5*SIN(2*PI()*$C8792/365)</f>
        <v/>
      </c>
      <c r="L8792" s="7">
        <f>MAR1!$B$6+MAR1!$C$6*COS(2*PI()*$C8792/365)+MAR1!$D$6*SIN(2*PI()*$C8792/365)</f>
        <v/>
      </c>
      <c r="M8792" s="7">
        <f>MAR1!$B$7+MAR1!$C$7*COS(2*PI()*$C8792/365)+MAR1!$D$7*SIN(2*PI()*$C8792/365)</f>
        <v/>
      </c>
      <c r="N8792" s="7">
        <f>F8792-K8792</f>
        <v/>
      </c>
      <c r="O8792" s="7">
        <f>G8792-L8792</f>
        <v/>
      </c>
      <c r="P8792" s="7">
        <f>H8792-M8792</f>
        <v/>
      </c>
      <c r="Q8792" s="7">
        <f>IF($I8792=1,(N8792-MAR1!$B$11)/MAR1!$D$11,(N8792-MAR1!$C$11)/MAR1!$E$11)</f>
        <v/>
      </c>
      <c r="R8792" s="7">
        <f>IF($I8792=1,(O8792-MAR1!$B$12)/MAR1!$D$12,(O8792-MAR1!$C$12)/MAR1!$E$12)</f>
        <v/>
      </c>
      <c r="S8792" s="7">
        <f>IF($I8792=1,(P8792-MAR1!$B$13)/MAR1!$D$13,(P8792-MAR1!$C$13)/MAR1!$E$13)</f>
        <v/>
      </c>
    </row>
    <row r="8793">
      <c r="A8793" s="5" t="n">
        <v>8792</v>
      </c>
      <c r="B8793" s="5" t="n">
        <v>25</v>
      </c>
      <c r="C8793" s="5" t="n">
        <v>32</v>
      </c>
      <c r="D8793" s="5" t="n">
        <v>2</v>
      </c>
      <c r="E8793" s="5" t="n">
        <v>2.2</v>
      </c>
      <c r="F8793" s="5" t="n">
        <v>28.2</v>
      </c>
      <c r="G8793" s="5" t="n">
        <v>14.7</v>
      </c>
      <c r="H8793" s="5" t="n">
        <v>12.08</v>
      </c>
      <c r="I8793" s="6">
        <f>IF(E8793&gt;=Markov!$B$3,1,0)</f>
        <v/>
      </c>
      <c r="J8793" s="6">
        <f>I8792</f>
        <v/>
      </c>
      <c r="K8793" s="7">
        <f>MAR1!$B$5+MAR1!$C$5*COS(2*PI()*$C8793/365)+MAR1!$D$5*SIN(2*PI()*$C8793/365)</f>
        <v/>
      </c>
      <c r="L8793" s="7">
        <f>MAR1!$B$6+MAR1!$C$6*COS(2*PI()*$C8793/365)+MAR1!$D$6*SIN(2*PI()*$C8793/365)</f>
        <v/>
      </c>
      <c r="M8793" s="7">
        <f>MAR1!$B$7+MAR1!$C$7*COS(2*PI()*$C8793/365)+MAR1!$D$7*SIN(2*PI()*$C8793/365)</f>
        <v/>
      </c>
      <c r="N8793" s="7">
        <f>F8793-K8793</f>
        <v/>
      </c>
      <c r="O8793" s="7">
        <f>G8793-L8793</f>
        <v/>
      </c>
      <c r="P8793" s="7">
        <f>H8793-M8793</f>
        <v/>
      </c>
      <c r="Q8793" s="7">
        <f>IF($I8793=1,(N8793-MAR1!$B$11)/MAR1!$D$11,(N8793-MAR1!$C$11)/MAR1!$E$11)</f>
        <v/>
      </c>
      <c r="R8793" s="7">
        <f>IF($I8793=1,(O8793-MAR1!$B$12)/MAR1!$D$12,(O8793-MAR1!$C$12)/MAR1!$E$12)</f>
        <v/>
      </c>
      <c r="S8793" s="7">
        <f>IF($I8793=1,(P8793-MAR1!$B$13)/MAR1!$D$13,(P8793-MAR1!$C$13)/MAR1!$E$13)</f>
        <v/>
      </c>
    </row>
    <row r="8794">
      <c r="A8794" s="5" t="n">
        <v>8793</v>
      </c>
      <c r="B8794" s="5" t="n">
        <v>25</v>
      </c>
      <c r="C8794" s="5" t="n">
        <v>33</v>
      </c>
      <c r="D8794" s="5" t="n">
        <v>2</v>
      </c>
      <c r="E8794" s="5" t="n">
        <v>0</v>
      </c>
      <c r="F8794" s="5" t="n">
        <v>32.2</v>
      </c>
      <c r="G8794" s="5" t="n">
        <v>14.9</v>
      </c>
      <c r="H8794" s="5" t="n">
        <v>13.17</v>
      </c>
      <c r="I8794" s="6">
        <f>IF(E8794&gt;=Markov!$B$3,1,0)</f>
        <v/>
      </c>
      <c r="J8794" s="6">
        <f>I8793</f>
        <v/>
      </c>
      <c r="K8794" s="7">
        <f>MAR1!$B$5+MAR1!$C$5*COS(2*PI()*$C8794/365)+MAR1!$D$5*SIN(2*PI()*$C8794/365)</f>
        <v/>
      </c>
      <c r="L8794" s="7">
        <f>MAR1!$B$6+MAR1!$C$6*COS(2*PI()*$C8794/365)+MAR1!$D$6*SIN(2*PI()*$C8794/365)</f>
        <v/>
      </c>
      <c r="M8794" s="7">
        <f>MAR1!$B$7+MAR1!$C$7*COS(2*PI()*$C8794/365)+MAR1!$D$7*SIN(2*PI()*$C8794/365)</f>
        <v/>
      </c>
      <c r="N8794" s="7">
        <f>F8794-K8794</f>
        <v/>
      </c>
      <c r="O8794" s="7">
        <f>G8794-L8794</f>
        <v/>
      </c>
      <c r="P8794" s="7">
        <f>H8794-M8794</f>
        <v/>
      </c>
      <c r="Q8794" s="7">
        <f>IF($I8794=1,(N8794-MAR1!$B$11)/MAR1!$D$11,(N8794-MAR1!$C$11)/MAR1!$E$11)</f>
        <v/>
      </c>
      <c r="R8794" s="7">
        <f>IF($I8794=1,(O8794-MAR1!$B$12)/MAR1!$D$12,(O8794-MAR1!$C$12)/MAR1!$E$12)</f>
        <v/>
      </c>
      <c r="S8794" s="7">
        <f>IF($I8794=1,(P8794-MAR1!$B$13)/MAR1!$D$13,(P8794-MAR1!$C$13)/MAR1!$E$13)</f>
        <v/>
      </c>
    </row>
    <row r="8795">
      <c r="A8795" s="5" t="n">
        <v>8794</v>
      </c>
      <c r="B8795" s="5" t="n">
        <v>25</v>
      </c>
      <c r="C8795" s="5" t="n">
        <v>34</v>
      </c>
      <c r="D8795" s="5" t="n">
        <v>2</v>
      </c>
      <c r="E8795" s="5" t="n">
        <v>0</v>
      </c>
      <c r="F8795" s="5" t="n">
        <v>28.8</v>
      </c>
      <c r="G8795" s="5" t="n">
        <v>15.3</v>
      </c>
      <c r="H8795" s="5" t="n">
        <v>13.96</v>
      </c>
      <c r="I8795" s="6">
        <f>IF(E8795&gt;=Markov!$B$3,1,0)</f>
        <v/>
      </c>
      <c r="J8795" s="6">
        <f>I8794</f>
        <v/>
      </c>
      <c r="K8795" s="7">
        <f>MAR1!$B$5+MAR1!$C$5*COS(2*PI()*$C8795/365)+MAR1!$D$5*SIN(2*PI()*$C8795/365)</f>
        <v/>
      </c>
      <c r="L8795" s="7">
        <f>MAR1!$B$6+MAR1!$C$6*COS(2*PI()*$C8795/365)+MAR1!$D$6*SIN(2*PI()*$C8795/365)</f>
        <v/>
      </c>
      <c r="M8795" s="7">
        <f>MAR1!$B$7+MAR1!$C$7*COS(2*PI()*$C8795/365)+MAR1!$D$7*SIN(2*PI()*$C8795/365)</f>
        <v/>
      </c>
      <c r="N8795" s="7">
        <f>F8795-K8795</f>
        <v/>
      </c>
      <c r="O8795" s="7">
        <f>G8795-L8795</f>
        <v/>
      </c>
      <c r="P8795" s="7">
        <f>H8795-M8795</f>
        <v/>
      </c>
      <c r="Q8795" s="7">
        <f>IF($I8795=1,(N8795-MAR1!$B$11)/MAR1!$D$11,(N8795-MAR1!$C$11)/MAR1!$E$11)</f>
        <v/>
      </c>
      <c r="R8795" s="7">
        <f>IF($I8795=1,(O8795-MAR1!$B$12)/MAR1!$D$12,(O8795-MAR1!$C$12)/MAR1!$E$12)</f>
        <v/>
      </c>
      <c r="S8795" s="7">
        <f>IF($I8795=1,(P8795-MAR1!$B$13)/MAR1!$D$13,(P8795-MAR1!$C$13)/MAR1!$E$13)</f>
        <v/>
      </c>
    </row>
    <row r="8796">
      <c r="A8796" s="5" t="n">
        <v>8795</v>
      </c>
      <c r="B8796" s="5" t="n">
        <v>25</v>
      </c>
      <c r="C8796" s="5" t="n">
        <v>35</v>
      </c>
      <c r="D8796" s="5" t="n">
        <v>2</v>
      </c>
      <c r="E8796" s="5" t="n">
        <v>0</v>
      </c>
      <c r="F8796" s="5" t="n">
        <v>31.1</v>
      </c>
      <c r="G8796" s="5" t="n">
        <v>14.8</v>
      </c>
      <c r="H8796" s="5" t="n">
        <v>17.23</v>
      </c>
      <c r="I8796" s="6">
        <f>IF(E8796&gt;=Markov!$B$3,1,0)</f>
        <v/>
      </c>
      <c r="J8796" s="6">
        <f>I8795</f>
        <v/>
      </c>
      <c r="K8796" s="7">
        <f>MAR1!$B$5+MAR1!$C$5*COS(2*PI()*$C8796/365)+MAR1!$D$5*SIN(2*PI()*$C8796/365)</f>
        <v/>
      </c>
      <c r="L8796" s="7">
        <f>MAR1!$B$6+MAR1!$C$6*COS(2*PI()*$C8796/365)+MAR1!$D$6*SIN(2*PI()*$C8796/365)</f>
        <v/>
      </c>
      <c r="M8796" s="7">
        <f>MAR1!$B$7+MAR1!$C$7*COS(2*PI()*$C8796/365)+MAR1!$D$7*SIN(2*PI()*$C8796/365)</f>
        <v/>
      </c>
      <c r="N8796" s="7">
        <f>F8796-K8796</f>
        <v/>
      </c>
      <c r="O8796" s="7">
        <f>G8796-L8796</f>
        <v/>
      </c>
      <c r="P8796" s="7">
        <f>H8796-M8796</f>
        <v/>
      </c>
      <c r="Q8796" s="7">
        <f>IF($I8796=1,(N8796-MAR1!$B$11)/MAR1!$D$11,(N8796-MAR1!$C$11)/MAR1!$E$11)</f>
        <v/>
      </c>
      <c r="R8796" s="7">
        <f>IF($I8796=1,(O8796-MAR1!$B$12)/MAR1!$D$12,(O8796-MAR1!$C$12)/MAR1!$E$12)</f>
        <v/>
      </c>
      <c r="S8796" s="7">
        <f>IF($I8796=1,(P8796-MAR1!$B$13)/MAR1!$D$13,(P8796-MAR1!$C$13)/MAR1!$E$13)</f>
        <v/>
      </c>
    </row>
    <row r="8797">
      <c r="A8797" s="5" t="n">
        <v>8796</v>
      </c>
      <c r="B8797" s="5" t="n">
        <v>25</v>
      </c>
      <c r="C8797" s="5" t="n">
        <v>36</v>
      </c>
      <c r="D8797" s="5" t="n">
        <v>2</v>
      </c>
      <c r="E8797" s="5" t="n">
        <v>7.5</v>
      </c>
      <c r="F8797" s="5" t="n">
        <v>28.4</v>
      </c>
      <c r="G8797" s="5" t="n">
        <v>14.4</v>
      </c>
      <c r="H8797" s="5" t="n">
        <v>18.14</v>
      </c>
      <c r="I8797" s="6">
        <f>IF(E8797&gt;=Markov!$B$3,1,0)</f>
        <v/>
      </c>
      <c r="J8797" s="6">
        <f>I8796</f>
        <v/>
      </c>
      <c r="K8797" s="7">
        <f>MAR1!$B$5+MAR1!$C$5*COS(2*PI()*$C8797/365)+MAR1!$D$5*SIN(2*PI()*$C8797/365)</f>
        <v/>
      </c>
      <c r="L8797" s="7">
        <f>MAR1!$B$6+MAR1!$C$6*COS(2*PI()*$C8797/365)+MAR1!$D$6*SIN(2*PI()*$C8797/365)</f>
        <v/>
      </c>
      <c r="M8797" s="7">
        <f>MAR1!$B$7+MAR1!$C$7*COS(2*PI()*$C8797/365)+MAR1!$D$7*SIN(2*PI()*$C8797/365)</f>
        <v/>
      </c>
      <c r="N8797" s="7">
        <f>F8797-K8797</f>
        <v/>
      </c>
      <c r="O8797" s="7">
        <f>G8797-L8797</f>
        <v/>
      </c>
      <c r="P8797" s="7">
        <f>H8797-M8797</f>
        <v/>
      </c>
      <c r="Q8797" s="7">
        <f>IF($I8797=1,(N8797-MAR1!$B$11)/MAR1!$D$11,(N8797-MAR1!$C$11)/MAR1!$E$11)</f>
        <v/>
      </c>
      <c r="R8797" s="7">
        <f>IF($I8797=1,(O8797-MAR1!$B$12)/MAR1!$D$12,(O8797-MAR1!$C$12)/MAR1!$E$12)</f>
        <v/>
      </c>
      <c r="S8797" s="7">
        <f>IF($I8797=1,(P8797-MAR1!$B$13)/MAR1!$D$13,(P8797-MAR1!$C$13)/MAR1!$E$13)</f>
        <v/>
      </c>
    </row>
    <row r="8798">
      <c r="A8798" s="5" t="n">
        <v>8797</v>
      </c>
      <c r="B8798" s="5" t="n">
        <v>25</v>
      </c>
      <c r="C8798" s="5" t="n">
        <v>37</v>
      </c>
      <c r="D8798" s="5" t="n">
        <v>2</v>
      </c>
      <c r="E8798" s="5" t="n">
        <v>18.7</v>
      </c>
      <c r="F8798" s="5" t="n">
        <v>29.5</v>
      </c>
      <c r="G8798" s="5" t="n">
        <v>15</v>
      </c>
      <c r="H8798" s="5" t="n">
        <v>18.15</v>
      </c>
      <c r="I8798" s="6">
        <f>IF(E8798&gt;=Markov!$B$3,1,0)</f>
        <v/>
      </c>
      <c r="J8798" s="6">
        <f>I8797</f>
        <v/>
      </c>
      <c r="K8798" s="7">
        <f>MAR1!$B$5+MAR1!$C$5*COS(2*PI()*$C8798/365)+MAR1!$D$5*SIN(2*PI()*$C8798/365)</f>
        <v/>
      </c>
      <c r="L8798" s="7">
        <f>MAR1!$B$6+MAR1!$C$6*COS(2*PI()*$C8798/365)+MAR1!$D$6*SIN(2*PI()*$C8798/365)</f>
        <v/>
      </c>
      <c r="M8798" s="7">
        <f>MAR1!$B$7+MAR1!$C$7*COS(2*PI()*$C8798/365)+MAR1!$D$7*SIN(2*PI()*$C8798/365)</f>
        <v/>
      </c>
      <c r="N8798" s="7">
        <f>F8798-K8798</f>
        <v/>
      </c>
      <c r="O8798" s="7">
        <f>G8798-L8798</f>
        <v/>
      </c>
      <c r="P8798" s="7">
        <f>H8798-M8798</f>
        <v/>
      </c>
      <c r="Q8798" s="7">
        <f>IF($I8798=1,(N8798-MAR1!$B$11)/MAR1!$D$11,(N8798-MAR1!$C$11)/MAR1!$E$11)</f>
        <v/>
      </c>
      <c r="R8798" s="7">
        <f>IF($I8798=1,(O8798-MAR1!$B$12)/MAR1!$D$12,(O8798-MAR1!$C$12)/MAR1!$E$12)</f>
        <v/>
      </c>
      <c r="S8798" s="7">
        <f>IF($I8798=1,(P8798-MAR1!$B$13)/MAR1!$D$13,(P8798-MAR1!$C$13)/MAR1!$E$13)</f>
        <v/>
      </c>
    </row>
    <row r="8799">
      <c r="A8799" s="5" t="n">
        <v>8798</v>
      </c>
      <c r="B8799" s="5" t="n">
        <v>25</v>
      </c>
      <c r="C8799" s="5" t="n">
        <v>38</v>
      </c>
      <c r="D8799" s="5" t="n">
        <v>2</v>
      </c>
      <c r="E8799" s="5" t="n">
        <v>0</v>
      </c>
      <c r="F8799" s="5" t="n">
        <v>31.5</v>
      </c>
      <c r="G8799" s="5" t="n">
        <v>14</v>
      </c>
      <c r="H8799" s="5" t="n">
        <v>20.01</v>
      </c>
      <c r="I8799" s="6">
        <f>IF(E8799&gt;=Markov!$B$3,1,0)</f>
        <v/>
      </c>
      <c r="J8799" s="6">
        <f>I8798</f>
        <v/>
      </c>
      <c r="K8799" s="7">
        <f>MAR1!$B$5+MAR1!$C$5*COS(2*PI()*$C8799/365)+MAR1!$D$5*SIN(2*PI()*$C8799/365)</f>
        <v/>
      </c>
      <c r="L8799" s="7">
        <f>MAR1!$B$6+MAR1!$C$6*COS(2*PI()*$C8799/365)+MAR1!$D$6*SIN(2*PI()*$C8799/365)</f>
        <v/>
      </c>
      <c r="M8799" s="7">
        <f>MAR1!$B$7+MAR1!$C$7*COS(2*PI()*$C8799/365)+MAR1!$D$7*SIN(2*PI()*$C8799/365)</f>
        <v/>
      </c>
      <c r="N8799" s="7">
        <f>F8799-K8799</f>
        <v/>
      </c>
      <c r="O8799" s="7">
        <f>G8799-L8799</f>
        <v/>
      </c>
      <c r="P8799" s="7">
        <f>H8799-M8799</f>
        <v/>
      </c>
      <c r="Q8799" s="7">
        <f>IF($I8799=1,(N8799-MAR1!$B$11)/MAR1!$D$11,(N8799-MAR1!$C$11)/MAR1!$E$11)</f>
        <v/>
      </c>
      <c r="R8799" s="7">
        <f>IF($I8799=1,(O8799-MAR1!$B$12)/MAR1!$D$12,(O8799-MAR1!$C$12)/MAR1!$E$12)</f>
        <v/>
      </c>
      <c r="S8799" s="7">
        <f>IF($I8799=1,(P8799-MAR1!$B$13)/MAR1!$D$13,(P8799-MAR1!$C$13)/MAR1!$E$13)</f>
        <v/>
      </c>
    </row>
    <row r="8800">
      <c r="A8800" s="5" t="n">
        <v>8799</v>
      </c>
      <c r="B8800" s="5" t="n">
        <v>25</v>
      </c>
      <c r="C8800" s="5" t="n">
        <v>39</v>
      </c>
      <c r="D8800" s="5" t="n">
        <v>2</v>
      </c>
      <c r="E8800" s="5" t="n">
        <v>0</v>
      </c>
      <c r="F8800" s="5" t="n">
        <v>34.3</v>
      </c>
      <c r="G8800" s="5" t="n">
        <v>15.7</v>
      </c>
      <c r="H8800" s="5" t="n">
        <v>20.36</v>
      </c>
      <c r="I8800" s="6">
        <f>IF(E8800&gt;=Markov!$B$3,1,0)</f>
        <v/>
      </c>
      <c r="J8800" s="6">
        <f>I8799</f>
        <v/>
      </c>
      <c r="K8800" s="7">
        <f>MAR1!$B$5+MAR1!$C$5*COS(2*PI()*$C8800/365)+MAR1!$D$5*SIN(2*PI()*$C8800/365)</f>
        <v/>
      </c>
      <c r="L8800" s="7">
        <f>MAR1!$B$6+MAR1!$C$6*COS(2*PI()*$C8800/365)+MAR1!$D$6*SIN(2*PI()*$C8800/365)</f>
        <v/>
      </c>
      <c r="M8800" s="7">
        <f>MAR1!$B$7+MAR1!$C$7*COS(2*PI()*$C8800/365)+MAR1!$D$7*SIN(2*PI()*$C8800/365)</f>
        <v/>
      </c>
      <c r="N8800" s="7">
        <f>F8800-K8800</f>
        <v/>
      </c>
      <c r="O8800" s="7">
        <f>G8800-L8800</f>
        <v/>
      </c>
      <c r="P8800" s="7">
        <f>H8800-M8800</f>
        <v/>
      </c>
      <c r="Q8800" s="7">
        <f>IF($I8800=1,(N8800-MAR1!$B$11)/MAR1!$D$11,(N8800-MAR1!$C$11)/MAR1!$E$11)</f>
        <v/>
      </c>
      <c r="R8800" s="7">
        <f>IF($I8800=1,(O8800-MAR1!$B$12)/MAR1!$D$12,(O8800-MAR1!$C$12)/MAR1!$E$12)</f>
        <v/>
      </c>
      <c r="S8800" s="7">
        <f>IF($I8800=1,(P8800-MAR1!$B$13)/MAR1!$D$13,(P8800-MAR1!$C$13)/MAR1!$E$13)</f>
        <v/>
      </c>
    </row>
    <row r="8801">
      <c r="A8801" s="5" t="n">
        <v>8800</v>
      </c>
      <c r="B8801" s="5" t="n">
        <v>25</v>
      </c>
      <c r="C8801" s="5" t="n">
        <v>40</v>
      </c>
      <c r="D8801" s="5" t="n">
        <v>2</v>
      </c>
      <c r="E8801" s="5" t="n">
        <v>0</v>
      </c>
      <c r="F8801" s="5" t="n">
        <v>31.8</v>
      </c>
      <c r="G8801" s="5" t="n">
        <v>17.9</v>
      </c>
      <c r="H8801" s="5" t="n">
        <v>22.38</v>
      </c>
      <c r="I8801" s="6">
        <f>IF(E8801&gt;=Markov!$B$3,1,0)</f>
        <v/>
      </c>
      <c r="J8801" s="6">
        <f>I8800</f>
        <v/>
      </c>
      <c r="K8801" s="7">
        <f>MAR1!$B$5+MAR1!$C$5*COS(2*PI()*$C8801/365)+MAR1!$D$5*SIN(2*PI()*$C8801/365)</f>
        <v/>
      </c>
      <c r="L8801" s="7">
        <f>MAR1!$B$6+MAR1!$C$6*COS(2*PI()*$C8801/365)+MAR1!$D$6*SIN(2*PI()*$C8801/365)</f>
        <v/>
      </c>
      <c r="M8801" s="7">
        <f>MAR1!$B$7+MAR1!$C$7*COS(2*PI()*$C8801/365)+MAR1!$D$7*SIN(2*PI()*$C8801/365)</f>
        <v/>
      </c>
      <c r="N8801" s="7">
        <f>F8801-K8801</f>
        <v/>
      </c>
      <c r="O8801" s="7">
        <f>G8801-L8801</f>
        <v/>
      </c>
      <c r="P8801" s="7">
        <f>H8801-M8801</f>
        <v/>
      </c>
      <c r="Q8801" s="7">
        <f>IF($I8801=1,(N8801-MAR1!$B$11)/MAR1!$D$11,(N8801-MAR1!$C$11)/MAR1!$E$11)</f>
        <v/>
      </c>
      <c r="R8801" s="7">
        <f>IF($I8801=1,(O8801-MAR1!$B$12)/MAR1!$D$12,(O8801-MAR1!$C$12)/MAR1!$E$12)</f>
        <v/>
      </c>
      <c r="S8801" s="7">
        <f>IF($I8801=1,(P8801-MAR1!$B$13)/MAR1!$D$13,(P8801-MAR1!$C$13)/MAR1!$E$13)</f>
        <v/>
      </c>
    </row>
    <row r="8802">
      <c r="A8802" s="5" t="n">
        <v>8801</v>
      </c>
      <c r="B8802" s="5" t="n">
        <v>25</v>
      </c>
      <c r="C8802" s="5" t="n">
        <v>41</v>
      </c>
      <c r="D8802" s="5" t="n">
        <v>2</v>
      </c>
      <c r="E8802" s="5" t="n">
        <v>0</v>
      </c>
      <c r="F8802" s="5" t="n">
        <v>35.1</v>
      </c>
      <c r="G8802" s="5" t="n">
        <v>19.7</v>
      </c>
      <c r="H8802" s="5" t="n">
        <v>20.99</v>
      </c>
      <c r="I8802" s="6">
        <f>IF(E8802&gt;=Markov!$B$3,1,0)</f>
        <v/>
      </c>
      <c r="J8802" s="6">
        <f>I8801</f>
        <v/>
      </c>
      <c r="K8802" s="7">
        <f>MAR1!$B$5+MAR1!$C$5*COS(2*PI()*$C8802/365)+MAR1!$D$5*SIN(2*PI()*$C8802/365)</f>
        <v/>
      </c>
      <c r="L8802" s="7">
        <f>MAR1!$B$6+MAR1!$C$6*COS(2*PI()*$C8802/365)+MAR1!$D$6*SIN(2*PI()*$C8802/365)</f>
        <v/>
      </c>
      <c r="M8802" s="7">
        <f>MAR1!$B$7+MAR1!$C$7*COS(2*PI()*$C8802/365)+MAR1!$D$7*SIN(2*PI()*$C8802/365)</f>
        <v/>
      </c>
      <c r="N8802" s="7">
        <f>F8802-K8802</f>
        <v/>
      </c>
      <c r="O8802" s="7">
        <f>G8802-L8802</f>
        <v/>
      </c>
      <c r="P8802" s="7">
        <f>H8802-M8802</f>
        <v/>
      </c>
      <c r="Q8802" s="7">
        <f>IF($I8802=1,(N8802-MAR1!$B$11)/MAR1!$D$11,(N8802-MAR1!$C$11)/MAR1!$E$11)</f>
        <v/>
      </c>
      <c r="R8802" s="7">
        <f>IF($I8802=1,(O8802-MAR1!$B$12)/MAR1!$D$12,(O8802-MAR1!$C$12)/MAR1!$E$12)</f>
        <v/>
      </c>
      <c r="S8802" s="7">
        <f>IF($I8802=1,(P8802-MAR1!$B$13)/MAR1!$D$13,(P8802-MAR1!$C$13)/MAR1!$E$13)</f>
        <v/>
      </c>
    </row>
    <row r="8803">
      <c r="A8803" s="5" t="n">
        <v>8802</v>
      </c>
      <c r="B8803" s="5" t="n">
        <v>25</v>
      </c>
      <c r="C8803" s="5" t="n">
        <v>42</v>
      </c>
      <c r="D8803" s="5" t="n">
        <v>2</v>
      </c>
      <c r="E8803" s="5" t="n">
        <v>0</v>
      </c>
      <c r="F8803" s="5" t="n">
        <v>32.9</v>
      </c>
      <c r="G8803" s="5" t="n">
        <v>20.2</v>
      </c>
      <c r="H8803" s="5" t="n">
        <v>22.3</v>
      </c>
      <c r="I8803" s="6">
        <f>IF(E8803&gt;=Markov!$B$3,1,0)</f>
        <v/>
      </c>
      <c r="J8803" s="6">
        <f>I8802</f>
        <v/>
      </c>
      <c r="K8803" s="7">
        <f>MAR1!$B$5+MAR1!$C$5*COS(2*PI()*$C8803/365)+MAR1!$D$5*SIN(2*PI()*$C8803/365)</f>
        <v/>
      </c>
      <c r="L8803" s="7">
        <f>MAR1!$B$6+MAR1!$C$6*COS(2*PI()*$C8803/365)+MAR1!$D$6*SIN(2*PI()*$C8803/365)</f>
        <v/>
      </c>
      <c r="M8803" s="7">
        <f>MAR1!$B$7+MAR1!$C$7*COS(2*PI()*$C8803/365)+MAR1!$D$7*SIN(2*PI()*$C8803/365)</f>
        <v/>
      </c>
      <c r="N8803" s="7">
        <f>F8803-K8803</f>
        <v/>
      </c>
      <c r="O8803" s="7">
        <f>G8803-L8803</f>
        <v/>
      </c>
      <c r="P8803" s="7">
        <f>H8803-M8803</f>
        <v/>
      </c>
      <c r="Q8803" s="7">
        <f>IF($I8803=1,(N8803-MAR1!$B$11)/MAR1!$D$11,(N8803-MAR1!$C$11)/MAR1!$E$11)</f>
        <v/>
      </c>
      <c r="R8803" s="7">
        <f>IF($I8803=1,(O8803-MAR1!$B$12)/MAR1!$D$12,(O8803-MAR1!$C$12)/MAR1!$E$12)</f>
        <v/>
      </c>
      <c r="S8803" s="7">
        <f>IF($I8803=1,(P8803-MAR1!$B$13)/MAR1!$D$13,(P8803-MAR1!$C$13)/MAR1!$E$13)</f>
        <v/>
      </c>
    </row>
    <row r="8804">
      <c r="A8804" s="5" t="n">
        <v>8803</v>
      </c>
      <c r="B8804" s="5" t="n">
        <v>25</v>
      </c>
      <c r="C8804" s="5" t="n">
        <v>43</v>
      </c>
      <c r="D8804" s="5" t="n">
        <v>2</v>
      </c>
      <c r="E8804" s="5" t="n">
        <v>0</v>
      </c>
      <c r="F8804" s="5" t="n">
        <v>33</v>
      </c>
      <c r="G8804" s="5" t="n">
        <v>16.9</v>
      </c>
      <c r="H8804" s="5" t="n">
        <v>18.36</v>
      </c>
      <c r="I8804" s="6">
        <f>IF(E8804&gt;=Markov!$B$3,1,0)</f>
        <v/>
      </c>
      <c r="J8804" s="6">
        <f>I8803</f>
        <v/>
      </c>
      <c r="K8804" s="7">
        <f>MAR1!$B$5+MAR1!$C$5*COS(2*PI()*$C8804/365)+MAR1!$D$5*SIN(2*PI()*$C8804/365)</f>
        <v/>
      </c>
      <c r="L8804" s="7">
        <f>MAR1!$B$6+MAR1!$C$6*COS(2*PI()*$C8804/365)+MAR1!$D$6*SIN(2*PI()*$C8804/365)</f>
        <v/>
      </c>
      <c r="M8804" s="7">
        <f>MAR1!$B$7+MAR1!$C$7*COS(2*PI()*$C8804/365)+MAR1!$D$7*SIN(2*PI()*$C8804/365)</f>
        <v/>
      </c>
      <c r="N8804" s="7">
        <f>F8804-K8804</f>
        <v/>
      </c>
      <c r="O8804" s="7">
        <f>G8804-L8804</f>
        <v/>
      </c>
      <c r="P8804" s="7">
        <f>H8804-M8804</f>
        <v/>
      </c>
      <c r="Q8804" s="7">
        <f>IF($I8804=1,(N8804-MAR1!$B$11)/MAR1!$D$11,(N8804-MAR1!$C$11)/MAR1!$E$11)</f>
        <v/>
      </c>
      <c r="R8804" s="7">
        <f>IF($I8804=1,(O8804-MAR1!$B$12)/MAR1!$D$12,(O8804-MAR1!$C$12)/MAR1!$E$12)</f>
        <v/>
      </c>
      <c r="S8804" s="7">
        <f>IF($I8804=1,(P8804-MAR1!$B$13)/MAR1!$D$13,(P8804-MAR1!$C$13)/MAR1!$E$13)</f>
        <v/>
      </c>
    </row>
    <row r="8805">
      <c r="A8805" s="5" t="n">
        <v>8804</v>
      </c>
      <c r="B8805" s="5" t="n">
        <v>25</v>
      </c>
      <c r="C8805" s="5" t="n">
        <v>44</v>
      </c>
      <c r="D8805" s="5" t="n">
        <v>2</v>
      </c>
      <c r="E8805" s="5" t="n">
        <v>1.7</v>
      </c>
      <c r="F8805" s="5" t="n">
        <v>29.2</v>
      </c>
      <c r="G8805" s="5" t="n">
        <v>16.7</v>
      </c>
      <c r="H8805" s="5" t="n">
        <v>15.39</v>
      </c>
      <c r="I8805" s="6">
        <f>IF(E8805&gt;=Markov!$B$3,1,0)</f>
        <v/>
      </c>
      <c r="J8805" s="6">
        <f>I8804</f>
        <v/>
      </c>
      <c r="K8805" s="7">
        <f>MAR1!$B$5+MAR1!$C$5*COS(2*PI()*$C8805/365)+MAR1!$D$5*SIN(2*PI()*$C8805/365)</f>
        <v/>
      </c>
      <c r="L8805" s="7">
        <f>MAR1!$B$6+MAR1!$C$6*COS(2*PI()*$C8805/365)+MAR1!$D$6*SIN(2*PI()*$C8805/365)</f>
        <v/>
      </c>
      <c r="M8805" s="7">
        <f>MAR1!$B$7+MAR1!$C$7*COS(2*PI()*$C8805/365)+MAR1!$D$7*SIN(2*PI()*$C8805/365)</f>
        <v/>
      </c>
      <c r="N8805" s="7">
        <f>F8805-K8805</f>
        <v/>
      </c>
      <c r="O8805" s="7">
        <f>G8805-L8805</f>
        <v/>
      </c>
      <c r="P8805" s="7">
        <f>H8805-M8805</f>
        <v/>
      </c>
      <c r="Q8805" s="7">
        <f>IF($I8805=1,(N8805-MAR1!$B$11)/MAR1!$D$11,(N8805-MAR1!$C$11)/MAR1!$E$11)</f>
        <v/>
      </c>
      <c r="R8805" s="7">
        <f>IF($I8805=1,(O8805-MAR1!$B$12)/MAR1!$D$12,(O8805-MAR1!$C$12)/MAR1!$E$12)</f>
        <v/>
      </c>
      <c r="S8805" s="7">
        <f>IF($I8805=1,(P8805-MAR1!$B$13)/MAR1!$D$13,(P8805-MAR1!$C$13)/MAR1!$E$13)</f>
        <v/>
      </c>
    </row>
    <row r="8806">
      <c r="A8806" s="5" t="n">
        <v>8805</v>
      </c>
      <c r="B8806" s="5" t="n">
        <v>25</v>
      </c>
      <c r="C8806" s="5" t="n">
        <v>45</v>
      </c>
      <c r="D8806" s="5" t="n">
        <v>2</v>
      </c>
      <c r="E8806" s="5" t="n">
        <v>0</v>
      </c>
      <c r="F8806" s="5" t="n">
        <v>32.8</v>
      </c>
      <c r="G8806" s="5" t="n">
        <v>17.6</v>
      </c>
      <c r="H8806" s="5" t="n">
        <v>19.47</v>
      </c>
      <c r="I8806" s="6">
        <f>IF(E8806&gt;=Markov!$B$3,1,0)</f>
        <v/>
      </c>
      <c r="J8806" s="6">
        <f>I8805</f>
        <v/>
      </c>
      <c r="K8806" s="7">
        <f>MAR1!$B$5+MAR1!$C$5*COS(2*PI()*$C8806/365)+MAR1!$D$5*SIN(2*PI()*$C8806/365)</f>
        <v/>
      </c>
      <c r="L8806" s="7">
        <f>MAR1!$B$6+MAR1!$C$6*COS(2*PI()*$C8806/365)+MAR1!$D$6*SIN(2*PI()*$C8806/365)</f>
        <v/>
      </c>
      <c r="M8806" s="7">
        <f>MAR1!$B$7+MAR1!$C$7*COS(2*PI()*$C8806/365)+MAR1!$D$7*SIN(2*PI()*$C8806/365)</f>
        <v/>
      </c>
      <c r="N8806" s="7">
        <f>F8806-K8806</f>
        <v/>
      </c>
      <c r="O8806" s="7">
        <f>G8806-L8806</f>
        <v/>
      </c>
      <c r="P8806" s="7">
        <f>H8806-M8806</f>
        <v/>
      </c>
      <c r="Q8806" s="7">
        <f>IF($I8806=1,(N8806-MAR1!$B$11)/MAR1!$D$11,(N8806-MAR1!$C$11)/MAR1!$E$11)</f>
        <v/>
      </c>
      <c r="R8806" s="7">
        <f>IF($I8806=1,(O8806-MAR1!$B$12)/MAR1!$D$12,(O8806-MAR1!$C$12)/MAR1!$E$12)</f>
        <v/>
      </c>
      <c r="S8806" s="7">
        <f>IF($I8806=1,(P8806-MAR1!$B$13)/MAR1!$D$13,(P8806-MAR1!$C$13)/MAR1!$E$13)</f>
        <v/>
      </c>
    </row>
    <row r="8807">
      <c r="A8807" s="5" t="n">
        <v>8806</v>
      </c>
      <c r="B8807" s="5" t="n">
        <v>25</v>
      </c>
      <c r="C8807" s="5" t="n">
        <v>46</v>
      </c>
      <c r="D8807" s="5" t="n">
        <v>2</v>
      </c>
      <c r="E8807" s="5" t="n">
        <v>0</v>
      </c>
      <c r="F8807" s="5" t="n">
        <v>30.7</v>
      </c>
      <c r="G8807" s="5" t="n">
        <v>18</v>
      </c>
      <c r="H8807" s="5" t="n">
        <v>15.87</v>
      </c>
      <c r="I8807" s="6">
        <f>IF(E8807&gt;=Markov!$B$3,1,0)</f>
        <v/>
      </c>
      <c r="J8807" s="6">
        <f>I8806</f>
        <v/>
      </c>
      <c r="K8807" s="7">
        <f>MAR1!$B$5+MAR1!$C$5*COS(2*PI()*$C8807/365)+MAR1!$D$5*SIN(2*PI()*$C8807/365)</f>
        <v/>
      </c>
      <c r="L8807" s="7">
        <f>MAR1!$B$6+MAR1!$C$6*COS(2*PI()*$C8807/365)+MAR1!$D$6*SIN(2*PI()*$C8807/365)</f>
        <v/>
      </c>
      <c r="M8807" s="7">
        <f>MAR1!$B$7+MAR1!$C$7*COS(2*PI()*$C8807/365)+MAR1!$D$7*SIN(2*PI()*$C8807/365)</f>
        <v/>
      </c>
      <c r="N8807" s="7">
        <f>F8807-K8807</f>
        <v/>
      </c>
      <c r="O8807" s="7">
        <f>G8807-L8807</f>
        <v/>
      </c>
      <c r="P8807" s="7">
        <f>H8807-M8807</f>
        <v/>
      </c>
      <c r="Q8807" s="7">
        <f>IF($I8807=1,(N8807-MAR1!$B$11)/MAR1!$D$11,(N8807-MAR1!$C$11)/MAR1!$E$11)</f>
        <v/>
      </c>
      <c r="R8807" s="7">
        <f>IF($I8807=1,(O8807-MAR1!$B$12)/MAR1!$D$12,(O8807-MAR1!$C$12)/MAR1!$E$12)</f>
        <v/>
      </c>
      <c r="S8807" s="7">
        <f>IF($I8807=1,(P8807-MAR1!$B$13)/MAR1!$D$13,(P8807-MAR1!$C$13)/MAR1!$E$13)</f>
        <v/>
      </c>
    </row>
    <row r="8808">
      <c r="A8808" s="5" t="n">
        <v>8807</v>
      </c>
      <c r="B8808" s="5" t="n">
        <v>25</v>
      </c>
      <c r="C8808" s="5" t="n">
        <v>47</v>
      </c>
      <c r="D8808" s="5" t="n">
        <v>2</v>
      </c>
      <c r="E8808" s="5" t="n">
        <v>0</v>
      </c>
      <c r="F8808" s="5" t="n">
        <v>37.8</v>
      </c>
      <c r="G8808" s="5" t="n">
        <v>20.6</v>
      </c>
      <c r="H8808" s="5" t="n">
        <v>21.23</v>
      </c>
      <c r="I8808" s="6">
        <f>IF(E8808&gt;=Markov!$B$3,1,0)</f>
        <v/>
      </c>
      <c r="J8808" s="6">
        <f>I8807</f>
        <v/>
      </c>
      <c r="K8808" s="7">
        <f>MAR1!$B$5+MAR1!$C$5*COS(2*PI()*$C8808/365)+MAR1!$D$5*SIN(2*PI()*$C8808/365)</f>
        <v/>
      </c>
      <c r="L8808" s="7">
        <f>MAR1!$B$6+MAR1!$C$6*COS(2*PI()*$C8808/365)+MAR1!$D$6*SIN(2*PI()*$C8808/365)</f>
        <v/>
      </c>
      <c r="M8808" s="7">
        <f>MAR1!$B$7+MAR1!$C$7*COS(2*PI()*$C8808/365)+MAR1!$D$7*SIN(2*PI()*$C8808/365)</f>
        <v/>
      </c>
      <c r="N8808" s="7">
        <f>F8808-K8808</f>
        <v/>
      </c>
      <c r="O8808" s="7">
        <f>G8808-L8808</f>
        <v/>
      </c>
      <c r="P8808" s="7">
        <f>H8808-M8808</f>
        <v/>
      </c>
      <c r="Q8808" s="7">
        <f>IF($I8808=1,(N8808-MAR1!$B$11)/MAR1!$D$11,(N8808-MAR1!$C$11)/MAR1!$E$11)</f>
        <v/>
      </c>
      <c r="R8808" s="7">
        <f>IF($I8808=1,(O8808-MAR1!$B$12)/MAR1!$D$12,(O8808-MAR1!$C$12)/MAR1!$E$12)</f>
        <v/>
      </c>
      <c r="S8808" s="7">
        <f>IF($I8808=1,(P8808-MAR1!$B$13)/MAR1!$D$13,(P8808-MAR1!$C$13)/MAR1!$E$13)</f>
        <v/>
      </c>
    </row>
    <row r="8809">
      <c r="A8809" s="5" t="n">
        <v>8808</v>
      </c>
      <c r="B8809" s="5" t="n">
        <v>25</v>
      </c>
      <c r="C8809" s="5" t="n">
        <v>48</v>
      </c>
      <c r="D8809" s="5" t="n">
        <v>2</v>
      </c>
      <c r="E8809" s="5" t="n">
        <v>0</v>
      </c>
      <c r="F8809" s="5" t="n">
        <v>36.6</v>
      </c>
      <c r="G8809" s="5" t="n">
        <v>19.2</v>
      </c>
      <c r="H8809" s="5" t="n">
        <v>17.32</v>
      </c>
      <c r="I8809" s="6">
        <f>IF(E8809&gt;=Markov!$B$3,1,0)</f>
        <v/>
      </c>
      <c r="J8809" s="6">
        <f>I8808</f>
        <v/>
      </c>
      <c r="K8809" s="7">
        <f>MAR1!$B$5+MAR1!$C$5*COS(2*PI()*$C8809/365)+MAR1!$D$5*SIN(2*PI()*$C8809/365)</f>
        <v/>
      </c>
      <c r="L8809" s="7">
        <f>MAR1!$B$6+MAR1!$C$6*COS(2*PI()*$C8809/365)+MAR1!$D$6*SIN(2*PI()*$C8809/365)</f>
        <v/>
      </c>
      <c r="M8809" s="7">
        <f>MAR1!$B$7+MAR1!$C$7*COS(2*PI()*$C8809/365)+MAR1!$D$7*SIN(2*PI()*$C8809/365)</f>
        <v/>
      </c>
      <c r="N8809" s="7">
        <f>F8809-K8809</f>
        <v/>
      </c>
      <c r="O8809" s="7">
        <f>G8809-L8809</f>
        <v/>
      </c>
      <c r="P8809" s="7">
        <f>H8809-M8809</f>
        <v/>
      </c>
      <c r="Q8809" s="7">
        <f>IF($I8809=1,(N8809-MAR1!$B$11)/MAR1!$D$11,(N8809-MAR1!$C$11)/MAR1!$E$11)</f>
        <v/>
      </c>
      <c r="R8809" s="7">
        <f>IF($I8809=1,(O8809-MAR1!$B$12)/MAR1!$D$12,(O8809-MAR1!$C$12)/MAR1!$E$12)</f>
        <v/>
      </c>
      <c r="S8809" s="7">
        <f>IF($I8809=1,(P8809-MAR1!$B$13)/MAR1!$D$13,(P8809-MAR1!$C$13)/MAR1!$E$13)</f>
        <v/>
      </c>
    </row>
    <row r="8810">
      <c r="A8810" s="5" t="n">
        <v>8809</v>
      </c>
      <c r="B8810" s="5" t="n">
        <v>25</v>
      </c>
      <c r="C8810" s="5" t="n">
        <v>49</v>
      </c>
      <c r="D8810" s="5" t="n">
        <v>2</v>
      </c>
      <c r="E8810" s="5" t="n">
        <v>0.2</v>
      </c>
      <c r="F8810" s="5" t="n">
        <v>31.8</v>
      </c>
      <c r="G8810" s="5" t="n">
        <v>18.5</v>
      </c>
      <c r="H8810" s="5" t="n">
        <v>11.53</v>
      </c>
      <c r="I8810" s="6">
        <f>IF(E8810&gt;=Markov!$B$3,1,0)</f>
        <v/>
      </c>
      <c r="J8810" s="6">
        <f>I8809</f>
        <v/>
      </c>
      <c r="K8810" s="7">
        <f>MAR1!$B$5+MAR1!$C$5*COS(2*PI()*$C8810/365)+MAR1!$D$5*SIN(2*PI()*$C8810/365)</f>
        <v/>
      </c>
      <c r="L8810" s="7">
        <f>MAR1!$B$6+MAR1!$C$6*COS(2*PI()*$C8810/365)+MAR1!$D$6*SIN(2*PI()*$C8810/365)</f>
        <v/>
      </c>
      <c r="M8810" s="7">
        <f>MAR1!$B$7+MAR1!$C$7*COS(2*PI()*$C8810/365)+MAR1!$D$7*SIN(2*PI()*$C8810/365)</f>
        <v/>
      </c>
      <c r="N8810" s="7">
        <f>F8810-K8810</f>
        <v/>
      </c>
      <c r="O8810" s="7">
        <f>G8810-L8810</f>
        <v/>
      </c>
      <c r="P8810" s="7">
        <f>H8810-M8810</f>
        <v/>
      </c>
      <c r="Q8810" s="7">
        <f>IF($I8810=1,(N8810-MAR1!$B$11)/MAR1!$D$11,(N8810-MAR1!$C$11)/MAR1!$E$11)</f>
        <v/>
      </c>
      <c r="R8810" s="7">
        <f>IF($I8810=1,(O8810-MAR1!$B$12)/MAR1!$D$12,(O8810-MAR1!$C$12)/MAR1!$E$12)</f>
        <v/>
      </c>
      <c r="S8810" s="7">
        <f>IF($I8810=1,(P8810-MAR1!$B$13)/MAR1!$D$13,(P8810-MAR1!$C$13)/MAR1!$E$13)</f>
        <v/>
      </c>
    </row>
    <row r="8811">
      <c r="A8811" s="5" t="n">
        <v>8810</v>
      </c>
      <c r="B8811" s="5" t="n">
        <v>25</v>
      </c>
      <c r="C8811" s="5" t="n">
        <v>50</v>
      </c>
      <c r="D8811" s="5" t="n">
        <v>2</v>
      </c>
      <c r="E8811" s="5" t="n">
        <v>0</v>
      </c>
      <c r="F8811" s="5" t="n">
        <v>35.3</v>
      </c>
      <c r="G8811" s="5" t="n">
        <v>20.6</v>
      </c>
      <c r="H8811" s="5" t="n">
        <v>18.09</v>
      </c>
      <c r="I8811" s="6">
        <f>IF(E8811&gt;=Markov!$B$3,1,0)</f>
        <v/>
      </c>
      <c r="J8811" s="6">
        <f>I8810</f>
        <v/>
      </c>
      <c r="K8811" s="7">
        <f>MAR1!$B$5+MAR1!$C$5*COS(2*PI()*$C8811/365)+MAR1!$D$5*SIN(2*PI()*$C8811/365)</f>
        <v/>
      </c>
      <c r="L8811" s="7">
        <f>MAR1!$B$6+MAR1!$C$6*COS(2*PI()*$C8811/365)+MAR1!$D$6*SIN(2*PI()*$C8811/365)</f>
        <v/>
      </c>
      <c r="M8811" s="7">
        <f>MAR1!$B$7+MAR1!$C$7*COS(2*PI()*$C8811/365)+MAR1!$D$7*SIN(2*PI()*$C8811/365)</f>
        <v/>
      </c>
      <c r="N8811" s="7">
        <f>F8811-K8811</f>
        <v/>
      </c>
      <c r="O8811" s="7">
        <f>G8811-L8811</f>
        <v/>
      </c>
      <c r="P8811" s="7">
        <f>H8811-M8811</f>
        <v/>
      </c>
      <c r="Q8811" s="7">
        <f>IF($I8811=1,(N8811-MAR1!$B$11)/MAR1!$D$11,(N8811-MAR1!$C$11)/MAR1!$E$11)</f>
        <v/>
      </c>
      <c r="R8811" s="7">
        <f>IF($I8811=1,(O8811-MAR1!$B$12)/MAR1!$D$12,(O8811-MAR1!$C$12)/MAR1!$E$12)</f>
        <v/>
      </c>
      <c r="S8811" s="7">
        <f>IF($I8811=1,(P8811-MAR1!$B$13)/MAR1!$D$13,(P8811-MAR1!$C$13)/MAR1!$E$13)</f>
        <v/>
      </c>
    </row>
    <row r="8812">
      <c r="A8812" s="5" t="n">
        <v>8811</v>
      </c>
      <c r="B8812" s="5" t="n">
        <v>25</v>
      </c>
      <c r="C8812" s="5" t="n">
        <v>51</v>
      </c>
      <c r="D8812" s="5" t="n">
        <v>2</v>
      </c>
      <c r="E8812" s="5" t="n">
        <v>0</v>
      </c>
      <c r="F8812" s="5" t="n">
        <v>35.1</v>
      </c>
      <c r="G8812" s="5" t="n">
        <v>20.3</v>
      </c>
      <c r="H8812" s="5" t="n">
        <v>20.62</v>
      </c>
      <c r="I8812" s="6">
        <f>IF(E8812&gt;=Markov!$B$3,1,0)</f>
        <v/>
      </c>
      <c r="J8812" s="6">
        <f>I8811</f>
        <v/>
      </c>
      <c r="K8812" s="7">
        <f>MAR1!$B$5+MAR1!$C$5*COS(2*PI()*$C8812/365)+MAR1!$D$5*SIN(2*PI()*$C8812/365)</f>
        <v/>
      </c>
      <c r="L8812" s="7">
        <f>MAR1!$B$6+MAR1!$C$6*COS(2*PI()*$C8812/365)+MAR1!$D$6*SIN(2*PI()*$C8812/365)</f>
        <v/>
      </c>
      <c r="M8812" s="7">
        <f>MAR1!$B$7+MAR1!$C$7*COS(2*PI()*$C8812/365)+MAR1!$D$7*SIN(2*PI()*$C8812/365)</f>
        <v/>
      </c>
      <c r="N8812" s="7">
        <f>F8812-K8812</f>
        <v/>
      </c>
      <c r="O8812" s="7">
        <f>G8812-L8812</f>
        <v/>
      </c>
      <c r="P8812" s="7">
        <f>H8812-M8812</f>
        <v/>
      </c>
      <c r="Q8812" s="7">
        <f>IF($I8812=1,(N8812-MAR1!$B$11)/MAR1!$D$11,(N8812-MAR1!$C$11)/MAR1!$E$11)</f>
        <v/>
      </c>
      <c r="R8812" s="7">
        <f>IF($I8812=1,(O8812-MAR1!$B$12)/MAR1!$D$12,(O8812-MAR1!$C$12)/MAR1!$E$12)</f>
        <v/>
      </c>
      <c r="S8812" s="7">
        <f>IF($I8812=1,(P8812-MAR1!$B$13)/MAR1!$D$13,(P8812-MAR1!$C$13)/MAR1!$E$13)</f>
        <v/>
      </c>
    </row>
    <row r="8813">
      <c r="A8813" s="5" t="n">
        <v>8812</v>
      </c>
      <c r="B8813" s="5" t="n">
        <v>25</v>
      </c>
      <c r="C8813" s="5" t="n">
        <v>52</v>
      </c>
      <c r="D8813" s="5" t="n">
        <v>2</v>
      </c>
      <c r="E8813" s="5" t="n">
        <v>0</v>
      </c>
      <c r="F8813" s="5" t="n">
        <v>34.2</v>
      </c>
      <c r="G8813" s="5" t="n">
        <v>19.2</v>
      </c>
      <c r="H8813" s="5" t="n">
        <v>18.37</v>
      </c>
      <c r="I8813" s="6">
        <f>IF(E8813&gt;=Markov!$B$3,1,0)</f>
        <v/>
      </c>
      <c r="J8813" s="6">
        <f>I8812</f>
        <v/>
      </c>
      <c r="K8813" s="7">
        <f>MAR1!$B$5+MAR1!$C$5*COS(2*PI()*$C8813/365)+MAR1!$D$5*SIN(2*PI()*$C8813/365)</f>
        <v/>
      </c>
      <c r="L8813" s="7">
        <f>MAR1!$B$6+MAR1!$C$6*COS(2*PI()*$C8813/365)+MAR1!$D$6*SIN(2*PI()*$C8813/365)</f>
        <v/>
      </c>
      <c r="M8813" s="7">
        <f>MAR1!$B$7+MAR1!$C$7*COS(2*PI()*$C8813/365)+MAR1!$D$7*SIN(2*PI()*$C8813/365)</f>
        <v/>
      </c>
      <c r="N8813" s="7">
        <f>F8813-K8813</f>
        <v/>
      </c>
      <c r="O8813" s="7">
        <f>G8813-L8813</f>
        <v/>
      </c>
      <c r="P8813" s="7">
        <f>H8813-M8813</f>
        <v/>
      </c>
      <c r="Q8813" s="7">
        <f>IF($I8813=1,(N8813-MAR1!$B$11)/MAR1!$D$11,(N8813-MAR1!$C$11)/MAR1!$E$11)</f>
        <v/>
      </c>
      <c r="R8813" s="7">
        <f>IF($I8813=1,(O8813-MAR1!$B$12)/MAR1!$D$12,(O8813-MAR1!$C$12)/MAR1!$E$12)</f>
        <v/>
      </c>
      <c r="S8813" s="7">
        <f>IF($I8813=1,(P8813-MAR1!$B$13)/MAR1!$D$13,(P8813-MAR1!$C$13)/MAR1!$E$13)</f>
        <v/>
      </c>
    </row>
    <row r="8814">
      <c r="A8814" s="5" t="n">
        <v>8813</v>
      </c>
      <c r="B8814" s="5" t="n">
        <v>25</v>
      </c>
      <c r="C8814" s="5" t="n">
        <v>53</v>
      </c>
      <c r="D8814" s="5" t="n">
        <v>2</v>
      </c>
      <c r="E8814" s="5" t="n">
        <v>0</v>
      </c>
      <c r="F8814" s="5" t="n">
        <v>35.6</v>
      </c>
      <c r="G8814" s="5" t="n">
        <v>18</v>
      </c>
      <c r="H8814" s="5" t="n">
        <v>22.3</v>
      </c>
      <c r="I8814" s="6">
        <f>IF(E8814&gt;=Markov!$B$3,1,0)</f>
        <v/>
      </c>
      <c r="J8814" s="6">
        <f>I8813</f>
        <v/>
      </c>
      <c r="K8814" s="7">
        <f>MAR1!$B$5+MAR1!$C$5*COS(2*PI()*$C8814/365)+MAR1!$D$5*SIN(2*PI()*$C8814/365)</f>
        <v/>
      </c>
      <c r="L8814" s="7">
        <f>MAR1!$B$6+MAR1!$C$6*COS(2*PI()*$C8814/365)+MAR1!$D$6*SIN(2*PI()*$C8814/365)</f>
        <v/>
      </c>
      <c r="M8814" s="7">
        <f>MAR1!$B$7+MAR1!$C$7*COS(2*PI()*$C8814/365)+MAR1!$D$7*SIN(2*PI()*$C8814/365)</f>
        <v/>
      </c>
      <c r="N8814" s="7">
        <f>F8814-K8814</f>
        <v/>
      </c>
      <c r="O8814" s="7">
        <f>G8814-L8814</f>
        <v/>
      </c>
      <c r="P8814" s="7">
        <f>H8814-M8814</f>
        <v/>
      </c>
      <c r="Q8814" s="7">
        <f>IF($I8814=1,(N8814-MAR1!$B$11)/MAR1!$D$11,(N8814-MAR1!$C$11)/MAR1!$E$11)</f>
        <v/>
      </c>
      <c r="R8814" s="7">
        <f>IF($I8814=1,(O8814-MAR1!$B$12)/MAR1!$D$12,(O8814-MAR1!$C$12)/MAR1!$E$12)</f>
        <v/>
      </c>
      <c r="S8814" s="7">
        <f>IF($I8814=1,(P8814-MAR1!$B$13)/MAR1!$D$13,(P8814-MAR1!$C$13)/MAR1!$E$13)</f>
        <v/>
      </c>
    </row>
    <row r="8815">
      <c r="A8815" s="5" t="n">
        <v>8814</v>
      </c>
      <c r="B8815" s="5" t="n">
        <v>25</v>
      </c>
      <c r="C8815" s="5" t="n">
        <v>54</v>
      </c>
      <c r="D8815" s="5" t="n">
        <v>2</v>
      </c>
      <c r="E8815" s="5" t="n">
        <v>0</v>
      </c>
      <c r="F8815" s="5" t="n">
        <v>35.9</v>
      </c>
      <c r="G8815" s="5" t="n">
        <v>18.6</v>
      </c>
      <c r="H8815" s="5" t="n">
        <v>24.29</v>
      </c>
      <c r="I8815" s="6">
        <f>IF(E8815&gt;=Markov!$B$3,1,0)</f>
        <v/>
      </c>
      <c r="J8815" s="6">
        <f>I8814</f>
        <v/>
      </c>
      <c r="K8815" s="7">
        <f>MAR1!$B$5+MAR1!$C$5*COS(2*PI()*$C8815/365)+MAR1!$D$5*SIN(2*PI()*$C8815/365)</f>
        <v/>
      </c>
      <c r="L8815" s="7">
        <f>MAR1!$B$6+MAR1!$C$6*COS(2*PI()*$C8815/365)+MAR1!$D$6*SIN(2*PI()*$C8815/365)</f>
        <v/>
      </c>
      <c r="M8815" s="7">
        <f>MAR1!$B$7+MAR1!$C$7*COS(2*PI()*$C8815/365)+MAR1!$D$7*SIN(2*PI()*$C8815/365)</f>
        <v/>
      </c>
      <c r="N8815" s="7">
        <f>F8815-K8815</f>
        <v/>
      </c>
      <c r="O8815" s="7">
        <f>G8815-L8815</f>
        <v/>
      </c>
      <c r="P8815" s="7">
        <f>H8815-M8815</f>
        <v/>
      </c>
      <c r="Q8815" s="7">
        <f>IF($I8815=1,(N8815-MAR1!$B$11)/MAR1!$D$11,(N8815-MAR1!$C$11)/MAR1!$E$11)</f>
        <v/>
      </c>
      <c r="R8815" s="7">
        <f>IF($I8815=1,(O8815-MAR1!$B$12)/MAR1!$D$12,(O8815-MAR1!$C$12)/MAR1!$E$12)</f>
        <v/>
      </c>
      <c r="S8815" s="7">
        <f>IF($I8815=1,(P8815-MAR1!$B$13)/MAR1!$D$13,(P8815-MAR1!$C$13)/MAR1!$E$13)</f>
        <v/>
      </c>
    </row>
    <row r="8816">
      <c r="A8816" s="5" t="n">
        <v>8815</v>
      </c>
      <c r="B8816" s="5" t="n">
        <v>25</v>
      </c>
      <c r="C8816" s="5" t="n">
        <v>55</v>
      </c>
      <c r="D8816" s="5" t="n">
        <v>2</v>
      </c>
      <c r="E8816" s="5" t="n">
        <v>0</v>
      </c>
      <c r="F8816" s="5" t="n">
        <v>34.4</v>
      </c>
      <c r="G8816" s="5" t="n">
        <v>19.7</v>
      </c>
      <c r="H8816" s="5" t="n">
        <v>21.84</v>
      </c>
      <c r="I8816" s="6">
        <f>IF(E8816&gt;=Markov!$B$3,1,0)</f>
        <v/>
      </c>
      <c r="J8816" s="6">
        <f>I8815</f>
        <v/>
      </c>
      <c r="K8816" s="7">
        <f>MAR1!$B$5+MAR1!$C$5*COS(2*PI()*$C8816/365)+MAR1!$D$5*SIN(2*PI()*$C8816/365)</f>
        <v/>
      </c>
      <c r="L8816" s="7">
        <f>MAR1!$B$6+MAR1!$C$6*COS(2*PI()*$C8816/365)+MAR1!$D$6*SIN(2*PI()*$C8816/365)</f>
        <v/>
      </c>
      <c r="M8816" s="7">
        <f>MAR1!$B$7+MAR1!$C$7*COS(2*PI()*$C8816/365)+MAR1!$D$7*SIN(2*PI()*$C8816/365)</f>
        <v/>
      </c>
      <c r="N8816" s="7">
        <f>F8816-K8816</f>
        <v/>
      </c>
      <c r="O8816" s="7">
        <f>G8816-L8816</f>
        <v/>
      </c>
      <c r="P8816" s="7">
        <f>H8816-M8816</f>
        <v/>
      </c>
      <c r="Q8816" s="7">
        <f>IF($I8816=1,(N8816-MAR1!$B$11)/MAR1!$D$11,(N8816-MAR1!$C$11)/MAR1!$E$11)</f>
        <v/>
      </c>
      <c r="R8816" s="7">
        <f>IF($I8816=1,(O8816-MAR1!$B$12)/MAR1!$D$12,(O8816-MAR1!$C$12)/MAR1!$E$12)</f>
        <v/>
      </c>
      <c r="S8816" s="7">
        <f>IF($I8816=1,(P8816-MAR1!$B$13)/MAR1!$D$13,(P8816-MAR1!$C$13)/MAR1!$E$13)</f>
        <v/>
      </c>
    </row>
    <row r="8817">
      <c r="A8817" s="5" t="n">
        <v>8816</v>
      </c>
      <c r="B8817" s="5" t="n">
        <v>25</v>
      </c>
      <c r="C8817" s="5" t="n">
        <v>56</v>
      </c>
      <c r="D8817" s="5" t="n">
        <v>2</v>
      </c>
      <c r="E8817" s="5" t="n">
        <v>0</v>
      </c>
      <c r="F8817" s="5" t="n">
        <v>35.7</v>
      </c>
      <c r="G8817" s="5" t="n">
        <v>20.8</v>
      </c>
      <c r="H8817" s="5" t="n">
        <v>20.99</v>
      </c>
      <c r="I8817" s="6">
        <f>IF(E8817&gt;=Markov!$B$3,1,0)</f>
        <v/>
      </c>
      <c r="J8817" s="6">
        <f>I8816</f>
        <v/>
      </c>
      <c r="K8817" s="7">
        <f>MAR1!$B$5+MAR1!$C$5*COS(2*PI()*$C8817/365)+MAR1!$D$5*SIN(2*PI()*$C8817/365)</f>
        <v/>
      </c>
      <c r="L8817" s="7">
        <f>MAR1!$B$6+MAR1!$C$6*COS(2*PI()*$C8817/365)+MAR1!$D$6*SIN(2*PI()*$C8817/365)</f>
        <v/>
      </c>
      <c r="M8817" s="7">
        <f>MAR1!$B$7+MAR1!$C$7*COS(2*PI()*$C8817/365)+MAR1!$D$7*SIN(2*PI()*$C8817/365)</f>
        <v/>
      </c>
      <c r="N8817" s="7">
        <f>F8817-K8817</f>
        <v/>
      </c>
      <c r="O8817" s="7">
        <f>G8817-L8817</f>
        <v/>
      </c>
      <c r="P8817" s="7">
        <f>H8817-M8817</f>
        <v/>
      </c>
      <c r="Q8817" s="7">
        <f>IF($I8817=1,(N8817-MAR1!$B$11)/MAR1!$D$11,(N8817-MAR1!$C$11)/MAR1!$E$11)</f>
        <v/>
      </c>
      <c r="R8817" s="7">
        <f>IF($I8817=1,(O8817-MAR1!$B$12)/MAR1!$D$12,(O8817-MAR1!$C$12)/MAR1!$E$12)</f>
        <v/>
      </c>
      <c r="S8817" s="7">
        <f>IF($I8817=1,(P8817-MAR1!$B$13)/MAR1!$D$13,(P8817-MAR1!$C$13)/MAR1!$E$13)</f>
        <v/>
      </c>
    </row>
    <row r="8818">
      <c r="A8818" s="5" t="n">
        <v>8817</v>
      </c>
      <c r="B8818" s="5" t="n">
        <v>25</v>
      </c>
      <c r="C8818" s="5" t="n">
        <v>57</v>
      </c>
      <c r="D8818" s="5" t="n">
        <v>2</v>
      </c>
      <c r="E8818" s="5" t="n">
        <v>0.2</v>
      </c>
      <c r="F8818" s="5" t="n">
        <v>32.6</v>
      </c>
      <c r="G8818" s="5" t="n">
        <v>19.2</v>
      </c>
      <c r="H8818" s="5" t="n">
        <v>17.91</v>
      </c>
      <c r="I8818" s="6">
        <f>IF(E8818&gt;=Markov!$B$3,1,0)</f>
        <v/>
      </c>
      <c r="J8818" s="6">
        <f>I8817</f>
        <v/>
      </c>
      <c r="K8818" s="7">
        <f>MAR1!$B$5+MAR1!$C$5*COS(2*PI()*$C8818/365)+MAR1!$D$5*SIN(2*PI()*$C8818/365)</f>
        <v/>
      </c>
      <c r="L8818" s="7">
        <f>MAR1!$B$6+MAR1!$C$6*COS(2*PI()*$C8818/365)+MAR1!$D$6*SIN(2*PI()*$C8818/365)</f>
        <v/>
      </c>
      <c r="M8818" s="7">
        <f>MAR1!$B$7+MAR1!$C$7*COS(2*PI()*$C8818/365)+MAR1!$D$7*SIN(2*PI()*$C8818/365)</f>
        <v/>
      </c>
      <c r="N8818" s="7">
        <f>F8818-K8818</f>
        <v/>
      </c>
      <c r="O8818" s="7">
        <f>G8818-L8818</f>
        <v/>
      </c>
      <c r="P8818" s="7">
        <f>H8818-M8818</f>
        <v/>
      </c>
      <c r="Q8818" s="7">
        <f>IF($I8818=1,(N8818-MAR1!$B$11)/MAR1!$D$11,(N8818-MAR1!$C$11)/MAR1!$E$11)</f>
        <v/>
      </c>
      <c r="R8818" s="7">
        <f>IF($I8818=1,(O8818-MAR1!$B$12)/MAR1!$D$12,(O8818-MAR1!$C$12)/MAR1!$E$12)</f>
        <v/>
      </c>
      <c r="S8818" s="7">
        <f>IF($I8818=1,(P8818-MAR1!$B$13)/MAR1!$D$13,(P8818-MAR1!$C$13)/MAR1!$E$13)</f>
        <v/>
      </c>
    </row>
    <row r="8819">
      <c r="A8819" s="5" t="n">
        <v>8818</v>
      </c>
      <c r="B8819" s="5" t="n">
        <v>25</v>
      </c>
      <c r="C8819" s="5" t="n">
        <v>58</v>
      </c>
      <c r="D8819" s="5" t="n">
        <v>2</v>
      </c>
      <c r="E8819" s="5" t="n">
        <v>5.2</v>
      </c>
      <c r="F8819" s="5" t="n">
        <v>33</v>
      </c>
      <c r="G8819" s="5" t="n">
        <v>19.4</v>
      </c>
      <c r="H8819" s="5" t="n">
        <v>17</v>
      </c>
      <c r="I8819" s="6">
        <f>IF(E8819&gt;=Markov!$B$3,1,0)</f>
        <v/>
      </c>
      <c r="J8819" s="6">
        <f>I8818</f>
        <v/>
      </c>
      <c r="K8819" s="7">
        <f>MAR1!$B$5+MAR1!$C$5*COS(2*PI()*$C8819/365)+MAR1!$D$5*SIN(2*PI()*$C8819/365)</f>
        <v/>
      </c>
      <c r="L8819" s="7">
        <f>MAR1!$B$6+MAR1!$C$6*COS(2*PI()*$C8819/365)+MAR1!$D$6*SIN(2*PI()*$C8819/365)</f>
        <v/>
      </c>
      <c r="M8819" s="7">
        <f>MAR1!$B$7+MAR1!$C$7*COS(2*PI()*$C8819/365)+MAR1!$D$7*SIN(2*PI()*$C8819/365)</f>
        <v/>
      </c>
      <c r="N8819" s="7">
        <f>F8819-K8819</f>
        <v/>
      </c>
      <c r="O8819" s="7">
        <f>G8819-L8819</f>
        <v/>
      </c>
      <c r="P8819" s="7">
        <f>H8819-M8819</f>
        <v/>
      </c>
      <c r="Q8819" s="7">
        <f>IF($I8819=1,(N8819-MAR1!$B$11)/MAR1!$D$11,(N8819-MAR1!$C$11)/MAR1!$E$11)</f>
        <v/>
      </c>
      <c r="R8819" s="7">
        <f>IF($I8819=1,(O8819-MAR1!$B$12)/MAR1!$D$12,(O8819-MAR1!$C$12)/MAR1!$E$12)</f>
        <v/>
      </c>
      <c r="S8819" s="7">
        <f>IF($I8819=1,(P8819-MAR1!$B$13)/MAR1!$D$13,(P8819-MAR1!$C$13)/MAR1!$E$13)</f>
        <v/>
      </c>
    </row>
    <row r="8820">
      <c r="A8820" s="5" t="n">
        <v>8819</v>
      </c>
      <c r="B8820" s="5" t="n">
        <v>25</v>
      </c>
      <c r="C8820" s="5" t="n">
        <v>59</v>
      </c>
      <c r="D8820" s="5" t="n">
        <v>2</v>
      </c>
      <c r="E8820" s="5" t="n">
        <v>0</v>
      </c>
      <c r="F8820" s="5" t="n">
        <v>35.2</v>
      </c>
      <c r="G8820" s="5" t="n">
        <v>19.1</v>
      </c>
      <c r="H8820" s="5" t="n">
        <v>22.28</v>
      </c>
      <c r="I8820" s="6">
        <f>IF(E8820&gt;=Markov!$B$3,1,0)</f>
        <v/>
      </c>
      <c r="J8820" s="6">
        <f>I8819</f>
        <v/>
      </c>
      <c r="K8820" s="7">
        <f>MAR1!$B$5+MAR1!$C$5*COS(2*PI()*$C8820/365)+MAR1!$D$5*SIN(2*PI()*$C8820/365)</f>
        <v/>
      </c>
      <c r="L8820" s="7">
        <f>MAR1!$B$6+MAR1!$C$6*COS(2*PI()*$C8820/365)+MAR1!$D$6*SIN(2*PI()*$C8820/365)</f>
        <v/>
      </c>
      <c r="M8820" s="7">
        <f>MAR1!$B$7+MAR1!$C$7*COS(2*PI()*$C8820/365)+MAR1!$D$7*SIN(2*PI()*$C8820/365)</f>
        <v/>
      </c>
      <c r="N8820" s="7">
        <f>F8820-K8820</f>
        <v/>
      </c>
      <c r="O8820" s="7">
        <f>G8820-L8820</f>
        <v/>
      </c>
      <c r="P8820" s="7">
        <f>H8820-M8820</f>
        <v/>
      </c>
      <c r="Q8820" s="7">
        <f>IF($I8820=1,(N8820-MAR1!$B$11)/MAR1!$D$11,(N8820-MAR1!$C$11)/MAR1!$E$11)</f>
        <v/>
      </c>
      <c r="R8820" s="7">
        <f>IF($I8820=1,(O8820-MAR1!$B$12)/MAR1!$D$12,(O8820-MAR1!$C$12)/MAR1!$E$12)</f>
        <v/>
      </c>
      <c r="S8820" s="7">
        <f>IF($I8820=1,(P8820-MAR1!$B$13)/MAR1!$D$13,(P8820-MAR1!$C$13)/MAR1!$E$13)</f>
        <v/>
      </c>
    </row>
    <row r="8821">
      <c r="A8821" s="5" t="n">
        <v>8820</v>
      </c>
      <c r="B8821" s="5" t="n">
        <v>25</v>
      </c>
      <c r="C8821" s="5" t="n">
        <v>60</v>
      </c>
      <c r="D8821" s="5" t="n">
        <v>3</v>
      </c>
      <c r="E8821" s="5" t="n">
        <v>0</v>
      </c>
      <c r="F8821" s="5" t="n">
        <v>34.4</v>
      </c>
      <c r="G8821" s="5" t="n">
        <v>16.6</v>
      </c>
      <c r="H8821" s="5" t="n">
        <v>20.33</v>
      </c>
      <c r="I8821" s="6">
        <f>IF(E8821&gt;=Markov!$B$3,1,0)</f>
        <v/>
      </c>
      <c r="J8821" s="6">
        <f>I8820</f>
        <v/>
      </c>
      <c r="K8821" s="7">
        <f>MAR1!$B$5+MAR1!$C$5*COS(2*PI()*$C8821/365)+MAR1!$D$5*SIN(2*PI()*$C8821/365)</f>
        <v/>
      </c>
      <c r="L8821" s="7">
        <f>MAR1!$B$6+MAR1!$C$6*COS(2*PI()*$C8821/365)+MAR1!$D$6*SIN(2*PI()*$C8821/365)</f>
        <v/>
      </c>
      <c r="M8821" s="7">
        <f>MAR1!$B$7+MAR1!$C$7*COS(2*PI()*$C8821/365)+MAR1!$D$7*SIN(2*PI()*$C8821/365)</f>
        <v/>
      </c>
      <c r="N8821" s="7">
        <f>F8821-K8821</f>
        <v/>
      </c>
      <c r="O8821" s="7">
        <f>G8821-L8821</f>
        <v/>
      </c>
      <c r="P8821" s="7">
        <f>H8821-M8821</f>
        <v/>
      </c>
      <c r="Q8821" s="7">
        <f>IF($I8821=1,(N8821-MAR1!$B$11)/MAR1!$D$11,(N8821-MAR1!$C$11)/MAR1!$E$11)</f>
        <v/>
      </c>
      <c r="R8821" s="7">
        <f>IF($I8821=1,(O8821-MAR1!$B$12)/MAR1!$D$12,(O8821-MAR1!$C$12)/MAR1!$E$12)</f>
        <v/>
      </c>
      <c r="S8821" s="7">
        <f>IF($I8821=1,(P8821-MAR1!$B$13)/MAR1!$D$13,(P8821-MAR1!$C$13)/MAR1!$E$13)</f>
        <v/>
      </c>
    </row>
    <row r="8822">
      <c r="A8822" s="5" t="n">
        <v>8821</v>
      </c>
      <c r="B8822" s="5" t="n">
        <v>25</v>
      </c>
      <c r="C8822" s="5" t="n">
        <v>61</v>
      </c>
      <c r="D8822" s="5" t="n">
        <v>3</v>
      </c>
      <c r="E8822" s="5" t="n">
        <v>0</v>
      </c>
      <c r="F8822" s="5" t="n">
        <v>34.5</v>
      </c>
      <c r="G8822" s="5" t="n">
        <v>20.3</v>
      </c>
      <c r="H8822" s="5" t="n">
        <v>15.43</v>
      </c>
      <c r="I8822" s="6">
        <f>IF(E8822&gt;=Markov!$B$3,1,0)</f>
        <v/>
      </c>
      <c r="J8822" s="6">
        <f>I8821</f>
        <v/>
      </c>
      <c r="K8822" s="7">
        <f>MAR1!$B$5+MAR1!$C$5*COS(2*PI()*$C8822/365)+MAR1!$D$5*SIN(2*PI()*$C8822/365)</f>
        <v/>
      </c>
      <c r="L8822" s="7">
        <f>MAR1!$B$6+MAR1!$C$6*COS(2*PI()*$C8822/365)+MAR1!$D$6*SIN(2*PI()*$C8822/365)</f>
        <v/>
      </c>
      <c r="M8822" s="7">
        <f>MAR1!$B$7+MAR1!$C$7*COS(2*PI()*$C8822/365)+MAR1!$D$7*SIN(2*PI()*$C8822/365)</f>
        <v/>
      </c>
      <c r="N8822" s="7">
        <f>F8822-K8822</f>
        <v/>
      </c>
      <c r="O8822" s="7">
        <f>G8822-L8822</f>
        <v/>
      </c>
      <c r="P8822" s="7">
        <f>H8822-M8822</f>
        <v/>
      </c>
      <c r="Q8822" s="7">
        <f>IF($I8822=1,(N8822-MAR1!$B$11)/MAR1!$D$11,(N8822-MAR1!$C$11)/MAR1!$E$11)</f>
        <v/>
      </c>
      <c r="R8822" s="7">
        <f>IF($I8822=1,(O8822-MAR1!$B$12)/MAR1!$D$12,(O8822-MAR1!$C$12)/MAR1!$E$12)</f>
        <v/>
      </c>
      <c r="S8822" s="7">
        <f>IF($I8822=1,(P8822-MAR1!$B$13)/MAR1!$D$13,(P8822-MAR1!$C$13)/MAR1!$E$13)</f>
        <v/>
      </c>
    </row>
    <row r="8823">
      <c r="A8823" s="5" t="n">
        <v>8822</v>
      </c>
      <c r="B8823" s="5" t="n">
        <v>25</v>
      </c>
      <c r="C8823" s="5" t="n">
        <v>62</v>
      </c>
      <c r="D8823" s="5" t="n">
        <v>3</v>
      </c>
      <c r="E8823" s="5" t="n">
        <v>0</v>
      </c>
      <c r="F8823" s="5" t="n">
        <v>34.8</v>
      </c>
      <c r="G8823" s="5" t="n">
        <v>19.3</v>
      </c>
      <c r="H8823" s="5" t="n">
        <v>14.34</v>
      </c>
      <c r="I8823" s="6">
        <f>IF(E8823&gt;=Markov!$B$3,1,0)</f>
        <v/>
      </c>
      <c r="J8823" s="6">
        <f>I8822</f>
        <v/>
      </c>
      <c r="K8823" s="7">
        <f>MAR1!$B$5+MAR1!$C$5*COS(2*PI()*$C8823/365)+MAR1!$D$5*SIN(2*PI()*$C8823/365)</f>
        <v/>
      </c>
      <c r="L8823" s="7">
        <f>MAR1!$B$6+MAR1!$C$6*COS(2*PI()*$C8823/365)+MAR1!$D$6*SIN(2*PI()*$C8823/365)</f>
        <v/>
      </c>
      <c r="M8823" s="7">
        <f>MAR1!$B$7+MAR1!$C$7*COS(2*PI()*$C8823/365)+MAR1!$D$7*SIN(2*PI()*$C8823/365)</f>
        <v/>
      </c>
      <c r="N8823" s="7">
        <f>F8823-K8823</f>
        <v/>
      </c>
      <c r="O8823" s="7">
        <f>G8823-L8823</f>
        <v/>
      </c>
      <c r="P8823" s="7">
        <f>H8823-M8823</f>
        <v/>
      </c>
      <c r="Q8823" s="7">
        <f>IF($I8823=1,(N8823-MAR1!$B$11)/MAR1!$D$11,(N8823-MAR1!$C$11)/MAR1!$E$11)</f>
        <v/>
      </c>
      <c r="R8823" s="7">
        <f>IF($I8823=1,(O8823-MAR1!$B$12)/MAR1!$D$12,(O8823-MAR1!$C$12)/MAR1!$E$12)</f>
        <v/>
      </c>
      <c r="S8823" s="7">
        <f>IF($I8823=1,(P8823-MAR1!$B$13)/MAR1!$D$13,(P8823-MAR1!$C$13)/MAR1!$E$13)</f>
        <v/>
      </c>
    </row>
    <row r="8824">
      <c r="A8824" s="5" t="n">
        <v>8823</v>
      </c>
      <c r="B8824" s="5" t="n">
        <v>25</v>
      </c>
      <c r="C8824" s="5" t="n">
        <v>63</v>
      </c>
      <c r="D8824" s="5" t="n">
        <v>3</v>
      </c>
      <c r="E8824" s="5" t="n">
        <v>0</v>
      </c>
      <c r="F8824" s="5" t="n">
        <v>37.9</v>
      </c>
      <c r="G8824" s="5" t="n">
        <v>19.4</v>
      </c>
      <c r="H8824" s="5" t="n">
        <v>18.21</v>
      </c>
      <c r="I8824" s="6">
        <f>IF(E8824&gt;=Markov!$B$3,1,0)</f>
        <v/>
      </c>
      <c r="J8824" s="6">
        <f>I8823</f>
        <v/>
      </c>
      <c r="K8824" s="7">
        <f>MAR1!$B$5+MAR1!$C$5*COS(2*PI()*$C8824/365)+MAR1!$D$5*SIN(2*PI()*$C8824/365)</f>
        <v/>
      </c>
      <c r="L8824" s="7">
        <f>MAR1!$B$6+MAR1!$C$6*COS(2*PI()*$C8824/365)+MAR1!$D$6*SIN(2*PI()*$C8824/365)</f>
        <v/>
      </c>
      <c r="M8824" s="7">
        <f>MAR1!$B$7+MAR1!$C$7*COS(2*PI()*$C8824/365)+MAR1!$D$7*SIN(2*PI()*$C8824/365)</f>
        <v/>
      </c>
      <c r="N8824" s="7">
        <f>F8824-K8824</f>
        <v/>
      </c>
      <c r="O8824" s="7">
        <f>G8824-L8824</f>
        <v/>
      </c>
      <c r="P8824" s="7">
        <f>H8824-M8824</f>
        <v/>
      </c>
      <c r="Q8824" s="7">
        <f>IF($I8824=1,(N8824-MAR1!$B$11)/MAR1!$D$11,(N8824-MAR1!$C$11)/MAR1!$E$11)</f>
        <v/>
      </c>
      <c r="R8824" s="7">
        <f>IF($I8824=1,(O8824-MAR1!$B$12)/MAR1!$D$12,(O8824-MAR1!$C$12)/MAR1!$E$12)</f>
        <v/>
      </c>
      <c r="S8824" s="7">
        <f>IF($I8824=1,(P8824-MAR1!$B$13)/MAR1!$D$13,(P8824-MAR1!$C$13)/MAR1!$E$13)</f>
        <v/>
      </c>
    </row>
    <row r="8825">
      <c r="A8825" s="5" t="n">
        <v>8824</v>
      </c>
      <c r="B8825" s="5" t="n">
        <v>25</v>
      </c>
      <c r="C8825" s="5" t="n">
        <v>64</v>
      </c>
      <c r="D8825" s="5" t="n">
        <v>3</v>
      </c>
      <c r="E8825" s="5" t="n">
        <v>0</v>
      </c>
      <c r="F8825" s="5" t="n">
        <v>35.1</v>
      </c>
      <c r="G8825" s="5" t="n">
        <v>19</v>
      </c>
      <c r="H8825" s="5" t="n">
        <v>22.89</v>
      </c>
      <c r="I8825" s="6">
        <f>IF(E8825&gt;=Markov!$B$3,1,0)</f>
        <v/>
      </c>
      <c r="J8825" s="6">
        <f>I8824</f>
        <v/>
      </c>
      <c r="K8825" s="7">
        <f>MAR1!$B$5+MAR1!$C$5*COS(2*PI()*$C8825/365)+MAR1!$D$5*SIN(2*PI()*$C8825/365)</f>
        <v/>
      </c>
      <c r="L8825" s="7">
        <f>MAR1!$B$6+MAR1!$C$6*COS(2*PI()*$C8825/365)+MAR1!$D$6*SIN(2*PI()*$C8825/365)</f>
        <v/>
      </c>
      <c r="M8825" s="7">
        <f>MAR1!$B$7+MAR1!$C$7*COS(2*PI()*$C8825/365)+MAR1!$D$7*SIN(2*PI()*$C8825/365)</f>
        <v/>
      </c>
      <c r="N8825" s="7">
        <f>F8825-K8825</f>
        <v/>
      </c>
      <c r="O8825" s="7">
        <f>G8825-L8825</f>
        <v/>
      </c>
      <c r="P8825" s="7">
        <f>H8825-M8825</f>
        <v/>
      </c>
      <c r="Q8825" s="7">
        <f>IF($I8825=1,(N8825-MAR1!$B$11)/MAR1!$D$11,(N8825-MAR1!$C$11)/MAR1!$E$11)</f>
        <v/>
      </c>
      <c r="R8825" s="7">
        <f>IF($I8825=1,(O8825-MAR1!$B$12)/MAR1!$D$12,(O8825-MAR1!$C$12)/MAR1!$E$12)</f>
        <v/>
      </c>
      <c r="S8825" s="7">
        <f>IF($I8825=1,(P8825-MAR1!$B$13)/MAR1!$D$13,(P8825-MAR1!$C$13)/MAR1!$E$13)</f>
        <v/>
      </c>
    </row>
    <row r="8826">
      <c r="A8826" s="5" t="n">
        <v>8825</v>
      </c>
      <c r="B8826" s="5" t="n">
        <v>25</v>
      </c>
      <c r="C8826" s="5" t="n">
        <v>65</v>
      </c>
      <c r="D8826" s="5" t="n">
        <v>3</v>
      </c>
      <c r="E8826" s="5" t="n">
        <v>0</v>
      </c>
      <c r="F8826" s="5" t="n">
        <v>36.4</v>
      </c>
      <c r="G8826" s="5" t="n">
        <v>19</v>
      </c>
      <c r="H8826" s="5" t="n">
        <v>20.46</v>
      </c>
      <c r="I8826" s="6">
        <f>IF(E8826&gt;=Markov!$B$3,1,0)</f>
        <v/>
      </c>
      <c r="J8826" s="6">
        <f>I8825</f>
        <v/>
      </c>
      <c r="K8826" s="7">
        <f>MAR1!$B$5+MAR1!$C$5*COS(2*PI()*$C8826/365)+MAR1!$D$5*SIN(2*PI()*$C8826/365)</f>
        <v/>
      </c>
      <c r="L8826" s="7">
        <f>MAR1!$B$6+MAR1!$C$6*COS(2*PI()*$C8826/365)+MAR1!$D$6*SIN(2*PI()*$C8826/365)</f>
        <v/>
      </c>
      <c r="M8826" s="7">
        <f>MAR1!$B$7+MAR1!$C$7*COS(2*PI()*$C8826/365)+MAR1!$D$7*SIN(2*PI()*$C8826/365)</f>
        <v/>
      </c>
      <c r="N8826" s="7">
        <f>F8826-K8826</f>
        <v/>
      </c>
      <c r="O8826" s="7">
        <f>G8826-L8826</f>
        <v/>
      </c>
      <c r="P8826" s="7">
        <f>H8826-M8826</f>
        <v/>
      </c>
      <c r="Q8826" s="7">
        <f>IF($I8826=1,(N8826-MAR1!$B$11)/MAR1!$D$11,(N8826-MAR1!$C$11)/MAR1!$E$11)</f>
        <v/>
      </c>
      <c r="R8826" s="7">
        <f>IF($I8826=1,(O8826-MAR1!$B$12)/MAR1!$D$12,(O8826-MAR1!$C$12)/MAR1!$E$12)</f>
        <v/>
      </c>
      <c r="S8826" s="7">
        <f>IF($I8826=1,(P8826-MAR1!$B$13)/MAR1!$D$13,(P8826-MAR1!$C$13)/MAR1!$E$13)</f>
        <v/>
      </c>
    </row>
    <row r="8827">
      <c r="A8827" s="5" t="n">
        <v>8826</v>
      </c>
      <c r="B8827" s="5" t="n">
        <v>25</v>
      </c>
      <c r="C8827" s="5" t="n">
        <v>66</v>
      </c>
      <c r="D8827" s="5" t="n">
        <v>3</v>
      </c>
      <c r="E8827" s="5" t="n">
        <v>0</v>
      </c>
      <c r="F8827" s="5" t="n">
        <v>37.9</v>
      </c>
      <c r="G8827" s="5" t="n">
        <v>20.6</v>
      </c>
      <c r="H8827" s="5" t="n">
        <v>19.15</v>
      </c>
      <c r="I8827" s="6">
        <f>IF(E8827&gt;=Markov!$B$3,1,0)</f>
        <v/>
      </c>
      <c r="J8827" s="6">
        <f>I8826</f>
        <v/>
      </c>
      <c r="K8827" s="7">
        <f>MAR1!$B$5+MAR1!$C$5*COS(2*PI()*$C8827/365)+MAR1!$D$5*SIN(2*PI()*$C8827/365)</f>
        <v/>
      </c>
      <c r="L8827" s="7">
        <f>MAR1!$B$6+MAR1!$C$6*COS(2*PI()*$C8827/365)+MAR1!$D$6*SIN(2*PI()*$C8827/365)</f>
        <v/>
      </c>
      <c r="M8827" s="7">
        <f>MAR1!$B$7+MAR1!$C$7*COS(2*PI()*$C8827/365)+MAR1!$D$7*SIN(2*PI()*$C8827/365)</f>
        <v/>
      </c>
      <c r="N8827" s="7">
        <f>F8827-K8827</f>
        <v/>
      </c>
      <c r="O8827" s="7">
        <f>G8827-L8827</f>
        <v/>
      </c>
      <c r="P8827" s="7">
        <f>H8827-M8827</f>
        <v/>
      </c>
      <c r="Q8827" s="7">
        <f>IF($I8827=1,(N8827-MAR1!$B$11)/MAR1!$D$11,(N8827-MAR1!$C$11)/MAR1!$E$11)</f>
        <v/>
      </c>
      <c r="R8827" s="7">
        <f>IF($I8827=1,(O8827-MAR1!$B$12)/MAR1!$D$12,(O8827-MAR1!$C$12)/MAR1!$E$12)</f>
        <v/>
      </c>
      <c r="S8827" s="7">
        <f>IF($I8827=1,(P8827-MAR1!$B$13)/MAR1!$D$13,(P8827-MAR1!$C$13)/MAR1!$E$13)</f>
        <v/>
      </c>
    </row>
    <row r="8828">
      <c r="A8828" s="5" t="n">
        <v>8827</v>
      </c>
      <c r="B8828" s="5" t="n">
        <v>25</v>
      </c>
      <c r="C8828" s="5" t="n">
        <v>67</v>
      </c>
      <c r="D8828" s="5" t="n">
        <v>3</v>
      </c>
      <c r="E8828" s="5" t="n">
        <v>0</v>
      </c>
      <c r="F8828" s="5" t="n">
        <v>38.4</v>
      </c>
      <c r="G8828" s="5" t="n">
        <v>23</v>
      </c>
      <c r="H8828" s="5" t="n">
        <v>25.66</v>
      </c>
      <c r="I8828" s="6">
        <f>IF(E8828&gt;=Markov!$B$3,1,0)</f>
        <v/>
      </c>
      <c r="J8828" s="6">
        <f>I8827</f>
        <v/>
      </c>
      <c r="K8828" s="7">
        <f>MAR1!$B$5+MAR1!$C$5*COS(2*PI()*$C8828/365)+MAR1!$D$5*SIN(2*PI()*$C8828/365)</f>
        <v/>
      </c>
      <c r="L8828" s="7">
        <f>MAR1!$B$6+MAR1!$C$6*COS(2*PI()*$C8828/365)+MAR1!$D$6*SIN(2*PI()*$C8828/365)</f>
        <v/>
      </c>
      <c r="M8828" s="7">
        <f>MAR1!$B$7+MAR1!$C$7*COS(2*PI()*$C8828/365)+MAR1!$D$7*SIN(2*PI()*$C8828/365)</f>
        <v/>
      </c>
      <c r="N8828" s="7">
        <f>F8828-K8828</f>
        <v/>
      </c>
      <c r="O8828" s="7">
        <f>G8828-L8828</f>
        <v/>
      </c>
      <c r="P8828" s="7">
        <f>H8828-M8828</f>
        <v/>
      </c>
      <c r="Q8828" s="7">
        <f>IF($I8828=1,(N8828-MAR1!$B$11)/MAR1!$D$11,(N8828-MAR1!$C$11)/MAR1!$E$11)</f>
        <v/>
      </c>
      <c r="R8828" s="7">
        <f>IF($I8828=1,(O8828-MAR1!$B$12)/MAR1!$D$12,(O8828-MAR1!$C$12)/MAR1!$E$12)</f>
        <v/>
      </c>
      <c r="S8828" s="7">
        <f>IF($I8828=1,(P8828-MAR1!$B$13)/MAR1!$D$13,(P8828-MAR1!$C$13)/MAR1!$E$13)</f>
        <v/>
      </c>
    </row>
    <row r="8829">
      <c r="A8829" s="5" t="n">
        <v>8828</v>
      </c>
      <c r="B8829" s="5" t="n">
        <v>25</v>
      </c>
      <c r="C8829" s="5" t="n">
        <v>68</v>
      </c>
      <c r="D8829" s="5" t="n">
        <v>3</v>
      </c>
      <c r="E8829" s="5" t="n">
        <v>0</v>
      </c>
      <c r="F8829" s="5" t="n">
        <v>39.7</v>
      </c>
      <c r="G8829" s="5" t="n">
        <v>21.2</v>
      </c>
      <c r="H8829" s="5" t="n">
        <v>28.58</v>
      </c>
      <c r="I8829" s="6">
        <f>IF(E8829&gt;=Markov!$B$3,1,0)</f>
        <v/>
      </c>
      <c r="J8829" s="6">
        <f>I8828</f>
        <v/>
      </c>
      <c r="K8829" s="7">
        <f>MAR1!$B$5+MAR1!$C$5*COS(2*PI()*$C8829/365)+MAR1!$D$5*SIN(2*PI()*$C8829/365)</f>
        <v/>
      </c>
      <c r="L8829" s="7">
        <f>MAR1!$B$6+MAR1!$C$6*COS(2*PI()*$C8829/365)+MAR1!$D$6*SIN(2*PI()*$C8829/365)</f>
        <v/>
      </c>
      <c r="M8829" s="7">
        <f>MAR1!$B$7+MAR1!$C$7*COS(2*PI()*$C8829/365)+MAR1!$D$7*SIN(2*PI()*$C8829/365)</f>
        <v/>
      </c>
      <c r="N8829" s="7">
        <f>F8829-K8829</f>
        <v/>
      </c>
      <c r="O8829" s="7">
        <f>G8829-L8829</f>
        <v/>
      </c>
      <c r="P8829" s="7">
        <f>H8829-M8829</f>
        <v/>
      </c>
      <c r="Q8829" s="7">
        <f>IF($I8829=1,(N8829-MAR1!$B$11)/MAR1!$D$11,(N8829-MAR1!$C$11)/MAR1!$E$11)</f>
        <v/>
      </c>
      <c r="R8829" s="7">
        <f>IF($I8829=1,(O8829-MAR1!$B$12)/MAR1!$D$12,(O8829-MAR1!$C$12)/MAR1!$E$12)</f>
        <v/>
      </c>
      <c r="S8829" s="7">
        <f>IF($I8829=1,(P8829-MAR1!$B$13)/MAR1!$D$13,(P8829-MAR1!$C$13)/MAR1!$E$13)</f>
        <v/>
      </c>
    </row>
    <row r="8830">
      <c r="A8830" s="5" t="n">
        <v>8829</v>
      </c>
      <c r="B8830" s="5" t="n">
        <v>25</v>
      </c>
      <c r="C8830" s="5" t="n">
        <v>69</v>
      </c>
      <c r="D8830" s="5" t="n">
        <v>3</v>
      </c>
      <c r="E8830" s="5" t="n">
        <v>0</v>
      </c>
      <c r="F8830" s="5" t="n">
        <v>36.6</v>
      </c>
      <c r="G8830" s="5" t="n">
        <v>20.2</v>
      </c>
      <c r="H8830" s="5" t="n">
        <v>25.3</v>
      </c>
      <c r="I8830" s="6">
        <f>IF(E8830&gt;=Markov!$B$3,1,0)</f>
        <v/>
      </c>
      <c r="J8830" s="6">
        <f>I8829</f>
        <v/>
      </c>
      <c r="K8830" s="7">
        <f>MAR1!$B$5+MAR1!$C$5*COS(2*PI()*$C8830/365)+MAR1!$D$5*SIN(2*PI()*$C8830/365)</f>
        <v/>
      </c>
      <c r="L8830" s="7">
        <f>MAR1!$B$6+MAR1!$C$6*COS(2*PI()*$C8830/365)+MAR1!$D$6*SIN(2*PI()*$C8830/365)</f>
        <v/>
      </c>
      <c r="M8830" s="7">
        <f>MAR1!$B$7+MAR1!$C$7*COS(2*PI()*$C8830/365)+MAR1!$D$7*SIN(2*PI()*$C8830/365)</f>
        <v/>
      </c>
      <c r="N8830" s="7">
        <f>F8830-K8830</f>
        <v/>
      </c>
      <c r="O8830" s="7">
        <f>G8830-L8830</f>
        <v/>
      </c>
      <c r="P8830" s="7">
        <f>H8830-M8830</f>
        <v/>
      </c>
      <c r="Q8830" s="7">
        <f>IF($I8830=1,(N8830-MAR1!$B$11)/MAR1!$D$11,(N8830-MAR1!$C$11)/MAR1!$E$11)</f>
        <v/>
      </c>
      <c r="R8830" s="7">
        <f>IF($I8830=1,(O8830-MAR1!$B$12)/MAR1!$D$12,(O8830-MAR1!$C$12)/MAR1!$E$12)</f>
        <v/>
      </c>
      <c r="S8830" s="7">
        <f>IF($I8830=1,(P8830-MAR1!$B$13)/MAR1!$D$13,(P8830-MAR1!$C$13)/MAR1!$E$13)</f>
        <v/>
      </c>
    </row>
    <row r="8831">
      <c r="A8831" s="5" t="n">
        <v>8830</v>
      </c>
      <c r="B8831" s="5" t="n">
        <v>25</v>
      </c>
      <c r="C8831" s="5" t="n">
        <v>70</v>
      </c>
      <c r="D8831" s="5" t="n">
        <v>3</v>
      </c>
      <c r="E8831" s="5" t="n">
        <v>0</v>
      </c>
      <c r="F8831" s="5" t="n">
        <v>36.3</v>
      </c>
      <c r="G8831" s="5" t="n">
        <v>19</v>
      </c>
      <c r="H8831" s="5" t="n">
        <v>23.97</v>
      </c>
      <c r="I8831" s="6">
        <f>IF(E8831&gt;=Markov!$B$3,1,0)</f>
        <v/>
      </c>
      <c r="J8831" s="6">
        <f>I8830</f>
        <v/>
      </c>
      <c r="K8831" s="7">
        <f>MAR1!$B$5+MAR1!$C$5*COS(2*PI()*$C8831/365)+MAR1!$D$5*SIN(2*PI()*$C8831/365)</f>
        <v/>
      </c>
      <c r="L8831" s="7">
        <f>MAR1!$B$6+MAR1!$C$6*COS(2*PI()*$C8831/365)+MAR1!$D$6*SIN(2*PI()*$C8831/365)</f>
        <v/>
      </c>
      <c r="M8831" s="7">
        <f>MAR1!$B$7+MAR1!$C$7*COS(2*PI()*$C8831/365)+MAR1!$D$7*SIN(2*PI()*$C8831/365)</f>
        <v/>
      </c>
      <c r="N8831" s="7">
        <f>F8831-K8831</f>
        <v/>
      </c>
      <c r="O8831" s="7">
        <f>G8831-L8831</f>
        <v/>
      </c>
      <c r="P8831" s="7">
        <f>H8831-M8831</f>
        <v/>
      </c>
      <c r="Q8831" s="7">
        <f>IF($I8831=1,(N8831-MAR1!$B$11)/MAR1!$D$11,(N8831-MAR1!$C$11)/MAR1!$E$11)</f>
        <v/>
      </c>
      <c r="R8831" s="7">
        <f>IF($I8831=1,(O8831-MAR1!$B$12)/MAR1!$D$12,(O8831-MAR1!$C$12)/MAR1!$E$12)</f>
        <v/>
      </c>
      <c r="S8831" s="7">
        <f>IF($I8831=1,(P8831-MAR1!$B$13)/MAR1!$D$13,(P8831-MAR1!$C$13)/MAR1!$E$13)</f>
        <v/>
      </c>
    </row>
    <row r="8832">
      <c r="A8832" s="5" t="n">
        <v>8831</v>
      </c>
      <c r="B8832" s="5" t="n">
        <v>25</v>
      </c>
      <c r="C8832" s="5" t="n">
        <v>71</v>
      </c>
      <c r="D8832" s="5" t="n">
        <v>3</v>
      </c>
      <c r="E8832" s="5" t="n">
        <v>0</v>
      </c>
      <c r="F8832" s="5" t="n">
        <v>35.2</v>
      </c>
      <c r="G8832" s="5" t="n">
        <v>21.6</v>
      </c>
      <c r="H8832" s="5" t="n">
        <v>20.78</v>
      </c>
      <c r="I8832" s="6">
        <f>IF(E8832&gt;=Markov!$B$3,1,0)</f>
        <v/>
      </c>
      <c r="J8832" s="6">
        <f>I8831</f>
        <v/>
      </c>
      <c r="K8832" s="7">
        <f>MAR1!$B$5+MAR1!$C$5*COS(2*PI()*$C8832/365)+MAR1!$D$5*SIN(2*PI()*$C8832/365)</f>
        <v/>
      </c>
      <c r="L8832" s="7">
        <f>MAR1!$B$6+MAR1!$C$6*COS(2*PI()*$C8832/365)+MAR1!$D$6*SIN(2*PI()*$C8832/365)</f>
        <v/>
      </c>
      <c r="M8832" s="7">
        <f>MAR1!$B$7+MAR1!$C$7*COS(2*PI()*$C8832/365)+MAR1!$D$7*SIN(2*PI()*$C8832/365)</f>
        <v/>
      </c>
      <c r="N8832" s="7">
        <f>F8832-K8832</f>
        <v/>
      </c>
      <c r="O8832" s="7">
        <f>G8832-L8832</f>
        <v/>
      </c>
      <c r="P8832" s="7">
        <f>H8832-M8832</f>
        <v/>
      </c>
      <c r="Q8832" s="7">
        <f>IF($I8832=1,(N8832-MAR1!$B$11)/MAR1!$D$11,(N8832-MAR1!$C$11)/MAR1!$E$11)</f>
        <v/>
      </c>
      <c r="R8832" s="7">
        <f>IF($I8832=1,(O8832-MAR1!$B$12)/MAR1!$D$12,(O8832-MAR1!$C$12)/MAR1!$E$12)</f>
        <v/>
      </c>
      <c r="S8832" s="7">
        <f>IF($I8832=1,(P8832-MAR1!$B$13)/MAR1!$D$13,(P8832-MAR1!$C$13)/MAR1!$E$13)</f>
        <v/>
      </c>
    </row>
    <row r="8833">
      <c r="A8833" s="5" t="n">
        <v>8832</v>
      </c>
      <c r="B8833" s="5" t="n">
        <v>25</v>
      </c>
      <c r="C8833" s="5" t="n">
        <v>72</v>
      </c>
      <c r="D8833" s="5" t="n">
        <v>3</v>
      </c>
      <c r="E8833" s="5" t="n">
        <v>0</v>
      </c>
      <c r="F8833" s="5" t="n">
        <v>37.3</v>
      </c>
      <c r="G8833" s="5" t="n">
        <v>22.3</v>
      </c>
      <c r="H8833" s="5" t="n">
        <v>26.13</v>
      </c>
      <c r="I8833" s="6">
        <f>IF(E8833&gt;=Markov!$B$3,1,0)</f>
        <v/>
      </c>
      <c r="J8833" s="6">
        <f>I8832</f>
        <v/>
      </c>
      <c r="K8833" s="7">
        <f>MAR1!$B$5+MAR1!$C$5*COS(2*PI()*$C8833/365)+MAR1!$D$5*SIN(2*PI()*$C8833/365)</f>
        <v/>
      </c>
      <c r="L8833" s="7">
        <f>MAR1!$B$6+MAR1!$C$6*COS(2*PI()*$C8833/365)+MAR1!$D$6*SIN(2*PI()*$C8833/365)</f>
        <v/>
      </c>
      <c r="M8833" s="7">
        <f>MAR1!$B$7+MAR1!$C$7*COS(2*PI()*$C8833/365)+MAR1!$D$7*SIN(2*PI()*$C8833/365)</f>
        <v/>
      </c>
      <c r="N8833" s="7">
        <f>F8833-K8833</f>
        <v/>
      </c>
      <c r="O8833" s="7">
        <f>G8833-L8833</f>
        <v/>
      </c>
      <c r="P8833" s="7">
        <f>H8833-M8833</f>
        <v/>
      </c>
      <c r="Q8833" s="7">
        <f>IF($I8833=1,(N8833-MAR1!$B$11)/MAR1!$D$11,(N8833-MAR1!$C$11)/MAR1!$E$11)</f>
        <v/>
      </c>
      <c r="R8833" s="7">
        <f>IF($I8833=1,(O8833-MAR1!$B$12)/MAR1!$D$12,(O8833-MAR1!$C$12)/MAR1!$E$12)</f>
        <v/>
      </c>
      <c r="S8833" s="7">
        <f>IF($I8833=1,(P8833-MAR1!$B$13)/MAR1!$D$13,(P8833-MAR1!$C$13)/MAR1!$E$13)</f>
        <v/>
      </c>
    </row>
    <row r="8834">
      <c r="A8834" s="5" t="n">
        <v>8833</v>
      </c>
      <c r="B8834" s="5" t="n">
        <v>25</v>
      </c>
      <c r="C8834" s="5" t="n">
        <v>73</v>
      </c>
      <c r="D8834" s="5" t="n">
        <v>3</v>
      </c>
      <c r="E8834" s="5" t="n">
        <v>0</v>
      </c>
      <c r="F8834" s="5" t="n">
        <v>37.6</v>
      </c>
      <c r="G8834" s="5" t="n">
        <v>22</v>
      </c>
      <c r="H8834" s="5" t="n">
        <v>24.05</v>
      </c>
      <c r="I8834" s="6">
        <f>IF(E8834&gt;=Markov!$B$3,1,0)</f>
        <v/>
      </c>
      <c r="J8834" s="6">
        <f>I8833</f>
        <v/>
      </c>
      <c r="K8834" s="7">
        <f>MAR1!$B$5+MAR1!$C$5*COS(2*PI()*$C8834/365)+MAR1!$D$5*SIN(2*PI()*$C8834/365)</f>
        <v/>
      </c>
      <c r="L8834" s="7">
        <f>MAR1!$B$6+MAR1!$C$6*COS(2*PI()*$C8834/365)+MAR1!$D$6*SIN(2*PI()*$C8834/365)</f>
        <v/>
      </c>
      <c r="M8834" s="7">
        <f>MAR1!$B$7+MAR1!$C$7*COS(2*PI()*$C8834/365)+MAR1!$D$7*SIN(2*PI()*$C8834/365)</f>
        <v/>
      </c>
      <c r="N8834" s="7">
        <f>F8834-K8834</f>
        <v/>
      </c>
      <c r="O8834" s="7">
        <f>G8834-L8834</f>
        <v/>
      </c>
      <c r="P8834" s="7">
        <f>H8834-M8834</f>
        <v/>
      </c>
      <c r="Q8834" s="7">
        <f>IF($I8834=1,(N8834-MAR1!$B$11)/MAR1!$D$11,(N8834-MAR1!$C$11)/MAR1!$E$11)</f>
        <v/>
      </c>
      <c r="R8834" s="7">
        <f>IF($I8834=1,(O8834-MAR1!$B$12)/MAR1!$D$12,(O8834-MAR1!$C$12)/MAR1!$E$12)</f>
        <v/>
      </c>
      <c r="S8834" s="7">
        <f>IF($I8834=1,(P8834-MAR1!$B$13)/MAR1!$D$13,(P8834-MAR1!$C$13)/MAR1!$E$13)</f>
        <v/>
      </c>
    </row>
    <row r="8835">
      <c r="A8835" s="5" t="n">
        <v>8834</v>
      </c>
      <c r="B8835" s="5" t="n">
        <v>25</v>
      </c>
      <c r="C8835" s="5" t="n">
        <v>74</v>
      </c>
      <c r="D8835" s="5" t="n">
        <v>3</v>
      </c>
      <c r="E8835" s="5" t="n">
        <v>0</v>
      </c>
      <c r="F8835" s="5" t="n">
        <v>39</v>
      </c>
      <c r="G8835" s="5" t="n">
        <v>22</v>
      </c>
      <c r="H8835" s="5" t="n">
        <v>25.1</v>
      </c>
      <c r="I8835" s="6">
        <f>IF(E8835&gt;=Markov!$B$3,1,0)</f>
        <v/>
      </c>
      <c r="J8835" s="6">
        <f>I8834</f>
        <v/>
      </c>
      <c r="K8835" s="7">
        <f>MAR1!$B$5+MAR1!$C$5*COS(2*PI()*$C8835/365)+MAR1!$D$5*SIN(2*PI()*$C8835/365)</f>
        <v/>
      </c>
      <c r="L8835" s="7">
        <f>MAR1!$B$6+MAR1!$C$6*COS(2*PI()*$C8835/365)+MAR1!$D$6*SIN(2*PI()*$C8835/365)</f>
        <v/>
      </c>
      <c r="M8835" s="7">
        <f>MAR1!$B$7+MAR1!$C$7*COS(2*PI()*$C8835/365)+MAR1!$D$7*SIN(2*PI()*$C8835/365)</f>
        <v/>
      </c>
      <c r="N8835" s="7">
        <f>F8835-K8835</f>
        <v/>
      </c>
      <c r="O8835" s="7">
        <f>G8835-L8835</f>
        <v/>
      </c>
      <c r="P8835" s="7">
        <f>H8835-M8835</f>
        <v/>
      </c>
      <c r="Q8835" s="7">
        <f>IF($I8835=1,(N8835-MAR1!$B$11)/MAR1!$D$11,(N8835-MAR1!$C$11)/MAR1!$E$11)</f>
        <v/>
      </c>
      <c r="R8835" s="7">
        <f>IF($I8835=1,(O8835-MAR1!$B$12)/MAR1!$D$12,(O8835-MAR1!$C$12)/MAR1!$E$12)</f>
        <v/>
      </c>
      <c r="S8835" s="7">
        <f>IF($I8835=1,(P8835-MAR1!$B$13)/MAR1!$D$13,(P8835-MAR1!$C$13)/MAR1!$E$13)</f>
        <v/>
      </c>
    </row>
    <row r="8836">
      <c r="A8836" s="5" t="n">
        <v>8835</v>
      </c>
      <c r="B8836" s="5" t="n">
        <v>25</v>
      </c>
      <c r="C8836" s="5" t="n">
        <v>75</v>
      </c>
      <c r="D8836" s="5" t="n">
        <v>3</v>
      </c>
      <c r="E8836" s="5" t="n">
        <v>0</v>
      </c>
      <c r="F8836" s="5" t="n">
        <v>40</v>
      </c>
      <c r="G8836" s="5" t="n">
        <v>22.3</v>
      </c>
      <c r="H8836" s="5" t="n">
        <v>25.33</v>
      </c>
      <c r="I8836" s="6">
        <f>IF(E8836&gt;=Markov!$B$3,1,0)</f>
        <v/>
      </c>
      <c r="J8836" s="6">
        <f>I8835</f>
        <v/>
      </c>
      <c r="K8836" s="7">
        <f>MAR1!$B$5+MAR1!$C$5*COS(2*PI()*$C8836/365)+MAR1!$D$5*SIN(2*PI()*$C8836/365)</f>
        <v/>
      </c>
      <c r="L8836" s="7">
        <f>MAR1!$B$6+MAR1!$C$6*COS(2*PI()*$C8836/365)+MAR1!$D$6*SIN(2*PI()*$C8836/365)</f>
        <v/>
      </c>
      <c r="M8836" s="7">
        <f>MAR1!$B$7+MAR1!$C$7*COS(2*PI()*$C8836/365)+MAR1!$D$7*SIN(2*PI()*$C8836/365)</f>
        <v/>
      </c>
      <c r="N8836" s="7">
        <f>F8836-K8836</f>
        <v/>
      </c>
      <c r="O8836" s="7">
        <f>G8836-L8836</f>
        <v/>
      </c>
      <c r="P8836" s="7">
        <f>H8836-M8836</f>
        <v/>
      </c>
      <c r="Q8836" s="7">
        <f>IF($I8836=1,(N8836-MAR1!$B$11)/MAR1!$D$11,(N8836-MAR1!$C$11)/MAR1!$E$11)</f>
        <v/>
      </c>
      <c r="R8836" s="7">
        <f>IF($I8836=1,(O8836-MAR1!$B$12)/MAR1!$D$12,(O8836-MAR1!$C$12)/MAR1!$E$12)</f>
        <v/>
      </c>
      <c r="S8836" s="7">
        <f>IF($I8836=1,(P8836-MAR1!$B$13)/MAR1!$D$13,(P8836-MAR1!$C$13)/MAR1!$E$13)</f>
        <v/>
      </c>
    </row>
    <row r="8837">
      <c r="A8837" s="5" t="n">
        <v>8836</v>
      </c>
      <c r="B8837" s="5" t="n">
        <v>25</v>
      </c>
      <c r="C8837" s="5" t="n">
        <v>76</v>
      </c>
      <c r="D8837" s="5" t="n">
        <v>3</v>
      </c>
      <c r="E8837" s="5" t="n">
        <v>0</v>
      </c>
      <c r="F8837" s="5" t="n">
        <v>38.2</v>
      </c>
      <c r="G8837" s="5" t="n">
        <v>23.9</v>
      </c>
      <c r="H8837" s="5" t="n">
        <v>23.95</v>
      </c>
      <c r="I8837" s="6">
        <f>IF(E8837&gt;=Markov!$B$3,1,0)</f>
        <v/>
      </c>
      <c r="J8837" s="6">
        <f>I8836</f>
        <v/>
      </c>
      <c r="K8837" s="7">
        <f>MAR1!$B$5+MAR1!$C$5*COS(2*PI()*$C8837/365)+MAR1!$D$5*SIN(2*PI()*$C8837/365)</f>
        <v/>
      </c>
      <c r="L8837" s="7">
        <f>MAR1!$B$6+MAR1!$C$6*COS(2*PI()*$C8837/365)+MAR1!$D$6*SIN(2*PI()*$C8837/365)</f>
        <v/>
      </c>
      <c r="M8837" s="7">
        <f>MAR1!$B$7+MAR1!$C$7*COS(2*PI()*$C8837/365)+MAR1!$D$7*SIN(2*PI()*$C8837/365)</f>
        <v/>
      </c>
      <c r="N8837" s="7">
        <f>F8837-K8837</f>
        <v/>
      </c>
      <c r="O8837" s="7">
        <f>G8837-L8837</f>
        <v/>
      </c>
      <c r="P8837" s="7">
        <f>H8837-M8837</f>
        <v/>
      </c>
      <c r="Q8837" s="7">
        <f>IF($I8837=1,(N8837-MAR1!$B$11)/MAR1!$D$11,(N8837-MAR1!$C$11)/MAR1!$E$11)</f>
        <v/>
      </c>
      <c r="R8837" s="7">
        <f>IF($I8837=1,(O8837-MAR1!$B$12)/MAR1!$D$12,(O8837-MAR1!$C$12)/MAR1!$E$12)</f>
        <v/>
      </c>
      <c r="S8837" s="7">
        <f>IF($I8837=1,(P8837-MAR1!$B$13)/MAR1!$D$13,(P8837-MAR1!$C$13)/MAR1!$E$13)</f>
        <v/>
      </c>
    </row>
    <row r="8838">
      <c r="A8838" s="5" t="n">
        <v>8837</v>
      </c>
      <c r="B8838" s="5" t="n">
        <v>25</v>
      </c>
      <c r="C8838" s="5" t="n">
        <v>77</v>
      </c>
      <c r="D8838" s="5" t="n">
        <v>3</v>
      </c>
      <c r="E8838" s="5" t="n">
        <v>0</v>
      </c>
      <c r="F8838" s="5" t="n">
        <v>39.5</v>
      </c>
      <c r="G8838" s="5" t="n">
        <v>22.6</v>
      </c>
      <c r="H8838" s="5" t="n">
        <v>22.88</v>
      </c>
      <c r="I8838" s="6">
        <f>IF(E8838&gt;=Markov!$B$3,1,0)</f>
        <v/>
      </c>
      <c r="J8838" s="6">
        <f>I8837</f>
        <v/>
      </c>
      <c r="K8838" s="7">
        <f>MAR1!$B$5+MAR1!$C$5*COS(2*PI()*$C8838/365)+MAR1!$D$5*SIN(2*PI()*$C8838/365)</f>
        <v/>
      </c>
      <c r="L8838" s="7">
        <f>MAR1!$B$6+MAR1!$C$6*COS(2*PI()*$C8838/365)+MAR1!$D$6*SIN(2*PI()*$C8838/365)</f>
        <v/>
      </c>
      <c r="M8838" s="7">
        <f>MAR1!$B$7+MAR1!$C$7*COS(2*PI()*$C8838/365)+MAR1!$D$7*SIN(2*PI()*$C8838/365)</f>
        <v/>
      </c>
      <c r="N8838" s="7">
        <f>F8838-K8838</f>
        <v/>
      </c>
      <c r="O8838" s="7">
        <f>G8838-L8838</f>
        <v/>
      </c>
      <c r="P8838" s="7">
        <f>H8838-M8838</f>
        <v/>
      </c>
      <c r="Q8838" s="7">
        <f>IF($I8838=1,(N8838-MAR1!$B$11)/MAR1!$D$11,(N8838-MAR1!$C$11)/MAR1!$E$11)</f>
        <v/>
      </c>
      <c r="R8838" s="7">
        <f>IF($I8838=1,(O8838-MAR1!$B$12)/MAR1!$D$12,(O8838-MAR1!$C$12)/MAR1!$E$12)</f>
        <v/>
      </c>
      <c r="S8838" s="7">
        <f>IF($I8838=1,(P8838-MAR1!$B$13)/MAR1!$D$13,(P8838-MAR1!$C$13)/MAR1!$E$13)</f>
        <v/>
      </c>
    </row>
    <row r="8839">
      <c r="A8839" s="5" t="n">
        <v>8838</v>
      </c>
      <c r="B8839" s="5" t="n">
        <v>25</v>
      </c>
      <c r="C8839" s="5" t="n">
        <v>78</v>
      </c>
      <c r="D8839" s="5" t="n">
        <v>3</v>
      </c>
      <c r="E8839" s="5" t="n">
        <v>0</v>
      </c>
      <c r="F8839" s="5" t="n">
        <v>40.9</v>
      </c>
      <c r="G8839" s="5" t="n">
        <v>23.2</v>
      </c>
      <c r="H8839" s="5" t="n">
        <v>25.55</v>
      </c>
      <c r="I8839" s="6">
        <f>IF(E8839&gt;=Markov!$B$3,1,0)</f>
        <v/>
      </c>
      <c r="J8839" s="6">
        <f>I8838</f>
        <v/>
      </c>
      <c r="K8839" s="7">
        <f>MAR1!$B$5+MAR1!$C$5*COS(2*PI()*$C8839/365)+MAR1!$D$5*SIN(2*PI()*$C8839/365)</f>
        <v/>
      </c>
      <c r="L8839" s="7">
        <f>MAR1!$B$6+MAR1!$C$6*COS(2*PI()*$C8839/365)+MAR1!$D$6*SIN(2*PI()*$C8839/365)</f>
        <v/>
      </c>
      <c r="M8839" s="7">
        <f>MAR1!$B$7+MAR1!$C$7*COS(2*PI()*$C8839/365)+MAR1!$D$7*SIN(2*PI()*$C8839/365)</f>
        <v/>
      </c>
      <c r="N8839" s="7">
        <f>F8839-K8839</f>
        <v/>
      </c>
      <c r="O8839" s="7">
        <f>G8839-L8839</f>
        <v/>
      </c>
      <c r="P8839" s="7">
        <f>H8839-M8839</f>
        <v/>
      </c>
      <c r="Q8839" s="7">
        <f>IF($I8839=1,(N8839-MAR1!$B$11)/MAR1!$D$11,(N8839-MAR1!$C$11)/MAR1!$E$11)</f>
        <v/>
      </c>
      <c r="R8839" s="7">
        <f>IF($I8839=1,(O8839-MAR1!$B$12)/MAR1!$D$12,(O8839-MAR1!$C$12)/MAR1!$E$12)</f>
        <v/>
      </c>
      <c r="S8839" s="7">
        <f>IF($I8839=1,(P8839-MAR1!$B$13)/MAR1!$D$13,(P8839-MAR1!$C$13)/MAR1!$E$13)</f>
        <v/>
      </c>
    </row>
    <row r="8840">
      <c r="A8840" s="5" t="n">
        <v>8839</v>
      </c>
      <c r="B8840" s="5" t="n">
        <v>25</v>
      </c>
      <c r="C8840" s="5" t="n">
        <v>79</v>
      </c>
      <c r="D8840" s="5" t="n">
        <v>3</v>
      </c>
      <c r="E8840" s="5" t="n">
        <v>11.5</v>
      </c>
      <c r="F8840" s="5" t="n">
        <v>36</v>
      </c>
      <c r="G8840" s="5" t="n">
        <v>22.4</v>
      </c>
      <c r="H8840" s="5" t="n">
        <v>19.62</v>
      </c>
      <c r="I8840" s="6">
        <f>IF(E8840&gt;=Markov!$B$3,1,0)</f>
        <v/>
      </c>
      <c r="J8840" s="6">
        <f>I8839</f>
        <v/>
      </c>
      <c r="K8840" s="7">
        <f>MAR1!$B$5+MAR1!$C$5*COS(2*PI()*$C8840/365)+MAR1!$D$5*SIN(2*PI()*$C8840/365)</f>
        <v/>
      </c>
      <c r="L8840" s="7">
        <f>MAR1!$B$6+MAR1!$C$6*COS(2*PI()*$C8840/365)+MAR1!$D$6*SIN(2*PI()*$C8840/365)</f>
        <v/>
      </c>
      <c r="M8840" s="7">
        <f>MAR1!$B$7+MAR1!$C$7*COS(2*PI()*$C8840/365)+MAR1!$D$7*SIN(2*PI()*$C8840/365)</f>
        <v/>
      </c>
      <c r="N8840" s="7">
        <f>F8840-K8840</f>
        <v/>
      </c>
      <c r="O8840" s="7">
        <f>G8840-L8840</f>
        <v/>
      </c>
      <c r="P8840" s="7">
        <f>H8840-M8840</f>
        <v/>
      </c>
      <c r="Q8840" s="7">
        <f>IF($I8840=1,(N8840-MAR1!$B$11)/MAR1!$D$11,(N8840-MAR1!$C$11)/MAR1!$E$11)</f>
        <v/>
      </c>
      <c r="R8840" s="7">
        <f>IF($I8840=1,(O8840-MAR1!$B$12)/MAR1!$D$12,(O8840-MAR1!$C$12)/MAR1!$E$12)</f>
        <v/>
      </c>
      <c r="S8840" s="7">
        <f>IF($I8840=1,(P8840-MAR1!$B$13)/MAR1!$D$13,(P8840-MAR1!$C$13)/MAR1!$E$13)</f>
        <v/>
      </c>
    </row>
    <row r="8841">
      <c r="A8841" s="5" t="n">
        <v>8840</v>
      </c>
      <c r="B8841" s="5" t="n">
        <v>25</v>
      </c>
      <c r="C8841" s="5" t="n">
        <v>80</v>
      </c>
      <c r="D8841" s="5" t="n">
        <v>3</v>
      </c>
      <c r="E8841" s="5" t="n">
        <v>1.7</v>
      </c>
      <c r="F8841" s="5" t="n">
        <v>34.8</v>
      </c>
      <c r="G8841" s="5" t="n">
        <v>22.8</v>
      </c>
      <c r="H8841" s="5" t="n">
        <v>13.15</v>
      </c>
      <c r="I8841" s="6">
        <f>IF(E8841&gt;=Markov!$B$3,1,0)</f>
        <v/>
      </c>
      <c r="J8841" s="6">
        <f>I8840</f>
        <v/>
      </c>
      <c r="K8841" s="7">
        <f>MAR1!$B$5+MAR1!$C$5*COS(2*PI()*$C8841/365)+MAR1!$D$5*SIN(2*PI()*$C8841/365)</f>
        <v/>
      </c>
      <c r="L8841" s="7">
        <f>MAR1!$B$6+MAR1!$C$6*COS(2*PI()*$C8841/365)+MAR1!$D$6*SIN(2*PI()*$C8841/365)</f>
        <v/>
      </c>
      <c r="M8841" s="7">
        <f>MAR1!$B$7+MAR1!$C$7*COS(2*PI()*$C8841/365)+MAR1!$D$7*SIN(2*PI()*$C8841/365)</f>
        <v/>
      </c>
      <c r="N8841" s="7">
        <f>F8841-K8841</f>
        <v/>
      </c>
      <c r="O8841" s="7">
        <f>G8841-L8841</f>
        <v/>
      </c>
      <c r="P8841" s="7">
        <f>H8841-M8841</f>
        <v/>
      </c>
      <c r="Q8841" s="7">
        <f>IF($I8841=1,(N8841-MAR1!$B$11)/MAR1!$D$11,(N8841-MAR1!$C$11)/MAR1!$E$11)</f>
        <v/>
      </c>
      <c r="R8841" s="7">
        <f>IF($I8841=1,(O8841-MAR1!$B$12)/MAR1!$D$12,(O8841-MAR1!$C$12)/MAR1!$E$12)</f>
        <v/>
      </c>
      <c r="S8841" s="7">
        <f>IF($I8841=1,(P8841-MAR1!$B$13)/MAR1!$D$13,(P8841-MAR1!$C$13)/MAR1!$E$13)</f>
        <v/>
      </c>
    </row>
    <row r="8842">
      <c r="A8842" s="5" t="n">
        <v>8841</v>
      </c>
      <c r="B8842" s="5" t="n">
        <v>25</v>
      </c>
      <c r="C8842" s="5" t="n">
        <v>81</v>
      </c>
      <c r="D8842" s="5" t="n">
        <v>3</v>
      </c>
      <c r="E8842" s="5" t="n">
        <v>0</v>
      </c>
      <c r="F8842" s="5" t="n">
        <v>35.7</v>
      </c>
      <c r="G8842" s="5" t="n">
        <v>22.4</v>
      </c>
      <c r="H8842" s="5" t="n">
        <v>22.17</v>
      </c>
      <c r="I8842" s="6">
        <f>IF(E8842&gt;=Markov!$B$3,1,0)</f>
        <v/>
      </c>
      <c r="J8842" s="6">
        <f>I8841</f>
        <v/>
      </c>
      <c r="K8842" s="7">
        <f>MAR1!$B$5+MAR1!$C$5*COS(2*PI()*$C8842/365)+MAR1!$D$5*SIN(2*PI()*$C8842/365)</f>
        <v/>
      </c>
      <c r="L8842" s="7">
        <f>MAR1!$B$6+MAR1!$C$6*COS(2*PI()*$C8842/365)+MAR1!$D$6*SIN(2*PI()*$C8842/365)</f>
        <v/>
      </c>
      <c r="M8842" s="7">
        <f>MAR1!$B$7+MAR1!$C$7*COS(2*PI()*$C8842/365)+MAR1!$D$7*SIN(2*PI()*$C8842/365)</f>
        <v/>
      </c>
      <c r="N8842" s="7">
        <f>F8842-K8842</f>
        <v/>
      </c>
      <c r="O8842" s="7">
        <f>G8842-L8842</f>
        <v/>
      </c>
      <c r="P8842" s="7">
        <f>H8842-M8842</f>
        <v/>
      </c>
      <c r="Q8842" s="7">
        <f>IF($I8842=1,(N8842-MAR1!$B$11)/MAR1!$D$11,(N8842-MAR1!$C$11)/MAR1!$E$11)</f>
        <v/>
      </c>
      <c r="R8842" s="7">
        <f>IF($I8842=1,(O8842-MAR1!$B$12)/MAR1!$D$12,(O8842-MAR1!$C$12)/MAR1!$E$12)</f>
        <v/>
      </c>
      <c r="S8842" s="7">
        <f>IF($I8842=1,(P8842-MAR1!$B$13)/MAR1!$D$13,(P8842-MAR1!$C$13)/MAR1!$E$13)</f>
        <v/>
      </c>
    </row>
    <row r="8843">
      <c r="A8843" s="5" t="n">
        <v>8842</v>
      </c>
      <c r="B8843" s="5" t="n">
        <v>25</v>
      </c>
      <c r="C8843" s="5" t="n">
        <v>82</v>
      </c>
      <c r="D8843" s="5" t="n">
        <v>3</v>
      </c>
      <c r="E8843" s="5" t="n">
        <v>0</v>
      </c>
      <c r="F8843" s="5" t="n">
        <v>35.7</v>
      </c>
      <c r="G8843" s="5" t="n">
        <v>19.9</v>
      </c>
      <c r="H8843" s="5" t="n">
        <v>23.64</v>
      </c>
      <c r="I8843" s="6">
        <f>IF(E8843&gt;=Markov!$B$3,1,0)</f>
        <v/>
      </c>
      <c r="J8843" s="6">
        <f>I8842</f>
        <v/>
      </c>
      <c r="K8843" s="7">
        <f>MAR1!$B$5+MAR1!$C$5*COS(2*PI()*$C8843/365)+MAR1!$D$5*SIN(2*PI()*$C8843/365)</f>
        <v/>
      </c>
      <c r="L8843" s="7">
        <f>MAR1!$B$6+MAR1!$C$6*COS(2*PI()*$C8843/365)+MAR1!$D$6*SIN(2*PI()*$C8843/365)</f>
        <v/>
      </c>
      <c r="M8843" s="7">
        <f>MAR1!$B$7+MAR1!$C$7*COS(2*PI()*$C8843/365)+MAR1!$D$7*SIN(2*PI()*$C8843/365)</f>
        <v/>
      </c>
      <c r="N8843" s="7">
        <f>F8843-K8843</f>
        <v/>
      </c>
      <c r="O8843" s="7">
        <f>G8843-L8843</f>
        <v/>
      </c>
      <c r="P8843" s="7">
        <f>H8843-M8843</f>
        <v/>
      </c>
      <c r="Q8843" s="7">
        <f>IF($I8843=1,(N8843-MAR1!$B$11)/MAR1!$D$11,(N8843-MAR1!$C$11)/MAR1!$E$11)</f>
        <v/>
      </c>
      <c r="R8843" s="7">
        <f>IF($I8843=1,(O8843-MAR1!$B$12)/MAR1!$D$12,(O8843-MAR1!$C$12)/MAR1!$E$12)</f>
        <v/>
      </c>
      <c r="S8843" s="7">
        <f>IF($I8843=1,(P8843-MAR1!$B$13)/MAR1!$D$13,(P8843-MAR1!$C$13)/MAR1!$E$13)</f>
        <v/>
      </c>
    </row>
    <row r="8844">
      <c r="A8844" s="5" t="n">
        <v>8843</v>
      </c>
      <c r="B8844" s="5" t="n">
        <v>25</v>
      </c>
      <c r="C8844" s="5" t="n">
        <v>83</v>
      </c>
      <c r="D8844" s="5" t="n">
        <v>3</v>
      </c>
      <c r="E8844" s="5" t="n">
        <v>0</v>
      </c>
      <c r="F8844" s="5" t="n">
        <v>35.8</v>
      </c>
      <c r="G8844" s="5" t="n">
        <v>20.6</v>
      </c>
      <c r="H8844" s="5" t="n">
        <v>19.01</v>
      </c>
      <c r="I8844" s="6">
        <f>IF(E8844&gt;=Markov!$B$3,1,0)</f>
        <v/>
      </c>
      <c r="J8844" s="6">
        <f>I8843</f>
        <v/>
      </c>
      <c r="K8844" s="7">
        <f>MAR1!$B$5+MAR1!$C$5*COS(2*PI()*$C8844/365)+MAR1!$D$5*SIN(2*PI()*$C8844/365)</f>
        <v/>
      </c>
      <c r="L8844" s="7">
        <f>MAR1!$B$6+MAR1!$C$6*COS(2*PI()*$C8844/365)+MAR1!$D$6*SIN(2*PI()*$C8844/365)</f>
        <v/>
      </c>
      <c r="M8844" s="7">
        <f>MAR1!$B$7+MAR1!$C$7*COS(2*PI()*$C8844/365)+MAR1!$D$7*SIN(2*PI()*$C8844/365)</f>
        <v/>
      </c>
      <c r="N8844" s="7">
        <f>F8844-K8844</f>
        <v/>
      </c>
      <c r="O8844" s="7">
        <f>G8844-L8844</f>
        <v/>
      </c>
      <c r="P8844" s="7">
        <f>H8844-M8844</f>
        <v/>
      </c>
      <c r="Q8844" s="7">
        <f>IF($I8844=1,(N8844-MAR1!$B$11)/MAR1!$D$11,(N8844-MAR1!$C$11)/MAR1!$E$11)</f>
        <v/>
      </c>
      <c r="R8844" s="7">
        <f>IF($I8844=1,(O8844-MAR1!$B$12)/MAR1!$D$12,(O8844-MAR1!$C$12)/MAR1!$E$12)</f>
        <v/>
      </c>
      <c r="S8844" s="7">
        <f>IF($I8844=1,(P8844-MAR1!$B$13)/MAR1!$D$13,(P8844-MAR1!$C$13)/MAR1!$E$13)</f>
        <v/>
      </c>
    </row>
    <row r="8845">
      <c r="A8845" s="5" t="n">
        <v>8844</v>
      </c>
      <c r="B8845" s="5" t="n">
        <v>25</v>
      </c>
      <c r="C8845" s="5" t="n">
        <v>84</v>
      </c>
      <c r="D8845" s="5" t="n">
        <v>3</v>
      </c>
      <c r="E8845" s="5" t="n">
        <v>0</v>
      </c>
      <c r="F8845" s="5" t="n">
        <v>35.4</v>
      </c>
      <c r="G8845" s="5" t="n">
        <v>19.1</v>
      </c>
      <c r="H8845" s="5" t="n">
        <v>20.4</v>
      </c>
      <c r="I8845" s="6">
        <f>IF(E8845&gt;=Markov!$B$3,1,0)</f>
        <v/>
      </c>
      <c r="J8845" s="6">
        <f>I8844</f>
        <v/>
      </c>
      <c r="K8845" s="7">
        <f>MAR1!$B$5+MAR1!$C$5*COS(2*PI()*$C8845/365)+MAR1!$D$5*SIN(2*PI()*$C8845/365)</f>
        <v/>
      </c>
      <c r="L8845" s="7">
        <f>MAR1!$B$6+MAR1!$C$6*COS(2*PI()*$C8845/365)+MAR1!$D$6*SIN(2*PI()*$C8845/365)</f>
        <v/>
      </c>
      <c r="M8845" s="7">
        <f>MAR1!$B$7+MAR1!$C$7*COS(2*PI()*$C8845/365)+MAR1!$D$7*SIN(2*PI()*$C8845/365)</f>
        <v/>
      </c>
      <c r="N8845" s="7">
        <f>F8845-K8845</f>
        <v/>
      </c>
      <c r="O8845" s="7">
        <f>G8845-L8845</f>
        <v/>
      </c>
      <c r="P8845" s="7">
        <f>H8845-M8845</f>
        <v/>
      </c>
      <c r="Q8845" s="7">
        <f>IF($I8845=1,(N8845-MAR1!$B$11)/MAR1!$D$11,(N8845-MAR1!$C$11)/MAR1!$E$11)</f>
        <v/>
      </c>
      <c r="R8845" s="7">
        <f>IF($I8845=1,(O8845-MAR1!$B$12)/MAR1!$D$12,(O8845-MAR1!$C$12)/MAR1!$E$12)</f>
        <v/>
      </c>
      <c r="S8845" s="7">
        <f>IF($I8845=1,(P8845-MAR1!$B$13)/MAR1!$D$13,(P8845-MAR1!$C$13)/MAR1!$E$13)</f>
        <v/>
      </c>
    </row>
    <row r="8846">
      <c r="A8846" s="5" t="n">
        <v>8845</v>
      </c>
      <c r="B8846" s="5" t="n">
        <v>25</v>
      </c>
      <c r="C8846" s="5" t="n">
        <v>85</v>
      </c>
      <c r="D8846" s="5" t="n">
        <v>3</v>
      </c>
      <c r="E8846" s="5" t="n">
        <v>0</v>
      </c>
      <c r="F8846" s="5" t="n">
        <v>35.3</v>
      </c>
      <c r="G8846" s="5" t="n">
        <v>21.3</v>
      </c>
      <c r="H8846" s="5" t="n">
        <v>20.87</v>
      </c>
      <c r="I8846" s="6">
        <f>IF(E8846&gt;=Markov!$B$3,1,0)</f>
        <v/>
      </c>
      <c r="J8846" s="6">
        <f>I8845</f>
        <v/>
      </c>
      <c r="K8846" s="7">
        <f>MAR1!$B$5+MAR1!$C$5*COS(2*PI()*$C8846/365)+MAR1!$D$5*SIN(2*PI()*$C8846/365)</f>
        <v/>
      </c>
      <c r="L8846" s="7">
        <f>MAR1!$B$6+MAR1!$C$6*COS(2*PI()*$C8846/365)+MAR1!$D$6*SIN(2*PI()*$C8846/365)</f>
        <v/>
      </c>
      <c r="M8846" s="7">
        <f>MAR1!$B$7+MAR1!$C$7*COS(2*PI()*$C8846/365)+MAR1!$D$7*SIN(2*PI()*$C8846/365)</f>
        <v/>
      </c>
      <c r="N8846" s="7">
        <f>F8846-K8846</f>
        <v/>
      </c>
      <c r="O8846" s="7">
        <f>G8846-L8846</f>
        <v/>
      </c>
      <c r="P8846" s="7">
        <f>H8846-M8846</f>
        <v/>
      </c>
      <c r="Q8846" s="7">
        <f>IF($I8846=1,(N8846-MAR1!$B$11)/MAR1!$D$11,(N8846-MAR1!$C$11)/MAR1!$E$11)</f>
        <v/>
      </c>
      <c r="R8846" s="7">
        <f>IF($I8846=1,(O8846-MAR1!$B$12)/MAR1!$D$12,(O8846-MAR1!$C$12)/MAR1!$E$12)</f>
        <v/>
      </c>
      <c r="S8846" s="7">
        <f>IF($I8846=1,(P8846-MAR1!$B$13)/MAR1!$D$13,(P8846-MAR1!$C$13)/MAR1!$E$13)</f>
        <v/>
      </c>
    </row>
    <row r="8847">
      <c r="A8847" s="5" t="n">
        <v>8846</v>
      </c>
      <c r="B8847" s="5" t="n">
        <v>25</v>
      </c>
      <c r="C8847" s="5" t="n">
        <v>86</v>
      </c>
      <c r="D8847" s="5" t="n">
        <v>3</v>
      </c>
      <c r="E8847" s="5" t="n">
        <v>0</v>
      </c>
      <c r="F8847" s="5" t="n">
        <v>36.3</v>
      </c>
      <c r="G8847" s="5" t="n">
        <v>21.1</v>
      </c>
      <c r="H8847" s="5" t="n">
        <v>18.32</v>
      </c>
      <c r="I8847" s="6">
        <f>IF(E8847&gt;=Markov!$B$3,1,0)</f>
        <v/>
      </c>
      <c r="J8847" s="6">
        <f>I8846</f>
        <v/>
      </c>
      <c r="K8847" s="7">
        <f>MAR1!$B$5+MAR1!$C$5*COS(2*PI()*$C8847/365)+MAR1!$D$5*SIN(2*PI()*$C8847/365)</f>
        <v/>
      </c>
      <c r="L8847" s="7">
        <f>MAR1!$B$6+MAR1!$C$6*COS(2*PI()*$C8847/365)+MAR1!$D$6*SIN(2*PI()*$C8847/365)</f>
        <v/>
      </c>
      <c r="M8847" s="7">
        <f>MAR1!$B$7+MAR1!$C$7*COS(2*PI()*$C8847/365)+MAR1!$D$7*SIN(2*PI()*$C8847/365)</f>
        <v/>
      </c>
      <c r="N8847" s="7">
        <f>F8847-K8847</f>
        <v/>
      </c>
      <c r="O8847" s="7">
        <f>G8847-L8847</f>
        <v/>
      </c>
      <c r="P8847" s="7">
        <f>H8847-M8847</f>
        <v/>
      </c>
      <c r="Q8847" s="7">
        <f>IF($I8847=1,(N8847-MAR1!$B$11)/MAR1!$D$11,(N8847-MAR1!$C$11)/MAR1!$E$11)</f>
        <v/>
      </c>
      <c r="R8847" s="7">
        <f>IF($I8847=1,(O8847-MAR1!$B$12)/MAR1!$D$12,(O8847-MAR1!$C$12)/MAR1!$E$12)</f>
        <v/>
      </c>
      <c r="S8847" s="7">
        <f>IF($I8847=1,(P8847-MAR1!$B$13)/MAR1!$D$13,(P8847-MAR1!$C$13)/MAR1!$E$13)</f>
        <v/>
      </c>
    </row>
    <row r="8848">
      <c r="A8848" s="5" t="n">
        <v>8847</v>
      </c>
      <c r="B8848" s="5" t="n">
        <v>25</v>
      </c>
      <c r="C8848" s="5" t="n">
        <v>87</v>
      </c>
      <c r="D8848" s="5" t="n">
        <v>3</v>
      </c>
      <c r="E8848" s="5" t="n">
        <v>0</v>
      </c>
      <c r="F8848" s="5" t="n">
        <v>36.6</v>
      </c>
      <c r="G8848" s="5" t="n">
        <v>20.5</v>
      </c>
      <c r="H8848" s="5" t="n">
        <v>18.75</v>
      </c>
      <c r="I8848" s="6">
        <f>IF(E8848&gt;=Markov!$B$3,1,0)</f>
        <v/>
      </c>
      <c r="J8848" s="6">
        <f>I8847</f>
        <v/>
      </c>
      <c r="K8848" s="7">
        <f>MAR1!$B$5+MAR1!$C$5*COS(2*PI()*$C8848/365)+MAR1!$D$5*SIN(2*PI()*$C8848/365)</f>
        <v/>
      </c>
      <c r="L8848" s="7">
        <f>MAR1!$B$6+MAR1!$C$6*COS(2*PI()*$C8848/365)+MAR1!$D$6*SIN(2*PI()*$C8848/365)</f>
        <v/>
      </c>
      <c r="M8848" s="7">
        <f>MAR1!$B$7+MAR1!$C$7*COS(2*PI()*$C8848/365)+MAR1!$D$7*SIN(2*PI()*$C8848/365)</f>
        <v/>
      </c>
      <c r="N8848" s="7">
        <f>F8848-K8848</f>
        <v/>
      </c>
      <c r="O8848" s="7">
        <f>G8848-L8848</f>
        <v/>
      </c>
      <c r="P8848" s="7">
        <f>H8848-M8848</f>
        <v/>
      </c>
      <c r="Q8848" s="7">
        <f>IF($I8848=1,(N8848-MAR1!$B$11)/MAR1!$D$11,(N8848-MAR1!$C$11)/MAR1!$E$11)</f>
        <v/>
      </c>
      <c r="R8848" s="7">
        <f>IF($I8848=1,(O8848-MAR1!$B$12)/MAR1!$D$12,(O8848-MAR1!$C$12)/MAR1!$E$12)</f>
        <v/>
      </c>
      <c r="S8848" s="7">
        <f>IF($I8848=1,(P8848-MAR1!$B$13)/MAR1!$D$13,(P8848-MAR1!$C$13)/MAR1!$E$13)</f>
        <v/>
      </c>
    </row>
    <row r="8849">
      <c r="A8849" s="5" t="n">
        <v>8848</v>
      </c>
      <c r="B8849" s="5" t="n">
        <v>25</v>
      </c>
      <c r="C8849" s="5" t="n">
        <v>88</v>
      </c>
      <c r="D8849" s="5" t="n">
        <v>3</v>
      </c>
      <c r="E8849" s="5" t="n">
        <v>0.7</v>
      </c>
      <c r="F8849" s="5" t="n">
        <v>34.2</v>
      </c>
      <c r="G8849" s="5" t="n">
        <v>19.8</v>
      </c>
      <c r="H8849" s="5" t="n">
        <v>15.34</v>
      </c>
      <c r="I8849" s="6">
        <f>IF(E8849&gt;=Markov!$B$3,1,0)</f>
        <v/>
      </c>
      <c r="J8849" s="6">
        <f>I8848</f>
        <v/>
      </c>
      <c r="K8849" s="7">
        <f>MAR1!$B$5+MAR1!$C$5*COS(2*PI()*$C8849/365)+MAR1!$D$5*SIN(2*PI()*$C8849/365)</f>
        <v/>
      </c>
      <c r="L8849" s="7">
        <f>MAR1!$B$6+MAR1!$C$6*COS(2*PI()*$C8849/365)+MAR1!$D$6*SIN(2*PI()*$C8849/365)</f>
        <v/>
      </c>
      <c r="M8849" s="7">
        <f>MAR1!$B$7+MAR1!$C$7*COS(2*PI()*$C8849/365)+MAR1!$D$7*SIN(2*PI()*$C8849/365)</f>
        <v/>
      </c>
      <c r="N8849" s="7">
        <f>F8849-K8849</f>
        <v/>
      </c>
      <c r="O8849" s="7">
        <f>G8849-L8849</f>
        <v/>
      </c>
      <c r="P8849" s="7">
        <f>H8849-M8849</f>
        <v/>
      </c>
      <c r="Q8849" s="7">
        <f>IF($I8849=1,(N8849-MAR1!$B$11)/MAR1!$D$11,(N8849-MAR1!$C$11)/MAR1!$E$11)</f>
        <v/>
      </c>
      <c r="R8849" s="7">
        <f>IF($I8849=1,(O8849-MAR1!$B$12)/MAR1!$D$12,(O8849-MAR1!$C$12)/MAR1!$E$12)</f>
        <v/>
      </c>
      <c r="S8849" s="7">
        <f>IF($I8849=1,(P8849-MAR1!$B$13)/MAR1!$D$13,(P8849-MAR1!$C$13)/MAR1!$E$13)</f>
        <v/>
      </c>
    </row>
    <row r="8850">
      <c r="A8850" s="5" t="n">
        <v>8849</v>
      </c>
      <c r="B8850" s="5" t="n">
        <v>25</v>
      </c>
      <c r="C8850" s="5" t="n">
        <v>89</v>
      </c>
      <c r="D8850" s="5" t="n">
        <v>3</v>
      </c>
      <c r="E8850" s="5" t="n">
        <v>0</v>
      </c>
      <c r="F8850" s="5" t="n">
        <v>39.5</v>
      </c>
      <c r="G8850" s="5" t="n">
        <v>21.2</v>
      </c>
      <c r="H8850" s="5" t="n">
        <v>24.57</v>
      </c>
      <c r="I8850" s="6">
        <f>IF(E8850&gt;=Markov!$B$3,1,0)</f>
        <v/>
      </c>
      <c r="J8850" s="6">
        <f>I8849</f>
        <v/>
      </c>
      <c r="K8850" s="7">
        <f>MAR1!$B$5+MAR1!$C$5*COS(2*PI()*$C8850/365)+MAR1!$D$5*SIN(2*PI()*$C8850/365)</f>
        <v/>
      </c>
      <c r="L8850" s="7">
        <f>MAR1!$B$6+MAR1!$C$6*COS(2*PI()*$C8850/365)+MAR1!$D$6*SIN(2*PI()*$C8850/365)</f>
        <v/>
      </c>
      <c r="M8850" s="7">
        <f>MAR1!$B$7+MAR1!$C$7*COS(2*PI()*$C8850/365)+MAR1!$D$7*SIN(2*PI()*$C8850/365)</f>
        <v/>
      </c>
      <c r="N8850" s="7">
        <f>F8850-K8850</f>
        <v/>
      </c>
      <c r="O8850" s="7">
        <f>G8850-L8850</f>
        <v/>
      </c>
      <c r="P8850" s="7">
        <f>H8850-M8850</f>
        <v/>
      </c>
      <c r="Q8850" s="7">
        <f>IF($I8850=1,(N8850-MAR1!$B$11)/MAR1!$D$11,(N8850-MAR1!$C$11)/MAR1!$E$11)</f>
        <v/>
      </c>
      <c r="R8850" s="7">
        <f>IF($I8850=1,(O8850-MAR1!$B$12)/MAR1!$D$12,(O8850-MAR1!$C$12)/MAR1!$E$12)</f>
        <v/>
      </c>
      <c r="S8850" s="7">
        <f>IF($I8850=1,(P8850-MAR1!$B$13)/MAR1!$D$13,(P8850-MAR1!$C$13)/MAR1!$E$13)</f>
        <v/>
      </c>
    </row>
    <row r="8851">
      <c r="A8851" s="5" t="n">
        <v>8850</v>
      </c>
      <c r="B8851" s="5" t="n">
        <v>25</v>
      </c>
      <c r="C8851" s="5" t="n">
        <v>90</v>
      </c>
      <c r="D8851" s="5" t="n">
        <v>3</v>
      </c>
      <c r="E8851" s="5" t="n">
        <v>0</v>
      </c>
      <c r="F8851" s="5" t="n">
        <v>38</v>
      </c>
      <c r="G8851" s="5" t="n">
        <v>21.2</v>
      </c>
      <c r="H8851" s="5" t="n">
        <v>20.69</v>
      </c>
      <c r="I8851" s="6">
        <f>IF(E8851&gt;=Markov!$B$3,1,0)</f>
        <v/>
      </c>
      <c r="J8851" s="6">
        <f>I8850</f>
        <v/>
      </c>
      <c r="K8851" s="7">
        <f>MAR1!$B$5+MAR1!$C$5*COS(2*PI()*$C8851/365)+MAR1!$D$5*SIN(2*PI()*$C8851/365)</f>
        <v/>
      </c>
      <c r="L8851" s="7">
        <f>MAR1!$B$6+MAR1!$C$6*COS(2*PI()*$C8851/365)+MAR1!$D$6*SIN(2*PI()*$C8851/365)</f>
        <v/>
      </c>
      <c r="M8851" s="7">
        <f>MAR1!$B$7+MAR1!$C$7*COS(2*PI()*$C8851/365)+MAR1!$D$7*SIN(2*PI()*$C8851/365)</f>
        <v/>
      </c>
      <c r="N8851" s="7">
        <f>F8851-K8851</f>
        <v/>
      </c>
      <c r="O8851" s="7">
        <f>G8851-L8851</f>
        <v/>
      </c>
      <c r="P8851" s="7">
        <f>H8851-M8851</f>
        <v/>
      </c>
      <c r="Q8851" s="7">
        <f>IF($I8851=1,(N8851-MAR1!$B$11)/MAR1!$D$11,(N8851-MAR1!$C$11)/MAR1!$E$11)</f>
        <v/>
      </c>
      <c r="R8851" s="7">
        <f>IF($I8851=1,(O8851-MAR1!$B$12)/MAR1!$D$12,(O8851-MAR1!$C$12)/MAR1!$E$12)</f>
        <v/>
      </c>
      <c r="S8851" s="7">
        <f>IF($I8851=1,(P8851-MAR1!$B$13)/MAR1!$D$13,(P8851-MAR1!$C$13)/MAR1!$E$13)</f>
        <v/>
      </c>
    </row>
    <row r="8852">
      <c r="A8852" s="5" t="n">
        <v>8851</v>
      </c>
      <c r="B8852" s="5" t="n">
        <v>25</v>
      </c>
      <c r="C8852" s="5" t="n">
        <v>91</v>
      </c>
      <c r="D8852" s="5" t="n">
        <v>4</v>
      </c>
      <c r="E8852" s="5" t="n">
        <v>0</v>
      </c>
      <c r="F8852" s="5" t="n">
        <v>37.3</v>
      </c>
      <c r="G8852" s="5" t="n">
        <v>20.8</v>
      </c>
      <c r="H8852" s="5" t="n">
        <v>26.95</v>
      </c>
      <c r="I8852" s="6">
        <f>IF(E8852&gt;=Markov!$B$3,1,0)</f>
        <v/>
      </c>
      <c r="J8852" s="6">
        <f>I8851</f>
        <v/>
      </c>
      <c r="K8852" s="7">
        <f>MAR1!$B$5+MAR1!$C$5*COS(2*PI()*$C8852/365)+MAR1!$D$5*SIN(2*PI()*$C8852/365)</f>
        <v/>
      </c>
      <c r="L8852" s="7">
        <f>MAR1!$B$6+MAR1!$C$6*COS(2*PI()*$C8852/365)+MAR1!$D$6*SIN(2*PI()*$C8852/365)</f>
        <v/>
      </c>
      <c r="M8852" s="7">
        <f>MAR1!$B$7+MAR1!$C$7*COS(2*PI()*$C8852/365)+MAR1!$D$7*SIN(2*PI()*$C8852/365)</f>
        <v/>
      </c>
      <c r="N8852" s="7">
        <f>F8852-K8852</f>
        <v/>
      </c>
      <c r="O8852" s="7">
        <f>G8852-L8852</f>
        <v/>
      </c>
      <c r="P8852" s="7">
        <f>H8852-M8852</f>
        <v/>
      </c>
      <c r="Q8852" s="7">
        <f>IF($I8852=1,(N8852-MAR1!$B$11)/MAR1!$D$11,(N8852-MAR1!$C$11)/MAR1!$E$11)</f>
        <v/>
      </c>
      <c r="R8852" s="7">
        <f>IF($I8852=1,(O8852-MAR1!$B$12)/MAR1!$D$12,(O8852-MAR1!$C$12)/MAR1!$E$12)</f>
        <v/>
      </c>
      <c r="S8852" s="7">
        <f>IF($I8852=1,(P8852-MAR1!$B$13)/MAR1!$D$13,(P8852-MAR1!$C$13)/MAR1!$E$13)</f>
        <v/>
      </c>
    </row>
    <row r="8853">
      <c r="A8853" s="5" t="n">
        <v>8852</v>
      </c>
      <c r="B8853" s="5" t="n">
        <v>25</v>
      </c>
      <c r="C8853" s="5" t="n">
        <v>92</v>
      </c>
      <c r="D8853" s="5" t="n">
        <v>4</v>
      </c>
      <c r="E8853" s="5" t="n">
        <v>0</v>
      </c>
      <c r="F8853" s="5" t="n">
        <v>36.4</v>
      </c>
      <c r="G8853" s="5" t="n">
        <v>21.1</v>
      </c>
      <c r="H8853" s="5" t="n">
        <v>28.06</v>
      </c>
      <c r="I8853" s="6">
        <f>IF(E8853&gt;=Markov!$B$3,1,0)</f>
        <v/>
      </c>
      <c r="J8853" s="6">
        <f>I8852</f>
        <v/>
      </c>
      <c r="K8853" s="7">
        <f>MAR1!$B$5+MAR1!$C$5*COS(2*PI()*$C8853/365)+MAR1!$D$5*SIN(2*PI()*$C8853/365)</f>
        <v/>
      </c>
      <c r="L8853" s="7">
        <f>MAR1!$B$6+MAR1!$C$6*COS(2*PI()*$C8853/365)+MAR1!$D$6*SIN(2*PI()*$C8853/365)</f>
        <v/>
      </c>
      <c r="M8853" s="7">
        <f>MAR1!$B$7+MAR1!$C$7*COS(2*PI()*$C8853/365)+MAR1!$D$7*SIN(2*PI()*$C8853/365)</f>
        <v/>
      </c>
      <c r="N8853" s="7">
        <f>F8853-K8853</f>
        <v/>
      </c>
      <c r="O8853" s="7">
        <f>G8853-L8853</f>
        <v/>
      </c>
      <c r="P8853" s="7">
        <f>H8853-M8853</f>
        <v/>
      </c>
      <c r="Q8853" s="7">
        <f>IF($I8853=1,(N8853-MAR1!$B$11)/MAR1!$D$11,(N8853-MAR1!$C$11)/MAR1!$E$11)</f>
        <v/>
      </c>
      <c r="R8853" s="7">
        <f>IF($I8853=1,(O8853-MAR1!$B$12)/MAR1!$D$12,(O8853-MAR1!$C$12)/MAR1!$E$12)</f>
        <v/>
      </c>
      <c r="S8853" s="7">
        <f>IF($I8853=1,(P8853-MAR1!$B$13)/MAR1!$D$13,(P8853-MAR1!$C$13)/MAR1!$E$13)</f>
        <v/>
      </c>
    </row>
    <row r="8854">
      <c r="A8854" s="5" t="n">
        <v>8853</v>
      </c>
      <c r="B8854" s="5" t="n">
        <v>25</v>
      </c>
      <c r="C8854" s="5" t="n">
        <v>93</v>
      </c>
      <c r="D8854" s="5" t="n">
        <v>4</v>
      </c>
      <c r="E8854" s="5" t="n">
        <v>0</v>
      </c>
      <c r="F8854" s="5" t="n">
        <v>34.2</v>
      </c>
      <c r="G8854" s="5" t="n">
        <v>19.4</v>
      </c>
      <c r="H8854" s="5" t="n">
        <v>21.68</v>
      </c>
      <c r="I8854" s="6">
        <f>IF(E8854&gt;=Markov!$B$3,1,0)</f>
        <v/>
      </c>
      <c r="J8854" s="6">
        <f>I8853</f>
        <v/>
      </c>
      <c r="K8854" s="7">
        <f>MAR1!$B$5+MAR1!$C$5*COS(2*PI()*$C8854/365)+MAR1!$D$5*SIN(2*PI()*$C8854/365)</f>
        <v/>
      </c>
      <c r="L8854" s="7">
        <f>MAR1!$B$6+MAR1!$C$6*COS(2*PI()*$C8854/365)+MAR1!$D$6*SIN(2*PI()*$C8854/365)</f>
        <v/>
      </c>
      <c r="M8854" s="7">
        <f>MAR1!$B$7+MAR1!$C$7*COS(2*PI()*$C8854/365)+MAR1!$D$7*SIN(2*PI()*$C8854/365)</f>
        <v/>
      </c>
      <c r="N8854" s="7">
        <f>F8854-K8854</f>
        <v/>
      </c>
      <c r="O8854" s="7">
        <f>G8854-L8854</f>
        <v/>
      </c>
      <c r="P8854" s="7">
        <f>H8854-M8854</f>
        <v/>
      </c>
      <c r="Q8854" s="7">
        <f>IF($I8854=1,(N8854-MAR1!$B$11)/MAR1!$D$11,(N8854-MAR1!$C$11)/MAR1!$E$11)</f>
        <v/>
      </c>
      <c r="R8854" s="7">
        <f>IF($I8854=1,(O8854-MAR1!$B$12)/MAR1!$D$12,(O8854-MAR1!$C$12)/MAR1!$E$12)</f>
        <v/>
      </c>
      <c r="S8854" s="7">
        <f>IF($I8854=1,(P8854-MAR1!$B$13)/MAR1!$D$13,(P8854-MAR1!$C$13)/MAR1!$E$13)</f>
        <v/>
      </c>
    </row>
    <row r="8855">
      <c r="A8855" s="5" t="n">
        <v>8854</v>
      </c>
      <c r="B8855" s="5" t="n">
        <v>25</v>
      </c>
      <c r="C8855" s="5" t="n">
        <v>94</v>
      </c>
      <c r="D8855" s="5" t="n">
        <v>4</v>
      </c>
      <c r="E8855" s="5" t="n">
        <v>0</v>
      </c>
      <c r="F8855" s="5" t="n">
        <v>35.6</v>
      </c>
      <c r="G8855" s="5" t="n">
        <v>22.2</v>
      </c>
      <c r="H8855" s="5" t="n">
        <v>21.8</v>
      </c>
      <c r="I8855" s="6">
        <f>IF(E8855&gt;=Markov!$B$3,1,0)</f>
        <v/>
      </c>
      <c r="J8855" s="6">
        <f>I8854</f>
        <v/>
      </c>
      <c r="K8855" s="7">
        <f>MAR1!$B$5+MAR1!$C$5*COS(2*PI()*$C8855/365)+MAR1!$D$5*SIN(2*PI()*$C8855/365)</f>
        <v/>
      </c>
      <c r="L8855" s="7">
        <f>MAR1!$B$6+MAR1!$C$6*COS(2*PI()*$C8855/365)+MAR1!$D$6*SIN(2*PI()*$C8855/365)</f>
        <v/>
      </c>
      <c r="M8855" s="7">
        <f>MAR1!$B$7+MAR1!$C$7*COS(2*PI()*$C8855/365)+MAR1!$D$7*SIN(2*PI()*$C8855/365)</f>
        <v/>
      </c>
      <c r="N8855" s="7">
        <f>F8855-K8855</f>
        <v/>
      </c>
      <c r="O8855" s="7">
        <f>G8855-L8855</f>
        <v/>
      </c>
      <c r="P8855" s="7">
        <f>H8855-M8855</f>
        <v/>
      </c>
      <c r="Q8855" s="7">
        <f>IF($I8855=1,(N8855-MAR1!$B$11)/MAR1!$D$11,(N8855-MAR1!$C$11)/MAR1!$E$11)</f>
        <v/>
      </c>
      <c r="R8855" s="7">
        <f>IF($I8855=1,(O8855-MAR1!$B$12)/MAR1!$D$12,(O8855-MAR1!$C$12)/MAR1!$E$12)</f>
        <v/>
      </c>
      <c r="S8855" s="7">
        <f>IF($I8855=1,(P8855-MAR1!$B$13)/MAR1!$D$13,(P8855-MAR1!$C$13)/MAR1!$E$13)</f>
        <v/>
      </c>
    </row>
    <row r="8856">
      <c r="A8856" s="5" t="n">
        <v>8855</v>
      </c>
      <c r="B8856" s="5" t="n">
        <v>25</v>
      </c>
      <c r="C8856" s="5" t="n">
        <v>95</v>
      </c>
      <c r="D8856" s="5" t="n">
        <v>4</v>
      </c>
      <c r="E8856" s="5" t="n">
        <v>0</v>
      </c>
      <c r="F8856" s="5" t="n">
        <v>37.1</v>
      </c>
      <c r="G8856" s="5" t="n">
        <v>21.9</v>
      </c>
      <c r="H8856" s="5" t="n">
        <v>16.95</v>
      </c>
      <c r="I8856" s="6">
        <f>IF(E8856&gt;=Markov!$B$3,1,0)</f>
        <v/>
      </c>
      <c r="J8856" s="6">
        <f>I8855</f>
        <v/>
      </c>
      <c r="K8856" s="7">
        <f>MAR1!$B$5+MAR1!$C$5*COS(2*PI()*$C8856/365)+MAR1!$D$5*SIN(2*PI()*$C8856/365)</f>
        <v/>
      </c>
      <c r="L8856" s="7">
        <f>MAR1!$B$6+MAR1!$C$6*COS(2*PI()*$C8856/365)+MAR1!$D$6*SIN(2*PI()*$C8856/365)</f>
        <v/>
      </c>
      <c r="M8856" s="7">
        <f>MAR1!$B$7+MAR1!$C$7*COS(2*PI()*$C8856/365)+MAR1!$D$7*SIN(2*PI()*$C8856/365)</f>
        <v/>
      </c>
      <c r="N8856" s="7">
        <f>F8856-K8856</f>
        <v/>
      </c>
      <c r="O8856" s="7">
        <f>G8856-L8856</f>
        <v/>
      </c>
      <c r="P8856" s="7">
        <f>H8856-M8856</f>
        <v/>
      </c>
      <c r="Q8856" s="7">
        <f>IF($I8856=1,(N8856-MAR1!$B$11)/MAR1!$D$11,(N8856-MAR1!$C$11)/MAR1!$E$11)</f>
        <v/>
      </c>
      <c r="R8856" s="7">
        <f>IF($I8856=1,(O8856-MAR1!$B$12)/MAR1!$D$12,(O8856-MAR1!$C$12)/MAR1!$E$12)</f>
        <v/>
      </c>
      <c r="S8856" s="7">
        <f>IF($I8856=1,(P8856-MAR1!$B$13)/MAR1!$D$13,(P8856-MAR1!$C$13)/MAR1!$E$13)</f>
        <v/>
      </c>
    </row>
    <row r="8857">
      <c r="A8857" s="5" t="n">
        <v>8856</v>
      </c>
      <c r="B8857" s="5" t="n">
        <v>25</v>
      </c>
      <c r="C8857" s="5" t="n">
        <v>96</v>
      </c>
      <c r="D8857" s="5" t="n">
        <v>4</v>
      </c>
      <c r="E8857" s="5" t="n">
        <v>0</v>
      </c>
      <c r="F8857" s="5" t="n">
        <v>39.6</v>
      </c>
      <c r="G8857" s="5" t="n">
        <v>22.9</v>
      </c>
      <c r="H8857" s="5" t="n">
        <v>19.56</v>
      </c>
      <c r="I8857" s="6">
        <f>IF(E8857&gt;=Markov!$B$3,1,0)</f>
        <v/>
      </c>
      <c r="J8857" s="6">
        <f>I8856</f>
        <v/>
      </c>
      <c r="K8857" s="7">
        <f>MAR1!$B$5+MAR1!$C$5*COS(2*PI()*$C8857/365)+MAR1!$D$5*SIN(2*PI()*$C8857/365)</f>
        <v/>
      </c>
      <c r="L8857" s="7">
        <f>MAR1!$B$6+MAR1!$C$6*COS(2*PI()*$C8857/365)+MAR1!$D$6*SIN(2*PI()*$C8857/365)</f>
        <v/>
      </c>
      <c r="M8857" s="7">
        <f>MAR1!$B$7+MAR1!$C$7*COS(2*PI()*$C8857/365)+MAR1!$D$7*SIN(2*PI()*$C8857/365)</f>
        <v/>
      </c>
      <c r="N8857" s="7">
        <f>F8857-K8857</f>
        <v/>
      </c>
      <c r="O8857" s="7">
        <f>G8857-L8857</f>
        <v/>
      </c>
      <c r="P8857" s="7">
        <f>H8857-M8857</f>
        <v/>
      </c>
      <c r="Q8857" s="7">
        <f>IF($I8857=1,(N8857-MAR1!$B$11)/MAR1!$D$11,(N8857-MAR1!$C$11)/MAR1!$E$11)</f>
        <v/>
      </c>
      <c r="R8857" s="7">
        <f>IF($I8857=1,(O8857-MAR1!$B$12)/MAR1!$D$12,(O8857-MAR1!$C$12)/MAR1!$E$12)</f>
        <v/>
      </c>
      <c r="S8857" s="7">
        <f>IF($I8857=1,(P8857-MAR1!$B$13)/MAR1!$D$13,(P8857-MAR1!$C$13)/MAR1!$E$13)</f>
        <v/>
      </c>
    </row>
    <row r="8858">
      <c r="A8858" s="5" t="n">
        <v>8857</v>
      </c>
      <c r="B8858" s="5" t="n">
        <v>25</v>
      </c>
      <c r="C8858" s="5" t="n">
        <v>97</v>
      </c>
      <c r="D8858" s="5" t="n">
        <v>4</v>
      </c>
      <c r="E8858" s="5" t="n">
        <v>0</v>
      </c>
      <c r="F8858" s="5" t="n">
        <v>37.1</v>
      </c>
      <c r="G8858" s="5" t="n">
        <v>22.1</v>
      </c>
      <c r="H8858" s="5" t="n">
        <v>22.13</v>
      </c>
      <c r="I8858" s="6">
        <f>IF(E8858&gt;=Markov!$B$3,1,0)</f>
        <v/>
      </c>
      <c r="J8858" s="6">
        <f>I8857</f>
        <v/>
      </c>
      <c r="K8858" s="7">
        <f>MAR1!$B$5+MAR1!$C$5*COS(2*PI()*$C8858/365)+MAR1!$D$5*SIN(2*PI()*$C8858/365)</f>
        <v/>
      </c>
      <c r="L8858" s="7">
        <f>MAR1!$B$6+MAR1!$C$6*COS(2*PI()*$C8858/365)+MAR1!$D$6*SIN(2*PI()*$C8858/365)</f>
        <v/>
      </c>
      <c r="M8858" s="7">
        <f>MAR1!$B$7+MAR1!$C$7*COS(2*PI()*$C8858/365)+MAR1!$D$7*SIN(2*PI()*$C8858/365)</f>
        <v/>
      </c>
      <c r="N8858" s="7">
        <f>F8858-K8858</f>
        <v/>
      </c>
      <c r="O8858" s="7">
        <f>G8858-L8858</f>
        <v/>
      </c>
      <c r="P8858" s="7">
        <f>H8858-M8858</f>
        <v/>
      </c>
      <c r="Q8858" s="7">
        <f>IF($I8858=1,(N8858-MAR1!$B$11)/MAR1!$D$11,(N8858-MAR1!$C$11)/MAR1!$E$11)</f>
        <v/>
      </c>
      <c r="R8858" s="7">
        <f>IF($I8858=1,(O8858-MAR1!$B$12)/MAR1!$D$12,(O8858-MAR1!$C$12)/MAR1!$E$12)</f>
        <v/>
      </c>
      <c r="S8858" s="7">
        <f>IF($I8858=1,(P8858-MAR1!$B$13)/MAR1!$D$13,(P8858-MAR1!$C$13)/MAR1!$E$13)</f>
        <v/>
      </c>
    </row>
    <row r="8859">
      <c r="A8859" s="5" t="n">
        <v>8858</v>
      </c>
      <c r="B8859" s="5" t="n">
        <v>25</v>
      </c>
      <c r="C8859" s="5" t="n">
        <v>98</v>
      </c>
      <c r="D8859" s="5" t="n">
        <v>4</v>
      </c>
      <c r="E8859" s="5" t="n">
        <v>0.5</v>
      </c>
      <c r="F8859" s="5" t="n">
        <v>33.9</v>
      </c>
      <c r="G8859" s="5" t="n">
        <v>21.7</v>
      </c>
      <c r="H8859" s="5" t="n">
        <v>16.73</v>
      </c>
      <c r="I8859" s="6">
        <f>IF(E8859&gt;=Markov!$B$3,1,0)</f>
        <v/>
      </c>
      <c r="J8859" s="6">
        <f>I8858</f>
        <v/>
      </c>
      <c r="K8859" s="7">
        <f>MAR1!$B$5+MAR1!$C$5*COS(2*PI()*$C8859/365)+MAR1!$D$5*SIN(2*PI()*$C8859/365)</f>
        <v/>
      </c>
      <c r="L8859" s="7">
        <f>MAR1!$B$6+MAR1!$C$6*COS(2*PI()*$C8859/365)+MAR1!$D$6*SIN(2*PI()*$C8859/365)</f>
        <v/>
      </c>
      <c r="M8859" s="7">
        <f>MAR1!$B$7+MAR1!$C$7*COS(2*PI()*$C8859/365)+MAR1!$D$7*SIN(2*PI()*$C8859/365)</f>
        <v/>
      </c>
      <c r="N8859" s="7">
        <f>F8859-K8859</f>
        <v/>
      </c>
      <c r="O8859" s="7">
        <f>G8859-L8859</f>
        <v/>
      </c>
      <c r="P8859" s="7">
        <f>H8859-M8859</f>
        <v/>
      </c>
      <c r="Q8859" s="7">
        <f>IF($I8859=1,(N8859-MAR1!$B$11)/MAR1!$D$11,(N8859-MAR1!$C$11)/MAR1!$E$11)</f>
        <v/>
      </c>
      <c r="R8859" s="7">
        <f>IF($I8859=1,(O8859-MAR1!$B$12)/MAR1!$D$12,(O8859-MAR1!$C$12)/MAR1!$E$12)</f>
        <v/>
      </c>
      <c r="S8859" s="7">
        <f>IF($I8859=1,(P8859-MAR1!$B$13)/MAR1!$D$13,(P8859-MAR1!$C$13)/MAR1!$E$13)</f>
        <v/>
      </c>
    </row>
    <row r="8860">
      <c r="A8860" s="5" t="n">
        <v>8859</v>
      </c>
      <c r="B8860" s="5" t="n">
        <v>25</v>
      </c>
      <c r="C8860" s="5" t="n">
        <v>99</v>
      </c>
      <c r="D8860" s="5" t="n">
        <v>4</v>
      </c>
      <c r="E8860" s="5" t="n">
        <v>0</v>
      </c>
      <c r="F8860" s="5" t="n">
        <v>37.5</v>
      </c>
      <c r="G8860" s="5" t="n">
        <v>23.5</v>
      </c>
      <c r="H8860" s="5" t="n">
        <v>25.45</v>
      </c>
      <c r="I8860" s="6">
        <f>IF(E8860&gt;=Markov!$B$3,1,0)</f>
        <v/>
      </c>
      <c r="J8860" s="6">
        <f>I8859</f>
        <v/>
      </c>
      <c r="K8860" s="7">
        <f>MAR1!$B$5+MAR1!$C$5*COS(2*PI()*$C8860/365)+MAR1!$D$5*SIN(2*PI()*$C8860/365)</f>
        <v/>
      </c>
      <c r="L8860" s="7">
        <f>MAR1!$B$6+MAR1!$C$6*COS(2*PI()*$C8860/365)+MAR1!$D$6*SIN(2*PI()*$C8860/365)</f>
        <v/>
      </c>
      <c r="M8860" s="7">
        <f>MAR1!$B$7+MAR1!$C$7*COS(2*PI()*$C8860/365)+MAR1!$D$7*SIN(2*PI()*$C8860/365)</f>
        <v/>
      </c>
      <c r="N8860" s="7">
        <f>F8860-K8860</f>
        <v/>
      </c>
      <c r="O8860" s="7">
        <f>G8860-L8860</f>
        <v/>
      </c>
      <c r="P8860" s="7">
        <f>H8860-M8860</f>
        <v/>
      </c>
      <c r="Q8860" s="7">
        <f>IF($I8860=1,(N8860-MAR1!$B$11)/MAR1!$D$11,(N8860-MAR1!$C$11)/MAR1!$E$11)</f>
        <v/>
      </c>
      <c r="R8860" s="7">
        <f>IF($I8860=1,(O8860-MAR1!$B$12)/MAR1!$D$12,(O8860-MAR1!$C$12)/MAR1!$E$12)</f>
        <v/>
      </c>
      <c r="S8860" s="7">
        <f>IF($I8860=1,(P8860-MAR1!$B$13)/MAR1!$D$13,(P8860-MAR1!$C$13)/MAR1!$E$13)</f>
        <v/>
      </c>
    </row>
    <row r="8861">
      <c r="A8861" s="5" t="n">
        <v>8860</v>
      </c>
      <c r="B8861" s="5" t="n">
        <v>25</v>
      </c>
      <c r="C8861" s="5" t="n">
        <v>100</v>
      </c>
      <c r="D8861" s="5" t="n">
        <v>4</v>
      </c>
      <c r="E8861" s="5" t="n">
        <v>0</v>
      </c>
      <c r="F8861" s="5" t="n">
        <v>35.5</v>
      </c>
      <c r="G8861" s="5" t="n">
        <v>23.5</v>
      </c>
      <c r="H8861" s="5" t="n">
        <v>20.68</v>
      </c>
      <c r="I8861" s="6">
        <f>IF(E8861&gt;=Markov!$B$3,1,0)</f>
        <v/>
      </c>
      <c r="J8861" s="6">
        <f>I8860</f>
        <v/>
      </c>
      <c r="K8861" s="7">
        <f>MAR1!$B$5+MAR1!$C$5*COS(2*PI()*$C8861/365)+MAR1!$D$5*SIN(2*PI()*$C8861/365)</f>
        <v/>
      </c>
      <c r="L8861" s="7">
        <f>MAR1!$B$6+MAR1!$C$6*COS(2*PI()*$C8861/365)+MAR1!$D$6*SIN(2*PI()*$C8861/365)</f>
        <v/>
      </c>
      <c r="M8861" s="7">
        <f>MAR1!$B$7+MAR1!$C$7*COS(2*PI()*$C8861/365)+MAR1!$D$7*SIN(2*PI()*$C8861/365)</f>
        <v/>
      </c>
      <c r="N8861" s="7">
        <f>F8861-K8861</f>
        <v/>
      </c>
      <c r="O8861" s="7">
        <f>G8861-L8861</f>
        <v/>
      </c>
      <c r="P8861" s="7">
        <f>H8861-M8861</f>
        <v/>
      </c>
      <c r="Q8861" s="7">
        <f>IF($I8861=1,(N8861-MAR1!$B$11)/MAR1!$D$11,(N8861-MAR1!$C$11)/MAR1!$E$11)</f>
        <v/>
      </c>
      <c r="R8861" s="7">
        <f>IF($I8861=1,(O8861-MAR1!$B$12)/MAR1!$D$12,(O8861-MAR1!$C$12)/MAR1!$E$12)</f>
        <v/>
      </c>
      <c r="S8861" s="7">
        <f>IF($I8861=1,(P8861-MAR1!$B$13)/MAR1!$D$13,(P8861-MAR1!$C$13)/MAR1!$E$13)</f>
        <v/>
      </c>
    </row>
    <row r="8862">
      <c r="A8862" s="5" t="n">
        <v>8861</v>
      </c>
      <c r="B8862" s="5" t="n">
        <v>25</v>
      </c>
      <c r="C8862" s="5" t="n">
        <v>101</v>
      </c>
      <c r="D8862" s="5" t="n">
        <v>4</v>
      </c>
      <c r="E8862" s="5" t="n">
        <v>0.8</v>
      </c>
      <c r="F8862" s="5" t="n">
        <v>32.2</v>
      </c>
      <c r="G8862" s="5" t="n">
        <v>23</v>
      </c>
      <c r="H8862" s="5" t="n">
        <v>16.47</v>
      </c>
      <c r="I8862" s="6">
        <f>IF(E8862&gt;=Markov!$B$3,1,0)</f>
        <v/>
      </c>
      <c r="J8862" s="6">
        <f>I8861</f>
        <v/>
      </c>
      <c r="K8862" s="7">
        <f>MAR1!$B$5+MAR1!$C$5*COS(2*PI()*$C8862/365)+MAR1!$D$5*SIN(2*PI()*$C8862/365)</f>
        <v/>
      </c>
      <c r="L8862" s="7">
        <f>MAR1!$B$6+MAR1!$C$6*COS(2*PI()*$C8862/365)+MAR1!$D$6*SIN(2*PI()*$C8862/365)</f>
        <v/>
      </c>
      <c r="M8862" s="7">
        <f>MAR1!$B$7+MAR1!$C$7*COS(2*PI()*$C8862/365)+MAR1!$D$7*SIN(2*PI()*$C8862/365)</f>
        <v/>
      </c>
      <c r="N8862" s="7">
        <f>F8862-K8862</f>
        <v/>
      </c>
      <c r="O8862" s="7">
        <f>G8862-L8862</f>
        <v/>
      </c>
      <c r="P8862" s="7">
        <f>H8862-M8862</f>
        <v/>
      </c>
      <c r="Q8862" s="7">
        <f>IF($I8862=1,(N8862-MAR1!$B$11)/MAR1!$D$11,(N8862-MAR1!$C$11)/MAR1!$E$11)</f>
        <v/>
      </c>
      <c r="R8862" s="7">
        <f>IF($I8862=1,(O8862-MAR1!$B$12)/MAR1!$D$12,(O8862-MAR1!$C$12)/MAR1!$E$12)</f>
        <v/>
      </c>
      <c r="S8862" s="7">
        <f>IF($I8862=1,(P8862-MAR1!$B$13)/MAR1!$D$13,(P8862-MAR1!$C$13)/MAR1!$E$13)</f>
        <v/>
      </c>
    </row>
    <row r="8863">
      <c r="A8863" s="5" t="n">
        <v>8862</v>
      </c>
      <c r="B8863" s="5" t="n">
        <v>25</v>
      </c>
      <c r="C8863" s="5" t="n">
        <v>102</v>
      </c>
      <c r="D8863" s="5" t="n">
        <v>4</v>
      </c>
      <c r="E8863" s="5" t="n">
        <v>0</v>
      </c>
      <c r="F8863" s="5" t="n">
        <v>36.9</v>
      </c>
      <c r="G8863" s="5" t="n">
        <v>25.2</v>
      </c>
      <c r="H8863" s="5" t="n">
        <v>18.9</v>
      </c>
      <c r="I8863" s="6">
        <f>IF(E8863&gt;=Markov!$B$3,1,0)</f>
        <v/>
      </c>
      <c r="J8863" s="6">
        <f>I8862</f>
        <v/>
      </c>
      <c r="K8863" s="7">
        <f>MAR1!$B$5+MAR1!$C$5*COS(2*PI()*$C8863/365)+MAR1!$D$5*SIN(2*PI()*$C8863/365)</f>
        <v/>
      </c>
      <c r="L8863" s="7">
        <f>MAR1!$B$6+MAR1!$C$6*COS(2*PI()*$C8863/365)+MAR1!$D$6*SIN(2*PI()*$C8863/365)</f>
        <v/>
      </c>
      <c r="M8863" s="7">
        <f>MAR1!$B$7+MAR1!$C$7*COS(2*PI()*$C8863/365)+MAR1!$D$7*SIN(2*PI()*$C8863/365)</f>
        <v/>
      </c>
      <c r="N8863" s="7">
        <f>F8863-K8863</f>
        <v/>
      </c>
      <c r="O8863" s="7">
        <f>G8863-L8863</f>
        <v/>
      </c>
      <c r="P8863" s="7">
        <f>H8863-M8863</f>
        <v/>
      </c>
      <c r="Q8863" s="7">
        <f>IF($I8863=1,(N8863-MAR1!$B$11)/MAR1!$D$11,(N8863-MAR1!$C$11)/MAR1!$E$11)</f>
        <v/>
      </c>
      <c r="R8863" s="7">
        <f>IF($I8863=1,(O8863-MAR1!$B$12)/MAR1!$D$12,(O8863-MAR1!$C$12)/MAR1!$E$12)</f>
        <v/>
      </c>
      <c r="S8863" s="7">
        <f>IF($I8863=1,(P8863-MAR1!$B$13)/MAR1!$D$13,(P8863-MAR1!$C$13)/MAR1!$E$13)</f>
        <v/>
      </c>
    </row>
    <row r="8864">
      <c r="A8864" s="5" t="n">
        <v>8863</v>
      </c>
      <c r="B8864" s="5" t="n">
        <v>25</v>
      </c>
      <c r="C8864" s="5" t="n">
        <v>103</v>
      </c>
      <c r="D8864" s="5" t="n">
        <v>4</v>
      </c>
      <c r="E8864" s="5" t="n">
        <v>0</v>
      </c>
      <c r="F8864" s="5" t="n">
        <v>36.7</v>
      </c>
      <c r="G8864" s="5" t="n">
        <v>22.9</v>
      </c>
      <c r="H8864" s="5" t="n">
        <v>21.65</v>
      </c>
      <c r="I8864" s="6">
        <f>IF(E8864&gt;=Markov!$B$3,1,0)</f>
        <v/>
      </c>
      <c r="J8864" s="6">
        <f>I8863</f>
        <v/>
      </c>
      <c r="K8864" s="7">
        <f>MAR1!$B$5+MAR1!$C$5*COS(2*PI()*$C8864/365)+MAR1!$D$5*SIN(2*PI()*$C8864/365)</f>
        <v/>
      </c>
      <c r="L8864" s="7">
        <f>MAR1!$B$6+MAR1!$C$6*COS(2*PI()*$C8864/365)+MAR1!$D$6*SIN(2*PI()*$C8864/365)</f>
        <v/>
      </c>
      <c r="M8864" s="7">
        <f>MAR1!$B$7+MAR1!$C$7*COS(2*PI()*$C8864/365)+MAR1!$D$7*SIN(2*PI()*$C8864/365)</f>
        <v/>
      </c>
      <c r="N8864" s="7">
        <f>F8864-K8864</f>
        <v/>
      </c>
      <c r="O8864" s="7">
        <f>G8864-L8864</f>
        <v/>
      </c>
      <c r="P8864" s="7">
        <f>H8864-M8864</f>
        <v/>
      </c>
      <c r="Q8864" s="7">
        <f>IF($I8864=1,(N8864-MAR1!$B$11)/MAR1!$D$11,(N8864-MAR1!$C$11)/MAR1!$E$11)</f>
        <v/>
      </c>
      <c r="R8864" s="7">
        <f>IF($I8864=1,(O8864-MAR1!$B$12)/MAR1!$D$12,(O8864-MAR1!$C$12)/MAR1!$E$12)</f>
        <v/>
      </c>
      <c r="S8864" s="7">
        <f>IF($I8864=1,(P8864-MAR1!$B$13)/MAR1!$D$13,(P8864-MAR1!$C$13)/MAR1!$E$13)</f>
        <v/>
      </c>
    </row>
    <row r="8865">
      <c r="A8865" s="5" t="n">
        <v>8864</v>
      </c>
      <c r="B8865" s="5" t="n">
        <v>25</v>
      </c>
      <c r="C8865" s="5" t="n">
        <v>104</v>
      </c>
      <c r="D8865" s="5" t="n">
        <v>4</v>
      </c>
      <c r="E8865" s="5" t="n">
        <v>0</v>
      </c>
      <c r="F8865" s="5" t="n">
        <v>36.9</v>
      </c>
      <c r="G8865" s="5" t="n">
        <v>24.5</v>
      </c>
      <c r="H8865" s="5" t="n">
        <v>18.92</v>
      </c>
      <c r="I8865" s="6">
        <f>IF(E8865&gt;=Markov!$B$3,1,0)</f>
        <v/>
      </c>
      <c r="J8865" s="6">
        <f>I8864</f>
        <v/>
      </c>
      <c r="K8865" s="7">
        <f>MAR1!$B$5+MAR1!$C$5*COS(2*PI()*$C8865/365)+MAR1!$D$5*SIN(2*PI()*$C8865/365)</f>
        <v/>
      </c>
      <c r="L8865" s="7">
        <f>MAR1!$B$6+MAR1!$C$6*COS(2*PI()*$C8865/365)+MAR1!$D$6*SIN(2*PI()*$C8865/365)</f>
        <v/>
      </c>
      <c r="M8865" s="7">
        <f>MAR1!$B$7+MAR1!$C$7*COS(2*PI()*$C8865/365)+MAR1!$D$7*SIN(2*PI()*$C8865/365)</f>
        <v/>
      </c>
      <c r="N8865" s="7">
        <f>F8865-K8865</f>
        <v/>
      </c>
      <c r="O8865" s="7">
        <f>G8865-L8865</f>
        <v/>
      </c>
      <c r="P8865" s="7">
        <f>H8865-M8865</f>
        <v/>
      </c>
      <c r="Q8865" s="7">
        <f>IF($I8865=1,(N8865-MAR1!$B$11)/MAR1!$D$11,(N8865-MAR1!$C$11)/MAR1!$E$11)</f>
        <v/>
      </c>
      <c r="R8865" s="7">
        <f>IF($I8865=1,(O8865-MAR1!$B$12)/MAR1!$D$12,(O8865-MAR1!$C$12)/MAR1!$E$12)</f>
        <v/>
      </c>
      <c r="S8865" s="7">
        <f>IF($I8865=1,(P8865-MAR1!$B$13)/MAR1!$D$13,(P8865-MAR1!$C$13)/MAR1!$E$13)</f>
        <v/>
      </c>
    </row>
    <row r="8866">
      <c r="A8866" s="5" t="n">
        <v>8865</v>
      </c>
      <c r="B8866" s="5" t="n">
        <v>25</v>
      </c>
      <c r="C8866" s="5" t="n">
        <v>105</v>
      </c>
      <c r="D8866" s="5" t="n">
        <v>4</v>
      </c>
      <c r="E8866" s="5" t="n">
        <v>0</v>
      </c>
      <c r="F8866" s="5" t="n">
        <v>39.5</v>
      </c>
      <c r="G8866" s="5" t="n">
        <v>24.7</v>
      </c>
      <c r="H8866" s="5" t="n">
        <v>22.19</v>
      </c>
      <c r="I8866" s="6">
        <f>IF(E8866&gt;=Markov!$B$3,1,0)</f>
        <v/>
      </c>
      <c r="J8866" s="6">
        <f>I8865</f>
        <v/>
      </c>
      <c r="K8866" s="7">
        <f>MAR1!$B$5+MAR1!$C$5*COS(2*PI()*$C8866/365)+MAR1!$D$5*SIN(2*PI()*$C8866/365)</f>
        <v/>
      </c>
      <c r="L8866" s="7">
        <f>MAR1!$B$6+MAR1!$C$6*COS(2*PI()*$C8866/365)+MAR1!$D$6*SIN(2*PI()*$C8866/365)</f>
        <v/>
      </c>
      <c r="M8866" s="7">
        <f>MAR1!$B$7+MAR1!$C$7*COS(2*PI()*$C8866/365)+MAR1!$D$7*SIN(2*PI()*$C8866/365)</f>
        <v/>
      </c>
      <c r="N8866" s="7">
        <f>F8866-K8866</f>
        <v/>
      </c>
      <c r="O8866" s="7">
        <f>G8866-L8866</f>
        <v/>
      </c>
      <c r="P8866" s="7">
        <f>H8866-M8866</f>
        <v/>
      </c>
      <c r="Q8866" s="7">
        <f>IF($I8866=1,(N8866-MAR1!$B$11)/MAR1!$D$11,(N8866-MAR1!$C$11)/MAR1!$E$11)</f>
        <v/>
      </c>
      <c r="R8866" s="7">
        <f>IF($I8866=1,(O8866-MAR1!$B$12)/MAR1!$D$12,(O8866-MAR1!$C$12)/MAR1!$E$12)</f>
        <v/>
      </c>
      <c r="S8866" s="7">
        <f>IF($I8866=1,(P8866-MAR1!$B$13)/MAR1!$D$13,(P8866-MAR1!$C$13)/MAR1!$E$13)</f>
        <v/>
      </c>
    </row>
    <row r="8867">
      <c r="A8867" s="5" t="n">
        <v>8866</v>
      </c>
      <c r="B8867" s="5" t="n">
        <v>25</v>
      </c>
      <c r="C8867" s="5" t="n">
        <v>106</v>
      </c>
      <c r="D8867" s="5" t="n">
        <v>4</v>
      </c>
      <c r="E8867" s="5" t="n">
        <v>0</v>
      </c>
      <c r="F8867" s="5" t="n">
        <v>39.2</v>
      </c>
      <c r="G8867" s="5" t="n">
        <v>24.1</v>
      </c>
      <c r="H8867" s="5" t="n">
        <v>19.48</v>
      </c>
      <c r="I8867" s="6">
        <f>IF(E8867&gt;=Markov!$B$3,1,0)</f>
        <v/>
      </c>
      <c r="J8867" s="6">
        <f>I8866</f>
        <v/>
      </c>
      <c r="K8867" s="7">
        <f>MAR1!$B$5+MAR1!$C$5*COS(2*PI()*$C8867/365)+MAR1!$D$5*SIN(2*PI()*$C8867/365)</f>
        <v/>
      </c>
      <c r="L8867" s="7">
        <f>MAR1!$B$6+MAR1!$C$6*COS(2*PI()*$C8867/365)+MAR1!$D$6*SIN(2*PI()*$C8867/365)</f>
        <v/>
      </c>
      <c r="M8867" s="7">
        <f>MAR1!$B$7+MAR1!$C$7*COS(2*PI()*$C8867/365)+MAR1!$D$7*SIN(2*PI()*$C8867/365)</f>
        <v/>
      </c>
      <c r="N8867" s="7">
        <f>F8867-K8867</f>
        <v/>
      </c>
      <c r="O8867" s="7">
        <f>G8867-L8867</f>
        <v/>
      </c>
      <c r="P8867" s="7">
        <f>H8867-M8867</f>
        <v/>
      </c>
      <c r="Q8867" s="7">
        <f>IF($I8867=1,(N8867-MAR1!$B$11)/MAR1!$D$11,(N8867-MAR1!$C$11)/MAR1!$E$11)</f>
        <v/>
      </c>
      <c r="R8867" s="7">
        <f>IF($I8867=1,(O8867-MAR1!$B$12)/MAR1!$D$12,(O8867-MAR1!$C$12)/MAR1!$E$12)</f>
        <v/>
      </c>
      <c r="S8867" s="7">
        <f>IF($I8867=1,(P8867-MAR1!$B$13)/MAR1!$D$13,(P8867-MAR1!$C$13)/MAR1!$E$13)</f>
        <v/>
      </c>
    </row>
    <row r="8868">
      <c r="A8868" s="5" t="n">
        <v>8867</v>
      </c>
      <c r="B8868" s="5" t="n">
        <v>25</v>
      </c>
      <c r="C8868" s="5" t="n">
        <v>107</v>
      </c>
      <c r="D8868" s="5" t="n">
        <v>4</v>
      </c>
      <c r="E8868" s="5" t="n">
        <v>0</v>
      </c>
      <c r="F8868" s="5" t="n">
        <v>37.9</v>
      </c>
      <c r="G8868" s="5" t="n">
        <v>23.3</v>
      </c>
      <c r="H8868" s="5" t="n">
        <v>19.43</v>
      </c>
      <c r="I8868" s="6">
        <f>IF(E8868&gt;=Markov!$B$3,1,0)</f>
        <v/>
      </c>
      <c r="J8868" s="6">
        <f>I8867</f>
        <v/>
      </c>
      <c r="K8868" s="7">
        <f>MAR1!$B$5+MAR1!$C$5*COS(2*PI()*$C8868/365)+MAR1!$D$5*SIN(2*PI()*$C8868/365)</f>
        <v/>
      </c>
      <c r="L8868" s="7">
        <f>MAR1!$B$6+MAR1!$C$6*COS(2*PI()*$C8868/365)+MAR1!$D$6*SIN(2*PI()*$C8868/365)</f>
        <v/>
      </c>
      <c r="M8868" s="7">
        <f>MAR1!$B$7+MAR1!$C$7*COS(2*PI()*$C8868/365)+MAR1!$D$7*SIN(2*PI()*$C8868/365)</f>
        <v/>
      </c>
      <c r="N8868" s="7">
        <f>F8868-K8868</f>
        <v/>
      </c>
      <c r="O8868" s="7">
        <f>G8868-L8868</f>
        <v/>
      </c>
      <c r="P8868" s="7">
        <f>H8868-M8868</f>
        <v/>
      </c>
      <c r="Q8868" s="7">
        <f>IF($I8868=1,(N8868-MAR1!$B$11)/MAR1!$D$11,(N8868-MAR1!$C$11)/MAR1!$E$11)</f>
        <v/>
      </c>
      <c r="R8868" s="7">
        <f>IF($I8868=1,(O8868-MAR1!$B$12)/MAR1!$D$12,(O8868-MAR1!$C$12)/MAR1!$E$12)</f>
        <v/>
      </c>
      <c r="S8868" s="7">
        <f>IF($I8868=1,(P8868-MAR1!$B$13)/MAR1!$D$13,(P8868-MAR1!$C$13)/MAR1!$E$13)</f>
        <v/>
      </c>
    </row>
    <row r="8869">
      <c r="A8869" s="5" t="n">
        <v>8868</v>
      </c>
      <c r="B8869" s="5" t="n">
        <v>25</v>
      </c>
      <c r="C8869" s="5" t="n">
        <v>108</v>
      </c>
      <c r="D8869" s="5" t="n">
        <v>4</v>
      </c>
      <c r="E8869" s="5" t="n">
        <v>0</v>
      </c>
      <c r="F8869" s="5" t="n">
        <v>39.2</v>
      </c>
      <c r="G8869" s="5" t="n">
        <v>24</v>
      </c>
      <c r="H8869" s="5" t="n">
        <v>23.33</v>
      </c>
      <c r="I8869" s="6">
        <f>IF(E8869&gt;=Markov!$B$3,1,0)</f>
        <v/>
      </c>
      <c r="J8869" s="6">
        <f>I8868</f>
        <v/>
      </c>
      <c r="K8869" s="7">
        <f>MAR1!$B$5+MAR1!$C$5*COS(2*PI()*$C8869/365)+MAR1!$D$5*SIN(2*PI()*$C8869/365)</f>
        <v/>
      </c>
      <c r="L8869" s="7">
        <f>MAR1!$B$6+MAR1!$C$6*COS(2*PI()*$C8869/365)+MAR1!$D$6*SIN(2*PI()*$C8869/365)</f>
        <v/>
      </c>
      <c r="M8869" s="7">
        <f>MAR1!$B$7+MAR1!$C$7*COS(2*PI()*$C8869/365)+MAR1!$D$7*SIN(2*PI()*$C8869/365)</f>
        <v/>
      </c>
      <c r="N8869" s="7">
        <f>F8869-K8869</f>
        <v/>
      </c>
      <c r="O8869" s="7">
        <f>G8869-L8869</f>
        <v/>
      </c>
      <c r="P8869" s="7">
        <f>H8869-M8869</f>
        <v/>
      </c>
      <c r="Q8869" s="7">
        <f>IF($I8869=1,(N8869-MAR1!$B$11)/MAR1!$D$11,(N8869-MAR1!$C$11)/MAR1!$E$11)</f>
        <v/>
      </c>
      <c r="R8869" s="7">
        <f>IF($I8869=1,(O8869-MAR1!$B$12)/MAR1!$D$12,(O8869-MAR1!$C$12)/MAR1!$E$12)</f>
        <v/>
      </c>
      <c r="S8869" s="7">
        <f>IF($I8869=1,(P8869-MAR1!$B$13)/MAR1!$D$13,(P8869-MAR1!$C$13)/MAR1!$E$13)</f>
        <v/>
      </c>
    </row>
    <row r="8870">
      <c r="A8870" s="5" t="n">
        <v>8869</v>
      </c>
      <c r="B8870" s="5" t="n">
        <v>25</v>
      </c>
      <c r="C8870" s="5" t="n">
        <v>109</v>
      </c>
      <c r="D8870" s="5" t="n">
        <v>4</v>
      </c>
      <c r="E8870" s="5" t="n">
        <v>0</v>
      </c>
      <c r="F8870" s="5" t="n">
        <v>41</v>
      </c>
      <c r="G8870" s="5" t="n">
        <v>26.3</v>
      </c>
      <c r="H8870" s="5" t="n">
        <v>23.08</v>
      </c>
      <c r="I8870" s="6">
        <f>IF(E8870&gt;=Markov!$B$3,1,0)</f>
        <v/>
      </c>
      <c r="J8870" s="6">
        <f>I8869</f>
        <v/>
      </c>
      <c r="K8870" s="7">
        <f>MAR1!$B$5+MAR1!$C$5*COS(2*PI()*$C8870/365)+MAR1!$D$5*SIN(2*PI()*$C8870/365)</f>
        <v/>
      </c>
      <c r="L8870" s="7">
        <f>MAR1!$B$6+MAR1!$C$6*COS(2*PI()*$C8870/365)+MAR1!$D$6*SIN(2*PI()*$C8870/365)</f>
        <v/>
      </c>
      <c r="M8870" s="7">
        <f>MAR1!$B$7+MAR1!$C$7*COS(2*PI()*$C8870/365)+MAR1!$D$7*SIN(2*PI()*$C8870/365)</f>
        <v/>
      </c>
      <c r="N8870" s="7">
        <f>F8870-K8870</f>
        <v/>
      </c>
      <c r="O8870" s="7">
        <f>G8870-L8870</f>
        <v/>
      </c>
      <c r="P8870" s="7">
        <f>H8870-M8870</f>
        <v/>
      </c>
      <c r="Q8870" s="7">
        <f>IF($I8870=1,(N8870-MAR1!$B$11)/MAR1!$D$11,(N8870-MAR1!$C$11)/MAR1!$E$11)</f>
        <v/>
      </c>
      <c r="R8870" s="7">
        <f>IF($I8870=1,(O8870-MAR1!$B$12)/MAR1!$D$12,(O8870-MAR1!$C$12)/MAR1!$E$12)</f>
        <v/>
      </c>
      <c r="S8870" s="7">
        <f>IF($I8870=1,(P8870-MAR1!$B$13)/MAR1!$D$13,(P8870-MAR1!$C$13)/MAR1!$E$13)</f>
        <v/>
      </c>
    </row>
    <row r="8871">
      <c r="A8871" s="5" t="n">
        <v>8870</v>
      </c>
      <c r="B8871" s="5" t="n">
        <v>25</v>
      </c>
      <c r="C8871" s="5" t="n">
        <v>110</v>
      </c>
      <c r="D8871" s="5" t="n">
        <v>4</v>
      </c>
      <c r="E8871" s="5" t="n">
        <v>0</v>
      </c>
      <c r="F8871" s="5" t="n">
        <v>38.5</v>
      </c>
      <c r="G8871" s="5" t="n">
        <v>24.8</v>
      </c>
      <c r="H8871" s="5" t="n">
        <v>23.36</v>
      </c>
      <c r="I8871" s="6">
        <f>IF(E8871&gt;=Markov!$B$3,1,0)</f>
        <v/>
      </c>
      <c r="J8871" s="6">
        <f>I8870</f>
        <v/>
      </c>
      <c r="K8871" s="7">
        <f>MAR1!$B$5+MAR1!$C$5*COS(2*PI()*$C8871/365)+MAR1!$D$5*SIN(2*PI()*$C8871/365)</f>
        <v/>
      </c>
      <c r="L8871" s="7">
        <f>MAR1!$B$6+MAR1!$C$6*COS(2*PI()*$C8871/365)+MAR1!$D$6*SIN(2*PI()*$C8871/365)</f>
        <v/>
      </c>
      <c r="M8871" s="7">
        <f>MAR1!$B$7+MAR1!$C$7*COS(2*PI()*$C8871/365)+MAR1!$D$7*SIN(2*PI()*$C8871/365)</f>
        <v/>
      </c>
      <c r="N8871" s="7">
        <f>F8871-K8871</f>
        <v/>
      </c>
      <c r="O8871" s="7">
        <f>G8871-L8871</f>
        <v/>
      </c>
      <c r="P8871" s="7">
        <f>H8871-M8871</f>
        <v/>
      </c>
      <c r="Q8871" s="7">
        <f>IF($I8871=1,(N8871-MAR1!$B$11)/MAR1!$D$11,(N8871-MAR1!$C$11)/MAR1!$E$11)</f>
        <v/>
      </c>
      <c r="R8871" s="7">
        <f>IF($I8871=1,(O8871-MAR1!$B$12)/MAR1!$D$12,(O8871-MAR1!$C$12)/MAR1!$E$12)</f>
        <v/>
      </c>
      <c r="S8871" s="7">
        <f>IF($I8871=1,(P8871-MAR1!$B$13)/MAR1!$D$13,(P8871-MAR1!$C$13)/MAR1!$E$13)</f>
        <v/>
      </c>
    </row>
    <row r="8872">
      <c r="A8872" s="5" t="n">
        <v>8871</v>
      </c>
      <c r="B8872" s="5" t="n">
        <v>25</v>
      </c>
      <c r="C8872" s="5" t="n">
        <v>111</v>
      </c>
      <c r="D8872" s="5" t="n">
        <v>4</v>
      </c>
      <c r="E8872" s="5" t="n">
        <v>0</v>
      </c>
      <c r="F8872" s="5" t="n">
        <v>38.7</v>
      </c>
      <c r="G8872" s="5" t="n">
        <v>22.6</v>
      </c>
      <c r="H8872" s="5" t="n">
        <v>28.91</v>
      </c>
      <c r="I8872" s="6">
        <f>IF(E8872&gt;=Markov!$B$3,1,0)</f>
        <v/>
      </c>
      <c r="J8872" s="6">
        <f>I8871</f>
        <v/>
      </c>
      <c r="K8872" s="7">
        <f>MAR1!$B$5+MAR1!$C$5*COS(2*PI()*$C8872/365)+MAR1!$D$5*SIN(2*PI()*$C8872/365)</f>
        <v/>
      </c>
      <c r="L8872" s="7">
        <f>MAR1!$B$6+MAR1!$C$6*COS(2*PI()*$C8872/365)+MAR1!$D$6*SIN(2*PI()*$C8872/365)</f>
        <v/>
      </c>
      <c r="M8872" s="7">
        <f>MAR1!$B$7+MAR1!$C$7*COS(2*PI()*$C8872/365)+MAR1!$D$7*SIN(2*PI()*$C8872/365)</f>
        <v/>
      </c>
      <c r="N8872" s="7">
        <f>F8872-K8872</f>
        <v/>
      </c>
      <c r="O8872" s="7">
        <f>G8872-L8872</f>
        <v/>
      </c>
      <c r="P8872" s="7">
        <f>H8872-M8872</f>
        <v/>
      </c>
      <c r="Q8872" s="7">
        <f>IF($I8872=1,(N8872-MAR1!$B$11)/MAR1!$D$11,(N8872-MAR1!$C$11)/MAR1!$E$11)</f>
        <v/>
      </c>
      <c r="R8872" s="7">
        <f>IF($I8872=1,(O8872-MAR1!$B$12)/MAR1!$D$12,(O8872-MAR1!$C$12)/MAR1!$E$12)</f>
        <v/>
      </c>
      <c r="S8872" s="7">
        <f>IF($I8872=1,(P8872-MAR1!$B$13)/MAR1!$D$13,(P8872-MAR1!$C$13)/MAR1!$E$13)</f>
        <v/>
      </c>
    </row>
    <row r="8873">
      <c r="A8873" s="5" t="n">
        <v>8872</v>
      </c>
      <c r="B8873" s="5" t="n">
        <v>25</v>
      </c>
      <c r="C8873" s="5" t="n">
        <v>112</v>
      </c>
      <c r="D8873" s="5" t="n">
        <v>4</v>
      </c>
      <c r="E8873" s="5" t="n">
        <v>0</v>
      </c>
      <c r="F8873" s="5" t="n">
        <v>36.9</v>
      </c>
      <c r="G8873" s="5" t="n">
        <v>22.7</v>
      </c>
      <c r="H8873" s="5" t="n">
        <v>22.05</v>
      </c>
      <c r="I8873" s="6">
        <f>IF(E8873&gt;=Markov!$B$3,1,0)</f>
        <v/>
      </c>
      <c r="J8873" s="6">
        <f>I8872</f>
        <v/>
      </c>
      <c r="K8873" s="7">
        <f>MAR1!$B$5+MAR1!$C$5*COS(2*PI()*$C8873/365)+MAR1!$D$5*SIN(2*PI()*$C8873/365)</f>
        <v/>
      </c>
      <c r="L8873" s="7">
        <f>MAR1!$B$6+MAR1!$C$6*COS(2*PI()*$C8873/365)+MAR1!$D$6*SIN(2*PI()*$C8873/365)</f>
        <v/>
      </c>
      <c r="M8873" s="7">
        <f>MAR1!$B$7+MAR1!$C$7*COS(2*PI()*$C8873/365)+MAR1!$D$7*SIN(2*PI()*$C8873/365)</f>
        <v/>
      </c>
      <c r="N8873" s="7">
        <f>F8873-K8873</f>
        <v/>
      </c>
      <c r="O8873" s="7">
        <f>G8873-L8873</f>
        <v/>
      </c>
      <c r="P8873" s="7">
        <f>H8873-M8873</f>
        <v/>
      </c>
      <c r="Q8873" s="7">
        <f>IF($I8873=1,(N8873-MAR1!$B$11)/MAR1!$D$11,(N8873-MAR1!$C$11)/MAR1!$E$11)</f>
        <v/>
      </c>
      <c r="R8873" s="7">
        <f>IF($I8873=1,(O8873-MAR1!$B$12)/MAR1!$D$12,(O8873-MAR1!$C$12)/MAR1!$E$12)</f>
        <v/>
      </c>
      <c r="S8873" s="7">
        <f>IF($I8873=1,(P8873-MAR1!$B$13)/MAR1!$D$13,(P8873-MAR1!$C$13)/MAR1!$E$13)</f>
        <v/>
      </c>
    </row>
    <row r="8874">
      <c r="A8874" s="5" t="n">
        <v>8873</v>
      </c>
      <c r="B8874" s="5" t="n">
        <v>25</v>
      </c>
      <c r="C8874" s="5" t="n">
        <v>113</v>
      </c>
      <c r="D8874" s="5" t="n">
        <v>4</v>
      </c>
      <c r="E8874" s="5" t="n">
        <v>8.9</v>
      </c>
      <c r="F8874" s="5" t="n">
        <v>35.6</v>
      </c>
      <c r="G8874" s="5" t="n">
        <v>23.9</v>
      </c>
      <c r="H8874" s="5" t="n">
        <v>15.87</v>
      </c>
      <c r="I8874" s="6">
        <f>IF(E8874&gt;=Markov!$B$3,1,0)</f>
        <v/>
      </c>
      <c r="J8874" s="6">
        <f>I8873</f>
        <v/>
      </c>
      <c r="K8874" s="7">
        <f>MAR1!$B$5+MAR1!$C$5*COS(2*PI()*$C8874/365)+MAR1!$D$5*SIN(2*PI()*$C8874/365)</f>
        <v/>
      </c>
      <c r="L8874" s="7">
        <f>MAR1!$B$6+MAR1!$C$6*COS(2*PI()*$C8874/365)+MAR1!$D$6*SIN(2*PI()*$C8874/365)</f>
        <v/>
      </c>
      <c r="M8874" s="7">
        <f>MAR1!$B$7+MAR1!$C$7*COS(2*PI()*$C8874/365)+MAR1!$D$7*SIN(2*PI()*$C8874/365)</f>
        <v/>
      </c>
      <c r="N8874" s="7">
        <f>F8874-K8874</f>
        <v/>
      </c>
      <c r="O8874" s="7">
        <f>G8874-L8874</f>
        <v/>
      </c>
      <c r="P8874" s="7">
        <f>H8874-M8874</f>
        <v/>
      </c>
      <c r="Q8874" s="7">
        <f>IF($I8874=1,(N8874-MAR1!$B$11)/MAR1!$D$11,(N8874-MAR1!$C$11)/MAR1!$E$11)</f>
        <v/>
      </c>
      <c r="R8874" s="7">
        <f>IF($I8874=1,(O8874-MAR1!$B$12)/MAR1!$D$12,(O8874-MAR1!$C$12)/MAR1!$E$12)</f>
        <v/>
      </c>
      <c r="S8874" s="7">
        <f>IF($I8874=1,(P8874-MAR1!$B$13)/MAR1!$D$13,(P8874-MAR1!$C$13)/MAR1!$E$13)</f>
        <v/>
      </c>
    </row>
    <row r="8875">
      <c r="A8875" s="5" t="n">
        <v>8874</v>
      </c>
      <c r="B8875" s="5" t="n">
        <v>25</v>
      </c>
      <c r="C8875" s="5" t="n">
        <v>114</v>
      </c>
      <c r="D8875" s="5" t="n">
        <v>4</v>
      </c>
      <c r="E8875" s="5" t="n">
        <v>0</v>
      </c>
      <c r="F8875" s="5" t="n">
        <v>38.6</v>
      </c>
      <c r="G8875" s="5" t="n">
        <v>24.2</v>
      </c>
      <c r="H8875" s="5" t="n">
        <v>24.37</v>
      </c>
      <c r="I8875" s="6">
        <f>IF(E8875&gt;=Markov!$B$3,1,0)</f>
        <v/>
      </c>
      <c r="J8875" s="6">
        <f>I8874</f>
        <v/>
      </c>
      <c r="K8875" s="7">
        <f>MAR1!$B$5+MAR1!$C$5*COS(2*PI()*$C8875/365)+MAR1!$D$5*SIN(2*PI()*$C8875/365)</f>
        <v/>
      </c>
      <c r="L8875" s="7">
        <f>MAR1!$B$6+MAR1!$C$6*COS(2*PI()*$C8875/365)+MAR1!$D$6*SIN(2*PI()*$C8875/365)</f>
        <v/>
      </c>
      <c r="M8875" s="7">
        <f>MAR1!$B$7+MAR1!$C$7*COS(2*PI()*$C8875/365)+MAR1!$D$7*SIN(2*PI()*$C8875/365)</f>
        <v/>
      </c>
      <c r="N8875" s="7">
        <f>F8875-K8875</f>
        <v/>
      </c>
      <c r="O8875" s="7">
        <f>G8875-L8875</f>
        <v/>
      </c>
      <c r="P8875" s="7">
        <f>H8875-M8875</f>
        <v/>
      </c>
      <c r="Q8875" s="7">
        <f>IF($I8875=1,(N8875-MAR1!$B$11)/MAR1!$D$11,(N8875-MAR1!$C$11)/MAR1!$E$11)</f>
        <v/>
      </c>
      <c r="R8875" s="7">
        <f>IF($I8875=1,(O8875-MAR1!$B$12)/MAR1!$D$12,(O8875-MAR1!$C$12)/MAR1!$E$12)</f>
        <v/>
      </c>
      <c r="S8875" s="7">
        <f>IF($I8875=1,(P8875-MAR1!$B$13)/MAR1!$D$13,(P8875-MAR1!$C$13)/MAR1!$E$13)</f>
        <v/>
      </c>
    </row>
    <row r="8876">
      <c r="A8876" s="5" t="n">
        <v>8875</v>
      </c>
      <c r="B8876" s="5" t="n">
        <v>25</v>
      </c>
      <c r="C8876" s="5" t="n">
        <v>115</v>
      </c>
      <c r="D8876" s="5" t="n">
        <v>4</v>
      </c>
      <c r="E8876" s="5" t="n">
        <v>0</v>
      </c>
      <c r="F8876" s="5" t="n">
        <v>38.6</v>
      </c>
      <c r="G8876" s="5" t="n">
        <v>25.7</v>
      </c>
      <c r="H8876" s="5" t="n">
        <v>22.44</v>
      </c>
      <c r="I8876" s="6">
        <f>IF(E8876&gt;=Markov!$B$3,1,0)</f>
        <v/>
      </c>
      <c r="J8876" s="6">
        <f>I8875</f>
        <v/>
      </c>
      <c r="K8876" s="7">
        <f>MAR1!$B$5+MAR1!$C$5*COS(2*PI()*$C8876/365)+MAR1!$D$5*SIN(2*PI()*$C8876/365)</f>
        <v/>
      </c>
      <c r="L8876" s="7">
        <f>MAR1!$B$6+MAR1!$C$6*COS(2*PI()*$C8876/365)+MAR1!$D$6*SIN(2*PI()*$C8876/365)</f>
        <v/>
      </c>
      <c r="M8876" s="7">
        <f>MAR1!$B$7+MAR1!$C$7*COS(2*PI()*$C8876/365)+MAR1!$D$7*SIN(2*PI()*$C8876/365)</f>
        <v/>
      </c>
      <c r="N8876" s="7">
        <f>F8876-K8876</f>
        <v/>
      </c>
      <c r="O8876" s="7">
        <f>G8876-L8876</f>
        <v/>
      </c>
      <c r="P8876" s="7">
        <f>H8876-M8876</f>
        <v/>
      </c>
      <c r="Q8876" s="7">
        <f>IF($I8876=1,(N8876-MAR1!$B$11)/MAR1!$D$11,(N8876-MAR1!$C$11)/MAR1!$E$11)</f>
        <v/>
      </c>
      <c r="R8876" s="7">
        <f>IF($I8876=1,(O8876-MAR1!$B$12)/MAR1!$D$12,(O8876-MAR1!$C$12)/MAR1!$E$12)</f>
        <v/>
      </c>
      <c r="S8876" s="7">
        <f>IF($I8876=1,(P8876-MAR1!$B$13)/MAR1!$D$13,(P8876-MAR1!$C$13)/MAR1!$E$13)</f>
        <v/>
      </c>
    </row>
    <row r="8877">
      <c r="A8877" s="5" t="n">
        <v>8876</v>
      </c>
      <c r="B8877" s="5" t="n">
        <v>25</v>
      </c>
      <c r="C8877" s="5" t="n">
        <v>116</v>
      </c>
      <c r="D8877" s="5" t="n">
        <v>4</v>
      </c>
      <c r="E8877" s="5" t="n">
        <v>0</v>
      </c>
      <c r="F8877" s="5" t="n">
        <v>37</v>
      </c>
      <c r="G8877" s="5" t="n">
        <v>24.5</v>
      </c>
      <c r="H8877" s="5" t="n">
        <v>18.41</v>
      </c>
      <c r="I8877" s="6">
        <f>IF(E8877&gt;=Markov!$B$3,1,0)</f>
        <v/>
      </c>
      <c r="J8877" s="6">
        <f>I8876</f>
        <v/>
      </c>
      <c r="K8877" s="7">
        <f>MAR1!$B$5+MAR1!$C$5*COS(2*PI()*$C8877/365)+MAR1!$D$5*SIN(2*PI()*$C8877/365)</f>
        <v/>
      </c>
      <c r="L8877" s="7">
        <f>MAR1!$B$6+MAR1!$C$6*COS(2*PI()*$C8877/365)+MAR1!$D$6*SIN(2*PI()*$C8877/365)</f>
        <v/>
      </c>
      <c r="M8877" s="7">
        <f>MAR1!$B$7+MAR1!$C$7*COS(2*PI()*$C8877/365)+MAR1!$D$7*SIN(2*PI()*$C8877/365)</f>
        <v/>
      </c>
      <c r="N8877" s="7">
        <f>F8877-K8877</f>
        <v/>
      </c>
      <c r="O8877" s="7">
        <f>G8877-L8877</f>
        <v/>
      </c>
      <c r="P8877" s="7">
        <f>H8877-M8877</f>
        <v/>
      </c>
      <c r="Q8877" s="7">
        <f>IF($I8877=1,(N8877-MAR1!$B$11)/MAR1!$D$11,(N8877-MAR1!$C$11)/MAR1!$E$11)</f>
        <v/>
      </c>
      <c r="R8877" s="7">
        <f>IF($I8877=1,(O8877-MAR1!$B$12)/MAR1!$D$12,(O8877-MAR1!$C$12)/MAR1!$E$12)</f>
        <v/>
      </c>
      <c r="S8877" s="7">
        <f>IF($I8877=1,(P8877-MAR1!$B$13)/MAR1!$D$13,(P8877-MAR1!$C$13)/MAR1!$E$13)</f>
        <v/>
      </c>
    </row>
    <row r="8878">
      <c r="A8878" s="5" t="n">
        <v>8877</v>
      </c>
      <c r="B8878" s="5" t="n">
        <v>25</v>
      </c>
      <c r="C8878" s="5" t="n">
        <v>117</v>
      </c>
      <c r="D8878" s="5" t="n">
        <v>4</v>
      </c>
      <c r="E8878" s="5" t="n">
        <v>0</v>
      </c>
      <c r="F8878" s="5" t="n">
        <v>39.3</v>
      </c>
      <c r="G8878" s="5" t="n">
        <v>26.1</v>
      </c>
      <c r="H8878" s="5" t="n">
        <v>20.37</v>
      </c>
      <c r="I8878" s="6">
        <f>IF(E8878&gt;=Markov!$B$3,1,0)</f>
        <v/>
      </c>
      <c r="J8878" s="6">
        <f>I8877</f>
        <v/>
      </c>
      <c r="K8878" s="7">
        <f>MAR1!$B$5+MAR1!$C$5*COS(2*PI()*$C8878/365)+MAR1!$D$5*SIN(2*PI()*$C8878/365)</f>
        <v/>
      </c>
      <c r="L8878" s="7">
        <f>MAR1!$B$6+MAR1!$C$6*COS(2*PI()*$C8878/365)+MAR1!$D$6*SIN(2*PI()*$C8878/365)</f>
        <v/>
      </c>
      <c r="M8878" s="7">
        <f>MAR1!$B$7+MAR1!$C$7*COS(2*PI()*$C8878/365)+MAR1!$D$7*SIN(2*PI()*$C8878/365)</f>
        <v/>
      </c>
      <c r="N8878" s="7">
        <f>F8878-K8878</f>
        <v/>
      </c>
      <c r="O8878" s="7">
        <f>G8878-L8878</f>
        <v/>
      </c>
      <c r="P8878" s="7">
        <f>H8878-M8878</f>
        <v/>
      </c>
      <c r="Q8878" s="7">
        <f>IF($I8878=1,(N8878-MAR1!$B$11)/MAR1!$D$11,(N8878-MAR1!$C$11)/MAR1!$E$11)</f>
        <v/>
      </c>
      <c r="R8878" s="7">
        <f>IF($I8878=1,(O8878-MAR1!$B$12)/MAR1!$D$12,(O8878-MAR1!$C$12)/MAR1!$E$12)</f>
        <v/>
      </c>
      <c r="S8878" s="7">
        <f>IF($I8878=1,(P8878-MAR1!$B$13)/MAR1!$D$13,(P8878-MAR1!$C$13)/MAR1!$E$13)</f>
        <v/>
      </c>
    </row>
    <row r="8879">
      <c r="A8879" s="5" t="n">
        <v>8878</v>
      </c>
      <c r="B8879" s="5" t="n">
        <v>25</v>
      </c>
      <c r="C8879" s="5" t="n">
        <v>118</v>
      </c>
      <c r="D8879" s="5" t="n">
        <v>4</v>
      </c>
      <c r="E8879" s="5" t="n">
        <v>0</v>
      </c>
      <c r="F8879" s="5" t="n">
        <v>37.3</v>
      </c>
      <c r="G8879" s="5" t="n">
        <v>25.2</v>
      </c>
      <c r="H8879" s="5" t="n">
        <v>18.31</v>
      </c>
      <c r="I8879" s="6">
        <f>IF(E8879&gt;=Markov!$B$3,1,0)</f>
        <v/>
      </c>
      <c r="J8879" s="6">
        <f>I8878</f>
        <v/>
      </c>
      <c r="K8879" s="7">
        <f>MAR1!$B$5+MAR1!$C$5*COS(2*PI()*$C8879/365)+MAR1!$D$5*SIN(2*PI()*$C8879/365)</f>
        <v/>
      </c>
      <c r="L8879" s="7">
        <f>MAR1!$B$6+MAR1!$C$6*COS(2*PI()*$C8879/365)+MAR1!$D$6*SIN(2*PI()*$C8879/365)</f>
        <v/>
      </c>
      <c r="M8879" s="7">
        <f>MAR1!$B$7+MAR1!$C$7*COS(2*PI()*$C8879/365)+MAR1!$D$7*SIN(2*PI()*$C8879/365)</f>
        <v/>
      </c>
      <c r="N8879" s="7">
        <f>F8879-K8879</f>
        <v/>
      </c>
      <c r="O8879" s="7">
        <f>G8879-L8879</f>
        <v/>
      </c>
      <c r="P8879" s="7">
        <f>H8879-M8879</f>
        <v/>
      </c>
      <c r="Q8879" s="7">
        <f>IF($I8879=1,(N8879-MAR1!$B$11)/MAR1!$D$11,(N8879-MAR1!$C$11)/MAR1!$E$11)</f>
        <v/>
      </c>
      <c r="R8879" s="7">
        <f>IF($I8879=1,(O8879-MAR1!$B$12)/MAR1!$D$12,(O8879-MAR1!$C$12)/MAR1!$E$12)</f>
        <v/>
      </c>
      <c r="S8879" s="7">
        <f>IF($I8879=1,(P8879-MAR1!$B$13)/MAR1!$D$13,(P8879-MAR1!$C$13)/MAR1!$E$13)</f>
        <v/>
      </c>
    </row>
    <row r="8880">
      <c r="A8880" s="5" t="n">
        <v>8879</v>
      </c>
      <c r="B8880" s="5" t="n">
        <v>25</v>
      </c>
      <c r="C8880" s="5" t="n">
        <v>119</v>
      </c>
      <c r="D8880" s="5" t="n">
        <v>4</v>
      </c>
      <c r="E8880" s="5" t="n">
        <v>0</v>
      </c>
      <c r="F8880" s="5" t="n">
        <v>39.5</v>
      </c>
      <c r="G8880" s="5" t="n">
        <v>24.6</v>
      </c>
      <c r="H8880" s="5" t="n">
        <v>24.82</v>
      </c>
      <c r="I8880" s="6">
        <f>IF(E8880&gt;=Markov!$B$3,1,0)</f>
        <v/>
      </c>
      <c r="J8880" s="6">
        <f>I8879</f>
        <v/>
      </c>
      <c r="K8880" s="7">
        <f>MAR1!$B$5+MAR1!$C$5*COS(2*PI()*$C8880/365)+MAR1!$D$5*SIN(2*PI()*$C8880/365)</f>
        <v/>
      </c>
      <c r="L8880" s="7">
        <f>MAR1!$B$6+MAR1!$C$6*COS(2*PI()*$C8880/365)+MAR1!$D$6*SIN(2*PI()*$C8880/365)</f>
        <v/>
      </c>
      <c r="M8880" s="7">
        <f>MAR1!$B$7+MAR1!$C$7*COS(2*PI()*$C8880/365)+MAR1!$D$7*SIN(2*PI()*$C8880/365)</f>
        <v/>
      </c>
      <c r="N8880" s="7">
        <f>F8880-K8880</f>
        <v/>
      </c>
      <c r="O8880" s="7">
        <f>G8880-L8880</f>
        <v/>
      </c>
      <c r="P8880" s="7">
        <f>H8880-M8880</f>
        <v/>
      </c>
      <c r="Q8880" s="7">
        <f>IF($I8880=1,(N8880-MAR1!$B$11)/MAR1!$D$11,(N8880-MAR1!$C$11)/MAR1!$E$11)</f>
        <v/>
      </c>
      <c r="R8880" s="7">
        <f>IF($I8880=1,(O8880-MAR1!$B$12)/MAR1!$D$12,(O8880-MAR1!$C$12)/MAR1!$E$12)</f>
        <v/>
      </c>
      <c r="S8880" s="7">
        <f>IF($I8880=1,(P8880-MAR1!$B$13)/MAR1!$D$13,(P8880-MAR1!$C$13)/MAR1!$E$13)</f>
        <v/>
      </c>
    </row>
    <row r="8881">
      <c r="A8881" s="5" t="n">
        <v>8880</v>
      </c>
      <c r="B8881" s="5" t="n">
        <v>25</v>
      </c>
      <c r="C8881" s="5" t="n">
        <v>120</v>
      </c>
      <c r="D8881" s="5" t="n">
        <v>4</v>
      </c>
      <c r="E8881" s="5" t="n">
        <v>0</v>
      </c>
      <c r="F8881" s="5" t="n">
        <v>38.8</v>
      </c>
      <c r="G8881" s="5" t="n">
        <v>24</v>
      </c>
      <c r="H8881" s="5" t="n">
        <v>24.2</v>
      </c>
      <c r="I8881" s="6">
        <f>IF(E8881&gt;=Markov!$B$3,1,0)</f>
        <v/>
      </c>
      <c r="J8881" s="6">
        <f>I8880</f>
        <v/>
      </c>
      <c r="K8881" s="7">
        <f>MAR1!$B$5+MAR1!$C$5*COS(2*PI()*$C8881/365)+MAR1!$D$5*SIN(2*PI()*$C8881/365)</f>
        <v/>
      </c>
      <c r="L8881" s="7">
        <f>MAR1!$B$6+MAR1!$C$6*COS(2*PI()*$C8881/365)+MAR1!$D$6*SIN(2*PI()*$C8881/365)</f>
        <v/>
      </c>
      <c r="M8881" s="7">
        <f>MAR1!$B$7+MAR1!$C$7*COS(2*PI()*$C8881/365)+MAR1!$D$7*SIN(2*PI()*$C8881/365)</f>
        <v/>
      </c>
      <c r="N8881" s="7">
        <f>F8881-K8881</f>
        <v/>
      </c>
      <c r="O8881" s="7">
        <f>G8881-L8881</f>
        <v/>
      </c>
      <c r="P8881" s="7">
        <f>H8881-M8881</f>
        <v/>
      </c>
      <c r="Q8881" s="7">
        <f>IF($I8881=1,(N8881-MAR1!$B$11)/MAR1!$D$11,(N8881-MAR1!$C$11)/MAR1!$E$11)</f>
        <v/>
      </c>
      <c r="R8881" s="7">
        <f>IF($I8881=1,(O8881-MAR1!$B$12)/MAR1!$D$12,(O8881-MAR1!$C$12)/MAR1!$E$12)</f>
        <v/>
      </c>
      <c r="S8881" s="7">
        <f>IF($I8881=1,(P8881-MAR1!$B$13)/MAR1!$D$13,(P8881-MAR1!$C$13)/MAR1!$E$13)</f>
        <v/>
      </c>
    </row>
    <row r="8882">
      <c r="A8882" s="5" t="n">
        <v>8881</v>
      </c>
      <c r="B8882" s="5" t="n">
        <v>25</v>
      </c>
      <c r="C8882" s="5" t="n">
        <v>121</v>
      </c>
      <c r="D8882" s="5" t="n">
        <v>5</v>
      </c>
      <c r="E8882" s="5" t="n">
        <v>51.7</v>
      </c>
      <c r="F8882" s="5" t="n">
        <v>34.7</v>
      </c>
      <c r="G8882" s="5" t="n">
        <v>23.8</v>
      </c>
      <c r="H8882" s="5" t="n">
        <v>15.02</v>
      </c>
      <c r="I8882" s="6">
        <f>IF(E8882&gt;=Markov!$B$3,1,0)</f>
        <v/>
      </c>
      <c r="J8882" s="6">
        <f>I8881</f>
        <v/>
      </c>
      <c r="K8882" s="7">
        <f>MAR1!$B$5+MAR1!$C$5*COS(2*PI()*$C8882/365)+MAR1!$D$5*SIN(2*PI()*$C8882/365)</f>
        <v/>
      </c>
      <c r="L8882" s="7">
        <f>MAR1!$B$6+MAR1!$C$6*COS(2*PI()*$C8882/365)+MAR1!$D$6*SIN(2*PI()*$C8882/365)</f>
        <v/>
      </c>
      <c r="M8882" s="7">
        <f>MAR1!$B$7+MAR1!$C$7*COS(2*PI()*$C8882/365)+MAR1!$D$7*SIN(2*PI()*$C8882/365)</f>
        <v/>
      </c>
      <c r="N8882" s="7">
        <f>F8882-K8882</f>
        <v/>
      </c>
      <c r="O8882" s="7">
        <f>G8882-L8882</f>
        <v/>
      </c>
      <c r="P8882" s="7">
        <f>H8882-M8882</f>
        <v/>
      </c>
      <c r="Q8882" s="7">
        <f>IF($I8882=1,(N8882-MAR1!$B$11)/MAR1!$D$11,(N8882-MAR1!$C$11)/MAR1!$E$11)</f>
        <v/>
      </c>
      <c r="R8882" s="7">
        <f>IF($I8882=1,(O8882-MAR1!$B$12)/MAR1!$D$12,(O8882-MAR1!$C$12)/MAR1!$E$12)</f>
        <v/>
      </c>
      <c r="S8882" s="7">
        <f>IF($I8882=1,(P8882-MAR1!$B$13)/MAR1!$D$13,(P8882-MAR1!$C$13)/MAR1!$E$13)</f>
        <v/>
      </c>
    </row>
    <row r="8883">
      <c r="A8883" s="5" t="n">
        <v>8882</v>
      </c>
      <c r="B8883" s="5" t="n">
        <v>25</v>
      </c>
      <c r="C8883" s="5" t="n">
        <v>122</v>
      </c>
      <c r="D8883" s="5" t="n">
        <v>5</v>
      </c>
      <c r="E8883" s="5" t="n">
        <v>0</v>
      </c>
      <c r="F8883" s="5" t="n">
        <v>34.6</v>
      </c>
      <c r="G8883" s="5" t="n">
        <v>23.6</v>
      </c>
      <c r="H8883" s="5" t="n">
        <v>26.96</v>
      </c>
      <c r="I8883" s="6">
        <f>IF(E8883&gt;=Markov!$B$3,1,0)</f>
        <v/>
      </c>
      <c r="J8883" s="6">
        <f>I8882</f>
        <v/>
      </c>
      <c r="K8883" s="7">
        <f>MAR1!$B$5+MAR1!$C$5*COS(2*PI()*$C8883/365)+MAR1!$D$5*SIN(2*PI()*$C8883/365)</f>
        <v/>
      </c>
      <c r="L8883" s="7">
        <f>MAR1!$B$6+MAR1!$C$6*COS(2*PI()*$C8883/365)+MAR1!$D$6*SIN(2*PI()*$C8883/365)</f>
        <v/>
      </c>
      <c r="M8883" s="7">
        <f>MAR1!$B$7+MAR1!$C$7*COS(2*PI()*$C8883/365)+MAR1!$D$7*SIN(2*PI()*$C8883/365)</f>
        <v/>
      </c>
      <c r="N8883" s="7">
        <f>F8883-K8883</f>
        <v/>
      </c>
      <c r="O8883" s="7">
        <f>G8883-L8883</f>
        <v/>
      </c>
      <c r="P8883" s="7">
        <f>H8883-M8883</f>
        <v/>
      </c>
      <c r="Q8883" s="7">
        <f>IF($I8883=1,(N8883-MAR1!$B$11)/MAR1!$D$11,(N8883-MAR1!$C$11)/MAR1!$E$11)</f>
        <v/>
      </c>
      <c r="R8883" s="7">
        <f>IF($I8883=1,(O8883-MAR1!$B$12)/MAR1!$D$12,(O8883-MAR1!$C$12)/MAR1!$E$12)</f>
        <v/>
      </c>
      <c r="S8883" s="7">
        <f>IF($I8883=1,(P8883-MAR1!$B$13)/MAR1!$D$13,(P8883-MAR1!$C$13)/MAR1!$E$13)</f>
        <v/>
      </c>
    </row>
    <row r="8884">
      <c r="A8884" s="5" t="n">
        <v>8883</v>
      </c>
      <c r="B8884" s="5" t="n">
        <v>25</v>
      </c>
      <c r="C8884" s="5" t="n">
        <v>123</v>
      </c>
      <c r="D8884" s="5" t="n">
        <v>5</v>
      </c>
      <c r="E8884" s="5" t="n">
        <v>0.6</v>
      </c>
      <c r="F8884" s="5" t="n">
        <v>34.6</v>
      </c>
      <c r="G8884" s="5" t="n">
        <v>23.4</v>
      </c>
      <c r="H8884" s="5" t="n">
        <v>16.72</v>
      </c>
      <c r="I8884" s="6">
        <f>IF(E8884&gt;=Markov!$B$3,1,0)</f>
        <v/>
      </c>
      <c r="J8884" s="6">
        <f>I8883</f>
        <v/>
      </c>
      <c r="K8884" s="7">
        <f>MAR1!$B$5+MAR1!$C$5*COS(2*PI()*$C8884/365)+MAR1!$D$5*SIN(2*PI()*$C8884/365)</f>
        <v/>
      </c>
      <c r="L8884" s="7">
        <f>MAR1!$B$6+MAR1!$C$6*COS(2*PI()*$C8884/365)+MAR1!$D$6*SIN(2*PI()*$C8884/365)</f>
        <v/>
      </c>
      <c r="M8884" s="7">
        <f>MAR1!$B$7+MAR1!$C$7*COS(2*PI()*$C8884/365)+MAR1!$D$7*SIN(2*PI()*$C8884/365)</f>
        <v/>
      </c>
      <c r="N8884" s="7">
        <f>F8884-K8884</f>
        <v/>
      </c>
      <c r="O8884" s="7">
        <f>G8884-L8884</f>
        <v/>
      </c>
      <c r="P8884" s="7">
        <f>H8884-M8884</f>
        <v/>
      </c>
      <c r="Q8884" s="7">
        <f>IF($I8884=1,(N8884-MAR1!$B$11)/MAR1!$D$11,(N8884-MAR1!$C$11)/MAR1!$E$11)</f>
        <v/>
      </c>
      <c r="R8884" s="7">
        <f>IF($I8884=1,(O8884-MAR1!$B$12)/MAR1!$D$12,(O8884-MAR1!$C$12)/MAR1!$E$12)</f>
        <v/>
      </c>
      <c r="S8884" s="7">
        <f>IF($I8884=1,(P8884-MAR1!$B$13)/MAR1!$D$13,(P8884-MAR1!$C$13)/MAR1!$E$13)</f>
        <v/>
      </c>
    </row>
    <row r="8885">
      <c r="A8885" s="5" t="n">
        <v>8884</v>
      </c>
      <c r="B8885" s="5" t="n">
        <v>25</v>
      </c>
      <c r="C8885" s="5" t="n">
        <v>124</v>
      </c>
      <c r="D8885" s="5" t="n">
        <v>5</v>
      </c>
      <c r="E8885" s="5" t="n">
        <v>3.5</v>
      </c>
      <c r="F8885" s="5" t="n">
        <v>34.9</v>
      </c>
      <c r="G8885" s="5" t="n">
        <v>22.4</v>
      </c>
      <c r="H8885" s="5" t="n">
        <v>20.91</v>
      </c>
      <c r="I8885" s="6">
        <f>IF(E8885&gt;=Markov!$B$3,1,0)</f>
        <v/>
      </c>
      <c r="J8885" s="6">
        <f>I8884</f>
        <v/>
      </c>
      <c r="K8885" s="7">
        <f>MAR1!$B$5+MAR1!$C$5*COS(2*PI()*$C8885/365)+MAR1!$D$5*SIN(2*PI()*$C8885/365)</f>
        <v/>
      </c>
      <c r="L8885" s="7">
        <f>MAR1!$B$6+MAR1!$C$6*COS(2*PI()*$C8885/365)+MAR1!$D$6*SIN(2*PI()*$C8885/365)</f>
        <v/>
      </c>
      <c r="M8885" s="7">
        <f>MAR1!$B$7+MAR1!$C$7*COS(2*PI()*$C8885/365)+MAR1!$D$7*SIN(2*PI()*$C8885/365)</f>
        <v/>
      </c>
      <c r="N8885" s="7">
        <f>F8885-K8885</f>
        <v/>
      </c>
      <c r="O8885" s="7">
        <f>G8885-L8885</f>
        <v/>
      </c>
      <c r="P8885" s="7">
        <f>H8885-M8885</f>
        <v/>
      </c>
      <c r="Q8885" s="7">
        <f>IF($I8885=1,(N8885-MAR1!$B$11)/MAR1!$D$11,(N8885-MAR1!$C$11)/MAR1!$E$11)</f>
        <v/>
      </c>
      <c r="R8885" s="7">
        <f>IF($I8885=1,(O8885-MAR1!$B$12)/MAR1!$D$12,(O8885-MAR1!$C$12)/MAR1!$E$12)</f>
        <v/>
      </c>
      <c r="S8885" s="7">
        <f>IF($I8885=1,(P8885-MAR1!$B$13)/MAR1!$D$13,(P8885-MAR1!$C$13)/MAR1!$E$13)</f>
        <v/>
      </c>
    </row>
    <row r="8886">
      <c r="A8886" s="5" t="n">
        <v>8885</v>
      </c>
      <c r="B8886" s="5" t="n">
        <v>25</v>
      </c>
      <c r="C8886" s="5" t="n">
        <v>125</v>
      </c>
      <c r="D8886" s="5" t="n">
        <v>5</v>
      </c>
      <c r="E8886" s="5" t="n">
        <v>0</v>
      </c>
      <c r="F8886" s="5" t="n">
        <v>36.7</v>
      </c>
      <c r="G8886" s="5" t="n">
        <v>25.9</v>
      </c>
      <c r="H8886" s="5" t="n">
        <v>24.88</v>
      </c>
      <c r="I8886" s="6">
        <f>IF(E8886&gt;=Markov!$B$3,1,0)</f>
        <v/>
      </c>
      <c r="J8886" s="6">
        <f>I8885</f>
        <v/>
      </c>
      <c r="K8886" s="7">
        <f>MAR1!$B$5+MAR1!$C$5*COS(2*PI()*$C8886/365)+MAR1!$D$5*SIN(2*PI()*$C8886/365)</f>
        <v/>
      </c>
      <c r="L8886" s="7">
        <f>MAR1!$B$6+MAR1!$C$6*COS(2*PI()*$C8886/365)+MAR1!$D$6*SIN(2*PI()*$C8886/365)</f>
        <v/>
      </c>
      <c r="M8886" s="7">
        <f>MAR1!$B$7+MAR1!$C$7*COS(2*PI()*$C8886/365)+MAR1!$D$7*SIN(2*PI()*$C8886/365)</f>
        <v/>
      </c>
      <c r="N8886" s="7">
        <f>F8886-K8886</f>
        <v/>
      </c>
      <c r="O8886" s="7">
        <f>G8886-L8886</f>
        <v/>
      </c>
      <c r="P8886" s="7">
        <f>H8886-M8886</f>
        <v/>
      </c>
      <c r="Q8886" s="7">
        <f>IF($I8886=1,(N8886-MAR1!$B$11)/MAR1!$D$11,(N8886-MAR1!$C$11)/MAR1!$E$11)</f>
        <v/>
      </c>
      <c r="R8886" s="7">
        <f>IF($I8886=1,(O8886-MAR1!$B$12)/MAR1!$D$12,(O8886-MAR1!$C$12)/MAR1!$E$12)</f>
        <v/>
      </c>
      <c r="S8886" s="7">
        <f>IF($I8886=1,(P8886-MAR1!$B$13)/MAR1!$D$13,(P8886-MAR1!$C$13)/MAR1!$E$13)</f>
        <v/>
      </c>
    </row>
    <row r="8887">
      <c r="A8887" s="5" t="n">
        <v>8886</v>
      </c>
      <c r="B8887" s="5" t="n">
        <v>25</v>
      </c>
      <c r="C8887" s="5" t="n">
        <v>126</v>
      </c>
      <c r="D8887" s="5" t="n">
        <v>5</v>
      </c>
      <c r="E8887" s="5" t="n">
        <v>0</v>
      </c>
      <c r="F8887" s="5" t="n">
        <v>40.2</v>
      </c>
      <c r="G8887" s="5" t="n">
        <v>27.2</v>
      </c>
      <c r="H8887" s="5" t="n">
        <v>28.07</v>
      </c>
      <c r="I8887" s="6">
        <f>IF(E8887&gt;=Markov!$B$3,1,0)</f>
        <v/>
      </c>
      <c r="J8887" s="6">
        <f>I8886</f>
        <v/>
      </c>
      <c r="K8887" s="7">
        <f>MAR1!$B$5+MAR1!$C$5*COS(2*PI()*$C8887/365)+MAR1!$D$5*SIN(2*PI()*$C8887/365)</f>
        <v/>
      </c>
      <c r="L8887" s="7">
        <f>MAR1!$B$6+MAR1!$C$6*COS(2*PI()*$C8887/365)+MAR1!$D$6*SIN(2*PI()*$C8887/365)</f>
        <v/>
      </c>
      <c r="M8887" s="7">
        <f>MAR1!$B$7+MAR1!$C$7*COS(2*PI()*$C8887/365)+MAR1!$D$7*SIN(2*PI()*$C8887/365)</f>
        <v/>
      </c>
      <c r="N8887" s="7">
        <f>F8887-K8887</f>
        <v/>
      </c>
      <c r="O8887" s="7">
        <f>G8887-L8887</f>
        <v/>
      </c>
      <c r="P8887" s="7">
        <f>H8887-M8887</f>
        <v/>
      </c>
      <c r="Q8887" s="7">
        <f>IF($I8887=1,(N8887-MAR1!$B$11)/MAR1!$D$11,(N8887-MAR1!$C$11)/MAR1!$E$11)</f>
        <v/>
      </c>
      <c r="R8887" s="7">
        <f>IF($I8887=1,(O8887-MAR1!$B$12)/MAR1!$D$12,(O8887-MAR1!$C$12)/MAR1!$E$12)</f>
        <v/>
      </c>
      <c r="S8887" s="7">
        <f>IF($I8887=1,(P8887-MAR1!$B$13)/MAR1!$D$13,(P8887-MAR1!$C$13)/MAR1!$E$13)</f>
        <v/>
      </c>
    </row>
    <row r="8888">
      <c r="A8888" s="5" t="n">
        <v>8887</v>
      </c>
      <c r="B8888" s="5" t="n">
        <v>25</v>
      </c>
      <c r="C8888" s="5" t="n">
        <v>127</v>
      </c>
      <c r="D8888" s="5" t="n">
        <v>5</v>
      </c>
      <c r="E8888" s="5" t="n">
        <v>0</v>
      </c>
      <c r="F8888" s="5" t="n">
        <v>41.9</v>
      </c>
      <c r="G8888" s="5" t="n">
        <v>28</v>
      </c>
      <c r="H8888" s="5" t="n">
        <v>25.79</v>
      </c>
      <c r="I8888" s="6">
        <f>IF(E8888&gt;=Markov!$B$3,1,0)</f>
        <v/>
      </c>
      <c r="J8888" s="6">
        <f>I8887</f>
        <v/>
      </c>
      <c r="K8888" s="7">
        <f>MAR1!$B$5+MAR1!$C$5*COS(2*PI()*$C8888/365)+MAR1!$D$5*SIN(2*PI()*$C8888/365)</f>
        <v/>
      </c>
      <c r="L8888" s="7">
        <f>MAR1!$B$6+MAR1!$C$6*COS(2*PI()*$C8888/365)+MAR1!$D$6*SIN(2*PI()*$C8888/365)</f>
        <v/>
      </c>
      <c r="M8888" s="7">
        <f>MAR1!$B$7+MAR1!$C$7*COS(2*PI()*$C8888/365)+MAR1!$D$7*SIN(2*PI()*$C8888/365)</f>
        <v/>
      </c>
      <c r="N8888" s="7">
        <f>F8888-K8888</f>
        <v/>
      </c>
      <c r="O8888" s="7">
        <f>G8888-L8888</f>
        <v/>
      </c>
      <c r="P8888" s="7">
        <f>H8888-M8888</f>
        <v/>
      </c>
      <c r="Q8888" s="7">
        <f>IF($I8888=1,(N8888-MAR1!$B$11)/MAR1!$D$11,(N8888-MAR1!$C$11)/MAR1!$E$11)</f>
        <v/>
      </c>
      <c r="R8888" s="7">
        <f>IF($I8888=1,(O8888-MAR1!$B$12)/MAR1!$D$12,(O8888-MAR1!$C$12)/MAR1!$E$12)</f>
        <v/>
      </c>
      <c r="S8888" s="7">
        <f>IF($I8888=1,(P8888-MAR1!$B$13)/MAR1!$D$13,(P8888-MAR1!$C$13)/MAR1!$E$13)</f>
        <v/>
      </c>
    </row>
    <row r="8889">
      <c r="A8889" s="5" t="n">
        <v>8888</v>
      </c>
      <c r="B8889" s="5" t="n">
        <v>25</v>
      </c>
      <c r="C8889" s="5" t="n">
        <v>128</v>
      </c>
      <c r="D8889" s="5" t="n">
        <v>5</v>
      </c>
      <c r="E8889" s="5" t="n">
        <v>3.9</v>
      </c>
      <c r="F8889" s="5" t="n">
        <v>34.7</v>
      </c>
      <c r="G8889" s="5" t="n">
        <v>26.4</v>
      </c>
      <c r="H8889" s="5" t="n">
        <v>19.73</v>
      </c>
      <c r="I8889" s="6">
        <f>IF(E8889&gt;=Markov!$B$3,1,0)</f>
        <v/>
      </c>
      <c r="J8889" s="6">
        <f>I8888</f>
        <v/>
      </c>
      <c r="K8889" s="7">
        <f>MAR1!$B$5+MAR1!$C$5*COS(2*PI()*$C8889/365)+MAR1!$D$5*SIN(2*PI()*$C8889/365)</f>
        <v/>
      </c>
      <c r="L8889" s="7">
        <f>MAR1!$B$6+MAR1!$C$6*COS(2*PI()*$C8889/365)+MAR1!$D$6*SIN(2*PI()*$C8889/365)</f>
        <v/>
      </c>
      <c r="M8889" s="7">
        <f>MAR1!$B$7+MAR1!$C$7*COS(2*PI()*$C8889/365)+MAR1!$D$7*SIN(2*PI()*$C8889/365)</f>
        <v/>
      </c>
      <c r="N8889" s="7">
        <f>F8889-K8889</f>
        <v/>
      </c>
      <c r="O8889" s="7">
        <f>G8889-L8889</f>
        <v/>
      </c>
      <c r="P8889" s="7">
        <f>H8889-M8889</f>
        <v/>
      </c>
      <c r="Q8889" s="7">
        <f>IF($I8889=1,(N8889-MAR1!$B$11)/MAR1!$D$11,(N8889-MAR1!$C$11)/MAR1!$E$11)</f>
        <v/>
      </c>
      <c r="R8889" s="7">
        <f>IF($I8889=1,(O8889-MAR1!$B$12)/MAR1!$D$12,(O8889-MAR1!$C$12)/MAR1!$E$12)</f>
        <v/>
      </c>
      <c r="S8889" s="7">
        <f>IF($I8889=1,(P8889-MAR1!$B$13)/MAR1!$D$13,(P8889-MAR1!$C$13)/MAR1!$E$13)</f>
        <v/>
      </c>
    </row>
    <row r="8890">
      <c r="A8890" s="5" t="n">
        <v>8889</v>
      </c>
      <c r="B8890" s="5" t="n">
        <v>25</v>
      </c>
      <c r="C8890" s="5" t="n">
        <v>129</v>
      </c>
      <c r="D8890" s="5" t="n">
        <v>5</v>
      </c>
      <c r="E8890" s="5" t="n">
        <v>0.7</v>
      </c>
      <c r="F8890" s="5" t="n">
        <v>34.6</v>
      </c>
      <c r="G8890" s="5" t="n">
        <v>26.5</v>
      </c>
      <c r="H8890" s="5" t="n">
        <v>19.6</v>
      </c>
      <c r="I8890" s="6">
        <f>IF(E8890&gt;=Markov!$B$3,1,0)</f>
        <v/>
      </c>
      <c r="J8890" s="6">
        <f>I8889</f>
        <v/>
      </c>
      <c r="K8890" s="7">
        <f>MAR1!$B$5+MAR1!$C$5*COS(2*PI()*$C8890/365)+MAR1!$D$5*SIN(2*PI()*$C8890/365)</f>
        <v/>
      </c>
      <c r="L8890" s="7">
        <f>MAR1!$B$6+MAR1!$C$6*COS(2*PI()*$C8890/365)+MAR1!$D$6*SIN(2*PI()*$C8890/365)</f>
        <v/>
      </c>
      <c r="M8890" s="7">
        <f>MAR1!$B$7+MAR1!$C$7*COS(2*PI()*$C8890/365)+MAR1!$D$7*SIN(2*PI()*$C8890/365)</f>
        <v/>
      </c>
      <c r="N8890" s="7">
        <f>F8890-K8890</f>
        <v/>
      </c>
      <c r="O8890" s="7">
        <f>G8890-L8890</f>
        <v/>
      </c>
      <c r="P8890" s="7">
        <f>H8890-M8890</f>
        <v/>
      </c>
      <c r="Q8890" s="7">
        <f>IF($I8890=1,(N8890-MAR1!$B$11)/MAR1!$D$11,(N8890-MAR1!$C$11)/MAR1!$E$11)</f>
        <v/>
      </c>
      <c r="R8890" s="7">
        <f>IF($I8890=1,(O8890-MAR1!$B$12)/MAR1!$D$12,(O8890-MAR1!$C$12)/MAR1!$E$12)</f>
        <v/>
      </c>
      <c r="S8890" s="7">
        <f>IF($I8890=1,(P8890-MAR1!$B$13)/MAR1!$D$13,(P8890-MAR1!$C$13)/MAR1!$E$13)</f>
        <v/>
      </c>
    </row>
    <row r="8891">
      <c r="A8891" s="5" t="n">
        <v>8890</v>
      </c>
      <c r="B8891" s="5" t="n">
        <v>25</v>
      </c>
      <c r="C8891" s="5" t="n">
        <v>130</v>
      </c>
      <c r="D8891" s="5" t="n">
        <v>5</v>
      </c>
      <c r="E8891" s="5" t="n">
        <v>12.8</v>
      </c>
      <c r="F8891" s="5" t="n">
        <v>37.8</v>
      </c>
      <c r="G8891" s="5" t="n">
        <v>27.3</v>
      </c>
      <c r="H8891" s="5" t="n">
        <v>19.65</v>
      </c>
      <c r="I8891" s="6">
        <f>IF(E8891&gt;=Markov!$B$3,1,0)</f>
        <v/>
      </c>
      <c r="J8891" s="6">
        <f>I8890</f>
        <v/>
      </c>
      <c r="K8891" s="7">
        <f>MAR1!$B$5+MAR1!$C$5*COS(2*PI()*$C8891/365)+MAR1!$D$5*SIN(2*PI()*$C8891/365)</f>
        <v/>
      </c>
      <c r="L8891" s="7">
        <f>MAR1!$B$6+MAR1!$C$6*COS(2*PI()*$C8891/365)+MAR1!$D$6*SIN(2*PI()*$C8891/365)</f>
        <v/>
      </c>
      <c r="M8891" s="7">
        <f>MAR1!$B$7+MAR1!$C$7*COS(2*PI()*$C8891/365)+MAR1!$D$7*SIN(2*PI()*$C8891/365)</f>
        <v/>
      </c>
      <c r="N8891" s="7">
        <f>F8891-K8891</f>
        <v/>
      </c>
      <c r="O8891" s="7">
        <f>G8891-L8891</f>
        <v/>
      </c>
      <c r="P8891" s="7">
        <f>H8891-M8891</f>
        <v/>
      </c>
      <c r="Q8891" s="7">
        <f>IF($I8891=1,(N8891-MAR1!$B$11)/MAR1!$D$11,(N8891-MAR1!$C$11)/MAR1!$E$11)</f>
        <v/>
      </c>
      <c r="R8891" s="7">
        <f>IF($I8891=1,(O8891-MAR1!$B$12)/MAR1!$D$12,(O8891-MAR1!$C$12)/MAR1!$E$12)</f>
        <v/>
      </c>
      <c r="S8891" s="7">
        <f>IF($I8891=1,(P8891-MAR1!$B$13)/MAR1!$D$13,(P8891-MAR1!$C$13)/MAR1!$E$13)</f>
        <v/>
      </c>
    </row>
    <row r="8892">
      <c r="A8892" s="5" t="n">
        <v>8891</v>
      </c>
      <c r="B8892" s="5" t="n">
        <v>25</v>
      </c>
      <c r="C8892" s="5" t="n">
        <v>131</v>
      </c>
      <c r="D8892" s="5" t="n">
        <v>5</v>
      </c>
      <c r="E8892" s="5" t="n">
        <v>0</v>
      </c>
      <c r="F8892" s="5" t="n">
        <v>42.4</v>
      </c>
      <c r="G8892" s="5" t="n">
        <v>29.8</v>
      </c>
      <c r="H8892" s="5" t="n">
        <v>19.78</v>
      </c>
      <c r="I8892" s="6">
        <f>IF(E8892&gt;=Markov!$B$3,1,0)</f>
        <v/>
      </c>
      <c r="J8892" s="6">
        <f>I8891</f>
        <v/>
      </c>
      <c r="K8892" s="7">
        <f>MAR1!$B$5+MAR1!$C$5*COS(2*PI()*$C8892/365)+MAR1!$D$5*SIN(2*PI()*$C8892/365)</f>
        <v/>
      </c>
      <c r="L8892" s="7">
        <f>MAR1!$B$6+MAR1!$C$6*COS(2*PI()*$C8892/365)+MAR1!$D$6*SIN(2*PI()*$C8892/365)</f>
        <v/>
      </c>
      <c r="M8892" s="7">
        <f>MAR1!$B$7+MAR1!$C$7*COS(2*PI()*$C8892/365)+MAR1!$D$7*SIN(2*PI()*$C8892/365)</f>
        <v/>
      </c>
      <c r="N8892" s="7">
        <f>F8892-K8892</f>
        <v/>
      </c>
      <c r="O8892" s="7">
        <f>G8892-L8892</f>
        <v/>
      </c>
      <c r="P8892" s="7">
        <f>H8892-M8892</f>
        <v/>
      </c>
      <c r="Q8892" s="7">
        <f>IF($I8892=1,(N8892-MAR1!$B$11)/MAR1!$D$11,(N8892-MAR1!$C$11)/MAR1!$E$11)</f>
        <v/>
      </c>
      <c r="R8892" s="7">
        <f>IF($I8892=1,(O8892-MAR1!$B$12)/MAR1!$D$12,(O8892-MAR1!$C$12)/MAR1!$E$12)</f>
        <v/>
      </c>
      <c r="S8892" s="7">
        <f>IF($I8892=1,(P8892-MAR1!$B$13)/MAR1!$D$13,(P8892-MAR1!$C$13)/MAR1!$E$13)</f>
        <v/>
      </c>
    </row>
    <row r="8893">
      <c r="A8893" s="5" t="n">
        <v>8892</v>
      </c>
      <c r="B8893" s="5" t="n">
        <v>25</v>
      </c>
      <c r="C8893" s="5" t="n">
        <v>132</v>
      </c>
      <c r="D8893" s="5" t="n">
        <v>5</v>
      </c>
      <c r="E8893" s="5" t="n">
        <v>2.2</v>
      </c>
      <c r="F8893" s="5" t="n">
        <v>35.3</v>
      </c>
      <c r="G8893" s="5" t="n">
        <v>27.1</v>
      </c>
      <c r="H8893" s="5" t="n">
        <v>16.7</v>
      </c>
      <c r="I8893" s="6">
        <f>IF(E8893&gt;=Markov!$B$3,1,0)</f>
        <v/>
      </c>
      <c r="J8893" s="6">
        <f>I8892</f>
        <v/>
      </c>
      <c r="K8893" s="7">
        <f>MAR1!$B$5+MAR1!$C$5*COS(2*PI()*$C8893/365)+MAR1!$D$5*SIN(2*PI()*$C8893/365)</f>
        <v/>
      </c>
      <c r="L8893" s="7">
        <f>MAR1!$B$6+MAR1!$C$6*COS(2*PI()*$C8893/365)+MAR1!$D$6*SIN(2*PI()*$C8893/365)</f>
        <v/>
      </c>
      <c r="M8893" s="7">
        <f>MAR1!$B$7+MAR1!$C$7*COS(2*PI()*$C8893/365)+MAR1!$D$7*SIN(2*PI()*$C8893/365)</f>
        <v/>
      </c>
      <c r="N8893" s="7">
        <f>F8893-K8893</f>
        <v/>
      </c>
      <c r="O8893" s="7">
        <f>G8893-L8893</f>
        <v/>
      </c>
      <c r="P8893" s="7">
        <f>H8893-M8893</f>
        <v/>
      </c>
      <c r="Q8893" s="7">
        <f>IF($I8893=1,(N8893-MAR1!$B$11)/MAR1!$D$11,(N8893-MAR1!$C$11)/MAR1!$E$11)</f>
        <v/>
      </c>
      <c r="R8893" s="7">
        <f>IF($I8893=1,(O8893-MAR1!$B$12)/MAR1!$D$12,(O8893-MAR1!$C$12)/MAR1!$E$12)</f>
        <v/>
      </c>
      <c r="S8893" s="7">
        <f>IF($I8893=1,(P8893-MAR1!$B$13)/MAR1!$D$13,(P8893-MAR1!$C$13)/MAR1!$E$13)</f>
        <v/>
      </c>
    </row>
    <row r="8894">
      <c r="A8894" s="5" t="n">
        <v>8893</v>
      </c>
      <c r="B8894" s="5" t="n">
        <v>25</v>
      </c>
      <c r="C8894" s="5" t="n">
        <v>133</v>
      </c>
      <c r="D8894" s="5" t="n">
        <v>5</v>
      </c>
      <c r="E8894" s="5" t="n">
        <v>0</v>
      </c>
      <c r="F8894" s="5" t="n">
        <v>37.7</v>
      </c>
      <c r="G8894" s="5" t="n">
        <v>28.6</v>
      </c>
      <c r="H8894" s="5" t="n">
        <v>19.29</v>
      </c>
      <c r="I8894" s="6">
        <f>IF(E8894&gt;=Markov!$B$3,1,0)</f>
        <v/>
      </c>
      <c r="J8894" s="6">
        <f>I8893</f>
        <v/>
      </c>
      <c r="K8894" s="7">
        <f>MAR1!$B$5+MAR1!$C$5*COS(2*PI()*$C8894/365)+MAR1!$D$5*SIN(2*PI()*$C8894/365)</f>
        <v/>
      </c>
      <c r="L8894" s="7">
        <f>MAR1!$B$6+MAR1!$C$6*COS(2*PI()*$C8894/365)+MAR1!$D$6*SIN(2*PI()*$C8894/365)</f>
        <v/>
      </c>
      <c r="M8894" s="7">
        <f>MAR1!$B$7+MAR1!$C$7*COS(2*PI()*$C8894/365)+MAR1!$D$7*SIN(2*PI()*$C8894/365)</f>
        <v/>
      </c>
      <c r="N8894" s="7">
        <f>F8894-K8894</f>
        <v/>
      </c>
      <c r="O8894" s="7">
        <f>G8894-L8894</f>
        <v/>
      </c>
      <c r="P8894" s="7">
        <f>H8894-M8894</f>
        <v/>
      </c>
      <c r="Q8894" s="7">
        <f>IF($I8894=1,(N8894-MAR1!$B$11)/MAR1!$D$11,(N8894-MAR1!$C$11)/MAR1!$E$11)</f>
        <v/>
      </c>
      <c r="R8894" s="7">
        <f>IF($I8894=1,(O8894-MAR1!$B$12)/MAR1!$D$12,(O8894-MAR1!$C$12)/MAR1!$E$12)</f>
        <v/>
      </c>
      <c r="S8894" s="7">
        <f>IF($I8894=1,(P8894-MAR1!$B$13)/MAR1!$D$13,(P8894-MAR1!$C$13)/MAR1!$E$13)</f>
        <v/>
      </c>
    </row>
    <row r="8895">
      <c r="A8895" s="5" t="n">
        <v>8894</v>
      </c>
      <c r="B8895" s="5" t="n">
        <v>25</v>
      </c>
      <c r="C8895" s="5" t="n">
        <v>134</v>
      </c>
      <c r="D8895" s="5" t="n">
        <v>5</v>
      </c>
      <c r="E8895" s="5" t="n">
        <v>4.9</v>
      </c>
      <c r="F8895" s="5" t="n">
        <v>35</v>
      </c>
      <c r="G8895" s="5" t="n">
        <v>27.8</v>
      </c>
      <c r="H8895" s="5" t="n">
        <v>25.63</v>
      </c>
      <c r="I8895" s="6">
        <f>IF(E8895&gt;=Markov!$B$3,1,0)</f>
        <v/>
      </c>
      <c r="J8895" s="6">
        <f>I8894</f>
        <v/>
      </c>
      <c r="K8895" s="7">
        <f>MAR1!$B$5+MAR1!$C$5*COS(2*PI()*$C8895/365)+MAR1!$D$5*SIN(2*PI()*$C8895/365)</f>
        <v/>
      </c>
      <c r="L8895" s="7">
        <f>MAR1!$B$6+MAR1!$C$6*COS(2*PI()*$C8895/365)+MAR1!$D$6*SIN(2*PI()*$C8895/365)</f>
        <v/>
      </c>
      <c r="M8895" s="7">
        <f>MAR1!$B$7+MAR1!$C$7*COS(2*PI()*$C8895/365)+MAR1!$D$7*SIN(2*PI()*$C8895/365)</f>
        <v/>
      </c>
      <c r="N8895" s="7">
        <f>F8895-K8895</f>
        <v/>
      </c>
      <c r="O8895" s="7">
        <f>G8895-L8895</f>
        <v/>
      </c>
      <c r="P8895" s="7">
        <f>H8895-M8895</f>
        <v/>
      </c>
      <c r="Q8895" s="7">
        <f>IF($I8895=1,(N8895-MAR1!$B$11)/MAR1!$D$11,(N8895-MAR1!$C$11)/MAR1!$E$11)</f>
        <v/>
      </c>
      <c r="R8895" s="7">
        <f>IF($I8895=1,(O8895-MAR1!$B$12)/MAR1!$D$12,(O8895-MAR1!$C$12)/MAR1!$E$12)</f>
        <v/>
      </c>
      <c r="S8895" s="7">
        <f>IF($I8895=1,(P8895-MAR1!$B$13)/MAR1!$D$13,(P8895-MAR1!$C$13)/MAR1!$E$13)</f>
        <v/>
      </c>
    </row>
    <row r="8896">
      <c r="A8896" s="5" t="n">
        <v>8895</v>
      </c>
      <c r="B8896" s="5" t="n">
        <v>25</v>
      </c>
      <c r="C8896" s="5" t="n">
        <v>135</v>
      </c>
      <c r="D8896" s="5" t="n">
        <v>5</v>
      </c>
      <c r="E8896" s="5" t="n">
        <v>0</v>
      </c>
      <c r="F8896" s="5" t="n">
        <v>39.4</v>
      </c>
      <c r="G8896" s="5" t="n">
        <v>28.8</v>
      </c>
      <c r="H8896" s="5" t="n">
        <v>20.68</v>
      </c>
      <c r="I8896" s="6">
        <f>IF(E8896&gt;=Markov!$B$3,1,0)</f>
        <v/>
      </c>
      <c r="J8896" s="6">
        <f>I8895</f>
        <v/>
      </c>
      <c r="K8896" s="7">
        <f>MAR1!$B$5+MAR1!$C$5*COS(2*PI()*$C8896/365)+MAR1!$D$5*SIN(2*PI()*$C8896/365)</f>
        <v/>
      </c>
      <c r="L8896" s="7">
        <f>MAR1!$B$6+MAR1!$C$6*COS(2*PI()*$C8896/365)+MAR1!$D$6*SIN(2*PI()*$C8896/365)</f>
        <v/>
      </c>
      <c r="M8896" s="7">
        <f>MAR1!$B$7+MAR1!$C$7*COS(2*PI()*$C8896/365)+MAR1!$D$7*SIN(2*PI()*$C8896/365)</f>
        <v/>
      </c>
      <c r="N8896" s="7">
        <f>F8896-K8896</f>
        <v/>
      </c>
      <c r="O8896" s="7">
        <f>G8896-L8896</f>
        <v/>
      </c>
      <c r="P8896" s="7">
        <f>H8896-M8896</f>
        <v/>
      </c>
      <c r="Q8896" s="7">
        <f>IF($I8896=1,(N8896-MAR1!$B$11)/MAR1!$D$11,(N8896-MAR1!$C$11)/MAR1!$E$11)</f>
        <v/>
      </c>
      <c r="R8896" s="7">
        <f>IF($I8896=1,(O8896-MAR1!$B$12)/MAR1!$D$12,(O8896-MAR1!$C$12)/MAR1!$E$12)</f>
        <v/>
      </c>
      <c r="S8896" s="7">
        <f>IF($I8896=1,(P8896-MAR1!$B$13)/MAR1!$D$13,(P8896-MAR1!$C$13)/MAR1!$E$13)</f>
        <v/>
      </c>
    </row>
    <row r="8897">
      <c r="A8897" s="5" t="n">
        <v>8896</v>
      </c>
      <c r="B8897" s="5" t="n">
        <v>25</v>
      </c>
      <c r="C8897" s="5" t="n">
        <v>136</v>
      </c>
      <c r="D8897" s="5" t="n">
        <v>5</v>
      </c>
      <c r="E8897" s="5" t="n">
        <v>0</v>
      </c>
      <c r="F8897" s="5" t="n">
        <v>36.9</v>
      </c>
      <c r="G8897" s="5" t="n">
        <v>28.8</v>
      </c>
      <c r="H8897" s="5" t="n">
        <v>23.31</v>
      </c>
      <c r="I8897" s="6">
        <f>IF(E8897&gt;=Markov!$B$3,1,0)</f>
        <v/>
      </c>
      <c r="J8897" s="6">
        <f>I8896</f>
        <v/>
      </c>
      <c r="K8897" s="7">
        <f>MAR1!$B$5+MAR1!$C$5*COS(2*PI()*$C8897/365)+MAR1!$D$5*SIN(2*PI()*$C8897/365)</f>
        <v/>
      </c>
      <c r="L8897" s="7">
        <f>MAR1!$B$6+MAR1!$C$6*COS(2*PI()*$C8897/365)+MAR1!$D$6*SIN(2*PI()*$C8897/365)</f>
        <v/>
      </c>
      <c r="M8897" s="7">
        <f>MAR1!$B$7+MAR1!$C$7*COS(2*PI()*$C8897/365)+MAR1!$D$7*SIN(2*PI()*$C8897/365)</f>
        <v/>
      </c>
      <c r="N8897" s="7">
        <f>F8897-K8897</f>
        <v/>
      </c>
      <c r="O8897" s="7">
        <f>G8897-L8897</f>
        <v/>
      </c>
      <c r="P8897" s="7">
        <f>H8897-M8897</f>
        <v/>
      </c>
      <c r="Q8897" s="7">
        <f>IF($I8897=1,(N8897-MAR1!$B$11)/MAR1!$D$11,(N8897-MAR1!$C$11)/MAR1!$E$11)</f>
        <v/>
      </c>
      <c r="R8897" s="7">
        <f>IF($I8897=1,(O8897-MAR1!$B$12)/MAR1!$D$12,(O8897-MAR1!$C$12)/MAR1!$E$12)</f>
        <v/>
      </c>
      <c r="S8897" s="7">
        <f>IF($I8897=1,(P8897-MAR1!$B$13)/MAR1!$D$13,(P8897-MAR1!$C$13)/MAR1!$E$13)</f>
        <v/>
      </c>
    </row>
    <row r="8898">
      <c r="A8898" s="5" t="n">
        <v>8897</v>
      </c>
      <c r="B8898" s="5" t="n">
        <v>25</v>
      </c>
      <c r="C8898" s="5" t="n">
        <v>137</v>
      </c>
      <c r="D8898" s="5" t="n">
        <v>5</v>
      </c>
      <c r="E8898" s="5" t="n">
        <v>0</v>
      </c>
      <c r="F8898" s="5" t="n">
        <v>38.5</v>
      </c>
      <c r="G8898" s="5" t="n">
        <v>27.7</v>
      </c>
      <c r="H8898" s="5" t="n">
        <v>24.08</v>
      </c>
      <c r="I8898" s="6">
        <f>IF(E8898&gt;=Markov!$B$3,1,0)</f>
        <v/>
      </c>
      <c r="J8898" s="6">
        <f>I8897</f>
        <v/>
      </c>
      <c r="K8898" s="7">
        <f>MAR1!$B$5+MAR1!$C$5*COS(2*PI()*$C8898/365)+MAR1!$D$5*SIN(2*PI()*$C8898/365)</f>
        <v/>
      </c>
      <c r="L8898" s="7">
        <f>MAR1!$B$6+MAR1!$C$6*COS(2*PI()*$C8898/365)+MAR1!$D$6*SIN(2*PI()*$C8898/365)</f>
        <v/>
      </c>
      <c r="M8898" s="7">
        <f>MAR1!$B$7+MAR1!$C$7*COS(2*PI()*$C8898/365)+MAR1!$D$7*SIN(2*PI()*$C8898/365)</f>
        <v/>
      </c>
      <c r="N8898" s="7">
        <f>F8898-K8898</f>
        <v/>
      </c>
      <c r="O8898" s="7">
        <f>G8898-L8898</f>
        <v/>
      </c>
      <c r="P8898" s="7">
        <f>H8898-M8898</f>
        <v/>
      </c>
      <c r="Q8898" s="7">
        <f>IF($I8898=1,(N8898-MAR1!$B$11)/MAR1!$D$11,(N8898-MAR1!$C$11)/MAR1!$E$11)</f>
        <v/>
      </c>
      <c r="R8898" s="7">
        <f>IF($I8898=1,(O8898-MAR1!$B$12)/MAR1!$D$12,(O8898-MAR1!$C$12)/MAR1!$E$12)</f>
        <v/>
      </c>
      <c r="S8898" s="7">
        <f>IF($I8898=1,(P8898-MAR1!$B$13)/MAR1!$D$13,(P8898-MAR1!$C$13)/MAR1!$E$13)</f>
        <v/>
      </c>
    </row>
    <row r="8899">
      <c r="A8899" s="5" t="n">
        <v>8898</v>
      </c>
      <c r="B8899" s="5" t="n">
        <v>25</v>
      </c>
      <c r="C8899" s="5" t="n">
        <v>138</v>
      </c>
      <c r="D8899" s="5" t="n">
        <v>5</v>
      </c>
      <c r="E8899" s="5" t="n">
        <v>13.1</v>
      </c>
      <c r="F8899" s="5" t="n">
        <v>32.8</v>
      </c>
      <c r="G8899" s="5" t="n">
        <v>24</v>
      </c>
      <c r="H8899" s="5" t="n">
        <v>19.28</v>
      </c>
      <c r="I8899" s="6">
        <f>IF(E8899&gt;=Markov!$B$3,1,0)</f>
        <v/>
      </c>
      <c r="J8899" s="6">
        <f>I8898</f>
        <v/>
      </c>
      <c r="K8899" s="7">
        <f>MAR1!$B$5+MAR1!$C$5*COS(2*PI()*$C8899/365)+MAR1!$D$5*SIN(2*PI()*$C8899/365)</f>
        <v/>
      </c>
      <c r="L8899" s="7">
        <f>MAR1!$B$6+MAR1!$C$6*COS(2*PI()*$C8899/365)+MAR1!$D$6*SIN(2*PI()*$C8899/365)</f>
        <v/>
      </c>
      <c r="M8899" s="7">
        <f>MAR1!$B$7+MAR1!$C$7*COS(2*PI()*$C8899/365)+MAR1!$D$7*SIN(2*PI()*$C8899/365)</f>
        <v/>
      </c>
      <c r="N8899" s="7">
        <f>F8899-K8899</f>
        <v/>
      </c>
      <c r="O8899" s="7">
        <f>G8899-L8899</f>
        <v/>
      </c>
      <c r="P8899" s="7">
        <f>H8899-M8899</f>
        <v/>
      </c>
      <c r="Q8899" s="7">
        <f>IF($I8899=1,(N8899-MAR1!$B$11)/MAR1!$D$11,(N8899-MAR1!$C$11)/MAR1!$E$11)</f>
        <v/>
      </c>
      <c r="R8899" s="7">
        <f>IF($I8899=1,(O8899-MAR1!$B$12)/MAR1!$D$12,(O8899-MAR1!$C$12)/MAR1!$E$12)</f>
        <v/>
      </c>
      <c r="S8899" s="7">
        <f>IF($I8899=1,(P8899-MAR1!$B$13)/MAR1!$D$13,(P8899-MAR1!$C$13)/MAR1!$E$13)</f>
        <v/>
      </c>
    </row>
    <row r="8900">
      <c r="A8900" s="5" t="n">
        <v>8899</v>
      </c>
      <c r="B8900" s="5" t="n">
        <v>25</v>
      </c>
      <c r="C8900" s="5" t="n">
        <v>139</v>
      </c>
      <c r="D8900" s="5" t="n">
        <v>5</v>
      </c>
      <c r="E8900" s="5" t="n">
        <v>5.8</v>
      </c>
      <c r="F8900" s="5" t="n">
        <v>34.4</v>
      </c>
      <c r="G8900" s="5" t="n">
        <v>25.7</v>
      </c>
      <c r="H8900" s="5" t="n">
        <v>15.41</v>
      </c>
      <c r="I8900" s="6">
        <f>IF(E8900&gt;=Markov!$B$3,1,0)</f>
        <v/>
      </c>
      <c r="J8900" s="6">
        <f>I8899</f>
        <v/>
      </c>
      <c r="K8900" s="7">
        <f>MAR1!$B$5+MAR1!$C$5*COS(2*PI()*$C8900/365)+MAR1!$D$5*SIN(2*PI()*$C8900/365)</f>
        <v/>
      </c>
      <c r="L8900" s="7">
        <f>MAR1!$B$6+MAR1!$C$6*COS(2*PI()*$C8900/365)+MAR1!$D$6*SIN(2*PI()*$C8900/365)</f>
        <v/>
      </c>
      <c r="M8900" s="7">
        <f>MAR1!$B$7+MAR1!$C$7*COS(2*PI()*$C8900/365)+MAR1!$D$7*SIN(2*PI()*$C8900/365)</f>
        <v/>
      </c>
      <c r="N8900" s="7">
        <f>F8900-K8900</f>
        <v/>
      </c>
      <c r="O8900" s="7">
        <f>G8900-L8900</f>
        <v/>
      </c>
      <c r="P8900" s="7">
        <f>H8900-M8900</f>
        <v/>
      </c>
      <c r="Q8900" s="7">
        <f>IF($I8900=1,(N8900-MAR1!$B$11)/MAR1!$D$11,(N8900-MAR1!$C$11)/MAR1!$E$11)</f>
        <v/>
      </c>
      <c r="R8900" s="7">
        <f>IF($I8900=1,(O8900-MAR1!$B$12)/MAR1!$D$12,(O8900-MAR1!$C$12)/MAR1!$E$12)</f>
        <v/>
      </c>
      <c r="S8900" s="7">
        <f>IF($I8900=1,(P8900-MAR1!$B$13)/MAR1!$D$13,(P8900-MAR1!$C$13)/MAR1!$E$13)</f>
        <v/>
      </c>
    </row>
    <row r="8901">
      <c r="A8901" s="5" t="n">
        <v>8900</v>
      </c>
      <c r="B8901" s="5" t="n">
        <v>25</v>
      </c>
      <c r="C8901" s="5" t="n">
        <v>140</v>
      </c>
      <c r="D8901" s="5" t="n">
        <v>5</v>
      </c>
      <c r="E8901" s="5" t="n">
        <v>0</v>
      </c>
      <c r="F8901" s="5" t="n">
        <v>35.8</v>
      </c>
      <c r="G8901" s="5" t="n">
        <v>25.8</v>
      </c>
      <c r="H8901" s="5" t="n">
        <v>20.18</v>
      </c>
      <c r="I8901" s="6">
        <f>IF(E8901&gt;=Markov!$B$3,1,0)</f>
        <v/>
      </c>
      <c r="J8901" s="6">
        <f>I8900</f>
        <v/>
      </c>
      <c r="K8901" s="7">
        <f>MAR1!$B$5+MAR1!$C$5*COS(2*PI()*$C8901/365)+MAR1!$D$5*SIN(2*PI()*$C8901/365)</f>
        <v/>
      </c>
      <c r="L8901" s="7">
        <f>MAR1!$B$6+MAR1!$C$6*COS(2*PI()*$C8901/365)+MAR1!$D$6*SIN(2*PI()*$C8901/365)</f>
        <v/>
      </c>
      <c r="M8901" s="7">
        <f>MAR1!$B$7+MAR1!$C$7*COS(2*PI()*$C8901/365)+MAR1!$D$7*SIN(2*PI()*$C8901/365)</f>
        <v/>
      </c>
      <c r="N8901" s="7">
        <f>F8901-K8901</f>
        <v/>
      </c>
      <c r="O8901" s="7">
        <f>G8901-L8901</f>
        <v/>
      </c>
      <c r="P8901" s="7">
        <f>H8901-M8901</f>
        <v/>
      </c>
      <c r="Q8901" s="7">
        <f>IF($I8901=1,(N8901-MAR1!$B$11)/MAR1!$D$11,(N8901-MAR1!$C$11)/MAR1!$E$11)</f>
        <v/>
      </c>
      <c r="R8901" s="7">
        <f>IF($I8901=1,(O8901-MAR1!$B$12)/MAR1!$D$12,(O8901-MAR1!$C$12)/MAR1!$E$12)</f>
        <v/>
      </c>
      <c r="S8901" s="7">
        <f>IF($I8901=1,(P8901-MAR1!$B$13)/MAR1!$D$13,(P8901-MAR1!$C$13)/MAR1!$E$13)</f>
        <v/>
      </c>
    </row>
    <row r="8902">
      <c r="A8902" s="5" t="n">
        <v>8901</v>
      </c>
      <c r="B8902" s="5" t="n">
        <v>25</v>
      </c>
      <c r="C8902" s="5" t="n">
        <v>141</v>
      </c>
      <c r="D8902" s="5" t="n">
        <v>5</v>
      </c>
      <c r="E8902" s="5" t="n">
        <v>11.7</v>
      </c>
      <c r="F8902" s="5" t="n">
        <v>34.6</v>
      </c>
      <c r="G8902" s="5" t="n">
        <v>26.8</v>
      </c>
      <c r="H8902" s="5" t="n">
        <v>12.44</v>
      </c>
      <c r="I8902" s="6">
        <f>IF(E8902&gt;=Markov!$B$3,1,0)</f>
        <v/>
      </c>
      <c r="J8902" s="6">
        <f>I8901</f>
        <v/>
      </c>
      <c r="K8902" s="7">
        <f>MAR1!$B$5+MAR1!$C$5*COS(2*PI()*$C8902/365)+MAR1!$D$5*SIN(2*PI()*$C8902/365)</f>
        <v/>
      </c>
      <c r="L8902" s="7">
        <f>MAR1!$B$6+MAR1!$C$6*COS(2*PI()*$C8902/365)+MAR1!$D$6*SIN(2*PI()*$C8902/365)</f>
        <v/>
      </c>
      <c r="M8902" s="7">
        <f>MAR1!$B$7+MAR1!$C$7*COS(2*PI()*$C8902/365)+MAR1!$D$7*SIN(2*PI()*$C8902/365)</f>
        <v/>
      </c>
      <c r="N8902" s="7">
        <f>F8902-K8902</f>
        <v/>
      </c>
      <c r="O8902" s="7">
        <f>G8902-L8902</f>
        <v/>
      </c>
      <c r="P8902" s="7">
        <f>H8902-M8902</f>
        <v/>
      </c>
      <c r="Q8902" s="7">
        <f>IF($I8902=1,(N8902-MAR1!$B$11)/MAR1!$D$11,(N8902-MAR1!$C$11)/MAR1!$E$11)</f>
        <v/>
      </c>
      <c r="R8902" s="7">
        <f>IF($I8902=1,(O8902-MAR1!$B$12)/MAR1!$D$12,(O8902-MAR1!$C$12)/MAR1!$E$12)</f>
        <v/>
      </c>
      <c r="S8902" s="7">
        <f>IF($I8902=1,(P8902-MAR1!$B$13)/MAR1!$D$13,(P8902-MAR1!$C$13)/MAR1!$E$13)</f>
        <v/>
      </c>
    </row>
    <row r="8903">
      <c r="A8903" s="5" t="n">
        <v>8902</v>
      </c>
      <c r="B8903" s="5" t="n">
        <v>25</v>
      </c>
      <c r="C8903" s="5" t="n">
        <v>142</v>
      </c>
      <c r="D8903" s="5" t="n">
        <v>5</v>
      </c>
      <c r="E8903" s="5" t="n">
        <v>0</v>
      </c>
      <c r="F8903" s="5" t="n">
        <v>36.3</v>
      </c>
      <c r="G8903" s="5" t="n">
        <v>25.8</v>
      </c>
      <c r="H8903" s="5" t="n">
        <v>20.56</v>
      </c>
      <c r="I8903" s="6">
        <f>IF(E8903&gt;=Markov!$B$3,1,0)</f>
        <v/>
      </c>
      <c r="J8903" s="6">
        <f>I8902</f>
        <v/>
      </c>
      <c r="K8903" s="7">
        <f>MAR1!$B$5+MAR1!$C$5*COS(2*PI()*$C8903/365)+MAR1!$D$5*SIN(2*PI()*$C8903/365)</f>
        <v/>
      </c>
      <c r="L8903" s="7">
        <f>MAR1!$B$6+MAR1!$C$6*COS(2*PI()*$C8903/365)+MAR1!$D$6*SIN(2*PI()*$C8903/365)</f>
        <v/>
      </c>
      <c r="M8903" s="7">
        <f>MAR1!$B$7+MAR1!$C$7*COS(2*PI()*$C8903/365)+MAR1!$D$7*SIN(2*PI()*$C8903/365)</f>
        <v/>
      </c>
      <c r="N8903" s="7">
        <f>F8903-K8903</f>
        <v/>
      </c>
      <c r="O8903" s="7">
        <f>G8903-L8903</f>
        <v/>
      </c>
      <c r="P8903" s="7">
        <f>H8903-M8903</f>
        <v/>
      </c>
      <c r="Q8903" s="7">
        <f>IF($I8903=1,(N8903-MAR1!$B$11)/MAR1!$D$11,(N8903-MAR1!$C$11)/MAR1!$E$11)</f>
        <v/>
      </c>
      <c r="R8903" s="7">
        <f>IF($I8903=1,(O8903-MAR1!$B$12)/MAR1!$D$12,(O8903-MAR1!$C$12)/MAR1!$E$12)</f>
        <v/>
      </c>
      <c r="S8903" s="7">
        <f>IF($I8903=1,(P8903-MAR1!$B$13)/MAR1!$D$13,(P8903-MAR1!$C$13)/MAR1!$E$13)</f>
        <v/>
      </c>
    </row>
    <row r="8904">
      <c r="A8904" s="5" t="n">
        <v>8903</v>
      </c>
      <c r="B8904" s="5" t="n">
        <v>25</v>
      </c>
      <c r="C8904" s="5" t="n">
        <v>143</v>
      </c>
      <c r="D8904" s="5" t="n">
        <v>5</v>
      </c>
      <c r="E8904" s="5" t="n">
        <v>0</v>
      </c>
      <c r="F8904" s="5" t="n">
        <v>33.6</v>
      </c>
      <c r="G8904" s="5" t="n">
        <v>24</v>
      </c>
      <c r="H8904" s="5" t="n">
        <v>14.6</v>
      </c>
      <c r="I8904" s="6">
        <f>IF(E8904&gt;=Markov!$B$3,1,0)</f>
        <v/>
      </c>
      <c r="J8904" s="6">
        <f>I8903</f>
        <v/>
      </c>
      <c r="K8904" s="7">
        <f>MAR1!$B$5+MAR1!$C$5*COS(2*PI()*$C8904/365)+MAR1!$D$5*SIN(2*PI()*$C8904/365)</f>
        <v/>
      </c>
      <c r="L8904" s="7">
        <f>MAR1!$B$6+MAR1!$C$6*COS(2*PI()*$C8904/365)+MAR1!$D$6*SIN(2*PI()*$C8904/365)</f>
        <v/>
      </c>
      <c r="M8904" s="7">
        <f>MAR1!$B$7+MAR1!$C$7*COS(2*PI()*$C8904/365)+MAR1!$D$7*SIN(2*PI()*$C8904/365)</f>
        <v/>
      </c>
      <c r="N8904" s="7">
        <f>F8904-K8904</f>
        <v/>
      </c>
      <c r="O8904" s="7">
        <f>G8904-L8904</f>
        <v/>
      </c>
      <c r="P8904" s="7">
        <f>H8904-M8904</f>
        <v/>
      </c>
      <c r="Q8904" s="7">
        <f>IF($I8904=1,(N8904-MAR1!$B$11)/MAR1!$D$11,(N8904-MAR1!$C$11)/MAR1!$E$11)</f>
        <v/>
      </c>
      <c r="R8904" s="7">
        <f>IF($I8904=1,(O8904-MAR1!$B$12)/MAR1!$D$12,(O8904-MAR1!$C$12)/MAR1!$E$12)</f>
        <v/>
      </c>
      <c r="S8904" s="7">
        <f>IF($I8904=1,(P8904-MAR1!$B$13)/MAR1!$D$13,(P8904-MAR1!$C$13)/MAR1!$E$13)</f>
        <v/>
      </c>
    </row>
    <row r="8905">
      <c r="A8905" s="5" t="n">
        <v>8904</v>
      </c>
      <c r="B8905" s="5" t="n">
        <v>25</v>
      </c>
      <c r="C8905" s="5" t="n">
        <v>144</v>
      </c>
      <c r="D8905" s="5" t="n">
        <v>5</v>
      </c>
      <c r="E8905" s="5" t="n">
        <v>0</v>
      </c>
      <c r="F8905" s="5" t="n">
        <v>33.1</v>
      </c>
      <c r="G8905" s="5" t="n">
        <v>24.3</v>
      </c>
      <c r="H8905" s="5" t="n">
        <v>25.51</v>
      </c>
      <c r="I8905" s="6">
        <f>IF(E8905&gt;=Markov!$B$3,1,0)</f>
        <v/>
      </c>
      <c r="J8905" s="6">
        <f>I8904</f>
        <v/>
      </c>
      <c r="K8905" s="7">
        <f>MAR1!$B$5+MAR1!$C$5*COS(2*PI()*$C8905/365)+MAR1!$D$5*SIN(2*PI()*$C8905/365)</f>
        <v/>
      </c>
      <c r="L8905" s="7">
        <f>MAR1!$B$6+MAR1!$C$6*COS(2*PI()*$C8905/365)+MAR1!$D$6*SIN(2*PI()*$C8905/365)</f>
        <v/>
      </c>
      <c r="M8905" s="7">
        <f>MAR1!$B$7+MAR1!$C$7*COS(2*PI()*$C8905/365)+MAR1!$D$7*SIN(2*PI()*$C8905/365)</f>
        <v/>
      </c>
      <c r="N8905" s="7">
        <f>F8905-K8905</f>
        <v/>
      </c>
      <c r="O8905" s="7">
        <f>G8905-L8905</f>
        <v/>
      </c>
      <c r="P8905" s="7">
        <f>H8905-M8905</f>
        <v/>
      </c>
      <c r="Q8905" s="7">
        <f>IF($I8905=1,(N8905-MAR1!$B$11)/MAR1!$D$11,(N8905-MAR1!$C$11)/MAR1!$E$11)</f>
        <v/>
      </c>
      <c r="R8905" s="7">
        <f>IF($I8905=1,(O8905-MAR1!$B$12)/MAR1!$D$12,(O8905-MAR1!$C$12)/MAR1!$E$12)</f>
        <v/>
      </c>
      <c r="S8905" s="7">
        <f>IF($I8905=1,(P8905-MAR1!$B$13)/MAR1!$D$13,(P8905-MAR1!$C$13)/MAR1!$E$13)</f>
        <v/>
      </c>
    </row>
    <row r="8906">
      <c r="A8906" s="5" t="n">
        <v>8905</v>
      </c>
      <c r="B8906" s="5" t="n">
        <v>25</v>
      </c>
      <c r="C8906" s="5" t="n">
        <v>145</v>
      </c>
      <c r="D8906" s="5" t="n">
        <v>5</v>
      </c>
      <c r="E8906" s="5" t="n">
        <v>0</v>
      </c>
      <c r="F8906" s="5" t="n">
        <v>39</v>
      </c>
      <c r="G8906" s="5" t="n">
        <v>25.8</v>
      </c>
      <c r="H8906" s="5" t="n">
        <v>26.26</v>
      </c>
      <c r="I8906" s="6">
        <f>IF(E8906&gt;=Markov!$B$3,1,0)</f>
        <v/>
      </c>
      <c r="J8906" s="6">
        <f>I8905</f>
        <v/>
      </c>
      <c r="K8906" s="7">
        <f>MAR1!$B$5+MAR1!$C$5*COS(2*PI()*$C8906/365)+MAR1!$D$5*SIN(2*PI()*$C8906/365)</f>
        <v/>
      </c>
      <c r="L8906" s="7">
        <f>MAR1!$B$6+MAR1!$C$6*COS(2*PI()*$C8906/365)+MAR1!$D$6*SIN(2*PI()*$C8906/365)</f>
        <v/>
      </c>
      <c r="M8906" s="7">
        <f>MAR1!$B$7+MAR1!$C$7*COS(2*PI()*$C8906/365)+MAR1!$D$7*SIN(2*PI()*$C8906/365)</f>
        <v/>
      </c>
      <c r="N8906" s="7">
        <f>F8906-K8906</f>
        <v/>
      </c>
      <c r="O8906" s="7">
        <f>G8906-L8906</f>
        <v/>
      </c>
      <c r="P8906" s="7">
        <f>H8906-M8906</f>
        <v/>
      </c>
      <c r="Q8906" s="7">
        <f>IF($I8906=1,(N8906-MAR1!$B$11)/MAR1!$D$11,(N8906-MAR1!$C$11)/MAR1!$E$11)</f>
        <v/>
      </c>
      <c r="R8906" s="7">
        <f>IF($I8906=1,(O8906-MAR1!$B$12)/MAR1!$D$12,(O8906-MAR1!$C$12)/MAR1!$E$12)</f>
        <v/>
      </c>
      <c r="S8906" s="7">
        <f>IF($I8906=1,(P8906-MAR1!$B$13)/MAR1!$D$13,(P8906-MAR1!$C$13)/MAR1!$E$13)</f>
        <v/>
      </c>
    </row>
    <row r="8907">
      <c r="A8907" s="5" t="n">
        <v>8906</v>
      </c>
      <c r="B8907" s="5" t="n">
        <v>25</v>
      </c>
      <c r="C8907" s="5" t="n">
        <v>146</v>
      </c>
      <c r="D8907" s="5" t="n">
        <v>5</v>
      </c>
      <c r="E8907" s="5" t="n">
        <v>12.8</v>
      </c>
      <c r="F8907" s="5" t="n">
        <v>34.9</v>
      </c>
      <c r="G8907" s="5" t="n">
        <v>26.3</v>
      </c>
      <c r="H8907" s="5" t="n">
        <v>14.58</v>
      </c>
      <c r="I8907" s="6">
        <f>IF(E8907&gt;=Markov!$B$3,1,0)</f>
        <v/>
      </c>
      <c r="J8907" s="6">
        <f>I8906</f>
        <v/>
      </c>
      <c r="K8907" s="7">
        <f>MAR1!$B$5+MAR1!$C$5*COS(2*PI()*$C8907/365)+MAR1!$D$5*SIN(2*PI()*$C8907/365)</f>
        <v/>
      </c>
      <c r="L8907" s="7">
        <f>MAR1!$B$6+MAR1!$C$6*COS(2*PI()*$C8907/365)+MAR1!$D$6*SIN(2*PI()*$C8907/365)</f>
        <v/>
      </c>
      <c r="M8907" s="7">
        <f>MAR1!$B$7+MAR1!$C$7*COS(2*PI()*$C8907/365)+MAR1!$D$7*SIN(2*PI()*$C8907/365)</f>
        <v/>
      </c>
      <c r="N8907" s="7">
        <f>F8907-K8907</f>
        <v/>
      </c>
      <c r="O8907" s="7">
        <f>G8907-L8907</f>
        <v/>
      </c>
      <c r="P8907" s="7">
        <f>H8907-M8907</f>
        <v/>
      </c>
      <c r="Q8907" s="7">
        <f>IF($I8907=1,(N8907-MAR1!$B$11)/MAR1!$D$11,(N8907-MAR1!$C$11)/MAR1!$E$11)</f>
        <v/>
      </c>
      <c r="R8907" s="7">
        <f>IF($I8907=1,(O8907-MAR1!$B$12)/MAR1!$D$12,(O8907-MAR1!$C$12)/MAR1!$E$12)</f>
        <v/>
      </c>
      <c r="S8907" s="7">
        <f>IF($I8907=1,(P8907-MAR1!$B$13)/MAR1!$D$13,(P8907-MAR1!$C$13)/MAR1!$E$13)</f>
        <v/>
      </c>
    </row>
    <row r="8908">
      <c r="A8908" s="5" t="n">
        <v>8907</v>
      </c>
      <c r="B8908" s="5" t="n">
        <v>25</v>
      </c>
      <c r="C8908" s="5" t="n">
        <v>147</v>
      </c>
      <c r="D8908" s="5" t="n">
        <v>5</v>
      </c>
      <c r="E8908" s="5" t="n">
        <v>34.1</v>
      </c>
      <c r="F8908" s="5" t="n">
        <v>34.7</v>
      </c>
      <c r="G8908" s="5" t="n">
        <v>26.2</v>
      </c>
      <c r="H8908" s="5" t="n">
        <v>11.8</v>
      </c>
      <c r="I8908" s="6">
        <f>IF(E8908&gt;=Markov!$B$3,1,0)</f>
        <v/>
      </c>
      <c r="J8908" s="6">
        <f>I8907</f>
        <v/>
      </c>
      <c r="K8908" s="7">
        <f>MAR1!$B$5+MAR1!$C$5*COS(2*PI()*$C8908/365)+MAR1!$D$5*SIN(2*PI()*$C8908/365)</f>
        <v/>
      </c>
      <c r="L8908" s="7">
        <f>MAR1!$B$6+MAR1!$C$6*COS(2*PI()*$C8908/365)+MAR1!$D$6*SIN(2*PI()*$C8908/365)</f>
        <v/>
      </c>
      <c r="M8908" s="7">
        <f>MAR1!$B$7+MAR1!$C$7*COS(2*PI()*$C8908/365)+MAR1!$D$7*SIN(2*PI()*$C8908/365)</f>
        <v/>
      </c>
      <c r="N8908" s="7">
        <f>F8908-K8908</f>
        <v/>
      </c>
      <c r="O8908" s="7">
        <f>G8908-L8908</f>
        <v/>
      </c>
      <c r="P8908" s="7">
        <f>H8908-M8908</f>
        <v/>
      </c>
      <c r="Q8908" s="7">
        <f>IF($I8908=1,(N8908-MAR1!$B$11)/MAR1!$D$11,(N8908-MAR1!$C$11)/MAR1!$E$11)</f>
        <v/>
      </c>
      <c r="R8908" s="7">
        <f>IF($I8908=1,(O8908-MAR1!$B$12)/MAR1!$D$12,(O8908-MAR1!$C$12)/MAR1!$E$12)</f>
        <v/>
      </c>
      <c r="S8908" s="7">
        <f>IF($I8908=1,(P8908-MAR1!$B$13)/MAR1!$D$13,(P8908-MAR1!$C$13)/MAR1!$E$13)</f>
        <v/>
      </c>
    </row>
    <row r="8909">
      <c r="A8909" s="5" t="n">
        <v>8908</v>
      </c>
      <c r="B8909" s="5" t="n">
        <v>25</v>
      </c>
      <c r="C8909" s="5" t="n">
        <v>148</v>
      </c>
      <c r="D8909" s="5" t="n">
        <v>5</v>
      </c>
      <c r="E8909" s="5" t="n">
        <v>12.5</v>
      </c>
      <c r="F8909" s="5" t="n">
        <v>34.2</v>
      </c>
      <c r="G8909" s="5" t="n">
        <v>25.2</v>
      </c>
      <c r="H8909" s="5" t="n">
        <v>19.94</v>
      </c>
      <c r="I8909" s="6">
        <f>IF(E8909&gt;=Markov!$B$3,1,0)</f>
        <v/>
      </c>
      <c r="J8909" s="6">
        <f>I8908</f>
        <v/>
      </c>
      <c r="K8909" s="7">
        <f>MAR1!$B$5+MAR1!$C$5*COS(2*PI()*$C8909/365)+MAR1!$D$5*SIN(2*PI()*$C8909/365)</f>
        <v/>
      </c>
      <c r="L8909" s="7">
        <f>MAR1!$B$6+MAR1!$C$6*COS(2*PI()*$C8909/365)+MAR1!$D$6*SIN(2*PI()*$C8909/365)</f>
        <v/>
      </c>
      <c r="M8909" s="7">
        <f>MAR1!$B$7+MAR1!$C$7*COS(2*PI()*$C8909/365)+MAR1!$D$7*SIN(2*PI()*$C8909/365)</f>
        <v/>
      </c>
      <c r="N8909" s="7">
        <f>F8909-K8909</f>
        <v/>
      </c>
      <c r="O8909" s="7">
        <f>G8909-L8909</f>
        <v/>
      </c>
      <c r="P8909" s="7">
        <f>H8909-M8909</f>
        <v/>
      </c>
      <c r="Q8909" s="7">
        <f>IF($I8909=1,(N8909-MAR1!$B$11)/MAR1!$D$11,(N8909-MAR1!$C$11)/MAR1!$E$11)</f>
        <v/>
      </c>
      <c r="R8909" s="7">
        <f>IF($I8909=1,(O8909-MAR1!$B$12)/MAR1!$D$12,(O8909-MAR1!$C$12)/MAR1!$E$12)</f>
        <v/>
      </c>
      <c r="S8909" s="7">
        <f>IF($I8909=1,(P8909-MAR1!$B$13)/MAR1!$D$13,(P8909-MAR1!$C$13)/MAR1!$E$13)</f>
        <v/>
      </c>
    </row>
    <row r="8910">
      <c r="A8910" s="5" t="n">
        <v>8909</v>
      </c>
      <c r="B8910" s="5" t="n">
        <v>25</v>
      </c>
      <c r="C8910" s="5" t="n">
        <v>149</v>
      </c>
      <c r="D8910" s="5" t="n">
        <v>5</v>
      </c>
      <c r="E8910" s="5" t="n">
        <v>31.8</v>
      </c>
      <c r="F8910" s="5" t="n">
        <v>34.8</v>
      </c>
      <c r="G8910" s="5" t="n">
        <v>25.6</v>
      </c>
      <c r="H8910" s="5" t="n">
        <v>26.49</v>
      </c>
      <c r="I8910" s="6">
        <f>IF(E8910&gt;=Markov!$B$3,1,0)</f>
        <v/>
      </c>
      <c r="J8910" s="6">
        <f>I8909</f>
        <v/>
      </c>
      <c r="K8910" s="7">
        <f>MAR1!$B$5+MAR1!$C$5*COS(2*PI()*$C8910/365)+MAR1!$D$5*SIN(2*PI()*$C8910/365)</f>
        <v/>
      </c>
      <c r="L8910" s="7">
        <f>MAR1!$B$6+MAR1!$C$6*COS(2*PI()*$C8910/365)+MAR1!$D$6*SIN(2*PI()*$C8910/365)</f>
        <v/>
      </c>
      <c r="M8910" s="7">
        <f>MAR1!$B$7+MAR1!$C$7*COS(2*PI()*$C8910/365)+MAR1!$D$7*SIN(2*PI()*$C8910/365)</f>
        <v/>
      </c>
      <c r="N8910" s="7">
        <f>F8910-K8910</f>
        <v/>
      </c>
      <c r="O8910" s="7">
        <f>G8910-L8910</f>
        <v/>
      </c>
      <c r="P8910" s="7">
        <f>H8910-M8910</f>
        <v/>
      </c>
      <c r="Q8910" s="7">
        <f>IF($I8910=1,(N8910-MAR1!$B$11)/MAR1!$D$11,(N8910-MAR1!$C$11)/MAR1!$E$11)</f>
        <v/>
      </c>
      <c r="R8910" s="7">
        <f>IF($I8910=1,(O8910-MAR1!$B$12)/MAR1!$D$12,(O8910-MAR1!$C$12)/MAR1!$E$12)</f>
        <v/>
      </c>
      <c r="S8910" s="7">
        <f>IF($I8910=1,(P8910-MAR1!$B$13)/MAR1!$D$13,(P8910-MAR1!$C$13)/MAR1!$E$13)</f>
        <v/>
      </c>
    </row>
    <row r="8911">
      <c r="A8911" s="5" t="n">
        <v>8910</v>
      </c>
      <c r="B8911" s="5" t="n">
        <v>25</v>
      </c>
      <c r="C8911" s="5" t="n">
        <v>150</v>
      </c>
      <c r="D8911" s="5" t="n">
        <v>5</v>
      </c>
      <c r="E8911" s="5" t="n">
        <v>0</v>
      </c>
      <c r="F8911" s="5" t="n">
        <v>40</v>
      </c>
      <c r="G8911" s="5" t="n">
        <v>29.5</v>
      </c>
      <c r="H8911" s="5" t="n">
        <v>23.9</v>
      </c>
      <c r="I8911" s="6">
        <f>IF(E8911&gt;=Markov!$B$3,1,0)</f>
        <v/>
      </c>
      <c r="J8911" s="6">
        <f>I8910</f>
        <v/>
      </c>
      <c r="K8911" s="7">
        <f>MAR1!$B$5+MAR1!$C$5*COS(2*PI()*$C8911/365)+MAR1!$D$5*SIN(2*PI()*$C8911/365)</f>
        <v/>
      </c>
      <c r="L8911" s="7">
        <f>MAR1!$B$6+MAR1!$C$6*COS(2*PI()*$C8911/365)+MAR1!$D$6*SIN(2*PI()*$C8911/365)</f>
        <v/>
      </c>
      <c r="M8911" s="7">
        <f>MAR1!$B$7+MAR1!$C$7*COS(2*PI()*$C8911/365)+MAR1!$D$7*SIN(2*PI()*$C8911/365)</f>
        <v/>
      </c>
      <c r="N8911" s="7">
        <f>F8911-K8911</f>
        <v/>
      </c>
      <c r="O8911" s="7">
        <f>G8911-L8911</f>
        <v/>
      </c>
      <c r="P8911" s="7">
        <f>H8911-M8911</f>
        <v/>
      </c>
      <c r="Q8911" s="7">
        <f>IF($I8911=1,(N8911-MAR1!$B$11)/MAR1!$D$11,(N8911-MAR1!$C$11)/MAR1!$E$11)</f>
        <v/>
      </c>
      <c r="R8911" s="7">
        <f>IF($I8911=1,(O8911-MAR1!$B$12)/MAR1!$D$12,(O8911-MAR1!$C$12)/MAR1!$E$12)</f>
        <v/>
      </c>
      <c r="S8911" s="7">
        <f>IF($I8911=1,(P8911-MAR1!$B$13)/MAR1!$D$13,(P8911-MAR1!$C$13)/MAR1!$E$13)</f>
        <v/>
      </c>
    </row>
    <row r="8912">
      <c r="A8912" s="5" t="n">
        <v>8911</v>
      </c>
      <c r="B8912" s="5" t="n">
        <v>25</v>
      </c>
      <c r="C8912" s="5" t="n">
        <v>151</v>
      </c>
      <c r="D8912" s="5" t="n">
        <v>5</v>
      </c>
      <c r="E8912" s="5" t="n">
        <v>0</v>
      </c>
      <c r="F8912" s="5" t="n">
        <v>40.7</v>
      </c>
      <c r="G8912" s="5" t="n">
        <v>30.7</v>
      </c>
      <c r="H8912" s="5" t="n">
        <v>17.11</v>
      </c>
      <c r="I8912" s="6">
        <f>IF(E8912&gt;=Markov!$B$3,1,0)</f>
        <v/>
      </c>
      <c r="J8912" s="6">
        <f>I8911</f>
        <v/>
      </c>
      <c r="K8912" s="7">
        <f>MAR1!$B$5+MAR1!$C$5*COS(2*PI()*$C8912/365)+MAR1!$D$5*SIN(2*PI()*$C8912/365)</f>
        <v/>
      </c>
      <c r="L8912" s="7">
        <f>MAR1!$B$6+MAR1!$C$6*COS(2*PI()*$C8912/365)+MAR1!$D$6*SIN(2*PI()*$C8912/365)</f>
        <v/>
      </c>
      <c r="M8912" s="7">
        <f>MAR1!$B$7+MAR1!$C$7*COS(2*PI()*$C8912/365)+MAR1!$D$7*SIN(2*PI()*$C8912/365)</f>
        <v/>
      </c>
      <c r="N8912" s="7">
        <f>F8912-K8912</f>
        <v/>
      </c>
      <c r="O8912" s="7">
        <f>G8912-L8912</f>
        <v/>
      </c>
      <c r="P8912" s="7">
        <f>H8912-M8912</f>
        <v/>
      </c>
      <c r="Q8912" s="7">
        <f>IF($I8912=1,(N8912-MAR1!$B$11)/MAR1!$D$11,(N8912-MAR1!$C$11)/MAR1!$E$11)</f>
        <v/>
      </c>
      <c r="R8912" s="7">
        <f>IF($I8912=1,(O8912-MAR1!$B$12)/MAR1!$D$12,(O8912-MAR1!$C$12)/MAR1!$E$12)</f>
        <v/>
      </c>
      <c r="S8912" s="7">
        <f>IF($I8912=1,(P8912-MAR1!$B$13)/MAR1!$D$13,(P8912-MAR1!$C$13)/MAR1!$E$13)</f>
        <v/>
      </c>
    </row>
    <row r="8913">
      <c r="A8913" s="5" t="n">
        <v>8912</v>
      </c>
      <c r="B8913" s="5" t="n">
        <v>25</v>
      </c>
      <c r="C8913" s="5" t="n">
        <v>152</v>
      </c>
      <c r="D8913" s="5" t="n">
        <v>6</v>
      </c>
      <c r="E8913" s="5" t="n">
        <v>38.1</v>
      </c>
      <c r="F8913" s="5" t="n">
        <v>38.1</v>
      </c>
      <c r="G8913" s="5" t="n">
        <v>29.8</v>
      </c>
      <c r="H8913" s="5" t="n">
        <v>14.45</v>
      </c>
      <c r="I8913" s="6">
        <f>IF(E8913&gt;=Markov!$B$3,1,0)</f>
        <v/>
      </c>
      <c r="J8913" s="6">
        <f>I8912</f>
        <v/>
      </c>
      <c r="K8913" s="7">
        <f>MAR1!$B$5+MAR1!$C$5*COS(2*PI()*$C8913/365)+MAR1!$D$5*SIN(2*PI()*$C8913/365)</f>
        <v/>
      </c>
      <c r="L8913" s="7">
        <f>MAR1!$B$6+MAR1!$C$6*COS(2*PI()*$C8913/365)+MAR1!$D$6*SIN(2*PI()*$C8913/365)</f>
        <v/>
      </c>
      <c r="M8913" s="7">
        <f>MAR1!$B$7+MAR1!$C$7*COS(2*PI()*$C8913/365)+MAR1!$D$7*SIN(2*PI()*$C8913/365)</f>
        <v/>
      </c>
      <c r="N8913" s="7">
        <f>F8913-K8913</f>
        <v/>
      </c>
      <c r="O8913" s="7">
        <f>G8913-L8913</f>
        <v/>
      </c>
      <c r="P8913" s="7">
        <f>H8913-M8913</f>
        <v/>
      </c>
      <c r="Q8913" s="7">
        <f>IF($I8913=1,(N8913-MAR1!$B$11)/MAR1!$D$11,(N8913-MAR1!$C$11)/MAR1!$E$11)</f>
        <v/>
      </c>
      <c r="R8913" s="7">
        <f>IF($I8913=1,(O8913-MAR1!$B$12)/MAR1!$D$12,(O8913-MAR1!$C$12)/MAR1!$E$12)</f>
        <v/>
      </c>
      <c r="S8913" s="7">
        <f>IF($I8913=1,(P8913-MAR1!$B$13)/MAR1!$D$13,(P8913-MAR1!$C$13)/MAR1!$E$13)</f>
        <v/>
      </c>
    </row>
    <row r="8914">
      <c r="A8914" s="5" t="n">
        <v>8913</v>
      </c>
      <c r="B8914" s="5" t="n">
        <v>25</v>
      </c>
      <c r="C8914" s="5" t="n">
        <v>153</v>
      </c>
      <c r="D8914" s="5" t="n">
        <v>6</v>
      </c>
      <c r="E8914" s="5" t="n">
        <v>10.8</v>
      </c>
      <c r="F8914" s="5" t="n">
        <v>38.8</v>
      </c>
      <c r="G8914" s="5" t="n">
        <v>29.9</v>
      </c>
      <c r="H8914" s="5" t="n">
        <v>16.18</v>
      </c>
      <c r="I8914" s="6">
        <f>IF(E8914&gt;=Markov!$B$3,1,0)</f>
        <v/>
      </c>
      <c r="J8914" s="6">
        <f>I8913</f>
        <v/>
      </c>
      <c r="K8914" s="7">
        <f>MAR1!$B$5+MAR1!$C$5*COS(2*PI()*$C8914/365)+MAR1!$D$5*SIN(2*PI()*$C8914/365)</f>
        <v/>
      </c>
      <c r="L8914" s="7">
        <f>MAR1!$B$6+MAR1!$C$6*COS(2*PI()*$C8914/365)+MAR1!$D$6*SIN(2*PI()*$C8914/365)</f>
        <v/>
      </c>
      <c r="M8914" s="7">
        <f>MAR1!$B$7+MAR1!$C$7*COS(2*PI()*$C8914/365)+MAR1!$D$7*SIN(2*PI()*$C8914/365)</f>
        <v/>
      </c>
      <c r="N8914" s="7">
        <f>F8914-K8914</f>
        <v/>
      </c>
      <c r="O8914" s="7">
        <f>G8914-L8914</f>
        <v/>
      </c>
      <c r="P8914" s="7">
        <f>H8914-M8914</f>
        <v/>
      </c>
      <c r="Q8914" s="7">
        <f>IF($I8914=1,(N8914-MAR1!$B$11)/MAR1!$D$11,(N8914-MAR1!$C$11)/MAR1!$E$11)</f>
        <v/>
      </c>
      <c r="R8914" s="7">
        <f>IF($I8914=1,(O8914-MAR1!$B$12)/MAR1!$D$12,(O8914-MAR1!$C$12)/MAR1!$E$12)</f>
        <v/>
      </c>
      <c r="S8914" s="7">
        <f>IF($I8914=1,(P8914-MAR1!$B$13)/MAR1!$D$13,(P8914-MAR1!$C$13)/MAR1!$E$13)</f>
        <v/>
      </c>
    </row>
    <row r="8915">
      <c r="A8915" s="5" t="n">
        <v>8914</v>
      </c>
      <c r="B8915" s="5" t="n">
        <v>25</v>
      </c>
      <c r="C8915" s="5" t="n">
        <v>154</v>
      </c>
      <c r="D8915" s="5" t="n">
        <v>6</v>
      </c>
      <c r="E8915" s="5" t="n">
        <v>16.8</v>
      </c>
      <c r="F8915" s="5" t="n">
        <v>36.1</v>
      </c>
      <c r="G8915" s="5" t="n">
        <v>27.7</v>
      </c>
      <c r="H8915" s="5" t="n">
        <v>16.21</v>
      </c>
      <c r="I8915" s="6">
        <f>IF(E8915&gt;=Markov!$B$3,1,0)</f>
        <v/>
      </c>
      <c r="J8915" s="6">
        <f>I8914</f>
        <v/>
      </c>
      <c r="K8915" s="7">
        <f>MAR1!$B$5+MAR1!$C$5*COS(2*PI()*$C8915/365)+MAR1!$D$5*SIN(2*PI()*$C8915/365)</f>
        <v/>
      </c>
      <c r="L8915" s="7">
        <f>MAR1!$B$6+MAR1!$C$6*COS(2*PI()*$C8915/365)+MAR1!$D$6*SIN(2*PI()*$C8915/365)</f>
        <v/>
      </c>
      <c r="M8915" s="7">
        <f>MAR1!$B$7+MAR1!$C$7*COS(2*PI()*$C8915/365)+MAR1!$D$7*SIN(2*PI()*$C8915/365)</f>
        <v/>
      </c>
      <c r="N8915" s="7">
        <f>F8915-K8915</f>
        <v/>
      </c>
      <c r="O8915" s="7">
        <f>G8915-L8915</f>
        <v/>
      </c>
      <c r="P8915" s="7">
        <f>H8915-M8915</f>
        <v/>
      </c>
      <c r="Q8915" s="7">
        <f>IF($I8915=1,(N8915-MAR1!$B$11)/MAR1!$D$11,(N8915-MAR1!$C$11)/MAR1!$E$11)</f>
        <v/>
      </c>
      <c r="R8915" s="7">
        <f>IF($I8915=1,(O8915-MAR1!$B$12)/MAR1!$D$12,(O8915-MAR1!$C$12)/MAR1!$E$12)</f>
        <v/>
      </c>
      <c r="S8915" s="7">
        <f>IF($I8915=1,(P8915-MAR1!$B$13)/MAR1!$D$13,(P8915-MAR1!$C$13)/MAR1!$E$13)</f>
        <v/>
      </c>
    </row>
    <row r="8916">
      <c r="A8916" s="5" t="n">
        <v>8915</v>
      </c>
      <c r="B8916" s="5" t="n">
        <v>25</v>
      </c>
      <c r="C8916" s="5" t="n">
        <v>155</v>
      </c>
      <c r="D8916" s="5" t="n">
        <v>6</v>
      </c>
      <c r="E8916" s="5" t="n">
        <v>0</v>
      </c>
      <c r="F8916" s="5" t="n">
        <v>40.5</v>
      </c>
      <c r="G8916" s="5" t="n">
        <v>28.2</v>
      </c>
      <c r="H8916" s="5" t="n">
        <v>21.49</v>
      </c>
      <c r="I8916" s="6">
        <f>IF(E8916&gt;=Markov!$B$3,1,0)</f>
        <v/>
      </c>
      <c r="J8916" s="6">
        <f>I8915</f>
        <v/>
      </c>
      <c r="K8916" s="7">
        <f>MAR1!$B$5+MAR1!$C$5*COS(2*PI()*$C8916/365)+MAR1!$D$5*SIN(2*PI()*$C8916/365)</f>
        <v/>
      </c>
      <c r="L8916" s="7">
        <f>MAR1!$B$6+MAR1!$C$6*COS(2*PI()*$C8916/365)+MAR1!$D$6*SIN(2*PI()*$C8916/365)</f>
        <v/>
      </c>
      <c r="M8916" s="7">
        <f>MAR1!$B$7+MAR1!$C$7*COS(2*PI()*$C8916/365)+MAR1!$D$7*SIN(2*PI()*$C8916/365)</f>
        <v/>
      </c>
      <c r="N8916" s="7">
        <f>F8916-K8916</f>
        <v/>
      </c>
      <c r="O8916" s="7">
        <f>G8916-L8916</f>
        <v/>
      </c>
      <c r="P8916" s="7">
        <f>H8916-M8916</f>
        <v/>
      </c>
      <c r="Q8916" s="7">
        <f>IF($I8916=1,(N8916-MAR1!$B$11)/MAR1!$D$11,(N8916-MAR1!$C$11)/MAR1!$E$11)</f>
        <v/>
      </c>
      <c r="R8916" s="7">
        <f>IF($I8916=1,(O8916-MAR1!$B$12)/MAR1!$D$12,(O8916-MAR1!$C$12)/MAR1!$E$12)</f>
        <v/>
      </c>
      <c r="S8916" s="7">
        <f>IF($I8916=1,(P8916-MAR1!$B$13)/MAR1!$D$13,(P8916-MAR1!$C$13)/MAR1!$E$13)</f>
        <v/>
      </c>
    </row>
    <row r="8917">
      <c r="A8917" s="5" t="n">
        <v>8916</v>
      </c>
      <c r="B8917" s="5" t="n">
        <v>25</v>
      </c>
      <c r="C8917" s="5" t="n">
        <v>156</v>
      </c>
      <c r="D8917" s="5" t="n">
        <v>6</v>
      </c>
      <c r="E8917" s="5" t="n">
        <v>0</v>
      </c>
      <c r="F8917" s="5" t="n">
        <v>41.3</v>
      </c>
      <c r="G8917" s="5" t="n">
        <v>29.7</v>
      </c>
      <c r="H8917" s="5" t="n">
        <v>25.28</v>
      </c>
      <c r="I8917" s="6">
        <f>IF(E8917&gt;=Markov!$B$3,1,0)</f>
        <v/>
      </c>
      <c r="J8917" s="6">
        <f>I8916</f>
        <v/>
      </c>
      <c r="K8917" s="7">
        <f>MAR1!$B$5+MAR1!$C$5*COS(2*PI()*$C8917/365)+MAR1!$D$5*SIN(2*PI()*$C8917/365)</f>
        <v/>
      </c>
      <c r="L8917" s="7">
        <f>MAR1!$B$6+MAR1!$C$6*COS(2*PI()*$C8917/365)+MAR1!$D$6*SIN(2*PI()*$C8917/365)</f>
        <v/>
      </c>
      <c r="M8917" s="7">
        <f>MAR1!$B$7+MAR1!$C$7*COS(2*PI()*$C8917/365)+MAR1!$D$7*SIN(2*PI()*$C8917/365)</f>
        <v/>
      </c>
      <c r="N8917" s="7">
        <f>F8917-K8917</f>
        <v/>
      </c>
      <c r="O8917" s="7">
        <f>G8917-L8917</f>
        <v/>
      </c>
      <c r="P8917" s="7">
        <f>H8917-M8917</f>
        <v/>
      </c>
      <c r="Q8917" s="7">
        <f>IF($I8917=1,(N8917-MAR1!$B$11)/MAR1!$D$11,(N8917-MAR1!$C$11)/MAR1!$E$11)</f>
        <v/>
      </c>
      <c r="R8917" s="7">
        <f>IF($I8917=1,(O8917-MAR1!$B$12)/MAR1!$D$12,(O8917-MAR1!$C$12)/MAR1!$E$12)</f>
        <v/>
      </c>
      <c r="S8917" s="7">
        <f>IF($I8917=1,(P8917-MAR1!$B$13)/MAR1!$D$13,(P8917-MAR1!$C$13)/MAR1!$E$13)</f>
        <v/>
      </c>
    </row>
    <row r="8918">
      <c r="A8918" s="5" t="n">
        <v>8917</v>
      </c>
      <c r="B8918" s="5" t="n">
        <v>25</v>
      </c>
      <c r="C8918" s="5" t="n">
        <v>157</v>
      </c>
      <c r="D8918" s="5" t="n">
        <v>6</v>
      </c>
      <c r="E8918" s="5" t="n">
        <v>44</v>
      </c>
      <c r="F8918" s="5" t="n">
        <v>36</v>
      </c>
      <c r="G8918" s="5" t="n">
        <v>27.9</v>
      </c>
      <c r="H8918" s="5" t="n">
        <v>23.27</v>
      </c>
      <c r="I8918" s="6">
        <f>IF(E8918&gt;=Markov!$B$3,1,0)</f>
        <v/>
      </c>
      <c r="J8918" s="6">
        <f>I8917</f>
        <v/>
      </c>
      <c r="K8918" s="7">
        <f>MAR1!$B$5+MAR1!$C$5*COS(2*PI()*$C8918/365)+MAR1!$D$5*SIN(2*PI()*$C8918/365)</f>
        <v/>
      </c>
      <c r="L8918" s="7">
        <f>MAR1!$B$6+MAR1!$C$6*COS(2*PI()*$C8918/365)+MAR1!$D$6*SIN(2*PI()*$C8918/365)</f>
        <v/>
      </c>
      <c r="M8918" s="7">
        <f>MAR1!$B$7+MAR1!$C$7*COS(2*PI()*$C8918/365)+MAR1!$D$7*SIN(2*PI()*$C8918/365)</f>
        <v/>
      </c>
      <c r="N8918" s="7">
        <f>F8918-K8918</f>
        <v/>
      </c>
      <c r="O8918" s="7">
        <f>G8918-L8918</f>
        <v/>
      </c>
      <c r="P8918" s="7">
        <f>H8918-M8918</f>
        <v/>
      </c>
      <c r="Q8918" s="7">
        <f>IF($I8918=1,(N8918-MAR1!$B$11)/MAR1!$D$11,(N8918-MAR1!$C$11)/MAR1!$E$11)</f>
        <v/>
      </c>
      <c r="R8918" s="7">
        <f>IF($I8918=1,(O8918-MAR1!$B$12)/MAR1!$D$12,(O8918-MAR1!$C$12)/MAR1!$E$12)</f>
        <v/>
      </c>
      <c r="S8918" s="7">
        <f>IF($I8918=1,(P8918-MAR1!$B$13)/MAR1!$D$13,(P8918-MAR1!$C$13)/MAR1!$E$13)</f>
        <v/>
      </c>
    </row>
    <row r="8919">
      <c r="A8919" s="5" t="n">
        <v>8918</v>
      </c>
      <c r="B8919" s="5" t="n">
        <v>25</v>
      </c>
      <c r="C8919" s="5" t="n">
        <v>158</v>
      </c>
      <c r="D8919" s="5" t="n">
        <v>6</v>
      </c>
      <c r="E8919" s="5" t="n">
        <v>80.59999999999999</v>
      </c>
      <c r="F8919" s="5" t="n">
        <v>37.1</v>
      </c>
      <c r="G8919" s="5" t="n">
        <v>28.9</v>
      </c>
      <c r="H8919" s="5" t="n">
        <v>13.93</v>
      </c>
      <c r="I8919" s="6">
        <f>IF(E8919&gt;=Markov!$B$3,1,0)</f>
        <v/>
      </c>
      <c r="J8919" s="6">
        <f>I8918</f>
        <v/>
      </c>
      <c r="K8919" s="7">
        <f>MAR1!$B$5+MAR1!$C$5*COS(2*PI()*$C8919/365)+MAR1!$D$5*SIN(2*PI()*$C8919/365)</f>
        <v/>
      </c>
      <c r="L8919" s="7">
        <f>MAR1!$B$6+MAR1!$C$6*COS(2*PI()*$C8919/365)+MAR1!$D$6*SIN(2*PI()*$C8919/365)</f>
        <v/>
      </c>
      <c r="M8919" s="7">
        <f>MAR1!$B$7+MAR1!$C$7*COS(2*PI()*$C8919/365)+MAR1!$D$7*SIN(2*PI()*$C8919/365)</f>
        <v/>
      </c>
      <c r="N8919" s="7">
        <f>F8919-K8919</f>
        <v/>
      </c>
      <c r="O8919" s="7">
        <f>G8919-L8919</f>
        <v/>
      </c>
      <c r="P8919" s="7">
        <f>H8919-M8919</f>
        <v/>
      </c>
      <c r="Q8919" s="7">
        <f>IF($I8919=1,(N8919-MAR1!$B$11)/MAR1!$D$11,(N8919-MAR1!$C$11)/MAR1!$E$11)</f>
        <v/>
      </c>
      <c r="R8919" s="7">
        <f>IF($I8919=1,(O8919-MAR1!$B$12)/MAR1!$D$12,(O8919-MAR1!$C$12)/MAR1!$E$12)</f>
        <v/>
      </c>
      <c r="S8919" s="7">
        <f>IF($I8919=1,(P8919-MAR1!$B$13)/MAR1!$D$13,(P8919-MAR1!$C$13)/MAR1!$E$13)</f>
        <v/>
      </c>
    </row>
    <row r="8920">
      <c r="A8920" s="5" t="n">
        <v>8919</v>
      </c>
      <c r="B8920" s="5" t="n">
        <v>25</v>
      </c>
      <c r="C8920" s="5" t="n">
        <v>159</v>
      </c>
      <c r="D8920" s="5" t="n">
        <v>6</v>
      </c>
      <c r="E8920" s="5" t="n">
        <v>4</v>
      </c>
      <c r="F8920" s="5" t="n">
        <v>37.7</v>
      </c>
      <c r="G8920" s="5" t="n">
        <v>30.4</v>
      </c>
      <c r="H8920" s="5" t="n">
        <v>19.56</v>
      </c>
      <c r="I8920" s="6">
        <f>IF(E8920&gt;=Markov!$B$3,1,0)</f>
        <v/>
      </c>
      <c r="J8920" s="6">
        <f>I8919</f>
        <v/>
      </c>
      <c r="K8920" s="7">
        <f>MAR1!$B$5+MAR1!$C$5*COS(2*PI()*$C8920/365)+MAR1!$D$5*SIN(2*PI()*$C8920/365)</f>
        <v/>
      </c>
      <c r="L8920" s="7">
        <f>MAR1!$B$6+MAR1!$C$6*COS(2*PI()*$C8920/365)+MAR1!$D$6*SIN(2*PI()*$C8920/365)</f>
        <v/>
      </c>
      <c r="M8920" s="7">
        <f>MAR1!$B$7+MAR1!$C$7*COS(2*PI()*$C8920/365)+MAR1!$D$7*SIN(2*PI()*$C8920/365)</f>
        <v/>
      </c>
      <c r="N8920" s="7">
        <f>F8920-K8920</f>
        <v/>
      </c>
      <c r="O8920" s="7">
        <f>G8920-L8920</f>
        <v/>
      </c>
      <c r="P8920" s="7">
        <f>H8920-M8920</f>
        <v/>
      </c>
      <c r="Q8920" s="7">
        <f>IF($I8920=1,(N8920-MAR1!$B$11)/MAR1!$D$11,(N8920-MAR1!$C$11)/MAR1!$E$11)</f>
        <v/>
      </c>
      <c r="R8920" s="7">
        <f>IF($I8920=1,(O8920-MAR1!$B$12)/MAR1!$D$12,(O8920-MAR1!$C$12)/MAR1!$E$12)</f>
        <v/>
      </c>
      <c r="S8920" s="7">
        <f>IF($I8920=1,(P8920-MAR1!$B$13)/MAR1!$D$13,(P8920-MAR1!$C$13)/MAR1!$E$13)</f>
        <v/>
      </c>
    </row>
    <row r="8921">
      <c r="A8921" s="5" t="n">
        <v>8920</v>
      </c>
      <c r="B8921" s="5" t="n">
        <v>25</v>
      </c>
      <c r="C8921" s="5" t="n">
        <v>160</v>
      </c>
      <c r="D8921" s="5" t="n">
        <v>6</v>
      </c>
      <c r="E8921" s="5" t="n">
        <v>0</v>
      </c>
      <c r="F8921" s="5" t="n">
        <v>39.3</v>
      </c>
      <c r="G8921" s="5" t="n">
        <v>32</v>
      </c>
      <c r="H8921" s="5" t="n">
        <v>24.15</v>
      </c>
      <c r="I8921" s="6">
        <f>IF(E8921&gt;=Markov!$B$3,1,0)</f>
        <v/>
      </c>
      <c r="J8921" s="6">
        <f>I8920</f>
        <v/>
      </c>
      <c r="K8921" s="7">
        <f>MAR1!$B$5+MAR1!$C$5*COS(2*PI()*$C8921/365)+MAR1!$D$5*SIN(2*PI()*$C8921/365)</f>
        <v/>
      </c>
      <c r="L8921" s="7">
        <f>MAR1!$B$6+MAR1!$C$6*COS(2*PI()*$C8921/365)+MAR1!$D$6*SIN(2*PI()*$C8921/365)</f>
        <v/>
      </c>
      <c r="M8921" s="7">
        <f>MAR1!$B$7+MAR1!$C$7*COS(2*PI()*$C8921/365)+MAR1!$D$7*SIN(2*PI()*$C8921/365)</f>
        <v/>
      </c>
      <c r="N8921" s="7">
        <f>F8921-K8921</f>
        <v/>
      </c>
      <c r="O8921" s="7">
        <f>G8921-L8921</f>
        <v/>
      </c>
      <c r="P8921" s="7">
        <f>H8921-M8921</f>
        <v/>
      </c>
      <c r="Q8921" s="7">
        <f>IF($I8921=1,(N8921-MAR1!$B$11)/MAR1!$D$11,(N8921-MAR1!$C$11)/MAR1!$E$11)</f>
        <v/>
      </c>
      <c r="R8921" s="7">
        <f>IF($I8921=1,(O8921-MAR1!$B$12)/MAR1!$D$12,(O8921-MAR1!$C$12)/MAR1!$E$12)</f>
        <v/>
      </c>
      <c r="S8921" s="7">
        <f>IF($I8921=1,(P8921-MAR1!$B$13)/MAR1!$D$13,(P8921-MAR1!$C$13)/MAR1!$E$13)</f>
        <v/>
      </c>
    </row>
    <row r="8922">
      <c r="A8922" s="5" t="n">
        <v>8921</v>
      </c>
      <c r="B8922" s="5" t="n">
        <v>25</v>
      </c>
      <c r="C8922" s="5" t="n">
        <v>161</v>
      </c>
      <c r="D8922" s="5" t="n">
        <v>6</v>
      </c>
      <c r="E8922" s="5" t="n">
        <v>57.8</v>
      </c>
      <c r="F8922" s="5" t="n">
        <v>34.2</v>
      </c>
      <c r="G8922" s="5" t="n">
        <v>26.7</v>
      </c>
      <c r="H8922" s="5" t="n">
        <v>19.14</v>
      </c>
      <c r="I8922" s="6">
        <f>IF(E8922&gt;=Markov!$B$3,1,0)</f>
        <v/>
      </c>
      <c r="J8922" s="6">
        <f>I8921</f>
        <v/>
      </c>
      <c r="K8922" s="7">
        <f>MAR1!$B$5+MAR1!$C$5*COS(2*PI()*$C8922/365)+MAR1!$D$5*SIN(2*PI()*$C8922/365)</f>
        <v/>
      </c>
      <c r="L8922" s="7">
        <f>MAR1!$B$6+MAR1!$C$6*COS(2*PI()*$C8922/365)+MAR1!$D$6*SIN(2*PI()*$C8922/365)</f>
        <v/>
      </c>
      <c r="M8922" s="7">
        <f>MAR1!$B$7+MAR1!$C$7*COS(2*PI()*$C8922/365)+MAR1!$D$7*SIN(2*PI()*$C8922/365)</f>
        <v/>
      </c>
      <c r="N8922" s="7">
        <f>F8922-K8922</f>
        <v/>
      </c>
      <c r="O8922" s="7">
        <f>G8922-L8922</f>
        <v/>
      </c>
      <c r="P8922" s="7">
        <f>H8922-M8922</f>
        <v/>
      </c>
      <c r="Q8922" s="7">
        <f>IF($I8922=1,(N8922-MAR1!$B$11)/MAR1!$D$11,(N8922-MAR1!$C$11)/MAR1!$E$11)</f>
        <v/>
      </c>
      <c r="R8922" s="7">
        <f>IF($I8922=1,(O8922-MAR1!$B$12)/MAR1!$D$12,(O8922-MAR1!$C$12)/MAR1!$E$12)</f>
        <v/>
      </c>
      <c r="S8922" s="7">
        <f>IF($I8922=1,(P8922-MAR1!$B$13)/MAR1!$D$13,(P8922-MAR1!$C$13)/MAR1!$E$13)</f>
        <v/>
      </c>
    </row>
    <row r="8923">
      <c r="A8923" s="5" t="n">
        <v>8922</v>
      </c>
      <c r="B8923" s="5" t="n">
        <v>25</v>
      </c>
      <c r="C8923" s="5" t="n">
        <v>162</v>
      </c>
      <c r="D8923" s="5" t="n">
        <v>6</v>
      </c>
      <c r="E8923" s="5" t="n">
        <v>0</v>
      </c>
      <c r="F8923" s="5" t="n">
        <v>39.6</v>
      </c>
      <c r="G8923" s="5" t="n">
        <v>28.2</v>
      </c>
      <c r="H8923" s="5" t="n">
        <v>26.7</v>
      </c>
      <c r="I8923" s="6">
        <f>IF(E8923&gt;=Markov!$B$3,1,0)</f>
        <v/>
      </c>
      <c r="J8923" s="6">
        <f>I8922</f>
        <v/>
      </c>
      <c r="K8923" s="7">
        <f>MAR1!$B$5+MAR1!$C$5*COS(2*PI()*$C8923/365)+MAR1!$D$5*SIN(2*PI()*$C8923/365)</f>
        <v/>
      </c>
      <c r="L8923" s="7">
        <f>MAR1!$B$6+MAR1!$C$6*COS(2*PI()*$C8923/365)+MAR1!$D$6*SIN(2*PI()*$C8923/365)</f>
        <v/>
      </c>
      <c r="M8923" s="7">
        <f>MAR1!$B$7+MAR1!$C$7*COS(2*PI()*$C8923/365)+MAR1!$D$7*SIN(2*PI()*$C8923/365)</f>
        <v/>
      </c>
      <c r="N8923" s="7">
        <f>F8923-K8923</f>
        <v/>
      </c>
      <c r="O8923" s="7">
        <f>G8923-L8923</f>
        <v/>
      </c>
      <c r="P8923" s="7">
        <f>H8923-M8923</f>
        <v/>
      </c>
      <c r="Q8923" s="7">
        <f>IF($I8923=1,(N8923-MAR1!$B$11)/MAR1!$D$11,(N8923-MAR1!$C$11)/MAR1!$E$11)</f>
        <v/>
      </c>
      <c r="R8923" s="7">
        <f>IF($I8923=1,(O8923-MAR1!$B$12)/MAR1!$D$12,(O8923-MAR1!$C$12)/MAR1!$E$12)</f>
        <v/>
      </c>
      <c r="S8923" s="7">
        <f>IF($I8923=1,(P8923-MAR1!$B$13)/MAR1!$D$13,(P8923-MAR1!$C$13)/MAR1!$E$13)</f>
        <v/>
      </c>
    </row>
    <row r="8924">
      <c r="A8924" s="5" t="n">
        <v>8923</v>
      </c>
      <c r="B8924" s="5" t="n">
        <v>25</v>
      </c>
      <c r="C8924" s="5" t="n">
        <v>163</v>
      </c>
      <c r="D8924" s="5" t="n">
        <v>6</v>
      </c>
      <c r="E8924" s="5" t="n">
        <v>0</v>
      </c>
      <c r="F8924" s="5" t="n">
        <v>36.6</v>
      </c>
      <c r="G8924" s="5" t="n">
        <v>28.6</v>
      </c>
      <c r="H8924" s="5" t="n">
        <v>23.27</v>
      </c>
      <c r="I8924" s="6">
        <f>IF(E8924&gt;=Markov!$B$3,1,0)</f>
        <v/>
      </c>
      <c r="J8924" s="6">
        <f>I8923</f>
        <v/>
      </c>
      <c r="K8924" s="7">
        <f>MAR1!$B$5+MAR1!$C$5*COS(2*PI()*$C8924/365)+MAR1!$D$5*SIN(2*PI()*$C8924/365)</f>
        <v/>
      </c>
      <c r="L8924" s="7">
        <f>MAR1!$B$6+MAR1!$C$6*COS(2*PI()*$C8924/365)+MAR1!$D$6*SIN(2*PI()*$C8924/365)</f>
        <v/>
      </c>
      <c r="M8924" s="7">
        <f>MAR1!$B$7+MAR1!$C$7*COS(2*PI()*$C8924/365)+MAR1!$D$7*SIN(2*PI()*$C8924/365)</f>
        <v/>
      </c>
      <c r="N8924" s="7">
        <f>F8924-K8924</f>
        <v/>
      </c>
      <c r="O8924" s="7">
        <f>G8924-L8924</f>
        <v/>
      </c>
      <c r="P8924" s="7">
        <f>H8924-M8924</f>
        <v/>
      </c>
      <c r="Q8924" s="7">
        <f>IF($I8924=1,(N8924-MAR1!$B$11)/MAR1!$D$11,(N8924-MAR1!$C$11)/MAR1!$E$11)</f>
        <v/>
      </c>
      <c r="R8924" s="7">
        <f>IF($I8924=1,(O8924-MAR1!$B$12)/MAR1!$D$12,(O8924-MAR1!$C$12)/MAR1!$E$12)</f>
        <v/>
      </c>
      <c r="S8924" s="7">
        <f>IF($I8924=1,(P8924-MAR1!$B$13)/MAR1!$D$13,(P8924-MAR1!$C$13)/MAR1!$E$13)</f>
        <v/>
      </c>
    </row>
    <row r="8925">
      <c r="A8925" s="5" t="n">
        <v>8924</v>
      </c>
      <c r="B8925" s="5" t="n">
        <v>25</v>
      </c>
      <c r="C8925" s="5" t="n">
        <v>164</v>
      </c>
      <c r="D8925" s="5" t="n">
        <v>6</v>
      </c>
      <c r="E8925" s="5" t="n">
        <v>2.5</v>
      </c>
      <c r="F8925" s="5" t="n">
        <v>35.2</v>
      </c>
      <c r="G8925" s="5" t="n">
        <v>26.9</v>
      </c>
      <c r="H8925" s="5" t="n">
        <v>16.32</v>
      </c>
      <c r="I8925" s="6">
        <f>IF(E8925&gt;=Markov!$B$3,1,0)</f>
        <v/>
      </c>
      <c r="J8925" s="6">
        <f>I8924</f>
        <v/>
      </c>
      <c r="K8925" s="7">
        <f>MAR1!$B$5+MAR1!$C$5*COS(2*PI()*$C8925/365)+MAR1!$D$5*SIN(2*PI()*$C8925/365)</f>
        <v/>
      </c>
      <c r="L8925" s="7">
        <f>MAR1!$B$6+MAR1!$C$6*COS(2*PI()*$C8925/365)+MAR1!$D$6*SIN(2*PI()*$C8925/365)</f>
        <v/>
      </c>
      <c r="M8925" s="7">
        <f>MAR1!$B$7+MAR1!$C$7*COS(2*PI()*$C8925/365)+MAR1!$D$7*SIN(2*PI()*$C8925/365)</f>
        <v/>
      </c>
      <c r="N8925" s="7">
        <f>F8925-K8925</f>
        <v/>
      </c>
      <c r="O8925" s="7">
        <f>G8925-L8925</f>
        <v/>
      </c>
      <c r="P8925" s="7">
        <f>H8925-M8925</f>
        <v/>
      </c>
      <c r="Q8925" s="7">
        <f>IF($I8925=1,(N8925-MAR1!$B$11)/MAR1!$D$11,(N8925-MAR1!$C$11)/MAR1!$E$11)</f>
        <v/>
      </c>
      <c r="R8925" s="7">
        <f>IF($I8925=1,(O8925-MAR1!$B$12)/MAR1!$D$12,(O8925-MAR1!$C$12)/MAR1!$E$12)</f>
        <v/>
      </c>
      <c r="S8925" s="7">
        <f>IF($I8925=1,(P8925-MAR1!$B$13)/MAR1!$D$13,(P8925-MAR1!$C$13)/MAR1!$E$13)</f>
        <v/>
      </c>
    </row>
    <row r="8926">
      <c r="A8926" s="5" t="n">
        <v>8925</v>
      </c>
      <c r="B8926" s="5" t="n">
        <v>25</v>
      </c>
      <c r="C8926" s="5" t="n">
        <v>165</v>
      </c>
      <c r="D8926" s="5" t="n">
        <v>6</v>
      </c>
      <c r="E8926" s="5" t="n">
        <v>4.4</v>
      </c>
      <c r="F8926" s="5" t="n">
        <v>34.4</v>
      </c>
      <c r="G8926" s="5" t="n">
        <v>27.8</v>
      </c>
      <c r="H8926" s="5" t="n">
        <v>14.88</v>
      </c>
      <c r="I8926" s="6">
        <f>IF(E8926&gt;=Markov!$B$3,1,0)</f>
        <v/>
      </c>
      <c r="J8926" s="6">
        <f>I8925</f>
        <v/>
      </c>
      <c r="K8926" s="7">
        <f>MAR1!$B$5+MAR1!$C$5*COS(2*PI()*$C8926/365)+MAR1!$D$5*SIN(2*PI()*$C8926/365)</f>
        <v/>
      </c>
      <c r="L8926" s="7">
        <f>MAR1!$B$6+MAR1!$C$6*COS(2*PI()*$C8926/365)+MAR1!$D$6*SIN(2*PI()*$C8926/365)</f>
        <v/>
      </c>
      <c r="M8926" s="7">
        <f>MAR1!$B$7+MAR1!$C$7*COS(2*PI()*$C8926/365)+MAR1!$D$7*SIN(2*PI()*$C8926/365)</f>
        <v/>
      </c>
      <c r="N8926" s="7">
        <f>F8926-K8926</f>
        <v/>
      </c>
      <c r="O8926" s="7">
        <f>G8926-L8926</f>
        <v/>
      </c>
      <c r="P8926" s="7">
        <f>H8926-M8926</f>
        <v/>
      </c>
      <c r="Q8926" s="7">
        <f>IF($I8926=1,(N8926-MAR1!$B$11)/MAR1!$D$11,(N8926-MAR1!$C$11)/MAR1!$E$11)</f>
        <v/>
      </c>
      <c r="R8926" s="7">
        <f>IF($I8926=1,(O8926-MAR1!$B$12)/MAR1!$D$12,(O8926-MAR1!$C$12)/MAR1!$E$12)</f>
        <v/>
      </c>
      <c r="S8926" s="7">
        <f>IF($I8926=1,(P8926-MAR1!$B$13)/MAR1!$D$13,(P8926-MAR1!$C$13)/MAR1!$E$13)</f>
        <v/>
      </c>
    </row>
    <row r="8927">
      <c r="A8927" s="5" t="n">
        <v>8926</v>
      </c>
      <c r="B8927" s="5" t="n">
        <v>25</v>
      </c>
      <c r="C8927" s="5" t="n">
        <v>166</v>
      </c>
      <c r="D8927" s="5" t="n">
        <v>6</v>
      </c>
      <c r="E8927" s="5" t="n">
        <v>0</v>
      </c>
      <c r="F8927" s="5" t="n">
        <v>37.3</v>
      </c>
      <c r="G8927" s="5" t="n">
        <v>29.3</v>
      </c>
      <c r="H8927" s="5" t="n">
        <v>19.79</v>
      </c>
      <c r="I8927" s="6">
        <f>IF(E8927&gt;=Markov!$B$3,1,0)</f>
        <v/>
      </c>
      <c r="J8927" s="6">
        <f>I8926</f>
        <v/>
      </c>
      <c r="K8927" s="7">
        <f>MAR1!$B$5+MAR1!$C$5*COS(2*PI()*$C8927/365)+MAR1!$D$5*SIN(2*PI()*$C8927/365)</f>
        <v/>
      </c>
      <c r="L8927" s="7">
        <f>MAR1!$B$6+MAR1!$C$6*COS(2*PI()*$C8927/365)+MAR1!$D$6*SIN(2*PI()*$C8927/365)</f>
        <v/>
      </c>
      <c r="M8927" s="7">
        <f>MAR1!$B$7+MAR1!$C$7*COS(2*PI()*$C8927/365)+MAR1!$D$7*SIN(2*PI()*$C8927/365)</f>
        <v/>
      </c>
      <c r="N8927" s="7">
        <f>F8927-K8927</f>
        <v/>
      </c>
      <c r="O8927" s="7">
        <f>G8927-L8927</f>
        <v/>
      </c>
      <c r="P8927" s="7">
        <f>H8927-M8927</f>
        <v/>
      </c>
      <c r="Q8927" s="7">
        <f>IF($I8927=1,(N8927-MAR1!$B$11)/MAR1!$D$11,(N8927-MAR1!$C$11)/MAR1!$E$11)</f>
        <v/>
      </c>
      <c r="R8927" s="7">
        <f>IF($I8927=1,(O8927-MAR1!$B$12)/MAR1!$D$12,(O8927-MAR1!$C$12)/MAR1!$E$12)</f>
        <v/>
      </c>
      <c r="S8927" s="7">
        <f>IF($I8927=1,(P8927-MAR1!$B$13)/MAR1!$D$13,(P8927-MAR1!$C$13)/MAR1!$E$13)</f>
        <v/>
      </c>
    </row>
    <row r="8928">
      <c r="A8928" s="5" t="n">
        <v>8927</v>
      </c>
      <c r="B8928" s="5" t="n">
        <v>25</v>
      </c>
      <c r="C8928" s="5" t="n">
        <v>167</v>
      </c>
      <c r="D8928" s="5" t="n">
        <v>6</v>
      </c>
      <c r="E8928" s="5" t="n">
        <v>0.6</v>
      </c>
      <c r="F8928" s="5" t="n">
        <v>34.4</v>
      </c>
      <c r="G8928" s="5" t="n">
        <v>27</v>
      </c>
      <c r="H8928" s="5" t="n">
        <v>19.77</v>
      </c>
      <c r="I8928" s="6">
        <f>IF(E8928&gt;=Markov!$B$3,1,0)</f>
        <v/>
      </c>
      <c r="J8928" s="6">
        <f>I8927</f>
        <v/>
      </c>
      <c r="K8928" s="7">
        <f>MAR1!$B$5+MAR1!$C$5*COS(2*PI()*$C8928/365)+MAR1!$D$5*SIN(2*PI()*$C8928/365)</f>
        <v/>
      </c>
      <c r="L8928" s="7">
        <f>MAR1!$B$6+MAR1!$C$6*COS(2*PI()*$C8928/365)+MAR1!$D$6*SIN(2*PI()*$C8928/365)</f>
        <v/>
      </c>
      <c r="M8928" s="7">
        <f>MAR1!$B$7+MAR1!$C$7*COS(2*PI()*$C8928/365)+MAR1!$D$7*SIN(2*PI()*$C8928/365)</f>
        <v/>
      </c>
      <c r="N8928" s="7">
        <f>F8928-K8928</f>
        <v/>
      </c>
      <c r="O8928" s="7">
        <f>G8928-L8928</f>
        <v/>
      </c>
      <c r="P8928" s="7">
        <f>H8928-M8928</f>
        <v/>
      </c>
      <c r="Q8928" s="7">
        <f>IF($I8928=1,(N8928-MAR1!$B$11)/MAR1!$D$11,(N8928-MAR1!$C$11)/MAR1!$E$11)</f>
        <v/>
      </c>
      <c r="R8928" s="7">
        <f>IF($I8928=1,(O8928-MAR1!$B$12)/MAR1!$D$12,(O8928-MAR1!$C$12)/MAR1!$E$12)</f>
        <v/>
      </c>
      <c r="S8928" s="7">
        <f>IF($I8928=1,(P8928-MAR1!$B$13)/MAR1!$D$13,(P8928-MAR1!$C$13)/MAR1!$E$13)</f>
        <v/>
      </c>
    </row>
    <row r="8929">
      <c r="A8929" s="5" t="n">
        <v>8928</v>
      </c>
      <c r="B8929" s="5" t="n">
        <v>25</v>
      </c>
      <c r="C8929" s="5" t="n">
        <v>168</v>
      </c>
      <c r="D8929" s="5" t="n">
        <v>6</v>
      </c>
      <c r="E8929" s="5" t="n">
        <v>0</v>
      </c>
      <c r="F8929" s="5" t="n">
        <v>38.1</v>
      </c>
      <c r="G8929" s="5" t="n">
        <v>28.8</v>
      </c>
      <c r="H8929" s="5" t="n">
        <v>20.26</v>
      </c>
      <c r="I8929" s="6">
        <f>IF(E8929&gt;=Markov!$B$3,1,0)</f>
        <v/>
      </c>
      <c r="J8929" s="6">
        <f>I8928</f>
        <v/>
      </c>
      <c r="K8929" s="7">
        <f>MAR1!$B$5+MAR1!$C$5*COS(2*PI()*$C8929/365)+MAR1!$D$5*SIN(2*PI()*$C8929/365)</f>
        <v/>
      </c>
      <c r="L8929" s="7">
        <f>MAR1!$B$6+MAR1!$C$6*COS(2*PI()*$C8929/365)+MAR1!$D$6*SIN(2*PI()*$C8929/365)</f>
        <v/>
      </c>
      <c r="M8929" s="7">
        <f>MAR1!$B$7+MAR1!$C$7*COS(2*PI()*$C8929/365)+MAR1!$D$7*SIN(2*PI()*$C8929/365)</f>
        <v/>
      </c>
      <c r="N8929" s="7">
        <f>F8929-K8929</f>
        <v/>
      </c>
      <c r="O8929" s="7">
        <f>G8929-L8929</f>
        <v/>
      </c>
      <c r="P8929" s="7">
        <f>H8929-M8929</f>
        <v/>
      </c>
      <c r="Q8929" s="7">
        <f>IF($I8929=1,(N8929-MAR1!$B$11)/MAR1!$D$11,(N8929-MAR1!$C$11)/MAR1!$E$11)</f>
        <v/>
      </c>
      <c r="R8929" s="7">
        <f>IF($I8929=1,(O8929-MAR1!$B$12)/MAR1!$D$12,(O8929-MAR1!$C$12)/MAR1!$E$12)</f>
        <v/>
      </c>
      <c r="S8929" s="7">
        <f>IF($I8929=1,(P8929-MAR1!$B$13)/MAR1!$D$13,(P8929-MAR1!$C$13)/MAR1!$E$13)</f>
        <v/>
      </c>
    </row>
    <row r="8930">
      <c r="A8930" s="5" t="n">
        <v>8929</v>
      </c>
      <c r="B8930" s="5" t="n">
        <v>25</v>
      </c>
      <c r="C8930" s="5" t="n">
        <v>169</v>
      </c>
      <c r="D8930" s="5" t="n">
        <v>6</v>
      </c>
      <c r="E8930" s="5" t="n">
        <v>8.5</v>
      </c>
      <c r="F8930" s="5" t="n">
        <v>33.8</v>
      </c>
      <c r="G8930" s="5" t="n">
        <v>28</v>
      </c>
      <c r="H8930" s="5" t="n">
        <v>18.83</v>
      </c>
      <c r="I8930" s="6">
        <f>IF(E8930&gt;=Markov!$B$3,1,0)</f>
        <v/>
      </c>
      <c r="J8930" s="6">
        <f>I8929</f>
        <v/>
      </c>
      <c r="K8930" s="7">
        <f>MAR1!$B$5+MAR1!$C$5*COS(2*PI()*$C8930/365)+MAR1!$D$5*SIN(2*PI()*$C8930/365)</f>
        <v/>
      </c>
      <c r="L8930" s="7">
        <f>MAR1!$B$6+MAR1!$C$6*COS(2*PI()*$C8930/365)+MAR1!$D$6*SIN(2*PI()*$C8930/365)</f>
        <v/>
      </c>
      <c r="M8930" s="7">
        <f>MAR1!$B$7+MAR1!$C$7*COS(2*PI()*$C8930/365)+MAR1!$D$7*SIN(2*PI()*$C8930/365)</f>
        <v/>
      </c>
      <c r="N8930" s="7">
        <f>F8930-K8930</f>
        <v/>
      </c>
      <c r="O8930" s="7">
        <f>G8930-L8930</f>
        <v/>
      </c>
      <c r="P8930" s="7">
        <f>H8930-M8930</f>
        <v/>
      </c>
      <c r="Q8930" s="7">
        <f>IF($I8930=1,(N8930-MAR1!$B$11)/MAR1!$D$11,(N8930-MAR1!$C$11)/MAR1!$E$11)</f>
        <v/>
      </c>
      <c r="R8930" s="7">
        <f>IF($I8930=1,(O8930-MAR1!$B$12)/MAR1!$D$12,(O8930-MAR1!$C$12)/MAR1!$E$12)</f>
        <v/>
      </c>
      <c r="S8930" s="7">
        <f>IF($I8930=1,(P8930-MAR1!$B$13)/MAR1!$D$13,(P8930-MAR1!$C$13)/MAR1!$E$13)</f>
        <v/>
      </c>
    </row>
    <row r="8931">
      <c r="A8931" s="5" t="n">
        <v>8930</v>
      </c>
      <c r="B8931" s="5" t="n">
        <v>25</v>
      </c>
      <c r="C8931" s="5" t="n">
        <v>170</v>
      </c>
      <c r="D8931" s="5" t="n">
        <v>6</v>
      </c>
      <c r="E8931" s="5" t="n">
        <v>14.8</v>
      </c>
      <c r="F8931" s="5" t="n">
        <v>34.4</v>
      </c>
      <c r="G8931" s="5" t="n">
        <v>27.3</v>
      </c>
      <c r="H8931" s="5" t="n">
        <v>20.03</v>
      </c>
      <c r="I8931" s="6">
        <f>IF(E8931&gt;=Markov!$B$3,1,0)</f>
        <v/>
      </c>
      <c r="J8931" s="6">
        <f>I8930</f>
        <v/>
      </c>
      <c r="K8931" s="7">
        <f>MAR1!$B$5+MAR1!$C$5*COS(2*PI()*$C8931/365)+MAR1!$D$5*SIN(2*PI()*$C8931/365)</f>
        <v/>
      </c>
      <c r="L8931" s="7">
        <f>MAR1!$B$6+MAR1!$C$6*COS(2*PI()*$C8931/365)+MAR1!$D$6*SIN(2*PI()*$C8931/365)</f>
        <v/>
      </c>
      <c r="M8931" s="7">
        <f>MAR1!$B$7+MAR1!$C$7*COS(2*PI()*$C8931/365)+MAR1!$D$7*SIN(2*PI()*$C8931/365)</f>
        <v/>
      </c>
      <c r="N8931" s="7">
        <f>F8931-K8931</f>
        <v/>
      </c>
      <c r="O8931" s="7">
        <f>G8931-L8931</f>
        <v/>
      </c>
      <c r="P8931" s="7">
        <f>H8931-M8931</f>
        <v/>
      </c>
      <c r="Q8931" s="7">
        <f>IF($I8931=1,(N8931-MAR1!$B$11)/MAR1!$D$11,(N8931-MAR1!$C$11)/MAR1!$E$11)</f>
        <v/>
      </c>
      <c r="R8931" s="7">
        <f>IF($I8931=1,(O8931-MAR1!$B$12)/MAR1!$D$12,(O8931-MAR1!$C$12)/MAR1!$E$12)</f>
        <v/>
      </c>
      <c r="S8931" s="7">
        <f>IF($I8931=1,(P8931-MAR1!$B$13)/MAR1!$D$13,(P8931-MAR1!$C$13)/MAR1!$E$13)</f>
        <v/>
      </c>
    </row>
    <row r="8932">
      <c r="A8932" s="5" t="n">
        <v>8931</v>
      </c>
      <c r="B8932" s="5" t="n">
        <v>25</v>
      </c>
      <c r="C8932" s="5" t="n">
        <v>171</v>
      </c>
      <c r="D8932" s="5" t="n">
        <v>6</v>
      </c>
      <c r="E8932" s="5" t="n">
        <v>0.1</v>
      </c>
      <c r="F8932" s="5" t="n">
        <v>34.3</v>
      </c>
      <c r="G8932" s="5" t="n">
        <v>26</v>
      </c>
      <c r="H8932" s="5" t="n">
        <v>15.51</v>
      </c>
      <c r="I8932" s="6">
        <f>IF(E8932&gt;=Markov!$B$3,1,0)</f>
        <v/>
      </c>
      <c r="J8932" s="6">
        <f>I8931</f>
        <v/>
      </c>
      <c r="K8932" s="7">
        <f>MAR1!$B$5+MAR1!$C$5*COS(2*PI()*$C8932/365)+MAR1!$D$5*SIN(2*PI()*$C8932/365)</f>
        <v/>
      </c>
      <c r="L8932" s="7">
        <f>MAR1!$B$6+MAR1!$C$6*COS(2*PI()*$C8932/365)+MAR1!$D$6*SIN(2*PI()*$C8932/365)</f>
        <v/>
      </c>
      <c r="M8932" s="7">
        <f>MAR1!$B$7+MAR1!$C$7*COS(2*PI()*$C8932/365)+MAR1!$D$7*SIN(2*PI()*$C8932/365)</f>
        <v/>
      </c>
      <c r="N8932" s="7">
        <f>F8932-K8932</f>
        <v/>
      </c>
      <c r="O8932" s="7">
        <f>G8932-L8932</f>
        <v/>
      </c>
      <c r="P8932" s="7">
        <f>H8932-M8932</f>
        <v/>
      </c>
      <c r="Q8932" s="7">
        <f>IF($I8932=1,(N8932-MAR1!$B$11)/MAR1!$D$11,(N8932-MAR1!$C$11)/MAR1!$E$11)</f>
        <v/>
      </c>
      <c r="R8932" s="7">
        <f>IF($I8932=1,(O8932-MAR1!$B$12)/MAR1!$D$12,(O8932-MAR1!$C$12)/MAR1!$E$12)</f>
        <v/>
      </c>
      <c r="S8932" s="7">
        <f>IF($I8932=1,(P8932-MAR1!$B$13)/MAR1!$D$13,(P8932-MAR1!$C$13)/MAR1!$E$13)</f>
        <v/>
      </c>
    </row>
    <row r="8933">
      <c r="A8933" s="5" t="n">
        <v>8932</v>
      </c>
      <c r="B8933" s="5" t="n">
        <v>25</v>
      </c>
      <c r="C8933" s="5" t="n">
        <v>172</v>
      </c>
      <c r="D8933" s="5" t="n">
        <v>6</v>
      </c>
      <c r="E8933" s="5" t="n">
        <v>0</v>
      </c>
      <c r="F8933" s="5" t="n">
        <v>38.7</v>
      </c>
      <c r="G8933" s="5" t="n">
        <v>27.6</v>
      </c>
      <c r="H8933" s="5" t="n">
        <v>21.24</v>
      </c>
      <c r="I8933" s="6">
        <f>IF(E8933&gt;=Markov!$B$3,1,0)</f>
        <v/>
      </c>
      <c r="J8933" s="6">
        <f>I8932</f>
        <v/>
      </c>
      <c r="K8933" s="7">
        <f>MAR1!$B$5+MAR1!$C$5*COS(2*PI()*$C8933/365)+MAR1!$D$5*SIN(2*PI()*$C8933/365)</f>
        <v/>
      </c>
      <c r="L8933" s="7">
        <f>MAR1!$B$6+MAR1!$C$6*COS(2*PI()*$C8933/365)+MAR1!$D$6*SIN(2*PI()*$C8933/365)</f>
        <v/>
      </c>
      <c r="M8933" s="7">
        <f>MAR1!$B$7+MAR1!$C$7*COS(2*PI()*$C8933/365)+MAR1!$D$7*SIN(2*PI()*$C8933/365)</f>
        <v/>
      </c>
      <c r="N8933" s="7">
        <f>F8933-K8933</f>
        <v/>
      </c>
      <c r="O8933" s="7">
        <f>G8933-L8933</f>
        <v/>
      </c>
      <c r="P8933" s="7">
        <f>H8933-M8933</f>
        <v/>
      </c>
      <c r="Q8933" s="7">
        <f>IF($I8933=1,(N8933-MAR1!$B$11)/MAR1!$D$11,(N8933-MAR1!$C$11)/MAR1!$E$11)</f>
        <v/>
      </c>
      <c r="R8933" s="7">
        <f>IF($I8933=1,(O8933-MAR1!$B$12)/MAR1!$D$12,(O8933-MAR1!$C$12)/MAR1!$E$12)</f>
        <v/>
      </c>
      <c r="S8933" s="7">
        <f>IF($I8933=1,(P8933-MAR1!$B$13)/MAR1!$D$13,(P8933-MAR1!$C$13)/MAR1!$E$13)</f>
        <v/>
      </c>
    </row>
    <row r="8934">
      <c r="A8934" s="5" t="n">
        <v>8933</v>
      </c>
      <c r="B8934" s="5" t="n">
        <v>25</v>
      </c>
      <c r="C8934" s="5" t="n">
        <v>173</v>
      </c>
      <c r="D8934" s="5" t="n">
        <v>6</v>
      </c>
      <c r="E8934" s="5" t="n">
        <v>56.5</v>
      </c>
      <c r="F8934" s="5" t="n">
        <v>34.8</v>
      </c>
      <c r="G8934" s="5" t="n">
        <v>27.8</v>
      </c>
      <c r="H8934" s="5" t="n">
        <v>16.21</v>
      </c>
      <c r="I8934" s="6">
        <f>IF(E8934&gt;=Markov!$B$3,1,0)</f>
        <v/>
      </c>
      <c r="J8934" s="6">
        <f>I8933</f>
        <v/>
      </c>
      <c r="K8934" s="7">
        <f>MAR1!$B$5+MAR1!$C$5*COS(2*PI()*$C8934/365)+MAR1!$D$5*SIN(2*PI()*$C8934/365)</f>
        <v/>
      </c>
      <c r="L8934" s="7">
        <f>MAR1!$B$6+MAR1!$C$6*COS(2*PI()*$C8934/365)+MAR1!$D$6*SIN(2*PI()*$C8934/365)</f>
        <v/>
      </c>
      <c r="M8934" s="7">
        <f>MAR1!$B$7+MAR1!$C$7*COS(2*PI()*$C8934/365)+MAR1!$D$7*SIN(2*PI()*$C8934/365)</f>
        <v/>
      </c>
      <c r="N8934" s="7">
        <f>F8934-K8934</f>
        <v/>
      </c>
      <c r="O8934" s="7">
        <f>G8934-L8934</f>
        <v/>
      </c>
      <c r="P8934" s="7">
        <f>H8934-M8934</f>
        <v/>
      </c>
      <c r="Q8934" s="7">
        <f>IF($I8934=1,(N8934-MAR1!$B$11)/MAR1!$D$11,(N8934-MAR1!$C$11)/MAR1!$E$11)</f>
        <v/>
      </c>
      <c r="R8934" s="7">
        <f>IF($I8934=1,(O8934-MAR1!$B$12)/MAR1!$D$12,(O8934-MAR1!$C$12)/MAR1!$E$12)</f>
        <v/>
      </c>
      <c r="S8934" s="7">
        <f>IF($I8934=1,(P8934-MAR1!$B$13)/MAR1!$D$13,(P8934-MAR1!$C$13)/MAR1!$E$13)</f>
        <v/>
      </c>
    </row>
    <row r="8935">
      <c r="A8935" s="5" t="n">
        <v>8934</v>
      </c>
      <c r="B8935" s="5" t="n">
        <v>25</v>
      </c>
      <c r="C8935" s="5" t="n">
        <v>174</v>
      </c>
      <c r="D8935" s="5" t="n">
        <v>6</v>
      </c>
      <c r="E8935" s="5" t="n">
        <v>10.8</v>
      </c>
      <c r="F8935" s="5" t="n">
        <v>31.7</v>
      </c>
      <c r="G8935" s="5" t="n">
        <v>25.9</v>
      </c>
      <c r="H8935" s="5" t="n">
        <v>16.96</v>
      </c>
      <c r="I8935" s="6">
        <f>IF(E8935&gt;=Markov!$B$3,1,0)</f>
        <v/>
      </c>
      <c r="J8935" s="6">
        <f>I8934</f>
        <v/>
      </c>
      <c r="K8935" s="7">
        <f>MAR1!$B$5+MAR1!$C$5*COS(2*PI()*$C8935/365)+MAR1!$D$5*SIN(2*PI()*$C8935/365)</f>
        <v/>
      </c>
      <c r="L8935" s="7">
        <f>MAR1!$B$6+MAR1!$C$6*COS(2*PI()*$C8935/365)+MAR1!$D$6*SIN(2*PI()*$C8935/365)</f>
        <v/>
      </c>
      <c r="M8935" s="7">
        <f>MAR1!$B$7+MAR1!$C$7*COS(2*PI()*$C8935/365)+MAR1!$D$7*SIN(2*PI()*$C8935/365)</f>
        <v/>
      </c>
      <c r="N8935" s="7">
        <f>F8935-K8935</f>
        <v/>
      </c>
      <c r="O8935" s="7">
        <f>G8935-L8935</f>
        <v/>
      </c>
      <c r="P8935" s="7">
        <f>H8935-M8935</f>
        <v/>
      </c>
      <c r="Q8935" s="7">
        <f>IF($I8935=1,(N8935-MAR1!$B$11)/MAR1!$D$11,(N8935-MAR1!$C$11)/MAR1!$E$11)</f>
        <v/>
      </c>
      <c r="R8935" s="7">
        <f>IF($I8935=1,(O8935-MAR1!$B$12)/MAR1!$D$12,(O8935-MAR1!$C$12)/MAR1!$E$12)</f>
        <v/>
      </c>
      <c r="S8935" s="7">
        <f>IF($I8935=1,(P8935-MAR1!$B$13)/MAR1!$D$13,(P8935-MAR1!$C$13)/MAR1!$E$13)</f>
        <v/>
      </c>
    </row>
    <row r="8936">
      <c r="A8936" s="5" t="n">
        <v>8935</v>
      </c>
      <c r="B8936" s="5" t="n">
        <v>25</v>
      </c>
      <c r="C8936" s="5" t="n">
        <v>175</v>
      </c>
      <c r="D8936" s="5" t="n">
        <v>6</v>
      </c>
      <c r="E8936" s="5" t="n">
        <v>34.7</v>
      </c>
      <c r="F8936" s="5" t="n">
        <v>33</v>
      </c>
      <c r="G8936" s="5" t="n">
        <v>26.4</v>
      </c>
      <c r="H8936" s="5" t="n">
        <v>17.93</v>
      </c>
      <c r="I8936" s="6">
        <f>IF(E8936&gt;=Markov!$B$3,1,0)</f>
        <v/>
      </c>
      <c r="J8936" s="6">
        <f>I8935</f>
        <v/>
      </c>
      <c r="K8936" s="7">
        <f>MAR1!$B$5+MAR1!$C$5*COS(2*PI()*$C8936/365)+MAR1!$D$5*SIN(2*PI()*$C8936/365)</f>
        <v/>
      </c>
      <c r="L8936" s="7">
        <f>MAR1!$B$6+MAR1!$C$6*COS(2*PI()*$C8936/365)+MAR1!$D$6*SIN(2*PI()*$C8936/365)</f>
        <v/>
      </c>
      <c r="M8936" s="7">
        <f>MAR1!$B$7+MAR1!$C$7*COS(2*PI()*$C8936/365)+MAR1!$D$7*SIN(2*PI()*$C8936/365)</f>
        <v/>
      </c>
      <c r="N8936" s="7">
        <f>F8936-K8936</f>
        <v/>
      </c>
      <c r="O8936" s="7">
        <f>G8936-L8936</f>
        <v/>
      </c>
      <c r="P8936" s="7">
        <f>H8936-M8936</f>
        <v/>
      </c>
      <c r="Q8936" s="7">
        <f>IF($I8936=1,(N8936-MAR1!$B$11)/MAR1!$D$11,(N8936-MAR1!$C$11)/MAR1!$E$11)</f>
        <v/>
      </c>
      <c r="R8936" s="7">
        <f>IF($I8936=1,(O8936-MAR1!$B$12)/MAR1!$D$12,(O8936-MAR1!$C$12)/MAR1!$E$12)</f>
        <v/>
      </c>
      <c r="S8936" s="7">
        <f>IF($I8936=1,(P8936-MAR1!$B$13)/MAR1!$D$13,(P8936-MAR1!$C$13)/MAR1!$E$13)</f>
        <v/>
      </c>
    </row>
    <row r="8937">
      <c r="A8937" s="5" t="n">
        <v>8936</v>
      </c>
      <c r="B8937" s="5" t="n">
        <v>25</v>
      </c>
      <c r="C8937" s="5" t="n">
        <v>176</v>
      </c>
      <c r="D8937" s="5" t="n">
        <v>6</v>
      </c>
      <c r="E8937" s="5" t="n">
        <v>0</v>
      </c>
      <c r="F8937" s="5" t="n">
        <v>37.8</v>
      </c>
      <c r="G8937" s="5" t="n">
        <v>26.6</v>
      </c>
      <c r="H8937" s="5" t="n">
        <v>20.84</v>
      </c>
      <c r="I8937" s="6">
        <f>IF(E8937&gt;=Markov!$B$3,1,0)</f>
        <v/>
      </c>
      <c r="J8937" s="6">
        <f>I8936</f>
        <v/>
      </c>
      <c r="K8937" s="7">
        <f>MAR1!$B$5+MAR1!$C$5*COS(2*PI()*$C8937/365)+MAR1!$D$5*SIN(2*PI()*$C8937/365)</f>
        <v/>
      </c>
      <c r="L8937" s="7">
        <f>MAR1!$B$6+MAR1!$C$6*COS(2*PI()*$C8937/365)+MAR1!$D$6*SIN(2*PI()*$C8937/365)</f>
        <v/>
      </c>
      <c r="M8937" s="7">
        <f>MAR1!$B$7+MAR1!$C$7*COS(2*PI()*$C8937/365)+MAR1!$D$7*SIN(2*PI()*$C8937/365)</f>
        <v/>
      </c>
      <c r="N8937" s="7">
        <f>F8937-K8937</f>
        <v/>
      </c>
      <c r="O8937" s="7">
        <f>G8937-L8937</f>
        <v/>
      </c>
      <c r="P8937" s="7">
        <f>H8937-M8937</f>
        <v/>
      </c>
      <c r="Q8937" s="7">
        <f>IF($I8937=1,(N8937-MAR1!$B$11)/MAR1!$D$11,(N8937-MAR1!$C$11)/MAR1!$E$11)</f>
        <v/>
      </c>
      <c r="R8937" s="7">
        <f>IF($I8937=1,(O8937-MAR1!$B$12)/MAR1!$D$12,(O8937-MAR1!$C$12)/MAR1!$E$12)</f>
        <v/>
      </c>
      <c r="S8937" s="7">
        <f>IF($I8937=1,(P8937-MAR1!$B$13)/MAR1!$D$13,(P8937-MAR1!$C$13)/MAR1!$E$13)</f>
        <v/>
      </c>
    </row>
    <row r="8938">
      <c r="A8938" s="5" t="n">
        <v>8937</v>
      </c>
      <c r="B8938" s="5" t="n">
        <v>25</v>
      </c>
      <c r="C8938" s="5" t="n">
        <v>177</v>
      </c>
      <c r="D8938" s="5" t="n">
        <v>6</v>
      </c>
      <c r="E8938" s="5" t="n">
        <v>0</v>
      </c>
      <c r="F8938" s="5" t="n">
        <v>38.1</v>
      </c>
      <c r="G8938" s="5" t="n">
        <v>27.4</v>
      </c>
      <c r="H8938" s="5" t="n">
        <v>18.71</v>
      </c>
      <c r="I8938" s="6">
        <f>IF(E8938&gt;=Markov!$B$3,1,0)</f>
        <v/>
      </c>
      <c r="J8938" s="6">
        <f>I8937</f>
        <v/>
      </c>
      <c r="K8938" s="7">
        <f>MAR1!$B$5+MAR1!$C$5*COS(2*PI()*$C8938/365)+MAR1!$D$5*SIN(2*PI()*$C8938/365)</f>
        <v/>
      </c>
      <c r="L8938" s="7">
        <f>MAR1!$B$6+MAR1!$C$6*COS(2*PI()*$C8938/365)+MAR1!$D$6*SIN(2*PI()*$C8938/365)</f>
        <v/>
      </c>
      <c r="M8938" s="7">
        <f>MAR1!$B$7+MAR1!$C$7*COS(2*PI()*$C8938/365)+MAR1!$D$7*SIN(2*PI()*$C8938/365)</f>
        <v/>
      </c>
      <c r="N8938" s="7">
        <f>F8938-K8938</f>
        <v/>
      </c>
      <c r="O8938" s="7">
        <f>G8938-L8938</f>
        <v/>
      </c>
      <c r="P8938" s="7">
        <f>H8938-M8938</f>
        <v/>
      </c>
      <c r="Q8938" s="7">
        <f>IF($I8938=1,(N8938-MAR1!$B$11)/MAR1!$D$11,(N8938-MAR1!$C$11)/MAR1!$E$11)</f>
        <v/>
      </c>
      <c r="R8938" s="7">
        <f>IF($I8938=1,(O8938-MAR1!$B$12)/MAR1!$D$12,(O8938-MAR1!$C$12)/MAR1!$E$12)</f>
        <v/>
      </c>
      <c r="S8938" s="7">
        <f>IF($I8938=1,(P8938-MAR1!$B$13)/MAR1!$D$13,(P8938-MAR1!$C$13)/MAR1!$E$13)</f>
        <v/>
      </c>
    </row>
    <row r="8939">
      <c r="A8939" s="5" t="n">
        <v>8938</v>
      </c>
      <c r="B8939" s="5" t="n">
        <v>25</v>
      </c>
      <c r="C8939" s="5" t="n">
        <v>178</v>
      </c>
      <c r="D8939" s="5" t="n">
        <v>6</v>
      </c>
      <c r="E8939" s="5" t="n">
        <v>10</v>
      </c>
      <c r="F8939" s="5" t="n">
        <v>34.7</v>
      </c>
      <c r="G8939" s="5" t="n">
        <v>27.1</v>
      </c>
      <c r="H8939" s="5" t="n">
        <v>14.24</v>
      </c>
      <c r="I8939" s="6">
        <f>IF(E8939&gt;=Markov!$B$3,1,0)</f>
        <v/>
      </c>
      <c r="J8939" s="6">
        <f>I8938</f>
        <v/>
      </c>
      <c r="K8939" s="7">
        <f>MAR1!$B$5+MAR1!$C$5*COS(2*PI()*$C8939/365)+MAR1!$D$5*SIN(2*PI()*$C8939/365)</f>
        <v/>
      </c>
      <c r="L8939" s="7">
        <f>MAR1!$B$6+MAR1!$C$6*COS(2*PI()*$C8939/365)+MAR1!$D$6*SIN(2*PI()*$C8939/365)</f>
        <v/>
      </c>
      <c r="M8939" s="7">
        <f>MAR1!$B$7+MAR1!$C$7*COS(2*PI()*$C8939/365)+MAR1!$D$7*SIN(2*PI()*$C8939/365)</f>
        <v/>
      </c>
      <c r="N8939" s="7">
        <f>F8939-K8939</f>
        <v/>
      </c>
      <c r="O8939" s="7">
        <f>G8939-L8939</f>
        <v/>
      </c>
      <c r="P8939" s="7">
        <f>H8939-M8939</f>
        <v/>
      </c>
      <c r="Q8939" s="7">
        <f>IF($I8939=1,(N8939-MAR1!$B$11)/MAR1!$D$11,(N8939-MAR1!$C$11)/MAR1!$E$11)</f>
        <v/>
      </c>
      <c r="R8939" s="7">
        <f>IF($I8939=1,(O8939-MAR1!$B$12)/MAR1!$D$12,(O8939-MAR1!$C$12)/MAR1!$E$12)</f>
        <v/>
      </c>
      <c r="S8939" s="7">
        <f>IF($I8939=1,(P8939-MAR1!$B$13)/MAR1!$D$13,(P8939-MAR1!$C$13)/MAR1!$E$13)</f>
        <v/>
      </c>
    </row>
    <row r="8940">
      <c r="A8940" s="5" t="n">
        <v>8939</v>
      </c>
      <c r="B8940" s="5" t="n">
        <v>25</v>
      </c>
      <c r="C8940" s="5" t="n">
        <v>179</v>
      </c>
      <c r="D8940" s="5" t="n">
        <v>6</v>
      </c>
      <c r="E8940" s="5" t="n">
        <v>0</v>
      </c>
      <c r="F8940" s="5" t="n">
        <v>36.1</v>
      </c>
      <c r="G8940" s="5" t="n">
        <v>26.7</v>
      </c>
      <c r="H8940" s="5" t="n">
        <v>22.15</v>
      </c>
      <c r="I8940" s="6">
        <f>IF(E8940&gt;=Markov!$B$3,1,0)</f>
        <v/>
      </c>
      <c r="J8940" s="6">
        <f>I8939</f>
        <v/>
      </c>
      <c r="K8940" s="7">
        <f>MAR1!$B$5+MAR1!$C$5*COS(2*PI()*$C8940/365)+MAR1!$D$5*SIN(2*PI()*$C8940/365)</f>
        <v/>
      </c>
      <c r="L8940" s="7">
        <f>MAR1!$B$6+MAR1!$C$6*COS(2*PI()*$C8940/365)+MAR1!$D$6*SIN(2*PI()*$C8940/365)</f>
        <v/>
      </c>
      <c r="M8940" s="7">
        <f>MAR1!$B$7+MAR1!$C$7*COS(2*PI()*$C8940/365)+MAR1!$D$7*SIN(2*PI()*$C8940/365)</f>
        <v/>
      </c>
      <c r="N8940" s="7">
        <f>F8940-K8940</f>
        <v/>
      </c>
      <c r="O8940" s="7">
        <f>G8940-L8940</f>
        <v/>
      </c>
      <c r="P8940" s="7">
        <f>H8940-M8940</f>
        <v/>
      </c>
      <c r="Q8940" s="7">
        <f>IF($I8940=1,(N8940-MAR1!$B$11)/MAR1!$D$11,(N8940-MAR1!$C$11)/MAR1!$E$11)</f>
        <v/>
      </c>
      <c r="R8940" s="7">
        <f>IF($I8940=1,(O8940-MAR1!$B$12)/MAR1!$D$12,(O8940-MAR1!$C$12)/MAR1!$E$12)</f>
        <v/>
      </c>
      <c r="S8940" s="7">
        <f>IF($I8940=1,(P8940-MAR1!$B$13)/MAR1!$D$13,(P8940-MAR1!$C$13)/MAR1!$E$13)</f>
        <v/>
      </c>
    </row>
    <row r="8941">
      <c r="A8941" s="5" t="n">
        <v>8940</v>
      </c>
      <c r="B8941" s="5" t="n">
        <v>25</v>
      </c>
      <c r="C8941" s="5" t="n">
        <v>180</v>
      </c>
      <c r="D8941" s="5" t="n">
        <v>6</v>
      </c>
      <c r="E8941" s="5" t="n">
        <v>4.2</v>
      </c>
      <c r="F8941" s="5" t="n">
        <v>34</v>
      </c>
      <c r="G8941" s="5" t="n">
        <v>25.3</v>
      </c>
      <c r="H8941" s="5" t="n">
        <v>10.9</v>
      </c>
      <c r="I8941" s="6">
        <f>IF(E8941&gt;=Markov!$B$3,1,0)</f>
        <v/>
      </c>
      <c r="J8941" s="6">
        <f>I8940</f>
        <v/>
      </c>
      <c r="K8941" s="7">
        <f>MAR1!$B$5+MAR1!$C$5*COS(2*PI()*$C8941/365)+MAR1!$D$5*SIN(2*PI()*$C8941/365)</f>
        <v/>
      </c>
      <c r="L8941" s="7">
        <f>MAR1!$B$6+MAR1!$C$6*COS(2*PI()*$C8941/365)+MAR1!$D$6*SIN(2*PI()*$C8941/365)</f>
        <v/>
      </c>
      <c r="M8941" s="7">
        <f>MAR1!$B$7+MAR1!$C$7*COS(2*PI()*$C8941/365)+MAR1!$D$7*SIN(2*PI()*$C8941/365)</f>
        <v/>
      </c>
      <c r="N8941" s="7">
        <f>F8941-K8941</f>
        <v/>
      </c>
      <c r="O8941" s="7">
        <f>G8941-L8941</f>
        <v/>
      </c>
      <c r="P8941" s="7">
        <f>H8941-M8941</f>
        <v/>
      </c>
      <c r="Q8941" s="7">
        <f>IF($I8941=1,(N8941-MAR1!$B$11)/MAR1!$D$11,(N8941-MAR1!$C$11)/MAR1!$E$11)</f>
        <v/>
      </c>
      <c r="R8941" s="7">
        <f>IF($I8941=1,(O8941-MAR1!$B$12)/MAR1!$D$12,(O8941-MAR1!$C$12)/MAR1!$E$12)</f>
        <v/>
      </c>
      <c r="S8941" s="7">
        <f>IF($I8941=1,(P8941-MAR1!$B$13)/MAR1!$D$13,(P8941-MAR1!$C$13)/MAR1!$E$13)</f>
        <v/>
      </c>
    </row>
    <row r="8942">
      <c r="A8942" s="5" t="n">
        <v>8941</v>
      </c>
      <c r="B8942" s="5" t="n">
        <v>25</v>
      </c>
      <c r="C8942" s="5" t="n">
        <v>181</v>
      </c>
      <c r="D8942" s="5" t="n">
        <v>6</v>
      </c>
      <c r="E8942" s="5" t="n">
        <v>4.3</v>
      </c>
      <c r="F8942" s="5" t="n">
        <v>32.8</v>
      </c>
      <c r="G8942" s="5" t="n">
        <v>27.7</v>
      </c>
      <c r="H8942" s="5" t="n">
        <v>14.39</v>
      </c>
      <c r="I8942" s="6">
        <f>IF(E8942&gt;=Markov!$B$3,1,0)</f>
        <v/>
      </c>
      <c r="J8942" s="6">
        <f>I8941</f>
        <v/>
      </c>
      <c r="K8942" s="7">
        <f>MAR1!$B$5+MAR1!$C$5*COS(2*PI()*$C8942/365)+MAR1!$D$5*SIN(2*PI()*$C8942/365)</f>
        <v/>
      </c>
      <c r="L8942" s="7">
        <f>MAR1!$B$6+MAR1!$C$6*COS(2*PI()*$C8942/365)+MAR1!$D$6*SIN(2*PI()*$C8942/365)</f>
        <v/>
      </c>
      <c r="M8942" s="7">
        <f>MAR1!$B$7+MAR1!$C$7*COS(2*PI()*$C8942/365)+MAR1!$D$7*SIN(2*PI()*$C8942/365)</f>
        <v/>
      </c>
      <c r="N8942" s="7">
        <f>F8942-K8942</f>
        <v/>
      </c>
      <c r="O8942" s="7">
        <f>G8942-L8942</f>
        <v/>
      </c>
      <c r="P8942" s="7">
        <f>H8942-M8942</f>
        <v/>
      </c>
      <c r="Q8942" s="7">
        <f>IF($I8942=1,(N8942-MAR1!$B$11)/MAR1!$D$11,(N8942-MAR1!$C$11)/MAR1!$E$11)</f>
        <v/>
      </c>
      <c r="R8942" s="7">
        <f>IF($I8942=1,(O8942-MAR1!$B$12)/MAR1!$D$12,(O8942-MAR1!$C$12)/MAR1!$E$12)</f>
        <v/>
      </c>
      <c r="S8942" s="7">
        <f>IF($I8942=1,(P8942-MAR1!$B$13)/MAR1!$D$13,(P8942-MAR1!$C$13)/MAR1!$E$13)</f>
        <v/>
      </c>
    </row>
    <row r="8943">
      <c r="A8943" s="5" t="n">
        <v>8942</v>
      </c>
      <c r="B8943" s="5" t="n">
        <v>25</v>
      </c>
      <c r="C8943" s="5" t="n">
        <v>182</v>
      </c>
      <c r="D8943" s="5" t="n">
        <v>7</v>
      </c>
      <c r="E8943" s="5" t="n">
        <v>8.4</v>
      </c>
      <c r="F8943" s="5" t="n">
        <v>33.8</v>
      </c>
      <c r="G8943" s="5" t="n">
        <v>27.3</v>
      </c>
      <c r="H8943" s="5" t="n">
        <v>15.96</v>
      </c>
      <c r="I8943" s="6">
        <f>IF(E8943&gt;=Markov!$B$3,1,0)</f>
        <v/>
      </c>
      <c r="J8943" s="6">
        <f>I8942</f>
        <v/>
      </c>
      <c r="K8943" s="7">
        <f>MAR1!$B$5+MAR1!$C$5*COS(2*PI()*$C8943/365)+MAR1!$D$5*SIN(2*PI()*$C8943/365)</f>
        <v/>
      </c>
      <c r="L8943" s="7">
        <f>MAR1!$B$6+MAR1!$C$6*COS(2*PI()*$C8943/365)+MAR1!$D$6*SIN(2*PI()*$C8943/365)</f>
        <v/>
      </c>
      <c r="M8943" s="7">
        <f>MAR1!$B$7+MAR1!$C$7*COS(2*PI()*$C8943/365)+MAR1!$D$7*SIN(2*PI()*$C8943/365)</f>
        <v/>
      </c>
      <c r="N8943" s="7">
        <f>F8943-K8943</f>
        <v/>
      </c>
      <c r="O8943" s="7">
        <f>G8943-L8943</f>
        <v/>
      </c>
      <c r="P8943" s="7">
        <f>H8943-M8943</f>
        <v/>
      </c>
      <c r="Q8943" s="7">
        <f>IF($I8943=1,(N8943-MAR1!$B$11)/MAR1!$D$11,(N8943-MAR1!$C$11)/MAR1!$E$11)</f>
        <v/>
      </c>
      <c r="R8943" s="7">
        <f>IF($I8943=1,(O8943-MAR1!$B$12)/MAR1!$D$12,(O8943-MAR1!$C$12)/MAR1!$E$12)</f>
        <v/>
      </c>
      <c r="S8943" s="7">
        <f>IF($I8943=1,(P8943-MAR1!$B$13)/MAR1!$D$13,(P8943-MAR1!$C$13)/MAR1!$E$13)</f>
        <v/>
      </c>
    </row>
    <row r="8944">
      <c r="A8944" s="5" t="n">
        <v>8943</v>
      </c>
      <c r="B8944" s="5" t="n">
        <v>25</v>
      </c>
      <c r="C8944" s="5" t="n">
        <v>183</v>
      </c>
      <c r="D8944" s="5" t="n">
        <v>7</v>
      </c>
      <c r="E8944" s="5" t="n">
        <v>26.1</v>
      </c>
      <c r="F8944" s="5" t="n">
        <v>31.8</v>
      </c>
      <c r="G8944" s="5" t="n">
        <v>26.4</v>
      </c>
      <c r="H8944" s="5" t="n">
        <v>15.22</v>
      </c>
      <c r="I8944" s="6">
        <f>IF(E8944&gt;=Markov!$B$3,1,0)</f>
        <v/>
      </c>
      <c r="J8944" s="6">
        <f>I8943</f>
        <v/>
      </c>
      <c r="K8944" s="7">
        <f>MAR1!$B$5+MAR1!$C$5*COS(2*PI()*$C8944/365)+MAR1!$D$5*SIN(2*PI()*$C8944/365)</f>
        <v/>
      </c>
      <c r="L8944" s="7">
        <f>MAR1!$B$6+MAR1!$C$6*COS(2*PI()*$C8944/365)+MAR1!$D$6*SIN(2*PI()*$C8944/365)</f>
        <v/>
      </c>
      <c r="M8944" s="7">
        <f>MAR1!$B$7+MAR1!$C$7*COS(2*PI()*$C8944/365)+MAR1!$D$7*SIN(2*PI()*$C8944/365)</f>
        <v/>
      </c>
      <c r="N8944" s="7">
        <f>F8944-K8944</f>
        <v/>
      </c>
      <c r="O8944" s="7">
        <f>G8944-L8944</f>
        <v/>
      </c>
      <c r="P8944" s="7">
        <f>H8944-M8944</f>
        <v/>
      </c>
      <c r="Q8944" s="7">
        <f>IF($I8944=1,(N8944-MAR1!$B$11)/MAR1!$D$11,(N8944-MAR1!$C$11)/MAR1!$E$11)</f>
        <v/>
      </c>
      <c r="R8944" s="7">
        <f>IF($I8944=1,(O8944-MAR1!$B$12)/MAR1!$D$12,(O8944-MAR1!$C$12)/MAR1!$E$12)</f>
        <v/>
      </c>
      <c r="S8944" s="7">
        <f>IF($I8944=1,(P8944-MAR1!$B$13)/MAR1!$D$13,(P8944-MAR1!$C$13)/MAR1!$E$13)</f>
        <v/>
      </c>
    </row>
    <row r="8945">
      <c r="A8945" s="5" t="n">
        <v>8944</v>
      </c>
      <c r="B8945" s="5" t="n">
        <v>25</v>
      </c>
      <c r="C8945" s="5" t="n">
        <v>184</v>
      </c>
      <c r="D8945" s="5" t="n">
        <v>7</v>
      </c>
      <c r="E8945" s="5" t="n">
        <v>41.4</v>
      </c>
      <c r="F8945" s="5" t="n">
        <v>33</v>
      </c>
      <c r="G8945" s="5" t="n">
        <v>27.6</v>
      </c>
      <c r="H8945" s="5" t="n">
        <v>19.28</v>
      </c>
      <c r="I8945" s="6">
        <f>IF(E8945&gt;=Markov!$B$3,1,0)</f>
        <v/>
      </c>
      <c r="J8945" s="6">
        <f>I8944</f>
        <v/>
      </c>
      <c r="K8945" s="7">
        <f>MAR1!$B$5+MAR1!$C$5*COS(2*PI()*$C8945/365)+MAR1!$D$5*SIN(2*PI()*$C8945/365)</f>
        <v/>
      </c>
      <c r="L8945" s="7">
        <f>MAR1!$B$6+MAR1!$C$6*COS(2*PI()*$C8945/365)+MAR1!$D$6*SIN(2*PI()*$C8945/365)</f>
        <v/>
      </c>
      <c r="M8945" s="7">
        <f>MAR1!$B$7+MAR1!$C$7*COS(2*PI()*$C8945/365)+MAR1!$D$7*SIN(2*PI()*$C8945/365)</f>
        <v/>
      </c>
      <c r="N8945" s="7">
        <f>F8945-K8945</f>
        <v/>
      </c>
      <c r="O8945" s="7">
        <f>G8945-L8945</f>
        <v/>
      </c>
      <c r="P8945" s="7">
        <f>H8945-M8945</f>
        <v/>
      </c>
      <c r="Q8945" s="7">
        <f>IF($I8945=1,(N8945-MAR1!$B$11)/MAR1!$D$11,(N8945-MAR1!$C$11)/MAR1!$E$11)</f>
        <v/>
      </c>
      <c r="R8945" s="7">
        <f>IF($I8945=1,(O8945-MAR1!$B$12)/MAR1!$D$12,(O8945-MAR1!$C$12)/MAR1!$E$12)</f>
        <v/>
      </c>
      <c r="S8945" s="7">
        <f>IF($I8945=1,(P8945-MAR1!$B$13)/MAR1!$D$13,(P8945-MAR1!$C$13)/MAR1!$E$13)</f>
        <v/>
      </c>
    </row>
    <row r="8946">
      <c r="A8946" s="5" t="n">
        <v>8945</v>
      </c>
      <c r="B8946" s="5" t="n">
        <v>25</v>
      </c>
      <c r="C8946" s="5" t="n">
        <v>185</v>
      </c>
      <c r="D8946" s="5" t="n">
        <v>7</v>
      </c>
      <c r="E8946" s="5" t="n">
        <v>8.1</v>
      </c>
      <c r="F8946" s="5" t="n">
        <v>33.9</v>
      </c>
      <c r="G8946" s="5" t="n">
        <v>27</v>
      </c>
      <c r="H8946" s="5" t="n">
        <v>15.4</v>
      </c>
      <c r="I8946" s="6">
        <f>IF(E8946&gt;=Markov!$B$3,1,0)</f>
        <v/>
      </c>
      <c r="J8946" s="6">
        <f>I8945</f>
        <v/>
      </c>
      <c r="K8946" s="7">
        <f>MAR1!$B$5+MAR1!$C$5*COS(2*PI()*$C8946/365)+MAR1!$D$5*SIN(2*PI()*$C8946/365)</f>
        <v/>
      </c>
      <c r="L8946" s="7">
        <f>MAR1!$B$6+MAR1!$C$6*COS(2*PI()*$C8946/365)+MAR1!$D$6*SIN(2*PI()*$C8946/365)</f>
        <v/>
      </c>
      <c r="M8946" s="7">
        <f>MAR1!$B$7+MAR1!$C$7*COS(2*PI()*$C8946/365)+MAR1!$D$7*SIN(2*PI()*$C8946/365)</f>
        <v/>
      </c>
      <c r="N8946" s="7">
        <f>F8946-K8946</f>
        <v/>
      </c>
      <c r="O8946" s="7">
        <f>G8946-L8946</f>
        <v/>
      </c>
      <c r="P8946" s="7">
        <f>H8946-M8946</f>
        <v/>
      </c>
      <c r="Q8946" s="7">
        <f>IF($I8946=1,(N8946-MAR1!$B$11)/MAR1!$D$11,(N8946-MAR1!$C$11)/MAR1!$E$11)</f>
        <v/>
      </c>
      <c r="R8946" s="7">
        <f>IF($I8946=1,(O8946-MAR1!$B$12)/MAR1!$D$12,(O8946-MAR1!$C$12)/MAR1!$E$12)</f>
        <v/>
      </c>
      <c r="S8946" s="7">
        <f>IF($I8946=1,(P8946-MAR1!$B$13)/MAR1!$D$13,(P8946-MAR1!$C$13)/MAR1!$E$13)</f>
        <v/>
      </c>
    </row>
    <row r="8947">
      <c r="A8947" s="5" t="n">
        <v>8946</v>
      </c>
      <c r="B8947" s="5" t="n">
        <v>25</v>
      </c>
      <c r="C8947" s="5" t="n">
        <v>186</v>
      </c>
      <c r="D8947" s="5" t="n">
        <v>7</v>
      </c>
      <c r="E8947" s="5" t="n">
        <v>26.4</v>
      </c>
      <c r="F8947" s="5" t="n">
        <v>34.1</v>
      </c>
      <c r="G8947" s="5" t="n">
        <v>27.2</v>
      </c>
      <c r="H8947" s="5" t="n">
        <v>15.67</v>
      </c>
      <c r="I8947" s="6">
        <f>IF(E8947&gt;=Markov!$B$3,1,0)</f>
        <v/>
      </c>
      <c r="J8947" s="6">
        <f>I8946</f>
        <v/>
      </c>
      <c r="K8947" s="7">
        <f>MAR1!$B$5+MAR1!$C$5*COS(2*PI()*$C8947/365)+MAR1!$D$5*SIN(2*PI()*$C8947/365)</f>
        <v/>
      </c>
      <c r="L8947" s="7">
        <f>MAR1!$B$6+MAR1!$C$6*COS(2*PI()*$C8947/365)+MAR1!$D$6*SIN(2*PI()*$C8947/365)</f>
        <v/>
      </c>
      <c r="M8947" s="7">
        <f>MAR1!$B$7+MAR1!$C$7*COS(2*PI()*$C8947/365)+MAR1!$D$7*SIN(2*PI()*$C8947/365)</f>
        <v/>
      </c>
      <c r="N8947" s="7">
        <f>F8947-K8947</f>
        <v/>
      </c>
      <c r="O8947" s="7">
        <f>G8947-L8947</f>
        <v/>
      </c>
      <c r="P8947" s="7">
        <f>H8947-M8947</f>
        <v/>
      </c>
      <c r="Q8947" s="7">
        <f>IF($I8947=1,(N8947-MAR1!$B$11)/MAR1!$D$11,(N8947-MAR1!$C$11)/MAR1!$E$11)</f>
        <v/>
      </c>
      <c r="R8947" s="7">
        <f>IF($I8947=1,(O8947-MAR1!$B$12)/MAR1!$D$12,(O8947-MAR1!$C$12)/MAR1!$E$12)</f>
        <v/>
      </c>
      <c r="S8947" s="7">
        <f>IF($I8947=1,(P8947-MAR1!$B$13)/MAR1!$D$13,(P8947-MAR1!$C$13)/MAR1!$E$13)</f>
        <v/>
      </c>
    </row>
    <row r="8948">
      <c r="A8948" s="5" t="n">
        <v>8947</v>
      </c>
      <c r="B8948" s="5" t="n">
        <v>25</v>
      </c>
      <c r="C8948" s="5" t="n">
        <v>187</v>
      </c>
      <c r="D8948" s="5" t="n">
        <v>7</v>
      </c>
      <c r="E8948" s="5" t="n">
        <v>6.5</v>
      </c>
      <c r="F8948" s="5" t="n">
        <v>32.7</v>
      </c>
      <c r="G8948" s="5" t="n">
        <v>25.1</v>
      </c>
      <c r="H8948" s="5" t="n">
        <v>17.71</v>
      </c>
      <c r="I8948" s="6">
        <f>IF(E8948&gt;=Markov!$B$3,1,0)</f>
        <v/>
      </c>
      <c r="J8948" s="6">
        <f>I8947</f>
        <v/>
      </c>
      <c r="K8948" s="7">
        <f>MAR1!$B$5+MAR1!$C$5*COS(2*PI()*$C8948/365)+MAR1!$D$5*SIN(2*PI()*$C8948/365)</f>
        <v/>
      </c>
      <c r="L8948" s="7">
        <f>MAR1!$B$6+MAR1!$C$6*COS(2*PI()*$C8948/365)+MAR1!$D$6*SIN(2*PI()*$C8948/365)</f>
        <v/>
      </c>
      <c r="M8948" s="7">
        <f>MAR1!$B$7+MAR1!$C$7*COS(2*PI()*$C8948/365)+MAR1!$D$7*SIN(2*PI()*$C8948/365)</f>
        <v/>
      </c>
      <c r="N8948" s="7">
        <f>F8948-K8948</f>
        <v/>
      </c>
      <c r="O8948" s="7">
        <f>G8948-L8948</f>
        <v/>
      </c>
      <c r="P8948" s="7">
        <f>H8948-M8948</f>
        <v/>
      </c>
      <c r="Q8948" s="7">
        <f>IF($I8948=1,(N8948-MAR1!$B$11)/MAR1!$D$11,(N8948-MAR1!$C$11)/MAR1!$E$11)</f>
        <v/>
      </c>
      <c r="R8948" s="7">
        <f>IF($I8948=1,(O8948-MAR1!$B$12)/MAR1!$D$12,(O8948-MAR1!$C$12)/MAR1!$E$12)</f>
        <v/>
      </c>
      <c r="S8948" s="7">
        <f>IF($I8948=1,(P8948-MAR1!$B$13)/MAR1!$D$13,(P8948-MAR1!$C$13)/MAR1!$E$13)</f>
        <v/>
      </c>
    </row>
    <row r="8949">
      <c r="A8949" s="5" t="n">
        <v>8948</v>
      </c>
      <c r="B8949" s="5" t="n">
        <v>25</v>
      </c>
      <c r="C8949" s="5" t="n">
        <v>188</v>
      </c>
      <c r="D8949" s="5" t="n">
        <v>7</v>
      </c>
      <c r="E8949" s="5" t="n">
        <v>23.5</v>
      </c>
      <c r="F8949" s="5" t="n">
        <v>32.5</v>
      </c>
      <c r="G8949" s="5" t="n">
        <v>25.8</v>
      </c>
      <c r="H8949" s="5" t="n">
        <v>11.79</v>
      </c>
      <c r="I8949" s="6">
        <f>IF(E8949&gt;=Markov!$B$3,1,0)</f>
        <v/>
      </c>
      <c r="J8949" s="6">
        <f>I8948</f>
        <v/>
      </c>
      <c r="K8949" s="7">
        <f>MAR1!$B$5+MAR1!$C$5*COS(2*PI()*$C8949/365)+MAR1!$D$5*SIN(2*PI()*$C8949/365)</f>
        <v/>
      </c>
      <c r="L8949" s="7">
        <f>MAR1!$B$6+MAR1!$C$6*COS(2*PI()*$C8949/365)+MAR1!$D$6*SIN(2*PI()*$C8949/365)</f>
        <v/>
      </c>
      <c r="M8949" s="7">
        <f>MAR1!$B$7+MAR1!$C$7*COS(2*PI()*$C8949/365)+MAR1!$D$7*SIN(2*PI()*$C8949/365)</f>
        <v/>
      </c>
      <c r="N8949" s="7">
        <f>F8949-K8949</f>
        <v/>
      </c>
      <c r="O8949" s="7">
        <f>G8949-L8949</f>
        <v/>
      </c>
      <c r="P8949" s="7">
        <f>H8949-M8949</f>
        <v/>
      </c>
      <c r="Q8949" s="7">
        <f>IF($I8949=1,(N8949-MAR1!$B$11)/MAR1!$D$11,(N8949-MAR1!$C$11)/MAR1!$E$11)</f>
        <v/>
      </c>
      <c r="R8949" s="7">
        <f>IF($I8949=1,(O8949-MAR1!$B$12)/MAR1!$D$12,(O8949-MAR1!$C$12)/MAR1!$E$12)</f>
        <v/>
      </c>
      <c r="S8949" s="7">
        <f>IF($I8949=1,(P8949-MAR1!$B$13)/MAR1!$D$13,(P8949-MAR1!$C$13)/MAR1!$E$13)</f>
        <v/>
      </c>
    </row>
    <row r="8950">
      <c r="A8950" s="5" t="n">
        <v>8949</v>
      </c>
      <c r="B8950" s="5" t="n">
        <v>25</v>
      </c>
      <c r="C8950" s="5" t="n">
        <v>189</v>
      </c>
      <c r="D8950" s="5" t="n">
        <v>7</v>
      </c>
      <c r="E8950" s="5" t="n">
        <v>12.8</v>
      </c>
      <c r="F8950" s="5" t="n">
        <v>32.9</v>
      </c>
      <c r="G8950" s="5" t="n">
        <v>28.2</v>
      </c>
      <c r="H8950" s="5" t="n">
        <v>12.35</v>
      </c>
      <c r="I8950" s="6">
        <f>IF(E8950&gt;=Markov!$B$3,1,0)</f>
        <v/>
      </c>
      <c r="J8950" s="6">
        <f>I8949</f>
        <v/>
      </c>
      <c r="K8950" s="7">
        <f>MAR1!$B$5+MAR1!$C$5*COS(2*PI()*$C8950/365)+MAR1!$D$5*SIN(2*PI()*$C8950/365)</f>
        <v/>
      </c>
      <c r="L8950" s="7">
        <f>MAR1!$B$6+MAR1!$C$6*COS(2*PI()*$C8950/365)+MAR1!$D$6*SIN(2*PI()*$C8950/365)</f>
        <v/>
      </c>
      <c r="M8950" s="7">
        <f>MAR1!$B$7+MAR1!$C$7*COS(2*PI()*$C8950/365)+MAR1!$D$7*SIN(2*PI()*$C8950/365)</f>
        <v/>
      </c>
      <c r="N8950" s="7">
        <f>F8950-K8950</f>
        <v/>
      </c>
      <c r="O8950" s="7">
        <f>G8950-L8950</f>
        <v/>
      </c>
      <c r="P8950" s="7">
        <f>H8950-M8950</f>
        <v/>
      </c>
      <c r="Q8950" s="7">
        <f>IF($I8950=1,(N8950-MAR1!$B$11)/MAR1!$D$11,(N8950-MAR1!$C$11)/MAR1!$E$11)</f>
        <v/>
      </c>
      <c r="R8950" s="7">
        <f>IF($I8950=1,(O8950-MAR1!$B$12)/MAR1!$D$12,(O8950-MAR1!$C$12)/MAR1!$E$12)</f>
        <v/>
      </c>
      <c r="S8950" s="7">
        <f>IF($I8950=1,(P8950-MAR1!$B$13)/MAR1!$D$13,(P8950-MAR1!$C$13)/MAR1!$E$13)</f>
        <v/>
      </c>
    </row>
    <row r="8951">
      <c r="A8951" s="5" t="n">
        <v>8950</v>
      </c>
      <c r="B8951" s="5" t="n">
        <v>25</v>
      </c>
      <c r="C8951" s="5" t="n">
        <v>190</v>
      </c>
      <c r="D8951" s="5" t="n">
        <v>7</v>
      </c>
      <c r="E8951" s="5" t="n">
        <v>5.1</v>
      </c>
      <c r="F8951" s="5" t="n">
        <v>33.6</v>
      </c>
      <c r="G8951" s="5" t="n">
        <v>29.6</v>
      </c>
      <c r="H8951" s="5" t="n">
        <v>18.96</v>
      </c>
      <c r="I8951" s="6">
        <f>IF(E8951&gt;=Markov!$B$3,1,0)</f>
        <v/>
      </c>
      <c r="J8951" s="6">
        <f>I8950</f>
        <v/>
      </c>
      <c r="K8951" s="7">
        <f>MAR1!$B$5+MAR1!$C$5*COS(2*PI()*$C8951/365)+MAR1!$D$5*SIN(2*PI()*$C8951/365)</f>
        <v/>
      </c>
      <c r="L8951" s="7">
        <f>MAR1!$B$6+MAR1!$C$6*COS(2*PI()*$C8951/365)+MAR1!$D$6*SIN(2*PI()*$C8951/365)</f>
        <v/>
      </c>
      <c r="M8951" s="7">
        <f>MAR1!$B$7+MAR1!$C$7*COS(2*PI()*$C8951/365)+MAR1!$D$7*SIN(2*PI()*$C8951/365)</f>
        <v/>
      </c>
      <c r="N8951" s="7">
        <f>F8951-K8951</f>
        <v/>
      </c>
      <c r="O8951" s="7">
        <f>G8951-L8951</f>
        <v/>
      </c>
      <c r="P8951" s="7">
        <f>H8951-M8951</f>
        <v/>
      </c>
      <c r="Q8951" s="7">
        <f>IF($I8951=1,(N8951-MAR1!$B$11)/MAR1!$D$11,(N8951-MAR1!$C$11)/MAR1!$E$11)</f>
        <v/>
      </c>
      <c r="R8951" s="7">
        <f>IF($I8951=1,(O8951-MAR1!$B$12)/MAR1!$D$12,(O8951-MAR1!$C$12)/MAR1!$E$12)</f>
        <v/>
      </c>
      <c r="S8951" s="7">
        <f>IF($I8951=1,(P8951-MAR1!$B$13)/MAR1!$D$13,(P8951-MAR1!$C$13)/MAR1!$E$13)</f>
        <v/>
      </c>
    </row>
    <row r="8952">
      <c r="A8952" s="5" t="n">
        <v>8951</v>
      </c>
      <c r="B8952" s="5" t="n">
        <v>25</v>
      </c>
      <c r="C8952" s="5" t="n">
        <v>191</v>
      </c>
      <c r="D8952" s="5" t="n">
        <v>7</v>
      </c>
      <c r="E8952" s="5" t="n">
        <v>0.7</v>
      </c>
      <c r="F8952" s="5" t="n">
        <v>32.2</v>
      </c>
      <c r="G8952" s="5" t="n">
        <v>28.4</v>
      </c>
      <c r="H8952" s="5" t="n">
        <v>15.94</v>
      </c>
      <c r="I8952" s="6">
        <f>IF(E8952&gt;=Markov!$B$3,1,0)</f>
        <v/>
      </c>
      <c r="J8952" s="6">
        <f>I8951</f>
        <v/>
      </c>
      <c r="K8952" s="7">
        <f>MAR1!$B$5+MAR1!$C$5*COS(2*PI()*$C8952/365)+MAR1!$D$5*SIN(2*PI()*$C8952/365)</f>
        <v/>
      </c>
      <c r="L8952" s="7">
        <f>MAR1!$B$6+MAR1!$C$6*COS(2*PI()*$C8952/365)+MAR1!$D$6*SIN(2*PI()*$C8952/365)</f>
        <v/>
      </c>
      <c r="M8952" s="7">
        <f>MAR1!$B$7+MAR1!$C$7*COS(2*PI()*$C8952/365)+MAR1!$D$7*SIN(2*PI()*$C8952/365)</f>
        <v/>
      </c>
      <c r="N8952" s="7">
        <f>F8952-K8952</f>
        <v/>
      </c>
      <c r="O8952" s="7">
        <f>G8952-L8952</f>
        <v/>
      </c>
      <c r="P8952" s="7">
        <f>H8952-M8952</f>
        <v/>
      </c>
      <c r="Q8952" s="7">
        <f>IF($I8952=1,(N8952-MAR1!$B$11)/MAR1!$D$11,(N8952-MAR1!$C$11)/MAR1!$E$11)</f>
        <v/>
      </c>
      <c r="R8952" s="7">
        <f>IF($I8952=1,(O8952-MAR1!$B$12)/MAR1!$D$12,(O8952-MAR1!$C$12)/MAR1!$E$12)</f>
        <v/>
      </c>
      <c r="S8952" s="7">
        <f>IF($I8952=1,(P8952-MAR1!$B$13)/MAR1!$D$13,(P8952-MAR1!$C$13)/MAR1!$E$13)</f>
        <v/>
      </c>
    </row>
    <row r="8953">
      <c r="A8953" s="5" t="n">
        <v>8952</v>
      </c>
      <c r="B8953" s="5" t="n">
        <v>25</v>
      </c>
      <c r="C8953" s="5" t="n">
        <v>192</v>
      </c>
      <c r="D8953" s="5" t="n">
        <v>7</v>
      </c>
      <c r="E8953" s="5" t="n">
        <v>20.8</v>
      </c>
      <c r="F8953" s="5" t="n">
        <v>35.2</v>
      </c>
      <c r="G8953" s="5" t="n">
        <v>29</v>
      </c>
      <c r="H8953" s="5" t="n">
        <v>17.55</v>
      </c>
      <c r="I8953" s="6">
        <f>IF(E8953&gt;=Markov!$B$3,1,0)</f>
        <v/>
      </c>
      <c r="J8953" s="6">
        <f>I8952</f>
        <v/>
      </c>
      <c r="K8953" s="7">
        <f>MAR1!$B$5+MAR1!$C$5*COS(2*PI()*$C8953/365)+MAR1!$D$5*SIN(2*PI()*$C8953/365)</f>
        <v/>
      </c>
      <c r="L8953" s="7">
        <f>MAR1!$B$6+MAR1!$C$6*COS(2*PI()*$C8953/365)+MAR1!$D$6*SIN(2*PI()*$C8953/365)</f>
        <v/>
      </c>
      <c r="M8953" s="7">
        <f>MAR1!$B$7+MAR1!$C$7*COS(2*PI()*$C8953/365)+MAR1!$D$7*SIN(2*PI()*$C8953/365)</f>
        <v/>
      </c>
      <c r="N8953" s="7">
        <f>F8953-K8953</f>
        <v/>
      </c>
      <c r="O8953" s="7">
        <f>G8953-L8953</f>
        <v/>
      </c>
      <c r="P8953" s="7">
        <f>H8953-M8953</f>
        <v/>
      </c>
      <c r="Q8953" s="7">
        <f>IF($I8953=1,(N8953-MAR1!$B$11)/MAR1!$D$11,(N8953-MAR1!$C$11)/MAR1!$E$11)</f>
        <v/>
      </c>
      <c r="R8953" s="7">
        <f>IF($I8953=1,(O8953-MAR1!$B$12)/MAR1!$D$12,(O8953-MAR1!$C$12)/MAR1!$E$12)</f>
        <v/>
      </c>
      <c r="S8953" s="7">
        <f>IF($I8953=1,(P8953-MAR1!$B$13)/MAR1!$D$13,(P8953-MAR1!$C$13)/MAR1!$E$13)</f>
        <v/>
      </c>
    </row>
    <row r="8954">
      <c r="A8954" s="5" t="n">
        <v>8953</v>
      </c>
      <c r="B8954" s="5" t="n">
        <v>25</v>
      </c>
      <c r="C8954" s="5" t="n">
        <v>193</v>
      </c>
      <c r="D8954" s="5" t="n">
        <v>7</v>
      </c>
      <c r="E8954" s="5" t="n">
        <v>26.5</v>
      </c>
      <c r="F8954" s="5" t="n">
        <v>36.2</v>
      </c>
      <c r="G8954" s="5" t="n">
        <v>29</v>
      </c>
      <c r="H8954" s="5" t="n">
        <v>22.12</v>
      </c>
      <c r="I8954" s="6">
        <f>IF(E8954&gt;=Markov!$B$3,1,0)</f>
        <v/>
      </c>
      <c r="J8954" s="6">
        <f>I8953</f>
        <v/>
      </c>
      <c r="K8954" s="7">
        <f>MAR1!$B$5+MAR1!$C$5*COS(2*PI()*$C8954/365)+MAR1!$D$5*SIN(2*PI()*$C8954/365)</f>
        <v/>
      </c>
      <c r="L8954" s="7">
        <f>MAR1!$B$6+MAR1!$C$6*COS(2*PI()*$C8954/365)+MAR1!$D$6*SIN(2*PI()*$C8954/365)</f>
        <v/>
      </c>
      <c r="M8954" s="7">
        <f>MAR1!$B$7+MAR1!$C$7*COS(2*PI()*$C8954/365)+MAR1!$D$7*SIN(2*PI()*$C8954/365)</f>
        <v/>
      </c>
      <c r="N8954" s="7">
        <f>F8954-K8954</f>
        <v/>
      </c>
      <c r="O8954" s="7">
        <f>G8954-L8954</f>
        <v/>
      </c>
      <c r="P8954" s="7">
        <f>H8954-M8954</f>
        <v/>
      </c>
      <c r="Q8954" s="7">
        <f>IF($I8954=1,(N8954-MAR1!$B$11)/MAR1!$D$11,(N8954-MAR1!$C$11)/MAR1!$E$11)</f>
        <v/>
      </c>
      <c r="R8954" s="7">
        <f>IF($I8954=1,(O8954-MAR1!$B$12)/MAR1!$D$12,(O8954-MAR1!$C$12)/MAR1!$E$12)</f>
        <v/>
      </c>
      <c r="S8954" s="7">
        <f>IF($I8954=1,(P8954-MAR1!$B$13)/MAR1!$D$13,(P8954-MAR1!$C$13)/MAR1!$E$13)</f>
        <v/>
      </c>
    </row>
    <row r="8955">
      <c r="A8955" s="5" t="n">
        <v>8954</v>
      </c>
      <c r="B8955" s="5" t="n">
        <v>25</v>
      </c>
      <c r="C8955" s="5" t="n">
        <v>194</v>
      </c>
      <c r="D8955" s="5" t="n">
        <v>7</v>
      </c>
      <c r="E8955" s="5" t="n">
        <v>3.7</v>
      </c>
      <c r="F8955" s="5" t="n">
        <v>35.2</v>
      </c>
      <c r="G8955" s="5" t="n">
        <v>28.2</v>
      </c>
      <c r="H8955" s="5" t="n">
        <v>20.53</v>
      </c>
      <c r="I8955" s="6">
        <f>IF(E8955&gt;=Markov!$B$3,1,0)</f>
        <v/>
      </c>
      <c r="J8955" s="6">
        <f>I8954</f>
        <v/>
      </c>
      <c r="K8955" s="7">
        <f>MAR1!$B$5+MAR1!$C$5*COS(2*PI()*$C8955/365)+MAR1!$D$5*SIN(2*PI()*$C8955/365)</f>
        <v/>
      </c>
      <c r="L8955" s="7">
        <f>MAR1!$B$6+MAR1!$C$6*COS(2*PI()*$C8955/365)+MAR1!$D$6*SIN(2*PI()*$C8955/365)</f>
        <v/>
      </c>
      <c r="M8955" s="7">
        <f>MAR1!$B$7+MAR1!$C$7*COS(2*PI()*$C8955/365)+MAR1!$D$7*SIN(2*PI()*$C8955/365)</f>
        <v/>
      </c>
      <c r="N8955" s="7">
        <f>F8955-K8955</f>
        <v/>
      </c>
      <c r="O8955" s="7">
        <f>G8955-L8955</f>
        <v/>
      </c>
      <c r="P8955" s="7">
        <f>H8955-M8955</f>
        <v/>
      </c>
      <c r="Q8955" s="7">
        <f>IF($I8955=1,(N8955-MAR1!$B$11)/MAR1!$D$11,(N8955-MAR1!$C$11)/MAR1!$E$11)</f>
        <v/>
      </c>
      <c r="R8955" s="7">
        <f>IF($I8955=1,(O8955-MAR1!$B$12)/MAR1!$D$12,(O8955-MAR1!$C$12)/MAR1!$E$12)</f>
        <v/>
      </c>
      <c r="S8955" s="7">
        <f>IF($I8955=1,(P8955-MAR1!$B$13)/MAR1!$D$13,(P8955-MAR1!$C$13)/MAR1!$E$13)</f>
        <v/>
      </c>
    </row>
    <row r="8956">
      <c r="A8956" s="5" t="n">
        <v>8955</v>
      </c>
      <c r="B8956" s="5" t="n">
        <v>25</v>
      </c>
      <c r="C8956" s="5" t="n">
        <v>195</v>
      </c>
      <c r="D8956" s="5" t="n">
        <v>7</v>
      </c>
      <c r="E8956" s="5" t="n">
        <v>26.1</v>
      </c>
      <c r="F8956" s="5" t="n">
        <v>34.5</v>
      </c>
      <c r="G8956" s="5" t="n">
        <v>28</v>
      </c>
      <c r="H8956" s="5" t="n">
        <v>18.28</v>
      </c>
      <c r="I8956" s="6">
        <f>IF(E8956&gt;=Markov!$B$3,1,0)</f>
        <v/>
      </c>
      <c r="J8956" s="6">
        <f>I8955</f>
        <v/>
      </c>
      <c r="K8956" s="7">
        <f>MAR1!$B$5+MAR1!$C$5*COS(2*PI()*$C8956/365)+MAR1!$D$5*SIN(2*PI()*$C8956/365)</f>
        <v/>
      </c>
      <c r="L8956" s="7">
        <f>MAR1!$B$6+MAR1!$C$6*COS(2*PI()*$C8956/365)+MAR1!$D$6*SIN(2*PI()*$C8956/365)</f>
        <v/>
      </c>
      <c r="M8956" s="7">
        <f>MAR1!$B$7+MAR1!$C$7*COS(2*PI()*$C8956/365)+MAR1!$D$7*SIN(2*PI()*$C8956/365)</f>
        <v/>
      </c>
      <c r="N8956" s="7">
        <f>F8956-K8956</f>
        <v/>
      </c>
      <c r="O8956" s="7">
        <f>G8956-L8956</f>
        <v/>
      </c>
      <c r="P8956" s="7">
        <f>H8956-M8956</f>
        <v/>
      </c>
      <c r="Q8956" s="7">
        <f>IF($I8956=1,(N8956-MAR1!$B$11)/MAR1!$D$11,(N8956-MAR1!$C$11)/MAR1!$E$11)</f>
        <v/>
      </c>
      <c r="R8956" s="7">
        <f>IF($I8956=1,(O8956-MAR1!$B$12)/MAR1!$D$12,(O8956-MAR1!$C$12)/MAR1!$E$12)</f>
        <v/>
      </c>
      <c r="S8956" s="7">
        <f>IF($I8956=1,(P8956-MAR1!$B$13)/MAR1!$D$13,(P8956-MAR1!$C$13)/MAR1!$E$13)</f>
        <v/>
      </c>
    </row>
    <row r="8957">
      <c r="A8957" s="5" t="n">
        <v>8956</v>
      </c>
      <c r="B8957" s="5" t="n">
        <v>25</v>
      </c>
      <c r="C8957" s="5" t="n">
        <v>196</v>
      </c>
      <c r="D8957" s="5" t="n">
        <v>7</v>
      </c>
      <c r="E8957" s="5" t="n">
        <v>9.4</v>
      </c>
      <c r="F8957" s="5" t="n">
        <v>34.7</v>
      </c>
      <c r="G8957" s="5" t="n">
        <v>28</v>
      </c>
      <c r="H8957" s="5" t="n">
        <v>18.5</v>
      </c>
      <c r="I8957" s="6">
        <f>IF(E8957&gt;=Markov!$B$3,1,0)</f>
        <v/>
      </c>
      <c r="J8957" s="6">
        <f>I8956</f>
        <v/>
      </c>
      <c r="K8957" s="7">
        <f>MAR1!$B$5+MAR1!$C$5*COS(2*PI()*$C8957/365)+MAR1!$D$5*SIN(2*PI()*$C8957/365)</f>
        <v/>
      </c>
      <c r="L8957" s="7">
        <f>MAR1!$B$6+MAR1!$C$6*COS(2*PI()*$C8957/365)+MAR1!$D$6*SIN(2*PI()*$C8957/365)</f>
        <v/>
      </c>
      <c r="M8957" s="7">
        <f>MAR1!$B$7+MAR1!$C$7*COS(2*PI()*$C8957/365)+MAR1!$D$7*SIN(2*PI()*$C8957/365)</f>
        <v/>
      </c>
      <c r="N8957" s="7">
        <f>F8957-K8957</f>
        <v/>
      </c>
      <c r="O8957" s="7">
        <f>G8957-L8957</f>
        <v/>
      </c>
      <c r="P8957" s="7">
        <f>H8957-M8957</f>
        <v/>
      </c>
      <c r="Q8957" s="7">
        <f>IF($I8957=1,(N8957-MAR1!$B$11)/MAR1!$D$11,(N8957-MAR1!$C$11)/MAR1!$E$11)</f>
        <v/>
      </c>
      <c r="R8957" s="7">
        <f>IF($I8957=1,(O8957-MAR1!$B$12)/MAR1!$D$12,(O8957-MAR1!$C$12)/MAR1!$E$12)</f>
        <v/>
      </c>
      <c r="S8957" s="7">
        <f>IF($I8957=1,(P8957-MAR1!$B$13)/MAR1!$D$13,(P8957-MAR1!$C$13)/MAR1!$E$13)</f>
        <v/>
      </c>
    </row>
    <row r="8958">
      <c r="A8958" s="5" t="n">
        <v>8957</v>
      </c>
      <c r="B8958" s="5" t="n">
        <v>25</v>
      </c>
      <c r="C8958" s="5" t="n">
        <v>197</v>
      </c>
      <c r="D8958" s="5" t="n">
        <v>7</v>
      </c>
      <c r="E8958" s="5" t="n">
        <v>0</v>
      </c>
      <c r="F8958" s="5" t="n">
        <v>39.5</v>
      </c>
      <c r="G8958" s="5" t="n">
        <v>30.7</v>
      </c>
      <c r="H8958" s="5" t="n">
        <v>24.8</v>
      </c>
      <c r="I8958" s="6">
        <f>IF(E8958&gt;=Markov!$B$3,1,0)</f>
        <v/>
      </c>
      <c r="J8958" s="6">
        <f>I8957</f>
        <v/>
      </c>
      <c r="K8958" s="7">
        <f>MAR1!$B$5+MAR1!$C$5*COS(2*PI()*$C8958/365)+MAR1!$D$5*SIN(2*PI()*$C8958/365)</f>
        <v/>
      </c>
      <c r="L8958" s="7">
        <f>MAR1!$B$6+MAR1!$C$6*COS(2*PI()*$C8958/365)+MAR1!$D$6*SIN(2*PI()*$C8958/365)</f>
        <v/>
      </c>
      <c r="M8958" s="7">
        <f>MAR1!$B$7+MAR1!$C$7*COS(2*PI()*$C8958/365)+MAR1!$D$7*SIN(2*PI()*$C8958/365)</f>
        <v/>
      </c>
      <c r="N8958" s="7">
        <f>F8958-K8958</f>
        <v/>
      </c>
      <c r="O8958" s="7">
        <f>G8958-L8958</f>
        <v/>
      </c>
      <c r="P8958" s="7">
        <f>H8958-M8958</f>
        <v/>
      </c>
      <c r="Q8958" s="7">
        <f>IF($I8958=1,(N8958-MAR1!$B$11)/MAR1!$D$11,(N8958-MAR1!$C$11)/MAR1!$E$11)</f>
        <v/>
      </c>
      <c r="R8958" s="7">
        <f>IF($I8958=1,(O8958-MAR1!$B$12)/MAR1!$D$12,(O8958-MAR1!$C$12)/MAR1!$E$12)</f>
        <v/>
      </c>
      <c r="S8958" s="7">
        <f>IF($I8958=1,(P8958-MAR1!$B$13)/MAR1!$D$13,(P8958-MAR1!$C$13)/MAR1!$E$13)</f>
        <v/>
      </c>
    </row>
    <row r="8959">
      <c r="A8959" s="5" t="n">
        <v>8958</v>
      </c>
      <c r="B8959" s="5" t="n">
        <v>25</v>
      </c>
      <c r="C8959" s="5" t="n">
        <v>198</v>
      </c>
      <c r="D8959" s="5" t="n">
        <v>7</v>
      </c>
      <c r="E8959" s="5" t="n">
        <v>4.9</v>
      </c>
      <c r="F8959" s="5" t="n">
        <v>33.2</v>
      </c>
      <c r="G8959" s="5" t="n">
        <v>27.4</v>
      </c>
      <c r="H8959" s="5" t="n">
        <v>19.17</v>
      </c>
      <c r="I8959" s="6">
        <f>IF(E8959&gt;=Markov!$B$3,1,0)</f>
        <v/>
      </c>
      <c r="J8959" s="6">
        <f>I8958</f>
        <v/>
      </c>
      <c r="K8959" s="7">
        <f>MAR1!$B$5+MAR1!$C$5*COS(2*PI()*$C8959/365)+MAR1!$D$5*SIN(2*PI()*$C8959/365)</f>
        <v/>
      </c>
      <c r="L8959" s="7">
        <f>MAR1!$B$6+MAR1!$C$6*COS(2*PI()*$C8959/365)+MAR1!$D$6*SIN(2*PI()*$C8959/365)</f>
        <v/>
      </c>
      <c r="M8959" s="7">
        <f>MAR1!$B$7+MAR1!$C$7*COS(2*PI()*$C8959/365)+MAR1!$D$7*SIN(2*PI()*$C8959/365)</f>
        <v/>
      </c>
      <c r="N8959" s="7">
        <f>F8959-K8959</f>
        <v/>
      </c>
      <c r="O8959" s="7">
        <f>G8959-L8959</f>
        <v/>
      </c>
      <c r="P8959" s="7">
        <f>H8959-M8959</f>
        <v/>
      </c>
      <c r="Q8959" s="7">
        <f>IF($I8959=1,(N8959-MAR1!$B$11)/MAR1!$D$11,(N8959-MAR1!$C$11)/MAR1!$E$11)</f>
        <v/>
      </c>
      <c r="R8959" s="7">
        <f>IF($I8959=1,(O8959-MAR1!$B$12)/MAR1!$D$12,(O8959-MAR1!$C$12)/MAR1!$E$12)</f>
        <v/>
      </c>
      <c r="S8959" s="7">
        <f>IF($I8959=1,(P8959-MAR1!$B$13)/MAR1!$D$13,(P8959-MAR1!$C$13)/MAR1!$E$13)</f>
        <v/>
      </c>
    </row>
    <row r="8960">
      <c r="A8960" s="5" t="n">
        <v>8959</v>
      </c>
      <c r="B8960" s="5" t="n">
        <v>25</v>
      </c>
      <c r="C8960" s="5" t="n">
        <v>199</v>
      </c>
      <c r="D8960" s="5" t="n">
        <v>7</v>
      </c>
      <c r="E8960" s="5" t="n">
        <v>48.1</v>
      </c>
      <c r="F8960" s="5" t="n">
        <v>33.5</v>
      </c>
      <c r="G8960" s="5" t="n">
        <v>25.7</v>
      </c>
      <c r="H8960" s="5" t="n">
        <v>21.52</v>
      </c>
      <c r="I8960" s="6">
        <f>IF(E8960&gt;=Markov!$B$3,1,0)</f>
        <v/>
      </c>
      <c r="J8960" s="6">
        <f>I8959</f>
        <v/>
      </c>
      <c r="K8960" s="7">
        <f>MAR1!$B$5+MAR1!$C$5*COS(2*PI()*$C8960/365)+MAR1!$D$5*SIN(2*PI()*$C8960/365)</f>
        <v/>
      </c>
      <c r="L8960" s="7">
        <f>MAR1!$B$6+MAR1!$C$6*COS(2*PI()*$C8960/365)+MAR1!$D$6*SIN(2*PI()*$C8960/365)</f>
        <v/>
      </c>
      <c r="M8960" s="7">
        <f>MAR1!$B$7+MAR1!$C$7*COS(2*PI()*$C8960/365)+MAR1!$D$7*SIN(2*PI()*$C8960/365)</f>
        <v/>
      </c>
      <c r="N8960" s="7">
        <f>F8960-K8960</f>
        <v/>
      </c>
      <c r="O8960" s="7">
        <f>G8960-L8960</f>
        <v/>
      </c>
      <c r="P8960" s="7">
        <f>H8960-M8960</f>
        <v/>
      </c>
      <c r="Q8960" s="7">
        <f>IF($I8960=1,(N8960-MAR1!$B$11)/MAR1!$D$11,(N8960-MAR1!$C$11)/MAR1!$E$11)</f>
        <v/>
      </c>
      <c r="R8960" s="7">
        <f>IF($I8960=1,(O8960-MAR1!$B$12)/MAR1!$D$12,(O8960-MAR1!$C$12)/MAR1!$E$12)</f>
        <v/>
      </c>
      <c r="S8960" s="7">
        <f>IF($I8960=1,(P8960-MAR1!$B$13)/MAR1!$D$13,(P8960-MAR1!$C$13)/MAR1!$E$13)</f>
        <v/>
      </c>
    </row>
    <row r="8961">
      <c r="A8961" s="5" t="n">
        <v>8960</v>
      </c>
      <c r="B8961" s="5" t="n">
        <v>25</v>
      </c>
      <c r="C8961" s="5" t="n">
        <v>200</v>
      </c>
      <c r="D8961" s="5" t="n">
        <v>7</v>
      </c>
      <c r="E8961" s="5" t="n">
        <v>7.3</v>
      </c>
      <c r="F8961" s="5" t="n">
        <v>34.3</v>
      </c>
      <c r="G8961" s="5" t="n">
        <v>24.9</v>
      </c>
      <c r="H8961" s="5" t="n">
        <v>19.73</v>
      </c>
      <c r="I8961" s="6">
        <f>IF(E8961&gt;=Markov!$B$3,1,0)</f>
        <v/>
      </c>
      <c r="J8961" s="6">
        <f>I8960</f>
        <v/>
      </c>
      <c r="K8961" s="7">
        <f>MAR1!$B$5+MAR1!$C$5*COS(2*PI()*$C8961/365)+MAR1!$D$5*SIN(2*PI()*$C8961/365)</f>
        <v/>
      </c>
      <c r="L8961" s="7">
        <f>MAR1!$B$6+MAR1!$C$6*COS(2*PI()*$C8961/365)+MAR1!$D$6*SIN(2*PI()*$C8961/365)</f>
        <v/>
      </c>
      <c r="M8961" s="7">
        <f>MAR1!$B$7+MAR1!$C$7*COS(2*PI()*$C8961/365)+MAR1!$D$7*SIN(2*PI()*$C8961/365)</f>
        <v/>
      </c>
      <c r="N8961" s="7">
        <f>F8961-K8961</f>
        <v/>
      </c>
      <c r="O8961" s="7">
        <f>G8961-L8961</f>
        <v/>
      </c>
      <c r="P8961" s="7">
        <f>H8961-M8961</f>
        <v/>
      </c>
      <c r="Q8961" s="7">
        <f>IF($I8961=1,(N8961-MAR1!$B$11)/MAR1!$D$11,(N8961-MAR1!$C$11)/MAR1!$E$11)</f>
        <v/>
      </c>
      <c r="R8961" s="7">
        <f>IF($I8961=1,(O8961-MAR1!$B$12)/MAR1!$D$12,(O8961-MAR1!$C$12)/MAR1!$E$12)</f>
        <v/>
      </c>
      <c r="S8961" s="7">
        <f>IF($I8961=1,(P8961-MAR1!$B$13)/MAR1!$D$13,(P8961-MAR1!$C$13)/MAR1!$E$13)</f>
        <v/>
      </c>
    </row>
    <row r="8962">
      <c r="A8962" s="5" t="n">
        <v>8961</v>
      </c>
      <c r="B8962" s="5" t="n">
        <v>25</v>
      </c>
      <c r="C8962" s="5" t="n">
        <v>201</v>
      </c>
      <c r="D8962" s="5" t="n">
        <v>7</v>
      </c>
      <c r="E8962" s="5" t="n">
        <v>7.7</v>
      </c>
      <c r="F8962" s="5" t="n">
        <v>32.6</v>
      </c>
      <c r="G8962" s="5" t="n">
        <v>25.7</v>
      </c>
      <c r="H8962" s="5" t="n">
        <v>17.13</v>
      </c>
      <c r="I8962" s="6">
        <f>IF(E8962&gt;=Markov!$B$3,1,0)</f>
        <v/>
      </c>
      <c r="J8962" s="6">
        <f>I8961</f>
        <v/>
      </c>
      <c r="K8962" s="7">
        <f>MAR1!$B$5+MAR1!$C$5*COS(2*PI()*$C8962/365)+MAR1!$D$5*SIN(2*PI()*$C8962/365)</f>
        <v/>
      </c>
      <c r="L8962" s="7">
        <f>MAR1!$B$6+MAR1!$C$6*COS(2*PI()*$C8962/365)+MAR1!$D$6*SIN(2*PI()*$C8962/365)</f>
        <v/>
      </c>
      <c r="M8962" s="7">
        <f>MAR1!$B$7+MAR1!$C$7*COS(2*PI()*$C8962/365)+MAR1!$D$7*SIN(2*PI()*$C8962/365)</f>
        <v/>
      </c>
      <c r="N8962" s="7">
        <f>F8962-K8962</f>
        <v/>
      </c>
      <c r="O8962" s="7">
        <f>G8962-L8962</f>
        <v/>
      </c>
      <c r="P8962" s="7">
        <f>H8962-M8962</f>
        <v/>
      </c>
      <c r="Q8962" s="7">
        <f>IF($I8962=1,(N8962-MAR1!$B$11)/MAR1!$D$11,(N8962-MAR1!$C$11)/MAR1!$E$11)</f>
        <v/>
      </c>
      <c r="R8962" s="7">
        <f>IF($I8962=1,(O8962-MAR1!$B$12)/MAR1!$D$12,(O8962-MAR1!$C$12)/MAR1!$E$12)</f>
        <v/>
      </c>
      <c r="S8962" s="7">
        <f>IF($I8962=1,(P8962-MAR1!$B$13)/MAR1!$D$13,(P8962-MAR1!$C$13)/MAR1!$E$13)</f>
        <v/>
      </c>
    </row>
    <row r="8963">
      <c r="A8963" s="5" t="n">
        <v>8962</v>
      </c>
      <c r="B8963" s="5" t="n">
        <v>25</v>
      </c>
      <c r="C8963" s="5" t="n">
        <v>202</v>
      </c>
      <c r="D8963" s="5" t="n">
        <v>7</v>
      </c>
      <c r="E8963" s="5" t="n">
        <v>21.2</v>
      </c>
      <c r="F8963" s="5" t="n">
        <v>32.1</v>
      </c>
      <c r="G8963" s="5" t="n">
        <v>26.8</v>
      </c>
      <c r="H8963" s="5" t="n">
        <v>16.76</v>
      </c>
      <c r="I8963" s="6">
        <f>IF(E8963&gt;=Markov!$B$3,1,0)</f>
        <v/>
      </c>
      <c r="J8963" s="6">
        <f>I8962</f>
        <v/>
      </c>
      <c r="K8963" s="7">
        <f>MAR1!$B$5+MAR1!$C$5*COS(2*PI()*$C8963/365)+MAR1!$D$5*SIN(2*PI()*$C8963/365)</f>
        <v/>
      </c>
      <c r="L8963" s="7">
        <f>MAR1!$B$6+MAR1!$C$6*COS(2*PI()*$C8963/365)+MAR1!$D$6*SIN(2*PI()*$C8963/365)</f>
        <v/>
      </c>
      <c r="M8963" s="7">
        <f>MAR1!$B$7+MAR1!$C$7*COS(2*PI()*$C8963/365)+MAR1!$D$7*SIN(2*PI()*$C8963/365)</f>
        <v/>
      </c>
      <c r="N8963" s="7">
        <f>F8963-K8963</f>
        <v/>
      </c>
      <c r="O8963" s="7">
        <f>G8963-L8963</f>
        <v/>
      </c>
      <c r="P8963" s="7">
        <f>H8963-M8963</f>
        <v/>
      </c>
      <c r="Q8963" s="7">
        <f>IF($I8963=1,(N8963-MAR1!$B$11)/MAR1!$D$11,(N8963-MAR1!$C$11)/MAR1!$E$11)</f>
        <v/>
      </c>
      <c r="R8963" s="7">
        <f>IF($I8963=1,(O8963-MAR1!$B$12)/MAR1!$D$12,(O8963-MAR1!$C$12)/MAR1!$E$12)</f>
        <v/>
      </c>
      <c r="S8963" s="7">
        <f>IF($I8963=1,(P8963-MAR1!$B$13)/MAR1!$D$13,(P8963-MAR1!$C$13)/MAR1!$E$13)</f>
        <v/>
      </c>
    </row>
    <row r="8964">
      <c r="A8964" s="5" t="n">
        <v>8963</v>
      </c>
      <c r="B8964" s="5" t="n">
        <v>25</v>
      </c>
      <c r="C8964" s="5" t="n">
        <v>203</v>
      </c>
      <c r="D8964" s="5" t="n">
        <v>7</v>
      </c>
      <c r="E8964" s="5" t="n">
        <v>0</v>
      </c>
      <c r="F8964" s="5" t="n">
        <v>33.8</v>
      </c>
      <c r="G8964" s="5" t="n">
        <v>26.4</v>
      </c>
      <c r="H8964" s="5" t="n">
        <v>15.6</v>
      </c>
      <c r="I8964" s="6">
        <f>IF(E8964&gt;=Markov!$B$3,1,0)</f>
        <v/>
      </c>
      <c r="J8964" s="6">
        <f>I8963</f>
        <v/>
      </c>
      <c r="K8964" s="7">
        <f>MAR1!$B$5+MAR1!$C$5*COS(2*PI()*$C8964/365)+MAR1!$D$5*SIN(2*PI()*$C8964/365)</f>
        <v/>
      </c>
      <c r="L8964" s="7">
        <f>MAR1!$B$6+MAR1!$C$6*COS(2*PI()*$C8964/365)+MAR1!$D$6*SIN(2*PI()*$C8964/365)</f>
        <v/>
      </c>
      <c r="M8964" s="7">
        <f>MAR1!$B$7+MAR1!$C$7*COS(2*PI()*$C8964/365)+MAR1!$D$7*SIN(2*PI()*$C8964/365)</f>
        <v/>
      </c>
      <c r="N8964" s="7">
        <f>F8964-K8964</f>
        <v/>
      </c>
      <c r="O8964" s="7">
        <f>G8964-L8964</f>
        <v/>
      </c>
      <c r="P8964" s="7">
        <f>H8964-M8964</f>
        <v/>
      </c>
      <c r="Q8964" s="7">
        <f>IF($I8964=1,(N8964-MAR1!$B$11)/MAR1!$D$11,(N8964-MAR1!$C$11)/MAR1!$E$11)</f>
        <v/>
      </c>
      <c r="R8964" s="7">
        <f>IF($I8964=1,(O8964-MAR1!$B$12)/MAR1!$D$12,(O8964-MAR1!$C$12)/MAR1!$E$12)</f>
        <v/>
      </c>
      <c r="S8964" s="7">
        <f>IF($I8964=1,(P8964-MAR1!$B$13)/MAR1!$D$13,(P8964-MAR1!$C$13)/MAR1!$E$13)</f>
        <v/>
      </c>
    </row>
    <row r="8965">
      <c r="A8965" s="5" t="n">
        <v>8964</v>
      </c>
      <c r="B8965" s="5" t="n">
        <v>25</v>
      </c>
      <c r="C8965" s="5" t="n">
        <v>204</v>
      </c>
      <c r="D8965" s="5" t="n">
        <v>7</v>
      </c>
      <c r="E8965" s="5" t="n">
        <v>9.699999999999999</v>
      </c>
      <c r="F8965" s="5" t="n">
        <v>28.5</v>
      </c>
      <c r="G8965" s="5" t="n">
        <v>24.4</v>
      </c>
      <c r="H8965" s="5" t="n">
        <v>9.039999999999999</v>
      </c>
      <c r="I8965" s="6">
        <f>IF(E8965&gt;=Markov!$B$3,1,0)</f>
        <v/>
      </c>
      <c r="J8965" s="6">
        <f>I8964</f>
        <v/>
      </c>
      <c r="K8965" s="7">
        <f>MAR1!$B$5+MAR1!$C$5*COS(2*PI()*$C8965/365)+MAR1!$D$5*SIN(2*PI()*$C8965/365)</f>
        <v/>
      </c>
      <c r="L8965" s="7">
        <f>MAR1!$B$6+MAR1!$C$6*COS(2*PI()*$C8965/365)+MAR1!$D$6*SIN(2*PI()*$C8965/365)</f>
        <v/>
      </c>
      <c r="M8965" s="7">
        <f>MAR1!$B$7+MAR1!$C$7*COS(2*PI()*$C8965/365)+MAR1!$D$7*SIN(2*PI()*$C8965/365)</f>
        <v/>
      </c>
      <c r="N8965" s="7">
        <f>F8965-K8965</f>
        <v/>
      </c>
      <c r="O8965" s="7">
        <f>G8965-L8965</f>
        <v/>
      </c>
      <c r="P8965" s="7">
        <f>H8965-M8965</f>
        <v/>
      </c>
      <c r="Q8965" s="7">
        <f>IF($I8965=1,(N8965-MAR1!$B$11)/MAR1!$D$11,(N8965-MAR1!$C$11)/MAR1!$E$11)</f>
        <v/>
      </c>
      <c r="R8965" s="7">
        <f>IF($I8965=1,(O8965-MAR1!$B$12)/MAR1!$D$12,(O8965-MAR1!$C$12)/MAR1!$E$12)</f>
        <v/>
      </c>
      <c r="S8965" s="7">
        <f>IF($I8965=1,(P8965-MAR1!$B$13)/MAR1!$D$13,(P8965-MAR1!$C$13)/MAR1!$E$13)</f>
        <v/>
      </c>
    </row>
    <row r="8966">
      <c r="A8966" s="5" t="n">
        <v>8965</v>
      </c>
      <c r="B8966" s="5" t="n">
        <v>25</v>
      </c>
      <c r="C8966" s="5" t="n">
        <v>205</v>
      </c>
      <c r="D8966" s="5" t="n">
        <v>7</v>
      </c>
      <c r="E8966" s="5" t="n">
        <v>6.1</v>
      </c>
      <c r="F8966" s="5" t="n">
        <v>27.5</v>
      </c>
      <c r="G8966" s="5" t="n">
        <v>24.5</v>
      </c>
      <c r="H8966" s="5" t="n">
        <v>11.1</v>
      </c>
      <c r="I8966" s="6">
        <f>IF(E8966&gt;=Markov!$B$3,1,0)</f>
        <v/>
      </c>
      <c r="J8966" s="6">
        <f>I8965</f>
        <v/>
      </c>
      <c r="K8966" s="7">
        <f>MAR1!$B$5+MAR1!$C$5*COS(2*PI()*$C8966/365)+MAR1!$D$5*SIN(2*PI()*$C8966/365)</f>
        <v/>
      </c>
      <c r="L8966" s="7">
        <f>MAR1!$B$6+MAR1!$C$6*COS(2*PI()*$C8966/365)+MAR1!$D$6*SIN(2*PI()*$C8966/365)</f>
        <v/>
      </c>
      <c r="M8966" s="7">
        <f>MAR1!$B$7+MAR1!$C$7*COS(2*PI()*$C8966/365)+MAR1!$D$7*SIN(2*PI()*$C8966/365)</f>
        <v/>
      </c>
      <c r="N8966" s="7">
        <f>F8966-K8966</f>
        <v/>
      </c>
      <c r="O8966" s="7">
        <f>G8966-L8966</f>
        <v/>
      </c>
      <c r="P8966" s="7">
        <f>H8966-M8966</f>
        <v/>
      </c>
      <c r="Q8966" s="7">
        <f>IF($I8966=1,(N8966-MAR1!$B$11)/MAR1!$D$11,(N8966-MAR1!$C$11)/MAR1!$E$11)</f>
        <v/>
      </c>
      <c r="R8966" s="7">
        <f>IF($I8966=1,(O8966-MAR1!$B$12)/MAR1!$D$12,(O8966-MAR1!$C$12)/MAR1!$E$12)</f>
        <v/>
      </c>
      <c r="S8966" s="7">
        <f>IF($I8966=1,(P8966-MAR1!$B$13)/MAR1!$D$13,(P8966-MAR1!$C$13)/MAR1!$E$13)</f>
        <v/>
      </c>
    </row>
    <row r="8967">
      <c r="A8967" s="5" t="n">
        <v>8966</v>
      </c>
      <c r="B8967" s="5" t="n">
        <v>25</v>
      </c>
      <c r="C8967" s="5" t="n">
        <v>206</v>
      </c>
      <c r="D8967" s="5" t="n">
        <v>7</v>
      </c>
      <c r="E8967" s="5" t="n">
        <v>0.1</v>
      </c>
      <c r="F8967" s="5" t="n">
        <v>26.6</v>
      </c>
      <c r="G8967" s="5" t="n">
        <v>24.1</v>
      </c>
      <c r="H8967" s="5" t="n">
        <v>10.8</v>
      </c>
      <c r="I8967" s="6">
        <f>IF(E8967&gt;=Markov!$B$3,1,0)</f>
        <v/>
      </c>
      <c r="J8967" s="6">
        <f>I8966</f>
        <v/>
      </c>
      <c r="K8967" s="7">
        <f>MAR1!$B$5+MAR1!$C$5*COS(2*PI()*$C8967/365)+MAR1!$D$5*SIN(2*PI()*$C8967/365)</f>
        <v/>
      </c>
      <c r="L8967" s="7">
        <f>MAR1!$B$6+MAR1!$C$6*COS(2*PI()*$C8967/365)+MAR1!$D$6*SIN(2*PI()*$C8967/365)</f>
        <v/>
      </c>
      <c r="M8967" s="7">
        <f>MAR1!$B$7+MAR1!$C$7*COS(2*PI()*$C8967/365)+MAR1!$D$7*SIN(2*PI()*$C8967/365)</f>
        <v/>
      </c>
      <c r="N8967" s="7">
        <f>F8967-K8967</f>
        <v/>
      </c>
      <c r="O8967" s="7">
        <f>G8967-L8967</f>
        <v/>
      </c>
      <c r="P8967" s="7">
        <f>H8967-M8967</f>
        <v/>
      </c>
      <c r="Q8967" s="7">
        <f>IF($I8967=1,(N8967-MAR1!$B$11)/MAR1!$D$11,(N8967-MAR1!$C$11)/MAR1!$E$11)</f>
        <v/>
      </c>
      <c r="R8967" s="7">
        <f>IF($I8967=1,(O8967-MAR1!$B$12)/MAR1!$D$12,(O8967-MAR1!$C$12)/MAR1!$E$12)</f>
        <v/>
      </c>
      <c r="S8967" s="7">
        <f>IF($I8967=1,(P8967-MAR1!$B$13)/MAR1!$D$13,(P8967-MAR1!$C$13)/MAR1!$E$13)</f>
        <v/>
      </c>
    </row>
    <row r="8968">
      <c r="A8968" s="5" t="n">
        <v>8967</v>
      </c>
      <c r="B8968" s="5" t="n">
        <v>25</v>
      </c>
      <c r="C8968" s="5" t="n">
        <v>207</v>
      </c>
      <c r="D8968" s="5" t="n">
        <v>7</v>
      </c>
      <c r="E8968" s="5" t="n">
        <v>0.3</v>
      </c>
      <c r="F8968" s="5" t="n">
        <v>27.3</v>
      </c>
      <c r="G8968" s="5" t="n">
        <v>24.2</v>
      </c>
      <c r="H8968" s="5" t="n">
        <v>5.37</v>
      </c>
      <c r="I8968" s="6">
        <f>IF(E8968&gt;=Markov!$B$3,1,0)</f>
        <v/>
      </c>
      <c r="J8968" s="6">
        <f>I8967</f>
        <v/>
      </c>
      <c r="K8968" s="7">
        <f>MAR1!$B$5+MAR1!$C$5*COS(2*PI()*$C8968/365)+MAR1!$D$5*SIN(2*PI()*$C8968/365)</f>
        <v/>
      </c>
      <c r="L8968" s="7">
        <f>MAR1!$B$6+MAR1!$C$6*COS(2*PI()*$C8968/365)+MAR1!$D$6*SIN(2*PI()*$C8968/365)</f>
        <v/>
      </c>
      <c r="M8968" s="7">
        <f>MAR1!$B$7+MAR1!$C$7*COS(2*PI()*$C8968/365)+MAR1!$D$7*SIN(2*PI()*$C8968/365)</f>
        <v/>
      </c>
      <c r="N8968" s="7">
        <f>F8968-K8968</f>
        <v/>
      </c>
      <c r="O8968" s="7">
        <f>G8968-L8968</f>
        <v/>
      </c>
      <c r="P8968" s="7">
        <f>H8968-M8968</f>
        <v/>
      </c>
      <c r="Q8968" s="7">
        <f>IF($I8968=1,(N8968-MAR1!$B$11)/MAR1!$D$11,(N8968-MAR1!$C$11)/MAR1!$E$11)</f>
        <v/>
      </c>
      <c r="R8968" s="7">
        <f>IF($I8968=1,(O8968-MAR1!$B$12)/MAR1!$D$12,(O8968-MAR1!$C$12)/MAR1!$E$12)</f>
        <v/>
      </c>
      <c r="S8968" s="7">
        <f>IF($I8968=1,(P8968-MAR1!$B$13)/MAR1!$D$13,(P8968-MAR1!$C$13)/MAR1!$E$13)</f>
        <v/>
      </c>
    </row>
    <row r="8969">
      <c r="A8969" s="5" t="n">
        <v>8968</v>
      </c>
      <c r="B8969" s="5" t="n">
        <v>25</v>
      </c>
      <c r="C8969" s="5" t="n">
        <v>208</v>
      </c>
      <c r="D8969" s="5" t="n">
        <v>7</v>
      </c>
      <c r="E8969" s="5" t="n">
        <v>8.199999999999999</v>
      </c>
      <c r="F8969" s="5" t="n">
        <v>28.8</v>
      </c>
      <c r="G8969" s="5" t="n">
        <v>24.6</v>
      </c>
      <c r="H8969" s="5" t="n">
        <v>5.82</v>
      </c>
      <c r="I8969" s="6">
        <f>IF(E8969&gt;=Markov!$B$3,1,0)</f>
        <v/>
      </c>
      <c r="J8969" s="6">
        <f>I8968</f>
        <v/>
      </c>
      <c r="K8969" s="7">
        <f>MAR1!$B$5+MAR1!$C$5*COS(2*PI()*$C8969/365)+MAR1!$D$5*SIN(2*PI()*$C8969/365)</f>
        <v/>
      </c>
      <c r="L8969" s="7">
        <f>MAR1!$B$6+MAR1!$C$6*COS(2*PI()*$C8969/365)+MAR1!$D$6*SIN(2*PI()*$C8969/365)</f>
        <v/>
      </c>
      <c r="M8969" s="7">
        <f>MAR1!$B$7+MAR1!$C$7*COS(2*PI()*$C8969/365)+MAR1!$D$7*SIN(2*PI()*$C8969/365)</f>
        <v/>
      </c>
      <c r="N8969" s="7">
        <f>F8969-K8969</f>
        <v/>
      </c>
      <c r="O8969" s="7">
        <f>G8969-L8969</f>
        <v/>
      </c>
      <c r="P8969" s="7">
        <f>H8969-M8969</f>
        <v/>
      </c>
      <c r="Q8969" s="7">
        <f>IF($I8969=1,(N8969-MAR1!$B$11)/MAR1!$D$11,(N8969-MAR1!$C$11)/MAR1!$E$11)</f>
        <v/>
      </c>
      <c r="R8969" s="7">
        <f>IF($I8969=1,(O8969-MAR1!$B$12)/MAR1!$D$12,(O8969-MAR1!$C$12)/MAR1!$E$12)</f>
        <v/>
      </c>
      <c r="S8969" s="7">
        <f>IF($I8969=1,(P8969-MAR1!$B$13)/MAR1!$D$13,(P8969-MAR1!$C$13)/MAR1!$E$13)</f>
        <v/>
      </c>
    </row>
    <row r="8970">
      <c r="A8970" s="5" t="n">
        <v>8969</v>
      </c>
      <c r="B8970" s="5" t="n">
        <v>25</v>
      </c>
      <c r="C8970" s="5" t="n">
        <v>209</v>
      </c>
      <c r="D8970" s="5" t="n">
        <v>7</v>
      </c>
      <c r="E8970" s="5" t="n">
        <v>50.2</v>
      </c>
      <c r="F8970" s="5" t="n">
        <v>28.5</v>
      </c>
      <c r="G8970" s="5" t="n">
        <v>24.8</v>
      </c>
      <c r="H8970" s="5" t="n">
        <v>11.93</v>
      </c>
      <c r="I8970" s="6">
        <f>IF(E8970&gt;=Markov!$B$3,1,0)</f>
        <v/>
      </c>
      <c r="J8970" s="6">
        <f>I8969</f>
        <v/>
      </c>
      <c r="K8970" s="7">
        <f>MAR1!$B$5+MAR1!$C$5*COS(2*PI()*$C8970/365)+MAR1!$D$5*SIN(2*PI()*$C8970/365)</f>
        <v/>
      </c>
      <c r="L8970" s="7">
        <f>MAR1!$B$6+MAR1!$C$6*COS(2*PI()*$C8970/365)+MAR1!$D$6*SIN(2*PI()*$C8970/365)</f>
        <v/>
      </c>
      <c r="M8970" s="7">
        <f>MAR1!$B$7+MAR1!$C$7*COS(2*PI()*$C8970/365)+MAR1!$D$7*SIN(2*PI()*$C8970/365)</f>
        <v/>
      </c>
      <c r="N8970" s="7">
        <f>F8970-K8970</f>
        <v/>
      </c>
      <c r="O8970" s="7">
        <f>G8970-L8970</f>
        <v/>
      </c>
      <c r="P8970" s="7">
        <f>H8970-M8970</f>
        <v/>
      </c>
      <c r="Q8970" s="7">
        <f>IF($I8970=1,(N8970-MAR1!$B$11)/MAR1!$D$11,(N8970-MAR1!$C$11)/MAR1!$E$11)</f>
        <v/>
      </c>
      <c r="R8970" s="7">
        <f>IF($I8970=1,(O8970-MAR1!$B$12)/MAR1!$D$12,(O8970-MAR1!$C$12)/MAR1!$E$12)</f>
        <v/>
      </c>
      <c r="S8970" s="7">
        <f>IF($I8970=1,(P8970-MAR1!$B$13)/MAR1!$D$13,(P8970-MAR1!$C$13)/MAR1!$E$13)</f>
        <v/>
      </c>
    </row>
    <row r="8971">
      <c r="A8971" s="5" t="n">
        <v>8970</v>
      </c>
      <c r="B8971" s="5" t="n">
        <v>25</v>
      </c>
      <c r="C8971" s="5" t="n">
        <v>210</v>
      </c>
      <c r="D8971" s="5" t="n">
        <v>7</v>
      </c>
      <c r="E8971" s="5" t="n">
        <v>0.1</v>
      </c>
      <c r="F8971" s="5" t="n">
        <v>30.2</v>
      </c>
      <c r="G8971" s="5" t="n">
        <v>26.1</v>
      </c>
      <c r="H8971" s="5" t="n">
        <v>15.29</v>
      </c>
      <c r="I8971" s="6">
        <f>IF(E8971&gt;=Markov!$B$3,1,0)</f>
        <v/>
      </c>
      <c r="J8971" s="6">
        <f>I8970</f>
        <v/>
      </c>
      <c r="K8971" s="7">
        <f>MAR1!$B$5+MAR1!$C$5*COS(2*PI()*$C8971/365)+MAR1!$D$5*SIN(2*PI()*$C8971/365)</f>
        <v/>
      </c>
      <c r="L8971" s="7">
        <f>MAR1!$B$6+MAR1!$C$6*COS(2*PI()*$C8971/365)+MAR1!$D$6*SIN(2*PI()*$C8971/365)</f>
        <v/>
      </c>
      <c r="M8971" s="7">
        <f>MAR1!$B$7+MAR1!$C$7*COS(2*PI()*$C8971/365)+MAR1!$D$7*SIN(2*PI()*$C8971/365)</f>
        <v/>
      </c>
      <c r="N8971" s="7">
        <f>F8971-K8971</f>
        <v/>
      </c>
      <c r="O8971" s="7">
        <f>G8971-L8971</f>
        <v/>
      </c>
      <c r="P8971" s="7">
        <f>H8971-M8971</f>
        <v/>
      </c>
      <c r="Q8971" s="7">
        <f>IF($I8971=1,(N8971-MAR1!$B$11)/MAR1!$D$11,(N8971-MAR1!$C$11)/MAR1!$E$11)</f>
        <v/>
      </c>
      <c r="R8971" s="7">
        <f>IF($I8971=1,(O8971-MAR1!$B$12)/MAR1!$D$12,(O8971-MAR1!$C$12)/MAR1!$E$12)</f>
        <v/>
      </c>
      <c r="S8971" s="7">
        <f>IF($I8971=1,(P8971-MAR1!$B$13)/MAR1!$D$13,(P8971-MAR1!$C$13)/MAR1!$E$13)</f>
        <v/>
      </c>
    </row>
    <row r="8972">
      <c r="A8972" s="5" t="n">
        <v>8971</v>
      </c>
      <c r="B8972" s="5" t="n">
        <v>25</v>
      </c>
      <c r="C8972" s="5" t="n">
        <v>211</v>
      </c>
      <c r="D8972" s="5" t="n">
        <v>7</v>
      </c>
      <c r="E8972" s="5" t="n">
        <v>1.2</v>
      </c>
      <c r="F8972" s="5" t="n">
        <v>30.1</v>
      </c>
      <c r="G8972" s="5" t="n">
        <v>24.5</v>
      </c>
      <c r="H8972" s="5" t="n">
        <v>11.57</v>
      </c>
      <c r="I8972" s="6">
        <f>IF(E8972&gt;=Markov!$B$3,1,0)</f>
        <v/>
      </c>
      <c r="J8972" s="6">
        <f>I8971</f>
        <v/>
      </c>
      <c r="K8972" s="7">
        <f>MAR1!$B$5+MAR1!$C$5*COS(2*PI()*$C8972/365)+MAR1!$D$5*SIN(2*PI()*$C8972/365)</f>
        <v/>
      </c>
      <c r="L8972" s="7">
        <f>MAR1!$B$6+MAR1!$C$6*COS(2*PI()*$C8972/365)+MAR1!$D$6*SIN(2*PI()*$C8972/365)</f>
        <v/>
      </c>
      <c r="M8972" s="7">
        <f>MAR1!$B$7+MAR1!$C$7*COS(2*PI()*$C8972/365)+MAR1!$D$7*SIN(2*PI()*$C8972/365)</f>
        <v/>
      </c>
      <c r="N8972" s="7">
        <f>F8972-K8972</f>
        <v/>
      </c>
      <c r="O8972" s="7">
        <f>G8972-L8972</f>
        <v/>
      </c>
      <c r="P8972" s="7">
        <f>H8972-M8972</f>
        <v/>
      </c>
      <c r="Q8972" s="7">
        <f>IF($I8972=1,(N8972-MAR1!$B$11)/MAR1!$D$11,(N8972-MAR1!$C$11)/MAR1!$E$11)</f>
        <v/>
      </c>
      <c r="R8972" s="7">
        <f>IF($I8972=1,(O8972-MAR1!$B$12)/MAR1!$D$12,(O8972-MAR1!$C$12)/MAR1!$E$12)</f>
        <v/>
      </c>
      <c r="S8972" s="7">
        <f>IF($I8972=1,(P8972-MAR1!$B$13)/MAR1!$D$13,(P8972-MAR1!$C$13)/MAR1!$E$13)</f>
        <v/>
      </c>
    </row>
    <row r="8973">
      <c r="A8973" s="5" t="n">
        <v>8972</v>
      </c>
      <c r="B8973" s="5" t="n">
        <v>25</v>
      </c>
      <c r="C8973" s="5" t="n">
        <v>212</v>
      </c>
      <c r="D8973" s="5" t="n">
        <v>7</v>
      </c>
      <c r="E8973" s="5" t="n">
        <v>12</v>
      </c>
      <c r="F8973" s="5" t="n">
        <v>31.7</v>
      </c>
      <c r="G8973" s="5" t="n">
        <v>25</v>
      </c>
      <c r="H8973" s="5" t="n">
        <v>9.199999999999999</v>
      </c>
      <c r="I8973" s="6">
        <f>IF(E8973&gt;=Markov!$B$3,1,0)</f>
        <v/>
      </c>
      <c r="J8973" s="6">
        <f>I8972</f>
        <v/>
      </c>
      <c r="K8973" s="7">
        <f>MAR1!$B$5+MAR1!$C$5*COS(2*PI()*$C8973/365)+MAR1!$D$5*SIN(2*PI()*$C8973/365)</f>
        <v/>
      </c>
      <c r="L8973" s="7">
        <f>MAR1!$B$6+MAR1!$C$6*COS(2*PI()*$C8973/365)+MAR1!$D$6*SIN(2*PI()*$C8973/365)</f>
        <v/>
      </c>
      <c r="M8973" s="7">
        <f>MAR1!$B$7+MAR1!$C$7*COS(2*PI()*$C8973/365)+MAR1!$D$7*SIN(2*PI()*$C8973/365)</f>
        <v/>
      </c>
      <c r="N8973" s="7">
        <f>F8973-K8973</f>
        <v/>
      </c>
      <c r="O8973" s="7">
        <f>G8973-L8973</f>
        <v/>
      </c>
      <c r="P8973" s="7">
        <f>H8973-M8973</f>
        <v/>
      </c>
      <c r="Q8973" s="7">
        <f>IF($I8973=1,(N8973-MAR1!$B$11)/MAR1!$D$11,(N8973-MAR1!$C$11)/MAR1!$E$11)</f>
        <v/>
      </c>
      <c r="R8973" s="7">
        <f>IF($I8973=1,(O8973-MAR1!$B$12)/MAR1!$D$12,(O8973-MAR1!$C$12)/MAR1!$E$12)</f>
        <v/>
      </c>
      <c r="S8973" s="7">
        <f>IF($I8973=1,(P8973-MAR1!$B$13)/MAR1!$D$13,(P8973-MAR1!$C$13)/MAR1!$E$13)</f>
        <v/>
      </c>
    </row>
    <row r="8974">
      <c r="A8974" s="5" t="n">
        <v>8973</v>
      </c>
      <c r="B8974" s="5" t="n">
        <v>25</v>
      </c>
      <c r="C8974" s="5" t="n">
        <v>213</v>
      </c>
      <c r="D8974" s="5" t="n">
        <v>8</v>
      </c>
      <c r="E8974" s="5" t="n">
        <v>33.2</v>
      </c>
      <c r="F8974" s="5" t="n">
        <v>31.1</v>
      </c>
      <c r="G8974" s="5" t="n">
        <v>26.7</v>
      </c>
      <c r="H8974" s="5" t="n">
        <v>10.24</v>
      </c>
      <c r="I8974" s="6">
        <f>IF(E8974&gt;=Markov!$B$3,1,0)</f>
        <v/>
      </c>
      <c r="J8974" s="6">
        <f>I8973</f>
        <v/>
      </c>
      <c r="K8974" s="7">
        <f>MAR1!$B$5+MAR1!$C$5*COS(2*PI()*$C8974/365)+MAR1!$D$5*SIN(2*PI()*$C8974/365)</f>
        <v/>
      </c>
      <c r="L8974" s="7">
        <f>MAR1!$B$6+MAR1!$C$6*COS(2*PI()*$C8974/365)+MAR1!$D$6*SIN(2*PI()*$C8974/365)</f>
        <v/>
      </c>
      <c r="M8974" s="7">
        <f>MAR1!$B$7+MAR1!$C$7*COS(2*PI()*$C8974/365)+MAR1!$D$7*SIN(2*PI()*$C8974/365)</f>
        <v/>
      </c>
      <c r="N8974" s="7">
        <f>F8974-K8974</f>
        <v/>
      </c>
      <c r="O8974" s="7">
        <f>G8974-L8974</f>
        <v/>
      </c>
      <c r="P8974" s="7">
        <f>H8974-M8974</f>
        <v/>
      </c>
      <c r="Q8974" s="7">
        <f>IF($I8974=1,(N8974-MAR1!$B$11)/MAR1!$D$11,(N8974-MAR1!$C$11)/MAR1!$E$11)</f>
        <v/>
      </c>
      <c r="R8974" s="7">
        <f>IF($I8974=1,(O8974-MAR1!$B$12)/MAR1!$D$12,(O8974-MAR1!$C$12)/MAR1!$E$12)</f>
        <v/>
      </c>
      <c r="S8974" s="7">
        <f>IF($I8974=1,(P8974-MAR1!$B$13)/MAR1!$D$13,(P8974-MAR1!$C$13)/MAR1!$E$13)</f>
        <v/>
      </c>
    </row>
    <row r="8975">
      <c r="A8975" s="5" t="n">
        <v>8974</v>
      </c>
      <c r="B8975" s="5" t="n">
        <v>25</v>
      </c>
      <c r="C8975" s="5" t="n">
        <v>214</v>
      </c>
      <c r="D8975" s="5" t="n">
        <v>8</v>
      </c>
      <c r="E8975" s="5" t="n">
        <v>4.8</v>
      </c>
      <c r="F8975" s="5" t="n">
        <v>33.1</v>
      </c>
      <c r="G8975" s="5" t="n">
        <v>25.3</v>
      </c>
      <c r="H8975" s="5" t="n">
        <v>15.95</v>
      </c>
      <c r="I8975" s="6">
        <f>IF(E8975&gt;=Markov!$B$3,1,0)</f>
        <v/>
      </c>
      <c r="J8975" s="6">
        <f>I8974</f>
        <v/>
      </c>
      <c r="K8975" s="7">
        <f>MAR1!$B$5+MAR1!$C$5*COS(2*PI()*$C8975/365)+MAR1!$D$5*SIN(2*PI()*$C8975/365)</f>
        <v/>
      </c>
      <c r="L8975" s="7">
        <f>MAR1!$B$6+MAR1!$C$6*COS(2*PI()*$C8975/365)+MAR1!$D$6*SIN(2*PI()*$C8975/365)</f>
        <v/>
      </c>
      <c r="M8975" s="7">
        <f>MAR1!$B$7+MAR1!$C$7*COS(2*PI()*$C8975/365)+MAR1!$D$7*SIN(2*PI()*$C8975/365)</f>
        <v/>
      </c>
      <c r="N8975" s="7">
        <f>F8975-K8975</f>
        <v/>
      </c>
      <c r="O8975" s="7">
        <f>G8975-L8975</f>
        <v/>
      </c>
      <c r="P8975" s="7">
        <f>H8975-M8975</f>
        <v/>
      </c>
      <c r="Q8975" s="7">
        <f>IF($I8975=1,(N8975-MAR1!$B$11)/MAR1!$D$11,(N8975-MAR1!$C$11)/MAR1!$E$11)</f>
        <v/>
      </c>
      <c r="R8975" s="7">
        <f>IF($I8975=1,(O8975-MAR1!$B$12)/MAR1!$D$12,(O8975-MAR1!$C$12)/MAR1!$E$12)</f>
        <v/>
      </c>
      <c r="S8975" s="7">
        <f>IF($I8975=1,(P8975-MAR1!$B$13)/MAR1!$D$13,(P8975-MAR1!$C$13)/MAR1!$E$13)</f>
        <v/>
      </c>
    </row>
    <row r="8976">
      <c r="A8976" s="5" t="n">
        <v>8975</v>
      </c>
      <c r="B8976" s="5" t="n">
        <v>25</v>
      </c>
      <c r="C8976" s="5" t="n">
        <v>215</v>
      </c>
      <c r="D8976" s="5" t="n">
        <v>8</v>
      </c>
      <c r="E8976" s="5" t="n">
        <v>0.1</v>
      </c>
      <c r="F8976" s="5" t="n">
        <v>30.4</v>
      </c>
      <c r="G8976" s="5" t="n">
        <v>23.2</v>
      </c>
      <c r="H8976" s="5" t="n">
        <v>16.46</v>
      </c>
      <c r="I8976" s="6">
        <f>IF(E8976&gt;=Markov!$B$3,1,0)</f>
        <v/>
      </c>
      <c r="J8976" s="6">
        <f>I8975</f>
        <v/>
      </c>
      <c r="K8976" s="7">
        <f>MAR1!$B$5+MAR1!$C$5*COS(2*PI()*$C8976/365)+MAR1!$D$5*SIN(2*PI()*$C8976/365)</f>
        <v/>
      </c>
      <c r="L8976" s="7">
        <f>MAR1!$B$6+MAR1!$C$6*COS(2*PI()*$C8976/365)+MAR1!$D$6*SIN(2*PI()*$C8976/365)</f>
        <v/>
      </c>
      <c r="M8976" s="7">
        <f>MAR1!$B$7+MAR1!$C$7*COS(2*PI()*$C8976/365)+MAR1!$D$7*SIN(2*PI()*$C8976/365)</f>
        <v/>
      </c>
      <c r="N8976" s="7">
        <f>F8976-K8976</f>
        <v/>
      </c>
      <c r="O8976" s="7">
        <f>G8976-L8976</f>
        <v/>
      </c>
      <c r="P8976" s="7">
        <f>H8976-M8976</f>
        <v/>
      </c>
      <c r="Q8976" s="7">
        <f>IF($I8976=1,(N8976-MAR1!$B$11)/MAR1!$D$11,(N8976-MAR1!$C$11)/MAR1!$E$11)</f>
        <v/>
      </c>
      <c r="R8976" s="7">
        <f>IF($I8976=1,(O8976-MAR1!$B$12)/MAR1!$D$12,(O8976-MAR1!$C$12)/MAR1!$E$12)</f>
        <v/>
      </c>
      <c r="S8976" s="7">
        <f>IF($I8976=1,(P8976-MAR1!$B$13)/MAR1!$D$13,(P8976-MAR1!$C$13)/MAR1!$E$13)</f>
        <v/>
      </c>
    </row>
    <row r="8977">
      <c r="A8977" s="5" t="n">
        <v>8976</v>
      </c>
      <c r="B8977" s="5" t="n">
        <v>25</v>
      </c>
      <c r="C8977" s="5" t="n">
        <v>216</v>
      </c>
      <c r="D8977" s="5" t="n">
        <v>8</v>
      </c>
      <c r="E8977" s="5" t="n">
        <v>3</v>
      </c>
      <c r="F8977" s="5" t="n">
        <v>29.9</v>
      </c>
      <c r="G8977" s="5" t="n">
        <v>24.4</v>
      </c>
      <c r="H8977" s="5" t="n">
        <v>12.5</v>
      </c>
      <c r="I8977" s="6">
        <f>IF(E8977&gt;=Markov!$B$3,1,0)</f>
        <v/>
      </c>
      <c r="J8977" s="6">
        <f>I8976</f>
        <v/>
      </c>
      <c r="K8977" s="7">
        <f>MAR1!$B$5+MAR1!$C$5*COS(2*PI()*$C8977/365)+MAR1!$D$5*SIN(2*PI()*$C8977/365)</f>
        <v/>
      </c>
      <c r="L8977" s="7">
        <f>MAR1!$B$6+MAR1!$C$6*COS(2*PI()*$C8977/365)+MAR1!$D$6*SIN(2*PI()*$C8977/365)</f>
        <v/>
      </c>
      <c r="M8977" s="7">
        <f>MAR1!$B$7+MAR1!$C$7*COS(2*PI()*$C8977/365)+MAR1!$D$7*SIN(2*PI()*$C8977/365)</f>
        <v/>
      </c>
      <c r="N8977" s="7">
        <f>F8977-K8977</f>
        <v/>
      </c>
      <c r="O8977" s="7">
        <f>G8977-L8977</f>
        <v/>
      </c>
      <c r="P8977" s="7">
        <f>H8977-M8977</f>
        <v/>
      </c>
      <c r="Q8977" s="7">
        <f>IF($I8977=1,(N8977-MAR1!$B$11)/MAR1!$D$11,(N8977-MAR1!$C$11)/MAR1!$E$11)</f>
        <v/>
      </c>
      <c r="R8977" s="7">
        <f>IF($I8977=1,(O8977-MAR1!$B$12)/MAR1!$D$12,(O8977-MAR1!$C$12)/MAR1!$E$12)</f>
        <v/>
      </c>
      <c r="S8977" s="7">
        <f>IF($I8977=1,(P8977-MAR1!$B$13)/MAR1!$D$13,(P8977-MAR1!$C$13)/MAR1!$E$13)</f>
        <v/>
      </c>
    </row>
    <row r="8978">
      <c r="A8978" s="5" t="n">
        <v>8977</v>
      </c>
      <c r="B8978" s="5" t="n">
        <v>25</v>
      </c>
      <c r="C8978" s="5" t="n">
        <v>217</v>
      </c>
      <c r="D8978" s="5" t="n">
        <v>8</v>
      </c>
      <c r="E8978" s="5" t="n">
        <v>22.6</v>
      </c>
      <c r="F8978" s="5" t="n">
        <v>31.6</v>
      </c>
      <c r="G8978" s="5" t="n">
        <v>25.4</v>
      </c>
      <c r="H8978" s="5" t="n">
        <v>10.36</v>
      </c>
      <c r="I8978" s="6">
        <f>IF(E8978&gt;=Markov!$B$3,1,0)</f>
        <v/>
      </c>
      <c r="J8978" s="6">
        <f>I8977</f>
        <v/>
      </c>
      <c r="K8978" s="7">
        <f>MAR1!$B$5+MAR1!$C$5*COS(2*PI()*$C8978/365)+MAR1!$D$5*SIN(2*PI()*$C8978/365)</f>
        <v/>
      </c>
      <c r="L8978" s="7">
        <f>MAR1!$B$6+MAR1!$C$6*COS(2*PI()*$C8978/365)+MAR1!$D$6*SIN(2*PI()*$C8978/365)</f>
        <v/>
      </c>
      <c r="M8978" s="7">
        <f>MAR1!$B$7+MAR1!$C$7*COS(2*PI()*$C8978/365)+MAR1!$D$7*SIN(2*PI()*$C8978/365)</f>
        <v/>
      </c>
      <c r="N8978" s="7">
        <f>F8978-K8978</f>
        <v/>
      </c>
      <c r="O8978" s="7">
        <f>G8978-L8978</f>
        <v/>
      </c>
      <c r="P8978" s="7">
        <f>H8978-M8978</f>
        <v/>
      </c>
      <c r="Q8978" s="7">
        <f>IF($I8978=1,(N8978-MAR1!$B$11)/MAR1!$D$11,(N8978-MAR1!$C$11)/MAR1!$E$11)</f>
        <v/>
      </c>
      <c r="R8978" s="7">
        <f>IF($I8978=1,(O8978-MAR1!$B$12)/MAR1!$D$12,(O8978-MAR1!$C$12)/MAR1!$E$12)</f>
        <v/>
      </c>
      <c r="S8978" s="7">
        <f>IF($I8978=1,(P8978-MAR1!$B$13)/MAR1!$D$13,(P8978-MAR1!$C$13)/MAR1!$E$13)</f>
        <v/>
      </c>
    </row>
    <row r="8979">
      <c r="A8979" s="5" t="n">
        <v>8978</v>
      </c>
      <c r="B8979" s="5" t="n">
        <v>25</v>
      </c>
      <c r="C8979" s="5" t="n">
        <v>218</v>
      </c>
      <c r="D8979" s="5" t="n">
        <v>8</v>
      </c>
      <c r="E8979" s="5" t="n">
        <v>9</v>
      </c>
      <c r="F8979" s="5" t="n">
        <v>32.1</v>
      </c>
      <c r="G8979" s="5" t="n">
        <v>26.9</v>
      </c>
      <c r="H8979" s="5" t="n">
        <v>13.96</v>
      </c>
      <c r="I8979" s="6">
        <f>IF(E8979&gt;=Markov!$B$3,1,0)</f>
        <v/>
      </c>
      <c r="J8979" s="6">
        <f>I8978</f>
        <v/>
      </c>
      <c r="K8979" s="7">
        <f>MAR1!$B$5+MAR1!$C$5*COS(2*PI()*$C8979/365)+MAR1!$D$5*SIN(2*PI()*$C8979/365)</f>
        <v/>
      </c>
      <c r="L8979" s="7">
        <f>MAR1!$B$6+MAR1!$C$6*COS(2*PI()*$C8979/365)+MAR1!$D$6*SIN(2*PI()*$C8979/365)</f>
        <v/>
      </c>
      <c r="M8979" s="7">
        <f>MAR1!$B$7+MAR1!$C$7*COS(2*PI()*$C8979/365)+MAR1!$D$7*SIN(2*PI()*$C8979/365)</f>
        <v/>
      </c>
      <c r="N8979" s="7">
        <f>F8979-K8979</f>
        <v/>
      </c>
      <c r="O8979" s="7">
        <f>G8979-L8979</f>
        <v/>
      </c>
      <c r="P8979" s="7">
        <f>H8979-M8979</f>
        <v/>
      </c>
      <c r="Q8979" s="7">
        <f>IF($I8979=1,(N8979-MAR1!$B$11)/MAR1!$D$11,(N8979-MAR1!$C$11)/MAR1!$E$11)</f>
        <v/>
      </c>
      <c r="R8979" s="7">
        <f>IF($I8979=1,(O8979-MAR1!$B$12)/MAR1!$D$12,(O8979-MAR1!$C$12)/MAR1!$E$12)</f>
        <v/>
      </c>
      <c r="S8979" s="7">
        <f>IF($I8979=1,(P8979-MAR1!$B$13)/MAR1!$D$13,(P8979-MAR1!$C$13)/MAR1!$E$13)</f>
        <v/>
      </c>
    </row>
    <row r="8980">
      <c r="A8980" s="5" t="n">
        <v>8979</v>
      </c>
      <c r="B8980" s="5" t="n">
        <v>25</v>
      </c>
      <c r="C8980" s="5" t="n">
        <v>219</v>
      </c>
      <c r="D8980" s="5" t="n">
        <v>8</v>
      </c>
      <c r="E8980" s="5" t="n">
        <v>5.5</v>
      </c>
      <c r="F8980" s="5" t="n">
        <v>33.2</v>
      </c>
      <c r="G8980" s="5" t="n">
        <v>26.8</v>
      </c>
      <c r="H8980" s="5" t="n">
        <v>7.5</v>
      </c>
      <c r="I8980" s="6">
        <f>IF(E8980&gt;=Markov!$B$3,1,0)</f>
        <v/>
      </c>
      <c r="J8980" s="6">
        <f>I8979</f>
        <v/>
      </c>
      <c r="K8980" s="7">
        <f>MAR1!$B$5+MAR1!$C$5*COS(2*PI()*$C8980/365)+MAR1!$D$5*SIN(2*PI()*$C8980/365)</f>
        <v/>
      </c>
      <c r="L8980" s="7">
        <f>MAR1!$B$6+MAR1!$C$6*COS(2*PI()*$C8980/365)+MAR1!$D$6*SIN(2*PI()*$C8980/365)</f>
        <v/>
      </c>
      <c r="M8980" s="7">
        <f>MAR1!$B$7+MAR1!$C$7*COS(2*PI()*$C8980/365)+MAR1!$D$7*SIN(2*PI()*$C8980/365)</f>
        <v/>
      </c>
      <c r="N8980" s="7">
        <f>F8980-K8980</f>
        <v/>
      </c>
      <c r="O8980" s="7">
        <f>G8980-L8980</f>
        <v/>
      </c>
      <c r="P8980" s="7">
        <f>H8980-M8980</f>
        <v/>
      </c>
      <c r="Q8980" s="7">
        <f>IF($I8980=1,(N8980-MAR1!$B$11)/MAR1!$D$11,(N8980-MAR1!$C$11)/MAR1!$E$11)</f>
        <v/>
      </c>
      <c r="R8980" s="7">
        <f>IF($I8980=1,(O8980-MAR1!$B$12)/MAR1!$D$12,(O8980-MAR1!$C$12)/MAR1!$E$12)</f>
        <v/>
      </c>
      <c r="S8980" s="7">
        <f>IF($I8980=1,(P8980-MAR1!$B$13)/MAR1!$D$13,(P8980-MAR1!$C$13)/MAR1!$E$13)</f>
        <v/>
      </c>
    </row>
    <row r="8981">
      <c r="A8981" s="5" t="n">
        <v>8980</v>
      </c>
      <c r="B8981" s="5" t="n">
        <v>25</v>
      </c>
      <c r="C8981" s="5" t="n">
        <v>220</v>
      </c>
      <c r="D8981" s="5" t="n">
        <v>8</v>
      </c>
      <c r="E8981" s="5" t="n">
        <v>24.9</v>
      </c>
      <c r="F8981" s="5" t="n">
        <v>30.5</v>
      </c>
      <c r="G8981" s="5" t="n">
        <v>26.3</v>
      </c>
      <c r="H8981" s="5" t="n">
        <v>4.66</v>
      </c>
      <c r="I8981" s="6">
        <f>IF(E8981&gt;=Markov!$B$3,1,0)</f>
        <v/>
      </c>
      <c r="J8981" s="6">
        <f>I8980</f>
        <v/>
      </c>
      <c r="K8981" s="7">
        <f>MAR1!$B$5+MAR1!$C$5*COS(2*PI()*$C8981/365)+MAR1!$D$5*SIN(2*PI()*$C8981/365)</f>
        <v/>
      </c>
      <c r="L8981" s="7">
        <f>MAR1!$B$6+MAR1!$C$6*COS(2*PI()*$C8981/365)+MAR1!$D$6*SIN(2*PI()*$C8981/365)</f>
        <v/>
      </c>
      <c r="M8981" s="7">
        <f>MAR1!$B$7+MAR1!$C$7*COS(2*PI()*$C8981/365)+MAR1!$D$7*SIN(2*PI()*$C8981/365)</f>
        <v/>
      </c>
      <c r="N8981" s="7">
        <f>F8981-K8981</f>
        <v/>
      </c>
      <c r="O8981" s="7">
        <f>G8981-L8981</f>
        <v/>
      </c>
      <c r="P8981" s="7">
        <f>H8981-M8981</f>
        <v/>
      </c>
      <c r="Q8981" s="7">
        <f>IF($I8981=1,(N8981-MAR1!$B$11)/MAR1!$D$11,(N8981-MAR1!$C$11)/MAR1!$E$11)</f>
        <v/>
      </c>
      <c r="R8981" s="7">
        <f>IF($I8981=1,(O8981-MAR1!$B$12)/MAR1!$D$12,(O8981-MAR1!$C$12)/MAR1!$E$12)</f>
        <v/>
      </c>
      <c r="S8981" s="7">
        <f>IF($I8981=1,(P8981-MAR1!$B$13)/MAR1!$D$13,(P8981-MAR1!$C$13)/MAR1!$E$13)</f>
        <v/>
      </c>
    </row>
    <row r="8982">
      <c r="A8982" s="5" t="n">
        <v>8981</v>
      </c>
      <c r="B8982" s="5" t="n">
        <v>25</v>
      </c>
      <c r="C8982" s="5" t="n">
        <v>221</v>
      </c>
      <c r="D8982" s="5" t="n">
        <v>8</v>
      </c>
      <c r="E8982" s="5" t="n">
        <v>0</v>
      </c>
      <c r="F8982" s="5" t="n">
        <v>31.7</v>
      </c>
      <c r="G8982" s="5" t="n">
        <v>27.3</v>
      </c>
      <c r="H8982" s="5" t="n">
        <v>16.65</v>
      </c>
      <c r="I8982" s="6">
        <f>IF(E8982&gt;=Markov!$B$3,1,0)</f>
        <v/>
      </c>
      <c r="J8982" s="6">
        <f>I8981</f>
        <v/>
      </c>
      <c r="K8982" s="7">
        <f>MAR1!$B$5+MAR1!$C$5*COS(2*PI()*$C8982/365)+MAR1!$D$5*SIN(2*PI()*$C8982/365)</f>
        <v/>
      </c>
      <c r="L8982" s="7">
        <f>MAR1!$B$6+MAR1!$C$6*COS(2*PI()*$C8982/365)+MAR1!$D$6*SIN(2*PI()*$C8982/365)</f>
        <v/>
      </c>
      <c r="M8982" s="7">
        <f>MAR1!$B$7+MAR1!$C$7*COS(2*PI()*$C8982/365)+MAR1!$D$7*SIN(2*PI()*$C8982/365)</f>
        <v/>
      </c>
      <c r="N8982" s="7">
        <f>F8982-K8982</f>
        <v/>
      </c>
      <c r="O8982" s="7">
        <f>G8982-L8982</f>
        <v/>
      </c>
      <c r="P8982" s="7">
        <f>H8982-M8982</f>
        <v/>
      </c>
      <c r="Q8982" s="7">
        <f>IF($I8982=1,(N8982-MAR1!$B$11)/MAR1!$D$11,(N8982-MAR1!$C$11)/MAR1!$E$11)</f>
        <v/>
      </c>
      <c r="R8982" s="7">
        <f>IF($I8982=1,(O8982-MAR1!$B$12)/MAR1!$D$12,(O8982-MAR1!$C$12)/MAR1!$E$12)</f>
        <v/>
      </c>
      <c r="S8982" s="7">
        <f>IF($I8982=1,(P8982-MAR1!$B$13)/MAR1!$D$13,(P8982-MAR1!$C$13)/MAR1!$E$13)</f>
        <v/>
      </c>
    </row>
    <row r="8983">
      <c r="A8983" s="5" t="n">
        <v>8982</v>
      </c>
      <c r="B8983" s="5" t="n">
        <v>25</v>
      </c>
      <c r="C8983" s="5" t="n">
        <v>222</v>
      </c>
      <c r="D8983" s="5" t="n">
        <v>8</v>
      </c>
      <c r="E8983" s="5" t="n">
        <v>0</v>
      </c>
      <c r="F8983" s="5" t="n">
        <v>33.9</v>
      </c>
      <c r="G8983" s="5" t="n">
        <v>27.4</v>
      </c>
      <c r="H8983" s="5" t="n">
        <v>15.44</v>
      </c>
      <c r="I8983" s="6">
        <f>IF(E8983&gt;=Markov!$B$3,1,0)</f>
        <v/>
      </c>
      <c r="J8983" s="6">
        <f>I8982</f>
        <v/>
      </c>
      <c r="K8983" s="7">
        <f>MAR1!$B$5+MAR1!$C$5*COS(2*PI()*$C8983/365)+MAR1!$D$5*SIN(2*PI()*$C8983/365)</f>
        <v/>
      </c>
      <c r="L8983" s="7">
        <f>MAR1!$B$6+MAR1!$C$6*COS(2*PI()*$C8983/365)+MAR1!$D$6*SIN(2*PI()*$C8983/365)</f>
        <v/>
      </c>
      <c r="M8983" s="7">
        <f>MAR1!$B$7+MAR1!$C$7*COS(2*PI()*$C8983/365)+MAR1!$D$7*SIN(2*PI()*$C8983/365)</f>
        <v/>
      </c>
      <c r="N8983" s="7">
        <f>F8983-K8983</f>
        <v/>
      </c>
      <c r="O8983" s="7">
        <f>G8983-L8983</f>
        <v/>
      </c>
      <c r="P8983" s="7">
        <f>H8983-M8983</f>
        <v/>
      </c>
      <c r="Q8983" s="7">
        <f>IF($I8983=1,(N8983-MAR1!$B$11)/MAR1!$D$11,(N8983-MAR1!$C$11)/MAR1!$E$11)</f>
        <v/>
      </c>
      <c r="R8983" s="7">
        <f>IF($I8983=1,(O8983-MAR1!$B$12)/MAR1!$D$12,(O8983-MAR1!$C$12)/MAR1!$E$12)</f>
        <v/>
      </c>
      <c r="S8983" s="7">
        <f>IF($I8983=1,(P8983-MAR1!$B$13)/MAR1!$D$13,(P8983-MAR1!$C$13)/MAR1!$E$13)</f>
        <v/>
      </c>
    </row>
    <row r="8984">
      <c r="A8984" s="5" t="n">
        <v>8983</v>
      </c>
      <c r="B8984" s="5" t="n">
        <v>25</v>
      </c>
      <c r="C8984" s="5" t="n">
        <v>223</v>
      </c>
      <c r="D8984" s="5" t="n">
        <v>8</v>
      </c>
      <c r="E8984" s="5" t="n">
        <v>0.5</v>
      </c>
      <c r="F8984" s="5" t="n">
        <v>27.5</v>
      </c>
      <c r="G8984" s="5" t="n">
        <v>23.5</v>
      </c>
      <c r="H8984" s="5" t="n">
        <v>11.56</v>
      </c>
      <c r="I8984" s="6">
        <f>IF(E8984&gt;=Markov!$B$3,1,0)</f>
        <v/>
      </c>
      <c r="J8984" s="6">
        <f>I8983</f>
        <v/>
      </c>
      <c r="K8984" s="7">
        <f>MAR1!$B$5+MAR1!$C$5*COS(2*PI()*$C8984/365)+MAR1!$D$5*SIN(2*PI()*$C8984/365)</f>
        <v/>
      </c>
      <c r="L8984" s="7">
        <f>MAR1!$B$6+MAR1!$C$6*COS(2*PI()*$C8984/365)+MAR1!$D$6*SIN(2*PI()*$C8984/365)</f>
        <v/>
      </c>
      <c r="M8984" s="7">
        <f>MAR1!$B$7+MAR1!$C$7*COS(2*PI()*$C8984/365)+MAR1!$D$7*SIN(2*PI()*$C8984/365)</f>
        <v/>
      </c>
      <c r="N8984" s="7">
        <f>F8984-K8984</f>
        <v/>
      </c>
      <c r="O8984" s="7">
        <f>G8984-L8984</f>
        <v/>
      </c>
      <c r="P8984" s="7">
        <f>H8984-M8984</f>
        <v/>
      </c>
      <c r="Q8984" s="7">
        <f>IF($I8984=1,(N8984-MAR1!$B$11)/MAR1!$D$11,(N8984-MAR1!$C$11)/MAR1!$E$11)</f>
        <v/>
      </c>
      <c r="R8984" s="7">
        <f>IF($I8984=1,(O8984-MAR1!$B$12)/MAR1!$D$12,(O8984-MAR1!$C$12)/MAR1!$E$12)</f>
        <v/>
      </c>
      <c r="S8984" s="7">
        <f>IF($I8984=1,(P8984-MAR1!$B$13)/MAR1!$D$13,(P8984-MAR1!$C$13)/MAR1!$E$13)</f>
        <v/>
      </c>
    </row>
    <row r="8985">
      <c r="A8985" s="5" t="n">
        <v>8984</v>
      </c>
      <c r="B8985" s="5" t="n">
        <v>25</v>
      </c>
      <c r="C8985" s="5" t="n">
        <v>224</v>
      </c>
      <c r="D8985" s="5" t="n">
        <v>8</v>
      </c>
      <c r="E8985" s="5" t="n">
        <v>13.4</v>
      </c>
      <c r="F8985" s="5" t="n">
        <v>29</v>
      </c>
      <c r="G8985" s="5" t="n">
        <v>23.4</v>
      </c>
      <c r="H8985" s="5" t="n">
        <v>16.59</v>
      </c>
      <c r="I8985" s="6">
        <f>IF(E8985&gt;=Markov!$B$3,1,0)</f>
        <v/>
      </c>
      <c r="J8985" s="6">
        <f>I8984</f>
        <v/>
      </c>
      <c r="K8985" s="7">
        <f>MAR1!$B$5+MAR1!$C$5*COS(2*PI()*$C8985/365)+MAR1!$D$5*SIN(2*PI()*$C8985/365)</f>
        <v/>
      </c>
      <c r="L8985" s="7">
        <f>MAR1!$B$6+MAR1!$C$6*COS(2*PI()*$C8985/365)+MAR1!$D$6*SIN(2*PI()*$C8985/365)</f>
        <v/>
      </c>
      <c r="M8985" s="7">
        <f>MAR1!$B$7+MAR1!$C$7*COS(2*PI()*$C8985/365)+MAR1!$D$7*SIN(2*PI()*$C8985/365)</f>
        <v/>
      </c>
      <c r="N8985" s="7">
        <f>F8985-K8985</f>
        <v/>
      </c>
      <c r="O8985" s="7">
        <f>G8985-L8985</f>
        <v/>
      </c>
      <c r="P8985" s="7">
        <f>H8985-M8985</f>
        <v/>
      </c>
      <c r="Q8985" s="7">
        <f>IF($I8985=1,(N8985-MAR1!$B$11)/MAR1!$D$11,(N8985-MAR1!$C$11)/MAR1!$E$11)</f>
        <v/>
      </c>
      <c r="R8985" s="7">
        <f>IF($I8985=1,(O8985-MAR1!$B$12)/MAR1!$D$12,(O8985-MAR1!$C$12)/MAR1!$E$12)</f>
        <v/>
      </c>
      <c r="S8985" s="7">
        <f>IF($I8985=1,(P8985-MAR1!$B$13)/MAR1!$D$13,(P8985-MAR1!$C$13)/MAR1!$E$13)</f>
        <v/>
      </c>
    </row>
    <row r="8986">
      <c r="A8986" s="5" t="n">
        <v>8985</v>
      </c>
      <c r="B8986" s="5" t="n">
        <v>25</v>
      </c>
      <c r="C8986" s="5" t="n">
        <v>225</v>
      </c>
      <c r="D8986" s="5" t="n">
        <v>8</v>
      </c>
      <c r="E8986" s="5" t="n">
        <v>12.1</v>
      </c>
      <c r="F8986" s="5" t="n">
        <v>27.1</v>
      </c>
      <c r="G8986" s="5" t="n">
        <v>23.9</v>
      </c>
      <c r="H8986" s="5" t="n">
        <v>18.2</v>
      </c>
      <c r="I8986" s="6">
        <f>IF(E8986&gt;=Markov!$B$3,1,0)</f>
        <v/>
      </c>
      <c r="J8986" s="6">
        <f>I8985</f>
        <v/>
      </c>
      <c r="K8986" s="7">
        <f>MAR1!$B$5+MAR1!$C$5*COS(2*PI()*$C8986/365)+MAR1!$D$5*SIN(2*PI()*$C8986/365)</f>
        <v/>
      </c>
      <c r="L8986" s="7">
        <f>MAR1!$B$6+MAR1!$C$6*COS(2*PI()*$C8986/365)+MAR1!$D$6*SIN(2*PI()*$C8986/365)</f>
        <v/>
      </c>
      <c r="M8986" s="7">
        <f>MAR1!$B$7+MAR1!$C$7*COS(2*PI()*$C8986/365)+MAR1!$D$7*SIN(2*PI()*$C8986/365)</f>
        <v/>
      </c>
      <c r="N8986" s="7">
        <f>F8986-K8986</f>
        <v/>
      </c>
      <c r="O8986" s="7">
        <f>G8986-L8986</f>
        <v/>
      </c>
      <c r="P8986" s="7">
        <f>H8986-M8986</f>
        <v/>
      </c>
      <c r="Q8986" s="7">
        <f>IF($I8986=1,(N8986-MAR1!$B$11)/MAR1!$D$11,(N8986-MAR1!$C$11)/MAR1!$E$11)</f>
        <v/>
      </c>
      <c r="R8986" s="7">
        <f>IF($I8986=1,(O8986-MAR1!$B$12)/MAR1!$D$12,(O8986-MAR1!$C$12)/MAR1!$E$12)</f>
        <v/>
      </c>
      <c r="S8986" s="7">
        <f>IF($I8986=1,(P8986-MAR1!$B$13)/MAR1!$D$13,(P8986-MAR1!$C$13)/MAR1!$E$13)</f>
        <v/>
      </c>
    </row>
    <row r="8987">
      <c r="A8987" s="5" t="n">
        <v>8986</v>
      </c>
      <c r="B8987" s="5" t="n">
        <v>25</v>
      </c>
      <c r="C8987" s="5" t="n">
        <v>226</v>
      </c>
      <c r="D8987" s="5" t="n">
        <v>8</v>
      </c>
      <c r="E8987" s="5" t="n">
        <v>0.1</v>
      </c>
      <c r="F8987" s="5" t="n">
        <v>28.3</v>
      </c>
      <c r="G8987" s="5" t="n">
        <v>23.1</v>
      </c>
      <c r="H8987" s="5" t="n">
        <v>13.91</v>
      </c>
      <c r="I8987" s="6">
        <f>IF(E8987&gt;=Markov!$B$3,1,0)</f>
        <v/>
      </c>
      <c r="J8987" s="6">
        <f>I8986</f>
        <v/>
      </c>
      <c r="K8987" s="7">
        <f>MAR1!$B$5+MAR1!$C$5*COS(2*PI()*$C8987/365)+MAR1!$D$5*SIN(2*PI()*$C8987/365)</f>
        <v/>
      </c>
      <c r="L8987" s="7">
        <f>MAR1!$B$6+MAR1!$C$6*COS(2*PI()*$C8987/365)+MAR1!$D$6*SIN(2*PI()*$C8987/365)</f>
        <v/>
      </c>
      <c r="M8987" s="7">
        <f>MAR1!$B$7+MAR1!$C$7*COS(2*PI()*$C8987/365)+MAR1!$D$7*SIN(2*PI()*$C8987/365)</f>
        <v/>
      </c>
      <c r="N8987" s="7">
        <f>F8987-K8987</f>
        <v/>
      </c>
      <c r="O8987" s="7">
        <f>G8987-L8987</f>
        <v/>
      </c>
      <c r="P8987" s="7">
        <f>H8987-M8987</f>
        <v/>
      </c>
      <c r="Q8987" s="7">
        <f>IF($I8987=1,(N8987-MAR1!$B$11)/MAR1!$D$11,(N8987-MAR1!$C$11)/MAR1!$E$11)</f>
        <v/>
      </c>
      <c r="R8987" s="7">
        <f>IF($I8987=1,(O8987-MAR1!$B$12)/MAR1!$D$12,(O8987-MAR1!$C$12)/MAR1!$E$12)</f>
        <v/>
      </c>
      <c r="S8987" s="7">
        <f>IF($I8987=1,(P8987-MAR1!$B$13)/MAR1!$D$13,(P8987-MAR1!$C$13)/MAR1!$E$13)</f>
        <v/>
      </c>
    </row>
    <row r="8988">
      <c r="A8988" s="5" t="n">
        <v>8987</v>
      </c>
      <c r="B8988" s="5" t="n">
        <v>25</v>
      </c>
      <c r="C8988" s="5" t="n">
        <v>227</v>
      </c>
      <c r="D8988" s="5" t="n">
        <v>8</v>
      </c>
      <c r="E8988" s="5" t="n">
        <v>15.6</v>
      </c>
      <c r="F8988" s="5" t="n">
        <v>28.4</v>
      </c>
      <c r="G8988" s="5" t="n">
        <v>23.1</v>
      </c>
      <c r="H8988" s="5" t="n">
        <v>11.75</v>
      </c>
      <c r="I8988" s="6">
        <f>IF(E8988&gt;=Markov!$B$3,1,0)</f>
        <v/>
      </c>
      <c r="J8988" s="6">
        <f>I8987</f>
        <v/>
      </c>
      <c r="K8988" s="7">
        <f>MAR1!$B$5+MAR1!$C$5*COS(2*PI()*$C8988/365)+MAR1!$D$5*SIN(2*PI()*$C8988/365)</f>
        <v/>
      </c>
      <c r="L8988" s="7">
        <f>MAR1!$B$6+MAR1!$C$6*COS(2*PI()*$C8988/365)+MAR1!$D$6*SIN(2*PI()*$C8988/365)</f>
        <v/>
      </c>
      <c r="M8988" s="7">
        <f>MAR1!$B$7+MAR1!$C$7*COS(2*PI()*$C8988/365)+MAR1!$D$7*SIN(2*PI()*$C8988/365)</f>
        <v/>
      </c>
      <c r="N8988" s="7">
        <f>F8988-K8988</f>
        <v/>
      </c>
      <c r="O8988" s="7">
        <f>G8988-L8988</f>
        <v/>
      </c>
      <c r="P8988" s="7">
        <f>H8988-M8988</f>
        <v/>
      </c>
      <c r="Q8988" s="7">
        <f>IF($I8988=1,(N8988-MAR1!$B$11)/MAR1!$D$11,(N8988-MAR1!$C$11)/MAR1!$E$11)</f>
        <v/>
      </c>
      <c r="R8988" s="7">
        <f>IF($I8988=1,(O8988-MAR1!$B$12)/MAR1!$D$12,(O8988-MAR1!$C$12)/MAR1!$E$12)</f>
        <v/>
      </c>
      <c r="S8988" s="7">
        <f>IF($I8988=1,(P8988-MAR1!$B$13)/MAR1!$D$13,(P8988-MAR1!$C$13)/MAR1!$E$13)</f>
        <v/>
      </c>
    </row>
    <row r="8989">
      <c r="A8989" s="5" t="n">
        <v>8988</v>
      </c>
      <c r="B8989" s="5" t="n">
        <v>25</v>
      </c>
      <c r="C8989" s="5" t="n">
        <v>228</v>
      </c>
      <c r="D8989" s="5" t="n">
        <v>8</v>
      </c>
      <c r="E8989" s="5" t="n">
        <v>69.40000000000001</v>
      </c>
      <c r="F8989" s="5" t="n">
        <v>29.1</v>
      </c>
      <c r="G8989" s="5" t="n">
        <v>21.7</v>
      </c>
      <c r="H8989" s="5" t="n">
        <v>11.03</v>
      </c>
      <c r="I8989" s="6">
        <f>IF(E8989&gt;=Markov!$B$3,1,0)</f>
        <v/>
      </c>
      <c r="J8989" s="6">
        <f>I8988</f>
        <v/>
      </c>
      <c r="K8989" s="7">
        <f>MAR1!$B$5+MAR1!$C$5*COS(2*PI()*$C8989/365)+MAR1!$D$5*SIN(2*PI()*$C8989/365)</f>
        <v/>
      </c>
      <c r="L8989" s="7">
        <f>MAR1!$B$6+MAR1!$C$6*COS(2*PI()*$C8989/365)+MAR1!$D$6*SIN(2*PI()*$C8989/365)</f>
        <v/>
      </c>
      <c r="M8989" s="7">
        <f>MAR1!$B$7+MAR1!$C$7*COS(2*PI()*$C8989/365)+MAR1!$D$7*SIN(2*PI()*$C8989/365)</f>
        <v/>
      </c>
      <c r="N8989" s="7">
        <f>F8989-K8989</f>
        <v/>
      </c>
      <c r="O8989" s="7">
        <f>G8989-L8989</f>
        <v/>
      </c>
      <c r="P8989" s="7">
        <f>H8989-M8989</f>
        <v/>
      </c>
      <c r="Q8989" s="7">
        <f>IF($I8989=1,(N8989-MAR1!$B$11)/MAR1!$D$11,(N8989-MAR1!$C$11)/MAR1!$E$11)</f>
        <v/>
      </c>
      <c r="R8989" s="7">
        <f>IF($I8989=1,(O8989-MAR1!$B$12)/MAR1!$D$12,(O8989-MAR1!$C$12)/MAR1!$E$12)</f>
        <v/>
      </c>
      <c r="S8989" s="7">
        <f>IF($I8989=1,(P8989-MAR1!$B$13)/MAR1!$D$13,(P8989-MAR1!$C$13)/MAR1!$E$13)</f>
        <v/>
      </c>
    </row>
    <row r="8990">
      <c r="A8990" s="5" t="n">
        <v>8989</v>
      </c>
      <c r="B8990" s="5" t="n">
        <v>25</v>
      </c>
      <c r="C8990" s="5" t="n">
        <v>229</v>
      </c>
      <c r="D8990" s="5" t="n">
        <v>8</v>
      </c>
      <c r="E8990" s="5" t="n">
        <v>0</v>
      </c>
      <c r="F8990" s="5" t="n">
        <v>32.6</v>
      </c>
      <c r="G8990" s="5" t="n">
        <v>23.9</v>
      </c>
      <c r="H8990" s="5" t="n">
        <v>11.67</v>
      </c>
      <c r="I8990" s="6">
        <f>IF(E8990&gt;=Markov!$B$3,1,0)</f>
        <v/>
      </c>
      <c r="J8990" s="6">
        <f>I8989</f>
        <v/>
      </c>
      <c r="K8990" s="7">
        <f>MAR1!$B$5+MAR1!$C$5*COS(2*PI()*$C8990/365)+MAR1!$D$5*SIN(2*PI()*$C8990/365)</f>
        <v/>
      </c>
      <c r="L8990" s="7">
        <f>MAR1!$B$6+MAR1!$C$6*COS(2*PI()*$C8990/365)+MAR1!$D$6*SIN(2*PI()*$C8990/365)</f>
        <v/>
      </c>
      <c r="M8990" s="7">
        <f>MAR1!$B$7+MAR1!$C$7*COS(2*PI()*$C8990/365)+MAR1!$D$7*SIN(2*PI()*$C8990/365)</f>
        <v/>
      </c>
      <c r="N8990" s="7">
        <f>F8990-K8990</f>
        <v/>
      </c>
      <c r="O8990" s="7">
        <f>G8990-L8990</f>
        <v/>
      </c>
      <c r="P8990" s="7">
        <f>H8990-M8990</f>
        <v/>
      </c>
      <c r="Q8990" s="7">
        <f>IF($I8990=1,(N8990-MAR1!$B$11)/MAR1!$D$11,(N8990-MAR1!$C$11)/MAR1!$E$11)</f>
        <v/>
      </c>
      <c r="R8990" s="7">
        <f>IF($I8990=1,(O8990-MAR1!$B$12)/MAR1!$D$12,(O8990-MAR1!$C$12)/MAR1!$E$12)</f>
        <v/>
      </c>
      <c r="S8990" s="7">
        <f>IF($I8990=1,(P8990-MAR1!$B$13)/MAR1!$D$13,(P8990-MAR1!$C$13)/MAR1!$E$13)</f>
        <v/>
      </c>
    </row>
    <row r="8991">
      <c r="A8991" s="5" t="n">
        <v>8990</v>
      </c>
      <c r="B8991" s="5" t="n">
        <v>25</v>
      </c>
      <c r="C8991" s="5" t="n">
        <v>230</v>
      </c>
      <c r="D8991" s="5" t="n">
        <v>8</v>
      </c>
      <c r="E8991" s="5" t="n">
        <v>28.7</v>
      </c>
      <c r="F8991" s="5" t="n">
        <v>30</v>
      </c>
      <c r="G8991" s="5" t="n">
        <v>21.8</v>
      </c>
      <c r="H8991" s="5" t="n">
        <v>13.52</v>
      </c>
      <c r="I8991" s="6">
        <f>IF(E8991&gt;=Markov!$B$3,1,0)</f>
        <v/>
      </c>
      <c r="J8991" s="6">
        <f>I8990</f>
        <v/>
      </c>
      <c r="K8991" s="7">
        <f>MAR1!$B$5+MAR1!$C$5*COS(2*PI()*$C8991/365)+MAR1!$D$5*SIN(2*PI()*$C8991/365)</f>
        <v/>
      </c>
      <c r="L8991" s="7">
        <f>MAR1!$B$6+MAR1!$C$6*COS(2*PI()*$C8991/365)+MAR1!$D$6*SIN(2*PI()*$C8991/365)</f>
        <v/>
      </c>
      <c r="M8991" s="7">
        <f>MAR1!$B$7+MAR1!$C$7*COS(2*PI()*$C8991/365)+MAR1!$D$7*SIN(2*PI()*$C8991/365)</f>
        <v/>
      </c>
      <c r="N8991" s="7">
        <f>F8991-K8991</f>
        <v/>
      </c>
      <c r="O8991" s="7">
        <f>G8991-L8991</f>
        <v/>
      </c>
      <c r="P8991" s="7">
        <f>H8991-M8991</f>
        <v/>
      </c>
      <c r="Q8991" s="7">
        <f>IF($I8991=1,(N8991-MAR1!$B$11)/MAR1!$D$11,(N8991-MAR1!$C$11)/MAR1!$E$11)</f>
        <v/>
      </c>
      <c r="R8991" s="7">
        <f>IF($I8991=1,(O8991-MAR1!$B$12)/MAR1!$D$12,(O8991-MAR1!$C$12)/MAR1!$E$12)</f>
        <v/>
      </c>
      <c r="S8991" s="7">
        <f>IF($I8991=1,(P8991-MAR1!$B$13)/MAR1!$D$13,(P8991-MAR1!$C$13)/MAR1!$E$13)</f>
        <v/>
      </c>
    </row>
    <row r="8992">
      <c r="A8992" s="5" t="n">
        <v>8991</v>
      </c>
      <c r="B8992" s="5" t="n">
        <v>25</v>
      </c>
      <c r="C8992" s="5" t="n">
        <v>231</v>
      </c>
      <c r="D8992" s="5" t="n">
        <v>8</v>
      </c>
      <c r="E8992" s="5" t="n">
        <v>47.3</v>
      </c>
      <c r="F8992" s="5" t="n">
        <v>25.6</v>
      </c>
      <c r="G8992" s="5" t="n">
        <v>21.8</v>
      </c>
      <c r="H8992" s="5" t="n">
        <v>6.58</v>
      </c>
      <c r="I8992" s="6">
        <f>IF(E8992&gt;=Markov!$B$3,1,0)</f>
        <v/>
      </c>
      <c r="J8992" s="6">
        <f>I8991</f>
        <v/>
      </c>
      <c r="K8992" s="7">
        <f>MAR1!$B$5+MAR1!$C$5*COS(2*PI()*$C8992/365)+MAR1!$D$5*SIN(2*PI()*$C8992/365)</f>
        <v/>
      </c>
      <c r="L8992" s="7">
        <f>MAR1!$B$6+MAR1!$C$6*COS(2*PI()*$C8992/365)+MAR1!$D$6*SIN(2*PI()*$C8992/365)</f>
        <v/>
      </c>
      <c r="M8992" s="7">
        <f>MAR1!$B$7+MAR1!$C$7*COS(2*PI()*$C8992/365)+MAR1!$D$7*SIN(2*PI()*$C8992/365)</f>
        <v/>
      </c>
      <c r="N8992" s="7">
        <f>F8992-K8992</f>
        <v/>
      </c>
      <c r="O8992" s="7">
        <f>G8992-L8992</f>
        <v/>
      </c>
      <c r="P8992" s="7">
        <f>H8992-M8992</f>
        <v/>
      </c>
      <c r="Q8992" s="7">
        <f>IF($I8992=1,(N8992-MAR1!$B$11)/MAR1!$D$11,(N8992-MAR1!$C$11)/MAR1!$E$11)</f>
        <v/>
      </c>
      <c r="R8992" s="7">
        <f>IF($I8992=1,(O8992-MAR1!$B$12)/MAR1!$D$12,(O8992-MAR1!$C$12)/MAR1!$E$12)</f>
        <v/>
      </c>
      <c r="S8992" s="7">
        <f>IF($I8992=1,(P8992-MAR1!$B$13)/MAR1!$D$13,(P8992-MAR1!$C$13)/MAR1!$E$13)</f>
        <v/>
      </c>
    </row>
    <row r="8993">
      <c r="A8993" s="5" t="n">
        <v>8992</v>
      </c>
      <c r="B8993" s="5" t="n">
        <v>25</v>
      </c>
      <c r="C8993" s="5" t="n">
        <v>232</v>
      </c>
      <c r="D8993" s="5" t="n">
        <v>8</v>
      </c>
      <c r="E8993" s="5" t="n">
        <v>3.8</v>
      </c>
      <c r="F8993" s="5" t="n">
        <v>27.4</v>
      </c>
      <c r="G8993" s="5" t="n">
        <v>20.6</v>
      </c>
      <c r="H8993" s="5" t="n">
        <v>10.6</v>
      </c>
      <c r="I8993" s="6">
        <f>IF(E8993&gt;=Markov!$B$3,1,0)</f>
        <v/>
      </c>
      <c r="J8993" s="6">
        <f>I8992</f>
        <v/>
      </c>
      <c r="K8993" s="7">
        <f>MAR1!$B$5+MAR1!$C$5*COS(2*PI()*$C8993/365)+MAR1!$D$5*SIN(2*PI()*$C8993/365)</f>
        <v/>
      </c>
      <c r="L8993" s="7">
        <f>MAR1!$B$6+MAR1!$C$6*COS(2*PI()*$C8993/365)+MAR1!$D$6*SIN(2*PI()*$C8993/365)</f>
        <v/>
      </c>
      <c r="M8993" s="7">
        <f>MAR1!$B$7+MAR1!$C$7*COS(2*PI()*$C8993/365)+MAR1!$D$7*SIN(2*PI()*$C8993/365)</f>
        <v/>
      </c>
      <c r="N8993" s="7">
        <f>F8993-K8993</f>
        <v/>
      </c>
      <c r="O8993" s="7">
        <f>G8993-L8993</f>
        <v/>
      </c>
      <c r="P8993" s="7">
        <f>H8993-M8993</f>
        <v/>
      </c>
      <c r="Q8993" s="7">
        <f>IF($I8993=1,(N8993-MAR1!$B$11)/MAR1!$D$11,(N8993-MAR1!$C$11)/MAR1!$E$11)</f>
        <v/>
      </c>
      <c r="R8993" s="7">
        <f>IF($I8993=1,(O8993-MAR1!$B$12)/MAR1!$D$12,(O8993-MAR1!$C$12)/MAR1!$E$12)</f>
        <v/>
      </c>
      <c r="S8993" s="7">
        <f>IF($I8993=1,(P8993-MAR1!$B$13)/MAR1!$D$13,(P8993-MAR1!$C$13)/MAR1!$E$13)</f>
        <v/>
      </c>
    </row>
    <row r="8994">
      <c r="A8994" s="5" t="n">
        <v>8993</v>
      </c>
      <c r="B8994" s="5" t="n">
        <v>25</v>
      </c>
      <c r="C8994" s="5" t="n">
        <v>233</v>
      </c>
      <c r="D8994" s="5" t="n">
        <v>8</v>
      </c>
      <c r="E8994" s="5" t="n">
        <v>12.3</v>
      </c>
      <c r="F8994" s="5" t="n">
        <v>29.1</v>
      </c>
      <c r="G8994" s="5" t="n">
        <v>21.3</v>
      </c>
      <c r="H8994" s="5" t="n">
        <v>6.56</v>
      </c>
      <c r="I8994" s="6">
        <f>IF(E8994&gt;=Markov!$B$3,1,0)</f>
        <v/>
      </c>
      <c r="J8994" s="6">
        <f>I8993</f>
        <v/>
      </c>
      <c r="K8994" s="7">
        <f>MAR1!$B$5+MAR1!$C$5*COS(2*PI()*$C8994/365)+MAR1!$D$5*SIN(2*PI()*$C8994/365)</f>
        <v/>
      </c>
      <c r="L8994" s="7">
        <f>MAR1!$B$6+MAR1!$C$6*COS(2*PI()*$C8994/365)+MAR1!$D$6*SIN(2*PI()*$C8994/365)</f>
        <v/>
      </c>
      <c r="M8994" s="7">
        <f>MAR1!$B$7+MAR1!$C$7*COS(2*PI()*$C8994/365)+MAR1!$D$7*SIN(2*PI()*$C8994/365)</f>
        <v/>
      </c>
      <c r="N8994" s="7">
        <f>F8994-K8994</f>
        <v/>
      </c>
      <c r="O8994" s="7">
        <f>G8994-L8994</f>
        <v/>
      </c>
      <c r="P8994" s="7">
        <f>H8994-M8994</f>
        <v/>
      </c>
      <c r="Q8994" s="7">
        <f>IF($I8994=1,(N8994-MAR1!$B$11)/MAR1!$D$11,(N8994-MAR1!$C$11)/MAR1!$E$11)</f>
        <v/>
      </c>
      <c r="R8994" s="7">
        <f>IF($I8994=1,(O8994-MAR1!$B$12)/MAR1!$D$12,(O8994-MAR1!$C$12)/MAR1!$E$12)</f>
        <v/>
      </c>
      <c r="S8994" s="7">
        <f>IF($I8994=1,(P8994-MAR1!$B$13)/MAR1!$D$13,(P8994-MAR1!$C$13)/MAR1!$E$13)</f>
        <v/>
      </c>
    </row>
    <row r="8995">
      <c r="A8995" s="5" t="n">
        <v>8994</v>
      </c>
      <c r="B8995" s="5" t="n">
        <v>25</v>
      </c>
      <c r="C8995" s="5" t="n">
        <v>234</v>
      </c>
      <c r="D8995" s="5" t="n">
        <v>8</v>
      </c>
      <c r="E8995" s="5" t="n">
        <v>31.7</v>
      </c>
      <c r="F8995" s="5" t="n">
        <v>27</v>
      </c>
      <c r="G8995" s="5" t="n">
        <v>21.9</v>
      </c>
      <c r="H8995" s="5" t="n">
        <v>7.42</v>
      </c>
      <c r="I8995" s="6">
        <f>IF(E8995&gt;=Markov!$B$3,1,0)</f>
        <v/>
      </c>
      <c r="J8995" s="6">
        <f>I8994</f>
        <v/>
      </c>
      <c r="K8995" s="7">
        <f>MAR1!$B$5+MAR1!$C$5*COS(2*PI()*$C8995/365)+MAR1!$D$5*SIN(2*PI()*$C8995/365)</f>
        <v/>
      </c>
      <c r="L8995" s="7">
        <f>MAR1!$B$6+MAR1!$C$6*COS(2*PI()*$C8995/365)+MAR1!$D$6*SIN(2*PI()*$C8995/365)</f>
        <v/>
      </c>
      <c r="M8995" s="7">
        <f>MAR1!$B$7+MAR1!$C$7*COS(2*PI()*$C8995/365)+MAR1!$D$7*SIN(2*PI()*$C8995/365)</f>
        <v/>
      </c>
      <c r="N8995" s="7">
        <f>F8995-K8995</f>
        <v/>
      </c>
      <c r="O8995" s="7">
        <f>G8995-L8995</f>
        <v/>
      </c>
      <c r="P8995" s="7">
        <f>H8995-M8995</f>
        <v/>
      </c>
      <c r="Q8995" s="7">
        <f>IF($I8995=1,(N8995-MAR1!$B$11)/MAR1!$D$11,(N8995-MAR1!$C$11)/MAR1!$E$11)</f>
        <v/>
      </c>
      <c r="R8995" s="7">
        <f>IF($I8995=1,(O8995-MAR1!$B$12)/MAR1!$D$12,(O8995-MAR1!$C$12)/MAR1!$E$12)</f>
        <v/>
      </c>
      <c r="S8995" s="7">
        <f>IF($I8995=1,(P8995-MAR1!$B$13)/MAR1!$D$13,(P8995-MAR1!$C$13)/MAR1!$E$13)</f>
        <v/>
      </c>
    </row>
    <row r="8996">
      <c r="A8996" s="5" t="n">
        <v>8995</v>
      </c>
      <c r="B8996" s="5" t="n">
        <v>25</v>
      </c>
      <c r="C8996" s="5" t="n">
        <v>235</v>
      </c>
      <c r="D8996" s="5" t="n">
        <v>8</v>
      </c>
      <c r="E8996" s="5" t="n">
        <v>12</v>
      </c>
      <c r="F8996" s="5" t="n">
        <v>28.6</v>
      </c>
      <c r="G8996" s="5" t="n">
        <v>23</v>
      </c>
      <c r="H8996" s="5" t="n">
        <v>14.31</v>
      </c>
      <c r="I8996" s="6">
        <f>IF(E8996&gt;=Markov!$B$3,1,0)</f>
        <v/>
      </c>
      <c r="J8996" s="6">
        <f>I8995</f>
        <v/>
      </c>
      <c r="K8996" s="7">
        <f>MAR1!$B$5+MAR1!$C$5*COS(2*PI()*$C8996/365)+MAR1!$D$5*SIN(2*PI()*$C8996/365)</f>
        <v/>
      </c>
      <c r="L8996" s="7">
        <f>MAR1!$B$6+MAR1!$C$6*COS(2*PI()*$C8996/365)+MAR1!$D$6*SIN(2*PI()*$C8996/365)</f>
        <v/>
      </c>
      <c r="M8996" s="7">
        <f>MAR1!$B$7+MAR1!$C$7*COS(2*PI()*$C8996/365)+MAR1!$D$7*SIN(2*PI()*$C8996/365)</f>
        <v/>
      </c>
      <c r="N8996" s="7">
        <f>F8996-K8996</f>
        <v/>
      </c>
      <c r="O8996" s="7">
        <f>G8996-L8996</f>
        <v/>
      </c>
      <c r="P8996" s="7">
        <f>H8996-M8996</f>
        <v/>
      </c>
      <c r="Q8996" s="7">
        <f>IF($I8996=1,(N8996-MAR1!$B$11)/MAR1!$D$11,(N8996-MAR1!$C$11)/MAR1!$E$11)</f>
        <v/>
      </c>
      <c r="R8996" s="7">
        <f>IF($I8996=1,(O8996-MAR1!$B$12)/MAR1!$D$12,(O8996-MAR1!$C$12)/MAR1!$E$12)</f>
        <v/>
      </c>
      <c r="S8996" s="7">
        <f>IF($I8996=1,(P8996-MAR1!$B$13)/MAR1!$D$13,(P8996-MAR1!$C$13)/MAR1!$E$13)</f>
        <v/>
      </c>
    </row>
    <row r="8997">
      <c r="A8997" s="5" t="n">
        <v>8996</v>
      </c>
      <c r="B8997" s="5" t="n">
        <v>25</v>
      </c>
      <c r="C8997" s="5" t="n">
        <v>236</v>
      </c>
      <c r="D8997" s="5" t="n">
        <v>8</v>
      </c>
      <c r="E8997" s="5" t="n">
        <v>4</v>
      </c>
      <c r="F8997" s="5" t="n">
        <v>30.2</v>
      </c>
      <c r="G8997" s="5" t="n">
        <v>23.3</v>
      </c>
      <c r="H8997" s="5" t="n">
        <v>11.15</v>
      </c>
      <c r="I8997" s="6">
        <f>IF(E8997&gt;=Markov!$B$3,1,0)</f>
        <v/>
      </c>
      <c r="J8997" s="6">
        <f>I8996</f>
        <v/>
      </c>
      <c r="K8997" s="7">
        <f>MAR1!$B$5+MAR1!$C$5*COS(2*PI()*$C8997/365)+MAR1!$D$5*SIN(2*PI()*$C8997/365)</f>
        <v/>
      </c>
      <c r="L8997" s="7">
        <f>MAR1!$B$6+MAR1!$C$6*COS(2*PI()*$C8997/365)+MAR1!$D$6*SIN(2*PI()*$C8997/365)</f>
        <v/>
      </c>
      <c r="M8997" s="7">
        <f>MAR1!$B$7+MAR1!$C$7*COS(2*PI()*$C8997/365)+MAR1!$D$7*SIN(2*PI()*$C8997/365)</f>
        <v/>
      </c>
      <c r="N8997" s="7">
        <f>F8997-K8997</f>
        <v/>
      </c>
      <c r="O8997" s="7">
        <f>G8997-L8997</f>
        <v/>
      </c>
      <c r="P8997" s="7">
        <f>H8997-M8997</f>
        <v/>
      </c>
      <c r="Q8997" s="7">
        <f>IF($I8997=1,(N8997-MAR1!$B$11)/MAR1!$D$11,(N8997-MAR1!$C$11)/MAR1!$E$11)</f>
        <v/>
      </c>
      <c r="R8997" s="7">
        <f>IF($I8997=1,(O8997-MAR1!$B$12)/MAR1!$D$12,(O8997-MAR1!$C$12)/MAR1!$E$12)</f>
        <v/>
      </c>
      <c r="S8997" s="7">
        <f>IF($I8997=1,(P8997-MAR1!$B$13)/MAR1!$D$13,(P8997-MAR1!$C$13)/MAR1!$E$13)</f>
        <v/>
      </c>
    </row>
    <row r="8998">
      <c r="A8998" s="5" t="n">
        <v>8997</v>
      </c>
      <c r="B8998" s="5" t="n">
        <v>25</v>
      </c>
      <c r="C8998" s="5" t="n">
        <v>237</v>
      </c>
      <c r="D8998" s="5" t="n">
        <v>8</v>
      </c>
      <c r="E8998" s="5" t="n">
        <v>0</v>
      </c>
      <c r="F8998" s="5" t="n">
        <v>31.8</v>
      </c>
      <c r="G8998" s="5" t="n">
        <v>24.7</v>
      </c>
      <c r="H8998" s="5" t="n">
        <v>17.05</v>
      </c>
      <c r="I8998" s="6">
        <f>IF(E8998&gt;=Markov!$B$3,1,0)</f>
        <v/>
      </c>
      <c r="J8998" s="6">
        <f>I8997</f>
        <v/>
      </c>
      <c r="K8998" s="7">
        <f>MAR1!$B$5+MAR1!$C$5*COS(2*PI()*$C8998/365)+MAR1!$D$5*SIN(2*PI()*$C8998/365)</f>
        <v/>
      </c>
      <c r="L8998" s="7">
        <f>MAR1!$B$6+MAR1!$C$6*COS(2*PI()*$C8998/365)+MAR1!$D$6*SIN(2*PI()*$C8998/365)</f>
        <v/>
      </c>
      <c r="M8998" s="7">
        <f>MAR1!$B$7+MAR1!$C$7*COS(2*PI()*$C8998/365)+MAR1!$D$7*SIN(2*PI()*$C8998/365)</f>
        <v/>
      </c>
      <c r="N8998" s="7">
        <f>F8998-K8998</f>
        <v/>
      </c>
      <c r="O8998" s="7">
        <f>G8998-L8998</f>
        <v/>
      </c>
      <c r="P8998" s="7">
        <f>H8998-M8998</f>
        <v/>
      </c>
      <c r="Q8998" s="7">
        <f>IF($I8998=1,(N8998-MAR1!$B$11)/MAR1!$D$11,(N8998-MAR1!$C$11)/MAR1!$E$11)</f>
        <v/>
      </c>
      <c r="R8998" s="7">
        <f>IF($I8998=1,(O8998-MAR1!$B$12)/MAR1!$D$12,(O8998-MAR1!$C$12)/MAR1!$E$12)</f>
        <v/>
      </c>
      <c r="S8998" s="7">
        <f>IF($I8998=1,(P8998-MAR1!$B$13)/MAR1!$D$13,(P8998-MAR1!$C$13)/MAR1!$E$13)</f>
        <v/>
      </c>
    </row>
    <row r="8999">
      <c r="A8999" s="5" t="n">
        <v>8998</v>
      </c>
      <c r="B8999" s="5" t="n">
        <v>25</v>
      </c>
      <c r="C8999" s="5" t="n">
        <v>238</v>
      </c>
      <c r="D8999" s="5" t="n">
        <v>8</v>
      </c>
      <c r="E8999" s="5" t="n">
        <v>5.5</v>
      </c>
      <c r="F8999" s="5" t="n">
        <v>28.7</v>
      </c>
      <c r="G8999" s="5" t="n">
        <v>24.3</v>
      </c>
      <c r="H8999" s="5" t="n">
        <v>9.69</v>
      </c>
      <c r="I8999" s="6">
        <f>IF(E8999&gt;=Markov!$B$3,1,0)</f>
        <v/>
      </c>
      <c r="J8999" s="6">
        <f>I8998</f>
        <v/>
      </c>
      <c r="K8999" s="7">
        <f>MAR1!$B$5+MAR1!$C$5*COS(2*PI()*$C8999/365)+MAR1!$D$5*SIN(2*PI()*$C8999/365)</f>
        <v/>
      </c>
      <c r="L8999" s="7">
        <f>MAR1!$B$6+MAR1!$C$6*COS(2*PI()*$C8999/365)+MAR1!$D$6*SIN(2*PI()*$C8999/365)</f>
        <v/>
      </c>
      <c r="M8999" s="7">
        <f>MAR1!$B$7+MAR1!$C$7*COS(2*PI()*$C8999/365)+MAR1!$D$7*SIN(2*PI()*$C8999/365)</f>
        <v/>
      </c>
      <c r="N8999" s="7">
        <f>F8999-K8999</f>
        <v/>
      </c>
      <c r="O8999" s="7">
        <f>G8999-L8999</f>
        <v/>
      </c>
      <c r="P8999" s="7">
        <f>H8999-M8999</f>
        <v/>
      </c>
      <c r="Q8999" s="7">
        <f>IF($I8999=1,(N8999-MAR1!$B$11)/MAR1!$D$11,(N8999-MAR1!$C$11)/MAR1!$E$11)</f>
        <v/>
      </c>
      <c r="R8999" s="7">
        <f>IF($I8999=1,(O8999-MAR1!$B$12)/MAR1!$D$12,(O8999-MAR1!$C$12)/MAR1!$E$12)</f>
        <v/>
      </c>
      <c r="S8999" s="7">
        <f>IF($I8999=1,(P8999-MAR1!$B$13)/MAR1!$D$13,(P8999-MAR1!$C$13)/MAR1!$E$13)</f>
        <v/>
      </c>
    </row>
    <row r="9000">
      <c r="A9000" s="5" t="n">
        <v>8999</v>
      </c>
      <c r="B9000" s="5" t="n">
        <v>25</v>
      </c>
      <c r="C9000" s="5" t="n">
        <v>239</v>
      </c>
      <c r="D9000" s="5" t="n">
        <v>8</v>
      </c>
      <c r="E9000" s="5" t="n">
        <v>26</v>
      </c>
      <c r="F9000" s="5" t="n">
        <v>28.3</v>
      </c>
      <c r="G9000" s="5" t="n">
        <v>22.5</v>
      </c>
      <c r="H9000" s="5" t="n">
        <v>9.960000000000001</v>
      </c>
      <c r="I9000" s="6">
        <f>IF(E9000&gt;=Markov!$B$3,1,0)</f>
        <v/>
      </c>
      <c r="J9000" s="6">
        <f>I8999</f>
        <v/>
      </c>
      <c r="K9000" s="7">
        <f>MAR1!$B$5+MAR1!$C$5*COS(2*PI()*$C9000/365)+MAR1!$D$5*SIN(2*PI()*$C9000/365)</f>
        <v/>
      </c>
      <c r="L9000" s="7">
        <f>MAR1!$B$6+MAR1!$C$6*COS(2*PI()*$C9000/365)+MAR1!$D$6*SIN(2*PI()*$C9000/365)</f>
        <v/>
      </c>
      <c r="M9000" s="7">
        <f>MAR1!$B$7+MAR1!$C$7*COS(2*PI()*$C9000/365)+MAR1!$D$7*SIN(2*PI()*$C9000/365)</f>
        <v/>
      </c>
      <c r="N9000" s="7">
        <f>F9000-K9000</f>
        <v/>
      </c>
      <c r="O9000" s="7">
        <f>G9000-L9000</f>
        <v/>
      </c>
      <c r="P9000" s="7">
        <f>H9000-M9000</f>
        <v/>
      </c>
      <c r="Q9000" s="7">
        <f>IF($I9000=1,(N9000-MAR1!$B$11)/MAR1!$D$11,(N9000-MAR1!$C$11)/MAR1!$E$11)</f>
        <v/>
      </c>
      <c r="R9000" s="7">
        <f>IF($I9000=1,(O9000-MAR1!$B$12)/MAR1!$D$12,(O9000-MAR1!$C$12)/MAR1!$E$12)</f>
        <v/>
      </c>
      <c r="S9000" s="7">
        <f>IF($I9000=1,(P9000-MAR1!$B$13)/MAR1!$D$13,(P9000-MAR1!$C$13)/MAR1!$E$13)</f>
        <v/>
      </c>
    </row>
    <row r="9001">
      <c r="A9001" s="5" t="n">
        <v>9000</v>
      </c>
      <c r="B9001" s="5" t="n">
        <v>25</v>
      </c>
      <c r="C9001" s="5" t="n">
        <v>240</v>
      </c>
      <c r="D9001" s="5" t="n">
        <v>8</v>
      </c>
      <c r="E9001" s="5" t="n">
        <v>76.5</v>
      </c>
      <c r="F9001" s="5" t="n">
        <v>26.5</v>
      </c>
      <c r="G9001" s="5" t="n">
        <v>22.5</v>
      </c>
      <c r="H9001" s="5" t="n">
        <v>8.09</v>
      </c>
      <c r="I9001" s="6">
        <f>IF(E9001&gt;=Markov!$B$3,1,0)</f>
        <v/>
      </c>
      <c r="J9001" s="6">
        <f>I9000</f>
        <v/>
      </c>
      <c r="K9001" s="7">
        <f>MAR1!$B$5+MAR1!$C$5*COS(2*PI()*$C9001/365)+MAR1!$D$5*SIN(2*PI()*$C9001/365)</f>
        <v/>
      </c>
      <c r="L9001" s="7">
        <f>MAR1!$B$6+MAR1!$C$6*COS(2*PI()*$C9001/365)+MAR1!$D$6*SIN(2*PI()*$C9001/365)</f>
        <v/>
      </c>
      <c r="M9001" s="7">
        <f>MAR1!$B$7+MAR1!$C$7*COS(2*PI()*$C9001/365)+MAR1!$D$7*SIN(2*PI()*$C9001/365)</f>
        <v/>
      </c>
      <c r="N9001" s="7">
        <f>F9001-K9001</f>
        <v/>
      </c>
      <c r="O9001" s="7">
        <f>G9001-L9001</f>
        <v/>
      </c>
      <c r="P9001" s="7">
        <f>H9001-M9001</f>
        <v/>
      </c>
      <c r="Q9001" s="7">
        <f>IF($I9001=1,(N9001-MAR1!$B$11)/MAR1!$D$11,(N9001-MAR1!$C$11)/MAR1!$E$11)</f>
        <v/>
      </c>
      <c r="R9001" s="7">
        <f>IF($I9001=1,(O9001-MAR1!$B$12)/MAR1!$D$12,(O9001-MAR1!$C$12)/MAR1!$E$12)</f>
        <v/>
      </c>
      <c r="S9001" s="7">
        <f>IF($I9001=1,(P9001-MAR1!$B$13)/MAR1!$D$13,(P9001-MAR1!$C$13)/MAR1!$E$13)</f>
        <v/>
      </c>
    </row>
    <row r="9002">
      <c r="A9002" s="5" t="n">
        <v>9001</v>
      </c>
      <c r="B9002" s="5" t="n">
        <v>25</v>
      </c>
      <c r="C9002" s="5" t="n">
        <v>241</v>
      </c>
      <c r="D9002" s="5" t="n">
        <v>8</v>
      </c>
      <c r="E9002" s="5" t="n">
        <v>14.9</v>
      </c>
      <c r="F9002" s="5" t="n">
        <v>26.5</v>
      </c>
      <c r="G9002" s="5" t="n">
        <v>23</v>
      </c>
      <c r="H9002" s="5" t="n">
        <v>11.34</v>
      </c>
      <c r="I9002" s="6">
        <f>IF(E9002&gt;=Markov!$B$3,1,0)</f>
        <v/>
      </c>
      <c r="J9002" s="6">
        <f>I9001</f>
        <v/>
      </c>
      <c r="K9002" s="7">
        <f>MAR1!$B$5+MAR1!$C$5*COS(2*PI()*$C9002/365)+MAR1!$D$5*SIN(2*PI()*$C9002/365)</f>
        <v/>
      </c>
      <c r="L9002" s="7">
        <f>MAR1!$B$6+MAR1!$C$6*COS(2*PI()*$C9002/365)+MAR1!$D$6*SIN(2*PI()*$C9002/365)</f>
        <v/>
      </c>
      <c r="M9002" s="7">
        <f>MAR1!$B$7+MAR1!$C$7*COS(2*PI()*$C9002/365)+MAR1!$D$7*SIN(2*PI()*$C9002/365)</f>
        <v/>
      </c>
      <c r="N9002" s="7">
        <f>F9002-K9002</f>
        <v/>
      </c>
      <c r="O9002" s="7">
        <f>G9002-L9002</f>
        <v/>
      </c>
      <c r="P9002" s="7">
        <f>H9002-M9002</f>
        <v/>
      </c>
      <c r="Q9002" s="7">
        <f>IF($I9002=1,(N9002-MAR1!$B$11)/MAR1!$D$11,(N9002-MAR1!$C$11)/MAR1!$E$11)</f>
        <v/>
      </c>
      <c r="R9002" s="7">
        <f>IF($I9002=1,(O9002-MAR1!$B$12)/MAR1!$D$12,(O9002-MAR1!$C$12)/MAR1!$E$12)</f>
        <v/>
      </c>
      <c r="S9002" s="7">
        <f>IF($I9002=1,(P9002-MAR1!$B$13)/MAR1!$D$13,(P9002-MAR1!$C$13)/MAR1!$E$13)</f>
        <v/>
      </c>
    </row>
    <row r="9003">
      <c r="A9003" s="5" t="n">
        <v>9002</v>
      </c>
      <c r="B9003" s="5" t="n">
        <v>25</v>
      </c>
      <c r="C9003" s="5" t="n">
        <v>242</v>
      </c>
      <c r="D9003" s="5" t="n">
        <v>8</v>
      </c>
      <c r="E9003" s="5" t="n">
        <v>0</v>
      </c>
      <c r="F9003" s="5" t="n">
        <v>30.5</v>
      </c>
      <c r="G9003" s="5" t="n">
        <v>25.4</v>
      </c>
      <c r="H9003" s="5" t="n">
        <v>20.15</v>
      </c>
      <c r="I9003" s="6">
        <f>IF(E9003&gt;=Markov!$B$3,1,0)</f>
        <v/>
      </c>
      <c r="J9003" s="6">
        <f>I9002</f>
        <v/>
      </c>
      <c r="K9003" s="7">
        <f>MAR1!$B$5+MAR1!$C$5*COS(2*PI()*$C9003/365)+MAR1!$D$5*SIN(2*PI()*$C9003/365)</f>
        <v/>
      </c>
      <c r="L9003" s="7">
        <f>MAR1!$B$6+MAR1!$C$6*COS(2*PI()*$C9003/365)+MAR1!$D$6*SIN(2*PI()*$C9003/365)</f>
        <v/>
      </c>
      <c r="M9003" s="7">
        <f>MAR1!$B$7+MAR1!$C$7*COS(2*PI()*$C9003/365)+MAR1!$D$7*SIN(2*PI()*$C9003/365)</f>
        <v/>
      </c>
      <c r="N9003" s="7">
        <f>F9003-K9003</f>
        <v/>
      </c>
      <c r="O9003" s="7">
        <f>G9003-L9003</f>
        <v/>
      </c>
      <c r="P9003" s="7">
        <f>H9003-M9003</f>
        <v/>
      </c>
      <c r="Q9003" s="7">
        <f>IF($I9003=1,(N9003-MAR1!$B$11)/MAR1!$D$11,(N9003-MAR1!$C$11)/MAR1!$E$11)</f>
        <v/>
      </c>
      <c r="R9003" s="7">
        <f>IF($I9003=1,(O9003-MAR1!$B$12)/MAR1!$D$12,(O9003-MAR1!$C$12)/MAR1!$E$12)</f>
        <v/>
      </c>
      <c r="S9003" s="7">
        <f>IF($I9003=1,(P9003-MAR1!$B$13)/MAR1!$D$13,(P9003-MAR1!$C$13)/MAR1!$E$13)</f>
        <v/>
      </c>
    </row>
    <row r="9004">
      <c r="A9004" s="5" t="n">
        <v>9003</v>
      </c>
      <c r="B9004" s="5" t="n">
        <v>25</v>
      </c>
      <c r="C9004" s="5" t="n">
        <v>243</v>
      </c>
      <c r="D9004" s="5" t="n">
        <v>8</v>
      </c>
      <c r="E9004" s="5" t="n">
        <v>18.9</v>
      </c>
      <c r="F9004" s="5" t="n">
        <v>29.4</v>
      </c>
      <c r="G9004" s="5" t="n">
        <v>23.2</v>
      </c>
      <c r="H9004" s="5" t="n">
        <v>12.35</v>
      </c>
      <c r="I9004" s="6">
        <f>IF(E9004&gt;=Markov!$B$3,1,0)</f>
        <v/>
      </c>
      <c r="J9004" s="6">
        <f>I9003</f>
        <v/>
      </c>
      <c r="K9004" s="7">
        <f>MAR1!$B$5+MAR1!$C$5*COS(2*PI()*$C9004/365)+MAR1!$D$5*SIN(2*PI()*$C9004/365)</f>
        <v/>
      </c>
      <c r="L9004" s="7">
        <f>MAR1!$B$6+MAR1!$C$6*COS(2*PI()*$C9004/365)+MAR1!$D$6*SIN(2*PI()*$C9004/365)</f>
        <v/>
      </c>
      <c r="M9004" s="7">
        <f>MAR1!$B$7+MAR1!$C$7*COS(2*PI()*$C9004/365)+MAR1!$D$7*SIN(2*PI()*$C9004/365)</f>
        <v/>
      </c>
      <c r="N9004" s="7">
        <f>F9004-K9004</f>
        <v/>
      </c>
      <c r="O9004" s="7">
        <f>G9004-L9004</f>
        <v/>
      </c>
      <c r="P9004" s="7">
        <f>H9004-M9004</f>
        <v/>
      </c>
      <c r="Q9004" s="7">
        <f>IF($I9004=1,(N9004-MAR1!$B$11)/MAR1!$D$11,(N9004-MAR1!$C$11)/MAR1!$E$11)</f>
        <v/>
      </c>
      <c r="R9004" s="7">
        <f>IF($I9004=1,(O9004-MAR1!$B$12)/MAR1!$D$12,(O9004-MAR1!$C$12)/MAR1!$E$12)</f>
        <v/>
      </c>
      <c r="S9004" s="7">
        <f>IF($I9004=1,(P9004-MAR1!$B$13)/MAR1!$D$13,(P9004-MAR1!$C$13)/MAR1!$E$13)</f>
        <v/>
      </c>
    </row>
    <row r="9005">
      <c r="A9005" s="5" t="n">
        <v>9004</v>
      </c>
      <c r="B9005" s="5" t="n">
        <v>25</v>
      </c>
      <c r="C9005" s="5" t="n">
        <v>244</v>
      </c>
      <c r="D9005" s="5" t="n">
        <v>9</v>
      </c>
      <c r="E9005" s="5" t="n">
        <v>1.1</v>
      </c>
      <c r="F9005" s="5" t="n">
        <v>27.5</v>
      </c>
      <c r="G9005" s="5" t="n">
        <v>21.8</v>
      </c>
      <c r="H9005" s="5" t="n">
        <v>14.14</v>
      </c>
      <c r="I9005" s="6">
        <f>IF(E9005&gt;=Markov!$B$3,1,0)</f>
        <v/>
      </c>
      <c r="J9005" s="6">
        <f>I9004</f>
        <v/>
      </c>
      <c r="K9005" s="7">
        <f>MAR1!$B$5+MAR1!$C$5*COS(2*PI()*$C9005/365)+MAR1!$D$5*SIN(2*PI()*$C9005/365)</f>
        <v/>
      </c>
      <c r="L9005" s="7">
        <f>MAR1!$B$6+MAR1!$C$6*COS(2*PI()*$C9005/365)+MAR1!$D$6*SIN(2*PI()*$C9005/365)</f>
        <v/>
      </c>
      <c r="M9005" s="7">
        <f>MAR1!$B$7+MAR1!$C$7*COS(2*PI()*$C9005/365)+MAR1!$D$7*SIN(2*PI()*$C9005/365)</f>
        <v/>
      </c>
      <c r="N9005" s="7">
        <f>F9005-K9005</f>
        <v/>
      </c>
      <c r="O9005" s="7">
        <f>G9005-L9005</f>
        <v/>
      </c>
      <c r="P9005" s="7">
        <f>H9005-M9005</f>
        <v/>
      </c>
      <c r="Q9005" s="7">
        <f>IF($I9005=1,(N9005-MAR1!$B$11)/MAR1!$D$11,(N9005-MAR1!$C$11)/MAR1!$E$11)</f>
        <v/>
      </c>
      <c r="R9005" s="7">
        <f>IF($I9005=1,(O9005-MAR1!$B$12)/MAR1!$D$12,(O9005-MAR1!$C$12)/MAR1!$E$12)</f>
        <v/>
      </c>
      <c r="S9005" s="7">
        <f>IF($I9005=1,(P9005-MAR1!$B$13)/MAR1!$D$13,(P9005-MAR1!$C$13)/MAR1!$E$13)</f>
        <v/>
      </c>
    </row>
    <row r="9006">
      <c r="A9006" s="5" t="n">
        <v>9005</v>
      </c>
      <c r="B9006" s="5" t="n">
        <v>25</v>
      </c>
      <c r="C9006" s="5" t="n">
        <v>245</v>
      </c>
      <c r="D9006" s="5" t="n">
        <v>9</v>
      </c>
      <c r="E9006" s="5" t="n">
        <v>0</v>
      </c>
      <c r="F9006" s="5" t="n">
        <v>27.7</v>
      </c>
      <c r="G9006" s="5" t="n">
        <v>20.3</v>
      </c>
      <c r="H9006" s="5" t="n">
        <v>16.45</v>
      </c>
      <c r="I9006" s="6">
        <f>IF(E9006&gt;=Markov!$B$3,1,0)</f>
        <v/>
      </c>
      <c r="J9006" s="6">
        <f>I9005</f>
        <v/>
      </c>
      <c r="K9006" s="7">
        <f>MAR1!$B$5+MAR1!$C$5*COS(2*PI()*$C9006/365)+MAR1!$D$5*SIN(2*PI()*$C9006/365)</f>
        <v/>
      </c>
      <c r="L9006" s="7">
        <f>MAR1!$B$6+MAR1!$C$6*COS(2*PI()*$C9006/365)+MAR1!$D$6*SIN(2*PI()*$C9006/365)</f>
        <v/>
      </c>
      <c r="M9006" s="7">
        <f>MAR1!$B$7+MAR1!$C$7*COS(2*PI()*$C9006/365)+MAR1!$D$7*SIN(2*PI()*$C9006/365)</f>
        <v/>
      </c>
      <c r="N9006" s="7">
        <f>F9006-K9006</f>
        <v/>
      </c>
      <c r="O9006" s="7">
        <f>G9006-L9006</f>
        <v/>
      </c>
      <c r="P9006" s="7">
        <f>H9006-M9006</f>
        <v/>
      </c>
      <c r="Q9006" s="7">
        <f>IF($I9006=1,(N9006-MAR1!$B$11)/MAR1!$D$11,(N9006-MAR1!$C$11)/MAR1!$E$11)</f>
        <v/>
      </c>
      <c r="R9006" s="7">
        <f>IF($I9006=1,(O9006-MAR1!$B$12)/MAR1!$D$12,(O9006-MAR1!$C$12)/MAR1!$E$12)</f>
        <v/>
      </c>
      <c r="S9006" s="7">
        <f>IF($I9006=1,(P9006-MAR1!$B$13)/MAR1!$D$13,(P9006-MAR1!$C$13)/MAR1!$E$13)</f>
        <v/>
      </c>
    </row>
    <row r="9007">
      <c r="A9007" s="5" t="n">
        <v>9006</v>
      </c>
      <c r="B9007" s="5" t="n">
        <v>25</v>
      </c>
      <c r="C9007" s="5" t="n">
        <v>246</v>
      </c>
      <c r="D9007" s="5" t="n">
        <v>9</v>
      </c>
      <c r="E9007" s="5" t="n">
        <v>0</v>
      </c>
      <c r="F9007" s="5" t="n">
        <v>30.4</v>
      </c>
      <c r="G9007" s="5" t="n">
        <v>22.1</v>
      </c>
      <c r="H9007" s="5" t="n">
        <v>18.92</v>
      </c>
      <c r="I9007" s="6">
        <f>IF(E9007&gt;=Markov!$B$3,1,0)</f>
        <v/>
      </c>
      <c r="J9007" s="6">
        <f>I9006</f>
        <v/>
      </c>
      <c r="K9007" s="7">
        <f>MAR1!$B$5+MAR1!$C$5*COS(2*PI()*$C9007/365)+MAR1!$D$5*SIN(2*PI()*$C9007/365)</f>
        <v/>
      </c>
      <c r="L9007" s="7">
        <f>MAR1!$B$6+MAR1!$C$6*COS(2*PI()*$C9007/365)+MAR1!$D$6*SIN(2*PI()*$C9007/365)</f>
        <v/>
      </c>
      <c r="M9007" s="7">
        <f>MAR1!$B$7+MAR1!$C$7*COS(2*PI()*$C9007/365)+MAR1!$D$7*SIN(2*PI()*$C9007/365)</f>
        <v/>
      </c>
      <c r="N9007" s="7">
        <f>F9007-K9007</f>
        <v/>
      </c>
      <c r="O9007" s="7">
        <f>G9007-L9007</f>
        <v/>
      </c>
      <c r="P9007" s="7">
        <f>H9007-M9007</f>
        <v/>
      </c>
      <c r="Q9007" s="7">
        <f>IF($I9007=1,(N9007-MAR1!$B$11)/MAR1!$D$11,(N9007-MAR1!$C$11)/MAR1!$E$11)</f>
        <v/>
      </c>
      <c r="R9007" s="7">
        <f>IF($I9007=1,(O9007-MAR1!$B$12)/MAR1!$D$12,(O9007-MAR1!$C$12)/MAR1!$E$12)</f>
        <v/>
      </c>
      <c r="S9007" s="7">
        <f>IF($I9007=1,(P9007-MAR1!$B$13)/MAR1!$D$13,(P9007-MAR1!$C$13)/MAR1!$E$13)</f>
        <v/>
      </c>
    </row>
    <row r="9008">
      <c r="A9008" s="5" t="n">
        <v>9007</v>
      </c>
      <c r="B9008" s="5" t="n">
        <v>25</v>
      </c>
      <c r="C9008" s="5" t="n">
        <v>247</v>
      </c>
      <c r="D9008" s="5" t="n">
        <v>9</v>
      </c>
      <c r="E9008" s="5" t="n">
        <v>0</v>
      </c>
      <c r="F9008" s="5" t="n">
        <v>28.3</v>
      </c>
      <c r="G9008" s="5" t="n">
        <v>22</v>
      </c>
      <c r="H9008" s="5" t="n">
        <v>18.43</v>
      </c>
      <c r="I9008" s="6">
        <f>IF(E9008&gt;=Markov!$B$3,1,0)</f>
        <v/>
      </c>
      <c r="J9008" s="6">
        <f>I9007</f>
        <v/>
      </c>
      <c r="K9008" s="7">
        <f>MAR1!$B$5+MAR1!$C$5*COS(2*PI()*$C9008/365)+MAR1!$D$5*SIN(2*PI()*$C9008/365)</f>
        <v/>
      </c>
      <c r="L9008" s="7">
        <f>MAR1!$B$6+MAR1!$C$6*COS(2*PI()*$C9008/365)+MAR1!$D$6*SIN(2*PI()*$C9008/365)</f>
        <v/>
      </c>
      <c r="M9008" s="7">
        <f>MAR1!$B$7+MAR1!$C$7*COS(2*PI()*$C9008/365)+MAR1!$D$7*SIN(2*PI()*$C9008/365)</f>
        <v/>
      </c>
      <c r="N9008" s="7">
        <f>F9008-K9008</f>
        <v/>
      </c>
      <c r="O9008" s="7">
        <f>G9008-L9008</f>
        <v/>
      </c>
      <c r="P9008" s="7">
        <f>H9008-M9008</f>
        <v/>
      </c>
      <c r="Q9008" s="7">
        <f>IF($I9008=1,(N9008-MAR1!$B$11)/MAR1!$D$11,(N9008-MAR1!$C$11)/MAR1!$E$11)</f>
        <v/>
      </c>
      <c r="R9008" s="7">
        <f>IF($I9008=1,(O9008-MAR1!$B$12)/MAR1!$D$12,(O9008-MAR1!$C$12)/MAR1!$E$12)</f>
        <v/>
      </c>
      <c r="S9008" s="7">
        <f>IF($I9008=1,(P9008-MAR1!$B$13)/MAR1!$D$13,(P9008-MAR1!$C$13)/MAR1!$E$13)</f>
        <v/>
      </c>
    </row>
    <row r="9009">
      <c r="A9009" s="5" t="n">
        <v>9008</v>
      </c>
      <c r="B9009" s="5" t="n">
        <v>25</v>
      </c>
      <c r="C9009" s="5" t="n">
        <v>248</v>
      </c>
      <c r="D9009" s="5" t="n">
        <v>9</v>
      </c>
      <c r="E9009" s="5" t="n">
        <v>4.3</v>
      </c>
      <c r="F9009" s="5" t="n">
        <v>25.6</v>
      </c>
      <c r="G9009" s="5" t="n">
        <v>20.9</v>
      </c>
      <c r="H9009" s="5" t="n">
        <v>12.37</v>
      </c>
      <c r="I9009" s="6">
        <f>IF(E9009&gt;=Markov!$B$3,1,0)</f>
        <v/>
      </c>
      <c r="J9009" s="6">
        <f>I9008</f>
        <v/>
      </c>
      <c r="K9009" s="7">
        <f>MAR1!$B$5+MAR1!$C$5*COS(2*PI()*$C9009/365)+MAR1!$D$5*SIN(2*PI()*$C9009/365)</f>
        <v/>
      </c>
      <c r="L9009" s="7">
        <f>MAR1!$B$6+MAR1!$C$6*COS(2*PI()*$C9009/365)+MAR1!$D$6*SIN(2*PI()*$C9009/365)</f>
        <v/>
      </c>
      <c r="M9009" s="7">
        <f>MAR1!$B$7+MAR1!$C$7*COS(2*PI()*$C9009/365)+MAR1!$D$7*SIN(2*PI()*$C9009/365)</f>
        <v/>
      </c>
      <c r="N9009" s="7">
        <f>F9009-K9009</f>
        <v/>
      </c>
      <c r="O9009" s="7">
        <f>G9009-L9009</f>
        <v/>
      </c>
      <c r="P9009" s="7">
        <f>H9009-M9009</f>
        <v/>
      </c>
      <c r="Q9009" s="7">
        <f>IF($I9009=1,(N9009-MAR1!$B$11)/MAR1!$D$11,(N9009-MAR1!$C$11)/MAR1!$E$11)</f>
        <v/>
      </c>
      <c r="R9009" s="7">
        <f>IF($I9009=1,(O9009-MAR1!$B$12)/MAR1!$D$12,(O9009-MAR1!$C$12)/MAR1!$E$12)</f>
        <v/>
      </c>
      <c r="S9009" s="7">
        <f>IF($I9009=1,(P9009-MAR1!$B$13)/MAR1!$D$13,(P9009-MAR1!$C$13)/MAR1!$E$13)</f>
        <v/>
      </c>
    </row>
    <row r="9010">
      <c r="A9010" s="5" t="n">
        <v>9009</v>
      </c>
      <c r="B9010" s="5" t="n">
        <v>25</v>
      </c>
      <c r="C9010" s="5" t="n">
        <v>249</v>
      </c>
      <c r="D9010" s="5" t="n">
        <v>9</v>
      </c>
      <c r="E9010" s="5" t="n">
        <v>8.1</v>
      </c>
      <c r="F9010" s="5" t="n">
        <v>25.4</v>
      </c>
      <c r="G9010" s="5" t="n">
        <v>21.5</v>
      </c>
      <c r="H9010" s="5" t="n">
        <v>14.19</v>
      </c>
      <c r="I9010" s="6">
        <f>IF(E9010&gt;=Markov!$B$3,1,0)</f>
        <v/>
      </c>
      <c r="J9010" s="6">
        <f>I9009</f>
        <v/>
      </c>
      <c r="K9010" s="7">
        <f>MAR1!$B$5+MAR1!$C$5*COS(2*PI()*$C9010/365)+MAR1!$D$5*SIN(2*PI()*$C9010/365)</f>
        <v/>
      </c>
      <c r="L9010" s="7">
        <f>MAR1!$B$6+MAR1!$C$6*COS(2*PI()*$C9010/365)+MAR1!$D$6*SIN(2*PI()*$C9010/365)</f>
        <v/>
      </c>
      <c r="M9010" s="7">
        <f>MAR1!$B$7+MAR1!$C$7*COS(2*PI()*$C9010/365)+MAR1!$D$7*SIN(2*PI()*$C9010/365)</f>
        <v/>
      </c>
      <c r="N9010" s="7">
        <f>F9010-K9010</f>
        <v/>
      </c>
      <c r="O9010" s="7">
        <f>G9010-L9010</f>
        <v/>
      </c>
      <c r="P9010" s="7">
        <f>H9010-M9010</f>
        <v/>
      </c>
      <c r="Q9010" s="7">
        <f>IF($I9010=1,(N9010-MAR1!$B$11)/MAR1!$D$11,(N9010-MAR1!$C$11)/MAR1!$E$11)</f>
        <v/>
      </c>
      <c r="R9010" s="7">
        <f>IF($I9010=1,(O9010-MAR1!$B$12)/MAR1!$D$12,(O9010-MAR1!$C$12)/MAR1!$E$12)</f>
        <v/>
      </c>
      <c r="S9010" s="7">
        <f>IF($I9010=1,(P9010-MAR1!$B$13)/MAR1!$D$13,(P9010-MAR1!$C$13)/MAR1!$E$13)</f>
        <v/>
      </c>
    </row>
    <row r="9011">
      <c r="A9011" s="5" t="n">
        <v>9010</v>
      </c>
      <c r="B9011" s="5" t="n">
        <v>25</v>
      </c>
      <c r="C9011" s="5" t="n">
        <v>250</v>
      </c>
      <c r="D9011" s="5" t="n">
        <v>9</v>
      </c>
      <c r="E9011" s="5" t="n">
        <v>0</v>
      </c>
      <c r="F9011" s="5" t="n">
        <v>30.4</v>
      </c>
      <c r="G9011" s="5" t="n">
        <v>22.2</v>
      </c>
      <c r="H9011" s="5" t="n">
        <v>16.34</v>
      </c>
      <c r="I9011" s="6">
        <f>IF(E9011&gt;=Markov!$B$3,1,0)</f>
        <v/>
      </c>
      <c r="J9011" s="6">
        <f>I9010</f>
        <v/>
      </c>
      <c r="K9011" s="7">
        <f>MAR1!$B$5+MAR1!$C$5*COS(2*PI()*$C9011/365)+MAR1!$D$5*SIN(2*PI()*$C9011/365)</f>
        <v/>
      </c>
      <c r="L9011" s="7">
        <f>MAR1!$B$6+MAR1!$C$6*COS(2*PI()*$C9011/365)+MAR1!$D$6*SIN(2*PI()*$C9011/365)</f>
        <v/>
      </c>
      <c r="M9011" s="7">
        <f>MAR1!$B$7+MAR1!$C$7*COS(2*PI()*$C9011/365)+MAR1!$D$7*SIN(2*PI()*$C9011/365)</f>
        <v/>
      </c>
      <c r="N9011" s="7">
        <f>F9011-K9011</f>
        <v/>
      </c>
      <c r="O9011" s="7">
        <f>G9011-L9011</f>
        <v/>
      </c>
      <c r="P9011" s="7">
        <f>H9011-M9011</f>
        <v/>
      </c>
      <c r="Q9011" s="7">
        <f>IF($I9011=1,(N9011-MAR1!$B$11)/MAR1!$D$11,(N9011-MAR1!$C$11)/MAR1!$E$11)</f>
        <v/>
      </c>
      <c r="R9011" s="7">
        <f>IF($I9011=1,(O9011-MAR1!$B$12)/MAR1!$D$12,(O9011-MAR1!$C$12)/MAR1!$E$12)</f>
        <v/>
      </c>
      <c r="S9011" s="7">
        <f>IF($I9011=1,(P9011-MAR1!$B$13)/MAR1!$D$13,(P9011-MAR1!$C$13)/MAR1!$E$13)</f>
        <v/>
      </c>
    </row>
    <row r="9012">
      <c r="A9012" s="5" t="n">
        <v>9011</v>
      </c>
      <c r="B9012" s="5" t="n">
        <v>25</v>
      </c>
      <c r="C9012" s="5" t="n">
        <v>251</v>
      </c>
      <c r="D9012" s="5" t="n">
        <v>9</v>
      </c>
      <c r="E9012" s="5" t="n">
        <v>23.5</v>
      </c>
      <c r="F9012" s="5" t="n">
        <v>27.3</v>
      </c>
      <c r="G9012" s="5" t="n">
        <v>20.7</v>
      </c>
      <c r="H9012" s="5" t="n">
        <v>11.11</v>
      </c>
      <c r="I9012" s="6">
        <f>IF(E9012&gt;=Markov!$B$3,1,0)</f>
        <v/>
      </c>
      <c r="J9012" s="6">
        <f>I9011</f>
        <v/>
      </c>
      <c r="K9012" s="7">
        <f>MAR1!$B$5+MAR1!$C$5*COS(2*PI()*$C9012/365)+MAR1!$D$5*SIN(2*PI()*$C9012/365)</f>
        <v/>
      </c>
      <c r="L9012" s="7">
        <f>MAR1!$B$6+MAR1!$C$6*COS(2*PI()*$C9012/365)+MAR1!$D$6*SIN(2*PI()*$C9012/365)</f>
        <v/>
      </c>
      <c r="M9012" s="7">
        <f>MAR1!$B$7+MAR1!$C$7*COS(2*PI()*$C9012/365)+MAR1!$D$7*SIN(2*PI()*$C9012/365)</f>
        <v/>
      </c>
      <c r="N9012" s="7">
        <f>F9012-K9012</f>
        <v/>
      </c>
      <c r="O9012" s="7">
        <f>G9012-L9012</f>
        <v/>
      </c>
      <c r="P9012" s="7">
        <f>H9012-M9012</f>
        <v/>
      </c>
      <c r="Q9012" s="7">
        <f>IF($I9012=1,(N9012-MAR1!$B$11)/MAR1!$D$11,(N9012-MAR1!$C$11)/MAR1!$E$11)</f>
        <v/>
      </c>
      <c r="R9012" s="7">
        <f>IF($I9012=1,(O9012-MAR1!$B$12)/MAR1!$D$12,(O9012-MAR1!$C$12)/MAR1!$E$12)</f>
        <v/>
      </c>
      <c r="S9012" s="7">
        <f>IF($I9012=1,(P9012-MAR1!$B$13)/MAR1!$D$13,(P9012-MAR1!$C$13)/MAR1!$E$13)</f>
        <v/>
      </c>
    </row>
    <row r="9013">
      <c r="A9013" s="5" t="n">
        <v>9012</v>
      </c>
      <c r="B9013" s="5" t="n">
        <v>25</v>
      </c>
      <c r="C9013" s="5" t="n">
        <v>252</v>
      </c>
      <c r="D9013" s="5" t="n">
        <v>9</v>
      </c>
      <c r="E9013" s="5" t="n">
        <v>5.6</v>
      </c>
      <c r="F9013" s="5" t="n">
        <v>26.3</v>
      </c>
      <c r="G9013" s="5" t="n">
        <v>20.5</v>
      </c>
      <c r="H9013" s="5" t="n">
        <v>12.66</v>
      </c>
      <c r="I9013" s="6">
        <f>IF(E9013&gt;=Markov!$B$3,1,0)</f>
        <v/>
      </c>
      <c r="J9013" s="6">
        <f>I9012</f>
        <v/>
      </c>
      <c r="K9013" s="7">
        <f>MAR1!$B$5+MAR1!$C$5*COS(2*PI()*$C9013/365)+MAR1!$D$5*SIN(2*PI()*$C9013/365)</f>
        <v/>
      </c>
      <c r="L9013" s="7">
        <f>MAR1!$B$6+MAR1!$C$6*COS(2*PI()*$C9013/365)+MAR1!$D$6*SIN(2*PI()*$C9013/365)</f>
        <v/>
      </c>
      <c r="M9013" s="7">
        <f>MAR1!$B$7+MAR1!$C$7*COS(2*PI()*$C9013/365)+MAR1!$D$7*SIN(2*PI()*$C9013/365)</f>
        <v/>
      </c>
      <c r="N9013" s="7">
        <f>F9013-K9013</f>
        <v/>
      </c>
      <c r="O9013" s="7">
        <f>G9013-L9013</f>
        <v/>
      </c>
      <c r="P9013" s="7">
        <f>H9013-M9013</f>
        <v/>
      </c>
      <c r="Q9013" s="7">
        <f>IF($I9013=1,(N9013-MAR1!$B$11)/MAR1!$D$11,(N9013-MAR1!$C$11)/MAR1!$E$11)</f>
        <v/>
      </c>
      <c r="R9013" s="7">
        <f>IF($I9013=1,(O9013-MAR1!$B$12)/MAR1!$D$12,(O9013-MAR1!$C$12)/MAR1!$E$12)</f>
        <v/>
      </c>
      <c r="S9013" s="7">
        <f>IF($I9013=1,(P9013-MAR1!$B$13)/MAR1!$D$13,(P9013-MAR1!$C$13)/MAR1!$E$13)</f>
        <v/>
      </c>
    </row>
    <row r="9014">
      <c r="A9014" s="5" t="n">
        <v>9013</v>
      </c>
      <c r="B9014" s="5" t="n">
        <v>25</v>
      </c>
      <c r="C9014" s="5" t="n">
        <v>253</v>
      </c>
      <c r="D9014" s="5" t="n">
        <v>9</v>
      </c>
      <c r="E9014" s="5" t="n">
        <v>0</v>
      </c>
      <c r="F9014" s="5" t="n">
        <v>29.4</v>
      </c>
      <c r="G9014" s="5" t="n">
        <v>20.7</v>
      </c>
      <c r="H9014" s="5" t="n">
        <v>17.61</v>
      </c>
      <c r="I9014" s="6">
        <f>IF(E9014&gt;=Markov!$B$3,1,0)</f>
        <v/>
      </c>
      <c r="J9014" s="6">
        <f>I9013</f>
        <v/>
      </c>
      <c r="K9014" s="7">
        <f>MAR1!$B$5+MAR1!$C$5*COS(2*PI()*$C9014/365)+MAR1!$D$5*SIN(2*PI()*$C9014/365)</f>
        <v/>
      </c>
      <c r="L9014" s="7">
        <f>MAR1!$B$6+MAR1!$C$6*COS(2*PI()*$C9014/365)+MAR1!$D$6*SIN(2*PI()*$C9014/365)</f>
        <v/>
      </c>
      <c r="M9014" s="7">
        <f>MAR1!$B$7+MAR1!$C$7*COS(2*PI()*$C9014/365)+MAR1!$D$7*SIN(2*PI()*$C9014/365)</f>
        <v/>
      </c>
      <c r="N9014" s="7">
        <f>F9014-K9014</f>
        <v/>
      </c>
      <c r="O9014" s="7">
        <f>G9014-L9014</f>
        <v/>
      </c>
      <c r="P9014" s="7">
        <f>H9014-M9014</f>
        <v/>
      </c>
      <c r="Q9014" s="7">
        <f>IF($I9014=1,(N9014-MAR1!$B$11)/MAR1!$D$11,(N9014-MAR1!$C$11)/MAR1!$E$11)</f>
        <v/>
      </c>
      <c r="R9014" s="7">
        <f>IF($I9014=1,(O9014-MAR1!$B$12)/MAR1!$D$12,(O9014-MAR1!$C$12)/MAR1!$E$12)</f>
        <v/>
      </c>
      <c r="S9014" s="7">
        <f>IF($I9014=1,(P9014-MAR1!$B$13)/MAR1!$D$13,(P9014-MAR1!$C$13)/MAR1!$E$13)</f>
        <v/>
      </c>
    </row>
    <row r="9015">
      <c r="A9015" s="5" t="n">
        <v>9014</v>
      </c>
      <c r="B9015" s="5" t="n">
        <v>25</v>
      </c>
      <c r="C9015" s="5" t="n">
        <v>254</v>
      </c>
      <c r="D9015" s="5" t="n">
        <v>9</v>
      </c>
      <c r="E9015" s="5" t="n">
        <v>0</v>
      </c>
      <c r="F9015" s="5" t="n">
        <v>27.7</v>
      </c>
      <c r="G9015" s="5" t="n">
        <v>20.8</v>
      </c>
      <c r="H9015" s="5" t="n">
        <v>16.83</v>
      </c>
      <c r="I9015" s="6">
        <f>IF(E9015&gt;=Markov!$B$3,1,0)</f>
        <v/>
      </c>
      <c r="J9015" s="6">
        <f>I9014</f>
        <v/>
      </c>
      <c r="K9015" s="7">
        <f>MAR1!$B$5+MAR1!$C$5*COS(2*PI()*$C9015/365)+MAR1!$D$5*SIN(2*PI()*$C9015/365)</f>
        <v/>
      </c>
      <c r="L9015" s="7">
        <f>MAR1!$B$6+MAR1!$C$6*COS(2*PI()*$C9015/365)+MAR1!$D$6*SIN(2*PI()*$C9015/365)</f>
        <v/>
      </c>
      <c r="M9015" s="7">
        <f>MAR1!$B$7+MAR1!$C$7*COS(2*PI()*$C9015/365)+MAR1!$D$7*SIN(2*PI()*$C9015/365)</f>
        <v/>
      </c>
      <c r="N9015" s="7">
        <f>F9015-K9015</f>
        <v/>
      </c>
      <c r="O9015" s="7">
        <f>G9015-L9015</f>
        <v/>
      </c>
      <c r="P9015" s="7">
        <f>H9015-M9015</f>
        <v/>
      </c>
      <c r="Q9015" s="7">
        <f>IF($I9015=1,(N9015-MAR1!$B$11)/MAR1!$D$11,(N9015-MAR1!$C$11)/MAR1!$E$11)</f>
        <v/>
      </c>
      <c r="R9015" s="7">
        <f>IF($I9015=1,(O9015-MAR1!$B$12)/MAR1!$D$12,(O9015-MAR1!$C$12)/MAR1!$E$12)</f>
        <v/>
      </c>
      <c r="S9015" s="7">
        <f>IF($I9015=1,(P9015-MAR1!$B$13)/MAR1!$D$13,(P9015-MAR1!$C$13)/MAR1!$E$13)</f>
        <v/>
      </c>
    </row>
    <row r="9016">
      <c r="A9016" s="5" t="n">
        <v>9015</v>
      </c>
      <c r="B9016" s="5" t="n">
        <v>25</v>
      </c>
      <c r="C9016" s="5" t="n">
        <v>255</v>
      </c>
      <c r="D9016" s="5" t="n">
        <v>9</v>
      </c>
      <c r="E9016" s="5" t="n">
        <v>0</v>
      </c>
      <c r="F9016" s="5" t="n">
        <v>30.8</v>
      </c>
      <c r="G9016" s="5" t="n">
        <v>21.6</v>
      </c>
      <c r="H9016" s="5" t="n">
        <v>15.2</v>
      </c>
      <c r="I9016" s="6">
        <f>IF(E9016&gt;=Markov!$B$3,1,0)</f>
        <v/>
      </c>
      <c r="J9016" s="6">
        <f>I9015</f>
        <v/>
      </c>
      <c r="K9016" s="7">
        <f>MAR1!$B$5+MAR1!$C$5*COS(2*PI()*$C9016/365)+MAR1!$D$5*SIN(2*PI()*$C9016/365)</f>
        <v/>
      </c>
      <c r="L9016" s="7">
        <f>MAR1!$B$6+MAR1!$C$6*COS(2*PI()*$C9016/365)+MAR1!$D$6*SIN(2*PI()*$C9016/365)</f>
        <v/>
      </c>
      <c r="M9016" s="7">
        <f>MAR1!$B$7+MAR1!$C$7*COS(2*PI()*$C9016/365)+MAR1!$D$7*SIN(2*PI()*$C9016/365)</f>
        <v/>
      </c>
      <c r="N9016" s="7">
        <f>F9016-K9016</f>
        <v/>
      </c>
      <c r="O9016" s="7">
        <f>G9016-L9016</f>
        <v/>
      </c>
      <c r="P9016" s="7">
        <f>H9016-M9016</f>
        <v/>
      </c>
      <c r="Q9016" s="7">
        <f>IF($I9016=1,(N9016-MAR1!$B$11)/MAR1!$D$11,(N9016-MAR1!$C$11)/MAR1!$E$11)</f>
        <v/>
      </c>
      <c r="R9016" s="7">
        <f>IF($I9016=1,(O9016-MAR1!$B$12)/MAR1!$D$12,(O9016-MAR1!$C$12)/MAR1!$E$12)</f>
        <v/>
      </c>
      <c r="S9016" s="7">
        <f>IF($I9016=1,(P9016-MAR1!$B$13)/MAR1!$D$13,(P9016-MAR1!$C$13)/MAR1!$E$13)</f>
        <v/>
      </c>
    </row>
    <row r="9017">
      <c r="A9017" s="5" t="n">
        <v>9016</v>
      </c>
      <c r="B9017" s="5" t="n">
        <v>25</v>
      </c>
      <c r="C9017" s="5" t="n">
        <v>256</v>
      </c>
      <c r="D9017" s="5" t="n">
        <v>9</v>
      </c>
      <c r="E9017" s="5" t="n">
        <v>0</v>
      </c>
      <c r="F9017" s="5" t="n">
        <v>31.9</v>
      </c>
      <c r="G9017" s="5" t="n">
        <v>22.4</v>
      </c>
      <c r="H9017" s="5" t="n">
        <v>12.53</v>
      </c>
      <c r="I9017" s="6">
        <f>IF(E9017&gt;=Markov!$B$3,1,0)</f>
        <v/>
      </c>
      <c r="J9017" s="6">
        <f>I9016</f>
        <v/>
      </c>
      <c r="K9017" s="7">
        <f>MAR1!$B$5+MAR1!$C$5*COS(2*PI()*$C9017/365)+MAR1!$D$5*SIN(2*PI()*$C9017/365)</f>
        <v/>
      </c>
      <c r="L9017" s="7">
        <f>MAR1!$B$6+MAR1!$C$6*COS(2*PI()*$C9017/365)+MAR1!$D$6*SIN(2*PI()*$C9017/365)</f>
        <v/>
      </c>
      <c r="M9017" s="7">
        <f>MAR1!$B$7+MAR1!$C$7*COS(2*PI()*$C9017/365)+MAR1!$D$7*SIN(2*PI()*$C9017/365)</f>
        <v/>
      </c>
      <c r="N9017" s="7">
        <f>F9017-K9017</f>
        <v/>
      </c>
      <c r="O9017" s="7">
        <f>G9017-L9017</f>
        <v/>
      </c>
      <c r="P9017" s="7">
        <f>H9017-M9017</f>
        <v/>
      </c>
      <c r="Q9017" s="7">
        <f>IF($I9017=1,(N9017-MAR1!$B$11)/MAR1!$D$11,(N9017-MAR1!$C$11)/MAR1!$E$11)</f>
        <v/>
      </c>
      <c r="R9017" s="7">
        <f>IF($I9017=1,(O9017-MAR1!$B$12)/MAR1!$D$12,(O9017-MAR1!$C$12)/MAR1!$E$12)</f>
        <v/>
      </c>
      <c r="S9017" s="7">
        <f>IF($I9017=1,(P9017-MAR1!$B$13)/MAR1!$D$13,(P9017-MAR1!$C$13)/MAR1!$E$13)</f>
        <v/>
      </c>
    </row>
    <row r="9018">
      <c r="A9018" s="5" t="n">
        <v>9017</v>
      </c>
      <c r="B9018" s="5" t="n">
        <v>25</v>
      </c>
      <c r="C9018" s="5" t="n">
        <v>257</v>
      </c>
      <c r="D9018" s="5" t="n">
        <v>9</v>
      </c>
      <c r="E9018" s="5" t="n">
        <v>2.4</v>
      </c>
      <c r="F9018" s="5" t="n">
        <v>28</v>
      </c>
      <c r="G9018" s="5" t="n">
        <v>21.4</v>
      </c>
      <c r="H9018" s="5" t="n">
        <v>12.2</v>
      </c>
      <c r="I9018" s="6">
        <f>IF(E9018&gt;=Markov!$B$3,1,0)</f>
        <v/>
      </c>
      <c r="J9018" s="6">
        <f>I9017</f>
        <v/>
      </c>
      <c r="K9018" s="7">
        <f>MAR1!$B$5+MAR1!$C$5*COS(2*PI()*$C9018/365)+MAR1!$D$5*SIN(2*PI()*$C9018/365)</f>
        <v/>
      </c>
      <c r="L9018" s="7">
        <f>MAR1!$B$6+MAR1!$C$6*COS(2*PI()*$C9018/365)+MAR1!$D$6*SIN(2*PI()*$C9018/365)</f>
        <v/>
      </c>
      <c r="M9018" s="7">
        <f>MAR1!$B$7+MAR1!$C$7*COS(2*PI()*$C9018/365)+MAR1!$D$7*SIN(2*PI()*$C9018/365)</f>
        <v/>
      </c>
      <c r="N9018" s="7">
        <f>F9018-K9018</f>
        <v/>
      </c>
      <c r="O9018" s="7">
        <f>G9018-L9018</f>
        <v/>
      </c>
      <c r="P9018" s="7">
        <f>H9018-M9018</f>
        <v/>
      </c>
      <c r="Q9018" s="7">
        <f>IF($I9018=1,(N9018-MAR1!$B$11)/MAR1!$D$11,(N9018-MAR1!$C$11)/MAR1!$E$11)</f>
        <v/>
      </c>
      <c r="R9018" s="7">
        <f>IF($I9018=1,(O9018-MAR1!$B$12)/MAR1!$D$12,(O9018-MAR1!$C$12)/MAR1!$E$12)</f>
        <v/>
      </c>
      <c r="S9018" s="7">
        <f>IF($I9018=1,(P9018-MAR1!$B$13)/MAR1!$D$13,(P9018-MAR1!$C$13)/MAR1!$E$13)</f>
        <v/>
      </c>
    </row>
    <row r="9019">
      <c r="A9019" s="5" t="n">
        <v>9018</v>
      </c>
      <c r="B9019" s="5" t="n">
        <v>25</v>
      </c>
      <c r="C9019" s="5" t="n">
        <v>258</v>
      </c>
      <c r="D9019" s="5" t="n">
        <v>9</v>
      </c>
      <c r="E9019" s="5" t="n">
        <v>1.3</v>
      </c>
      <c r="F9019" s="5" t="n">
        <v>27.1</v>
      </c>
      <c r="G9019" s="5" t="n">
        <v>19.9</v>
      </c>
      <c r="H9019" s="5" t="n">
        <v>13.75</v>
      </c>
      <c r="I9019" s="6">
        <f>IF(E9019&gt;=Markov!$B$3,1,0)</f>
        <v/>
      </c>
      <c r="J9019" s="6">
        <f>I9018</f>
        <v/>
      </c>
      <c r="K9019" s="7">
        <f>MAR1!$B$5+MAR1!$C$5*COS(2*PI()*$C9019/365)+MAR1!$D$5*SIN(2*PI()*$C9019/365)</f>
        <v/>
      </c>
      <c r="L9019" s="7">
        <f>MAR1!$B$6+MAR1!$C$6*COS(2*PI()*$C9019/365)+MAR1!$D$6*SIN(2*PI()*$C9019/365)</f>
        <v/>
      </c>
      <c r="M9019" s="7">
        <f>MAR1!$B$7+MAR1!$C$7*COS(2*PI()*$C9019/365)+MAR1!$D$7*SIN(2*PI()*$C9019/365)</f>
        <v/>
      </c>
      <c r="N9019" s="7">
        <f>F9019-K9019</f>
        <v/>
      </c>
      <c r="O9019" s="7">
        <f>G9019-L9019</f>
        <v/>
      </c>
      <c r="P9019" s="7">
        <f>H9019-M9019</f>
        <v/>
      </c>
      <c r="Q9019" s="7">
        <f>IF($I9019=1,(N9019-MAR1!$B$11)/MAR1!$D$11,(N9019-MAR1!$C$11)/MAR1!$E$11)</f>
        <v/>
      </c>
      <c r="R9019" s="7">
        <f>IF($I9019=1,(O9019-MAR1!$B$12)/MAR1!$D$12,(O9019-MAR1!$C$12)/MAR1!$E$12)</f>
        <v/>
      </c>
      <c r="S9019" s="7">
        <f>IF($I9019=1,(P9019-MAR1!$B$13)/MAR1!$D$13,(P9019-MAR1!$C$13)/MAR1!$E$13)</f>
        <v/>
      </c>
    </row>
    <row r="9020">
      <c r="A9020" s="5" t="n">
        <v>9019</v>
      </c>
      <c r="B9020" s="5" t="n">
        <v>25</v>
      </c>
      <c r="C9020" s="5" t="n">
        <v>259</v>
      </c>
      <c r="D9020" s="5" t="n">
        <v>9</v>
      </c>
      <c r="E9020" s="5" t="n">
        <v>0</v>
      </c>
      <c r="F9020" s="5" t="n">
        <v>29.8</v>
      </c>
      <c r="G9020" s="5" t="n">
        <v>21.2</v>
      </c>
      <c r="H9020" s="5" t="n">
        <v>19.9</v>
      </c>
      <c r="I9020" s="6">
        <f>IF(E9020&gt;=Markov!$B$3,1,0)</f>
        <v/>
      </c>
      <c r="J9020" s="6">
        <f>I9019</f>
        <v/>
      </c>
      <c r="K9020" s="7">
        <f>MAR1!$B$5+MAR1!$C$5*COS(2*PI()*$C9020/365)+MAR1!$D$5*SIN(2*PI()*$C9020/365)</f>
        <v/>
      </c>
      <c r="L9020" s="7">
        <f>MAR1!$B$6+MAR1!$C$6*COS(2*PI()*$C9020/365)+MAR1!$D$6*SIN(2*PI()*$C9020/365)</f>
        <v/>
      </c>
      <c r="M9020" s="7">
        <f>MAR1!$B$7+MAR1!$C$7*COS(2*PI()*$C9020/365)+MAR1!$D$7*SIN(2*PI()*$C9020/365)</f>
        <v/>
      </c>
      <c r="N9020" s="7">
        <f>F9020-K9020</f>
        <v/>
      </c>
      <c r="O9020" s="7">
        <f>G9020-L9020</f>
        <v/>
      </c>
      <c r="P9020" s="7">
        <f>H9020-M9020</f>
        <v/>
      </c>
      <c r="Q9020" s="7">
        <f>IF($I9020=1,(N9020-MAR1!$B$11)/MAR1!$D$11,(N9020-MAR1!$C$11)/MAR1!$E$11)</f>
        <v/>
      </c>
      <c r="R9020" s="7">
        <f>IF($I9020=1,(O9020-MAR1!$B$12)/MAR1!$D$12,(O9020-MAR1!$C$12)/MAR1!$E$12)</f>
        <v/>
      </c>
      <c r="S9020" s="7">
        <f>IF($I9020=1,(P9020-MAR1!$B$13)/MAR1!$D$13,(P9020-MAR1!$C$13)/MAR1!$E$13)</f>
        <v/>
      </c>
    </row>
    <row r="9021">
      <c r="A9021" s="5" t="n">
        <v>9020</v>
      </c>
      <c r="B9021" s="5" t="n">
        <v>25</v>
      </c>
      <c r="C9021" s="5" t="n">
        <v>260</v>
      </c>
      <c r="D9021" s="5" t="n">
        <v>9</v>
      </c>
      <c r="E9021" s="5" t="n">
        <v>0</v>
      </c>
      <c r="F9021" s="5" t="n">
        <v>27.4</v>
      </c>
      <c r="G9021" s="5" t="n">
        <v>21.7</v>
      </c>
      <c r="H9021" s="5" t="n">
        <v>18.08</v>
      </c>
      <c r="I9021" s="6">
        <f>IF(E9021&gt;=Markov!$B$3,1,0)</f>
        <v/>
      </c>
      <c r="J9021" s="6">
        <f>I9020</f>
        <v/>
      </c>
      <c r="K9021" s="7">
        <f>MAR1!$B$5+MAR1!$C$5*COS(2*PI()*$C9021/365)+MAR1!$D$5*SIN(2*PI()*$C9021/365)</f>
        <v/>
      </c>
      <c r="L9021" s="7">
        <f>MAR1!$B$6+MAR1!$C$6*COS(2*PI()*$C9021/365)+MAR1!$D$6*SIN(2*PI()*$C9021/365)</f>
        <v/>
      </c>
      <c r="M9021" s="7">
        <f>MAR1!$B$7+MAR1!$C$7*COS(2*PI()*$C9021/365)+MAR1!$D$7*SIN(2*PI()*$C9021/365)</f>
        <v/>
      </c>
      <c r="N9021" s="7">
        <f>F9021-K9021</f>
        <v/>
      </c>
      <c r="O9021" s="7">
        <f>G9021-L9021</f>
        <v/>
      </c>
      <c r="P9021" s="7">
        <f>H9021-M9021</f>
        <v/>
      </c>
      <c r="Q9021" s="7">
        <f>IF($I9021=1,(N9021-MAR1!$B$11)/MAR1!$D$11,(N9021-MAR1!$C$11)/MAR1!$E$11)</f>
        <v/>
      </c>
      <c r="R9021" s="7">
        <f>IF($I9021=1,(O9021-MAR1!$B$12)/MAR1!$D$12,(O9021-MAR1!$C$12)/MAR1!$E$12)</f>
        <v/>
      </c>
      <c r="S9021" s="7">
        <f>IF($I9021=1,(P9021-MAR1!$B$13)/MAR1!$D$13,(P9021-MAR1!$C$13)/MAR1!$E$13)</f>
        <v/>
      </c>
    </row>
    <row r="9022">
      <c r="A9022" s="5" t="n">
        <v>9021</v>
      </c>
      <c r="B9022" s="5" t="n">
        <v>25</v>
      </c>
      <c r="C9022" s="5" t="n">
        <v>261</v>
      </c>
      <c r="D9022" s="5" t="n">
        <v>9</v>
      </c>
      <c r="E9022" s="5" t="n">
        <v>0</v>
      </c>
      <c r="F9022" s="5" t="n">
        <v>31</v>
      </c>
      <c r="G9022" s="5" t="n">
        <v>22</v>
      </c>
      <c r="H9022" s="5" t="n">
        <v>16.5</v>
      </c>
      <c r="I9022" s="6">
        <f>IF(E9022&gt;=Markov!$B$3,1,0)</f>
        <v/>
      </c>
      <c r="J9022" s="6">
        <f>I9021</f>
        <v/>
      </c>
      <c r="K9022" s="7">
        <f>MAR1!$B$5+MAR1!$C$5*COS(2*PI()*$C9022/365)+MAR1!$D$5*SIN(2*PI()*$C9022/365)</f>
        <v/>
      </c>
      <c r="L9022" s="7">
        <f>MAR1!$B$6+MAR1!$C$6*COS(2*PI()*$C9022/365)+MAR1!$D$6*SIN(2*PI()*$C9022/365)</f>
        <v/>
      </c>
      <c r="M9022" s="7">
        <f>MAR1!$B$7+MAR1!$C$7*COS(2*PI()*$C9022/365)+MAR1!$D$7*SIN(2*PI()*$C9022/365)</f>
        <v/>
      </c>
      <c r="N9022" s="7">
        <f>F9022-K9022</f>
        <v/>
      </c>
      <c r="O9022" s="7">
        <f>G9022-L9022</f>
        <v/>
      </c>
      <c r="P9022" s="7">
        <f>H9022-M9022</f>
        <v/>
      </c>
      <c r="Q9022" s="7">
        <f>IF($I9022=1,(N9022-MAR1!$B$11)/MAR1!$D$11,(N9022-MAR1!$C$11)/MAR1!$E$11)</f>
        <v/>
      </c>
      <c r="R9022" s="7">
        <f>IF($I9022=1,(O9022-MAR1!$B$12)/MAR1!$D$12,(O9022-MAR1!$C$12)/MAR1!$E$12)</f>
        <v/>
      </c>
      <c r="S9022" s="7">
        <f>IF($I9022=1,(P9022-MAR1!$B$13)/MAR1!$D$13,(P9022-MAR1!$C$13)/MAR1!$E$13)</f>
        <v/>
      </c>
    </row>
    <row r="9023">
      <c r="A9023" s="5" t="n">
        <v>9022</v>
      </c>
      <c r="B9023" s="5" t="n">
        <v>25</v>
      </c>
      <c r="C9023" s="5" t="n">
        <v>262</v>
      </c>
      <c r="D9023" s="5" t="n">
        <v>9</v>
      </c>
      <c r="E9023" s="5" t="n">
        <v>4.5</v>
      </c>
      <c r="F9023" s="5" t="n">
        <v>28.4</v>
      </c>
      <c r="G9023" s="5" t="n">
        <v>19.8</v>
      </c>
      <c r="H9023" s="5" t="n">
        <v>10.08</v>
      </c>
      <c r="I9023" s="6">
        <f>IF(E9023&gt;=Markov!$B$3,1,0)</f>
        <v/>
      </c>
      <c r="J9023" s="6">
        <f>I9022</f>
        <v/>
      </c>
      <c r="K9023" s="7">
        <f>MAR1!$B$5+MAR1!$C$5*COS(2*PI()*$C9023/365)+MAR1!$D$5*SIN(2*PI()*$C9023/365)</f>
        <v/>
      </c>
      <c r="L9023" s="7">
        <f>MAR1!$B$6+MAR1!$C$6*COS(2*PI()*$C9023/365)+MAR1!$D$6*SIN(2*PI()*$C9023/365)</f>
        <v/>
      </c>
      <c r="M9023" s="7">
        <f>MAR1!$B$7+MAR1!$C$7*COS(2*PI()*$C9023/365)+MAR1!$D$7*SIN(2*PI()*$C9023/365)</f>
        <v/>
      </c>
      <c r="N9023" s="7">
        <f>F9023-K9023</f>
        <v/>
      </c>
      <c r="O9023" s="7">
        <f>G9023-L9023</f>
        <v/>
      </c>
      <c r="P9023" s="7">
        <f>H9023-M9023</f>
        <v/>
      </c>
      <c r="Q9023" s="7">
        <f>IF($I9023=1,(N9023-MAR1!$B$11)/MAR1!$D$11,(N9023-MAR1!$C$11)/MAR1!$E$11)</f>
        <v/>
      </c>
      <c r="R9023" s="7">
        <f>IF($I9023=1,(O9023-MAR1!$B$12)/MAR1!$D$12,(O9023-MAR1!$C$12)/MAR1!$E$12)</f>
        <v/>
      </c>
      <c r="S9023" s="7">
        <f>IF($I9023=1,(P9023-MAR1!$B$13)/MAR1!$D$13,(P9023-MAR1!$C$13)/MAR1!$E$13)</f>
        <v/>
      </c>
    </row>
    <row r="9024">
      <c r="A9024" s="5" t="n">
        <v>9023</v>
      </c>
      <c r="B9024" s="5" t="n">
        <v>25</v>
      </c>
      <c r="C9024" s="5" t="n">
        <v>263</v>
      </c>
      <c r="D9024" s="5" t="n">
        <v>9</v>
      </c>
      <c r="E9024" s="5" t="n">
        <v>4.8</v>
      </c>
      <c r="F9024" s="5" t="n">
        <v>27.4</v>
      </c>
      <c r="G9024" s="5" t="n">
        <v>19.9</v>
      </c>
      <c r="H9024" s="5" t="n">
        <v>9.94</v>
      </c>
      <c r="I9024" s="6">
        <f>IF(E9024&gt;=Markov!$B$3,1,0)</f>
        <v/>
      </c>
      <c r="J9024" s="6">
        <f>I9023</f>
        <v/>
      </c>
      <c r="K9024" s="7">
        <f>MAR1!$B$5+MAR1!$C$5*COS(2*PI()*$C9024/365)+MAR1!$D$5*SIN(2*PI()*$C9024/365)</f>
        <v/>
      </c>
      <c r="L9024" s="7">
        <f>MAR1!$B$6+MAR1!$C$6*COS(2*PI()*$C9024/365)+MAR1!$D$6*SIN(2*PI()*$C9024/365)</f>
        <v/>
      </c>
      <c r="M9024" s="7">
        <f>MAR1!$B$7+MAR1!$C$7*COS(2*PI()*$C9024/365)+MAR1!$D$7*SIN(2*PI()*$C9024/365)</f>
        <v/>
      </c>
      <c r="N9024" s="7">
        <f>F9024-K9024</f>
        <v/>
      </c>
      <c r="O9024" s="7">
        <f>G9024-L9024</f>
        <v/>
      </c>
      <c r="P9024" s="7">
        <f>H9024-M9024</f>
        <v/>
      </c>
      <c r="Q9024" s="7">
        <f>IF($I9024=1,(N9024-MAR1!$B$11)/MAR1!$D$11,(N9024-MAR1!$C$11)/MAR1!$E$11)</f>
        <v/>
      </c>
      <c r="R9024" s="7">
        <f>IF($I9024=1,(O9024-MAR1!$B$12)/MAR1!$D$12,(O9024-MAR1!$C$12)/MAR1!$E$12)</f>
        <v/>
      </c>
      <c r="S9024" s="7">
        <f>IF($I9024=1,(P9024-MAR1!$B$13)/MAR1!$D$13,(P9024-MAR1!$C$13)/MAR1!$E$13)</f>
        <v/>
      </c>
    </row>
    <row r="9025">
      <c r="A9025" s="5" t="n">
        <v>9024</v>
      </c>
      <c r="B9025" s="5" t="n">
        <v>25</v>
      </c>
      <c r="C9025" s="5" t="n">
        <v>264</v>
      </c>
      <c r="D9025" s="5" t="n">
        <v>9</v>
      </c>
      <c r="E9025" s="5" t="n">
        <v>3.6</v>
      </c>
      <c r="F9025" s="5" t="n">
        <v>30.5</v>
      </c>
      <c r="G9025" s="5" t="n">
        <v>21.9</v>
      </c>
      <c r="H9025" s="5" t="n">
        <v>15.63</v>
      </c>
      <c r="I9025" s="6">
        <f>IF(E9025&gt;=Markov!$B$3,1,0)</f>
        <v/>
      </c>
      <c r="J9025" s="6">
        <f>I9024</f>
        <v/>
      </c>
      <c r="K9025" s="7">
        <f>MAR1!$B$5+MAR1!$C$5*COS(2*PI()*$C9025/365)+MAR1!$D$5*SIN(2*PI()*$C9025/365)</f>
        <v/>
      </c>
      <c r="L9025" s="7">
        <f>MAR1!$B$6+MAR1!$C$6*COS(2*PI()*$C9025/365)+MAR1!$D$6*SIN(2*PI()*$C9025/365)</f>
        <v/>
      </c>
      <c r="M9025" s="7">
        <f>MAR1!$B$7+MAR1!$C$7*COS(2*PI()*$C9025/365)+MAR1!$D$7*SIN(2*PI()*$C9025/365)</f>
        <v/>
      </c>
      <c r="N9025" s="7">
        <f>F9025-K9025</f>
        <v/>
      </c>
      <c r="O9025" s="7">
        <f>G9025-L9025</f>
        <v/>
      </c>
      <c r="P9025" s="7">
        <f>H9025-M9025</f>
        <v/>
      </c>
      <c r="Q9025" s="7">
        <f>IF($I9025=1,(N9025-MAR1!$B$11)/MAR1!$D$11,(N9025-MAR1!$C$11)/MAR1!$E$11)</f>
        <v/>
      </c>
      <c r="R9025" s="7">
        <f>IF($I9025=1,(O9025-MAR1!$B$12)/MAR1!$D$12,(O9025-MAR1!$C$12)/MAR1!$E$12)</f>
        <v/>
      </c>
      <c r="S9025" s="7">
        <f>IF($I9025=1,(P9025-MAR1!$B$13)/MAR1!$D$13,(P9025-MAR1!$C$13)/MAR1!$E$13)</f>
        <v/>
      </c>
    </row>
    <row r="9026">
      <c r="A9026" s="5" t="n">
        <v>9025</v>
      </c>
      <c r="B9026" s="5" t="n">
        <v>25</v>
      </c>
      <c r="C9026" s="5" t="n">
        <v>265</v>
      </c>
      <c r="D9026" s="5" t="n">
        <v>9</v>
      </c>
      <c r="E9026" s="5" t="n">
        <v>0</v>
      </c>
      <c r="F9026" s="5" t="n">
        <v>33</v>
      </c>
      <c r="G9026" s="5" t="n">
        <v>21.8</v>
      </c>
      <c r="H9026" s="5" t="n">
        <v>22.51</v>
      </c>
      <c r="I9026" s="6">
        <f>IF(E9026&gt;=Markov!$B$3,1,0)</f>
        <v/>
      </c>
      <c r="J9026" s="6">
        <f>I9025</f>
        <v/>
      </c>
      <c r="K9026" s="7">
        <f>MAR1!$B$5+MAR1!$C$5*COS(2*PI()*$C9026/365)+MAR1!$D$5*SIN(2*PI()*$C9026/365)</f>
        <v/>
      </c>
      <c r="L9026" s="7">
        <f>MAR1!$B$6+MAR1!$C$6*COS(2*PI()*$C9026/365)+MAR1!$D$6*SIN(2*PI()*$C9026/365)</f>
        <v/>
      </c>
      <c r="M9026" s="7">
        <f>MAR1!$B$7+MAR1!$C$7*COS(2*PI()*$C9026/365)+MAR1!$D$7*SIN(2*PI()*$C9026/365)</f>
        <v/>
      </c>
      <c r="N9026" s="7">
        <f>F9026-K9026</f>
        <v/>
      </c>
      <c r="O9026" s="7">
        <f>G9026-L9026</f>
        <v/>
      </c>
      <c r="P9026" s="7">
        <f>H9026-M9026</f>
        <v/>
      </c>
      <c r="Q9026" s="7">
        <f>IF($I9026=1,(N9026-MAR1!$B$11)/MAR1!$D$11,(N9026-MAR1!$C$11)/MAR1!$E$11)</f>
        <v/>
      </c>
      <c r="R9026" s="7">
        <f>IF($I9026=1,(O9026-MAR1!$B$12)/MAR1!$D$12,(O9026-MAR1!$C$12)/MAR1!$E$12)</f>
        <v/>
      </c>
      <c r="S9026" s="7">
        <f>IF($I9026=1,(P9026-MAR1!$B$13)/MAR1!$D$13,(P9026-MAR1!$C$13)/MAR1!$E$13)</f>
        <v/>
      </c>
    </row>
    <row r="9027">
      <c r="A9027" s="5" t="n">
        <v>9026</v>
      </c>
      <c r="B9027" s="5" t="n">
        <v>25</v>
      </c>
      <c r="C9027" s="5" t="n">
        <v>266</v>
      </c>
      <c r="D9027" s="5" t="n">
        <v>9</v>
      </c>
      <c r="E9027" s="5" t="n">
        <v>0</v>
      </c>
      <c r="F9027" s="5" t="n">
        <v>30.4</v>
      </c>
      <c r="G9027" s="5" t="n">
        <v>20.7</v>
      </c>
      <c r="H9027" s="5" t="n">
        <v>17.34</v>
      </c>
      <c r="I9027" s="6">
        <f>IF(E9027&gt;=Markov!$B$3,1,0)</f>
        <v/>
      </c>
      <c r="J9027" s="6">
        <f>I9026</f>
        <v/>
      </c>
      <c r="K9027" s="7">
        <f>MAR1!$B$5+MAR1!$C$5*COS(2*PI()*$C9027/365)+MAR1!$D$5*SIN(2*PI()*$C9027/365)</f>
        <v/>
      </c>
      <c r="L9027" s="7">
        <f>MAR1!$B$6+MAR1!$C$6*COS(2*PI()*$C9027/365)+MAR1!$D$6*SIN(2*PI()*$C9027/365)</f>
        <v/>
      </c>
      <c r="M9027" s="7">
        <f>MAR1!$B$7+MAR1!$C$7*COS(2*PI()*$C9027/365)+MAR1!$D$7*SIN(2*PI()*$C9027/365)</f>
        <v/>
      </c>
      <c r="N9027" s="7">
        <f>F9027-K9027</f>
        <v/>
      </c>
      <c r="O9027" s="7">
        <f>G9027-L9027</f>
        <v/>
      </c>
      <c r="P9027" s="7">
        <f>H9027-M9027</f>
        <v/>
      </c>
      <c r="Q9027" s="7">
        <f>IF($I9027=1,(N9027-MAR1!$B$11)/MAR1!$D$11,(N9027-MAR1!$C$11)/MAR1!$E$11)</f>
        <v/>
      </c>
      <c r="R9027" s="7">
        <f>IF($I9027=1,(O9027-MAR1!$B$12)/MAR1!$D$12,(O9027-MAR1!$C$12)/MAR1!$E$12)</f>
        <v/>
      </c>
      <c r="S9027" s="7">
        <f>IF($I9027=1,(P9027-MAR1!$B$13)/MAR1!$D$13,(P9027-MAR1!$C$13)/MAR1!$E$13)</f>
        <v/>
      </c>
    </row>
    <row r="9028">
      <c r="A9028" s="5" t="n">
        <v>9027</v>
      </c>
      <c r="B9028" s="5" t="n">
        <v>25</v>
      </c>
      <c r="C9028" s="5" t="n">
        <v>267</v>
      </c>
      <c r="D9028" s="5" t="n">
        <v>9</v>
      </c>
      <c r="E9028" s="5" t="n">
        <v>0</v>
      </c>
      <c r="F9028" s="5" t="n">
        <v>30.1</v>
      </c>
      <c r="G9028" s="5" t="n">
        <v>22</v>
      </c>
      <c r="H9028" s="5" t="n">
        <v>10.8</v>
      </c>
      <c r="I9028" s="6">
        <f>IF(E9028&gt;=Markov!$B$3,1,0)</f>
        <v/>
      </c>
      <c r="J9028" s="6">
        <f>I9027</f>
        <v/>
      </c>
      <c r="K9028" s="7">
        <f>MAR1!$B$5+MAR1!$C$5*COS(2*PI()*$C9028/365)+MAR1!$D$5*SIN(2*PI()*$C9028/365)</f>
        <v/>
      </c>
      <c r="L9028" s="7">
        <f>MAR1!$B$6+MAR1!$C$6*COS(2*PI()*$C9028/365)+MAR1!$D$6*SIN(2*PI()*$C9028/365)</f>
        <v/>
      </c>
      <c r="M9028" s="7">
        <f>MAR1!$B$7+MAR1!$C$7*COS(2*PI()*$C9028/365)+MAR1!$D$7*SIN(2*PI()*$C9028/365)</f>
        <v/>
      </c>
      <c r="N9028" s="7">
        <f>F9028-K9028</f>
        <v/>
      </c>
      <c r="O9028" s="7">
        <f>G9028-L9028</f>
        <v/>
      </c>
      <c r="P9028" s="7">
        <f>H9028-M9028</f>
        <v/>
      </c>
      <c r="Q9028" s="7">
        <f>IF($I9028=1,(N9028-MAR1!$B$11)/MAR1!$D$11,(N9028-MAR1!$C$11)/MAR1!$E$11)</f>
        <v/>
      </c>
      <c r="R9028" s="7">
        <f>IF($I9028=1,(O9028-MAR1!$B$12)/MAR1!$D$12,(O9028-MAR1!$C$12)/MAR1!$E$12)</f>
        <v/>
      </c>
      <c r="S9028" s="7">
        <f>IF($I9028=1,(P9028-MAR1!$B$13)/MAR1!$D$13,(P9028-MAR1!$C$13)/MAR1!$E$13)</f>
        <v/>
      </c>
    </row>
    <row r="9029">
      <c r="A9029" s="5" t="n">
        <v>9028</v>
      </c>
      <c r="B9029" s="5" t="n">
        <v>25</v>
      </c>
      <c r="C9029" s="5" t="n">
        <v>268</v>
      </c>
      <c r="D9029" s="5" t="n">
        <v>9</v>
      </c>
      <c r="E9029" s="5" t="n">
        <v>0</v>
      </c>
      <c r="F9029" s="5" t="n">
        <v>31.1</v>
      </c>
      <c r="G9029" s="5" t="n">
        <v>20.6</v>
      </c>
      <c r="H9029" s="5" t="n">
        <v>16.22</v>
      </c>
      <c r="I9029" s="6">
        <f>IF(E9029&gt;=Markov!$B$3,1,0)</f>
        <v/>
      </c>
      <c r="J9029" s="6">
        <f>I9028</f>
        <v/>
      </c>
      <c r="K9029" s="7">
        <f>MAR1!$B$5+MAR1!$C$5*COS(2*PI()*$C9029/365)+MAR1!$D$5*SIN(2*PI()*$C9029/365)</f>
        <v/>
      </c>
      <c r="L9029" s="7">
        <f>MAR1!$B$6+MAR1!$C$6*COS(2*PI()*$C9029/365)+MAR1!$D$6*SIN(2*PI()*$C9029/365)</f>
        <v/>
      </c>
      <c r="M9029" s="7">
        <f>MAR1!$B$7+MAR1!$C$7*COS(2*PI()*$C9029/365)+MAR1!$D$7*SIN(2*PI()*$C9029/365)</f>
        <v/>
      </c>
      <c r="N9029" s="7">
        <f>F9029-K9029</f>
        <v/>
      </c>
      <c r="O9029" s="7">
        <f>G9029-L9029</f>
        <v/>
      </c>
      <c r="P9029" s="7">
        <f>H9029-M9029</f>
        <v/>
      </c>
      <c r="Q9029" s="7">
        <f>IF($I9029=1,(N9029-MAR1!$B$11)/MAR1!$D$11,(N9029-MAR1!$C$11)/MAR1!$E$11)</f>
        <v/>
      </c>
      <c r="R9029" s="7">
        <f>IF($I9029=1,(O9029-MAR1!$B$12)/MAR1!$D$12,(O9029-MAR1!$C$12)/MAR1!$E$12)</f>
        <v/>
      </c>
      <c r="S9029" s="7">
        <f>IF($I9029=1,(P9029-MAR1!$B$13)/MAR1!$D$13,(P9029-MAR1!$C$13)/MAR1!$E$13)</f>
        <v/>
      </c>
    </row>
    <row r="9030">
      <c r="A9030" s="5" t="n">
        <v>9029</v>
      </c>
      <c r="B9030" s="5" t="n">
        <v>25</v>
      </c>
      <c r="C9030" s="5" t="n">
        <v>269</v>
      </c>
      <c r="D9030" s="5" t="n">
        <v>9</v>
      </c>
      <c r="E9030" s="5" t="n">
        <v>11</v>
      </c>
      <c r="F9030" s="5" t="n">
        <v>27.7</v>
      </c>
      <c r="G9030" s="5" t="n">
        <v>20.3</v>
      </c>
      <c r="H9030" s="5" t="n">
        <v>8.16</v>
      </c>
      <c r="I9030" s="6">
        <f>IF(E9030&gt;=Markov!$B$3,1,0)</f>
        <v/>
      </c>
      <c r="J9030" s="6">
        <f>I9029</f>
        <v/>
      </c>
      <c r="K9030" s="7">
        <f>MAR1!$B$5+MAR1!$C$5*COS(2*PI()*$C9030/365)+MAR1!$D$5*SIN(2*PI()*$C9030/365)</f>
        <v/>
      </c>
      <c r="L9030" s="7">
        <f>MAR1!$B$6+MAR1!$C$6*COS(2*PI()*$C9030/365)+MAR1!$D$6*SIN(2*PI()*$C9030/365)</f>
        <v/>
      </c>
      <c r="M9030" s="7">
        <f>MAR1!$B$7+MAR1!$C$7*COS(2*PI()*$C9030/365)+MAR1!$D$7*SIN(2*PI()*$C9030/365)</f>
        <v/>
      </c>
      <c r="N9030" s="7">
        <f>F9030-K9030</f>
        <v/>
      </c>
      <c r="O9030" s="7">
        <f>G9030-L9030</f>
        <v/>
      </c>
      <c r="P9030" s="7">
        <f>H9030-M9030</f>
        <v/>
      </c>
      <c r="Q9030" s="7">
        <f>IF($I9030=1,(N9030-MAR1!$B$11)/MAR1!$D$11,(N9030-MAR1!$C$11)/MAR1!$E$11)</f>
        <v/>
      </c>
      <c r="R9030" s="7">
        <f>IF($I9030=1,(O9030-MAR1!$B$12)/MAR1!$D$12,(O9030-MAR1!$C$12)/MAR1!$E$12)</f>
        <v/>
      </c>
      <c r="S9030" s="7">
        <f>IF($I9030=1,(P9030-MAR1!$B$13)/MAR1!$D$13,(P9030-MAR1!$C$13)/MAR1!$E$13)</f>
        <v/>
      </c>
    </row>
    <row r="9031">
      <c r="A9031" s="5" t="n">
        <v>9030</v>
      </c>
      <c r="B9031" s="5" t="n">
        <v>25</v>
      </c>
      <c r="C9031" s="5" t="n">
        <v>270</v>
      </c>
      <c r="D9031" s="5" t="n">
        <v>9</v>
      </c>
      <c r="E9031" s="5" t="n">
        <v>1.3</v>
      </c>
      <c r="F9031" s="5" t="n">
        <v>27.7</v>
      </c>
      <c r="G9031" s="5" t="n">
        <v>19.6</v>
      </c>
      <c r="H9031" s="5" t="n">
        <v>10</v>
      </c>
      <c r="I9031" s="6">
        <f>IF(E9031&gt;=Markov!$B$3,1,0)</f>
        <v/>
      </c>
      <c r="J9031" s="6">
        <f>I9030</f>
        <v/>
      </c>
      <c r="K9031" s="7">
        <f>MAR1!$B$5+MAR1!$C$5*COS(2*PI()*$C9031/365)+MAR1!$D$5*SIN(2*PI()*$C9031/365)</f>
        <v/>
      </c>
      <c r="L9031" s="7">
        <f>MAR1!$B$6+MAR1!$C$6*COS(2*PI()*$C9031/365)+MAR1!$D$6*SIN(2*PI()*$C9031/365)</f>
        <v/>
      </c>
      <c r="M9031" s="7">
        <f>MAR1!$B$7+MAR1!$C$7*COS(2*PI()*$C9031/365)+MAR1!$D$7*SIN(2*PI()*$C9031/365)</f>
        <v/>
      </c>
      <c r="N9031" s="7">
        <f>F9031-K9031</f>
        <v/>
      </c>
      <c r="O9031" s="7">
        <f>G9031-L9031</f>
        <v/>
      </c>
      <c r="P9031" s="7">
        <f>H9031-M9031</f>
        <v/>
      </c>
      <c r="Q9031" s="7">
        <f>IF($I9031=1,(N9031-MAR1!$B$11)/MAR1!$D$11,(N9031-MAR1!$C$11)/MAR1!$E$11)</f>
        <v/>
      </c>
      <c r="R9031" s="7">
        <f>IF($I9031=1,(O9031-MAR1!$B$12)/MAR1!$D$12,(O9031-MAR1!$C$12)/MAR1!$E$12)</f>
        <v/>
      </c>
      <c r="S9031" s="7">
        <f>IF($I9031=1,(P9031-MAR1!$B$13)/MAR1!$D$13,(P9031-MAR1!$C$13)/MAR1!$E$13)</f>
        <v/>
      </c>
    </row>
    <row r="9032">
      <c r="A9032" s="5" t="n">
        <v>9031</v>
      </c>
      <c r="B9032" s="5" t="n">
        <v>25</v>
      </c>
      <c r="C9032" s="5" t="n">
        <v>271</v>
      </c>
      <c r="D9032" s="5" t="n">
        <v>9</v>
      </c>
      <c r="E9032" s="5" t="n">
        <v>0</v>
      </c>
      <c r="F9032" s="5" t="n">
        <v>31</v>
      </c>
      <c r="G9032" s="5" t="n">
        <v>20.4</v>
      </c>
      <c r="H9032" s="5" t="n">
        <v>12.23</v>
      </c>
      <c r="I9032" s="6">
        <f>IF(E9032&gt;=Markov!$B$3,1,0)</f>
        <v/>
      </c>
      <c r="J9032" s="6">
        <f>I9031</f>
        <v/>
      </c>
      <c r="K9032" s="7">
        <f>MAR1!$B$5+MAR1!$C$5*COS(2*PI()*$C9032/365)+MAR1!$D$5*SIN(2*PI()*$C9032/365)</f>
        <v/>
      </c>
      <c r="L9032" s="7">
        <f>MAR1!$B$6+MAR1!$C$6*COS(2*PI()*$C9032/365)+MAR1!$D$6*SIN(2*PI()*$C9032/365)</f>
        <v/>
      </c>
      <c r="M9032" s="7">
        <f>MAR1!$B$7+MAR1!$C$7*COS(2*PI()*$C9032/365)+MAR1!$D$7*SIN(2*PI()*$C9032/365)</f>
        <v/>
      </c>
      <c r="N9032" s="7">
        <f>F9032-K9032</f>
        <v/>
      </c>
      <c r="O9032" s="7">
        <f>G9032-L9032</f>
        <v/>
      </c>
      <c r="P9032" s="7">
        <f>H9032-M9032</f>
        <v/>
      </c>
      <c r="Q9032" s="7">
        <f>IF($I9032=1,(N9032-MAR1!$B$11)/MAR1!$D$11,(N9032-MAR1!$C$11)/MAR1!$E$11)</f>
        <v/>
      </c>
      <c r="R9032" s="7">
        <f>IF($I9032=1,(O9032-MAR1!$B$12)/MAR1!$D$12,(O9032-MAR1!$C$12)/MAR1!$E$12)</f>
        <v/>
      </c>
      <c r="S9032" s="7">
        <f>IF($I9032=1,(P9032-MAR1!$B$13)/MAR1!$D$13,(P9032-MAR1!$C$13)/MAR1!$E$13)</f>
        <v/>
      </c>
    </row>
    <row r="9033">
      <c r="A9033" s="5" t="n">
        <v>9032</v>
      </c>
      <c r="B9033" s="5" t="n">
        <v>25</v>
      </c>
      <c r="C9033" s="5" t="n">
        <v>272</v>
      </c>
      <c r="D9033" s="5" t="n">
        <v>9</v>
      </c>
      <c r="E9033" s="5" t="n">
        <v>0</v>
      </c>
      <c r="F9033" s="5" t="n">
        <v>30.5</v>
      </c>
      <c r="G9033" s="5" t="n">
        <v>18.8</v>
      </c>
      <c r="H9033" s="5" t="n">
        <v>14.25</v>
      </c>
      <c r="I9033" s="6">
        <f>IF(E9033&gt;=Markov!$B$3,1,0)</f>
        <v/>
      </c>
      <c r="J9033" s="6">
        <f>I9032</f>
        <v/>
      </c>
      <c r="K9033" s="7">
        <f>MAR1!$B$5+MAR1!$C$5*COS(2*PI()*$C9033/365)+MAR1!$D$5*SIN(2*PI()*$C9033/365)</f>
        <v/>
      </c>
      <c r="L9033" s="7">
        <f>MAR1!$B$6+MAR1!$C$6*COS(2*PI()*$C9033/365)+MAR1!$D$6*SIN(2*PI()*$C9033/365)</f>
        <v/>
      </c>
      <c r="M9033" s="7">
        <f>MAR1!$B$7+MAR1!$C$7*COS(2*PI()*$C9033/365)+MAR1!$D$7*SIN(2*PI()*$C9033/365)</f>
        <v/>
      </c>
      <c r="N9033" s="7">
        <f>F9033-K9033</f>
        <v/>
      </c>
      <c r="O9033" s="7">
        <f>G9033-L9033</f>
        <v/>
      </c>
      <c r="P9033" s="7">
        <f>H9033-M9033</f>
        <v/>
      </c>
      <c r="Q9033" s="7">
        <f>IF($I9033=1,(N9033-MAR1!$B$11)/MAR1!$D$11,(N9033-MAR1!$C$11)/MAR1!$E$11)</f>
        <v/>
      </c>
      <c r="R9033" s="7">
        <f>IF($I9033=1,(O9033-MAR1!$B$12)/MAR1!$D$12,(O9033-MAR1!$C$12)/MAR1!$E$12)</f>
        <v/>
      </c>
      <c r="S9033" s="7">
        <f>IF($I9033=1,(P9033-MAR1!$B$13)/MAR1!$D$13,(P9033-MAR1!$C$13)/MAR1!$E$13)</f>
        <v/>
      </c>
    </row>
    <row r="9034">
      <c r="A9034" s="5" t="n">
        <v>9033</v>
      </c>
      <c r="B9034" s="5" t="n">
        <v>25</v>
      </c>
      <c r="C9034" s="5" t="n">
        <v>273</v>
      </c>
      <c r="D9034" s="5" t="n">
        <v>9</v>
      </c>
      <c r="E9034" s="5" t="n">
        <v>0</v>
      </c>
      <c r="F9034" s="5" t="n">
        <v>30.3</v>
      </c>
      <c r="G9034" s="5" t="n">
        <v>18.9</v>
      </c>
      <c r="H9034" s="5" t="n">
        <v>10.52</v>
      </c>
      <c r="I9034" s="6">
        <f>IF(E9034&gt;=Markov!$B$3,1,0)</f>
        <v/>
      </c>
      <c r="J9034" s="6">
        <f>I9033</f>
        <v/>
      </c>
      <c r="K9034" s="7">
        <f>MAR1!$B$5+MAR1!$C$5*COS(2*PI()*$C9034/365)+MAR1!$D$5*SIN(2*PI()*$C9034/365)</f>
        <v/>
      </c>
      <c r="L9034" s="7">
        <f>MAR1!$B$6+MAR1!$C$6*COS(2*PI()*$C9034/365)+MAR1!$D$6*SIN(2*PI()*$C9034/365)</f>
        <v/>
      </c>
      <c r="M9034" s="7">
        <f>MAR1!$B$7+MAR1!$C$7*COS(2*PI()*$C9034/365)+MAR1!$D$7*SIN(2*PI()*$C9034/365)</f>
        <v/>
      </c>
      <c r="N9034" s="7">
        <f>F9034-K9034</f>
        <v/>
      </c>
      <c r="O9034" s="7">
        <f>G9034-L9034</f>
        <v/>
      </c>
      <c r="P9034" s="7">
        <f>H9034-M9034</f>
        <v/>
      </c>
      <c r="Q9034" s="7">
        <f>IF($I9034=1,(N9034-MAR1!$B$11)/MAR1!$D$11,(N9034-MAR1!$C$11)/MAR1!$E$11)</f>
        <v/>
      </c>
      <c r="R9034" s="7">
        <f>IF($I9034=1,(O9034-MAR1!$B$12)/MAR1!$D$12,(O9034-MAR1!$C$12)/MAR1!$E$12)</f>
        <v/>
      </c>
      <c r="S9034" s="7">
        <f>IF($I9034=1,(P9034-MAR1!$B$13)/MAR1!$D$13,(P9034-MAR1!$C$13)/MAR1!$E$13)</f>
        <v/>
      </c>
    </row>
    <row r="9035">
      <c r="A9035" s="5" t="n">
        <v>9034</v>
      </c>
      <c r="B9035" s="5" t="n">
        <v>25</v>
      </c>
      <c r="C9035" s="5" t="n">
        <v>274</v>
      </c>
      <c r="D9035" s="5" t="n">
        <v>10</v>
      </c>
      <c r="E9035" s="5" t="n">
        <v>19.1</v>
      </c>
      <c r="F9035" s="5" t="n">
        <v>24.6</v>
      </c>
      <c r="G9035" s="5" t="n">
        <v>17.7</v>
      </c>
      <c r="H9035" s="5" t="n">
        <v>6.7</v>
      </c>
      <c r="I9035" s="6">
        <f>IF(E9035&gt;=Markov!$B$3,1,0)</f>
        <v/>
      </c>
      <c r="J9035" s="6">
        <f>I9034</f>
        <v/>
      </c>
      <c r="K9035" s="7">
        <f>MAR1!$B$5+MAR1!$C$5*COS(2*PI()*$C9035/365)+MAR1!$D$5*SIN(2*PI()*$C9035/365)</f>
        <v/>
      </c>
      <c r="L9035" s="7">
        <f>MAR1!$B$6+MAR1!$C$6*COS(2*PI()*$C9035/365)+MAR1!$D$6*SIN(2*PI()*$C9035/365)</f>
        <v/>
      </c>
      <c r="M9035" s="7">
        <f>MAR1!$B$7+MAR1!$C$7*COS(2*PI()*$C9035/365)+MAR1!$D$7*SIN(2*PI()*$C9035/365)</f>
        <v/>
      </c>
      <c r="N9035" s="7">
        <f>F9035-K9035</f>
        <v/>
      </c>
      <c r="O9035" s="7">
        <f>G9035-L9035</f>
        <v/>
      </c>
      <c r="P9035" s="7">
        <f>H9035-M9035</f>
        <v/>
      </c>
      <c r="Q9035" s="7">
        <f>IF($I9035=1,(N9035-MAR1!$B$11)/MAR1!$D$11,(N9035-MAR1!$C$11)/MAR1!$E$11)</f>
        <v/>
      </c>
      <c r="R9035" s="7">
        <f>IF($I9035=1,(O9035-MAR1!$B$12)/MAR1!$D$12,(O9035-MAR1!$C$12)/MAR1!$E$12)</f>
        <v/>
      </c>
      <c r="S9035" s="7">
        <f>IF($I9035=1,(P9035-MAR1!$B$13)/MAR1!$D$13,(P9035-MAR1!$C$13)/MAR1!$E$13)</f>
        <v/>
      </c>
    </row>
    <row r="9036">
      <c r="A9036" s="5" t="n">
        <v>9035</v>
      </c>
      <c r="B9036" s="5" t="n">
        <v>25</v>
      </c>
      <c r="C9036" s="5" t="n">
        <v>275</v>
      </c>
      <c r="D9036" s="5" t="n">
        <v>10</v>
      </c>
      <c r="E9036" s="5" t="n">
        <v>10.9</v>
      </c>
      <c r="F9036" s="5" t="n">
        <v>23.1</v>
      </c>
      <c r="G9036" s="5" t="n">
        <v>17.6</v>
      </c>
      <c r="H9036" s="5" t="n">
        <v>3.54</v>
      </c>
      <c r="I9036" s="6">
        <f>IF(E9036&gt;=Markov!$B$3,1,0)</f>
        <v/>
      </c>
      <c r="J9036" s="6">
        <f>I9035</f>
        <v/>
      </c>
      <c r="K9036" s="7">
        <f>MAR1!$B$5+MAR1!$C$5*COS(2*PI()*$C9036/365)+MAR1!$D$5*SIN(2*PI()*$C9036/365)</f>
        <v/>
      </c>
      <c r="L9036" s="7">
        <f>MAR1!$B$6+MAR1!$C$6*COS(2*PI()*$C9036/365)+MAR1!$D$6*SIN(2*PI()*$C9036/365)</f>
        <v/>
      </c>
      <c r="M9036" s="7">
        <f>MAR1!$B$7+MAR1!$C$7*COS(2*PI()*$C9036/365)+MAR1!$D$7*SIN(2*PI()*$C9036/365)</f>
        <v/>
      </c>
      <c r="N9036" s="7">
        <f>F9036-K9036</f>
        <v/>
      </c>
      <c r="O9036" s="7">
        <f>G9036-L9036</f>
        <v/>
      </c>
      <c r="P9036" s="7">
        <f>H9036-M9036</f>
        <v/>
      </c>
      <c r="Q9036" s="7">
        <f>IF($I9036=1,(N9036-MAR1!$B$11)/MAR1!$D$11,(N9036-MAR1!$C$11)/MAR1!$E$11)</f>
        <v/>
      </c>
      <c r="R9036" s="7">
        <f>IF($I9036=1,(O9036-MAR1!$B$12)/MAR1!$D$12,(O9036-MAR1!$C$12)/MAR1!$E$12)</f>
        <v/>
      </c>
      <c r="S9036" s="7">
        <f>IF($I9036=1,(P9036-MAR1!$B$13)/MAR1!$D$13,(P9036-MAR1!$C$13)/MAR1!$E$13)</f>
        <v/>
      </c>
    </row>
    <row r="9037">
      <c r="A9037" s="5" t="n">
        <v>9036</v>
      </c>
      <c r="B9037" s="5" t="n">
        <v>25</v>
      </c>
      <c r="C9037" s="5" t="n">
        <v>276</v>
      </c>
      <c r="D9037" s="5" t="n">
        <v>10</v>
      </c>
      <c r="E9037" s="5" t="n">
        <v>13</v>
      </c>
      <c r="F9037" s="5" t="n">
        <v>25.2</v>
      </c>
      <c r="G9037" s="5" t="n">
        <v>17.7</v>
      </c>
      <c r="H9037" s="5" t="n">
        <v>10.17</v>
      </c>
      <c r="I9037" s="6">
        <f>IF(E9037&gt;=Markov!$B$3,1,0)</f>
        <v/>
      </c>
      <c r="J9037" s="6">
        <f>I9036</f>
        <v/>
      </c>
      <c r="K9037" s="7">
        <f>MAR1!$B$5+MAR1!$C$5*COS(2*PI()*$C9037/365)+MAR1!$D$5*SIN(2*PI()*$C9037/365)</f>
        <v/>
      </c>
      <c r="L9037" s="7">
        <f>MAR1!$B$6+MAR1!$C$6*COS(2*PI()*$C9037/365)+MAR1!$D$6*SIN(2*PI()*$C9037/365)</f>
        <v/>
      </c>
      <c r="M9037" s="7">
        <f>MAR1!$B$7+MAR1!$C$7*COS(2*PI()*$C9037/365)+MAR1!$D$7*SIN(2*PI()*$C9037/365)</f>
        <v/>
      </c>
      <c r="N9037" s="7">
        <f>F9037-K9037</f>
        <v/>
      </c>
      <c r="O9037" s="7">
        <f>G9037-L9037</f>
        <v/>
      </c>
      <c r="P9037" s="7">
        <f>H9037-M9037</f>
        <v/>
      </c>
      <c r="Q9037" s="7">
        <f>IF($I9037=1,(N9037-MAR1!$B$11)/MAR1!$D$11,(N9037-MAR1!$C$11)/MAR1!$E$11)</f>
        <v/>
      </c>
      <c r="R9037" s="7">
        <f>IF($I9037=1,(O9037-MAR1!$B$12)/MAR1!$D$12,(O9037-MAR1!$C$12)/MAR1!$E$12)</f>
        <v/>
      </c>
      <c r="S9037" s="7">
        <f>IF($I9037=1,(P9037-MAR1!$B$13)/MAR1!$D$13,(P9037-MAR1!$C$13)/MAR1!$E$13)</f>
        <v/>
      </c>
    </row>
    <row r="9038">
      <c r="A9038" s="5" t="n">
        <v>9037</v>
      </c>
      <c r="B9038" s="5" t="n">
        <v>25</v>
      </c>
      <c r="C9038" s="5" t="n">
        <v>277</v>
      </c>
      <c r="D9038" s="5" t="n">
        <v>10</v>
      </c>
      <c r="E9038" s="5" t="n">
        <v>10.7</v>
      </c>
      <c r="F9038" s="5" t="n">
        <v>24.2</v>
      </c>
      <c r="G9038" s="5" t="n">
        <v>17.3</v>
      </c>
      <c r="H9038" s="5" t="n">
        <v>9.74</v>
      </c>
      <c r="I9038" s="6">
        <f>IF(E9038&gt;=Markov!$B$3,1,0)</f>
        <v/>
      </c>
      <c r="J9038" s="6">
        <f>I9037</f>
        <v/>
      </c>
      <c r="K9038" s="7">
        <f>MAR1!$B$5+MAR1!$C$5*COS(2*PI()*$C9038/365)+MAR1!$D$5*SIN(2*PI()*$C9038/365)</f>
        <v/>
      </c>
      <c r="L9038" s="7">
        <f>MAR1!$B$6+MAR1!$C$6*COS(2*PI()*$C9038/365)+MAR1!$D$6*SIN(2*PI()*$C9038/365)</f>
        <v/>
      </c>
      <c r="M9038" s="7">
        <f>MAR1!$B$7+MAR1!$C$7*COS(2*PI()*$C9038/365)+MAR1!$D$7*SIN(2*PI()*$C9038/365)</f>
        <v/>
      </c>
      <c r="N9038" s="7">
        <f>F9038-K9038</f>
        <v/>
      </c>
      <c r="O9038" s="7">
        <f>G9038-L9038</f>
        <v/>
      </c>
      <c r="P9038" s="7">
        <f>H9038-M9038</f>
        <v/>
      </c>
      <c r="Q9038" s="7">
        <f>IF($I9038=1,(N9038-MAR1!$B$11)/MAR1!$D$11,(N9038-MAR1!$C$11)/MAR1!$E$11)</f>
        <v/>
      </c>
      <c r="R9038" s="7">
        <f>IF($I9038=1,(O9038-MAR1!$B$12)/MAR1!$D$12,(O9038-MAR1!$C$12)/MAR1!$E$12)</f>
        <v/>
      </c>
      <c r="S9038" s="7">
        <f>IF($I9038=1,(P9038-MAR1!$B$13)/MAR1!$D$13,(P9038-MAR1!$C$13)/MAR1!$E$13)</f>
        <v/>
      </c>
    </row>
    <row r="9039">
      <c r="A9039" s="5" t="n">
        <v>9038</v>
      </c>
      <c r="B9039" s="5" t="n">
        <v>25</v>
      </c>
      <c r="C9039" s="5" t="n">
        <v>278</v>
      </c>
      <c r="D9039" s="5" t="n">
        <v>10</v>
      </c>
      <c r="E9039" s="5" t="n">
        <v>0</v>
      </c>
      <c r="F9039" s="5" t="n">
        <v>29.4</v>
      </c>
      <c r="G9039" s="5" t="n">
        <v>18.3</v>
      </c>
      <c r="H9039" s="5" t="n">
        <v>15.78</v>
      </c>
      <c r="I9039" s="6">
        <f>IF(E9039&gt;=Markov!$B$3,1,0)</f>
        <v/>
      </c>
      <c r="J9039" s="6">
        <f>I9038</f>
        <v/>
      </c>
      <c r="K9039" s="7">
        <f>MAR1!$B$5+MAR1!$C$5*COS(2*PI()*$C9039/365)+MAR1!$D$5*SIN(2*PI()*$C9039/365)</f>
        <v/>
      </c>
      <c r="L9039" s="7">
        <f>MAR1!$B$6+MAR1!$C$6*COS(2*PI()*$C9039/365)+MAR1!$D$6*SIN(2*PI()*$C9039/365)</f>
        <v/>
      </c>
      <c r="M9039" s="7">
        <f>MAR1!$B$7+MAR1!$C$7*COS(2*PI()*$C9039/365)+MAR1!$D$7*SIN(2*PI()*$C9039/365)</f>
        <v/>
      </c>
      <c r="N9039" s="7">
        <f>F9039-K9039</f>
        <v/>
      </c>
      <c r="O9039" s="7">
        <f>G9039-L9039</f>
        <v/>
      </c>
      <c r="P9039" s="7">
        <f>H9039-M9039</f>
        <v/>
      </c>
      <c r="Q9039" s="7">
        <f>IF($I9039=1,(N9039-MAR1!$B$11)/MAR1!$D$11,(N9039-MAR1!$C$11)/MAR1!$E$11)</f>
        <v/>
      </c>
      <c r="R9039" s="7">
        <f>IF($I9039=1,(O9039-MAR1!$B$12)/MAR1!$D$12,(O9039-MAR1!$C$12)/MAR1!$E$12)</f>
        <v/>
      </c>
      <c r="S9039" s="7">
        <f>IF($I9039=1,(P9039-MAR1!$B$13)/MAR1!$D$13,(P9039-MAR1!$C$13)/MAR1!$E$13)</f>
        <v/>
      </c>
    </row>
    <row r="9040">
      <c r="A9040" s="5" t="n">
        <v>9039</v>
      </c>
      <c r="B9040" s="5" t="n">
        <v>25</v>
      </c>
      <c r="C9040" s="5" t="n">
        <v>279</v>
      </c>
      <c r="D9040" s="5" t="n">
        <v>10</v>
      </c>
      <c r="E9040" s="5" t="n">
        <v>8</v>
      </c>
      <c r="F9040" s="5" t="n">
        <v>26.4</v>
      </c>
      <c r="G9040" s="5" t="n">
        <v>18.1</v>
      </c>
      <c r="H9040" s="5" t="n">
        <v>6.83</v>
      </c>
      <c r="I9040" s="6">
        <f>IF(E9040&gt;=Markov!$B$3,1,0)</f>
        <v/>
      </c>
      <c r="J9040" s="6">
        <f>I9039</f>
        <v/>
      </c>
      <c r="K9040" s="7">
        <f>MAR1!$B$5+MAR1!$C$5*COS(2*PI()*$C9040/365)+MAR1!$D$5*SIN(2*PI()*$C9040/365)</f>
        <v/>
      </c>
      <c r="L9040" s="7">
        <f>MAR1!$B$6+MAR1!$C$6*COS(2*PI()*$C9040/365)+MAR1!$D$6*SIN(2*PI()*$C9040/365)</f>
        <v/>
      </c>
      <c r="M9040" s="7">
        <f>MAR1!$B$7+MAR1!$C$7*COS(2*PI()*$C9040/365)+MAR1!$D$7*SIN(2*PI()*$C9040/365)</f>
        <v/>
      </c>
      <c r="N9040" s="7">
        <f>F9040-K9040</f>
        <v/>
      </c>
      <c r="O9040" s="7">
        <f>G9040-L9040</f>
        <v/>
      </c>
      <c r="P9040" s="7">
        <f>H9040-M9040</f>
        <v/>
      </c>
      <c r="Q9040" s="7">
        <f>IF($I9040=1,(N9040-MAR1!$B$11)/MAR1!$D$11,(N9040-MAR1!$C$11)/MAR1!$E$11)</f>
        <v/>
      </c>
      <c r="R9040" s="7">
        <f>IF($I9040=1,(O9040-MAR1!$B$12)/MAR1!$D$12,(O9040-MAR1!$C$12)/MAR1!$E$12)</f>
        <v/>
      </c>
      <c r="S9040" s="7">
        <f>IF($I9040=1,(P9040-MAR1!$B$13)/MAR1!$D$13,(P9040-MAR1!$C$13)/MAR1!$E$13)</f>
        <v/>
      </c>
    </row>
    <row r="9041">
      <c r="A9041" s="5" t="n">
        <v>9040</v>
      </c>
      <c r="B9041" s="5" t="n">
        <v>25</v>
      </c>
      <c r="C9041" s="5" t="n">
        <v>280</v>
      </c>
      <c r="D9041" s="5" t="n">
        <v>10</v>
      </c>
      <c r="E9041" s="5" t="n">
        <v>0</v>
      </c>
      <c r="F9041" s="5" t="n">
        <v>29</v>
      </c>
      <c r="G9041" s="5" t="n">
        <v>19.1</v>
      </c>
      <c r="H9041" s="5" t="n">
        <v>16.58</v>
      </c>
      <c r="I9041" s="6">
        <f>IF(E9041&gt;=Markov!$B$3,1,0)</f>
        <v/>
      </c>
      <c r="J9041" s="6">
        <f>I9040</f>
        <v/>
      </c>
      <c r="K9041" s="7">
        <f>MAR1!$B$5+MAR1!$C$5*COS(2*PI()*$C9041/365)+MAR1!$D$5*SIN(2*PI()*$C9041/365)</f>
        <v/>
      </c>
      <c r="L9041" s="7">
        <f>MAR1!$B$6+MAR1!$C$6*COS(2*PI()*$C9041/365)+MAR1!$D$6*SIN(2*PI()*$C9041/365)</f>
        <v/>
      </c>
      <c r="M9041" s="7">
        <f>MAR1!$B$7+MAR1!$C$7*COS(2*PI()*$C9041/365)+MAR1!$D$7*SIN(2*PI()*$C9041/365)</f>
        <v/>
      </c>
      <c r="N9041" s="7">
        <f>F9041-K9041</f>
        <v/>
      </c>
      <c r="O9041" s="7">
        <f>G9041-L9041</f>
        <v/>
      </c>
      <c r="P9041" s="7">
        <f>H9041-M9041</f>
        <v/>
      </c>
      <c r="Q9041" s="7">
        <f>IF($I9041=1,(N9041-MAR1!$B$11)/MAR1!$D$11,(N9041-MAR1!$C$11)/MAR1!$E$11)</f>
        <v/>
      </c>
      <c r="R9041" s="7">
        <f>IF($I9041=1,(O9041-MAR1!$B$12)/MAR1!$D$12,(O9041-MAR1!$C$12)/MAR1!$E$12)</f>
        <v/>
      </c>
      <c r="S9041" s="7">
        <f>IF($I9041=1,(P9041-MAR1!$B$13)/MAR1!$D$13,(P9041-MAR1!$C$13)/MAR1!$E$13)</f>
        <v/>
      </c>
    </row>
    <row r="9042">
      <c r="A9042" s="5" t="n">
        <v>9041</v>
      </c>
      <c r="B9042" s="5" t="n">
        <v>25</v>
      </c>
      <c r="C9042" s="5" t="n">
        <v>281</v>
      </c>
      <c r="D9042" s="5" t="n">
        <v>10</v>
      </c>
      <c r="E9042" s="5" t="n">
        <v>0</v>
      </c>
      <c r="F9042" s="5" t="n">
        <v>30.6</v>
      </c>
      <c r="G9042" s="5" t="n">
        <v>20.1</v>
      </c>
      <c r="H9042" s="5" t="n">
        <v>19.92</v>
      </c>
      <c r="I9042" s="6">
        <f>IF(E9042&gt;=Markov!$B$3,1,0)</f>
        <v/>
      </c>
      <c r="J9042" s="6">
        <f>I9041</f>
        <v/>
      </c>
      <c r="K9042" s="7">
        <f>MAR1!$B$5+MAR1!$C$5*COS(2*PI()*$C9042/365)+MAR1!$D$5*SIN(2*PI()*$C9042/365)</f>
        <v/>
      </c>
      <c r="L9042" s="7">
        <f>MAR1!$B$6+MAR1!$C$6*COS(2*PI()*$C9042/365)+MAR1!$D$6*SIN(2*PI()*$C9042/365)</f>
        <v/>
      </c>
      <c r="M9042" s="7">
        <f>MAR1!$B$7+MAR1!$C$7*COS(2*PI()*$C9042/365)+MAR1!$D$7*SIN(2*PI()*$C9042/365)</f>
        <v/>
      </c>
      <c r="N9042" s="7">
        <f>F9042-K9042</f>
        <v/>
      </c>
      <c r="O9042" s="7">
        <f>G9042-L9042</f>
        <v/>
      </c>
      <c r="P9042" s="7">
        <f>H9042-M9042</f>
        <v/>
      </c>
      <c r="Q9042" s="7">
        <f>IF($I9042=1,(N9042-MAR1!$B$11)/MAR1!$D$11,(N9042-MAR1!$C$11)/MAR1!$E$11)</f>
        <v/>
      </c>
      <c r="R9042" s="7">
        <f>IF($I9042=1,(O9042-MAR1!$B$12)/MAR1!$D$12,(O9042-MAR1!$C$12)/MAR1!$E$12)</f>
        <v/>
      </c>
      <c r="S9042" s="7">
        <f>IF($I9042=1,(P9042-MAR1!$B$13)/MAR1!$D$13,(P9042-MAR1!$C$13)/MAR1!$E$13)</f>
        <v/>
      </c>
    </row>
    <row r="9043">
      <c r="A9043" s="5" t="n">
        <v>9042</v>
      </c>
      <c r="B9043" s="5" t="n">
        <v>25</v>
      </c>
      <c r="C9043" s="5" t="n">
        <v>282</v>
      </c>
      <c r="D9043" s="5" t="n">
        <v>10</v>
      </c>
      <c r="E9043" s="5" t="n">
        <v>0</v>
      </c>
      <c r="F9043" s="5" t="n">
        <v>32.4</v>
      </c>
      <c r="G9043" s="5" t="n">
        <v>18.6</v>
      </c>
      <c r="H9043" s="5" t="n">
        <v>22.31</v>
      </c>
      <c r="I9043" s="6">
        <f>IF(E9043&gt;=Markov!$B$3,1,0)</f>
        <v/>
      </c>
      <c r="J9043" s="6">
        <f>I9042</f>
        <v/>
      </c>
      <c r="K9043" s="7">
        <f>MAR1!$B$5+MAR1!$C$5*COS(2*PI()*$C9043/365)+MAR1!$D$5*SIN(2*PI()*$C9043/365)</f>
        <v/>
      </c>
      <c r="L9043" s="7">
        <f>MAR1!$B$6+MAR1!$C$6*COS(2*PI()*$C9043/365)+MAR1!$D$6*SIN(2*PI()*$C9043/365)</f>
        <v/>
      </c>
      <c r="M9043" s="7">
        <f>MAR1!$B$7+MAR1!$C$7*COS(2*PI()*$C9043/365)+MAR1!$D$7*SIN(2*PI()*$C9043/365)</f>
        <v/>
      </c>
      <c r="N9043" s="7">
        <f>F9043-K9043</f>
        <v/>
      </c>
      <c r="O9043" s="7">
        <f>G9043-L9043</f>
        <v/>
      </c>
      <c r="P9043" s="7">
        <f>H9043-M9043</f>
        <v/>
      </c>
      <c r="Q9043" s="7">
        <f>IF($I9043=1,(N9043-MAR1!$B$11)/MAR1!$D$11,(N9043-MAR1!$C$11)/MAR1!$E$11)</f>
        <v/>
      </c>
      <c r="R9043" s="7">
        <f>IF($I9043=1,(O9043-MAR1!$B$12)/MAR1!$D$12,(O9043-MAR1!$C$12)/MAR1!$E$12)</f>
        <v/>
      </c>
      <c r="S9043" s="7">
        <f>IF($I9043=1,(P9043-MAR1!$B$13)/MAR1!$D$13,(P9043-MAR1!$C$13)/MAR1!$E$13)</f>
        <v/>
      </c>
    </row>
    <row r="9044">
      <c r="A9044" s="5" t="n">
        <v>9043</v>
      </c>
      <c r="B9044" s="5" t="n">
        <v>25</v>
      </c>
      <c r="C9044" s="5" t="n">
        <v>283</v>
      </c>
      <c r="D9044" s="5" t="n">
        <v>10</v>
      </c>
      <c r="E9044" s="5" t="n">
        <v>1</v>
      </c>
      <c r="F9044" s="5" t="n">
        <v>28.3</v>
      </c>
      <c r="G9044" s="5" t="n">
        <v>19.4</v>
      </c>
      <c r="H9044" s="5" t="n">
        <v>11.62</v>
      </c>
      <c r="I9044" s="6">
        <f>IF(E9044&gt;=Markov!$B$3,1,0)</f>
        <v/>
      </c>
      <c r="J9044" s="6">
        <f>I9043</f>
        <v/>
      </c>
      <c r="K9044" s="7">
        <f>MAR1!$B$5+MAR1!$C$5*COS(2*PI()*$C9044/365)+MAR1!$D$5*SIN(2*PI()*$C9044/365)</f>
        <v/>
      </c>
      <c r="L9044" s="7">
        <f>MAR1!$B$6+MAR1!$C$6*COS(2*PI()*$C9044/365)+MAR1!$D$6*SIN(2*PI()*$C9044/365)</f>
        <v/>
      </c>
      <c r="M9044" s="7">
        <f>MAR1!$B$7+MAR1!$C$7*COS(2*PI()*$C9044/365)+MAR1!$D$7*SIN(2*PI()*$C9044/365)</f>
        <v/>
      </c>
      <c r="N9044" s="7">
        <f>F9044-K9044</f>
        <v/>
      </c>
      <c r="O9044" s="7">
        <f>G9044-L9044</f>
        <v/>
      </c>
      <c r="P9044" s="7">
        <f>H9044-M9044</f>
        <v/>
      </c>
      <c r="Q9044" s="7">
        <f>IF($I9044=1,(N9044-MAR1!$B$11)/MAR1!$D$11,(N9044-MAR1!$C$11)/MAR1!$E$11)</f>
        <v/>
      </c>
      <c r="R9044" s="7">
        <f>IF($I9044=1,(O9044-MAR1!$B$12)/MAR1!$D$12,(O9044-MAR1!$C$12)/MAR1!$E$12)</f>
        <v/>
      </c>
      <c r="S9044" s="7">
        <f>IF($I9044=1,(P9044-MAR1!$B$13)/MAR1!$D$13,(P9044-MAR1!$C$13)/MAR1!$E$13)</f>
        <v/>
      </c>
    </row>
    <row r="9045">
      <c r="A9045" s="5" t="n">
        <v>9044</v>
      </c>
      <c r="B9045" s="5" t="n">
        <v>25</v>
      </c>
      <c r="C9045" s="5" t="n">
        <v>284</v>
      </c>
      <c r="D9045" s="5" t="n">
        <v>10</v>
      </c>
      <c r="E9045" s="5" t="n">
        <v>0.7</v>
      </c>
      <c r="F9045" s="5" t="n">
        <v>24.9</v>
      </c>
      <c r="G9045" s="5" t="n">
        <v>17.6</v>
      </c>
      <c r="H9045" s="5" t="n">
        <v>7.75</v>
      </c>
      <c r="I9045" s="6">
        <f>IF(E9045&gt;=Markov!$B$3,1,0)</f>
        <v/>
      </c>
      <c r="J9045" s="6">
        <f>I9044</f>
        <v/>
      </c>
      <c r="K9045" s="7">
        <f>MAR1!$B$5+MAR1!$C$5*COS(2*PI()*$C9045/365)+MAR1!$D$5*SIN(2*PI()*$C9045/365)</f>
        <v/>
      </c>
      <c r="L9045" s="7">
        <f>MAR1!$B$6+MAR1!$C$6*COS(2*PI()*$C9045/365)+MAR1!$D$6*SIN(2*PI()*$C9045/365)</f>
        <v/>
      </c>
      <c r="M9045" s="7">
        <f>MAR1!$B$7+MAR1!$C$7*COS(2*PI()*$C9045/365)+MAR1!$D$7*SIN(2*PI()*$C9045/365)</f>
        <v/>
      </c>
      <c r="N9045" s="7">
        <f>F9045-K9045</f>
        <v/>
      </c>
      <c r="O9045" s="7">
        <f>G9045-L9045</f>
        <v/>
      </c>
      <c r="P9045" s="7">
        <f>H9045-M9045</f>
        <v/>
      </c>
      <c r="Q9045" s="7">
        <f>IF($I9045=1,(N9045-MAR1!$B$11)/MAR1!$D$11,(N9045-MAR1!$C$11)/MAR1!$E$11)</f>
        <v/>
      </c>
      <c r="R9045" s="7">
        <f>IF($I9045=1,(O9045-MAR1!$B$12)/MAR1!$D$12,(O9045-MAR1!$C$12)/MAR1!$E$12)</f>
        <v/>
      </c>
      <c r="S9045" s="7">
        <f>IF($I9045=1,(P9045-MAR1!$B$13)/MAR1!$D$13,(P9045-MAR1!$C$13)/MAR1!$E$13)</f>
        <v/>
      </c>
    </row>
    <row r="9046">
      <c r="A9046" s="5" t="n">
        <v>9045</v>
      </c>
      <c r="B9046" s="5" t="n">
        <v>25</v>
      </c>
      <c r="C9046" s="5" t="n">
        <v>285</v>
      </c>
      <c r="D9046" s="5" t="n">
        <v>10</v>
      </c>
      <c r="E9046" s="5" t="n">
        <v>0</v>
      </c>
      <c r="F9046" s="5" t="n">
        <v>30.5</v>
      </c>
      <c r="G9046" s="5" t="n">
        <v>19.5</v>
      </c>
      <c r="H9046" s="5" t="n">
        <v>16.23</v>
      </c>
      <c r="I9046" s="6">
        <f>IF(E9046&gt;=Markov!$B$3,1,0)</f>
        <v/>
      </c>
      <c r="J9046" s="6">
        <f>I9045</f>
        <v/>
      </c>
      <c r="K9046" s="7">
        <f>MAR1!$B$5+MAR1!$C$5*COS(2*PI()*$C9046/365)+MAR1!$D$5*SIN(2*PI()*$C9046/365)</f>
        <v/>
      </c>
      <c r="L9046" s="7">
        <f>MAR1!$B$6+MAR1!$C$6*COS(2*PI()*$C9046/365)+MAR1!$D$6*SIN(2*PI()*$C9046/365)</f>
        <v/>
      </c>
      <c r="M9046" s="7">
        <f>MAR1!$B$7+MAR1!$C$7*COS(2*PI()*$C9046/365)+MAR1!$D$7*SIN(2*PI()*$C9046/365)</f>
        <v/>
      </c>
      <c r="N9046" s="7">
        <f>F9046-K9046</f>
        <v/>
      </c>
      <c r="O9046" s="7">
        <f>G9046-L9046</f>
        <v/>
      </c>
      <c r="P9046" s="7">
        <f>H9046-M9046</f>
        <v/>
      </c>
      <c r="Q9046" s="7">
        <f>IF($I9046=1,(N9046-MAR1!$B$11)/MAR1!$D$11,(N9046-MAR1!$C$11)/MAR1!$E$11)</f>
        <v/>
      </c>
      <c r="R9046" s="7">
        <f>IF($I9046=1,(O9046-MAR1!$B$12)/MAR1!$D$12,(O9046-MAR1!$C$12)/MAR1!$E$12)</f>
        <v/>
      </c>
      <c r="S9046" s="7">
        <f>IF($I9046=1,(P9046-MAR1!$B$13)/MAR1!$D$13,(P9046-MAR1!$C$13)/MAR1!$E$13)</f>
        <v/>
      </c>
    </row>
    <row r="9047">
      <c r="A9047" s="5" t="n">
        <v>9046</v>
      </c>
      <c r="B9047" s="5" t="n">
        <v>25</v>
      </c>
      <c r="C9047" s="5" t="n">
        <v>286</v>
      </c>
      <c r="D9047" s="5" t="n">
        <v>10</v>
      </c>
      <c r="E9047" s="5" t="n">
        <v>0</v>
      </c>
      <c r="F9047" s="5" t="n">
        <v>28.9</v>
      </c>
      <c r="G9047" s="5" t="n">
        <v>19</v>
      </c>
      <c r="H9047" s="5" t="n">
        <v>12.37</v>
      </c>
      <c r="I9047" s="6">
        <f>IF(E9047&gt;=Markov!$B$3,1,0)</f>
        <v/>
      </c>
      <c r="J9047" s="6">
        <f>I9046</f>
        <v/>
      </c>
      <c r="K9047" s="7">
        <f>MAR1!$B$5+MAR1!$C$5*COS(2*PI()*$C9047/365)+MAR1!$D$5*SIN(2*PI()*$C9047/365)</f>
        <v/>
      </c>
      <c r="L9047" s="7">
        <f>MAR1!$B$6+MAR1!$C$6*COS(2*PI()*$C9047/365)+MAR1!$D$6*SIN(2*PI()*$C9047/365)</f>
        <v/>
      </c>
      <c r="M9047" s="7">
        <f>MAR1!$B$7+MAR1!$C$7*COS(2*PI()*$C9047/365)+MAR1!$D$7*SIN(2*PI()*$C9047/365)</f>
        <v/>
      </c>
      <c r="N9047" s="7">
        <f>F9047-K9047</f>
        <v/>
      </c>
      <c r="O9047" s="7">
        <f>G9047-L9047</f>
        <v/>
      </c>
      <c r="P9047" s="7">
        <f>H9047-M9047</f>
        <v/>
      </c>
      <c r="Q9047" s="7">
        <f>IF($I9047=1,(N9047-MAR1!$B$11)/MAR1!$D$11,(N9047-MAR1!$C$11)/MAR1!$E$11)</f>
        <v/>
      </c>
      <c r="R9047" s="7">
        <f>IF($I9047=1,(O9047-MAR1!$B$12)/MAR1!$D$12,(O9047-MAR1!$C$12)/MAR1!$E$12)</f>
        <v/>
      </c>
      <c r="S9047" s="7">
        <f>IF($I9047=1,(P9047-MAR1!$B$13)/MAR1!$D$13,(P9047-MAR1!$C$13)/MAR1!$E$13)</f>
        <v/>
      </c>
    </row>
    <row r="9048">
      <c r="A9048" s="5" t="n">
        <v>9047</v>
      </c>
      <c r="B9048" s="5" t="n">
        <v>25</v>
      </c>
      <c r="C9048" s="5" t="n">
        <v>287</v>
      </c>
      <c r="D9048" s="5" t="n">
        <v>10</v>
      </c>
      <c r="E9048" s="5" t="n">
        <v>4.1</v>
      </c>
      <c r="F9048" s="5" t="n">
        <v>23.6</v>
      </c>
      <c r="G9048" s="5" t="n">
        <v>15.6</v>
      </c>
      <c r="H9048" s="5" t="n">
        <v>15.63</v>
      </c>
      <c r="I9048" s="6">
        <f>IF(E9048&gt;=Markov!$B$3,1,0)</f>
        <v/>
      </c>
      <c r="J9048" s="6">
        <f>I9047</f>
        <v/>
      </c>
      <c r="K9048" s="7">
        <f>MAR1!$B$5+MAR1!$C$5*COS(2*PI()*$C9048/365)+MAR1!$D$5*SIN(2*PI()*$C9048/365)</f>
        <v/>
      </c>
      <c r="L9048" s="7">
        <f>MAR1!$B$6+MAR1!$C$6*COS(2*PI()*$C9048/365)+MAR1!$D$6*SIN(2*PI()*$C9048/365)</f>
        <v/>
      </c>
      <c r="M9048" s="7">
        <f>MAR1!$B$7+MAR1!$C$7*COS(2*PI()*$C9048/365)+MAR1!$D$7*SIN(2*PI()*$C9048/365)</f>
        <v/>
      </c>
      <c r="N9048" s="7">
        <f>F9048-K9048</f>
        <v/>
      </c>
      <c r="O9048" s="7">
        <f>G9048-L9048</f>
        <v/>
      </c>
      <c r="P9048" s="7">
        <f>H9048-M9048</f>
        <v/>
      </c>
      <c r="Q9048" s="7">
        <f>IF($I9048=1,(N9048-MAR1!$B$11)/MAR1!$D$11,(N9048-MAR1!$C$11)/MAR1!$E$11)</f>
        <v/>
      </c>
      <c r="R9048" s="7">
        <f>IF($I9048=1,(O9048-MAR1!$B$12)/MAR1!$D$12,(O9048-MAR1!$C$12)/MAR1!$E$12)</f>
        <v/>
      </c>
      <c r="S9048" s="7">
        <f>IF($I9048=1,(P9048-MAR1!$B$13)/MAR1!$D$13,(P9048-MAR1!$C$13)/MAR1!$E$13)</f>
        <v/>
      </c>
    </row>
    <row r="9049">
      <c r="A9049" s="5" t="n">
        <v>9048</v>
      </c>
      <c r="B9049" s="5" t="n">
        <v>25</v>
      </c>
      <c r="C9049" s="5" t="n">
        <v>288</v>
      </c>
      <c r="D9049" s="5" t="n">
        <v>10</v>
      </c>
      <c r="E9049" s="5" t="n">
        <v>0</v>
      </c>
      <c r="F9049" s="5" t="n">
        <v>26.9</v>
      </c>
      <c r="G9049" s="5" t="n">
        <v>17.3</v>
      </c>
      <c r="H9049" s="5" t="n">
        <v>15.77</v>
      </c>
      <c r="I9049" s="6">
        <f>IF(E9049&gt;=Markov!$B$3,1,0)</f>
        <v/>
      </c>
      <c r="J9049" s="6">
        <f>I9048</f>
        <v/>
      </c>
      <c r="K9049" s="7">
        <f>MAR1!$B$5+MAR1!$C$5*COS(2*PI()*$C9049/365)+MAR1!$D$5*SIN(2*PI()*$C9049/365)</f>
        <v/>
      </c>
      <c r="L9049" s="7">
        <f>MAR1!$B$6+MAR1!$C$6*COS(2*PI()*$C9049/365)+MAR1!$D$6*SIN(2*PI()*$C9049/365)</f>
        <v/>
      </c>
      <c r="M9049" s="7">
        <f>MAR1!$B$7+MAR1!$C$7*COS(2*PI()*$C9049/365)+MAR1!$D$7*SIN(2*PI()*$C9049/365)</f>
        <v/>
      </c>
      <c r="N9049" s="7">
        <f>F9049-K9049</f>
        <v/>
      </c>
      <c r="O9049" s="7">
        <f>G9049-L9049</f>
        <v/>
      </c>
      <c r="P9049" s="7">
        <f>H9049-M9049</f>
        <v/>
      </c>
      <c r="Q9049" s="7">
        <f>IF($I9049=1,(N9049-MAR1!$B$11)/MAR1!$D$11,(N9049-MAR1!$C$11)/MAR1!$E$11)</f>
        <v/>
      </c>
      <c r="R9049" s="7">
        <f>IF($I9049=1,(O9049-MAR1!$B$12)/MAR1!$D$12,(O9049-MAR1!$C$12)/MAR1!$E$12)</f>
        <v/>
      </c>
      <c r="S9049" s="7">
        <f>IF($I9049=1,(P9049-MAR1!$B$13)/MAR1!$D$13,(P9049-MAR1!$C$13)/MAR1!$E$13)</f>
        <v/>
      </c>
    </row>
    <row r="9050">
      <c r="A9050" s="5" t="n">
        <v>9049</v>
      </c>
      <c r="B9050" s="5" t="n">
        <v>25</v>
      </c>
      <c r="C9050" s="5" t="n">
        <v>289</v>
      </c>
      <c r="D9050" s="5" t="n">
        <v>10</v>
      </c>
      <c r="E9050" s="5" t="n">
        <v>0</v>
      </c>
      <c r="F9050" s="5" t="n">
        <v>26.5</v>
      </c>
      <c r="G9050" s="5" t="n">
        <v>17.4</v>
      </c>
      <c r="H9050" s="5" t="n">
        <v>7</v>
      </c>
      <c r="I9050" s="6">
        <f>IF(E9050&gt;=Markov!$B$3,1,0)</f>
        <v/>
      </c>
      <c r="J9050" s="6">
        <f>I9049</f>
        <v/>
      </c>
      <c r="K9050" s="7">
        <f>MAR1!$B$5+MAR1!$C$5*COS(2*PI()*$C9050/365)+MAR1!$D$5*SIN(2*PI()*$C9050/365)</f>
        <v/>
      </c>
      <c r="L9050" s="7">
        <f>MAR1!$B$6+MAR1!$C$6*COS(2*PI()*$C9050/365)+MAR1!$D$6*SIN(2*PI()*$C9050/365)</f>
        <v/>
      </c>
      <c r="M9050" s="7">
        <f>MAR1!$B$7+MAR1!$C$7*COS(2*PI()*$C9050/365)+MAR1!$D$7*SIN(2*PI()*$C9050/365)</f>
        <v/>
      </c>
      <c r="N9050" s="7">
        <f>F9050-K9050</f>
        <v/>
      </c>
      <c r="O9050" s="7">
        <f>G9050-L9050</f>
        <v/>
      </c>
      <c r="P9050" s="7">
        <f>H9050-M9050</f>
        <v/>
      </c>
      <c r="Q9050" s="7">
        <f>IF($I9050=1,(N9050-MAR1!$B$11)/MAR1!$D$11,(N9050-MAR1!$C$11)/MAR1!$E$11)</f>
        <v/>
      </c>
      <c r="R9050" s="7">
        <f>IF($I9050=1,(O9050-MAR1!$B$12)/MAR1!$D$12,(O9050-MAR1!$C$12)/MAR1!$E$12)</f>
        <v/>
      </c>
      <c r="S9050" s="7">
        <f>IF($I9050=1,(P9050-MAR1!$B$13)/MAR1!$D$13,(P9050-MAR1!$C$13)/MAR1!$E$13)</f>
        <v/>
      </c>
    </row>
    <row r="9051">
      <c r="A9051" s="5" t="n">
        <v>9050</v>
      </c>
      <c r="B9051" s="5" t="n">
        <v>25</v>
      </c>
      <c r="C9051" s="5" t="n">
        <v>290</v>
      </c>
      <c r="D9051" s="5" t="n">
        <v>10</v>
      </c>
      <c r="E9051" s="5" t="n">
        <v>0</v>
      </c>
      <c r="F9051" s="5" t="n">
        <v>26.6</v>
      </c>
      <c r="G9051" s="5" t="n">
        <v>16.9</v>
      </c>
      <c r="H9051" s="5" t="n">
        <v>9.359999999999999</v>
      </c>
      <c r="I9051" s="6">
        <f>IF(E9051&gt;=Markov!$B$3,1,0)</f>
        <v/>
      </c>
      <c r="J9051" s="6">
        <f>I9050</f>
        <v/>
      </c>
      <c r="K9051" s="7">
        <f>MAR1!$B$5+MAR1!$C$5*COS(2*PI()*$C9051/365)+MAR1!$D$5*SIN(2*PI()*$C9051/365)</f>
        <v/>
      </c>
      <c r="L9051" s="7">
        <f>MAR1!$B$6+MAR1!$C$6*COS(2*PI()*$C9051/365)+MAR1!$D$6*SIN(2*PI()*$C9051/365)</f>
        <v/>
      </c>
      <c r="M9051" s="7">
        <f>MAR1!$B$7+MAR1!$C$7*COS(2*PI()*$C9051/365)+MAR1!$D$7*SIN(2*PI()*$C9051/365)</f>
        <v/>
      </c>
      <c r="N9051" s="7">
        <f>F9051-K9051</f>
        <v/>
      </c>
      <c r="O9051" s="7">
        <f>G9051-L9051</f>
        <v/>
      </c>
      <c r="P9051" s="7">
        <f>H9051-M9051</f>
        <v/>
      </c>
      <c r="Q9051" s="7">
        <f>IF($I9051=1,(N9051-MAR1!$B$11)/MAR1!$D$11,(N9051-MAR1!$C$11)/MAR1!$E$11)</f>
        <v/>
      </c>
      <c r="R9051" s="7">
        <f>IF($I9051=1,(O9051-MAR1!$B$12)/MAR1!$D$12,(O9051-MAR1!$C$12)/MAR1!$E$12)</f>
        <v/>
      </c>
      <c r="S9051" s="7">
        <f>IF($I9051=1,(P9051-MAR1!$B$13)/MAR1!$D$13,(P9051-MAR1!$C$13)/MAR1!$E$13)</f>
        <v/>
      </c>
    </row>
    <row r="9052">
      <c r="A9052" s="5" t="n">
        <v>9051</v>
      </c>
      <c r="B9052" s="5" t="n">
        <v>25</v>
      </c>
      <c r="C9052" s="5" t="n">
        <v>291</v>
      </c>
      <c r="D9052" s="5" t="n">
        <v>10</v>
      </c>
      <c r="E9052" s="5" t="n">
        <v>0</v>
      </c>
      <c r="F9052" s="5" t="n">
        <v>31</v>
      </c>
      <c r="G9052" s="5" t="n">
        <v>19</v>
      </c>
      <c r="H9052" s="5" t="n">
        <v>15.09</v>
      </c>
      <c r="I9052" s="6">
        <f>IF(E9052&gt;=Markov!$B$3,1,0)</f>
        <v/>
      </c>
      <c r="J9052" s="6">
        <f>I9051</f>
        <v/>
      </c>
      <c r="K9052" s="7">
        <f>MAR1!$B$5+MAR1!$C$5*COS(2*PI()*$C9052/365)+MAR1!$D$5*SIN(2*PI()*$C9052/365)</f>
        <v/>
      </c>
      <c r="L9052" s="7">
        <f>MAR1!$B$6+MAR1!$C$6*COS(2*PI()*$C9052/365)+MAR1!$D$6*SIN(2*PI()*$C9052/365)</f>
        <v/>
      </c>
      <c r="M9052" s="7">
        <f>MAR1!$B$7+MAR1!$C$7*COS(2*PI()*$C9052/365)+MAR1!$D$7*SIN(2*PI()*$C9052/365)</f>
        <v/>
      </c>
      <c r="N9052" s="7">
        <f>F9052-K9052</f>
        <v/>
      </c>
      <c r="O9052" s="7">
        <f>G9052-L9052</f>
        <v/>
      </c>
      <c r="P9052" s="7">
        <f>H9052-M9052</f>
        <v/>
      </c>
      <c r="Q9052" s="7">
        <f>IF($I9052=1,(N9052-MAR1!$B$11)/MAR1!$D$11,(N9052-MAR1!$C$11)/MAR1!$E$11)</f>
        <v/>
      </c>
      <c r="R9052" s="7">
        <f>IF($I9052=1,(O9052-MAR1!$B$12)/MAR1!$D$12,(O9052-MAR1!$C$12)/MAR1!$E$12)</f>
        <v/>
      </c>
      <c r="S9052" s="7">
        <f>IF($I9052=1,(P9052-MAR1!$B$13)/MAR1!$D$13,(P9052-MAR1!$C$13)/MAR1!$E$13)</f>
        <v/>
      </c>
    </row>
    <row r="9053">
      <c r="A9053" s="5" t="n">
        <v>9052</v>
      </c>
      <c r="B9053" s="5" t="n">
        <v>25</v>
      </c>
      <c r="C9053" s="5" t="n">
        <v>292</v>
      </c>
      <c r="D9053" s="5" t="n">
        <v>10</v>
      </c>
      <c r="E9053" s="5" t="n">
        <v>0</v>
      </c>
      <c r="F9053" s="5" t="n">
        <v>31.5</v>
      </c>
      <c r="G9053" s="5" t="n">
        <v>17.4</v>
      </c>
      <c r="H9053" s="5" t="n">
        <v>14.35</v>
      </c>
      <c r="I9053" s="6">
        <f>IF(E9053&gt;=Markov!$B$3,1,0)</f>
        <v/>
      </c>
      <c r="J9053" s="6">
        <f>I9052</f>
        <v/>
      </c>
      <c r="K9053" s="7">
        <f>MAR1!$B$5+MAR1!$C$5*COS(2*PI()*$C9053/365)+MAR1!$D$5*SIN(2*PI()*$C9053/365)</f>
        <v/>
      </c>
      <c r="L9053" s="7">
        <f>MAR1!$B$6+MAR1!$C$6*COS(2*PI()*$C9053/365)+MAR1!$D$6*SIN(2*PI()*$C9053/365)</f>
        <v/>
      </c>
      <c r="M9053" s="7">
        <f>MAR1!$B$7+MAR1!$C$7*COS(2*PI()*$C9053/365)+MAR1!$D$7*SIN(2*PI()*$C9053/365)</f>
        <v/>
      </c>
      <c r="N9053" s="7">
        <f>F9053-K9053</f>
        <v/>
      </c>
      <c r="O9053" s="7">
        <f>G9053-L9053</f>
        <v/>
      </c>
      <c r="P9053" s="7">
        <f>H9053-M9053</f>
        <v/>
      </c>
      <c r="Q9053" s="7">
        <f>IF($I9053=1,(N9053-MAR1!$B$11)/MAR1!$D$11,(N9053-MAR1!$C$11)/MAR1!$E$11)</f>
        <v/>
      </c>
      <c r="R9053" s="7">
        <f>IF($I9053=1,(O9053-MAR1!$B$12)/MAR1!$D$12,(O9053-MAR1!$C$12)/MAR1!$E$12)</f>
        <v/>
      </c>
      <c r="S9053" s="7">
        <f>IF($I9053=1,(P9053-MAR1!$B$13)/MAR1!$D$13,(P9053-MAR1!$C$13)/MAR1!$E$13)</f>
        <v/>
      </c>
    </row>
    <row r="9054">
      <c r="A9054" s="5" t="n">
        <v>9053</v>
      </c>
      <c r="B9054" s="5" t="n">
        <v>25</v>
      </c>
      <c r="C9054" s="5" t="n">
        <v>293</v>
      </c>
      <c r="D9054" s="5" t="n">
        <v>10</v>
      </c>
      <c r="E9054" s="5" t="n">
        <v>0</v>
      </c>
      <c r="F9054" s="5" t="n">
        <v>29.6</v>
      </c>
      <c r="G9054" s="5" t="n">
        <v>16.8</v>
      </c>
      <c r="H9054" s="5" t="n">
        <v>14.08</v>
      </c>
      <c r="I9054" s="6">
        <f>IF(E9054&gt;=Markov!$B$3,1,0)</f>
        <v/>
      </c>
      <c r="J9054" s="6">
        <f>I9053</f>
        <v/>
      </c>
      <c r="K9054" s="7">
        <f>MAR1!$B$5+MAR1!$C$5*COS(2*PI()*$C9054/365)+MAR1!$D$5*SIN(2*PI()*$C9054/365)</f>
        <v/>
      </c>
      <c r="L9054" s="7">
        <f>MAR1!$B$6+MAR1!$C$6*COS(2*PI()*$C9054/365)+MAR1!$D$6*SIN(2*PI()*$C9054/365)</f>
        <v/>
      </c>
      <c r="M9054" s="7">
        <f>MAR1!$B$7+MAR1!$C$7*COS(2*PI()*$C9054/365)+MAR1!$D$7*SIN(2*PI()*$C9054/365)</f>
        <v/>
      </c>
      <c r="N9054" s="7">
        <f>F9054-K9054</f>
        <v/>
      </c>
      <c r="O9054" s="7">
        <f>G9054-L9054</f>
        <v/>
      </c>
      <c r="P9054" s="7">
        <f>H9054-M9054</f>
        <v/>
      </c>
      <c r="Q9054" s="7">
        <f>IF($I9054=1,(N9054-MAR1!$B$11)/MAR1!$D$11,(N9054-MAR1!$C$11)/MAR1!$E$11)</f>
        <v/>
      </c>
      <c r="R9054" s="7">
        <f>IF($I9054=1,(O9054-MAR1!$B$12)/MAR1!$D$12,(O9054-MAR1!$C$12)/MAR1!$E$12)</f>
        <v/>
      </c>
      <c r="S9054" s="7">
        <f>IF($I9054=1,(P9054-MAR1!$B$13)/MAR1!$D$13,(P9054-MAR1!$C$13)/MAR1!$E$13)</f>
        <v/>
      </c>
    </row>
    <row r="9055">
      <c r="A9055" s="5" t="n">
        <v>9054</v>
      </c>
      <c r="B9055" s="5" t="n">
        <v>25</v>
      </c>
      <c r="C9055" s="5" t="n">
        <v>294</v>
      </c>
      <c r="D9055" s="5" t="n">
        <v>10</v>
      </c>
      <c r="E9055" s="5" t="n">
        <v>1.6</v>
      </c>
      <c r="F9055" s="5" t="n">
        <v>24.3</v>
      </c>
      <c r="G9055" s="5" t="n">
        <v>16.5</v>
      </c>
      <c r="H9055" s="5" t="n">
        <v>9.869999999999999</v>
      </c>
      <c r="I9055" s="6">
        <f>IF(E9055&gt;=Markov!$B$3,1,0)</f>
        <v/>
      </c>
      <c r="J9055" s="6">
        <f>I9054</f>
        <v/>
      </c>
      <c r="K9055" s="7">
        <f>MAR1!$B$5+MAR1!$C$5*COS(2*PI()*$C9055/365)+MAR1!$D$5*SIN(2*PI()*$C9055/365)</f>
        <v/>
      </c>
      <c r="L9055" s="7">
        <f>MAR1!$B$6+MAR1!$C$6*COS(2*PI()*$C9055/365)+MAR1!$D$6*SIN(2*PI()*$C9055/365)</f>
        <v/>
      </c>
      <c r="M9055" s="7">
        <f>MAR1!$B$7+MAR1!$C$7*COS(2*PI()*$C9055/365)+MAR1!$D$7*SIN(2*PI()*$C9055/365)</f>
        <v/>
      </c>
      <c r="N9055" s="7">
        <f>F9055-K9055</f>
        <v/>
      </c>
      <c r="O9055" s="7">
        <f>G9055-L9055</f>
        <v/>
      </c>
      <c r="P9055" s="7">
        <f>H9055-M9055</f>
        <v/>
      </c>
      <c r="Q9055" s="7">
        <f>IF($I9055=1,(N9055-MAR1!$B$11)/MAR1!$D$11,(N9055-MAR1!$C$11)/MAR1!$E$11)</f>
        <v/>
      </c>
      <c r="R9055" s="7">
        <f>IF($I9055=1,(O9055-MAR1!$B$12)/MAR1!$D$12,(O9055-MAR1!$C$12)/MAR1!$E$12)</f>
        <v/>
      </c>
      <c r="S9055" s="7">
        <f>IF($I9055=1,(P9055-MAR1!$B$13)/MAR1!$D$13,(P9055-MAR1!$C$13)/MAR1!$E$13)</f>
        <v/>
      </c>
    </row>
    <row r="9056">
      <c r="A9056" s="5" t="n">
        <v>9055</v>
      </c>
      <c r="B9056" s="5" t="n">
        <v>25</v>
      </c>
      <c r="C9056" s="5" t="n">
        <v>295</v>
      </c>
      <c r="D9056" s="5" t="n">
        <v>10</v>
      </c>
      <c r="E9056" s="5" t="n">
        <v>0</v>
      </c>
      <c r="F9056" s="5" t="n">
        <v>28.4</v>
      </c>
      <c r="G9056" s="5" t="n">
        <v>18.3</v>
      </c>
      <c r="H9056" s="5" t="n">
        <v>4.58</v>
      </c>
      <c r="I9056" s="6">
        <f>IF(E9056&gt;=Markov!$B$3,1,0)</f>
        <v/>
      </c>
      <c r="J9056" s="6">
        <f>I9055</f>
        <v/>
      </c>
      <c r="K9056" s="7">
        <f>MAR1!$B$5+MAR1!$C$5*COS(2*PI()*$C9056/365)+MAR1!$D$5*SIN(2*PI()*$C9056/365)</f>
        <v/>
      </c>
      <c r="L9056" s="7">
        <f>MAR1!$B$6+MAR1!$C$6*COS(2*PI()*$C9056/365)+MAR1!$D$6*SIN(2*PI()*$C9056/365)</f>
        <v/>
      </c>
      <c r="M9056" s="7">
        <f>MAR1!$B$7+MAR1!$C$7*COS(2*PI()*$C9056/365)+MAR1!$D$7*SIN(2*PI()*$C9056/365)</f>
        <v/>
      </c>
      <c r="N9056" s="7">
        <f>F9056-K9056</f>
        <v/>
      </c>
      <c r="O9056" s="7">
        <f>G9056-L9056</f>
        <v/>
      </c>
      <c r="P9056" s="7">
        <f>H9056-M9056</f>
        <v/>
      </c>
      <c r="Q9056" s="7">
        <f>IF($I9056=1,(N9056-MAR1!$B$11)/MAR1!$D$11,(N9056-MAR1!$C$11)/MAR1!$E$11)</f>
        <v/>
      </c>
      <c r="R9056" s="7">
        <f>IF($I9056=1,(O9056-MAR1!$B$12)/MAR1!$D$12,(O9056-MAR1!$C$12)/MAR1!$E$12)</f>
        <v/>
      </c>
      <c r="S9056" s="7">
        <f>IF($I9056=1,(P9056-MAR1!$B$13)/MAR1!$D$13,(P9056-MAR1!$C$13)/MAR1!$E$13)</f>
        <v/>
      </c>
    </row>
    <row r="9057">
      <c r="A9057" s="5" t="n">
        <v>9056</v>
      </c>
      <c r="B9057" s="5" t="n">
        <v>25</v>
      </c>
      <c r="C9057" s="5" t="n">
        <v>296</v>
      </c>
      <c r="D9057" s="5" t="n">
        <v>10</v>
      </c>
      <c r="E9057" s="5" t="n">
        <v>0</v>
      </c>
      <c r="F9057" s="5" t="n">
        <v>25.3</v>
      </c>
      <c r="G9057" s="5" t="n">
        <v>18.1</v>
      </c>
      <c r="H9057" s="5" t="n">
        <v>8.699999999999999</v>
      </c>
      <c r="I9057" s="6">
        <f>IF(E9057&gt;=Markov!$B$3,1,0)</f>
        <v/>
      </c>
      <c r="J9057" s="6">
        <f>I9056</f>
        <v/>
      </c>
      <c r="K9057" s="7">
        <f>MAR1!$B$5+MAR1!$C$5*COS(2*PI()*$C9057/365)+MAR1!$D$5*SIN(2*PI()*$C9057/365)</f>
        <v/>
      </c>
      <c r="L9057" s="7">
        <f>MAR1!$B$6+MAR1!$C$6*COS(2*PI()*$C9057/365)+MAR1!$D$6*SIN(2*PI()*$C9057/365)</f>
        <v/>
      </c>
      <c r="M9057" s="7">
        <f>MAR1!$B$7+MAR1!$C$7*COS(2*PI()*$C9057/365)+MAR1!$D$7*SIN(2*PI()*$C9057/365)</f>
        <v/>
      </c>
      <c r="N9057" s="7">
        <f>F9057-K9057</f>
        <v/>
      </c>
      <c r="O9057" s="7">
        <f>G9057-L9057</f>
        <v/>
      </c>
      <c r="P9057" s="7">
        <f>H9057-M9057</f>
        <v/>
      </c>
      <c r="Q9057" s="7">
        <f>IF($I9057=1,(N9057-MAR1!$B$11)/MAR1!$D$11,(N9057-MAR1!$C$11)/MAR1!$E$11)</f>
        <v/>
      </c>
      <c r="R9057" s="7">
        <f>IF($I9057=1,(O9057-MAR1!$B$12)/MAR1!$D$12,(O9057-MAR1!$C$12)/MAR1!$E$12)</f>
        <v/>
      </c>
      <c r="S9057" s="7">
        <f>IF($I9057=1,(P9057-MAR1!$B$13)/MAR1!$D$13,(P9057-MAR1!$C$13)/MAR1!$E$13)</f>
        <v/>
      </c>
    </row>
    <row r="9058">
      <c r="A9058" s="5" t="n">
        <v>9057</v>
      </c>
      <c r="B9058" s="5" t="n">
        <v>25</v>
      </c>
      <c r="C9058" s="5" t="n">
        <v>297</v>
      </c>
      <c r="D9058" s="5" t="n">
        <v>10</v>
      </c>
      <c r="E9058" s="5" t="n">
        <v>51.6</v>
      </c>
      <c r="F9058" s="5" t="n">
        <v>22.5</v>
      </c>
      <c r="G9058" s="5" t="n">
        <v>15.1</v>
      </c>
      <c r="H9058" s="5" t="n">
        <v>9.449999999999999</v>
      </c>
      <c r="I9058" s="6">
        <f>IF(E9058&gt;=Markov!$B$3,1,0)</f>
        <v/>
      </c>
      <c r="J9058" s="6">
        <f>I9057</f>
        <v/>
      </c>
      <c r="K9058" s="7">
        <f>MAR1!$B$5+MAR1!$C$5*COS(2*PI()*$C9058/365)+MAR1!$D$5*SIN(2*PI()*$C9058/365)</f>
        <v/>
      </c>
      <c r="L9058" s="7">
        <f>MAR1!$B$6+MAR1!$C$6*COS(2*PI()*$C9058/365)+MAR1!$D$6*SIN(2*PI()*$C9058/365)</f>
        <v/>
      </c>
      <c r="M9058" s="7">
        <f>MAR1!$B$7+MAR1!$C$7*COS(2*PI()*$C9058/365)+MAR1!$D$7*SIN(2*PI()*$C9058/365)</f>
        <v/>
      </c>
      <c r="N9058" s="7">
        <f>F9058-K9058</f>
        <v/>
      </c>
      <c r="O9058" s="7">
        <f>G9058-L9058</f>
        <v/>
      </c>
      <c r="P9058" s="7">
        <f>H9058-M9058</f>
        <v/>
      </c>
      <c r="Q9058" s="7">
        <f>IF($I9058=1,(N9058-MAR1!$B$11)/MAR1!$D$11,(N9058-MAR1!$C$11)/MAR1!$E$11)</f>
        <v/>
      </c>
      <c r="R9058" s="7">
        <f>IF($I9058=1,(O9058-MAR1!$B$12)/MAR1!$D$12,(O9058-MAR1!$C$12)/MAR1!$E$12)</f>
        <v/>
      </c>
      <c r="S9058" s="7">
        <f>IF($I9058=1,(P9058-MAR1!$B$13)/MAR1!$D$13,(P9058-MAR1!$C$13)/MAR1!$E$13)</f>
        <v/>
      </c>
    </row>
    <row r="9059">
      <c r="A9059" s="5" t="n">
        <v>9058</v>
      </c>
      <c r="B9059" s="5" t="n">
        <v>25</v>
      </c>
      <c r="C9059" s="5" t="n">
        <v>298</v>
      </c>
      <c r="D9059" s="5" t="n">
        <v>10</v>
      </c>
      <c r="E9059" s="5" t="n">
        <v>2.4</v>
      </c>
      <c r="F9059" s="5" t="n">
        <v>23.3</v>
      </c>
      <c r="G9059" s="5" t="n">
        <v>14</v>
      </c>
      <c r="H9059" s="5" t="n">
        <v>12.35</v>
      </c>
      <c r="I9059" s="6">
        <f>IF(E9059&gt;=Markov!$B$3,1,0)</f>
        <v/>
      </c>
      <c r="J9059" s="6">
        <f>I9058</f>
        <v/>
      </c>
      <c r="K9059" s="7">
        <f>MAR1!$B$5+MAR1!$C$5*COS(2*PI()*$C9059/365)+MAR1!$D$5*SIN(2*PI()*$C9059/365)</f>
        <v/>
      </c>
      <c r="L9059" s="7">
        <f>MAR1!$B$6+MAR1!$C$6*COS(2*PI()*$C9059/365)+MAR1!$D$6*SIN(2*PI()*$C9059/365)</f>
        <v/>
      </c>
      <c r="M9059" s="7">
        <f>MAR1!$B$7+MAR1!$C$7*COS(2*PI()*$C9059/365)+MAR1!$D$7*SIN(2*PI()*$C9059/365)</f>
        <v/>
      </c>
      <c r="N9059" s="7">
        <f>F9059-K9059</f>
        <v/>
      </c>
      <c r="O9059" s="7">
        <f>G9059-L9059</f>
        <v/>
      </c>
      <c r="P9059" s="7">
        <f>H9059-M9059</f>
        <v/>
      </c>
      <c r="Q9059" s="7">
        <f>IF($I9059=1,(N9059-MAR1!$B$11)/MAR1!$D$11,(N9059-MAR1!$C$11)/MAR1!$E$11)</f>
        <v/>
      </c>
      <c r="R9059" s="7">
        <f>IF($I9059=1,(O9059-MAR1!$B$12)/MAR1!$D$12,(O9059-MAR1!$C$12)/MAR1!$E$12)</f>
        <v/>
      </c>
      <c r="S9059" s="7">
        <f>IF($I9059=1,(P9059-MAR1!$B$13)/MAR1!$D$13,(P9059-MAR1!$C$13)/MAR1!$E$13)</f>
        <v/>
      </c>
    </row>
    <row r="9060">
      <c r="A9060" s="5" t="n">
        <v>9059</v>
      </c>
      <c r="B9060" s="5" t="n">
        <v>25</v>
      </c>
      <c r="C9060" s="5" t="n">
        <v>299</v>
      </c>
      <c r="D9060" s="5" t="n">
        <v>10</v>
      </c>
      <c r="E9060" s="5" t="n">
        <v>0</v>
      </c>
      <c r="F9060" s="5" t="n">
        <v>26.1</v>
      </c>
      <c r="G9060" s="5" t="n">
        <v>14.8</v>
      </c>
      <c r="H9060" s="5" t="n">
        <v>14.83</v>
      </c>
      <c r="I9060" s="6">
        <f>IF(E9060&gt;=Markov!$B$3,1,0)</f>
        <v/>
      </c>
      <c r="J9060" s="6">
        <f>I9059</f>
        <v/>
      </c>
      <c r="K9060" s="7">
        <f>MAR1!$B$5+MAR1!$C$5*COS(2*PI()*$C9060/365)+MAR1!$D$5*SIN(2*PI()*$C9060/365)</f>
        <v/>
      </c>
      <c r="L9060" s="7">
        <f>MAR1!$B$6+MAR1!$C$6*COS(2*PI()*$C9060/365)+MAR1!$D$6*SIN(2*PI()*$C9060/365)</f>
        <v/>
      </c>
      <c r="M9060" s="7">
        <f>MAR1!$B$7+MAR1!$C$7*COS(2*PI()*$C9060/365)+MAR1!$D$7*SIN(2*PI()*$C9060/365)</f>
        <v/>
      </c>
      <c r="N9060" s="7">
        <f>F9060-K9060</f>
        <v/>
      </c>
      <c r="O9060" s="7">
        <f>G9060-L9060</f>
        <v/>
      </c>
      <c r="P9060" s="7">
        <f>H9060-M9060</f>
        <v/>
      </c>
      <c r="Q9060" s="7">
        <f>IF($I9060=1,(N9060-MAR1!$B$11)/MAR1!$D$11,(N9060-MAR1!$C$11)/MAR1!$E$11)</f>
        <v/>
      </c>
      <c r="R9060" s="7">
        <f>IF($I9060=1,(O9060-MAR1!$B$12)/MAR1!$D$12,(O9060-MAR1!$C$12)/MAR1!$E$12)</f>
        <v/>
      </c>
      <c r="S9060" s="7">
        <f>IF($I9060=1,(P9060-MAR1!$B$13)/MAR1!$D$13,(P9060-MAR1!$C$13)/MAR1!$E$13)</f>
        <v/>
      </c>
    </row>
    <row r="9061">
      <c r="A9061" s="5" t="n">
        <v>9060</v>
      </c>
      <c r="B9061" s="5" t="n">
        <v>25</v>
      </c>
      <c r="C9061" s="5" t="n">
        <v>300</v>
      </c>
      <c r="D9061" s="5" t="n">
        <v>10</v>
      </c>
      <c r="E9061" s="5" t="n">
        <v>0</v>
      </c>
      <c r="F9061" s="5" t="n">
        <v>26.1</v>
      </c>
      <c r="G9061" s="5" t="n">
        <v>15.9</v>
      </c>
      <c r="H9061" s="5" t="n">
        <v>18.18</v>
      </c>
      <c r="I9061" s="6">
        <f>IF(E9061&gt;=Markov!$B$3,1,0)</f>
        <v/>
      </c>
      <c r="J9061" s="6">
        <f>I9060</f>
        <v/>
      </c>
      <c r="K9061" s="7">
        <f>MAR1!$B$5+MAR1!$C$5*COS(2*PI()*$C9061/365)+MAR1!$D$5*SIN(2*PI()*$C9061/365)</f>
        <v/>
      </c>
      <c r="L9061" s="7">
        <f>MAR1!$B$6+MAR1!$C$6*COS(2*PI()*$C9061/365)+MAR1!$D$6*SIN(2*PI()*$C9061/365)</f>
        <v/>
      </c>
      <c r="M9061" s="7">
        <f>MAR1!$B$7+MAR1!$C$7*COS(2*PI()*$C9061/365)+MAR1!$D$7*SIN(2*PI()*$C9061/365)</f>
        <v/>
      </c>
      <c r="N9061" s="7">
        <f>F9061-K9061</f>
        <v/>
      </c>
      <c r="O9061" s="7">
        <f>G9061-L9061</f>
        <v/>
      </c>
      <c r="P9061" s="7">
        <f>H9061-M9061</f>
        <v/>
      </c>
      <c r="Q9061" s="7">
        <f>IF($I9061=1,(N9061-MAR1!$B$11)/MAR1!$D$11,(N9061-MAR1!$C$11)/MAR1!$E$11)</f>
        <v/>
      </c>
      <c r="R9061" s="7">
        <f>IF($I9061=1,(O9061-MAR1!$B$12)/MAR1!$D$12,(O9061-MAR1!$C$12)/MAR1!$E$12)</f>
        <v/>
      </c>
      <c r="S9061" s="7">
        <f>IF($I9061=1,(P9061-MAR1!$B$13)/MAR1!$D$13,(P9061-MAR1!$C$13)/MAR1!$E$13)</f>
        <v/>
      </c>
    </row>
    <row r="9062">
      <c r="A9062" s="5" t="n">
        <v>9061</v>
      </c>
      <c r="B9062" s="5" t="n">
        <v>25</v>
      </c>
      <c r="C9062" s="5" t="n">
        <v>301</v>
      </c>
      <c r="D9062" s="5" t="n">
        <v>10</v>
      </c>
      <c r="E9062" s="5" t="n">
        <v>0</v>
      </c>
      <c r="F9062" s="5" t="n">
        <v>26.5</v>
      </c>
      <c r="G9062" s="5" t="n">
        <v>16.7</v>
      </c>
      <c r="H9062" s="5" t="n">
        <v>14.59</v>
      </c>
      <c r="I9062" s="6">
        <f>IF(E9062&gt;=Markov!$B$3,1,0)</f>
        <v/>
      </c>
      <c r="J9062" s="6">
        <f>I9061</f>
        <v/>
      </c>
      <c r="K9062" s="7">
        <f>MAR1!$B$5+MAR1!$C$5*COS(2*PI()*$C9062/365)+MAR1!$D$5*SIN(2*PI()*$C9062/365)</f>
        <v/>
      </c>
      <c r="L9062" s="7">
        <f>MAR1!$B$6+MAR1!$C$6*COS(2*PI()*$C9062/365)+MAR1!$D$6*SIN(2*PI()*$C9062/365)</f>
        <v/>
      </c>
      <c r="M9062" s="7">
        <f>MAR1!$B$7+MAR1!$C$7*COS(2*PI()*$C9062/365)+MAR1!$D$7*SIN(2*PI()*$C9062/365)</f>
        <v/>
      </c>
      <c r="N9062" s="7">
        <f>F9062-K9062</f>
        <v/>
      </c>
      <c r="O9062" s="7">
        <f>G9062-L9062</f>
        <v/>
      </c>
      <c r="P9062" s="7">
        <f>H9062-M9062</f>
        <v/>
      </c>
      <c r="Q9062" s="7">
        <f>IF($I9062=1,(N9062-MAR1!$B$11)/MAR1!$D$11,(N9062-MAR1!$C$11)/MAR1!$E$11)</f>
        <v/>
      </c>
      <c r="R9062" s="7">
        <f>IF($I9062=1,(O9062-MAR1!$B$12)/MAR1!$D$12,(O9062-MAR1!$C$12)/MAR1!$E$12)</f>
        <v/>
      </c>
      <c r="S9062" s="7">
        <f>IF($I9062=1,(P9062-MAR1!$B$13)/MAR1!$D$13,(P9062-MAR1!$C$13)/MAR1!$E$13)</f>
        <v/>
      </c>
    </row>
    <row r="9063">
      <c r="A9063" s="5" t="n">
        <v>9062</v>
      </c>
      <c r="B9063" s="5" t="n">
        <v>25</v>
      </c>
      <c r="C9063" s="5" t="n">
        <v>302</v>
      </c>
      <c r="D9063" s="5" t="n">
        <v>10</v>
      </c>
      <c r="E9063" s="5" t="n">
        <v>0</v>
      </c>
      <c r="F9063" s="5" t="n">
        <v>27.5</v>
      </c>
      <c r="G9063" s="5" t="n">
        <v>14.9</v>
      </c>
      <c r="H9063" s="5" t="n">
        <v>11.56</v>
      </c>
      <c r="I9063" s="6">
        <f>IF(E9063&gt;=Markov!$B$3,1,0)</f>
        <v/>
      </c>
      <c r="J9063" s="6">
        <f>I9062</f>
        <v/>
      </c>
      <c r="K9063" s="7">
        <f>MAR1!$B$5+MAR1!$C$5*COS(2*PI()*$C9063/365)+MAR1!$D$5*SIN(2*PI()*$C9063/365)</f>
        <v/>
      </c>
      <c r="L9063" s="7">
        <f>MAR1!$B$6+MAR1!$C$6*COS(2*PI()*$C9063/365)+MAR1!$D$6*SIN(2*PI()*$C9063/365)</f>
        <v/>
      </c>
      <c r="M9063" s="7">
        <f>MAR1!$B$7+MAR1!$C$7*COS(2*PI()*$C9063/365)+MAR1!$D$7*SIN(2*PI()*$C9063/365)</f>
        <v/>
      </c>
      <c r="N9063" s="7">
        <f>F9063-K9063</f>
        <v/>
      </c>
      <c r="O9063" s="7">
        <f>G9063-L9063</f>
        <v/>
      </c>
      <c r="P9063" s="7">
        <f>H9063-M9063</f>
        <v/>
      </c>
      <c r="Q9063" s="7">
        <f>IF($I9063=1,(N9063-MAR1!$B$11)/MAR1!$D$11,(N9063-MAR1!$C$11)/MAR1!$E$11)</f>
        <v/>
      </c>
      <c r="R9063" s="7">
        <f>IF($I9063=1,(O9063-MAR1!$B$12)/MAR1!$D$12,(O9063-MAR1!$C$12)/MAR1!$E$12)</f>
        <v/>
      </c>
      <c r="S9063" s="7">
        <f>IF($I9063=1,(P9063-MAR1!$B$13)/MAR1!$D$13,(P9063-MAR1!$C$13)/MAR1!$E$13)</f>
        <v/>
      </c>
    </row>
    <row r="9064">
      <c r="A9064" s="5" t="n">
        <v>9063</v>
      </c>
      <c r="B9064" s="5" t="n">
        <v>25</v>
      </c>
      <c r="C9064" s="5" t="n">
        <v>303</v>
      </c>
      <c r="D9064" s="5" t="n">
        <v>10</v>
      </c>
      <c r="E9064" s="5" t="n">
        <v>1.1</v>
      </c>
      <c r="F9064" s="5" t="n">
        <v>23.6</v>
      </c>
      <c r="G9064" s="5" t="n">
        <v>15.3</v>
      </c>
      <c r="H9064" s="5" t="n">
        <v>11.16</v>
      </c>
      <c r="I9064" s="6">
        <f>IF(E9064&gt;=Markov!$B$3,1,0)</f>
        <v/>
      </c>
      <c r="J9064" s="6">
        <f>I9063</f>
        <v/>
      </c>
      <c r="K9064" s="7">
        <f>MAR1!$B$5+MAR1!$C$5*COS(2*PI()*$C9064/365)+MAR1!$D$5*SIN(2*PI()*$C9064/365)</f>
        <v/>
      </c>
      <c r="L9064" s="7">
        <f>MAR1!$B$6+MAR1!$C$6*COS(2*PI()*$C9064/365)+MAR1!$D$6*SIN(2*PI()*$C9064/365)</f>
        <v/>
      </c>
      <c r="M9064" s="7">
        <f>MAR1!$B$7+MAR1!$C$7*COS(2*PI()*$C9064/365)+MAR1!$D$7*SIN(2*PI()*$C9064/365)</f>
        <v/>
      </c>
      <c r="N9064" s="7">
        <f>F9064-K9064</f>
        <v/>
      </c>
      <c r="O9064" s="7">
        <f>G9064-L9064</f>
        <v/>
      </c>
      <c r="P9064" s="7">
        <f>H9064-M9064</f>
        <v/>
      </c>
      <c r="Q9064" s="7">
        <f>IF($I9064=1,(N9064-MAR1!$B$11)/MAR1!$D$11,(N9064-MAR1!$C$11)/MAR1!$E$11)</f>
        <v/>
      </c>
      <c r="R9064" s="7">
        <f>IF($I9064=1,(O9064-MAR1!$B$12)/MAR1!$D$12,(O9064-MAR1!$C$12)/MAR1!$E$12)</f>
        <v/>
      </c>
      <c r="S9064" s="7">
        <f>IF($I9064=1,(P9064-MAR1!$B$13)/MAR1!$D$13,(P9064-MAR1!$C$13)/MAR1!$E$13)</f>
        <v/>
      </c>
    </row>
    <row r="9065">
      <c r="A9065" s="5" t="n">
        <v>9064</v>
      </c>
      <c r="B9065" s="5" t="n">
        <v>25</v>
      </c>
      <c r="C9065" s="5" t="n">
        <v>304</v>
      </c>
      <c r="D9065" s="5" t="n">
        <v>10</v>
      </c>
      <c r="E9065" s="5" t="n">
        <v>0</v>
      </c>
      <c r="F9065" s="5" t="n">
        <v>26.5</v>
      </c>
      <c r="G9065" s="5" t="n">
        <v>14.9</v>
      </c>
      <c r="H9065" s="5" t="n">
        <v>16.87</v>
      </c>
      <c r="I9065" s="6">
        <f>IF(E9065&gt;=Markov!$B$3,1,0)</f>
        <v/>
      </c>
      <c r="J9065" s="6">
        <f>I9064</f>
        <v/>
      </c>
      <c r="K9065" s="7">
        <f>MAR1!$B$5+MAR1!$C$5*COS(2*PI()*$C9065/365)+MAR1!$D$5*SIN(2*PI()*$C9065/365)</f>
        <v/>
      </c>
      <c r="L9065" s="7">
        <f>MAR1!$B$6+MAR1!$C$6*COS(2*PI()*$C9065/365)+MAR1!$D$6*SIN(2*PI()*$C9065/365)</f>
        <v/>
      </c>
      <c r="M9065" s="7">
        <f>MAR1!$B$7+MAR1!$C$7*COS(2*PI()*$C9065/365)+MAR1!$D$7*SIN(2*PI()*$C9065/365)</f>
        <v/>
      </c>
      <c r="N9065" s="7">
        <f>F9065-K9065</f>
        <v/>
      </c>
      <c r="O9065" s="7">
        <f>G9065-L9065</f>
        <v/>
      </c>
      <c r="P9065" s="7">
        <f>H9065-M9065</f>
        <v/>
      </c>
      <c r="Q9065" s="7">
        <f>IF($I9065=1,(N9065-MAR1!$B$11)/MAR1!$D$11,(N9065-MAR1!$C$11)/MAR1!$E$11)</f>
        <v/>
      </c>
      <c r="R9065" s="7">
        <f>IF($I9065=1,(O9065-MAR1!$B$12)/MAR1!$D$12,(O9065-MAR1!$C$12)/MAR1!$E$12)</f>
        <v/>
      </c>
      <c r="S9065" s="7">
        <f>IF($I9065=1,(P9065-MAR1!$B$13)/MAR1!$D$13,(P9065-MAR1!$C$13)/MAR1!$E$13)</f>
        <v/>
      </c>
    </row>
    <row r="9066">
      <c r="A9066" s="5" t="n">
        <v>9065</v>
      </c>
      <c r="B9066" s="5" t="n">
        <v>25</v>
      </c>
      <c r="C9066" s="5" t="n">
        <v>305</v>
      </c>
      <c r="D9066" s="5" t="n">
        <v>11</v>
      </c>
      <c r="E9066" s="5" t="n">
        <v>0.4</v>
      </c>
      <c r="F9066" s="5" t="n">
        <v>23.4</v>
      </c>
      <c r="G9066" s="5" t="n">
        <v>13.8</v>
      </c>
      <c r="H9066" s="5" t="n">
        <v>8.34</v>
      </c>
      <c r="I9066" s="6">
        <f>IF(E9066&gt;=Markov!$B$3,1,0)</f>
        <v/>
      </c>
      <c r="J9066" s="6">
        <f>I9065</f>
        <v/>
      </c>
      <c r="K9066" s="7">
        <f>MAR1!$B$5+MAR1!$C$5*COS(2*PI()*$C9066/365)+MAR1!$D$5*SIN(2*PI()*$C9066/365)</f>
        <v/>
      </c>
      <c r="L9066" s="7">
        <f>MAR1!$B$6+MAR1!$C$6*COS(2*PI()*$C9066/365)+MAR1!$D$6*SIN(2*PI()*$C9066/365)</f>
        <v/>
      </c>
      <c r="M9066" s="7">
        <f>MAR1!$B$7+MAR1!$C$7*COS(2*PI()*$C9066/365)+MAR1!$D$7*SIN(2*PI()*$C9066/365)</f>
        <v/>
      </c>
      <c r="N9066" s="7">
        <f>F9066-K9066</f>
        <v/>
      </c>
      <c r="O9066" s="7">
        <f>G9066-L9066</f>
        <v/>
      </c>
      <c r="P9066" s="7">
        <f>H9066-M9066</f>
        <v/>
      </c>
      <c r="Q9066" s="7">
        <f>IF($I9066=1,(N9066-MAR1!$B$11)/MAR1!$D$11,(N9066-MAR1!$C$11)/MAR1!$E$11)</f>
        <v/>
      </c>
      <c r="R9066" s="7">
        <f>IF($I9066=1,(O9066-MAR1!$B$12)/MAR1!$D$12,(O9066-MAR1!$C$12)/MAR1!$E$12)</f>
        <v/>
      </c>
      <c r="S9066" s="7">
        <f>IF($I9066=1,(P9066-MAR1!$B$13)/MAR1!$D$13,(P9066-MAR1!$C$13)/MAR1!$E$13)</f>
        <v/>
      </c>
    </row>
    <row r="9067">
      <c r="A9067" s="5" t="n">
        <v>9066</v>
      </c>
      <c r="B9067" s="5" t="n">
        <v>25</v>
      </c>
      <c r="C9067" s="5" t="n">
        <v>306</v>
      </c>
      <c r="D9067" s="5" t="n">
        <v>11</v>
      </c>
      <c r="E9067" s="5" t="n">
        <v>0</v>
      </c>
      <c r="F9067" s="5" t="n">
        <v>27.7</v>
      </c>
      <c r="G9067" s="5" t="n">
        <v>16.9</v>
      </c>
      <c r="H9067" s="5" t="n">
        <v>14.95</v>
      </c>
      <c r="I9067" s="6">
        <f>IF(E9067&gt;=Markov!$B$3,1,0)</f>
        <v/>
      </c>
      <c r="J9067" s="6">
        <f>I9066</f>
        <v/>
      </c>
      <c r="K9067" s="7">
        <f>MAR1!$B$5+MAR1!$C$5*COS(2*PI()*$C9067/365)+MAR1!$D$5*SIN(2*PI()*$C9067/365)</f>
        <v/>
      </c>
      <c r="L9067" s="7">
        <f>MAR1!$B$6+MAR1!$C$6*COS(2*PI()*$C9067/365)+MAR1!$D$6*SIN(2*PI()*$C9067/365)</f>
        <v/>
      </c>
      <c r="M9067" s="7">
        <f>MAR1!$B$7+MAR1!$C$7*COS(2*PI()*$C9067/365)+MAR1!$D$7*SIN(2*PI()*$C9067/365)</f>
        <v/>
      </c>
      <c r="N9067" s="7">
        <f>F9067-K9067</f>
        <v/>
      </c>
      <c r="O9067" s="7">
        <f>G9067-L9067</f>
        <v/>
      </c>
      <c r="P9067" s="7">
        <f>H9067-M9067</f>
        <v/>
      </c>
      <c r="Q9067" s="7">
        <f>IF($I9067=1,(N9067-MAR1!$B$11)/MAR1!$D$11,(N9067-MAR1!$C$11)/MAR1!$E$11)</f>
        <v/>
      </c>
      <c r="R9067" s="7">
        <f>IF($I9067=1,(O9067-MAR1!$B$12)/MAR1!$D$12,(O9067-MAR1!$C$12)/MAR1!$E$12)</f>
        <v/>
      </c>
      <c r="S9067" s="7">
        <f>IF($I9067=1,(P9067-MAR1!$B$13)/MAR1!$D$13,(P9067-MAR1!$C$13)/MAR1!$E$13)</f>
        <v/>
      </c>
    </row>
    <row r="9068">
      <c r="A9068" s="5" t="n">
        <v>9067</v>
      </c>
      <c r="B9068" s="5" t="n">
        <v>25</v>
      </c>
      <c r="C9068" s="5" t="n">
        <v>307</v>
      </c>
      <c r="D9068" s="5" t="n">
        <v>11</v>
      </c>
      <c r="E9068" s="5" t="n">
        <v>0</v>
      </c>
      <c r="F9068" s="5" t="n">
        <v>29.1</v>
      </c>
      <c r="G9068" s="5" t="n">
        <v>17.2</v>
      </c>
      <c r="H9068" s="5" t="n">
        <v>11.36</v>
      </c>
      <c r="I9068" s="6">
        <f>IF(E9068&gt;=Markov!$B$3,1,0)</f>
        <v/>
      </c>
      <c r="J9068" s="6">
        <f>I9067</f>
        <v/>
      </c>
      <c r="K9068" s="7">
        <f>MAR1!$B$5+MAR1!$C$5*COS(2*PI()*$C9068/365)+MAR1!$D$5*SIN(2*PI()*$C9068/365)</f>
        <v/>
      </c>
      <c r="L9068" s="7">
        <f>MAR1!$B$6+MAR1!$C$6*COS(2*PI()*$C9068/365)+MAR1!$D$6*SIN(2*PI()*$C9068/365)</f>
        <v/>
      </c>
      <c r="M9068" s="7">
        <f>MAR1!$B$7+MAR1!$C$7*COS(2*PI()*$C9068/365)+MAR1!$D$7*SIN(2*PI()*$C9068/365)</f>
        <v/>
      </c>
      <c r="N9068" s="7">
        <f>F9068-K9068</f>
        <v/>
      </c>
      <c r="O9068" s="7">
        <f>G9068-L9068</f>
        <v/>
      </c>
      <c r="P9068" s="7">
        <f>H9068-M9068</f>
        <v/>
      </c>
      <c r="Q9068" s="7">
        <f>IF($I9068=1,(N9068-MAR1!$B$11)/MAR1!$D$11,(N9068-MAR1!$C$11)/MAR1!$E$11)</f>
        <v/>
      </c>
      <c r="R9068" s="7">
        <f>IF($I9068=1,(O9068-MAR1!$B$12)/MAR1!$D$12,(O9068-MAR1!$C$12)/MAR1!$E$12)</f>
        <v/>
      </c>
      <c r="S9068" s="7">
        <f>IF($I9068=1,(P9068-MAR1!$B$13)/MAR1!$D$13,(P9068-MAR1!$C$13)/MAR1!$E$13)</f>
        <v/>
      </c>
    </row>
    <row r="9069">
      <c r="A9069" s="5" t="n">
        <v>9068</v>
      </c>
      <c r="B9069" s="5" t="n">
        <v>25</v>
      </c>
      <c r="C9069" s="5" t="n">
        <v>308</v>
      </c>
      <c r="D9069" s="5" t="n">
        <v>11</v>
      </c>
      <c r="E9069" s="5" t="n">
        <v>0</v>
      </c>
      <c r="F9069" s="5" t="n">
        <v>27.1</v>
      </c>
      <c r="G9069" s="5" t="n">
        <v>15.4</v>
      </c>
      <c r="H9069" s="5" t="n">
        <v>15.72</v>
      </c>
      <c r="I9069" s="6">
        <f>IF(E9069&gt;=Markov!$B$3,1,0)</f>
        <v/>
      </c>
      <c r="J9069" s="6">
        <f>I9068</f>
        <v/>
      </c>
      <c r="K9069" s="7">
        <f>MAR1!$B$5+MAR1!$C$5*COS(2*PI()*$C9069/365)+MAR1!$D$5*SIN(2*PI()*$C9069/365)</f>
        <v/>
      </c>
      <c r="L9069" s="7">
        <f>MAR1!$B$6+MAR1!$C$6*COS(2*PI()*$C9069/365)+MAR1!$D$6*SIN(2*PI()*$C9069/365)</f>
        <v/>
      </c>
      <c r="M9069" s="7">
        <f>MAR1!$B$7+MAR1!$C$7*COS(2*PI()*$C9069/365)+MAR1!$D$7*SIN(2*PI()*$C9069/365)</f>
        <v/>
      </c>
      <c r="N9069" s="7">
        <f>F9069-K9069</f>
        <v/>
      </c>
      <c r="O9069" s="7">
        <f>G9069-L9069</f>
        <v/>
      </c>
      <c r="P9069" s="7">
        <f>H9069-M9069</f>
        <v/>
      </c>
      <c r="Q9069" s="7">
        <f>IF($I9069=1,(N9069-MAR1!$B$11)/MAR1!$D$11,(N9069-MAR1!$C$11)/MAR1!$E$11)</f>
        <v/>
      </c>
      <c r="R9069" s="7">
        <f>IF($I9069=1,(O9069-MAR1!$B$12)/MAR1!$D$12,(O9069-MAR1!$C$12)/MAR1!$E$12)</f>
        <v/>
      </c>
      <c r="S9069" s="7">
        <f>IF($I9069=1,(P9069-MAR1!$B$13)/MAR1!$D$13,(P9069-MAR1!$C$13)/MAR1!$E$13)</f>
        <v/>
      </c>
    </row>
    <row r="9070">
      <c r="A9070" s="5" t="n">
        <v>9069</v>
      </c>
      <c r="B9070" s="5" t="n">
        <v>25</v>
      </c>
      <c r="C9070" s="5" t="n">
        <v>309</v>
      </c>
      <c r="D9070" s="5" t="n">
        <v>11</v>
      </c>
      <c r="E9070" s="5" t="n">
        <v>0</v>
      </c>
      <c r="F9070" s="5" t="n">
        <v>29.5</v>
      </c>
      <c r="G9070" s="5" t="n">
        <v>15.2</v>
      </c>
      <c r="H9070" s="5" t="n">
        <v>13.95</v>
      </c>
      <c r="I9070" s="6">
        <f>IF(E9070&gt;=Markov!$B$3,1,0)</f>
        <v/>
      </c>
      <c r="J9070" s="6">
        <f>I9069</f>
        <v/>
      </c>
      <c r="K9070" s="7">
        <f>MAR1!$B$5+MAR1!$C$5*COS(2*PI()*$C9070/365)+MAR1!$D$5*SIN(2*PI()*$C9070/365)</f>
        <v/>
      </c>
      <c r="L9070" s="7">
        <f>MAR1!$B$6+MAR1!$C$6*COS(2*PI()*$C9070/365)+MAR1!$D$6*SIN(2*PI()*$C9070/365)</f>
        <v/>
      </c>
      <c r="M9070" s="7">
        <f>MAR1!$B$7+MAR1!$C$7*COS(2*PI()*$C9070/365)+MAR1!$D$7*SIN(2*PI()*$C9070/365)</f>
        <v/>
      </c>
      <c r="N9070" s="7">
        <f>F9070-K9070</f>
        <v/>
      </c>
      <c r="O9070" s="7">
        <f>G9070-L9070</f>
        <v/>
      </c>
      <c r="P9070" s="7">
        <f>H9070-M9070</f>
        <v/>
      </c>
      <c r="Q9070" s="7">
        <f>IF($I9070=1,(N9070-MAR1!$B$11)/MAR1!$D$11,(N9070-MAR1!$C$11)/MAR1!$E$11)</f>
        <v/>
      </c>
      <c r="R9070" s="7">
        <f>IF($I9070=1,(O9070-MAR1!$B$12)/MAR1!$D$12,(O9070-MAR1!$C$12)/MAR1!$E$12)</f>
        <v/>
      </c>
      <c r="S9070" s="7">
        <f>IF($I9070=1,(P9070-MAR1!$B$13)/MAR1!$D$13,(P9070-MAR1!$C$13)/MAR1!$E$13)</f>
        <v/>
      </c>
    </row>
    <row r="9071">
      <c r="A9071" s="5" t="n">
        <v>9070</v>
      </c>
      <c r="B9071" s="5" t="n">
        <v>25</v>
      </c>
      <c r="C9071" s="5" t="n">
        <v>310</v>
      </c>
      <c r="D9071" s="5" t="n">
        <v>11</v>
      </c>
      <c r="E9071" s="5" t="n">
        <v>0</v>
      </c>
      <c r="F9071" s="5" t="n">
        <v>29.3</v>
      </c>
      <c r="G9071" s="5" t="n">
        <v>13.9</v>
      </c>
      <c r="H9071" s="5" t="n">
        <v>14.73</v>
      </c>
      <c r="I9071" s="6">
        <f>IF(E9071&gt;=Markov!$B$3,1,0)</f>
        <v/>
      </c>
      <c r="J9071" s="6">
        <f>I9070</f>
        <v/>
      </c>
      <c r="K9071" s="7">
        <f>MAR1!$B$5+MAR1!$C$5*COS(2*PI()*$C9071/365)+MAR1!$D$5*SIN(2*PI()*$C9071/365)</f>
        <v/>
      </c>
      <c r="L9071" s="7">
        <f>MAR1!$B$6+MAR1!$C$6*COS(2*PI()*$C9071/365)+MAR1!$D$6*SIN(2*PI()*$C9071/365)</f>
        <v/>
      </c>
      <c r="M9071" s="7">
        <f>MAR1!$B$7+MAR1!$C$7*COS(2*PI()*$C9071/365)+MAR1!$D$7*SIN(2*PI()*$C9071/365)</f>
        <v/>
      </c>
      <c r="N9071" s="7">
        <f>F9071-K9071</f>
        <v/>
      </c>
      <c r="O9071" s="7">
        <f>G9071-L9071</f>
        <v/>
      </c>
      <c r="P9071" s="7">
        <f>H9071-M9071</f>
        <v/>
      </c>
      <c r="Q9071" s="7">
        <f>IF($I9071=1,(N9071-MAR1!$B$11)/MAR1!$D$11,(N9071-MAR1!$C$11)/MAR1!$E$11)</f>
        <v/>
      </c>
      <c r="R9071" s="7">
        <f>IF($I9071=1,(O9071-MAR1!$B$12)/MAR1!$D$12,(O9071-MAR1!$C$12)/MAR1!$E$12)</f>
        <v/>
      </c>
      <c r="S9071" s="7">
        <f>IF($I9071=1,(P9071-MAR1!$B$13)/MAR1!$D$13,(P9071-MAR1!$C$13)/MAR1!$E$13)</f>
        <v/>
      </c>
    </row>
    <row r="9072">
      <c r="A9072" s="5" t="n">
        <v>9071</v>
      </c>
      <c r="B9072" s="5" t="n">
        <v>25</v>
      </c>
      <c r="C9072" s="5" t="n">
        <v>311</v>
      </c>
      <c r="D9072" s="5" t="n">
        <v>11</v>
      </c>
      <c r="E9072" s="5" t="n">
        <v>0</v>
      </c>
      <c r="F9072" s="5" t="n">
        <v>27.2</v>
      </c>
      <c r="G9072" s="5" t="n">
        <v>14</v>
      </c>
      <c r="H9072" s="5" t="n">
        <v>11.83</v>
      </c>
      <c r="I9072" s="6">
        <f>IF(E9072&gt;=Markov!$B$3,1,0)</f>
        <v/>
      </c>
      <c r="J9072" s="6">
        <f>I9071</f>
        <v/>
      </c>
      <c r="K9072" s="7">
        <f>MAR1!$B$5+MAR1!$C$5*COS(2*PI()*$C9072/365)+MAR1!$D$5*SIN(2*PI()*$C9072/365)</f>
        <v/>
      </c>
      <c r="L9072" s="7">
        <f>MAR1!$B$6+MAR1!$C$6*COS(2*PI()*$C9072/365)+MAR1!$D$6*SIN(2*PI()*$C9072/365)</f>
        <v/>
      </c>
      <c r="M9072" s="7">
        <f>MAR1!$B$7+MAR1!$C$7*COS(2*PI()*$C9072/365)+MAR1!$D$7*SIN(2*PI()*$C9072/365)</f>
        <v/>
      </c>
      <c r="N9072" s="7">
        <f>F9072-K9072</f>
        <v/>
      </c>
      <c r="O9072" s="7">
        <f>G9072-L9072</f>
        <v/>
      </c>
      <c r="P9072" s="7">
        <f>H9072-M9072</f>
        <v/>
      </c>
      <c r="Q9072" s="7">
        <f>IF($I9072=1,(N9072-MAR1!$B$11)/MAR1!$D$11,(N9072-MAR1!$C$11)/MAR1!$E$11)</f>
        <v/>
      </c>
      <c r="R9072" s="7">
        <f>IF($I9072=1,(O9072-MAR1!$B$12)/MAR1!$D$12,(O9072-MAR1!$C$12)/MAR1!$E$12)</f>
        <v/>
      </c>
      <c r="S9072" s="7">
        <f>IF($I9072=1,(P9072-MAR1!$B$13)/MAR1!$D$13,(P9072-MAR1!$C$13)/MAR1!$E$13)</f>
        <v/>
      </c>
    </row>
    <row r="9073">
      <c r="A9073" s="5" t="n">
        <v>9072</v>
      </c>
      <c r="B9073" s="5" t="n">
        <v>25</v>
      </c>
      <c r="C9073" s="5" t="n">
        <v>312</v>
      </c>
      <c r="D9073" s="5" t="n">
        <v>11</v>
      </c>
      <c r="E9073" s="5" t="n">
        <v>0</v>
      </c>
      <c r="F9073" s="5" t="n">
        <v>29.1</v>
      </c>
      <c r="G9073" s="5" t="n">
        <v>14.5</v>
      </c>
      <c r="H9073" s="5" t="n">
        <v>14.85</v>
      </c>
      <c r="I9073" s="6">
        <f>IF(E9073&gt;=Markov!$B$3,1,0)</f>
        <v/>
      </c>
      <c r="J9073" s="6">
        <f>I9072</f>
        <v/>
      </c>
      <c r="K9073" s="7">
        <f>MAR1!$B$5+MAR1!$C$5*COS(2*PI()*$C9073/365)+MAR1!$D$5*SIN(2*PI()*$C9073/365)</f>
        <v/>
      </c>
      <c r="L9073" s="7">
        <f>MAR1!$B$6+MAR1!$C$6*COS(2*PI()*$C9073/365)+MAR1!$D$6*SIN(2*PI()*$C9073/365)</f>
        <v/>
      </c>
      <c r="M9073" s="7">
        <f>MAR1!$B$7+MAR1!$C$7*COS(2*PI()*$C9073/365)+MAR1!$D$7*SIN(2*PI()*$C9073/365)</f>
        <v/>
      </c>
      <c r="N9073" s="7">
        <f>F9073-K9073</f>
        <v/>
      </c>
      <c r="O9073" s="7">
        <f>G9073-L9073</f>
        <v/>
      </c>
      <c r="P9073" s="7">
        <f>H9073-M9073</f>
        <v/>
      </c>
      <c r="Q9073" s="7">
        <f>IF($I9073=1,(N9073-MAR1!$B$11)/MAR1!$D$11,(N9073-MAR1!$C$11)/MAR1!$E$11)</f>
        <v/>
      </c>
      <c r="R9073" s="7">
        <f>IF($I9073=1,(O9073-MAR1!$B$12)/MAR1!$D$12,(O9073-MAR1!$C$12)/MAR1!$E$12)</f>
        <v/>
      </c>
      <c r="S9073" s="7">
        <f>IF($I9073=1,(P9073-MAR1!$B$13)/MAR1!$D$13,(P9073-MAR1!$C$13)/MAR1!$E$13)</f>
        <v/>
      </c>
    </row>
    <row r="9074">
      <c r="A9074" s="5" t="n">
        <v>9073</v>
      </c>
      <c r="B9074" s="5" t="n">
        <v>25</v>
      </c>
      <c r="C9074" s="5" t="n">
        <v>313</v>
      </c>
      <c r="D9074" s="5" t="n">
        <v>11</v>
      </c>
      <c r="E9074" s="5" t="n">
        <v>42.2</v>
      </c>
      <c r="F9074" s="5" t="n">
        <v>26.2</v>
      </c>
      <c r="G9074" s="5" t="n">
        <v>13.7</v>
      </c>
      <c r="H9074" s="5" t="n">
        <v>13.13</v>
      </c>
      <c r="I9074" s="6">
        <f>IF(E9074&gt;=Markov!$B$3,1,0)</f>
        <v/>
      </c>
      <c r="J9074" s="6">
        <f>I9073</f>
        <v/>
      </c>
      <c r="K9074" s="7">
        <f>MAR1!$B$5+MAR1!$C$5*COS(2*PI()*$C9074/365)+MAR1!$D$5*SIN(2*PI()*$C9074/365)</f>
        <v/>
      </c>
      <c r="L9074" s="7">
        <f>MAR1!$B$6+MAR1!$C$6*COS(2*PI()*$C9074/365)+MAR1!$D$6*SIN(2*PI()*$C9074/365)</f>
        <v/>
      </c>
      <c r="M9074" s="7">
        <f>MAR1!$B$7+MAR1!$C$7*COS(2*PI()*$C9074/365)+MAR1!$D$7*SIN(2*PI()*$C9074/365)</f>
        <v/>
      </c>
      <c r="N9074" s="7">
        <f>F9074-K9074</f>
        <v/>
      </c>
      <c r="O9074" s="7">
        <f>G9074-L9074</f>
        <v/>
      </c>
      <c r="P9074" s="7">
        <f>H9074-M9074</f>
        <v/>
      </c>
      <c r="Q9074" s="7">
        <f>IF($I9074=1,(N9074-MAR1!$B$11)/MAR1!$D$11,(N9074-MAR1!$C$11)/MAR1!$E$11)</f>
        <v/>
      </c>
      <c r="R9074" s="7">
        <f>IF($I9074=1,(O9074-MAR1!$B$12)/MAR1!$D$12,(O9074-MAR1!$C$12)/MAR1!$E$12)</f>
        <v/>
      </c>
      <c r="S9074" s="7">
        <f>IF($I9074=1,(P9074-MAR1!$B$13)/MAR1!$D$13,(P9074-MAR1!$C$13)/MAR1!$E$13)</f>
        <v/>
      </c>
    </row>
    <row r="9075">
      <c r="A9075" s="5" t="n">
        <v>9074</v>
      </c>
      <c r="B9075" s="5" t="n">
        <v>25</v>
      </c>
      <c r="C9075" s="5" t="n">
        <v>314</v>
      </c>
      <c r="D9075" s="5" t="n">
        <v>11</v>
      </c>
      <c r="E9075" s="5" t="n">
        <v>7</v>
      </c>
      <c r="F9075" s="5" t="n">
        <v>29.1</v>
      </c>
      <c r="G9075" s="5" t="n">
        <v>14.8</v>
      </c>
      <c r="H9075" s="5" t="n">
        <v>11.45</v>
      </c>
      <c r="I9075" s="6">
        <f>IF(E9075&gt;=Markov!$B$3,1,0)</f>
        <v/>
      </c>
      <c r="J9075" s="6">
        <f>I9074</f>
        <v/>
      </c>
      <c r="K9075" s="7">
        <f>MAR1!$B$5+MAR1!$C$5*COS(2*PI()*$C9075/365)+MAR1!$D$5*SIN(2*PI()*$C9075/365)</f>
        <v/>
      </c>
      <c r="L9075" s="7">
        <f>MAR1!$B$6+MAR1!$C$6*COS(2*PI()*$C9075/365)+MAR1!$D$6*SIN(2*PI()*$C9075/365)</f>
        <v/>
      </c>
      <c r="M9075" s="7">
        <f>MAR1!$B$7+MAR1!$C$7*COS(2*PI()*$C9075/365)+MAR1!$D$7*SIN(2*PI()*$C9075/365)</f>
        <v/>
      </c>
      <c r="N9075" s="7">
        <f>F9075-K9075</f>
        <v/>
      </c>
      <c r="O9075" s="7">
        <f>G9075-L9075</f>
        <v/>
      </c>
      <c r="P9075" s="7">
        <f>H9075-M9075</f>
        <v/>
      </c>
      <c r="Q9075" s="7">
        <f>IF($I9075=1,(N9075-MAR1!$B$11)/MAR1!$D$11,(N9075-MAR1!$C$11)/MAR1!$E$11)</f>
        <v/>
      </c>
      <c r="R9075" s="7">
        <f>IF($I9075=1,(O9075-MAR1!$B$12)/MAR1!$D$12,(O9075-MAR1!$C$12)/MAR1!$E$12)</f>
        <v/>
      </c>
      <c r="S9075" s="7">
        <f>IF($I9075=1,(P9075-MAR1!$B$13)/MAR1!$D$13,(P9075-MAR1!$C$13)/MAR1!$E$13)</f>
        <v/>
      </c>
    </row>
    <row r="9076">
      <c r="A9076" s="5" t="n">
        <v>9075</v>
      </c>
      <c r="B9076" s="5" t="n">
        <v>25</v>
      </c>
      <c r="C9076" s="5" t="n">
        <v>315</v>
      </c>
      <c r="D9076" s="5" t="n">
        <v>11</v>
      </c>
      <c r="E9076" s="5" t="n">
        <v>0</v>
      </c>
      <c r="F9076" s="5" t="n">
        <v>30.7</v>
      </c>
      <c r="G9076" s="5" t="n">
        <v>15.4</v>
      </c>
      <c r="H9076" s="5" t="n">
        <v>13.73</v>
      </c>
      <c r="I9076" s="6">
        <f>IF(E9076&gt;=Markov!$B$3,1,0)</f>
        <v/>
      </c>
      <c r="J9076" s="6">
        <f>I9075</f>
        <v/>
      </c>
      <c r="K9076" s="7">
        <f>MAR1!$B$5+MAR1!$C$5*COS(2*PI()*$C9076/365)+MAR1!$D$5*SIN(2*PI()*$C9076/365)</f>
        <v/>
      </c>
      <c r="L9076" s="7">
        <f>MAR1!$B$6+MAR1!$C$6*COS(2*PI()*$C9076/365)+MAR1!$D$6*SIN(2*PI()*$C9076/365)</f>
        <v/>
      </c>
      <c r="M9076" s="7">
        <f>MAR1!$B$7+MAR1!$C$7*COS(2*PI()*$C9076/365)+MAR1!$D$7*SIN(2*PI()*$C9076/365)</f>
        <v/>
      </c>
      <c r="N9076" s="7">
        <f>F9076-K9076</f>
        <v/>
      </c>
      <c r="O9076" s="7">
        <f>G9076-L9076</f>
        <v/>
      </c>
      <c r="P9076" s="7">
        <f>H9076-M9076</f>
        <v/>
      </c>
      <c r="Q9076" s="7">
        <f>IF($I9076=1,(N9076-MAR1!$B$11)/MAR1!$D$11,(N9076-MAR1!$C$11)/MAR1!$E$11)</f>
        <v/>
      </c>
      <c r="R9076" s="7">
        <f>IF($I9076=1,(O9076-MAR1!$B$12)/MAR1!$D$12,(O9076-MAR1!$C$12)/MAR1!$E$12)</f>
        <v/>
      </c>
      <c r="S9076" s="7">
        <f>IF($I9076=1,(P9076-MAR1!$B$13)/MAR1!$D$13,(P9076-MAR1!$C$13)/MAR1!$E$13)</f>
        <v/>
      </c>
    </row>
    <row r="9077">
      <c r="A9077" s="5" t="n">
        <v>9076</v>
      </c>
      <c r="B9077" s="5" t="n">
        <v>25</v>
      </c>
      <c r="C9077" s="5" t="n">
        <v>316</v>
      </c>
      <c r="D9077" s="5" t="n">
        <v>11</v>
      </c>
      <c r="E9077" s="5" t="n">
        <v>0</v>
      </c>
      <c r="F9077" s="5" t="n">
        <v>28.7</v>
      </c>
      <c r="G9077" s="5" t="n">
        <v>14.3</v>
      </c>
      <c r="H9077" s="5" t="n">
        <v>12.57</v>
      </c>
      <c r="I9077" s="6">
        <f>IF(E9077&gt;=Markov!$B$3,1,0)</f>
        <v/>
      </c>
      <c r="J9077" s="6">
        <f>I9076</f>
        <v/>
      </c>
      <c r="K9077" s="7">
        <f>MAR1!$B$5+MAR1!$C$5*COS(2*PI()*$C9077/365)+MAR1!$D$5*SIN(2*PI()*$C9077/365)</f>
        <v/>
      </c>
      <c r="L9077" s="7">
        <f>MAR1!$B$6+MAR1!$C$6*COS(2*PI()*$C9077/365)+MAR1!$D$6*SIN(2*PI()*$C9077/365)</f>
        <v/>
      </c>
      <c r="M9077" s="7">
        <f>MAR1!$B$7+MAR1!$C$7*COS(2*PI()*$C9077/365)+MAR1!$D$7*SIN(2*PI()*$C9077/365)</f>
        <v/>
      </c>
      <c r="N9077" s="7">
        <f>F9077-K9077</f>
        <v/>
      </c>
      <c r="O9077" s="7">
        <f>G9077-L9077</f>
        <v/>
      </c>
      <c r="P9077" s="7">
        <f>H9077-M9077</f>
        <v/>
      </c>
      <c r="Q9077" s="7">
        <f>IF($I9077=1,(N9077-MAR1!$B$11)/MAR1!$D$11,(N9077-MAR1!$C$11)/MAR1!$E$11)</f>
        <v/>
      </c>
      <c r="R9077" s="7">
        <f>IF($I9077=1,(O9077-MAR1!$B$12)/MAR1!$D$12,(O9077-MAR1!$C$12)/MAR1!$E$12)</f>
        <v/>
      </c>
      <c r="S9077" s="7">
        <f>IF($I9077=1,(P9077-MAR1!$B$13)/MAR1!$D$13,(P9077-MAR1!$C$13)/MAR1!$E$13)</f>
        <v/>
      </c>
    </row>
    <row r="9078">
      <c r="A9078" s="5" t="n">
        <v>9077</v>
      </c>
      <c r="B9078" s="5" t="n">
        <v>25</v>
      </c>
      <c r="C9078" s="5" t="n">
        <v>317</v>
      </c>
      <c r="D9078" s="5" t="n">
        <v>11</v>
      </c>
      <c r="E9078" s="5" t="n">
        <v>0</v>
      </c>
      <c r="F9078" s="5" t="n">
        <v>28.4</v>
      </c>
      <c r="G9078" s="5" t="n">
        <v>18.3</v>
      </c>
      <c r="H9078" s="5" t="n">
        <v>14.77</v>
      </c>
      <c r="I9078" s="6">
        <f>IF(E9078&gt;=Markov!$B$3,1,0)</f>
        <v/>
      </c>
      <c r="J9078" s="6">
        <f>I9077</f>
        <v/>
      </c>
      <c r="K9078" s="7">
        <f>MAR1!$B$5+MAR1!$C$5*COS(2*PI()*$C9078/365)+MAR1!$D$5*SIN(2*PI()*$C9078/365)</f>
        <v/>
      </c>
      <c r="L9078" s="7">
        <f>MAR1!$B$6+MAR1!$C$6*COS(2*PI()*$C9078/365)+MAR1!$D$6*SIN(2*PI()*$C9078/365)</f>
        <v/>
      </c>
      <c r="M9078" s="7">
        <f>MAR1!$B$7+MAR1!$C$7*COS(2*PI()*$C9078/365)+MAR1!$D$7*SIN(2*PI()*$C9078/365)</f>
        <v/>
      </c>
      <c r="N9078" s="7">
        <f>F9078-K9078</f>
        <v/>
      </c>
      <c r="O9078" s="7">
        <f>G9078-L9078</f>
        <v/>
      </c>
      <c r="P9078" s="7">
        <f>H9078-M9078</f>
        <v/>
      </c>
      <c r="Q9078" s="7">
        <f>IF($I9078=1,(N9078-MAR1!$B$11)/MAR1!$D$11,(N9078-MAR1!$C$11)/MAR1!$E$11)</f>
        <v/>
      </c>
      <c r="R9078" s="7">
        <f>IF($I9078=1,(O9078-MAR1!$B$12)/MAR1!$D$12,(O9078-MAR1!$C$12)/MAR1!$E$12)</f>
        <v/>
      </c>
      <c r="S9078" s="7">
        <f>IF($I9078=1,(P9078-MAR1!$B$13)/MAR1!$D$13,(P9078-MAR1!$C$13)/MAR1!$E$13)</f>
        <v/>
      </c>
    </row>
    <row r="9079">
      <c r="A9079" s="5" t="n">
        <v>9078</v>
      </c>
      <c r="B9079" s="5" t="n">
        <v>25</v>
      </c>
      <c r="C9079" s="5" t="n">
        <v>318</v>
      </c>
      <c r="D9079" s="5" t="n">
        <v>11</v>
      </c>
      <c r="E9079" s="5" t="n">
        <v>0</v>
      </c>
      <c r="F9079" s="5" t="n">
        <v>29</v>
      </c>
      <c r="G9079" s="5" t="n">
        <v>17.6</v>
      </c>
      <c r="H9079" s="5" t="n">
        <v>13.97</v>
      </c>
      <c r="I9079" s="6">
        <f>IF(E9079&gt;=Markov!$B$3,1,0)</f>
        <v/>
      </c>
      <c r="J9079" s="6">
        <f>I9078</f>
        <v/>
      </c>
      <c r="K9079" s="7">
        <f>MAR1!$B$5+MAR1!$C$5*COS(2*PI()*$C9079/365)+MAR1!$D$5*SIN(2*PI()*$C9079/365)</f>
        <v/>
      </c>
      <c r="L9079" s="7">
        <f>MAR1!$B$6+MAR1!$C$6*COS(2*PI()*$C9079/365)+MAR1!$D$6*SIN(2*PI()*$C9079/365)</f>
        <v/>
      </c>
      <c r="M9079" s="7">
        <f>MAR1!$B$7+MAR1!$C$7*COS(2*PI()*$C9079/365)+MAR1!$D$7*SIN(2*PI()*$C9079/365)</f>
        <v/>
      </c>
      <c r="N9079" s="7">
        <f>F9079-K9079</f>
        <v/>
      </c>
      <c r="O9079" s="7">
        <f>G9079-L9079</f>
        <v/>
      </c>
      <c r="P9079" s="7">
        <f>H9079-M9079</f>
        <v/>
      </c>
      <c r="Q9079" s="7">
        <f>IF($I9079=1,(N9079-MAR1!$B$11)/MAR1!$D$11,(N9079-MAR1!$C$11)/MAR1!$E$11)</f>
        <v/>
      </c>
      <c r="R9079" s="7">
        <f>IF($I9079=1,(O9079-MAR1!$B$12)/MAR1!$D$12,(O9079-MAR1!$C$12)/MAR1!$E$12)</f>
        <v/>
      </c>
      <c r="S9079" s="7">
        <f>IF($I9079=1,(P9079-MAR1!$B$13)/MAR1!$D$13,(P9079-MAR1!$C$13)/MAR1!$E$13)</f>
        <v/>
      </c>
    </row>
    <row r="9080">
      <c r="A9080" s="5" t="n">
        <v>9079</v>
      </c>
      <c r="B9080" s="5" t="n">
        <v>25</v>
      </c>
      <c r="C9080" s="5" t="n">
        <v>319</v>
      </c>
      <c r="D9080" s="5" t="n">
        <v>11</v>
      </c>
      <c r="E9080" s="5" t="n">
        <v>0</v>
      </c>
      <c r="F9080" s="5" t="n">
        <v>30.3</v>
      </c>
      <c r="G9080" s="5" t="n">
        <v>18.5</v>
      </c>
      <c r="H9080" s="5" t="n">
        <v>23.02</v>
      </c>
      <c r="I9080" s="6">
        <f>IF(E9080&gt;=Markov!$B$3,1,0)</f>
        <v/>
      </c>
      <c r="J9080" s="6">
        <f>I9079</f>
        <v/>
      </c>
      <c r="K9080" s="7">
        <f>MAR1!$B$5+MAR1!$C$5*COS(2*PI()*$C9080/365)+MAR1!$D$5*SIN(2*PI()*$C9080/365)</f>
        <v/>
      </c>
      <c r="L9080" s="7">
        <f>MAR1!$B$6+MAR1!$C$6*COS(2*PI()*$C9080/365)+MAR1!$D$6*SIN(2*PI()*$C9080/365)</f>
        <v/>
      </c>
      <c r="M9080" s="7">
        <f>MAR1!$B$7+MAR1!$C$7*COS(2*PI()*$C9080/365)+MAR1!$D$7*SIN(2*PI()*$C9080/365)</f>
        <v/>
      </c>
      <c r="N9080" s="7">
        <f>F9080-K9080</f>
        <v/>
      </c>
      <c r="O9080" s="7">
        <f>G9080-L9080</f>
        <v/>
      </c>
      <c r="P9080" s="7">
        <f>H9080-M9080</f>
        <v/>
      </c>
      <c r="Q9080" s="7">
        <f>IF($I9080=1,(N9080-MAR1!$B$11)/MAR1!$D$11,(N9080-MAR1!$C$11)/MAR1!$E$11)</f>
        <v/>
      </c>
      <c r="R9080" s="7">
        <f>IF($I9080=1,(O9080-MAR1!$B$12)/MAR1!$D$12,(O9080-MAR1!$C$12)/MAR1!$E$12)</f>
        <v/>
      </c>
      <c r="S9080" s="7">
        <f>IF($I9080=1,(P9080-MAR1!$B$13)/MAR1!$D$13,(P9080-MAR1!$C$13)/MAR1!$E$13)</f>
        <v/>
      </c>
    </row>
    <row r="9081">
      <c r="A9081" s="5" t="n">
        <v>9080</v>
      </c>
      <c r="B9081" s="5" t="n">
        <v>25</v>
      </c>
      <c r="C9081" s="5" t="n">
        <v>320</v>
      </c>
      <c r="D9081" s="5" t="n">
        <v>11</v>
      </c>
      <c r="E9081" s="5" t="n">
        <v>0</v>
      </c>
      <c r="F9081" s="5" t="n">
        <v>33.3</v>
      </c>
      <c r="G9081" s="5" t="n">
        <v>18.8</v>
      </c>
      <c r="H9081" s="5" t="n">
        <v>22.37</v>
      </c>
      <c r="I9081" s="6">
        <f>IF(E9081&gt;=Markov!$B$3,1,0)</f>
        <v/>
      </c>
      <c r="J9081" s="6">
        <f>I9080</f>
        <v/>
      </c>
      <c r="K9081" s="7">
        <f>MAR1!$B$5+MAR1!$C$5*COS(2*PI()*$C9081/365)+MAR1!$D$5*SIN(2*PI()*$C9081/365)</f>
        <v/>
      </c>
      <c r="L9081" s="7">
        <f>MAR1!$B$6+MAR1!$C$6*COS(2*PI()*$C9081/365)+MAR1!$D$6*SIN(2*PI()*$C9081/365)</f>
        <v/>
      </c>
      <c r="M9081" s="7">
        <f>MAR1!$B$7+MAR1!$C$7*COS(2*PI()*$C9081/365)+MAR1!$D$7*SIN(2*PI()*$C9081/365)</f>
        <v/>
      </c>
      <c r="N9081" s="7">
        <f>F9081-K9081</f>
        <v/>
      </c>
      <c r="O9081" s="7">
        <f>G9081-L9081</f>
        <v/>
      </c>
      <c r="P9081" s="7">
        <f>H9081-M9081</f>
        <v/>
      </c>
      <c r="Q9081" s="7">
        <f>IF($I9081=1,(N9081-MAR1!$B$11)/MAR1!$D$11,(N9081-MAR1!$C$11)/MAR1!$E$11)</f>
        <v/>
      </c>
      <c r="R9081" s="7">
        <f>IF($I9081=1,(O9081-MAR1!$B$12)/MAR1!$D$12,(O9081-MAR1!$C$12)/MAR1!$E$12)</f>
        <v/>
      </c>
      <c r="S9081" s="7">
        <f>IF($I9081=1,(P9081-MAR1!$B$13)/MAR1!$D$13,(P9081-MAR1!$C$13)/MAR1!$E$13)</f>
        <v/>
      </c>
    </row>
    <row r="9082">
      <c r="A9082" s="5" t="n">
        <v>9081</v>
      </c>
      <c r="B9082" s="5" t="n">
        <v>25</v>
      </c>
      <c r="C9082" s="5" t="n">
        <v>321</v>
      </c>
      <c r="D9082" s="5" t="n">
        <v>11</v>
      </c>
      <c r="E9082" s="5" t="n">
        <v>0</v>
      </c>
      <c r="F9082" s="5" t="n">
        <v>31.8</v>
      </c>
      <c r="G9082" s="5" t="n">
        <v>18.7</v>
      </c>
      <c r="H9082" s="5" t="n">
        <v>23.75</v>
      </c>
      <c r="I9082" s="6">
        <f>IF(E9082&gt;=Markov!$B$3,1,0)</f>
        <v/>
      </c>
      <c r="J9082" s="6">
        <f>I9081</f>
        <v/>
      </c>
      <c r="K9082" s="7">
        <f>MAR1!$B$5+MAR1!$C$5*COS(2*PI()*$C9082/365)+MAR1!$D$5*SIN(2*PI()*$C9082/365)</f>
        <v/>
      </c>
      <c r="L9082" s="7">
        <f>MAR1!$B$6+MAR1!$C$6*COS(2*PI()*$C9082/365)+MAR1!$D$6*SIN(2*PI()*$C9082/365)</f>
        <v/>
      </c>
      <c r="M9082" s="7">
        <f>MAR1!$B$7+MAR1!$C$7*COS(2*PI()*$C9082/365)+MAR1!$D$7*SIN(2*PI()*$C9082/365)</f>
        <v/>
      </c>
      <c r="N9082" s="7">
        <f>F9082-K9082</f>
        <v/>
      </c>
      <c r="O9082" s="7">
        <f>G9082-L9082</f>
        <v/>
      </c>
      <c r="P9082" s="7">
        <f>H9082-M9082</f>
        <v/>
      </c>
      <c r="Q9082" s="7">
        <f>IF($I9082=1,(N9082-MAR1!$B$11)/MAR1!$D$11,(N9082-MAR1!$C$11)/MAR1!$E$11)</f>
        <v/>
      </c>
      <c r="R9082" s="7">
        <f>IF($I9082=1,(O9082-MAR1!$B$12)/MAR1!$D$12,(O9082-MAR1!$C$12)/MAR1!$E$12)</f>
        <v/>
      </c>
      <c r="S9082" s="7">
        <f>IF($I9082=1,(P9082-MAR1!$B$13)/MAR1!$D$13,(P9082-MAR1!$C$13)/MAR1!$E$13)</f>
        <v/>
      </c>
    </row>
    <row r="9083">
      <c r="A9083" s="5" t="n">
        <v>9082</v>
      </c>
      <c r="B9083" s="5" t="n">
        <v>25</v>
      </c>
      <c r="C9083" s="5" t="n">
        <v>322</v>
      </c>
      <c r="D9083" s="5" t="n">
        <v>11</v>
      </c>
      <c r="E9083" s="5" t="n">
        <v>0</v>
      </c>
      <c r="F9083" s="5" t="n">
        <v>32.6</v>
      </c>
      <c r="G9083" s="5" t="n">
        <v>17.7</v>
      </c>
      <c r="H9083" s="5" t="n">
        <v>18.57</v>
      </c>
      <c r="I9083" s="6">
        <f>IF(E9083&gt;=Markov!$B$3,1,0)</f>
        <v/>
      </c>
      <c r="J9083" s="6">
        <f>I9082</f>
        <v/>
      </c>
      <c r="K9083" s="7">
        <f>MAR1!$B$5+MAR1!$C$5*COS(2*PI()*$C9083/365)+MAR1!$D$5*SIN(2*PI()*$C9083/365)</f>
        <v/>
      </c>
      <c r="L9083" s="7">
        <f>MAR1!$B$6+MAR1!$C$6*COS(2*PI()*$C9083/365)+MAR1!$D$6*SIN(2*PI()*$C9083/365)</f>
        <v/>
      </c>
      <c r="M9083" s="7">
        <f>MAR1!$B$7+MAR1!$C$7*COS(2*PI()*$C9083/365)+MAR1!$D$7*SIN(2*PI()*$C9083/365)</f>
        <v/>
      </c>
      <c r="N9083" s="7">
        <f>F9083-K9083</f>
        <v/>
      </c>
      <c r="O9083" s="7">
        <f>G9083-L9083</f>
        <v/>
      </c>
      <c r="P9083" s="7">
        <f>H9083-M9083</f>
        <v/>
      </c>
      <c r="Q9083" s="7">
        <f>IF($I9083=1,(N9083-MAR1!$B$11)/MAR1!$D$11,(N9083-MAR1!$C$11)/MAR1!$E$11)</f>
        <v/>
      </c>
      <c r="R9083" s="7">
        <f>IF($I9083=1,(O9083-MAR1!$B$12)/MAR1!$D$12,(O9083-MAR1!$C$12)/MAR1!$E$12)</f>
        <v/>
      </c>
      <c r="S9083" s="7">
        <f>IF($I9083=1,(P9083-MAR1!$B$13)/MAR1!$D$13,(P9083-MAR1!$C$13)/MAR1!$E$13)</f>
        <v/>
      </c>
    </row>
    <row r="9084">
      <c r="A9084" s="5" t="n">
        <v>9083</v>
      </c>
      <c r="B9084" s="5" t="n">
        <v>25</v>
      </c>
      <c r="C9084" s="5" t="n">
        <v>323</v>
      </c>
      <c r="D9084" s="5" t="n">
        <v>11</v>
      </c>
      <c r="E9084" s="5" t="n">
        <v>0</v>
      </c>
      <c r="F9084" s="5" t="n">
        <v>26.8</v>
      </c>
      <c r="G9084" s="5" t="n">
        <v>16.2</v>
      </c>
      <c r="H9084" s="5" t="n">
        <v>10.11</v>
      </c>
      <c r="I9084" s="6">
        <f>IF(E9084&gt;=Markov!$B$3,1,0)</f>
        <v/>
      </c>
      <c r="J9084" s="6">
        <f>I9083</f>
        <v/>
      </c>
      <c r="K9084" s="7">
        <f>MAR1!$B$5+MAR1!$C$5*COS(2*PI()*$C9084/365)+MAR1!$D$5*SIN(2*PI()*$C9084/365)</f>
        <v/>
      </c>
      <c r="L9084" s="7">
        <f>MAR1!$B$6+MAR1!$C$6*COS(2*PI()*$C9084/365)+MAR1!$D$6*SIN(2*PI()*$C9084/365)</f>
        <v/>
      </c>
      <c r="M9084" s="7">
        <f>MAR1!$B$7+MAR1!$C$7*COS(2*PI()*$C9084/365)+MAR1!$D$7*SIN(2*PI()*$C9084/365)</f>
        <v/>
      </c>
      <c r="N9084" s="7">
        <f>F9084-K9084</f>
        <v/>
      </c>
      <c r="O9084" s="7">
        <f>G9084-L9084</f>
        <v/>
      </c>
      <c r="P9084" s="7">
        <f>H9084-M9084</f>
        <v/>
      </c>
      <c r="Q9084" s="7">
        <f>IF($I9084=1,(N9084-MAR1!$B$11)/MAR1!$D$11,(N9084-MAR1!$C$11)/MAR1!$E$11)</f>
        <v/>
      </c>
      <c r="R9084" s="7">
        <f>IF($I9084=1,(O9084-MAR1!$B$12)/MAR1!$D$12,(O9084-MAR1!$C$12)/MAR1!$E$12)</f>
        <v/>
      </c>
      <c r="S9084" s="7">
        <f>IF($I9084=1,(P9084-MAR1!$B$13)/MAR1!$D$13,(P9084-MAR1!$C$13)/MAR1!$E$13)</f>
        <v/>
      </c>
    </row>
    <row r="9085">
      <c r="A9085" s="5" t="n">
        <v>9084</v>
      </c>
      <c r="B9085" s="5" t="n">
        <v>25</v>
      </c>
      <c r="C9085" s="5" t="n">
        <v>324</v>
      </c>
      <c r="D9085" s="5" t="n">
        <v>11</v>
      </c>
      <c r="E9085" s="5" t="n">
        <v>0</v>
      </c>
      <c r="F9085" s="5" t="n">
        <v>28.4</v>
      </c>
      <c r="G9085" s="5" t="n">
        <v>15.3</v>
      </c>
      <c r="H9085" s="5" t="n">
        <v>19.21</v>
      </c>
      <c r="I9085" s="6">
        <f>IF(E9085&gt;=Markov!$B$3,1,0)</f>
        <v/>
      </c>
      <c r="J9085" s="6">
        <f>I9084</f>
        <v/>
      </c>
      <c r="K9085" s="7">
        <f>MAR1!$B$5+MAR1!$C$5*COS(2*PI()*$C9085/365)+MAR1!$D$5*SIN(2*PI()*$C9085/365)</f>
        <v/>
      </c>
      <c r="L9085" s="7">
        <f>MAR1!$B$6+MAR1!$C$6*COS(2*PI()*$C9085/365)+MAR1!$D$6*SIN(2*PI()*$C9085/365)</f>
        <v/>
      </c>
      <c r="M9085" s="7">
        <f>MAR1!$B$7+MAR1!$C$7*COS(2*PI()*$C9085/365)+MAR1!$D$7*SIN(2*PI()*$C9085/365)</f>
        <v/>
      </c>
      <c r="N9085" s="7">
        <f>F9085-K9085</f>
        <v/>
      </c>
      <c r="O9085" s="7">
        <f>G9085-L9085</f>
        <v/>
      </c>
      <c r="P9085" s="7">
        <f>H9085-M9085</f>
        <v/>
      </c>
      <c r="Q9085" s="7">
        <f>IF($I9085=1,(N9085-MAR1!$B$11)/MAR1!$D$11,(N9085-MAR1!$C$11)/MAR1!$E$11)</f>
        <v/>
      </c>
      <c r="R9085" s="7">
        <f>IF($I9085=1,(O9085-MAR1!$B$12)/MAR1!$D$12,(O9085-MAR1!$C$12)/MAR1!$E$12)</f>
        <v/>
      </c>
      <c r="S9085" s="7">
        <f>IF($I9085=1,(P9085-MAR1!$B$13)/MAR1!$D$13,(P9085-MAR1!$C$13)/MAR1!$E$13)</f>
        <v/>
      </c>
    </row>
    <row r="9086">
      <c r="A9086" s="5" t="n">
        <v>9085</v>
      </c>
      <c r="B9086" s="5" t="n">
        <v>25</v>
      </c>
      <c r="C9086" s="5" t="n">
        <v>325</v>
      </c>
      <c r="D9086" s="5" t="n">
        <v>11</v>
      </c>
      <c r="E9086" s="5" t="n">
        <v>0</v>
      </c>
      <c r="F9086" s="5" t="n">
        <v>27</v>
      </c>
      <c r="G9086" s="5" t="n">
        <v>15.6</v>
      </c>
      <c r="H9086" s="5" t="n">
        <v>8.869999999999999</v>
      </c>
      <c r="I9086" s="6">
        <f>IF(E9086&gt;=Markov!$B$3,1,0)</f>
        <v/>
      </c>
      <c r="J9086" s="6">
        <f>I9085</f>
        <v/>
      </c>
      <c r="K9086" s="7">
        <f>MAR1!$B$5+MAR1!$C$5*COS(2*PI()*$C9086/365)+MAR1!$D$5*SIN(2*PI()*$C9086/365)</f>
        <v/>
      </c>
      <c r="L9086" s="7">
        <f>MAR1!$B$6+MAR1!$C$6*COS(2*PI()*$C9086/365)+MAR1!$D$6*SIN(2*PI()*$C9086/365)</f>
        <v/>
      </c>
      <c r="M9086" s="7">
        <f>MAR1!$B$7+MAR1!$C$7*COS(2*PI()*$C9086/365)+MAR1!$D$7*SIN(2*PI()*$C9086/365)</f>
        <v/>
      </c>
      <c r="N9086" s="7">
        <f>F9086-K9086</f>
        <v/>
      </c>
      <c r="O9086" s="7">
        <f>G9086-L9086</f>
        <v/>
      </c>
      <c r="P9086" s="7">
        <f>H9086-M9086</f>
        <v/>
      </c>
      <c r="Q9086" s="7">
        <f>IF($I9086=1,(N9086-MAR1!$B$11)/MAR1!$D$11,(N9086-MAR1!$C$11)/MAR1!$E$11)</f>
        <v/>
      </c>
      <c r="R9086" s="7">
        <f>IF($I9086=1,(O9086-MAR1!$B$12)/MAR1!$D$12,(O9086-MAR1!$C$12)/MAR1!$E$12)</f>
        <v/>
      </c>
      <c r="S9086" s="7">
        <f>IF($I9086=1,(P9086-MAR1!$B$13)/MAR1!$D$13,(P9086-MAR1!$C$13)/MAR1!$E$13)</f>
        <v/>
      </c>
    </row>
    <row r="9087">
      <c r="A9087" s="5" t="n">
        <v>9086</v>
      </c>
      <c r="B9087" s="5" t="n">
        <v>25</v>
      </c>
      <c r="C9087" s="5" t="n">
        <v>326</v>
      </c>
      <c r="D9087" s="5" t="n">
        <v>11</v>
      </c>
      <c r="E9087" s="5" t="n">
        <v>0</v>
      </c>
      <c r="F9087" s="5" t="n">
        <v>27.7</v>
      </c>
      <c r="G9087" s="5" t="n">
        <v>14</v>
      </c>
      <c r="H9087" s="5" t="n">
        <v>7.35</v>
      </c>
      <c r="I9087" s="6">
        <f>IF(E9087&gt;=Markov!$B$3,1,0)</f>
        <v/>
      </c>
      <c r="J9087" s="6">
        <f>I9086</f>
        <v/>
      </c>
      <c r="K9087" s="7">
        <f>MAR1!$B$5+MAR1!$C$5*COS(2*PI()*$C9087/365)+MAR1!$D$5*SIN(2*PI()*$C9087/365)</f>
        <v/>
      </c>
      <c r="L9087" s="7">
        <f>MAR1!$B$6+MAR1!$C$6*COS(2*PI()*$C9087/365)+MAR1!$D$6*SIN(2*PI()*$C9087/365)</f>
        <v/>
      </c>
      <c r="M9087" s="7">
        <f>MAR1!$B$7+MAR1!$C$7*COS(2*PI()*$C9087/365)+MAR1!$D$7*SIN(2*PI()*$C9087/365)</f>
        <v/>
      </c>
      <c r="N9087" s="7">
        <f>F9087-K9087</f>
        <v/>
      </c>
      <c r="O9087" s="7">
        <f>G9087-L9087</f>
        <v/>
      </c>
      <c r="P9087" s="7">
        <f>H9087-M9087</f>
        <v/>
      </c>
      <c r="Q9087" s="7">
        <f>IF($I9087=1,(N9087-MAR1!$B$11)/MAR1!$D$11,(N9087-MAR1!$C$11)/MAR1!$E$11)</f>
        <v/>
      </c>
      <c r="R9087" s="7">
        <f>IF($I9087=1,(O9087-MAR1!$B$12)/MAR1!$D$12,(O9087-MAR1!$C$12)/MAR1!$E$12)</f>
        <v/>
      </c>
      <c r="S9087" s="7">
        <f>IF($I9087=1,(P9087-MAR1!$B$13)/MAR1!$D$13,(P9087-MAR1!$C$13)/MAR1!$E$13)</f>
        <v/>
      </c>
    </row>
    <row r="9088">
      <c r="A9088" s="5" t="n">
        <v>9087</v>
      </c>
      <c r="B9088" s="5" t="n">
        <v>25</v>
      </c>
      <c r="C9088" s="5" t="n">
        <v>327</v>
      </c>
      <c r="D9088" s="5" t="n">
        <v>11</v>
      </c>
      <c r="E9088" s="5" t="n">
        <v>0</v>
      </c>
      <c r="F9088" s="5" t="n">
        <v>24.3</v>
      </c>
      <c r="G9088" s="5" t="n">
        <v>14.3</v>
      </c>
      <c r="H9088" s="5" t="n">
        <v>9.1</v>
      </c>
      <c r="I9088" s="6">
        <f>IF(E9088&gt;=Markov!$B$3,1,0)</f>
        <v/>
      </c>
      <c r="J9088" s="6">
        <f>I9087</f>
        <v/>
      </c>
      <c r="K9088" s="7">
        <f>MAR1!$B$5+MAR1!$C$5*COS(2*PI()*$C9088/365)+MAR1!$D$5*SIN(2*PI()*$C9088/365)</f>
        <v/>
      </c>
      <c r="L9088" s="7">
        <f>MAR1!$B$6+MAR1!$C$6*COS(2*PI()*$C9088/365)+MAR1!$D$6*SIN(2*PI()*$C9088/365)</f>
        <v/>
      </c>
      <c r="M9088" s="7">
        <f>MAR1!$B$7+MAR1!$C$7*COS(2*PI()*$C9088/365)+MAR1!$D$7*SIN(2*PI()*$C9088/365)</f>
        <v/>
      </c>
      <c r="N9088" s="7">
        <f>F9088-K9088</f>
        <v/>
      </c>
      <c r="O9088" s="7">
        <f>G9088-L9088</f>
        <v/>
      </c>
      <c r="P9088" s="7">
        <f>H9088-M9088</f>
        <v/>
      </c>
      <c r="Q9088" s="7">
        <f>IF($I9088=1,(N9088-MAR1!$B$11)/MAR1!$D$11,(N9088-MAR1!$C$11)/MAR1!$E$11)</f>
        <v/>
      </c>
      <c r="R9088" s="7">
        <f>IF($I9088=1,(O9088-MAR1!$B$12)/MAR1!$D$12,(O9088-MAR1!$C$12)/MAR1!$E$12)</f>
        <v/>
      </c>
      <c r="S9088" s="7">
        <f>IF($I9088=1,(P9088-MAR1!$B$13)/MAR1!$D$13,(P9088-MAR1!$C$13)/MAR1!$E$13)</f>
        <v/>
      </c>
    </row>
    <row r="9089">
      <c r="A9089" s="5" t="n">
        <v>9088</v>
      </c>
      <c r="B9089" s="5" t="n">
        <v>25</v>
      </c>
      <c r="C9089" s="5" t="n">
        <v>328</v>
      </c>
      <c r="D9089" s="5" t="n">
        <v>11</v>
      </c>
      <c r="E9089" s="5" t="n">
        <v>0</v>
      </c>
      <c r="F9089" s="5" t="n">
        <v>25.4</v>
      </c>
      <c r="G9089" s="5" t="n">
        <v>14.1</v>
      </c>
      <c r="H9089" s="5" t="n">
        <v>13.68</v>
      </c>
      <c r="I9089" s="6">
        <f>IF(E9089&gt;=Markov!$B$3,1,0)</f>
        <v/>
      </c>
      <c r="J9089" s="6">
        <f>I9088</f>
        <v/>
      </c>
      <c r="K9089" s="7">
        <f>MAR1!$B$5+MAR1!$C$5*COS(2*PI()*$C9089/365)+MAR1!$D$5*SIN(2*PI()*$C9089/365)</f>
        <v/>
      </c>
      <c r="L9089" s="7">
        <f>MAR1!$B$6+MAR1!$C$6*COS(2*PI()*$C9089/365)+MAR1!$D$6*SIN(2*PI()*$C9089/365)</f>
        <v/>
      </c>
      <c r="M9089" s="7">
        <f>MAR1!$B$7+MAR1!$C$7*COS(2*PI()*$C9089/365)+MAR1!$D$7*SIN(2*PI()*$C9089/365)</f>
        <v/>
      </c>
      <c r="N9089" s="7">
        <f>F9089-K9089</f>
        <v/>
      </c>
      <c r="O9089" s="7">
        <f>G9089-L9089</f>
        <v/>
      </c>
      <c r="P9089" s="7">
        <f>H9089-M9089</f>
        <v/>
      </c>
      <c r="Q9089" s="7">
        <f>IF($I9089=1,(N9089-MAR1!$B$11)/MAR1!$D$11,(N9089-MAR1!$C$11)/MAR1!$E$11)</f>
        <v/>
      </c>
      <c r="R9089" s="7">
        <f>IF($I9089=1,(O9089-MAR1!$B$12)/MAR1!$D$12,(O9089-MAR1!$C$12)/MAR1!$E$12)</f>
        <v/>
      </c>
      <c r="S9089" s="7">
        <f>IF($I9089=1,(P9089-MAR1!$B$13)/MAR1!$D$13,(P9089-MAR1!$C$13)/MAR1!$E$13)</f>
        <v/>
      </c>
    </row>
    <row r="9090">
      <c r="A9090" s="5" t="n">
        <v>9089</v>
      </c>
      <c r="B9090" s="5" t="n">
        <v>25</v>
      </c>
      <c r="C9090" s="5" t="n">
        <v>329</v>
      </c>
      <c r="D9090" s="5" t="n">
        <v>11</v>
      </c>
      <c r="E9090" s="5" t="n">
        <v>0</v>
      </c>
      <c r="F9090" s="5" t="n">
        <v>28.4</v>
      </c>
      <c r="G9090" s="5" t="n">
        <v>15</v>
      </c>
      <c r="H9090" s="5" t="n">
        <v>14.31</v>
      </c>
      <c r="I9090" s="6">
        <f>IF(E9090&gt;=Markov!$B$3,1,0)</f>
        <v/>
      </c>
      <c r="J9090" s="6">
        <f>I9089</f>
        <v/>
      </c>
      <c r="K9090" s="7">
        <f>MAR1!$B$5+MAR1!$C$5*COS(2*PI()*$C9090/365)+MAR1!$D$5*SIN(2*PI()*$C9090/365)</f>
        <v/>
      </c>
      <c r="L9090" s="7">
        <f>MAR1!$B$6+MAR1!$C$6*COS(2*PI()*$C9090/365)+MAR1!$D$6*SIN(2*PI()*$C9090/365)</f>
        <v/>
      </c>
      <c r="M9090" s="7">
        <f>MAR1!$B$7+MAR1!$C$7*COS(2*PI()*$C9090/365)+MAR1!$D$7*SIN(2*PI()*$C9090/365)</f>
        <v/>
      </c>
      <c r="N9090" s="7">
        <f>F9090-K9090</f>
        <v/>
      </c>
      <c r="O9090" s="7">
        <f>G9090-L9090</f>
        <v/>
      </c>
      <c r="P9090" s="7">
        <f>H9090-M9090</f>
        <v/>
      </c>
      <c r="Q9090" s="7">
        <f>IF($I9090=1,(N9090-MAR1!$B$11)/MAR1!$D$11,(N9090-MAR1!$C$11)/MAR1!$E$11)</f>
        <v/>
      </c>
      <c r="R9090" s="7">
        <f>IF($I9090=1,(O9090-MAR1!$B$12)/MAR1!$D$12,(O9090-MAR1!$C$12)/MAR1!$E$12)</f>
        <v/>
      </c>
      <c r="S9090" s="7">
        <f>IF($I9090=1,(P9090-MAR1!$B$13)/MAR1!$D$13,(P9090-MAR1!$C$13)/MAR1!$E$13)</f>
        <v/>
      </c>
    </row>
    <row r="9091">
      <c r="A9091" s="5" t="n">
        <v>9090</v>
      </c>
      <c r="B9091" s="5" t="n">
        <v>25</v>
      </c>
      <c r="C9091" s="5" t="n">
        <v>330</v>
      </c>
      <c r="D9091" s="5" t="n">
        <v>11</v>
      </c>
      <c r="E9091" s="5" t="n">
        <v>0</v>
      </c>
      <c r="F9091" s="5" t="n">
        <v>29.7</v>
      </c>
      <c r="G9091" s="5" t="n">
        <v>15.7</v>
      </c>
      <c r="H9091" s="5" t="n">
        <v>15.25</v>
      </c>
      <c r="I9091" s="6">
        <f>IF(E9091&gt;=Markov!$B$3,1,0)</f>
        <v/>
      </c>
      <c r="J9091" s="6">
        <f>I9090</f>
        <v/>
      </c>
      <c r="K9091" s="7">
        <f>MAR1!$B$5+MAR1!$C$5*COS(2*PI()*$C9091/365)+MAR1!$D$5*SIN(2*PI()*$C9091/365)</f>
        <v/>
      </c>
      <c r="L9091" s="7">
        <f>MAR1!$B$6+MAR1!$C$6*COS(2*PI()*$C9091/365)+MAR1!$D$6*SIN(2*PI()*$C9091/365)</f>
        <v/>
      </c>
      <c r="M9091" s="7">
        <f>MAR1!$B$7+MAR1!$C$7*COS(2*PI()*$C9091/365)+MAR1!$D$7*SIN(2*PI()*$C9091/365)</f>
        <v/>
      </c>
      <c r="N9091" s="7">
        <f>F9091-K9091</f>
        <v/>
      </c>
      <c r="O9091" s="7">
        <f>G9091-L9091</f>
        <v/>
      </c>
      <c r="P9091" s="7">
        <f>H9091-M9091</f>
        <v/>
      </c>
      <c r="Q9091" s="7">
        <f>IF($I9091=1,(N9091-MAR1!$B$11)/MAR1!$D$11,(N9091-MAR1!$C$11)/MAR1!$E$11)</f>
        <v/>
      </c>
      <c r="R9091" s="7">
        <f>IF($I9091=1,(O9091-MAR1!$B$12)/MAR1!$D$12,(O9091-MAR1!$C$12)/MAR1!$E$12)</f>
        <v/>
      </c>
      <c r="S9091" s="7">
        <f>IF($I9091=1,(P9091-MAR1!$B$13)/MAR1!$D$13,(P9091-MAR1!$C$13)/MAR1!$E$13)</f>
        <v/>
      </c>
    </row>
    <row r="9092">
      <c r="A9092" s="5" t="n">
        <v>9091</v>
      </c>
      <c r="B9092" s="5" t="n">
        <v>25</v>
      </c>
      <c r="C9092" s="5" t="n">
        <v>331</v>
      </c>
      <c r="D9092" s="5" t="n">
        <v>11</v>
      </c>
      <c r="E9092" s="5" t="n">
        <v>0</v>
      </c>
      <c r="F9092" s="5" t="n">
        <v>28.7</v>
      </c>
      <c r="G9092" s="5" t="n">
        <v>13.4</v>
      </c>
      <c r="H9092" s="5" t="n">
        <v>12.85</v>
      </c>
      <c r="I9092" s="6">
        <f>IF(E9092&gt;=Markov!$B$3,1,0)</f>
        <v/>
      </c>
      <c r="J9092" s="6">
        <f>I9091</f>
        <v/>
      </c>
      <c r="K9092" s="7">
        <f>MAR1!$B$5+MAR1!$C$5*COS(2*PI()*$C9092/365)+MAR1!$D$5*SIN(2*PI()*$C9092/365)</f>
        <v/>
      </c>
      <c r="L9092" s="7">
        <f>MAR1!$B$6+MAR1!$C$6*COS(2*PI()*$C9092/365)+MAR1!$D$6*SIN(2*PI()*$C9092/365)</f>
        <v/>
      </c>
      <c r="M9092" s="7">
        <f>MAR1!$B$7+MAR1!$C$7*COS(2*PI()*$C9092/365)+MAR1!$D$7*SIN(2*PI()*$C9092/365)</f>
        <v/>
      </c>
      <c r="N9092" s="7">
        <f>F9092-K9092</f>
        <v/>
      </c>
      <c r="O9092" s="7">
        <f>G9092-L9092</f>
        <v/>
      </c>
      <c r="P9092" s="7">
        <f>H9092-M9092</f>
        <v/>
      </c>
      <c r="Q9092" s="7">
        <f>IF($I9092=1,(N9092-MAR1!$B$11)/MAR1!$D$11,(N9092-MAR1!$C$11)/MAR1!$E$11)</f>
        <v/>
      </c>
      <c r="R9092" s="7">
        <f>IF($I9092=1,(O9092-MAR1!$B$12)/MAR1!$D$12,(O9092-MAR1!$C$12)/MAR1!$E$12)</f>
        <v/>
      </c>
      <c r="S9092" s="7">
        <f>IF($I9092=1,(P9092-MAR1!$B$13)/MAR1!$D$13,(P9092-MAR1!$C$13)/MAR1!$E$13)</f>
        <v/>
      </c>
    </row>
    <row r="9093">
      <c r="A9093" s="5" t="n">
        <v>9092</v>
      </c>
      <c r="B9093" s="5" t="n">
        <v>25</v>
      </c>
      <c r="C9093" s="5" t="n">
        <v>332</v>
      </c>
      <c r="D9093" s="5" t="n">
        <v>11</v>
      </c>
      <c r="E9093" s="5" t="n">
        <v>0</v>
      </c>
      <c r="F9093" s="5" t="n">
        <v>26.4</v>
      </c>
      <c r="G9093" s="5" t="n">
        <v>14.6</v>
      </c>
      <c r="H9093" s="5" t="n">
        <v>9.19</v>
      </c>
      <c r="I9093" s="6">
        <f>IF(E9093&gt;=Markov!$B$3,1,0)</f>
        <v/>
      </c>
      <c r="J9093" s="6">
        <f>I9092</f>
        <v/>
      </c>
      <c r="K9093" s="7">
        <f>MAR1!$B$5+MAR1!$C$5*COS(2*PI()*$C9093/365)+MAR1!$D$5*SIN(2*PI()*$C9093/365)</f>
        <v/>
      </c>
      <c r="L9093" s="7">
        <f>MAR1!$B$6+MAR1!$C$6*COS(2*PI()*$C9093/365)+MAR1!$D$6*SIN(2*PI()*$C9093/365)</f>
        <v/>
      </c>
      <c r="M9093" s="7">
        <f>MAR1!$B$7+MAR1!$C$7*COS(2*PI()*$C9093/365)+MAR1!$D$7*SIN(2*PI()*$C9093/365)</f>
        <v/>
      </c>
      <c r="N9093" s="7">
        <f>F9093-K9093</f>
        <v/>
      </c>
      <c r="O9093" s="7">
        <f>G9093-L9093</f>
        <v/>
      </c>
      <c r="P9093" s="7">
        <f>H9093-M9093</f>
        <v/>
      </c>
      <c r="Q9093" s="7">
        <f>IF($I9093=1,(N9093-MAR1!$B$11)/MAR1!$D$11,(N9093-MAR1!$C$11)/MAR1!$E$11)</f>
        <v/>
      </c>
      <c r="R9093" s="7">
        <f>IF($I9093=1,(O9093-MAR1!$B$12)/MAR1!$D$12,(O9093-MAR1!$C$12)/MAR1!$E$12)</f>
        <v/>
      </c>
      <c r="S9093" s="7">
        <f>IF($I9093=1,(P9093-MAR1!$B$13)/MAR1!$D$13,(P9093-MAR1!$C$13)/MAR1!$E$13)</f>
        <v/>
      </c>
    </row>
    <row r="9094">
      <c r="A9094" s="5" t="n">
        <v>9093</v>
      </c>
      <c r="B9094" s="5" t="n">
        <v>25</v>
      </c>
      <c r="C9094" s="5" t="n">
        <v>333</v>
      </c>
      <c r="D9094" s="5" t="n">
        <v>11</v>
      </c>
      <c r="E9094" s="5" t="n">
        <v>0</v>
      </c>
      <c r="F9094" s="5" t="n">
        <v>27.6</v>
      </c>
      <c r="G9094" s="5" t="n">
        <v>13.9</v>
      </c>
      <c r="H9094" s="5" t="n">
        <v>11.35</v>
      </c>
      <c r="I9094" s="6">
        <f>IF(E9094&gt;=Markov!$B$3,1,0)</f>
        <v/>
      </c>
      <c r="J9094" s="6">
        <f>I9093</f>
        <v/>
      </c>
      <c r="K9094" s="7">
        <f>MAR1!$B$5+MAR1!$C$5*COS(2*PI()*$C9094/365)+MAR1!$D$5*SIN(2*PI()*$C9094/365)</f>
        <v/>
      </c>
      <c r="L9094" s="7">
        <f>MAR1!$B$6+MAR1!$C$6*COS(2*PI()*$C9094/365)+MAR1!$D$6*SIN(2*PI()*$C9094/365)</f>
        <v/>
      </c>
      <c r="M9094" s="7">
        <f>MAR1!$B$7+MAR1!$C$7*COS(2*PI()*$C9094/365)+MAR1!$D$7*SIN(2*PI()*$C9094/365)</f>
        <v/>
      </c>
      <c r="N9094" s="7">
        <f>F9094-K9094</f>
        <v/>
      </c>
      <c r="O9094" s="7">
        <f>G9094-L9094</f>
        <v/>
      </c>
      <c r="P9094" s="7">
        <f>H9094-M9094</f>
        <v/>
      </c>
      <c r="Q9094" s="7">
        <f>IF($I9094=1,(N9094-MAR1!$B$11)/MAR1!$D$11,(N9094-MAR1!$C$11)/MAR1!$E$11)</f>
        <v/>
      </c>
      <c r="R9094" s="7">
        <f>IF($I9094=1,(O9094-MAR1!$B$12)/MAR1!$D$12,(O9094-MAR1!$C$12)/MAR1!$E$12)</f>
        <v/>
      </c>
      <c r="S9094" s="7">
        <f>IF($I9094=1,(P9094-MAR1!$B$13)/MAR1!$D$13,(P9094-MAR1!$C$13)/MAR1!$E$13)</f>
        <v/>
      </c>
    </row>
    <row r="9095">
      <c r="A9095" s="5" t="n">
        <v>9094</v>
      </c>
      <c r="B9095" s="5" t="n">
        <v>25</v>
      </c>
      <c r="C9095" s="5" t="n">
        <v>334</v>
      </c>
      <c r="D9095" s="5" t="n">
        <v>11</v>
      </c>
      <c r="E9095" s="5" t="n">
        <v>0</v>
      </c>
      <c r="F9095" s="5" t="n">
        <v>27</v>
      </c>
      <c r="G9095" s="5" t="n">
        <v>12.5</v>
      </c>
      <c r="H9095" s="5" t="n">
        <v>13.8</v>
      </c>
      <c r="I9095" s="6">
        <f>IF(E9095&gt;=Markov!$B$3,1,0)</f>
        <v/>
      </c>
      <c r="J9095" s="6">
        <f>I9094</f>
        <v/>
      </c>
      <c r="K9095" s="7">
        <f>MAR1!$B$5+MAR1!$C$5*COS(2*PI()*$C9095/365)+MAR1!$D$5*SIN(2*PI()*$C9095/365)</f>
        <v/>
      </c>
      <c r="L9095" s="7">
        <f>MAR1!$B$6+MAR1!$C$6*COS(2*PI()*$C9095/365)+MAR1!$D$6*SIN(2*PI()*$C9095/365)</f>
        <v/>
      </c>
      <c r="M9095" s="7">
        <f>MAR1!$B$7+MAR1!$C$7*COS(2*PI()*$C9095/365)+MAR1!$D$7*SIN(2*PI()*$C9095/365)</f>
        <v/>
      </c>
      <c r="N9095" s="7">
        <f>F9095-K9095</f>
        <v/>
      </c>
      <c r="O9095" s="7">
        <f>G9095-L9095</f>
        <v/>
      </c>
      <c r="P9095" s="7">
        <f>H9095-M9095</f>
        <v/>
      </c>
      <c r="Q9095" s="7">
        <f>IF($I9095=1,(N9095-MAR1!$B$11)/MAR1!$D$11,(N9095-MAR1!$C$11)/MAR1!$E$11)</f>
        <v/>
      </c>
      <c r="R9095" s="7">
        <f>IF($I9095=1,(O9095-MAR1!$B$12)/MAR1!$D$12,(O9095-MAR1!$C$12)/MAR1!$E$12)</f>
        <v/>
      </c>
      <c r="S9095" s="7">
        <f>IF($I9095=1,(P9095-MAR1!$B$13)/MAR1!$D$13,(P9095-MAR1!$C$13)/MAR1!$E$13)</f>
        <v/>
      </c>
    </row>
    <row r="9096">
      <c r="A9096" s="5" t="n">
        <v>9095</v>
      </c>
      <c r="B9096" s="5" t="n">
        <v>25</v>
      </c>
      <c r="C9096" s="5" t="n">
        <v>335</v>
      </c>
      <c r="D9096" s="5" t="n">
        <v>12</v>
      </c>
      <c r="E9096" s="5" t="n">
        <v>0</v>
      </c>
      <c r="F9096" s="5" t="n">
        <v>27.7</v>
      </c>
      <c r="G9096" s="5" t="n">
        <v>13.2</v>
      </c>
      <c r="H9096" s="5" t="n">
        <v>17.8</v>
      </c>
      <c r="I9096" s="6">
        <f>IF(E9096&gt;=Markov!$B$3,1,0)</f>
        <v/>
      </c>
      <c r="J9096" s="6">
        <f>I9095</f>
        <v/>
      </c>
      <c r="K9096" s="7">
        <f>MAR1!$B$5+MAR1!$C$5*COS(2*PI()*$C9096/365)+MAR1!$D$5*SIN(2*PI()*$C9096/365)</f>
        <v/>
      </c>
      <c r="L9096" s="7">
        <f>MAR1!$B$6+MAR1!$C$6*COS(2*PI()*$C9096/365)+MAR1!$D$6*SIN(2*PI()*$C9096/365)</f>
        <v/>
      </c>
      <c r="M9096" s="7">
        <f>MAR1!$B$7+MAR1!$C$7*COS(2*PI()*$C9096/365)+MAR1!$D$7*SIN(2*PI()*$C9096/365)</f>
        <v/>
      </c>
      <c r="N9096" s="7">
        <f>F9096-K9096</f>
        <v/>
      </c>
      <c r="O9096" s="7">
        <f>G9096-L9096</f>
        <v/>
      </c>
      <c r="P9096" s="7">
        <f>H9096-M9096</f>
        <v/>
      </c>
      <c r="Q9096" s="7">
        <f>IF($I9096=1,(N9096-MAR1!$B$11)/MAR1!$D$11,(N9096-MAR1!$C$11)/MAR1!$E$11)</f>
        <v/>
      </c>
      <c r="R9096" s="7">
        <f>IF($I9096=1,(O9096-MAR1!$B$12)/MAR1!$D$12,(O9096-MAR1!$C$12)/MAR1!$E$12)</f>
        <v/>
      </c>
      <c r="S9096" s="7">
        <f>IF($I9096=1,(P9096-MAR1!$B$13)/MAR1!$D$13,(P9096-MAR1!$C$13)/MAR1!$E$13)</f>
        <v/>
      </c>
    </row>
    <row r="9097">
      <c r="A9097" s="5" t="n">
        <v>9096</v>
      </c>
      <c r="B9097" s="5" t="n">
        <v>25</v>
      </c>
      <c r="C9097" s="5" t="n">
        <v>336</v>
      </c>
      <c r="D9097" s="5" t="n">
        <v>12</v>
      </c>
      <c r="E9097" s="5" t="n">
        <v>0</v>
      </c>
      <c r="F9097" s="5" t="n">
        <v>28.5</v>
      </c>
      <c r="G9097" s="5" t="n">
        <v>16.1</v>
      </c>
      <c r="H9097" s="5" t="n">
        <v>14.73</v>
      </c>
      <c r="I9097" s="6">
        <f>IF(E9097&gt;=Markov!$B$3,1,0)</f>
        <v/>
      </c>
      <c r="J9097" s="6">
        <f>I9096</f>
        <v/>
      </c>
      <c r="K9097" s="7">
        <f>MAR1!$B$5+MAR1!$C$5*COS(2*PI()*$C9097/365)+MAR1!$D$5*SIN(2*PI()*$C9097/365)</f>
        <v/>
      </c>
      <c r="L9097" s="7">
        <f>MAR1!$B$6+MAR1!$C$6*COS(2*PI()*$C9097/365)+MAR1!$D$6*SIN(2*PI()*$C9097/365)</f>
        <v/>
      </c>
      <c r="M9097" s="7">
        <f>MAR1!$B$7+MAR1!$C$7*COS(2*PI()*$C9097/365)+MAR1!$D$7*SIN(2*PI()*$C9097/365)</f>
        <v/>
      </c>
      <c r="N9097" s="7">
        <f>F9097-K9097</f>
        <v/>
      </c>
      <c r="O9097" s="7">
        <f>G9097-L9097</f>
        <v/>
      </c>
      <c r="P9097" s="7">
        <f>H9097-M9097</f>
        <v/>
      </c>
      <c r="Q9097" s="7">
        <f>IF($I9097=1,(N9097-MAR1!$B$11)/MAR1!$D$11,(N9097-MAR1!$C$11)/MAR1!$E$11)</f>
        <v/>
      </c>
      <c r="R9097" s="7">
        <f>IF($I9097=1,(O9097-MAR1!$B$12)/MAR1!$D$12,(O9097-MAR1!$C$12)/MAR1!$E$12)</f>
        <v/>
      </c>
      <c r="S9097" s="7">
        <f>IF($I9097=1,(P9097-MAR1!$B$13)/MAR1!$D$13,(P9097-MAR1!$C$13)/MAR1!$E$13)</f>
        <v/>
      </c>
    </row>
    <row r="9098">
      <c r="A9098" s="5" t="n">
        <v>9097</v>
      </c>
      <c r="B9098" s="5" t="n">
        <v>25</v>
      </c>
      <c r="C9098" s="5" t="n">
        <v>337</v>
      </c>
      <c r="D9098" s="5" t="n">
        <v>12</v>
      </c>
      <c r="E9098" s="5" t="n">
        <v>0</v>
      </c>
      <c r="F9098" s="5" t="n">
        <v>28.1</v>
      </c>
      <c r="G9098" s="5" t="n">
        <v>15.2</v>
      </c>
      <c r="H9098" s="5" t="n">
        <v>19.07</v>
      </c>
      <c r="I9098" s="6">
        <f>IF(E9098&gt;=Markov!$B$3,1,0)</f>
        <v/>
      </c>
      <c r="J9098" s="6">
        <f>I9097</f>
        <v/>
      </c>
      <c r="K9098" s="7">
        <f>MAR1!$B$5+MAR1!$C$5*COS(2*PI()*$C9098/365)+MAR1!$D$5*SIN(2*PI()*$C9098/365)</f>
        <v/>
      </c>
      <c r="L9098" s="7">
        <f>MAR1!$B$6+MAR1!$C$6*COS(2*PI()*$C9098/365)+MAR1!$D$6*SIN(2*PI()*$C9098/365)</f>
        <v/>
      </c>
      <c r="M9098" s="7">
        <f>MAR1!$B$7+MAR1!$C$7*COS(2*PI()*$C9098/365)+MAR1!$D$7*SIN(2*PI()*$C9098/365)</f>
        <v/>
      </c>
      <c r="N9098" s="7">
        <f>F9098-K9098</f>
        <v/>
      </c>
      <c r="O9098" s="7">
        <f>G9098-L9098</f>
        <v/>
      </c>
      <c r="P9098" s="7">
        <f>H9098-M9098</f>
        <v/>
      </c>
      <c r="Q9098" s="7">
        <f>IF($I9098=1,(N9098-MAR1!$B$11)/MAR1!$D$11,(N9098-MAR1!$C$11)/MAR1!$E$11)</f>
        <v/>
      </c>
      <c r="R9098" s="7">
        <f>IF($I9098=1,(O9098-MAR1!$B$12)/MAR1!$D$12,(O9098-MAR1!$C$12)/MAR1!$E$12)</f>
        <v/>
      </c>
      <c r="S9098" s="7">
        <f>IF($I9098=1,(P9098-MAR1!$B$13)/MAR1!$D$13,(P9098-MAR1!$C$13)/MAR1!$E$13)</f>
        <v/>
      </c>
    </row>
    <row r="9099">
      <c r="A9099" s="5" t="n">
        <v>9098</v>
      </c>
      <c r="B9099" s="5" t="n">
        <v>25</v>
      </c>
      <c r="C9099" s="5" t="n">
        <v>338</v>
      </c>
      <c r="D9099" s="5" t="n">
        <v>12</v>
      </c>
      <c r="E9099" s="5" t="n">
        <v>0</v>
      </c>
      <c r="F9099" s="5" t="n">
        <v>28.4</v>
      </c>
      <c r="G9099" s="5" t="n">
        <v>14.6</v>
      </c>
      <c r="H9099" s="5" t="n">
        <v>13.7</v>
      </c>
      <c r="I9099" s="6">
        <f>IF(E9099&gt;=Markov!$B$3,1,0)</f>
        <v/>
      </c>
      <c r="J9099" s="6">
        <f>I9098</f>
        <v/>
      </c>
      <c r="K9099" s="7">
        <f>MAR1!$B$5+MAR1!$C$5*COS(2*PI()*$C9099/365)+MAR1!$D$5*SIN(2*PI()*$C9099/365)</f>
        <v/>
      </c>
      <c r="L9099" s="7">
        <f>MAR1!$B$6+MAR1!$C$6*COS(2*PI()*$C9099/365)+MAR1!$D$6*SIN(2*PI()*$C9099/365)</f>
        <v/>
      </c>
      <c r="M9099" s="7">
        <f>MAR1!$B$7+MAR1!$C$7*COS(2*PI()*$C9099/365)+MAR1!$D$7*SIN(2*PI()*$C9099/365)</f>
        <v/>
      </c>
      <c r="N9099" s="7">
        <f>F9099-K9099</f>
        <v/>
      </c>
      <c r="O9099" s="7">
        <f>G9099-L9099</f>
        <v/>
      </c>
      <c r="P9099" s="7">
        <f>H9099-M9099</f>
        <v/>
      </c>
      <c r="Q9099" s="7">
        <f>IF($I9099=1,(N9099-MAR1!$B$11)/MAR1!$D$11,(N9099-MAR1!$C$11)/MAR1!$E$11)</f>
        <v/>
      </c>
      <c r="R9099" s="7">
        <f>IF($I9099=1,(O9099-MAR1!$B$12)/MAR1!$D$12,(O9099-MAR1!$C$12)/MAR1!$E$12)</f>
        <v/>
      </c>
      <c r="S9099" s="7">
        <f>IF($I9099=1,(P9099-MAR1!$B$13)/MAR1!$D$13,(P9099-MAR1!$C$13)/MAR1!$E$13)</f>
        <v/>
      </c>
    </row>
    <row r="9100">
      <c r="A9100" s="5" t="n">
        <v>9099</v>
      </c>
      <c r="B9100" s="5" t="n">
        <v>25</v>
      </c>
      <c r="C9100" s="5" t="n">
        <v>339</v>
      </c>
      <c r="D9100" s="5" t="n">
        <v>12</v>
      </c>
      <c r="E9100" s="5" t="n">
        <v>0</v>
      </c>
      <c r="F9100" s="5" t="n">
        <v>29.1</v>
      </c>
      <c r="G9100" s="5" t="n">
        <v>12.9</v>
      </c>
      <c r="H9100" s="5" t="n">
        <v>16.34</v>
      </c>
      <c r="I9100" s="6">
        <f>IF(E9100&gt;=Markov!$B$3,1,0)</f>
        <v/>
      </c>
      <c r="J9100" s="6">
        <f>I9099</f>
        <v/>
      </c>
      <c r="K9100" s="7">
        <f>MAR1!$B$5+MAR1!$C$5*COS(2*PI()*$C9100/365)+MAR1!$D$5*SIN(2*PI()*$C9100/365)</f>
        <v/>
      </c>
      <c r="L9100" s="7">
        <f>MAR1!$B$6+MAR1!$C$6*COS(2*PI()*$C9100/365)+MAR1!$D$6*SIN(2*PI()*$C9100/365)</f>
        <v/>
      </c>
      <c r="M9100" s="7">
        <f>MAR1!$B$7+MAR1!$C$7*COS(2*PI()*$C9100/365)+MAR1!$D$7*SIN(2*PI()*$C9100/365)</f>
        <v/>
      </c>
      <c r="N9100" s="7">
        <f>F9100-K9100</f>
        <v/>
      </c>
      <c r="O9100" s="7">
        <f>G9100-L9100</f>
        <v/>
      </c>
      <c r="P9100" s="7">
        <f>H9100-M9100</f>
        <v/>
      </c>
      <c r="Q9100" s="7">
        <f>IF($I9100=1,(N9100-MAR1!$B$11)/MAR1!$D$11,(N9100-MAR1!$C$11)/MAR1!$E$11)</f>
        <v/>
      </c>
      <c r="R9100" s="7">
        <f>IF($I9100=1,(O9100-MAR1!$B$12)/MAR1!$D$12,(O9100-MAR1!$C$12)/MAR1!$E$12)</f>
        <v/>
      </c>
      <c r="S9100" s="7">
        <f>IF($I9100=1,(P9100-MAR1!$B$13)/MAR1!$D$13,(P9100-MAR1!$C$13)/MAR1!$E$13)</f>
        <v/>
      </c>
    </row>
    <row r="9101">
      <c r="A9101" s="5" t="n">
        <v>9100</v>
      </c>
      <c r="B9101" s="5" t="n">
        <v>25</v>
      </c>
      <c r="C9101" s="5" t="n">
        <v>340</v>
      </c>
      <c r="D9101" s="5" t="n">
        <v>12</v>
      </c>
      <c r="E9101" s="5" t="n">
        <v>0</v>
      </c>
      <c r="F9101" s="5" t="n">
        <v>25.6</v>
      </c>
      <c r="G9101" s="5" t="n">
        <v>12.8</v>
      </c>
      <c r="H9101" s="5" t="n">
        <v>9.130000000000001</v>
      </c>
      <c r="I9101" s="6">
        <f>IF(E9101&gt;=Markov!$B$3,1,0)</f>
        <v/>
      </c>
      <c r="J9101" s="6">
        <f>I9100</f>
        <v/>
      </c>
      <c r="K9101" s="7">
        <f>MAR1!$B$5+MAR1!$C$5*COS(2*PI()*$C9101/365)+MAR1!$D$5*SIN(2*PI()*$C9101/365)</f>
        <v/>
      </c>
      <c r="L9101" s="7">
        <f>MAR1!$B$6+MAR1!$C$6*COS(2*PI()*$C9101/365)+MAR1!$D$6*SIN(2*PI()*$C9101/365)</f>
        <v/>
      </c>
      <c r="M9101" s="7">
        <f>MAR1!$B$7+MAR1!$C$7*COS(2*PI()*$C9101/365)+MAR1!$D$7*SIN(2*PI()*$C9101/365)</f>
        <v/>
      </c>
      <c r="N9101" s="7">
        <f>F9101-K9101</f>
        <v/>
      </c>
      <c r="O9101" s="7">
        <f>G9101-L9101</f>
        <v/>
      </c>
      <c r="P9101" s="7">
        <f>H9101-M9101</f>
        <v/>
      </c>
      <c r="Q9101" s="7">
        <f>IF($I9101=1,(N9101-MAR1!$B$11)/MAR1!$D$11,(N9101-MAR1!$C$11)/MAR1!$E$11)</f>
        <v/>
      </c>
      <c r="R9101" s="7">
        <f>IF($I9101=1,(O9101-MAR1!$B$12)/MAR1!$D$12,(O9101-MAR1!$C$12)/MAR1!$E$12)</f>
        <v/>
      </c>
      <c r="S9101" s="7">
        <f>IF($I9101=1,(P9101-MAR1!$B$13)/MAR1!$D$13,(P9101-MAR1!$C$13)/MAR1!$E$13)</f>
        <v/>
      </c>
    </row>
    <row r="9102">
      <c r="A9102" s="5" t="n">
        <v>9101</v>
      </c>
      <c r="B9102" s="5" t="n">
        <v>25</v>
      </c>
      <c r="C9102" s="5" t="n">
        <v>341</v>
      </c>
      <c r="D9102" s="5" t="n">
        <v>12</v>
      </c>
      <c r="E9102" s="5" t="n">
        <v>0</v>
      </c>
      <c r="F9102" s="5" t="n">
        <v>25.9</v>
      </c>
      <c r="G9102" s="5" t="n">
        <v>13.8</v>
      </c>
      <c r="H9102" s="5" t="n">
        <v>8.74</v>
      </c>
      <c r="I9102" s="6">
        <f>IF(E9102&gt;=Markov!$B$3,1,0)</f>
        <v/>
      </c>
      <c r="J9102" s="6">
        <f>I9101</f>
        <v/>
      </c>
      <c r="K9102" s="7">
        <f>MAR1!$B$5+MAR1!$C$5*COS(2*PI()*$C9102/365)+MAR1!$D$5*SIN(2*PI()*$C9102/365)</f>
        <v/>
      </c>
      <c r="L9102" s="7">
        <f>MAR1!$B$6+MAR1!$C$6*COS(2*PI()*$C9102/365)+MAR1!$D$6*SIN(2*PI()*$C9102/365)</f>
        <v/>
      </c>
      <c r="M9102" s="7">
        <f>MAR1!$B$7+MAR1!$C$7*COS(2*PI()*$C9102/365)+MAR1!$D$7*SIN(2*PI()*$C9102/365)</f>
        <v/>
      </c>
      <c r="N9102" s="7">
        <f>F9102-K9102</f>
        <v/>
      </c>
      <c r="O9102" s="7">
        <f>G9102-L9102</f>
        <v/>
      </c>
      <c r="P9102" s="7">
        <f>H9102-M9102</f>
        <v/>
      </c>
      <c r="Q9102" s="7">
        <f>IF($I9102=1,(N9102-MAR1!$B$11)/MAR1!$D$11,(N9102-MAR1!$C$11)/MAR1!$E$11)</f>
        <v/>
      </c>
      <c r="R9102" s="7">
        <f>IF($I9102=1,(O9102-MAR1!$B$12)/MAR1!$D$12,(O9102-MAR1!$C$12)/MAR1!$E$12)</f>
        <v/>
      </c>
      <c r="S9102" s="7">
        <f>IF($I9102=1,(P9102-MAR1!$B$13)/MAR1!$D$13,(P9102-MAR1!$C$13)/MAR1!$E$13)</f>
        <v/>
      </c>
    </row>
    <row r="9103">
      <c r="A9103" s="5" t="n">
        <v>9102</v>
      </c>
      <c r="B9103" s="5" t="n">
        <v>25</v>
      </c>
      <c r="C9103" s="5" t="n">
        <v>342</v>
      </c>
      <c r="D9103" s="5" t="n">
        <v>12</v>
      </c>
      <c r="E9103" s="5" t="n">
        <v>0</v>
      </c>
      <c r="F9103" s="5" t="n">
        <v>28.7</v>
      </c>
      <c r="G9103" s="5" t="n">
        <v>12.8</v>
      </c>
      <c r="H9103" s="5" t="n">
        <v>9.15</v>
      </c>
      <c r="I9103" s="6">
        <f>IF(E9103&gt;=Markov!$B$3,1,0)</f>
        <v/>
      </c>
      <c r="J9103" s="6">
        <f>I9102</f>
        <v/>
      </c>
      <c r="K9103" s="7">
        <f>MAR1!$B$5+MAR1!$C$5*COS(2*PI()*$C9103/365)+MAR1!$D$5*SIN(2*PI()*$C9103/365)</f>
        <v/>
      </c>
      <c r="L9103" s="7">
        <f>MAR1!$B$6+MAR1!$C$6*COS(2*PI()*$C9103/365)+MAR1!$D$6*SIN(2*PI()*$C9103/365)</f>
        <v/>
      </c>
      <c r="M9103" s="7">
        <f>MAR1!$B$7+MAR1!$C$7*COS(2*PI()*$C9103/365)+MAR1!$D$7*SIN(2*PI()*$C9103/365)</f>
        <v/>
      </c>
      <c r="N9103" s="7">
        <f>F9103-K9103</f>
        <v/>
      </c>
      <c r="O9103" s="7">
        <f>G9103-L9103</f>
        <v/>
      </c>
      <c r="P9103" s="7">
        <f>H9103-M9103</f>
        <v/>
      </c>
      <c r="Q9103" s="7">
        <f>IF($I9103=1,(N9103-MAR1!$B$11)/MAR1!$D$11,(N9103-MAR1!$C$11)/MAR1!$E$11)</f>
        <v/>
      </c>
      <c r="R9103" s="7">
        <f>IF($I9103=1,(O9103-MAR1!$B$12)/MAR1!$D$12,(O9103-MAR1!$C$12)/MAR1!$E$12)</f>
        <v/>
      </c>
      <c r="S9103" s="7">
        <f>IF($I9103=1,(P9103-MAR1!$B$13)/MAR1!$D$13,(P9103-MAR1!$C$13)/MAR1!$E$13)</f>
        <v/>
      </c>
    </row>
    <row r="9104">
      <c r="A9104" s="5" t="n">
        <v>9103</v>
      </c>
      <c r="B9104" s="5" t="n">
        <v>25</v>
      </c>
      <c r="C9104" s="5" t="n">
        <v>343</v>
      </c>
      <c r="D9104" s="5" t="n">
        <v>12</v>
      </c>
      <c r="E9104" s="5" t="n">
        <v>0</v>
      </c>
      <c r="F9104" s="5" t="n">
        <v>29.1</v>
      </c>
      <c r="G9104" s="5" t="n">
        <v>14.7</v>
      </c>
      <c r="H9104" s="5" t="n">
        <v>13.54</v>
      </c>
      <c r="I9104" s="6">
        <f>IF(E9104&gt;=Markov!$B$3,1,0)</f>
        <v/>
      </c>
      <c r="J9104" s="6">
        <f>I9103</f>
        <v/>
      </c>
      <c r="K9104" s="7">
        <f>MAR1!$B$5+MAR1!$C$5*COS(2*PI()*$C9104/365)+MAR1!$D$5*SIN(2*PI()*$C9104/365)</f>
        <v/>
      </c>
      <c r="L9104" s="7">
        <f>MAR1!$B$6+MAR1!$C$6*COS(2*PI()*$C9104/365)+MAR1!$D$6*SIN(2*PI()*$C9104/365)</f>
        <v/>
      </c>
      <c r="M9104" s="7">
        <f>MAR1!$B$7+MAR1!$C$7*COS(2*PI()*$C9104/365)+MAR1!$D$7*SIN(2*PI()*$C9104/365)</f>
        <v/>
      </c>
      <c r="N9104" s="7">
        <f>F9104-K9104</f>
        <v/>
      </c>
      <c r="O9104" s="7">
        <f>G9104-L9104</f>
        <v/>
      </c>
      <c r="P9104" s="7">
        <f>H9104-M9104</f>
        <v/>
      </c>
      <c r="Q9104" s="7">
        <f>IF($I9104=1,(N9104-MAR1!$B$11)/MAR1!$D$11,(N9104-MAR1!$C$11)/MAR1!$E$11)</f>
        <v/>
      </c>
      <c r="R9104" s="7">
        <f>IF($I9104=1,(O9104-MAR1!$B$12)/MAR1!$D$12,(O9104-MAR1!$C$12)/MAR1!$E$12)</f>
        <v/>
      </c>
      <c r="S9104" s="7">
        <f>IF($I9104=1,(P9104-MAR1!$B$13)/MAR1!$D$13,(P9104-MAR1!$C$13)/MAR1!$E$13)</f>
        <v/>
      </c>
    </row>
    <row r="9105">
      <c r="A9105" s="5" t="n">
        <v>9104</v>
      </c>
      <c r="B9105" s="5" t="n">
        <v>25</v>
      </c>
      <c r="C9105" s="5" t="n">
        <v>344</v>
      </c>
      <c r="D9105" s="5" t="n">
        <v>12</v>
      </c>
      <c r="E9105" s="5" t="n">
        <v>0</v>
      </c>
      <c r="F9105" s="5" t="n">
        <v>29.2</v>
      </c>
      <c r="G9105" s="5" t="n">
        <v>15.9</v>
      </c>
      <c r="H9105" s="5" t="n">
        <v>15.29</v>
      </c>
      <c r="I9105" s="6">
        <f>IF(E9105&gt;=Markov!$B$3,1,0)</f>
        <v/>
      </c>
      <c r="J9105" s="6">
        <f>I9104</f>
        <v/>
      </c>
      <c r="K9105" s="7">
        <f>MAR1!$B$5+MAR1!$C$5*COS(2*PI()*$C9105/365)+MAR1!$D$5*SIN(2*PI()*$C9105/365)</f>
        <v/>
      </c>
      <c r="L9105" s="7">
        <f>MAR1!$B$6+MAR1!$C$6*COS(2*PI()*$C9105/365)+MAR1!$D$6*SIN(2*PI()*$C9105/365)</f>
        <v/>
      </c>
      <c r="M9105" s="7">
        <f>MAR1!$B$7+MAR1!$C$7*COS(2*PI()*$C9105/365)+MAR1!$D$7*SIN(2*PI()*$C9105/365)</f>
        <v/>
      </c>
      <c r="N9105" s="7">
        <f>F9105-K9105</f>
        <v/>
      </c>
      <c r="O9105" s="7">
        <f>G9105-L9105</f>
        <v/>
      </c>
      <c r="P9105" s="7">
        <f>H9105-M9105</f>
        <v/>
      </c>
      <c r="Q9105" s="7">
        <f>IF($I9105=1,(N9105-MAR1!$B$11)/MAR1!$D$11,(N9105-MAR1!$C$11)/MAR1!$E$11)</f>
        <v/>
      </c>
      <c r="R9105" s="7">
        <f>IF($I9105=1,(O9105-MAR1!$B$12)/MAR1!$D$12,(O9105-MAR1!$C$12)/MAR1!$E$12)</f>
        <v/>
      </c>
      <c r="S9105" s="7">
        <f>IF($I9105=1,(P9105-MAR1!$B$13)/MAR1!$D$13,(P9105-MAR1!$C$13)/MAR1!$E$13)</f>
        <v/>
      </c>
    </row>
    <row r="9106">
      <c r="A9106" s="5" t="n">
        <v>9105</v>
      </c>
      <c r="B9106" s="5" t="n">
        <v>25</v>
      </c>
      <c r="C9106" s="5" t="n">
        <v>345</v>
      </c>
      <c r="D9106" s="5" t="n">
        <v>12</v>
      </c>
      <c r="E9106" s="5" t="n">
        <v>0</v>
      </c>
      <c r="F9106" s="5" t="n">
        <v>27.4</v>
      </c>
      <c r="G9106" s="5" t="n">
        <v>12.3</v>
      </c>
      <c r="H9106" s="5" t="n">
        <v>14.46</v>
      </c>
      <c r="I9106" s="6">
        <f>IF(E9106&gt;=Markov!$B$3,1,0)</f>
        <v/>
      </c>
      <c r="J9106" s="6">
        <f>I9105</f>
        <v/>
      </c>
      <c r="K9106" s="7">
        <f>MAR1!$B$5+MAR1!$C$5*COS(2*PI()*$C9106/365)+MAR1!$D$5*SIN(2*PI()*$C9106/365)</f>
        <v/>
      </c>
      <c r="L9106" s="7">
        <f>MAR1!$B$6+MAR1!$C$6*COS(2*PI()*$C9106/365)+MAR1!$D$6*SIN(2*PI()*$C9106/365)</f>
        <v/>
      </c>
      <c r="M9106" s="7">
        <f>MAR1!$B$7+MAR1!$C$7*COS(2*PI()*$C9106/365)+MAR1!$D$7*SIN(2*PI()*$C9106/365)</f>
        <v/>
      </c>
      <c r="N9106" s="7">
        <f>F9106-K9106</f>
        <v/>
      </c>
      <c r="O9106" s="7">
        <f>G9106-L9106</f>
        <v/>
      </c>
      <c r="P9106" s="7">
        <f>H9106-M9106</f>
        <v/>
      </c>
      <c r="Q9106" s="7">
        <f>IF($I9106=1,(N9106-MAR1!$B$11)/MAR1!$D$11,(N9106-MAR1!$C$11)/MAR1!$E$11)</f>
        <v/>
      </c>
      <c r="R9106" s="7">
        <f>IF($I9106=1,(O9106-MAR1!$B$12)/MAR1!$D$12,(O9106-MAR1!$C$12)/MAR1!$E$12)</f>
        <v/>
      </c>
      <c r="S9106" s="7">
        <f>IF($I9106=1,(P9106-MAR1!$B$13)/MAR1!$D$13,(P9106-MAR1!$C$13)/MAR1!$E$13)</f>
        <v/>
      </c>
    </row>
    <row r="9107">
      <c r="A9107" s="5" t="n">
        <v>9106</v>
      </c>
      <c r="B9107" s="5" t="n">
        <v>25</v>
      </c>
      <c r="C9107" s="5" t="n">
        <v>346</v>
      </c>
      <c r="D9107" s="5" t="n">
        <v>12</v>
      </c>
      <c r="E9107" s="5" t="n">
        <v>0</v>
      </c>
      <c r="F9107" s="5" t="n">
        <v>26.7</v>
      </c>
      <c r="G9107" s="5" t="n">
        <v>13</v>
      </c>
      <c r="H9107" s="5" t="n">
        <v>11.02</v>
      </c>
      <c r="I9107" s="6">
        <f>IF(E9107&gt;=Markov!$B$3,1,0)</f>
        <v/>
      </c>
      <c r="J9107" s="6">
        <f>I9106</f>
        <v/>
      </c>
      <c r="K9107" s="7">
        <f>MAR1!$B$5+MAR1!$C$5*COS(2*PI()*$C9107/365)+MAR1!$D$5*SIN(2*PI()*$C9107/365)</f>
        <v/>
      </c>
      <c r="L9107" s="7">
        <f>MAR1!$B$6+MAR1!$C$6*COS(2*PI()*$C9107/365)+MAR1!$D$6*SIN(2*PI()*$C9107/365)</f>
        <v/>
      </c>
      <c r="M9107" s="7">
        <f>MAR1!$B$7+MAR1!$C$7*COS(2*PI()*$C9107/365)+MAR1!$D$7*SIN(2*PI()*$C9107/365)</f>
        <v/>
      </c>
      <c r="N9107" s="7">
        <f>F9107-K9107</f>
        <v/>
      </c>
      <c r="O9107" s="7">
        <f>G9107-L9107</f>
        <v/>
      </c>
      <c r="P9107" s="7">
        <f>H9107-M9107</f>
        <v/>
      </c>
      <c r="Q9107" s="7">
        <f>IF($I9107=1,(N9107-MAR1!$B$11)/MAR1!$D$11,(N9107-MAR1!$C$11)/MAR1!$E$11)</f>
        <v/>
      </c>
      <c r="R9107" s="7">
        <f>IF($I9107=1,(O9107-MAR1!$B$12)/MAR1!$D$12,(O9107-MAR1!$C$12)/MAR1!$E$12)</f>
        <v/>
      </c>
      <c r="S9107" s="7">
        <f>IF($I9107=1,(P9107-MAR1!$B$13)/MAR1!$D$13,(P9107-MAR1!$C$13)/MAR1!$E$13)</f>
        <v/>
      </c>
    </row>
    <row r="9108">
      <c r="A9108" s="5" t="n">
        <v>9107</v>
      </c>
      <c r="B9108" s="5" t="n">
        <v>25</v>
      </c>
      <c r="C9108" s="5" t="n">
        <v>347</v>
      </c>
      <c r="D9108" s="5" t="n">
        <v>12</v>
      </c>
      <c r="E9108" s="5" t="n">
        <v>0</v>
      </c>
      <c r="F9108" s="5" t="n">
        <v>26.6</v>
      </c>
      <c r="G9108" s="5" t="n">
        <v>14.2</v>
      </c>
      <c r="H9108" s="5" t="n">
        <v>12.65</v>
      </c>
      <c r="I9108" s="6">
        <f>IF(E9108&gt;=Markov!$B$3,1,0)</f>
        <v/>
      </c>
      <c r="J9108" s="6">
        <f>I9107</f>
        <v/>
      </c>
      <c r="K9108" s="7">
        <f>MAR1!$B$5+MAR1!$C$5*COS(2*PI()*$C9108/365)+MAR1!$D$5*SIN(2*PI()*$C9108/365)</f>
        <v/>
      </c>
      <c r="L9108" s="7">
        <f>MAR1!$B$6+MAR1!$C$6*COS(2*PI()*$C9108/365)+MAR1!$D$6*SIN(2*PI()*$C9108/365)</f>
        <v/>
      </c>
      <c r="M9108" s="7">
        <f>MAR1!$B$7+MAR1!$C$7*COS(2*PI()*$C9108/365)+MAR1!$D$7*SIN(2*PI()*$C9108/365)</f>
        <v/>
      </c>
      <c r="N9108" s="7">
        <f>F9108-K9108</f>
        <v/>
      </c>
      <c r="O9108" s="7">
        <f>G9108-L9108</f>
        <v/>
      </c>
      <c r="P9108" s="7">
        <f>H9108-M9108</f>
        <v/>
      </c>
      <c r="Q9108" s="7">
        <f>IF($I9108=1,(N9108-MAR1!$B$11)/MAR1!$D$11,(N9108-MAR1!$C$11)/MAR1!$E$11)</f>
        <v/>
      </c>
      <c r="R9108" s="7">
        <f>IF($I9108=1,(O9108-MAR1!$B$12)/MAR1!$D$12,(O9108-MAR1!$C$12)/MAR1!$E$12)</f>
        <v/>
      </c>
      <c r="S9108" s="7">
        <f>IF($I9108=1,(P9108-MAR1!$B$13)/MAR1!$D$13,(P9108-MAR1!$C$13)/MAR1!$E$13)</f>
        <v/>
      </c>
    </row>
    <row r="9109">
      <c r="A9109" s="5" t="n">
        <v>9108</v>
      </c>
      <c r="B9109" s="5" t="n">
        <v>25</v>
      </c>
      <c r="C9109" s="5" t="n">
        <v>348</v>
      </c>
      <c r="D9109" s="5" t="n">
        <v>12</v>
      </c>
      <c r="E9109" s="5" t="n">
        <v>0</v>
      </c>
      <c r="F9109" s="5" t="n">
        <v>30.2</v>
      </c>
      <c r="G9109" s="5" t="n">
        <v>15.4</v>
      </c>
      <c r="H9109" s="5" t="n">
        <v>13.81</v>
      </c>
      <c r="I9109" s="6">
        <f>IF(E9109&gt;=Markov!$B$3,1,0)</f>
        <v/>
      </c>
      <c r="J9109" s="6">
        <f>I9108</f>
        <v/>
      </c>
      <c r="K9109" s="7">
        <f>MAR1!$B$5+MAR1!$C$5*COS(2*PI()*$C9109/365)+MAR1!$D$5*SIN(2*PI()*$C9109/365)</f>
        <v/>
      </c>
      <c r="L9109" s="7">
        <f>MAR1!$B$6+MAR1!$C$6*COS(2*PI()*$C9109/365)+MAR1!$D$6*SIN(2*PI()*$C9109/365)</f>
        <v/>
      </c>
      <c r="M9109" s="7">
        <f>MAR1!$B$7+MAR1!$C$7*COS(2*PI()*$C9109/365)+MAR1!$D$7*SIN(2*PI()*$C9109/365)</f>
        <v/>
      </c>
      <c r="N9109" s="7">
        <f>F9109-K9109</f>
        <v/>
      </c>
      <c r="O9109" s="7">
        <f>G9109-L9109</f>
        <v/>
      </c>
      <c r="P9109" s="7">
        <f>H9109-M9109</f>
        <v/>
      </c>
      <c r="Q9109" s="7">
        <f>IF($I9109=1,(N9109-MAR1!$B$11)/MAR1!$D$11,(N9109-MAR1!$C$11)/MAR1!$E$11)</f>
        <v/>
      </c>
      <c r="R9109" s="7">
        <f>IF($I9109=1,(O9109-MAR1!$B$12)/MAR1!$D$12,(O9109-MAR1!$C$12)/MAR1!$E$12)</f>
        <v/>
      </c>
      <c r="S9109" s="7">
        <f>IF($I9109=1,(P9109-MAR1!$B$13)/MAR1!$D$13,(P9109-MAR1!$C$13)/MAR1!$E$13)</f>
        <v/>
      </c>
    </row>
    <row r="9110">
      <c r="A9110" s="5" t="n">
        <v>9109</v>
      </c>
      <c r="B9110" s="5" t="n">
        <v>25</v>
      </c>
      <c r="C9110" s="5" t="n">
        <v>349</v>
      </c>
      <c r="D9110" s="5" t="n">
        <v>12</v>
      </c>
      <c r="E9110" s="5" t="n">
        <v>0</v>
      </c>
      <c r="F9110" s="5" t="n">
        <v>28.8</v>
      </c>
      <c r="G9110" s="5" t="n">
        <v>14.4</v>
      </c>
      <c r="H9110" s="5" t="n">
        <v>13.66</v>
      </c>
      <c r="I9110" s="6">
        <f>IF(E9110&gt;=Markov!$B$3,1,0)</f>
        <v/>
      </c>
      <c r="J9110" s="6">
        <f>I9109</f>
        <v/>
      </c>
      <c r="K9110" s="7">
        <f>MAR1!$B$5+MAR1!$C$5*COS(2*PI()*$C9110/365)+MAR1!$D$5*SIN(2*PI()*$C9110/365)</f>
        <v/>
      </c>
      <c r="L9110" s="7">
        <f>MAR1!$B$6+MAR1!$C$6*COS(2*PI()*$C9110/365)+MAR1!$D$6*SIN(2*PI()*$C9110/365)</f>
        <v/>
      </c>
      <c r="M9110" s="7">
        <f>MAR1!$B$7+MAR1!$C$7*COS(2*PI()*$C9110/365)+MAR1!$D$7*SIN(2*PI()*$C9110/365)</f>
        <v/>
      </c>
      <c r="N9110" s="7">
        <f>F9110-K9110</f>
        <v/>
      </c>
      <c r="O9110" s="7">
        <f>G9110-L9110</f>
        <v/>
      </c>
      <c r="P9110" s="7">
        <f>H9110-M9110</f>
        <v/>
      </c>
      <c r="Q9110" s="7">
        <f>IF($I9110=1,(N9110-MAR1!$B$11)/MAR1!$D$11,(N9110-MAR1!$C$11)/MAR1!$E$11)</f>
        <v/>
      </c>
      <c r="R9110" s="7">
        <f>IF($I9110=1,(O9110-MAR1!$B$12)/MAR1!$D$12,(O9110-MAR1!$C$12)/MAR1!$E$12)</f>
        <v/>
      </c>
      <c r="S9110" s="7">
        <f>IF($I9110=1,(P9110-MAR1!$B$13)/MAR1!$D$13,(P9110-MAR1!$C$13)/MAR1!$E$13)</f>
        <v/>
      </c>
    </row>
    <row r="9111">
      <c r="A9111" s="5" t="n">
        <v>9110</v>
      </c>
      <c r="B9111" s="5" t="n">
        <v>25</v>
      </c>
      <c r="C9111" s="5" t="n">
        <v>350</v>
      </c>
      <c r="D9111" s="5" t="n">
        <v>12</v>
      </c>
      <c r="E9111" s="5" t="n">
        <v>0</v>
      </c>
      <c r="F9111" s="5" t="n">
        <v>30.4</v>
      </c>
      <c r="G9111" s="5" t="n">
        <v>13.5</v>
      </c>
      <c r="H9111" s="5" t="n">
        <v>13.26</v>
      </c>
      <c r="I9111" s="6">
        <f>IF(E9111&gt;=Markov!$B$3,1,0)</f>
        <v/>
      </c>
      <c r="J9111" s="6">
        <f>I9110</f>
        <v/>
      </c>
      <c r="K9111" s="7">
        <f>MAR1!$B$5+MAR1!$C$5*COS(2*PI()*$C9111/365)+MAR1!$D$5*SIN(2*PI()*$C9111/365)</f>
        <v/>
      </c>
      <c r="L9111" s="7">
        <f>MAR1!$B$6+MAR1!$C$6*COS(2*PI()*$C9111/365)+MAR1!$D$6*SIN(2*PI()*$C9111/365)</f>
        <v/>
      </c>
      <c r="M9111" s="7">
        <f>MAR1!$B$7+MAR1!$C$7*COS(2*PI()*$C9111/365)+MAR1!$D$7*SIN(2*PI()*$C9111/365)</f>
        <v/>
      </c>
      <c r="N9111" s="7">
        <f>F9111-K9111</f>
        <v/>
      </c>
      <c r="O9111" s="7">
        <f>G9111-L9111</f>
        <v/>
      </c>
      <c r="P9111" s="7">
        <f>H9111-M9111</f>
        <v/>
      </c>
      <c r="Q9111" s="7">
        <f>IF($I9111=1,(N9111-MAR1!$B$11)/MAR1!$D$11,(N9111-MAR1!$C$11)/MAR1!$E$11)</f>
        <v/>
      </c>
      <c r="R9111" s="7">
        <f>IF($I9111=1,(O9111-MAR1!$B$12)/MAR1!$D$12,(O9111-MAR1!$C$12)/MAR1!$E$12)</f>
        <v/>
      </c>
      <c r="S9111" s="7">
        <f>IF($I9111=1,(P9111-MAR1!$B$13)/MAR1!$D$13,(P9111-MAR1!$C$13)/MAR1!$E$13)</f>
        <v/>
      </c>
    </row>
    <row r="9112">
      <c r="A9112" s="5" t="n">
        <v>9111</v>
      </c>
      <c r="B9112" s="5" t="n">
        <v>25</v>
      </c>
      <c r="C9112" s="5" t="n">
        <v>351</v>
      </c>
      <c r="D9112" s="5" t="n">
        <v>12</v>
      </c>
      <c r="E9112" s="5" t="n">
        <v>0</v>
      </c>
      <c r="F9112" s="5" t="n">
        <v>29.2</v>
      </c>
      <c r="G9112" s="5" t="n">
        <v>15.4</v>
      </c>
      <c r="H9112" s="5" t="n">
        <v>11.65</v>
      </c>
      <c r="I9112" s="6">
        <f>IF(E9112&gt;=Markov!$B$3,1,0)</f>
        <v/>
      </c>
      <c r="J9112" s="6">
        <f>I9111</f>
        <v/>
      </c>
      <c r="K9112" s="7">
        <f>MAR1!$B$5+MAR1!$C$5*COS(2*PI()*$C9112/365)+MAR1!$D$5*SIN(2*PI()*$C9112/365)</f>
        <v/>
      </c>
      <c r="L9112" s="7">
        <f>MAR1!$B$6+MAR1!$C$6*COS(2*PI()*$C9112/365)+MAR1!$D$6*SIN(2*PI()*$C9112/365)</f>
        <v/>
      </c>
      <c r="M9112" s="7">
        <f>MAR1!$B$7+MAR1!$C$7*COS(2*PI()*$C9112/365)+MAR1!$D$7*SIN(2*PI()*$C9112/365)</f>
        <v/>
      </c>
      <c r="N9112" s="7">
        <f>F9112-K9112</f>
        <v/>
      </c>
      <c r="O9112" s="7">
        <f>G9112-L9112</f>
        <v/>
      </c>
      <c r="P9112" s="7">
        <f>H9112-M9112</f>
        <v/>
      </c>
      <c r="Q9112" s="7">
        <f>IF($I9112=1,(N9112-MAR1!$B$11)/MAR1!$D$11,(N9112-MAR1!$C$11)/MAR1!$E$11)</f>
        <v/>
      </c>
      <c r="R9112" s="7">
        <f>IF($I9112=1,(O9112-MAR1!$B$12)/MAR1!$D$12,(O9112-MAR1!$C$12)/MAR1!$E$12)</f>
        <v/>
      </c>
      <c r="S9112" s="7">
        <f>IF($I9112=1,(P9112-MAR1!$B$13)/MAR1!$D$13,(P9112-MAR1!$C$13)/MAR1!$E$13)</f>
        <v/>
      </c>
    </row>
    <row r="9113">
      <c r="A9113" s="5" t="n">
        <v>9112</v>
      </c>
      <c r="B9113" s="5" t="n">
        <v>25</v>
      </c>
      <c r="C9113" s="5" t="n">
        <v>352</v>
      </c>
      <c r="D9113" s="5" t="n">
        <v>12</v>
      </c>
      <c r="E9113" s="5" t="n">
        <v>0</v>
      </c>
      <c r="F9113" s="5" t="n">
        <v>28.9</v>
      </c>
      <c r="G9113" s="5" t="n">
        <v>15.1</v>
      </c>
      <c r="H9113" s="5" t="n">
        <v>14.07</v>
      </c>
      <c r="I9113" s="6">
        <f>IF(E9113&gt;=Markov!$B$3,1,0)</f>
        <v/>
      </c>
      <c r="J9113" s="6">
        <f>I9112</f>
        <v/>
      </c>
      <c r="K9113" s="7">
        <f>MAR1!$B$5+MAR1!$C$5*COS(2*PI()*$C9113/365)+MAR1!$D$5*SIN(2*PI()*$C9113/365)</f>
        <v/>
      </c>
      <c r="L9113" s="7">
        <f>MAR1!$B$6+MAR1!$C$6*COS(2*PI()*$C9113/365)+MAR1!$D$6*SIN(2*PI()*$C9113/365)</f>
        <v/>
      </c>
      <c r="M9113" s="7">
        <f>MAR1!$B$7+MAR1!$C$7*COS(2*PI()*$C9113/365)+MAR1!$D$7*SIN(2*PI()*$C9113/365)</f>
        <v/>
      </c>
      <c r="N9113" s="7">
        <f>F9113-K9113</f>
        <v/>
      </c>
      <c r="O9113" s="7">
        <f>G9113-L9113</f>
        <v/>
      </c>
      <c r="P9113" s="7">
        <f>H9113-M9113</f>
        <v/>
      </c>
      <c r="Q9113" s="7">
        <f>IF($I9113=1,(N9113-MAR1!$B$11)/MAR1!$D$11,(N9113-MAR1!$C$11)/MAR1!$E$11)</f>
        <v/>
      </c>
      <c r="R9113" s="7">
        <f>IF($I9113=1,(O9113-MAR1!$B$12)/MAR1!$D$12,(O9113-MAR1!$C$12)/MAR1!$E$12)</f>
        <v/>
      </c>
      <c r="S9113" s="7">
        <f>IF($I9113=1,(P9113-MAR1!$B$13)/MAR1!$D$13,(P9113-MAR1!$C$13)/MAR1!$E$13)</f>
        <v/>
      </c>
    </row>
    <row r="9114">
      <c r="A9114" s="5" t="n">
        <v>9113</v>
      </c>
      <c r="B9114" s="5" t="n">
        <v>25</v>
      </c>
      <c r="C9114" s="5" t="n">
        <v>353</v>
      </c>
      <c r="D9114" s="5" t="n">
        <v>12</v>
      </c>
      <c r="E9114" s="5" t="n">
        <v>0</v>
      </c>
      <c r="F9114" s="5" t="n">
        <v>29.1</v>
      </c>
      <c r="G9114" s="5" t="n">
        <v>16.4</v>
      </c>
      <c r="H9114" s="5" t="n">
        <v>19.74</v>
      </c>
      <c r="I9114" s="6">
        <f>IF(E9114&gt;=Markov!$B$3,1,0)</f>
        <v/>
      </c>
      <c r="J9114" s="6">
        <f>I9113</f>
        <v/>
      </c>
      <c r="K9114" s="7">
        <f>MAR1!$B$5+MAR1!$C$5*COS(2*PI()*$C9114/365)+MAR1!$D$5*SIN(2*PI()*$C9114/365)</f>
        <v/>
      </c>
      <c r="L9114" s="7">
        <f>MAR1!$B$6+MAR1!$C$6*COS(2*PI()*$C9114/365)+MAR1!$D$6*SIN(2*PI()*$C9114/365)</f>
        <v/>
      </c>
      <c r="M9114" s="7">
        <f>MAR1!$B$7+MAR1!$C$7*COS(2*PI()*$C9114/365)+MAR1!$D$7*SIN(2*PI()*$C9114/365)</f>
        <v/>
      </c>
      <c r="N9114" s="7">
        <f>F9114-K9114</f>
        <v/>
      </c>
      <c r="O9114" s="7">
        <f>G9114-L9114</f>
        <v/>
      </c>
      <c r="P9114" s="7">
        <f>H9114-M9114</f>
        <v/>
      </c>
      <c r="Q9114" s="7">
        <f>IF($I9114=1,(N9114-MAR1!$B$11)/MAR1!$D$11,(N9114-MAR1!$C$11)/MAR1!$E$11)</f>
        <v/>
      </c>
      <c r="R9114" s="7">
        <f>IF($I9114=1,(O9114-MAR1!$B$12)/MAR1!$D$12,(O9114-MAR1!$C$12)/MAR1!$E$12)</f>
        <v/>
      </c>
      <c r="S9114" s="7">
        <f>IF($I9114=1,(P9114-MAR1!$B$13)/MAR1!$D$13,(P9114-MAR1!$C$13)/MAR1!$E$13)</f>
        <v/>
      </c>
    </row>
    <row r="9115">
      <c r="A9115" s="5" t="n">
        <v>9114</v>
      </c>
      <c r="B9115" s="5" t="n">
        <v>25</v>
      </c>
      <c r="C9115" s="5" t="n">
        <v>354</v>
      </c>
      <c r="D9115" s="5" t="n">
        <v>12</v>
      </c>
      <c r="E9115" s="5" t="n">
        <v>0</v>
      </c>
      <c r="F9115" s="5" t="n">
        <v>28.7</v>
      </c>
      <c r="G9115" s="5" t="n">
        <v>17.2</v>
      </c>
      <c r="H9115" s="5" t="n">
        <v>12.66</v>
      </c>
      <c r="I9115" s="6">
        <f>IF(E9115&gt;=Markov!$B$3,1,0)</f>
        <v/>
      </c>
      <c r="J9115" s="6">
        <f>I9114</f>
        <v/>
      </c>
      <c r="K9115" s="7">
        <f>MAR1!$B$5+MAR1!$C$5*COS(2*PI()*$C9115/365)+MAR1!$D$5*SIN(2*PI()*$C9115/365)</f>
        <v/>
      </c>
      <c r="L9115" s="7">
        <f>MAR1!$B$6+MAR1!$C$6*COS(2*PI()*$C9115/365)+MAR1!$D$6*SIN(2*PI()*$C9115/365)</f>
        <v/>
      </c>
      <c r="M9115" s="7">
        <f>MAR1!$B$7+MAR1!$C$7*COS(2*PI()*$C9115/365)+MAR1!$D$7*SIN(2*PI()*$C9115/365)</f>
        <v/>
      </c>
      <c r="N9115" s="7">
        <f>F9115-K9115</f>
        <v/>
      </c>
      <c r="O9115" s="7">
        <f>G9115-L9115</f>
        <v/>
      </c>
      <c r="P9115" s="7">
        <f>H9115-M9115</f>
        <v/>
      </c>
      <c r="Q9115" s="7">
        <f>IF($I9115=1,(N9115-MAR1!$B$11)/MAR1!$D$11,(N9115-MAR1!$C$11)/MAR1!$E$11)</f>
        <v/>
      </c>
      <c r="R9115" s="7">
        <f>IF($I9115=1,(O9115-MAR1!$B$12)/MAR1!$D$12,(O9115-MAR1!$C$12)/MAR1!$E$12)</f>
        <v/>
      </c>
      <c r="S9115" s="7">
        <f>IF($I9115=1,(P9115-MAR1!$B$13)/MAR1!$D$13,(P9115-MAR1!$C$13)/MAR1!$E$13)</f>
        <v/>
      </c>
    </row>
    <row r="9116">
      <c r="A9116" s="5" t="n">
        <v>9115</v>
      </c>
      <c r="B9116" s="5" t="n">
        <v>25</v>
      </c>
      <c r="C9116" s="5" t="n">
        <v>355</v>
      </c>
      <c r="D9116" s="5" t="n">
        <v>12</v>
      </c>
      <c r="E9116" s="5" t="n">
        <v>0</v>
      </c>
      <c r="F9116" s="5" t="n">
        <v>28.2</v>
      </c>
      <c r="G9116" s="5" t="n">
        <v>16.3</v>
      </c>
      <c r="H9116" s="5" t="n">
        <v>13.89</v>
      </c>
      <c r="I9116" s="6">
        <f>IF(E9116&gt;=Markov!$B$3,1,0)</f>
        <v/>
      </c>
      <c r="J9116" s="6">
        <f>I9115</f>
        <v/>
      </c>
      <c r="K9116" s="7">
        <f>MAR1!$B$5+MAR1!$C$5*COS(2*PI()*$C9116/365)+MAR1!$D$5*SIN(2*PI()*$C9116/365)</f>
        <v/>
      </c>
      <c r="L9116" s="7">
        <f>MAR1!$B$6+MAR1!$C$6*COS(2*PI()*$C9116/365)+MAR1!$D$6*SIN(2*PI()*$C9116/365)</f>
        <v/>
      </c>
      <c r="M9116" s="7">
        <f>MAR1!$B$7+MAR1!$C$7*COS(2*PI()*$C9116/365)+MAR1!$D$7*SIN(2*PI()*$C9116/365)</f>
        <v/>
      </c>
      <c r="N9116" s="7">
        <f>F9116-K9116</f>
        <v/>
      </c>
      <c r="O9116" s="7">
        <f>G9116-L9116</f>
        <v/>
      </c>
      <c r="P9116" s="7">
        <f>H9116-M9116</f>
        <v/>
      </c>
      <c r="Q9116" s="7">
        <f>IF($I9116=1,(N9116-MAR1!$B$11)/MAR1!$D$11,(N9116-MAR1!$C$11)/MAR1!$E$11)</f>
        <v/>
      </c>
      <c r="R9116" s="7">
        <f>IF($I9116=1,(O9116-MAR1!$B$12)/MAR1!$D$12,(O9116-MAR1!$C$12)/MAR1!$E$12)</f>
        <v/>
      </c>
      <c r="S9116" s="7">
        <f>IF($I9116=1,(P9116-MAR1!$B$13)/MAR1!$D$13,(P9116-MAR1!$C$13)/MAR1!$E$13)</f>
        <v/>
      </c>
    </row>
    <row r="9117">
      <c r="A9117" s="5" t="n">
        <v>9116</v>
      </c>
      <c r="B9117" s="5" t="n">
        <v>25</v>
      </c>
      <c r="C9117" s="5" t="n">
        <v>356</v>
      </c>
      <c r="D9117" s="5" t="n">
        <v>12</v>
      </c>
      <c r="E9117" s="5" t="n">
        <v>0</v>
      </c>
      <c r="F9117" s="5" t="n">
        <v>32</v>
      </c>
      <c r="G9117" s="5" t="n">
        <v>16.4</v>
      </c>
      <c r="H9117" s="5" t="n">
        <v>17.35</v>
      </c>
      <c r="I9117" s="6">
        <f>IF(E9117&gt;=Markov!$B$3,1,0)</f>
        <v/>
      </c>
      <c r="J9117" s="6">
        <f>I9116</f>
        <v/>
      </c>
      <c r="K9117" s="7">
        <f>MAR1!$B$5+MAR1!$C$5*COS(2*PI()*$C9117/365)+MAR1!$D$5*SIN(2*PI()*$C9117/365)</f>
        <v/>
      </c>
      <c r="L9117" s="7">
        <f>MAR1!$B$6+MAR1!$C$6*COS(2*PI()*$C9117/365)+MAR1!$D$6*SIN(2*PI()*$C9117/365)</f>
        <v/>
      </c>
      <c r="M9117" s="7">
        <f>MAR1!$B$7+MAR1!$C$7*COS(2*PI()*$C9117/365)+MAR1!$D$7*SIN(2*PI()*$C9117/365)</f>
        <v/>
      </c>
      <c r="N9117" s="7">
        <f>F9117-K9117</f>
        <v/>
      </c>
      <c r="O9117" s="7">
        <f>G9117-L9117</f>
        <v/>
      </c>
      <c r="P9117" s="7">
        <f>H9117-M9117</f>
        <v/>
      </c>
      <c r="Q9117" s="7">
        <f>IF($I9117=1,(N9117-MAR1!$B$11)/MAR1!$D$11,(N9117-MAR1!$C$11)/MAR1!$E$11)</f>
        <v/>
      </c>
      <c r="R9117" s="7">
        <f>IF($I9117=1,(O9117-MAR1!$B$12)/MAR1!$D$12,(O9117-MAR1!$C$12)/MAR1!$E$12)</f>
        <v/>
      </c>
      <c r="S9117" s="7">
        <f>IF($I9117=1,(P9117-MAR1!$B$13)/MAR1!$D$13,(P9117-MAR1!$C$13)/MAR1!$E$13)</f>
        <v/>
      </c>
    </row>
    <row r="9118">
      <c r="A9118" s="5" t="n">
        <v>9117</v>
      </c>
      <c r="B9118" s="5" t="n">
        <v>25</v>
      </c>
      <c r="C9118" s="5" t="n">
        <v>357</v>
      </c>
      <c r="D9118" s="5" t="n">
        <v>12</v>
      </c>
      <c r="E9118" s="5" t="n">
        <v>0</v>
      </c>
      <c r="F9118" s="5" t="n">
        <v>31.2</v>
      </c>
      <c r="G9118" s="5" t="n">
        <v>15.7</v>
      </c>
      <c r="H9118" s="5" t="n">
        <v>17.48</v>
      </c>
      <c r="I9118" s="6">
        <f>IF(E9118&gt;=Markov!$B$3,1,0)</f>
        <v/>
      </c>
      <c r="J9118" s="6">
        <f>I9117</f>
        <v/>
      </c>
      <c r="K9118" s="7">
        <f>MAR1!$B$5+MAR1!$C$5*COS(2*PI()*$C9118/365)+MAR1!$D$5*SIN(2*PI()*$C9118/365)</f>
        <v/>
      </c>
      <c r="L9118" s="7">
        <f>MAR1!$B$6+MAR1!$C$6*COS(2*PI()*$C9118/365)+MAR1!$D$6*SIN(2*PI()*$C9118/365)</f>
        <v/>
      </c>
      <c r="M9118" s="7">
        <f>MAR1!$B$7+MAR1!$C$7*COS(2*PI()*$C9118/365)+MAR1!$D$7*SIN(2*PI()*$C9118/365)</f>
        <v/>
      </c>
      <c r="N9118" s="7">
        <f>F9118-K9118</f>
        <v/>
      </c>
      <c r="O9118" s="7">
        <f>G9118-L9118</f>
        <v/>
      </c>
      <c r="P9118" s="7">
        <f>H9118-M9118</f>
        <v/>
      </c>
      <c r="Q9118" s="7">
        <f>IF($I9118=1,(N9118-MAR1!$B$11)/MAR1!$D$11,(N9118-MAR1!$C$11)/MAR1!$E$11)</f>
        <v/>
      </c>
      <c r="R9118" s="7">
        <f>IF($I9118=1,(O9118-MAR1!$B$12)/MAR1!$D$12,(O9118-MAR1!$C$12)/MAR1!$E$12)</f>
        <v/>
      </c>
      <c r="S9118" s="7">
        <f>IF($I9118=1,(P9118-MAR1!$B$13)/MAR1!$D$13,(P9118-MAR1!$C$13)/MAR1!$E$13)</f>
        <v/>
      </c>
    </row>
    <row r="9119">
      <c r="A9119" s="5" t="n">
        <v>9118</v>
      </c>
      <c r="B9119" s="5" t="n">
        <v>25</v>
      </c>
      <c r="C9119" s="5" t="n">
        <v>358</v>
      </c>
      <c r="D9119" s="5" t="n">
        <v>12</v>
      </c>
      <c r="E9119" s="5" t="n">
        <v>0</v>
      </c>
      <c r="F9119" s="5" t="n">
        <v>26.6</v>
      </c>
      <c r="G9119" s="5" t="n">
        <v>13.3</v>
      </c>
      <c r="H9119" s="5" t="n">
        <v>17.07</v>
      </c>
      <c r="I9119" s="6">
        <f>IF(E9119&gt;=Markov!$B$3,1,0)</f>
        <v/>
      </c>
      <c r="J9119" s="6">
        <f>I9118</f>
        <v/>
      </c>
      <c r="K9119" s="7">
        <f>MAR1!$B$5+MAR1!$C$5*COS(2*PI()*$C9119/365)+MAR1!$D$5*SIN(2*PI()*$C9119/365)</f>
        <v/>
      </c>
      <c r="L9119" s="7">
        <f>MAR1!$B$6+MAR1!$C$6*COS(2*PI()*$C9119/365)+MAR1!$D$6*SIN(2*PI()*$C9119/365)</f>
        <v/>
      </c>
      <c r="M9119" s="7">
        <f>MAR1!$B$7+MAR1!$C$7*COS(2*PI()*$C9119/365)+MAR1!$D$7*SIN(2*PI()*$C9119/365)</f>
        <v/>
      </c>
      <c r="N9119" s="7">
        <f>F9119-K9119</f>
        <v/>
      </c>
      <c r="O9119" s="7">
        <f>G9119-L9119</f>
        <v/>
      </c>
      <c r="P9119" s="7">
        <f>H9119-M9119</f>
        <v/>
      </c>
      <c r="Q9119" s="7">
        <f>IF($I9119=1,(N9119-MAR1!$B$11)/MAR1!$D$11,(N9119-MAR1!$C$11)/MAR1!$E$11)</f>
        <v/>
      </c>
      <c r="R9119" s="7">
        <f>IF($I9119=1,(O9119-MAR1!$B$12)/MAR1!$D$12,(O9119-MAR1!$C$12)/MAR1!$E$12)</f>
        <v/>
      </c>
      <c r="S9119" s="7">
        <f>IF($I9119=1,(P9119-MAR1!$B$13)/MAR1!$D$13,(P9119-MAR1!$C$13)/MAR1!$E$13)</f>
        <v/>
      </c>
    </row>
    <row r="9120">
      <c r="A9120" s="5" t="n">
        <v>9119</v>
      </c>
      <c r="B9120" s="5" t="n">
        <v>25</v>
      </c>
      <c r="C9120" s="5" t="n">
        <v>359</v>
      </c>
      <c r="D9120" s="5" t="n">
        <v>12</v>
      </c>
      <c r="E9120" s="5" t="n">
        <v>0</v>
      </c>
      <c r="F9120" s="5" t="n">
        <v>26.1</v>
      </c>
      <c r="G9120" s="5" t="n">
        <v>13.7</v>
      </c>
      <c r="H9120" s="5" t="n">
        <v>10.75</v>
      </c>
      <c r="I9120" s="6">
        <f>IF(E9120&gt;=Markov!$B$3,1,0)</f>
        <v/>
      </c>
      <c r="J9120" s="6">
        <f>I9119</f>
        <v/>
      </c>
      <c r="K9120" s="7">
        <f>MAR1!$B$5+MAR1!$C$5*COS(2*PI()*$C9120/365)+MAR1!$D$5*SIN(2*PI()*$C9120/365)</f>
        <v/>
      </c>
      <c r="L9120" s="7">
        <f>MAR1!$B$6+MAR1!$C$6*COS(2*PI()*$C9120/365)+MAR1!$D$6*SIN(2*PI()*$C9120/365)</f>
        <v/>
      </c>
      <c r="M9120" s="7">
        <f>MAR1!$B$7+MAR1!$C$7*COS(2*PI()*$C9120/365)+MAR1!$D$7*SIN(2*PI()*$C9120/365)</f>
        <v/>
      </c>
      <c r="N9120" s="7">
        <f>F9120-K9120</f>
        <v/>
      </c>
      <c r="O9120" s="7">
        <f>G9120-L9120</f>
        <v/>
      </c>
      <c r="P9120" s="7">
        <f>H9120-M9120</f>
        <v/>
      </c>
      <c r="Q9120" s="7">
        <f>IF($I9120=1,(N9120-MAR1!$B$11)/MAR1!$D$11,(N9120-MAR1!$C$11)/MAR1!$E$11)</f>
        <v/>
      </c>
      <c r="R9120" s="7">
        <f>IF($I9120=1,(O9120-MAR1!$B$12)/MAR1!$D$12,(O9120-MAR1!$C$12)/MAR1!$E$12)</f>
        <v/>
      </c>
      <c r="S9120" s="7">
        <f>IF($I9120=1,(P9120-MAR1!$B$13)/MAR1!$D$13,(P9120-MAR1!$C$13)/MAR1!$E$13)</f>
        <v/>
      </c>
    </row>
    <row r="9121">
      <c r="A9121" s="5" t="n">
        <v>9120</v>
      </c>
      <c r="B9121" s="5" t="n">
        <v>25</v>
      </c>
      <c r="C9121" s="5" t="n">
        <v>360</v>
      </c>
      <c r="D9121" s="5" t="n">
        <v>12</v>
      </c>
      <c r="E9121" s="5" t="n">
        <v>0</v>
      </c>
      <c r="F9121" s="5" t="n">
        <v>25.3</v>
      </c>
      <c r="G9121" s="5" t="n">
        <v>12.7</v>
      </c>
      <c r="H9121" s="5" t="n">
        <v>11.27</v>
      </c>
      <c r="I9121" s="6">
        <f>IF(E9121&gt;=Markov!$B$3,1,0)</f>
        <v/>
      </c>
      <c r="J9121" s="6">
        <f>I9120</f>
        <v/>
      </c>
      <c r="K9121" s="7">
        <f>MAR1!$B$5+MAR1!$C$5*COS(2*PI()*$C9121/365)+MAR1!$D$5*SIN(2*PI()*$C9121/365)</f>
        <v/>
      </c>
      <c r="L9121" s="7">
        <f>MAR1!$B$6+MAR1!$C$6*COS(2*PI()*$C9121/365)+MAR1!$D$6*SIN(2*PI()*$C9121/365)</f>
        <v/>
      </c>
      <c r="M9121" s="7">
        <f>MAR1!$B$7+MAR1!$C$7*COS(2*PI()*$C9121/365)+MAR1!$D$7*SIN(2*PI()*$C9121/365)</f>
        <v/>
      </c>
      <c r="N9121" s="7">
        <f>F9121-K9121</f>
        <v/>
      </c>
      <c r="O9121" s="7">
        <f>G9121-L9121</f>
        <v/>
      </c>
      <c r="P9121" s="7">
        <f>H9121-M9121</f>
        <v/>
      </c>
      <c r="Q9121" s="7">
        <f>IF($I9121=1,(N9121-MAR1!$B$11)/MAR1!$D$11,(N9121-MAR1!$C$11)/MAR1!$E$11)</f>
        <v/>
      </c>
      <c r="R9121" s="7">
        <f>IF($I9121=1,(O9121-MAR1!$B$12)/MAR1!$D$12,(O9121-MAR1!$C$12)/MAR1!$E$12)</f>
        <v/>
      </c>
      <c r="S9121" s="7">
        <f>IF($I9121=1,(P9121-MAR1!$B$13)/MAR1!$D$13,(P9121-MAR1!$C$13)/MAR1!$E$13)</f>
        <v/>
      </c>
    </row>
    <row r="9122">
      <c r="A9122" s="5" t="n">
        <v>9121</v>
      </c>
      <c r="B9122" s="5" t="n">
        <v>25</v>
      </c>
      <c r="C9122" s="5" t="n">
        <v>361</v>
      </c>
      <c r="D9122" s="5" t="n">
        <v>12</v>
      </c>
      <c r="E9122" s="5" t="n">
        <v>0</v>
      </c>
      <c r="F9122" s="5" t="n">
        <v>27.6</v>
      </c>
      <c r="G9122" s="5" t="n">
        <v>13.3</v>
      </c>
      <c r="H9122" s="5" t="n">
        <v>10.01</v>
      </c>
      <c r="I9122" s="6">
        <f>IF(E9122&gt;=Markov!$B$3,1,0)</f>
        <v/>
      </c>
      <c r="J9122" s="6">
        <f>I9121</f>
        <v/>
      </c>
      <c r="K9122" s="7">
        <f>MAR1!$B$5+MAR1!$C$5*COS(2*PI()*$C9122/365)+MAR1!$D$5*SIN(2*PI()*$C9122/365)</f>
        <v/>
      </c>
      <c r="L9122" s="7">
        <f>MAR1!$B$6+MAR1!$C$6*COS(2*PI()*$C9122/365)+MAR1!$D$6*SIN(2*PI()*$C9122/365)</f>
        <v/>
      </c>
      <c r="M9122" s="7">
        <f>MAR1!$B$7+MAR1!$C$7*COS(2*PI()*$C9122/365)+MAR1!$D$7*SIN(2*PI()*$C9122/365)</f>
        <v/>
      </c>
      <c r="N9122" s="7">
        <f>F9122-K9122</f>
        <v/>
      </c>
      <c r="O9122" s="7">
        <f>G9122-L9122</f>
        <v/>
      </c>
      <c r="P9122" s="7">
        <f>H9122-M9122</f>
        <v/>
      </c>
      <c r="Q9122" s="7">
        <f>IF($I9122=1,(N9122-MAR1!$B$11)/MAR1!$D$11,(N9122-MAR1!$C$11)/MAR1!$E$11)</f>
        <v/>
      </c>
      <c r="R9122" s="7">
        <f>IF($I9122=1,(O9122-MAR1!$B$12)/MAR1!$D$12,(O9122-MAR1!$C$12)/MAR1!$E$12)</f>
        <v/>
      </c>
      <c r="S9122" s="7">
        <f>IF($I9122=1,(P9122-MAR1!$B$13)/MAR1!$D$13,(P9122-MAR1!$C$13)/MAR1!$E$13)</f>
        <v/>
      </c>
    </row>
    <row r="9123">
      <c r="A9123" s="5" t="n">
        <v>9122</v>
      </c>
      <c r="B9123" s="5" t="n">
        <v>25</v>
      </c>
      <c r="C9123" s="5" t="n">
        <v>362</v>
      </c>
      <c r="D9123" s="5" t="n">
        <v>12</v>
      </c>
      <c r="E9123" s="5" t="n">
        <v>0</v>
      </c>
      <c r="F9123" s="5" t="n">
        <v>26.8</v>
      </c>
      <c r="G9123" s="5" t="n">
        <v>12.1</v>
      </c>
      <c r="H9123" s="5" t="n">
        <v>17.2</v>
      </c>
      <c r="I9123" s="6">
        <f>IF(E9123&gt;=Markov!$B$3,1,0)</f>
        <v/>
      </c>
      <c r="J9123" s="6">
        <f>I9122</f>
        <v/>
      </c>
      <c r="K9123" s="7">
        <f>MAR1!$B$5+MAR1!$C$5*COS(2*PI()*$C9123/365)+MAR1!$D$5*SIN(2*PI()*$C9123/365)</f>
        <v/>
      </c>
      <c r="L9123" s="7">
        <f>MAR1!$B$6+MAR1!$C$6*COS(2*PI()*$C9123/365)+MAR1!$D$6*SIN(2*PI()*$C9123/365)</f>
        <v/>
      </c>
      <c r="M9123" s="7">
        <f>MAR1!$B$7+MAR1!$C$7*COS(2*PI()*$C9123/365)+MAR1!$D$7*SIN(2*PI()*$C9123/365)</f>
        <v/>
      </c>
      <c r="N9123" s="7">
        <f>F9123-K9123</f>
        <v/>
      </c>
      <c r="O9123" s="7">
        <f>G9123-L9123</f>
        <v/>
      </c>
      <c r="P9123" s="7">
        <f>H9123-M9123</f>
        <v/>
      </c>
      <c r="Q9123" s="7">
        <f>IF($I9123=1,(N9123-MAR1!$B$11)/MAR1!$D$11,(N9123-MAR1!$C$11)/MAR1!$E$11)</f>
        <v/>
      </c>
      <c r="R9123" s="7">
        <f>IF($I9123=1,(O9123-MAR1!$B$12)/MAR1!$D$12,(O9123-MAR1!$C$12)/MAR1!$E$12)</f>
        <v/>
      </c>
      <c r="S9123" s="7">
        <f>IF($I9123=1,(P9123-MAR1!$B$13)/MAR1!$D$13,(P9123-MAR1!$C$13)/MAR1!$E$13)</f>
        <v/>
      </c>
    </row>
    <row r="9124">
      <c r="A9124" s="5" t="n">
        <v>9123</v>
      </c>
      <c r="B9124" s="5" t="n">
        <v>25</v>
      </c>
      <c r="C9124" s="5" t="n">
        <v>363</v>
      </c>
      <c r="D9124" s="5" t="n">
        <v>12</v>
      </c>
      <c r="E9124" s="5" t="n">
        <v>0</v>
      </c>
      <c r="F9124" s="5" t="n">
        <v>27.8</v>
      </c>
      <c r="G9124" s="5" t="n">
        <v>13.4</v>
      </c>
      <c r="H9124" s="5" t="n">
        <v>17.11</v>
      </c>
      <c r="I9124" s="6">
        <f>IF(E9124&gt;=Markov!$B$3,1,0)</f>
        <v/>
      </c>
      <c r="J9124" s="6">
        <f>I9123</f>
        <v/>
      </c>
      <c r="K9124" s="7">
        <f>MAR1!$B$5+MAR1!$C$5*COS(2*PI()*$C9124/365)+MAR1!$D$5*SIN(2*PI()*$C9124/365)</f>
        <v/>
      </c>
      <c r="L9124" s="7">
        <f>MAR1!$B$6+MAR1!$C$6*COS(2*PI()*$C9124/365)+MAR1!$D$6*SIN(2*PI()*$C9124/365)</f>
        <v/>
      </c>
      <c r="M9124" s="7">
        <f>MAR1!$B$7+MAR1!$C$7*COS(2*PI()*$C9124/365)+MAR1!$D$7*SIN(2*PI()*$C9124/365)</f>
        <v/>
      </c>
      <c r="N9124" s="7">
        <f>F9124-K9124</f>
        <v/>
      </c>
      <c r="O9124" s="7">
        <f>G9124-L9124</f>
        <v/>
      </c>
      <c r="P9124" s="7">
        <f>H9124-M9124</f>
        <v/>
      </c>
      <c r="Q9124" s="7">
        <f>IF($I9124=1,(N9124-MAR1!$B$11)/MAR1!$D$11,(N9124-MAR1!$C$11)/MAR1!$E$11)</f>
        <v/>
      </c>
      <c r="R9124" s="7">
        <f>IF($I9124=1,(O9124-MAR1!$B$12)/MAR1!$D$12,(O9124-MAR1!$C$12)/MAR1!$E$12)</f>
        <v/>
      </c>
      <c r="S9124" s="7">
        <f>IF($I9124=1,(P9124-MAR1!$B$13)/MAR1!$D$13,(P9124-MAR1!$C$13)/MAR1!$E$13)</f>
        <v/>
      </c>
    </row>
    <row r="9125">
      <c r="A9125" s="5" t="n">
        <v>9124</v>
      </c>
      <c r="B9125" s="5" t="n">
        <v>25</v>
      </c>
      <c r="C9125" s="5" t="n">
        <v>364</v>
      </c>
      <c r="D9125" s="5" t="n">
        <v>12</v>
      </c>
      <c r="E9125" s="5" t="n">
        <v>0</v>
      </c>
      <c r="F9125" s="5" t="n">
        <v>30.6</v>
      </c>
      <c r="G9125" s="5" t="n">
        <v>16.2</v>
      </c>
      <c r="H9125" s="5" t="n">
        <v>19.33</v>
      </c>
      <c r="I9125" s="6">
        <f>IF(E9125&gt;=Markov!$B$3,1,0)</f>
        <v/>
      </c>
      <c r="J9125" s="6">
        <f>I9124</f>
        <v/>
      </c>
      <c r="K9125" s="7">
        <f>MAR1!$B$5+MAR1!$C$5*COS(2*PI()*$C9125/365)+MAR1!$D$5*SIN(2*PI()*$C9125/365)</f>
        <v/>
      </c>
      <c r="L9125" s="7">
        <f>MAR1!$B$6+MAR1!$C$6*COS(2*PI()*$C9125/365)+MAR1!$D$6*SIN(2*PI()*$C9125/365)</f>
        <v/>
      </c>
      <c r="M9125" s="7">
        <f>MAR1!$B$7+MAR1!$C$7*COS(2*PI()*$C9125/365)+MAR1!$D$7*SIN(2*PI()*$C9125/365)</f>
        <v/>
      </c>
      <c r="N9125" s="7">
        <f>F9125-K9125</f>
        <v/>
      </c>
      <c r="O9125" s="7">
        <f>G9125-L9125</f>
        <v/>
      </c>
      <c r="P9125" s="7">
        <f>H9125-M9125</f>
        <v/>
      </c>
      <c r="Q9125" s="7">
        <f>IF($I9125=1,(N9125-MAR1!$B$11)/MAR1!$D$11,(N9125-MAR1!$C$11)/MAR1!$E$11)</f>
        <v/>
      </c>
      <c r="R9125" s="7">
        <f>IF($I9125=1,(O9125-MAR1!$B$12)/MAR1!$D$12,(O9125-MAR1!$C$12)/MAR1!$E$12)</f>
        <v/>
      </c>
      <c r="S9125" s="7">
        <f>IF($I9125=1,(P9125-MAR1!$B$13)/MAR1!$D$13,(P9125-MAR1!$C$13)/MAR1!$E$13)</f>
        <v/>
      </c>
    </row>
    <row r="9126">
      <c r="A9126" s="5" t="n">
        <v>9125</v>
      </c>
      <c r="B9126" s="5" t="n">
        <v>25</v>
      </c>
      <c r="C9126" s="5" t="n">
        <v>365</v>
      </c>
      <c r="D9126" s="5" t="n">
        <v>12</v>
      </c>
      <c r="E9126" s="5" t="n">
        <v>0</v>
      </c>
      <c r="F9126" s="5" t="n">
        <v>31.8</v>
      </c>
      <c r="G9126" s="5" t="n">
        <v>14.8</v>
      </c>
      <c r="H9126" s="5" t="n">
        <v>12.59</v>
      </c>
      <c r="I9126" s="6">
        <f>IF(E9126&gt;=Markov!$B$3,1,0)</f>
        <v/>
      </c>
      <c r="J9126" s="6">
        <f>I9125</f>
        <v/>
      </c>
      <c r="K9126" s="7">
        <f>MAR1!$B$5+MAR1!$C$5*COS(2*PI()*$C9126/365)+MAR1!$D$5*SIN(2*PI()*$C9126/365)</f>
        <v/>
      </c>
      <c r="L9126" s="7">
        <f>MAR1!$B$6+MAR1!$C$6*COS(2*PI()*$C9126/365)+MAR1!$D$6*SIN(2*PI()*$C9126/365)</f>
        <v/>
      </c>
      <c r="M9126" s="7">
        <f>MAR1!$B$7+MAR1!$C$7*COS(2*PI()*$C9126/365)+MAR1!$D$7*SIN(2*PI()*$C9126/365)</f>
        <v/>
      </c>
      <c r="N9126" s="7">
        <f>F9126-K9126</f>
        <v/>
      </c>
      <c r="O9126" s="7">
        <f>G9126-L9126</f>
        <v/>
      </c>
      <c r="P9126" s="7">
        <f>H9126-M9126</f>
        <v/>
      </c>
      <c r="Q9126" s="7">
        <f>IF($I9126=1,(N9126-MAR1!$B$11)/MAR1!$D$11,(N9126-MAR1!$C$11)/MAR1!$E$11)</f>
        <v/>
      </c>
      <c r="R9126" s="7">
        <f>IF($I9126=1,(O9126-MAR1!$B$12)/MAR1!$D$12,(O9126-MAR1!$C$12)/MAR1!$E$12)</f>
        <v/>
      </c>
      <c r="S9126" s="7">
        <f>IF($I9126=1,(P9126-MAR1!$B$13)/MAR1!$D$13,(P9126-MAR1!$C$13)/MAR1!$E$13)</f>
        <v/>
      </c>
    </row>
    <row r="9127">
      <c r="A9127" s="5" t="n">
        <v>9126</v>
      </c>
      <c r="B9127" s="5" t="n">
        <v>26</v>
      </c>
      <c r="C9127" s="5" t="n">
        <v>1</v>
      </c>
      <c r="D9127" s="5" t="n">
        <v>1</v>
      </c>
      <c r="E9127" s="5" t="n">
        <v>0</v>
      </c>
      <c r="F9127" s="5" t="n">
        <v>30.4</v>
      </c>
      <c r="G9127" s="5" t="n">
        <v>15.6</v>
      </c>
      <c r="H9127" s="5" t="n">
        <v>8.640000000000001</v>
      </c>
      <c r="I9127" s="6">
        <f>IF(E9127&gt;=Markov!$B$3,1,0)</f>
        <v/>
      </c>
      <c r="J9127" s="6">
        <f>I9126</f>
        <v/>
      </c>
      <c r="K9127" s="7">
        <f>MAR1!$B$5+MAR1!$C$5*COS(2*PI()*$C9127/365)+MAR1!$D$5*SIN(2*PI()*$C9127/365)</f>
        <v/>
      </c>
      <c r="L9127" s="7">
        <f>MAR1!$B$6+MAR1!$C$6*COS(2*PI()*$C9127/365)+MAR1!$D$6*SIN(2*PI()*$C9127/365)</f>
        <v/>
      </c>
      <c r="M9127" s="7">
        <f>MAR1!$B$7+MAR1!$C$7*COS(2*PI()*$C9127/365)+MAR1!$D$7*SIN(2*PI()*$C9127/365)</f>
        <v/>
      </c>
      <c r="N9127" s="7">
        <f>F9127-K9127</f>
        <v/>
      </c>
      <c r="O9127" s="7">
        <f>G9127-L9127</f>
        <v/>
      </c>
      <c r="P9127" s="7">
        <f>H9127-M9127</f>
        <v/>
      </c>
      <c r="Q9127" s="7">
        <f>IF($I9127=1,(N9127-MAR1!$B$11)/MAR1!$D$11,(N9127-MAR1!$C$11)/MAR1!$E$11)</f>
        <v/>
      </c>
      <c r="R9127" s="7">
        <f>IF($I9127=1,(O9127-MAR1!$B$12)/MAR1!$D$12,(O9127-MAR1!$C$12)/MAR1!$E$12)</f>
        <v/>
      </c>
      <c r="S9127" s="7">
        <f>IF($I9127=1,(P9127-MAR1!$B$13)/MAR1!$D$13,(P9127-MAR1!$C$13)/MAR1!$E$13)</f>
        <v/>
      </c>
    </row>
    <row r="9128">
      <c r="A9128" s="5" t="n">
        <v>9127</v>
      </c>
      <c r="B9128" s="5" t="n">
        <v>26</v>
      </c>
      <c r="C9128" s="5" t="n">
        <v>2</v>
      </c>
      <c r="D9128" s="5" t="n">
        <v>1</v>
      </c>
      <c r="E9128" s="5" t="n">
        <v>0</v>
      </c>
      <c r="F9128" s="5" t="n">
        <v>27.3</v>
      </c>
      <c r="G9128" s="5" t="n">
        <v>14.3</v>
      </c>
      <c r="H9128" s="5" t="n">
        <v>8.41</v>
      </c>
      <c r="I9128" s="6">
        <f>IF(E9128&gt;=Markov!$B$3,1,0)</f>
        <v/>
      </c>
      <c r="J9128" s="6">
        <f>I9127</f>
        <v/>
      </c>
      <c r="K9128" s="7">
        <f>MAR1!$B$5+MAR1!$C$5*COS(2*PI()*$C9128/365)+MAR1!$D$5*SIN(2*PI()*$C9128/365)</f>
        <v/>
      </c>
      <c r="L9128" s="7">
        <f>MAR1!$B$6+MAR1!$C$6*COS(2*PI()*$C9128/365)+MAR1!$D$6*SIN(2*PI()*$C9128/365)</f>
        <v/>
      </c>
      <c r="M9128" s="7">
        <f>MAR1!$B$7+MAR1!$C$7*COS(2*PI()*$C9128/365)+MAR1!$D$7*SIN(2*PI()*$C9128/365)</f>
        <v/>
      </c>
      <c r="N9128" s="7">
        <f>F9128-K9128</f>
        <v/>
      </c>
      <c r="O9128" s="7">
        <f>G9128-L9128</f>
        <v/>
      </c>
      <c r="P9128" s="7">
        <f>H9128-M9128</f>
        <v/>
      </c>
      <c r="Q9128" s="7">
        <f>IF($I9128=1,(N9128-MAR1!$B$11)/MAR1!$D$11,(N9128-MAR1!$C$11)/MAR1!$E$11)</f>
        <v/>
      </c>
      <c r="R9128" s="7">
        <f>IF($I9128=1,(O9128-MAR1!$B$12)/MAR1!$D$12,(O9128-MAR1!$C$12)/MAR1!$E$12)</f>
        <v/>
      </c>
      <c r="S9128" s="7">
        <f>IF($I9128=1,(P9128-MAR1!$B$13)/MAR1!$D$13,(P9128-MAR1!$C$13)/MAR1!$E$13)</f>
        <v/>
      </c>
    </row>
    <row r="9129">
      <c r="A9129" s="5" t="n">
        <v>9128</v>
      </c>
      <c r="B9129" s="5" t="n">
        <v>26</v>
      </c>
      <c r="C9129" s="5" t="n">
        <v>3</v>
      </c>
      <c r="D9129" s="5" t="n">
        <v>1</v>
      </c>
      <c r="E9129" s="5" t="n">
        <v>0</v>
      </c>
      <c r="F9129" s="5" t="n">
        <v>27.9</v>
      </c>
      <c r="G9129" s="5" t="n">
        <v>14.8</v>
      </c>
      <c r="H9129" s="5" t="n">
        <v>14.27</v>
      </c>
      <c r="I9129" s="6">
        <f>IF(E9129&gt;=Markov!$B$3,1,0)</f>
        <v/>
      </c>
      <c r="J9129" s="6">
        <f>I9128</f>
        <v/>
      </c>
      <c r="K9129" s="7">
        <f>MAR1!$B$5+MAR1!$C$5*COS(2*PI()*$C9129/365)+MAR1!$D$5*SIN(2*PI()*$C9129/365)</f>
        <v/>
      </c>
      <c r="L9129" s="7">
        <f>MAR1!$B$6+MAR1!$C$6*COS(2*PI()*$C9129/365)+MAR1!$D$6*SIN(2*PI()*$C9129/365)</f>
        <v/>
      </c>
      <c r="M9129" s="7">
        <f>MAR1!$B$7+MAR1!$C$7*COS(2*PI()*$C9129/365)+MAR1!$D$7*SIN(2*PI()*$C9129/365)</f>
        <v/>
      </c>
      <c r="N9129" s="7">
        <f>F9129-K9129</f>
        <v/>
      </c>
      <c r="O9129" s="7">
        <f>G9129-L9129</f>
        <v/>
      </c>
      <c r="P9129" s="7">
        <f>H9129-M9129</f>
        <v/>
      </c>
      <c r="Q9129" s="7">
        <f>IF($I9129=1,(N9129-MAR1!$B$11)/MAR1!$D$11,(N9129-MAR1!$C$11)/MAR1!$E$11)</f>
        <v/>
      </c>
      <c r="R9129" s="7">
        <f>IF($I9129=1,(O9129-MAR1!$B$12)/MAR1!$D$12,(O9129-MAR1!$C$12)/MAR1!$E$12)</f>
        <v/>
      </c>
      <c r="S9129" s="7">
        <f>IF($I9129=1,(P9129-MAR1!$B$13)/MAR1!$D$13,(P9129-MAR1!$C$13)/MAR1!$E$13)</f>
        <v/>
      </c>
    </row>
    <row r="9130">
      <c r="A9130" s="5" t="n">
        <v>9129</v>
      </c>
      <c r="B9130" s="5" t="n">
        <v>26</v>
      </c>
      <c r="C9130" s="5" t="n">
        <v>4</v>
      </c>
      <c r="D9130" s="5" t="n">
        <v>1</v>
      </c>
      <c r="E9130" s="5" t="n">
        <v>0</v>
      </c>
      <c r="F9130" s="5" t="n">
        <v>28</v>
      </c>
      <c r="G9130" s="5" t="n">
        <v>14.4</v>
      </c>
      <c r="H9130" s="5" t="n">
        <v>18.81</v>
      </c>
      <c r="I9130" s="6">
        <f>IF(E9130&gt;=Markov!$B$3,1,0)</f>
        <v/>
      </c>
      <c r="J9130" s="6">
        <f>I9129</f>
        <v/>
      </c>
      <c r="K9130" s="7">
        <f>MAR1!$B$5+MAR1!$C$5*COS(2*PI()*$C9130/365)+MAR1!$D$5*SIN(2*PI()*$C9130/365)</f>
        <v/>
      </c>
      <c r="L9130" s="7">
        <f>MAR1!$B$6+MAR1!$C$6*COS(2*PI()*$C9130/365)+MAR1!$D$6*SIN(2*PI()*$C9130/365)</f>
        <v/>
      </c>
      <c r="M9130" s="7">
        <f>MAR1!$B$7+MAR1!$C$7*COS(2*PI()*$C9130/365)+MAR1!$D$7*SIN(2*PI()*$C9130/365)</f>
        <v/>
      </c>
      <c r="N9130" s="7">
        <f>F9130-K9130</f>
        <v/>
      </c>
      <c r="O9130" s="7">
        <f>G9130-L9130</f>
        <v/>
      </c>
      <c r="P9130" s="7">
        <f>H9130-M9130</f>
        <v/>
      </c>
      <c r="Q9130" s="7">
        <f>IF($I9130=1,(N9130-MAR1!$B$11)/MAR1!$D$11,(N9130-MAR1!$C$11)/MAR1!$E$11)</f>
        <v/>
      </c>
      <c r="R9130" s="7">
        <f>IF($I9130=1,(O9130-MAR1!$B$12)/MAR1!$D$12,(O9130-MAR1!$C$12)/MAR1!$E$12)</f>
        <v/>
      </c>
      <c r="S9130" s="7">
        <f>IF($I9130=1,(P9130-MAR1!$B$13)/MAR1!$D$13,(P9130-MAR1!$C$13)/MAR1!$E$13)</f>
        <v/>
      </c>
    </row>
    <row r="9131">
      <c r="A9131" s="5" t="n">
        <v>9130</v>
      </c>
      <c r="B9131" s="5" t="n">
        <v>26</v>
      </c>
      <c r="C9131" s="5" t="n">
        <v>5</v>
      </c>
      <c r="D9131" s="5" t="n">
        <v>1</v>
      </c>
      <c r="E9131" s="5" t="n">
        <v>0</v>
      </c>
      <c r="F9131" s="5" t="n">
        <v>33.2</v>
      </c>
      <c r="G9131" s="5" t="n">
        <v>14.9</v>
      </c>
      <c r="H9131" s="5" t="n">
        <v>13.34</v>
      </c>
      <c r="I9131" s="6">
        <f>IF(E9131&gt;=Markov!$B$3,1,0)</f>
        <v/>
      </c>
      <c r="J9131" s="6">
        <f>I9130</f>
        <v/>
      </c>
      <c r="K9131" s="7">
        <f>MAR1!$B$5+MAR1!$C$5*COS(2*PI()*$C9131/365)+MAR1!$D$5*SIN(2*PI()*$C9131/365)</f>
        <v/>
      </c>
      <c r="L9131" s="7">
        <f>MAR1!$B$6+MAR1!$C$6*COS(2*PI()*$C9131/365)+MAR1!$D$6*SIN(2*PI()*$C9131/365)</f>
        <v/>
      </c>
      <c r="M9131" s="7">
        <f>MAR1!$B$7+MAR1!$C$7*COS(2*PI()*$C9131/365)+MAR1!$D$7*SIN(2*PI()*$C9131/365)</f>
        <v/>
      </c>
      <c r="N9131" s="7">
        <f>F9131-K9131</f>
        <v/>
      </c>
      <c r="O9131" s="7">
        <f>G9131-L9131</f>
        <v/>
      </c>
      <c r="P9131" s="7">
        <f>H9131-M9131</f>
        <v/>
      </c>
      <c r="Q9131" s="7">
        <f>IF($I9131=1,(N9131-MAR1!$B$11)/MAR1!$D$11,(N9131-MAR1!$C$11)/MAR1!$E$11)</f>
        <v/>
      </c>
      <c r="R9131" s="7">
        <f>IF($I9131=1,(O9131-MAR1!$B$12)/MAR1!$D$12,(O9131-MAR1!$C$12)/MAR1!$E$12)</f>
        <v/>
      </c>
      <c r="S9131" s="7">
        <f>IF($I9131=1,(P9131-MAR1!$B$13)/MAR1!$D$13,(P9131-MAR1!$C$13)/MAR1!$E$13)</f>
        <v/>
      </c>
    </row>
    <row r="9132">
      <c r="A9132" s="5" t="n">
        <v>9131</v>
      </c>
      <c r="B9132" s="5" t="n">
        <v>26</v>
      </c>
      <c r="C9132" s="5" t="n">
        <v>6</v>
      </c>
      <c r="D9132" s="5" t="n">
        <v>1</v>
      </c>
      <c r="E9132" s="5" t="n">
        <v>0</v>
      </c>
      <c r="F9132" s="5" t="n">
        <v>31.8</v>
      </c>
      <c r="G9132" s="5" t="n">
        <v>14.3</v>
      </c>
      <c r="H9132" s="5" t="n">
        <v>10.96</v>
      </c>
      <c r="I9132" s="6">
        <f>IF(E9132&gt;=Markov!$B$3,1,0)</f>
        <v/>
      </c>
      <c r="J9132" s="6">
        <f>I9131</f>
        <v/>
      </c>
      <c r="K9132" s="7">
        <f>MAR1!$B$5+MAR1!$C$5*COS(2*PI()*$C9132/365)+MAR1!$D$5*SIN(2*PI()*$C9132/365)</f>
        <v/>
      </c>
      <c r="L9132" s="7">
        <f>MAR1!$B$6+MAR1!$C$6*COS(2*PI()*$C9132/365)+MAR1!$D$6*SIN(2*PI()*$C9132/365)</f>
        <v/>
      </c>
      <c r="M9132" s="7">
        <f>MAR1!$B$7+MAR1!$C$7*COS(2*PI()*$C9132/365)+MAR1!$D$7*SIN(2*PI()*$C9132/365)</f>
        <v/>
      </c>
      <c r="N9132" s="7">
        <f>F9132-K9132</f>
        <v/>
      </c>
      <c r="O9132" s="7">
        <f>G9132-L9132</f>
        <v/>
      </c>
      <c r="P9132" s="7">
        <f>H9132-M9132</f>
        <v/>
      </c>
      <c r="Q9132" s="7">
        <f>IF($I9132=1,(N9132-MAR1!$B$11)/MAR1!$D$11,(N9132-MAR1!$C$11)/MAR1!$E$11)</f>
        <v/>
      </c>
      <c r="R9132" s="7">
        <f>IF($I9132=1,(O9132-MAR1!$B$12)/MAR1!$D$12,(O9132-MAR1!$C$12)/MAR1!$E$12)</f>
        <v/>
      </c>
      <c r="S9132" s="7">
        <f>IF($I9132=1,(P9132-MAR1!$B$13)/MAR1!$D$13,(P9132-MAR1!$C$13)/MAR1!$E$13)</f>
        <v/>
      </c>
    </row>
    <row r="9133">
      <c r="A9133" s="5" t="n">
        <v>9132</v>
      </c>
      <c r="B9133" s="5" t="n">
        <v>26</v>
      </c>
      <c r="C9133" s="5" t="n">
        <v>7</v>
      </c>
      <c r="D9133" s="5" t="n">
        <v>1</v>
      </c>
      <c r="E9133" s="5" t="n">
        <v>0</v>
      </c>
      <c r="F9133" s="5" t="n">
        <v>30.3</v>
      </c>
      <c r="G9133" s="5" t="n">
        <v>14.4</v>
      </c>
      <c r="H9133" s="5" t="n">
        <v>18.58</v>
      </c>
      <c r="I9133" s="6">
        <f>IF(E9133&gt;=Markov!$B$3,1,0)</f>
        <v/>
      </c>
      <c r="J9133" s="6">
        <f>I9132</f>
        <v/>
      </c>
      <c r="K9133" s="7">
        <f>MAR1!$B$5+MAR1!$C$5*COS(2*PI()*$C9133/365)+MAR1!$D$5*SIN(2*PI()*$C9133/365)</f>
        <v/>
      </c>
      <c r="L9133" s="7">
        <f>MAR1!$B$6+MAR1!$C$6*COS(2*PI()*$C9133/365)+MAR1!$D$6*SIN(2*PI()*$C9133/365)</f>
        <v/>
      </c>
      <c r="M9133" s="7">
        <f>MAR1!$B$7+MAR1!$C$7*COS(2*PI()*$C9133/365)+MAR1!$D$7*SIN(2*PI()*$C9133/365)</f>
        <v/>
      </c>
      <c r="N9133" s="7">
        <f>F9133-K9133</f>
        <v/>
      </c>
      <c r="O9133" s="7">
        <f>G9133-L9133</f>
        <v/>
      </c>
      <c r="P9133" s="7">
        <f>H9133-M9133</f>
        <v/>
      </c>
      <c r="Q9133" s="7">
        <f>IF($I9133=1,(N9133-MAR1!$B$11)/MAR1!$D$11,(N9133-MAR1!$C$11)/MAR1!$E$11)</f>
        <v/>
      </c>
      <c r="R9133" s="7">
        <f>IF($I9133=1,(O9133-MAR1!$B$12)/MAR1!$D$12,(O9133-MAR1!$C$12)/MAR1!$E$12)</f>
        <v/>
      </c>
      <c r="S9133" s="7">
        <f>IF($I9133=1,(P9133-MAR1!$B$13)/MAR1!$D$13,(P9133-MAR1!$C$13)/MAR1!$E$13)</f>
        <v/>
      </c>
    </row>
    <row r="9134">
      <c r="A9134" s="5" t="n">
        <v>9133</v>
      </c>
      <c r="B9134" s="5" t="n">
        <v>26</v>
      </c>
      <c r="C9134" s="5" t="n">
        <v>8</v>
      </c>
      <c r="D9134" s="5" t="n">
        <v>1</v>
      </c>
      <c r="E9134" s="5" t="n">
        <v>0</v>
      </c>
      <c r="F9134" s="5" t="n">
        <v>31.5</v>
      </c>
      <c r="G9134" s="5" t="n">
        <v>15</v>
      </c>
      <c r="H9134" s="5" t="n">
        <v>17.81</v>
      </c>
      <c r="I9134" s="6">
        <f>IF(E9134&gt;=Markov!$B$3,1,0)</f>
        <v/>
      </c>
      <c r="J9134" s="6">
        <f>I9133</f>
        <v/>
      </c>
      <c r="K9134" s="7">
        <f>MAR1!$B$5+MAR1!$C$5*COS(2*PI()*$C9134/365)+MAR1!$D$5*SIN(2*PI()*$C9134/365)</f>
        <v/>
      </c>
      <c r="L9134" s="7">
        <f>MAR1!$B$6+MAR1!$C$6*COS(2*PI()*$C9134/365)+MAR1!$D$6*SIN(2*PI()*$C9134/365)</f>
        <v/>
      </c>
      <c r="M9134" s="7">
        <f>MAR1!$B$7+MAR1!$C$7*COS(2*PI()*$C9134/365)+MAR1!$D$7*SIN(2*PI()*$C9134/365)</f>
        <v/>
      </c>
      <c r="N9134" s="7">
        <f>F9134-K9134</f>
        <v/>
      </c>
      <c r="O9134" s="7">
        <f>G9134-L9134</f>
        <v/>
      </c>
      <c r="P9134" s="7">
        <f>H9134-M9134</f>
        <v/>
      </c>
      <c r="Q9134" s="7">
        <f>IF($I9134=1,(N9134-MAR1!$B$11)/MAR1!$D$11,(N9134-MAR1!$C$11)/MAR1!$E$11)</f>
        <v/>
      </c>
      <c r="R9134" s="7">
        <f>IF($I9134=1,(O9134-MAR1!$B$12)/MAR1!$D$12,(O9134-MAR1!$C$12)/MAR1!$E$12)</f>
        <v/>
      </c>
      <c r="S9134" s="7">
        <f>IF($I9134=1,(P9134-MAR1!$B$13)/MAR1!$D$13,(P9134-MAR1!$C$13)/MAR1!$E$13)</f>
        <v/>
      </c>
    </row>
    <row r="9135">
      <c r="A9135" s="5" t="n">
        <v>9134</v>
      </c>
      <c r="B9135" s="5" t="n">
        <v>26</v>
      </c>
      <c r="C9135" s="5" t="n">
        <v>9</v>
      </c>
      <c r="D9135" s="5" t="n">
        <v>1</v>
      </c>
      <c r="E9135" s="5" t="n">
        <v>0</v>
      </c>
      <c r="F9135" s="5" t="n">
        <v>37</v>
      </c>
      <c r="G9135" s="5" t="n">
        <v>16.3</v>
      </c>
      <c r="H9135" s="5" t="n">
        <v>22.2</v>
      </c>
      <c r="I9135" s="6">
        <f>IF(E9135&gt;=Markov!$B$3,1,0)</f>
        <v/>
      </c>
      <c r="J9135" s="6">
        <f>I9134</f>
        <v/>
      </c>
      <c r="K9135" s="7">
        <f>MAR1!$B$5+MAR1!$C$5*COS(2*PI()*$C9135/365)+MAR1!$D$5*SIN(2*PI()*$C9135/365)</f>
        <v/>
      </c>
      <c r="L9135" s="7">
        <f>MAR1!$B$6+MAR1!$C$6*COS(2*PI()*$C9135/365)+MAR1!$D$6*SIN(2*PI()*$C9135/365)</f>
        <v/>
      </c>
      <c r="M9135" s="7">
        <f>MAR1!$B$7+MAR1!$C$7*COS(2*PI()*$C9135/365)+MAR1!$D$7*SIN(2*PI()*$C9135/365)</f>
        <v/>
      </c>
      <c r="N9135" s="7">
        <f>F9135-K9135</f>
        <v/>
      </c>
      <c r="O9135" s="7">
        <f>G9135-L9135</f>
        <v/>
      </c>
      <c r="P9135" s="7">
        <f>H9135-M9135</f>
        <v/>
      </c>
      <c r="Q9135" s="7">
        <f>IF($I9135=1,(N9135-MAR1!$B$11)/MAR1!$D$11,(N9135-MAR1!$C$11)/MAR1!$E$11)</f>
        <v/>
      </c>
      <c r="R9135" s="7">
        <f>IF($I9135=1,(O9135-MAR1!$B$12)/MAR1!$D$12,(O9135-MAR1!$C$12)/MAR1!$E$12)</f>
        <v/>
      </c>
      <c r="S9135" s="7">
        <f>IF($I9135=1,(P9135-MAR1!$B$13)/MAR1!$D$13,(P9135-MAR1!$C$13)/MAR1!$E$13)</f>
        <v/>
      </c>
    </row>
    <row r="9136">
      <c r="A9136" s="5" t="n">
        <v>9135</v>
      </c>
      <c r="B9136" s="5" t="n">
        <v>26</v>
      </c>
      <c r="C9136" s="5" t="n">
        <v>10</v>
      </c>
      <c r="D9136" s="5" t="n">
        <v>1</v>
      </c>
      <c r="E9136" s="5" t="n">
        <v>0</v>
      </c>
      <c r="F9136" s="5" t="n">
        <v>35.1</v>
      </c>
      <c r="G9136" s="5" t="n">
        <v>15.7</v>
      </c>
      <c r="H9136" s="5" t="n">
        <v>20.76</v>
      </c>
      <c r="I9136" s="6">
        <f>IF(E9136&gt;=Markov!$B$3,1,0)</f>
        <v/>
      </c>
      <c r="J9136" s="6">
        <f>I9135</f>
        <v/>
      </c>
      <c r="K9136" s="7">
        <f>MAR1!$B$5+MAR1!$C$5*COS(2*PI()*$C9136/365)+MAR1!$D$5*SIN(2*PI()*$C9136/365)</f>
        <v/>
      </c>
      <c r="L9136" s="7">
        <f>MAR1!$B$6+MAR1!$C$6*COS(2*PI()*$C9136/365)+MAR1!$D$6*SIN(2*PI()*$C9136/365)</f>
        <v/>
      </c>
      <c r="M9136" s="7">
        <f>MAR1!$B$7+MAR1!$C$7*COS(2*PI()*$C9136/365)+MAR1!$D$7*SIN(2*PI()*$C9136/365)</f>
        <v/>
      </c>
      <c r="N9136" s="7">
        <f>F9136-K9136</f>
        <v/>
      </c>
      <c r="O9136" s="7">
        <f>G9136-L9136</f>
        <v/>
      </c>
      <c r="P9136" s="7">
        <f>H9136-M9136</f>
        <v/>
      </c>
      <c r="Q9136" s="7">
        <f>IF($I9136=1,(N9136-MAR1!$B$11)/MAR1!$D$11,(N9136-MAR1!$C$11)/MAR1!$E$11)</f>
        <v/>
      </c>
      <c r="R9136" s="7">
        <f>IF($I9136=1,(O9136-MAR1!$B$12)/MAR1!$D$12,(O9136-MAR1!$C$12)/MAR1!$E$12)</f>
        <v/>
      </c>
      <c r="S9136" s="7">
        <f>IF($I9136=1,(P9136-MAR1!$B$13)/MAR1!$D$13,(P9136-MAR1!$C$13)/MAR1!$E$13)</f>
        <v/>
      </c>
    </row>
    <row r="9137">
      <c r="A9137" s="5" t="n">
        <v>9136</v>
      </c>
      <c r="B9137" s="5" t="n">
        <v>26</v>
      </c>
      <c r="C9137" s="5" t="n">
        <v>11</v>
      </c>
      <c r="D9137" s="5" t="n">
        <v>1</v>
      </c>
      <c r="E9137" s="5" t="n">
        <v>0</v>
      </c>
      <c r="F9137" s="5" t="n">
        <v>33.6</v>
      </c>
      <c r="G9137" s="5" t="n">
        <v>15.7</v>
      </c>
      <c r="H9137" s="5" t="n">
        <v>16.38</v>
      </c>
      <c r="I9137" s="6">
        <f>IF(E9137&gt;=Markov!$B$3,1,0)</f>
        <v/>
      </c>
      <c r="J9137" s="6">
        <f>I9136</f>
        <v/>
      </c>
      <c r="K9137" s="7">
        <f>MAR1!$B$5+MAR1!$C$5*COS(2*PI()*$C9137/365)+MAR1!$D$5*SIN(2*PI()*$C9137/365)</f>
        <v/>
      </c>
      <c r="L9137" s="7">
        <f>MAR1!$B$6+MAR1!$C$6*COS(2*PI()*$C9137/365)+MAR1!$D$6*SIN(2*PI()*$C9137/365)</f>
        <v/>
      </c>
      <c r="M9137" s="7">
        <f>MAR1!$B$7+MAR1!$C$7*COS(2*PI()*$C9137/365)+MAR1!$D$7*SIN(2*PI()*$C9137/365)</f>
        <v/>
      </c>
      <c r="N9137" s="7">
        <f>F9137-K9137</f>
        <v/>
      </c>
      <c r="O9137" s="7">
        <f>G9137-L9137</f>
        <v/>
      </c>
      <c r="P9137" s="7">
        <f>H9137-M9137</f>
        <v/>
      </c>
      <c r="Q9137" s="7">
        <f>IF($I9137=1,(N9137-MAR1!$B$11)/MAR1!$D$11,(N9137-MAR1!$C$11)/MAR1!$E$11)</f>
        <v/>
      </c>
      <c r="R9137" s="7">
        <f>IF($I9137=1,(O9137-MAR1!$B$12)/MAR1!$D$12,(O9137-MAR1!$C$12)/MAR1!$E$12)</f>
        <v/>
      </c>
      <c r="S9137" s="7">
        <f>IF($I9137=1,(P9137-MAR1!$B$13)/MAR1!$D$13,(P9137-MAR1!$C$13)/MAR1!$E$13)</f>
        <v/>
      </c>
    </row>
    <row r="9138">
      <c r="A9138" s="5" t="n">
        <v>9137</v>
      </c>
      <c r="B9138" s="5" t="n">
        <v>26</v>
      </c>
      <c r="C9138" s="5" t="n">
        <v>12</v>
      </c>
      <c r="D9138" s="5" t="n">
        <v>1</v>
      </c>
      <c r="E9138" s="5" t="n">
        <v>0</v>
      </c>
      <c r="F9138" s="5" t="n">
        <v>33.6</v>
      </c>
      <c r="G9138" s="5" t="n">
        <v>17.3</v>
      </c>
      <c r="H9138" s="5" t="n">
        <v>21.22</v>
      </c>
      <c r="I9138" s="6">
        <f>IF(E9138&gt;=Markov!$B$3,1,0)</f>
        <v/>
      </c>
      <c r="J9138" s="6">
        <f>I9137</f>
        <v/>
      </c>
      <c r="K9138" s="7">
        <f>MAR1!$B$5+MAR1!$C$5*COS(2*PI()*$C9138/365)+MAR1!$D$5*SIN(2*PI()*$C9138/365)</f>
        <v/>
      </c>
      <c r="L9138" s="7">
        <f>MAR1!$B$6+MAR1!$C$6*COS(2*PI()*$C9138/365)+MAR1!$D$6*SIN(2*PI()*$C9138/365)</f>
        <v/>
      </c>
      <c r="M9138" s="7">
        <f>MAR1!$B$7+MAR1!$C$7*COS(2*PI()*$C9138/365)+MAR1!$D$7*SIN(2*PI()*$C9138/365)</f>
        <v/>
      </c>
      <c r="N9138" s="7">
        <f>F9138-K9138</f>
        <v/>
      </c>
      <c r="O9138" s="7">
        <f>G9138-L9138</f>
        <v/>
      </c>
      <c r="P9138" s="7">
        <f>H9138-M9138</f>
        <v/>
      </c>
      <c r="Q9138" s="7">
        <f>IF($I9138=1,(N9138-MAR1!$B$11)/MAR1!$D$11,(N9138-MAR1!$C$11)/MAR1!$E$11)</f>
        <v/>
      </c>
      <c r="R9138" s="7">
        <f>IF($I9138=1,(O9138-MAR1!$B$12)/MAR1!$D$12,(O9138-MAR1!$C$12)/MAR1!$E$12)</f>
        <v/>
      </c>
      <c r="S9138" s="7">
        <f>IF($I9138=1,(P9138-MAR1!$B$13)/MAR1!$D$13,(P9138-MAR1!$C$13)/MAR1!$E$13)</f>
        <v/>
      </c>
    </row>
    <row r="9139">
      <c r="A9139" s="5" t="n">
        <v>9138</v>
      </c>
      <c r="B9139" s="5" t="n">
        <v>26</v>
      </c>
      <c r="C9139" s="5" t="n">
        <v>13</v>
      </c>
      <c r="D9139" s="5" t="n">
        <v>1</v>
      </c>
      <c r="E9139" s="5" t="n">
        <v>0</v>
      </c>
      <c r="F9139" s="5" t="n">
        <v>31.1</v>
      </c>
      <c r="G9139" s="5" t="n">
        <v>16</v>
      </c>
      <c r="H9139" s="5" t="n">
        <v>15.81</v>
      </c>
      <c r="I9139" s="6">
        <f>IF(E9139&gt;=Markov!$B$3,1,0)</f>
        <v/>
      </c>
      <c r="J9139" s="6">
        <f>I9138</f>
        <v/>
      </c>
      <c r="K9139" s="7">
        <f>MAR1!$B$5+MAR1!$C$5*COS(2*PI()*$C9139/365)+MAR1!$D$5*SIN(2*PI()*$C9139/365)</f>
        <v/>
      </c>
      <c r="L9139" s="7">
        <f>MAR1!$B$6+MAR1!$C$6*COS(2*PI()*$C9139/365)+MAR1!$D$6*SIN(2*PI()*$C9139/365)</f>
        <v/>
      </c>
      <c r="M9139" s="7">
        <f>MAR1!$B$7+MAR1!$C$7*COS(2*PI()*$C9139/365)+MAR1!$D$7*SIN(2*PI()*$C9139/365)</f>
        <v/>
      </c>
      <c r="N9139" s="7">
        <f>F9139-K9139</f>
        <v/>
      </c>
      <c r="O9139" s="7">
        <f>G9139-L9139</f>
        <v/>
      </c>
      <c r="P9139" s="7">
        <f>H9139-M9139</f>
        <v/>
      </c>
      <c r="Q9139" s="7">
        <f>IF($I9139=1,(N9139-MAR1!$B$11)/MAR1!$D$11,(N9139-MAR1!$C$11)/MAR1!$E$11)</f>
        <v/>
      </c>
      <c r="R9139" s="7">
        <f>IF($I9139=1,(O9139-MAR1!$B$12)/MAR1!$D$12,(O9139-MAR1!$C$12)/MAR1!$E$12)</f>
        <v/>
      </c>
      <c r="S9139" s="7">
        <f>IF($I9139=1,(P9139-MAR1!$B$13)/MAR1!$D$13,(P9139-MAR1!$C$13)/MAR1!$E$13)</f>
        <v/>
      </c>
    </row>
    <row r="9140">
      <c r="A9140" s="5" t="n">
        <v>9139</v>
      </c>
      <c r="B9140" s="5" t="n">
        <v>26</v>
      </c>
      <c r="C9140" s="5" t="n">
        <v>14</v>
      </c>
      <c r="D9140" s="5" t="n">
        <v>1</v>
      </c>
      <c r="E9140" s="5" t="n">
        <v>0</v>
      </c>
      <c r="F9140" s="5" t="n">
        <v>29.8</v>
      </c>
      <c r="G9140" s="5" t="n">
        <v>15.2</v>
      </c>
      <c r="H9140" s="5" t="n">
        <v>14.95</v>
      </c>
      <c r="I9140" s="6">
        <f>IF(E9140&gt;=Markov!$B$3,1,0)</f>
        <v/>
      </c>
      <c r="J9140" s="6">
        <f>I9139</f>
        <v/>
      </c>
      <c r="K9140" s="7">
        <f>MAR1!$B$5+MAR1!$C$5*COS(2*PI()*$C9140/365)+MAR1!$D$5*SIN(2*PI()*$C9140/365)</f>
        <v/>
      </c>
      <c r="L9140" s="7">
        <f>MAR1!$B$6+MAR1!$C$6*COS(2*PI()*$C9140/365)+MAR1!$D$6*SIN(2*PI()*$C9140/365)</f>
        <v/>
      </c>
      <c r="M9140" s="7">
        <f>MAR1!$B$7+MAR1!$C$7*COS(2*PI()*$C9140/365)+MAR1!$D$7*SIN(2*PI()*$C9140/365)</f>
        <v/>
      </c>
      <c r="N9140" s="7">
        <f>F9140-K9140</f>
        <v/>
      </c>
      <c r="O9140" s="7">
        <f>G9140-L9140</f>
        <v/>
      </c>
      <c r="P9140" s="7">
        <f>H9140-M9140</f>
        <v/>
      </c>
      <c r="Q9140" s="7">
        <f>IF($I9140=1,(N9140-MAR1!$B$11)/MAR1!$D$11,(N9140-MAR1!$C$11)/MAR1!$E$11)</f>
        <v/>
      </c>
      <c r="R9140" s="7">
        <f>IF($I9140=1,(O9140-MAR1!$B$12)/MAR1!$D$12,(O9140-MAR1!$C$12)/MAR1!$E$12)</f>
        <v/>
      </c>
      <c r="S9140" s="7">
        <f>IF($I9140=1,(P9140-MAR1!$B$13)/MAR1!$D$13,(P9140-MAR1!$C$13)/MAR1!$E$13)</f>
        <v/>
      </c>
    </row>
    <row r="9141">
      <c r="A9141" s="5" t="n">
        <v>9140</v>
      </c>
      <c r="B9141" s="5" t="n">
        <v>26</v>
      </c>
      <c r="C9141" s="5" t="n">
        <v>15</v>
      </c>
      <c r="D9141" s="5" t="n">
        <v>1</v>
      </c>
      <c r="E9141" s="5" t="n">
        <v>0</v>
      </c>
      <c r="F9141" s="5" t="n">
        <v>33.7</v>
      </c>
      <c r="G9141" s="5" t="n">
        <v>17.9</v>
      </c>
      <c r="H9141" s="5" t="n">
        <v>16.31</v>
      </c>
      <c r="I9141" s="6">
        <f>IF(E9141&gt;=Markov!$B$3,1,0)</f>
        <v/>
      </c>
      <c r="J9141" s="6">
        <f>I9140</f>
        <v/>
      </c>
      <c r="K9141" s="7">
        <f>MAR1!$B$5+MAR1!$C$5*COS(2*PI()*$C9141/365)+MAR1!$D$5*SIN(2*PI()*$C9141/365)</f>
        <v/>
      </c>
      <c r="L9141" s="7">
        <f>MAR1!$B$6+MAR1!$C$6*COS(2*PI()*$C9141/365)+MAR1!$D$6*SIN(2*PI()*$C9141/365)</f>
        <v/>
      </c>
      <c r="M9141" s="7">
        <f>MAR1!$B$7+MAR1!$C$7*COS(2*PI()*$C9141/365)+MAR1!$D$7*SIN(2*PI()*$C9141/365)</f>
        <v/>
      </c>
      <c r="N9141" s="7">
        <f>F9141-K9141</f>
        <v/>
      </c>
      <c r="O9141" s="7">
        <f>G9141-L9141</f>
        <v/>
      </c>
      <c r="P9141" s="7">
        <f>H9141-M9141</f>
        <v/>
      </c>
      <c r="Q9141" s="7">
        <f>IF($I9141=1,(N9141-MAR1!$B$11)/MAR1!$D$11,(N9141-MAR1!$C$11)/MAR1!$E$11)</f>
        <v/>
      </c>
      <c r="R9141" s="7">
        <f>IF($I9141=1,(O9141-MAR1!$B$12)/MAR1!$D$12,(O9141-MAR1!$C$12)/MAR1!$E$12)</f>
        <v/>
      </c>
      <c r="S9141" s="7">
        <f>IF($I9141=1,(P9141-MAR1!$B$13)/MAR1!$D$13,(P9141-MAR1!$C$13)/MAR1!$E$13)</f>
        <v/>
      </c>
    </row>
    <row r="9142">
      <c r="A9142" s="5" t="n">
        <v>9141</v>
      </c>
      <c r="B9142" s="5" t="n">
        <v>26</v>
      </c>
      <c r="C9142" s="5" t="n">
        <v>16</v>
      </c>
      <c r="D9142" s="5" t="n">
        <v>1</v>
      </c>
      <c r="E9142" s="5" t="n">
        <v>3.2</v>
      </c>
      <c r="F9142" s="5" t="n">
        <v>32.7</v>
      </c>
      <c r="G9142" s="5" t="n">
        <v>15.3</v>
      </c>
      <c r="H9142" s="5" t="n">
        <v>12.77</v>
      </c>
      <c r="I9142" s="6">
        <f>IF(E9142&gt;=Markov!$B$3,1,0)</f>
        <v/>
      </c>
      <c r="J9142" s="6">
        <f>I9141</f>
        <v/>
      </c>
      <c r="K9142" s="7">
        <f>MAR1!$B$5+MAR1!$C$5*COS(2*PI()*$C9142/365)+MAR1!$D$5*SIN(2*PI()*$C9142/365)</f>
        <v/>
      </c>
      <c r="L9142" s="7">
        <f>MAR1!$B$6+MAR1!$C$6*COS(2*PI()*$C9142/365)+MAR1!$D$6*SIN(2*PI()*$C9142/365)</f>
        <v/>
      </c>
      <c r="M9142" s="7">
        <f>MAR1!$B$7+MAR1!$C$7*COS(2*PI()*$C9142/365)+MAR1!$D$7*SIN(2*PI()*$C9142/365)</f>
        <v/>
      </c>
      <c r="N9142" s="7">
        <f>F9142-K9142</f>
        <v/>
      </c>
      <c r="O9142" s="7">
        <f>G9142-L9142</f>
        <v/>
      </c>
      <c r="P9142" s="7">
        <f>H9142-M9142</f>
        <v/>
      </c>
      <c r="Q9142" s="7">
        <f>IF($I9142=1,(N9142-MAR1!$B$11)/MAR1!$D$11,(N9142-MAR1!$C$11)/MAR1!$E$11)</f>
        <v/>
      </c>
      <c r="R9142" s="7">
        <f>IF($I9142=1,(O9142-MAR1!$B$12)/MAR1!$D$12,(O9142-MAR1!$C$12)/MAR1!$E$12)</f>
        <v/>
      </c>
      <c r="S9142" s="7">
        <f>IF($I9142=1,(P9142-MAR1!$B$13)/MAR1!$D$13,(P9142-MAR1!$C$13)/MAR1!$E$13)</f>
        <v/>
      </c>
    </row>
    <row r="9143">
      <c r="A9143" s="5" t="n">
        <v>9142</v>
      </c>
      <c r="B9143" s="5" t="n">
        <v>26</v>
      </c>
      <c r="C9143" s="5" t="n">
        <v>17</v>
      </c>
      <c r="D9143" s="5" t="n">
        <v>1</v>
      </c>
      <c r="E9143" s="5" t="n">
        <v>0</v>
      </c>
      <c r="F9143" s="5" t="n">
        <v>35.1</v>
      </c>
      <c r="G9143" s="5" t="n">
        <v>16.9</v>
      </c>
      <c r="H9143" s="5" t="n">
        <v>19.29</v>
      </c>
      <c r="I9143" s="6">
        <f>IF(E9143&gt;=Markov!$B$3,1,0)</f>
        <v/>
      </c>
      <c r="J9143" s="6">
        <f>I9142</f>
        <v/>
      </c>
      <c r="K9143" s="7">
        <f>MAR1!$B$5+MAR1!$C$5*COS(2*PI()*$C9143/365)+MAR1!$D$5*SIN(2*PI()*$C9143/365)</f>
        <v/>
      </c>
      <c r="L9143" s="7">
        <f>MAR1!$B$6+MAR1!$C$6*COS(2*PI()*$C9143/365)+MAR1!$D$6*SIN(2*PI()*$C9143/365)</f>
        <v/>
      </c>
      <c r="M9143" s="7">
        <f>MAR1!$B$7+MAR1!$C$7*COS(2*PI()*$C9143/365)+MAR1!$D$7*SIN(2*PI()*$C9143/365)</f>
        <v/>
      </c>
      <c r="N9143" s="7">
        <f>F9143-K9143</f>
        <v/>
      </c>
      <c r="O9143" s="7">
        <f>G9143-L9143</f>
        <v/>
      </c>
      <c r="P9143" s="7">
        <f>H9143-M9143</f>
        <v/>
      </c>
      <c r="Q9143" s="7">
        <f>IF($I9143=1,(N9143-MAR1!$B$11)/MAR1!$D$11,(N9143-MAR1!$C$11)/MAR1!$E$11)</f>
        <v/>
      </c>
      <c r="R9143" s="7">
        <f>IF($I9143=1,(O9143-MAR1!$B$12)/MAR1!$D$12,(O9143-MAR1!$C$12)/MAR1!$E$12)</f>
        <v/>
      </c>
      <c r="S9143" s="7">
        <f>IF($I9143=1,(P9143-MAR1!$B$13)/MAR1!$D$13,(P9143-MAR1!$C$13)/MAR1!$E$13)</f>
        <v/>
      </c>
    </row>
    <row r="9144">
      <c r="A9144" s="5" t="n">
        <v>9143</v>
      </c>
      <c r="B9144" s="5" t="n">
        <v>26</v>
      </c>
      <c r="C9144" s="5" t="n">
        <v>18</v>
      </c>
      <c r="D9144" s="5" t="n">
        <v>1</v>
      </c>
      <c r="E9144" s="5" t="n">
        <v>0</v>
      </c>
      <c r="F9144" s="5" t="n">
        <v>30.3</v>
      </c>
      <c r="G9144" s="5" t="n">
        <v>16.2</v>
      </c>
      <c r="H9144" s="5" t="n">
        <v>15.16</v>
      </c>
      <c r="I9144" s="6">
        <f>IF(E9144&gt;=Markov!$B$3,1,0)</f>
        <v/>
      </c>
      <c r="J9144" s="6">
        <f>I9143</f>
        <v/>
      </c>
      <c r="K9144" s="7">
        <f>MAR1!$B$5+MAR1!$C$5*COS(2*PI()*$C9144/365)+MAR1!$D$5*SIN(2*PI()*$C9144/365)</f>
        <v/>
      </c>
      <c r="L9144" s="7">
        <f>MAR1!$B$6+MAR1!$C$6*COS(2*PI()*$C9144/365)+MAR1!$D$6*SIN(2*PI()*$C9144/365)</f>
        <v/>
      </c>
      <c r="M9144" s="7">
        <f>MAR1!$B$7+MAR1!$C$7*COS(2*PI()*$C9144/365)+MAR1!$D$7*SIN(2*PI()*$C9144/365)</f>
        <v/>
      </c>
      <c r="N9144" s="7">
        <f>F9144-K9144</f>
        <v/>
      </c>
      <c r="O9144" s="7">
        <f>G9144-L9144</f>
        <v/>
      </c>
      <c r="P9144" s="7">
        <f>H9144-M9144</f>
        <v/>
      </c>
      <c r="Q9144" s="7">
        <f>IF($I9144=1,(N9144-MAR1!$B$11)/MAR1!$D$11,(N9144-MAR1!$C$11)/MAR1!$E$11)</f>
        <v/>
      </c>
      <c r="R9144" s="7">
        <f>IF($I9144=1,(O9144-MAR1!$B$12)/MAR1!$D$12,(O9144-MAR1!$C$12)/MAR1!$E$12)</f>
        <v/>
      </c>
      <c r="S9144" s="7">
        <f>IF($I9144=1,(P9144-MAR1!$B$13)/MAR1!$D$13,(P9144-MAR1!$C$13)/MAR1!$E$13)</f>
        <v/>
      </c>
    </row>
    <row r="9145">
      <c r="A9145" s="5" t="n">
        <v>9144</v>
      </c>
      <c r="B9145" s="5" t="n">
        <v>26</v>
      </c>
      <c r="C9145" s="5" t="n">
        <v>19</v>
      </c>
      <c r="D9145" s="5" t="n">
        <v>1</v>
      </c>
      <c r="E9145" s="5" t="n">
        <v>0</v>
      </c>
      <c r="F9145" s="5" t="n">
        <v>30.4</v>
      </c>
      <c r="G9145" s="5" t="n">
        <v>14.6</v>
      </c>
      <c r="H9145" s="5" t="n">
        <v>20.47</v>
      </c>
      <c r="I9145" s="6">
        <f>IF(E9145&gt;=Markov!$B$3,1,0)</f>
        <v/>
      </c>
      <c r="J9145" s="6">
        <f>I9144</f>
        <v/>
      </c>
      <c r="K9145" s="7">
        <f>MAR1!$B$5+MAR1!$C$5*COS(2*PI()*$C9145/365)+MAR1!$D$5*SIN(2*PI()*$C9145/365)</f>
        <v/>
      </c>
      <c r="L9145" s="7">
        <f>MAR1!$B$6+MAR1!$C$6*COS(2*PI()*$C9145/365)+MAR1!$D$6*SIN(2*PI()*$C9145/365)</f>
        <v/>
      </c>
      <c r="M9145" s="7">
        <f>MAR1!$B$7+MAR1!$C$7*COS(2*PI()*$C9145/365)+MAR1!$D$7*SIN(2*PI()*$C9145/365)</f>
        <v/>
      </c>
      <c r="N9145" s="7">
        <f>F9145-K9145</f>
        <v/>
      </c>
      <c r="O9145" s="7">
        <f>G9145-L9145</f>
        <v/>
      </c>
      <c r="P9145" s="7">
        <f>H9145-M9145</f>
        <v/>
      </c>
      <c r="Q9145" s="7">
        <f>IF($I9145=1,(N9145-MAR1!$B$11)/MAR1!$D$11,(N9145-MAR1!$C$11)/MAR1!$E$11)</f>
        <v/>
      </c>
      <c r="R9145" s="7">
        <f>IF($I9145=1,(O9145-MAR1!$B$12)/MAR1!$D$12,(O9145-MAR1!$C$12)/MAR1!$E$12)</f>
        <v/>
      </c>
      <c r="S9145" s="7">
        <f>IF($I9145=1,(P9145-MAR1!$B$13)/MAR1!$D$13,(P9145-MAR1!$C$13)/MAR1!$E$13)</f>
        <v/>
      </c>
    </row>
    <row r="9146">
      <c r="A9146" s="5" t="n">
        <v>9145</v>
      </c>
      <c r="B9146" s="5" t="n">
        <v>26</v>
      </c>
      <c r="C9146" s="5" t="n">
        <v>20</v>
      </c>
      <c r="D9146" s="5" t="n">
        <v>1</v>
      </c>
      <c r="E9146" s="5" t="n">
        <v>0</v>
      </c>
      <c r="F9146" s="5" t="n">
        <v>33.8</v>
      </c>
      <c r="G9146" s="5" t="n">
        <v>17.5</v>
      </c>
      <c r="H9146" s="5" t="n">
        <v>17.52</v>
      </c>
      <c r="I9146" s="6">
        <f>IF(E9146&gt;=Markov!$B$3,1,0)</f>
        <v/>
      </c>
      <c r="J9146" s="6">
        <f>I9145</f>
        <v/>
      </c>
      <c r="K9146" s="7">
        <f>MAR1!$B$5+MAR1!$C$5*COS(2*PI()*$C9146/365)+MAR1!$D$5*SIN(2*PI()*$C9146/365)</f>
        <v/>
      </c>
      <c r="L9146" s="7">
        <f>MAR1!$B$6+MAR1!$C$6*COS(2*PI()*$C9146/365)+MAR1!$D$6*SIN(2*PI()*$C9146/365)</f>
        <v/>
      </c>
      <c r="M9146" s="7">
        <f>MAR1!$B$7+MAR1!$C$7*COS(2*PI()*$C9146/365)+MAR1!$D$7*SIN(2*PI()*$C9146/365)</f>
        <v/>
      </c>
      <c r="N9146" s="7">
        <f>F9146-K9146</f>
        <v/>
      </c>
      <c r="O9146" s="7">
        <f>G9146-L9146</f>
        <v/>
      </c>
      <c r="P9146" s="7">
        <f>H9146-M9146</f>
        <v/>
      </c>
      <c r="Q9146" s="7">
        <f>IF($I9146=1,(N9146-MAR1!$B$11)/MAR1!$D$11,(N9146-MAR1!$C$11)/MAR1!$E$11)</f>
        <v/>
      </c>
      <c r="R9146" s="7">
        <f>IF($I9146=1,(O9146-MAR1!$B$12)/MAR1!$D$12,(O9146-MAR1!$C$12)/MAR1!$E$12)</f>
        <v/>
      </c>
      <c r="S9146" s="7">
        <f>IF($I9146=1,(P9146-MAR1!$B$13)/MAR1!$D$13,(P9146-MAR1!$C$13)/MAR1!$E$13)</f>
        <v/>
      </c>
    </row>
    <row r="9147">
      <c r="A9147" s="5" t="n">
        <v>9146</v>
      </c>
      <c r="B9147" s="5" t="n">
        <v>26</v>
      </c>
      <c r="C9147" s="5" t="n">
        <v>21</v>
      </c>
      <c r="D9147" s="5" t="n">
        <v>1</v>
      </c>
      <c r="E9147" s="5" t="n">
        <v>0</v>
      </c>
      <c r="F9147" s="5" t="n">
        <v>36.1</v>
      </c>
      <c r="G9147" s="5" t="n">
        <v>18.2</v>
      </c>
      <c r="H9147" s="5" t="n">
        <v>19.49</v>
      </c>
      <c r="I9147" s="6">
        <f>IF(E9147&gt;=Markov!$B$3,1,0)</f>
        <v/>
      </c>
      <c r="J9147" s="6">
        <f>I9146</f>
        <v/>
      </c>
      <c r="K9147" s="7">
        <f>MAR1!$B$5+MAR1!$C$5*COS(2*PI()*$C9147/365)+MAR1!$D$5*SIN(2*PI()*$C9147/365)</f>
        <v/>
      </c>
      <c r="L9147" s="7">
        <f>MAR1!$B$6+MAR1!$C$6*COS(2*PI()*$C9147/365)+MAR1!$D$6*SIN(2*PI()*$C9147/365)</f>
        <v/>
      </c>
      <c r="M9147" s="7">
        <f>MAR1!$B$7+MAR1!$C$7*COS(2*PI()*$C9147/365)+MAR1!$D$7*SIN(2*PI()*$C9147/365)</f>
        <v/>
      </c>
      <c r="N9147" s="7">
        <f>F9147-K9147</f>
        <v/>
      </c>
      <c r="O9147" s="7">
        <f>G9147-L9147</f>
        <v/>
      </c>
      <c r="P9147" s="7">
        <f>H9147-M9147</f>
        <v/>
      </c>
      <c r="Q9147" s="7">
        <f>IF($I9147=1,(N9147-MAR1!$B$11)/MAR1!$D$11,(N9147-MAR1!$C$11)/MAR1!$E$11)</f>
        <v/>
      </c>
      <c r="R9147" s="7">
        <f>IF($I9147=1,(O9147-MAR1!$B$12)/MAR1!$D$12,(O9147-MAR1!$C$12)/MAR1!$E$12)</f>
        <v/>
      </c>
      <c r="S9147" s="7">
        <f>IF($I9147=1,(P9147-MAR1!$B$13)/MAR1!$D$13,(P9147-MAR1!$C$13)/MAR1!$E$13)</f>
        <v/>
      </c>
    </row>
    <row r="9148">
      <c r="A9148" s="5" t="n">
        <v>9147</v>
      </c>
      <c r="B9148" s="5" t="n">
        <v>26</v>
      </c>
      <c r="C9148" s="5" t="n">
        <v>22</v>
      </c>
      <c r="D9148" s="5" t="n">
        <v>1</v>
      </c>
      <c r="E9148" s="5" t="n">
        <v>0</v>
      </c>
      <c r="F9148" s="5" t="n">
        <v>33.6</v>
      </c>
      <c r="G9148" s="5" t="n">
        <v>17.7</v>
      </c>
      <c r="H9148" s="5" t="n">
        <v>22.08</v>
      </c>
      <c r="I9148" s="6">
        <f>IF(E9148&gt;=Markov!$B$3,1,0)</f>
        <v/>
      </c>
      <c r="J9148" s="6">
        <f>I9147</f>
        <v/>
      </c>
      <c r="K9148" s="7">
        <f>MAR1!$B$5+MAR1!$C$5*COS(2*PI()*$C9148/365)+MAR1!$D$5*SIN(2*PI()*$C9148/365)</f>
        <v/>
      </c>
      <c r="L9148" s="7">
        <f>MAR1!$B$6+MAR1!$C$6*COS(2*PI()*$C9148/365)+MAR1!$D$6*SIN(2*PI()*$C9148/365)</f>
        <v/>
      </c>
      <c r="M9148" s="7">
        <f>MAR1!$B$7+MAR1!$C$7*COS(2*PI()*$C9148/365)+MAR1!$D$7*SIN(2*PI()*$C9148/365)</f>
        <v/>
      </c>
      <c r="N9148" s="7">
        <f>F9148-K9148</f>
        <v/>
      </c>
      <c r="O9148" s="7">
        <f>G9148-L9148</f>
        <v/>
      </c>
      <c r="P9148" s="7">
        <f>H9148-M9148</f>
        <v/>
      </c>
      <c r="Q9148" s="7">
        <f>IF($I9148=1,(N9148-MAR1!$B$11)/MAR1!$D$11,(N9148-MAR1!$C$11)/MAR1!$E$11)</f>
        <v/>
      </c>
      <c r="R9148" s="7">
        <f>IF($I9148=1,(O9148-MAR1!$B$12)/MAR1!$D$12,(O9148-MAR1!$C$12)/MAR1!$E$12)</f>
        <v/>
      </c>
      <c r="S9148" s="7">
        <f>IF($I9148=1,(P9148-MAR1!$B$13)/MAR1!$D$13,(P9148-MAR1!$C$13)/MAR1!$E$13)</f>
        <v/>
      </c>
    </row>
    <row r="9149">
      <c r="A9149" s="5" t="n">
        <v>9148</v>
      </c>
      <c r="B9149" s="5" t="n">
        <v>26</v>
      </c>
      <c r="C9149" s="5" t="n">
        <v>23</v>
      </c>
      <c r="D9149" s="5" t="n">
        <v>1</v>
      </c>
      <c r="E9149" s="5" t="n">
        <v>0</v>
      </c>
      <c r="F9149" s="5" t="n">
        <v>35.2</v>
      </c>
      <c r="G9149" s="5" t="n">
        <v>16.4</v>
      </c>
      <c r="H9149" s="5" t="n">
        <v>22.53</v>
      </c>
      <c r="I9149" s="6">
        <f>IF(E9149&gt;=Markov!$B$3,1,0)</f>
        <v/>
      </c>
      <c r="J9149" s="6">
        <f>I9148</f>
        <v/>
      </c>
      <c r="K9149" s="7">
        <f>MAR1!$B$5+MAR1!$C$5*COS(2*PI()*$C9149/365)+MAR1!$D$5*SIN(2*PI()*$C9149/365)</f>
        <v/>
      </c>
      <c r="L9149" s="7">
        <f>MAR1!$B$6+MAR1!$C$6*COS(2*PI()*$C9149/365)+MAR1!$D$6*SIN(2*PI()*$C9149/365)</f>
        <v/>
      </c>
      <c r="M9149" s="7">
        <f>MAR1!$B$7+MAR1!$C$7*COS(2*PI()*$C9149/365)+MAR1!$D$7*SIN(2*PI()*$C9149/365)</f>
        <v/>
      </c>
      <c r="N9149" s="7">
        <f>F9149-K9149</f>
        <v/>
      </c>
      <c r="O9149" s="7">
        <f>G9149-L9149</f>
        <v/>
      </c>
      <c r="P9149" s="7">
        <f>H9149-M9149</f>
        <v/>
      </c>
      <c r="Q9149" s="7">
        <f>IF($I9149=1,(N9149-MAR1!$B$11)/MAR1!$D$11,(N9149-MAR1!$C$11)/MAR1!$E$11)</f>
        <v/>
      </c>
      <c r="R9149" s="7">
        <f>IF($I9149=1,(O9149-MAR1!$B$12)/MAR1!$D$12,(O9149-MAR1!$C$12)/MAR1!$E$12)</f>
        <v/>
      </c>
      <c r="S9149" s="7">
        <f>IF($I9149=1,(P9149-MAR1!$B$13)/MAR1!$D$13,(P9149-MAR1!$C$13)/MAR1!$E$13)</f>
        <v/>
      </c>
    </row>
    <row r="9150">
      <c r="A9150" s="5" t="n">
        <v>9149</v>
      </c>
      <c r="B9150" s="5" t="n">
        <v>26</v>
      </c>
      <c r="C9150" s="5" t="n">
        <v>24</v>
      </c>
      <c r="D9150" s="5" t="n">
        <v>1</v>
      </c>
      <c r="E9150" s="5" t="n">
        <v>0</v>
      </c>
      <c r="F9150" s="5" t="n">
        <v>33.4</v>
      </c>
      <c r="G9150" s="5" t="n">
        <v>16.5</v>
      </c>
      <c r="H9150" s="5" t="n">
        <v>16.24</v>
      </c>
      <c r="I9150" s="6">
        <f>IF(E9150&gt;=Markov!$B$3,1,0)</f>
        <v/>
      </c>
      <c r="J9150" s="6">
        <f>I9149</f>
        <v/>
      </c>
      <c r="K9150" s="7">
        <f>MAR1!$B$5+MAR1!$C$5*COS(2*PI()*$C9150/365)+MAR1!$D$5*SIN(2*PI()*$C9150/365)</f>
        <v/>
      </c>
      <c r="L9150" s="7">
        <f>MAR1!$B$6+MAR1!$C$6*COS(2*PI()*$C9150/365)+MAR1!$D$6*SIN(2*PI()*$C9150/365)</f>
        <v/>
      </c>
      <c r="M9150" s="7">
        <f>MAR1!$B$7+MAR1!$C$7*COS(2*PI()*$C9150/365)+MAR1!$D$7*SIN(2*PI()*$C9150/365)</f>
        <v/>
      </c>
      <c r="N9150" s="7">
        <f>F9150-K9150</f>
        <v/>
      </c>
      <c r="O9150" s="7">
        <f>G9150-L9150</f>
        <v/>
      </c>
      <c r="P9150" s="7">
        <f>H9150-M9150</f>
        <v/>
      </c>
      <c r="Q9150" s="7">
        <f>IF($I9150=1,(N9150-MAR1!$B$11)/MAR1!$D$11,(N9150-MAR1!$C$11)/MAR1!$E$11)</f>
        <v/>
      </c>
      <c r="R9150" s="7">
        <f>IF($I9150=1,(O9150-MAR1!$B$12)/MAR1!$D$12,(O9150-MAR1!$C$12)/MAR1!$E$12)</f>
        <v/>
      </c>
      <c r="S9150" s="7">
        <f>IF($I9150=1,(P9150-MAR1!$B$13)/MAR1!$D$13,(P9150-MAR1!$C$13)/MAR1!$E$13)</f>
        <v/>
      </c>
    </row>
    <row r="9151">
      <c r="A9151" s="5" t="n">
        <v>9150</v>
      </c>
      <c r="B9151" s="5" t="n">
        <v>26</v>
      </c>
      <c r="C9151" s="5" t="n">
        <v>25</v>
      </c>
      <c r="D9151" s="5" t="n">
        <v>1</v>
      </c>
      <c r="E9151" s="5" t="n">
        <v>0</v>
      </c>
      <c r="F9151" s="5" t="n">
        <v>32.1</v>
      </c>
      <c r="G9151" s="5" t="n">
        <v>15.1</v>
      </c>
      <c r="H9151" s="5" t="n">
        <v>17.23</v>
      </c>
      <c r="I9151" s="6">
        <f>IF(E9151&gt;=Markov!$B$3,1,0)</f>
        <v/>
      </c>
      <c r="J9151" s="6">
        <f>I9150</f>
        <v/>
      </c>
      <c r="K9151" s="7">
        <f>MAR1!$B$5+MAR1!$C$5*COS(2*PI()*$C9151/365)+MAR1!$D$5*SIN(2*PI()*$C9151/365)</f>
        <v/>
      </c>
      <c r="L9151" s="7">
        <f>MAR1!$B$6+MAR1!$C$6*COS(2*PI()*$C9151/365)+MAR1!$D$6*SIN(2*PI()*$C9151/365)</f>
        <v/>
      </c>
      <c r="M9151" s="7">
        <f>MAR1!$B$7+MAR1!$C$7*COS(2*PI()*$C9151/365)+MAR1!$D$7*SIN(2*PI()*$C9151/365)</f>
        <v/>
      </c>
      <c r="N9151" s="7">
        <f>F9151-K9151</f>
        <v/>
      </c>
      <c r="O9151" s="7">
        <f>G9151-L9151</f>
        <v/>
      </c>
      <c r="P9151" s="7">
        <f>H9151-M9151</f>
        <v/>
      </c>
      <c r="Q9151" s="7">
        <f>IF($I9151=1,(N9151-MAR1!$B$11)/MAR1!$D$11,(N9151-MAR1!$C$11)/MAR1!$E$11)</f>
        <v/>
      </c>
      <c r="R9151" s="7">
        <f>IF($I9151=1,(O9151-MAR1!$B$12)/MAR1!$D$12,(O9151-MAR1!$C$12)/MAR1!$E$12)</f>
        <v/>
      </c>
      <c r="S9151" s="7">
        <f>IF($I9151=1,(P9151-MAR1!$B$13)/MAR1!$D$13,(P9151-MAR1!$C$13)/MAR1!$E$13)</f>
        <v/>
      </c>
    </row>
    <row r="9152">
      <c r="A9152" s="5" t="n">
        <v>9151</v>
      </c>
      <c r="B9152" s="5" t="n">
        <v>26</v>
      </c>
      <c r="C9152" s="5" t="n">
        <v>26</v>
      </c>
      <c r="D9152" s="5" t="n">
        <v>1</v>
      </c>
      <c r="E9152" s="5" t="n">
        <v>0</v>
      </c>
      <c r="F9152" s="5" t="n">
        <v>30.5</v>
      </c>
      <c r="G9152" s="5" t="n">
        <v>13.4</v>
      </c>
      <c r="H9152" s="5" t="n">
        <v>13</v>
      </c>
      <c r="I9152" s="6">
        <f>IF(E9152&gt;=Markov!$B$3,1,0)</f>
        <v/>
      </c>
      <c r="J9152" s="6">
        <f>I9151</f>
        <v/>
      </c>
      <c r="K9152" s="7">
        <f>MAR1!$B$5+MAR1!$C$5*COS(2*PI()*$C9152/365)+MAR1!$D$5*SIN(2*PI()*$C9152/365)</f>
        <v/>
      </c>
      <c r="L9152" s="7">
        <f>MAR1!$B$6+MAR1!$C$6*COS(2*PI()*$C9152/365)+MAR1!$D$6*SIN(2*PI()*$C9152/365)</f>
        <v/>
      </c>
      <c r="M9152" s="7">
        <f>MAR1!$B$7+MAR1!$C$7*COS(2*PI()*$C9152/365)+MAR1!$D$7*SIN(2*PI()*$C9152/365)</f>
        <v/>
      </c>
      <c r="N9152" s="7">
        <f>F9152-K9152</f>
        <v/>
      </c>
      <c r="O9152" s="7">
        <f>G9152-L9152</f>
        <v/>
      </c>
      <c r="P9152" s="7">
        <f>H9152-M9152</f>
        <v/>
      </c>
      <c r="Q9152" s="7">
        <f>IF($I9152=1,(N9152-MAR1!$B$11)/MAR1!$D$11,(N9152-MAR1!$C$11)/MAR1!$E$11)</f>
        <v/>
      </c>
      <c r="R9152" s="7">
        <f>IF($I9152=1,(O9152-MAR1!$B$12)/MAR1!$D$12,(O9152-MAR1!$C$12)/MAR1!$E$12)</f>
        <v/>
      </c>
      <c r="S9152" s="7">
        <f>IF($I9152=1,(P9152-MAR1!$B$13)/MAR1!$D$13,(P9152-MAR1!$C$13)/MAR1!$E$13)</f>
        <v/>
      </c>
    </row>
    <row r="9153">
      <c r="A9153" s="5" t="n">
        <v>9152</v>
      </c>
      <c r="B9153" s="5" t="n">
        <v>26</v>
      </c>
      <c r="C9153" s="5" t="n">
        <v>27</v>
      </c>
      <c r="D9153" s="5" t="n">
        <v>1</v>
      </c>
      <c r="E9153" s="5" t="n">
        <v>0</v>
      </c>
      <c r="F9153" s="5" t="n">
        <v>29.9</v>
      </c>
      <c r="G9153" s="5" t="n">
        <v>15.8</v>
      </c>
      <c r="H9153" s="5" t="n">
        <v>15.5</v>
      </c>
      <c r="I9153" s="6">
        <f>IF(E9153&gt;=Markov!$B$3,1,0)</f>
        <v/>
      </c>
      <c r="J9153" s="6">
        <f>I9152</f>
        <v/>
      </c>
      <c r="K9153" s="7">
        <f>MAR1!$B$5+MAR1!$C$5*COS(2*PI()*$C9153/365)+MAR1!$D$5*SIN(2*PI()*$C9153/365)</f>
        <v/>
      </c>
      <c r="L9153" s="7">
        <f>MAR1!$B$6+MAR1!$C$6*COS(2*PI()*$C9153/365)+MAR1!$D$6*SIN(2*PI()*$C9153/365)</f>
        <v/>
      </c>
      <c r="M9153" s="7">
        <f>MAR1!$B$7+MAR1!$C$7*COS(2*PI()*$C9153/365)+MAR1!$D$7*SIN(2*PI()*$C9153/365)</f>
        <v/>
      </c>
      <c r="N9153" s="7">
        <f>F9153-K9153</f>
        <v/>
      </c>
      <c r="O9153" s="7">
        <f>G9153-L9153</f>
        <v/>
      </c>
      <c r="P9153" s="7">
        <f>H9153-M9153</f>
        <v/>
      </c>
      <c r="Q9153" s="7">
        <f>IF($I9153=1,(N9153-MAR1!$B$11)/MAR1!$D$11,(N9153-MAR1!$C$11)/MAR1!$E$11)</f>
        <v/>
      </c>
      <c r="R9153" s="7">
        <f>IF($I9153=1,(O9153-MAR1!$B$12)/MAR1!$D$12,(O9153-MAR1!$C$12)/MAR1!$E$12)</f>
        <v/>
      </c>
      <c r="S9153" s="7">
        <f>IF($I9153=1,(P9153-MAR1!$B$13)/MAR1!$D$13,(P9153-MAR1!$C$13)/MAR1!$E$13)</f>
        <v/>
      </c>
    </row>
    <row r="9154">
      <c r="A9154" s="5" t="n">
        <v>9153</v>
      </c>
      <c r="B9154" s="5" t="n">
        <v>26</v>
      </c>
      <c r="C9154" s="5" t="n">
        <v>28</v>
      </c>
      <c r="D9154" s="5" t="n">
        <v>1</v>
      </c>
      <c r="E9154" s="5" t="n">
        <v>0</v>
      </c>
      <c r="F9154" s="5" t="n">
        <v>32.1</v>
      </c>
      <c r="G9154" s="5" t="n">
        <v>16.7</v>
      </c>
      <c r="H9154" s="5" t="n">
        <v>17.9</v>
      </c>
      <c r="I9154" s="6">
        <f>IF(E9154&gt;=Markov!$B$3,1,0)</f>
        <v/>
      </c>
      <c r="J9154" s="6">
        <f>I9153</f>
        <v/>
      </c>
      <c r="K9154" s="7">
        <f>MAR1!$B$5+MAR1!$C$5*COS(2*PI()*$C9154/365)+MAR1!$D$5*SIN(2*PI()*$C9154/365)</f>
        <v/>
      </c>
      <c r="L9154" s="7">
        <f>MAR1!$B$6+MAR1!$C$6*COS(2*PI()*$C9154/365)+MAR1!$D$6*SIN(2*PI()*$C9154/365)</f>
        <v/>
      </c>
      <c r="M9154" s="7">
        <f>MAR1!$B$7+MAR1!$C$7*COS(2*PI()*$C9154/365)+MAR1!$D$7*SIN(2*PI()*$C9154/365)</f>
        <v/>
      </c>
      <c r="N9154" s="7">
        <f>F9154-K9154</f>
        <v/>
      </c>
      <c r="O9154" s="7">
        <f>G9154-L9154</f>
        <v/>
      </c>
      <c r="P9154" s="7">
        <f>H9154-M9154</f>
        <v/>
      </c>
      <c r="Q9154" s="7">
        <f>IF($I9154=1,(N9154-MAR1!$B$11)/MAR1!$D$11,(N9154-MAR1!$C$11)/MAR1!$E$11)</f>
        <v/>
      </c>
      <c r="R9154" s="7">
        <f>IF($I9154=1,(O9154-MAR1!$B$12)/MAR1!$D$12,(O9154-MAR1!$C$12)/MAR1!$E$12)</f>
        <v/>
      </c>
      <c r="S9154" s="7">
        <f>IF($I9154=1,(P9154-MAR1!$B$13)/MAR1!$D$13,(P9154-MAR1!$C$13)/MAR1!$E$13)</f>
        <v/>
      </c>
    </row>
    <row r="9155">
      <c r="A9155" s="5" t="n">
        <v>9154</v>
      </c>
      <c r="B9155" s="5" t="n">
        <v>26</v>
      </c>
      <c r="C9155" s="5" t="n">
        <v>29</v>
      </c>
      <c r="D9155" s="5" t="n">
        <v>1</v>
      </c>
      <c r="E9155" s="5" t="n">
        <v>0</v>
      </c>
      <c r="F9155" s="5" t="n">
        <v>34.5</v>
      </c>
      <c r="G9155" s="5" t="n">
        <v>17.7</v>
      </c>
      <c r="H9155" s="5" t="n">
        <v>19.92</v>
      </c>
      <c r="I9155" s="6">
        <f>IF(E9155&gt;=Markov!$B$3,1,0)</f>
        <v/>
      </c>
      <c r="J9155" s="6">
        <f>I9154</f>
        <v/>
      </c>
      <c r="K9155" s="7">
        <f>MAR1!$B$5+MAR1!$C$5*COS(2*PI()*$C9155/365)+MAR1!$D$5*SIN(2*PI()*$C9155/365)</f>
        <v/>
      </c>
      <c r="L9155" s="7">
        <f>MAR1!$B$6+MAR1!$C$6*COS(2*PI()*$C9155/365)+MAR1!$D$6*SIN(2*PI()*$C9155/365)</f>
        <v/>
      </c>
      <c r="M9155" s="7">
        <f>MAR1!$B$7+MAR1!$C$7*COS(2*PI()*$C9155/365)+MAR1!$D$7*SIN(2*PI()*$C9155/365)</f>
        <v/>
      </c>
      <c r="N9155" s="7">
        <f>F9155-K9155</f>
        <v/>
      </c>
      <c r="O9155" s="7">
        <f>G9155-L9155</f>
        <v/>
      </c>
      <c r="P9155" s="7">
        <f>H9155-M9155</f>
        <v/>
      </c>
      <c r="Q9155" s="7">
        <f>IF($I9155=1,(N9155-MAR1!$B$11)/MAR1!$D$11,(N9155-MAR1!$C$11)/MAR1!$E$11)</f>
        <v/>
      </c>
      <c r="R9155" s="7">
        <f>IF($I9155=1,(O9155-MAR1!$B$12)/MAR1!$D$12,(O9155-MAR1!$C$12)/MAR1!$E$12)</f>
        <v/>
      </c>
      <c r="S9155" s="7">
        <f>IF($I9155=1,(P9155-MAR1!$B$13)/MAR1!$D$13,(P9155-MAR1!$C$13)/MAR1!$E$13)</f>
        <v/>
      </c>
    </row>
    <row r="9156">
      <c r="A9156" s="5" t="n">
        <v>9155</v>
      </c>
      <c r="B9156" s="5" t="n">
        <v>26</v>
      </c>
      <c r="C9156" s="5" t="n">
        <v>30</v>
      </c>
      <c r="D9156" s="5" t="n">
        <v>1</v>
      </c>
      <c r="E9156" s="5" t="n">
        <v>0</v>
      </c>
      <c r="F9156" s="5" t="n">
        <v>34.7</v>
      </c>
      <c r="G9156" s="5" t="n">
        <v>17.2</v>
      </c>
      <c r="H9156" s="5" t="n">
        <v>21.86</v>
      </c>
      <c r="I9156" s="6">
        <f>IF(E9156&gt;=Markov!$B$3,1,0)</f>
        <v/>
      </c>
      <c r="J9156" s="6">
        <f>I9155</f>
        <v/>
      </c>
      <c r="K9156" s="7">
        <f>MAR1!$B$5+MAR1!$C$5*COS(2*PI()*$C9156/365)+MAR1!$D$5*SIN(2*PI()*$C9156/365)</f>
        <v/>
      </c>
      <c r="L9156" s="7">
        <f>MAR1!$B$6+MAR1!$C$6*COS(2*PI()*$C9156/365)+MAR1!$D$6*SIN(2*PI()*$C9156/365)</f>
        <v/>
      </c>
      <c r="M9156" s="7">
        <f>MAR1!$B$7+MAR1!$C$7*COS(2*PI()*$C9156/365)+MAR1!$D$7*SIN(2*PI()*$C9156/365)</f>
        <v/>
      </c>
      <c r="N9156" s="7">
        <f>F9156-K9156</f>
        <v/>
      </c>
      <c r="O9156" s="7">
        <f>G9156-L9156</f>
        <v/>
      </c>
      <c r="P9156" s="7">
        <f>H9156-M9156</f>
        <v/>
      </c>
      <c r="Q9156" s="7">
        <f>IF($I9156=1,(N9156-MAR1!$B$11)/MAR1!$D$11,(N9156-MAR1!$C$11)/MAR1!$E$11)</f>
        <v/>
      </c>
      <c r="R9156" s="7">
        <f>IF($I9156=1,(O9156-MAR1!$B$12)/MAR1!$D$12,(O9156-MAR1!$C$12)/MAR1!$E$12)</f>
        <v/>
      </c>
      <c r="S9156" s="7">
        <f>IF($I9156=1,(P9156-MAR1!$B$13)/MAR1!$D$13,(P9156-MAR1!$C$13)/MAR1!$E$13)</f>
        <v/>
      </c>
    </row>
    <row r="9157">
      <c r="A9157" s="5" t="n">
        <v>9156</v>
      </c>
      <c r="B9157" s="5" t="n">
        <v>26</v>
      </c>
      <c r="C9157" s="5" t="n">
        <v>31</v>
      </c>
      <c r="D9157" s="5" t="n">
        <v>1</v>
      </c>
      <c r="E9157" s="5" t="n">
        <v>0</v>
      </c>
      <c r="F9157" s="5" t="n">
        <v>33.5</v>
      </c>
      <c r="G9157" s="5" t="n">
        <v>17</v>
      </c>
      <c r="H9157" s="5" t="n">
        <v>20.18</v>
      </c>
      <c r="I9157" s="6">
        <f>IF(E9157&gt;=Markov!$B$3,1,0)</f>
        <v/>
      </c>
      <c r="J9157" s="6">
        <f>I9156</f>
        <v/>
      </c>
      <c r="K9157" s="7">
        <f>MAR1!$B$5+MAR1!$C$5*COS(2*PI()*$C9157/365)+MAR1!$D$5*SIN(2*PI()*$C9157/365)</f>
        <v/>
      </c>
      <c r="L9157" s="7">
        <f>MAR1!$B$6+MAR1!$C$6*COS(2*PI()*$C9157/365)+MAR1!$D$6*SIN(2*PI()*$C9157/365)</f>
        <v/>
      </c>
      <c r="M9157" s="7">
        <f>MAR1!$B$7+MAR1!$C$7*COS(2*PI()*$C9157/365)+MAR1!$D$7*SIN(2*PI()*$C9157/365)</f>
        <v/>
      </c>
      <c r="N9157" s="7">
        <f>F9157-K9157</f>
        <v/>
      </c>
      <c r="O9157" s="7">
        <f>G9157-L9157</f>
        <v/>
      </c>
      <c r="P9157" s="7">
        <f>H9157-M9157</f>
        <v/>
      </c>
      <c r="Q9157" s="7">
        <f>IF($I9157=1,(N9157-MAR1!$B$11)/MAR1!$D$11,(N9157-MAR1!$C$11)/MAR1!$E$11)</f>
        <v/>
      </c>
      <c r="R9157" s="7">
        <f>IF($I9157=1,(O9157-MAR1!$B$12)/MAR1!$D$12,(O9157-MAR1!$C$12)/MAR1!$E$12)</f>
        <v/>
      </c>
      <c r="S9157" s="7">
        <f>IF($I9157=1,(P9157-MAR1!$B$13)/MAR1!$D$13,(P9157-MAR1!$C$13)/MAR1!$E$13)</f>
        <v/>
      </c>
    </row>
    <row r="9158">
      <c r="A9158" s="5" t="n">
        <v>9157</v>
      </c>
      <c r="B9158" s="5" t="n">
        <v>26</v>
      </c>
      <c r="C9158" s="5" t="n">
        <v>32</v>
      </c>
      <c r="D9158" s="5" t="n">
        <v>2</v>
      </c>
      <c r="E9158" s="5" t="n">
        <v>0</v>
      </c>
      <c r="F9158" s="5" t="n">
        <v>32.1</v>
      </c>
      <c r="G9158" s="5" t="n">
        <v>15.4</v>
      </c>
      <c r="H9158" s="5" t="n">
        <v>15.31</v>
      </c>
      <c r="I9158" s="6">
        <f>IF(E9158&gt;=Markov!$B$3,1,0)</f>
        <v/>
      </c>
      <c r="J9158" s="6">
        <f>I9157</f>
        <v/>
      </c>
      <c r="K9158" s="7">
        <f>MAR1!$B$5+MAR1!$C$5*COS(2*PI()*$C9158/365)+MAR1!$D$5*SIN(2*PI()*$C9158/365)</f>
        <v/>
      </c>
      <c r="L9158" s="7">
        <f>MAR1!$B$6+MAR1!$C$6*COS(2*PI()*$C9158/365)+MAR1!$D$6*SIN(2*PI()*$C9158/365)</f>
        <v/>
      </c>
      <c r="M9158" s="7">
        <f>MAR1!$B$7+MAR1!$C$7*COS(2*PI()*$C9158/365)+MAR1!$D$7*SIN(2*PI()*$C9158/365)</f>
        <v/>
      </c>
      <c r="N9158" s="7">
        <f>F9158-K9158</f>
        <v/>
      </c>
      <c r="O9158" s="7">
        <f>G9158-L9158</f>
        <v/>
      </c>
      <c r="P9158" s="7">
        <f>H9158-M9158</f>
        <v/>
      </c>
      <c r="Q9158" s="7">
        <f>IF($I9158=1,(N9158-MAR1!$B$11)/MAR1!$D$11,(N9158-MAR1!$C$11)/MAR1!$E$11)</f>
        <v/>
      </c>
      <c r="R9158" s="7">
        <f>IF($I9158=1,(O9158-MAR1!$B$12)/MAR1!$D$12,(O9158-MAR1!$C$12)/MAR1!$E$12)</f>
        <v/>
      </c>
      <c r="S9158" s="7">
        <f>IF($I9158=1,(P9158-MAR1!$B$13)/MAR1!$D$13,(P9158-MAR1!$C$13)/MAR1!$E$13)</f>
        <v/>
      </c>
    </row>
    <row r="9159">
      <c r="A9159" s="5" t="n">
        <v>9158</v>
      </c>
      <c r="B9159" s="5" t="n">
        <v>26</v>
      </c>
      <c r="C9159" s="5" t="n">
        <v>33</v>
      </c>
      <c r="D9159" s="5" t="n">
        <v>2</v>
      </c>
      <c r="E9159" s="5" t="n">
        <v>0</v>
      </c>
      <c r="F9159" s="5" t="n">
        <v>31.9</v>
      </c>
      <c r="G9159" s="5" t="n">
        <v>14.4</v>
      </c>
      <c r="H9159" s="5" t="n">
        <v>19.93</v>
      </c>
      <c r="I9159" s="6">
        <f>IF(E9159&gt;=Markov!$B$3,1,0)</f>
        <v/>
      </c>
      <c r="J9159" s="6">
        <f>I9158</f>
        <v/>
      </c>
      <c r="K9159" s="7">
        <f>MAR1!$B$5+MAR1!$C$5*COS(2*PI()*$C9159/365)+MAR1!$D$5*SIN(2*PI()*$C9159/365)</f>
        <v/>
      </c>
      <c r="L9159" s="7">
        <f>MAR1!$B$6+MAR1!$C$6*COS(2*PI()*$C9159/365)+MAR1!$D$6*SIN(2*PI()*$C9159/365)</f>
        <v/>
      </c>
      <c r="M9159" s="7">
        <f>MAR1!$B$7+MAR1!$C$7*COS(2*PI()*$C9159/365)+MAR1!$D$7*SIN(2*PI()*$C9159/365)</f>
        <v/>
      </c>
      <c r="N9159" s="7">
        <f>F9159-K9159</f>
        <v/>
      </c>
      <c r="O9159" s="7">
        <f>G9159-L9159</f>
        <v/>
      </c>
      <c r="P9159" s="7">
        <f>H9159-M9159</f>
        <v/>
      </c>
      <c r="Q9159" s="7">
        <f>IF($I9159=1,(N9159-MAR1!$B$11)/MAR1!$D$11,(N9159-MAR1!$C$11)/MAR1!$E$11)</f>
        <v/>
      </c>
      <c r="R9159" s="7">
        <f>IF($I9159=1,(O9159-MAR1!$B$12)/MAR1!$D$12,(O9159-MAR1!$C$12)/MAR1!$E$12)</f>
        <v/>
      </c>
      <c r="S9159" s="7">
        <f>IF($I9159=1,(P9159-MAR1!$B$13)/MAR1!$D$13,(P9159-MAR1!$C$13)/MAR1!$E$13)</f>
        <v/>
      </c>
    </row>
    <row r="9160">
      <c r="A9160" s="5" t="n">
        <v>9159</v>
      </c>
      <c r="B9160" s="5" t="n">
        <v>26</v>
      </c>
      <c r="C9160" s="5" t="n">
        <v>34</v>
      </c>
      <c r="D9160" s="5" t="n">
        <v>2</v>
      </c>
      <c r="E9160" s="5" t="n">
        <v>0</v>
      </c>
      <c r="F9160" s="5" t="n">
        <v>32.3</v>
      </c>
      <c r="G9160" s="5" t="n">
        <v>16</v>
      </c>
      <c r="H9160" s="5" t="n">
        <v>17.74</v>
      </c>
      <c r="I9160" s="6">
        <f>IF(E9160&gt;=Markov!$B$3,1,0)</f>
        <v/>
      </c>
      <c r="J9160" s="6">
        <f>I9159</f>
        <v/>
      </c>
      <c r="K9160" s="7">
        <f>MAR1!$B$5+MAR1!$C$5*COS(2*PI()*$C9160/365)+MAR1!$D$5*SIN(2*PI()*$C9160/365)</f>
        <v/>
      </c>
      <c r="L9160" s="7">
        <f>MAR1!$B$6+MAR1!$C$6*COS(2*PI()*$C9160/365)+MAR1!$D$6*SIN(2*PI()*$C9160/365)</f>
        <v/>
      </c>
      <c r="M9160" s="7">
        <f>MAR1!$B$7+MAR1!$C$7*COS(2*PI()*$C9160/365)+MAR1!$D$7*SIN(2*PI()*$C9160/365)</f>
        <v/>
      </c>
      <c r="N9160" s="7">
        <f>F9160-K9160</f>
        <v/>
      </c>
      <c r="O9160" s="7">
        <f>G9160-L9160</f>
        <v/>
      </c>
      <c r="P9160" s="7">
        <f>H9160-M9160</f>
        <v/>
      </c>
      <c r="Q9160" s="7">
        <f>IF($I9160=1,(N9160-MAR1!$B$11)/MAR1!$D$11,(N9160-MAR1!$C$11)/MAR1!$E$11)</f>
        <v/>
      </c>
      <c r="R9160" s="7">
        <f>IF($I9160=1,(O9160-MAR1!$B$12)/MAR1!$D$12,(O9160-MAR1!$C$12)/MAR1!$E$12)</f>
        <v/>
      </c>
      <c r="S9160" s="7">
        <f>IF($I9160=1,(P9160-MAR1!$B$13)/MAR1!$D$13,(P9160-MAR1!$C$13)/MAR1!$E$13)</f>
        <v/>
      </c>
    </row>
    <row r="9161">
      <c r="A9161" s="5" t="n">
        <v>9160</v>
      </c>
      <c r="B9161" s="5" t="n">
        <v>26</v>
      </c>
      <c r="C9161" s="5" t="n">
        <v>35</v>
      </c>
      <c r="D9161" s="5" t="n">
        <v>2</v>
      </c>
      <c r="E9161" s="5" t="n">
        <v>0</v>
      </c>
      <c r="F9161" s="5" t="n">
        <v>31.6</v>
      </c>
      <c r="G9161" s="5" t="n">
        <v>16.2</v>
      </c>
      <c r="H9161" s="5" t="n">
        <v>23.83</v>
      </c>
      <c r="I9161" s="6">
        <f>IF(E9161&gt;=Markov!$B$3,1,0)</f>
        <v/>
      </c>
      <c r="J9161" s="6">
        <f>I9160</f>
        <v/>
      </c>
      <c r="K9161" s="7">
        <f>MAR1!$B$5+MAR1!$C$5*COS(2*PI()*$C9161/365)+MAR1!$D$5*SIN(2*PI()*$C9161/365)</f>
        <v/>
      </c>
      <c r="L9161" s="7">
        <f>MAR1!$B$6+MAR1!$C$6*COS(2*PI()*$C9161/365)+MAR1!$D$6*SIN(2*PI()*$C9161/365)</f>
        <v/>
      </c>
      <c r="M9161" s="7">
        <f>MAR1!$B$7+MAR1!$C$7*COS(2*PI()*$C9161/365)+MAR1!$D$7*SIN(2*PI()*$C9161/365)</f>
        <v/>
      </c>
      <c r="N9161" s="7">
        <f>F9161-K9161</f>
        <v/>
      </c>
      <c r="O9161" s="7">
        <f>G9161-L9161</f>
        <v/>
      </c>
      <c r="P9161" s="7">
        <f>H9161-M9161</f>
        <v/>
      </c>
      <c r="Q9161" s="7">
        <f>IF($I9161=1,(N9161-MAR1!$B$11)/MAR1!$D$11,(N9161-MAR1!$C$11)/MAR1!$E$11)</f>
        <v/>
      </c>
      <c r="R9161" s="7">
        <f>IF($I9161=1,(O9161-MAR1!$B$12)/MAR1!$D$12,(O9161-MAR1!$C$12)/MAR1!$E$12)</f>
        <v/>
      </c>
      <c r="S9161" s="7">
        <f>IF($I9161=1,(P9161-MAR1!$B$13)/MAR1!$D$13,(P9161-MAR1!$C$13)/MAR1!$E$13)</f>
        <v/>
      </c>
    </row>
    <row r="9162">
      <c r="A9162" s="5" t="n">
        <v>9161</v>
      </c>
      <c r="B9162" s="5" t="n">
        <v>26</v>
      </c>
      <c r="C9162" s="5" t="n">
        <v>36</v>
      </c>
      <c r="D9162" s="5" t="n">
        <v>2</v>
      </c>
      <c r="E9162" s="5" t="n">
        <v>0</v>
      </c>
      <c r="F9162" s="5" t="n">
        <v>32.6</v>
      </c>
      <c r="G9162" s="5" t="n">
        <v>15.7</v>
      </c>
      <c r="H9162" s="5" t="n">
        <v>24.61</v>
      </c>
      <c r="I9162" s="6">
        <f>IF(E9162&gt;=Markov!$B$3,1,0)</f>
        <v/>
      </c>
      <c r="J9162" s="6">
        <f>I9161</f>
        <v/>
      </c>
      <c r="K9162" s="7">
        <f>MAR1!$B$5+MAR1!$C$5*COS(2*PI()*$C9162/365)+MAR1!$D$5*SIN(2*PI()*$C9162/365)</f>
        <v/>
      </c>
      <c r="L9162" s="7">
        <f>MAR1!$B$6+MAR1!$C$6*COS(2*PI()*$C9162/365)+MAR1!$D$6*SIN(2*PI()*$C9162/365)</f>
        <v/>
      </c>
      <c r="M9162" s="7">
        <f>MAR1!$B$7+MAR1!$C$7*COS(2*PI()*$C9162/365)+MAR1!$D$7*SIN(2*PI()*$C9162/365)</f>
        <v/>
      </c>
      <c r="N9162" s="7">
        <f>F9162-K9162</f>
        <v/>
      </c>
      <c r="O9162" s="7">
        <f>G9162-L9162</f>
        <v/>
      </c>
      <c r="P9162" s="7">
        <f>H9162-M9162</f>
        <v/>
      </c>
      <c r="Q9162" s="7">
        <f>IF($I9162=1,(N9162-MAR1!$B$11)/MAR1!$D$11,(N9162-MAR1!$C$11)/MAR1!$E$11)</f>
        <v/>
      </c>
      <c r="R9162" s="7">
        <f>IF($I9162=1,(O9162-MAR1!$B$12)/MAR1!$D$12,(O9162-MAR1!$C$12)/MAR1!$E$12)</f>
        <v/>
      </c>
      <c r="S9162" s="7">
        <f>IF($I9162=1,(P9162-MAR1!$B$13)/MAR1!$D$13,(P9162-MAR1!$C$13)/MAR1!$E$13)</f>
        <v/>
      </c>
    </row>
    <row r="9163">
      <c r="A9163" s="5" t="n">
        <v>9162</v>
      </c>
      <c r="B9163" s="5" t="n">
        <v>26</v>
      </c>
      <c r="C9163" s="5" t="n">
        <v>37</v>
      </c>
      <c r="D9163" s="5" t="n">
        <v>2</v>
      </c>
      <c r="E9163" s="5" t="n">
        <v>0</v>
      </c>
      <c r="F9163" s="5" t="n">
        <v>32.3</v>
      </c>
      <c r="G9163" s="5" t="n">
        <v>14.7</v>
      </c>
      <c r="H9163" s="5" t="n">
        <v>22.46</v>
      </c>
      <c r="I9163" s="6">
        <f>IF(E9163&gt;=Markov!$B$3,1,0)</f>
        <v/>
      </c>
      <c r="J9163" s="6">
        <f>I9162</f>
        <v/>
      </c>
      <c r="K9163" s="7">
        <f>MAR1!$B$5+MAR1!$C$5*COS(2*PI()*$C9163/365)+MAR1!$D$5*SIN(2*PI()*$C9163/365)</f>
        <v/>
      </c>
      <c r="L9163" s="7">
        <f>MAR1!$B$6+MAR1!$C$6*COS(2*PI()*$C9163/365)+MAR1!$D$6*SIN(2*PI()*$C9163/365)</f>
        <v/>
      </c>
      <c r="M9163" s="7">
        <f>MAR1!$B$7+MAR1!$C$7*COS(2*PI()*$C9163/365)+MAR1!$D$7*SIN(2*PI()*$C9163/365)</f>
        <v/>
      </c>
      <c r="N9163" s="7">
        <f>F9163-K9163</f>
        <v/>
      </c>
      <c r="O9163" s="7">
        <f>G9163-L9163</f>
        <v/>
      </c>
      <c r="P9163" s="7">
        <f>H9163-M9163</f>
        <v/>
      </c>
      <c r="Q9163" s="7">
        <f>IF($I9163=1,(N9163-MAR1!$B$11)/MAR1!$D$11,(N9163-MAR1!$C$11)/MAR1!$E$11)</f>
        <v/>
      </c>
      <c r="R9163" s="7">
        <f>IF($I9163=1,(O9163-MAR1!$B$12)/MAR1!$D$12,(O9163-MAR1!$C$12)/MAR1!$E$12)</f>
        <v/>
      </c>
      <c r="S9163" s="7">
        <f>IF($I9163=1,(P9163-MAR1!$B$13)/MAR1!$D$13,(P9163-MAR1!$C$13)/MAR1!$E$13)</f>
        <v/>
      </c>
    </row>
    <row r="9164">
      <c r="A9164" s="5" t="n">
        <v>9163</v>
      </c>
      <c r="B9164" s="5" t="n">
        <v>26</v>
      </c>
      <c r="C9164" s="5" t="n">
        <v>38</v>
      </c>
      <c r="D9164" s="5" t="n">
        <v>2</v>
      </c>
      <c r="E9164" s="5" t="n">
        <v>0</v>
      </c>
      <c r="F9164" s="5" t="n">
        <v>35</v>
      </c>
      <c r="G9164" s="5" t="n">
        <v>18</v>
      </c>
      <c r="H9164" s="5" t="n">
        <v>17.76</v>
      </c>
      <c r="I9164" s="6">
        <f>IF(E9164&gt;=Markov!$B$3,1,0)</f>
        <v/>
      </c>
      <c r="J9164" s="6">
        <f>I9163</f>
        <v/>
      </c>
      <c r="K9164" s="7">
        <f>MAR1!$B$5+MAR1!$C$5*COS(2*PI()*$C9164/365)+MAR1!$D$5*SIN(2*PI()*$C9164/365)</f>
        <v/>
      </c>
      <c r="L9164" s="7">
        <f>MAR1!$B$6+MAR1!$C$6*COS(2*PI()*$C9164/365)+MAR1!$D$6*SIN(2*PI()*$C9164/365)</f>
        <v/>
      </c>
      <c r="M9164" s="7">
        <f>MAR1!$B$7+MAR1!$C$7*COS(2*PI()*$C9164/365)+MAR1!$D$7*SIN(2*PI()*$C9164/365)</f>
        <v/>
      </c>
      <c r="N9164" s="7">
        <f>F9164-K9164</f>
        <v/>
      </c>
      <c r="O9164" s="7">
        <f>G9164-L9164</f>
        <v/>
      </c>
      <c r="P9164" s="7">
        <f>H9164-M9164</f>
        <v/>
      </c>
      <c r="Q9164" s="7">
        <f>IF($I9164=1,(N9164-MAR1!$B$11)/MAR1!$D$11,(N9164-MAR1!$C$11)/MAR1!$E$11)</f>
        <v/>
      </c>
      <c r="R9164" s="7">
        <f>IF($I9164=1,(O9164-MAR1!$B$12)/MAR1!$D$12,(O9164-MAR1!$C$12)/MAR1!$E$12)</f>
        <v/>
      </c>
      <c r="S9164" s="7">
        <f>IF($I9164=1,(P9164-MAR1!$B$13)/MAR1!$D$13,(P9164-MAR1!$C$13)/MAR1!$E$13)</f>
        <v/>
      </c>
    </row>
    <row r="9165">
      <c r="A9165" s="5" t="n">
        <v>9164</v>
      </c>
      <c r="B9165" s="5" t="n">
        <v>26</v>
      </c>
      <c r="C9165" s="5" t="n">
        <v>39</v>
      </c>
      <c r="D9165" s="5" t="n">
        <v>2</v>
      </c>
      <c r="E9165" s="5" t="n">
        <v>0</v>
      </c>
      <c r="F9165" s="5" t="n">
        <v>35.3</v>
      </c>
      <c r="G9165" s="5" t="n">
        <v>15.8</v>
      </c>
      <c r="H9165" s="5" t="n">
        <v>18.75</v>
      </c>
      <c r="I9165" s="6">
        <f>IF(E9165&gt;=Markov!$B$3,1,0)</f>
        <v/>
      </c>
      <c r="J9165" s="6">
        <f>I9164</f>
        <v/>
      </c>
      <c r="K9165" s="7">
        <f>MAR1!$B$5+MAR1!$C$5*COS(2*PI()*$C9165/365)+MAR1!$D$5*SIN(2*PI()*$C9165/365)</f>
        <v/>
      </c>
      <c r="L9165" s="7">
        <f>MAR1!$B$6+MAR1!$C$6*COS(2*PI()*$C9165/365)+MAR1!$D$6*SIN(2*PI()*$C9165/365)</f>
        <v/>
      </c>
      <c r="M9165" s="7">
        <f>MAR1!$B$7+MAR1!$C$7*COS(2*PI()*$C9165/365)+MAR1!$D$7*SIN(2*PI()*$C9165/365)</f>
        <v/>
      </c>
      <c r="N9165" s="7">
        <f>F9165-K9165</f>
        <v/>
      </c>
      <c r="O9165" s="7">
        <f>G9165-L9165</f>
        <v/>
      </c>
      <c r="P9165" s="7">
        <f>H9165-M9165</f>
        <v/>
      </c>
      <c r="Q9165" s="7">
        <f>IF($I9165=1,(N9165-MAR1!$B$11)/MAR1!$D$11,(N9165-MAR1!$C$11)/MAR1!$E$11)</f>
        <v/>
      </c>
      <c r="R9165" s="7">
        <f>IF($I9165=1,(O9165-MAR1!$B$12)/MAR1!$D$12,(O9165-MAR1!$C$12)/MAR1!$E$12)</f>
        <v/>
      </c>
      <c r="S9165" s="7">
        <f>IF($I9165=1,(P9165-MAR1!$B$13)/MAR1!$D$13,(P9165-MAR1!$C$13)/MAR1!$E$13)</f>
        <v/>
      </c>
    </row>
    <row r="9166">
      <c r="A9166" s="5" t="n">
        <v>9165</v>
      </c>
      <c r="B9166" s="5" t="n">
        <v>26</v>
      </c>
      <c r="C9166" s="5" t="n">
        <v>40</v>
      </c>
      <c r="D9166" s="5" t="n">
        <v>2</v>
      </c>
      <c r="E9166" s="5" t="n">
        <v>0</v>
      </c>
      <c r="F9166" s="5" t="n">
        <v>33.2</v>
      </c>
      <c r="G9166" s="5" t="n">
        <v>16.2</v>
      </c>
      <c r="H9166" s="5" t="n">
        <v>15.7</v>
      </c>
      <c r="I9166" s="6">
        <f>IF(E9166&gt;=Markov!$B$3,1,0)</f>
        <v/>
      </c>
      <c r="J9166" s="6">
        <f>I9165</f>
        <v/>
      </c>
      <c r="K9166" s="7">
        <f>MAR1!$B$5+MAR1!$C$5*COS(2*PI()*$C9166/365)+MAR1!$D$5*SIN(2*PI()*$C9166/365)</f>
        <v/>
      </c>
      <c r="L9166" s="7">
        <f>MAR1!$B$6+MAR1!$C$6*COS(2*PI()*$C9166/365)+MAR1!$D$6*SIN(2*PI()*$C9166/365)</f>
        <v/>
      </c>
      <c r="M9166" s="7">
        <f>MAR1!$B$7+MAR1!$C$7*COS(2*PI()*$C9166/365)+MAR1!$D$7*SIN(2*PI()*$C9166/365)</f>
        <v/>
      </c>
      <c r="N9166" s="7">
        <f>F9166-K9166</f>
        <v/>
      </c>
      <c r="O9166" s="7">
        <f>G9166-L9166</f>
        <v/>
      </c>
      <c r="P9166" s="7">
        <f>H9166-M9166</f>
        <v/>
      </c>
      <c r="Q9166" s="7">
        <f>IF($I9166=1,(N9166-MAR1!$B$11)/MAR1!$D$11,(N9166-MAR1!$C$11)/MAR1!$E$11)</f>
        <v/>
      </c>
      <c r="R9166" s="7">
        <f>IF($I9166=1,(O9166-MAR1!$B$12)/MAR1!$D$12,(O9166-MAR1!$C$12)/MAR1!$E$12)</f>
        <v/>
      </c>
      <c r="S9166" s="7">
        <f>IF($I9166=1,(P9166-MAR1!$B$13)/MAR1!$D$13,(P9166-MAR1!$C$13)/MAR1!$E$13)</f>
        <v/>
      </c>
    </row>
    <row r="9167">
      <c r="A9167" s="5" t="n">
        <v>9166</v>
      </c>
      <c r="B9167" s="5" t="n">
        <v>26</v>
      </c>
      <c r="C9167" s="5" t="n">
        <v>41</v>
      </c>
      <c r="D9167" s="5" t="n">
        <v>2</v>
      </c>
      <c r="E9167" s="5" t="n">
        <v>0</v>
      </c>
      <c r="F9167" s="5" t="n">
        <v>32.9</v>
      </c>
      <c r="G9167" s="5" t="n">
        <v>17.4</v>
      </c>
      <c r="H9167" s="5" t="n">
        <v>20.06</v>
      </c>
      <c r="I9167" s="6">
        <f>IF(E9167&gt;=Markov!$B$3,1,0)</f>
        <v/>
      </c>
      <c r="J9167" s="6">
        <f>I9166</f>
        <v/>
      </c>
      <c r="K9167" s="7">
        <f>MAR1!$B$5+MAR1!$C$5*COS(2*PI()*$C9167/365)+MAR1!$D$5*SIN(2*PI()*$C9167/365)</f>
        <v/>
      </c>
      <c r="L9167" s="7">
        <f>MAR1!$B$6+MAR1!$C$6*COS(2*PI()*$C9167/365)+MAR1!$D$6*SIN(2*PI()*$C9167/365)</f>
        <v/>
      </c>
      <c r="M9167" s="7">
        <f>MAR1!$B$7+MAR1!$C$7*COS(2*PI()*$C9167/365)+MAR1!$D$7*SIN(2*PI()*$C9167/365)</f>
        <v/>
      </c>
      <c r="N9167" s="7">
        <f>F9167-K9167</f>
        <v/>
      </c>
      <c r="O9167" s="7">
        <f>G9167-L9167</f>
        <v/>
      </c>
      <c r="P9167" s="7">
        <f>H9167-M9167</f>
        <v/>
      </c>
      <c r="Q9167" s="7">
        <f>IF($I9167=1,(N9167-MAR1!$B$11)/MAR1!$D$11,(N9167-MAR1!$C$11)/MAR1!$E$11)</f>
        <v/>
      </c>
      <c r="R9167" s="7">
        <f>IF($I9167=1,(O9167-MAR1!$B$12)/MAR1!$D$12,(O9167-MAR1!$C$12)/MAR1!$E$12)</f>
        <v/>
      </c>
      <c r="S9167" s="7">
        <f>IF($I9167=1,(P9167-MAR1!$B$13)/MAR1!$D$13,(P9167-MAR1!$C$13)/MAR1!$E$13)</f>
        <v/>
      </c>
    </row>
    <row r="9168">
      <c r="A9168" s="5" t="n">
        <v>9167</v>
      </c>
      <c r="B9168" s="5" t="n">
        <v>26</v>
      </c>
      <c r="C9168" s="5" t="n">
        <v>42</v>
      </c>
      <c r="D9168" s="5" t="n">
        <v>2</v>
      </c>
      <c r="E9168" s="5" t="n">
        <v>0</v>
      </c>
      <c r="F9168" s="5" t="n">
        <v>33.1</v>
      </c>
      <c r="G9168" s="5" t="n">
        <v>18.3</v>
      </c>
      <c r="H9168" s="5" t="n">
        <v>17.48</v>
      </c>
      <c r="I9168" s="6">
        <f>IF(E9168&gt;=Markov!$B$3,1,0)</f>
        <v/>
      </c>
      <c r="J9168" s="6">
        <f>I9167</f>
        <v/>
      </c>
      <c r="K9168" s="7">
        <f>MAR1!$B$5+MAR1!$C$5*COS(2*PI()*$C9168/365)+MAR1!$D$5*SIN(2*PI()*$C9168/365)</f>
        <v/>
      </c>
      <c r="L9168" s="7">
        <f>MAR1!$B$6+MAR1!$C$6*COS(2*PI()*$C9168/365)+MAR1!$D$6*SIN(2*PI()*$C9168/365)</f>
        <v/>
      </c>
      <c r="M9168" s="7">
        <f>MAR1!$B$7+MAR1!$C$7*COS(2*PI()*$C9168/365)+MAR1!$D$7*SIN(2*PI()*$C9168/365)</f>
        <v/>
      </c>
      <c r="N9168" s="7">
        <f>F9168-K9168</f>
        <v/>
      </c>
      <c r="O9168" s="7">
        <f>G9168-L9168</f>
        <v/>
      </c>
      <c r="P9168" s="7">
        <f>H9168-M9168</f>
        <v/>
      </c>
      <c r="Q9168" s="7">
        <f>IF($I9168=1,(N9168-MAR1!$B$11)/MAR1!$D$11,(N9168-MAR1!$C$11)/MAR1!$E$11)</f>
        <v/>
      </c>
      <c r="R9168" s="7">
        <f>IF($I9168=1,(O9168-MAR1!$B$12)/MAR1!$D$12,(O9168-MAR1!$C$12)/MAR1!$E$12)</f>
        <v/>
      </c>
      <c r="S9168" s="7">
        <f>IF($I9168=1,(P9168-MAR1!$B$13)/MAR1!$D$13,(P9168-MAR1!$C$13)/MAR1!$E$13)</f>
        <v/>
      </c>
    </row>
    <row r="9169">
      <c r="A9169" s="5" t="n">
        <v>9168</v>
      </c>
      <c r="B9169" s="5" t="n">
        <v>26</v>
      </c>
      <c r="C9169" s="5" t="n">
        <v>43</v>
      </c>
      <c r="D9169" s="5" t="n">
        <v>2</v>
      </c>
      <c r="E9169" s="5" t="n">
        <v>0</v>
      </c>
      <c r="F9169" s="5" t="n">
        <v>30.2</v>
      </c>
      <c r="G9169" s="5" t="n">
        <v>18.4</v>
      </c>
      <c r="H9169" s="5" t="n">
        <v>16.38</v>
      </c>
      <c r="I9169" s="6">
        <f>IF(E9169&gt;=Markov!$B$3,1,0)</f>
        <v/>
      </c>
      <c r="J9169" s="6">
        <f>I9168</f>
        <v/>
      </c>
      <c r="K9169" s="7">
        <f>MAR1!$B$5+MAR1!$C$5*COS(2*PI()*$C9169/365)+MAR1!$D$5*SIN(2*PI()*$C9169/365)</f>
        <v/>
      </c>
      <c r="L9169" s="7">
        <f>MAR1!$B$6+MAR1!$C$6*COS(2*PI()*$C9169/365)+MAR1!$D$6*SIN(2*PI()*$C9169/365)</f>
        <v/>
      </c>
      <c r="M9169" s="7">
        <f>MAR1!$B$7+MAR1!$C$7*COS(2*PI()*$C9169/365)+MAR1!$D$7*SIN(2*PI()*$C9169/365)</f>
        <v/>
      </c>
      <c r="N9169" s="7">
        <f>F9169-K9169</f>
        <v/>
      </c>
      <c r="O9169" s="7">
        <f>G9169-L9169</f>
        <v/>
      </c>
      <c r="P9169" s="7">
        <f>H9169-M9169</f>
        <v/>
      </c>
      <c r="Q9169" s="7">
        <f>IF($I9169=1,(N9169-MAR1!$B$11)/MAR1!$D$11,(N9169-MAR1!$C$11)/MAR1!$E$11)</f>
        <v/>
      </c>
      <c r="R9169" s="7">
        <f>IF($I9169=1,(O9169-MAR1!$B$12)/MAR1!$D$12,(O9169-MAR1!$C$12)/MAR1!$E$12)</f>
        <v/>
      </c>
      <c r="S9169" s="7">
        <f>IF($I9169=1,(P9169-MAR1!$B$13)/MAR1!$D$13,(P9169-MAR1!$C$13)/MAR1!$E$13)</f>
        <v/>
      </c>
    </row>
    <row r="9170">
      <c r="A9170" s="5" t="n">
        <v>9169</v>
      </c>
      <c r="B9170" s="5" t="n">
        <v>26</v>
      </c>
      <c r="C9170" s="5" t="n">
        <v>44</v>
      </c>
      <c r="D9170" s="5" t="n">
        <v>2</v>
      </c>
      <c r="E9170" s="5" t="n">
        <v>0</v>
      </c>
      <c r="F9170" s="5" t="n">
        <v>28.3</v>
      </c>
      <c r="G9170" s="5" t="n">
        <v>17.3</v>
      </c>
      <c r="H9170" s="5" t="n">
        <v>15.2</v>
      </c>
      <c r="I9170" s="6">
        <f>IF(E9170&gt;=Markov!$B$3,1,0)</f>
        <v/>
      </c>
      <c r="J9170" s="6">
        <f>I9169</f>
        <v/>
      </c>
      <c r="K9170" s="7">
        <f>MAR1!$B$5+MAR1!$C$5*COS(2*PI()*$C9170/365)+MAR1!$D$5*SIN(2*PI()*$C9170/365)</f>
        <v/>
      </c>
      <c r="L9170" s="7">
        <f>MAR1!$B$6+MAR1!$C$6*COS(2*PI()*$C9170/365)+MAR1!$D$6*SIN(2*PI()*$C9170/365)</f>
        <v/>
      </c>
      <c r="M9170" s="7">
        <f>MAR1!$B$7+MAR1!$C$7*COS(2*PI()*$C9170/365)+MAR1!$D$7*SIN(2*PI()*$C9170/365)</f>
        <v/>
      </c>
      <c r="N9170" s="7">
        <f>F9170-K9170</f>
        <v/>
      </c>
      <c r="O9170" s="7">
        <f>G9170-L9170</f>
        <v/>
      </c>
      <c r="P9170" s="7">
        <f>H9170-M9170</f>
        <v/>
      </c>
      <c r="Q9170" s="7">
        <f>IF($I9170=1,(N9170-MAR1!$B$11)/MAR1!$D$11,(N9170-MAR1!$C$11)/MAR1!$E$11)</f>
        <v/>
      </c>
      <c r="R9170" s="7">
        <f>IF($I9170=1,(O9170-MAR1!$B$12)/MAR1!$D$12,(O9170-MAR1!$C$12)/MAR1!$E$12)</f>
        <v/>
      </c>
      <c r="S9170" s="7">
        <f>IF($I9170=1,(P9170-MAR1!$B$13)/MAR1!$D$13,(P9170-MAR1!$C$13)/MAR1!$E$13)</f>
        <v/>
      </c>
    </row>
    <row r="9171">
      <c r="A9171" s="5" t="n">
        <v>9170</v>
      </c>
      <c r="B9171" s="5" t="n">
        <v>26</v>
      </c>
      <c r="C9171" s="5" t="n">
        <v>45</v>
      </c>
      <c r="D9171" s="5" t="n">
        <v>2</v>
      </c>
      <c r="E9171" s="5" t="n">
        <v>0</v>
      </c>
      <c r="F9171" s="5" t="n">
        <v>30.9</v>
      </c>
      <c r="G9171" s="5" t="n">
        <v>16.6</v>
      </c>
      <c r="H9171" s="5" t="n">
        <v>21.45</v>
      </c>
      <c r="I9171" s="6">
        <f>IF(E9171&gt;=Markov!$B$3,1,0)</f>
        <v/>
      </c>
      <c r="J9171" s="6">
        <f>I9170</f>
        <v/>
      </c>
      <c r="K9171" s="7">
        <f>MAR1!$B$5+MAR1!$C$5*COS(2*PI()*$C9171/365)+MAR1!$D$5*SIN(2*PI()*$C9171/365)</f>
        <v/>
      </c>
      <c r="L9171" s="7">
        <f>MAR1!$B$6+MAR1!$C$6*COS(2*PI()*$C9171/365)+MAR1!$D$6*SIN(2*PI()*$C9171/365)</f>
        <v/>
      </c>
      <c r="M9171" s="7">
        <f>MAR1!$B$7+MAR1!$C$7*COS(2*PI()*$C9171/365)+MAR1!$D$7*SIN(2*PI()*$C9171/365)</f>
        <v/>
      </c>
      <c r="N9171" s="7">
        <f>F9171-K9171</f>
        <v/>
      </c>
      <c r="O9171" s="7">
        <f>G9171-L9171</f>
        <v/>
      </c>
      <c r="P9171" s="7">
        <f>H9171-M9171</f>
        <v/>
      </c>
      <c r="Q9171" s="7">
        <f>IF($I9171=1,(N9171-MAR1!$B$11)/MAR1!$D$11,(N9171-MAR1!$C$11)/MAR1!$E$11)</f>
        <v/>
      </c>
      <c r="R9171" s="7">
        <f>IF($I9171=1,(O9171-MAR1!$B$12)/MAR1!$D$12,(O9171-MAR1!$C$12)/MAR1!$E$12)</f>
        <v/>
      </c>
      <c r="S9171" s="7">
        <f>IF($I9171=1,(P9171-MAR1!$B$13)/MAR1!$D$13,(P9171-MAR1!$C$13)/MAR1!$E$13)</f>
        <v/>
      </c>
    </row>
    <row r="9172">
      <c r="A9172" s="5" t="n">
        <v>9171</v>
      </c>
      <c r="B9172" s="5" t="n">
        <v>26</v>
      </c>
      <c r="C9172" s="5" t="n">
        <v>46</v>
      </c>
      <c r="D9172" s="5" t="n">
        <v>2</v>
      </c>
      <c r="E9172" s="5" t="n">
        <v>0</v>
      </c>
      <c r="F9172" s="5" t="n">
        <v>31.2</v>
      </c>
      <c r="G9172" s="5" t="n">
        <v>13.4</v>
      </c>
      <c r="H9172" s="5" t="n">
        <v>20.5</v>
      </c>
      <c r="I9172" s="6">
        <f>IF(E9172&gt;=Markov!$B$3,1,0)</f>
        <v/>
      </c>
      <c r="J9172" s="6">
        <f>I9171</f>
        <v/>
      </c>
      <c r="K9172" s="7">
        <f>MAR1!$B$5+MAR1!$C$5*COS(2*PI()*$C9172/365)+MAR1!$D$5*SIN(2*PI()*$C9172/365)</f>
        <v/>
      </c>
      <c r="L9172" s="7">
        <f>MAR1!$B$6+MAR1!$C$6*COS(2*PI()*$C9172/365)+MAR1!$D$6*SIN(2*PI()*$C9172/365)</f>
        <v/>
      </c>
      <c r="M9172" s="7">
        <f>MAR1!$B$7+MAR1!$C$7*COS(2*PI()*$C9172/365)+MAR1!$D$7*SIN(2*PI()*$C9172/365)</f>
        <v/>
      </c>
      <c r="N9172" s="7">
        <f>F9172-K9172</f>
        <v/>
      </c>
      <c r="O9172" s="7">
        <f>G9172-L9172</f>
        <v/>
      </c>
      <c r="P9172" s="7">
        <f>H9172-M9172</f>
        <v/>
      </c>
      <c r="Q9172" s="7">
        <f>IF($I9172=1,(N9172-MAR1!$B$11)/MAR1!$D$11,(N9172-MAR1!$C$11)/MAR1!$E$11)</f>
        <v/>
      </c>
      <c r="R9172" s="7">
        <f>IF($I9172=1,(O9172-MAR1!$B$12)/MAR1!$D$12,(O9172-MAR1!$C$12)/MAR1!$E$12)</f>
        <v/>
      </c>
      <c r="S9172" s="7">
        <f>IF($I9172=1,(P9172-MAR1!$B$13)/MAR1!$D$13,(P9172-MAR1!$C$13)/MAR1!$E$13)</f>
        <v/>
      </c>
    </row>
    <row r="9173">
      <c r="A9173" s="5" t="n">
        <v>9172</v>
      </c>
      <c r="B9173" s="5" t="n">
        <v>26</v>
      </c>
      <c r="C9173" s="5" t="n">
        <v>47</v>
      </c>
      <c r="D9173" s="5" t="n">
        <v>2</v>
      </c>
      <c r="E9173" s="5" t="n">
        <v>0</v>
      </c>
      <c r="F9173" s="5" t="n">
        <v>29.8</v>
      </c>
      <c r="G9173" s="5" t="n">
        <v>14.1</v>
      </c>
      <c r="H9173" s="5" t="n">
        <v>20</v>
      </c>
      <c r="I9173" s="6">
        <f>IF(E9173&gt;=Markov!$B$3,1,0)</f>
        <v/>
      </c>
      <c r="J9173" s="6">
        <f>I9172</f>
        <v/>
      </c>
      <c r="K9173" s="7">
        <f>MAR1!$B$5+MAR1!$C$5*COS(2*PI()*$C9173/365)+MAR1!$D$5*SIN(2*PI()*$C9173/365)</f>
        <v/>
      </c>
      <c r="L9173" s="7">
        <f>MAR1!$B$6+MAR1!$C$6*COS(2*PI()*$C9173/365)+MAR1!$D$6*SIN(2*PI()*$C9173/365)</f>
        <v/>
      </c>
      <c r="M9173" s="7">
        <f>MAR1!$B$7+MAR1!$C$7*COS(2*PI()*$C9173/365)+MAR1!$D$7*SIN(2*PI()*$C9173/365)</f>
        <v/>
      </c>
      <c r="N9173" s="7">
        <f>F9173-K9173</f>
        <v/>
      </c>
      <c r="O9173" s="7">
        <f>G9173-L9173</f>
        <v/>
      </c>
      <c r="P9173" s="7">
        <f>H9173-M9173</f>
        <v/>
      </c>
      <c r="Q9173" s="7">
        <f>IF($I9173=1,(N9173-MAR1!$B$11)/MAR1!$D$11,(N9173-MAR1!$C$11)/MAR1!$E$11)</f>
        <v/>
      </c>
      <c r="R9173" s="7">
        <f>IF($I9173=1,(O9173-MAR1!$B$12)/MAR1!$D$12,(O9173-MAR1!$C$12)/MAR1!$E$12)</f>
        <v/>
      </c>
      <c r="S9173" s="7">
        <f>IF($I9173=1,(P9173-MAR1!$B$13)/MAR1!$D$13,(P9173-MAR1!$C$13)/MAR1!$E$13)</f>
        <v/>
      </c>
    </row>
    <row r="9174">
      <c r="A9174" s="5" t="n">
        <v>9173</v>
      </c>
      <c r="B9174" s="5" t="n">
        <v>26</v>
      </c>
      <c r="C9174" s="5" t="n">
        <v>48</v>
      </c>
      <c r="D9174" s="5" t="n">
        <v>2</v>
      </c>
      <c r="E9174" s="5" t="n">
        <v>0</v>
      </c>
      <c r="F9174" s="5" t="n">
        <v>30.1</v>
      </c>
      <c r="G9174" s="5" t="n">
        <v>16.3</v>
      </c>
      <c r="H9174" s="5" t="n">
        <v>14.74</v>
      </c>
      <c r="I9174" s="6">
        <f>IF(E9174&gt;=Markov!$B$3,1,0)</f>
        <v/>
      </c>
      <c r="J9174" s="6">
        <f>I9173</f>
        <v/>
      </c>
      <c r="K9174" s="7">
        <f>MAR1!$B$5+MAR1!$C$5*COS(2*PI()*$C9174/365)+MAR1!$D$5*SIN(2*PI()*$C9174/365)</f>
        <v/>
      </c>
      <c r="L9174" s="7">
        <f>MAR1!$B$6+MAR1!$C$6*COS(2*PI()*$C9174/365)+MAR1!$D$6*SIN(2*PI()*$C9174/365)</f>
        <v/>
      </c>
      <c r="M9174" s="7">
        <f>MAR1!$B$7+MAR1!$C$7*COS(2*PI()*$C9174/365)+MAR1!$D$7*SIN(2*PI()*$C9174/365)</f>
        <v/>
      </c>
      <c r="N9174" s="7">
        <f>F9174-K9174</f>
        <v/>
      </c>
      <c r="O9174" s="7">
        <f>G9174-L9174</f>
        <v/>
      </c>
      <c r="P9174" s="7">
        <f>H9174-M9174</f>
        <v/>
      </c>
      <c r="Q9174" s="7">
        <f>IF($I9174=1,(N9174-MAR1!$B$11)/MAR1!$D$11,(N9174-MAR1!$C$11)/MAR1!$E$11)</f>
        <v/>
      </c>
      <c r="R9174" s="7">
        <f>IF($I9174=1,(O9174-MAR1!$B$12)/MAR1!$D$12,(O9174-MAR1!$C$12)/MAR1!$E$12)</f>
        <v/>
      </c>
      <c r="S9174" s="7">
        <f>IF($I9174=1,(P9174-MAR1!$B$13)/MAR1!$D$13,(P9174-MAR1!$C$13)/MAR1!$E$13)</f>
        <v/>
      </c>
    </row>
    <row r="9175">
      <c r="A9175" s="5" t="n">
        <v>9174</v>
      </c>
      <c r="B9175" s="5" t="n">
        <v>26</v>
      </c>
      <c r="C9175" s="5" t="n">
        <v>49</v>
      </c>
      <c r="D9175" s="5" t="n">
        <v>2</v>
      </c>
      <c r="E9175" s="5" t="n">
        <v>0</v>
      </c>
      <c r="F9175" s="5" t="n">
        <v>30.9</v>
      </c>
      <c r="G9175" s="5" t="n">
        <v>15.7</v>
      </c>
      <c r="H9175" s="5" t="n">
        <v>16.01</v>
      </c>
      <c r="I9175" s="6">
        <f>IF(E9175&gt;=Markov!$B$3,1,0)</f>
        <v/>
      </c>
      <c r="J9175" s="6">
        <f>I9174</f>
        <v/>
      </c>
      <c r="K9175" s="7">
        <f>MAR1!$B$5+MAR1!$C$5*COS(2*PI()*$C9175/365)+MAR1!$D$5*SIN(2*PI()*$C9175/365)</f>
        <v/>
      </c>
      <c r="L9175" s="7">
        <f>MAR1!$B$6+MAR1!$C$6*COS(2*PI()*$C9175/365)+MAR1!$D$6*SIN(2*PI()*$C9175/365)</f>
        <v/>
      </c>
      <c r="M9175" s="7">
        <f>MAR1!$B$7+MAR1!$C$7*COS(2*PI()*$C9175/365)+MAR1!$D$7*SIN(2*PI()*$C9175/365)</f>
        <v/>
      </c>
      <c r="N9175" s="7">
        <f>F9175-K9175</f>
        <v/>
      </c>
      <c r="O9175" s="7">
        <f>G9175-L9175</f>
        <v/>
      </c>
      <c r="P9175" s="7">
        <f>H9175-M9175</f>
        <v/>
      </c>
      <c r="Q9175" s="7">
        <f>IF($I9175=1,(N9175-MAR1!$B$11)/MAR1!$D$11,(N9175-MAR1!$C$11)/MAR1!$E$11)</f>
        <v/>
      </c>
      <c r="R9175" s="7">
        <f>IF($I9175=1,(O9175-MAR1!$B$12)/MAR1!$D$12,(O9175-MAR1!$C$12)/MAR1!$E$12)</f>
        <v/>
      </c>
      <c r="S9175" s="7">
        <f>IF($I9175=1,(P9175-MAR1!$B$13)/MAR1!$D$13,(P9175-MAR1!$C$13)/MAR1!$E$13)</f>
        <v/>
      </c>
    </row>
    <row r="9176">
      <c r="A9176" s="5" t="n">
        <v>9175</v>
      </c>
      <c r="B9176" s="5" t="n">
        <v>26</v>
      </c>
      <c r="C9176" s="5" t="n">
        <v>50</v>
      </c>
      <c r="D9176" s="5" t="n">
        <v>2</v>
      </c>
      <c r="E9176" s="5" t="n">
        <v>0</v>
      </c>
      <c r="F9176" s="5" t="n">
        <v>31.7</v>
      </c>
      <c r="G9176" s="5" t="n">
        <v>16</v>
      </c>
      <c r="H9176" s="5" t="n">
        <v>21.83</v>
      </c>
      <c r="I9176" s="6">
        <f>IF(E9176&gt;=Markov!$B$3,1,0)</f>
        <v/>
      </c>
      <c r="J9176" s="6">
        <f>I9175</f>
        <v/>
      </c>
      <c r="K9176" s="7">
        <f>MAR1!$B$5+MAR1!$C$5*COS(2*PI()*$C9176/365)+MAR1!$D$5*SIN(2*PI()*$C9176/365)</f>
        <v/>
      </c>
      <c r="L9176" s="7">
        <f>MAR1!$B$6+MAR1!$C$6*COS(2*PI()*$C9176/365)+MAR1!$D$6*SIN(2*PI()*$C9176/365)</f>
        <v/>
      </c>
      <c r="M9176" s="7">
        <f>MAR1!$B$7+MAR1!$C$7*COS(2*PI()*$C9176/365)+MAR1!$D$7*SIN(2*PI()*$C9176/365)</f>
        <v/>
      </c>
      <c r="N9176" s="7">
        <f>F9176-K9176</f>
        <v/>
      </c>
      <c r="O9176" s="7">
        <f>G9176-L9176</f>
        <v/>
      </c>
      <c r="P9176" s="7">
        <f>H9176-M9176</f>
        <v/>
      </c>
      <c r="Q9176" s="7">
        <f>IF($I9176=1,(N9176-MAR1!$B$11)/MAR1!$D$11,(N9176-MAR1!$C$11)/MAR1!$E$11)</f>
        <v/>
      </c>
      <c r="R9176" s="7">
        <f>IF($I9176=1,(O9176-MAR1!$B$12)/MAR1!$D$12,(O9176-MAR1!$C$12)/MAR1!$E$12)</f>
        <v/>
      </c>
      <c r="S9176" s="7">
        <f>IF($I9176=1,(P9176-MAR1!$B$13)/MAR1!$D$13,(P9176-MAR1!$C$13)/MAR1!$E$13)</f>
        <v/>
      </c>
    </row>
    <row r="9177">
      <c r="A9177" s="5" t="n">
        <v>9176</v>
      </c>
      <c r="B9177" s="5" t="n">
        <v>26</v>
      </c>
      <c r="C9177" s="5" t="n">
        <v>51</v>
      </c>
      <c r="D9177" s="5" t="n">
        <v>2</v>
      </c>
      <c r="E9177" s="5" t="n">
        <v>0</v>
      </c>
      <c r="F9177" s="5" t="n">
        <v>32.9</v>
      </c>
      <c r="G9177" s="5" t="n">
        <v>17.7</v>
      </c>
      <c r="H9177" s="5" t="n">
        <v>19.01</v>
      </c>
      <c r="I9177" s="6">
        <f>IF(E9177&gt;=Markov!$B$3,1,0)</f>
        <v/>
      </c>
      <c r="J9177" s="6">
        <f>I9176</f>
        <v/>
      </c>
      <c r="K9177" s="7">
        <f>MAR1!$B$5+MAR1!$C$5*COS(2*PI()*$C9177/365)+MAR1!$D$5*SIN(2*PI()*$C9177/365)</f>
        <v/>
      </c>
      <c r="L9177" s="7">
        <f>MAR1!$B$6+MAR1!$C$6*COS(2*PI()*$C9177/365)+MAR1!$D$6*SIN(2*PI()*$C9177/365)</f>
        <v/>
      </c>
      <c r="M9177" s="7">
        <f>MAR1!$B$7+MAR1!$C$7*COS(2*PI()*$C9177/365)+MAR1!$D$7*SIN(2*PI()*$C9177/365)</f>
        <v/>
      </c>
      <c r="N9177" s="7">
        <f>F9177-K9177</f>
        <v/>
      </c>
      <c r="O9177" s="7">
        <f>G9177-L9177</f>
        <v/>
      </c>
      <c r="P9177" s="7">
        <f>H9177-M9177</f>
        <v/>
      </c>
      <c r="Q9177" s="7">
        <f>IF($I9177=1,(N9177-MAR1!$B$11)/MAR1!$D$11,(N9177-MAR1!$C$11)/MAR1!$E$11)</f>
        <v/>
      </c>
      <c r="R9177" s="7">
        <f>IF($I9177=1,(O9177-MAR1!$B$12)/MAR1!$D$12,(O9177-MAR1!$C$12)/MAR1!$E$12)</f>
        <v/>
      </c>
      <c r="S9177" s="7">
        <f>IF($I9177=1,(P9177-MAR1!$B$13)/MAR1!$D$13,(P9177-MAR1!$C$13)/MAR1!$E$13)</f>
        <v/>
      </c>
    </row>
    <row r="9178">
      <c r="A9178" s="5" t="n">
        <v>9177</v>
      </c>
      <c r="B9178" s="5" t="n">
        <v>26</v>
      </c>
      <c r="C9178" s="5" t="n">
        <v>52</v>
      </c>
      <c r="D9178" s="5" t="n">
        <v>2</v>
      </c>
      <c r="E9178" s="5" t="n">
        <v>0</v>
      </c>
      <c r="F9178" s="5" t="n">
        <v>30.8</v>
      </c>
      <c r="G9178" s="5" t="n">
        <v>15.7</v>
      </c>
      <c r="H9178" s="5" t="n">
        <v>18.61</v>
      </c>
      <c r="I9178" s="6">
        <f>IF(E9178&gt;=Markov!$B$3,1,0)</f>
        <v/>
      </c>
      <c r="J9178" s="6">
        <f>I9177</f>
        <v/>
      </c>
      <c r="K9178" s="7">
        <f>MAR1!$B$5+MAR1!$C$5*COS(2*PI()*$C9178/365)+MAR1!$D$5*SIN(2*PI()*$C9178/365)</f>
        <v/>
      </c>
      <c r="L9178" s="7">
        <f>MAR1!$B$6+MAR1!$C$6*COS(2*PI()*$C9178/365)+MAR1!$D$6*SIN(2*PI()*$C9178/365)</f>
        <v/>
      </c>
      <c r="M9178" s="7">
        <f>MAR1!$B$7+MAR1!$C$7*COS(2*PI()*$C9178/365)+MAR1!$D$7*SIN(2*PI()*$C9178/365)</f>
        <v/>
      </c>
      <c r="N9178" s="7">
        <f>F9178-K9178</f>
        <v/>
      </c>
      <c r="O9178" s="7">
        <f>G9178-L9178</f>
        <v/>
      </c>
      <c r="P9178" s="7">
        <f>H9178-M9178</f>
        <v/>
      </c>
      <c r="Q9178" s="7">
        <f>IF($I9178=1,(N9178-MAR1!$B$11)/MAR1!$D$11,(N9178-MAR1!$C$11)/MAR1!$E$11)</f>
        <v/>
      </c>
      <c r="R9178" s="7">
        <f>IF($I9178=1,(O9178-MAR1!$B$12)/MAR1!$D$12,(O9178-MAR1!$C$12)/MAR1!$E$12)</f>
        <v/>
      </c>
      <c r="S9178" s="7">
        <f>IF($I9178=1,(P9178-MAR1!$B$13)/MAR1!$D$13,(P9178-MAR1!$C$13)/MAR1!$E$13)</f>
        <v/>
      </c>
    </row>
    <row r="9179">
      <c r="A9179" s="5" t="n">
        <v>9178</v>
      </c>
      <c r="B9179" s="5" t="n">
        <v>26</v>
      </c>
      <c r="C9179" s="5" t="n">
        <v>53</v>
      </c>
      <c r="D9179" s="5" t="n">
        <v>2</v>
      </c>
      <c r="E9179" s="5" t="n">
        <v>0</v>
      </c>
      <c r="F9179" s="5" t="n">
        <v>30.2</v>
      </c>
      <c r="G9179" s="5" t="n">
        <v>16.2</v>
      </c>
      <c r="H9179" s="5" t="n">
        <v>19.05</v>
      </c>
      <c r="I9179" s="6">
        <f>IF(E9179&gt;=Markov!$B$3,1,0)</f>
        <v/>
      </c>
      <c r="J9179" s="6">
        <f>I9178</f>
        <v/>
      </c>
      <c r="K9179" s="7">
        <f>MAR1!$B$5+MAR1!$C$5*COS(2*PI()*$C9179/365)+MAR1!$D$5*SIN(2*PI()*$C9179/365)</f>
        <v/>
      </c>
      <c r="L9179" s="7">
        <f>MAR1!$B$6+MAR1!$C$6*COS(2*PI()*$C9179/365)+MAR1!$D$6*SIN(2*PI()*$C9179/365)</f>
        <v/>
      </c>
      <c r="M9179" s="7">
        <f>MAR1!$B$7+MAR1!$C$7*COS(2*PI()*$C9179/365)+MAR1!$D$7*SIN(2*PI()*$C9179/365)</f>
        <v/>
      </c>
      <c r="N9179" s="7">
        <f>F9179-K9179</f>
        <v/>
      </c>
      <c r="O9179" s="7">
        <f>G9179-L9179</f>
        <v/>
      </c>
      <c r="P9179" s="7">
        <f>H9179-M9179</f>
        <v/>
      </c>
      <c r="Q9179" s="7">
        <f>IF($I9179=1,(N9179-MAR1!$B$11)/MAR1!$D$11,(N9179-MAR1!$C$11)/MAR1!$E$11)</f>
        <v/>
      </c>
      <c r="R9179" s="7">
        <f>IF($I9179=1,(O9179-MAR1!$B$12)/MAR1!$D$12,(O9179-MAR1!$C$12)/MAR1!$E$12)</f>
        <v/>
      </c>
      <c r="S9179" s="7">
        <f>IF($I9179=1,(P9179-MAR1!$B$13)/MAR1!$D$13,(P9179-MAR1!$C$13)/MAR1!$E$13)</f>
        <v/>
      </c>
    </row>
    <row r="9180">
      <c r="A9180" s="5" t="n">
        <v>9179</v>
      </c>
      <c r="B9180" s="5" t="n">
        <v>26</v>
      </c>
      <c r="C9180" s="5" t="n">
        <v>54</v>
      </c>
      <c r="D9180" s="5" t="n">
        <v>2</v>
      </c>
      <c r="E9180" s="5" t="n">
        <v>0</v>
      </c>
      <c r="F9180" s="5" t="n">
        <v>34.9</v>
      </c>
      <c r="G9180" s="5" t="n">
        <v>19.9</v>
      </c>
      <c r="H9180" s="5" t="n">
        <v>24.7</v>
      </c>
      <c r="I9180" s="6">
        <f>IF(E9180&gt;=Markov!$B$3,1,0)</f>
        <v/>
      </c>
      <c r="J9180" s="6">
        <f>I9179</f>
        <v/>
      </c>
      <c r="K9180" s="7">
        <f>MAR1!$B$5+MAR1!$C$5*COS(2*PI()*$C9180/365)+MAR1!$D$5*SIN(2*PI()*$C9180/365)</f>
        <v/>
      </c>
      <c r="L9180" s="7">
        <f>MAR1!$B$6+MAR1!$C$6*COS(2*PI()*$C9180/365)+MAR1!$D$6*SIN(2*PI()*$C9180/365)</f>
        <v/>
      </c>
      <c r="M9180" s="7">
        <f>MAR1!$B$7+MAR1!$C$7*COS(2*PI()*$C9180/365)+MAR1!$D$7*SIN(2*PI()*$C9180/365)</f>
        <v/>
      </c>
      <c r="N9180" s="7">
        <f>F9180-K9180</f>
        <v/>
      </c>
      <c r="O9180" s="7">
        <f>G9180-L9180</f>
        <v/>
      </c>
      <c r="P9180" s="7">
        <f>H9180-M9180</f>
        <v/>
      </c>
      <c r="Q9180" s="7">
        <f>IF($I9180=1,(N9180-MAR1!$B$11)/MAR1!$D$11,(N9180-MAR1!$C$11)/MAR1!$E$11)</f>
        <v/>
      </c>
      <c r="R9180" s="7">
        <f>IF($I9180=1,(O9180-MAR1!$B$12)/MAR1!$D$12,(O9180-MAR1!$C$12)/MAR1!$E$12)</f>
        <v/>
      </c>
      <c r="S9180" s="7">
        <f>IF($I9180=1,(P9180-MAR1!$B$13)/MAR1!$D$13,(P9180-MAR1!$C$13)/MAR1!$E$13)</f>
        <v/>
      </c>
    </row>
    <row r="9181">
      <c r="A9181" s="5" t="n">
        <v>9180</v>
      </c>
      <c r="B9181" s="5" t="n">
        <v>26</v>
      </c>
      <c r="C9181" s="5" t="n">
        <v>55</v>
      </c>
      <c r="D9181" s="5" t="n">
        <v>2</v>
      </c>
      <c r="E9181" s="5" t="n">
        <v>0</v>
      </c>
      <c r="F9181" s="5" t="n">
        <v>34.4</v>
      </c>
      <c r="G9181" s="5" t="n">
        <v>18.9</v>
      </c>
      <c r="H9181" s="5" t="n">
        <v>22.82</v>
      </c>
      <c r="I9181" s="6">
        <f>IF(E9181&gt;=Markov!$B$3,1,0)</f>
        <v/>
      </c>
      <c r="J9181" s="6">
        <f>I9180</f>
        <v/>
      </c>
      <c r="K9181" s="7">
        <f>MAR1!$B$5+MAR1!$C$5*COS(2*PI()*$C9181/365)+MAR1!$D$5*SIN(2*PI()*$C9181/365)</f>
        <v/>
      </c>
      <c r="L9181" s="7">
        <f>MAR1!$B$6+MAR1!$C$6*COS(2*PI()*$C9181/365)+MAR1!$D$6*SIN(2*PI()*$C9181/365)</f>
        <v/>
      </c>
      <c r="M9181" s="7">
        <f>MAR1!$B$7+MAR1!$C$7*COS(2*PI()*$C9181/365)+MAR1!$D$7*SIN(2*PI()*$C9181/365)</f>
        <v/>
      </c>
      <c r="N9181" s="7">
        <f>F9181-K9181</f>
        <v/>
      </c>
      <c r="O9181" s="7">
        <f>G9181-L9181</f>
        <v/>
      </c>
      <c r="P9181" s="7">
        <f>H9181-M9181</f>
        <v/>
      </c>
      <c r="Q9181" s="7">
        <f>IF($I9181=1,(N9181-MAR1!$B$11)/MAR1!$D$11,(N9181-MAR1!$C$11)/MAR1!$E$11)</f>
        <v/>
      </c>
      <c r="R9181" s="7">
        <f>IF($I9181=1,(O9181-MAR1!$B$12)/MAR1!$D$12,(O9181-MAR1!$C$12)/MAR1!$E$12)</f>
        <v/>
      </c>
      <c r="S9181" s="7">
        <f>IF($I9181=1,(P9181-MAR1!$B$13)/MAR1!$D$13,(P9181-MAR1!$C$13)/MAR1!$E$13)</f>
        <v/>
      </c>
    </row>
    <row r="9182">
      <c r="A9182" s="5" t="n">
        <v>9181</v>
      </c>
      <c r="B9182" s="5" t="n">
        <v>26</v>
      </c>
      <c r="C9182" s="5" t="n">
        <v>56</v>
      </c>
      <c r="D9182" s="5" t="n">
        <v>2</v>
      </c>
      <c r="E9182" s="5" t="n">
        <v>0</v>
      </c>
      <c r="F9182" s="5" t="n">
        <v>37.6</v>
      </c>
      <c r="G9182" s="5" t="n">
        <v>19.8</v>
      </c>
      <c r="H9182" s="5" t="n">
        <v>19.04</v>
      </c>
      <c r="I9182" s="6">
        <f>IF(E9182&gt;=Markov!$B$3,1,0)</f>
        <v/>
      </c>
      <c r="J9182" s="6">
        <f>I9181</f>
        <v/>
      </c>
      <c r="K9182" s="7">
        <f>MAR1!$B$5+MAR1!$C$5*COS(2*PI()*$C9182/365)+MAR1!$D$5*SIN(2*PI()*$C9182/365)</f>
        <v/>
      </c>
      <c r="L9182" s="7">
        <f>MAR1!$B$6+MAR1!$C$6*COS(2*PI()*$C9182/365)+MAR1!$D$6*SIN(2*PI()*$C9182/365)</f>
        <v/>
      </c>
      <c r="M9182" s="7">
        <f>MAR1!$B$7+MAR1!$C$7*COS(2*PI()*$C9182/365)+MAR1!$D$7*SIN(2*PI()*$C9182/365)</f>
        <v/>
      </c>
      <c r="N9182" s="7">
        <f>F9182-K9182</f>
        <v/>
      </c>
      <c r="O9182" s="7">
        <f>G9182-L9182</f>
        <v/>
      </c>
      <c r="P9182" s="7">
        <f>H9182-M9182</f>
        <v/>
      </c>
      <c r="Q9182" s="7">
        <f>IF($I9182=1,(N9182-MAR1!$B$11)/MAR1!$D$11,(N9182-MAR1!$C$11)/MAR1!$E$11)</f>
        <v/>
      </c>
      <c r="R9182" s="7">
        <f>IF($I9182=1,(O9182-MAR1!$B$12)/MAR1!$D$12,(O9182-MAR1!$C$12)/MAR1!$E$12)</f>
        <v/>
      </c>
      <c r="S9182" s="7">
        <f>IF($I9182=1,(P9182-MAR1!$B$13)/MAR1!$D$13,(P9182-MAR1!$C$13)/MAR1!$E$13)</f>
        <v/>
      </c>
    </row>
    <row r="9183">
      <c r="A9183" s="5" t="n">
        <v>9182</v>
      </c>
      <c r="B9183" s="5" t="n">
        <v>26</v>
      </c>
      <c r="C9183" s="5" t="n">
        <v>57</v>
      </c>
      <c r="D9183" s="5" t="n">
        <v>2</v>
      </c>
      <c r="E9183" s="5" t="n">
        <v>0</v>
      </c>
      <c r="F9183" s="5" t="n">
        <v>35.9</v>
      </c>
      <c r="G9183" s="5" t="n">
        <v>19.1</v>
      </c>
      <c r="H9183" s="5" t="n">
        <v>18.28</v>
      </c>
      <c r="I9183" s="6">
        <f>IF(E9183&gt;=Markov!$B$3,1,0)</f>
        <v/>
      </c>
      <c r="J9183" s="6">
        <f>I9182</f>
        <v/>
      </c>
      <c r="K9183" s="7">
        <f>MAR1!$B$5+MAR1!$C$5*COS(2*PI()*$C9183/365)+MAR1!$D$5*SIN(2*PI()*$C9183/365)</f>
        <v/>
      </c>
      <c r="L9183" s="7">
        <f>MAR1!$B$6+MAR1!$C$6*COS(2*PI()*$C9183/365)+MAR1!$D$6*SIN(2*PI()*$C9183/365)</f>
        <v/>
      </c>
      <c r="M9183" s="7">
        <f>MAR1!$B$7+MAR1!$C$7*COS(2*PI()*$C9183/365)+MAR1!$D$7*SIN(2*PI()*$C9183/365)</f>
        <v/>
      </c>
      <c r="N9183" s="7">
        <f>F9183-K9183</f>
        <v/>
      </c>
      <c r="O9183" s="7">
        <f>G9183-L9183</f>
        <v/>
      </c>
      <c r="P9183" s="7">
        <f>H9183-M9183</f>
        <v/>
      </c>
      <c r="Q9183" s="7">
        <f>IF($I9183=1,(N9183-MAR1!$B$11)/MAR1!$D$11,(N9183-MAR1!$C$11)/MAR1!$E$11)</f>
        <v/>
      </c>
      <c r="R9183" s="7">
        <f>IF($I9183=1,(O9183-MAR1!$B$12)/MAR1!$D$12,(O9183-MAR1!$C$12)/MAR1!$E$12)</f>
        <v/>
      </c>
      <c r="S9183" s="7">
        <f>IF($I9183=1,(P9183-MAR1!$B$13)/MAR1!$D$13,(P9183-MAR1!$C$13)/MAR1!$E$13)</f>
        <v/>
      </c>
    </row>
    <row r="9184">
      <c r="A9184" s="5" t="n">
        <v>9183</v>
      </c>
      <c r="B9184" s="5" t="n">
        <v>26</v>
      </c>
      <c r="C9184" s="5" t="n">
        <v>58</v>
      </c>
      <c r="D9184" s="5" t="n">
        <v>2</v>
      </c>
      <c r="E9184" s="5" t="n">
        <v>0</v>
      </c>
      <c r="F9184" s="5" t="n">
        <v>37.2</v>
      </c>
      <c r="G9184" s="5" t="n">
        <v>17.9</v>
      </c>
      <c r="H9184" s="5" t="n">
        <v>19.65</v>
      </c>
      <c r="I9184" s="6">
        <f>IF(E9184&gt;=Markov!$B$3,1,0)</f>
        <v/>
      </c>
      <c r="J9184" s="6">
        <f>I9183</f>
        <v/>
      </c>
      <c r="K9184" s="7">
        <f>MAR1!$B$5+MAR1!$C$5*COS(2*PI()*$C9184/365)+MAR1!$D$5*SIN(2*PI()*$C9184/365)</f>
        <v/>
      </c>
      <c r="L9184" s="7">
        <f>MAR1!$B$6+MAR1!$C$6*COS(2*PI()*$C9184/365)+MAR1!$D$6*SIN(2*PI()*$C9184/365)</f>
        <v/>
      </c>
      <c r="M9184" s="7">
        <f>MAR1!$B$7+MAR1!$C$7*COS(2*PI()*$C9184/365)+MAR1!$D$7*SIN(2*PI()*$C9184/365)</f>
        <v/>
      </c>
      <c r="N9184" s="7">
        <f>F9184-K9184</f>
        <v/>
      </c>
      <c r="O9184" s="7">
        <f>G9184-L9184</f>
        <v/>
      </c>
      <c r="P9184" s="7">
        <f>H9184-M9184</f>
        <v/>
      </c>
      <c r="Q9184" s="7">
        <f>IF($I9184=1,(N9184-MAR1!$B$11)/MAR1!$D$11,(N9184-MAR1!$C$11)/MAR1!$E$11)</f>
        <v/>
      </c>
      <c r="R9184" s="7">
        <f>IF($I9184=1,(O9184-MAR1!$B$12)/MAR1!$D$12,(O9184-MAR1!$C$12)/MAR1!$E$12)</f>
        <v/>
      </c>
      <c r="S9184" s="7">
        <f>IF($I9184=1,(P9184-MAR1!$B$13)/MAR1!$D$13,(P9184-MAR1!$C$13)/MAR1!$E$13)</f>
        <v/>
      </c>
    </row>
    <row r="9185">
      <c r="A9185" s="5" t="n">
        <v>9184</v>
      </c>
      <c r="B9185" s="5" t="n">
        <v>26</v>
      </c>
      <c r="C9185" s="5" t="n">
        <v>59</v>
      </c>
      <c r="D9185" s="5" t="n">
        <v>2</v>
      </c>
      <c r="E9185" s="5" t="n">
        <v>0</v>
      </c>
      <c r="F9185" s="5" t="n">
        <v>33.8</v>
      </c>
      <c r="G9185" s="5" t="n">
        <v>17.1</v>
      </c>
      <c r="H9185" s="5" t="n">
        <v>20.64</v>
      </c>
      <c r="I9185" s="6">
        <f>IF(E9185&gt;=Markov!$B$3,1,0)</f>
        <v/>
      </c>
      <c r="J9185" s="6">
        <f>I9184</f>
        <v/>
      </c>
      <c r="K9185" s="7">
        <f>MAR1!$B$5+MAR1!$C$5*COS(2*PI()*$C9185/365)+MAR1!$D$5*SIN(2*PI()*$C9185/365)</f>
        <v/>
      </c>
      <c r="L9185" s="7">
        <f>MAR1!$B$6+MAR1!$C$6*COS(2*PI()*$C9185/365)+MAR1!$D$6*SIN(2*PI()*$C9185/365)</f>
        <v/>
      </c>
      <c r="M9185" s="7">
        <f>MAR1!$B$7+MAR1!$C$7*COS(2*PI()*$C9185/365)+MAR1!$D$7*SIN(2*PI()*$C9185/365)</f>
        <v/>
      </c>
      <c r="N9185" s="7">
        <f>F9185-K9185</f>
        <v/>
      </c>
      <c r="O9185" s="7">
        <f>G9185-L9185</f>
        <v/>
      </c>
      <c r="P9185" s="7">
        <f>H9185-M9185</f>
        <v/>
      </c>
      <c r="Q9185" s="7">
        <f>IF($I9185=1,(N9185-MAR1!$B$11)/MAR1!$D$11,(N9185-MAR1!$C$11)/MAR1!$E$11)</f>
        <v/>
      </c>
      <c r="R9185" s="7">
        <f>IF($I9185=1,(O9185-MAR1!$B$12)/MAR1!$D$12,(O9185-MAR1!$C$12)/MAR1!$E$12)</f>
        <v/>
      </c>
      <c r="S9185" s="7">
        <f>IF($I9185=1,(P9185-MAR1!$B$13)/MAR1!$D$13,(P9185-MAR1!$C$13)/MAR1!$E$13)</f>
        <v/>
      </c>
    </row>
    <row r="9186">
      <c r="A9186" s="5" t="n">
        <v>9185</v>
      </c>
      <c r="B9186" s="5" t="n">
        <v>26</v>
      </c>
      <c r="C9186" s="5" t="n">
        <v>60</v>
      </c>
      <c r="D9186" s="5" t="n">
        <v>3</v>
      </c>
      <c r="E9186" s="5" t="n">
        <v>0</v>
      </c>
      <c r="F9186" s="5" t="n">
        <v>35.8</v>
      </c>
      <c r="G9186" s="5" t="n">
        <v>19.8</v>
      </c>
      <c r="H9186" s="5" t="n">
        <v>26.69</v>
      </c>
      <c r="I9186" s="6">
        <f>IF(E9186&gt;=Markov!$B$3,1,0)</f>
        <v/>
      </c>
      <c r="J9186" s="6">
        <f>I9185</f>
        <v/>
      </c>
      <c r="K9186" s="7">
        <f>MAR1!$B$5+MAR1!$C$5*COS(2*PI()*$C9186/365)+MAR1!$D$5*SIN(2*PI()*$C9186/365)</f>
        <v/>
      </c>
      <c r="L9186" s="7">
        <f>MAR1!$B$6+MAR1!$C$6*COS(2*PI()*$C9186/365)+MAR1!$D$6*SIN(2*PI()*$C9186/365)</f>
        <v/>
      </c>
      <c r="M9186" s="7">
        <f>MAR1!$B$7+MAR1!$C$7*COS(2*PI()*$C9186/365)+MAR1!$D$7*SIN(2*PI()*$C9186/365)</f>
        <v/>
      </c>
      <c r="N9186" s="7">
        <f>F9186-K9186</f>
        <v/>
      </c>
      <c r="O9186" s="7">
        <f>G9186-L9186</f>
        <v/>
      </c>
      <c r="P9186" s="7">
        <f>H9186-M9186</f>
        <v/>
      </c>
      <c r="Q9186" s="7">
        <f>IF($I9186=1,(N9186-MAR1!$B$11)/MAR1!$D$11,(N9186-MAR1!$C$11)/MAR1!$E$11)</f>
        <v/>
      </c>
      <c r="R9186" s="7">
        <f>IF($I9186=1,(O9186-MAR1!$B$12)/MAR1!$D$12,(O9186-MAR1!$C$12)/MAR1!$E$12)</f>
        <v/>
      </c>
      <c r="S9186" s="7">
        <f>IF($I9186=1,(P9186-MAR1!$B$13)/MAR1!$D$13,(P9186-MAR1!$C$13)/MAR1!$E$13)</f>
        <v/>
      </c>
    </row>
    <row r="9187">
      <c r="A9187" s="5" t="n">
        <v>9186</v>
      </c>
      <c r="B9187" s="5" t="n">
        <v>26</v>
      </c>
      <c r="C9187" s="5" t="n">
        <v>61</v>
      </c>
      <c r="D9187" s="5" t="n">
        <v>3</v>
      </c>
      <c r="E9187" s="5" t="n">
        <v>0</v>
      </c>
      <c r="F9187" s="5" t="n">
        <v>35.1</v>
      </c>
      <c r="G9187" s="5" t="n">
        <v>19.1</v>
      </c>
      <c r="H9187" s="5" t="n">
        <v>23.89</v>
      </c>
      <c r="I9187" s="6">
        <f>IF(E9187&gt;=Markov!$B$3,1,0)</f>
        <v/>
      </c>
      <c r="J9187" s="6">
        <f>I9186</f>
        <v/>
      </c>
      <c r="K9187" s="7">
        <f>MAR1!$B$5+MAR1!$C$5*COS(2*PI()*$C9187/365)+MAR1!$D$5*SIN(2*PI()*$C9187/365)</f>
        <v/>
      </c>
      <c r="L9187" s="7">
        <f>MAR1!$B$6+MAR1!$C$6*COS(2*PI()*$C9187/365)+MAR1!$D$6*SIN(2*PI()*$C9187/365)</f>
        <v/>
      </c>
      <c r="M9187" s="7">
        <f>MAR1!$B$7+MAR1!$C$7*COS(2*PI()*$C9187/365)+MAR1!$D$7*SIN(2*PI()*$C9187/365)</f>
        <v/>
      </c>
      <c r="N9187" s="7">
        <f>F9187-K9187</f>
        <v/>
      </c>
      <c r="O9187" s="7">
        <f>G9187-L9187</f>
        <v/>
      </c>
      <c r="P9187" s="7">
        <f>H9187-M9187</f>
        <v/>
      </c>
      <c r="Q9187" s="7">
        <f>IF($I9187=1,(N9187-MAR1!$B$11)/MAR1!$D$11,(N9187-MAR1!$C$11)/MAR1!$E$11)</f>
        <v/>
      </c>
      <c r="R9187" s="7">
        <f>IF($I9187=1,(O9187-MAR1!$B$12)/MAR1!$D$12,(O9187-MAR1!$C$12)/MAR1!$E$12)</f>
        <v/>
      </c>
      <c r="S9187" s="7">
        <f>IF($I9187=1,(P9187-MAR1!$B$13)/MAR1!$D$13,(P9187-MAR1!$C$13)/MAR1!$E$13)</f>
        <v/>
      </c>
    </row>
    <row r="9188">
      <c r="A9188" s="5" t="n">
        <v>9187</v>
      </c>
      <c r="B9188" s="5" t="n">
        <v>26</v>
      </c>
      <c r="C9188" s="5" t="n">
        <v>62</v>
      </c>
      <c r="D9188" s="5" t="n">
        <v>3</v>
      </c>
      <c r="E9188" s="5" t="n">
        <v>0</v>
      </c>
      <c r="F9188" s="5" t="n">
        <v>33.8</v>
      </c>
      <c r="G9188" s="5" t="n">
        <v>20.6</v>
      </c>
      <c r="H9188" s="5" t="n">
        <v>17.36</v>
      </c>
      <c r="I9188" s="6">
        <f>IF(E9188&gt;=Markov!$B$3,1,0)</f>
        <v/>
      </c>
      <c r="J9188" s="6">
        <f>I9187</f>
        <v/>
      </c>
      <c r="K9188" s="7">
        <f>MAR1!$B$5+MAR1!$C$5*COS(2*PI()*$C9188/365)+MAR1!$D$5*SIN(2*PI()*$C9188/365)</f>
        <v/>
      </c>
      <c r="L9188" s="7">
        <f>MAR1!$B$6+MAR1!$C$6*COS(2*PI()*$C9188/365)+MAR1!$D$6*SIN(2*PI()*$C9188/365)</f>
        <v/>
      </c>
      <c r="M9188" s="7">
        <f>MAR1!$B$7+MAR1!$C$7*COS(2*PI()*$C9188/365)+MAR1!$D$7*SIN(2*PI()*$C9188/365)</f>
        <v/>
      </c>
      <c r="N9188" s="7">
        <f>F9188-K9188</f>
        <v/>
      </c>
      <c r="O9188" s="7">
        <f>G9188-L9188</f>
        <v/>
      </c>
      <c r="P9188" s="7">
        <f>H9188-M9188</f>
        <v/>
      </c>
      <c r="Q9188" s="7">
        <f>IF($I9188=1,(N9188-MAR1!$B$11)/MAR1!$D$11,(N9188-MAR1!$C$11)/MAR1!$E$11)</f>
        <v/>
      </c>
      <c r="R9188" s="7">
        <f>IF($I9188=1,(O9188-MAR1!$B$12)/MAR1!$D$12,(O9188-MAR1!$C$12)/MAR1!$E$12)</f>
        <v/>
      </c>
      <c r="S9188" s="7">
        <f>IF($I9188=1,(P9188-MAR1!$B$13)/MAR1!$D$13,(P9188-MAR1!$C$13)/MAR1!$E$13)</f>
        <v/>
      </c>
    </row>
    <row r="9189">
      <c r="A9189" s="5" t="n">
        <v>9188</v>
      </c>
      <c r="B9189" s="5" t="n">
        <v>26</v>
      </c>
      <c r="C9189" s="5" t="n">
        <v>63</v>
      </c>
      <c r="D9189" s="5" t="n">
        <v>3</v>
      </c>
      <c r="E9189" s="5" t="n">
        <v>0</v>
      </c>
      <c r="F9189" s="5" t="n">
        <v>33.4</v>
      </c>
      <c r="G9189" s="5" t="n">
        <v>18.2</v>
      </c>
      <c r="H9189" s="5" t="n">
        <v>11.87</v>
      </c>
      <c r="I9189" s="6">
        <f>IF(E9189&gt;=Markov!$B$3,1,0)</f>
        <v/>
      </c>
      <c r="J9189" s="6">
        <f>I9188</f>
        <v/>
      </c>
      <c r="K9189" s="7">
        <f>MAR1!$B$5+MAR1!$C$5*COS(2*PI()*$C9189/365)+MAR1!$D$5*SIN(2*PI()*$C9189/365)</f>
        <v/>
      </c>
      <c r="L9189" s="7">
        <f>MAR1!$B$6+MAR1!$C$6*COS(2*PI()*$C9189/365)+MAR1!$D$6*SIN(2*PI()*$C9189/365)</f>
        <v/>
      </c>
      <c r="M9189" s="7">
        <f>MAR1!$B$7+MAR1!$C$7*COS(2*PI()*$C9189/365)+MAR1!$D$7*SIN(2*PI()*$C9189/365)</f>
        <v/>
      </c>
      <c r="N9189" s="7">
        <f>F9189-K9189</f>
        <v/>
      </c>
      <c r="O9189" s="7">
        <f>G9189-L9189</f>
        <v/>
      </c>
      <c r="P9189" s="7">
        <f>H9189-M9189</f>
        <v/>
      </c>
      <c r="Q9189" s="7">
        <f>IF($I9189=1,(N9189-MAR1!$B$11)/MAR1!$D$11,(N9189-MAR1!$C$11)/MAR1!$E$11)</f>
        <v/>
      </c>
      <c r="R9189" s="7">
        <f>IF($I9189=1,(O9189-MAR1!$B$12)/MAR1!$D$12,(O9189-MAR1!$C$12)/MAR1!$E$12)</f>
        <v/>
      </c>
      <c r="S9189" s="7">
        <f>IF($I9189=1,(P9189-MAR1!$B$13)/MAR1!$D$13,(P9189-MAR1!$C$13)/MAR1!$E$13)</f>
        <v/>
      </c>
    </row>
    <row r="9190">
      <c r="A9190" s="5" t="n">
        <v>9189</v>
      </c>
      <c r="B9190" s="5" t="n">
        <v>26</v>
      </c>
      <c r="C9190" s="5" t="n">
        <v>64</v>
      </c>
      <c r="D9190" s="5" t="n">
        <v>3</v>
      </c>
      <c r="E9190" s="5" t="n">
        <v>0</v>
      </c>
      <c r="F9190" s="5" t="n">
        <v>31.4</v>
      </c>
      <c r="G9190" s="5" t="n">
        <v>15.6</v>
      </c>
      <c r="H9190" s="5" t="n">
        <v>9.08</v>
      </c>
      <c r="I9190" s="6">
        <f>IF(E9190&gt;=Markov!$B$3,1,0)</f>
        <v/>
      </c>
      <c r="J9190" s="6">
        <f>I9189</f>
        <v/>
      </c>
      <c r="K9190" s="7">
        <f>MAR1!$B$5+MAR1!$C$5*COS(2*PI()*$C9190/365)+MAR1!$D$5*SIN(2*PI()*$C9190/365)</f>
        <v/>
      </c>
      <c r="L9190" s="7">
        <f>MAR1!$B$6+MAR1!$C$6*COS(2*PI()*$C9190/365)+MAR1!$D$6*SIN(2*PI()*$C9190/365)</f>
        <v/>
      </c>
      <c r="M9190" s="7">
        <f>MAR1!$B$7+MAR1!$C$7*COS(2*PI()*$C9190/365)+MAR1!$D$7*SIN(2*PI()*$C9190/365)</f>
        <v/>
      </c>
      <c r="N9190" s="7">
        <f>F9190-K9190</f>
        <v/>
      </c>
      <c r="O9190" s="7">
        <f>G9190-L9190</f>
        <v/>
      </c>
      <c r="P9190" s="7">
        <f>H9190-M9190</f>
        <v/>
      </c>
      <c r="Q9190" s="7">
        <f>IF($I9190=1,(N9190-MAR1!$B$11)/MAR1!$D$11,(N9190-MAR1!$C$11)/MAR1!$E$11)</f>
        <v/>
      </c>
      <c r="R9190" s="7">
        <f>IF($I9190=1,(O9190-MAR1!$B$12)/MAR1!$D$12,(O9190-MAR1!$C$12)/MAR1!$E$12)</f>
        <v/>
      </c>
      <c r="S9190" s="7">
        <f>IF($I9190=1,(P9190-MAR1!$B$13)/MAR1!$D$13,(P9190-MAR1!$C$13)/MAR1!$E$13)</f>
        <v/>
      </c>
    </row>
    <row r="9191">
      <c r="A9191" s="5" t="n">
        <v>9190</v>
      </c>
      <c r="B9191" s="5" t="n">
        <v>26</v>
      </c>
      <c r="C9191" s="5" t="n">
        <v>65</v>
      </c>
      <c r="D9191" s="5" t="n">
        <v>3</v>
      </c>
      <c r="E9191" s="5" t="n">
        <v>0</v>
      </c>
      <c r="F9191" s="5" t="n">
        <v>33.8</v>
      </c>
      <c r="G9191" s="5" t="n">
        <v>17.4</v>
      </c>
      <c r="H9191" s="5" t="n">
        <v>16.63</v>
      </c>
      <c r="I9191" s="6">
        <f>IF(E9191&gt;=Markov!$B$3,1,0)</f>
        <v/>
      </c>
      <c r="J9191" s="6">
        <f>I9190</f>
        <v/>
      </c>
      <c r="K9191" s="7">
        <f>MAR1!$B$5+MAR1!$C$5*COS(2*PI()*$C9191/365)+MAR1!$D$5*SIN(2*PI()*$C9191/365)</f>
        <v/>
      </c>
      <c r="L9191" s="7">
        <f>MAR1!$B$6+MAR1!$C$6*COS(2*PI()*$C9191/365)+MAR1!$D$6*SIN(2*PI()*$C9191/365)</f>
        <v/>
      </c>
      <c r="M9191" s="7">
        <f>MAR1!$B$7+MAR1!$C$7*COS(2*PI()*$C9191/365)+MAR1!$D$7*SIN(2*PI()*$C9191/365)</f>
        <v/>
      </c>
      <c r="N9191" s="7">
        <f>F9191-K9191</f>
        <v/>
      </c>
      <c r="O9191" s="7">
        <f>G9191-L9191</f>
        <v/>
      </c>
      <c r="P9191" s="7">
        <f>H9191-M9191</f>
        <v/>
      </c>
      <c r="Q9191" s="7">
        <f>IF($I9191=1,(N9191-MAR1!$B$11)/MAR1!$D$11,(N9191-MAR1!$C$11)/MAR1!$E$11)</f>
        <v/>
      </c>
      <c r="R9191" s="7">
        <f>IF($I9191=1,(O9191-MAR1!$B$12)/MAR1!$D$12,(O9191-MAR1!$C$12)/MAR1!$E$12)</f>
        <v/>
      </c>
      <c r="S9191" s="7">
        <f>IF($I9191=1,(P9191-MAR1!$B$13)/MAR1!$D$13,(P9191-MAR1!$C$13)/MAR1!$E$13)</f>
        <v/>
      </c>
    </row>
    <row r="9192">
      <c r="A9192" s="5" t="n">
        <v>9191</v>
      </c>
      <c r="B9192" s="5" t="n">
        <v>26</v>
      </c>
      <c r="C9192" s="5" t="n">
        <v>66</v>
      </c>
      <c r="D9192" s="5" t="n">
        <v>3</v>
      </c>
      <c r="E9192" s="5" t="n">
        <v>0</v>
      </c>
      <c r="F9192" s="5" t="n">
        <v>34.8</v>
      </c>
      <c r="G9192" s="5" t="n">
        <v>17.5</v>
      </c>
      <c r="H9192" s="5" t="n">
        <v>20.08</v>
      </c>
      <c r="I9192" s="6">
        <f>IF(E9192&gt;=Markov!$B$3,1,0)</f>
        <v/>
      </c>
      <c r="J9192" s="6">
        <f>I9191</f>
        <v/>
      </c>
      <c r="K9192" s="7">
        <f>MAR1!$B$5+MAR1!$C$5*COS(2*PI()*$C9192/365)+MAR1!$D$5*SIN(2*PI()*$C9192/365)</f>
        <v/>
      </c>
      <c r="L9192" s="7">
        <f>MAR1!$B$6+MAR1!$C$6*COS(2*PI()*$C9192/365)+MAR1!$D$6*SIN(2*PI()*$C9192/365)</f>
        <v/>
      </c>
      <c r="M9192" s="7">
        <f>MAR1!$B$7+MAR1!$C$7*COS(2*PI()*$C9192/365)+MAR1!$D$7*SIN(2*PI()*$C9192/365)</f>
        <v/>
      </c>
      <c r="N9192" s="7">
        <f>F9192-K9192</f>
        <v/>
      </c>
      <c r="O9192" s="7">
        <f>G9192-L9192</f>
        <v/>
      </c>
      <c r="P9192" s="7">
        <f>H9192-M9192</f>
        <v/>
      </c>
      <c r="Q9192" s="7">
        <f>IF($I9192=1,(N9192-MAR1!$B$11)/MAR1!$D$11,(N9192-MAR1!$C$11)/MAR1!$E$11)</f>
        <v/>
      </c>
      <c r="R9192" s="7">
        <f>IF($I9192=1,(O9192-MAR1!$B$12)/MAR1!$D$12,(O9192-MAR1!$C$12)/MAR1!$E$12)</f>
        <v/>
      </c>
      <c r="S9192" s="7">
        <f>IF($I9192=1,(P9192-MAR1!$B$13)/MAR1!$D$13,(P9192-MAR1!$C$13)/MAR1!$E$13)</f>
        <v/>
      </c>
    </row>
    <row r="9193">
      <c r="A9193" s="5" t="n">
        <v>9192</v>
      </c>
      <c r="B9193" s="5" t="n">
        <v>26</v>
      </c>
      <c r="C9193" s="5" t="n">
        <v>67</v>
      </c>
      <c r="D9193" s="5" t="n">
        <v>3</v>
      </c>
      <c r="E9193" s="5" t="n">
        <v>0</v>
      </c>
      <c r="F9193" s="5" t="n">
        <v>32.1</v>
      </c>
      <c r="G9193" s="5" t="n">
        <v>17.5</v>
      </c>
      <c r="H9193" s="5" t="n">
        <v>23.16</v>
      </c>
      <c r="I9193" s="6">
        <f>IF(E9193&gt;=Markov!$B$3,1,0)</f>
        <v/>
      </c>
      <c r="J9193" s="6">
        <f>I9192</f>
        <v/>
      </c>
      <c r="K9193" s="7">
        <f>MAR1!$B$5+MAR1!$C$5*COS(2*PI()*$C9193/365)+MAR1!$D$5*SIN(2*PI()*$C9193/365)</f>
        <v/>
      </c>
      <c r="L9193" s="7">
        <f>MAR1!$B$6+MAR1!$C$6*COS(2*PI()*$C9193/365)+MAR1!$D$6*SIN(2*PI()*$C9193/365)</f>
        <v/>
      </c>
      <c r="M9193" s="7">
        <f>MAR1!$B$7+MAR1!$C$7*COS(2*PI()*$C9193/365)+MAR1!$D$7*SIN(2*PI()*$C9193/365)</f>
        <v/>
      </c>
      <c r="N9193" s="7">
        <f>F9193-K9193</f>
        <v/>
      </c>
      <c r="O9193" s="7">
        <f>G9193-L9193</f>
        <v/>
      </c>
      <c r="P9193" s="7">
        <f>H9193-M9193</f>
        <v/>
      </c>
      <c r="Q9193" s="7">
        <f>IF($I9193=1,(N9193-MAR1!$B$11)/MAR1!$D$11,(N9193-MAR1!$C$11)/MAR1!$E$11)</f>
        <v/>
      </c>
      <c r="R9193" s="7">
        <f>IF($I9193=1,(O9193-MAR1!$B$12)/MAR1!$D$12,(O9193-MAR1!$C$12)/MAR1!$E$12)</f>
        <v/>
      </c>
      <c r="S9193" s="7">
        <f>IF($I9193=1,(P9193-MAR1!$B$13)/MAR1!$D$13,(P9193-MAR1!$C$13)/MAR1!$E$13)</f>
        <v/>
      </c>
    </row>
    <row r="9194">
      <c r="A9194" s="5" t="n">
        <v>9193</v>
      </c>
      <c r="B9194" s="5" t="n">
        <v>26</v>
      </c>
      <c r="C9194" s="5" t="n">
        <v>68</v>
      </c>
      <c r="D9194" s="5" t="n">
        <v>3</v>
      </c>
      <c r="E9194" s="5" t="n">
        <v>0</v>
      </c>
      <c r="F9194" s="5" t="n">
        <v>35.5</v>
      </c>
      <c r="G9194" s="5" t="n">
        <v>18.1</v>
      </c>
      <c r="H9194" s="5" t="n">
        <v>17.6</v>
      </c>
      <c r="I9194" s="6">
        <f>IF(E9194&gt;=Markov!$B$3,1,0)</f>
        <v/>
      </c>
      <c r="J9194" s="6">
        <f>I9193</f>
        <v/>
      </c>
      <c r="K9194" s="7">
        <f>MAR1!$B$5+MAR1!$C$5*COS(2*PI()*$C9194/365)+MAR1!$D$5*SIN(2*PI()*$C9194/365)</f>
        <v/>
      </c>
      <c r="L9194" s="7">
        <f>MAR1!$B$6+MAR1!$C$6*COS(2*PI()*$C9194/365)+MAR1!$D$6*SIN(2*PI()*$C9194/365)</f>
        <v/>
      </c>
      <c r="M9194" s="7">
        <f>MAR1!$B$7+MAR1!$C$7*COS(2*PI()*$C9194/365)+MAR1!$D$7*SIN(2*PI()*$C9194/365)</f>
        <v/>
      </c>
      <c r="N9194" s="7">
        <f>F9194-K9194</f>
        <v/>
      </c>
      <c r="O9194" s="7">
        <f>G9194-L9194</f>
        <v/>
      </c>
      <c r="P9194" s="7">
        <f>H9194-M9194</f>
        <v/>
      </c>
      <c r="Q9194" s="7">
        <f>IF($I9194=1,(N9194-MAR1!$B$11)/MAR1!$D$11,(N9194-MAR1!$C$11)/MAR1!$E$11)</f>
        <v/>
      </c>
      <c r="R9194" s="7">
        <f>IF($I9194=1,(O9194-MAR1!$B$12)/MAR1!$D$12,(O9194-MAR1!$C$12)/MAR1!$E$12)</f>
        <v/>
      </c>
      <c r="S9194" s="7">
        <f>IF($I9194=1,(P9194-MAR1!$B$13)/MAR1!$D$13,(P9194-MAR1!$C$13)/MAR1!$E$13)</f>
        <v/>
      </c>
    </row>
    <row r="9195">
      <c r="A9195" s="5" t="n">
        <v>9194</v>
      </c>
      <c r="B9195" s="5" t="n">
        <v>26</v>
      </c>
      <c r="C9195" s="5" t="n">
        <v>69</v>
      </c>
      <c r="D9195" s="5" t="n">
        <v>3</v>
      </c>
      <c r="E9195" s="5" t="n">
        <v>0</v>
      </c>
      <c r="F9195" s="5" t="n">
        <v>36.1</v>
      </c>
      <c r="G9195" s="5" t="n">
        <v>17.7</v>
      </c>
      <c r="H9195" s="5" t="n">
        <v>20.02</v>
      </c>
      <c r="I9195" s="6">
        <f>IF(E9195&gt;=Markov!$B$3,1,0)</f>
        <v/>
      </c>
      <c r="J9195" s="6">
        <f>I9194</f>
        <v/>
      </c>
      <c r="K9195" s="7">
        <f>MAR1!$B$5+MAR1!$C$5*COS(2*PI()*$C9195/365)+MAR1!$D$5*SIN(2*PI()*$C9195/365)</f>
        <v/>
      </c>
      <c r="L9195" s="7">
        <f>MAR1!$B$6+MAR1!$C$6*COS(2*PI()*$C9195/365)+MAR1!$D$6*SIN(2*PI()*$C9195/365)</f>
        <v/>
      </c>
      <c r="M9195" s="7">
        <f>MAR1!$B$7+MAR1!$C$7*COS(2*PI()*$C9195/365)+MAR1!$D$7*SIN(2*PI()*$C9195/365)</f>
        <v/>
      </c>
      <c r="N9195" s="7">
        <f>F9195-K9195</f>
        <v/>
      </c>
      <c r="O9195" s="7">
        <f>G9195-L9195</f>
        <v/>
      </c>
      <c r="P9195" s="7">
        <f>H9195-M9195</f>
        <v/>
      </c>
      <c r="Q9195" s="7">
        <f>IF($I9195=1,(N9195-MAR1!$B$11)/MAR1!$D$11,(N9195-MAR1!$C$11)/MAR1!$E$11)</f>
        <v/>
      </c>
      <c r="R9195" s="7">
        <f>IF($I9195=1,(O9195-MAR1!$B$12)/MAR1!$D$12,(O9195-MAR1!$C$12)/MAR1!$E$12)</f>
        <v/>
      </c>
      <c r="S9195" s="7">
        <f>IF($I9195=1,(P9195-MAR1!$B$13)/MAR1!$D$13,(P9195-MAR1!$C$13)/MAR1!$E$13)</f>
        <v/>
      </c>
    </row>
    <row r="9196">
      <c r="A9196" s="5" t="n">
        <v>9195</v>
      </c>
      <c r="B9196" s="5" t="n">
        <v>26</v>
      </c>
      <c r="C9196" s="5" t="n">
        <v>70</v>
      </c>
      <c r="D9196" s="5" t="n">
        <v>3</v>
      </c>
      <c r="E9196" s="5" t="n">
        <v>0</v>
      </c>
      <c r="F9196" s="5" t="n">
        <v>35.2</v>
      </c>
      <c r="G9196" s="5" t="n">
        <v>17.9</v>
      </c>
      <c r="H9196" s="5" t="n">
        <v>18.09</v>
      </c>
      <c r="I9196" s="6">
        <f>IF(E9196&gt;=Markov!$B$3,1,0)</f>
        <v/>
      </c>
      <c r="J9196" s="6">
        <f>I9195</f>
        <v/>
      </c>
      <c r="K9196" s="7">
        <f>MAR1!$B$5+MAR1!$C$5*COS(2*PI()*$C9196/365)+MAR1!$D$5*SIN(2*PI()*$C9196/365)</f>
        <v/>
      </c>
      <c r="L9196" s="7">
        <f>MAR1!$B$6+MAR1!$C$6*COS(2*PI()*$C9196/365)+MAR1!$D$6*SIN(2*PI()*$C9196/365)</f>
        <v/>
      </c>
      <c r="M9196" s="7">
        <f>MAR1!$B$7+MAR1!$C$7*COS(2*PI()*$C9196/365)+MAR1!$D$7*SIN(2*PI()*$C9196/365)</f>
        <v/>
      </c>
      <c r="N9196" s="7">
        <f>F9196-K9196</f>
        <v/>
      </c>
      <c r="O9196" s="7">
        <f>G9196-L9196</f>
        <v/>
      </c>
      <c r="P9196" s="7">
        <f>H9196-M9196</f>
        <v/>
      </c>
      <c r="Q9196" s="7">
        <f>IF($I9196=1,(N9196-MAR1!$B$11)/MAR1!$D$11,(N9196-MAR1!$C$11)/MAR1!$E$11)</f>
        <v/>
      </c>
      <c r="R9196" s="7">
        <f>IF($I9196=1,(O9196-MAR1!$B$12)/MAR1!$D$12,(O9196-MAR1!$C$12)/MAR1!$E$12)</f>
        <v/>
      </c>
      <c r="S9196" s="7">
        <f>IF($I9196=1,(P9196-MAR1!$B$13)/MAR1!$D$13,(P9196-MAR1!$C$13)/MAR1!$E$13)</f>
        <v/>
      </c>
    </row>
    <row r="9197">
      <c r="A9197" s="5" t="n">
        <v>9196</v>
      </c>
      <c r="B9197" s="5" t="n">
        <v>26</v>
      </c>
      <c r="C9197" s="5" t="n">
        <v>71</v>
      </c>
      <c r="D9197" s="5" t="n">
        <v>3</v>
      </c>
      <c r="E9197" s="5" t="n">
        <v>0</v>
      </c>
      <c r="F9197" s="5" t="n">
        <v>32.6</v>
      </c>
      <c r="G9197" s="5" t="n">
        <v>18.8</v>
      </c>
      <c r="H9197" s="5" t="n">
        <v>18.72</v>
      </c>
      <c r="I9197" s="6">
        <f>IF(E9197&gt;=Markov!$B$3,1,0)</f>
        <v/>
      </c>
      <c r="J9197" s="6">
        <f>I9196</f>
        <v/>
      </c>
      <c r="K9197" s="7">
        <f>MAR1!$B$5+MAR1!$C$5*COS(2*PI()*$C9197/365)+MAR1!$D$5*SIN(2*PI()*$C9197/365)</f>
        <v/>
      </c>
      <c r="L9197" s="7">
        <f>MAR1!$B$6+MAR1!$C$6*COS(2*PI()*$C9197/365)+MAR1!$D$6*SIN(2*PI()*$C9197/365)</f>
        <v/>
      </c>
      <c r="M9197" s="7">
        <f>MAR1!$B$7+MAR1!$C$7*COS(2*PI()*$C9197/365)+MAR1!$D$7*SIN(2*PI()*$C9197/365)</f>
        <v/>
      </c>
      <c r="N9197" s="7">
        <f>F9197-K9197</f>
        <v/>
      </c>
      <c r="O9197" s="7">
        <f>G9197-L9197</f>
        <v/>
      </c>
      <c r="P9197" s="7">
        <f>H9197-M9197</f>
        <v/>
      </c>
      <c r="Q9197" s="7">
        <f>IF($I9197=1,(N9197-MAR1!$B$11)/MAR1!$D$11,(N9197-MAR1!$C$11)/MAR1!$E$11)</f>
        <v/>
      </c>
      <c r="R9197" s="7">
        <f>IF($I9197=1,(O9197-MAR1!$B$12)/MAR1!$D$12,(O9197-MAR1!$C$12)/MAR1!$E$12)</f>
        <v/>
      </c>
      <c r="S9197" s="7">
        <f>IF($I9197=1,(P9197-MAR1!$B$13)/MAR1!$D$13,(P9197-MAR1!$C$13)/MAR1!$E$13)</f>
        <v/>
      </c>
    </row>
    <row r="9198">
      <c r="A9198" s="5" t="n">
        <v>9197</v>
      </c>
      <c r="B9198" s="5" t="n">
        <v>26</v>
      </c>
      <c r="C9198" s="5" t="n">
        <v>72</v>
      </c>
      <c r="D9198" s="5" t="n">
        <v>3</v>
      </c>
      <c r="E9198" s="5" t="n">
        <v>0</v>
      </c>
      <c r="F9198" s="5" t="n">
        <v>33.1</v>
      </c>
      <c r="G9198" s="5" t="n">
        <v>18.9</v>
      </c>
      <c r="H9198" s="5" t="n">
        <v>19.23</v>
      </c>
      <c r="I9198" s="6">
        <f>IF(E9198&gt;=Markov!$B$3,1,0)</f>
        <v/>
      </c>
      <c r="J9198" s="6">
        <f>I9197</f>
        <v/>
      </c>
      <c r="K9198" s="7">
        <f>MAR1!$B$5+MAR1!$C$5*COS(2*PI()*$C9198/365)+MAR1!$D$5*SIN(2*PI()*$C9198/365)</f>
        <v/>
      </c>
      <c r="L9198" s="7">
        <f>MAR1!$B$6+MAR1!$C$6*COS(2*PI()*$C9198/365)+MAR1!$D$6*SIN(2*PI()*$C9198/365)</f>
        <v/>
      </c>
      <c r="M9198" s="7">
        <f>MAR1!$B$7+MAR1!$C$7*COS(2*PI()*$C9198/365)+MAR1!$D$7*SIN(2*PI()*$C9198/365)</f>
        <v/>
      </c>
      <c r="N9198" s="7">
        <f>F9198-K9198</f>
        <v/>
      </c>
      <c r="O9198" s="7">
        <f>G9198-L9198</f>
        <v/>
      </c>
      <c r="P9198" s="7">
        <f>H9198-M9198</f>
        <v/>
      </c>
      <c r="Q9198" s="7">
        <f>IF($I9198=1,(N9198-MAR1!$B$11)/MAR1!$D$11,(N9198-MAR1!$C$11)/MAR1!$E$11)</f>
        <v/>
      </c>
      <c r="R9198" s="7">
        <f>IF($I9198=1,(O9198-MAR1!$B$12)/MAR1!$D$12,(O9198-MAR1!$C$12)/MAR1!$E$12)</f>
        <v/>
      </c>
      <c r="S9198" s="7">
        <f>IF($I9198=1,(P9198-MAR1!$B$13)/MAR1!$D$13,(P9198-MAR1!$C$13)/MAR1!$E$13)</f>
        <v/>
      </c>
    </row>
    <row r="9199">
      <c r="A9199" s="5" t="n">
        <v>9198</v>
      </c>
      <c r="B9199" s="5" t="n">
        <v>26</v>
      </c>
      <c r="C9199" s="5" t="n">
        <v>73</v>
      </c>
      <c r="D9199" s="5" t="n">
        <v>3</v>
      </c>
      <c r="E9199" s="5" t="n">
        <v>0</v>
      </c>
      <c r="F9199" s="5" t="n">
        <v>35.1</v>
      </c>
      <c r="G9199" s="5" t="n">
        <v>21.2</v>
      </c>
      <c r="H9199" s="5" t="n">
        <v>15.39</v>
      </c>
      <c r="I9199" s="6">
        <f>IF(E9199&gt;=Markov!$B$3,1,0)</f>
        <v/>
      </c>
      <c r="J9199" s="6">
        <f>I9198</f>
        <v/>
      </c>
      <c r="K9199" s="7">
        <f>MAR1!$B$5+MAR1!$C$5*COS(2*PI()*$C9199/365)+MAR1!$D$5*SIN(2*PI()*$C9199/365)</f>
        <v/>
      </c>
      <c r="L9199" s="7">
        <f>MAR1!$B$6+MAR1!$C$6*COS(2*PI()*$C9199/365)+MAR1!$D$6*SIN(2*PI()*$C9199/365)</f>
        <v/>
      </c>
      <c r="M9199" s="7">
        <f>MAR1!$B$7+MAR1!$C$7*COS(2*PI()*$C9199/365)+MAR1!$D$7*SIN(2*PI()*$C9199/365)</f>
        <v/>
      </c>
      <c r="N9199" s="7">
        <f>F9199-K9199</f>
        <v/>
      </c>
      <c r="O9199" s="7">
        <f>G9199-L9199</f>
        <v/>
      </c>
      <c r="P9199" s="7">
        <f>H9199-M9199</f>
        <v/>
      </c>
      <c r="Q9199" s="7">
        <f>IF($I9199=1,(N9199-MAR1!$B$11)/MAR1!$D$11,(N9199-MAR1!$C$11)/MAR1!$E$11)</f>
        <v/>
      </c>
      <c r="R9199" s="7">
        <f>IF($I9199=1,(O9199-MAR1!$B$12)/MAR1!$D$12,(O9199-MAR1!$C$12)/MAR1!$E$12)</f>
        <v/>
      </c>
      <c r="S9199" s="7">
        <f>IF($I9199=1,(P9199-MAR1!$B$13)/MAR1!$D$13,(P9199-MAR1!$C$13)/MAR1!$E$13)</f>
        <v/>
      </c>
    </row>
    <row r="9200">
      <c r="A9200" s="5" t="n">
        <v>9199</v>
      </c>
      <c r="B9200" s="5" t="n">
        <v>26</v>
      </c>
      <c r="C9200" s="5" t="n">
        <v>74</v>
      </c>
      <c r="D9200" s="5" t="n">
        <v>3</v>
      </c>
      <c r="E9200" s="5" t="n">
        <v>0</v>
      </c>
      <c r="F9200" s="5" t="n">
        <v>38.1</v>
      </c>
      <c r="G9200" s="5" t="n">
        <v>22.6</v>
      </c>
      <c r="H9200" s="5" t="n">
        <v>20.35</v>
      </c>
      <c r="I9200" s="6">
        <f>IF(E9200&gt;=Markov!$B$3,1,0)</f>
        <v/>
      </c>
      <c r="J9200" s="6">
        <f>I9199</f>
        <v/>
      </c>
      <c r="K9200" s="7">
        <f>MAR1!$B$5+MAR1!$C$5*COS(2*PI()*$C9200/365)+MAR1!$D$5*SIN(2*PI()*$C9200/365)</f>
        <v/>
      </c>
      <c r="L9200" s="7">
        <f>MAR1!$B$6+MAR1!$C$6*COS(2*PI()*$C9200/365)+MAR1!$D$6*SIN(2*PI()*$C9200/365)</f>
        <v/>
      </c>
      <c r="M9200" s="7">
        <f>MAR1!$B$7+MAR1!$C$7*COS(2*PI()*$C9200/365)+MAR1!$D$7*SIN(2*PI()*$C9200/365)</f>
        <v/>
      </c>
      <c r="N9200" s="7">
        <f>F9200-K9200</f>
        <v/>
      </c>
      <c r="O9200" s="7">
        <f>G9200-L9200</f>
        <v/>
      </c>
      <c r="P9200" s="7">
        <f>H9200-M9200</f>
        <v/>
      </c>
      <c r="Q9200" s="7">
        <f>IF($I9200=1,(N9200-MAR1!$B$11)/MAR1!$D$11,(N9200-MAR1!$C$11)/MAR1!$E$11)</f>
        <v/>
      </c>
      <c r="R9200" s="7">
        <f>IF($I9200=1,(O9200-MAR1!$B$12)/MAR1!$D$12,(O9200-MAR1!$C$12)/MAR1!$E$12)</f>
        <v/>
      </c>
      <c r="S9200" s="7">
        <f>IF($I9200=1,(P9200-MAR1!$B$13)/MAR1!$D$13,(P9200-MAR1!$C$13)/MAR1!$E$13)</f>
        <v/>
      </c>
    </row>
    <row r="9201">
      <c r="A9201" s="5" t="n">
        <v>9200</v>
      </c>
      <c r="B9201" s="5" t="n">
        <v>26</v>
      </c>
      <c r="C9201" s="5" t="n">
        <v>75</v>
      </c>
      <c r="D9201" s="5" t="n">
        <v>3</v>
      </c>
      <c r="E9201" s="5" t="n">
        <v>0</v>
      </c>
      <c r="F9201" s="5" t="n">
        <v>35.6</v>
      </c>
      <c r="G9201" s="5" t="n">
        <v>21.2</v>
      </c>
      <c r="H9201" s="5" t="n">
        <v>18.41</v>
      </c>
      <c r="I9201" s="6">
        <f>IF(E9201&gt;=Markov!$B$3,1,0)</f>
        <v/>
      </c>
      <c r="J9201" s="6">
        <f>I9200</f>
        <v/>
      </c>
      <c r="K9201" s="7">
        <f>MAR1!$B$5+MAR1!$C$5*COS(2*PI()*$C9201/365)+MAR1!$D$5*SIN(2*PI()*$C9201/365)</f>
        <v/>
      </c>
      <c r="L9201" s="7">
        <f>MAR1!$B$6+MAR1!$C$6*COS(2*PI()*$C9201/365)+MAR1!$D$6*SIN(2*PI()*$C9201/365)</f>
        <v/>
      </c>
      <c r="M9201" s="7">
        <f>MAR1!$B$7+MAR1!$C$7*COS(2*PI()*$C9201/365)+MAR1!$D$7*SIN(2*PI()*$C9201/365)</f>
        <v/>
      </c>
      <c r="N9201" s="7">
        <f>F9201-K9201</f>
        <v/>
      </c>
      <c r="O9201" s="7">
        <f>G9201-L9201</f>
        <v/>
      </c>
      <c r="P9201" s="7">
        <f>H9201-M9201</f>
        <v/>
      </c>
      <c r="Q9201" s="7">
        <f>IF($I9201=1,(N9201-MAR1!$B$11)/MAR1!$D$11,(N9201-MAR1!$C$11)/MAR1!$E$11)</f>
        <v/>
      </c>
      <c r="R9201" s="7">
        <f>IF($I9201=1,(O9201-MAR1!$B$12)/MAR1!$D$12,(O9201-MAR1!$C$12)/MAR1!$E$12)</f>
        <v/>
      </c>
      <c r="S9201" s="7">
        <f>IF($I9201=1,(P9201-MAR1!$B$13)/MAR1!$D$13,(P9201-MAR1!$C$13)/MAR1!$E$13)</f>
        <v/>
      </c>
    </row>
    <row r="9202">
      <c r="A9202" s="5" t="n">
        <v>9201</v>
      </c>
      <c r="B9202" s="5" t="n">
        <v>26</v>
      </c>
      <c r="C9202" s="5" t="n">
        <v>76</v>
      </c>
      <c r="D9202" s="5" t="n">
        <v>3</v>
      </c>
      <c r="E9202" s="5" t="n">
        <v>0</v>
      </c>
      <c r="F9202" s="5" t="n">
        <v>38.1</v>
      </c>
      <c r="G9202" s="5" t="n">
        <v>20.9</v>
      </c>
      <c r="H9202" s="5" t="n">
        <v>18.28</v>
      </c>
      <c r="I9202" s="6">
        <f>IF(E9202&gt;=Markov!$B$3,1,0)</f>
        <v/>
      </c>
      <c r="J9202" s="6">
        <f>I9201</f>
        <v/>
      </c>
      <c r="K9202" s="7">
        <f>MAR1!$B$5+MAR1!$C$5*COS(2*PI()*$C9202/365)+MAR1!$D$5*SIN(2*PI()*$C9202/365)</f>
        <v/>
      </c>
      <c r="L9202" s="7">
        <f>MAR1!$B$6+MAR1!$C$6*COS(2*PI()*$C9202/365)+MAR1!$D$6*SIN(2*PI()*$C9202/365)</f>
        <v/>
      </c>
      <c r="M9202" s="7">
        <f>MAR1!$B$7+MAR1!$C$7*COS(2*PI()*$C9202/365)+MAR1!$D$7*SIN(2*PI()*$C9202/365)</f>
        <v/>
      </c>
      <c r="N9202" s="7">
        <f>F9202-K9202</f>
        <v/>
      </c>
      <c r="O9202" s="7">
        <f>G9202-L9202</f>
        <v/>
      </c>
      <c r="P9202" s="7">
        <f>H9202-M9202</f>
        <v/>
      </c>
      <c r="Q9202" s="7">
        <f>IF($I9202=1,(N9202-MAR1!$B$11)/MAR1!$D$11,(N9202-MAR1!$C$11)/MAR1!$E$11)</f>
        <v/>
      </c>
      <c r="R9202" s="7">
        <f>IF($I9202=1,(O9202-MAR1!$B$12)/MAR1!$D$12,(O9202-MAR1!$C$12)/MAR1!$E$12)</f>
        <v/>
      </c>
      <c r="S9202" s="7">
        <f>IF($I9202=1,(P9202-MAR1!$B$13)/MAR1!$D$13,(P9202-MAR1!$C$13)/MAR1!$E$13)</f>
        <v/>
      </c>
    </row>
    <row r="9203">
      <c r="A9203" s="5" t="n">
        <v>9202</v>
      </c>
      <c r="B9203" s="5" t="n">
        <v>26</v>
      </c>
      <c r="C9203" s="5" t="n">
        <v>77</v>
      </c>
      <c r="D9203" s="5" t="n">
        <v>3</v>
      </c>
      <c r="E9203" s="5" t="n">
        <v>0</v>
      </c>
      <c r="F9203" s="5" t="n">
        <v>38.1</v>
      </c>
      <c r="G9203" s="5" t="n">
        <v>22</v>
      </c>
      <c r="H9203" s="5" t="n">
        <v>16.61</v>
      </c>
      <c r="I9203" s="6">
        <f>IF(E9203&gt;=Markov!$B$3,1,0)</f>
        <v/>
      </c>
      <c r="J9203" s="6">
        <f>I9202</f>
        <v/>
      </c>
      <c r="K9203" s="7">
        <f>MAR1!$B$5+MAR1!$C$5*COS(2*PI()*$C9203/365)+MAR1!$D$5*SIN(2*PI()*$C9203/365)</f>
        <v/>
      </c>
      <c r="L9203" s="7">
        <f>MAR1!$B$6+MAR1!$C$6*COS(2*PI()*$C9203/365)+MAR1!$D$6*SIN(2*PI()*$C9203/365)</f>
        <v/>
      </c>
      <c r="M9203" s="7">
        <f>MAR1!$B$7+MAR1!$C$7*COS(2*PI()*$C9203/365)+MAR1!$D$7*SIN(2*PI()*$C9203/365)</f>
        <v/>
      </c>
      <c r="N9203" s="7">
        <f>F9203-K9203</f>
        <v/>
      </c>
      <c r="O9203" s="7">
        <f>G9203-L9203</f>
        <v/>
      </c>
      <c r="P9203" s="7">
        <f>H9203-M9203</f>
        <v/>
      </c>
      <c r="Q9203" s="7">
        <f>IF($I9203=1,(N9203-MAR1!$B$11)/MAR1!$D$11,(N9203-MAR1!$C$11)/MAR1!$E$11)</f>
        <v/>
      </c>
      <c r="R9203" s="7">
        <f>IF($I9203=1,(O9203-MAR1!$B$12)/MAR1!$D$12,(O9203-MAR1!$C$12)/MAR1!$E$12)</f>
        <v/>
      </c>
      <c r="S9203" s="7">
        <f>IF($I9203=1,(P9203-MAR1!$B$13)/MAR1!$D$13,(P9203-MAR1!$C$13)/MAR1!$E$13)</f>
        <v/>
      </c>
    </row>
    <row r="9204">
      <c r="A9204" s="5" t="n">
        <v>9203</v>
      </c>
      <c r="B9204" s="5" t="n">
        <v>26</v>
      </c>
      <c r="C9204" s="5" t="n">
        <v>78</v>
      </c>
      <c r="D9204" s="5" t="n">
        <v>3</v>
      </c>
      <c r="E9204" s="5" t="n">
        <v>0</v>
      </c>
      <c r="F9204" s="5" t="n">
        <v>33.8</v>
      </c>
      <c r="G9204" s="5" t="n">
        <v>20.4</v>
      </c>
      <c r="H9204" s="5" t="n">
        <v>17.55</v>
      </c>
      <c r="I9204" s="6">
        <f>IF(E9204&gt;=Markov!$B$3,1,0)</f>
        <v/>
      </c>
      <c r="J9204" s="6">
        <f>I9203</f>
        <v/>
      </c>
      <c r="K9204" s="7">
        <f>MAR1!$B$5+MAR1!$C$5*COS(2*PI()*$C9204/365)+MAR1!$D$5*SIN(2*PI()*$C9204/365)</f>
        <v/>
      </c>
      <c r="L9204" s="7">
        <f>MAR1!$B$6+MAR1!$C$6*COS(2*PI()*$C9204/365)+MAR1!$D$6*SIN(2*PI()*$C9204/365)</f>
        <v/>
      </c>
      <c r="M9204" s="7">
        <f>MAR1!$B$7+MAR1!$C$7*COS(2*PI()*$C9204/365)+MAR1!$D$7*SIN(2*PI()*$C9204/365)</f>
        <v/>
      </c>
      <c r="N9204" s="7">
        <f>F9204-K9204</f>
        <v/>
      </c>
      <c r="O9204" s="7">
        <f>G9204-L9204</f>
        <v/>
      </c>
      <c r="P9204" s="7">
        <f>H9204-M9204</f>
        <v/>
      </c>
      <c r="Q9204" s="7">
        <f>IF($I9204=1,(N9204-MAR1!$B$11)/MAR1!$D$11,(N9204-MAR1!$C$11)/MAR1!$E$11)</f>
        <v/>
      </c>
      <c r="R9204" s="7">
        <f>IF($I9204=1,(O9204-MAR1!$B$12)/MAR1!$D$12,(O9204-MAR1!$C$12)/MAR1!$E$12)</f>
        <v/>
      </c>
      <c r="S9204" s="7">
        <f>IF($I9204=1,(P9204-MAR1!$B$13)/MAR1!$D$13,(P9204-MAR1!$C$13)/MAR1!$E$13)</f>
        <v/>
      </c>
    </row>
    <row r="9205">
      <c r="A9205" s="5" t="n">
        <v>9204</v>
      </c>
      <c r="B9205" s="5" t="n">
        <v>26</v>
      </c>
      <c r="C9205" s="5" t="n">
        <v>79</v>
      </c>
      <c r="D9205" s="5" t="n">
        <v>3</v>
      </c>
      <c r="E9205" s="5" t="n">
        <v>0</v>
      </c>
      <c r="F9205" s="5" t="n">
        <v>34.4</v>
      </c>
      <c r="G9205" s="5" t="n">
        <v>18.6</v>
      </c>
      <c r="H9205" s="5" t="n">
        <v>16.12</v>
      </c>
      <c r="I9205" s="6">
        <f>IF(E9205&gt;=Markov!$B$3,1,0)</f>
        <v/>
      </c>
      <c r="J9205" s="6">
        <f>I9204</f>
        <v/>
      </c>
      <c r="K9205" s="7">
        <f>MAR1!$B$5+MAR1!$C$5*COS(2*PI()*$C9205/365)+MAR1!$D$5*SIN(2*PI()*$C9205/365)</f>
        <v/>
      </c>
      <c r="L9205" s="7">
        <f>MAR1!$B$6+MAR1!$C$6*COS(2*PI()*$C9205/365)+MAR1!$D$6*SIN(2*PI()*$C9205/365)</f>
        <v/>
      </c>
      <c r="M9205" s="7">
        <f>MAR1!$B$7+MAR1!$C$7*COS(2*PI()*$C9205/365)+MAR1!$D$7*SIN(2*PI()*$C9205/365)</f>
        <v/>
      </c>
      <c r="N9205" s="7">
        <f>F9205-K9205</f>
        <v/>
      </c>
      <c r="O9205" s="7">
        <f>G9205-L9205</f>
        <v/>
      </c>
      <c r="P9205" s="7">
        <f>H9205-M9205</f>
        <v/>
      </c>
      <c r="Q9205" s="7">
        <f>IF($I9205=1,(N9205-MAR1!$B$11)/MAR1!$D$11,(N9205-MAR1!$C$11)/MAR1!$E$11)</f>
        <v/>
      </c>
      <c r="R9205" s="7">
        <f>IF($I9205=1,(O9205-MAR1!$B$12)/MAR1!$D$12,(O9205-MAR1!$C$12)/MAR1!$E$12)</f>
        <v/>
      </c>
      <c r="S9205" s="7">
        <f>IF($I9205=1,(P9205-MAR1!$B$13)/MAR1!$D$13,(P9205-MAR1!$C$13)/MAR1!$E$13)</f>
        <v/>
      </c>
    </row>
    <row r="9206">
      <c r="A9206" s="5" t="n">
        <v>9205</v>
      </c>
      <c r="B9206" s="5" t="n">
        <v>26</v>
      </c>
      <c r="C9206" s="5" t="n">
        <v>80</v>
      </c>
      <c r="D9206" s="5" t="n">
        <v>3</v>
      </c>
      <c r="E9206" s="5" t="n">
        <v>0</v>
      </c>
      <c r="F9206" s="5" t="n">
        <v>32.6</v>
      </c>
      <c r="G9206" s="5" t="n">
        <v>16.7</v>
      </c>
      <c r="H9206" s="5" t="n">
        <v>20.95</v>
      </c>
      <c r="I9206" s="6">
        <f>IF(E9206&gt;=Markov!$B$3,1,0)</f>
        <v/>
      </c>
      <c r="J9206" s="6">
        <f>I9205</f>
        <v/>
      </c>
      <c r="K9206" s="7">
        <f>MAR1!$B$5+MAR1!$C$5*COS(2*PI()*$C9206/365)+MAR1!$D$5*SIN(2*PI()*$C9206/365)</f>
        <v/>
      </c>
      <c r="L9206" s="7">
        <f>MAR1!$B$6+MAR1!$C$6*COS(2*PI()*$C9206/365)+MAR1!$D$6*SIN(2*PI()*$C9206/365)</f>
        <v/>
      </c>
      <c r="M9206" s="7">
        <f>MAR1!$B$7+MAR1!$C$7*COS(2*PI()*$C9206/365)+MAR1!$D$7*SIN(2*PI()*$C9206/365)</f>
        <v/>
      </c>
      <c r="N9206" s="7">
        <f>F9206-K9206</f>
        <v/>
      </c>
      <c r="O9206" s="7">
        <f>G9206-L9206</f>
        <v/>
      </c>
      <c r="P9206" s="7">
        <f>H9206-M9206</f>
        <v/>
      </c>
      <c r="Q9206" s="7">
        <f>IF($I9206=1,(N9206-MAR1!$B$11)/MAR1!$D$11,(N9206-MAR1!$C$11)/MAR1!$E$11)</f>
        <v/>
      </c>
      <c r="R9206" s="7">
        <f>IF($I9206=1,(O9206-MAR1!$B$12)/MAR1!$D$12,(O9206-MAR1!$C$12)/MAR1!$E$12)</f>
        <v/>
      </c>
      <c r="S9206" s="7">
        <f>IF($I9206=1,(P9206-MAR1!$B$13)/MAR1!$D$13,(P9206-MAR1!$C$13)/MAR1!$E$13)</f>
        <v/>
      </c>
    </row>
    <row r="9207">
      <c r="A9207" s="5" t="n">
        <v>9206</v>
      </c>
      <c r="B9207" s="5" t="n">
        <v>26</v>
      </c>
      <c r="C9207" s="5" t="n">
        <v>81</v>
      </c>
      <c r="D9207" s="5" t="n">
        <v>3</v>
      </c>
      <c r="E9207" s="5" t="n">
        <v>0</v>
      </c>
      <c r="F9207" s="5" t="n">
        <v>33.4</v>
      </c>
      <c r="G9207" s="5" t="n">
        <v>19.5</v>
      </c>
      <c r="H9207" s="5" t="n">
        <v>22.47</v>
      </c>
      <c r="I9207" s="6">
        <f>IF(E9207&gt;=Markov!$B$3,1,0)</f>
        <v/>
      </c>
      <c r="J9207" s="6">
        <f>I9206</f>
        <v/>
      </c>
      <c r="K9207" s="7">
        <f>MAR1!$B$5+MAR1!$C$5*COS(2*PI()*$C9207/365)+MAR1!$D$5*SIN(2*PI()*$C9207/365)</f>
        <v/>
      </c>
      <c r="L9207" s="7">
        <f>MAR1!$B$6+MAR1!$C$6*COS(2*PI()*$C9207/365)+MAR1!$D$6*SIN(2*PI()*$C9207/365)</f>
        <v/>
      </c>
      <c r="M9207" s="7">
        <f>MAR1!$B$7+MAR1!$C$7*COS(2*PI()*$C9207/365)+MAR1!$D$7*SIN(2*PI()*$C9207/365)</f>
        <v/>
      </c>
      <c r="N9207" s="7">
        <f>F9207-K9207</f>
        <v/>
      </c>
      <c r="O9207" s="7">
        <f>G9207-L9207</f>
        <v/>
      </c>
      <c r="P9207" s="7">
        <f>H9207-M9207</f>
        <v/>
      </c>
      <c r="Q9207" s="7">
        <f>IF($I9207=1,(N9207-MAR1!$B$11)/MAR1!$D$11,(N9207-MAR1!$C$11)/MAR1!$E$11)</f>
        <v/>
      </c>
      <c r="R9207" s="7">
        <f>IF($I9207=1,(O9207-MAR1!$B$12)/MAR1!$D$12,(O9207-MAR1!$C$12)/MAR1!$E$12)</f>
        <v/>
      </c>
      <c r="S9207" s="7">
        <f>IF($I9207=1,(P9207-MAR1!$B$13)/MAR1!$D$13,(P9207-MAR1!$C$13)/MAR1!$E$13)</f>
        <v/>
      </c>
    </row>
    <row r="9208">
      <c r="A9208" s="5" t="n">
        <v>9207</v>
      </c>
      <c r="B9208" s="5" t="n">
        <v>26</v>
      </c>
      <c r="C9208" s="5" t="n">
        <v>82</v>
      </c>
      <c r="D9208" s="5" t="n">
        <v>3</v>
      </c>
      <c r="E9208" s="5" t="n">
        <v>0</v>
      </c>
      <c r="F9208" s="5" t="n">
        <v>34</v>
      </c>
      <c r="G9208" s="5" t="n">
        <v>18.6</v>
      </c>
      <c r="H9208" s="5" t="n">
        <v>22.62</v>
      </c>
      <c r="I9208" s="6">
        <f>IF(E9208&gt;=Markov!$B$3,1,0)</f>
        <v/>
      </c>
      <c r="J9208" s="6">
        <f>I9207</f>
        <v/>
      </c>
      <c r="K9208" s="7">
        <f>MAR1!$B$5+MAR1!$C$5*COS(2*PI()*$C9208/365)+MAR1!$D$5*SIN(2*PI()*$C9208/365)</f>
        <v/>
      </c>
      <c r="L9208" s="7">
        <f>MAR1!$B$6+MAR1!$C$6*COS(2*PI()*$C9208/365)+MAR1!$D$6*SIN(2*PI()*$C9208/365)</f>
        <v/>
      </c>
      <c r="M9208" s="7">
        <f>MAR1!$B$7+MAR1!$C$7*COS(2*PI()*$C9208/365)+MAR1!$D$7*SIN(2*PI()*$C9208/365)</f>
        <v/>
      </c>
      <c r="N9208" s="7">
        <f>F9208-K9208</f>
        <v/>
      </c>
      <c r="O9208" s="7">
        <f>G9208-L9208</f>
        <v/>
      </c>
      <c r="P9208" s="7">
        <f>H9208-M9208</f>
        <v/>
      </c>
      <c r="Q9208" s="7">
        <f>IF($I9208=1,(N9208-MAR1!$B$11)/MAR1!$D$11,(N9208-MAR1!$C$11)/MAR1!$E$11)</f>
        <v/>
      </c>
      <c r="R9208" s="7">
        <f>IF($I9208=1,(O9208-MAR1!$B$12)/MAR1!$D$12,(O9208-MAR1!$C$12)/MAR1!$E$12)</f>
        <v/>
      </c>
      <c r="S9208" s="7">
        <f>IF($I9208=1,(P9208-MAR1!$B$13)/MAR1!$D$13,(P9208-MAR1!$C$13)/MAR1!$E$13)</f>
        <v/>
      </c>
    </row>
    <row r="9209">
      <c r="A9209" s="5" t="n">
        <v>9208</v>
      </c>
      <c r="B9209" s="5" t="n">
        <v>26</v>
      </c>
      <c r="C9209" s="5" t="n">
        <v>83</v>
      </c>
      <c r="D9209" s="5" t="n">
        <v>3</v>
      </c>
      <c r="E9209" s="5" t="n">
        <v>0</v>
      </c>
      <c r="F9209" s="5" t="n">
        <v>35.9</v>
      </c>
      <c r="G9209" s="5" t="n">
        <v>21.2</v>
      </c>
      <c r="H9209" s="5" t="n">
        <v>16.84</v>
      </c>
      <c r="I9209" s="6">
        <f>IF(E9209&gt;=Markov!$B$3,1,0)</f>
        <v/>
      </c>
      <c r="J9209" s="6">
        <f>I9208</f>
        <v/>
      </c>
      <c r="K9209" s="7">
        <f>MAR1!$B$5+MAR1!$C$5*COS(2*PI()*$C9209/365)+MAR1!$D$5*SIN(2*PI()*$C9209/365)</f>
        <v/>
      </c>
      <c r="L9209" s="7">
        <f>MAR1!$B$6+MAR1!$C$6*COS(2*PI()*$C9209/365)+MAR1!$D$6*SIN(2*PI()*$C9209/365)</f>
        <v/>
      </c>
      <c r="M9209" s="7">
        <f>MAR1!$B$7+MAR1!$C$7*COS(2*PI()*$C9209/365)+MAR1!$D$7*SIN(2*PI()*$C9209/365)</f>
        <v/>
      </c>
      <c r="N9209" s="7">
        <f>F9209-K9209</f>
        <v/>
      </c>
      <c r="O9209" s="7">
        <f>G9209-L9209</f>
        <v/>
      </c>
      <c r="P9209" s="7">
        <f>H9209-M9209</f>
        <v/>
      </c>
      <c r="Q9209" s="7">
        <f>IF($I9209=1,(N9209-MAR1!$B$11)/MAR1!$D$11,(N9209-MAR1!$C$11)/MAR1!$E$11)</f>
        <v/>
      </c>
      <c r="R9209" s="7">
        <f>IF($I9209=1,(O9209-MAR1!$B$12)/MAR1!$D$12,(O9209-MAR1!$C$12)/MAR1!$E$12)</f>
        <v/>
      </c>
      <c r="S9209" s="7">
        <f>IF($I9209=1,(P9209-MAR1!$B$13)/MAR1!$D$13,(P9209-MAR1!$C$13)/MAR1!$E$13)</f>
        <v/>
      </c>
    </row>
    <row r="9210">
      <c r="A9210" s="5" t="n">
        <v>9209</v>
      </c>
      <c r="B9210" s="5" t="n">
        <v>26</v>
      </c>
      <c r="C9210" s="5" t="n">
        <v>84</v>
      </c>
      <c r="D9210" s="5" t="n">
        <v>3</v>
      </c>
      <c r="E9210" s="5" t="n">
        <v>0</v>
      </c>
      <c r="F9210" s="5" t="n">
        <v>39.1</v>
      </c>
      <c r="G9210" s="5" t="n">
        <v>21.1</v>
      </c>
      <c r="H9210" s="5" t="n">
        <v>15.54</v>
      </c>
      <c r="I9210" s="6">
        <f>IF(E9210&gt;=Markov!$B$3,1,0)</f>
        <v/>
      </c>
      <c r="J9210" s="6">
        <f>I9209</f>
        <v/>
      </c>
      <c r="K9210" s="7">
        <f>MAR1!$B$5+MAR1!$C$5*COS(2*PI()*$C9210/365)+MAR1!$D$5*SIN(2*PI()*$C9210/365)</f>
        <v/>
      </c>
      <c r="L9210" s="7">
        <f>MAR1!$B$6+MAR1!$C$6*COS(2*PI()*$C9210/365)+MAR1!$D$6*SIN(2*PI()*$C9210/365)</f>
        <v/>
      </c>
      <c r="M9210" s="7">
        <f>MAR1!$B$7+MAR1!$C$7*COS(2*PI()*$C9210/365)+MAR1!$D$7*SIN(2*PI()*$C9210/365)</f>
        <v/>
      </c>
      <c r="N9210" s="7">
        <f>F9210-K9210</f>
        <v/>
      </c>
      <c r="O9210" s="7">
        <f>G9210-L9210</f>
        <v/>
      </c>
      <c r="P9210" s="7">
        <f>H9210-M9210</f>
        <v/>
      </c>
      <c r="Q9210" s="7">
        <f>IF($I9210=1,(N9210-MAR1!$B$11)/MAR1!$D$11,(N9210-MAR1!$C$11)/MAR1!$E$11)</f>
        <v/>
      </c>
      <c r="R9210" s="7">
        <f>IF($I9210=1,(O9210-MAR1!$B$12)/MAR1!$D$12,(O9210-MAR1!$C$12)/MAR1!$E$12)</f>
        <v/>
      </c>
      <c r="S9210" s="7">
        <f>IF($I9210=1,(P9210-MAR1!$B$13)/MAR1!$D$13,(P9210-MAR1!$C$13)/MAR1!$E$13)</f>
        <v/>
      </c>
    </row>
    <row r="9211">
      <c r="A9211" s="5" t="n">
        <v>9210</v>
      </c>
      <c r="B9211" s="5" t="n">
        <v>26</v>
      </c>
      <c r="C9211" s="5" t="n">
        <v>85</v>
      </c>
      <c r="D9211" s="5" t="n">
        <v>3</v>
      </c>
      <c r="E9211" s="5" t="n">
        <v>0</v>
      </c>
      <c r="F9211" s="5" t="n">
        <v>38.7</v>
      </c>
      <c r="G9211" s="5" t="n">
        <v>23</v>
      </c>
      <c r="H9211" s="5" t="n">
        <v>21.37</v>
      </c>
      <c r="I9211" s="6">
        <f>IF(E9211&gt;=Markov!$B$3,1,0)</f>
        <v/>
      </c>
      <c r="J9211" s="6">
        <f>I9210</f>
        <v/>
      </c>
      <c r="K9211" s="7">
        <f>MAR1!$B$5+MAR1!$C$5*COS(2*PI()*$C9211/365)+MAR1!$D$5*SIN(2*PI()*$C9211/365)</f>
        <v/>
      </c>
      <c r="L9211" s="7">
        <f>MAR1!$B$6+MAR1!$C$6*COS(2*PI()*$C9211/365)+MAR1!$D$6*SIN(2*PI()*$C9211/365)</f>
        <v/>
      </c>
      <c r="M9211" s="7">
        <f>MAR1!$B$7+MAR1!$C$7*COS(2*PI()*$C9211/365)+MAR1!$D$7*SIN(2*PI()*$C9211/365)</f>
        <v/>
      </c>
      <c r="N9211" s="7">
        <f>F9211-K9211</f>
        <v/>
      </c>
      <c r="O9211" s="7">
        <f>G9211-L9211</f>
        <v/>
      </c>
      <c r="P9211" s="7">
        <f>H9211-M9211</f>
        <v/>
      </c>
      <c r="Q9211" s="7">
        <f>IF($I9211=1,(N9211-MAR1!$B$11)/MAR1!$D$11,(N9211-MAR1!$C$11)/MAR1!$E$11)</f>
        <v/>
      </c>
      <c r="R9211" s="7">
        <f>IF($I9211=1,(O9211-MAR1!$B$12)/MAR1!$D$12,(O9211-MAR1!$C$12)/MAR1!$E$12)</f>
        <v/>
      </c>
      <c r="S9211" s="7">
        <f>IF($I9211=1,(P9211-MAR1!$B$13)/MAR1!$D$13,(P9211-MAR1!$C$13)/MAR1!$E$13)</f>
        <v/>
      </c>
    </row>
    <row r="9212">
      <c r="A9212" s="5" t="n">
        <v>9211</v>
      </c>
      <c r="B9212" s="5" t="n">
        <v>26</v>
      </c>
      <c r="C9212" s="5" t="n">
        <v>86</v>
      </c>
      <c r="D9212" s="5" t="n">
        <v>3</v>
      </c>
      <c r="E9212" s="5" t="n">
        <v>0</v>
      </c>
      <c r="F9212" s="5" t="n">
        <v>34.5</v>
      </c>
      <c r="G9212" s="5" t="n">
        <v>22.1</v>
      </c>
      <c r="H9212" s="5" t="n">
        <v>21.84</v>
      </c>
      <c r="I9212" s="6">
        <f>IF(E9212&gt;=Markov!$B$3,1,0)</f>
        <v/>
      </c>
      <c r="J9212" s="6">
        <f>I9211</f>
        <v/>
      </c>
      <c r="K9212" s="7">
        <f>MAR1!$B$5+MAR1!$C$5*COS(2*PI()*$C9212/365)+MAR1!$D$5*SIN(2*PI()*$C9212/365)</f>
        <v/>
      </c>
      <c r="L9212" s="7">
        <f>MAR1!$B$6+MAR1!$C$6*COS(2*PI()*$C9212/365)+MAR1!$D$6*SIN(2*PI()*$C9212/365)</f>
        <v/>
      </c>
      <c r="M9212" s="7">
        <f>MAR1!$B$7+MAR1!$C$7*COS(2*PI()*$C9212/365)+MAR1!$D$7*SIN(2*PI()*$C9212/365)</f>
        <v/>
      </c>
      <c r="N9212" s="7">
        <f>F9212-K9212</f>
        <v/>
      </c>
      <c r="O9212" s="7">
        <f>G9212-L9212</f>
        <v/>
      </c>
      <c r="P9212" s="7">
        <f>H9212-M9212</f>
        <v/>
      </c>
      <c r="Q9212" s="7">
        <f>IF($I9212=1,(N9212-MAR1!$B$11)/MAR1!$D$11,(N9212-MAR1!$C$11)/MAR1!$E$11)</f>
        <v/>
      </c>
      <c r="R9212" s="7">
        <f>IF($I9212=1,(O9212-MAR1!$B$12)/MAR1!$D$12,(O9212-MAR1!$C$12)/MAR1!$E$12)</f>
        <v/>
      </c>
      <c r="S9212" s="7">
        <f>IF($I9212=1,(P9212-MAR1!$B$13)/MAR1!$D$13,(P9212-MAR1!$C$13)/MAR1!$E$13)</f>
        <v/>
      </c>
    </row>
    <row r="9213">
      <c r="A9213" s="5" t="n">
        <v>9212</v>
      </c>
      <c r="B9213" s="5" t="n">
        <v>26</v>
      </c>
      <c r="C9213" s="5" t="n">
        <v>87</v>
      </c>
      <c r="D9213" s="5" t="n">
        <v>3</v>
      </c>
      <c r="E9213" s="5" t="n">
        <v>0</v>
      </c>
      <c r="F9213" s="5" t="n">
        <v>36.8</v>
      </c>
      <c r="G9213" s="5" t="n">
        <v>23.7</v>
      </c>
      <c r="H9213" s="5" t="n">
        <v>19.47</v>
      </c>
      <c r="I9213" s="6">
        <f>IF(E9213&gt;=Markov!$B$3,1,0)</f>
        <v/>
      </c>
      <c r="J9213" s="6">
        <f>I9212</f>
        <v/>
      </c>
      <c r="K9213" s="7">
        <f>MAR1!$B$5+MAR1!$C$5*COS(2*PI()*$C9213/365)+MAR1!$D$5*SIN(2*PI()*$C9213/365)</f>
        <v/>
      </c>
      <c r="L9213" s="7">
        <f>MAR1!$B$6+MAR1!$C$6*COS(2*PI()*$C9213/365)+MAR1!$D$6*SIN(2*PI()*$C9213/365)</f>
        <v/>
      </c>
      <c r="M9213" s="7">
        <f>MAR1!$B$7+MAR1!$C$7*COS(2*PI()*$C9213/365)+MAR1!$D$7*SIN(2*PI()*$C9213/365)</f>
        <v/>
      </c>
      <c r="N9213" s="7">
        <f>F9213-K9213</f>
        <v/>
      </c>
      <c r="O9213" s="7">
        <f>G9213-L9213</f>
        <v/>
      </c>
      <c r="P9213" s="7">
        <f>H9213-M9213</f>
        <v/>
      </c>
      <c r="Q9213" s="7">
        <f>IF($I9213=1,(N9213-MAR1!$B$11)/MAR1!$D$11,(N9213-MAR1!$C$11)/MAR1!$E$11)</f>
        <v/>
      </c>
      <c r="R9213" s="7">
        <f>IF($I9213=1,(O9213-MAR1!$B$12)/MAR1!$D$12,(O9213-MAR1!$C$12)/MAR1!$E$12)</f>
        <v/>
      </c>
      <c r="S9213" s="7">
        <f>IF($I9213=1,(P9213-MAR1!$B$13)/MAR1!$D$13,(P9213-MAR1!$C$13)/MAR1!$E$13)</f>
        <v/>
      </c>
    </row>
    <row r="9214">
      <c r="A9214" s="5" t="n">
        <v>9213</v>
      </c>
      <c r="B9214" s="5" t="n">
        <v>26</v>
      </c>
      <c r="C9214" s="5" t="n">
        <v>88</v>
      </c>
      <c r="D9214" s="5" t="n">
        <v>3</v>
      </c>
      <c r="E9214" s="5" t="n">
        <v>0</v>
      </c>
      <c r="F9214" s="5" t="n">
        <v>36.6</v>
      </c>
      <c r="G9214" s="5" t="n">
        <v>24.2</v>
      </c>
      <c r="H9214" s="5" t="n">
        <v>23.57</v>
      </c>
      <c r="I9214" s="6">
        <f>IF(E9214&gt;=Markov!$B$3,1,0)</f>
        <v/>
      </c>
      <c r="J9214" s="6">
        <f>I9213</f>
        <v/>
      </c>
      <c r="K9214" s="7">
        <f>MAR1!$B$5+MAR1!$C$5*COS(2*PI()*$C9214/365)+MAR1!$D$5*SIN(2*PI()*$C9214/365)</f>
        <v/>
      </c>
      <c r="L9214" s="7">
        <f>MAR1!$B$6+MAR1!$C$6*COS(2*PI()*$C9214/365)+MAR1!$D$6*SIN(2*PI()*$C9214/365)</f>
        <v/>
      </c>
      <c r="M9214" s="7">
        <f>MAR1!$B$7+MAR1!$C$7*COS(2*PI()*$C9214/365)+MAR1!$D$7*SIN(2*PI()*$C9214/365)</f>
        <v/>
      </c>
      <c r="N9214" s="7">
        <f>F9214-K9214</f>
        <v/>
      </c>
      <c r="O9214" s="7">
        <f>G9214-L9214</f>
        <v/>
      </c>
      <c r="P9214" s="7">
        <f>H9214-M9214</f>
        <v/>
      </c>
      <c r="Q9214" s="7">
        <f>IF($I9214=1,(N9214-MAR1!$B$11)/MAR1!$D$11,(N9214-MAR1!$C$11)/MAR1!$E$11)</f>
        <v/>
      </c>
      <c r="R9214" s="7">
        <f>IF($I9214=1,(O9214-MAR1!$B$12)/MAR1!$D$12,(O9214-MAR1!$C$12)/MAR1!$E$12)</f>
        <v/>
      </c>
      <c r="S9214" s="7">
        <f>IF($I9214=1,(P9214-MAR1!$B$13)/MAR1!$D$13,(P9214-MAR1!$C$13)/MAR1!$E$13)</f>
        <v/>
      </c>
    </row>
    <row r="9215">
      <c r="A9215" s="5" t="n">
        <v>9214</v>
      </c>
      <c r="B9215" s="5" t="n">
        <v>26</v>
      </c>
      <c r="C9215" s="5" t="n">
        <v>89</v>
      </c>
      <c r="D9215" s="5" t="n">
        <v>3</v>
      </c>
      <c r="E9215" s="5" t="n">
        <v>0</v>
      </c>
      <c r="F9215" s="5" t="n">
        <v>37.3</v>
      </c>
      <c r="G9215" s="5" t="n">
        <v>23.9</v>
      </c>
      <c r="H9215" s="5" t="n">
        <v>20.52</v>
      </c>
      <c r="I9215" s="6">
        <f>IF(E9215&gt;=Markov!$B$3,1,0)</f>
        <v/>
      </c>
      <c r="J9215" s="6">
        <f>I9214</f>
        <v/>
      </c>
      <c r="K9215" s="7">
        <f>MAR1!$B$5+MAR1!$C$5*COS(2*PI()*$C9215/365)+MAR1!$D$5*SIN(2*PI()*$C9215/365)</f>
        <v/>
      </c>
      <c r="L9215" s="7">
        <f>MAR1!$B$6+MAR1!$C$6*COS(2*PI()*$C9215/365)+MAR1!$D$6*SIN(2*PI()*$C9215/365)</f>
        <v/>
      </c>
      <c r="M9215" s="7">
        <f>MAR1!$B$7+MAR1!$C$7*COS(2*PI()*$C9215/365)+MAR1!$D$7*SIN(2*PI()*$C9215/365)</f>
        <v/>
      </c>
      <c r="N9215" s="7">
        <f>F9215-K9215</f>
        <v/>
      </c>
      <c r="O9215" s="7">
        <f>G9215-L9215</f>
        <v/>
      </c>
      <c r="P9215" s="7">
        <f>H9215-M9215</f>
        <v/>
      </c>
      <c r="Q9215" s="7">
        <f>IF($I9215=1,(N9215-MAR1!$B$11)/MAR1!$D$11,(N9215-MAR1!$C$11)/MAR1!$E$11)</f>
        <v/>
      </c>
      <c r="R9215" s="7">
        <f>IF($I9215=1,(O9215-MAR1!$B$12)/MAR1!$D$12,(O9215-MAR1!$C$12)/MAR1!$E$12)</f>
        <v/>
      </c>
      <c r="S9215" s="7">
        <f>IF($I9215=1,(P9215-MAR1!$B$13)/MAR1!$D$13,(P9215-MAR1!$C$13)/MAR1!$E$13)</f>
        <v/>
      </c>
    </row>
    <row r="9216">
      <c r="A9216" s="5" t="n">
        <v>9215</v>
      </c>
      <c r="B9216" s="5" t="n">
        <v>26</v>
      </c>
      <c r="C9216" s="5" t="n">
        <v>90</v>
      </c>
      <c r="D9216" s="5" t="n">
        <v>3</v>
      </c>
      <c r="E9216" s="5" t="n">
        <v>0</v>
      </c>
      <c r="F9216" s="5" t="n">
        <v>33.6</v>
      </c>
      <c r="G9216" s="5" t="n">
        <v>21.9</v>
      </c>
      <c r="H9216" s="5" t="n">
        <v>16.98</v>
      </c>
      <c r="I9216" s="6">
        <f>IF(E9216&gt;=Markov!$B$3,1,0)</f>
        <v/>
      </c>
      <c r="J9216" s="6">
        <f>I9215</f>
        <v/>
      </c>
      <c r="K9216" s="7">
        <f>MAR1!$B$5+MAR1!$C$5*COS(2*PI()*$C9216/365)+MAR1!$D$5*SIN(2*PI()*$C9216/365)</f>
        <v/>
      </c>
      <c r="L9216" s="7">
        <f>MAR1!$B$6+MAR1!$C$6*COS(2*PI()*$C9216/365)+MAR1!$D$6*SIN(2*PI()*$C9216/365)</f>
        <v/>
      </c>
      <c r="M9216" s="7">
        <f>MAR1!$B$7+MAR1!$C$7*COS(2*PI()*$C9216/365)+MAR1!$D$7*SIN(2*PI()*$C9216/365)</f>
        <v/>
      </c>
      <c r="N9216" s="7">
        <f>F9216-K9216</f>
        <v/>
      </c>
      <c r="O9216" s="7">
        <f>G9216-L9216</f>
        <v/>
      </c>
      <c r="P9216" s="7">
        <f>H9216-M9216</f>
        <v/>
      </c>
      <c r="Q9216" s="7">
        <f>IF($I9216=1,(N9216-MAR1!$B$11)/MAR1!$D$11,(N9216-MAR1!$C$11)/MAR1!$E$11)</f>
        <v/>
      </c>
      <c r="R9216" s="7">
        <f>IF($I9216=1,(O9216-MAR1!$B$12)/MAR1!$D$12,(O9216-MAR1!$C$12)/MAR1!$E$12)</f>
        <v/>
      </c>
      <c r="S9216" s="7">
        <f>IF($I9216=1,(P9216-MAR1!$B$13)/MAR1!$D$13,(P9216-MAR1!$C$13)/MAR1!$E$13)</f>
        <v/>
      </c>
    </row>
    <row r="9217">
      <c r="A9217" s="5" t="n">
        <v>9216</v>
      </c>
      <c r="B9217" s="5" t="n">
        <v>26</v>
      </c>
      <c r="C9217" s="5" t="n">
        <v>91</v>
      </c>
      <c r="D9217" s="5" t="n">
        <v>4</v>
      </c>
      <c r="E9217" s="5" t="n">
        <v>0</v>
      </c>
      <c r="F9217" s="5" t="n">
        <v>34.5</v>
      </c>
      <c r="G9217" s="5" t="n">
        <v>23.1</v>
      </c>
      <c r="H9217" s="5" t="n">
        <v>18.98</v>
      </c>
      <c r="I9217" s="6">
        <f>IF(E9217&gt;=Markov!$B$3,1,0)</f>
        <v/>
      </c>
      <c r="J9217" s="6">
        <f>I9216</f>
        <v/>
      </c>
      <c r="K9217" s="7">
        <f>MAR1!$B$5+MAR1!$C$5*COS(2*PI()*$C9217/365)+MAR1!$D$5*SIN(2*PI()*$C9217/365)</f>
        <v/>
      </c>
      <c r="L9217" s="7">
        <f>MAR1!$B$6+MAR1!$C$6*COS(2*PI()*$C9217/365)+MAR1!$D$6*SIN(2*PI()*$C9217/365)</f>
        <v/>
      </c>
      <c r="M9217" s="7">
        <f>MAR1!$B$7+MAR1!$C$7*COS(2*PI()*$C9217/365)+MAR1!$D$7*SIN(2*PI()*$C9217/365)</f>
        <v/>
      </c>
      <c r="N9217" s="7">
        <f>F9217-K9217</f>
        <v/>
      </c>
      <c r="O9217" s="7">
        <f>G9217-L9217</f>
        <v/>
      </c>
      <c r="P9217" s="7">
        <f>H9217-M9217</f>
        <v/>
      </c>
      <c r="Q9217" s="7">
        <f>IF($I9217=1,(N9217-MAR1!$B$11)/MAR1!$D$11,(N9217-MAR1!$C$11)/MAR1!$E$11)</f>
        <v/>
      </c>
      <c r="R9217" s="7">
        <f>IF($I9217=1,(O9217-MAR1!$B$12)/MAR1!$D$12,(O9217-MAR1!$C$12)/MAR1!$E$12)</f>
        <v/>
      </c>
      <c r="S9217" s="7">
        <f>IF($I9217=1,(P9217-MAR1!$B$13)/MAR1!$D$13,(P9217-MAR1!$C$13)/MAR1!$E$13)</f>
        <v/>
      </c>
    </row>
    <row r="9218">
      <c r="A9218" s="5" t="n">
        <v>9217</v>
      </c>
      <c r="B9218" s="5" t="n">
        <v>26</v>
      </c>
      <c r="C9218" s="5" t="n">
        <v>92</v>
      </c>
      <c r="D9218" s="5" t="n">
        <v>4</v>
      </c>
      <c r="E9218" s="5" t="n">
        <v>0</v>
      </c>
      <c r="F9218" s="5" t="n">
        <v>35.2</v>
      </c>
      <c r="G9218" s="5" t="n">
        <v>22.8</v>
      </c>
      <c r="H9218" s="5" t="n">
        <v>20.73</v>
      </c>
      <c r="I9218" s="6">
        <f>IF(E9218&gt;=Markov!$B$3,1,0)</f>
        <v/>
      </c>
      <c r="J9218" s="6">
        <f>I9217</f>
        <v/>
      </c>
      <c r="K9218" s="7">
        <f>MAR1!$B$5+MAR1!$C$5*COS(2*PI()*$C9218/365)+MAR1!$D$5*SIN(2*PI()*$C9218/365)</f>
        <v/>
      </c>
      <c r="L9218" s="7">
        <f>MAR1!$B$6+MAR1!$C$6*COS(2*PI()*$C9218/365)+MAR1!$D$6*SIN(2*PI()*$C9218/365)</f>
        <v/>
      </c>
      <c r="M9218" s="7">
        <f>MAR1!$B$7+MAR1!$C$7*COS(2*PI()*$C9218/365)+MAR1!$D$7*SIN(2*PI()*$C9218/365)</f>
        <v/>
      </c>
      <c r="N9218" s="7">
        <f>F9218-K9218</f>
        <v/>
      </c>
      <c r="O9218" s="7">
        <f>G9218-L9218</f>
        <v/>
      </c>
      <c r="P9218" s="7">
        <f>H9218-M9218</f>
        <v/>
      </c>
      <c r="Q9218" s="7">
        <f>IF($I9218=1,(N9218-MAR1!$B$11)/MAR1!$D$11,(N9218-MAR1!$C$11)/MAR1!$E$11)</f>
        <v/>
      </c>
      <c r="R9218" s="7">
        <f>IF($I9218=1,(O9218-MAR1!$B$12)/MAR1!$D$12,(O9218-MAR1!$C$12)/MAR1!$E$12)</f>
        <v/>
      </c>
      <c r="S9218" s="7">
        <f>IF($I9218=1,(P9218-MAR1!$B$13)/MAR1!$D$13,(P9218-MAR1!$C$13)/MAR1!$E$13)</f>
        <v/>
      </c>
    </row>
    <row r="9219">
      <c r="A9219" s="5" t="n">
        <v>9218</v>
      </c>
      <c r="B9219" s="5" t="n">
        <v>26</v>
      </c>
      <c r="C9219" s="5" t="n">
        <v>93</v>
      </c>
      <c r="D9219" s="5" t="n">
        <v>4</v>
      </c>
      <c r="E9219" s="5" t="n">
        <v>0</v>
      </c>
      <c r="F9219" s="5" t="n">
        <v>35.7</v>
      </c>
      <c r="G9219" s="5" t="n">
        <v>22.5</v>
      </c>
      <c r="H9219" s="5" t="n">
        <v>23.45</v>
      </c>
      <c r="I9219" s="6">
        <f>IF(E9219&gt;=Markov!$B$3,1,0)</f>
        <v/>
      </c>
      <c r="J9219" s="6">
        <f>I9218</f>
        <v/>
      </c>
      <c r="K9219" s="7">
        <f>MAR1!$B$5+MAR1!$C$5*COS(2*PI()*$C9219/365)+MAR1!$D$5*SIN(2*PI()*$C9219/365)</f>
        <v/>
      </c>
      <c r="L9219" s="7">
        <f>MAR1!$B$6+MAR1!$C$6*COS(2*PI()*$C9219/365)+MAR1!$D$6*SIN(2*PI()*$C9219/365)</f>
        <v/>
      </c>
      <c r="M9219" s="7">
        <f>MAR1!$B$7+MAR1!$C$7*COS(2*PI()*$C9219/365)+MAR1!$D$7*SIN(2*PI()*$C9219/365)</f>
        <v/>
      </c>
      <c r="N9219" s="7">
        <f>F9219-K9219</f>
        <v/>
      </c>
      <c r="O9219" s="7">
        <f>G9219-L9219</f>
        <v/>
      </c>
      <c r="P9219" s="7">
        <f>H9219-M9219</f>
        <v/>
      </c>
      <c r="Q9219" s="7">
        <f>IF($I9219=1,(N9219-MAR1!$B$11)/MAR1!$D$11,(N9219-MAR1!$C$11)/MAR1!$E$11)</f>
        <v/>
      </c>
      <c r="R9219" s="7">
        <f>IF($I9219=1,(O9219-MAR1!$B$12)/MAR1!$D$12,(O9219-MAR1!$C$12)/MAR1!$E$12)</f>
        <v/>
      </c>
      <c r="S9219" s="7">
        <f>IF($I9219=1,(P9219-MAR1!$B$13)/MAR1!$D$13,(P9219-MAR1!$C$13)/MAR1!$E$13)</f>
        <v/>
      </c>
    </row>
    <row r="9220">
      <c r="A9220" s="5" t="n">
        <v>9219</v>
      </c>
      <c r="B9220" s="5" t="n">
        <v>26</v>
      </c>
      <c r="C9220" s="5" t="n">
        <v>94</v>
      </c>
      <c r="D9220" s="5" t="n">
        <v>4</v>
      </c>
      <c r="E9220" s="5" t="n">
        <v>0</v>
      </c>
      <c r="F9220" s="5" t="n">
        <v>38.5</v>
      </c>
      <c r="G9220" s="5" t="n">
        <v>23.2</v>
      </c>
      <c r="H9220" s="5" t="n">
        <v>26.66</v>
      </c>
      <c r="I9220" s="6">
        <f>IF(E9220&gt;=Markov!$B$3,1,0)</f>
        <v/>
      </c>
      <c r="J9220" s="6">
        <f>I9219</f>
        <v/>
      </c>
      <c r="K9220" s="7">
        <f>MAR1!$B$5+MAR1!$C$5*COS(2*PI()*$C9220/365)+MAR1!$D$5*SIN(2*PI()*$C9220/365)</f>
        <v/>
      </c>
      <c r="L9220" s="7">
        <f>MAR1!$B$6+MAR1!$C$6*COS(2*PI()*$C9220/365)+MAR1!$D$6*SIN(2*PI()*$C9220/365)</f>
        <v/>
      </c>
      <c r="M9220" s="7">
        <f>MAR1!$B$7+MAR1!$C$7*COS(2*PI()*$C9220/365)+MAR1!$D$7*SIN(2*PI()*$C9220/365)</f>
        <v/>
      </c>
      <c r="N9220" s="7">
        <f>F9220-K9220</f>
        <v/>
      </c>
      <c r="O9220" s="7">
        <f>G9220-L9220</f>
        <v/>
      </c>
      <c r="P9220" s="7">
        <f>H9220-M9220</f>
        <v/>
      </c>
      <c r="Q9220" s="7">
        <f>IF($I9220=1,(N9220-MAR1!$B$11)/MAR1!$D$11,(N9220-MAR1!$C$11)/MAR1!$E$11)</f>
        <v/>
      </c>
      <c r="R9220" s="7">
        <f>IF($I9220=1,(O9220-MAR1!$B$12)/MAR1!$D$12,(O9220-MAR1!$C$12)/MAR1!$E$12)</f>
        <v/>
      </c>
      <c r="S9220" s="7">
        <f>IF($I9220=1,(P9220-MAR1!$B$13)/MAR1!$D$13,(P9220-MAR1!$C$13)/MAR1!$E$13)</f>
        <v/>
      </c>
    </row>
    <row r="9221">
      <c r="A9221" s="5" t="n">
        <v>9220</v>
      </c>
      <c r="B9221" s="5" t="n">
        <v>26</v>
      </c>
      <c r="C9221" s="5" t="n">
        <v>95</v>
      </c>
      <c r="D9221" s="5" t="n">
        <v>4</v>
      </c>
      <c r="E9221" s="5" t="n">
        <v>0</v>
      </c>
      <c r="F9221" s="5" t="n">
        <v>35.5</v>
      </c>
      <c r="G9221" s="5" t="n">
        <v>23.8</v>
      </c>
      <c r="H9221" s="5" t="n">
        <v>22.01</v>
      </c>
      <c r="I9221" s="6">
        <f>IF(E9221&gt;=Markov!$B$3,1,0)</f>
        <v/>
      </c>
      <c r="J9221" s="6">
        <f>I9220</f>
        <v/>
      </c>
      <c r="K9221" s="7">
        <f>MAR1!$B$5+MAR1!$C$5*COS(2*PI()*$C9221/365)+MAR1!$D$5*SIN(2*PI()*$C9221/365)</f>
        <v/>
      </c>
      <c r="L9221" s="7">
        <f>MAR1!$B$6+MAR1!$C$6*COS(2*PI()*$C9221/365)+MAR1!$D$6*SIN(2*PI()*$C9221/365)</f>
        <v/>
      </c>
      <c r="M9221" s="7">
        <f>MAR1!$B$7+MAR1!$C$7*COS(2*PI()*$C9221/365)+MAR1!$D$7*SIN(2*PI()*$C9221/365)</f>
        <v/>
      </c>
      <c r="N9221" s="7">
        <f>F9221-K9221</f>
        <v/>
      </c>
      <c r="O9221" s="7">
        <f>G9221-L9221</f>
        <v/>
      </c>
      <c r="P9221" s="7">
        <f>H9221-M9221</f>
        <v/>
      </c>
      <c r="Q9221" s="7">
        <f>IF($I9221=1,(N9221-MAR1!$B$11)/MAR1!$D$11,(N9221-MAR1!$C$11)/MAR1!$E$11)</f>
        <v/>
      </c>
      <c r="R9221" s="7">
        <f>IF($I9221=1,(O9221-MAR1!$B$12)/MAR1!$D$12,(O9221-MAR1!$C$12)/MAR1!$E$12)</f>
        <v/>
      </c>
      <c r="S9221" s="7">
        <f>IF($I9221=1,(P9221-MAR1!$B$13)/MAR1!$D$13,(P9221-MAR1!$C$13)/MAR1!$E$13)</f>
        <v/>
      </c>
    </row>
    <row r="9222">
      <c r="A9222" s="5" t="n">
        <v>9221</v>
      </c>
      <c r="B9222" s="5" t="n">
        <v>26</v>
      </c>
      <c r="C9222" s="5" t="n">
        <v>96</v>
      </c>
      <c r="D9222" s="5" t="n">
        <v>4</v>
      </c>
      <c r="E9222" s="5" t="n">
        <v>0</v>
      </c>
      <c r="F9222" s="5" t="n">
        <v>37.5</v>
      </c>
      <c r="G9222" s="5" t="n">
        <v>23.3</v>
      </c>
      <c r="H9222" s="5" t="n">
        <v>25.38</v>
      </c>
      <c r="I9222" s="6">
        <f>IF(E9222&gt;=Markov!$B$3,1,0)</f>
        <v/>
      </c>
      <c r="J9222" s="6">
        <f>I9221</f>
        <v/>
      </c>
      <c r="K9222" s="7">
        <f>MAR1!$B$5+MAR1!$C$5*COS(2*PI()*$C9222/365)+MAR1!$D$5*SIN(2*PI()*$C9222/365)</f>
        <v/>
      </c>
      <c r="L9222" s="7">
        <f>MAR1!$B$6+MAR1!$C$6*COS(2*PI()*$C9222/365)+MAR1!$D$6*SIN(2*PI()*$C9222/365)</f>
        <v/>
      </c>
      <c r="M9222" s="7">
        <f>MAR1!$B$7+MAR1!$C$7*COS(2*PI()*$C9222/365)+MAR1!$D$7*SIN(2*PI()*$C9222/365)</f>
        <v/>
      </c>
      <c r="N9222" s="7">
        <f>F9222-K9222</f>
        <v/>
      </c>
      <c r="O9222" s="7">
        <f>G9222-L9222</f>
        <v/>
      </c>
      <c r="P9222" s="7">
        <f>H9222-M9222</f>
        <v/>
      </c>
      <c r="Q9222" s="7">
        <f>IF($I9222=1,(N9222-MAR1!$B$11)/MAR1!$D$11,(N9222-MAR1!$C$11)/MAR1!$E$11)</f>
        <v/>
      </c>
      <c r="R9222" s="7">
        <f>IF($I9222=1,(O9222-MAR1!$B$12)/MAR1!$D$12,(O9222-MAR1!$C$12)/MAR1!$E$12)</f>
        <v/>
      </c>
      <c r="S9222" s="7">
        <f>IF($I9222=1,(P9222-MAR1!$B$13)/MAR1!$D$13,(P9222-MAR1!$C$13)/MAR1!$E$13)</f>
        <v/>
      </c>
    </row>
    <row r="9223">
      <c r="A9223" s="5" t="n">
        <v>9222</v>
      </c>
      <c r="B9223" s="5" t="n">
        <v>26</v>
      </c>
      <c r="C9223" s="5" t="n">
        <v>97</v>
      </c>
      <c r="D9223" s="5" t="n">
        <v>4</v>
      </c>
      <c r="E9223" s="5" t="n">
        <v>0</v>
      </c>
      <c r="F9223" s="5" t="n">
        <v>37</v>
      </c>
      <c r="G9223" s="5" t="n">
        <v>22.4</v>
      </c>
      <c r="H9223" s="5" t="n">
        <v>22.12</v>
      </c>
      <c r="I9223" s="6">
        <f>IF(E9223&gt;=Markov!$B$3,1,0)</f>
        <v/>
      </c>
      <c r="J9223" s="6">
        <f>I9222</f>
        <v/>
      </c>
      <c r="K9223" s="7">
        <f>MAR1!$B$5+MAR1!$C$5*COS(2*PI()*$C9223/365)+MAR1!$D$5*SIN(2*PI()*$C9223/365)</f>
        <v/>
      </c>
      <c r="L9223" s="7">
        <f>MAR1!$B$6+MAR1!$C$6*COS(2*PI()*$C9223/365)+MAR1!$D$6*SIN(2*PI()*$C9223/365)</f>
        <v/>
      </c>
      <c r="M9223" s="7">
        <f>MAR1!$B$7+MAR1!$C$7*COS(2*PI()*$C9223/365)+MAR1!$D$7*SIN(2*PI()*$C9223/365)</f>
        <v/>
      </c>
      <c r="N9223" s="7">
        <f>F9223-K9223</f>
        <v/>
      </c>
      <c r="O9223" s="7">
        <f>G9223-L9223</f>
        <v/>
      </c>
      <c r="P9223" s="7">
        <f>H9223-M9223</f>
        <v/>
      </c>
      <c r="Q9223" s="7">
        <f>IF($I9223=1,(N9223-MAR1!$B$11)/MAR1!$D$11,(N9223-MAR1!$C$11)/MAR1!$E$11)</f>
        <v/>
      </c>
      <c r="R9223" s="7">
        <f>IF($I9223=1,(O9223-MAR1!$B$12)/MAR1!$D$12,(O9223-MAR1!$C$12)/MAR1!$E$12)</f>
        <v/>
      </c>
      <c r="S9223" s="7">
        <f>IF($I9223=1,(P9223-MAR1!$B$13)/MAR1!$D$13,(P9223-MAR1!$C$13)/MAR1!$E$13)</f>
        <v/>
      </c>
    </row>
    <row r="9224">
      <c r="A9224" s="5" t="n">
        <v>9223</v>
      </c>
      <c r="B9224" s="5" t="n">
        <v>26</v>
      </c>
      <c r="C9224" s="5" t="n">
        <v>98</v>
      </c>
      <c r="D9224" s="5" t="n">
        <v>4</v>
      </c>
      <c r="E9224" s="5" t="n">
        <v>3.8</v>
      </c>
      <c r="F9224" s="5" t="n">
        <v>33.3</v>
      </c>
      <c r="G9224" s="5" t="n">
        <v>21.7</v>
      </c>
      <c r="H9224" s="5" t="n">
        <v>12.35</v>
      </c>
      <c r="I9224" s="6">
        <f>IF(E9224&gt;=Markov!$B$3,1,0)</f>
        <v/>
      </c>
      <c r="J9224" s="6">
        <f>I9223</f>
        <v/>
      </c>
      <c r="K9224" s="7">
        <f>MAR1!$B$5+MAR1!$C$5*COS(2*PI()*$C9224/365)+MAR1!$D$5*SIN(2*PI()*$C9224/365)</f>
        <v/>
      </c>
      <c r="L9224" s="7">
        <f>MAR1!$B$6+MAR1!$C$6*COS(2*PI()*$C9224/365)+MAR1!$D$6*SIN(2*PI()*$C9224/365)</f>
        <v/>
      </c>
      <c r="M9224" s="7">
        <f>MAR1!$B$7+MAR1!$C$7*COS(2*PI()*$C9224/365)+MAR1!$D$7*SIN(2*PI()*$C9224/365)</f>
        <v/>
      </c>
      <c r="N9224" s="7">
        <f>F9224-K9224</f>
        <v/>
      </c>
      <c r="O9224" s="7">
        <f>G9224-L9224</f>
        <v/>
      </c>
      <c r="P9224" s="7">
        <f>H9224-M9224</f>
        <v/>
      </c>
      <c r="Q9224" s="7">
        <f>IF($I9224=1,(N9224-MAR1!$B$11)/MAR1!$D$11,(N9224-MAR1!$C$11)/MAR1!$E$11)</f>
        <v/>
      </c>
      <c r="R9224" s="7">
        <f>IF($I9224=1,(O9224-MAR1!$B$12)/MAR1!$D$12,(O9224-MAR1!$C$12)/MAR1!$E$12)</f>
        <v/>
      </c>
      <c r="S9224" s="7">
        <f>IF($I9224=1,(P9224-MAR1!$B$13)/MAR1!$D$13,(P9224-MAR1!$C$13)/MAR1!$E$13)</f>
        <v/>
      </c>
    </row>
    <row r="9225">
      <c r="A9225" s="5" t="n">
        <v>9224</v>
      </c>
      <c r="B9225" s="5" t="n">
        <v>26</v>
      </c>
      <c r="C9225" s="5" t="n">
        <v>99</v>
      </c>
      <c r="D9225" s="5" t="n">
        <v>4</v>
      </c>
      <c r="E9225" s="5" t="n">
        <v>0</v>
      </c>
      <c r="F9225" s="5" t="n">
        <v>38.6</v>
      </c>
      <c r="G9225" s="5" t="n">
        <v>22.8</v>
      </c>
      <c r="H9225" s="5" t="n">
        <v>17.78</v>
      </c>
      <c r="I9225" s="6">
        <f>IF(E9225&gt;=Markov!$B$3,1,0)</f>
        <v/>
      </c>
      <c r="J9225" s="6">
        <f>I9224</f>
        <v/>
      </c>
      <c r="K9225" s="7">
        <f>MAR1!$B$5+MAR1!$C$5*COS(2*PI()*$C9225/365)+MAR1!$D$5*SIN(2*PI()*$C9225/365)</f>
        <v/>
      </c>
      <c r="L9225" s="7">
        <f>MAR1!$B$6+MAR1!$C$6*COS(2*PI()*$C9225/365)+MAR1!$D$6*SIN(2*PI()*$C9225/365)</f>
        <v/>
      </c>
      <c r="M9225" s="7">
        <f>MAR1!$B$7+MAR1!$C$7*COS(2*PI()*$C9225/365)+MAR1!$D$7*SIN(2*PI()*$C9225/365)</f>
        <v/>
      </c>
      <c r="N9225" s="7">
        <f>F9225-K9225</f>
        <v/>
      </c>
      <c r="O9225" s="7">
        <f>G9225-L9225</f>
        <v/>
      </c>
      <c r="P9225" s="7">
        <f>H9225-M9225</f>
        <v/>
      </c>
      <c r="Q9225" s="7">
        <f>IF($I9225=1,(N9225-MAR1!$B$11)/MAR1!$D$11,(N9225-MAR1!$C$11)/MAR1!$E$11)</f>
        <v/>
      </c>
      <c r="R9225" s="7">
        <f>IF($I9225=1,(O9225-MAR1!$B$12)/MAR1!$D$12,(O9225-MAR1!$C$12)/MAR1!$E$12)</f>
        <v/>
      </c>
      <c r="S9225" s="7">
        <f>IF($I9225=1,(P9225-MAR1!$B$13)/MAR1!$D$13,(P9225-MAR1!$C$13)/MAR1!$E$13)</f>
        <v/>
      </c>
    </row>
    <row r="9226">
      <c r="A9226" s="5" t="n">
        <v>9225</v>
      </c>
      <c r="B9226" s="5" t="n">
        <v>26</v>
      </c>
      <c r="C9226" s="5" t="n">
        <v>100</v>
      </c>
      <c r="D9226" s="5" t="n">
        <v>4</v>
      </c>
      <c r="E9226" s="5" t="n">
        <v>0</v>
      </c>
      <c r="F9226" s="5" t="n">
        <v>35.4</v>
      </c>
      <c r="G9226" s="5" t="n">
        <v>22.4</v>
      </c>
      <c r="H9226" s="5" t="n">
        <v>23.94</v>
      </c>
      <c r="I9226" s="6">
        <f>IF(E9226&gt;=Markov!$B$3,1,0)</f>
        <v/>
      </c>
      <c r="J9226" s="6">
        <f>I9225</f>
        <v/>
      </c>
      <c r="K9226" s="7">
        <f>MAR1!$B$5+MAR1!$C$5*COS(2*PI()*$C9226/365)+MAR1!$D$5*SIN(2*PI()*$C9226/365)</f>
        <v/>
      </c>
      <c r="L9226" s="7">
        <f>MAR1!$B$6+MAR1!$C$6*COS(2*PI()*$C9226/365)+MAR1!$D$6*SIN(2*PI()*$C9226/365)</f>
        <v/>
      </c>
      <c r="M9226" s="7">
        <f>MAR1!$B$7+MAR1!$C$7*COS(2*PI()*$C9226/365)+MAR1!$D$7*SIN(2*PI()*$C9226/365)</f>
        <v/>
      </c>
      <c r="N9226" s="7">
        <f>F9226-K9226</f>
        <v/>
      </c>
      <c r="O9226" s="7">
        <f>G9226-L9226</f>
        <v/>
      </c>
      <c r="P9226" s="7">
        <f>H9226-M9226</f>
        <v/>
      </c>
      <c r="Q9226" s="7">
        <f>IF($I9226=1,(N9226-MAR1!$B$11)/MAR1!$D$11,(N9226-MAR1!$C$11)/MAR1!$E$11)</f>
        <v/>
      </c>
      <c r="R9226" s="7">
        <f>IF($I9226=1,(O9226-MAR1!$B$12)/MAR1!$D$12,(O9226-MAR1!$C$12)/MAR1!$E$12)</f>
        <v/>
      </c>
      <c r="S9226" s="7">
        <f>IF($I9226=1,(P9226-MAR1!$B$13)/MAR1!$D$13,(P9226-MAR1!$C$13)/MAR1!$E$13)</f>
        <v/>
      </c>
    </row>
    <row r="9227">
      <c r="A9227" s="5" t="n">
        <v>9226</v>
      </c>
      <c r="B9227" s="5" t="n">
        <v>26</v>
      </c>
      <c r="C9227" s="5" t="n">
        <v>101</v>
      </c>
      <c r="D9227" s="5" t="n">
        <v>4</v>
      </c>
      <c r="E9227" s="5" t="n">
        <v>0</v>
      </c>
      <c r="F9227" s="5" t="n">
        <v>35.4</v>
      </c>
      <c r="G9227" s="5" t="n">
        <v>21.6</v>
      </c>
      <c r="H9227" s="5" t="n">
        <v>29.22</v>
      </c>
      <c r="I9227" s="6">
        <f>IF(E9227&gt;=Markov!$B$3,1,0)</f>
        <v/>
      </c>
      <c r="J9227" s="6">
        <f>I9226</f>
        <v/>
      </c>
      <c r="K9227" s="7">
        <f>MAR1!$B$5+MAR1!$C$5*COS(2*PI()*$C9227/365)+MAR1!$D$5*SIN(2*PI()*$C9227/365)</f>
        <v/>
      </c>
      <c r="L9227" s="7">
        <f>MAR1!$B$6+MAR1!$C$6*COS(2*PI()*$C9227/365)+MAR1!$D$6*SIN(2*PI()*$C9227/365)</f>
        <v/>
      </c>
      <c r="M9227" s="7">
        <f>MAR1!$B$7+MAR1!$C$7*COS(2*PI()*$C9227/365)+MAR1!$D$7*SIN(2*PI()*$C9227/365)</f>
        <v/>
      </c>
      <c r="N9227" s="7">
        <f>F9227-K9227</f>
        <v/>
      </c>
      <c r="O9227" s="7">
        <f>G9227-L9227</f>
        <v/>
      </c>
      <c r="P9227" s="7">
        <f>H9227-M9227</f>
        <v/>
      </c>
      <c r="Q9227" s="7">
        <f>IF($I9227=1,(N9227-MAR1!$B$11)/MAR1!$D$11,(N9227-MAR1!$C$11)/MAR1!$E$11)</f>
        <v/>
      </c>
      <c r="R9227" s="7">
        <f>IF($I9227=1,(O9227-MAR1!$B$12)/MAR1!$D$12,(O9227-MAR1!$C$12)/MAR1!$E$12)</f>
        <v/>
      </c>
      <c r="S9227" s="7">
        <f>IF($I9227=1,(P9227-MAR1!$B$13)/MAR1!$D$13,(P9227-MAR1!$C$13)/MAR1!$E$13)</f>
        <v/>
      </c>
    </row>
    <row r="9228">
      <c r="A9228" s="5" t="n">
        <v>9227</v>
      </c>
      <c r="B9228" s="5" t="n">
        <v>26</v>
      </c>
      <c r="C9228" s="5" t="n">
        <v>102</v>
      </c>
      <c r="D9228" s="5" t="n">
        <v>4</v>
      </c>
      <c r="E9228" s="5" t="n">
        <v>0</v>
      </c>
      <c r="F9228" s="5" t="n">
        <v>38.4</v>
      </c>
      <c r="G9228" s="5" t="n">
        <v>23.3</v>
      </c>
      <c r="H9228" s="5" t="n">
        <v>30.47</v>
      </c>
      <c r="I9228" s="6">
        <f>IF(E9228&gt;=Markov!$B$3,1,0)</f>
        <v/>
      </c>
      <c r="J9228" s="6">
        <f>I9227</f>
        <v/>
      </c>
      <c r="K9228" s="7">
        <f>MAR1!$B$5+MAR1!$C$5*COS(2*PI()*$C9228/365)+MAR1!$D$5*SIN(2*PI()*$C9228/365)</f>
        <v/>
      </c>
      <c r="L9228" s="7">
        <f>MAR1!$B$6+MAR1!$C$6*COS(2*PI()*$C9228/365)+MAR1!$D$6*SIN(2*PI()*$C9228/365)</f>
        <v/>
      </c>
      <c r="M9228" s="7">
        <f>MAR1!$B$7+MAR1!$C$7*COS(2*PI()*$C9228/365)+MAR1!$D$7*SIN(2*PI()*$C9228/365)</f>
        <v/>
      </c>
      <c r="N9228" s="7">
        <f>F9228-K9228</f>
        <v/>
      </c>
      <c r="O9228" s="7">
        <f>G9228-L9228</f>
        <v/>
      </c>
      <c r="P9228" s="7">
        <f>H9228-M9228</f>
        <v/>
      </c>
      <c r="Q9228" s="7">
        <f>IF($I9228=1,(N9228-MAR1!$B$11)/MAR1!$D$11,(N9228-MAR1!$C$11)/MAR1!$E$11)</f>
        <v/>
      </c>
      <c r="R9228" s="7">
        <f>IF($I9228=1,(O9228-MAR1!$B$12)/MAR1!$D$12,(O9228-MAR1!$C$12)/MAR1!$E$12)</f>
        <v/>
      </c>
      <c r="S9228" s="7">
        <f>IF($I9228=1,(P9228-MAR1!$B$13)/MAR1!$D$13,(P9228-MAR1!$C$13)/MAR1!$E$13)</f>
        <v/>
      </c>
    </row>
    <row r="9229">
      <c r="A9229" s="5" t="n">
        <v>9228</v>
      </c>
      <c r="B9229" s="5" t="n">
        <v>26</v>
      </c>
      <c r="C9229" s="5" t="n">
        <v>103</v>
      </c>
      <c r="D9229" s="5" t="n">
        <v>4</v>
      </c>
      <c r="E9229" s="5" t="n">
        <v>0</v>
      </c>
      <c r="F9229" s="5" t="n">
        <v>36</v>
      </c>
      <c r="G9229" s="5" t="n">
        <v>23.9</v>
      </c>
      <c r="H9229" s="5" t="n">
        <v>19.02</v>
      </c>
      <c r="I9229" s="6">
        <f>IF(E9229&gt;=Markov!$B$3,1,0)</f>
        <v/>
      </c>
      <c r="J9229" s="6">
        <f>I9228</f>
        <v/>
      </c>
      <c r="K9229" s="7">
        <f>MAR1!$B$5+MAR1!$C$5*COS(2*PI()*$C9229/365)+MAR1!$D$5*SIN(2*PI()*$C9229/365)</f>
        <v/>
      </c>
      <c r="L9229" s="7">
        <f>MAR1!$B$6+MAR1!$C$6*COS(2*PI()*$C9229/365)+MAR1!$D$6*SIN(2*PI()*$C9229/365)</f>
        <v/>
      </c>
      <c r="M9229" s="7">
        <f>MAR1!$B$7+MAR1!$C$7*COS(2*PI()*$C9229/365)+MAR1!$D$7*SIN(2*PI()*$C9229/365)</f>
        <v/>
      </c>
      <c r="N9229" s="7">
        <f>F9229-K9229</f>
        <v/>
      </c>
      <c r="O9229" s="7">
        <f>G9229-L9229</f>
        <v/>
      </c>
      <c r="P9229" s="7">
        <f>H9229-M9229</f>
        <v/>
      </c>
      <c r="Q9229" s="7">
        <f>IF($I9229=1,(N9229-MAR1!$B$11)/MAR1!$D$11,(N9229-MAR1!$C$11)/MAR1!$E$11)</f>
        <v/>
      </c>
      <c r="R9229" s="7">
        <f>IF($I9229=1,(O9229-MAR1!$B$12)/MAR1!$D$12,(O9229-MAR1!$C$12)/MAR1!$E$12)</f>
        <v/>
      </c>
      <c r="S9229" s="7">
        <f>IF($I9229=1,(P9229-MAR1!$B$13)/MAR1!$D$13,(P9229-MAR1!$C$13)/MAR1!$E$13)</f>
        <v/>
      </c>
    </row>
    <row r="9230">
      <c r="A9230" s="5" t="n">
        <v>9229</v>
      </c>
      <c r="B9230" s="5" t="n">
        <v>26</v>
      </c>
      <c r="C9230" s="5" t="n">
        <v>104</v>
      </c>
      <c r="D9230" s="5" t="n">
        <v>4</v>
      </c>
      <c r="E9230" s="5" t="n">
        <v>0</v>
      </c>
      <c r="F9230" s="5" t="n">
        <v>36.8</v>
      </c>
      <c r="G9230" s="5" t="n">
        <v>23.5</v>
      </c>
      <c r="H9230" s="5" t="n">
        <v>27.74</v>
      </c>
      <c r="I9230" s="6">
        <f>IF(E9230&gt;=Markov!$B$3,1,0)</f>
        <v/>
      </c>
      <c r="J9230" s="6">
        <f>I9229</f>
        <v/>
      </c>
      <c r="K9230" s="7">
        <f>MAR1!$B$5+MAR1!$C$5*COS(2*PI()*$C9230/365)+MAR1!$D$5*SIN(2*PI()*$C9230/365)</f>
        <v/>
      </c>
      <c r="L9230" s="7">
        <f>MAR1!$B$6+MAR1!$C$6*COS(2*PI()*$C9230/365)+MAR1!$D$6*SIN(2*PI()*$C9230/365)</f>
        <v/>
      </c>
      <c r="M9230" s="7">
        <f>MAR1!$B$7+MAR1!$C$7*COS(2*PI()*$C9230/365)+MAR1!$D$7*SIN(2*PI()*$C9230/365)</f>
        <v/>
      </c>
      <c r="N9230" s="7">
        <f>F9230-K9230</f>
        <v/>
      </c>
      <c r="O9230" s="7">
        <f>G9230-L9230</f>
        <v/>
      </c>
      <c r="P9230" s="7">
        <f>H9230-M9230</f>
        <v/>
      </c>
      <c r="Q9230" s="7">
        <f>IF($I9230=1,(N9230-MAR1!$B$11)/MAR1!$D$11,(N9230-MAR1!$C$11)/MAR1!$E$11)</f>
        <v/>
      </c>
      <c r="R9230" s="7">
        <f>IF($I9230=1,(O9230-MAR1!$B$12)/MAR1!$D$12,(O9230-MAR1!$C$12)/MAR1!$E$12)</f>
        <v/>
      </c>
      <c r="S9230" s="7">
        <f>IF($I9230=1,(P9230-MAR1!$B$13)/MAR1!$D$13,(P9230-MAR1!$C$13)/MAR1!$E$13)</f>
        <v/>
      </c>
    </row>
    <row r="9231">
      <c r="A9231" s="5" t="n">
        <v>9230</v>
      </c>
      <c r="B9231" s="5" t="n">
        <v>26</v>
      </c>
      <c r="C9231" s="5" t="n">
        <v>105</v>
      </c>
      <c r="D9231" s="5" t="n">
        <v>4</v>
      </c>
      <c r="E9231" s="5" t="n">
        <v>0</v>
      </c>
      <c r="F9231" s="5" t="n">
        <v>38.7</v>
      </c>
      <c r="G9231" s="5" t="n">
        <v>23.9</v>
      </c>
      <c r="H9231" s="5" t="n">
        <v>24.32</v>
      </c>
      <c r="I9231" s="6">
        <f>IF(E9231&gt;=Markov!$B$3,1,0)</f>
        <v/>
      </c>
      <c r="J9231" s="6">
        <f>I9230</f>
        <v/>
      </c>
      <c r="K9231" s="7">
        <f>MAR1!$B$5+MAR1!$C$5*COS(2*PI()*$C9231/365)+MAR1!$D$5*SIN(2*PI()*$C9231/365)</f>
        <v/>
      </c>
      <c r="L9231" s="7">
        <f>MAR1!$B$6+MAR1!$C$6*COS(2*PI()*$C9231/365)+MAR1!$D$6*SIN(2*PI()*$C9231/365)</f>
        <v/>
      </c>
      <c r="M9231" s="7">
        <f>MAR1!$B$7+MAR1!$C$7*COS(2*PI()*$C9231/365)+MAR1!$D$7*SIN(2*PI()*$C9231/365)</f>
        <v/>
      </c>
      <c r="N9231" s="7">
        <f>F9231-K9231</f>
        <v/>
      </c>
      <c r="O9231" s="7">
        <f>G9231-L9231</f>
        <v/>
      </c>
      <c r="P9231" s="7">
        <f>H9231-M9231</f>
        <v/>
      </c>
      <c r="Q9231" s="7">
        <f>IF($I9231=1,(N9231-MAR1!$B$11)/MAR1!$D$11,(N9231-MAR1!$C$11)/MAR1!$E$11)</f>
        <v/>
      </c>
      <c r="R9231" s="7">
        <f>IF($I9231=1,(O9231-MAR1!$B$12)/MAR1!$D$12,(O9231-MAR1!$C$12)/MAR1!$E$12)</f>
        <v/>
      </c>
      <c r="S9231" s="7">
        <f>IF($I9231=1,(P9231-MAR1!$B$13)/MAR1!$D$13,(P9231-MAR1!$C$13)/MAR1!$E$13)</f>
        <v/>
      </c>
    </row>
    <row r="9232">
      <c r="A9232" s="5" t="n">
        <v>9231</v>
      </c>
      <c r="B9232" s="5" t="n">
        <v>26</v>
      </c>
      <c r="C9232" s="5" t="n">
        <v>106</v>
      </c>
      <c r="D9232" s="5" t="n">
        <v>4</v>
      </c>
      <c r="E9232" s="5" t="n">
        <v>0</v>
      </c>
      <c r="F9232" s="5" t="n">
        <v>42.2</v>
      </c>
      <c r="G9232" s="5" t="n">
        <v>25.1</v>
      </c>
      <c r="H9232" s="5" t="n">
        <v>29.59</v>
      </c>
      <c r="I9232" s="6">
        <f>IF(E9232&gt;=Markov!$B$3,1,0)</f>
        <v/>
      </c>
      <c r="J9232" s="6">
        <f>I9231</f>
        <v/>
      </c>
      <c r="K9232" s="7">
        <f>MAR1!$B$5+MAR1!$C$5*COS(2*PI()*$C9232/365)+MAR1!$D$5*SIN(2*PI()*$C9232/365)</f>
        <v/>
      </c>
      <c r="L9232" s="7">
        <f>MAR1!$B$6+MAR1!$C$6*COS(2*PI()*$C9232/365)+MAR1!$D$6*SIN(2*PI()*$C9232/365)</f>
        <v/>
      </c>
      <c r="M9232" s="7">
        <f>MAR1!$B$7+MAR1!$C$7*COS(2*PI()*$C9232/365)+MAR1!$D$7*SIN(2*PI()*$C9232/365)</f>
        <v/>
      </c>
      <c r="N9232" s="7">
        <f>F9232-K9232</f>
        <v/>
      </c>
      <c r="O9232" s="7">
        <f>G9232-L9232</f>
        <v/>
      </c>
      <c r="P9232" s="7">
        <f>H9232-M9232</f>
        <v/>
      </c>
      <c r="Q9232" s="7">
        <f>IF($I9232=1,(N9232-MAR1!$B$11)/MAR1!$D$11,(N9232-MAR1!$C$11)/MAR1!$E$11)</f>
        <v/>
      </c>
      <c r="R9232" s="7">
        <f>IF($I9232=1,(O9232-MAR1!$B$12)/MAR1!$D$12,(O9232-MAR1!$C$12)/MAR1!$E$12)</f>
        <v/>
      </c>
      <c r="S9232" s="7">
        <f>IF($I9232=1,(P9232-MAR1!$B$13)/MAR1!$D$13,(P9232-MAR1!$C$13)/MAR1!$E$13)</f>
        <v/>
      </c>
    </row>
    <row r="9233">
      <c r="A9233" s="5" t="n">
        <v>9232</v>
      </c>
      <c r="B9233" s="5" t="n">
        <v>26</v>
      </c>
      <c r="C9233" s="5" t="n">
        <v>107</v>
      </c>
      <c r="D9233" s="5" t="n">
        <v>4</v>
      </c>
      <c r="E9233" s="5" t="n">
        <v>0</v>
      </c>
      <c r="F9233" s="5" t="n">
        <v>40</v>
      </c>
      <c r="G9233" s="5" t="n">
        <v>27.2</v>
      </c>
      <c r="H9233" s="5" t="n">
        <v>22.16</v>
      </c>
      <c r="I9233" s="6">
        <f>IF(E9233&gt;=Markov!$B$3,1,0)</f>
        <v/>
      </c>
      <c r="J9233" s="6">
        <f>I9232</f>
        <v/>
      </c>
      <c r="K9233" s="7">
        <f>MAR1!$B$5+MAR1!$C$5*COS(2*PI()*$C9233/365)+MAR1!$D$5*SIN(2*PI()*$C9233/365)</f>
        <v/>
      </c>
      <c r="L9233" s="7">
        <f>MAR1!$B$6+MAR1!$C$6*COS(2*PI()*$C9233/365)+MAR1!$D$6*SIN(2*PI()*$C9233/365)</f>
        <v/>
      </c>
      <c r="M9233" s="7">
        <f>MAR1!$B$7+MAR1!$C$7*COS(2*PI()*$C9233/365)+MAR1!$D$7*SIN(2*PI()*$C9233/365)</f>
        <v/>
      </c>
      <c r="N9233" s="7">
        <f>F9233-K9233</f>
        <v/>
      </c>
      <c r="O9233" s="7">
        <f>G9233-L9233</f>
        <v/>
      </c>
      <c r="P9233" s="7">
        <f>H9233-M9233</f>
        <v/>
      </c>
      <c r="Q9233" s="7">
        <f>IF($I9233=1,(N9233-MAR1!$B$11)/MAR1!$D$11,(N9233-MAR1!$C$11)/MAR1!$E$11)</f>
        <v/>
      </c>
      <c r="R9233" s="7">
        <f>IF($I9233=1,(O9233-MAR1!$B$12)/MAR1!$D$12,(O9233-MAR1!$C$12)/MAR1!$E$12)</f>
        <v/>
      </c>
      <c r="S9233" s="7">
        <f>IF($I9233=1,(P9233-MAR1!$B$13)/MAR1!$D$13,(P9233-MAR1!$C$13)/MAR1!$E$13)</f>
        <v/>
      </c>
    </row>
    <row r="9234">
      <c r="A9234" s="5" t="n">
        <v>9233</v>
      </c>
      <c r="B9234" s="5" t="n">
        <v>26</v>
      </c>
      <c r="C9234" s="5" t="n">
        <v>108</v>
      </c>
      <c r="D9234" s="5" t="n">
        <v>4</v>
      </c>
      <c r="E9234" s="5" t="n">
        <v>0</v>
      </c>
      <c r="F9234" s="5" t="n">
        <v>40.2</v>
      </c>
      <c r="G9234" s="5" t="n">
        <v>27.6</v>
      </c>
      <c r="H9234" s="5" t="n">
        <v>25.95</v>
      </c>
      <c r="I9234" s="6">
        <f>IF(E9234&gt;=Markov!$B$3,1,0)</f>
        <v/>
      </c>
      <c r="J9234" s="6">
        <f>I9233</f>
        <v/>
      </c>
      <c r="K9234" s="7">
        <f>MAR1!$B$5+MAR1!$C$5*COS(2*PI()*$C9234/365)+MAR1!$D$5*SIN(2*PI()*$C9234/365)</f>
        <v/>
      </c>
      <c r="L9234" s="7">
        <f>MAR1!$B$6+MAR1!$C$6*COS(2*PI()*$C9234/365)+MAR1!$D$6*SIN(2*PI()*$C9234/365)</f>
        <v/>
      </c>
      <c r="M9234" s="7">
        <f>MAR1!$B$7+MAR1!$C$7*COS(2*PI()*$C9234/365)+MAR1!$D$7*SIN(2*PI()*$C9234/365)</f>
        <v/>
      </c>
      <c r="N9234" s="7">
        <f>F9234-K9234</f>
        <v/>
      </c>
      <c r="O9234" s="7">
        <f>G9234-L9234</f>
        <v/>
      </c>
      <c r="P9234" s="7">
        <f>H9234-M9234</f>
        <v/>
      </c>
      <c r="Q9234" s="7">
        <f>IF($I9234=1,(N9234-MAR1!$B$11)/MAR1!$D$11,(N9234-MAR1!$C$11)/MAR1!$E$11)</f>
        <v/>
      </c>
      <c r="R9234" s="7">
        <f>IF($I9234=1,(O9234-MAR1!$B$12)/MAR1!$D$12,(O9234-MAR1!$C$12)/MAR1!$E$12)</f>
        <v/>
      </c>
      <c r="S9234" s="7">
        <f>IF($I9234=1,(P9234-MAR1!$B$13)/MAR1!$D$13,(P9234-MAR1!$C$13)/MAR1!$E$13)</f>
        <v/>
      </c>
    </row>
    <row r="9235">
      <c r="A9235" s="5" t="n">
        <v>9234</v>
      </c>
      <c r="B9235" s="5" t="n">
        <v>26</v>
      </c>
      <c r="C9235" s="5" t="n">
        <v>109</v>
      </c>
      <c r="D9235" s="5" t="n">
        <v>4</v>
      </c>
      <c r="E9235" s="5" t="n">
        <v>0</v>
      </c>
      <c r="F9235" s="5" t="n">
        <v>41.5</v>
      </c>
      <c r="G9235" s="5" t="n">
        <v>27.4</v>
      </c>
      <c r="H9235" s="5" t="n">
        <v>25.94</v>
      </c>
      <c r="I9235" s="6">
        <f>IF(E9235&gt;=Markov!$B$3,1,0)</f>
        <v/>
      </c>
      <c r="J9235" s="6">
        <f>I9234</f>
        <v/>
      </c>
      <c r="K9235" s="7">
        <f>MAR1!$B$5+MAR1!$C$5*COS(2*PI()*$C9235/365)+MAR1!$D$5*SIN(2*PI()*$C9235/365)</f>
        <v/>
      </c>
      <c r="L9235" s="7">
        <f>MAR1!$B$6+MAR1!$C$6*COS(2*PI()*$C9235/365)+MAR1!$D$6*SIN(2*PI()*$C9235/365)</f>
        <v/>
      </c>
      <c r="M9235" s="7">
        <f>MAR1!$B$7+MAR1!$C$7*COS(2*PI()*$C9235/365)+MAR1!$D$7*SIN(2*PI()*$C9235/365)</f>
        <v/>
      </c>
      <c r="N9235" s="7">
        <f>F9235-K9235</f>
        <v/>
      </c>
      <c r="O9235" s="7">
        <f>G9235-L9235</f>
        <v/>
      </c>
      <c r="P9235" s="7">
        <f>H9235-M9235</f>
        <v/>
      </c>
      <c r="Q9235" s="7">
        <f>IF($I9235=1,(N9235-MAR1!$B$11)/MAR1!$D$11,(N9235-MAR1!$C$11)/MAR1!$E$11)</f>
        <v/>
      </c>
      <c r="R9235" s="7">
        <f>IF($I9235=1,(O9235-MAR1!$B$12)/MAR1!$D$12,(O9235-MAR1!$C$12)/MAR1!$E$12)</f>
        <v/>
      </c>
      <c r="S9235" s="7">
        <f>IF($I9235=1,(P9235-MAR1!$B$13)/MAR1!$D$13,(P9235-MAR1!$C$13)/MAR1!$E$13)</f>
        <v/>
      </c>
    </row>
    <row r="9236">
      <c r="A9236" s="5" t="n">
        <v>9235</v>
      </c>
      <c r="B9236" s="5" t="n">
        <v>26</v>
      </c>
      <c r="C9236" s="5" t="n">
        <v>110</v>
      </c>
      <c r="D9236" s="5" t="n">
        <v>4</v>
      </c>
      <c r="E9236" s="5" t="n">
        <v>0</v>
      </c>
      <c r="F9236" s="5" t="n">
        <v>37.1</v>
      </c>
      <c r="G9236" s="5" t="n">
        <v>23.8</v>
      </c>
      <c r="H9236" s="5" t="n">
        <v>27.09</v>
      </c>
      <c r="I9236" s="6">
        <f>IF(E9236&gt;=Markov!$B$3,1,0)</f>
        <v/>
      </c>
      <c r="J9236" s="6">
        <f>I9235</f>
        <v/>
      </c>
      <c r="K9236" s="7">
        <f>MAR1!$B$5+MAR1!$C$5*COS(2*PI()*$C9236/365)+MAR1!$D$5*SIN(2*PI()*$C9236/365)</f>
        <v/>
      </c>
      <c r="L9236" s="7">
        <f>MAR1!$B$6+MAR1!$C$6*COS(2*PI()*$C9236/365)+MAR1!$D$6*SIN(2*PI()*$C9236/365)</f>
        <v/>
      </c>
      <c r="M9236" s="7">
        <f>MAR1!$B$7+MAR1!$C$7*COS(2*PI()*$C9236/365)+MAR1!$D$7*SIN(2*PI()*$C9236/365)</f>
        <v/>
      </c>
      <c r="N9236" s="7">
        <f>F9236-K9236</f>
        <v/>
      </c>
      <c r="O9236" s="7">
        <f>G9236-L9236</f>
        <v/>
      </c>
      <c r="P9236" s="7">
        <f>H9236-M9236</f>
        <v/>
      </c>
      <c r="Q9236" s="7">
        <f>IF($I9236=1,(N9236-MAR1!$B$11)/MAR1!$D$11,(N9236-MAR1!$C$11)/MAR1!$E$11)</f>
        <v/>
      </c>
      <c r="R9236" s="7">
        <f>IF($I9236=1,(O9236-MAR1!$B$12)/MAR1!$D$12,(O9236-MAR1!$C$12)/MAR1!$E$12)</f>
        <v/>
      </c>
      <c r="S9236" s="7">
        <f>IF($I9236=1,(P9236-MAR1!$B$13)/MAR1!$D$13,(P9236-MAR1!$C$13)/MAR1!$E$13)</f>
        <v/>
      </c>
    </row>
    <row r="9237">
      <c r="A9237" s="5" t="n">
        <v>9236</v>
      </c>
      <c r="B9237" s="5" t="n">
        <v>26</v>
      </c>
      <c r="C9237" s="5" t="n">
        <v>111</v>
      </c>
      <c r="D9237" s="5" t="n">
        <v>4</v>
      </c>
      <c r="E9237" s="5" t="n">
        <v>0</v>
      </c>
      <c r="F9237" s="5" t="n">
        <v>37.7</v>
      </c>
      <c r="G9237" s="5" t="n">
        <v>24.8</v>
      </c>
      <c r="H9237" s="5" t="n">
        <v>21</v>
      </c>
      <c r="I9237" s="6">
        <f>IF(E9237&gt;=Markov!$B$3,1,0)</f>
        <v/>
      </c>
      <c r="J9237" s="6">
        <f>I9236</f>
        <v/>
      </c>
      <c r="K9237" s="7">
        <f>MAR1!$B$5+MAR1!$C$5*COS(2*PI()*$C9237/365)+MAR1!$D$5*SIN(2*PI()*$C9237/365)</f>
        <v/>
      </c>
      <c r="L9237" s="7">
        <f>MAR1!$B$6+MAR1!$C$6*COS(2*PI()*$C9237/365)+MAR1!$D$6*SIN(2*PI()*$C9237/365)</f>
        <v/>
      </c>
      <c r="M9237" s="7">
        <f>MAR1!$B$7+MAR1!$C$7*COS(2*PI()*$C9237/365)+MAR1!$D$7*SIN(2*PI()*$C9237/365)</f>
        <v/>
      </c>
      <c r="N9237" s="7">
        <f>F9237-K9237</f>
        <v/>
      </c>
      <c r="O9237" s="7">
        <f>G9237-L9237</f>
        <v/>
      </c>
      <c r="P9237" s="7">
        <f>H9237-M9237</f>
        <v/>
      </c>
      <c r="Q9237" s="7">
        <f>IF($I9237=1,(N9237-MAR1!$B$11)/MAR1!$D$11,(N9237-MAR1!$C$11)/MAR1!$E$11)</f>
        <v/>
      </c>
      <c r="R9237" s="7">
        <f>IF($I9237=1,(O9237-MAR1!$B$12)/MAR1!$D$12,(O9237-MAR1!$C$12)/MAR1!$E$12)</f>
        <v/>
      </c>
      <c r="S9237" s="7">
        <f>IF($I9237=1,(P9237-MAR1!$B$13)/MAR1!$D$13,(P9237-MAR1!$C$13)/MAR1!$E$13)</f>
        <v/>
      </c>
    </row>
    <row r="9238">
      <c r="A9238" s="5" t="n">
        <v>9237</v>
      </c>
      <c r="B9238" s="5" t="n">
        <v>26</v>
      </c>
      <c r="C9238" s="5" t="n">
        <v>112</v>
      </c>
      <c r="D9238" s="5" t="n">
        <v>4</v>
      </c>
      <c r="E9238" s="5" t="n">
        <v>0</v>
      </c>
      <c r="F9238" s="5" t="n">
        <v>42</v>
      </c>
      <c r="G9238" s="5" t="n">
        <v>25.2</v>
      </c>
      <c r="H9238" s="5" t="n">
        <v>20.07</v>
      </c>
      <c r="I9238" s="6">
        <f>IF(E9238&gt;=Markov!$B$3,1,0)</f>
        <v/>
      </c>
      <c r="J9238" s="6">
        <f>I9237</f>
        <v/>
      </c>
      <c r="K9238" s="7">
        <f>MAR1!$B$5+MAR1!$C$5*COS(2*PI()*$C9238/365)+MAR1!$D$5*SIN(2*PI()*$C9238/365)</f>
        <v/>
      </c>
      <c r="L9238" s="7">
        <f>MAR1!$B$6+MAR1!$C$6*COS(2*PI()*$C9238/365)+MAR1!$D$6*SIN(2*PI()*$C9238/365)</f>
        <v/>
      </c>
      <c r="M9238" s="7">
        <f>MAR1!$B$7+MAR1!$C$7*COS(2*PI()*$C9238/365)+MAR1!$D$7*SIN(2*PI()*$C9238/365)</f>
        <v/>
      </c>
      <c r="N9238" s="7">
        <f>F9238-K9238</f>
        <v/>
      </c>
      <c r="O9238" s="7">
        <f>G9238-L9238</f>
        <v/>
      </c>
      <c r="P9238" s="7">
        <f>H9238-M9238</f>
        <v/>
      </c>
      <c r="Q9238" s="7">
        <f>IF($I9238=1,(N9238-MAR1!$B$11)/MAR1!$D$11,(N9238-MAR1!$C$11)/MAR1!$E$11)</f>
        <v/>
      </c>
      <c r="R9238" s="7">
        <f>IF($I9238=1,(O9238-MAR1!$B$12)/MAR1!$D$12,(O9238-MAR1!$C$12)/MAR1!$E$12)</f>
        <v/>
      </c>
      <c r="S9238" s="7">
        <f>IF($I9238=1,(P9238-MAR1!$B$13)/MAR1!$D$13,(P9238-MAR1!$C$13)/MAR1!$E$13)</f>
        <v/>
      </c>
    </row>
    <row r="9239">
      <c r="A9239" s="5" t="n">
        <v>9238</v>
      </c>
      <c r="B9239" s="5" t="n">
        <v>26</v>
      </c>
      <c r="C9239" s="5" t="n">
        <v>113</v>
      </c>
      <c r="D9239" s="5" t="n">
        <v>4</v>
      </c>
      <c r="E9239" s="5" t="n">
        <v>0</v>
      </c>
      <c r="F9239" s="5" t="n">
        <v>37.6</v>
      </c>
      <c r="G9239" s="5" t="n">
        <v>23</v>
      </c>
      <c r="H9239" s="5" t="n">
        <v>19.13</v>
      </c>
      <c r="I9239" s="6">
        <f>IF(E9239&gt;=Markov!$B$3,1,0)</f>
        <v/>
      </c>
      <c r="J9239" s="6">
        <f>I9238</f>
        <v/>
      </c>
      <c r="K9239" s="7">
        <f>MAR1!$B$5+MAR1!$C$5*COS(2*PI()*$C9239/365)+MAR1!$D$5*SIN(2*PI()*$C9239/365)</f>
        <v/>
      </c>
      <c r="L9239" s="7">
        <f>MAR1!$B$6+MAR1!$C$6*COS(2*PI()*$C9239/365)+MAR1!$D$6*SIN(2*PI()*$C9239/365)</f>
        <v/>
      </c>
      <c r="M9239" s="7">
        <f>MAR1!$B$7+MAR1!$C$7*COS(2*PI()*$C9239/365)+MAR1!$D$7*SIN(2*PI()*$C9239/365)</f>
        <v/>
      </c>
      <c r="N9239" s="7">
        <f>F9239-K9239</f>
        <v/>
      </c>
      <c r="O9239" s="7">
        <f>G9239-L9239</f>
        <v/>
      </c>
      <c r="P9239" s="7">
        <f>H9239-M9239</f>
        <v/>
      </c>
      <c r="Q9239" s="7">
        <f>IF($I9239=1,(N9239-MAR1!$B$11)/MAR1!$D$11,(N9239-MAR1!$C$11)/MAR1!$E$11)</f>
        <v/>
      </c>
      <c r="R9239" s="7">
        <f>IF($I9239=1,(O9239-MAR1!$B$12)/MAR1!$D$12,(O9239-MAR1!$C$12)/MAR1!$E$12)</f>
        <v/>
      </c>
      <c r="S9239" s="7">
        <f>IF($I9239=1,(P9239-MAR1!$B$13)/MAR1!$D$13,(P9239-MAR1!$C$13)/MAR1!$E$13)</f>
        <v/>
      </c>
    </row>
    <row r="9240">
      <c r="A9240" s="5" t="n">
        <v>9239</v>
      </c>
      <c r="B9240" s="5" t="n">
        <v>26</v>
      </c>
      <c r="C9240" s="5" t="n">
        <v>114</v>
      </c>
      <c r="D9240" s="5" t="n">
        <v>4</v>
      </c>
      <c r="E9240" s="5" t="n">
        <v>0</v>
      </c>
      <c r="F9240" s="5" t="n">
        <v>37.6</v>
      </c>
      <c r="G9240" s="5" t="n">
        <v>23.2</v>
      </c>
      <c r="H9240" s="5" t="n">
        <v>19.88</v>
      </c>
      <c r="I9240" s="6">
        <f>IF(E9240&gt;=Markov!$B$3,1,0)</f>
        <v/>
      </c>
      <c r="J9240" s="6">
        <f>I9239</f>
        <v/>
      </c>
      <c r="K9240" s="7">
        <f>MAR1!$B$5+MAR1!$C$5*COS(2*PI()*$C9240/365)+MAR1!$D$5*SIN(2*PI()*$C9240/365)</f>
        <v/>
      </c>
      <c r="L9240" s="7">
        <f>MAR1!$B$6+MAR1!$C$6*COS(2*PI()*$C9240/365)+MAR1!$D$6*SIN(2*PI()*$C9240/365)</f>
        <v/>
      </c>
      <c r="M9240" s="7">
        <f>MAR1!$B$7+MAR1!$C$7*COS(2*PI()*$C9240/365)+MAR1!$D$7*SIN(2*PI()*$C9240/365)</f>
        <v/>
      </c>
      <c r="N9240" s="7">
        <f>F9240-K9240</f>
        <v/>
      </c>
      <c r="O9240" s="7">
        <f>G9240-L9240</f>
        <v/>
      </c>
      <c r="P9240" s="7">
        <f>H9240-M9240</f>
        <v/>
      </c>
      <c r="Q9240" s="7">
        <f>IF($I9240=1,(N9240-MAR1!$B$11)/MAR1!$D$11,(N9240-MAR1!$C$11)/MAR1!$E$11)</f>
        <v/>
      </c>
      <c r="R9240" s="7">
        <f>IF($I9240=1,(O9240-MAR1!$B$12)/MAR1!$D$12,(O9240-MAR1!$C$12)/MAR1!$E$12)</f>
        <v/>
      </c>
      <c r="S9240" s="7">
        <f>IF($I9240=1,(P9240-MAR1!$B$13)/MAR1!$D$13,(P9240-MAR1!$C$13)/MAR1!$E$13)</f>
        <v/>
      </c>
    </row>
    <row r="9241">
      <c r="A9241" s="5" t="n">
        <v>9240</v>
      </c>
      <c r="B9241" s="5" t="n">
        <v>26</v>
      </c>
      <c r="C9241" s="5" t="n">
        <v>115</v>
      </c>
      <c r="D9241" s="5" t="n">
        <v>4</v>
      </c>
      <c r="E9241" s="5" t="n">
        <v>0</v>
      </c>
      <c r="F9241" s="5" t="n">
        <v>38.6</v>
      </c>
      <c r="G9241" s="5" t="n">
        <v>23.3</v>
      </c>
      <c r="H9241" s="5" t="n">
        <v>21.71</v>
      </c>
      <c r="I9241" s="6">
        <f>IF(E9241&gt;=Markov!$B$3,1,0)</f>
        <v/>
      </c>
      <c r="J9241" s="6">
        <f>I9240</f>
        <v/>
      </c>
      <c r="K9241" s="7">
        <f>MAR1!$B$5+MAR1!$C$5*COS(2*PI()*$C9241/365)+MAR1!$D$5*SIN(2*PI()*$C9241/365)</f>
        <v/>
      </c>
      <c r="L9241" s="7">
        <f>MAR1!$B$6+MAR1!$C$6*COS(2*PI()*$C9241/365)+MAR1!$D$6*SIN(2*PI()*$C9241/365)</f>
        <v/>
      </c>
      <c r="M9241" s="7">
        <f>MAR1!$B$7+MAR1!$C$7*COS(2*PI()*$C9241/365)+MAR1!$D$7*SIN(2*PI()*$C9241/365)</f>
        <v/>
      </c>
      <c r="N9241" s="7">
        <f>F9241-K9241</f>
        <v/>
      </c>
      <c r="O9241" s="7">
        <f>G9241-L9241</f>
        <v/>
      </c>
      <c r="P9241" s="7">
        <f>H9241-M9241</f>
        <v/>
      </c>
      <c r="Q9241" s="7">
        <f>IF($I9241=1,(N9241-MAR1!$B$11)/MAR1!$D$11,(N9241-MAR1!$C$11)/MAR1!$E$11)</f>
        <v/>
      </c>
      <c r="R9241" s="7">
        <f>IF($I9241=1,(O9241-MAR1!$B$12)/MAR1!$D$12,(O9241-MAR1!$C$12)/MAR1!$E$12)</f>
        <v/>
      </c>
      <c r="S9241" s="7">
        <f>IF($I9241=1,(P9241-MAR1!$B$13)/MAR1!$D$13,(P9241-MAR1!$C$13)/MAR1!$E$13)</f>
        <v/>
      </c>
    </row>
    <row r="9242">
      <c r="A9242" s="5" t="n">
        <v>9241</v>
      </c>
      <c r="B9242" s="5" t="n">
        <v>26</v>
      </c>
      <c r="C9242" s="5" t="n">
        <v>116</v>
      </c>
      <c r="D9242" s="5" t="n">
        <v>4</v>
      </c>
      <c r="E9242" s="5" t="n">
        <v>7.4</v>
      </c>
      <c r="F9242" s="5" t="n">
        <v>34.1</v>
      </c>
      <c r="G9242" s="5" t="n">
        <v>25.6</v>
      </c>
      <c r="H9242" s="5" t="n">
        <v>14.25</v>
      </c>
      <c r="I9242" s="6">
        <f>IF(E9242&gt;=Markov!$B$3,1,0)</f>
        <v/>
      </c>
      <c r="J9242" s="6">
        <f>I9241</f>
        <v/>
      </c>
      <c r="K9242" s="7">
        <f>MAR1!$B$5+MAR1!$C$5*COS(2*PI()*$C9242/365)+MAR1!$D$5*SIN(2*PI()*$C9242/365)</f>
        <v/>
      </c>
      <c r="L9242" s="7">
        <f>MAR1!$B$6+MAR1!$C$6*COS(2*PI()*$C9242/365)+MAR1!$D$6*SIN(2*PI()*$C9242/365)</f>
        <v/>
      </c>
      <c r="M9242" s="7">
        <f>MAR1!$B$7+MAR1!$C$7*COS(2*PI()*$C9242/365)+MAR1!$D$7*SIN(2*PI()*$C9242/365)</f>
        <v/>
      </c>
      <c r="N9242" s="7">
        <f>F9242-K9242</f>
        <v/>
      </c>
      <c r="O9242" s="7">
        <f>G9242-L9242</f>
        <v/>
      </c>
      <c r="P9242" s="7">
        <f>H9242-M9242</f>
        <v/>
      </c>
      <c r="Q9242" s="7">
        <f>IF($I9242=1,(N9242-MAR1!$B$11)/MAR1!$D$11,(N9242-MAR1!$C$11)/MAR1!$E$11)</f>
        <v/>
      </c>
      <c r="R9242" s="7">
        <f>IF($I9242=1,(O9242-MAR1!$B$12)/MAR1!$D$12,(O9242-MAR1!$C$12)/MAR1!$E$12)</f>
        <v/>
      </c>
      <c r="S9242" s="7">
        <f>IF($I9242=1,(P9242-MAR1!$B$13)/MAR1!$D$13,(P9242-MAR1!$C$13)/MAR1!$E$13)</f>
        <v/>
      </c>
    </row>
    <row r="9243">
      <c r="A9243" s="5" t="n">
        <v>9242</v>
      </c>
      <c r="B9243" s="5" t="n">
        <v>26</v>
      </c>
      <c r="C9243" s="5" t="n">
        <v>117</v>
      </c>
      <c r="D9243" s="5" t="n">
        <v>4</v>
      </c>
      <c r="E9243" s="5" t="n">
        <v>0</v>
      </c>
      <c r="F9243" s="5" t="n">
        <v>38.3</v>
      </c>
      <c r="G9243" s="5" t="n">
        <v>25.3</v>
      </c>
      <c r="H9243" s="5" t="n">
        <v>17.54</v>
      </c>
      <c r="I9243" s="6">
        <f>IF(E9243&gt;=Markov!$B$3,1,0)</f>
        <v/>
      </c>
      <c r="J9243" s="6">
        <f>I9242</f>
        <v/>
      </c>
      <c r="K9243" s="7">
        <f>MAR1!$B$5+MAR1!$C$5*COS(2*PI()*$C9243/365)+MAR1!$D$5*SIN(2*PI()*$C9243/365)</f>
        <v/>
      </c>
      <c r="L9243" s="7">
        <f>MAR1!$B$6+MAR1!$C$6*COS(2*PI()*$C9243/365)+MAR1!$D$6*SIN(2*PI()*$C9243/365)</f>
        <v/>
      </c>
      <c r="M9243" s="7">
        <f>MAR1!$B$7+MAR1!$C$7*COS(2*PI()*$C9243/365)+MAR1!$D$7*SIN(2*PI()*$C9243/365)</f>
        <v/>
      </c>
      <c r="N9243" s="7">
        <f>F9243-K9243</f>
        <v/>
      </c>
      <c r="O9243" s="7">
        <f>G9243-L9243</f>
        <v/>
      </c>
      <c r="P9243" s="7">
        <f>H9243-M9243</f>
        <v/>
      </c>
      <c r="Q9243" s="7">
        <f>IF($I9243=1,(N9243-MAR1!$B$11)/MAR1!$D$11,(N9243-MAR1!$C$11)/MAR1!$E$11)</f>
        <v/>
      </c>
      <c r="R9243" s="7">
        <f>IF($I9243=1,(O9243-MAR1!$B$12)/MAR1!$D$12,(O9243-MAR1!$C$12)/MAR1!$E$12)</f>
        <v/>
      </c>
      <c r="S9243" s="7">
        <f>IF($I9243=1,(P9243-MAR1!$B$13)/MAR1!$D$13,(P9243-MAR1!$C$13)/MAR1!$E$13)</f>
        <v/>
      </c>
    </row>
    <row r="9244">
      <c r="A9244" s="5" t="n">
        <v>9243</v>
      </c>
      <c r="B9244" s="5" t="n">
        <v>26</v>
      </c>
      <c r="C9244" s="5" t="n">
        <v>118</v>
      </c>
      <c r="D9244" s="5" t="n">
        <v>4</v>
      </c>
      <c r="E9244" s="5" t="n">
        <v>0</v>
      </c>
      <c r="F9244" s="5" t="n">
        <v>36.9</v>
      </c>
      <c r="G9244" s="5" t="n">
        <v>24.7</v>
      </c>
      <c r="H9244" s="5" t="n">
        <v>19.62</v>
      </c>
      <c r="I9244" s="6">
        <f>IF(E9244&gt;=Markov!$B$3,1,0)</f>
        <v/>
      </c>
      <c r="J9244" s="6">
        <f>I9243</f>
        <v/>
      </c>
      <c r="K9244" s="7">
        <f>MAR1!$B$5+MAR1!$C$5*COS(2*PI()*$C9244/365)+MAR1!$D$5*SIN(2*PI()*$C9244/365)</f>
        <v/>
      </c>
      <c r="L9244" s="7">
        <f>MAR1!$B$6+MAR1!$C$6*COS(2*PI()*$C9244/365)+MAR1!$D$6*SIN(2*PI()*$C9244/365)</f>
        <v/>
      </c>
      <c r="M9244" s="7">
        <f>MAR1!$B$7+MAR1!$C$7*COS(2*PI()*$C9244/365)+MAR1!$D$7*SIN(2*PI()*$C9244/365)</f>
        <v/>
      </c>
      <c r="N9244" s="7">
        <f>F9244-K9244</f>
        <v/>
      </c>
      <c r="O9244" s="7">
        <f>G9244-L9244</f>
        <v/>
      </c>
      <c r="P9244" s="7">
        <f>H9244-M9244</f>
        <v/>
      </c>
      <c r="Q9244" s="7">
        <f>IF($I9244=1,(N9244-MAR1!$B$11)/MAR1!$D$11,(N9244-MAR1!$C$11)/MAR1!$E$11)</f>
        <v/>
      </c>
      <c r="R9244" s="7">
        <f>IF($I9244=1,(O9244-MAR1!$B$12)/MAR1!$D$12,(O9244-MAR1!$C$12)/MAR1!$E$12)</f>
        <v/>
      </c>
      <c r="S9244" s="7">
        <f>IF($I9244=1,(P9244-MAR1!$B$13)/MAR1!$D$13,(P9244-MAR1!$C$13)/MAR1!$E$13)</f>
        <v/>
      </c>
    </row>
    <row r="9245">
      <c r="A9245" s="5" t="n">
        <v>9244</v>
      </c>
      <c r="B9245" s="5" t="n">
        <v>26</v>
      </c>
      <c r="C9245" s="5" t="n">
        <v>119</v>
      </c>
      <c r="D9245" s="5" t="n">
        <v>4</v>
      </c>
      <c r="E9245" s="5" t="n">
        <v>0</v>
      </c>
      <c r="F9245" s="5" t="n">
        <v>39.1</v>
      </c>
      <c r="G9245" s="5" t="n">
        <v>25</v>
      </c>
      <c r="H9245" s="5" t="n">
        <v>25.29</v>
      </c>
      <c r="I9245" s="6">
        <f>IF(E9245&gt;=Markov!$B$3,1,0)</f>
        <v/>
      </c>
      <c r="J9245" s="6">
        <f>I9244</f>
        <v/>
      </c>
      <c r="K9245" s="7">
        <f>MAR1!$B$5+MAR1!$C$5*COS(2*PI()*$C9245/365)+MAR1!$D$5*SIN(2*PI()*$C9245/365)</f>
        <v/>
      </c>
      <c r="L9245" s="7">
        <f>MAR1!$B$6+MAR1!$C$6*COS(2*PI()*$C9245/365)+MAR1!$D$6*SIN(2*PI()*$C9245/365)</f>
        <v/>
      </c>
      <c r="M9245" s="7">
        <f>MAR1!$B$7+MAR1!$C$7*COS(2*PI()*$C9245/365)+MAR1!$D$7*SIN(2*PI()*$C9245/365)</f>
        <v/>
      </c>
      <c r="N9245" s="7">
        <f>F9245-K9245</f>
        <v/>
      </c>
      <c r="O9245" s="7">
        <f>G9245-L9245</f>
        <v/>
      </c>
      <c r="P9245" s="7">
        <f>H9245-M9245</f>
        <v/>
      </c>
      <c r="Q9245" s="7">
        <f>IF($I9245=1,(N9245-MAR1!$B$11)/MAR1!$D$11,(N9245-MAR1!$C$11)/MAR1!$E$11)</f>
        <v/>
      </c>
      <c r="R9245" s="7">
        <f>IF($I9245=1,(O9245-MAR1!$B$12)/MAR1!$D$12,(O9245-MAR1!$C$12)/MAR1!$E$12)</f>
        <v/>
      </c>
      <c r="S9245" s="7">
        <f>IF($I9245=1,(P9245-MAR1!$B$13)/MAR1!$D$13,(P9245-MAR1!$C$13)/MAR1!$E$13)</f>
        <v/>
      </c>
    </row>
    <row r="9246">
      <c r="A9246" s="5" t="n">
        <v>9245</v>
      </c>
      <c r="B9246" s="5" t="n">
        <v>26</v>
      </c>
      <c r="C9246" s="5" t="n">
        <v>120</v>
      </c>
      <c r="D9246" s="5" t="n">
        <v>4</v>
      </c>
      <c r="E9246" s="5" t="n">
        <v>0</v>
      </c>
      <c r="F9246" s="5" t="n">
        <v>41.1</v>
      </c>
      <c r="G9246" s="5" t="n">
        <v>25.6</v>
      </c>
      <c r="H9246" s="5" t="n">
        <v>22.12</v>
      </c>
      <c r="I9246" s="6">
        <f>IF(E9246&gt;=Markov!$B$3,1,0)</f>
        <v/>
      </c>
      <c r="J9246" s="6">
        <f>I9245</f>
        <v/>
      </c>
      <c r="K9246" s="7">
        <f>MAR1!$B$5+MAR1!$C$5*COS(2*PI()*$C9246/365)+MAR1!$D$5*SIN(2*PI()*$C9246/365)</f>
        <v/>
      </c>
      <c r="L9246" s="7">
        <f>MAR1!$B$6+MAR1!$C$6*COS(2*PI()*$C9246/365)+MAR1!$D$6*SIN(2*PI()*$C9246/365)</f>
        <v/>
      </c>
      <c r="M9246" s="7">
        <f>MAR1!$B$7+MAR1!$C$7*COS(2*PI()*$C9246/365)+MAR1!$D$7*SIN(2*PI()*$C9246/365)</f>
        <v/>
      </c>
      <c r="N9246" s="7">
        <f>F9246-K9246</f>
        <v/>
      </c>
      <c r="O9246" s="7">
        <f>G9246-L9246</f>
        <v/>
      </c>
      <c r="P9246" s="7">
        <f>H9246-M9246</f>
        <v/>
      </c>
      <c r="Q9246" s="7">
        <f>IF($I9246=1,(N9246-MAR1!$B$11)/MAR1!$D$11,(N9246-MAR1!$C$11)/MAR1!$E$11)</f>
        <v/>
      </c>
      <c r="R9246" s="7">
        <f>IF($I9246=1,(O9246-MAR1!$B$12)/MAR1!$D$12,(O9246-MAR1!$C$12)/MAR1!$E$12)</f>
        <v/>
      </c>
      <c r="S9246" s="7">
        <f>IF($I9246=1,(P9246-MAR1!$B$13)/MAR1!$D$13,(P9246-MAR1!$C$13)/MAR1!$E$13)</f>
        <v/>
      </c>
    </row>
    <row r="9247">
      <c r="A9247" s="5" t="n">
        <v>9246</v>
      </c>
      <c r="B9247" s="5" t="n">
        <v>26</v>
      </c>
      <c r="C9247" s="5" t="n">
        <v>121</v>
      </c>
      <c r="D9247" s="5" t="n">
        <v>5</v>
      </c>
      <c r="E9247" s="5" t="n">
        <v>0</v>
      </c>
      <c r="F9247" s="5" t="n">
        <v>42.2</v>
      </c>
      <c r="G9247" s="5" t="n">
        <v>25.9</v>
      </c>
      <c r="H9247" s="5" t="n">
        <v>19.4</v>
      </c>
      <c r="I9247" s="6">
        <f>IF(E9247&gt;=Markov!$B$3,1,0)</f>
        <v/>
      </c>
      <c r="J9247" s="6">
        <f>I9246</f>
        <v/>
      </c>
      <c r="K9247" s="7">
        <f>MAR1!$B$5+MAR1!$C$5*COS(2*PI()*$C9247/365)+MAR1!$D$5*SIN(2*PI()*$C9247/365)</f>
        <v/>
      </c>
      <c r="L9247" s="7">
        <f>MAR1!$B$6+MAR1!$C$6*COS(2*PI()*$C9247/365)+MAR1!$D$6*SIN(2*PI()*$C9247/365)</f>
        <v/>
      </c>
      <c r="M9247" s="7">
        <f>MAR1!$B$7+MAR1!$C$7*COS(2*PI()*$C9247/365)+MAR1!$D$7*SIN(2*PI()*$C9247/365)</f>
        <v/>
      </c>
      <c r="N9247" s="7">
        <f>F9247-K9247</f>
        <v/>
      </c>
      <c r="O9247" s="7">
        <f>G9247-L9247</f>
        <v/>
      </c>
      <c r="P9247" s="7">
        <f>H9247-M9247</f>
        <v/>
      </c>
      <c r="Q9247" s="7">
        <f>IF($I9247=1,(N9247-MAR1!$B$11)/MAR1!$D$11,(N9247-MAR1!$C$11)/MAR1!$E$11)</f>
        <v/>
      </c>
      <c r="R9247" s="7">
        <f>IF($I9247=1,(O9247-MAR1!$B$12)/MAR1!$D$12,(O9247-MAR1!$C$12)/MAR1!$E$12)</f>
        <v/>
      </c>
      <c r="S9247" s="7">
        <f>IF($I9247=1,(P9247-MAR1!$B$13)/MAR1!$D$13,(P9247-MAR1!$C$13)/MAR1!$E$13)</f>
        <v/>
      </c>
    </row>
    <row r="9248">
      <c r="A9248" s="5" t="n">
        <v>9247</v>
      </c>
      <c r="B9248" s="5" t="n">
        <v>26</v>
      </c>
      <c r="C9248" s="5" t="n">
        <v>122</v>
      </c>
      <c r="D9248" s="5" t="n">
        <v>5</v>
      </c>
      <c r="E9248" s="5" t="n">
        <v>0</v>
      </c>
      <c r="F9248" s="5" t="n">
        <v>39</v>
      </c>
      <c r="G9248" s="5" t="n">
        <v>25.8</v>
      </c>
      <c r="H9248" s="5" t="n">
        <v>23.48</v>
      </c>
      <c r="I9248" s="6">
        <f>IF(E9248&gt;=Markov!$B$3,1,0)</f>
        <v/>
      </c>
      <c r="J9248" s="6">
        <f>I9247</f>
        <v/>
      </c>
      <c r="K9248" s="7">
        <f>MAR1!$B$5+MAR1!$C$5*COS(2*PI()*$C9248/365)+MAR1!$D$5*SIN(2*PI()*$C9248/365)</f>
        <v/>
      </c>
      <c r="L9248" s="7">
        <f>MAR1!$B$6+MAR1!$C$6*COS(2*PI()*$C9248/365)+MAR1!$D$6*SIN(2*PI()*$C9248/365)</f>
        <v/>
      </c>
      <c r="M9248" s="7">
        <f>MAR1!$B$7+MAR1!$C$7*COS(2*PI()*$C9248/365)+MAR1!$D$7*SIN(2*PI()*$C9248/365)</f>
        <v/>
      </c>
      <c r="N9248" s="7">
        <f>F9248-K9248</f>
        <v/>
      </c>
      <c r="O9248" s="7">
        <f>G9248-L9248</f>
        <v/>
      </c>
      <c r="P9248" s="7">
        <f>H9248-M9248</f>
        <v/>
      </c>
      <c r="Q9248" s="7">
        <f>IF($I9248=1,(N9248-MAR1!$B$11)/MAR1!$D$11,(N9248-MAR1!$C$11)/MAR1!$E$11)</f>
        <v/>
      </c>
      <c r="R9248" s="7">
        <f>IF($I9248=1,(O9248-MAR1!$B$12)/MAR1!$D$12,(O9248-MAR1!$C$12)/MAR1!$E$12)</f>
        <v/>
      </c>
      <c r="S9248" s="7">
        <f>IF($I9248=1,(P9248-MAR1!$B$13)/MAR1!$D$13,(P9248-MAR1!$C$13)/MAR1!$E$13)</f>
        <v/>
      </c>
    </row>
    <row r="9249">
      <c r="A9249" s="5" t="n">
        <v>9248</v>
      </c>
      <c r="B9249" s="5" t="n">
        <v>26</v>
      </c>
      <c r="C9249" s="5" t="n">
        <v>123</v>
      </c>
      <c r="D9249" s="5" t="n">
        <v>5</v>
      </c>
      <c r="E9249" s="5" t="n">
        <v>5.4</v>
      </c>
      <c r="F9249" s="5" t="n">
        <v>35.6</v>
      </c>
      <c r="G9249" s="5" t="n">
        <v>23.3</v>
      </c>
      <c r="H9249" s="5" t="n">
        <v>17.38</v>
      </c>
      <c r="I9249" s="6">
        <f>IF(E9249&gt;=Markov!$B$3,1,0)</f>
        <v/>
      </c>
      <c r="J9249" s="6">
        <f>I9248</f>
        <v/>
      </c>
      <c r="K9249" s="7">
        <f>MAR1!$B$5+MAR1!$C$5*COS(2*PI()*$C9249/365)+MAR1!$D$5*SIN(2*PI()*$C9249/365)</f>
        <v/>
      </c>
      <c r="L9249" s="7">
        <f>MAR1!$B$6+MAR1!$C$6*COS(2*PI()*$C9249/365)+MAR1!$D$6*SIN(2*PI()*$C9249/365)</f>
        <v/>
      </c>
      <c r="M9249" s="7">
        <f>MAR1!$B$7+MAR1!$C$7*COS(2*PI()*$C9249/365)+MAR1!$D$7*SIN(2*PI()*$C9249/365)</f>
        <v/>
      </c>
      <c r="N9249" s="7">
        <f>F9249-K9249</f>
        <v/>
      </c>
      <c r="O9249" s="7">
        <f>G9249-L9249</f>
        <v/>
      </c>
      <c r="P9249" s="7">
        <f>H9249-M9249</f>
        <v/>
      </c>
      <c r="Q9249" s="7">
        <f>IF($I9249=1,(N9249-MAR1!$B$11)/MAR1!$D$11,(N9249-MAR1!$C$11)/MAR1!$E$11)</f>
        <v/>
      </c>
      <c r="R9249" s="7">
        <f>IF($I9249=1,(O9249-MAR1!$B$12)/MAR1!$D$12,(O9249-MAR1!$C$12)/MAR1!$E$12)</f>
        <v/>
      </c>
      <c r="S9249" s="7">
        <f>IF($I9249=1,(P9249-MAR1!$B$13)/MAR1!$D$13,(P9249-MAR1!$C$13)/MAR1!$E$13)</f>
        <v/>
      </c>
    </row>
    <row r="9250">
      <c r="A9250" s="5" t="n">
        <v>9249</v>
      </c>
      <c r="B9250" s="5" t="n">
        <v>26</v>
      </c>
      <c r="C9250" s="5" t="n">
        <v>124</v>
      </c>
      <c r="D9250" s="5" t="n">
        <v>5</v>
      </c>
      <c r="E9250" s="5" t="n">
        <v>18.2</v>
      </c>
      <c r="F9250" s="5" t="n">
        <v>35.1</v>
      </c>
      <c r="G9250" s="5" t="n">
        <v>23.4</v>
      </c>
      <c r="H9250" s="5" t="n">
        <v>15.04</v>
      </c>
      <c r="I9250" s="6">
        <f>IF(E9250&gt;=Markov!$B$3,1,0)</f>
        <v/>
      </c>
      <c r="J9250" s="6">
        <f>I9249</f>
        <v/>
      </c>
      <c r="K9250" s="7">
        <f>MAR1!$B$5+MAR1!$C$5*COS(2*PI()*$C9250/365)+MAR1!$D$5*SIN(2*PI()*$C9250/365)</f>
        <v/>
      </c>
      <c r="L9250" s="7">
        <f>MAR1!$B$6+MAR1!$C$6*COS(2*PI()*$C9250/365)+MAR1!$D$6*SIN(2*PI()*$C9250/365)</f>
        <v/>
      </c>
      <c r="M9250" s="7">
        <f>MAR1!$B$7+MAR1!$C$7*COS(2*PI()*$C9250/365)+MAR1!$D$7*SIN(2*PI()*$C9250/365)</f>
        <v/>
      </c>
      <c r="N9250" s="7">
        <f>F9250-K9250</f>
        <v/>
      </c>
      <c r="O9250" s="7">
        <f>G9250-L9250</f>
        <v/>
      </c>
      <c r="P9250" s="7">
        <f>H9250-M9250</f>
        <v/>
      </c>
      <c r="Q9250" s="7">
        <f>IF($I9250=1,(N9250-MAR1!$B$11)/MAR1!$D$11,(N9250-MAR1!$C$11)/MAR1!$E$11)</f>
        <v/>
      </c>
      <c r="R9250" s="7">
        <f>IF($I9250=1,(O9250-MAR1!$B$12)/MAR1!$D$12,(O9250-MAR1!$C$12)/MAR1!$E$12)</f>
        <v/>
      </c>
      <c r="S9250" s="7">
        <f>IF($I9250=1,(P9250-MAR1!$B$13)/MAR1!$D$13,(P9250-MAR1!$C$13)/MAR1!$E$13)</f>
        <v/>
      </c>
    </row>
    <row r="9251">
      <c r="A9251" s="5" t="n">
        <v>9250</v>
      </c>
      <c r="B9251" s="5" t="n">
        <v>26</v>
      </c>
      <c r="C9251" s="5" t="n">
        <v>125</v>
      </c>
      <c r="D9251" s="5" t="n">
        <v>5</v>
      </c>
      <c r="E9251" s="5" t="n">
        <v>3.9</v>
      </c>
      <c r="F9251" s="5" t="n">
        <v>36</v>
      </c>
      <c r="G9251" s="5" t="n">
        <v>25.9</v>
      </c>
      <c r="H9251" s="5" t="n">
        <v>20.58</v>
      </c>
      <c r="I9251" s="6">
        <f>IF(E9251&gt;=Markov!$B$3,1,0)</f>
        <v/>
      </c>
      <c r="J9251" s="6">
        <f>I9250</f>
        <v/>
      </c>
      <c r="K9251" s="7">
        <f>MAR1!$B$5+MAR1!$C$5*COS(2*PI()*$C9251/365)+MAR1!$D$5*SIN(2*PI()*$C9251/365)</f>
        <v/>
      </c>
      <c r="L9251" s="7">
        <f>MAR1!$B$6+MAR1!$C$6*COS(2*PI()*$C9251/365)+MAR1!$D$6*SIN(2*PI()*$C9251/365)</f>
        <v/>
      </c>
      <c r="M9251" s="7">
        <f>MAR1!$B$7+MAR1!$C$7*COS(2*PI()*$C9251/365)+MAR1!$D$7*SIN(2*PI()*$C9251/365)</f>
        <v/>
      </c>
      <c r="N9251" s="7">
        <f>F9251-K9251</f>
        <v/>
      </c>
      <c r="O9251" s="7">
        <f>G9251-L9251</f>
        <v/>
      </c>
      <c r="P9251" s="7">
        <f>H9251-M9251</f>
        <v/>
      </c>
      <c r="Q9251" s="7">
        <f>IF($I9251=1,(N9251-MAR1!$B$11)/MAR1!$D$11,(N9251-MAR1!$C$11)/MAR1!$E$11)</f>
        <v/>
      </c>
      <c r="R9251" s="7">
        <f>IF($I9251=1,(O9251-MAR1!$B$12)/MAR1!$D$12,(O9251-MAR1!$C$12)/MAR1!$E$12)</f>
        <v/>
      </c>
      <c r="S9251" s="7">
        <f>IF($I9251=1,(P9251-MAR1!$B$13)/MAR1!$D$13,(P9251-MAR1!$C$13)/MAR1!$E$13)</f>
        <v/>
      </c>
    </row>
    <row r="9252">
      <c r="A9252" s="5" t="n">
        <v>9251</v>
      </c>
      <c r="B9252" s="5" t="n">
        <v>26</v>
      </c>
      <c r="C9252" s="5" t="n">
        <v>126</v>
      </c>
      <c r="D9252" s="5" t="n">
        <v>5</v>
      </c>
      <c r="E9252" s="5" t="n">
        <v>13.4</v>
      </c>
      <c r="F9252" s="5" t="n">
        <v>35.5</v>
      </c>
      <c r="G9252" s="5" t="n">
        <v>24.1</v>
      </c>
      <c r="H9252" s="5" t="n">
        <v>13.97</v>
      </c>
      <c r="I9252" s="6">
        <f>IF(E9252&gt;=Markov!$B$3,1,0)</f>
        <v/>
      </c>
      <c r="J9252" s="6">
        <f>I9251</f>
        <v/>
      </c>
      <c r="K9252" s="7">
        <f>MAR1!$B$5+MAR1!$C$5*COS(2*PI()*$C9252/365)+MAR1!$D$5*SIN(2*PI()*$C9252/365)</f>
        <v/>
      </c>
      <c r="L9252" s="7">
        <f>MAR1!$B$6+MAR1!$C$6*COS(2*PI()*$C9252/365)+MAR1!$D$6*SIN(2*PI()*$C9252/365)</f>
        <v/>
      </c>
      <c r="M9252" s="7">
        <f>MAR1!$B$7+MAR1!$C$7*COS(2*PI()*$C9252/365)+MAR1!$D$7*SIN(2*PI()*$C9252/365)</f>
        <v/>
      </c>
      <c r="N9252" s="7">
        <f>F9252-K9252</f>
        <v/>
      </c>
      <c r="O9252" s="7">
        <f>G9252-L9252</f>
        <v/>
      </c>
      <c r="P9252" s="7">
        <f>H9252-M9252</f>
        <v/>
      </c>
      <c r="Q9252" s="7">
        <f>IF($I9252=1,(N9252-MAR1!$B$11)/MAR1!$D$11,(N9252-MAR1!$C$11)/MAR1!$E$11)</f>
        <v/>
      </c>
      <c r="R9252" s="7">
        <f>IF($I9252=1,(O9252-MAR1!$B$12)/MAR1!$D$12,(O9252-MAR1!$C$12)/MAR1!$E$12)</f>
        <v/>
      </c>
      <c r="S9252" s="7">
        <f>IF($I9252=1,(P9252-MAR1!$B$13)/MAR1!$D$13,(P9252-MAR1!$C$13)/MAR1!$E$13)</f>
        <v/>
      </c>
    </row>
    <row r="9253">
      <c r="A9253" s="5" t="n">
        <v>9252</v>
      </c>
      <c r="B9253" s="5" t="n">
        <v>26</v>
      </c>
      <c r="C9253" s="5" t="n">
        <v>127</v>
      </c>
      <c r="D9253" s="5" t="n">
        <v>5</v>
      </c>
      <c r="E9253" s="5" t="n">
        <v>0</v>
      </c>
      <c r="F9253" s="5" t="n">
        <v>37.8</v>
      </c>
      <c r="G9253" s="5" t="n">
        <v>23.2</v>
      </c>
      <c r="H9253" s="5" t="n">
        <v>19.64</v>
      </c>
      <c r="I9253" s="6">
        <f>IF(E9253&gt;=Markov!$B$3,1,0)</f>
        <v/>
      </c>
      <c r="J9253" s="6">
        <f>I9252</f>
        <v/>
      </c>
      <c r="K9253" s="7">
        <f>MAR1!$B$5+MAR1!$C$5*COS(2*PI()*$C9253/365)+MAR1!$D$5*SIN(2*PI()*$C9253/365)</f>
        <v/>
      </c>
      <c r="L9253" s="7">
        <f>MAR1!$B$6+MAR1!$C$6*COS(2*PI()*$C9253/365)+MAR1!$D$6*SIN(2*PI()*$C9253/365)</f>
        <v/>
      </c>
      <c r="M9253" s="7">
        <f>MAR1!$B$7+MAR1!$C$7*COS(2*PI()*$C9253/365)+MAR1!$D$7*SIN(2*PI()*$C9253/365)</f>
        <v/>
      </c>
      <c r="N9253" s="7">
        <f>F9253-K9253</f>
        <v/>
      </c>
      <c r="O9253" s="7">
        <f>G9253-L9253</f>
        <v/>
      </c>
      <c r="P9253" s="7">
        <f>H9253-M9253</f>
        <v/>
      </c>
      <c r="Q9253" s="7">
        <f>IF($I9253=1,(N9253-MAR1!$B$11)/MAR1!$D$11,(N9253-MAR1!$C$11)/MAR1!$E$11)</f>
        <v/>
      </c>
      <c r="R9253" s="7">
        <f>IF($I9253=1,(O9253-MAR1!$B$12)/MAR1!$D$12,(O9253-MAR1!$C$12)/MAR1!$E$12)</f>
        <v/>
      </c>
      <c r="S9253" s="7">
        <f>IF($I9253=1,(P9253-MAR1!$B$13)/MAR1!$D$13,(P9253-MAR1!$C$13)/MAR1!$E$13)</f>
        <v/>
      </c>
    </row>
    <row r="9254">
      <c r="A9254" s="5" t="n">
        <v>9253</v>
      </c>
      <c r="B9254" s="5" t="n">
        <v>26</v>
      </c>
      <c r="C9254" s="5" t="n">
        <v>128</v>
      </c>
      <c r="D9254" s="5" t="n">
        <v>5</v>
      </c>
      <c r="E9254" s="5" t="n">
        <v>17.3</v>
      </c>
      <c r="F9254" s="5" t="n">
        <v>35</v>
      </c>
      <c r="G9254" s="5" t="n">
        <v>24.1</v>
      </c>
      <c r="H9254" s="5" t="n">
        <v>12.2</v>
      </c>
      <c r="I9254" s="6">
        <f>IF(E9254&gt;=Markov!$B$3,1,0)</f>
        <v/>
      </c>
      <c r="J9254" s="6">
        <f>I9253</f>
        <v/>
      </c>
      <c r="K9254" s="7">
        <f>MAR1!$B$5+MAR1!$C$5*COS(2*PI()*$C9254/365)+MAR1!$D$5*SIN(2*PI()*$C9254/365)</f>
        <v/>
      </c>
      <c r="L9254" s="7">
        <f>MAR1!$B$6+MAR1!$C$6*COS(2*PI()*$C9254/365)+MAR1!$D$6*SIN(2*PI()*$C9254/365)</f>
        <v/>
      </c>
      <c r="M9254" s="7">
        <f>MAR1!$B$7+MAR1!$C$7*COS(2*PI()*$C9254/365)+MAR1!$D$7*SIN(2*PI()*$C9254/365)</f>
        <v/>
      </c>
      <c r="N9254" s="7">
        <f>F9254-K9254</f>
        <v/>
      </c>
      <c r="O9254" s="7">
        <f>G9254-L9254</f>
        <v/>
      </c>
      <c r="P9254" s="7">
        <f>H9254-M9254</f>
        <v/>
      </c>
      <c r="Q9254" s="7">
        <f>IF($I9254=1,(N9254-MAR1!$B$11)/MAR1!$D$11,(N9254-MAR1!$C$11)/MAR1!$E$11)</f>
        <v/>
      </c>
      <c r="R9254" s="7">
        <f>IF($I9254=1,(O9254-MAR1!$B$12)/MAR1!$D$12,(O9254-MAR1!$C$12)/MAR1!$E$12)</f>
        <v/>
      </c>
      <c r="S9254" s="7">
        <f>IF($I9254=1,(P9254-MAR1!$B$13)/MAR1!$D$13,(P9254-MAR1!$C$13)/MAR1!$E$13)</f>
        <v/>
      </c>
    </row>
    <row r="9255">
      <c r="A9255" s="5" t="n">
        <v>9254</v>
      </c>
      <c r="B9255" s="5" t="n">
        <v>26</v>
      </c>
      <c r="C9255" s="5" t="n">
        <v>129</v>
      </c>
      <c r="D9255" s="5" t="n">
        <v>5</v>
      </c>
      <c r="E9255" s="5" t="n">
        <v>0</v>
      </c>
      <c r="F9255" s="5" t="n">
        <v>35.7</v>
      </c>
      <c r="G9255" s="5" t="n">
        <v>23.9</v>
      </c>
      <c r="H9255" s="5" t="n">
        <v>22.51</v>
      </c>
      <c r="I9255" s="6">
        <f>IF(E9255&gt;=Markov!$B$3,1,0)</f>
        <v/>
      </c>
      <c r="J9255" s="6">
        <f>I9254</f>
        <v/>
      </c>
      <c r="K9255" s="7">
        <f>MAR1!$B$5+MAR1!$C$5*COS(2*PI()*$C9255/365)+MAR1!$D$5*SIN(2*PI()*$C9255/365)</f>
        <v/>
      </c>
      <c r="L9255" s="7">
        <f>MAR1!$B$6+MAR1!$C$6*COS(2*PI()*$C9255/365)+MAR1!$D$6*SIN(2*PI()*$C9255/365)</f>
        <v/>
      </c>
      <c r="M9255" s="7">
        <f>MAR1!$B$7+MAR1!$C$7*COS(2*PI()*$C9255/365)+MAR1!$D$7*SIN(2*PI()*$C9255/365)</f>
        <v/>
      </c>
      <c r="N9255" s="7">
        <f>F9255-K9255</f>
        <v/>
      </c>
      <c r="O9255" s="7">
        <f>G9255-L9255</f>
        <v/>
      </c>
      <c r="P9255" s="7">
        <f>H9255-M9255</f>
        <v/>
      </c>
      <c r="Q9255" s="7">
        <f>IF($I9255=1,(N9255-MAR1!$B$11)/MAR1!$D$11,(N9255-MAR1!$C$11)/MAR1!$E$11)</f>
        <v/>
      </c>
      <c r="R9255" s="7">
        <f>IF($I9255=1,(O9255-MAR1!$B$12)/MAR1!$D$12,(O9255-MAR1!$C$12)/MAR1!$E$12)</f>
        <v/>
      </c>
      <c r="S9255" s="7">
        <f>IF($I9255=1,(P9255-MAR1!$B$13)/MAR1!$D$13,(P9255-MAR1!$C$13)/MAR1!$E$13)</f>
        <v/>
      </c>
    </row>
    <row r="9256">
      <c r="A9256" s="5" t="n">
        <v>9255</v>
      </c>
      <c r="B9256" s="5" t="n">
        <v>26</v>
      </c>
      <c r="C9256" s="5" t="n">
        <v>130</v>
      </c>
      <c r="D9256" s="5" t="n">
        <v>5</v>
      </c>
      <c r="E9256" s="5" t="n">
        <v>13.4</v>
      </c>
      <c r="F9256" s="5" t="n">
        <v>33.7</v>
      </c>
      <c r="G9256" s="5" t="n">
        <v>25.4</v>
      </c>
      <c r="H9256" s="5" t="n">
        <v>14.04</v>
      </c>
      <c r="I9256" s="6">
        <f>IF(E9256&gt;=Markov!$B$3,1,0)</f>
        <v/>
      </c>
      <c r="J9256" s="6">
        <f>I9255</f>
        <v/>
      </c>
      <c r="K9256" s="7">
        <f>MAR1!$B$5+MAR1!$C$5*COS(2*PI()*$C9256/365)+MAR1!$D$5*SIN(2*PI()*$C9256/365)</f>
        <v/>
      </c>
      <c r="L9256" s="7">
        <f>MAR1!$B$6+MAR1!$C$6*COS(2*PI()*$C9256/365)+MAR1!$D$6*SIN(2*PI()*$C9256/365)</f>
        <v/>
      </c>
      <c r="M9256" s="7">
        <f>MAR1!$B$7+MAR1!$C$7*COS(2*PI()*$C9256/365)+MAR1!$D$7*SIN(2*PI()*$C9256/365)</f>
        <v/>
      </c>
      <c r="N9256" s="7">
        <f>F9256-K9256</f>
        <v/>
      </c>
      <c r="O9256" s="7">
        <f>G9256-L9256</f>
        <v/>
      </c>
      <c r="P9256" s="7">
        <f>H9256-M9256</f>
        <v/>
      </c>
      <c r="Q9256" s="7">
        <f>IF($I9256=1,(N9256-MAR1!$B$11)/MAR1!$D$11,(N9256-MAR1!$C$11)/MAR1!$E$11)</f>
        <v/>
      </c>
      <c r="R9256" s="7">
        <f>IF($I9256=1,(O9256-MAR1!$B$12)/MAR1!$D$12,(O9256-MAR1!$C$12)/MAR1!$E$12)</f>
        <v/>
      </c>
      <c r="S9256" s="7">
        <f>IF($I9256=1,(P9256-MAR1!$B$13)/MAR1!$D$13,(P9256-MAR1!$C$13)/MAR1!$E$13)</f>
        <v/>
      </c>
    </row>
    <row r="9257">
      <c r="A9257" s="5" t="n">
        <v>9256</v>
      </c>
      <c r="B9257" s="5" t="n">
        <v>26</v>
      </c>
      <c r="C9257" s="5" t="n">
        <v>131</v>
      </c>
      <c r="D9257" s="5" t="n">
        <v>5</v>
      </c>
      <c r="E9257" s="5" t="n">
        <v>11.5</v>
      </c>
      <c r="F9257" s="5" t="n">
        <v>33.9</v>
      </c>
      <c r="G9257" s="5" t="n">
        <v>24.3</v>
      </c>
      <c r="H9257" s="5" t="n">
        <v>9.74</v>
      </c>
      <c r="I9257" s="6">
        <f>IF(E9257&gt;=Markov!$B$3,1,0)</f>
        <v/>
      </c>
      <c r="J9257" s="6">
        <f>I9256</f>
        <v/>
      </c>
      <c r="K9257" s="7">
        <f>MAR1!$B$5+MAR1!$C$5*COS(2*PI()*$C9257/365)+MAR1!$D$5*SIN(2*PI()*$C9257/365)</f>
        <v/>
      </c>
      <c r="L9257" s="7">
        <f>MAR1!$B$6+MAR1!$C$6*COS(2*PI()*$C9257/365)+MAR1!$D$6*SIN(2*PI()*$C9257/365)</f>
        <v/>
      </c>
      <c r="M9257" s="7">
        <f>MAR1!$B$7+MAR1!$C$7*COS(2*PI()*$C9257/365)+MAR1!$D$7*SIN(2*PI()*$C9257/365)</f>
        <v/>
      </c>
      <c r="N9257" s="7">
        <f>F9257-K9257</f>
        <v/>
      </c>
      <c r="O9257" s="7">
        <f>G9257-L9257</f>
        <v/>
      </c>
      <c r="P9257" s="7">
        <f>H9257-M9257</f>
        <v/>
      </c>
      <c r="Q9257" s="7">
        <f>IF($I9257=1,(N9257-MAR1!$B$11)/MAR1!$D$11,(N9257-MAR1!$C$11)/MAR1!$E$11)</f>
        <v/>
      </c>
      <c r="R9257" s="7">
        <f>IF($I9257=1,(O9257-MAR1!$B$12)/MAR1!$D$12,(O9257-MAR1!$C$12)/MAR1!$E$12)</f>
        <v/>
      </c>
      <c r="S9257" s="7">
        <f>IF($I9257=1,(P9257-MAR1!$B$13)/MAR1!$D$13,(P9257-MAR1!$C$13)/MAR1!$E$13)</f>
        <v/>
      </c>
    </row>
    <row r="9258">
      <c r="A9258" s="5" t="n">
        <v>9257</v>
      </c>
      <c r="B9258" s="5" t="n">
        <v>26</v>
      </c>
      <c r="C9258" s="5" t="n">
        <v>132</v>
      </c>
      <c r="D9258" s="5" t="n">
        <v>5</v>
      </c>
      <c r="E9258" s="5" t="n">
        <v>0</v>
      </c>
      <c r="F9258" s="5" t="n">
        <v>37</v>
      </c>
      <c r="G9258" s="5" t="n">
        <v>24</v>
      </c>
      <c r="H9258" s="5" t="n">
        <v>21.33</v>
      </c>
      <c r="I9258" s="6">
        <f>IF(E9258&gt;=Markov!$B$3,1,0)</f>
        <v/>
      </c>
      <c r="J9258" s="6">
        <f>I9257</f>
        <v/>
      </c>
      <c r="K9258" s="7">
        <f>MAR1!$B$5+MAR1!$C$5*COS(2*PI()*$C9258/365)+MAR1!$D$5*SIN(2*PI()*$C9258/365)</f>
        <v/>
      </c>
      <c r="L9258" s="7">
        <f>MAR1!$B$6+MAR1!$C$6*COS(2*PI()*$C9258/365)+MAR1!$D$6*SIN(2*PI()*$C9258/365)</f>
        <v/>
      </c>
      <c r="M9258" s="7">
        <f>MAR1!$B$7+MAR1!$C$7*COS(2*PI()*$C9258/365)+MAR1!$D$7*SIN(2*PI()*$C9258/365)</f>
        <v/>
      </c>
      <c r="N9258" s="7">
        <f>F9258-K9258</f>
        <v/>
      </c>
      <c r="O9258" s="7">
        <f>G9258-L9258</f>
        <v/>
      </c>
      <c r="P9258" s="7">
        <f>H9258-M9258</f>
        <v/>
      </c>
      <c r="Q9258" s="7">
        <f>IF($I9258=1,(N9258-MAR1!$B$11)/MAR1!$D$11,(N9258-MAR1!$C$11)/MAR1!$E$11)</f>
        <v/>
      </c>
      <c r="R9258" s="7">
        <f>IF($I9258=1,(O9258-MAR1!$B$12)/MAR1!$D$12,(O9258-MAR1!$C$12)/MAR1!$E$12)</f>
        <v/>
      </c>
      <c r="S9258" s="7">
        <f>IF($I9258=1,(P9258-MAR1!$B$13)/MAR1!$D$13,(P9258-MAR1!$C$13)/MAR1!$E$13)</f>
        <v/>
      </c>
    </row>
    <row r="9259">
      <c r="A9259" s="5" t="n">
        <v>9258</v>
      </c>
      <c r="B9259" s="5" t="n">
        <v>26</v>
      </c>
      <c r="C9259" s="5" t="n">
        <v>133</v>
      </c>
      <c r="D9259" s="5" t="n">
        <v>5</v>
      </c>
      <c r="E9259" s="5" t="n">
        <v>0</v>
      </c>
      <c r="F9259" s="5" t="n">
        <v>36.5</v>
      </c>
      <c r="G9259" s="5" t="n">
        <v>27.1</v>
      </c>
      <c r="H9259" s="5" t="n">
        <v>19.07</v>
      </c>
      <c r="I9259" s="6">
        <f>IF(E9259&gt;=Markov!$B$3,1,0)</f>
        <v/>
      </c>
      <c r="J9259" s="6">
        <f>I9258</f>
        <v/>
      </c>
      <c r="K9259" s="7">
        <f>MAR1!$B$5+MAR1!$C$5*COS(2*PI()*$C9259/365)+MAR1!$D$5*SIN(2*PI()*$C9259/365)</f>
        <v/>
      </c>
      <c r="L9259" s="7">
        <f>MAR1!$B$6+MAR1!$C$6*COS(2*PI()*$C9259/365)+MAR1!$D$6*SIN(2*PI()*$C9259/365)</f>
        <v/>
      </c>
      <c r="M9259" s="7">
        <f>MAR1!$B$7+MAR1!$C$7*COS(2*PI()*$C9259/365)+MAR1!$D$7*SIN(2*PI()*$C9259/365)</f>
        <v/>
      </c>
      <c r="N9259" s="7">
        <f>F9259-K9259</f>
        <v/>
      </c>
      <c r="O9259" s="7">
        <f>G9259-L9259</f>
        <v/>
      </c>
      <c r="P9259" s="7">
        <f>H9259-M9259</f>
        <v/>
      </c>
      <c r="Q9259" s="7">
        <f>IF($I9259=1,(N9259-MAR1!$B$11)/MAR1!$D$11,(N9259-MAR1!$C$11)/MAR1!$E$11)</f>
        <v/>
      </c>
      <c r="R9259" s="7">
        <f>IF($I9259=1,(O9259-MAR1!$B$12)/MAR1!$D$12,(O9259-MAR1!$C$12)/MAR1!$E$12)</f>
        <v/>
      </c>
      <c r="S9259" s="7">
        <f>IF($I9259=1,(P9259-MAR1!$B$13)/MAR1!$D$13,(P9259-MAR1!$C$13)/MAR1!$E$13)</f>
        <v/>
      </c>
    </row>
    <row r="9260">
      <c r="A9260" s="5" t="n">
        <v>9259</v>
      </c>
      <c r="B9260" s="5" t="n">
        <v>26</v>
      </c>
      <c r="C9260" s="5" t="n">
        <v>134</v>
      </c>
      <c r="D9260" s="5" t="n">
        <v>5</v>
      </c>
      <c r="E9260" s="5" t="n">
        <v>0</v>
      </c>
      <c r="F9260" s="5" t="n">
        <v>36</v>
      </c>
      <c r="G9260" s="5" t="n">
        <v>24.7</v>
      </c>
      <c r="H9260" s="5" t="n">
        <v>17.55</v>
      </c>
      <c r="I9260" s="6">
        <f>IF(E9260&gt;=Markov!$B$3,1,0)</f>
        <v/>
      </c>
      <c r="J9260" s="6">
        <f>I9259</f>
        <v/>
      </c>
      <c r="K9260" s="7">
        <f>MAR1!$B$5+MAR1!$C$5*COS(2*PI()*$C9260/365)+MAR1!$D$5*SIN(2*PI()*$C9260/365)</f>
        <v/>
      </c>
      <c r="L9260" s="7">
        <f>MAR1!$B$6+MAR1!$C$6*COS(2*PI()*$C9260/365)+MAR1!$D$6*SIN(2*PI()*$C9260/365)</f>
        <v/>
      </c>
      <c r="M9260" s="7">
        <f>MAR1!$B$7+MAR1!$C$7*COS(2*PI()*$C9260/365)+MAR1!$D$7*SIN(2*PI()*$C9260/365)</f>
        <v/>
      </c>
      <c r="N9260" s="7">
        <f>F9260-K9260</f>
        <v/>
      </c>
      <c r="O9260" s="7">
        <f>G9260-L9260</f>
        <v/>
      </c>
      <c r="P9260" s="7">
        <f>H9260-M9260</f>
        <v/>
      </c>
      <c r="Q9260" s="7">
        <f>IF($I9260=1,(N9260-MAR1!$B$11)/MAR1!$D$11,(N9260-MAR1!$C$11)/MAR1!$E$11)</f>
        <v/>
      </c>
      <c r="R9260" s="7">
        <f>IF($I9260=1,(O9260-MAR1!$B$12)/MAR1!$D$12,(O9260-MAR1!$C$12)/MAR1!$E$12)</f>
        <v/>
      </c>
      <c r="S9260" s="7">
        <f>IF($I9260=1,(P9260-MAR1!$B$13)/MAR1!$D$13,(P9260-MAR1!$C$13)/MAR1!$E$13)</f>
        <v/>
      </c>
    </row>
    <row r="9261">
      <c r="A9261" s="5" t="n">
        <v>9260</v>
      </c>
      <c r="B9261" s="5" t="n">
        <v>26</v>
      </c>
      <c r="C9261" s="5" t="n">
        <v>135</v>
      </c>
      <c r="D9261" s="5" t="n">
        <v>5</v>
      </c>
      <c r="E9261" s="5" t="n">
        <v>5.6</v>
      </c>
      <c r="F9261" s="5" t="n">
        <v>33</v>
      </c>
      <c r="G9261" s="5" t="n">
        <v>25.2</v>
      </c>
      <c r="H9261" s="5" t="n">
        <v>11.87</v>
      </c>
      <c r="I9261" s="6">
        <f>IF(E9261&gt;=Markov!$B$3,1,0)</f>
        <v/>
      </c>
      <c r="J9261" s="6">
        <f>I9260</f>
        <v/>
      </c>
      <c r="K9261" s="7">
        <f>MAR1!$B$5+MAR1!$C$5*COS(2*PI()*$C9261/365)+MAR1!$D$5*SIN(2*PI()*$C9261/365)</f>
        <v/>
      </c>
      <c r="L9261" s="7">
        <f>MAR1!$B$6+MAR1!$C$6*COS(2*PI()*$C9261/365)+MAR1!$D$6*SIN(2*PI()*$C9261/365)</f>
        <v/>
      </c>
      <c r="M9261" s="7">
        <f>MAR1!$B$7+MAR1!$C$7*COS(2*PI()*$C9261/365)+MAR1!$D$7*SIN(2*PI()*$C9261/365)</f>
        <v/>
      </c>
      <c r="N9261" s="7">
        <f>F9261-K9261</f>
        <v/>
      </c>
      <c r="O9261" s="7">
        <f>G9261-L9261</f>
        <v/>
      </c>
      <c r="P9261" s="7">
        <f>H9261-M9261</f>
        <v/>
      </c>
      <c r="Q9261" s="7">
        <f>IF($I9261=1,(N9261-MAR1!$B$11)/MAR1!$D$11,(N9261-MAR1!$C$11)/MAR1!$E$11)</f>
        <v/>
      </c>
      <c r="R9261" s="7">
        <f>IF($I9261=1,(O9261-MAR1!$B$12)/MAR1!$D$12,(O9261-MAR1!$C$12)/MAR1!$E$12)</f>
        <v/>
      </c>
      <c r="S9261" s="7">
        <f>IF($I9261=1,(P9261-MAR1!$B$13)/MAR1!$D$13,(P9261-MAR1!$C$13)/MAR1!$E$13)</f>
        <v/>
      </c>
    </row>
    <row r="9262">
      <c r="A9262" s="5" t="n">
        <v>9261</v>
      </c>
      <c r="B9262" s="5" t="n">
        <v>26</v>
      </c>
      <c r="C9262" s="5" t="n">
        <v>136</v>
      </c>
      <c r="D9262" s="5" t="n">
        <v>5</v>
      </c>
      <c r="E9262" s="5" t="n">
        <v>0</v>
      </c>
      <c r="F9262" s="5" t="n">
        <v>36.6</v>
      </c>
      <c r="G9262" s="5" t="n">
        <v>28.3</v>
      </c>
      <c r="H9262" s="5" t="n">
        <v>27.66</v>
      </c>
      <c r="I9262" s="6">
        <f>IF(E9262&gt;=Markov!$B$3,1,0)</f>
        <v/>
      </c>
      <c r="J9262" s="6">
        <f>I9261</f>
        <v/>
      </c>
      <c r="K9262" s="7">
        <f>MAR1!$B$5+MAR1!$C$5*COS(2*PI()*$C9262/365)+MAR1!$D$5*SIN(2*PI()*$C9262/365)</f>
        <v/>
      </c>
      <c r="L9262" s="7">
        <f>MAR1!$B$6+MAR1!$C$6*COS(2*PI()*$C9262/365)+MAR1!$D$6*SIN(2*PI()*$C9262/365)</f>
        <v/>
      </c>
      <c r="M9262" s="7">
        <f>MAR1!$B$7+MAR1!$C$7*COS(2*PI()*$C9262/365)+MAR1!$D$7*SIN(2*PI()*$C9262/365)</f>
        <v/>
      </c>
      <c r="N9262" s="7">
        <f>F9262-K9262</f>
        <v/>
      </c>
      <c r="O9262" s="7">
        <f>G9262-L9262</f>
        <v/>
      </c>
      <c r="P9262" s="7">
        <f>H9262-M9262</f>
        <v/>
      </c>
      <c r="Q9262" s="7">
        <f>IF($I9262=1,(N9262-MAR1!$B$11)/MAR1!$D$11,(N9262-MAR1!$C$11)/MAR1!$E$11)</f>
        <v/>
      </c>
      <c r="R9262" s="7">
        <f>IF($I9262=1,(O9262-MAR1!$B$12)/MAR1!$D$12,(O9262-MAR1!$C$12)/MAR1!$E$12)</f>
        <v/>
      </c>
      <c r="S9262" s="7">
        <f>IF($I9262=1,(P9262-MAR1!$B$13)/MAR1!$D$13,(P9262-MAR1!$C$13)/MAR1!$E$13)</f>
        <v/>
      </c>
    </row>
    <row r="9263">
      <c r="A9263" s="5" t="n">
        <v>9262</v>
      </c>
      <c r="B9263" s="5" t="n">
        <v>26</v>
      </c>
      <c r="C9263" s="5" t="n">
        <v>137</v>
      </c>
      <c r="D9263" s="5" t="n">
        <v>5</v>
      </c>
      <c r="E9263" s="5" t="n">
        <v>9.300000000000001</v>
      </c>
      <c r="F9263" s="5" t="n">
        <v>35.8</v>
      </c>
      <c r="G9263" s="5" t="n">
        <v>27.4</v>
      </c>
      <c r="H9263" s="5" t="n">
        <v>22.5</v>
      </c>
      <c r="I9263" s="6">
        <f>IF(E9263&gt;=Markov!$B$3,1,0)</f>
        <v/>
      </c>
      <c r="J9263" s="6">
        <f>I9262</f>
        <v/>
      </c>
      <c r="K9263" s="7">
        <f>MAR1!$B$5+MAR1!$C$5*COS(2*PI()*$C9263/365)+MAR1!$D$5*SIN(2*PI()*$C9263/365)</f>
        <v/>
      </c>
      <c r="L9263" s="7">
        <f>MAR1!$B$6+MAR1!$C$6*COS(2*PI()*$C9263/365)+MAR1!$D$6*SIN(2*PI()*$C9263/365)</f>
        <v/>
      </c>
      <c r="M9263" s="7">
        <f>MAR1!$B$7+MAR1!$C$7*COS(2*PI()*$C9263/365)+MAR1!$D$7*SIN(2*PI()*$C9263/365)</f>
        <v/>
      </c>
      <c r="N9263" s="7">
        <f>F9263-K9263</f>
        <v/>
      </c>
      <c r="O9263" s="7">
        <f>G9263-L9263</f>
        <v/>
      </c>
      <c r="P9263" s="7">
        <f>H9263-M9263</f>
        <v/>
      </c>
      <c r="Q9263" s="7">
        <f>IF($I9263=1,(N9263-MAR1!$B$11)/MAR1!$D$11,(N9263-MAR1!$C$11)/MAR1!$E$11)</f>
        <v/>
      </c>
      <c r="R9263" s="7">
        <f>IF($I9263=1,(O9263-MAR1!$B$12)/MAR1!$D$12,(O9263-MAR1!$C$12)/MAR1!$E$12)</f>
        <v/>
      </c>
      <c r="S9263" s="7">
        <f>IF($I9263=1,(P9263-MAR1!$B$13)/MAR1!$D$13,(P9263-MAR1!$C$13)/MAR1!$E$13)</f>
        <v/>
      </c>
    </row>
    <row r="9264">
      <c r="A9264" s="5" t="n">
        <v>9263</v>
      </c>
      <c r="B9264" s="5" t="n">
        <v>26</v>
      </c>
      <c r="C9264" s="5" t="n">
        <v>138</v>
      </c>
      <c r="D9264" s="5" t="n">
        <v>5</v>
      </c>
      <c r="E9264" s="5" t="n">
        <v>0</v>
      </c>
      <c r="F9264" s="5" t="n">
        <v>36.7</v>
      </c>
      <c r="G9264" s="5" t="n">
        <v>27.7</v>
      </c>
      <c r="H9264" s="5" t="n">
        <v>25.19</v>
      </c>
      <c r="I9264" s="6">
        <f>IF(E9264&gt;=Markov!$B$3,1,0)</f>
        <v/>
      </c>
      <c r="J9264" s="6">
        <f>I9263</f>
        <v/>
      </c>
      <c r="K9264" s="7">
        <f>MAR1!$B$5+MAR1!$C$5*COS(2*PI()*$C9264/365)+MAR1!$D$5*SIN(2*PI()*$C9264/365)</f>
        <v/>
      </c>
      <c r="L9264" s="7">
        <f>MAR1!$B$6+MAR1!$C$6*COS(2*PI()*$C9264/365)+MAR1!$D$6*SIN(2*PI()*$C9264/365)</f>
        <v/>
      </c>
      <c r="M9264" s="7">
        <f>MAR1!$B$7+MAR1!$C$7*COS(2*PI()*$C9264/365)+MAR1!$D$7*SIN(2*PI()*$C9264/365)</f>
        <v/>
      </c>
      <c r="N9264" s="7">
        <f>F9264-K9264</f>
        <v/>
      </c>
      <c r="O9264" s="7">
        <f>G9264-L9264</f>
        <v/>
      </c>
      <c r="P9264" s="7">
        <f>H9264-M9264</f>
        <v/>
      </c>
      <c r="Q9264" s="7">
        <f>IF($I9264=1,(N9264-MAR1!$B$11)/MAR1!$D$11,(N9264-MAR1!$C$11)/MAR1!$E$11)</f>
        <v/>
      </c>
      <c r="R9264" s="7">
        <f>IF($I9264=1,(O9264-MAR1!$B$12)/MAR1!$D$12,(O9264-MAR1!$C$12)/MAR1!$E$12)</f>
        <v/>
      </c>
      <c r="S9264" s="7">
        <f>IF($I9264=1,(P9264-MAR1!$B$13)/MAR1!$D$13,(P9264-MAR1!$C$13)/MAR1!$E$13)</f>
        <v/>
      </c>
    </row>
    <row r="9265">
      <c r="A9265" s="5" t="n">
        <v>9264</v>
      </c>
      <c r="B9265" s="5" t="n">
        <v>26</v>
      </c>
      <c r="C9265" s="5" t="n">
        <v>139</v>
      </c>
      <c r="D9265" s="5" t="n">
        <v>5</v>
      </c>
      <c r="E9265" s="5" t="n">
        <v>0</v>
      </c>
      <c r="F9265" s="5" t="n">
        <v>36.8</v>
      </c>
      <c r="G9265" s="5" t="n">
        <v>26.3</v>
      </c>
      <c r="H9265" s="5" t="n">
        <v>23.34</v>
      </c>
      <c r="I9265" s="6">
        <f>IF(E9265&gt;=Markov!$B$3,1,0)</f>
        <v/>
      </c>
      <c r="J9265" s="6">
        <f>I9264</f>
        <v/>
      </c>
      <c r="K9265" s="7">
        <f>MAR1!$B$5+MAR1!$C$5*COS(2*PI()*$C9265/365)+MAR1!$D$5*SIN(2*PI()*$C9265/365)</f>
        <v/>
      </c>
      <c r="L9265" s="7">
        <f>MAR1!$B$6+MAR1!$C$6*COS(2*PI()*$C9265/365)+MAR1!$D$6*SIN(2*PI()*$C9265/365)</f>
        <v/>
      </c>
      <c r="M9265" s="7">
        <f>MAR1!$B$7+MAR1!$C$7*COS(2*PI()*$C9265/365)+MAR1!$D$7*SIN(2*PI()*$C9265/365)</f>
        <v/>
      </c>
      <c r="N9265" s="7">
        <f>F9265-K9265</f>
        <v/>
      </c>
      <c r="O9265" s="7">
        <f>G9265-L9265</f>
        <v/>
      </c>
      <c r="P9265" s="7">
        <f>H9265-M9265</f>
        <v/>
      </c>
      <c r="Q9265" s="7">
        <f>IF($I9265=1,(N9265-MAR1!$B$11)/MAR1!$D$11,(N9265-MAR1!$C$11)/MAR1!$E$11)</f>
        <v/>
      </c>
      <c r="R9265" s="7">
        <f>IF($I9265=1,(O9265-MAR1!$B$12)/MAR1!$D$12,(O9265-MAR1!$C$12)/MAR1!$E$12)</f>
        <v/>
      </c>
      <c r="S9265" s="7">
        <f>IF($I9265=1,(P9265-MAR1!$B$13)/MAR1!$D$13,(P9265-MAR1!$C$13)/MAR1!$E$13)</f>
        <v/>
      </c>
    </row>
    <row r="9266">
      <c r="A9266" s="5" t="n">
        <v>9265</v>
      </c>
      <c r="B9266" s="5" t="n">
        <v>26</v>
      </c>
      <c r="C9266" s="5" t="n">
        <v>140</v>
      </c>
      <c r="D9266" s="5" t="n">
        <v>5</v>
      </c>
      <c r="E9266" s="5" t="n">
        <v>0</v>
      </c>
      <c r="F9266" s="5" t="n">
        <v>36.4</v>
      </c>
      <c r="G9266" s="5" t="n">
        <v>26.8</v>
      </c>
      <c r="H9266" s="5" t="n">
        <v>20.75</v>
      </c>
      <c r="I9266" s="6">
        <f>IF(E9266&gt;=Markov!$B$3,1,0)</f>
        <v/>
      </c>
      <c r="J9266" s="6">
        <f>I9265</f>
        <v/>
      </c>
      <c r="K9266" s="7">
        <f>MAR1!$B$5+MAR1!$C$5*COS(2*PI()*$C9266/365)+MAR1!$D$5*SIN(2*PI()*$C9266/365)</f>
        <v/>
      </c>
      <c r="L9266" s="7">
        <f>MAR1!$B$6+MAR1!$C$6*COS(2*PI()*$C9266/365)+MAR1!$D$6*SIN(2*PI()*$C9266/365)</f>
        <v/>
      </c>
      <c r="M9266" s="7">
        <f>MAR1!$B$7+MAR1!$C$7*COS(2*PI()*$C9266/365)+MAR1!$D$7*SIN(2*PI()*$C9266/365)</f>
        <v/>
      </c>
      <c r="N9266" s="7">
        <f>F9266-K9266</f>
        <v/>
      </c>
      <c r="O9266" s="7">
        <f>G9266-L9266</f>
        <v/>
      </c>
      <c r="P9266" s="7">
        <f>H9266-M9266</f>
        <v/>
      </c>
      <c r="Q9266" s="7">
        <f>IF($I9266=1,(N9266-MAR1!$B$11)/MAR1!$D$11,(N9266-MAR1!$C$11)/MAR1!$E$11)</f>
        <v/>
      </c>
      <c r="R9266" s="7">
        <f>IF($I9266=1,(O9266-MAR1!$B$12)/MAR1!$D$12,(O9266-MAR1!$C$12)/MAR1!$E$12)</f>
        <v/>
      </c>
      <c r="S9266" s="7">
        <f>IF($I9266=1,(P9266-MAR1!$B$13)/MAR1!$D$13,(P9266-MAR1!$C$13)/MAR1!$E$13)</f>
        <v/>
      </c>
    </row>
    <row r="9267">
      <c r="A9267" s="5" t="n">
        <v>9266</v>
      </c>
      <c r="B9267" s="5" t="n">
        <v>26</v>
      </c>
      <c r="C9267" s="5" t="n">
        <v>141</v>
      </c>
      <c r="D9267" s="5" t="n">
        <v>5</v>
      </c>
      <c r="E9267" s="5" t="n">
        <v>0</v>
      </c>
      <c r="F9267" s="5" t="n">
        <v>37.7</v>
      </c>
      <c r="G9267" s="5" t="n">
        <v>26.4</v>
      </c>
      <c r="H9267" s="5" t="n">
        <v>19.4</v>
      </c>
      <c r="I9267" s="6">
        <f>IF(E9267&gt;=Markov!$B$3,1,0)</f>
        <v/>
      </c>
      <c r="J9267" s="6">
        <f>I9266</f>
        <v/>
      </c>
      <c r="K9267" s="7">
        <f>MAR1!$B$5+MAR1!$C$5*COS(2*PI()*$C9267/365)+MAR1!$D$5*SIN(2*PI()*$C9267/365)</f>
        <v/>
      </c>
      <c r="L9267" s="7">
        <f>MAR1!$B$6+MAR1!$C$6*COS(2*PI()*$C9267/365)+MAR1!$D$6*SIN(2*PI()*$C9267/365)</f>
        <v/>
      </c>
      <c r="M9267" s="7">
        <f>MAR1!$B$7+MAR1!$C$7*COS(2*PI()*$C9267/365)+MAR1!$D$7*SIN(2*PI()*$C9267/365)</f>
        <v/>
      </c>
      <c r="N9267" s="7">
        <f>F9267-K9267</f>
        <v/>
      </c>
      <c r="O9267" s="7">
        <f>G9267-L9267</f>
        <v/>
      </c>
      <c r="P9267" s="7">
        <f>H9267-M9267</f>
        <v/>
      </c>
      <c r="Q9267" s="7">
        <f>IF($I9267=1,(N9267-MAR1!$B$11)/MAR1!$D$11,(N9267-MAR1!$C$11)/MAR1!$E$11)</f>
        <v/>
      </c>
      <c r="R9267" s="7">
        <f>IF($I9267=1,(O9267-MAR1!$B$12)/MAR1!$D$12,(O9267-MAR1!$C$12)/MAR1!$E$12)</f>
        <v/>
      </c>
      <c r="S9267" s="7">
        <f>IF($I9267=1,(P9267-MAR1!$B$13)/MAR1!$D$13,(P9267-MAR1!$C$13)/MAR1!$E$13)</f>
        <v/>
      </c>
    </row>
    <row r="9268">
      <c r="A9268" s="5" t="n">
        <v>9267</v>
      </c>
      <c r="B9268" s="5" t="n">
        <v>26</v>
      </c>
      <c r="C9268" s="5" t="n">
        <v>142</v>
      </c>
      <c r="D9268" s="5" t="n">
        <v>5</v>
      </c>
      <c r="E9268" s="5" t="n">
        <v>29.4</v>
      </c>
      <c r="F9268" s="5" t="n">
        <v>35</v>
      </c>
      <c r="G9268" s="5" t="n">
        <v>26.6</v>
      </c>
      <c r="H9268" s="5" t="n">
        <v>15.95</v>
      </c>
      <c r="I9268" s="6">
        <f>IF(E9268&gt;=Markov!$B$3,1,0)</f>
        <v/>
      </c>
      <c r="J9268" s="6">
        <f>I9267</f>
        <v/>
      </c>
      <c r="K9268" s="7">
        <f>MAR1!$B$5+MAR1!$C$5*COS(2*PI()*$C9268/365)+MAR1!$D$5*SIN(2*PI()*$C9268/365)</f>
        <v/>
      </c>
      <c r="L9268" s="7">
        <f>MAR1!$B$6+MAR1!$C$6*COS(2*PI()*$C9268/365)+MAR1!$D$6*SIN(2*PI()*$C9268/365)</f>
        <v/>
      </c>
      <c r="M9268" s="7">
        <f>MAR1!$B$7+MAR1!$C$7*COS(2*PI()*$C9268/365)+MAR1!$D$7*SIN(2*PI()*$C9268/365)</f>
        <v/>
      </c>
      <c r="N9268" s="7">
        <f>F9268-K9268</f>
        <v/>
      </c>
      <c r="O9268" s="7">
        <f>G9268-L9268</f>
        <v/>
      </c>
      <c r="P9268" s="7">
        <f>H9268-M9268</f>
        <v/>
      </c>
      <c r="Q9268" s="7">
        <f>IF($I9268=1,(N9268-MAR1!$B$11)/MAR1!$D$11,(N9268-MAR1!$C$11)/MAR1!$E$11)</f>
        <v/>
      </c>
      <c r="R9268" s="7">
        <f>IF($I9268=1,(O9268-MAR1!$B$12)/MAR1!$D$12,(O9268-MAR1!$C$12)/MAR1!$E$12)</f>
        <v/>
      </c>
      <c r="S9268" s="7">
        <f>IF($I9268=1,(P9268-MAR1!$B$13)/MAR1!$D$13,(P9268-MAR1!$C$13)/MAR1!$E$13)</f>
        <v/>
      </c>
    </row>
    <row r="9269">
      <c r="A9269" s="5" t="n">
        <v>9268</v>
      </c>
      <c r="B9269" s="5" t="n">
        <v>26</v>
      </c>
      <c r="C9269" s="5" t="n">
        <v>143</v>
      </c>
      <c r="D9269" s="5" t="n">
        <v>5</v>
      </c>
      <c r="E9269" s="5" t="n">
        <v>0</v>
      </c>
      <c r="F9269" s="5" t="n">
        <v>37.7</v>
      </c>
      <c r="G9269" s="5" t="n">
        <v>28</v>
      </c>
      <c r="H9269" s="5" t="n">
        <v>16.27</v>
      </c>
      <c r="I9269" s="6">
        <f>IF(E9269&gt;=Markov!$B$3,1,0)</f>
        <v/>
      </c>
      <c r="J9269" s="6">
        <f>I9268</f>
        <v/>
      </c>
      <c r="K9269" s="7">
        <f>MAR1!$B$5+MAR1!$C$5*COS(2*PI()*$C9269/365)+MAR1!$D$5*SIN(2*PI()*$C9269/365)</f>
        <v/>
      </c>
      <c r="L9269" s="7">
        <f>MAR1!$B$6+MAR1!$C$6*COS(2*PI()*$C9269/365)+MAR1!$D$6*SIN(2*PI()*$C9269/365)</f>
        <v/>
      </c>
      <c r="M9269" s="7">
        <f>MAR1!$B$7+MAR1!$C$7*COS(2*PI()*$C9269/365)+MAR1!$D$7*SIN(2*PI()*$C9269/365)</f>
        <v/>
      </c>
      <c r="N9269" s="7">
        <f>F9269-K9269</f>
        <v/>
      </c>
      <c r="O9269" s="7">
        <f>G9269-L9269</f>
        <v/>
      </c>
      <c r="P9269" s="7">
        <f>H9269-M9269</f>
        <v/>
      </c>
      <c r="Q9269" s="7">
        <f>IF($I9269=1,(N9269-MAR1!$B$11)/MAR1!$D$11,(N9269-MAR1!$C$11)/MAR1!$E$11)</f>
        <v/>
      </c>
      <c r="R9269" s="7">
        <f>IF($I9269=1,(O9269-MAR1!$B$12)/MAR1!$D$12,(O9269-MAR1!$C$12)/MAR1!$E$12)</f>
        <v/>
      </c>
      <c r="S9269" s="7">
        <f>IF($I9269=1,(P9269-MAR1!$B$13)/MAR1!$D$13,(P9269-MAR1!$C$13)/MAR1!$E$13)</f>
        <v/>
      </c>
    </row>
    <row r="9270">
      <c r="A9270" s="5" t="n">
        <v>9269</v>
      </c>
      <c r="B9270" s="5" t="n">
        <v>26</v>
      </c>
      <c r="C9270" s="5" t="n">
        <v>144</v>
      </c>
      <c r="D9270" s="5" t="n">
        <v>5</v>
      </c>
      <c r="E9270" s="5" t="n">
        <v>0</v>
      </c>
      <c r="F9270" s="5" t="n">
        <v>38.3</v>
      </c>
      <c r="G9270" s="5" t="n">
        <v>25.9</v>
      </c>
      <c r="H9270" s="5" t="n">
        <v>21.64</v>
      </c>
      <c r="I9270" s="6">
        <f>IF(E9270&gt;=Markov!$B$3,1,0)</f>
        <v/>
      </c>
      <c r="J9270" s="6">
        <f>I9269</f>
        <v/>
      </c>
      <c r="K9270" s="7">
        <f>MAR1!$B$5+MAR1!$C$5*COS(2*PI()*$C9270/365)+MAR1!$D$5*SIN(2*PI()*$C9270/365)</f>
        <v/>
      </c>
      <c r="L9270" s="7">
        <f>MAR1!$B$6+MAR1!$C$6*COS(2*PI()*$C9270/365)+MAR1!$D$6*SIN(2*PI()*$C9270/365)</f>
        <v/>
      </c>
      <c r="M9270" s="7">
        <f>MAR1!$B$7+MAR1!$C$7*COS(2*PI()*$C9270/365)+MAR1!$D$7*SIN(2*PI()*$C9270/365)</f>
        <v/>
      </c>
      <c r="N9270" s="7">
        <f>F9270-K9270</f>
        <v/>
      </c>
      <c r="O9270" s="7">
        <f>G9270-L9270</f>
        <v/>
      </c>
      <c r="P9270" s="7">
        <f>H9270-M9270</f>
        <v/>
      </c>
      <c r="Q9270" s="7">
        <f>IF($I9270=1,(N9270-MAR1!$B$11)/MAR1!$D$11,(N9270-MAR1!$C$11)/MAR1!$E$11)</f>
        <v/>
      </c>
      <c r="R9270" s="7">
        <f>IF($I9270=1,(O9270-MAR1!$B$12)/MAR1!$D$12,(O9270-MAR1!$C$12)/MAR1!$E$12)</f>
        <v/>
      </c>
      <c r="S9270" s="7">
        <f>IF($I9270=1,(P9270-MAR1!$B$13)/MAR1!$D$13,(P9270-MAR1!$C$13)/MAR1!$E$13)</f>
        <v/>
      </c>
    </row>
    <row r="9271">
      <c r="A9271" s="5" t="n">
        <v>9270</v>
      </c>
      <c r="B9271" s="5" t="n">
        <v>26</v>
      </c>
      <c r="C9271" s="5" t="n">
        <v>145</v>
      </c>
      <c r="D9271" s="5" t="n">
        <v>5</v>
      </c>
      <c r="E9271" s="5" t="n">
        <v>0</v>
      </c>
      <c r="F9271" s="5" t="n">
        <v>39.1</v>
      </c>
      <c r="G9271" s="5" t="n">
        <v>29.3</v>
      </c>
      <c r="H9271" s="5" t="n">
        <v>19.91</v>
      </c>
      <c r="I9271" s="6">
        <f>IF(E9271&gt;=Markov!$B$3,1,0)</f>
        <v/>
      </c>
      <c r="J9271" s="6">
        <f>I9270</f>
        <v/>
      </c>
      <c r="K9271" s="7">
        <f>MAR1!$B$5+MAR1!$C$5*COS(2*PI()*$C9271/365)+MAR1!$D$5*SIN(2*PI()*$C9271/365)</f>
        <v/>
      </c>
      <c r="L9271" s="7">
        <f>MAR1!$B$6+MAR1!$C$6*COS(2*PI()*$C9271/365)+MAR1!$D$6*SIN(2*PI()*$C9271/365)</f>
        <v/>
      </c>
      <c r="M9271" s="7">
        <f>MAR1!$B$7+MAR1!$C$7*COS(2*PI()*$C9271/365)+MAR1!$D$7*SIN(2*PI()*$C9271/365)</f>
        <v/>
      </c>
      <c r="N9271" s="7">
        <f>F9271-K9271</f>
        <v/>
      </c>
      <c r="O9271" s="7">
        <f>G9271-L9271</f>
        <v/>
      </c>
      <c r="P9271" s="7">
        <f>H9271-M9271</f>
        <v/>
      </c>
      <c r="Q9271" s="7">
        <f>IF($I9271=1,(N9271-MAR1!$B$11)/MAR1!$D$11,(N9271-MAR1!$C$11)/MAR1!$E$11)</f>
        <v/>
      </c>
      <c r="R9271" s="7">
        <f>IF($I9271=1,(O9271-MAR1!$B$12)/MAR1!$D$12,(O9271-MAR1!$C$12)/MAR1!$E$12)</f>
        <v/>
      </c>
      <c r="S9271" s="7">
        <f>IF($I9271=1,(P9271-MAR1!$B$13)/MAR1!$D$13,(P9271-MAR1!$C$13)/MAR1!$E$13)</f>
        <v/>
      </c>
    </row>
    <row r="9272">
      <c r="A9272" s="5" t="n">
        <v>9271</v>
      </c>
      <c r="B9272" s="5" t="n">
        <v>26</v>
      </c>
      <c r="C9272" s="5" t="n">
        <v>146</v>
      </c>
      <c r="D9272" s="5" t="n">
        <v>5</v>
      </c>
      <c r="E9272" s="5" t="n">
        <v>0</v>
      </c>
      <c r="F9272" s="5" t="n">
        <v>40.4</v>
      </c>
      <c r="G9272" s="5" t="n">
        <v>27.6</v>
      </c>
      <c r="H9272" s="5" t="n">
        <v>23.05</v>
      </c>
      <c r="I9272" s="6">
        <f>IF(E9272&gt;=Markov!$B$3,1,0)</f>
        <v/>
      </c>
      <c r="J9272" s="6">
        <f>I9271</f>
        <v/>
      </c>
      <c r="K9272" s="7">
        <f>MAR1!$B$5+MAR1!$C$5*COS(2*PI()*$C9272/365)+MAR1!$D$5*SIN(2*PI()*$C9272/365)</f>
        <v/>
      </c>
      <c r="L9272" s="7">
        <f>MAR1!$B$6+MAR1!$C$6*COS(2*PI()*$C9272/365)+MAR1!$D$6*SIN(2*PI()*$C9272/365)</f>
        <v/>
      </c>
      <c r="M9272" s="7">
        <f>MAR1!$B$7+MAR1!$C$7*COS(2*PI()*$C9272/365)+MAR1!$D$7*SIN(2*PI()*$C9272/365)</f>
        <v/>
      </c>
      <c r="N9272" s="7">
        <f>F9272-K9272</f>
        <v/>
      </c>
      <c r="O9272" s="7">
        <f>G9272-L9272</f>
        <v/>
      </c>
      <c r="P9272" s="7">
        <f>H9272-M9272</f>
        <v/>
      </c>
      <c r="Q9272" s="7">
        <f>IF($I9272=1,(N9272-MAR1!$B$11)/MAR1!$D$11,(N9272-MAR1!$C$11)/MAR1!$E$11)</f>
        <v/>
      </c>
      <c r="R9272" s="7">
        <f>IF($I9272=1,(O9272-MAR1!$B$12)/MAR1!$D$12,(O9272-MAR1!$C$12)/MAR1!$E$12)</f>
        <v/>
      </c>
      <c r="S9272" s="7">
        <f>IF($I9272=1,(P9272-MAR1!$B$13)/MAR1!$D$13,(P9272-MAR1!$C$13)/MAR1!$E$13)</f>
        <v/>
      </c>
    </row>
    <row r="9273">
      <c r="A9273" s="5" t="n">
        <v>9272</v>
      </c>
      <c r="B9273" s="5" t="n">
        <v>26</v>
      </c>
      <c r="C9273" s="5" t="n">
        <v>147</v>
      </c>
      <c r="D9273" s="5" t="n">
        <v>5</v>
      </c>
      <c r="E9273" s="5" t="n">
        <v>0</v>
      </c>
      <c r="F9273" s="5" t="n">
        <v>36.9</v>
      </c>
      <c r="G9273" s="5" t="n">
        <v>27.2</v>
      </c>
      <c r="H9273" s="5" t="n">
        <v>21.05</v>
      </c>
      <c r="I9273" s="6">
        <f>IF(E9273&gt;=Markov!$B$3,1,0)</f>
        <v/>
      </c>
      <c r="J9273" s="6">
        <f>I9272</f>
        <v/>
      </c>
      <c r="K9273" s="7">
        <f>MAR1!$B$5+MAR1!$C$5*COS(2*PI()*$C9273/365)+MAR1!$D$5*SIN(2*PI()*$C9273/365)</f>
        <v/>
      </c>
      <c r="L9273" s="7">
        <f>MAR1!$B$6+MAR1!$C$6*COS(2*PI()*$C9273/365)+MAR1!$D$6*SIN(2*PI()*$C9273/365)</f>
        <v/>
      </c>
      <c r="M9273" s="7">
        <f>MAR1!$B$7+MAR1!$C$7*COS(2*PI()*$C9273/365)+MAR1!$D$7*SIN(2*PI()*$C9273/365)</f>
        <v/>
      </c>
      <c r="N9273" s="7">
        <f>F9273-K9273</f>
        <v/>
      </c>
      <c r="O9273" s="7">
        <f>G9273-L9273</f>
        <v/>
      </c>
      <c r="P9273" s="7">
        <f>H9273-M9273</f>
        <v/>
      </c>
      <c r="Q9273" s="7">
        <f>IF($I9273=1,(N9273-MAR1!$B$11)/MAR1!$D$11,(N9273-MAR1!$C$11)/MAR1!$E$11)</f>
        <v/>
      </c>
      <c r="R9273" s="7">
        <f>IF($I9273=1,(O9273-MAR1!$B$12)/MAR1!$D$12,(O9273-MAR1!$C$12)/MAR1!$E$12)</f>
        <v/>
      </c>
      <c r="S9273" s="7">
        <f>IF($I9273=1,(P9273-MAR1!$B$13)/MAR1!$D$13,(P9273-MAR1!$C$13)/MAR1!$E$13)</f>
        <v/>
      </c>
    </row>
    <row r="9274">
      <c r="A9274" s="5" t="n">
        <v>9273</v>
      </c>
      <c r="B9274" s="5" t="n">
        <v>26</v>
      </c>
      <c r="C9274" s="5" t="n">
        <v>148</v>
      </c>
      <c r="D9274" s="5" t="n">
        <v>5</v>
      </c>
      <c r="E9274" s="5" t="n">
        <v>0</v>
      </c>
      <c r="F9274" s="5" t="n">
        <v>36.5</v>
      </c>
      <c r="G9274" s="5" t="n">
        <v>26.8</v>
      </c>
      <c r="H9274" s="5" t="n">
        <v>23.28</v>
      </c>
      <c r="I9274" s="6">
        <f>IF(E9274&gt;=Markov!$B$3,1,0)</f>
        <v/>
      </c>
      <c r="J9274" s="6">
        <f>I9273</f>
        <v/>
      </c>
      <c r="K9274" s="7">
        <f>MAR1!$B$5+MAR1!$C$5*COS(2*PI()*$C9274/365)+MAR1!$D$5*SIN(2*PI()*$C9274/365)</f>
        <v/>
      </c>
      <c r="L9274" s="7">
        <f>MAR1!$B$6+MAR1!$C$6*COS(2*PI()*$C9274/365)+MAR1!$D$6*SIN(2*PI()*$C9274/365)</f>
        <v/>
      </c>
      <c r="M9274" s="7">
        <f>MAR1!$B$7+MAR1!$C$7*COS(2*PI()*$C9274/365)+MAR1!$D$7*SIN(2*PI()*$C9274/365)</f>
        <v/>
      </c>
      <c r="N9274" s="7">
        <f>F9274-K9274</f>
        <v/>
      </c>
      <c r="O9274" s="7">
        <f>G9274-L9274</f>
        <v/>
      </c>
      <c r="P9274" s="7">
        <f>H9274-M9274</f>
        <v/>
      </c>
      <c r="Q9274" s="7">
        <f>IF($I9274=1,(N9274-MAR1!$B$11)/MAR1!$D$11,(N9274-MAR1!$C$11)/MAR1!$E$11)</f>
        <v/>
      </c>
      <c r="R9274" s="7">
        <f>IF($I9274=1,(O9274-MAR1!$B$12)/MAR1!$D$12,(O9274-MAR1!$C$12)/MAR1!$E$12)</f>
        <v/>
      </c>
      <c r="S9274" s="7">
        <f>IF($I9274=1,(P9274-MAR1!$B$13)/MAR1!$D$13,(P9274-MAR1!$C$13)/MAR1!$E$13)</f>
        <v/>
      </c>
    </row>
    <row r="9275">
      <c r="A9275" s="5" t="n">
        <v>9274</v>
      </c>
      <c r="B9275" s="5" t="n">
        <v>26</v>
      </c>
      <c r="C9275" s="5" t="n">
        <v>149</v>
      </c>
      <c r="D9275" s="5" t="n">
        <v>5</v>
      </c>
      <c r="E9275" s="5" t="n">
        <v>0</v>
      </c>
      <c r="F9275" s="5" t="n">
        <v>34.3</v>
      </c>
      <c r="G9275" s="5" t="n">
        <v>26</v>
      </c>
      <c r="H9275" s="5" t="n">
        <v>19.78</v>
      </c>
      <c r="I9275" s="6">
        <f>IF(E9275&gt;=Markov!$B$3,1,0)</f>
        <v/>
      </c>
      <c r="J9275" s="6">
        <f>I9274</f>
        <v/>
      </c>
      <c r="K9275" s="7">
        <f>MAR1!$B$5+MAR1!$C$5*COS(2*PI()*$C9275/365)+MAR1!$D$5*SIN(2*PI()*$C9275/365)</f>
        <v/>
      </c>
      <c r="L9275" s="7">
        <f>MAR1!$B$6+MAR1!$C$6*COS(2*PI()*$C9275/365)+MAR1!$D$6*SIN(2*PI()*$C9275/365)</f>
        <v/>
      </c>
      <c r="M9275" s="7">
        <f>MAR1!$B$7+MAR1!$C$7*COS(2*PI()*$C9275/365)+MAR1!$D$7*SIN(2*PI()*$C9275/365)</f>
        <v/>
      </c>
      <c r="N9275" s="7">
        <f>F9275-K9275</f>
        <v/>
      </c>
      <c r="O9275" s="7">
        <f>G9275-L9275</f>
        <v/>
      </c>
      <c r="P9275" s="7">
        <f>H9275-M9275</f>
        <v/>
      </c>
      <c r="Q9275" s="7">
        <f>IF($I9275=1,(N9275-MAR1!$B$11)/MAR1!$D$11,(N9275-MAR1!$C$11)/MAR1!$E$11)</f>
        <v/>
      </c>
      <c r="R9275" s="7">
        <f>IF($I9275=1,(O9275-MAR1!$B$12)/MAR1!$D$12,(O9275-MAR1!$C$12)/MAR1!$E$12)</f>
        <v/>
      </c>
      <c r="S9275" s="7">
        <f>IF($I9275=1,(P9275-MAR1!$B$13)/MAR1!$D$13,(P9275-MAR1!$C$13)/MAR1!$E$13)</f>
        <v/>
      </c>
    </row>
    <row r="9276">
      <c r="A9276" s="5" t="n">
        <v>9275</v>
      </c>
      <c r="B9276" s="5" t="n">
        <v>26</v>
      </c>
      <c r="C9276" s="5" t="n">
        <v>150</v>
      </c>
      <c r="D9276" s="5" t="n">
        <v>5</v>
      </c>
      <c r="E9276" s="5" t="n">
        <v>0</v>
      </c>
      <c r="F9276" s="5" t="n">
        <v>37.7</v>
      </c>
      <c r="G9276" s="5" t="n">
        <v>26.6</v>
      </c>
      <c r="H9276" s="5" t="n">
        <v>15.3</v>
      </c>
      <c r="I9276" s="6">
        <f>IF(E9276&gt;=Markov!$B$3,1,0)</f>
        <v/>
      </c>
      <c r="J9276" s="6">
        <f>I9275</f>
        <v/>
      </c>
      <c r="K9276" s="7">
        <f>MAR1!$B$5+MAR1!$C$5*COS(2*PI()*$C9276/365)+MAR1!$D$5*SIN(2*PI()*$C9276/365)</f>
        <v/>
      </c>
      <c r="L9276" s="7">
        <f>MAR1!$B$6+MAR1!$C$6*COS(2*PI()*$C9276/365)+MAR1!$D$6*SIN(2*PI()*$C9276/365)</f>
        <v/>
      </c>
      <c r="M9276" s="7">
        <f>MAR1!$B$7+MAR1!$C$7*COS(2*PI()*$C9276/365)+MAR1!$D$7*SIN(2*PI()*$C9276/365)</f>
        <v/>
      </c>
      <c r="N9276" s="7">
        <f>F9276-K9276</f>
        <v/>
      </c>
      <c r="O9276" s="7">
        <f>G9276-L9276</f>
        <v/>
      </c>
      <c r="P9276" s="7">
        <f>H9276-M9276</f>
        <v/>
      </c>
      <c r="Q9276" s="7">
        <f>IF($I9276=1,(N9276-MAR1!$B$11)/MAR1!$D$11,(N9276-MAR1!$C$11)/MAR1!$E$11)</f>
        <v/>
      </c>
      <c r="R9276" s="7">
        <f>IF($I9276=1,(O9276-MAR1!$B$12)/MAR1!$D$12,(O9276-MAR1!$C$12)/MAR1!$E$12)</f>
        <v/>
      </c>
      <c r="S9276" s="7">
        <f>IF($I9276=1,(P9276-MAR1!$B$13)/MAR1!$D$13,(P9276-MAR1!$C$13)/MAR1!$E$13)</f>
        <v/>
      </c>
    </row>
    <row r="9277">
      <c r="A9277" s="5" t="n">
        <v>9276</v>
      </c>
      <c r="B9277" s="5" t="n">
        <v>26</v>
      </c>
      <c r="C9277" s="5" t="n">
        <v>151</v>
      </c>
      <c r="D9277" s="5" t="n">
        <v>5</v>
      </c>
      <c r="E9277" s="5" t="n">
        <v>0</v>
      </c>
      <c r="F9277" s="5" t="n">
        <v>39.3</v>
      </c>
      <c r="G9277" s="5" t="n">
        <v>27.5</v>
      </c>
      <c r="H9277" s="5" t="n">
        <v>25.63</v>
      </c>
      <c r="I9277" s="6">
        <f>IF(E9277&gt;=Markov!$B$3,1,0)</f>
        <v/>
      </c>
      <c r="J9277" s="6">
        <f>I9276</f>
        <v/>
      </c>
      <c r="K9277" s="7">
        <f>MAR1!$B$5+MAR1!$C$5*COS(2*PI()*$C9277/365)+MAR1!$D$5*SIN(2*PI()*$C9277/365)</f>
        <v/>
      </c>
      <c r="L9277" s="7">
        <f>MAR1!$B$6+MAR1!$C$6*COS(2*PI()*$C9277/365)+MAR1!$D$6*SIN(2*PI()*$C9277/365)</f>
        <v/>
      </c>
      <c r="M9277" s="7">
        <f>MAR1!$B$7+MAR1!$C$7*COS(2*PI()*$C9277/365)+MAR1!$D$7*SIN(2*PI()*$C9277/365)</f>
        <v/>
      </c>
      <c r="N9277" s="7">
        <f>F9277-K9277</f>
        <v/>
      </c>
      <c r="O9277" s="7">
        <f>G9277-L9277</f>
        <v/>
      </c>
      <c r="P9277" s="7">
        <f>H9277-M9277</f>
        <v/>
      </c>
      <c r="Q9277" s="7">
        <f>IF($I9277=1,(N9277-MAR1!$B$11)/MAR1!$D$11,(N9277-MAR1!$C$11)/MAR1!$E$11)</f>
        <v/>
      </c>
      <c r="R9277" s="7">
        <f>IF($I9277=1,(O9277-MAR1!$B$12)/MAR1!$D$12,(O9277-MAR1!$C$12)/MAR1!$E$12)</f>
        <v/>
      </c>
      <c r="S9277" s="7">
        <f>IF($I9277=1,(P9277-MAR1!$B$13)/MAR1!$D$13,(P9277-MAR1!$C$13)/MAR1!$E$13)</f>
        <v/>
      </c>
    </row>
    <row r="9278">
      <c r="A9278" s="5" t="n">
        <v>9277</v>
      </c>
      <c r="B9278" s="5" t="n">
        <v>26</v>
      </c>
      <c r="C9278" s="5" t="n">
        <v>152</v>
      </c>
      <c r="D9278" s="5" t="n">
        <v>6</v>
      </c>
      <c r="E9278" s="5" t="n">
        <v>0</v>
      </c>
      <c r="F9278" s="5" t="n">
        <v>40.2</v>
      </c>
      <c r="G9278" s="5" t="n">
        <v>27.5</v>
      </c>
      <c r="H9278" s="5" t="n">
        <v>19.69</v>
      </c>
      <c r="I9278" s="6">
        <f>IF(E9278&gt;=Markov!$B$3,1,0)</f>
        <v/>
      </c>
      <c r="J9278" s="6">
        <f>I9277</f>
        <v/>
      </c>
      <c r="K9278" s="7">
        <f>MAR1!$B$5+MAR1!$C$5*COS(2*PI()*$C9278/365)+MAR1!$D$5*SIN(2*PI()*$C9278/365)</f>
        <v/>
      </c>
      <c r="L9278" s="7">
        <f>MAR1!$B$6+MAR1!$C$6*COS(2*PI()*$C9278/365)+MAR1!$D$6*SIN(2*PI()*$C9278/365)</f>
        <v/>
      </c>
      <c r="M9278" s="7">
        <f>MAR1!$B$7+MAR1!$C$7*COS(2*PI()*$C9278/365)+MAR1!$D$7*SIN(2*PI()*$C9278/365)</f>
        <v/>
      </c>
      <c r="N9278" s="7">
        <f>F9278-K9278</f>
        <v/>
      </c>
      <c r="O9278" s="7">
        <f>G9278-L9278</f>
        <v/>
      </c>
      <c r="P9278" s="7">
        <f>H9278-M9278</f>
        <v/>
      </c>
      <c r="Q9278" s="7">
        <f>IF($I9278=1,(N9278-MAR1!$B$11)/MAR1!$D$11,(N9278-MAR1!$C$11)/MAR1!$E$11)</f>
        <v/>
      </c>
      <c r="R9278" s="7">
        <f>IF($I9278=1,(O9278-MAR1!$B$12)/MAR1!$D$12,(O9278-MAR1!$C$12)/MAR1!$E$12)</f>
        <v/>
      </c>
      <c r="S9278" s="7">
        <f>IF($I9278=1,(P9278-MAR1!$B$13)/MAR1!$D$13,(P9278-MAR1!$C$13)/MAR1!$E$13)</f>
        <v/>
      </c>
    </row>
    <row r="9279">
      <c r="A9279" s="5" t="n">
        <v>9278</v>
      </c>
      <c r="B9279" s="5" t="n">
        <v>26</v>
      </c>
      <c r="C9279" s="5" t="n">
        <v>153</v>
      </c>
      <c r="D9279" s="5" t="n">
        <v>6</v>
      </c>
      <c r="E9279" s="5" t="n">
        <v>1.5</v>
      </c>
      <c r="F9279" s="5" t="n">
        <v>37.1</v>
      </c>
      <c r="G9279" s="5" t="n">
        <v>26.7</v>
      </c>
      <c r="H9279" s="5" t="n">
        <v>13.21</v>
      </c>
      <c r="I9279" s="6">
        <f>IF(E9279&gt;=Markov!$B$3,1,0)</f>
        <v/>
      </c>
      <c r="J9279" s="6">
        <f>I9278</f>
        <v/>
      </c>
      <c r="K9279" s="7">
        <f>MAR1!$B$5+MAR1!$C$5*COS(2*PI()*$C9279/365)+MAR1!$D$5*SIN(2*PI()*$C9279/365)</f>
        <v/>
      </c>
      <c r="L9279" s="7">
        <f>MAR1!$B$6+MAR1!$C$6*COS(2*PI()*$C9279/365)+MAR1!$D$6*SIN(2*PI()*$C9279/365)</f>
        <v/>
      </c>
      <c r="M9279" s="7">
        <f>MAR1!$B$7+MAR1!$C$7*COS(2*PI()*$C9279/365)+MAR1!$D$7*SIN(2*PI()*$C9279/365)</f>
        <v/>
      </c>
      <c r="N9279" s="7">
        <f>F9279-K9279</f>
        <v/>
      </c>
      <c r="O9279" s="7">
        <f>G9279-L9279</f>
        <v/>
      </c>
      <c r="P9279" s="7">
        <f>H9279-M9279</f>
        <v/>
      </c>
      <c r="Q9279" s="7">
        <f>IF($I9279=1,(N9279-MAR1!$B$11)/MAR1!$D$11,(N9279-MAR1!$C$11)/MAR1!$E$11)</f>
        <v/>
      </c>
      <c r="R9279" s="7">
        <f>IF($I9279=1,(O9279-MAR1!$B$12)/MAR1!$D$12,(O9279-MAR1!$C$12)/MAR1!$E$12)</f>
        <v/>
      </c>
      <c r="S9279" s="7">
        <f>IF($I9279=1,(P9279-MAR1!$B$13)/MAR1!$D$13,(P9279-MAR1!$C$13)/MAR1!$E$13)</f>
        <v/>
      </c>
    </row>
    <row r="9280">
      <c r="A9280" s="5" t="n">
        <v>9279</v>
      </c>
      <c r="B9280" s="5" t="n">
        <v>26</v>
      </c>
      <c r="C9280" s="5" t="n">
        <v>154</v>
      </c>
      <c r="D9280" s="5" t="n">
        <v>6</v>
      </c>
      <c r="E9280" s="5" t="n">
        <v>49</v>
      </c>
      <c r="F9280" s="5" t="n">
        <v>36.5</v>
      </c>
      <c r="G9280" s="5" t="n">
        <v>28.3</v>
      </c>
      <c r="H9280" s="5" t="n">
        <v>15.6</v>
      </c>
      <c r="I9280" s="6">
        <f>IF(E9280&gt;=Markov!$B$3,1,0)</f>
        <v/>
      </c>
      <c r="J9280" s="6">
        <f>I9279</f>
        <v/>
      </c>
      <c r="K9280" s="7">
        <f>MAR1!$B$5+MAR1!$C$5*COS(2*PI()*$C9280/365)+MAR1!$D$5*SIN(2*PI()*$C9280/365)</f>
        <v/>
      </c>
      <c r="L9280" s="7">
        <f>MAR1!$B$6+MAR1!$C$6*COS(2*PI()*$C9280/365)+MAR1!$D$6*SIN(2*PI()*$C9280/365)</f>
        <v/>
      </c>
      <c r="M9280" s="7">
        <f>MAR1!$B$7+MAR1!$C$7*COS(2*PI()*$C9280/365)+MAR1!$D$7*SIN(2*PI()*$C9280/365)</f>
        <v/>
      </c>
      <c r="N9280" s="7">
        <f>F9280-K9280</f>
        <v/>
      </c>
      <c r="O9280" s="7">
        <f>G9280-L9280</f>
        <v/>
      </c>
      <c r="P9280" s="7">
        <f>H9280-M9280</f>
        <v/>
      </c>
      <c r="Q9280" s="7">
        <f>IF($I9280=1,(N9280-MAR1!$B$11)/MAR1!$D$11,(N9280-MAR1!$C$11)/MAR1!$E$11)</f>
        <v/>
      </c>
      <c r="R9280" s="7">
        <f>IF($I9280=1,(O9280-MAR1!$B$12)/MAR1!$D$12,(O9280-MAR1!$C$12)/MAR1!$E$12)</f>
        <v/>
      </c>
      <c r="S9280" s="7">
        <f>IF($I9280=1,(P9280-MAR1!$B$13)/MAR1!$D$13,(P9280-MAR1!$C$13)/MAR1!$E$13)</f>
        <v/>
      </c>
    </row>
    <row r="9281">
      <c r="A9281" s="5" t="n">
        <v>9280</v>
      </c>
      <c r="B9281" s="5" t="n">
        <v>26</v>
      </c>
      <c r="C9281" s="5" t="n">
        <v>155</v>
      </c>
      <c r="D9281" s="5" t="n">
        <v>6</v>
      </c>
      <c r="E9281" s="5" t="n">
        <v>0</v>
      </c>
      <c r="F9281" s="5" t="n">
        <v>36.2</v>
      </c>
      <c r="G9281" s="5" t="n">
        <v>27.6</v>
      </c>
      <c r="H9281" s="5" t="n">
        <v>20.89</v>
      </c>
      <c r="I9281" s="6">
        <f>IF(E9281&gt;=Markov!$B$3,1,0)</f>
        <v/>
      </c>
      <c r="J9281" s="6">
        <f>I9280</f>
        <v/>
      </c>
      <c r="K9281" s="7">
        <f>MAR1!$B$5+MAR1!$C$5*COS(2*PI()*$C9281/365)+MAR1!$D$5*SIN(2*PI()*$C9281/365)</f>
        <v/>
      </c>
      <c r="L9281" s="7">
        <f>MAR1!$B$6+MAR1!$C$6*COS(2*PI()*$C9281/365)+MAR1!$D$6*SIN(2*PI()*$C9281/365)</f>
        <v/>
      </c>
      <c r="M9281" s="7">
        <f>MAR1!$B$7+MAR1!$C$7*COS(2*PI()*$C9281/365)+MAR1!$D$7*SIN(2*PI()*$C9281/365)</f>
        <v/>
      </c>
      <c r="N9281" s="7">
        <f>F9281-K9281</f>
        <v/>
      </c>
      <c r="O9281" s="7">
        <f>G9281-L9281</f>
        <v/>
      </c>
      <c r="P9281" s="7">
        <f>H9281-M9281</f>
        <v/>
      </c>
      <c r="Q9281" s="7">
        <f>IF($I9281=1,(N9281-MAR1!$B$11)/MAR1!$D$11,(N9281-MAR1!$C$11)/MAR1!$E$11)</f>
        <v/>
      </c>
      <c r="R9281" s="7">
        <f>IF($I9281=1,(O9281-MAR1!$B$12)/MAR1!$D$12,(O9281-MAR1!$C$12)/MAR1!$E$12)</f>
        <v/>
      </c>
      <c r="S9281" s="7">
        <f>IF($I9281=1,(P9281-MAR1!$B$13)/MAR1!$D$13,(P9281-MAR1!$C$13)/MAR1!$E$13)</f>
        <v/>
      </c>
    </row>
    <row r="9282">
      <c r="A9282" s="5" t="n">
        <v>9281</v>
      </c>
      <c r="B9282" s="5" t="n">
        <v>26</v>
      </c>
      <c r="C9282" s="5" t="n">
        <v>156</v>
      </c>
      <c r="D9282" s="5" t="n">
        <v>6</v>
      </c>
      <c r="E9282" s="5" t="n">
        <v>0</v>
      </c>
      <c r="F9282" s="5" t="n">
        <v>37.2</v>
      </c>
      <c r="G9282" s="5" t="n">
        <v>27.4</v>
      </c>
      <c r="H9282" s="5" t="n">
        <v>26.64</v>
      </c>
      <c r="I9282" s="6">
        <f>IF(E9282&gt;=Markov!$B$3,1,0)</f>
        <v/>
      </c>
      <c r="J9282" s="6">
        <f>I9281</f>
        <v/>
      </c>
      <c r="K9282" s="7">
        <f>MAR1!$B$5+MAR1!$C$5*COS(2*PI()*$C9282/365)+MAR1!$D$5*SIN(2*PI()*$C9282/365)</f>
        <v/>
      </c>
      <c r="L9282" s="7">
        <f>MAR1!$B$6+MAR1!$C$6*COS(2*PI()*$C9282/365)+MAR1!$D$6*SIN(2*PI()*$C9282/365)</f>
        <v/>
      </c>
      <c r="M9282" s="7">
        <f>MAR1!$B$7+MAR1!$C$7*COS(2*PI()*$C9282/365)+MAR1!$D$7*SIN(2*PI()*$C9282/365)</f>
        <v/>
      </c>
      <c r="N9282" s="7">
        <f>F9282-K9282</f>
        <v/>
      </c>
      <c r="O9282" s="7">
        <f>G9282-L9282</f>
        <v/>
      </c>
      <c r="P9282" s="7">
        <f>H9282-M9282</f>
        <v/>
      </c>
      <c r="Q9282" s="7">
        <f>IF($I9282=1,(N9282-MAR1!$B$11)/MAR1!$D$11,(N9282-MAR1!$C$11)/MAR1!$E$11)</f>
        <v/>
      </c>
      <c r="R9282" s="7">
        <f>IF($I9282=1,(O9282-MAR1!$B$12)/MAR1!$D$12,(O9282-MAR1!$C$12)/MAR1!$E$12)</f>
        <v/>
      </c>
      <c r="S9282" s="7">
        <f>IF($I9282=1,(P9282-MAR1!$B$13)/MAR1!$D$13,(P9282-MAR1!$C$13)/MAR1!$E$13)</f>
        <v/>
      </c>
    </row>
    <row r="9283">
      <c r="A9283" s="5" t="n">
        <v>9282</v>
      </c>
      <c r="B9283" s="5" t="n">
        <v>26</v>
      </c>
      <c r="C9283" s="5" t="n">
        <v>157</v>
      </c>
      <c r="D9283" s="5" t="n">
        <v>6</v>
      </c>
      <c r="E9283" s="5" t="n">
        <v>0</v>
      </c>
      <c r="F9283" s="5" t="n">
        <v>39.2</v>
      </c>
      <c r="G9283" s="5" t="n">
        <v>28</v>
      </c>
      <c r="H9283" s="5" t="n">
        <v>24.1</v>
      </c>
      <c r="I9283" s="6">
        <f>IF(E9283&gt;=Markov!$B$3,1,0)</f>
        <v/>
      </c>
      <c r="J9283" s="6">
        <f>I9282</f>
        <v/>
      </c>
      <c r="K9283" s="7">
        <f>MAR1!$B$5+MAR1!$C$5*COS(2*PI()*$C9283/365)+MAR1!$D$5*SIN(2*PI()*$C9283/365)</f>
        <v/>
      </c>
      <c r="L9283" s="7">
        <f>MAR1!$B$6+MAR1!$C$6*COS(2*PI()*$C9283/365)+MAR1!$D$6*SIN(2*PI()*$C9283/365)</f>
        <v/>
      </c>
      <c r="M9283" s="7">
        <f>MAR1!$B$7+MAR1!$C$7*COS(2*PI()*$C9283/365)+MAR1!$D$7*SIN(2*PI()*$C9283/365)</f>
        <v/>
      </c>
      <c r="N9283" s="7">
        <f>F9283-K9283</f>
        <v/>
      </c>
      <c r="O9283" s="7">
        <f>G9283-L9283</f>
        <v/>
      </c>
      <c r="P9283" s="7">
        <f>H9283-M9283</f>
        <v/>
      </c>
      <c r="Q9283" s="7">
        <f>IF($I9283=1,(N9283-MAR1!$B$11)/MAR1!$D$11,(N9283-MAR1!$C$11)/MAR1!$E$11)</f>
        <v/>
      </c>
      <c r="R9283" s="7">
        <f>IF($I9283=1,(O9283-MAR1!$B$12)/MAR1!$D$12,(O9283-MAR1!$C$12)/MAR1!$E$12)</f>
        <v/>
      </c>
      <c r="S9283" s="7">
        <f>IF($I9283=1,(P9283-MAR1!$B$13)/MAR1!$D$13,(P9283-MAR1!$C$13)/MAR1!$E$13)</f>
        <v/>
      </c>
    </row>
    <row r="9284">
      <c r="A9284" s="5" t="n">
        <v>9283</v>
      </c>
      <c r="B9284" s="5" t="n">
        <v>26</v>
      </c>
      <c r="C9284" s="5" t="n">
        <v>158</v>
      </c>
      <c r="D9284" s="5" t="n">
        <v>6</v>
      </c>
      <c r="E9284" s="5" t="n">
        <v>0</v>
      </c>
      <c r="F9284" s="5" t="n">
        <v>40.5</v>
      </c>
      <c r="G9284" s="5" t="n">
        <v>29</v>
      </c>
      <c r="H9284" s="5" t="n">
        <v>25.61</v>
      </c>
      <c r="I9284" s="6">
        <f>IF(E9284&gt;=Markov!$B$3,1,0)</f>
        <v/>
      </c>
      <c r="J9284" s="6">
        <f>I9283</f>
        <v/>
      </c>
      <c r="K9284" s="7">
        <f>MAR1!$B$5+MAR1!$C$5*COS(2*PI()*$C9284/365)+MAR1!$D$5*SIN(2*PI()*$C9284/365)</f>
        <v/>
      </c>
      <c r="L9284" s="7">
        <f>MAR1!$B$6+MAR1!$C$6*COS(2*PI()*$C9284/365)+MAR1!$D$6*SIN(2*PI()*$C9284/365)</f>
        <v/>
      </c>
      <c r="M9284" s="7">
        <f>MAR1!$B$7+MAR1!$C$7*COS(2*PI()*$C9284/365)+MAR1!$D$7*SIN(2*PI()*$C9284/365)</f>
        <v/>
      </c>
      <c r="N9284" s="7">
        <f>F9284-K9284</f>
        <v/>
      </c>
      <c r="O9284" s="7">
        <f>G9284-L9284</f>
        <v/>
      </c>
      <c r="P9284" s="7">
        <f>H9284-M9284</f>
        <v/>
      </c>
      <c r="Q9284" s="7">
        <f>IF($I9284=1,(N9284-MAR1!$B$11)/MAR1!$D$11,(N9284-MAR1!$C$11)/MAR1!$E$11)</f>
        <v/>
      </c>
      <c r="R9284" s="7">
        <f>IF($I9284=1,(O9284-MAR1!$B$12)/MAR1!$D$12,(O9284-MAR1!$C$12)/MAR1!$E$12)</f>
        <v/>
      </c>
      <c r="S9284" s="7">
        <f>IF($I9284=1,(P9284-MAR1!$B$13)/MAR1!$D$13,(P9284-MAR1!$C$13)/MAR1!$E$13)</f>
        <v/>
      </c>
    </row>
    <row r="9285">
      <c r="A9285" s="5" t="n">
        <v>9284</v>
      </c>
      <c r="B9285" s="5" t="n">
        <v>26</v>
      </c>
      <c r="C9285" s="5" t="n">
        <v>159</v>
      </c>
      <c r="D9285" s="5" t="n">
        <v>6</v>
      </c>
      <c r="E9285" s="5" t="n">
        <v>0</v>
      </c>
      <c r="F9285" s="5" t="n">
        <v>41.6</v>
      </c>
      <c r="G9285" s="5" t="n">
        <v>27.4</v>
      </c>
      <c r="H9285" s="5" t="n">
        <v>25.81</v>
      </c>
      <c r="I9285" s="6">
        <f>IF(E9285&gt;=Markov!$B$3,1,0)</f>
        <v/>
      </c>
      <c r="J9285" s="6">
        <f>I9284</f>
        <v/>
      </c>
      <c r="K9285" s="7">
        <f>MAR1!$B$5+MAR1!$C$5*COS(2*PI()*$C9285/365)+MAR1!$D$5*SIN(2*PI()*$C9285/365)</f>
        <v/>
      </c>
      <c r="L9285" s="7">
        <f>MAR1!$B$6+MAR1!$C$6*COS(2*PI()*$C9285/365)+MAR1!$D$6*SIN(2*PI()*$C9285/365)</f>
        <v/>
      </c>
      <c r="M9285" s="7">
        <f>MAR1!$B$7+MAR1!$C$7*COS(2*PI()*$C9285/365)+MAR1!$D$7*SIN(2*PI()*$C9285/365)</f>
        <v/>
      </c>
      <c r="N9285" s="7">
        <f>F9285-K9285</f>
        <v/>
      </c>
      <c r="O9285" s="7">
        <f>G9285-L9285</f>
        <v/>
      </c>
      <c r="P9285" s="7">
        <f>H9285-M9285</f>
        <v/>
      </c>
      <c r="Q9285" s="7">
        <f>IF($I9285=1,(N9285-MAR1!$B$11)/MAR1!$D$11,(N9285-MAR1!$C$11)/MAR1!$E$11)</f>
        <v/>
      </c>
      <c r="R9285" s="7">
        <f>IF($I9285=1,(O9285-MAR1!$B$12)/MAR1!$D$12,(O9285-MAR1!$C$12)/MAR1!$E$12)</f>
        <v/>
      </c>
      <c r="S9285" s="7">
        <f>IF($I9285=1,(P9285-MAR1!$B$13)/MAR1!$D$13,(P9285-MAR1!$C$13)/MAR1!$E$13)</f>
        <v/>
      </c>
    </row>
    <row r="9286">
      <c r="A9286" s="5" t="n">
        <v>9285</v>
      </c>
      <c r="B9286" s="5" t="n">
        <v>26</v>
      </c>
      <c r="C9286" s="5" t="n">
        <v>160</v>
      </c>
      <c r="D9286" s="5" t="n">
        <v>6</v>
      </c>
      <c r="E9286" s="5" t="n">
        <v>0</v>
      </c>
      <c r="F9286" s="5" t="n">
        <v>42.6</v>
      </c>
      <c r="G9286" s="5" t="n">
        <v>28.6</v>
      </c>
      <c r="H9286" s="5" t="n">
        <v>24.95</v>
      </c>
      <c r="I9286" s="6">
        <f>IF(E9286&gt;=Markov!$B$3,1,0)</f>
        <v/>
      </c>
      <c r="J9286" s="6">
        <f>I9285</f>
        <v/>
      </c>
      <c r="K9286" s="7">
        <f>MAR1!$B$5+MAR1!$C$5*COS(2*PI()*$C9286/365)+MAR1!$D$5*SIN(2*PI()*$C9286/365)</f>
        <v/>
      </c>
      <c r="L9286" s="7">
        <f>MAR1!$B$6+MAR1!$C$6*COS(2*PI()*$C9286/365)+MAR1!$D$6*SIN(2*PI()*$C9286/365)</f>
        <v/>
      </c>
      <c r="M9286" s="7">
        <f>MAR1!$B$7+MAR1!$C$7*COS(2*PI()*$C9286/365)+MAR1!$D$7*SIN(2*PI()*$C9286/365)</f>
        <v/>
      </c>
      <c r="N9286" s="7">
        <f>F9286-K9286</f>
        <v/>
      </c>
      <c r="O9286" s="7">
        <f>G9286-L9286</f>
        <v/>
      </c>
      <c r="P9286" s="7">
        <f>H9286-M9286</f>
        <v/>
      </c>
      <c r="Q9286" s="7">
        <f>IF($I9286=1,(N9286-MAR1!$B$11)/MAR1!$D$11,(N9286-MAR1!$C$11)/MAR1!$E$11)</f>
        <v/>
      </c>
      <c r="R9286" s="7">
        <f>IF($I9286=1,(O9286-MAR1!$B$12)/MAR1!$D$12,(O9286-MAR1!$C$12)/MAR1!$E$12)</f>
        <v/>
      </c>
      <c r="S9286" s="7">
        <f>IF($I9286=1,(P9286-MAR1!$B$13)/MAR1!$D$13,(P9286-MAR1!$C$13)/MAR1!$E$13)</f>
        <v/>
      </c>
    </row>
    <row r="9287">
      <c r="A9287" s="5" t="n">
        <v>9286</v>
      </c>
      <c r="B9287" s="5" t="n">
        <v>26</v>
      </c>
      <c r="C9287" s="5" t="n">
        <v>161</v>
      </c>
      <c r="D9287" s="5" t="n">
        <v>6</v>
      </c>
      <c r="E9287" s="5" t="n">
        <v>0</v>
      </c>
      <c r="F9287" s="5" t="n">
        <v>39.5</v>
      </c>
      <c r="G9287" s="5" t="n">
        <v>27.2</v>
      </c>
      <c r="H9287" s="5" t="n">
        <v>23.33</v>
      </c>
      <c r="I9287" s="6">
        <f>IF(E9287&gt;=Markov!$B$3,1,0)</f>
        <v/>
      </c>
      <c r="J9287" s="6">
        <f>I9286</f>
        <v/>
      </c>
      <c r="K9287" s="7">
        <f>MAR1!$B$5+MAR1!$C$5*COS(2*PI()*$C9287/365)+MAR1!$D$5*SIN(2*PI()*$C9287/365)</f>
        <v/>
      </c>
      <c r="L9287" s="7">
        <f>MAR1!$B$6+MAR1!$C$6*COS(2*PI()*$C9287/365)+MAR1!$D$6*SIN(2*PI()*$C9287/365)</f>
        <v/>
      </c>
      <c r="M9287" s="7">
        <f>MAR1!$B$7+MAR1!$C$7*COS(2*PI()*$C9287/365)+MAR1!$D$7*SIN(2*PI()*$C9287/365)</f>
        <v/>
      </c>
      <c r="N9287" s="7">
        <f>F9287-K9287</f>
        <v/>
      </c>
      <c r="O9287" s="7">
        <f>G9287-L9287</f>
        <v/>
      </c>
      <c r="P9287" s="7">
        <f>H9287-M9287</f>
        <v/>
      </c>
      <c r="Q9287" s="7">
        <f>IF($I9287=1,(N9287-MAR1!$B$11)/MAR1!$D$11,(N9287-MAR1!$C$11)/MAR1!$E$11)</f>
        <v/>
      </c>
      <c r="R9287" s="7">
        <f>IF($I9287=1,(O9287-MAR1!$B$12)/MAR1!$D$12,(O9287-MAR1!$C$12)/MAR1!$E$12)</f>
        <v/>
      </c>
      <c r="S9287" s="7">
        <f>IF($I9287=1,(P9287-MAR1!$B$13)/MAR1!$D$13,(P9287-MAR1!$C$13)/MAR1!$E$13)</f>
        <v/>
      </c>
    </row>
    <row r="9288">
      <c r="A9288" s="5" t="n">
        <v>9287</v>
      </c>
      <c r="B9288" s="5" t="n">
        <v>26</v>
      </c>
      <c r="C9288" s="5" t="n">
        <v>162</v>
      </c>
      <c r="D9288" s="5" t="n">
        <v>6</v>
      </c>
      <c r="E9288" s="5" t="n">
        <v>0</v>
      </c>
      <c r="F9288" s="5" t="n">
        <v>39.2</v>
      </c>
      <c r="G9288" s="5" t="n">
        <v>26.6</v>
      </c>
      <c r="H9288" s="5" t="n">
        <v>24</v>
      </c>
      <c r="I9288" s="6">
        <f>IF(E9288&gt;=Markov!$B$3,1,0)</f>
        <v/>
      </c>
      <c r="J9288" s="6">
        <f>I9287</f>
        <v/>
      </c>
      <c r="K9288" s="7">
        <f>MAR1!$B$5+MAR1!$C$5*COS(2*PI()*$C9288/365)+MAR1!$D$5*SIN(2*PI()*$C9288/365)</f>
        <v/>
      </c>
      <c r="L9288" s="7">
        <f>MAR1!$B$6+MAR1!$C$6*COS(2*PI()*$C9288/365)+MAR1!$D$6*SIN(2*PI()*$C9288/365)</f>
        <v/>
      </c>
      <c r="M9288" s="7">
        <f>MAR1!$B$7+MAR1!$C$7*COS(2*PI()*$C9288/365)+MAR1!$D$7*SIN(2*PI()*$C9288/365)</f>
        <v/>
      </c>
      <c r="N9288" s="7">
        <f>F9288-K9288</f>
        <v/>
      </c>
      <c r="O9288" s="7">
        <f>G9288-L9288</f>
        <v/>
      </c>
      <c r="P9288" s="7">
        <f>H9288-M9288</f>
        <v/>
      </c>
      <c r="Q9288" s="7">
        <f>IF($I9288=1,(N9288-MAR1!$B$11)/MAR1!$D$11,(N9288-MAR1!$C$11)/MAR1!$E$11)</f>
        <v/>
      </c>
      <c r="R9288" s="7">
        <f>IF($I9288=1,(O9288-MAR1!$B$12)/MAR1!$D$12,(O9288-MAR1!$C$12)/MAR1!$E$12)</f>
        <v/>
      </c>
      <c r="S9288" s="7">
        <f>IF($I9288=1,(P9288-MAR1!$B$13)/MAR1!$D$13,(P9288-MAR1!$C$13)/MAR1!$E$13)</f>
        <v/>
      </c>
    </row>
    <row r="9289">
      <c r="A9289" s="5" t="n">
        <v>9288</v>
      </c>
      <c r="B9289" s="5" t="n">
        <v>26</v>
      </c>
      <c r="C9289" s="5" t="n">
        <v>163</v>
      </c>
      <c r="D9289" s="5" t="n">
        <v>6</v>
      </c>
      <c r="E9289" s="5" t="n">
        <v>0</v>
      </c>
      <c r="F9289" s="5" t="n">
        <v>38.1</v>
      </c>
      <c r="G9289" s="5" t="n">
        <v>26.1</v>
      </c>
      <c r="H9289" s="5" t="n">
        <v>19.69</v>
      </c>
      <c r="I9289" s="6">
        <f>IF(E9289&gt;=Markov!$B$3,1,0)</f>
        <v/>
      </c>
      <c r="J9289" s="6">
        <f>I9288</f>
        <v/>
      </c>
      <c r="K9289" s="7">
        <f>MAR1!$B$5+MAR1!$C$5*COS(2*PI()*$C9289/365)+MAR1!$D$5*SIN(2*PI()*$C9289/365)</f>
        <v/>
      </c>
      <c r="L9289" s="7">
        <f>MAR1!$B$6+MAR1!$C$6*COS(2*PI()*$C9289/365)+MAR1!$D$6*SIN(2*PI()*$C9289/365)</f>
        <v/>
      </c>
      <c r="M9289" s="7">
        <f>MAR1!$B$7+MAR1!$C$7*COS(2*PI()*$C9289/365)+MAR1!$D$7*SIN(2*PI()*$C9289/365)</f>
        <v/>
      </c>
      <c r="N9289" s="7">
        <f>F9289-K9289</f>
        <v/>
      </c>
      <c r="O9289" s="7">
        <f>G9289-L9289</f>
        <v/>
      </c>
      <c r="P9289" s="7">
        <f>H9289-M9289</f>
        <v/>
      </c>
      <c r="Q9289" s="7">
        <f>IF($I9289=1,(N9289-MAR1!$B$11)/MAR1!$D$11,(N9289-MAR1!$C$11)/MAR1!$E$11)</f>
        <v/>
      </c>
      <c r="R9289" s="7">
        <f>IF($I9289=1,(O9289-MAR1!$B$12)/MAR1!$D$12,(O9289-MAR1!$C$12)/MAR1!$E$12)</f>
        <v/>
      </c>
      <c r="S9289" s="7">
        <f>IF($I9289=1,(P9289-MAR1!$B$13)/MAR1!$D$13,(P9289-MAR1!$C$13)/MAR1!$E$13)</f>
        <v/>
      </c>
    </row>
    <row r="9290">
      <c r="A9290" s="5" t="n">
        <v>9289</v>
      </c>
      <c r="B9290" s="5" t="n">
        <v>26</v>
      </c>
      <c r="C9290" s="5" t="n">
        <v>164</v>
      </c>
      <c r="D9290" s="5" t="n">
        <v>6</v>
      </c>
      <c r="E9290" s="5" t="n">
        <v>90.90000000000001</v>
      </c>
      <c r="F9290" s="5" t="n">
        <v>33.7</v>
      </c>
      <c r="G9290" s="5" t="n">
        <v>26.2</v>
      </c>
      <c r="H9290" s="5" t="n">
        <v>19.87</v>
      </c>
      <c r="I9290" s="6">
        <f>IF(E9290&gt;=Markov!$B$3,1,0)</f>
        <v/>
      </c>
      <c r="J9290" s="6">
        <f>I9289</f>
        <v/>
      </c>
      <c r="K9290" s="7">
        <f>MAR1!$B$5+MAR1!$C$5*COS(2*PI()*$C9290/365)+MAR1!$D$5*SIN(2*PI()*$C9290/365)</f>
        <v/>
      </c>
      <c r="L9290" s="7">
        <f>MAR1!$B$6+MAR1!$C$6*COS(2*PI()*$C9290/365)+MAR1!$D$6*SIN(2*PI()*$C9290/365)</f>
        <v/>
      </c>
      <c r="M9290" s="7">
        <f>MAR1!$B$7+MAR1!$C$7*COS(2*PI()*$C9290/365)+MAR1!$D$7*SIN(2*PI()*$C9290/365)</f>
        <v/>
      </c>
      <c r="N9290" s="7">
        <f>F9290-K9290</f>
        <v/>
      </c>
      <c r="O9290" s="7">
        <f>G9290-L9290</f>
        <v/>
      </c>
      <c r="P9290" s="7">
        <f>H9290-M9290</f>
        <v/>
      </c>
      <c r="Q9290" s="7">
        <f>IF($I9290=1,(N9290-MAR1!$B$11)/MAR1!$D$11,(N9290-MAR1!$C$11)/MAR1!$E$11)</f>
        <v/>
      </c>
      <c r="R9290" s="7">
        <f>IF($I9290=1,(O9290-MAR1!$B$12)/MAR1!$D$12,(O9290-MAR1!$C$12)/MAR1!$E$12)</f>
        <v/>
      </c>
      <c r="S9290" s="7">
        <f>IF($I9290=1,(P9290-MAR1!$B$13)/MAR1!$D$13,(P9290-MAR1!$C$13)/MAR1!$E$13)</f>
        <v/>
      </c>
    </row>
    <row r="9291">
      <c r="A9291" s="5" t="n">
        <v>9290</v>
      </c>
      <c r="B9291" s="5" t="n">
        <v>26</v>
      </c>
      <c r="C9291" s="5" t="n">
        <v>165</v>
      </c>
      <c r="D9291" s="5" t="n">
        <v>6</v>
      </c>
      <c r="E9291" s="5" t="n">
        <v>8.5</v>
      </c>
      <c r="F9291" s="5" t="n">
        <v>32</v>
      </c>
      <c r="G9291" s="5" t="n">
        <v>26.5</v>
      </c>
      <c r="H9291" s="5" t="n">
        <v>13.8</v>
      </c>
      <c r="I9291" s="6">
        <f>IF(E9291&gt;=Markov!$B$3,1,0)</f>
        <v/>
      </c>
      <c r="J9291" s="6">
        <f>I9290</f>
        <v/>
      </c>
      <c r="K9291" s="7">
        <f>MAR1!$B$5+MAR1!$C$5*COS(2*PI()*$C9291/365)+MAR1!$D$5*SIN(2*PI()*$C9291/365)</f>
        <v/>
      </c>
      <c r="L9291" s="7">
        <f>MAR1!$B$6+MAR1!$C$6*COS(2*PI()*$C9291/365)+MAR1!$D$6*SIN(2*PI()*$C9291/365)</f>
        <v/>
      </c>
      <c r="M9291" s="7">
        <f>MAR1!$B$7+MAR1!$C$7*COS(2*PI()*$C9291/365)+MAR1!$D$7*SIN(2*PI()*$C9291/365)</f>
        <v/>
      </c>
      <c r="N9291" s="7">
        <f>F9291-K9291</f>
        <v/>
      </c>
      <c r="O9291" s="7">
        <f>G9291-L9291</f>
        <v/>
      </c>
      <c r="P9291" s="7">
        <f>H9291-M9291</f>
        <v/>
      </c>
      <c r="Q9291" s="7">
        <f>IF($I9291=1,(N9291-MAR1!$B$11)/MAR1!$D$11,(N9291-MAR1!$C$11)/MAR1!$E$11)</f>
        <v/>
      </c>
      <c r="R9291" s="7">
        <f>IF($I9291=1,(O9291-MAR1!$B$12)/MAR1!$D$12,(O9291-MAR1!$C$12)/MAR1!$E$12)</f>
        <v/>
      </c>
      <c r="S9291" s="7">
        <f>IF($I9291=1,(P9291-MAR1!$B$13)/MAR1!$D$13,(P9291-MAR1!$C$13)/MAR1!$E$13)</f>
        <v/>
      </c>
    </row>
    <row r="9292">
      <c r="A9292" s="5" t="n">
        <v>9291</v>
      </c>
      <c r="B9292" s="5" t="n">
        <v>26</v>
      </c>
      <c r="C9292" s="5" t="n">
        <v>166</v>
      </c>
      <c r="D9292" s="5" t="n">
        <v>6</v>
      </c>
      <c r="E9292" s="5" t="n">
        <v>18.5</v>
      </c>
      <c r="F9292" s="5" t="n">
        <v>31.2</v>
      </c>
      <c r="G9292" s="5" t="n">
        <v>26</v>
      </c>
      <c r="H9292" s="5" t="n">
        <v>11.21</v>
      </c>
      <c r="I9292" s="6">
        <f>IF(E9292&gt;=Markov!$B$3,1,0)</f>
        <v/>
      </c>
      <c r="J9292" s="6">
        <f>I9291</f>
        <v/>
      </c>
      <c r="K9292" s="7">
        <f>MAR1!$B$5+MAR1!$C$5*COS(2*PI()*$C9292/365)+MAR1!$D$5*SIN(2*PI()*$C9292/365)</f>
        <v/>
      </c>
      <c r="L9292" s="7">
        <f>MAR1!$B$6+MAR1!$C$6*COS(2*PI()*$C9292/365)+MAR1!$D$6*SIN(2*PI()*$C9292/365)</f>
        <v/>
      </c>
      <c r="M9292" s="7">
        <f>MAR1!$B$7+MAR1!$C$7*COS(2*PI()*$C9292/365)+MAR1!$D$7*SIN(2*PI()*$C9292/365)</f>
        <v/>
      </c>
      <c r="N9292" s="7">
        <f>F9292-K9292</f>
        <v/>
      </c>
      <c r="O9292" s="7">
        <f>G9292-L9292</f>
        <v/>
      </c>
      <c r="P9292" s="7">
        <f>H9292-M9292</f>
        <v/>
      </c>
      <c r="Q9292" s="7">
        <f>IF($I9292=1,(N9292-MAR1!$B$11)/MAR1!$D$11,(N9292-MAR1!$C$11)/MAR1!$E$11)</f>
        <v/>
      </c>
      <c r="R9292" s="7">
        <f>IF($I9292=1,(O9292-MAR1!$B$12)/MAR1!$D$12,(O9292-MAR1!$C$12)/MAR1!$E$12)</f>
        <v/>
      </c>
      <c r="S9292" s="7">
        <f>IF($I9292=1,(P9292-MAR1!$B$13)/MAR1!$D$13,(P9292-MAR1!$C$13)/MAR1!$E$13)</f>
        <v/>
      </c>
    </row>
    <row r="9293">
      <c r="A9293" s="5" t="n">
        <v>9292</v>
      </c>
      <c r="B9293" s="5" t="n">
        <v>26</v>
      </c>
      <c r="C9293" s="5" t="n">
        <v>167</v>
      </c>
      <c r="D9293" s="5" t="n">
        <v>6</v>
      </c>
      <c r="E9293" s="5" t="n">
        <v>16.8</v>
      </c>
      <c r="F9293" s="5" t="n">
        <v>31.3</v>
      </c>
      <c r="G9293" s="5" t="n">
        <v>26.1</v>
      </c>
      <c r="H9293" s="5" t="n">
        <v>16.2</v>
      </c>
      <c r="I9293" s="6">
        <f>IF(E9293&gt;=Markov!$B$3,1,0)</f>
        <v/>
      </c>
      <c r="J9293" s="6">
        <f>I9292</f>
        <v/>
      </c>
      <c r="K9293" s="7">
        <f>MAR1!$B$5+MAR1!$C$5*COS(2*PI()*$C9293/365)+MAR1!$D$5*SIN(2*PI()*$C9293/365)</f>
        <v/>
      </c>
      <c r="L9293" s="7">
        <f>MAR1!$B$6+MAR1!$C$6*COS(2*PI()*$C9293/365)+MAR1!$D$6*SIN(2*PI()*$C9293/365)</f>
        <v/>
      </c>
      <c r="M9293" s="7">
        <f>MAR1!$B$7+MAR1!$C$7*COS(2*PI()*$C9293/365)+MAR1!$D$7*SIN(2*PI()*$C9293/365)</f>
        <v/>
      </c>
      <c r="N9293" s="7">
        <f>F9293-K9293</f>
        <v/>
      </c>
      <c r="O9293" s="7">
        <f>G9293-L9293</f>
        <v/>
      </c>
      <c r="P9293" s="7">
        <f>H9293-M9293</f>
        <v/>
      </c>
      <c r="Q9293" s="7">
        <f>IF($I9293=1,(N9293-MAR1!$B$11)/MAR1!$D$11,(N9293-MAR1!$C$11)/MAR1!$E$11)</f>
        <v/>
      </c>
      <c r="R9293" s="7">
        <f>IF($I9293=1,(O9293-MAR1!$B$12)/MAR1!$D$12,(O9293-MAR1!$C$12)/MAR1!$E$12)</f>
        <v/>
      </c>
      <c r="S9293" s="7">
        <f>IF($I9293=1,(P9293-MAR1!$B$13)/MAR1!$D$13,(P9293-MAR1!$C$13)/MAR1!$E$13)</f>
        <v/>
      </c>
    </row>
    <row r="9294">
      <c r="A9294" s="5" t="n">
        <v>9293</v>
      </c>
      <c r="B9294" s="5" t="n">
        <v>26</v>
      </c>
      <c r="C9294" s="5" t="n">
        <v>168</v>
      </c>
      <c r="D9294" s="5" t="n">
        <v>6</v>
      </c>
      <c r="E9294" s="5" t="n">
        <v>0</v>
      </c>
      <c r="F9294" s="5" t="n">
        <v>35.2</v>
      </c>
      <c r="G9294" s="5" t="n">
        <v>26.9</v>
      </c>
      <c r="H9294" s="5" t="n">
        <v>18.71</v>
      </c>
      <c r="I9294" s="6">
        <f>IF(E9294&gt;=Markov!$B$3,1,0)</f>
        <v/>
      </c>
      <c r="J9294" s="6">
        <f>I9293</f>
        <v/>
      </c>
      <c r="K9294" s="7">
        <f>MAR1!$B$5+MAR1!$C$5*COS(2*PI()*$C9294/365)+MAR1!$D$5*SIN(2*PI()*$C9294/365)</f>
        <v/>
      </c>
      <c r="L9294" s="7">
        <f>MAR1!$B$6+MAR1!$C$6*COS(2*PI()*$C9294/365)+MAR1!$D$6*SIN(2*PI()*$C9294/365)</f>
        <v/>
      </c>
      <c r="M9294" s="7">
        <f>MAR1!$B$7+MAR1!$C$7*COS(2*PI()*$C9294/365)+MAR1!$D$7*SIN(2*PI()*$C9294/365)</f>
        <v/>
      </c>
      <c r="N9294" s="7">
        <f>F9294-K9294</f>
        <v/>
      </c>
      <c r="O9294" s="7">
        <f>G9294-L9294</f>
        <v/>
      </c>
      <c r="P9294" s="7">
        <f>H9294-M9294</f>
        <v/>
      </c>
      <c r="Q9294" s="7">
        <f>IF($I9294=1,(N9294-MAR1!$B$11)/MAR1!$D$11,(N9294-MAR1!$C$11)/MAR1!$E$11)</f>
        <v/>
      </c>
      <c r="R9294" s="7">
        <f>IF($I9294=1,(O9294-MAR1!$B$12)/MAR1!$D$12,(O9294-MAR1!$C$12)/MAR1!$E$12)</f>
        <v/>
      </c>
      <c r="S9294" s="7">
        <f>IF($I9294=1,(P9294-MAR1!$B$13)/MAR1!$D$13,(P9294-MAR1!$C$13)/MAR1!$E$13)</f>
        <v/>
      </c>
    </row>
    <row r="9295">
      <c r="A9295" s="5" t="n">
        <v>9294</v>
      </c>
      <c r="B9295" s="5" t="n">
        <v>26</v>
      </c>
      <c r="C9295" s="5" t="n">
        <v>169</v>
      </c>
      <c r="D9295" s="5" t="n">
        <v>6</v>
      </c>
      <c r="E9295" s="5" t="n">
        <v>0</v>
      </c>
      <c r="F9295" s="5" t="n">
        <v>34</v>
      </c>
      <c r="G9295" s="5" t="n">
        <v>24.9</v>
      </c>
      <c r="H9295" s="5" t="n">
        <v>20.8</v>
      </c>
      <c r="I9295" s="6">
        <f>IF(E9295&gt;=Markov!$B$3,1,0)</f>
        <v/>
      </c>
      <c r="J9295" s="6">
        <f>I9294</f>
        <v/>
      </c>
      <c r="K9295" s="7">
        <f>MAR1!$B$5+MAR1!$C$5*COS(2*PI()*$C9295/365)+MAR1!$D$5*SIN(2*PI()*$C9295/365)</f>
        <v/>
      </c>
      <c r="L9295" s="7">
        <f>MAR1!$B$6+MAR1!$C$6*COS(2*PI()*$C9295/365)+MAR1!$D$6*SIN(2*PI()*$C9295/365)</f>
        <v/>
      </c>
      <c r="M9295" s="7">
        <f>MAR1!$B$7+MAR1!$C$7*COS(2*PI()*$C9295/365)+MAR1!$D$7*SIN(2*PI()*$C9295/365)</f>
        <v/>
      </c>
      <c r="N9295" s="7">
        <f>F9295-K9295</f>
        <v/>
      </c>
      <c r="O9295" s="7">
        <f>G9295-L9295</f>
        <v/>
      </c>
      <c r="P9295" s="7">
        <f>H9295-M9295</f>
        <v/>
      </c>
      <c r="Q9295" s="7">
        <f>IF($I9295=1,(N9295-MAR1!$B$11)/MAR1!$D$11,(N9295-MAR1!$C$11)/MAR1!$E$11)</f>
        <v/>
      </c>
      <c r="R9295" s="7">
        <f>IF($I9295=1,(O9295-MAR1!$B$12)/MAR1!$D$12,(O9295-MAR1!$C$12)/MAR1!$E$12)</f>
        <v/>
      </c>
      <c r="S9295" s="7">
        <f>IF($I9295=1,(P9295-MAR1!$B$13)/MAR1!$D$13,(P9295-MAR1!$C$13)/MAR1!$E$13)</f>
        <v/>
      </c>
    </row>
    <row r="9296">
      <c r="A9296" s="5" t="n">
        <v>9295</v>
      </c>
      <c r="B9296" s="5" t="n">
        <v>26</v>
      </c>
      <c r="C9296" s="5" t="n">
        <v>170</v>
      </c>
      <c r="D9296" s="5" t="n">
        <v>6</v>
      </c>
      <c r="E9296" s="5" t="n">
        <v>0</v>
      </c>
      <c r="F9296" s="5" t="n">
        <v>36.8</v>
      </c>
      <c r="G9296" s="5" t="n">
        <v>26.6</v>
      </c>
      <c r="H9296" s="5" t="n">
        <v>17.6</v>
      </c>
      <c r="I9296" s="6">
        <f>IF(E9296&gt;=Markov!$B$3,1,0)</f>
        <v/>
      </c>
      <c r="J9296" s="6">
        <f>I9295</f>
        <v/>
      </c>
      <c r="K9296" s="7">
        <f>MAR1!$B$5+MAR1!$C$5*COS(2*PI()*$C9296/365)+MAR1!$D$5*SIN(2*PI()*$C9296/365)</f>
        <v/>
      </c>
      <c r="L9296" s="7">
        <f>MAR1!$B$6+MAR1!$C$6*COS(2*PI()*$C9296/365)+MAR1!$D$6*SIN(2*PI()*$C9296/365)</f>
        <v/>
      </c>
      <c r="M9296" s="7">
        <f>MAR1!$B$7+MAR1!$C$7*COS(2*PI()*$C9296/365)+MAR1!$D$7*SIN(2*PI()*$C9296/365)</f>
        <v/>
      </c>
      <c r="N9296" s="7">
        <f>F9296-K9296</f>
        <v/>
      </c>
      <c r="O9296" s="7">
        <f>G9296-L9296</f>
        <v/>
      </c>
      <c r="P9296" s="7">
        <f>H9296-M9296</f>
        <v/>
      </c>
      <c r="Q9296" s="7">
        <f>IF($I9296=1,(N9296-MAR1!$B$11)/MAR1!$D$11,(N9296-MAR1!$C$11)/MAR1!$E$11)</f>
        <v/>
      </c>
      <c r="R9296" s="7">
        <f>IF($I9296=1,(O9296-MAR1!$B$12)/MAR1!$D$12,(O9296-MAR1!$C$12)/MAR1!$E$12)</f>
        <v/>
      </c>
      <c r="S9296" s="7">
        <f>IF($I9296=1,(P9296-MAR1!$B$13)/MAR1!$D$13,(P9296-MAR1!$C$13)/MAR1!$E$13)</f>
        <v/>
      </c>
    </row>
    <row r="9297">
      <c r="A9297" s="5" t="n">
        <v>9296</v>
      </c>
      <c r="B9297" s="5" t="n">
        <v>26</v>
      </c>
      <c r="C9297" s="5" t="n">
        <v>171</v>
      </c>
      <c r="D9297" s="5" t="n">
        <v>6</v>
      </c>
      <c r="E9297" s="5" t="n">
        <v>0</v>
      </c>
      <c r="F9297" s="5" t="n">
        <v>39</v>
      </c>
      <c r="G9297" s="5" t="n">
        <v>29.9</v>
      </c>
      <c r="H9297" s="5" t="n">
        <v>14.64</v>
      </c>
      <c r="I9297" s="6">
        <f>IF(E9297&gt;=Markov!$B$3,1,0)</f>
        <v/>
      </c>
      <c r="J9297" s="6">
        <f>I9296</f>
        <v/>
      </c>
      <c r="K9297" s="7">
        <f>MAR1!$B$5+MAR1!$C$5*COS(2*PI()*$C9297/365)+MAR1!$D$5*SIN(2*PI()*$C9297/365)</f>
        <v/>
      </c>
      <c r="L9297" s="7">
        <f>MAR1!$B$6+MAR1!$C$6*COS(2*PI()*$C9297/365)+MAR1!$D$6*SIN(2*PI()*$C9297/365)</f>
        <v/>
      </c>
      <c r="M9297" s="7">
        <f>MAR1!$B$7+MAR1!$C$7*COS(2*PI()*$C9297/365)+MAR1!$D$7*SIN(2*PI()*$C9297/365)</f>
        <v/>
      </c>
      <c r="N9297" s="7">
        <f>F9297-K9297</f>
        <v/>
      </c>
      <c r="O9297" s="7">
        <f>G9297-L9297</f>
        <v/>
      </c>
      <c r="P9297" s="7">
        <f>H9297-M9297</f>
        <v/>
      </c>
      <c r="Q9297" s="7">
        <f>IF($I9297=1,(N9297-MAR1!$B$11)/MAR1!$D$11,(N9297-MAR1!$C$11)/MAR1!$E$11)</f>
        <v/>
      </c>
      <c r="R9297" s="7">
        <f>IF($I9297=1,(O9297-MAR1!$B$12)/MAR1!$D$12,(O9297-MAR1!$C$12)/MAR1!$E$12)</f>
        <v/>
      </c>
      <c r="S9297" s="7">
        <f>IF($I9297=1,(P9297-MAR1!$B$13)/MAR1!$D$13,(P9297-MAR1!$C$13)/MAR1!$E$13)</f>
        <v/>
      </c>
    </row>
    <row r="9298">
      <c r="A9298" s="5" t="n">
        <v>9297</v>
      </c>
      <c r="B9298" s="5" t="n">
        <v>26</v>
      </c>
      <c r="C9298" s="5" t="n">
        <v>172</v>
      </c>
      <c r="D9298" s="5" t="n">
        <v>6</v>
      </c>
      <c r="E9298" s="5" t="n">
        <v>0</v>
      </c>
      <c r="F9298" s="5" t="n">
        <v>36.4</v>
      </c>
      <c r="G9298" s="5" t="n">
        <v>27.3</v>
      </c>
      <c r="H9298" s="5" t="n">
        <v>16.83</v>
      </c>
      <c r="I9298" s="6">
        <f>IF(E9298&gt;=Markov!$B$3,1,0)</f>
        <v/>
      </c>
      <c r="J9298" s="6">
        <f>I9297</f>
        <v/>
      </c>
      <c r="K9298" s="7">
        <f>MAR1!$B$5+MAR1!$C$5*COS(2*PI()*$C9298/365)+MAR1!$D$5*SIN(2*PI()*$C9298/365)</f>
        <v/>
      </c>
      <c r="L9298" s="7">
        <f>MAR1!$B$6+MAR1!$C$6*COS(2*PI()*$C9298/365)+MAR1!$D$6*SIN(2*PI()*$C9298/365)</f>
        <v/>
      </c>
      <c r="M9298" s="7">
        <f>MAR1!$B$7+MAR1!$C$7*COS(2*PI()*$C9298/365)+MAR1!$D$7*SIN(2*PI()*$C9298/365)</f>
        <v/>
      </c>
      <c r="N9298" s="7">
        <f>F9298-K9298</f>
        <v/>
      </c>
      <c r="O9298" s="7">
        <f>G9298-L9298</f>
        <v/>
      </c>
      <c r="P9298" s="7">
        <f>H9298-M9298</f>
        <v/>
      </c>
      <c r="Q9298" s="7">
        <f>IF($I9298=1,(N9298-MAR1!$B$11)/MAR1!$D$11,(N9298-MAR1!$C$11)/MAR1!$E$11)</f>
        <v/>
      </c>
      <c r="R9298" s="7">
        <f>IF($I9298=1,(O9298-MAR1!$B$12)/MAR1!$D$12,(O9298-MAR1!$C$12)/MAR1!$E$12)</f>
        <v/>
      </c>
      <c r="S9298" s="7">
        <f>IF($I9298=1,(P9298-MAR1!$B$13)/MAR1!$D$13,(P9298-MAR1!$C$13)/MAR1!$E$13)</f>
        <v/>
      </c>
    </row>
    <row r="9299">
      <c r="A9299" s="5" t="n">
        <v>9298</v>
      </c>
      <c r="B9299" s="5" t="n">
        <v>26</v>
      </c>
      <c r="C9299" s="5" t="n">
        <v>173</v>
      </c>
      <c r="D9299" s="5" t="n">
        <v>6</v>
      </c>
      <c r="E9299" s="5" t="n">
        <v>0</v>
      </c>
      <c r="F9299" s="5" t="n">
        <v>35.2</v>
      </c>
      <c r="G9299" s="5" t="n">
        <v>27</v>
      </c>
      <c r="H9299" s="5" t="n">
        <v>14.02</v>
      </c>
      <c r="I9299" s="6">
        <f>IF(E9299&gt;=Markov!$B$3,1,0)</f>
        <v/>
      </c>
      <c r="J9299" s="6">
        <f>I9298</f>
        <v/>
      </c>
      <c r="K9299" s="7">
        <f>MAR1!$B$5+MAR1!$C$5*COS(2*PI()*$C9299/365)+MAR1!$D$5*SIN(2*PI()*$C9299/365)</f>
        <v/>
      </c>
      <c r="L9299" s="7">
        <f>MAR1!$B$6+MAR1!$C$6*COS(2*PI()*$C9299/365)+MAR1!$D$6*SIN(2*PI()*$C9299/365)</f>
        <v/>
      </c>
      <c r="M9299" s="7">
        <f>MAR1!$B$7+MAR1!$C$7*COS(2*PI()*$C9299/365)+MAR1!$D$7*SIN(2*PI()*$C9299/365)</f>
        <v/>
      </c>
      <c r="N9299" s="7">
        <f>F9299-K9299</f>
        <v/>
      </c>
      <c r="O9299" s="7">
        <f>G9299-L9299</f>
        <v/>
      </c>
      <c r="P9299" s="7">
        <f>H9299-M9299</f>
        <v/>
      </c>
      <c r="Q9299" s="7">
        <f>IF($I9299=1,(N9299-MAR1!$B$11)/MAR1!$D$11,(N9299-MAR1!$C$11)/MAR1!$E$11)</f>
        <v/>
      </c>
      <c r="R9299" s="7">
        <f>IF($I9299=1,(O9299-MAR1!$B$12)/MAR1!$D$12,(O9299-MAR1!$C$12)/MAR1!$E$12)</f>
        <v/>
      </c>
      <c r="S9299" s="7">
        <f>IF($I9299=1,(P9299-MAR1!$B$13)/MAR1!$D$13,(P9299-MAR1!$C$13)/MAR1!$E$13)</f>
        <v/>
      </c>
    </row>
    <row r="9300">
      <c r="A9300" s="5" t="n">
        <v>9299</v>
      </c>
      <c r="B9300" s="5" t="n">
        <v>26</v>
      </c>
      <c r="C9300" s="5" t="n">
        <v>174</v>
      </c>
      <c r="D9300" s="5" t="n">
        <v>6</v>
      </c>
      <c r="E9300" s="5" t="n">
        <v>0</v>
      </c>
      <c r="F9300" s="5" t="n">
        <v>33.3</v>
      </c>
      <c r="G9300" s="5" t="n">
        <v>26.3</v>
      </c>
      <c r="H9300" s="5" t="n">
        <v>15.47</v>
      </c>
      <c r="I9300" s="6">
        <f>IF(E9300&gt;=Markov!$B$3,1,0)</f>
        <v/>
      </c>
      <c r="J9300" s="6">
        <f>I9299</f>
        <v/>
      </c>
      <c r="K9300" s="7">
        <f>MAR1!$B$5+MAR1!$C$5*COS(2*PI()*$C9300/365)+MAR1!$D$5*SIN(2*PI()*$C9300/365)</f>
        <v/>
      </c>
      <c r="L9300" s="7">
        <f>MAR1!$B$6+MAR1!$C$6*COS(2*PI()*$C9300/365)+MAR1!$D$6*SIN(2*PI()*$C9300/365)</f>
        <v/>
      </c>
      <c r="M9300" s="7">
        <f>MAR1!$B$7+MAR1!$C$7*COS(2*PI()*$C9300/365)+MAR1!$D$7*SIN(2*PI()*$C9300/365)</f>
        <v/>
      </c>
      <c r="N9300" s="7">
        <f>F9300-K9300</f>
        <v/>
      </c>
      <c r="O9300" s="7">
        <f>G9300-L9300</f>
        <v/>
      </c>
      <c r="P9300" s="7">
        <f>H9300-M9300</f>
        <v/>
      </c>
      <c r="Q9300" s="7">
        <f>IF($I9300=1,(N9300-MAR1!$B$11)/MAR1!$D$11,(N9300-MAR1!$C$11)/MAR1!$E$11)</f>
        <v/>
      </c>
      <c r="R9300" s="7">
        <f>IF($I9300=1,(O9300-MAR1!$B$12)/MAR1!$D$12,(O9300-MAR1!$C$12)/MAR1!$E$12)</f>
        <v/>
      </c>
      <c r="S9300" s="7">
        <f>IF($I9300=1,(P9300-MAR1!$B$13)/MAR1!$D$13,(P9300-MAR1!$C$13)/MAR1!$E$13)</f>
        <v/>
      </c>
    </row>
    <row r="9301">
      <c r="A9301" s="5" t="n">
        <v>9300</v>
      </c>
      <c r="B9301" s="5" t="n">
        <v>26</v>
      </c>
      <c r="C9301" s="5" t="n">
        <v>175</v>
      </c>
      <c r="D9301" s="5" t="n">
        <v>6</v>
      </c>
      <c r="E9301" s="5" t="n">
        <v>0</v>
      </c>
      <c r="F9301" s="5" t="n">
        <v>34.9</v>
      </c>
      <c r="G9301" s="5" t="n">
        <v>26.1</v>
      </c>
      <c r="H9301" s="5" t="n">
        <v>18.27</v>
      </c>
      <c r="I9301" s="6">
        <f>IF(E9301&gt;=Markov!$B$3,1,0)</f>
        <v/>
      </c>
      <c r="J9301" s="6">
        <f>I9300</f>
        <v/>
      </c>
      <c r="K9301" s="7">
        <f>MAR1!$B$5+MAR1!$C$5*COS(2*PI()*$C9301/365)+MAR1!$D$5*SIN(2*PI()*$C9301/365)</f>
        <v/>
      </c>
      <c r="L9301" s="7">
        <f>MAR1!$B$6+MAR1!$C$6*COS(2*PI()*$C9301/365)+MAR1!$D$6*SIN(2*PI()*$C9301/365)</f>
        <v/>
      </c>
      <c r="M9301" s="7">
        <f>MAR1!$B$7+MAR1!$C$7*COS(2*PI()*$C9301/365)+MAR1!$D$7*SIN(2*PI()*$C9301/365)</f>
        <v/>
      </c>
      <c r="N9301" s="7">
        <f>F9301-K9301</f>
        <v/>
      </c>
      <c r="O9301" s="7">
        <f>G9301-L9301</f>
        <v/>
      </c>
      <c r="P9301" s="7">
        <f>H9301-M9301</f>
        <v/>
      </c>
      <c r="Q9301" s="7">
        <f>IF($I9301=1,(N9301-MAR1!$B$11)/MAR1!$D$11,(N9301-MAR1!$C$11)/MAR1!$E$11)</f>
        <v/>
      </c>
      <c r="R9301" s="7">
        <f>IF($I9301=1,(O9301-MAR1!$B$12)/MAR1!$D$12,(O9301-MAR1!$C$12)/MAR1!$E$12)</f>
        <v/>
      </c>
      <c r="S9301" s="7">
        <f>IF($I9301=1,(P9301-MAR1!$B$13)/MAR1!$D$13,(P9301-MAR1!$C$13)/MAR1!$E$13)</f>
        <v/>
      </c>
    </row>
    <row r="9302">
      <c r="A9302" s="5" t="n">
        <v>9301</v>
      </c>
      <c r="B9302" s="5" t="n">
        <v>26</v>
      </c>
      <c r="C9302" s="5" t="n">
        <v>176</v>
      </c>
      <c r="D9302" s="5" t="n">
        <v>6</v>
      </c>
      <c r="E9302" s="5" t="n">
        <v>0</v>
      </c>
      <c r="F9302" s="5" t="n">
        <v>32.9</v>
      </c>
      <c r="G9302" s="5" t="n">
        <v>23.6</v>
      </c>
      <c r="H9302" s="5" t="n">
        <v>16.96</v>
      </c>
      <c r="I9302" s="6">
        <f>IF(E9302&gt;=Markov!$B$3,1,0)</f>
        <v/>
      </c>
      <c r="J9302" s="6">
        <f>I9301</f>
        <v/>
      </c>
      <c r="K9302" s="7">
        <f>MAR1!$B$5+MAR1!$C$5*COS(2*PI()*$C9302/365)+MAR1!$D$5*SIN(2*PI()*$C9302/365)</f>
        <v/>
      </c>
      <c r="L9302" s="7">
        <f>MAR1!$B$6+MAR1!$C$6*COS(2*PI()*$C9302/365)+MAR1!$D$6*SIN(2*PI()*$C9302/365)</f>
        <v/>
      </c>
      <c r="M9302" s="7">
        <f>MAR1!$B$7+MAR1!$C$7*COS(2*PI()*$C9302/365)+MAR1!$D$7*SIN(2*PI()*$C9302/365)</f>
        <v/>
      </c>
      <c r="N9302" s="7">
        <f>F9302-K9302</f>
        <v/>
      </c>
      <c r="O9302" s="7">
        <f>G9302-L9302</f>
        <v/>
      </c>
      <c r="P9302" s="7">
        <f>H9302-M9302</f>
        <v/>
      </c>
      <c r="Q9302" s="7">
        <f>IF($I9302=1,(N9302-MAR1!$B$11)/MAR1!$D$11,(N9302-MAR1!$C$11)/MAR1!$E$11)</f>
        <v/>
      </c>
      <c r="R9302" s="7">
        <f>IF($I9302=1,(O9302-MAR1!$B$12)/MAR1!$D$12,(O9302-MAR1!$C$12)/MAR1!$E$12)</f>
        <v/>
      </c>
      <c r="S9302" s="7">
        <f>IF($I9302=1,(P9302-MAR1!$B$13)/MAR1!$D$13,(P9302-MAR1!$C$13)/MAR1!$E$13)</f>
        <v/>
      </c>
    </row>
    <row r="9303">
      <c r="A9303" s="5" t="n">
        <v>9302</v>
      </c>
      <c r="B9303" s="5" t="n">
        <v>26</v>
      </c>
      <c r="C9303" s="5" t="n">
        <v>177</v>
      </c>
      <c r="D9303" s="5" t="n">
        <v>6</v>
      </c>
      <c r="E9303" s="5" t="n">
        <v>0</v>
      </c>
      <c r="F9303" s="5" t="n">
        <v>31</v>
      </c>
      <c r="G9303" s="5" t="n">
        <v>24.9</v>
      </c>
      <c r="H9303" s="5" t="n">
        <v>14.92</v>
      </c>
      <c r="I9303" s="6">
        <f>IF(E9303&gt;=Markov!$B$3,1,0)</f>
        <v/>
      </c>
      <c r="J9303" s="6">
        <f>I9302</f>
        <v/>
      </c>
      <c r="K9303" s="7">
        <f>MAR1!$B$5+MAR1!$C$5*COS(2*PI()*$C9303/365)+MAR1!$D$5*SIN(2*PI()*$C9303/365)</f>
        <v/>
      </c>
      <c r="L9303" s="7">
        <f>MAR1!$B$6+MAR1!$C$6*COS(2*PI()*$C9303/365)+MAR1!$D$6*SIN(2*PI()*$C9303/365)</f>
        <v/>
      </c>
      <c r="M9303" s="7">
        <f>MAR1!$B$7+MAR1!$C$7*COS(2*PI()*$C9303/365)+MAR1!$D$7*SIN(2*PI()*$C9303/365)</f>
        <v/>
      </c>
      <c r="N9303" s="7">
        <f>F9303-K9303</f>
        <v/>
      </c>
      <c r="O9303" s="7">
        <f>G9303-L9303</f>
        <v/>
      </c>
      <c r="P9303" s="7">
        <f>H9303-M9303</f>
        <v/>
      </c>
      <c r="Q9303" s="7">
        <f>IF($I9303=1,(N9303-MAR1!$B$11)/MAR1!$D$11,(N9303-MAR1!$C$11)/MAR1!$E$11)</f>
        <v/>
      </c>
      <c r="R9303" s="7">
        <f>IF($I9303=1,(O9303-MAR1!$B$12)/MAR1!$D$12,(O9303-MAR1!$C$12)/MAR1!$E$12)</f>
        <v/>
      </c>
      <c r="S9303" s="7">
        <f>IF($I9303=1,(P9303-MAR1!$B$13)/MAR1!$D$13,(P9303-MAR1!$C$13)/MAR1!$E$13)</f>
        <v/>
      </c>
    </row>
    <row r="9304">
      <c r="A9304" s="5" t="n">
        <v>9303</v>
      </c>
      <c r="B9304" s="5" t="n">
        <v>26</v>
      </c>
      <c r="C9304" s="5" t="n">
        <v>178</v>
      </c>
      <c r="D9304" s="5" t="n">
        <v>6</v>
      </c>
      <c r="E9304" s="5" t="n">
        <v>0</v>
      </c>
      <c r="F9304" s="5" t="n">
        <v>31.9</v>
      </c>
      <c r="G9304" s="5" t="n">
        <v>24.8</v>
      </c>
      <c r="H9304" s="5" t="n">
        <v>16.11</v>
      </c>
      <c r="I9304" s="6">
        <f>IF(E9304&gt;=Markov!$B$3,1,0)</f>
        <v/>
      </c>
      <c r="J9304" s="6">
        <f>I9303</f>
        <v/>
      </c>
      <c r="K9304" s="7">
        <f>MAR1!$B$5+MAR1!$C$5*COS(2*PI()*$C9304/365)+MAR1!$D$5*SIN(2*PI()*$C9304/365)</f>
        <v/>
      </c>
      <c r="L9304" s="7">
        <f>MAR1!$B$6+MAR1!$C$6*COS(2*PI()*$C9304/365)+MAR1!$D$6*SIN(2*PI()*$C9304/365)</f>
        <v/>
      </c>
      <c r="M9304" s="7">
        <f>MAR1!$B$7+MAR1!$C$7*COS(2*PI()*$C9304/365)+MAR1!$D$7*SIN(2*PI()*$C9304/365)</f>
        <v/>
      </c>
      <c r="N9304" s="7">
        <f>F9304-K9304</f>
        <v/>
      </c>
      <c r="O9304" s="7">
        <f>G9304-L9304</f>
        <v/>
      </c>
      <c r="P9304" s="7">
        <f>H9304-M9304</f>
        <v/>
      </c>
      <c r="Q9304" s="7">
        <f>IF($I9304=1,(N9304-MAR1!$B$11)/MAR1!$D$11,(N9304-MAR1!$C$11)/MAR1!$E$11)</f>
        <v/>
      </c>
      <c r="R9304" s="7">
        <f>IF($I9304=1,(O9304-MAR1!$B$12)/MAR1!$D$12,(O9304-MAR1!$C$12)/MAR1!$E$12)</f>
        <v/>
      </c>
      <c r="S9304" s="7">
        <f>IF($I9304=1,(P9304-MAR1!$B$13)/MAR1!$D$13,(P9304-MAR1!$C$13)/MAR1!$E$13)</f>
        <v/>
      </c>
    </row>
    <row r="9305">
      <c r="A9305" s="5" t="n">
        <v>9304</v>
      </c>
      <c r="B9305" s="5" t="n">
        <v>26</v>
      </c>
      <c r="C9305" s="5" t="n">
        <v>179</v>
      </c>
      <c r="D9305" s="5" t="n">
        <v>6</v>
      </c>
      <c r="E9305" s="5" t="n">
        <v>0</v>
      </c>
      <c r="F9305" s="5" t="n">
        <v>34.3</v>
      </c>
      <c r="G9305" s="5" t="n">
        <v>24.9</v>
      </c>
      <c r="H9305" s="5" t="n">
        <v>18.07</v>
      </c>
      <c r="I9305" s="6">
        <f>IF(E9305&gt;=Markov!$B$3,1,0)</f>
        <v/>
      </c>
      <c r="J9305" s="6">
        <f>I9304</f>
        <v/>
      </c>
      <c r="K9305" s="7">
        <f>MAR1!$B$5+MAR1!$C$5*COS(2*PI()*$C9305/365)+MAR1!$D$5*SIN(2*PI()*$C9305/365)</f>
        <v/>
      </c>
      <c r="L9305" s="7">
        <f>MAR1!$B$6+MAR1!$C$6*COS(2*PI()*$C9305/365)+MAR1!$D$6*SIN(2*PI()*$C9305/365)</f>
        <v/>
      </c>
      <c r="M9305" s="7">
        <f>MAR1!$B$7+MAR1!$C$7*COS(2*PI()*$C9305/365)+MAR1!$D$7*SIN(2*PI()*$C9305/365)</f>
        <v/>
      </c>
      <c r="N9305" s="7">
        <f>F9305-K9305</f>
        <v/>
      </c>
      <c r="O9305" s="7">
        <f>G9305-L9305</f>
        <v/>
      </c>
      <c r="P9305" s="7">
        <f>H9305-M9305</f>
        <v/>
      </c>
      <c r="Q9305" s="7">
        <f>IF($I9305=1,(N9305-MAR1!$B$11)/MAR1!$D$11,(N9305-MAR1!$C$11)/MAR1!$E$11)</f>
        <v/>
      </c>
      <c r="R9305" s="7">
        <f>IF($I9305=1,(O9305-MAR1!$B$12)/MAR1!$D$12,(O9305-MAR1!$C$12)/MAR1!$E$12)</f>
        <v/>
      </c>
      <c r="S9305" s="7">
        <f>IF($I9305=1,(P9305-MAR1!$B$13)/MAR1!$D$13,(P9305-MAR1!$C$13)/MAR1!$E$13)</f>
        <v/>
      </c>
    </row>
    <row r="9306">
      <c r="A9306" s="5" t="n">
        <v>9305</v>
      </c>
      <c r="B9306" s="5" t="n">
        <v>26</v>
      </c>
      <c r="C9306" s="5" t="n">
        <v>180</v>
      </c>
      <c r="D9306" s="5" t="n">
        <v>6</v>
      </c>
      <c r="E9306" s="5" t="n">
        <v>0</v>
      </c>
      <c r="F9306" s="5" t="n">
        <v>34.2</v>
      </c>
      <c r="G9306" s="5" t="n">
        <v>24.7</v>
      </c>
      <c r="H9306" s="5" t="n">
        <v>23.6</v>
      </c>
      <c r="I9306" s="6">
        <f>IF(E9306&gt;=Markov!$B$3,1,0)</f>
        <v/>
      </c>
      <c r="J9306" s="6">
        <f>I9305</f>
        <v/>
      </c>
      <c r="K9306" s="7">
        <f>MAR1!$B$5+MAR1!$C$5*COS(2*PI()*$C9306/365)+MAR1!$D$5*SIN(2*PI()*$C9306/365)</f>
        <v/>
      </c>
      <c r="L9306" s="7">
        <f>MAR1!$B$6+MAR1!$C$6*COS(2*PI()*$C9306/365)+MAR1!$D$6*SIN(2*PI()*$C9306/365)</f>
        <v/>
      </c>
      <c r="M9306" s="7">
        <f>MAR1!$B$7+MAR1!$C$7*COS(2*PI()*$C9306/365)+MAR1!$D$7*SIN(2*PI()*$C9306/365)</f>
        <v/>
      </c>
      <c r="N9306" s="7">
        <f>F9306-K9306</f>
        <v/>
      </c>
      <c r="O9306" s="7">
        <f>G9306-L9306</f>
        <v/>
      </c>
      <c r="P9306" s="7">
        <f>H9306-M9306</f>
        <v/>
      </c>
      <c r="Q9306" s="7">
        <f>IF($I9306=1,(N9306-MAR1!$B$11)/MAR1!$D$11,(N9306-MAR1!$C$11)/MAR1!$E$11)</f>
        <v/>
      </c>
      <c r="R9306" s="7">
        <f>IF($I9306=1,(O9306-MAR1!$B$12)/MAR1!$D$12,(O9306-MAR1!$C$12)/MAR1!$E$12)</f>
        <v/>
      </c>
      <c r="S9306" s="7">
        <f>IF($I9306=1,(P9306-MAR1!$B$13)/MAR1!$D$13,(P9306-MAR1!$C$13)/MAR1!$E$13)</f>
        <v/>
      </c>
    </row>
    <row r="9307">
      <c r="A9307" s="5" t="n">
        <v>9306</v>
      </c>
      <c r="B9307" s="5" t="n">
        <v>26</v>
      </c>
      <c r="C9307" s="5" t="n">
        <v>181</v>
      </c>
      <c r="D9307" s="5" t="n">
        <v>6</v>
      </c>
      <c r="E9307" s="5" t="n">
        <v>20.7</v>
      </c>
      <c r="F9307" s="5" t="n">
        <v>31.2</v>
      </c>
      <c r="G9307" s="5" t="n">
        <v>24.8</v>
      </c>
      <c r="H9307" s="5" t="n">
        <v>18.19</v>
      </c>
      <c r="I9307" s="6">
        <f>IF(E9307&gt;=Markov!$B$3,1,0)</f>
        <v/>
      </c>
      <c r="J9307" s="6">
        <f>I9306</f>
        <v/>
      </c>
      <c r="K9307" s="7">
        <f>MAR1!$B$5+MAR1!$C$5*COS(2*PI()*$C9307/365)+MAR1!$D$5*SIN(2*PI()*$C9307/365)</f>
        <v/>
      </c>
      <c r="L9307" s="7">
        <f>MAR1!$B$6+MAR1!$C$6*COS(2*PI()*$C9307/365)+MAR1!$D$6*SIN(2*PI()*$C9307/365)</f>
        <v/>
      </c>
      <c r="M9307" s="7">
        <f>MAR1!$B$7+MAR1!$C$7*COS(2*PI()*$C9307/365)+MAR1!$D$7*SIN(2*PI()*$C9307/365)</f>
        <v/>
      </c>
      <c r="N9307" s="7">
        <f>F9307-K9307</f>
        <v/>
      </c>
      <c r="O9307" s="7">
        <f>G9307-L9307</f>
        <v/>
      </c>
      <c r="P9307" s="7">
        <f>H9307-M9307</f>
        <v/>
      </c>
      <c r="Q9307" s="7">
        <f>IF($I9307=1,(N9307-MAR1!$B$11)/MAR1!$D$11,(N9307-MAR1!$C$11)/MAR1!$E$11)</f>
        <v/>
      </c>
      <c r="R9307" s="7">
        <f>IF($I9307=1,(O9307-MAR1!$B$12)/MAR1!$D$12,(O9307-MAR1!$C$12)/MAR1!$E$12)</f>
        <v/>
      </c>
      <c r="S9307" s="7">
        <f>IF($I9307=1,(P9307-MAR1!$B$13)/MAR1!$D$13,(P9307-MAR1!$C$13)/MAR1!$E$13)</f>
        <v/>
      </c>
    </row>
    <row r="9308">
      <c r="A9308" s="5" t="n">
        <v>9307</v>
      </c>
      <c r="B9308" s="5" t="n">
        <v>26</v>
      </c>
      <c r="C9308" s="5" t="n">
        <v>182</v>
      </c>
      <c r="D9308" s="5" t="n">
        <v>7</v>
      </c>
      <c r="E9308" s="5" t="n">
        <v>0</v>
      </c>
      <c r="F9308" s="5" t="n">
        <v>33.4</v>
      </c>
      <c r="G9308" s="5" t="n">
        <v>24.7</v>
      </c>
      <c r="H9308" s="5" t="n">
        <v>15.46</v>
      </c>
      <c r="I9308" s="6">
        <f>IF(E9308&gt;=Markov!$B$3,1,0)</f>
        <v/>
      </c>
      <c r="J9308" s="6">
        <f>I9307</f>
        <v/>
      </c>
      <c r="K9308" s="7">
        <f>MAR1!$B$5+MAR1!$C$5*COS(2*PI()*$C9308/365)+MAR1!$D$5*SIN(2*PI()*$C9308/365)</f>
        <v/>
      </c>
      <c r="L9308" s="7">
        <f>MAR1!$B$6+MAR1!$C$6*COS(2*PI()*$C9308/365)+MAR1!$D$6*SIN(2*PI()*$C9308/365)</f>
        <v/>
      </c>
      <c r="M9308" s="7">
        <f>MAR1!$B$7+MAR1!$C$7*COS(2*PI()*$C9308/365)+MAR1!$D$7*SIN(2*PI()*$C9308/365)</f>
        <v/>
      </c>
      <c r="N9308" s="7">
        <f>F9308-K9308</f>
        <v/>
      </c>
      <c r="O9308" s="7">
        <f>G9308-L9308</f>
        <v/>
      </c>
      <c r="P9308" s="7">
        <f>H9308-M9308</f>
        <v/>
      </c>
      <c r="Q9308" s="7">
        <f>IF($I9308=1,(N9308-MAR1!$B$11)/MAR1!$D$11,(N9308-MAR1!$C$11)/MAR1!$E$11)</f>
        <v/>
      </c>
      <c r="R9308" s="7">
        <f>IF($I9308=1,(O9308-MAR1!$B$12)/MAR1!$D$12,(O9308-MAR1!$C$12)/MAR1!$E$12)</f>
        <v/>
      </c>
      <c r="S9308" s="7">
        <f>IF($I9308=1,(P9308-MAR1!$B$13)/MAR1!$D$13,(P9308-MAR1!$C$13)/MAR1!$E$13)</f>
        <v/>
      </c>
    </row>
    <row r="9309">
      <c r="A9309" s="5" t="n">
        <v>9308</v>
      </c>
      <c r="B9309" s="5" t="n">
        <v>26</v>
      </c>
      <c r="C9309" s="5" t="n">
        <v>183</v>
      </c>
      <c r="D9309" s="5" t="n">
        <v>7</v>
      </c>
      <c r="E9309" s="5" t="n">
        <v>4.1</v>
      </c>
      <c r="F9309" s="5" t="n">
        <v>30.6</v>
      </c>
      <c r="G9309" s="5" t="n">
        <v>25.1</v>
      </c>
      <c r="H9309" s="5" t="n">
        <v>18.16</v>
      </c>
      <c r="I9309" s="6">
        <f>IF(E9309&gt;=Markov!$B$3,1,0)</f>
        <v/>
      </c>
      <c r="J9309" s="6">
        <f>I9308</f>
        <v/>
      </c>
      <c r="K9309" s="7">
        <f>MAR1!$B$5+MAR1!$C$5*COS(2*PI()*$C9309/365)+MAR1!$D$5*SIN(2*PI()*$C9309/365)</f>
        <v/>
      </c>
      <c r="L9309" s="7">
        <f>MAR1!$B$6+MAR1!$C$6*COS(2*PI()*$C9309/365)+MAR1!$D$6*SIN(2*PI()*$C9309/365)</f>
        <v/>
      </c>
      <c r="M9309" s="7">
        <f>MAR1!$B$7+MAR1!$C$7*COS(2*PI()*$C9309/365)+MAR1!$D$7*SIN(2*PI()*$C9309/365)</f>
        <v/>
      </c>
      <c r="N9309" s="7">
        <f>F9309-K9309</f>
        <v/>
      </c>
      <c r="O9309" s="7">
        <f>G9309-L9309</f>
        <v/>
      </c>
      <c r="P9309" s="7">
        <f>H9309-M9309</f>
        <v/>
      </c>
      <c r="Q9309" s="7">
        <f>IF($I9309=1,(N9309-MAR1!$B$11)/MAR1!$D$11,(N9309-MAR1!$C$11)/MAR1!$E$11)</f>
        <v/>
      </c>
      <c r="R9309" s="7">
        <f>IF($I9309=1,(O9309-MAR1!$B$12)/MAR1!$D$12,(O9309-MAR1!$C$12)/MAR1!$E$12)</f>
        <v/>
      </c>
      <c r="S9309" s="7">
        <f>IF($I9309=1,(P9309-MAR1!$B$13)/MAR1!$D$13,(P9309-MAR1!$C$13)/MAR1!$E$13)</f>
        <v/>
      </c>
    </row>
    <row r="9310">
      <c r="A9310" s="5" t="n">
        <v>9309</v>
      </c>
      <c r="B9310" s="5" t="n">
        <v>26</v>
      </c>
      <c r="C9310" s="5" t="n">
        <v>184</v>
      </c>
      <c r="D9310" s="5" t="n">
        <v>7</v>
      </c>
      <c r="E9310" s="5" t="n">
        <v>24.2</v>
      </c>
      <c r="F9310" s="5" t="n">
        <v>32.3</v>
      </c>
      <c r="G9310" s="5" t="n">
        <v>26</v>
      </c>
      <c r="H9310" s="5" t="n">
        <v>15.27</v>
      </c>
      <c r="I9310" s="6">
        <f>IF(E9310&gt;=Markov!$B$3,1,0)</f>
        <v/>
      </c>
      <c r="J9310" s="6">
        <f>I9309</f>
        <v/>
      </c>
      <c r="K9310" s="7">
        <f>MAR1!$B$5+MAR1!$C$5*COS(2*PI()*$C9310/365)+MAR1!$D$5*SIN(2*PI()*$C9310/365)</f>
        <v/>
      </c>
      <c r="L9310" s="7">
        <f>MAR1!$B$6+MAR1!$C$6*COS(2*PI()*$C9310/365)+MAR1!$D$6*SIN(2*PI()*$C9310/365)</f>
        <v/>
      </c>
      <c r="M9310" s="7">
        <f>MAR1!$B$7+MAR1!$C$7*COS(2*PI()*$C9310/365)+MAR1!$D$7*SIN(2*PI()*$C9310/365)</f>
        <v/>
      </c>
      <c r="N9310" s="7">
        <f>F9310-K9310</f>
        <v/>
      </c>
      <c r="O9310" s="7">
        <f>G9310-L9310</f>
        <v/>
      </c>
      <c r="P9310" s="7">
        <f>H9310-M9310</f>
        <v/>
      </c>
      <c r="Q9310" s="7">
        <f>IF($I9310=1,(N9310-MAR1!$B$11)/MAR1!$D$11,(N9310-MAR1!$C$11)/MAR1!$E$11)</f>
        <v/>
      </c>
      <c r="R9310" s="7">
        <f>IF($I9310=1,(O9310-MAR1!$B$12)/MAR1!$D$12,(O9310-MAR1!$C$12)/MAR1!$E$12)</f>
        <v/>
      </c>
      <c r="S9310" s="7">
        <f>IF($I9310=1,(P9310-MAR1!$B$13)/MAR1!$D$13,(P9310-MAR1!$C$13)/MAR1!$E$13)</f>
        <v/>
      </c>
    </row>
    <row r="9311">
      <c r="A9311" s="5" t="n">
        <v>9310</v>
      </c>
      <c r="B9311" s="5" t="n">
        <v>26</v>
      </c>
      <c r="C9311" s="5" t="n">
        <v>185</v>
      </c>
      <c r="D9311" s="5" t="n">
        <v>7</v>
      </c>
      <c r="E9311" s="5" t="n">
        <v>0.8</v>
      </c>
      <c r="F9311" s="5" t="n">
        <v>33.7</v>
      </c>
      <c r="G9311" s="5" t="n">
        <v>26.6</v>
      </c>
      <c r="H9311" s="5" t="n">
        <v>16.59</v>
      </c>
      <c r="I9311" s="6">
        <f>IF(E9311&gt;=Markov!$B$3,1,0)</f>
        <v/>
      </c>
      <c r="J9311" s="6">
        <f>I9310</f>
        <v/>
      </c>
      <c r="K9311" s="7">
        <f>MAR1!$B$5+MAR1!$C$5*COS(2*PI()*$C9311/365)+MAR1!$D$5*SIN(2*PI()*$C9311/365)</f>
        <v/>
      </c>
      <c r="L9311" s="7">
        <f>MAR1!$B$6+MAR1!$C$6*COS(2*PI()*$C9311/365)+MAR1!$D$6*SIN(2*PI()*$C9311/365)</f>
        <v/>
      </c>
      <c r="M9311" s="7">
        <f>MAR1!$B$7+MAR1!$C$7*COS(2*PI()*$C9311/365)+MAR1!$D$7*SIN(2*PI()*$C9311/365)</f>
        <v/>
      </c>
      <c r="N9311" s="7">
        <f>F9311-K9311</f>
        <v/>
      </c>
      <c r="O9311" s="7">
        <f>G9311-L9311</f>
        <v/>
      </c>
      <c r="P9311" s="7">
        <f>H9311-M9311</f>
        <v/>
      </c>
      <c r="Q9311" s="7">
        <f>IF($I9311=1,(N9311-MAR1!$B$11)/MAR1!$D$11,(N9311-MAR1!$C$11)/MAR1!$E$11)</f>
        <v/>
      </c>
      <c r="R9311" s="7">
        <f>IF($I9311=1,(O9311-MAR1!$B$12)/MAR1!$D$12,(O9311-MAR1!$C$12)/MAR1!$E$12)</f>
        <v/>
      </c>
      <c r="S9311" s="7">
        <f>IF($I9311=1,(P9311-MAR1!$B$13)/MAR1!$D$13,(P9311-MAR1!$C$13)/MAR1!$E$13)</f>
        <v/>
      </c>
    </row>
    <row r="9312">
      <c r="A9312" s="5" t="n">
        <v>9311</v>
      </c>
      <c r="B9312" s="5" t="n">
        <v>26</v>
      </c>
      <c r="C9312" s="5" t="n">
        <v>186</v>
      </c>
      <c r="D9312" s="5" t="n">
        <v>7</v>
      </c>
      <c r="E9312" s="5" t="n">
        <v>2.7</v>
      </c>
      <c r="F9312" s="5" t="n">
        <v>35.7</v>
      </c>
      <c r="G9312" s="5" t="n">
        <v>29.1</v>
      </c>
      <c r="H9312" s="5" t="n">
        <v>20.32</v>
      </c>
      <c r="I9312" s="6">
        <f>IF(E9312&gt;=Markov!$B$3,1,0)</f>
        <v/>
      </c>
      <c r="J9312" s="6">
        <f>I9311</f>
        <v/>
      </c>
      <c r="K9312" s="7">
        <f>MAR1!$B$5+MAR1!$C$5*COS(2*PI()*$C9312/365)+MAR1!$D$5*SIN(2*PI()*$C9312/365)</f>
        <v/>
      </c>
      <c r="L9312" s="7">
        <f>MAR1!$B$6+MAR1!$C$6*COS(2*PI()*$C9312/365)+MAR1!$D$6*SIN(2*PI()*$C9312/365)</f>
        <v/>
      </c>
      <c r="M9312" s="7">
        <f>MAR1!$B$7+MAR1!$C$7*COS(2*PI()*$C9312/365)+MAR1!$D$7*SIN(2*PI()*$C9312/365)</f>
        <v/>
      </c>
      <c r="N9312" s="7">
        <f>F9312-K9312</f>
        <v/>
      </c>
      <c r="O9312" s="7">
        <f>G9312-L9312</f>
        <v/>
      </c>
      <c r="P9312" s="7">
        <f>H9312-M9312</f>
        <v/>
      </c>
      <c r="Q9312" s="7">
        <f>IF($I9312=1,(N9312-MAR1!$B$11)/MAR1!$D$11,(N9312-MAR1!$C$11)/MAR1!$E$11)</f>
        <v/>
      </c>
      <c r="R9312" s="7">
        <f>IF($I9312=1,(O9312-MAR1!$B$12)/MAR1!$D$12,(O9312-MAR1!$C$12)/MAR1!$E$12)</f>
        <v/>
      </c>
      <c r="S9312" s="7">
        <f>IF($I9312=1,(P9312-MAR1!$B$13)/MAR1!$D$13,(P9312-MAR1!$C$13)/MAR1!$E$13)</f>
        <v/>
      </c>
    </row>
    <row r="9313">
      <c r="A9313" s="5" t="n">
        <v>9312</v>
      </c>
      <c r="B9313" s="5" t="n">
        <v>26</v>
      </c>
      <c r="C9313" s="5" t="n">
        <v>187</v>
      </c>
      <c r="D9313" s="5" t="n">
        <v>7</v>
      </c>
      <c r="E9313" s="5" t="n">
        <v>12.3</v>
      </c>
      <c r="F9313" s="5" t="n">
        <v>34.9</v>
      </c>
      <c r="G9313" s="5" t="n">
        <v>28.2</v>
      </c>
      <c r="H9313" s="5" t="n">
        <v>14.83</v>
      </c>
      <c r="I9313" s="6">
        <f>IF(E9313&gt;=Markov!$B$3,1,0)</f>
        <v/>
      </c>
      <c r="J9313" s="6">
        <f>I9312</f>
        <v/>
      </c>
      <c r="K9313" s="7">
        <f>MAR1!$B$5+MAR1!$C$5*COS(2*PI()*$C9313/365)+MAR1!$D$5*SIN(2*PI()*$C9313/365)</f>
        <v/>
      </c>
      <c r="L9313" s="7">
        <f>MAR1!$B$6+MAR1!$C$6*COS(2*PI()*$C9313/365)+MAR1!$D$6*SIN(2*PI()*$C9313/365)</f>
        <v/>
      </c>
      <c r="M9313" s="7">
        <f>MAR1!$B$7+MAR1!$C$7*COS(2*PI()*$C9313/365)+MAR1!$D$7*SIN(2*PI()*$C9313/365)</f>
        <v/>
      </c>
      <c r="N9313" s="7">
        <f>F9313-K9313</f>
        <v/>
      </c>
      <c r="O9313" s="7">
        <f>G9313-L9313</f>
        <v/>
      </c>
      <c r="P9313" s="7">
        <f>H9313-M9313</f>
        <v/>
      </c>
      <c r="Q9313" s="7">
        <f>IF($I9313=1,(N9313-MAR1!$B$11)/MAR1!$D$11,(N9313-MAR1!$C$11)/MAR1!$E$11)</f>
        <v/>
      </c>
      <c r="R9313" s="7">
        <f>IF($I9313=1,(O9313-MAR1!$B$12)/MAR1!$D$12,(O9313-MAR1!$C$12)/MAR1!$E$12)</f>
        <v/>
      </c>
      <c r="S9313" s="7">
        <f>IF($I9313=1,(P9313-MAR1!$B$13)/MAR1!$D$13,(P9313-MAR1!$C$13)/MAR1!$E$13)</f>
        <v/>
      </c>
    </row>
    <row r="9314">
      <c r="A9314" s="5" t="n">
        <v>9313</v>
      </c>
      <c r="B9314" s="5" t="n">
        <v>26</v>
      </c>
      <c r="C9314" s="5" t="n">
        <v>188</v>
      </c>
      <c r="D9314" s="5" t="n">
        <v>7</v>
      </c>
      <c r="E9314" s="5" t="n">
        <v>38</v>
      </c>
      <c r="F9314" s="5" t="n">
        <v>33.9</v>
      </c>
      <c r="G9314" s="5" t="n">
        <v>28.8</v>
      </c>
      <c r="H9314" s="5" t="n">
        <v>18.17</v>
      </c>
      <c r="I9314" s="6">
        <f>IF(E9314&gt;=Markov!$B$3,1,0)</f>
        <v/>
      </c>
      <c r="J9314" s="6">
        <f>I9313</f>
        <v/>
      </c>
      <c r="K9314" s="7">
        <f>MAR1!$B$5+MAR1!$C$5*COS(2*PI()*$C9314/365)+MAR1!$D$5*SIN(2*PI()*$C9314/365)</f>
        <v/>
      </c>
      <c r="L9314" s="7">
        <f>MAR1!$B$6+MAR1!$C$6*COS(2*PI()*$C9314/365)+MAR1!$D$6*SIN(2*PI()*$C9314/365)</f>
        <v/>
      </c>
      <c r="M9314" s="7">
        <f>MAR1!$B$7+MAR1!$C$7*COS(2*PI()*$C9314/365)+MAR1!$D$7*SIN(2*PI()*$C9314/365)</f>
        <v/>
      </c>
      <c r="N9314" s="7">
        <f>F9314-K9314</f>
        <v/>
      </c>
      <c r="O9314" s="7">
        <f>G9314-L9314</f>
        <v/>
      </c>
      <c r="P9314" s="7">
        <f>H9314-M9314</f>
        <v/>
      </c>
      <c r="Q9314" s="7">
        <f>IF($I9314=1,(N9314-MAR1!$B$11)/MAR1!$D$11,(N9314-MAR1!$C$11)/MAR1!$E$11)</f>
        <v/>
      </c>
      <c r="R9314" s="7">
        <f>IF($I9314=1,(O9314-MAR1!$B$12)/MAR1!$D$12,(O9314-MAR1!$C$12)/MAR1!$E$12)</f>
        <v/>
      </c>
      <c r="S9314" s="7">
        <f>IF($I9314=1,(P9314-MAR1!$B$13)/MAR1!$D$13,(P9314-MAR1!$C$13)/MAR1!$E$13)</f>
        <v/>
      </c>
    </row>
    <row r="9315">
      <c r="A9315" s="5" t="n">
        <v>9314</v>
      </c>
      <c r="B9315" s="5" t="n">
        <v>26</v>
      </c>
      <c r="C9315" s="5" t="n">
        <v>189</v>
      </c>
      <c r="D9315" s="5" t="n">
        <v>7</v>
      </c>
      <c r="E9315" s="5" t="n">
        <v>53.9</v>
      </c>
      <c r="F9315" s="5" t="n">
        <v>34</v>
      </c>
      <c r="G9315" s="5" t="n">
        <v>28</v>
      </c>
      <c r="H9315" s="5" t="n">
        <v>16.12</v>
      </c>
      <c r="I9315" s="6">
        <f>IF(E9315&gt;=Markov!$B$3,1,0)</f>
        <v/>
      </c>
      <c r="J9315" s="6">
        <f>I9314</f>
        <v/>
      </c>
      <c r="K9315" s="7">
        <f>MAR1!$B$5+MAR1!$C$5*COS(2*PI()*$C9315/365)+MAR1!$D$5*SIN(2*PI()*$C9315/365)</f>
        <v/>
      </c>
      <c r="L9315" s="7">
        <f>MAR1!$B$6+MAR1!$C$6*COS(2*PI()*$C9315/365)+MAR1!$D$6*SIN(2*PI()*$C9315/365)</f>
        <v/>
      </c>
      <c r="M9315" s="7">
        <f>MAR1!$B$7+MAR1!$C$7*COS(2*PI()*$C9315/365)+MAR1!$D$7*SIN(2*PI()*$C9315/365)</f>
        <v/>
      </c>
      <c r="N9315" s="7">
        <f>F9315-K9315</f>
        <v/>
      </c>
      <c r="O9315" s="7">
        <f>G9315-L9315</f>
        <v/>
      </c>
      <c r="P9315" s="7">
        <f>H9315-M9315</f>
        <v/>
      </c>
      <c r="Q9315" s="7">
        <f>IF($I9315=1,(N9315-MAR1!$B$11)/MAR1!$D$11,(N9315-MAR1!$C$11)/MAR1!$E$11)</f>
        <v/>
      </c>
      <c r="R9315" s="7">
        <f>IF($I9315=1,(O9315-MAR1!$B$12)/MAR1!$D$12,(O9315-MAR1!$C$12)/MAR1!$E$12)</f>
        <v/>
      </c>
      <c r="S9315" s="7">
        <f>IF($I9315=1,(P9315-MAR1!$B$13)/MAR1!$D$13,(P9315-MAR1!$C$13)/MAR1!$E$13)</f>
        <v/>
      </c>
    </row>
    <row r="9316">
      <c r="A9316" s="5" t="n">
        <v>9315</v>
      </c>
      <c r="B9316" s="5" t="n">
        <v>26</v>
      </c>
      <c r="C9316" s="5" t="n">
        <v>190</v>
      </c>
      <c r="D9316" s="5" t="n">
        <v>7</v>
      </c>
      <c r="E9316" s="5" t="n">
        <v>27.2</v>
      </c>
      <c r="F9316" s="5" t="n">
        <v>32.1</v>
      </c>
      <c r="G9316" s="5" t="n">
        <v>27.2</v>
      </c>
      <c r="H9316" s="5" t="n">
        <v>15.44</v>
      </c>
      <c r="I9316" s="6">
        <f>IF(E9316&gt;=Markov!$B$3,1,0)</f>
        <v/>
      </c>
      <c r="J9316" s="6">
        <f>I9315</f>
        <v/>
      </c>
      <c r="K9316" s="7">
        <f>MAR1!$B$5+MAR1!$C$5*COS(2*PI()*$C9316/365)+MAR1!$D$5*SIN(2*PI()*$C9316/365)</f>
        <v/>
      </c>
      <c r="L9316" s="7">
        <f>MAR1!$B$6+MAR1!$C$6*COS(2*PI()*$C9316/365)+MAR1!$D$6*SIN(2*PI()*$C9316/365)</f>
        <v/>
      </c>
      <c r="M9316" s="7">
        <f>MAR1!$B$7+MAR1!$C$7*COS(2*PI()*$C9316/365)+MAR1!$D$7*SIN(2*PI()*$C9316/365)</f>
        <v/>
      </c>
      <c r="N9316" s="7">
        <f>F9316-K9316</f>
        <v/>
      </c>
      <c r="O9316" s="7">
        <f>G9316-L9316</f>
        <v/>
      </c>
      <c r="P9316" s="7">
        <f>H9316-M9316</f>
        <v/>
      </c>
      <c r="Q9316" s="7">
        <f>IF($I9316=1,(N9316-MAR1!$B$11)/MAR1!$D$11,(N9316-MAR1!$C$11)/MAR1!$E$11)</f>
        <v/>
      </c>
      <c r="R9316" s="7">
        <f>IF($I9316=1,(O9316-MAR1!$B$12)/MAR1!$D$12,(O9316-MAR1!$C$12)/MAR1!$E$12)</f>
        <v/>
      </c>
      <c r="S9316" s="7">
        <f>IF($I9316=1,(P9316-MAR1!$B$13)/MAR1!$D$13,(P9316-MAR1!$C$13)/MAR1!$E$13)</f>
        <v/>
      </c>
    </row>
    <row r="9317">
      <c r="A9317" s="5" t="n">
        <v>9316</v>
      </c>
      <c r="B9317" s="5" t="n">
        <v>26</v>
      </c>
      <c r="C9317" s="5" t="n">
        <v>191</v>
      </c>
      <c r="D9317" s="5" t="n">
        <v>7</v>
      </c>
      <c r="E9317" s="5" t="n">
        <v>8.9</v>
      </c>
      <c r="F9317" s="5" t="n">
        <v>32.3</v>
      </c>
      <c r="G9317" s="5" t="n">
        <v>27.8</v>
      </c>
      <c r="H9317" s="5" t="n">
        <v>12.67</v>
      </c>
      <c r="I9317" s="6">
        <f>IF(E9317&gt;=Markov!$B$3,1,0)</f>
        <v/>
      </c>
      <c r="J9317" s="6">
        <f>I9316</f>
        <v/>
      </c>
      <c r="K9317" s="7">
        <f>MAR1!$B$5+MAR1!$C$5*COS(2*PI()*$C9317/365)+MAR1!$D$5*SIN(2*PI()*$C9317/365)</f>
        <v/>
      </c>
      <c r="L9317" s="7">
        <f>MAR1!$B$6+MAR1!$C$6*COS(2*PI()*$C9317/365)+MAR1!$D$6*SIN(2*PI()*$C9317/365)</f>
        <v/>
      </c>
      <c r="M9317" s="7">
        <f>MAR1!$B$7+MAR1!$C$7*COS(2*PI()*$C9317/365)+MAR1!$D$7*SIN(2*PI()*$C9317/365)</f>
        <v/>
      </c>
      <c r="N9317" s="7">
        <f>F9317-K9317</f>
        <v/>
      </c>
      <c r="O9317" s="7">
        <f>G9317-L9317</f>
        <v/>
      </c>
      <c r="P9317" s="7">
        <f>H9317-M9317</f>
        <v/>
      </c>
      <c r="Q9317" s="7">
        <f>IF($I9317=1,(N9317-MAR1!$B$11)/MAR1!$D$11,(N9317-MAR1!$C$11)/MAR1!$E$11)</f>
        <v/>
      </c>
      <c r="R9317" s="7">
        <f>IF($I9317=1,(O9317-MAR1!$B$12)/MAR1!$D$12,(O9317-MAR1!$C$12)/MAR1!$E$12)</f>
        <v/>
      </c>
      <c r="S9317" s="7">
        <f>IF($I9317=1,(P9317-MAR1!$B$13)/MAR1!$D$13,(P9317-MAR1!$C$13)/MAR1!$E$13)</f>
        <v/>
      </c>
    </row>
    <row r="9318">
      <c r="A9318" s="5" t="n">
        <v>9317</v>
      </c>
      <c r="B9318" s="5" t="n">
        <v>26</v>
      </c>
      <c r="C9318" s="5" t="n">
        <v>192</v>
      </c>
      <c r="D9318" s="5" t="n">
        <v>7</v>
      </c>
      <c r="E9318" s="5" t="n">
        <v>7.2</v>
      </c>
      <c r="F9318" s="5" t="n">
        <v>32.1</v>
      </c>
      <c r="G9318" s="5" t="n">
        <v>26.2</v>
      </c>
      <c r="H9318" s="5" t="n">
        <v>15.65</v>
      </c>
      <c r="I9318" s="6">
        <f>IF(E9318&gt;=Markov!$B$3,1,0)</f>
        <v/>
      </c>
      <c r="J9318" s="6">
        <f>I9317</f>
        <v/>
      </c>
      <c r="K9318" s="7">
        <f>MAR1!$B$5+MAR1!$C$5*COS(2*PI()*$C9318/365)+MAR1!$D$5*SIN(2*PI()*$C9318/365)</f>
        <v/>
      </c>
      <c r="L9318" s="7">
        <f>MAR1!$B$6+MAR1!$C$6*COS(2*PI()*$C9318/365)+MAR1!$D$6*SIN(2*PI()*$C9318/365)</f>
        <v/>
      </c>
      <c r="M9318" s="7">
        <f>MAR1!$B$7+MAR1!$C$7*COS(2*PI()*$C9318/365)+MAR1!$D$7*SIN(2*PI()*$C9318/365)</f>
        <v/>
      </c>
      <c r="N9318" s="7">
        <f>F9318-K9318</f>
        <v/>
      </c>
      <c r="O9318" s="7">
        <f>G9318-L9318</f>
        <v/>
      </c>
      <c r="P9318" s="7">
        <f>H9318-M9318</f>
        <v/>
      </c>
      <c r="Q9318" s="7">
        <f>IF($I9318=1,(N9318-MAR1!$B$11)/MAR1!$D$11,(N9318-MAR1!$C$11)/MAR1!$E$11)</f>
        <v/>
      </c>
      <c r="R9318" s="7">
        <f>IF($I9318=1,(O9318-MAR1!$B$12)/MAR1!$D$12,(O9318-MAR1!$C$12)/MAR1!$E$12)</f>
        <v/>
      </c>
      <c r="S9318" s="7">
        <f>IF($I9318=1,(P9318-MAR1!$B$13)/MAR1!$D$13,(P9318-MAR1!$C$13)/MAR1!$E$13)</f>
        <v/>
      </c>
    </row>
    <row r="9319">
      <c r="A9319" s="5" t="n">
        <v>9318</v>
      </c>
      <c r="B9319" s="5" t="n">
        <v>26</v>
      </c>
      <c r="C9319" s="5" t="n">
        <v>193</v>
      </c>
      <c r="D9319" s="5" t="n">
        <v>7</v>
      </c>
      <c r="E9319" s="5" t="n">
        <v>0</v>
      </c>
      <c r="F9319" s="5" t="n">
        <v>32.6</v>
      </c>
      <c r="G9319" s="5" t="n">
        <v>25.1</v>
      </c>
      <c r="H9319" s="5" t="n">
        <v>14.19</v>
      </c>
      <c r="I9319" s="6">
        <f>IF(E9319&gt;=Markov!$B$3,1,0)</f>
        <v/>
      </c>
      <c r="J9319" s="6">
        <f>I9318</f>
        <v/>
      </c>
      <c r="K9319" s="7">
        <f>MAR1!$B$5+MAR1!$C$5*COS(2*PI()*$C9319/365)+MAR1!$D$5*SIN(2*PI()*$C9319/365)</f>
        <v/>
      </c>
      <c r="L9319" s="7">
        <f>MAR1!$B$6+MAR1!$C$6*COS(2*PI()*$C9319/365)+MAR1!$D$6*SIN(2*PI()*$C9319/365)</f>
        <v/>
      </c>
      <c r="M9319" s="7">
        <f>MAR1!$B$7+MAR1!$C$7*COS(2*PI()*$C9319/365)+MAR1!$D$7*SIN(2*PI()*$C9319/365)</f>
        <v/>
      </c>
      <c r="N9319" s="7">
        <f>F9319-K9319</f>
        <v/>
      </c>
      <c r="O9319" s="7">
        <f>G9319-L9319</f>
        <v/>
      </c>
      <c r="P9319" s="7">
        <f>H9319-M9319</f>
        <v/>
      </c>
      <c r="Q9319" s="7">
        <f>IF($I9319=1,(N9319-MAR1!$B$11)/MAR1!$D$11,(N9319-MAR1!$C$11)/MAR1!$E$11)</f>
        <v/>
      </c>
      <c r="R9319" s="7">
        <f>IF($I9319=1,(O9319-MAR1!$B$12)/MAR1!$D$12,(O9319-MAR1!$C$12)/MAR1!$E$12)</f>
        <v/>
      </c>
      <c r="S9319" s="7">
        <f>IF($I9319=1,(P9319-MAR1!$B$13)/MAR1!$D$13,(P9319-MAR1!$C$13)/MAR1!$E$13)</f>
        <v/>
      </c>
    </row>
    <row r="9320">
      <c r="A9320" s="5" t="n">
        <v>9319</v>
      </c>
      <c r="B9320" s="5" t="n">
        <v>26</v>
      </c>
      <c r="C9320" s="5" t="n">
        <v>194</v>
      </c>
      <c r="D9320" s="5" t="n">
        <v>7</v>
      </c>
      <c r="E9320" s="5" t="n">
        <v>0</v>
      </c>
      <c r="F9320" s="5" t="n">
        <v>33.8</v>
      </c>
      <c r="G9320" s="5" t="n">
        <v>25.7</v>
      </c>
      <c r="H9320" s="5" t="n">
        <v>21.07</v>
      </c>
      <c r="I9320" s="6">
        <f>IF(E9320&gt;=Markov!$B$3,1,0)</f>
        <v/>
      </c>
      <c r="J9320" s="6">
        <f>I9319</f>
        <v/>
      </c>
      <c r="K9320" s="7">
        <f>MAR1!$B$5+MAR1!$C$5*COS(2*PI()*$C9320/365)+MAR1!$D$5*SIN(2*PI()*$C9320/365)</f>
        <v/>
      </c>
      <c r="L9320" s="7">
        <f>MAR1!$B$6+MAR1!$C$6*COS(2*PI()*$C9320/365)+MAR1!$D$6*SIN(2*PI()*$C9320/365)</f>
        <v/>
      </c>
      <c r="M9320" s="7">
        <f>MAR1!$B$7+MAR1!$C$7*COS(2*PI()*$C9320/365)+MAR1!$D$7*SIN(2*PI()*$C9320/365)</f>
        <v/>
      </c>
      <c r="N9320" s="7">
        <f>F9320-K9320</f>
        <v/>
      </c>
      <c r="O9320" s="7">
        <f>G9320-L9320</f>
        <v/>
      </c>
      <c r="P9320" s="7">
        <f>H9320-M9320</f>
        <v/>
      </c>
      <c r="Q9320" s="7">
        <f>IF($I9320=1,(N9320-MAR1!$B$11)/MAR1!$D$11,(N9320-MAR1!$C$11)/MAR1!$E$11)</f>
        <v/>
      </c>
      <c r="R9320" s="7">
        <f>IF($I9320=1,(O9320-MAR1!$B$12)/MAR1!$D$12,(O9320-MAR1!$C$12)/MAR1!$E$12)</f>
        <v/>
      </c>
      <c r="S9320" s="7">
        <f>IF($I9320=1,(P9320-MAR1!$B$13)/MAR1!$D$13,(P9320-MAR1!$C$13)/MAR1!$E$13)</f>
        <v/>
      </c>
    </row>
    <row r="9321">
      <c r="A9321" s="5" t="n">
        <v>9320</v>
      </c>
      <c r="B9321" s="5" t="n">
        <v>26</v>
      </c>
      <c r="C9321" s="5" t="n">
        <v>195</v>
      </c>
      <c r="D9321" s="5" t="n">
        <v>7</v>
      </c>
      <c r="E9321" s="5" t="n">
        <v>40.1</v>
      </c>
      <c r="F9321" s="5" t="n">
        <v>31</v>
      </c>
      <c r="G9321" s="5" t="n">
        <v>26.1</v>
      </c>
      <c r="H9321" s="5" t="n">
        <v>12.81</v>
      </c>
      <c r="I9321" s="6">
        <f>IF(E9321&gt;=Markov!$B$3,1,0)</f>
        <v/>
      </c>
      <c r="J9321" s="6">
        <f>I9320</f>
        <v/>
      </c>
      <c r="K9321" s="7">
        <f>MAR1!$B$5+MAR1!$C$5*COS(2*PI()*$C9321/365)+MAR1!$D$5*SIN(2*PI()*$C9321/365)</f>
        <v/>
      </c>
      <c r="L9321" s="7">
        <f>MAR1!$B$6+MAR1!$C$6*COS(2*PI()*$C9321/365)+MAR1!$D$6*SIN(2*PI()*$C9321/365)</f>
        <v/>
      </c>
      <c r="M9321" s="7">
        <f>MAR1!$B$7+MAR1!$C$7*COS(2*PI()*$C9321/365)+MAR1!$D$7*SIN(2*PI()*$C9321/365)</f>
        <v/>
      </c>
      <c r="N9321" s="7">
        <f>F9321-K9321</f>
        <v/>
      </c>
      <c r="O9321" s="7">
        <f>G9321-L9321</f>
        <v/>
      </c>
      <c r="P9321" s="7">
        <f>H9321-M9321</f>
        <v/>
      </c>
      <c r="Q9321" s="7">
        <f>IF($I9321=1,(N9321-MAR1!$B$11)/MAR1!$D$11,(N9321-MAR1!$C$11)/MAR1!$E$11)</f>
        <v/>
      </c>
      <c r="R9321" s="7">
        <f>IF($I9321=1,(O9321-MAR1!$B$12)/MAR1!$D$12,(O9321-MAR1!$C$12)/MAR1!$E$12)</f>
        <v/>
      </c>
      <c r="S9321" s="7">
        <f>IF($I9321=1,(P9321-MAR1!$B$13)/MAR1!$D$13,(P9321-MAR1!$C$13)/MAR1!$E$13)</f>
        <v/>
      </c>
    </row>
    <row r="9322">
      <c r="A9322" s="5" t="n">
        <v>9321</v>
      </c>
      <c r="B9322" s="5" t="n">
        <v>26</v>
      </c>
      <c r="C9322" s="5" t="n">
        <v>196</v>
      </c>
      <c r="D9322" s="5" t="n">
        <v>7</v>
      </c>
      <c r="E9322" s="5" t="n">
        <v>38</v>
      </c>
      <c r="F9322" s="5" t="n">
        <v>30</v>
      </c>
      <c r="G9322" s="5" t="n">
        <v>25.9</v>
      </c>
      <c r="H9322" s="5" t="n">
        <v>14.01</v>
      </c>
      <c r="I9322" s="6">
        <f>IF(E9322&gt;=Markov!$B$3,1,0)</f>
        <v/>
      </c>
      <c r="J9322" s="6">
        <f>I9321</f>
        <v/>
      </c>
      <c r="K9322" s="7">
        <f>MAR1!$B$5+MAR1!$C$5*COS(2*PI()*$C9322/365)+MAR1!$D$5*SIN(2*PI()*$C9322/365)</f>
        <v/>
      </c>
      <c r="L9322" s="7">
        <f>MAR1!$B$6+MAR1!$C$6*COS(2*PI()*$C9322/365)+MAR1!$D$6*SIN(2*PI()*$C9322/365)</f>
        <v/>
      </c>
      <c r="M9322" s="7">
        <f>MAR1!$B$7+MAR1!$C$7*COS(2*PI()*$C9322/365)+MAR1!$D$7*SIN(2*PI()*$C9322/365)</f>
        <v/>
      </c>
      <c r="N9322" s="7">
        <f>F9322-K9322</f>
        <v/>
      </c>
      <c r="O9322" s="7">
        <f>G9322-L9322</f>
        <v/>
      </c>
      <c r="P9322" s="7">
        <f>H9322-M9322</f>
        <v/>
      </c>
      <c r="Q9322" s="7">
        <f>IF($I9322=1,(N9322-MAR1!$B$11)/MAR1!$D$11,(N9322-MAR1!$C$11)/MAR1!$E$11)</f>
        <v/>
      </c>
      <c r="R9322" s="7">
        <f>IF($I9322=1,(O9322-MAR1!$B$12)/MAR1!$D$12,(O9322-MAR1!$C$12)/MAR1!$E$12)</f>
        <v/>
      </c>
      <c r="S9322" s="7">
        <f>IF($I9322=1,(P9322-MAR1!$B$13)/MAR1!$D$13,(P9322-MAR1!$C$13)/MAR1!$E$13)</f>
        <v/>
      </c>
    </row>
    <row r="9323">
      <c r="A9323" s="5" t="n">
        <v>9322</v>
      </c>
      <c r="B9323" s="5" t="n">
        <v>26</v>
      </c>
      <c r="C9323" s="5" t="n">
        <v>197</v>
      </c>
      <c r="D9323" s="5" t="n">
        <v>7</v>
      </c>
      <c r="E9323" s="5" t="n">
        <v>11.9</v>
      </c>
      <c r="F9323" s="5" t="n">
        <v>31.4</v>
      </c>
      <c r="G9323" s="5" t="n">
        <v>26</v>
      </c>
      <c r="H9323" s="5" t="n">
        <v>12.27</v>
      </c>
      <c r="I9323" s="6">
        <f>IF(E9323&gt;=Markov!$B$3,1,0)</f>
        <v/>
      </c>
      <c r="J9323" s="6">
        <f>I9322</f>
        <v/>
      </c>
      <c r="K9323" s="7">
        <f>MAR1!$B$5+MAR1!$C$5*COS(2*PI()*$C9323/365)+MAR1!$D$5*SIN(2*PI()*$C9323/365)</f>
        <v/>
      </c>
      <c r="L9323" s="7">
        <f>MAR1!$B$6+MAR1!$C$6*COS(2*PI()*$C9323/365)+MAR1!$D$6*SIN(2*PI()*$C9323/365)</f>
        <v/>
      </c>
      <c r="M9323" s="7">
        <f>MAR1!$B$7+MAR1!$C$7*COS(2*PI()*$C9323/365)+MAR1!$D$7*SIN(2*PI()*$C9323/365)</f>
        <v/>
      </c>
      <c r="N9323" s="7">
        <f>F9323-K9323</f>
        <v/>
      </c>
      <c r="O9323" s="7">
        <f>G9323-L9323</f>
        <v/>
      </c>
      <c r="P9323" s="7">
        <f>H9323-M9323</f>
        <v/>
      </c>
      <c r="Q9323" s="7">
        <f>IF($I9323=1,(N9323-MAR1!$B$11)/MAR1!$D$11,(N9323-MAR1!$C$11)/MAR1!$E$11)</f>
        <v/>
      </c>
      <c r="R9323" s="7">
        <f>IF($I9323=1,(O9323-MAR1!$B$12)/MAR1!$D$12,(O9323-MAR1!$C$12)/MAR1!$E$12)</f>
        <v/>
      </c>
      <c r="S9323" s="7">
        <f>IF($I9323=1,(P9323-MAR1!$B$13)/MAR1!$D$13,(P9323-MAR1!$C$13)/MAR1!$E$13)</f>
        <v/>
      </c>
    </row>
    <row r="9324">
      <c r="A9324" s="5" t="n">
        <v>9323</v>
      </c>
      <c r="B9324" s="5" t="n">
        <v>26</v>
      </c>
      <c r="C9324" s="5" t="n">
        <v>198</v>
      </c>
      <c r="D9324" s="5" t="n">
        <v>7</v>
      </c>
      <c r="E9324" s="5" t="n">
        <v>0</v>
      </c>
      <c r="F9324" s="5" t="n">
        <v>35.2</v>
      </c>
      <c r="G9324" s="5" t="n">
        <v>27.5</v>
      </c>
      <c r="H9324" s="5" t="n">
        <v>24.81</v>
      </c>
      <c r="I9324" s="6">
        <f>IF(E9324&gt;=Markov!$B$3,1,0)</f>
        <v/>
      </c>
      <c r="J9324" s="6">
        <f>I9323</f>
        <v/>
      </c>
      <c r="K9324" s="7">
        <f>MAR1!$B$5+MAR1!$C$5*COS(2*PI()*$C9324/365)+MAR1!$D$5*SIN(2*PI()*$C9324/365)</f>
        <v/>
      </c>
      <c r="L9324" s="7">
        <f>MAR1!$B$6+MAR1!$C$6*COS(2*PI()*$C9324/365)+MAR1!$D$6*SIN(2*PI()*$C9324/365)</f>
        <v/>
      </c>
      <c r="M9324" s="7">
        <f>MAR1!$B$7+MAR1!$C$7*COS(2*PI()*$C9324/365)+MAR1!$D$7*SIN(2*PI()*$C9324/365)</f>
        <v/>
      </c>
      <c r="N9324" s="7">
        <f>F9324-K9324</f>
        <v/>
      </c>
      <c r="O9324" s="7">
        <f>G9324-L9324</f>
        <v/>
      </c>
      <c r="P9324" s="7">
        <f>H9324-M9324</f>
        <v/>
      </c>
      <c r="Q9324" s="7">
        <f>IF($I9324=1,(N9324-MAR1!$B$11)/MAR1!$D$11,(N9324-MAR1!$C$11)/MAR1!$E$11)</f>
        <v/>
      </c>
      <c r="R9324" s="7">
        <f>IF($I9324=1,(O9324-MAR1!$B$12)/MAR1!$D$12,(O9324-MAR1!$C$12)/MAR1!$E$12)</f>
        <v/>
      </c>
      <c r="S9324" s="7">
        <f>IF($I9324=1,(P9324-MAR1!$B$13)/MAR1!$D$13,(P9324-MAR1!$C$13)/MAR1!$E$13)</f>
        <v/>
      </c>
    </row>
    <row r="9325">
      <c r="A9325" s="5" t="n">
        <v>9324</v>
      </c>
      <c r="B9325" s="5" t="n">
        <v>26</v>
      </c>
      <c r="C9325" s="5" t="n">
        <v>199</v>
      </c>
      <c r="D9325" s="5" t="n">
        <v>7</v>
      </c>
      <c r="E9325" s="5" t="n">
        <v>0</v>
      </c>
      <c r="F9325" s="5" t="n">
        <v>38.3</v>
      </c>
      <c r="G9325" s="5" t="n">
        <v>31.7</v>
      </c>
      <c r="H9325" s="5" t="n">
        <v>20.41</v>
      </c>
      <c r="I9325" s="6">
        <f>IF(E9325&gt;=Markov!$B$3,1,0)</f>
        <v/>
      </c>
      <c r="J9325" s="6">
        <f>I9324</f>
        <v/>
      </c>
      <c r="K9325" s="7">
        <f>MAR1!$B$5+MAR1!$C$5*COS(2*PI()*$C9325/365)+MAR1!$D$5*SIN(2*PI()*$C9325/365)</f>
        <v/>
      </c>
      <c r="L9325" s="7">
        <f>MAR1!$B$6+MAR1!$C$6*COS(2*PI()*$C9325/365)+MAR1!$D$6*SIN(2*PI()*$C9325/365)</f>
        <v/>
      </c>
      <c r="M9325" s="7">
        <f>MAR1!$B$7+MAR1!$C$7*COS(2*PI()*$C9325/365)+MAR1!$D$7*SIN(2*PI()*$C9325/365)</f>
        <v/>
      </c>
      <c r="N9325" s="7">
        <f>F9325-K9325</f>
        <v/>
      </c>
      <c r="O9325" s="7">
        <f>G9325-L9325</f>
        <v/>
      </c>
      <c r="P9325" s="7">
        <f>H9325-M9325</f>
        <v/>
      </c>
      <c r="Q9325" s="7">
        <f>IF($I9325=1,(N9325-MAR1!$B$11)/MAR1!$D$11,(N9325-MAR1!$C$11)/MAR1!$E$11)</f>
        <v/>
      </c>
      <c r="R9325" s="7">
        <f>IF($I9325=1,(O9325-MAR1!$B$12)/MAR1!$D$12,(O9325-MAR1!$C$12)/MAR1!$E$12)</f>
        <v/>
      </c>
      <c r="S9325" s="7">
        <f>IF($I9325=1,(P9325-MAR1!$B$13)/MAR1!$D$13,(P9325-MAR1!$C$13)/MAR1!$E$13)</f>
        <v/>
      </c>
    </row>
    <row r="9326">
      <c r="A9326" s="5" t="n">
        <v>9325</v>
      </c>
      <c r="B9326" s="5" t="n">
        <v>26</v>
      </c>
      <c r="C9326" s="5" t="n">
        <v>200</v>
      </c>
      <c r="D9326" s="5" t="n">
        <v>7</v>
      </c>
      <c r="E9326" s="5" t="n">
        <v>0</v>
      </c>
      <c r="F9326" s="5" t="n">
        <v>38.5</v>
      </c>
      <c r="G9326" s="5" t="n">
        <v>30.4</v>
      </c>
      <c r="H9326" s="5" t="n">
        <v>16.9</v>
      </c>
      <c r="I9326" s="6">
        <f>IF(E9326&gt;=Markov!$B$3,1,0)</f>
        <v/>
      </c>
      <c r="J9326" s="6">
        <f>I9325</f>
        <v/>
      </c>
      <c r="K9326" s="7">
        <f>MAR1!$B$5+MAR1!$C$5*COS(2*PI()*$C9326/365)+MAR1!$D$5*SIN(2*PI()*$C9326/365)</f>
        <v/>
      </c>
      <c r="L9326" s="7">
        <f>MAR1!$B$6+MAR1!$C$6*COS(2*PI()*$C9326/365)+MAR1!$D$6*SIN(2*PI()*$C9326/365)</f>
        <v/>
      </c>
      <c r="M9326" s="7">
        <f>MAR1!$B$7+MAR1!$C$7*COS(2*PI()*$C9326/365)+MAR1!$D$7*SIN(2*PI()*$C9326/365)</f>
        <v/>
      </c>
      <c r="N9326" s="7">
        <f>F9326-K9326</f>
        <v/>
      </c>
      <c r="O9326" s="7">
        <f>G9326-L9326</f>
        <v/>
      </c>
      <c r="P9326" s="7">
        <f>H9326-M9326</f>
        <v/>
      </c>
      <c r="Q9326" s="7">
        <f>IF($I9326=1,(N9326-MAR1!$B$11)/MAR1!$D$11,(N9326-MAR1!$C$11)/MAR1!$E$11)</f>
        <v/>
      </c>
      <c r="R9326" s="7">
        <f>IF($I9326=1,(O9326-MAR1!$B$12)/MAR1!$D$12,(O9326-MAR1!$C$12)/MAR1!$E$12)</f>
        <v/>
      </c>
      <c r="S9326" s="7">
        <f>IF($I9326=1,(P9326-MAR1!$B$13)/MAR1!$D$13,(P9326-MAR1!$C$13)/MAR1!$E$13)</f>
        <v/>
      </c>
    </row>
    <row r="9327">
      <c r="A9327" s="5" t="n">
        <v>9326</v>
      </c>
      <c r="B9327" s="5" t="n">
        <v>26</v>
      </c>
      <c r="C9327" s="5" t="n">
        <v>201</v>
      </c>
      <c r="D9327" s="5" t="n">
        <v>7</v>
      </c>
      <c r="E9327" s="5" t="n">
        <v>0</v>
      </c>
      <c r="F9327" s="5" t="n">
        <v>35.6</v>
      </c>
      <c r="G9327" s="5" t="n">
        <v>28.4</v>
      </c>
      <c r="H9327" s="5" t="n">
        <v>12.89</v>
      </c>
      <c r="I9327" s="6">
        <f>IF(E9327&gt;=Markov!$B$3,1,0)</f>
        <v/>
      </c>
      <c r="J9327" s="6">
        <f>I9326</f>
        <v/>
      </c>
      <c r="K9327" s="7">
        <f>MAR1!$B$5+MAR1!$C$5*COS(2*PI()*$C9327/365)+MAR1!$D$5*SIN(2*PI()*$C9327/365)</f>
        <v/>
      </c>
      <c r="L9327" s="7">
        <f>MAR1!$B$6+MAR1!$C$6*COS(2*PI()*$C9327/365)+MAR1!$D$6*SIN(2*PI()*$C9327/365)</f>
        <v/>
      </c>
      <c r="M9327" s="7">
        <f>MAR1!$B$7+MAR1!$C$7*COS(2*PI()*$C9327/365)+MAR1!$D$7*SIN(2*PI()*$C9327/365)</f>
        <v/>
      </c>
      <c r="N9327" s="7">
        <f>F9327-K9327</f>
        <v/>
      </c>
      <c r="O9327" s="7">
        <f>G9327-L9327</f>
        <v/>
      </c>
      <c r="P9327" s="7">
        <f>H9327-M9327</f>
        <v/>
      </c>
      <c r="Q9327" s="7">
        <f>IF($I9327=1,(N9327-MAR1!$B$11)/MAR1!$D$11,(N9327-MAR1!$C$11)/MAR1!$E$11)</f>
        <v/>
      </c>
      <c r="R9327" s="7">
        <f>IF($I9327=1,(O9327-MAR1!$B$12)/MAR1!$D$12,(O9327-MAR1!$C$12)/MAR1!$E$12)</f>
        <v/>
      </c>
      <c r="S9327" s="7">
        <f>IF($I9327=1,(P9327-MAR1!$B$13)/MAR1!$D$13,(P9327-MAR1!$C$13)/MAR1!$E$13)</f>
        <v/>
      </c>
    </row>
    <row r="9328">
      <c r="A9328" s="5" t="n">
        <v>9327</v>
      </c>
      <c r="B9328" s="5" t="n">
        <v>26</v>
      </c>
      <c r="C9328" s="5" t="n">
        <v>202</v>
      </c>
      <c r="D9328" s="5" t="n">
        <v>7</v>
      </c>
      <c r="E9328" s="5" t="n">
        <v>22.6</v>
      </c>
      <c r="F9328" s="5" t="n">
        <v>33.4</v>
      </c>
      <c r="G9328" s="5" t="n">
        <v>28</v>
      </c>
      <c r="H9328" s="5" t="n">
        <v>13.66</v>
      </c>
      <c r="I9328" s="6">
        <f>IF(E9328&gt;=Markov!$B$3,1,0)</f>
        <v/>
      </c>
      <c r="J9328" s="6">
        <f>I9327</f>
        <v/>
      </c>
      <c r="K9328" s="7">
        <f>MAR1!$B$5+MAR1!$C$5*COS(2*PI()*$C9328/365)+MAR1!$D$5*SIN(2*PI()*$C9328/365)</f>
        <v/>
      </c>
      <c r="L9328" s="7">
        <f>MAR1!$B$6+MAR1!$C$6*COS(2*PI()*$C9328/365)+MAR1!$D$6*SIN(2*PI()*$C9328/365)</f>
        <v/>
      </c>
      <c r="M9328" s="7">
        <f>MAR1!$B$7+MAR1!$C$7*COS(2*PI()*$C9328/365)+MAR1!$D$7*SIN(2*PI()*$C9328/365)</f>
        <v/>
      </c>
      <c r="N9328" s="7">
        <f>F9328-K9328</f>
        <v/>
      </c>
      <c r="O9328" s="7">
        <f>G9328-L9328</f>
        <v/>
      </c>
      <c r="P9328" s="7">
        <f>H9328-M9328</f>
        <v/>
      </c>
      <c r="Q9328" s="7">
        <f>IF($I9328=1,(N9328-MAR1!$B$11)/MAR1!$D$11,(N9328-MAR1!$C$11)/MAR1!$E$11)</f>
        <v/>
      </c>
      <c r="R9328" s="7">
        <f>IF($I9328=1,(O9328-MAR1!$B$12)/MAR1!$D$12,(O9328-MAR1!$C$12)/MAR1!$E$12)</f>
        <v/>
      </c>
      <c r="S9328" s="7">
        <f>IF($I9328=1,(P9328-MAR1!$B$13)/MAR1!$D$13,(P9328-MAR1!$C$13)/MAR1!$E$13)</f>
        <v/>
      </c>
    </row>
    <row r="9329">
      <c r="A9329" s="5" t="n">
        <v>9328</v>
      </c>
      <c r="B9329" s="5" t="n">
        <v>26</v>
      </c>
      <c r="C9329" s="5" t="n">
        <v>203</v>
      </c>
      <c r="D9329" s="5" t="n">
        <v>7</v>
      </c>
      <c r="E9329" s="5" t="n">
        <v>0</v>
      </c>
      <c r="F9329" s="5" t="n">
        <v>33.5</v>
      </c>
      <c r="G9329" s="5" t="n">
        <v>27.5</v>
      </c>
      <c r="H9329" s="5" t="n">
        <v>18.17</v>
      </c>
      <c r="I9329" s="6">
        <f>IF(E9329&gt;=Markov!$B$3,1,0)</f>
        <v/>
      </c>
      <c r="J9329" s="6">
        <f>I9328</f>
        <v/>
      </c>
      <c r="K9329" s="7">
        <f>MAR1!$B$5+MAR1!$C$5*COS(2*PI()*$C9329/365)+MAR1!$D$5*SIN(2*PI()*$C9329/365)</f>
        <v/>
      </c>
      <c r="L9329" s="7">
        <f>MAR1!$B$6+MAR1!$C$6*COS(2*PI()*$C9329/365)+MAR1!$D$6*SIN(2*PI()*$C9329/365)</f>
        <v/>
      </c>
      <c r="M9329" s="7">
        <f>MAR1!$B$7+MAR1!$C$7*COS(2*PI()*$C9329/365)+MAR1!$D$7*SIN(2*PI()*$C9329/365)</f>
        <v/>
      </c>
      <c r="N9329" s="7">
        <f>F9329-K9329</f>
        <v/>
      </c>
      <c r="O9329" s="7">
        <f>G9329-L9329</f>
        <v/>
      </c>
      <c r="P9329" s="7">
        <f>H9329-M9329</f>
        <v/>
      </c>
      <c r="Q9329" s="7">
        <f>IF($I9329=1,(N9329-MAR1!$B$11)/MAR1!$D$11,(N9329-MAR1!$C$11)/MAR1!$E$11)</f>
        <v/>
      </c>
      <c r="R9329" s="7">
        <f>IF($I9329=1,(O9329-MAR1!$B$12)/MAR1!$D$12,(O9329-MAR1!$C$12)/MAR1!$E$12)</f>
        <v/>
      </c>
      <c r="S9329" s="7">
        <f>IF($I9329=1,(P9329-MAR1!$B$13)/MAR1!$D$13,(P9329-MAR1!$C$13)/MAR1!$E$13)</f>
        <v/>
      </c>
    </row>
    <row r="9330">
      <c r="A9330" s="5" t="n">
        <v>9329</v>
      </c>
      <c r="B9330" s="5" t="n">
        <v>26</v>
      </c>
      <c r="C9330" s="5" t="n">
        <v>204</v>
      </c>
      <c r="D9330" s="5" t="n">
        <v>7</v>
      </c>
      <c r="E9330" s="5" t="n">
        <v>0</v>
      </c>
      <c r="F9330" s="5" t="n">
        <v>33.8</v>
      </c>
      <c r="G9330" s="5" t="n">
        <v>27.5</v>
      </c>
      <c r="H9330" s="5" t="n">
        <v>15.98</v>
      </c>
      <c r="I9330" s="6">
        <f>IF(E9330&gt;=Markov!$B$3,1,0)</f>
        <v/>
      </c>
      <c r="J9330" s="6">
        <f>I9329</f>
        <v/>
      </c>
      <c r="K9330" s="7">
        <f>MAR1!$B$5+MAR1!$C$5*COS(2*PI()*$C9330/365)+MAR1!$D$5*SIN(2*PI()*$C9330/365)</f>
        <v/>
      </c>
      <c r="L9330" s="7">
        <f>MAR1!$B$6+MAR1!$C$6*COS(2*PI()*$C9330/365)+MAR1!$D$6*SIN(2*PI()*$C9330/365)</f>
        <v/>
      </c>
      <c r="M9330" s="7">
        <f>MAR1!$B$7+MAR1!$C$7*COS(2*PI()*$C9330/365)+MAR1!$D$7*SIN(2*PI()*$C9330/365)</f>
        <v/>
      </c>
      <c r="N9330" s="7">
        <f>F9330-K9330</f>
        <v/>
      </c>
      <c r="O9330" s="7">
        <f>G9330-L9330</f>
        <v/>
      </c>
      <c r="P9330" s="7">
        <f>H9330-M9330</f>
        <v/>
      </c>
      <c r="Q9330" s="7">
        <f>IF($I9330=1,(N9330-MAR1!$B$11)/MAR1!$D$11,(N9330-MAR1!$C$11)/MAR1!$E$11)</f>
        <v/>
      </c>
      <c r="R9330" s="7">
        <f>IF($I9330=1,(O9330-MAR1!$B$12)/MAR1!$D$12,(O9330-MAR1!$C$12)/MAR1!$E$12)</f>
        <v/>
      </c>
      <c r="S9330" s="7">
        <f>IF($I9330=1,(P9330-MAR1!$B$13)/MAR1!$D$13,(P9330-MAR1!$C$13)/MAR1!$E$13)</f>
        <v/>
      </c>
    </row>
    <row r="9331">
      <c r="A9331" s="5" t="n">
        <v>9330</v>
      </c>
      <c r="B9331" s="5" t="n">
        <v>26</v>
      </c>
      <c r="C9331" s="5" t="n">
        <v>205</v>
      </c>
      <c r="D9331" s="5" t="n">
        <v>7</v>
      </c>
      <c r="E9331" s="5" t="n">
        <v>11.4</v>
      </c>
      <c r="F9331" s="5" t="n">
        <v>29.8</v>
      </c>
      <c r="G9331" s="5" t="n">
        <v>25.4</v>
      </c>
      <c r="H9331" s="5" t="n">
        <v>11.41</v>
      </c>
      <c r="I9331" s="6">
        <f>IF(E9331&gt;=Markov!$B$3,1,0)</f>
        <v/>
      </c>
      <c r="J9331" s="6">
        <f>I9330</f>
        <v/>
      </c>
      <c r="K9331" s="7">
        <f>MAR1!$B$5+MAR1!$C$5*COS(2*PI()*$C9331/365)+MAR1!$D$5*SIN(2*PI()*$C9331/365)</f>
        <v/>
      </c>
      <c r="L9331" s="7">
        <f>MAR1!$B$6+MAR1!$C$6*COS(2*PI()*$C9331/365)+MAR1!$D$6*SIN(2*PI()*$C9331/365)</f>
        <v/>
      </c>
      <c r="M9331" s="7">
        <f>MAR1!$B$7+MAR1!$C$7*COS(2*PI()*$C9331/365)+MAR1!$D$7*SIN(2*PI()*$C9331/365)</f>
        <v/>
      </c>
      <c r="N9331" s="7">
        <f>F9331-K9331</f>
        <v/>
      </c>
      <c r="O9331" s="7">
        <f>G9331-L9331</f>
        <v/>
      </c>
      <c r="P9331" s="7">
        <f>H9331-M9331</f>
        <v/>
      </c>
      <c r="Q9331" s="7">
        <f>IF($I9331=1,(N9331-MAR1!$B$11)/MAR1!$D$11,(N9331-MAR1!$C$11)/MAR1!$E$11)</f>
        <v/>
      </c>
      <c r="R9331" s="7">
        <f>IF($I9331=1,(O9331-MAR1!$B$12)/MAR1!$D$12,(O9331-MAR1!$C$12)/MAR1!$E$12)</f>
        <v/>
      </c>
      <c r="S9331" s="7">
        <f>IF($I9331=1,(P9331-MAR1!$B$13)/MAR1!$D$13,(P9331-MAR1!$C$13)/MAR1!$E$13)</f>
        <v/>
      </c>
    </row>
    <row r="9332">
      <c r="A9332" s="5" t="n">
        <v>9331</v>
      </c>
      <c r="B9332" s="5" t="n">
        <v>26</v>
      </c>
      <c r="C9332" s="5" t="n">
        <v>206</v>
      </c>
      <c r="D9332" s="5" t="n">
        <v>7</v>
      </c>
      <c r="E9332" s="5" t="n">
        <v>31.1</v>
      </c>
      <c r="F9332" s="5" t="n">
        <v>30.3</v>
      </c>
      <c r="G9332" s="5" t="n">
        <v>26.6</v>
      </c>
      <c r="H9332" s="5" t="n">
        <v>15.38</v>
      </c>
      <c r="I9332" s="6">
        <f>IF(E9332&gt;=Markov!$B$3,1,0)</f>
        <v/>
      </c>
      <c r="J9332" s="6">
        <f>I9331</f>
        <v/>
      </c>
      <c r="K9332" s="7">
        <f>MAR1!$B$5+MAR1!$C$5*COS(2*PI()*$C9332/365)+MAR1!$D$5*SIN(2*PI()*$C9332/365)</f>
        <v/>
      </c>
      <c r="L9332" s="7">
        <f>MAR1!$B$6+MAR1!$C$6*COS(2*PI()*$C9332/365)+MAR1!$D$6*SIN(2*PI()*$C9332/365)</f>
        <v/>
      </c>
      <c r="M9332" s="7">
        <f>MAR1!$B$7+MAR1!$C$7*COS(2*PI()*$C9332/365)+MAR1!$D$7*SIN(2*PI()*$C9332/365)</f>
        <v/>
      </c>
      <c r="N9332" s="7">
        <f>F9332-K9332</f>
        <v/>
      </c>
      <c r="O9332" s="7">
        <f>G9332-L9332</f>
        <v/>
      </c>
      <c r="P9332" s="7">
        <f>H9332-M9332</f>
        <v/>
      </c>
      <c r="Q9332" s="7">
        <f>IF($I9332=1,(N9332-MAR1!$B$11)/MAR1!$D$11,(N9332-MAR1!$C$11)/MAR1!$E$11)</f>
        <v/>
      </c>
      <c r="R9332" s="7">
        <f>IF($I9332=1,(O9332-MAR1!$B$12)/MAR1!$D$12,(O9332-MAR1!$C$12)/MAR1!$E$12)</f>
        <v/>
      </c>
      <c r="S9332" s="7">
        <f>IF($I9332=1,(P9332-MAR1!$B$13)/MAR1!$D$13,(P9332-MAR1!$C$13)/MAR1!$E$13)</f>
        <v/>
      </c>
    </row>
    <row r="9333">
      <c r="A9333" s="5" t="n">
        <v>9332</v>
      </c>
      <c r="B9333" s="5" t="n">
        <v>26</v>
      </c>
      <c r="C9333" s="5" t="n">
        <v>207</v>
      </c>
      <c r="D9333" s="5" t="n">
        <v>7</v>
      </c>
      <c r="E9333" s="5" t="n">
        <v>0</v>
      </c>
      <c r="F9333" s="5" t="n">
        <v>35.3</v>
      </c>
      <c r="G9333" s="5" t="n">
        <v>27.3</v>
      </c>
      <c r="H9333" s="5" t="n">
        <v>18.43</v>
      </c>
      <c r="I9333" s="6">
        <f>IF(E9333&gt;=Markov!$B$3,1,0)</f>
        <v/>
      </c>
      <c r="J9333" s="6">
        <f>I9332</f>
        <v/>
      </c>
      <c r="K9333" s="7">
        <f>MAR1!$B$5+MAR1!$C$5*COS(2*PI()*$C9333/365)+MAR1!$D$5*SIN(2*PI()*$C9333/365)</f>
        <v/>
      </c>
      <c r="L9333" s="7">
        <f>MAR1!$B$6+MAR1!$C$6*COS(2*PI()*$C9333/365)+MAR1!$D$6*SIN(2*PI()*$C9333/365)</f>
        <v/>
      </c>
      <c r="M9333" s="7">
        <f>MAR1!$B$7+MAR1!$C$7*COS(2*PI()*$C9333/365)+MAR1!$D$7*SIN(2*PI()*$C9333/365)</f>
        <v/>
      </c>
      <c r="N9333" s="7">
        <f>F9333-K9333</f>
        <v/>
      </c>
      <c r="O9333" s="7">
        <f>G9333-L9333</f>
        <v/>
      </c>
      <c r="P9333" s="7">
        <f>H9333-M9333</f>
        <v/>
      </c>
      <c r="Q9333" s="7">
        <f>IF($I9333=1,(N9333-MAR1!$B$11)/MAR1!$D$11,(N9333-MAR1!$C$11)/MAR1!$E$11)</f>
        <v/>
      </c>
      <c r="R9333" s="7">
        <f>IF($I9333=1,(O9333-MAR1!$B$12)/MAR1!$D$12,(O9333-MAR1!$C$12)/MAR1!$E$12)</f>
        <v/>
      </c>
      <c r="S9333" s="7">
        <f>IF($I9333=1,(P9333-MAR1!$B$13)/MAR1!$D$13,(P9333-MAR1!$C$13)/MAR1!$E$13)</f>
        <v/>
      </c>
    </row>
    <row r="9334">
      <c r="A9334" s="5" t="n">
        <v>9333</v>
      </c>
      <c r="B9334" s="5" t="n">
        <v>26</v>
      </c>
      <c r="C9334" s="5" t="n">
        <v>208</v>
      </c>
      <c r="D9334" s="5" t="n">
        <v>7</v>
      </c>
      <c r="E9334" s="5" t="n">
        <v>0</v>
      </c>
      <c r="F9334" s="5" t="n">
        <v>33.9</v>
      </c>
      <c r="G9334" s="5" t="n">
        <v>27.5</v>
      </c>
      <c r="H9334" s="5" t="n">
        <v>18.92</v>
      </c>
      <c r="I9334" s="6">
        <f>IF(E9334&gt;=Markov!$B$3,1,0)</f>
        <v/>
      </c>
      <c r="J9334" s="6">
        <f>I9333</f>
        <v/>
      </c>
      <c r="K9334" s="7">
        <f>MAR1!$B$5+MAR1!$C$5*COS(2*PI()*$C9334/365)+MAR1!$D$5*SIN(2*PI()*$C9334/365)</f>
        <v/>
      </c>
      <c r="L9334" s="7">
        <f>MAR1!$B$6+MAR1!$C$6*COS(2*PI()*$C9334/365)+MAR1!$D$6*SIN(2*PI()*$C9334/365)</f>
        <v/>
      </c>
      <c r="M9334" s="7">
        <f>MAR1!$B$7+MAR1!$C$7*COS(2*PI()*$C9334/365)+MAR1!$D$7*SIN(2*PI()*$C9334/365)</f>
        <v/>
      </c>
      <c r="N9334" s="7">
        <f>F9334-K9334</f>
        <v/>
      </c>
      <c r="O9334" s="7">
        <f>G9334-L9334</f>
        <v/>
      </c>
      <c r="P9334" s="7">
        <f>H9334-M9334</f>
        <v/>
      </c>
      <c r="Q9334" s="7">
        <f>IF($I9334=1,(N9334-MAR1!$B$11)/MAR1!$D$11,(N9334-MAR1!$C$11)/MAR1!$E$11)</f>
        <v/>
      </c>
      <c r="R9334" s="7">
        <f>IF($I9334=1,(O9334-MAR1!$B$12)/MAR1!$D$12,(O9334-MAR1!$C$12)/MAR1!$E$12)</f>
        <v/>
      </c>
      <c r="S9334" s="7">
        <f>IF($I9334=1,(P9334-MAR1!$B$13)/MAR1!$D$13,(P9334-MAR1!$C$13)/MAR1!$E$13)</f>
        <v/>
      </c>
    </row>
    <row r="9335">
      <c r="A9335" s="5" t="n">
        <v>9334</v>
      </c>
      <c r="B9335" s="5" t="n">
        <v>26</v>
      </c>
      <c r="C9335" s="5" t="n">
        <v>209</v>
      </c>
      <c r="D9335" s="5" t="n">
        <v>7</v>
      </c>
      <c r="E9335" s="5" t="n">
        <v>7.4</v>
      </c>
      <c r="F9335" s="5" t="n">
        <v>29.8</v>
      </c>
      <c r="G9335" s="5" t="n">
        <v>25.7</v>
      </c>
      <c r="H9335" s="5" t="n">
        <v>10.31</v>
      </c>
      <c r="I9335" s="6">
        <f>IF(E9335&gt;=Markov!$B$3,1,0)</f>
        <v/>
      </c>
      <c r="J9335" s="6">
        <f>I9334</f>
        <v/>
      </c>
      <c r="K9335" s="7">
        <f>MAR1!$B$5+MAR1!$C$5*COS(2*PI()*$C9335/365)+MAR1!$D$5*SIN(2*PI()*$C9335/365)</f>
        <v/>
      </c>
      <c r="L9335" s="7">
        <f>MAR1!$B$6+MAR1!$C$6*COS(2*PI()*$C9335/365)+MAR1!$D$6*SIN(2*PI()*$C9335/365)</f>
        <v/>
      </c>
      <c r="M9335" s="7">
        <f>MAR1!$B$7+MAR1!$C$7*COS(2*PI()*$C9335/365)+MAR1!$D$7*SIN(2*PI()*$C9335/365)</f>
        <v/>
      </c>
      <c r="N9335" s="7">
        <f>F9335-K9335</f>
        <v/>
      </c>
      <c r="O9335" s="7">
        <f>G9335-L9335</f>
        <v/>
      </c>
      <c r="P9335" s="7">
        <f>H9335-M9335</f>
        <v/>
      </c>
      <c r="Q9335" s="7">
        <f>IF($I9335=1,(N9335-MAR1!$B$11)/MAR1!$D$11,(N9335-MAR1!$C$11)/MAR1!$E$11)</f>
        <v/>
      </c>
      <c r="R9335" s="7">
        <f>IF($I9335=1,(O9335-MAR1!$B$12)/MAR1!$D$12,(O9335-MAR1!$C$12)/MAR1!$E$12)</f>
        <v/>
      </c>
      <c r="S9335" s="7">
        <f>IF($I9335=1,(P9335-MAR1!$B$13)/MAR1!$D$13,(P9335-MAR1!$C$13)/MAR1!$E$13)</f>
        <v/>
      </c>
    </row>
    <row r="9336">
      <c r="A9336" s="5" t="n">
        <v>9335</v>
      </c>
      <c r="B9336" s="5" t="n">
        <v>26</v>
      </c>
      <c r="C9336" s="5" t="n">
        <v>210</v>
      </c>
      <c r="D9336" s="5" t="n">
        <v>7</v>
      </c>
      <c r="E9336" s="5" t="n">
        <v>10.6</v>
      </c>
      <c r="F9336" s="5" t="n">
        <v>28.4</v>
      </c>
      <c r="G9336" s="5" t="n">
        <v>23.9</v>
      </c>
      <c r="H9336" s="5" t="n">
        <v>7.03</v>
      </c>
      <c r="I9336" s="6">
        <f>IF(E9336&gt;=Markov!$B$3,1,0)</f>
        <v/>
      </c>
      <c r="J9336" s="6">
        <f>I9335</f>
        <v/>
      </c>
      <c r="K9336" s="7">
        <f>MAR1!$B$5+MAR1!$C$5*COS(2*PI()*$C9336/365)+MAR1!$D$5*SIN(2*PI()*$C9336/365)</f>
        <v/>
      </c>
      <c r="L9336" s="7">
        <f>MAR1!$B$6+MAR1!$C$6*COS(2*PI()*$C9336/365)+MAR1!$D$6*SIN(2*PI()*$C9336/365)</f>
        <v/>
      </c>
      <c r="M9336" s="7">
        <f>MAR1!$B$7+MAR1!$C$7*COS(2*PI()*$C9336/365)+MAR1!$D$7*SIN(2*PI()*$C9336/365)</f>
        <v/>
      </c>
      <c r="N9336" s="7">
        <f>F9336-K9336</f>
        <v/>
      </c>
      <c r="O9336" s="7">
        <f>G9336-L9336</f>
        <v/>
      </c>
      <c r="P9336" s="7">
        <f>H9336-M9336</f>
        <v/>
      </c>
      <c r="Q9336" s="7">
        <f>IF($I9336=1,(N9336-MAR1!$B$11)/MAR1!$D$11,(N9336-MAR1!$C$11)/MAR1!$E$11)</f>
        <v/>
      </c>
      <c r="R9336" s="7">
        <f>IF($I9336=1,(O9336-MAR1!$B$12)/MAR1!$D$12,(O9336-MAR1!$C$12)/MAR1!$E$12)</f>
        <v/>
      </c>
      <c r="S9336" s="7">
        <f>IF($I9336=1,(P9336-MAR1!$B$13)/MAR1!$D$13,(P9336-MAR1!$C$13)/MAR1!$E$13)</f>
        <v/>
      </c>
    </row>
    <row r="9337">
      <c r="A9337" s="5" t="n">
        <v>9336</v>
      </c>
      <c r="B9337" s="5" t="n">
        <v>26</v>
      </c>
      <c r="C9337" s="5" t="n">
        <v>211</v>
      </c>
      <c r="D9337" s="5" t="n">
        <v>7</v>
      </c>
      <c r="E9337" s="5" t="n">
        <v>0</v>
      </c>
      <c r="F9337" s="5" t="n">
        <v>29.2</v>
      </c>
      <c r="G9337" s="5" t="n">
        <v>22.9</v>
      </c>
      <c r="H9337" s="5" t="n">
        <v>9.31</v>
      </c>
      <c r="I9337" s="6">
        <f>IF(E9337&gt;=Markov!$B$3,1,0)</f>
        <v/>
      </c>
      <c r="J9337" s="6">
        <f>I9336</f>
        <v/>
      </c>
      <c r="K9337" s="7">
        <f>MAR1!$B$5+MAR1!$C$5*COS(2*PI()*$C9337/365)+MAR1!$D$5*SIN(2*PI()*$C9337/365)</f>
        <v/>
      </c>
      <c r="L9337" s="7">
        <f>MAR1!$B$6+MAR1!$C$6*COS(2*PI()*$C9337/365)+MAR1!$D$6*SIN(2*PI()*$C9337/365)</f>
        <v/>
      </c>
      <c r="M9337" s="7">
        <f>MAR1!$B$7+MAR1!$C$7*COS(2*PI()*$C9337/365)+MAR1!$D$7*SIN(2*PI()*$C9337/365)</f>
        <v/>
      </c>
      <c r="N9337" s="7">
        <f>F9337-K9337</f>
        <v/>
      </c>
      <c r="O9337" s="7">
        <f>G9337-L9337</f>
        <v/>
      </c>
      <c r="P9337" s="7">
        <f>H9337-M9337</f>
        <v/>
      </c>
      <c r="Q9337" s="7">
        <f>IF($I9337=1,(N9337-MAR1!$B$11)/MAR1!$D$11,(N9337-MAR1!$C$11)/MAR1!$E$11)</f>
        <v/>
      </c>
      <c r="R9337" s="7">
        <f>IF($I9337=1,(O9337-MAR1!$B$12)/MAR1!$D$12,(O9337-MAR1!$C$12)/MAR1!$E$12)</f>
        <v/>
      </c>
      <c r="S9337" s="7">
        <f>IF($I9337=1,(P9337-MAR1!$B$13)/MAR1!$D$13,(P9337-MAR1!$C$13)/MAR1!$E$13)</f>
        <v/>
      </c>
    </row>
    <row r="9338">
      <c r="A9338" s="5" t="n">
        <v>9337</v>
      </c>
      <c r="B9338" s="5" t="n">
        <v>26</v>
      </c>
      <c r="C9338" s="5" t="n">
        <v>212</v>
      </c>
      <c r="D9338" s="5" t="n">
        <v>7</v>
      </c>
      <c r="E9338" s="5" t="n">
        <v>23.1</v>
      </c>
      <c r="F9338" s="5" t="n">
        <v>25.5</v>
      </c>
      <c r="G9338" s="5" t="n">
        <v>21.6</v>
      </c>
      <c r="H9338" s="5" t="n">
        <v>13.13</v>
      </c>
      <c r="I9338" s="6">
        <f>IF(E9338&gt;=Markov!$B$3,1,0)</f>
        <v/>
      </c>
      <c r="J9338" s="6">
        <f>I9337</f>
        <v/>
      </c>
      <c r="K9338" s="7">
        <f>MAR1!$B$5+MAR1!$C$5*COS(2*PI()*$C9338/365)+MAR1!$D$5*SIN(2*PI()*$C9338/365)</f>
        <v/>
      </c>
      <c r="L9338" s="7">
        <f>MAR1!$B$6+MAR1!$C$6*COS(2*PI()*$C9338/365)+MAR1!$D$6*SIN(2*PI()*$C9338/365)</f>
        <v/>
      </c>
      <c r="M9338" s="7">
        <f>MAR1!$B$7+MAR1!$C$7*COS(2*PI()*$C9338/365)+MAR1!$D$7*SIN(2*PI()*$C9338/365)</f>
        <v/>
      </c>
      <c r="N9338" s="7">
        <f>F9338-K9338</f>
        <v/>
      </c>
      <c r="O9338" s="7">
        <f>G9338-L9338</f>
        <v/>
      </c>
      <c r="P9338" s="7">
        <f>H9338-M9338</f>
        <v/>
      </c>
      <c r="Q9338" s="7">
        <f>IF($I9338=1,(N9338-MAR1!$B$11)/MAR1!$D$11,(N9338-MAR1!$C$11)/MAR1!$E$11)</f>
        <v/>
      </c>
      <c r="R9338" s="7">
        <f>IF($I9338=1,(O9338-MAR1!$B$12)/MAR1!$D$12,(O9338-MAR1!$C$12)/MAR1!$E$12)</f>
        <v/>
      </c>
      <c r="S9338" s="7">
        <f>IF($I9338=1,(P9338-MAR1!$B$13)/MAR1!$D$13,(P9338-MAR1!$C$13)/MAR1!$E$13)</f>
        <v/>
      </c>
    </row>
    <row r="9339">
      <c r="A9339" s="5" t="n">
        <v>9338</v>
      </c>
      <c r="B9339" s="5" t="n">
        <v>26</v>
      </c>
      <c r="C9339" s="5" t="n">
        <v>213</v>
      </c>
      <c r="D9339" s="5" t="n">
        <v>8</v>
      </c>
      <c r="E9339" s="5" t="n">
        <v>5.8</v>
      </c>
      <c r="F9339" s="5" t="n">
        <v>26.6</v>
      </c>
      <c r="G9339" s="5" t="n">
        <v>24</v>
      </c>
      <c r="H9339" s="5" t="n">
        <v>11.13</v>
      </c>
      <c r="I9339" s="6">
        <f>IF(E9339&gt;=Markov!$B$3,1,0)</f>
        <v/>
      </c>
      <c r="J9339" s="6">
        <f>I9338</f>
        <v/>
      </c>
      <c r="K9339" s="7">
        <f>MAR1!$B$5+MAR1!$C$5*COS(2*PI()*$C9339/365)+MAR1!$D$5*SIN(2*PI()*$C9339/365)</f>
        <v/>
      </c>
      <c r="L9339" s="7">
        <f>MAR1!$B$6+MAR1!$C$6*COS(2*PI()*$C9339/365)+MAR1!$D$6*SIN(2*PI()*$C9339/365)</f>
        <v/>
      </c>
      <c r="M9339" s="7">
        <f>MAR1!$B$7+MAR1!$C$7*COS(2*PI()*$C9339/365)+MAR1!$D$7*SIN(2*PI()*$C9339/365)</f>
        <v/>
      </c>
      <c r="N9339" s="7">
        <f>F9339-K9339</f>
        <v/>
      </c>
      <c r="O9339" s="7">
        <f>G9339-L9339</f>
        <v/>
      </c>
      <c r="P9339" s="7">
        <f>H9339-M9339</f>
        <v/>
      </c>
      <c r="Q9339" s="7">
        <f>IF($I9339=1,(N9339-MAR1!$B$11)/MAR1!$D$11,(N9339-MAR1!$C$11)/MAR1!$E$11)</f>
        <v/>
      </c>
      <c r="R9339" s="7">
        <f>IF($I9339=1,(O9339-MAR1!$B$12)/MAR1!$D$12,(O9339-MAR1!$C$12)/MAR1!$E$12)</f>
        <v/>
      </c>
      <c r="S9339" s="7">
        <f>IF($I9339=1,(P9339-MAR1!$B$13)/MAR1!$D$13,(P9339-MAR1!$C$13)/MAR1!$E$13)</f>
        <v/>
      </c>
    </row>
    <row r="9340">
      <c r="A9340" s="5" t="n">
        <v>9339</v>
      </c>
      <c r="B9340" s="5" t="n">
        <v>26</v>
      </c>
      <c r="C9340" s="5" t="n">
        <v>214</v>
      </c>
      <c r="D9340" s="5" t="n">
        <v>8</v>
      </c>
      <c r="E9340" s="5" t="n">
        <v>0</v>
      </c>
      <c r="F9340" s="5" t="n">
        <v>31.6</v>
      </c>
      <c r="G9340" s="5" t="n">
        <v>25.1</v>
      </c>
      <c r="H9340" s="5" t="n">
        <v>15.96</v>
      </c>
      <c r="I9340" s="6">
        <f>IF(E9340&gt;=Markov!$B$3,1,0)</f>
        <v/>
      </c>
      <c r="J9340" s="6">
        <f>I9339</f>
        <v/>
      </c>
      <c r="K9340" s="7">
        <f>MAR1!$B$5+MAR1!$C$5*COS(2*PI()*$C9340/365)+MAR1!$D$5*SIN(2*PI()*$C9340/365)</f>
        <v/>
      </c>
      <c r="L9340" s="7">
        <f>MAR1!$B$6+MAR1!$C$6*COS(2*PI()*$C9340/365)+MAR1!$D$6*SIN(2*PI()*$C9340/365)</f>
        <v/>
      </c>
      <c r="M9340" s="7">
        <f>MAR1!$B$7+MAR1!$C$7*COS(2*PI()*$C9340/365)+MAR1!$D$7*SIN(2*PI()*$C9340/365)</f>
        <v/>
      </c>
      <c r="N9340" s="7">
        <f>F9340-K9340</f>
        <v/>
      </c>
      <c r="O9340" s="7">
        <f>G9340-L9340</f>
        <v/>
      </c>
      <c r="P9340" s="7">
        <f>H9340-M9340</f>
        <v/>
      </c>
      <c r="Q9340" s="7">
        <f>IF($I9340=1,(N9340-MAR1!$B$11)/MAR1!$D$11,(N9340-MAR1!$C$11)/MAR1!$E$11)</f>
        <v/>
      </c>
      <c r="R9340" s="7">
        <f>IF($I9340=1,(O9340-MAR1!$B$12)/MAR1!$D$12,(O9340-MAR1!$C$12)/MAR1!$E$12)</f>
        <v/>
      </c>
      <c r="S9340" s="7">
        <f>IF($I9340=1,(P9340-MAR1!$B$13)/MAR1!$D$13,(P9340-MAR1!$C$13)/MAR1!$E$13)</f>
        <v/>
      </c>
    </row>
    <row r="9341">
      <c r="A9341" s="5" t="n">
        <v>9340</v>
      </c>
      <c r="B9341" s="5" t="n">
        <v>26</v>
      </c>
      <c r="C9341" s="5" t="n">
        <v>215</v>
      </c>
      <c r="D9341" s="5" t="n">
        <v>8</v>
      </c>
      <c r="E9341" s="5" t="n">
        <v>8.199999999999999</v>
      </c>
      <c r="F9341" s="5" t="n">
        <v>30.1</v>
      </c>
      <c r="G9341" s="5" t="n">
        <v>24.2</v>
      </c>
      <c r="H9341" s="5" t="n">
        <v>12.75</v>
      </c>
      <c r="I9341" s="6">
        <f>IF(E9341&gt;=Markov!$B$3,1,0)</f>
        <v/>
      </c>
      <c r="J9341" s="6">
        <f>I9340</f>
        <v/>
      </c>
      <c r="K9341" s="7">
        <f>MAR1!$B$5+MAR1!$C$5*COS(2*PI()*$C9341/365)+MAR1!$D$5*SIN(2*PI()*$C9341/365)</f>
        <v/>
      </c>
      <c r="L9341" s="7">
        <f>MAR1!$B$6+MAR1!$C$6*COS(2*PI()*$C9341/365)+MAR1!$D$6*SIN(2*PI()*$C9341/365)</f>
        <v/>
      </c>
      <c r="M9341" s="7">
        <f>MAR1!$B$7+MAR1!$C$7*COS(2*PI()*$C9341/365)+MAR1!$D$7*SIN(2*PI()*$C9341/365)</f>
        <v/>
      </c>
      <c r="N9341" s="7">
        <f>F9341-K9341</f>
        <v/>
      </c>
      <c r="O9341" s="7">
        <f>G9341-L9341</f>
        <v/>
      </c>
      <c r="P9341" s="7">
        <f>H9341-M9341</f>
        <v/>
      </c>
      <c r="Q9341" s="7">
        <f>IF($I9341=1,(N9341-MAR1!$B$11)/MAR1!$D$11,(N9341-MAR1!$C$11)/MAR1!$E$11)</f>
        <v/>
      </c>
      <c r="R9341" s="7">
        <f>IF($I9341=1,(O9341-MAR1!$B$12)/MAR1!$D$12,(O9341-MAR1!$C$12)/MAR1!$E$12)</f>
        <v/>
      </c>
      <c r="S9341" s="7">
        <f>IF($I9341=1,(P9341-MAR1!$B$13)/MAR1!$D$13,(P9341-MAR1!$C$13)/MAR1!$E$13)</f>
        <v/>
      </c>
    </row>
    <row r="9342">
      <c r="A9342" s="5" t="n">
        <v>9341</v>
      </c>
      <c r="B9342" s="5" t="n">
        <v>26</v>
      </c>
      <c r="C9342" s="5" t="n">
        <v>216</v>
      </c>
      <c r="D9342" s="5" t="n">
        <v>8</v>
      </c>
      <c r="E9342" s="5" t="n">
        <v>21</v>
      </c>
      <c r="F9342" s="5" t="n">
        <v>30.6</v>
      </c>
      <c r="G9342" s="5" t="n">
        <v>25.7</v>
      </c>
      <c r="H9342" s="5" t="n">
        <v>13.96</v>
      </c>
      <c r="I9342" s="6">
        <f>IF(E9342&gt;=Markov!$B$3,1,0)</f>
        <v/>
      </c>
      <c r="J9342" s="6">
        <f>I9341</f>
        <v/>
      </c>
      <c r="K9342" s="7">
        <f>MAR1!$B$5+MAR1!$C$5*COS(2*PI()*$C9342/365)+MAR1!$D$5*SIN(2*PI()*$C9342/365)</f>
        <v/>
      </c>
      <c r="L9342" s="7">
        <f>MAR1!$B$6+MAR1!$C$6*COS(2*PI()*$C9342/365)+MAR1!$D$6*SIN(2*PI()*$C9342/365)</f>
        <v/>
      </c>
      <c r="M9342" s="7">
        <f>MAR1!$B$7+MAR1!$C$7*COS(2*PI()*$C9342/365)+MAR1!$D$7*SIN(2*PI()*$C9342/365)</f>
        <v/>
      </c>
      <c r="N9342" s="7">
        <f>F9342-K9342</f>
        <v/>
      </c>
      <c r="O9342" s="7">
        <f>G9342-L9342</f>
        <v/>
      </c>
      <c r="P9342" s="7">
        <f>H9342-M9342</f>
        <v/>
      </c>
      <c r="Q9342" s="7">
        <f>IF($I9342=1,(N9342-MAR1!$B$11)/MAR1!$D$11,(N9342-MAR1!$C$11)/MAR1!$E$11)</f>
        <v/>
      </c>
      <c r="R9342" s="7">
        <f>IF($I9342=1,(O9342-MAR1!$B$12)/MAR1!$D$12,(O9342-MAR1!$C$12)/MAR1!$E$12)</f>
        <v/>
      </c>
      <c r="S9342" s="7">
        <f>IF($I9342=1,(P9342-MAR1!$B$13)/MAR1!$D$13,(P9342-MAR1!$C$13)/MAR1!$E$13)</f>
        <v/>
      </c>
    </row>
    <row r="9343">
      <c r="A9343" s="5" t="n">
        <v>9342</v>
      </c>
      <c r="B9343" s="5" t="n">
        <v>26</v>
      </c>
      <c r="C9343" s="5" t="n">
        <v>217</v>
      </c>
      <c r="D9343" s="5" t="n">
        <v>8</v>
      </c>
      <c r="E9343" s="5" t="n">
        <v>22.6</v>
      </c>
      <c r="F9343" s="5" t="n">
        <v>32.7</v>
      </c>
      <c r="G9343" s="5" t="n">
        <v>25.6</v>
      </c>
      <c r="H9343" s="5" t="n">
        <v>16.55</v>
      </c>
      <c r="I9343" s="6">
        <f>IF(E9343&gt;=Markov!$B$3,1,0)</f>
        <v/>
      </c>
      <c r="J9343" s="6">
        <f>I9342</f>
        <v/>
      </c>
      <c r="K9343" s="7">
        <f>MAR1!$B$5+MAR1!$C$5*COS(2*PI()*$C9343/365)+MAR1!$D$5*SIN(2*PI()*$C9343/365)</f>
        <v/>
      </c>
      <c r="L9343" s="7">
        <f>MAR1!$B$6+MAR1!$C$6*COS(2*PI()*$C9343/365)+MAR1!$D$6*SIN(2*PI()*$C9343/365)</f>
        <v/>
      </c>
      <c r="M9343" s="7">
        <f>MAR1!$B$7+MAR1!$C$7*COS(2*PI()*$C9343/365)+MAR1!$D$7*SIN(2*PI()*$C9343/365)</f>
        <v/>
      </c>
      <c r="N9343" s="7">
        <f>F9343-K9343</f>
        <v/>
      </c>
      <c r="O9343" s="7">
        <f>G9343-L9343</f>
        <v/>
      </c>
      <c r="P9343" s="7">
        <f>H9343-M9343</f>
        <v/>
      </c>
      <c r="Q9343" s="7">
        <f>IF($I9343=1,(N9343-MAR1!$B$11)/MAR1!$D$11,(N9343-MAR1!$C$11)/MAR1!$E$11)</f>
        <v/>
      </c>
      <c r="R9343" s="7">
        <f>IF($I9343=1,(O9343-MAR1!$B$12)/MAR1!$D$12,(O9343-MAR1!$C$12)/MAR1!$E$12)</f>
        <v/>
      </c>
      <c r="S9343" s="7">
        <f>IF($I9343=1,(P9343-MAR1!$B$13)/MAR1!$D$13,(P9343-MAR1!$C$13)/MAR1!$E$13)</f>
        <v/>
      </c>
    </row>
    <row r="9344">
      <c r="A9344" s="5" t="n">
        <v>9343</v>
      </c>
      <c r="B9344" s="5" t="n">
        <v>26</v>
      </c>
      <c r="C9344" s="5" t="n">
        <v>218</v>
      </c>
      <c r="D9344" s="5" t="n">
        <v>8</v>
      </c>
      <c r="E9344" s="5" t="n">
        <v>28</v>
      </c>
      <c r="F9344" s="5" t="n">
        <v>31</v>
      </c>
      <c r="G9344" s="5" t="n">
        <v>24.8</v>
      </c>
      <c r="H9344" s="5" t="n">
        <v>8.6</v>
      </c>
      <c r="I9344" s="6">
        <f>IF(E9344&gt;=Markov!$B$3,1,0)</f>
        <v/>
      </c>
      <c r="J9344" s="6">
        <f>I9343</f>
        <v/>
      </c>
      <c r="K9344" s="7">
        <f>MAR1!$B$5+MAR1!$C$5*COS(2*PI()*$C9344/365)+MAR1!$D$5*SIN(2*PI()*$C9344/365)</f>
        <v/>
      </c>
      <c r="L9344" s="7">
        <f>MAR1!$B$6+MAR1!$C$6*COS(2*PI()*$C9344/365)+MAR1!$D$6*SIN(2*PI()*$C9344/365)</f>
        <v/>
      </c>
      <c r="M9344" s="7">
        <f>MAR1!$B$7+MAR1!$C$7*COS(2*PI()*$C9344/365)+MAR1!$D$7*SIN(2*PI()*$C9344/365)</f>
        <v/>
      </c>
      <c r="N9344" s="7">
        <f>F9344-K9344</f>
        <v/>
      </c>
      <c r="O9344" s="7">
        <f>G9344-L9344</f>
        <v/>
      </c>
      <c r="P9344" s="7">
        <f>H9344-M9344</f>
        <v/>
      </c>
      <c r="Q9344" s="7">
        <f>IF($I9344=1,(N9344-MAR1!$B$11)/MAR1!$D$11,(N9344-MAR1!$C$11)/MAR1!$E$11)</f>
        <v/>
      </c>
      <c r="R9344" s="7">
        <f>IF($I9344=1,(O9344-MAR1!$B$12)/MAR1!$D$12,(O9344-MAR1!$C$12)/MAR1!$E$12)</f>
        <v/>
      </c>
      <c r="S9344" s="7">
        <f>IF($I9344=1,(P9344-MAR1!$B$13)/MAR1!$D$13,(P9344-MAR1!$C$13)/MAR1!$E$13)</f>
        <v/>
      </c>
    </row>
    <row r="9345">
      <c r="A9345" s="5" t="n">
        <v>9344</v>
      </c>
      <c r="B9345" s="5" t="n">
        <v>26</v>
      </c>
      <c r="C9345" s="5" t="n">
        <v>219</v>
      </c>
      <c r="D9345" s="5" t="n">
        <v>8</v>
      </c>
      <c r="E9345" s="5" t="n">
        <v>40.2</v>
      </c>
      <c r="F9345" s="5" t="n">
        <v>31.7</v>
      </c>
      <c r="G9345" s="5" t="n">
        <v>24.8</v>
      </c>
      <c r="H9345" s="5" t="n">
        <v>9.51</v>
      </c>
      <c r="I9345" s="6">
        <f>IF(E9345&gt;=Markov!$B$3,1,0)</f>
        <v/>
      </c>
      <c r="J9345" s="6">
        <f>I9344</f>
        <v/>
      </c>
      <c r="K9345" s="7">
        <f>MAR1!$B$5+MAR1!$C$5*COS(2*PI()*$C9345/365)+MAR1!$D$5*SIN(2*PI()*$C9345/365)</f>
        <v/>
      </c>
      <c r="L9345" s="7">
        <f>MAR1!$B$6+MAR1!$C$6*COS(2*PI()*$C9345/365)+MAR1!$D$6*SIN(2*PI()*$C9345/365)</f>
        <v/>
      </c>
      <c r="M9345" s="7">
        <f>MAR1!$B$7+MAR1!$C$7*COS(2*PI()*$C9345/365)+MAR1!$D$7*SIN(2*PI()*$C9345/365)</f>
        <v/>
      </c>
      <c r="N9345" s="7">
        <f>F9345-K9345</f>
        <v/>
      </c>
      <c r="O9345" s="7">
        <f>G9345-L9345</f>
        <v/>
      </c>
      <c r="P9345" s="7">
        <f>H9345-M9345</f>
        <v/>
      </c>
      <c r="Q9345" s="7">
        <f>IF($I9345=1,(N9345-MAR1!$B$11)/MAR1!$D$11,(N9345-MAR1!$C$11)/MAR1!$E$11)</f>
        <v/>
      </c>
      <c r="R9345" s="7">
        <f>IF($I9345=1,(O9345-MAR1!$B$12)/MAR1!$D$12,(O9345-MAR1!$C$12)/MAR1!$E$12)</f>
        <v/>
      </c>
      <c r="S9345" s="7">
        <f>IF($I9345=1,(P9345-MAR1!$B$13)/MAR1!$D$13,(P9345-MAR1!$C$13)/MAR1!$E$13)</f>
        <v/>
      </c>
    </row>
    <row r="9346">
      <c r="A9346" s="5" t="n">
        <v>9345</v>
      </c>
      <c r="B9346" s="5" t="n">
        <v>26</v>
      </c>
      <c r="C9346" s="5" t="n">
        <v>220</v>
      </c>
      <c r="D9346" s="5" t="n">
        <v>8</v>
      </c>
      <c r="E9346" s="5" t="n">
        <v>9.4</v>
      </c>
      <c r="F9346" s="5" t="n">
        <v>28.9</v>
      </c>
      <c r="G9346" s="5" t="n">
        <v>23.8</v>
      </c>
      <c r="H9346" s="5" t="n">
        <v>15.12</v>
      </c>
      <c r="I9346" s="6">
        <f>IF(E9346&gt;=Markov!$B$3,1,0)</f>
        <v/>
      </c>
      <c r="J9346" s="6">
        <f>I9345</f>
        <v/>
      </c>
      <c r="K9346" s="7">
        <f>MAR1!$B$5+MAR1!$C$5*COS(2*PI()*$C9346/365)+MAR1!$D$5*SIN(2*PI()*$C9346/365)</f>
        <v/>
      </c>
      <c r="L9346" s="7">
        <f>MAR1!$B$6+MAR1!$C$6*COS(2*PI()*$C9346/365)+MAR1!$D$6*SIN(2*PI()*$C9346/365)</f>
        <v/>
      </c>
      <c r="M9346" s="7">
        <f>MAR1!$B$7+MAR1!$C$7*COS(2*PI()*$C9346/365)+MAR1!$D$7*SIN(2*PI()*$C9346/365)</f>
        <v/>
      </c>
      <c r="N9346" s="7">
        <f>F9346-K9346</f>
        <v/>
      </c>
      <c r="O9346" s="7">
        <f>G9346-L9346</f>
        <v/>
      </c>
      <c r="P9346" s="7">
        <f>H9346-M9346</f>
        <v/>
      </c>
      <c r="Q9346" s="7">
        <f>IF($I9346=1,(N9346-MAR1!$B$11)/MAR1!$D$11,(N9346-MAR1!$C$11)/MAR1!$E$11)</f>
        <v/>
      </c>
      <c r="R9346" s="7">
        <f>IF($I9346=1,(O9346-MAR1!$B$12)/MAR1!$D$12,(O9346-MAR1!$C$12)/MAR1!$E$12)</f>
        <v/>
      </c>
      <c r="S9346" s="7">
        <f>IF($I9346=1,(P9346-MAR1!$B$13)/MAR1!$D$13,(P9346-MAR1!$C$13)/MAR1!$E$13)</f>
        <v/>
      </c>
    </row>
    <row r="9347">
      <c r="A9347" s="5" t="n">
        <v>9346</v>
      </c>
      <c r="B9347" s="5" t="n">
        <v>26</v>
      </c>
      <c r="C9347" s="5" t="n">
        <v>221</v>
      </c>
      <c r="D9347" s="5" t="n">
        <v>8</v>
      </c>
      <c r="E9347" s="5" t="n">
        <v>116.8</v>
      </c>
      <c r="F9347" s="5" t="n">
        <v>30</v>
      </c>
      <c r="G9347" s="5" t="n">
        <v>25</v>
      </c>
      <c r="H9347" s="5" t="n">
        <v>14.83</v>
      </c>
      <c r="I9347" s="6">
        <f>IF(E9347&gt;=Markov!$B$3,1,0)</f>
        <v/>
      </c>
      <c r="J9347" s="6">
        <f>I9346</f>
        <v/>
      </c>
      <c r="K9347" s="7">
        <f>MAR1!$B$5+MAR1!$C$5*COS(2*PI()*$C9347/365)+MAR1!$D$5*SIN(2*PI()*$C9347/365)</f>
        <v/>
      </c>
      <c r="L9347" s="7">
        <f>MAR1!$B$6+MAR1!$C$6*COS(2*PI()*$C9347/365)+MAR1!$D$6*SIN(2*PI()*$C9347/365)</f>
        <v/>
      </c>
      <c r="M9347" s="7">
        <f>MAR1!$B$7+MAR1!$C$7*COS(2*PI()*$C9347/365)+MAR1!$D$7*SIN(2*PI()*$C9347/365)</f>
        <v/>
      </c>
      <c r="N9347" s="7">
        <f>F9347-K9347</f>
        <v/>
      </c>
      <c r="O9347" s="7">
        <f>G9347-L9347</f>
        <v/>
      </c>
      <c r="P9347" s="7">
        <f>H9347-M9347</f>
        <v/>
      </c>
      <c r="Q9347" s="7">
        <f>IF($I9347=1,(N9347-MAR1!$B$11)/MAR1!$D$11,(N9347-MAR1!$C$11)/MAR1!$E$11)</f>
        <v/>
      </c>
      <c r="R9347" s="7">
        <f>IF($I9347=1,(O9347-MAR1!$B$12)/MAR1!$D$12,(O9347-MAR1!$C$12)/MAR1!$E$12)</f>
        <v/>
      </c>
      <c r="S9347" s="7">
        <f>IF($I9347=1,(P9347-MAR1!$B$13)/MAR1!$D$13,(P9347-MAR1!$C$13)/MAR1!$E$13)</f>
        <v/>
      </c>
    </row>
    <row r="9348">
      <c r="A9348" s="5" t="n">
        <v>9347</v>
      </c>
      <c r="B9348" s="5" t="n">
        <v>26</v>
      </c>
      <c r="C9348" s="5" t="n">
        <v>222</v>
      </c>
      <c r="D9348" s="5" t="n">
        <v>8</v>
      </c>
      <c r="E9348" s="5" t="n">
        <v>0</v>
      </c>
      <c r="F9348" s="5" t="n">
        <v>33.1</v>
      </c>
      <c r="G9348" s="5" t="n">
        <v>24.8</v>
      </c>
      <c r="H9348" s="5" t="n">
        <v>15.76</v>
      </c>
      <c r="I9348" s="6">
        <f>IF(E9348&gt;=Markov!$B$3,1,0)</f>
        <v/>
      </c>
      <c r="J9348" s="6">
        <f>I9347</f>
        <v/>
      </c>
      <c r="K9348" s="7">
        <f>MAR1!$B$5+MAR1!$C$5*COS(2*PI()*$C9348/365)+MAR1!$D$5*SIN(2*PI()*$C9348/365)</f>
        <v/>
      </c>
      <c r="L9348" s="7">
        <f>MAR1!$B$6+MAR1!$C$6*COS(2*PI()*$C9348/365)+MAR1!$D$6*SIN(2*PI()*$C9348/365)</f>
        <v/>
      </c>
      <c r="M9348" s="7">
        <f>MAR1!$B$7+MAR1!$C$7*COS(2*PI()*$C9348/365)+MAR1!$D$7*SIN(2*PI()*$C9348/365)</f>
        <v/>
      </c>
      <c r="N9348" s="7">
        <f>F9348-K9348</f>
        <v/>
      </c>
      <c r="O9348" s="7">
        <f>G9348-L9348</f>
        <v/>
      </c>
      <c r="P9348" s="7">
        <f>H9348-M9348</f>
        <v/>
      </c>
      <c r="Q9348" s="7">
        <f>IF($I9348=1,(N9348-MAR1!$B$11)/MAR1!$D$11,(N9348-MAR1!$C$11)/MAR1!$E$11)</f>
        <v/>
      </c>
      <c r="R9348" s="7">
        <f>IF($I9348=1,(O9348-MAR1!$B$12)/MAR1!$D$12,(O9348-MAR1!$C$12)/MAR1!$E$12)</f>
        <v/>
      </c>
      <c r="S9348" s="7">
        <f>IF($I9348=1,(P9348-MAR1!$B$13)/MAR1!$D$13,(P9348-MAR1!$C$13)/MAR1!$E$13)</f>
        <v/>
      </c>
    </row>
    <row r="9349">
      <c r="A9349" s="5" t="n">
        <v>9348</v>
      </c>
      <c r="B9349" s="5" t="n">
        <v>26</v>
      </c>
      <c r="C9349" s="5" t="n">
        <v>223</v>
      </c>
      <c r="D9349" s="5" t="n">
        <v>8</v>
      </c>
      <c r="E9349" s="5" t="n">
        <v>5.6</v>
      </c>
      <c r="F9349" s="5" t="n">
        <v>30.2</v>
      </c>
      <c r="G9349" s="5" t="n">
        <v>25.2</v>
      </c>
      <c r="H9349" s="5" t="n">
        <v>15.91</v>
      </c>
      <c r="I9349" s="6">
        <f>IF(E9349&gt;=Markov!$B$3,1,0)</f>
        <v/>
      </c>
      <c r="J9349" s="6">
        <f>I9348</f>
        <v/>
      </c>
      <c r="K9349" s="7">
        <f>MAR1!$B$5+MAR1!$C$5*COS(2*PI()*$C9349/365)+MAR1!$D$5*SIN(2*PI()*$C9349/365)</f>
        <v/>
      </c>
      <c r="L9349" s="7">
        <f>MAR1!$B$6+MAR1!$C$6*COS(2*PI()*$C9349/365)+MAR1!$D$6*SIN(2*PI()*$C9349/365)</f>
        <v/>
      </c>
      <c r="M9349" s="7">
        <f>MAR1!$B$7+MAR1!$C$7*COS(2*PI()*$C9349/365)+MAR1!$D$7*SIN(2*PI()*$C9349/365)</f>
        <v/>
      </c>
      <c r="N9349" s="7">
        <f>F9349-K9349</f>
        <v/>
      </c>
      <c r="O9349" s="7">
        <f>G9349-L9349</f>
        <v/>
      </c>
      <c r="P9349" s="7">
        <f>H9349-M9349</f>
        <v/>
      </c>
      <c r="Q9349" s="7">
        <f>IF($I9349=1,(N9349-MAR1!$B$11)/MAR1!$D$11,(N9349-MAR1!$C$11)/MAR1!$E$11)</f>
        <v/>
      </c>
      <c r="R9349" s="7">
        <f>IF($I9349=1,(O9349-MAR1!$B$12)/MAR1!$D$12,(O9349-MAR1!$C$12)/MAR1!$E$12)</f>
        <v/>
      </c>
      <c r="S9349" s="7">
        <f>IF($I9349=1,(P9349-MAR1!$B$13)/MAR1!$D$13,(P9349-MAR1!$C$13)/MAR1!$E$13)</f>
        <v/>
      </c>
    </row>
    <row r="9350">
      <c r="A9350" s="5" t="n">
        <v>9349</v>
      </c>
      <c r="B9350" s="5" t="n">
        <v>26</v>
      </c>
      <c r="C9350" s="5" t="n">
        <v>224</v>
      </c>
      <c r="D9350" s="5" t="n">
        <v>8</v>
      </c>
      <c r="E9350" s="5" t="n">
        <v>0.8</v>
      </c>
      <c r="F9350" s="5" t="n">
        <v>28.6</v>
      </c>
      <c r="G9350" s="5" t="n">
        <v>25.6</v>
      </c>
      <c r="H9350" s="5" t="n">
        <v>14.78</v>
      </c>
      <c r="I9350" s="6">
        <f>IF(E9350&gt;=Markov!$B$3,1,0)</f>
        <v/>
      </c>
      <c r="J9350" s="6">
        <f>I9349</f>
        <v/>
      </c>
      <c r="K9350" s="7">
        <f>MAR1!$B$5+MAR1!$C$5*COS(2*PI()*$C9350/365)+MAR1!$D$5*SIN(2*PI()*$C9350/365)</f>
        <v/>
      </c>
      <c r="L9350" s="7">
        <f>MAR1!$B$6+MAR1!$C$6*COS(2*PI()*$C9350/365)+MAR1!$D$6*SIN(2*PI()*$C9350/365)</f>
        <v/>
      </c>
      <c r="M9350" s="7">
        <f>MAR1!$B$7+MAR1!$C$7*COS(2*PI()*$C9350/365)+MAR1!$D$7*SIN(2*PI()*$C9350/365)</f>
        <v/>
      </c>
      <c r="N9350" s="7">
        <f>F9350-K9350</f>
        <v/>
      </c>
      <c r="O9350" s="7">
        <f>G9350-L9350</f>
        <v/>
      </c>
      <c r="P9350" s="7">
        <f>H9350-M9350</f>
        <v/>
      </c>
      <c r="Q9350" s="7">
        <f>IF($I9350=1,(N9350-MAR1!$B$11)/MAR1!$D$11,(N9350-MAR1!$C$11)/MAR1!$E$11)</f>
        <v/>
      </c>
      <c r="R9350" s="7">
        <f>IF($I9350=1,(O9350-MAR1!$B$12)/MAR1!$D$12,(O9350-MAR1!$C$12)/MAR1!$E$12)</f>
        <v/>
      </c>
      <c r="S9350" s="7">
        <f>IF($I9350=1,(P9350-MAR1!$B$13)/MAR1!$D$13,(P9350-MAR1!$C$13)/MAR1!$E$13)</f>
        <v/>
      </c>
    </row>
    <row r="9351">
      <c r="A9351" s="5" t="n">
        <v>9350</v>
      </c>
      <c r="B9351" s="5" t="n">
        <v>26</v>
      </c>
      <c r="C9351" s="5" t="n">
        <v>225</v>
      </c>
      <c r="D9351" s="5" t="n">
        <v>8</v>
      </c>
      <c r="E9351" s="5" t="n">
        <v>12.2</v>
      </c>
      <c r="F9351" s="5" t="n">
        <v>30.3</v>
      </c>
      <c r="G9351" s="5" t="n">
        <v>23.6</v>
      </c>
      <c r="H9351" s="5" t="n">
        <v>9.550000000000001</v>
      </c>
      <c r="I9351" s="6">
        <f>IF(E9351&gt;=Markov!$B$3,1,0)</f>
        <v/>
      </c>
      <c r="J9351" s="6">
        <f>I9350</f>
        <v/>
      </c>
      <c r="K9351" s="7">
        <f>MAR1!$B$5+MAR1!$C$5*COS(2*PI()*$C9351/365)+MAR1!$D$5*SIN(2*PI()*$C9351/365)</f>
        <v/>
      </c>
      <c r="L9351" s="7">
        <f>MAR1!$B$6+MAR1!$C$6*COS(2*PI()*$C9351/365)+MAR1!$D$6*SIN(2*PI()*$C9351/365)</f>
        <v/>
      </c>
      <c r="M9351" s="7">
        <f>MAR1!$B$7+MAR1!$C$7*COS(2*PI()*$C9351/365)+MAR1!$D$7*SIN(2*PI()*$C9351/365)</f>
        <v/>
      </c>
      <c r="N9351" s="7">
        <f>F9351-K9351</f>
        <v/>
      </c>
      <c r="O9351" s="7">
        <f>G9351-L9351</f>
        <v/>
      </c>
      <c r="P9351" s="7">
        <f>H9351-M9351</f>
        <v/>
      </c>
      <c r="Q9351" s="7">
        <f>IF($I9351=1,(N9351-MAR1!$B$11)/MAR1!$D$11,(N9351-MAR1!$C$11)/MAR1!$E$11)</f>
        <v/>
      </c>
      <c r="R9351" s="7">
        <f>IF($I9351=1,(O9351-MAR1!$B$12)/MAR1!$D$12,(O9351-MAR1!$C$12)/MAR1!$E$12)</f>
        <v/>
      </c>
      <c r="S9351" s="7">
        <f>IF($I9351=1,(P9351-MAR1!$B$13)/MAR1!$D$13,(P9351-MAR1!$C$13)/MAR1!$E$13)</f>
        <v/>
      </c>
    </row>
    <row r="9352">
      <c r="A9352" s="5" t="n">
        <v>9351</v>
      </c>
      <c r="B9352" s="5" t="n">
        <v>26</v>
      </c>
      <c r="C9352" s="5" t="n">
        <v>226</v>
      </c>
      <c r="D9352" s="5" t="n">
        <v>8</v>
      </c>
      <c r="E9352" s="5" t="n">
        <v>0</v>
      </c>
      <c r="F9352" s="5" t="n">
        <v>31.6</v>
      </c>
      <c r="G9352" s="5" t="n">
        <v>24.1</v>
      </c>
      <c r="H9352" s="5" t="n">
        <v>12.82</v>
      </c>
      <c r="I9352" s="6">
        <f>IF(E9352&gt;=Markov!$B$3,1,0)</f>
        <v/>
      </c>
      <c r="J9352" s="6">
        <f>I9351</f>
        <v/>
      </c>
      <c r="K9352" s="7">
        <f>MAR1!$B$5+MAR1!$C$5*COS(2*PI()*$C9352/365)+MAR1!$D$5*SIN(2*PI()*$C9352/365)</f>
        <v/>
      </c>
      <c r="L9352" s="7">
        <f>MAR1!$B$6+MAR1!$C$6*COS(2*PI()*$C9352/365)+MAR1!$D$6*SIN(2*PI()*$C9352/365)</f>
        <v/>
      </c>
      <c r="M9352" s="7">
        <f>MAR1!$B$7+MAR1!$C$7*COS(2*PI()*$C9352/365)+MAR1!$D$7*SIN(2*PI()*$C9352/365)</f>
        <v/>
      </c>
      <c r="N9352" s="7">
        <f>F9352-K9352</f>
        <v/>
      </c>
      <c r="O9352" s="7">
        <f>G9352-L9352</f>
        <v/>
      </c>
      <c r="P9352" s="7">
        <f>H9352-M9352</f>
        <v/>
      </c>
      <c r="Q9352" s="7">
        <f>IF($I9352=1,(N9352-MAR1!$B$11)/MAR1!$D$11,(N9352-MAR1!$C$11)/MAR1!$E$11)</f>
        <v/>
      </c>
      <c r="R9352" s="7">
        <f>IF($I9352=1,(O9352-MAR1!$B$12)/MAR1!$D$12,(O9352-MAR1!$C$12)/MAR1!$E$12)</f>
        <v/>
      </c>
      <c r="S9352" s="7">
        <f>IF($I9352=1,(P9352-MAR1!$B$13)/MAR1!$D$13,(P9352-MAR1!$C$13)/MAR1!$E$13)</f>
        <v/>
      </c>
    </row>
    <row r="9353">
      <c r="A9353" s="5" t="n">
        <v>9352</v>
      </c>
      <c r="B9353" s="5" t="n">
        <v>26</v>
      </c>
      <c r="C9353" s="5" t="n">
        <v>227</v>
      </c>
      <c r="D9353" s="5" t="n">
        <v>8</v>
      </c>
      <c r="E9353" s="5" t="n">
        <v>49.2</v>
      </c>
      <c r="F9353" s="5" t="n">
        <v>28.7</v>
      </c>
      <c r="G9353" s="5" t="n">
        <v>23.4</v>
      </c>
      <c r="H9353" s="5" t="n">
        <v>7.51</v>
      </c>
      <c r="I9353" s="6">
        <f>IF(E9353&gt;=Markov!$B$3,1,0)</f>
        <v/>
      </c>
      <c r="J9353" s="6">
        <f>I9352</f>
        <v/>
      </c>
      <c r="K9353" s="7">
        <f>MAR1!$B$5+MAR1!$C$5*COS(2*PI()*$C9353/365)+MAR1!$D$5*SIN(2*PI()*$C9353/365)</f>
        <v/>
      </c>
      <c r="L9353" s="7">
        <f>MAR1!$B$6+MAR1!$C$6*COS(2*PI()*$C9353/365)+MAR1!$D$6*SIN(2*PI()*$C9353/365)</f>
        <v/>
      </c>
      <c r="M9353" s="7">
        <f>MAR1!$B$7+MAR1!$C$7*COS(2*PI()*$C9353/365)+MAR1!$D$7*SIN(2*PI()*$C9353/365)</f>
        <v/>
      </c>
      <c r="N9353" s="7">
        <f>F9353-K9353</f>
        <v/>
      </c>
      <c r="O9353" s="7">
        <f>G9353-L9353</f>
        <v/>
      </c>
      <c r="P9353" s="7">
        <f>H9353-M9353</f>
        <v/>
      </c>
      <c r="Q9353" s="7">
        <f>IF($I9353=1,(N9353-MAR1!$B$11)/MAR1!$D$11,(N9353-MAR1!$C$11)/MAR1!$E$11)</f>
        <v/>
      </c>
      <c r="R9353" s="7">
        <f>IF($I9353=1,(O9353-MAR1!$B$12)/MAR1!$D$12,(O9353-MAR1!$C$12)/MAR1!$E$12)</f>
        <v/>
      </c>
      <c r="S9353" s="7">
        <f>IF($I9353=1,(P9353-MAR1!$B$13)/MAR1!$D$13,(P9353-MAR1!$C$13)/MAR1!$E$13)</f>
        <v/>
      </c>
    </row>
    <row r="9354">
      <c r="A9354" s="5" t="n">
        <v>9353</v>
      </c>
      <c r="B9354" s="5" t="n">
        <v>26</v>
      </c>
      <c r="C9354" s="5" t="n">
        <v>228</v>
      </c>
      <c r="D9354" s="5" t="n">
        <v>8</v>
      </c>
      <c r="E9354" s="5" t="n">
        <v>23.5</v>
      </c>
      <c r="F9354" s="5" t="n">
        <v>30.6</v>
      </c>
      <c r="G9354" s="5" t="n">
        <v>25.7</v>
      </c>
      <c r="H9354" s="5" t="n">
        <v>9.779999999999999</v>
      </c>
      <c r="I9354" s="6">
        <f>IF(E9354&gt;=Markov!$B$3,1,0)</f>
        <v/>
      </c>
      <c r="J9354" s="6">
        <f>I9353</f>
        <v/>
      </c>
      <c r="K9354" s="7">
        <f>MAR1!$B$5+MAR1!$C$5*COS(2*PI()*$C9354/365)+MAR1!$D$5*SIN(2*PI()*$C9354/365)</f>
        <v/>
      </c>
      <c r="L9354" s="7">
        <f>MAR1!$B$6+MAR1!$C$6*COS(2*PI()*$C9354/365)+MAR1!$D$6*SIN(2*PI()*$C9354/365)</f>
        <v/>
      </c>
      <c r="M9354" s="7">
        <f>MAR1!$B$7+MAR1!$C$7*COS(2*PI()*$C9354/365)+MAR1!$D$7*SIN(2*PI()*$C9354/365)</f>
        <v/>
      </c>
      <c r="N9354" s="7">
        <f>F9354-K9354</f>
        <v/>
      </c>
      <c r="O9354" s="7">
        <f>G9354-L9354</f>
        <v/>
      </c>
      <c r="P9354" s="7">
        <f>H9354-M9354</f>
        <v/>
      </c>
      <c r="Q9354" s="7">
        <f>IF($I9354=1,(N9354-MAR1!$B$11)/MAR1!$D$11,(N9354-MAR1!$C$11)/MAR1!$E$11)</f>
        <v/>
      </c>
      <c r="R9354" s="7">
        <f>IF($I9354=1,(O9354-MAR1!$B$12)/MAR1!$D$12,(O9354-MAR1!$C$12)/MAR1!$E$12)</f>
        <v/>
      </c>
      <c r="S9354" s="7">
        <f>IF($I9354=1,(P9354-MAR1!$B$13)/MAR1!$D$13,(P9354-MAR1!$C$13)/MAR1!$E$13)</f>
        <v/>
      </c>
    </row>
    <row r="9355">
      <c r="A9355" s="5" t="n">
        <v>9354</v>
      </c>
      <c r="B9355" s="5" t="n">
        <v>26</v>
      </c>
      <c r="C9355" s="5" t="n">
        <v>229</v>
      </c>
      <c r="D9355" s="5" t="n">
        <v>8</v>
      </c>
      <c r="E9355" s="5" t="n">
        <v>32.9</v>
      </c>
      <c r="F9355" s="5" t="n">
        <v>30.3</v>
      </c>
      <c r="G9355" s="5" t="n">
        <v>24.1</v>
      </c>
      <c r="H9355" s="5" t="n">
        <v>14.12</v>
      </c>
      <c r="I9355" s="6">
        <f>IF(E9355&gt;=Markov!$B$3,1,0)</f>
        <v/>
      </c>
      <c r="J9355" s="6">
        <f>I9354</f>
        <v/>
      </c>
      <c r="K9355" s="7">
        <f>MAR1!$B$5+MAR1!$C$5*COS(2*PI()*$C9355/365)+MAR1!$D$5*SIN(2*PI()*$C9355/365)</f>
        <v/>
      </c>
      <c r="L9355" s="7">
        <f>MAR1!$B$6+MAR1!$C$6*COS(2*PI()*$C9355/365)+MAR1!$D$6*SIN(2*PI()*$C9355/365)</f>
        <v/>
      </c>
      <c r="M9355" s="7">
        <f>MAR1!$B$7+MAR1!$C$7*COS(2*PI()*$C9355/365)+MAR1!$D$7*SIN(2*PI()*$C9355/365)</f>
        <v/>
      </c>
      <c r="N9355" s="7">
        <f>F9355-K9355</f>
        <v/>
      </c>
      <c r="O9355" s="7">
        <f>G9355-L9355</f>
        <v/>
      </c>
      <c r="P9355" s="7">
        <f>H9355-M9355</f>
        <v/>
      </c>
      <c r="Q9355" s="7">
        <f>IF($I9355=1,(N9355-MAR1!$B$11)/MAR1!$D$11,(N9355-MAR1!$C$11)/MAR1!$E$11)</f>
        <v/>
      </c>
      <c r="R9355" s="7">
        <f>IF($I9355=1,(O9355-MAR1!$B$12)/MAR1!$D$12,(O9355-MAR1!$C$12)/MAR1!$E$12)</f>
        <v/>
      </c>
      <c r="S9355" s="7">
        <f>IF($I9355=1,(P9355-MAR1!$B$13)/MAR1!$D$13,(P9355-MAR1!$C$13)/MAR1!$E$13)</f>
        <v/>
      </c>
    </row>
    <row r="9356">
      <c r="A9356" s="5" t="n">
        <v>9355</v>
      </c>
      <c r="B9356" s="5" t="n">
        <v>26</v>
      </c>
      <c r="C9356" s="5" t="n">
        <v>230</v>
      </c>
      <c r="D9356" s="5" t="n">
        <v>8</v>
      </c>
      <c r="E9356" s="5" t="n">
        <v>6</v>
      </c>
      <c r="F9356" s="5" t="n">
        <v>29.6</v>
      </c>
      <c r="G9356" s="5" t="n">
        <v>22</v>
      </c>
      <c r="H9356" s="5" t="n">
        <v>11.94</v>
      </c>
      <c r="I9356" s="6">
        <f>IF(E9356&gt;=Markov!$B$3,1,0)</f>
        <v/>
      </c>
      <c r="J9356" s="6">
        <f>I9355</f>
        <v/>
      </c>
      <c r="K9356" s="7">
        <f>MAR1!$B$5+MAR1!$C$5*COS(2*PI()*$C9356/365)+MAR1!$D$5*SIN(2*PI()*$C9356/365)</f>
        <v/>
      </c>
      <c r="L9356" s="7">
        <f>MAR1!$B$6+MAR1!$C$6*COS(2*PI()*$C9356/365)+MAR1!$D$6*SIN(2*PI()*$C9356/365)</f>
        <v/>
      </c>
      <c r="M9356" s="7">
        <f>MAR1!$B$7+MAR1!$C$7*COS(2*PI()*$C9356/365)+MAR1!$D$7*SIN(2*PI()*$C9356/365)</f>
        <v/>
      </c>
      <c r="N9356" s="7">
        <f>F9356-K9356</f>
        <v/>
      </c>
      <c r="O9356" s="7">
        <f>G9356-L9356</f>
        <v/>
      </c>
      <c r="P9356" s="7">
        <f>H9356-M9356</f>
        <v/>
      </c>
      <c r="Q9356" s="7">
        <f>IF($I9356=1,(N9356-MAR1!$B$11)/MAR1!$D$11,(N9356-MAR1!$C$11)/MAR1!$E$11)</f>
        <v/>
      </c>
      <c r="R9356" s="7">
        <f>IF($I9356=1,(O9356-MAR1!$B$12)/MAR1!$D$12,(O9356-MAR1!$C$12)/MAR1!$E$12)</f>
        <v/>
      </c>
      <c r="S9356" s="7">
        <f>IF($I9356=1,(P9356-MAR1!$B$13)/MAR1!$D$13,(P9356-MAR1!$C$13)/MAR1!$E$13)</f>
        <v/>
      </c>
    </row>
    <row r="9357">
      <c r="A9357" s="5" t="n">
        <v>9356</v>
      </c>
      <c r="B9357" s="5" t="n">
        <v>26</v>
      </c>
      <c r="C9357" s="5" t="n">
        <v>231</v>
      </c>
      <c r="D9357" s="5" t="n">
        <v>8</v>
      </c>
      <c r="E9357" s="5" t="n">
        <v>0</v>
      </c>
      <c r="F9357" s="5" t="n">
        <v>30.4</v>
      </c>
      <c r="G9357" s="5" t="n">
        <v>23.6</v>
      </c>
      <c r="H9357" s="5" t="n">
        <v>15.88</v>
      </c>
      <c r="I9357" s="6">
        <f>IF(E9357&gt;=Markov!$B$3,1,0)</f>
        <v/>
      </c>
      <c r="J9357" s="6">
        <f>I9356</f>
        <v/>
      </c>
      <c r="K9357" s="7">
        <f>MAR1!$B$5+MAR1!$C$5*COS(2*PI()*$C9357/365)+MAR1!$D$5*SIN(2*PI()*$C9357/365)</f>
        <v/>
      </c>
      <c r="L9357" s="7">
        <f>MAR1!$B$6+MAR1!$C$6*COS(2*PI()*$C9357/365)+MAR1!$D$6*SIN(2*PI()*$C9357/365)</f>
        <v/>
      </c>
      <c r="M9357" s="7">
        <f>MAR1!$B$7+MAR1!$C$7*COS(2*PI()*$C9357/365)+MAR1!$D$7*SIN(2*PI()*$C9357/365)</f>
        <v/>
      </c>
      <c r="N9357" s="7">
        <f>F9357-K9357</f>
        <v/>
      </c>
      <c r="O9357" s="7">
        <f>G9357-L9357</f>
        <v/>
      </c>
      <c r="P9357" s="7">
        <f>H9357-M9357</f>
        <v/>
      </c>
      <c r="Q9357" s="7">
        <f>IF($I9357=1,(N9357-MAR1!$B$11)/MAR1!$D$11,(N9357-MAR1!$C$11)/MAR1!$E$11)</f>
        <v/>
      </c>
      <c r="R9357" s="7">
        <f>IF($I9357=1,(O9357-MAR1!$B$12)/MAR1!$D$12,(O9357-MAR1!$C$12)/MAR1!$E$12)</f>
        <v/>
      </c>
      <c r="S9357" s="7">
        <f>IF($I9357=1,(P9357-MAR1!$B$13)/MAR1!$D$13,(P9357-MAR1!$C$13)/MAR1!$E$13)</f>
        <v/>
      </c>
    </row>
    <row r="9358">
      <c r="A9358" s="5" t="n">
        <v>9357</v>
      </c>
      <c r="B9358" s="5" t="n">
        <v>26</v>
      </c>
      <c r="C9358" s="5" t="n">
        <v>232</v>
      </c>
      <c r="D9358" s="5" t="n">
        <v>8</v>
      </c>
      <c r="E9358" s="5" t="n">
        <v>0</v>
      </c>
      <c r="F9358" s="5" t="n">
        <v>28.3</v>
      </c>
      <c r="G9358" s="5" t="n">
        <v>23.5</v>
      </c>
      <c r="H9358" s="5" t="n">
        <v>12.83</v>
      </c>
      <c r="I9358" s="6">
        <f>IF(E9358&gt;=Markov!$B$3,1,0)</f>
        <v/>
      </c>
      <c r="J9358" s="6">
        <f>I9357</f>
        <v/>
      </c>
      <c r="K9358" s="7">
        <f>MAR1!$B$5+MAR1!$C$5*COS(2*PI()*$C9358/365)+MAR1!$D$5*SIN(2*PI()*$C9358/365)</f>
        <v/>
      </c>
      <c r="L9358" s="7">
        <f>MAR1!$B$6+MAR1!$C$6*COS(2*PI()*$C9358/365)+MAR1!$D$6*SIN(2*PI()*$C9358/365)</f>
        <v/>
      </c>
      <c r="M9358" s="7">
        <f>MAR1!$B$7+MAR1!$C$7*COS(2*PI()*$C9358/365)+MAR1!$D$7*SIN(2*PI()*$C9358/365)</f>
        <v/>
      </c>
      <c r="N9358" s="7">
        <f>F9358-K9358</f>
        <v/>
      </c>
      <c r="O9358" s="7">
        <f>G9358-L9358</f>
        <v/>
      </c>
      <c r="P9358" s="7">
        <f>H9358-M9358</f>
        <v/>
      </c>
      <c r="Q9358" s="7">
        <f>IF($I9358=1,(N9358-MAR1!$B$11)/MAR1!$D$11,(N9358-MAR1!$C$11)/MAR1!$E$11)</f>
        <v/>
      </c>
      <c r="R9358" s="7">
        <f>IF($I9358=1,(O9358-MAR1!$B$12)/MAR1!$D$12,(O9358-MAR1!$C$12)/MAR1!$E$12)</f>
        <v/>
      </c>
      <c r="S9358" s="7">
        <f>IF($I9358=1,(P9358-MAR1!$B$13)/MAR1!$D$13,(P9358-MAR1!$C$13)/MAR1!$E$13)</f>
        <v/>
      </c>
    </row>
    <row r="9359">
      <c r="A9359" s="5" t="n">
        <v>9358</v>
      </c>
      <c r="B9359" s="5" t="n">
        <v>26</v>
      </c>
      <c r="C9359" s="5" t="n">
        <v>233</v>
      </c>
      <c r="D9359" s="5" t="n">
        <v>8</v>
      </c>
      <c r="E9359" s="5" t="n">
        <v>0</v>
      </c>
      <c r="F9359" s="5" t="n">
        <v>27.8</v>
      </c>
      <c r="G9359" s="5" t="n">
        <v>23.7</v>
      </c>
      <c r="H9359" s="5" t="n">
        <v>10.65</v>
      </c>
      <c r="I9359" s="6">
        <f>IF(E9359&gt;=Markov!$B$3,1,0)</f>
        <v/>
      </c>
      <c r="J9359" s="6">
        <f>I9358</f>
        <v/>
      </c>
      <c r="K9359" s="7">
        <f>MAR1!$B$5+MAR1!$C$5*COS(2*PI()*$C9359/365)+MAR1!$D$5*SIN(2*PI()*$C9359/365)</f>
        <v/>
      </c>
      <c r="L9359" s="7">
        <f>MAR1!$B$6+MAR1!$C$6*COS(2*PI()*$C9359/365)+MAR1!$D$6*SIN(2*PI()*$C9359/365)</f>
        <v/>
      </c>
      <c r="M9359" s="7">
        <f>MAR1!$B$7+MAR1!$C$7*COS(2*PI()*$C9359/365)+MAR1!$D$7*SIN(2*PI()*$C9359/365)</f>
        <v/>
      </c>
      <c r="N9359" s="7">
        <f>F9359-K9359</f>
        <v/>
      </c>
      <c r="O9359" s="7">
        <f>G9359-L9359</f>
        <v/>
      </c>
      <c r="P9359" s="7">
        <f>H9359-M9359</f>
        <v/>
      </c>
      <c r="Q9359" s="7">
        <f>IF($I9359=1,(N9359-MAR1!$B$11)/MAR1!$D$11,(N9359-MAR1!$C$11)/MAR1!$E$11)</f>
        <v/>
      </c>
      <c r="R9359" s="7">
        <f>IF($I9359=1,(O9359-MAR1!$B$12)/MAR1!$D$12,(O9359-MAR1!$C$12)/MAR1!$E$12)</f>
        <v/>
      </c>
      <c r="S9359" s="7">
        <f>IF($I9359=1,(P9359-MAR1!$B$13)/MAR1!$D$13,(P9359-MAR1!$C$13)/MAR1!$E$13)</f>
        <v/>
      </c>
    </row>
    <row r="9360">
      <c r="A9360" s="5" t="n">
        <v>9359</v>
      </c>
      <c r="B9360" s="5" t="n">
        <v>26</v>
      </c>
      <c r="C9360" s="5" t="n">
        <v>234</v>
      </c>
      <c r="D9360" s="5" t="n">
        <v>8</v>
      </c>
      <c r="E9360" s="5" t="n">
        <v>0</v>
      </c>
      <c r="F9360" s="5" t="n">
        <v>30.5</v>
      </c>
      <c r="G9360" s="5" t="n">
        <v>23.7</v>
      </c>
      <c r="H9360" s="5" t="n">
        <v>5.94</v>
      </c>
      <c r="I9360" s="6">
        <f>IF(E9360&gt;=Markov!$B$3,1,0)</f>
        <v/>
      </c>
      <c r="J9360" s="6">
        <f>I9359</f>
        <v/>
      </c>
      <c r="K9360" s="7">
        <f>MAR1!$B$5+MAR1!$C$5*COS(2*PI()*$C9360/365)+MAR1!$D$5*SIN(2*PI()*$C9360/365)</f>
        <v/>
      </c>
      <c r="L9360" s="7">
        <f>MAR1!$B$6+MAR1!$C$6*COS(2*PI()*$C9360/365)+MAR1!$D$6*SIN(2*PI()*$C9360/365)</f>
        <v/>
      </c>
      <c r="M9360" s="7">
        <f>MAR1!$B$7+MAR1!$C$7*COS(2*PI()*$C9360/365)+MAR1!$D$7*SIN(2*PI()*$C9360/365)</f>
        <v/>
      </c>
      <c r="N9360" s="7">
        <f>F9360-K9360</f>
        <v/>
      </c>
      <c r="O9360" s="7">
        <f>G9360-L9360</f>
        <v/>
      </c>
      <c r="P9360" s="7">
        <f>H9360-M9360</f>
        <v/>
      </c>
      <c r="Q9360" s="7">
        <f>IF($I9360=1,(N9360-MAR1!$B$11)/MAR1!$D$11,(N9360-MAR1!$C$11)/MAR1!$E$11)</f>
        <v/>
      </c>
      <c r="R9360" s="7">
        <f>IF($I9360=1,(O9360-MAR1!$B$12)/MAR1!$D$12,(O9360-MAR1!$C$12)/MAR1!$E$12)</f>
        <v/>
      </c>
      <c r="S9360" s="7">
        <f>IF($I9360=1,(P9360-MAR1!$B$13)/MAR1!$D$13,(P9360-MAR1!$C$13)/MAR1!$E$13)</f>
        <v/>
      </c>
    </row>
    <row r="9361">
      <c r="A9361" s="5" t="n">
        <v>9360</v>
      </c>
      <c r="B9361" s="5" t="n">
        <v>26</v>
      </c>
      <c r="C9361" s="5" t="n">
        <v>235</v>
      </c>
      <c r="D9361" s="5" t="n">
        <v>8</v>
      </c>
      <c r="E9361" s="5" t="n">
        <v>0</v>
      </c>
      <c r="F9361" s="5" t="n">
        <v>30.4</v>
      </c>
      <c r="G9361" s="5" t="n">
        <v>24.8</v>
      </c>
      <c r="H9361" s="5" t="n">
        <v>18.59</v>
      </c>
      <c r="I9361" s="6">
        <f>IF(E9361&gt;=Markov!$B$3,1,0)</f>
        <v/>
      </c>
      <c r="J9361" s="6">
        <f>I9360</f>
        <v/>
      </c>
      <c r="K9361" s="7">
        <f>MAR1!$B$5+MAR1!$C$5*COS(2*PI()*$C9361/365)+MAR1!$D$5*SIN(2*PI()*$C9361/365)</f>
        <v/>
      </c>
      <c r="L9361" s="7">
        <f>MAR1!$B$6+MAR1!$C$6*COS(2*PI()*$C9361/365)+MAR1!$D$6*SIN(2*PI()*$C9361/365)</f>
        <v/>
      </c>
      <c r="M9361" s="7">
        <f>MAR1!$B$7+MAR1!$C$7*COS(2*PI()*$C9361/365)+MAR1!$D$7*SIN(2*PI()*$C9361/365)</f>
        <v/>
      </c>
      <c r="N9361" s="7">
        <f>F9361-K9361</f>
        <v/>
      </c>
      <c r="O9361" s="7">
        <f>G9361-L9361</f>
        <v/>
      </c>
      <c r="P9361" s="7">
        <f>H9361-M9361</f>
        <v/>
      </c>
      <c r="Q9361" s="7">
        <f>IF($I9361=1,(N9361-MAR1!$B$11)/MAR1!$D$11,(N9361-MAR1!$C$11)/MAR1!$E$11)</f>
        <v/>
      </c>
      <c r="R9361" s="7">
        <f>IF($I9361=1,(O9361-MAR1!$B$12)/MAR1!$D$12,(O9361-MAR1!$C$12)/MAR1!$E$12)</f>
        <v/>
      </c>
      <c r="S9361" s="7">
        <f>IF($I9361=1,(P9361-MAR1!$B$13)/MAR1!$D$13,(P9361-MAR1!$C$13)/MAR1!$E$13)</f>
        <v/>
      </c>
    </row>
    <row r="9362">
      <c r="A9362" s="5" t="n">
        <v>9361</v>
      </c>
      <c r="B9362" s="5" t="n">
        <v>26</v>
      </c>
      <c r="C9362" s="5" t="n">
        <v>236</v>
      </c>
      <c r="D9362" s="5" t="n">
        <v>8</v>
      </c>
      <c r="E9362" s="5" t="n">
        <v>0</v>
      </c>
      <c r="F9362" s="5" t="n">
        <v>31.2</v>
      </c>
      <c r="G9362" s="5" t="n">
        <v>21.3</v>
      </c>
      <c r="H9362" s="5" t="n">
        <v>13.6</v>
      </c>
      <c r="I9362" s="6">
        <f>IF(E9362&gt;=Markov!$B$3,1,0)</f>
        <v/>
      </c>
      <c r="J9362" s="6">
        <f>I9361</f>
        <v/>
      </c>
      <c r="K9362" s="7">
        <f>MAR1!$B$5+MAR1!$C$5*COS(2*PI()*$C9362/365)+MAR1!$D$5*SIN(2*PI()*$C9362/365)</f>
        <v/>
      </c>
      <c r="L9362" s="7">
        <f>MAR1!$B$6+MAR1!$C$6*COS(2*PI()*$C9362/365)+MAR1!$D$6*SIN(2*PI()*$C9362/365)</f>
        <v/>
      </c>
      <c r="M9362" s="7">
        <f>MAR1!$B$7+MAR1!$C$7*COS(2*PI()*$C9362/365)+MAR1!$D$7*SIN(2*PI()*$C9362/365)</f>
        <v/>
      </c>
      <c r="N9362" s="7">
        <f>F9362-K9362</f>
        <v/>
      </c>
      <c r="O9362" s="7">
        <f>G9362-L9362</f>
        <v/>
      </c>
      <c r="P9362" s="7">
        <f>H9362-M9362</f>
        <v/>
      </c>
      <c r="Q9362" s="7">
        <f>IF($I9362=1,(N9362-MAR1!$B$11)/MAR1!$D$11,(N9362-MAR1!$C$11)/MAR1!$E$11)</f>
        <v/>
      </c>
      <c r="R9362" s="7">
        <f>IF($I9362=1,(O9362-MAR1!$B$12)/MAR1!$D$12,(O9362-MAR1!$C$12)/MAR1!$E$12)</f>
        <v/>
      </c>
      <c r="S9362" s="7">
        <f>IF($I9362=1,(P9362-MAR1!$B$13)/MAR1!$D$13,(P9362-MAR1!$C$13)/MAR1!$E$13)</f>
        <v/>
      </c>
    </row>
    <row r="9363">
      <c r="A9363" s="5" t="n">
        <v>9362</v>
      </c>
      <c r="B9363" s="5" t="n">
        <v>26</v>
      </c>
      <c r="C9363" s="5" t="n">
        <v>237</v>
      </c>
      <c r="D9363" s="5" t="n">
        <v>8</v>
      </c>
      <c r="E9363" s="5" t="n">
        <v>8.9</v>
      </c>
      <c r="F9363" s="5" t="n">
        <v>29.3</v>
      </c>
      <c r="G9363" s="5" t="n">
        <v>23.2</v>
      </c>
      <c r="H9363" s="5" t="n">
        <v>4.54</v>
      </c>
      <c r="I9363" s="6">
        <f>IF(E9363&gt;=Markov!$B$3,1,0)</f>
        <v/>
      </c>
      <c r="J9363" s="6">
        <f>I9362</f>
        <v/>
      </c>
      <c r="K9363" s="7">
        <f>MAR1!$B$5+MAR1!$C$5*COS(2*PI()*$C9363/365)+MAR1!$D$5*SIN(2*PI()*$C9363/365)</f>
        <v/>
      </c>
      <c r="L9363" s="7">
        <f>MAR1!$B$6+MAR1!$C$6*COS(2*PI()*$C9363/365)+MAR1!$D$6*SIN(2*PI()*$C9363/365)</f>
        <v/>
      </c>
      <c r="M9363" s="7">
        <f>MAR1!$B$7+MAR1!$C$7*COS(2*PI()*$C9363/365)+MAR1!$D$7*SIN(2*PI()*$C9363/365)</f>
        <v/>
      </c>
      <c r="N9363" s="7">
        <f>F9363-K9363</f>
        <v/>
      </c>
      <c r="O9363" s="7">
        <f>G9363-L9363</f>
        <v/>
      </c>
      <c r="P9363" s="7">
        <f>H9363-M9363</f>
        <v/>
      </c>
      <c r="Q9363" s="7">
        <f>IF($I9363=1,(N9363-MAR1!$B$11)/MAR1!$D$11,(N9363-MAR1!$C$11)/MAR1!$E$11)</f>
        <v/>
      </c>
      <c r="R9363" s="7">
        <f>IF($I9363=1,(O9363-MAR1!$B$12)/MAR1!$D$12,(O9363-MAR1!$C$12)/MAR1!$E$12)</f>
        <v/>
      </c>
      <c r="S9363" s="7">
        <f>IF($I9363=1,(P9363-MAR1!$B$13)/MAR1!$D$13,(P9363-MAR1!$C$13)/MAR1!$E$13)</f>
        <v/>
      </c>
    </row>
    <row r="9364">
      <c r="A9364" s="5" t="n">
        <v>9363</v>
      </c>
      <c r="B9364" s="5" t="n">
        <v>26</v>
      </c>
      <c r="C9364" s="5" t="n">
        <v>238</v>
      </c>
      <c r="D9364" s="5" t="n">
        <v>8</v>
      </c>
      <c r="E9364" s="5" t="n">
        <v>2.2</v>
      </c>
      <c r="F9364" s="5" t="n">
        <v>30.3</v>
      </c>
      <c r="G9364" s="5" t="n">
        <v>25.4</v>
      </c>
      <c r="H9364" s="5" t="n">
        <v>14.51</v>
      </c>
      <c r="I9364" s="6">
        <f>IF(E9364&gt;=Markov!$B$3,1,0)</f>
        <v/>
      </c>
      <c r="J9364" s="6">
        <f>I9363</f>
        <v/>
      </c>
      <c r="K9364" s="7">
        <f>MAR1!$B$5+MAR1!$C$5*COS(2*PI()*$C9364/365)+MAR1!$D$5*SIN(2*PI()*$C9364/365)</f>
        <v/>
      </c>
      <c r="L9364" s="7">
        <f>MAR1!$B$6+MAR1!$C$6*COS(2*PI()*$C9364/365)+MAR1!$D$6*SIN(2*PI()*$C9364/365)</f>
        <v/>
      </c>
      <c r="M9364" s="7">
        <f>MAR1!$B$7+MAR1!$C$7*COS(2*PI()*$C9364/365)+MAR1!$D$7*SIN(2*PI()*$C9364/365)</f>
        <v/>
      </c>
      <c r="N9364" s="7">
        <f>F9364-K9364</f>
        <v/>
      </c>
      <c r="O9364" s="7">
        <f>G9364-L9364</f>
        <v/>
      </c>
      <c r="P9364" s="7">
        <f>H9364-M9364</f>
        <v/>
      </c>
      <c r="Q9364" s="7">
        <f>IF($I9364=1,(N9364-MAR1!$B$11)/MAR1!$D$11,(N9364-MAR1!$C$11)/MAR1!$E$11)</f>
        <v/>
      </c>
      <c r="R9364" s="7">
        <f>IF($I9364=1,(O9364-MAR1!$B$12)/MAR1!$D$12,(O9364-MAR1!$C$12)/MAR1!$E$12)</f>
        <v/>
      </c>
      <c r="S9364" s="7">
        <f>IF($I9364=1,(P9364-MAR1!$B$13)/MAR1!$D$13,(P9364-MAR1!$C$13)/MAR1!$E$13)</f>
        <v/>
      </c>
    </row>
    <row r="9365">
      <c r="A9365" s="5" t="n">
        <v>9364</v>
      </c>
      <c r="B9365" s="5" t="n">
        <v>26</v>
      </c>
      <c r="C9365" s="5" t="n">
        <v>239</v>
      </c>
      <c r="D9365" s="5" t="n">
        <v>8</v>
      </c>
      <c r="E9365" s="5" t="n">
        <v>0</v>
      </c>
      <c r="F9365" s="5" t="n">
        <v>32.3</v>
      </c>
      <c r="G9365" s="5" t="n">
        <v>24.3</v>
      </c>
      <c r="H9365" s="5" t="n">
        <v>16.63</v>
      </c>
      <c r="I9365" s="6">
        <f>IF(E9365&gt;=Markov!$B$3,1,0)</f>
        <v/>
      </c>
      <c r="J9365" s="6">
        <f>I9364</f>
        <v/>
      </c>
      <c r="K9365" s="7">
        <f>MAR1!$B$5+MAR1!$C$5*COS(2*PI()*$C9365/365)+MAR1!$D$5*SIN(2*PI()*$C9365/365)</f>
        <v/>
      </c>
      <c r="L9365" s="7">
        <f>MAR1!$B$6+MAR1!$C$6*COS(2*PI()*$C9365/365)+MAR1!$D$6*SIN(2*PI()*$C9365/365)</f>
        <v/>
      </c>
      <c r="M9365" s="7">
        <f>MAR1!$B$7+MAR1!$C$7*COS(2*PI()*$C9365/365)+MAR1!$D$7*SIN(2*PI()*$C9365/365)</f>
        <v/>
      </c>
      <c r="N9365" s="7">
        <f>F9365-K9365</f>
        <v/>
      </c>
      <c r="O9365" s="7">
        <f>G9365-L9365</f>
        <v/>
      </c>
      <c r="P9365" s="7">
        <f>H9365-M9365</f>
        <v/>
      </c>
      <c r="Q9365" s="7">
        <f>IF($I9365=1,(N9365-MAR1!$B$11)/MAR1!$D$11,(N9365-MAR1!$C$11)/MAR1!$E$11)</f>
        <v/>
      </c>
      <c r="R9365" s="7">
        <f>IF($I9365=1,(O9365-MAR1!$B$12)/MAR1!$D$12,(O9365-MAR1!$C$12)/MAR1!$E$12)</f>
        <v/>
      </c>
      <c r="S9365" s="7">
        <f>IF($I9365=1,(P9365-MAR1!$B$13)/MAR1!$D$13,(P9365-MAR1!$C$13)/MAR1!$E$13)</f>
        <v/>
      </c>
    </row>
    <row r="9366">
      <c r="A9366" s="5" t="n">
        <v>9365</v>
      </c>
      <c r="B9366" s="5" t="n">
        <v>26</v>
      </c>
      <c r="C9366" s="5" t="n">
        <v>240</v>
      </c>
      <c r="D9366" s="5" t="n">
        <v>8</v>
      </c>
      <c r="E9366" s="5" t="n">
        <v>0</v>
      </c>
      <c r="F9366" s="5" t="n">
        <v>30</v>
      </c>
      <c r="G9366" s="5" t="n">
        <v>21.6</v>
      </c>
      <c r="H9366" s="5" t="n">
        <v>15.65</v>
      </c>
      <c r="I9366" s="6">
        <f>IF(E9366&gt;=Markov!$B$3,1,0)</f>
        <v/>
      </c>
      <c r="J9366" s="6">
        <f>I9365</f>
        <v/>
      </c>
      <c r="K9366" s="7">
        <f>MAR1!$B$5+MAR1!$C$5*COS(2*PI()*$C9366/365)+MAR1!$D$5*SIN(2*PI()*$C9366/365)</f>
        <v/>
      </c>
      <c r="L9366" s="7">
        <f>MAR1!$B$6+MAR1!$C$6*COS(2*PI()*$C9366/365)+MAR1!$D$6*SIN(2*PI()*$C9366/365)</f>
        <v/>
      </c>
      <c r="M9366" s="7">
        <f>MAR1!$B$7+MAR1!$C$7*COS(2*PI()*$C9366/365)+MAR1!$D$7*SIN(2*PI()*$C9366/365)</f>
        <v/>
      </c>
      <c r="N9366" s="7">
        <f>F9366-K9366</f>
        <v/>
      </c>
      <c r="O9366" s="7">
        <f>G9366-L9366</f>
        <v/>
      </c>
      <c r="P9366" s="7">
        <f>H9366-M9366</f>
        <v/>
      </c>
      <c r="Q9366" s="7">
        <f>IF($I9366=1,(N9366-MAR1!$B$11)/MAR1!$D$11,(N9366-MAR1!$C$11)/MAR1!$E$11)</f>
        <v/>
      </c>
      <c r="R9366" s="7">
        <f>IF($I9366=1,(O9366-MAR1!$B$12)/MAR1!$D$12,(O9366-MAR1!$C$12)/MAR1!$E$12)</f>
        <v/>
      </c>
      <c r="S9366" s="7">
        <f>IF($I9366=1,(P9366-MAR1!$B$13)/MAR1!$D$13,(P9366-MAR1!$C$13)/MAR1!$E$13)</f>
        <v/>
      </c>
    </row>
    <row r="9367">
      <c r="A9367" s="5" t="n">
        <v>9366</v>
      </c>
      <c r="B9367" s="5" t="n">
        <v>26</v>
      </c>
      <c r="C9367" s="5" t="n">
        <v>241</v>
      </c>
      <c r="D9367" s="5" t="n">
        <v>8</v>
      </c>
      <c r="E9367" s="5" t="n">
        <v>5.5</v>
      </c>
      <c r="F9367" s="5" t="n">
        <v>26.3</v>
      </c>
      <c r="G9367" s="5" t="n">
        <v>20.2</v>
      </c>
      <c r="H9367" s="5" t="n">
        <v>9.359999999999999</v>
      </c>
      <c r="I9367" s="6">
        <f>IF(E9367&gt;=Markov!$B$3,1,0)</f>
        <v/>
      </c>
      <c r="J9367" s="6">
        <f>I9366</f>
        <v/>
      </c>
      <c r="K9367" s="7">
        <f>MAR1!$B$5+MAR1!$C$5*COS(2*PI()*$C9367/365)+MAR1!$D$5*SIN(2*PI()*$C9367/365)</f>
        <v/>
      </c>
      <c r="L9367" s="7">
        <f>MAR1!$B$6+MAR1!$C$6*COS(2*PI()*$C9367/365)+MAR1!$D$6*SIN(2*PI()*$C9367/365)</f>
        <v/>
      </c>
      <c r="M9367" s="7">
        <f>MAR1!$B$7+MAR1!$C$7*COS(2*PI()*$C9367/365)+MAR1!$D$7*SIN(2*PI()*$C9367/365)</f>
        <v/>
      </c>
      <c r="N9367" s="7">
        <f>F9367-K9367</f>
        <v/>
      </c>
      <c r="O9367" s="7">
        <f>G9367-L9367</f>
        <v/>
      </c>
      <c r="P9367" s="7">
        <f>H9367-M9367</f>
        <v/>
      </c>
      <c r="Q9367" s="7">
        <f>IF($I9367=1,(N9367-MAR1!$B$11)/MAR1!$D$11,(N9367-MAR1!$C$11)/MAR1!$E$11)</f>
        <v/>
      </c>
      <c r="R9367" s="7">
        <f>IF($I9367=1,(O9367-MAR1!$B$12)/MAR1!$D$12,(O9367-MAR1!$C$12)/MAR1!$E$12)</f>
        <v/>
      </c>
      <c r="S9367" s="7">
        <f>IF($I9367=1,(P9367-MAR1!$B$13)/MAR1!$D$13,(P9367-MAR1!$C$13)/MAR1!$E$13)</f>
        <v/>
      </c>
    </row>
    <row r="9368">
      <c r="A9368" s="5" t="n">
        <v>9367</v>
      </c>
      <c r="B9368" s="5" t="n">
        <v>26</v>
      </c>
      <c r="C9368" s="5" t="n">
        <v>242</v>
      </c>
      <c r="D9368" s="5" t="n">
        <v>8</v>
      </c>
      <c r="E9368" s="5" t="n">
        <v>0</v>
      </c>
      <c r="F9368" s="5" t="n">
        <v>28.4</v>
      </c>
      <c r="G9368" s="5" t="n">
        <v>20.4</v>
      </c>
      <c r="H9368" s="5" t="n">
        <v>15.8</v>
      </c>
      <c r="I9368" s="6">
        <f>IF(E9368&gt;=Markov!$B$3,1,0)</f>
        <v/>
      </c>
      <c r="J9368" s="6">
        <f>I9367</f>
        <v/>
      </c>
      <c r="K9368" s="7">
        <f>MAR1!$B$5+MAR1!$C$5*COS(2*PI()*$C9368/365)+MAR1!$D$5*SIN(2*PI()*$C9368/365)</f>
        <v/>
      </c>
      <c r="L9368" s="7">
        <f>MAR1!$B$6+MAR1!$C$6*COS(2*PI()*$C9368/365)+MAR1!$D$6*SIN(2*PI()*$C9368/365)</f>
        <v/>
      </c>
      <c r="M9368" s="7">
        <f>MAR1!$B$7+MAR1!$C$7*COS(2*PI()*$C9368/365)+MAR1!$D$7*SIN(2*PI()*$C9368/365)</f>
        <v/>
      </c>
      <c r="N9368" s="7">
        <f>F9368-K9368</f>
        <v/>
      </c>
      <c r="O9368" s="7">
        <f>G9368-L9368</f>
        <v/>
      </c>
      <c r="P9368" s="7">
        <f>H9368-M9368</f>
        <v/>
      </c>
      <c r="Q9368" s="7">
        <f>IF($I9368=1,(N9368-MAR1!$B$11)/MAR1!$D$11,(N9368-MAR1!$C$11)/MAR1!$E$11)</f>
        <v/>
      </c>
      <c r="R9368" s="7">
        <f>IF($I9368=1,(O9368-MAR1!$B$12)/MAR1!$D$12,(O9368-MAR1!$C$12)/MAR1!$E$12)</f>
        <v/>
      </c>
      <c r="S9368" s="7">
        <f>IF($I9368=1,(P9368-MAR1!$B$13)/MAR1!$D$13,(P9368-MAR1!$C$13)/MAR1!$E$13)</f>
        <v/>
      </c>
    </row>
    <row r="9369">
      <c r="A9369" s="5" t="n">
        <v>9368</v>
      </c>
      <c r="B9369" s="5" t="n">
        <v>26</v>
      </c>
      <c r="C9369" s="5" t="n">
        <v>243</v>
      </c>
      <c r="D9369" s="5" t="n">
        <v>8</v>
      </c>
      <c r="E9369" s="5" t="n">
        <v>0</v>
      </c>
      <c r="F9369" s="5" t="n">
        <v>30.5</v>
      </c>
      <c r="G9369" s="5" t="n">
        <v>21.3</v>
      </c>
      <c r="H9369" s="5" t="n">
        <v>13.03</v>
      </c>
      <c r="I9369" s="6">
        <f>IF(E9369&gt;=Markov!$B$3,1,0)</f>
        <v/>
      </c>
      <c r="J9369" s="6">
        <f>I9368</f>
        <v/>
      </c>
      <c r="K9369" s="7">
        <f>MAR1!$B$5+MAR1!$C$5*COS(2*PI()*$C9369/365)+MAR1!$D$5*SIN(2*PI()*$C9369/365)</f>
        <v/>
      </c>
      <c r="L9369" s="7">
        <f>MAR1!$B$6+MAR1!$C$6*COS(2*PI()*$C9369/365)+MAR1!$D$6*SIN(2*PI()*$C9369/365)</f>
        <v/>
      </c>
      <c r="M9369" s="7">
        <f>MAR1!$B$7+MAR1!$C$7*COS(2*PI()*$C9369/365)+MAR1!$D$7*SIN(2*PI()*$C9369/365)</f>
        <v/>
      </c>
      <c r="N9369" s="7">
        <f>F9369-K9369</f>
        <v/>
      </c>
      <c r="O9369" s="7">
        <f>G9369-L9369</f>
        <v/>
      </c>
      <c r="P9369" s="7">
        <f>H9369-M9369</f>
        <v/>
      </c>
      <c r="Q9369" s="7">
        <f>IF($I9369=1,(N9369-MAR1!$B$11)/MAR1!$D$11,(N9369-MAR1!$C$11)/MAR1!$E$11)</f>
        <v/>
      </c>
      <c r="R9369" s="7">
        <f>IF($I9369=1,(O9369-MAR1!$B$12)/MAR1!$D$12,(O9369-MAR1!$C$12)/MAR1!$E$12)</f>
        <v/>
      </c>
      <c r="S9369" s="7">
        <f>IF($I9369=1,(P9369-MAR1!$B$13)/MAR1!$D$13,(P9369-MAR1!$C$13)/MAR1!$E$13)</f>
        <v/>
      </c>
    </row>
    <row r="9370">
      <c r="A9370" s="5" t="n">
        <v>9369</v>
      </c>
      <c r="B9370" s="5" t="n">
        <v>26</v>
      </c>
      <c r="C9370" s="5" t="n">
        <v>244</v>
      </c>
      <c r="D9370" s="5" t="n">
        <v>9</v>
      </c>
      <c r="E9370" s="5" t="n">
        <v>0</v>
      </c>
      <c r="F9370" s="5" t="n">
        <v>31.2</v>
      </c>
      <c r="G9370" s="5" t="n">
        <v>24</v>
      </c>
      <c r="H9370" s="5" t="n">
        <v>12.63</v>
      </c>
      <c r="I9370" s="6">
        <f>IF(E9370&gt;=Markov!$B$3,1,0)</f>
        <v/>
      </c>
      <c r="J9370" s="6">
        <f>I9369</f>
        <v/>
      </c>
      <c r="K9370" s="7">
        <f>MAR1!$B$5+MAR1!$C$5*COS(2*PI()*$C9370/365)+MAR1!$D$5*SIN(2*PI()*$C9370/365)</f>
        <v/>
      </c>
      <c r="L9370" s="7">
        <f>MAR1!$B$6+MAR1!$C$6*COS(2*PI()*$C9370/365)+MAR1!$D$6*SIN(2*PI()*$C9370/365)</f>
        <v/>
      </c>
      <c r="M9370" s="7">
        <f>MAR1!$B$7+MAR1!$C$7*COS(2*PI()*$C9370/365)+MAR1!$D$7*SIN(2*PI()*$C9370/365)</f>
        <v/>
      </c>
      <c r="N9370" s="7">
        <f>F9370-K9370</f>
        <v/>
      </c>
      <c r="O9370" s="7">
        <f>G9370-L9370</f>
        <v/>
      </c>
      <c r="P9370" s="7">
        <f>H9370-M9370</f>
        <v/>
      </c>
      <c r="Q9370" s="7">
        <f>IF($I9370=1,(N9370-MAR1!$B$11)/MAR1!$D$11,(N9370-MAR1!$C$11)/MAR1!$E$11)</f>
        <v/>
      </c>
      <c r="R9370" s="7">
        <f>IF($I9370=1,(O9370-MAR1!$B$12)/MAR1!$D$12,(O9370-MAR1!$C$12)/MAR1!$E$12)</f>
        <v/>
      </c>
      <c r="S9370" s="7">
        <f>IF($I9370=1,(P9370-MAR1!$B$13)/MAR1!$D$13,(P9370-MAR1!$C$13)/MAR1!$E$13)</f>
        <v/>
      </c>
    </row>
    <row r="9371">
      <c r="A9371" s="5" t="n">
        <v>9370</v>
      </c>
      <c r="B9371" s="5" t="n">
        <v>26</v>
      </c>
      <c r="C9371" s="5" t="n">
        <v>245</v>
      </c>
      <c r="D9371" s="5" t="n">
        <v>9</v>
      </c>
      <c r="E9371" s="5" t="n">
        <v>0</v>
      </c>
      <c r="F9371" s="5" t="n">
        <v>31.9</v>
      </c>
      <c r="G9371" s="5" t="n">
        <v>22.7</v>
      </c>
      <c r="H9371" s="5" t="n">
        <v>13.48</v>
      </c>
      <c r="I9371" s="6">
        <f>IF(E9371&gt;=Markov!$B$3,1,0)</f>
        <v/>
      </c>
      <c r="J9371" s="6">
        <f>I9370</f>
        <v/>
      </c>
      <c r="K9371" s="7">
        <f>MAR1!$B$5+MAR1!$C$5*COS(2*PI()*$C9371/365)+MAR1!$D$5*SIN(2*PI()*$C9371/365)</f>
        <v/>
      </c>
      <c r="L9371" s="7">
        <f>MAR1!$B$6+MAR1!$C$6*COS(2*PI()*$C9371/365)+MAR1!$D$6*SIN(2*PI()*$C9371/365)</f>
        <v/>
      </c>
      <c r="M9371" s="7">
        <f>MAR1!$B$7+MAR1!$C$7*COS(2*PI()*$C9371/365)+MAR1!$D$7*SIN(2*PI()*$C9371/365)</f>
        <v/>
      </c>
      <c r="N9371" s="7">
        <f>F9371-K9371</f>
        <v/>
      </c>
      <c r="O9371" s="7">
        <f>G9371-L9371</f>
        <v/>
      </c>
      <c r="P9371" s="7">
        <f>H9371-M9371</f>
        <v/>
      </c>
      <c r="Q9371" s="7">
        <f>IF($I9371=1,(N9371-MAR1!$B$11)/MAR1!$D$11,(N9371-MAR1!$C$11)/MAR1!$E$11)</f>
        <v/>
      </c>
      <c r="R9371" s="7">
        <f>IF($I9371=1,(O9371-MAR1!$B$12)/MAR1!$D$12,(O9371-MAR1!$C$12)/MAR1!$E$12)</f>
        <v/>
      </c>
      <c r="S9371" s="7">
        <f>IF($I9371=1,(P9371-MAR1!$B$13)/MAR1!$D$13,(P9371-MAR1!$C$13)/MAR1!$E$13)</f>
        <v/>
      </c>
    </row>
    <row r="9372">
      <c r="A9372" s="5" t="n">
        <v>9371</v>
      </c>
      <c r="B9372" s="5" t="n">
        <v>26</v>
      </c>
      <c r="C9372" s="5" t="n">
        <v>246</v>
      </c>
      <c r="D9372" s="5" t="n">
        <v>9</v>
      </c>
      <c r="E9372" s="5" t="n">
        <v>0</v>
      </c>
      <c r="F9372" s="5" t="n">
        <v>29.8</v>
      </c>
      <c r="G9372" s="5" t="n">
        <v>22.1</v>
      </c>
      <c r="H9372" s="5" t="n">
        <v>12.56</v>
      </c>
      <c r="I9372" s="6">
        <f>IF(E9372&gt;=Markov!$B$3,1,0)</f>
        <v/>
      </c>
      <c r="J9372" s="6">
        <f>I9371</f>
        <v/>
      </c>
      <c r="K9372" s="7">
        <f>MAR1!$B$5+MAR1!$C$5*COS(2*PI()*$C9372/365)+MAR1!$D$5*SIN(2*PI()*$C9372/365)</f>
        <v/>
      </c>
      <c r="L9372" s="7">
        <f>MAR1!$B$6+MAR1!$C$6*COS(2*PI()*$C9372/365)+MAR1!$D$6*SIN(2*PI()*$C9372/365)</f>
        <v/>
      </c>
      <c r="M9372" s="7">
        <f>MAR1!$B$7+MAR1!$C$7*COS(2*PI()*$C9372/365)+MAR1!$D$7*SIN(2*PI()*$C9372/365)</f>
        <v/>
      </c>
      <c r="N9372" s="7">
        <f>F9372-K9372</f>
        <v/>
      </c>
      <c r="O9372" s="7">
        <f>G9372-L9372</f>
        <v/>
      </c>
      <c r="P9372" s="7">
        <f>H9372-M9372</f>
        <v/>
      </c>
      <c r="Q9372" s="7">
        <f>IF($I9372=1,(N9372-MAR1!$B$11)/MAR1!$D$11,(N9372-MAR1!$C$11)/MAR1!$E$11)</f>
        <v/>
      </c>
      <c r="R9372" s="7">
        <f>IF($I9372=1,(O9372-MAR1!$B$12)/MAR1!$D$12,(O9372-MAR1!$C$12)/MAR1!$E$12)</f>
        <v/>
      </c>
      <c r="S9372" s="7">
        <f>IF($I9372=1,(P9372-MAR1!$B$13)/MAR1!$D$13,(P9372-MAR1!$C$13)/MAR1!$E$13)</f>
        <v/>
      </c>
    </row>
    <row r="9373">
      <c r="A9373" s="5" t="n">
        <v>9372</v>
      </c>
      <c r="B9373" s="5" t="n">
        <v>26</v>
      </c>
      <c r="C9373" s="5" t="n">
        <v>247</v>
      </c>
      <c r="D9373" s="5" t="n">
        <v>9</v>
      </c>
      <c r="E9373" s="5" t="n">
        <v>0</v>
      </c>
      <c r="F9373" s="5" t="n">
        <v>32</v>
      </c>
      <c r="G9373" s="5" t="n">
        <v>23.6</v>
      </c>
      <c r="H9373" s="5" t="n">
        <v>16.34</v>
      </c>
      <c r="I9373" s="6">
        <f>IF(E9373&gt;=Markov!$B$3,1,0)</f>
        <v/>
      </c>
      <c r="J9373" s="6">
        <f>I9372</f>
        <v/>
      </c>
      <c r="K9373" s="7">
        <f>MAR1!$B$5+MAR1!$C$5*COS(2*PI()*$C9373/365)+MAR1!$D$5*SIN(2*PI()*$C9373/365)</f>
        <v/>
      </c>
      <c r="L9373" s="7">
        <f>MAR1!$B$6+MAR1!$C$6*COS(2*PI()*$C9373/365)+MAR1!$D$6*SIN(2*PI()*$C9373/365)</f>
        <v/>
      </c>
      <c r="M9373" s="7">
        <f>MAR1!$B$7+MAR1!$C$7*COS(2*PI()*$C9373/365)+MAR1!$D$7*SIN(2*PI()*$C9373/365)</f>
        <v/>
      </c>
      <c r="N9373" s="7">
        <f>F9373-K9373</f>
        <v/>
      </c>
      <c r="O9373" s="7">
        <f>G9373-L9373</f>
        <v/>
      </c>
      <c r="P9373" s="7">
        <f>H9373-M9373</f>
        <v/>
      </c>
      <c r="Q9373" s="7">
        <f>IF($I9373=1,(N9373-MAR1!$B$11)/MAR1!$D$11,(N9373-MAR1!$C$11)/MAR1!$E$11)</f>
        <v/>
      </c>
      <c r="R9373" s="7">
        <f>IF($I9373=1,(O9373-MAR1!$B$12)/MAR1!$D$12,(O9373-MAR1!$C$12)/MAR1!$E$12)</f>
        <v/>
      </c>
      <c r="S9373" s="7">
        <f>IF($I9373=1,(P9373-MAR1!$B$13)/MAR1!$D$13,(P9373-MAR1!$C$13)/MAR1!$E$13)</f>
        <v/>
      </c>
    </row>
    <row r="9374">
      <c r="A9374" s="5" t="n">
        <v>9373</v>
      </c>
      <c r="B9374" s="5" t="n">
        <v>26</v>
      </c>
      <c r="C9374" s="5" t="n">
        <v>248</v>
      </c>
      <c r="D9374" s="5" t="n">
        <v>9</v>
      </c>
      <c r="E9374" s="5" t="n">
        <v>0</v>
      </c>
      <c r="F9374" s="5" t="n">
        <v>33.9</v>
      </c>
      <c r="G9374" s="5" t="n">
        <v>23.8</v>
      </c>
      <c r="H9374" s="5" t="n">
        <v>27.41</v>
      </c>
      <c r="I9374" s="6">
        <f>IF(E9374&gt;=Markov!$B$3,1,0)</f>
        <v/>
      </c>
      <c r="J9374" s="6">
        <f>I9373</f>
        <v/>
      </c>
      <c r="K9374" s="7">
        <f>MAR1!$B$5+MAR1!$C$5*COS(2*PI()*$C9374/365)+MAR1!$D$5*SIN(2*PI()*$C9374/365)</f>
        <v/>
      </c>
      <c r="L9374" s="7">
        <f>MAR1!$B$6+MAR1!$C$6*COS(2*PI()*$C9374/365)+MAR1!$D$6*SIN(2*PI()*$C9374/365)</f>
        <v/>
      </c>
      <c r="M9374" s="7">
        <f>MAR1!$B$7+MAR1!$C$7*COS(2*PI()*$C9374/365)+MAR1!$D$7*SIN(2*PI()*$C9374/365)</f>
        <v/>
      </c>
      <c r="N9374" s="7">
        <f>F9374-K9374</f>
        <v/>
      </c>
      <c r="O9374" s="7">
        <f>G9374-L9374</f>
        <v/>
      </c>
      <c r="P9374" s="7">
        <f>H9374-M9374</f>
        <v/>
      </c>
      <c r="Q9374" s="7">
        <f>IF($I9374=1,(N9374-MAR1!$B$11)/MAR1!$D$11,(N9374-MAR1!$C$11)/MAR1!$E$11)</f>
        <v/>
      </c>
      <c r="R9374" s="7">
        <f>IF($I9374=1,(O9374-MAR1!$B$12)/MAR1!$D$12,(O9374-MAR1!$C$12)/MAR1!$E$12)</f>
        <v/>
      </c>
      <c r="S9374" s="7">
        <f>IF($I9374=1,(P9374-MAR1!$B$13)/MAR1!$D$13,(P9374-MAR1!$C$13)/MAR1!$E$13)</f>
        <v/>
      </c>
    </row>
    <row r="9375">
      <c r="A9375" s="5" t="n">
        <v>9374</v>
      </c>
      <c r="B9375" s="5" t="n">
        <v>26</v>
      </c>
      <c r="C9375" s="5" t="n">
        <v>249</v>
      </c>
      <c r="D9375" s="5" t="n">
        <v>9</v>
      </c>
      <c r="E9375" s="5" t="n">
        <v>0</v>
      </c>
      <c r="F9375" s="5" t="n">
        <v>36.3</v>
      </c>
      <c r="G9375" s="5" t="n">
        <v>23.9</v>
      </c>
      <c r="H9375" s="5" t="n">
        <v>21.97</v>
      </c>
      <c r="I9375" s="6">
        <f>IF(E9375&gt;=Markov!$B$3,1,0)</f>
        <v/>
      </c>
      <c r="J9375" s="6">
        <f>I9374</f>
        <v/>
      </c>
      <c r="K9375" s="7">
        <f>MAR1!$B$5+MAR1!$C$5*COS(2*PI()*$C9375/365)+MAR1!$D$5*SIN(2*PI()*$C9375/365)</f>
        <v/>
      </c>
      <c r="L9375" s="7">
        <f>MAR1!$B$6+MAR1!$C$6*COS(2*PI()*$C9375/365)+MAR1!$D$6*SIN(2*PI()*$C9375/365)</f>
        <v/>
      </c>
      <c r="M9375" s="7">
        <f>MAR1!$B$7+MAR1!$C$7*COS(2*PI()*$C9375/365)+MAR1!$D$7*SIN(2*PI()*$C9375/365)</f>
        <v/>
      </c>
      <c r="N9375" s="7">
        <f>F9375-K9375</f>
        <v/>
      </c>
      <c r="O9375" s="7">
        <f>G9375-L9375</f>
        <v/>
      </c>
      <c r="P9375" s="7">
        <f>H9375-M9375</f>
        <v/>
      </c>
      <c r="Q9375" s="7">
        <f>IF($I9375=1,(N9375-MAR1!$B$11)/MAR1!$D$11,(N9375-MAR1!$C$11)/MAR1!$E$11)</f>
        <v/>
      </c>
      <c r="R9375" s="7">
        <f>IF($I9375=1,(O9375-MAR1!$B$12)/MAR1!$D$12,(O9375-MAR1!$C$12)/MAR1!$E$12)</f>
        <v/>
      </c>
      <c r="S9375" s="7">
        <f>IF($I9375=1,(P9375-MAR1!$B$13)/MAR1!$D$13,(P9375-MAR1!$C$13)/MAR1!$E$13)</f>
        <v/>
      </c>
    </row>
    <row r="9376">
      <c r="A9376" s="5" t="n">
        <v>9375</v>
      </c>
      <c r="B9376" s="5" t="n">
        <v>26</v>
      </c>
      <c r="C9376" s="5" t="n">
        <v>250</v>
      </c>
      <c r="D9376" s="5" t="n">
        <v>9</v>
      </c>
      <c r="E9376" s="5" t="n">
        <v>1.9</v>
      </c>
      <c r="F9376" s="5" t="n">
        <v>31.2</v>
      </c>
      <c r="G9376" s="5" t="n">
        <v>23.3</v>
      </c>
      <c r="H9376" s="5" t="n">
        <v>11.65</v>
      </c>
      <c r="I9376" s="6">
        <f>IF(E9376&gt;=Markov!$B$3,1,0)</f>
        <v/>
      </c>
      <c r="J9376" s="6">
        <f>I9375</f>
        <v/>
      </c>
      <c r="K9376" s="7">
        <f>MAR1!$B$5+MAR1!$C$5*COS(2*PI()*$C9376/365)+MAR1!$D$5*SIN(2*PI()*$C9376/365)</f>
        <v/>
      </c>
      <c r="L9376" s="7">
        <f>MAR1!$B$6+MAR1!$C$6*COS(2*PI()*$C9376/365)+MAR1!$D$6*SIN(2*PI()*$C9376/365)</f>
        <v/>
      </c>
      <c r="M9376" s="7">
        <f>MAR1!$B$7+MAR1!$C$7*COS(2*PI()*$C9376/365)+MAR1!$D$7*SIN(2*PI()*$C9376/365)</f>
        <v/>
      </c>
      <c r="N9376" s="7">
        <f>F9376-K9376</f>
        <v/>
      </c>
      <c r="O9376" s="7">
        <f>G9376-L9376</f>
        <v/>
      </c>
      <c r="P9376" s="7">
        <f>H9376-M9376</f>
        <v/>
      </c>
      <c r="Q9376" s="7">
        <f>IF($I9376=1,(N9376-MAR1!$B$11)/MAR1!$D$11,(N9376-MAR1!$C$11)/MAR1!$E$11)</f>
        <v/>
      </c>
      <c r="R9376" s="7">
        <f>IF($I9376=1,(O9376-MAR1!$B$12)/MAR1!$D$12,(O9376-MAR1!$C$12)/MAR1!$E$12)</f>
        <v/>
      </c>
      <c r="S9376" s="7">
        <f>IF($I9376=1,(P9376-MAR1!$B$13)/MAR1!$D$13,(P9376-MAR1!$C$13)/MAR1!$E$13)</f>
        <v/>
      </c>
    </row>
    <row r="9377">
      <c r="A9377" s="5" t="n">
        <v>9376</v>
      </c>
      <c r="B9377" s="5" t="n">
        <v>26</v>
      </c>
      <c r="C9377" s="5" t="n">
        <v>251</v>
      </c>
      <c r="D9377" s="5" t="n">
        <v>9</v>
      </c>
      <c r="E9377" s="5" t="n">
        <v>1</v>
      </c>
      <c r="F9377" s="5" t="n">
        <v>27.2</v>
      </c>
      <c r="G9377" s="5" t="n">
        <v>21.1</v>
      </c>
      <c r="H9377" s="5" t="n">
        <v>6.06</v>
      </c>
      <c r="I9377" s="6">
        <f>IF(E9377&gt;=Markov!$B$3,1,0)</f>
        <v/>
      </c>
      <c r="J9377" s="6">
        <f>I9376</f>
        <v/>
      </c>
      <c r="K9377" s="7">
        <f>MAR1!$B$5+MAR1!$C$5*COS(2*PI()*$C9377/365)+MAR1!$D$5*SIN(2*PI()*$C9377/365)</f>
        <v/>
      </c>
      <c r="L9377" s="7">
        <f>MAR1!$B$6+MAR1!$C$6*COS(2*PI()*$C9377/365)+MAR1!$D$6*SIN(2*PI()*$C9377/365)</f>
        <v/>
      </c>
      <c r="M9377" s="7">
        <f>MAR1!$B$7+MAR1!$C$7*COS(2*PI()*$C9377/365)+MAR1!$D$7*SIN(2*PI()*$C9377/365)</f>
        <v/>
      </c>
      <c r="N9377" s="7">
        <f>F9377-K9377</f>
        <v/>
      </c>
      <c r="O9377" s="7">
        <f>G9377-L9377</f>
        <v/>
      </c>
      <c r="P9377" s="7">
        <f>H9377-M9377</f>
        <v/>
      </c>
      <c r="Q9377" s="7">
        <f>IF($I9377=1,(N9377-MAR1!$B$11)/MAR1!$D$11,(N9377-MAR1!$C$11)/MAR1!$E$11)</f>
        <v/>
      </c>
      <c r="R9377" s="7">
        <f>IF($I9377=1,(O9377-MAR1!$B$12)/MAR1!$D$12,(O9377-MAR1!$C$12)/MAR1!$E$12)</f>
        <v/>
      </c>
      <c r="S9377" s="7">
        <f>IF($I9377=1,(P9377-MAR1!$B$13)/MAR1!$D$13,(P9377-MAR1!$C$13)/MAR1!$E$13)</f>
        <v/>
      </c>
    </row>
    <row r="9378">
      <c r="A9378" s="5" t="n">
        <v>9377</v>
      </c>
      <c r="B9378" s="5" t="n">
        <v>26</v>
      </c>
      <c r="C9378" s="5" t="n">
        <v>252</v>
      </c>
      <c r="D9378" s="5" t="n">
        <v>9</v>
      </c>
      <c r="E9378" s="5" t="n">
        <v>23.5</v>
      </c>
      <c r="F9378" s="5" t="n">
        <v>27.1</v>
      </c>
      <c r="G9378" s="5" t="n">
        <v>20.3</v>
      </c>
      <c r="H9378" s="5" t="n">
        <v>11.67</v>
      </c>
      <c r="I9378" s="6">
        <f>IF(E9378&gt;=Markov!$B$3,1,0)</f>
        <v/>
      </c>
      <c r="J9378" s="6">
        <f>I9377</f>
        <v/>
      </c>
      <c r="K9378" s="7">
        <f>MAR1!$B$5+MAR1!$C$5*COS(2*PI()*$C9378/365)+MAR1!$D$5*SIN(2*PI()*$C9378/365)</f>
        <v/>
      </c>
      <c r="L9378" s="7">
        <f>MAR1!$B$6+MAR1!$C$6*COS(2*PI()*$C9378/365)+MAR1!$D$6*SIN(2*PI()*$C9378/365)</f>
        <v/>
      </c>
      <c r="M9378" s="7">
        <f>MAR1!$B$7+MAR1!$C$7*COS(2*PI()*$C9378/365)+MAR1!$D$7*SIN(2*PI()*$C9378/365)</f>
        <v/>
      </c>
      <c r="N9378" s="7">
        <f>F9378-K9378</f>
        <v/>
      </c>
      <c r="O9378" s="7">
        <f>G9378-L9378</f>
        <v/>
      </c>
      <c r="P9378" s="7">
        <f>H9378-M9378</f>
        <v/>
      </c>
      <c r="Q9378" s="7">
        <f>IF($I9378=1,(N9378-MAR1!$B$11)/MAR1!$D$11,(N9378-MAR1!$C$11)/MAR1!$E$11)</f>
        <v/>
      </c>
      <c r="R9378" s="7">
        <f>IF($I9378=1,(O9378-MAR1!$B$12)/MAR1!$D$12,(O9378-MAR1!$C$12)/MAR1!$E$12)</f>
        <v/>
      </c>
      <c r="S9378" s="7">
        <f>IF($I9378=1,(P9378-MAR1!$B$13)/MAR1!$D$13,(P9378-MAR1!$C$13)/MAR1!$E$13)</f>
        <v/>
      </c>
    </row>
    <row r="9379">
      <c r="A9379" s="5" t="n">
        <v>9378</v>
      </c>
      <c r="B9379" s="5" t="n">
        <v>26</v>
      </c>
      <c r="C9379" s="5" t="n">
        <v>253</v>
      </c>
      <c r="D9379" s="5" t="n">
        <v>9</v>
      </c>
      <c r="E9379" s="5" t="n">
        <v>0</v>
      </c>
      <c r="F9379" s="5" t="n">
        <v>26.8</v>
      </c>
      <c r="G9379" s="5" t="n">
        <v>20</v>
      </c>
      <c r="H9379" s="5" t="n">
        <v>13.11</v>
      </c>
      <c r="I9379" s="6">
        <f>IF(E9379&gt;=Markov!$B$3,1,0)</f>
        <v/>
      </c>
      <c r="J9379" s="6">
        <f>I9378</f>
        <v/>
      </c>
      <c r="K9379" s="7">
        <f>MAR1!$B$5+MAR1!$C$5*COS(2*PI()*$C9379/365)+MAR1!$D$5*SIN(2*PI()*$C9379/365)</f>
        <v/>
      </c>
      <c r="L9379" s="7">
        <f>MAR1!$B$6+MAR1!$C$6*COS(2*PI()*$C9379/365)+MAR1!$D$6*SIN(2*PI()*$C9379/365)</f>
        <v/>
      </c>
      <c r="M9379" s="7">
        <f>MAR1!$B$7+MAR1!$C$7*COS(2*PI()*$C9379/365)+MAR1!$D$7*SIN(2*PI()*$C9379/365)</f>
        <v/>
      </c>
      <c r="N9379" s="7">
        <f>F9379-K9379</f>
        <v/>
      </c>
      <c r="O9379" s="7">
        <f>G9379-L9379</f>
        <v/>
      </c>
      <c r="P9379" s="7">
        <f>H9379-M9379</f>
        <v/>
      </c>
      <c r="Q9379" s="7">
        <f>IF($I9379=1,(N9379-MAR1!$B$11)/MAR1!$D$11,(N9379-MAR1!$C$11)/MAR1!$E$11)</f>
        <v/>
      </c>
      <c r="R9379" s="7">
        <f>IF($I9379=1,(O9379-MAR1!$B$12)/MAR1!$D$12,(O9379-MAR1!$C$12)/MAR1!$E$12)</f>
        <v/>
      </c>
      <c r="S9379" s="7">
        <f>IF($I9379=1,(P9379-MAR1!$B$13)/MAR1!$D$13,(P9379-MAR1!$C$13)/MAR1!$E$13)</f>
        <v/>
      </c>
    </row>
    <row r="9380">
      <c r="A9380" s="5" t="n">
        <v>9379</v>
      </c>
      <c r="B9380" s="5" t="n">
        <v>26</v>
      </c>
      <c r="C9380" s="5" t="n">
        <v>254</v>
      </c>
      <c r="D9380" s="5" t="n">
        <v>9</v>
      </c>
      <c r="E9380" s="5" t="n">
        <v>29.5</v>
      </c>
      <c r="F9380" s="5" t="n">
        <v>27.1</v>
      </c>
      <c r="G9380" s="5" t="n">
        <v>21.6</v>
      </c>
      <c r="H9380" s="5" t="n">
        <v>8.56</v>
      </c>
      <c r="I9380" s="6">
        <f>IF(E9380&gt;=Markov!$B$3,1,0)</f>
        <v/>
      </c>
      <c r="J9380" s="6">
        <f>I9379</f>
        <v/>
      </c>
      <c r="K9380" s="7">
        <f>MAR1!$B$5+MAR1!$C$5*COS(2*PI()*$C9380/365)+MAR1!$D$5*SIN(2*PI()*$C9380/365)</f>
        <v/>
      </c>
      <c r="L9380" s="7">
        <f>MAR1!$B$6+MAR1!$C$6*COS(2*PI()*$C9380/365)+MAR1!$D$6*SIN(2*PI()*$C9380/365)</f>
        <v/>
      </c>
      <c r="M9380" s="7">
        <f>MAR1!$B$7+MAR1!$C$7*COS(2*PI()*$C9380/365)+MAR1!$D$7*SIN(2*PI()*$C9380/365)</f>
        <v/>
      </c>
      <c r="N9380" s="7">
        <f>F9380-K9380</f>
        <v/>
      </c>
      <c r="O9380" s="7">
        <f>G9380-L9380</f>
        <v/>
      </c>
      <c r="P9380" s="7">
        <f>H9380-M9380</f>
        <v/>
      </c>
      <c r="Q9380" s="7">
        <f>IF($I9380=1,(N9380-MAR1!$B$11)/MAR1!$D$11,(N9380-MAR1!$C$11)/MAR1!$E$11)</f>
        <v/>
      </c>
      <c r="R9380" s="7">
        <f>IF($I9380=1,(O9380-MAR1!$B$12)/MAR1!$D$12,(O9380-MAR1!$C$12)/MAR1!$E$12)</f>
        <v/>
      </c>
      <c r="S9380" s="7">
        <f>IF($I9380=1,(P9380-MAR1!$B$13)/MAR1!$D$13,(P9380-MAR1!$C$13)/MAR1!$E$13)</f>
        <v/>
      </c>
    </row>
    <row r="9381">
      <c r="A9381" s="5" t="n">
        <v>9380</v>
      </c>
      <c r="B9381" s="5" t="n">
        <v>26</v>
      </c>
      <c r="C9381" s="5" t="n">
        <v>255</v>
      </c>
      <c r="D9381" s="5" t="n">
        <v>9</v>
      </c>
      <c r="E9381" s="5" t="n">
        <v>0</v>
      </c>
      <c r="F9381" s="5" t="n">
        <v>26.7</v>
      </c>
      <c r="G9381" s="5" t="n">
        <v>21.4</v>
      </c>
      <c r="H9381" s="5" t="n">
        <v>19.14</v>
      </c>
      <c r="I9381" s="6">
        <f>IF(E9381&gt;=Markov!$B$3,1,0)</f>
        <v/>
      </c>
      <c r="J9381" s="6">
        <f>I9380</f>
        <v/>
      </c>
      <c r="K9381" s="7">
        <f>MAR1!$B$5+MAR1!$C$5*COS(2*PI()*$C9381/365)+MAR1!$D$5*SIN(2*PI()*$C9381/365)</f>
        <v/>
      </c>
      <c r="L9381" s="7">
        <f>MAR1!$B$6+MAR1!$C$6*COS(2*PI()*$C9381/365)+MAR1!$D$6*SIN(2*PI()*$C9381/365)</f>
        <v/>
      </c>
      <c r="M9381" s="7">
        <f>MAR1!$B$7+MAR1!$C$7*COS(2*PI()*$C9381/365)+MAR1!$D$7*SIN(2*PI()*$C9381/365)</f>
        <v/>
      </c>
      <c r="N9381" s="7">
        <f>F9381-K9381</f>
        <v/>
      </c>
      <c r="O9381" s="7">
        <f>G9381-L9381</f>
        <v/>
      </c>
      <c r="P9381" s="7">
        <f>H9381-M9381</f>
        <v/>
      </c>
      <c r="Q9381" s="7">
        <f>IF($I9381=1,(N9381-MAR1!$B$11)/MAR1!$D$11,(N9381-MAR1!$C$11)/MAR1!$E$11)</f>
        <v/>
      </c>
      <c r="R9381" s="7">
        <f>IF($I9381=1,(O9381-MAR1!$B$12)/MAR1!$D$12,(O9381-MAR1!$C$12)/MAR1!$E$12)</f>
        <v/>
      </c>
      <c r="S9381" s="7">
        <f>IF($I9381=1,(P9381-MAR1!$B$13)/MAR1!$D$13,(P9381-MAR1!$C$13)/MAR1!$E$13)</f>
        <v/>
      </c>
    </row>
    <row r="9382">
      <c r="A9382" s="5" t="n">
        <v>9381</v>
      </c>
      <c r="B9382" s="5" t="n">
        <v>26</v>
      </c>
      <c r="C9382" s="5" t="n">
        <v>256</v>
      </c>
      <c r="D9382" s="5" t="n">
        <v>9</v>
      </c>
      <c r="E9382" s="5" t="n">
        <v>0</v>
      </c>
      <c r="F9382" s="5" t="n">
        <v>29.8</v>
      </c>
      <c r="G9382" s="5" t="n">
        <v>21.6</v>
      </c>
      <c r="H9382" s="5" t="n">
        <v>16.66</v>
      </c>
      <c r="I9382" s="6">
        <f>IF(E9382&gt;=Markov!$B$3,1,0)</f>
        <v/>
      </c>
      <c r="J9382" s="6">
        <f>I9381</f>
        <v/>
      </c>
      <c r="K9382" s="7">
        <f>MAR1!$B$5+MAR1!$C$5*COS(2*PI()*$C9382/365)+MAR1!$D$5*SIN(2*PI()*$C9382/365)</f>
        <v/>
      </c>
      <c r="L9382" s="7">
        <f>MAR1!$B$6+MAR1!$C$6*COS(2*PI()*$C9382/365)+MAR1!$D$6*SIN(2*PI()*$C9382/365)</f>
        <v/>
      </c>
      <c r="M9382" s="7">
        <f>MAR1!$B$7+MAR1!$C$7*COS(2*PI()*$C9382/365)+MAR1!$D$7*SIN(2*PI()*$C9382/365)</f>
        <v/>
      </c>
      <c r="N9382" s="7">
        <f>F9382-K9382</f>
        <v/>
      </c>
      <c r="O9382" s="7">
        <f>G9382-L9382</f>
        <v/>
      </c>
      <c r="P9382" s="7">
        <f>H9382-M9382</f>
        <v/>
      </c>
      <c r="Q9382" s="7">
        <f>IF($I9382=1,(N9382-MAR1!$B$11)/MAR1!$D$11,(N9382-MAR1!$C$11)/MAR1!$E$11)</f>
        <v/>
      </c>
      <c r="R9382" s="7">
        <f>IF($I9382=1,(O9382-MAR1!$B$12)/MAR1!$D$12,(O9382-MAR1!$C$12)/MAR1!$E$12)</f>
        <v/>
      </c>
      <c r="S9382" s="7">
        <f>IF($I9382=1,(P9382-MAR1!$B$13)/MAR1!$D$13,(P9382-MAR1!$C$13)/MAR1!$E$13)</f>
        <v/>
      </c>
    </row>
    <row r="9383">
      <c r="A9383" s="5" t="n">
        <v>9382</v>
      </c>
      <c r="B9383" s="5" t="n">
        <v>26</v>
      </c>
      <c r="C9383" s="5" t="n">
        <v>257</v>
      </c>
      <c r="D9383" s="5" t="n">
        <v>9</v>
      </c>
      <c r="E9383" s="5" t="n">
        <v>0</v>
      </c>
      <c r="F9383" s="5" t="n">
        <v>30.1</v>
      </c>
      <c r="G9383" s="5" t="n">
        <v>20.8</v>
      </c>
      <c r="H9383" s="5" t="n">
        <v>18.12</v>
      </c>
      <c r="I9383" s="6">
        <f>IF(E9383&gt;=Markov!$B$3,1,0)</f>
        <v/>
      </c>
      <c r="J9383" s="6">
        <f>I9382</f>
        <v/>
      </c>
      <c r="K9383" s="7">
        <f>MAR1!$B$5+MAR1!$C$5*COS(2*PI()*$C9383/365)+MAR1!$D$5*SIN(2*PI()*$C9383/365)</f>
        <v/>
      </c>
      <c r="L9383" s="7">
        <f>MAR1!$B$6+MAR1!$C$6*COS(2*PI()*$C9383/365)+MAR1!$D$6*SIN(2*PI()*$C9383/365)</f>
        <v/>
      </c>
      <c r="M9383" s="7">
        <f>MAR1!$B$7+MAR1!$C$7*COS(2*PI()*$C9383/365)+MAR1!$D$7*SIN(2*PI()*$C9383/365)</f>
        <v/>
      </c>
      <c r="N9383" s="7">
        <f>F9383-K9383</f>
        <v/>
      </c>
      <c r="O9383" s="7">
        <f>G9383-L9383</f>
        <v/>
      </c>
      <c r="P9383" s="7">
        <f>H9383-M9383</f>
        <v/>
      </c>
      <c r="Q9383" s="7">
        <f>IF($I9383=1,(N9383-MAR1!$B$11)/MAR1!$D$11,(N9383-MAR1!$C$11)/MAR1!$E$11)</f>
        <v/>
      </c>
      <c r="R9383" s="7">
        <f>IF($I9383=1,(O9383-MAR1!$B$12)/MAR1!$D$12,(O9383-MAR1!$C$12)/MAR1!$E$12)</f>
        <v/>
      </c>
      <c r="S9383" s="7">
        <f>IF($I9383=1,(P9383-MAR1!$B$13)/MAR1!$D$13,(P9383-MAR1!$C$13)/MAR1!$E$13)</f>
        <v/>
      </c>
    </row>
    <row r="9384">
      <c r="A9384" s="5" t="n">
        <v>9383</v>
      </c>
      <c r="B9384" s="5" t="n">
        <v>26</v>
      </c>
      <c r="C9384" s="5" t="n">
        <v>258</v>
      </c>
      <c r="D9384" s="5" t="n">
        <v>9</v>
      </c>
      <c r="E9384" s="5" t="n">
        <v>0</v>
      </c>
      <c r="F9384" s="5" t="n">
        <v>32.7</v>
      </c>
      <c r="G9384" s="5" t="n">
        <v>21.7</v>
      </c>
      <c r="H9384" s="5" t="n">
        <v>16.31</v>
      </c>
      <c r="I9384" s="6">
        <f>IF(E9384&gt;=Markov!$B$3,1,0)</f>
        <v/>
      </c>
      <c r="J9384" s="6">
        <f>I9383</f>
        <v/>
      </c>
      <c r="K9384" s="7">
        <f>MAR1!$B$5+MAR1!$C$5*COS(2*PI()*$C9384/365)+MAR1!$D$5*SIN(2*PI()*$C9384/365)</f>
        <v/>
      </c>
      <c r="L9384" s="7">
        <f>MAR1!$B$6+MAR1!$C$6*COS(2*PI()*$C9384/365)+MAR1!$D$6*SIN(2*PI()*$C9384/365)</f>
        <v/>
      </c>
      <c r="M9384" s="7">
        <f>MAR1!$B$7+MAR1!$C$7*COS(2*PI()*$C9384/365)+MAR1!$D$7*SIN(2*PI()*$C9384/365)</f>
        <v/>
      </c>
      <c r="N9384" s="7">
        <f>F9384-K9384</f>
        <v/>
      </c>
      <c r="O9384" s="7">
        <f>G9384-L9384</f>
        <v/>
      </c>
      <c r="P9384" s="7">
        <f>H9384-M9384</f>
        <v/>
      </c>
      <c r="Q9384" s="7">
        <f>IF($I9384=1,(N9384-MAR1!$B$11)/MAR1!$D$11,(N9384-MAR1!$C$11)/MAR1!$E$11)</f>
        <v/>
      </c>
      <c r="R9384" s="7">
        <f>IF($I9384=1,(O9384-MAR1!$B$12)/MAR1!$D$12,(O9384-MAR1!$C$12)/MAR1!$E$12)</f>
        <v/>
      </c>
      <c r="S9384" s="7">
        <f>IF($I9384=1,(P9384-MAR1!$B$13)/MAR1!$D$13,(P9384-MAR1!$C$13)/MAR1!$E$13)</f>
        <v/>
      </c>
    </row>
    <row r="9385">
      <c r="A9385" s="5" t="n">
        <v>9384</v>
      </c>
      <c r="B9385" s="5" t="n">
        <v>26</v>
      </c>
      <c r="C9385" s="5" t="n">
        <v>259</v>
      </c>
      <c r="D9385" s="5" t="n">
        <v>9</v>
      </c>
      <c r="E9385" s="5" t="n">
        <v>0</v>
      </c>
      <c r="F9385" s="5" t="n">
        <v>28.2</v>
      </c>
      <c r="G9385" s="5" t="n">
        <v>18.3</v>
      </c>
      <c r="H9385" s="5" t="n">
        <v>13.67</v>
      </c>
      <c r="I9385" s="6">
        <f>IF(E9385&gt;=Markov!$B$3,1,0)</f>
        <v/>
      </c>
      <c r="J9385" s="6">
        <f>I9384</f>
        <v/>
      </c>
      <c r="K9385" s="7">
        <f>MAR1!$B$5+MAR1!$C$5*COS(2*PI()*$C9385/365)+MAR1!$D$5*SIN(2*PI()*$C9385/365)</f>
        <v/>
      </c>
      <c r="L9385" s="7">
        <f>MAR1!$B$6+MAR1!$C$6*COS(2*PI()*$C9385/365)+MAR1!$D$6*SIN(2*PI()*$C9385/365)</f>
        <v/>
      </c>
      <c r="M9385" s="7">
        <f>MAR1!$B$7+MAR1!$C$7*COS(2*PI()*$C9385/365)+MAR1!$D$7*SIN(2*PI()*$C9385/365)</f>
        <v/>
      </c>
      <c r="N9385" s="7">
        <f>F9385-K9385</f>
        <v/>
      </c>
      <c r="O9385" s="7">
        <f>G9385-L9385</f>
        <v/>
      </c>
      <c r="P9385" s="7">
        <f>H9385-M9385</f>
        <v/>
      </c>
      <c r="Q9385" s="7">
        <f>IF($I9385=1,(N9385-MAR1!$B$11)/MAR1!$D$11,(N9385-MAR1!$C$11)/MAR1!$E$11)</f>
        <v/>
      </c>
      <c r="R9385" s="7">
        <f>IF($I9385=1,(O9385-MAR1!$B$12)/MAR1!$D$12,(O9385-MAR1!$C$12)/MAR1!$E$12)</f>
        <v/>
      </c>
      <c r="S9385" s="7">
        <f>IF($I9385=1,(P9385-MAR1!$B$13)/MAR1!$D$13,(P9385-MAR1!$C$13)/MAR1!$E$13)</f>
        <v/>
      </c>
    </row>
    <row r="9386">
      <c r="A9386" s="5" t="n">
        <v>9385</v>
      </c>
      <c r="B9386" s="5" t="n">
        <v>26</v>
      </c>
      <c r="C9386" s="5" t="n">
        <v>260</v>
      </c>
      <c r="D9386" s="5" t="n">
        <v>9</v>
      </c>
      <c r="E9386" s="5" t="n">
        <v>2.9</v>
      </c>
      <c r="F9386" s="5" t="n">
        <v>26.1</v>
      </c>
      <c r="G9386" s="5" t="n">
        <v>19.1</v>
      </c>
      <c r="H9386" s="5" t="n">
        <v>11.43</v>
      </c>
      <c r="I9386" s="6">
        <f>IF(E9386&gt;=Markov!$B$3,1,0)</f>
        <v/>
      </c>
      <c r="J9386" s="6">
        <f>I9385</f>
        <v/>
      </c>
      <c r="K9386" s="7">
        <f>MAR1!$B$5+MAR1!$C$5*COS(2*PI()*$C9386/365)+MAR1!$D$5*SIN(2*PI()*$C9386/365)</f>
        <v/>
      </c>
      <c r="L9386" s="7">
        <f>MAR1!$B$6+MAR1!$C$6*COS(2*PI()*$C9386/365)+MAR1!$D$6*SIN(2*PI()*$C9386/365)</f>
        <v/>
      </c>
      <c r="M9386" s="7">
        <f>MAR1!$B$7+MAR1!$C$7*COS(2*PI()*$C9386/365)+MAR1!$D$7*SIN(2*PI()*$C9386/365)</f>
        <v/>
      </c>
      <c r="N9386" s="7">
        <f>F9386-K9386</f>
        <v/>
      </c>
      <c r="O9386" s="7">
        <f>G9386-L9386</f>
        <v/>
      </c>
      <c r="P9386" s="7">
        <f>H9386-M9386</f>
        <v/>
      </c>
      <c r="Q9386" s="7">
        <f>IF($I9386=1,(N9386-MAR1!$B$11)/MAR1!$D$11,(N9386-MAR1!$C$11)/MAR1!$E$11)</f>
        <v/>
      </c>
      <c r="R9386" s="7">
        <f>IF($I9386=1,(O9386-MAR1!$B$12)/MAR1!$D$12,(O9386-MAR1!$C$12)/MAR1!$E$12)</f>
        <v/>
      </c>
      <c r="S9386" s="7">
        <f>IF($I9386=1,(P9386-MAR1!$B$13)/MAR1!$D$13,(P9386-MAR1!$C$13)/MAR1!$E$13)</f>
        <v/>
      </c>
    </row>
    <row r="9387">
      <c r="A9387" s="5" t="n">
        <v>9386</v>
      </c>
      <c r="B9387" s="5" t="n">
        <v>26</v>
      </c>
      <c r="C9387" s="5" t="n">
        <v>261</v>
      </c>
      <c r="D9387" s="5" t="n">
        <v>9</v>
      </c>
      <c r="E9387" s="5" t="n">
        <v>0</v>
      </c>
      <c r="F9387" s="5" t="n">
        <v>29.3</v>
      </c>
      <c r="G9387" s="5" t="n">
        <v>16.9</v>
      </c>
      <c r="H9387" s="5" t="n">
        <v>9.880000000000001</v>
      </c>
      <c r="I9387" s="6">
        <f>IF(E9387&gt;=Markov!$B$3,1,0)</f>
        <v/>
      </c>
      <c r="J9387" s="6">
        <f>I9386</f>
        <v/>
      </c>
      <c r="K9387" s="7">
        <f>MAR1!$B$5+MAR1!$C$5*COS(2*PI()*$C9387/365)+MAR1!$D$5*SIN(2*PI()*$C9387/365)</f>
        <v/>
      </c>
      <c r="L9387" s="7">
        <f>MAR1!$B$6+MAR1!$C$6*COS(2*PI()*$C9387/365)+MAR1!$D$6*SIN(2*PI()*$C9387/365)</f>
        <v/>
      </c>
      <c r="M9387" s="7">
        <f>MAR1!$B$7+MAR1!$C$7*COS(2*PI()*$C9387/365)+MAR1!$D$7*SIN(2*PI()*$C9387/365)</f>
        <v/>
      </c>
      <c r="N9387" s="7">
        <f>F9387-K9387</f>
        <v/>
      </c>
      <c r="O9387" s="7">
        <f>G9387-L9387</f>
        <v/>
      </c>
      <c r="P9387" s="7">
        <f>H9387-M9387</f>
        <v/>
      </c>
      <c r="Q9387" s="7">
        <f>IF($I9387=1,(N9387-MAR1!$B$11)/MAR1!$D$11,(N9387-MAR1!$C$11)/MAR1!$E$11)</f>
        <v/>
      </c>
      <c r="R9387" s="7">
        <f>IF($I9387=1,(O9387-MAR1!$B$12)/MAR1!$D$12,(O9387-MAR1!$C$12)/MAR1!$E$12)</f>
        <v/>
      </c>
      <c r="S9387" s="7">
        <f>IF($I9387=1,(P9387-MAR1!$B$13)/MAR1!$D$13,(P9387-MAR1!$C$13)/MAR1!$E$13)</f>
        <v/>
      </c>
    </row>
    <row r="9388">
      <c r="A9388" s="5" t="n">
        <v>9387</v>
      </c>
      <c r="B9388" s="5" t="n">
        <v>26</v>
      </c>
      <c r="C9388" s="5" t="n">
        <v>262</v>
      </c>
      <c r="D9388" s="5" t="n">
        <v>9</v>
      </c>
      <c r="E9388" s="5" t="n">
        <v>0</v>
      </c>
      <c r="F9388" s="5" t="n">
        <v>30.8</v>
      </c>
      <c r="G9388" s="5" t="n">
        <v>18.2</v>
      </c>
      <c r="H9388" s="5" t="n">
        <v>13.32</v>
      </c>
      <c r="I9388" s="6">
        <f>IF(E9388&gt;=Markov!$B$3,1,0)</f>
        <v/>
      </c>
      <c r="J9388" s="6">
        <f>I9387</f>
        <v/>
      </c>
      <c r="K9388" s="7">
        <f>MAR1!$B$5+MAR1!$C$5*COS(2*PI()*$C9388/365)+MAR1!$D$5*SIN(2*PI()*$C9388/365)</f>
        <v/>
      </c>
      <c r="L9388" s="7">
        <f>MAR1!$B$6+MAR1!$C$6*COS(2*PI()*$C9388/365)+MAR1!$D$6*SIN(2*PI()*$C9388/365)</f>
        <v/>
      </c>
      <c r="M9388" s="7">
        <f>MAR1!$B$7+MAR1!$C$7*COS(2*PI()*$C9388/365)+MAR1!$D$7*SIN(2*PI()*$C9388/365)</f>
        <v/>
      </c>
      <c r="N9388" s="7">
        <f>F9388-K9388</f>
        <v/>
      </c>
      <c r="O9388" s="7">
        <f>G9388-L9388</f>
        <v/>
      </c>
      <c r="P9388" s="7">
        <f>H9388-M9388</f>
        <v/>
      </c>
      <c r="Q9388" s="7">
        <f>IF($I9388=1,(N9388-MAR1!$B$11)/MAR1!$D$11,(N9388-MAR1!$C$11)/MAR1!$E$11)</f>
        <v/>
      </c>
      <c r="R9388" s="7">
        <f>IF($I9388=1,(O9388-MAR1!$B$12)/MAR1!$D$12,(O9388-MAR1!$C$12)/MAR1!$E$12)</f>
        <v/>
      </c>
      <c r="S9388" s="7">
        <f>IF($I9388=1,(P9388-MAR1!$B$13)/MAR1!$D$13,(P9388-MAR1!$C$13)/MAR1!$E$13)</f>
        <v/>
      </c>
    </row>
    <row r="9389">
      <c r="A9389" s="5" t="n">
        <v>9388</v>
      </c>
      <c r="B9389" s="5" t="n">
        <v>26</v>
      </c>
      <c r="C9389" s="5" t="n">
        <v>263</v>
      </c>
      <c r="D9389" s="5" t="n">
        <v>9</v>
      </c>
      <c r="E9389" s="5" t="n">
        <v>0</v>
      </c>
      <c r="F9389" s="5" t="n">
        <v>27.5</v>
      </c>
      <c r="G9389" s="5" t="n">
        <v>18.2</v>
      </c>
      <c r="H9389" s="5" t="n">
        <v>11.63</v>
      </c>
      <c r="I9389" s="6">
        <f>IF(E9389&gt;=Markov!$B$3,1,0)</f>
        <v/>
      </c>
      <c r="J9389" s="6">
        <f>I9388</f>
        <v/>
      </c>
      <c r="K9389" s="7">
        <f>MAR1!$B$5+MAR1!$C$5*COS(2*PI()*$C9389/365)+MAR1!$D$5*SIN(2*PI()*$C9389/365)</f>
        <v/>
      </c>
      <c r="L9389" s="7">
        <f>MAR1!$B$6+MAR1!$C$6*COS(2*PI()*$C9389/365)+MAR1!$D$6*SIN(2*PI()*$C9389/365)</f>
        <v/>
      </c>
      <c r="M9389" s="7">
        <f>MAR1!$B$7+MAR1!$C$7*COS(2*PI()*$C9389/365)+MAR1!$D$7*SIN(2*PI()*$C9389/365)</f>
        <v/>
      </c>
      <c r="N9389" s="7">
        <f>F9389-K9389</f>
        <v/>
      </c>
      <c r="O9389" s="7">
        <f>G9389-L9389</f>
        <v/>
      </c>
      <c r="P9389" s="7">
        <f>H9389-M9389</f>
        <v/>
      </c>
      <c r="Q9389" s="7">
        <f>IF($I9389=1,(N9389-MAR1!$B$11)/MAR1!$D$11,(N9389-MAR1!$C$11)/MAR1!$E$11)</f>
        <v/>
      </c>
      <c r="R9389" s="7">
        <f>IF($I9389=1,(O9389-MAR1!$B$12)/MAR1!$D$12,(O9389-MAR1!$C$12)/MAR1!$E$12)</f>
        <v/>
      </c>
      <c r="S9389" s="7">
        <f>IF($I9389=1,(P9389-MAR1!$B$13)/MAR1!$D$13,(P9389-MAR1!$C$13)/MAR1!$E$13)</f>
        <v/>
      </c>
    </row>
    <row r="9390">
      <c r="A9390" s="5" t="n">
        <v>9389</v>
      </c>
      <c r="B9390" s="5" t="n">
        <v>26</v>
      </c>
      <c r="C9390" s="5" t="n">
        <v>264</v>
      </c>
      <c r="D9390" s="5" t="n">
        <v>9</v>
      </c>
      <c r="E9390" s="5" t="n">
        <v>0</v>
      </c>
      <c r="F9390" s="5" t="n">
        <v>27.6</v>
      </c>
      <c r="G9390" s="5" t="n">
        <v>19.3</v>
      </c>
      <c r="H9390" s="5" t="n">
        <v>10.89</v>
      </c>
      <c r="I9390" s="6">
        <f>IF(E9390&gt;=Markov!$B$3,1,0)</f>
        <v/>
      </c>
      <c r="J9390" s="6">
        <f>I9389</f>
        <v/>
      </c>
      <c r="K9390" s="7">
        <f>MAR1!$B$5+MAR1!$C$5*COS(2*PI()*$C9390/365)+MAR1!$D$5*SIN(2*PI()*$C9390/365)</f>
        <v/>
      </c>
      <c r="L9390" s="7">
        <f>MAR1!$B$6+MAR1!$C$6*COS(2*PI()*$C9390/365)+MAR1!$D$6*SIN(2*PI()*$C9390/365)</f>
        <v/>
      </c>
      <c r="M9390" s="7">
        <f>MAR1!$B$7+MAR1!$C$7*COS(2*PI()*$C9390/365)+MAR1!$D$7*SIN(2*PI()*$C9390/365)</f>
        <v/>
      </c>
      <c r="N9390" s="7">
        <f>F9390-K9390</f>
        <v/>
      </c>
      <c r="O9390" s="7">
        <f>G9390-L9390</f>
        <v/>
      </c>
      <c r="P9390" s="7">
        <f>H9390-M9390</f>
        <v/>
      </c>
      <c r="Q9390" s="7">
        <f>IF($I9390=1,(N9390-MAR1!$B$11)/MAR1!$D$11,(N9390-MAR1!$C$11)/MAR1!$E$11)</f>
        <v/>
      </c>
      <c r="R9390" s="7">
        <f>IF($I9390=1,(O9390-MAR1!$B$12)/MAR1!$D$12,(O9390-MAR1!$C$12)/MAR1!$E$12)</f>
        <v/>
      </c>
      <c r="S9390" s="7">
        <f>IF($I9390=1,(P9390-MAR1!$B$13)/MAR1!$D$13,(P9390-MAR1!$C$13)/MAR1!$E$13)</f>
        <v/>
      </c>
    </row>
    <row r="9391">
      <c r="A9391" s="5" t="n">
        <v>9390</v>
      </c>
      <c r="B9391" s="5" t="n">
        <v>26</v>
      </c>
      <c r="C9391" s="5" t="n">
        <v>265</v>
      </c>
      <c r="D9391" s="5" t="n">
        <v>9</v>
      </c>
      <c r="E9391" s="5" t="n">
        <v>0</v>
      </c>
      <c r="F9391" s="5" t="n">
        <v>27.9</v>
      </c>
      <c r="G9391" s="5" t="n">
        <v>20.5</v>
      </c>
      <c r="H9391" s="5" t="n">
        <v>11</v>
      </c>
      <c r="I9391" s="6">
        <f>IF(E9391&gt;=Markov!$B$3,1,0)</f>
        <v/>
      </c>
      <c r="J9391" s="6">
        <f>I9390</f>
        <v/>
      </c>
      <c r="K9391" s="7">
        <f>MAR1!$B$5+MAR1!$C$5*COS(2*PI()*$C9391/365)+MAR1!$D$5*SIN(2*PI()*$C9391/365)</f>
        <v/>
      </c>
      <c r="L9391" s="7">
        <f>MAR1!$B$6+MAR1!$C$6*COS(2*PI()*$C9391/365)+MAR1!$D$6*SIN(2*PI()*$C9391/365)</f>
        <v/>
      </c>
      <c r="M9391" s="7">
        <f>MAR1!$B$7+MAR1!$C$7*COS(2*PI()*$C9391/365)+MAR1!$D$7*SIN(2*PI()*$C9391/365)</f>
        <v/>
      </c>
      <c r="N9391" s="7">
        <f>F9391-K9391</f>
        <v/>
      </c>
      <c r="O9391" s="7">
        <f>G9391-L9391</f>
        <v/>
      </c>
      <c r="P9391" s="7">
        <f>H9391-M9391</f>
        <v/>
      </c>
      <c r="Q9391" s="7">
        <f>IF($I9391=1,(N9391-MAR1!$B$11)/MAR1!$D$11,(N9391-MAR1!$C$11)/MAR1!$E$11)</f>
        <v/>
      </c>
      <c r="R9391" s="7">
        <f>IF($I9391=1,(O9391-MAR1!$B$12)/MAR1!$D$12,(O9391-MAR1!$C$12)/MAR1!$E$12)</f>
        <v/>
      </c>
      <c r="S9391" s="7">
        <f>IF($I9391=1,(P9391-MAR1!$B$13)/MAR1!$D$13,(P9391-MAR1!$C$13)/MAR1!$E$13)</f>
        <v/>
      </c>
    </row>
    <row r="9392">
      <c r="A9392" s="5" t="n">
        <v>9391</v>
      </c>
      <c r="B9392" s="5" t="n">
        <v>26</v>
      </c>
      <c r="C9392" s="5" t="n">
        <v>266</v>
      </c>
      <c r="D9392" s="5" t="n">
        <v>9</v>
      </c>
      <c r="E9392" s="5" t="n">
        <v>0</v>
      </c>
      <c r="F9392" s="5" t="n">
        <v>28.9</v>
      </c>
      <c r="G9392" s="5" t="n">
        <v>19.2</v>
      </c>
      <c r="H9392" s="5" t="n">
        <v>10.37</v>
      </c>
      <c r="I9392" s="6">
        <f>IF(E9392&gt;=Markov!$B$3,1,0)</f>
        <v/>
      </c>
      <c r="J9392" s="6">
        <f>I9391</f>
        <v/>
      </c>
      <c r="K9392" s="7">
        <f>MAR1!$B$5+MAR1!$C$5*COS(2*PI()*$C9392/365)+MAR1!$D$5*SIN(2*PI()*$C9392/365)</f>
        <v/>
      </c>
      <c r="L9392" s="7">
        <f>MAR1!$B$6+MAR1!$C$6*COS(2*PI()*$C9392/365)+MAR1!$D$6*SIN(2*PI()*$C9392/365)</f>
        <v/>
      </c>
      <c r="M9392" s="7">
        <f>MAR1!$B$7+MAR1!$C$7*COS(2*PI()*$C9392/365)+MAR1!$D$7*SIN(2*PI()*$C9392/365)</f>
        <v/>
      </c>
      <c r="N9392" s="7">
        <f>F9392-K9392</f>
        <v/>
      </c>
      <c r="O9392" s="7">
        <f>G9392-L9392</f>
        <v/>
      </c>
      <c r="P9392" s="7">
        <f>H9392-M9392</f>
        <v/>
      </c>
      <c r="Q9392" s="7">
        <f>IF($I9392=1,(N9392-MAR1!$B$11)/MAR1!$D$11,(N9392-MAR1!$C$11)/MAR1!$E$11)</f>
        <v/>
      </c>
      <c r="R9392" s="7">
        <f>IF($I9392=1,(O9392-MAR1!$B$12)/MAR1!$D$12,(O9392-MAR1!$C$12)/MAR1!$E$12)</f>
        <v/>
      </c>
      <c r="S9392" s="7">
        <f>IF($I9392=1,(P9392-MAR1!$B$13)/MAR1!$D$13,(P9392-MAR1!$C$13)/MAR1!$E$13)</f>
        <v/>
      </c>
    </row>
    <row r="9393">
      <c r="A9393" s="5" t="n">
        <v>9392</v>
      </c>
      <c r="B9393" s="5" t="n">
        <v>26</v>
      </c>
      <c r="C9393" s="5" t="n">
        <v>267</v>
      </c>
      <c r="D9393" s="5" t="n">
        <v>9</v>
      </c>
      <c r="E9393" s="5" t="n">
        <v>5.1</v>
      </c>
      <c r="F9393" s="5" t="n">
        <v>27.5</v>
      </c>
      <c r="G9393" s="5" t="n">
        <v>19.5</v>
      </c>
      <c r="H9393" s="5" t="n">
        <v>3.2</v>
      </c>
      <c r="I9393" s="6">
        <f>IF(E9393&gt;=Markov!$B$3,1,0)</f>
        <v/>
      </c>
      <c r="J9393" s="6">
        <f>I9392</f>
        <v/>
      </c>
      <c r="K9393" s="7">
        <f>MAR1!$B$5+MAR1!$C$5*COS(2*PI()*$C9393/365)+MAR1!$D$5*SIN(2*PI()*$C9393/365)</f>
        <v/>
      </c>
      <c r="L9393" s="7">
        <f>MAR1!$B$6+MAR1!$C$6*COS(2*PI()*$C9393/365)+MAR1!$D$6*SIN(2*PI()*$C9393/365)</f>
        <v/>
      </c>
      <c r="M9393" s="7">
        <f>MAR1!$B$7+MAR1!$C$7*COS(2*PI()*$C9393/365)+MAR1!$D$7*SIN(2*PI()*$C9393/365)</f>
        <v/>
      </c>
      <c r="N9393" s="7">
        <f>F9393-K9393</f>
        <v/>
      </c>
      <c r="O9393" s="7">
        <f>G9393-L9393</f>
        <v/>
      </c>
      <c r="P9393" s="7">
        <f>H9393-M9393</f>
        <v/>
      </c>
      <c r="Q9393" s="7">
        <f>IF($I9393=1,(N9393-MAR1!$B$11)/MAR1!$D$11,(N9393-MAR1!$C$11)/MAR1!$E$11)</f>
        <v/>
      </c>
      <c r="R9393" s="7">
        <f>IF($I9393=1,(O9393-MAR1!$B$12)/MAR1!$D$12,(O9393-MAR1!$C$12)/MAR1!$E$12)</f>
        <v/>
      </c>
      <c r="S9393" s="7">
        <f>IF($I9393=1,(P9393-MAR1!$B$13)/MAR1!$D$13,(P9393-MAR1!$C$13)/MAR1!$E$13)</f>
        <v/>
      </c>
    </row>
    <row r="9394">
      <c r="A9394" s="5" t="n">
        <v>9393</v>
      </c>
      <c r="B9394" s="5" t="n">
        <v>26</v>
      </c>
      <c r="C9394" s="5" t="n">
        <v>268</v>
      </c>
      <c r="D9394" s="5" t="n">
        <v>9</v>
      </c>
      <c r="E9394" s="5" t="n">
        <v>3.7</v>
      </c>
      <c r="F9394" s="5" t="n">
        <v>26.2</v>
      </c>
      <c r="G9394" s="5" t="n">
        <v>19.5</v>
      </c>
      <c r="H9394" s="5" t="n">
        <v>9.210000000000001</v>
      </c>
      <c r="I9394" s="6">
        <f>IF(E9394&gt;=Markov!$B$3,1,0)</f>
        <v/>
      </c>
      <c r="J9394" s="6">
        <f>I9393</f>
        <v/>
      </c>
      <c r="K9394" s="7">
        <f>MAR1!$B$5+MAR1!$C$5*COS(2*PI()*$C9394/365)+MAR1!$D$5*SIN(2*PI()*$C9394/365)</f>
        <v/>
      </c>
      <c r="L9394" s="7">
        <f>MAR1!$B$6+MAR1!$C$6*COS(2*PI()*$C9394/365)+MAR1!$D$6*SIN(2*PI()*$C9394/365)</f>
        <v/>
      </c>
      <c r="M9394" s="7">
        <f>MAR1!$B$7+MAR1!$C$7*COS(2*PI()*$C9394/365)+MAR1!$D$7*SIN(2*PI()*$C9394/365)</f>
        <v/>
      </c>
      <c r="N9394" s="7">
        <f>F9394-K9394</f>
        <v/>
      </c>
      <c r="O9394" s="7">
        <f>G9394-L9394</f>
        <v/>
      </c>
      <c r="P9394" s="7">
        <f>H9394-M9394</f>
        <v/>
      </c>
      <c r="Q9394" s="7">
        <f>IF($I9394=1,(N9394-MAR1!$B$11)/MAR1!$D$11,(N9394-MAR1!$C$11)/MAR1!$E$11)</f>
        <v/>
      </c>
      <c r="R9394" s="7">
        <f>IF($I9394=1,(O9394-MAR1!$B$12)/MAR1!$D$12,(O9394-MAR1!$C$12)/MAR1!$E$12)</f>
        <v/>
      </c>
      <c r="S9394" s="7">
        <f>IF($I9394=1,(P9394-MAR1!$B$13)/MAR1!$D$13,(P9394-MAR1!$C$13)/MAR1!$E$13)</f>
        <v/>
      </c>
    </row>
    <row r="9395">
      <c r="A9395" s="5" t="n">
        <v>9394</v>
      </c>
      <c r="B9395" s="5" t="n">
        <v>26</v>
      </c>
      <c r="C9395" s="5" t="n">
        <v>269</v>
      </c>
      <c r="D9395" s="5" t="n">
        <v>9</v>
      </c>
      <c r="E9395" s="5" t="n">
        <v>0</v>
      </c>
      <c r="F9395" s="5" t="n">
        <v>30</v>
      </c>
      <c r="G9395" s="5" t="n">
        <v>18.6</v>
      </c>
      <c r="H9395" s="5" t="n">
        <v>12.95</v>
      </c>
      <c r="I9395" s="6">
        <f>IF(E9395&gt;=Markov!$B$3,1,0)</f>
        <v/>
      </c>
      <c r="J9395" s="6">
        <f>I9394</f>
        <v/>
      </c>
      <c r="K9395" s="7">
        <f>MAR1!$B$5+MAR1!$C$5*COS(2*PI()*$C9395/365)+MAR1!$D$5*SIN(2*PI()*$C9395/365)</f>
        <v/>
      </c>
      <c r="L9395" s="7">
        <f>MAR1!$B$6+MAR1!$C$6*COS(2*PI()*$C9395/365)+MAR1!$D$6*SIN(2*PI()*$C9395/365)</f>
        <v/>
      </c>
      <c r="M9395" s="7">
        <f>MAR1!$B$7+MAR1!$C$7*COS(2*PI()*$C9395/365)+MAR1!$D$7*SIN(2*PI()*$C9395/365)</f>
        <v/>
      </c>
      <c r="N9395" s="7">
        <f>F9395-K9395</f>
        <v/>
      </c>
      <c r="O9395" s="7">
        <f>G9395-L9395</f>
        <v/>
      </c>
      <c r="P9395" s="7">
        <f>H9395-M9395</f>
        <v/>
      </c>
      <c r="Q9395" s="7">
        <f>IF($I9395=1,(N9395-MAR1!$B$11)/MAR1!$D$11,(N9395-MAR1!$C$11)/MAR1!$E$11)</f>
        <v/>
      </c>
      <c r="R9395" s="7">
        <f>IF($I9395=1,(O9395-MAR1!$B$12)/MAR1!$D$12,(O9395-MAR1!$C$12)/MAR1!$E$12)</f>
        <v/>
      </c>
      <c r="S9395" s="7">
        <f>IF($I9395=1,(P9395-MAR1!$B$13)/MAR1!$D$13,(P9395-MAR1!$C$13)/MAR1!$E$13)</f>
        <v/>
      </c>
    </row>
    <row r="9396">
      <c r="A9396" s="5" t="n">
        <v>9395</v>
      </c>
      <c r="B9396" s="5" t="n">
        <v>26</v>
      </c>
      <c r="C9396" s="5" t="n">
        <v>270</v>
      </c>
      <c r="D9396" s="5" t="n">
        <v>9</v>
      </c>
      <c r="E9396" s="5" t="n">
        <v>0</v>
      </c>
      <c r="F9396" s="5" t="n">
        <v>29.5</v>
      </c>
      <c r="G9396" s="5" t="n">
        <v>20.3</v>
      </c>
      <c r="H9396" s="5" t="n">
        <v>17.77</v>
      </c>
      <c r="I9396" s="6">
        <f>IF(E9396&gt;=Markov!$B$3,1,0)</f>
        <v/>
      </c>
      <c r="J9396" s="6">
        <f>I9395</f>
        <v/>
      </c>
      <c r="K9396" s="7">
        <f>MAR1!$B$5+MAR1!$C$5*COS(2*PI()*$C9396/365)+MAR1!$D$5*SIN(2*PI()*$C9396/365)</f>
        <v/>
      </c>
      <c r="L9396" s="7">
        <f>MAR1!$B$6+MAR1!$C$6*COS(2*PI()*$C9396/365)+MAR1!$D$6*SIN(2*PI()*$C9396/365)</f>
        <v/>
      </c>
      <c r="M9396" s="7">
        <f>MAR1!$B$7+MAR1!$C$7*COS(2*PI()*$C9396/365)+MAR1!$D$7*SIN(2*PI()*$C9396/365)</f>
        <v/>
      </c>
      <c r="N9396" s="7">
        <f>F9396-K9396</f>
        <v/>
      </c>
      <c r="O9396" s="7">
        <f>G9396-L9396</f>
        <v/>
      </c>
      <c r="P9396" s="7">
        <f>H9396-M9396</f>
        <v/>
      </c>
      <c r="Q9396" s="7">
        <f>IF($I9396=1,(N9396-MAR1!$B$11)/MAR1!$D$11,(N9396-MAR1!$C$11)/MAR1!$E$11)</f>
        <v/>
      </c>
      <c r="R9396" s="7">
        <f>IF($I9396=1,(O9396-MAR1!$B$12)/MAR1!$D$12,(O9396-MAR1!$C$12)/MAR1!$E$12)</f>
        <v/>
      </c>
      <c r="S9396" s="7">
        <f>IF($I9396=1,(P9396-MAR1!$B$13)/MAR1!$D$13,(P9396-MAR1!$C$13)/MAR1!$E$13)</f>
        <v/>
      </c>
    </row>
    <row r="9397">
      <c r="A9397" s="5" t="n">
        <v>9396</v>
      </c>
      <c r="B9397" s="5" t="n">
        <v>26</v>
      </c>
      <c r="C9397" s="5" t="n">
        <v>271</v>
      </c>
      <c r="D9397" s="5" t="n">
        <v>9</v>
      </c>
      <c r="E9397" s="5" t="n">
        <v>0</v>
      </c>
      <c r="F9397" s="5" t="n">
        <v>32.2</v>
      </c>
      <c r="G9397" s="5" t="n">
        <v>19.1</v>
      </c>
      <c r="H9397" s="5" t="n">
        <v>23.51</v>
      </c>
      <c r="I9397" s="6">
        <f>IF(E9397&gt;=Markov!$B$3,1,0)</f>
        <v/>
      </c>
      <c r="J9397" s="6">
        <f>I9396</f>
        <v/>
      </c>
      <c r="K9397" s="7">
        <f>MAR1!$B$5+MAR1!$C$5*COS(2*PI()*$C9397/365)+MAR1!$D$5*SIN(2*PI()*$C9397/365)</f>
        <v/>
      </c>
      <c r="L9397" s="7">
        <f>MAR1!$B$6+MAR1!$C$6*COS(2*PI()*$C9397/365)+MAR1!$D$6*SIN(2*PI()*$C9397/365)</f>
        <v/>
      </c>
      <c r="M9397" s="7">
        <f>MAR1!$B$7+MAR1!$C$7*COS(2*PI()*$C9397/365)+MAR1!$D$7*SIN(2*PI()*$C9397/365)</f>
        <v/>
      </c>
      <c r="N9397" s="7">
        <f>F9397-K9397</f>
        <v/>
      </c>
      <c r="O9397" s="7">
        <f>G9397-L9397</f>
        <v/>
      </c>
      <c r="P9397" s="7">
        <f>H9397-M9397</f>
        <v/>
      </c>
      <c r="Q9397" s="7">
        <f>IF($I9397=1,(N9397-MAR1!$B$11)/MAR1!$D$11,(N9397-MAR1!$C$11)/MAR1!$E$11)</f>
        <v/>
      </c>
      <c r="R9397" s="7">
        <f>IF($I9397=1,(O9397-MAR1!$B$12)/MAR1!$D$12,(O9397-MAR1!$C$12)/MAR1!$E$12)</f>
        <v/>
      </c>
      <c r="S9397" s="7">
        <f>IF($I9397=1,(P9397-MAR1!$B$13)/MAR1!$D$13,(P9397-MAR1!$C$13)/MAR1!$E$13)</f>
        <v/>
      </c>
    </row>
    <row r="9398">
      <c r="A9398" s="5" t="n">
        <v>9397</v>
      </c>
      <c r="B9398" s="5" t="n">
        <v>26</v>
      </c>
      <c r="C9398" s="5" t="n">
        <v>272</v>
      </c>
      <c r="D9398" s="5" t="n">
        <v>9</v>
      </c>
      <c r="E9398" s="5" t="n">
        <v>0</v>
      </c>
      <c r="F9398" s="5" t="n">
        <v>30.6</v>
      </c>
      <c r="G9398" s="5" t="n">
        <v>21.8</v>
      </c>
      <c r="H9398" s="5" t="n">
        <v>16.97</v>
      </c>
      <c r="I9398" s="6">
        <f>IF(E9398&gt;=Markov!$B$3,1,0)</f>
        <v/>
      </c>
      <c r="J9398" s="6">
        <f>I9397</f>
        <v/>
      </c>
      <c r="K9398" s="7">
        <f>MAR1!$B$5+MAR1!$C$5*COS(2*PI()*$C9398/365)+MAR1!$D$5*SIN(2*PI()*$C9398/365)</f>
        <v/>
      </c>
      <c r="L9398" s="7">
        <f>MAR1!$B$6+MAR1!$C$6*COS(2*PI()*$C9398/365)+MAR1!$D$6*SIN(2*PI()*$C9398/365)</f>
        <v/>
      </c>
      <c r="M9398" s="7">
        <f>MAR1!$B$7+MAR1!$C$7*COS(2*PI()*$C9398/365)+MAR1!$D$7*SIN(2*PI()*$C9398/365)</f>
        <v/>
      </c>
      <c r="N9398" s="7">
        <f>F9398-K9398</f>
        <v/>
      </c>
      <c r="O9398" s="7">
        <f>G9398-L9398</f>
        <v/>
      </c>
      <c r="P9398" s="7">
        <f>H9398-M9398</f>
        <v/>
      </c>
      <c r="Q9398" s="7">
        <f>IF($I9398=1,(N9398-MAR1!$B$11)/MAR1!$D$11,(N9398-MAR1!$C$11)/MAR1!$E$11)</f>
        <v/>
      </c>
      <c r="R9398" s="7">
        <f>IF($I9398=1,(O9398-MAR1!$B$12)/MAR1!$D$12,(O9398-MAR1!$C$12)/MAR1!$E$12)</f>
        <v/>
      </c>
      <c r="S9398" s="7">
        <f>IF($I9398=1,(P9398-MAR1!$B$13)/MAR1!$D$13,(P9398-MAR1!$C$13)/MAR1!$E$13)</f>
        <v/>
      </c>
    </row>
    <row r="9399">
      <c r="A9399" s="5" t="n">
        <v>9398</v>
      </c>
      <c r="B9399" s="5" t="n">
        <v>26</v>
      </c>
      <c r="C9399" s="5" t="n">
        <v>273</v>
      </c>
      <c r="D9399" s="5" t="n">
        <v>9</v>
      </c>
      <c r="E9399" s="5" t="n">
        <v>0</v>
      </c>
      <c r="F9399" s="5" t="n">
        <v>27.7</v>
      </c>
      <c r="G9399" s="5" t="n">
        <v>19.8</v>
      </c>
      <c r="H9399" s="5" t="n">
        <v>13.15</v>
      </c>
      <c r="I9399" s="6">
        <f>IF(E9399&gt;=Markov!$B$3,1,0)</f>
        <v/>
      </c>
      <c r="J9399" s="6">
        <f>I9398</f>
        <v/>
      </c>
      <c r="K9399" s="7">
        <f>MAR1!$B$5+MAR1!$C$5*COS(2*PI()*$C9399/365)+MAR1!$D$5*SIN(2*PI()*$C9399/365)</f>
        <v/>
      </c>
      <c r="L9399" s="7">
        <f>MAR1!$B$6+MAR1!$C$6*COS(2*PI()*$C9399/365)+MAR1!$D$6*SIN(2*PI()*$C9399/365)</f>
        <v/>
      </c>
      <c r="M9399" s="7">
        <f>MAR1!$B$7+MAR1!$C$7*COS(2*PI()*$C9399/365)+MAR1!$D$7*SIN(2*PI()*$C9399/365)</f>
        <v/>
      </c>
      <c r="N9399" s="7">
        <f>F9399-K9399</f>
        <v/>
      </c>
      <c r="O9399" s="7">
        <f>G9399-L9399</f>
        <v/>
      </c>
      <c r="P9399" s="7">
        <f>H9399-M9399</f>
        <v/>
      </c>
      <c r="Q9399" s="7">
        <f>IF($I9399=1,(N9399-MAR1!$B$11)/MAR1!$D$11,(N9399-MAR1!$C$11)/MAR1!$E$11)</f>
        <v/>
      </c>
      <c r="R9399" s="7">
        <f>IF($I9399=1,(O9399-MAR1!$B$12)/MAR1!$D$12,(O9399-MAR1!$C$12)/MAR1!$E$12)</f>
        <v/>
      </c>
      <c r="S9399" s="7">
        <f>IF($I9399=1,(P9399-MAR1!$B$13)/MAR1!$D$13,(P9399-MAR1!$C$13)/MAR1!$E$13)</f>
        <v/>
      </c>
    </row>
    <row r="9400">
      <c r="A9400" s="5" t="n">
        <v>9399</v>
      </c>
      <c r="B9400" s="5" t="n">
        <v>26</v>
      </c>
      <c r="C9400" s="5" t="n">
        <v>274</v>
      </c>
      <c r="D9400" s="5" t="n">
        <v>10</v>
      </c>
      <c r="E9400" s="5" t="n">
        <v>0</v>
      </c>
      <c r="F9400" s="5" t="n">
        <v>26.4</v>
      </c>
      <c r="G9400" s="5" t="n">
        <v>21.1</v>
      </c>
      <c r="H9400" s="5" t="n">
        <v>11.02</v>
      </c>
      <c r="I9400" s="6">
        <f>IF(E9400&gt;=Markov!$B$3,1,0)</f>
        <v/>
      </c>
      <c r="J9400" s="6">
        <f>I9399</f>
        <v/>
      </c>
      <c r="K9400" s="7">
        <f>MAR1!$B$5+MAR1!$C$5*COS(2*PI()*$C9400/365)+MAR1!$D$5*SIN(2*PI()*$C9400/365)</f>
        <v/>
      </c>
      <c r="L9400" s="7">
        <f>MAR1!$B$6+MAR1!$C$6*COS(2*PI()*$C9400/365)+MAR1!$D$6*SIN(2*PI()*$C9400/365)</f>
        <v/>
      </c>
      <c r="M9400" s="7">
        <f>MAR1!$B$7+MAR1!$C$7*COS(2*PI()*$C9400/365)+MAR1!$D$7*SIN(2*PI()*$C9400/365)</f>
        <v/>
      </c>
      <c r="N9400" s="7">
        <f>F9400-K9400</f>
        <v/>
      </c>
      <c r="O9400" s="7">
        <f>G9400-L9400</f>
        <v/>
      </c>
      <c r="P9400" s="7">
        <f>H9400-M9400</f>
        <v/>
      </c>
      <c r="Q9400" s="7">
        <f>IF($I9400=1,(N9400-MAR1!$B$11)/MAR1!$D$11,(N9400-MAR1!$C$11)/MAR1!$E$11)</f>
        <v/>
      </c>
      <c r="R9400" s="7">
        <f>IF($I9400=1,(O9400-MAR1!$B$12)/MAR1!$D$12,(O9400-MAR1!$C$12)/MAR1!$E$12)</f>
        <v/>
      </c>
      <c r="S9400" s="7">
        <f>IF($I9400=1,(P9400-MAR1!$B$13)/MAR1!$D$13,(P9400-MAR1!$C$13)/MAR1!$E$13)</f>
        <v/>
      </c>
    </row>
    <row r="9401">
      <c r="A9401" s="5" t="n">
        <v>9400</v>
      </c>
      <c r="B9401" s="5" t="n">
        <v>26</v>
      </c>
      <c r="C9401" s="5" t="n">
        <v>275</v>
      </c>
      <c r="D9401" s="5" t="n">
        <v>10</v>
      </c>
      <c r="E9401" s="5" t="n">
        <v>0</v>
      </c>
      <c r="F9401" s="5" t="n">
        <v>31.3</v>
      </c>
      <c r="G9401" s="5" t="n">
        <v>22.8</v>
      </c>
      <c r="H9401" s="5" t="n">
        <v>13.08</v>
      </c>
      <c r="I9401" s="6">
        <f>IF(E9401&gt;=Markov!$B$3,1,0)</f>
        <v/>
      </c>
      <c r="J9401" s="6">
        <f>I9400</f>
        <v/>
      </c>
      <c r="K9401" s="7">
        <f>MAR1!$B$5+MAR1!$C$5*COS(2*PI()*$C9401/365)+MAR1!$D$5*SIN(2*PI()*$C9401/365)</f>
        <v/>
      </c>
      <c r="L9401" s="7">
        <f>MAR1!$B$6+MAR1!$C$6*COS(2*PI()*$C9401/365)+MAR1!$D$6*SIN(2*PI()*$C9401/365)</f>
        <v/>
      </c>
      <c r="M9401" s="7">
        <f>MAR1!$B$7+MAR1!$C$7*COS(2*PI()*$C9401/365)+MAR1!$D$7*SIN(2*PI()*$C9401/365)</f>
        <v/>
      </c>
      <c r="N9401" s="7">
        <f>F9401-K9401</f>
        <v/>
      </c>
      <c r="O9401" s="7">
        <f>G9401-L9401</f>
        <v/>
      </c>
      <c r="P9401" s="7">
        <f>H9401-M9401</f>
        <v/>
      </c>
      <c r="Q9401" s="7">
        <f>IF($I9401=1,(N9401-MAR1!$B$11)/MAR1!$D$11,(N9401-MAR1!$C$11)/MAR1!$E$11)</f>
        <v/>
      </c>
      <c r="R9401" s="7">
        <f>IF($I9401=1,(O9401-MAR1!$B$12)/MAR1!$D$12,(O9401-MAR1!$C$12)/MAR1!$E$12)</f>
        <v/>
      </c>
      <c r="S9401" s="7">
        <f>IF($I9401=1,(P9401-MAR1!$B$13)/MAR1!$D$13,(P9401-MAR1!$C$13)/MAR1!$E$13)</f>
        <v/>
      </c>
    </row>
    <row r="9402">
      <c r="A9402" s="5" t="n">
        <v>9401</v>
      </c>
      <c r="B9402" s="5" t="n">
        <v>26</v>
      </c>
      <c r="C9402" s="5" t="n">
        <v>276</v>
      </c>
      <c r="D9402" s="5" t="n">
        <v>10</v>
      </c>
      <c r="E9402" s="5" t="n">
        <v>0</v>
      </c>
      <c r="F9402" s="5" t="n">
        <v>30.1</v>
      </c>
      <c r="G9402" s="5" t="n">
        <v>19.1</v>
      </c>
      <c r="H9402" s="5" t="n">
        <v>14</v>
      </c>
      <c r="I9402" s="6">
        <f>IF(E9402&gt;=Markov!$B$3,1,0)</f>
        <v/>
      </c>
      <c r="J9402" s="6">
        <f>I9401</f>
        <v/>
      </c>
      <c r="K9402" s="7">
        <f>MAR1!$B$5+MAR1!$C$5*COS(2*PI()*$C9402/365)+MAR1!$D$5*SIN(2*PI()*$C9402/365)</f>
        <v/>
      </c>
      <c r="L9402" s="7">
        <f>MAR1!$B$6+MAR1!$C$6*COS(2*PI()*$C9402/365)+MAR1!$D$6*SIN(2*PI()*$C9402/365)</f>
        <v/>
      </c>
      <c r="M9402" s="7">
        <f>MAR1!$B$7+MAR1!$C$7*COS(2*PI()*$C9402/365)+MAR1!$D$7*SIN(2*PI()*$C9402/365)</f>
        <v/>
      </c>
      <c r="N9402" s="7">
        <f>F9402-K9402</f>
        <v/>
      </c>
      <c r="O9402" s="7">
        <f>G9402-L9402</f>
        <v/>
      </c>
      <c r="P9402" s="7">
        <f>H9402-M9402</f>
        <v/>
      </c>
      <c r="Q9402" s="7">
        <f>IF($I9402=1,(N9402-MAR1!$B$11)/MAR1!$D$11,(N9402-MAR1!$C$11)/MAR1!$E$11)</f>
        <v/>
      </c>
      <c r="R9402" s="7">
        <f>IF($I9402=1,(O9402-MAR1!$B$12)/MAR1!$D$12,(O9402-MAR1!$C$12)/MAR1!$E$12)</f>
        <v/>
      </c>
      <c r="S9402" s="7">
        <f>IF($I9402=1,(P9402-MAR1!$B$13)/MAR1!$D$13,(P9402-MAR1!$C$13)/MAR1!$E$13)</f>
        <v/>
      </c>
    </row>
    <row r="9403">
      <c r="A9403" s="5" t="n">
        <v>9402</v>
      </c>
      <c r="B9403" s="5" t="n">
        <v>26</v>
      </c>
      <c r="C9403" s="5" t="n">
        <v>277</v>
      </c>
      <c r="D9403" s="5" t="n">
        <v>10</v>
      </c>
      <c r="E9403" s="5" t="n">
        <v>0</v>
      </c>
      <c r="F9403" s="5" t="n">
        <v>28.6</v>
      </c>
      <c r="G9403" s="5" t="n">
        <v>18.8</v>
      </c>
      <c r="H9403" s="5" t="n">
        <v>14.34</v>
      </c>
      <c r="I9403" s="6">
        <f>IF(E9403&gt;=Markov!$B$3,1,0)</f>
        <v/>
      </c>
      <c r="J9403" s="6">
        <f>I9402</f>
        <v/>
      </c>
      <c r="K9403" s="7">
        <f>MAR1!$B$5+MAR1!$C$5*COS(2*PI()*$C9403/365)+MAR1!$D$5*SIN(2*PI()*$C9403/365)</f>
        <v/>
      </c>
      <c r="L9403" s="7">
        <f>MAR1!$B$6+MAR1!$C$6*COS(2*PI()*$C9403/365)+MAR1!$D$6*SIN(2*PI()*$C9403/365)</f>
        <v/>
      </c>
      <c r="M9403" s="7">
        <f>MAR1!$B$7+MAR1!$C$7*COS(2*PI()*$C9403/365)+MAR1!$D$7*SIN(2*PI()*$C9403/365)</f>
        <v/>
      </c>
      <c r="N9403" s="7">
        <f>F9403-K9403</f>
        <v/>
      </c>
      <c r="O9403" s="7">
        <f>G9403-L9403</f>
        <v/>
      </c>
      <c r="P9403" s="7">
        <f>H9403-M9403</f>
        <v/>
      </c>
      <c r="Q9403" s="7">
        <f>IF($I9403=1,(N9403-MAR1!$B$11)/MAR1!$D$11,(N9403-MAR1!$C$11)/MAR1!$E$11)</f>
        <v/>
      </c>
      <c r="R9403" s="7">
        <f>IF($I9403=1,(O9403-MAR1!$B$12)/MAR1!$D$12,(O9403-MAR1!$C$12)/MAR1!$E$12)</f>
        <v/>
      </c>
      <c r="S9403" s="7">
        <f>IF($I9403=1,(P9403-MAR1!$B$13)/MAR1!$D$13,(P9403-MAR1!$C$13)/MAR1!$E$13)</f>
        <v/>
      </c>
    </row>
    <row r="9404">
      <c r="A9404" s="5" t="n">
        <v>9403</v>
      </c>
      <c r="B9404" s="5" t="n">
        <v>26</v>
      </c>
      <c r="C9404" s="5" t="n">
        <v>278</v>
      </c>
      <c r="D9404" s="5" t="n">
        <v>10</v>
      </c>
      <c r="E9404" s="5" t="n">
        <v>3.8</v>
      </c>
      <c r="F9404" s="5" t="n">
        <v>26</v>
      </c>
      <c r="G9404" s="5" t="n">
        <v>18.6</v>
      </c>
      <c r="H9404" s="5" t="n">
        <v>7.48</v>
      </c>
      <c r="I9404" s="6">
        <f>IF(E9404&gt;=Markov!$B$3,1,0)</f>
        <v/>
      </c>
      <c r="J9404" s="6">
        <f>I9403</f>
        <v/>
      </c>
      <c r="K9404" s="7">
        <f>MAR1!$B$5+MAR1!$C$5*COS(2*PI()*$C9404/365)+MAR1!$D$5*SIN(2*PI()*$C9404/365)</f>
        <v/>
      </c>
      <c r="L9404" s="7">
        <f>MAR1!$B$6+MAR1!$C$6*COS(2*PI()*$C9404/365)+MAR1!$D$6*SIN(2*PI()*$C9404/365)</f>
        <v/>
      </c>
      <c r="M9404" s="7">
        <f>MAR1!$B$7+MAR1!$C$7*COS(2*PI()*$C9404/365)+MAR1!$D$7*SIN(2*PI()*$C9404/365)</f>
        <v/>
      </c>
      <c r="N9404" s="7">
        <f>F9404-K9404</f>
        <v/>
      </c>
      <c r="O9404" s="7">
        <f>G9404-L9404</f>
        <v/>
      </c>
      <c r="P9404" s="7">
        <f>H9404-M9404</f>
        <v/>
      </c>
      <c r="Q9404" s="7">
        <f>IF($I9404=1,(N9404-MAR1!$B$11)/MAR1!$D$11,(N9404-MAR1!$C$11)/MAR1!$E$11)</f>
        <v/>
      </c>
      <c r="R9404" s="7">
        <f>IF($I9404=1,(O9404-MAR1!$B$12)/MAR1!$D$12,(O9404-MAR1!$C$12)/MAR1!$E$12)</f>
        <v/>
      </c>
      <c r="S9404" s="7">
        <f>IF($I9404=1,(P9404-MAR1!$B$13)/MAR1!$D$13,(P9404-MAR1!$C$13)/MAR1!$E$13)</f>
        <v/>
      </c>
    </row>
    <row r="9405">
      <c r="A9405" s="5" t="n">
        <v>9404</v>
      </c>
      <c r="B9405" s="5" t="n">
        <v>26</v>
      </c>
      <c r="C9405" s="5" t="n">
        <v>279</v>
      </c>
      <c r="D9405" s="5" t="n">
        <v>10</v>
      </c>
      <c r="E9405" s="5" t="n">
        <v>0</v>
      </c>
      <c r="F9405" s="5" t="n">
        <v>28.9</v>
      </c>
      <c r="G9405" s="5" t="n">
        <v>19.9</v>
      </c>
      <c r="H9405" s="5" t="n">
        <v>10.63</v>
      </c>
      <c r="I9405" s="6">
        <f>IF(E9405&gt;=Markov!$B$3,1,0)</f>
        <v/>
      </c>
      <c r="J9405" s="6">
        <f>I9404</f>
        <v/>
      </c>
      <c r="K9405" s="7">
        <f>MAR1!$B$5+MAR1!$C$5*COS(2*PI()*$C9405/365)+MAR1!$D$5*SIN(2*PI()*$C9405/365)</f>
        <v/>
      </c>
      <c r="L9405" s="7">
        <f>MAR1!$B$6+MAR1!$C$6*COS(2*PI()*$C9405/365)+MAR1!$D$6*SIN(2*PI()*$C9405/365)</f>
        <v/>
      </c>
      <c r="M9405" s="7">
        <f>MAR1!$B$7+MAR1!$C$7*COS(2*PI()*$C9405/365)+MAR1!$D$7*SIN(2*PI()*$C9405/365)</f>
        <v/>
      </c>
      <c r="N9405" s="7">
        <f>F9405-K9405</f>
        <v/>
      </c>
      <c r="O9405" s="7">
        <f>G9405-L9405</f>
        <v/>
      </c>
      <c r="P9405" s="7">
        <f>H9405-M9405</f>
        <v/>
      </c>
      <c r="Q9405" s="7">
        <f>IF($I9405=1,(N9405-MAR1!$B$11)/MAR1!$D$11,(N9405-MAR1!$C$11)/MAR1!$E$11)</f>
        <v/>
      </c>
      <c r="R9405" s="7">
        <f>IF($I9405=1,(O9405-MAR1!$B$12)/MAR1!$D$12,(O9405-MAR1!$C$12)/MAR1!$E$12)</f>
        <v/>
      </c>
      <c r="S9405" s="7">
        <f>IF($I9405=1,(P9405-MAR1!$B$13)/MAR1!$D$13,(P9405-MAR1!$C$13)/MAR1!$E$13)</f>
        <v/>
      </c>
    </row>
    <row r="9406">
      <c r="A9406" s="5" t="n">
        <v>9405</v>
      </c>
      <c r="B9406" s="5" t="n">
        <v>26</v>
      </c>
      <c r="C9406" s="5" t="n">
        <v>280</v>
      </c>
      <c r="D9406" s="5" t="n">
        <v>10</v>
      </c>
      <c r="E9406" s="5" t="n">
        <v>2.4</v>
      </c>
      <c r="F9406" s="5" t="n">
        <v>26.5</v>
      </c>
      <c r="G9406" s="5" t="n">
        <v>18.5</v>
      </c>
      <c r="H9406" s="5" t="n">
        <v>9.25</v>
      </c>
      <c r="I9406" s="6">
        <f>IF(E9406&gt;=Markov!$B$3,1,0)</f>
        <v/>
      </c>
      <c r="J9406" s="6">
        <f>I9405</f>
        <v/>
      </c>
      <c r="K9406" s="7">
        <f>MAR1!$B$5+MAR1!$C$5*COS(2*PI()*$C9406/365)+MAR1!$D$5*SIN(2*PI()*$C9406/365)</f>
        <v/>
      </c>
      <c r="L9406" s="7">
        <f>MAR1!$B$6+MAR1!$C$6*COS(2*PI()*$C9406/365)+MAR1!$D$6*SIN(2*PI()*$C9406/365)</f>
        <v/>
      </c>
      <c r="M9406" s="7">
        <f>MAR1!$B$7+MAR1!$C$7*COS(2*PI()*$C9406/365)+MAR1!$D$7*SIN(2*PI()*$C9406/365)</f>
        <v/>
      </c>
      <c r="N9406" s="7">
        <f>F9406-K9406</f>
        <v/>
      </c>
      <c r="O9406" s="7">
        <f>G9406-L9406</f>
        <v/>
      </c>
      <c r="P9406" s="7">
        <f>H9406-M9406</f>
        <v/>
      </c>
      <c r="Q9406" s="7">
        <f>IF($I9406=1,(N9406-MAR1!$B$11)/MAR1!$D$11,(N9406-MAR1!$C$11)/MAR1!$E$11)</f>
        <v/>
      </c>
      <c r="R9406" s="7">
        <f>IF($I9406=1,(O9406-MAR1!$B$12)/MAR1!$D$12,(O9406-MAR1!$C$12)/MAR1!$E$12)</f>
        <v/>
      </c>
      <c r="S9406" s="7">
        <f>IF($I9406=1,(P9406-MAR1!$B$13)/MAR1!$D$13,(P9406-MAR1!$C$13)/MAR1!$E$13)</f>
        <v/>
      </c>
    </row>
    <row r="9407">
      <c r="A9407" s="5" t="n">
        <v>9406</v>
      </c>
      <c r="B9407" s="5" t="n">
        <v>26</v>
      </c>
      <c r="C9407" s="5" t="n">
        <v>281</v>
      </c>
      <c r="D9407" s="5" t="n">
        <v>10</v>
      </c>
      <c r="E9407" s="5" t="n">
        <v>0</v>
      </c>
      <c r="F9407" s="5" t="n">
        <v>31.6</v>
      </c>
      <c r="G9407" s="5" t="n">
        <v>22.7</v>
      </c>
      <c r="H9407" s="5" t="n">
        <v>16.71</v>
      </c>
      <c r="I9407" s="6">
        <f>IF(E9407&gt;=Markov!$B$3,1,0)</f>
        <v/>
      </c>
      <c r="J9407" s="6">
        <f>I9406</f>
        <v/>
      </c>
      <c r="K9407" s="7">
        <f>MAR1!$B$5+MAR1!$C$5*COS(2*PI()*$C9407/365)+MAR1!$D$5*SIN(2*PI()*$C9407/365)</f>
        <v/>
      </c>
      <c r="L9407" s="7">
        <f>MAR1!$B$6+MAR1!$C$6*COS(2*PI()*$C9407/365)+MAR1!$D$6*SIN(2*PI()*$C9407/365)</f>
        <v/>
      </c>
      <c r="M9407" s="7">
        <f>MAR1!$B$7+MAR1!$C$7*COS(2*PI()*$C9407/365)+MAR1!$D$7*SIN(2*PI()*$C9407/365)</f>
        <v/>
      </c>
      <c r="N9407" s="7">
        <f>F9407-K9407</f>
        <v/>
      </c>
      <c r="O9407" s="7">
        <f>G9407-L9407</f>
        <v/>
      </c>
      <c r="P9407" s="7">
        <f>H9407-M9407</f>
        <v/>
      </c>
      <c r="Q9407" s="7">
        <f>IF($I9407=1,(N9407-MAR1!$B$11)/MAR1!$D$11,(N9407-MAR1!$C$11)/MAR1!$E$11)</f>
        <v/>
      </c>
      <c r="R9407" s="7">
        <f>IF($I9407=1,(O9407-MAR1!$B$12)/MAR1!$D$12,(O9407-MAR1!$C$12)/MAR1!$E$12)</f>
        <v/>
      </c>
      <c r="S9407" s="7">
        <f>IF($I9407=1,(P9407-MAR1!$B$13)/MAR1!$D$13,(P9407-MAR1!$C$13)/MAR1!$E$13)</f>
        <v/>
      </c>
    </row>
    <row r="9408">
      <c r="A9408" s="5" t="n">
        <v>9407</v>
      </c>
      <c r="B9408" s="5" t="n">
        <v>26</v>
      </c>
      <c r="C9408" s="5" t="n">
        <v>282</v>
      </c>
      <c r="D9408" s="5" t="n">
        <v>10</v>
      </c>
      <c r="E9408" s="5" t="n">
        <v>0</v>
      </c>
      <c r="F9408" s="5" t="n">
        <v>29.9</v>
      </c>
      <c r="G9408" s="5" t="n">
        <v>20.1</v>
      </c>
      <c r="H9408" s="5" t="n">
        <v>16.68</v>
      </c>
      <c r="I9408" s="6">
        <f>IF(E9408&gt;=Markov!$B$3,1,0)</f>
        <v/>
      </c>
      <c r="J9408" s="6">
        <f>I9407</f>
        <v/>
      </c>
      <c r="K9408" s="7">
        <f>MAR1!$B$5+MAR1!$C$5*COS(2*PI()*$C9408/365)+MAR1!$D$5*SIN(2*PI()*$C9408/365)</f>
        <v/>
      </c>
      <c r="L9408" s="7">
        <f>MAR1!$B$6+MAR1!$C$6*COS(2*PI()*$C9408/365)+MAR1!$D$6*SIN(2*PI()*$C9408/365)</f>
        <v/>
      </c>
      <c r="M9408" s="7">
        <f>MAR1!$B$7+MAR1!$C$7*COS(2*PI()*$C9408/365)+MAR1!$D$7*SIN(2*PI()*$C9408/365)</f>
        <v/>
      </c>
      <c r="N9408" s="7">
        <f>F9408-K9408</f>
        <v/>
      </c>
      <c r="O9408" s="7">
        <f>G9408-L9408</f>
        <v/>
      </c>
      <c r="P9408" s="7">
        <f>H9408-M9408</f>
        <v/>
      </c>
      <c r="Q9408" s="7">
        <f>IF($I9408=1,(N9408-MAR1!$B$11)/MAR1!$D$11,(N9408-MAR1!$C$11)/MAR1!$E$11)</f>
        <v/>
      </c>
      <c r="R9408" s="7">
        <f>IF($I9408=1,(O9408-MAR1!$B$12)/MAR1!$D$12,(O9408-MAR1!$C$12)/MAR1!$E$12)</f>
        <v/>
      </c>
      <c r="S9408" s="7">
        <f>IF($I9408=1,(P9408-MAR1!$B$13)/MAR1!$D$13,(P9408-MAR1!$C$13)/MAR1!$E$13)</f>
        <v/>
      </c>
    </row>
    <row r="9409">
      <c r="A9409" s="5" t="n">
        <v>9408</v>
      </c>
      <c r="B9409" s="5" t="n">
        <v>26</v>
      </c>
      <c r="C9409" s="5" t="n">
        <v>283</v>
      </c>
      <c r="D9409" s="5" t="n">
        <v>10</v>
      </c>
      <c r="E9409" s="5" t="n">
        <v>0</v>
      </c>
      <c r="F9409" s="5" t="n">
        <v>31.8</v>
      </c>
      <c r="G9409" s="5" t="n">
        <v>19.9</v>
      </c>
      <c r="H9409" s="5" t="n">
        <v>11.27</v>
      </c>
      <c r="I9409" s="6">
        <f>IF(E9409&gt;=Markov!$B$3,1,0)</f>
        <v/>
      </c>
      <c r="J9409" s="6">
        <f>I9408</f>
        <v/>
      </c>
      <c r="K9409" s="7">
        <f>MAR1!$B$5+MAR1!$C$5*COS(2*PI()*$C9409/365)+MAR1!$D$5*SIN(2*PI()*$C9409/365)</f>
        <v/>
      </c>
      <c r="L9409" s="7">
        <f>MAR1!$B$6+MAR1!$C$6*COS(2*PI()*$C9409/365)+MAR1!$D$6*SIN(2*PI()*$C9409/365)</f>
        <v/>
      </c>
      <c r="M9409" s="7">
        <f>MAR1!$B$7+MAR1!$C$7*COS(2*PI()*$C9409/365)+MAR1!$D$7*SIN(2*PI()*$C9409/365)</f>
        <v/>
      </c>
      <c r="N9409" s="7">
        <f>F9409-K9409</f>
        <v/>
      </c>
      <c r="O9409" s="7">
        <f>G9409-L9409</f>
        <v/>
      </c>
      <c r="P9409" s="7">
        <f>H9409-M9409</f>
        <v/>
      </c>
      <c r="Q9409" s="7">
        <f>IF($I9409=1,(N9409-MAR1!$B$11)/MAR1!$D$11,(N9409-MAR1!$C$11)/MAR1!$E$11)</f>
        <v/>
      </c>
      <c r="R9409" s="7">
        <f>IF($I9409=1,(O9409-MAR1!$B$12)/MAR1!$D$12,(O9409-MAR1!$C$12)/MAR1!$E$12)</f>
        <v/>
      </c>
      <c r="S9409" s="7">
        <f>IF($I9409=1,(P9409-MAR1!$B$13)/MAR1!$D$13,(P9409-MAR1!$C$13)/MAR1!$E$13)</f>
        <v/>
      </c>
    </row>
    <row r="9410">
      <c r="A9410" s="5" t="n">
        <v>9409</v>
      </c>
      <c r="B9410" s="5" t="n">
        <v>26</v>
      </c>
      <c r="C9410" s="5" t="n">
        <v>284</v>
      </c>
      <c r="D9410" s="5" t="n">
        <v>10</v>
      </c>
      <c r="E9410" s="5" t="n">
        <v>0</v>
      </c>
      <c r="F9410" s="5" t="n">
        <v>30</v>
      </c>
      <c r="G9410" s="5" t="n">
        <v>21.3</v>
      </c>
      <c r="H9410" s="5" t="n">
        <v>10.49</v>
      </c>
      <c r="I9410" s="6">
        <f>IF(E9410&gt;=Markov!$B$3,1,0)</f>
        <v/>
      </c>
      <c r="J9410" s="6">
        <f>I9409</f>
        <v/>
      </c>
      <c r="K9410" s="7">
        <f>MAR1!$B$5+MAR1!$C$5*COS(2*PI()*$C9410/365)+MAR1!$D$5*SIN(2*PI()*$C9410/365)</f>
        <v/>
      </c>
      <c r="L9410" s="7">
        <f>MAR1!$B$6+MAR1!$C$6*COS(2*PI()*$C9410/365)+MAR1!$D$6*SIN(2*PI()*$C9410/365)</f>
        <v/>
      </c>
      <c r="M9410" s="7">
        <f>MAR1!$B$7+MAR1!$C$7*COS(2*PI()*$C9410/365)+MAR1!$D$7*SIN(2*PI()*$C9410/365)</f>
        <v/>
      </c>
      <c r="N9410" s="7">
        <f>F9410-K9410</f>
        <v/>
      </c>
      <c r="O9410" s="7">
        <f>G9410-L9410</f>
        <v/>
      </c>
      <c r="P9410" s="7">
        <f>H9410-M9410</f>
        <v/>
      </c>
      <c r="Q9410" s="7">
        <f>IF($I9410=1,(N9410-MAR1!$B$11)/MAR1!$D$11,(N9410-MAR1!$C$11)/MAR1!$E$11)</f>
        <v/>
      </c>
      <c r="R9410" s="7">
        <f>IF($I9410=1,(O9410-MAR1!$B$12)/MAR1!$D$12,(O9410-MAR1!$C$12)/MAR1!$E$12)</f>
        <v/>
      </c>
      <c r="S9410" s="7">
        <f>IF($I9410=1,(P9410-MAR1!$B$13)/MAR1!$D$13,(P9410-MAR1!$C$13)/MAR1!$E$13)</f>
        <v/>
      </c>
    </row>
    <row r="9411">
      <c r="A9411" s="5" t="n">
        <v>9410</v>
      </c>
      <c r="B9411" s="5" t="n">
        <v>26</v>
      </c>
      <c r="C9411" s="5" t="n">
        <v>285</v>
      </c>
      <c r="D9411" s="5" t="n">
        <v>10</v>
      </c>
      <c r="E9411" s="5" t="n">
        <v>1.5</v>
      </c>
      <c r="F9411" s="5" t="n">
        <v>26.4</v>
      </c>
      <c r="G9411" s="5" t="n">
        <v>17.9</v>
      </c>
      <c r="H9411" s="5" t="n">
        <v>6.18</v>
      </c>
      <c r="I9411" s="6">
        <f>IF(E9411&gt;=Markov!$B$3,1,0)</f>
        <v/>
      </c>
      <c r="J9411" s="6">
        <f>I9410</f>
        <v/>
      </c>
      <c r="K9411" s="7">
        <f>MAR1!$B$5+MAR1!$C$5*COS(2*PI()*$C9411/365)+MAR1!$D$5*SIN(2*PI()*$C9411/365)</f>
        <v/>
      </c>
      <c r="L9411" s="7">
        <f>MAR1!$B$6+MAR1!$C$6*COS(2*PI()*$C9411/365)+MAR1!$D$6*SIN(2*PI()*$C9411/365)</f>
        <v/>
      </c>
      <c r="M9411" s="7">
        <f>MAR1!$B$7+MAR1!$C$7*COS(2*PI()*$C9411/365)+MAR1!$D$7*SIN(2*PI()*$C9411/365)</f>
        <v/>
      </c>
      <c r="N9411" s="7">
        <f>F9411-K9411</f>
        <v/>
      </c>
      <c r="O9411" s="7">
        <f>G9411-L9411</f>
        <v/>
      </c>
      <c r="P9411" s="7">
        <f>H9411-M9411</f>
        <v/>
      </c>
      <c r="Q9411" s="7">
        <f>IF($I9411=1,(N9411-MAR1!$B$11)/MAR1!$D$11,(N9411-MAR1!$C$11)/MAR1!$E$11)</f>
        <v/>
      </c>
      <c r="R9411" s="7">
        <f>IF($I9411=1,(O9411-MAR1!$B$12)/MAR1!$D$12,(O9411-MAR1!$C$12)/MAR1!$E$12)</f>
        <v/>
      </c>
      <c r="S9411" s="7">
        <f>IF($I9411=1,(P9411-MAR1!$B$13)/MAR1!$D$13,(P9411-MAR1!$C$13)/MAR1!$E$13)</f>
        <v/>
      </c>
    </row>
    <row r="9412">
      <c r="A9412" s="5" t="n">
        <v>9411</v>
      </c>
      <c r="B9412" s="5" t="n">
        <v>26</v>
      </c>
      <c r="C9412" s="5" t="n">
        <v>286</v>
      </c>
      <c r="D9412" s="5" t="n">
        <v>10</v>
      </c>
      <c r="E9412" s="5" t="n">
        <v>14.4</v>
      </c>
      <c r="F9412" s="5" t="n">
        <v>24.1</v>
      </c>
      <c r="G9412" s="5" t="n">
        <v>18.6</v>
      </c>
      <c r="H9412" s="5" t="n">
        <v>4.21</v>
      </c>
      <c r="I9412" s="6">
        <f>IF(E9412&gt;=Markov!$B$3,1,0)</f>
        <v/>
      </c>
      <c r="J9412" s="6">
        <f>I9411</f>
        <v/>
      </c>
      <c r="K9412" s="7">
        <f>MAR1!$B$5+MAR1!$C$5*COS(2*PI()*$C9412/365)+MAR1!$D$5*SIN(2*PI()*$C9412/365)</f>
        <v/>
      </c>
      <c r="L9412" s="7">
        <f>MAR1!$B$6+MAR1!$C$6*COS(2*PI()*$C9412/365)+MAR1!$D$6*SIN(2*PI()*$C9412/365)</f>
        <v/>
      </c>
      <c r="M9412" s="7">
        <f>MAR1!$B$7+MAR1!$C$7*COS(2*PI()*$C9412/365)+MAR1!$D$7*SIN(2*PI()*$C9412/365)</f>
        <v/>
      </c>
      <c r="N9412" s="7">
        <f>F9412-K9412</f>
        <v/>
      </c>
      <c r="O9412" s="7">
        <f>G9412-L9412</f>
        <v/>
      </c>
      <c r="P9412" s="7">
        <f>H9412-M9412</f>
        <v/>
      </c>
      <c r="Q9412" s="7">
        <f>IF($I9412=1,(N9412-MAR1!$B$11)/MAR1!$D$11,(N9412-MAR1!$C$11)/MAR1!$E$11)</f>
        <v/>
      </c>
      <c r="R9412" s="7">
        <f>IF($I9412=1,(O9412-MAR1!$B$12)/MAR1!$D$12,(O9412-MAR1!$C$12)/MAR1!$E$12)</f>
        <v/>
      </c>
      <c r="S9412" s="7">
        <f>IF($I9412=1,(P9412-MAR1!$B$13)/MAR1!$D$13,(P9412-MAR1!$C$13)/MAR1!$E$13)</f>
        <v/>
      </c>
    </row>
    <row r="9413">
      <c r="A9413" s="5" t="n">
        <v>9412</v>
      </c>
      <c r="B9413" s="5" t="n">
        <v>26</v>
      </c>
      <c r="C9413" s="5" t="n">
        <v>287</v>
      </c>
      <c r="D9413" s="5" t="n">
        <v>10</v>
      </c>
      <c r="E9413" s="5" t="n">
        <v>0</v>
      </c>
      <c r="F9413" s="5" t="n">
        <v>27.8</v>
      </c>
      <c r="G9413" s="5" t="n">
        <v>18.3</v>
      </c>
      <c r="H9413" s="5" t="n">
        <v>14.45</v>
      </c>
      <c r="I9413" s="6">
        <f>IF(E9413&gt;=Markov!$B$3,1,0)</f>
        <v/>
      </c>
      <c r="J9413" s="6">
        <f>I9412</f>
        <v/>
      </c>
      <c r="K9413" s="7">
        <f>MAR1!$B$5+MAR1!$C$5*COS(2*PI()*$C9413/365)+MAR1!$D$5*SIN(2*PI()*$C9413/365)</f>
        <v/>
      </c>
      <c r="L9413" s="7">
        <f>MAR1!$B$6+MAR1!$C$6*COS(2*PI()*$C9413/365)+MAR1!$D$6*SIN(2*PI()*$C9413/365)</f>
        <v/>
      </c>
      <c r="M9413" s="7">
        <f>MAR1!$B$7+MAR1!$C$7*COS(2*PI()*$C9413/365)+MAR1!$D$7*SIN(2*PI()*$C9413/365)</f>
        <v/>
      </c>
      <c r="N9413" s="7">
        <f>F9413-K9413</f>
        <v/>
      </c>
      <c r="O9413" s="7">
        <f>G9413-L9413</f>
        <v/>
      </c>
      <c r="P9413" s="7">
        <f>H9413-M9413</f>
        <v/>
      </c>
      <c r="Q9413" s="7">
        <f>IF($I9413=1,(N9413-MAR1!$B$11)/MAR1!$D$11,(N9413-MAR1!$C$11)/MAR1!$E$11)</f>
        <v/>
      </c>
      <c r="R9413" s="7">
        <f>IF($I9413=1,(O9413-MAR1!$B$12)/MAR1!$D$12,(O9413-MAR1!$C$12)/MAR1!$E$12)</f>
        <v/>
      </c>
      <c r="S9413" s="7">
        <f>IF($I9413=1,(P9413-MAR1!$B$13)/MAR1!$D$13,(P9413-MAR1!$C$13)/MAR1!$E$13)</f>
        <v/>
      </c>
    </row>
    <row r="9414">
      <c r="A9414" s="5" t="n">
        <v>9413</v>
      </c>
      <c r="B9414" s="5" t="n">
        <v>26</v>
      </c>
      <c r="C9414" s="5" t="n">
        <v>288</v>
      </c>
      <c r="D9414" s="5" t="n">
        <v>10</v>
      </c>
      <c r="E9414" s="5" t="n">
        <v>0</v>
      </c>
      <c r="F9414" s="5" t="n">
        <v>27.4</v>
      </c>
      <c r="G9414" s="5" t="n">
        <v>18</v>
      </c>
      <c r="H9414" s="5" t="n">
        <v>14.07</v>
      </c>
      <c r="I9414" s="6">
        <f>IF(E9414&gt;=Markov!$B$3,1,0)</f>
        <v/>
      </c>
      <c r="J9414" s="6">
        <f>I9413</f>
        <v/>
      </c>
      <c r="K9414" s="7">
        <f>MAR1!$B$5+MAR1!$C$5*COS(2*PI()*$C9414/365)+MAR1!$D$5*SIN(2*PI()*$C9414/365)</f>
        <v/>
      </c>
      <c r="L9414" s="7">
        <f>MAR1!$B$6+MAR1!$C$6*COS(2*PI()*$C9414/365)+MAR1!$D$6*SIN(2*PI()*$C9414/365)</f>
        <v/>
      </c>
      <c r="M9414" s="7">
        <f>MAR1!$B$7+MAR1!$C$7*COS(2*PI()*$C9414/365)+MAR1!$D$7*SIN(2*PI()*$C9414/365)</f>
        <v/>
      </c>
      <c r="N9414" s="7">
        <f>F9414-K9414</f>
        <v/>
      </c>
      <c r="O9414" s="7">
        <f>G9414-L9414</f>
        <v/>
      </c>
      <c r="P9414" s="7">
        <f>H9414-M9414</f>
        <v/>
      </c>
      <c r="Q9414" s="7">
        <f>IF($I9414=1,(N9414-MAR1!$B$11)/MAR1!$D$11,(N9414-MAR1!$C$11)/MAR1!$E$11)</f>
        <v/>
      </c>
      <c r="R9414" s="7">
        <f>IF($I9414=1,(O9414-MAR1!$B$12)/MAR1!$D$12,(O9414-MAR1!$C$12)/MAR1!$E$12)</f>
        <v/>
      </c>
      <c r="S9414" s="7">
        <f>IF($I9414=1,(P9414-MAR1!$B$13)/MAR1!$D$13,(P9414-MAR1!$C$13)/MAR1!$E$13)</f>
        <v/>
      </c>
    </row>
    <row r="9415">
      <c r="A9415" s="5" t="n">
        <v>9414</v>
      </c>
      <c r="B9415" s="5" t="n">
        <v>26</v>
      </c>
      <c r="C9415" s="5" t="n">
        <v>289</v>
      </c>
      <c r="D9415" s="5" t="n">
        <v>10</v>
      </c>
      <c r="E9415" s="5" t="n">
        <v>0</v>
      </c>
      <c r="F9415" s="5" t="n">
        <v>29.9</v>
      </c>
      <c r="G9415" s="5" t="n">
        <v>19</v>
      </c>
      <c r="H9415" s="5" t="n">
        <v>14.27</v>
      </c>
      <c r="I9415" s="6">
        <f>IF(E9415&gt;=Markov!$B$3,1,0)</f>
        <v/>
      </c>
      <c r="J9415" s="6">
        <f>I9414</f>
        <v/>
      </c>
      <c r="K9415" s="7">
        <f>MAR1!$B$5+MAR1!$C$5*COS(2*PI()*$C9415/365)+MAR1!$D$5*SIN(2*PI()*$C9415/365)</f>
        <v/>
      </c>
      <c r="L9415" s="7">
        <f>MAR1!$B$6+MAR1!$C$6*COS(2*PI()*$C9415/365)+MAR1!$D$6*SIN(2*PI()*$C9415/365)</f>
        <v/>
      </c>
      <c r="M9415" s="7">
        <f>MAR1!$B$7+MAR1!$C$7*COS(2*PI()*$C9415/365)+MAR1!$D$7*SIN(2*PI()*$C9415/365)</f>
        <v/>
      </c>
      <c r="N9415" s="7">
        <f>F9415-K9415</f>
        <v/>
      </c>
      <c r="O9415" s="7">
        <f>G9415-L9415</f>
        <v/>
      </c>
      <c r="P9415" s="7">
        <f>H9415-M9415</f>
        <v/>
      </c>
      <c r="Q9415" s="7">
        <f>IF($I9415=1,(N9415-MAR1!$B$11)/MAR1!$D$11,(N9415-MAR1!$C$11)/MAR1!$E$11)</f>
        <v/>
      </c>
      <c r="R9415" s="7">
        <f>IF($I9415=1,(O9415-MAR1!$B$12)/MAR1!$D$12,(O9415-MAR1!$C$12)/MAR1!$E$12)</f>
        <v/>
      </c>
      <c r="S9415" s="7">
        <f>IF($I9415=1,(P9415-MAR1!$B$13)/MAR1!$D$13,(P9415-MAR1!$C$13)/MAR1!$E$13)</f>
        <v/>
      </c>
    </row>
    <row r="9416">
      <c r="A9416" s="5" t="n">
        <v>9415</v>
      </c>
      <c r="B9416" s="5" t="n">
        <v>26</v>
      </c>
      <c r="C9416" s="5" t="n">
        <v>290</v>
      </c>
      <c r="D9416" s="5" t="n">
        <v>10</v>
      </c>
      <c r="E9416" s="5" t="n">
        <v>0</v>
      </c>
      <c r="F9416" s="5" t="n">
        <v>30.9</v>
      </c>
      <c r="G9416" s="5" t="n">
        <v>19.3</v>
      </c>
      <c r="H9416" s="5" t="n">
        <v>14.03</v>
      </c>
      <c r="I9416" s="6">
        <f>IF(E9416&gt;=Markov!$B$3,1,0)</f>
        <v/>
      </c>
      <c r="J9416" s="6">
        <f>I9415</f>
        <v/>
      </c>
      <c r="K9416" s="7">
        <f>MAR1!$B$5+MAR1!$C$5*COS(2*PI()*$C9416/365)+MAR1!$D$5*SIN(2*PI()*$C9416/365)</f>
        <v/>
      </c>
      <c r="L9416" s="7">
        <f>MAR1!$B$6+MAR1!$C$6*COS(2*PI()*$C9416/365)+MAR1!$D$6*SIN(2*PI()*$C9416/365)</f>
        <v/>
      </c>
      <c r="M9416" s="7">
        <f>MAR1!$B$7+MAR1!$C$7*COS(2*PI()*$C9416/365)+MAR1!$D$7*SIN(2*PI()*$C9416/365)</f>
        <v/>
      </c>
      <c r="N9416" s="7">
        <f>F9416-K9416</f>
        <v/>
      </c>
      <c r="O9416" s="7">
        <f>G9416-L9416</f>
        <v/>
      </c>
      <c r="P9416" s="7">
        <f>H9416-M9416</f>
        <v/>
      </c>
      <c r="Q9416" s="7">
        <f>IF($I9416=1,(N9416-MAR1!$B$11)/MAR1!$D$11,(N9416-MAR1!$C$11)/MAR1!$E$11)</f>
        <v/>
      </c>
      <c r="R9416" s="7">
        <f>IF($I9416=1,(O9416-MAR1!$B$12)/MAR1!$D$12,(O9416-MAR1!$C$12)/MAR1!$E$12)</f>
        <v/>
      </c>
      <c r="S9416" s="7">
        <f>IF($I9416=1,(P9416-MAR1!$B$13)/MAR1!$D$13,(P9416-MAR1!$C$13)/MAR1!$E$13)</f>
        <v/>
      </c>
    </row>
    <row r="9417">
      <c r="A9417" s="5" t="n">
        <v>9416</v>
      </c>
      <c r="B9417" s="5" t="n">
        <v>26</v>
      </c>
      <c r="C9417" s="5" t="n">
        <v>291</v>
      </c>
      <c r="D9417" s="5" t="n">
        <v>10</v>
      </c>
      <c r="E9417" s="5" t="n">
        <v>0</v>
      </c>
      <c r="F9417" s="5" t="n">
        <v>29.6</v>
      </c>
      <c r="G9417" s="5" t="n">
        <v>18.6</v>
      </c>
      <c r="H9417" s="5" t="n">
        <v>17.93</v>
      </c>
      <c r="I9417" s="6">
        <f>IF(E9417&gt;=Markov!$B$3,1,0)</f>
        <v/>
      </c>
      <c r="J9417" s="6">
        <f>I9416</f>
        <v/>
      </c>
      <c r="K9417" s="7">
        <f>MAR1!$B$5+MAR1!$C$5*COS(2*PI()*$C9417/365)+MAR1!$D$5*SIN(2*PI()*$C9417/365)</f>
        <v/>
      </c>
      <c r="L9417" s="7">
        <f>MAR1!$B$6+MAR1!$C$6*COS(2*PI()*$C9417/365)+MAR1!$D$6*SIN(2*PI()*$C9417/365)</f>
        <v/>
      </c>
      <c r="M9417" s="7">
        <f>MAR1!$B$7+MAR1!$C$7*COS(2*PI()*$C9417/365)+MAR1!$D$7*SIN(2*PI()*$C9417/365)</f>
        <v/>
      </c>
      <c r="N9417" s="7">
        <f>F9417-K9417</f>
        <v/>
      </c>
      <c r="O9417" s="7">
        <f>G9417-L9417</f>
        <v/>
      </c>
      <c r="P9417" s="7">
        <f>H9417-M9417</f>
        <v/>
      </c>
      <c r="Q9417" s="7">
        <f>IF($I9417=1,(N9417-MAR1!$B$11)/MAR1!$D$11,(N9417-MAR1!$C$11)/MAR1!$E$11)</f>
        <v/>
      </c>
      <c r="R9417" s="7">
        <f>IF($I9417=1,(O9417-MAR1!$B$12)/MAR1!$D$12,(O9417-MAR1!$C$12)/MAR1!$E$12)</f>
        <v/>
      </c>
      <c r="S9417" s="7">
        <f>IF($I9417=1,(P9417-MAR1!$B$13)/MAR1!$D$13,(P9417-MAR1!$C$13)/MAR1!$E$13)</f>
        <v/>
      </c>
    </row>
    <row r="9418">
      <c r="A9418" s="5" t="n">
        <v>9417</v>
      </c>
      <c r="B9418" s="5" t="n">
        <v>26</v>
      </c>
      <c r="C9418" s="5" t="n">
        <v>292</v>
      </c>
      <c r="D9418" s="5" t="n">
        <v>10</v>
      </c>
      <c r="E9418" s="5" t="n">
        <v>0</v>
      </c>
      <c r="F9418" s="5" t="n">
        <v>28.8</v>
      </c>
      <c r="G9418" s="5" t="n">
        <v>17.5</v>
      </c>
      <c r="H9418" s="5" t="n">
        <v>13.76</v>
      </c>
      <c r="I9418" s="6">
        <f>IF(E9418&gt;=Markov!$B$3,1,0)</f>
        <v/>
      </c>
      <c r="J9418" s="6">
        <f>I9417</f>
        <v/>
      </c>
      <c r="K9418" s="7">
        <f>MAR1!$B$5+MAR1!$C$5*COS(2*PI()*$C9418/365)+MAR1!$D$5*SIN(2*PI()*$C9418/365)</f>
        <v/>
      </c>
      <c r="L9418" s="7">
        <f>MAR1!$B$6+MAR1!$C$6*COS(2*PI()*$C9418/365)+MAR1!$D$6*SIN(2*PI()*$C9418/365)</f>
        <v/>
      </c>
      <c r="M9418" s="7">
        <f>MAR1!$B$7+MAR1!$C$7*COS(2*PI()*$C9418/365)+MAR1!$D$7*SIN(2*PI()*$C9418/365)</f>
        <v/>
      </c>
      <c r="N9418" s="7">
        <f>F9418-K9418</f>
        <v/>
      </c>
      <c r="O9418" s="7">
        <f>G9418-L9418</f>
        <v/>
      </c>
      <c r="P9418" s="7">
        <f>H9418-M9418</f>
        <v/>
      </c>
      <c r="Q9418" s="7">
        <f>IF($I9418=1,(N9418-MAR1!$B$11)/MAR1!$D$11,(N9418-MAR1!$C$11)/MAR1!$E$11)</f>
        <v/>
      </c>
      <c r="R9418" s="7">
        <f>IF($I9418=1,(O9418-MAR1!$B$12)/MAR1!$D$12,(O9418-MAR1!$C$12)/MAR1!$E$12)</f>
        <v/>
      </c>
      <c r="S9418" s="7">
        <f>IF($I9418=1,(P9418-MAR1!$B$13)/MAR1!$D$13,(P9418-MAR1!$C$13)/MAR1!$E$13)</f>
        <v/>
      </c>
    </row>
    <row r="9419">
      <c r="A9419" s="5" t="n">
        <v>9418</v>
      </c>
      <c r="B9419" s="5" t="n">
        <v>26</v>
      </c>
      <c r="C9419" s="5" t="n">
        <v>293</v>
      </c>
      <c r="D9419" s="5" t="n">
        <v>10</v>
      </c>
      <c r="E9419" s="5" t="n">
        <v>4.5</v>
      </c>
      <c r="F9419" s="5" t="n">
        <v>24</v>
      </c>
      <c r="G9419" s="5" t="n">
        <v>16.8</v>
      </c>
      <c r="H9419" s="5" t="n">
        <v>2.99</v>
      </c>
      <c r="I9419" s="6">
        <f>IF(E9419&gt;=Markov!$B$3,1,0)</f>
        <v/>
      </c>
      <c r="J9419" s="6">
        <f>I9418</f>
        <v/>
      </c>
      <c r="K9419" s="7">
        <f>MAR1!$B$5+MAR1!$C$5*COS(2*PI()*$C9419/365)+MAR1!$D$5*SIN(2*PI()*$C9419/365)</f>
        <v/>
      </c>
      <c r="L9419" s="7">
        <f>MAR1!$B$6+MAR1!$C$6*COS(2*PI()*$C9419/365)+MAR1!$D$6*SIN(2*PI()*$C9419/365)</f>
        <v/>
      </c>
      <c r="M9419" s="7">
        <f>MAR1!$B$7+MAR1!$C$7*COS(2*PI()*$C9419/365)+MAR1!$D$7*SIN(2*PI()*$C9419/365)</f>
        <v/>
      </c>
      <c r="N9419" s="7">
        <f>F9419-K9419</f>
        <v/>
      </c>
      <c r="O9419" s="7">
        <f>G9419-L9419</f>
        <v/>
      </c>
      <c r="P9419" s="7">
        <f>H9419-M9419</f>
        <v/>
      </c>
      <c r="Q9419" s="7">
        <f>IF($I9419=1,(N9419-MAR1!$B$11)/MAR1!$D$11,(N9419-MAR1!$C$11)/MAR1!$E$11)</f>
        <v/>
      </c>
      <c r="R9419" s="7">
        <f>IF($I9419=1,(O9419-MAR1!$B$12)/MAR1!$D$12,(O9419-MAR1!$C$12)/MAR1!$E$12)</f>
        <v/>
      </c>
      <c r="S9419" s="7">
        <f>IF($I9419=1,(P9419-MAR1!$B$13)/MAR1!$D$13,(P9419-MAR1!$C$13)/MAR1!$E$13)</f>
        <v/>
      </c>
    </row>
    <row r="9420">
      <c r="A9420" s="5" t="n">
        <v>9419</v>
      </c>
      <c r="B9420" s="5" t="n">
        <v>26</v>
      </c>
      <c r="C9420" s="5" t="n">
        <v>294</v>
      </c>
      <c r="D9420" s="5" t="n">
        <v>10</v>
      </c>
      <c r="E9420" s="5" t="n">
        <v>15.1</v>
      </c>
      <c r="F9420" s="5" t="n">
        <v>27.4</v>
      </c>
      <c r="G9420" s="5" t="n">
        <v>18.1</v>
      </c>
      <c r="H9420" s="5" t="n">
        <v>4.92</v>
      </c>
      <c r="I9420" s="6">
        <f>IF(E9420&gt;=Markov!$B$3,1,0)</f>
        <v/>
      </c>
      <c r="J9420" s="6">
        <f>I9419</f>
        <v/>
      </c>
      <c r="K9420" s="7">
        <f>MAR1!$B$5+MAR1!$C$5*COS(2*PI()*$C9420/365)+MAR1!$D$5*SIN(2*PI()*$C9420/365)</f>
        <v/>
      </c>
      <c r="L9420" s="7">
        <f>MAR1!$B$6+MAR1!$C$6*COS(2*PI()*$C9420/365)+MAR1!$D$6*SIN(2*PI()*$C9420/365)</f>
        <v/>
      </c>
      <c r="M9420" s="7">
        <f>MAR1!$B$7+MAR1!$C$7*COS(2*PI()*$C9420/365)+MAR1!$D$7*SIN(2*PI()*$C9420/365)</f>
        <v/>
      </c>
      <c r="N9420" s="7">
        <f>F9420-K9420</f>
        <v/>
      </c>
      <c r="O9420" s="7">
        <f>G9420-L9420</f>
        <v/>
      </c>
      <c r="P9420" s="7">
        <f>H9420-M9420</f>
        <v/>
      </c>
      <c r="Q9420" s="7">
        <f>IF($I9420=1,(N9420-MAR1!$B$11)/MAR1!$D$11,(N9420-MAR1!$C$11)/MAR1!$E$11)</f>
        <v/>
      </c>
      <c r="R9420" s="7">
        <f>IF($I9420=1,(O9420-MAR1!$B$12)/MAR1!$D$12,(O9420-MAR1!$C$12)/MAR1!$E$12)</f>
        <v/>
      </c>
      <c r="S9420" s="7">
        <f>IF($I9420=1,(P9420-MAR1!$B$13)/MAR1!$D$13,(P9420-MAR1!$C$13)/MAR1!$E$13)</f>
        <v/>
      </c>
    </row>
    <row r="9421">
      <c r="A9421" s="5" t="n">
        <v>9420</v>
      </c>
      <c r="B9421" s="5" t="n">
        <v>26</v>
      </c>
      <c r="C9421" s="5" t="n">
        <v>295</v>
      </c>
      <c r="D9421" s="5" t="n">
        <v>10</v>
      </c>
      <c r="E9421" s="5" t="n">
        <v>2.4</v>
      </c>
      <c r="F9421" s="5" t="n">
        <v>26.9</v>
      </c>
      <c r="G9421" s="5" t="n">
        <v>17.7</v>
      </c>
      <c r="H9421" s="5" t="n">
        <v>6.72</v>
      </c>
      <c r="I9421" s="6">
        <f>IF(E9421&gt;=Markov!$B$3,1,0)</f>
        <v/>
      </c>
      <c r="J9421" s="6">
        <f>I9420</f>
        <v/>
      </c>
      <c r="K9421" s="7">
        <f>MAR1!$B$5+MAR1!$C$5*COS(2*PI()*$C9421/365)+MAR1!$D$5*SIN(2*PI()*$C9421/365)</f>
        <v/>
      </c>
      <c r="L9421" s="7">
        <f>MAR1!$B$6+MAR1!$C$6*COS(2*PI()*$C9421/365)+MAR1!$D$6*SIN(2*PI()*$C9421/365)</f>
        <v/>
      </c>
      <c r="M9421" s="7">
        <f>MAR1!$B$7+MAR1!$C$7*COS(2*PI()*$C9421/365)+MAR1!$D$7*SIN(2*PI()*$C9421/365)</f>
        <v/>
      </c>
      <c r="N9421" s="7">
        <f>F9421-K9421</f>
        <v/>
      </c>
      <c r="O9421" s="7">
        <f>G9421-L9421</f>
        <v/>
      </c>
      <c r="P9421" s="7">
        <f>H9421-M9421</f>
        <v/>
      </c>
      <c r="Q9421" s="7">
        <f>IF($I9421=1,(N9421-MAR1!$B$11)/MAR1!$D$11,(N9421-MAR1!$C$11)/MAR1!$E$11)</f>
        <v/>
      </c>
      <c r="R9421" s="7">
        <f>IF($I9421=1,(O9421-MAR1!$B$12)/MAR1!$D$12,(O9421-MAR1!$C$12)/MAR1!$E$12)</f>
        <v/>
      </c>
      <c r="S9421" s="7">
        <f>IF($I9421=1,(P9421-MAR1!$B$13)/MAR1!$D$13,(P9421-MAR1!$C$13)/MAR1!$E$13)</f>
        <v/>
      </c>
    </row>
    <row r="9422">
      <c r="A9422" s="5" t="n">
        <v>9421</v>
      </c>
      <c r="B9422" s="5" t="n">
        <v>26</v>
      </c>
      <c r="C9422" s="5" t="n">
        <v>296</v>
      </c>
      <c r="D9422" s="5" t="n">
        <v>10</v>
      </c>
      <c r="E9422" s="5" t="n">
        <v>0</v>
      </c>
      <c r="F9422" s="5" t="n">
        <v>29</v>
      </c>
      <c r="G9422" s="5" t="n">
        <v>16.5</v>
      </c>
      <c r="H9422" s="5" t="n">
        <v>15.36</v>
      </c>
      <c r="I9422" s="6">
        <f>IF(E9422&gt;=Markov!$B$3,1,0)</f>
        <v/>
      </c>
      <c r="J9422" s="6">
        <f>I9421</f>
        <v/>
      </c>
      <c r="K9422" s="7">
        <f>MAR1!$B$5+MAR1!$C$5*COS(2*PI()*$C9422/365)+MAR1!$D$5*SIN(2*PI()*$C9422/365)</f>
        <v/>
      </c>
      <c r="L9422" s="7">
        <f>MAR1!$B$6+MAR1!$C$6*COS(2*PI()*$C9422/365)+MAR1!$D$6*SIN(2*PI()*$C9422/365)</f>
        <v/>
      </c>
      <c r="M9422" s="7">
        <f>MAR1!$B$7+MAR1!$C$7*COS(2*PI()*$C9422/365)+MAR1!$D$7*SIN(2*PI()*$C9422/365)</f>
        <v/>
      </c>
      <c r="N9422" s="7">
        <f>F9422-K9422</f>
        <v/>
      </c>
      <c r="O9422" s="7">
        <f>G9422-L9422</f>
        <v/>
      </c>
      <c r="P9422" s="7">
        <f>H9422-M9422</f>
        <v/>
      </c>
      <c r="Q9422" s="7">
        <f>IF($I9422=1,(N9422-MAR1!$B$11)/MAR1!$D$11,(N9422-MAR1!$C$11)/MAR1!$E$11)</f>
        <v/>
      </c>
      <c r="R9422" s="7">
        <f>IF($I9422=1,(O9422-MAR1!$B$12)/MAR1!$D$12,(O9422-MAR1!$C$12)/MAR1!$E$12)</f>
        <v/>
      </c>
      <c r="S9422" s="7">
        <f>IF($I9422=1,(P9422-MAR1!$B$13)/MAR1!$D$13,(P9422-MAR1!$C$13)/MAR1!$E$13)</f>
        <v/>
      </c>
    </row>
    <row r="9423">
      <c r="A9423" s="5" t="n">
        <v>9422</v>
      </c>
      <c r="B9423" s="5" t="n">
        <v>26</v>
      </c>
      <c r="C9423" s="5" t="n">
        <v>297</v>
      </c>
      <c r="D9423" s="5" t="n">
        <v>10</v>
      </c>
      <c r="E9423" s="5" t="n">
        <v>0</v>
      </c>
      <c r="F9423" s="5" t="n">
        <v>26.2</v>
      </c>
      <c r="G9423" s="5" t="n">
        <v>16.4</v>
      </c>
      <c r="H9423" s="5" t="n">
        <v>8.84</v>
      </c>
      <c r="I9423" s="6">
        <f>IF(E9423&gt;=Markov!$B$3,1,0)</f>
        <v/>
      </c>
      <c r="J9423" s="6">
        <f>I9422</f>
        <v/>
      </c>
      <c r="K9423" s="7">
        <f>MAR1!$B$5+MAR1!$C$5*COS(2*PI()*$C9423/365)+MAR1!$D$5*SIN(2*PI()*$C9423/365)</f>
        <v/>
      </c>
      <c r="L9423" s="7">
        <f>MAR1!$B$6+MAR1!$C$6*COS(2*PI()*$C9423/365)+MAR1!$D$6*SIN(2*PI()*$C9423/365)</f>
        <v/>
      </c>
      <c r="M9423" s="7">
        <f>MAR1!$B$7+MAR1!$C$7*COS(2*PI()*$C9423/365)+MAR1!$D$7*SIN(2*PI()*$C9423/365)</f>
        <v/>
      </c>
      <c r="N9423" s="7">
        <f>F9423-K9423</f>
        <v/>
      </c>
      <c r="O9423" s="7">
        <f>G9423-L9423</f>
        <v/>
      </c>
      <c r="P9423" s="7">
        <f>H9423-M9423</f>
        <v/>
      </c>
      <c r="Q9423" s="7">
        <f>IF($I9423=1,(N9423-MAR1!$B$11)/MAR1!$D$11,(N9423-MAR1!$C$11)/MAR1!$E$11)</f>
        <v/>
      </c>
      <c r="R9423" s="7">
        <f>IF($I9423=1,(O9423-MAR1!$B$12)/MAR1!$D$12,(O9423-MAR1!$C$12)/MAR1!$E$12)</f>
        <v/>
      </c>
      <c r="S9423" s="7">
        <f>IF($I9423=1,(P9423-MAR1!$B$13)/MAR1!$D$13,(P9423-MAR1!$C$13)/MAR1!$E$13)</f>
        <v/>
      </c>
    </row>
    <row r="9424">
      <c r="A9424" s="5" t="n">
        <v>9423</v>
      </c>
      <c r="B9424" s="5" t="n">
        <v>26</v>
      </c>
      <c r="C9424" s="5" t="n">
        <v>298</v>
      </c>
      <c r="D9424" s="5" t="n">
        <v>10</v>
      </c>
      <c r="E9424" s="5" t="n">
        <v>0</v>
      </c>
      <c r="F9424" s="5" t="n">
        <v>28.8</v>
      </c>
      <c r="G9424" s="5" t="n">
        <v>17.1</v>
      </c>
      <c r="H9424" s="5" t="n">
        <v>15.95</v>
      </c>
      <c r="I9424" s="6">
        <f>IF(E9424&gt;=Markov!$B$3,1,0)</f>
        <v/>
      </c>
      <c r="J9424" s="6">
        <f>I9423</f>
        <v/>
      </c>
      <c r="K9424" s="7">
        <f>MAR1!$B$5+MAR1!$C$5*COS(2*PI()*$C9424/365)+MAR1!$D$5*SIN(2*PI()*$C9424/365)</f>
        <v/>
      </c>
      <c r="L9424" s="7">
        <f>MAR1!$B$6+MAR1!$C$6*COS(2*PI()*$C9424/365)+MAR1!$D$6*SIN(2*PI()*$C9424/365)</f>
        <v/>
      </c>
      <c r="M9424" s="7">
        <f>MAR1!$B$7+MAR1!$C$7*COS(2*PI()*$C9424/365)+MAR1!$D$7*SIN(2*PI()*$C9424/365)</f>
        <v/>
      </c>
      <c r="N9424" s="7">
        <f>F9424-K9424</f>
        <v/>
      </c>
      <c r="O9424" s="7">
        <f>G9424-L9424</f>
        <v/>
      </c>
      <c r="P9424" s="7">
        <f>H9424-M9424</f>
        <v/>
      </c>
      <c r="Q9424" s="7">
        <f>IF($I9424=1,(N9424-MAR1!$B$11)/MAR1!$D$11,(N9424-MAR1!$C$11)/MAR1!$E$11)</f>
        <v/>
      </c>
      <c r="R9424" s="7">
        <f>IF($I9424=1,(O9424-MAR1!$B$12)/MAR1!$D$12,(O9424-MAR1!$C$12)/MAR1!$E$12)</f>
        <v/>
      </c>
      <c r="S9424" s="7">
        <f>IF($I9424=1,(P9424-MAR1!$B$13)/MAR1!$D$13,(P9424-MAR1!$C$13)/MAR1!$E$13)</f>
        <v/>
      </c>
    </row>
    <row r="9425">
      <c r="A9425" s="5" t="n">
        <v>9424</v>
      </c>
      <c r="B9425" s="5" t="n">
        <v>26</v>
      </c>
      <c r="C9425" s="5" t="n">
        <v>299</v>
      </c>
      <c r="D9425" s="5" t="n">
        <v>10</v>
      </c>
      <c r="E9425" s="5" t="n">
        <v>0</v>
      </c>
      <c r="F9425" s="5" t="n">
        <v>29.7</v>
      </c>
      <c r="G9425" s="5" t="n">
        <v>16.6</v>
      </c>
      <c r="H9425" s="5" t="n">
        <v>15.88</v>
      </c>
      <c r="I9425" s="6">
        <f>IF(E9425&gt;=Markov!$B$3,1,0)</f>
        <v/>
      </c>
      <c r="J9425" s="6">
        <f>I9424</f>
        <v/>
      </c>
      <c r="K9425" s="7">
        <f>MAR1!$B$5+MAR1!$C$5*COS(2*PI()*$C9425/365)+MAR1!$D$5*SIN(2*PI()*$C9425/365)</f>
        <v/>
      </c>
      <c r="L9425" s="7">
        <f>MAR1!$B$6+MAR1!$C$6*COS(2*PI()*$C9425/365)+MAR1!$D$6*SIN(2*PI()*$C9425/365)</f>
        <v/>
      </c>
      <c r="M9425" s="7">
        <f>MAR1!$B$7+MAR1!$C$7*COS(2*PI()*$C9425/365)+MAR1!$D$7*SIN(2*PI()*$C9425/365)</f>
        <v/>
      </c>
      <c r="N9425" s="7">
        <f>F9425-K9425</f>
        <v/>
      </c>
      <c r="O9425" s="7">
        <f>G9425-L9425</f>
        <v/>
      </c>
      <c r="P9425" s="7">
        <f>H9425-M9425</f>
        <v/>
      </c>
      <c r="Q9425" s="7">
        <f>IF($I9425=1,(N9425-MAR1!$B$11)/MAR1!$D$11,(N9425-MAR1!$C$11)/MAR1!$E$11)</f>
        <v/>
      </c>
      <c r="R9425" s="7">
        <f>IF($I9425=1,(O9425-MAR1!$B$12)/MAR1!$D$12,(O9425-MAR1!$C$12)/MAR1!$E$12)</f>
        <v/>
      </c>
      <c r="S9425" s="7">
        <f>IF($I9425=1,(P9425-MAR1!$B$13)/MAR1!$D$13,(P9425-MAR1!$C$13)/MAR1!$E$13)</f>
        <v/>
      </c>
    </row>
    <row r="9426">
      <c r="A9426" s="5" t="n">
        <v>9425</v>
      </c>
      <c r="B9426" s="5" t="n">
        <v>26</v>
      </c>
      <c r="C9426" s="5" t="n">
        <v>300</v>
      </c>
      <c r="D9426" s="5" t="n">
        <v>10</v>
      </c>
      <c r="E9426" s="5" t="n">
        <v>0</v>
      </c>
      <c r="F9426" s="5" t="n">
        <v>27.2</v>
      </c>
      <c r="G9426" s="5" t="n">
        <v>16.6</v>
      </c>
      <c r="H9426" s="5" t="n">
        <v>17.51</v>
      </c>
      <c r="I9426" s="6">
        <f>IF(E9426&gt;=Markov!$B$3,1,0)</f>
        <v/>
      </c>
      <c r="J9426" s="6">
        <f>I9425</f>
        <v/>
      </c>
      <c r="K9426" s="7">
        <f>MAR1!$B$5+MAR1!$C$5*COS(2*PI()*$C9426/365)+MAR1!$D$5*SIN(2*PI()*$C9426/365)</f>
        <v/>
      </c>
      <c r="L9426" s="7">
        <f>MAR1!$B$6+MAR1!$C$6*COS(2*PI()*$C9426/365)+MAR1!$D$6*SIN(2*PI()*$C9426/365)</f>
        <v/>
      </c>
      <c r="M9426" s="7">
        <f>MAR1!$B$7+MAR1!$C$7*COS(2*PI()*$C9426/365)+MAR1!$D$7*SIN(2*PI()*$C9426/365)</f>
        <v/>
      </c>
      <c r="N9426" s="7">
        <f>F9426-K9426</f>
        <v/>
      </c>
      <c r="O9426" s="7">
        <f>G9426-L9426</f>
        <v/>
      </c>
      <c r="P9426" s="7">
        <f>H9426-M9426</f>
        <v/>
      </c>
      <c r="Q9426" s="7">
        <f>IF($I9426=1,(N9426-MAR1!$B$11)/MAR1!$D$11,(N9426-MAR1!$C$11)/MAR1!$E$11)</f>
        <v/>
      </c>
      <c r="R9426" s="7">
        <f>IF($I9426=1,(O9426-MAR1!$B$12)/MAR1!$D$12,(O9426-MAR1!$C$12)/MAR1!$E$12)</f>
        <v/>
      </c>
      <c r="S9426" s="7">
        <f>IF($I9426=1,(P9426-MAR1!$B$13)/MAR1!$D$13,(P9426-MAR1!$C$13)/MAR1!$E$13)</f>
        <v/>
      </c>
    </row>
    <row r="9427">
      <c r="A9427" s="5" t="n">
        <v>9426</v>
      </c>
      <c r="B9427" s="5" t="n">
        <v>26</v>
      </c>
      <c r="C9427" s="5" t="n">
        <v>301</v>
      </c>
      <c r="D9427" s="5" t="n">
        <v>10</v>
      </c>
      <c r="E9427" s="5" t="n">
        <v>0</v>
      </c>
      <c r="F9427" s="5" t="n">
        <v>29.5</v>
      </c>
      <c r="G9427" s="5" t="n">
        <v>16</v>
      </c>
      <c r="H9427" s="5" t="n">
        <v>13.08</v>
      </c>
      <c r="I9427" s="6">
        <f>IF(E9427&gt;=Markov!$B$3,1,0)</f>
        <v/>
      </c>
      <c r="J9427" s="6">
        <f>I9426</f>
        <v/>
      </c>
      <c r="K9427" s="7">
        <f>MAR1!$B$5+MAR1!$C$5*COS(2*PI()*$C9427/365)+MAR1!$D$5*SIN(2*PI()*$C9427/365)</f>
        <v/>
      </c>
      <c r="L9427" s="7">
        <f>MAR1!$B$6+MAR1!$C$6*COS(2*PI()*$C9427/365)+MAR1!$D$6*SIN(2*PI()*$C9427/365)</f>
        <v/>
      </c>
      <c r="M9427" s="7">
        <f>MAR1!$B$7+MAR1!$C$7*COS(2*PI()*$C9427/365)+MAR1!$D$7*SIN(2*PI()*$C9427/365)</f>
        <v/>
      </c>
      <c r="N9427" s="7">
        <f>F9427-K9427</f>
        <v/>
      </c>
      <c r="O9427" s="7">
        <f>G9427-L9427</f>
        <v/>
      </c>
      <c r="P9427" s="7">
        <f>H9427-M9427</f>
        <v/>
      </c>
      <c r="Q9427" s="7">
        <f>IF($I9427=1,(N9427-MAR1!$B$11)/MAR1!$D$11,(N9427-MAR1!$C$11)/MAR1!$E$11)</f>
        <v/>
      </c>
      <c r="R9427" s="7">
        <f>IF($I9427=1,(O9427-MAR1!$B$12)/MAR1!$D$12,(O9427-MAR1!$C$12)/MAR1!$E$12)</f>
        <v/>
      </c>
      <c r="S9427" s="7">
        <f>IF($I9427=1,(P9427-MAR1!$B$13)/MAR1!$D$13,(P9427-MAR1!$C$13)/MAR1!$E$13)</f>
        <v/>
      </c>
    </row>
    <row r="9428">
      <c r="A9428" s="5" t="n">
        <v>9427</v>
      </c>
      <c r="B9428" s="5" t="n">
        <v>26</v>
      </c>
      <c r="C9428" s="5" t="n">
        <v>302</v>
      </c>
      <c r="D9428" s="5" t="n">
        <v>10</v>
      </c>
      <c r="E9428" s="5" t="n">
        <v>0</v>
      </c>
      <c r="F9428" s="5" t="n">
        <v>30.1</v>
      </c>
      <c r="G9428" s="5" t="n">
        <v>17.2</v>
      </c>
      <c r="H9428" s="5" t="n">
        <v>12.07</v>
      </c>
      <c r="I9428" s="6">
        <f>IF(E9428&gt;=Markov!$B$3,1,0)</f>
        <v/>
      </c>
      <c r="J9428" s="6">
        <f>I9427</f>
        <v/>
      </c>
      <c r="K9428" s="7">
        <f>MAR1!$B$5+MAR1!$C$5*COS(2*PI()*$C9428/365)+MAR1!$D$5*SIN(2*PI()*$C9428/365)</f>
        <v/>
      </c>
      <c r="L9428" s="7">
        <f>MAR1!$B$6+MAR1!$C$6*COS(2*PI()*$C9428/365)+MAR1!$D$6*SIN(2*PI()*$C9428/365)</f>
        <v/>
      </c>
      <c r="M9428" s="7">
        <f>MAR1!$B$7+MAR1!$C$7*COS(2*PI()*$C9428/365)+MAR1!$D$7*SIN(2*PI()*$C9428/365)</f>
        <v/>
      </c>
      <c r="N9428" s="7">
        <f>F9428-K9428</f>
        <v/>
      </c>
      <c r="O9428" s="7">
        <f>G9428-L9428</f>
        <v/>
      </c>
      <c r="P9428" s="7">
        <f>H9428-M9428</f>
        <v/>
      </c>
      <c r="Q9428" s="7">
        <f>IF($I9428=1,(N9428-MAR1!$B$11)/MAR1!$D$11,(N9428-MAR1!$C$11)/MAR1!$E$11)</f>
        <v/>
      </c>
      <c r="R9428" s="7">
        <f>IF($I9428=1,(O9428-MAR1!$B$12)/MAR1!$D$12,(O9428-MAR1!$C$12)/MAR1!$E$12)</f>
        <v/>
      </c>
      <c r="S9428" s="7">
        <f>IF($I9428=1,(P9428-MAR1!$B$13)/MAR1!$D$13,(P9428-MAR1!$C$13)/MAR1!$E$13)</f>
        <v/>
      </c>
    </row>
    <row r="9429">
      <c r="A9429" s="5" t="n">
        <v>9428</v>
      </c>
      <c r="B9429" s="5" t="n">
        <v>26</v>
      </c>
      <c r="C9429" s="5" t="n">
        <v>303</v>
      </c>
      <c r="D9429" s="5" t="n">
        <v>10</v>
      </c>
      <c r="E9429" s="5" t="n">
        <v>0</v>
      </c>
      <c r="F9429" s="5" t="n">
        <v>27.6</v>
      </c>
      <c r="G9429" s="5" t="n">
        <v>15.5</v>
      </c>
      <c r="H9429" s="5" t="n">
        <v>10.25</v>
      </c>
      <c r="I9429" s="6">
        <f>IF(E9429&gt;=Markov!$B$3,1,0)</f>
        <v/>
      </c>
      <c r="J9429" s="6">
        <f>I9428</f>
        <v/>
      </c>
      <c r="K9429" s="7">
        <f>MAR1!$B$5+MAR1!$C$5*COS(2*PI()*$C9429/365)+MAR1!$D$5*SIN(2*PI()*$C9429/365)</f>
        <v/>
      </c>
      <c r="L9429" s="7">
        <f>MAR1!$B$6+MAR1!$C$6*COS(2*PI()*$C9429/365)+MAR1!$D$6*SIN(2*PI()*$C9429/365)</f>
        <v/>
      </c>
      <c r="M9429" s="7">
        <f>MAR1!$B$7+MAR1!$C$7*COS(2*PI()*$C9429/365)+MAR1!$D$7*SIN(2*PI()*$C9429/365)</f>
        <v/>
      </c>
      <c r="N9429" s="7">
        <f>F9429-K9429</f>
        <v/>
      </c>
      <c r="O9429" s="7">
        <f>G9429-L9429</f>
        <v/>
      </c>
      <c r="P9429" s="7">
        <f>H9429-M9429</f>
        <v/>
      </c>
      <c r="Q9429" s="7">
        <f>IF($I9429=1,(N9429-MAR1!$B$11)/MAR1!$D$11,(N9429-MAR1!$C$11)/MAR1!$E$11)</f>
        <v/>
      </c>
      <c r="R9429" s="7">
        <f>IF($I9429=1,(O9429-MAR1!$B$12)/MAR1!$D$12,(O9429-MAR1!$C$12)/MAR1!$E$12)</f>
        <v/>
      </c>
      <c r="S9429" s="7">
        <f>IF($I9429=1,(P9429-MAR1!$B$13)/MAR1!$D$13,(P9429-MAR1!$C$13)/MAR1!$E$13)</f>
        <v/>
      </c>
    </row>
    <row r="9430">
      <c r="A9430" s="5" t="n">
        <v>9429</v>
      </c>
      <c r="B9430" s="5" t="n">
        <v>26</v>
      </c>
      <c r="C9430" s="5" t="n">
        <v>304</v>
      </c>
      <c r="D9430" s="5" t="n">
        <v>10</v>
      </c>
      <c r="E9430" s="5" t="n">
        <v>0</v>
      </c>
      <c r="F9430" s="5" t="n">
        <v>27.4</v>
      </c>
      <c r="G9430" s="5" t="n">
        <v>16.7</v>
      </c>
      <c r="H9430" s="5" t="n">
        <v>6.1</v>
      </c>
      <c r="I9430" s="6">
        <f>IF(E9430&gt;=Markov!$B$3,1,0)</f>
        <v/>
      </c>
      <c r="J9430" s="6">
        <f>I9429</f>
        <v/>
      </c>
      <c r="K9430" s="7">
        <f>MAR1!$B$5+MAR1!$C$5*COS(2*PI()*$C9430/365)+MAR1!$D$5*SIN(2*PI()*$C9430/365)</f>
        <v/>
      </c>
      <c r="L9430" s="7">
        <f>MAR1!$B$6+MAR1!$C$6*COS(2*PI()*$C9430/365)+MAR1!$D$6*SIN(2*PI()*$C9430/365)</f>
        <v/>
      </c>
      <c r="M9430" s="7">
        <f>MAR1!$B$7+MAR1!$C$7*COS(2*PI()*$C9430/365)+MAR1!$D$7*SIN(2*PI()*$C9430/365)</f>
        <v/>
      </c>
      <c r="N9430" s="7">
        <f>F9430-K9430</f>
        <v/>
      </c>
      <c r="O9430" s="7">
        <f>G9430-L9430</f>
        <v/>
      </c>
      <c r="P9430" s="7">
        <f>H9430-M9430</f>
        <v/>
      </c>
      <c r="Q9430" s="7">
        <f>IF($I9430=1,(N9430-MAR1!$B$11)/MAR1!$D$11,(N9430-MAR1!$C$11)/MAR1!$E$11)</f>
        <v/>
      </c>
      <c r="R9430" s="7">
        <f>IF($I9430=1,(O9430-MAR1!$B$12)/MAR1!$D$12,(O9430-MAR1!$C$12)/MAR1!$E$12)</f>
        <v/>
      </c>
      <c r="S9430" s="7">
        <f>IF($I9430=1,(P9430-MAR1!$B$13)/MAR1!$D$13,(P9430-MAR1!$C$13)/MAR1!$E$13)</f>
        <v/>
      </c>
    </row>
    <row r="9431">
      <c r="A9431" s="5" t="n">
        <v>9430</v>
      </c>
      <c r="B9431" s="5" t="n">
        <v>26</v>
      </c>
      <c r="C9431" s="5" t="n">
        <v>305</v>
      </c>
      <c r="D9431" s="5" t="n">
        <v>11</v>
      </c>
      <c r="E9431" s="5" t="n">
        <v>0</v>
      </c>
      <c r="F9431" s="5" t="n">
        <v>27.4</v>
      </c>
      <c r="G9431" s="5" t="n">
        <v>17.3</v>
      </c>
      <c r="H9431" s="5" t="n">
        <v>10.36</v>
      </c>
      <c r="I9431" s="6">
        <f>IF(E9431&gt;=Markov!$B$3,1,0)</f>
        <v/>
      </c>
      <c r="J9431" s="6">
        <f>I9430</f>
        <v/>
      </c>
      <c r="K9431" s="7">
        <f>MAR1!$B$5+MAR1!$C$5*COS(2*PI()*$C9431/365)+MAR1!$D$5*SIN(2*PI()*$C9431/365)</f>
        <v/>
      </c>
      <c r="L9431" s="7">
        <f>MAR1!$B$6+MAR1!$C$6*COS(2*PI()*$C9431/365)+MAR1!$D$6*SIN(2*PI()*$C9431/365)</f>
        <v/>
      </c>
      <c r="M9431" s="7">
        <f>MAR1!$B$7+MAR1!$C$7*COS(2*PI()*$C9431/365)+MAR1!$D$7*SIN(2*PI()*$C9431/365)</f>
        <v/>
      </c>
      <c r="N9431" s="7">
        <f>F9431-K9431</f>
        <v/>
      </c>
      <c r="O9431" s="7">
        <f>G9431-L9431</f>
        <v/>
      </c>
      <c r="P9431" s="7">
        <f>H9431-M9431</f>
        <v/>
      </c>
      <c r="Q9431" s="7">
        <f>IF($I9431=1,(N9431-MAR1!$B$11)/MAR1!$D$11,(N9431-MAR1!$C$11)/MAR1!$E$11)</f>
        <v/>
      </c>
      <c r="R9431" s="7">
        <f>IF($I9431=1,(O9431-MAR1!$B$12)/MAR1!$D$12,(O9431-MAR1!$C$12)/MAR1!$E$12)</f>
        <v/>
      </c>
      <c r="S9431" s="7">
        <f>IF($I9431=1,(P9431-MAR1!$B$13)/MAR1!$D$13,(P9431-MAR1!$C$13)/MAR1!$E$13)</f>
        <v/>
      </c>
    </row>
    <row r="9432">
      <c r="A9432" s="5" t="n">
        <v>9431</v>
      </c>
      <c r="B9432" s="5" t="n">
        <v>26</v>
      </c>
      <c r="C9432" s="5" t="n">
        <v>306</v>
      </c>
      <c r="D9432" s="5" t="n">
        <v>11</v>
      </c>
      <c r="E9432" s="5" t="n">
        <v>0</v>
      </c>
      <c r="F9432" s="5" t="n">
        <v>24</v>
      </c>
      <c r="G9432" s="5" t="n">
        <v>16.6</v>
      </c>
      <c r="H9432" s="5" t="n">
        <v>12.87</v>
      </c>
      <c r="I9432" s="6">
        <f>IF(E9432&gt;=Markov!$B$3,1,0)</f>
        <v/>
      </c>
      <c r="J9432" s="6">
        <f>I9431</f>
        <v/>
      </c>
      <c r="K9432" s="7">
        <f>MAR1!$B$5+MAR1!$C$5*COS(2*PI()*$C9432/365)+MAR1!$D$5*SIN(2*PI()*$C9432/365)</f>
        <v/>
      </c>
      <c r="L9432" s="7">
        <f>MAR1!$B$6+MAR1!$C$6*COS(2*PI()*$C9432/365)+MAR1!$D$6*SIN(2*PI()*$C9432/365)</f>
        <v/>
      </c>
      <c r="M9432" s="7">
        <f>MAR1!$B$7+MAR1!$C$7*COS(2*PI()*$C9432/365)+MAR1!$D$7*SIN(2*PI()*$C9432/365)</f>
        <v/>
      </c>
      <c r="N9432" s="7">
        <f>F9432-K9432</f>
        <v/>
      </c>
      <c r="O9432" s="7">
        <f>G9432-L9432</f>
        <v/>
      </c>
      <c r="P9432" s="7">
        <f>H9432-M9432</f>
        <v/>
      </c>
      <c r="Q9432" s="7">
        <f>IF($I9432=1,(N9432-MAR1!$B$11)/MAR1!$D$11,(N9432-MAR1!$C$11)/MAR1!$E$11)</f>
        <v/>
      </c>
      <c r="R9432" s="7">
        <f>IF($I9432=1,(O9432-MAR1!$B$12)/MAR1!$D$12,(O9432-MAR1!$C$12)/MAR1!$E$12)</f>
        <v/>
      </c>
      <c r="S9432" s="7">
        <f>IF($I9432=1,(P9432-MAR1!$B$13)/MAR1!$D$13,(P9432-MAR1!$C$13)/MAR1!$E$13)</f>
        <v/>
      </c>
    </row>
    <row r="9433">
      <c r="A9433" s="5" t="n">
        <v>9432</v>
      </c>
      <c r="B9433" s="5" t="n">
        <v>26</v>
      </c>
      <c r="C9433" s="5" t="n">
        <v>307</v>
      </c>
      <c r="D9433" s="5" t="n">
        <v>11</v>
      </c>
      <c r="E9433" s="5" t="n">
        <v>0</v>
      </c>
      <c r="F9433" s="5" t="n">
        <v>27.2</v>
      </c>
      <c r="G9433" s="5" t="n">
        <v>15.9</v>
      </c>
      <c r="H9433" s="5" t="n">
        <v>14.63</v>
      </c>
      <c r="I9433" s="6">
        <f>IF(E9433&gt;=Markov!$B$3,1,0)</f>
        <v/>
      </c>
      <c r="J9433" s="6">
        <f>I9432</f>
        <v/>
      </c>
      <c r="K9433" s="7">
        <f>MAR1!$B$5+MAR1!$C$5*COS(2*PI()*$C9433/365)+MAR1!$D$5*SIN(2*PI()*$C9433/365)</f>
        <v/>
      </c>
      <c r="L9433" s="7">
        <f>MAR1!$B$6+MAR1!$C$6*COS(2*PI()*$C9433/365)+MAR1!$D$6*SIN(2*PI()*$C9433/365)</f>
        <v/>
      </c>
      <c r="M9433" s="7">
        <f>MAR1!$B$7+MAR1!$C$7*COS(2*PI()*$C9433/365)+MAR1!$D$7*SIN(2*PI()*$C9433/365)</f>
        <v/>
      </c>
      <c r="N9433" s="7">
        <f>F9433-K9433</f>
        <v/>
      </c>
      <c r="O9433" s="7">
        <f>G9433-L9433</f>
        <v/>
      </c>
      <c r="P9433" s="7">
        <f>H9433-M9433</f>
        <v/>
      </c>
      <c r="Q9433" s="7">
        <f>IF($I9433=1,(N9433-MAR1!$B$11)/MAR1!$D$11,(N9433-MAR1!$C$11)/MAR1!$E$11)</f>
        <v/>
      </c>
      <c r="R9433" s="7">
        <f>IF($I9433=1,(O9433-MAR1!$B$12)/MAR1!$D$12,(O9433-MAR1!$C$12)/MAR1!$E$12)</f>
        <v/>
      </c>
      <c r="S9433" s="7">
        <f>IF($I9433=1,(P9433-MAR1!$B$13)/MAR1!$D$13,(P9433-MAR1!$C$13)/MAR1!$E$13)</f>
        <v/>
      </c>
    </row>
    <row r="9434">
      <c r="A9434" s="5" t="n">
        <v>9433</v>
      </c>
      <c r="B9434" s="5" t="n">
        <v>26</v>
      </c>
      <c r="C9434" s="5" t="n">
        <v>308</v>
      </c>
      <c r="D9434" s="5" t="n">
        <v>11</v>
      </c>
      <c r="E9434" s="5" t="n">
        <v>0</v>
      </c>
      <c r="F9434" s="5" t="n">
        <v>27.9</v>
      </c>
      <c r="G9434" s="5" t="n">
        <v>14.7</v>
      </c>
      <c r="H9434" s="5" t="n">
        <v>15.79</v>
      </c>
      <c r="I9434" s="6">
        <f>IF(E9434&gt;=Markov!$B$3,1,0)</f>
        <v/>
      </c>
      <c r="J9434" s="6">
        <f>I9433</f>
        <v/>
      </c>
      <c r="K9434" s="7">
        <f>MAR1!$B$5+MAR1!$C$5*COS(2*PI()*$C9434/365)+MAR1!$D$5*SIN(2*PI()*$C9434/365)</f>
        <v/>
      </c>
      <c r="L9434" s="7">
        <f>MAR1!$B$6+MAR1!$C$6*COS(2*PI()*$C9434/365)+MAR1!$D$6*SIN(2*PI()*$C9434/365)</f>
        <v/>
      </c>
      <c r="M9434" s="7">
        <f>MAR1!$B$7+MAR1!$C$7*COS(2*PI()*$C9434/365)+MAR1!$D$7*SIN(2*PI()*$C9434/365)</f>
        <v/>
      </c>
      <c r="N9434" s="7">
        <f>F9434-K9434</f>
        <v/>
      </c>
      <c r="O9434" s="7">
        <f>G9434-L9434</f>
        <v/>
      </c>
      <c r="P9434" s="7">
        <f>H9434-M9434</f>
        <v/>
      </c>
      <c r="Q9434" s="7">
        <f>IF($I9434=1,(N9434-MAR1!$B$11)/MAR1!$D$11,(N9434-MAR1!$C$11)/MAR1!$E$11)</f>
        <v/>
      </c>
      <c r="R9434" s="7">
        <f>IF($I9434=1,(O9434-MAR1!$B$12)/MAR1!$D$12,(O9434-MAR1!$C$12)/MAR1!$E$12)</f>
        <v/>
      </c>
      <c r="S9434" s="7">
        <f>IF($I9434=1,(P9434-MAR1!$B$13)/MAR1!$D$13,(P9434-MAR1!$C$13)/MAR1!$E$13)</f>
        <v/>
      </c>
    </row>
    <row r="9435">
      <c r="A9435" s="5" t="n">
        <v>9434</v>
      </c>
      <c r="B9435" s="5" t="n">
        <v>26</v>
      </c>
      <c r="C9435" s="5" t="n">
        <v>309</v>
      </c>
      <c r="D9435" s="5" t="n">
        <v>11</v>
      </c>
      <c r="E9435" s="5" t="n">
        <v>0</v>
      </c>
      <c r="F9435" s="5" t="n">
        <v>27.7</v>
      </c>
      <c r="G9435" s="5" t="n">
        <v>16</v>
      </c>
      <c r="H9435" s="5" t="n">
        <v>17.69</v>
      </c>
      <c r="I9435" s="6">
        <f>IF(E9435&gt;=Markov!$B$3,1,0)</f>
        <v/>
      </c>
      <c r="J9435" s="6">
        <f>I9434</f>
        <v/>
      </c>
      <c r="K9435" s="7">
        <f>MAR1!$B$5+MAR1!$C$5*COS(2*PI()*$C9435/365)+MAR1!$D$5*SIN(2*PI()*$C9435/365)</f>
        <v/>
      </c>
      <c r="L9435" s="7">
        <f>MAR1!$B$6+MAR1!$C$6*COS(2*PI()*$C9435/365)+MAR1!$D$6*SIN(2*PI()*$C9435/365)</f>
        <v/>
      </c>
      <c r="M9435" s="7">
        <f>MAR1!$B$7+MAR1!$C$7*COS(2*PI()*$C9435/365)+MAR1!$D$7*SIN(2*PI()*$C9435/365)</f>
        <v/>
      </c>
      <c r="N9435" s="7">
        <f>F9435-K9435</f>
        <v/>
      </c>
      <c r="O9435" s="7">
        <f>G9435-L9435</f>
        <v/>
      </c>
      <c r="P9435" s="7">
        <f>H9435-M9435</f>
        <v/>
      </c>
      <c r="Q9435" s="7">
        <f>IF($I9435=1,(N9435-MAR1!$B$11)/MAR1!$D$11,(N9435-MAR1!$C$11)/MAR1!$E$11)</f>
        <v/>
      </c>
      <c r="R9435" s="7">
        <f>IF($I9435=1,(O9435-MAR1!$B$12)/MAR1!$D$12,(O9435-MAR1!$C$12)/MAR1!$E$12)</f>
        <v/>
      </c>
      <c r="S9435" s="7">
        <f>IF($I9435=1,(P9435-MAR1!$B$13)/MAR1!$D$13,(P9435-MAR1!$C$13)/MAR1!$E$13)</f>
        <v/>
      </c>
    </row>
    <row r="9436">
      <c r="A9436" s="5" t="n">
        <v>9435</v>
      </c>
      <c r="B9436" s="5" t="n">
        <v>26</v>
      </c>
      <c r="C9436" s="5" t="n">
        <v>310</v>
      </c>
      <c r="D9436" s="5" t="n">
        <v>11</v>
      </c>
      <c r="E9436" s="5" t="n">
        <v>0</v>
      </c>
      <c r="F9436" s="5" t="n">
        <v>28.5</v>
      </c>
      <c r="G9436" s="5" t="n">
        <v>14.5</v>
      </c>
      <c r="H9436" s="5" t="n">
        <v>19.75</v>
      </c>
      <c r="I9436" s="6">
        <f>IF(E9436&gt;=Markov!$B$3,1,0)</f>
        <v/>
      </c>
      <c r="J9436" s="6">
        <f>I9435</f>
        <v/>
      </c>
      <c r="K9436" s="7">
        <f>MAR1!$B$5+MAR1!$C$5*COS(2*PI()*$C9436/365)+MAR1!$D$5*SIN(2*PI()*$C9436/365)</f>
        <v/>
      </c>
      <c r="L9436" s="7">
        <f>MAR1!$B$6+MAR1!$C$6*COS(2*PI()*$C9436/365)+MAR1!$D$6*SIN(2*PI()*$C9436/365)</f>
        <v/>
      </c>
      <c r="M9436" s="7">
        <f>MAR1!$B$7+MAR1!$C$7*COS(2*PI()*$C9436/365)+MAR1!$D$7*SIN(2*PI()*$C9436/365)</f>
        <v/>
      </c>
      <c r="N9436" s="7">
        <f>F9436-K9436</f>
        <v/>
      </c>
      <c r="O9436" s="7">
        <f>G9436-L9436</f>
        <v/>
      </c>
      <c r="P9436" s="7">
        <f>H9436-M9436</f>
        <v/>
      </c>
      <c r="Q9436" s="7">
        <f>IF($I9436=1,(N9436-MAR1!$B$11)/MAR1!$D$11,(N9436-MAR1!$C$11)/MAR1!$E$11)</f>
        <v/>
      </c>
      <c r="R9436" s="7">
        <f>IF($I9436=1,(O9436-MAR1!$B$12)/MAR1!$D$12,(O9436-MAR1!$C$12)/MAR1!$E$12)</f>
        <v/>
      </c>
      <c r="S9436" s="7">
        <f>IF($I9436=1,(P9436-MAR1!$B$13)/MAR1!$D$13,(P9436-MAR1!$C$13)/MAR1!$E$13)</f>
        <v/>
      </c>
    </row>
    <row r="9437">
      <c r="A9437" s="5" t="n">
        <v>9436</v>
      </c>
      <c r="B9437" s="5" t="n">
        <v>26</v>
      </c>
      <c r="C9437" s="5" t="n">
        <v>311</v>
      </c>
      <c r="D9437" s="5" t="n">
        <v>11</v>
      </c>
      <c r="E9437" s="5" t="n">
        <v>13.1</v>
      </c>
      <c r="F9437" s="5" t="n">
        <v>24.3</v>
      </c>
      <c r="G9437" s="5" t="n">
        <v>14</v>
      </c>
      <c r="H9437" s="5" t="n">
        <v>12.39</v>
      </c>
      <c r="I9437" s="6">
        <f>IF(E9437&gt;=Markov!$B$3,1,0)</f>
        <v/>
      </c>
      <c r="J9437" s="6">
        <f>I9436</f>
        <v/>
      </c>
      <c r="K9437" s="7">
        <f>MAR1!$B$5+MAR1!$C$5*COS(2*PI()*$C9437/365)+MAR1!$D$5*SIN(2*PI()*$C9437/365)</f>
        <v/>
      </c>
      <c r="L9437" s="7">
        <f>MAR1!$B$6+MAR1!$C$6*COS(2*PI()*$C9437/365)+MAR1!$D$6*SIN(2*PI()*$C9437/365)</f>
        <v/>
      </c>
      <c r="M9437" s="7">
        <f>MAR1!$B$7+MAR1!$C$7*COS(2*PI()*$C9437/365)+MAR1!$D$7*SIN(2*PI()*$C9437/365)</f>
        <v/>
      </c>
      <c r="N9437" s="7">
        <f>F9437-K9437</f>
        <v/>
      </c>
      <c r="O9437" s="7">
        <f>G9437-L9437</f>
        <v/>
      </c>
      <c r="P9437" s="7">
        <f>H9437-M9437</f>
        <v/>
      </c>
      <c r="Q9437" s="7">
        <f>IF($I9437=1,(N9437-MAR1!$B$11)/MAR1!$D$11,(N9437-MAR1!$C$11)/MAR1!$E$11)</f>
        <v/>
      </c>
      <c r="R9437" s="7">
        <f>IF($I9437=1,(O9437-MAR1!$B$12)/MAR1!$D$12,(O9437-MAR1!$C$12)/MAR1!$E$12)</f>
        <v/>
      </c>
      <c r="S9437" s="7">
        <f>IF($I9437=1,(P9437-MAR1!$B$13)/MAR1!$D$13,(P9437-MAR1!$C$13)/MAR1!$E$13)</f>
        <v/>
      </c>
    </row>
    <row r="9438">
      <c r="A9438" s="5" t="n">
        <v>9437</v>
      </c>
      <c r="B9438" s="5" t="n">
        <v>26</v>
      </c>
      <c r="C9438" s="5" t="n">
        <v>312</v>
      </c>
      <c r="D9438" s="5" t="n">
        <v>11</v>
      </c>
      <c r="E9438" s="5" t="n">
        <v>0</v>
      </c>
      <c r="F9438" s="5" t="n">
        <v>27</v>
      </c>
      <c r="G9438" s="5" t="n">
        <v>17.2</v>
      </c>
      <c r="H9438" s="5" t="n">
        <v>16.04</v>
      </c>
      <c r="I9438" s="6">
        <f>IF(E9438&gt;=Markov!$B$3,1,0)</f>
        <v/>
      </c>
      <c r="J9438" s="6">
        <f>I9437</f>
        <v/>
      </c>
      <c r="K9438" s="7">
        <f>MAR1!$B$5+MAR1!$C$5*COS(2*PI()*$C9438/365)+MAR1!$D$5*SIN(2*PI()*$C9438/365)</f>
        <v/>
      </c>
      <c r="L9438" s="7">
        <f>MAR1!$B$6+MAR1!$C$6*COS(2*PI()*$C9438/365)+MAR1!$D$6*SIN(2*PI()*$C9438/365)</f>
        <v/>
      </c>
      <c r="M9438" s="7">
        <f>MAR1!$B$7+MAR1!$C$7*COS(2*PI()*$C9438/365)+MAR1!$D$7*SIN(2*PI()*$C9438/365)</f>
        <v/>
      </c>
      <c r="N9438" s="7">
        <f>F9438-K9438</f>
        <v/>
      </c>
      <c r="O9438" s="7">
        <f>G9438-L9438</f>
        <v/>
      </c>
      <c r="P9438" s="7">
        <f>H9438-M9438</f>
        <v/>
      </c>
      <c r="Q9438" s="7">
        <f>IF($I9438=1,(N9438-MAR1!$B$11)/MAR1!$D$11,(N9438-MAR1!$C$11)/MAR1!$E$11)</f>
        <v/>
      </c>
      <c r="R9438" s="7">
        <f>IF($I9438=1,(O9438-MAR1!$B$12)/MAR1!$D$12,(O9438-MAR1!$C$12)/MAR1!$E$12)</f>
        <v/>
      </c>
      <c r="S9438" s="7">
        <f>IF($I9438=1,(P9438-MAR1!$B$13)/MAR1!$D$13,(P9438-MAR1!$C$13)/MAR1!$E$13)</f>
        <v/>
      </c>
    </row>
    <row r="9439">
      <c r="A9439" s="5" t="n">
        <v>9438</v>
      </c>
      <c r="B9439" s="5" t="n">
        <v>26</v>
      </c>
      <c r="C9439" s="5" t="n">
        <v>313</v>
      </c>
      <c r="D9439" s="5" t="n">
        <v>11</v>
      </c>
      <c r="E9439" s="5" t="n">
        <v>0</v>
      </c>
      <c r="F9439" s="5" t="n">
        <v>25.6</v>
      </c>
      <c r="G9439" s="5" t="n">
        <v>15.2</v>
      </c>
      <c r="H9439" s="5" t="n">
        <v>12.71</v>
      </c>
      <c r="I9439" s="6">
        <f>IF(E9439&gt;=Markov!$B$3,1,0)</f>
        <v/>
      </c>
      <c r="J9439" s="6">
        <f>I9438</f>
        <v/>
      </c>
      <c r="K9439" s="7">
        <f>MAR1!$B$5+MAR1!$C$5*COS(2*PI()*$C9439/365)+MAR1!$D$5*SIN(2*PI()*$C9439/365)</f>
        <v/>
      </c>
      <c r="L9439" s="7">
        <f>MAR1!$B$6+MAR1!$C$6*COS(2*PI()*$C9439/365)+MAR1!$D$6*SIN(2*PI()*$C9439/365)</f>
        <v/>
      </c>
      <c r="M9439" s="7">
        <f>MAR1!$B$7+MAR1!$C$7*COS(2*PI()*$C9439/365)+MAR1!$D$7*SIN(2*PI()*$C9439/365)</f>
        <v/>
      </c>
      <c r="N9439" s="7">
        <f>F9439-K9439</f>
        <v/>
      </c>
      <c r="O9439" s="7">
        <f>G9439-L9439</f>
        <v/>
      </c>
      <c r="P9439" s="7">
        <f>H9439-M9439</f>
        <v/>
      </c>
      <c r="Q9439" s="7">
        <f>IF($I9439=1,(N9439-MAR1!$B$11)/MAR1!$D$11,(N9439-MAR1!$C$11)/MAR1!$E$11)</f>
        <v/>
      </c>
      <c r="R9439" s="7">
        <f>IF($I9439=1,(O9439-MAR1!$B$12)/MAR1!$D$12,(O9439-MAR1!$C$12)/MAR1!$E$12)</f>
        <v/>
      </c>
      <c r="S9439" s="7">
        <f>IF($I9439=1,(P9439-MAR1!$B$13)/MAR1!$D$13,(P9439-MAR1!$C$13)/MAR1!$E$13)</f>
        <v/>
      </c>
    </row>
    <row r="9440">
      <c r="A9440" s="5" t="n">
        <v>9439</v>
      </c>
      <c r="B9440" s="5" t="n">
        <v>26</v>
      </c>
      <c r="C9440" s="5" t="n">
        <v>314</v>
      </c>
      <c r="D9440" s="5" t="n">
        <v>11</v>
      </c>
      <c r="E9440" s="5" t="n">
        <v>0</v>
      </c>
      <c r="F9440" s="5" t="n">
        <v>29.5</v>
      </c>
      <c r="G9440" s="5" t="n">
        <v>15.6</v>
      </c>
      <c r="H9440" s="5" t="n">
        <v>12.54</v>
      </c>
      <c r="I9440" s="6">
        <f>IF(E9440&gt;=Markov!$B$3,1,0)</f>
        <v/>
      </c>
      <c r="J9440" s="6">
        <f>I9439</f>
        <v/>
      </c>
      <c r="K9440" s="7">
        <f>MAR1!$B$5+MAR1!$C$5*COS(2*PI()*$C9440/365)+MAR1!$D$5*SIN(2*PI()*$C9440/365)</f>
        <v/>
      </c>
      <c r="L9440" s="7">
        <f>MAR1!$B$6+MAR1!$C$6*COS(2*PI()*$C9440/365)+MAR1!$D$6*SIN(2*PI()*$C9440/365)</f>
        <v/>
      </c>
      <c r="M9440" s="7">
        <f>MAR1!$B$7+MAR1!$C$7*COS(2*PI()*$C9440/365)+MAR1!$D$7*SIN(2*PI()*$C9440/365)</f>
        <v/>
      </c>
      <c r="N9440" s="7">
        <f>F9440-K9440</f>
        <v/>
      </c>
      <c r="O9440" s="7">
        <f>G9440-L9440</f>
        <v/>
      </c>
      <c r="P9440" s="7">
        <f>H9440-M9440</f>
        <v/>
      </c>
      <c r="Q9440" s="7">
        <f>IF($I9440=1,(N9440-MAR1!$B$11)/MAR1!$D$11,(N9440-MAR1!$C$11)/MAR1!$E$11)</f>
        <v/>
      </c>
      <c r="R9440" s="7">
        <f>IF($I9440=1,(O9440-MAR1!$B$12)/MAR1!$D$12,(O9440-MAR1!$C$12)/MAR1!$E$12)</f>
        <v/>
      </c>
      <c r="S9440" s="7">
        <f>IF($I9440=1,(P9440-MAR1!$B$13)/MAR1!$D$13,(P9440-MAR1!$C$13)/MAR1!$E$13)</f>
        <v/>
      </c>
    </row>
    <row r="9441">
      <c r="A9441" s="5" t="n">
        <v>9440</v>
      </c>
      <c r="B9441" s="5" t="n">
        <v>26</v>
      </c>
      <c r="C9441" s="5" t="n">
        <v>315</v>
      </c>
      <c r="D9441" s="5" t="n">
        <v>11</v>
      </c>
      <c r="E9441" s="5" t="n">
        <v>0</v>
      </c>
      <c r="F9441" s="5" t="n">
        <v>31.6</v>
      </c>
      <c r="G9441" s="5" t="n">
        <v>17.3</v>
      </c>
      <c r="H9441" s="5" t="n">
        <v>16.28</v>
      </c>
      <c r="I9441" s="6">
        <f>IF(E9441&gt;=Markov!$B$3,1,0)</f>
        <v/>
      </c>
      <c r="J9441" s="6">
        <f>I9440</f>
        <v/>
      </c>
      <c r="K9441" s="7">
        <f>MAR1!$B$5+MAR1!$C$5*COS(2*PI()*$C9441/365)+MAR1!$D$5*SIN(2*PI()*$C9441/365)</f>
        <v/>
      </c>
      <c r="L9441" s="7">
        <f>MAR1!$B$6+MAR1!$C$6*COS(2*PI()*$C9441/365)+MAR1!$D$6*SIN(2*PI()*$C9441/365)</f>
        <v/>
      </c>
      <c r="M9441" s="7">
        <f>MAR1!$B$7+MAR1!$C$7*COS(2*PI()*$C9441/365)+MAR1!$D$7*SIN(2*PI()*$C9441/365)</f>
        <v/>
      </c>
      <c r="N9441" s="7">
        <f>F9441-K9441</f>
        <v/>
      </c>
      <c r="O9441" s="7">
        <f>G9441-L9441</f>
        <v/>
      </c>
      <c r="P9441" s="7">
        <f>H9441-M9441</f>
        <v/>
      </c>
      <c r="Q9441" s="7">
        <f>IF($I9441=1,(N9441-MAR1!$B$11)/MAR1!$D$11,(N9441-MAR1!$C$11)/MAR1!$E$11)</f>
        <v/>
      </c>
      <c r="R9441" s="7">
        <f>IF($I9441=1,(O9441-MAR1!$B$12)/MAR1!$D$12,(O9441-MAR1!$C$12)/MAR1!$E$12)</f>
        <v/>
      </c>
      <c r="S9441" s="7">
        <f>IF($I9441=1,(P9441-MAR1!$B$13)/MAR1!$D$13,(P9441-MAR1!$C$13)/MAR1!$E$13)</f>
        <v/>
      </c>
    </row>
    <row r="9442">
      <c r="A9442" s="5" t="n">
        <v>9441</v>
      </c>
      <c r="B9442" s="5" t="n">
        <v>26</v>
      </c>
      <c r="C9442" s="5" t="n">
        <v>316</v>
      </c>
      <c r="D9442" s="5" t="n">
        <v>11</v>
      </c>
      <c r="E9442" s="5" t="n">
        <v>0</v>
      </c>
      <c r="F9442" s="5" t="n">
        <v>32.7</v>
      </c>
      <c r="G9442" s="5" t="n">
        <v>19.3</v>
      </c>
      <c r="H9442" s="5" t="n">
        <v>14.85</v>
      </c>
      <c r="I9442" s="6">
        <f>IF(E9442&gt;=Markov!$B$3,1,0)</f>
        <v/>
      </c>
      <c r="J9442" s="6">
        <f>I9441</f>
        <v/>
      </c>
      <c r="K9442" s="7">
        <f>MAR1!$B$5+MAR1!$C$5*COS(2*PI()*$C9442/365)+MAR1!$D$5*SIN(2*PI()*$C9442/365)</f>
        <v/>
      </c>
      <c r="L9442" s="7">
        <f>MAR1!$B$6+MAR1!$C$6*COS(2*PI()*$C9442/365)+MAR1!$D$6*SIN(2*PI()*$C9442/365)</f>
        <v/>
      </c>
      <c r="M9442" s="7">
        <f>MAR1!$B$7+MAR1!$C$7*COS(2*PI()*$C9442/365)+MAR1!$D$7*SIN(2*PI()*$C9442/365)</f>
        <v/>
      </c>
      <c r="N9442" s="7">
        <f>F9442-K9442</f>
        <v/>
      </c>
      <c r="O9442" s="7">
        <f>G9442-L9442</f>
        <v/>
      </c>
      <c r="P9442" s="7">
        <f>H9442-M9442</f>
        <v/>
      </c>
      <c r="Q9442" s="7">
        <f>IF($I9442=1,(N9442-MAR1!$B$11)/MAR1!$D$11,(N9442-MAR1!$C$11)/MAR1!$E$11)</f>
        <v/>
      </c>
      <c r="R9442" s="7">
        <f>IF($I9442=1,(O9442-MAR1!$B$12)/MAR1!$D$12,(O9442-MAR1!$C$12)/MAR1!$E$12)</f>
        <v/>
      </c>
      <c r="S9442" s="7">
        <f>IF($I9442=1,(P9442-MAR1!$B$13)/MAR1!$D$13,(P9442-MAR1!$C$13)/MAR1!$E$13)</f>
        <v/>
      </c>
    </row>
    <row r="9443">
      <c r="A9443" s="5" t="n">
        <v>9442</v>
      </c>
      <c r="B9443" s="5" t="n">
        <v>26</v>
      </c>
      <c r="C9443" s="5" t="n">
        <v>317</v>
      </c>
      <c r="D9443" s="5" t="n">
        <v>11</v>
      </c>
      <c r="E9443" s="5" t="n">
        <v>0</v>
      </c>
      <c r="F9443" s="5" t="n">
        <v>31.4</v>
      </c>
      <c r="G9443" s="5" t="n">
        <v>18.6</v>
      </c>
      <c r="H9443" s="5" t="n">
        <v>13.84</v>
      </c>
      <c r="I9443" s="6">
        <f>IF(E9443&gt;=Markov!$B$3,1,0)</f>
        <v/>
      </c>
      <c r="J9443" s="6">
        <f>I9442</f>
        <v/>
      </c>
      <c r="K9443" s="7">
        <f>MAR1!$B$5+MAR1!$C$5*COS(2*PI()*$C9443/365)+MAR1!$D$5*SIN(2*PI()*$C9443/365)</f>
        <v/>
      </c>
      <c r="L9443" s="7">
        <f>MAR1!$B$6+MAR1!$C$6*COS(2*PI()*$C9443/365)+MAR1!$D$6*SIN(2*PI()*$C9443/365)</f>
        <v/>
      </c>
      <c r="M9443" s="7">
        <f>MAR1!$B$7+MAR1!$C$7*COS(2*PI()*$C9443/365)+MAR1!$D$7*SIN(2*PI()*$C9443/365)</f>
        <v/>
      </c>
      <c r="N9443" s="7">
        <f>F9443-K9443</f>
        <v/>
      </c>
      <c r="O9443" s="7">
        <f>G9443-L9443</f>
        <v/>
      </c>
      <c r="P9443" s="7">
        <f>H9443-M9443</f>
        <v/>
      </c>
      <c r="Q9443" s="7">
        <f>IF($I9443=1,(N9443-MAR1!$B$11)/MAR1!$D$11,(N9443-MAR1!$C$11)/MAR1!$E$11)</f>
        <v/>
      </c>
      <c r="R9443" s="7">
        <f>IF($I9443=1,(O9443-MAR1!$B$12)/MAR1!$D$12,(O9443-MAR1!$C$12)/MAR1!$E$12)</f>
        <v/>
      </c>
      <c r="S9443" s="7">
        <f>IF($I9443=1,(P9443-MAR1!$B$13)/MAR1!$D$13,(P9443-MAR1!$C$13)/MAR1!$E$13)</f>
        <v/>
      </c>
    </row>
    <row r="9444">
      <c r="A9444" s="5" t="n">
        <v>9443</v>
      </c>
      <c r="B9444" s="5" t="n">
        <v>26</v>
      </c>
      <c r="C9444" s="5" t="n">
        <v>318</v>
      </c>
      <c r="D9444" s="5" t="n">
        <v>11</v>
      </c>
      <c r="E9444" s="5" t="n">
        <v>0</v>
      </c>
      <c r="F9444" s="5" t="n">
        <v>31.9</v>
      </c>
      <c r="G9444" s="5" t="n">
        <v>19.4</v>
      </c>
      <c r="H9444" s="5" t="n">
        <v>14.46</v>
      </c>
      <c r="I9444" s="6">
        <f>IF(E9444&gt;=Markov!$B$3,1,0)</f>
        <v/>
      </c>
      <c r="J9444" s="6">
        <f>I9443</f>
        <v/>
      </c>
      <c r="K9444" s="7">
        <f>MAR1!$B$5+MAR1!$C$5*COS(2*PI()*$C9444/365)+MAR1!$D$5*SIN(2*PI()*$C9444/365)</f>
        <v/>
      </c>
      <c r="L9444" s="7">
        <f>MAR1!$B$6+MAR1!$C$6*COS(2*PI()*$C9444/365)+MAR1!$D$6*SIN(2*PI()*$C9444/365)</f>
        <v/>
      </c>
      <c r="M9444" s="7">
        <f>MAR1!$B$7+MAR1!$C$7*COS(2*PI()*$C9444/365)+MAR1!$D$7*SIN(2*PI()*$C9444/365)</f>
        <v/>
      </c>
      <c r="N9444" s="7">
        <f>F9444-K9444</f>
        <v/>
      </c>
      <c r="O9444" s="7">
        <f>G9444-L9444</f>
        <v/>
      </c>
      <c r="P9444" s="7">
        <f>H9444-M9444</f>
        <v/>
      </c>
      <c r="Q9444" s="7">
        <f>IF($I9444=1,(N9444-MAR1!$B$11)/MAR1!$D$11,(N9444-MAR1!$C$11)/MAR1!$E$11)</f>
        <v/>
      </c>
      <c r="R9444" s="7">
        <f>IF($I9444=1,(O9444-MAR1!$B$12)/MAR1!$D$12,(O9444-MAR1!$C$12)/MAR1!$E$12)</f>
        <v/>
      </c>
      <c r="S9444" s="7">
        <f>IF($I9444=1,(P9444-MAR1!$B$13)/MAR1!$D$13,(P9444-MAR1!$C$13)/MAR1!$E$13)</f>
        <v/>
      </c>
    </row>
    <row r="9445">
      <c r="A9445" s="5" t="n">
        <v>9444</v>
      </c>
      <c r="B9445" s="5" t="n">
        <v>26</v>
      </c>
      <c r="C9445" s="5" t="n">
        <v>319</v>
      </c>
      <c r="D9445" s="5" t="n">
        <v>11</v>
      </c>
      <c r="E9445" s="5" t="n">
        <v>0</v>
      </c>
      <c r="F9445" s="5" t="n">
        <v>30.1</v>
      </c>
      <c r="G9445" s="5" t="n">
        <v>17.6</v>
      </c>
      <c r="H9445" s="5" t="n">
        <v>16.5</v>
      </c>
      <c r="I9445" s="6">
        <f>IF(E9445&gt;=Markov!$B$3,1,0)</f>
        <v/>
      </c>
      <c r="J9445" s="6">
        <f>I9444</f>
        <v/>
      </c>
      <c r="K9445" s="7">
        <f>MAR1!$B$5+MAR1!$C$5*COS(2*PI()*$C9445/365)+MAR1!$D$5*SIN(2*PI()*$C9445/365)</f>
        <v/>
      </c>
      <c r="L9445" s="7">
        <f>MAR1!$B$6+MAR1!$C$6*COS(2*PI()*$C9445/365)+MAR1!$D$6*SIN(2*PI()*$C9445/365)</f>
        <v/>
      </c>
      <c r="M9445" s="7">
        <f>MAR1!$B$7+MAR1!$C$7*COS(2*PI()*$C9445/365)+MAR1!$D$7*SIN(2*PI()*$C9445/365)</f>
        <v/>
      </c>
      <c r="N9445" s="7">
        <f>F9445-K9445</f>
        <v/>
      </c>
      <c r="O9445" s="7">
        <f>G9445-L9445</f>
        <v/>
      </c>
      <c r="P9445" s="7">
        <f>H9445-M9445</f>
        <v/>
      </c>
      <c r="Q9445" s="7">
        <f>IF($I9445=1,(N9445-MAR1!$B$11)/MAR1!$D$11,(N9445-MAR1!$C$11)/MAR1!$E$11)</f>
        <v/>
      </c>
      <c r="R9445" s="7">
        <f>IF($I9445=1,(O9445-MAR1!$B$12)/MAR1!$D$12,(O9445-MAR1!$C$12)/MAR1!$E$12)</f>
        <v/>
      </c>
      <c r="S9445" s="7">
        <f>IF($I9445=1,(P9445-MAR1!$B$13)/MAR1!$D$13,(P9445-MAR1!$C$13)/MAR1!$E$13)</f>
        <v/>
      </c>
    </row>
    <row r="9446">
      <c r="A9446" s="5" t="n">
        <v>9445</v>
      </c>
      <c r="B9446" s="5" t="n">
        <v>26</v>
      </c>
      <c r="C9446" s="5" t="n">
        <v>320</v>
      </c>
      <c r="D9446" s="5" t="n">
        <v>11</v>
      </c>
      <c r="E9446" s="5" t="n">
        <v>0</v>
      </c>
      <c r="F9446" s="5" t="n">
        <v>31.7</v>
      </c>
      <c r="G9446" s="5" t="n">
        <v>17.1</v>
      </c>
      <c r="H9446" s="5" t="n">
        <v>11.78</v>
      </c>
      <c r="I9446" s="6">
        <f>IF(E9446&gt;=Markov!$B$3,1,0)</f>
        <v/>
      </c>
      <c r="J9446" s="6">
        <f>I9445</f>
        <v/>
      </c>
      <c r="K9446" s="7">
        <f>MAR1!$B$5+MAR1!$C$5*COS(2*PI()*$C9446/365)+MAR1!$D$5*SIN(2*PI()*$C9446/365)</f>
        <v/>
      </c>
      <c r="L9446" s="7">
        <f>MAR1!$B$6+MAR1!$C$6*COS(2*PI()*$C9446/365)+MAR1!$D$6*SIN(2*PI()*$C9446/365)</f>
        <v/>
      </c>
      <c r="M9446" s="7">
        <f>MAR1!$B$7+MAR1!$C$7*COS(2*PI()*$C9446/365)+MAR1!$D$7*SIN(2*PI()*$C9446/365)</f>
        <v/>
      </c>
      <c r="N9446" s="7">
        <f>F9446-K9446</f>
        <v/>
      </c>
      <c r="O9446" s="7">
        <f>G9446-L9446</f>
        <v/>
      </c>
      <c r="P9446" s="7">
        <f>H9446-M9446</f>
        <v/>
      </c>
      <c r="Q9446" s="7">
        <f>IF($I9446=1,(N9446-MAR1!$B$11)/MAR1!$D$11,(N9446-MAR1!$C$11)/MAR1!$E$11)</f>
        <v/>
      </c>
      <c r="R9446" s="7">
        <f>IF($I9446=1,(O9446-MAR1!$B$12)/MAR1!$D$12,(O9446-MAR1!$C$12)/MAR1!$E$12)</f>
        <v/>
      </c>
      <c r="S9446" s="7">
        <f>IF($I9446=1,(P9446-MAR1!$B$13)/MAR1!$D$13,(P9446-MAR1!$C$13)/MAR1!$E$13)</f>
        <v/>
      </c>
    </row>
    <row r="9447">
      <c r="A9447" s="5" t="n">
        <v>9446</v>
      </c>
      <c r="B9447" s="5" t="n">
        <v>26</v>
      </c>
      <c r="C9447" s="5" t="n">
        <v>321</v>
      </c>
      <c r="D9447" s="5" t="n">
        <v>11</v>
      </c>
      <c r="E9447" s="5" t="n">
        <v>0</v>
      </c>
      <c r="F9447" s="5" t="n">
        <v>31.8</v>
      </c>
      <c r="G9447" s="5" t="n">
        <v>18.5</v>
      </c>
      <c r="H9447" s="5" t="n">
        <v>15.92</v>
      </c>
      <c r="I9447" s="6">
        <f>IF(E9447&gt;=Markov!$B$3,1,0)</f>
        <v/>
      </c>
      <c r="J9447" s="6">
        <f>I9446</f>
        <v/>
      </c>
      <c r="K9447" s="7">
        <f>MAR1!$B$5+MAR1!$C$5*COS(2*PI()*$C9447/365)+MAR1!$D$5*SIN(2*PI()*$C9447/365)</f>
        <v/>
      </c>
      <c r="L9447" s="7">
        <f>MAR1!$B$6+MAR1!$C$6*COS(2*PI()*$C9447/365)+MAR1!$D$6*SIN(2*PI()*$C9447/365)</f>
        <v/>
      </c>
      <c r="M9447" s="7">
        <f>MAR1!$B$7+MAR1!$C$7*COS(2*PI()*$C9447/365)+MAR1!$D$7*SIN(2*PI()*$C9447/365)</f>
        <v/>
      </c>
      <c r="N9447" s="7">
        <f>F9447-K9447</f>
        <v/>
      </c>
      <c r="O9447" s="7">
        <f>G9447-L9447</f>
        <v/>
      </c>
      <c r="P9447" s="7">
        <f>H9447-M9447</f>
        <v/>
      </c>
      <c r="Q9447" s="7">
        <f>IF($I9447=1,(N9447-MAR1!$B$11)/MAR1!$D$11,(N9447-MAR1!$C$11)/MAR1!$E$11)</f>
        <v/>
      </c>
      <c r="R9447" s="7">
        <f>IF($I9447=1,(O9447-MAR1!$B$12)/MAR1!$D$12,(O9447-MAR1!$C$12)/MAR1!$E$12)</f>
        <v/>
      </c>
      <c r="S9447" s="7">
        <f>IF($I9447=1,(P9447-MAR1!$B$13)/MAR1!$D$13,(P9447-MAR1!$C$13)/MAR1!$E$13)</f>
        <v/>
      </c>
    </row>
    <row r="9448">
      <c r="A9448" s="5" t="n">
        <v>9447</v>
      </c>
      <c r="B9448" s="5" t="n">
        <v>26</v>
      </c>
      <c r="C9448" s="5" t="n">
        <v>322</v>
      </c>
      <c r="D9448" s="5" t="n">
        <v>11</v>
      </c>
      <c r="E9448" s="5" t="n">
        <v>0</v>
      </c>
      <c r="F9448" s="5" t="n">
        <v>29.6</v>
      </c>
      <c r="G9448" s="5" t="n">
        <v>14.8</v>
      </c>
      <c r="H9448" s="5" t="n">
        <v>10.54</v>
      </c>
      <c r="I9448" s="6">
        <f>IF(E9448&gt;=Markov!$B$3,1,0)</f>
        <v/>
      </c>
      <c r="J9448" s="6">
        <f>I9447</f>
        <v/>
      </c>
      <c r="K9448" s="7">
        <f>MAR1!$B$5+MAR1!$C$5*COS(2*PI()*$C9448/365)+MAR1!$D$5*SIN(2*PI()*$C9448/365)</f>
        <v/>
      </c>
      <c r="L9448" s="7">
        <f>MAR1!$B$6+MAR1!$C$6*COS(2*PI()*$C9448/365)+MAR1!$D$6*SIN(2*PI()*$C9448/365)</f>
        <v/>
      </c>
      <c r="M9448" s="7">
        <f>MAR1!$B$7+MAR1!$C$7*COS(2*PI()*$C9448/365)+MAR1!$D$7*SIN(2*PI()*$C9448/365)</f>
        <v/>
      </c>
      <c r="N9448" s="7">
        <f>F9448-K9448</f>
        <v/>
      </c>
      <c r="O9448" s="7">
        <f>G9448-L9448</f>
        <v/>
      </c>
      <c r="P9448" s="7">
        <f>H9448-M9448</f>
        <v/>
      </c>
      <c r="Q9448" s="7">
        <f>IF($I9448=1,(N9448-MAR1!$B$11)/MAR1!$D$11,(N9448-MAR1!$C$11)/MAR1!$E$11)</f>
        <v/>
      </c>
      <c r="R9448" s="7">
        <f>IF($I9448=1,(O9448-MAR1!$B$12)/MAR1!$D$12,(O9448-MAR1!$C$12)/MAR1!$E$12)</f>
        <v/>
      </c>
      <c r="S9448" s="7">
        <f>IF($I9448=1,(P9448-MAR1!$B$13)/MAR1!$D$13,(P9448-MAR1!$C$13)/MAR1!$E$13)</f>
        <v/>
      </c>
    </row>
    <row r="9449">
      <c r="A9449" s="5" t="n">
        <v>9448</v>
      </c>
      <c r="B9449" s="5" t="n">
        <v>26</v>
      </c>
      <c r="C9449" s="5" t="n">
        <v>323</v>
      </c>
      <c r="D9449" s="5" t="n">
        <v>11</v>
      </c>
      <c r="E9449" s="5" t="n">
        <v>0</v>
      </c>
      <c r="F9449" s="5" t="n">
        <v>29.9</v>
      </c>
      <c r="G9449" s="5" t="n">
        <v>16.4</v>
      </c>
      <c r="H9449" s="5" t="n">
        <v>16.63</v>
      </c>
      <c r="I9449" s="6">
        <f>IF(E9449&gt;=Markov!$B$3,1,0)</f>
        <v/>
      </c>
      <c r="J9449" s="6">
        <f>I9448</f>
        <v/>
      </c>
      <c r="K9449" s="7">
        <f>MAR1!$B$5+MAR1!$C$5*COS(2*PI()*$C9449/365)+MAR1!$D$5*SIN(2*PI()*$C9449/365)</f>
        <v/>
      </c>
      <c r="L9449" s="7">
        <f>MAR1!$B$6+MAR1!$C$6*COS(2*PI()*$C9449/365)+MAR1!$D$6*SIN(2*PI()*$C9449/365)</f>
        <v/>
      </c>
      <c r="M9449" s="7">
        <f>MAR1!$B$7+MAR1!$C$7*COS(2*PI()*$C9449/365)+MAR1!$D$7*SIN(2*PI()*$C9449/365)</f>
        <v/>
      </c>
      <c r="N9449" s="7">
        <f>F9449-K9449</f>
        <v/>
      </c>
      <c r="O9449" s="7">
        <f>G9449-L9449</f>
        <v/>
      </c>
      <c r="P9449" s="7">
        <f>H9449-M9449</f>
        <v/>
      </c>
      <c r="Q9449" s="7">
        <f>IF($I9449=1,(N9449-MAR1!$B$11)/MAR1!$D$11,(N9449-MAR1!$C$11)/MAR1!$E$11)</f>
        <v/>
      </c>
      <c r="R9449" s="7">
        <f>IF($I9449=1,(O9449-MAR1!$B$12)/MAR1!$D$12,(O9449-MAR1!$C$12)/MAR1!$E$12)</f>
        <v/>
      </c>
      <c r="S9449" s="7">
        <f>IF($I9449=1,(P9449-MAR1!$B$13)/MAR1!$D$13,(P9449-MAR1!$C$13)/MAR1!$E$13)</f>
        <v/>
      </c>
    </row>
    <row r="9450">
      <c r="A9450" s="5" t="n">
        <v>9449</v>
      </c>
      <c r="B9450" s="5" t="n">
        <v>26</v>
      </c>
      <c r="C9450" s="5" t="n">
        <v>324</v>
      </c>
      <c r="D9450" s="5" t="n">
        <v>11</v>
      </c>
      <c r="E9450" s="5" t="n">
        <v>0</v>
      </c>
      <c r="F9450" s="5" t="n">
        <v>34.1</v>
      </c>
      <c r="G9450" s="5" t="n">
        <v>17.7</v>
      </c>
      <c r="H9450" s="5" t="n">
        <v>15.19</v>
      </c>
      <c r="I9450" s="6">
        <f>IF(E9450&gt;=Markov!$B$3,1,0)</f>
        <v/>
      </c>
      <c r="J9450" s="6">
        <f>I9449</f>
        <v/>
      </c>
      <c r="K9450" s="7">
        <f>MAR1!$B$5+MAR1!$C$5*COS(2*PI()*$C9450/365)+MAR1!$D$5*SIN(2*PI()*$C9450/365)</f>
        <v/>
      </c>
      <c r="L9450" s="7">
        <f>MAR1!$B$6+MAR1!$C$6*COS(2*PI()*$C9450/365)+MAR1!$D$6*SIN(2*PI()*$C9450/365)</f>
        <v/>
      </c>
      <c r="M9450" s="7">
        <f>MAR1!$B$7+MAR1!$C$7*COS(2*PI()*$C9450/365)+MAR1!$D$7*SIN(2*PI()*$C9450/365)</f>
        <v/>
      </c>
      <c r="N9450" s="7">
        <f>F9450-K9450</f>
        <v/>
      </c>
      <c r="O9450" s="7">
        <f>G9450-L9450</f>
        <v/>
      </c>
      <c r="P9450" s="7">
        <f>H9450-M9450</f>
        <v/>
      </c>
      <c r="Q9450" s="7">
        <f>IF($I9450=1,(N9450-MAR1!$B$11)/MAR1!$D$11,(N9450-MAR1!$C$11)/MAR1!$E$11)</f>
        <v/>
      </c>
      <c r="R9450" s="7">
        <f>IF($I9450=1,(O9450-MAR1!$B$12)/MAR1!$D$12,(O9450-MAR1!$C$12)/MAR1!$E$12)</f>
        <v/>
      </c>
      <c r="S9450" s="7">
        <f>IF($I9450=1,(P9450-MAR1!$B$13)/MAR1!$D$13,(P9450-MAR1!$C$13)/MAR1!$E$13)</f>
        <v/>
      </c>
    </row>
    <row r="9451">
      <c r="A9451" s="5" t="n">
        <v>9450</v>
      </c>
      <c r="B9451" s="5" t="n">
        <v>26</v>
      </c>
      <c r="C9451" s="5" t="n">
        <v>325</v>
      </c>
      <c r="D9451" s="5" t="n">
        <v>11</v>
      </c>
      <c r="E9451" s="5" t="n">
        <v>0</v>
      </c>
      <c r="F9451" s="5" t="n">
        <v>32.4</v>
      </c>
      <c r="G9451" s="5" t="n">
        <v>17.6</v>
      </c>
      <c r="H9451" s="5" t="n">
        <v>14.8</v>
      </c>
      <c r="I9451" s="6">
        <f>IF(E9451&gt;=Markov!$B$3,1,0)</f>
        <v/>
      </c>
      <c r="J9451" s="6">
        <f>I9450</f>
        <v/>
      </c>
      <c r="K9451" s="7">
        <f>MAR1!$B$5+MAR1!$C$5*COS(2*PI()*$C9451/365)+MAR1!$D$5*SIN(2*PI()*$C9451/365)</f>
        <v/>
      </c>
      <c r="L9451" s="7">
        <f>MAR1!$B$6+MAR1!$C$6*COS(2*PI()*$C9451/365)+MAR1!$D$6*SIN(2*PI()*$C9451/365)</f>
        <v/>
      </c>
      <c r="M9451" s="7">
        <f>MAR1!$B$7+MAR1!$C$7*COS(2*PI()*$C9451/365)+MAR1!$D$7*SIN(2*PI()*$C9451/365)</f>
        <v/>
      </c>
      <c r="N9451" s="7">
        <f>F9451-K9451</f>
        <v/>
      </c>
      <c r="O9451" s="7">
        <f>G9451-L9451</f>
        <v/>
      </c>
      <c r="P9451" s="7">
        <f>H9451-M9451</f>
        <v/>
      </c>
      <c r="Q9451" s="7">
        <f>IF($I9451=1,(N9451-MAR1!$B$11)/MAR1!$D$11,(N9451-MAR1!$C$11)/MAR1!$E$11)</f>
        <v/>
      </c>
      <c r="R9451" s="7">
        <f>IF($I9451=1,(O9451-MAR1!$B$12)/MAR1!$D$12,(O9451-MAR1!$C$12)/MAR1!$E$12)</f>
        <v/>
      </c>
      <c r="S9451" s="7">
        <f>IF($I9451=1,(P9451-MAR1!$B$13)/MAR1!$D$13,(P9451-MAR1!$C$13)/MAR1!$E$13)</f>
        <v/>
      </c>
    </row>
    <row r="9452">
      <c r="A9452" s="5" t="n">
        <v>9451</v>
      </c>
      <c r="B9452" s="5" t="n">
        <v>26</v>
      </c>
      <c r="C9452" s="5" t="n">
        <v>326</v>
      </c>
      <c r="D9452" s="5" t="n">
        <v>11</v>
      </c>
      <c r="E9452" s="5" t="n">
        <v>0</v>
      </c>
      <c r="F9452" s="5" t="n">
        <v>30.4</v>
      </c>
      <c r="G9452" s="5" t="n">
        <v>16.8</v>
      </c>
      <c r="H9452" s="5" t="n">
        <v>18.89</v>
      </c>
      <c r="I9452" s="6">
        <f>IF(E9452&gt;=Markov!$B$3,1,0)</f>
        <v/>
      </c>
      <c r="J9452" s="6">
        <f>I9451</f>
        <v/>
      </c>
      <c r="K9452" s="7">
        <f>MAR1!$B$5+MAR1!$C$5*COS(2*PI()*$C9452/365)+MAR1!$D$5*SIN(2*PI()*$C9452/365)</f>
        <v/>
      </c>
      <c r="L9452" s="7">
        <f>MAR1!$B$6+MAR1!$C$6*COS(2*PI()*$C9452/365)+MAR1!$D$6*SIN(2*PI()*$C9452/365)</f>
        <v/>
      </c>
      <c r="M9452" s="7">
        <f>MAR1!$B$7+MAR1!$C$7*COS(2*PI()*$C9452/365)+MAR1!$D$7*SIN(2*PI()*$C9452/365)</f>
        <v/>
      </c>
      <c r="N9452" s="7">
        <f>F9452-K9452</f>
        <v/>
      </c>
      <c r="O9452" s="7">
        <f>G9452-L9452</f>
        <v/>
      </c>
      <c r="P9452" s="7">
        <f>H9452-M9452</f>
        <v/>
      </c>
      <c r="Q9452" s="7">
        <f>IF($I9452=1,(N9452-MAR1!$B$11)/MAR1!$D$11,(N9452-MAR1!$C$11)/MAR1!$E$11)</f>
        <v/>
      </c>
      <c r="R9452" s="7">
        <f>IF($I9452=1,(O9452-MAR1!$B$12)/MAR1!$D$12,(O9452-MAR1!$C$12)/MAR1!$E$12)</f>
        <v/>
      </c>
      <c r="S9452" s="7">
        <f>IF($I9452=1,(P9452-MAR1!$B$13)/MAR1!$D$13,(P9452-MAR1!$C$13)/MAR1!$E$13)</f>
        <v/>
      </c>
    </row>
    <row r="9453">
      <c r="A9453" s="5" t="n">
        <v>9452</v>
      </c>
      <c r="B9453" s="5" t="n">
        <v>26</v>
      </c>
      <c r="C9453" s="5" t="n">
        <v>327</v>
      </c>
      <c r="D9453" s="5" t="n">
        <v>11</v>
      </c>
      <c r="E9453" s="5" t="n">
        <v>0</v>
      </c>
      <c r="F9453" s="5" t="n">
        <v>28.6</v>
      </c>
      <c r="G9453" s="5" t="n">
        <v>15.3</v>
      </c>
      <c r="H9453" s="5" t="n">
        <v>13.59</v>
      </c>
      <c r="I9453" s="6">
        <f>IF(E9453&gt;=Markov!$B$3,1,0)</f>
        <v/>
      </c>
      <c r="J9453" s="6">
        <f>I9452</f>
        <v/>
      </c>
      <c r="K9453" s="7">
        <f>MAR1!$B$5+MAR1!$C$5*COS(2*PI()*$C9453/365)+MAR1!$D$5*SIN(2*PI()*$C9453/365)</f>
        <v/>
      </c>
      <c r="L9453" s="7">
        <f>MAR1!$B$6+MAR1!$C$6*COS(2*PI()*$C9453/365)+MAR1!$D$6*SIN(2*PI()*$C9453/365)</f>
        <v/>
      </c>
      <c r="M9453" s="7">
        <f>MAR1!$B$7+MAR1!$C$7*COS(2*PI()*$C9453/365)+MAR1!$D$7*SIN(2*PI()*$C9453/365)</f>
        <v/>
      </c>
      <c r="N9453" s="7">
        <f>F9453-K9453</f>
        <v/>
      </c>
      <c r="O9453" s="7">
        <f>G9453-L9453</f>
        <v/>
      </c>
      <c r="P9453" s="7">
        <f>H9453-M9453</f>
        <v/>
      </c>
      <c r="Q9453" s="7">
        <f>IF($I9453=1,(N9453-MAR1!$B$11)/MAR1!$D$11,(N9453-MAR1!$C$11)/MAR1!$E$11)</f>
        <v/>
      </c>
      <c r="R9453" s="7">
        <f>IF($I9453=1,(O9453-MAR1!$B$12)/MAR1!$D$12,(O9453-MAR1!$C$12)/MAR1!$E$12)</f>
        <v/>
      </c>
      <c r="S9453" s="7">
        <f>IF($I9453=1,(P9453-MAR1!$B$13)/MAR1!$D$13,(P9453-MAR1!$C$13)/MAR1!$E$13)</f>
        <v/>
      </c>
    </row>
    <row r="9454">
      <c r="A9454" s="5" t="n">
        <v>9453</v>
      </c>
      <c r="B9454" s="5" t="n">
        <v>26</v>
      </c>
      <c r="C9454" s="5" t="n">
        <v>328</v>
      </c>
      <c r="D9454" s="5" t="n">
        <v>11</v>
      </c>
      <c r="E9454" s="5" t="n">
        <v>0</v>
      </c>
      <c r="F9454" s="5" t="n">
        <v>29.9</v>
      </c>
      <c r="G9454" s="5" t="n">
        <v>18.2</v>
      </c>
      <c r="H9454" s="5" t="n">
        <v>18.51</v>
      </c>
      <c r="I9454" s="6">
        <f>IF(E9454&gt;=Markov!$B$3,1,0)</f>
        <v/>
      </c>
      <c r="J9454" s="6">
        <f>I9453</f>
        <v/>
      </c>
      <c r="K9454" s="7">
        <f>MAR1!$B$5+MAR1!$C$5*COS(2*PI()*$C9454/365)+MAR1!$D$5*SIN(2*PI()*$C9454/365)</f>
        <v/>
      </c>
      <c r="L9454" s="7">
        <f>MAR1!$B$6+MAR1!$C$6*COS(2*PI()*$C9454/365)+MAR1!$D$6*SIN(2*PI()*$C9454/365)</f>
        <v/>
      </c>
      <c r="M9454" s="7">
        <f>MAR1!$B$7+MAR1!$C$7*COS(2*PI()*$C9454/365)+MAR1!$D$7*SIN(2*PI()*$C9454/365)</f>
        <v/>
      </c>
      <c r="N9454" s="7">
        <f>F9454-K9454</f>
        <v/>
      </c>
      <c r="O9454" s="7">
        <f>G9454-L9454</f>
        <v/>
      </c>
      <c r="P9454" s="7">
        <f>H9454-M9454</f>
        <v/>
      </c>
      <c r="Q9454" s="7">
        <f>IF($I9454=1,(N9454-MAR1!$B$11)/MAR1!$D$11,(N9454-MAR1!$C$11)/MAR1!$E$11)</f>
        <v/>
      </c>
      <c r="R9454" s="7">
        <f>IF($I9454=1,(O9454-MAR1!$B$12)/MAR1!$D$12,(O9454-MAR1!$C$12)/MAR1!$E$12)</f>
        <v/>
      </c>
      <c r="S9454" s="7">
        <f>IF($I9454=1,(P9454-MAR1!$B$13)/MAR1!$D$13,(P9454-MAR1!$C$13)/MAR1!$E$13)</f>
        <v/>
      </c>
    </row>
    <row r="9455">
      <c r="A9455" s="5" t="n">
        <v>9454</v>
      </c>
      <c r="B9455" s="5" t="n">
        <v>26</v>
      </c>
      <c r="C9455" s="5" t="n">
        <v>329</v>
      </c>
      <c r="D9455" s="5" t="n">
        <v>11</v>
      </c>
      <c r="E9455" s="5" t="n">
        <v>0</v>
      </c>
      <c r="F9455" s="5" t="n">
        <v>30.4</v>
      </c>
      <c r="G9455" s="5" t="n">
        <v>18.3</v>
      </c>
      <c r="H9455" s="5" t="n">
        <v>15.19</v>
      </c>
      <c r="I9455" s="6">
        <f>IF(E9455&gt;=Markov!$B$3,1,0)</f>
        <v/>
      </c>
      <c r="J9455" s="6">
        <f>I9454</f>
        <v/>
      </c>
      <c r="K9455" s="7">
        <f>MAR1!$B$5+MAR1!$C$5*COS(2*PI()*$C9455/365)+MAR1!$D$5*SIN(2*PI()*$C9455/365)</f>
        <v/>
      </c>
      <c r="L9455" s="7">
        <f>MAR1!$B$6+MAR1!$C$6*COS(2*PI()*$C9455/365)+MAR1!$D$6*SIN(2*PI()*$C9455/365)</f>
        <v/>
      </c>
      <c r="M9455" s="7">
        <f>MAR1!$B$7+MAR1!$C$7*COS(2*PI()*$C9455/365)+MAR1!$D$7*SIN(2*PI()*$C9455/365)</f>
        <v/>
      </c>
      <c r="N9455" s="7">
        <f>F9455-K9455</f>
        <v/>
      </c>
      <c r="O9455" s="7">
        <f>G9455-L9455</f>
        <v/>
      </c>
      <c r="P9455" s="7">
        <f>H9455-M9455</f>
        <v/>
      </c>
      <c r="Q9455" s="7">
        <f>IF($I9455=1,(N9455-MAR1!$B$11)/MAR1!$D$11,(N9455-MAR1!$C$11)/MAR1!$E$11)</f>
        <v/>
      </c>
      <c r="R9455" s="7">
        <f>IF($I9455=1,(O9455-MAR1!$B$12)/MAR1!$D$12,(O9455-MAR1!$C$12)/MAR1!$E$12)</f>
        <v/>
      </c>
      <c r="S9455" s="7">
        <f>IF($I9455=1,(P9455-MAR1!$B$13)/MAR1!$D$13,(P9455-MAR1!$C$13)/MAR1!$E$13)</f>
        <v/>
      </c>
    </row>
    <row r="9456">
      <c r="A9456" s="5" t="n">
        <v>9455</v>
      </c>
      <c r="B9456" s="5" t="n">
        <v>26</v>
      </c>
      <c r="C9456" s="5" t="n">
        <v>330</v>
      </c>
      <c r="D9456" s="5" t="n">
        <v>11</v>
      </c>
      <c r="E9456" s="5" t="n">
        <v>0</v>
      </c>
      <c r="F9456" s="5" t="n">
        <v>30.7</v>
      </c>
      <c r="G9456" s="5" t="n">
        <v>16.7</v>
      </c>
      <c r="H9456" s="5" t="n">
        <v>17.71</v>
      </c>
      <c r="I9456" s="6">
        <f>IF(E9456&gt;=Markov!$B$3,1,0)</f>
        <v/>
      </c>
      <c r="J9456" s="6">
        <f>I9455</f>
        <v/>
      </c>
      <c r="K9456" s="7">
        <f>MAR1!$B$5+MAR1!$C$5*COS(2*PI()*$C9456/365)+MAR1!$D$5*SIN(2*PI()*$C9456/365)</f>
        <v/>
      </c>
      <c r="L9456" s="7">
        <f>MAR1!$B$6+MAR1!$C$6*COS(2*PI()*$C9456/365)+MAR1!$D$6*SIN(2*PI()*$C9456/365)</f>
        <v/>
      </c>
      <c r="M9456" s="7">
        <f>MAR1!$B$7+MAR1!$C$7*COS(2*PI()*$C9456/365)+MAR1!$D$7*SIN(2*PI()*$C9456/365)</f>
        <v/>
      </c>
      <c r="N9456" s="7">
        <f>F9456-K9456</f>
        <v/>
      </c>
      <c r="O9456" s="7">
        <f>G9456-L9456</f>
        <v/>
      </c>
      <c r="P9456" s="7">
        <f>H9456-M9456</f>
        <v/>
      </c>
      <c r="Q9456" s="7">
        <f>IF($I9456=1,(N9456-MAR1!$B$11)/MAR1!$D$11,(N9456-MAR1!$C$11)/MAR1!$E$11)</f>
        <v/>
      </c>
      <c r="R9456" s="7">
        <f>IF($I9456=1,(O9456-MAR1!$B$12)/MAR1!$D$12,(O9456-MAR1!$C$12)/MAR1!$E$12)</f>
        <v/>
      </c>
      <c r="S9456" s="7">
        <f>IF($I9456=1,(P9456-MAR1!$B$13)/MAR1!$D$13,(P9456-MAR1!$C$13)/MAR1!$E$13)</f>
        <v/>
      </c>
    </row>
    <row r="9457">
      <c r="A9457" s="5" t="n">
        <v>9456</v>
      </c>
      <c r="B9457" s="5" t="n">
        <v>26</v>
      </c>
      <c r="C9457" s="5" t="n">
        <v>331</v>
      </c>
      <c r="D9457" s="5" t="n">
        <v>11</v>
      </c>
      <c r="E9457" s="5" t="n">
        <v>0</v>
      </c>
      <c r="F9457" s="5" t="n">
        <v>30.2</v>
      </c>
      <c r="G9457" s="5" t="n">
        <v>13.3</v>
      </c>
      <c r="H9457" s="5" t="n">
        <v>12.79</v>
      </c>
      <c r="I9457" s="6">
        <f>IF(E9457&gt;=Markov!$B$3,1,0)</f>
        <v/>
      </c>
      <c r="J9457" s="6">
        <f>I9456</f>
        <v/>
      </c>
      <c r="K9457" s="7">
        <f>MAR1!$B$5+MAR1!$C$5*COS(2*PI()*$C9457/365)+MAR1!$D$5*SIN(2*PI()*$C9457/365)</f>
        <v/>
      </c>
      <c r="L9457" s="7">
        <f>MAR1!$B$6+MAR1!$C$6*COS(2*PI()*$C9457/365)+MAR1!$D$6*SIN(2*PI()*$C9457/365)</f>
        <v/>
      </c>
      <c r="M9457" s="7">
        <f>MAR1!$B$7+MAR1!$C$7*COS(2*PI()*$C9457/365)+MAR1!$D$7*SIN(2*PI()*$C9457/365)</f>
        <v/>
      </c>
      <c r="N9457" s="7">
        <f>F9457-K9457</f>
        <v/>
      </c>
      <c r="O9457" s="7">
        <f>G9457-L9457</f>
        <v/>
      </c>
      <c r="P9457" s="7">
        <f>H9457-M9457</f>
        <v/>
      </c>
      <c r="Q9457" s="7">
        <f>IF($I9457=1,(N9457-MAR1!$B$11)/MAR1!$D$11,(N9457-MAR1!$C$11)/MAR1!$E$11)</f>
        <v/>
      </c>
      <c r="R9457" s="7">
        <f>IF($I9457=1,(O9457-MAR1!$B$12)/MAR1!$D$12,(O9457-MAR1!$C$12)/MAR1!$E$12)</f>
        <v/>
      </c>
      <c r="S9457" s="7">
        <f>IF($I9457=1,(P9457-MAR1!$B$13)/MAR1!$D$13,(P9457-MAR1!$C$13)/MAR1!$E$13)</f>
        <v/>
      </c>
    </row>
    <row r="9458">
      <c r="A9458" s="5" t="n">
        <v>9457</v>
      </c>
      <c r="B9458" s="5" t="n">
        <v>26</v>
      </c>
      <c r="C9458" s="5" t="n">
        <v>332</v>
      </c>
      <c r="D9458" s="5" t="n">
        <v>11</v>
      </c>
      <c r="E9458" s="5" t="n">
        <v>0</v>
      </c>
      <c r="F9458" s="5" t="n">
        <v>30</v>
      </c>
      <c r="G9458" s="5" t="n">
        <v>15.5</v>
      </c>
      <c r="H9458" s="5" t="n">
        <v>13.11</v>
      </c>
      <c r="I9458" s="6">
        <f>IF(E9458&gt;=Markov!$B$3,1,0)</f>
        <v/>
      </c>
      <c r="J9458" s="6">
        <f>I9457</f>
        <v/>
      </c>
      <c r="K9458" s="7">
        <f>MAR1!$B$5+MAR1!$C$5*COS(2*PI()*$C9458/365)+MAR1!$D$5*SIN(2*PI()*$C9458/365)</f>
        <v/>
      </c>
      <c r="L9458" s="7">
        <f>MAR1!$B$6+MAR1!$C$6*COS(2*PI()*$C9458/365)+MAR1!$D$6*SIN(2*PI()*$C9458/365)</f>
        <v/>
      </c>
      <c r="M9458" s="7">
        <f>MAR1!$B$7+MAR1!$C$7*COS(2*PI()*$C9458/365)+MAR1!$D$7*SIN(2*PI()*$C9458/365)</f>
        <v/>
      </c>
      <c r="N9458" s="7">
        <f>F9458-K9458</f>
        <v/>
      </c>
      <c r="O9458" s="7">
        <f>G9458-L9458</f>
        <v/>
      </c>
      <c r="P9458" s="7">
        <f>H9458-M9458</f>
        <v/>
      </c>
      <c r="Q9458" s="7">
        <f>IF($I9458=1,(N9458-MAR1!$B$11)/MAR1!$D$11,(N9458-MAR1!$C$11)/MAR1!$E$11)</f>
        <v/>
      </c>
      <c r="R9458" s="7">
        <f>IF($I9458=1,(O9458-MAR1!$B$12)/MAR1!$D$12,(O9458-MAR1!$C$12)/MAR1!$E$12)</f>
        <v/>
      </c>
      <c r="S9458" s="7">
        <f>IF($I9458=1,(P9458-MAR1!$B$13)/MAR1!$D$13,(P9458-MAR1!$C$13)/MAR1!$E$13)</f>
        <v/>
      </c>
    </row>
    <row r="9459">
      <c r="A9459" s="5" t="n">
        <v>9458</v>
      </c>
      <c r="B9459" s="5" t="n">
        <v>26</v>
      </c>
      <c r="C9459" s="5" t="n">
        <v>333</v>
      </c>
      <c r="D9459" s="5" t="n">
        <v>11</v>
      </c>
      <c r="E9459" s="5" t="n">
        <v>0</v>
      </c>
      <c r="F9459" s="5" t="n">
        <v>28.6</v>
      </c>
      <c r="G9459" s="5" t="n">
        <v>15.4</v>
      </c>
      <c r="H9459" s="5" t="n">
        <v>15.68</v>
      </c>
      <c r="I9459" s="6">
        <f>IF(E9459&gt;=Markov!$B$3,1,0)</f>
        <v/>
      </c>
      <c r="J9459" s="6">
        <f>I9458</f>
        <v/>
      </c>
      <c r="K9459" s="7">
        <f>MAR1!$B$5+MAR1!$C$5*COS(2*PI()*$C9459/365)+MAR1!$D$5*SIN(2*PI()*$C9459/365)</f>
        <v/>
      </c>
      <c r="L9459" s="7">
        <f>MAR1!$B$6+MAR1!$C$6*COS(2*PI()*$C9459/365)+MAR1!$D$6*SIN(2*PI()*$C9459/365)</f>
        <v/>
      </c>
      <c r="M9459" s="7">
        <f>MAR1!$B$7+MAR1!$C$7*COS(2*PI()*$C9459/365)+MAR1!$D$7*SIN(2*PI()*$C9459/365)</f>
        <v/>
      </c>
      <c r="N9459" s="7">
        <f>F9459-K9459</f>
        <v/>
      </c>
      <c r="O9459" s="7">
        <f>G9459-L9459</f>
        <v/>
      </c>
      <c r="P9459" s="7">
        <f>H9459-M9459</f>
        <v/>
      </c>
      <c r="Q9459" s="7">
        <f>IF($I9459=1,(N9459-MAR1!$B$11)/MAR1!$D$11,(N9459-MAR1!$C$11)/MAR1!$E$11)</f>
        <v/>
      </c>
      <c r="R9459" s="7">
        <f>IF($I9459=1,(O9459-MAR1!$B$12)/MAR1!$D$12,(O9459-MAR1!$C$12)/MAR1!$E$12)</f>
        <v/>
      </c>
      <c r="S9459" s="7">
        <f>IF($I9459=1,(P9459-MAR1!$B$13)/MAR1!$D$13,(P9459-MAR1!$C$13)/MAR1!$E$13)</f>
        <v/>
      </c>
    </row>
    <row r="9460">
      <c r="A9460" s="5" t="n">
        <v>9459</v>
      </c>
      <c r="B9460" s="5" t="n">
        <v>26</v>
      </c>
      <c r="C9460" s="5" t="n">
        <v>334</v>
      </c>
      <c r="D9460" s="5" t="n">
        <v>11</v>
      </c>
      <c r="E9460" s="5" t="n">
        <v>0</v>
      </c>
      <c r="F9460" s="5" t="n">
        <v>27.4</v>
      </c>
      <c r="G9460" s="5" t="n">
        <v>13.3</v>
      </c>
      <c r="H9460" s="5" t="n">
        <v>10.37</v>
      </c>
      <c r="I9460" s="6">
        <f>IF(E9460&gt;=Markov!$B$3,1,0)</f>
        <v/>
      </c>
      <c r="J9460" s="6">
        <f>I9459</f>
        <v/>
      </c>
      <c r="K9460" s="7">
        <f>MAR1!$B$5+MAR1!$C$5*COS(2*PI()*$C9460/365)+MAR1!$D$5*SIN(2*PI()*$C9460/365)</f>
        <v/>
      </c>
      <c r="L9460" s="7">
        <f>MAR1!$B$6+MAR1!$C$6*COS(2*PI()*$C9460/365)+MAR1!$D$6*SIN(2*PI()*$C9460/365)</f>
        <v/>
      </c>
      <c r="M9460" s="7">
        <f>MAR1!$B$7+MAR1!$C$7*COS(2*PI()*$C9460/365)+MAR1!$D$7*SIN(2*PI()*$C9460/365)</f>
        <v/>
      </c>
      <c r="N9460" s="7">
        <f>F9460-K9460</f>
        <v/>
      </c>
      <c r="O9460" s="7">
        <f>G9460-L9460</f>
        <v/>
      </c>
      <c r="P9460" s="7">
        <f>H9460-M9460</f>
        <v/>
      </c>
      <c r="Q9460" s="7">
        <f>IF($I9460=1,(N9460-MAR1!$B$11)/MAR1!$D$11,(N9460-MAR1!$C$11)/MAR1!$E$11)</f>
        <v/>
      </c>
      <c r="R9460" s="7">
        <f>IF($I9460=1,(O9460-MAR1!$B$12)/MAR1!$D$12,(O9460-MAR1!$C$12)/MAR1!$E$12)</f>
        <v/>
      </c>
      <c r="S9460" s="7">
        <f>IF($I9460=1,(P9460-MAR1!$B$13)/MAR1!$D$13,(P9460-MAR1!$C$13)/MAR1!$E$13)</f>
        <v/>
      </c>
    </row>
    <row r="9461">
      <c r="A9461" s="5" t="n">
        <v>9460</v>
      </c>
      <c r="B9461" s="5" t="n">
        <v>26</v>
      </c>
      <c r="C9461" s="5" t="n">
        <v>335</v>
      </c>
      <c r="D9461" s="5" t="n">
        <v>12</v>
      </c>
      <c r="E9461" s="5" t="n">
        <v>0</v>
      </c>
      <c r="F9461" s="5" t="n">
        <v>29.3</v>
      </c>
      <c r="G9461" s="5" t="n">
        <v>14.6</v>
      </c>
      <c r="H9461" s="5" t="n">
        <v>11.75</v>
      </c>
      <c r="I9461" s="6">
        <f>IF(E9461&gt;=Markov!$B$3,1,0)</f>
        <v/>
      </c>
      <c r="J9461" s="6">
        <f>I9460</f>
        <v/>
      </c>
      <c r="K9461" s="7">
        <f>MAR1!$B$5+MAR1!$C$5*COS(2*PI()*$C9461/365)+MAR1!$D$5*SIN(2*PI()*$C9461/365)</f>
        <v/>
      </c>
      <c r="L9461" s="7">
        <f>MAR1!$B$6+MAR1!$C$6*COS(2*PI()*$C9461/365)+MAR1!$D$6*SIN(2*PI()*$C9461/365)</f>
        <v/>
      </c>
      <c r="M9461" s="7">
        <f>MAR1!$B$7+MAR1!$C$7*COS(2*PI()*$C9461/365)+MAR1!$D$7*SIN(2*PI()*$C9461/365)</f>
        <v/>
      </c>
      <c r="N9461" s="7">
        <f>F9461-K9461</f>
        <v/>
      </c>
      <c r="O9461" s="7">
        <f>G9461-L9461</f>
        <v/>
      </c>
      <c r="P9461" s="7">
        <f>H9461-M9461</f>
        <v/>
      </c>
      <c r="Q9461" s="7">
        <f>IF($I9461=1,(N9461-MAR1!$B$11)/MAR1!$D$11,(N9461-MAR1!$C$11)/MAR1!$E$11)</f>
        <v/>
      </c>
      <c r="R9461" s="7">
        <f>IF($I9461=1,(O9461-MAR1!$B$12)/MAR1!$D$12,(O9461-MAR1!$C$12)/MAR1!$E$12)</f>
        <v/>
      </c>
      <c r="S9461" s="7">
        <f>IF($I9461=1,(P9461-MAR1!$B$13)/MAR1!$D$13,(P9461-MAR1!$C$13)/MAR1!$E$13)</f>
        <v/>
      </c>
    </row>
    <row r="9462">
      <c r="A9462" s="5" t="n">
        <v>9461</v>
      </c>
      <c r="B9462" s="5" t="n">
        <v>26</v>
      </c>
      <c r="C9462" s="5" t="n">
        <v>336</v>
      </c>
      <c r="D9462" s="5" t="n">
        <v>12</v>
      </c>
      <c r="E9462" s="5" t="n">
        <v>0</v>
      </c>
      <c r="F9462" s="5" t="n">
        <v>26.6</v>
      </c>
      <c r="G9462" s="5" t="n">
        <v>14.6</v>
      </c>
      <c r="H9462" s="5" t="n">
        <v>12.99</v>
      </c>
      <c r="I9462" s="6">
        <f>IF(E9462&gt;=Markov!$B$3,1,0)</f>
        <v/>
      </c>
      <c r="J9462" s="6">
        <f>I9461</f>
        <v/>
      </c>
      <c r="K9462" s="7">
        <f>MAR1!$B$5+MAR1!$C$5*COS(2*PI()*$C9462/365)+MAR1!$D$5*SIN(2*PI()*$C9462/365)</f>
        <v/>
      </c>
      <c r="L9462" s="7">
        <f>MAR1!$B$6+MAR1!$C$6*COS(2*PI()*$C9462/365)+MAR1!$D$6*SIN(2*PI()*$C9462/365)</f>
        <v/>
      </c>
      <c r="M9462" s="7">
        <f>MAR1!$B$7+MAR1!$C$7*COS(2*PI()*$C9462/365)+MAR1!$D$7*SIN(2*PI()*$C9462/365)</f>
        <v/>
      </c>
      <c r="N9462" s="7">
        <f>F9462-K9462</f>
        <v/>
      </c>
      <c r="O9462" s="7">
        <f>G9462-L9462</f>
        <v/>
      </c>
      <c r="P9462" s="7">
        <f>H9462-M9462</f>
        <v/>
      </c>
      <c r="Q9462" s="7">
        <f>IF($I9462=1,(N9462-MAR1!$B$11)/MAR1!$D$11,(N9462-MAR1!$C$11)/MAR1!$E$11)</f>
        <v/>
      </c>
      <c r="R9462" s="7">
        <f>IF($I9462=1,(O9462-MAR1!$B$12)/MAR1!$D$12,(O9462-MAR1!$C$12)/MAR1!$E$12)</f>
        <v/>
      </c>
      <c r="S9462" s="7">
        <f>IF($I9462=1,(P9462-MAR1!$B$13)/MAR1!$D$13,(P9462-MAR1!$C$13)/MAR1!$E$13)</f>
        <v/>
      </c>
    </row>
    <row r="9463">
      <c r="A9463" s="5" t="n">
        <v>9462</v>
      </c>
      <c r="B9463" s="5" t="n">
        <v>26</v>
      </c>
      <c r="C9463" s="5" t="n">
        <v>337</v>
      </c>
      <c r="D9463" s="5" t="n">
        <v>12</v>
      </c>
      <c r="E9463" s="5" t="n">
        <v>0</v>
      </c>
      <c r="F9463" s="5" t="n">
        <v>28.2</v>
      </c>
      <c r="G9463" s="5" t="n">
        <v>16.8</v>
      </c>
      <c r="H9463" s="5" t="n">
        <v>12.83</v>
      </c>
      <c r="I9463" s="6">
        <f>IF(E9463&gt;=Markov!$B$3,1,0)</f>
        <v/>
      </c>
      <c r="J9463" s="6">
        <f>I9462</f>
        <v/>
      </c>
      <c r="K9463" s="7">
        <f>MAR1!$B$5+MAR1!$C$5*COS(2*PI()*$C9463/365)+MAR1!$D$5*SIN(2*PI()*$C9463/365)</f>
        <v/>
      </c>
      <c r="L9463" s="7">
        <f>MAR1!$B$6+MAR1!$C$6*COS(2*PI()*$C9463/365)+MAR1!$D$6*SIN(2*PI()*$C9463/365)</f>
        <v/>
      </c>
      <c r="M9463" s="7">
        <f>MAR1!$B$7+MAR1!$C$7*COS(2*PI()*$C9463/365)+MAR1!$D$7*SIN(2*PI()*$C9463/365)</f>
        <v/>
      </c>
      <c r="N9463" s="7">
        <f>F9463-K9463</f>
        <v/>
      </c>
      <c r="O9463" s="7">
        <f>G9463-L9463</f>
        <v/>
      </c>
      <c r="P9463" s="7">
        <f>H9463-M9463</f>
        <v/>
      </c>
      <c r="Q9463" s="7">
        <f>IF($I9463=1,(N9463-MAR1!$B$11)/MAR1!$D$11,(N9463-MAR1!$C$11)/MAR1!$E$11)</f>
        <v/>
      </c>
      <c r="R9463" s="7">
        <f>IF($I9463=1,(O9463-MAR1!$B$12)/MAR1!$D$12,(O9463-MAR1!$C$12)/MAR1!$E$12)</f>
        <v/>
      </c>
      <c r="S9463" s="7">
        <f>IF($I9463=1,(P9463-MAR1!$B$13)/MAR1!$D$13,(P9463-MAR1!$C$13)/MAR1!$E$13)</f>
        <v/>
      </c>
    </row>
    <row r="9464">
      <c r="A9464" s="5" t="n">
        <v>9463</v>
      </c>
      <c r="B9464" s="5" t="n">
        <v>26</v>
      </c>
      <c r="C9464" s="5" t="n">
        <v>338</v>
      </c>
      <c r="D9464" s="5" t="n">
        <v>12</v>
      </c>
      <c r="E9464" s="5" t="n">
        <v>0</v>
      </c>
      <c r="F9464" s="5" t="n">
        <v>29.6</v>
      </c>
      <c r="G9464" s="5" t="n">
        <v>16.8</v>
      </c>
      <c r="H9464" s="5" t="n">
        <v>22.1</v>
      </c>
      <c r="I9464" s="6">
        <f>IF(E9464&gt;=Markov!$B$3,1,0)</f>
        <v/>
      </c>
      <c r="J9464" s="6">
        <f>I9463</f>
        <v/>
      </c>
      <c r="K9464" s="7">
        <f>MAR1!$B$5+MAR1!$C$5*COS(2*PI()*$C9464/365)+MAR1!$D$5*SIN(2*PI()*$C9464/365)</f>
        <v/>
      </c>
      <c r="L9464" s="7">
        <f>MAR1!$B$6+MAR1!$C$6*COS(2*PI()*$C9464/365)+MAR1!$D$6*SIN(2*PI()*$C9464/365)</f>
        <v/>
      </c>
      <c r="M9464" s="7">
        <f>MAR1!$B$7+MAR1!$C$7*COS(2*PI()*$C9464/365)+MAR1!$D$7*SIN(2*PI()*$C9464/365)</f>
        <v/>
      </c>
      <c r="N9464" s="7">
        <f>F9464-K9464</f>
        <v/>
      </c>
      <c r="O9464" s="7">
        <f>G9464-L9464</f>
        <v/>
      </c>
      <c r="P9464" s="7">
        <f>H9464-M9464</f>
        <v/>
      </c>
      <c r="Q9464" s="7">
        <f>IF($I9464=1,(N9464-MAR1!$B$11)/MAR1!$D$11,(N9464-MAR1!$C$11)/MAR1!$E$11)</f>
        <v/>
      </c>
      <c r="R9464" s="7">
        <f>IF($I9464=1,(O9464-MAR1!$B$12)/MAR1!$D$12,(O9464-MAR1!$C$12)/MAR1!$E$12)</f>
        <v/>
      </c>
      <c r="S9464" s="7">
        <f>IF($I9464=1,(P9464-MAR1!$B$13)/MAR1!$D$13,(P9464-MAR1!$C$13)/MAR1!$E$13)</f>
        <v/>
      </c>
    </row>
    <row r="9465">
      <c r="A9465" s="5" t="n">
        <v>9464</v>
      </c>
      <c r="B9465" s="5" t="n">
        <v>26</v>
      </c>
      <c r="C9465" s="5" t="n">
        <v>339</v>
      </c>
      <c r="D9465" s="5" t="n">
        <v>12</v>
      </c>
      <c r="E9465" s="5" t="n">
        <v>0</v>
      </c>
      <c r="F9465" s="5" t="n">
        <v>27.9</v>
      </c>
      <c r="G9465" s="5" t="n">
        <v>16.1</v>
      </c>
      <c r="H9465" s="5" t="n">
        <v>14.27</v>
      </c>
      <c r="I9465" s="6">
        <f>IF(E9465&gt;=Markov!$B$3,1,0)</f>
        <v/>
      </c>
      <c r="J9465" s="6">
        <f>I9464</f>
        <v/>
      </c>
      <c r="K9465" s="7">
        <f>MAR1!$B$5+MAR1!$C$5*COS(2*PI()*$C9465/365)+MAR1!$D$5*SIN(2*PI()*$C9465/365)</f>
        <v/>
      </c>
      <c r="L9465" s="7">
        <f>MAR1!$B$6+MAR1!$C$6*COS(2*PI()*$C9465/365)+MAR1!$D$6*SIN(2*PI()*$C9465/365)</f>
        <v/>
      </c>
      <c r="M9465" s="7">
        <f>MAR1!$B$7+MAR1!$C$7*COS(2*PI()*$C9465/365)+MAR1!$D$7*SIN(2*PI()*$C9465/365)</f>
        <v/>
      </c>
      <c r="N9465" s="7">
        <f>F9465-K9465</f>
        <v/>
      </c>
      <c r="O9465" s="7">
        <f>G9465-L9465</f>
        <v/>
      </c>
      <c r="P9465" s="7">
        <f>H9465-M9465</f>
        <v/>
      </c>
      <c r="Q9465" s="7">
        <f>IF($I9465=1,(N9465-MAR1!$B$11)/MAR1!$D$11,(N9465-MAR1!$C$11)/MAR1!$E$11)</f>
        <v/>
      </c>
      <c r="R9465" s="7">
        <f>IF($I9465=1,(O9465-MAR1!$B$12)/MAR1!$D$12,(O9465-MAR1!$C$12)/MAR1!$E$12)</f>
        <v/>
      </c>
      <c r="S9465" s="7">
        <f>IF($I9465=1,(P9465-MAR1!$B$13)/MAR1!$D$13,(P9465-MAR1!$C$13)/MAR1!$E$13)</f>
        <v/>
      </c>
    </row>
    <row r="9466">
      <c r="A9466" s="5" t="n">
        <v>9465</v>
      </c>
      <c r="B9466" s="5" t="n">
        <v>26</v>
      </c>
      <c r="C9466" s="5" t="n">
        <v>340</v>
      </c>
      <c r="D9466" s="5" t="n">
        <v>12</v>
      </c>
      <c r="E9466" s="5" t="n">
        <v>0</v>
      </c>
      <c r="F9466" s="5" t="n">
        <v>29.5</v>
      </c>
      <c r="G9466" s="5" t="n">
        <v>17.2</v>
      </c>
      <c r="H9466" s="5" t="n">
        <v>11.23</v>
      </c>
      <c r="I9466" s="6">
        <f>IF(E9466&gt;=Markov!$B$3,1,0)</f>
        <v/>
      </c>
      <c r="J9466" s="6">
        <f>I9465</f>
        <v/>
      </c>
      <c r="K9466" s="7">
        <f>MAR1!$B$5+MAR1!$C$5*COS(2*PI()*$C9466/365)+MAR1!$D$5*SIN(2*PI()*$C9466/365)</f>
        <v/>
      </c>
      <c r="L9466" s="7">
        <f>MAR1!$B$6+MAR1!$C$6*COS(2*PI()*$C9466/365)+MAR1!$D$6*SIN(2*PI()*$C9466/365)</f>
        <v/>
      </c>
      <c r="M9466" s="7">
        <f>MAR1!$B$7+MAR1!$C$7*COS(2*PI()*$C9466/365)+MAR1!$D$7*SIN(2*PI()*$C9466/365)</f>
        <v/>
      </c>
      <c r="N9466" s="7">
        <f>F9466-K9466</f>
        <v/>
      </c>
      <c r="O9466" s="7">
        <f>G9466-L9466</f>
        <v/>
      </c>
      <c r="P9466" s="7">
        <f>H9466-M9466</f>
        <v/>
      </c>
      <c r="Q9466" s="7">
        <f>IF($I9466=1,(N9466-MAR1!$B$11)/MAR1!$D$11,(N9466-MAR1!$C$11)/MAR1!$E$11)</f>
        <v/>
      </c>
      <c r="R9466" s="7">
        <f>IF($I9466=1,(O9466-MAR1!$B$12)/MAR1!$D$12,(O9466-MAR1!$C$12)/MAR1!$E$12)</f>
        <v/>
      </c>
      <c r="S9466" s="7">
        <f>IF($I9466=1,(P9466-MAR1!$B$13)/MAR1!$D$13,(P9466-MAR1!$C$13)/MAR1!$E$13)</f>
        <v/>
      </c>
    </row>
    <row r="9467">
      <c r="A9467" s="5" t="n">
        <v>9466</v>
      </c>
      <c r="B9467" s="5" t="n">
        <v>26</v>
      </c>
      <c r="C9467" s="5" t="n">
        <v>341</v>
      </c>
      <c r="D9467" s="5" t="n">
        <v>12</v>
      </c>
      <c r="E9467" s="5" t="n">
        <v>0</v>
      </c>
      <c r="F9467" s="5" t="n">
        <v>29.9</v>
      </c>
      <c r="G9467" s="5" t="n">
        <v>16.9</v>
      </c>
      <c r="H9467" s="5" t="n">
        <v>13.28</v>
      </c>
      <c r="I9467" s="6">
        <f>IF(E9467&gt;=Markov!$B$3,1,0)</f>
        <v/>
      </c>
      <c r="J9467" s="6">
        <f>I9466</f>
        <v/>
      </c>
      <c r="K9467" s="7">
        <f>MAR1!$B$5+MAR1!$C$5*COS(2*PI()*$C9467/365)+MAR1!$D$5*SIN(2*PI()*$C9467/365)</f>
        <v/>
      </c>
      <c r="L9467" s="7">
        <f>MAR1!$B$6+MAR1!$C$6*COS(2*PI()*$C9467/365)+MAR1!$D$6*SIN(2*PI()*$C9467/365)</f>
        <v/>
      </c>
      <c r="M9467" s="7">
        <f>MAR1!$B$7+MAR1!$C$7*COS(2*PI()*$C9467/365)+MAR1!$D$7*SIN(2*PI()*$C9467/365)</f>
        <v/>
      </c>
      <c r="N9467" s="7">
        <f>F9467-K9467</f>
        <v/>
      </c>
      <c r="O9467" s="7">
        <f>G9467-L9467</f>
        <v/>
      </c>
      <c r="P9467" s="7">
        <f>H9467-M9467</f>
        <v/>
      </c>
      <c r="Q9467" s="7">
        <f>IF($I9467=1,(N9467-MAR1!$B$11)/MAR1!$D$11,(N9467-MAR1!$C$11)/MAR1!$E$11)</f>
        <v/>
      </c>
      <c r="R9467" s="7">
        <f>IF($I9467=1,(O9467-MAR1!$B$12)/MAR1!$D$12,(O9467-MAR1!$C$12)/MAR1!$E$12)</f>
        <v/>
      </c>
      <c r="S9467" s="7">
        <f>IF($I9467=1,(P9467-MAR1!$B$13)/MAR1!$D$13,(P9467-MAR1!$C$13)/MAR1!$E$13)</f>
        <v/>
      </c>
    </row>
    <row r="9468">
      <c r="A9468" s="5" t="n">
        <v>9467</v>
      </c>
      <c r="B9468" s="5" t="n">
        <v>26</v>
      </c>
      <c r="C9468" s="5" t="n">
        <v>342</v>
      </c>
      <c r="D9468" s="5" t="n">
        <v>12</v>
      </c>
      <c r="E9468" s="5" t="n">
        <v>0</v>
      </c>
      <c r="F9468" s="5" t="n">
        <v>30.3</v>
      </c>
      <c r="G9468" s="5" t="n">
        <v>18.1</v>
      </c>
      <c r="H9468" s="5" t="n">
        <v>16.55</v>
      </c>
      <c r="I9468" s="6">
        <f>IF(E9468&gt;=Markov!$B$3,1,0)</f>
        <v/>
      </c>
      <c r="J9468" s="6">
        <f>I9467</f>
        <v/>
      </c>
      <c r="K9468" s="7">
        <f>MAR1!$B$5+MAR1!$C$5*COS(2*PI()*$C9468/365)+MAR1!$D$5*SIN(2*PI()*$C9468/365)</f>
        <v/>
      </c>
      <c r="L9468" s="7">
        <f>MAR1!$B$6+MAR1!$C$6*COS(2*PI()*$C9468/365)+MAR1!$D$6*SIN(2*PI()*$C9468/365)</f>
        <v/>
      </c>
      <c r="M9468" s="7">
        <f>MAR1!$B$7+MAR1!$C$7*COS(2*PI()*$C9468/365)+MAR1!$D$7*SIN(2*PI()*$C9468/365)</f>
        <v/>
      </c>
      <c r="N9468" s="7">
        <f>F9468-K9468</f>
        <v/>
      </c>
      <c r="O9468" s="7">
        <f>G9468-L9468</f>
        <v/>
      </c>
      <c r="P9468" s="7">
        <f>H9468-M9468</f>
        <v/>
      </c>
      <c r="Q9468" s="7">
        <f>IF($I9468=1,(N9468-MAR1!$B$11)/MAR1!$D$11,(N9468-MAR1!$C$11)/MAR1!$E$11)</f>
        <v/>
      </c>
      <c r="R9468" s="7">
        <f>IF($I9468=1,(O9468-MAR1!$B$12)/MAR1!$D$12,(O9468-MAR1!$C$12)/MAR1!$E$12)</f>
        <v/>
      </c>
      <c r="S9468" s="7">
        <f>IF($I9468=1,(P9468-MAR1!$B$13)/MAR1!$D$13,(P9468-MAR1!$C$13)/MAR1!$E$13)</f>
        <v/>
      </c>
    </row>
    <row r="9469">
      <c r="A9469" s="5" t="n">
        <v>9468</v>
      </c>
      <c r="B9469" s="5" t="n">
        <v>26</v>
      </c>
      <c r="C9469" s="5" t="n">
        <v>343</v>
      </c>
      <c r="D9469" s="5" t="n">
        <v>12</v>
      </c>
      <c r="E9469" s="5" t="n">
        <v>0</v>
      </c>
      <c r="F9469" s="5" t="n">
        <v>32.2</v>
      </c>
      <c r="G9469" s="5" t="n">
        <v>18</v>
      </c>
      <c r="H9469" s="5" t="n">
        <v>18.54</v>
      </c>
      <c r="I9469" s="6">
        <f>IF(E9469&gt;=Markov!$B$3,1,0)</f>
        <v/>
      </c>
      <c r="J9469" s="6">
        <f>I9468</f>
        <v/>
      </c>
      <c r="K9469" s="7">
        <f>MAR1!$B$5+MAR1!$C$5*COS(2*PI()*$C9469/365)+MAR1!$D$5*SIN(2*PI()*$C9469/365)</f>
        <v/>
      </c>
      <c r="L9469" s="7">
        <f>MAR1!$B$6+MAR1!$C$6*COS(2*PI()*$C9469/365)+MAR1!$D$6*SIN(2*PI()*$C9469/365)</f>
        <v/>
      </c>
      <c r="M9469" s="7">
        <f>MAR1!$B$7+MAR1!$C$7*COS(2*PI()*$C9469/365)+MAR1!$D$7*SIN(2*PI()*$C9469/365)</f>
        <v/>
      </c>
      <c r="N9469" s="7">
        <f>F9469-K9469</f>
        <v/>
      </c>
      <c r="O9469" s="7">
        <f>G9469-L9469</f>
        <v/>
      </c>
      <c r="P9469" s="7">
        <f>H9469-M9469</f>
        <v/>
      </c>
      <c r="Q9469" s="7">
        <f>IF($I9469=1,(N9469-MAR1!$B$11)/MAR1!$D$11,(N9469-MAR1!$C$11)/MAR1!$E$11)</f>
        <v/>
      </c>
      <c r="R9469" s="7">
        <f>IF($I9469=1,(O9469-MAR1!$B$12)/MAR1!$D$12,(O9469-MAR1!$C$12)/MAR1!$E$12)</f>
        <v/>
      </c>
      <c r="S9469" s="7">
        <f>IF($I9469=1,(P9469-MAR1!$B$13)/MAR1!$D$13,(P9469-MAR1!$C$13)/MAR1!$E$13)</f>
        <v/>
      </c>
    </row>
    <row r="9470">
      <c r="A9470" s="5" t="n">
        <v>9469</v>
      </c>
      <c r="B9470" s="5" t="n">
        <v>26</v>
      </c>
      <c r="C9470" s="5" t="n">
        <v>344</v>
      </c>
      <c r="D9470" s="5" t="n">
        <v>12</v>
      </c>
      <c r="E9470" s="5" t="n">
        <v>0</v>
      </c>
      <c r="F9470" s="5" t="n">
        <v>30.9</v>
      </c>
      <c r="G9470" s="5" t="n">
        <v>15.1</v>
      </c>
      <c r="H9470" s="5" t="n">
        <v>10.78</v>
      </c>
      <c r="I9470" s="6">
        <f>IF(E9470&gt;=Markov!$B$3,1,0)</f>
        <v/>
      </c>
      <c r="J9470" s="6">
        <f>I9469</f>
        <v/>
      </c>
      <c r="K9470" s="7">
        <f>MAR1!$B$5+MAR1!$C$5*COS(2*PI()*$C9470/365)+MAR1!$D$5*SIN(2*PI()*$C9470/365)</f>
        <v/>
      </c>
      <c r="L9470" s="7">
        <f>MAR1!$B$6+MAR1!$C$6*COS(2*PI()*$C9470/365)+MAR1!$D$6*SIN(2*PI()*$C9470/365)</f>
        <v/>
      </c>
      <c r="M9470" s="7">
        <f>MAR1!$B$7+MAR1!$C$7*COS(2*PI()*$C9470/365)+MAR1!$D$7*SIN(2*PI()*$C9470/365)</f>
        <v/>
      </c>
      <c r="N9470" s="7">
        <f>F9470-K9470</f>
        <v/>
      </c>
      <c r="O9470" s="7">
        <f>G9470-L9470</f>
        <v/>
      </c>
      <c r="P9470" s="7">
        <f>H9470-M9470</f>
        <v/>
      </c>
      <c r="Q9470" s="7">
        <f>IF($I9470=1,(N9470-MAR1!$B$11)/MAR1!$D$11,(N9470-MAR1!$C$11)/MAR1!$E$11)</f>
        <v/>
      </c>
      <c r="R9470" s="7">
        <f>IF($I9470=1,(O9470-MAR1!$B$12)/MAR1!$D$12,(O9470-MAR1!$C$12)/MAR1!$E$12)</f>
        <v/>
      </c>
      <c r="S9470" s="7">
        <f>IF($I9470=1,(P9470-MAR1!$B$13)/MAR1!$D$13,(P9470-MAR1!$C$13)/MAR1!$E$13)</f>
        <v/>
      </c>
    </row>
    <row r="9471">
      <c r="A9471" s="5" t="n">
        <v>9470</v>
      </c>
      <c r="B9471" s="5" t="n">
        <v>26</v>
      </c>
      <c r="C9471" s="5" t="n">
        <v>345</v>
      </c>
      <c r="D9471" s="5" t="n">
        <v>12</v>
      </c>
      <c r="E9471" s="5" t="n">
        <v>0</v>
      </c>
      <c r="F9471" s="5" t="n">
        <v>27.7</v>
      </c>
      <c r="G9471" s="5" t="n">
        <v>14.2</v>
      </c>
      <c r="H9471" s="5" t="n">
        <v>11.76</v>
      </c>
      <c r="I9471" s="6">
        <f>IF(E9471&gt;=Markov!$B$3,1,0)</f>
        <v/>
      </c>
      <c r="J9471" s="6">
        <f>I9470</f>
        <v/>
      </c>
      <c r="K9471" s="7">
        <f>MAR1!$B$5+MAR1!$C$5*COS(2*PI()*$C9471/365)+MAR1!$D$5*SIN(2*PI()*$C9471/365)</f>
        <v/>
      </c>
      <c r="L9471" s="7">
        <f>MAR1!$B$6+MAR1!$C$6*COS(2*PI()*$C9471/365)+MAR1!$D$6*SIN(2*PI()*$C9471/365)</f>
        <v/>
      </c>
      <c r="M9471" s="7">
        <f>MAR1!$B$7+MAR1!$C$7*COS(2*PI()*$C9471/365)+MAR1!$D$7*SIN(2*PI()*$C9471/365)</f>
        <v/>
      </c>
      <c r="N9471" s="7">
        <f>F9471-K9471</f>
        <v/>
      </c>
      <c r="O9471" s="7">
        <f>G9471-L9471</f>
        <v/>
      </c>
      <c r="P9471" s="7">
        <f>H9471-M9471</f>
        <v/>
      </c>
      <c r="Q9471" s="7">
        <f>IF($I9471=1,(N9471-MAR1!$B$11)/MAR1!$D$11,(N9471-MAR1!$C$11)/MAR1!$E$11)</f>
        <v/>
      </c>
      <c r="R9471" s="7">
        <f>IF($I9471=1,(O9471-MAR1!$B$12)/MAR1!$D$12,(O9471-MAR1!$C$12)/MAR1!$E$12)</f>
        <v/>
      </c>
      <c r="S9471" s="7">
        <f>IF($I9471=1,(P9471-MAR1!$B$13)/MAR1!$D$13,(P9471-MAR1!$C$13)/MAR1!$E$13)</f>
        <v/>
      </c>
    </row>
    <row r="9472">
      <c r="A9472" s="5" t="n">
        <v>9471</v>
      </c>
      <c r="B9472" s="5" t="n">
        <v>26</v>
      </c>
      <c r="C9472" s="5" t="n">
        <v>346</v>
      </c>
      <c r="D9472" s="5" t="n">
        <v>12</v>
      </c>
      <c r="E9472" s="5" t="n">
        <v>0</v>
      </c>
      <c r="F9472" s="5" t="n">
        <v>30.8</v>
      </c>
      <c r="G9472" s="5" t="n">
        <v>12.8</v>
      </c>
      <c r="H9472" s="5" t="n">
        <v>12.45</v>
      </c>
      <c r="I9472" s="6">
        <f>IF(E9472&gt;=Markov!$B$3,1,0)</f>
        <v/>
      </c>
      <c r="J9472" s="6">
        <f>I9471</f>
        <v/>
      </c>
      <c r="K9472" s="7">
        <f>MAR1!$B$5+MAR1!$C$5*COS(2*PI()*$C9472/365)+MAR1!$D$5*SIN(2*PI()*$C9472/365)</f>
        <v/>
      </c>
      <c r="L9472" s="7">
        <f>MAR1!$B$6+MAR1!$C$6*COS(2*PI()*$C9472/365)+MAR1!$D$6*SIN(2*PI()*$C9472/365)</f>
        <v/>
      </c>
      <c r="M9472" s="7">
        <f>MAR1!$B$7+MAR1!$C$7*COS(2*PI()*$C9472/365)+MAR1!$D$7*SIN(2*PI()*$C9472/365)</f>
        <v/>
      </c>
      <c r="N9472" s="7">
        <f>F9472-K9472</f>
        <v/>
      </c>
      <c r="O9472" s="7">
        <f>G9472-L9472</f>
        <v/>
      </c>
      <c r="P9472" s="7">
        <f>H9472-M9472</f>
        <v/>
      </c>
      <c r="Q9472" s="7">
        <f>IF($I9472=1,(N9472-MAR1!$B$11)/MAR1!$D$11,(N9472-MAR1!$C$11)/MAR1!$E$11)</f>
        <v/>
      </c>
      <c r="R9472" s="7">
        <f>IF($I9472=1,(O9472-MAR1!$B$12)/MAR1!$D$12,(O9472-MAR1!$C$12)/MAR1!$E$12)</f>
        <v/>
      </c>
      <c r="S9472" s="7">
        <f>IF($I9472=1,(P9472-MAR1!$B$13)/MAR1!$D$13,(P9472-MAR1!$C$13)/MAR1!$E$13)</f>
        <v/>
      </c>
    </row>
    <row r="9473">
      <c r="A9473" s="5" t="n">
        <v>9472</v>
      </c>
      <c r="B9473" s="5" t="n">
        <v>26</v>
      </c>
      <c r="C9473" s="5" t="n">
        <v>347</v>
      </c>
      <c r="D9473" s="5" t="n">
        <v>12</v>
      </c>
      <c r="E9473" s="5" t="n">
        <v>0</v>
      </c>
      <c r="F9473" s="5" t="n">
        <v>32.6</v>
      </c>
      <c r="G9473" s="5" t="n">
        <v>14.1</v>
      </c>
      <c r="H9473" s="5" t="n">
        <v>18.69</v>
      </c>
      <c r="I9473" s="6">
        <f>IF(E9473&gt;=Markov!$B$3,1,0)</f>
        <v/>
      </c>
      <c r="J9473" s="6">
        <f>I9472</f>
        <v/>
      </c>
      <c r="K9473" s="7">
        <f>MAR1!$B$5+MAR1!$C$5*COS(2*PI()*$C9473/365)+MAR1!$D$5*SIN(2*PI()*$C9473/365)</f>
        <v/>
      </c>
      <c r="L9473" s="7">
        <f>MAR1!$B$6+MAR1!$C$6*COS(2*PI()*$C9473/365)+MAR1!$D$6*SIN(2*PI()*$C9473/365)</f>
        <v/>
      </c>
      <c r="M9473" s="7">
        <f>MAR1!$B$7+MAR1!$C$7*COS(2*PI()*$C9473/365)+MAR1!$D$7*SIN(2*PI()*$C9473/365)</f>
        <v/>
      </c>
      <c r="N9473" s="7">
        <f>F9473-K9473</f>
        <v/>
      </c>
      <c r="O9473" s="7">
        <f>G9473-L9473</f>
        <v/>
      </c>
      <c r="P9473" s="7">
        <f>H9473-M9473</f>
        <v/>
      </c>
      <c r="Q9473" s="7">
        <f>IF($I9473=1,(N9473-MAR1!$B$11)/MAR1!$D$11,(N9473-MAR1!$C$11)/MAR1!$E$11)</f>
        <v/>
      </c>
      <c r="R9473" s="7">
        <f>IF($I9473=1,(O9473-MAR1!$B$12)/MAR1!$D$12,(O9473-MAR1!$C$12)/MAR1!$E$12)</f>
        <v/>
      </c>
      <c r="S9473" s="7">
        <f>IF($I9473=1,(P9473-MAR1!$B$13)/MAR1!$D$13,(P9473-MAR1!$C$13)/MAR1!$E$13)</f>
        <v/>
      </c>
    </row>
    <row r="9474">
      <c r="A9474" s="5" t="n">
        <v>9473</v>
      </c>
      <c r="B9474" s="5" t="n">
        <v>26</v>
      </c>
      <c r="C9474" s="5" t="n">
        <v>348</v>
      </c>
      <c r="D9474" s="5" t="n">
        <v>12</v>
      </c>
      <c r="E9474" s="5" t="n">
        <v>0</v>
      </c>
      <c r="F9474" s="5" t="n">
        <v>29.3</v>
      </c>
      <c r="G9474" s="5" t="n">
        <v>13.6</v>
      </c>
      <c r="H9474" s="5" t="n">
        <v>10.93</v>
      </c>
      <c r="I9474" s="6">
        <f>IF(E9474&gt;=Markov!$B$3,1,0)</f>
        <v/>
      </c>
      <c r="J9474" s="6">
        <f>I9473</f>
        <v/>
      </c>
      <c r="K9474" s="7">
        <f>MAR1!$B$5+MAR1!$C$5*COS(2*PI()*$C9474/365)+MAR1!$D$5*SIN(2*PI()*$C9474/365)</f>
        <v/>
      </c>
      <c r="L9474" s="7">
        <f>MAR1!$B$6+MAR1!$C$6*COS(2*PI()*$C9474/365)+MAR1!$D$6*SIN(2*PI()*$C9474/365)</f>
        <v/>
      </c>
      <c r="M9474" s="7">
        <f>MAR1!$B$7+MAR1!$C$7*COS(2*PI()*$C9474/365)+MAR1!$D$7*SIN(2*PI()*$C9474/365)</f>
        <v/>
      </c>
      <c r="N9474" s="7">
        <f>F9474-K9474</f>
        <v/>
      </c>
      <c r="O9474" s="7">
        <f>G9474-L9474</f>
        <v/>
      </c>
      <c r="P9474" s="7">
        <f>H9474-M9474</f>
        <v/>
      </c>
      <c r="Q9474" s="7">
        <f>IF($I9474=1,(N9474-MAR1!$B$11)/MAR1!$D$11,(N9474-MAR1!$C$11)/MAR1!$E$11)</f>
        <v/>
      </c>
      <c r="R9474" s="7">
        <f>IF($I9474=1,(O9474-MAR1!$B$12)/MAR1!$D$12,(O9474-MAR1!$C$12)/MAR1!$E$12)</f>
        <v/>
      </c>
      <c r="S9474" s="7">
        <f>IF($I9474=1,(P9474-MAR1!$B$13)/MAR1!$D$13,(P9474-MAR1!$C$13)/MAR1!$E$13)</f>
        <v/>
      </c>
    </row>
    <row r="9475">
      <c r="A9475" s="5" t="n">
        <v>9474</v>
      </c>
      <c r="B9475" s="5" t="n">
        <v>26</v>
      </c>
      <c r="C9475" s="5" t="n">
        <v>349</v>
      </c>
      <c r="D9475" s="5" t="n">
        <v>12</v>
      </c>
      <c r="E9475" s="5" t="n">
        <v>0</v>
      </c>
      <c r="F9475" s="5" t="n">
        <v>27.1</v>
      </c>
      <c r="G9475" s="5" t="n">
        <v>13.4</v>
      </c>
      <c r="H9475" s="5" t="n">
        <v>15.3</v>
      </c>
      <c r="I9475" s="6">
        <f>IF(E9475&gt;=Markov!$B$3,1,0)</f>
        <v/>
      </c>
      <c r="J9475" s="6">
        <f>I9474</f>
        <v/>
      </c>
      <c r="K9475" s="7">
        <f>MAR1!$B$5+MAR1!$C$5*COS(2*PI()*$C9475/365)+MAR1!$D$5*SIN(2*PI()*$C9475/365)</f>
        <v/>
      </c>
      <c r="L9475" s="7">
        <f>MAR1!$B$6+MAR1!$C$6*COS(2*PI()*$C9475/365)+MAR1!$D$6*SIN(2*PI()*$C9475/365)</f>
        <v/>
      </c>
      <c r="M9475" s="7">
        <f>MAR1!$B$7+MAR1!$C$7*COS(2*PI()*$C9475/365)+MAR1!$D$7*SIN(2*PI()*$C9475/365)</f>
        <v/>
      </c>
      <c r="N9475" s="7">
        <f>F9475-K9475</f>
        <v/>
      </c>
      <c r="O9475" s="7">
        <f>G9475-L9475</f>
        <v/>
      </c>
      <c r="P9475" s="7">
        <f>H9475-M9475</f>
        <v/>
      </c>
      <c r="Q9475" s="7">
        <f>IF($I9475=1,(N9475-MAR1!$B$11)/MAR1!$D$11,(N9475-MAR1!$C$11)/MAR1!$E$11)</f>
        <v/>
      </c>
      <c r="R9475" s="7">
        <f>IF($I9475=1,(O9475-MAR1!$B$12)/MAR1!$D$12,(O9475-MAR1!$C$12)/MAR1!$E$12)</f>
        <v/>
      </c>
      <c r="S9475" s="7">
        <f>IF($I9475=1,(P9475-MAR1!$B$13)/MAR1!$D$13,(P9475-MAR1!$C$13)/MAR1!$E$13)</f>
        <v/>
      </c>
    </row>
    <row r="9476">
      <c r="A9476" s="5" t="n">
        <v>9475</v>
      </c>
      <c r="B9476" s="5" t="n">
        <v>26</v>
      </c>
      <c r="C9476" s="5" t="n">
        <v>350</v>
      </c>
      <c r="D9476" s="5" t="n">
        <v>12</v>
      </c>
      <c r="E9476" s="5" t="n">
        <v>0</v>
      </c>
      <c r="F9476" s="5" t="n">
        <v>29.8</v>
      </c>
      <c r="G9476" s="5" t="n">
        <v>17</v>
      </c>
      <c r="H9476" s="5" t="n">
        <v>15.09</v>
      </c>
      <c r="I9476" s="6">
        <f>IF(E9476&gt;=Markov!$B$3,1,0)</f>
        <v/>
      </c>
      <c r="J9476" s="6">
        <f>I9475</f>
        <v/>
      </c>
      <c r="K9476" s="7">
        <f>MAR1!$B$5+MAR1!$C$5*COS(2*PI()*$C9476/365)+MAR1!$D$5*SIN(2*PI()*$C9476/365)</f>
        <v/>
      </c>
      <c r="L9476" s="7">
        <f>MAR1!$B$6+MAR1!$C$6*COS(2*PI()*$C9476/365)+MAR1!$D$6*SIN(2*PI()*$C9476/365)</f>
        <v/>
      </c>
      <c r="M9476" s="7">
        <f>MAR1!$B$7+MAR1!$C$7*COS(2*PI()*$C9476/365)+MAR1!$D$7*SIN(2*PI()*$C9476/365)</f>
        <v/>
      </c>
      <c r="N9476" s="7">
        <f>F9476-K9476</f>
        <v/>
      </c>
      <c r="O9476" s="7">
        <f>G9476-L9476</f>
        <v/>
      </c>
      <c r="P9476" s="7">
        <f>H9476-M9476</f>
        <v/>
      </c>
      <c r="Q9476" s="7">
        <f>IF($I9476=1,(N9476-MAR1!$B$11)/MAR1!$D$11,(N9476-MAR1!$C$11)/MAR1!$E$11)</f>
        <v/>
      </c>
      <c r="R9476" s="7">
        <f>IF($I9476=1,(O9476-MAR1!$B$12)/MAR1!$D$12,(O9476-MAR1!$C$12)/MAR1!$E$12)</f>
        <v/>
      </c>
      <c r="S9476" s="7">
        <f>IF($I9476=1,(P9476-MAR1!$B$13)/MAR1!$D$13,(P9476-MAR1!$C$13)/MAR1!$E$13)</f>
        <v/>
      </c>
    </row>
    <row r="9477">
      <c r="A9477" s="5" t="n">
        <v>9476</v>
      </c>
      <c r="B9477" s="5" t="n">
        <v>26</v>
      </c>
      <c r="C9477" s="5" t="n">
        <v>351</v>
      </c>
      <c r="D9477" s="5" t="n">
        <v>12</v>
      </c>
      <c r="E9477" s="5" t="n">
        <v>0</v>
      </c>
      <c r="F9477" s="5" t="n">
        <v>30.8</v>
      </c>
      <c r="G9477" s="5" t="n">
        <v>16.1</v>
      </c>
      <c r="H9477" s="5" t="n">
        <v>15.15</v>
      </c>
      <c r="I9477" s="6">
        <f>IF(E9477&gt;=Markov!$B$3,1,0)</f>
        <v/>
      </c>
      <c r="J9477" s="6">
        <f>I9476</f>
        <v/>
      </c>
      <c r="K9477" s="7">
        <f>MAR1!$B$5+MAR1!$C$5*COS(2*PI()*$C9477/365)+MAR1!$D$5*SIN(2*PI()*$C9477/365)</f>
        <v/>
      </c>
      <c r="L9477" s="7">
        <f>MAR1!$B$6+MAR1!$C$6*COS(2*PI()*$C9477/365)+MAR1!$D$6*SIN(2*PI()*$C9477/365)</f>
        <v/>
      </c>
      <c r="M9477" s="7">
        <f>MAR1!$B$7+MAR1!$C$7*COS(2*PI()*$C9477/365)+MAR1!$D$7*SIN(2*PI()*$C9477/365)</f>
        <v/>
      </c>
      <c r="N9477" s="7">
        <f>F9477-K9477</f>
        <v/>
      </c>
      <c r="O9477" s="7">
        <f>G9477-L9477</f>
        <v/>
      </c>
      <c r="P9477" s="7">
        <f>H9477-M9477</f>
        <v/>
      </c>
      <c r="Q9477" s="7">
        <f>IF($I9477=1,(N9477-MAR1!$B$11)/MAR1!$D$11,(N9477-MAR1!$C$11)/MAR1!$E$11)</f>
        <v/>
      </c>
      <c r="R9477" s="7">
        <f>IF($I9477=1,(O9477-MAR1!$B$12)/MAR1!$D$12,(O9477-MAR1!$C$12)/MAR1!$E$12)</f>
        <v/>
      </c>
      <c r="S9477" s="7">
        <f>IF($I9477=1,(P9477-MAR1!$B$13)/MAR1!$D$13,(P9477-MAR1!$C$13)/MAR1!$E$13)</f>
        <v/>
      </c>
    </row>
    <row r="9478">
      <c r="A9478" s="5" t="n">
        <v>9477</v>
      </c>
      <c r="B9478" s="5" t="n">
        <v>26</v>
      </c>
      <c r="C9478" s="5" t="n">
        <v>352</v>
      </c>
      <c r="D9478" s="5" t="n">
        <v>12</v>
      </c>
      <c r="E9478" s="5" t="n">
        <v>0</v>
      </c>
      <c r="F9478" s="5" t="n">
        <v>30.8</v>
      </c>
      <c r="G9478" s="5" t="n">
        <v>16</v>
      </c>
      <c r="H9478" s="5" t="n">
        <v>18.03</v>
      </c>
      <c r="I9478" s="6">
        <f>IF(E9478&gt;=Markov!$B$3,1,0)</f>
        <v/>
      </c>
      <c r="J9478" s="6">
        <f>I9477</f>
        <v/>
      </c>
      <c r="K9478" s="7">
        <f>MAR1!$B$5+MAR1!$C$5*COS(2*PI()*$C9478/365)+MAR1!$D$5*SIN(2*PI()*$C9478/365)</f>
        <v/>
      </c>
      <c r="L9478" s="7">
        <f>MAR1!$B$6+MAR1!$C$6*COS(2*PI()*$C9478/365)+MAR1!$D$6*SIN(2*PI()*$C9478/365)</f>
        <v/>
      </c>
      <c r="M9478" s="7">
        <f>MAR1!$B$7+MAR1!$C$7*COS(2*PI()*$C9478/365)+MAR1!$D$7*SIN(2*PI()*$C9478/365)</f>
        <v/>
      </c>
      <c r="N9478" s="7">
        <f>F9478-K9478</f>
        <v/>
      </c>
      <c r="O9478" s="7">
        <f>G9478-L9478</f>
        <v/>
      </c>
      <c r="P9478" s="7">
        <f>H9478-M9478</f>
        <v/>
      </c>
      <c r="Q9478" s="7">
        <f>IF($I9478=1,(N9478-MAR1!$B$11)/MAR1!$D$11,(N9478-MAR1!$C$11)/MAR1!$E$11)</f>
        <v/>
      </c>
      <c r="R9478" s="7">
        <f>IF($I9478=1,(O9478-MAR1!$B$12)/MAR1!$D$12,(O9478-MAR1!$C$12)/MAR1!$E$12)</f>
        <v/>
      </c>
      <c r="S9478" s="7">
        <f>IF($I9478=1,(P9478-MAR1!$B$13)/MAR1!$D$13,(P9478-MAR1!$C$13)/MAR1!$E$13)</f>
        <v/>
      </c>
    </row>
    <row r="9479">
      <c r="A9479" s="5" t="n">
        <v>9478</v>
      </c>
      <c r="B9479" s="5" t="n">
        <v>26</v>
      </c>
      <c r="C9479" s="5" t="n">
        <v>353</v>
      </c>
      <c r="D9479" s="5" t="n">
        <v>12</v>
      </c>
      <c r="E9479" s="5" t="n">
        <v>0</v>
      </c>
      <c r="F9479" s="5" t="n">
        <v>33.1</v>
      </c>
      <c r="G9479" s="5" t="n">
        <v>17.2</v>
      </c>
      <c r="H9479" s="5" t="n">
        <v>17.68</v>
      </c>
      <c r="I9479" s="6">
        <f>IF(E9479&gt;=Markov!$B$3,1,0)</f>
        <v/>
      </c>
      <c r="J9479" s="6">
        <f>I9478</f>
        <v/>
      </c>
      <c r="K9479" s="7">
        <f>MAR1!$B$5+MAR1!$C$5*COS(2*PI()*$C9479/365)+MAR1!$D$5*SIN(2*PI()*$C9479/365)</f>
        <v/>
      </c>
      <c r="L9479" s="7">
        <f>MAR1!$B$6+MAR1!$C$6*COS(2*PI()*$C9479/365)+MAR1!$D$6*SIN(2*PI()*$C9479/365)</f>
        <v/>
      </c>
      <c r="M9479" s="7">
        <f>MAR1!$B$7+MAR1!$C$7*COS(2*PI()*$C9479/365)+MAR1!$D$7*SIN(2*PI()*$C9479/365)</f>
        <v/>
      </c>
      <c r="N9479" s="7">
        <f>F9479-K9479</f>
        <v/>
      </c>
      <c r="O9479" s="7">
        <f>G9479-L9479</f>
        <v/>
      </c>
      <c r="P9479" s="7">
        <f>H9479-M9479</f>
        <v/>
      </c>
      <c r="Q9479" s="7">
        <f>IF($I9479=1,(N9479-MAR1!$B$11)/MAR1!$D$11,(N9479-MAR1!$C$11)/MAR1!$E$11)</f>
        <v/>
      </c>
      <c r="R9479" s="7">
        <f>IF($I9479=1,(O9479-MAR1!$B$12)/MAR1!$D$12,(O9479-MAR1!$C$12)/MAR1!$E$12)</f>
        <v/>
      </c>
      <c r="S9479" s="7">
        <f>IF($I9479=1,(P9479-MAR1!$B$13)/MAR1!$D$13,(P9479-MAR1!$C$13)/MAR1!$E$13)</f>
        <v/>
      </c>
    </row>
    <row r="9480">
      <c r="A9480" s="5" t="n">
        <v>9479</v>
      </c>
      <c r="B9480" s="5" t="n">
        <v>26</v>
      </c>
      <c r="C9480" s="5" t="n">
        <v>354</v>
      </c>
      <c r="D9480" s="5" t="n">
        <v>12</v>
      </c>
      <c r="E9480" s="5" t="n">
        <v>0</v>
      </c>
      <c r="F9480" s="5" t="n">
        <v>32.1</v>
      </c>
      <c r="G9480" s="5" t="n">
        <v>17.4</v>
      </c>
      <c r="H9480" s="5" t="n">
        <v>13.46</v>
      </c>
      <c r="I9480" s="6">
        <f>IF(E9480&gt;=Markov!$B$3,1,0)</f>
        <v/>
      </c>
      <c r="J9480" s="6">
        <f>I9479</f>
        <v/>
      </c>
      <c r="K9480" s="7">
        <f>MAR1!$B$5+MAR1!$C$5*COS(2*PI()*$C9480/365)+MAR1!$D$5*SIN(2*PI()*$C9480/365)</f>
        <v/>
      </c>
      <c r="L9480" s="7">
        <f>MAR1!$B$6+MAR1!$C$6*COS(2*PI()*$C9480/365)+MAR1!$D$6*SIN(2*PI()*$C9480/365)</f>
        <v/>
      </c>
      <c r="M9480" s="7">
        <f>MAR1!$B$7+MAR1!$C$7*COS(2*PI()*$C9480/365)+MAR1!$D$7*SIN(2*PI()*$C9480/365)</f>
        <v/>
      </c>
      <c r="N9480" s="7">
        <f>F9480-K9480</f>
        <v/>
      </c>
      <c r="O9480" s="7">
        <f>G9480-L9480</f>
        <v/>
      </c>
      <c r="P9480" s="7">
        <f>H9480-M9480</f>
        <v/>
      </c>
      <c r="Q9480" s="7">
        <f>IF($I9480=1,(N9480-MAR1!$B$11)/MAR1!$D$11,(N9480-MAR1!$C$11)/MAR1!$E$11)</f>
        <v/>
      </c>
      <c r="R9480" s="7">
        <f>IF($I9480=1,(O9480-MAR1!$B$12)/MAR1!$D$12,(O9480-MAR1!$C$12)/MAR1!$E$12)</f>
        <v/>
      </c>
      <c r="S9480" s="7">
        <f>IF($I9480=1,(P9480-MAR1!$B$13)/MAR1!$D$13,(P9480-MAR1!$C$13)/MAR1!$E$13)</f>
        <v/>
      </c>
    </row>
    <row r="9481">
      <c r="A9481" s="5" t="n">
        <v>9480</v>
      </c>
      <c r="B9481" s="5" t="n">
        <v>26</v>
      </c>
      <c r="C9481" s="5" t="n">
        <v>355</v>
      </c>
      <c r="D9481" s="5" t="n">
        <v>12</v>
      </c>
      <c r="E9481" s="5" t="n">
        <v>0</v>
      </c>
      <c r="F9481" s="5" t="n">
        <v>31.3</v>
      </c>
      <c r="G9481" s="5" t="n">
        <v>18</v>
      </c>
      <c r="H9481" s="5" t="n">
        <v>16.05</v>
      </c>
      <c r="I9481" s="6">
        <f>IF(E9481&gt;=Markov!$B$3,1,0)</f>
        <v/>
      </c>
      <c r="J9481" s="6">
        <f>I9480</f>
        <v/>
      </c>
      <c r="K9481" s="7">
        <f>MAR1!$B$5+MAR1!$C$5*COS(2*PI()*$C9481/365)+MAR1!$D$5*SIN(2*PI()*$C9481/365)</f>
        <v/>
      </c>
      <c r="L9481" s="7">
        <f>MAR1!$B$6+MAR1!$C$6*COS(2*PI()*$C9481/365)+MAR1!$D$6*SIN(2*PI()*$C9481/365)</f>
        <v/>
      </c>
      <c r="M9481" s="7">
        <f>MAR1!$B$7+MAR1!$C$7*COS(2*PI()*$C9481/365)+MAR1!$D$7*SIN(2*PI()*$C9481/365)</f>
        <v/>
      </c>
      <c r="N9481" s="7">
        <f>F9481-K9481</f>
        <v/>
      </c>
      <c r="O9481" s="7">
        <f>G9481-L9481</f>
        <v/>
      </c>
      <c r="P9481" s="7">
        <f>H9481-M9481</f>
        <v/>
      </c>
      <c r="Q9481" s="7">
        <f>IF($I9481=1,(N9481-MAR1!$B$11)/MAR1!$D$11,(N9481-MAR1!$C$11)/MAR1!$E$11)</f>
        <v/>
      </c>
      <c r="R9481" s="7">
        <f>IF($I9481=1,(O9481-MAR1!$B$12)/MAR1!$D$12,(O9481-MAR1!$C$12)/MAR1!$E$12)</f>
        <v/>
      </c>
      <c r="S9481" s="7">
        <f>IF($I9481=1,(P9481-MAR1!$B$13)/MAR1!$D$13,(P9481-MAR1!$C$13)/MAR1!$E$13)</f>
        <v/>
      </c>
    </row>
    <row r="9482">
      <c r="A9482" s="5" t="n">
        <v>9481</v>
      </c>
      <c r="B9482" s="5" t="n">
        <v>26</v>
      </c>
      <c r="C9482" s="5" t="n">
        <v>356</v>
      </c>
      <c r="D9482" s="5" t="n">
        <v>12</v>
      </c>
      <c r="E9482" s="5" t="n">
        <v>0</v>
      </c>
      <c r="F9482" s="5" t="n">
        <v>32.4</v>
      </c>
      <c r="G9482" s="5" t="n">
        <v>15.9</v>
      </c>
      <c r="H9482" s="5" t="n">
        <v>12.93</v>
      </c>
      <c r="I9482" s="6">
        <f>IF(E9482&gt;=Markov!$B$3,1,0)</f>
        <v/>
      </c>
      <c r="J9482" s="6">
        <f>I9481</f>
        <v/>
      </c>
      <c r="K9482" s="7">
        <f>MAR1!$B$5+MAR1!$C$5*COS(2*PI()*$C9482/365)+MAR1!$D$5*SIN(2*PI()*$C9482/365)</f>
        <v/>
      </c>
      <c r="L9482" s="7">
        <f>MAR1!$B$6+MAR1!$C$6*COS(2*PI()*$C9482/365)+MAR1!$D$6*SIN(2*PI()*$C9482/365)</f>
        <v/>
      </c>
      <c r="M9482" s="7">
        <f>MAR1!$B$7+MAR1!$C$7*COS(2*PI()*$C9482/365)+MAR1!$D$7*SIN(2*PI()*$C9482/365)</f>
        <v/>
      </c>
      <c r="N9482" s="7">
        <f>F9482-K9482</f>
        <v/>
      </c>
      <c r="O9482" s="7">
        <f>G9482-L9482</f>
        <v/>
      </c>
      <c r="P9482" s="7">
        <f>H9482-M9482</f>
        <v/>
      </c>
      <c r="Q9482" s="7">
        <f>IF($I9482=1,(N9482-MAR1!$B$11)/MAR1!$D$11,(N9482-MAR1!$C$11)/MAR1!$E$11)</f>
        <v/>
      </c>
      <c r="R9482" s="7">
        <f>IF($I9482=1,(O9482-MAR1!$B$12)/MAR1!$D$12,(O9482-MAR1!$C$12)/MAR1!$E$12)</f>
        <v/>
      </c>
      <c r="S9482" s="7">
        <f>IF($I9482=1,(P9482-MAR1!$B$13)/MAR1!$D$13,(P9482-MAR1!$C$13)/MAR1!$E$13)</f>
        <v/>
      </c>
    </row>
    <row r="9483">
      <c r="A9483" s="5" t="n">
        <v>9482</v>
      </c>
      <c r="B9483" s="5" t="n">
        <v>26</v>
      </c>
      <c r="C9483" s="5" t="n">
        <v>357</v>
      </c>
      <c r="D9483" s="5" t="n">
        <v>12</v>
      </c>
      <c r="E9483" s="5" t="n">
        <v>0</v>
      </c>
      <c r="F9483" s="5" t="n">
        <v>29.2</v>
      </c>
      <c r="G9483" s="5" t="n">
        <v>13.2</v>
      </c>
      <c r="H9483" s="5" t="n">
        <v>13.95</v>
      </c>
      <c r="I9483" s="6">
        <f>IF(E9483&gt;=Markov!$B$3,1,0)</f>
        <v/>
      </c>
      <c r="J9483" s="6">
        <f>I9482</f>
        <v/>
      </c>
      <c r="K9483" s="7">
        <f>MAR1!$B$5+MAR1!$C$5*COS(2*PI()*$C9483/365)+MAR1!$D$5*SIN(2*PI()*$C9483/365)</f>
        <v/>
      </c>
      <c r="L9483" s="7">
        <f>MAR1!$B$6+MAR1!$C$6*COS(2*PI()*$C9483/365)+MAR1!$D$6*SIN(2*PI()*$C9483/365)</f>
        <v/>
      </c>
      <c r="M9483" s="7">
        <f>MAR1!$B$7+MAR1!$C$7*COS(2*PI()*$C9483/365)+MAR1!$D$7*SIN(2*PI()*$C9483/365)</f>
        <v/>
      </c>
      <c r="N9483" s="7">
        <f>F9483-K9483</f>
        <v/>
      </c>
      <c r="O9483" s="7">
        <f>G9483-L9483</f>
        <v/>
      </c>
      <c r="P9483" s="7">
        <f>H9483-M9483</f>
        <v/>
      </c>
      <c r="Q9483" s="7">
        <f>IF($I9483=1,(N9483-MAR1!$B$11)/MAR1!$D$11,(N9483-MAR1!$C$11)/MAR1!$E$11)</f>
        <v/>
      </c>
      <c r="R9483" s="7">
        <f>IF($I9483=1,(O9483-MAR1!$B$12)/MAR1!$D$12,(O9483-MAR1!$C$12)/MAR1!$E$12)</f>
        <v/>
      </c>
      <c r="S9483" s="7">
        <f>IF($I9483=1,(P9483-MAR1!$B$13)/MAR1!$D$13,(P9483-MAR1!$C$13)/MAR1!$E$13)</f>
        <v/>
      </c>
    </row>
    <row r="9484">
      <c r="A9484" s="5" t="n">
        <v>9483</v>
      </c>
      <c r="B9484" s="5" t="n">
        <v>26</v>
      </c>
      <c r="C9484" s="5" t="n">
        <v>358</v>
      </c>
      <c r="D9484" s="5" t="n">
        <v>12</v>
      </c>
      <c r="E9484" s="5" t="n">
        <v>0</v>
      </c>
      <c r="F9484" s="5" t="n">
        <v>27.8</v>
      </c>
      <c r="G9484" s="5" t="n">
        <v>14.1</v>
      </c>
      <c r="H9484" s="5" t="n">
        <v>16.36</v>
      </c>
      <c r="I9484" s="6">
        <f>IF(E9484&gt;=Markov!$B$3,1,0)</f>
        <v/>
      </c>
      <c r="J9484" s="6">
        <f>I9483</f>
        <v/>
      </c>
      <c r="K9484" s="7">
        <f>MAR1!$B$5+MAR1!$C$5*COS(2*PI()*$C9484/365)+MAR1!$D$5*SIN(2*PI()*$C9484/365)</f>
        <v/>
      </c>
      <c r="L9484" s="7">
        <f>MAR1!$B$6+MAR1!$C$6*COS(2*PI()*$C9484/365)+MAR1!$D$6*SIN(2*PI()*$C9484/365)</f>
        <v/>
      </c>
      <c r="M9484" s="7">
        <f>MAR1!$B$7+MAR1!$C$7*COS(2*PI()*$C9484/365)+MAR1!$D$7*SIN(2*PI()*$C9484/365)</f>
        <v/>
      </c>
      <c r="N9484" s="7">
        <f>F9484-K9484</f>
        <v/>
      </c>
      <c r="O9484" s="7">
        <f>G9484-L9484</f>
        <v/>
      </c>
      <c r="P9484" s="7">
        <f>H9484-M9484</f>
        <v/>
      </c>
      <c r="Q9484" s="7">
        <f>IF($I9484=1,(N9484-MAR1!$B$11)/MAR1!$D$11,(N9484-MAR1!$C$11)/MAR1!$E$11)</f>
        <v/>
      </c>
      <c r="R9484" s="7">
        <f>IF($I9484=1,(O9484-MAR1!$B$12)/MAR1!$D$12,(O9484-MAR1!$C$12)/MAR1!$E$12)</f>
        <v/>
      </c>
      <c r="S9484" s="7">
        <f>IF($I9484=1,(P9484-MAR1!$B$13)/MAR1!$D$13,(P9484-MAR1!$C$13)/MAR1!$E$13)</f>
        <v/>
      </c>
    </row>
    <row r="9485">
      <c r="A9485" s="5" t="n">
        <v>9484</v>
      </c>
      <c r="B9485" s="5" t="n">
        <v>26</v>
      </c>
      <c r="C9485" s="5" t="n">
        <v>359</v>
      </c>
      <c r="D9485" s="5" t="n">
        <v>12</v>
      </c>
      <c r="E9485" s="5" t="n">
        <v>0</v>
      </c>
      <c r="F9485" s="5" t="n">
        <v>31.8</v>
      </c>
      <c r="G9485" s="5" t="n">
        <v>14.3</v>
      </c>
      <c r="H9485" s="5" t="n">
        <v>17.09</v>
      </c>
      <c r="I9485" s="6">
        <f>IF(E9485&gt;=Markov!$B$3,1,0)</f>
        <v/>
      </c>
      <c r="J9485" s="6">
        <f>I9484</f>
        <v/>
      </c>
      <c r="K9485" s="7">
        <f>MAR1!$B$5+MAR1!$C$5*COS(2*PI()*$C9485/365)+MAR1!$D$5*SIN(2*PI()*$C9485/365)</f>
        <v/>
      </c>
      <c r="L9485" s="7">
        <f>MAR1!$B$6+MAR1!$C$6*COS(2*PI()*$C9485/365)+MAR1!$D$6*SIN(2*PI()*$C9485/365)</f>
        <v/>
      </c>
      <c r="M9485" s="7">
        <f>MAR1!$B$7+MAR1!$C$7*COS(2*PI()*$C9485/365)+MAR1!$D$7*SIN(2*PI()*$C9485/365)</f>
        <v/>
      </c>
      <c r="N9485" s="7">
        <f>F9485-K9485</f>
        <v/>
      </c>
      <c r="O9485" s="7">
        <f>G9485-L9485</f>
        <v/>
      </c>
      <c r="P9485" s="7">
        <f>H9485-M9485</f>
        <v/>
      </c>
      <c r="Q9485" s="7">
        <f>IF($I9485=1,(N9485-MAR1!$B$11)/MAR1!$D$11,(N9485-MAR1!$C$11)/MAR1!$E$11)</f>
        <v/>
      </c>
      <c r="R9485" s="7">
        <f>IF($I9485=1,(O9485-MAR1!$B$12)/MAR1!$D$12,(O9485-MAR1!$C$12)/MAR1!$E$12)</f>
        <v/>
      </c>
      <c r="S9485" s="7">
        <f>IF($I9485=1,(P9485-MAR1!$B$13)/MAR1!$D$13,(P9485-MAR1!$C$13)/MAR1!$E$13)</f>
        <v/>
      </c>
    </row>
    <row r="9486">
      <c r="A9486" s="5" t="n">
        <v>9485</v>
      </c>
      <c r="B9486" s="5" t="n">
        <v>26</v>
      </c>
      <c r="C9486" s="5" t="n">
        <v>360</v>
      </c>
      <c r="D9486" s="5" t="n">
        <v>12</v>
      </c>
      <c r="E9486" s="5" t="n">
        <v>0</v>
      </c>
      <c r="F9486" s="5" t="n">
        <v>29.4</v>
      </c>
      <c r="G9486" s="5" t="n">
        <v>13.7</v>
      </c>
      <c r="H9486" s="5" t="n">
        <v>19.75</v>
      </c>
      <c r="I9486" s="6">
        <f>IF(E9486&gt;=Markov!$B$3,1,0)</f>
        <v/>
      </c>
      <c r="J9486" s="6">
        <f>I9485</f>
        <v/>
      </c>
      <c r="K9486" s="7">
        <f>MAR1!$B$5+MAR1!$C$5*COS(2*PI()*$C9486/365)+MAR1!$D$5*SIN(2*PI()*$C9486/365)</f>
        <v/>
      </c>
      <c r="L9486" s="7">
        <f>MAR1!$B$6+MAR1!$C$6*COS(2*PI()*$C9486/365)+MAR1!$D$6*SIN(2*PI()*$C9486/365)</f>
        <v/>
      </c>
      <c r="M9486" s="7">
        <f>MAR1!$B$7+MAR1!$C$7*COS(2*PI()*$C9486/365)+MAR1!$D$7*SIN(2*PI()*$C9486/365)</f>
        <v/>
      </c>
      <c r="N9486" s="7">
        <f>F9486-K9486</f>
        <v/>
      </c>
      <c r="O9486" s="7">
        <f>G9486-L9486</f>
        <v/>
      </c>
      <c r="P9486" s="7">
        <f>H9486-M9486</f>
        <v/>
      </c>
      <c r="Q9486" s="7">
        <f>IF($I9486=1,(N9486-MAR1!$B$11)/MAR1!$D$11,(N9486-MAR1!$C$11)/MAR1!$E$11)</f>
        <v/>
      </c>
      <c r="R9486" s="7">
        <f>IF($I9486=1,(O9486-MAR1!$B$12)/MAR1!$D$12,(O9486-MAR1!$C$12)/MAR1!$E$12)</f>
        <v/>
      </c>
      <c r="S9486" s="7">
        <f>IF($I9486=1,(P9486-MAR1!$B$13)/MAR1!$D$13,(P9486-MAR1!$C$13)/MAR1!$E$13)</f>
        <v/>
      </c>
    </row>
    <row r="9487">
      <c r="A9487" s="5" t="n">
        <v>9486</v>
      </c>
      <c r="B9487" s="5" t="n">
        <v>26</v>
      </c>
      <c r="C9487" s="5" t="n">
        <v>361</v>
      </c>
      <c r="D9487" s="5" t="n">
        <v>12</v>
      </c>
      <c r="E9487" s="5" t="n">
        <v>0</v>
      </c>
      <c r="F9487" s="5" t="n">
        <v>29.6</v>
      </c>
      <c r="G9487" s="5" t="n">
        <v>14.1</v>
      </c>
      <c r="H9487" s="5" t="n">
        <v>21.95</v>
      </c>
      <c r="I9487" s="6">
        <f>IF(E9487&gt;=Markov!$B$3,1,0)</f>
        <v/>
      </c>
      <c r="J9487" s="6">
        <f>I9486</f>
        <v/>
      </c>
      <c r="K9487" s="7">
        <f>MAR1!$B$5+MAR1!$C$5*COS(2*PI()*$C9487/365)+MAR1!$D$5*SIN(2*PI()*$C9487/365)</f>
        <v/>
      </c>
      <c r="L9487" s="7">
        <f>MAR1!$B$6+MAR1!$C$6*COS(2*PI()*$C9487/365)+MAR1!$D$6*SIN(2*PI()*$C9487/365)</f>
        <v/>
      </c>
      <c r="M9487" s="7">
        <f>MAR1!$B$7+MAR1!$C$7*COS(2*PI()*$C9487/365)+MAR1!$D$7*SIN(2*PI()*$C9487/365)</f>
        <v/>
      </c>
      <c r="N9487" s="7">
        <f>F9487-K9487</f>
        <v/>
      </c>
      <c r="O9487" s="7">
        <f>G9487-L9487</f>
        <v/>
      </c>
      <c r="P9487" s="7">
        <f>H9487-M9487</f>
        <v/>
      </c>
      <c r="Q9487" s="7">
        <f>IF($I9487=1,(N9487-MAR1!$B$11)/MAR1!$D$11,(N9487-MAR1!$C$11)/MAR1!$E$11)</f>
        <v/>
      </c>
      <c r="R9487" s="7">
        <f>IF($I9487=1,(O9487-MAR1!$B$12)/MAR1!$D$12,(O9487-MAR1!$C$12)/MAR1!$E$12)</f>
        <v/>
      </c>
      <c r="S9487" s="7">
        <f>IF($I9487=1,(P9487-MAR1!$B$13)/MAR1!$D$13,(P9487-MAR1!$C$13)/MAR1!$E$13)</f>
        <v/>
      </c>
    </row>
    <row r="9488">
      <c r="A9488" s="5" t="n">
        <v>9487</v>
      </c>
      <c r="B9488" s="5" t="n">
        <v>26</v>
      </c>
      <c r="C9488" s="5" t="n">
        <v>362</v>
      </c>
      <c r="D9488" s="5" t="n">
        <v>12</v>
      </c>
      <c r="E9488" s="5" t="n">
        <v>0</v>
      </c>
      <c r="F9488" s="5" t="n">
        <v>29.1</v>
      </c>
      <c r="G9488" s="5" t="n">
        <v>12.3</v>
      </c>
      <c r="H9488" s="5" t="n">
        <v>17.23</v>
      </c>
      <c r="I9488" s="6">
        <f>IF(E9488&gt;=Markov!$B$3,1,0)</f>
        <v/>
      </c>
      <c r="J9488" s="6">
        <f>I9487</f>
        <v/>
      </c>
      <c r="K9488" s="7">
        <f>MAR1!$B$5+MAR1!$C$5*COS(2*PI()*$C9488/365)+MAR1!$D$5*SIN(2*PI()*$C9488/365)</f>
        <v/>
      </c>
      <c r="L9488" s="7">
        <f>MAR1!$B$6+MAR1!$C$6*COS(2*PI()*$C9488/365)+MAR1!$D$6*SIN(2*PI()*$C9488/365)</f>
        <v/>
      </c>
      <c r="M9488" s="7">
        <f>MAR1!$B$7+MAR1!$C$7*COS(2*PI()*$C9488/365)+MAR1!$D$7*SIN(2*PI()*$C9488/365)</f>
        <v/>
      </c>
      <c r="N9488" s="7">
        <f>F9488-K9488</f>
        <v/>
      </c>
      <c r="O9488" s="7">
        <f>G9488-L9488</f>
        <v/>
      </c>
      <c r="P9488" s="7">
        <f>H9488-M9488</f>
        <v/>
      </c>
      <c r="Q9488" s="7">
        <f>IF($I9488=1,(N9488-MAR1!$B$11)/MAR1!$D$11,(N9488-MAR1!$C$11)/MAR1!$E$11)</f>
        <v/>
      </c>
      <c r="R9488" s="7">
        <f>IF($I9488=1,(O9488-MAR1!$B$12)/MAR1!$D$12,(O9488-MAR1!$C$12)/MAR1!$E$12)</f>
        <v/>
      </c>
      <c r="S9488" s="7">
        <f>IF($I9488=1,(P9488-MAR1!$B$13)/MAR1!$D$13,(P9488-MAR1!$C$13)/MAR1!$E$13)</f>
        <v/>
      </c>
    </row>
    <row r="9489">
      <c r="A9489" s="5" t="n">
        <v>9488</v>
      </c>
      <c r="B9489" s="5" t="n">
        <v>26</v>
      </c>
      <c r="C9489" s="5" t="n">
        <v>363</v>
      </c>
      <c r="D9489" s="5" t="n">
        <v>12</v>
      </c>
      <c r="E9489" s="5" t="n">
        <v>0</v>
      </c>
      <c r="F9489" s="5" t="n">
        <v>29.8</v>
      </c>
      <c r="G9489" s="5" t="n">
        <v>13.7</v>
      </c>
      <c r="H9489" s="5" t="n">
        <v>16.55</v>
      </c>
      <c r="I9489" s="6">
        <f>IF(E9489&gt;=Markov!$B$3,1,0)</f>
        <v/>
      </c>
      <c r="J9489" s="6">
        <f>I9488</f>
        <v/>
      </c>
      <c r="K9489" s="7">
        <f>MAR1!$B$5+MAR1!$C$5*COS(2*PI()*$C9489/365)+MAR1!$D$5*SIN(2*PI()*$C9489/365)</f>
        <v/>
      </c>
      <c r="L9489" s="7">
        <f>MAR1!$B$6+MAR1!$C$6*COS(2*PI()*$C9489/365)+MAR1!$D$6*SIN(2*PI()*$C9489/365)</f>
        <v/>
      </c>
      <c r="M9489" s="7">
        <f>MAR1!$B$7+MAR1!$C$7*COS(2*PI()*$C9489/365)+MAR1!$D$7*SIN(2*PI()*$C9489/365)</f>
        <v/>
      </c>
      <c r="N9489" s="7">
        <f>F9489-K9489</f>
        <v/>
      </c>
      <c r="O9489" s="7">
        <f>G9489-L9489</f>
        <v/>
      </c>
      <c r="P9489" s="7">
        <f>H9489-M9489</f>
        <v/>
      </c>
      <c r="Q9489" s="7">
        <f>IF($I9489=1,(N9489-MAR1!$B$11)/MAR1!$D$11,(N9489-MAR1!$C$11)/MAR1!$E$11)</f>
        <v/>
      </c>
      <c r="R9489" s="7">
        <f>IF($I9489=1,(O9489-MAR1!$B$12)/MAR1!$D$12,(O9489-MAR1!$C$12)/MAR1!$E$12)</f>
        <v/>
      </c>
      <c r="S9489" s="7">
        <f>IF($I9489=1,(P9489-MAR1!$B$13)/MAR1!$D$13,(P9489-MAR1!$C$13)/MAR1!$E$13)</f>
        <v/>
      </c>
    </row>
    <row r="9490">
      <c r="A9490" s="5" t="n">
        <v>9489</v>
      </c>
      <c r="B9490" s="5" t="n">
        <v>26</v>
      </c>
      <c r="C9490" s="5" t="n">
        <v>364</v>
      </c>
      <c r="D9490" s="5" t="n">
        <v>12</v>
      </c>
      <c r="E9490" s="5" t="n">
        <v>0</v>
      </c>
      <c r="F9490" s="5" t="n">
        <v>32.3</v>
      </c>
      <c r="G9490" s="5" t="n">
        <v>14.2</v>
      </c>
      <c r="H9490" s="5" t="n">
        <v>14.65</v>
      </c>
      <c r="I9490" s="6">
        <f>IF(E9490&gt;=Markov!$B$3,1,0)</f>
        <v/>
      </c>
      <c r="J9490" s="6">
        <f>I9489</f>
        <v/>
      </c>
      <c r="K9490" s="7">
        <f>MAR1!$B$5+MAR1!$C$5*COS(2*PI()*$C9490/365)+MAR1!$D$5*SIN(2*PI()*$C9490/365)</f>
        <v/>
      </c>
      <c r="L9490" s="7">
        <f>MAR1!$B$6+MAR1!$C$6*COS(2*PI()*$C9490/365)+MAR1!$D$6*SIN(2*PI()*$C9490/365)</f>
        <v/>
      </c>
      <c r="M9490" s="7">
        <f>MAR1!$B$7+MAR1!$C$7*COS(2*PI()*$C9490/365)+MAR1!$D$7*SIN(2*PI()*$C9490/365)</f>
        <v/>
      </c>
      <c r="N9490" s="7">
        <f>F9490-K9490</f>
        <v/>
      </c>
      <c r="O9490" s="7">
        <f>G9490-L9490</f>
        <v/>
      </c>
      <c r="P9490" s="7">
        <f>H9490-M9490</f>
        <v/>
      </c>
      <c r="Q9490" s="7">
        <f>IF($I9490=1,(N9490-MAR1!$B$11)/MAR1!$D$11,(N9490-MAR1!$C$11)/MAR1!$E$11)</f>
        <v/>
      </c>
      <c r="R9490" s="7">
        <f>IF($I9490=1,(O9490-MAR1!$B$12)/MAR1!$D$12,(O9490-MAR1!$C$12)/MAR1!$E$12)</f>
        <v/>
      </c>
      <c r="S9490" s="7">
        <f>IF($I9490=1,(P9490-MAR1!$B$13)/MAR1!$D$13,(P9490-MAR1!$C$13)/MAR1!$E$13)</f>
        <v/>
      </c>
    </row>
    <row r="9491">
      <c r="A9491" s="5" t="n">
        <v>9490</v>
      </c>
      <c r="B9491" s="5" t="n">
        <v>26</v>
      </c>
      <c r="C9491" s="5" t="n">
        <v>365</v>
      </c>
      <c r="D9491" s="5" t="n">
        <v>12</v>
      </c>
      <c r="E9491" s="5" t="n">
        <v>0</v>
      </c>
      <c r="F9491" s="5" t="n">
        <v>32.5</v>
      </c>
      <c r="G9491" s="5" t="n">
        <v>17.1</v>
      </c>
      <c r="H9491" s="5" t="n">
        <v>16.47</v>
      </c>
      <c r="I9491" s="6">
        <f>IF(E9491&gt;=Markov!$B$3,1,0)</f>
        <v/>
      </c>
      <c r="J9491" s="6">
        <f>I9490</f>
        <v/>
      </c>
      <c r="K9491" s="7">
        <f>MAR1!$B$5+MAR1!$C$5*COS(2*PI()*$C9491/365)+MAR1!$D$5*SIN(2*PI()*$C9491/365)</f>
        <v/>
      </c>
      <c r="L9491" s="7">
        <f>MAR1!$B$6+MAR1!$C$6*COS(2*PI()*$C9491/365)+MAR1!$D$6*SIN(2*PI()*$C9491/365)</f>
        <v/>
      </c>
      <c r="M9491" s="7">
        <f>MAR1!$B$7+MAR1!$C$7*COS(2*PI()*$C9491/365)+MAR1!$D$7*SIN(2*PI()*$C9491/365)</f>
        <v/>
      </c>
      <c r="N9491" s="7">
        <f>F9491-K9491</f>
        <v/>
      </c>
      <c r="O9491" s="7">
        <f>G9491-L9491</f>
        <v/>
      </c>
      <c r="P9491" s="7">
        <f>H9491-M9491</f>
        <v/>
      </c>
      <c r="Q9491" s="7">
        <f>IF($I9491=1,(N9491-MAR1!$B$11)/MAR1!$D$11,(N9491-MAR1!$C$11)/MAR1!$E$11)</f>
        <v/>
      </c>
      <c r="R9491" s="7">
        <f>IF($I9491=1,(O9491-MAR1!$B$12)/MAR1!$D$12,(O9491-MAR1!$C$12)/MAR1!$E$12)</f>
        <v/>
      </c>
      <c r="S9491" s="7">
        <f>IF($I9491=1,(P9491-MAR1!$B$13)/MAR1!$D$13,(P9491-MAR1!$C$13)/MAR1!$E$13)</f>
        <v/>
      </c>
    </row>
    <row r="9492">
      <c r="A9492" s="5" t="n">
        <v>9491</v>
      </c>
      <c r="B9492" s="5" t="n">
        <v>27</v>
      </c>
      <c r="C9492" s="5" t="n">
        <v>1</v>
      </c>
      <c r="D9492" s="5" t="n">
        <v>1</v>
      </c>
      <c r="E9492" s="5" t="n">
        <v>0</v>
      </c>
      <c r="F9492" s="5" t="n">
        <v>31.1</v>
      </c>
      <c r="G9492" s="5" t="n">
        <v>18.7</v>
      </c>
      <c r="H9492" s="5" t="n">
        <v>17.28</v>
      </c>
      <c r="I9492" s="6">
        <f>IF(E9492&gt;=Markov!$B$3,1,0)</f>
        <v/>
      </c>
      <c r="J9492" s="6">
        <f>I9491</f>
        <v/>
      </c>
      <c r="K9492" s="7">
        <f>MAR1!$B$5+MAR1!$C$5*COS(2*PI()*$C9492/365)+MAR1!$D$5*SIN(2*PI()*$C9492/365)</f>
        <v/>
      </c>
      <c r="L9492" s="7">
        <f>MAR1!$B$6+MAR1!$C$6*COS(2*PI()*$C9492/365)+MAR1!$D$6*SIN(2*PI()*$C9492/365)</f>
        <v/>
      </c>
      <c r="M9492" s="7">
        <f>MAR1!$B$7+MAR1!$C$7*COS(2*PI()*$C9492/365)+MAR1!$D$7*SIN(2*PI()*$C9492/365)</f>
        <v/>
      </c>
      <c r="N9492" s="7">
        <f>F9492-K9492</f>
        <v/>
      </c>
      <c r="O9492" s="7">
        <f>G9492-L9492</f>
        <v/>
      </c>
      <c r="P9492" s="7">
        <f>H9492-M9492</f>
        <v/>
      </c>
      <c r="Q9492" s="7">
        <f>IF($I9492=1,(N9492-MAR1!$B$11)/MAR1!$D$11,(N9492-MAR1!$C$11)/MAR1!$E$11)</f>
        <v/>
      </c>
      <c r="R9492" s="7">
        <f>IF($I9492=1,(O9492-MAR1!$B$12)/MAR1!$D$12,(O9492-MAR1!$C$12)/MAR1!$E$12)</f>
        <v/>
      </c>
      <c r="S9492" s="7">
        <f>IF($I9492=1,(P9492-MAR1!$B$13)/MAR1!$D$13,(P9492-MAR1!$C$13)/MAR1!$E$13)</f>
        <v/>
      </c>
    </row>
    <row r="9493">
      <c r="A9493" s="5" t="n">
        <v>9492</v>
      </c>
      <c r="B9493" s="5" t="n">
        <v>27</v>
      </c>
      <c r="C9493" s="5" t="n">
        <v>2</v>
      </c>
      <c r="D9493" s="5" t="n">
        <v>1</v>
      </c>
      <c r="E9493" s="5" t="n">
        <v>0</v>
      </c>
      <c r="F9493" s="5" t="n">
        <v>33.4</v>
      </c>
      <c r="G9493" s="5" t="n">
        <v>17.7</v>
      </c>
      <c r="H9493" s="5" t="n">
        <v>16.66</v>
      </c>
      <c r="I9493" s="6">
        <f>IF(E9493&gt;=Markov!$B$3,1,0)</f>
        <v/>
      </c>
      <c r="J9493" s="6">
        <f>I9492</f>
        <v/>
      </c>
      <c r="K9493" s="7">
        <f>MAR1!$B$5+MAR1!$C$5*COS(2*PI()*$C9493/365)+MAR1!$D$5*SIN(2*PI()*$C9493/365)</f>
        <v/>
      </c>
      <c r="L9493" s="7">
        <f>MAR1!$B$6+MAR1!$C$6*COS(2*PI()*$C9493/365)+MAR1!$D$6*SIN(2*PI()*$C9493/365)</f>
        <v/>
      </c>
      <c r="M9493" s="7">
        <f>MAR1!$B$7+MAR1!$C$7*COS(2*PI()*$C9493/365)+MAR1!$D$7*SIN(2*PI()*$C9493/365)</f>
        <v/>
      </c>
      <c r="N9493" s="7">
        <f>F9493-K9493</f>
        <v/>
      </c>
      <c r="O9493" s="7">
        <f>G9493-L9493</f>
        <v/>
      </c>
      <c r="P9493" s="7">
        <f>H9493-M9493</f>
        <v/>
      </c>
      <c r="Q9493" s="7">
        <f>IF($I9493=1,(N9493-MAR1!$B$11)/MAR1!$D$11,(N9493-MAR1!$C$11)/MAR1!$E$11)</f>
        <v/>
      </c>
      <c r="R9493" s="7">
        <f>IF($I9493=1,(O9493-MAR1!$B$12)/MAR1!$D$12,(O9493-MAR1!$C$12)/MAR1!$E$12)</f>
        <v/>
      </c>
      <c r="S9493" s="7">
        <f>IF($I9493=1,(P9493-MAR1!$B$13)/MAR1!$D$13,(P9493-MAR1!$C$13)/MAR1!$E$13)</f>
        <v/>
      </c>
    </row>
    <row r="9494">
      <c r="A9494" s="5" t="n">
        <v>9493</v>
      </c>
      <c r="B9494" s="5" t="n">
        <v>27</v>
      </c>
      <c r="C9494" s="5" t="n">
        <v>3</v>
      </c>
      <c r="D9494" s="5" t="n">
        <v>1</v>
      </c>
      <c r="E9494" s="5" t="n">
        <v>0</v>
      </c>
      <c r="F9494" s="5" t="n">
        <v>34.1</v>
      </c>
      <c r="G9494" s="5" t="n">
        <v>16.7</v>
      </c>
      <c r="H9494" s="5" t="n">
        <v>16.26</v>
      </c>
      <c r="I9494" s="6">
        <f>IF(E9494&gt;=Markov!$B$3,1,0)</f>
        <v/>
      </c>
      <c r="J9494" s="6">
        <f>I9493</f>
        <v/>
      </c>
      <c r="K9494" s="7">
        <f>MAR1!$B$5+MAR1!$C$5*COS(2*PI()*$C9494/365)+MAR1!$D$5*SIN(2*PI()*$C9494/365)</f>
        <v/>
      </c>
      <c r="L9494" s="7">
        <f>MAR1!$B$6+MAR1!$C$6*COS(2*PI()*$C9494/365)+MAR1!$D$6*SIN(2*PI()*$C9494/365)</f>
        <v/>
      </c>
      <c r="M9494" s="7">
        <f>MAR1!$B$7+MAR1!$C$7*COS(2*PI()*$C9494/365)+MAR1!$D$7*SIN(2*PI()*$C9494/365)</f>
        <v/>
      </c>
      <c r="N9494" s="7">
        <f>F9494-K9494</f>
        <v/>
      </c>
      <c r="O9494" s="7">
        <f>G9494-L9494</f>
        <v/>
      </c>
      <c r="P9494" s="7">
        <f>H9494-M9494</f>
        <v/>
      </c>
      <c r="Q9494" s="7">
        <f>IF($I9494=1,(N9494-MAR1!$B$11)/MAR1!$D$11,(N9494-MAR1!$C$11)/MAR1!$E$11)</f>
        <v/>
      </c>
      <c r="R9494" s="7">
        <f>IF($I9494=1,(O9494-MAR1!$B$12)/MAR1!$D$12,(O9494-MAR1!$C$12)/MAR1!$E$12)</f>
        <v/>
      </c>
      <c r="S9494" s="7">
        <f>IF($I9494=1,(P9494-MAR1!$B$13)/MAR1!$D$13,(P9494-MAR1!$C$13)/MAR1!$E$13)</f>
        <v/>
      </c>
    </row>
    <row r="9495">
      <c r="A9495" s="5" t="n">
        <v>9494</v>
      </c>
      <c r="B9495" s="5" t="n">
        <v>27</v>
      </c>
      <c r="C9495" s="5" t="n">
        <v>4</v>
      </c>
      <c r="D9495" s="5" t="n">
        <v>1</v>
      </c>
      <c r="E9495" s="5" t="n">
        <v>0</v>
      </c>
      <c r="F9495" s="5" t="n">
        <v>31.1</v>
      </c>
      <c r="G9495" s="5" t="n">
        <v>14.3</v>
      </c>
      <c r="H9495" s="5" t="n">
        <v>15.22</v>
      </c>
      <c r="I9495" s="6">
        <f>IF(E9495&gt;=Markov!$B$3,1,0)</f>
        <v/>
      </c>
      <c r="J9495" s="6">
        <f>I9494</f>
        <v/>
      </c>
      <c r="K9495" s="7">
        <f>MAR1!$B$5+MAR1!$C$5*COS(2*PI()*$C9495/365)+MAR1!$D$5*SIN(2*PI()*$C9495/365)</f>
        <v/>
      </c>
      <c r="L9495" s="7">
        <f>MAR1!$B$6+MAR1!$C$6*COS(2*PI()*$C9495/365)+MAR1!$D$6*SIN(2*PI()*$C9495/365)</f>
        <v/>
      </c>
      <c r="M9495" s="7">
        <f>MAR1!$B$7+MAR1!$C$7*COS(2*PI()*$C9495/365)+MAR1!$D$7*SIN(2*PI()*$C9495/365)</f>
        <v/>
      </c>
      <c r="N9495" s="7">
        <f>F9495-K9495</f>
        <v/>
      </c>
      <c r="O9495" s="7">
        <f>G9495-L9495</f>
        <v/>
      </c>
      <c r="P9495" s="7">
        <f>H9495-M9495</f>
        <v/>
      </c>
      <c r="Q9495" s="7">
        <f>IF($I9495=1,(N9495-MAR1!$B$11)/MAR1!$D$11,(N9495-MAR1!$C$11)/MAR1!$E$11)</f>
        <v/>
      </c>
      <c r="R9495" s="7">
        <f>IF($I9495=1,(O9495-MAR1!$B$12)/MAR1!$D$12,(O9495-MAR1!$C$12)/MAR1!$E$12)</f>
        <v/>
      </c>
      <c r="S9495" s="7">
        <f>IF($I9495=1,(P9495-MAR1!$B$13)/MAR1!$D$13,(P9495-MAR1!$C$13)/MAR1!$E$13)</f>
        <v/>
      </c>
    </row>
    <row r="9496">
      <c r="A9496" s="5" t="n">
        <v>9495</v>
      </c>
      <c r="B9496" s="5" t="n">
        <v>27</v>
      </c>
      <c r="C9496" s="5" t="n">
        <v>5</v>
      </c>
      <c r="D9496" s="5" t="n">
        <v>1</v>
      </c>
      <c r="E9496" s="5" t="n">
        <v>0</v>
      </c>
      <c r="F9496" s="5" t="n">
        <v>29.6</v>
      </c>
      <c r="G9496" s="5" t="n">
        <v>13.9</v>
      </c>
      <c r="H9496" s="5" t="n">
        <v>12.37</v>
      </c>
      <c r="I9496" s="6">
        <f>IF(E9496&gt;=Markov!$B$3,1,0)</f>
        <v/>
      </c>
      <c r="J9496" s="6">
        <f>I9495</f>
        <v/>
      </c>
      <c r="K9496" s="7">
        <f>MAR1!$B$5+MAR1!$C$5*COS(2*PI()*$C9496/365)+MAR1!$D$5*SIN(2*PI()*$C9496/365)</f>
        <v/>
      </c>
      <c r="L9496" s="7">
        <f>MAR1!$B$6+MAR1!$C$6*COS(2*PI()*$C9496/365)+MAR1!$D$6*SIN(2*PI()*$C9496/365)</f>
        <v/>
      </c>
      <c r="M9496" s="7">
        <f>MAR1!$B$7+MAR1!$C$7*COS(2*PI()*$C9496/365)+MAR1!$D$7*SIN(2*PI()*$C9496/365)</f>
        <v/>
      </c>
      <c r="N9496" s="7">
        <f>F9496-K9496</f>
        <v/>
      </c>
      <c r="O9496" s="7">
        <f>G9496-L9496</f>
        <v/>
      </c>
      <c r="P9496" s="7">
        <f>H9496-M9496</f>
        <v/>
      </c>
      <c r="Q9496" s="7">
        <f>IF($I9496=1,(N9496-MAR1!$B$11)/MAR1!$D$11,(N9496-MAR1!$C$11)/MAR1!$E$11)</f>
        <v/>
      </c>
      <c r="R9496" s="7">
        <f>IF($I9496=1,(O9496-MAR1!$B$12)/MAR1!$D$12,(O9496-MAR1!$C$12)/MAR1!$E$12)</f>
        <v/>
      </c>
      <c r="S9496" s="7">
        <f>IF($I9496=1,(P9496-MAR1!$B$13)/MAR1!$D$13,(P9496-MAR1!$C$13)/MAR1!$E$13)</f>
        <v/>
      </c>
    </row>
    <row r="9497">
      <c r="A9497" s="5" t="n">
        <v>9496</v>
      </c>
      <c r="B9497" s="5" t="n">
        <v>27</v>
      </c>
      <c r="C9497" s="5" t="n">
        <v>6</v>
      </c>
      <c r="D9497" s="5" t="n">
        <v>1</v>
      </c>
      <c r="E9497" s="5" t="n">
        <v>0</v>
      </c>
      <c r="F9497" s="5" t="n">
        <v>31.1</v>
      </c>
      <c r="G9497" s="5" t="n">
        <v>13.5</v>
      </c>
      <c r="H9497" s="5" t="n">
        <v>23.49</v>
      </c>
      <c r="I9497" s="6">
        <f>IF(E9497&gt;=Markov!$B$3,1,0)</f>
        <v/>
      </c>
      <c r="J9497" s="6">
        <f>I9496</f>
        <v/>
      </c>
      <c r="K9497" s="7">
        <f>MAR1!$B$5+MAR1!$C$5*COS(2*PI()*$C9497/365)+MAR1!$D$5*SIN(2*PI()*$C9497/365)</f>
        <v/>
      </c>
      <c r="L9497" s="7">
        <f>MAR1!$B$6+MAR1!$C$6*COS(2*PI()*$C9497/365)+MAR1!$D$6*SIN(2*PI()*$C9497/365)</f>
        <v/>
      </c>
      <c r="M9497" s="7">
        <f>MAR1!$B$7+MAR1!$C$7*COS(2*PI()*$C9497/365)+MAR1!$D$7*SIN(2*PI()*$C9497/365)</f>
        <v/>
      </c>
      <c r="N9497" s="7">
        <f>F9497-K9497</f>
        <v/>
      </c>
      <c r="O9497" s="7">
        <f>G9497-L9497</f>
        <v/>
      </c>
      <c r="P9497" s="7">
        <f>H9497-M9497</f>
        <v/>
      </c>
      <c r="Q9497" s="7">
        <f>IF($I9497=1,(N9497-MAR1!$B$11)/MAR1!$D$11,(N9497-MAR1!$C$11)/MAR1!$E$11)</f>
        <v/>
      </c>
      <c r="R9497" s="7">
        <f>IF($I9497=1,(O9497-MAR1!$B$12)/MAR1!$D$12,(O9497-MAR1!$C$12)/MAR1!$E$12)</f>
        <v/>
      </c>
      <c r="S9497" s="7">
        <f>IF($I9497=1,(P9497-MAR1!$B$13)/MAR1!$D$13,(P9497-MAR1!$C$13)/MAR1!$E$13)</f>
        <v/>
      </c>
    </row>
    <row r="9498">
      <c r="A9498" s="5" t="n">
        <v>9497</v>
      </c>
      <c r="B9498" s="5" t="n">
        <v>27</v>
      </c>
      <c r="C9498" s="5" t="n">
        <v>7</v>
      </c>
      <c r="D9498" s="5" t="n">
        <v>1</v>
      </c>
      <c r="E9498" s="5" t="n">
        <v>0</v>
      </c>
      <c r="F9498" s="5" t="n">
        <v>33.7</v>
      </c>
      <c r="G9498" s="5" t="n">
        <v>16.7</v>
      </c>
      <c r="H9498" s="5" t="n">
        <v>20.11</v>
      </c>
      <c r="I9498" s="6">
        <f>IF(E9498&gt;=Markov!$B$3,1,0)</f>
        <v/>
      </c>
      <c r="J9498" s="6">
        <f>I9497</f>
        <v/>
      </c>
      <c r="K9498" s="7">
        <f>MAR1!$B$5+MAR1!$C$5*COS(2*PI()*$C9498/365)+MAR1!$D$5*SIN(2*PI()*$C9498/365)</f>
        <v/>
      </c>
      <c r="L9498" s="7">
        <f>MAR1!$B$6+MAR1!$C$6*COS(2*PI()*$C9498/365)+MAR1!$D$6*SIN(2*PI()*$C9498/365)</f>
        <v/>
      </c>
      <c r="M9498" s="7">
        <f>MAR1!$B$7+MAR1!$C$7*COS(2*PI()*$C9498/365)+MAR1!$D$7*SIN(2*PI()*$C9498/365)</f>
        <v/>
      </c>
      <c r="N9498" s="7">
        <f>F9498-K9498</f>
        <v/>
      </c>
      <c r="O9498" s="7">
        <f>G9498-L9498</f>
        <v/>
      </c>
      <c r="P9498" s="7">
        <f>H9498-M9498</f>
        <v/>
      </c>
      <c r="Q9498" s="7">
        <f>IF($I9498=1,(N9498-MAR1!$B$11)/MAR1!$D$11,(N9498-MAR1!$C$11)/MAR1!$E$11)</f>
        <v/>
      </c>
      <c r="R9498" s="7">
        <f>IF($I9498=1,(O9498-MAR1!$B$12)/MAR1!$D$12,(O9498-MAR1!$C$12)/MAR1!$E$12)</f>
        <v/>
      </c>
      <c r="S9498" s="7">
        <f>IF($I9498=1,(P9498-MAR1!$B$13)/MAR1!$D$13,(P9498-MAR1!$C$13)/MAR1!$E$13)</f>
        <v/>
      </c>
    </row>
    <row r="9499">
      <c r="A9499" s="5" t="n">
        <v>9498</v>
      </c>
      <c r="B9499" s="5" t="n">
        <v>27</v>
      </c>
      <c r="C9499" s="5" t="n">
        <v>8</v>
      </c>
      <c r="D9499" s="5" t="n">
        <v>1</v>
      </c>
      <c r="E9499" s="5" t="n">
        <v>0</v>
      </c>
      <c r="F9499" s="5" t="n">
        <v>33.4</v>
      </c>
      <c r="G9499" s="5" t="n">
        <v>16.1</v>
      </c>
      <c r="H9499" s="5" t="n">
        <v>20.36</v>
      </c>
      <c r="I9499" s="6">
        <f>IF(E9499&gt;=Markov!$B$3,1,0)</f>
        <v/>
      </c>
      <c r="J9499" s="6">
        <f>I9498</f>
        <v/>
      </c>
      <c r="K9499" s="7">
        <f>MAR1!$B$5+MAR1!$C$5*COS(2*PI()*$C9499/365)+MAR1!$D$5*SIN(2*PI()*$C9499/365)</f>
        <v/>
      </c>
      <c r="L9499" s="7">
        <f>MAR1!$B$6+MAR1!$C$6*COS(2*PI()*$C9499/365)+MAR1!$D$6*SIN(2*PI()*$C9499/365)</f>
        <v/>
      </c>
      <c r="M9499" s="7">
        <f>MAR1!$B$7+MAR1!$C$7*COS(2*PI()*$C9499/365)+MAR1!$D$7*SIN(2*PI()*$C9499/365)</f>
        <v/>
      </c>
      <c r="N9499" s="7">
        <f>F9499-K9499</f>
        <v/>
      </c>
      <c r="O9499" s="7">
        <f>G9499-L9499</f>
        <v/>
      </c>
      <c r="P9499" s="7">
        <f>H9499-M9499</f>
        <v/>
      </c>
      <c r="Q9499" s="7">
        <f>IF($I9499=1,(N9499-MAR1!$B$11)/MAR1!$D$11,(N9499-MAR1!$C$11)/MAR1!$E$11)</f>
        <v/>
      </c>
      <c r="R9499" s="7">
        <f>IF($I9499=1,(O9499-MAR1!$B$12)/MAR1!$D$12,(O9499-MAR1!$C$12)/MAR1!$E$12)</f>
        <v/>
      </c>
      <c r="S9499" s="7">
        <f>IF($I9499=1,(P9499-MAR1!$B$13)/MAR1!$D$13,(P9499-MAR1!$C$13)/MAR1!$E$13)</f>
        <v/>
      </c>
    </row>
    <row r="9500">
      <c r="A9500" s="5" t="n">
        <v>9499</v>
      </c>
      <c r="B9500" s="5" t="n">
        <v>27</v>
      </c>
      <c r="C9500" s="5" t="n">
        <v>9</v>
      </c>
      <c r="D9500" s="5" t="n">
        <v>1</v>
      </c>
      <c r="E9500" s="5" t="n">
        <v>0</v>
      </c>
      <c r="F9500" s="5" t="n">
        <v>33.6</v>
      </c>
      <c r="G9500" s="5" t="n">
        <v>13.5</v>
      </c>
      <c r="H9500" s="5" t="n">
        <v>19.91</v>
      </c>
      <c r="I9500" s="6">
        <f>IF(E9500&gt;=Markov!$B$3,1,0)</f>
        <v/>
      </c>
      <c r="J9500" s="6">
        <f>I9499</f>
        <v/>
      </c>
      <c r="K9500" s="7">
        <f>MAR1!$B$5+MAR1!$C$5*COS(2*PI()*$C9500/365)+MAR1!$D$5*SIN(2*PI()*$C9500/365)</f>
        <v/>
      </c>
      <c r="L9500" s="7">
        <f>MAR1!$B$6+MAR1!$C$6*COS(2*PI()*$C9500/365)+MAR1!$D$6*SIN(2*PI()*$C9500/365)</f>
        <v/>
      </c>
      <c r="M9500" s="7">
        <f>MAR1!$B$7+MAR1!$C$7*COS(2*PI()*$C9500/365)+MAR1!$D$7*SIN(2*PI()*$C9500/365)</f>
        <v/>
      </c>
      <c r="N9500" s="7">
        <f>F9500-K9500</f>
        <v/>
      </c>
      <c r="O9500" s="7">
        <f>G9500-L9500</f>
        <v/>
      </c>
      <c r="P9500" s="7">
        <f>H9500-M9500</f>
        <v/>
      </c>
      <c r="Q9500" s="7">
        <f>IF($I9500=1,(N9500-MAR1!$B$11)/MAR1!$D$11,(N9500-MAR1!$C$11)/MAR1!$E$11)</f>
        <v/>
      </c>
      <c r="R9500" s="7">
        <f>IF($I9500=1,(O9500-MAR1!$B$12)/MAR1!$D$12,(O9500-MAR1!$C$12)/MAR1!$E$12)</f>
        <v/>
      </c>
      <c r="S9500" s="7">
        <f>IF($I9500=1,(P9500-MAR1!$B$13)/MAR1!$D$13,(P9500-MAR1!$C$13)/MAR1!$E$13)</f>
        <v/>
      </c>
    </row>
    <row r="9501">
      <c r="A9501" s="5" t="n">
        <v>9500</v>
      </c>
      <c r="B9501" s="5" t="n">
        <v>27</v>
      </c>
      <c r="C9501" s="5" t="n">
        <v>10</v>
      </c>
      <c r="D9501" s="5" t="n">
        <v>1</v>
      </c>
      <c r="E9501" s="5" t="n">
        <v>0</v>
      </c>
      <c r="F9501" s="5" t="n">
        <v>33.5</v>
      </c>
      <c r="G9501" s="5" t="n">
        <v>14.3</v>
      </c>
      <c r="H9501" s="5" t="n">
        <v>19.99</v>
      </c>
      <c r="I9501" s="6">
        <f>IF(E9501&gt;=Markov!$B$3,1,0)</f>
        <v/>
      </c>
      <c r="J9501" s="6">
        <f>I9500</f>
        <v/>
      </c>
      <c r="K9501" s="7">
        <f>MAR1!$B$5+MAR1!$C$5*COS(2*PI()*$C9501/365)+MAR1!$D$5*SIN(2*PI()*$C9501/365)</f>
        <v/>
      </c>
      <c r="L9501" s="7">
        <f>MAR1!$B$6+MAR1!$C$6*COS(2*PI()*$C9501/365)+MAR1!$D$6*SIN(2*PI()*$C9501/365)</f>
        <v/>
      </c>
      <c r="M9501" s="7">
        <f>MAR1!$B$7+MAR1!$C$7*COS(2*PI()*$C9501/365)+MAR1!$D$7*SIN(2*PI()*$C9501/365)</f>
        <v/>
      </c>
      <c r="N9501" s="7">
        <f>F9501-K9501</f>
        <v/>
      </c>
      <c r="O9501" s="7">
        <f>G9501-L9501</f>
        <v/>
      </c>
      <c r="P9501" s="7">
        <f>H9501-M9501</f>
        <v/>
      </c>
      <c r="Q9501" s="7">
        <f>IF($I9501=1,(N9501-MAR1!$B$11)/MAR1!$D$11,(N9501-MAR1!$C$11)/MAR1!$E$11)</f>
        <v/>
      </c>
      <c r="R9501" s="7">
        <f>IF($I9501=1,(O9501-MAR1!$B$12)/MAR1!$D$12,(O9501-MAR1!$C$12)/MAR1!$E$12)</f>
        <v/>
      </c>
      <c r="S9501" s="7">
        <f>IF($I9501=1,(P9501-MAR1!$B$13)/MAR1!$D$13,(P9501-MAR1!$C$13)/MAR1!$E$13)</f>
        <v/>
      </c>
    </row>
    <row r="9502">
      <c r="A9502" s="5" t="n">
        <v>9501</v>
      </c>
      <c r="B9502" s="5" t="n">
        <v>27</v>
      </c>
      <c r="C9502" s="5" t="n">
        <v>11</v>
      </c>
      <c r="D9502" s="5" t="n">
        <v>1</v>
      </c>
      <c r="E9502" s="5" t="n">
        <v>0</v>
      </c>
      <c r="F9502" s="5" t="n">
        <v>35.3</v>
      </c>
      <c r="G9502" s="5" t="n">
        <v>17.5</v>
      </c>
      <c r="H9502" s="5" t="n">
        <v>19.82</v>
      </c>
      <c r="I9502" s="6">
        <f>IF(E9502&gt;=Markov!$B$3,1,0)</f>
        <v/>
      </c>
      <c r="J9502" s="6">
        <f>I9501</f>
        <v/>
      </c>
      <c r="K9502" s="7">
        <f>MAR1!$B$5+MAR1!$C$5*COS(2*PI()*$C9502/365)+MAR1!$D$5*SIN(2*PI()*$C9502/365)</f>
        <v/>
      </c>
      <c r="L9502" s="7">
        <f>MAR1!$B$6+MAR1!$C$6*COS(2*PI()*$C9502/365)+MAR1!$D$6*SIN(2*PI()*$C9502/365)</f>
        <v/>
      </c>
      <c r="M9502" s="7">
        <f>MAR1!$B$7+MAR1!$C$7*COS(2*PI()*$C9502/365)+MAR1!$D$7*SIN(2*PI()*$C9502/365)</f>
        <v/>
      </c>
      <c r="N9502" s="7">
        <f>F9502-K9502</f>
        <v/>
      </c>
      <c r="O9502" s="7">
        <f>G9502-L9502</f>
        <v/>
      </c>
      <c r="P9502" s="7">
        <f>H9502-M9502</f>
        <v/>
      </c>
      <c r="Q9502" s="7">
        <f>IF($I9502=1,(N9502-MAR1!$B$11)/MAR1!$D$11,(N9502-MAR1!$C$11)/MAR1!$E$11)</f>
        <v/>
      </c>
      <c r="R9502" s="7">
        <f>IF($I9502=1,(O9502-MAR1!$B$12)/MAR1!$D$12,(O9502-MAR1!$C$12)/MAR1!$E$12)</f>
        <v/>
      </c>
      <c r="S9502" s="7">
        <f>IF($I9502=1,(P9502-MAR1!$B$13)/MAR1!$D$13,(P9502-MAR1!$C$13)/MAR1!$E$13)</f>
        <v/>
      </c>
    </row>
    <row r="9503">
      <c r="A9503" s="5" t="n">
        <v>9502</v>
      </c>
      <c r="B9503" s="5" t="n">
        <v>27</v>
      </c>
      <c r="C9503" s="5" t="n">
        <v>12</v>
      </c>
      <c r="D9503" s="5" t="n">
        <v>1</v>
      </c>
      <c r="E9503" s="5" t="n">
        <v>0</v>
      </c>
      <c r="F9503" s="5" t="n">
        <v>36.5</v>
      </c>
      <c r="G9503" s="5" t="n">
        <v>16.5</v>
      </c>
      <c r="H9503" s="5" t="n">
        <v>13.19</v>
      </c>
      <c r="I9503" s="6">
        <f>IF(E9503&gt;=Markov!$B$3,1,0)</f>
        <v/>
      </c>
      <c r="J9503" s="6">
        <f>I9502</f>
        <v/>
      </c>
      <c r="K9503" s="7">
        <f>MAR1!$B$5+MAR1!$C$5*COS(2*PI()*$C9503/365)+MAR1!$D$5*SIN(2*PI()*$C9503/365)</f>
        <v/>
      </c>
      <c r="L9503" s="7">
        <f>MAR1!$B$6+MAR1!$C$6*COS(2*PI()*$C9503/365)+MAR1!$D$6*SIN(2*PI()*$C9503/365)</f>
        <v/>
      </c>
      <c r="M9503" s="7">
        <f>MAR1!$B$7+MAR1!$C$7*COS(2*PI()*$C9503/365)+MAR1!$D$7*SIN(2*PI()*$C9503/365)</f>
        <v/>
      </c>
      <c r="N9503" s="7">
        <f>F9503-K9503</f>
        <v/>
      </c>
      <c r="O9503" s="7">
        <f>G9503-L9503</f>
        <v/>
      </c>
      <c r="P9503" s="7">
        <f>H9503-M9503</f>
        <v/>
      </c>
      <c r="Q9503" s="7">
        <f>IF($I9503=1,(N9503-MAR1!$B$11)/MAR1!$D$11,(N9503-MAR1!$C$11)/MAR1!$E$11)</f>
        <v/>
      </c>
      <c r="R9503" s="7">
        <f>IF($I9503=1,(O9503-MAR1!$B$12)/MAR1!$D$12,(O9503-MAR1!$C$12)/MAR1!$E$12)</f>
        <v/>
      </c>
      <c r="S9503" s="7">
        <f>IF($I9503=1,(P9503-MAR1!$B$13)/MAR1!$D$13,(P9503-MAR1!$C$13)/MAR1!$E$13)</f>
        <v/>
      </c>
    </row>
    <row r="9504">
      <c r="A9504" s="5" t="n">
        <v>9503</v>
      </c>
      <c r="B9504" s="5" t="n">
        <v>27</v>
      </c>
      <c r="C9504" s="5" t="n">
        <v>13</v>
      </c>
      <c r="D9504" s="5" t="n">
        <v>1</v>
      </c>
      <c r="E9504" s="5" t="n">
        <v>0</v>
      </c>
      <c r="F9504" s="5" t="n">
        <v>34.8</v>
      </c>
      <c r="G9504" s="5" t="n">
        <v>17.5</v>
      </c>
      <c r="H9504" s="5" t="n">
        <v>15.76</v>
      </c>
      <c r="I9504" s="6">
        <f>IF(E9504&gt;=Markov!$B$3,1,0)</f>
        <v/>
      </c>
      <c r="J9504" s="6">
        <f>I9503</f>
        <v/>
      </c>
      <c r="K9504" s="7">
        <f>MAR1!$B$5+MAR1!$C$5*COS(2*PI()*$C9504/365)+MAR1!$D$5*SIN(2*PI()*$C9504/365)</f>
        <v/>
      </c>
      <c r="L9504" s="7">
        <f>MAR1!$B$6+MAR1!$C$6*COS(2*PI()*$C9504/365)+MAR1!$D$6*SIN(2*PI()*$C9504/365)</f>
        <v/>
      </c>
      <c r="M9504" s="7">
        <f>MAR1!$B$7+MAR1!$C$7*COS(2*PI()*$C9504/365)+MAR1!$D$7*SIN(2*PI()*$C9504/365)</f>
        <v/>
      </c>
      <c r="N9504" s="7">
        <f>F9504-K9504</f>
        <v/>
      </c>
      <c r="O9504" s="7">
        <f>G9504-L9504</f>
        <v/>
      </c>
      <c r="P9504" s="7">
        <f>H9504-M9504</f>
        <v/>
      </c>
      <c r="Q9504" s="7">
        <f>IF($I9504=1,(N9504-MAR1!$B$11)/MAR1!$D$11,(N9504-MAR1!$C$11)/MAR1!$E$11)</f>
        <v/>
      </c>
      <c r="R9504" s="7">
        <f>IF($I9504=1,(O9504-MAR1!$B$12)/MAR1!$D$12,(O9504-MAR1!$C$12)/MAR1!$E$12)</f>
        <v/>
      </c>
      <c r="S9504" s="7">
        <f>IF($I9504=1,(P9504-MAR1!$B$13)/MAR1!$D$13,(P9504-MAR1!$C$13)/MAR1!$E$13)</f>
        <v/>
      </c>
    </row>
    <row r="9505">
      <c r="A9505" s="5" t="n">
        <v>9504</v>
      </c>
      <c r="B9505" s="5" t="n">
        <v>27</v>
      </c>
      <c r="C9505" s="5" t="n">
        <v>14</v>
      </c>
      <c r="D9505" s="5" t="n">
        <v>1</v>
      </c>
      <c r="E9505" s="5" t="n">
        <v>0</v>
      </c>
      <c r="F9505" s="5" t="n">
        <v>32.2</v>
      </c>
      <c r="G9505" s="5" t="n">
        <v>13.9</v>
      </c>
      <c r="H9505" s="5" t="n">
        <v>18.09</v>
      </c>
      <c r="I9505" s="6">
        <f>IF(E9505&gt;=Markov!$B$3,1,0)</f>
        <v/>
      </c>
      <c r="J9505" s="6">
        <f>I9504</f>
        <v/>
      </c>
      <c r="K9505" s="7">
        <f>MAR1!$B$5+MAR1!$C$5*COS(2*PI()*$C9505/365)+MAR1!$D$5*SIN(2*PI()*$C9505/365)</f>
        <v/>
      </c>
      <c r="L9505" s="7">
        <f>MAR1!$B$6+MAR1!$C$6*COS(2*PI()*$C9505/365)+MAR1!$D$6*SIN(2*PI()*$C9505/365)</f>
        <v/>
      </c>
      <c r="M9505" s="7">
        <f>MAR1!$B$7+MAR1!$C$7*COS(2*PI()*$C9505/365)+MAR1!$D$7*SIN(2*PI()*$C9505/365)</f>
        <v/>
      </c>
      <c r="N9505" s="7">
        <f>F9505-K9505</f>
        <v/>
      </c>
      <c r="O9505" s="7">
        <f>G9505-L9505</f>
        <v/>
      </c>
      <c r="P9505" s="7">
        <f>H9505-M9505</f>
        <v/>
      </c>
      <c r="Q9505" s="7">
        <f>IF($I9505=1,(N9505-MAR1!$B$11)/MAR1!$D$11,(N9505-MAR1!$C$11)/MAR1!$E$11)</f>
        <v/>
      </c>
      <c r="R9505" s="7">
        <f>IF($I9505=1,(O9505-MAR1!$B$12)/MAR1!$D$12,(O9505-MAR1!$C$12)/MAR1!$E$12)</f>
        <v/>
      </c>
      <c r="S9505" s="7">
        <f>IF($I9505=1,(P9505-MAR1!$B$13)/MAR1!$D$13,(P9505-MAR1!$C$13)/MAR1!$E$13)</f>
        <v/>
      </c>
    </row>
    <row r="9506">
      <c r="A9506" s="5" t="n">
        <v>9505</v>
      </c>
      <c r="B9506" s="5" t="n">
        <v>27</v>
      </c>
      <c r="C9506" s="5" t="n">
        <v>15</v>
      </c>
      <c r="D9506" s="5" t="n">
        <v>1</v>
      </c>
      <c r="E9506" s="5" t="n">
        <v>0</v>
      </c>
      <c r="F9506" s="5" t="n">
        <v>29</v>
      </c>
      <c r="G9506" s="5" t="n">
        <v>15</v>
      </c>
      <c r="H9506" s="5" t="n">
        <v>12.98</v>
      </c>
      <c r="I9506" s="6">
        <f>IF(E9506&gt;=Markov!$B$3,1,0)</f>
        <v/>
      </c>
      <c r="J9506" s="6">
        <f>I9505</f>
        <v/>
      </c>
      <c r="K9506" s="7">
        <f>MAR1!$B$5+MAR1!$C$5*COS(2*PI()*$C9506/365)+MAR1!$D$5*SIN(2*PI()*$C9506/365)</f>
        <v/>
      </c>
      <c r="L9506" s="7">
        <f>MAR1!$B$6+MAR1!$C$6*COS(2*PI()*$C9506/365)+MAR1!$D$6*SIN(2*PI()*$C9506/365)</f>
        <v/>
      </c>
      <c r="M9506" s="7">
        <f>MAR1!$B$7+MAR1!$C$7*COS(2*PI()*$C9506/365)+MAR1!$D$7*SIN(2*PI()*$C9506/365)</f>
        <v/>
      </c>
      <c r="N9506" s="7">
        <f>F9506-K9506</f>
        <v/>
      </c>
      <c r="O9506" s="7">
        <f>G9506-L9506</f>
        <v/>
      </c>
      <c r="P9506" s="7">
        <f>H9506-M9506</f>
        <v/>
      </c>
      <c r="Q9506" s="7">
        <f>IF($I9506=1,(N9506-MAR1!$B$11)/MAR1!$D$11,(N9506-MAR1!$C$11)/MAR1!$E$11)</f>
        <v/>
      </c>
      <c r="R9506" s="7">
        <f>IF($I9506=1,(O9506-MAR1!$B$12)/MAR1!$D$12,(O9506-MAR1!$C$12)/MAR1!$E$12)</f>
        <v/>
      </c>
      <c r="S9506" s="7">
        <f>IF($I9506=1,(P9506-MAR1!$B$13)/MAR1!$D$13,(P9506-MAR1!$C$13)/MAR1!$E$13)</f>
        <v/>
      </c>
    </row>
    <row r="9507">
      <c r="A9507" s="5" t="n">
        <v>9506</v>
      </c>
      <c r="B9507" s="5" t="n">
        <v>27</v>
      </c>
      <c r="C9507" s="5" t="n">
        <v>16</v>
      </c>
      <c r="D9507" s="5" t="n">
        <v>1</v>
      </c>
      <c r="E9507" s="5" t="n">
        <v>0</v>
      </c>
      <c r="F9507" s="5" t="n">
        <v>32.7</v>
      </c>
      <c r="G9507" s="5" t="n">
        <v>14.3</v>
      </c>
      <c r="H9507" s="5" t="n">
        <v>19.55</v>
      </c>
      <c r="I9507" s="6">
        <f>IF(E9507&gt;=Markov!$B$3,1,0)</f>
        <v/>
      </c>
      <c r="J9507" s="6">
        <f>I9506</f>
        <v/>
      </c>
      <c r="K9507" s="7">
        <f>MAR1!$B$5+MAR1!$C$5*COS(2*PI()*$C9507/365)+MAR1!$D$5*SIN(2*PI()*$C9507/365)</f>
        <v/>
      </c>
      <c r="L9507" s="7">
        <f>MAR1!$B$6+MAR1!$C$6*COS(2*PI()*$C9507/365)+MAR1!$D$6*SIN(2*PI()*$C9507/365)</f>
        <v/>
      </c>
      <c r="M9507" s="7">
        <f>MAR1!$B$7+MAR1!$C$7*COS(2*PI()*$C9507/365)+MAR1!$D$7*SIN(2*PI()*$C9507/365)</f>
        <v/>
      </c>
      <c r="N9507" s="7">
        <f>F9507-K9507</f>
        <v/>
      </c>
      <c r="O9507" s="7">
        <f>G9507-L9507</f>
        <v/>
      </c>
      <c r="P9507" s="7">
        <f>H9507-M9507</f>
        <v/>
      </c>
      <c r="Q9507" s="7">
        <f>IF($I9507=1,(N9507-MAR1!$B$11)/MAR1!$D$11,(N9507-MAR1!$C$11)/MAR1!$E$11)</f>
        <v/>
      </c>
      <c r="R9507" s="7">
        <f>IF($I9507=1,(O9507-MAR1!$B$12)/MAR1!$D$12,(O9507-MAR1!$C$12)/MAR1!$E$12)</f>
        <v/>
      </c>
      <c r="S9507" s="7">
        <f>IF($I9507=1,(P9507-MAR1!$B$13)/MAR1!$D$13,(P9507-MAR1!$C$13)/MAR1!$E$13)</f>
        <v/>
      </c>
    </row>
    <row r="9508">
      <c r="A9508" s="5" t="n">
        <v>9507</v>
      </c>
      <c r="B9508" s="5" t="n">
        <v>27</v>
      </c>
      <c r="C9508" s="5" t="n">
        <v>17</v>
      </c>
      <c r="D9508" s="5" t="n">
        <v>1</v>
      </c>
      <c r="E9508" s="5" t="n">
        <v>0</v>
      </c>
      <c r="F9508" s="5" t="n">
        <v>30.4</v>
      </c>
      <c r="G9508" s="5" t="n">
        <v>15.1</v>
      </c>
      <c r="H9508" s="5" t="n">
        <v>13.89</v>
      </c>
      <c r="I9508" s="6">
        <f>IF(E9508&gt;=Markov!$B$3,1,0)</f>
        <v/>
      </c>
      <c r="J9508" s="6">
        <f>I9507</f>
        <v/>
      </c>
      <c r="K9508" s="7">
        <f>MAR1!$B$5+MAR1!$C$5*COS(2*PI()*$C9508/365)+MAR1!$D$5*SIN(2*PI()*$C9508/365)</f>
        <v/>
      </c>
      <c r="L9508" s="7">
        <f>MAR1!$B$6+MAR1!$C$6*COS(2*PI()*$C9508/365)+MAR1!$D$6*SIN(2*PI()*$C9508/365)</f>
        <v/>
      </c>
      <c r="M9508" s="7">
        <f>MAR1!$B$7+MAR1!$C$7*COS(2*PI()*$C9508/365)+MAR1!$D$7*SIN(2*PI()*$C9508/365)</f>
        <v/>
      </c>
      <c r="N9508" s="7">
        <f>F9508-K9508</f>
        <v/>
      </c>
      <c r="O9508" s="7">
        <f>G9508-L9508</f>
        <v/>
      </c>
      <c r="P9508" s="7">
        <f>H9508-M9508</f>
        <v/>
      </c>
      <c r="Q9508" s="7">
        <f>IF($I9508=1,(N9508-MAR1!$B$11)/MAR1!$D$11,(N9508-MAR1!$C$11)/MAR1!$E$11)</f>
        <v/>
      </c>
      <c r="R9508" s="7">
        <f>IF($I9508=1,(O9508-MAR1!$B$12)/MAR1!$D$12,(O9508-MAR1!$C$12)/MAR1!$E$12)</f>
        <v/>
      </c>
      <c r="S9508" s="7">
        <f>IF($I9508=1,(P9508-MAR1!$B$13)/MAR1!$D$13,(P9508-MAR1!$C$13)/MAR1!$E$13)</f>
        <v/>
      </c>
    </row>
    <row r="9509">
      <c r="A9509" s="5" t="n">
        <v>9508</v>
      </c>
      <c r="B9509" s="5" t="n">
        <v>27</v>
      </c>
      <c r="C9509" s="5" t="n">
        <v>18</v>
      </c>
      <c r="D9509" s="5" t="n">
        <v>1</v>
      </c>
      <c r="E9509" s="5" t="n">
        <v>0</v>
      </c>
      <c r="F9509" s="5" t="n">
        <v>31.1</v>
      </c>
      <c r="G9509" s="5" t="n">
        <v>15.1</v>
      </c>
      <c r="H9509" s="5" t="n">
        <v>20.54</v>
      </c>
      <c r="I9509" s="6">
        <f>IF(E9509&gt;=Markov!$B$3,1,0)</f>
        <v/>
      </c>
      <c r="J9509" s="6">
        <f>I9508</f>
        <v/>
      </c>
      <c r="K9509" s="7">
        <f>MAR1!$B$5+MAR1!$C$5*COS(2*PI()*$C9509/365)+MAR1!$D$5*SIN(2*PI()*$C9509/365)</f>
        <v/>
      </c>
      <c r="L9509" s="7">
        <f>MAR1!$B$6+MAR1!$C$6*COS(2*PI()*$C9509/365)+MAR1!$D$6*SIN(2*PI()*$C9509/365)</f>
        <v/>
      </c>
      <c r="M9509" s="7">
        <f>MAR1!$B$7+MAR1!$C$7*COS(2*PI()*$C9509/365)+MAR1!$D$7*SIN(2*PI()*$C9509/365)</f>
        <v/>
      </c>
      <c r="N9509" s="7">
        <f>F9509-K9509</f>
        <v/>
      </c>
      <c r="O9509" s="7">
        <f>G9509-L9509</f>
        <v/>
      </c>
      <c r="P9509" s="7">
        <f>H9509-M9509</f>
        <v/>
      </c>
      <c r="Q9509" s="7">
        <f>IF($I9509=1,(N9509-MAR1!$B$11)/MAR1!$D$11,(N9509-MAR1!$C$11)/MAR1!$E$11)</f>
        <v/>
      </c>
      <c r="R9509" s="7">
        <f>IF($I9509=1,(O9509-MAR1!$B$12)/MAR1!$D$12,(O9509-MAR1!$C$12)/MAR1!$E$12)</f>
        <v/>
      </c>
      <c r="S9509" s="7">
        <f>IF($I9509=1,(P9509-MAR1!$B$13)/MAR1!$D$13,(P9509-MAR1!$C$13)/MAR1!$E$13)</f>
        <v/>
      </c>
    </row>
    <row r="9510">
      <c r="A9510" s="5" t="n">
        <v>9509</v>
      </c>
      <c r="B9510" s="5" t="n">
        <v>27</v>
      </c>
      <c r="C9510" s="5" t="n">
        <v>19</v>
      </c>
      <c r="D9510" s="5" t="n">
        <v>1</v>
      </c>
      <c r="E9510" s="5" t="n">
        <v>6.4</v>
      </c>
      <c r="F9510" s="5" t="n">
        <v>27.9</v>
      </c>
      <c r="G9510" s="5" t="n">
        <v>14.2</v>
      </c>
      <c r="H9510" s="5" t="n">
        <v>14.58</v>
      </c>
      <c r="I9510" s="6">
        <f>IF(E9510&gt;=Markov!$B$3,1,0)</f>
        <v/>
      </c>
      <c r="J9510" s="6">
        <f>I9509</f>
        <v/>
      </c>
      <c r="K9510" s="7">
        <f>MAR1!$B$5+MAR1!$C$5*COS(2*PI()*$C9510/365)+MAR1!$D$5*SIN(2*PI()*$C9510/365)</f>
        <v/>
      </c>
      <c r="L9510" s="7">
        <f>MAR1!$B$6+MAR1!$C$6*COS(2*PI()*$C9510/365)+MAR1!$D$6*SIN(2*PI()*$C9510/365)</f>
        <v/>
      </c>
      <c r="M9510" s="7">
        <f>MAR1!$B$7+MAR1!$C$7*COS(2*PI()*$C9510/365)+MAR1!$D$7*SIN(2*PI()*$C9510/365)</f>
        <v/>
      </c>
      <c r="N9510" s="7">
        <f>F9510-K9510</f>
        <v/>
      </c>
      <c r="O9510" s="7">
        <f>G9510-L9510</f>
        <v/>
      </c>
      <c r="P9510" s="7">
        <f>H9510-M9510</f>
        <v/>
      </c>
      <c r="Q9510" s="7">
        <f>IF($I9510=1,(N9510-MAR1!$B$11)/MAR1!$D$11,(N9510-MAR1!$C$11)/MAR1!$E$11)</f>
        <v/>
      </c>
      <c r="R9510" s="7">
        <f>IF($I9510=1,(O9510-MAR1!$B$12)/MAR1!$D$12,(O9510-MAR1!$C$12)/MAR1!$E$12)</f>
        <v/>
      </c>
      <c r="S9510" s="7">
        <f>IF($I9510=1,(P9510-MAR1!$B$13)/MAR1!$D$13,(P9510-MAR1!$C$13)/MAR1!$E$13)</f>
        <v/>
      </c>
    </row>
    <row r="9511">
      <c r="A9511" s="5" t="n">
        <v>9510</v>
      </c>
      <c r="B9511" s="5" t="n">
        <v>27</v>
      </c>
      <c r="C9511" s="5" t="n">
        <v>20</v>
      </c>
      <c r="D9511" s="5" t="n">
        <v>1</v>
      </c>
      <c r="E9511" s="5" t="n">
        <v>0</v>
      </c>
      <c r="F9511" s="5" t="n">
        <v>30</v>
      </c>
      <c r="G9511" s="5" t="n">
        <v>12.5</v>
      </c>
      <c r="H9511" s="5" t="n">
        <v>17.7</v>
      </c>
      <c r="I9511" s="6">
        <f>IF(E9511&gt;=Markov!$B$3,1,0)</f>
        <v/>
      </c>
      <c r="J9511" s="6">
        <f>I9510</f>
        <v/>
      </c>
      <c r="K9511" s="7">
        <f>MAR1!$B$5+MAR1!$C$5*COS(2*PI()*$C9511/365)+MAR1!$D$5*SIN(2*PI()*$C9511/365)</f>
        <v/>
      </c>
      <c r="L9511" s="7">
        <f>MAR1!$B$6+MAR1!$C$6*COS(2*PI()*$C9511/365)+MAR1!$D$6*SIN(2*PI()*$C9511/365)</f>
        <v/>
      </c>
      <c r="M9511" s="7">
        <f>MAR1!$B$7+MAR1!$C$7*COS(2*PI()*$C9511/365)+MAR1!$D$7*SIN(2*PI()*$C9511/365)</f>
        <v/>
      </c>
      <c r="N9511" s="7">
        <f>F9511-K9511</f>
        <v/>
      </c>
      <c r="O9511" s="7">
        <f>G9511-L9511</f>
        <v/>
      </c>
      <c r="P9511" s="7">
        <f>H9511-M9511</f>
        <v/>
      </c>
      <c r="Q9511" s="7">
        <f>IF($I9511=1,(N9511-MAR1!$B$11)/MAR1!$D$11,(N9511-MAR1!$C$11)/MAR1!$E$11)</f>
        <v/>
      </c>
      <c r="R9511" s="7">
        <f>IF($I9511=1,(O9511-MAR1!$B$12)/MAR1!$D$12,(O9511-MAR1!$C$12)/MAR1!$E$12)</f>
        <v/>
      </c>
      <c r="S9511" s="7">
        <f>IF($I9511=1,(P9511-MAR1!$B$13)/MAR1!$D$13,(P9511-MAR1!$C$13)/MAR1!$E$13)</f>
        <v/>
      </c>
    </row>
    <row r="9512">
      <c r="A9512" s="5" t="n">
        <v>9511</v>
      </c>
      <c r="B9512" s="5" t="n">
        <v>27</v>
      </c>
      <c r="C9512" s="5" t="n">
        <v>21</v>
      </c>
      <c r="D9512" s="5" t="n">
        <v>1</v>
      </c>
      <c r="E9512" s="5" t="n">
        <v>0</v>
      </c>
      <c r="F9512" s="5" t="n">
        <v>29.9</v>
      </c>
      <c r="G9512" s="5" t="n">
        <v>13.8</v>
      </c>
      <c r="H9512" s="5" t="n">
        <v>18.7</v>
      </c>
      <c r="I9512" s="6">
        <f>IF(E9512&gt;=Markov!$B$3,1,0)</f>
        <v/>
      </c>
      <c r="J9512" s="6">
        <f>I9511</f>
        <v/>
      </c>
      <c r="K9512" s="7">
        <f>MAR1!$B$5+MAR1!$C$5*COS(2*PI()*$C9512/365)+MAR1!$D$5*SIN(2*PI()*$C9512/365)</f>
        <v/>
      </c>
      <c r="L9512" s="7">
        <f>MAR1!$B$6+MAR1!$C$6*COS(2*PI()*$C9512/365)+MAR1!$D$6*SIN(2*PI()*$C9512/365)</f>
        <v/>
      </c>
      <c r="M9512" s="7">
        <f>MAR1!$B$7+MAR1!$C$7*COS(2*PI()*$C9512/365)+MAR1!$D$7*SIN(2*PI()*$C9512/365)</f>
        <v/>
      </c>
      <c r="N9512" s="7">
        <f>F9512-K9512</f>
        <v/>
      </c>
      <c r="O9512" s="7">
        <f>G9512-L9512</f>
        <v/>
      </c>
      <c r="P9512" s="7">
        <f>H9512-M9512</f>
        <v/>
      </c>
      <c r="Q9512" s="7">
        <f>IF($I9512=1,(N9512-MAR1!$B$11)/MAR1!$D$11,(N9512-MAR1!$C$11)/MAR1!$E$11)</f>
        <v/>
      </c>
      <c r="R9512" s="7">
        <f>IF($I9512=1,(O9512-MAR1!$B$12)/MAR1!$D$12,(O9512-MAR1!$C$12)/MAR1!$E$12)</f>
        <v/>
      </c>
      <c r="S9512" s="7">
        <f>IF($I9512=1,(P9512-MAR1!$B$13)/MAR1!$D$13,(P9512-MAR1!$C$13)/MAR1!$E$13)</f>
        <v/>
      </c>
    </row>
    <row r="9513">
      <c r="A9513" s="5" t="n">
        <v>9512</v>
      </c>
      <c r="B9513" s="5" t="n">
        <v>27</v>
      </c>
      <c r="C9513" s="5" t="n">
        <v>22</v>
      </c>
      <c r="D9513" s="5" t="n">
        <v>1</v>
      </c>
      <c r="E9513" s="5" t="n">
        <v>0</v>
      </c>
      <c r="F9513" s="5" t="n">
        <v>31.6</v>
      </c>
      <c r="G9513" s="5" t="n">
        <v>14</v>
      </c>
      <c r="H9513" s="5" t="n">
        <v>18.37</v>
      </c>
      <c r="I9513" s="6">
        <f>IF(E9513&gt;=Markov!$B$3,1,0)</f>
        <v/>
      </c>
      <c r="J9513" s="6">
        <f>I9512</f>
        <v/>
      </c>
      <c r="K9513" s="7">
        <f>MAR1!$B$5+MAR1!$C$5*COS(2*PI()*$C9513/365)+MAR1!$D$5*SIN(2*PI()*$C9513/365)</f>
        <v/>
      </c>
      <c r="L9513" s="7">
        <f>MAR1!$B$6+MAR1!$C$6*COS(2*PI()*$C9513/365)+MAR1!$D$6*SIN(2*PI()*$C9513/365)</f>
        <v/>
      </c>
      <c r="M9513" s="7">
        <f>MAR1!$B$7+MAR1!$C$7*COS(2*PI()*$C9513/365)+MAR1!$D$7*SIN(2*PI()*$C9513/365)</f>
        <v/>
      </c>
      <c r="N9513" s="7">
        <f>F9513-K9513</f>
        <v/>
      </c>
      <c r="O9513" s="7">
        <f>G9513-L9513</f>
        <v/>
      </c>
      <c r="P9513" s="7">
        <f>H9513-M9513</f>
        <v/>
      </c>
      <c r="Q9513" s="7">
        <f>IF($I9513=1,(N9513-MAR1!$B$11)/MAR1!$D$11,(N9513-MAR1!$C$11)/MAR1!$E$11)</f>
        <v/>
      </c>
      <c r="R9513" s="7">
        <f>IF($I9513=1,(O9513-MAR1!$B$12)/MAR1!$D$12,(O9513-MAR1!$C$12)/MAR1!$E$12)</f>
        <v/>
      </c>
      <c r="S9513" s="7">
        <f>IF($I9513=1,(P9513-MAR1!$B$13)/MAR1!$D$13,(P9513-MAR1!$C$13)/MAR1!$E$13)</f>
        <v/>
      </c>
    </row>
    <row r="9514">
      <c r="A9514" s="5" t="n">
        <v>9513</v>
      </c>
      <c r="B9514" s="5" t="n">
        <v>27</v>
      </c>
      <c r="C9514" s="5" t="n">
        <v>23</v>
      </c>
      <c r="D9514" s="5" t="n">
        <v>1</v>
      </c>
      <c r="E9514" s="5" t="n">
        <v>0</v>
      </c>
      <c r="F9514" s="5" t="n">
        <v>31.2</v>
      </c>
      <c r="G9514" s="5" t="n">
        <v>14.2</v>
      </c>
      <c r="H9514" s="5" t="n">
        <v>19.02</v>
      </c>
      <c r="I9514" s="6">
        <f>IF(E9514&gt;=Markov!$B$3,1,0)</f>
        <v/>
      </c>
      <c r="J9514" s="6">
        <f>I9513</f>
        <v/>
      </c>
      <c r="K9514" s="7">
        <f>MAR1!$B$5+MAR1!$C$5*COS(2*PI()*$C9514/365)+MAR1!$D$5*SIN(2*PI()*$C9514/365)</f>
        <v/>
      </c>
      <c r="L9514" s="7">
        <f>MAR1!$B$6+MAR1!$C$6*COS(2*PI()*$C9514/365)+MAR1!$D$6*SIN(2*PI()*$C9514/365)</f>
        <v/>
      </c>
      <c r="M9514" s="7">
        <f>MAR1!$B$7+MAR1!$C$7*COS(2*PI()*$C9514/365)+MAR1!$D$7*SIN(2*PI()*$C9514/365)</f>
        <v/>
      </c>
      <c r="N9514" s="7">
        <f>F9514-K9514</f>
        <v/>
      </c>
      <c r="O9514" s="7">
        <f>G9514-L9514</f>
        <v/>
      </c>
      <c r="P9514" s="7">
        <f>H9514-M9514</f>
        <v/>
      </c>
      <c r="Q9514" s="7">
        <f>IF($I9514=1,(N9514-MAR1!$B$11)/MAR1!$D$11,(N9514-MAR1!$C$11)/MAR1!$E$11)</f>
        <v/>
      </c>
      <c r="R9514" s="7">
        <f>IF($I9514=1,(O9514-MAR1!$B$12)/MAR1!$D$12,(O9514-MAR1!$C$12)/MAR1!$E$12)</f>
        <v/>
      </c>
      <c r="S9514" s="7">
        <f>IF($I9514=1,(P9514-MAR1!$B$13)/MAR1!$D$13,(P9514-MAR1!$C$13)/MAR1!$E$13)</f>
        <v/>
      </c>
    </row>
    <row r="9515">
      <c r="A9515" s="5" t="n">
        <v>9514</v>
      </c>
      <c r="B9515" s="5" t="n">
        <v>27</v>
      </c>
      <c r="C9515" s="5" t="n">
        <v>24</v>
      </c>
      <c r="D9515" s="5" t="n">
        <v>1</v>
      </c>
      <c r="E9515" s="5" t="n">
        <v>0</v>
      </c>
      <c r="F9515" s="5" t="n">
        <v>32.4</v>
      </c>
      <c r="G9515" s="5" t="n">
        <v>16.6</v>
      </c>
      <c r="H9515" s="5" t="n">
        <v>22.5</v>
      </c>
      <c r="I9515" s="6">
        <f>IF(E9515&gt;=Markov!$B$3,1,0)</f>
        <v/>
      </c>
      <c r="J9515" s="6">
        <f>I9514</f>
        <v/>
      </c>
      <c r="K9515" s="7">
        <f>MAR1!$B$5+MAR1!$C$5*COS(2*PI()*$C9515/365)+MAR1!$D$5*SIN(2*PI()*$C9515/365)</f>
        <v/>
      </c>
      <c r="L9515" s="7">
        <f>MAR1!$B$6+MAR1!$C$6*COS(2*PI()*$C9515/365)+MAR1!$D$6*SIN(2*PI()*$C9515/365)</f>
        <v/>
      </c>
      <c r="M9515" s="7">
        <f>MAR1!$B$7+MAR1!$C$7*COS(2*PI()*$C9515/365)+MAR1!$D$7*SIN(2*PI()*$C9515/365)</f>
        <v/>
      </c>
      <c r="N9515" s="7">
        <f>F9515-K9515</f>
        <v/>
      </c>
      <c r="O9515" s="7">
        <f>G9515-L9515</f>
        <v/>
      </c>
      <c r="P9515" s="7">
        <f>H9515-M9515</f>
        <v/>
      </c>
      <c r="Q9515" s="7">
        <f>IF($I9515=1,(N9515-MAR1!$B$11)/MAR1!$D$11,(N9515-MAR1!$C$11)/MAR1!$E$11)</f>
        <v/>
      </c>
      <c r="R9515" s="7">
        <f>IF($I9515=1,(O9515-MAR1!$B$12)/MAR1!$D$12,(O9515-MAR1!$C$12)/MAR1!$E$12)</f>
        <v/>
      </c>
      <c r="S9515" s="7">
        <f>IF($I9515=1,(P9515-MAR1!$B$13)/MAR1!$D$13,(P9515-MAR1!$C$13)/MAR1!$E$13)</f>
        <v/>
      </c>
    </row>
    <row r="9516">
      <c r="A9516" s="5" t="n">
        <v>9515</v>
      </c>
      <c r="B9516" s="5" t="n">
        <v>27</v>
      </c>
      <c r="C9516" s="5" t="n">
        <v>25</v>
      </c>
      <c r="D9516" s="5" t="n">
        <v>1</v>
      </c>
      <c r="E9516" s="5" t="n">
        <v>0</v>
      </c>
      <c r="F9516" s="5" t="n">
        <v>36.5</v>
      </c>
      <c r="G9516" s="5" t="n">
        <v>17.9</v>
      </c>
      <c r="H9516" s="5" t="n">
        <v>18.57</v>
      </c>
      <c r="I9516" s="6">
        <f>IF(E9516&gt;=Markov!$B$3,1,0)</f>
        <v/>
      </c>
      <c r="J9516" s="6">
        <f>I9515</f>
        <v/>
      </c>
      <c r="K9516" s="7">
        <f>MAR1!$B$5+MAR1!$C$5*COS(2*PI()*$C9516/365)+MAR1!$D$5*SIN(2*PI()*$C9516/365)</f>
        <v/>
      </c>
      <c r="L9516" s="7">
        <f>MAR1!$B$6+MAR1!$C$6*COS(2*PI()*$C9516/365)+MAR1!$D$6*SIN(2*PI()*$C9516/365)</f>
        <v/>
      </c>
      <c r="M9516" s="7">
        <f>MAR1!$B$7+MAR1!$C$7*COS(2*PI()*$C9516/365)+MAR1!$D$7*SIN(2*PI()*$C9516/365)</f>
        <v/>
      </c>
      <c r="N9516" s="7">
        <f>F9516-K9516</f>
        <v/>
      </c>
      <c r="O9516" s="7">
        <f>G9516-L9516</f>
        <v/>
      </c>
      <c r="P9516" s="7">
        <f>H9516-M9516</f>
        <v/>
      </c>
      <c r="Q9516" s="7">
        <f>IF($I9516=1,(N9516-MAR1!$B$11)/MAR1!$D$11,(N9516-MAR1!$C$11)/MAR1!$E$11)</f>
        <v/>
      </c>
      <c r="R9516" s="7">
        <f>IF($I9516=1,(O9516-MAR1!$B$12)/MAR1!$D$12,(O9516-MAR1!$C$12)/MAR1!$E$12)</f>
        <v/>
      </c>
      <c r="S9516" s="7">
        <f>IF($I9516=1,(P9516-MAR1!$B$13)/MAR1!$D$13,(P9516-MAR1!$C$13)/MAR1!$E$13)</f>
        <v/>
      </c>
    </row>
    <row r="9517">
      <c r="A9517" s="5" t="n">
        <v>9516</v>
      </c>
      <c r="B9517" s="5" t="n">
        <v>27</v>
      </c>
      <c r="C9517" s="5" t="n">
        <v>26</v>
      </c>
      <c r="D9517" s="5" t="n">
        <v>1</v>
      </c>
      <c r="E9517" s="5" t="n">
        <v>0</v>
      </c>
      <c r="F9517" s="5" t="n">
        <v>36</v>
      </c>
      <c r="G9517" s="5" t="n">
        <v>19.3</v>
      </c>
      <c r="H9517" s="5" t="n">
        <v>21.35</v>
      </c>
      <c r="I9517" s="6">
        <f>IF(E9517&gt;=Markov!$B$3,1,0)</f>
        <v/>
      </c>
      <c r="J9517" s="6">
        <f>I9516</f>
        <v/>
      </c>
      <c r="K9517" s="7">
        <f>MAR1!$B$5+MAR1!$C$5*COS(2*PI()*$C9517/365)+MAR1!$D$5*SIN(2*PI()*$C9517/365)</f>
        <v/>
      </c>
      <c r="L9517" s="7">
        <f>MAR1!$B$6+MAR1!$C$6*COS(2*PI()*$C9517/365)+MAR1!$D$6*SIN(2*PI()*$C9517/365)</f>
        <v/>
      </c>
      <c r="M9517" s="7">
        <f>MAR1!$B$7+MAR1!$C$7*COS(2*PI()*$C9517/365)+MAR1!$D$7*SIN(2*PI()*$C9517/365)</f>
        <v/>
      </c>
      <c r="N9517" s="7">
        <f>F9517-K9517</f>
        <v/>
      </c>
      <c r="O9517" s="7">
        <f>G9517-L9517</f>
        <v/>
      </c>
      <c r="P9517" s="7">
        <f>H9517-M9517</f>
        <v/>
      </c>
      <c r="Q9517" s="7">
        <f>IF($I9517=1,(N9517-MAR1!$B$11)/MAR1!$D$11,(N9517-MAR1!$C$11)/MAR1!$E$11)</f>
        <v/>
      </c>
      <c r="R9517" s="7">
        <f>IF($I9517=1,(O9517-MAR1!$B$12)/MAR1!$D$12,(O9517-MAR1!$C$12)/MAR1!$E$12)</f>
        <v/>
      </c>
      <c r="S9517" s="7">
        <f>IF($I9517=1,(P9517-MAR1!$B$13)/MAR1!$D$13,(P9517-MAR1!$C$13)/MAR1!$E$13)</f>
        <v/>
      </c>
    </row>
    <row r="9518">
      <c r="A9518" s="5" t="n">
        <v>9517</v>
      </c>
      <c r="B9518" s="5" t="n">
        <v>27</v>
      </c>
      <c r="C9518" s="5" t="n">
        <v>27</v>
      </c>
      <c r="D9518" s="5" t="n">
        <v>1</v>
      </c>
      <c r="E9518" s="5" t="n">
        <v>0</v>
      </c>
      <c r="F9518" s="5" t="n">
        <v>32.6</v>
      </c>
      <c r="G9518" s="5" t="n">
        <v>16.6</v>
      </c>
      <c r="H9518" s="5" t="n">
        <v>16.7</v>
      </c>
      <c r="I9518" s="6">
        <f>IF(E9518&gt;=Markov!$B$3,1,0)</f>
        <v/>
      </c>
      <c r="J9518" s="6">
        <f>I9517</f>
        <v/>
      </c>
      <c r="K9518" s="7">
        <f>MAR1!$B$5+MAR1!$C$5*COS(2*PI()*$C9518/365)+MAR1!$D$5*SIN(2*PI()*$C9518/365)</f>
        <v/>
      </c>
      <c r="L9518" s="7">
        <f>MAR1!$B$6+MAR1!$C$6*COS(2*PI()*$C9518/365)+MAR1!$D$6*SIN(2*PI()*$C9518/365)</f>
        <v/>
      </c>
      <c r="M9518" s="7">
        <f>MAR1!$B$7+MAR1!$C$7*COS(2*PI()*$C9518/365)+MAR1!$D$7*SIN(2*PI()*$C9518/365)</f>
        <v/>
      </c>
      <c r="N9518" s="7">
        <f>F9518-K9518</f>
        <v/>
      </c>
      <c r="O9518" s="7">
        <f>G9518-L9518</f>
        <v/>
      </c>
      <c r="P9518" s="7">
        <f>H9518-M9518</f>
        <v/>
      </c>
      <c r="Q9518" s="7">
        <f>IF($I9518=1,(N9518-MAR1!$B$11)/MAR1!$D$11,(N9518-MAR1!$C$11)/MAR1!$E$11)</f>
        <v/>
      </c>
      <c r="R9518" s="7">
        <f>IF($I9518=1,(O9518-MAR1!$B$12)/MAR1!$D$12,(O9518-MAR1!$C$12)/MAR1!$E$12)</f>
        <v/>
      </c>
      <c r="S9518" s="7">
        <f>IF($I9518=1,(P9518-MAR1!$B$13)/MAR1!$D$13,(P9518-MAR1!$C$13)/MAR1!$E$13)</f>
        <v/>
      </c>
    </row>
    <row r="9519">
      <c r="A9519" s="5" t="n">
        <v>9518</v>
      </c>
      <c r="B9519" s="5" t="n">
        <v>27</v>
      </c>
      <c r="C9519" s="5" t="n">
        <v>28</v>
      </c>
      <c r="D9519" s="5" t="n">
        <v>1</v>
      </c>
      <c r="E9519" s="5" t="n">
        <v>0</v>
      </c>
      <c r="F9519" s="5" t="n">
        <v>35.2</v>
      </c>
      <c r="G9519" s="5" t="n">
        <v>17.2</v>
      </c>
      <c r="H9519" s="5" t="n">
        <v>19.72</v>
      </c>
      <c r="I9519" s="6">
        <f>IF(E9519&gt;=Markov!$B$3,1,0)</f>
        <v/>
      </c>
      <c r="J9519" s="6">
        <f>I9518</f>
        <v/>
      </c>
      <c r="K9519" s="7">
        <f>MAR1!$B$5+MAR1!$C$5*COS(2*PI()*$C9519/365)+MAR1!$D$5*SIN(2*PI()*$C9519/365)</f>
        <v/>
      </c>
      <c r="L9519" s="7">
        <f>MAR1!$B$6+MAR1!$C$6*COS(2*PI()*$C9519/365)+MAR1!$D$6*SIN(2*PI()*$C9519/365)</f>
        <v/>
      </c>
      <c r="M9519" s="7">
        <f>MAR1!$B$7+MAR1!$C$7*COS(2*PI()*$C9519/365)+MAR1!$D$7*SIN(2*PI()*$C9519/365)</f>
        <v/>
      </c>
      <c r="N9519" s="7">
        <f>F9519-K9519</f>
        <v/>
      </c>
      <c r="O9519" s="7">
        <f>G9519-L9519</f>
        <v/>
      </c>
      <c r="P9519" s="7">
        <f>H9519-M9519</f>
        <v/>
      </c>
      <c r="Q9519" s="7">
        <f>IF($I9519=1,(N9519-MAR1!$B$11)/MAR1!$D$11,(N9519-MAR1!$C$11)/MAR1!$E$11)</f>
        <v/>
      </c>
      <c r="R9519" s="7">
        <f>IF($I9519=1,(O9519-MAR1!$B$12)/MAR1!$D$12,(O9519-MAR1!$C$12)/MAR1!$E$12)</f>
        <v/>
      </c>
      <c r="S9519" s="7">
        <f>IF($I9519=1,(P9519-MAR1!$B$13)/MAR1!$D$13,(P9519-MAR1!$C$13)/MAR1!$E$13)</f>
        <v/>
      </c>
    </row>
    <row r="9520">
      <c r="A9520" s="5" t="n">
        <v>9519</v>
      </c>
      <c r="B9520" s="5" t="n">
        <v>27</v>
      </c>
      <c r="C9520" s="5" t="n">
        <v>29</v>
      </c>
      <c r="D9520" s="5" t="n">
        <v>1</v>
      </c>
      <c r="E9520" s="5" t="n">
        <v>0</v>
      </c>
      <c r="F9520" s="5" t="n">
        <v>35.3</v>
      </c>
      <c r="G9520" s="5" t="n">
        <v>16.9</v>
      </c>
      <c r="H9520" s="5" t="n">
        <v>18.42</v>
      </c>
      <c r="I9520" s="6">
        <f>IF(E9520&gt;=Markov!$B$3,1,0)</f>
        <v/>
      </c>
      <c r="J9520" s="6">
        <f>I9519</f>
        <v/>
      </c>
      <c r="K9520" s="7">
        <f>MAR1!$B$5+MAR1!$C$5*COS(2*PI()*$C9520/365)+MAR1!$D$5*SIN(2*PI()*$C9520/365)</f>
        <v/>
      </c>
      <c r="L9520" s="7">
        <f>MAR1!$B$6+MAR1!$C$6*COS(2*PI()*$C9520/365)+MAR1!$D$6*SIN(2*PI()*$C9520/365)</f>
        <v/>
      </c>
      <c r="M9520" s="7">
        <f>MAR1!$B$7+MAR1!$C$7*COS(2*PI()*$C9520/365)+MAR1!$D$7*SIN(2*PI()*$C9520/365)</f>
        <v/>
      </c>
      <c r="N9520" s="7">
        <f>F9520-K9520</f>
        <v/>
      </c>
      <c r="O9520" s="7">
        <f>G9520-L9520</f>
        <v/>
      </c>
      <c r="P9520" s="7">
        <f>H9520-M9520</f>
        <v/>
      </c>
      <c r="Q9520" s="7">
        <f>IF($I9520=1,(N9520-MAR1!$B$11)/MAR1!$D$11,(N9520-MAR1!$C$11)/MAR1!$E$11)</f>
        <v/>
      </c>
      <c r="R9520" s="7">
        <f>IF($I9520=1,(O9520-MAR1!$B$12)/MAR1!$D$12,(O9520-MAR1!$C$12)/MAR1!$E$12)</f>
        <v/>
      </c>
      <c r="S9520" s="7">
        <f>IF($I9520=1,(P9520-MAR1!$B$13)/MAR1!$D$13,(P9520-MAR1!$C$13)/MAR1!$E$13)</f>
        <v/>
      </c>
    </row>
    <row r="9521">
      <c r="A9521" s="5" t="n">
        <v>9520</v>
      </c>
      <c r="B9521" s="5" t="n">
        <v>27</v>
      </c>
      <c r="C9521" s="5" t="n">
        <v>30</v>
      </c>
      <c r="D9521" s="5" t="n">
        <v>1</v>
      </c>
      <c r="E9521" s="5" t="n">
        <v>0</v>
      </c>
      <c r="F9521" s="5" t="n">
        <v>34</v>
      </c>
      <c r="G9521" s="5" t="n">
        <v>15.9</v>
      </c>
      <c r="H9521" s="5" t="n">
        <v>17</v>
      </c>
      <c r="I9521" s="6">
        <f>IF(E9521&gt;=Markov!$B$3,1,0)</f>
        <v/>
      </c>
      <c r="J9521" s="6">
        <f>I9520</f>
        <v/>
      </c>
      <c r="K9521" s="7">
        <f>MAR1!$B$5+MAR1!$C$5*COS(2*PI()*$C9521/365)+MAR1!$D$5*SIN(2*PI()*$C9521/365)</f>
        <v/>
      </c>
      <c r="L9521" s="7">
        <f>MAR1!$B$6+MAR1!$C$6*COS(2*PI()*$C9521/365)+MAR1!$D$6*SIN(2*PI()*$C9521/365)</f>
        <v/>
      </c>
      <c r="M9521" s="7">
        <f>MAR1!$B$7+MAR1!$C$7*COS(2*PI()*$C9521/365)+MAR1!$D$7*SIN(2*PI()*$C9521/365)</f>
        <v/>
      </c>
      <c r="N9521" s="7">
        <f>F9521-K9521</f>
        <v/>
      </c>
      <c r="O9521" s="7">
        <f>G9521-L9521</f>
        <v/>
      </c>
      <c r="P9521" s="7">
        <f>H9521-M9521</f>
        <v/>
      </c>
      <c r="Q9521" s="7">
        <f>IF($I9521=1,(N9521-MAR1!$B$11)/MAR1!$D$11,(N9521-MAR1!$C$11)/MAR1!$E$11)</f>
        <v/>
      </c>
      <c r="R9521" s="7">
        <f>IF($I9521=1,(O9521-MAR1!$B$12)/MAR1!$D$12,(O9521-MAR1!$C$12)/MAR1!$E$12)</f>
        <v/>
      </c>
      <c r="S9521" s="7">
        <f>IF($I9521=1,(P9521-MAR1!$B$13)/MAR1!$D$13,(P9521-MAR1!$C$13)/MAR1!$E$13)</f>
        <v/>
      </c>
    </row>
    <row r="9522">
      <c r="A9522" s="5" t="n">
        <v>9521</v>
      </c>
      <c r="B9522" s="5" t="n">
        <v>27</v>
      </c>
      <c r="C9522" s="5" t="n">
        <v>31</v>
      </c>
      <c r="D9522" s="5" t="n">
        <v>1</v>
      </c>
      <c r="E9522" s="5" t="n">
        <v>0</v>
      </c>
      <c r="F9522" s="5" t="n">
        <v>31.2</v>
      </c>
      <c r="G9522" s="5" t="n">
        <v>14.8</v>
      </c>
      <c r="H9522" s="5" t="n">
        <v>15.16</v>
      </c>
      <c r="I9522" s="6">
        <f>IF(E9522&gt;=Markov!$B$3,1,0)</f>
        <v/>
      </c>
      <c r="J9522" s="6">
        <f>I9521</f>
        <v/>
      </c>
      <c r="K9522" s="7">
        <f>MAR1!$B$5+MAR1!$C$5*COS(2*PI()*$C9522/365)+MAR1!$D$5*SIN(2*PI()*$C9522/365)</f>
        <v/>
      </c>
      <c r="L9522" s="7">
        <f>MAR1!$B$6+MAR1!$C$6*COS(2*PI()*$C9522/365)+MAR1!$D$6*SIN(2*PI()*$C9522/365)</f>
        <v/>
      </c>
      <c r="M9522" s="7">
        <f>MAR1!$B$7+MAR1!$C$7*COS(2*PI()*$C9522/365)+MAR1!$D$7*SIN(2*PI()*$C9522/365)</f>
        <v/>
      </c>
      <c r="N9522" s="7">
        <f>F9522-K9522</f>
        <v/>
      </c>
      <c r="O9522" s="7">
        <f>G9522-L9522</f>
        <v/>
      </c>
      <c r="P9522" s="7">
        <f>H9522-M9522</f>
        <v/>
      </c>
      <c r="Q9522" s="7">
        <f>IF($I9522=1,(N9522-MAR1!$B$11)/MAR1!$D$11,(N9522-MAR1!$C$11)/MAR1!$E$11)</f>
        <v/>
      </c>
      <c r="R9522" s="7">
        <f>IF($I9522=1,(O9522-MAR1!$B$12)/MAR1!$D$12,(O9522-MAR1!$C$12)/MAR1!$E$12)</f>
        <v/>
      </c>
      <c r="S9522" s="7">
        <f>IF($I9522=1,(P9522-MAR1!$B$13)/MAR1!$D$13,(P9522-MAR1!$C$13)/MAR1!$E$13)</f>
        <v/>
      </c>
    </row>
    <row r="9523">
      <c r="A9523" s="5" t="n">
        <v>9522</v>
      </c>
      <c r="B9523" s="5" t="n">
        <v>27</v>
      </c>
      <c r="C9523" s="5" t="n">
        <v>32</v>
      </c>
      <c r="D9523" s="5" t="n">
        <v>2</v>
      </c>
      <c r="E9523" s="5" t="n">
        <v>3.7</v>
      </c>
      <c r="F9523" s="5" t="n">
        <v>29.5</v>
      </c>
      <c r="G9523" s="5" t="n">
        <v>16.8</v>
      </c>
      <c r="H9523" s="5" t="n">
        <v>10.39</v>
      </c>
      <c r="I9523" s="6">
        <f>IF(E9523&gt;=Markov!$B$3,1,0)</f>
        <v/>
      </c>
      <c r="J9523" s="6">
        <f>I9522</f>
        <v/>
      </c>
      <c r="K9523" s="7">
        <f>MAR1!$B$5+MAR1!$C$5*COS(2*PI()*$C9523/365)+MAR1!$D$5*SIN(2*PI()*$C9523/365)</f>
        <v/>
      </c>
      <c r="L9523" s="7">
        <f>MAR1!$B$6+MAR1!$C$6*COS(2*PI()*$C9523/365)+MAR1!$D$6*SIN(2*PI()*$C9523/365)</f>
        <v/>
      </c>
      <c r="M9523" s="7">
        <f>MAR1!$B$7+MAR1!$C$7*COS(2*PI()*$C9523/365)+MAR1!$D$7*SIN(2*PI()*$C9523/365)</f>
        <v/>
      </c>
      <c r="N9523" s="7">
        <f>F9523-K9523</f>
        <v/>
      </c>
      <c r="O9523" s="7">
        <f>G9523-L9523</f>
        <v/>
      </c>
      <c r="P9523" s="7">
        <f>H9523-M9523</f>
        <v/>
      </c>
      <c r="Q9523" s="7">
        <f>IF($I9523=1,(N9523-MAR1!$B$11)/MAR1!$D$11,(N9523-MAR1!$C$11)/MAR1!$E$11)</f>
        <v/>
      </c>
      <c r="R9523" s="7">
        <f>IF($I9523=1,(O9523-MAR1!$B$12)/MAR1!$D$12,(O9523-MAR1!$C$12)/MAR1!$E$12)</f>
        <v/>
      </c>
      <c r="S9523" s="7">
        <f>IF($I9523=1,(P9523-MAR1!$B$13)/MAR1!$D$13,(P9523-MAR1!$C$13)/MAR1!$E$13)</f>
        <v/>
      </c>
    </row>
    <row r="9524">
      <c r="A9524" s="5" t="n">
        <v>9523</v>
      </c>
      <c r="B9524" s="5" t="n">
        <v>27</v>
      </c>
      <c r="C9524" s="5" t="n">
        <v>33</v>
      </c>
      <c r="D9524" s="5" t="n">
        <v>2</v>
      </c>
      <c r="E9524" s="5" t="n">
        <v>0</v>
      </c>
      <c r="F9524" s="5" t="n">
        <v>32.7</v>
      </c>
      <c r="G9524" s="5" t="n">
        <v>16.8</v>
      </c>
      <c r="H9524" s="5" t="n">
        <v>14.99</v>
      </c>
      <c r="I9524" s="6">
        <f>IF(E9524&gt;=Markov!$B$3,1,0)</f>
        <v/>
      </c>
      <c r="J9524" s="6">
        <f>I9523</f>
        <v/>
      </c>
      <c r="K9524" s="7">
        <f>MAR1!$B$5+MAR1!$C$5*COS(2*PI()*$C9524/365)+MAR1!$D$5*SIN(2*PI()*$C9524/365)</f>
        <v/>
      </c>
      <c r="L9524" s="7">
        <f>MAR1!$B$6+MAR1!$C$6*COS(2*PI()*$C9524/365)+MAR1!$D$6*SIN(2*PI()*$C9524/365)</f>
        <v/>
      </c>
      <c r="M9524" s="7">
        <f>MAR1!$B$7+MAR1!$C$7*COS(2*PI()*$C9524/365)+MAR1!$D$7*SIN(2*PI()*$C9524/365)</f>
        <v/>
      </c>
      <c r="N9524" s="7">
        <f>F9524-K9524</f>
        <v/>
      </c>
      <c r="O9524" s="7">
        <f>G9524-L9524</f>
        <v/>
      </c>
      <c r="P9524" s="7">
        <f>H9524-M9524</f>
        <v/>
      </c>
      <c r="Q9524" s="7">
        <f>IF($I9524=1,(N9524-MAR1!$B$11)/MAR1!$D$11,(N9524-MAR1!$C$11)/MAR1!$E$11)</f>
        <v/>
      </c>
      <c r="R9524" s="7">
        <f>IF($I9524=1,(O9524-MAR1!$B$12)/MAR1!$D$12,(O9524-MAR1!$C$12)/MAR1!$E$12)</f>
        <v/>
      </c>
      <c r="S9524" s="7">
        <f>IF($I9524=1,(P9524-MAR1!$B$13)/MAR1!$D$13,(P9524-MAR1!$C$13)/MAR1!$E$13)</f>
        <v/>
      </c>
    </row>
    <row r="9525">
      <c r="A9525" s="5" t="n">
        <v>9524</v>
      </c>
      <c r="B9525" s="5" t="n">
        <v>27</v>
      </c>
      <c r="C9525" s="5" t="n">
        <v>34</v>
      </c>
      <c r="D9525" s="5" t="n">
        <v>2</v>
      </c>
      <c r="E9525" s="5" t="n">
        <v>0</v>
      </c>
      <c r="F9525" s="5" t="n">
        <v>33.5</v>
      </c>
      <c r="G9525" s="5" t="n">
        <v>16</v>
      </c>
      <c r="H9525" s="5" t="n">
        <v>16.03</v>
      </c>
      <c r="I9525" s="6">
        <f>IF(E9525&gt;=Markov!$B$3,1,0)</f>
        <v/>
      </c>
      <c r="J9525" s="6">
        <f>I9524</f>
        <v/>
      </c>
      <c r="K9525" s="7">
        <f>MAR1!$B$5+MAR1!$C$5*COS(2*PI()*$C9525/365)+MAR1!$D$5*SIN(2*PI()*$C9525/365)</f>
        <v/>
      </c>
      <c r="L9525" s="7">
        <f>MAR1!$B$6+MAR1!$C$6*COS(2*PI()*$C9525/365)+MAR1!$D$6*SIN(2*PI()*$C9525/365)</f>
        <v/>
      </c>
      <c r="M9525" s="7">
        <f>MAR1!$B$7+MAR1!$C$7*COS(2*PI()*$C9525/365)+MAR1!$D$7*SIN(2*PI()*$C9525/365)</f>
        <v/>
      </c>
      <c r="N9525" s="7">
        <f>F9525-K9525</f>
        <v/>
      </c>
      <c r="O9525" s="7">
        <f>G9525-L9525</f>
        <v/>
      </c>
      <c r="P9525" s="7">
        <f>H9525-M9525</f>
        <v/>
      </c>
      <c r="Q9525" s="7">
        <f>IF($I9525=1,(N9525-MAR1!$B$11)/MAR1!$D$11,(N9525-MAR1!$C$11)/MAR1!$E$11)</f>
        <v/>
      </c>
      <c r="R9525" s="7">
        <f>IF($I9525=1,(O9525-MAR1!$B$12)/MAR1!$D$12,(O9525-MAR1!$C$12)/MAR1!$E$12)</f>
        <v/>
      </c>
      <c r="S9525" s="7">
        <f>IF($I9525=1,(P9525-MAR1!$B$13)/MAR1!$D$13,(P9525-MAR1!$C$13)/MAR1!$E$13)</f>
        <v/>
      </c>
    </row>
    <row r="9526">
      <c r="A9526" s="5" t="n">
        <v>9525</v>
      </c>
      <c r="B9526" s="5" t="n">
        <v>27</v>
      </c>
      <c r="C9526" s="5" t="n">
        <v>35</v>
      </c>
      <c r="D9526" s="5" t="n">
        <v>2</v>
      </c>
      <c r="E9526" s="5" t="n">
        <v>0</v>
      </c>
      <c r="F9526" s="5" t="n">
        <v>31.6</v>
      </c>
      <c r="G9526" s="5" t="n">
        <v>15.8</v>
      </c>
      <c r="H9526" s="5" t="n">
        <v>13.61</v>
      </c>
      <c r="I9526" s="6">
        <f>IF(E9526&gt;=Markov!$B$3,1,0)</f>
        <v/>
      </c>
      <c r="J9526" s="6">
        <f>I9525</f>
        <v/>
      </c>
      <c r="K9526" s="7">
        <f>MAR1!$B$5+MAR1!$C$5*COS(2*PI()*$C9526/365)+MAR1!$D$5*SIN(2*PI()*$C9526/365)</f>
        <v/>
      </c>
      <c r="L9526" s="7">
        <f>MAR1!$B$6+MAR1!$C$6*COS(2*PI()*$C9526/365)+MAR1!$D$6*SIN(2*PI()*$C9526/365)</f>
        <v/>
      </c>
      <c r="M9526" s="7">
        <f>MAR1!$B$7+MAR1!$C$7*COS(2*PI()*$C9526/365)+MAR1!$D$7*SIN(2*PI()*$C9526/365)</f>
        <v/>
      </c>
      <c r="N9526" s="7">
        <f>F9526-K9526</f>
        <v/>
      </c>
      <c r="O9526" s="7">
        <f>G9526-L9526</f>
        <v/>
      </c>
      <c r="P9526" s="7">
        <f>H9526-M9526</f>
        <v/>
      </c>
      <c r="Q9526" s="7">
        <f>IF($I9526=1,(N9526-MAR1!$B$11)/MAR1!$D$11,(N9526-MAR1!$C$11)/MAR1!$E$11)</f>
        <v/>
      </c>
      <c r="R9526" s="7">
        <f>IF($I9526=1,(O9526-MAR1!$B$12)/MAR1!$D$12,(O9526-MAR1!$C$12)/MAR1!$E$12)</f>
        <v/>
      </c>
      <c r="S9526" s="7">
        <f>IF($I9526=1,(P9526-MAR1!$B$13)/MAR1!$D$13,(P9526-MAR1!$C$13)/MAR1!$E$13)</f>
        <v/>
      </c>
    </row>
    <row r="9527">
      <c r="A9527" s="5" t="n">
        <v>9526</v>
      </c>
      <c r="B9527" s="5" t="n">
        <v>27</v>
      </c>
      <c r="C9527" s="5" t="n">
        <v>36</v>
      </c>
      <c r="D9527" s="5" t="n">
        <v>2</v>
      </c>
      <c r="E9527" s="5" t="n">
        <v>0</v>
      </c>
      <c r="F9527" s="5" t="n">
        <v>31.9</v>
      </c>
      <c r="G9527" s="5" t="n">
        <v>15.8</v>
      </c>
      <c r="H9527" s="5" t="n">
        <v>21.78</v>
      </c>
      <c r="I9527" s="6">
        <f>IF(E9527&gt;=Markov!$B$3,1,0)</f>
        <v/>
      </c>
      <c r="J9527" s="6">
        <f>I9526</f>
        <v/>
      </c>
      <c r="K9527" s="7">
        <f>MAR1!$B$5+MAR1!$C$5*COS(2*PI()*$C9527/365)+MAR1!$D$5*SIN(2*PI()*$C9527/365)</f>
        <v/>
      </c>
      <c r="L9527" s="7">
        <f>MAR1!$B$6+MAR1!$C$6*COS(2*PI()*$C9527/365)+MAR1!$D$6*SIN(2*PI()*$C9527/365)</f>
        <v/>
      </c>
      <c r="M9527" s="7">
        <f>MAR1!$B$7+MAR1!$C$7*COS(2*PI()*$C9527/365)+MAR1!$D$7*SIN(2*PI()*$C9527/365)</f>
        <v/>
      </c>
      <c r="N9527" s="7">
        <f>F9527-K9527</f>
        <v/>
      </c>
      <c r="O9527" s="7">
        <f>G9527-L9527</f>
        <v/>
      </c>
      <c r="P9527" s="7">
        <f>H9527-M9527</f>
        <v/>
      </c>
      <c r="Q9527" s="7">
        <f>IF($I9527=1,(N9527-MAR1!$B$11)/MAR1!$D$11,(N9527-MAR1!$C$11)/MAR1!$E$11)</f>
        <v/>
      </c>
      <c r="R9527" s="7">
        <f>IF($I9527=1,(O9527-MAR1!$B$12)/MAR1!$D$12,(O9527-MAR1!$C$12)/MAR1!$E$12)</f>
        <v/>
      </c>
      <c r="S9527" s="7">
        <f>IF($I9527=1,(P9527-MAR1!$B$13)/MAR1!$D$13,(P9527-MAR1!$C$13)/MAR1!$E$13)</f>
        <v/>
      </c>
    </row>
    <row r="9528">
      <c r="A9528" s="5" t="n">
        <v>9527</v>
      </c>
      <c r="B9528" s="5" t="n">
        <v>27</v>
      </c>
      <c r="C9528" s="5" t="n">
        <v>37</v>
      </c>
      <c r="D9528" s="5" t="n">
        <v>2</v>
      </c>
      <c r="E9528" s="5" t="n">
        <v>0</v>
      </c>
      <c r="F9528" s="5" t="n">
        <v>33.4</v>
      </c>
      <c r="G9528" s="5" t="n">
        <v>16</v>
      </c>
      <c r="H9528" s="5" t="n">
        <v>21.33</v>
      </c>
      <c r="I9528" s="6">
        <f>IF(E9528&gt;=Markov!$B$3,1,0)</f>
        <v/>
      </c>
      <c r="J9528" s="6">
        <f>I9527</f>
        <v/>
      </c>
      <c r="K9528" s="7">
        <f>MAR1!$B$5+MAR1!$C$5*COS(2*PI()*$C9528/365)+MAR1!$D$5*SIN(2*PI()*$C9528/365)</f>
        <v/>
      </c>
      <c r="L9528" s="7">
        <f>MAR1!$B$6+MAR1!$C$6*COS(2*PI()*$C9528/365)+MAR1!$D$6*SIN(2*PI()*$C9528/365)</f>
        <v/>
      </c>
      <c r="M9528" s="7">
        <f>MAR1!$B$7+MAR1!$C$7*COS(2*PI()*$C9528/365)+MAR1!$D$7*SIN(2*PI()*$C9528/365)</f>
        <v/>
      </c>
      <c r="N9528" s="7">
        <f>F9528-K9528</f>
        <v/>
      </c>
      <c r="O9528" s="7">
        <f>G9528-L9528</f>
        <v/>
      </c>
      <c r="P9528" s="7">
        <f>H9528-M9528</f>
        <v/>
      </c>
      <c r="Q9528" s="7">
        <f>IF($I9528=1,(N9528-MAR1!$B$11)/MAR1!$D$11,(N9528-MAR1!$C$11)/MAR1!$E$11)</f>
        <v/>
      </c>
      <c r="R9528" s="7">
        <f>IF($I9528=1,(O9528-MAR1!$B$12)/MAR1!$D$12,(O9528-MAR1!$C$12)/MAR1!$E$12)</f>
        <v/>
      </c>
      <c r="S9528" s="7">
        <f>IF($I9528=1,(P9528-MAR1!$B$13)/MAR1!$D$13,(P9528-MAR1!$C$13)/MAR1!$E$13)</f>
        <v/>
      </c>
    </row>
    <row r="9529">
      <c r="A9529" s="5" t="n">
        <v>9528</v>
      </c>
      <c r="B9529" s="5" t="n">
        <v>27</v>
      </c>
      <c r="C9529" s="5" t="n">
        <v>38</v>
      </c>
      <c r="D9529" s="5" t="n">
        <v>2</v>
      </c>
      <c r="E9529" s="5" t="n">
        <v>0</v>
      </c>
      <c r="F9529" s="5" t="n">
        <v>34.9</v>
      </c>
      <c r="G9529" s="5" t="n">
        <v>16.8</v>
      </c>
      <c r="H9529" s="5" t="n">
        <v>21.38</v>
      </c>
      <c r="I9529" s="6">
        <f>IF(E9529&gt;=Markov!$B$3,1,0)</f>
        <v/>
      </c>
      <c r="J9529" s="6">
        <f>I9528</f>
        <v/>
      </c>
      <c r="K9529" s="7">
        <f>MAR1!$B$5+MAR1!$C$5*COS(2*PI()*$C9529/365)+MAR1!$D$5*SIN(2*PI()*$C9529/365)</f>
        <v/>
      </c>
      <c r="L9529" s="7">
        <f>MAR1!$B$6+MAR1!$C$6*COS(2*PI()*$C9529/365)+MAR1!$D$6*SIN(2*PI()*$C9529/365)</f>
        <v/>
      </c>
      <c r="M9529" s="7">
        <f>MAR1!$B$7+MAR1!$C$7*COS(2*PI()*$C9529/365)+MAR1!$D$7*SIN(2*PI()*$C9529/365)</f>
        <v/>
      </c>
      <c r="N9529" s="7">
        <f>F9529-K9529</f>
        <v/>
      </c>
      <c r="O9529" s="7">
        <f>G9529-L9529</f>
        <v/>
      </c>
      <c r="P9529" s="7">
        <f>H9529-M9529</f>
        <v/>
      </c>
      <c r="Q9529" s="7">
        <f>IF($I9529=1,(N9529-MAR1!$B$11)/MAR1!$D$11,(N9529-MAR1!$C$11)/MAR1!$E$11)</f>
        <v/>
      </c>
      <c r="R9529" s="7">
        <f>IF($I9529=1,(O9529-MAR1!$B$12)/MAR1!$D$12,(O9529-MAR1!$C$12)/MAR1!$E$12)</f>
        <v/>
      </c>
      <c r="S9529" s="7">
        <f>IF($I9529=1,(P9529-MAR1!$B$13)/MAR1!$D$13,(P9529-MAR1!$C$13)/MAR1!$E$13)</f>
        <v/>
      </c>
    </row>
    <row r="9530">
      <c r="A9530" s="5" t="n">
        <v>9529</v>
      </c>
      <c r="B9530" s="5" t="n">
        <v>27</v>
      </c>
      <c r="C9530" s="5" t="n">
        <v>39</v>
      </c>
      <c r="D9530" s="5" t="n">
        <v>2</v>
      </c>
      <c r="E9530" s="5" t="n">
        <v>0</v>
      </c>
      <c r="F9530" s="5" t="n">
        <v>36</v>
      </c>
      <c r="G9530" s="5" t="n">
        <v>19.2</v>
      </c>
      <c r="H9530" s="5" t="n">
        <v>17.52</v>
      </c>
      <c r="I9530" s="6">
        <f>IF(E9530&gt;=Markov!$B$3,1,0)</f>
        <v/>
      </c>
      <c r="J9530" s="6">
        <f>I9529</f>
        <v/>
      </c>
      <c r="K9530" s="7">
        <f>MAR1!$B$5+MAR1!$C$5*COS(2*PI()*$C9530/365)+MAR1!$D$5*SIN(2*PI()*$C9530/365)</f>
        <v/>
      </c>
      <c r="L9530" s="7">
        <f>MAR1!$B$6+MAR1!$C$6*COS(2*PI()*$C9530/365)+MAR1!$D$6*SIN(2*PI()*$C9530/365)</f>
        <v/>
      </c>
      <c r="M9530" s="7">
        <f>MAR1!$B$7+MAR1!$C$7*COS(2*PI()*$C9530/365)+MAR1!$D$7*SIN(2*PI()*$C9530/365)</f>
        <v/>
      </c>
      <c r="N9530" s="7">
        <f>F9530-K9530</f>
        <v/>
      </c>
      <c r="O9530" s="7">
        <f>G9530-L9530</f>
        <v/>
      </c>
      <c r="P9530" s="7">
        <f>H9530-M9530</f>
        <v/>
      </c>
      <c r="Q9530" s="7">
        <f>IF($I9530=1,(N9530-MAR1!$B$11)/MAR1!$D$11,(N9530-MAR1!$C$11)/MAR1!$E$11)</f>
        <v/>
      </c>
      <c r="R9530" s="7">
        <f>IF($I9530=1,(O9530-MAR1!$B$12)/MAR1!$D$12,(O9530-MAR1!$C$12)/MAR1!$E$12)</f>
        <v/>
      </c>
      <c r="S9530" s="7">
        <f>IF($I9530=1,(P9530-MAR1!$B$13)/MAR1!$D$13,(P9530-MAR1!$C$13)/MAR1!$E$13)</f>
        <v/>
      </c>
    </row>
    <row r="9531">
      <c r="A9531" s="5" t="n">
        <v>9530</v>
      </c>
      <c r="B9531" s="5" t="n">
        <v>27</v>
      </c>
      <c r="C9531" s="5" t="n">
        <v>40</v>
      </c>
      <c r="D9531" s="5" t="n">
        <v>2</v>
      </c>
      <c r="E9531" s="5" t="n">
        <v>0</v>
      </c>
      <c r="F9531" s="5" t="n">
        <v>37.2</v>
      </c>
      <c r="G9531" s="5" t="n">
        <v>19.5</v>
      </c>
      <c r="H9531" s="5" t="n">
        <v>20.24</v>
      </c>
      <c r="I9531" s="6">
        <f>IF(E9531&gt;=Markov!$B$3,1,0)</f>
        <v/>
      </c>
      <c r="J9531" s="6">
        <f>I9530</f>
        <v/>
      </c>
      <c r="K9531" s="7">
        <f>MAR1!$B$5+MAR1!$C$5*COS(2*PI()*$C9531/365)+MAR1!$D$5*SIN(2*PI()*$C9531/365)</f>
        <v/>
      </c>
      <c r="L9531" s="7">
        <f>MAR1!$B$6+MAR1!$C$6*COS(2*PI()*$C9531/365)+MAR1!$D$6*SIN(2*PI()*$C9531/365)</f>
        <v/>
      </c>
      <c r="M9531" s="7">
        <f>MAR1!$B$7+MAR1!$C$7*COS(2*PI()*$C9531/365)+MAR1!$D$7*SIN(2*PI()*$C9531/365)</f>
        <v/>
      </c>
      <c r="N9531" s="7">
        <f>F9531-K9531</f>
        <v/>
      </c>
      <c r="O9531" s="7">
        <f>G9531-L9531</f>
        <v/>
      </c>
      <c r="P9531" s="7">
        <f>H9531-M9531</f>
        <v/>
      </c>
      <c r="Q9531" s="7">
        <f>IF($I9531=1,(N9531-MAR1!$B$11)/MAR1!$D$11,(N9531-MAR1!$C$11)/MAR1!$E$11)</f>
        <v/>
      </c>
      <c r="R9531" s="7">
        <f>IF($I9531=1,(O9531-MAR1!$B$12)/MAR1!$D$12,(O9531-MAR1!$C$12)/MAR1!$E$12)</f>
        <v/>
      </c>
      <c r="S9531" s="7">
        <f>IF($I9531=1,(P9531-MAR1!$B$13)/MAR1!$D$13,(P9531-MAR1!$C$13)/MAR1!$E$13)</f>
        <v/>
      </c>
    </row>
    <row r="9532">
      <c r="A9532" s="5" t="n">
        <v>9531</v>
      </c>
      <c r="B9532" s="5" t="n">
        <v>27</v>
      </c>
      <c r="C9532" s="5" t="n">
        <v>41</v>
      </c>
      <c r="D9532" s="5" t="n">
        <v>2</v>
      </c>
      <c r="E9532" s="5" t="n">
        <v>0.9</v>
      </c>
      <c r="F9532" s="5" t="n">
        <v>34.1</v>
      </c>
      <c r="G9532" s="5" t="n">
        <v>17.5</v>
      </c>
      <c r="H9532" s="5" t="n">
        <v>14.86</v>
      </c>
      <c r="I9532" s="6">
        <f>IF(E9532&gt;=Markov!$B$3,1,0)</f>
        <v/>
      </c>
      <c r="J9532" s="6">
        <f>I9531</f>
        <v/>
      </c>
      <c r="K9532" s="7">
        <f>MAR1!$B$5+MAR1!$C$5*COS(2*PI()*$C9532/365)+MAR1!$D$5*SIN(2*PI()*$C9532/365)</f>
        <v/>
      </c>
      <c r="L9532" s="7">
        <f>MAR1!$B$6+MAR1!$C$6*COS(2*PI()*$C9532/365)+MAR1!$D$6*SIN(2*PI()*$C9532/365)</f>
        <v/>
      </c>
      <c r="M9532" s="7">
        <f>MAR1!$B$7+MAR1!$C$7*COS(2*PI()*$C9532/365)+MAR1!$D$7*SIN(2*PI()*$C9532/365)</f>
        <v/>
      </c>
      <c r="N9532" s="7">
        <f>F9532-K9532</f>
        <v/>
      </c>
      <c r="O9532" s="7">
        <f>G9532-L9532</f>
        <v/>
      </c>
      <c r="P9532" s="7">
        <f>H9532-M9532</f>
        <v/>
      </c>
      <c r="Q9532" s="7">
        <f>IF($I9532=1,(N9532-MAR1!$B$11)/MAR1!$D$11,(N9532-MAR1!$C$11)/MAR1!$E$11)</f>
        <v/>
      </c>
      <c r="R9532" s="7">
        <f>IF($I9532=1,(O9532-MAR1!$B$12)/MAR1!$D$12,(O9532-MAR1!$C$12)/MAR1!$E$12)</f>
        <v/>
      </c>
      <c r="S9532" s="7">
        <f>IF($I9532=1,(P9532-MAR1!$B$13)/MAR1!$D$13,(P9532-MAR1!$C$13)/MAR1!$E$13)</f>
        <v/>
      </c>
    </row>
    <row r="9533">
      <c r="A9533" s="5" t="n">
        <v>9532</v>
      </c>
      <c r="B9533" s="5" t="n">
        <v>27</v>
      </c>
      <c r="C9533" s="5" t="n">
        <v>42</v>
      </c>
      <c r="D9533" s="5" t="n">
        <v>2</v>
      </c>
      <c r="E9533" s="5" t="n">
        <v>0</v>
      </c>
      <c r="F9533" s="5" t="n">
        <v>36.3</v>
      </c>
      <c r="G9533" s="5" t="n">
        <v>19.1</v>
      </c>
      <c r="H9533" s="5" t="n">
        <v>18.28</v>
      </c>
      <c r="I9533" s="6">
        <f>IF(E9533&gt;=Markov!$B$3,1,0)</f>
        <v/>
      </c>
      <c r="J9533" s="6">
        <f>I9532</f>
        <v/>
      </c>
      <c r="K9533" s="7">
        <f>MAR1!$B$5+MAR1!$C$5*COS(2*PI()*$C9533/365)+MAR1!$D$5*SIN(2*PI()*$C9533/365)</f>
        <v/>
      </c>
      <c r="L9533" s="7">
        <f>MAR1!$B$6+MAR1!$C$6*COS(2*PI()*$C9533/365)+MAR1!$D$6*SIN(2*PI()*$C9533/365)</f>
        <v/>
      </c>
      <c r="M9533" s="7">
        <f>MAR1!$B$7+MAR1!$C$7*COS(2*PI()*$C9533/365)+MAR1!$D$7*SIN(2*PI()*$C9533/365)</f>
        <v/>
      </c>
      <c r="N9533" s="7">
        <f>F9533-K9533</f>
        <v/>
      </c>
      <c r="O9533" s="7">
        <f>G9533-L9533</f>
        <v/>
      </c>
      <c r="P9533" s="7">
        <f>H9533-M9533</f>
        <v/>
      </c>
      <c r="Q9533" s="7">
        <f>IF($I9533=1,(N9533-MAR1!$B$11)/MAR1!$D$11,(N9533-MAR1!$C$11)/MAR1!$E$11)</f>
        <v/>
      </c>
      <c r="R9533" s="7">
        <f>IF($I9533=1,(O9533-MAR1!$B$12)/MAR1!$D$12,(O9533-MAR1!$C$12)/MAR1!$E$12)</f>
        <v/>
      </c>
      <c r="S9533" s="7">
        <f>IF($I9533=1,(P9533-MAR1!$B$13)/MAR1!$D$13,(P9533-MAR1!$C$13)/MAR1!$E$13)</f>
        <v/>
      </c>
    </row>
    <row r="9534">
      <c r="A9534" s="5" t="n">
        <v>9533</v>
      </c>
      <c r="B9534" s="5" t="n">
        <v>27</v>
      </c>
      <c r="C9534" s="5" t="n">
        <v>43</v>
      </c>
      <c r="D9534" s="5" t="n">
        <v>2</v>
      </c>
      <c r="E9534" s="5" t="n">
        <v>0</v>
      </c>
      <c r="F9534" s="5" t="n">
        <v>34.6</v>
      </c>
      <c r="G9534" s="5" t="n">
        <v>16.5</v>
      </c>
      <c r="H9534" s="5" t="n">
        <v>20.57</v>
      </c>
      <c r="I9534" s="6">
        <f>IF(E9534&gt;=Markov!$B$3,1,0)</f>
        <v/>
      </c>
      <c r="J9534" s="6">
        <f>I9533</f>
        <v/>
      </c>
      <c r="K9534" s="7">
        <f>MAR1!$B$5+MAR1!$C$5*COS(2*PI()*$C9534/365)+MAR1!$D$5*SIN(2*PI()*$C9534/365)</f>
        <v/>
      </c>
      <c r="L9534" s="7">
        <f>MAR1!$B$6+MAR1!$C$6*COS(2*PI()*$C9534/365)+MAR1!$D$6*SIN(2*PI()*$C9534/365)</f>
        <v/>
      </c>
      <c r="M9534" s="7">
        <f>MAR1!$B$7+MAR1!$C$7*COS(2*PI()*$C9534/365)+MAR1!$D$7*SIN(2*PI()*$C9534/365)</f>
        <v/>
      </c>
      <c r="N9534" s="7">
        <f>F9534-K9534</f>
        <v/>
      </c>
      <c r="O9534" s="7">
        <f>G9534-L9534</f>
        <v/>
      </c>
      <c r="P9534" s="7">
        <f>H9534-M9534</f>
        <v/>
      </c>
      <c r="Q9534" s="7">
        <f>IF($I9534=1,(N9534-MAR1!$B$11)/MAR1!$D$11,(N9534-MAR1!$C$11)/MAR1!$E$11)</f>
        <v/>
      </c>
      <c r="R9534" s="7">
        <f>IF($I9534=1,(O9534-MAR1!$B$12)/MAR1!$D$12,(O9534-MAR1!$C$12)/MAR1!$E$12)</f>
        <v/>
      </c>
      <c r="S9534" s="7">
        <f>IF($I9534=1,(P9534-MAR1!$B$13)/MAR1!$D$13,(P9534-MAR1!$C$13)/MAR1!$E$13)</f>
        <v/>
      </c>
    </row>
    <row r="9535">
      <c r="A9535" s="5" t="n">
        <v>9534</v>
      </c>
      <c r="B9535" s="5" t="n">
        <v>27</v>
      </c>
      <c r="C9535" s="5" t="n">
        <v>44</v>
      </c>
      <c r="D9535" s="5" t="n">
        <v>2</v>
      </c>
      <c r="E9535" s="5" t="n">
        <v>0</v>
      </c>
      <c r="F9535" s="5" t="n">
        <v>35.8</v>
      </c>
      <c r="G9535" s="5" t="n">
        <v>20.1</v>
      </c>
      <c r="H9535" s="5" t="n">
        <v>18.33</v>
      </c>
      <c r="I9535" s="6">
        <f>IF(E9535&gt;=Markov!$B$3,1,0)</f>
        <v/>
      </c>
      <c r="J9535" s="6">
        <f>I9534</f>
        <v/>
      </c>
      <c r="K9535" s="7">
        <f>MAR1!$B$5+MAR1!$C$5*COS(2*PI()*$C9535/365)+MAR1!$D$5*SIN(2*PI()*$C9535/365)</f>
        <v/>
      </c>
      <c r="L9535" s="7">
        <f>MAR1!$B$6+MAR1!$C$6*COS(2*PI()*$C9535/365)+MAR1!$D$6*SIN(2*PI()*$C9535/365)</f>
        <v/>
      </c>
      <c r="M9535" s="7">
        <f>MAR1!$B$7+MAR1!$C$7*COS(2*PI()*$C9535/365)+MAR1!$D$7*SIN(2*PI()*$C9535/365)</f>
        <v/>
      </c>
      <c r="N9535" s="7">
        <f>F9535-K9535</f>
        <v/>
      </c>
      <c r="O9535" s="7">
        <f>G9535-L9535</f>
        <v/>
      </c>
      <c r="P9535" s="7">
        <f>H9535-M9535</f>
        <v/>
      </c>
      <c r="Q9535" s="7">
        <f>IF($I9535=1,(N9535-MAR1!$B$11)/MAR1!$D$11,(N9535-MAR1!$C$11)/MAR1!$E$11)</f>
        <v/>
      </c>
      <c r="R9535" s="7">
        <f>IF($I9535=1,(O9535-MAR1!$B$12)/MAR1!$D$12,(O9535-MAR1!$C$12)/MAR1!$E$12)</f>
        <v/>
      </c>
      <c r="S9535" s="7">
        <f>IF($I9535=1,(P9535-MAR1!$B$13)/MAR1!$D$13,(P9535-MAR1!$C$13)/MAR1!$E$13)</f>
        <v/>
      </c>
    </row>
    <row r="9536">
      <c r="A9536" s="5" t="n">
        <v>9535</v>
      </c>
      <c r="B9536" s="5" t="n">
        <v>27</v>
      </c>
      <c r="C9536" s="5" t="n">
        <v>45</v>
      </c>
      <c r="D9536" s="5" t="n">
        <v>2</v>
      </c>
      <c r="E9536" s="5" t="n">
        <v>0</v>
      </c>
      <c r="F9536" s="5" t="n">
        <v>37.3</v>
      </c>
      <c r="G9536" s="5" t="n">
        <v>19.3</v>
      </c>
      <c r="H9536" s="5" t="n">
        <v>16.8</v>
      </c>
      <c r="I9536" s="6">
        <f>IF(E9536&gt;=Markov!$B$3,1,0)</f>
        <v/>
      </c>
      <c r="J9536" s="6">
        <f>I9535</f>
        <v/>
      </c>
      <c r="K9536" s="7">
        <f>MAR1!$B$5+MAR1!$C$5*COS(2*PI()*$C9536/365)+MAR1!$D$5*SIN(2*PI()*$C9536/365)</f>
        <v/>
      </c>
      <c r="L9536" s="7">
        <f>MAR1!$B$6+MAR1!$C$6*COS(2*PI()*$C9536/365)+MAR1!$D$6*SIN(2*PI()*$C9536/365)</f>
        <v/>
      </c>
      <c r="M9536" s="7">
        <f>MAR1!$B$7+MAR1!$C$7*COS(2*PI()*$C9536/365)+MAR1!$D$7*SIN(2*PI()*$C9536/365)</f>
        <v/>
      </c>
      <c r="N9536" s="7">
        <f>F9536-K9536</f>
        <v/>
      </c>
      <c r="O9536" s="7">
        <f>G9536-L9536</f>
        <v/>
      </c>
      <c r="P9536" s="7">
        <f>H9536-M9536</f>
        <v/>
      </c>
      <c r="Q9536" s="7">
        <f>IF($I9536=1,(N9536-MAR1!$B$11)/MAR1!$D$11,(N9536-MAR1!$C$11)/MAR1!$E$11)</f>
        <v/>
      </c>
      <c r="R9536" s="7">
        <f>IF($I9536=1,(O9536-MAR1!$B$12)/MAR1!$D$12,(O9536-MAR1!$C$12)/MAR1!$E$12)</f>
        <v/>
      </c>
      <c r="S9536" s="7">
        <f>IF($I9536=1,(P9536-MAR1!$B$13)/MAR1!$D$13,(P9536-MAR1!$C$13)/MAR1!$E$13)</f>
        <v/>
      </c>
    </row>
    <row r="9537">
      <c r="A9537" s="5" t="n">
        <v>9536</v>
      </c>
      <c r="B9537" s="5" t="n">
        <v>27</v>
      </c>
      <c r="C9537" s="5" t="n">
        <v>46</v>
      </c>
      <c r="D9537" s="5" t="n">
        <v>2</v>
      </c>
      <c r="E9537" s="5" t="n">
        <v>0</v>
      </c>
      <c r="F9537" s="5" t="n">
        <v>34.7</v>
      </c>
      <c r="G9537" s="5" t="n">
        <v>21</v>
      </c>
      <c r="H9537" s="5" t="n">
        <v>16.59</v>
      </c>
      <c r="I9537" s="6">
        <f>IF(E9537&gt;=Markov!$B$3,1,0)</f>
        <v/>
      </c>
      <c r="J9537" s="6">
        <f>I9536</f>
        <v/>
      </c>
      <c r="K9537" s="7">
        <f>MAR1!$B$5+MAR1!$C$5*COS(2*PI()*$C9537/365)+MAR1!$D$5*SIN(2*PI()*$C9537/365)</f>
        <v/>
      </c>
      <c r="L9537" s="7">
        <f>MAR1!$B$6+MAR1!$C$6*COS(2*PI()*$C9537/365)+MAR1!$D$6*SIN(2*PI()*$C9537/365)</f>
        <v/>
      </c>
      <c r="M9537" s="7">
        <f>MAR1!$B$7+MAR1!$C$7*COS(2*PI()*$C9537/365)+MAR1!$D$7*SIN(2*PI()*$C9537/365)</f>
        <v/>
      </c>
      <c r="N9537" s="7">
        <f>F9537-K9537</f>
        <v/>
      </c>
      <c r="O9537" s="7">
        <f>G9537-L9537</f>
        <v/>
      </c>
      <c r="P9537" s="7">
        <f>H9537-M9537</f>
        <v/>
      </c>
      <c r="Q9537" s="7">
        <f>IF($I9537=1,(N9537-MAR1!$B$11)/MAR1!$D$11,(N9537-MAR1!$C$11)/MAR1!$E$11)</f>
        <v/>
      </c>
      <c r="R9537" s="7">
        <f>IF($I9537=1,(O9537-MAR1!$B$12)/MAR1!$D$12,(O9537-MAR1!$C$12)/MAR1!$E$12)</f>
        <v/>
      </c>
      <c r="S9537" s="7">
        <f>IF($I9537=1,(P9537-MAR1!$B$13)/MAR1!$D$13,(P9537-MAR1!$C$13)/MAR1!$E$13)</f>
        <v/>
      </c>
    </row>
    <row r="9538">
      <c r="A9538" s="5" t="n">
        <v>9537</v>
      </c>
      <c r="B9538" s="5" t="n">
        <v>27</v>
      </c>
      <c r="C9538" s="5" t="n">
        <v>47</v>
      </c>
      <c r="D9538" s="5" t="n">
        <v>2</v>
      </c>
      <c r="E9538" s="5" t="n">
        <v>0</v>
      </c>
      <c r="F9538" s="5" t="n">
        <v>36.1</v>
      </c>
      <c r="G9538" s="5" t="n">
        <v>19.9</v>
      </c>
      <c r="H9538" s="5" t="n">
        <v>16.81</v>
      </c>
      <c r="I9538" s="6">
        <f>IF(E9538&gt;=Markov!$B$3,1,0)</f>
        <v/>
      </c>
      <c r="J9538" s="6">
        <f>I9537</f>
        <v/>
      </c>
      <c r="K9538" s="7">
        <f>MAR1!$B$5+MAR1!$C$5*COS(2*PI()*$C9538/365)+MAR1!$D$5*SIN(2*PI()*$C9538/365)</f>
        <v/>
      </c>
      <c r="L9538" s="7">
        <f>MAR1!$B$6+MAR1!$C$6*COS(2*PI()*$C9538/365)+MAR1!$D$6*SIN(2*PI()*$C9538/365)</f>
        <v/>
      </c>
      <c r="M9538" s="7">
        <f>MAR1!$B$7+MAR1!$C$7*COS(2*PI()*$C9538/365)+MAR1!$D$7*SIN(2*PI()*$C9538/365)</f>
        <v/>
      </c>
      <c r="N9538" s="7">
        <f>F9538-K9538</f>
        <v/>
      </c>
      <c r="O9538" s="7">
        <f>G9538-L9538</f>
        <v/>
      </c>
      <c r="P9538" s="7">
        <f>H9538-M9538</f>
        <v/>
      </c>
      <c r="Q9538" s="7">
        <f>IF($I9538=1,(N9538-MAR1!$B$11)/MAR1!$D$11,(N9538-MAR1!$C$11)/MAR1!$E$11)</f>
        <v/>
      </c>
      <c r="R9538" s="7">
        <f>IF($I9538=1,(O9538-MAR1!$B$12)/MAR1!$D$12,(O9538-MAR1!$C$12)/MAR1!$E$12)</f>
        <v/>
      </c>
      <c r="S9538" s="7">
        <f>IF($I9538=1,(P9538-MAR1!$B$13)/MAR1!$D$13,(P9538-MAR1!$C$13)/MAR1!$E$13)</f>
        <v/>
      </c>
    </row>
    <row r="9539">
      <c r="A9539" s="5" t="n">
        <v>9538</v>
      </c>
      <c r="B9539" s="5" t="n">
        <v>27</v>
      </c>
      <c r="C9539" s="5" t="n">
        <v>48</v>
      </c>
      <c r="D9539" s="5" t="n">
        <v>2</v>
      </c>
      <c r="E9539" s="5" t="n">
        <v>0</v>
      </c>
      <c r="F9539" s="5" t="n">
        <v>34.6</v>
      </c>
      <c r="G9539" s="5" t="n">
        <v>19.2</v>
      </c>
      <c r="H9539" s="5" t="n">
        <v>16.37</v>
      </c>
      <c r="I9539" s="6">
        <f>IF(E9539&gt;=Markov!$B$3,1,0)</f>
        <v/>
      </c>
      <c r="J9539" s="6">
        <f>I9538</f>
        <v/>
      </c>
      <c r="K9539" s="7">
        <f>MAR1!$B$5+MAR1!$C$5*COS(2*PI()*$C9539/365)+MAR1!$D$5*SIN(2*PI()*$C9539/365)</f>
        <v/>
      </c>
      <c r="L9539" s="7">
        <f>MAR1!$B$6+MAR1!$C$6*COS(2*PI()*$C9539/365)+MAR1!$D$6*SIN(2*PI()*$C9539/365)</f>
        <v/>
      </c>
      <c r="M9539" s="7">
        <f>MAR1!$B$7+MAR1!$C$7*COS(2*PI()*$C9539/365)+MAR1!$D$7*SIN(2*PI()*$C9539/365)</f>
        <v/>
      </c>
      <c r="N9539" s="7">
        <f>F9539-K9539</f>
        <v/>
      </c>
      <c r="O9539" s="7">
        <f>G9539-L9539</f>
        <v/>
      </c>
      <c r="P9539" s="7">
        <f>H9539-M9539</f>
        <v/>
      </c>
      <c r="Q9539" s="7">
        <f>IF($I9539=1,(N9539-MAR1!$B$11)/MAR1!$D$11,(N9539-MAR1!$C$11)/MAR1!$E$11)</f>
        <v/>
      </c>
      <c r="R9539" s="7">
        <f>IF($I9539=1,(O9539-MAR1!$B$12)/MAR1!$D$12,(O9539-MAR1!$C$12)/MAR1!$E$12)</f>
        <v/>
      </c>
      <c r="S9539" s="7">
        <f>IF($I9539=1,(P9539-MAR1!$B$13)/MAR1!$D$13,(P9539-MAR1!$C$13)/MAR1!$E$13)</f>
        <v/>
      </c>
    </row>
    <row r="9540">
      <c r="A9540" s="5" t="n">
        <v>9539</v>
      </c>
      <c r="B9540" s="5" t="n">
        <v>27</v>
      </c>
      <c r="C9540" s="5" t="n">
        <v>49</v>
      </c>
      <c r="D9540" s="5" t="n">
        <v>2</v>
      </c>
      <c r="E9540" s="5" t="n">
        <v>0</v>
      </c>
      <c r="F9540" s="5" t="n">
        <v>32.3</v>
      </c>
      <c r="G9540" s="5" t="n">
        <v>17.6</v>
      </c>
      <c r="H9540" s="5" t="n">
        <v>20.14</v>
      </c>
      <c r="I9540" s="6">
        <f>IF(E9540&gt;=Markov!$B$3,1,0)</f>
        <v/>
      </c>
      <c r="J9540" s="6">
        <f>I9539</f>
        <v/>
      </c>
      <c r="K9540" s="7">
        <f>MAR1!$B$5+MAR1!$C$5*COS(2*PI()*$C9540/365)+MAR1!$D$5*SIN(2*PI()*$C9540/365)</f>
        <v/>
      </c>
      <c r="L9540" s="7">
        <f>MAR1!$B$6+MAR1!$C$6*COS(2*PI()*$C9540/365)+MAR1!$D$6*SIN(2*PI()*$C9540/365)</f>
        <v/>
      </c>
      <c r="M9540" s="7">
        <f>MAR1!$B$7+MAR1!$C$7*COS(2*PI()*$C9540/365)+MAR1!$D$7*SIN(2*PI()*$C9540/365)</f>
        <v/>
      </c>
      <c r="N9540" s="7">
        <f>F9540-K9540</f>
        <v/>
      </c>
      <c r="O9540" s="7">
        <f>G9540-L9540</f>
        <v/>
      </c>
      <c r="P9540" s="7">
        <f>H9540-M9540</f>
        <v/>
      </c>
      <c r="Q9540" s="7">
        <f>IF($I9540=1,(N9540-MAR1!$B$11)/MAR1!$D$11,(N9540-MAR1!$C$11)/MAR1!$E$11)</f>
        <v/>
      </c>
      <c r="R9540" s="7">
        <f>IF($I9540=1,(O9540-MAR1!$B$12)/MAR1!$D$12,(O9540-MAR1!$C$12)/MAR1!$E$12)</f>
        <v/>
      </c>
      <c r="S9540" s="7">
        <f>IF($I9540=1,(P9540-MAR1!$B$13)/MAR1!$D$13,(P9540-MAR1!$C$13)/MAR1!$E$13)</f>
        <v/>
      </c>
    </row>
    <row r="9541">
      <c r="A9541" s="5" t="n">
        <v>9540</v>
      </c>
      <c r="B9541" s="5" t="n">
        <v>27</v>
      </c>
      <c r="C9541" s="5" t="n">
        <v>50</v>
      </c>
      <c r="D9541" s="5" t="n">
        <v>2</v>
      </c>
      <c r="E9541" s="5" t="n">
        <v>0</v>
      </c>
      <c r="F9541" s="5" t="n">
        <v>32.4</v>
      </c>
      <c r="G9541" s="5" t="n">
        <v>17.1</v>
      </c>
      <c r="H9541" s="5" t="n">
        <v>19.06</v>
      </c>
      <c r="I9541" s="6">
        <f>IF(E9541&gt;=Markov!$B$3,1,0)</f>
        <v/>
      </c>
      <c r="J9541" s="6">
        <f>I9540</f>
        <v/>
      </c>
      <c r="K9541" s="7">
        <f>MAR1!$B$5+MAR1!$C$5*COS(2*PI()*$C9541/365)+MAR1!$D$5*SIN(2*PI()*$C9541/365)</f>
        <v/>
      </c>
      <c r="L9541" s="7">
        <f>MAR1!$B$6+MAR1!$C$6*COS(2*PI()*$C9541/365)+MAR1!$D$6*SIN(2*PI()*$C9541/365)</f>
        <v/>
      </c>
      <c r="M9541" s="7">
        <f>MAR1!$B$7+MAR1!$C$7*COS(2*PI()*$C9541/365)+MAR1!$D$7*SIN(2*PI()*$C9541/365)</f>
        <v/>
      </c>
      <c r="N9541" s="7">
        <f>F9541-K9541</f>
        <v/>
      </c>
      <c r="O9541" s="7">
        <f>G9541-L9541</f>
        <v/>
      </c>
      <c r="P9541" s="7">
        <f>H9541-M9541</f>
        <v/>
      </c>
      <c r="Q9541" s="7">
        <f>IF($I9541=1,(N9541-MAR1!$B$11)/MAR1!$D$11,(N9541-MAR1!$C$11)/MAR1!$E$11)</f>
        <v/>
      </c>
      <c r="R9541" s="7">
        <f>IF($I9541=1,(O9541-MAR1!$B$12)/MAR1!$D$12,(O9541-MAR1!$C$12)/MAR1!$E$12)</f>
        <v/>
      </c>
      <c r="S9541" s="7">
        <f>IF($I9541=1,(P9541-MAR1!$B$13)/MAR1!$D$13,(P9541-MAR1!$C$13)/MAR1!$E$13)</f>
        <v/>
      </c>
    </row>
    <row r="9542">
      <c r="A9542" s="5" t="n">
        <v>9541</v>
      </c>
      <c r="B9542" s="5" t="n">
        <v>27</v>
      </c>
      <c r="C9542" s="5" t="n">
        <v>51</v>
      </c>
      <c r="D9542" s="5" t="n">
        <v>2</v>
      </c>
      <c r="E9542" s="5" t="n">
        <v>0</v>
      </c>
      <c r="F9542" s="5" t="n">
        <v>35.9</v>
      </c>
      <c r="G9542" s="5" t="n">
        <v>19.9</v>
      </c>
      <c r="H9542" s="5" t="n">
        <v>17.31</v>
      </c>
      <c r="I9542" s="6">
        <f>IF(E9542&gt;=Markov!$B$3,1,0)</f>
        <v/>
      </c>
      <c r="J9542" s="6">
        <f>I9541</f>
        <v/>
      </c>
      <c r="K9542" s="7">
        <f>MAR1!$B$5+MAR1!$C$5*COS(2*PI()*$C9542/365)+MAR1!$D$5*SIN(2*PI()*$C9542/365)</f>
        <v/>
      </c>
      <c r="L9542" s="7">
        <f>MAR1!$B$6+MAR1!$C$6*COS(2*PI()*$C9542/365)+MAR1!$D$6*SIN(2*PI()*$C9542/365)</f>
        <v/>
      </c>
      <c r="M9542" s="7">
        <f>MAR1!$B$7+MAR1!$C$7*COS(2*PI()*$C9542/365)+MAR1!$D$7*SIN(2*PI()*$C9542/365)</f>
        <v/>
      </c>
      <c r="N9542" s="7">
        <f>F9542-K9542</f>
        <v/>
      </c>
      <c r="O9542" s="7">
        <f>G9542-L9542</f>
        <v/>
      </c>
      <c r="P9542" s="7">
        <f>H9542-M9542</f>
        <v/>
      </c>
      <c r="Q9542" s="7">
        <f>IF($I9542=1,(N9542-MAR1!$B$11)/MAR1!$D$11,(N9542-MAR1!$C$11)/MAR1!$E$11)</f>
        <v/>
      </c>
      <c r="R9542" s="7">
        <f>IF($I9542=1,(O9542-MAR1!$B$12)/MAR1!$D$12,(O9542-MAR1!$C$12)/MAR1!$E$12)</f>
        <v/>
      </c>
      <c r="S9542" s="7">
        <f>IF($I9542=1,(P9542-MAR1!$B$13)/MAR1!$D$13,(P9542-MAR1!$C$13)/MAR1!$E$13)</f>
        <v/>
      </c>
    </row>
    <row r="9543">
      <c r="A9543" s="5" t="n">
        <v>9542</v>
      </c>
      <c r="B9543" s="5" t="n">
        <v>27</v>
      </c>
      <c r="C9543" s="5" t="n">
        <v>52</v>
      </c>
      <c r="D9543" s="5" t="n">
        <v>2</v>
      </c>
      <c r="E9543" s="5" t="n">
        <v>0</v>
      </c>
      <c r="F9543" s="5" t="n">
        <v>37</v>
      </c>
      <c r="G9543" s="5" t="n">
        <v>18.1</v>
      </c>
      <c r="H9543" s="5" t="n">
        <v>23.58</v>
      </c>
      <c r="I9543" s="6">
        <f>IF(E9543&gt;=Markov!$B$3,1,0)</f>
        <v/>
      </c>
      <c r="J9543" s="6">
        <f>I9542</f>
        <v/>
      </c>
      <c r="K9543" s="7">
        <f>MAR1!$B$5+MAR1!$C$5*COS(2*PI()*$C9543/365)+MAR1!$D$5*SIN(2*PI()*$C9543/365)</f>
        <v/>
      </c>
      <c r="L9543" s="7">
        <f>MAR1!$B$6+MAR1!$C$6*COS(2*PI()*$C9543/365)+MAR1!$D$6*SIN(2*PI()*$C9543/365)</f>
        <v/>
      </c>
      <c r="M9543" s="7">
        <f>MAR1!$B$7+MAR1!$C$7*COS(2*PI()*$C9543/365)+MAR1!$D$7*SIN(2*PI()*$C9543/365)</f>
        <v/>
      </c>
      <c r="N9543" s="7">
        <f>F9543-K9543</f>
        <v/>
      </c>
      <c r="O9543" s="7">
        <f>G9543-L9543</f>
        <v/>
      </c>
      <c r="P9543" s="7">
        <f>H9543-M9543</f>
        <v/>
      </c>
      <c r="Q9543" s="7">
        <f>IF($I9543=1,(N9543-MAR1!$B$11)/MAR1!$D$11,(N9543-MAR1!$C$11)/MAR1!$E$11)</f>
        <v/>
      </c>
      <c r="R9543" s="7">
        <f>IF($I9543=1,(O9543-MAR1!$B$12)/MAR1!$D$12,(O9543-MAR1!$C$12)/MAR1!$E$12)</f>
        <v/>
      </c>
      <c r="S9543" s="7">
        <f>IF($I9543=1,(P9543-MAR1!$B$13)/MAR1!$D$13,(P9543-MAR1!$C$13)/MAR1!$E$13)</f>
        <v/>
      </c>
    </row>
    <row r="9544">
      <c r="A9544" s="5" t="n">
        <v>9543</v>
      </c>
      <c r="B9544" s="5" t="n">
        <v>27</v>
      </c>
      <c r="C9544" s="5" t="n">
        <v>53</v>
      </c>
      <c r="D9544" s="5" t="n">
        <v>2</v>
      </c>
      <c r="E9544" s="5" t="n">
        <v>0</v>
      </c>
      <c r="F9544" s="5" t="n">
        <v>37.8</v>
      </c>
      <c r="G9544" s="5" t="n">
        <v>17.4</v>
      </c>
      <c r="H9544" s="5" t="n">
        <v>24.66</v>
      </c>
      <c r="I9544" s="6">
        <f>IF(E9544&gt;=Markov!$B$3,1,0)</f>
        <v/>
      </c>
      <c r="J9544" s="6">
        <f>I9543</f>
        <v/>
      </c>
      <c r="K9544" s="7">
        <f>MAR1!$B$5+MAR1!$C$5*COS(2*PI()*$C9544/365)+MAR1!$D$5*SIN(2*PI()*$C9544/365)</f>
        <v/>
      </c>
      <c r="L9544" s="7">
        <f>MAR1!$B$6+MAR1!$C$6*COS(2*PI()*$C9544/365)+MAR1!$D$6*SIN(2*PI()*$C9544/365)</f>
        <v/>
      </c>
      <c r="M9544" s="7">
        <f>MAR1!$B$7+MAR1!$C$7*COS(2*PI()*$C9544/365)+MAR1!$D$7*SIN(2*PI()*$C9544/365)</f>
        <v/>
      </c>
      <c r="N9544" s="7">
        <f>F9544-K9544</f>
        <v/>
      </c>
      <c r="O9544" s="7">
        <f>G9544-L9544</f>
        <v/>
      </c>
      <c r="P9544" s="7">
        <f>H9544-M9544</f>
        <v/>
      </c>
      <c r="Q9544" s="7">
        <f>IF($I9544=1,(N9544-MAR1!$B$11)/MAR1!$D$11,(N9544-MAR1!$C$11)/MAR1!$E$11)</f>
        <v/>
      </c>
      <c r="R9544" s="7">
        <f>IF($I9544=1,(O9544-MAR1!$B$12)/MAR1!$D$12,(O9544-MAR1!$C$12)/MAR1!$E$12)</f>
        <v/>
      </c>
      <c r="S9544" s="7">
        <f>IF($I9544=1,(P9544-MAR1!$B$13)/MAR1!$D$13,(P9544-MAR1!$C$13)/MAR1!$E$13)</f>
        <v/>
      </c>
    </row>
    <row r="9545">
      <c r="A9545" s="5" t="n">
        <v>9544</v>
      </c>
      <c r="B9545" s="5" t="n">
        <v>27</v>
      </c>
      <c r="C9545" s="5" t="n">
        <v>54</v>
      </c>
      <c r="D9545" s="5" t="n">
        <v>2</v>
      </c>
      <c r="E9545" s="5" t="n">
        <v>0</v>
      </c>
      <c r="F9545" s="5" t="n">
        <v>35.4</v>
      </c>
      <c r="G9545" s="5" t="n">
        <v>17.3</v>
      </c>
      <c r="H9545" s="5" t="n">
        <v>28.46</v>
      </c>
      <c r="I9545" s="6">
        <f>IF(E9545&gt;=Markov!$B$3,1,0)</f>
        <v/>
      </c>
      <c r="J9545" s="6">
        <f>I9544</f>
        <v/>
      </c>
      <c r="K9545" s="7">
        <f>MAR1!$B$5+MAR1!$C$5*COS(2*PI()*$C9545/365)+MAR1!$D$5*SIN(2*PI()*$C9545/365)</f>
        <v/>
      </c>
      <c r="L9545" s="7">
        <f>MAR1!$B$6+MAR1!$C$6*COS(2*PI()*$C9545/365)+MAR1!$D$6*SIN(2*PI()*$C9545/365)</f>
        <v/>
      </c>
      <c r="M9545" s="7">
        <f>MAR1!$B$7+MAR1!$C$7*COS(2*PI()*$C9545/365)+MAR1!$D$7*SIN(2*PI()*$C9545/365)</f>
        <v/>
      </c>
      <c r="N9545" s="7">
        <f>F9545-K9545</f>
        <v/>
      </c>
      <c r="O9545" s="7">
        <f>G9545-L9545</f>
        <v/>
      </c>
      <c r="P9545" s="7">
        <f>H9545-M9545</f>
        <v/>
      </c>
      <c r="Q9545" s="7">
        <f>IF($I9545=1,(N9545-MAR1!$B$11)/MAR1!$D$11,(N9545-MAR1!$C$11)/MAR1!$E$11)</f>
        <v/>
      </c>
      <c r="R9545" s="7">
        <f>IF($I9545=1,(O9545-MAR1!$B$12)/MAR1!$D$12,(O9545-MAR1!$C$12)/MAR1!$E$12)</f>
        <v/>
      </c>
      <c r="S9545" s="7">
        <f>IF($I9545=1,(P9545-MAR1!$B$13)/MAR1!$D$13,(P9545-MAR1!$C$13)/MAR1!$E$13)</f>
        <v/>
      </c>
    </row>
    <row r="9546">
      <c r="A9546" s="5" t="n">
        <v>9545</v>
      </c>
      <c r="B9546" s="5" t="n">
        <v>27</v>
      </c>
      <c r="C9546" s="5" t="n">
        <v>55</v>
      </c>
      <c r="D9546" s="5" t="n">
        <v>2</v>
      </c>
      <c r="E9546" s="5" t="n">
        <v>0</v>
      </c>
      <c r="F9546" s="5" t="n">
        <v>35.3</v>
      </c>
      <c r="G9546" s="5" t="n">
        <v>18.5</v>
      </c>
      <c r="H9546" s="5" t="n">
        <v>22.11</v>
      </c>
      <c r="I9546" s="6">
        <f>IF(E9546&gt;=Markov!$B$3,1,0)</f>
        <v/>
      </c>
      <c r="J9546" s="6">
        <f>I9545</f>
        <v/>
      </c>
      <c r="K9546" s="7">
        <f>MAR1!$B$5+MAR1!$C$5*COS(2*PI()*$C9546/365)+MAR1!$D$5*SIN(2*PI()*$C9546/365)</f>
        <v/>
      </c>
      <c r="L9546" s="7">
        <f>MAR1!$B$6+MAR1!$C$6*COS(2*PI()*$C9546/365)+MAR1!$D$6*SIN(2*PI()*$C9546/365)</f>
        <v/>
      </c>
      <c r="M9546" s="7">
        <f>MAR1!$B$7+MAR1!$C$7*COS(2*PI()*$C9546/365)+MAR1!$D$7*SIN(2*PI()*$C9546/365)</f>
        <v/>
      </c>
      <c r="N9546" s="7">
        <f>F9546-K9546</f>
        <v/>
      </c>
      <c r="O9546" s="7">
        <f>G9546-L9546</f>
        <v/>
      </c>
      <c r="P9546" s="7">
        <f>H9546-M9546</f>
        <v/>
      </c>
      <c r="Q9546" s="7">
        <f>IF($I9546=1,(N9546-MAR1!$B$11)/MAR1!$D$11,(N9546-MAR1!$C$11)/MAR1!$E$11)</f>
        <v/>
      </c>
      <c r="R9546" s="7">
        <f>IF($I9546=1,(O9546-MAR1!$B$12)/MAR1!$D$12,(O9546-MAR1!$C$12)/MAR1!$E$12)</f>
        <v/>
      </c>
      <c r="S9546" s="7">
        <f>IF($I9546=1,(P9546-MAR1!$B$13)/MAR1!$D$13,(P9546-MAR1!$C$13)/MAR1!$E$13)</f>
        <v/>
      </c>
    </row>
    <row r="9547">
      <c r="A9547" s="5" t="n">
        <v>9546</v>
      </c>
      <c r="B9547" s="5" t="n">
        <v>27</v>
      </c>
      <c r="C9547" s="5" t="n">
        <v>56</v>
      </c>
      <c r="D9547" s="5" t="n">
        <v>2</v>
      </c>
      <c r="E9547" s="5" t="n">
        <v>0</v>
      </c>
      <c r="F9547" s="5" t="n">
        <v>34.1</v>
      </c>
      <c r="G9547" s="5" t="n">
        <v>15.1</v>
      </c>
      <c r="H9547" s="5" t="n">
        <v>20.62</v>
      </c>
      <c r="I9547" s="6">
        <f>IF(E9547&gt;=Markov!$B$3,1,0)</f>
        <v/>
      </c>
      <c r="J9547" s="6">
        <f>I9546</f>
        <v/>
      </c>
      <c r="K9547" s="7">
        <f>MAR1!$B$5+MAR1!$C$5*COS(2*PI()*$C9547/365)+MAR1!$D$5*SIN(2*PI()*$C9547/365)</f>
        <v/>
      </c>
      <c r="L9547" s="7">
        <f>MAR1!$B$6+MAR1!$C$6*COS(2*PI()*$C9547/365)+MAR1!$D$6*SIN(2*PI()*$C9547/365)</f>
        <v/>
      </c>
      <c r="M9547" s="7">
        <f>MAR1!$B$7+MAR1!$C$7*COS(2*PI()*$C9547/365)+MAR1!$D$7*SIN(2*PI()*$C9547/365)</f>
        <v/>
      </c>
      <c r="N9547" s="7">
        <f>F9547-K9547</f>
        <v/>
      </c>
      <c r="O9547" s="7">
        <f>G9547-L9547</f>
        <v/>
      </c>
      <c r="P9547" s="7">
        <f>H9547-M9547</f>
        <v/>
      </c>
      <c r="Q9547" s="7">
        <f>IF($I9547=1,(N9547-MAR1!$B$11)/MAR1!$D$11,(N9547-MAR1!$C$11)/MAR1!$E$11)</f>
        <v/>
      </c>
      <c r="R9547" s="7">
        <f>IF($I9547=1,(O9547-MAR1!$B$12)/MAR1!$D$12,(O9547-MAR1!$C$12)/MAR1!$E$12)</f>
        <v/>
      </c>
      <c r="S9547" s="7">
        <f>IF($I9547=1,(P9547-MAR1!$B$13)/MAR1!$D$13,(P9547-MAR1!$C$13)/MAR1!$E$13)</f>
        <v/>
      </c>
    </row>
    <row r="9548">
      <c r="A9548" s="5" t="n">
        <v>9547</v>
      </c>
      <c r="B9548" s="5" t="n">
        <v>27</v>
      </c>
      <c r="C9548" s="5" t="n">
        <v>57</v>
      </c>
      <c r="D9548" s="5" t="n">
        <v>2</v>
      </c>
      <c r="E9548" s="5" t="n">
        <v>0</v>
      </c>
      <c r="F9548" s="5" t="n">
        <v>34.3</v>
      </c>
      <c r="G9548" s="5" t="n">
        <v>17.2</v>
      </c>
      <c r="H9548" s="5" t="n">
        <v>15.86</v>
      </c>
      <c r="I9548" s="6">
        <f>IF(E9548&gt;=Markov!$B$3,1,0)</f>
        <v/>
      </c>
      <c r="J9548" s="6">
        <f>I9547</f>
        <v/>
      </c>
      <c r="K9548" s="7">
        <f>MAR1!$B$5+MAR1!$C$5*COS(2*PI()*$C9548/365)+MAR1!$D$5*SIN(2*PI()*$C9548/365)</f>
        <v/>
      </c>
      <c r="L9548" s="7">
        <f>MAR1!$B$6+MAR1!$C$6*COS(2*PI()*$C9548/365)+MAR1!$D$6*SIN(2*PI()*$C9548/365)</f>
        <v/>
      </c>
      <c r="M9548" s="7">
        <f>MAR1!$B$7+MAR1!$C$7*COS(2*PI()*$C9548/365)+MAR1!$D$7*SIN(2*PI()*$C9548/365)</f>
        <v/>
      </c>
      <c r="N9548" s="7">
        <f>F9548-K9548</f>
        <v/>
      </c>
      <c r="O9548" s="7">
        <f>G9548-L9548</f>
        <v/>
      </c>
      <c r="P9548" s="7">
        <f>H9548-M9548</f>
        <v/>
      </c>
      <c r="Q9548" s="7">
        <f>IF($I9548=1,(N9548-MAR1!$B$11)/MAR1!$D$11,(N9548-MAR1!$C$11)/MAR1!$E$11)</f>
        <v/>
      </c>
      <c r="R9548" s="7">
        <f>IF($I9548=1,(O9548-MAR1!$B$12)/MAR1!$D$12,(O9548-MAR1!$C$12)/MAR1!$E$12)</f>
        <v/>
      </c>
      <c r="S9548" s="7">
        <f>IF($I9548=1,(P9548-MAR1!$B$13)/MAR1!$D$13,(P9548-MAR1!$C$13)/MAR1!$E$13)</f>
        <v/>
      </c>
    </row>
    <row r="9549">
      <c r="A9549" s="5" t="n">
        <v>9548</v>
      </c>
      <c r="B9549" s="5" t="n">
        <v>27</v>
      </c>
      <c r="C9549" s="5" t="n">
        <v>58</v>
      </c>
      <c r="D9549" s="5" t="n">
        <v>2</v>
      </c>
      <c r="E9549" s="5" t="n">
        <v>0</v>
      </c>
      <c r="F9549" s="5" t="n">
        <v>32.2</v>
      </c>
      <c r="G9549" s="5" t="n">
        <v>17.6</v>
      </c>
      <c r="H9549" s="5" t="n">
        <v>17.07</v>
      </c>
      <c r="I9549" s="6">
        <f>IF(E9549&gt;=Markov!$B$3,1,0)</f>
        <v/>
      </c>
      <c r="J9549" s="6">
        <f>I9548</f>
        <v/>
      </c>
      <c r="K9549" s="7">
        <f>MAR1!$B$5+MAR1!$C$5*COS(2*PI()*$C9549/365)+MAR1!$D$5*SIN(2*PI()*$C9549/365)</f>
        <v/>
      </c>
      <c r="L9549" s="7">
        <f>MAR1!$B$6+MAR1!$C$6*COS(2*PI()*$C9549/365)+MAR1!$D$6*SIN(2*PI()*$C9549/365)</f>
        <v/>
      </c>
      <c r="M9549" s="7">
        <f>MAR1!$B$7+MAR1!$C$7*COS(2*PI()*$C9549/365)+MAR1!$D$7*SIN(2*PI()*$C9549/365)</f>
        <v/>
      </c>
      <c r="N9549" s="7">
        <f>F9549-K9549</f>
        <v/>
      </c>
      <c r="O9549" s="7">
        <f>G9549-L9549</f>
        <v/>
      </c>
      <c r="P9549" s="7">
        <f>H9549-M9549</f>
        <v/>
      </c>
      <c r="Q9549" s="7">
        <f>IF($I9549=1,(N9549-MAR1!$B$11)/MAR1!$D$11,(N9549-MAR1!$C$11)/MAR1!$E$11)</f>
        <v/>
      </c>
      <c r="R9549" s="7">
        <f>IF($I9549=1,(O9549-MAR1!$B$12)/MAR1!$D$12,(O9549-MAR1!$C$12)/MAR1!$E$12)</f>
        <v/>
      </c>
      <c r="S9549" s="7">
        <f>IF($I9549=1,(P9549-MAR1!$B$13)/MAR1!$D$13,(P9549-MAR1!$C$13)/MAR1!$E$13)</f>
        <v/>
      </c>
    </row>
    <row r="9550">
      <c r="A9550" s="5" t="n">
        <v>9549</v>
      </c>
      <c r="B9550" s="5" t="n">
        <v>27</v>
      </c>
      <c r="C9550" s="5" t="n">
        <v>59</v>
      </c>
      <c r="D9550" s="5" t="n">
        <v>2</v>
      </c>
      <c r="E9550" s="5" t="n">
        <v>0</v>
      </c>
      <c r="F9550" s="5" t="n">
        <v>31.3</v>
      </c>
      <c r="G9550" s="5" t="n">
        <v>16.3</v>
      </c>
      <c r="H9550" s="5" t="n">
        <v>18.51</v>
      </c>
      <c r="I9550" s="6">
        <f>IF(E9550&gt;=Markov!$B$3,1,0)</f>
        <v/>
      </c>
      <c r="J9550" s="6">
        <f>I9549</f>
        <v/>
      </c>
      <c r="K9550" s="7">
        <f>MAR1!$B$5+MAR1!$C$5*COS(2*PI()*$C9550/365)+MAR1!$D$5*SIN(2*PI()*$C9550/365)</f>
        <v/>
      </c>
      <c r="L9550" s="7">
        <f>MAR1!$B$6+MAR1!$C$6*COS(2*PI()*$C9550/365)+MAR1!$D$6*SIN(2*PI()*$C9550/365)</f>
        <v/>
      </c>
      <c r="M9550" s="7">
        <f>MAR1!$B$7+MAR1!$C$7*COS(2*PI()*$C9550/365)+MAR1!$D$7*SIN(2*PI()*$C9550/365)</f>
        <v/>
      </c>
      <c r="N9550" s="7">
        <f>F9550-K9550</f>
        <v/>
      </c>
      <c r="O9550" s="7">
        <f>G9550-L9550</f>
        <v/>
      </c>
      <c r="P9550" s="7">
        <f>H9550-M9550</f>
        <v/>
      </c>
      <c r="Q9550" s="7">
        <f>IF($I9550=1,(N9550-MAR1!$B$11)/MAR1!$D$11,(N9550-MAR1!$C$11)/MAR1!$E$11)</f>
        <v/>
      </c>
      <c r="R9550" s="7">
        <f>IF($I9550=1,(O9550-MAR1!$B$12)/MAR1!$D$12,(O9550-MAR1!$C$12)/MAR1!$E$12)</f>
        <v/>
      </c>
      <c r="S9550" s="7">
        <f>IF($I9550=1,(P9550-MAR1!$B$13)/MAR1!$D$13,(P9550-MAR1!$C$13)/MAR1!$E$13)</f>
        <v/>
      </c>
    </row>
    <row r="9551">
      <c r="A9551" s="5" t="n">
        <v>9550</v>
      </c>
      <c r="B9551" s="5" t="n">
        <v>27</v>
      </c>
      <c r="C9551" s="5" t="n">
        <v>60</v>
      </c>
      <c r="D9551" s="5" t="n">
        <v>3</v>
      </c>
      <c r="E9551" s="5" t="n">
        <v>0</v>
      </c>
      <c r="F9551" s="5" t="n">
        <v>33</v>
      </c>
      <c r="G9551" s="5" t="n">
        <v>15.8</v>
      </c>
      <c r="H9551" s="5" t="n">
        <v>16.72</v>
      </c>
      <c r="I9551" s="6">
        <f>IF(E9551&gt;=Markov!$B$3,1,0)</f>
        <v/>
      </c>
      <c r="J9551" s="6">
        <f>I9550</f>
        <v/>
      </c>
      <c r="K9551" s="7">
        <f>MAR1!$B$5+MAR1!$C$5*COS(2*PI()*$C9551/365)+MAR1!$D$5*SIN(2*PI()*$C9551/365)</f>
        <v/>
      </c>
      <c r="L9551" s="7">
        <f>MAR1!$B$6+MAR1!$C$6*COS(2*PI()*$C9551/365)+MAR1!$D$6*SIN(2*PI()*$C9551/365)</f>
        <v/>
      </c>
      <c r="M9551" s="7">
        <f>MAR1!$B$7+MAR1!$C$7*COS(2*PI()*$C9551/365)+MAR1!$D$7*SIN(2*PI()*$C9551/365)</f>
        <v/>
      </c>
      <c r="N9551" s="7">
        <f>F9551-K9551</f>
        <v/>
      </c>
      <c r="O9551" s="7">
        <f>G9551-L9551</f>
        <v/>
      </c>
      <c r="P9551" s="7">
        <f>H9551-M9551</f>
        <v/>
      </c>
      <c r="Q9551" s="7">
        <f>IF($I9551=1,(N9551-MAR1!$B$11)/MAR1!$D$11,(N9551-MAR1!$C$11)/MAR1!$E$11)</f>
        <v/>
      </c>
      <c r="R9551" s="7">
        <f>IF($I9551=1,(O9551-MAR1!$B$12)/MAR1!$D$12,(O9551-MAR1!$C$12)/MAR1!$E$12)</f>
        <v/>
      </c>
      <c r="S9551" s="7">
        <f>IF($I9551=1,(P9551-MAR1!$B$13)/MAR1!$D$13,(P9551-MAR1!$C$13)/MAR1!$E$13)</f>
        <v/>
      </c>
    </row>
    <row r="9552">
      <c r="A9552" s="5" t="n">
        <v>9551</v>
      </c>
      <c r="B9552" s="5" t="n">
        <v>27</v>
      </c>
      <c r="C9552" s="5" t="n">
        <v>61</v>
      </c>
      <c r="D9552" s="5" t="n">
        <v>3</v>
      </c>
      <c r="E9552" s="5" t="n">
        <v>0.4</v>
      </c>
      <c r="F9552" s="5" t="n">
        <v>34</v>
      </c>
      <c r="G9552" s="5" t="n">
        <v>18</v>
      </c>
      <c r="H9552" s="5" t="n">
        <v>16.33</v>
      </c>
      <c r="I9552" s="6">
        <f>IF(E9552&gt;=Markov!$B$3,1,0)</f>
        <v/>
      </c>
      <c r="J9552" s="6">
        <f>I9551</f>
        <v/>
      </c>
      <c r="K9552" s="7">
        <f>MAR1!$B$5+MAR1!$C$5*COS(2*PI()*$C9552/365)+MAR1!$D$5*SIN(2*PI()*$C9552/365)</f>
        <v/>
      </c>
      <c r="L9552" s="7">
        <f>MAR1!$B$6+MAR1!$C$6*COS(2*PI()*$C9552/365)+MAR1!$D$6*SIN(2*PI()*$C9552/365)</f>
        <v/>
      </c>
      <c r="M9552" s="7">
        <f>MAR1!$B$7+MAR1!$C$7*COS(2*PI()*$C9552/365)+MAR1!$D$7*SIN(2*PI()*$C9552/365)</f>
        <v/>
      </c>
      <c r="N9552" s="7">
        <f>F9552-K9552</f>
        <v/>
      </c>
      <c r="O9552" s="7">
        <f>G9552-L9552</f>
        <v/>
      </c>
      <c r="P9552" s="7">
        <f>H9552-M9552</f>
        <v/>
      </c>
      <c r="Q9552" s="7">
        <f>IF($I9552=1,(N9552-MAR1!$B$11)/MAR1!$D$11,(N9552-MAR1!$C$11)/MAR1!$E$11)</f>
        <v/>
      </c>
      <c r="R9552" s="7">
        <f>IF($I9552=1,(O9552-MAR1!$B$12)/MAR1!$D$12,(O9552-MAR1!$C$12)/MAR1!$E$12)</f>
        <v/>
      </c>
      <c r="S9552" s="7">
        <f>IF($I9552=1,(P9552-MAR1!$B$13)/MAR1!$D$13,(P9552-MAR1!$C$13)/MAR1!$E$13)</f>
        <v/>
      </c>
    </row>
    <row r="9553">
      <c r="A9553" s="5" t="n">
        <v>9552</v>
      </c>
      <c r="B9553" s="5" t="n">
        <v>27</v>
      </c>
      <c r="C9553" s="5" t="n">
        <v>62</v>
      </c>
      <c r="D9553" s="5" t="n">
        <v>3</v>
      </c>
      <c r="E9553" s="5" t="n">
        <v>0</v>
      </c>
      <c r="F9553" s="5" t="n">
        <v>35.1</v>
      </c>
      <c r="G9553" s="5" t="n">
        <v>18.9</v>
      </c>
      <c r="H9553" s="5" t="n">
        <v>22.72</v>
      </c>
      <c r="I9553" s="6">
        <f>IF(E9553&gt;=Markov!$B$3,1,0)</f>
        <v/>
      </c>
      <c r="J9553" s="6">
        <f>I9552</f>
        <v/>
      </c>
      <c r="K9553" s="7">
        <f>MAR1!$B$5+MAR1!$C$5*COS(2*PI()*$C9553/365)+MAR1!$D$5*SIN(2*PI()*$C9553/365)</f>
        <v/>
      </c>
      <c r="L9553" s="7">
        <f>MAR1!$B$6+MAR1!$C$6*COS(2*PI()*$C9553/365)+MAR1!$D$6*SIN(2*PI()*$C9553/365)</f>
        <v/>
      </c>
      <c r="M9553" s="7">
        <f>MAR1!$B$7+MAR1!$C$7*COS(2*PI()*$C9553/365)+MAR1!$D$7*SIN(2*PI()*$C9553/365)</f>
        <v/>
      </c>
      <c r="N9553" s="7">
        <f>F9553-K9553</f>
        <v/>
      </c>
      <c r="O9553" s="7">
        <f>G9553-L9553</f>
        <v/>
      </c>
      <c r="P9553" s="7">
        <f>H9553-M9553</f>
        <v/>
      </c>
      <c r="Q9553" s="7">
        <f>IF($I9553=1,(N9553-MAR1!$B$11)/MAR1!$D$11,(N9553-MAR1!$C$11)/MAR1!$E$11)</f>
        <v/>
      </c>
      <c r="R9553" s="7">
        <f>IF($I9553=1,(O9553-MAR1!$B$12)/MAR1!$D$12,(O9553-MAR1!$C$12)/MAR1!$E$12)</f>
        <v/>
      </c>
      <c r="S9553" s="7">
        <f>IF($I9553=1,(P9553-MAR1!$B$13)/MAR1!$D$13,(P9553-MAR1!$C$13)/MAR1!$E$13)</f>
        <v/>
      </c>
    </row>
    <row r="9554">
      <c r="A9554" s="5" t="n">
        <v>9553</v>
      </c>
      <c r="B9554" s="5" t="n">
        <v>27</v>
      </c>
      <c r="C9554" s="5" t="n">
        <v>63</v>
      </c>
      <c r="D9554" s="5" t="n">
        <v>3</v>
      </c>
      <c r="E9554" s="5" t="n">
        <v>0.1</v>
      </c>
      <c r="F9554" s="5" t="n">
        <v>34.1</v>
      </c>
      <c r="G9554" s="5" t="n">
        <v>18.7</v>
      </c>
      <c r="H9554" s="5" t="n">
        <v>13.83</v>
      </c>
      <c r="I9554" s="6">
        <f>IF(E9554&gt;=Markov!$B$3,1,0)</f>
        <v/>
      </c>
      <c r="J9554" s="6">
        <f>I9553</f>
        <v/>
      </c>
      <c r="K9554" s="7">
        <f>MAR1!$B$5+MAR1!$C$5*COS(2*PI()*$C9554/365)+MAR1!$D$5*SIN(2*PI()*$C9554/365)</f>
        <v/>
      </c>
      <c r="L9554" s="7">
        <f>MAR1!$B$6+MAR1!$C$6*COS(2*PI()*$C9554/365)+MAR1!$D$6*SIN(2*PI()*$C9554/365)</f>
        <v/>
      </c>
      <c r="M9554" s="7">
        <f>MAR1!$B$7+MAR1!$C$7*COS(2*PI()*$C9554/365)+MAR1!$D$7*SIN(2*PI()*$C9554/365)</f>
        <v/>
      </c>
      <c r="N9554" s="7">
        <f>F9554-K9554</f>
        <v/>
      </c>
      <c r="O9554" s="7">
        <f>G9554-L9554</f>
        <v/>
      </c>
      <c r="P9554" s="7">
        <f>H9554-M9554</f>
        <v/>
      </c>
      <c r="Q9554" s="7">
        <f>IF($I9554=1,(N9554-MAR1!$B$11)/MAR1!$D$11,(N9554-MAR1!$C$11)/MAR1!$E$11)</f>
        <v/>
      </c>
      <c r="R9554" s="7">
        <f>IF($I9554=1,(O9554-MAR1!$B$12)/MAR1!$D$12,(O9554-MAR1!$C$12)/MAR1!$E$12)</f>
        <v/>
      </c>
      <c r="S9554" s="7">
        <f>IF($I9554=1,(P9554-MAR1!$B$13)/MAR1!$D$13,(P9554-MAR1!$C$13)/MAR1!$E$13)</f>
        <v/>
      </c>
    </row>
    <row r="9555">
      <c r="A9555" s="5" t="n">
        <v>9554</v>
      </c>
      <c r="B9555" s="5" t="n">
        <v>27</v>
      </c>
      <c r="C9555" s="5" t="n">
        <v>64</v>
      </c>
      <c r="D9555" s="5" t="n">
        <v>3</v>
      </c>
      <c r="E9555" s="5" t="n">
        <v>6.1</v>
      </c>
      <c r="F9555" s="5" t="n">
        <v>34.7</v>
      </c>
      <c r="G9555" s="5" t="n">
        <v>20.1</v>
      </c>
      <c r="H9555" s="5" t="n">
        <v>18.07</v>
      </c>
      <c r="I9555" s="6">
        <f>IF(E9555&gt;=Markov!$B$3,1,0)</f>
        <v/>
      </c>
      <c r="J9555" s="6">
        <f>I9554</f>
        <v/>
      </c>
      <c r="K9555" s="7">
        <f>MAR1!$B$5+MAR1!$C$5*COS(2*PI()*$C9555/365)+MAR1!$D$5*SIN(2*PI()*$C9555/365)</f>
        <v/>
      </c>
      <c r="L9555" s="7">
        <f>MAR1!$B$6+MAR1!$C$6*COS(2*PI()*$C9555/365)+MAR1!$D$6*SIN(2*PI()*$C9555/365)</f>
        <v/>
      </c>
      <c r="M9555" s="7">
        <f>MAR1!$B$7+MAR1!$C$7*COS(2*PI()*$C9555/365)+MAR1!$D$7*SIN(2*PI()*$C9555/365)</f>
        <v/>
      </c>
      <c r="N9555" s="7">
        <f>F9555-K9555</f>
        <v/>
      </c>
      <c r="O9555" s="7">
        <f>G9555-L9555</f>
        <v/>
      </c>
      <c r="P9555" s="7">
        <f>H9555-M9555</f>
        <v/>
      </c>
      <c r="Q9555" s="7">
        <f>IF($I9555=1,(N9555-MAR1!$B$11)/MAR1!$D$11,(N9555-MAR1!$C$11)/MAR1!$E$11)</f>
        <v/>
      </c>
      <c r="R9555" s="7">
        <f>IF($I9555=1,(O9555-MAR1!$B$12)/MAR1!$D$12,(O9555-MAR1!$C$12)/MAR1!$E$12)</f>
        <v/>
      </c>
      <c r="S9555" s="7">
        <f>IF($I9555=1,(P9555-MAR1!$B$13)/MAR1!$D$13,(P9555-MAR1!$C$13)/MAR1!$E$13)</f>
        <v/>
      </c>
    </row>
    <row r="9556">
      <c r="A9556" s="5" t="n">
        <v>9555</v>
      </c>
      <c r="B9556" s="5" t="n">
        <v>27</v>
      </c>
      <c r="C9556" s="5" t="n">
        <v>65</v>
      </c>
      <c r="D9556" s="5" t="n">
        <v>3</v>
      </c>
      <c r="E9556" s="5" t="n">
        <v>12.6</v>
      </c>
      <c r="F9556" s="5" t="n">
        <v>33.6</v>
      </c>
      <c r="G9556" s="5" t="n">
        <v>19.8</v>
      </c>
      <c r="H9556" s="5" t="n">
        <v>14.84</v>
      </c>
      <c r="I9556" s="6">
        <f>IF(E9556&gt;=Markov!$B$3,1,0)</f>
        <v/>
      </c>
      <c r="J9556" s="6">
        <f>I9555</f>
        <v/>
      </c>
      <c r="K9556" s="7">
        <f>MAR1!$B$5+MAR1!$C$5*COS(2*PI()*$C9556/365)+MAR1!$D$5*SIN(2*PI()*$C9556/365)</f>
        <v/>
      </c>
      <c r="L9556" s="7">
        <f>MAR1!$B$6+MAR1!$C$6*COS(2*PI()*$C9556/365)+MAR1!$D$6*SIN(2*PI()*$C9556/365)</f>
        <v/>
      </c>
      <c r="M9556" s="7">
        <f>MAR1!$B$7+MAR1!$C$7*COS(2*PI()*$C9556/365)+MAR1!$D$7*SIN(2*PI()*$C9556/365)</f>
        <v/>
      </c>
      <c r="N9556" s="7">
        <f>F9556-K9556</f>
        <v/>
      </c>
      <c r="O9556" s="7">
        <f>G9556-L9556</f>
        <v/>
      </c>
      <c r="P9556" s="7">
        <f>H9556-M9556</f>
        <v/>
      </c>
      <c r="Q9556" s="7">
        <f>IF($I9556=1,(N9556-MAR1!$B$11)/MAR1!$D$11,(N9556-MAR1!$C$11)/MAR1!$E$11)</f>
        <v/>
      </c>
      <c r="R9556" s="7">
        <f>IF($I9556=1,(O9556-MAR1!$B$12)/MAR1!$D$12,(O9556-MAR1!$C$12)/MAR1!$E$12)</f>
        <v/>
      </c>
      <c r="S9556" s="7">
        <f>IF($I9556=1,(P9556-MAR1!$B$13)/MAR1!$D$13,(P9556-MAR1!$C$13)/MAR1!$E$13)</f>
        <v/>
      </c>
    </row>
    <row r="9557">
      <c r="A9557" s="5" t="n">
        <v>9556</v>
      </c>
      <c r="B9557" s="5" t="n">
        <v>27</v>
      </c>
      <c r="C9557" s="5" t="n">
        <v>66</v>
      </c>
      <c r="D9557" s="5" t="n">
        <v>3</v>
      </c>
      <c r="E9557" s="5" t="n">
        <v>0</v>
      </c>
      <c r="F9557" s="5" t="n">
        <v>36.2</v>
      </c>
      <c r="G9557" s="5" t="n">
        <v>19.9</v>
      </c>
      <c r="H9557" s="5" t="n">
        <v>22.06</v>
      </c>
      <c r="I9557" s="6">
        <f>IF(E9557&gt;=Markov!$B$3,1,0)</f>
        <v/>
      </c>
      <c r="J9557" s="6">
        <f>I9556</f>
        <v/>
      </c>
      <c r="K9557" s="7">
        <f>MAR1!$B$5+MAR1!$C$5*COS(2*PI()*$C9557/365)+MAR1!$D$5*SIN(2*PI()*$C9557/365)</f>
        <v/>
      </c>
      <c r="L9557" s="7">
        <f>MAR1!$B$6+MAR1!$C$6*COS(2*PI()*$C9557/365)+MAR1!$D$6*SIN(2*PI()*$C9557/365)</f>
        <v/>
      </c>
      <c r="M9557" s="7">
        <f>MAR1!$B$7+MAR1!$C$7*COS(2*PI()*$C9557/365)+MAR1!$D$7*SIN(2*PI()*$C9557/365)</f>
        <v/>
      </c>
      <c r="N9557" s="7">
        <f>F9557-K9557</f>
        <v/>
      </c>
      <c r="O9557" s="7">
        <f>G9557-L9557</f>
        <v/>
      </c>
      <c r="P9557" s="7">
        <f>H9557-M9557</f>
        <v/>
      </c>
      <c r="Q9557" s="7">
        <f>IF($I9557=1,(N9557-MAR1!$B$11)/MAR1!$D$11,(N9557-MAR1!$C$11)/MAR1!$E$11)</f>
        <v/>
      </c>
      <c r="R9557" s="7">
        <f>IF($I9557=1,(O9557-MAR1!$B$12)/MAR1!$D$12,(O9557-MAR1!$C$12)/MAR1!$E$12)</f>
        <v/>
      </c>
      <c r="S9557" s="7">
        <f>IF($I9557=1,(P9557-MAR1!$B$13)/MAR1!$D$13,(P9557-MAR1!$C$13)/MAR1!$E$13)</f>
        <v/>
      </c>
    </row>
    <row r="9558">
      <c r="A9558" s="5" t="n">
        <v>9557</v>
      </c>
      <c r="B9558" s="5" t="n">
        <v>27</v>
      </c>
      <c r="C9558" s="5" t="n">
        <v>67</v>
      </c>
      <c r="D9558" s="5" t="n">
        <v>3</v>
      </c>
      <c r="E9558" s="5" t="n">
        <v>0</v>
      </c>
      <c r="F9558" s="5" t="n">
        <v>35.7</v>
      </c>
      <c r="G9558" s="5" t="n">
        <v>21</v>
      </c>
      <c r="H9558" s="5" t="n">
        <v>16.86</v>
      </c>
      <c r="I9558" s="6">
        <f>IF(E9558&gt;=Markov!$B$3,1,0)</f>
        <v/>
      </c>
      <c r="J9558" s="6">
        <f>I9557</f>
        <v/>
      </c>
      <c r="K9558" s="7">
        <f>MAR1!$B$5+MAR1!$C$5*COS(2*PI()*$C9558/365)+MAR1!$D$5*SIN(2*PI()*$C9558/365)</f>
        <v/>
      </c>
      <c r="L9558" s="7">
        <f>MAR1!$B$6+MAR1!$C$6*COS(2*PI()*$C9558/365)+MAR1!$D$6*SIN(2*PI()*$C9558/365)</f>
        <v/>
      </c>
      <c r="M9558" s="7">
        <f>MAR1!$B$7+MAR1!$C$7*COS(2*PI()*$C9558/365)+MAR1!$D$7*SIN(2*PI()*$C9558/365)</f>
        <v/>
      </c>
      <c r="N9558" s="7">
        <f>F9558-K9558</f>
        <v/>
      </c>
      <c r="O9558" s="7">
        <f>G9558-L9558</f>
        <v/>
      </c>
      <c r="P9558" s="7">
        <f>H9558-M9558</f>
        <v/>
      </c>
      <c r="Q9558" s="7">
        <f>IF($I9558=1,(N9558-MAR1!$B$11)/MAR1!$D$11,(N9558-MAR1!$C$11)/MAR1!$E$11)</f>
        <v/>
      </c>
      <c r="R9558" s="7">
        <f>IF($I9558=1,(O9558-MAR1!$B$12)/MAR1!$D$12,(O9558-MAR1!$C$12)/MAR1!$E$12)</f>
        <v/>
      </c>
      <c r="S9558" s="7">
        <f>IF($I9558=1,(P9558-MAR1!$B$13)/MAR1!$D$13,(P9558-MAR1!$C$13)/MAR1!$E$13)</f>
        <v/>
      </c>
    </row>
    <row r="9559">
      <c r="A9559" s="5" t="n">
        <v>9558</v>
      </c>
      <c r="B9559" s="5" t="n">
        <v>27</v>
      </c>
      <c r="C9559" s="5" t="n">
        <v>68</v>
      </c>
      <c r="D9559" s="5" t="n">
        <v>3</v>
      </c>
      <c r="E9559" s="5" t="n">
        <v>0</v>
      </c>
      <c r="F9559" s="5" t="n">
        <v>35.2</v>
      </c>
      <c r="G9559" s="5" t="n">
        <v>21</v>
      </c>
      <c r="H9559" s="5" t="n">
        <v>20.74</v>
      </c>
      <c r="I9559" s="6">
        <f>IF(E9559&gt;=Markov!$B$3,1,0)</f>
        <v/>
      </c>
      <c r="J9559" s="6">
        <f>I9558</f>
        <v/>
      </c>
      <c r="K9559" s="7">
        <f>MAR1!$B$5+MAR1!$C$5*COS(2*PI()*$C9559/365)+MAR1!$D$5*SIN(2*PI()*$C9559/365)</f>
        <v/>
      </c>
      <c r="L9559" s="7">
        <f>MAR1!$B$6+MAR1!$C$6*COS(2*PI()*$C9559/365)+MAR1!$D$6*SIN(2*PI()*$C9559/365)</f>
        <v/>
      </c>
      <c r="M9559" s="7">
        <f>MAR1!$B$7+MAR1!$C$7*COS(2*PI()*$C9559/365)+MAR1!$D$7*SIN(2*PI()*$C9559/365)</f>
        <v/>
      </c>
      <c r="N9559" s="7">
        <f>F9559-K9559</f>
        <v/>
      </c>
      <c r="O9559" s="7">
        <f>G9559-L9559</f>
        <v/>
      </c>
      <c r="P9559" s="7">
        <f>H9559-M9559</f>
        <v/>
      </c>
      <c r="Q9559" s="7">
        <f>IF($I9559=1,(N9559-MAR1!$B$11)/MAR1!$D$11,(N9559-MAR1!$C$11)/MAR1!$E$11)</f>
        <v/>
      </c>
      <c r="R9559" s="7">
        <f>IF($I9559=1,(O9559-MAR1!$B$12)/MAR1!$D$12,(O9559-MAR1!$C$12)/MAR1!$E$12)</f>
        <v/>
      </c>
      <c r="S9559" s="7">
        <f>IF($I9559=1,(P9559-MAR1!$B$13)/MAR1!$D$13,(P9559-MAR1!$C$13)/MAR1!$E$13)</f>
        <v/>
      </c>
    </row>
    <row r="9560">
      <c r="A9560" s="5" t="n">
        <v>9559</v>
      </c>
      <c r="B9560" s="5" t="n">
        <v>27</v>
      </c>
      <c r="C9560" s="5" t="n">
        <v>69</v>
      </c>
      <c r="D9560" s="5" t="n">
        <v>3</v>
      </c>
      <c r="E9560" s="5" t="n">
        <v>0</v>
      </c>
      <c r="F9560" s="5" t="n">
        <v>39.5</v>
      </c>
      <c r="G9560" s="5" t="n">
        <v>22.9</v>
      </c>
      <c r="H9560" s="5" t="n">
        <v>20.47</v>
      </c>
      <c r="I9560" s="6">
        <f>IF(E9560&gt;=Markov!$B$3,1,0)</f>
        <v/>
      </c>
      <c r="J9560" s="6">
        <f>I9559</f>
        <v/>
      </c>
      <c r="K9560" s="7">
        <f>MAR1!$B$5+MAR1!$C$5*COS(2*PI()*$C9560/365)+MAR1!$D$5*SIN(2*PI()*$C9560/365)</f>
        <v/>
      </c>
      <c r="L9560" s="7">
        <f>MAR1!$B$6+MAR1!$C$6*COS(2*PI()*$C9560/365)+MAR1!$D$6*SIN(2*PI()*$C9560/365)</f>
        <v/>
      </c>
      <c r="M9560" s="7">
        <f>MAR1!$B$7+MAR1!$C$7*COS(2*PI()*$C9560/365)+MAR1!$D$7*SIN(2*PI()*$C9560/365)</f>
        <v/>
      </c>
      <c r="N9560" s="7">
        <f>F9560-K9560</f>
        <v/>
      </c>
      <c r="O9560" s="7">
        <f>G9560-L9560</f>
        <v/>
      </c>
      <c r="P9560" s="7">
        <f>H9560-M9560</f>
        <v/>
      </c>
      <c r="Q9560" s="7">
        <f>IF($I9560=1,(N9560-MAR1!$B$11)/MAR1!$D$11,(N9560-MAR1!$C$11)/MAR1!$E$11)</f>
        <v/>
      </c>
      <c r="R9560" s="7">
        <f>IF($I9560=1,(O9560-MAR1!$B$12)/MAR1!$D$12,(O9560-MAR1!$C$12)/MAR1!$E$12)</f>
        <v/>
      </c>
      <c r="S9560" s="7">
        <f>IF($I9560=1,(P9560-MAR1!$B$13)/MAR1!$D$13,(P9560-MAR1!$C$13)/MAR1!$E$13)</f>
        <v/>
      </c>
    </row>
    <row r="9561">
      <c r="A9561" s="5" t="n">
        <v>9560</v>
      </c>
      <c r="B9561" s="5" t="n">
        <v>27</v>
      </c>
      <c r="C9561" s="5" t="n">
        <v>70</v>
      </c>
      <c r="D9561" s="5" t="n">
        <v>3</v>
      </c>
      <c r="E9561" s="5" t="n">
        <v>0</v>
      </c>
      <c r="F9561" s="5" t="n">
        <v>35.9</v>
      </c>
      <c r="G9561" s="5" t="n">
        <v>18.9</v>
      </c>
      <c r="H9561" s="5" t="n">
        <v>20.33</v>
      </c>
      <c r="I9561" s="6">
        <f>IF(E9561&gt;=Markov!$B$3,1,0)</f>
        <v/>
      </c>
      <c r="J9561" s="6">
        <f>I9560</f>
        <v/>
      </c>
      <c r="K9561" s="7">
        <f>MAR1!$B$5+MAR1!$C$5*COS(2*PI()*$C9561/365)+MAR1!$D$5*SIN(2*PI()*$C9561/365)</f>
        <v/>
      </c>
      <c r="L9561" s="7">
        <f>MAR1!$B$6+MAR1!$C$6*COS(2*PI()*$C9561/365)+MAR1!$D$6*SIN(2*PI()*$C9561/365)</f>
        <v/>
      </c>
      <c r="M9561" s="7">
        <f>MAR1!$B$7+MAR1!$C$7*COS(2*PI()*$C9561/365)+MAR1!$D$7*SIN(2*PI()*$C9561/365)</f>
        <v/>
      </c>
      <c r="N9561" s="7">
        <f>F9561-K9561</f>
        <v/>
      </c>
      <c r="O9561" s="7">
        <f>G9561-L9561</f>
        <v/>
      </c>
      <c r="P9561" s="7">
        <f>H9561-M9561</f>
        <v/>
      </c>
      <c r="Q9561" s="7">
        <f>IF($I9561=1,(N9561-MAR1!$B$11)/MAR1!$D$11,(N9561-MAR1!$C$11)/MAR1!$E$11)</f>
        <v/>
      </c>
      <c r="R9561" s="7">
        <f>IF($I9561=1,(O9561-MAR1!$B$12)/MAR1!$D$12,(O9561-MAR1!$C$12)/MAR1!$E$12)</f>
        <v/>
      </c>
      <c r="S9561" s="7">
        <f>IF($I9561=1,(P9561-MAR1!$B$13)/MAR1!$D$13,(P9561-MAR1!$C$13)/MAR1!$E$13)</f>
        <v/>
      </c>
    </row>
    <row r="9562">
      <c r="A9562" s="5" t="n">
        <v>9561</v>
      </c>
      <c r="B9562" s="5" t="n">
        <v>27</v>
      </c>
      <c r="C9562" s="5" t="n">
        <v>71</v>
      </c>
      <c r="D9562" s="5" t="n">
        <v>3</v>
      </c>
      <c r="E9562" s="5" t="n">
        <v>0</v>
      </c>
      <c r="F9562" s="5" t="n">
        <v>34</v>
      </c>
      <c r="G9562" s="5" t="n">
        <v>19.3</v>
      </c>
      <c r="H9562" s="5" t="n">
        <v>19.8</v>
      </c>
      <c r="I9562" s="6">
        <f>IF(E9562&gt;=Markov!$B$3,1,0)</f>
        <v/>
      </c>
      <c r="J9562" s="6">
        <f>I9561</f>
        <v/>
      </c>
      <c r="K9562" s="7">
        <f>MAR1!$B$5+MAR1!$C$5*COS(2*PI()*$C9562/365)+MAR1!$D$5*SIN(2*PI()*$C9562/365)</f>
        <v/>
      </c>
      <c r="L9562" s="7">
        <f>MAR1!$B$6+MAR1!$C$6*COS(2*PI()*$C9562/365)+MAR1!$D$6*SIN(2*PI()*$C9562/365)</f>
        <v/>
      </c>
      <c r="M9562" s="7">
        <f>MAR1!$B$7+MAR1!$C$7*COS(2*PI()*$C9562/365)+MAR1!$D$7*SIN(2*PI()*$C9562/365)</f>
        <v/>
      </c>
      <c r="N9562" s="7">
        <f>F9562-K9562</f>
        <v/>
      </c>
      <c r="O9562" s="7">
        <f>G9562-L9562</f>
        <v/>
      </c>
      <c r="P9562" s="7">
        <f>H9562-M9562</f>
        <v/>
      </c>
      <c r="Q9562" s="7">
        <f>IF($I9562=1,(N9562-MAR1!$B$11)/MAR1!$D$11,(N9562-MAR1!$C$11)/MAR1!$E$11)</f>
        <v/>
      </c>
      <c r="R9562" s="7">
        <f>IF($I9562=1,(O9562-MAR1!$B$12)/MAR1!$D$12,(O9562-MAR1!$C$12)/MAR1!$E$12)</f>
        <v/>
      </c>
      <c r="S9562" s="7">
        <f>IF($I9562=1,(P9562-MAR1!$B$13)/MAR1!$D$13,(P9562-MAR1!$C$13)/MAR1!$E$13)</f>
        <v/>
      </c>
    </row>
    <row r="9563">
      <c r="A9563" s="5" t="n">
        <v>9562</v>
      </c>
      <c r="B9563" s="5" t="n">
        <v>27</v>
      </c>
      <c r="C9563" s="5" t="n">
        <v>72</v>
      </c>
      <c r="D9563" s="5" t="n">
        <v>3</v>
      </c>
      <c r="E9563" s="5" t="n">
        <v>0</v>
      </c>
      <c r="F9563" s="5" t="n">
        <v>36.4</v>
      </c>
      <c r="G9563" s="5" t="n">
        <v>20.5</v>
      </c>
      <c r="H9563" s="5" t="n">
        <v>20.88</v>
      </c>
      <c r="I9563" s="6">
        <f>IF(E9563&gt;=Markov!$B$3,1,0)</f>
        <v/>
      </c>
      <c r="J9563" s="6">
        <f>I9562</f>
        <v/>
      </c>
      <c r="K9563" s="7">
        <f>MAR1!$B$5+MAR1!$C$5*COS(2*PI()*$C9563/365)+MAR1!$D$5*SIN(2*PI()*$C9563/365)</f>
        <v/>
      </c>
      <c r="L9563" s="7">
        <f>MAR1!$B$6+MAR1!$C$6*COS(2*PI()*$C9563/365)+MAR1!$D$6*SIN(2*PI()*$C9563/365)</f>
        <v/>
      </c>
      <c r="M9563" s="7">
        <f>MAR1!$B$7+MAR1!$C$7*COS(2*PI()*$C9563/365)+MAR1!$D$7*SIN(2*PI()*$C9563/365)</f>
        <v/>
      </c>
      <c r="N9563" s="7">
        <f>F9563-K9563</f>
        <v/>
      </c>
      <c r="O9563" s="7">
        <f>G9563-L9563</f>
        <v/>
      </c>
      <c r="P9563" s="7">
        <f>H9563-M9563</f>
        <v/>
      </c>
      <c r="Q9563" s="7">
        <f>IF($I9563=1,(N9563-MAR1!$B$11)/MAR1!$D$11,(N9563-MAR1!$C$11)/MAR1!$E$11)</f>
        <v/>
      </c>
      <c r="R9563" s="7">
        <f>IF($I9563=1,(O9563-MAR1!$B$12)/MAR1!$D$12,(O9563-MAR1!$C$12)/MAR1!$E$12)</f>
        <v/>
      </c>
      <c r="S9563" s="7">
        <f>IF($I9563=1,(P9563-MAR1!$B$13)/MAR1!$D$13,(P9563-MAR1!$C$13)/MAR1!$E$13)</f>
        <v/>
      </c>
    </row>
    <row r="9564">
      <c r="A9564" s="5" t="n">
        <v>9563</v>
      </c>
      <c r="B9564" s="5" t="n">
        <v>27</v>
      </c>
      <c r="C9564" s="5" t="n">
        <v>73</v>
      </c>
      <c r="D9564" s="5" t="n">
        <v>3</v>
      </c>
      <c r="E9564" s="5" t="n">
        <v>0</v>
      </c>
      <c r="F9564" s="5" t="n">
        <v>37.9</v>
      </c>
      <c r="G9564" s="5" t="n">
        <v>22.5</v>
      </c>
      <c r="H9564" s="5" t="n">
        <v>21.7</v>
      </c>
      <c r="I9564" s="6">
        <f>IF(E9564&gt;=Markov!$B$3,1,0)</f>
        <v/>
      </c>
      <c r="J9564" s="6">
        <f>I9563</f>
        <v/>
      </c>
      <c r="K9564" s="7">
        <f>MAR1!$B$5+MAR1!$C$5*COS(2*PI()*$C9564/365)+MAR1!$D$5*SIN(2*PI()*$C9564/365)</f>
        <v/>
      </c>
      <c r="L9564" s="7">
        <f>MAR1!$B$6+MAR1!$C$6*COS(2*PI()*$C9564/365)+MAR1!$D$6*SIN(2*PI()*$C9564/365)</f>
        <v/>
      </c>
      <c r="M9564" s="7">
        <f>MAR1!$B$7+MAR1!$C$7*COS(2*PI()*$C9564/365)+MAR1!$D$7*SIN(2*PI()*$C9564/365)</f>
        <v/>
      </c>
      <c r="N9564" s="7">
        <f>F9564-K9564</f>
        <v/>
      </c>
      <c r="O9564" s="7">
        <f>G9564-L9564</f>
        <v/>
      </c>
      <c r="P9564" s="7">
        <f>H9564-M9564</f>
        <v/>
      </c>
      <c r="Q9564" s="7">
        <f>IF($I9564=1,(N9564-MAR1!$B$11)/MAR1!$D$11,(N9564-MAR1!$C$11)/MAR1!$E$11)</f>
        <v/>
      </c>
      <c r="R9564" s="7">
        <f>IF($I9564=1,(O9564-MAR1!$B$12)/MAR1!$D$12,(O9564-MAR1!$C$12)/MAR1!$E$12)</f>
        <v/>
      </c>
      <c r="S9564" s="7">
        <f>IF($I9564=1,(P9564-MAR1!$B$13)/MAR1!$D$13,(P9564-MAR1!$C$13)/MAR1!$E$13)</f>
        <v/>
      </c>
    </row>
    <row r="9565">
      <c r="A9565" s="5" t="n">
        <v>9564</v>
      </c>
      <c r="B9565" s="5" t="n">
        <v>27</v>
      </c>
      <c r="C9565" s="5" t="n">
        <v>74</v>
      </c>
      <c r="D9565" s="5" t="n">
        <v>3</v>
      </c>
      <c r="E9565" s="5" t="n">
        <v>0</v>
      </c>
      <c r="F9565" s="5" t="n">
        <v>37.9</v>
      </c>
      <c r="G9565" s="5" t="n">
        <v>22</v>
      </c>
      <c r="H9565" s="5" t="n">
        <v>22.57</v>
      </c>
      <c r="I9565" s="6">
        <f>IF(E9565&gt;=Markov!$B$3,1,0)</f>
        <v/>
      </c>
      <c r="J9565" s="6">
        <f>I9564</f>
        <v/>
      </c>
      <c r="K9565" s="7">
        <f>MAR1!$B$5+MAR1!$C$5*COS(2*PI()*$C9565/365)+MAR1!$D$5*SIN(2*PI()*$C9565/365)</f>
        <v/>
      </c>
      <c r="L9565" s="7">
        <f>MAR1!$B$6+MAR1!$C$6*COS(2*PI()*$C9565/365)+MAR1!$D$6*SIN(2*PI()*$C9565/365)</f>
        <v/>
      </c>
      <c r="M9565" s="7">
        <f>MAR1!$B$7+MAR1!$C$7*COS(2*PI()*$C9565/365)+MAR1!$D$7*SIN(2*PI()*$C9565/365)</f>
        <v/>
      </c>
      <c r="N9565" s="7">
        <f>F9565-K9565</f>
        <v/>
      </c>
      <c r="O9565" s="7">
        <f>G9565-L9565</f>
        <v/>
      </c>
      <c r="P9565" s="7">
        <f>H9565-M9565</f>
        <v/>
      </c>
      <c r="Q9565" s="7">
        <f>IF($I9565=1,(N9565-MAR1!$B$11)/MAR1!$D$11,(N9565-MAR1!$C$11)/MAR1!$E$11)</f>
        <v/>
      </c>
      <c r="R9565" s="7">
        <f>IF($I9565=1,(O9565-MAR1!$B$12)/MAR1!$D$12,(O9565-MAR1!$C$12)/MAR1!$E$12)</f>
        <v/>
      </c>
      <c r="S9565" s="7">
        <f>IF($I9565=1,(P9565-MAR1!$B$13)/MAR1!$D$13,(P9565-MAR1!$C$13)/MAR1!$E$13)</f>
        <v/>
      </c>
    </row>
    <row r="9566">
      <c r="A9566" s="5" t="n">
        <v>9565</v>
      </c>
      <c r="B9566" s="5" t="n">
        <v>27</v>
      </c>
      <c r="C9566" s="5" t="n">
        <v>75</v>
      </c>
      <c r="D9566" s="5" t="n">
        <v>3</v>
      </c>
      <c r="E9566" s="5" t="n">
        <v>0</v>
      </c>
      <c r="F9566" s="5" t="n">
        <v>39</v>
      </c>
      <c r="G9566" s="5" t="n">
        <v>22.1</v>
      </c>
      <c r="H9566" s="5" t="n">
        <v>23.12</v>
      </c>
      <c r="I9566" s="6">
        <f>IF(E9566&gt;=Markov!$B$3,1,0)</f>
        <v/>
      </c>
      <c r="J9566" s="6">
        <f>I9565</f>
        <v/>
      </c>
      <c r="K9566" s="7">
        <f>MAR1!$B$5+MAR1!$C$5*COS(2*PI()*$C9566/365)+MAR1!$D$5*SIN(2*PI()*$C9566/365)</f>
        <v/>
      </c>
      <c r="L9566" s="7">
        <f>MAR1!$B$6+MAR1!$C$6*COS(2*PI()*$C9566/365)+MAR1!$D$6*SIN(2*PI()*$C9566/365)</f>
        <v/>
      </c>
      <c r="M9566" s="7">
        <f>MAR1!$B$7+MAR1!$C$7*COS(2*PI()*$C9566/365)+MAR1!$D$7*SIN(2*PI()*$C9566/365)</f>
        <v/>
      </c>
      <c r="N9566" s="7">
        <f>F9566-K9566</f>
        <v/>
      </c>
      <c r="O9566" s="7">
        <f>G9566-L9566</f>
        <v/>
      </c>
      <c r="P9566" s="7">
        <f>H9566-M9566</f>
        <v/>
      </c>
      <c r="Q9566" s="7">
        <f>IF($I9566=1,(N9566-MAR1!$B$11)/MAR1!$D$11,(N9566-MAR1!$C$11)/MAR1!$E$11)</f>
        <v/>
      </c>
      <c r="R9566" s="7">
        <f>IF($I9566=1,(O9566-MAR1!$B$12)/MAR1!$D$12,(O9566-MAR1!$C$12)/MAR1!$E$12)</f>
        <v/>
      </c>
      <c r="S9566" s="7">
        <f>IF($I9566=1,(P9566-MAR1!$B$13)/MAR1!$D$13,(P9566-MAR1!$C$13)/MAR1!$E$13)</f>
        <v/>
      </c>
    </row>
    <row r="9567">
      <c r="A9567" s="5" t="n">
        <v>9566</v>
      </c>
      <c r="B9567" s="5" t="n">
        <v>27</v>
      </c>
      <c r="C9567" s="5" t="n">
        <v>76</v>
      </c>
      <c r="D9567" s="5" t="n">
        <v>3</v>
      </c>
      <c r="E9567" s="5" t="n">
        <v>0</v>
      </c>
      <c r="F9567" s="5" t="n">
        <v>39.5</v>
      </c>
      <c r="G9567" s="5" t="n">
        <v>22.6</v>
      </c>
      <c r="H9567" s="5" t="n">
        <v>18.36</v>
      </c>
      <c r="I9567" s="6">
        <f>IF(E9567&gt;=Markov!$B$3,1,0)</f>
        <v/>
      </c>
      <c r="J9567" s="6">
        <f>I9566</f>
        <v/>
      </c>
      <c r="K9567" s="7">
        <f>MAR1!$B$5+MAR1!$C$5*COS(2*PI()*$C9567/365)+MAR1!$D$5*SIN(2*PI()*$C9567/365)</f>
        <v/>
      </c>
      <c r="L9567" s="7">
        <f>MAR1!$B$6+MAR1!$C$6*COS(2*PI()*$C9567/365)+MAR1!$D$6*SIN(2*PI()*$C9567/365)</f>
        <v/>
      </c>
      <c r="M9567" s="7">
        <f>MAR1!$B$7+MAR1!$C$7*COS(2*PI()*$C9567/365)+MAR1!$D$7*SIN(2*PI()*$C9567/365)</f>
        <v/>
      </c>
      <c r="N9567" s="7">
        <f>F9567-K9567</f>
        <v/>
      </c>
      <c r="O9567" s="7">
        <f>G9567-L9567</f>
        <v/>
      </c>
      <c r="P9567" s="7">
        <f>H9567-M9567</f>
        <v/>
      </c>
      <c r="Q9567" s="7">
        <f>IF($I9567=1,(N9567-MAR1!$B$11)/MAR1!$D$11,(N9567-MAR1!$C$11)/MAR1!$E$11)</f>
        <v/>
      </c>
      <c r="R9567" s="7">
        <f>IF($I9567=1,(O9567-MAR1!$B$12)/MAR1!$D$12,(O9567-MAR1!$C$12)/MAR1!$E$12)</f>
        <v/>
      </c>
      <c r="S9567" s="7">
        <f>IF($I9567=1,(P9567-MAR1!$B$13)/MAR1!$D$13,(P9567-MAR1!$C$13)/MAR1!$E$13)</f>
        <v/>
      </c>
    </row>
    <row r="9568">
      <c r="A9568" s="5" t="n">
        <v>9567</v>
      </c>
      <c r="B9568" s="5" t="n">
        <v>27</v>
      </c>
      <c r="C9568" s="5" t="n">
        <v>77</v>
      </c>
      <c r="D9568" s="5" t="n">
        <v>3</v>
      </c>
      <c r="E9568" s="5" t="n">
        <v>0</v>
      </c>
      <c r="F9568" s="5" t="n">
        <v>37.9</v>
      </c>
      <c r="G9568" s="5" t="n">
        <v>21.3</v>
      </c>
      <c r="H9568" s="5" t="n">
        <v>20.26</v>
      </c>
      <c r="I9568" s="6">
        <f>IF(E9568&gt;=Markov!$B$3,1,0)</f>
        <v/>
      </c>
      <c r="J9568" s="6">
        <f>I9567</f>
        <v/>
      </c>
      <c r="K9568" s="7">
        <f>MAR1!$B$5+MAR1!$C$5*COS(2*PI()*$C9568/365)+MAR1!$D$5*SIN(2*PI()*$C9568/365)</f>
        <v/>
      </c>
      <c r="L9568" s="7">
        <f>MAR1!$B$6+MAR1!$C$6*COS(2*PI()*$C9568/365)+MAR1!$D$6*SIN(2*PI()*$C9568/365)</f>
        <v/>
      </c>
      <c r="M9568" s="7">
        <f>MAR1!$B$7+MAR1!$C$7*COS(2*PI()*$C9568/365)+MAR1!$D$7*SIN(2*PI()*$C9568/365)</f>
        <v/>
      </c>
      <c r="N9568" s="7">
        <f>F9568-K9568</f>
        <v/>
      </c>
      <c r="O9568" s="7">
        <f>G9568-L9568</f>
        <v/>
      </c>
      <c r="P9568" s="7">
        <f>H9568-M9568</f>
        <v/>
      </c>
      <c r="Q9568" s="7">
        <f>IF($I9568=1,(N9568-MAR1!$B$11)/MAR1!$D$11,(N9568-MAR1!$C$11)/MAR1!$E$11)</f>
        <v/>
      </c>
      <c r="R9568" s="7">
        <f>IF($I9568=1,(O9568-MAR1!$B$12)/MAR1!$D$12,(O9568-MAR1!$C$12)/MAR1!$E$12)</f>
        <v/>
      </c>
      <c r="S9568" s="7">
        <f>IF($I9568=1,(P9568-MAR1!$B$13)/MAR1!$D$13,(P9568-MAR1!$C$13)/MAR1!$E$13)</f>
        <v/>
      </c>
    </row>
    <row r="9569">
      <c r="A9569" s="5" t="n">
        <v>9568</v>
      </c>
      <c r="B9569" s="5" t="n">
        <v>27</v>
      </c>
      <c r="C9569" s="5" t="n">
        <v>78</v>
      </c>
      <c r="D9569" s="5" t="n">
        <v>3</v>
      </c>
      <c r="E9569" s="5" t="n">
        <v>2.3</v>
      </c>
      <c r="F9569" s="5" t="n">
        <v>36.2</v>
      </c>
      <c r="G9569" s="5" t="n">
        <v>19.5</v>
      </c>
      <c r="H9569" s="5" t="n">
        <v>14.64</v>
      </c>
      <c r="I9569" s="6">
        <f>IF(E9569&gt;=Markov!$B$3,1,0)</f>
        <v/>
      </c>
      <c r="J9569" s="6">
        <f>I9568</f>
        <v/>
      </c>
      <c r="K9569" s="7">
        <f>MAR1!$B$5+MAR1!$C$5*COS(2*PI()*$C9569/365)+MAR1!$D$5*SIN(2*PI()*$C9569/365)</f>
        <v/>
      </c>
      <c r="L9569" s="7">
        <f>MAR1!$B$6+MAR1!$C$6*COS(2*PI()*$C9569/365)+MAR1!$D$6*SIN(2*PI()*$C9569/365)</f>
        <v/>
      </c>
      <c r="M9569" s="7">
        <f>MAR1!$B$7+MAR1!$C$7*COS(2*PI()*$C9569/365)+MAR1!$D$7*SIN(2*PI()*$C9569/365)</f>
        <v/>
      </c>
      <c r="N9569" s="7">
        <f>F9569-K9569</f>
        <v/>
      </c>
      <c r="O9569" s="7">
        <f>G9569-L9569</f>
        <v/>
      </c>
      <c r="P9569" s="7">
        <f>H9569-M9569</f>
        <v/>
      </c>
      <c r="Q9569" s="7">
        <f>IF($I9569=1,(N9569-MAR1!$B$11)/MAR1!$D$11,(N9569-MAR1!$C$11)/MAR1!$E$11)</f>
        <v/>
      </c>
      <c r="R9569" s="7">
        <f>IF($I9569=1,(O9569-MAR1!$B$12)/MAR1!$D$12,(O9569-MAR1!$C$12)/MAR1!$E$12)</f>
        <v/>
      </c>
      <c r="S9569" s="7">
        <f>IF($I9569=1,(P9569-MAR1!$B$13)/MAR1!$D$13,(P9569-MAR1!$C$13)/MAR1!$E$13)</f>
        <v/>
      </c>
    </row>
    <row r="9570">
      <c r="A9570" s="5" t="n">
        <v>9569</v>
      </c>
      <c r="B9570" s="5" t="n">
        <v>27</v>
      </c>
      <c r="C9570" s="5" t="n">
        <v>79</v>
      </c>
      <c r="D9570" s="5" t="n">
        <v>3</v>
      </c>
      <c r="E9570" s="5" t="n">
        <v>0</v>
      </c>
      <c r="F9570" s="5" t="n">
        <v>38</v>
      </c>
      <c r="G9570" s="5" t="n">
        <v>19.5</v>
      </c>
      <c r="H9570" s="5" t="n">
        <v>21.35</v>
      </c>
      <c r="I9570" s="6">
        <f>IF(E9570&gt;=Markov!$B$3,1,0)</f>
        <v/>
      </c>
      <c r="J9570" s="6">
        <f>I9569</f>
        <v/>
      </c>
      <c r="K9570" s="7">
        <f>MAR1!$B$5+MAR1!$C$5*COS(2*PI()*$C9570/365)+MAR1!$D$5*SIN(2*PI()*$C9570/365)</f>
        <v/>
      </c>
      <c r="L9570" s="7">
        <f>MAR1!$B$6+MAR1!$C$6*COS(2*PI()*$C9570/365)+MAR1!$D$6*SIN(2*PI()*$C9570/365)</f>
        <v/>
      </c>
      <c r="M9570" s="7">
        <f>MAR1!$B$7+MAR1!$C$7*COS(2*PI()*$C9570/365)+MAR1!$D$7*SIN(2*PI()*$C9570/365)</f>
        <v/>
      </c>
      <c r="N9570" s="7">
        <f>F9570-K9570</f>
        <v/>
      </c>
      <c r="O9570" s="7">
        <f>G9570-L9570</f>
        <v/>
      </c>
      <c r="P9570" s="7">
        <f>H9570-M9570</f>
        <v/>
      </c>
      <c r="Q9570" s="7">
        <f>IF($I9570=1,(N9570-MAR1!$B$11)/MAR1!$D$11,(N9570-MAR1!$C$11)/MAR1!$E$11)</f>
        <v/>
      </c>
      <c r="R9570" s="7">
        <f>IF($I9570=1,(O9570-MAR1!$B$12)/MAR1!$D$12,(O9570-MAR1!$C$12)/MAR1!$E$12)</f>
        <v/>
      </c>
      <c r="S9570" s="7">
        <f>IF($I9570=1,(P9570-MAR1!$B$13)/MAR1!$D$13,(P9570-MAR1!$C$13)/MAR1!$E$13)</f>
        <v/>
      </c>
    </row>
    <row r="9571">
      <c r="A9571" s="5" t="n">
        <v>9570</v>
      </c>
      <c r="B9571" s="5" t="n">
        <v>27</v>
      </c>
      <c r="C9571" s="5" t="n">
        <v>80</v>
      </c>
      <c r="D9571" s="5" t="n">
        <v>3</v>
      </c>
      <c r="E9571" s="5" t="n">
        <v>1.4</v>
      </c>
      <c r="F9571" s="5" t="n">
        <v>35</v>
      </c>
      <c r="G9571" s="5" t="n">
        <v>21.3</v>
      </c>
      <c r="H9571" s="5" t="n">
        <v>12.79</v>
      </c>
      <c r="I9571" s="6">
        <f>IF(E9571&gt;=Markov!$B$3,1,0)</f>
        <v/>
      </c>
      <c r="J9571" s="6">
        <f>I9570</f>
        <v/>
      </c>
      <c r="K9571" s="7">
        <f>MAR1!$B$5+MAR1!$C$5*COS(2*PI()*$C9571/365)+MAR1!$D$5*SIN(2*PI()*$C9571/365)</f>
        <v/>
      </c>
      <c r="L9571" s="7">
        <f>MAR1!$B$6+MAR1!$C$6*COS(2*PI()*$C9571/365)+MAR1!$D$6*SIN(2*PI()*$C9571/365)</f>
        <v/>
      </c>
      <c r="M9571" s="7">
        <f>MAR1!$B$7+MAR1!$C$7*COS(2*PI()*$C9571/365)+MAR1!$D$7*SIN(2*PI()*$C9571/365)</f>
        <v/>
      </c>
      <c r="N9571" s="7">
        <f>F9571-K9571</f>
        <v/>
      </c>
      <c r="O9571" s="7">
        <f>G9571-L9571</f>
        <v/>
      </c>
      <c r="P9571" s="7">
        <f>H9571-M9571</f>
        <v/>
      </c>
      <c r="Q9571" s="7">
        <f>IF($I9571=1,(N9571-MAR1!$B$11)/MAR1!$D$11,(N9571-MAR1!$C$11)/MAR1!$E$11)</f>
        <v/>
      </c>
      <c r="R9571" s="7">
        <f>IF($I9571=1,(O9571-MAR1!$B$12)/MAR1!$D$12,(O9571-MAR1!$C$12)/MAR1!$E$12)</f>
        <v/>
      </c>
      <c r="S9571" s="7">
        <f>IF($I9571=1,(P9571-MAR1!$B$13)/MAR1!$D$13,(P9571-MAR1!$C$13)/MAR1!$E$13)</f>
        <v/>
      </c>
    </row>
    <row r="9572">
      <c r="A9572" s="5" t="n">
        <v>9571</v>
      </c>
      <c r="B9572" s="5" t="n">
        <v>27</v>
      </c>
      <c r="C9572" s="5" t="n">
        <v>81</v>
      </c>
      <c r="D9572" s="5" t="n">
        <v>3</v>
      </c>
      <c r="E9572" s="5" t="n">
        <v>2.1</v>
      </c>
      <c r="F9572" s="5" t="n">
        <v>35.9</v>
      </c>
      <c r="G9572" s="5" t="n">
        <v>21.3</v>
      </c>
      <c r="H9572" s="5" t="n">
        <v>18.22</v>
      </c>
      <c r="I9572" s="6">
        <f>IF(E9572&gt;=Markov!$B$3,1,0)</f>
        <v/>
      </c>
      <c r="J9572" s="6">
        <f>I9571</f>
        <v/>
      </c>
      <c r="K9572" s="7">
        <f>MAR1!$B$5+MAR1!$C$5*COS(2*PI()*$C9572/365)+MAR1!$D$5*SIN(2*PI()*$C9572/365)</f>
        <v/>
      </c>
      <c r="L9572" s="7">
        <f>MAR1!$B$6+MAR1!$C$6*COS(2*PI()*$C9572/365)+MAR1!$D$6*SIN(2*PI()*$C9572/365)</f>
        <v/>
      </c>
      <c r="M9572" s="7">
        <f>MAR1!$B$7+MAR1!$C$7*COS(2*PI()*$C9572/365)+MAR1!$D$7*SIN(2*PI()*$C9572/365)</f>
        <v/>
      </c>
      <c r="N9572" s="7">
        <f>F9572-K9572</f>
        <v/>
      </c>
      <c r="O9572" s="7">
        <f>G9572-L9572</f>
        <v/>
      </c>
      <c r="P9572" s="7">
        <f>H9572-M9572</f>
        <v/>
      </c>
      <c r="Q9572" s="7">
        <f>IF($I9572=1,(N9572-MAR1!$B$11)/MAR1!$D$11,(N9572-MAR1!$C$11)/MAR1!$E$11)</f>
        <v/>
      </c>
      <c r="R9572" s="7">
        <f>IF($I9572=1,(O9572-MAR1!$B$12)/MAR1!$D$12,(O9572-MAR1!$C$12)/MAR1!$E$12)</f>
        <v/>
      </c>
      <c r="S9572" s="7">
        <f>IF($I9572=1,(P9572-MAR1!$B$13)/MAR1!$D$13,(P9572-MAR1!$C$13)/MAR1!$E$13)</f>
        <v/>
      </c>
    </row>
    <row r="9573">
      <c r="A9573" s="5" t="n">
        <v>9572</v>
      </c>
      <c r="B9573" s="5" t="n">
        <v>27</v>
      </c>
      <c r="C9573" s="5" t="n">
        <v>82</v>
      </c>
      <c r="D9573" s="5" t="n">
        <v>3</v>
      </c>
      <c r="E9573" s="5" t="n">
        <v>0</v>
      </c>
      <c r="F9573" s="5" t="n">
        <v>39.9</v>
      </c>
      <c r="G9573" s="5" t="n">
        <v>23.2</v>
      </c>
      <c r="H9573" s="5" t="n">
        <v>22.74</v>
      </c>
      <c r="I9573" s="6">
        <f>IF(E9573&gt;=Markov!$B$3,1,0)</f>
        <v/>
      </c>
      <c r="J9573" s="6">
        <f>I9572</f>
        <v/>
      </c>
      <c r="K9573" s="7">
        <f>MAR1!$B$5+MAR1!$C$5*COS(2*PI()*$C9573/365)+MAR1!$D$5*SIN(2*PI()*$C9573/365)</f>
        <v/>
      </c>
      <c r="L9573" s="7">
        <f>MAR1!$B$6+MAR1!$C$6*COS(2*PI()*$C9573/365)+MAR1!$D$6*SIN(2*PI()*$C9573/365)</f>
        <v/>
      </c>
      <c r="M9573" s="7">
        <f>MAR1!$B$7+MAR1!$C$7*COS(2*PI()*$C9573/365)+MAR1!$D$7*SIN(2*PI()*$C9573/365)</f>
        <v/>
      </c>
      <c r="N9573" s="7">
        <f>F9573-K9573</f>
        <v/>
      </c>
      <c r="O9573" s="7">
        <f>G9573-L9573</f>
        <v/>
      </c>
      <c r="P9573" s="7">
        <f>H9573-M9573</f>
        <v/>
      </c>
      <c r="Q9573" s="7">
        <f>IF($I9573=1,(N9573-MAR1!$B$11)/MAR1!$D$11,(N9573-MAR1!$C$11)/MAR1!$E$11)</f>
        <v/>
      </c>
      <c r="R9573" s="7">
        <f>IF($I9573=1,(O9573-MAR1!$B$12)/MAR1!$D$12,(O9573-MAR1!$C$12)/MAR1!$E$12)</f>
        <v/>
      </c>
      <c r="S9573" s="7">
        <f>IF($I9573=1,(P9573-MAR1!$B$13)/MAR1!$D$13,(P9573-MAR1!$C$13)/MAR1!$E$13)</f>
        <v/>
      </c>
    </row>
    <row r="9574">
      <c r="A9574" s="5" t="n">
        <v>9573</v>
      </c>
      <c r="B9574" s="5" t="n">
        <v>27</v>
      </c>
      <c r="C9574" s="5" t="n">
        <v>83</v>
      </c>
      <c r="D9574" s="5" t="n">
        <v>3</v>
      </c>
      <c r="E9574" s="5" t="n">
        <v>0</v>
      </c>
      <c r="F9574" s="5" t="n">
        <v>39.7</v>
      </c>
      <c r="G9574" s="5" t="n">
        <v>23.1</v>
      </c>
      <c r="H9574" s="5" t="n">
        <v>23.43</v>
      </c>
      <c r="I9574" s="6">
        <f>IF(E9574&gt;=Markov!$B$3,1,0)</f>
        <v/>
      </c>
      <c r="J9574" s="6">
        <f>I9573</f>
        <v/>
      </c>
      <c r="K9574" s="7">
        <f>MAR1!$B$5+MAR1!$C$5*COS(2*PI()*$C9574/365)+MAR1!$D$5*SIN(2*PI()*$C9574/365)</f>
        <v/>
      </c>
      <c r="L9574" s="7">
        <f>MAR1!$B$6+MAR1!$C$6*COS(2*PI()*$C9574/365)+MAR1!$D$6*SIN(2*PI()*$C9574/365)</f>
        <v/>
      </c>
      <c r="M9574" s="7">
        <f>MAR1!$B$7+MAR1!$C$7*COS(2*PI()*$C9574/365)+MAR1!$D$7*SIN(2*PI()*$C9574/365)</f>
        <v/>
      </c>
      <c r="N9574" s="7">
        <f>F9574-K9574</f>
        <v/>
      </c>
      <c r="O9574" s="7">
        <f>G9574-L9574</f>
        <v/>
      </c>
      <c r="P9574" s="7">
        <f>H9574-M9574</f>
        <v/>
      </c>
      <c r="Q9574" s="7">
        <f>IF($I9574=1,(N9574-MAR1!$B$11)/MAR1!$D$11,(N9574-MAR1!$C$11)/MAR1!$E$11)</f>
        <v/>
      </c>
      <c r="R9574" s="7">
        <f>IF($I9574=1,(O9574-MAR1!$B$12)/MAR1!$D$12,(O9574-MAR1!$C$12)/MAR1!$E$12)</f>
        <v/>
      </c>
      <c r="S9574" s="7">
        <f>IF($I9574=1,(P9574-MAR1!$B$13)/MAR1!$D$13,(P9574-MAR1!$C$13)/MAR1!$E$13)</f>
        <v/>
      </c>
    </row>
    <row r="9575">
      <c r="A9575" s="5" t="n">
        <v>9574</v>
      </c>
      <c r="B9575" s="5" t="n">
        <v>27</v>
      </c>
      <c r="C9575" s="5" t="n">
        <v>84</v>
      </c>
      <c r="D9575" s="5" t="n">
        <v>3</v>
      </c>
      <c r="E9575" s="5" t="n">
        <v>7.2</v>
      </c>
      <c r="F9575" s="5" t="n">
        <v>36.5</v>
      </c>
      <c r="G9575" s="5" t="n">
        <v>21.5</v>
      </c>
      <c r="H9575" s="5" t="n">
        <v>20.44</v>
      </c>
      <c r="I9575" s="6">
        <f>IF(E9575&gt;=Markov!$B$3,1,0)</f>
        <v/>
      </c>
      <c r="J9575" s="6">
        <f>I9574</f>
        <v/>
      </c>
      <c r="K9575" s="7">
        <f>MAR1!$B$5+MAR1!$C$5*COS(2*PI()*$C9575/365)+MAR1!$D$5*SIN(2*PI()*$C9575/365)</f>
        <v/>
      </c>
      <c r="L9575" s="7">
        <f>MAR1!$B$6+MAR1!$C$6*COS(2*PI()*$C9575/365)+MAR1!$D$6*SIN(2*PI()*$C9575/365)</f>
        <v/>
      </c>
      <c r="M9575" s="7">
        <f>MAR1!$B$7+MAR1!$C$7*COS(2*PI()*$C9575/365)+MAR1!$D$7*SIN(2*PI()*$C9575/365)</f>
        <v/>
      </c>
      <c r="N9575" s="7">
        <f>F9575-K9575</f>
        <v/>
      </c>
      <c r="O9575" s="7">
        <f>G9575-L9575</f>
        <v/>
      </c>
      <c r="P9575" s="7">
        <f>H9575-M9575</f>
        <v/>
      </c>
      <c r="Q9575" s="7">
        <f>IF($I9575=1,(N9575-MAR1!$B$11)/MAR1!$D$11,(N9575-MAR1!$C$11)/MAR1!$E$11)</f>
        <v/>
      </c>
      <c r="R9575" s="7">
        <f>IF($I9575=1,(O9575-MAR1!$B$12)/MAR1!$D$12,(O9575-MAR1!$C$12)/MAR1!$E$12)</f>
        <v/>
      </c>
      <c r="S9575" s="7">
        <f>IF($I9575=1,(P9575-MAR1!$B$13)/MAR1!$D$13,(P9575-MAR1!$C$13)/MAR1!$E$13)</f>
        <v/>
      </c>
    </row>
    <row r="9576">
      <c r="A9576" s="5" t="n">
        <v>9575</v>
      </c>
      <c r="B9576" s="5" t="n">
        <v>27</v>
      </c>
      <c r="C9576" s="5" t="n">
        <v>85</v>
      </c>
      <c r="D9576" s="5" t="n">
        <v>3</v>
      </c>
      <c r="E9576" s="5" t="n">
        <v>0</v>
      </c>
      <c r="F9576" s="5" t="n">
        <v>41</v>
      </c>
      <c r="G9576" s="5" t="n">
        <v>21.2</v>
      </c>
      <c r="H9576" s="5" t="n">
        <v>22.69</v>
      </c>
      <c r="I9576" s="6">
        <f>IF(E9576&gt;=Markov!$B$3,1,0)</f>
        <v/>
      </c>
      <c r="J9576" s="6">
        <f>I9575</f>
        <v/>
      </c>
      <c r="K9576" s="7">
        <f>MAR1!$B$5+MAR1!$C$5*COS(2*PI()*$C9576/365)+MAR1!$D$5*SIN(2*PI()*$C9576/365)</f>
        <v/>
      </c>
      <c r="L9576" s="7">
        <f>MAR1!$B$6+MAR1!$C$6*COS(2*PI()*$C9576/365)+MAR1!$D$6*SIN(2*PI()*$C9576/365)</f>
        <v/>
      </c>
      <c r="M9576" s="7">
        <f>MAR1!$B$7+MAR1!$C$7*COS(2*PI()*$C9576/365)+MAR1!$D$7*SIN(2*PI()*$C9576/365)</f>
        <v/>
      </c>
      <c r="N9576" s="7">
        <f>F9576-K9576</f>
        <v/>
      </c>
      <c r="O9576" s="7">
        <f>G9576-L9576</f>
        <v/>
      </c>
      <c r="P9576" s="7">
        <f>H9576-M9576</f>
        <v/>
      </c>
      <c r="Q9576" s="7">
        <f>IF($I9576=1,(N9576-MAR1!$B$11)/MAR1!$D$11,(N9576-MAR1!$C$11)/MAR1!$E$11)</f>
        <v/>
      </c>
      <c r="R9576" s="7">
        <f>IF($I9576=1,(O9576-MAR1!$B$12)/MAR1!$D$12,(O9576-MAR1!$C$12)/MAR1!$E$12)</f>
        <v/>
      </c>
      <c r="S9576" s="7">
        <f>IF($I9576=1,(P9576-MAR1!$B$13)/MAR1!$D$13,(P9576-MAR1!$C$13)/MAR1!$E$13)</f>
        <v/>
      </c>
    </row>
    <row r="9577">
      <c r="A9577" s="5" t="n">
        <v>9576</v>
      </c>
      <c r="B9577" s="5" t="n">
        <v>27</v>
      </c>
      <c r="C9577" s="5" t="n">
        <v>86</v>
      </c>
      <c r="D9577" s="5" t="n">
        <v>3</v>
      </c>
      <c r="E9577" s="5" t="n">
        <v>0</v>
      </c>
      <c r="F9577" s="5" t="n">
        <v>38.1</v>
      </c>
      <c r="G9577" s="5" t="n">
        <v>20.6</v>
      </c>
      <c r="H9577" s="5" t="n">
        <v>19.48</v>
      </c>
      <c r="I9577" s="6">
        <f>IF(E9577&gt;=Markov!$B$3,1,0)</f>
        <v/>
      </c>
      <c r="J9577" s="6">
        <f>I9576</f>
        <v/>
      </c>
      <c r="K9577" s="7">
        <f>MAR1!$B$5+MAR1!$C$5*COS(2*PI()*$C9577/365)+MAR1!$D$5*SIN(2*PI()*$C9577/365)</f>
        <v/>
      </c>
      <c r="L9577" s="7">
        <f>MAR1!$B$6+MAR1!$C$6*COS(2*PI()*$C9577/365)+MAR1!$D$6*SIN(2*PI()*$C9577/365)</f>
        <v/>
      </c>
      <c r="M9577" s="7">
        <f>MAR1!$B$7+MAR1!$C$7*COS(2*PI()*$C9577/365)+MAR1!$D$7*SIN(2*PI()*$C9577/365)</f>
        <v/>
      </c>
      <c r="N9577" s="7">
        <f>F9577-K9577</f>
        <v/>
      </c>
      <c r="O9577" s="7">
        <f>G9577-L9577</f>
        <v/>
      </c>
      <c r="P9577" s="7">
        <f>H9577-M9577</f>
        <v/>
      </c>
      <c r="Q9577" s="7">
        <f>IF($I9577=1,(N9577-MAR1!$B$11)/MAR1!$D$11,(N9577-MAR1!$C$11)/MAR1!$E$11)</f>
        <v/>
      </c>
      <c r="R9577" s="7">
        <f>IF($I9577=1,(O9577-MAR1!$B$12)/MAR1!$D$12,(O9577-MAR1!$C$12)/MAR1!$E$12)</f>
        <v/>
      </c>
      <c r="S9577" s="7">
        <f>IF($I9577=1,(P9577-MAR1!$B$13)/MAR1!$D$13,(P9577-MAR1!$C$13)/MAR1!$E$13)</f>
        <v/>
      </c>
    </row>
    <row r="9578">
      <c r="A9578" s="5" t="n">
        <v>9577</v>
      </c>
      <c r="B9578" s="5" t="n">
        <v>27</v>
      </c>
      <c r="C9578" s="5" t="n">
        <v>87</v>
      </c>
      <c r="D9578" s="5" t="n">
        <v>3</v>
      </c>
      <c r="E9578" s="5" t="n">
        <v>0</v>
      </c>
      <c r="F9578" s="5" t="n">
        <v>37.3</v>
      </c>
      <c r="G9578" s="5" t="n">
        <v>21.1</v>
      </c>
      <c r="H9578" s="5" t="n">
        <v>18.84</v>
      </c>
      <c r="I9578" s="6">
        <f>IF(E9578&gt;=Markov!$B$3,1,0)</f>
        <v/>
      </c>
      <c r="J9578" s="6">
        <f>I9577</f>
        <v/>
      </c>
      <c r="K9578" s="7">
        <f>MAR1!$B$5+MAR1!$C$5*COS(2*PI()*$C9578/365)+MAR1!$D$5*SIN(2*PI()*$C9578/365)</f>
        <v/>
      </c>
      <c r="L9578" s="7">
        <f>MAR1!$B$6+MAR1!$C$6*COS(2*PI()*$C9578/365)+MAR1!$D$6*SIN(2*PI()*$C9578/365)</f>
        <v/>
      </c>
      <c r="M9578" s="7">
        <f>MAR1!$B$7+MAR1!$C$7*COS(2*PI()*$C9578/365)+MAR1!$D$7*SIN(2*PI()*$C9578/365)</f>
        <v/>
      </c>
      <c r="N9578" s="7">
        <f>F9578-K9578</f>
        <v/>
      </c>
      <c r="O9578" s="7">
        <f>G9578-L9578</f>
        <v/>
      </c>
      <c r="P9578" s="7">
        <f>H9578-M9578</f>
        <v/>
      </c>
      <c r="Q9578" s="7">
        <f>IF($I9578=1,(N9578-MAR1!$B$11)/MAR1!$D$11,(N9578-MAR1!$C$11)/MAR1!$E$11)</f>
        <v/>
      </c>
      <c r="R9578" s="7">
        <f>IF($I9578=1,(O9578-MAR1!$B$12)/MAR1!$D$12,(O9578-MAR1!$C$12)/MAR1!$E$12)</f>
        <v/>
      </c>
      <c r="S9578" s="7">
        <f>IF($I9578=1,(P9578-MAR1!$B$13)/MAR1!$D$13,(P9578-MAR1!$C$13)/MAR1!$E$13)</f>
        <v/>
      </c>
    </row>
    <row r="9579">
      <c r="A9579" s="5" t="n">
        <v>9578</v>
      </c>
      <c r="B9579" s="5" t="n">
        <v>27</v>
      </c>
      <c r="C9579" s="5" t="n">
        <v>88</v>
      </c>
      <c r="D9579" s="5" t="n">
        <v>3</v>
      </c>
      <c r="E9579" s="5" t="n">
        <v>0</v>
      </c>
      <c r="F9579" s="5" t="n">
        <v>37.6</v>
      </c>
      <c r="G9579" s="5" t="n">
        <v>20.5</v>
      </c>
      <c r="H9579" s="5" t="n">
        <v>20.7</v>
      </c>
      <c r="I9579" s="6">
        <f>IF(E9579&gt;=Markov!$B$3,1,0)</f>
        <v/>
      </c>
      <c r="J9579" s="6">
        <f>I9578</f>
        <v/>
      </c>
      <c r="K9579" s="7">
        <f>MAR1!$B$5+MAR1!$C$5*COS(2*PI()*$C9579/365)+MAR1!$D$5*SIN(2*PI()*$C9579/365)</f>
        <v/>
      </c>
      <c r="L9579" s="7">
        <f>MAR1!$B$6+MAR1!$C$6*COS(2*PI()*$C9579/365)+MAR1!$D$6*SIN(2*PI()*$C9579/365)</f>
        <v/>
      </c>
      <c r="M9579" s="7">
        <f>MAR1!$B$7+MAR1!$C$7*COS(2*PI()*$C9579/365)+MAR1!$D$7*SIN(2*PI()*$C9579/365)</f>
        <v/>
      </c>
      <c r="N9579" s="7">
        <f>F9579-K9579</f>
        <v/>
      </c>
      <c r="O9579" s="7">
        <f>G9579-L9579</f>
        <v/>
      </c>
      <c r="P9579" s="7">
        <f>H9579-M9579</f>
        <v/>
      </c>
      <c r="Q9579" s="7">
        <f>IF($I9579=1,(N9579-MAR1!$B$11)/MAR1!$D$11,(N9579-MAR1!$C$11)/MAR1!$E$11)</f>
        <v/>
      </c>
      <c r="R9579" s="7">
        <f>IF($I9579=1,(O9579-MAR1!$B$12)/MAR1!$D$12,(O9579-MAR1!$C$12)/MAR1!$E$12)</f>
        <v/>
      </c>
      <c r="S9579" s="7">
        <f>IF($I9579=1,(P9579-MAR1!$B$13)/MAR1!$D$13,(P9579-MAR1!$C$13)/MAR1!$E$13)</f>
        <v/>
      </c>
    </row>
    <row r="9580">
      <c r="A9580" s="5" t="n">
        <v>9579</v>
      </c>
      <c r="B9580" s="5" t="n">
        <v>27</v>
      </c>
      <c r="C9580" s="5" t="n">
        <v>89</v>
      </c>
      <c r="D9580" s="5" t="n">
        <v>3</v>
      </c>
      <c r="E9580" s="5" t="n">
        <v>0</v>
      </c>
      <c r="F9580" s="5" t="n">
        <v>37.8</v>
      </c>
      <c r="G9580" s="5" t="n">
        <v>18.8</v>
      </c>
      <c r="H9580" s="5" t="n">
        <v>22.74</v>
      </c>
      <c r="I9580" s="6">
        <f>IF(E9580&gt;=Markov!$B$3,1,0)</f>
        <v/>
      </c>
      <c r="J9580" s="6">
        <f>I9579</f>
        <v/>
      </c>
      <c r="K9580" s="7">
        <f>MAR1!$B$5+MAR1!$C$5*COS(2*PI()*$C9580/365)+MAR1!$D$5*SIN(2*PI()*$C9580/365)</f>
        <v/>
      </c>
      <c r="L9580" s="7">
        <f>MAR1!$B$6+MAR1!$C$6*COS(2*PI()*$C9580/365)+MAR1!$D$6*SIN(2*PI()*$C9580/365)</f>
        <v/>
      </c>
      <c r="M9580" s="7">
        <f>MAR1!$B$7+MAR1!$C$7*COS(2*PI()*$C9580/365)+MAR1!$D$7*SIN(2*PI()*$C9580/365)</f>
        <v/>
      </c>
      <c r="N9580" s="7">
        <f>F9580-K9580</f>
        <v/>
      </c>
      <c r="O9580" s="7">
        <f>G9580-L9580</f>
        <v/>
      </c>
      <c r="P9580" s="7">
        <f>H9580-M9580</f>
        <v/>
      </c>
      <c r="Q9580" s="7">
        <f>IF($I9580=1,(N9580-MAR1!$B$11)/MAR1!$D$11,(N9580-MAR1!$C$11)/MAR1!$E$11)</f>
        <v/>
      </c>
      <c r="R9580" s="7">
        <f>IF($I9580=1,(O9580-MAR1!$B$12)/MAR1!$D$12,(O9580-MAR1!$C$12)/MAR1!$E$12)</f>
        <v/>
      </c>
      <c r="S9580" s="7">
        <f>IF($I9580=1,(P9580-MAR1!$B$13)/MAR1!$D$13,(P9580-MAR1!$C$13)/MAR1!$E$13)</f>
        <v/>
      </c>
    </row>
    <row r="9581">
      <c r="A9581" s="5" t="n">
        <v>9580</v>
      </c>
      <c r="B9581" s="5" t="n">
        <v>27</v>
      </c>
      <c r="C9581" s="5" t="n">
        <v>90</v>
      </c>
      <c r="D9581" s="5" t="n">
        <v>3</v>
      </c>
      <c r="E9581" s="5" t="n">
        <v>0</v>
      </c>
      <c r="F9581" s="5" t="n">
        <v>38.6</v>
      </c>
      <c r="G9581" s="5" t="n">
        <v>21.6</v>
      </c>
      <c r="H9581" s="5" t="n">
        <v>21.91</v>
      </c>
      <c r="I9581" s="6">
        <f>IF(E9581&gt;=Markov!$B$3,1,0)</f>
        <v/>
      </c>
      <c r="J9581" s="6">
        <f>I9580</f>
        <v/>
      </c>
      <c r="K9581" s="7">
        <f>MAR1!$B$5+MAR1!$C$5*COS(2*PI()*$C9581/365)+MAR1!$D$5*SIN(2*PI()*$C9581/365)</f>
        <v/>
      </c>
      <c r="L9581" s="7">
        <f>MAR1!$B$6+MAR1!$C$6*COS(2*PI()*$C9581/365)+MAR1!$D$6*SIN(2*PI()*$C9581/365)</f>
        <v/>
      </c>
      <c r="M9581" s="7">
        <f>MAR1!$B$7+MAR1!$C$7*COS(2*PI()*$C9581/365)+MAR1!$D$7*SIN(2*PI()*$C9581/365)</f>
        <v/>
      </c>
      <c r="N9581" s="7">
        <f>F9581-K9581</f>
        <v/>
      </c>
      <c r="O9581" s="7">
        <f>G9581-L9581</f>
        <v/>
      </c>
      <c r="P9581" s="7">
        <f>H9581-M9581</f>
        <v/>
      </c>
      <c r="Q9581" s="7">
        <f>IF($I9581=1,(N9581-MAR1!$B$11)/MAR1!$D$11,(N9581-MAR1!$C$11)/MAR1!$E$11)</f>
        <v/>
      </c>
      <c r="R9581" s="7">
        <f>IF($I9581=1,(O9581-MAR1!$B$12)/MAR1!$D$12,(O9581-MAR1!$C$12)/MAR1!$E$12)</f>
        <v/>
      </c>
      <c r="S9581" s="7">
        <f>IF($I9581=1,(P9581-MAR1!$B$13)/MAR1!$D$13,(P9581-MAR1!$C$13)/MAR1!$E$13)</f>
        <v/>
      </c>
    </row>
    <row r="9582">
      <c r="A9582" s="5" t="n">
        <v>9581</v>
      </c>
      <c r="B9582" s="5" t="n">
        <v>27</v>
      </c>
      <c r="C9582" s="5" t="n">
        <v>91</v>
      </c>
      <c r="D9582" s="5" t="n">
        <v>4</v>
      </c>
      <c r="E9582" s="5" t="n">
        <v>0</v>
      </c>
      <c r="F9582" s="5" t="n">
        <v>35.4</v>
      </c>
      <c r="G9582" s="5" t="n">
        <v>21.2</v>
      </c>
      <c r="H9582" s="5" t="n">
        <v>21.01</v>
      </c>
      <c r="I9582" s="6">
        <f>IF(E9582&gt;=Markov!$B$3,1,0)</f>
        <v/>
      </c>
      <c r="J9582" s="6">
        <f>I9581</f>
        <v/>
      </c>
      <c r="K9582" s="7">
        <f>MAR1!$B$5+MAR1!$C$5*COS(2*PI()*$C9582/365)+MAR1!$D$5*SIN(2*PI()*$C9582/365)</f>
        <v/>
      </c>
      <c r="L9582" s="7">
        <f>MAR1!$B$6+MAR1!$C$6*COS(2*PI()*$C9582/365)+MAR1!$D$6*SIN(2*PI()*$C9582/365)</f>
        <v/>
      </c>
      <c r="M9582" s="7">
        <f>MAR1!$B$7+MAR1!$C$7*COS(2*PI()*$C9582/365)+MAR1!$D$7*SIN(2*PI()*$C9582/365)</f>
        <v/>
      </c>
      <c r="N9582" s="7">
        <f>F9582-K9582</f>
        <v/>
      </c>
      <c r="O9582" s="7">
        <f>G9582-L9582</f>
        <v/>
      </c>
      <c r="P9582" s="7">
        <f>H9582-M9582</f>
        <v/>
      </c>
      <c r="Q9582" s="7">
        <f>IF($I9582=1,(N9582-MAR1!$B$11)/MAR1!$D$11,(N9582-MAR1!$C$11)/MAR1!$E$11)</f>
        <v/>
      </c>
      <c r="R9582" s="7">
        <f>IF($I9582=1,(O9582-MAR1!$B$12)/MAR1!$D$12,(O9582-MAR1!$C$12)/MAR1!$E$12)</f>
        <v/>
      </c>
      <c r="S9582" s="7">
        <f>IF($I9582=1,(P9582-MAR1!$B$13)/MAR1!$D$13,(P9582-MAR1!$C$13)/MAR1!$E$13)</f>
        <v/>
      </c>
    </row>
    <row r="9583">
      <c r="A9583" s="5" t="n">
        <v>9582</v>
      </c>
      <c r="B9583" s="5" t="n">
        <v>27</v>
      </c>
      <c r="C9583" s="5" t="n">
        <v>92</v>
      </c>
      <c r="D9583" s="5" t="n">
        <v>4</v>
      </c>
      <c r="E9583" s="5" t="n">
        <v>0</v>
      </c>
      <c r="F9583" s="5" t="n">
        <v>34.1</v>
      </c>
      <c r="G9583" s="5" t="n">
        <v>21.2</v>
      </c>
      <c r="H9583" s="5" t="n">
        <v>17.14</v>
      </c>
      <c r="I9583" s="6">
        <f>IF(E9583&gt;=Markov!$B$3,1,0)</f>
        <v/>
      </c>
      <c r="J9583" s="6">
        <f>I9582</f>
        <v/>
      </c>
      <c r="K9583" s="7">
        <f>MAR1!$B$5+MAR1!$C$5*COS(2*PI()*$C9583/365)+MAR1!$D$5*SIN(2*PI()*$C9583/365)</f>
        <v/>
      </c>
      <c r="L9583" s="7">
        <f>MAR1!$B$6+MAR1!$C$6*COS(2*PI()*$C9583/365)+MAR1!$D$6*SIN(2*PI()*$C9583/365)</f>
        <v/>
      </c>
      <c r="M9583" s="7">
        <f>MAR1!$B$7+MAR1!$C$7*COS(2*PI()*$C9583/365)+MAR1!$D$7*SIN(2*PI()*$C9583/365)</f>
        <v/>
      </c>
      <c r="N9583" s="7">
        <f>F9583-K9583</f>
        <v/>
      </c>
      <c r="O9583" s="7">
        <f>G9583-L9583</f>
        <v/>
      </c>
      <c r="P9583" s="7">
        <f>H9583-M9583</f>
        <v/>
      </c>
      <c r="Q9583" s="7">
        <f>IF($I9583=1,(N9583-MAR1!$B$11)/MAR1!$D$11,(N9583-MAR1!$C$11)/MAR1!$E$11)</f>
        <v/>
      </c>
      <c r="R9583" s="7">
        <f>IF($I9583=1,(O9583-MAR1!$B$12)/MAR1!$D$12,(O9583-MAR1!$C$12)/MAR1!$E$12)</f>
        <v/>
      </c>
      <c r="S9583" s="7">
        <f>IF($I9583=1,(P9583-MAR1!$B$13)/MAR1!$D$13,(P9583-MAR1!$C$13)/MAR1!$E$13)</f>
        <v/>
      </c>
    </row>
    <row r="9584">
      <c r="A9584" s="5" t="n">
        <v>9583</v>
      </c>
      <c r="B9584" s="5" t="n">
        <v>27</v>
      </c>
      <c r="C9584" s="5" t="n">
        <v>93</v>
      </c>
      <c r="D9584" s="5" t="n">
        <v>4</v>
      </c>
      <c r="E9584" s="5" t="n">
        <v>0</v>
      </c>
      <c r="F9584" s="5" t="n">
        <v>35.7</v>
      </c>
      <c r="G9584" s="5" t="n">
        <v>21.7</v>
      </c>
      <c r="H9584" s="5" t="n">
        <v>17.36</v>
      </c>
      <c r="I9584" s="6">
        <f>IF(E9584&gt;=Markov!$B$3,1,0)</f>
        <v/>
      </c>
      <c r="J9584" s="6">
        <f>I9583</f>
        <v/>
      </c>
      <c r="K9584" s="7">
        <f>MAR1!$B$5+MAR1!$C$5*COS(2*PI()*$C9584/365)+MAR1!$D$5*SIN(2*PI()*$C9584/365)</f>
        <v/>
      </c>
      <c r="L9584" s="7">
        <f>MAR1!$B$6+MAR1!$C$6*COS(2*PI()*$C9584/365)+MAR1!$D$6*SIN(2*PI()*$C9584/365)</f>
        <v/>
      </c>
      <c r="M9584" s="7">
        <f>MAR1!$B$7+MAR1!$C$7*COS(2*PI()*$C9584/365)+MAR1!$D$7*SIN(2*PI()*$C9584/365)</f>
        <v/>
      </c>
      <c r="N9584" s="7">
        <f>F9584-K9584</f>
        <v/>
      </c>
      <c r="O9584" s="7">
        <f>G9584-L9584</f>
        <v/>
      </c>
      <c r="P9584" s="7">
        <f>H9584-M9584</f>
        <v/>
      </c>
      <c r="Q9584" s="7">
        <f>IF($I9584=1,(N9584-MAR1!$B$11)/MAR1!$D$11,(N9584-MAR1!$C$11)/MAR1!$E$11)</f>
        <v/>
      </c>
      <c r="R9584" s="7">
        <f>IF($I9584=1,(O9584-MAR1!$B$12)/MAR1!$D$12,(O9584-MAR1!$C$12)/MAR1!$E$12)</f>
        <v/>
      </c>
      <c r="S9584" s="7">
        <f>IF($I9584=1,(P9584-MAR1!$B$13)/MAR1!$D$13,(P9584-MAR1!$C$13)/MAR1!$E$13)</f>
        <v/>
      </c>
    </row>
    <row r="9585">
      <c r="A9585" s="5" t="n">
        <v>9584</v>
      </c>
      <c r="B9585" s="5" t="n">
        <v>27</v>
      </c>
      <c r="C9585" s="5" t="n">
        <v>94</v>
      </c>
      <c r="D9585" s="5" t="n">
        <v>4</v>
      </c>
      <c r="E9585" s="5" t="n">
        <v>0</v>
      </c>
      <c r="F9585" s="5" t="n">
        <v>37.3</v>
      </c>
      <c r="G9585" s="5" t="n">
        <v>21.8</v>
      </c>
      <c r="H9585" s="5" t="n">
        <v>17.42</v>
      </c>
      <c r="I9585" s="6">
        <f>IF(E9585&gt;=Markov!$B$3,1,0)</f>
        <v/>
      </c>
      <c r="J9585" s="6">
        <f>I9584</f>
        <v/>
      </c>
      <c r="K9585" s="7">
        <f>MAR1!$B$5+MAR1!$C$5*COS(2*PI()*$C9585/365)+MAR1!$D$5*SIN(2*PI()*$C9585/365)</f>
        <v/>
      </c>
      <c r="L9585" s="7">
        <f>MAR1!$B$6+MAR1!$C$6*COS(2*PI()*$C9585/365)+MAR1!$D$6*SIN(2*PI()*$C9585/365)</f>
        <v/>
      </c>
      <c r="M9585" s="7">
        <f>MAR1!$B$7+MAR1!$C$7*COS(2*PI()*$C9585/365)+MAR1!$D$7*SIN(2*PI()*$C9585/365)</f>
        <v/>
      </c>
      <c r="N9585" s="7">
        <f>F9585-K9585</f>
        <v/>
      </c>
      <c r="O9585" s="7">
        <f>G9585-L9585</f>
        <v/>
      </c>
      <c r="P9585" s="7">
        <f>H9585-M9585</f>
        <v/>
      </c>
      <c r="Q9585" s="7">
        <f>IF($I9585=1,(N9585-MAR1!$B$11)/MAR1!$D$11,(N9585-MAR1!$C$11)/MAR1!$E$11)</f>
        <v/>
      </c>
      <c r="R9585" s="7">
        <f>IF($I9585=1,(O9585-MAR1!$B$12)/MAR1!$D$12,(O9585-MAR1!$C$12)/MAR1!$E$12)</f>
        <v/>
      </c>
      <c r="S9585" s="7">
        <f>IF($I9585=1,(P9585-MAR1!$B$13)/MAR1!$D$13,(P9585-MAR1!$C$13)/MAR1!$E$13)</f>
        <v/>
      </c>
    </row>
    <row r="9586">
      <c r="A9586" s="5" t="n">
        <v>9585</v>
      </c>
      <c r="B9586" s="5" t="n">
        <v>27</v>
      </c>
      <c r="C9586" s="5" t="n">
        <v>95</v>
      </c>
      <c r="D9586" s="5" t="n">
        <v>4</v>
      </c>
      <c r="E9586" s="5" t="n">
        <v>0</v>
      </c>
      <c r="F9586" s="5" t="n">
        <v>37.5</v>
      </c>
      <c r="G9586" s="5" t="n">
        <v>21.9</v>
      </c>
      <c r="H9586" s="5" t="n">
        <v>17.27</v>
      </c>
      <c r="I9586" s="6">
        <f>IF(E9586&gt;=Markov!$B$3,1,0)</f>
        <v/>
      </c>
      <c r="J9586" s="6">
        <f>I9585</f>
        <v/>
      </c>
      <c r="K9586" s="7">
        <f>MAR1!$B$5+MAR1!$C$5*COS(2*PI()*$C9586/365)+MAR1!$D$5*SIN(2*PI()*$C9586/365)</f>
        <v/>
      </c>
      <c r="L9586" s="7">
        <f>MAR1!$B$6+MAR1!$C$6*COS(2*PI()*$C9586/365)+MAR1!$D$6*SIN(2*PI()*$C9586/365)</f>
        <v/>
      </c>
      <c r="M9586" s="7">
        <f>MAR1!$B$7+MAR1!$C$7*COS(2*PI()*$C9586/365)+MAR1!$D$7*SIN(2*PI()*$C9586/365)</f>
        <v/>
      </c>
      <c r="N9586" s="7">
        <f>F9586-K9586</f>
        <v/>
      </c>
      <c r="O9586" s="7">
        <f>G9586-L9586</f>
        <v/>
      </c>
      <c r="P9586" s="7">
        <f>H9586-M9586</f>
        <v/>
      </c>
      <c r="Q9586" s="7">
        <f>IF($I9586=1,(N9586-MAR1!$B$11)/MAR1!$D$11,(N9586-MAR1!$C$11)/MAR1!$E$11)</f>
        <v/>
      </c>
      <c r="R9586" s="7">
        <f>IF($I9586=1,(O9586-MAR1!$B$12)/MAR1!$D$12,(O9586-MAR1!$C$12)/MAR1!$E$12)</f>
        <v/>
      </c>
      <c r="S9586" s="7">
        <f>IF($I9586=1,(P9586-MAR1!$B$13)/MAR1!$D$13,(P9586-MAR1!$C$13)/MAR1!$E$13)</f>
        <v/>
      </c>
    </row>
    <row r="9587">
      <c r="A9587" s="5" t="n">
        <v>9586</v>
      </c>
      <c r="B9587" s="5" t="n">
        <v>27</v>
      </c>
      <c r="C9587" s="5" t="n">
        <v>96</v>
      </c>
      <c r="D9587" s="5" t="n">
        <v>4</v>
      </c>
      <c r="E9587" s="5" t="n">
        <v>0</v>
      </c>
      <c r="F9587" s="5" t="n">
        <v>36</v>
      </c>
      <c r="G9587" s="5" t="n">
        <v>22.1</v>
      </c>
      <c r="H9587" s="5" t="n">
        <v>22.01</v>
      </c>
      <c r="I9587" s="6">
        <f>IF(E9587&gt;=Markov!$B$3,1,0)</f>
        <v/>
      </c>
      <c r="J9587" s="6">
        <f>I9586</f>
        <v/>
      </c>
      <c r="K9587" s="7">
        <f>MAR1!$B$5+MAR1!$C$5*COS(2*PI()*$C9587/365)+MAR1!$D$5*SIN(2*PI()*$C9587/365)</f>
        <v/>
      </c>
      <c r="L9587" s="7">
        <f>MAR1!$B$6+MAR1!$C$6*COS(2*PI()*$C9587/365)+MAR1!$D$6*SIN(2*PI()*$C9587/365)</f>
        <v/>
      </c>
      <c r="M9587" s="7">
        <f>MAR1!$B$7+MAR1!$C$7*COS(2*PI()*$C9587/365)+MAR1!$D$7*SIN(2*PI()*$C9587/365)</f>
        <v/>
      </c>
      <c r="N9587" s="7">
        <f>F9587-K9587</f>
        <v/>
      </c>
      <c r="O9587" s="7">
        <f>G9587-L9587</f>
        <v/>
      </c>
      <c r="P9587" s="7">
        <f>H9587-M9587</f>
        <v/>
      </c>
      <c r="Q9587" s="7">
        <f>IF($I9587=1,(N9587-MAR1!$B$11)/MAR1!$D$11,(N9587-MAR1!$C$11)/MAR1!$E$11)</f>
        <v/>
      </c>
      <c r="R9587" s="7">
        <f>IF($I9587=1,(O9587-MAR1!$B$12)/MAR1!$D$12,(O9587-MAR1!$C$12)/MAR1!$E$12)</f>
        <v/>
      </c>
      <c r="S9587" s="7">
        <f>IF($I9587=1,(P9587-MAR1!$B$13)/MAR1!$D$13,(P9587-MAR1!$C$13)/MAR1!$E$13)</f>
        <v/>
      </c>
    </row>
    <row r="9588">
      <c r="A9588" s="5" t="n">
        <v>9587</v>
      </c>
      <c r="B9588" s="5" t="n">
        <v>27</v>
      </c>
      <c r="C9588" s="5" t="n">
        <v>97</v>
      </c>
      <c r="D9588" s="5" t="n">
        <v>4</v>
      </c>
      <c r="E9588" s="5" t="n">
        <v>0</v>
      </c>
      <c r="F9588" s="5" t="n">
        <v>40.5</v>
      </c>
      <c r="G9588" s="5" t="n">
        <v>25.4</v>
      </c>
      <c r="H9588" s="5" t="n">
        <v>19.89</v>
      </c>
      <c r="I9588" s="6">
        <f>IF(E9588&gt;=Markov!$B$3,1,0)</f>
        <v/>
      </c>
      <c r="J9588" s="6">
        <f>I9587</f>
        <v/>
      </c>
      <c r="K9588" s="7">
        <f>MAR1!$B$5+MAR1!$C$5*COS(2*PI()*$C9588/365)+MAR1!$D$5*SIN(2*PI()*$C9588/365)</f>
        <v/>
      </c>
      <c r="L9588" s="7">
        <f>MAR1!$B$6+MAR1!$C$6*COS(2*PI()*$C9588/365)+MAR1!$D$6*SIN(2*PI()*$C9588/365)</f>
        <v/>
      </c>
      <c r="M9588" s="7">
        <f>MAR1!$B$7+MAR1!$C$7*COS(2*PI()*$C9588/365)+MAR1!$D$7*SIN(2*PI()*$C9588/365)</f>
        <v/>
      </c>
      <c r="N9588" s="7">
        <f>F9588-K9588</f>
        <v/>
      </c>
      <c r="O9588" s="7">
        <f>G9588-L9588</f>
        <v/>
      </c>
      <c r="P9588" s="7">
        <f>H9588-M9588</f>
        <v/>
      </c>
      <c r="Q9588" s="7">
        <f>IF($I9588=1,(N9588-MAR1!$B$11)/MAR1!$D$11,(N9588-MAR1!$C$11)/MAR1!$E$11)</f>
        <v/>
      </c>
      <c r="R9588" s="7">
        <f>IF($I9588=1,(O9588-MAR1!$B$12)/MAR1!$D$12,(O9588-MAR1!$C$12)/MAR1!$E$12)</f>
        <v/>
      </c>
      <c r="S9588" s="7">
        <f>IF($I9588=1,(P9588-MAR1!$B$13)/MAR1!$D$13,(P9588-MAR1!$C$13)/MAR1!$E$13)</f>
        <v/>
      </c>
    </row>
    <row r="9589">
      <c r="A9589" s="5" t="n">
        <v>9588</v>
      </c>
      <c r="B9589" s="5" t="n">
        <v>27</v>
      </c>
      <c r="C9589" s="5" t="n">
        <v>98</v>
      </c>
      <c r="D9589" s="5" t="n">
        <v>4</v>
      </c>
      <c r="E9589" s="5" t="n">
        <v>0</v>
      </c>
      <c r="F9589" s="5" t="n">
        <v>36.9</v>
      </c>
      <c r="G9589" s="5" t="n">
        <v>23.3</v>
      </c>
      <c r="H9589" s="5" t="n">
        <v>19.14</v>
      </c>
      <c r="I9589" s="6">
        <f>IF(E9589&gt;=Markov!$B$3,1,0)</f>
        <v/>
      </c>
      <c r="J9589" s="6">
        <f>I9588</f>
        <v/>
      </c>
      <c r="K9589" s="7">
        <f>MAR1!$B$5+MAR1!$C$5*COS(2*PI()*$C9589/365)+MAR1!$D$5*SIN(2*PI()*$C9589/365)</f>
        <v/>
      </c>
      <c r="L9589" s="7">
        <f>MAR1!$B$6+MAR1!$C$6*COS(2*PI()*$C9589/365)+MAR1!$D$6*SIN(2*PI()*$C9589/365)</f>
        <v/>
      </c>
      <c r="M9589" s="7">
        <f>MAR1!$B$7+MAR1!$C$7*COS(2*PI()*$C9589/365)+MAR1!$D$7*SIN(2*PI()*$C9589/365)</f>
        <v/>
      </c>
      <c r="N9589" s="7">
        <f>F9589-K9589</f>
        <v/>
      </c>
      <c r="O9589" s="7">
        <f>G9589-L9589</f>
        <v/>
      </c>
      <c r="P9589" s="7">
        <f>H9589-M9589</f>
        <v/>
      </c>
      <c r="Q9589" s="7">
        <f>IF($I9589=1,(N9589-MAR1!$B$11)/MAR1!$D$11,(N9589-MAR1!$C$11)/MAR1!$E$11)</f>
        <v/>
      </c>
      <c r="R9589" s="7">
        <f>IF($I9589=1,(O9589-MAR1!$B$12)/MAR1!$D$12,(O9589-MAR1!$C$12)/MAR1!$E$12)</f>
        <v/>
      </c>
      <c r="S9589" s="7">
        <f>IF($I9589=1,(P9589-MAR1!$B$13)/MAR1!$D$13,(P9589-MAR1!$C$13)/MAR1!$E$13)</f>
        <v/>
      </c>
    </row>
    <row r="9590">
      <c r="A9590" s="5" t="n">
        <v>9589</v>
      </c>
      <c r="B9590" s="5" t="n">
        <v>27</v>
      </c>
      <c r="C9590" s="5" t="n">
        <v>99</v>
      </c>
      <c r="D9590" s="5" t="n">
        <v>4</v>
      </c>
      <c r="E9590" s="5" t="n">
        <v>0</v>
      </c>
      <c r="F9590" s="5" t="n">
        <v>36.1</v>
      </c>
      <c r="G9590" s="5" t="n">
        <v>23</v>
      </c>
      <c r="H9590" s="5" t="n">
        <v>23.44</v>
      </c>
      <c r="I9590" s="6">
        <f>IF(E9590&gt;=Markov!$B$3,1,0)</f>
        <v/>
      </c>
      <c r="J9590" s="6">
        <f>I9589</f>
        <v/>
      </c>
      <c r="K9590" s="7">
        <f>MAR1!$B$5+MAR1!$C$5*COS(2*PI()*$C9590/365)+MAR1!$D$5*SIN(2*PI()*$C9590/365)</f>
        <v/>
      </c>
      <c r="L9590" s="7">
        <f>MAR1!$B$6+MAR1!$C$6*COS(2*PI()*$C9590/365)+MAR1!$D$6*SIN(2*PI()*$C9590/365)</f>
        <v/>
      </c>
      <c r="M9590" s="7">
        <f>MAR1!$B$7+MAR1!$C$7*COS(2*PI()*$C9590/365)+MAR1!$D$7*SIN(2*PI()*$C9590/365)</f>
        <v/>
      </c>
      <c r="N9590" s="7">
        <f>F9590-K9590</f>
        <v/>
      </c>
      <c r="O9590" s="7">
        <f>G9590-L9590</f>
        <v/>
      </c>
      <c r="P9590" s="7">
        <f>H9590-M9590</f>
        <v/>
      </c>
      <c r="Q9590" s="7">
        <f>IF($I9590=1,(N9590-MAR1!$B$11)/MAR1!$D$11,(N9590-MAR1!$C$11)/MAR1!$E$11)</f>
        <v/>
      </c>
      <c r="R9590" s="7">
        <f>IF($I9590=1,(O9590-MAR1!$B$12)/MAR1!$D$12,(O9590-MAR1!$C$12)/MAR1!$E$12)</f>
        <v/>
      </c>
      <c r="S9590" s="7">
        <f>IF($I9590=1,(P9590-MAR1!$B$13)/MAR1!$D$13,(P9590-MAR1!$C$13)/MAR1!$E$13)</f>
        <v/>
      </c>
    </row>
    <row r="9591">
      <c r="A9591" s="5" t="n">
        <v>9590</v>
      </c>
      <c r="B9591" s="5" t="n">
        <v>27</v>
      </c>
      <c r="C9591" s="5" t="n">
        <v>100</v>
      </c>
      <c r="D9591" s="5" t="n">
        <v>4</v>
      </c>
      <c r="E9591" s="5" t="n">
        <v>0</v>
      </c>
      <c r="F9591" s="5" t="n">
        <v>35.7</v>
      </c>
      <c r="G9591" s="5" t="n">
        <v>20.7</v>
      </c>
      <c r="H9591" s="5" t="n">
        <v>19.6</v>
      </c>
      <c r="I9591" s="6">
        <f>IF(E9591&gt;=Markov!$B$3,1,0)</f>
        <v/>
      </c>
      <c r="J9591" s="6">
        <f>I9590</f>
        <v/>
      </c>
      <c r="K9591" s="7">
        <f>MAR1!$B$5+MAR1!$C$5*COS(2*PI()*$C9591/365)+MAR1!$D$5*SIN(2*PI()*$C9591/365)</f>
        <v/>
      </c>
      <c r="L9591" s="7">
        <f>MAR1!$B$6+MAR1!$C$6*COS(2*PI()*$C9591/365)+MAR1!$D$6*SIN(2*PI()*$C9591/365)</f>
        <v/>
      </c>
      <c r="M9591" s="7">
        <f>MAR1!$B$7+MAR1!$C$7*COS(2*PI()*$C9591/365)+MAR1!$D$7*SIN(2*PI()*$C9591/365)</f>
        <v/>
      </c>
      <c r="N9591" s="7">
        <f>F9591-K9591</f>
        <v/>
      </c>
      <c r="O9591" s="7">
        <f>G9591-L9591</f>
        <v/>
      </c>
      <c r="P9591" s="7">
        <f>H9591-M9591</f>
        <v/>
      </c>
      <c r="Q9591" s="7">
        <f>IF($I9591=1,(N9591-MAR1!$B$11)/MAR1!$D$11,(N9591-MAR1!$C$11)/MAR1!$E$11)</f>
        <v/>
      </c>
      <c r="R9591" s="7">
        <f>IF($I9591=1,(O9591-MAR1!$B$12)/MAR1!$D$12,(O9591-MAR1!$C$12)/MAR1!$E$12)</f>
        <v/>
      </c>
      <c r="S9591" s="7">
        <f>IF($I9591=1,(P9591-MAR1!$B$13)/MAR1!$D$13,(P9591-MAR1!$C$13)/MAR1!$E$13)</f>
        <v/>
      </c>
    </row>
    <row r="9592">
      <c r="A9592" s="5" t="n">
        <v>9591</v>
      </c>
      <c r="B9592" s="5" t="n">
        <v>27</v>
      </c>
      <c r="C9592" s="5" t="n">
        <v>101</v>
      </c>
      <c r="D9592" s="5" t="n">
        <v>4</v>
      </c>
      <c r="E9592" s="5" t="n">
        <v>0</v>
      </c>
      <c r="F9592" s="5" t="n">
        <v>37.4</v>
      </c>
      <c r="G9592" s="5" t="n">
        <v>25.2</v>
      </c>
      <c r="H9592" s="5" t="n">
        <v>22.69</v>
      </c>
      <c r="I9592" s="6">
        <f>IF(E9592&gt;=Markov!$B$3,1,0)</f>
        <v/>
      </c>
      <c r="J9592" s="6">
        <f>I9591</f>
        <v/>
      </c>
      <c r="K9592" s="7">
        <f>MAR1!$B$5+MAR1!$C$5*COS(2*PI()*$C9592/365)+MAR1!$D$5*SIN(2*PI()*$C9592/365)</f>
        <v/>
      </c>
      <c r="L9592" s="7">
        <f>MAR1!$B$6+MAR1!$C$6*COS(2*PI()*$C9592/365)+MAR1!$D$6*SIN(2*PI()*$C9592/365)</f>
        <v/>
      </c>
      <c r="M9592" s="7">
        <f>MAR1!$B$7+MAR1!$C$7*COS(2*PI()*$C9592/365)+MAR1!$D$7*SIN(2*PI()*$C9592/365)</f>
        <v/>
      </c>
      <c r="N9592" s="7">
        <f>F9592-K9592</f>
        <v/>
      </c>
      <c r="O9592" s="7">
        <f>G9592-L9592</f>
        <v/>
      </c>
      <c r="P9592" s="7">
        <f>H9592-M9592</f>
        <v/>
      </c>
      <c r="Q9592" s="7">
        <f>IF($I9592=1,(N9592-MAR1!$B$11)/MAR1!$D$11,(N9592-MAR1!$C$11)/MAR1!$E$11)</f>
        <v/>
      </c>
      <c r="R9592" s="7">
        <f>IF($I9592=1,(O9592-MAR1!$B$12)/MAR1!$D$12,(O9592-MAR1!$C$12)/MAR1!$E$12)</f>
        <v/>
      </c>
      <c r="S9592" s="7">
        <f>IF($I9592=1,(P9592-MAR1!$B$13)/MAR1!$D$13,(P9592-MAR1!$C$13)/MAR1!$E$13)</f>
        <v/>
      </c>
    </row>
    <row r="9593">
      <c r="A9593" s="5" t="n">
        <v>9592</v>
      </c>
      <c r="B9593" s="5" t="n">
        <v>27</v>
      </c>
      <c r="C9593" s="5" t="n">
        <v>102</v>
      </c>
      <c r="D9593" s="5" t="n">
        <v>4</v>
      </c>
      <c r="E9593" s="5" t="n">
        <v>7.9</v>
      </c>
      <c r="F9593" s="5" t="n">
        <v>34.8</v>
      </c>
      <c r="G9593" s="5" t="n">
        <v>23.4</v>
      </c>
      <c r="H9593" s="5" t="n">
        <v>14.56</v>
      </c>
      <c r="I9593" s="6">
        <f>IF(E9593&gt;=Markov!$B$3,1,0)</f>
        <v/>
      </c>
      <c r="J9593" s="6">
        <f>I9592</f>
        <v/>
      </c>
      <c r="K9593" s="7">
        <f>MAR1!$B$5+MAR1!$C$5*COS(2*PI()*$C9593/365)+MAR1!$D$5*SIN(2*PI()*$C9593/365)</f>
        <v/>
      </c>
      <c r="L9593" s="7">
        <f>MAR1!$B$6+MAR1!$C$6*COS(2*PI()*$C9593/365)+MAR1!$D$6*SIN(2*PI()*$C9593/365)</f>
        <v/>
      </c>
      <c r="M9593" s="7">
        <f>MAR1!$B$7+MAR1!$C$7*COS(2*PI()*$C9593/365)+MAR1!$D$7*SIN(2*PI()*$C9593/365)</f>
        <v/>
      </c>
      <c r="N9593" s="7">
        <f>F9593-K9593</f>
        <v/>
      </c>
      <c r="O9593" s="7">
        <f>G9593-L9593</f>
        <v/>
      </c>
      <c r="P9593" s="7">
        <f>H9593-M9593</f>
        <v/>
      </c>
      <c r="Q9593" s="7">
        <f>IF($I9593=1,(N9593-MAR1!$B$11)/MAR1!$D$11,(N9593-MAR1!$C$11)/MAR1!$E$11)</f>
        <v/>
      </c>
      <c r="R9593" s="7">
        <f>IF($I9593=1,(O9593-MAR1!$B$12)/MAR1!$D$12,(O9593-MAR1!$C$12)/MAR1!$E$12)</f>
        <v/>
      </c>
      <c r="S9593" s="7">
        <f>IF($I9593=1,(P9593-MAR1!$B$13)/MAR1!$D$13,(P9593-MAR1!$C$13)/MAR1!$E$13)</f>
        <v/>
      </c>
    </row>
    <row r="9594">
      <c r="A9594" s="5" t="n">
        <v>9593</v>
      </c>
      <c r="B9594" s="5" t="n">
        <v>27</v>
      </c>
      <c r="C9594" s="5" t="n">
        <v>103</v>
      </c>
      <c r="D9594" s="5" t="n">
        <v>4</v>
      </c>
      <c r="E9594" s="5" t="n">
        <v>0</v>
      </c>
      <c r="F9594" s="5" t="n">
        <v>38.8</v>
      </c>
      <c r="G9594" s="5" t="n">
        <v>23.7</v>
      </c>
      <c r="H9594" s="5" t="n">
        <v>21.18</v>
      </c>
      <c r="I9594" s="6">
        <f>IF(E9594&gt;=Markov!$B$3,1,0)</f>
        <v/>
      </c>
      <c r="J9594" s="6">
        <f>I9593</f>
        <v/>
      </c>
      <c r="K9594" s="7">
        <f>MAR1!$B$5+MAR1!$C$5*COS(2*PI()*$C9594/365)+MAR1!$D$5*SIN(2*PI()*$C9594/365)</f>
        <v/>
      </c>
      <c r="L9594" s="7">
        <f>MAR1!$B$6+MAR1!$C$6*COS(2*PI()*$C9594/365)+MAR1!$D$6*SIN(2*PI()*$C9594/365)</f>
        <v/>
      </c>
      <c r="M9594" s="7">
        <f>MAR1!$B$7+MAR1!$C$7*COS(2*PI()*$C9594/365)+MAR1!$D$7*SIN(2*PI()*$C9594/365)</f>
        <v/>
      </c>
      <c r="N9594" s="7">
        <f>F9594-K9594</f>
        <v/>
      </c>
      <c r="O9594" s="7">
        <f>G9594-L9594</f>
        <v/>
      </c>
      <c r="P9594" s="7">
        <f>H9594-M9594</f>
        <v/>
      </c>
      <c r="Q9594" s="7">
        <f>IF($I9594=1,(N9594-MAR1!$B$11)/MAR1!$D$11,(N9594-MAR1!$C$11)/MAR1!$E$11)</f>
        <v/>
      </c>
      <c r="R9594" s="7">
        <f>IF($I9594=1,(O9594-MAR1!$B$12)/MAR1!$D$12,(O9594-MAR1!$C$12)/MAR1!$E$12)</f>
        <v/>
      </c>
      <c r="S9594" s="7">
        <f>IF($I9594=1,(P9594-MAR1!$B$13)/MAR1!$D$13,(P9594-MAR1!$C$13)/MAR1!$E$13)</f>
        <v/>
      </c>
    </row>
    <row r="9595">
      <c r="A9595" s="5" t="n">
        <v>9594</v>
      </c>
      <c r="B9595" s="5" t="n">
        <v>27</v>
      </c>
      <c r="C9595" s="5" t="n">
        <v>104</v>
      </c>
      <c r="D9595" s="5" t="n">
        <v>4</v>
      </c>
      <c r="E9595" s="5" t="n">
        <v>0</v>
      </c>
      <c r="F9595" s="5" t="n">
        <v>39.3</v>
      </c>
      <c r="G9595" s="5" t="n">
        <v>25.6</v>
      </c>
      <c r="H9595" s="5" t="n">
        <v>22.08</v>
      </c>
      <c r="I9595" s="6">
        <f>IF(E9595&gt;=Markov!$B$3,1,0)</f>
        <v/>
      </c>
      <c r="J9595" s="6">
        <f>I9594</f>
        <v/>
      </c>
      <c r="K9595" s="7">
        <f>MAR1!$B$5+MAR1!$C$5*COS(2*PI()*$C9595/365)+MAR1!$D$5*SIN(2*PI()*$C9595/365)</f>
        <v/>
      </c>
      <c r="L9595" s="7">
        <f>MAR1!$B$6+MAR1!$C$6*COS(2*PI()*$C9595/365)+MAR1!$D$6*SIN(2*PI()*$C9595/365)</f>
        <v/>
      </c>
      <c r="M9595" s="7">
        <f>MAR1!$B$7+MAR1!$C$7*COS(2*PI()*$C9595/365)+MAR1!$D$7*SIN(2*PI()*$C9595/365)</f>
        <v/>
      </c>
      <c r="N9595" s="7">
        <f>F9595-K9595</f>
        <v/>
      </c>
      <c r="O9595" s="7">
        <f>G9595-L9595</f>
        <v/>
      </c>
      <c r="P9595" s="7">
        <f>H9595-M9595</f>
        <v/>
      </c>
      <c r="Q9595" s="7">
        <f>IF($I9595=1,(N9595-MAR1!$B$11)/MAR1!$D$11,(N9595-MAR1!$C$11)/MAR1!$E$11)</f>
        <v/>
      </c>
      <c r="R9595" s="7">
        <f>IF($I9595=1,(O9595-MAR1!$B$12)/MAR1!$D$12,(O9595-MAR1!$C$12)/MAR1!$E$12)</f>
        <v/>
      </c>
      <c r="S9595" s="7">
        <f>IF($I9595=1,(P9595-MAR1!$B$13)/MAR1!$D$13,(P9595-MAR1!$C$13)/MAR1!$E$13)</f>
        <v/>
      </c>
    </row>
    <row r="9596">
      <c r="A9596" s="5" t="n">
        <v>9595</v>
      </c>
      <c r="B9596" s="5" t="n">
        <v>27</v>
      </c>
      <c r="C9596" s="5" t="n">
        <v>105</v>
      </c>
      <c r="D9596" s="5" t="n">
        <v>4</v>
      </c>
      <c r="E9596" s="5" t="n">
        <v>0</v>
      </c>
      <c r="F9596" s="5" t="n">
        <v>39.6</v>
      </c>
      <c r="G9596" s="5" t="n">
        <v>27.5</v>
      </c>
      <c r="H9596" s="5" t="n">
        <v>22.56</v>
      </c>
      <c r="I9596" s="6">
        <f>IF(E9596&gt;=Markov!$B$3,1,0)</f>
        <v/>
      </c>
      <c r="J9596" s="6">
        <f>I9595</f>
        <v/>
      </c>
      <c r="K9596" s="7">
        <f>MAR1!$B$5+MAR1!$C$5*COS(2*PI()*$C9596/365)+MAR1!$D$5*SIN(2*PI()*$C9596/365)</f>
        <v/>
      </c>
      <c r="L9596" s="7">
        <f>MAR1!$B$6+MAR1!$C$6*COS(2*PI()*$C9596/365)+MAR1!$D$6*SIN(2*PI()*$C9596/365)</f>
        <v/>
      </c>
      <c r="M9596" s="7">
        <f>MAR1!$B$7+MAR1!$C$7*COS(2*PI()*$C9596/365)+MAR1!$D$7*SIN(2*PI()*$C9596/365)</f>
        <v/>
      </c>
      <c r="N9596" s="7">
        <f>F9596-K9596</f>
        <v/>
      </c>
      <c r="O9596" s="7">
        <f>G9596-L9596</f>
        <v/>
      </c>
      <c r="P9596" s="7">
        <f>H9596-M9596</f>
        <v/>
      </c>
      <c r="Q9596" s="7">
        <f>IF($I9596=1,(N9596-MAR1!$B$11)/MAR1!$D$11,(N9596-MAR1!$C$11)/MAR1!$E$11)</f>
        <v/>
      </c>
      <c r="R9596" s="7">
        <f>IF($I9596=1,(O9596-MAR1!$B$12)/MAR1!$D$12,(O9596-MAR1!$C$12)/MAR1!$E$12)</f>
        <v/>
      </c>
      <c r="S9596" s="7">
        <f>IF($I9596=1,(P9596-MAR1!$B$13)/MAR1!$D$13,(P9596-MAR1!$C$13)/MAR1!$E$13)</f>
        <v/>
      </c>
    </row>
    <row r="9597">
      <c r="A9597" s="5" t="n">
        <v>9596</v>
      </c>
      <c r="B9597" s="5" t="n">
        <v>27</v>
      </c>
      <c r="C9597" s="5" t="n">
        <v>106</v>
      </c>
      <c r="D9597" s="5" t="n">
        <v>4</v>
      </c>
      <c r="E9597" s="5" t="n">
        <v>0</v>
      </c>
      <c r="F9597" s="5" t="n">
        <v>37.9</v>
      </c>
      <c r="G9597" s="5" t="n">
        <v>27.1</v>
      </c>
      <c r="H9597" s="5" t="n">
        <v>24.41</v>
      </c>
      <c r="I9597" s="6">
        <f>IF(E9597&gt;=Markov!$B$3,1,0)</f>
        <v/>
      </c>
      <c r="J9597" s="6">
        <f>I9596</f>
        <v/>
      </c>
      <c r="K9597" s="7">
        <f>MAR1!$B$5+MAR1!$C$5*COS(2*PI()*$C9597/365)+MAR1!$D$5*SIN(2*PI()*$C9597/365)</f>
        <v/>
      </c>
      <c r="L9597" s="7">
        <f>MAR1!$B$6+MAR1!$C$6*COS(2*PI()*$C9597/365)+MAR1!$D$6*SIN(2*PI()*$C9597/365)</f>
        <v/>
      </c>
      <c r="M9597" s="7">
        <f>MAR1!$B$7+MAR1!$C$7*COS(2*PI()*$C9597/365)+MAR1!$D$7*SIN(2*PI()*$C9597/365)</f>
        <v/>
      </c>
      <c r="N9597" s="7">
        <f>F9597-K9597</f>
        <v/>
      </c>
      <c r="O9597" s="7">
        <f>G9597-L9597</f>
        <v/>
      </c>
      <c r="P9597" s="7">
        <f>H9597-M9597</f>
        <v/>
      </c>
      <c r="Q9597" s="7">
        <f>IF($I9597=1,(N9597-MAR1!$B$11)/MAR1!$D$11,(N9597-MAR1!$C$11)/MAR1!$E$11)</f>
        <v/>
      </c>
      <c r="R9597" s="7">
        <f>IF($I9597=1,(O9597-MAR1!$B$12)/MAR1!$D$12,(O9597-MAR1!$C$12)/MAR1!$E$12)</f>
        <v/>
      </c>
      <c r="S9597" s="7">
        <f>IF($I9597=1,(P9597-MAR1!$B$13)/MAR1!$D$13,(P9597-MAR1!$C$13)/MAR1!$E$13)</f>
        <v/>
      </c>
    </row>
    <row r="9598">
      <c r="A9598" s="5" t="n">
        <v>9597</v>
      </c>
      <c r="B9598" s="5" t="n">
        <v>27</v>
      </c>
      <c r="C9598" s="5" t="n">
        <v>107</v>
      </c>
      <c r="D9598" s="5" t="n">
        <v>4</v>
      </c>
      <c r="E9598" s="5" t="n">
        <v>0</v>
      </c>
      <c r="F9598" s="5" t="n">
        <v>37.9</v>
      </c>
      <c r="G9598" s="5" t="n">
        <v>27.1</v>
      </c>
      <c r="H9598" s="5" t="n">
        <v>22.94</v>
      </c>
      <c r="I9598" s="6">
        <f>IF(E9598&gt;=Markov!$B$3,1,0)</f>
        <v/>
      </c>
      <c r="J9598" s="6">
        <f>I9597</f>
        <v/>
      </c>
      <c r="K9598" s="7">
        <f>MAR1!$B$5+MAR1!$C$5*COS(2*PI()*$C9598/365)+MAR1!$D$5*SIN(2*PI()*$C9598/365)</f>
        <v/>
      </c>
      <c r="L9598" s="7">
        <f>MAR1!$B$6+MAR1!$C$6*COS(2*PI()*$C9598/365)+MAR1!$D$6*SIN(2*PI()*$C9598/365)</f>
        <v/>
      </c>
      <c r="M9598" s="7">
        <f>MAR1!$B$7+MAR1!$C$7*COS(2*PI()*$C9598/365)+MAR1!$D$7*SIN(2*PI()*$C9598/365)</f>
        <v/>
      </c>
      <c r="N9598" s="7">
        <f>F9598-K9598</f>
        <v/>
      </c>
      <c r="O9598" s="7">
        <f>G9598-L9598</f>
        <v/>
      </c>
      <c r="P9598" s="7">
        <f>H9598-M9598</f>
        <v/>
      </c>
      <c r="Q9598" s="7">
        <f>IF($I9598=1,(N9598-MAR1!$B$11)/MAR1!$D$11,(N9598-MAR1!$C$11)/MAR1!$E$11)</f>
        <v/>
      </c>
      <c r="R9598" s="7">
        <f>IF($I9598=1,(O9598-MAR1!$B$12)/MAR1!$D$12,(O9598-MAR1!$C$12)/MAR1!$E$12)</f>
        <v/>
      </c>
      <c r="S9598" s="7">
        <f>IF($I9598=1,(P9598-MAR1!$B$13)/MAR1!$D$13,(P9598-MAR1!$C$13)/MAR1!$E$13)</f>
        <v/>
      </c>
    </row>
    <row r="9599">
      <c r="A9599" s="5" t="n">
        <v>9598</v>
      </c>
      <c r="B9599" s="5" t="n">
        <v>27</v>
      </c>
      <c r="C9599" s="5" t="n">
        <v>108</v>
      </c>
      <c r="D9599" s="5" t="n">
        <v>4</v>
      </c>
      <c r="E9599" s="5" t="n">
        <v>0</v>
      </c>
      <c r="F9599" s="5" t="n">
        <v>38.1</v>
      </c>
      <c r="G9599" s="5" t="n">
        <v>26.1</v>
      </c>
      <c r="H9599" s="5" t="n">
        <v>20.68</v>
      </c>
      <c r="I9599" s="6">
        <f>IF(E9599&gt;=Markov!$B$3,1,0)</f>
        <v/>
      </c>
      <c r="J9599" s="6">
        <f>I9598</f>
        <v/>
      </c>
      <c r="K9599" s="7">
        <f>MAR1!$B$5+MAR1!$C$5*COS(2*PI()*$C9599/365)+MAR1!$D$5*SIN(2*PI()*$C9599/365)</f>
        <v/>
      </c>
      <c r="L9599" s="7">
        <f>MAR1!$B$6+MAR1!$C$6*COS(2*PI()*$C9599/365)+MAR1!$D$6*SIN(2*PI()*$C9599/365)</f>
        <v/>
      </c>
      <c r="M9599" s="7">
        <f>MAR1!$B$7+MAR1!$C$7*COS(2*PI()*$C9599/365)+MAR1!$D$7*SIN(2*PI()*$C9599/365)</f>
        <v/>
      </c>
      <c r="N9599" s="7">
        <f>F9599-K9599</f>
        <v/>
      </c>
      <c r="O9599" s="7">
        <f>G9599-L9599</f>
        <v/>
      </c>
      <c r="P9599" s="7">
        <f>H9599-M9599</f>
        <v/>
      </c>
      <c r="Q9599" s="7">
        <f>IF($I9599=1,(N9599-MAR1!$B$11)/MAR1!$D$11,(N9599-MAR1!$C$11)/MAR1!$E$11)</f>
        <v/>
      </c>
      <c r="R9599" s="7">
        <f>IF($I9599=1,(O9599-MAR1!$B$12)/MAR1!$D$12,(O9599-MAR1!$C$12)/MAR1!$E$12)</f>
        <v/>
      </c>
      <c r="S9599" s="7">
        <f>IF($I9599=1,(P9599-MAR1!$B$13)/MAR1!$D$13,(P9599-MAR1!$C$13)/MAR1!$E$13)</f>
        <v/>
      </c>
    </row>
    <row r="9600">
      <c r="A9600" s="5" t="n">
        <v>9599</v>
      </c>
      <c r="B9600" s="5" t="n">
        <v>27</v>
      </c>
      <c r="C9600" s="5" t="n">
        <v>109</v>
      </c>
      <c r="D9600" s="5" t="n">
        <v>4</v>
      </c>
      <c r="E9600" s="5" t="n">
        <v>0</v>
      </c>
      <c r="F9600" s="5" t="n">
        <v>35.7</v>
      </c>
      <c r="G9600" s="5" t="n">
        <v>25.3</v>
      </c>
      <c r="H9600" s="5" t="n">
        <v>20.19</v>
      </c>
      <c r="I9600" s="6">
        <f>IF(E9600&gt;=Markov!$B$3,1,0)</f>
        <v/>
      </c>
      <c r="J9600" s="6">
        <f>I9599</f>
        <v/>
      </c>
      <c r="K9600" s="7">
        <f>MAR1!$B$5+MAR1!$C$5*COS(2*PI()*$C9600/365)+MAR1!$D$5*SIN(2*PI()*$C9600/365)</f>
        <v/>
      </c>
      <c r="L9600" s="7">
        <f>MAR1!$B$6+MAR1!$C$6*COS(2*PI()*$C9600/365)+MAR1!$D$6*SIN(2*PI()*$C9600/365)</f>
        <v/>
      </c>
      <c r="M9600" s="7">
        <f>MAR1!$B$7+MAR1!$C$7*COS(2*PI()*$C9600/365)+MAR1!$D$7*SIN(2*PI()*$C9600/365)</f>
        <v/>
      </c>
      <c r="N9600" s="7">
        <f>F9600-K9600</f>
        <v/>
      </c>
      <c r="O9600" s="7">
        <f>G9600-L9600</f>
        <v/>
      </c>
      <c r="P9600" s="7">
        <f>H9600-M9600</f>
        <v/>
      </c>
      <c r="Q9600" s="7">
        <f>IF($I9600=1,(N9600-MAR1!$B$11)/MAR1!$D$11,(N9600-MAR1!$C$11)/MAR1!$E$11)</f>
        <v/>
      </c>
      <c r="R9600" s="7">
        <f>IF($I9600=1,(O9600-MAR1!$B$12)/MAR1!$D$12,(O9600-MAR1!$C$12)/MAR1!$E$12)</f>
        <v/>
      </c>
      <c r="S9600" s="7">
        <f>IF($I9600=1,(P9600-MAR1!$B$13)/MAR1!$D$13,(P9600-MAR1!$C$13)/MAR1!$E$13)</f>
        <v/>
      </c>
    </row>
    <row r="9601">
      <c r="A9601" s="5" t="n">
        <v>9600</v>
      </c>
      <c r="B9601" s="5" t="n">
        <v>27</v>
      </c>
      <c r="C9601" s="5" t="n">
        <v>110</v>
      </c>
      <c r="D9601" s="5" t="n">
        <v>4</v>
      </c>
      <c r="E9601" s="5" t="n">
        <v>0</v>
      </c>
      <c r="F9601" s="5" t="n">
        <v>35.9</v>
      </c>
      <c r="G9601" s="5" t="n">
        <v>25.3</v>
      </c>
      <c r="H9601" s="5" t="n">
        <v>16.98</v>
      </c>
      <c r="I9601" s="6">
        <f>IF(E9601&gt;=Markov!$B$3,1,0)</f>
        <v/>
      </c>
      <c r="J9601" s="6">
        <f>I9600</f>
        <v/>
      </c>
      <c r="K9601" s="7">
        <f>MAR1!$B$5+MAR1!$C$5*COS(2*PI()*$C9601/365)+MAR1!$D$5*SIN(2*PI()*$C9601/365)</f>
        <v/>
      </c>
      <c r="L9601" s="7">
        <f>MAR1!$B$6+MAR1!$C$6*COS(2*PI()*$C9601/365)+MAR1!$D$6*SIN(2*PI()*$C9601/365)</f>
        <v/>
      </c>
      <c r="M9601" s="7">
        <f>MAR1!$B$7+MAR1!$C$7*COS(2*PI()*$C9601/365)+MAR1!$D$7*SIN(2*PI()*$C9601/365)</f>
        <v/>
      </c>
      <c r="N9601" s="7">
        <f>F9601-K9601</f>
        <v/>
      </c>
      <c r="O9601" s="7">
        <f>G9601-L9601</f>
        <v/>
      </c>
      <c r="P9601" s="7">
        <f>H9601-M9601</f>
        <v/>
      </c>
      <c r="Q9601" s="7">
        <f>IF($I9601=1,(N9601-MAR1!$B$11)/MAR1!$D$11,(N9601-MAR1!$C$11)/MAR1!$E$11)</f>
        <v/>
      </c>
      <c r="R9601" s="7">
        <f>IF($I9601=1,(O9601-MAR1!$B$12)/MAR1!$D$12,(O9601-MAR1!$C$12)/MAR1!$E$12)</f>
        <v/>
      </c>
      <c r="S9601" s="7">
        <f>IF($I9601=1,(P9601-MAR1!$B$13)/MAR1!$D$13,(P9601-MAR1!$C$13)/MAR1!$E$13)</f>
        <v/>
      </c>
    </row>
    <row r="9602">
      <c r="A9602" s="5" t="n">
        <v>9601</v>
      </c>
      <c r="B9602" s="5" t="n">
        <v>27</v>
      </c>
      <c r="C9602" s="5" t="n">
        <v>111</v>
      </c>
      <c r="D9602" s="5" t="n">
        <v>4</v>
      </c>
      <c r="E9602" s="5" t="n">
        <v>21.7</v>
      </c>
      <c r="F9602" s="5" t="n">
        <v>34.8</v>
      </c>
      <c r="G9602" s="5" t="n">
        <v>23.3</v>
      </c>
      <c r="H9602" s="5" t="n">
        <v>15.31</v>
      </c>
      <c r="I9602" s="6">
        <f>IF(E9602&gt;=Markov!$B$3,1,0)</f>
        <v/>
      </c>
      <c r="J9602" s="6">
        <f>I9601</f>
        <v/>
      </c>
      <c r="K9602" s="7">
        <f>MAR1!$B$5+MAR1!$C$5*COS(2*PI()*$C9602/365)+MAR1!$D$5*SIN(2*PI()*$C9602/365)</f>
        <v/>
      </c>
      <c r="L9602" s="7">
        <f>MAR1!$B$6+MAR1!$C$6*COS(2*PI()*$C9602/365)+MAR1!$D$6*SIN(2*PI()*$C9602/365)</f>
        <v/>
      </c>
      <c r="M9602" s="7">
        <f>MAR1!$B$7+MAR1!$C$7*COS(2*PI()*$C9602/365)+MAR1!$D$7*SIN(2*PI()*$C9602/365)</f>
        <v/>
      </c>
      <c r="N9602" s="7">
        <f>F9602-K9602</f>
        <v/>
      </c>
      <c r="O9602" s="7">
        <f>G9602-L9602</f>
        <v/>
      </c>
      <c r="P9602" s="7">
        <f>H9602-M9602</f>
        <v/>
      </c>
      <c r="Q9602" s="7">
        <f>IF($I9602=1,(N9602-MAR1!$B$11)/MAR1!$D$11,(N9602-MAR1!$C$11)/MAR1!$E$11)</f>
        <v/>
      </c>
      <c r="R9602" s="7">
        <f>IF($I9602=1,(O9602-MAR1!$B$12)/MAR1!$D$12,(O9602-MAR1!$C$12)/MAR1!$E$12)</f>
        <v/>
      </c>
      <c r="S9602" s="7">
        <f>IF($I9602=1,(P9602-MAR1!$B$13)/MAR1!$D$13,(P9602-MAR1!$C$13)/MAR1!$E$13)</f>
        <v/>
      </c>
    </row>
    <row r="9603">
      <c r="A9603" s="5" t="n">
        <v>9602</v>
      </c>
      <c r="B9603" s="5" t="n">
        <v>27</v>
      </c>
      <c r="C9603" s="5" t="n">
        <v>112</v>
      </c>
      <c r="D9603" s="5" t="n">
        <v>4</v>
      </c>
      <c r="E9603" s="5" t="n">
        <v>0</v>
      </c>
      <c r="F9603" s="5" t="n">
        <v>37.5</v>
      </c>
      <c r="G9603" s="5" t="n">
        <v>24.4</v>
      </c>
      <c r="H9603" s="5" t="n">
        <v>21.98</v>
      </c>
      <c r="I9603" s="6">
        <f>IF(E9603&gt;=Markov!$B$3,1,0)</f>
        <v/>
      </c>
      <c r="J9603" s="6">
        <f>I9602</f>
        <v/>
      </c>
      <c r="K9603" s="7">
        <f>MAR1!$B$5+MAR1!$C$5*COS(2*PI()*$C9603/365)+MAR1!$D$5*SIN(2*PI()*$C9603/365)</f>
        <v/>
      </c>
      <c r="L9603" s="7">
        <f>MAR1!$B$6+MAR1!$C$6*COS(2*PI()*$C9603/365)+MAR1!$D$6*SIN(2*PI()*$C9603/365)</f>
        <v/>
      </c>
      <c r="M9603" s="7">
        <f>MAR1!$B$7+MAR1!$C$7*COS(2*PI()*$C9603/365)+MAR1!$D$7*SIN(2*PI()*$C9603/365)</f>
        <v/>
      </c>
      <c r="N9603" s="7">
        <f>F9603-K9603</f>
        <v/>
      </c>
      <c r="O9603" s="7">
        <f>G9603-L9603</f>
        <v/>
      </c>
      <c r="P9603" s="7">
        <f>H9603-M9603</f>
        <v/>
      </c>
      <c r="Q9603" s="7">
        <f>IF($I9603=1,(N9603-MAR1!$B$11)/MAR1!$D$11,(N9603-MAR1!$C$11)/MAR1!$E$11)</f>
        <v/>
      </c>
      <c r="R9603" s="7">
        <f>IF($I9603=1,(O9603-MAR1!$B$12)/MAR1!$D$12,(O9603-MAR1!$C$12)/MAR1!$E$12)</f>
        <v/>
      </c>
      <c r="S9603" s="7">
        <f>IF($I9603=1,(P9603-MAR1!$B$13)/MAR1!$D$13,(P9603-MAR1!$C$13)/MAR1!$E$13)</f>
        <v/>
      </c>
    </row>
    <row r="9604">
      <c r="A9604" s="5" t="n">
        <v>9603</v>
      </c>
      <c r="B9604" s="5" t="n">
        <v>27</v>
      </c>
      <c r="C9604" s="5" t="n">
        <v>113</v>
      </c>
      <c r="D9604" s="5" t="n">
        <v>4</v>
      </c>
      <c r="E9604" s="5" t="n">
        <v>0</v>
      </c>
      <c r="F9604" s="5" t="n">
        <v>38.8</v>
      </c>
      <c r="G9604" s="5" t="n">
        <v>25.3</v>
      </c>
      <c r="H9604" s="5" t="n">
        <v>25.31</v>
      </c>
      <c r="I9604" s="6">
        <f>IF(E9604&gt;=Markov!$B$3,1,0)</f>
        <v/>
      </c>
      <c r="J9604" s="6">
        <f>I9603</f>
        <v/>
      </c>
      <c r="K9604" s="7">
        <f>MAR1!$B$5+MAR1!$C$5*COS(2*PI()*$C9604/365)+MAR1!$D$5*SIN(2*PI()*$C9604/365)</f>
        <v/>
      </c>
      <c r="L9604" s="7">
        <f>MAR1!$B$6+MAR1!$C$6*COS(2*PI()*$C9604/365)+MAR1!$D$6*SIN(2*PI()*$C9604/365)</f>
        <v/>
      </c>
      <c r="M9604" s="7">
        <f>MAR1!$B$7+MAR1!$C$7*COS(2*PI()*$C9604/365)+MAR1!$D$7*SIN(2*PI()*$C9604/365)</f>
        <v/>
      </c>
      <c r="N9604" s="7">
        <f>F9604-K9604</f>
        <v/>
      </c>
      <c r="O9604" s="7">
        <f>G9604-L9604</f>
        <v/>
      </c>
      <c r="P9604" s="7">
        <f>H9604-M9604</f>
        <v/>
      </c>
      <c r="Q9604" s="7">
        <f>IF($I9604=1,(N9604-MAR1!$B$11)/MAR1!$D$11,(N9604-MAR1!$C$11)/MAR1!$E$11)</f>
        <v/>
      </c>
      <c r="R9604" s="7">
        <f>IF($I9604=1,(O9604-MAR1!$B$12)/MAR1!$D$12,(O9604-MAR1!$C$12)/MAR1!$E$12)</f>
        <v/>
      </c>
      <c r="S9604" s="7">
        <f>IF($I9604=1,(P9604-MAR1!$B$13)/MAR1!$D$13,(P9604-MAR1!$C$13)/MAR1!$E$13)</f>
        <v/>
      </c>
    </row>
    <row r="9605">
      <c r="A9605" s="5" t="n">
        <v>9604</v>
      </c>
      <c r="B9605" s="5" t="n">
        <v>27</v>
      </c>
      <c r="C9605" s="5" t="n">
        <v>114</v>
      </c>
      <c r="D9605" s="5" t="n">
        <v>4</v>
      </c>
      <c r="E9605" s="5" t="n">
        <v>0</v>
      </c>
      <c r="F9605" s="5" t="n">
        <v>38.3</v>
      </c>
      <c r="G9605" s="5" t="n">
        <v>25.3</v>
      </c>
      <c r="H9605" s="5" t="n">
        <v>22.47</v>
      </c>
      <c r="I9605" s="6">
        <f>IF(E9605&gt;=Markov!$B$3,1,0)</f>
        <v/>
      </c>
      <c r="J9605" s="6">
        <f>I9604</f>
        <v/>
      </c>
      <c r="K9605" s="7">
        <f>MAR1!$B$5+MAR1!$C$5*COS(2*PI()*$C9605/365)+MAR1!$D$5*SIN(2*PI()*$C9605/365)</f>
        <v/>
      </c>
      <c r="L9605" s="7">
        <f>MAR1!$B$6+MAR1!$C$6*COS(2*PI()*$C9605/365)+MAR1!$D$6*SIN(2*PI()*$C9605/365)</f>
        <v/>
      </c>
      <c r="M9605" s="7">
        <f>MAR1!$B$7+MAR1!$C$7*COS(2*PI()*$C9605/365)+MAR1!$D$7*SIN(2*PI()*$C9605/365)</f>
        <v/>
      </c>
      <c r="N9605" s="7">
        <f>F9605-K9605</f>
        <v/>
      </c>
      <c r="O9605" s="7">
        <f>G9605-L9605</f>
        <v/>
      </c>
      <c r="P9605" s="7">
        <f>H9605-M9605</f>
        <v/>
      </c>
      <c r="Q9605" s="7">
        <f>IF($I9605=1,(N9605-MAR1!$B$11)/MAR1!$D$11,(N9605-MAR1!$C$11)/MAR1!$E$11)</f>
        <v/>
      </c>
      <c r="R9605" s="7">
        <f>IF($I9605=1,(O9605-MAR1!$B$12)/MAR1!$D$12,(O9605-MAR1!$C$12)/MAR1!$E$12)</f>
        <v/>
      </c>
      <c r="S9605" s="7">
        <f>IF($I9605=1,(P9605-MAR1!$B$13)/MAR1!$D$13,(P9605-MAR1!$C$13)/MAR1!$E$13)</f>
        <v/>
      </c>
    </row>
    <row r="9606">
      <c r="A9606" s="5" t="n">
        <v>9605</v>
      </c>
      <c r="B9606" s="5" t="n">
        <v>27</v>
      </c>
      <c r="C9606" s="5" t="n">
        <v>115</v>
      </c>
      <c r="D9606" s="5" t="n">
        <v>4</v>
      </c>
      <c r="E9606" s="5" t="n">
        <v>0</v>
      </c>
      <c r="F9606" s="5" t="n">
        <v>40.8</v>
      </c>
      <c r="G9606" s="5" t="n">
        <v>26.3</v>
      </c>
      <c r="H9606" s="5" t="n">
        <v>24.9</v>
      </c>
      <c r="I9606" s="6">
        <f>IF(E9606&gt;=Markov!$B$3,1,0)</f>
        <v/>
      </c>
      <c r="J9606" s="6">
        <f>I9605</f>
        <v/>
      </c>
      <c r="K9606" s="7">
        <f>MAR1!$B$5+MAR1!$C$5*COS(2*PI()*$C9606/365)+MAR1!$D$5*SIN(2*PI()*$C9606/365)</f>
        <v/>
      </c>
      <c r="L9606" s="7">
        <f>MAR1!$B$6+MAR1!$C$6*COS(2*PI()*$C9606/365)+MAR1!$D$6*SIN(2*PI()*$C9606/365)</f>
        <v/>
      </c>
      <c r="M9606" s="7">
        <f>MAR1!$B$7+MAR1!$C$7*COS(2*PI()*$C9606/365)+MAR1!$D$7*SIN(2*PI()*$C9606/365)</f>
        <v/>
      </c>
      <c r="N9606" s="7">
        <f>F9606-K9606</f>
        <v/>
      </c>
      <c r="O9606" s="7">
        <f>G9606-L9606</f>
        <v/>
      </c>
      <c r="P9606" s="7">
        <f>H9606-M9606</f>
        <v/>
      </c>
      <c r="Q9606" s="7">
        <f>IF($I9606=1,(N9606-MAR1!$B$11)/MAR1!$D$11,(N9606-MAR1!$C$11)/MAR1!$E$11)</f>
        <v/>
      </c>
      <c r="R9606" s="7">
        <f>IF($I9606=1,(O9606-MAR1!$B$12)/MAR1!$D$12,(O9606-MAR1!$C$12)/MAR1!$E$12)</f>
        <v/>
      </c>
      <c r="S9606" s="7">
        <f>IF($I9606=1,(P9606-MAR1!$B$13)/MAR1!$D$13,(P9606-MAR1!$C$13)/MAR1!$E$13)</f>
        <v/>
      </c>
    </row>
    <row r="9607">
      <c r="A9607" s="5" t="n">
        <v>9606</v>
      </c>
      <c r="B9607" s="5" t="n">
        <v>27</v>
      </c>
      <c r="C9607" s="5" t="n">
        <v>116</v>
      </c>
      <c r="D9607" s="5" t="n">
        <v>4</v>
      </c>
      <c r="E9607" s="5" t="n">
        <v>0</v>
      </c>
      <c r="F9607" s="5" t="n">
        <v>40.4</v>
      </c>
      <c r="G9607" s="5" t="n">
        <v>24.4</v>
      </c>
      <c r="H9607" s="5" t="n">
        <v>24.54</v>
      </c>
      <c r="I9607" s="6">
        <f>IF(E9607&gt;=Markov!$B$3,1,0)</f>
        <v/>
      </c>
      <c r="J9607" s="6">
        <f>I9606</f>
        <v/>
      </c>
      <c r="K9607" s="7">
        <f>MAR1!$B$5+MAR1!$C$5*COS(2*PI()*$C9607/365)+MAR1!$D$5*SIN(2*PI()*$C9607/365)</f>
        <v/>
      </c>
      <c r="L9607" s="7">
        <f>MAR1!$B$6+MAR1!$C$6*COS(2*PI()*$C9607/365)+MAR1!$D$6*SIN(2*PI()*$C9607/365)</f>
        <v/>
      </c>
      <c r="M9607" s="7">
        <f>MAR1!$B$7+MAR1!$C$7*COS(2*PI()*$C9607/365)+MAR1!$D$7*SIN(2*PI()*$C9607/365)</f>
        <v/>
      </c>
      <c r="N9607" s="7">
        <f>F9607-K9607</f>
        <v/>
      </c>
      <c r="O9607" s="7">
        <f>G9607-L9607</f>
        <v/>
      </c>
      <c r="P9607" s="7">
        <f>H9607-M9607</f>
        <v/>
      </c>
      <c r="Q9607" s="7">
        <f>IF($I9607=1,(N9607-MAR1!$B$11)/MAR1!$D$11,(N9607-MAR1!$C$11)/MAR1!$E$11)</f>
        <v/>
      </c>
      <c r="R9607" s="7">
        <f>IF($I9607=1,(O9607-MAR1!$B$12)/MAR1!$D$12,(O9607-MAR1!$C$12)/MAR1!$E$12)</f>
        <v/>
      </c>
      <c r="S9607" s="7">
        <f>IF($I9607=1,(P9607-MAR1!$B$13)/MAR1!$D$13,(P9607-MAR1!$C$13)/MAR1!$E$13)</f>
        <v/>
      </c>
    </row>
    <row r="9608">
      <c r="A9608" s="5" t="n">
        <v>9607</v>
      </c>
      <c r="B9608" s="5" t="n">
        <v>27</v>
      </c>
      <c r="C9608" s="5" t="n">
        <v>117</v>
      </c>
      <c r="D9608" s="5" t="n">
        <v>4</v>
      </c>
      <c r="E9608" s="5" t="n">
        <v>0</v>
      </c>
      <c r="F9608" s="5" t="n">
        <v>39.5</v>
      </c>
      <c r="G9608" s="5" t="n">
        <v>25.5</v>
      </c>
      <c r="H9608" s="5" t="n">
        <v>20.53</v>
      </c>
      <c r="I9608" s="6">
        <f>IF(E9608&gt;=Markov!$B$3,1,0)</f>
        <v/>
      </c>
      <c r="J9608" s="6">
        <f>I9607</f>
        <v/>
      </c>
      <c r="K9608" s="7">
        <f>MAR1!$B$5+MAR1!$C$5*COS(2*PI()*$C9608/365)+MAR1!$D$5*SIN(2*PI()*$C9608/365)</f>
        <v/>
      </c>
      <c r="L9608" s="7">
        <f>MAR1!$B$6+MAR1!$C$6*COS(2*PI()*$C9608/365)+MAR1!$D$6*SIN(2*PI()*$C9608/365)</f>
        <v/>
      </c>
      <c r="M9608" s="7">
        <f>MAR1!$B$7+MAR1!$C$7*COS(2*PI()*$C9608/365)+MAR1!$D$7*SIN(2*PI()*$C9608/365)</f>
        <v/>
      </c>
      <c r="N9608" s="7">
        <f>F9608-K9608</f>
        <v/>
      </c>
      <c r="O9608" s="7">
        <f>G9608-L9608</f>
        <v/>
      </c>
      <c r="P9608" s="7">
        <f>H9608-M9608</f>
        <v/>
      </c>
      <c r="Q9608" s="7">
        <f>IF($I9608=1,(N9608-MAR1!$B$11)/MAR1!$D$11,(N9608-MAR1!$C$11)/MAR1!$E$11)</f>
        <v/>
      </c>
      <c r="R9608" s="7">
        <f>IF($I9608=1,(O9608-MAR1!$B$12)/MAR1!$D$12,(O9608-MAR1!$C$12)/MAR1!$E$12)</f>
        <v/>
      </c>
      <c r="S9608" s="7">
        <f>IF($I9608=1,(P9608-MAR1!$B$13)/MAR1!$D$13,(P9608-MAR1!$C$13)/MAR1!$E$13)</f>
        <v/>
      </c>
    </row>
    <row r="9609">
      <c r="A9609" s="5" t="n">
        <v>9608</v>
      </c>
      <c r="B9609" s="5" t="n">
        <v>27</v>
      </c>
      <c r="C9609" s="5" t="n">
        <v>118</v>
      </c>
      <c r="D9609" s="5" t="n">
        <v>4</v>
      </c>
      <c r="E9609" s="5" t="n">
        <v>0</v>
      </c>
      <c r="F9609" s="5" t="n">
        <v>39.7</v>
      </c>
      <c r="G9609" s="5" t="n">
        <v>24.9</v>
      </c>
      <c r="H9609" s="5" t="n">
        <v>20.77</v>
      </c>
      <c r="I9609" s="6">
        <f>IF(E9609&gt;=Markov!$B$3,1,0)</f>
        <v/>
      </c>
      <c r="J9609" s="6">
        <f>I9608</f>
        <v/>
      </c>
      <c r="K9609" s="7">
        <f>MAR1!$B$5+MAR1!$C$5*COS(2*PI()*$C9609/365)+MAR1!$D$5*SIN(2*PI()*$C9609/365)</f>
        <v/>
      </c>
      <c r="L9609" s="7">
        <f>MAR1!$B$6+MAR1!$C$6*COS(2*PI()*$C9609/365)+MAR1!$D$6*SIN(2*PI()*$C9609/365)</f>
        <v/>
      </c>
      <c r="M9609" s="7">
        <f>MAR1!$B$7+MAR1!$C$7*COS(2*PI()*$C9609/365)+MAR1!$D$7*SIN(2*PI()*$C9609/365)</f>
        <v/>
      </c>
      <c r="N9609" s="7">
        <f>F9609-K9609</f>
        <v/>
      </c>
      <c r="O9609" s="7">
        <f>G9609-L9609</f>
        <v/>
      </c>
      <c r="P9609" s="7">
        <f>H9609-M9609</f>
        <v/>
      </c>
      <c r="Q9609" s="7">
        <f>IF($I9609=1,(N9609-MAR1!$B$11)/MAR1!$D$11,(N9609-MAR1!$C$11)/MAR1!$E$11)</f>
        <v/>
      </c>
      <c r="R9609" s="7">
        <f>IF($I9609=1,(O9609-MAR1!$B$12)/MAR1!$D$12,(O9609-MAR1!$C$12)/MAR1!$E$12)</f>
        <v/>
      </c>
      <c r="S9609" s="7">
        <f>IF($I9609=1,(P9609-MAR1!$B$13)/MAR1!$D$13,(P9609-MAR1!$C$13)/MAR1!$E$13)</f>
        <v/>
      </c>
    </row>
    <row r="9610">
      <c r="A9610" s="5" t="n">
        <v>9609</v>
      </c>
      <c r="B9610" s="5" t="n">
        <v>27</v>
      </c>
      <c r="C9610" s="5" t="n">
        <v>119</v>
      </c>
      <c r="D9610" s="5" t="n">
        <v>4</v>
      </c>
      <c r="E9610" s="5" t="n">
        <v>0</v>
      </c>
      <c r="F9610" s="5" t="n">
        <v>38.9</v>
      </c>
      <c r="G9610" s="5" t="n">
        <v>26.2</v>
      </c>
      <c r="H9610" s="5" t="n">
        <v>22.26</v>
      </c>
      <c r="I9610" s="6">
        <f>IF(E9610&gt;=Markov!$B$3,1,0)</f>
        <v/>
      </c>
      <c r="J9610" s="6">
        <f>I9609</f>
        <v/>
      </c>
      <c r="K9610" s="7">
        <f>MAR1!$B$5+MAR1!$C$5*COS(2*PI()*$C9610/365)+MAR1!$D$5*SIN(2*PI()*$C9610/365)</f>
        <v/>
      </c>
      <c r="L9610" s="7">
        <f>MAR1!$B$6+MAR1!$C$6*COS(2*PI()*$C9610/365)+MAR1!$D$6*SIN(2*PI()*$C9610/365)</f>
        <v/>
      </c>
      <c r="M9610" s="7">
        <f>MAR1!$B$7+MAR1!$C$7*COS(2*PI()*$C9610/365)+MAR1!$D$7*SIN(2*PI()*$C9610/365)</f>
        <v/>
      </c>
      <c r="N9610" s="7">
        <f>F9610-K9610</f>
        <v/>
      </c>
      <c r="O9610" s="7">
        <f>G9610-L9610</f>
        <v/>
      </c>
      <c r="P9610" s="7">
        <f>H9610-M9610</f>
        <v/>
      </c>
      <c r="Q9610" s="7">
        <f>IF($I9610=1,(N9610-MAR1!$B$11)/MAR1!$D$11,(N9610-MAR1!$C$11)/MAR1!$E$11)</f>
        <v/>
      </c>
      <c r="R9610" s="7">
        <f>IF($I9610=1,(O9610-MAR1!$B$12)/MAR1!$D$12,(O9610-MAR1!$C$12)/MAR1!$E$12)</f>
        <v/>
      </c>
      <c r="S9610" s="7">
        <f>IF($I9610=1,(P9610-MAR1!$B$13)/MAR1!$D$13,(P9610-MAR1!$C$13)/MAR1!$E$13)</f>
        <v/>
      </c>
    </row>
    <row r="9611">
      <c r="A9611" s="5" t="n">
        <v>9610</v>
      </c>
      <c r="B9611" s="5" t="n">
        <v>27</v>
      </c>
      <c r="C9611" s="5" t="n">
        <v>120</v>
      </c>
      <c r="D9611" s="5" t="n">
        <v>4</v>
      </c>
      <c r="E9611" s="5" t="n">
        <v>0</v>
      </c>
      <c r="F9611" s="5" t="n">
        <v>38.3</v>
      </c>
      <c r="G9611" s="5" t="n">
        <v>27.2</v>
      </c>
      <c r="H9611" s="5" t="n">
        <v>25.88</v>
      </c>
      <c r="I9611" s="6">
        <f>IF(E9611&gt;=Markov!$B$3,1,0)</f>
        <v/>
      </c>
      <c r="J9611" s="6">
        <f>I9610</f>
        <v/>
      </c>
      <c r="K9611" s="7">
        <f>MAR1!$B$5+MAR1!$C$5*COS(2*PI()*$C9611/365)+MAR1!$D$5*SIN(2*PI()*$C9611/365)</f>
        <v/>
      </c>
      <c r="L9611" s="7">
        <f>MAR1!$B$6+MAR1!$C$6*COS(2*PI()*$C9611/365)+MAR1!$D$6*SIN(2*PI()*$C9611/365)</f>
        <v/>
      </c>
      <c r="M9611" s="7">
        <f>MAR1!$B$7+MAR1!$C$7*COS(2*PI()*$C9611/365)+MAR1!$D$7*SIN(2*PI()*$C9611/365)</f>
        <v/>
      </c>
      <c r="N9611" s="7">
        <f>F9611-K9611</f>
        <v/>
      </c>
      <c r="O9611" s="7">
        <f>G9611-L9611</f>
        <v/>
      </c>
      <c r="P9611" s="7">
        <f>H9611-M9611</f>
        <v/>
      </c>
      <c r="Q9611" s="7">
        <f>IF($I9611=1,(N9611-MAR1!$B$11)/MAR1!$D$11,(N9611-MAR1!$C$11)/MAR1!$E$11)</f>
        <v/>
      </c>
      <c r="R9611" s="7">
        <f>IF($I9611=1,(O9611-MAR1!$B$12)/MAR1!$D$12,(O9611-MAR1!$C$12)/MAR1!$E$12)</f>
        <v/>
      </c>
      <c r="S9611" s="7">
        <f>IF($I9611=1,(P9611-MAR1!$B$13)/MAR1!$D$13,(P9611-MAR1!$C$13)/MAR1!$E$13)</f>
        <v/>
      </c>
    </row>
    <row r="9612">
      <c r="A9612" s="5" t="n">
        <v>9611</v>
      </c>
      <c r="B9612" s="5" t="n">
        <v>27</v>
      </c>
      <c r="C9612" s="5" t="n">
        <v>121</v>
      </c>
      <c r="D9612" s="5" t="n">
        <v>5</v>
      </c>
      <c r="E9612" s="5" t="n">
        <v>0</v>
      </c>
      <c r="F9612" s="5" t="n">
        <v>38.1</v>
      </c>
      <c r="G9612" s="5" t="n">
        <v>27.5</v>
      </c>
      <c r="H9612" s="5" t="n">
        <v>23.48</v>
      </c>
      <c r="I9612" s="6">
        <f>IF(E9612&gt;=Markov!$B$3,1,0)</f>
        <v/>
      </c>
      <c r="J9612" s="6">
        <f>I9611</f>
        <v/>
      </c>
      <c r="K9612" s="7">
        <f>MAR1!$B$5+MAR1!$C$5*COS(2*PI()*$C9612/365)+MAR1!$D$5*SIN(2*PI()*$C9612/365)</f>
        <v/>
      </c>
      <c r="L9612" s="7">
        <f>MAR1!$B$6+MAR1!$C$6*COS(2*PI()*$C9612/365)+MAR1!$D$6*SIN(2*PI()*$C9612/365)</f>
        <v/>
      </c>
      <c r="M9612" s="7">
        <f>MAR1!$B$7+MAR1!$C$7*COS(2*PI()*$C9612/365)+MAR1!$D$7*SIN(2*PI()*$C9612/365)</f>
        <v/>
      </c>
      <c r="N9612" s="7">
        <f>F9612-K9612</f>
        <v/>
      </c>
      <c r="O9612" s="7">
        <f>G9612-L9612</f>
        <v/>
      </c>
      <c r="P9612" s="7">
        <f>H9612-M9612</f>
        <v/>
      </c>
      <c r="Q9612" s="7">
        <f>IF($I9612=1,(N9612-MAR1!$B$11)/MAR1!$D$11,(N9612-MAR1!$C$11)/MAR1!$E$11)</f>
        <v/>
      </c>
      <c r="R9612" s="7">
        <f>IF($I9612=1,(O9612-MAR1!$B$12)/MAR1!$D$12,(O9612-MAR1!$C$12)/MAR1!$E$12)</f>
        <v/>
      </c>
      <c r="S9612" s="7">
        <f>IF($I9612=1,(P9612-MAR1!$B$13)/MAR1!$D$13,(P9612-MAR1!$C$13)/MAR1!$E$13)</f>
        <v/>
      </c>
    </row>
    <row r="9613">
      <c r="A9613" s="5" t="n">
        <v>9612</v>
      </c>
      <c r="B9613" s="5" t="n">
        <v>27</v>
      </c>
      <c r="C9613" s="5" t="n">
        <v>122</v>
      </c>
      <c r="D9613" s="5" t="n">
        <v>5</v>
      </c>
      <c r="E9613" s="5" t="n">
        <v>0</v>
      </c>
      <c r="F9613" s="5" t="n">
        <v>37.7</v>
      </c>
      <c r="G9613" s="5" t="n">
        <v>26.6</v>
      </c>
      <c r="H9613" s="5" t="n">
        <v>21.47</v>
      </c>
      <c r="I9613" s="6">
        <f>IF(E9613&gt;=Markov!$B$3,1,0)</f>
        <v/>
      </c>
      <c r="J9613" s="6">
        <f>I9612</f>
        <v/>
      </c>
      <c r="K9613" s="7">
        <f>MAR1!$B$5+MAR1!$C$5*COS(2*PI()*$C9613/365)+MAR1!$D$5*SIN(2*PI()*$C9613/365)</f>
        <v/>
      </c>
      <c r="L9613" s="7">
        <f>MAR1!$B$6+MAR1!$C$6*COS(2*PI()*$C9613/365)+MAR1!$D$6*SIN(2*PI()*$C9613/365)</f>
        <v/>
      </c>
      <c r="M9613" s="7">
        <f>MAR1!$B$7+MAR1!$C$7*COS(2*PI()*$C9613/365)+MAR1!$D$7*SIN(2*PI()*$C9613/365)</f>
        <v/>
      </c>
      <c r="N9613" s="7">
        <f>F9613-K9613</f>
        <v/>
      </c>
      <c r="O9613" s="7">
        <f>G9613-L9613</f>
        <v/>
      </c>
      <c r="P9613" s="7">
        <f>H9613-M9613</f>
        <v/>
      </c>
      <c r="Q9613" s="7">
        <f>IF($I9613=1,(N9613-MAR1!$B$11)/MAR1!$D$11,(N9613-MAR1!$C$11)/MAR1!$E$11)</f>
        <v/>
      </c>
      <c r="R9613" s="7">
        <f>IF($I9613=1,(O9613-MAR1!$B$12)/MAR1!$D$12,(O9613-MAR1!$C$12)/MAR1!$E$12)</f>
        <v/>
      </c>
      <c r="S9613" s="7">
        <f>IF($I9613=1,(P9613-MAR1!$B$13)/MAR1!$D$13,(P9613-MAR1!$C$13)/MAR1!$E$13)</f>
        <v/>
      </c>
    </row>
    <row r="9614">
      <c r="A9614" s="5" t="n">
        <v>9613</v>
      </c>
      <c r="B9614" s="5" t="n">
        <v>27</v>
      </c>
      <c r="C9614" s="5" t="n">
        <v>123</v>
      </c>
      <c r="D9614" s="5" t="n">
        <v>5</v>
      </c>
      <c r="E9614" s="5" t="n">
        <v>11.2</v>
      </c>
      <c r="F9614" s="5" t="n">
        <v>33.5</v>
      </c>
      <c r="G9614" s="5" t="n">
        <v>23.4</v>
      </c>
      <c r="H9614" s="5" t="n">
        <v>16.59</v>
      </c>
      <c r="I9614" s="6">
        <f>IF(E9614&gt;=Markov!$B$3,1,0)</f>
        <v/>
      </c>
      <c r="J9614" s="6">
        <f>I9613</f>
        <v/>
      </c>
      <c r="K9614" s="7">
        <f>MAR1!$B$5+MAR1!$C$5*COS(2*PI()*$C9614/365)+MAR1!$D$5*SIN(2*PI()*$C9614/365)</f>
        <v/>
      </c>
      <c r="L9614" s="7">
        <f>MAR1!$B$6+MAR1!$C$6*COS(2*PI()*$C9614/365)+MAR1!$D$6*SIN(2*PI()*$C9614/365)</f>
        <v/>
      </c>
      <c r="M9614" s="7">
        <f>MAR1!$B$7+MAR1!$C$7*COS(2*PI()*$C9614/365)+MAR1!$D$7*SIN(2*PI()*$C9614/365)</f>
        <v/>
      </c>
      <c r="N9614" s="7">
        <f>F9614-K9614</f>
        <v/>
      </c>
      <c r="O9614" s="7">
        <f>G9614-L9614</f>
        <v/>
      </c>
      <c r="P9614" s="7">
        <f>H9614-M9614</f>
        <v/>
      </c>
      <c r="Q9614" s="7">
        <f>IF($I9614=1,(N9614-MAR1!$B$11)/MAR1!$D$11,(N9614-MAR1!$C$11)/MAR1!$E$11)</f>
        <v/>
      </c>
      <c r="R9614" s="7">
        <f>IF($I9614=1,(O9614-MAR1!$B$12)/MAR1!$D$12,(O9614-MAR1!$C$12)/MAR1!$E$12)</f>
        <v/>
      </c>
      <c r="S9614" s="7">
        <f>IF($I9614=1,(P9614-MAR1!$B$13)/MAR1!$D$13,(P9614-MAR1!$C$13)/MAR1!$E$13)</f>
        <v/>
      </c>
    </row>
    <row r="9615">
      <c r="A9615" s="5" t="n">
        <v>9614</v>
      </c>
      <c r="B9615" s="5" t="n">
        <v>27</v>
      </c>
      <c r="C9615" s="5" t="n">
        <v>124</v>
      </c>
      <c r="D9615" s="5" t="n">
        <v>5</v>
      </c>
      <c r="E9615" s="5" t="n">
        <v>8.9</v>
      </c>
      <c r="F9615" s="5" t="n">
        <v>33</v>
      </c>
      <c r="G9615" s="5" t="n">
        <v>24.3</v>
      </c>
      <c r="H9615" s="5" t="n">
        <v>19.35</v>
      </c>
      <c r="I9615" s="6">
        <f>IF(E9615&gt;=Markov!$B$3,1,0)</f>
        <v/>
      </c>
      <c r="J9615" s="6">
        <f>I9614</f>
        <v/>
      </c>
      <c r="K9615" s="7">
        <f>MAR1!$B$5+MAR1!$C$5*COS(2*PI()*$C9615/365)+MAR1!$D$5*SIN(2*PI()*$C9615/365)</f>
        <v/>
      </c>
      <c r="L9615" s="7">
        <f>MAR1!$B$6+MAR1!$C$6*COS(2*PI()*$C9615/365)+MAR1!$D$6*SIN(2*PI()*$C9615/365)</f>
        <v/>
      </c>
      <c r="M9615" s="7">
        <f>MAR1!$B$7+MAR1!$C$7*COS(2*PI()*$C9615/365)+MAR1!$D$7*SIN(2*PI()*$C9615/365)</f>
        <v/>
      </c>
      <c r="N9615" s="7">
        <f>F9615-K9615</f>
        <v/>
      </c>
      <c r="O9615" s="7">
        <f>G9615-L9615</f>
        <v/>
      </c>
      <c r="P9615" s="7">
        <f>H9615-M9615</f>
        <v/>
      </c>
      <c r="Q9615" s="7">
        <f>IF($I9615=1,(N9615-MAR1!$B$11)/MAR1!$D$11,(N9615-MAR1!$C$11)/MAR1!$E$11)</f>
        <v/>
      </c>
      <c r="R9615" s="7">
        <f>IF($I9615=1,(O9615-MAR1!$B$12)/MAR1!$D$12,(O9615-MAR1!$C$12)/MAR1!$E$12)</f>
        <v/>
      </c>
      <c r="S9615" s="7">
        <f>IF($I9615=1,(P9615-MAR1!$B$13)/MAR1!$D$13,(P9615-MAR1!$C$13)/MAR1!$E$13)</f>
        <v/>
      </c>
    </row>
    <row r="9616">
      <c r="A9616" s="5" t="n">
        <v>9615</v>
      </c>
      <c r="B9616" s="5" t="n">
        <v>27</v>
      </c>
      <c r="C9616" s="5" t="n">
        <v>125</v>
      </c>
      <c r="D9616" s="5" t="n">
        <v>5</v>
      </c>
      <c r="E9616" s="5" t="n">
        <v>0</v>
      </c>
      <c r="F9616" s="5" t="n">
        <v>37.5</v>
      </c>
      <c r="G9616" s="5" t="n">
        <v>25.1</v>
      </c>
      <c r="H9616" s="5" t="n">
        <v>18.75</v>
      </c>
      <c r="I9616" s="6">
        <f>IF(E9616&gt;=Markov!$B$3,1,0)</f>
        <v/>
      </c>
      <c r="J9616" s="6">
        <f>I9615</f>
        <v/>
      </c>
      <c r="K9616" s="7">
        <f>MAR1!$B$5+MAR1!$C$5*COS(2*PI()*$C9616/365)+MAR1!$D$5*SIN(2*PI()*$C9616/365)</f>
        <v/>
      </c>
      <c r="L9616" s="7">
        <f>MAR1!$B$6+MAR1!$C$6*COS(2*PI()*$C9616/365)+MAR1!$D$6*SIN(2*PI()*$C9616/365)</f>
        <v/>
      </c>
      <c r="M9616" s="7">
        <f>MAR1!$B$7+MAR1!$C$7*COS(2*PI()*$C9616/365)+MAR1!$D$7*SIN(2*PI()*$C9616/365)</f>
        <v/>
      </c>
      <c r="N9616" s="7">
        <f>F9616-K9616</f>
        <v/>
      </c>
      <c r="O9616" s="7">
        <f>G9616-L9616</f>
        <v/>
      </c>
      <c r="P9616" s="7">
        <f>H9616-M9616</f>
        <v/>
      </c>
      <c r="Q9616" s="7">
        <f>IF($I9616=1,(N9616-MAR1!$B$11)/MAR1!$D$11,(N9616-MAR1!$C$11)/MAR1!$E$11)</f>
        <v/>
      </c>
      <c r="R9616" s="7">
        <f>IF($I9616=1,(O9616-MAR1!$B$12)/MAR1!$D$12,(O9616-MAR1!$C$12)/MAR1!$E$12)</f>
        <v/>
      </c>
      <c r="S9616" s="7">
        <f>IF($I9616=1,(P9616-MAR1!$B$13)/MAR1!$D$13,(P9616-MAR1!$C$13)/MAR1!$E$13)</f>
        <v/>
      </c>
    </row>
    <row r="9617">
      <c r="A9617" s="5" t="n">
        <v>9616</v>
      </c>
      <c r="B9617" s="5" t="n">
        <v>27</v>
      </c>
      <c r="C9617" s="5" t="n">
        <v>126</v>
      </c>
      <c r="D9617" s="5" t="n">
        <v>5</v>
      </c>
      <c r="E9617" s="5" t="n">
        <v>0</v>
      </c>
      <c r="F9617" s="5" t="n">
        <v>35.6</v>
      </c>
      <c r="G9617" s="5" t="n">
        <v>25.3</v>
      </c>
      <c r="H9617" s="5" t="n">
        <v>22.55</v>
      </c>
      <c r="I9617" s="6">
        <f>IF(E9617&gt;=Markov!$B$3,1,0)</f>
        <v/>
      </c>
      <c r="J9617" s="6">
        <f>I9616</f>
        <v/>
      </c>
      <c r="K9617" s="7">
        <f>MAR1!$B$5+MAR1!$C$5*COS(2*PI()*$C9617/365)+MAR1!$D$5*SIN(2*PI()*$C9617/365)</f>
        <v/>
      </c>
      <c r="L9617" s="7">
        <f>MAR1!$B$6+MAR1!$C$6*COS(2*PI()*$C9617/365)+MAR1!$D$6*SIN(2*PI()*$C9617/365)</f>
        <v/>
      </c>
      <c r="M9617" s="7">
        <f>MAR1!$B$7+MAR1!$C$7*COS(2*PI()*$C9617/365)+MAR1!$D$7*SIN(2*PI()*$C9617/365)</f>
        <v/>
      </c>
      <c r="N9617" s="7">
        <f>F9617-K9617</f>
        <v/>
      </c>
      <c r="O9617" s="7">
        <f>G9617-L9617</f>
        <v/>
      </c>
      <c r="P9617" s="7">
        <f>H9617-M9617</f>
        <v/>
      </c>
      <c r="Q9617" s="7">
        <f>IF($I9617=1,(N9617-MAR1!$B$11)/MAR1!$D$11,(N9617-MAR1!$C$11)/MAR1!$E$11)</f>
        <v/>
      </c>
      <c r="R9617" s="7">
        <f>IF($I9617=1,(O9617-MAR1!$B$12)/MAR1!$D$12,(O9617-MAR1!$C$12)/MAR1!$E$12)</f>
        <v/>
      </c>
      <c r="S9617" s="7">
        <f>IF($I9617=1,(P9617-MAR1!$B$13)/MAR1!$D$13,(P9617-MAR1!$C$13)/MAR1!$E$13)</f>
        <v/>
      </c>
    </row>
    <row r="9618">
      <c r="A9618" s="5" t="n">
        <v>9617</v>
      </c>
      <c r="B9618" s="5" t="n">
        <v>27</v>
      </c>
      <c r="C9618" s="5" t="n">
        <v>127</v>
      </c>
      <c r="D9618" s="5" t="n">
        <v>5</v>
      </c>
      <c r="E9618" s="5" t="n">
        <v>0.3</v>
      </c>
      <c r="F9618" s="5" t="n">
        <v>31</v>
      </c>
      <c r="G9618" s="5" t="n">
        <v>24.7</v>
      </c>
      <c r="H9618" s="5" t="n">
        <v>10.39</v>
      </c>
      <c r="I9618" s="6">
        <f>IF(E9618&gt;=Markov!$B$3,1,0)</f>
        <v/>
      </c>
      <c r="J9618" s="6">
        <f>I9617</f>
        <v/>
      </c>
      <c r="K9618" s="7">
        <f>MAR1!$B$5+MAR1!$C$5*COS(2*PI()*$C9618/365)+MAR1!$D$5*SIN(2*PI()*$C9618/365)</f>
        <v/>
      </c>
      <c r="L9618" s="7">
        <f>MAR1!$B$6+MAR1!$C$6*COS(2*PI()*$C9618/365)+MAR1!$D$6*SIN(2*PI()*$C9618/365)</f>
        <v/>
      </c>
      <c r="M9618" s="7">
        <f>MAR1!$B$7+MAR1!$C$7*COS(2*PI()*$C9618/365)+MAR1!$D$7*SIN(2*PI()*$C9618/365)</f>
        <v/>
      </c>
      <c r="N9618" s="7">
        <f>F9618-K9618</f>
        <v/>
      </c>
      <c r="O9618" s="7">
        <f>G9618-L9618</f>
        <v/>
      </c>
      <c r="P9618" s="7">
        <f>H9618-M9618</f>
        <v/>
      </c>
      <c r="Q9618" s="7">
        <f>IF($I9618=1,(N9618-MAR1!$B$11)/MAR1!$D$11,(N9618-MAR1!$C$11)/MAR1!$E$11)</f>
        <v/>
      </c>
      <c r="R9618" s="7">
        <f>IF($I9618=1,(O9618-MAR1!$B$12)/MAR1!$D$12,(O9618-MAR1!$C$12)/MAR1!$E$12)</f>
        <v/>
      </c>
      <c r="S9618" s="7">
        <f>IF($I9618=1,(P9618-MAR1!$B$13)/MAR1!$D$13,(P9618-MAR1!$C$13)/MAR1!$E$13)</f>
        <v/>
      </c>
    </row>
    <row r="9619">
      <c r="A9619" s="5" t="n">
        <v>9618</v>
      </c>
      <c r="B9619" s="5" t="n">
        <v>27</v>
      </c>
      <c r="C9619" s="5" t="n">
        <v>128</v>
      </c>
      <c r="D9619" s="5" t="n">
        <v>5</v>
      </c>
      <c r="E9619" s="5" t="n">
        <v>0.1</v>
      </c>
      <c r="F9619" s="5" t="n">
        <v>34</v>
      </c>
      <c r="G9619" s="5" t="n">
        <v>24.5</v>
      </c>
      <c r="H9619" s="5" t="n">
        <v>16.34</v>
      </c>
      <c r="I9619" s="6">
        <f>IF(E9619&gt;=Markov!$B$3,1,0)</f>
        <v/>
      </c>
      <c r="J9619" s="6">
        <f>I9618</f>
        <v/>
      </c>
      <c r="K9619" s="7">
        <f>MAR1!$B$5+MAR1!$C$5*COS(2*PI()*$C9619/365)+MAR1!$D$5*SIN(2*PI()*$C9619/365)</f>
        <v/>
      </c>
      <c r="L9619" s="7">
        <f>MAR1!$B$6+MAR1!$C$6*COS(2*PI()*$C9619/365)+MAR1!$D$6*SIN(2*PI()*$C9619/365)</f>
        <v/>
      </c>
      <c r="M9619" s="7">
        <f>MAR1!$B$7+MAR1!$C$7*COS(2*PI()*$C9619/365)+MAR1!$D$7*SIN(2*PI()*$C9619/365)</f>
        <v/>
      </c>
      <c r="N9619" s="7">
        <f>F9619-K9619</f>
        <v/>
      </c>
      <c r="O9619" s="7">
        <f>G9619-L9619</f>
        <v/>
      </c>
      <c r="P9619" s="7">
        <f>H9619-M9619</f>
        <v/>
      </c>
      <c r="Q9619" s="7">
        <f>IF($I9619=1,(N9619-MAR1!$B$11)/MAR1!$D$11,(N9619-MAR1!$C$11)/MAR1!$E$11)</f>
        <v/>
      </c>
      <c r="R9619" s="7">
        <f>IF($I9619=1,(O9619-MAR1!$B$12)/MAR1!$D$12,(O9619-MAR1!$C$12)/MAR1!$E$12)</f>
        <v/>
      </c>
      <c r="S9619" s="7">
        <f>IF($I9619=1,(P9619-MAR1!$B$13)/MAR1!$D$13,(P9619-MAR1!$C$13)/MAR1!$E$13)</f>
        <v/>
      </c>
    </row>
    <row r="9620">
      <c r="A9620" s="5" t="n">
        <v>9619</v>
      </c>
      <c r="B9620" s="5" t="n">
        <v>27</v>
      </c>
      <c r="C9620" s="5" t="n">
        <v>129</v>
      </c>
      <c r="D9620" s="5" t="n">
        <v>5</v>
      </c>
      <c r="E9620" s="5" t="n">
        <v>1.5</v>
      </c>
      <c r="F9620" s="5" t="n">
        <v>35.9</v>
      </c>
      <c r="G9620" s="5" t="n">
        <v>22.8</v>
      </c>
      <c r="H9620" s="5" t="n">
        <v>21.63</v>
      </c>
      <c r="I9620" s="6">
        <f>IF(E9620&gt;=Markov!$B$3,1,0)</f>
        <v/>
      </c>
      <c r="J9620" s="6">
        <f>I9619</f>
        <v/>
      </c>
      <c r="K9620" s="7">
        <f>MAR1!$B$5+MAR1!$C$5*COS(2*PI()*$C9620/365)+MAR1!$D$5*SIN(2*PI()*$C9620/365)</f>
        <v/>
      </c>
      <c r="L9620" s="7">
        <f>MAR1!$B$6+MAR1!$C$6*COS(2*PI()*$C9620/365)+MAR1!$D$6*SIN(2*PI()*$C9620/365)</f>
        <v/>
      </c>
      <c r="M9620" s="7">
        <f>MAR1!$B$7+MAR1!$C$7*COS(2*PI()*$C9620/365)+MAR1!$D$7*SIN(2*PI()*$C9620/365)</f>
        <v/>
      </c>
      <c r="N9620" s="7">
        <f>F9620-K9620</f>
        <v/>
      </c>
      <c r="O9620" s="7">
        <f>G9620-L9620</f>
        <v/>
      </c>
      <c r="P9620" s="7">
        <f>H9620-M9620</f>
        <v/>
      </c>
      <c r="Q9620" s="7">
        <f>IF($I9620=1,(N9620-MAR1!$B$11)/MAR1!$D$11,(N9620-MAR1!$C$11)/MAR1!$E$11)</f>
        <v/>
      </c>
      <c r="R9620" s="7">
        <f>IF($I9620=1,(O9620-MAR1!$B$12)/MAR1!$D$12,(O9620-MAR1!$C$12)/MAR1!$E$12)</f>
        <v/>
      </c>
      <c r="S9620" s="7">
        <f>IF($I9620=1,(P9620-MAR1!$B$13)/MAR1!$D$13,(P9620-MAR1!$C$13)/MAR1!$E$13)</f>
        <v/>
      </c>
    </row>
    <row r="9621">
      <c r="A9621" s="5" t="n">
        <v>9620</v>
      </c>
      <c r="B9621" s="5" t="n">
        <v>27</v>
      </c>
      <c r="C9621" s="5" t="n">
        <v>130</v>
      </c>
      <c r="D9621" s="5" t="n">
        <v>5</v>
      </c>
      <c r="E9621" s="5" t="n">
        <v>0</v>
      </c>
      <c r="F9621" s="5" t="n">
        <v>38.2</v>
      </c>
      <c r="G9621" s="5" t="n">
        <v>25.4</v>
      </c>
      <c r="H9621" s="5" t="n">
        <v>27.01</v>
      </c>
      <c r="I9621" s="6">
        <f>IF(E9621&gt;=Markov!$B$3,1,0)</f>
        <v/>
      </c>
      <c r="J9621" s="6">
        <f>I9620</f>
        <v/>
      </c>
      <c r="K9621" s="7">
        <f>MAR1!$B$5+MAR1!$C$5*COS(2*PI()*$C9621/365)+MAR1!$D$5*SIN(2*PI()*$C9621/365)</f>
        <v/>
      </c>
      <c r="L9621" s="7">
        <f>MAR1!$B$6+MAR1!$C$6*COS(2*PI()*$C9621/365)+MAR1!$D$6*SIN(2*PI()*$C9621/365)</f>
        <v/>
      </c>
      <c r="M9621" s="7">
        <f>MAR1!$B$7+MAR1!$C$7*COS(2*PI()*$C9621/365)+MAR1!$D$7*SIN(2*PI()*$C9621/365)</f>
        <v/>
      </c>
      <c r="N9621" s="7">
        <f>F9621-K9621</f>
        <v/>
      </c>
      <c r="O9621" s="7">
        <f>G9621-L9621</f>
        <v/>
      </c>
      <c r="P9621" s="7">
        <f>H9621-M9621</f>
        <v/>
      </c>
      <c r="Q9621" s="7">
        <f>IF($I9621=1,(N9621-MAR1!$B$11)/MAR1!$D$11,(N9621-MAR1!$C$11)/MAR1!$E$11)</f>
        <v/>
      </c>
      <c r="R9621" s="7">
        <f>IF($I9621=1,(O9621-MAR1!$B$12)/MAR1!$D$12,(O9621-MAR1!$C$12)/MAR1!$E$12)</f>
        <v/>
      </c>
      <c r="S9621" s="7">
        <f>IF($I9621=1,(P9621-MAR1!$B$13)/MAR1!$D$13,(P9621-MAR1!$C$13)/MAR1!$E$13)</f>
        <v/>
      </c>
    </row>
    <row r="9622">
      <c r="A9622" s="5" t="n">
        <v>9621</v>
      </c>
      <c r="B9622" s="5" t="n">
        <v>27</v>
      </c>
      <c r="C9622" s="5" t="n">
        <v>131</v>
      </c>
      <c r="D9622" s="5" t="n">
        <v>5</v>
      </c>
      <c r="E9622" s="5" t="n">
        <v>0</v>
      </c>
      <c r="F9622" s="5" t="n">
        <v>37</v>
      </c>
      <c r="G9622" s="5" t="n">
        <v>25.7</v>
      </c>
      <c r="H9622" s="5" t="n">
        <v>22.36</v>
      </c>
      <c r="I9622" s="6">
        <f>IF(E9622&gt;=Markov!$B$3,1,0)</f>
        <v/>
      </c>
      <c r="J9622" s="6">
        <f>I9621</f>
        <v/>
      </c>
      <c r="K9622" s="7">
        <f>MAR1!$B$5+MAR1!$C$5*COS(2*PI()*$C9622/365)+MAR1!$D$5*SIN(2*PI()*$C9622/365)</f>
        <v/>
      </c>
      <c r="L9622" s="7">
        <f>MAR1!$B$6+MAR1!$C$6*COS(2*PI()*$C9622/365)+MAR1!$D$6*SIN(2*PI()*$C9622/365)</f>
        <v/>
      </c>
      <c r="M9622" s="7">
        <f>MAR1!$B$7+MAR1!$C$7*COS(2*PI()*$C9622/365)+MAR1!$D$7*SIN(2*PI()*$C9622/365)</f>
        <v/>
      </c>
      <c r="N9622" s="7">
        <f>F9622-K9622</f>
        <v/>
      </c>
      <c r="O9622" s="7">
        <f>G9622-L9622</f>
        <v/>
      </c>
      <c r="P9622" s="7">
        <f>H9622-M9622</f>
        <v/>
      </c>
      <c r="Q9622" s="7">
        <f>IF($I9622=1,(N9622-MAR1!$B$11)/MAR1!$D$11,(N9622-MAR1!$C$11)/MAR1!$E$11)</f>
        <v/>
      </c>
      <c r="R9622" s="7">
        <f>IF($I9622=1,(O9622-MAR1!$B$12)/MAR1!$D$12,(O9622-MAR1!$C$12)/MAR1!$E$12)</f>
        <v/>
      </c>
      <c r="S9622" s="7">
        <f>IF($I9622=1,(P9622-MAR1!$B$13)/MAR1!$D$13,(P9622-MAR1!$C$13)/MAR1!$E$13)</f>
        <v/>
      </c>
    </row>
    <row r="9623">
      <c r="A9623" s="5" t="n">
        <v>9622</v>
      </c>
      <c r="B9623" s="5" t="n">
        <v>27</v>
      </c>
      <c r="C9623" s="5" t="n">
        <v>132</v>
      </c>
      <c r="D9623" s="5" t="n">
        <v>5</v>
      </c>
      <c r="E9623" s="5" t="n">
        <v>0</v>
      </c>
      <c r="F9623" s="5" t="n">
        <v>41</v>
      </c>
      <c r="G9623" s="5" t="n">
        <v>26.6</v>
      </c>
      <c r="H9623" s="5" t="n">
        <v>27.2</v>
      </c>
      <c r="I9623" s="6">
        <f>IF(E9623&gt;=Markov!$B$3,1,0)</f>
        <v/>
      </c>
      <c r="J9623" s="6">
        <f>I9622</f>
        <v/>
      </c>
      <c r="K9623" s="7">
        <f>MAR1!$B$5+MAR1!$C$5*COS(2*PI()*$C9623/365)+MAR1!$D$5*SIN(2*PI()*$C9623/365)</f>
        <v/>
      </c>
      <c r="L9623" s="7">
        <f>MAR1!$B$6+MAR1!$C$6*COS(2*PI()*$C9623/365)+MAR1!$D$6*SIN(2*PI()*$C9623/365)</f>
        <v/>
      </c>
      <c r="M9623" s="7">
        <f>MAR1!$B$7+MAR1!$C$7*COS(2*PI()*$C9623/365)+MAR1!$D$7*SIN(2*PI()*$C9623/365)</f>
        <v/>
      </c>
      <c r="N9623" s="7">
        <f>F9623-K9623</f>
        <v/>
      </c>
      <c r="O9623" s="7">
        <f>G9623-L9623</f>
        <v/>
      </c>
      <c r="P9623" s="7">
        <f>H9623-M9623</f>
        <v/>
      </c>
      <c r="Q9623" s="7">
        <f>IF($I9623=1,(N9623-MAR1!$B$11)/MAR1!$D$11,(N9623-MAR1!$C$11)/MAR1!$E$11)</f>
        <v/>
      </c>
      <c r="R9623" s="7">
        <f>IF($I9623=1,(O9623-MAR1!$B$12)/MAR1!$D$12,(O9623-MAR1!$C$12)/MAR1!$E$12)</f>
        <v/>
      </c>
      <c r="S9623" s="7">
        <f>IF($I9623=1,(P9623-MAR1!$B$13)/MAR1!$D$13,(P9623-MAR1!$C$13)/MAR1!$E$13)</f>
        <v/>
      </c>
    </row>
    <row r="9624">
      <c r="A9624" s="5" t="n">
        <v>9623</v>
      </c>
      <c r="B9624" s="5" t="n">
        <v>27</v>
      </c>
      <c r="C9624" s="5" t="n">
        <v>133</v>
      </c>
      <c r="D9624" s="5" t="n">
        <v>5</v>
      </c>
      <c r="E9624" s="5" t="n">
        <v>0</v>
      </c>
      <c r="F9624" s="5" t="n">
        <v>37.9</v>
      </c>
      <c r="G9624" s="5" t="n">
        <v>25.9</v>
      </c>
      <c r="H9624" s="5" t="n">
        <v>16.46</v>
      </c>
      <c r="I9624" s="6">
        <f>IF(E9624&gt;=Markov!$B$3,1,0)</f>
        <v/>
      </c>
      <c r="J9624" s="6">
        <f>I9623</f>
        <v/>
      </c>
      <c r="K9624" s="7">
        <f>MAR1!$B$5+MAR1!$C$5*COS(2*PI()*$C9624/365)+MAR1!$D$5*SIN(2*PI()*$C9624/365)</f>
        <v/>
      </c>
      <c r="L9624" s="7">
        <f>MAR1!$B$6+MAR1!$C$6*COS(2*PI()*$C9624/365)+MAR1!$D$6*SIN(2*PI()*$C9624/365)</f>
        <v/>
      </c>
      <c r="M9624" s="7">
        <f>MAR1!$B$7+MAR1!$C$7*COS(2*PI()*$C9624/365)+MAR1!$D$7*SIN(2*PI()*$C9624/365)</f>
        <v/>
      </c>
      <c r="N9624" s="7">
        <f>F9624-K9624</f>
        <v/>
      </c>
      <c r="O9624" s="7">
        <f>G9624-L9624</f>
        <v/>
      </c>
      <c r="P9624" s="7">
        <f>H9624-M9624</f>
        <v/>
      </c>
      <c r="Q9624" s="7">
        <f>IF($I9624=1,(N9624-MAR1!$B$11)/MAR1!$D$11,(N9624-MAR1!$C$11)/MAR1!$E$11)</f>
        <v/>
      </c>
      <c r="R9624" s="7">
        <f>IF($I9624=1,(O9624-MAR1!$B$12)/MAR1!$D$12,(O9624-MAR1!$C$12)/MAR1!$E$12)</f>
        <v/>
      </c>
      <c r="S9624" s="7">
        <f>IF($I9624=1,(P9624-MAR1!$B$13)/MAR1!$D$13,(P9624-MAR1!$C$13)/MAR1!$E$13)</f>
        <v/>
      </c>
    </row>
    <row r="9625">
      <c r="A9625" s="5" t="n">
        <v>9624</v>
      </c>
      <c r="B9625" s="5" t="n">
        <v>27</v>
      </c>
      <c r="C9625" s="5" t="n">
        <v>134</v>
      </c>
      <c r="D9625" s="5" t="n">
        <v>5</v>
      </c>
      <c r="E9625" s="5" t="n">
        <v>0</v>
      </c>
      <c r="F9625" s="5" t="n">
        <v>39.4</v>
      </c>
      <c r="G9625" s="5" t="n">
        <v>25.6</v>
      </c>
      <c r="H9625" s="5" t="n">
        <v>19.84</v>
      </c>
      <c r="I9625" s="6">
        <f>IF(E9625&gt;=Markov!$B$3,1,0)</f>
        <v/>
      </c>
      <c r="J9625" s="6">
        <f>I9624</f>
        <v/>
      </c>
      <c r="K9625" s="7">
        <f>MAR1!$B$5+MAR1!$C$5*COS(2*PI()*$C9625/365)+MAR1!$D$5*SIN(2*PI()*$C9625/365)</f>
        <v/>
      </c>
      <c r="L9625" s="7">
        <f>MAR1!$B$6+MAR1!$C$6*COS(2*PI()*$C9625/365)+MAR1!$D$6*SIN(2*PI()*$C9625/365)</f>
        <v/>
      </c>
      <c r="M9625" s="7">
        <f>MAR1!$B$7+MAR1!$C$7*COS(2*PI()*$C9625/365)+MAR1!$D$7*SIN(2*PI()*$C9625/365)</f>
        <v/>
      </c>
      <c r="N9625" s="7">
        <f>F9625-K9625</f>
        <v/>
      </c>
      <c r="O9625" s="7">
        <f>G9625-L9625</f>
        <v/>
      </c>
      <c r="P9625" s="7">
        <f>H9625-M9625</f>
        <v/>
      </c>
      <c r="Q9625" s="7">
        <f>IF($I9625=1,(N9625-MAR1!$B$11)/MAR1!$D$11,(N9625-MAR1!$C$11)/MAR1!$E$11)</f>
        <v/>
      </c>
      <c r="R9625" s="7">
        <f>IF($I9625=1,(O9625-MAR1!$B$12)/MAR1!$D$12,(O9625-MAR1!$C$12)/MAR1!$E$12)</f>
        <v/>
      </c>
      <c r="S9625" s="7">
        <f>IF($I9625=1,(P9625-MAR1!$B$13)/MAR1!$D$13,(P9625-MAR1!$C$13)/MAR1!$E$13)</f>
        <v/>
      </c>
    </row>
    <row r="9626">
      <c r="A9626" s="5" t="n">
        <v>9625</v>
      </c>
      <c r="B9626" s="5" t="n">
        <v>27</v>
      </c>
      <c r="C9626" s="5" t="n">
        <v>135</v>
      </c>
      <c r="D9626" s="5" t="n">
        <v>5</v>
      </c>
      <c r="E9626" s="5" t="n">
        <v>0</v>
      </c>
      <c r="F9626" s="5" t="n">
        <v>41.9</v>
      </c>
      <c r="G9626" s="5" t="n">
        <v>26.8</v>
      </c>
      <c r="H9626" s="5" t="n">
        <v>22.94</v>
      </c>
      <c r="I9626" s="6">
        <f>IF(E9626&gt;=Markov!$B$3,1,0)</f>
        <v/>
      </c>
      <c r="J9626" s="6">
        <f>I9625</f>
        <v/>
      </c>
      <c r="K9626" s="7">
        <f>MAR1!$B$5+MAR1!$C$5*COS(2*PI()*$C9626/365)+MAR1!$D$5*SIN(2*PI()*$C9626/365)</f>
        <v/>
      </c>
      <c r="L9626" s="7">
        <f>MAR1!$B$6+MAR1!$C$6*COS(2*PI()*$C9626/365)+MAR1!$D$6*SIN(2*PI()*$C9626/365)</f>
        <v/>
      </c>
      <c r="M9626" s="7">
        <f>MAR1!$B$7+MAR1!$C$7*COS(2*PI()*$C9626/365)+MAR1!$D$7*SIN(2*PI()*$C9626/365)</f>
        <v/>
      </c>
      <c r="N9626" s="7">
        <f>F9626-K9626</f>
        <v/>
      </c>
      <c r="O9626" s="7">
        <f>G9626-L9626</f>
        <v/>
      </c>
      <c r="P9626" s="7">
        <f>H9626-M9626</f>
        <v/>
      </c>
      <c r="Q9626" s="7">
        <f>IF($I9626=1,(N9626-MAR1!$B$11)/MAR1!$D$11,(N9626-MAR1!$C$11)/MAR1!$E$11)</f>
        <v/>
      </c>
      <c r="R9626" s="7">
        <f>IF($I9626=1,(O9626-MAR1!$B$12)/MAR1!$D$12,(O9626-MAR1!$C$12)/MAR1!$E$12)</f>
        <v/>
      </c>
      <c r="S9626" s="7">
        <f>IF($I9626=1,(P9626-MAR1!$B$13)/MAR1!$D$13,(P9626-MAR1!$C$13)/MAR1!$E$13)</f>
        <v/>
      </c>
    </row>
    <row r="9627">
      <c r="A9627" s="5" t="n">
        <v>9626</v>
      </c>
      <c r="B9627" s="5" t="n">
        <v>27</v>
      </c>
      <c r="C9627" s="5" t="n">
        <v>136</v>
      </c>
      <c r="D9627" s="5" t="n">
        <v>5</v>
      </c>
      <c r="E9627" s="5" t="n">
        <v>0</v>
      </c>
      <c r="F9627" s="5" t="n">
        <v>38.6</v>
      </c>
      <c r="G9627" s="5" t="n">
        <v>27.7</v>
      </c>
      <c r="H9627" s="5" t="n">
        <v>22.67</v>
      </c>
      <c r="I9627" s="6">
        <f>IF(E9627&gt;=Markov!$B$3,1,0)</f>
        <v/>
      </c>
      <c r="J9627" s="6">
        <f>I9626</f>
        <v/>
      </c>
      <c r="K9627" s="7">
        <f>MAR1!$B$5+MAR1!$C$5*COS(2*PI()*$C9627/365)+MAR1!$D$5*SIN(2*PI()*$C9627/365)</f>
        <v/>
      </c>
      <c r="L9627" s="7">
        <f>MAR1!$B$6+MAR1!$C$6*COS(2*PI()*$C9627/365)+MAR1!$D$6*SIN(2*PI()*$C9627/365)</f>
        <v/>
      </c>
      <c r="M9627" s="7">
        <f>MAR1!$B$7+MAR1!$C$7*COS(2*PI()*$C9627/365)+MAR1!$D$7*SIN(2*PI()*$C9627/365)</f>
        <v/>
      </c>
      <c r="N9627" s="7">
        <f>F9627-K9627</f>
        <v/>
      </c>
      <c r="O9627" s="7">
        <f>G9627-L9627</f>
        <v/>
      </c>
      <c r="P9627" s="7">
        <f>H9627-M9627</f>
        <v/>
      </c>
      <c r="Q9627" s="7">
        <f>IF($I9627=1,(N9627-MAR1!$B$11)/MAR1!$D$11,(N9627-MAR1!$C$11)/MAR1!$E$11)</f>
        <v/>
      </c>
      <c r="R9627" s="7">
        <f>IF($I9627=1,(O9627-MAR1!$B$12)/MAR1!$D$12,(O9627-MAR1!$C$12)/MAR1!$E$12)</f>
        <v/>
      </c>
      <c r="S9627" s="7">
        <f>IF($I9627=1,(P9627-MAR1!$B$13)/MAR1!$D$13,(P9627-MAR1!$C$13)/MAR1!$E$13)</f>
        <v/>
      </c>
    </row>
    <row r="9628">
      <c r="A9628" s="5" t="n">
        <v>9627</v>
      </c>
      <c r="B9628" s="5" t="n">
        <v>27</v>
      </c>
      <c r="C9628" s="5" t="n">
        <v>137</v>
      </c>
      <c r="D9628" s="5" t="n">
        <v>5</v>
      </c>
      <c r="E9628" s="5" t="n">
        <v>0</v>
      </c>
      <c r="F9628" s="5" t="n">
        <v>33</v>
      </c>
      <c r="G9628" s="5" t="n">
        <v>28.4</v>
      </c>
      <c r="H9628" s="5" t="n">
        <v>18.35</v>
      </c>
      <c r="I9628" s="6">
        <f>IF(E9628&gt;=Markov!$B$3,1,0)</f>
        <v/>
      </c>
      <c r="J9628" s="6">
        <f>I9627</f>
        <v/>
      </c>
      <c r="K9628" s="7">
        <f>MAR1!$B$5+MAR1!$C$5*COS(2*PI()*$C9628/365)+MAR1!$D$5*SIN(2*PI()*$C9628/365)</f>
        <v/>
      </c>
      <c r="L9628" s="7">
        <f>MAR1!$B$6+MAR1!$C$6*COS(2*PI()*$C9628/365)+MAR1!$D$6*SIN(2*PI()*$C9628/365)</f>
        <v/>
      </c>
      <c r="M9628" s="7">
        <f>MAR1!$B$7+MAR1!$C$7*COS(2*PI()*$C9628/365)+MAR1!$D$7*SIN(2*PI()*$C9628/365)</f>
        <v/>
      </c>
      <c r="N9628" s="7">
        <f>F9628-K9628</f>
        <v/>
      </c>
      <c r="O9628" s="7">
        <f>G9628-L9628</f>
        <v/>
      </c>
      <c r="P9628" s="7">
        <f>H9628-M9628</f>
        <v/>
      </c>
      <c r="Q9628" s="7">
        <f>IF($I9628=1,(N9628-MAR1!$B$11)/MAR1!$D$11,(N9628-MAR1!$C$11)/MAR1!$E$11)</f>
        <v/>
      </c>
      <c r="R9628" s="7">
        <f>IF($I9628=1,(O9628-MAR1!$B$12)/MAR1!$D$12,(O9628-MAR1!$C$12)/MAR1!$E$12)</f>
        <v/>
      </c>
      <c r="S9628" s="7">
        <f>IF($I9628=1,(P9628-MAR1!$B$13)/MAR1!$D$13,(P9628-MAR1!$C$13)/MAR1!$E$13)</f>
        <v/>
      </c>
    </row>
    <row r="9629">
      <c r="A9629" s="5" t="n">
        <v>9628</v>
      </c>
      <c r="B9629" s="5" t="n">
        <v>27</v>
      </c>
      <c r="C9629" s="5" t="n">
        <v>138</v>
      </c>
      <c r="D9629" s="5" t="n">
        <v>5</v>
      </c>
      <c r="E9629" s="5" t="n">
        <v>3.2</v>
      </c>
      <c r="F9629" s="5" t="n">
        <v>32.9</v>
      </c>
      <c r="G9629" s="5" t="n">
        <v>27.5</v>
      </c>
      <c r="H9629" s="5" t="n">
        <v>12.1</v>
      </c>
      <c r="I9629" s="6">
        <f>IF(E9629&gt;=Markov!$B$3,1,0)</f>
        <v/>
      </c>
      <c r="J9629" s="6">
        <f>I9628</f>
        <v/>
      </c>
      <c r="K9629" s="7">
        <f>MAR1!$B$5+MAR1!$C$5*COS(2*PI()*$C9629/365)+MAR1!$D$5*SIN(2*PI()*$C9629/365)</f>
        <v/>
      </c>
      <c r="L9629" s="7">
        <f>MAR1!$B$6+MAR1!$C$6*COS(2*PI()*$C9629/365)+MAR1!$D$6*SIN(2*PI()*$C9629/365)</f>
        <v/>
      </c>
      <c r="M9629" s="7">
        <f>MAR1!$B$7+MAR1!$C$7*COS(2*PI()*$C9629/365)+MAR1!$D$7*SIN(2*PI()*$C9629/365)</f>
        <v/>
      </c>
      <c r="N9629" s="7">
        <f>F9629-K9629</f>
        <v/>
      </c>
      <c r="O9629" s="7">
        <f>G9629-L9629</f>
        <v/>
      </c>
      <c r="P9629" s="7">
        <f>H9629-M9629</f>
        <v/>
      </c>
      <c r="Q9629" s="7">
        <f>IF($I9629=1,(N9629-MAR1!$B$11)/MAR1!$D$11,(N9629-MAR1!$C$11)/MAR1!$E$11)</f>
        <v/>
      </c>
      <c r="R9629" s="7">
        <f>IF($I9629=1,(O9629-MAR1!$B$12)/MAR1!$D$12,(O9629-MAR1!$C$12)/MAR1!$E$12)</f>
        <v/>
      </c>
      <c r="S9629" s="7">
        <f>IF($I9629=1,(P9629-MAR1!$B$13)/MAR1!$D$13,(P9629-MAR1!$C$13)/MAR1!$E$13)</f>
        <v/>
      </c>
    </row>
    <row r="9630">
      <c r="A9630" s="5" t="n">
        <v>9629</v>
      </c>
      <c r="B9630" s="5" t="n">
        <v>27</v>
      </c>
      <c r="C9630" s="5" t="n">
        <v>139</v>
      </c>
      <c r="D9630" s="5" t="n">
        <v>5</v>
      </c>
      <c r="E9630" s="5" t="n">
        <v>0</v>
      </c>
      <c r="F9630" s="5" t="n">
        <v>38.2</v>
      </c>
      <c r="G9630" s="5" t="n">
        <v>27.6</v>
      </c>
      <c r="H9630" s="5" t="n">
        <v>20.37</v>
      </c>
      <c r="I9630" s="6">
        <f>IF(E9630&gt;=Markov!$B$3,1,0)</f>
        <v/>
      </c>
      <c r="J9630" s="6">
        <f>I9629</f>
        <v/>
      </c>
      <c r="K9630" s="7">
        <f>MAR1!$B$5+MAR1!$C$5*COS(2*PI()*$C9630/365)+MAR1!$D$5*SIN(2*PI()*$C9630/365)</f>
        <v/>
      </c>
      <c r="L9630" s="7">
        <f>MAR1!$B$6+MAR1!$C$6*COS(2*PI()*$C9630/365)+MAR1!$D$6*SIN(2*PI()*$C9630/365)</f>
        <v/>
      </c>
      <c r="M9630" s="7">
        <f>MAR1!$B$7+MAR1!$C$7*COS(2*PI()*$C9630/365)+MAR1!$D$7*SIN(2*PI()*$C9630/365)</f>
        <v/>
      </c>
      <c r="N9630" s="7">
        <f>F9630-K9630</f>
        <v/>
      </c>
      <c r="O9630" s="7">
        <f>G9630-L9630</f>
        <v/>
      </c>
      <c r="P9630" s="7">
        <f>H9630-M9630</f>
        <v/>
      </c>
      <c r="Q9630" s="7">
        <f>IF($I9630=1,(N9630-MAR1!$B$11)/MAR1!$D$11,(N9630-MAR1!$C$11)/MAR1!$E$11)</f>
        <v/>
      </c>
      <c r="R9630" s="7">
        <f>IF($I9630=1,(O9630-MAR1!$B$12)/MAR1!$D$12,(O9630-MAR1!$C$12)/MAR1!$E$12)</f>
        <v/>
      </c>
      <c r="S9630" s="7">
        <f>IF($I9630=1,(P9630-MAR1!$B$13)/MAR1!$D$13,(P9630-MAR1!$C$13)/MAR1!$E$13)</f>
        <v/>
      </c>
    </row>
    <row r="9631">
      <c r="A9631" s="5" t="n">
        <v>9630</v>
      </c>
      <c r="B9631" s="5" t="n">
        <v>27</v>
      </c>
      <c r="C9631" s="5" t="n">
        <v>140</v>
      </c>
      <c r="D9631" s="5" t="n">
        <v>5</v>
      </c>
      <c r="E9631" s="5" t="n">
        <v>0</v>
      </c>
      <c r="F9631" s="5" t="n">
        <v>36.4</v>
      </c>
      <c r="G9631" s="5" t="n">
        <v>24.3</v>
      </c>
      <c r="H9631" s="5" t="n">
        <v>19.04</v>
      </c>
      <c r="I9631" s="6">
        <f>IF(E9631&gt;=Markov!$B$3,1,0)</f>
        <v/>
      </c>
      <c r="J9631" s="6">
        <f>I9630</f>
        <v/>
      </c>
      <c r="K9631" s="7">
        <f>MAR1!$B$5+MAR1!$C$5*COS(2*PI()*$C9631/365)+MAR1!$D$5*SIN(2*PI()*$C9631/365)</f>
        <v/>
      </c>
      <c r="L9631" s="7">
        <f>MAR1!$B$6+MAR1!$C$6*COS(2*PI()*$C9631/365)+MAR1!$D$6*SIN(2*PI()*$C9631/365)</f>
        <v/>
      </c>
      <c r="M9631" s="7">
        <f>MAR1!$B$7+MAR1!$C$7*COS(2*PI()*$C9631/365)+MAR1!$D$7*SIN(2*PI()*$C9631/365)</f>
        <v/>
      </c>
      <c r="N9631" s="7">
        <f>F9631-K9631</f>
        <v/>
      </c>
      <c r="O9631" s="7">
        <f>G9631-L9631</f>
        <v/>
      </c>
      <c r="P9631" s="7">
        <f>H9631-M9631</f>
        <v/>
      </c>
      <c r="Q9631" s="7">
        <f>IF($I9631=1,(N9631-MAR1!$B$11)/MAR1!$D$11,(N9631-MAR1!$C$11)/MAR1!$E$11)</f>
        <v/>
      </c>
      <c r="R9631" s="7">
        <f>IF($I9631=1,(O9631-MAR1!$B$12)/MAR1!$D$12,(O9631-MAR1!$C$12)/MAR1!$E$12)</f>
        <v/>
      </c>
      <c r="S9631" s="7">
        <f>IF($I9631=1,(P9631-MAR1!$B$13)/MAR1!$D$13,(P9631-MAR1!$C$13)/MAR1!$E$13)</f>
        <v/>
      </c>
    </row>
    <row r="9632">
      <c r="A9632" s="5" t="n">
        <v>9631</v>
      </c>
      <c r="B9632" s="5" t="n">
        <v>27</v>
      </c>
      <c r="C9632" s="5" t="n">
        <v>141</v>
      </c>
      <c r="D9632" s="5" t="n">
        <v>5</v>
      </c>
      <c r="E9632" s="5" t="n">
        <v>0</v>
      </c>
      <c r="F9632" s="5" t="n">
        <v>36.9</v>
      </c>
      <c r="G9632" s="5" t="n">
        <v>25.6</v>
      </c>
      <c r="H9632" s="5" t="n">
        <v>20.04</v>
      </c>
      <c r="I9632" s="6">
        <f>IF(E9632&gt;=Markov!$B$3,1,0)</f>
        <v/>
      </c>
      <c r="J9632" s="6">
        <f>I9631</f>
        <v/>
      </c>
      <c r="K9632" s="7">
        <f>MAR1!$B$5+MAR1!$C$5*COS(2*PI()*$C9632/365)+MAR1!$D$5*SIN(2*PI()*$C9632/365)</f>
        <v/>
      </c>
      <c r="L9632" s="7">
        <f>MAR1!$B$6+MAR1!$C$6*COS(2*PI()*$C9632/365)+MAR1!$D$6*SIN(2*PI()*$C9632/365)</f>
        <v/>
      </c>
      <c r="M9632" s="7">
        <f>MAR1!$B$7+MAR1!$C$7*COS(2*PI()*$C9632/365)+MAR1!$D$7*SIN(2*PI()*$C9632/365)</f>
        <v/>
      </c>
      <c r="N9632" s="7">
        <f>F9632-K9632</f>
        <v/>
      </c>
      <c r="O9632" s="7">
        <f>G9632-L9632</f>
        <v/>
      </c>
      <c r="P9632" s="7">
        <f>H9632-M9632</f>
        <v/>
      </c>
      <c r="Q9632" s="7">
        <f>IF($I9632=1,(N9632-MAR1!$B$11)/MAR1!$D$11,(N9632-MAR1!$C$11)/MAR1!$E$11)</f>
        <v/>
      </c>
      <c r="R9632" s="7">
        <f>IF($I9632=1,(O9632-MAR1!$B$12)/MAR1!$D$12,(O9632-MAR1!$C$12)/MAR1!$E$12)</f>
        <v/>
      </c>
      <c r="S9632" s="7">
        <f>IF($I9632=1,(P9632-MAR1!$B$13)/MAR1!$D$13,(P9632-MAR1!$C$13)/MAR1!$E$13)</f>
        <v/>
      </c>
    </row>
    <row r="9633">
      <c r="A9633" s="5" t="n">
        <v>9632</v>
      </c>
      <c r="B9633" s="5" t="n">
        <v>27</v>
      </c>
      <c r="C9633" s="5" t="n">
        <v>142</v>
      </c>
      <c r="D9633" s="5" t="n">
        <v>5</v>
      </c>
      <c r="E9633" s="5" t="n">
        <v>0</v>
      </c>
      <c r="F9633" s="5" t="n">
        <v>40.9</v>
      </c>
      <c r="G9633" s="5" t="n">
        <v>29</v>
      </c>
      <c r="H9633" s="5" t="n">
        <v>28.42</v>
      </c>
      <c r="I9633" s="6">
        <f>IF(E9633&gt;=Markov!$B$3,1,0)</f>
        <v/>
      </c>
      <c r="J9633" s="6">
        <f>I9632</f>
        <v/>
      </c>
      <c r="K9633" s="7">
        <f>MAR1!$B$5+MAR1!$C$5*COS(2*PI()*$C9633/365)+MAR1!$D$5*SIN(2*PI()*$C9633/365)</f>
        <v/>
      </c>
      <c r="L9633" s="7">
        <f>MAR1!$B$6+MAR1!$C$6*COS(2*PI()*$C9633/365)+MAR1!$D$6*SIN(2*PI()*$C9633/365)</f>
        <v/>
      </c>
      <c r="M9633" s="7">
        <f>MAR1!$B$7+MAR1!$C$7*COS(2*PI()*$C9633/365)+MAR1!$D$7*SIN(2*PI()*$C9633/365)</f>
        <v/>
      </c>
      <c r="N9633" s="7">
        <f>F9633-K9633</f>
        <v/>
      </c>
      <c r="O9633" s="7">
        <f>G9633-L9633</f>
        <v/>
      </c>
      <c r="P9633" s="7">
        <f>H9633-M9633</f>
        <v/>
      </c>
      <c r="Q9633" s="7">
        <f>IF($I9633=1,(N9633-MAR1!$B$11)/MAR1!$D$11,(N9633-MAR1!$C$11)/MAR1!$E$11)</f>
        <v/>
      </c>
      <c r="R9633" s="7">
        <f>IF($I9633=1,(O9633-MAR1!$B$12)/MAR1!$D$12,(O9633-MAR1!$C$12)/MAR1!$E$12)</f>
        <v/>
      </c>
      <c r="S9633" s="7">
        <f>IF($I9633=1,(P9633-MAR1!$B$13)/MAR1!$D$13,(P9633-MAR1!$C$13)/MAR1!$E$13)</f>
        <v/>
      </c>
    </row>
    <row r="9634">
      <c r="A9634" s="5" t="n">
        <v>9633</v>
      </c>
      <c r="B9634" s="5" t="n">
        <v>27</v>
      </c>
      <c r="C9634" s="5" t="n">
        <v>143</v>
      </c>
      <c r="D9634" s="5" t="n">
        <v>5</v>
      </c>
      <c r="E9634" s="5" t="n">
        <v>10.2</v>
      </c>
      <c r="F9634" s="5" t="n">
        <v>36.3</v>
      </c>
      <c r="G9634" s="5" t="n">
        <v>26.3</v>
      </c>
      <c r="H9634" s="5" t="n">
        <v>21.73</v>
      </c>
      <c r="I9634" s="6">
        <f>IF(E9634&gt;=Markov!$B$3,1,0)</f>
        <v/>
      </c>
      <c r="J9634" s="6">
        <f>I9633</f>
        <v/>
      </c>
      <c r="K9634" s="7">
        <f>MAR1!$B$5+MAR1!$C$5*COS(2*PI()*$C9634/365)+MAR1!$D$5*SIN(2*PI()*$C9634/365)</f>
        <v/>
      </c>
      <c r="L9634" s="7">
        <f>MAR1!$B$6+MAR1!$C$6*COS(2*PI()*$C9634/365)+MAR1!$D$6*SIN(2*PI()*$C9634/365)</f>
        <v/>
      </c>
      <c r="M9634" s="7">
        <f>MAR1!$B$7+MAR1!$C$7*COS(2*PI()*$C9634/365)+MAR1!$D$7*SIN(2*PI()*$C9634/365)</f>
        <v/>
      </c>
      <c r="N9634" s="7">
        <f>F9634-K9634</f>
        <v/>
      </c>
      <c r="O9634" s="7">
        <f>G9634-L9634</f>
        <v/>
      </c>
      <c r="P9634" s="7">
        <f>H9634-M9634</f>
        <v/>
      </c>
      <c r="Q9634" s="7">
        <f>IF($I9634=1,(N9634-MAR1!$B$11)/MAR1!$D$11,(N9634-MAR1!$C$11)/MAR1!$E$11)</f>
        <v/>
      </c>
      <c r="R9634" s="7">
        <f>IF($I9634=1,(O9634-MAR1!$B$12)/MAR1!$D$12,(O9634-MAR1!$C$12)/MAR1!$E$12)</f>
        <v/>
      </c>
      <c r="S9634" s="7">
        <f>IF($I9634=1,(P9634-MAR1!$B$13)/MAR1!$D$13,(P9634-MAR1!$C$13)/MAR1!$E$13)</f>
        <v/>
      </c>
    </row>
    <row r="9635">
      <c r="A9635" s="5" t="n">
        <v>9634</v>
      </c>
      <c r="B9635" s="5" t="n">
        <v>27</v>
      </c>
      <c r="C9635" s="5" t="n">
        <v>144</v>
      </c>
      <c r="D9635" s="5" t="n">
        <v>5</v>
      </c>
      <c r="E9635" s="5" t="n">
        <v>0</v>
      </c>
      <c r="F9635" s="5" t="n">
        <v>43.2</v>
      </c>
      <c r="G9635" s="5" t="n">
        <v>29</v>
      </c>
      <c r="H9635" s="5" t="n">
        <v>27.83</v>
      </c>
      <c r="I9635" s="6">
        <f>IF(E9635&gt;=Markov!$B$3,1,0)</f>
        <v/>
      </c>
      <c r="J9635" s="6">
        <f>I9634</f>
        <v/>
      </c>
      <c r="K9635" s="7">
        <f>MAR1!$B$5+MAR1!$C$5*COS(2*PI()*$C9635/365)+MAR1!$D$5*SIN(2*PI()*$C9635/365)</f>
        <v/>
      </c>
      <c r="L9635" s="7">
        <f>MAR1!$B$6+MAR1!$C$6*COS(2*PI()*$C9635/365)+MAR1!$D$6*SIN(2*PI()*$C9635/365)</f>
        <v/>
      </c>
      <c r="M9635" s="7">
        <f>MAR1!$B$7+MAR1!$C$7*COS(2*PI()*$C9635/365)+MAR1!$D$7*SIN(2*PI()*$C9635/365)</f>
        <v/>
      </c>
      <c r="N9635" s="7">
        <f>F9635-K9635</f>
        <v/>
      </c>
      <c r="O9635" s="7">
        <f>G9635-L9635</f>
        <v/>
      </c>
      <c r="P9635" s="7">
        <f>H9635-M9635</f>
        <v/>
      </c>
      <c r="Q9635" s="7">
        <f>IF($I9635=1,(N9635-MAR1!$B$11)/MAR1!$D$11,(N9635-MAR1!$C$11)/MAR1!$E$11)</f>
        <v/>
      </c>
      <c r="R9635" s="7">
        <f>IF($I9635=1,(O9635-MAR1!$B$12)/MAR1!$D$12,(O9635-MAR1!$C$12)/MAR1!$E$12)</f>
        <v/>
      </c>
      <c r="S9635" s="7">
        <f>IF($I9635=1,(P9635-MAR1!$B$13)/MAR1!$D$13,(P9635-MAR1!$C$13)/MAR1!$E$13)</f>
        <v/>
      </c>
    </row>
    <row r="9636">
      <c r="A9636" s="5" t="n">
        <v>9635</v>
      </c>
      <c r="B9636" s="5" t="n">
        <v>27</v>
      </c>
      <c r="C9636" s="5" t="n">
        <v>145</v>
      </c>
      <c r="D9636" s="5" t="n">
        <v>5</v>
      </c>
      <c r="E9636" s="5" t="n">
        <v>0</v>
      </c>
      <c r="F9636" s="5" t="n">
        <v>41</v>
      </c>
      <c r="G9636" s="5" t="n">
        <v>27.9</v>
      </c>
      <c r="H9636" s="5" t="n">
        <v>20.34</v>
      </c>
      <c r="I9636" s="6">
        <f>IF(E9636&gt;=Markov!$B$3,1,0)</f>
        <v/>
      </c>
      <c r="J9636" s="6">
        <f>I9635</f>
        <v/>
      </c>
      <c r="K9636" s="7">
        <f>MAR1!$B$5+MAR1!$C$5*COS(2*PI()*$C9636/365)+MAR1!$D$5*SIN(2*PI()*$C9636/365)</f>
        <v/>
      </c>
      <c r="L9636" s="7">
        <f>MAR1!$B$6+MAR1!$C$6*COS(2*PI()*$C9636/365)+MAR1!$D$6*SIN(2*PI()*$C9636/365)</f>
        <v/>
      </c>
      <c r="M9636" s="7">
        <f>MAR1!$B$7+MAR1!$C$7*COS(2*PI()*$C9636/365)+MAR1!$D$7*SIN(2*PI()*$C9636/365)</f>
        <v/>
      </c>
      <c r="N9636" s="7">
        <f>F9636-K9636</f>
        <v/>
      </c>
      <c r="O9636" s="7">
        <f>G9636-L9636</f>
        <v/>
      </c>
      <c r="P9636" s="7">
        <f>H9636-M9636</f>
        <v/>
      </c>
      <c r="Q9636" s="7">
        <f>IF($I9636=1,(N9636-MAR1!$B$11)/MAR1!$D$11,(N9636-MAR1!$C$11)/MAR1!$E$11)</f>
        <v/>
      </c>
      <c r="R9636" s="7">
        <f>IF($I9636=1,(O9636-MAR1!$B$12)/MAR1!$D$12,(O9636-MAR1!$C$12)/MAR1!$E$12)</f>
        <v/>
      </c>
      <c r="S9636" s="7">
        <f>IF($I9636=1,(P9636-MAR1!$B$13)/MAR1!$D$13,(P9636-MAR1!$C$13)/MAR1!$E$13)</f>
        <v/>
      </c>
    </row>
    <row r="9637">
      <c r="A9637" s="5" t="n">
        <v>9636</v>
      </c>
      <c r="B9637" s="5" t="n">
        <v>27</v>
      </c>
      <c r="C9637" s="5" t="n">
        <v>146</v>
      </c>
      <c r="D9637" s="5" t="n">
        <v>5</v>
      </c>
      <c r="E9637" s="5" t="n">
        <v>1.8</v>
      </c>
      <c r="F9637" s="5" t="n">
        <v>34</v>
      </c>
      <c r="G9637" s="5" t="n">
        <v>26.3</v>
      </c>
      <c r="H9637" s="5" t="n">
        <v>18.25</v>
      </c>
      <c r="I9637" s="6">
        <f>IF(E9637&gt;=Markov!$B$3,1,0)</f>
        <v/>
      </c>
      <c r="J9637" s="6">
        <f>I9636</f>
        <v/>
      </c>
      <c r="K9637" s="7">
        <f>MAR1!$B$5+MAR1!$C$5*COS(2*PI()*$C9637/365)+MAR1!$D$5*SIN(2*PI()*$C9637/365)</f>
        <v/>
      </c>
      <c r="L9637" s="7">
        <f>MAR1!$B$6+MAR1!$C$6*COS(2*PI()*$C9637/365)+MAR1!$D$6*SIN(2*PI()*$C9637/365)</f>
        <v/>
      </c>
      <c r="M9637" s="7">
        <f>MAR1!$B$7+MAR1!$C$7*COS(2*PI()*$C9637/365)+MAR1!$D$7*SIN(2*PI()*$C9637/365)</f>
        <v/>
      </c>
      <c r="N9637" s="7">
        <f>F9637-K9637</f>
        <v/>
      </c>
      <c r="O9637" s="7">
        <f>G9637-L9637</f>
        <v/>
      </c>
      <c r="P9637" s="7">
        <f>H9637-M9637</f>
        <v/>
      </c>
      <c r="Q9637" s="7">
        <f>IF($I9637=1,(N9637-MAR1!$B$11)/MAR1!$D$11,(N9637-MAR1!$C$11)/MAR1!$E$11)</f>
        <v/>
      </c>
      <c r="R9637" s="7">
        <f>IF($I9637=1,(O9637-MAR1!$B$12)/MAR1!$D$12,(O9637-MAR1!$C$12)/MAR1!$E$12)</f>
        <v/>
      </c>
      <c r="S9637" s="7">
        <f>IF($I9637=1,(P9637-MAR1!$B$13)/MAR1!$D$13,(P9637-MAR1!$C$13)/MAR1!$E$13)</f>
        <v/>
      </c>
    </row>
    <row r="9638">
      <c r="A9638" s="5" t="n">
        <v>9637</v>
      </c>
      <c r="B9638" s="5" t="n">
        <v>27</v>
      </c>
      <c r="C9638" s="5" t="n">
        <v>147</v>
      </c>
      <c r="D9638" s="5" t="n">
        <v>5</v>
      </c>
      <c r="E9638" s="5" t="n">
        <v>0</v>
      </c>
      <c r="F9638" s="5" t="n">
        <v>39.9</v>
      </c>
      <c r="G9638" s="5" t="n">
        <v>28.2</v>
      </c>
      <c r="H9638" s="5" t="n">
        <v>23.31</v>
      </c>
      <c r="I9638" s="6">
        <f>IF(E9638&gt;=Markov!$B$3,1,0)</f>
        <v/>
      </c>
      <c r="J9638" s="6">
        <f>I9637</f>
        <v/>
      </c>
      <c r="K9638" s="7">
        <f>MAR1!$B$5+MAR1!$C$5*COS(2*PI()*$C9638/365)+MAR1!$D$5*SIN(2*PI()*$C9638/365)</f>
        <v/>
      </c>
      <c r="L9638" s="7">
        <f>MAR1!$B$6+MAR1!$C$6*COS(2*PI()*$C9638/365)+MAR1!$D$6*SIN(2*PI()*$C9638/365)</f>
        <v/>
      </c>
      <c r="M9638" s="7">
        <f>MAR1!$B$7+MAR1!$C$7*COS(2*PI()*$C9638/365)+MAR1!$D$7*SIN(2*PI()*$C9638/365)</f>
        <v/>
      </c>
      <c r="N9638" s="7">
        <f>F9638-K9638</f>
        <v/>
      </c>
      <c r="O9638" s="7">
        <f>G9638-L9638</f>
        <v/>
      </c>
      <c r="P9638" s="7">
        <f>H9638-M9638</f>
        <v/>
      </c>
      <c r="Q9638" s="7">
        <f>IF($I9638=1,(N9638-MAR1!$B$11)/MAR1!$D$11,(N9638-MAR1!$C$11)/MAR1!$E$11)</f>
        <v/>
      </c>
      <c r="R9638" s="7">
        <f>IF($I9638=1,(O9638-MAR1!$B$12)/MAR1!$D$12,(O9638-MAR1!$C$12)/MAR1!$E$12)</f>
        <v/>
      </c>
      <c r="S9638" s="7">
        <f>IF($I9638=1,(P9638-MAR1!$B$13)/MAR1!$D$13,(P9638-MAR1!$C$13)/MAR1!$E$13)</f>
        <v/>
      </c>
    </row>
    <row r="9639">
      <c r="A9639" s="5" t="n">
        <v>9638</v>
      </c>
      <c r="B9639" s="5" t="n">
        <v>27</v>
      </c>
      <c r="C9639" s="5" t="n">
        <v>148</v>
      </c>
      <c r="D9639" s="5" t="n">
        <v>5</v>
      </c>
      <c r="E9639" s="5" t="n">
        <v>6.1</v>
      </c>
      <c r="F9639" s="5" t="n">
        <v>37.9</v>
      </c>
      <c r="G9639" s="5" t="n">
        <v>27.8</v>
      </c>
      <c r="H9639" s="5" t="n">
        <v>17.43</v>
      </c>
      <c r="I9639" s="6">
        <f>IF(E9639&gt;=Markov!$B$3,1,0)</f>
        <v/>
      </c>
      <c r="J9639" s="6">
        <f>I9638</f>
        <v/>
      </c>
      <c r="K9639" s="7">
        <f>MAR1!$B$5+MAR1!$C$5*COS(2*PI()*$C9639/365)+MAR1!$D$5*SIN(2*PI()*$C9639/365)</f>
        <v/>
      </c>
      <c r="L9639" s="7">
        <f>MAR1!$B$6+MAR1!$C$6*COS(2*PI()*$C9639/365)+MAR1!$D$6*SIN(2*PI()*$C9639/365)</f>
        <v/>
      </c>
      <c r="M9639" s="7">
        <f>MAR1!$B$7+MAR1!$C$7*COS(2*PI()*$C9639/365)+MAR1!$D$7*SIN(2*PI()*$C9639/365)</f>
        <v/>
      </c>
      <c r="N9639" s="7">
        <f>F9639-K9639</f>
        <v/>
      </c>
      <c r="O9639" s="7">
        <f>G9639-L9639</f>
        <v/>
      </c>
      <c r="P9639" s="7">
        <f>H9639-M9639</f>
        <v/>
      </c>
      <c r="Q9639" s="7">
        <f>IF($I9639=1,(N9639-MAR1!$B$11)/MAR1!$D$11,(N9639-MAR1!$C$11)/MAR1!$E$11)</f>
        <v/>
      </c>
      <c r="R9639" s="7">
        <f>IF($I9639=1,(O9639-MAR1!$B$12)/MAR1!$D$12,(O9639-MAR1!$C$12)/MAR1!$E$12)</f>
        <v/>
      </c>
      <c r="S9639" s="7">
        <f>IF($I9639=1,(P9639-MAR1!$B$13)/MAR1!$D$13,(P9639-MAR1!$C$13)/MAR1!$E$13)</f>
        <v/>
      </c>
    </row>
    <row r="9640">
      <c r="A9640" s="5" t="n">
        <v>9639</v>
      </c>
      <c r="B9640" s="5" t="n">
        <v>27</v>
      </c>
      <c r="C9640" s="5" t="n">
        <v>149</v>
      </c>
      <c r="D9640" s="5" t="n">
        <v>5</v>
      </c>
      <c r="E9640" s="5" t="n">
        <v>0</v>
      </c>
      <c r="F9640" s="5" t="n">
        <v>38</v>
      </c>
      <c r="G9640" s="5" t="n">
        <v>26.4</v>
      </c>
      <c r="H9640" s="5" t="n">
        <v>24.95</v>
      </c>
      <c r="I9640" s="6">
        <f>IF(E9640&gt;=Markov!$B$3,1,0)</f>
        <v/>
      </c>
      <c r="J9640" s="6">
        <f>I9639</f>
        <v/>
      </c>
      <c r="K9640" s="7">
        <f>MAR1!$B$5+MAR1!$C$5*COS(2*PI()*$C9640/365)+MAR1!$D$5*SIN(2*PI()*$C9640/365)</f>
        <v/>
      </c>
      <c r="L9640" s="7">
        <f>MAR1!$B$6+MAR1!$C$6*COS(2*PI()*$C9640/365)+MAR1!$D$6*SIN(2*PI()*$C9640/365)</f>
        <v/>
      </c>
      <c r="M9640" s="7">
        <f>MAR1!$B$7+MAR1!$C$7*COS(2*PI()*$C9640/365)+MAR1!$D$7*SIN(2*PI()*$C9640/365)</f>
        <v/>
      </c>
      <c r="N9640" s="7">
        <f>F9640-K9640</f>
        <v/>
      </c>
      <c r="O9640" s="7">
        <f>G9640-L9640</f>
        <v/>
      </c>
      <c r="P9640" s="7">
        <f>H9640-M9640</f>
        <v/>
      </c>
      <c r="Q9640" s="7">
        <f>IF($I9640=1,(N9640-MAR1!$B$11)/MAR1!$D$11,(N9640-MAR1!$C$11)/MAR1!$E$11)</f>
        <v/>
      </c>
      <c r="R9640" s="7">
        <f>IF($I9640=1,(O9640-MAR1!$B$12)/MAR1!$D$12,(O9640-MAR1!$C$12)/MAR1!$E$12)</f>
        <v/>
      </c>
      <c r="S9640" s="7">
        <f>IF($I9640=1,(P9640-MAR1!$B$13)/MAR1!$D$13,(P9640-MAR1!$C$13)/MAR1!$E$13)</f>
        <v/>
      </c>
    </row>
    <row r="9641">
      <c r="A9641" s="5" t="n">
        <v>9640</v>
      </c>
      <c r="B9641" s="5" t="n">
        <v>27</v>
      </c>
      <c r="C9641" s="5" t="n">
        <v>150</v>
      </c>
      <c r="D9641" s="5" t="n">
        <v>5</v>
      </c>
      <c r="E9641" s="5" t="n">
        <v>0</v>
      </c>
      <c r="F9641" s="5" t="n">
        <v>37</v>
      </c>
      <c r="G9641" s="5" t="n">
        <v>27.9</v>
      </c>
      <c r="H9641" s="5" t="n">
        <v>22.59</v>
      </c>
      <c r="I9641" s="6">
        <f>IF(E9641&gt;=Markov!$B$3,1,0)</f>
        <v/>
      </c>
      <c r="J9641" s="6">
        <f>I9640</f>
        <v/>
      </c>
      <c r="K9641" s="7">
        <f>MAR1!$B$5+MAR1!$C$5*COS(2*PI()*$C9641/365)+MAR1!$D$5*SIN(2*PI()*$C9641/365)</f>
        <v/>
      </c>
      <c r="L9641" s="7">
        <f>MAR1!$B$6+MAR1!$C$6*COS(2*PI()*$C9641/365)+MAR1!$D$6*SIN(2*PI()*$C9641/365)</f>
        <v/>
      </c>
      <c r="M9641" s="7">
        <f>MAR1!$B$7+MAR1!$C$7*COS(2*PI()*$C9641/365)+MAR1!$D$7*SIN(2*PI()*$C9641/365)</f>
        <v/>
      </c>
      <c r="N9641" s="7">
        <f>F9641-K9641</f>
        <v/>
      </c>
      <c r="O9641" s="7">
        <f>G9641-L9641</f>
        <v/>
      </c>
      <c r="P9641" s="7">
        <f>H9641-M9641</f>
        <v/>
      </c>
      <c r="Q9641" s="7">
        <f>IF($I9641=1,(N9641-MAR1!$B$11)/MAR1!$D$11,(N9641-MAR1!$C$11)/MAR1!$E$11)</f>
        <v/>
      </c>
      <c r="R9641" s="7">
        <f>IF($I9641=1,(O9641-MAR1!$B$12)/MAR1!$D$12,(O9641-MAR1!$C$12)/MAR1!$E$12)</f>
        <v/>
      </c>
      <c r="S9641" s="7">
        <f>IF($I9641=1,(P9641-MAR1!$B$13)/MAR1!$D$13,(P9641-MAR1!$C$13)/MAR1!$E$13)</f>
        <v/>
      </c>
    </row>
    <row r="9642">
      <c r="A9642" s="5" t="n">
        <v>9641</v>
      </c>
      <c r="B9642" s="5" t="n">
        <v>27</v>
      </c>
      <c r="C9642" s="5" t="n">
        <v>151</v>
      </c>
      <c r="D9642" s="5" t="n">
        <v>5</v>
      </c>
      <c r="E9642" s="5" t="n">
        <v>0</v>
      </c>
      <c r="F9642" s="5" t="n">
        <v>35.7</v>
      </c>
      <c r="G9642" s="5" t="n">
        <v>26</v>
      </c>
      <c r="H9642" s="5" t="n">
        <v>21.06</v>
      </c>
      <c r="I9642" s="6">
        <f>IF(E9642&gt;=Markov!$B$3,1,0)</f>
        <v/>
      </c>
      <c r="J9642" s="6">
        <f>I9641</f>
        <v/>
      </c>
      <c r="K9642" s="7">
        <f>MAR1!$B$5+MAR1!$C$5*COS(2*PI()*$C9642/365)+MAR1!$D$5*SIN(2*PI()*$C9642/365)</f>
        <v/>
      </c>
      <c r="L9642" s="7">
        <f>MAR1!$B$6+MAR1!$C$6*COS(2*PI()*$C9642/365)+MAR1!$D$6*SIN(2*PI()*$C9642/365)</f>
        <v/>
      </c>
      <c r="M9642" s="7">
        <f>MAR1!$B$7+MAR1!$C$7*COS(2*PI()*$C9642/365)+MAR1!$D$7*SIN(2*PI()*$C9642/365)</f>
        <v/>
      </c>
      <c r="N9642" s="7">
        <f>F9642-K9642</f>
        <v/>
      </c>
      <c r="O9642" s="7">
        <f>G9642-L9642</f>
        <v/>
      </c>
      <c r="P9642" s="7">
        <f>H9642-M9642</f>
        <v/>
      </c>
      <c r="Q9642" s="7">
        <f>IF($I9642=1,(N9642-MAR1!$B$11)/MAR1!$D$11,(N9642-MAR1!$C$11)/MAR1!$E$11)</f>
        <v/>
      </c>
      <c r="R9642" s="7">
        <f>IF($I9642=1,(O9642-MAR1!$B$12)/MAR1!$D$12,(O9642-MAR1!$C$12)/MAR1!$E$12)</f>
        <v/>
      </c>
      <c r="S9642" s="7">
        <f>IF($I9642=1,(P9642-MAR1!$B$13)/MAR1!$D$13,(P9642-MAR1!$C$13)/MAR1!$E$13)</f>
        <v/>
      </c>
    </row>
    <row r="9643">
      <c r="A9643" s="5" t="n">
        <v>9642</v>
      </c>
      <c r="B9643" s="5" t="n">
        <v>27</v>
      </c>
      <c r="C9643" s="5" t="n">
        <v>152</v>
      </c>
      <c r="D9643" s="5" t="n">
        <v>6</v>
      </c>
      <c r="E9643" s="5" t="n">
        <v>5.6</v>
      </c>
      <c r="F9643" s="5" t="n">
        <v>34.1</v>
      </c>
      <c r="G9643" s="5" t="n">
        <v>25.4</v>
      </c>
      <c r="H9643" s="5" t="n">
        <v>19.72</v>
      </c>
      <c r="I9643" s="6">
        <f>IF(E9643&gt;=Markov!$B$3,1,0)</f>
        <v/>
      </c>
      <c r="J9643" s="6">
        <f>I9642</f>
        <v/>
      </c>
      <c r="K9643" s="7">
        <f>MAR1!$B$5+MAR1!$C$5*COS(2*PI()*$C9643/365)+MAR1!$D$5*SIN(2*PI()*$C9643/365)</f>
        <v/>
      </c>
      <c r="L9643" s="7">
        <f>MAR1!$B$6+MAR1!$C$6*COS(2*PI()*$C9643/365)+MAR1!$D$6*SIN(2*PI()*$C9643/365)</f>
        <v/>
      </c>
      <c r="M9643" s="7">
        <f>MAR1!$B$7+MAR1!$C$7*COS(2*PI()*$C9643/365)+MAR1!$D$7*SIN(2*PI()*$C9643/365)</f>
        <v/>
      </c>
      <c r="N9643" s="7">
        <f>F9643-K9643</f>
        <v/>
      </c>
      <c r="O9643" s="7">
        <f>G9643-L9643</f>
        <v/>
      </c>
      <c r="P9643" s="7">
        <f>H9643-M9643</f>
        <v/>
      </c>
      <c r="Q9643" s="7">
        <f>IF($I9643=1,(N9643-MAR1!$B$11)/MAR1!$D$11,(N9643-MAR1!$C$11)/MAR1!$E$11)</f>
        <v/>
      </c>
      <c r="R9643" s="7">
        <f>IF($I9643=1,(O9643-MAR1!$B$12)/MAR1!$D$12,(O9643-MAR1!$C$12)/MAR1!$E$12)</f>
        <v/>
      </c>
      <c r="S9643" s="7">
        <f>IF($I9643=1,(P9643-MAR1!$B$13)/MAR1!$D$13,(P9643-MAR1!$C$13)/MAR1!$E$13)</f>
        <v/>
      </c>
    </row>
    <row r="9644">
      <c r="A9644" s="5" t="n">
        <v>9643</v>
      </c>
      <c r="B9644" s="5" t="n">
        <v>27</v>
      </c>
      <c r="C9644" s="5" t="n">
        <v>153</v>
      </c>
      <c r="D9644" s="5" t="n">
        <v>6</v>
      </c>
      <c r="E9644" s="5" t="n">
        <v>0.1</v>
      </c>
      <c r="F9644" s="5" t="n">
        <v>34</v>
      </c>
      <c r="G9644" s="5" t="n">
        <v>25.3</v>
      </c>
      <c r="H9644" s="5" t="n">
        <v>12.66</v>
      </c>
      <c r="I9644" s="6">
        <f>IF(E9644&gt;=Markov!$B$3,1,0)</f>
        <v/>
      </c>
      <c r="J9644" s="6">
        <f>I9643</f>
        <v/>
      </c>
      <c r="K9644" s="7">
        <f>MAR1!$B$5+MAR1!$C$5*COS(2*PI()*$C9644/365)+MAR1!$D$5*SIN(2*PI()*$C9644/365)</f>
        <v/>
      </c>
      <c r="L9644" s="7">
        <f>MAR1!$B$6+MAR1!$C$6*COS(2*PI()*$C9644/365)+MAR1!$D$6*SIN(2*PI()*$C9644/365)</f>
        <v/>
      </c>
      <c r="M9644" s="7">
        <f>MAR1!$B$7+MAR1!$C$7*COS(2*PI()*$C9644/365)+MAR1!$D$7*SIN(2*PI()*$C9644/365)</f>
        <v/>
      </c>
      <c r="N9644" s="7">
        <f>F9644-K9644</f>
        <v/>
      </c>
      <c r="O9644" s="7">
        <f>G9644-L9644</f>
        <v/>
      </c>
      <c r="P9644" s="7">
        <f>H9644-M9644</f>
        <v/>
      </c>
      <c r="Q9644" s="7">
        <f>IF($I9644=1,(N9644-MAR1!$B$11)/MAR1!$D$11,(N9644-MAR1!$C$11)/MAR1!$E$11)</f>
        <v/>
      </c>
      <c r="R9644" s="7">
        <f>IF($I9644=1,(O9644-MAR1!$B$12)/MAR1!$D$12,(O9644-MAR1!$C$12)/MAR1!$E$12)</f>
        <v/>
      </c>
      <c r="S9644" s="7">
        <f>IF($I9644=1,(P9644-MAR1!$B$13)/MAR1!$D$13,(P9644-MAR1!$C$13)/MAR1!$E$13)</f>
        <v/>
      </c>
    </row>
    <row r="9645">
      <c r="A9645" s="5" t="n">
        <v>9644</v>
      </c>
      <c r="B9645" s="5" t="n">
        <v>27</v>
      </c>
      <c r="C9645" s="5" t="n">
        <v>154</v>
      </c>
      <c r="D9645" s="5" t="n">
        <v>6</v>
      </c>
      <c r="E9645" s="5" t="n">
        <v>0</v>
      </c>
      <c r="F9645" s="5" t="n">
        <v>37.4</v>
      </c>
      <c r="G9645" s="5" t="n">
        <v>26.8</v>
      </c>
      <c r="H9645" s="5" t="n">
        <v>20.6</v>
      </c>
      <c r="I9645" s="6">
        <f>IF(E9645&gt;=Markov!$B$3,1,0)</f>
        <v/>
      </c>
      <c r="J9645" s="6">
        <f>I9644</f>
        <v/>
      </c>
      <c r="K9645" s="7">
        <f>MAR1!$B$5+MAR1!$C$5*COS(2*PI()*$C9645/365)+MAR1!$D$5*SIN(2*PI()*$C9645/365)</f>
        <v/>
      </c>
      <c r="L9645" s="7">
        <f>MAR1!$B$6+MAR1!$C$6*COS(2*PI()*$C9645/365)+MAR1!$D$6*SIN(2*PI()*$C9645/365)</f>
        <v/>
      </c>
      <c r="M9645" s="7">
        <f>MAR1!$B$7+MAR1!$C$7*COS(2*PI()*$C9645/365)+MAR1!$D$7*SIN(2*PI()*$C9645/365)</f>
        <v/>
      </c>
      <c r="N9645" s="7">
        <f>F9645-K9645</f>
        <v/>
      </c>
      <c r="O9645" s="7">
        <f>G9645-L9645</f>
        <v/>
      </c>
      <c r="P9645" s="7">
        <f>H9645-M9645</f>
        <v/>
      </c>
      <c r="Q9645" s="7">
        <f>IF($I9645=1,(N9645-MAR1!$B$11)/MAR1!$D$11,(N9645-MAR1!$C$11)/MAR1!$E$11)</f>
        <v/>
      </c>
      <c r="R9645" s="7">
        <f>IF($I9645=1,(O9645-MAR1!$B$12)/MAR1!$D$12,(O9645-MAR1!$C$12)/MAR1!$E$12)</f>
        <v/>
      </c>
      <c r="S9645" s="7">
        <f>IF($I9645=1,(P9645-MAR1!$B$13)/MAR1!$D$13,(P9645-MAR1!$C$13)/MAR1!$E$13)</f>
        <v/>
      </c>
    </row>
    <row r="9646">
      <c r="A9646" s="5" t="n">
        <v>9645</v>
      </c>
      <c r="B9646" s="5" t="n">
        <v>27</v>
      </c>
      <c r="C9646" s="5" t="n">
        <v>155</v>
      </c>
      <c r="D9646" s="5" t="n">
        <v>6</v>
      </c>
      <c r="E9646" s="5" t="n">
        <v>0</v>
      </c>
      <c r="F9646" s="5" t="n">
        <v>39.4</v>
      </c>
      <c r="G9646" s="5" t="n">
        <v>25.7</v>
      </c>
      <c r="H9646" s="5" t="n">
        <v>20.82</v>
      </c>
      <c r="I9646" s="6">
        <f>IF(E9646&gt;=Markov!$B$3,1,0)</f>
        <v/>
      </c>
      <c r="J9646" s="6">
        <f>I9645</f>
        <v/>
      </c>
      <c r="K9646" s="7">
        <f>MAR1!$B$5+MAR1!$C$5*COS(2*PI()*$C9646/365)+MAR1!$D$5*SIN(2*PI()*$C9646/365)</f>
        <v/>
      </c>
      <c r="L9646" s="7">
        <f>MAR1!$B$6+MAR1!$C$6*COS(2*PI()*$C9646/365)+MAR1!$D$6*SIN(2*PI()*$C9646/365)</f>
        <v/>
      </c>
      <c r="M9646" s="7">
        <f>MAR1!$B$7+MAR1!$C$7*COS(2*PI()*$C9646/365)+MAR1!$D$7*SIN(2*PI()*$C9646/365)</f>
        <v/>
      </c>
      <c r="N9646" s="7">
        <f>F9646-K9646</f>
        <v/>
      </c>
      <c r="O9646" s="7">
        <f>G9646-L9646</f>
        <v/>
      </c>
      <c r="P9646" s="7">
        <f>H9646-M9646</f>
        <v/>
      </c>
      <c r="Q9646" s="7">
        <f>IF($I9646=1,(N9646-MAR1!$B$11)/MAR1!$D$11,(N9646-MAR1!$C$11)/MAR1!$E$11)</f>
        <v/>
      </c>
      <c r="R9646" s="7">
        <f>IF($I9646=1,(O9646-MAR1!$B$12)/MAR1!$D$12,(O9646-MAR1!$C$12)/MAR1!$E$12)</f>
        <v/>
      </c>
      <c r="S9646" s="7">
        <f>IF($I9646=1,(P9646-MAR1!$B$13)/MAR1!$D$13,(P9646-MAR1!$C$13)/MAR1!$E$13)</f>
        <v/>
      </c>
    </row>
    <row r="9647">
      <c r="A9647" s="5" t="n">
        <v>9646</v>
      </c>
      <c r="B9647" s="5" t="n">
        <v>27</v>
      </c>
      <c r="C9647" s="5" t="n">
        <v>156</v>
      </c>
      <c r="D9647" s="5" t="n">
        <v>6</v>
      </c>
      <c r="E9647" s="5" t="n">
        <v>0</v>
      </c>
      <c r="F9647" s="5" t="n">
        <v>40.3</v>
      </c>
      <c r="G9647" s="5" t="n">
        <v>27.3</v>
      </c>
      <c r="H9647" s="5" t="n">
        <v>17.47</v>
      </c>
      <c r="I9647" s="6">
        <f>IF(E9647&gt;=Markov!$B$3,1,0)</f>
        <v/>
      </c>
      <c r="J9647" s="6">
        <f>I9646</f>
        <v/>
      </c>
      <c r="K9647" s="7">
        <f>MAR1!$B$5+MAR1!$C$5*COS(2*PI()*$C9647/365)+MAR1!$D$5*SIN(2*PI()*$C9647/365)</f>
        <v/>
      </c>
      <c r="L9647" s="7">
        <f>MAR1!$B$6+MAR1!$C$6*COS(2*PI()*$C9647/365)+MAR1!$D$6*SIN(2*PI()*$C9647/365)</f>
        <v/>
      </c>
      <c r="M9647" s="7">
        <f>MAR1!$B$7+MAR1!$C$7*COS(2*PI()*$C9647/365)+MAR1!$D$7*SIN(2*PI()*$C9647/365)</f>
        <v/>
      </c>
      <c r="N9647" s="7">
        <f>F9647-K9647</f>
        <v/>
      </c>
      <c r="O9647" s="7">
        <f>G9647-L9647</f>
        <v/>
      </c>
      <c r="P9647" s="7">
        <f>H9647-M9647</f>
        <v/>
      </c>
      <c r="Q9647" s="7">
        <f>IF($I9647=1,(N9647-MAR1!$B$11)/MAR1!$D$11,(N9647-MAR1!$C$11)/MAR1!$E$11)</f>
        <v/>
      </c>
      <c r="R9647" s="7">
        <f>IF($I9647=1,(O9647-MAR1!$B$12)/MAR1!$D$12,(O9647-MAR1!$C$12)/MAR1!$E$12)</f>
        <v/>
      </c>
      <c r="S9647" s="7">
        <f>IF($I9647=1,(P9647-MAR1!$B$13)/MAR1!$D$13,(P9647-MAR1!$C$13)/MAR1!$E$13)</f>
        <v/>
      </c>
    </row>
    <row r="9648">
      <c r="A9648" s="5" t="n">
        <v>9647</v>
      </c>
      <c r="B9648" s="5" t="n">
        <v>27</v>
      </c>
      <c r="C9648" s="5" t="n">
        <v>157</v>
      </c>
      <c r="D9648" s="5" t="n">
        <v>6</v>
      </c>
      <c r="E9648" s="5" t="n">
        <v>0</v>
      </c>
      <c r="F9648" s="5" t="n">
        <v>37.4</v>
      </c>
      <c r="G9648" s="5" t="n">
        <v>25</v>
      </c>
      <c r="H9648" s="5" t="n">
        <v>17.01</v>
      </c>
      <c r="I9648" s="6">
        <f>IF(E9648&gt;=Markov!$B$3,1,0)</f>
        <v/>
      </c>
      <c r="J9648" s="6">
        <f>I9647</f>
        <v/>
      </c>
      <c r="K9648" s="7">
        <f>MAR1!$B$5+MAR1!$C$5*COS(2*PI()*$C9648/365)+MAR1!$D$5*SIN(2*PI()*$C9648/365)</f>
        <v/>
      </c>
      <c r="L9648" s="7">
        <f>MAR1!$B$6+MAR1!$C$6*COS(2*PI()*$C9648/365)+MAR1!$D$6*SIN(2*PI()*$C9648/365)</f>
        <v/>
      </c>
      <c r="M9648" s="7">
        <f>MAR1!$B$7+MAR1!$C$7*COS(2*PI()*$C9648/365)+MAR1!$D$7*SIN(2*PI()*$C9648/365)</f>
        <v/>
      </c>
      <c r="N9648" s="7">
        <f>F9648-K9648</f>
        <v/>
      </c>
      <c r="O9648" s="7">
        <f>G9648-L9648</f>
        <v/>
      </c>
      <c r="P9648" s="7">
        <f>H9648-M9648</f>
        <v/>
      </c>
      <c r="Q9648" s="7">
        <f>IF($I9648=1,(N9648-MAR1!$B$11)/MAR1!$D$11,(N9648-MAR1!$C$11)/MAR1!$E$11)</f>
        <v/>
      </c>
      <c r="R9648" s="7">
        <f>IF($I9648=1,(O9648-MAR1!$B$12)/MAR1!$D$12,(O9648-MAR1!$C$12)/MAR1!$E$12)</f>
        <v/>
      </c>
      <c r="S9648" s="7">
        <f>IF($I9648=1,(P9648-MAR1!$B$13)/MAR1!$D$13,(P9648-MAR1!$C$13)/MAR1!$E$13)</f>
        <v/>
      </c>
    </row>
    <row r="9649">
      <c r="A9649" s="5" t="n">
        <v>9648</v>
      </c>
      <c r="B9649" s="5" t="n">
        <v>27</v>
      </c>
      <c r="C9649" s="5" t="n">
        <v>158</v>
      </c>
      <c r="D9649" s="5" t="n">
        <v>6</v>
      </c>
      <c r="E9649" s="5" t="n">
        <v>0</v>
      </c>
      <c r="F9649" s="5" t="n">
        <v>40.8</v>
      </c>
      <c r="G9649" s="5" t="n">
        <v>28.2</v>
      </c>
      <c r="H9649" s="5" t="n">
        <v>20.08</v>
      </c>
      <c r="I9649" s="6">
        <f>IF(E9649&gt;=Markov!$B$3,1,0)</f>
        <v/>
      </c>
      <c r="J9649" s="6">
        <f>I9648</f>
        <v/>
      </c>
      <c r="K9649" s="7">
        <f>MAR1!$B$5+MAR1!$C$5*COS(2*PI()*$C9649/365)+MAR1!$D$5*SIN(2*PI()*$C9649/365)</f>
        <v/>
      </c>
      <c r="L9649" s="7">
        <f>MAR1!$B$6+MAR1!$C$6*COS(2*PI()*$C9649/365)+MAR1!$D$6*SIN(2*PI()*$C9649/365)</f>
        <v/>
      </c>
      <c r="M9649" s="7">
        <f>MAR1!$B$7+MAR1!$C$7*COS(2*PI()*$C9649/365)+MAR1!$D$7*SIN(2*PI()*$C9649/365)</f>
        <v/>
      </c>
      <c r="N9649" s="7">
        <f>F9649-K9649</f>
        <v/>
      </c>
      <c r="O9649" s="7">
        <f>G9649-L9649</f>
        <v/>
      </c>
      <c r="P9649" s="7">
        <f>H9649-M9649</f>
        <v/>
      </c>
      <c r="Q9649" s="7">
        <f>IF($I9649=1,(N9649-MAR1!$B$11)/MAR1!$D$11,(N9649-MAR1!$C$11)/MAR1!$E$11)</f>
        <v/>
      </c>
      <c r="R9649" s="7">
        <f>IF($I9649=1,(O9649-MAR1!$B$12)/MAR1!$D$12,(O9649-MAR1!$C$12)/MAR1!$E$12)</f>
        <v/>
      </c>
      <c r="S9649" s="7">
        <f>IF($I9649=1,(P9649-MAR1!$B$13)/MAR1!$D$13,(P9649-MAR1!$C$13)/MAR1!$E$13)</f>
        <v/>
      </c>
    </row>
    <row r="9650">
      <c r="A9650" s="5" t="n">
        <v>9649</v>
      </c>
      <c r="B9650" s="5" t="n">
        <v>27</v>
      </c>
      <c r="C9650" s="5" t="n">
        <v>159</v>
      </c>
      <c r="D9650" s="5" t="n">
        <v>6</v>
      </c>
      <c r="E9650" s="5" t="n">
        <v>12.2</v>
      </c>
      <c r="F9650" s="5" t="n">
        <v>36.3</v>
      </c>
      <c r="G9650" s="5" t="n">
        <v>27.9</v>
      </c>
      <c r="H9650" s="5" t="n">
        <v>10.71</v>
      </c>
      <c r="I9650" s="6">
        <f>IF(E9650&gt;=Markov!$B$3,1,0)</f>
        <v/>
      </c>
      <c r="J9650" s="6">
        <f>I9649</f>
        <v/>
      </c>
      <c r="K9650" s="7">
        <f>MAR1!$B$5+MAR1!$C$5*COS(2*PI()*$C9650/365)+MAR1!$D$5*SIN(2*PI()*$C9650/365)</f>
        <v/>
      </c>
      <c r="L9650" s="7">
        <f>MAR1!$B$6+MAR1!$C$6*COS(2*PI()*$C9650/365)+MAR1!$D$6*SIN(2*PI()*$C9650/365)</f>
        <v/>
      </c>
      <c r="M9650" s="7">
        <f>MAR1!$B$7+MAR1!$C$7*COS(2*PI()*$C9650/365)+MAR1!$D$7*SIN(2*PI()*$C9650/365)</f>
        <v/>
      </c>
      <c r="N9650" s="7">
        <f>F9650-K9650</f>
        <v/>
      </c>
      <c r="O9650" s="7">
        <f>G9650-L9650</f>
        <v/>
      </c>
      <c r="P9650" s="7">
        <f>H9650-M9650</f>
        <v/>
      </c>
      <c r="Q9650" s="7">
        <f>IF($I9650=1,(N9650-MAR1!$B$11)/MAR1!$D$11,(N9650-MAR1!$C$11)/MAR1!$E$11)</f>
        <v/>
      </c>
      <c r="R9650" s="7">
        <f>IF($I9650=1,(O9650-MAR1!$B$12)/MAR1!$D$12,(O9650-MAR1!$C$12)/MAR1!$E$12)</f>
        <v/>
      </c>
      <c r="S9650" s="7">
        <f>IF($I9650=1,(P9650-MAR1!$B$13)/MAR1!$D$13,(P9650-MAR1!$C$13)/MAR1!$E$13)</f>
        <v/>
      </c>
    </row>
    <row r="9651">
      <c r="A9651" s="5" t="n">
        <v>9650</v>
      </c>
      <c r="B9651" s="5" t="n">
        <v>27</v>
      </c>
      <c r="C9651" s="5" t="n">
        <v>160</v>
      </c>
      <c r="D9651" s="5" t="n">
        <v>6</v>
      </c>
      <c r="E9651" s="5" t="n">
        <v>43.6</v>
      </c>
      <c r="F9651" s="5" t="n">
        <v>36.6</v>
      </c>
      <c r="G9651" s="5" t="n">
        <v>26.3</v>
      </c>
      <c r="H9651" s="5" t="n">
        <v>14.16</v>
      </c>
      <c r="I9651" s="6">
        <f>IF(E9651&gt;=Markov!$B$3,1,0)</f>
        <v/>
      </c>
      <c r="J9651" s="6">
        <f>I9650</f>
        <v/>
      </c>
      <c r="K9651" s="7">
        <f>MAR1!$B$5+MAR1!$C$5*COS(2*PI()*$C9651/365)+MAR1!$D$5*SIN(2*PI()*$C9651/365)</f>
        <v/>
      </c>
      <c r="L9651" s="7">
        <f>MAR1!$B$6+MAR1!$C$6*COS(2*PI()*$C9651/365)+MAR1!$D$6*SIN(2*PI()*$C9651/365)</f>
        <v/>
      </c>
      <c r="M9651" s="7">
        <f>MAR1!$B$7+MAR1!$C$7*COS(2*PI()*$C9651/365)+MAR1!$D$7*SIN(2*PI()*$C9651/365)</f>
        <v/>
      </c>
      <c r="N9651" s="7">
        <f>F9651-K9651</f>
        <v/>
      </c>
      <c r="O9651" s="7">
        <f>G9651-L9651</f>
        <v/>
      </c>
      <c r="P9651" s="7">
        <f>H9651-M9651</f>
        <v/>
      </c>
      <c r="Q9651" s="7">
        <f>IF($I9651=1,(N9651-MAR1!$B$11)/MAR1!$D$11,(N9651-MAR1!$C$11)/MAR1!$E$11)</f>
        <v/>
      </c>
      <c r="R9651" s="7">
        <f>IF($I9651=1,(O9651-MAR1!$B$12)/MAR1!$D$12,(O9651-MAR1!$C$12)/MAR1!$E$12)</f>
        <v/>
      </c>
      <c r="S9651" s="7">
        <f>IF($I9651=1,(P9651-MAR1!$B$13)/MAR1!$D$13,(P9651-MAR1!$C$13)/MAR1!$E$13)</f>
        <v/>
      </c>
    </row>
    <row r="9652">
      <c r="A9652" s="5" t="n">
        <v>9651</v>
      </c>
      <c r="B9652" s="5" t="n">
        <v>27</v>
      </c>
      <c r="C9652" s="5" t="n">
        <v>161</v>
      </c>
      <c r="D9652" s="5" t="n">
        <v>6</v>
      </c>
      <c r="E9652" s="5" t="n">
        <v>8.4</v>
      </c>
      <c r="F9652" s="5" t="n">
        <v>35.1</v>
      </c>
      <c r="G9652" s="5" t="n">
        <v>25.6</v>
      </c>
      <c r="H9652" s="5" t="n">
        <v>16.03</v>
      </c>
      <c r="I9652" s="6">
        <f>IF(E9652&gt;=Markov!$B$3,1,0)</f>
        <v/>
      </c>
      <c r="J9652" s="6">
        <f>I9651</f>
        <v/>
      </c>
      <c r="K9652" s="7">
        <f>MAR1!$B$5+MAR1!$C$5*COS(2*PI()*$C9652/365)+MAR1!$D$5*SIN(2*PI()*$C9652/365)</f>
        <v/>
      </c>
      <c r="L9652" s="7">
        <f>MAR1!$B$6+MAR1!$C$6*COS(2*PI()*$C9652/365)+MAR1!$D$6*SIN(2*PI()*$C9652/365)</f>
        <v/>
      </c>
      <c r="M9652" s="7">
        <f>MAR1!$B$7+MAR1!$C$7*COS(2*PI()*$C9652/365)+MAR1!$D$7*SIN(2*PI()*$C9652/365)</f>
        <v/>
      </c>
      <c r="N9652" s="7">
        <f>F9652-K9652</f>
        <v/>
      </c>
      <c r="O9652" s="7">
        <f>G9652-L9652</f>
        <v/>
      </c>
      <c r="P9652" s="7">
        <f>H9652-M9652</f>
        <v/>
      </c>
      <c r="Q9652" s="7">
        <f>IF($I9652=1,(N9652-MAR1!$B$11)/MAR1!$D$11,(N9652-MAR1!$C$11)/MAR1!$E$11)</f>
        <v/>
      </c>
      <c r="R9652" s="7">
        <f>IF($I9652=1,(O9652-MAR1!$B$12)/MAR1!$D$12,(O9652-MAR1!$C$12)/MAR1!$E$12)</f>
        <v/>
      </c>
      <c r="S9652" s="7">
        <f>IF($I9652=1,(P9652-MAR1!$B$13)/MAR1!$D$13,(P9652-MAR1!$C$13)/MAR1!$E$13)</f>
        <v/>
      </c>
    </row>
    <row r="9653">
      <c r="A9653" s="5" t="n">
        <v>9652</v>
      </c>
      <c r="B9653" s="5" t="n">
        <v>27</v>
      </c>
      <c r="C9653" s="5" t="n">
        <v>162</v>
      </c>
      <c r="D9653" s="5" t="n">
        <v>6</v>
      </c>
      <c r="E9653" s="5" t="n">
        <v>16.6</v>
      </c>
      <c r="F9653" s="5" t="n">
        <v>35.1</v>
      </c>
      <c r="G9653" s="5" t="n">
        <v>27</v>
      </c>
      <c r="H9653" s="5" t="n">
        <v>14.19</v>
      </c>
      <c r="I9653" s="6">
        <f>IF(E9653&gt;=Markov!$B$3,1,0)</f>
        <v/>
      </c>
      <c r="J9653" s="6">
        <f>I9652</f>
        <v/>
      </c>
      <c r="K9653" s="7">
        <f>MAR1!$B$5+MAR1!$C$5*COS(2*PI()*$C9653/365)+MAR1!$D$5*SIN(2*PI()*$C9653/365)</f>
        <v/>
      </c>
      <c r="L9653" s="7">
        <f>MAR1!$B$6+MAR1!$C$6*COS(2*PI()*$C9653/365)+MAR1!$D$6*SIN(2*PI()*$C9653/365)</f>
        <v/>
      </c>
      <c r="M9653" s="7">
        <f>MAR1!$B$7+MAR1!$C$7*COS(2*PI()*$C9653/365)+MAR1!$D$7*SIN(2*PI()*$C9653/365)</f>
        <v/>
      </c>
      <c r="N9653" s="7">
        <f>F9653-K9653</f>
        <v/>
      </c>
      <c r="O9653" s="7">
        <f>G9653-L9653</f>
        <v/>
      </c>
      <c r="P9653" s="7">
        <f>H9653-M9653</f>
        <v/>
      </c>
      <c r="Q9653" s="7">
        <f>IF($I9653=1,(N9653-MAR1!$B$11)/MAR1!$D$11,(N9653-MAR1!$C$11)/MAR1!$E$11)</f>
        <v/>
      </c>
      <c r="R9653" s="7">
        <f>IF($I9653=1,(O9653-MAR1!$B$12)/MAR1!$D$12,(O9653-MAR1!$C$12)/MAR1!$E$12)</f>
        <v/>
      </c>
      <c r="S9653" s="7">
        <f>IF($I9653=1,(P9653-MAR1!$B$13)/MAR1!$D$13,(P9653-MAR1!$C$13)/MAR1!$E$13)</f>
        <v/>
      </c>
    </row>
    <row r="9654">
      <c r="A9654" s="5" t="n">
        <v>9653</v>
      </c>
      <c r="B9654" s="5" t="n">
        <v>27</v>
      </c>
      <c r="C9654" s="5" t="n">
        <v>163</v>
      </c>
      <c r="D9654" s="5" t="n">
        <v>6</v>
      </c>
      <c r="E9654" s="5" t="n">
        <v>2.8</v>
      </c>
      <c r="F9654" s="5" t="n">
        <v>34.1</v>
      </c>
      <c r="G9654" s="5" t="n">
        <v>27.3</v>
      </c>
      <c r="H9654" s="5" t="n">
        <v>9.94</v>
      </c>
      <c r="I9654" s="6">
        <f>IF(E9654&gt;=Markov!$B$3,1,0)</f>
        <v/>
      </c>
      <c r="J9654" s="6">
        <f>I9653</f>
        <v/>
      </c>
      <c r="K9654" s="7">
        <f>MAR1!$B$5+MAR1!$C$5*COS(2*PI()*$C9654/365)+MAR1!$D$5*SIN(2*PI()*$C9654/365)</f>
        <v/>
      </c>
      <c r="L9654" s="7">
        <f>MAR1!$B$6+MAR1!$C$6*COS(2*PI()*$C9654/365)+MAR1!$D$6*SIN(2*PI()*$C9654/365)</f>
        <v/>
      </c>
      <c r="M9654" s="7">
        <f>MAR1!$B$7+MAR1!$C$7*COS(2*PI()*$C9654/365)+MAR1!$D$7*SIN(2*PI()*$C9654/365)</f>
        <v/>
      </c>
      <c r="N9654" s="7">
        <f>F9654-K9654</f>
        <v/>
      </c>
      <c r="O9654" s="7">
        <f>G9654-L9654</f>
        <v/>
      </c>
      <c r="P9654" s="7">
        <f>H9654-M9654</f>
        <v/>
      </c>
      <c r="Q9654" s="7">
        <f>IF($I9654=1,(N9654-MAR1!$B$11)/MAR1!$D$11,(N9654-MAR1!$C$11)/MAR1!$E$11)</f>
        <v/>
      </c>
      <c r="R9654" s="7">
        <f>IF($I9654=1,(O9654-MAR1!$B$12)/MAR1!$D$12,(O9654-MAR1!$C$12)/MAR1!$E$12)</f>
        <v/>
      </c>
      <c r="S9654" s="7">
        <f>IF($I9654=1,(P9654-MAR1!$B$13)/MAR1!$D$13,(P9654-MAR1!$C$13)/MAR1!$E$13)</f>
        <v/>
      </c>
    </row>
    <row r="9655">
      <c r="A9655" s="5" t="n">
        <v>9654</v>
      </c>
      <c r="B9655" s="5" t="n">
        <v>27</v>
      </c>
      <c r="C9655" s="5" t="n">
        <v>164</v>
      </c>
      <c r="D9655" s="5" t="n">
        <v>6</v>
      </c>
      <c r="E9655" s="5" t="n">
        <v>0</v>
      </c>
      <c r="F9655" s="5" t="n">
        <v>38.6</v>
      </c>
      <c r="G9655" s="5" t="n">
        <v>28.7</v>
      </c>
      <c r="H9655" s="5" t="n">
        <v>21.66</v>
      </c>
      <c r="I9655" s="6">
        <f>IF(E9655&gt;=Markov!$B$3,1,0)</f>
        <v/>
      </c>
      <c r="J9655" s="6">
        <f>I9654</f>
        <v/>
      </c>
      <c r="K9655" s="7">
        <f>MAR1!$B$5+MAR1!$C$5*COS(2*PI()*$C9655/365)+MAR1!$D$5*SIN(2*PI()*$C9655/365)</f>
        <v/>
      </c>
      <c r="L9655" s="7">
        <f>MAR1!$B$6+MAR1!$C$6*COS(2*PI()*$C9655/365)+MAR1!$D$6*SIN(2*PI()*$C9655/365)</f>
        <v/>
      </c>
      <c r="M9655" s="7">
        <f>MAR1!$B$7+MAR1!$C$7*COS(2*PI()*$C9655/365)+MAR1!$D$7*SIN(2*PI()*$C9655/365)</f>
        <v/>
      </c>
      <c r="N9655" s="7">
        <f>F9655-K9655</f>
        <v/>
      </c>
      <c r="O9655" s="7">
        <f>G9655-L9655</f>
        <v/>
      </c>
      <c r="P9655" s="7">
        <f>H9655-M9655</f>
        <v/>
      </c>
      <c r="Q9655" s="7">
        <f>IF($I9655=1,(N9655-MAR1!$B$11)/MAR1!$D$11,(N9655-MAR1!$C$11)/MAR1!$E$11)</f>
        <v/>
      </c>
      <c r="R9655" s="7">
        <f>IF($I9655=1,(O9655-MAR1!$B$12)/MAR1!$D$12,(O9655-MAR1!$C$12)/MAR1!$E$12)</f>
        <v/>
      </c>
      <c r="S9655" s="7">
        <f>IF($I9655=1,(P9655-MAR1!$B$13)/MAR1!$D$13,(P9655-MAR1!$C$13)/MAR1!$E$13)</f>
        <v/>
      </c>
    </row>
    <row r="9656">
      <c r="A9656" s="5" t="n">
        <v>9655</v>
      </c>
      <c r="B9656" s="5" t="n">
        <v>27</v>
      </c>
      <c r="C9656" s="5" t="n">
        <v>165</v>
      </c>
      <c r="D9656" s="5" t="n">
        <v>6</v>
      </c>
      <c r="E9656" s="5" t="n">
        <v>0</v>
      </c>
      <c r="F9656" s="5" t="n">
        <v>38.4</v>
      </c>
      <c r="G9656" s="5" t="n">
        <v>27.9</v>
      </c>
      <c r="H9656" s="5" t="n">
        <v>24.25</v>
      </c>
      <c r="I9656" s="6">
        <f>IF(E9656&gt;=Markov!$B$3,1,0)</f>
        <v/>
      </c>
      <c r="J9656" s="6">
        <f>I9655</f>
        <v/>
      </c>
      <c r="K9656" s="7">
        <f>MAR1!$B$5+MAR1!$C$5*COS(2*PI()*$C9656/365)+MAR1!$D$5*SIN(2*PI()*$C9656/365)</f>
        <v/>
      </c>
      <c r="L9656" s="7">
        <f>MAR1!$B$6+MAR1!$C$6*COS(2*PI()*$C9656/365)+MAR1!$D$6*SIN(2*PI()*$C9656/365)</f>
        <v/>
      </c>
      <c r="M9656" s="7">
        <f>MAR1!$B$7+MAR1!$C$7*COS(2*PI()*$C9656/365)+MAR1!$D$7*SIN(2*PI()*$C9656/365)</f>
        <v/>
      </c>
      <c r="N9656" s="7">
        <f>F9656-K9656</f>
        <v/>
      </c>
      <c r="O9656" s="7">
        <f>G9656-L9656</f>
        <v/>
      </c>
      <c r="P9656" s="7">
        <f>H9656-M9656</f>
        <v/>
      </c>
      <c r="Q9656" s="7">
        <f>IF($I9656=1,(N9656-MAR1!$B$11)/MAR1!$D$11,(N9656-MAR1!$C$11)/MAR1!$E$11)</f>
        <v/>
      </c>
      <c r="R9656" s="7">
        <f>IF($I9656=1,(O9656-MAR1!$B$12)/MAR1!$D$12,(O9656-MAR1!$C$12)/MAR1!$E$12)</f>
        <v/>
      </c>
      <c r="S9656" s="7">
        <f>IF($I9656=1,(P9656-MAR1!$B$13)/MAR1!$D$13,(P9656-MAR1!$C$13)/MAR1!$E$13)</f>
        <v/>
      </c>
    </row>
    <row r="9657">
      <c r="A9657" s="5" t="n">
        <v>9656</v>
      </c>
      <c r="B9657" s="5" t="n">
        <v>27</v>
      </c>
      <c r="C9657" s="5" t="n">
        <v>166</v>
      </c>
      <c r="D9657" s="5" t="n">
        <v>6</v>
      </c>
      <c r="E9657" s="5" t="n">
        <v>0</v>
      </c>
      <c r="F9657" s="5" t="n">
        <v>37.4</v>
      </c>
      <c r="G9657" s="5" t="n">
        <v>28.1</v>
      </c>
      <c r="H9657" s="5" t="n">
        <v>22.09</v>
      </c>
      <c r="I9657" s="6">
        <f>IF(E9657&gt;=Markov!$B$3,1,0)</f>
        <v/>
      </c>
      <c r="J9657" s="6">
        <f>I9656</f>
        <v/>
      </c>
      <c r="K9657" s="7">
        <f>MAR1!$B$5+MAR1!$C$5*COS(2*PI()*$C9657/365)+MAR1!$D$5*SIN(2*PI()*$C9657/365)</f>
        <v/>
      </c>
      <c r="L9657" s="7">
        <f>MAR1!$B$6+MAR1!$C$6*COS(2*PI()*$C9657/365)+MAR1!$D$6*SIN(2*PI()*$C9657/365)</f>
        <v/>
      </c>
      <c r="M9657" s="7">
        <f>MAR1!$B$7+MAR1!$C$7*COS(2*PI()*$C9657/365)+MAR1!$D$7*SIN(2*PI()*$C9657/365)</f>
        <v/>
      </c>
      <c r="N9657" s="7">
        <f>F9657-K9657</f>
        <v/>
      </c>
      <c r="O9657" s="7">
        <f>G9657-L9657</f>
        <v/>
      </c>
      <c r="P9657" s="7">
        <f>H9657-M9657</f>
        <v/>
      </c>
      <c r="Q9657" s="7">
        <f>IF($I9657=1,(N9657-MAR1!$B$11)/MAR1!$D$11,(N9657-MAR1!$C$11)/MAR1!$E$11)</f>
        <v/>
      </c>
      <c r="R9657" s="7">
        <f>IF($I9657=1,(O9657-MAR1!$B$12)/MAR1!$D$12,(O9657-MAR1!$C$12)/MAR1!$E$12)</f>
        <v/>
      </c>
      <c r="S9657" s="7">
        <f>IF($I9657=1,(P9657-MAR1!$B$13)/MAR1!$D$13,(P9657-MAR1!$C$13)/MAR1!$E$13)</f>
        <v/>
      </c>
    </row>
    <row r="9658">
      <c r="A9658" s="5" t="n">
        <v>9657</v>
      </c>
      <c r="B9658" s="5" t="n">
        <v>27</v>
      </c>
      <c r="C9658" s="5" t="n">
        <v>167</v>
      </c>
      <c r="D9658" s="5" t="n">
        <v>6</v>
      </c>
      <c r="E9658" s="5" t="n">
        <v>0</v>
      </c>
      <c r="F9658" s="5" t="n">
        <v>36.6</v>
      </c>
      <c r="G9658" s="5" t="n">
        <v>27.2</v>
      </c>
      <c r="H9658" s="5" t="n">
        <v>14.88</v>
      </c>
      <c r="I9658" s="6">
        <f>IF(E9658&gt;=Markov!$B$3,1,0)</f>
        <v/>
      </c>
      <c r="J9658" s="6">
        <f>I9657</f>
        <v/>
      </c>
      <c r="K9658" s="7">
        <f>MAR1!$B$5+MAR1!$C$5*COS(2*PI()*$C9658/365)+MAR1!$D$5*SIN(2*PI()*$C9658/365)</f>
        <v/>
      </c>
      <c r="L9658" s="7">
        <f>MAR1!$B$6+MAR1!$C$6*COS(2*PI()*$C9658/365)+MAR1!$D$6*SIN(2*PI()*$C9658/365)</f>
        <v/>
      </c>
      <c r="M9658" s="7">
        <f>MAR1!$B$7+MAR1!$C$7*COS(2*PI()*$C9658/365)+MAR1!$D$7*SIN(2*PI()*$C9658/365)</f>
        <v/>
      </c>
      <c r="N9658" s="7">
        <f>F9658-K9658</f>
        <v/>
      </c>
      <c r="O9658" s="7">
        <f>G9658-L9658</f>
        <v/>
      </c>
      <c r="P9658" s="7">
        <f>H9658-M9658</f>
        <v/>
      </c>
      <c r="Q9658" s="7">
        <f>IF($I9658=1,(N9658-MAR1!$B$11)/MAR1!$D$11,(N9658-MAR1!$C$11)/MAR1!$E$11)</f>
        <v/>
      </c>
      <c r="R9658" s="7">
        <f>IF($I9658=1,(O9658-MAR1!$B$12)/MAR1!$D$12,(O9658-MAR1!$C$12)/MAR1!$E$12)</f>
        <v/>
      </c>
      <c r="S9658" s="7">
        <f>IF($I9658=1,(P9658-MAR1!$B$13)/MAR1!$D$13,(P9658-MAR1!$C$13)/MAR1!$E$13)</f>
        <v/>
      </c>
    </row>
    <row r="9659">
      <c r="A9659" s="5" t="n">
        <v>9658</v>
      </c>
      <c r="B9659" s="5" t="n">
        <v>27</v>
      </c>
      <c r="C9659" s="5" t="n">
        <v>168</v>
      </c>
      <c r="D9659" s="5" t="n">
        <v>6</v>
      </c>
      <c r="E9659" s="5" t="n">
        <v>2.8</v>
      </c>
      <c r="F9659" s="5" t="n">
        <v>34.7</v>
      </c>
      <c r="G9659" s="5" t="n">
        <v>26.7</v>
      </c>
      <c r="H9659" s="5" t="n">
        <v>13.84</v>
      </c>
      <c r="I9659" s="6">
        <f>IF(E9659&gt;=Markov!$B$3,1,0)</f>
        <v/>
      </c>
      <c r="J9659" s="6">
        <f>I9658</f>
        <v/>
      </c>
      <c r="K9659" s="7">
        <f>MAR1!$B$5+MAR1!$C$5*COS(2*PI()*$C9659/365)+MAR1!$D$5*SIN(2*PI()*$C9659/365)</f>
        <v/>
      </c>
      <c r="L9659" s="7">
        <f>MAR1!$B$6+MAR1!$C$6*COS(2*PI()*$C9659/365)+MAR1!$D$6*SIN(2*PI()*$C9659/365)</f>
        <v/>
      </c>
      <c r="M9659" s="7">
        <f>MAR1!$B$7+MAR1!$C$7*COS(2*PI()*$C9659/365)+MAR1!$D$7*SIN(2*PI()*$C9659/365)</f>
        <v/>
      </c>
      <c r="N9659" s="7">
        <f>F9659-K9659</f>
        <v/>
      </c>
      <c r="O9659" s="7">
        <f>G9659-L9659</f>
        <v/>
      </c>
      <c r="P9659" s="7">
        <f>H9659-M9659</f>
        <v/>
      </c>
      <c r="Q9659" s="7">
        <f>IF($I9659=1,(N9659-MAR1!$B$11)/MAR1!$D$11,(N9659-MAR1!$C$11)/MAR1!$E$11)</f>
        <v/>
      </c>
      <c r="R9659" s="7">
        <f>IF($I9659=1,(O9659-MAR1!$B$12)/MAR1!$D$12,(O9659-MAR1!$C$12)/MAR1!$E$12)</f>
        <v/>
      </c>
      <c r="S9659" s="7">
        <f>IF($I9659=1,(P9659-MAR1!$B$13)/MAR1!$D$13,(P9659-MAR1!$C$13)/MAR1!$E$13)</f>
        <v/>
      </c>
    </row>
    <row r="9660">
      <c r="A9660" s="5" t="n">
        <v>9659</v>
      </c>
      <c r="B9660" s="5" t="n">
        <v>27</v>
      </c>
      <c r="C9660" s="5" t="n">
        <v>169</v>
      </c>
      <c r="D9660" s="5" t="n">
        <v>6</v>
      </c>
      <c r="E9660" s="5" t="n">
        <v>1.4</v>
      </c>
      <c r="F9660" s="5" t="n">
        <v>34.6</v>
      </c>
      <c r="G9660" s="5" t="n">
        <v>27</v>
      </c>
      <c r="H9660" s="5" t="n">
        <v>12.59</v>
      </c>
      <c r="I9660" s="6">
        <f>IF(E9660&gt;=Markov!$B$3,1,0)</f>
        <v/>
      </c>
      <c r="J9660" s="6">
        <f>I9659</f>
        <v/>
      </c>
      <c r="K9660" s="7">
        <f>MAR1!$B$5+MAR1!$C$5*COS(2*PI()*$C9660/365)+MAR1!$D$5*SIN(2*PI()*$C9660/365)</f>
        <v/>
      </c>
      <c r="L9660" s="7">
        <f>MAR1!$B$6+MAR1!$C$6*COS(2*PI()*$C9660/365)+MAR1!$D$6*SIN(2*PI()*$C9660/365)</f>
        <v/>
      </c>
      <c r="M9660" s="7">
        <f>MAR1!$B$7+MAR1!$C$7*COS(2*PI()*$C9660/365)+MAR1!$D$7*SIN(2*PI()*$C9660/365)</f>
        <v/>
      </c>
      <c r="N9660" s="7">
        <f>F9660-K9660</f>
        <v/>
      </c>
      <c r="O9660" s="7">
        <f>G9660-L9660</f>
        <v/>
      </c>
      <c r="P9660" s="7">
        <f>H9660-M9660</f>
        <v/>
      </c>
      <c r="Q9660" s="7">
        <f>IF($I9660=1,(N9660-MAR1!$B$11)/MAR1!$D$11,(N9660-MAR1!$C$11)/MAR1!$E$11)</f>
        <v/>
      </c>
      <c r="R9660" s="7">
        <f>IF($I9660=1,(O9660-MAR1!$B$12)/MAR1!$D$12,(O9660-MAR1!$C$12)/MAR1!$E$12)</f>
        <v/>
      </c>
      <c r="S9660" s="7">
        <f>IF($I9660=1,(P9660-MAR1!$B$13)/MAR1!$D$13,(P9660-MAR1!$C$13)/MAR1!$E$13)</f>
        <v/>
      </c>
    </row>
    <row r="9661">
      <c r="A9661" s="5" t="n">
        <v>9660</v>
      </c>
      <c r="B9661" s="5" t="n">
        <v>27</v>
      </c>
      <c r="C9661" s="5" t="n">
        <v>170</v>
      </c>
      <c r="D9661" s="5" t="n">
        <v>6</v>
      </c>
      <c r="E9661" s="5" t="n">
        <v>0</v>
      </c>
      <c r="F9661" s="5" t="n">
        <v>36.8</v>
      </c>
      <c r="G9661" s="5" t="n">
        <v>26.8</v>
      </c>
      <c r="H9661" s="5" t="n">
        <v>19.9</v>
      </c>
      <c r="I9661" s="6">
        <f>IF(E9661&gt;=Markov!$B$3,1,0)</f>
        <v/>
      </c>
      <c r="J9661" s="6">
        <f>I9660</f>
        <v/>
      </c>
      <c r="K9661" s="7">
        <f>MAR1!$B$5+MAR1!$C$5*COS(2*PI()*$C9661/365)+MAR1!$D$5*SIN(2*PI()*$C9661/365)</f>
        <v/>
      </c>
      <c r="L9661" s="7">
        <f>MAR1!$B$6+MAR1!$C$6*COS(2*PI()*$C9661/365)+MAR1!$D$6*SIN(2*PI()*$C9661/365)</f>
        <v/>
      </c>
      <c r="M9661" s="7">
        <f>MAR1!$B$7+MAR1!$C$7*COS(2*PI()*$C9661/365)+MAR1!$D$7*SIN(2*PI()*$C9661/365)</f>
        <v/>
      </c>
      <c r="N9661" s="7">
        <f>F9661-K9661</f>
        <v/>
      </c>
      <c r="O9661" s="7">
        <f>G9661-L9661</f>
        <v/>
      </c>
      <c r="P9661" s="7">
        <f>H9661-M9661</f>
        <v/>
      </c>
      <c r="Q9661" s="7">
        <f>IF($I9661=1,(N9661-MAR1!$B$11)/MAR1!$D$11,(N9661-MAR1!$C$11)/MAR1!$E$11)</f>
        <v/>
      </c>
      <c r="R9661" s="7">
        <f>IF($I9661=1,(O9661-MAR1!$B$12)/MAR1!$D$12,(O9661-MAR1!$C$12)/MAR1!$E$12)</f>
        <v/>
      </c>
      <c r="S9661" s="7">
        <f>IF($I9661=1,(P9661-MAR1!$B$13)/MAR1!$D$13,(P9661-MAR1!$C$13)/MAR1!$E$13)</f>
        <v/>
      </c>
    </row>
    <row r="9662">
      <c r="A9662" s="5" t="n">
        <v>9661</v>
      </c>
      <c r="B9662" s="5" t="n">
        <v>27</v>
      </c>
      <c r="C9662" s="5" t="n">
        <v>171</v>
      </c>
      <c r="D9662" s="5" t="n">
        <v>6</v>
      </c>
      <c r="E9662" s="5" t="n">
        <v>0</v>
      </c>
      <c r="F9662" s="5" t="n">
        <v>38.1</v>
      </c>
      <c r="G9662" s="5" t="n">
        <v>27.4</v>
      </c>
      <c r="H9662" s="5" t="n">
        <v>22.48</v>
      </c>
      <c r="I9662" s="6">
        <f>IF(E9662&gt;=Markov!$B$3,1,0)</f>
        <v/>
      </c>
      <c r="J9662" s="6">
        <f>I9661</f>
        <v/>
      </c>
      <c r="K9662" s="7">
        <f>MAR1!$B$5+MAR1!$C$5*COS(2*PI()*$C9662/365)+MAR1!$D$5*SIN(2*PI()*$C9662/365)</f>
        <v/>
      </c>
      <c r="L9662" s="7">
        <f>MAR1!$B$6+MAR1!$C$6*COS(2*PI()*$C9662/365)+MAR1!$D$6*SIN(2*PI()*$C9662/365)</f>
        <v/>
      </c>
      <c r="M9662" s="7">
        <f>MAR1!$B$7+MAR1!$C$7*COS(2*PI()*$C9662/365)+MAR1!$D$7*SIN(2*PI()*$C9662/365)</f>
        <v/>
      </c>
      <c r="N9662" s="7">
        <f>F9662-K9662</f>
        <v/>
      </c>
      <c r="O9662" s="7">
        <f>G9662-L9662</f>
        <v/>
      </c>
      <c r="P9662" s="7">
        <f>H9662-M9662</f>
        <v/>
      </c>
      <c r="Q9662" s="7">
        <f>IF($I9662=1,(N9662-MAR1!$B$11)/MAR1!$D$11,(N9662-MAR1!$C$11)/MAR1!$E$11)</f>
        <v/>
      </c>
      <c r="R9662" s="7">
        <f>IF($I9662=1,(O9662-MAR1!$B$12)/MAR1!$D$12,(O9662-MAR1!$C$12)/MAR1!$E$12)</f>
        <v/>
      </c>
      <c r="S9662" s="7">
        <f>IF($I9662=1,(P9662-MAR1!$B$13)/MAR1!$D$13,(P9662-MAR1!$C$13)/MAR1!$E$13)</f>
        <v/>
      </c>
    </row>
    <row r="9663">
      <c r="A9663" s="5" t="n">
        <v>9662</v>
      </c>
      <c r="B9663" s="5" t="n">
        <v>27</v>
      </c>
      <c r="C9663" s="5" t="n">
        <v>172</v>
      </c>
      <c r="D9663" s="5" t="n">
        <v>6</v>
      </c>
      <c r="E9663" s="5" t="n">
        <v>0</v>
      </c>
      <c r="F9663" s="5" t="n">
        <v>39.3</v>
      </c>
      <c r="G9663" s="5" t="n">
        <v>28.5</v>
      </c>
      <c r="H9663" s="5" t="n">
        <v>25.38</v>
      </c>
      <c r="I9663" s="6">
        <f>IF(E9663&gt;=Markov!$B$3,1,0)</f>
        <v/>
      </c>
      <c r="J9663" s="6">
        <f>I9662</f>
        <v/>
      </c>
      <c r="K9663" s="7">
        <f>MAR1!$B$5+MAR1!$C$5*COS(2*PI()*$C9663/365)+MAR1!$D$5*SIN(2*PI()*$C9663/365)</f>
        <v/>
      </c>
      <c r="L9663" s="7">
        <f>MAR1!$B$6+MAR1!$C$6*COS(2*PI()*$C9663/365)+MAR1!$D$6*SIN(2*PI()*$C9663/365)</f>
        <v/>
      </c>
      <c r="M9663" s="7">
        <f>MAR1!$B$7+MAR1!$C$7*COS(2*PI()*$C9663/365)+MAR1!$D$7*SIN(2*PI()*$C9663/365)</f>
        <v/>
      </c>
      <c r="N9663" s="7">
        <f>F9663-K9663</f>
        <v/>
      </c>
      <c r="O9663" s="7">
        <f>G9663-L9663</f>
        <v/>
      </c>
      <c r="P9663" s="7">
        <f>H9663-M9663</f>
        <v/>
      </c>
      <c r="Q9663" s="7">
        <f>IF($I9663=1,(N9663-MAR1!$B$11)/MAR1!$D$11,(N9663-MAR1!$C$11)/MAR1!$E$11)</f>
        <v/>
      </c>
      <c r="R9663" s="7">
        <f>IF($I9663=1,(O9663-MAR1!$B$12)/MAR1!$D$12,(O9663-MAR1!$C$12)/MAR1!$E$12)</f>
        <v/>
      </c>
      <c r="S9663" s="7">
        <f>IF($I9663=1,(P9663-MAR1!$B$13)/MAR1!$D$13,(P9663-MAR1!$C$13)/MAR1!$E$13)</f>
        <v/>
      </c>
    </row>
    <row r="9664">
      <c r="A9664" s="5" t="n">
        <v>9663</v>
      </c>
      <c r="B9664" s="5" t="n">
        <v>27</v>
      </c>
      <c r="C9664" s="5" t="n">
        <v>173</v>
      </c>
      <c r="D9664" s="5" t="n">
        <v>6</v>
      </c>
      <c r="E9664" s="5" t="n">
        <v>0</v>
      </c>
      <c r="F9664" s="5" t="n">
        <v>37.9</v>
      </c>
      <c r="G9664" s="5" t="n">
        <v>27.8</v>
      </c>
      <c r="H9664" s="5" t="n">
        <v>25.47</v>
      </c>
      <c r="I9664" s="6">
        <f>IF(E9664&gt;=Markov!$B$3,1,0)</f>
        <v/>
      </c>
      <c r="J9664" s="6">
        <f>I9663</f>
        <v/>
      </c>
      <c r="K9664" s="7">
        <f>MAR1!$B$5+MAR1!$C$5*COS(2*PI()*$C9664/365)+MAR1!$D$5*SIN(2*PI()*$C9664/365)</f>
        <v/>
      </c>
      <c r="L9664" s="7">
        <f>MAR1!$B$6+MAR1!$C$6*COS(2*PI()*$C9664/365)+MAR1!$D$6*SIN(2*PI()*$C9664/365)</f>
        <v/>
      </c>
      <c r="M9664" s="7">
        <f>MAR1!$B$7+MAR1!$C$7*COS(2*PI()*$C9664/365)+MAR1!$D$7*SIN(2*PI()*$C9664/365)</f>
        <v/>
      </c>
      <c r="N9664" s="7">
        <f>F9664-K9664</f>
        <v/>
      </c>
      <c r="O9664" s="7">
        <f>G9664-L9664</f>
        <v/>
      </c>
      <c r="P9664" s="7">
        <f>H9664-M9664</f>
        <v/>
      </c>
      <c r="Q9664" s="7">
        <f>IF($I9664=1,(N9664-MAR1!$B$11)/MAR1!$D$11,(N9664-MAR1!$C$11)/MAR1!$E$11)</f>
        <v/>
      </c>
      <c r="R9664" s="7">
        <f>IF($I9664=1,(O9664-MAR1!$B$12)/MAR1!$D$12,(O9664-MAR1!$C$12)/MAR1!$E$12)</f>
        <v/>
      </c>
      <c r="S9664" s="7">
        <f>IF($I9664=1,(P9664-MAR1!$B$13)/MAR1!$D$13,(P9664-MAR1!$C$13)/MAR1!$E$13)</f>
        <v/>
      </c>
    </row>
    <row r="9665">
      <c r="A9665" s="5" t="n">
        <v>9664</v>
      </c>
      <c r="B9665" s="5" t="n">
        <v>27</v>
      </c>
      <c r="C9665" s="5" t="n">
        <v>174</v>
      </c>
      <c r="D9665" s="5" t="n">
        <v>6</v>
      </c>
      <c r="E9665" s="5" t="n">
        <v>0</v>
      </c>
      <c r="F9665" s="5" t="n">
        <v>36.8</v>
      </c>
      <c r="G9665" s="5" t="n">
        <v>28.9</v>
      </c>
      <c r="H9665" s="5" t="n">
        <v>20.53</v>
      </c>
      <c r="I9665" s="6">
        <f>IF(E9665&gt;=Markov!$B$3,1,0)</f>
        <v/>
      </c>
      <c r="J9665" s="6">
        <f>I9664</f>
        <v/>
      </c>
      <c r="K9665" s="7">
        <f>MAR1!$B$5+MAR1!$C$5*COS(2*PI()*$C9665/365)+MAR1!$D$5*SIN(2*PI()*$C9665/365)</f>
        <v/>
      </c>
      <c r="L9665" s="7">
        <f>MAR1!$B$6+MAR1!$C$6*COS(2*PI()*$C9665/365)+MAR1!$D$6*SIN(2*PI()*$C9665/365)</f>
        <v/>
      </c>
      <c r="M9665" s="7">
        <f>MAR1!$B$7+MAR1!$C$7*COS(2*PI()*$C9665/365)+MAR1!$D$7*SIN(2*PI()*$C9665/365)</f>
        <v/>
      </c>
      <c r="N9665" s="7">
        <f>F9665-K9665</f>
        <v/>
      </c>
      <c r="O9665" s="7">
        <f>G9665-L9665</f>
        <v/>
      </c>
      <c r="P9665" s="7">
        <f>H9665-M9665</f>
        <v/>
      </c>
      <c r="Q9665" s="7">
        <f>IF($I9665=1,(N9665-MAR1!$B$11)/MAR1!$D$11,(N9665-MAR1!$C$11)/MAR1!$E$11)</f>
        <v/>
      </c>
      <c r="R9665" s="7">
        <f>IF($I9665=1,(O9665-MAR1!$B$12)/MAR1!$D$12,(O9665-MAR1!$C$12)/MAR1!$E$12)</f>
        <v/>
      </c>
      <c r="S9665" s="7">
        <f>IF($I9665=1,(P9665-MAR1!$B$13)/MAR1!$D$13,(P9665-MAR1!$C$13)/MAR1!$E$13)</f>
        <v/>
      </c>
    </row>
    <row r="9666">
      <c r="A9666" s="5" t="n">
        <v>9665</v>
      </c>
      <c r="B9666" s="5" t="n">
        <v>27</v>
      </c>
      <c r="C9666" s="5" t="n">
        <v>175</v>
      </c>
      <c r="D9666" s="5" t="n">
        <v>6</v>
      </c>
      <c r="E9666" s="5" t="n">
        <v>0</v>
      </c>
      <c r="F9666" s="5" t="n">
        <v>34.9</v>
      </c>
      <c r="G9666" s="5" t="n">
        <v>26.3</v>
      </c>
      <c r="H9666" s="5" t="n">
        <v>15.87</v>
      </c>
      <c r="I9666" s="6">
        <f>IF(E9666&gt;=Markov!$B$3,1,0)</f>
        <v/>
      </c>
      <c r="J9666" s="6">
        <f>I9665</f>
        <v/>
      </c>
      <c r="K9666" s="7">
        <f>MAR1!$B$5+MAR1!$C$5*COS(2*PI()*$C9666/365)+MAR1!$D$5*SIN(2*PI()*$C9666/365)</f>
        <v/>
      </c>
      <c r="L9666" s="7">
        <f>MAR1!$B$6+MAR1!$C$6*COS(2*PI()*$C9666/365)+MAR1!$D$6*SIN(2*PI()*$C9666/365)</f>
        <v/>
      </c>
      <c r="M9666" s="7">
        <f>MAR1!$B$7+MAR1!$C$7*COS(2*PI()*$C9666/365)+MAR1!$D$7*SIN(2*PI()*$C9666/365)</f>
        <v/>
      </c>
      <c r="N9666" s="7">
        <f>F9666-K9666</f>
        <v/>
      </c>
      <c r="O9666" s="7">
        <f>G9666-L9666</f>
        <v/>
      </c>
      <c r="P9666" s="7">
        <f>H9666-M9666</f>
        <v/>
      </c>
      <c r="Q9666" s="7">
        <f>IF($I9666=1,(N9666-MAR1!$B$11)/MAR1!$D$11,(N9666-MAR1!$C$11)/MAR1!$E$11)</f>
        <v/>
      </c>
      <c r="R9666" s="7">
        <f>IF($I9666=1,(O9666-MAR1!$B$12)/MAR1!$D$12,(O9666-MAR1!$C$12)/MAR1!$E$12)</f>
        <v/>
      </c>
      <c r="S9666" s="7">
        <f>IF($I9666=1,(P9666-MAR1!$B$13)/MAR1!$D$13,(P9666-MAR1!$C$13)/MAR1!$E$13)</f>
        <v/>
      </c>
    </row>
    <row r="9667">
      <c r="A9667" s="5" t="n">
        <v>9666</v>
      </c>
      <c r="B9667" s="5" t="n">
        <v>27</v>
      </c>
      <c r="C9667" s="5" t="n">
        <v>176</v>
      </c>
      <c r="D9667" s="5" t="n">
        <v>6</v>
      </c>
      <c r="E9667" s="5" t="n">
        <v>0</v>
      </c>
      <c r="F9667" s="5" t="n">
        <v>35.4</v>
      </c>
      <c r="G9667" s="5" t="n">
        <v>26.6</v>
      </c>
      <c r="H9667" s="5" t="n">
        <v>14.35</v>
      </c>
      <c r="I9667" s="6">
        <f>IF(E9667&gt;=Markov!$B$3,1,0)</f>
        <v/>
      </c>
      <c r="J9667" s="6">
        <f>I9666</f>
        <v/>
      </c>
      <c r="K9667" s="7">
        <f>MAR1!$B$5+MAR1!$C$5*COS(2*PI()*$C9667/365)+MAR1!$D$5*SIN(2*PI()*$C9667/365)</f>
        <v/>
      </c>
      <c r="L9667" s="7">
        <f>MAR1!$B$6+MAR1!$C$6*COS(2*PI()*$C9667/365)+MAR1!$D$6*SIN(2*PI()*$C9667/365)</f>
        <v/>
      </c>
      <c r="M9667" s="7">
        <f>MAR1!$B$7+MAR1!$C$7*COS(2*PI()*$C9667/365)+MAR1!$D$7*SIN(2*PI()*$C9667/365)</f>
        <v/>
      </c>
      <c r="N9667" s="7">
        <f>F9667-K9667</f>
        <v/>
      </c>
      <c r="O9667" s="7">
        <f>G9667-L9667</f>
        <v/>
      </c>
      <c r="P9667" s="7">
        <f>H9667-M9667</f>
        <v/>
      </c>
      <c r="Q9667" s="7">
        <f>IF($I9667=1,(N9667-MAR1!$B$11)/MAR1!$D$11,(N9667-MAR1!$C$11)/MAR1!$E$11)</f>
        <v/>
      </c>
      <c r="R9667" s="7">
        <f>IF($I9667=1,(O9667-MAR1!$B$12)/MAR1!$D$12,(O9667-MAR1!$C$12)/MAR1!$E$12)</f>
        <v/>
      </c>
      <c r="S9667" s="7">
        <f>IF($I9667=1,(P9667-MAR1!$B$13)/MAR1!$D$13,(P9667-MAR1!$C$13)/MAR1!$E$13)</f>
        <v/>
      </c>
    </row>
    <row r="9668">
      <c r="A9668" s="5" t="n">
        <v>9667</v>
      </c>
      <c r="B9668" s="5" t="n">
        <v>27</v>
      </c>
      <c r="C9668" s="5" t="n">
        <v>177</v>
      </c>
      <c r="D9668" s="5" t="n">
        <v>6</v>
      </c>
      <c r="E9668" s="5" t="n">
        <v>0</v>
      </c>
      <c r="F9668" s="5" t="n">
        <v>34</v>
      </c>
      <c r="G9668" s="5" t="n">
        <v>26.6</v>
      </c>
      <c r="H9668" s="5" t="n">
        <v>20.4</v>
      </c>
      <c r="I9668" s="6">
        <f>IF(E9668&gt;=Markov!$B$3,1,0)</f>
        <v/>
      </c>
      <c r="J9668" s="6">
        <f>I9667</f>
        <v/>
      </c>
      <c r="K9668" s="7">
        <f>MAR1!$B$5+MAR1!$C$5*COS(2*PI()*$C9668/365)+MAR1!$D$5*SIN(2*PI()*$C9668/365)</f>
        <v/>
      </c>
      <c r="L9668" s="7">
        <f>MAR1!$B$6+MAR1!$C$6*COS(2*PI()*$C9668/365)+MAR1!$D$6*SIN(2*PI()*$C9668/365)</f>
        <v/>
      </c>
      <c r="M9668" s="7">
        <f>MAR1!$B$7+MAR1!$C$7*COS(2*PI()*$C9668/365)+MAR1!$D$7*SIN(2*PI()*$C9668/365)</f>
        <v/>
      </c>
      <c r="N9668" s="7">
        <f>F9668-K9668</f>
        <v/>
      </c>
      <c r="O9668" s="7">
        <f>G9668-L9668</f>
        <v/>
      </c>
      <c r="P9668" s="7">
        <f>H9668-M9668</f>
        <v/>
      </c>
      <c r="Q9668" s="7">
        <f>IF($I9668=1,(N9668-MAR1!$B$11)/MAR1!$D$11,(N9668-MAR1!$C$11)/MAR1!$E$11)</f>
        <v/>
      </c>
      <c r="R9668" s="7">
        <f>IF($I9668=1,(O9668-MAR1!$B$12)/MAR1!$D$12,(O9668-MAR1!$C$12)/MAR1!$E$12)</f>
        <v/>
      </c>
      <c r="S9668" s="7">
        <f>IF($I9668=1,(P9668-MAR1!$B$13)/MAR1!$D$13,(P9668-MAR1!$C$13)/MAR1!$E$13)</f>
        <v/>
      </c>
    </row>
    <row r="9669">
      <c r="A9669" s="5" t="n">
        <v>9668</v>
      </c>
      <c r="B9669" s="5" t="n">
        <v>27</v>
      </c>
      <c r="C9669" s="5" t="n">
        <v>178</v>
      </c>
      <c r="D9669" s="5" t="n">
        <v>6</v>
      </c>
      <c r="E9669" s="5" t="n">
        <v>0</v>
      </c>
      <c r="F9669" s="5" t="n">
        <v>36.7</v>
      </c>
      <c r="G9669" s="5" t="n">
        <v>26.5</v>
      </c>
      <c r="H9669" s="5" t="n">
        <v>20.05</v>
      </c>
      <c r="I9669" s="6">
        <f>IF(E9669&gt;=Markov!$B$3,1,0)</f>
        <v/>
      </c>
      <c r="J9669" s="6">
        <f>I9668</f>
        <v/>
      </c>
      <c r="K9669" s="7">
        <f>MAR1!$B$5+MAR1!$C$5*COS(2*PI()*$C9669/365)+MAR1!$D$5*SIN(2*PI()*$C9669/365)</f>
        <v/>
      </c>
      <c r="L9669" s="7">
        <f>MAR1!$B$6+MAR1!$C$6*COS(2*PI()*$C9669/365)+MAR1!$D$6*SIN(2*PI()*$C9669/365)</f>
        <v/>
      </c>
      <c r="M9669" s="7">
        <f>MAR1!$B$7+MAR1!$C$7*COS(2*PI()*$C9669/365)+MAR1!$D$7*SIN(2*PI()*$C9669/365)</f>
        <v/>
      </c>
      <c r="N9669" s="7">
        <f>F9669-K9669</f>
        <v/>
      </c>
      <c r="O9669" s="7">
        <f>G9669-L9669</f>
        <v/>
      </c>
      <c r="P9669" s="7">
        <f>H9669-M9669</f>
        <v/>
      </c>
      <c r="Q9669" s="7">
        <f>IF($I9669=1,(N9669-MAR1!$B$11)/MAR1!$D$11,(N9669-MAR1!$C$11)/MAR1!$E$11)</f>
        <v/>
      </c>
      <c r="R9669" s="7">
        <f>IF($I9669=1,(O9669-MAR1!$B$12)/MAR1!$D$12,(O9669-MAR1!$C$12)/MAR1!$E$12)</f>
        <v/>
      </c>
      <c r="S9669" s="7">
        <f>IF($I9669=1,(P9669-MAR1!$B$13)/MAR1!$D$13,(P9669-MAR1!$C$13)/MAR1!$E$13)</f>
        <v/>
      </c>
    </row>
    <row r="9670">
      <c r="A9670" s="5" t="n">
        <v>9669</v>
      </c>
      <c r="B9670" s="5" t="n">
        <v>27</v>
      </c>
      <c r="C9670" s="5" t="n">
        <v>179</v>
      </c>
      <c r="D9670" s="5" t="n">
        <v>6</v>
      </c>
      <c r="E9670" s="5" t="n">
        <v>0</v>
      </c>
      <c r="F9670" s="5" t="n">
        <v>35.2</v>
      </c>
      <c r="G9670" s="5" t="n">
        <v>25.9</v>
      </c>
      <c r="H9670" s="5" t="n">
        <v>22.05</v>
      </c>
      <c r="I9670" s="6">
        <f>IF(E9670&gt;=Markov!$B$3,1,0)</f>
        <v/>
      </c>
      <c r="J9670" s="6">
        <f>I9669</f>
        <v/>
      </c>
      <c r="K9670" s="7">
        <f>MAR1!$B$5+MAR1!$C$5*COS(2*PI()*$C9670/365)+MAR1!$D$5*SIN(2*PI()*$C9670/365)</f>
        <v/>
      </c>
      <c r="L9670" s="7">
        <f>MAR1!$B$6+MAR1!$C$6*COS(2*PI()*$C9670/365)+MAR1!$D$6*SIN(2*PI()*$C9670/365)</f>
        <v/>
      </c>
      <c r="M9670" s="7">
        <f>MAR1!$B$7+MAR1!$C$7*COS(2*PI()*$C9670/365)+MAR1!$D$7*SIN(2*PI()*$C9670/365)</f>
        <v/>
      </c>
      <c r="N9670" s="7">
        <f>F9670-K9670</f>
        <v/>
      </c>
      <c r="O9670" s="7">
        <f>G9670-L9670</f>
        <v/>
      </c>
      <c r="P9670" s="7">
        <f>H9670-M9670</f>
        <v/>
      </c>
      <c r="Q9670" s="7">
        <f>IF($I9670=1,(N9670-MAR1!$B$11)/MAR1!$D$11,(N9670-MAR1!$C$11)/MAR1!$E$11)</f>
        <v/>
      </c>
      <c r="R9670" s="7">
        <f>IF($I9670=1,(O9670-MAR1!$B$12)/MAR1!$D$12,(O9670-MAR1!$C$12)/MAR1!$E$12)</f>
        <v/>
      </c>
      <c r="S9670" s="7">
        <f>IF($I9670=1,(P9670-MAR1!$B$13)/MAR1!$D$13,(P9670-MAR1!$C$13)/MAR1!$E$13)</f>
        <v/>
      </c>
    </row>
    <row r="9671">
      <c r="A9671" s="5" t="n">
        <v>9670</v>
      </c>
      <c r="B9671" s="5" t="n">
        <v>27</v>
      </c>
      <c r="C9671" s="5" t="n">
        <v>180</v>
      </c>
      <c r="D9671" s="5" t="n">
        <v>6</v>
      </c>
      <c r="E9671" s="5" t="n">
        <v>0</v>
      </c>
      <c r="F9671" s="5" t="n">
        <v>36.2</v>
      </c>
      <c r="G9671" s="5" t="n">
        <v>27.9</v>
      </c>
      <c r="H9671" s="5" t="n">
        <v>16.31</v>
      </c>
      <c r="I9671" s="6">
        <f>IF(E9671&gt;=Markov!$B$3,1,0)</f>
        <v/>
      </c>
      <c r="J9671" s="6">
        <f>I9670</f>
        <v/>
      </c>
      <c r="K9671" s="7">
        <f>MAR1!$B$5+MAR1!$C$5*COS(2*PI()*$C9671/365)+MAR1!$D$5*SIN(2*PI()*$C9671/365)</f>
        <v/>
      </c>
      <c r="L9671" s="7">
        <f>MAR1!$B$6+MAR1!$C$6*COS(2*PI()*$C9671/365)+MAR1!$D$6*SIN(2*PI()*$C9671/365)</f>
        <v/>
      </c>
      <c r="M9671" s="7">
        <f>MAR1!$B$7+MAR1!$C$7*COS(2*PI()*$C9671/365)+MAR1!$D$7*SIN(2*PI()*$C9671/365)</f>
        <v/>
      </c>
      <c r="N9671" s="7">
        <f>F9671-K9671</f>
        <v/>
      </c>
      <c r="O9671" s="7">
        <f>G9671-L9671</f>
        <v/>
      </c>
      <c r="P9671" s="7">
        <f>H9671-M9671</f>
        <v/>
      </c>
      <c r="Q9671" s="7">
        <f>IF($I9671=1,(N9671-MAR1!$B$11)/MAR1!$D$11,(N9671-MAR1!$C$11)/MAR1!$E$11)</f>
        <v/>
      </c>
      <c r="R9671" s="7">
        <f>IF($I9671=1,(O9671-MAR1!$B$12)/MAR1!$D$12,(O9671-MAR1!$C$12)/MAR1!$E$12)</f>
        <v/>
      </c>
      <c r="S9671" s="7">
        <f>IF($I9671=1,(P9671-MAR1!$B$13)/MAR1!$D$13,(P9671-MAR1!$C$13)/MAR1!$E$13)</f>
        <v/>
      </c>
    </row>
    <row r="9672">
      <c r="A9672" s="5" t="n">
        <v>9671</v>
      </c>
      <c r="B9672" s="5" t="n">
        <v>27</v>
      </c>
      <c r="C9672" s="5" t="n">
        <v>181</v>
      </c>
      <c r="D9672" s="5" t="n">
        <v>6</v>
      </c>
      <c r="E9672" s="5" t="n">
        <v>27.3</v>
      </c>
      <c r="F9672" s="5" t="n">
        <v>32.4</v>
      </c>
      <c r="G9672" s="5" t="n">
        <v>26.3</v>
      </c>
      <c r="H9672" s="5" t="n">
        <v>10.28</v>
      </c>
      <c r="I9672" s="6">
        <f>IF(E9672&gt;=Markov!$B$3,1,0)</f>
        <v/>
      </c>
      <c r="J9672" s="6">
        <f>I9671</f>
        <v/>
      </c>
      <c r="K9672" s="7">
        <f>MAR1!$B$5+MAR1!$C$5*COS(2*PI()*$C9672/365)+MAR1!$D$5*SIN(2*PI()*$C9672/365)</f>
        <v/>
      </c>
      <c r="L9672" s="7">
        <f>MAR1!$B$6+MAR1!$C$6*COS(2*PI()*$C9672/365)+MAR1!$D$6*SIN(2*PI()*$C9672/365)</f>
        <v/>
      </c>
      <c r="M9672" s="7">
        <f>MAR1!$B$7+MAR1!$C$7*COS(2*PI()*$C9672/365)+MAR1!$D$7*SIN(2*PI()*$C9672/365)</f>
        <v/>
      </c>
      <c r="N9672" s="7">
        <f>F9672-K9672</f>
        <v/>
      </c>
      <c r="O9672" s="7">
        <f>G9672-L9672</f>
        <v/>
      </c>
      <c r="P9672" s="7">
        <f>H9672-M9672</f>
        <v/>
      </c>
      <c r="Q9672" s="7">
        <f>IF($I9672=1,(N9672-MAR1!$B$11)/MAR1!$D$11,(N9672-MAR1!$C$11)/MAR1!$E$11)</f>
        <v/>
      </c>
      <c r="R9672" s="7">
        <f>IF($I9672=1,(O9672-MAR1!$B$12)/MAR1!$D$12,(O9672-MAR1!$C$12)/MAR1!$E$12)</f>
        <v/>
      </c>
      <c r="S9672" s="7">
        <f>IF($I9672=1,(P9672-MAR1!$B$13)/MAR1!$D$13,(P9672-MAR1!$C$13)/MAR1!$E$13)</f>
        <v/>
      </c>
    </row>
    <row r="9673">
      <c r="A9673" s="5" t="n">
        <v>9672</v>
      </c>
      <c r="B9673" s="5" t="n">
        <v>27</v>
      </c>
      <c r="C9673" s="5" t="n">
        <v>182</v>
      </c>
      <c r="D9673" s="5" t="n">
        <v>7</v>
      </c>
      <c r="E9673" s="5" t="n">
        <v>26.4</v>
      </c>
      <c r="F9673" s="5" t="n">
        <v>32.6</v>
      </c>
      <c r="G9673" s="5" t="n">
        <v>26.6</v>
      </c>
      <c r="H9673" s="5" t="n">
        <v>12.49</v>
      </c>
      <c r="I9673" s="6">
        <f>IF(E9673&gt;=Markov!$B$3,1,0)</f>
        <v/>
      </c>
      <c r="J9673" s="6">
        <f>I9672</f>
        <v/>
      </c>
      <c r="K9673" s="7">
        <f>MAR1!$B$5+MAR1!$C$5*COS(2*PI()*$C9673/365)+MAR1!$D$5*SIN(2*PI()*$C9673/365)</f>
        <v/>
      </c>
      <c r="L9673" s="7">
        <f>MAR1!$B$6+MAR1!$C$6*COS(2*PI()*$C9673/365)+MAR1!$D$6*SIN(2*PI()*$C9673/365)</f>
        <v/>
      </c>
      <c r="M9673" s="7">
        <f>MAR1!$B$7+MAR1!$C$7*COS(2*PI()*$C9673/365)+MAR1!$D$7*SIN(2*PI()*$C9673/365)</f>
        <v/>
      </c>
      <c r="N9673" s="7">
        <f>F9673-K9673</f>
        <v/>
      </c>
      <c r="O9673" s="7">
        <f>G9673-L9673</f>
        <v/>
      </c>
      <c r="P9673" s="7">
        <f>H9673-M9673</f>
        <v/>
      </c>
      <c r="Q9673" s="7">
        <f>IF($I9673=1,(N9673-MAR1!$B$11)/MAR1!$D$11,(N9673-MAR1!$C$11)/MAR1!$E$11)</f>
        <v/>
      </c>
      <c r="R9673" s="7">
        <f>IF($I9673=1,(O9673-MAR1!$B$12)/MAR1!$D$12,(O9673-MAR1!$C$12)/MAR1!$E$12)</f>
        <v/>
      </c>
      <c r="S9673" s="7">
        <f>IF($I9673=1,(P9673-MAR1!$B$13)/MAR1!$D$13,(P9673-MAR1!$C$13)/MAR1!$E$13)</f>
        <v/>
      </c>
    </row>
    <row r="9674">
      <c r="A9674" s="5" t="n">
        <v>9673</v>
      </c>
      <c r="B9674" s="5" t="n">
        <v>27</v>
      </c>
      <c r="C9674" s="5" t="n">
        <v>183</v>
      </c>
      <c r="D9674" s="5" t="n">
        <v>7</v>
      </c>
      <c r="E9674" s="5" t="n">
        <v>0</v>
      </c>
      <c r="F9674" s="5" t="n">
        <v>32.8</v>
      </c>
      <c r="G9674" s="5" t="n">
        <v>27</v>
      </c>
      <c r="H9674" s="5" t="n">
        <v>14.15</v>
      </c>
      <c r="I9674" s="6">
        <f>IF(E9674&gt;=Markov!$B$3,1,0)</f>
        <v/>
      </c>
      <c r="J9674" s="6">
        <f>I9673</f>
        <v/>
      </c>
      <c r="K9674" s="7">
        <f>MAR1!$B$5+MAR1!$C$5*COS(2*PI()*$C9674/365)+MAR1!$D$5*SIN(2*PI()*$C9674/365)</f>
        <v/>
      </c>
      <c r="L9674" s="7">
        <f>MAR1!$B$6+MAR1!$C$6*COS(2*PI()*$C9674/365)+MAR1!$D$6*SIN(2*PI()*$C9674/365)</f>
        <v/>
      </c>
      <c r="M9674" s="7">
        <f>MAR1!$B$7+MAR1!$C$7*COS(2*PI()*$C9674/365)+MAR1!$D$7*SIN(2*PI()*$C9674/365)</f>
        <v/>
      </c>
      <c r="N9674" s="7">
        <f>F9674-K9674</f>
        <v/>
      </c>
      <c r="O9674" s="7">
        <f>G9674-L9674</f>
        <v/>
      </c>
      <c r="P9674" s="7">
        <f>H9674-M9674</f>
        <v/>
      </c>
      <c r="Q9674" s="7">
        <f>IF($I9674=1,(N9674-MAR1!$B$11)/MAR1!$D$11,(N9674-MAR1!$C$11)/MAR1!$E$11)</f>
        <v/>
      </c>
      <c r="R9674" s="7">
        <f>IF($I9674=1,(O9674-MAR1!$B$12)/MAR1!$D$12,(O9674-MAR1!$C$12)/MAR1!$E$12)</f>
        <v/>
      </c>
      <c r="S9674" s="7">
        <f>IF($I9674=1,(P9674-MAR1!$B$13)/MAR1!$D$13,(P9674-MAR1!$C$13)/MAR1!$E$13)</f>
        <v/>
      </c>
    </row>
    <row r="9675">
      <c r="A9675" s="5" t="n">
        <v>9674</v>
      </c>
      <c r="B9675" s="5" t="n">
        <v>27</v>
      </c>
      <c r="C9675" s="5" t="n">
        <v>184</v>
      </c>
      <c r="D9675" s="5" t="n">
        <v>7</v>
      </c>
      <c r="E9675" s="5" t="n">
        <v>21.4</v>
      </c>
      <c r="F9675" s="5" t="n">
        <v>30.6</v>
      </c>
      <c r="G9675" s="5" t="n">
        <v>25.9</v>
      </c>
      <c r="H9675" s="5" t="n">
        <v>13.73</v>
      </c>
      <c r="I9675" s="6">
        <f>IF(E9675&gt;=Markov!$B$3,1,0)</f>
        <v/>
      </c>
      <c r="J9675" s="6">
        <f>I9674</f>
        <v/>
      </c>
      <c r="K9675" s="7">
        <f>MAR1!$B$5+MAR1!$C$5*COS(2*PI()*$C9675/365)+MAR1!$D$5*SIN(2*PI()*$C9675/365)</f>
        <v/>
      </c>
      <c r="L9675" s="7">
        <f>MAR1!$B$6+MAR1!$C$6*COS(2*PI()*$C9675/365)+MAR1!$D$6*SIN(2*PI()*$C9675/365)</f>
        <v/>
      </c>
      <c r="M9675" s="7">
        <f>MAR1!$B$7+MAR1!$C$7*COS(2*PI()*$C9675/365)+MAR1!$D$7*SIN(2*PI()*$C9675/365)</f>
        <v/>
      </c>
      <c r="N9675" s="7">
        <f>F9675-K9675</f>
        <v/>
      </c>
      <c r="O9675" s="7">
        <f>G9675-L9675</f>
        <v/>
      </c>
      <c r="P9675" s="7">
        <f>H9675-M9675</f>
        <v/>
      </c>
      <c r="Q9675" s="7">
        <f>IF($I9675=1,(N9675-MAR1!$B$11)/MAR1!$D$11,(N9675-MAR1!$C$11)/MAR1!$E$11)</f>
        <v/>
      </c>
      <c r="R9675" s="7">
        <f>IF($I9675=1,(O9675-MAR1!$B$12)/MAR1!$D$12,(O9675-MAR1!$C$12)/MAR1!$E$12)</f>
        <v/>
      </c>
      <c r="S9675" s="7">
        <f>IF($I9675=1,(P9675-MAR1!$B$13)/MAR1!$D$13,(P9675-MAR1!$C$13)/MAR1!$E$13)</f>
        <v/>
      </c>
    </row>
    <row r="9676">
      <c r="A9676" s="5" t="n">
        <v>9675</v>
      </c>
      <c r="B9676" s="5" t="n">
        <v>27</v>
      </c>
      <c r="C9676" s="5" t="n">
        <v>185</v>
      </c>
      <c r="D9676" s="5" t="n">
        <v>7</v>
      </c>
      <c r="E9676" s="5" t="n">
        <v>11.2</v>
      </c>
      <c r="F9676" s="5" t="n">
        <v>32.6</v>
      </c>
      <c r="G9676" s="5" t="n">
        <v>28.1</v>
      </c>
      <c r="H9676" s="5" t="n">
        <v>16.79</v>
      </c>
      <c r="I9676" s="6">
        <f>IF(E9676&gt;=Markov!$B$3,1,0)</f>
        <v/>
      </c>
      <c r="J9676" s="6">
        <f>I9675</f>
        <v/>
      </c>
      <c r="K9676" s="7">
        <f>MAR1!$B$5+MAR1!$C$5*COS(2*PI()*$C9676/365)+MAR1!$D$5*SIN(2*PI()*$C9676/365)</f>
        <v/>
      </c>
      <c r="L9676" s="7">
        <f>MAR1!$B$6+MAR1!$C$6*COS(2*PI()*$C9676/365)+MAR1!$D$6*SIN(2*PI()*$C9676/365)</f>
        <v/>
      </c>
      <c r="M9676" s="7">
        <f>MAR1!$B$7+MAR1!$C$7*COS(2*PI()*$C9676/365)+MAR1!$D$7*SIN(2*PI()*$C9676/365)</f>
        <v/>
      </c>
      <c r="N9676" s="7">
        <f>F9676-K9676</f>
        <v/>
      </c>
      <c r="O9676" s="7">
        <f>G9676-L9676</f>
        <v/>
      </c>
      <c r="P9676" s="7">
        <f>H9676-M9676</f>
        <v/>
      </c>
      <c r="Q9676" s="7">
        <f>IF($I9676=1,(N9676-MAR1!$B$11)/MAR1!$D$11,(N9676-MAR1!$C$11)/MAR1!$E$11)</f>
        <v/>
      </c>
      <c r="R9676" s="7">
        <f>IF($I9676=1,(O9676-MAR1!$B$12)/MAR1!$D$12,(O9676-MAR1!$C$12)/MAR1!$E$12)</f>
        <v/>
      </c>
      <c r="S9676" s="7">
        <f>IF($I9676=1,(P9676-MAR1!$B$13)/MAR1!$D$13,(P9676-MAR1!$C$13)/MAR1!$E$13)</f>
        <v/>
      </c>
    </row>
    <row r="9677">
      <c r="A9677" s="5" t="n">
        <v>9676</v>
      </c>
      <c r="B9677" s="5" t="n">
        <v>27</v>
      </c>
      <c r="C9677" s="5" t="n">
        <v>186</v>
      </c>
      <c r="D9677" s="5" t="n">
        <v>7</v>
      </c>
      <c r="E9677" s="5" t="n">
        <v>7.3</v>
      </c>
      <c r="F9677" s="5" t="n">
        <v>32.6</v>
      </c>
      <c r="G9677" s="5" t="n">
        <v>29</v>
      </c>
      <c r="H9677" s="5" t="n">
        <v>15.8</v>
      </c>
      <c r="I9677" s="6">
        <f>IF(E9677&gt;=Markov!$B$3,1,0)</f>
        <v/>
      </c>
      <c r="J9677" s="6">
        <f>I9676</f>
        <v/>
      </c>
      <c r="K9677" s="7">
        <f>MAR1!$B$5+MAR1!$C$5*COS(2*PI()*$C9677/365)+MAR1!$D$5*SIN(2*PI()*$C9677/365)</f>
        <v/>
      </c>
      <c r="L9677" s="7">
        <f>MAR1!$B$6+MAR1!$C$6*COS(2*PI()*$C9677/365)+MAR1!$D$6*SIN(2*PI()*$C9677/365)</f>
        <v/>
      </c>
      <c r="M9677" s="7">
        <f>MAR1!$B$7+MAR1!$C$7*COS(2*PI()*$C9677/365)+MAR1!$D$7*SIN(2*PI()*$C9677/365)</f>
        <v/>
      </c>
      <c r="N9677" s="7">
        <f>F9677-K9677</f>
        <v/>
      </c>
      <c r="O9677" s="7">
        <f>G9677-L9677</f>
        <v/>
      </c>
      <c r="P9677" s="7">
        <f>H9677-M9677</f>
        <v/>
      </c>
      <c r="Q9677" s="7">
        <f>IF($I9677=1,(N9677-MAR1!$B$11)/MAR1!$D$11,(N9677-MAR1!$C$11)/MAR1!$E$11)</f>
        <v/>
      </c>
      <c r="R9677" s="7">
        <f>IF($I9677=1,(O9677-MAR1!$B$12)/MAR1!$D$12,(O9677-MAR1!$C$12)/MAR1!$E$12)</f>
        <v/>
      </c>
      <c r="S9677" s="7">
        <f>IF($I9677=1,(P9677-MAR1!$B$13)/MAR1!$D$13,(P9677-MAR1!$C$13)/MAR1!$E$13)</f>
        <v/>
      </c>
    </row>
    <row r="9678">
      <c r="A9678" s="5" t="n">
        <v>9677</v>
      </c>
      <c r="B9678" s="5" t="n">
        <v>27</v>
      </c>
      <c r="C9678" s="5" t="n">
        <v>187</v>
      </c>
      <c r="D9678" s="5" t="n">
        <v>7</v>
      </c>
      <c r="E9678" s="5" t="n">
        <v>0</v>
      </c>
      <c r="F9678" s="5" t="n">
        <v>34.1</v>
      </c>
      <c r="G9678" s="5" t="n">
        <v>27.8</v>
      </c>
      <c r="H9678" s="5" t="n">
        <v>20.6</v>
      </c>
      <c r="I9678" s="6">
        <f>IF(E9678&gt;=Markov!$B$3,1,0)</f>
        <v/>
      </c>
      <c r="J9678" s="6">
        <f>I9677</f>
        <v/>
      </c>
      <c r="K9678" s="7">
        <f>MAR1!$B$5+MAR1!$C$5*COS(2*PI()*$C9678/365)+MAR1!$D$5*SIN(2*PI()*$C9678/365)</f>
        <v/>
      </c>
      <c r="L9678" s="7">
        <f>MAR1!$B$6+MAR1!$C$6*COS(2*PI()*$C9678/365)+MAR1!$D$6*SIN(2*PI()*$C9678/365)</f>
        <v/>
      </c>
      <c r="M9678" s="7">
        <f>MAR1!$B$7+MAR1!$C$7*COS(2*PI()*$C9678/365)+MAR1!$D$7*SIN(2*PI()*$C9678/365)</f>
        <v/>
      </c>
      <c r="N9678" s="7">
        <f>F9678-K9678</f>
        <v/>
      </c>
      <c r="O9678" s="7">
        <f>G9678-L9678</f>
        <v/>
      </c>
      <c r="P9678" s="7">
        <f>H9678-M9678</f>
        <v/>
      </c>
      <c r="Q9678" s="7">
        <f>IF($I9678=1,(N9678-MAR1!$B$11)/MAR1!$D$11,(N9678-MAR1!$C$11)/MAR1!$E$11)</f>
        <v/>
      </c>
      <c r="R9678" s="7">
        <f>IF($I9678=1,(O9678-MAR1!$B$12)/MAR1!$D$12,(O9678-MAR1!$C$12)/MAR1!$E$12)</f>
        <v/>
      </c>
      <c r="S9678" s="7">
        <f>IF($I9678=1,(P9678-MAR1!$B$13)/MAR1!$D$13,(P9678-MAR1!$C$13)/MAR1!$E$13)</f>
        <v/>
      </c>
    </row>
    <row r="9679">
      <c r="A9679" s="5" t="n">
        <v>9678</v>
      </c>
      <c r="B9679" s="5" t="n">
        <v>27</v>
      </c>
      <c r="C9679" s="5" t="n">
        <v>188</v>
      </c>
      <c r="D9679" s="5" t="n">
        <v>7</v>
      </c>
      <c r="E9679" s="5" t="n">
        <v>34.7</v>
      </c>
      <c r="F9679" s="5" t="n">
        <v>33.3</v>
      </c>
      <c r="G9679" s="5" t="n">
        <v>27</v>
      </c>
      <c r="H9679" s="5" t="n">
        <v>9.970000000000001</v>
      </c>
      <c r="I9679" s="6">
        <f>IF(E9679&gt;=Markov!$B$3,1,0)</f>
        <v/>
      </c>
      <c r="J9679" s="6">
        <f>I9678</f>
        <v/>
      </c>
      <c r="K9679" s="7">
        <f>MAR1!$B$5+MAR1!$C$5*COS(2*PI()*$C9679/365)+MAR1!$D$5*SIN(2*PI()*$C9679/365)</f>
        <v/>
      </c>
      <c r="L9679" s="7">
        <f>MAR1!$B$6+MAR1!$C$6*COS(2*PI()*$C9679/365)+MAR1!$D$6*SIN(2*PI()*$C9679/365)</f>
        <v/>
      </c>
      <c r="M9679" s="7">
        <f>MAR1!$B$7+MAR1!$C$7*COS(2*PI()*$C9679/365)+MAR1!$D$7*SIN(2*PI()*$C9679/365)</f>
        <v/>
      </c>
      <c r="N9679" s="7">
        <f>F9679-K9679</f>
        <v/>
      </c>
      <c r="O9679" s="7">
        <f>G9679-L9679</f>
        <v/>
      </c>
      <c r="P9679" s="7">
        <f>H9679-M9679</f>
        <v/>
      </c>
      <c r="Q9679" s="7">
        <f>IF($I9679=1,(N9679-MAR1!$B$11)/MAR1!$D$11,(N9679-MAR1!$C$11)/MAR1!$E$11)</f>
        <v/>
      </c>
      <c r="R9679" s="7">
        <f>IF($I9679=1,(O9679-MAR1!$B$12)/MAR1!$D$12,(O9679-MAR1!$C$12)/MAR1!$E$12)</f>
        <v/>
      </c>
      <c r="S9679" s="7">
        <f>IF($I9679=1,(P9679-MAR1!$B$13)/MAR1!$D$13,(P9679-MAR1!$C$13)/MAR1!$E$13)</f>
        <v/>
      </c>
    </row>
    <row r="9680">
      <c r="A9680" s="5" t="n">
        <v>9679</v>
      </c>
      <c r="B9680" s="5" t="n">
        <v>27</v>
      </c>
      <c r="C9680" s="5" t="n">
        <v>189</v>
      </c>
      <c r="D9680" s="5" t="n">
        <v>7</v>
      </c>
      <c r="E9680" s="5" t="n">
        <v>0</v>
      </c>
      <c r="F9680" s="5" t="n">
        <v>35.3</v>
      </c>
      <c r="G9680" s="5" t="n">
        <v>26.8</v>
      </c>
      <c r="H9680" s="5" t="n">
        <v>14.03</v>
      </c>
      <c r="I9680" s="6">
        <f>IF(E9680&gt;=Markov!$B$3,1,0)</f>
        <v/>
      </c>
      <c r="J9680" s="6">
        <f>I9679</f>
        <v/>
      </c>
      <c r="K9680" s="7">
        <f>MAR1!$B$5+MAR1!$C$5*COS(2*PI()*$C9680/365)+MAR1!$D$5*SIN(2*PI()*$C9680/365)</f>
        <v/>
      </c>
      <c r="L9680" s="7">
        <f>MAR1!$B$6+MAR1!$C$6*COS(2*PI()*$C9680/365)+MAR1!$D$6*SIN(2*PI()*$C9680/365)</f>
        <v/>
      </c>
      <c r="M9680" s="7">
        <f>MAR1!$B$7+MAR1!$C$7*COS(2*PI()*$C9680/365)+MAR1!$D$7*SIN(2*PI()*$C9680/365)</f>
        <v/>
      </c>
      <c r="N9680" s="7">
        <f>F9680-K9680</f>
        <v/>
      </c>
      <c r="O9680" s="7">
        <f>G9680-L9680</f>
        <v/>
      </c>
      <c r="P9680" s="7">
        <f>H9680-M9680</f>
        <v/>
      </c>
      <c r="Q9680" s="7">
        <f>IF($I9680=1,(N9680-MAR1!$B$11)/MAR1!$D$11,(N9680-MAR1!$C$11)/MAR1!$E$11)</f>
        <v/>
      </c>
      <c r="R9680" s="7">
        <f>IF($I9680=1,(O9680-MAR1!$B$12)/MAR1!$D$12,(O9680-MAR1!$C$12)/MAR1!$E$12)</f>
        <v/>
      </c>
      <c r="S9680" s="7">
        <f>IF($I9680=1,(P9680-MAR1!$B$13)/MAR1!$D$13,(P9680-MAR1!$C$13)/MAR1!$E$13)</f>
        <v/>
      </c>
    </row>
    <row r="9681">
      <c r="A9681" s="5" t="n">
        <v>9680</v>
      </c>
      <c r="B9681" s="5" t="n">
        <v>27</v>
      </c>
      <c r="C9681" s="5" t="n">
        <v>190</v>
      </c>
      <c r="D9681" s="5" t="n">
        <v>7</v>
      </c>
      <c r="E9681" s="5" t="n">
        <v>0</v>
      </c>
      <c r="F9681" s="5" t="n">
        <v>35.6</v>
      </c>
      <c r="G9681" s="5" t="n">
        <v>25</v>
      </c>
      <c r="H9681" s="5" t="n">
        <v>15.84</v>
      </c>
      <c r="I9681" s="6">
        <f>IF(E9681&gt;=Markov!$B$3,1,0)</f>
        <v/>
      </c>
      <c r="J9681" s="6">
        <f>I9680</f>
        <v/>
      </c>
      <c r="K9681" s="7">
        <f>MAR1!$B$5+MAR1!$C$5*COS(2*PI()*$C9681/365)+MAR1!$D$5*SIN(2*PI()*$C9681/365)</f>
        <v/>
      </c>
      <c r="L9681" s="7">
        <f>MAR1!$B$6+MAR1!$C$6*COS(2*PI()*$C9681/365)+MAR1!$D$6*SIN(2*PI()*$C9681/365)</f>
        <v/>
      </c>
      <c r="M9681" s="7">
        <f>MAR1!$B$7+MAR1!$C$7*COS(2*PI()*$C9681/365)+MAR1!$D$7*SIN(2*PI()*$C9681/365)</f>
        <v/>
      </c>
      <c r="N9681" s="7">
        <f>F9681-K9681</f>
        <v/>
      </c>
      <c r="O9681" s="7">
        <f>G9681-L9681</f>
        <v/>
      </c>
      <c r="P9681" s="7">
        <f>H9681-M9681</f>
        <v/>
      </c>
      <c r="Q9681" s="7">
        <f>IF($I9681=1,(N9681-MAR1!$B$11)/MAR1!$D$11,(N9681-MAR1!$C$11)/MAR1!$E$11)</f>
        <v/>
      </c>
      <c r="R9681" s="7">
        <f>IF($I9681=1,(O9681-MAR1!$B$12)/MAR1!$D$12,(O9681-MAR1!$C$12)/MAR1!$E$12)</f>
        <v/>
      </c>
      <c r="S9681" s="7">
        <f>IF($I9681=1,(P9681-MAR1!$B$13)/MAR1!$D$13,(P9681-MAR1!$C$13)/MAR1!$E$13)</f>
        <v/>
      </c>
    </row>
    <row r="9682">
      <c r="A9682" s="5" t="n">
        <v>9681</v>
      </c>
      <c r="B9682" s="5" t="n">
        <v>27</v>
      </c>
      <c r="C9682" s="5" t="n">
        <v>191</v>
      </c>
      <c r="D9682" s="5" t="n">
        <v>7</v>
      </c>
      <c r="E9682" s="5" t="n">
        <v>0</v>
      </c>
      <c r="F9682" s="5" t="n">
        <v>38.7</v>
      </c>
      <c r="G9682" s="5" t="n">
        <v>27.3</v>
      </c>
      <c r="H9682" s="5" t="n">
        <v>16.93</v>
      </c>
      <c r="I9682" s="6">
        <f>IF(E9682&gt;=Markov!$B$3,1,0)</f>
        <v/>
      </c>
      <c r="J9682" s="6">
        <f>I9681</f>
        <v/>
      </c>
      <c r="K9682" s="7">
        <f>MAR1!$B$5+MAR1!$C$5*COS(2*PI()*$C9682/365)+MAR1!$D$5*SIN(2*PI()*$C9682/365)</f>
        <v/>
      </c>
      <c r="L9682" s="7">
        <f>MAR1!$B$6+MAR1!$C$6*COS(2*PI()*$C9682/365)+MAR1!$D$6*SIN(2*PI()*$C9682/365)</f>
        <v/>
      </c>
      <c r="M9682" s="7">
        <f>MAR1!$B$7+MAR1!$C$7*COS(2*PI()*$C9682/365)+MAR1!$D$7*SIN(2*PI()*$C9682/365)</f>
        <v/>
      </c>
      <c r="N9682" s="7">
        <f>F9682-K9682</f>
        <v/>
      </c>
      <c r="O9682" s="7">
        <f>G9682-L9682</f>
        <v/>
      </c>
      <c r="P9682" s="7">
        <f>H9682-M9682</f>
        <v/>
      </c>
      <c r="Q9682" s="7">
        <f>IF($I9682=1,(N9682-MAR1!$B$11)/MAR1!$D$11,(N9682-MAR1!$C$11)/MAR1!$E$11)</f>
        <v/>
      </c>
      <c r="R9682" s="7">
        <f>IF($I9682=1,(O9682-MAR1!$B$12)/MAR1!$D$12,(O9682-MAR1!$C$12)/MAR1!$E$12)</f>
        <v/>
      </c>
      <c r="S9682" s="7">
        <f>IF($I9682=1,(P9682-MAR1!$B$13)/MAR1!$D$13,(P9682-MAR1!$C$13)/MAR1!$E$13)</f>
        <v/>
      </c>
    </row>
    <row r="9683">
      <c r="A9683" s="5" t="n">
        <v>9682</v>
      </c>
      <c r="B9683" s="5" t="n">
        <v>27</v>
      </c>
      <c r="C9683" s="5" t="n">
        <v>192</v>
      </c>
      <c r="D9683" s="5" t="n">
        <v>7</v>
      </c>
      <c r="E9683" s="5" t="n">
        <v>0</v>
      </c>
      <c r="F9683" s="5" t="n">
        <v>38.2</v>
      </c>
      <c r="G9683" s="5" t="n">
        <v>27.5</v>
      </c>
      <c r="H9683" s="5" t="n">
        <v>22.81</v>
      </c>
      <c r="I9683" s="6">
        <f>IF(E9683&gt;=Markov!$B$3,1,0)</f>
        <v/>
      </c>
      <c r="J9683" s="6">
        <f>I9682</f>
        <v/>
      </c>
      <c r="K9683" s="7">
        <f>MAR1!$B$5+MAR1!$C$5*COS(2*PI()*$C9683/365)+MAR1!$D$5*SIN(2*PI()*$C9683/365)</f>
        <v/>
      </c>
      <c r="L9683" s="7">
        <f>MAR1!$B$6+MAR1!$C$6*COS(2*PI()*$C9683/365)+MAR1!$D$6*SIN(2*PI()*$C9683/365)</f>
        <v/>
      </c>
      <c r="M9683" s="7">
        <f>MAR1!$B$7+MAR1!$C$7*COS(2*PI()*$C9683/365)+MAR1!$D$7*SIN(2*PI()*$C9683/365)</f>
        <v/>
      </c>
      <c r="N9683" s="7">
        <f>F9683-K9683</f>
        <v/>
      </c>
      <c r="O9683" s="7">
        <f>G9683-L9683</f>
        <v/>
      </c>
      <c r="P9683" s="7">
        <f>H9683-M9683</f>
        <v/>
      </c>
      <c r="Q9683" s="7">
        <f>IF($I9683=1,(N9683-MAR1!$B$11)/MAR1!$D$11,(N9683-MAR1!$C$11)/MAR1!$E$11)</f>
        <v/>
      </c>
      <c r="R9683" s="7">
        <f>IF($I9683=1,(O9683-MAR1!$B$12)/MAR1!$D$12,(O9683-MAR1!$C$12)/MAR1!$E$12)</f>
        <v/>
      </c>
      <c r="S9683" s="7">
        <f>IF($I9683=1,(P9683-MAR1!$B$13)/MAR1!$D$13,(P9683-MAR1!$C$13)/MAR1!$E$13)</f>
        <v/>
      </c>
    </row>
    <row r="9684">
      <c r="A9684" s="5" t="n">
        <v>9683</v>
      </c>
      <c r="B9684" s="5" t="n">
        <v>27</v>
      </c>
      <c r="C9684" s="5" t="n">
        <v>193</v>
      </c>
      <c r="D9684" s="5" t="n">
        <v>7</v>
      </c>
      <c r="E9684" s="5" t="n">
        <v>0</v>
      </c>
      <c r="F9684" s="5" t="n">
        <v>40.6</v>
      </c>
      <c r="G9684" s="5" t="n">
        <v>30.8</v>
      </c>
      <c r="H9684" s="5" t="n">
        <v>23.83</v>
      </c>
      <c r="I9684" s="6">
        <f>IF(E9684&gt;=Markov!$B$3,1,0)</f>
        <v/>
      </c>
      <c r="J9684" s="6">
        <f>I9683</f>
        <v/>
      </c>
      <c r="K9684" s="7">
        <f>MAR1!$B$5+MAR1!$C$5*COS(2*PI()*$C9684/365)+MAR1!$D$5*SIN(2*PI()*$C9684/365)</f>
        <v/>
      </c>
      <c r="L9684" s="7">
        <f>MAR1!$B$6+MAR1!$C$6*COS(2*PI()*$C9684/365)+MAR1!$D$6*SIN(2*PI()*$C9684/365)</f>
        <v/>
      </c>
      <c r="M9684" s="7">
        <f>MAR1!$B$7+MAR1!$C$7*COS(2*PI()*$C9684/365)+MAR1!$D$7*SIN(2*PI()*$C9684/365)</f>
        <v/>
      </c>
      <c r="N9684" s="7">
        <f>F9684-K9684</f>
        <v/>
      </c>
      <c r="O9684" s="7">
        <f>G9684-L9684</f>
        <v/>
      </c>
      <c r="P9684" s="7">
        <f>H9684-M9684</f>
        <v/>
      </c>
      <c r="Q9684" s="7">
        <f>IF($I9684=1,(N9684-MAR1!$B$11)/MAR1!$D$11,(N9684-MAR1!$C$11)/MAR1!$E$11)</f>
        <v/>
      </c>
      <c r="R9684" s="7">
        <f>IF($I9684=1,(O9684-MAR1!$B$12)/MAR1!$D$12,(O9684-MAR1!$C$12)/MAR1!$E$12)</f>
        <v/>
      </c>
      <c r="S9684" s="7">
        <f>IF($I9684=1,(P9684-MAR1!$B$13)/MAR1!$D$13,(P9684-MAR1!$C$13)/MAR1!$E$13)</f>
        <v/>
      </c>
    </row>
    <row r="9685">
      <c r="A9685" s="5" t="n">
        <v>9684</v>
      </c>
      <c r="B9685" s="5" t="n">
        <v>27</v>
      </c>
      <c r="C9685" s="5" t="n">
        <v>194</v>
      </c>
      <c r="D9685" s="5" t="n">
        <v>7</v>
      </c>
      <c r="E9685" s="5" t="n">
        <v>0</v>
      </c>
      <c r="F9685" s="5" t="n">
        <v>40.3</v>
      </c>
      <c r="G9685" s="5" t="n">
        <v>28.6</v>
      </c>
      <c r="H9685" s="5" t="n">
        <v>21.53</v>
      </c>
      <c r="I9685" s="6">
        <f>IF(E9685&gt;=Markov!$B$3,1,0)</f>
        <v/>
      </c>
      <c r="J9685" s="6">
        <f>I9684</f>
        <v/>
      </c>
      <c r="K9685" s="7">
        <f>MAR1!$B$5+MAR1!$C$5*COS(2*PI()*$C9685/365)+MAR1!$D$5*SIN(2*PI()*$C9685/365)</f>
        <v/>
      </c>
      <c r="L9685" s="7">
        <f>MAR1!$B$6+MAR1!$C$6*COS(2*PI()*$C9685/365)+MAR1!$D$6*SIN(2*PI()*$C9685/365)</f>
        <v/>
      </c>
      <c r="M9685" s="7">
        <f>MAR1!$B$7+MAR1!$C$7*COS(2*PI()*$C9685/365)+MAR1!$D$7*SIN(2*PI()*$C9685/365)</f>
        <v/>
      </c>
      <c r="N9685" s="7">
        <f>F9685-K9685</f>
        <v/>
      </c>
      <c r="O9685" s="7">
        <f>G9685-L9685</f>
        <v/>
      </c>
      <c r="P9685" s="7">
        <f>H9685-M9685</f>
        <v/>
      </c>
      <c r="Q9685" s="7">
        <f>IF($I9685=1,(N9685-MAR1!$B$11)/MAR1!$D$11,(N9685-MAR1!$C$11)/MAR1!$E$11)</f>
        <v/>
      </c>
      <c r="R9685" s="7">
        <f>IF($I9685=1,(O9685-MAR1!$B$12)/MAR1!$D$12,(O9685-MAR1!$C$12)/MAR1!$E$12)</f>
        <v/>
      </c>
      <c r="S9685" s="7">
        <f>IF($I9685=1,(P9685-MAR1!$B$13)/MAR1!$D$13,(P9685-MAR1!$C$13)/MAR1!$E$13)</f>
        <v/>
      </c>
    </row>
    <row r="9686">
      <c r="A9686" s="5" t="n">
        <v>9685</v>
      </c>
      <c r="B9686" s="5" t="n">
        <v>27</v>
      </c>
      <c r="C9686" s="5" t="n">
        <v>195</v>
      </c>
      <c r="D9686" s="5" t="n">
        <v>7</v>
      </c>
      <c r="E9686" s="5" t="n">
        <v>0</v>
      </c>
      <c r="F9686" s="5" t="n">
        <v>37.2</v>
      </c>
      <c r="G9686" s="5" t="n">
        <v>28.8</v>
      </c>
      <c r="H9686" s="5" t="n">
        <v>20.34</v>
      </c>
      <c r="I9686" s="6">
        <f>IF(E9686&gt;=Markov!$B$3,1,0)</f>
        <v/>
      </c>
      <c r="J9686" s="6">
        <f>I9685</f>
        <v/>
      </c>
      <c r="K9686" s="7">
        <f>MAR1!$B$5+MAR1!$C$5*COS(2*PI()*$C9686/365)+MAR1!$D$5*SIN(2*PI()*$C9686/365)</f>
        <v/>
      </c>
      <c r="L9686" s="7">
        <f>MAR1!$B$6+MAR1!$C$6*COS(2*PI()*$C9686/365)+MAR1!$D$6*SIN(2*PI()*$C9686/365)</f>
        <v/>
      </c>
      <c r="M9686" s="7">
        <f>MAR1!$B$7+MAR1!$C$7*COS(2*PI()*$C9686/365)+MAR1!$D$7*SIN(2*PI()*$C9686/365)</f>
        <v/>
      </c>
      <c r="N9686" s="7">
        <f>F9686-K9686</f>
        <v/>
      </c>
      <c r="O9686" s="7">
        <f>G9686-L9686</f>
        <v/>
      </c>
      <c r="P9686" s="7">
        <f>H9686-M9686</f>
        <v/>
      </c>
      <c r="Q9686" s="7">
        <f>IF($I9686=1,(N9686-MAR1!$B$11)/MAR1!$D$11,(N9686-MAR1!$C$11)/MAR1!$E$11)</f>
        <v/>
      </c>
      <c r="R9686" s="7">
        <f>IF($I9686=1,(O9686-MAR1!$B$12)/MAR1!$D$12,(O9686-MAR1!$C$12)/MAR1!$E$12)</f>
        <v/>
      </c>
      <c r="S9686" s="7">
        <f>IF($I9686=1,(P9686-MAR1!$B$13)/MAR1!$D$13,(P9686-MAR1!$C$13)/MAR1!$E$13)</f>
        <v/>
      </c>
    </row>
    <row r="9687">
      <c r="A9687" s="5" t="n">
        <v>9686</v>
      </c>
      <c r="B9687" s="5" t="n">
        <v>27</v>
      </c>
      <c r="C9687" s="5" t="n">
        <v>196</v>
      </c>
      <c r="D9687" s="5" t="n">
        <v>7</v>
      </c>
      <c r="E9687" s="5" t="n">
        <v>0</v>
      </c>
      <c r="F9687" s="5" t="n">
        <v>34</v>
      </c>
      <c r="G9687" s="5" t="n">
        <v>25.7</v>
      </c>
      <c r="H9687" s="5" t="n">
        <v>20.28</v>
      </c>
      <c r="I9687" s="6">
        <f>IF(E9687&gt;=Markov!$B$3,1,0)</f>
        <v/>
      </c>
      <c r="J9687" s="6">
        <f>I9686</f>
        <v/>
      </c>
      <c r="K9687" s="7">
        <f>MAR1!$B$5+MAR1!$C$5*COS(2*PI()*$C9687/365)+MAR1!$D$5*SIN(2*PI()*$C9687/365)</f>
        <v/>
      </c>
      <c r="L9687" s="7">
        <f>MAR1!$B$6+MAR1!$C$6*COS(2*PI()*$C9687/365)+MAR1!$D$6*SIN(2*PI()*$C9687/365)</f>
        <v/>
      </c>
      <c r="M9687" s="7">
        <f>MAR1!$B$7+MAR1!$C$7*COS(2*PI()*$C9687/365)+MAR1!$D$7*SIN(2*PI()*$C9687/365)</f>
        <v/>
      </c>
      <c r="N9687" s="7">
        <f>F9687-K9687</f>
        <v/>
      </c>
      <c r="O9687" s="7">
        <f>G9687-L9687</f>
        <v/>
      </c>
      <c r="P9687" s="7">
        <f>H9687-M9687</f>
        <v/>
      </c>
      <c r="Q9687" s="7">
        <f>IF($I9687=1,(N9687-MAR1!$B$11)/MAR1!$D$11,(N9687-MAR1!$C$11)/MAR1!$E$11)</f>
        <v/>
      </c>
      <c r="R9687" s="7">
        <f>IF($I9687=1,(O9687-MAR1!$B$12)/MAR1!$D$12,(O9687-MAR1!$C$12)/MAR1!$E$12)</f>
        <v/>
      </c>
      <c r="S9687" s="7">
        <f>IF($I9687=1,(P9687-MAR1!$B$13)/MAR1!$D$13,(P9687-MAR1!$C$13)/MAR1!$E$13)</f>
        <v/>
      </c>
    </row>
    <row r="9688">
      <c r="A9688" s="5" t="n">
        <v>9687</v>
      </c>
      <c r="B9688" s="5" t="n">
        <v>27</v>
      </c>
      <c r="C9688" s="5" t="n">
        <v>197</v>
      </c>
      <c r="D9688" s="5" t="n">
        <v>7</v>
      </c>
      <c r="E9688" s="5" t="n">
        <v>0</v>
      </c>
      <c r="F9688" s="5" t="n">
        <v>37.2</v>
      </c>
      <c r="G9688" s="5" t="n">
        <v>26.3</v>
      </c>
      <c r="H9688" s="5" t="n">
        <v>16.26</v>
      </c>
      <c r="I9688" s="6">
        <f>IF(E9688&gt;=Markov!$B$3,1,0)</f>
        <v/>
      </c>
      <c r="J9688" s="6">
        <f>I9687</f>
        <v/>
      </c>
      <c r="K9688" s="7">
        <f>MAR1!$B$5+MAR1!$C$5*COS(2*PI()*$C9688/365)+MAR1!$D$5*SIN(2*PI()*$C9688/365)</f>
        <v/>
      </c>
      <c r="L9688" s="7">
        <f>MAR1!$B$6+MAR1!$C$6*COS(2*PI()*$C9688/365)+MAR1!$D$6*SIN(2*PI()*$C9688/365)</f>
        <v/>
      </c>
      <c r="M9688" s="7">
        <f>MAR1!$B$7+MAR1!$C$7*COS(2*PI()*$C9688/365)+MAR1!$D$7*SIN(2*PI()*$C9688/365)</f>
        <v/>
      </c>
      <c r="N9688" s="7">
        <f>F9688-K9688</f>
        <v/>
      </c>
      <c r="O9688" s="7">
        <f>G9688-L9688</f>
        <v/>
      </c>
      <c r="P9688" s="7">
        <f>H9688-M9688</f>
        <v/>
      </c>
      <c r="Q9688" s="7">
        <f>IF($I9688=1,(N9688-MAR1!$B$11)/MAR1!$D$11,(N9688-MAR1!$C$11)/MAR1!$E$11)</f>
        <v/>
      </c>
      <c r="R9688" s="7">
        <f>IF($I9688=1,(O9688-MAR1!$B$12)/MAR1!$D$12,(O9688-MAR1!$C$12)/MAR1!$E$12)</f>
        <v/>
      </c>
      <c r="S9688" s="7">
        <f>IF($I9688=1,(P9688-MAR1!$B$13)/MAR1!$D$13,(P9688-MAR1!$C$13)/MAR1!$E$13)</f>
        <v/>
      </c>
    </row>
    <row r="9689">
      <c r="A9689" s="5" t="n">
        <v>9688</v>
      </c>
      <c r="B9689" s="5" t="n">
        <v>27</v>
      </c>
      <c r="C9689" s="5" t="n">
        <v>198</v>
      </c>
      <c r="D9689" s="5" t="n">
        <v>7</v>
      </c>
      <c r="E9689" s="5" t="n">
        <v>41.8</v>
      </c>
      <c r="F9689" s="5" t="n">
        <v>32.5</v>
      </c>
      <c r="G9689" s="5" t="n">
        <v>25.1</v>
      </c>
      <c r="H9689" s="5" t="n">
        <v>12.79</v>
      </c>
      <c r="I9689" s="6">
        <f>IF(E9689&gt;=Markov!$B$3,1,0)</f>
        <v/>
      </c>
      <c r="J9689" s="6">
        <f>I9688</f>
        <v/>
      </c>
      <c r="K9689" s="7">
        <f>MAR1!$B$5+MAR1!$C$5*COS(2*PI()*$C9689/365)+MAR1!$D$5*SIN(2*PI()*$C9689/365)</f>
        <v/>
      </c>
      <c r="L9689" s="7">
        <f>MAR1!$B$6+MAR1!$C$6*COS(2*PI()*$C9689/365)+MAR1!$D$6*SIN(2*PI()*$C9689/365)</f>
        <v/>
      </c>
      <c r="M9689" s="7">
        <f>MAR1!$B$7+MAR1!$C$7*COS(2*PI()*$C9689/365)+MAR1!$D$7*SIN(2*PI()*$C9689/365)</f>
        <v/>
      </c>
      <c r="N9689" s="7">
        <f>F9689-K9689</f>
        <v/>
      </c>
      <c r="O9689" s="7">
        <f>G9689-L9689</f>
        <v/>
      </c>
      <c r="P9689" s="7">
        <f>H9689-M9689</f>
        <v/>
      </c>
      <c r="Q9689" s="7">
        <f>IF($I9689=1,(N9689-MAR1!$B$11)/MAR1!$D$11,(N9689-MAR1!$C$11)/MAR1!$E$11)</f>
        <v/>
      </c>
      <c r="R9689" s="7">
        <f>IF($I9689=1,(O9689-MAR1!$B$12)/MAR1!$D$12,(O9689-MAR1!$C$12)/MAR1!$E$12)</f>
        <v/>
      </c>
      <c r="S9689" s="7">
        <f>IF($I9689=1,(P9689-MAR1!$B$13)/MAR1!$D$13,(P9689-MAR1!$C$13)/MAR1!$E$13)</f>
        <v/>
      </c>
    </row>
    <row r="9690">
      <c r="A9690" s="5" t="n">
        <v>9689</v>
      </c>
      <c r="B9690" s="5" t="n">
        <v>27</v>
      </c>
      <c r="C9690" s="5" t="n">
        <v>199</v>
      </c>
      <c r="D9690" s="5" t="n">
        <v>7</v>
      </c>
      <c r="E9690" s="5" t="n">
        <v>17.2</v>
      </c>
      <c r="F9690" s="5" t="n">
        <v>29.5</v>
      </c>
      <c r="G9690" s="5" t="n">
        <v>24.3</v>
      </c>
      <c r="H9690" s="5" t="n">
        <v>13.09</v>
      </c>
      <c r="I9690" s="6">
        <f>IF(E9690&gt;=Markov!$B$3,1,0)</f>
        <v/>
      </c>
      <c r="J9690" s="6">
        <f>I9689</f>
        <v/>
      </c>
      <c r="K9690" s="7">
        <f>MAR1!$B$5+MAR1!$C$5*COS(2*PI()*$C9690/365)+MAR1!$D$5*SIN(2*PI()*$C9690/365)</f>
        <v/>
      </c>
      <c r="L9690" s="7">
        <f>MAR1!$B$6+MAR1!$C$6*COS(2*PI()*$C9690/365)+MAR1!$D$6*SIN(2*PI()*$C9690/365)</f>
        <v/>
      </c>
      <c r="M9690" s="7">
        <f>MAR1!$B$7+MAR1!$C$7*COS(2*PI()*$C9690/365)+MAR1!$D$7*SIN(2*PI()*$C9690/365)</f>
        <v/>
      </c>
      <c r="N9690" s="7">
        <f>F9690-K9690</f>
        <v/>
      </c>
      <c r="O9690" s="7">
        <f>G9690-L9690</f>
        <v/>
      </c>
      <c r="P9690" s="7">
        <f>H9690-M9690</f>
        <v/>
      </c>
      <c r="Q9690" s="7">
        <f>IF($I9690=1,(N9690-MAR1!$B$11)/MAR1!$D$11,(N9690-MAR1!$C$11)/MAR1!$E$11)</f>
        <v/>
      </c>
      <c r="R9690" s="7">
        <f>IF($I9690=1,(O9690-MAR1!$B$12)/MAR1!$D$12,(O9690-MAR1!$C$12)/MAR1!$E$12)</f>
        <v/>
      </c>
      <c r="S9690" s="7">
        <f>IF($I9690=1,(P9690-MAR1!$B$13)/MAR1!$D$13,(P9690-MAR1!$C$13)/MAR1!$E$13)</f>
        <v/>
      </c>
    </row>
    <row r="9691">
      <c r="A9691" s="5" t="n">
        <v>9690</v>
      </c>
      <c r="B9691" s="5" t="n">
        <v>27</v>
      </c>
      <c r="C9691" s="5" t="n">
        <v>200</v>
      </c>
      <c r="D9691" s="5" t="n">
        <v>7</v>
      </c>
      <c r="E9691" s="5" t="n">
        <v>58.3</v>
      </c>
      <c r="F9691" s="5" t="n">
        <v>30.5</v>
      </c>
      <c r="G9691" s="5" t="n">
        <v>26.7</v>
      </c>
      <c r="H9691" s="5" t="n">
        <v>12.63</v>
      </c>
      <c r="I9691" s="6">
        <f>IF(E9691&gt;=Markov!$B$3,1,0)</f>
        <v/>
      </c>
      <c r="J9691" s="6">
        <f>I9690</f>
        <v/>
      </c>
      <c r="K9691" s="7">
        <f>MAR1!$B$5+MAR1!$C$5*COS(2*PI()*$C9691/365)+MAR1!$D$5*SIN(2*PI()*$C9691/365)</f>
        <v/>
      </c>
      <c r="L9691" s="7">
        <f>MAR1!$B$6+MAR1!$C$6*COS(2*PI()*$C9691/365)+MAR1!$D$6*SIN(2*PI()*$C9691/365)</f>
        <v/>
      </c>
      <c r="M9691" s="7">
        <f>MAR1!$B$7+MAR1!$C$7*COS(2*PI()*$C9691/365)+MAR1!$D$7*SIN(2*PI()*$C9691/365)</f>
        <v/>
      </c>
      <c r="N9691" s="7">
        <f>F9691-K9691</f>
        <v/>
      </c>
      <c r="O9691" s="7">
        <f>G9691-L9691</f>
        <v/>
      </c>
      <c r="P9691" s="7">
        <f>H9691-M9691</f>
        <v/>
      </c>
      <c r="Q9691" s="7">
        <f>IF($I9691=1,(N9691-MAR1!$B$11)/MAR1!$D$11,(N9691-MAR1!$C$11)/MAR1!$E$11)</f>
        <v/>
      </c>
      <c r="R9691" s="7">
        <f>IF($I9691=1,(O9691-MAR1!$B$12)/MAR1!$D$12,(O9691-MAR1!$C$12)/MAR1!$E$12)</f>
        <v/>
      </c>
      <c r="S9691" s="7">
        <f>IF($I9691=1,(P9691-MAR1!$B$13)/MAR1!$D$13,(P9691-MAR1!$C$13)/MAR1!$E$13)</f>
        <v/>
      </c>
    </row>
    <row r="9692">
      <c r="A9692" s="5" t="n">
        <v>9691</v>
      </c>
      <c r="B9692" s="5" t="n">
        <v>27</v>
      </c>
      <c r="C9692" s="5" t="n">
        <v>201</v>
      </c>
      <c r="D9692" s="5" t="n">
        <v>7</v>
      </c>
      <c r="E9692" s="5" t="n">
        <v>8.5</v>
      </c>
      <c r="F9692" s="5" t="n">
        <v>29.6</v>
      </c>
      <c r="G9692" s="5" t="n">
        <v>26</v>
      </c>
      <c r="H9692" s="5" t="n">
        <v>11.66</v>
      </c>
      <c r="I9692" s="6">
        <f>IF(E9692&gt;=Markov!$B$3,1,0)</f>
        <v/>
      </c>
      <c r="J9692" s="6">
        <f>I9691</f>
        <v/>
      </c>
      <c r="K9692" s="7">
        <f>MAR1!$B$5+MAR1!$C$5*COS(2*PI()*$C9692/365)+MAR1!$D$5*SIN(2*PI()*$C9692/365)</f>
        <v/>
      </c>
      <c r="L9692" s="7">
        <f>MAR1!$B$6+MAR1!$C$6*COS(2*PI()*$C9692/365)+MAR1!$D$6*SIN(2*PI()*$C9692/365)</f>
        <v/>
      </c>
      <c r="M9692" s="7">
        <f>MAR1!$B$7+MAR1!$C$7*COS(2*PI()*$C9692/365)+MAR1!$D$7*SIN(2*PI()*$C9692/365)</f>
        <v/>
      </c>
      <c r="N9692" s="7">
        <f>F9692-K9692</f>
        <v/>
      </c>
      <c r="O9692" s="7">
        <f>G9692-L9692</f>
        <v/>
      </c>
      <c r="P9692" s="7">
        <f>H9692-M9692</f>
        <v/>
      </c>
      <c r="Q9692" s="7">
        <f>IF($I9692=1,(N9692-MAR1!$B$11)/MAR1!$D$11,(N9692-MAR1!$C$11)/MAR1!$E$11)</f>
        <v/>
      </c>
      <c r="R9692" s="7">
        <f>IF($I9692=1,(O9692-MAR1!$B$12)/MAR1!$D$12,(O9692-MAR1!$C$12)/MAR1!$E$12)</f>
        <v/>
      </c>
      <c r="S9692" s="7">
        <f>IF($I9692=1,(P9692-MAR1!$B$13)/MAR1!$D$13,(P9692-MAR1!$C$13)/MAR1!$E$13)</f>
        <v/>
      </c>
    </row>
    <row r="9693">
      <c r="A9693" s="5" t="n">
        <v>9692</v>
      </c>
      <c r="B9693" s="5" t="n">
        <v>27</v>
      </c>
      <c r="C9693" s="5" t="n">
        <v>202</v>
      </c>
      <c r="D9693" s="5" t="n">
        <v>7</v>
      </c>
      <c r="E9693" s="5" t="n">
        <v>12.3</v>
      </c>
      <c r="F9693" s="5" t="n">
        <v>29.5</v>
      </c>
      <c r="G9693" s="5" t="n">
        <v>24.9</v>
      </c>
      <c r="H9693" s="5" t="n">
        <v>10.72</v>
      </c>
      <c r="I9693" s="6">
        <f>IF(E9693&gt;=Markov!$B$3,1,0)</f>
        <v/>
      </c>
      <c r="J9693" s="6">
        <f>I9692</f>
        <v/>
      </c>
      <c r="K9693" s="7">
        <f>MAR1!$B$5+MAR1!$C$5*COS(2*PI()*$C9693/365)+MAR1!$D$5*SIN(2*PI()*$C9693/365)</f>
        <v/>
      </c>
      <c r="L9693" s="7">
        <f>MAR1!$B$6+MAR1!$C$6*COS(2*PI()*$C9693/365)+MAR1!$D$6*SIN(2*PI()*$C9693/365)</f>
        <v/>
      </c>
      <c r="M9693" s="7">
        <f>MAR1!$B$7+MAR1!$C$7*COS(2*PI()*$C9693/365)+MAR1!$D$7*SIN(2*PI()*$C9693/365)</f>
        <v/>
      </c>
      <c r="N9693" s="7">
        <f>F9693-K9693</f>
        <v/>
      </c>
      <c r="O9693" s="7">
        <f>G9693-L9693</f>
        <v/>
      </c>
      <c r="P9693" s="7">
        <f>H9693-M9693</f>
        <v/>
      </c>
      <c r="Q9693" s="7">
        <f>IF($I9693=1,(N9693-MAR1!$B$11)/MAR1!$D$11,(N9693-MAR1!$C$11)/MAR1!$E$11)</f>
        <v/>
      </c>
      <c r="R9693" s="7">
        <f>IF($I9693=1,(O9693-MAR1!$B$12)/MAR1!$D$12,(O9693-MAR1!$C$12)/MAR1!$E$12)</f>
        <v/>
      </c>
      <c r="S9693" s="7">
        <f>IF($I9693=1,(P9693-MAR1!$B$13)/MAR1!$D$13,(P9693-MAR1!$C$13)/MAR1!$E$13)</f>
        <v/>
      </c>
    </row>
    <row r="9694">
      <c r="A9694" s="5" t="n">
        <v>9693</v>
      </c>
      <c r="B9694" s="5" t="n">
        <v>27</v>
      </c>
      <c r="C9694" s="5" t="n">
        <v>203</v>
      </c>
      <c r="D9694" s="5" t="n">
        <v>7</v>
      </c>
      <c r="E9694" s="5" t="n">
        <v>10.2</v>
      </c>
      <c r="F9694" s="5" t="n">
        <v>29.9</v>
      </c>
      <c r="G9694" s="5" t="n">
        <v>25.9</v>
      </c>
      <c r="H9694" s="5" t="n">
        <v>11.48</v>
      </c>
      <c r="I9694" s="6">
        <f>IF(E9694&gt;=Markov!$B$3,1,0)</f>
        <v/>
      </c>
      <c r="J9694" s="6">
        <f>I9693</f>
        <v/>
      </c>
      <c r="K9694" s="7">
        <f>MAR1!$B$5+MAR1!$C$5*COS(2*PI()*$C9694/365)+MAR1!$D$5*SIN(2*PI()*$C9694/365)</f>
        <v/>
      </c>
      <c r="L9694" s="7">
        <f>MAR1!$B$6+MAR1!$C$6*COS(2*PI()*$C9694/365)+MAR1!$D$6*SIN(2*PI()*$C9694/365)</f>
        <v/>
      </c>
      <c r="M9694" s="7">
        <f>MAR1!$B$7+MAR1!$C$7*COS(2*PI()*$C9694/365)+MAR1!$D$7*SIN(2*PI()*$C9694/365)</f>
        <v/>
      </c>
      <c r="N9694" s="7">
        <f>F9694-K9694</f>
        <v/>
      </c>
      <c r="O9694" s="7">
        <f>G9694-L9694</f>
        <v/>
      </c>
      <c r="P9694" s="7">
        <f>H9694-M9694</f>
        <v/>
      </c>
      <c r="Q9694" s="7">
        <f>IF($I9694=1,(N9694-MAR1!$B$11)/MAR1!$D$11,(N9694-MAR1!$C$11)/MAR1!$E$11)</f>
        <v/>
      </c>
      <c r="R9694" s="7">
        <f>IF($I9694=1,(O9694-MAR1!$B$12)/MAR1!$D$12,(O9694-MAR1!$C$12)/MAR1!$E$12)</f>
        <v/>
      </c>
      <c r="S9694" s="7">
        <f>IF($I9694=1,(P9694-MAR1!$B$13)/MAR1!$D$13,(P9694-MAR1!$C$13)/MAR1!$E$13)</f>
        <v/>
      </c>
    </row>
    <row r="9695">
      <c r="A9695" s="5" t="n">
        <v>9694</v>
      </c>
      <c r="B9695" s="5" t="n">
        <v>27</v>
      </c>
      <c r="C9695" s="5" t="n">
        <v>204</v>
      </c>
      <c r="D9695" s="5" t="n">
        <v>7</v>
      </c>
      <c r="E9695" s="5" t="n">
        <v>14</v>
      </c>
      <c r="F9695" s="5" t="n">
        <v>29.4</v>
      </c>
      <c r="G9695" s="5" t="n">
        <v>25.4</v>
      </c>
      <c r="H9695" s="5" t="n">
        <v>15.37</v>
      </c>
      <c r="I9695" s="6">
        <f>IF(E9695&gt;=Markov!$B$3,1,0)</f>
        <v/>
      </c>
      <c r="J9695" s="6">
        <f>I9694</f>
        <v/>
      </c>
      <c r="K9695" s="7">
        <f>MAR1!$B$5+MAR1!$C$5*COS(2*PI()*$C9695/365)+MAR1!$D$5*SIN(2*PI()*$C9695/365)</f>
        <v/>
      </c>
      <c r="L9695" s="7">
        <f>MAR1!$B$6+MAR1!$C$6*COS(2*PI()*$C9695/365)+MAR1!$D$6*SIN(2*PI()*$C9695/365)</f>
        <v/>
      </c>
      <c r="M9695" s="7">
        <f>MAR1!$B$7+MAR1!$C$7*COS(2*PI()*$C9695/365)+MAR1!$D$7*SIN(2*PI()*$C9695/365)</f>
        <v/>
      </c>
      <c r="N9695" s="7">
        <f>F9695-K9695</f>
        <v/>
      </c>
      <c r="O9695" s="7">
        <f>G9695-L9695</f>
        <v/>
      </c>
      <c r="P9695" s="7">
        <f>H9695-M9695</f>
        <v/>
      </c>
      <c r="Q9695" s="7">
        <f>IF($I9695=1,(N9695-MAR1!$B$11)/MAR1!$D$11,(N9695-MAR1!$C$11)/MAR1!$E$11)</f>
        <v/>
      </c>
      <c r="R9695" s="7">
        <f>IF($I9695=1,(O9695-MAR1!$B$12)/MAR1!$D$12,(O9695-MAR1!$C$12)/MAR1!$E$12)</f>
        <v/>
      </c>
      <c r="S9695" s="7">
        <f>IF($I9695=1,(P9695-MAR1!$B$13)/MAR1!$D$13,(P9695-MAR1!$C$13)/MAR1!$E$13)</f>
        <v/>
      </c>
    </row>
    <row r="9696">
      <c r="A9696" s="5" t="n">
        <v>9695</v>
      </c>
      <c r="B9696" s="5" t="n">
        <v>27</v>
      </c>
      <c r="C9696" s="5" t="n">
        <v>205</v>
      </c>
      <c r="D9696" s="5" t="n">
        <v>7</v>
      </c>
      <c r="E9696" s="5" t="n">
        <v>83.3</v>
      </c>
      <c r="F9696" s="5" t="n">
        <v>30.4</v>
      </c>
      <c r="G9696" s="5" t="n">
        <v>25.7</v>
      </c>
      <c r="H9696" s="5" t="n">
        <v>15.13</v>
      </c>
      <c r="I9696" s="6">
        <f>IF(E9696&gt;=Markov!$B$3,1,0)</f>
        <v/>
      </c>
      <c r="J9696" s="6">
        <f>I9695</f>
        <v/>
      </c>
      <c r="K9696" s="7">
        <f>MAR1!$B$5+MAR1!$C$5*COS(2*PI()*$C9696/365)+MAR1!$D$5*SIN(2*PI()*$C9696/365)</f>
        <v/>
      </c>
      <c r="L9696" s="7">
        <f>MAR1!$B$6+MAR1!$C$6*COS(2*PI()*$C9696/365)+MAR1!$D$6*SIN(2*PI()*$C9696/365)</f>
        <v/>
      </c>
      <c r="M9696" s="7">
        <f>MAR1!$B$7+MAR1!$C$7*COS(2*PI()*$C9696/365)+MAR1!$D$7*SIN(2*PI()*$C9696/365)</f>
        <v/>
      </c>
      <c r="N9696" s="7">
        <f>F9696-K9696</f>
        <v/>
      </c>
      <c r="O9696" s="7">
        <f>G9696-L9696</f>
        <v/>
      </c>
      <c r="P9696" s="7">
        <f>H9696-M9696</f>
        <v/>
      </c>
      <c r="Q9696" s="7">
        <f>IF($I9696=1,(N9696-MAR1!$B$11)/MAR1!$D$11,(N9696-MAR1!$C$11)/MAR1!$E$11)</f>
        <v/>
      </c>
      <c r="R9696" s="7">
        <f>IF($I9696=1,(O9696-MAR1!$B$12)/MAR1!$D$12,(O9696-MAR1!$C$12)/MAR1!$E$12)</f>
        <v/>
      </c>
      <c r="S9696" s="7">
        <f>IF($I9696=1,(P9696-MAR1!$B$13)/MAR1!$D$13,(P9696-MAR1!$C$13)/MAR1!$E$13)</f>
        <v/>
      </c>
    </row>
    <row r="9697">
      <c r="A9697" s="5" t="n">
        <v>9696</v>
      </c>
      <c r="B9697" s="5" t="n">
        <v>27</v>
      </c>
      <c r="C9697" s="5" t="n">
        <v>206</v>
      </c>
      <c r="D9697" s="5" t="n">
        <v>7</v>
      </c>
      <c r="E9697" s="5" t="n">
        <v>21.6</v>
      </c>
      <c r="F9697" s="5" t="n">
        <v>30.5</v>
      </c>
      <c r="G9697" s="5" t="n">
        <v>25.5</v>
      </c>
      <c r="H9697" s="5" t="n">
        <v>11.42</v>
      </c>
      <c r="I9697" s="6">
        <f>IF(E9697&gt;=Markov!$B$3,1,0)</f>
        <v/>
      </c>
      <c r="J9697" s="6">
        <f>I9696</f>
        <v/>
      </c>
      <c r="K9697" s="7">
        <f>MAR1!$B$5+MAR1!$C$5*COS(2*PI()*$C9697/365)+MAR1!$D$5*SIN(2*PI()*$C9697/365)</f>
        <v/>
      </c>
      <c r="L9697" s="7">
        <f>MAR1!$B$6+MAR1!$C$6*COS(2*PI()*$C9697/365)+MAR1!$D$6*SIN(2*PI()*$C9697/365)</f>
        <v/>
      </c>
      <c r="M9697" s="7">
        <f>MAR1!$B$7+MAR1!$C$7*COS(2*PI()*$C9697/365)+MAR1!$D$7*SIN(2*PI()*$C9697/365)</f>
        <v/>
      </c>
      <c r="N9697" s="7">
        <f>F9697-K9697</f>
        <v/>
      </c>
      <c r="O9697" s="7">
        <f>G9697-L9697</f>
        <v/>
      </c>
      <c r="P9697" s="7">
        <f>H9697-M9697</f>
        <v/>
      </c>
      <c r="Q9697" s="7">
        <f>IF($I9697=1,(N9697-MAR1!$B$11)/MAR1!$D$11,(N9697-MAR1!$C$11)/MAR1!$E$11)</f>
        <v/>
      </c>
      <c r="R9697" s="7">
        <f>IF($I9697=1,(O9697-MAR1!$B$12)/MAR1!$D$12,(O9697-MAR1!$C$12)/MAR1!$E$12)</f>
        <v/>
      </c>
      <c r="S9697" s="7">
        <f>IF($I9697=1,(P9697-MAR1!$B$13)/MAR1!$D$13,(P9697-MAR1!$C$13)/MAR1!$E$13)</f>
        <v/>
      </c>
    </row>
    <row r="9698">
      <c r="A9698" s="5" t="n">
        <v>9697</v>
      </c>
      <c r="B9698" s="5" t="n">
        <v>27</v>
      </c>
      <c r="C9698" s="5" t="n">
        <v>207</v>
      </c>
      <c r="D9698" s="5" t="n">
        <v>7</v>
      </c>
      <c r="E9698" s="5" t="n">
        <v>0</v>
      </c>
      <c r="F9698" s="5" t="n">
        <v>33.9</v>
      </c>
      <c r="G9698" s="5" t="n">
        <v>27</v>
      </c>
      <c r="H9698" s="5" t="n">
        <v>18.68</v>
      </c>
      <c r="I9698" s="6">
        <f>IF(E9698&gt;=Markov!$B$3,1,0)</f>
        <v/>
      </c>
      <c r="J9698" s="6">
        <f>I9697</f>
        <v/>
      </c>
      <c r="K9698" s="7">
        <f>MAR1!$B$5+MAR1!$C$5*COS(2*PI()*$C9698/365)+MAR1!$D$5*SIN(2*PI()*$C9698/365)</f>
        <v/>
      </c>
      <c r="L9698" s="7">
        <f>MAR1!$B$6+MAR1!$C$6*COS(2*PI()*$C9698/365)+MAR1!$D$6*SIN(2*PI()*$C9698/365)</f>
        <v/>
      </c>
      <c r="M9698" s="7">
        <f>MAR1!$B$7+MAR1!$C$7*COS(2*PI()*$C9698/365)+MAR1!$D$7*SIN(2*PI()*$C9698/365)</f>
        <v/>
      </c>
      <c r="N9698" s="7">
        <f>F9698-K9698</f>
        <v/>
      </c>
      <c r="O9698" s="7">
        <f>G9698-L9698</f>
        <v/>
      </c>
      <c r="P9698" s="7">
        <f>H9698-M9698</f>
        <v/>
      </c>
      <c r="Q9698" s="7">
        <f>IF($I9698=1,(N9698-MAR1!$B$11)/MAR1!$D$11,(N9698-MAR1!$C$11)/MAR1!$E$11)</f>
        <v/>
      </c>
      <c r="R9698" s="7">
        <f>IF($I9698=1,(O9698-MAR1!$B$12)/MAR1!$D$12,(O9698-MAR1!$C$12)/MAR1!$E$12)</f>
        <v/>
      </c>
      <c r="S9698" s="7">
        <f>IF($I9698=1,(P9698-MAR1!$B$13)/MAR1!$D$13,(P9698-MAR1!$C$13)/MAR1!$E$13)</f>
        <v/>
      </c>
    </row>
    <row r="9699">
      <c r="A9699" s="5" t="n">
        <v>9698</v>
      </c>
      <c r="B9699" s="5" t="n">
        <v>27</v>
      </c>
      <c r="C9699" s="5" t="n">
        <v>208</v>
      </c>
      <c r="D9699" s="5" t="n">
        <v>7</v>
      </c>
      <c r="E9699" s="5" t="n">
        <v>0</v>
      </c>
      <c r="F9699" s="5" t="n">
        <v>34.4</v>
      </c>
      <c r="G9699" s="5" t="n">
        <v>26.6</v>
      </c>
      <c r="H9699" s="5" t="n">
        <v>24.06</v>
      </c>
      <c r="I9699" s="6">
        <f>IF(E9699&gt;=Markov!$B$3,1,0)</f>
        <v/>
      </c>
      <c r="J9699" s="6">
        <f>I9698</f>
        <v/>
      </c>
      <c r="K9699" s="7">
        <f>MAR1!$B$5+MAR1!$C$5*COS(2*PI()*$C9699/365)+MAR1!$D$5*SIN(2*PI()*$C9699/365)</f>
        <v/>
      </c>
      <c r="L9699" s="7">
        <f>MAR1!$B$6+MAR1!$C$6*COS(2*PI()*$C9699/365)+MAR1!$D$6*SIN(2*PI()*$C9699/365)</f>
        <v/>
      </c>
      <c r="M9699" s="7">
        <f>MAR1!$B$7+MAR1!$C$7*COS(2*PI()*$C9699/365)+MAR1!$D$7*SIN(2*PI()*$C9699/365)</f>
        <v/>
      </c>
      <c r="N9699" s="7">
        <f>F9699-K9699</f>
        <v/>
      </c>
      <c r="O9699" s="7">
        <f>G9699-L9699</f>
        <v/>
      </c>
      <c r="P9699" s="7">
        <f>H9699-M9699</f>
        <v/>
      </c>
      <c r="Q9699" s="7">
        <f>IF($I9699=1,(N9699-MAR1!$B$11)/MAR1!$D$11,(N9699-MAR1!$C$11)/MAR1!$E$11)</f>
        <v/>
      </c>
      <c r="R9699" s="7">
        <f>IF($I9699=1,(O9699-MAR1!$B$12)/MAR1!$D$12,(O9699-MAR1!$C$12)/MAR1!$E$12)</f>
        <v/>
      </c>
      <c r="S9699" s="7">
        <f>IF($I9699=1,(P9699-MAR1!$B$13)/MAR1!$D$13,(P9699-MAR1!$C$13)/MAR1!$E$13)</f>
        <v/>
      </c>
    </row>
    <row r="9700">
      <c r="A9700" s="5" t="n">
        <v>9699</v>
      </c>
      <c r="B9700" s="5" t="n">
        <v>27</v>
      </c>
      <c r="C9700" s="5" t="n">
        <v>209</v>
      </c>
      <c r="D9700" s="5" t="n">
        <v>7</v>
      </c>
      <c r="E9700" s="5" t="n">
        <v>0</v>
      </c>
      <c r="F9700" s="5" t="n">
        <v>33.7</v>
      </c>
      <c r="G9700" s="5" t="n">
        <v>27.6</v>
      </c>
      <c r="H9700" s="5" t="n">
        <v>28.14</v>
      </c>
      <c r="I9700" s="6">
        <f>IF(E9700&gt;=Markov!$B$3,1,0)</f>
        <v/>
      </c>
      <c r="J9700" s="6">
        <f>I9699</f>
        <v/>
      </c>
      <c r="K9700" s="7">
        <f>MAR1!$B$5+MAR1!$C$5*COS(2*PI()*$C9700/365)+MAR1!$D$5*SIN(2*PI()*$C9700/365)</f>
        <v/>
      </c>
      <c r="L9700" s="7">
        <f>MAR1!$B$6+MAR1!$C$6*COS(2*PI()*$C9700/365)+MAR1!$D$6*SIN(2*PI()*$C9700/365)</f>
        <v/>
      </c>
      <c r="M9700" s="7">
        <f>MAR1!$B$7+MAR1!$C$7*COS(2*PI()*$C9700/365)+MAR1!$D$7*SIN(2*PI()*$C9700/365)</f>
        <v/>
      </c>
      <c r="N9700" s="7">
        <f>F9700-K9700</f>
        <v/>
      </c>
      <c r="O9700" s="7">
        <f>G9700-L9700</f>
        <v/>
      </c>
      <c r="P9700" s="7">
        <f>H9700-M9700</f>
        <v/>
      </c>
      <c r="Q9700" s="7">
        <f>IF($I9700=1,(N9700-MAR1!$B$11)/MAR1!$D$11,(N9700-MAR1!$C$11)/MAR1!$E$11)</f>
        <v/>
      </c>
      <c r="R9700" s="7">
        <f>IF($I9700=1,(O9700-MAR1!$B$12)/MAR1!$D$12,(O9700-MAR1!$C$12)/MAR1!$E$12)</f>
        <v/>
      </c>
      <c r="S9700" s="7">
        <f>IF($I9700=1,(P9700-MAR1!$B$13)/MAR1!$D$13,(P9700-MAR1!$C$13)/MAR1!$E$13)</f>
        <v/>
      </c>
    </row>
    <row r="9701">
      <c r="A9701" s="5" t="n">
        <v>9700</v>
      </c>
      <c r="B9701" s="5" t="n">
        <v>27</v>
      </c>
      <c r="C9701" s="5" t="n">
        <v>210</v>
      </c>
      <c r="D9701" s="5" t="n">
        <v>7</v>
      </c>
      <c r="E9701" s="5" t="n">
        <v>19.6</v>
      </c>
      <c r="F9701" s="5" t="n">
        <v>30.1</v>
      </c>
      <c r="G9701" s="5" t="n">
        <v>26.4</v>
      </c>
      <c r="H9701" s="5" t="n">
        <v>14.08</v>
      </c>
      <c r="I9701" s="6">
        <f>IF(E9701&gt;=Markov!$B$3,1,0)</f>
        <v/>
      </c>
      <c r="J9701" s="6">
        <f>I9700</f>
        <v/>
      </c>
      <c r="K9701" s="7">
        <f>MAR1!$B$5+MAR1!$C$5*COS(2*PI()*$C9701/365)+MAR1!$D$5*SIN(2*PI()*$C9701/365)</f>
        <v/>
      </c>
      <c r="L9701" s="7">
        <f>MAR1!$B$6+MAR1!$C$6*COS(2*PI()*$C9701/365)+MAR1!$D$6*SIN(2*PI()*$C9701/365)</f>
        <v/>
      </c>
      <c r="M9701" s="7">
        <f>MAR1!$B$7+MAR1!$C$7*COS(2*PI()*$C9701/365)+MAR1!$D$7*SIN(2*PI()*$C9701/365)</f>
        <v/>
      </c>
      <c r="N9701" s="7">
        <f>F9701-K9701</f>
        <v/>
      </c>
      <c r="O9701" s="7">
        <f>G9701-L9701</f>
        <v/>
      </c>
      <c r="P9701" s="7">
        <f>H9701-M9701</f>
        <v/>
      </c>
      <c r="Q9701" s="7">
        <f>IF($I9701=1,(N9701-MAR1!$B$11)/MAR1!$D$11,(N9701-MAR1!$C$11)/MAR1!$E$11)</f>
        <v/>
      </c>
      <c r="R9701" s="7">
        <f>IF($I9701=1,(O9701-MAR1!$B$12)/MAR1!$D$12,(O9701-MAR1!$C$12)/MAR1!$E$12)</f>
        <v/>
      </c>
      <c r="S9701" s="7">
        <f>IF($I9701=1,(P9701-MAR1!$B$13)/MAR1!$D$13,(P9701-MAR1!$C$13)/MAR1!$E$13)</f>
        <v/>
      </c>
    </row>
    <row r="9702">
      <c r="A9702" s="5" t="n">
        <v>9701</v>
      </c>
      <c r="B9702" s="5" t="n">
        <v>27</v>
      </c>
      <c r="C9702" s="5" t="n">
        <v>211</v>
      </c>
      <c r="D9702" s="5" t="n">
        <v>7</v>
      </c>
      <c r="E9702" s="5" t="n">
        <v>17.8</v>
      </c>
      <c r="F9702" s="5" t="n">
        <v>32.1</v>
      </c>
      <c r="G9702" s="5" t="n">
        <v>27.5</v>
      </c>
      <c r="H9702" s="5" t="n">
        <v>9.75</v>
      </c>
      <c r="I9702" s="6">
        <f>IF(E9702&gt;=Markov!$B$3,1,0)</f>
        <v/>
      </c>
      <c r="J9702" s="6">
        <f>I9701</f>
        <v/>
      </c>
      <c r="K9702" s="7">
        <f>MAR1!$B$5+MAR1!$C$5*COS(2*PI()*$C9702/365)+MAR1!$D$5*SIN(2*PI()*$C9702/365)</f>
        <v/>
      </c>
      <c r="L9702" s="7">
        <f>MAR1!$B$6+MAR1!$C$6*COS(2*PI()*$C9702/365)+MAR1!$D$6*SIN(2*PI()*$C9702/365)</f>
        <v/>
      </c>
      <c r="M9702" s="7">
        <f>MAR1!$B$7+MAR1!$C$7*COS(2*PI()*$C9702/365)+MAR1!$D$7*SIN(2*PI()*$C9702/365)</f>
        <v/>
      </c>
      <c r="N9702" s="7">
        <f>F9702-K9702</f>
        <v/>
      </c>
      <c r="O9702" s="7">
        <f>G9702-L9702</f>
        <v/>
      </c>
      <c r="P9702" s="7">
        <f>H9702-M9702</f>
        <v/>
      </c>
      <c r="Q9702" s="7">
        <f>IF($I9702=1,(N9702-MAR1!$B$11)/MAR1!$D$11,(N9702-MAR1!$C$11)/MAR1!$E$11)</f>
        <v/>
      </c>
      <c r="R9702" s="7">
        <f>IF($I9702=1,(O9702-MAR1!$B$12)/MAR1!$D$12,(O9702-MAR1!$C$12)/MAR1!$E$12)</f>
        <v/>
      </c>
      <c r="S9702" s="7">
        <f>IF($I9702=1,(P9702-MAR1!$B$13)/MAR1!$D$13,(P9702-MAR1!$C$13)/MAR1!$E$13)</f>
        <v/>
      </c>
    </row>
    <row r="9703">
      <c r="A9703" s="5" t="n">
        <v>9702</v>
      </c>
      <c r="B9703" s="5" t="n">
        <v>27</v>
      </c>
      <c r="C9703" s="5" t="n">
        <v>212</v>
      </c>
      <c r="D9703" s="5" t="n">
        <v>7</v>
      </c>
      <c r="E9703" s="5" t="n">
        <v>8.5</v>
      </c>
      <c r="F9703" s="5" t="n">
        <v>30.1</v>
      </c>
      <c r="G9703" s="5" t="n">
        <v>26.3</v>
      </c>
      <c r="H9703" s="5" t="n">
        <v>8.619999999999999</v>
      </c>
      <c r="I9703" s="6">
        <f>IF(E9703&gt;=Markov!$B$3,1,0)</f>
        <v/>
      </c>
      <c r="J9703" s="6">
        <f>I9702</f>
        <v/>
      </c>
      <c r="K9703" s="7">
        <f>MAR1!$B$5+MAR1!$C$5*COS(2*PI()*$C9703/365)+MAR1!$D$5*SIN(2*PI()*$C9703/365)</f>
        <v/>
      </c>
      <c r="L9703" s="7">
        <f>MAR1!$B$6+MAR1!$C$6*COS(2*PI()*$C9703/365)+MAR1!$D$6*SIN(2*PI()*$C9703/365)</f>
        <v/>
      </c>
      <c r="M9703" s="7">
        <f>MAR1!$B$7+MAR1!$C$7*COS(2*PI()*$C9703/365)+MAR1!$D$7*SIN(2*PI()*$C9703/365)</f>
        <v/>
      </c>
      <c r="N9703" s="7">
        <f>F9703-K9703</f>
        <v/>
      </c>
      <c r="O9703" s="7">
        <f>G9703-L9703</f>
        <v/>
      </c>
      <c r="P9703" s="7">
        <f>H9703-M9703</f>
        <v/>
      </c>
      <c r="Q9703" s="7">
        <f>IF($I9703=1,(N9703-MAR1!$B$11)/MAR1!$D$11,(N9703-MAR1!$C$11)/MAR1!$E$11)</f>
        <v/>
      </c>
      <c r="R9703" s="7">
        <f>IF($I9703=1,(O9703-MAR1!$B$12)/MAR1!$D$12,(O9703-MAR1!$C$12)/MAR1!$E$12)</f>
        <v/>
      </c>
      <c r="S9703" s="7">
        <f>IF($I9703=1,(P9703-MAR1!$B$13)/MAR1!$D$13,(P9703-MAR1!$C$13)/MAR1!$E$13)</f>
        <v/>
      </c>
    </row>
    <row r="9704">
      <c r="A9704" s="5" t="n">
        <v>9703</v>
      </c>
      <c r="B9704" s="5" t="n">
        <v>27</v>
      </c>
      <c r="C9704" s="5" t="n">
        <v>213</v>
      </c>
      <c r="D9704" s="5" t="n">
        <v>8</v>
      </c>
      <c r="E9704" s="5" t="n">
        <v>7.2</v>
      </c>
      <c r="F9704" s="5" t="n">
        <v>31.9</v>
      </c>
      <c r="G9704" s="5" t="n">
        <v>26.6</v>
      </c>
      <c r="H9704" s="5" t="n">
        <v>13</v>
      </c>
      <c r="I9704" s="6">
        <f>IF(E9704&gt;=Markov!$B$3,1,0)</f>
        <v/>
      </c>
      <c r="J9704" s="6">
        <f>I9703</f>
        <v/>
      </c>
      <c r="K9704" s="7">
        <f>MAR1!$B$5+MAR1!$C$5*COS(2*PI()*$C9704/365)+MAR1!$D$5*SIN(2*PI()*$C9704/365)</f>
        <v/>
      </c>
      <c r="L9704" s="7">
        <f>MAR1!$B$6+MAR1!$C$6*COS(2*PI()*$C9704/365)+MAR1!$D$6*SIN(2*PI()*$C9704/365)</f>
        <v/>
      </c>
      <c r="M9704" s="7">
        <f>MAR1!$B$7+MAR1!$C$7*COS(2*PI()*$C9704/365)+MAR1!$D$7*SIN(2*PI()*$C9704/365)</f>
        <v/>
      </c>
      <c r="N9704" s="7">
        <f>F9704-K9704</f>
        <v/>
      </c>
      <c r="O9704" s="7">
        <f>G9704-L9704</f>
        <v/>
      </c>
      <c r="P9704" s="7">
        <f>H9704-M9704</f>
        <v/>
      </c>
      <c r="Q9704" s="7">
        <f>IF($I9704=1,(N9704-MAR1!$B$11)/MAR1!$D$11,(N9704-MAR1!$C$11)/MAR1!$E$11)</f>
        <v/>
      </c>
      <c r="R9704" s="7">
        <f>IF($I9704=1,(O9704-MAR1!$B$12)/MAR1!$D$12,(O9704-MAR1!$C$12)/MAR1!$E$12)</f>
        <v/>
      </c>
      <c r="S9704" s="7">
        <f>IF($I9704=1,(P9704-MAR1!$B$13)/MAR1!$D$13,(P9704-MAR1!$C$13)/MAR1!$E$13)</f>
        <v/>
      </c>
    </row>
    <row r="9705">
      <c r="A9705" s="5" t="n">
        <v>9704</v>
      </c>
      <c r="B9705" s="5" t="n">
        <v>27</v>
      </c>
      <c r="C9705" s="5" t="n">
        <v>214</v>
      </c>
      <c r="D9705" s="5" t="n">
        <v>8</v>
      </c>
      <c r="E9705" s="5" t="n">
        <v>22.4</v>
      </c>
      <c r="F9705" s="5" t="n">
        <v>32.7</v>
      </c>
      <c r="G9705" s="5" t="n">
        <v>26.7</v>
      </c>
      <c r="H9705" s="5" t="n">
        <v>9.800000000000001</v>
      </c>
      <c r="I9705" s="6">
        <f>IF(E9705&gt;=Markov!$B$3,1,0)</f>
        <v/>
      </c>
      <c r="J9705" s="6">
        <f>I9704</f>
        <v/>
      </c>
      <c r="K9705" s="7">
        <f>MAR1!$B$5+MAR1!$C$5*COS(2*PI()*$C9705/365)+MAR1!$D$5*SIN(2*PI()*$C9705/365)</f>
        <v/>
      </c>
      <c r="L9705" s="7">
        <f>MAR1!$B$6+MAR1!$C$6*COS(2*PI()*$C9705/365)+MAR1!$D$6*SIN(2*PI()*$C9705/365)</f>
        <v/>
      </c>
      <c r="M9705" s="7">
        <f>MAR1!$B$7+MAR1!$C$7*COS(2*PI()*$C9705/365)+MAR1!$D$7*SIN(2*PI()*$C9705/365)</f>
        <v/>
      </c>
      <c r="N9705" s="7">
        <f>F9705-K9705</f>
        <v/>
      </c>
      <c r="O9705" s="7">
        <f>G9705-L9705</f>
        <v/>
      </c>
      <c r="P9705" s="7">
        <f>H9705-M9705</f>
        <v/>
      </c>
      <c r="Q9705" s="7">
        <f>IF($I9705=1,(N9705-MAR1!$B$11)/MAR1!$D$11,(N9705-MAR1!$C$11)/MAR1!$E$11)</f>
        <v/>
      </c>
      <c r="R9705" s="7">
        <f>IF($I9705=1,(O9705-MAR1!$B$12)/MAR1!$D$12,(O9705-MAR1!$C$12)/MAR1!$E$12)</f>
        <v/>
      </c>
      <c r="S9705" s="7">
        <f>IF($I9705=1,(P9705-MAR1!$B$13)/MAR1!$D$13,(P9705-MAR1!$C$13)/MAR1!$E$13)</f>
        <v/>
      </c>
    </row>
    <row r="9706">
      <c r="A9706" s="5" t="n">
        <v>9705</v>
      </c>
      <c r="B9706" s="5" t="n">
        <v>27</v>
      </c>
      <c r="C9706" s="5" t="n">
        <v>215</v>
      </c>
      <c r="D9706" s="5" t="n">
        <v>8</v>
      </c>
      <c r="E9706" s="5" t="n">
        <v>3.4</v>
      </c>
      <c r="F9706" s="5" t="n">
        <v>30.8</v>
      </c>
      <c r="G9706" s="5" t="n">
        <v>25.9</v>
      </c>
      <c r="H9706" s="5" t="n">
        <v>13.48</v>
      </c>
      <c r="I9706" s="6">
        <f>IF(E9706&gt;=Markov!$B$3,1,0)</f>
        <v/>
      </c>
      <c r="J9706" s="6">
        <f>I9705</f>
        <v/>
      </c>
      <c r="K9706" s="7">
        <f>MAR1!$B$5+MAR1!$C$5*COS(2*PI()*$C9706/365)+MAR1!$D$5*SIN(2*PI()*$C9706/365)</f>
        <v/>
      </c>
      <c r="L9706" s="7">
        <f>MAR1!$B$6+MAR1!$C$6*COS(2*PI()*$C9706/365)+MAR1!$D$6*SIN(2*PI()*$C9706/365)</f>
        <v/>
      </c>
      <c r="M9706" s="7">
        <f>MAR1!$B$7+MAR1!$C$7*COS(2*PI()*$C9706/365)+MAR1!$D$7*SIN(2*PI()*$C9706/365)</f>
        <v/>
      </c>
      <c r="N9706" s="7">
        <f>F9706-K9706</f>
        <v/>
      </c>
      <c r="O9706" s="7">
        <f>G9706-L9706</f>
        <v/>
      </c>
      <c r="P9706" s="7">
        <f>H9706-M9706</f>
        <v/>
      </c>
      <c r="Q9706" s="7">
        <f>IF($I9706=1,(N9706-MAR1!$B$11)/MAR1!$D$11,(N9706-MAR1!$C$11)/MAR1!$E$11)</f>
        <v/>
      </c>
      <c r="R9706" s="7">
        <f>IF($I9706=1,(O9706-MAR1!$B$12)/MAR1!$D$12,(O9706-MAR1!$C$12)/MAR1!$E$12)</f>
        <v/>
      </c>
      <c r="S9706" s="7">
        <f>IF($I9706=1,(P9706-MAR1!$B$13)/MAR1!$D$13,(P9706-MAR1!$C$13)/MAR1!$E$13)</f>
        <v/>
      </c>
    </row>
    <row r="9707">
      <c r="A9707" s="5" t="n">
        <v>9706</v>
      </c>
      <c r="B9707" s="5" t="n">
        <v>27</v>
      </c>
      <c r="C9707" s="5" t="n">
        <v>216</v>
      </c>
      <c r="D9707" s="5" t="n">
        <v>8</v>
      </c>
      <c r="E9707" s="5" t="n">
        <v>1.4</v>
      </c>
      <c r="F9707" s="5" t="n">
        <v>30.6</v>
      </c>
      <c r="G9707" s="5" t="n">
        <v>25.8</v>
      </c>
      <c r="H9707" s="5" t="n">
        <v>11.85</v>
      </c>
      <c r="I9707" s="6">
        <f>IF(E9707&gt;=Markov!$B$3,1,0)</f>
        <v/>
      </c>
      <c r="J9707" s="6">
        <f>I9706</f>
        <v/>
      </c>
      <c r="K9707" s="7">
        <f>MAR1!$B$5+MAR1!$C$5*COS(2*PI()*$C9707/365)+MAR1!$D$5*SIN(2*PI()*$C9707/365)</f>
        <v/>
      </c>
      <c r="L9707" s="7">
        <f>MAR1!$B$6+MAR1!$C$6*COS(2*PI()*$C9707/365)+MAR1!$D$6*SIN(2*PI()*$C9707/365)</f>
        <v/>
      </c>
      <c r="M9707" s="7">
        <f>MAR1!$B$7+MAR1!$C$7*COS(2*PI()*$C9707/365)+MAR1!$D$7*SIN(2*PI()*$C9707/365)</f>
        <v/>
      </c>
      <c r="N9707" s="7">
        <f>F9707-K9707</f>
        <v/>
      </c>
      <c r="O9707" s="7">
        <f>G9707-L9707</f>
        <v/>
      </c>
      <c r="P9707" s="7">
        <f>H9707-M9707</f>
        <v/>
      </c>
      <c r="Q9707" s="7">
        <f>IF($I9707=1,(N9707-MAR1!$B$11)/MAR1!$D$11,(N9707-MAR1!$C$11)/MAR1!$E$11)</f>
        <v/>
      </c>
      <c r="R9707" s="7">
        <f>IF($I9707=1,(O9707-MAR1!$B$12)/MAR1!$D$12,(O9707-MAR1!$C$12)/MAR1!$E$12)</f>
        <v/>
      </c>
      <c r="S9707" s="7">
        <f>IF($I9707=1,(P9707-MAR1!$B$13)/MAR1!$D$13,(P9707-MAR1!$C$13)/MAR1!$E$13)</f>
        <v/>
      </c>
    </row>
    <row r="9708">
      <c r="A9708" s="5" t="n">
        <v>9707</v>
      </c>
      <c r="B9708" s="5" t="n">
        <v>27</v>
      </c>
      <c r="C9708" s="5" t="n">
        <v>217</v>
      </c>
      <c r="D9708" s="5" t="n">
        <v>8</v>
      </c>
      <c r="E9708" s="5" t="n">
        <v>13.7</v>
      </c>
      <c r="F9708" s="5" t="n">
        <v>30.4</v>
      </c>
      <c r="G9708" s="5" t="n">
        <v>26.2</v>
      </c>
      <c r="H9708" s="5" t="n">
        <v>9.130000000000001</v>
      </c>
      <c r="I9708" s="6">
        <f>IF(E9708&gt;=Markov!$B$3,1,0)</f>
        <v/>
      </c>
      <c r="J9708" s="6">
        <f>I9707</f>
        <v/>
      </c>
      <c r="K9708" s="7">
        <f>MAR1!$B$5+MAR1!$C$5*COS(2*PI()*$C9708/365)+MAR1!$D$5*SIN(2*PI()*$C9708/365)</f>
        <v/>
      </c>
      <c r="L9708" s="7">
        <f>MAR1!$B$6+MAR1!$C$6*COS(2*PI()*$C9708/365)+MAR1!$D$6*SIN(2*PI()*$C9708/365)</f>
        <v/>
      </c>
      <c r="M9708" s="7">
        <f>MAR1!$B$7+MAR1!$C$7*COS(2*PI()*$C9708/365)+MAR1!$D$7*SIN(2*PI()*$C9708/365)</f>
        <v/>
      </c>
      <c r="N9708" s="7">
        <f>F9708-K9708</f>
        <v/>
      </c>
      <c r="O9708" s="7">
        <f>G9708-L9708</f>
        <v/>
      </c>
      <c r="P9708" s="7">
        <f>H9708-M9708</f>
        <v/>
      </c>
      <c r="Q9708" s="7">
        <f>IF($I9708=1,(N9708-MAR1!$B$11)/MAR1!$D$11,(N9708-MAR1!$C$11)/MAR1!$E$11)</f>
        <v/>
      </c>
      <c r="R9708" s="7">
        <f>IF($I9708=1,(O9708-MAR1!$B$12)/MAR1!$D$12,(O9708-MAR1!$C$12)/MAR1!$E$12)</f>
        <v/>
      </c>
      <c r="S9708" s="7">
        <f>IF($I9708=1,(P9708-MAR1!$B$13)/MAR1!$D$13,(P9708-MAR1!$C$13)/MAR1!$E$13)</f>
        <v/>
      </c>
    </row>
    <row r="9709">
      <c r="A9709" s="5" t="n">
        <v>9708</v>
      </c>
      <c r="B9709" s="5" t="n">
        <v>27</v>
      </c>
      <c r="C9709" s="5" t="n">
        <v>218</v>
      </c>
      <c r="D9709" s="5" t="n">
        <v>8</v>
      </c>
      <c r="E9709" s="5" t="n">
        <v>0</v>
      </c>
      <c r="F9709" s="5" t="n">
        <v>33.5</v>
      </c>
      <c r="G9709" s="5" t="n">
        <v>24.2</v>
      </c>
      <c r="H9709" s="5" t="n">
        <v>18.41</v>
      </c>
      <c r="I9709" s="6">
        <f>IF(E9709&gt;=Markov!$B$3,1,0)</f>
        <v/>
      </c>
      <c r="J9709" s="6">
        <f>I9708</f>
        <v/>
      </c>
      <c r="K9709" s="7">
        <f>MAR1!$B$5+MAR1!$C$5*COS(2*PI()*$C9709/365)+MAR1!$D$5*SIN(2*PI()*$C9709/365)</f>
        <v/>
      </c>
      <c r="L9709" s="7">
        <f>MAR1!$B$6+MAR1!$C$6*COS(2*PI()*$C9709/365)+MAR1!$D$6*SIN(2*PI()*$C9709/365)</f>
        <v/>
      </c>
      <c r="M9709" s="7">
        <f>MAR1!$B$7+MAR1!$C$7*COS(2*PI()*$C9709/365)+MAR1!$D$7*SIN(2*PI()*$C9709/365)</f>
        <v/>
      </c>
      <c r="N9709" s="7">
        <f>F9709-K9709</f>
        <v/>
      </c>
      <c r="O9709" s="7">
        <f>G9709-L9709</f>
        <v/>
      </c>
      <c r="P9709" s="7">
        <f>H9709-M9709</f>
        <v/>
      </c>
      <c r="Q9709" s="7">
        <f>IF($I9709=1,(N9709-MAR1!$B$11)/MAR1!$D$11,(N9709-MAR1!$C$11)/MAR1!$E$11)</f>
        <v/>
      </c>
      <c r="R9709" s="7">
        <f>IF($I9709=1,(O9709-MAR1!$B$12)/MAR1!$D$12,(O9709-MAR1!$C$12)/MAR1!$E$12)</f>
        <v/>
      </c>
      <c r="S9709" s="7">
        <f>IF($I9709=1,(P9709-MAR1!$B$13)/MAR1!$D$13,(P9709-MAR1!$C$13)/MAR1!$E$13)</f>
        <v/>
      </c>
    </row>
    <row r="9710">
      <c r="A9710" s="5" t="n">
        <v>9709</v>
      </c>
      <c r="B9710" s="5" t="n">
        <v>27</v>
      </c>
      <c r="C9710" s="5" t="n">
        <v>219</v>
      </c>
      <c r="D9710" s="5" t="n">
        <v>8</v>
      </c>
      <c r="E9710" s="5" t="n">
        <v>0</v>
      </c>
      <c r="F9710" s="5" t="n">
        <v>33</v>
      </c>
      <c r="G9710" s="5" t="n">
        <v>26.2</v>
      </c>
      <c r="H9710" s="5" t="n">
        <v>13.02</v>
      </c>
      <c r="I9710" s="6">
        <f>IF(E9710&gt;=Markov!$B$3,1,0)</f>
        <v/>
      </c>
      <c r="J9710" s="6">
        <f>I9709</f>
        <v/>
      </c>
      <c r="K9710" s="7">
        <f>MAR1!$B$5+MAR1!$C$5*COS(2*PI()*$C9710/365)+MAR1!$D$5*SIN(2*PI()*$C9710/365)</f>
        <v/>
      </c>
      <c r="L9710" s="7">
        <f>MAR1!$B$6+MAR1!$C$6*COS(2*PI()*$C9710/365)+MAR1!$D$6*SIN(2*PI()*$C9710/365)</f>
        <v/>
      </c>
      <c r="M9710" s="7">
        <f>MAR1!$B$7+MAR1!$C$7*COS(2*PI()*$C9710/365)+MAR1!$D$7*SIN(2*PI()*$C9710/365)</f>
        <v/>
      </c>
      <c r="N9710" s="7">
        <f>F9710-K9710</f>
        <v/>
      </c>
      <c r="O9710" s="7">
        <f>G9710-L9710</f>
        <v/>
      </c>
      <c r="P9710" s="7">
        <f>H9710-M9710</f>
        <v/>
      </c>
      <c r="Q9710" s="7">
        <f>IF($I9710=1,(N9710-MAR1!$B$11)/MAR1!$D$11,(N9710-MAR1!$C$11)/MAR1!$E$11)</f>
        <v/>
      </c>
      <c r="R9710" s="7">
        <f>IF($I9710=1,(O9710-MAR1!$B$12)/MAR1!$D$12,(O9710-MAR1!$C$12)/MAR1!$E$12)</f>
        <v/>
      </c>
      <c r="S9710" s="7">
        <f>IF($I9710=1,(P9710-MAR1!$B$13)/MAR1!$D$13,(P9710-MAR1!$C$13)/MAR1!$E$13)</f>
        <v/>
      </c>
    </row>
    <row r="9711">
      <c r="A9711" s="5" t="n">
        <v>9710</v>
      </c>
      <c r="B9711" s="5" t="n">
        <v>27</v>
      </c>
      <c r="C9711" s="5" t="n">
        <v>220</v>
      </c>
      <c r="D9711" s="5" t="n">
        <v>8</v>
      </c>
      <c r="E9711" s="5" t="n">
        <v>20.4</v>
      </c>
      <c r="F9711" s="5" t="n">
        <v>28.6</v>
      </c>
      <c r="G9711" s="5" t="n">
        <v>24.6</v>
      </c>
      <c r="H9711" s="5" t="n">
        <v>14.51</v>
      </c>
      <c r="I9711" s="6">
        <f>IF(E9711&gt;=Markov!$B$3,1,0)</f>
        <v/>
      </c>
      <c r="J9711" s="6">
        <f>I9710</f>
        <v/>
      </c>
      <c r="K9711" s="7">
        <f>MAR1!$B$5+MAR1!$C$5*COS(2*PI()*$C9711/365)+MAR1!$D$5*SIN(2*PI()*$C9711/365)</f>
        <v/>
      </c>
      <c r="L9711" s="7">
        <f>MAR1!$B$6+MAR1!$C$6*COS(2*PI()*$C9711/365)+MAR1!$D$6*SIN(2*PI()*$C9711/365)</f>
        <v/>
      </c>
      <c r="M9711" s="7">
        <f>MAR1!$B$7+MAR1!$C$7*COS(2*PI()*$C9711/365)+MAR1!$D$7*SIN(2*PI()*$C9711/365)</f>
        <v/>
      </c>
      <c r="N9711" s="7">
        <f>F9711-K9711</f>
        <v/>
      </c>
      <c r="O9711" s="7">
        <f>G9711-L9711</f>
        <v/>
      </c>
      <c r="P9711" s="7">
        <f>H9711-M9711</f>
        <v/>
      </c>
      <c r="Q9711" s="7">
        <f>IF($I9711=1,(N9711-MAR1!$B$11)/MAR1!$D$11,(N9711-MAR1!$C$11)/MAR1!$E$11)</f>
        <v/>
      </c>
      <c r="R9711" s="7">
        <f>IF($I9711=1,(O9711-MAR1!$B$12)/MAR1!$D$12,(O9711-MAR1!$C$12)/MAR1!$E$12)</f>
        <v/>
      </c>
      <c r="S9711" s="7">
        <f>IF($I9711=1,(P9711-MAR1!$B$13)/MAR1!$D$13,(P9711-MAR1!$C$13)/MAR1!$E$13)</f>
        <v/>
      </c>
    </row>
    <row r="9712">
      <c r="A9712" s="5" t="n">
        <v>9711</v>
      </c>
      <c r="B9712" s="5" t="n">
        <v>27</v>
      </c>
      <c r="C9712" s="5" t="n">
        <v>221</v>
      </c>
      <c r="D9712" s="5" t="n">
        <v>8</v>
      </c>
      <c r="E9712" s="5" t="n">
        <v>0</v>
      </c>
      <c r="F9712" s="5" t="n">
        <v>31.2</v>
      </c>
      <c r="G9712" s="5" t="n">
        <v>24.4</v>
      </c>
      <c r="H9712" s="5" t="n">
        <v>16.92</v>
      </c>
      <c r="I9712" s="6">
        <f>IF(E9712&gt;=Markov!$B$3,1,0)</f>
        <v/>
      </c>
      <c r="J9712" s="6">
        <f>I9711</f>
        <v/>
      </c>
      <c r="K9712" s="7">
        <f>MAR1!$B$5+MAR1!$C$5*COS(2*PI()*$C9712/365)+MAR1!$D$5*SIN(2*PI()*$C9712/365)</f>
        <v/>
      </c>
      <c r="L9712" s="7">
        <f>MAR1!$B$6+MAR1!$C$6*COS(2*PI()*$C9712/365)+MAR1!$D$6*SIN(2*PI()*$C9712/365)</f>
        <v/>
      </c>
      <c r="M9712" s="7">
        <f>MAR1!$B$7+MAR1!$C$7*COS(2*PI()*$C9712/365)+MAR1!$D$7*SIN(2*PI()*$C9712/365)</f>
        <v/>
      </c>
      <c r="N9712" s="7">
        <f>F9712-K9712</f>
        <v/>
      </c>
      <c r="O9712" s="7">
        <f>G9712-L9712</f>
        <v/>
      </c>
      <c r="P9712" s="7">
        <f>H9712-M9712</f>
        <v/>
      </c>
      <c r="Q9712" s="7">
        <f>IF($I9712=1,(N9712-MAR1!$B$11)/MAR1!$D$11,(N9712-MAR1!$C$11)/MAR1!$E$11)</f>
        <v/>
      </c>
      <c r="R9712" s="7">
        <f>IF($I9712=1,(O9712-MAR1!$B$12)/MAR1!$D$12,(O9712-MAR1!$C$12)/MAR1!$E$12)</f>
        <v/>
      </c>
      <c r="S9712" s="7">
        <f>IF($I9712=1,(P9712-MAR1!$B$13)/MAR1!$D$13,(P9712-MAR1!$C$13)/MAR1!$E$13)</f>
        <v/>
      </c>
    </row>
    <row r="9713">
      <c r="A9713" s="5" t="n">
        <v>9712</v>
      </c>
      <c r="B9713" s="5" t="n">
        <v>27</v>
      </c>
      <c r="C9713" s="5" t="n">
        <v>222</v>
      </c>
      <c r="D9713" s="5" t="n">
        <v>8</v>
      </c>
      <c r="E9713" s="5" t="n">
        <v>0</v>
      </c>
      <c r="F9713" s="5" t="n">
        <v>32.4</v>
      </c>
      <c r="G9713" s="5" t="n">
        <v>22.6</v>
      </c>
      <c r="H9713" s="5" t="n">
        <v>14.34</v>
      </c>
      <c r="I9713" s="6">
        <f>IF(E9713&gt;=Markov!$B$3,1,0)</f>
        <v/>
      </c>
      <c r="J9713" s="6">
        <f>I9712</f>
        <v/>
      </c>
      <c r="K9713" s="7">
        <f>MAR1!$B$5+MAR1!$C$5*COS(2*PI()*$C9713/365)+MAR1!$D$5*SIN(2*PI()*$C9713/365)</f>
        <v/>
      </c>
      <c r="L9713" s="7">
        <f>MAR1!$B$6+MAR1!$C$6*COS(2*PI()*$C9713/365)+MAR1!$D$6*SIN(2*PI()*$C9713/365)</f>
        <v/>
      </c>
      <c r="M9713" s="7">
        <f>MAR1!$B$7+MAR1!$C$7*COS(2*PI()*$C9713/365)+MAR1!$D$7*SIN(2*PI()*$C9713/365)</f>
        <v/>
      </c>
      <c r="N9713" s="7">
        <f>F9713-K9713</f>
        <v/>
      </c>
      <c r="O9713" s="7">
        <f>G9713-L9713</f>
        <v/>
      </c>
      <c r="P9713" s="7">
        <f>H9713-M9713</f>
        <v/>
      </c>
      <c r="Q9713" s="7">
        <f>IF($I9713=1,(N9713-MAR1!$B$11)/MAR1!$D$11,(N9713-MAR1!$C$11)/MAR1!$E$11)</f>
        <v/>
      </c>
      <c r="R9713" s="7">
        <f>IF($I9713=1,(O9713-MAR1!$B$12)/MAR1!$D$12,(O9713-MAR1!$C$12)/MAR1!$E$12)</f>
        <v/>
      </c>
      <c r="S9713" s="7">
        <f>IF($I9713=1,(P9713-MAR1!$B$13)/MAR1!$D$13,(P9713-MAR1!$C$13)/MAR1!$E$13)</f>
        <v/>
      </c>
    </row>
    <row r="9714">
      <c r="A9714" s="5" t="n">
        <v>9713</v>
      </c>
      <c r="B9714" s="5" t="n">
        <v>27</v>
      </c>
      <c r="C9714" s="5" t="n">
        <v>223</v>
      </c>
      <c r="D9714" s="5" t="n">
        <v>8</v>
      </c>
      <c r="E9714" s="5" t="n">
        <v>0.4</v>
      </c>
      <c r="F9714" s="5" t="n">
        <v>28.6</v>
      </c>
      <c r="G9714" s="5" t="n">
        <v>22.6</v>
      </c>
      <c r="H9714" s="5" t="n">
        <v>10.08</v>
      </c>
      <c r="I9714" s="6">
        <f>IF(E9714&gt;=Markov!$B$3,1,0)</f>
        <v/>
      </c>
      <c r="J9714" s="6">
        <f>I9713</f>
        <v/>
      </c>
      <c r="K9714" s="7">
        <f>MAR1!$B$5+MAR1!$C$5*COS(2*PI()*$C9714/365)+MAR1!$D$5*SIN(2*PI()*$C9714/365)</f>
        <v/>
      </c>
      <c r="L9714" s="7">
        <f>MAR1!$B$6+MAR1!$C$6*COS(2*PI()*$C9714/365)+MAR1!$D$6*SIN(2*PI()*$C9714/365)</f>
        <v/>
      </c>
      <c r="M9714" s="7">
        <f>MAR1!$B$7+MAR1!$C$7*COS(2*PI()*$C9714/365)+MAR1!$D$7*SIN(2*PI()*$C9714/365)</f>
        <v/>
      </c>
      <c r="N9714" s="7">
        <f>F9714-K9714</f>
        <v/>
      </c>
      <c r="O9714" s="7">
        <f>G9714-L9714</f>
        <v/>
      </c>
      <c r="P9714" s="7">
        <f>H9714-M9714</f>
        <v/>
      </c>
      <c r="Q9714" s="7">
        <f>IF($I9714=1,(N9714-MAR1!$B$11)/MAR1!$D$11,(N9714-MAR1!$C$11)/MAR1!$E$11)</f>
        <v/>
      </c>
      <c r="R9714" s="7">
        <f>IF($I9714=1,(O9714-MAR1!$B$12)/MAR1!$D$12,(O9714-MAR1!$C$12)/MAR1!$E$12)</f>
        <v/>
      </c>
      <c r="S9714" s="7">
        <f>IF($I9714=1,(P9714-MAR1!$B$13)/MAR1!$D$13,(P9714-MAR1!$C$13)/MAR1!$E$13)</f>
        <v/>
      </c>
    </row>
    <row r="9715">
      <c r="A9715" s="5" t="n">
        <v>9714</v>
      </c>
      <c r="B9715" s="5" t="n">
        <v>27</v>
      </c>
      <c r="C9715" s="5" t="n">
        <v>224</v>
      </c>
      <c r="D9715" s="5" t="n">
        <v>8</v>
      </c>
      <c r="E9715" s="5" t="n">
        <v>0</v>
      </c>
      <c r="F9715" s="5" t="n">
        <v>29</v>
      </c>
      <c r="G9715" s="5" t="n">
        <v>22.8</v>
      </c>
      <c r="H9715" s="5" t="n">
        <v>15.17</v>
      </c>
      <c r="I9715" s="6">
        <f>IF(E9715&gt;=Markov!$B$3,1,0)</f>
        <v/>
      </c>
      <c r="J9715" s="6">
        <f>I9714</f>
        <v/>
      </c>
      <c r="K9715" s="7">
        <f>MAR1!$B$5+MAR1!$C$5*COS(2*PI()*$C9715/365)+MAR1!$D$5*SIN(2*PI()*$C9715/365)</f>
        <v/>
      </c>
      <c r="L9715" s="7">
        <f>MAR1!$B$6+MAR1!$C$6*COS(2*PI()*$C9715/365)+MAR1!$D$6*SIN(2*PI()*$C9715/365)</f>
        <v/>
      </c>
      <c r="M9715" s="7">
        <f>MAR1!$B$7+MAR1!$C$7*COS(2*PI()*$C9715/365)+MAR1!$D$7*SIN(2*PI()*$C9715/365)</f>
        <v/>
      </c>
      <c r="N9715" s="7">
        <f>F9715-K9715</f>
        <v/>
      </c>
      <c r="O9715" s="7">
        <f>G9715-L9715</f>
        <v/>
      </c>
      <c r="P9715" s="7">
        <f>H9715-M9715</f>
        <v/>
      </c>
      <c r="Q9715" s="7">
        <f>IF($I9715=1,(N9715-MAR1!$B$11)/MAR1!$D$11,(N9715-MAR1!$C$11)/MAR1!$E$11)</f>
        <v/>
      </c>
      <c r="R9715" s="7">
        <f>IF($I9715=1,(O9715-MAR1!$B$12)/MAR1!$D$12,(O9715-MAR1!$C$12)/MAR1!$E$12)</f>
        <v/>
      </c>
      <c r="S9715" s="7">
        <f>IF($I9715=1,(P9715-MAR1!$B$13)/MAR1!$D$13,(P9715-MAR1!$C$13)/MAR1!$E$13)</f>
        <v/>
      </c>
    </row>
    <row r="9716">
      <c r="A9716" s="5" t="n">
        <v>9715</v>
      </c>
      <c r="B9716" s="5" t="n">
        <v>27</v>
      </c>
      <c r="C9716" s="5" t="n">
        <v>225</v>
      </c>
      <c r="D9716" s="5" t="n">
        <v>8</v>
      </c>
      <c r="E9716" s="5" t="n">
        <v>2.3</v>
      </c>
      <c r="F9716" s="5" t="n">
        <v>27.2</v>
      </c>
      <c r="G9716" s="5" t="n">
        <v>23.5</v>
      </c>
      <c r="H9716" s="5" t="n">
        <v>14.3</v>
      </c>
      <c r="I9716" s="6">
        <f>IF(E9716&gt;=Markov!$B$3,1,0)</f>
        <v/>
      </c>
      <c r="J9716" s="6">
        <f>I9715</f>
        <v/>
      </c>
      <c r="K9716" s="7">
        <f>MAR1!$B$5+MAR1!$C$5*COS(2*PI()*$C9716/365)+MAR1!$D$5*SIN(2*PI()*$C9716/365)</f>
        <v/>
      </c>
      <c r="L9716" s="7">
        <f>MAR1!$B$6+MAR1!$C$6*COS(2*PI()*$C9716/365)+MAR1!$D$6*SIN(2*PI()*$C9716/365)</f>
        <v/>
      </c>
      <c r="M9716" s="7">
        <f>MAR1!$B$7+MAR1!$C$7*COS(2*PI()*$C9716/365)+MAR1!$D$7*SIN(2*PI()*$C9716/365)</f>
        <v/>
      </c>
      <c r="N9716" s="7">
        <f>F9716-K9716</f>
        <v/>
      </c>
      <c r="O9716" s="7">
        <f>G9716-L9716</f>
        <v/>
      </c>
      <c r="P9716" s="7">
        <f>H9716-M9716</f>
        <v/>
      </c>
      <c r="Q9716" s="7">
        <f>IF($I9716=1,(N9716-MAR1!$B$11)/MAR1!$D$11,(N9716-MAR1!$C$11)/MAR1!$E$11)</f>
        <v/>
      </c>
      <c r="R9716" s="7">
        <f>IF($I9716=1,(O9716-MAR1!$B$12)/MAR1!$D$12,(O9716-MAR1!$C$12)/MAR1!$E$12)</f>
        <v/>
      </c>
      <c r="S9716" s="7">
        <f>IF($I9716=1,(P9716-MAR1!$B$13)/MAR1!$D$13,(P9716-MAR1!$C$13)/MAR1!$E$13)</f>
        <v/>
      </c>
    </row>
    <row r="9717">
      <c r="A9717" s="5" t="n">
        <v>9716</v>
      </c>
      <c r="B9717" s="5" t="n">
        <v>27</v>
      </c>
      <c r="C9717" s="5" t="n">
        <v>226</v>
      </c>
      <c r="D9717" s="5" t="n">
        <v>8</v>
      </c>
      <c r="E9717" s="5" t="n">
        <v>0</v>
      </c>
      <c r="F9717" s="5" t="n">
        <v>31.5</v>
      </c>
      <c r="G9717" s="5" t="n">
        <v>25.2</v>
      </c>
      <c r="H9717" s="5" t="n">
        <v>13.19</v>
      </c>
      <c r="I9717" s="6">
        <f>IF(E9717&gt;=Markov!$B$3,1,0)</f>
        <v/>
      </c>
      <c r="J9717" s="6">
        <f>I9716</f>
        <v/>
      </c>
      <c r="K9717" s="7">
        <f>MAR1!$B$5+MAR1!$C$5*COS(2*PI()*$C9717/365)+MAR1!$D$5*SIN(2*PI()*$C9717/365)</f>
        <v/>
      </c>
      <c r="L9717" s="7">
        <f>MAR1!$B$6+MAR1!$C$6*COS(2*PI()*$C9717/365)+MAR1!$D$6*SIN(2*PI()*$C9717/365)</f>
        <v/>
      </c>
      <c r="M9717" s="7">
        <f>MAR1!$B$7+MAR1!$C$7*COS(2*PI()*$C9717/365)+MAR1!$D$7*SIN(2*PI()*$C9717/365)</f>
        <v/>
      </c>
      <c r="N9717" s="7">
        <f>F9717-K9717</f>
        <v/>
      </c>
      <c r="O9717" s="7">
        <f>G9717-L9717</f>
        <v/>
      </c>
      <c r="P9717" s="7">
        <f>H9717-M9717</f>
        <v/>
      </c>
      <c r="Q9717" s="7">
        <f>IF($I9717=1,(N9717-MAR1!$B$11)/MAR1!$D$11,(N9717-MAR1!$C$11)/MAR1!$E$11)</f>
        <v/>
      </c>
      <c r="R9717" s="7">
        <f>IF($I9717=1,(O9717-MAR1!$B$12)/MAR1!$D$12,(O9717-MAR1!$C$12)/MAR1!$E$12)</f>
        <v/>
      </c>
      <c r="S9717" s="7">
        <f>IF($I9717=1,(P9717-MAR1!$B$13)/MAR1!$D$13,(P9717-MAR1!$C$13)/MAR1!$E$13)</f>
        <v/>
      </c>
    </row>
    <row r="9718">
      <c r="A9718" s="5" t="n">
        <v>9717</v>
      </c>
      <c r="B9718" s="5" t="n">
        <v>27</v>
      </c>
      <c r="C9718" s="5" t="n">
        <v>227</v>
      </c>
      <c r="D9718" s="5" t="n">
        <v>8</v>
      </c>
      <c r="E9718" s="5" t="n">
        <v>0</v>
      </c>
      <c r="F9718" s="5" t="n">
        <v>34.4</v>
      </c>
      <c r="G9718" s="5" t="n">
        <v>24.2</v>
      </c>
      <c r="H9718" s="5" t="n">
        <v>12.68</v>
      </c>
      <c r="I9718" s="6">
        <f>IF(E9718&gt;=Markov!$B$3,1,0)</f>
        <v/>
      </c>
      <c r="J9718" s="6">
        <f>I9717</f>
        <v/>
      </c>
      <c r="K9718" s="7">
        <f>MAR1!$B$5+MAR1!$C$5*COS(2*PI()*$C9718/365)+MAR1!$D$5*SIN(2*PI()*$C9718/365)</f>
        <v/>
      </c>
      <c r="L9718" s="7">
        <f>MAR1!$B$6+MAR1!$C$6*COS(2*PI()*$C9718/365)+MAR1!$D$6*SIN(2*PI()*$C9718/365)</f>
        <v/>
      </c>
      <c r="M9718" s="7">
        <f>MAR1!$B$7+MAR1!$C$7*COS(2*PI()*$C9718/365)+MAR1!$D$7*SIN(2*PI()*$C9718/365)</f>
        <v/>
      </c>
      <c r="N9718" s="7">
        <f>F9718-K9718</f>
        <v/>
      </c>
      <c r="O9718" s="7">
        <f>G9718-L9718</f>
        <v/>
      </c>
      <c r="P9718" s="7">
        <f>H9718-M9718</f>
        <v/>
      </c>
      <c r="Q9718" s="7">
        <f>IF($I9718=1,(N9718-MAR1!$B$11)/MAR1!$D$11,(N9718-MAR1!$C$11)/MAR1!$E$11)</f>
        <v/>
      </c>
      <c r="R9718" s="7">
        <f>IF($I9718=1,(O9718-MAR1!$B$12)/MAR1!$D$12,(O9718-MAR1!$C$12)/MAR1!$E$12)</f>
        <v/>
      </c>
      <c r="S9718" s="7">
        <f>IF($I9718=1,(P9718-MAR1!$B$13)/MAR1!$D$13,(P9718-MAR1!$C$13)/MAR1!$E$13)</f>
        <v/>
      </c>
    </row>
    <row r="9719">
      <c r="A9719" s="5" t="n">
        <v>9718</v>
      </c>
      <c r="B9719" s="5" t="n">
        <v>27</v>
      </c>
      <c r="C9719" s="5" t="n">
        <v>228</v>
      </c>
      <c r="D9719" s="5" t="n">
        <v>8</v>
      </c>
      <c r="E9719" s="5" t="n">
        <v>21.4</v>
      </c>
      <c r="F9719" s="5" t="n">
        <v>30.6</v>
      </c>
      <c r="G9719" s="5" t="n">
        <v>24.7</v>
      </c>
      <c r="H9719" s="5" t="n">
        <v>11.39</v>
      </c>
      <c r="I9719" s="6">
        <f>IF(E9719&gt;=Markov!$B$3,1,0)</f>
        <v/>
      </c>
      <c r="J9719" s="6">
        <f>I9718</f>
        <v/>
      </c>
      <c r="K9719" s="7">
        <f>MAR1!$B$5+MAR1!$C$5*COS(2*PI()*$C9719/365)+MAR1!$D$5*SIN(2*PI()*$C9719/365)</f>
        <v/>
      </c>
      <c r="L9719" s="7">
        <f>MAR1!$B$6+MAR1!$C$6*COS(2*PI()*$C9719/365)+MAR1!$D$6*SIN(2*PI()*$C9719/365)</f>
        <v/>
      </c>
      <c r="M9719" s="7">
        <f>MAR1!$B$7+MAR1!$C$7*COS(2*PI()*$C9719/365)+MAR1!$D$7*SIN(2*PI()*$C9719/365)</f>
        <v/>
      </c>
      <c r="N9719" s="7">
        <f>F9719-K9719</f>
        <v/>
      </c>
      <c r="O9719" s="7">
        <f>G9719-L9719</f>
        <v/>
      </c>
      <c r="P9719" s="7">
        <f>H9719-M9719</f>
        <v/>
      </c>
      <c r="Q9719" s="7">
        <f>IF($I9719=1,(N9719-MAR1!$B$11)/MAR1!$D$11,(N9719-MAR1!$C$11)/MAR1!$E$11)</f>
        <v/>
      </c>
      <c r="R9719" s="7">
        <f>IF($I9719=1,(O9719-MAR1!$B$12)/MAR1!$D$12,(O9719-MAR1!$C$12)/MAR1!$E$12)</f>
        <v/>
      </c>
      <c r="S9719" s="7">
        <f>IF($I9719=1,(P9719-MAR1!$B$13)/MAR1!$D$13,(P9719-MAR1!$C$13)/MAR1!$E$13)</f>
        <v/>
      </c>
    </row>
    <row r="9720">
      <c r="A9720" s="5" t="n">
        <v>9719</v>
      </c>
      <c r="B9720" s="5" t="n">
        <v>27</v>
      </c>
      <c r="C9720" s="5" t="n">
        <v>229</v>
      </c>
      <c r="D9720" s="5" t="n">
        <v>8</v>
      </c>
      <c r="E9720" s="5" t="n">
        <v>3.3</v>
      </c>
      <c r="F9720" s="5" t="n">
        <v>29.9</v>
      </c>
      <c r="G9720" s="5" t="n">
        <v>25.8</v>
      </c>
      <c r="H9720" s="5" t="n">
        <v>6.75</v>
      </c>
      <c r="I9720" s="6">
        <f>IF(E9720&gt;=Markov!$B$3,1,0)</f>
        <v/>
      </c>
      <c r="J9720" s="6">
        <f>I9719</f>
        <v/>
      </c>
      <c r="K9720" s="7">
        <f>MAR1!$B$5+MAR1!$C$5*COS(2*PI()*$C9720/365)+MAR1!$D$5*SIN(2*PI()*$C9720/365)</f>
        <v/>
      </c>
      <c r="L9720" s="7">
        <f>MAR1!$B$6+MAR1!$C$6*COS(2*PI()*$C9720/365)+MAR1!$D$6*SIN(2*PI()*$C9720/365)</f>
        <v/>
      </c>
      <c r="M9720" s="7">
        <f>MAR1!$B$7+MAR1!$C$7*COS(2*PI()*$C9720/365)+MAR1!$D$7*SIN(2*PI()*$C9720/365)</f>
        <v/>
      </c>
      <c r="N9720" s="7">
        <f>F9720-K9720</f>
        <v/>
      </c>
      <c r="O9720" s="7">
        <f>G9720-L9720</f>
        <v/>
      </c>
      <c r="P9720" s="7">
        <f>H9720-M9720</f>
        <v/>
      </c>
      <c r="Q9720" s="7">
        <f>IF($I9720=1,(N9720-MAR1!$B$11)/MAR1!$D$11,(N9720-MAR1!$C$11)/MAR1!$E$11)</f>
        <v/>
      </c>
      <c r="R9720" s="7">
        <f>IF($I9720=1,(O9720-MAR1!$B$12)/MAR1!$D$12,(O9720-MAR1!$C$12)/MAR1!$E$12)</f>
        <v/>
      </c>
      <c r="S9720" s="7">
        <f>IF($I9720=1,(P9720-MAR1!$B$13)/MAR1!$D$13,(P9720-MAR1!$C$13)/MAR1!$E$13)</f>
        <v/>
      </c>
    </row>
    <row r="9721">
      <c r="A9721" s="5" t="n">
        <v>9720</v>
      </c>
      <c r="B9721" s="5" t="n">
        <v>27</v>
      </c>
      <c r="C9721" s="5" t="n">
        <v>230</v>
      </c>
      <c r="D9721" s="5" t="n">
        <v>8</v>
      </c>
      <c r="E9721" s="5" t="n">
        <v>15</v>
      </c>
      <c r="F9721" s="5" t="n">
        <v>29.8</v>
      </c>
      <c r="G9721" s="5" t="n">
        <v>24.1</v>
      </c>
      <c r="H9721" s="5" t="n">
        <v>10.63</v>
      </c>
      <c r="I9721" s="6">
        <f>IF(E9721&gt;=Markov!$B$3,1,0)</f>
        <v/>
      </c>
      <c r="J9721" s="6">
        <f>I9720</f>
        <v/>
      </c>
      <c r="K9721" s="7">
        <f>MAR1!$B$5+MAR1!$C$5*COS(2*PI()*$C9721/365)+MAR1!$D$5*SIN(2*PI()*$C9721/365)</f>
        <v/>
      </c>
      <c r="L9721" s="7">
        <f>MAR1!$B$6+MAR1!$C$6*COS(2*PI()*$C9721/365)+MAR1!$D$6*SIN(2*PI()*$C9721/365)</f>
        <v/>
      </c>
      <c r="M9721" s="7">
        <f>MAR1!$B$7+MAR1!$C$7*COS(2*PI()*$C9721/365)+MAR1!$D$7*SIN(2*PI()*$C9721/365)</f>
        <v/>
      </c>
      <c r="N9721" s="7">
        <f>F9721-K9721</f>
        <v/>
      </c>
      <c r="O9721" s="7">
        <f>G9721-L9721</f>
        <v/>
      </c>
      <c r="P9721" s="7">
        <f>H9721-M9721</f>
        <v/>
      </c>
      <c r="Q9721" s="7">
        <f>IF($I9721=1,(N9721-MAR1!$B$11)/MAR1!$D$11,(N9721-MAR1!$C$11)/MAR1!$E$11)</f>
        <v/>
      </c>
      <c r="R9721" s="7">
        <f>IF($I9721=1,(O9721-MAR1!$B$12)/MAR1!$D$12,(O9721-MAR1!$C$12)/MAR1!$E$12)</f>
        <v/>
      </c>
      <c r="S9721" s="7">
        <f>IF($I9721=1,(P9721-MAR1!$B$13)/MAR1!$D$13,(P9721-MAR1!$C$13)/MAR1!$E$13)</f>
        <v/>
      </c>
    </row>
    <row r="9722">
      <c r="A9722" s="5" t="n">
        <v>9721</v>
      </c>
      <c r="B9722" s="5" t="n">
        <v>27</v>
      </c>
      <c r="C9722" s="5" t="n">
        <v>231</v>
      </c>
      <c r="D9722" s="5" t="n">
        <v>8</v>
      </c>
      <c r="E9722" s="5" t="n">
        <v>6.4</v>
      </c>
      <c r="F9722" s="5" t="n">
        <v>30</v>
      </c>
      <c r="G9722" s="5" t="n">
        <v>23.8</v>
      </c>
      <c r="H9722" s="5" t="n">
        <v>11.94</v>
      </c>
      <c r="I9722" s="6">
        <f>IF(E9722&gt;=Markov!$B$3,1,0)</f>
        <v/>
      </c>
      <c r="J9722" s="6">
        <f>I9721</f>
        <v/>
      </c>
      <c r="K9722" s="7">
        <f>MAR1!$B$5+MAR1!$C$5*COS(2*PI()*$C9722/365)+MAR1!$D$5*SIN(2*PI()*$C9722/365)</f>
        <v/>
      </c>
      <c r="L9722" s="7">
        <f>MAR1!$B$6+MAR1!$C$6*COS(2*PI()*$C9722/365)+MAR1!$D$6*SIN(2*PI()*$C9722/365)</f>
        <v/>
      </c>
      <c r="M9722" s="7">
        <f>MAR1!$B$7+MAR1!$C$7*COS(2*PI()*$C9722/365)+MAR1!$D$7*SIN(2*PI()*$C9722/365)</f>
        <v/>
      </c>
      <c r="N9722" s="7">
        <f>F9722-K9722</f>
        <v/>
      </c>
      <c r="O9722" s="7">
        <f>G9722-L9722</f>
        <v/>
      </c>
      <c r="P9722" s="7">
        <f>H9722-M9722</f>
        <v/>
      </c>
      <c r="Q9722" s="7">
        <f>IF($I9722=1,(N9722-MAR1!$B$11)/MAR1!$D$11,(N9722-MAR1!$C$11)/MAR1!$E$11)</f>
        <v/>
      </c>
      <c r="R9722" s="7">
        <f>IF($I9722=1,(O9722-MAR1!$B$12)/MAR1!$D$12,(O9722-MAR1!$C$12)/MAR1!$E$12)</f>
        <v/>
      </c>
      <c r="S9722" s="7">
        <f>IF($I9722=1,(P9722-MAR1!$B$13)/MAR1!$D$13,(P9722-MAR1!$C$13)/MAR1!$E$13)</f>
        <v/>
      </c>
    </row>
    <row r="9723">
      <c r="A9723" s="5" t="n">
        <v>9722</v>
      </c>
      <c r="B9723" s="5" t="n">
        <v>27</v>
      </c>
      <c r="C9723" s="5" t="n">
        <v>232</v>
      </c>
      <c r="D9723" s="5" t="n">
        <v>8</v>
      </c>
      <c r="E9723" s="5" t="n">
        <v>23.8</v>
      </c>
      <c r="F9723" s="5" t="n">
        <v>29.5</v>
      </c>
      <c r="G9723" s="5" t="n">
        <v>23.2</v>
      </c>
      <c r="H9723" s="5" t="n">
        <v>13.01</v>
      </c>
      <c r="I9723" s="6">
        <f>IF(E9723&gt;=Markov!$B$3,1,0)</f>
        <v/>
      </c>
      <c r="J9723" s="6">
        <f>I9722</f>
        <v/>
      </c>
      <c r="K9723" s="7">
        <f>MAR1!$B$5+MAR1!$C$5*COS(2*PI()*$C9723/365)+MAR1!$D$5*SIN(2*PI()*$C9723/365)</f>
        <v/>
      </c>
      <c r="L9723" s="7">
        <f>MAR1!$B$6+MAR1!$C$6*COS(2*PI()*$C9723/365)+MAR1!$D$6*SIN(2*PI()*$C9723/365)</f>
        <v/>
      </c>
      <c r="M9723" s="7">
        <f>MAR1!$B$7+MAR1!$C$7*COS(2*PI()*$C9723/365)+MAR1!$D$7*SIN(2*PI()*$C9723/365)</f>
        <v/>
      </c>
      <c r="N9723" s="7">
        <f>F9723-K9723</f>
        <v/>
      </c>
      <c r="O9723" s="7">
        <f>G9723-L9723</f>
        <v/>
      </c>
      <c r="P9723" s="7">
        <f>H9723-M9723</f>
        <v/>
      </c>
      <c r="Q9723" s="7">
        <f>IF($I9723=1,(N9723-MAR1!$B$11)/MAR1!$D$11,(N9723-MAR1!$C$11)/MAR1!$E$11)</f>
        <v/>
      </c>
      <c r="R9723" s="7">
        <f>IF($I9723=1,(O9723-MAR1!$B$12)/MAR1!$D$12,(O9723-MAR1!$C$12)/MAR1!$E$12)</f>
        <v/>
      </c>
      <c r="S9723" s="7">
        <f>IF($I9723=1,(P9723-MAR1!$B$13)/MAR1!$D$13,(P9723-MAR1!$C$13)/MAR1!$E$13)</f>
        <v/>
      </c>
    </row>
    <row r="9724">
      <c r="A9724" s="5" t="n">
        <v>9723</v>
      </c>
      <c r="B9724" s="5" t="n">
        <v>27</v>
      </c>
      <c r="C9724" s="5" t="n">
        <v>233</v>
      </c>
      <c r="D9724" s="5" t="n">
        <v>8</v>
      </c>
      <c r="E9724" s="5" t="n">
        <v>4</v>
      </c>
      <c r="F9724" s="5" t="n">
        <v>30.9</v>
      </c>
      <c r="G9724" s="5" t="n">
        <v>22.4</v>
      </c>
      <c r="H9724" s="5" t="n">
        <v>11.71</v>
      </c>
      <c r="I9724" s="6">
        <f>IF(E9724&gt;=Markov!$B$3,1,0)</f>
        <v/>
      </c>
      <c r="J9724" s="6">
        <f>I9723</f>
        <v/>
      </c>
      <c r="K9724" s="7">
        <f>MAR1!$B$5+MAR1!$C$5*COS(2*PI()*$C9724/365)+MAR1!$D$5*SIN(2*PI()*$C9724/365)</f>
        <v/>
      </c>
      <c r="L9724" s="7">
        <f>MAR1!$B$6+MAR1!$C$6*COS(2*PI()*$C9724/365)+MAR1!$D$6*SIN(2*PI()*$C9724/365)</f>
        <v/>
      </c>
      <c r="M9724" s="7">
        <f>MAR1!$B$7+MAR1!$C$7*COS(2*PI()*$C9724/365)+MAR1!$D$7*SIN(2*PI()*$C9724/365)</f>
        <v/>
      </c>
      <c r="N9724" s="7">
        <f>F9724-K9724</f>
        <v/>
      </c>
      <c r="O9724" s="7">
        <f>G9724-L9724</f>
        <v/>
      </c>
      <c r="P9724" s="7">
        <f>H9724-M9724</f>
        <v/>
      </c>
      <c r="Q9724" s="7">
        <f>IF($I9724=1,(N9724-MAR1!$B$11)/MAR1!$D$11,(N9724-MAR1!$C$11)/MAR1!$E$11)</f>
        <v/>
      </c>
      <c r="R9724" s="7">
        <f>IF($I9724=1,(O9724-MAR1!$B$12)/MAR1!$D$12,(O9724-MAR1!$C$12)/MAR1!$E$12)</f>
        <v/>
      </c>
      <c r="S9724" s="7">
        <f>IF($I9724=1,(P9724-MAR1!$B$13)/MAR1!$D$13,(P9724-MAR1!$C$13)/MAR1!$E$13)</f>
        <v/>
      </c>
    </row>
    <row r="9725">
      <c r="A9725" s="5" t="n">
        <v>9724</v>
      </c>
      <c r="B9725" s="5" t="n">
        <v>27</v>
      </c>
      <c r="C9725" s="5" t="n">
        <v>234</v>
      </c>
      <c r="D9725" s="5" t="n">
        <v>8</v>
      </c>
      <c r="E9725" s="5" t="n">
        <v>2.7</v>
      </c>
      <c r="F9725" s="5" t="n">
        <v>30.3</v>
      </c>
      <c r="G9725" s="5" t="n">
        <v>22.3</v>
      </c>
      <c r="H9725" s="5" t="n">
        <v>11.23</v>
      </c>
      <c r="I9725" s="6">
        <f>IF(E9725&gt;=Markov!$B$3,1,0)</f>
        <v/>
      </c>
      <c r="J9725" s="6">
        <f>I9724</f>
        <v/>
      </c>
      <c r="K9725" s="7">
        <f>MAR1!$B$5+MAR1!$C$5*COS(2*PI()*$C9725/365)+MAR1!$D$5*SIN(2*PI()*$C9725/365)</f>
        <v/>
      </c>
      <c r="L9725" s="7">
        <f>MAR1!$B$6+MAR1!$C$6*COS(2*PI()*$C9725/365)+MAR1!$D$6*SIN(2*PI()*$C9725/365)</f>
        <v/>
      </c>
      <c r="M9725" s="7">
        <f>MAR1!$B$7+MAR1!$C$7*COS(2*PI()*$C9725/365)+MAR1!$D$7*SIN(2*PI()*$C9725/365)</f>
        <v/>
      </c>
      <c r="N9725" s="7">
        <f>F9725-K9725</f>
        <v/>
      </c>
      <c r="O9725" s="7">
        <f>G9725-L9725</f>
        <v/>
      </c>
      <c r="P9725" s="7">
        <f>H9725-M9725</f>
        <v/>
      </c>
      <c r="Q9725" s="7">
        <f>IF($I9725=1,(N9725-MAR1!$B$11)/MAR1!$D$11,(N9725-MAR1!$C$11)/MAR1!$E$11)</f>
        <v/>
      </c>
      <c r="R9725" s="7">
        <f>IF($I9725=1,(O9725-MAR1!$B$12)/MAR1!$D$12,(O9725-MAR1!$C$12)/MAR1!$E$12)</f>
        <v/>
      </c>
      <c r="S9725" s="7">
        <f>IF($I9725=1,(P9725-MAR1!$B$13)/MAR1!$D$13,(P9725-MAR1!$C$13)/MAR1!$E$13)</f>
        <v/>
      </c>
    </row>
    <row r="9726">
      <c r="A9726" s="5" t="n">
        <v>9725</v>
      </c>
      <c r="B9726" s="5" t="n">
        <v>27</v>
      </c>
      <c r="C9726" s="5" t="n">
        <v>235</v>
      </c>
      <c r="D9726" s="5" t="n">
        <v>8</v>
      </c>
      <c r="E9726" s="5" t="n">
        <v>9.800000000000001</v>
      </c>
      <c r="F9726" s="5" t="n">
        <v>27.6</v>
      </c>
      <c r="G9726" s="5" t="n">
        <v>21.2</v>
      </c>
      <c r="H9726" s="5" t="n">
        <v>11.42</v>
      </c>
      <c r="I9726" s="6">
        <f>IF(E9726&gt;=Markov!$B$3,1,0)</f>
        <v/>
      </c>
      <c r="J9726" s="6">
        <f>I9725</f>
        <v/>
      </c>
      <c r="K9726" s="7">
        <f>MAR1!$B$5+MAR1!$C$5*COS(2*PI()*$C9726/365)+MAR1!$D$5*SIN(2*PI()*$C9726/365)</f>
        <v/>
      </c>
      <c r="L9726" s="7">
        <f>MAR1!$B$6+MAR1!$C$6*COS(2*PI()*$C9726/365)+MAR1!$D$6*SIN(2*PI()*$C9726/365)</f>
        <v/>
      </c>
      <c r="M9726" s="7">
        <f>MAR1!$B$7+MAR1!$C$7*COS(2*PI()*$C9726/365)+MAR1!$D$7*SIN(2*PI()*$C9726/365)</f>
        <v/>
      </c>
      <c r="N9726" s="7">
        <f>F9726-K9726</f>
        <v/>
      </c>
      <c r="O9726" s="7">
        <f>G9726-L9726</f>
        <v/>
      </c>
      <c r="P9726" s="7">
        <f>H9726-M9726</f>
        <v/>
      </c>
      <c r="Q9726" s="7">
        <f>IF($I9726=1,(N9726-MAR1!$B$11)/MAR1!$D$11,(N9726-MAR1!$C$11)/MAR1!$E$11)</f>
        <v/>
      </c>
      <c r="R9726" s="7">
        <f>IF($I9726=1,(O9726-MAR1!$B$12)/MAR1!$D$12,(O9726-MAR1!$C$12)/MAR1!$E$12)</f>
        <v/>
      </c>
      <c r="S9726" s="7">
        <f>IF($I9726=1,(P9726-MAR1!$B$13)/MAR1!$D$13,(P9726-MAR1!$C$13)/MAR1!$E$13)</f>
        <v/>
      </c>
    </row>
    <row r="9727">
      <c r="A9727" s="5" t="n">
        <v>9726</v>
      </c>
      <c r="B9727" s="5" t="n">
        <v>27</v>
      </c>
      <c r="C9727" s="5" t="n">
        <v>236</v>
      </c>
      <c r="D9727" s="5" t="n">
        <v>8</v>
      </c>
      <c r="E9727" s="5" t="n">
        <v>0.1</v>
      </c>
      <c r="F9727" s="5" t="n">
        <v>27.1</v>
      </c>
      <c r="G9727" s="5" t="n">
        <v>20.3</v>
      </c>
      <c r="H9727" s="5" t="n">
        <v>10.95</v>
      </c>
      <c r="I9727" s="6">
        <f>IF(E9727&gt;=Markov!$B$3,1,0)</f>
        <v/>
      </c>
      <c r="J9727" s="6">
        <f>I9726</f>
        <v/>
      </c>
      <c r="K9727" s="7">
        <f>MAR1!$B$5+MAR1!$C$5*COS(2*PI()*$C9727/365)+MAR1!$D$5*SIN(2*PI()*$C9727/365)</f>
        <v/>
      </c>
      <c r="L9727" s="7">
        <f>MAR1!$B$6+MAR1!$C$6*COS(2*PI()*$C9727/365)+MAR1!$D$6*SIN(2*PI()*$C9727/365)</f>
        <v/>
      </c>
      <c r="M9727" s="7">
        <f>MAR1!$B$7+MAR1!$C$7*COS(2*PI()*$C9727/365)+MAR1!$D$7*SIN(2*PI()*$C9727/365)</f>
        <v/>
      </c>
      <c r="N9727" s="7">
        <f>F9727-K9727</f>
        <v/>
      </c>
      <c r="O9727" s="7">
        <f>G9727-L9727</f>
        <v/>
      </c>
      <c r="P9727" s="7">
        <f>H9727-M9727</f>
        <v/>
      </c>
      <c r="Q9727" s="7">
        <f>IF($I9727=1,(N9727-MAR1!$B$11)/MAR1!$D$11,(N9727-MAR1!$C$11)/MAR1!$E$11)</f>
        <v/>
      </c>
      <c r="R9727" s="7">
        <f>IF($I9727=1,(O9727-MAR1!$B$12)/MAR1!$D$12,(O9727-MAR1!$C$12)/MAR1!$E$12)</f>
        <v/>
      </c>
      <c r="S9727" s="7">
        <f>IF($I9727=1,(P9727-MAR1!$B$13)/MAR1!$D$13,(P9727-MAR1!$C$13)/MAR1!$E$13)</f>
        <v/>
      </c>
    </row>
    <row r="9728">
      <c r="A9728" s="5" t="n">
        <v>9727</v>
      </c>
      <c r="B9728" s="5" t="n">
        <v>27</v>
      </c>
      <c r="C9728" s="5" t="n">
        <v>237</v>
      </c>
      <c r="D9728" s="5" t="n">
        <v>8</v>
      </c>
      <c r="E9728" s="5" t="n">
        <v>17.4</v>
      </c>
      <c r="F9728" s="5" t="n">
        <v>28.2</v>
      </c>
      <c r="G9728" s="5" t="n">
        <v>23.2</v>
      </c>
      <c r="H9728" s="5" t="n">
        <v>11.8</v>
      </c>
      <c r="I9728" s="6">
        <f>IF(E9728&gt;=Markov!$B$3,1,0)</f>
        <v/>
      </c>
      <c r="J9728" s="6">
        <f>I9727</f>
        <v/>
      </c>
      <c r="K9728" s="7">
        <f>MAR1!$B$5+MAR1!$C$5*COS(2*PI()*$C9728/365)+MAR1!$D$5*SIN(2*PI()*$C9728/365)</f>
        <v/>
      </c>
      <c r="L9728" s="7">
        <f>MAR1!$B$6+MAR1!$C$6*COS(2*PI()*$C9728/365)+MAR1!$D$6*SIN(2*PI()*$C9728/365)</f>
        <v/>
      </c>
      <c r="M9728" s="7">
        <f>MAR1!$B$7+MAR1!$C$7*COS(2*PI()*$C9728/365)+MAR1!$D$7*SIN(2*PI()*$C9728/365)</f>
        <v/>
      </c>
      <c r="N9728" s="7">
        <f>F9728-K9728</f>
        <v/>
      </c>
      <c r="O9728" s="7">
        <f>G9728-L9728</f>
        <v/>
      </c>
      <c r="P9728" s="7">
        <f>H9728-M9728</f>
        <v/>
      </c>
      <c r="Q9728" s="7">
        <f>IF($I9728=1,(N9728-MAR1!$B$11)/MAR1!$D$11,(N9728-MAR1!$C$11)/MAR1!$E$11)</f>
        <v/>
      </c>
      <c r="R9728" s="7">
        <f>IF($I9728=1,(O9728-MAR1!$B$12)/MAR1!$D$12,(O9728-MAR1!$C$12)/MAR1!$E$12)</f>
        <v/>
      </c>
      <c r="S9728" s="7">
        <f>IF($I9728=1,(P9728-MAR1!$B$13)/MAR1!$D$13,(P9728-MAR1!$C$13)/MAR1!$E$13)</f>
        <v/>
      </c>
    </row>
    <row r="9729">
      <c r="A9729" s="5" t="n">
        <v>9728</v>
      </c>
      <c r="B9729" s="5" t="n">
        <v>27</v>
      </c>
      <c r="C9729" s="5" t="n">
        <v>238</v>
      </c>
      <c r="D9729" s="5" t="n">
        <v>8</v>
      </c>
      <c r="E9729" s="5" t="n">
        <v>0.9</v>
      </c>
      <c r="F9729" s="5" t="n">
        <v>30.4</v>
      </c>
      <c r="G9729" s="5" t="n">
        <v>24.7</v>
      </c>
      <c r="H9729" s="5" t="n">
        <v>15.83</v>
      </c>
      <c r="I9729" s="6">
        <f>IF(E9729&gt;=Markov!$B$3,1,0)</f>
        <v/>
      </c>
      <c r="J9729" s="6">
        <f>I9728</f>
        <v/>
      </c>
      <c r="K9729" s="7">
        <f>MAR1!$B$5+MAR1!$C$5*COS(2*PI()*$C9729/365)+MAR1!$D$5*SIN(2*PI()*$C9729/365)</f>
        <v/>
      </c>
      <c r="L9729" s="7">
        <f>MAR1!$B$6+MAR1!$C$6*COS(2*PI()*$C9729/365)+MAR1!$D$6*SIN(2*PI()*$C9729/365)</f>
        <v/>
      </c>
      <c r="M9729" s="7">
        <f>MAR1!$B$7+MAR1!$C$7*COS(2*PI()*$C9729/365)+MAR1!$D$7*SIN(2*PI()*$C9729/365)</f>
        <v/>
      </c>
      <c r="N9729" s="7">
        <f>F9729-K9729</f>
        <v/>
      </c>
      <c r="O9729" s="7">
        <f>G9729-L9729</f>
        <v/>
      </c>
      <c r="P9729" s="7">
        <f>H9729-M9729</f>
        <v/>
      </c>
      <c r="Q9729" s="7">
        <f>IF($I9729=1,(N9729-MAR1!$B$11)/MAR1!$D$11,(N9729-MAR1!$C$11)/MAR1!$E$11)</f>
        <v/>
      </c>
      <c r="R9729" s="7">
        <f>IF($I9729=1,(O9729-MAR1!$B$12)/MAR1!$D$12,(O9729-MAR1!$C$12)/MAR1!$E$12)</f>
        <v/>
      </c>
      <c r="S9729" s="7">
        <f>IF($I9729=1,(P9729-MAR1!$B$13)/MAR1!$D$13,(P9729-MAR1!$C$13)/MAR1!$E$13)</f>
        <v/>
      </c>
    </row>
    <row r="9730">
      <c r="A9730" s="5" t="n">
        <v>9729</v>
      </c>
      <c r="B9730" s="5" t="n">
        <v>27</v>
      </c>
      <c r="C9730" s="5" t="n">
        <v>239</v>
      </c>
      <c r="D9730" s="5" t="n">
        <v>8</v>
      </c>
      <c r="E9730" s="5" t="n">
        <v>34.9</v>
      </c>
      <c r="F9730" s="5" t="n">
        <v>30.1</v>
      </c>
      <c r="G9730" s="5" t="n">
        <v>26.2</v>
      </c>
      <c r="H9730" s="5" t="n">
        <v>12.12</v>
      </c>
      <c r="I9730" s="6">
        <f>IF(E9730&gt;=Markov!$B$3,1,0)</f>
        <v/>
      </c>
      <c r="J9730" s="6">
        <f>I9729</f>
        <v/>
      </c>
      <c r="K9730" s="7">
        <f>MAR1!$B$5+MAR1!$C$5*COS(2*PI()*$C9730/365)+MAR1!$D$5*SIN(2*PI()*$C9730/365)</f>
        <v/>
      </c>
      <c r="L9730" s="7">
        <f>MAR1!$B$6+MAR1!$C$6*COS(2*PI()*$C9730/365)+MAR1!$D$6*SIN(2*PI()*$C9730/365)</f>
        <v/>
      </c>
      <c r="M9730" s="7">
        <f>MAR1!$B$7+MAR1!$C$7*COS(2*PI()*$C9730/365)+MAR1!$D$7*SIN(2*PI()*$C9730/365)</f>
        <v/>
      </c>
      <c r="N9730" s="7">
        <f>F9730-K9730</f>
        <v/>
      </c>
      <c r="O9730" s="7">
        <f>G9730-L9730</f>
        <v/>
      </c>
      <c r="P9730" s="7">
        <f>H9730-M9730</f>
        <v/>
      </c>
      <c r="Q9730" s="7">
        <f>IF($I9730=1,(N9730-MAR1!$B$11)/MAR1!$D$11,(N9730-MAR1!$C$11)/MAR1!$E$11)</f>
        <v/>
      </c>
      <c r="R9730" s="7">
        <f>IF($I9730=1,(O9730-MAR1!$B$12)/MAR1!$D$12,(O9730-MAR1!$C$12)/MAR1!$E$12)</f>
        <v/>
      </c>
      <c r="S9730" s="7">
        <f>IF($I9730=1,(P9730-MAR1!$B$13)/MAR1!$D$13,(P9730-MAR1!$C$13)/MAR1!$E$13)</f>
        <v/>
      </c>
    </row>
    <row r="9731">
      <c r="A9731" s="5" t="n">
        <v>9730</v>
      </c>
      <c r="B9731" s="5" t="n">
        <v>27</v>
      </c>
      <c r="C9731" s="5" t="n">
        <v>240</v>
      </c>
      <c r="D9731" s="5" t="n">
        <v>8</v>
      </c>
      <c r="E9731" s="5" t="n">
        <v>0</v>
      </c>
      <c r="F9731" s="5" t="n">
        <v>33.7</v>
      </c>
      <c r="G9731" s="5" t="n">
        <v>26.3</v>
      </c>
      <c r="H9731" s="5" t="n">
        <v>21.13</v>
      </c>
      <c r="I9731" s="6">
        <f>IF(E9731&gt;=Markov!$B$3,1,0)</f>
        <v/>
      </c>
      <c r="J9731" s="6">
        <f>I9730</f>
        <v/>
      </c>
      <c r="K9731" s="7">
        <f>MAR1!$B$5+MAR1!$C$5*COS(2*PI()*$C9731/365)+MAR1!$D$5*SIN(2*PI()*$C9731/365)</f>
        <v/>
      </c>
      <c r="L9731" s="7">
        <f>MAR1!$B$6+MAR1!$C$6*COS(2*PI()*$C9731/365)+MAR1!$D$6*SIN(2*PI()*$C9731/365)</f>
        <v/>
      </c>
      <c r="M9731" s="7">
        <f>MAR1!$B$7+MAR1!$C$7*COS(2*PI()*$C9731/365)+MAR1!$D$7*SIN(2*PI()*$C9731/365)</f>
        <v/>
      </c>
      <c r="N9731" s="7">
        <f>F9731-K9731</f>
        <v/>
      </c>
      <c r="O9731" s="7">
        <f>G9731-L9731</f>
        <v/>
      </c>
      <c r="P9731" s="7">
        <f>H9731-M9731</f>
        <v/>
      </c>
      <c r="Q9731" s="7">
        <f>IF($I9731=1,(N9731-MAR1!$B$11)/MAR1!$D$11,(N9731-MAR1!$C$11)/MAR1!$E$11)</f>
        <v/>
      </c>
      <c r="R9731" s="7">
        <f>IF($I9731=1,(O9731-MAR1!$B$12)/MAR1!$D$12,(O9731-MAR1!$C$12)/MAR1!$E$12)</f>
        <v/>
      </c>
      <c r="S9731" s="7">
        <f>IF($I9731=1,(P9731-MAR1!$B$13)/MAR1!$D$13,(P9731-MAR1!$C$13)/MAR1!$E$13)</f>
        <v/>
      </c>
    </row>
    <row r="9732">
      <c r="A9732" s="5" t="n">
        <v>9731</v>
      </c>
      <c r="B9732" s="5" t="n">
        <v>27</v>
      </c>
      <c r="C9732" s="5" t="n">
        <v>241</v>
      </c>
      <c r="D9732" s="5" t="n">
        <v>8</v>
      </c>
      <c r="E9732" s="5" t="n">
        <v>0</v>
      </c>
      <c r="F9732" s="5" t="n">
        <v>32.7</v>
      </c>
      <c r="G9732" s="5" t="n">
        <v>24.9</v>
      </c>
      <c r="H9732" s="5" t="n">
        <v>12.71</v>
      </c>
      <c r="I9732" s="6">
        <f>IF(E9732&gt;=Markov!$B$3,1,0)</f>
        <v/>
      </c>
      <c r="J9732" s="6">
        <f>I9731</f>
        <v/>
      </c>
      <c r="K9732" s="7">
        <f>MAR1!$B$5+MAR1!$C$5*COS(2*PI()*$C9732/365)+MAR1!$D$5*SIN(2*PI()*$C9732/365)</f>
        <v/>
      </c>
      <c r="L9732" s="7">
        <f>MAR1!$B$6+MAR1!$C$6*COS(2*PI()*$C9732/365)+MAR1!$D$6*SIN(2*PI()*$C9732/365)</f>
        <v/>
      </c>
      <c r="M9732" s="7">
        <f>MAR1!$B$7+MAR1!$C$7*COS(2*PI()*$C9732/365)+MAR1!$D$7*SIN(2*PI()*$C9732/365)</f>
        <v/>
      </c>
      <c r="N9732" s="7">
        <f>F9732-K9732</f>
        <v/>
      </c>
      <c r="O9732" s="7">
        <f>G9732-L9732</f>
        <v/>
      </c>
      <c r="P9732" s="7">
        <f>H9732-M9732</f>
        <v/>
      </c>
      <c r="Q9732" s="7">
        <f>IF($I9732=1,(N9732-MAR1!$B$11)/MAR1!$D$11,(N9732-MAR1!$C$11)/MAR1!$E$11)</f>
        <v/>
      </c>
      <c r="R9732" s="7">
        <f>IF($I9732=1,(O9732-MAR1!$B$12)/MAR1!$D$12,(O9732-MAR1!$C$12)/MAR1!$E$12)</f>
        <v/>
      </c>
      <c r="S9732" s="7">
        <f>IF($I9732=1,(P9732-MAR1!$B$13)/MAR1!$D$13,(P9732-MAR1!$C$13)/MAR1!$E$13)</f>
        <v/>
      </c>
    </row>
    <row r="9733">
      <c r="A9733" s="5" t="n">
        <v>9732</v>
      </c>
      <c r="B9733" s="5" t="n">
        <v>27</v>
      </c>
      <c r="C9733" s="5" t="n">
        <v>242</v>
      </c>
      <c r="D9733" s="5" t="n">
        <v>8</v>
      </c>
      <c r="E9733" s="5" t="n">
        <v>0</v>
      </c>
      <c r="F9733" s="5" t="n">
        <v>30</v>
      </c>
      <c r="G9733" s="5" t="n">
        <v>22.7</v>
      </c>
      <c r="H9733" s="5" t="n">
        <v>13.23</v>
      </c>
      <c r="I9733" s="6">
        <f>IF(E9733&gt;=Markov!$B$3,1,0)</f>
        <v/>
      </c>
      <c r="J9733" s="6">
        <f>I9732</f>
        <v/>
      </c>
      <c r="K9733" s="7">
        <f>MAR1!$B$5+MAR1!$C$5*COS(2*PI()*$C9733/365)+MAR1!$D$5*SIN(2*PI()*$C9733/365)</f>
        <v/>
      </c>
      <c r="L9733" s="7">
        <f>MAR1!$B$6+MAR1!$C$6*COS(2*PI()*$C9733/365)+MAR1!$D$6*SIN(2*PI()*$C9733/365)</f>
        <v/>
      </c>
      <c r="M9733" s="7">
        <f>MAR1!$B$7+MAR1!$C$7*COS(2*PI()*$C9733/365)+MAR1!$D$7*SIN(2*PI()*$C9733/365)</f>
        <v/>
      </c>
      <c r="N9733" s="7">
        <f>F9733-K9733</f>
        <v/>
      </c>
      <c r="O9733" s="7">
        <f>G9733-L9733</f>
        <v/>
      </c>
      <c r="P9733" s="7">
        <f>H9733-M9733</f>
        <v/>
      </c>
      <c r="Q9733" s="7">
        <f>IF($I9733=1,(N9733-MAR1!$B$11)/MAR1!$D$11,(N9733-MAR1!$C$11)/MAR1!$E$11)</f>
        <v/>
      </c>
      <c r="R9733" s="7">
        <f>IF($I9733=1,(O9733-MAR1!$B$12)/MAR1!$D$12,(O9733-MAR1!$C$12)/MAR1!$E$12)</f>
        <v/>
      </c>
      <c r="S9733" s="7">
        <f>IF($I9733=1,(P9733-MAR1!$B$13)/MAR1!$D$13,(P9733-MAR1!$C$13)/MAR1!$E$13)</f>
        <v/>
      </c>
    </row>
    <row r="9734">
      <c r="A9734" s="5" t="n">
        <v>9733</v>
      </c>
      <c r="B9734" s="5" t="n">
        <v>27</v>
      </c>
      <c r="C9734" s="5" t="n">
        <v>243</v>
      </c>
      <c r="D9734" s="5" t="n">
        <v>8</v>
      </c>
      <c r="E9734" s="5" t="n">
        <v>0</v>
      </c>
      <c r="F9734" s="5" t="n">
        <v>30.3</v>
      </c>
      <c r="G9734" s="5" t="n">
        <v>21.9</v>
      </c>
      <c r="H9734" s="5" t="n">
        <v>16.17</v>
      </c>
      <c r="I9734" s="6">
        <f>IF(E9734&gt;=Markov!$B$3,1,0)</f>
        <v/>
      </c>
      <c r="J9734" s="6">
        <f>I9733</f>
        <v/>
      </c>
      <c r="K9734" s="7">
        <f>MAR1!$B$5+MAR1!$C$5*COS(2*PI()*$C9734/365)+MAR1!$D$5*SIN(2*PI()*$C9734/365)</f>
        <v/>
      </c>
      <c r="L9734" s="7">
        <f>MAR1!$B$6+MAR1!$C$6*COS(2*PI()*$C9734/365)+MAR1!$D$6*SIN(2*PI()*$C9734/365)</f>
        <v/>
      </c>
      <c r="M9734" s="7">
        <f>MAR1!$B$7+MAR1!$C$7*COS(2*PI()*$C9734/365)+MAR1!$D$7*SIN(2*PI()*$C9734/365)</f>
        <v/>
      </c>
      <c r="N9734" s="7">
        <f>F9734-K9734</f>
        <v/>
      </c>
      <c r="O9734" s="7">
        <f>G9734-L9734</f>
        <v/>
      </c>
      <c r="P9734" s="7">
        <f>H9734-M9734</f>
        <v/>
      </c>
      <c r="Q9734" s="7">
        <f>IF($I9734=1,(N9734-MAR1!$B$11)/MAR1!$D$11,(N9734-MAR1!$C$11)/MAR1!$E$11)</f>
        <v/>
      </c>
      <c r="R9734" s="7">
        <f>IF($I9734=1,(O9734-MAR1!$B$12)/MAR1!$D$12,(O9734-MAR1!$C$12)/MAR1!$E$12)</f>
        <v/>
      </c>
      <c r="S9734" s="7">
        <f>IF($I9734=1,(P9734-MAR1!$B$13)/MAR1!$D$13,(P9734-MAR1!$C$13)/MAR1!$E$13)</f>
        <v/>
      </c>
    </row>
    <row r="9735">
      <c r="A9735" s="5" t="n">
        <v>9734</v>
      </c>
      <c r="B9735" s="5" t="n">
        <v>27</v>
      </c>
      <c r="C9735" s="5" t="n">
        <v>244</v>
      </c>
      <c r="D9735" s="5" t="n">
        <v>9</v>
      </c>
      <c r="E9735" s="5" t="n">
        <v>0</v>
      </c>
      <c r="F9735" s="5" t="n">
        <v>29.1</v>
      </c>
      <c r="G9735" s="5" t="n">
        <v>20.6</v>
      </c>
      <c r="H9735" s="5" t="n">
        <v>17.87</v>
      </c>
      <c r="I9735" s="6">
        <f>IF(E9735&gt;=Markov!$B$3,1,0)</f>
        <v/>
      </c>
      <c r="J9735" s="6">
        <f>I9734</f>
        <v/>
      </c>
      <c r="K9735" s="7">
        <f>MAR1!$B$5+MAR1!$C$5*COS(2*PI()*$C9735/365)+MAR1!$D$5*SIN(2*PI()*$C9735/365)</f>
        <v/>
      </c>
      <c r="L9735" s="7">
        <f>MAR1!$B$6+MAR1!$C$6*COS(2*PI()*$C9735/365)+MAR1!$D$6*SIN(2*PI()*$C9735/365)</f>
        <v/>
      </c>
      <c r="M9735" s="7">
        <f>MAR1!$B$7+MAR1!$C$7*COS(2*PI()*$C9735/365)+MAR1!$D$7*SIN(2*PI()*$C9735/365)</f>
        <v/>
      </c>
      <c r="N9735" s="7">
        <f>F9735-K9735</f>
        <v/>
      </c>
      <c r="O9735" s="7">
        <f>G9735-L9735</f>
        <v/>
      </c>
      <c r="P9735" s="7">
        <f>H9735-M9735</f>
        <v/>
      </c>
      <c r="Q9735" s="7">
        <f>IF($I9735=1,(N9735-MAR1!$B$11)/MAR1!$D$11,(N9735-MAR1!$C$11)/MAR1!$E$11)</f>
        <v/>
      </c>
      <c r="R9735" s="7">
        <f>IF($I9735=1,(O9735-MAR1!$B$12)/MAR1!$D$12,(O9735-MAR1!$C$12)/MAR1!$E$12)</f>
        <v/>
      </c>
      <c r="S9735" s="7">
        <f>IF($I9735=1,(P9735-MAR1!$B$13)/MAR1!$D$13,(P9735-MAR1!$C$13)/MAR1!$E$13)</f>
        <v/>
      </c>
    </row>
    <row r="9736">
      <c r="A9736" s="5" t="n">
        <v>9735</v>
      </c>
      <c r="B9736" s="5" t="n">
        <v>27</v>
      </c>
      <c r="C9736" s="5" t="n">
        <v>245</v>
      </c>
      <c r="D9736" s="5" t="n">
        <v>9</v>
      </c>
      <c r="E9736" s="5" t="n">
        <v>18.9</v>
      </c>
      <c r="F9736" s="5" t="n">
        <v>28.4</v>
      </c>
      <c r="G9736" s="5" t="n">
        <v>21.5</v>
      </c>
      <c r="H9736" s="5" t="n">
        <v>15.61</v>
      </c>
      <c r="I9736" s="6">
        <f>IF(E9736&gt;=Markov!$B$3,1,0)</f>
        <v/>
      </c>
      <c r="J9736" s="6">
        <f>I9735</f>
        <v/>
      </c>
      <c r="K9736" s="7">
        <f>MAR1!$B$5+MAR1!$C$5*COS(2*PI()*$C9736/365)+MAR1!$D$5*SIN(2*PI()*$C9736/365)</f>
        <v/>
      </c>
      <c r="L9736" s="7">
        <f>MAR1!$B$6+MAR1!$C$6*COS(2*PI()*$C9736/365)+MAR1!$D$6*SIN(2*PI()*$C9736/365)</f>
        <v/>
      </c>
      <c r="M9736" s="7">
        <f>MAR1!$B$7+MAR1!$C$7*COS(2*PI()*$C9736/365)+MAR1!$D$7*SIN(2*PI()*$C9736/365)</f>
        <v/>
      </c>
      <c r="N9736" s="7">
        <f>F9736-K9736</f>
        <v/>
      </c>
      <c r="O9736" s="7">
        <f>G9736-L9736</f>
        <v/>
      </c>
      <c r="P9736" s="7">
        <f>H9736-M9736</f>
        <v/>
      </c>
      <c r="Q9736" s="7">
        <f>IF($I9736=1,(N9736-MAR1!$B$11)/MAR1!$D$11,(N9736-MAR1!$C$11)/MAR1!$E$11)</f>
        <v/>
      </c>
      <c r="R9736" s="7">
        <f>IF($I9736=1,(O9736-MAR1!$B$12)/MAR1!$D$12,(O9736-MAR1!$C$12)/MAR1!$E$12)</f>
        <v/>
      </c>
      <c r="S9736" s="7">
        <f>IF($I9736=1,(P9736-MAR1!$B$13)/MAR1!$D$13,(P9736-MAR1!$C$13)/MAR1!$E$13)</f>
        <v/>
      </c>
    </row>
    <row r="9737">
      <c r="A9737" s="5" t="n">
        <v>9736</v>
      </c>
      <c r="B9737" s="5" t="n">
        <v>27</v>
      </c>
      <c r="C9737" s="5" t="n">
        <v>246</v>
      </c>
      <c r="D9737" s="5" t="n">
        <v>9</v>
      </c>
      <c r="E9737" s="5" t="n">
        <v>10.6</v>
      </c>
      <c r="F9737" s="5" t="n">
        <v>29.2</v>
      </c>
      <c r="G9737" s="5" t="n">
        <v>21.1</v>
      </c>
      <c r="H9737" s="5" t="n">
        <v>15.88</v>
      </c>
      <c r="I9737" s="6">
        <f>IF(E9737&gt;=Markov!$B$3,1,0)</f>
        <v/>
      </c>
      <c r="J9737" s="6">
        <f>I9736</f>
        <v/>
      </c>
      <c r="K9737" s="7">
        <f>MAR1!$B$5+MAR1!$C$5*COS(2*PI()*$C9737/365)+MAR1!$D$5*SIN(2*PI()*$C9737/365)</f>
        <v/>
      </c>
      <c r="L9737" s="7">
        <f>MAR1!$B$6+MAR1!$C$6*COS(2*PI()*$C9737/365)+MAR1!$D$6*SIN(2*PI()*$C9737/365)</f>
        <v/>
      </c>
      <c r="M9737" s="7">
        <f>MAR1!$B$7+MAR1!$C$7*COS(2*PI()*$C9737/365)+MAR1!$D$7*SIN(2*PI()*$C9737/365)</f>
        <v/>
      </c>
      <c r="N9737" s="7">
        <f>F9737-K9737</f>
        <v/>
      </c>
      <c r="O9737" s="7">
        <f>G9737-L9737</f>
        <v/>
      </c>
      <c r="P9737" s="7">
        <f>H9737-M9737</f>
        <v/>
      </c>
      <c r="Q9737" s="7">
        <f>IF($I9737=1,(N9737-MAR1!$B$11)/MAR1!$D$11,(N9737-MAR1!$C$11)/MAR1!$E$11)</f>
        <v/>
      </c>
      <c r="R9737" s="7">
        <f>IF($I9737=1,(O9737-MAR1!$B$12)/MAR1!$D$12,(O9737-MAR1!$C$12)/MAR1!$E$12)</f>
        <v/>
      </c>
      <c r="S9737" s="7">
        <f>IF($I9737=1,(P9737-MAR1!$B$13)/MAR1!$D$13,(P9737-MAR1!$C$13)/MAR1!$E$13)</f>
        <v/>
      </c>
    </row>
    <row r="9738">
      <c r="A9738" s="5" t="n">
        <v>9737</v>
      </c>
      <c r="B9738" s="5" t="n">
        <v>27</v>
      </c>
      <c r="C9738" s="5" t="n">
        <v>247</v>
      </c>
      <c r="D9738" s="5" t="n">
        <v>9</v>
      </c>
      <c r="E9738" s="5" t="n">
        <v>0</v>
      </c>
      <c r="F9738" s="5" t="n">
        <v>32.1</v>
      </c>
      <c r="G9738" s="5" t="n">
        <v>22.5</v>
      </c>
      <c r="H9738" s="5" t="n">
        <v>20.62</v>
      </c>
      <c r="I9738" s="6">
        <f>IF(E9738&gt;=Markov!$B$3,1,0)</f>
        <v/>
      </c>
      <c r="J9738" s="6">
        <f>I9737</f>
        <v/>
      </c>
      <c r="K9738" s="7">
        <f>MAR1!$B$5+MAR1!$C$5*COS(2*PI()*$C9738/365)+MAR1!$D$5*SIN(2*PI()*$C9738/365)</f>
        <v/>
      </c>
      <c r="L9738" s="7">
        <f>MAR1!$B$6+MAR1!$C$6*COS(2*PI()*$C9738/365)+MAR1!$D$6*SIN(2*PI()*$C9738/365)</f>
        <v/>
      </c>
      <c r="M9738" s="7">
        <f>MAR1!$B$7+MAR1!$C$7*COS(2*PI()*$C9738/365)+MAR1!$D$7*SIN(2*PI()*$C9738/365)</f>
        <v/>
      </c>
      <c r="N9738" s="7">
        <f>F9738-K9738</f>
        <v/>
      </c>
      <c r="O9738" s="7">
        <f>G9738-L9738</f>
        <v/>
      </c>
      <c r="P9738" s="7">
        <f>H9738-M9738</f>
        <v/>
      </c>
      <c r="Q9738" s="7">
        <f>IF($I9738=1,(N9738-MAR1!$B$11)/MAR1!$D$11,(N9738-MAR1!$C$11)/MAR1!$E$11)</f>
        <v/>
      </c>
      <c r="R9738" s="7">
        <f>IF($I9738=1,(O9738-MAR1!$B$12)/MAR1!$D$12,(O9738-MAR1!$C$12)/MAR1!$E$12)</f>
        <v/>
      </c>
      <c r="S9738" s="7">
        <f>IF($I9738=1,(P9738-MAR1!$B$13)/MAR1!$D$13,(P9738-MAR1!$C$13)/MAR1!$E$13)</f>
        <v/>
      </c>
    </row>
    <row r="9739">
      <c r="A9739" s="5" t="n">
        <v>9738</v>
      </c>
      <c r="B9739" s="5" t="n">
        <v>27</v>
      </c>
      <c r="C9739" s="5" t="n">
        <v>248</v>
      </c>
      <c r="D9739" s="5" t="n">
        <v>9</v>
      </c>
      <c r="E9739" s="5" t="n">
        <v>0</v>
      </c>
      <c r="F9739" s="5" t="n">
        <v>32.1</v>
      </c>
      <c r="G9739" s="5" t="n">
        <v>22.5</v>
      </c>
      <c r="H9739" s="5" t="n">
        <v>17.91</v>
      </c>
      <c r="I9739" s="6">
        <f>IF(E9739&gt;=Markov!$B$3,1,0)</f>
        <v/>
      </c>
      <c r="J9739" s="6">
        <f>I9738</f>
        <v/>
      </c>
      <c r="K9739" s="7">
        <f>MAR1!$B$5+MAR1!$C$5*COS(2*PI()*$C9739/365)+MAR1!$D$5*SIN(2*PI()*$C9739/365)</f>
        <v/>
      </c>
      <c r="L9739" s="7">
        <f>MAR1!$B$6+MAR1!$C$6*COS(2*PI()*$C9739/365)+MAR1!$D$6*SIN(2*PI()*$C9739/365)</f>
        <v/>
      </c>
      <c r="M9739" s="7">
        <f>MAR1!$B$7+MAR1!$C$7*COS(2*PI()*$C9739/365)+MAR1!$D$7*SIN(2*PI()*$C9739/365)</f>
        <v/>
      </c>
      <c r="N9739" s="7">
        <f>F9739-K9739</f>
        <v/>
      </c>
      <c r="O9739" s="7">
        <f>G9739-L9739</f>
        <v/>
      </c>
      <c r="P9739" s="7">
        <f>H9739-M9739</f>
        <v/>
      </c>
      <c r="Q9739" s="7">
        <f>IF($I9739=1,(N9739-MAR1!$B$11)/MAR1!$D$11,(N9739-MAR1!$C$11)/MAR1!$E$11)</f>
        <v/>
      </c>
      <c r="R9739" s="7">
        <f>IF($I9739=1,(O9739-MAR1!$B$12)/MAR1!$D$12,(O9739-MAR1!$C$12)/MAR1!$E$12)</f>
        <v/>
      </c>
      <c r="S9739" s="7">
        <f>IF($I9739=1,(P9739-MAR1!$B$13)/MAR1!$D$13,(P9739-MAR1!$C$13)/MAR1!$E$13)</f>
        <v/>
      </c>
    </row>
    <row r="9740">
      <c r="A9740" s="5" t="n">
        <v>9739</v>
      </c>
      <c r="B9740" s="5" t="n">
        <v>27</v>
      </c>
      <c r="C9740" s="5" t="n">
        <v>249</v>
      </c>
      <c r="D9740" s="5" t="n">
        <v>9</v>
      </c>
      <c r="E9740" s="5" t="n">
        <v>25</v>
      </c>
      <c r="F9740" s="5" t="n">
        <v>27.7</v>
      </c>
      <c r="G9740" s="5" t="n">
        <v>22</v>
      </c>
      <c r="H9740" s="5" t="n">
        <v>10.43</v>
      </c>
      <c r="I9740" s="6">
        <f>IF(E9740&gt;=Markov!$B$3,1,0)</f>
        <v/>
      </c>
      <c r="J9740" s="6">
        <f>I9739</f>
        <v/>
      </c>
      <c r="K9740" s="7">
        <f>MAR1!$B$5+MAR1!$C$5*COS(2*PI()*$C9740/365)+MAR1!$D$5*SIN(2*PI()*$C9740/365)</f>
        <v/>
      </c>
      <c r="L9740" s="7">
        <f>MAR1!$B$6+MAR1!$C$6*COS(2*PI()*$C9740/365)+MAR1!$D$6*SIN(2*PI()*$C9740/365)</f>
        <v/>
      </c>
      <c r="M9740" s="7">
        <f>MAR1!$B$7+MAR1!$C$7*COS(2*PI()*$C9740/365)+MAR1!$D$7*SIN(2*PI()*$C9740/365)</f>
        <v/>
      </c>
      <c r="N9740" s="7">
        <f>F9740-K9740</f>
        <v/>
      </c>
      <c r="O9740" s="7">
        <f>G9740-L9740</f>
        <v/>
      </c>
      <c r="P9740" s="7">
        <f>H9740-M9740</f>
        <v/>
      </c>
      <c r="Q9740" s="7">
        <f>IF($I9740=1,(N9740-MAR1!$B$11)/MAR1!$D$11,(N9740-MAR1!$C$11)/MAR1!$E$11)</f>
        <v/>
      </c>
      <c r="R9740" s="7">
        <f>IF($I9740=1,(O9740-MAR1!$B$12)/MAR1!$D$12,(O9740-MAR1!$C$12)/MAR1!$E$12)</f>
        <v/>
      </c>
      <c r="S9740" s="7">
        <f>IF($I9740=1,(P9740-MAR1!$B$13)/MAR1!$D$13,(P9740-MAR1!$C$13)/MAR1!$E$13)</f>
        <v/>
      </c>
    </row>
    <row r="9741">
      <c r="A9741" s="5" t="n">
        <v>9740</v>
      </c>
      <c r="B9741" s="5" t="n">
        <v>27</v>
      </c>
      <c r="C9741" s="5" t="n">
        <v>250</v>
      </c>
      <c r="D9741" s="5" t="n">
        <v>9</v>
      </c>
      <c r="E9741" s="5" t="n">
        <v>0</v>
      </c>
      <c r="F9741" s="5" t="n">
        <v>29</v>
      </c>
      <c r="G9741" s="5" t="n">
        <v>23</v>
      </c>
      <c r="H9741" s="5" t="n">
        <v>11.89</v>
      </c>
      <c r="I9741" s="6">
        <f>IF(E9741&gt;=Markov!$B$3,1,0)</f>
        <v/>
      </c>
      <c r="J9741" s="6">
        <f>I9740</f>
        <v/>
      </c>
      <c r="K9741" s="7">
        <f>MAR1!$B$5+MAR1!$C$5*COS(2*PI()*$C9741/365)+MAR1!$D$5*SIN(2*PI()*$C9741/365)</f>
        <v/>
      </c>
      <c r="L9741" s="7">
        <f>MAR1!$B$6+MAR1!$C$6*COS(2*PI()*$C9741/365)+MAR1!$D$6*SIN(2*PI()*$C9741/365)</f>
        <v/>
      </c>
      <c r="M9741" s="7">
        <f>MAR1!$B$7+MAR1!$C$7*COS(2*PI()*$C9741/365)+MAR1!$D$7*SIN(2*PI()*$C9741/365)</f>
        <v/>
      </c>
      <c r="N9741" s="7">
        <f>F9741-K9741</f>
        <v/>
      </c>
      <c r="O9741" s="7">
        <f>G9741-L9741</f>
        <v/>
      </c>
      <c r="P9741" s="7">
        <f>H9741-M9741</f>
        <v/>
      </c>
      <c r="Q9741" s="7">
        <f>IF($I9741=1,(N9741-MAR1!$B$11)/MAR1!$D$11,(N9741-MAR1!$C$11)/MAR1!$E$11)</f>
        <v/>
      </c>
      <c r="R9741" s="7">
        <f>IF($I9741=1,(O9741-MAR1!$B$12)/MAR1!$D$12,(O9741-MAR1!$C$12)/MAR1!$E$12)</f>
        <v/>
      </c>
      <c r="S9741" s="7">
        <f>IF($I9741=1,(P9741-MAR1!$B$13)/MAR1!$D$13,(P9741-MAR1!$C$13)/MAR1!$E$13)</f>
        <v/>
      </c>
    </row>
    <row r="9742">
      <c r="A9742" s="5" t="n">
        <v>9741</v>
      </c>
      <c r="B9742" s="5" t="n">
        <v>27</v>
      </c>
      <c r="C9742" s="5" t="n">
        <v>251</v>
      </c>
      <c r="D9742" s="5" t="n">
        <v>9</v>
      </c>
      <c r="E9742" s="5" t="n">
        <v>0</v>
      </c>
      <c r="F9742" s="5" t="n">
        <v>31.1</v>
      </c>
      <c r="G9742" s="5" t="n">
        <v>21.7</v>
      </c>
      <c r="H9742" s="5" t="n">
        <v>12.79</v>
      </c>
      <c r="I9742" s="6">
        <f>IF(E9742&gt;=Markov!$B$3,1,0)</f>
        <v/>
      </c>
      <c r="J9742" s="6">
        <f>I9741</f>
        <v/>
      </c>
      <c r="K9742" s="7">
        <f>MAR1!$B$5+MAR1!$C$5*COS(2*PI()*$C9742/365)+MAR1!$D$5*SIN(2*PI()*$C9742/365)</f>
        <v/>
      </c>
      <c r="L9742" s="7">
        <f>MAR1!$B$6+MAR1!$C$6*COS(2*PI()*$C9742/365)+MAR1!$D$6*SIN(2*PI()*$C9742/365)</f>
        <v/>
      </c>
      <c r="M9742" s="7">
        <f>MAR1!$B$7+MAR1!$C$7*COS(2*PI()*$C9742/365)+MAR1!$D$7*SIN(2*PI()*$C9742/365)</f>
        <v/>
      </c>
      <c r="N9742" s="7">
        <f>F9742-K9742</f>
        <v/>
      </c>
      <c r="O9742" s="7">
        <f>G9742-L9742</f>
        <v/>
      </c>
      <c r="P9742" s="7">
        <f>H9742-M9742</f>
        <v/>
      </c>
      <c r="Q9742" s="7">
        <f>IF($I9742=1,(N9742-MAR1!$B$11)/MAR1!$D$11,(N9742-MAR1!$C$11)/MAR1!$E$11)</f>
        <v/>
      </c>
      <c r="R9742" s="7">
        <f>IF($I9742=1,(O9742-MAR1!$B$12)/MAR1!$D$12,(O9742-MAR1!$C$12)/MAR1!$E$12)</f>
        <v/>
      </c>
      <c r="S9742" s="7">
        <f>IF($I9742=1,(P9742-MAR1!$B$13)/MAR1!$D$13,(P9742-MAR1!$C$13)/MAR1!$E$13)</f>
        <v/>
      </c>
    </row>
    <row r="9743">
      <c r="A9743" s="5" t="n">
        <v>9742</v>
      </c>
      <c r="B9743" s="5" t="n">
        <v>27</v>
      </c>
      <c r="C9743" s="5" t="n">
        <v>252</v>
      </c>
      <c r="D9743" s="5" t="n">
        <v>9</v>
      </c>
      <c r="E9743" s="5" t="n">
        <v>43.7</v>
      </c>
      <c r="F9743" s="5" t="n">
        <v>28.7</v>
      </c>
      <c r="G9743" s="5" t="n">
        <v>22.4</v>
      </c>
      <c r="H9743" s="5" t="n">
        <v>14.42</v>
      </c>
      <c r="I9743" s="6">
        <f>IF(E9743&gt;=Markov!$B$3,1,0)</f>
        <v/>
      </c>
      <c r="J9743" s="6">
        <f>I9742</f>
        <v/>
      </c>
      <c r="K9743" s="7">
        <f>MAR1!$B$5+MAR1!$C$5*COS(2*PI()*$C9743/365)+MAR1!$D$5*SIN(2*PI()*$C9743/365)</f>
        <v/>
      </c>
      <c r="L9743" s="7">
        <f>MAR1!$B$6+MAR1!$C$6*COS(2*PI()*$C9743/365)+MAR1!$D$6*SIN(2*PI()*$C9743/365)</f>
        <v/>
      </c>
      <c r="M9743" s="7">
        <f>MAR1!$B$7+MAR1!$C$7*COS(2*PI()*$C9743/365)+MAR1!$D$7*SIN(2*PI()*$C9743/365)</f>
        <v/>
      </c>
      <c r="N9743" s="7">
        <f>F9743-K9743</f>
        <v/>
      </c>
      <c r="O9743" s="7">
        <f>G9743-L9743</f>
        <v/>
      </c>
      <c r="P9743" s="7">
        <f>H9743-M9743</f>
        <v/>
      </c>
      <c r="Q9743" s="7">
        <f>IF($I9743=1,(N9743-MAR1!$B$11)/MAR1!$D$11,(N9743-MAR1!$C$11)/MAR1!$E$11)</f>
        <v/>
      </c>
      <c r="R9743" s="7">
        <f>IF($I9743=1,(O9743-MAR1!$B$12)/MAR1!$D$12,(O9743-MAR1!$C$12)/MAR1!$E$12)</f>
        <v/>
      </c>
      <c r="S9743" s="7">
        <f>IF($I9743=1,(P9743-MAR1!$B$13)/MAR1!$D$13,(P9743-MAR1!$C$13)/MAR1!$E$13)</f>
        <v/>
      </c>
    </row>
    <row r="9744">
      <c r="A9744" s="5" t="n">
        <v>9743</v>
      </c>
      <c r="B9744" s="5" t="n">
        <v>27</v>
      </c>
      <c r="C9744" s="5" t="n">
        <v>253</v>
      </c>
      <c r="D9744" s="5" t="n">
        <v>9</v>
      </c>
      <c r="E9744" s="5" t="n">
        <v>5</v>
      </c>
      <c r="F9744" s="5" t="n">
        <v>26.9</v>
      </c>
      <c r="G9744" s="5" t="n">
        <v>20</v>
      </c>
      <c r="H9744" s="5" t="n">
        <v>8.43</v>
      </c>
      <c r="I9744" s="6">
        <f>IF(E9744&gt;=Markov!$B$3,1,0)</f>
        <v/>
      </c>
      <c r="J9744" s="6">
        <f>I9743</f>
        <v/>
      </c>
      <c r="K9744" s="7">
        <f>MAR1!$B$5+MAR1!$C$5*COS(2*PI()*$C9744/365)+MAR1!$D$5*SIN(2*PI()*$C9744/365)</f>
        <v/>
      </c>
      <c r="L9744" s="7">
        <f>MAR1!$B$6+MAR1!$C$6*COS(2*PI()*$C9744/365)+MAR1!$D$6*SIN(2*PI()*$C9744/365)</f>
        <v/>
      </c>
      <c r="M9744" s="7">
        <f>MAR1!$B$7+MAR1!$C$7*COS(2*PI()*$C9744/365)+MAR1!$D$7*SIN(2*PI()*$C9744/365)</f>
        <v/>
      </c>
      <c r="N9744" s="7">
        <f>F9744-K9744</f>
        <v/>
      </c>
      <c r="O9744" s="7">
        <f>G9744-L9744</f>
        <v/>
      </c>
      <c r="P9744" s="7">
        <f>H9744-M9744</f>
        <v/>
      </c>
      <c r="Q9744" s="7">
        <f>IF($I9744=1,(N9744-MAR1!$B$11)/MAR1!$D$11,(N9744-MAR1!$C$11)/MAR1!$E$11)</f>
        <v/>
      </c>
      <c r="R9744" s="7">
        <f>IF($I9744=1,(O9744-MAR1!$B$12)/MAR1!$D$12,(O9744-MAR1!$C$12)/MAR1!$E$12)</f>
        <v/>
      </c>
      <c r="S9744" s="7">
        <f>IF($I9744=1,(P9744-MAR1!$B$13)/MAR1!$D$13,(P9744-MAR1!$C$13)/MAR1!$E$13)</f>
        <v/>
      </c>
    </row>
    <row r="9745">
      <c r="A9745" s="5" t="n">
        <v>9744</v>
      </c>
      <c r="B9745" s="5" t="n">
        <v>27</v>
      </c>
      <c r="C9745" s="5" t="n">
        <v>254</v>
      </c>
      <c r="D9745" s="5" t="n">
        <v>9</v>
      </c>
      <c r="E9745" s="5" t="n">
        <v>0</v>
      </c>
      <c r="F9745" s="5" t="n">
        <v>28.9</v>
      </c>
      <c r="G9745" s="5" t="n">
        <v>18.5</v>
      </c>
      <c r="H9745" s="5" t="n">
        <v>19.53</v>
      </c>
      <c r="I9745" s="6">
        <f>IF(E9745&gt;=Markov!$B$3,1,0)</f>
        <v/>
      </c>
      <c r="J9745" s="6">
        <f>I9744</f>
        <v/>
      </c>
      <c r="K9745" s="7">
        <f>MAR1!$B$5+MAR1!$C$5*COS(2*PI()*$C9745/365)+MAR1!$D$5*SIN(2*PI()*$C9745/365)</f>
        <v/>
      </c>
      <c r="L9745" s="7">
        <f>MAR1!$B$6+MAR1!$C$6*COS(2*PI()*$C9745/365)+MAR1!$D$6*SIN(2*PI()*$C9745/365)</f>
        <v/>
      </c>
      <c r="M9745" s="7">
        <f>MAR1!$B$7+MAR1!$C$7*COS(2*PI()*$C9745/365)+MAR1!$D$7*SIN(2*PI()*$C9745/365)</f>
        <v/>
      </c>
      <c r="N9745" s="7">
        <f>F9745-K9745</f>
        <v/>
      </c>
      <c r="O9745" s="7">
        <f>G9745-L9745</f>
        <v/>
      </c>
      <c r="P9745" s="7">
        <f>H9745-M9745</f>
        <v/>
      </c>
      <c r="Q9745" s="7">
        <f>IF($I9745=1,(N9745-MAR1!$B$11)/MAR1!$D$11,(N9745-MAR1!$C$11)/MAR1!$E$11)</f>
        <v/>
      </c>
      <c r="R9745" s="7">
        <f>IF($I9745=1,(O9745-MAR1!$B$12)/MAR1!$D$12,(O9745-MAR1!$C$12)/MAR1!$E$12)</f>
        <v/>
      </c>
      <c r="S9745" s="7">
        <f>IF($I9745=1,(P9745-MAR1!$B$13)/MAR1!$D$13,(P9745-MAR1!$C$13)/MAR1!$E$13)</f>
        <v/>
      </c>
    </row>
    <row r="9746">
      <c r="A9746" s="5" t="n">
        <v>9745</v>
      </c>
      <c r="B9746" s="5" t="n">
        <v>27</v>
      </c>
      <c r="C9746" s="5" t="n">
        <v>255</v>
      </c>
      <c r="D9746" s="5" t="n">
        <v>9</v>
      </c>
      <c r="E9746" s="5" t="n">
        <v>26.4</v>
      </c>
      <c r="F9746" s="5" t="n">
        <v>26.8</v>
      </c>
      <c r="G9746" s="5" t="n">
        <v>18.8</v>
      </c>
      <c r="H9746" s="5" t="n">
        <v>12.81</v>
      </c>
      <c r="I9746" s="6">
        <f>IF(E9746&gt;=Markov!$B$3,1,0)</f>
        <v/>
      </c>
      <c r="J9746" s="6">
        <f>I9745</f>
        <v/>
      </c>
      <c r="K9746" s="7">
        <f>MAR1!$B$5+MAR1!$C$5*COS(2*PI()*$C9746/365)+MAR1!$D$5*SIN(2*PI()*$C9746/365)</f>
        <v/>
      </c>
      <c r="L9746" s="7">
        <f>MAR1!$B$6+MAR1!$C$6*COS(2*PI()*$C9746/365)+MAR1!$D$6*SIN(2*PI()*$C9746/365)</f>
        <v/>
      </c>
      <c r="M9746" s="7">
        <f>MAR1!$B$7+MAR1!$C$7*COS(2*PI()*$C9746/365)+MAR1!$D$7*SIN(2*PI()*$C9746/365)</f>
        <v/>
      </c>
      <c r="N9746" s="7">
        <f>F9746-K9746</f>
        <v/>
      </c>
      <c r="O9746" s="7">
        <f>G9746-L9746</f>
        <v/>
      </c>
      <c r="P9746" s="7">
        <f>H9746-M9746</f>
        <v/>
      </c>
      <c r="Q9746" s="7">
        <f>IF($I9746=1,(N9746-MAR1!$B$11)/MAR1!$D$11,(N9746-MAR1!$C$11)/MAR1!$E$11)</f>
        <v/>
      </c>
      <c r="R9746" s="7">
        <f>IF($I9746=1,(O9746-MAR1!$B$12)/MAR1!$D$12,(O9746-MAR1!$C$12)/MAR1!$E$12)</f>
        <v/>
      </c>
      <c r="S9746" s="7">
        <f>IF($I9746=1,(P9746-MAR1!$B$13)/MAR1!$D$13,(P9746-MAR1!$C$13)/MAR1!$E$13)</f>
        <v/>
      </c>
    </row>
    <row r="9747">
      <c r="A9747" s="5" t="n">
        <v>9746</v>
      </c>
      <c r="B9747" s="5" t="n">
        <v>27</v>
      </c>
      <c r="C9747" s="5" t="n">
        <v>256</v>
      </c>
      <c r="D9747" s="5" t="n">
        <v>9</v>
      </c>
      <c r="E9747" s="5" t="n">
        <v>21.3</v>
      </c>
      <c r="F9747" s="5" t="n">
        <v>24.7</v>
      </c>
      <c r="G9747" s="5" t="n">
        <v>19.2</v>
      </c>
      <c r="H9747" s="5" t="n">
        <v>9.380000000000001</v>
      </c>
      <c r="I9747" s="6">
        <f>IF(E9747&gt;=Markov!$B$3,1,0)</f>
        <v/>
      </c>
      <c r="J9747" s="6">
        <f>I9746</f>
        <v/>
      </c>
      <c r="K9747" s="7">
        <f>MAR1!$B$5+MAR1!$C$5*COS(2*PI()*$C9747/365)+MAR1!$D$5*SIN(2*PI()*$C9747/365)</f>
        <v/>
      </c>
      <c r="L9747" s="7">
        <f>MAR1!$B$6+MAR1!$C$6*COS(2*PI()*$C9747/365)+MAR1!$D$6*SIN(2*PI()*$C9747/365)</f>
        <v/>
      </c>
      <c r="M9747" s="7">
        <f>MAR1!$B$7+MAR1!$C$7*COS(2*PI()*$C9747/365)+MAR1!$D$7*SIN(2*PI()*$C9747/365)</f>
        <v/>
      </c>
      <c r="N9747" s="7">
        <f>F9747-K9747</f>
        <v/>
      </c>
      <c r="O9747" s="7">
        <f>G9747-L9747</f>
        <v/>
      </c>
      <c r="P9747" s="7">
        <f>H9747-M9747</f>
        <v/>
      </c>
      <c r="Q9747" s="7">
        <f>IF($I9747=1,(N9747-MAR1!$B$11)/MAR1!$D$11,(N9747-MAR1!$C$11)/MAR1!$E$11)</f>
        <v/>
      </c>
      <c r="R9747" s="7">
        <f>IF($I9747=1,(O9747-MAR1!$B$12)/MAR1!$D$12,(O9747-MAR1!$C$12)/MAR1!$E$12)</f>
        <v/>
      </c>
      <c r="S9747" s="7">
        <f>IF($I9747=1,(P9747-MAR1!$B$13)/MAR1!$D$13,(P9747-MAR1!$C$13)/MAR1!$E$13)</f>
        <v/>
      </c>
    </row>
    <row r="9748">
      <c r="A9748" s="5" t="n">
        <v>9747</v>
      </c>
      <c r="B9748" s="5" t="n">
        <v>27</v>
      </c>
      <c r="C9748" s="5" t="n">
        <v>257</v>
      </c>
      <c r="D9748" s="5" t="n">
        <v>9</v>
      </c>
      <c r="E9748" s="5" t="n">
        <v>0</v>
      </c>
      <c r="F9748" s="5" t="n">
        <v>28.1</v>
      </c>
      <c r="G9748" s="5" t="n">
        <v>19.7</v>
      </c>
      <c r="H9748" s="5" t="n">
        <v>16.17</v>
      </c>
      <c r="I9748" s="6">
        <f>IF(E9748&gt;=Markov!$B$3,1,0)</f>
        <v/>
      </c>
      <c r="J9748" s="6">
        <f>I9747</f>
        <v/>
      </c>
      <c r="K9748" s="7">
        <f>MAR1!$B$5+MAR1!$C$5*COS(2*PI()*$C9748/365)+MAR1!$D$5*SIN(2*PI()*$C9748/365)</f>
        <v/>
      </c>
      <c r="L9748" s="7">
        <f>MAR1!$B$6+MAR1!$C$6*COS(2*PI()*$C9748/365)+MAR1!$D$6*SIN(2*PI()*$C9748/365)</f>
        <v/>
      </c>
      <c r="M9748" s="7">
        <f>MAR1!$B$7+MAR1!$C$7*COS(2*PI()*$C9748/365)+MAR1!$D$7*SIN(2*PI()*$C9748/365)</f>
        <v/>
      </c>
      <c r="N9748" s="7">
        <f>F9748-K9748</f>
        <v/>
      </c>
      <c r="O9748" s="7">
        <f>G9748-L9748</f>
        <v/>
      </c>
      <c r="P9748" s="7">
        <f>H9748-M9748</f>
        <v/>
      </c>
      <c r="Q9748" s="7">
        <f>IF($I9748=1,(N9748-MAR1!$B$11)/MAR1!$D$11,(N9748-MAR1!$C$11)/MAR1!$E$11)</f>
        <v/>
      </c>
      <c r="R9748" s="7">
        <f>IF($I9748=1,(O9748-MAR1!$B$12)/MAR1!$D$12,(O9748-MAR1!$C$12)/MAR1!$E$12)</f>
        <v/>
      </c>
      <c r="S9748" s="7">
        <f>IF($I9748=1,(P9748-MAR1!$B$13)/MAR1!$D$13,(P9748-MAR1!$C$13)/MAR1!$E$13)</f>
        <v/>
      </c>
    </row>
    <row r="9749">
      <c r="A9749" s="5" t="n">
        <v>9748</v>
      </c>
      <c r="B9749" s="5" t="n">
        <v>27</v>
      </c>
      <c r="C9749" s="5" t="n">
        <v>258</v>
      </c>
      <c r="D9749" s="5" t="n">
        <v>9</v>
      </c>
      <c r="E9749" s="5" t="n">
        <v>0</v>
      </c>
      <c r="F9749" s="5" t="n">
        <v>30.5</v>
      </c>
      <c r="G9749" s="5" t="n">
        <v>20.5</v>
      </c>
      <c r="H9749" s="5" t="n">
        <v>20.11</v>
      </c>
      <c r="I9749" s="6">
        <f>IF(E9749&gt;=Markov!$B$3,1,0)</f>
        <v/>
      </c>
      <c r="J9749" s="6">
        <f>I9748</f>
        <v/>
      </c>
      <c r="K9749" s="7">
        <f>MAR1!$B$5+MAR1!$C$5*COS(2*PI()*$C9749/365)+MAR1!$D$5*SIN(2*PI()*$C9749/365)</f>
        <v/>
      </c>
      <c r="L9749" s="7">
        <f>MAR1!$B$6+MAR1!$C$6*COS(2*PI()*$C9749/365)+MAR1!$D$6*SIN(2*PI()*$C9749/365)</f>
        <v/>
      </c>
      <c r="M9749" s="7">
        <f>MAR1!$B$7+MAR1!$C$7*COS(2*PI()*$C9749/365)+MAR1!$D$7*SIN(2*PI()*$C9749/365)</f>
        <v/>
      </c>
      <c r="N9749" s="7">
        <f>F9749-K9749</f>
        <v/>
      </c>
      <c r="O9749" s="7">
        <f>G9749-L9749</f>
        <v/>
      </c>
      <c r="P9749" s="7">
        <f>H9749-M9749</f>
        <v/>
      </c>
      <c r="Q9749" s="7">
        <f>IF($I9749=1,(N9749-MAR1!$B$11)/MAR1!$D$11,(N9749-MAR1!$C$11)/MAR1!$E$11)</f>
        <v/>
      </c>
      <c r="R9749" s="7">
        <f>IF($I9749=1,(O9749-MAR1!$B$12)/MAR1!$D$12,(O9749-MAR1!$C$12)/MAR1!$E$12)</f>
        <v/>
      </c>
      <c r="S9749" s="7">
        <f>IF($I9749=1,(P9749-MAR1!$B$13)/MAR1!$D$13,(P9749-MAR1!$C$13)/MAR1!$E$13)</f>
        <v/>
      </c>
    </row>
    <row r="9750">
      <c r="A9750" s="5" t="n">
        <v>9749</v>
      </c>
      <c r="B9750" s="5" t="n">
        <v>27</v>
      </c>
      <c r="C9750" s="5" t="n">
        <v>259</v>
      </c>
      <c r="D9750" s="5" t="n">
        <v>9</v>
      </c>
      <c r="E9750" s="5" t="n">
        <v>0</v>
      </c>
      <c r="F9750" s="5" t="n">
        <v>31.5</v>
      </c>
      <c r="G9750" s="5" t="n">
        <v>22.4</v>
      </c>
      <c r="H9750" s="5" t="n">
        <v>10.76</v>
      </c>
      <c r="I9750" s="6">
        <f>IF(E9750&gt;=Markov!$B$3,1,0)</f>
        <v/>
      </c>
      <c r="J9750" s="6">
        <f>I9749</f>
        <v/>
      </c>
      <c r="K9750" s="7">
        <f>MAR1!$B$5+MAR1!$C$5*COS(2*PI()*$C9750/365)+MAR1!$D$5*SIN(2*PI()*$C9750/365)</f>
        <v/>
      </c>
      <c r="L9750" s="7">
        <f>MAR1!$B$6+MAR1!$C$6*COS(2*PI()*$C9750/365)+MAR1!$D$6*SIN(2*PI()*$C9750/365)</f>
        <v/>
      </c>
      <c r="M9750" s="7">
        <f>MAR1!$B$7+MAR1!$C$7*COS(2*PI()*$C9750/365)+MAR1!$D$7*SIN(2*PI()*$C9750/365)</f>
        <v/>
      </c>
      <c r="N9750" s="7">
        <f>F9750-K9750</f>
        <v/>
      </c>
      <c r="O9750" s="7">
        <f>G9750-L9750</f>
        <v/>
      </c>
      <c r="P9750" s="7">
        <f>H9750-M9750</f>
        <v/>
      </c>
      <c r="Q9750" s="7">
        <f>IF($I9750=1,(N9750-MAR1!$B$11)/MAR1!$D$11,(N9750-MAR1!$C$11)/MAR1!$E$11)</f>
        <v/>
      </c>
      <c r="R9750" s="7">
        <f>IF($I9750=1,(O9750-MAR1!$B$12)/MAR1!$D$12,(O9750-MAR1!$C$12)/MAR1!$E$12)</f>
        <v/>
      </c>
      <c r="S9750" s="7">
        <f>IF($I9750=1,(P9750-MAR1!$B$13)/MAR1!$D$13,(P9750-MAR1!$C$13)/MAR1!$E$13)</f>
        <v/>
      </c>
    </row>
    <row r="9751">
      <c r="A9751" s="5" t="n">
        <v>9750</v>
      </c>
      <c r="B9751" s="5" t="n">
        <v>27</v>
      </c>
      <c r="C9751" s="5" t="n">
        <v>260</v>
      </c>
      <c r="D9751" s="5" t="n">
        <v>9</v>
      </c>
      <c r="E9751" s="5" t="n">
        <v>0</v>
      </c>
      <c r="F9751" s="5" t="n">
        <v>30.2</v>
      </c>
      <c r="G9751" s="5" t="n">
        <v>22.8</v>
      </c>
      <c r="H9751" s="5" t="n">
        <v>11.24</v>
      </c>
      <c r="I9751" s="6">
        <f>IF(E9751&gt;=Markov!$B$3,1,0)</f>
        <v/>
      </c>
      <c r="J9751" s="6">
        <f>I9750</f>
        <v/>
      </c>
      <c r="K9751" s="7">
        <f>MAR1!$B$5+MAR1!$C$5*COS(2*PI()*$C9751/365)+MAR1!$D$5*SIN(2*PI()*$C9751/365)</f>
        <v/>
      </c>
      <c r="L9751" s="7">
        <f>MAR1!$B$6+MAR1!$C$6*COS(2*PI()*$C9751/365)+MAR1!$D$6*SIN(2*PI()*$C9751/365)</f>
        <v/>
      </c>
      <c r="M9751" s="7">
        <f>MAR1!$B$7+MAR1!$C$7*COS(2*PI()*$C9751/365)+MAR1!$D$7*SIN(2*PI()*$C9751/365)</f>
        <v/>
      </c>
      <c r="N9751" s="7">
        <f>F9751-K9751</f>
        <v/>
      </c>
      <c r="O9751" s="7">
        <f>G9751-L9751</f>
        <v/>
      </c>
      <c r="P9751" s="7">
        <f>H9751-M9751</f>
        <v/>
      </c>
      <c r="Q9751" s="7">
        <f>IF($I9751=1,(N9751-MAR1!$B$11)/MAR1!$D$11,(N9751-MAR1!$C$11)/MAR1!$E$11)</f>
        <v/>
      </c>
      <c r="R9751" s="7">
        <f>IF($I9751=1,(O9751-MAR1!$B$12)/MAR1!$D$12,(O9751-MAR1!$C$12)/MAR1!$E$12)</f>
        <v/>
      </c>
      <c r="S9751" s="7">
        <f>IF($I9751=1,(P9751-MAR1!$B$13)/MAR1!$D$13,(P9751-MAR1!$C$13)/MAR1!$E$13)</f>
        <v/>
      </c>
    </row>
    <row r="9752">
      <c r="A9752" s="5" t="n">
        <v>9751</v>
      </c>
      <c r="B9752" s="5" t="n">
        <v>27</v>
      </c>
      <c r="C9752" s="5" t="n">
        <v>261</v>
      </c>
      <c r="D9752" s="5" t="n">
        <v>9</v>
      </c>
      <c r="E9752" s="5" t="n">
        <v>16.6</v>
      </c>
      <c r="F9752" s="5" t="n">
        <v>28.4</v>
      </c>
      <c r="G9752" s="5" t="n">
        <v>21.7</v>
      </c>
      <c r="H9752" s="5" t="n">
        <v>5.8</v>
      </c>
      <c r="I9752" s="6">
        <f>IF(E9752&gt;=Markov!$B$3,1,0)</f>
        <v/>
      </c>
      <c r="J9752" s="6">
        <f>I9751</f>
        <v/>
      </c>
      <c r="K9752" s="7">
        <f>MAR1!$B$5+MAR1!$C$5*COS(2*PI()*$C9752/365)+MAR1!$D$5*SIN(2*PI()*$C9752/365)</f>
        <v/>
      </c>
      <c r="L9752" s="7">
        <f>MAR1!$B$6+MAR1!$C$6*COS(2*PI()*$C9752/365)+MAR1!$D$6*SIN(2*PI()*$C9752/365)</f>
        <v/>
      </c>
      <c r="M9752" s="7">
        <f>MAR1!$B$7+MAR1!$C$7*COS(2*PI()*$C9752/365)+MAR1!$D$7*SIN(2*PI()*$C9752/365)</f>
        <v/>
      </c>
      <c r="N9752" s="7">
        <f>F9752-K9752</f>
        <v/>
      </c>
      <c r="O9752" s="7">
        <f>G9752-L9752</f>
        <v/>
      </c>
      <c r="P9752" s="7">
        <f>H9752-M9752</f>
        <v/>
      </c>
      <c r="Q9752" s="7">
        <f>IF($I9752=1,(N9752-MAR1!$B$11)/MAR1!$D$11,(N9752-MAR1!$C$11)/MAR1!$E$11)</f>
        <v/>
      </c>
      <c r="R9752" s="7">
        <f>IF($I9752=1,(O9752-MAR1!$B$12)/MAR1!$D$12,(O9752-MAR1!$C$12)/MAR1!$E$12)</f>
        <v/>
      </c>
      <c r="S9752" s="7">
        <f>IF($I9752=1,(P9752-MAR1!$B$13)/MAR1!$D$13,(P9752-MAR1!$C$13)/MAR1!$E$13)</f>
        <v/>
      </c>
    </row>
    <row r="9753">
      <c r="A9753" s="5" t="n">
        <v>9752</v>
      </c>
      <c r="B9753" s="5" t="n">
        <v>27</v>
      </c>
      <c r="C9753" s="5" t="n">
        <v>262</v>
      </c>
      <c r="D9753" s="5" t="n">
        <v>9</v>
      </c>
      <c r="E9753" s="5" t="n">
        <v>0</v>
      </c>
      <c r="F9753" s="5" t="n">
        <v>31.9</v>
      </c>
      <c r="G9753" s="5" t="n">
        <v>21.1</v>
      </c>
      <c r="H9753" s="5" t="n">
        <v>14.22</v>
      </c>
      <c r="I9753" s="6">
        <f>IF(E9753&gt;=Markov!$B$3,1,0)</f>
        <v/>
      </c>
      <c r="J9753" s="6">
        <f>I9752</f>
        <v/>
      </c>
      <c r="K9753" s="7">
        <f>MAR1!$B$5+MAR1!$C$5*COS(2*PI()*$C9753/365)+MAR1!$D$5*SIN(2*PI()*$C9753/365)</f>
        <v/>
      </c>
      <c r="L9753" s="7">
        <f>MAR1!$B$6+MAR1!$C$6*COS(2*PI()*$C9753/365)+MAR1!$D$6*SIN(2*PI()*$C9753/365)</f>
        <v/>
      </c>
      <c r="M9753" s="7">
        <f>MAR1!$B$7+MAR1!$C$7*COS(2*PI()*$C9753/365)+MAR1!$D$7*SIN(2*PI()*$C9753/365)</f>
        <v/>
      </c>
      <c r="N9753" s="7">
        <f>F9753-K9753</f>
        <v/>
      </c>
      <c r="O9753" s="7">
        <f>G9753-L9753</f>
        <v/>
      </c>
      <c r="P9753" s="7">
        <f>H9753-M9753</f>
        <v/>
      </c>
      <c r="Q9753" s="7">
        <f>IF($I9753=1,(N9753-MAR1!$B$11)/MAR1!$D$11,(N9753-MAR1!$C$11)/MAR1!$E$11)</f>
        <v/>
      </c>
      <c r="R9753" s="7">
        <f>IF($I9753=1,(O9753-MAR1!$B$12)/MAR1!$D$12,(O9753-MAR1!$C$12)/MAR1!$E$12)</f>
        <v/>
      </c>
      <c r="S9753" s="7">
        <f>IF($I9753=1,(P9753-MAR1!$B$13)/MAR1!$D$13,(P9753-MAR1!$C$13)/MAR1!$E$13)</f>
        <v/>
      </c>
    </row>
    <row r="9754">
      <c r="A9754" s="5" t="n">
        <v>9753</v>
      </c>
      <c r="B9754" s="5" t="n">
        <v>27</v>
      </c>
      <c r="C9754" s="5" t="n">
        <v>263</v>
      </c>
      <c r="D9754" s="5" t="n">
        <v>9</v>
      </c>
      <c r="E9754" s="5" t="n">
        <v>0</v>
      </c>
      <c r="F9754" s="5" t="n">
        <v>31.2</v>
      </c>
      <c r="G9754" s="5" t="n">
        <v>21.4</v>
      </c>
      <c r="H9754" s="5" t="n">
        <v>19.65</v>
      </c>
      <c r="I9754" s="6">
        <f>IF(E9754&gt;=Markov!$B$3,1,0)</f>
        <v/>
      </c>
      <c r="J9754" s="6">
        <f>I9753</f>
        <v/>
      </c>
      <c r="K9754" s="7">
        <f>MAR1!$B$5+MAR1!$C$5*COS(2*PI()*$C9754/365)+MAR1!$D$5*SIN(2*PI()*$C9754/365)</f>
        <v/>
      </c>
      <c r="L9754" s="7">
        <f>MAR1!$B$6+MAR1!$C$6*COS(2*PI()*$C9754/365)+MAR1!$D$6*SIN(2*PI()*$C9754/365)</f>
        <v/>
      </c>
      <c r="M9754" s="7">
        <f>MAR1!$B$7+MAR1!$C$7*COS(2*PI()*$C9754/365)+MAR1!$D$7*SIN(2*PI()*$C9754/365)</f>
        <v/>
      </c>
      <c r="N9754" s="7">
        <f>F9754-K9754</f>
        <v/>
      </c>
      <c r="O9754" s="7">
        <f>G9754-L9754</f>
        <v/>
      </c>
      <c r="P9754" s="7">
        <f>H9754-M9754</f>
        <v/>
      </c>
      <c r="Q9754" s="7">
        <f>IF($I9754=1,(N9754-MAR1!$B$11)/MAR1!$D$11,(N9754-MAR1!$C$11)/MAR1!$E$11)</f>
        <v/>
      </c>
      <c r="R9754" s="7">
        <f>IF($I9754=1,(O9754-MAR1!$B$12)/MAR1!$D$12,(O9754-MAR1!$C$12)/MAR1!$E$12)</f>
        <v/>
      </c>
      <c r="S9754" s="7">
        <f>IF($I9754=1,(P9754-MAR1!$B$13)/MAR1!$D$13,(P9754-MAR1!$C$13)/MAR1!$E$13)</f>
        <v/>
      </c>
    </row>
    <row r="9755">
      <c r="A9755" s="5" t="n">
        <v>9754</v>
      </c>
      <c r="B9755" s="5" t="n">
        <v>27</v>
      </c>
      <c r="C9755" s="5" t="n">
        <v>264</v>
      </c>
      <c r="D9755" s="5" t="n">
        <v>9</v>
      </c>
      <c r="E9755" s="5" t="n">
        <v>0</v>
      </c>
      <c r="F9755" s="5" t="n">
        <v>28.2</v>
      </c>
      <c r="G9755" s="5" t="n">
        <v>22.1</v>
      </c>
      <c r="H9755" s="5" t="n">
        <v>13.04</v>
      </c>
      <c r="I9755" s="6">
        <f>IF(E9755&gt;=Markov!$B$3,1,0)</f>
        <v/>
      </c>
      <c r="J9755" s="6">
        <f>I9754</f>
        <v/>
      </c>
      <c r="K9755" s="7">
        <f>MAR1!$B$5+MAR1!$C$5*COS(2*PI()*$C9755/365)+MAR1!$D$5*SIN(2*PI()*$C9755/365)</f>
        <v/>
      </c>
      <c r="L9755" s="7">
        <f>MAR1!$B$6+MAR1!$C$6*COS(2*PI()*$C9755/365)+MAR1!$D$6*SIN(2*PI()*$C9755/365)</f>
        <v/>
      </c>
      <c r="M9755" s="7">
        <f>MAR1!$B$7+MAR1!$C$7*COS(2*PI()*$C9755/365)+MAR1!$D$7*SIN(2*PI()*$C9755/365)</f>
        <v/>
      </c>
      <c r="N9755" s="7">
        <f>F9755-K9755</f>
        <v/>
      </c>
      <c r="O9755" s="7">
        <f>G9755-L9755</f>
        <v/>
      </c>
      <c r="P9755" s="7">
        <f>H9755-M9755</f>
        <v/>
      </c>
      <c r="Q9755" s="7">
        <f>IF($I9755=1,(N9755-MAR1!$B$11)/MAR1!$D$11,(N9755-MAR1!$C$11)/MAR1!$E$11)</f>
        <v/>
      </c>
      <c r="R9755" s="7">
        <f>IF($I9755=1,(O9755-MAR1!$B$12)/MAR1!$D$12,(O9755-MAR1!$C$12)/MAR1!$E$12)</f>
        <v/>
      </c>
      <c r="S9755" s="7">
        <f>IF($I9755=1,(P9755-MAR1!$B$13)/MAR1!$D$13,(P9755-MAR1!$C$13)/MAR1!$E$13)</f>
        <v/>
      </c>
    </row>
    <row r="9756">
      <c r="A9756" s="5" t="n">
        <v>9755</v>
      </c>
      <c r="B9756" s="5" t="n">
        <v>27</v>
      </c>
      <c r="C9756" s="5" t="n">
        <v>265</v>
      </c>
      <c r="D9756" s="5" t="n">
        <v>9</v>
      </c>
      <c r="E9756" s="5" t="n">
        <v>1.7</v>
      </c>
      <c r="F9756" s="5" t="n">
        <v>27.1</v>
      </c>
      <c r="G9756" s="5" t="n">
        <v>20.6</v>
      </c>
      <c r="H9756" s="5" t="n">
        <v>6.51</v>
      </c>
      <c r="I9756" s="6">
        <f>IF(E9756&gt;=Markov!$B$3,1,0)</f>
        <v/>
      </c>
      <c r="J9756" s="6">
        <f>I9755</f>
        <v/>
      </c>
      <c r="K9756" s="7">
        <f>MAR1!$B$5+MAR1!$C$5*COS(2*PI()*$C9756/365)+MAR1!$D$5*SIN(2*PI()*$C9756/365)</f>
        <v/>
      </c>
      <c r="L9756" s="7">
        <f>MAR1!$B$6+MAR1!$C$6*COS(2*PI()*$C9756/365)+MAR1!$D$6*SIN(2*PI()*$C9756/365)</f>
        <v/>
      </c>
      <c r="M9756" s="7">
        <f>MAR1!$B$7+MAR1!$C$7*COS(2*PI()*$C9756/365)+MAR1!$D$7*SIN(2*PI()*$C9756/365)</f>
        <v/>
      </c>
      <c r="N9756" s="7">
        <f>F9756-K9756</f>
        <v/>
      </c>
      <c r="O9756" s="7">
        <f>G9756-L9756</f>
        <v/>
      </c>
      <c r="P9756" s="7">
        <f>H9756-M9756</f>
        <v/>
      </c>
      <c r="Q9756" s="7">
        <f>IF($I9756=1,(N9756-MAR1!$B$11)/MAR1!$D$11,(N9756-MAR1!$C$11)/MAR1!$E$11)</f>
        <v/>
      </c>
      <c r="R9756" s="7">
        <f>IF($I9756=1,(O9756-MAR1!$B$12)/MAR1!$D$12,(O9756-MAR1!$C$12)/MAR1!$E$12)</f>
        <v/>
      </c>
      <c r="S9756" s="7">
        <f>IF($I9756=1,(P9756-MAR1!$B$13)/MAR1!$D$13,(P9756-MAR1!$C$13)/MAR1!$E$13)</f>
        <v/>
      </c>
    </row>
    <row r="9757">
      <c r="A9757" s="5" t="n">
        <v>9756</v>
      </c>
      <c r="B9757" s="5" t="n">
        <v>27</v>
      </c>
      <c r="C9757" s="5" t="n">
        <v>266</v>
      </c>
      <c r="D9757" s="5" t="n">
        <v>9</v>
      </c>
      <c r="E9757" s="5" t="n">
        <v>0</v>
      </c>
      <c r="F9757" s="5" t="n">
        <v>31.9</v>
      </c>
      <c r="G9757" s="5" t="n">
        <v>23</v>
      </c>
      <c r="H9757" s="5" t="n">
        <v>16</v>
      </c>
      <c r="I9757" s="6">
        <f>IF(E9757&gt;=Markov!$B$3,1,0)</f>
        <v/>
      </c>
      <c r="J9757" s="6">
        <f>I9756</f>
        <v/>
      </c>
      <c r="K9757" s="7">
        <f>MAR1!$B$5+MAR1!$C$5*COS(2*PI()*$C9757/365)+MAR1!$D$5*SIN(2*PI()*$C9757/365)</f>
        <v/>
      </c>
      <c r="L9757" s="7">
        <f>MAR1!$B$6+MAR1!$C$6*COS(2*PI()*$C9757/365)+MAR1!$D$6*SIN(2*PI()*$C9757/365)</f>
        <v/>
      </c>
      <c r="M9757" s="7">
        <f>MAR1!$B$7+MAR1!$C$7*COS(2*PI()*$C9757/365)+MAR1!$D$7*SIN(2*PI()*$C9757/365)</f>
        <v/>
      </c>
      <c r="N9757" s="7">
        <f>F9757-K9757</f>
        <v/>
      </c>
      <c r="O9757" s="7">
        <f>G9757-L9757</f>
        <v/>
      </c>
      <c r="P9757" s="7">
        <f>H9757-M9757</f>
        <v/>
      </c>
      <c r="Q9757" s="7">
        <f>IF($I9757=1,(N9757-MAR1!$B$11)/MAR1!$D$11,(N9757-MAR1!$C$11)/MAR1!$E$11)</f>
        <v/>
      </c>
      <c r="R9757" s="7">
        <f>IF($I9757=1,(O9757-MAR1!$B$12)/MAR1!$D$12,(O9757-MAR1!$C$12)/MAR1!$E$12)</f>
        <v/>
      </c>
      <c r="S9757" s="7">
        <f>IF($I9757=1,(P9757-MAR1!$B$13)/MAR1!$D$13,(P9757-MAR1!$C$13)/MAR1!$E$13)</f>
        <v/>
      </c>
    </row>
    <row r="9758">
      <c r="A9758" s="5" t="n">
        <v>9757</v>
      </c>
      <c r="B9758" s="5" t="n">
        <v>27</v>
      </c>
      <c r="C9758" s="5" t="n">
        <v>267</v>
      </c>
      <c r="D9758" s="5" t="n">
        <v>9</v>
      </c>
      <c r="E9758" s="5" t="n">
        <v>0</v>
      </c>
      <c r="F9758" s="5" t="n">
        <v>32.9</v>
      </c>
      <c r="G9758" s="5" t="n">
        <v>22.2</v>
      </c>
      <c r="H9758" s="5" t="n">
        <v>12.65</v>
      </c>
      <c r="I9758" s="6">
        <f>IF(E9758&gt;=Markov!$B$3,1,0)</f>
        <v/>
      </c>
      <c r="J9758" s="6">
        <f>I9757</f>
        <v/>
      </c>
      <c r="K9758" s="7">
        <f>MAR1!$B$5+MAR1!$C$5*COS(2*PI()*$C9758/365)+MAR1!$D$5*SIN(2*PI()*$C9758/365)</f>
        <v/>
      </c>
      <c r="L9758" s="7">
        <f>MAR1!$B$6+MAR1!$C$6*COS(2*PI()*$C9758/365)+MAR1!$D$6*SIN(2*PI()*$C9758/365)</f>
        <v/>
      </c>
      <c r="M9758" s="7">
        <f>MAR1!$B$7+MAR1!$C$7*COS(2*PI()*$C9758/365)+MAR1!$D$7*SIN(2*PI()*$C9758/365)</f>
        <v/>
      </c>
      <c r="N9758" s="7">
        <f>F9758-K9758</f>
        <v/>
      </c>
      <c r="O9758" s="7">
        <f>G9758-L9758</f>
        <v/>
      </c>
      <c r="P9758" s="7">
        <f>H9758-M9758</f>
        <v/>
      </c>
      <c r="Q9758" s="7">
        <f>IF($I9758=1,(N9758-MAR1!$B$11)/MAR1!$D$11,(N9758-MAR1!$C$11)/MAR1!$E$11)</f>
        <v/>
      </c>
      <c r="R9758" s="7">
        <f>IF($I9758=1,(O9758-MAR1!$B$12)/MAR1!$D$12,(O9758-MAR1!$C$12)/MAR1!$E$12)</f>
        <v/>
      </c>
      <c r="S9758" s="7">
        <f>IF($I9758=1,(P9758-MAR1!$B$13)/MAR1!$D$13,(P9758-MAR1!$C$13)/MAR1!$E$13)</f>
        <v/>
      </c>
    </row>
    <row r="9759">
      <c r="A9759" s="5" t="n">
        <v>9758</v>
      </c>
      <c r="B9759" s="5" t="n">
        <v>27</v>
      </c>
      <c r="C9759" s="5" t="n">
        <v>268</v>
      </c>
      <c r="D9759" s="5" t="n">
        <v>9</v>
      </c>
      <c r="E9759" s="5" t="n">
        <v>0</v>
      </c>
      <c r="F9759" s="5" t="n">
        <v>28.7</v>
      </c>
      <c r="G9759" s="5" t="n">
        <v>20.3</v>
      </c>
      <c r="H9759" s="5" t="n">
        <v>12.88</v>
      </c>
      <c r="I9759" s="6">
        <f>IF(E9759&gt;=Markov!$B$3,1,0)</f>
        <v/>
      </c>
      <c r="J9759" s="6">
        <f>I9758</f>
        <v/>
      </c>
      <c r="K9759" s="7">
        <f>MAR1!$B$5+MAR1!$C$5*COS(2*PI()*$C9759/365)+MAR1!$D$5*SIN(2*PI()*$C9759/365)</f>
        <v/>
      </c>
      <c r="L9759" s="7">
        <f>MAR1!$B$6+MAR1!$C$6*COS(2*PI()*$C9759/365)+MAR1!$D$6*SIN(2*PI()*$C9759/365)</f>
        <v/>
      </c>
      <c r="M9759" s="7">
        <f>MAR1!$B$7+MAR1!$C$7*COS(2*PI()*$C9759/365)+MAR1!$D$7*SIN(2*PI()*$C9759/365)</f>
        <v/>
      </c>
      <c r="N9759" s="7">
        <f>F9759-K9759</f>
        <v/>
      </c>
      <c r="O9759" s="7">
        <f>G9759-L9759</f>
        <v/>
      </c>
      <c r="P9759" s="7">
        <f>H9759-M9759</f>
        <v/>
      </c>
      <c r="Q9759" s="7">
        <f>IF($I9759=1,(N9759-MAR1!$B$11)/MAR1!$D$11,(N9759-MAR1!$C$11)/MAR1!$E$11)</f>
        <v/>
      </c>
      <c r="R9759" s="7">
        <f>IF($I9759=1,(O9759-MAR1!$B$12)/MAR1!$D$12,(O9759-MAR1!$C$12)/MAR1!$E$12)</f>
        <v/>
      </c>
      <c r="S9759" s="7">
        <f>IF($I9759=1,(P9759-MAR1!$B$13)/MAR1!$D$13,(P9759-MAR1!$C$13)/MAR1!$E$13)</f>
        <v/>
      </c>
    </row>
    <row r="9760">
      <c r="A9760" s="5" t="n">
        <v>9759</v>
      </c>
      <c r="B9760" s="5" t="n">
        <v>27</v>
      </c>
      <c r="C9760" s="5" t="n">
        <v>269</v>
      </c>
      <c r="D9760" s="5" t="n">
        <v>9</v>
      </c>
      <c r="E9760" s="5" t="n">
        <v>11.6</v>
      </c>
      <c r="F9760" s="5" t="n">
        <v>25.7</v>
      </c>
      <c r="G9760" s="5" t="n">
        <v>19.4</v>
      </c>
      <c r="H9760" s="5" t="n">
        <v>6.73</v>
      </c>
      <c r="I9760" s="6">
        <f>IF(E9760&gt;=Markov!$B$3,1,0)</f>
        <v/>
      </c>
      <c r="J9760" s="6">
        <f>I9759</f>
        <v/>
      </c>
      <c r="K9760" s="7">
        <f>MAR1!$B$5+MAR1!$C$5*COS(2*PI()*$C9760/365)+MAR1!$D$5*SIN(2*PI()*$C9760/365)</f>
        <v/>
      </c>
      <c r="L9760" s="7">
        <f>MAR1!$B$6+MAR1!$C$6*COS(2*PI()*$C9760/365)+MAR1!$D$6*SIN(2*PI()*$C9760/365)</f>
        <v/>
      </c>
      <c r="M9760" s="7">
        <f>MAR1!$B$7+MAR1!$C$7*COS(2*PI()*$C9760/365)+MAR1!$D$7*SIN(2*PI()*$C9760/365)</f>
        <v/>
      </c>
      <c r="N9760" s="7">
        <f>F9760-K9760</f>
        <v/>
      </c>
      <c r="O9760" s="7">
        <f>G9760-L9760</f>
        <v/>
      </c>
      <c r="P9760" s="7">
        <f>H9760-M9760</f>
        <v/>
      </c>
      <c r="Q9760" s="7">
        <f>IF($I9760=1,(N9760-MAR1!$B$11)/MAR1!$D$11,(N9760-MAR1!$C$11)/MAR1!$E$11)</f>
        <v/>
      </c>
      <c r="R9760" s="7">
        <f>IF($I9760=1,(O9760-MAR1!$B$12)/MAR1!$D$12,(O9760-MAR1!$C$12)/MAR1!$E$12)</f>
        <v/>
      </c>
      <c r="S9760" s="7">
        <f>IF($I9760=1,(P9760-MAR1!$B$13)/MAR1!$D$13,(P9760-MAR1!$C$13)/MAR1!$E$13)</f>
        <v/>
      </c>
    </row>
    <row r="9761">
      <c r="A9761" s="5" t="n">
        <v>9760</v>
      </c>
      <c r="B9761" s="5" t="n">
        <v>27</v>
      </c>
      <c r="C9761" s="5" t="n">
        <v>270</v>
      </c>
      <c r="D9761" s="5" t="n">
        <v>9</v>
      </c>
      <c r="E9761" s="5" t="n">
        <v>0</v>
      </c>
      <c r="F9761" s="5" t="n">
        <v>29.4</v>
      </c>
      <c r="G9761" s="5" t="n">
        <v>21.4</v>
      </c>
      <c r="H9761" s="5" t="n">
        <v>15.02</v>
      </c>
      <c r="I9761" s="6">
        <f>IF(E9761&gt;=Markov!$B$3,1,0)</f>
        <v/>
      </c>
      <c r="J9761" s="6">
        <f>I9760</f>
        <v/>
      </c>
      <c r="K9761" s="7">
        <f>MAR1!$B$5+MAR1!$C$5*COS(2*PI()*$C9761/365)+MAR1!$D$5*SIN(2*PI()*$C9761/365)</f>
        <v/>
      </c>
      <c r="L9761" s="7">
        <f>MAR1!$B$6+MAR1!$C$6*COS(2*PI()*$C9761/365)+MAR1!$D$6*SIN(2*PI()*$C9761/365)</f>
        <v/>
      </c>
      <c r="M9761" s="7">
        <f>MAR1!$B$7+MAR1!$C$7*COS(2*PI()*$C9761/365)+MAR1!$D$7*SIN(2*PI()*$C9761/365)</f>
        <v/>
      </c>
      <c r="N9761" s="7">
        <f>F9761-K9761</f>
        <v/>
      </c>
      <c r="O9761" s="7">
        <f>G9761-L9761</f>
        <v/>
      </c>
      <c r="P9761" s="7">
        <f>H9761-M9761</f>
        <v/>
      </c>
      <c r="Q9761" s="7">
        <f>IF($I9761=1,(N9761-MAR1!$B$11)/MAR1!$D$11,(N9761-MAR1!$C$11)/MAR1!$E$11)</f>
        <v/>
      </c>
      <c r="R9761" s="7">
        <f>IF($I9761=1,(O9761-MAR1!$B$12)/MAR1!$D$12,(O9761-MAR1!$C$12)/MAR1!$E$12)</f>
        <v/>
      </c>
      <c r="S9761" s="7">
        <f>IF($I9761=1,(P9761-MAR1!$B$13)/MAR1!$D$13,(P9761-MAR1!$C$13)/MAR1!$E$13)</f>
        <v/>
      </c>
    </row>
    <row r="9762">
      <c r="A9762" s="5" t="n">
        <v>9761</v>
      </c>
      <c r="B9762" s="5" t="n">
        <v>27</v>
      </c>
      <c r="C9762" s="5" t="n">
        <v>271</v>
      </c>
      <c r="D9762" s="5" t="n">
        <v>9</v>
      </c>
      <c r="E9762" s="5" t="n">
        <v>39</v>
      </c>
      <c r="F9762" s="5" t="n">
        <v>26.1</v>
      </c>
      <c r="G9762" s="5" t="n">
        <v>20.5</v>
      </c>
      <c r="H9762" s="5" t="n">
        <v>5.11</v>
      </c>
      <c r="I9762" s="6">
        <f>IF(E9762&gt;=Markov!$B$3,1,0)</f>
        <v/>
      </c>
      <c r="J9762" s="6">
        <f>I9761</f>
        <v/>
      </c>
      <c r="K9762" s="7">
        <f>MAR1!$B$5+MAR1!$C$5*COS(2*PI()*$C9762/365)+MAR1!$D$5*SIN(2*PI()*$C9762/365)</f>
        <v/>
      </c>
      <c r="L9762" s="7">
        <f>MAR1!$B$6+MAR1!$C$6*COS(2*PI()*$C9762/365)+MAR1!$D$6*SIN(2*PI()*$C9762/365)</f>
        <v/>
      </c>
      <c r="M9762" s="7">
        <f>MAR1!$B$7+MAR1!$C$7*COS(2*PI()*$C9762/365)+MAR1!$D$7*SIN(2*PI()*$C9762/365)</f>
        <v/>
      </c>
      <c r="N9762" s="7">
        <f>F9762-K9762</f>
        <v/>
      </c>
      <c r="O9762" s="7">
        <f>G9762-L9762</f>
        <v/>
      </c>
      <c r="P9762" s="7">
        <f>H9762-M9762</f>
        <v/>
      </c>
      <c r="Q9762" s="7">
        <f>IF($I9762=1,(N9762-MAR1!$B$11)/MAR1!$D$11,(N9762-MAR1!$C$11)/MAR1!$E$11)</f>
        <v/>
      </c>
      <c r="R9762" s="7">
        <f>IF($I9762=1,(O9762-MAR1!$B$12)/MAR1!$D$12,(O9762-MAR1!$C$12)/MAR1!$E$12)</f>
        <v/>
      </c>
      <c r="S9762" s="7">
        <f>IF($I9762=1,(P9762-MAR1!$B$13)/MAR1!$D$13,(P9762-MAR1!$C$13)/MAR1!$E$13)</f>
        <v/>
      </c>
    </row>
    <row r="9763">
      <c r="A9763" s="5" t="n">
        <v>9762</v>
      </c>
      <c r="B9763" s="5" t="n">
        <v>27</v>
      </c>
      <c r="C9763" s="5" t="n">
        <v>272</v>
      </c>
      <c r="D9763" s="5" t="n">
        <v>9</v>
      </c>
      <c r="E9763" s="5" t="n">
        <v>21.8</v>
      </c>
      <c r="F9763" s="5" t="n">
        <v>25.7</v>
      </c>
      <c r="G9763" s="5" t="n">
        <v>20</v>
      </c>
      <c r="H9763" s="5" t="n">
        <v>7.33</v>
      </c>
      <c r="I9763" s="6">
        <f>IF(E9763&gt;=Markov!$B$3,1,0)</f>
        <v/>
      </c>
      <c r="J9763" s="6">
        <f>I9762</f>
        <v/>
      </c>
      <c r="K9763" s="7">
        <f>MAR1!$B$5+MAR1!$C$5*COS(2*PI()*$C9763/365)+MAR1!$D$5*SIN(2*PI()*$C9763/365)</f>
        <v/>
      </c>
      <c r="L9763" s="7">
        <f>MAR1!$B$6+MAR1!$C$6*COS(2*PI()*$C9763/365)+MAR1!$D$6*SIN(2*PI()*$C9763/365)</f>
        <v/>
      </c>
      <c r="M9763" s="7">
        <f>MAR1!$B$7+MAR1!$C$7*COS(2*PI()*$C9763/365)+MAR1!$D$7*SIN(2*PI()*$C9763/365)</f>
        <v/>
      </c>
      <c r="N9763" s="7">
        <f>F9763-K9763</f>
        <v/>
      </c>
      <c r="O9763" s="7">
        <f>G9763-L9763</f>
        <v/>
      </c>
      <c r="P9763" s="7">
        <f>H9763-M9763</f>
        <v/>
      </c>
      <c r="Q9763" s="7">
        <f>IF($I9763=1,(N9763-MAR1!$B$11)/MAR1!$D$11,(N9763-MAR1!$C$11)/MAR1!$E$11)</f>
        <v/>
      </c>
      <c r="R9763" s="7">
        <f>IF($I9763=1,(O9763-MAR1!$B$12)/MAR1!$D$12,(O9763-MAR1!$C$12)/MAR1!$E$12)</f>
        <v/>
      </c>
      <c r="S9763" s="7">
        <f>IF($I9763=1,(P9763-MAR1!$B$13)/MAR1!$D$13,(P9763-MAR1!$C$13)/MAR1!$E$13)</f>
        <v/>
      </c>
    </row>
    <row r="9764">
      <c r="A9764" s="5" t="n">
        <v>9763</v>
      </c>
      <c r="B9764" s="5" t="n">
        <v>27</v>
      </c>
      <c r="C9764" s="5" t="n">
        <v>273</v>
      </c>
      <c r="D9764" s="5" t="n">
        <v>9</v>
      </c>
      <c r="E9764" s="5" t="n">
        <v>2.9</v>
      </c>
      <c r="F9764" s="5" t="n">
        <v>24.7</v>
      </c>
      <c r="G9764" s="5" t="n">
        <v>18</v>
      </c>
      <c r="H9764" s="5" t="n">
        <v>9.949999999999999</v>
      </c>
      <c r="I9764" s="6">
        <f>IF(E9764&gt;=Markov!$B$3,1,0)</f>
        <v/>
      </c>
      <c r="J9764" s="6">
        <f>I9763</f>
        <v/>
      </c>
      <c r="K9764" s="7">
        <f>MAR1!$B$5+MAR1!$C$5*COS(2*PI()*$C9764/365)+MAR1!$D$5*SIN(2*PI()*$C9764/365)</f>
        <v/>
      </c>
      <c r="L9764" s="7">
        <f>MAR1!$B$6+MAR1!$C$6*COS(2*PI()*$C9764/365)+MAR1!$D$6*SIN(2*PI()*$C9764/365)</f>
        <v/>
      </c>
      <c r="M9764" s="7">
        <f>MAR1!$B$7+MAR1!$C$7*COS(2*PI()*$C9764/365)+MAR1!$D$7*SIN(2*PI()*$C9764/365)</f>
        <v/>
      </c>
      <c r="N9764" s="7">
        <f>F9764-K9764</f>
        <v/>
      </c>
      <c r="O9764" s="7">
        <f>G9764-L9764</f>
        <v/>
      </c>
      <c r="P9764" s="7">
        <f>H9764-M9764</f>
        <v/>
      </c>
      <c r="Q9764" s="7">
        <f>IF($I9764=1,(N9764-MAR1!$B$11)/MAR1!$D$11,(N9764-MAR1!$C$11)/MAR1!$E$11)</f>
        <v/>
      </c>
      <c r="R9764" s="7">
        <f>IF($I9764=1,(O9764-MAR1!$B$12)/MAR1!$D$12,(O9764-MAR1!$C$12)/MAR1!$E$12)</f>
        <v/>
      </c>
      <c r="S9764" s="7">
        <f>IF($I9764=1,(P9764-MAR1!$B$13)/MAR1!$D$13,(P9764-MAR1!$C$13)/MAR1!$E$13)</f>
        <v/>
      </c>
    </row>
    <row r="9765">
      <c r="A9765" s="5" t="n">
        <v>9764</v>
      </c>
      <c r="B9765" s="5" t="n">
        <v>27</v>
      </c>
      <c r="C9765" s="5" t="n">
        <v>274</v>
      </c>
      <c r="D9765" s="5" t="n">
        <v>10</v>
      </c>
      <c r="E9765" s="5" t="n">
        <v>0</v>
      </c>
      <c r="F9765" s="5" t="n">
        <v>28.8</v>
      </c>
      <c r="G9765" s="5" t="n">
        <v>21.2</v>
      </c>
      <c r="H9765" s="5" t="n">
        <v>9.960000000000001</v>
      </c>
      <c r="I9765" s="6">
        <f>IF(E9765&gt;=Markov!$B$3,1,0)</f>
        <v/>
      </c>
      <c r="J9765" s="6">
        <f>I9764</f>
        <v/>
      </c>
      <c r="K9765" s="7">
        <f>MAR1!$B$5+MAR1!$C$5*COS(2*PI()*$C9765/365)+MAR1!$D$5*SIN(2*PI()*$C9765/365)</f>
        <v/>
      </c>
      <c r="L9765" s="7">
        <f>MAR1!$B$6+MAR1!$C$6*COS(2*PI()*$C9765/365)+MAR1!$D$6*SIN(2*PI()*$C9765/365)</f>
        <v/>
      </c>
      <c r="M9765" s="7">
        <f>MAR1!$B$7+MAR1!$C$7*COS(2*PI()*$C9765/365)+MAR1!$D$7*SIN(2*PI()*$C9765/365)</f>
        <v/>
      </c>
      <c r="N9765" s="7">
        <f>F9765-K9765</f>
        <v/>
      </c>
      <c r="O9765" s="7">
        <f>G9765-L9765</f>
        <v/>
      </c>
      <c r="P9765" s="7">
        <f>H9765-M9765</f>
        <v/>
      </c>
      <c r="Q9765" s="7">
        <f>IF($I9765=1,(N9765-MAR1!$B$11)/MAR1!$D$11,(N9765-MAR1!$C$11)/MAR1!$E$11)</f>
        <v/>
      </c>
      <c r="R9765" s="7">
        <f>IF($I9765=1,(O9765-MAR1!$B$12)/MAR1!$D$12,(O9765-MAR1!$C$12)/MAR1!$E$12)</f>
        <v/>
      </c>
      <c r="S9765" s="7">
        <f>IF($I9765=1,(P9765-MAR1!$B$13)/MAR1!$D$13,(P9765-MAR1!$C$13)/MAR1!$E$13)</f>
        <v/>
      </c>
    </row>
    <row r="9766">
      <c r="A9766" s="5" t="n">
        <v>9765</v>
      </c>
      <c r="B9766" s="5" t="n">
        <v>27</v>
      </c>
      <c r="C9766" s="5" t="n">
        <v>275</v>
      </c>
      <c r="D9766" s="5" t="n">
        <v>10</v>
      </c>
      <c r="E9766" s="5" t="n">
        <v>0</v>
      </c>
      <c r="F9766" s="5" t="n">
        <v>32.1</v>
      </c>
      <c r="G9766" s="5" t="n">
        <v>21.6</v>
      </c>
      <c r="H9766" s="5" t="n">
        <v>13.78</v>
      </c>
      <c r="I9766" s="6">
        <f>IF(E9766&gt;=Markov!$B$3,1,0)</f>
        <v/>
      </c>
      <c r="J9766" s="6">
        <f>I9765</f>
        <v/>
      </c>
      <c r="K9766" s="7">
        <f>MAR1!$B$5+MAR1!$C$5*COS(2*PI()*$C9766/365)+MAR1!$D$5*SIN(2*PI()*$C9766/365)</f>
        <v/>
      </c>
      <c r="L9766" s="7">
        <f>MAR1!$B$6+MAR1!$C$6*COS(2*PI()*$C9766/365)+MAR1!$D$6*SIN(2*PI()*$C9766/365)</f>
        <v/>
      </c>
      <c r="M9766" s="7">
        <f>MAR1!$B$7+MAR1!$C$7*COS(2*PI()*$C9766/365)+MAR1!$D$7*SIN(2*PI()*$C9766/365)</f>
        <v/>
      </c>
      <c r="N9766" s="7">
        <f>F9766-K9766</f>
        <v/>
      </c>
      <c r="O9766" s="7">
        <f>G9766-L9766</f>
        <v/>
      </c>
      <c r="P9766" s="7">
        <f>H9766-M9766</f>
        <v/>
      </c>
      <c r="Q9766" s="7">
        <f>IF($I9766=1,(N9766-MAR1!$B$11)/MAR1!$D$11,(N9766-MAR1!$C$11)/MAR1!$E$11)</f>
        <v/>
      </c>
      <c r="R9766" s="7">
        <f>IF($I9766=1,(O9766-MAR1!$B$12)/MAR1!$D$12,(O9766-MAR1!$C$12)/MAR1!$E$12)</f>
        <v/>
      </c>
      <c r="S9766" s="7">
        <f>IF($I9766=1,(P9766-MAR1!$B$13)/MAR1!$D$13,(P9766-MAR1!$C$13)/MAR1!$E$13)</f>
        <v/>
      </c>
    </row>
    <row r="9767">
      <c r="A9767" s="5" t="n">
        <v>9766</v>
      </c>
      <c r="B9767" s="5" t="n">
        <v>27</v>
      </c>
      <c r="C9767" s="5" t="n">
        <v>276</v>
      </c>
      <c r="D9767" s="5" t="n">
        <v>10</v>
      </c>
      <c r="E9767" s="5" t="n">
        <v>0</v>
      </c>
      <c r="F9767" s="5" t="n">
        <v>29.5</v>
      </c>
      <c r="G9767" s="5" t="n">
        <v>20</v>
      </c>
      <c r="H9767" s="5" t="n">
        <v>18.31</v>
      </c>
      <c r="I9767" s="6">
        <f>IF(E9767&gt;=Markov!$B$3,1,0)</f>
        <v/>
      </c>
      <c r="J9767" s="6">
        <f>I9766</f>
        <v/>
      </c>
      <c r="K9767" s="7">
        <f>MAR1!$B$5+MAR1!$C$5*COS(2*PI()*$C9767/365)+MAR1!$D$5*SIN(2*PI()*$C9767/365)</f>
        <v/>
      </c>
      <c r="L9767" s="7">
        <f>MAR1!$B$6+MAR1!$C$6*COS(2*PI()*$C9767/365)+MAR1!$D$6*SIN(2*PI()*$C9767/365)</f>
        <v/>
      </c>
      <c r="M9767" s="7">
        <f>MAR1!$B$7+MAR1!$C$7*COS(2*PI()*$C9767/365)+MAR1!$D$7*SIN(2*PI()*$C9767/365)</f>
        <v/>
      </c>
      <c r="N9767" s="7">
        <f>F9767-K9767</f>
        <v/>
      </c>
      <c r="O9767" s="7">
        <f>G9767-L9767</f>
        <v/>
      </c>
      <c r="P9767" s="7">
        <f>H9767-M9767</f>
        <v/>
      </c>
      <c r="Q9767" s="7">
        <f>IF($I9767=1,(N9767-MAR1!$B$11)/MAR1!$D$11,(N9767-MAR1!$C$11)/MAR1!$E$11)</f>
        <v/>
      </c>
      <c r="R9767" s="7">
        <f>IF($I9767=1,(O9767-MAR1!$B$12)/MAR1!$D$12,(O9767-MAR1!$C$12)/MAR1!$E$12)</f>
        <v/>
      </c>
      <c r="S9767" s="7">
        <f>IF($I9767=1,(P9767-MAR1!$B$13)/MAR1!$D$13,(P9767-MAR1!$C$13)/MAR1!$E$13)</f>
        <v/>
      </c>
    </row>
    <row r="9768">
      <c r="A9768" s="5" t="n">
        <v>9767</v>
      </c>
      <c r="B9768" s="5" t="n">
        <v>27</v>
      </c>
      <c r="C9768" s="5" t="n">
        <v>277</v>
      </c>
      <c r="D9768" s="5" t="n">
        <v>10</v>
      </c>
      <c r="E9768" s="5" t="n">
        <v>0.8</v>
      </c>
      <c r="F9768" s="5" t="n">
        <v>26.1</v>
      </c>
      <c r="G9768" s="5" t="n">
        <v>18.4</v>
      </c>
      <c r="H9768" s="5" t="n">
        <v>11.9</v>
      </c>
      <c r="I9768" s="6">
        <f>IF(E9768&gt;=Markov!$B$3,1,0)</f>
        <v/>
      </c>
      <c r="J9768" s="6">
        <f>I9767</f>
        <v/>
      </c>
      <c r="K9768" s="7">
        <f>MAR1!$B$5+MAR1!$C$5*COS(2*PI()*$C9768/365)+MAR1!$D$5*SIN(2*PI()*$C9768/365)</f>
        <v/>
      </c>
      <c r="L9768" s="7">
        <f>MAR1!$B$6+MAR1!$C$6*COS(2*PI()*$C9768/365)+MAR1!$D$6*SIN(2*PI()*$C9768/365)</f>
        <v/>
      </c>
      <c r="M9768" s="7">
        <f>MAR1!$B$7+MAR1!$C$7*COS(2*PI()*$C9768/365)+MAR1!$D$7*SIN(2*PI()*$C9768/365)</f>
        <v/>
      </c>
      <c r="N9768" s="7">
        <f>F9768-K9768</f>
        <v/>
      </c>
      <c r="O9768" s="7">
        <f>G9768-L9768</f>
        <v/>
      </c>
      <c r="P9768" s="7">
        <f>H9768-M9768</f>
        <v/>
      </c>
      <c r="Q9768" s="7">
        <f>IF($I9768=1,(N9768-MAR1!$B$11)/MAR1!$D$11,(N9768-MAR1!$C$11)/MAR1!$E$11)</f>
        <v/>
      </c>
      <c r="R9768" s="7">
        <f>IF($I9768=1,(O9768-MAR1!$B$12)/MAR1!$D$12,(O9768-MAR1!$C$12)/MAR1!$E$12)</f>
        <v/>
      </c>
      <c r="S9768" s="7">
        <f>IF($I9768=1,(P9768-MAR1!$B$13)/MAR1!$D$13,(P9768-MAR1!$C$13)/MAR1!$E$13)</f>
        <v/>
      </c>
    </row>
    <row r="9769">
      <c r="A9769" s="5" t="n">
        <v>9768</v>
      </c>
      <c r="B9769" s="5" t="n">
        <v>27</v>
      </c>
      <c r="C9769" s="5" t="n">
        <v>278</v>
      </c>
      <c r="D9769" s="5" t="n">
        <v>10</v>
      </c>
      <c r="E9769" s="5" t="n">
        <v>0</v>
      </c>
      <c r="F9769" s="5" t="n">
        <v>29.6</v>
      </c>
      <c r="G9769" s="5" t="n">
        <v>20.5</v>
      </c>
      <c r="H9769" s="5" t="n">
        <v>14.55</v>
      </c>
      <c r="I9769" s="6">
        <f>IF(E9769&gt;=Markov!$B$3,1,0)</f>
        <v/>
      </c>
      <c r="J9769" s="6">
        <f>I9768</f>
        <v/>
      </c>
      <c r="K9769" s="7">
        <f>MAR1!$B$5+MAR1!$C$5*COS(2*PI()*$C9769/365)+MAR1!$D$5*SIN(2*PI()*$C9769/365)</f>
        <v/>
      </c>
      <c r="L9769" s="7">
        <f>MAR1!$B$6+MAR1!$C$6*COS(2*PI()*$C9769/365)+MAR1!$D$6*SIN(2*PI()*$C9769/365)</f>
        <v/>
      </c>
      <c r="M9769" s="7">
        <f>MAR1!$B$7+MAR1!$C$7*COS(2*PI()*$C9769/365)+MAR1!$D$7*SIN(2*PI()*$C9769/365)</f>
        <v/>
      </c>
      <c r="N9769" s="7">
        <f>F9769-K9769</f>
        <v/>
      </c>
      <c r="O9769" s="7">
        <f>G9769-L9769</f>
        <v/>
      </c>
      <c r="P9769" s="7">
        <f>H9769-M9769</f>
        <v/>
      </c>
      <c r="Q9769" s="7">
        <f>IF($I9769=1,(N9769-MAR1!$B$11)/MAR1!$D$11,(N9769-MAR1!$C$11)/MAR1!$E$11)</f>
        <v/>
      </c>
      <c r="R9769" s="7">
        <f>IF($I9769=1,(O9769-MAR1!$B$12)/MAR1!$D$12,(O9769-MAR1!$C$12)/MAR1!$E$12)</f>
        <v/>
      </c>
      <c r="S9769" s="7">
        <f>IF($I9769=1,(P9769-MAR1!$B$13)/MAR1!$D$13,(P9769-MAR1!$C$13)/MAR1!$E$13)</f>
        <v/>
      </c>
    </row>
    <row r="9770">
      <c r="A9770" s="5" t="n">
        <v>9769</v>
      </c>
      <c r="B9770" s="5" t="n">
        <v>27</v>
      </c>
      <c r="C9770" s="5" t="n">
        <v>279</v>
      </c>
      <c r="D9770" s="5" t="n">
        <v>10</v>
      </c>
      <c r="E9770" s="5" t="n">
        <v>0</v>
      </c>
      <c r="F9770" s="5" t="n">
        <v>28.8</v>
      </c>
      <c r="G9770" s="5" t="n">
        <v>21.9</v>
      </c>
      <c r="H9770" s="5" t="n">
        <v>14.38</v>
      </c>
      <c r="I9770" s="6">
        <f>IF(E9770&gt;=Markov!$B$3,1,0)</f>
        <v/>
      </c>
      <c r="J9770" s="6">
        <f>I9769</f>
        <v/>
      </c>
      <c r="K9770" s="7">
        <f>MAR1!$B$5+MAR1!$C$5*COS(2*PI()*$C9770/365)+MAR1!$D$5*SIN(2*PI()*$C9770/365)</f>
        <v/>
      </c>
      <c r="L9770" s="7">
        <f>MAR1!$B$6+MAR1!$C$6*COS(2*PI()*$C9770/365)+MAR1!$D$6*SIN(2*PI()*$C9770/365)</f>
        <v/>
      </c>
      <c r="M9770" s="7">
        <f>MAR1!$B$7+MAR1!$C$7*COS(2*PI()*$C9770/365)+MAR1!$D$7*SIN(2*PI()*$C9770/365)</f>
        <v/>
      </c>
      <c r="N9770" s="7">
        <f>F9770-K9770</f>
        <v/>
      </c>
      <c r="O9770" s="7">
        <f>G9770-L9770</f>
        <v/>
      </c>
      <c r="P9770" s="7">
        <f>H9770-M9770</f>
        <v/>
      </c>
      <c r="Q9770" s="7">
        <f>IF($I9770=1,(N9770-MAR1!$B$11)/MAR1!$D$11,(N9770-MAR1!$C$11)/MAR1!$E$11)</f>
        <v/>
      </c>
      <c r="R9770" s="7">
        <f>IF($I9770=1,(O9770-MAR1!$B$12)/MAR1!$D$12,(O9770-MAR1!$C$12)/MAR1!$E$12)</f>
        <v/>
      </c>
      <c r="S9770" s="7">
        <f>IF($I9770=1,(P9770-MAR1!$B$13)/MAR1!$D$13,(P9770-MAR1!$C$13)/MAR1!$E$13)</f>
        <v/>
      </c>
    </row>
    <row r="9771">
      <c r="A9771" s="5" t="n">
        <v>9770</v>
      </c>
      <c r="B9771" s="5" t="n">
        <v>27</v>
      </c>
      <c r="C9771" s="5" t="n">
        <v>280</v>
      </c>
      <c r="D9771" s="5" t="n">
        <v>10</v>
      </c>
      <c r="E9771" s="5" t="n">
        <v>0</v>
      </c>
      <c r="F9771" s="5" t="n">
        <v>29.4</v>
      </c>
      <c r="G9771" s="5" t="n">
        <v>20.6</v>
      </c>
      <c r="H9771" s="5" t="n">
        <v>17.22</v>
      </c>
      <c r="I9771" s="6">
        <f>IF(E9771&gt;=Markov!$B$3,1,0)</f>
        <v/>
      </c>
      <c r="J9771" s="6">
        <f>I9770</f>
        <v/>
      </c>
      <c r="K9771" s="7">
        <f>MAR1!$B$5+MAR1!$C$5*COS(2*PI()*$C9771/365)+MAR1!$D$5*SIN(2*PI()*$C9771/365)</f>
        <v/>
      </c>
      <c r="L9771" s="7">
        <f>MAR1!$B$6+MAR1!$C$6*COS(2*PI()*$C9771/365)+MAR1!$D$6*SIN(2*PI()*$C9771/365)</f>
        <v/>
      </c>
      <c r="M9771" s="7">
        <f>MAR1!$B$7+MAR1!$C$7*COS(2*PI()*$C9771/365)+MAR1!$D$7*SIN(2*PI()*$C9771/365)</f>
        <v/>
      </c>
      <c r="N9771" s="7">
        <f>F9771-K9771</f>
        <v/>
      </c>
      <c r="O9771" s="7">
        <f>G9771-L9771</f>
        <v/>
      </c>
      <c r="P9771" s="7">
        <f>H9771-M9771</f>
        <v/>
      </c>
      <c r="Q9771" s="7">
        <f>IF($I9771=1,(N9771-MAR1!$B$11)/MAR1!$D$11,(N9771-MAR1!$C$11)/MAR1!$E$11)</f>
        <v/>
      </c>
      <c r="R9771" s="7">
        <f>IF($I9771=1,(O9771-MAR1!$B$12)/MAR1!$D$12,(O9771-MAR1!$C$12)/MAR1!$E$12)</f>
        <v/>
      </c>
      <c r="S9771" s="7">
        <f>IF($I9771=1,(P9771-MAR1!$B$13)/MAR1!$D$13,(P9771-MAR1!$C$13)/MAR1!$E$13)</f>
        <v/>
      </c>
    </row>
    <row r="9772">
      <c r="A9772" s="5" t="n">
        <v>9771</v>
      </c>
      <c r="B9772" s="5" t="n">
        <v>27</v>
      </c>
      <c r="C9772" s="5" t="n">
        <v>281</v>
      </c>
      <c r="D9772" s="5" t="n">
        <v>10</v>
      </c>
      <c r="E9772" s="5" t="n">
        <v>0</v>
      </c>
      <c r="F9772" s="5" t="n">
        <v>29.4</v>
      </c>
      <c r="G9772" s="5" t="n">
        <v>19.8</v>
      </c>
      <c r="H9772" s="5" t="n">
        <v>15.15</v>
      </c>
      <c r="I9772" s="6">
        <f>IF(E9772&gt;=Markov!$B$3,1,0)</f>
        <v/>
      </c>
      <c r="J9772" s="6">
        <f>I9771</f>
        <v/>
      </c>
      <c r="K9772" s="7">
        <f>MAR1!$B$5+MAR1!$C$5*COS(2*PI()*$C9772/365)+MAR1!$D$5*SIN(2*PI()*$C9772/365)</f>
        <v/>
      </c>
      <c r="L9772" s="7">
        <f>MAR1!$B$6+MAR1!$C$6*COS(2*PI()*$C9772/365)+MAR1!$D$6*SIN(2*PI()*$C9772/365)</f>
        <v/>
      </c>
      <c r="M9772" s="7">
        <f>MAR1!$B$7+MAR1!$C$7*COS(2*PI()*$C9772/365)+MAR1!$D$7*SIN(2*PI()*$C9772/365)</f>
        <v/>
      </c>
      <c r="N9772" s="7">
        <f>F9772-K9772</f>
        <v/>
      </c>
      <c r="O9772" s="7">
        <f>G9772-L9772</f>
        <v/>
      </c>
      <c r="P9772" s="7">
        <f>H9772-M9772</f>
        <v/>
      </c>
      <c r="Q9772" s="7">
        <f>IF($I9772=1,(N9772-MAR1!$B$11)/MAR1!$D$11,(N9772-MAR1!$C$11)/MAR1!$E$11)</f>
        <v/>
      </c>
      <c r="R9772" s="7">
        <f>IF($I9772=1,(O9772-MAR1!$B$12)/MAR1!$D$12,(O9772-MAR1!$C$12)/MAR1!$E$12)</f>
        <v/>
      </c>
      <c r="S9772" s="7">
        <f>IF($I9772=1,(P9772-MAR1!$B$13)/MAR1!$D$13,(P9772-MAR1!$C$13)/MAR1!$E$13)</f>
        <v/>
      </c>
    </row>
    <row r="9773">
      <c r="A9773" s="5" t="n">
        <v>9772</v>
      </c>
      <c r="B9773" s="5" t="n">
        <v>27</v>
      </c>
      <c r="C9773" s="5" t="n">
        <v>282</v>
      </c>
      <c r="D9773" s="5" t="n">
        <v>10</v>
      </c>
      <c r="E9773" s="5" t="n">
        <v>0</v>
      </c>
      <c r="F9773" s="5" t="n">
        <v>30</v>
      </c>
      <c r="G9773" s="5" t="n">
        <v>19.9</v>
      </c>
      <c r="H9773" s="5" t="n">
        <v>13.11</v>
      </c>
      <c r="I9773" s="6">
        <f>IF(E9773&gt;=Markov!$B$3,1,0)</f>
        <v/>
      </c>
      <c r="J9773" s="6">
        <f>I9772</f>
        <v/>
      </c>
      <c r="K9773" s="7">
        <f>MAR1!$B$5+MAR1!$C$5*COS(2*PI()*$C9773/365)+MAR1!$D$5*SIN(2*PI()*$C9773/365)</f>
        <v/>
      </c>
      <c r="L9773" s="7">
        <f>MAR1!$B$6+MAR1!$C$6*COS(2*PI()*$C9773/365)+MAR1!$D$6*SIN(2*PI()*$C9773/365)</f>
        <v/>
      </c>
      <c r="M9773" s="7">
        <f>MAR1!$B$7+MAR1!$C$7*COS(2*PI()*$C9773/365)+MAR1!$D$7*SIN(2*PI()*$C9773/365)</f>
        <v/>
      </c>
      <c r="N9773" s="7">
        <f>F9773-K9773</f>
        <v/>
      </c>
      <c r="O9773" s="7">
        <f>G9773-L9773</f>
        <v/>
      </c>
      <c r="P9773" s="7">
        <f>H9773-M9773</f>
        <v/>
      </c>
      <c r="Q9773" s="7">
        <f>IF($I9773=1,(N9773-MAR1!$B$11)/MAR1!$D$11,(N9773-MAR1!$C$11)/MAR1!$E$11)</f>
        <v/>
      </c>
      <c r="R9773" s="7">
        <f>IF($I9773=1,(O9773-MAR1!$B$12)/MAR1!$D$12,(O9773-MAR1!$C$12)/MAR1!$E$12)</f>
        <v/>
      </c>
      <c r="S9773" s="7">
        <f>IF($I9773=1,(P9773-MAR1!$B$13)/MAR1!$D$13,(P9773-MAR1!$C$13)/MAR1!$E$13)</f>
        <v/>
      </c>
    </row>
    <row r="9774">
      <c r="A9774" s="5" t="n">
        <v>9773</v>
      </c>
      <c r="B9774" s="5" t="n">
        <v>27</v>
      </c>
      <c r="C9774" s="5" t="n">
        <v>283</v>
      </c>
      <c r="D9774" s="5" t="n">
        <v>10</v>
      </c>
      <c r="E9774" s="5" t="n">
        <v>0</v>
      </c>
      <c r="F9774" s="5" t="n">
        <v>27.9</v>
      </c>
      <c r="G9774" s="5" t="n">
        <v>17.4</v>
      </c>
      <c r="H9774" s="5" t="n">
        <v>9.16</v>
      </c>
      <c r="I9774" s="6">
        <f>IF(E9774&gt;=Markov!$B$3,1,0)</f>
        <v/>
      </c>
      <c r="J9774" s="6">
        <f>I9773</f>
        <v/>
      </c>
      <c r="K9774" s="7">
        <f>MAR1!$B$5+MAR1!$C$5*COS(2*PI()*$C9774/365)+MAR1!$D$5*SIN(2*PI()*$C9774/365)</f>
        <v/>
      </c>
      <c r="L9774" s="7">
        <f>MAR1!$B$6+MAR1!$C$6*COS(2*PI()*$C9774/365)+MAR1!$D$6*SIN(2*PI()*$C9774/365)</f>
        <v/>
      </c>
      <c r="M9774" s="7">
        <f>MAR1!$B$7+MAR1!$C$7*COS(2*PI()*$C9774/365)+MAR1!$D$7*SIN(2*PI()*$C9774/365)</f>
        <v/>
      </c>
      <c r="N9774" s="7">
        <f>F9774-K9774</f>
        <v/>
      </c>
      <c r="O9774" s="7">
        <f>G9774-L9774</f>
        <v/>
      </c>
      <c r="P9774" s="7">
        <f>H9774-M9774</f>
        <v/>
      </c>
      <c r="Q9774" s="7">
        <f>IF($I9774=1,(N9774-MAR1!$B$11)/MAR1!$D$11,(N9774-MAR1!$C$11)/MAR1!$E$11)</f>
        <v/>
      </c>
      <c r="R9774" s="7">
        <f>IF($I9774=1,(O9774-MAR1!$B$12)/MAR1!$D$12,(O9774-MAR1!$C$12)/MAR1!$E$12)</f>
        <v/>
      </c>
      <c r="S9774" s="7">
        <f>IF($I9774=1,(P9774-MAR1!$B$13)/MAR1!$D$13,(P9774-MAR1!$C$13)/MAR1!$E$13)</f>
        <v/>
      </c>
    </row>
    <row r="9775">
      <c r="A9775" s="5" t="n">
        <v>9774</v>
      </c>
      <c r="B9775" s="5" t="n">
        <v>27</v>
      </c>
      <c r="C9775" s="5" t="n">
        <v>284</v>
      </c>
      <c r="D9775" s="5" t="n">
        <v>10</v>
      </c>
      <c r="E9775" s="5" t="n">
        <v>0</v>
      </c>
      <c r="F9775" s="5" t="n">
        <v>25.9</v>
      </c>
      <c r="G9775" s="5" t="n">
        <v>16.6</v>
      </c>
      <c r="H9775" s="5" t="n">
        <v>13</v>
      </c>
      <c r="I9775" s="6">
        <f>IF(E9775&gt;=Markov!$B$3,1,0)</f>
        <v/>
      </c>
      <c r="J9775" s="6">
        <f>I9774</f>
        <v/>
      </c>
      <c r="K9775" s="7">
        <f>MAR1!$B$5+MAR1!$C$5*COS(2*PI()*$C9775/365)+MAR1!$D$5*SIN(2*PI()*$C9775/365)</f>
        <v/>
      </c>
      <c r="L9775" s="7">
        <f>MAR1!$B$6+MAR1!$C$6*COS(2*PI()*$C9775/365)+MAR1!$D$6*SIN(2*PI()*$C9775/365)</f>
        <v/>
      </c>
      <c r="M9775" s="7">
        <f>MAR1!$B$7+MAR1!$C$7*COS(2*PI()*$C9775/365)+MAR1!$D$7*SIN(2*PI()*$C9775/365)</f>
        <v/>
      </c>
      <c r="N9775" s="7">
        <f>F9775-K9775</f>
        <v/>
      </c>
      <c r="O9775" s="7">
        <f>G9775-L9775</f>
        <v/>
      </c>
      <c r="P9775" s="7">
        <f>H9775-M9775</f>
        <v/>
      </c>
      <c r="Q9775" s="7">
        <f>IF($I9775=1,(N9775-MAR1!$B$11)/MAR1!$D$11,(N9775-MAR1!$C$11)/MAR1!$E$11)</f>
        <v/>
      </c>
      <c r="R9775" s="7">
        <f>IF($I9775=1,(O9775-MAR1!$B$12)/MAR1!$D$12,(O9775-MAR1!$C$12)/MAR1!$E$12)</f>
        <v/>
      </c>
      <c r="S9775" s="7">
        <f>IF($I9775=1,(P9775-MAR1!$B$13)/MAR1!$D$13,(P9775-MAR1!$C$13)/MAR1!$E$13)</f>
        <v/>
      </c>
    </row>
    <row r="9776">
      <c r="A9776" s="5" t="n">
        <v>9775</v>
      </c>
      <c r="B9776" s="5" t="n">
        <v>27</v>
      </c>
      <c r="C9776" s="5" t="n">
        <v>285</v>
      </c>
      <c r="D9776" s="5" t="n">
        <v>10</v>
      </c>
      <c r="E9776" s="5" t="n">
        <v>0</v>
      </c>
      <c r="F9776" s="5" t="n">
        <v>25.3</v>
      </c>
      <c r="G9776" s="5" t="n">
        <v>16.2</v>
      </c>
      <c r="H9776" s="5" t="n">
        <v>12.5</v>
      </c>
      <c r="I9776" s="6">
        <f>IF(E9776&gt;=Markov!$B$3,1,0)</f>
        <v/>
      </c>
      <c r="J9776" s="6">
        <f>I9775</f>
        <v/>
      </c>
      <c r="K9776" s="7">
        <f>MAR1!$B$5+MAR1!$C$5*COS(2*PI()*$C9776/365)+MAR1!$D$5*SIN(2*PI()*$C9776/365)</f>
        <v/>
      </c>
      <c r="L9776" s="7">
        <f>MAR1!$B$6+MAR1!$C$6*COS(2*PI()*$C9776/365)+MAR1!$D$6*SIN(2*PI()*$C9776/365)</f>
        <v/>
      </c>
      <c r="M9776" s="7">
        <f>MAR1!$B$7+MAR1!$C$7*COS(2*PI()*$C9776/365)+MAR1!$D$7*SIN(2*PI()*$C9776/365)</f>
        <v/>
      </c>
      <c r="N9776" s="7">
        <f>F9776-K9776</f>
        <v/>
      </c>
      <c r="O9776" s="7">
        <f>G9776-L9776</f>
        <v/>
      </c>
      <c r="P9776" s="7">
        <f>H9776-M9776</f>
        <v/>
      </c>
      <c r="Q9776" s="7">
        <f>IF($I9776=1,(N9776-MAR1!$B$11)/MAR1!$D$11,(N9776-MAR1!$C$11)/MAR1!$E$11)</f>
        <v/>
      </c>
      <c r="R9776" s="7">
        <f>IF($I9776=1,(O9776-MAR1!$B$12)/MAR1!$D$12,(O9776-MAR1!$C$12)/MAR1!$E$12)</f>
        <v/>
      </c>
      <c r="S9776" s="7">
        <f>IF($I9776=1,(P9776-MAR1!$B$13)/MAR1!$D$13,(P9776-MAR1!$C$13)/MAR1!$E$13)</f>
        <v/>
      </c>
    </row>
    <row r="9777">
      <c r="A9777" s="5" t="n">
        <v>9776</v>
      </c>
      <c r="B9777" s="5" t="n">
        <v>27</v>
      </c>
      <c r="C9777" s="5" t="n">
        <v>286</v>
      </c>
      <c r="D9777" s="5" t="n">
        <v>10</v>
      </c>
      <c r="E9777" s="5" t="n">
        <v>0</v>
      </c>
      <c r="F9777" s="5" t="n">
        <v>26.7</v>
      </c>
      <c r="G9777" s="5" t="n">
        <v>17</v>
      </c>
      <c r="H9777" s="5" t="n">
        <v>10.19</v>
      </c>
      <c r="I9777" s="6">
        <f>IF(E9777&gt;=Markov!$B$3,1,0)</f>
        <v/>
      </c>
      <c r="J9777" s="6">
        <f>I9776</f>
        <v/>
      </c>
      <c r="K9777" s="7">
        <f>MAR1!$B$5+MAR1!$C$5*COS(2*PI()*$C9777/365)+MAR1!$D$5*SIN(2*PI()*$C9777/365)</f>
        <v/>
      </c>
      <c r="L9777" s="7">
        <f>MAR1!$B$6+MAR1!$C$6*COS(2*PI()*$C9777/365)+MAR1!$D$6*SIN(2*PI()*$C9777/365)</f>
        <v/>
      </c>
      <c r="M9777" s="7">
        <f>MAR1!$B$7+MAR1!$C$7*COS(2*PI()*$C9777/365)+MAR1!$D$7*SIN(2*PI()*$C9777/365)</f>
        <v/>
      </c>
      <c r="N9777" s="7">
        <f>F9777-K9777</f>
        <v/>
      </c>
      <c r="O9777" s="7">
        <f>G9777-L9777</f>
        <v/>
      </c>
      <c r="P9777" s="7">
        <f>H9777-M9777</f>
        <v/>
      </c>
      <c r="Q9777" s="7">
        <f>IF($I9777=1,(N9777-MAR1!$B$11)/MAR1!$D$11,(N9777-MAR1!$C$11)/MAR1!$E$11)</f>
        <v/>
      </c>
      <c r="R9777" s="7">
        <f>IF($I9777=1,(O9777-MAR1!$B$12)/MAR1!$D$12,(O9777-MAR1!$C$12)/MAR1!$E$12)</f>
        <v/>
      </c>
      <c r="S9777" s="7">
        <f>IF($I9777=1,(P9777-MAR1!$B$13)/MAR1!$D$13,(P9777-MAR1!$C$13)/MAR1!$E$13)</f>
        <v/>
      </c>
    </row>
    <row r="9778">
      <c r="A9778" s="5" t="n">
        <v>9777</v>
      </c>
      <c r="B9778" s="5" t="n">
        <v>27</v>
      </c>
      <c r="C9778" s="5" t="n">
        <v>287</v>
      </c>
      <c r="D9778" s="5" t="n">
        <v>10</v>
      </c>
      <c r="E9778" s="5" t="n">
        <v>0</v>
      </c>
      <c r="F9778" s="5" t="n">
        <v>26.4</v>
      </c>
      <c r="G9778" s="5" t="n">
        <v>16.4</v>
      </c>
      <c r="H9778" s="5" t="n">
        <v>13.3</v>
      </c>
      <c r="I9778" s="6">
        <f>IF(E9778&gt;=Markov!$B$3,1,0)</f>
        <v/>
      </c>
      <c r="J9778" s="6">
        <f>I9777</f>
        <v/>
      </c>
      <c r="K9778" s="7">
        <f>MAR1!$B$5+MAR1!$C$5*COS(2*PI()*$C9778/365)+MAR1!$D$5*SIN(2*PI()*$C9778/365)</f>
        <v/>
      </c>
      <c r="L9778" s="7">
        <f>MAR1!$B$6+MAR1!$C$6*COS(2*PI()*$C9778/365)+MAR1!$D$6*SIN(2*PI()*$C9778/365)</f>
        <v/>
      </c>
      <c r="M9778" s="7">
        <f>MAR1!$B$7+MAR1!$C$7*COS(2*PI()*$C9778/365)+MAR1!$D$7*SIN(2*PI()*$C9778/365)</f>
        <v/>
      </c>
      <c r="N9778" s="7">
        <f>F9778-K9778</f>
        <v/>
      </c>
      <c r="O9778" s="7">
        <f>G9778-L9778</f>
        <v/>
      </c>
      <c r="P9778" s="7">
        <f>H9778-M9778</f>
        <v/>
      </c>
      <c r="Q9778" s="7">
        <f>IF($I9778=1,(N9778-MAR1!$B$11)/MAR1!$D$11,(N9778-MAR1!$C$11)/MAR1!$E$11)</f>
        <v/>
      </c>
      <c r="R9778" s="7">
        <f>IF($I9778=1,(O9778-MAR1!$B$12)/MAR1!$D$12,(O9778-MAR1!$C$12)/MAR1!$E$12)</f>
        <v/>
      </c>
      <c r="S9778" s="7">
        <f>IF($I9778=1,(P9778-MAR1!$B$13)/MAR1!$D$13,(P9778-MAR1!$C$13)/MAR1!$E$13)</f>
        <v/>
      </c>
    </row>
    <row r="9779">
      <c r="A9779" s="5" t="n">
        <v>9778</v>
      </c>
      <c r="B9779" s="5" t="n">
        <v>27</v>
      </c>
      <c r="C9779" s="5" t="n">
        <v>288</v>
      </c>
      <c r="D9779" s="5" t="n">
        <v>10</v>
      </c>
      <c r="E9779" s="5" t="n">
        <v>0</v>
      </c>
      <c r="F9779" s="5" t="n">
        <v>25.6</v>
      </c>
      <c r="G9779" s="5" t="n">
        <v>17</v>
      </c>
      <c r="H9779" s="5" t="n">
        <v>13.41</v>
      </c>
      <c r="I9779" s="6">
        <f>IF(E9779&gt;=Markov!$B$3,1,0)</f>
        <v/>
      </c>
      <c r="J9779" s="6">
        <f>I9778</f>
        <v/>
      </c>
      <c r="K9779" s="7">
        <f>MAR1!$B$5+MAR1!$C$5*COS(2*PI()*$C9779/365)+MAR1!$D$5*SIN(2*PI()*$C9779/365)</f>
        <v/>
      </c>
      <c r="L9779" s="7">
        <f>MAR1!$B$6+MAR1!$C$6*COS(2*PI()*$C9779/365)+MAR1!$D$6*SIN(2*PI()*$C9779/365)</f>
        <v/>
      </c>
      <c r="M9779" s="7">
        <f>MAR1!$B$7+MAR1!$C$7*COS(2*PI()*$C9779/365)+MAR1!$D$7*SIN(2*PI()*$C9779/365)</f>
        <v/>
      </c>
      <c r="N9779" s="7">
        <f>F9779-K9779</f>
        <v/>
      </c>
      <c r="O9779" s="7">
        <f>G9779-L9779</f>
        <v/>
      </c>
      <c r="P9779" s="7">
        <f>H9779-M9779</f>
        <v/>
      </c>
      <c r="Q9779" s="7">
        <f>IF($I9779=1,(N9779-MAR1!$B$11)/MAR1!$D$11,(N9779-MAR1!$C$11)/MAR1!$E$11)</f>
        <v/>
      </c>
      <c r="R9779" s="7">
        <f>IF($I9779=1,(O9779-MAR1!$B$12)/MAR1!$D$12,(O9779-MAR1!$C$12)/MAR1!$E$12)</f>
        <v/>
      </c>
      <c r="S9779" s="7">
        <f>IF($I9779=1,(P9779-MAR1!$B$13)/MAR1!$D$13,(P9779-MAR1!$C$13)/MAR1!$E$13)</f>
        <v/>
      </c>
    </row>
    <row r="9780">
      <c r="A9780" s="5" t="n">
        <v>9779</v>
      </c>
      <c r="B9780" s="5" t="n">
        <v>27</v>
      </c>
      <c r="C9780" s="5" t="n">
        <v>289</v>
      </c>
      <c r="D9780" s="5" t="n">
        <v>10</v>
      </c>
      <c r="E9780" s="5" t="n">
        <v>0</v>
      </c>
      <c r="F9780" s="5" t="n">
        <v>29.1</v>
      </c>
      <c r="G9780" s="5" t="n">
        <v>18.4</v>
      </c>
      <c r="H9780" s="5" t="n">
        <v>17.38</v>
      </c>
      <c r="I9780" s="6">
        <f>IF(E9780&gt;=Markov!$B$3,1,0)</f>
        <v/>
      </c>
      <c r="J9780" s="6">
        <f>I9779</f>
        <v/>
      </c>
      <c r="K9780" s="7">
        <f>MAR1!$B$5+MAR1!$C$5*COS(2*PI()*$C9780/365)+MAR1!$D$5*SIN(2*PI()*$C9780/365)</f>
        <v/>
      </c>
      <c r="L9780" s="7">
        <f>MAR1!$B$6+MAR1!$C$6*COS(2*PI()*$C9780/365)+MAR1!$D$6*SIN(2*PI()*$C9780/365)</f>
        <v/>
      </c>
      <c r="M9780" s="7">
        <f>MAR1!$B$7+MAR1!$C$7*COS(2*PI()*$C9780/365)+MAR1!$D$7*SIN(2*PI()*$C9780/365)</f>
        <v/>
      </c>
      <c r="N9780" s="7">
        <f>F9780-K9780</f>
        <v/>
      </c>
      <c r="O9780" s="7">
        <f>G9780-L9780</f>
        <v/>
      </c>
      <c r="P9780" s="7">
        <f>H9780-M9780</f>
        <v/>
      </c>
      <c r="Q9780" s="7">
        <f>IF($I9780=1,(N9780-MAR1!$B$11)/MAR1!$D$11,(N9780-MAR1!$C$11)/MAR1!$E$11)</f>
        <v/>
      </c>
      <c r="R9780" s="7">
        <f>IF($I9780=1,(O9780-MAR1!$B$12)/MAR1!$D$12,(O9780-MAR1!$C$12)/MAR1!$E$12)</f>
        <v/>
      </c>
      <c r="S9780" s="7">
        <f>IF($I9780=1,(P9780-MAR1!$B$13)/MAR1!$D$13,(P9780-MAR1!$C$13)/MAR1!$E$13)</f>
        <v/>
      </c>
    </row>
    <row r="9781">
      <c r="A9781" s="5" t="n">
        <v>9780</v>
      </c>
      <c r="B9781" s="5" t="n">
        <v>27</v>
      </c>
      <c r="C9781" s="5" t="n">
        <v>290</v>
      </c>
      <c r="D9781" s="5" t="n">
        <v>10</v>
      </c>
      <c r="E9781" s="5" t="n">
        <v>0</v>
      </c>
      <c r="F9781" s="5" t="n">
        <v>30.2</v>
      </c>
      <c r="G9781" s="5" t="n">
        <v>20.7</v>
      </c>
      <c r="H9781" s="5" t="n">
        <v>19.45</v>
      </c>
      <c r="I9781" s="6">
        <f>IF(E9781&gt;=Markov!$B$3,1,0)</f>
        <v/>
      </c>
      <c r="J9781" s="6">
        <f>I9780</f>
        <v/>
      </c>
      <c r="K9781" s="7">
        <f>MAR1!$B$5+MAR1!$C$5*COS(2*PI()*$C9781/365)+MAR1!$D$5*SIN(2*PI()*$C9781/365)</f>
        <v/>
      </c>
      <c r="L9781" s="7">
        <f>MAR1!$B$6+MAR1!$C$6*COS(2*PI()*$C9781/365)+MAR1!$D$6*SIN(2*PI()*$C9781/365)</f>
        <v/>
      </c>
      <c r="M9781" s="7">
        <f>MAR1!$B$7+MAR1!$C$7*COS(2*PI()*$C9781/365)+MAR1!$D$7*SIN(2*PI()*$C9781/365)</f>
        <v/>
      </c>
      <c r="N9781" s="7">
        <f>F9781-K9781</f>
        <v/>
      </c>
      <c r="O9781" s="7">
        <f>G9781-L9781</f>
        <v/>
      </c>
      <c r="P9781" s="7">
        <f>H9781-M9781</f>
        <v/>
      </c>
      <c r="Q9781" s="7">
        <f>IF($I9781=1,(N9781-MAR1!$B$11)/MAR1!$D$11,(N9781-MAR1!$C$11)/MAR1!$E$11)</f>
        <v/>
      </c>
      <c r="R9781" s="7">
        <f>IF($I9781=1,(O9781-MAR1!$B$12)/MAR1!$D$12,(O9781-MAR1!$C$12)/MAR1!$E$12)</f>
        <v/>
      </c>
      <c r="S9781" s="7">
        <f>IF($I9781=1,(P9781-MAR1!$B$13)/MAR1!$D$13,(P9781-MAR1!$C$13)/MAR1!$E$13)</f>
        <v/>
      </c>
    </row>
    <row r="9782">
      <c r="A9782" s="5" t="n">
        <v>9781</v>
      </c>
      <c r="B9782" s="5" t="n">
        <v>27</v>
      </c>
      <c r="C9782" s="5" t="n">
        <v>291</v>
      </c>
      <c r="D9782" s="5" t="n">
        <v>10</v>
      </c>
      <c r="E9782" s="5" t="n">
        <v>0</v>
      </c>
      <c r="F9782" s="5" t="n">
        <v>32</v>
      </c>
      <c r="G9782" s="5" t="n">
        <v>19.7</v>
      </c>
      <c r="H9782" s="5" t="n">
        <v>17.95</v>
      </c>
      <c r="I9782" s="6">
        <f>IF(E9782&gt;=Markov!$B$3,1,0)</f>
        <v/>
      </c>
      <c r="J9782" s="6">
        <f>I9781</f>
        <v/>
      </c>
      <c r="K9782" s="7">
        <f>MAR1!$B$5+MAR1!$C$5*COS(2*PI()*$C9782/365)+MAR1!$D$5*SIN(2*PI()*$C9782/365)</f>
        <v/>
      </c>
      <c r="L9782" s="7">
        <f>MAR1!$B$6+MAR1!$C$6*COS(2*PI()*$C9782/365)+MAR1!$D$6*SIN(2*PI()*$C9782/365)</f>
        <v/>
      </c>
      <c r="M9782" s="7">
        <f>MAR1!$B$7+MAR1!$C$7*COS(2*PI()*$C9782/365)+MAR1!$D$7*SIN(2*PI()*$C9782/365)</f>
        <v/>
      </c>
      <c r="N9782" s="7">
        <f>F9782-K9782</f>
        <v/>
      </c>
      <c r="O9782" s="7">
        <f>G9782-L9782</f>
        <v/>
      </c>
      <c r="P9782" s="7">
        <f>H9782-M9782</f>
        <v/>
      </c>
      <c r="Q9782" s="7">
        <f>IF($I9782=1,(N9782-MAR1!$B$11)/MAR1!$D$11,(N9782-MAR1!$C$11)/MAR1!$E$11)</f>
        <v/>
      </c>
      <c r="R9782" s="7">
        <f>IF($I9782=1,(O9782-MAR1!$B$12)/MAR1!$D$12,(O9782-MAR1!$C$12)/MAR1!$E$12)</f>
        <v/>
      </c>
      <c r="S9782" s="7">
        <f>IF($I9782=1,(P9782-MAR1!$B$13)/MAR1!$D$13,(P9782-MAR1!$C$13)/MAR1!$E$13)</f>
        <v/>
      </c>
    </row>
    <row r="9783">
      <c r="A9783" s="5" t="n">
        <v>9782</v>
      </c>
      <c r="B9783" s="5" t="n">
        <v>27</v>
      </c>
      <c r="C9783" s="5" t="n">
        <v>292</v>
      </c>
      <c r="D9783" s="5" t="n">
        <v>10</v>
      </c>
      <c r="E9783" s="5" t="n">
        <v>0</v>
      </c>
      <c r="F9783" s="5" t="n">
        <v>30.2</v>
      </c>
      <c r="G9783" s="5" t="n">
        <v>18.1</v>
      </c>
      <c r="H9783" s="5" t="n">
        <v>17.77</v>
      </c>
      <c r="I9783" s="6">
        <f>IF(E9783&gt;=Markov!$B$3,1,0)</f>
        <v/>
      </c>
      <c r="J9783" s="6">
        <f>I9782</f>
        <v/>
      </c>
      <c r="K9783" s="7">
        <f>MAR1!$B$5+MAR1!$C$5*COS(2*PI()*$C9783/365)+MAR1!$D$5*SIN(2*PI()*$C9783/365)</f>
        <v/>
      </c>
      <c r="L9783" s="7">
        <f>MAR1!$B$6+MAR1!$C$6*COS(2*PI()*$C9783/365)+MAR1!$D$6*SIN(2*PI()*$C9783/365)</f>
        <v/>
      </c>
      <c r="M9783" s="7">
        <f>MAR1!$B$7+MAR1!$C$7*COS(2*PI()*$C9783/365)+MAR1!$D$7*SIN(2*PI()*$C9783/365)</f>
        <v/>
      </c>
      <c r="N9783" s="7">
        <f>F9783-K9783</f>
        <v/>
      </c>
      <c r="O9783" s="7">
        <f>G9783-L9783</f>
        <v/>
      </c>
      <c r="P9783" s="7">
        <f>H9783-M9783</f>
        <v/>
      </c>
      <c r="Q9783" s="7">
        <f>IF($I9783=1,(N9783-MAR1!$B$11)/MAR1!$D$11,(N9783-MAR1!$C$11)/MAR1!$E$11)</f>
        <v/>
      </c>
      <c r="R9783" s="7">
        <f>IF($I9783=1,(O9783-MAR1!$B$12)/MAR1!$D$12,(O9783-MAR1!$C$12)/MAR1!$E$12)</f>
        <v/>
      </c>
      <c r="S9783" s="7">
        <f>IF($I9783=1,(P9783-MAR1!$B$13)/MAR1!$D$13,(P9783-MAR1!$C$13)/MAR1!$E$13)</f>
        <v/>
      </c>
    </row>
    <row r="9784">
      <c r="A9784" s="5" t="n">
        <v>9783</v>
      </c>
      <c r="B9784" s="5" t="n">
        <v>27</v>
      </c>
      <c r="C9784" s="5" t="n">
        <v>293</v>
      </c>
      <c r="D9784" s="5" t="n">
        <v>10</v>
      </c>
      <c r="E9784" s="5" t="n">
        <v>0</v>
      </c>
      <c r="F9784" s="5" t="n">
        <v>26.3</v>
      </c>
      <c r="G9784" s="5" t="n">
        <v>17.4</v>
      </c>
      <c r="H9784" s="5" t="n">
        <v>15.15</v>
      </c>
      <c r="I9784" s="6">
        <f>IF(E9784&gt;=Markov!$B$3,1,0)</f>
        <v/>
      </c>
      <c r="J9784" s="6">
        <f>I9783</f>
        <v/>
      </c>
      <c r="K9784" s="7">
        <f>MAR1!$B$5+MAR1!$C$5*COS(2*PI()*$C9784/365)+MAR1!$D$5*SIN(2*PI()*$C9784/365)</f>
        <v/>
      </c>
      <c r="L9784" s="7">
        <f>MAR1!$B$6+MAR1!$C$6*COS(2*PI()*$C9784/365)+MAR1!$D$6*SIN(2*PI()*$C9784/365)</f>
        <v/>
      </c>
      <c r="M9784" s="7">
        <f>MAR1!$B$7+MAR1!$C$7*COS(2*PI()*$C9784/365)+MAR1!$D$7*SIN(2*PI()*$C9784/365)</f>
        <v/>
      </c>
      <c r="N9784" s="7">
        <f>F9784-K9784</f>
        <v/>
      </c>
      <c r="O9784" s="7">
        <f>G9784-L9784</f>
        <v/>
      </c>
      <c r="P9784" s="7">
        <f>H9784-M9784</f>
        <v/>
      </c>
      <c r="Q9784" s="7">
        <f>IF($I9784=1,(N9784-MAR1!$B$11)/MAR1!$D$11,(N9784-MAR1!$C$11)/MAR1!$E$11)</f>
        <v/>
      </c>
      <c r="R9784" s="7">
        <f>IF($I9784=1,(O9784-MAR1!$B$12)/MAR1!$D$12,(O9784-MAR1!$C$12)/MAR1!$E$12)</f>
        <v/>
      </c>
      <c r="S9784" s="7">
        <f>IF($I9784=1,(P9784-MAR1!$B$13)/MAR1!$D$13,(P9784-MAR1!$C$13)/MAR1!$E$13)</f>
        <v/>
      </c>
    </row>
    <row r="9785">
      <c r="A9785" s="5" t="n">
        <v>9784</v>
      </c>
      <c r="B9785" s="5" t="n">
        <v>27</v>
      </c>
      <c r="C9785" s="5" t="n">
        <v>294</v>
      </c>
      <c r="D9785" s="5" t="n">
        <v>10</v>
      </c>
      <c r="E9785" s="5" t="n">
        <v>0</v>
      </c>
      <c r="F9785" s="5" t="n">
        <v>27.2</v>
      </c>
      <c r="G9785" s="5" t="n">
        <v>16.7</v>
      </c>
      <c r="H9785" s="5" t="n">
        <v>12.82</v>
      </c>
      <c r="I9785" s="6">
        <f>IF(E9785&gt;=Markov!$B$3,1,0)</f>
        <v/>
      </c>
      <c r="J9785" s="6">
        <f>I9784</f>
        <v/>
      </c>
      <c r="K9785" s="7">
        <f>MAR1!$B$5+MAR1!$C$5*COS(2*PI()*$C9785/365)+MAR1!$D$5*SIN(2*PI()*$C9785/365)</f>
        <v/>
      </c>
      <c r="L9785" s="7">
        <f>MAR1!$B$6+MAR1!$C$6*COS(2*PI()*$C9785/365)+MAR1!$D$6*SIN(2*PI()*$C9785/365)</f>
        <v/>
      </c>
      <c r="M9785" s="7">
        <f>MAR1!$B$7+MAR1!$C$7*COS(2*PI()*$C9785/365)+MAR1!$D$7*SIN(2*PI()*$C9785/365)</f>
        <v/>
      </c>
      <c r="N9785" s="7">
        <f>F9785-K9785</f>
        <v/>
      </c>
      <c r="O9785" s="7">
        <f>G9785-L9785</f>
        <v/>
      </c>
      <c r="P9785" s="7">
        <f>H9785-M9785</f>
        <v/>
      </c>
      <c r="Q9785" s="7">
        <f>IF($I9785=1,(N9785-MAR1!$B$11)/MAR1!$D$11,(N9785-MAR1!$C$11)/MAR1!$E$11)</f>
        <v/>
      </c>
      <c r="R9785" s="7">
        <f>IF($I9785=1,(O9785-MAR1!$B$12)/MAR1!$D$12,(O9785-MAR1!$C$12)/MAR1!$E$12)</f>
        <v/>
      </c>
      <c r="S9785" s="7">
        <f>IF($I9785=1,(P9785-MAR1!$B$13)/MAR1!$D$13,(P9785-MAR1!$C$13)/MAR1!$E$13)</f>
        <v/>
      </c>
    </row>
    <row r="9786">
      <c r="A9786" s="5" t="n">
        <v>9785</v>
      </c>
      <c r="B9786" s="5" t="n">
        <v>27</v>
      </c>
      <c r="C9786" s="5" t="n">
        <v>295</v>
      </c>
      <c r="D9786" s="5" t="n">
        <v>10</v>
      </c>
      <c r="E9786" s="5" t="n">
        <v>0</v>
      </c>
      <c r="F9786" s="5" t="n">
        <v>29.3</v>
      </c>
      <c r="G9786" s="5" t="n">
        <v>17.3</v>
      </c>
      <c r="H9786" s="5" t="n">
        <v>16.01</v>
      </c>
      <c r="I9786" s="6">
        <f>IF(E9786&gt;=Markov!$B$3,1,0)</f>
        <v/>
      </c>
      <c r="J9786" s="6">
        <f>I9785</f>
        <v/>
      </c>
      <c r="K9786" s="7">
        <f>MAR1!$B$5+MAR1!$C$5*COS(2*PI()*$C9786/365)+MAR1!$D$5*SIN(2*PI()*$C9786/365)</f>
        <v/>
      </c>
      <c r="L9786" s="7">
        <f>MAR1!$B$6+MAR1!$C$6*COS(2*PI()*$C9786/365)+MAR1!$D$6*SIN(2*PI()*$C9786/365)</f>
        <v/>
      </c>
      <c r="M9786" s="7">
        <f>MAR1!$B$7+MAR1!$C$7*COS(2*PI()*$C9786/365)+MAR1!$D$7*SIN(2*PI()*$C9786/365)</f>
        <v/>
      </c>
      <c r="N9786" s="7">
        <f>F9786-K9786</f>
        <v/>
      </c>
      <c r="O9786" s="7">
        <f>G9786-L9786</f>
        <v/>
      </c>
      <c r="P9786" s="7">
        <f>H9786-M9786</f>
        <v/>
      </c>
      <c r="Q9786" s="7">
        <f>IF($I9786=1,(N9786-MAR1!$B$11)/MAR1!$D$11,(N9786-MAR1!$C$11)/MAR1!$E$11)</f>
        <v/>
      </c>
      <c r="R9786" s="7">
        <f>IF($I9786=1,(O9786-MAR1!$B$12)/MAR1!$D$12,(O9786-MAR1!$C$12)/MAR1!$E$12)</f>
        <v/>
      </c>
      <c r="S9786" s="7">
        <f>IF($I9786=1,(P9786-MAR1!$B$13)/MAR1!$D$13,(P9786-MAR1!$C$13)/MAR1!$E$13)</f>
        <v/>
      </c>
    </row>
    <row r="9787">
      <c r="A9787" s="5" t="n">
        <v>9786</v>
      </c>
      <c r="B9787" s="5" t="n">
        <v>27</v>
      </c>
      <c r="C9787" s="5" t="n">
        <v>296</v>
      </c>
      <c r="D9787" s="5" t="n">
        <v>10</v>
      </c>
      <c r="E9787" s="5" t="n">
        <v>0</v>
      </c>
      <c r="F9787" s="5" t="n">
        <v>28.7</v>
      </c>
      <c r="G9787" s="5" t="n">
        <v>18.2</v>
      </c>
      <c r="H9787" s="5" t="n">
        <v>12.26</v>
      </c>
      <c r="I9787" s="6">
        <f>IF(E9787&gt;=Markov!$B$3,1,0)</f>
        <v/>
      </c>
      <c r="J9787" s="6">
        <f>I9786</f>
        <v/>
      </c>
      <c r="K9787" s="7">
        <f>MAR1!$B$5+MAR1!$C$5*COS(2*PI()*$C9787/365)+MAR1!$D$5*SIN(2*PI()*$C9787/365)</f>
        <v/>
      </c>
      <c r="L9787" s="7">
        <f>MAR1!$B$6+MAR1!$C$6*COS(2*PI()*$C9787/365)+MAR1!$D$6*SIN(2*PI()*$C9787/365)</f>
        <v/>
      </c>
      <c r="M9787" s="7">
        <f>MAR1!$B$7+MAR1!$C$7*COS(2*PI()*$C9787/365)+MAR1!$D$7*SIN(2*PI()*$C9787/365)</f>
        <v/>
      </c>
      <c r="N9787" s="7">
        <f>F9787-K9787</f>
        <v/>
      </c>
      <c r="O9787" s="7">
        <f>G9787-L9787</f>
        <v/>
      </c>
      <c r="P9787" s="7">
        <f>H9787-M9787</f>
        <v/>
      </c>
      <c r="Q9787" s="7">
        <f>IF($I9787=1,(N9787-MAR1!$B$11)/MAR1!$D$11,(N9787-MAR1!$C$11)/MAR1!$E$11)</f>
        <v/>
      </c>
      <c r="R9787" s="7">
        <f>IF($I9787=1,(O9787-MAR1!$B$12)/MAR1!$D$12,(O9787-MAR1!$C$12)/MAR1!$E$12)</f>
        <v/>
      </c>
      <c r="S9787" s="7">
        <f>IF($I9787=1,(P9787-MAR1!$B$13)/MAR1!$D$13,(P9787-MAR1!$C$13)/MAR1!$E$13)</f>
        <v/>
      </c>
    </row>
    <row r="9788">
      <c r="A9788" s="5" t="n">
        <v>9787</v>
      </c>
      <c r="B9788" s="5" t="n">
        <v>27</v>
      </c>
      <c r="C9788" s="5" t="n">
        <v>297</v>
      </c>
      <c r="D9788" s="5" t="n">
        <v>10</v>
      </c>
      <c r="E9788" s="5" t="n">
        <v>0</v>
      </c>
      <c r="F9788" s="5" t="n">
        <v>28.5</v>
      </c>
      <c r="G9788" s="5" t="n">
        <v>18.2</v>
      </c>
      <c r="H9788" s="5" t="n">
        <v>10.69</v>
      </c>
      <c r="I9788" s="6">
        <f>IF(E9788&gt;=Markov!$B$3,1,0)</f>
        <v/>
      </c>
      <c r="J9788" s="6">
        <f>I9787</f>
        <v/>
      </c>
      <c r="K9788" s="7">
        <f>MAR1!$B$5+MAR1!$C$5*COS(2*PI()*$C9788/365)+MAR1!$D$5*SIN(2*PI()*$C9788/365)</f>
        <v/>
      </c>
      <c r="L9788" s="7">
        <f>MAR1!$B$6+MAR1!$C$6*COS(2*PI()*$C9788/365)+MAR1!$D$6*SIN(2*PI()*$C9788/365)</f>
        <v/>
      </c>
      <c r="M9788" s="7">
        <f>MAR1!$B$7+MAR1!$C$7*COS(2*PI()*$C9788/365)+MAR1!$D$7*SIN(2*PI()*$C9788/365)</f>
        <v/>
      </c>
      <c r="N9788" s="7">
        <f>F9788-K9788</f>
        <v/>
      </c>
      <c r="O9788" s="7">
        <f>G9788-L9788</f>
        <v/>
      </c>
      <c r="P9788" s="7">
        <f>H9788-M9788</f>
        <v/>
      </c>
      <c r="Q9788" s="7">
        <f>IF($I9788=1,(N9788-MAR1!$B$11)/MAR1!$D$11,(N9788-MAR1!$C$11)/MAR1!$E$11)</f>
        <v/>
      </c>
      <c r="R9788" s="7">
        <f>IF($I9788=1,(O9788-MAR1!$B$12)/MAR1!$D$12,(O9788-MAR1!$C$12)/MAR1!$E$12)</f>
        <v/>
      </c>
      <c r="S9788" s="7">
        <f>IF($I9788=1,(P9788-MAR1!$B$13)/MAR1!$D$13,(P9788-MAR1!$C$13)/MAR1!$E$13)</f>
        <v/>
      </c>
    </row>
    <row r="9789">
      <c r="A9789" s="5" t="n">
        <v>9788</v>
      </c>
      <c r="B9789" s="5" t="n">
        <v>27</v>
      </c>
      <c r="C9789" s="5" t="n">
        <v>298</v>
      </c>
      <c r="D9789" s="5" t="n">
        <v>10</v>
      </c>
      <c r="E9789" s="5" t="n">
        <v>0</v>
      </c>
      <c r="F9789" s="5" t="n">
        <v>29.4</v>
      </c>
      <c r="G9789" s="5" t="n">
        <v>17.5</v>
      </c>
      <c r="H9789" s="5" t="n">
        <v>9.16</v>
      </c>
      <c r="I9789" s="6">
        <f>IF(E9789&gt;=Markov!$B$3,1,0)</f>
        <v/>
      </c>
      <c r="J9789" s="6">
        <f>I9788</f>
        <v/>
      </c>
      <c r="K9789" s="7">
        <f>MAR1!$B$5+MAR1!$C$5*COS(2*PI()*$C9789/365)+MAR1!$D$5*SIN(2*PI()*$C9789/365)</f>
        <v/>
      </c>
      <c r="L9789" s="7">
        <f>MAR1!$B$6+MAR1!$C$6*COS(2*PI()*$C9789/365)+MAR1!$D$6*SIN(2*PI()*$C9789/365)</f>
        <v/>
      </c>
      <c r="M9789" s="7">
        <f>MAR1!$B$7+MAR1!$C$7*COS(2*PI()*$C9789/365)+MAR1!$D$7*SIN(2*PI()*$C9789/365)</f>
        <v/>
      </c>
      <c r="N9789" s="7">
        <f>F9789-K9789</f>
        <v/>
      </c>
      <c r="O9789" s="7">
        <f>G9789-L9789</f>
        <v/>
      </c>
      <c r="P9789" s="7">
        <f>H9789-M9789</f>
        <v/>
      </c>
      <c r="Q9789" s="7">
        <f>IF($I9789=1,(N9789-MAR1!$B$11)/MAR1!$D$11,(N9789-MAR1!$C$11)/MAR1!$E$11)</f>
        <v/>
      </c>
      <c r="R9789" s="7">
        <f>IF($I9789=1,(O9789-MAR1!$B$12)/MAR1!$D$12,(O9789-MAR1!$C$12)/MAR1!$E$12)</f>
        <v/>
      </c>
      <c r="S9789" s="7">
        <f>IF($I9789=1,(P9789-MAR1!$B$13)/MAR1!$D$13,(P9789-MAR1!$C$13)/MAR1!$E$13)</f>
        <v/>
      </c>
    </row>
    <row r="9790">
      <c r="A9790" s="5" t="n">
        <v>9789</v>
      </c>
      <c r="B9790" s="5" t="n">
        <v>27</v>
      </c>
      <c r="C9790" s="5" t="n">
        <v>299</v>
      </c>
      <c r="D9790" s="5" t="n">
        <v>10</v>
      </c>
      <c r="E9790" s="5" t="n">
        <v>0</v>
      </c>
      <c r="F9790" s="5" t="n">
        <v>28.9</v>
      </c>
      <c r="G9790" s="5" t="n">
        <v>19</v>
      </c>
      <c r="H9790" s="5" t="n">
        <v>20.49</v>
      </c>
      <c r="I9790" s="6">
        <f>IF(E9790&gt;=Markov!$B$3,1,0)</f>
        <v/>
      </c>
      <c r="J9790" s="6">
        <f>I9789</f>
        <v/>
      </c>
      <c r="K9790" s="7">
        <f>MAR1!$B$5+MAR1!$C$5*COS(2*PI()*$C9790/365)+MAR1!$D$5*SIN(2*PI()*$C9790/365)</f>
        <v/>
      </c>
      <c r="L9790" s="7">
        <f>MAR1!$B$6+MAR1!$C$6*COS(2*PI()*$C9790/365)+MAR1!$D$6*SIN(2*PI()*$C9790/365)</f>
        <v/>
      </c>
      <c r="M9790" s="7">
        <f>MAR1!$B$7+MAR1!$C$7*COS(2*PI()*$C9790/365)+MAR1!$D$7*SIN(2*PI()*$C9790/365)</f>
        <v/>
      </c>
      <c r="N9790" s="7">
        <f>F9790-K9790</f>
        <v/>
      </c>
      <c r="O9790" s="7">
        <f>G9790-L9790</f>
        <v/>
      </c>
      <c r="P9790" s="7">
        <f>H9790-M9790</f>
        <v/>
      </c>
      <c r="Q9790" s="7">
        <f>IF($I9790=1,(N9790-MAR1!$B$11)/MAR1!$D$11,(N9790-MAR1!$C$11)/MAR1!$E$11)</f>
        <v/>
      </c>
      <c r="R9790" s="7">
        <f>IF($I9790=1,(O9790-MAR1!$B$12)/MAR1!$D$12,(O9790-MAR1!$C$12)/MAR1!$E$12)</f>
        <v/>
      </c>
      <c r="S9790" s="7">
        <f>IF($I9790=1,(P9790-MAR1!$B$13)/MAR1!$D$13,(P9790-MAR1!$C$13)/MAR1!$E$13)</f>
        <v/>
      </c>
    </row>
    <row r="9791">
      <c r="A9791" s="5" t="n">
        <v>9790</v>
      </c>
      <c r="B9791" s="5" t="n">
        <v>27</v>
      </c>
      <c r="C9791" s="5" t="n">
        <v>300</v>
      </c>
      <c r="D9791" s="5" t="n">
        <v>10</v>
      </c>
      <c r="E9791" s="5" t="n">
        <v>3.7</v>
      </c>
      <c r="F9791" s="5" t="n">
        <v>24.2</v>
      </c>
      <c r="G9791" s="5" t="n">
        <v>16.2</v>
      </c>
      <c r="H9791" s="5" t="n">
        <v>10.25</v>
      </c>
      <c r="I9791" s="6">
        <f>IF(E9791&gt;=Markov!$B$3,1,0)</f>
        <v/>
      </c>
      <c r="J9791" s="6">
        <f>I9790</f>
        <v/>
      </c>
      <c r="K9791" s="7">
        <f>MAR1!$B$5+MAR1!$C$5*COS(2*PI()*$C9791/365)+MAR1!$D$5*SIN(2*PI()*$C9791/365)</f>
        <v/>
      </c>
      <c r="L9791" s="7">
        <f>MAR1!$B$6+MAR1!$C$6*COS(2*PI()*$C9791/365)+MAR1!$D$6*SIN(2*PI()*$C9791/365)</f>
        <v/>
      </c>
      <c r="M9791" s="7">
        <f>MAR1!$B$7+MAR1!$C$7*COS(2*PI()*$C9791/365)+MAR1!$D$7*SIN(2*PI()*$C9791/365)</f>
        <v/>
      </c>
      <c r="N9791" s="7">
        <f>F9791-K9791</f>
        <v/>
      </c>
      <c r="O9791" s="7">
        <f>G9791-L9791</f>
        <v/>
      </c>
      <c r="P9791" s="7">
        <f>H9791-M9791</f>
        <v/>
      </c>
      <c r="Q9791" s="7">
        <f>IF($I9791=1,(N9791-MAR1!$B$11)/MAR1!$D$11,(N9791-MAR1!$C$11)/MAR1!$E$11)</f>
        <v/>
      </c>
      <c r="R9791" s="7">
        <f>IF($I9791=1,(O9791-MAR1!$B$12)/MAR1!$D$12,(O9791-MAR1!$C$12)/MAR1!$E$12)</f>
        <v/>
      </c>
      <c r="S9791" s="7">
        <f>IF($I9791=1,(P9791-MAR1!$B$13)/MAR1!$D$13,(P9791-MAR1!$C$13)/MAR1!$E$13)</f>
        <v/>
      </c>
    </row>
    <row r="9792">
      <c r="A9792" s="5" t="n">
        <v>9791</v>
      </c>
      <c r="B9792" s="5" t="n">
        <v>27</v>
      </c>
      <c r="C9792" s="5" t="n">
        <v>301</v>
      </c>
      <c r="D9792" s="5" t="n">
        <v>10</v>
      </c>
      <c r="E9792" s="5" t="n">
        <v>12.8</v>
      </c>
      <c r="F9792" s="5" t="n">
        <v>24.1</v>
      </c>
      <c r="G9792" s="5" t="n">
        <v>16.1</v>
      </c>
      <c r="H9792" s="5" t="n">
        <v>5.8</v>
      </c>
      <c r="I9792" s="6">
        <f>IF(E9792&gt;=Markov!$B$3,1,0)</f>
        <v/>
      </c>
      <c r="J9792" s="6">
        <f>I9791</f>
        <v/>
      </c>
      <c r="K9792" s="7">
        <f>MAR1!$B$5+MAR1!$C$5*COS(2*PI()*$C9792/365)+MAR1!$D$5*SIN(2*PI()*$C9792/365)</f>
        <v/>
      </c>
      <c r="L9792" s="7">
        <f>MAR1!$B$6+MAR1!$C$6*COS(2*PI()*$C9792/365)+MAR1!$D$6*SIN(2*PI()*$C9792/365)</f>
        <v/>
      </c>
      <c r="M9792" s="7">
        <f>MAR1!$B$7+MAR1!$C$7*COS(2*PI()*$C9792/365)+MAR1!$D$7*SIN(2*PI()*$C9792/365)</f>
        <v/>
      </c>
      <c r="N9792" s="7">
        <f>F9792-K9792</f>
        <v/>
      </c>
      <c r="O9792" s="7">
        <f>G9792-L9792</f>
        <v/>
      </c>
      <c r="P9792" s="7">
        <f>H9792-M9792</f>
        <v/>
      </c>
      <c r="Q9792" s="7">
        <f>IF($I9792=1,(N9792-MAR1!$B$11)/MAR1!$D$11,(N9792-MAR1!$C$11)/MAR1!$E$11)</f>
        <v/>
      </c>
      <c r="R9792" s="7">
        <f>IF($I9792=1,(O9792-MAR1!$B$12)/MAR1!$D$12,(O9792-MAR1!$C$12)/MAR1!$E$12)</f>
        <v/>
      </c>
      <c r="S9792" s="7">
        <f>IF($I9792=1,(P9792-MAR1!$B$13)/MAR1!$D$13,(P9792-MAR1!$C$13)/MAR1!$E$13)</f>
        <v/>
      </c>
    </row>
    <row r="9793">
      <c r="A9793" s="5" t="n">
        <v>9792</v>
      </c>
      <c r="B9793" s="5" t="n">
        <v>27</v>
      </c>
      <c r="C9793" s="5" t="n">
        <v>302</v>
      </c>
      <c r="D9793" s="5" t="n">
        <v>10</v>
      </c>
      <c r="E9793" s="5" t="n">
        <v>0</v>
      </c>
      <c r="F9793" s="5" t="n">
        <v>27.5</v>
      </c>
      <c r="G9793" s="5" t="n">
        <v>15.9</v>
      </c>
      <c r="H9793" s="5" t="n">
        <v>9.970000000000001</v>
      </c>
      <c r="I9793" s="6">
        <f>IF(E9793&gt;=Markov!$B$3,1,0)</f>
        <v/>
      </c>
      <c r="J9793" s="6">
        <f>I9792</f>
        <v/>
      </c>
      <c r="K9793" s="7">
        <f>MAR1!$B$5+MAR1!$C$5*COS(2*PI()*$C9793/365)+MAR1!$D$5*SIN(2*PI()*$C9793/365)</f>
        <v/>
      </c>
      <c r="L9793" s="7">
        <f>MAR1!$B$6+MAR1!$C$6*COS(2*PI()*$C9793/365)+MAR1!$D$6*SIN(2*PI()*$C9793/365)</f>
        <v/>
      </c>
      <c r="M9793" s="7">
        <f>MAR1!$B$7+MAR1!$C$7*COS(2*PI()*$C9793/365)+MAR1!$D$7*SIN(2*PI()*$C9793/365)</f>
        <v/>
      </c>
      <c r="N9793" s="7">
        <f>F9793-K9793</f>
        <v/>
      </c>
      <c r="O9793" s="7">
        <f>G9793-L9793</f>
        <v/>
      </c>
      <c r="P9793" s="7">
        <f>H9793-M9793</f>
        <v/>
      </c>
      <c r="Q9793" s="7">
        <f>IF($I9793=1,(N9793-MAR1!$B$11)/MAR1!$D$11,(N9793-MAR1!$C$11)/MAR1!$E$11)</f>
        <v/>
      </c>
      <c r="R9793" s="7">
        <f>IF($I9793=1,(O9793-MAR1!$B$12)/MAR1!$D$12,(O9793-MAR1!$C$12)/MAR1!$E$12)</f>
        <v/>
      </c>
      <c r="S9793" s="7">
        <f>IF($I9793=1,(P9793-MAR1!$B$13)/MAR1!$D$13,(P9793-MAR1!$C$13)/MAR1!$E$13)</f>
        <v/>
      </c>
    </row>
    <row r="9794">
      <c r="A9794" s="5" t="n">
        <v>9793</v>
      </c>
      <c r="B9794" s="5" t="n">
        <v>27</v>
      </c>
      <c r="C9794" s="5" t="n">
        <v>303</v>
      </c>
      <c r="D9794" s="5" t="n">
        <v>10</v>
      </c>
      <c r="E9794" s="5" t="n">
        <v>0</v>
      </c>
      <c r="F9794" s="5" t="n">
        <v>26.6</v>
      </c>
      <c r="G9794" s="5" t="n">
        <v>16.9</v>
      </c>
      <c r="H9794" s="5" t="n">
        <v>14.46</v>
      </c>
      <c r="I9794" s="6">
        <f>IF(E9794&gt;=Markov!$B$3,1,0)</f>
        <v/>
      </c>
      <c r="J9794" s="6">
        <f>I9793</f>
        <v/>
      </c>
      <c r="K9794" s="7">
        <f>MAR1!$B$5+MAR1!$C$5*COS(2*PI()*$C9794/365)+MAR1!$D$5*SIN(2*PI()*$C9794/365)</f>
        <v/>
      </c>
      <c r="L9794" s="7">
        <f>MAR1!$B$6+MAR1!$C$6*COS(2*PI()*$C9794/365)+MAR1!$D$6*SIN(2*PI()*$C9794/365)</f>
        <v/>
      </c>
      <c r="M9794" s="7">
        <f>MAR1!$B$7+MAR1!$C$7*COS(2*PI()*$C9794/365)+MAR1!$D$7*SIN(2*PI()*$C9794/365)</f>
        <v/>
      </c>
      <c r="N9794" s="7">
        <f>F9794-K9794</f>
        <v/>
      </c>
      <c r="O9794" s="7">
        <f>G9794-L9794</f>
        <v/>
      </c>
      <c r="P9794" s="7">
        <f>H9794-M9794</f>
        <v/>
      </c>
      <c r="Q9794" s="7">
        <f>IF($I9794=1,(N9794-MAR1!$B$11)/MAR1!$D$11,(N9794-MAR1!$C$11)/MAR1!$E$11)</f>
        <v/>
      </c>
      <c r="R9794" s="7">
        <f>IF($I9794=1,(O9794-MAR1!$B$12)/MAR1!$D$12,(O9794-MAR1!$C$12)/MAR1!$E$12)</f>
        <v/>
      </c>
      <c r="S9794" s="7">
        <f>IF($I9794=1,(P9794-MAR1!$B$13)/MAR1!$D$13,(P9794-MAR1!$C$13)/MAR1!$E$13)</f>
        <v/>
      </c>
    </row>
    <row r="9795">
      <c r="A9795" s="5" t="n">
        <v>9794</v>
      </c>
      <c r="B9795" s="5" t="n">
        <v>27</v>
      </c>
      <c r="C9795" s="5" t="n">
        <v>304</v>
      </c>
      <c r="D9795" s="5" t="n">
        <v>10</v>
      </c>
      <c r="E9795" s="5" t="n">
        <v>0</v>
      </c>
      <c r="F9795" s="5" t="n">
        <v>26.6</v>
      </c>
      <c r="G9795" s="5" t="n">
        <v>14.5</v>
      </c>
      <c r="H9795" s="5" t="n">
        <v>17.35</v>
      </c>
      <c r="I9795" s="6">
        <f>IF(E9795&gt;=Markov!$B$3,1,0)</f>
        <v/>
      </c>
      <c r="J9795" s="6">
        <f>I9794</f>
        <v/>
      </c>
      <c r="K9795" s="7">
        <f>MAR1!$B$5+MAR1!$C$5*COS(2*PI()*$C9795/365)+MAR1!$D$5*SIN(2*PI()*$C9795/365)</f>
        <v/>
      </c>
      <c r="L9795" s="7">
        <f>MAR1!$B$6+MAR1!$C$6*COS(2*PI()*$C9795/365)+MAR1!$D$6*SIN(2*PI()*$C9795/365)</f>
        <v/>
      </c>
      <c r="M9795" s="7">
        <f>MAR1!$B$7+MAR1!$C$7*COS(2*PI()*$C9795/365)+MAR1!$D$7*SIN(2*PI()*$C9795/365)</f>
        <v/>
      </c>
      <c r="N9795" s="7">
        <f>F9795-K9795</f>
        <v/>
      </c>
      <c r="O9795" s="7">
        <f>G9795-L9795</f>
        <v/>
      </c>
      <c r="P9795" s="7">
        <f>H9795-M9795</f>
        <v/>
      </c>
      <c r="Q9795" s="7">
        <f>IF($I9795=1,(N9795-MAR1!$B$11)/MAR1!$D$11,(N9795-MAR1!$C$11)/MAR1!$E$11)</f>
        <v/>
      </c>
      <c r="R9795" s="7">
        <f>IF($I9795=1,(O9795-MAR1!$B$12)/MAR1!$D$12,(O9795-MAR1!$C$12)/MAR1!$E$12)</f>
        <v/>
      </c>
      <c r="S9795" s="7">
        <f>IF($I9795=1,(P9795-MAR1!$B$13)/MAR1!$D$13,(P9795-MAR1!$C$13)/MAR1!$E$13)</f>
        <v/>
      </c>
    </row>
    <row r="9796">
      <c r="A9796" s="5" t="n">
        <v>9795</v>
      </c>
      <c r="B9796" s="5" t="n">
        <v>27</v>
      </c>
      <c r="C9796" s="5" t="n">
        <v>305</v>
      </c>
      <c r="D9796" s="5" t="n">
        <v>11</v>
      </c>
      <c r="E9796" s="5" t="n">
        <v>0</v>
      </c>
      <c r="F9796" s="5" t="n">
        <v>27.8</v>
      </c>
      <c r="G9796" s="5" t="n">
        <v>13.8</v>
      </c>
      <c r="H9796" s="5" t="n">
        <v>16.73</v>
      </c>
      <c r="I9796" s="6">
        <f>IF(E9796&gt;=Markov!$B$3,1,0)</f>
        <v/>
      </c>
      <c r="J9796" s="6">
        <f>I9795</f>
        <v/>
      </c>
      <c r="K9796" s="7">
        <f>MAR1!$B$5+MAR1!$C$5*COS(2*PI()*$C9796/365)+MAR1!$D$5*SIN(2*PI()*$C9796/365)</f>
        <v/>
      </c>
      <c r="L9796" s="7">
        <f>MAR1!$B$6+MAR1!$C$6*COS(2*PI()*$C9796/365)+MAR1!$D$6*SIN(2*PI()*$C9796/365)</f>
        <v/>
      </c>
      <c r="M9796" s="7">
        <f>MAR1!$B$7+MAR1!$C$7*COS(2*PI()*$C9796/365)+MAR1!$D$7*SIN(2*PI()*$C9796/365)</f>
        <v/>
      </c>
      <c r="N9796" s="7">
        <f>F9796-K9796</f>
        <v/>
      </c>
      <c r="O9796" s="7">
        <f>G9796-L9796</f>
        <v/>
      </c>
      <c r="P9796" s="7">
        <f>H9796-M9796</f>
        <v/>
      </c>
      <c r="Q9796" s="7">
        <f>IF($I9796=1,(N9796-MAR1!$B$11)/MAR1!$D$11,(N9796-MAR1!$C$11)/MAR1!$E$11)</f>
        <v/>
      </c>
      <c r="R9796" s="7">
        <f>IF($I9796=1,(O9796-MAR1!$B$12)/MAR1!$D$12,(O9796-MAR1!$C$12)/MAR1!$E$12)</f>
        <v/>
      </c>
      <c r="S9796" s="7">
        <f>IF($I9796=1,(P9796-MAR1!$B$13)/MAR1!$D$13,(P9796-MAR1!$C$13)/MAR1!$E$13)</f>
        <v/>
      </c>
    </row>
    <row r="9797">
      <c r="A9797" s="5" t="n">
        <v>9796</v>
      </c>
      <c r="B9797" s="5" t="n">
        <v>27</v>
      </c>
      <c r="C9797" s="5" t="n">
        <v>306</v>
      </c>
      <c r="D9797" s="5" t="n">
        <v>11</v>
      </c>
      <c r="E9797" s="5" t="n">
        <v>0</v>
      </c>
      <c r="F9797" s="5" t="n">
        <v>25.6</v>
      </c>
      <c r="G9797" s="5" t="n">
        <v>15.3</v>
      </c>
      <c r="H9797" s="5" t="n">
        <v>16.11</v>
      </c>
      <c r="I9797" s="6">
        <f>IF(E9797&gt;=Markov!$B$3,1,0)</f>
        <v/>
      </c>
      <c r="J9797" s="6">
        <f>I9796</f>
        <v/>
      </c>
      <c r="K9797" s="7">
        <f>MAR1!$B$5+MAR1!$C$5*COS(2*PI()*$C9797/365)+MAR1!$D$5*SIN(2*PI()*$C9797/365)</f>
        <v/>
      </c>
      <c r="L9797" s="7">
        <f>MAR1!$B$6+MAR1!$C$6*COS(2*PI()*$C9797/365)+MAR1!$D$6*SIN(2*PI()*$C9797/365)</f>
        <v/>
      </c>
      <c r="M9797" s="7">
        <f>MAR1!$B$7+MAR1!$C$7*COS(2*PI()*$C9797/365)+MAR1!$D$7*SIN(2*PI()*$C9797/365)</f>
        <v/>
      </c>
      <c r="N9797" s="7">
        <f>F9797-K9797</f>
        <v/>
      </c>
      <c r="O9797" s="7">
        <f>G9797-L9797</f>
        <v/>
      </c>
      <c r="P9797" s="7">
        <f>H9797-M9797</f>
        <v/>
      </c>
      <c r="Q9797" s="7">
        <f>IF($I9797=1,(N9797-MAR1!$B$11)/MAR1!$D$11,(N9797-MAR1!$C$11)/MAR1!$E$11)</f>
        <v/>
      </c>
      <c r="R9797" s="7">
        <f>IF($I9797=1,(O9797-MAR1!$B$12)/MAR1!$D$12,(O9797-MAR1!$C$12)/MAR1!$E$12)</f>
        <v/>
      </c>
      <c r="S9797" s="7">
        <f>IF($I9797=1,(P9797-MAR1!$B$13)/MAR1!$D$13,(P9797-MAR1!$C$13)/MAR1!$E$13)</f>
        <v/>
      </c>
    </row>
    <row r="9798">
      <c r="A9798" s="5" t="n">
        <v>9797</v>
      </c>
      <c r="B9798" s="5" t="n">
        <v>27</v>
      </c>
      <c r="C9798" s="5" t="n">
        <v>307</v>
      </c>
      <c r="D9798" s="5" t="n">
        <v>11</v>
      </c>
      <c r="E9798" s="5" t="n">
        <v>0</v>
      </c>
      <c r="F9798" s="5" t="n">
        <v>25.1</v>
      </c>
      <c r="G9798" s="5" t="n">
        <v>15.6</v>
      </c>
      <c r="H9798" s="5" t="n">
        <v>9.82</v>
      </c>
      <c r="I9798" s="6">
        <f>IF(E9798&gt;=Markov!$B$3,1,0)</f>
        <v/>
      </c>
      <c r="J9798" s="6">
        <f>I9797</f>
        <v/>
      </c>
      <c r="K9798" s="7">
        <f>MAR1!$B$5+MAR1!$C$5*COS(2*PI()*$C9798/365)+MAR1!$D$5*SIN(2*PI()*$C9798/365)</f>
        <v/>
      </c>
      <c r="L9798" s="7">
        <f>MAR1!$B$6+MAR1!$C$6*COS(2*PI()*$C9798/365)+MAR1!$D$6*SIN(2*PI()*$C9798/365)</f>
        <v/>
      </c>
      <c r="M9798" s="7">
        <f>MAR1!$B$7+MAR1!$C$7*COS(2*PI()*$C9798/365)+MAR1!$D$7*SIN(2*PI()*$C9798/365)</f>
        <v/>
      </c>
      <c r="N9798" s="7">
        <f>F9798-K9798</f>
        <v/>
      </c>
      <c r="O9798" s="7">
        <f>G9798-L9798</f>
        <v/>
      </c>
      <c r="P9798" s="7">
        <f>H9798-M9798</f>
        <v/>
      </c>
      <c r="Q9798" s="7">
        <f>IF($I9798=1,(N9798-MAR1!$B$11)/MAR1!$D$11,(N9798-MAR1!$C$11)/MAR1!$E$11)</f>
        <v/>
      </c>
      <c r="R9798" s="7">
        <f>IF($I9798=1,(O9798-MAR1!$B$12)/MAR1!$D$12,(O9798-MAR1!$C$12)/MAR1!$E$12)</f>
        <v/>
      </c>
      <c r="S9798" s="7">
        <f>IF($I9798=1,(P9798-MAR1!$B$13)/MAR1!$D$13,(P9798-MAR1!$C$13)/MAR1!$E$13)</f>
        <v/>
      </c>
    </row>
    <row r="9799">
      <c r="A9799" s="5" t="n">
        <v>9798</v>
      </c>
      <c r="B9799" s="5" t="n">
        <v>27</v>
      </c>
      <c r="C9799" s="5" t="n">
        <v>308</v>
      </c>
      <c r="D9799" s="5" t="n">
        <v>11</v>
      </c>
      <c r="E9799" s="5" t="n">
        <v>0</v>
      </c>
      <c r="F9799" s="5" t="n">
        <v>27.6</v>
      </c>
      <c r="G9799" s="5" t="n">
        <v>17.8</v>
      </c>
      <c r="H9799" s="5" t="n">
        <v>12.78</v>
      </c>
      <c r="I9799" s="6">
        <f>IF(E9799&gt;=Markov!$B$3,1,0)</f>
        <v/>
      </c>
      <c r="J9799" s="6">
        <f>I9798</f>
        <v/>
      </c>
      <c r="K9799" s="7">
        <f>MAR1!$B$5+MAR1!$C$5*COS(2*PI()*$C9799/365)+MAR1!$D$5*SIN(2*PI()*$C9799/365)</f>
        <v/>
      </c>
      <c r="L9799" s="7">
        <f>MAR1!$B$6+MAR1!$C$6*COS(2*PI()*$C9799/365)+MAR1!$D$6*SIN(2*PI()*$C9799/365)</f>
        <v/>
      </c>
      <c r="M9799" s="7">
        <f>MAR1!$B$7+MAR1!$C$7*COS(2*PI()*$C9799/365)+MAR1!$D$7*SIN(2*PI()*$C9799/365)</f>
        <v/>
      </c>
      <c r="N9799" s="7">
        <f>F9799-K9799</f>
        <v/>
      </c>
      <c r="O9799" s="7">
        <f>G9799-L9799</f>
        <v/>
      </c>
      <c r="P9799" s="7">
        <f>H9799-M9799</f>
        <v/>
      </c>
      <c r="Q9799" s="7">
        <f>IF($I9799=1,(N9799-MAR1!$B$11)/MAR1!$D$11,(N9799-MAR1!$C$11)/MAR1!$E$11)</f>
        <v/>
      </c>
      <c r="R9799" s="7">
        <f>IF($I9799=1,(O9799-MAR1!$B$12)/MAR1!$D$12,(O9799-MAR1!$C$12)/MAR1!$E$12)</f>
        <v/>
      </c>
      <c r="S9799" s="7">
        <f>IF($I9799=1,(P9799-MAR1!$B$13)/MAR1!$D$13,(P9799-MAR1!$C$13)/MAR1!$E$13)</f>
        <v/>
      </c>
    </row>
    <row r="9800">
      <c r="A9800" s="5" t="n">
        <v>9799</v>
      </c>
      <c r="B9800" s="5" t="n">
        <v>27</v>
      </c>
      <c r="C9800" s="5" t="n">
        <v>309</v>
      </c>
      <c r="D9800" s="5" t="n">
        <v>11</v>
      </c>
      <c r="E9800" s="5" t="n">
        <v>0</v>
      </c>
      <c r="F9800" s="5" t="n">
        <v>27.6</v>
      </c>
      <c r="G9800" s="5" t="n">
        <v>15.8</v>
      </c>
      <c r="H9800" s="5" t="n">
        <v>12.89</v>
      </c>
      <c r="I9800" s="6">
        <f>IF(E9800&gt;=Markov!$B$3,1,0)</f>
        <v/>
      </c>
      <c r="J9800" s="6">
        <f>I9799</f>
        <v/>
      </c>
      <c r="K9800" s="7">
        <f>MAR1!$B$5+MAR1!$C$5*COS(2*PI()*$C9800/365)+MAR1!$D$5*SIN(2*PI()*$C9800/365)</f>
        <v/>
      </c>
      <c r="L9800" s="7">
        <f>MAR1!$B$6+MAR1!$C$6*COS(2*PI()*$C9800/365)+MAR1!$D$6*SIN(2*PI()*$C9800/365)</f>
        <v/>
      </c>
      <c r="M9800" s="7">
        <f>MAR1!$B$7+MAR1!$C$7*COS(2*PI()*$C9800/365)+MAR1!$D$7*SIN(2*PI()*$C9800/365)</f>
        <v/>
      </c>
      <c r="N9800" s="7">
        <f>F9800-K9800</f>
        <v/>
      </c>
      <c r="O9800" s="7">
        <f>G9800-L9800</f>
        <v/>
      </c>
      <c r="P9800" s="7">
        <f>H9800-M9800</f>
        <v/>
      </c>
      <c r="Q9800" s="7">
        <f>IF($I9800=1,(N9800-MAR1!$B$11)/MAR1!$D$11,(N9800-MAR1!$C$11)/MAR1!$E$11)</f>
        <v/>
      </c>
      <c r="R9800" s="7">
        <f>IF($I9800=1,(O9800-MAR1!$B$12)/MAR1!$D$12,(O9800-MAR1!$C$12)/MAR1!$E$12)</f>
        <v/>
      </c>
      <c r="S9800" s="7">
        <f>IF($I9800=1,(P9800-MAR1!$B$13)/MAR1!$D$13,(P9800-MAR1!$C$13)/MAR1!$E$13)</f>
        <v/>
      </c>
    </row>
    <row r="9801">
      <c r="A9801" s="5" t="n">
        <v>9800</v>
      </c>
      <c r="B9801" s="5" t="n">
        <v>27</v>
      </c>
      <c r="C9801" s="5" t="n">
        <v>310</v>
      </c>
      <c r="D9801" s="5" t="n">
        <v>11</v>
      </c>
      <c r="E9801" s="5" t="n">
        <v>0</v>
      </c>
      <c r="F9801" s="5" t="n">
        <v>28.7</v>
      </c>
      <c r="G9801" s="5" t="n">
        <v>15.6</v>
      </c>
      <c r="H9801" s="5" t="n">
        <v>13.85</v>
      </c>
      <c r="I9801" s="6">
        <f>IF(E9801&gt;=Markov!$B$3,1,0)</f>
        <v/>
      </c>
      <c r="J9801" s="6">
        <f>I9800</f>
        <v/>
      </c>
      <c r="K9801" s="7">
        <f>MAR1!$B$5+MAR1!$C$5*COS(2*PI()*$C9801/365)+MAR1!$D$5*SIN(2*PI()*$C9801/365)</f>
        <v/>
      </c>
      <c r="L9801" s="7">
        <f>MAR1!$B$6+MAR1!$C$6*COS(2*PI()*$C9801/365)+MAR1!$D$6*SIN(2*PI()*$C9801/365)</f>
        <v/>
      </c>
      <c r="M9801" s="7">
        <f>MAR1!$B$7+MAR1!$C$7*COS(2*PI()*$C9801/365)+MAR1!$D$7*SIN(2*PI()*$C9801/365)</f>
        <v/>
      </c>
      <c r="N9801" s="7">
        <f>F9801-K9801</f>
        <v/>
      </c>
      <c r="O9801" s="7">
        <f>G9801-L9801</f>
        <v/>
      </c>
      <c r="P9801" s="7">
        <f>H9801-M9801</f>
        <v/>
      </c>
      <c r="Q9801" s="7">
        <f>IF($I9801=1,(N9801-MAR1!$B$11)/MAR1!$D$11,(N9801-MAR1!$C$11)/MAR1!$E$11)</f>
        <v/>
      </c>
      <c r="R9801" s="7">
        <f>IF($I9801=1,(O9801-MAR1!$B$12)/MAR1!$D$12,(O9801-MAR1!$C$12)/MAR1!$E$12)</f>
        <v/>
      </c>
      <c r="S9801" s="7">
        <f>IF($I9801=1,(P9801-MAR1!$B$13)/MAR1!$D$13,(P9801-MAR1!$C$13)/MAR1!$E$13)</f>
        <v/>
      </c>
    </row>
    <row r="9802">
      <c r="A9802" s="5" t="n">
        <v>9801</v>
      </c>
      <c r="B9802" s="5" t="n">
        <v>27</v>
      </c>
      <c r="C9802" s="5" t="n">
        <v>311</v>
      </c>
      <c r="D9802" s="5" t="n">
        <v>11</v>
      </c>
      <c r="E9802" s="5" t="n">
        <v>0</v>
      </c>
      <c r="F9802" s="5" t="n">
        <v>27.1</v>
      </c>
      <c r="G9802" s="5" t="n">
        <v>17.2</v>
      </c>
      <c r="H9802" s="5" t="n">
        <v>15.04</v>
      </c>
      <c r="I9802" s="6">
        <f>IF(E9802&gt;=Markov!$B$3,1,0)</f>
        <v/>
      </c>
      <c r="J9802" s="6">
        <f>I9801</f>
        <v/>
      </c>
      <c r="K9802" s="7">
        <f>MAR1!$B$5+MAR1!$C$5*COS(2*PI()*$C9802/365)+MAR1!$D$5*SIN(2*PI()*$C9802/365)</f>
        <v/>
      </c>
      <c r="L9802" s="7">
        <f>MAR1!$B$6+MAR1!$C$6*COS(2*PI()*$C9802/365)+MAR1!$D$6*SIN(2*PI()*$C9802/365)</f>
        <v/>
      </c>
      <c r="M9802" s="7">
        <f>MAR1!$B$7+MAR1!$C$7*COS(2*PI()*$C9802/365)+MAR1!$D$7*SIN(2*PI()*$C9802/365)</f>
        <v/>
      </c>
      <c r="N9802" s="7">
        <f>F9802-K9802</f>
        <v/>
      </c>
      <c r="O9802" s="7">
        <f>G9802-L9802</f>
        <v/>
      </c>
      <c r="P9802" s="7">
        <f>H9802-M9802</f>
        <v/>
      </c>
      <c r="Q9802" s="7">
        <f>IF($I9802=1,(N9802-MAR1!$B$11)/MAR1!$D$11,(N9802-MAR1!$C$11)/MAR1!$E$11)</f>
        <v/>
      </c>
      <c r="R9802" s="7">
        <f>IF($I9802=1,(O9802-MAR1!$B$12)/MAR1!$D$12,(O9802-MAR1!$C$12)/MAR1!$E$12)</f>
        <v/>
      </c>
      <c r="S9802" s="7">
        <f>IF($I9802=1,(P9802-MAR1!$B$13)/MAR1!$D$13,(P9802-MAR1!$C$13)/MAR1!$E$13)</f>
        <v/>
      </c>
    </row>
    <row r="9803">
      <c r="A9803" s="5" t="n">
        <v>9802</v>
      </c>
      <c r="B9803" s="5" t="n">
        <v>27</v>
      </c>
      <c r="C9803" s="5" t="n">
        <v>312</v>
      </c>
      <c r="D9803" s="5" t="n">
        <v>11</v>
      </c>
      <c r="E9803" s="5" t="n">
        <v>0</v>
      </c>
      <c r="F9803" s="5" t="n">
        <v>29.6</v>
      </c>
      <c r="G9803" s="5" t="n">
        <v>16</v>
      </c>
      <c r="H9803" s="5" t="n">
        <v>13.33</v>
      </c>
      <c r="I9803" s="6">
        <f>IF(E9803&gt;=Markov!$B$3,1,0)</f>
        <v/>
      </c>
      <c r="J9803" s="6">
        <f>I9802</f>
        <v/>
      </c>
      <c r="K9803" s="7">
        <f>MAR1!$B$5+MAR1!$C$5*COS(2*PI()*$C9803/365)+MAR1!$D$5*SIN(2*PI()*$C9803/365)</f>
        <v/>
      </c>
      <c r="L9803" s="7">
        <f>MAR1!$B$6+MAR1!$C$6*COS(2*PI()*$C9803/365)+MAR1!$D$6*SIN(2*PI()*$C9803/365)</f>
        <v/>
      </c>
      <c r="M9803" s="7">
        <f>MAR1!$B$7+MAR1!$C$7*COS(2*PI()*$C9803/365)+MAR1!$D$7*SIN(2*PI()*$C9803/365)</f>
        <v/>
      </c>
      <c r="N9803" s="7">
        <f>F9803-K9803</f>
        <v/>
      </c>
      <c r="O9803" s="7">
        <f>G9803-L9803</f>
        <v/>
      </c>
      <c r="P9803" s="7">
        <f>H9803-M9803</f>
        <v/>
      </c>
      <c r="Q9803" s="7">
        <f>IF($I9803=1,(N9803-MAR1!$B$11)/MAR1!$D$11,(N9803-MAR1!$C$11)/MAR1!$E$11)</f>
        <v/>
      </c>
      <c r="R9803" s="7">
        <f>IF($I9803=1,(O9803-MAR1!$B$12)/MAR1!$D$12,(O9803-MAR1!$C$12)/MAR1!$E$12)</f>
        <v/>
      </c>
      <c r="S9803" s="7">
        <f>IF($I9803=1,(P9803-MAR1!$B$13)/MAR1!$D$13,(P9803-MAR1!$C$13)/MAR1!$E$13)</f>
        <v/>
      </c>
    </row>
    <row r="9804">
      <c r="A9804" s="5" t="n">
        <v>9803</v>
      </c>
      <c r="B9804" s="5" t="n">
        <v>27</v>
      </c>
      <c r="C9804" s="5" t="n">
        <v>313</v>
      </c>
      <c r="D9804" s="5" t="n">
        <v>11</v>
      </c>
      <c r="E9804" s="5" t="n">
        <v>0</v>
      </c>
      <c r="F9804" s="5" t="n">
        <v>28.4</v>
      </c>
      <c r="G9804" s="5" t="n">
        <v>15.4</v>
      </c>
      <c r="H9804" s="5" t="n">
        <v>13.5</v>
      </c>
      <c r="I9804" s="6">
        <f>IF(E9804&gt;=Markov!$B$3,1,0)</f>
        <v/>
      </c>
      <c r="J9804" s="6">
        <f>I9803</f>
        <v/>
      </c>
      <c r="K9804" s="7">
        <f>MAR1!$B$5+MAR1!$C$5*COS(2*PI()*$C9804/365)+MAR1!$D$5*SIN(2*PI()*$C9804/365)</f>
        <v/>
      </c>
      <c r="L9804" s="7">
        <f>MAR1!$B$6+MAR1!$C$6*COS(2*PI()*$C9804/365)+MAR1!$D$6*SIN(2*PI()*$C9804/365)</f>
        <v/>
      </c>
      <c r="M9804" s="7">
        <f>MAR1!$B$7+MAR1!$C$7*COS(2*PI()*$C9804/365)+MAR1!$D$7*SIN(2*PI()*$C9804/365)</f>
        <v/>
      </c>
      <c r="N9804" s="7">
        <f>F9804-K9804</f>
        <v/>
      </c>
      <c r="O9804" s="7">
        <f>G9804-L9804</f>
        <v/>
      </c>
      <c r="P9804" s="7">
        <f>H9804-M9804</f>
        <v/>
      </c>
      <c r="Q9804" s="7">
        <f>IF($I9804=1,(N9804-MAR1!$B$11)/MAR1!$D$11,(N9804-MAR1!$C$11)/MAR1!$E$11)</f>
        <v/>
      </c>
      <c r="R9804" s="7">
        <f>IF($I9804=1,(O9804-MAR1!$B$12)/MAR1!$D$12,(O9804-MAR1!$C$12)/MAR1!$E$12)</f>
        <v/>
      </c>
      <c r="S9804" s="7">
        <f>IF($I9804=1,(P9804-MAR1!$B$13)/MAR1!$D$13,(P9804-MAR1!$C$13)/MAR1!$E$13)</f>
        <v/>
      </c>
    </row>
    <row r="9805">
      <c r="A9805" s="5" t="n">
        <v>9804</v>
      </c>
      <c r="B9805" s="5" t="n">
        <v>27</v>
      </c>
      <c r="C9805" s="5" t="n">
        <v>314</v>
      </c>
      <c r="D9805" s="5" t="n">
        <v>11</v>
      </c>
      <c r="E9805" s="5" t="n">
        <v>0</v>
      </c>
      <c r="F9805" s="5" t="n">
        <v>29.5</v>
      </c>
      <c r="G9805" s="5" t="n">
        <v>17.9</v>
      </c>
      <c r="H9805" s="5" t="n">
        <v>17.38</v>
      </c>
      <c r="I9805" s="6">
        <f>IF(E9805&gt;=Markov!$B$3,1,0)</f>
        <v/>
      </c>
      <c r="J9805" s="6">
        <f>I9804</f>
        <v/>
      </c>
      <c r="K9805" s="7">
        <f>MAR1!$B$5+MAR1!$C$5*COS(2*PI()*$C9805/365)+MAR1!$D$5*SIN(2*PI()*$C9805/365)</f>
        <v/>
      </c>
      <c r="L9805" s="7">
        <f>MAR1!$B$6+MAR1!$C$6*COS(2*PI()*$C9805/365)+MAR1!$D$6*SIN(2*PI()*$C9805/365)</f>
        <v/>
      </c>
      <c r="M9805" s="7">
        <f>MAR1!$B$7+MAR1!$C$7*COS(2*PI()*$C9805/365)+MAR1!$D$7*SIN(2*PI()*$C9805/365)</f>
        <v/>
      </c>
      <c r="N9805" s="7">
        <f>F9805-K9805</f>
        <v/>
      </c>
      <c r="O9805" s="7">
        <f>G9805-L9805</f>
        <v/>
      </c>
      <c r="P9805" s="7">
        <f>H9805-M9805</f>
        <v/>
      </c>
      <c r="Q9805" s="7">
        <f>IF($I9805=1,(N9805-MAR1!$B$11)/MAR1!$D$11,(N9805-MAR1!$C$11)/MAR1!$E$11)</f>
        <v/>
      </c>
      <c r="R9805" s="7">
        <f>IF($I9805=1,(O9805-MAR1!$B$12)/MAR1!$D$12,(O9805-MAR1!$C$12)/MAR1!$E$12)</f>
        <v/>
      </c>
      <c r="S9805" s="7">
        <f>IF($I9805=1,(P9805-MAR1!$B$13)/MAR1!$D$13,(P9805-MAR1!$C$13)/MAR1!$E$13)</f>
        <v/>
      </c>
    </row>
    <row r="9806">
      <c r="A9806" s="5" t="n">
        <v>9805</v>
      </c>
      <c r="B9806" s="5" t="n">
        <v>27</v>
      </c>
      <c r="C9806" s="5" t="n">
        <v>315</v>
      </c>
      <c r="D9806" s="5" t="n">
        <v>11</v>
      </c>
      <c r="E9806" s="5" t="n">
        <v>0</v>
      </c>
      <c r="F9806" s="5" t="n">
        <v>29.4</v>
      </c>
      <c r="G9806" s="5" t="n">
        <v>18.7</v>
      </c>
      <c r="H9806" s="5" t="n">
        <v>13.98</v>
      </c>
      <c r="I9806" s="6">
        <f>IF(E9806&gt;=Markov!$B$3,1,0)</f>
        <v/>
      </c>
      <c r="J9806" s="6">
        <f>I9805</f>
        <v/>
      </c>
      <c r="K9806" s="7">
        <f>MAR1!$B$5+MAR1!$C$5*COS(2*PI()*$C9806/365)+MAR1!$D$5*SIN(2*PI()*$C9806/365)</f>
        <v/>
      </c>
      <c r="L9806" s="7">
        <f>MAR1!$B$6+MAR1!$C$6*COS(2*PI()*$C9806/365)+MAR1!$D$6*SIN(2*PI()*$C9806/365)</f>
        <v/>
      </c>
      <c r="M9806" s="7">
        <f>MAR1!$B$7+MAR1!$C$7*COS(2*PI()*$C9806/365)+MAR1!$D$7*SIN(2*PI()*$C9806/365)</f>
        <v/>
      </c>
      <c r="N9806" s="7">
        <f>F9806-K9806</f>
        <v/>
      </c>
      <c r="O9806" s="7">
        <f>G9806-L9806</f>
        <v/>
      </c>
      <c r="P9806" s="7">
        <f>H9806-M9806</f>
        <v/>
      </c>
      <c r="Q9806" s="7">
        <f>IF($I9806=1,(N9806-MAR1!$B$11)/MAR1!$D$11,(N9806-MAR1!$C$11)/MAR1!$E$11)</f>
        <v/>
      </c>
      <c r="R9806" s="7">
        <f>IF($I9806=1,(O9806-MAR1!$B$12)/MAR1!$D$12,(O9806-MAR1!$C$12)/MAR1!$E$12)</f>
        <v/>
      </c>
      <c r="S9806" s="7">
        <f>IF($I9806=1,(P9806-MAR1!$B$13)/MAR1!$D$13,(P9806-MAR1!$C$13)/MAR1!$E$13)</f>
        <v/>
      </c>
    </row>
    <row r="9807">
      <c r="A9807" s="5" t="n">
        <v>9806</v>
      </c>
      <c r="B9807" s="5" t="n">
        <v>27</v>
      </c>
      <c r="C9807" s="5" t="n">
        <v>316</v>
      </c>
      <c r="D9807" s="5" t="n">
        <v>11</v>
      </c>
      <c r="E9807" s="5" t="n">
        <v>0</v>
      </c>
      <c r="F9807" s="5" t="n">
        <v>28.2</v>
      </c>
      <c r="G9807" s="5" t="n">
        <v>16.7</v>
      </c>
      <c r="H9807" s="5" t="n">
        <v>13.41</v>
      </c>
      <c r="I9807" s="6">
        <f>IF(E9807&gt;=Markov!$B$3,1,0)</f>
        <v/>
      </c>
      <c r="J9807" s="6">
        <f>I9806</f>
        <v/>
      </c>
      <c r="K9807" s="7">
        <f>MAR1!$B$5+MAR1!$C$5*COS(2*PI()*$C9807/365)+MAR1!$D$5*SIN(2*PI()*$C9807/365)</f>
        <v/>
      </c>
      <c r="L9807" s="7">
        <f>MAR1!$B$6+MAR1!$C$6*COS(2*PI()*$C9807/365)+MAR1!$D$6*SIN(2*PI()*$C9807/365)</f>
        <v/>
      </c>
      <c r="M9807" s="7">
        <f>MAR1!$B$7+MAR1!$C$7*COS(2*PI()*$C9807/365)+MAR1!$D$7*SIN(2*PI()*$C9807/365)</f>
        <v/>
      </c>
      <c r="N9807" s="7">
        <f>F9807-K9807</f>
        <v/>
      </c>
      <c r="O9807" s="7">
        <f>G9807-L9807</f>
        <v/>
      </c>
      <c r="P9807" s="7">
        <f>H9807-M9807</f>
        <v/>
      </c>
      <c r="Q9807" s="7">
        <f>IF($I9807=1,(N9807-MAR1!$B$11)/MAR1!$D$11,(N9807-MAR1!$C$11)/MAR1!$E$11)</f>
        <v/>
      </c>
      <c r="R9807" s="7">
        <f>IF($I9807=1,(O9807-MAR1!$B$12)/MAR1!$D$12,(O9807-MAR1!$C$12)/MAR1!$E$12)</f>
        <v/>
      </c>
      <c r="S9807" s="7">
        <f>IF($I9807=1,(P9807-MAR1!$B$13)/MAR1!$D$13,(P9807-MAR1!$C$13)/MAR1!$E$13)</f>
        <v/>
      </c>
    </row>
    <row r="9808">
      <c r="A9808" s="5" t="n">
        <v>9807</v>
      </c>
      <c r="B9808" s="5" t="n">
        <v>27</v>
      </c>
      <c r="C9808" s="5" t="n">
        <v>317</v>
      </c>
      <c r="D9808" s="5" t="n">
        <v>11</v>
      </c>
      <c r="E9808" s="5" t="n">
        <v>0</v>
      </c>
      <c r="F9808" s="5" t="n">
        <v>27.7</v>
      </c>
      <c r="G9808" s="5" t="n">
        <v>17.1</v>
      </c>
      <c r="H9808" s="5" t="n">
        <v>11.12</v>
      </c>
      <c r="I9808" s="6">
        <f>IF(E9808&gt;=Markov!$B$3,1,0)</f>
        <v/>
      </c>
      <c r="J9808" s="6">
        <f>I9807</f>
        <v/>
      </c>
      <c r="K9808" s="7">
        <f>MAR1!$B$5+MAR1!$C$5*COS(2*PI()*$C9808/365)+MAR1!$D$5*SIN(2*PI()*$C9808/365)</f>
        <v/>
      </c>
      <c r="L9808" s="7">
        <f>MAR1!$B$6+MAR1!$C$6*COS(2*PI()*$C9808/365)+MAR1!$D$6*SIN(2*PI()*$C9808/365)</f>
        <v/>
      </c>
      <c r="M9808" s="7">
        <f>MAR1!$B$7+MAR1!$C$7*COS(2*PI()*$C9808/365)+MAR1!$D$7*SIN(2*PI()*$C9808/365)</f>
        <v/>
      </c>
      <c r="N9808" s="7">
        <f>F9808-K9808</f>
        <v/>
      </c>
      <c r="O9808" s="7">
        <f>G9808-L9808</f>
        <v/>
      </c>
      <c r="P9808" s="7">
        <f>H9808-M9808</f>
        <v/>
      </c>
      <c r="Q9808" s="7">
        <f>IF($I9808=1,(N9808-MAR1!$B$11)/MAR1!$D$11,(N9808-MAR1!$C$11)/MAR1!$E$11)</f>
        <v/>
      </c>
      <c r="R9808" s="7">
        <f>IF($I9808=1,(O9808-MAR1!$B$12)/MAR1!$D$12,(O9808-MAR1!$C$12)/MAR1!$E$12)</f>
        <v/>
      </c>
      <c r="S9808" s="7">
        <f>IF($I9808=1,(P9808-MAR1!$B$13)/MAR1!$D$13,(P9808-MAR1!$C$13)/MAR1!$E$13)</f>
        <v/>
      </c>
    </row>
    <row r="9809">
      <c r="A9809" s="5" t="n">
        <v>9808</v>
      </c>
      <c r="B9809" s="5" t="n">
        <v>27</v>
      </c>
      <c r="C9809" s="5" t="n">
        <v>318</v>
      </c>
      <c r="D9809" s="5" t="n">
        <v>11</v>
      </c>
      <c r="E9809" s="5" t="n">
        <v>0</v>
      </c>
      <c r="F9809" s="5" t="n">
        <v>28</v>
      </c>
      <c r="G9809" s="5" t="n">
        <v>16</v>
      </c>
      <c r="H9809" s="5" t="n">
        <v>12.68</v>
      </c>
      <c r="I9809" s="6">
        <f>IF(E9809&gt;=Markov!$B$3,1,0)</f>
        <v/>
      </c>
      <c r="J9809" s="6">
        <f>I9808</f>
        <v/>
      </c>
      <c r="K9809" s="7">
        <f>MAR1!$B$5+MAR1!$C$5*COS(2*PI()*$C9809/365)+MAR1!$D$5*SIN(2*PI()*$C9809/365)</f>
        <v/>
      </c>
      <c r="L9809" s="7">
        <f>MAR1!$B$6+MAR1!$C$6*COS(2*PI()*$C9809/365)+MAR1!$D$6*SIN(2*PI()*$C9809/365)</f>
        <v/>
      </c>
      <c r="M9809" s="7">
        <f>MAR1!$B$7+MAR1!$C$7*COS(2*PI()*$C9809/365)+MAR1!$D$7*SIN(2*PI()*$C9809/365)</f>
        <v/>
      </c>
      <c r="N9809" s="7">
        <f>F9809-K9809</f>
        <v/>
      </c>
      <c r="O9809" s="7">
        <f>G9809-L9809</f>
        <v/>
      </c>
      <c r="P9809" s="7">
        <f>H9809-M9809</f>
        <v/>
      </c>
      <c r="Q9809" s="7">
        <f>IF($I9809=1,(N9809-MAR1!$B$11)/MAR1!$D$11,(N9809-MAR1!$C$11)/MAR1!$E$11)</f>
        <v/>
      </c>
      <c r="R9809" s="7">
        <f>IF($I9809=1,(O9809-MAR1!$B$12)/MAR1!$D$12,(O9809-MAR1!$C$12)/MAR1!$E$12)</f>
        <v/>
      </c>
      <c r="S9809" s="7">
        <f>IF($I9809=1,(P9809-MAR1!$B$13)/MAR1!$D$13,(P9809-MAR1!$C$13)/MAR1!$E$13)</f>
        <v/>
      </c>
    </row>
    <row r="9810">
      <c r="A9810" s="5" t="n">
        <v>9809</v>
      </c>
      <c r="B9810" s="5" t="n">
        <v>27</v>
      </c>
      <c r="C9810" s="5" t="n">
        <v>319</v>
      </c>
      <c r="D9810" s="5" t="n">
        <v>11</v>
      </c>
      <c r="E9810" s="5" t="n">
        <v>0</v>
      </c>
      <c r="F9810" s="5" t="n">
        <v>28.6</v>
      </c>
      <c r="G9810" s="5" t="n">
        <v>15.4</v>
      </c>
      <c r="H9810" s="5" t="n">
        <v>12.77</v>
      </c>
      <c r="I9810" s="6">
        <f>IF(E9810&gt;=Markov!$B$3,1,0)</f>
        <v/>
      </c>
      <c r="J9810" s="6">
        <f>I9809</f>
        <v/>
      </c>
      <c r="K9810" s="7">
        <f>MAR1!$B$5+MAR1!$C$5*COS(2*PI()*$C9810/365)+MAR1!$D$5*SIN(2*PI()*$C9810/365)</f>
        <v/>
      </c>
      <c r="L9810" s="7">
        <f>MAR1!$B$6+MAR1!$C$6*COS(2*PI()*$C9810/365)+MAR1!$D$6*SIN(2*PI()*$C9810/365)</f>
        <v/>
      </c>
      <c r="M9810" s="7">
        <f>MAR1!$B$7+MAR1!$C$7*COS(2*PI()*$C9810/365)+MAR1!$D$7*SIN(2*PI()*$C9810/365)</f>
        <v/>
      </c>
      <c r="N9810" s="7">
        <f>F9810-K9810</f>
        <v/>
      </c>
      <c r="O9810" s="7">
        <f>G9810-L9810</f>
        <v/>
      </c>
      <c r="P9810" s="7">
        <f>H9810-M9810</f>
        <v/>
      </c>
      <c r="Q9810" s="7">
        <f>IF($I9810=1,(N9810-MAR1!$B$11)/MAR1!$D$11,(N9810-MAR1!$C$11)/MAR1!$E$11)</f>
        <v/>
      </c>
      <c r="R9810" s="7">
        <f>IF($I9810=1,(O9810-MAR1!$B$12)/MAR1!$D$12,(O9810-MAR1!$C$12)/MAR1!$E$12)</f>
        <v/>
      </c>
      <c r="S9810" s="7">
        <f>IF($I9810=1,(P9810-MAR1!$B$13)/MAR1!$D$13,(P9810-MAR1!$C$13)/MAR1!$E$13)</f>
        <v/>
      </c>
    </row>
    <row r="9811">
      <c r="A9811" s="5" t="n">
        <v>9810</v>
      </c>
      <c r="B9811" s="5" t="n">
        <v>27</v>
      </c>
      <c r="C9811" s="5" t="n">
        <v>320</v>
      </c>
      <c r="D9811" s="5" t="n">
        <v>11</v>
      </c>
      <c r="E9811" s="5" t="n">
        <v>0</v>
      </c>
      <c r="F9811" s="5" t="n">
        <v>29.7</v>
      </c>
      <c r="G9811" s="5" t="n">
        <v>14.6</v>
      </c>
      <c r="H9811" s="5" t="n">
        <v>9.32</v>
      </c>
      <c r="I9811" s="6">
        <f>IF(E9811&gt;=Markov!$B$3,1,0)</f>
        <v/>
      </c>
      <c r="J9811" s="6">
        <f>I9810</f>
        <v/>
      </c>
      <c r="K9811" s="7">
        <f>MAR1!$B$5+MAR1!$C$5*COS(2*PI()*$C9811/365)+MAR1!$D$5*SIN(2*PI()*$C9811/365)</f>
        <v/>
      </c>
      <c r="L9811" s="7">
        <f>MAR1!$B$6+MAR1!$C$6*COS(2*PI()*$C9811/365)+MAR1!$D$6*SIN(2*PI()*$C9811/365)</f>
        <v/>
      </c>
      <c r="M9811" s="7">
        <f>MAR1!$B$7+MAR1!$C$7*COS(2*PI()*$C9811/365)+MAR1!$D$7*SIN(2*PI()*$C9811/365)</f>
        <v/>
      </c>
      <c r="N9811" s="7">
        <f>F9811-K9811</f>
        <v/>
      </c>
      <c r="O9811" s="7">
        <f>G9811-L9811</f>
        <v/>
      </c>
      <c r="P9811" s="7">
        <f>H9811-M9811</f>
        <v/>
      </c>
      <c r="Q9811" s="7">
        <f>IF($I9811=1,(N9811-MAR1!$B$11)/MAR1!$D$11,(N9811-MAR1!$C$11)/MAR1!$E$11)</f>
        <v/>
      </c>
      <c r="R9811" s="7">
        <f>IF($I9811=1,(O9811-MAR1!$B$12)/MAR1!$D$12,(O9811-MAR1!$C$12)/MAR1!$E$12)</f>
        <v/>
      </c>
      <c r="S9811" s="7">
        <f>IF($I9811=1,(P9811-MAR1!$B$13)/MAR1!$D$13,(P9811-MAR1!$C$13)/MAR1!$E$13)</f>
        <v/>
      </c>
    </row>
    <row r="9812">
      <c r="A9812" s="5" t="n">
        <v>9811</v>
      </c>
      <c r="B9812" s="5" t="n">
        <v>27</v>
      </c>
      <c r="C9812" s="5" t="n">
        <v>321</v>
      </c>
      <c r="D9812" s="5" t="n">
        <v>11</v>
      </c>
      <c r="E9812" s="5" t="n">
        <v>0</v>
      </c>
      <c r="F9812" s="5" t="n">
        <v>31.2</v>
      </c>
      <c r="G9812" s="5" t="n">
        <v>15</v>
      </c>
      <c r="H9812" s="5" t="n">
        <v>12.24</v>
      </c>
      <c r="I9812" s="6">
        <f>IF(E9812&gt;=Markov!$B$3,1,0)</f>
        <v/>
      </c>
      <c r="J9812" s="6">
        <f>I9811</f>
        <v/>
      </c>
      <c r="K9812" s="7">
        <f>MAR1!$B$5+MAR1!$C$5*COS(2*PI()*$C9812/365)+MAR1!$D$5*SIN(2*PI()*$C9812/365)</f>
        <v/>
      </c>
      <c r="L9812" s="7">
        <f>MAR1!$B$6+MAR1!$C$6*COS(2*PI()*$C9812/365)+MAR1!$D$6*SIN(2*PI()*$C9812/365)</f>
        <v/>
      </c>
      <c r="M9812" s="7">
        <f>MAR1!$B$7+MAR1!$C$7*COS(2*PI()*$C9812/365)+MAR1!$D$7*SIN(2*PI()*$C9812/365)</f>
        <v/>
      </c>
      <c r="N9812" s="7">
        <f>F9812-K9812</f>
        <v/>
      </c>
      <c r="O9812" s="7">
        <f>G9812-L9812</f>
        <v/>
      </c>
      <c r="P9812" s="7">
        <f>H9812-M9812</f>
        <v/>
      </c>
      <c r="Q9812" s="7">
        <f>IF($I9812=1,(N9812-MAR1!$B$11)/MAR1!$D$11,(N9812-MAR1!$C$11)/MAR1!$E$11)</f>
        <v/>
      </c>
      <c r="R9812" s="7">
        <f>IF($I9812=1,(O9812-MAR1!$B$12)/MAR1!$D$12,(O9812-MAR1!$C$12)/MAR1!$E$12)</f>
        <v/>
      </c>
      <c r="S9812" s="7">
        <f>IF($I9812=1,(P9812-MAR1!$B$13)/MAR1!$D$13,(P9812-MAR1!$C$13)/MAR1!$E$13)</f>
        <v/>
      </c>
    </row>
    <row r="9813">
      <c r="A9813" s="5" t="n">
        <v>9812</v>
      </c>
      <c r="B9813" s="5" t="n">
        <v>27</v>
      </c>
      <c r="C9813" s="5" t="n">
        <v>322</v>
      </c>
      <c r="D9813" s="5" t="n">
        <v>11</v>
      </c>
      <c r="E9813" s="5" t="n">
        <v>0</v>
      </c>
      <c r="F9813" s="5" t="n">
        <v>29.2</v>
      </c>
      <c r="G9813" s="5" t="n">
        <v>16.7</v>
      </c>
      <c r="H9813" s="5" t="n">
        <v>13.51</v>
      </c>
      <c r="I9813" s="6">
        <f>IF(E9813&gt;=Markov!$B$3,1,0)</f>
        <v/>
      </c>
      <c r="J9813" s="6">
        <f>I9812</f>
        <v/>
      </c>
      <c r="K9813" s="7">
        <f>MAR1!$B$5+MAR1!$C$5*COS(2*PI()*$C9813/365)+MAR1!$D$5*SIN(2*PI()*$C9813/365)</f>
        <v/>
      </c>
      <c r="L9813" s="7">
        <f>MAR1!$B$6+MAR1!$C$6*COS(2*PI()*$C9813/365)+MAR1!$D$6*SIN(2*PI()*$C9813/365)</f>
        <v/>
      </c>
      <c r="M9813" s="7">
        <f>MAR1!$B$7+MAR1!$C$7*COS(2*PI()*$C9813/365)+MAR1!$D$7*SIN(2*PI()*$C9813/365)</f>
        <v/>
      </c>
      <c r="N9813" s="7">
        <f>F9813-K9813</f>
        <v/>
      </c>
      <c r="O9813" s="7">
        <f>G9813-L9813</f>
        <v/>
      </c>
      <c r="P9813" s="7">
        <f>H9813-M9813</f>
        <v/>
      </c>
      <c r="Q9813" s="7">
        <f>IF($I9813=1,(N9813-MAR1!$B$11)/MAR1!$D$11,(N9813-MAR1!$C$11)/MAR1!$E$11)</f>
        <v/>
      </c>
      <c r="R9813" s="7">
        <f>IF($I9813=1,(O9813-MAR1!$B$12)/MAR1!$D$12,(O9813-MAR1!$C$12)/MAR1!$E$12)</f>
        <v/>
      </c>
      <c r="S9813" s="7">
        <f>IF($I9813=1,(P9813-MAR1!$B$13)/MAR1!$D$13,(P9813-MAR1!$C$13)/MAR1!$E$13)</f>
        <v/>
      </c>
    </row>
    <row r="9814">
      <c r="A9814" s="5" t="n">
        <v>9813</v>
      </c>
      <c r="B9814" s="5" t="n">
        <v>27</v>
      </c>
      <c r="C9814" s="5" t="n">
        <v>323</v>
      </c>
      <c r="D9814" s="5" t="n">
        <v>11</v>
      </c>
      <c r="E9814" s="5" t="n">
        <v>3.3</v>
      </c>
      <c r="F9814" s="5" t="n">
        <v>26.7</v>
      </c>
      <c r="G9814" s="5" t="n">
        <v>16.4</v>
      </c>
      <c r="H9814" s="5" t="n">
        <v>7.63</v>
      </c>
      <c r="I9814" s="6">
        <f>IF(E9814&gt;=Markov!$B$3,1,0)</f>
        <v/>
      </c>
      <c r="J9814" s="6">
        <f>I9813</f>
        <v/>
      </c>
      <c r="K9814" s="7">
        <f>MAR1!$B$5+MAR1!$C$5*COS(2*PI()*$C9814/365)+MAR1!$D$5*SIN(2*PI()*$C9814/365)</f>
        <v/>
      </c>
      <c r="L9814" s="7">
        <f>MAR1!$B$6+MAR1!$C$6*COS(2*PI()*$C9814/365)+MAR1!$D$6*SIN(2*PI()*$C9814/365)</f>
        <v/>
      </c>
      <c r="M9814" s="7">
        <f>MAR1!$B$7+MAR1!$C$7*COS(2*PI()*$C9814/365)+MAR1!$D$7*SIN(2*PI()*$C9814/365)</f>
        <v/>
      </c>
      <c r="N9814" s="7">
        <f>F9814-K9814</f>
        <v/>
      </c>
      <c r="O9814" s="7">
        <f>G9814-L9814</f>
        <v/>
      </c>
      <c r="P9814" s="7">
        <f>H9814-M9814</f>
        <v/>
      </c>
      <c r="Q9814" s="7">
        <f>IF($I9814=1,(N9814-MAR1!$B$11)/MAR1!$D$11,(N9814-MAR1!$C$11)/MAR1!$E$11)</f>
        <v/>
      </c>
      <c r="R9814" s="7">
        <f>IF($I9814=1,(O9814-MAR1!$B$12)/MAR1!$D$12,(O9814-MAR1!$C$12)/MAR1!$E$12)</f>
        <v/>
      </c>
      <c r="S9814" s="7">
        <f>IF($I9814=1,(P9814-MAR1!$B$13)/MAR1!$D$13,(P9814-MAR1!$C$13)/MAR1!$E$13)</f>
        <v/>
      </c>
    </row>
    <row r="9815">
      <c r="A9815" s="5" t="n">
        <v>9814</v>
      </c>
      <c r="B9815" s="5" t="n">
        <v>27</v>
      </c>
      <c r="C9815" s="5" t="n">
        <v>324</v>
      </c>
      <c r="D9815" s="5" t="n">
        <v>11</v>
      </c>
      <c r="E9815" s="5" t="n">
        <v>0</v>
      </c>
      <c r="F9815" s="5" t="n">
        <v>25.7</v>
      </c>
      <c r="G9815" s="5" t="n">
        <v>16</v>
      </c>
      <c r="H9815" s="5" t="n">
        <v>10.11</v>
      </c>
      <c r="I9815" s="6">
        <f>IF(E9815&gt;=Markov!$B$3,1,0)</f>
        <v/>
      </c>
      <c r="J9815" s="6">
        <f>I9814</f>
        <v/>
      </c>
      <c r="K9815" s="7">
        <f>MAR1!$B$5+MAR1!$C$5*COS(2*PI()*$C9815/365)+MAR1!$D$5*SIN(2*PI()*$C9815/365)</f>
        <v/>
      </c>
      <c r="L9815" s="7">
        <f>MAR1!$B$6+MAR1!$C$6*COS(2*PI()*$C9815/365)+MAR1!$D$6*SIN(2*PI()*$C9815/365)</f>
        <v/>
      </c>
      <c r="M9815" s="7">
        <f>MAR1!$B$7+MAR1!$C$7*COS(2*PI()*$C9815/365)+MAR1!$D$7*SIN(2*PI()*$C9815/365)</f>
        <v/>
      </c>
      <c r="N9815" s="7">
        <f>F9815-K9815</f>
        <v/>
      </c>
      <c r="O9815" s="7">
        <f>G9815-L9815</f>
        <v/>
      </c>
      <c r="P9815" s="7">
        <f>H9815-M9815</f>
        <v/>
      </c>
      <c r="Q9815" s="7">
        <f>IF($I9815=1,(N9815-MAR1!$B$11)/MAR1!$D$11,(N9815-MAR1!$C$11)/MAR1!$E$11)</f>
        <v/>
      </c>
      <c r="R9815" s="7">
        <f>IF($I9815=1,(O9815-MAR1!$B$12)/MAR1!$D$12,(O9815-MAR1!$C$12)/MAR1!$E$12)</f>
        <v/>
      </c>
      <c r="S9815" s="7">
        <f>IF($I9815=1,(P9815-MAR1!$B$13)/MAR1!$D$13,(P9815-MAR1!$C$13)/MAR1!$E$13)</f>
        <v/>
      </c>
    </row>
    <row r="9816">
      <c r="A9816" s="5" t="n">
        <v>9815</v>
      </c>
      <c r="B9816" s="5" t="n">
        <v>27</v>
      </c>
      <c r="C9816" s="5" t="n">
        <v>325</v>
      </c>
      <c r="D9816" s="5" t="n">
        <v>11</v>
      </c>
      <c r="E9816" s="5" t="n">
        <v>0</v>
      </c>
      <c r="F9816" s="5" t="n">
        <v>27.1</v>
      </c>
      <c r="G9816" s="5" t="n">
        <v>15.6</v>
      </c>
      <c r="H9816" s="5" t="n">
        <v>14.55</v>
      </c>
      <c r="I9816" s="6">
        <f>IF(E9816&gt;=Markov!$B$3,1,0)</f>
        <v/>
      </c>
      <c r="J9816" s="6">
        <f>I9815</f>
        <v/>
      </c>
      <c r="K9816" s="7">
        <f>MAR1!$B$5+MAR1!$C$5*COS(2*PI()*$C9816/365)+MAR1!$D$5*SIN(2*PI()*$C9816/365)</f>
        <v/>
      </c>
      <c r="L9816" s="7">
        <f>MAR1!$B$6+MAR1!$C$6*COS(2*PI()*$C9816/365)+MAR1!$D$6*SIN(2*PI()*$C9816/365)</f>
        <v/>
      </c>
      <c r="M9816" s="7">
        <f>MAR1!$B$7+MAR1!$C$7*COS(2*PI()*$C9816/365)+MAR1!$D$7*SIN(2*PI()*$C9816/365)</f>
        <v/>
      </c>
      <c r="N9816" s="7">
        <f>F9816-K9816</f>
        <v/>
      </c>
      <c r="O9816" s="7">
        <f>G9816-L9816</f>
        <v/>
      </c>
      <c r="P9816" s="7">
        <f>H9816-M9816</f>
        <v/>
      </c>
      <c r="Q9816" s="7">
        <f>IF($I9816=1,(N9816-MAR1!$B$11)/MAR1!$D$11,(N9816-MAR1!$C$11)/MAR1!$E$11)</f>
        <v/>
      </c>
      <c r="R9816" s="7">
        <f>IF($I9816=1,(O9816-MAR1!$B$12)/MAR1!$D$12,(O9816-MAR1!$C$12)/MAR1!$E$12)</f>
        <v/>
      </c>
      <c r="S9816" s="7">
        <f>IF($I9816=1,(P9816-MAR1!$B$13)/MAR1!$D$13,(P9816-MAR1!$C$13)/MAR1!$E$13)</f>
        <v/>
      </c>
    </row>
    <row r="9817">
      <c r="A9817" s="5" t="n">
        <v>9816</v>
      </c>
      <c r="B9817" s="5" t="n">
        <v>27</v>
      </c>
      <c r="C9817" s="5" t="n">
        <v>326</v>
      </c>
      <c r="D9817" s="5" t="n">
        <v>11</v>
      </c>
      <c r="E9817" s="5" t="n">
        <v>0.2</v>
      </c>
      <c r="F9817" s="5" t="n">
        <v>26</v>
      </c>
      <c r="G9817" s="5" t="n">
        <v>14.7</v>
      </c>
      <c r="H9817" s="5" t="n">
        <v>11.36</v>
      </c>
      <c r="I9817" s="6">
        <f>IF(E9817&gt;=Markov!$B$3,1,0)</f>
        <v/>
      </c>
      <c r="J9817" s="6">
        <f>I9816</f>
        <v/>
      </c>
      <c r="K9817" s="7">
        <f>MAR1!$B$5+MAR1!$C$5*COS(2*PI()*$C9817/365)+MAR1!$D$5*SIN(2*PI()*$C9817/365)</f>
        <v/>
      </c>
      <c r="L9817" s="7">
        <f>MAR1!$B$6+MAR1!$C$6*COS(2*PI()*$C9817/365)+MAR1!$D$6*SIN(2*PI()*$C9817/365)</f>
        <v/>
      </c>
      <c r="M9817" s="7">
        <f>MAR1!$B$7+MAR1!$C$7*COS(2*PI()*$C9817/365)+MAR1!$D$7*SIN(2*PI()*$C9817/365)</f>
        <v/>
      </c>
      <c r="N9817" s="7">
        <f>F9817-K9817</f>
        <v/>
      </c>
      <c r="O9817" s="7">
        <f>G9817-L9817</f>
        <v/>
      </c>
      <c r="P9817" s="7">
        <f>H9817-M9817</f>
        <v/>
      </c>
      <c r="Q9817" s="7">
        <f>IF($I9817=1,(N9817-MAR1!$B$11)/MAR1!$D$11,(N9817-MAR1!$C$11)/MAR1!$E$11)</f>
        <v/>
      </c>
      <c r="R9817" s="7">
        <f>IF($I9817=1,(O9817-MAR1!$B$12)/MAR1!$D$12,(O9817-MAR1!$C$12)/MAR1!$E$12)</f>
        <v/>
      </c>
      <c r="S9817" s="7">
        <f>IF($I9817=1,(P9817-MAR1!$B$13)/MAR1!$D$13,(P9817-MAR1!$C$13)/MAR1!$E$13)</f>
        <v/>
      </c>
    </row>
    <row r="9818">
      <c r="A9818" s="5" t="n">
        <v>9817</v>
      </c>
      <c r="B9818" s="5" t="n">
        <v>27</v>
      </c>
      <c r="C9818" s="5" t="n">
        <v>327</v>
      </c>
      <c r="D9818" s="5" t="n">
        <v>11</v>
      </c>
      <c r="E9818" s="5" t="n">
        <v>0</v>
      </c>
      <c r="F9818" s="5" t="n">
        <v>29.7</v>
      </c>
      <c r="G9818" s="5" t="n">
        <v>16.2</v>
      </c>
      <c r="H9818" s="5" t="n">
        <v>13.21</v>
      </c>
      <c r="I9818" s="6">
        <f>IF(E9818&gt;=Markov!$B$3,1,0)</f>
        <v/>
      </c>
      <c r="J9818" s="6">
        <f>I9817</f>
        <v/>
      </c>
      <c r="K9818" s="7">
        <f>MAR1!$B$5+MAR1!$C$5*COS(2*PI()*$C9818/365)+MAR1!$D$5*SIN(2*PI()*$C9818/365)</f>
        <v/>
      </c>
      <c r="L9818" s="7">
        <f>MAR1!$B$6+MAR1!$C$6*COS(2*PI()*$C9818/365)+MAR1!$D$6*SIN(2*PI()*$C9818/365)</f>
        <v/>
      </c>
      <c r="M9818" s="7">
        <f>MAR1!$B$7+MAR1!$C$7*COS(2*PI()*$C9818/365)+MAR1!$D$7*SIN(2*PI()*$C9818/365)</f>
        <v/>
      </c>
      <c r="N9818" s="7">
        <f>F9818-K9818</f>
        <v/>
      </c>
      <c r="O9818" s="7">
        <f>G9818-L9818</f>
        <v/>
      </c>
      <c r="P9818" s="7">
        <f>H9818-M9818</f>
        <v/>
      </c>
      <c r="Q9818" s="7">
        <f>IF($I9818=1,(N9818-MAR1!$B$11)/MAR1!$D$11,(N9818-MAR1!$C$11)/MAR1!$E$11)</f>
        <v/>
      </c>
      <c r="R9818" s="7">
        <f>IF($I9818=1,(O9818-MAR1!$B$12)/MAR1!$D$12,(O9818-MAR1!$C$12)/MAR1!$E$12)</f>
        <v/>
      </c>
      <c r="S9818" s="7">
        <f>IF($I9818=1,(P9818-MAR1!$B$13)/MAR1!$D$13,(P9818-MAR1!$C$13)/MAR1!$E$13)</f>
        <v/>
      </c>
    </row>
    <row r="9819">
      <c r="A9819" s="5" t="n">
        <v>9818</v>
      </c>
      <c r="B9819" s="5" t="n">
        <v>27</v>
      </c>
      <c r="C9819" s="5" t="n">
        <v>328</v>
      </c>
      <c r="D9819" s="5" t="n">
        <v>11</v>
      </c>
      <c r="E9819" s="5" t="n">
        <v>0</v>
      </c>
      <c r="F9819" s="5" t="n">
        <v>28.5</v>
      </c>
      <c r="G9819" s="5" t="n">
        <v>16.1</v>
      </c>
      <c r="H9819" s="5" t="n">
        <v>11.09</v>
      </c>
      <c r="I9819" s="6">
        <f>IF(E9819&gt;=Markov!$B$3,1,0)</f>
        <v/>
      </c>
      <c r="J9819" s="6">
        <f>I9818</f>
        <v/>
      </c>
      <c r="K9819" s="7">
        <f>MAR1!$B$5+MAR1!$C$5*COS(2*PI()*$C9819/365)+MAR1!$D$5*SIN(2*PI()*$C9819/365)</f>
        <v/>
      </c>
      <c r="L9819" s="7">
        <f>MAR1!$B$6+MAR1!$C$6*COS(2*PI()*$C9819/365)+MAR1!$D$6*SIN(2*PI()*$C9819/365)</f>
        <v/>
      </c>
      <c r="M9819" s="7">
        <f>MAR1!$B$7+MAR1!$C$7*COS(2*PI()*$C9819/365)+MAR1!$D$7*SIN(2*PI()*$C9819/365)</f>
        <v/>
      </c>
      <c r="N9819" s="7">
        <f>F9819-K9819</f>
        <v/>
      </c>
      <c r="O9819" s="7">
        <f>G9819-L9819</f>
        <v/>
      </c>
      <c r="P9819" s="7">
        <f>H9819-M9819</f>
        <v/>
      </c>
      <c r="Q9819" s="7">
        <f>IF($I9819=1,(N9819-MAR1!$B$11)/MAR1!$D$11,(N9819-MAR1!$C$11)/MAR1!$E$11)</f>
        <v/>
      </c>
      <c r="R9819" s="7">
        <f>IF($I9819=1,(O9819-MAR1!$B$12)/MAR1!$D$12,(O9819-MAR1!$C$12)/MAR1!$E$12)</f>
        <v/>
      </c>
      <c r="S9819" s="7">
        <f>IF($I9819=1,(P9819-MAR1!$B$13)/MAR1!$D$13,(P9819-MAR1!$C$13)/MAR1!$E$13)</f>
        <v/>
      </c>
    </row>
    <row r="9820">
      <c r="A9820" s="5" t="n">
        <v>9819</v>
      </c>
      <c r="B9820" s="5" t="n">
        <v>27</v>
      </c>
      <c r="C9820" s="5" t="n">
        <v>329</v>
      </c>
      <c r="D9820" s="5" t="n">
        <v>11</v>
      </c>
      <c r="E9820" s="5" t="n">
        <v>0</v>
      </c>
      <c r="F9820" s="5" t="n">
        <v>25.7</v>
      </c>
      <c r="G9820" s="5" t="n">
        <v>14.3</v>
      </c>
      <c r="H9820" s="5" t="n">
        <v>9.050000000000001</v>
      </c>
      <c r="I9820" s="6">
        <f>IF(E9820&gt;=Markov!$B$3,1,0)</f>
        <v/>
      </c>
      <c r="J9820" s="6">
        <f>I9819</f>
        <v/>
      </c>
      <c r="K9820" s="7">
        <f>MAR1!$B$5+MAR1!$C$5*COS(2*PI()*$C9820/365)+MAR1!$D$5*SIN(2*PI()*$C9820/365)</f>
        <v/>
      </c>
      <c r="L9820" s="7">
        <f>MAR1!$B$6+MAR1!$C$6*COS(2*PI()*$C9820/365)+MAR1!$D$6*SIN(2*PI()*$C9820/365)</f>
        <v/>
      </c>
      <c r="M9820" s="7">
        <f>MAR1!$B$7+MAR1!$C$7*COS(2*PI()*$C9820/365)+MAR1!$D$7*SIN(2*PI()*$C9820/365)</f>
        <v/>
      </c>
      <c r="N9820" s="7">
        <f>F9820-K9820</f>
        <v/>
      </c>
      <c r="O9820" s="7">
        <f>G9820-L9820</f>
        <v/>
      </c>
      <c r="P9820" s="7">
        <f>H9820-M9820</f>
        <v/>
      </c>
      <c r="Q9820" s="7">
        <f>IF($I9820=1,(N9820-MAR1!$B$11)/MAR1!$D$11,(N9820-MAR1!$C$11)/MAR1!$E$11)</f>
        <v/>
      </c>
      <c r="R9820" s="7">
        <f>IF($I9820=1,(O9820-MAR1!$B$12)/MAR1!$D$12,(O9820-MAR1!$C$12)/MAR1!$E$12)</f>
        <v/>
      </c>
      <c r="S9820" s="7">
        <f>IF($I9820=1,(P9820-MAR1!$B$13)/MAR1!$D$13,(P9820-MAR1!$C$13)/MAR1!$E$13)</f>
        <v/>
      </c>
    </row>
    <row r="9821">
      <c r="A9821" s="5" t="n">
        <v>9820</v>
      </c>
      <c r="B9821" s="5" t="n">
        <v>27</v>
      </c>
      <c r="C9821" s="5" t="n">
        <v>330</v>
      </c>
      <c r="D9821" s="5" t="n">
        <v>11</v>
      </c>
      <c r="E9821" s="5" t="n">
        <v>0</v>
      </c>
      <c r="F9821" s="5" t="n">
        <v>26.5</v>
      </c>
      <c r="G9821" s="5" t="n">
        <v>13.5</v>
      </c>
      <c r="H9821" s="5" t="n">
        <v>13.65</v>
      </c>
      <c r="I9821" s="6">
        <f>IF(E9821&gt;=Markov!$B$3,1,0)</f>
        <v/>
      </c>
      <c r="J9821" s="6">
        <f>I9820</f>
        <v/>
      </c>
      <c r="K9821" s="7">
        <f>MAR1!$B$5+MAR1!$C$5*COS(2*PI()*$C9821/365)+MAR1!$D$5*SIN(2*PI()*$C9821/365)</f>
        <v/>
      </c>
      <c r="L9821" s="7">
        <f>MAR1!$B$6+MAR1!$C$6*COS(2*PI()*$C9821/365)+MAR1!$D$6*SIN(2*PI()*$C9821/365)</f>
        <v/>
      </c>
      <c r="M9821" s="7">
        <f>MAR1!$B$7+MAR1!$C$7*COS(2*PI()*$C9821/365)+MAR1!$D$7*SIN(2*PI()*$C9821/365)</f>
        <v/>
      </c>
      <c r="N9821" s="7">
        <f>F9821-K9821</f>
        <v/>
      </c>
      <c r="O9821" s="7">
        <f>G9821-L9821</f>
        <v/>
      </c>
      <c r="P9821" s="7">
        <f>H9821-M9821</f>
        <v/>
      </c>
      <c r="Q9821" s="7">
        <f>IF($I9821=1,(N9821-MAR1!$B$11)/MAR1!$D$11,(N9821-MAR1!$C$11)/MAR1!$E$11)</f>
        <v/>
      </c>
      <c r="R9821" s="7">
        <f>IF($I9821=1,(O9821-MAR1!$B$12)/MAR1!$D$12,(O9821-MAR1!$C$12)/MAR1!$E$12)</f>
        <v/>
      </c>
      <c r="S9821" s="7">
        <f>IF($I9821=1,(P9821-MAR1!$B$13)/MAR1!$D$13,(P9821-MAR1!$C$13)/MAR1!$E$13)</f>
        <v/>
      </c>
    </row>
    <row r="9822">
      <c r="A9822" s="5" t="n">
        <v>9821</v>
      </c>
      <c r="B9822" s="5" t="n">
        <v>27</v>
      </c>
      <c r="C9822" s="5" t="n">
        <v>331</v>
      </c>
      <c r="D9822" s="5" t="n">
        <v>11</v>
      </c>
      <c r="E9822" s="5" t="n">
        <v>0</v>
      </c>
      <c r="F9822" s="5" t="n">
        <v>30.3</v>
      </c>
      <c r="G9822" s="5" t="n">
        <v>14.7</v>
      </c>
      <c r="H9822" s="5" t="n">
        <v>16.43</v>
      </c>
      <c r="I9822" s="6">
        <f>IF(E9822&gt;=Markov!$B$3,1,0)</f>
        <v/>
      </c>
      <c r="J9822" s="6">
        <f>I9821</f>
        <v/>
      </c>
      <c r="K9822" s="7">
        <f>MAR1!$B$5+MAR1!$C$5*COS(2*PI()*$C9822/365)+MAR1!$D$5*SIN(2*PI()*$C9822/365)</f>
        <v/>
      </c>
      <c r="L9822" s="7">
        <f>MAR1!$B$6+MAR1!$C$6*COS(2*PI()*$C9822/365)+MAR1!$D$6*SIN(2*PI()*$C9822/365)</f>
        <v/>
      </c>
      <c r="M9822" s="7">
        <f>MAR1!$B$7+MAR1!$C$7*COS(2*PI()*$C9822/365)+MAR1!$D$7*SIN(2*PI()*$C9822/365)</f>
        <v/>
      </c>
      <c r="N9822" s="7">
        <f>F9822-K9822</f>
        <v/>
      </c>
      <c r="O9822" s="7">
        <f>G9822-L9822</f>
        <v/>
      </c>
      <c r="P9822" s="7">
        <f>H9822-M9822</f>
        <v/>
      </c>
      <c r="Q9822" s="7">
        <f>IF($I9822=1,(N9822-MAR1!$B$11)/MAR1!$D$11,(N9822-MAR1!$C$11)/MAR1!$E$11)</f>
        <v/>
      </c>
      <c r="R9822" s="7">
        <f>IF($I9822=1,(O9822-MAR1!$B$12)/MAR1!$D$12,(O9822-MAR1!$C$12)/MAR1!$E$12)</f>
        <v/>
      </c>
      <c r="S9822" s="7">
        <f>IF($I9822=1,(P9822-MAR1!$B$13)/MAR1!$D$13,(P9822-MAR1!$C$13)/MAR1!$E$13)</f>
        <v/>
      </c>
    </row>
    <row r="9823">
      <c r="A9823" s="5" t="n">
        <v>9822</v>
      </c>
      <c r="B9823" s="5" t="n">
        <v>27</v>
      </c>
      <c r="C9823" s="5" t="n">
        <v>332</v>
      </c>
      <c r="D9823" s="5" t="n">
        <v>11</v>
      </c>
      <c r="E9823" s="5" t="n">
        <v>0</v>
      </c>
      <c r="F9823" s="5" t="n">
        <v>30.1</v>
      </c>
      <c r="G9823" s="5" t="n">
        <v>14.8</v>
      </c>
      <c r="H9823" s="5" t="n">
        <v>11.57</v>
      </c>
      <c r="I9823" s="6">
        <f>IF(E9823&gt;=Markov!$B$3,1,0)</f>
        <v/>
      </c>
      <c r="J9823" s="6">
        <f>I9822</f>
        <v/>
      </c>
      <c r="K9823" s="7">
        <f>MAR1!$B$5+MAR1!$C$5*COS(2*PI()*$C9823/365)+MAR1!$D$5*SIN(2*PI()*$C9823/365)</f>
        <v/>
      </c>
      <c r="L9823" s="7">
        <f>MAR1!$B$6+MAR1!$C$6*COS(2*PI()*$C9823/365)+MAR1!$D$6*SIN(2*PI()*$C9823/365)</f>
        <v/>
      </c>
      <c r="M9823" s="7">
        <f>MAR1!$B$7+MAR1!$C$7*COS(2*PI()*$C9823/365)+MAR1!$D$7*SIN(2*PI()*$C9823/365)</f>
        <v/>
      </c>
      <c r="N9823" s="7">
        <f>F9823-K9823</f>
        <v/>
      </c>
      <c r="O9823" s="7">
        <f>G9823-L9823</f>
        <v/>
      </c>
      <c r="P9823" s="7">
        <f>H9823-M9823</f>
        <v/>
      </c>
      <c r="Q9823" s="7">
        <f>IF($I9823=1,(N9823-MAR1!$B$11)/MAR1!$D$11,(N9823-MAR1!$C$11)/MAR1!$E$11)</f>
        <v/>
      </c>
      <c r="R9823" s="7">
        <f>IF($I9823=1,(O9823-MAR1!$B$12)/MAR1!$D$12,(O9823-MAR1!$C$12)/MAR1!$E$12)</f>
        <v/>
      </c>
      <c r="S9823" s="7">
        <f>IF($I9823=1,(P9823-MAR1!$B$13)/MAR1!$D$13,(P9823-MAR1!$C$13)/MAR1!$E$13)</f>
        <v/>
      </c>
    </row>
    <row r="9824">
      <c r="A9824" s="5" t="n">
        <v>9823</v>
      </c>
      <c r="B9824" s="5" t="n">
        <v>27</v>
      </c>
      <c r="C9824" s="5" t="n">
        <v>333</v>
      </c>
      <c r="D9824" s="5" t="n">
        <v>11</v>
      </c>
      <c r="E9824" s="5" t="n">
        <v>0</v>
      </c>
      <c r="F9824" s="5" t="n">
        <v>26.6</v>
      </c>
      <c r="G9824" s="5" t="n">
        <v>14</v>
      </c>
      <c r="H9824" s="5" t="n">
        <v>11.51</v>
      </c>
      <c r="I9824" s="6">
        <f>IF(E9824&gt;=Markov!$B$3,1,0)</f>
        <v/>
      </c>
      <c r="J9824" s="6">
        <f>I9823</f>
        <v/>
      </c>
      <c r="K9824" s="7">
        <f>MAR1!$B$5+MAR1!$C$5*COS(2*PI()*$C9824/365)+MAR1!$D$5*SIN(2*PI()*$C9824/365)</f>
        <v/>
      </c>
      <c r="L9824" s="7">
        <f>MAR1!$B$6+MAR1!$C$6*COS(2*PI()*$C9824/365)+MAR1!$D$6*SIN(2*PI()*$C9824/365)</f>
        <v/>
      </c>
      <c r="M9824" s="7">
        <f>MAR1!$B$7+MAR1!$C$7*COS(2*PI()*$C9824/365)+MAR1!$D$7*SIN(2*PI()*$C9824/365)</f>
        <v/>
      </c>
      <c r="N9824" s="7">
        <f>F9824-K9824</f>
        <v/>
      </c>
      <c r="O9824" s="7">
        <f>G9824-L9824</f>
        <v/>
      </c>
      <c r="P9824" s="7">
        <f>H9824-M9824</f>
        <v/>
      </c>
      <c r="Q9824" s="7">
        <f>IF($I9824=1,(N9824-MAR1!$B$11)/MAR1!$D$11,(N9824-MAR1!$C$11)/MAR1!$E$11)</f>
        <v/>
      </c>
      <c r="R9824" s="7">
        <f>IF($I9824=1,(O9824-MAR1!$B$12)/MAR1!$D$12,(O9824-MAR1!$C$12)/MAR1!$E$12)</f>
        <v/>
      </c>
      <c r="S9824" s="7">
        <f>IF($I9824=1,(P9824-MAR1!$B$13)/MAR1!$D$13,(P9824-MAR1!$C$13)/MAR1!$E$13)</f>
        <v/>
      </c>
    </row>
    <row r="9825">
      <c r="A9825" s="5" t="n">
        <v>9824</v>
      </c>
      <c r="B9825" s="5" t="n">
        <v>27</v>
      </c>
      <c r="C9825" s="5" t="n">
        <v>334</v>
      </c>
      <c r="D9825" s="5" t="n">
        <v>11</v>
      </c>
      <c r="E9825" s="5" t="n">
        <v>0</v>
      </c>
      <c r="F9825" s="5" t="n">
        <v>29.4</v>
      </c>
      <c r="G9825" s="5" t="n">
        <v>14.1</v>
      </c>
      <c r="H9825" s="5" t="n">
        <v>16.88</v>
      </c>
      <c r="I9825" s="6">
        <f>IF(E9825&gt;=Markov!$B$3,1,0)</f>
        <v/>
      </c>
      <c r="J9825" s="6">
        <f>I9824</f>
        <v/>
      </c>
      <c r="K9825" s="7">
        <f>MAR1!$B$5+MAR1!$C$5*COS(2*PI()*$C9825/365)+MAR1!$D$5*SIN(2*PI()*$C9825/365)</f>
        <v/>
      </c>
      <c r="L9825" s="7">
        <f>MAR1!$B$6+MAR1!$C$6*COS(2*PI()*$C9825/365)+MAR1!$D$6*SIN(2*PI()*$C9825/365)</f>
        <v/>
      </c>
      <c r="M9825" s="7">
        <f>MAR1!$B$7+MAR1!$C$7*COS(2*PI()*$C9825/365)+MAR1!$D$7*SIN(2*PI()*$C9825/365)</f>
        <v/>
      </c>
      <c r="N9825" s="7">
        <f>F9825-K9825</f>
        <v/>
      </c>
      <c r="O9825" s="7">
        <f>G9825-L9825</f>
        <v/>
      </c>
      <c r="P9825" s="7">
        <f>H9825-M9825</f>
        <v/>
      </c>
      <c r="Q9825" s="7">
        <f>IF($I9825=1,(N9825-MAR1!$B$11)/MAR1!$D$11,(N9825-MAR1!$C$11)/MAR1!$E$11)</f>
        <v/>
      </c>
      <c r="R9825" s="7">
        <f>IF($I9825=1,(O9825-MAR1!$B$12)/MAR1!$D$12,(O9825-MAR1!$C$12)/MAR1!$E$12)</f>
        <v/>
      </c>
      <c r="S9825" s="7">
        <f>IF($I9825=1,(P9825-MAR1!$B$13)/MAR1!$D$13,(P9825-MAR1!$C$13)/MAR1!$E$13)</f>
        <v/>
      </c>
    </row>
    <row r="9826">
      <c r="A9826" s="5" t="n">
        <v>9825</v>
      </c>
      <c r="B9826" s="5" t="n">
        <v>27</v>
      </c>
      <c r="C9826" s="5" t="n">
        <v>335</v>
      </c>
      <c r="D9826" s="5" t="n">
        <v>12</v>
      </c>
      <c r="E9826" s="5" t="n">
        <v>0</v>
      </c>
      <c r="F9826" s="5" t="n">
        <v>26.9</v>
      </c>
      <c r="G9826" s="5" t="n">
        <v>14.8</v>
      </c>
      <c r="H9826" s="5" t="n">
        <v>13.3</v>
      </c>
      <c r="I9826" s="6">
        <f>IF(E9826&gt;=Markov!$B$3,1,0)</f>
        <v/>
      </c>
      <c r="J9826" s="6">
        <f>I9825</f>
        <v/>
      </c>
      <c r="K9826" s="7">
        <f>MAR1!$B$5+MAR1!$C$5*COS(2*PI()*$C9826/365)+MAR1!$D$5*SIN(2*PI()*$C9826/365)</f>
        <v/>
      </c>
      <c r="L9826" s="7">
        <f>MAR1!$B$6+MAR1!$C$6*COS(2*PI()*$C9826/365)+MAR1!$D$6*SIN(2*PI()*$C9826/365)</f>
        <v/>
      </c>
      <c r="M9826" s="7">
        <f>MAR1!$B$7+MAR1!$C$7*COS(2*PI()*$C9826/365)+MAR1!$D$7*SIN(2*PI()*$C9826/365)</f>
        <v/>
      </c>
      <c r="N9826" s="7">
        <f>F9826-K9826</f>
        <v/>
      </c>
      <c r="O9826" s="7">
        <f>G9826-L9826</f>
        <v/>
      </c>
      <c r="P9826" s="7">
        <f>H9826-M9826</f>
        <v/>
      </c>
      <c r="Q9826" s="7">
        <f>IF($I9826=1,(N9826-MAR1!$B$11)/MAR1!$D$11,(N9826-MAR1!$C$11)/MAR1!$E$11)</f>
        <v/>
      </c>
      <c r="R9826" s="7">
        <f>IF($I9826=1,(O9826-MAR1!$B$12)/MAR1!$D$12,(O9826-MAR1!$C$12)/MAR1!$E$12)</f>
        <v/>
      </c>
      <c r="S9826" s="7">
        <f>IF($I9826=1,(P9826-MAR1!$B$13)/MAR1!$D$13,(P9826-MAR1!$C$13)/MAR1!$E$13)</f>
        <v/>
      </c>
    </row>
    <row r="9827">
      <c r="A9827" s="5" t="n">
        <v>9826</v>
      </c>
      <c r="B9827" s="5" t="n">
        <v>27</v>
      </c>
      <c r="C9827" s="5" t="n">
        <v>336</v>
      </c>
      <c r="D9827" s="5" t="n">
        <v>12</v>
      </c>
      <c r="E9827" s="5" t="n">
        <v>0</v>
      </c>
      <c r="F9827" s="5" t="n">
        <v>27.1</v>
      </c>
      <c r="G9827" s="5" t="n">
        <v>14.7</v>
      </c>
      <c r="H9827" s="5" t="n">
        <v>14.27</v>
      </c>
      <c r="I9827" s="6">
        <f>IF(E9827&gt;=Markov!$B$3,1,0)</f>
        <v/>
      </c>
      <c r="J9827" s="6">
        <f>I9826</f>
        <v/>
      </c>
      <c r="K9827" s="7">
        <f>MAR1!$B$5+MAR1!$C$5*COS(2*PI()*$C9827/365)+MAR1!$D$5*SIN(2*PI()*$C9827/365)</f>
        <v/>
      </c>
      <c r="L9827" s="7">
        <f>MAR1!$B$6+MAR1!$C$6*COS(2*PI()*$C9827/365)+MAR1!$D$6*SIN(2*PI()*$C9827/365)</f>
        <v/>
      </c>
      <c r="M9827" s="7">
        <f>MAR1!$B$7+MAR1!$C$7*COS(2*PI()*$C9827/365)+MAR1!$D$7*SIN(2*PI()*$C9827/365)</f>
        <v/>
      </c>
      <c r="N9827" s="7">
        <f>F9827-K9827</f>
        <v/>
      </c>
      <c r="O9827" s="7">
        <f>G9827-L9827</f>
        <v/>
      </c>
      <c r="P9827" s="7">
        <f>H9827-M9827</f>
        <v/>
      </c>
      <c r="Q9827" s="7">
        <f>IF($I9827=1,(N9827-MAR1!$B$11)/MAR1!$D$11,(N9827-MAR1!$C$11)/MAR1!$E$11)</f>
        <v/>
      </c>
      <c r="R9827" s="7">
        <f>IF($I9827=1,(O9827-MAR1!$B$12)/MAR1!$D$12,(O9827-MAR1!$C$12)/MAR1!$E$12)</f>
        <v/>
      </c>
      <c r="S9827" s="7">
        <f>IF($I9827=1,(P9827-MAR1!$B$13)/MAR1!$D$13,(P9827-MAR1!$C$13)/MAR1!$E$13)</f>
        <v/>
      </c>
    </row>
    <row r="9828">
      <c r="A9828" s="5" t="n">
        <v>9827</v>
      </c>
      <c r="B9828" s="5" t="n">
        <v>27</v>
      </c>
      <c r="C9828" s="5" t="n">
        <v>337</v>
      </c>
      <c r="D9828" s="5" t="n">
        <v>12</v>
      </c>
      <c r="E9828" s="5" t="n">
        <v>0</v>
      </c>
      <c r="F9828" s="5" t="n">
        <v>24.8</v>
      </c>
      <c r="G9828" s="5" t="n">
        <v>15.4</v>
      </c>
      <c r="H9828" s="5" t="n">
        <v>12.28</v>
      </c>
      <c r="I9828" s="6">
        <f>IF(E9828&gt;=Markov!$B$3,1,0)</f>
        <v/>
      </c>
      <c r="J9828" s="6">
        <f>I9827</f>
        <v/>
      </c>
      <c r="K9828" s="7">
        <f>MAR1!$B$5+MAR1!$C$5*COS(2*PI()*$C9828/365)+MAR1!$D$5*SIN(2*PI()*$C9828/365)</f>
        <v/>
      </c>
      <c r="L9828" s="7">
        <f>MAR1!$B$6+MAR1!$C$6*COS(2*PI()*$C9828/365)+MAR1!$D$6*SIN(2*PI()*$C9828/365)</f>
        <v/>
      </c>
      <c r="M9828" s="7">
        <f>MAR1!$B$7+MAR1!$C$7*COS(2*PI()*$C9828/365)+MAR1!$D$7*SIN(2*PI()*$C9828/365)</f>
        <v/>
      </c>
      <c r="N9828" s="7">
        <f>F9828-K9828</f>
        <v/>
      </c>
      <c r="O9828" s="7">
        <f>G9828-L9828</f>
        <v/>
      </c>
      <c r="P9828" s="7">
        <f>H9828-M9828</f>
        <v/>
      </c>
      <c r="Q9828" s="7">
        <f>IF($I9828=1,(N9828-MAR1!$B$11)/MAR1!$D$11,(N9828-MAR1!$C$11)/MAR1!$E$11)</f>
        <v/>
      </c>
      <c r="R9828" s="7">
        <f>IF($I9828=1,(O9828-MAR1!$B$12)/MAR1!$D$12,(O9828-MAR1!$C$12)/MAR1!$E$12)</f>
        <v/>
      </c>
      <c r="S9828" s="7">
        <f>IF($I9828=1,(P9828-MAR1!$B$13)/MAR1!$D$13,(P9828-MAR1!$C$13)/MAR1!$E$13)</f>
        <v/>
      </c>
    </row>
    <row r="9829">
      <c r="A9829" s="5" t="n">
        <v>9828</v>
      </c>
      <c r="B9829" s="5" t="n">
        <v>27</v>
      </c>
      <c r="C9829" s="5" t="n">
        <v>338</v>
      </c>
      <c r="D9829" s="5" t="n">
        <v>12</v>
      </c>
      <c r="E9829" s="5" t="n">
        <v>0</v>
      </c>
      <c r="F9829" s="5" t="n">
        <v>24.1</v>
      </c>
      <c r="G9829" s="5" t="n">
        <v>15.3</v>
      </c>
      <c r="H9829" s="5" t="n">
        <v>15.58</v>
      </c>
      <c r="I9829" s="6">
        <f>IF(E9829&gt;=Markov!$B$3,1,0)</f>
        <v/>
      </c>
      <c r="J9829" s="6">
        <f>I9828</f>
        <v/>
      </c>
      <c r="K9829" s="7">
        <f>MAR1!$B$5+MAR1!$C$5*COS(2*PI()*$C9829/365)+MAR1!$D$5*SIN(2*PI()*$C9829/365)</f>
        <v/>
      </c>
      <c r="L9829" s="7">
        <f>MAR1!$B$6+MAR1!$C$6*COS(2*PI()*$C9829/365)+MAR1!$D$6*SIN(2*PI()*$C9829/365)</f>
        <v/>
      </c>
      <c r="M9829" s="7">
        <f>MAR1!$B$7+MAR1!$C$7*COS(2*PI()*$C9829/365)+MAR1!$D$7*SIN(2*PI()*$C9829/365)</f>
        <v/>
      </c>
      <c r="N9829" s="7">
        <f>F9829-K9829</f>
        <v/>
      </c>
      <c r="O9829" s="7">
        <f>G9829-L9829</f>
        <v/>
      </c>
      <c r="P9829" s="7">
        <f>H9829-M9829</f>
        <v/>
      </c>
      <c r="Q9829" s="7">
        <f>IF($I9829=1,(N9829-MAR1!$B$11)/MAR1!$D$11,(N9829-MAR1!$C$11)/MAR1!$E$11)</f>
        <v/>
      </c>
      <c r="R9829" s="7">
        <f>IF($I9829=1,(O9829-MAR1!$B$12)/MAR1!$D$12,(O9829-MAR1!$C$12)/MAR1!$E$12)</f>
        <v/>
      </c>
      <c r="S9829" s="7">
        <f>IF($I9829=1,(P9829-MAR1!$B$13)/MAR1!$D$13,(P9829-MAR1!$C$13)/MAR1!$E$13)</f>
        <v/>
      </c>
    </row>
    <row r="9830">
      <c r="A9830" s="5" t="n">
        <v>9829</v>
      </c>
      <c r="B9830" s="5" t="n">
        <v>27</v>
      </c>
      <c r="C9830" s="5" t="n">
        <v>339</v>
      </c>
      <c r="D9830" s="5" t="n">
        <v>12</v>
      </c>
      <c r="E9830" s="5" t="n">
        <v>0</v>
      </c>
      <c r="F9830" s="5" t="n">
        <v>29.3</v>
      </c>
      <c r="G9830" s="5" t="n">
        <v>14.9</v>
      </c>
      <c r="H9830" s="5" t="n">
        <v>12.56</v>
      </c>
      <c r="I9830" s="6">
        <f>IF(E9830&gt;=Markov!$B$3,1,0)</f>
        <v/>
      </c>
      <c r="J9830" s="6">
        <f>I9829</f>
        <v/>
      </c>
      <c r="K9830" s="7">
        <f>MAR1!$B$5+MAR1!$C$5*COS(2*PI()*$C9830/365)+MAR1!$D$5*SIN(2*PI()*$C9830/365)</f>
        <v/>
      </c>
      <c r="L9830" s="7">
        <f>MAR1!$B$6+MAR1!$C$6*COS(2*PI()*$C9830/365)+MAR1!$D$6*SIN(2*PI()*$C9830/365)</f>
        <v/>
      </c>
      <c r="M9830" s="7">
        <f>MAR1!$B$7+MAR1!$C$7*COS(2*PI()*$C9830/365)+MAR1!$D$7*SIN(2*PI()*$C9830/365)</f>
        <v/>
      </c>
      <c r="N9830" s="7">
        <f>F9830-K9830</f>
        <v/>
      </c>
      <c r="O9830" s="7">
        <f>G9830-L9830</f>
        <v/>
      </c>
      <c r="P9830" s="7">
        <f>H9830-M9830</f>
        <v/>
      </c>
      <c r="Q9830" s="7">
        <f>IF($I9830=1,(N9830-MAR1!$B$11)/MAR1!$D$11,(N9830-MAR1!$C$11)/MAR1!$E$11)</f>
        <v/>
      </c>
      <c r="R9830" s="7">
        <f>IF($I9830=1,(O9830-MAR1!$B$12)/MAR1!$D$12,(O9830-MAR1!$C$12)/MAR1!$E$12)</f>
        <v/>
      </c>
      <c r="S9830" s="7">
        <f>IF($I9830=1,(P9830-MAR1!$B$13)/MAR1!$D$13,(P9830-MAR1!$C$13)/MAR1!$E$13)</f>
        <v/>
      </c>
    </row>
    <row r="9831">
      <c r="A9831" s="5" t="n">
        <v>9830</v>
      </c>
      <c r="B9831" s="5" t="n">
        <v>27</v>
      </c>
      <c r="C9831" s="5" t="n">
        <v>340</v>
      </c>
      <c r="D9831" s="5" t="n">
        <v>12</v>
      </c>
      <c r="E9831" s="5" t="n">
        <v>11</v>
      </c>
      <c r="F9831" s="5" t="n">
        <v>24.5</v>
      </c>
      <c r="G9831" s="5" t="n">
        <v>13.8</v>
      </c>
      <c r="H9831" s="5" t="n">
        <v>6.13</v>
      </c>
      <c r="I9831" s="6">
        <f>IF(E9831&gt;=Markov!$B$3,1,0)</f>
        <v/>
      </c>
      <c r="J9831" s="6">
        <f>I9830</f>
        <v/>
      </c>
      <c r="K9831" s="7">
        <f>MAR1!$B$5+MAR1!$C$5*COS(2*PI()*$C9831/365)+MAR1!$D$5*SIN(2*PI()*$C9831/365)</f>
        <v/>
      </c>
      <c r="L9831" s="7">
        <f>MAR1!$B$6+MAR1!$C$6*COS(2*PI()*$C9831/365)+MAR1!$D$6*SIN(2*PI()*$C9831/365)</f>
        <v/>
      </c>
      <c r="M9831" s="7">
        <f>MAR1!$B$7+MAR1!$C$7*COS(2*PI()*$C9831/365)+MAR1!$D$7*SIN(2*PI()*$C9831/365)</f>
        <v/>
      </c>
      <c r="N9831" s="7">
        <f>F9831-K9831</f>
        <v/>
      </c>
      <c r="O9831" s="7">
        <f>G9831-L9831</f>
        <v/>
      </c>
      <c r="P9831" s="7">
        <f>H9831-M9831</f>
        <v/>
      </c>
      <c r="Q9831" s="7">
        <f>IF($I9831=1,(N9831-MAR1!$B$11)/MAR1!$D$11,(N9831-MAR1!$C$11)/MAR1!$E$11)</f>
        <v/>
      </c>
      <c r="R9831" s="7">
        <f>IF($I9831=1,(O9831-MAR1!$B$12)/MAR1!$D$12,(O9831-MAR1!$C$12)/MAR1!$E$12)</f>
        <v/>
      </c>
      <c r="S9831" s="7">
        <f>IF($I9831=1,(P9831-MAR1!$B$13)/MAR1!$D$13,(P9831-MAR1!$C$13)/MAR1!$E$13)</f>
        <v/>
      </c>
    </row>
    <row r="9832">
      <c r="A9832" s="5" t="n">
        <v>9831</v>
      </c>
      <c r="B9832" s="5" t="n">
        <v>27</v>
      </c>
      <c r="C9832" s="5" t="n">
        <v>341</v>
      </c>
      <c r="D9832" s="5" t="n">
        <v>12</v>
      </c>
      <c r="E9832" s="5" t="n">
        <v>0</v>
      </c>
      <c r="F9832" s="5" t="n">
        <v>30.1</v>
      </c>
      <c r="G9832" s="5" t="n">
        <v>14</v>
      </c>
      <c r="H9832" s="5" t="n">
        <v>17.31</v>
      </c>
      <c r="I9832" s="6">
        <f>IF(E9832&gt;=Markov!$B$3,1,0)</f>
        <v/>
      </c>
      <c r="J9832" s="6">
        <f>I9831</f>
        <v/>
      </c>
      <c r="K9832" s="7">
        <f>MAR1!$B$5+MAR1!$C$5*COS(2*PI()*$C9832/365)+MAR1!$D$5*SIN(2*PI()*$C9832/365)</f>
        <v/>
      </c>
      <c r="L9832" s="7">
        <f>MAR1!$B$6+MAR1!$C$6*COS(2*PI()*$C9832/365)+MAR1!$D$6*SIN(2*PI()*$C9832/365)</f>
        <v/>
      </c>
      <c r="M9832" s="7">
        <f>MAR1!$B$7+MAR1!$C$7*COS(2*PI()*$C9832/365)+MAR1!$D$7*SIN(2*PI()*$C9832/365)</f>
        <v/>
      </c>
      <c r="N9832" s="7">
        <f>F9832-K9832</f>
        <v/>
      </c>
      <c r="O9832" s="7">
        <f>G9832-L9832</f>
        <v/>
      </c>
      <c r="P9832" s="7">
        <f>H9832-M9832</f>
        <v/>
      </c>
      <c r="Q9832" s="7">
        <f>IF($I9832=1,(N9832-MAR1!$B$11)/MAR1!$D$11,(N9832-MAR1!$C$11)/MAR1!$E$11)</f>
        <v/>
      </c>
      <c r="R9832" s="7">
        <f>IF($I9832=1,(O9832-MAR1!$B$12)/MAR1!$D$12,(O9832-MAR1!$C$12)/MAR1!$E$12)</f>
        <v/>
      </c>
      <c r="S9832" s="7">
        <f>IF($I9832=1,(P9832-MAR1!$B$13)/MAR1!$D$13,(P9832-MAR1!$C$13)/MAR1!$E$13)</f>
        <v/>
      </c>
    </row>
    <row r="9833">
      <c r="A9833" s="5" t="n">
        <v>9832</v>
      </c>
      <c r="B9833" s="5" t="n">
        <v>27</v>
      </c>
      <c r="C9833" s="5" t="n">
        <v>342</v>
      </c>
      <c r="D9833" s="5" t="n">
        <v>12</v>
      </c>
      <c r="E9833" s="5" t="n">
        <v>0</v>
      </c>
      <c r="F9833" s="5" t="n">
        <v>31.5</v>
      </c>
      <c r="G9833" s="5" t="n">
        <v>14</v>
      </c>
      <c r="H9833" s="5" t="n">
        <v>18.94</v>
      </c>
      <c r="I9833" s="6">
        <f>IF(E9833&gt;=Markov!$B$3,1,0)</f>
        <v/>
      </c>
      <c r="J9833" s="6">
        <f>I9832</f>
        <v/>
      </c>
      <c r="K9833" s="7">
        <f>MAR1!$B$5+MAR1!$C$5*COS(2*PI()*$C9833/365)+MAR1!$D$5*SIN(2*PI()*$C9833/365)</f>
        <v/>
      </c>
      <c r="L9833" s="7">
        <f>MAR1!$B$6+MAR1!$C$6*COS(2*PI()*$C9833/365)+MAR1!$D$6*SIN(2*PI()*$C9833/365)</f>
        <v/>
      </c>
      <c r="M9833" s="7">
        <f>MAR1!$B$7+MAR1!$C$7*COS(2*PI()*$C9833/365)+MAR1!$D$7*SIN(2*PI()*$C9833/365)</f>
        <v/>
      </c>
      <c r="N9833" s="7">
        <f>F9833-K9833</f>
        <v/>
      </c>
      <c r="O9833" s="7">
        <f>G9833-L9833</f>
        <v/>
      </c>
      <c r="P9833" s="7">
        <f>H9833-M9833</f>
        <v/>
      </c>
      <c r="Q9833" s="7">
        <f>IF($I9833=1,(N9833-MAR1!$B$11)/MAR1!$D$11,(N9833-MAR1!$C$11)/MAR1!$E$11)</f>
        <v/>
      </c>
      <c r="R9833" s="7">
        <f>IF($I9833=1,(O9833-MAR1!$B$12)/MAR1!$D$12,(O9833-MAR1!$C$12)/MAR1!$E$12)</f>
        <v/>
      </c>
      <c r="S9833" s="7">
        <f>IF($I9833=1,(P9833-MAR1!$B$13)/MAR1!$D$13,(P9833-MAR1!$C$13)/MAR1!$E$13)</f>
        <v/>
      </c>
    </row>
    <row r="9834">
      <c r="A9834" s="5" t="n">
        <v>9833</v>
      </c>
      <c r="B9834" s="5" t="n">
        <v>27</v>
      </c>
      <c r="C9834" s="5" t="n">
        <v>343</v>
      </c>
      <c r="D9834" s="5" t="n">
        <v>12</v>
      </c>
      <c r="E9834" s="5" t="n">
        <v>0</v>
      </c>
      <c r="F9834" s="5" t="n">
        <v>32.6</v>
      </c>
      <c r="G9834" s="5" t="n">
        <v>14.7</v>
      </c>
      <c r="H9834" s="5" t="n">
        <v>18.66</v>
      </c>
      <c r="I9834" s="6">
        <f>IF(E9834&gt;=Markov!$B$3,1,0)</f>
        <v/>
      </c>
      <c r="J9834" s="6">
        <f>I9833</f>
        <v/>
      </c>
      <c r="K9834" s="7">
        <f>MAR1!$B$5+MAR1!$C$5*COS(2*PI()*$C9834/365)+MAR1!$D$5*SIN(2*PI()*$C9834/365)</f>
        <v/>
      </c>
      <c r="L9834" s="7">
        <f>MAR1!$B$6+MAR1!$C$6*COS(2*PI()*$C9834/365)+MAR1!$D$6*SIN(2*PI()*$C9834/365)</f>
        <v/>
      </c>
      <c r="M9834" s="7">
        <f>MAR1!$B$7+MAR1!$C$7*COS(2*PI()*$C9834/365)+MAR1!$D$7*SIN(2*PI()*$C9834/365)</f>
        <v/>
      </c>
      <c r="N9834" s="7">
        <f>F9834-K9834</f>
        <v/>
      </c>
      <c r="O9834" s="7">
        <f>G9834-L9834</f>
        <v/>
      </c>
      <c r="P9834" s="7">
        <f>H9834-M9834</f>
        <v/>
      </c>
      <c r="Q9834" s="7">
        <f>IF($I9834=1,(N9834-MAR1!$B$11)/MAR1!$D$11,(N9834-MAR1!$C$11)/MAR1!$E$11)</f>
        <v/>
      </c>
      <c r="R9834" s="7">
        <f>IF($I9834=1,(O9834-MAR1!$B$12)/MAR1!$D$12,(O9834-MAR1!$C$12)/MAR1!$E$12)</f>
        <v/>
      </c>
      <c r="S9834" s="7">
        <f>IF($I9834=1,(P9834-MAR1!$B$13)/MAR1!$D$13,(P9834-MAR1!$C$13)/MAR1!$E$13)</f>
        <v/>
      </c>
    </row>
    <row r="9835">
      <c r="A9835" s="5" t="n">
        <v>9834</v>
      </c>
      <c r="B9835" s="5" t="n">
        <v>27</v>
      </c>
      <c r="C9835" s="5" t="n">
        <v>344</v>
      </c>
      <c r="D9835" s="5" t="n">
        <v>12</v>
      </c>
      <c r="E9835" s="5" t="n">
        <v>0</v>
      </c>
      <c r="F9835" s="5" t="n">
        <v>31.3</v>
      </c>
      <c r="G9835" s="5" t="n">
        <v>15.6</v>
      </c>
      <c r="H9835" s="5" t="n">
        <v>12.21</v>
      </c>
      <c r="I9835" s="6">
        <f>IF(E9835&gt;=Markov!$B$3,1,0)</f>
        <v/>
      </c>
      <c r="J9835" s="6">
        <f>I9834</f>
        <v/>
      </c>
      <c r="K9835" s="7">
        <f>MAR1!$B$5+MAR1!$C$5*COS(2*PI()*$C9835/365)+MAR1!$D$5*SIN(2*PI()*$C9835/365)</f>
        <v/>
      </c>
      <c r="L9835" s="7">
        <f>MAR1!$B$6+MAR1!$C$6*COS(2*PI()*$C9835/365)+MAR1!$D$6*SIN(2*PI()*$C9835/365)</f>
        <v/>
      </c>
      <c r="M9835" s="7">
        <f>MAR1!$B$7+MAR1!$C$7*COS(2*PI()*$C9835/365)+MAR1!$D$7*SIN(2*PI()*$C9835/365)</f>
        <v/>
      </c>
      <c r="N9835" s="7">
        <f>F9835-K9835</f>
        <v/>
      </c>
      <c r="O9835" s="7">
        <f>G9835-L9835</f>
        <v/>
      </c>
      <c r="P9835" s="7">
        <f>H9835-M9835</f>
        <v/>
      </c>
      <c r="Q9835" s="7">
        <f>IF($I9835=1,(N9835-MAR1!$B$11)/MAR1!$D$11,(N9835-MAR1!$C$11)/MAR1!$E$11)</f>
        <v/>
      </c>
      <c r="R9835" s="7">
        <f>IF($I9835=1,(O9835-MAR1!$B$12)/MAR1!$D$12,(O9835-MAR1!$C$12)/MAR1!$E$12)</f>
        <v/>
      </c>
      <c r="S9835" s="7">
        <f>IF($I9835=1,(P9835-MAR1!$B$13)/MAR1!$D$13,(P9835-MAR1!$C$13)/MAR1!$E$13)</f>
        <v/>
      </c>
    </row>
    <row r="9836">
      <c r="A9836" s="5" t="n">
        <v>9835</v>
      </c>
      <c r="B9836" s="5" t="n">
        <v>27</v>
      </c>
      <c r="C9836" s="5" t="n">
        <v>345</v>
      </c>
      <c r="D9836" s="5" t="n">
        <v>12</v>
      </c>
      <c r="E9836" s="5" t="n">
        <v>0</v>
      </c>
      <c r="F9836" s="5" t="n">
        <v>29.1</v>
      </c>
      <c r="G9836" s="5" t="n">
        <v>15</v>
      </c>
      <c r="H9836" s="5" t="n">
        <v>14.88</v>
      </c>
      <c r="I9836" s="6">
        <f>IF(E9836&gt;=Markov!$B$3,1,0)</f>
        <v/>
      </c>
      <c r="J9836" s="6">
        <f>I9835</f>
        <v/>
      </c>
      <c r="K9836" s="7">
        <f>MAR1!$B$5+MAR1!$C$5*COS(2*PI()*$C9836/365)+MAR1!$D$5*SIN(2*PI()*$C9836/365)</f>
        <v/>
      </c>
      <c r="L9836" s="7">
        <f>MAR1!$B$6+MAR1!$C$6*COS(2*PI()*$C9836/365)+MAR1!$D$6*SIN(2*PI()*$C9836/365)</f>
        <v/>
      </c>
      <c r="M9836" s="7">
        <f>MAR1!$B$7+MAR1!$C$7*COS(2*PI()*$C9836/365)+MAR1!$D$7*SIN(2*PI()*$C9836/365)</f>
        <v/>
      </c>
      <c r="N9836" s="7">
        <f>F9836-K9836</f>
        <v/>
      </c>
      <c r="O9836" s="7">
        <f>G9836-L9836</f>
        <v/>
      </c>
      <c r="P9836" s="7">
        <f>H9836-M9836</f>
        <v/>
      </c>
      <c r="Q9836" s="7">
        <f>IF($I9836=1,(N9836-MAR1!$B$11)/MAR1!$D$11,(N9836-MAR1!$C$11)/MAR1!$E$11)</f>
        <v/>
      </c>
      <c r="R9836" s="7">
        <f>IF($I9836=1,(O9836-MAR1!$B$12)/MAR1!$D$12,(O9836-MAR1!$C$12)/MAR1!$E$12)</f>
        <v/>
      </c>
      <c r="S9836" s="7">
        <f>IF($I9836=1,(P9836-MAR1!$B$13)/MAR1!$D$13,(P9836-MAR1!$C$13)/MAR1!$E$13)</f>
        <v/>
      </c>
    </row>
    <row r="9837">
      <c r="A9837" s="5" t="n">
        <v>9836</v>
      </c>
      <c r="B9837" s="5" t="n">
        <v>27</v>
      </c>
      <c r="C9837" s="5" t="n">
        <v>346</v>
      </c>
      <c r="D9837" s="5" t="n">
        <v>12</v>
      </c>
      <c r="E9837" s="5" t="n">
        <v>11.2</v>
      </c>
      <c r="F9837" s="5" t="n">
        <v>26.8</v>
      </c>
      <c r="G9837" s="5" t="n">
        <v>14.3</v>
      </c>
      <c r="H9837" s="5" t="n">
        <v>16.91</v>
      </c>
      <c r="I9837" s="6">
        <f>IF(E9837&gt;=Markov!$B$3,1,0)</f>
        <v/>
      </c>
      <c r="J9837" s="6">
        <f>I9836</f>
        <v/>
      </c>
      <c r="K9837" s="7">
        <f>MAR1!$B$5+MAR1!$C$5*COS(2*PI()*$C9837/365)+MAR1!$D$5*SIN(2*PI()*$C9837/365)</f>
        <v/>
      </c>
      <c r="L9837" s="7">
        <f>MAR1!$B$6+MAR1!$C$6*COS(2*PI()*$C9837/365)+MAR1!$D$6*SIN(2*PI()*$C9837/365)</f>
        <v/>
      </c>
      <c r="M9837" s="7">
        <f>MAR1!$B$7+MAR1!$C$7*COS(2*PI()*$C9837/365)+MAR1!$D$7*SIN(2*PI()*$C9837/365)</f>
        <v/>
      </c>
      <c r="N9837" s="7">
        <f>F9837-K9837</f>
        <v/>
      </c>
      <c r="O9837" s="7">
        <f>G9837-L9837</f>
        <v/>
      </c>
      <c r="P9837" s="7">
        <f>H9837-M9837</f>
        <v/>
      </c>
      <c r="Q9837" s="7">
        <f>IF($I9837=1,(N9837-MAR1!$B$11)/MAR1!$D$11,(N9837-MAR1!$C$11)/MAR1!$E$11)</f>
        <v/>
      </c>
      <c r="R9837" s="7">
        <f>IF($I9837=1,(O9837-MAR1!$B$12)/MAR1!$D$12,(O9837-MAR1!$C$12)/MAR1!$E$12)</f>
        <v/>
      </c>
      <c r="S9837" s="7">
        <f>IF($I9837=1,(P9837-MAR1!$B$13)/MAR1!$D$13,(P9837-MAR1!$C$13)/MAR1!$E$13)</f>
        <v/>
      </c>
    </row>
    <row r="9838">
      <c r="A9838" s="5" t="n">
        <v>9837</v>
      </c>
      <c r="B9838" s="5" t="n">
        <v>27</v>
      </c>
      <c r="C9838" s="5" t="n">
        <v>347</v>
      </c>
      <c r="D9838" s="5" t="n">
        <v>12</v>
      </c>
      <c r="E9838" s="5" t="n">
        <v>3.1</v>
      </c>
      <c r="F9838" s="5" t="n">
        <v>28</v>
      </c>
      <c r="G9838" s="5" t="n">
        <v>14.1</v>
      </c>
      <c r="H9838" s="5" t="n">
        <v>9.609999999999999</v>
      </c>
      <c r="I9838" s="6">
        <f>IF(E9838&gt;=Markov!$B$3,1,0)</f>
        <v/>
      </c>
      <c r="J9838" s="6">
        <f>I9837</f>
        <v/>
      </c>
      <c r="K9838" s="7">
        <f>MAR1!$B$5+MAR1!$C$5*COS(2*PI()*$C9838/365)+MAR1!$D$5*SIN(2*PI()*$C9838/365)</f>
        <v/>
      </c>
      <c r="L9838" s="7">
        <f>MAR1!$B$6+MAR1!$C$6*COS(2*PI()*$C9838/365)+MAR1!$D$6*SIN(2*PI()*$C9838/365)</f>
        <v/>
      </c>
      <c r="M9838" s="7">
        <f>MAR1!$B$7+MAR1!$C$7*COS(2*PI()*$C9838/365)+MAR1!$D$7*SIN(2*PI()*$C9838/365)</f>
        <v/>
      </c>
      <c r="N9838" s="7">
        <f>F9838-K9838</f>
        <v/>
      </c>
      <c r="O9838" s="7">
        <f>G9838-L9838</f>
        <v/>
      </c>
      <c r="P9838" s="7">
        <f>H9838-M9838</f>
        <v/>
      </c>
      <c r="Q9838" s="7">
        <f>IF($I9838=1,(N9838-MAR1!$B$11)/MAR1!$D$11,(N9838-MAR1!$C$11)/MAR1!$E$11)</f>
        <v/>
      </c>
      <c r="R9838" s="7">
        <f>IF($I9838=1,(O9838-MAR1!$B$12)/MAR1!$D$12,(O9838-MAR1!$C$12)/MAR1!$E$12)</f>
        <v/>
      </c>
      <c r="S9838" s="7">
        <f>IF($I9838=1,(P9838-MAR1!$B$13)/MAR1!$D$13,(P9838-MAR1!$C$13)/MAR1!$E$13)</f>
        <v/>
      </c>
    </row>
    <row r="9839">
      <c r="A9839" s="5" t="n">
        <v>9838</v>
      </c>
      <c r="B9839" s="5" t="n">
        <v>27</v>
      </c>
      <c r="C9839" s="5" t="n">
        <v>348</v>
      </c>
      <c r="D9839" s="5" t="n">
        <v>12</v>
      </c>
      <c r="E9839" s="5" t="n">
        <v>0</v>
      </c>
      <c r="F9839" s="5" t="n">
        <v>30.6</v>
      </c>
      <c r="G9839" s="5" t="n">
        <v>14.9</v>
      </c>
      <c r="H9839" s="5" t="n">
        <v>14.49</v>
      </c>
      <c r="I9839" s="6">
        <f>IF(E9839&gt;=Markov!$B$3,1,0)</f>
        <v/>
      </c>
      <c r="J9839" s="6">
        <f>I9838</f>
        <v/>
      </c>
      <c r="K9839" s="7">
        <f>MAR1!$B$5+MAR1!$C$5*COS(2*PI()*$C9839/365)+MAR1!$D$5*SIN(2*PI()*$C9839/365)</f>
        <v/>
      </c>
      <c r="L9839" s="7">
        <f>MAR1!$B$6+MAR1!$C$6*COS(2*PI()*$C9839/365)+MAR1!$D$6*SIN(2*PI()*$C9839/365)</f>
        <v/>
      </c>
      <c r="M9839" s="7">
        <f>MAR1!$B$7+MAR1!$C$7*COS(2*PI()*$C9839/365)+MAR1!$D$7*SIN(2*PI()*$C9839/365)</f>
        <v/>
      </c>
      <c r="N9839" s="7">
        <f>F9839-K9839</f>
        <v/>
      </c>
      <c r="O9839" s="7">
        <f>G9839-L9839</f>
        <v/>
      </c>
      <c r="P9839" s="7">
        <f>H9839-M9839</f>
        <v/>
      </c>
      <c r="Q9839" s="7">
        <f>IF($I9839=1,(N9839-MAR1!$B$11)/MAR1!$D$11,(N9839-MAR1!$C$11)/MAR1!$E$11)</f>
        <v/>
      </c>
      <c r="R9839" s="7">
        <f>IF($I9839=1,(O9839-MAR1!$B$12)/MAR1!$D$12,(O9839-MAR1!$C$12)/MAR1!$E$12)</f>
        <v/>
      </c>
      <c r="S9839" s="7">
        <f>IF($I9839=1,(P9839-MAR1!$B$13)/MAR1!$D$13,(P9839-MAR1!$C$13)/MAR1!$E$13)</f>
        <v/>
      </c>
    </row>
    <row r="9840">
      <c r="A9840" s="5" t="n">
        <v>9839</v>
      </c>
      <c r="B9840" s="5" t="n">
        <v>27</v>
      </c>
      <c r="C9840" s="5" t="n">
        <v>349</v>
      </c>
      <c r="D9840" s="5" t="n">
        <v>12</v>
      </c>
      <c r="E9840" s="5" t="n">
        <v>0</v>
      </c>
      <c r="F9840" s="5" t="n">
        <v>28.2</v>
      </c>
      <c r="G9840" s="5" t="n">
        <v>14.4</v>
      </c>
      <c r="H9840" s="5" t="n">
        <v>14.05</v>
      </c>
      <c r="I9840" s="6">
        <f>IF(E9840&gt;=Markov!$B$3,1,0)</f>
        <v/>
      </c>
      <c r="J9840" s="6">
        <f>I9839</f>
        <v/>
      </c>
      <c r="K9840" s="7">
        <f>MAR1!$B$5+MAR1!$C$5*COS(2*PI()*$C9840/365)+MAR1!$D$5*SIN(2*PI()*$C9840/365)</f>
        <v/>
      </c>
      <c r="L9840" s="7">
        <f>MAR1!$B$6+MAR1!$C$6*COS(2*PI()*$C9840/365)+MAR1!$D$6*SIN(2*PI()*$C9840/365)</f>
        <v/>
      </c>
      <c r="M9840" s="7">
        <f>MAR1!$B$7+MAR1!$C$7*COS(2*PI()*$C9840/365)+MAR1!$D$7*SIN(2*PI()*$C9840/365)</f>
        <v/>
      </c>
      <c r="N9840" s="7">
        <f>F9840-K9840</f>
        <v/>
      </c>
      <c r="O9840" s="7">
        <f>G9840-L9840</f>
        <v/>
      </c>
      <c r="P9840" s="7">
        <f>H9840-M9840</f>
        <v/>
      </c>
      <c r="Q9840" s="7">
        <f>IF($I9840=1,(N9840-MAR1!$B$11)/MAR1!$D$11,(N9840-MAR1!$C$11)/MAR1!$E$11)</f>
        <v/>
      </c>
      <c r="R9840" s="7">
        <f>IF($I9840=1,(O9840-MAR1!$B$12)/MAR1!$D$12,(O9840-MAR1!$C$12)/MAR1!$E$12)</f>
        <v/>
      </c>
      <c r="S9840" s="7">
        <f>IF($I9840=1,(P9840-MAR1!$B$13)/MAR1!$D$13,(P9840-MAR1!$C$13)/MAR1!$E$13)</f>
        <v/>
      </c>
    </row>
    <row r="9841">
      <c r="A9841" s="5" t="n">
        <v>9840</v>
      </c>
      <c r="B9841" s="5" t="n">
        <v>27</v>
      </c>
      <c r="C9841" s="5" t="n">
        <v>350</v>
      </c>
      <c r="D9841" s="5" t="n">
        <v>12</v>
      </c>
      <c r="E9841" s="5" t="n">
        <v>0</v>
      </c>
      <c r="F9841" s="5" t="n">
        <v>27.6</v>
      </c>
      <c r="G9841" s="5" t="n">
        <v>14.9</v>
      </c>
      <c r="H9841" s="5" t="n">
        <v>17.11</v>
      </c>
      <c r="I9841" s="6">
        <f>IF(E9841&gt;=Markov!$B$3,1,0)</f>
        <v/>
      </c>
      <c r="J9841" s="6">
        <f>I9840</f>
        <v/>
      </c>
      <c r="K9841" s="7">
        <f>MAR1!$B$5+MAR1!$C$5*COS(2*PI()*$C9841/365)+MAR1!$D$5*SIN(2*PI()*$C9841/365)</f>
        <v/>
      </c>
      <c r="L9841" s="7">
        <f>MAR1!$B$6+MAR1!$C$6*COS(2*PI()*$C9841/365)+MAR1!$D$6*SIN(2*PI()*$C9841/365)</f>
        <v/>
      </c>
      <c r="M9841" s="7">
        <f>MAR1!$B$7+MAR1!$C$7*COS(2*PI()*$C9841/365)+MAR1!$D$7*SIN(2*PI()*$C9841/365)</f>
        <v/>
      </c>
      <c r="N9841" s="7">
        <f>F9841-K9841</f>
        <v/>
      </c>
      <c r="O9841" s="7">
        <f>G9841-L9841</f>
        <v/>
      </c>
      <c r="P9841" s="7">
        <f>H9841-M9841</f>
        <v/>
      </c>
      <c r="Q9841" s="7">
        <f>IF($I9841=1,(N9841-MAR1!$B$11)/MAR1!$D$11,(N9841-MAR1!$C$11)/MAR1!$E$11)</f>
        <v/>
      </c>
      <c r="R9841" s="7">
        <f>IF($I9841=1,(O9841-MAR1!$B$12)/MAR1!$D$12,(O9841-MAR1!$C$12)/MAR1!$E$12)</f>
        <v/>
      </c>
      <c r="S9841" s="7">
        <f>IF($I9841=1,(P9841-MAR1!$B$13)/MAR1!$D$13,(P9841-MAR1!$C$13)/MAR1!$E$13)</f>
        <v/>
      </c>
    </row>
    <row r="9842">
      <c r="A9842" s="5" t="n">
        <v>9841</v>
      </c>
      <c r="B9842" s="5" t="n">
        <v>27</v>
      </c>
      <c r="C9842" s="5" t="n">
        <v>351</v>
      </c>
      <c r="D9842" s="5" t="n">
        <v>12</v>
      </c>
      <c r="E9842" s="5" t="n">
        <v>0</v>
      </c>
      <c r="F9842" s="5" t="n">
        <v>28.5</v>
      </c>
      <c r="G9842" s="5" t="n">
        <v>13.6</v>
      </c>
      <c r="H9842" s="5" t="n">
        <v>12.58</v>
      </c>
      <c r="I9842" s="6">
        <f>IF(E9842&gt;=Markov!$B$3,1,0)</f>
        <v/>
      </c>
      <c r="J9842" s="6">
        <f>I9841</f>
        <v/>
      </c>
      <c r="K9842" s="7">
        <f>MAR1!$B$5+MAR1!$C$5*COS(2*PI()*$C9842/365)+MAR1!$D$5*SIN(2*PI()*$C9842/365)</f>
        <v/>
      </c>
      <c r="L9842" s="7">
        <f>MAR1!$B$6+MAR1!$C$6*COS(2*PI()*$C9842/365)+MAR1!$D$6*SIN(2*PI()*$C9842/365)</f>
        <v/>
      </c>
      <c r="M9842" s="7">
        <f>MAR1!$B$7+MAR1!$C$7*COS(2*PI()*$C9842/365)+MAR1!$D$7*SIN(2*PI()*$C9842/365)</f>
        <v/>
      </c>
      <c r="N9842" s="7">
        <f>F9842-K9842</f>
        <v/>
      </c>
      <c r="O9842" s="7">
        <f>G9842-L9842</f>
        <v/>
      </c>
      <c r="P9842" s="7">
        <f>H9842-M9842</f>
        <v/>
      </c>
      <c r="Q9842" s="7">
        <f>IF($I9842=1,(N9842-MAR1!$B$11)/MAR1!$D$11,(N9842-MAR1!$C$11)/MAR1!$E$11)</f>
        <v/>
      </c>
      <c r="R9842" s="7">
        <f>IF($I9842=1,(O9842-MAR1!$B$12)/MAR1!$D$12,(O9842-MAR1!$C$12)/MAR1!$E$12)</f>
        <v/>
      </c>
      <c r="S9842" s="7">
        <f>IF($I9842=1,(P9842-MAR1!$B$13)/MAR1!$D$13,(P9842-MAR1!$C$13)/MAR1!$E$13)</f>
        <v/>
      </c>
    </row>
    <row r="9843">
      <c r="A9843" s="5" t="n">
        <v>9842</v>
      </c>
      <c r="B9843" s="5" t="n">
        <v>27</v>
      </c>
      <c r="C9843" s="5" t="n">
        <v>352</v>
      </c>
      <c r="D9843" s="5" t="n">
        <v>12</v>
      </c>
      <c r="E9843" s="5" t="n">
        <v>0</v>
      </c>
      <c r="F9843" s="5" t="n">
        <v>29.5</v>
      </c>
      <c r="G9843" s="5" t="n">
        <v>15.7</v>
      </c>
      <c r="H9843" s="5" t="n">
        <v>14.88</v>
      </c>
      <c r="I9843" s="6">
        <f>IF(E9843&gt;=Markov!$B$3,1,0)</f>
        <v/>
      </c>
      <c r="J9843" s="6">
        <f>I9842</f>
        <v/>
      </c>
      <c r="K9843" s="7">
        <f>MAR1!$B$5+MAR1!$C$5*COS(2*PI()*$C9843/365)+MAR1!$D$5*SIN(2*PI()*$C9843/365)</f>
        <v/>
      </c>
      <c r="L9843" s="7">
        <f>MAR1!$B$6+MAR1!$C$6*COS(2*PI()*$C9843/365)+MAR1!$D$6*SIN(2*PI()*$C9843/365)</f>
        <v/>
      </c>
      <c r="M9843" s="7">
        <f>MAR1!$B$7+MAR1!$C$7*COS(2*PI()*$C9843/365)+MAR1!$D$7*SIN(2*PI()*$C9843/365)</f>
        <v/>
      </c>
      <c r="N9843" s="7">
        <f>F9843-K9843</f>
        <v/>
      </c>
      <c r="O9843" s="7">
        <f>G9843-L9843</f>
        <v/>
      </c>
      <c r="P9843" s="7">
        <f>H9843-M9843</f>
        <v/>
      </c>
      <c r="Q9843" s="7">
        <f>IF($I9843=1,(N9843-MAR1!$B$11)/MAR1!$D$11,(N9843-MAR1!$C$11)/MAR1!$E$11)</f>
        <v/>
      </c>
      <c r="R9843" s="7">
        <f>IF($I9843=1,(O9843-MAR1!$B$12)/MAR1!$D$12,(O9843-MAR1!$C$12)/MAR1!$E$12)</f>
        <v/>
      </c>
      <c r="S9843" s="7">
        <f>IF($I9843=1,(P9843-MAR1!$B$13)/MAR1!$D$13,(P9843-MAR1!$C$13)/MAR1!$E$13)</f>
        <v/>
      </c>
    </row>
    <row r="9844">
      <c r="A9844" s="5" t="n">
        <v>9843</v>
      </c>
      <c r="B9844" s="5" t="n">
        <v>27</v>
      </c>
      <c r="C9844" s="5" t="n">
        <v>353</v>
      </c>
      <c r="D9844" s="5" t="n">
        <v>12</v>
      </c>
      <c r="E9844" s="5" t="n">
        <v>0</v>
      </c>
      <c r="F9844" s="5" t="n">
        <v>30.7</v>
      </c>
      <c r="G9844" s="5" t="n">
        <v>13.7</v>
      </c>
      <c r="H9844" s="5" t="n">
        <v>19.54</v>
      </c>
      <c r="I9844" s="6">
        <f>IF(E9844&gt;=Markov!$B$3,1,0)</f>
        <v/>
      </c>
      <c r="J9844" s="6">
        <f>I9843</f>
        <v/>
      </c>
      <c r="K9844" s="7">
        <f>MAR1!$B$5+MAR1!$C$5*COS(2*PI()*$C9844/365)+MAR1!$D$5*SIN(2*PI()*$C9844/365)</f>
        <v/>
      </c>
      <c r="L9844" s="7">
        <f>MAR1!$B$6+MAR1!$C$6*COS(2*PI()*$C9844/365)+MAR1!$D$6*SIN(2*PI()*$C9844/365)</f>
        <v/>
      </c>
      <c r="M9844" s="7">
        <f>MAR1!$B$7+MAR1!$C$7*COS(2*PI()*$C9844/365)+MAR1!$D$7*SIN(2*PI()*$C9844/365)</f>
        <v/>
      </c>
      <c r="N9844" s="7">
        <f>F9844-K9844</f>
        <v/>
      </c>
      <c r="O9844" s="7">
        <f>G9844-L9844</f>
        <v/>
      </c>
      <c r="P9844" s="7">
        <f>H9844-M9844</f>
        <v/>
      </c>
      <c r="Q9844" s="7">
        <f>IF($I9844=1,(N9844-MAR1!$B$11)/MAR1!$D$11,(N9844-MAR1!$C$11)/MAR1!$E$11)</f>
        <v/>
      </c>
      <c r="R9844" s="7">
        <f>IF($I9844=1,(O9844-MAR1!$B$12)/MAR1!$D$12,(O9844-MAR1!$C$12)/MAR1!$E$12)</f>
        <v/>
      </c>
      <c r="S9844" s="7">
        <f>IF($I9844=1,(P9844-MAR1!$B$13)/MAR1!$D$13,(P9844-MAR1!$C$13)/MAR1!$E$13)</f>
        <v/>
      </c>
    </row>
    <row r="9845">
      <c r="A9845" s="5" t="n">
        <v>9844</v>
      </c>
      <c r="B9845" s="5" t="n">
        <v>27</v>
      </c>
      <c r="C9845" s="5" t="n">
        <v>354</v>
      </c>
      <c r="D9845" s="5" t="n">
        <v>12</v>
      </c>
      <c r="E9845" s="5" t="n">
        <v>0</v>
      </c>
      <c r="F9845" s="5" t="n">
        <v>27.6</v>
      </c>
      <c r="G9845" s="5" t="n">
        <v>12.4</v>
      </c>
      <c r="H9845" s="5" t="n">
        <v>17.48</v>
      </c>
      <c r="I9845" s="6">
        <f>IF(E9845&gt;=Markov!$B$3,1,0)</f>
        <v/>
      </c>
      <c r="J9845" s="6">
        <f>I9844</f>
        <v/>
      </c>
      <c r="K9845" s="7">
        <f>MAR1!$B$5+MAR1!$C$5*COS(2*PI()*$C9845/365)+MAR1!$D$5*SIN(2*PI()*$C9845/365)</f>
        <v/>
      </c>
      <c r="L9845" s="7">
        <f>MAR1!$B$6+MAR1!$C$6*COS(2*PI()*$C9845/365)+MAR1!$D$6*SIN(2*PI()*$C9845/365)</f>
        <v/>
      </c>
      <c r="M9845" s="7">
        <f>MAR1!$B$7+MAR1!$C$7*COS(2*PI()*$C9845/365)+MAR1!$D$7*SIN(2*PI()*$C9845/365)</f>
        <v/>
      </c>
      <c r="N9845" s="7">
        <f>F9845-K9845</f>
        <v/>
      </c>
      <c r="O9845" s="7">
        <f>G9845-L9845</f>
        <v/>
      </c>
      <c r="P9845" s="7">
        <f>H9845-M9845</f>
        <v/>
      </c>
      <c r="Q9845" s="7">
        <f>IF($I9845=1,(N9845-MAR1!$B$11)/MAR1!$D$11,(N9845-MAR1!$C$11)/MAR1!$E$11)</f>
        <v/>
      </c>
      <c r="R9845" s="7">
        <f>IF($I9845=1,(O9845-MAR1!$B$12)/MAR1!$D$12,(O9845-MAR1!$C$12)/MAR1!$E$12)</f>
        <v/>
      </c>
      <c r="S9845" s="7">
        <f>IF($I9845=1,(P9845-MAR1!$B$13)/MAR1!$D$13,(P9845-MAR1!$C$13)/MAR1!$E$13)</f>
        <v/>
      </c>
    </row>
    <row r="9846">
      <c r="A9846" s="5" t="n">
        <v>9845</v>
      </c>
      <c r="B9846" s="5" t="n">
        <v>27</v>
      </c>
      <c r="C9846" s="5" t="n">
        <v>355</v>
      </c>
      <c r="D9846" s="5" t="n">
        <v>12</v>
      </c>
      <c r="E9846" s="5" t="n">
        <v>0</v>
      </c>
      <c r="F9846" s="5" t="n">
        <v>29.7</v>
      </c>
      <c r="G9846" s="5" t="n">
        <v>13.4</v>
      </c>
      <c r="H9846" s="5" t="n">
        <v>11.09</v>
      </c>
      <c r="I9846" s="6">
        <f>IF(E9846&gt;=Markov!$B$3,1,0)</f>
        <v/>
      </c>
      <c r="J9846" s="6">
        <f>I9845</f>
        <v/>
      </c>
      <c r="K9846" s="7">
        <f>MAR1!$B$5+MAR1!$C$5*COS(2*PI()*$C9846/365)+MAR1!$D$5*SIN(2*PI()*$C9846/365)</f>
        <v/>
      </c>
      <c r="L9846" s="7">
        <f>MAR1!$B$6+MAR1!$C$6*COS(2*PI()*$C9846/365)+MAR1!$D$6*SIN(2*PI()*$C9846/365)</f>
        <v/>
      </c>
      <c r="M9846" s="7">
        <f>MAR1!$B$7+MAR1!$C$7*COS(2*PI()*$C9846/365)+MAR1!$D$7*SIN(2*PI()*$C9846/365)</f>
        <v/>
      </c>
      <c r="N9846" s="7">
        <f>F9846-K9846</f>
        <v/>
      </c>
      <c r="O9846" s="7">
        <f>G9846-L9846</f>
        <v/>
      </c>
      <c r="P9846" s="7">
        <f>H9846-M9846</f>
        <v/>
      </c>
      <c r="Q9846" s="7">
        <f>IF($I9846=1,(N9846-MAR1!$B$11)/MAR1!$D$11,(N9846-MAR1!$C$11)/MAR1!$E$11)</f>
        <v/>
      </c>
      <c r="R9846" s="7">
        <f>IF($I9846=1,(O9846-MAR1!$B$12)/MAR1!$D$12,(O9846-MAR1!$C$12)/MAR1!$E$12)</f>
        <v/>
      </c>
      <c r="S9846" s="7">
        <f>IF($I9846=1,(P9846-MAR1!$B$13)/MAR1!$D$13,(P9846-MAR1!$C$13)/MAR1!$E$13)</f>
        <v/>
      </c>
    </row>
    <row r="9847">
      <c r="A9847" s="5" t="n">
        <v>9846</v>
      </c>
      <c r="B9847" s="5" t="n">
        <v>27</v>
      </c>
      <c r="C9847" s="5" t="n">
        <v>356</v>
      </c>
      <c r="D9847" s="5" t="n">
        <v>12</v>
      </c>
      <c r="E9847" s="5" t="n">
        <v>0</v>
      </c>
      <c r="F9847" s="5" t="n">
        <v>30.2</v>
      </c>
      <c r="G9847" s="5" t="n">
        <v>13.2</v>
      </c>
      <c r="H9847" s="5" t="n">
        <v>14.73</v>
      </c>
      <c r="I9847" s="6">
        <f>IF(E9847&gt;=Markov!$B$3,1,0)</f>
        <v/>
      </c>
      <c r="J9847" s="6">
        <f>I9846</f>
        <v/>
      </c>
      <c r="K9847" s="7">
        <f>MAR1!$B$5+MAR1!$C$5*COS(2*PI()*$C9847/365)+MAR1!$D$5*SIN(2*PI()*$C9847/365)</f>
        <v/>
      </c>
      <c r="L9847" s="7">
        <f>MAR1!$B$6+MAR1!$C$6*COS(2*PI()*$C9847/365)+MAR1!$D$6*SIN(2*PI()*$C9847/365)</f>
        <v/>
      </c>
      <c r="M9847" s="7">
        <f>MAR1!$B$7+MAR1!$C$7*COS(2*PI()*$C9847/365)+MAR1!$D$7*SIN(2*PI()*$C9847/365)</f>
        <v/>
      </c>
      <c r="N9847" s="7">
        <f>F9847-K9847</f>
        <v/>
      </c>
      <c r="O9847" s="7">
        <f>G9847-L9847</f>
        <v/>
      </c>
      <c r="P9847" s="7">
        <f>H9847-M9847</f>
        <v/>
      </c>
      <c r="Q9847" s="7">
        <f>IF($I9847=1,(N9847-MAR1!$B$11)/MAR1!$D$11,(N9847-MAR1!$C$11)/MAR1!$E$11)</f>
        <v/>
      </c>
      <c r="R9847" s="7">
        <f>IF($I9847=1,(O9847-MAR1!$B$12)/MAR1!$D$12,(O9847-MAR1!$C$12)/MAR1!$E$12)</f>
        <v/>
      </c>
      <c r="S9847" s="7">
        <f>IF($I9847=1,(P9847-MAR1!$B$13)/MAR1!$D$13,(P9847-MAR1!$C$13)/MAR1!$E$13)</f>
        <v/>
      </c>
    </row>
    <row r="9848">
      <c r="A9848" s="5" t="n">
        <v>9847</v>
      </c>
      <c r="B9848" s="5" t="n">
        <v>27</v>
      </c>
      <c r="C9848" s="5" t="n">
        <v>357</v>
      </c>
      <c r="D9848" s="5" t="n">
        <v>12</v>
      </c>
      <c r="E9848" s="5" t="n">
        <v>0</v>
      </c>
      <c r="F9848" s="5" t="n">
        <v>29.7</v>
      </c>
      <c r="G9848" s="5" t="n">
        <v>16.3</v>
      </c>
      <c r="H9848" s="5" t="n">
        <v>14.83</v>
      </c>
      <c r="I9848" s="6">
        <f>IF(E9848&gt;=Markov!$B$3,1,0)</f>
        <v/>
      </c>
      <c r="J9848" s="6">
        <f>I9847</f>
        <v/>
      </c>
      <c r="K9848" s="7">
        <f>MAR1!$B$5+MAR1!$C$5*COS(2*PI()*$C9848/365)+MAR1!$D$5*SIN(2*PI()*$C9848/365)</f>
        <v/>
      </c>
      <c r="L9848" s="7">
        <f>MAR1!$B$6+MAR1!$C$6*COS(2*PI()*$C9848/365)+MAR1!$D$6*SIN(2*PI()*$C9848/365)</f>
        <v/>
      </c>
      <c r="M9848" s="7">
        <f>MAR1!$B$7+MAR1!$C$7*COS(2*PI()*$C9848/365)+MAR1!$D$7*SIN(2*PI()*$C9848/365)</f>
        <v/>
      </c>
      <c r="N9848" s="7">
        <f>F9848-K9848</f>
        <v/>
      </c>
      <c r="O9848" s="7">
        <f>G9848-L9848</f>
        <v/>
      </c>
      <c r="P9848" s="7">
        <f>H9848-M9848</f>
        <v/>
      </c>
      <c r="Q9848" s="7">
        <f>IF($I9848=1,(N9848-MAR1!$B$11)/MAR1!$D$11,(N9848-MAR1!$C$11)/MAR1!$E$11)</f>
        <v/>
      </c>
      <c r="R9848" s="7">
        <f>IF($I9848=1,(O9848-MAR1!$B$12)/MAR1!$D$12,(O9848-MAR1!$C$12)/MAR1!$E$12)</f>
        <v/>
      </c>
      <c r="S9848" s="7">
        <f>IF($I9848=1,(P9848-MAR1!$B$13)/MAR1!$D$13,(P9848-MAR1!$C$13)/MAR1!$E$13)</f>
        <v/>
      </c>
    </row>
    <row r="9849">
      <c r="A9849" s="5" t="n">
        <v>9848</v>
      </c>
      <c r="B9849" s="5" t="n">
        <v>27</v>
      </c>
      <c r="C9849" s="5" t="n">
        <v>358</v>
      </c>
      <c r="D9849" s="5" t="n">
        <v>12</v>
      </c>
      <c r="E9849" s="5" t="n">
        <v>0</v>
      </c>
      <c r="F9849" s="5" t="n">
        <v>30.9</v>
      </c>
      <c r="G9849" s="5" t="n">
        <v>17.6</v>
      </c>
      <c r="H9849" s="5" t="n">
        <v>12.79</v>
      </c>
      <c r="I9849" s="6">
        <f>IF(E9849&gt;=Markov!$B$3,1,0)</f>
        <v/>
      </c>
      <c r="J9849" s="6">
        <f>I9848</f>
        <v/>
      </c>
      <c r="K9849" s="7">
        <f>MAR1!$B$5+MAR1!$C$5*COS(2*PI()*$C9849/365)+MAR1!$D$5*SIN(2*PI()*$C9849/365)</f>
        <v/>
      </c>
      <c r="L9849" s="7">
        <f>MAR1!$B$6+MAR1!$C$6*COS(2*PI()*$C9849/365)+MAR1!$D$6*SIN(2*PI()*$C9849/365)</f>
        <v/>
      </c>
      <c r="M9849" s="7">
        <f>MAR1!$B$7+MAR1!$C$7*COS(2*PI()*$C9849/365)+MAR1!$D$7*SIN(2*PI()*$C9849/365)</f>
        <v/>
      </c>
      <c r="N9849" s="7">
        <f>F9849-K9849</f>
        <v/>
      </c>
      <c r="O9849" s="7">
        <f>G9849-L9849</f>
        <v/>
      </c>
      <c r="P9849" s="7">
        <f>H9849-M9849</f>
        <v/>
      </c>
      <c r="Q9849" s="7">
        <f>IF($I9849=1,(N9849-MAR1!$B$11)/MAR1!$D$11,(N9849-MAR1!$C$11)/MAR1!$E$11)</f>
        <v/>
      </c>
      <c r="R9849" s="7">
        <f>IF($I9849=1,(O9849-MAR1!$B$12)/MAR1!$D$12,(O9849-MAR1!$C$12)/MAR1!$E$12)</f>
        <v/>
      </c>
      <c r="S9849" s="7">
        <f>IF($I9849=1,(P9849-MAR1!$B$13)/MAR1!$D$13,(P9849-MAR1!$C$13)/MAR1!$E$13)</f>
        <v/>
      </c>
    </row>
    <row r="9850">
      <c r="A9850" s="5" t="n">
        <v>9849</v>
      </c>
      <c r="B9850" s="5" t="n">
        <v>27</v>
      </c>
      <c r="C9850" s="5" t="n">
        <v>359</v>
      </c>
      <c r="D9850" s="5" t="n">
        <v>12</v>
      </c>
      <c r="E9850" s="5" t="n">
        <v>0</v>
      </c>
      <c r="F9850" s="5" t="n">
        <v>31.3</v>
      </c>
      <c r="G9850" s="5" t="n">
        <v>16.3</v>
      </c>
      <c r="H9850" s="5" t="n">
        <v>14.63</v>
      </c>
      <c r="I9850" s="6">
        <f>IF(E9850&gt;=Markov!$B$3,1,0)</f>
        <v/>
      </c>
      <c r="J9850" s="6">
        <f>I9849</f>
        <v/>
      </c>
      <c r="K9850" s="7">
        <f>MAR1!$B$5+MAR1!$C$5*COS(2*PI()*$C9850/365)+MAR1!$D$5*SIN(2*PI()*$C9850/365)</f>
        <v/>
      </c>
      <c r="L9850" s="7">
        <f>MAR1!$B$6+MAR1!$C$6*COS(2*PI()*$C9850/365)+MAR1!$D$6*SIN(2*PI()*$C9850/365)</f>
        <v/>
      </c>
      <c r="M9850" s="7">
        <f>MAR1!$B$7+MAR1!$C$7*COS(2*PI()*$C9850/365)+MAR1!$D$7*SIN(2*PI()*$C9850/365)</f>
        <v/>
      </c>
      <c r="N9850" s="7">
        <f>F9850-K9850</f>
        <v/>
      </c>
      <c r="O9850" s="7">
        <f>G9850-L9850</f>
        <v/>
      </c>
      <c r="P9850" s="7">
        <f>H9850-M9850</f>
        <v/>
      </c>
      <c r="Q9850" s="7">
        <f>IF($I9850=1,(N9850-MAR1!$B$11)/MAR1!$D$11,(N9850-MAR1!$C$11)/MAR1!$E$11)</f>
        <v/>
      </c>
      <c r="R9850" s="7">
        <f>IF($I9850=1,(O9850-MAR1!$B$12)/MAR1!$D$12,(O9850-MAR1!$C$12)/MAR1!$E$12)</f>
        <v/>
      </c>
      <c r="S9850" s="7">
        <f>IF($I9850=1,(P9850-MAR1!$B$13)/MAR1!$D$13,(P9850-MAR1!$C$13)/MAR1!$E$13)</f>
        <v/>
      </c>
    </row>
    <row r="9851">
      <c r="A9851" s="5" t="n">
        <v>9850</v>
      </c>
      <c r="B9851" s="5" t="n">
        <v>27</v>
      </c>
      <c r="C9851" s="5" t="n">
        <v>360</v>
      </c>
      <c r="D9851" s="5" t="n">
        <v>12</v>
      </c>
      <c r="E9851" s="5" t="n">
        <v>0</v>
      </c>
      <c r="F9851" s="5" t="n">
        <v>35.5</v>
      </c>
      <c r="G9851" s="5" t="n">
        <v>17.1</v>
      </c>
      <c r="H9851" s="5" t="n">
        <v>19.36</v>
      </c>
      <c r="I9851" s="6">
        <f>IF(E9851&gt;=Markov!$B$3,1,0)</f>
        <v/>
      </c>
      <c r="J9851" s="6">
        <f>I9850</f>
        <v/>
      </c>
      <c r="K9851" s="7">
        <f>MAR1!$B$5+MAR1!$C$5*COS(2*PI()*$C9851/365)+MAR1!$D$5*SIN(2*PI()*$C9851/365)</f>
        <v/>
      </c>
      <c r="L9851" s="7">
        <f>MAR1!$B$6+MAR1!$C$6*COS(2*PI()*$C9851/365)+MAR1!$D$6*SIN(2*PI()*$C9851/365)</f>
        <v/>
      </c>
      <c r="M9851" s="7">
        <f>MAR1!$B$7+MAR1!$C$7*COS(2*PI()*$C9851/365)+MAR1!$D$7*SIN(2*PI()*$C9851/365)</f>
        <v/>
      </c>
      <c r="N9851" s="7">
        <f>F9851-K9851</f>
        <v/>
      </c>
      <c r="O9851" s="7">
        <f>G9851-L9851</f>
        <v/>
      </c>
      <c r="P9851" s="7">
        <f>H9851-M9851</f>
        <v/>
      </c>
      <c r="Q9851" s="7">
        <f>IF($I9851=1,(N9851-MAR1!$B$11)/MAR1!$D$11,(N9851-MAR1!$C$11)/MAR1!$E$11)</f>
        <v/>
      </c>
      <c r="R9851" s="7">
        <f>IF($I9851=1,(O9851-MAR1!$B$12)/MAR1!$D$12,(O9851-MAR1!$C$12)/MAR1!$E$12)</f>
        <v/>
      </c>
      <c r="S9851" s="7">
        <f>IF($I9851=1,(P9851-MAR1!$B$13)/MAR1!$D$13,(P9851-MAR1!$C$13)/MAR1!$E$13)</f>
        <v/>
      </c>
    </row>
    <row r="9852">
      <c r="A9852" s="5" t="n">
        <v>9851</v>
      </c>
      <c r="B9852" s="5" t="n">
        <v>27</v>
      </c>
      <c r="C9852" s="5" t="n">
        <v>361</v>
      </c>
      <c r="D9852" s="5" t="n">
        <v>12</v>
      </c>
      <c r="E9852" s="5" t="n">
        <v>0</v>
      </c>
      <c r="F9852" s="5" t="n">
        <v>33</v>
      </c>
      <c r="G9852" s="5" t="n">
        <v>16.7</v>
      </c>
      <c r="H9852" s="5" t="n">
        <v>16.43</v>
      </c>
      <c r="I9852" s="6">
        <f>IF(E9852&gt;=Markov!$B$3,1,0)</f>
        <v/>
      </c>
      <c r="J9852" s="6">
        <f>I9851</f>
        <v/>
      </c>
      <c r="K9852" s="7">
        <f>MAR1!$B$5+MAR1!$C$5*COS(2*PI()*$C9852/365)+MAR1!$D$5*SIN(2*PI()*$C9852/365)</f>
        <v/>
      </c>
      <c r="L9852" s="7">
        <f>MAR1!$B$6+MAR1!$C$6*COS(2*PI()*$C9852/365)+MAR1!$D$6*SIN(2*PI()*$C9852/365)</f>
        <v/>
      </c>
      <c r="M9852" s="7">
        <f>MAR1!$B$7+MAR1!$C$7*COS(2*PI()*$C9852/365)+MAR1!$D$7*SIN(2*PI()*$C9852/365)</f>
        <v/>
      </c>
      <c r="N9852" s="7">
        <f>F9852-K9852</f>
        <v/>
      </c>
      <c r="O9852" s="7">
        <f>G9852-L9852</f>
        <v/>
      </c>
      <c r="P9852" s="7">
        <f>H9852-M9852</f>
        <v/>
      </c>
      <c r="Q9852" s="7">
        <f>IF($I9852=1,(N9852-MAR1!$B$11)/MAR1!$D$11,(N9852-MAR1!$C$11)/MAR1!$E$11)</f>
        <v/>
      </c>
      <c r="R9852" s="7">
        <f>IF($I9852=1,(O9852-MAR1!$B$12)/MAR1!$D$12,(O9852-MAR1!$C$12)/MAR1!$E$12)</f>
        <v/>
      </c>
      <c r="S9852" s="7">
        <f>IF($I9852=1,(P9852-MAR1!$B$13)/MAR1!$D$13,(P9852-MAR1!$C$13)/MAR1!$E$13)</f>
        <v/>
      </c>
    </row>
    <row r="9853">
      <c r="A9853" s="5" t="n">
        <v>9852</v>
      </c>
      <c r="B9853" s="5" t="n">
        <v>27</v>
      </c>
      <c r="C9853" s="5" t="n">
        <v>362</v>
      </c>
      <c r="D9853" s="5" t="n">
        <v>12</v>
      </c>
      <c r="E9853" s="5" t="n">
        <v>0</v>
      </c>
      <c r="F9853" s="5" t="n">
        <v>30.5</v>
      </c>
      <c r="G9853" s="5" t="n">
        <v>14.7</v>
      </c>
      <c r="H9853" s="5" t="n">
        <v>11.21</v>
      </c>
      <c r="I9853" s="6">
        <f>IF(E9853&gt;=Markov!$B$3,1,0)</f>
        <v/>
      </c>
      <c r="J9853" s="6">
        <f>I9852</f>
        <v/>
      </c>
      <c r="K9853" s="7">
        <f>MAR1!$B$5+MAR1!$C$5*COS(2*PI()*$C9853/365)+MAR1!$D$5*SIN(2*PI()*$C9853/365)</f>
        <v/>
      </c>
      <c r="L9853" s="7">
        <f>MAR1!$B$6+MAR1!$C$6*COS(2*PI()*$C9853/365)+MAR1!$D$6*SIN(2*PI()*$C9853/365)</f>
        <v/>
      </c>
      <c r="M9853" s="7">
        <f>MAR1!$B$7+MAR1!$C$7*COS(2*PI()*$C9853/365)+MAR1!$D$7*SIN(2*PI()*$C9853/365)</f>
        <v/>
      </c>
      <c r="N9853" s="7">
        <f>F9853-K9853</f>
        <v/>
      </c>
      <c r="O9853" s="7">
        <f>G9853-L9853</f>
        <v/>
      </c>
      <c r="P9853" s="7">
        <f>H9853-M9853</f>
        <v/>
      </c>
      <c r="Q9853" s="7">
        <f>IF($I9853=1,(N9853-MAR1!$B$11)/MAR1!$D$11,(N9853-MAR1!$C$11)/MAR1!$E$11)</f>
        <v/>
      </c>
      <c r="R9853" s="7">
        <f>IF($I9853=1,(O9853-MAR1!$B$12)/MAR1!$D$12,(O9853-MAR1!$C$12)/MAR1!$E$12)</f>
        <v/>
      </c>
      <c r="S9853" s="7">
        <f>IF($I9853=1,(P9853-MAR1!$B$13)/MAR1!$D$13,(P9853-MAR1!$C$13)/MAR1!$E$13)</f>
        <v/>
      </c>
    </row>
    <row r="9854">
      <c r="A9854" s="5" t="n">
        <v>9853</v>
      </c>
      <c r="B9854" s="5" t="n">
        <v>27</v>
      </c>
      <c r="C9854" s="5" t="n">
        <v>363</v>
      </c>
      <c r="D9854" s="5" t="n">
        <v>12</v>
      </c>
      <c r="E9854" s="5" t="n">
        <v>0</v>
      </c>
      <c r="F9854" s="5" t="n">
        <v>33.1</v>
      </c>
      <c r="G9854" s="5" t="n">
        <v>16.3</v>
      </c>
      <c r="H9854" s="5" t="n">
        <v>19.56</v>
      </c>
      <c r="I9854" s="6">
        <f>IF(E9854&gt;=Markov!$B$3,1,0)</f>
        <v/>
      </c>
      <c r="J9854" s="6">
        <f>I9853</f>
        <v/>
      </c>
      <c r="K9854" s="7">
        <f>MAR1!$B$5+MAR1!$C$5*COS(2*PI()*$C9854/365)+MAR1!$D$5*SIN(2*PI()*$C9854/365)</f>
        <v/>
      </c>
      <c r="L9854" s="7">
        <f>MAR1!$B$6+MAR1!$C$6*COS(2*PI()*$C9854/365)+MAR1!$D$6*SIN(2*PI()*$C9854/365)</f>
        <v/>
      </c>
      <c r="M9854" s="7">
        <f>MAR1!$B$7+MAR1!$C$7*COS(2*PI()*$C9854/365)+MAR1!$D$7*SIN(2*PI()*$C9854/365)</f>
        <v/>
      </c>
      <c r="N9854" s="7">
        <f>F9854-K9854</f>
        <v/>
      </c>
      <c r="O9854" s="7">
        <f>G9854-L9854</f>
        <v/>
      </c>
      <c r="P9854" s="7">
        <f>H9854-M9854</f>
        <v/>
      </c>
      <c r="Q9854" s="7">
        <f>IF($I9854=1,(N9854-MAR1!$B$11)/MAR1!$D$11,(N9854-MAR1!$C$11)/MAR1!$E$11)</f>
        <v/>
      </c>
      <c r="R9854" s="7">
        <f>IF($I9854=1,(O9854-MAR1!$B$12)/MAR1!$D$12,(O9854-MAR1!$C$12)/MAR1!$E$12)</f>
        <v/>
      </c>
      <c r="S9854" s="7">
        <f>IF($I9854=1,(P9854-MAR1!$B$13)/MAR1!$D$13,(P9854-MAR1!$C$13)/MAR1!$E$13)</f>
        <v/>
      </c>
    </row>
    <row r="9855">
      <c r="A9855" s="5" t="n">
        <v>9854</v>
      </c>
      <c r="B9855" s="5" t="n">
        <v>27</v>
      </c>
      <c r="C9855" s="5" t="n">
        <v>364</v>
      </c>
      <c r="D9855" s="5" t="n">
        <v>12</v>
      </c>
      <c r="E9855" s="5" t="n">
        <v>0</v>
      </c>
      <c r="F9855" s="5" t="n">
        <v>32.6</v>
      </c>
      <c r="G9855" s="5" t="n">
        <v>17.6</v>
      </c>
      <c r="H9855" s="5" t="n">
        <v>20.51</v>
      </c>
      <c r="I9855" s="6">
        <f>IF(E9855&gt;=Markov!$B$3,1,0)</f>
        <v/>
      </c>
      <c r="J9855" s="6">
        <f>I9854</f>
        <v/>
      </c>
      <c r="K9855" s="7">
        <f>MAR1!$B$5+MAR1!$C$5*COS(2*PI()*$C9855/365)+MAR1!$D$5*SIN(2*PI()*$C9855/365)</f>
        <v/>
      </c>
      <c r="L9855" s="7">
        <f>MAR1!$B$6+MAR1!$C$6*COS(2*PI()*$C9855/365)+MAR1!$D$6*SIN(2*PI()*$C9855/365)</f>
        <v/>
      </c>
      <c r="M9855" s="7">
        <f>MAR1!$B$7+MAR1!$C$7*COS(2*PI()*$C9855/365)+MAR1!$D$7*SIN(2*PI()*$C9855/365)</f>
        <v/>
      </c>
      <c r="N9855" s="7">
        <f>F9855-K9855</f>
        <v/>
      </c>
      <c r="O9855" s="7">
        <f>G9855-L9855</f>
        <v/>
      </c>
      <c r="P9855" s="7">
        <f>H9855-M9855</f>
        <v/>
      </c>
      <c r="Q9855" s="7">
        <f>IF($I9855=1,(N9855-MAR1!$B$11)/MAR1!$D$11,(N9855-MAR1!$C$11)/MAR1!$E$11)</f>
        <v/>
      </c>
      <c r="R9855" s="7">
        <f>IF($I9855=1,(O9855-MAR1!$B$12)/MAR1!$D$12,(O9855-MAR1!$C$12)/MAR1!$E$12)</f>
        <v/>
      </c>
      <c r="S9855" s="7">
        <f>IF($I9855=1,(P9855-MAR1!$B$13)/MAR1!$D$13,(P9855-MAR1!$C$13)/MAR1!$E$13)</f>
        <v/>
      </c>
    </row>
    <row r="9856">
      <c r="A9856" s="5" t="n">
        <v>9855</v>
      </c>
      <c r="B9856" s="5" t="n">
        <v>27</v>
      </c>
      <c r="C9856" s="5" t="n">
        <v>365</v>
      </c>
      <c r="D9856" s="5" t="n">
        <v>12</v>
      </c>
      <c r="E9856" s="5" t="n">
        <v>0</v>
      </c>
      <c r="F9856" s="5" t="n">
        <v>34.1</v>
      </c>
      <c r="G9856" s="5" t="n">
        <v>17.2</v>
      </c>
      <c r="H9856" s="5" t="n">
        <v>16.56</v>
      </c>
      <c r="I9856" s="6">
        <f>IF(E9856&gt;=Markov!$B$3,1,0)</f>
        <v/>
      </c>
      <c r="J9856" s="6">
        <f>I9855</f>
        <v/>
      </c>
      <c r="K9856" s="7">
        <f>MAR1!$B$5+MAR1!$C$5*COS(2*PI()*$C9856/365)+MAR1!$D$5*SIN(2*PI()*$C9856/365)</f>
        <v/>
      </c>
      <c r="L9856" s="7">
        <f>MAR1!$B$6+MAR1!$C$6*COS(2*PI()*$C9856/365)+MAR1!$D$6*SIN(2*PI()*$C9856/365)</f>
        <v/>
      </c>
      <c r="M9856" s="7">
        <f>MAR1!$B$7+MAR1!$C$7*COS(2*PI()*$C9856/365)+MAR1!$D$7*SIN(2*PI()*$C9856/365)</f>
        <v/>
      </c>
      <c r="N9856" s="7">
        <f>F9856-K9856</f>
        <v/>
      </c>
      <c r="O9856" s="7">
        <f>G9856-L9856</f>
        <v/>
      </c>
      <c r="P9856" s="7">
        <f>H9856-M9856</f>
        <v/>
      </c>
      <c r="Q9856" s="7">
        <f>IF($I9856=1,(N9856-MAR1!$B$11)/MAR1!$D$11,(N9856-MAR1!$C$11)/MAR1!$E$11)</f>
        <v/>
      </c>
      <c r="R9856" s="7">
        <f>IF($I9856=1,(O9856-MAR1!$B$12)/MAR1!$D$12,(O9856-MAR1!$C$12)/MAR1!$E$12)</f>
        <v/>
      </c>
      <c r="S9856" s="7">
        <f>IF($I9856=1,(P9856-MAR1!$B$13)/MAR1!$D$13,(P9856-MAR1!$C$13)/MAR1!$E$13)</f>
        <v/>
      </c>
    </row>
    <row r="9857">
      <c r="A9857" s="5" t="n">
        <v>9856</v>
      </c>
      <c r="B9857" s="5" t="n">
        <v>28</v>
      </c>
      <c r="C9857" s="5" t="n">
        <v>1</v>
      </c>
      <c r="D9857" s="5" t="n">
        <v>1</v>
      </c>
      <c r="E9857" s="5" t="n">
        <v>0</v>
      </c>
      <c r="F9857" s="5" t="n">
        <v>32.8</v>
      </c>
      <c r="G9857" s="5" t="n">
        <v>14.9</v>
      </c>
      <c r="H9857" s="5" t="n">
        <v>19.68</v>
      </c>
      <c r="I9857" s="6">
        <f>IF(E9857&gt;=Markov!$B$3,1,0)</f>
        <v/>
      </c>
      <c r="J9857" s="6">
        <f>I9856</f>
        <v/>
      </c>
      <c r="K9857" s="7">
        <f>MAR1!$B$5+MAR1!$C$5*COS(2*PI()*$C9857/365)+MAR1!$D$5*SIN(2*PI()*$C9857/365)</f>
        <v/>
      </c>
      <c r="L9857" s="7">
        <f>MAR1!$B$6+MAR1!$C$6*COS(2*PI()*$C9857/365)+MAR1!$D$6*SIN(2*PI()*$C9857/365)</f>
        <v/>
      </c>
      <c r="M9857" s="7">
        <f>MAR1!$B$7+MAR1!$C$7*COS(2*PI()*$C9857/365)+MAR1!$D$7*SIN(2*PI()*$C9857/365)</f>
        <v/>
      </c>
      <c r="N9857" s="7">
        <f>F9857-K9857</f>
        <v/>
      </c>
      <c r="O9857" s="7">
        <f>G9857-L9857</f>
        <v/>
      </c>
      <c r="P9857" s="7">
        <f>H9857-M9857</f>
        <v/>
      </c>
      <c r="Q9857" s="7">
        <f>IF($I9857=1,(N9857-MAR1!$B$11)/MAR1!$D$11,(N9857-MAR1!$C$11)/MAR1!$E$11)</f>
        <v/>
      </c>
      <c r="R9857" s="7">
        <f>IF($I9857=1,(O9857-MAR1!$B$12)/MAR1!$D$12,(O9857-MAR1!$C$12)/MAR1!$E$12)</f>
        <v/>
      </c>
      <c r="S9857" s="7">
        <f>IF($I9857=1,(P9857-MAR1!$B$13)/MAR1!$D$13,(P9857-MAR1!$C$13)/MAR1!$E$13)</f>
        <v/>
      </c>
    </row>
    <row r="9858">
      <c r="A9858" s="5" t="n">
        <v>9857</v>
      </c>
      <c r="B9858" s="5" t="n">
        <v>28</v>
      </c>
      <c r="C9858" s="5" t="n">
        <v>2</v>
      </c>
      <c r="D9858" s="5" t="n">
        <v>1</v>
      </c>
      <c r="E9858" s="5" t="n">
        <v>0</v>
      </c>
      <c r="F9858" s="5" t="n">
        <v>30.3</v>
      </c>
      <c r="G9858" s="5" t="n">
        <v>14.1</v>
      </c>
      <c r="H9858" s="5" t="n">
        <v>19.11</v>
      </c>
      <c r="I9858" s="6">
        <f>IF(E9858&gt;=Markov!$B$3,1,0)</f>
        <v/>
      </c>
      <c r="J9858" s="6">
        <f>I9857</f>
        <v/>
      </c>
      <c r="K9858" s="7">
        <f>MAR1!$B$5+MAR1!$C$5*COS(2*PI()*$C9858/365)+MAR1!$D$5*SIN(2*PI()*$C9858/365)</f>
        <v/>
      </c>
      <c r="L9858" s="7">
        <f>MAR1!$B$6+MAR1!$C$6*COS(2*PI()*$C9858/365)+MAR1!$D$6*SIN(2*PI()*$C9858/365)</f>
        <v/>
      </c>
      <c r="M9858" s="7">
        <f>MAR1!$B$7+MAR1!$C$7*COS(2*PI()*$C9858/365)+MAR1!$D$7*SIN(2*PI()*$C9858/365)</f>
        <v/>
      </c>
      <c r="N9858" s="7">
        <f>F9858-K9858</f>
        <v/>
      </c>
      <c r="O9858" s="7">
        <f>G9858-L9858</f>
        <v/>
      </c>
      <c r="P9858" s="7">
        <f>H9858-M9858</f>
        <v/>
      </c>
      <c r="Q9858" s="7">
        <f>IF($I9858=1,(N9858-MAR1!$B$11)/MAR1!$D$11,(N9858-MAR1!$C$11)/MAR1!$E$11)</f>
        <v/>
      </c>
      <c r="R9858" s="7">
        <f>IF($I9858=1,(O9858-MAR1!$B$12)/MAR1!$D$12,(O9858-MAR1!$C$12)/MAR1!$E$12)</f>
        <v/>
      </c>
      <c r="S9858" s="7">
        <f>IF($I9858=1,(P9858-MAR1!$B$13)/MAR1!$D$13,(P9858-MAR1!$C$13)/MAR1!$E$13)</f>
        <v/>
      </c>
    </row>
    <row r="9859">
      <c r="A9859" s="5" t="n">
        <v>9858</v>
      </c>
      <c r="B9859" s="5" t="n">
        <v>28</v>
      </c>
      <c r="C9859" s="5" t="n">
        <v>3</v>
      </c>
      <c r="D9859" s="5" t="n">
        <v>1</v>
      </c>
      <c r="E9859" s="5" t="n">
        <v>0</v>
      </c>
      <c r="F9859" s="5" t="n">
        <v>32.2</v>
      </c>
      <c r="G9859" s="5" t="n">
        <v>15.8</v>
      </c>
      <c r="H9859" s="5" t="n">
        <v>16.6</v>
      </c>
      <c r="I9859" s="6">
        <f>IF(E9859&gt;=Markov!$B$3,1,0)</f>
        <v/>
      </c>
      <c r="J9859" s="6">
        <f>I9858</f>
        <v/>
      </c>
      <c r="K9859" s="7">
        <f>MAR1!$B$5+MAR1!$C$5*COS(2*PI()*$C9859/365)+MAR1!$D$5*SIN(2*PI()*$C9859/365)</f>
        <v/>
      </c>
      <c r="L9859" s="7">
        <f>MAR1!$B$6+MAR1!$C$6*COS(2*PI()*$C9859/365)+MAR1!$D$6*SIN(2*PI()*$C9859/365)</f>
        <v/>
      </c>
      <c r="M9859" s="7">
        <f>MAR1!$B$7+MAR1!$C$7*COS(2*PI()*$C9859/365)+MAR1!$D$7*SIN(2*PI()*$C9859/365)</f>
        <v/>
      </c>
      <c r="N9859" s="7">
        <f>F9859-K9859</f>
        <v/>
      </c>
      <c r="O9859" s="7">
        <f>G9859-L9859</f>
        <v/>
      </c>
      <c r="P9859" s="7">
        <f>H9859-M9859</f>
        <v/>
      </c>
      <c r="Q9859" s="7">
        <f>IF($I9859=1,(N9859-MAR1!$B$11)/MAR1!$D$11,(N9859-MAR1!$C$11)/MAR1!$E$11)</f>
        <v/>
      </c>
      <c r="R9859" s="7">
        <f>IF($I9859=1,(O9859-MAR1!$B$12)/MAR1!$D$12,(O9859-MAR1!$C$12)/MAR1!$E$12)</f>
        <v/>
      </c>
      <c r="S9859" s="7">
        <f>IF($I9859=1,(P9859-MAR1!$B$13)/MAR1!$D$13,(P9859-MAR1!$C$13)/MAR1!$E$13)</f>
        <v/>
      </c>
    </row>
    <row r="9860">
      <c r="A9860" s="5" t="n">
        <v>9859</v>
      </c>
      <c r="B9860" s="5" t="n">
        <v>28</v>
      </c>
      <c r="C9860" s="5" t="n">
        <v>4</v>
      </c>
      <c r="D9860" s="5" t="n">
        <v>1</v>
      </c>
      <c r="E9860" s="5" t="n">
        <v>0</v>
      </c>
      <c r="F9860" s="5" t="n">
        <v>29.6</v>
      </c>
      <c r="G9860" s="5" t="n">
        <v>14.6</v>
      </c>
      <c r="H9860" s="5" t="n">
        <v>18.16</v>
      </c>
      <c r="I9860" s="6">
        <f>IF(E9860&gt;=Markov!$B$3,1,0)</f>
        <v/>
      </c>
      <c r="J9860" s="6">
        <f>I9859</f>
        <v/>
      </c>
      <c r="K9860" s="7">
        <f>MAR1!$B$5+MAR1!$C$5*COS(2*PI()*$C9860/365)+MAR1!$D$5*SIN(2*PI()*$C9860/365)</f>
        <v/>
      </c>
      <c r="L9860" s="7">
        <f>MAR1!$B$6+MAR1!$C$6*COS(2*PI()*$C9860/365)+MAR1!$D$6*SIN(2*PI()*$C9860/365)</f>
        <v/>
      </c>
      <c r="M9860" s="7">
        <f>MAR1!$B$7+MAR1!$C$7*COS(2*PI()*$C9860/365)+MAR1!$D$7*SIN(2*PI()*$C9860/365)</f>
        <v/>
      </c>
      <c r="N9860" s="7">
        <f>F9860-K9860</f>
        <v/>
      </c>
      <c r="O9860" s="7">
        <f>G9860-L9860</f>
        <v/>
      </c>
      <c r="P9860" s="7">
        <f>H9860-M9860</f>
        <v/>
      </c>
      <c r="Q9860" s="7">
        <f>IF($I9860=1,(N9860-MAR1!$B$11)/MAR1!$D$11,(N9860-MAR1!$C$11)/MAR1!$E$11)</f>
        <v/>
      </c>
      <c r="R9860" s="7">
        <f>IF($I9860=1,(O9860-MAR1!$B$12)/MAR1!$D$12,(O9860-MAR1!$C$12)/MAR1!$E$12)</f>
        <v/>
      </c>
      <c r="S9860" s="7">
        <f>IF($I9860=1,(P9860-MAR1!$B$13)/MAR1!$D$13,(P9860-MAR1!$C$13)/MAR1!$E$13)</f>
        <v/>
      </c>
    </row>
    <row r="9861">
      <c r="A9861" s="5" t="n">
        <v>9860</v>
      </c>
      <c r="B9861" s="5" t="n">
        <v>28</v>
      </c>
      <c r="C9861" s="5" t="n">
        <v>5</v>
      </c>
      <c r="D9861" s="5" t="n">
        <v>1</v>
      </c>
      <c r="E9861" s="5" t="n">
        <v>0</v>
      </c>
      <c r="F9861" s="5" t="n">
        <v>34.2</v>
      </c>
      <c r="G9861" s="5" t="n">
        <v>16.4</v>
      </c>
      <c r="H9861" s="5" t="n">
        <v>21.1</v>
      </c>
      <c r="I9861" s="6">
        <f>IF(E9861&gt;=Markov!$B$3,1,0)</f>
        <v/>
      </c>
      <c r="J9861" s="6">
        <f>I9860</f>
        <v/>
      </c>
      <c r="K9861" s="7">
        <f>MAR1!$B$5+MAR1!$C$5*COS(2*PI()*$C9861/365)+MAR1!$D$5*SIN(2*PI()*$C9861/365)</f>
        <v/>
      </c>
      <c r="L9861" s="7">
        <f>MAR1!$B$6+MAR1!$C$6*COS(2*PI()*$C9861/365)+MAR1!$D$6*SIN(2*PI()*$C9861/365)</f>
        <v/>
      </c>
      <c r="M9861" s="7">
        <f>MAR1!$B$7+MAR1!$C$7*COS(2*PI()*$C9861/365)+MAR1!$D$7*SIN(2*PI()*$C9861/365)</f>
        <v/>
      </c>
      <c r="N9861" s="7">
        <f>F9861-K9861</f>
        <v/>
      </c>
      <c r="O9861" s="7">
        <f>G9861-L9861</f>
        <v/>
      </c>
      <c r="P9861" s="7">
        <f>H9861-M9861</f>
        <v/>
      </c>
      <c r="Q9861" s="7">
        <f>IF($I9861=1,(N9861-MAR1!$B$11)/MAR1!$D$11,(N9861-MAR1!$C$11)/MAR1!$E$11)</f>
        <v/>
      </c>
      <c r="R9861" s="7">
        <f>IF($I9861=1,(O9861-MAR1!$B$12)/MAR1!$D$12,(O9861-MAR1!$C$12)/MAR1!$E$12)</f>
        <v/>
      </c>
      <c r="S9861" s="7">
        <f>IF($I9861=1,(P9861-MAR1!$B$13)/MAR1!$D$13,(P9861-MAR1!$C$13)/MAR1!$E$13)</f>
        <v/>
      </c>
    </row>
    <row r="9862">
      <c r="A9862" s="5" t="n">
        <v>9861</v>
      </c>
      <c r="B9862" s="5" t="n">
        <v>28</v>
      </c>
      <c r="C9862" s="5" t="n">
        <v>6</v>
      </c>
      <c r="D9862" s="5" t="n">
        <v>1</v>
      </c>
      <c r="E9862" s="5" t="n">
        <v>0</v>
      </c>
      <c r="F9862" s="5" t="n">
        <v>31.8</v>
      </c>
      <c r="G9862" s="5" t="n">
        <v>16.7</v>
      </c>
      <c r="H9862" s="5" t="n">
        <v>19.43</v>
      </c>
      <c r="I9862" s="6">
        <f>IF(E9862&gt;=Markov!$B$3,1,0)</f>
        <v/>
      </c>
      <c r="J9862" s="6">
        <f>I9861</f>
        <v/>
      </c>
      <c r="K9862" s="7">
        <f>MAR1!$B$5+MAR1!$C$5*COS(2*PI()*$C9862/365)+MAR1!$D$5*SIN(2*PI()*$C9862/365)</f>
        <v/>
      </c>
      <c r="L9862" s="7">
        <f>MAR1!$B$6+MAR1!$C$6*COS(2*PI()*$C9862/365)+MAR1!$D$6*SIN(2*PI()*$C9862/365)</f>
        <v/>
      </c>
      <c r="M9862" s="7">
        <f>MAR1!$B$7+MAR1!$C$7*COS(2*PI()*$C9862/365)+MAR1!$D$7*SIN(2*PI()*$C9862/365)</f>
        <v/>
      </c>
      <c r="N9862" s="7">
        <f>F9862-K9862</f>
        <v/>
      </c>
      <c r="O9862" s="7">
        <f>G9862-L9862</f>
        <v/>
      </c>
      <c r="P9862" s="7">
        <f>H9862-M9862</f>
        <v/>
      </c>
      <c r="Q9862" s="7">
        <f>IF($I9862=1,(N9862-MAR1!$B$11)/MAR1!$D$11,(N9862-MAR1!$C$11)/MAR1!$E$11)</f>
        <v/>
      </c>
      <c r="R9862" s="7">
        <f>IF($I9862=1,(O9862-MAR1!$B$12)/MAR1!$D$12,(O9862-MAR1!$C$12)/MAR1!$E$12)</f>
        <v/>
      </c>
      <c r="S9862" s="7">
        <f>IF($I9862=1,(P9862-MAR1!$B$13)/MAR1!$D$13,(P9862-MAR1!$C$13)/MAR1!$E$13)</f>
        <v/>
      </c>
    </row>
    <row r="9863">
      <c r="A9863" s="5" t="n">
        <v>9862</v>
      </c>
      <c r="B9863" s="5" t="n">
        <v>28</v>
      </c>
      <c r="C9863" s="5" t="n">
        <v>7</v>
      </c>
      <c r="D9863" s="5" t="n">
        <v>1</v>
      </c>
      <c r="E9863" s="5" t="n">
        <v>0</v>
      </c>
      <c r="F9863" s="5" t="n">
        <v>31</v>
      </c>
      <c r="G9863" s="5" t="n">
        <v>15.9</v>
      </c>
      <c r="H9863" s="5" t="n">
        <v>18.93</v>
      </c>
      <c r="I9863" s="6">
        <f>IF(E9863&gt;=Markov!$B$3,1,0)</f>
        <v/>
      </c>
      <c r="J9863" s="6">
        <f>I9862</f>
        <v/>
      </c>
      <c r="K9863" s="7">
        <f>MAR1!$B$5+MAR1!$C$5*COS(2*PI()*$C9863/365)+MAR1!$D$5*SIN(2*PI()*$C9863/365)</f>
        <v/>
      </c>
      <c r="L9863" s="7">
        <f>MAR1!$B$6+MAR1!$C$6*COS(2*PI()*$C9863/365)+MAR1!$D$6*SIN(2*PI()*$C9863/365)</f>
        <v/>
      </c>
      <c r="M9863" s="7">
        <f>MAR1!$B$7+MAR1!$C$7*COS(2*PI()*$C9863/365)+MAR1!$D$7*SIN(2*PI()*$C9863/365)</f>
        <v/>
      </c>
      <c r="N9863" s="7">
        <f>F9863-K9863</f>
        <v/>
      </c>
      <c r="O9863" s="7">
        <f>G9863-L9863</f>
        <v/>
      </c>
      <c r="P9863" s="7">
        <f>H9863-M9863</f>
        <v/>
      </c>
      <c r="Q9863" s="7">
        <f>IF($I9863=1,(N9863-MAR1!$B$11)/MAR1!$D$11,(N9863-MAR1!$C$11)/MAR1!$E$11)</f>
        <v/>
      </c>
      <c r="R9863" s="7">
        <f>IF($I9863=1,(O9863-MAR1!$B$12)/MAR1!$D$12,(O9863-MAR1!$C$12)/MAR1!$E$12)</f>
        <v/>
      </c>
      <c r="S9863" s="7">
        <f>IF($I9863=1,(P9863-MAR1!$B$13)/MAR1!$D$13,(P9863-MAR1!$C$13)/MAR1!$E$13)</f>
        <v/>
      </c>
    </row>
    <row r="9864">
      <c r="A9864" s="5" t="n">
        <v>9863</v>
      </c>
      <c r="B9864" s="5" t="n">
        <v>28</v>
      </c>
      <c r="C9864" s="5" t="n">
        <v>8</v>
      </c>
      <c r="D9864" s="5" t="n">
        <v>1</v>
      </c>
      <c r="E9864" s="5" t="n">
        <v>0</v>
      </c>
      <c r="F9864" s="5" t="n">
        <v>32.1</v>
      </c>
      <c r="G9864" s="5" t="n">
        <v>15.6</v>
      </c>
      <c r="H9864" s="5" t="n">
        <v>15.77</v>
      </c>
      <c r="I9864" s="6">
        <f>IF(E9864&gt;=Markov!$B$3,1,0)</f>
        <v/>
      </c>
      <c r="J9864" s="6">
        <f>I9863</f>
        <v/>
      </c>
      <c r="K9864" s="7">
        <f>MAR1!$B$5+MAR1!$C$5*COS(2*PI()*$C9864/365)+MAR1!$D$5*SIN(2*PI()*$C9864/365)</f>
        <v/>
      </c>
      <c r="L9864" s="7">
        <f>MAR1!$B$6+MAR1!$C$6*COS(2*PI()*$C9864/365)+MAR1!$D$6*SIN(2*PI()*$C9864/365)</f>
        <v/>
      </c>
      <c r="M9864" s="7">
        <f>MAR1!$B$7+MAR1!$C$7*COS(2*PI()*$C9864/365)+MAR1!$D$7*SIN(2*PI()*$C9864/365)</f>
        <v/>
      </c>
      <c r="N9864" s="7">
        <f>F9864-K9864</f>
        <v/>
      </c>
      <c r="O9864" s="7">
        <f>G9864-L9864</f>
        <v/>
      </c>
      <c r="P9864" s="7">
        <f>H9864-M9864</f>
        <v/>
      </c>
      <c r="Q9864" s="7">
        <f>IF($I9864=1,(N9864-MAR1!$B$11)/MAR1!$D$11,(N9864-MAR1!$C$11)/MAR1!$E$11)</f>
        <v/>
      </c>
      <c r="R9864" s="7">
        <f>IF($I9864=1,(O9864-MAR1!$B$12)/MAR1!$D$12,(O9864-MAR1!$C$12)/MAR1!$E$12)</f>
        <v/>
      </c>
      <c r="S9864" s="7">
        <f>IF($I9864=1,(P9864-MAR1!$B$13)/MAR1!$D$13,(P9864-MAR1!$C$13)/MAR1!$E$13)</f>
        <v/>
      </c>
    </row>
    <row r="9865">
      <c r="A9865" s="5" t="n">
        <v>9864</v>
      </c>
      <c r="B9865" s="5" t="n">
        <v>28</v>
      </c>
      <c r="C9865" s="5" t="n">
        <v>9</v>
      </c>
      <c r="D9865" s="5" t="n">
        <v>1</v>
      </c>
      <c r="E9865" s="5" t="n">
        <v>0</v>
      </c>
      <c r="F9865" s="5" t="n">
        <v>31.6</v>
      </c>
      <c r="G9865" s="5" t="n">
        <v>14.7</v>
      </c>
      <c r="H9865" s="5" t="n">
        <v>18.44</v>
      </c>
      <c r="I9865" s="6">
        <f>IF(E9865&gt;=Markov!$B$3,1,0)</f>
        <v/>
      </c>
      <c r="J9865" s="6">
        <f>I9864</f>
        <v/>
      </c>
      <c r="K9865" s="7">
        <f>MAR1!$B$5+MAR1!$C$5*COS(2*PI()*$C9865/365)+MAR1!$D$5*SIN(2*PI()*$C9865/365)</f>
        <v/>
      </c>
      <c r="L9865" s="7">
        <f>MAR1!$B$6+MAR1!$C$6*COS(2*PI()*$C9865/365)+MAR1!$D$6*SIN(2*PI()*$C9865/365)</f>
        <v/>
      </c>
      <c r="M9865" s="7">
        <f>MAR1!$B$7+MAR1!$C$7*COS(2*PI()*$C9865/365)+MAR1!$D$7*SIN(2*PI()*$C9865/365)</f>
        <v/>
      </c>
      <c r="N9865" s="7">
        <f>F9865-K9865</f>
        <v/>
      </c>
      <c r="O9865" s="7">
        <f>G9865-L9865</f>
        <v/>
      </c>
      <c r="P9865" s="7">
        <f>H9865-M9865</f>
        <v/>
      </c>
      <c r="Q9865" s="7">
        <f>IF($I9865=1,(N9865-MAR1!$B$11)/MAR1!$D$11,(N9865-MAR1!$C$11)/MAR1!$E$11)</f>
        <v/>
      </c>
      <c r="R9865" s="7">
        <f>IF($I9865=1,(O9865-MAR1!$B$12)/MAR1!$D$12,(O9865-MAR1!$C$12)/MAR1!$E$12)</f>
        <v/>
      </c>
      <c r="S9865" s="7">
        <f>IF($I9865=1,(P9865-MAR1!$B$13)/MAR1!$D$13,(P9865-MAR1!$C$13)/MAR1!$E$13)</f>
        <v/>
      </c>
    </row>
    <row r="9866">
      <c r="A9866" s="5" t="n">
        <v>9865</v>
      </c>
      <c r="B9866" s="5" t="n">
        <v>28</v>
      </c>
      <c r="C9866" s="5" t="n">
        <v>10</v>
      </c>
      <c r="D9866" s="5" t="n">
        <v>1</v>
      </c>
      <c r="E9866" s="5" t="n">
        <v>0</v>
      </c>
      <c r="F9866" s="5" t="n">
        <v>33.5</v>
      </c>
      <c r="G9866" s="5" t="n">
        <v>15.4</v>
      </c>
      <c r="H9866" s="5" t="n">
        <v>22.73</v>
      </c>
      <c r="I9866" s="6">
        <f>IF(E9866&gt;=Markov!$B$3,1,0)</f>
        <v/>
      </c>
      <c r="J9866" s="6">
        <f>I9865</f>
        <v/>
      </c>
      <c r="K9866" s="7">
        <f>MAR1!$B$5+MAR1!$C$5*COS(2*PI()*$C9866/365)+MAR1!$D$5*SIN(2*PI()*$C9866/365)</f>
        <v/>
      </c>
      <c r="L9866" s="7">
        <f>MAR1!$B$6+MAR1!$C$6*COS(2*PI()*$C9866/365)+MAR1!$D$6*SIN(2*PI()*$C9866/365)</f>
        <v/>
      </c>
      <c r="M9866" s="7">
        <f>MAR1!$B$7+MAR1!$C$7*COS(2*PI()*$C9866/365)+MAR1!$D$7*SIN(2*PI()*$C9866/365)</f>
        <v/>
      </c>
      <c r="N9866" s="7">
        <f>F9866-K9866</f>
        <v/>
      </c>
      <c r="O9866" s="7">
        <f>G9866-L9866</f>
        <v/>
      </c>
      <c r="P9866" s="7">
        <f>H9866-M9866</f>
        <v/>
      </c>
      <c r="Q9866" s="7">
        <f>IF($I9866=1,(N9866-MAR1!$B$11)/MAR1!$D$11,(N9866-MAR1!$C$11)/MAR1!$E$11)</f>
        <v/>
      </c>
      <c r="R9866" s="7">
        <f>IF($I9866=1,(O9866-MAR1!$B$12)/MAR1!$D$12,(O9866-MAR1!$C$12)/MAR1!$E$12)</f>
        <v/>
      </c>
      <c r="S9866" s="7">
        <f>IF($I9866=1,(P9866-MAR1!$B$13)/MAR1!$D$13,(P9866-MAR1!$C$13)/MAR1!$E$13)</f>
        <v/>
      </c>
    </row>
    <row r="9867">
      <c r="A9867" s="5" t="n">
        <v>9866</v>
      </c>
      <c r="B9867" s="5" t="n">
        <v>28</v>
      </c>
      <c r="C9867" s="5" t="n">
        <v>11</v>
      </c>
      <c r="D9867" s="5" t="n">
        <v>1</v>
      </c>
      <c r="E9867" s="5" t="n">
        <v>0</v>
      </c>
      <c r="F9867" s="5" t="n">
        <v>32.2</v>
      </c>
      <c r="G9867" s="5" t="n">
        <v>16</v>
      </c>
      <c r="H9867" s="5" t="n">
        <v>16.05</v>
      </c>
      <c r="I9867" s="6">
        <f>IF(E9867&gt;=Markov!$B$3,1,0)</f>
        <v/>
      </c>
      <c r="J9867" s="6">
        <f>I9866</f>
        <v/>
      </c>
      <c r="K9867" s="7">
        <f>MAR1!$B$5+MAR1!$C$5*COS(2*PI()*$C9867/365)+MAR1!$D$5*SIN(2*PI()*$C9867/365)</f>
        <v/>
      </c>
      <c r="L9867" s="7">
        <f>MAR1!$B$6+MAR1!$C$6*COS(2*PI()*$C9867/365)+MAR1!$D$6*SIN(2*PI()*$C9867/365)</f>
        <v/>
      </c>
      <c r="M9867" s="7">
        <f>MAR1!$B$7+MAR1!$C$7*COS(2*PI()*$C9867/365)+MAR1!$D$7*SIN(2*PI()*$C9867/365)</f>
        <v/>
      </c>
      <c r="N9867" s="7">
        <f>F9867-K9867</f>
        <v/>
      </c>
      <c r="O9867" s="7">
        <f>G9867-L9867</f>
        <v/>
      </c>
      <c r="P9867" s="7">
        <f>H9867-M9867</f>
        <v/>
      </c>
      <c r="Q9867" s="7">
        <f>IF($I9867=1,(N9867-MAR1!$B$11)/MAR1!$D$11,(N9867-MAR1!$C$11)/MAR1!$E$11)</f>
        <v/>
      </c>
      <c r="R9867" s="7">
        <f>IF($I9867=1,(O9867-MAR1!$B$12)/MAR1!$D$12,(O9867-MAR1!$C$12)/MAR1!$E$12)</f>
        <v/>
      </c>
      <c r="S9867" s="7">
        <f>IF($I9867=1,(P9867-MAR1!$B$13)/MAR1!$D$13,(P9867-MAR1!$C$13)/MAR1!$E$13)</f>
        <v/>
      </c>
    </row>
    <row r="9868">
      <c r="A9868" s="5" t="n">
        <v>9867</v>
      </c>
      <c r="B9868" s="5" t="n">
        <v>28</v>
      </c>
      <c r="C9868" s="5" t="n">
        <v>12</v>
      </c>
      <c r="D9868" s="5" t="n">
        <v>1</v>
      </c>
      <c r="E9868" s="5" t="n">
        <v>0</v>
      </c>
      <c r="F9868" s="5" t="n">
        <v>30.2</v>
      </c>
      <c r="G9868" s="5" t="n">
        <v>13.4</v>
      </c>
      <c r="H9868" s="5" t="n">
        <v>16.99</v>
      </c>
      <c r="I9868" s="6">
        <f>IF(E9868&gt;=Markov!$B$3,1,0)</f>
        <v/>
      </c>
      <c r="J9868" s="6">
        <f>I9867</f>
        <v/>
      </c>
      <c r="K9868" s="7">
        <f>MAR1!$B$5+MAR1!$C$5*COS(2*PI()*$C9868/365)+MAR1!$D$5*SIN(2*PI()*$C9868/365)</f>
        <v/>
      </c>
      <c r="L9868" s="7">
        <f>MAR1!$B$6+MAR1!$C$6*COS(2*PI()*$C9868/365)+MAR1!$D$6*SIN(2*PI()*$C9868/365)</f>
        <v/>
      </c>
      <c r="M9868" s="7">
        <f>MAR1!$B$7+MAR1!$C$7*COS(2*PI()*$C9868/365)+MAR1!$D$7*SIN(2*PI()*$C9868/365)</f>
        <v/>
      </c>
      <c r="N9868" s="7">
        <f>F9868-K9868</f>
        <v/>
      </c>
      <c r="O9868" s="7">
        <f>G9868-L9868</f>
        <v/>
      </c>
      <c r="P9868" s="7">
        <f>H9868-M9868</f>
        <v/>
      </c>
      <c r="Q9868" s="7">
        <f>IF($I9868=1,(N9868-MAR1!$B$11)/MAR1!$D$11,(N9868-MAR1!$C$11)/MAR1!$E$11)</f>
        <v/>
      </c>
      <c r="R9868" s="7">
        <f>IF($I9868=1,(O9868-MAR1!$B$12)/MAR1!$D$12,(O9868-MAR1!$C$12)/MAR1!$E$12)</f>
        <v/>
      </c>
      <c r="S9868" s="7">
        <f>IF($I9868=1,(P9868-MAR1!$B$13)/MAR1!$D$13,(P9868-MAR1!$C$13)/MAR1!$E$13)</f>
        <v/>
      </c>
    </row>
    <row r="9869">
      <c r="A9869" s="5" t="n">
        <v>9868</v>
      </c>
      <c r="B9869" s="5" t="n">
        <v>28</v>
      </c>
      <c r="C9869" s="5" t="n">
        <v>13</v>
      </c>
      <c r="D9869" s="5" t="n">
        <v>1</v>
      </c>
      <c r="E9869" s="5" t="n">
        <v>0</v>
      </c>
      <c r="F9869" s="5" t="n">
        <v>31.3</v>
      </c>
      <c r="G9869" s="5" t="n">
        <v>15.5</v>
      </c>
      <c r="H9869" s="5" t="n">
        <v>25.85</v>
      </c>
      <c r="I9869" s="6">
        <f>IF(E9869&gt;=Markov!$B$3,1,0)</f>
        <v/>
      </c>
      <c r="J9869" s="6">
        <f>I9868</f>
        <v/>
      </c>
      <c r="K9869" s="7">
        <f>MAR1!$B$5+MAR1!$C$5*COS(2*PI()*$C9869/365)+MAR1!$D$5*SIN(2*PI()*$C9869/365)</f>
        <v/>
      </c>
      <c r="L9869" s="7">
        <f>MAR1!$B$6+MAR1!$C$6*COS(2*PI()*$C9869/365)+MAR1!$D$6*SIN(2*PI()*$C9869/365)</f>
        <v/>
      </c>
      <c r="M9869" s="7">
        <f>MAR1!$B$7+MAR1!$C$7*COS(2*PI()*$C9869/365)+MAR1!$D$7*SIN(2*PI()*$C9869/365)</f>
        <v/>
      </c>
      <c r="N9869" s="7">
        <f>F9869-K9869</f>
        <v/>
      </c>
      <c r="O9869" s="7">
        <f>G9869-L9869</f>
        <v/>
      </c>
      <c r="P9869" s="7">
        <f>H9869-M9869</f>
        <v/>
      </c>
      <c r="Q9869" s="7">
        <f>IF($I9869=1,(N9869-MAR1!$B$11)/MAR1!$D$11,(N9869-MAR1!$C$11)/MAR1!$E$11)</f>
        <v/>
      </c>
      <c r="R9869" s="7">
        <f>IF($I9869=1,(O9869-MAR1!$B$12)/MAR1!$D$12,(O9869-MAR1!$C$12)/MAR1!$E$12)</f>
        <v/>
      </c>
      <c r="S9869" s="7">
        <f>IF($I9869=1,(P9869-MAR1!$B$13)/MAR1!$D$13,(P9869-MAR1!$C$13)/MAR1!$E$13)</f>
        <v/>
      </c>
    </row>
    <row r="9870">
      <c r="A9870" s="5" t="n">
        <v>9869</v>
      </c>
      <c r="B9870" s="5" t="n">
        <v>28</v>
      </c>
      <c r="C9870" s="5" t="n">
        <v>14</v>
      </c>
      <c r="D9870" s="5" t="n">
        <v>1</v>
      </c>
      <c r="E9870" s="5" t="n">
        <v>1.3</v>
      </c>
      <c r="F9870" s="5" t="n">
        <v>30</v>
      </c>
      <c r="G9870" s="5" t="n">
        <v>16.3</v>
      </c>
      <c r="H9870" s="5" t="n">
        <v>22.94</v>
      </c>
      <c r="I9870" s="6">
        <f>IF(E9870&gt;=Markov!$B$3,1,0)</f>
        <v/>
      </c>
      <c r="J9870" s="6">
        <f>I9869</f>
        <v/>
      </c>
      <c r="K9870" s="7">
        <f>MAR1!$B$5+MAR1!$C$5*COS(2*PI()*$C9870/365)+MAR1!$D$5*SIN(2*PI()*$C9870/365)</f>
        <v/>
      </c>
      <c r="L9870" s="7">
        <f>MAR1!$B$6+MAR1!$C$6*COS(2*PI()*$C9870/365)+MAR1!$D$6*SIN(2*PI()*$C9870/365)</f>
        <v/>
      </c>
      <c r="M9870" s="7">
        <f>MAR1!$B$7+MAR1!$C$7*COS(2*PI()*$C9870/365)+MAR1!$D$7*SIN(2*PI()*$C9870/365)</f>
        <v/>
      </c>
      <c r="N9870" s="7">
        <f>F9870-K9870</f>
        <v/>
      </c>
      <c r="O9870" s="7">
        <f>G9870-L9870</f>
        <v/>
      </c>
      <c r="P9870" s="7">
        <f>H9870-M9870</f>
        <v/>
      </c>
      <c r="Q9870" s="7">
        <f>IF($I9870=1,(N9870-MAR1!$B$11)/MAR1!$D$11,(N9870-MAR1!$C$11)/MAR1!$E$11)</f>
        <v/>
      </c>
      <c r="R9870" s="7">
        <f>IF($I9870=1,(O9870-MAR1!$B$12)/MAR1!$D$12,(O9870-MAR1!$C$12)/MAR1!$E$12)</f>
        <v/>
      </c>
      <c r="S9870" s="7">
        <f>IF($I9870=1,(P9870-MAR1!$B$13)/MAR1!$D$13,(P9870-MAR1!$C$13)/MAR1!$E$13)</f>
        <v/>
      </c>
    </row>
    <row r="9871">
      <c r="A9871" s="5" t="n">
        <v>9870</v>
      </c>
      <c r="B9871" s="5" t="n">
        <v>28</v>
      </c>
      <c r="C9871" s="5" t="n">
        <v>15</v>
      </c>
      <c r="D9871" s="5" t="n">
        <v>1</v>
      </c>
      <c r="E9871" s="5" t="n">
        <v>0</v>
      </c>
      <c r="F9871" s="5" t="n">
        <v>35.5</v>
      </c>
      <c r="G9871" s="5" t="n">
        <v>16.2</v>
      </c>
      <c r="H9871" s="5" t="n">
        <v>20.81</v>
      </c>
      <c r="I9871" s="6">
        <f>IF(E9871&gt;=Markov!$B$3,1,0)</f>
        <v/>
      </c>
      <c r="J9871" s="6">
        <f>I9870</f>
        <v/>
      </c>
      <c r="K9871" s="7">
        <f>MAR1!$B$5+MAR1!$C$5*COS(2*PI()*$C9871/365)+MAR1!$D$5*SIN(2*PI()*$C9871/365)</f>
        <v/>
      </c>
      <c r="L9871" s="7">
        <f>MAR1!$B$6+MAR1!$C$6*COS(2*PI()*$C9871/365)+MAR1!$D$6*SIN(2*PI()*$C9871/365)</f>
        <v/>
      </c>
      <c r="M9871" s="7">
        <f>MAR1!$B$7+MAR1!$C$7*COS(2*PI()*$C9871/365)+MAR1!$D$7*SIN(2*PI()*$C9871/365)</f>
        <v/>
      </c>
      <c r="N9871" s="7">
        <f>F9871-K9871</f>
        <v/>
      </c>
      <c r="O9871" s="7">
        <f>G9871-L9871</f>
        <v/>
      </c>
      <c r="P9871" s="7">
        <f>H9871-M9871</f>
        <v/>
      </c>
      <c r="Q9871" s="7">
        <f>IF($I9871=1,(N9871-MAR1!$B$11)/MAR1!$D$11,(N9871-MAR1!$C$11)/MAR1!$E$11)</f>
        <v/>
      </c>
      <c r="R9871" s="7">
        <f>IF($I9871=1,(O9871-MAR1!$B$12)/MAR1!$D$12,(O9871-MAR1!$C$12)/MAR1!$E$12)</f>
        <v/>
      </c>
      <c r="S9871" s="7">
        <f>IF($I9871=1,(P9871-MAR1!$B$13)/MAR1!$D$13,(P9871-MAR1!$C$13)/MAR1!$E$13)</f>
        <v/>
      </c>
    </row>
    <row r="9872">
      <c r="A9872" s="5" t="n">
        <v>9871</v>
      </c>
      <c r="B9872" s="5" t="n">
        <v>28</v>
      </c>
      <c r="C9872" s="5" t="n">
        <v>16</v>
      </c>
      <c r="D9872" s="5" t="n">
        <v>1</v>
      </c>
      <c r="E9872" s="5" t="n">
        <v>0</v>
      </c>
      <c r="F9872" s="5" t="n">
        <v>32.3</v>
      </c>
      <c r="G9872" s="5" t="n">
        <v>16.1</v>
      </c>
      <c r="H9872" s="5" t="n">
        <v>17.03</v>
      </c>
      <c r="I9872" s="6">
        <f>IF(E9872&gt;=Markov!$B$3,1,0)</f>
        <v/>
      </c>
      <c r="J9872" s="6">
        <f>I9871</f>
        <v/>
      </c>
      <c r="K9872" s="7">
        <f>MAR1!$B$5+MAR1!$C$5*COS(2*PI()*$C9872/365)+MAR1!$D$5*SIN(2*PI()*$C9872/365)</f>
        <v/>
      </c>
      <c r="L9872" s="7">
        <f>MAR1!$B$6+MAR1!$C$6*COS(2*PI()*$C9872/365)+MAR1!$D$6*SIN(2*PI()*$C9872/365)</f>
        <v/>
      </c>
      <c r="M9872" s="7">
        <f>MAR1!$B$7+MAR1!$C$7*COS(2*PI()*$C9872/365)+MAR1!$D$7*SIN(2*PI()*$C9872/365)</f>
        <v/>
      </c>
      <c r="N9872" s="7">
        <f>F9872-K9872</f>
        <v/>
      </c>
      <c r="O9872" s="7">
        <f>G9872-L9872</f>
        <v/>
      </c>
      <c r="P9872" s="7">
        <f>H9872-M9872</f>
        <v/>
      </c>
      <c r="Q9872" s="7">
        <f>IF($I9872=1,(N9872-MAR1!$B$11)/MAR1!$D$11,(N9872-MAR1!$C$11)/MAR1!$E$11)</f>
        <v/>
      </c>
      <c r="R9872" s="7">
        <f>IF($I9872=1,(O9872-MAR1!$B$12)/MAR1!$D$12,(O9872-MAR1!$C$12)/MAR1!$E$12)</f>
        <v/>
      </c>
      <c r="S9872" s="7">
        <f>IF($I9872=1,(P9872-MAR1!$B$13)/MAR1!$D$13,(P9872-MAR1!$C$13)/MAR1!$E$13)</f>
        <v/>
      </c>
    </row>
    <row r="9873">
      <c r="A9873" s="5" t="n">
        <v>9872</v>
      </c>
      <c r="B9873" s="5" t="n">
        <v>28</v>
      </c>
      <c r="C9873" s="5" t="n">
        <v>17</v>
      </c>
      <c r="D9873" s="5" t="n">
        <v>1</v>
      </c>
      <c r="E9873" s="5" t="n">
        <v>0</v>
      </c>
      <c r="F9873" s="5" t="n">
        <v>31.2</v>
      </c>
      <c r="G9873" s="5" t="n">
        <v>16.7</v>
      </c>
      <c r="H9873" s="5" t="n">
        <v>15.97</v>
      </c>
      <c r="I9873" s="6">
        <f>IF(E9873&gt;=Markov!$B$3,1,0)</f>
        <v/>
      </c>
      <c r="J9873" s="6">
        <f>I9872</f>
        <v/>
      </c>
      <c r="K9873" s="7">
        <f>MAR1!$B$5+MAR1!$C$5*COS(2*PI()*$C9873/365)+MAR1!$D$5*SIN(2*PI()*$C9873/365)</f>
        <v/>
      </c>
      <c r="L9873" s="7">
        <f>MAR1!$B$6+MAR1!$C$6*COS(2*PI()*$C9873/365)+MAR1!$D$6*SIN(2*PI()*$C9873/365)</f>
        <v/>
      </c>
      <c r="M9873" s="7">
        <f>MAR1!$B$7+MAR1!$C$7*COS(2*PI()*$C9873/365)+MAR1!$D$7*SIN(2*PI()*$C9873/365)</f>
        <v/>
      </c>
      <c r="N9873" s="7">
        <f>F9873-K9873</f>
        <v/>
      </c>
      <c r="O9873" s="7">
        <f>G9873-L9873</f>
        <v/>
      </c>
      <c r="P9873" s="7">
        <f>H9873-M9873</f>
        <v/>
      </c>
      <c r="Q9873" s="7">
        <f>IF($I9873=1,(N9873-MAR1!$B$11)/MAR1!$D$11,(N9873-MAR1!$C$11)/MAR1!$E$11)</f>
        <v/>
      </c>
      <c r="R9873" s="7">
        <f>IF($I9873=1,(O9873-MAR1!$B$12)/MAR1!$D$12,(O9873-MAR1!$C$12)/MAR1!$E$12)</f>
        <v/>
      </c>
      <c r="S9873" s="7">
        <f>IF($I9873=1,(P9873-MAR1!$B$13)/MAR1!$D$13,(P9873-MAR1!$C$13)/MAR1!$E$13)</f>
        <v/>
      </c>
    </row>
    <row r="9874">
      <c r="A9874" s="5" t="n">
        <v>9873</v>
      </c>
      <c r="B9874" s="5" t="n">
        <v>28</v>
      </c>
      <c r="C9874" s="5" t="n">
        <v>18</v>
      </c>
      <c r="D9874" s="5" t="n">
        <v>1</v>
      </c>
      <c r="E9874" s="5" t="n">
        <v>0</v>
      </c>
      <c r="F9874" s="5" t="n">
        <v>32.4</v>
      </c>
      <c r="G9874" s="5" t="n">
        <v>14.9</v>
      </c>
      <c r="H9874" s="5" t="n">
        <v>16.48</v>
      </c>
      <c r="I9874" s="6">
        <f>IF(E9874&gt;=Markov!$B$3,1,0)</f>
        <v/>
      </c>
      <c r="J9874" s="6">
        <f>I9873</f>
        <v/>
      </c>
      <c r="K9874" s="7">
        <f>MAR1!$B$5+MAR1!$C$5*COS(2*PI()*$C9874/365)+MAR1!$D$5*SIN(2*PI()*$C9874/365)</f>
        <v/>
      </c>
      <c r="L9874" s="7">
        <f>MAR1!$B$6+MAR1!$C$6*COS(2*PI()*$C9874/365)+MAR1!$D$6*SIN(2*PI()*$C9874/365)</f>
        <v/>
      </c>
      <c r="M9874" s="7">
        <f>MAR1!$B$7+MAR1!$C$7*COS(2*PI()*$C9874/365)+MAR1!$D$7*SIN(2*PI()*$C9874/365)</f>
        <v/>
      </c>
      <c r="N9874" s="7">
        <f>F9874-K9874</f>
        <v/>
      </c>
      <c r="O9874" s="7">
        <f>G9874-L9874</f>
        <v/>
      </c>
      <c r="P9874" s="7">
        <f>H9874-M9874</f>
        <v/>
      </c>
      <c r="Q9874" s="7">
        <f>IF($I9874=1,(N9874-MAR1!$B$11)/MAR1!$D$11,(N9874-MAR1!$C$11)/MAR1!$E$11)</f>
        <v/>
      </c>
      <c r="R9874" s="7">
        <f>IF($I9874=1,(O9874-MAR1!$B$12)/MAR1!$D$12,(O9874-MAR1!$C$12)/MAR1!$E$12)</f>
        <v/>
      </c>
      <c r="S9874" s="7">
        <f>IF($I9874=1,(P9874-MAR1!$B$13)/MAR1!$D$13,(P9874-MAR1!$C$13)/MAR1!$E$13)</f>
        <v/>
      </c>
    </row>
    <row r="9875">
      <c r="A9875" s="5" t="n">
        <v>9874</v>
      </c>
      <c r="B9875" s="5" t="n">
        <v>28</v>
      </c>
      <c r="C9875" s="5" t="n">
        <v>19</v>
      </c>
      <c r="D9875" s="5" t="n">
        <v>1</v>
      </c>
      <c r="E9875" s="5" t="n">
        <v>0</v>
      </c>
      <c r="F9875" s="5" t="n">
        <v>33.4</v>
      </c>
      <c r="G9875" s="5" t="n">
        <v>16.1</v>
      </c>
      <c r="H9875" s="5" t="n">
        <v>19.54</v>
      </c>
      <c r="I9875" s="6">
        <f>IF(E9875&gt;=Markov!$B$3,1,0)</f>
        <v/>
      </c>
      <c r="J9875" s="6">
        <f>I9874</f>
        <v/>
      </c>
      <c r="K9875" s="7">
        <f>MAR1!$B$5+MAR1!$C$5*COS(2*PI()*$C9875/365)+MAR1!$D$5*SIN(2*PI()*$C9875/365)</f>
        <v/>
      </c>
      <c r="L9875" s="7">
        <f>MAR1!$B$6+MAR1!$C$6*COS(2*PI()*$C9875/365)+MAR1!$D$6*SIN(2*PI()*$C9875/365)</f>
        <v/>
      </c>
      <c r="M9875" s="7">
        <f>MAR1!$B$7+MAR1!$C$7*COS(2*PI()*$C9875/365)+MAR1!$D$7*SIN(2*PI()*$C9875/365)</f>
        <v/>
      </c>
      <c r="N9875" s="7">
        <f>F9875-K9875</f>
        <v/>
      </c>
      <c r="O9875" s="7">
        <f>G9875-L9875</f>
        <v/>
      </c>
      <c r="P9875" s="7">
        <f>H9875-M9875</f>
        <v/>
      </c>
      <c r="Q9875" s="7">
        <f>IF($I9875=1,(N9875-MAR1!$B$11)/MAR1!$D$11,(N9875-MAR1!$C$11)/MAR1!$E$11)</f>
        <v/>
      </c>
      <c r="R9875" s="7">
        <f>IF($I9875=1,(O9875-MAR1!$B$12)/MAR1!$D$12,(O9875-MAR1!$C$12)/MAR1!$E$12)</f>
        <v/>
      </c>
      <c r="S9875" s="7">
        <f>IF($I9875=1,(P9875-MAR1!$B$13)/MAR1!$D$13,(P9875-MAR1!$C$13)/MAR1!$E$13)</f>
        <v/>
      </c>
    </row>
    <row r="9876">
      <c r="A9876" s="5" t="n">
        <v>9875</v>
      </c>
      <c r="B9876" s="5" t="n">
        <v>28</v>
      </c>
      <c r="C9876" s="5" t="n">
        <v>20</v>
      </c>
      <c r="D9876" s="5" t="n">
        <v>1</v>
      </c>
      <c r="E9876" s="5" t="n">
        <v>0</v>
      </c>
      <c r="F9876" s="5" t="n">
        <v>29.6</v>
      </c>
      <c r="G9876" s="5" t="n">
        <v>14</v>
      </c>
      <c r="H9876" s="5" t="n">
        <v>18.46</v>
      </c>
      <c r="I9876" s="6">
        <f>IF(E9876&gt;=Markov!$B$3,1,0)</f>
        <v/>
      </c>
      <c r="J9876" s="6">
        <f>I9875</f>
        <v/>
      </c>
      <c r="K9876" s="7">
        <f>MAR1!$B$5+MAR1!$C$5*COS(2*PI()*$C9876/365)+MAR1!$D$5*SIN(2*PI()*$C9876/365)</f>
        <v/>
      </c>
      <c r="L9876" s="7">
        <f>MAR1!$B$6+MAR1!$C$6*COS(2*PI()*$C9876/365)+MAR1!$D$6*SIN(2*PI()*$C9876/365)</f>
        <v/>
      </c>
      <c r="M9876" s="7">
        <f>MAR1!$B$7+MAR1!$C$7*COS(2*PI()*$C9876/365)+MAR1!$D$7*SIN(2*PI()*$C9876/365)</f>
        <v/>
      </c>
      <c r="N9876" s="7">
        <f>F9876-K9876</f>
        <v/>
      </c>
      <c r="O9876" s="7">
        <f>G9876-L9876</f>
        <v/>
      </c>
      <c r="P9876" s="7">
        <f>H9876-M9876</f>
        <v/>
      </c>
      <c r="Q9876" s="7">
        <f>IF($I9876=1,(N9876-MAR1!$B$11)/MAR1!$D$11,(N9876-MAR1!$C$11)/MAR1!$E$11)</f>
        <v/>
      </c>
      <c r="R9876" s="7">
        <f>IF($I9876=1,(O9876-MAR1!$B$12)/MAR1!$D$12,(O9876-MAR1!$C$12)/MAR1!$E$12)</f>
        <v/>
      </c>
      <c r="S9876" s="7">
        <f>IF($I9876=1,(P9876-MAR1!$B$13)/MAR1!$D$13,(P9876-MAR1!$C$13)/MAR1!$E$13)</f>
        <v/>
      </c>
    </row>
    <row r="9877">
      <c r="A9877" s="5" t="n">
        <v>9876</v>
      </c>
      <c r="B9877" s="5" t="n">
        <v>28</v>
      </c>
      <c r="C9877" s="5" t="n">
        <v>21</v>
      </c>
      <c r="D9877" s="5" t="n">
        <v>1</v>
      </c>
      <c r="E9877" s="5" t="n">
        <v>0</v>
      </c>
      <c r="F9877" s="5" t="n">
        <v>28.3</v>
      </c>
      <c r="G9877" s="5" t="n">
        <v>12.5</v>
      </c>
      <c r="H9877" s="5" t="n">
        <v>16.8</v>
      </c>
      <c r="I9877" s="6">
        <f>IF(E9877&gt;=Markov!$B$3,1,0)</f>
        <v/>
      </c>
      <c r="J9877" s="6">
        <f>I9876</f>
        <v/>
      </c>
      <c r="K9877" s="7">
        <f>MAR1!$B$5+MAR1!$C$5*COS(2*PI()*$C9877/365)+MAR1!$D$5*SIN(2*PI()*$C9877/365)</f>
        <v/>
      </c>
      <c r="L9877" s="7">
        <f>MAR1!$B$6+MAR1!$C$6*COS(2*PI()*$C9877/365)+MAR1!$D$6*SIN(2*PI()*$C9877/365)</f>
        <v/>
      </c>
      <c r="M9877" s="7">
        <f>MAR1!$B$7+MAR1!$C$7*COS(2*PI()*$C9877/365)+MAR1!$D$7*SIN(2*PI()*$C9877/365)</f>
        <v/>
      </c>
      <c r="N9877" s="7">
        <f>F9877-K9877</f>
        <v/>
      </c>
      <c r="O9877" s="7">
        <f>G9877-L9877</f>
        <v/>
      </c>
      <c r="P9877" s="7">
        <f>H9877-M9877</f>
        <v/>
      </c>
      <c r="Q9877" s="7">
        <f>IF($I9877=1,(N9877-MAR1!$B$11)/MAR1!$D$11,(N9877-MAR1!$C$11)/MAR1!$E$11)</f>
        <v/>
      </c>
      <c r="R9877" s="7">
        <f>IF($I9877=1,(O9877-MAR1!$B$12)/MAR1!$D$12,(O9877-MAR1!$C$12)/MAR1!$E$12)</f>
        <v/>
      </c>
      <c r="S9877" s="7">
        <f>IF($I9877=1,(P9877-MAR1!$B$13)/MAR1!$D$13,(P9877-MAR1!$C$13)/MAR1!$E$13)</f>
        <v/>
      </c>
    </row>
    <row r="9878">
      <c r="A9878" s="5" t="n">
        <v>9877</v>
      </c>
      <c r="B9878" s="5" t="n">
        <v>28</v>
      </c>
      <c r="C9878" s="5" t="n">
        <v>22</v>
      </c>
      <c r="D9878" s="5" t="n">
        <v>1</v>
      </c>
      <c r="E9878" s="5" t="n">
        <v>0</v>
      </c>
      <c r="F9878" s="5" t="n">
        <v>28.8</v>
      </c>
      <c r="G9878" s="5" t="n">
        <v>15.4</v>
      </c>
      <c r="H9878" s="5" t="n">
        <v>14.14</v>
      </c>
      <c r="I9878" s="6">
        <f>IF(E9878&gt;=Markov!$B$3,1,0)</f>
        <v/>
      </c>
      <c r="J9878" s="6">
        <f>I9877</f>
        <v/>
      </c>
      <c r="K9878" s="7">
        <f>MAR1!$B$5+MAR1!$C$5*COS(2*PI()*$C9878/365)+MAR1!$D$5*SIN(2*PI()*$C9878/365)</f>
        <v/>
      </c>
      <c r="L9878" s="7">
        <f>MAR1!$B$6+MAR1!$C$6*COS(2*PI()*$C9878/365)+MAR1!$D$6*SIN(2*PI()*$C9878/365)</f>
        <v/>
      </c>
      <c r="M9878" s="7">
        <f>MAR1!$B$7+MAR1!$C$7*COS(2*PI()*$C9878/365)+MAR1!$D$7*SIN(2*PI()*$C9878/365)</f>
        <v/>
      </c>
      <c r="N9878" s="7">
        <f>F9878-K9878</f>
        <v/>
      </c>
      <c r="O9878" s="7">
        <f>G9878-L9878</f>
        <v/>
      </c>
      <c r="P9878" s="7">
        <f>H9878-M9878</f>
        <v/>
      </c>
      <c r="Q9878" s="7">
        <f>IF($I9878=1,(N9878-MAR1!$B$11)/MAR1!$D$11,(N9878-MAR1!$C$11)/MAR1!$E$11)</f>
        <v/>
      </c>
      <c r="R9878" s="7">
        <f>IF($I9878=1,(O9878-MAR1!$B$12)/MAR1!$D$12,(O9878-MAR1!$C$12)/MAR1!$E$12)</f>
        <v/>
      </c>
      <c r="S9878" s="7">
        <f>IF($I9878=1,(P9878-MAR1!$B$13)/MAR1!$D$13,(P9878-MAR1!$C$13)/MAR1!$E$13)</f>
        <v/>
      </c>
    </row>
    <row r="9879">
      <c r="A9879" s="5" t="n">
        <v>9878</v>
      </c>
      <c r="B9879" s="5" t="n">
        <v>28</v>
      </c>
      <c r="C9879" s="5" t="n">
        <v>23</v>
      </c>
      <c r="D9879" s="5" t="n">
        <v>1</v>
      </c>
      <c r="E9879" s="5" t="n">
        <v>0</v>
      </c>
      <c r="F9879" s="5" t="n">
        <v>29.8</v>
      </c>
      <c r="G9879" s="5" t="n">
        <v>16.2</v>
      </c>
      <c r="H9879" s="5" t="n">
        <v>18.8</v>
      </c>
      <c r="I9879" s="6">
        <f>IF(E9879&gt;=Markov!$B$3,1,0)</f>
        <v/>
      </c>
      <c r="J9879" s="6">
        <f>I9878</f>
        <v/>
      </c>
      <c r="K9879" s="7">
        <f>MAR1!$B$5+MAR1!$C$5*COS(2*PI()*$C9879/365)+MAR1!$D$5*SIN(2*PI()*$C9879/365)</f>
        <v/>
      </c>
      <c r="L9879" s="7">
        <f>MAR1!$B$6+MAR1!$C$6*COS(2*PI()*$C9879/365)+MAR1!$D$6*SIN(2*PI()*$C9879/365)</f>
        <v/>
      </c>
      <c r="M9879" s="7">
        <f>MAR1!$B$7+MAR1!$C$7*COS(2*PI()*$C9879/365)+MAR1!$D$7*SIN(2*PI()*$C9879/365)</f>
        <v/>
      </c>
      <c r="N9879" s="7">
        <f>F9879-K9879</f>
        <v/>
      </c>
      <c r="O9879" s="7">
        <f>G9879-L9879</f>
        <v/>
      </c>
      <c r="P9879" s="7">
        <f>H9879-M9879</f>
        <v/>
      </c>
      <c r="Q9879" s="7">
        <f>IF($I9879=1,(N9879-MAR1!$B$11)/MAR1!$D$11,(N9879-MAR1!$C$11)/MAR1!$E$11)</f>
        <v/>
      </c>
      <c r="R9879" s="7">
        <f>IF($I9879=1,(O9879-MAR1!$B$12)/MAR1!$D$12,(O9879-MAR1!$C$12)/MAR1!$E$12)</f>
        <v/>
      </c>
      <c r="S9879" s="7">
        <f>IF($I9879=1,(P9879-MAR1!$B$13)/MAR1!$D$13,(P9879-MAR1!$C$13)/MAR1!$E$13)</f>
        <v/>
      </c>
    </row>
    <row r="9880">
      <c r="A9880" s="5" t="n">
        <v>9879</v>
      </c>
      <c r="B9880" s="5" t="n">
        <v>28</v>
      </c>
      <c r="C9880" s="5" t="n">
        <v>24</v>
      </c>
      <c r="D9880" s="5" t="n">
        <v>1</v>
      </c>
      <c r="E9880" s="5" t="n">
        <v>0</v>
      </c>
      <c r="F9880" s="5" t="n">
        <v>29.8</v>
      </c>
      <c r="G9880" s="5" t="n">
        <v>13.5</v>
      </c>
      <c r="H9880" s="5" t="n">
        <v>23.24</v>
      </c>
      <c r="I9880" s="6">
        <f>IF(E9880&gt;=Markov!$B$3,1,0)</f>
        <v/>
      </c>
      <c r="J9880" s="6">
        <f>I9879</f>
        <v/>
      </c>
      <c r="K9880" s="7">
        <f>MAR1!$B$5+MAR1!$C$5*COS(2*PI()*$C9880/365)+MAR1!$D$5*SIN(2*PI()*$C9880/365)</f>
        <v/>
      </c>
      <c r="L9880" s="7">
        <f>MAR1!$B$6+MAR1!$C$6*COS(2*PI()*$C9880/365)+MAR1!$D$6*SIN(2*PI()*$C9880/365)</f>
        <v/>
      </c>
      <c r="M9880" s="7">
        <f>MAR1!$B$7+MAR1!$C$7*COS(2*PI()*$C9880/365)+MAR1!$D$7*SIN(2*PI()*$C9880/365)</f>
        <v/>
      </c>
      <c r="N9880" s="7">
        <f>F9880-K9880</f>
        <v/>
      </c>
      <c r="O9880" s="7">
        <f>G9880-L9880</f>
        <v/>
      </c>
      <c r="P9880" s="7">
        <f>H9880-M9880</f>
        <v/>
      </c>
      <c r="Q9880" s="7">
        <f>IF($I9880=1,(N9880-MAR1!$B$11)/MAR1!$D$11,(N9880-MAR1!$C$11)/MAR1!$E$11)</f>
        <v/>
      </c>
      <c r="R9880" s="7">
        <f>IF($I9880=1,(O9880-MAR1!$B$12)/MAR1!$D$12,(O9880-MAR1!$C$12)/MAR1!$E$12)</f>
        <v/>
      </c>
      <c r="S9880" s="7">
        <f>IF($I9880=1,(P9880-MAR1!$B$13)/MAR1!$D$13,(P9880-MAR1!$C$13)/MAR1!$E$13)</f>
        <v/>
      </c>
    </row>
    <row r="9881">
      <c r="A9881" s="5" t="n">
        <v>9880</v>
      </c>
      <c r="B9881" s="5" t="n">
        <v>28</v>
      </c>
      <c r="C9881" s="5" t="n">
        <v>25</v>
      </c>
      <c r="D9881" s="5" t="n">
        <v>1</v>
      </c>
      <c r="E9881" s="5" t="n">
        <v>0</v>
      </c>
      <c r="F9881" s="5" t="n">
        <v>31.5</v>
      </c>
      <c r="G9881" s="5" t="n">
        <v>15.5</v>
      </c>
      <c r="H9881" s="5" t="n">
        <v>16.19</v>
      </c>
      <c r="I9881" s="6">
        <f>IF(E9881&gt;=Markov!$B$3,1,0)</f>
        <v/>
      </c>
      <c r="J9881" s="6">
        <f>I9880</f>
        <v/>
      </c>
      <c r="K9881" s="7">
        <f>MAR1!$B$5+MAR1!$C$5*COS(2*PI()*$C9881/365)+MAR1!$D$5*SIN(2*PI()*$C9881/365)</f>
        <v/>
      </c>
      <c r="L9881" s="7">
        <f>MAR1!$B$6+MAR1!$C$6*COS(2*PI()*$C9881/365)+MAR1!$D$6*SIN(2*PI()*$C9881/365)</f>
        <v/>
      </c>
      <c r="M9881" s="7">
        <f>MAR1!$B$7+MAR1!$C$7*COS(2*PI()*$C9881/365)+MAR1!$D$7*SIN(2*PI()*$C9881/365)</f>
        <v/>
      </c>
      <c r="N9881" s="7">
        <f>F9881-K9881</f>
        <v/>
      </c>
      <c r="O9881" s="7">
        <f>G9881-L9881</f>
        <v/>
      </c>
      <c r="P9881" s="7">
        <f>H9881-M9881</f>
        <v/>
      </c>
      <c r="Q9881" s="7">
        <f>IF($I9881=1,(N9881-MAR1!$B$11)/MAR1!$D$11,(N9881-MAR1!$C$11)/MAR1!$E$11)</f>
        <v/>
      </c>
      <c r="R9881" s="7">
        <f>IF($I9881=1,(O9881-MAR1!$B$12)/MAR1!$D$12,(O9881-MAR1!$C$12)/MAR1!$E$12)</f>
        <v/>
      </c>
      <c r="S9881" s="7">
        <f>IF($I9881=1,(P9881-MAR1!$B$13)/MAR1!$D$13,(P9881-MAR1!$C$13)/MAR1!$E$13)</f>
        <v/>
      </c>
    </row>
    <row r="9882">
      <c r="A9882" s="5" t="n">
        <v>9881</v>
      </c>
      <c r="B9882" s="5" t="n">
        <v>28</v>
      </c>
      <c r="C9882" s="5" t="n">
        <v>26</v>
      </c>
      <c r="D9882" s="5" t="n">
        <v>1</v>
      </c>
      <c r="E9882" s="5" t="n">
        <v>1.4</v>
      </c>
      <c r="F9882" s="5" t="n">
        <v>28.4</v>
      </c>
      <c r="G9882" s="5" t="n">
        <v>12.8</v>
      </c>
      <c r="H9882" s="5" t="n">
        <v>11.87</v>
      </c>
      <c r="I9882" s="6">
        <f>IF(E9882&gt;=Markov!$B$3,1,0)</f>
        <v/>
      </c>
      <c r="J9882" s="6">
        <f>I9881</f>
        <v/>
      </c>
      <c r="K9882" s="7">
        <f>MAR1!$B$5+MAR1!$C$5*COS(2*PI()*$C9882/365)+MAR1!$D$5*SIN(2*PI()*$C9882/365)</f>
        <v/>
      </c>
      <c r="L9882" s="7">
        <f>MAR1!$B$6+MAR1!$C$6*COS(2*PI()*$C9882/365)+MAR1!$D$6*SIN(2*PI()*$C9882/365)</f>
        <v/>
      </c>
      <c r="M9882" s="7">
        <f>MAR1!$B$7+MAR1!$C$7*COS(2*PI()*$C9882/365)+MAR1!$D$7*SIN(2*PI()*$C9882/365)</f>
        <v/>
      </c>
      <c r="N9882" s="7">
        <f>F9882-K9882</f>
        <v/>
      </c>
      <c r="O9882" s="7">
        <f>G9882-L9882</f>
        <v/>
      </c>
      <c r="P9882" s="7">
        <f>H9882-M9882</f>
        <v/>
      </c>
      <c r="Q9882" s="7">
        <f>IF($I9882=1,(N9882-MAR1!$B$11)/MAR1!$D$11,(N9882-MAR1!$C$11)/MAR1!$E$11)</f>
        <v/>
      </c>
      <c r="R9882" s="7">
        <f>IF($I9882=1,(O9882-MAR1!$B$12)/MAR1!$D$12,(O9882-MAR1!$C$12)/MAR1!$E$12)</f>
        <v/>
      </c>
      <c r="S9882" s="7">
        <f>IF($I9882=1,(P9882-MAR1!$B$13)/MAR1!$D$13,(P9882-MAR1!$C$13)/MAR1!$E$13)</f>
        <v/>
      </c>
    </row>
    <row r="9883">
      <c r="A9883" s="5" t="n">
        <v>9882</v>
      </c>
      <c r="B9883" s="5" t="n">
        <v>28</v>
      </c>
      <c r="C9883" s="5" t="n">
        <v>27</v>
      </c>
      <c r="D9883" s="5" t="n">
        <v>1</v>
      </c>
      <c r="E9883" s="5" t="n">
        <v>0</v>
      </c>
      <c r="F9883" s="5" t="n">
        <v>29.1</v>
      </c>
      <c r="G9883" s="5" t="n">
        <v>14</v>
      </c>
      <c r="H9883" s="5" t="n">
        <v>15.56</v>
      </c>
      <c r="I9883" s="6">
        <f>IF(E9883&gt;=Markov!$B$3,1,0)</f>
        <v/>
      </c>
      <c r="J9883" s="6">
        <f>I9882</f>
        <v/>
      </c>
      <c r="K9883" s="7">
        <f>MAR1!$B$5+MAR1!$C$5*COS(2*PI()*$C9883/365)+MAR1!$D$5*SIN(2*PI()*$C9883/365)</f>
        <v/>
      </c>
      <c r="L9883" s="7">
        <f>MAR1!$B$6+MAR1!$C$6*COS(2*PI()*$C9883/365)+MAR1!$D$6*SIN(2*PI()*$C9883/365)</f>
        <v/>
      </c>
      <c r="M9883" s="7">
        <f>MAR1!$B$7+MAR1!$C$7*COS(2*PI()*$C9883/365)+MAR1!$D$7*SIN(2*PI()*$C9883/365)</f>
        <v/>
      </c>
      <c r="N9883" s="7">
        <f>F9883-K9883</f>
        <v/>
      </c>
      <c r="O9883" s="7">
        <f>G9883-L9883</f>
        <v/>
      </c>
      <c r="P9883" s="7">
        <f>H9883-M9883</f>
        <v/>
      </c>
      <c r="Q9883" s="7">
        <f>IF($I9883=1,(N9883-MAR1!$B$11)/MAR1!$D$11,(N9883-MAR1!$C$11)/MAR1!$E$11)</f>
        <v/>
      </c>
      <c r="R9883" s="7">
        <f>IF($I9883=1,(O9883-MAR1!$B$12)/MAR1!$D$12,(O9883-MAR1!$C$12)/MAR1!$E$12)</f>
        <v/>
      </c>
      <c r="S9883" s="7">
        <f>IF($I9883=1,(P9883-MAR1!$B$13)/MAR1!$D$13,(P9883-MAR1!$C$13)/MAR1!$E$13)</f>
        <v/>
      </c>
    </row>
    <row r="9884">
      <c r="A9884" s="5" t="n">
        <v>9883</v>
      </c>
      <c r="B9884" s="5" t="n">
        <v>28</v>
      </c>
      <c r="C9884" s="5" t="n">
        <v>28</v>
      </c>
      <c r="D9884" s="5" t="n">
        <v>1</v>
      </c>
      <c r="E9884" s="5" t="n">
        <v>0</v>
      </c>
      <c r="F9884" s="5" t="n">
        <v>30.8</v>
      </c>
      <c r="G9884" s="5" t="n">
        <v>16.9</v>
      </c>
      <c r="H9884" s="5" t="n">
        <v>19.24</v>
      </c>
      <c r="I9884" s="6">
        <f>IF(E9884&gt;=Markov!$B$3,1,0)</f>
        <v/>
      </c>
      <c r="J9884" s="6">
        <f>I9883</f>
        <v/>
      </c>
      <c r="K9884" s="7">
        <f>MAR1!$B$5+MAR1!$C$5*COS(2*PI()*$C9884/365)+MAR1!$D$5*SIN(2*PI()*$C9884/365)</f>
        <v/>
      </c>
      <c r="L9884" s="7">
        <f>MAR1!$B$6+MAR1!$C$6*COS(2*PI()*$C9884/365)+MAR1!$D$6*SIN(2*PI()*$C9884/365)</f>
        <v/>
      </c>
      <c r="M9884" s="7">
        <f>MAR1!$B$7+MAR1!$C$7*COS(2*PI()*$C9884/365)+MAR1!$D$7*SIN(2*PI()*$C9884/365)</f>
        <v/>
      </c>
      <c r="N9884" s="7">
        <f>F9884-K9884</f>
        <v/>
      </c>
      <c r="O9884" s="7">
        <f>G9884-L9884</f>
        <v/>
      </c>
      <c r="P9884" s="7">
        <f>H9884-M9884</f>
        <v/>
      </c>
      <c r="Q9884" s="7">
        <f>IF($I9884=1,(N9884-MAR1!$B$11)/MAR1!$D$11,(N9884-MAR1!$C$11)/MAR1!$E$11)</f>
        <v/>
      </c>
      <c r="R9884" s="7">
        <f>IF($I9884=1,(O9884-MAR1!$B$12)/MAR1!$D$12,(O9884-MAR1!$C$12)/MAR1!$E$12)</f>
        <v/>
      </c>
      <c r="S9884" s="7">
        <f>IF($I9884=1,(P9884-MAR1!$B$13)/MAR1!$D$13,(P9884-MAR1!$C$13)/MAR1!$E$13)</f>
        <v/>
      </c>
    </row>
    <row r="9885">
      <c r="A9885" s="5" t="n">
        <v>9884</v>
      </c>
      <c r="B9885" s="5" t="n">
        <v>28</v>
      </c>
      <c r="C9885" s="5" t="n">
        <v>29</v>
      </c>
      <c r="D9885" s="5" t="n">
        <v>1</v>
      </c>
      <c r="E9885" s="5" t="n">
        <v>0</v>
      </c>
      <c r="F9885" s="5" t="n">
        <v>32.7</v>
      </c>
      <c r="G9885" s="5" t="n">
        <v>16.4</v>
      </c>
      <c r="H9885" s="5" t="n">
        <v>9.17</v>
      </c>
      <c r="I9885" s="6">
        <f>IF(E9885&gt;=Markov!$B$3,1,0)</f>
        <v/>
      </c>
      <c r="J9885" s="6">
        <f>I9884</f>
        <v/>
      </c>
      <c r="K9885" s="7">
        <f>MAR1!$B$5+MAR1!$C$5*COS(2*PI()*$C9885/365)+MAR1!$D$5*SIN(2*PI()*$C9885/365)</f>
        <v/>
      </c>
      <c r="L9885" s="7">
        <f>MAR1!$B$6+MAR1!$C$6*COS(2*PI()*$C9885/365)+MAR1!$D$6*SIN(2*PI()*$C9885/365)</f>
        <v/>
      </c>
      <c r="M9885" s="7">
        <f>MAR1!$B$7+MAR1!$C$7*COS(2*PI()*$C9885/365)+MAR1!$D$7*SIN(2*PI()*$C9885/365)</f>
        <v/>
      </c>
      <c r="N9885" s="7">
        <f>F9885-K9885</f>
        <v/>
      </c>
      <c r="O9885" s="7">
        <f>G9885-L9885</f>
        <v/>
      </c>
      <c r="P9885" s="7">
        <f>H9885-M9885</f>
        <v/>
      </c>
      <c r="Q9885" s="7">
        <f>IF($I9885=1,(N9885-MAR1!$B$11)/MAR1!$D$11,(N9885-MAR1!$C$11)/MAR1!$E$11)</f>
        <v/>
      </c>
      <c r="R9885" s="7">
        <f>IF($I9885=1,(O9885-MAR1!$B$12)/MAR1!$D$12,(O9885-MAR1!$C$12)/MAR1!$E$12)</f>
        <v/>
      </c>
      <c r="S9885" s="7">
        <f>IF($I9885=1,(P9885-MAR1!$B$13)/MAR1!$D$13,(P9885-MAR1!$C$13)/MAR1!$E$13)</f>
        <v/>
      </c>
    </row>
    <row r="9886">
      <c r="A9886" s="5" t="n">
        <v>9885</v>
      </c>
      <c r="B9886" s="5" t="n">
        <v>28</v>
      </c>
      <c r="C9886" s="5" t="n">
        <v>30</v>
      </c>
      <c r="D9886" s="5" t="n">
        <v>1</v>
      </c>
      <c r="E9886" s="5" t="n">
        <v>0</v>
      </c>
      <c r="F9886" s="5" t="n">
        <v>34.1</v>
      </c>
      <c r="G9886" s="5" t="n">
        <v>16.5</v>
      </c>
      <c r="H9886" s="5" t="n">
        <v>12.15</v>
      </c>
      <c r="I9886" s="6">
        <f>IF(E9886&gt;=Markov!$B$3,1,0)</f>
        <v/>
      </c>
      <c r="J9886" s="6">
        <f>I9885</f>
        <v/>
      </c>
      <c r="K9886" s="7">
        <f>MAR1!$B$5+MAR1!$C$5*COS(2*PI()*$C9886/365)+MAR1!$D$5*SIN(2*PI()*$C9886/365)</f>
        <v/>
      </c>
      <c r="L9886" s="7">
        <f>MAR1!$B$6+MAR1!$C$6*COS(2*PI()*$C9886/365)+MAR1!$D$6*SIN(2*PI()*$C9886/365)</f>
        <v/>
      </c>
      <c r="M9886" s="7">
        <f>MAR1!$B$7+MAR1!$C$7*COS(2*PI()*$C9886/365)+MAR1!$D$7*SIN(2*PI()*$C9886/365)</f>
        <v/>
      </c>
      <c r="N9886" s="7">
        <f>F9886-K9886</f>
        <v/>
      </c>
      <c r="O9886" s="7">
        <f>G9886-L9886</f>
        <v/>
      </c>
      <c r="P9886" s="7">
        <f>H9886-M9886</f>
        <v/>
      </c>
      <c r="Q9886" s="7">
        <f>IF($I9886=1,(N9886-MAR1!$B$11)/MAR1!$D$11,(N9886-MAR1!$C$11)/MAR1!$E$11)</f>
        <v/>
      </c>
      <c r="R9886" s="7">
        <f>IF($I9886=1,(O9886-MAR1!$B$12)/MAR1!$D$12,(O9886-MAR1!$C$12)/MAR1!$E$12)</f>
        <v/>
      </c>
      <c r="S9886" s="7">
        <f>IF($I9886=1,(P9886-MAR1!$B$13)/MAR1!$D$13,(P9886-MAR1!$C$13)/MAR1!$E$13)</f>
        <v/>
      </c>
    </row>
    <row r="9887">
      <c r="A9887" s="5" t="n">
        <v>9886</v>
      </c>
      <c r="B9887" s="5" t="n">
        <v>28</v>
      </c>
      <c r="C9887" s="5" t="n">
        <v>31</v>
      </c>
      <c r="D9887" s="5" t="n">
        <v>1</v>
      </c>
      <c r="E9887" s="5" t="n">
        <v>0</v>
      </c>
      <c r="F9887" s="5" t="n">
        <v>32.9</v>
      </c>
      <c r="G9887" s="5" t="n">
        <v>14.9</v>
      </c>
      <c r="H9887" s="5" t="n">
        <v>16.27</v>
      </c>
      <c r="I9887" s="6">
        <f>IF(E9887&gt;=Markov!$B$3,1,0)</f>
        <v/>
      </c>
      <c r="J9887" s="6">
        <f>I9886</f>
        <v/>
      </c>
      <c r="K9887" s="7">
        <f>MAR1!$B$5+MAR1!$C$5*COS(2*PI()*$C9887/365)+MAR1!$D$5*SIN(2*PI()*$C9887/365)</f>
        <v/>
      </c>
      <c r="L9887" s="7">
        <f>MAR1!$B$6+MAR1!$C$6*COS(2*PI()*$C9887/365)+MAR1!$D$6*SIN(2*PI()*$C9887/365)</f>
        <v/>
      </c>
      <c r="M9887" s="7">
        <f>MAR1!$B$7+MAR1!$C$7*COS(2*PI()*$C9887/365)+MAR1!$D$7*SIN(2*PI()*$C9887/365)</f>
        <v/>
      </c>
      <c r="N9887" s="7">
        <f>F9887-K9887</f>
        <v/>
      </c>
      <c r="O9887" s="7">
        <f>G9887-L9887</f>
        <v/>
      </c>
      <c r="P9887" s="7">
        <f>H9887-M9887</f>
        <v/>
      </c>
      <c r="Q9887" s="7">
        <f>IF($I9887=1,(N9887-MAR1!$B$11)/MAR1!$D$11,(N9887-MAR1!$C$11)/MAR1!$E$11)</f>
        <v/>
      </c>
      <c r="R9887" s="7">
        <f>IF($I9887=1,(O9887-MAR1!$B$12)/MAR1!$D$12,(O9887-MAR1!$C$12)/MAR1!$E$12)</f>
        <v/>
      </c>
      <c r="S9887" s="7">
        <f>IF($I9887=1,(P9887-MAR1!$B$13)/MAR1!$D$13,(P9887-MAR1!$C$13)/MAR1!$E$13)</f>
        <v/>
      </c>
    </row>
    <row r="9888">
      <c r="A9888" s="5" t="n">
        <v>9887</v>
      </c>
      <c r="B9888" s="5" t="n">
        <v>28</v>
      </c>
      <c r="C9888" s="5" t="n">
        <v>32</v>
      </c>
      <c r="D9888" s="5" t="n">
        <v>2</v>
      </c>
      <c r="E9888" s="5" t="n">
        <v>0</v>
      </c>
      <c r="F9888" s="5" t="n">
        <v>29.9</v>
      </c>
      <c r="G9888" s="5" t="n">
        <v>14.6</v>
      </c>
      <c r="H9888" s="5" t="n">
        <v>14.36</v>
      </c>
      <c r="I9888" s="6">
        <f>IF(E9888&gt;=Markov!$B$3,1,0)</f>
        <v/>
      </c>
      <c r="J9888" s="6">
        <f>I9887</f>
        <v/>
      </c>
      <c r="K9888" s="7">
        <f>MAR1!$B$5+MAR1!$C$5*COS(2*PI()*$C9888/365)+MAR1!$D$5*SIN(2*PI()*$C9888/365)</f>
        <v/>
      </c>
      <c r="L9888" s="7">
        <f>MAR1!$B$6+MAR1!$C$6*COS(2*PI()*$C9888/365)+MAR1!$D$6*SIN(2*PI()*$C9888/365)</f>
        <v/>
      </c>
      <c r="M9888" s="7">
        <f>MAR1!$B$7+MAR1!$C$7*COS(2*PI()*$C9888/365)+MAR1!$D$7*SIN(2*PI()*$C9888/365)</f>
        <v/>
      </c>
      <c r="N9888" s="7">
        <f>F9888-K9888</f>
        <v/>
      </c>
      <c r="O9888" s="7">
        <f>G9888-L9888</f>
        <v/>
      </c>
      <c r="P9888" s="7">
        <f>H9888-M9888</f>
        <v/>
      </c>
      <c r="Q9888" s="7">
        <f>IF($I9888=1,(N9888-MAR1!$B$11)/MAR1!$D$11,(N9888-MAR1!$C$11)/MAR1!$E$11)</f>
        <v/>
      </c>
      <c r="R9888" s="7">
        <f>IF($I9888=1,(O9888-MAR1!$B$12)/MAR1!$D$12,(O9888-MAR1!$C$12)/MAR1!$E$12)</f>
        <v/>
      </c>
      <c r="S9888" s="7">
        <f>IF($I9888=1,(P9888-MAR1!$B$13)/MAR1!$D$13,(P9888-MAR1!$C$13)/MAR1!$E$13)</f>
        <v/>
      </c>
    </row>
    <row r="9889">
      <c r="A9889" s="5" t="n">
        <v>9888</v>
      </c>
      <c r="B9889" s="5" t="n">
        <v>28</v>
      </c>
      <c r="C9889" s="5" t="n">
        <v>33</v>
      </c>
      <c r="D9889" s="5" t="n">
        <v>2</v>
      </c>
      <c r="E9889" s="5" t="n">
        <v>0</v>
      </c>
      <c r="F9889" s="5" t="n">
        <v>34.8</v>
      </c>
      <c r="G9889" s="5" t="n">
        <v>18</v>
      </c>
      <c r="H9889" s="5" t="n">
        <v>22.27</v>
      </c>
      <c r="I9889" s="6">
        <f>IF(E9889&gt;=Markov!$B$3,1,0)</f>
        <v/>
      </c>
      <c r="J9889" s="6">
        <f>I9888</f>
        <v/>
      </c>
      <c r="K9889" s="7">
        <f>MAR1!$B$5+MAR1!$C$5*COS(2*PI()*$C9889/365)+MAR1!$D$5*SIN(2*PI()*$C9889/365)</f>
        <v/>
      </c>
      <c r="L9889" s="7">
        <f>MAR1!$B$6+MAR1!$C$6*COS(2*PI()*$C9889/365)+MAR1!$D$6*SIN(2*PI()*$C9889/365)</f>
        <v/>
      </c>
      <c r="M9889" s="7">
        <f>MAR1!$B$7+MAR1!$C$7*COS(2*PI()*$C9889/365)+MAR1!$D$7*SIN(2*PI()*$C9889/365)</f>
        <v/>
      </c>
      <c r="N9889" s="7">
        <f>F9889-K9889</f>
        <v/>
      </c>
      <c r="O9889" s="7">
        <f>G9889-L9889</f>
        <v/>
      </c>
      <c r="P9889" s="7">
        <f>H9889-M9889</f>
        <v/>
      </c>
      <c r="Q9889" s="7">
        <f>IF($I9889=1,(N9889-MAR1!$B$11)/MAR1!$D$11,(N9889-MAR1!$C$11)/MAR1!$E$11)</f>
        <v/>
      </c>
      <c r="R9889" s="7">
        <f>IF($I9889=1,(O9889-MAR1!$B$12)/MAR1!$D$12,(O9889-MAR1!$C$12)/MAR1!$E$12)</f>
        <v/>
      </c>
      <c r="S9889" s="7">
        <f>IF($I9889=1,(P9889-MAR1!$B$13)/MAR1!$D$13,(P9889-MAR1!$C$13)/MAR1!$E$13)</f>
        <v/>
      </c>
    </row>
    <row r="9890">
      <c r="A9890" s="5" t="n">
        <v>9889</v>
      </c>
      <c r="B9890" s="5" t="n">
        <v>28</v>
      </c>
      <c r="C9890" s="5" t="n">
        <v>34</v>
      </c>
      <c r="D9890" s="5" t="n">
        <v>2</v>
      </c>
      <c r="E9890" s="5" t="n">
        <v>0</v>
      </c>
      <c r="F9890" s="5" t="n">
        <v>34.6</v>
      </c>
      <c r="G9890" s="5" t="n">
        <v>17.8</v>
      </c>
      <c r="H9890" s="5" t="n">
        <v>24.1</v>
      </c>
      <c r="I9890" s="6">
        <f>IF(E9890&gt;=Markov!$B$3,1,0)</f>
        <v/>
      </c>
      <c r="J9890" s="6">
        <f>I9889</f>
        <v/>
      </c>
      <c r="K9890" s="7">
        <f>MAR1!$B$5+MAR1!$C$5*COS(2*PI()*$C9890/365)+MAR1!$D$5*SIN(2*PI()*$C9890/365)</f>
        <v/>
      </c>
      <c r="L9890" s="7">
        <f>MAR1!$B$6+MAR1!$C$6*COS(2*PI()*$C9890/365)+MAR1!$D$6*SIN(2*PI()*$C9890/365)</f>
        <v/>
      </c>
      <c r="M9890" s="7">
        <f>MAR1!$B$7+MAR1!$C$7*COS(2*PI()*$C9890/365)+MAR1!$D$7*SIN(2*PI()*$C9890/365)</f>
        <v/>
      </c>
      <c r="N9890" s="7">
        <f>F9890-K9890</f>
        <v/>
      </c>
      <c r="O9890" s="7">
        <f>G9890-L9890</f>
        <v/>
      </c>
      <c r="P9890" s="7">
        <f>H9890-M9890</f>
        <v/>
      </c>
      <c r="Q9890" s="7">
        <f>IF($I9890=1,(N9890-MAR1!$B$11)/MAR1!$D$11,(N9890-MAR1!$C$11)/MAR1!$E$11)</f>
        <v/>
      </c>
      <c r="R9890" s="7">
        <f>IF($I9890=1,(O9890-MAR1!$B$12)/MAR1!$D$12,(O9890-MAR1!$C$12)/MAR1!$E$12)</f>
        <v/>
      </c>
      <c r="S9890" s="7">
        <f>IF($I9890=1,(P9890-MAR1!$B$13)/MAR1!$D$13,(P9890-MAR1!$C$13)/MAR1!$E$13)</f>
        <v/>
      </c>
    </row>
    <row r="9891">
      <c r="A9891" s="5" t="n">
        <v>9890</v>
      </c>
      <c r="B9891" s="5" t="n">
        <v>28</v>
      </c>
      <c r="C9891" s="5" t="n">
        <v>35</v>
      </c>
      <c r="D9891" s="5" t="n">
        <v>2</v>
      </c>
      <c r="E9891" s="5" t="n">
        <v>26.5</v>
      </c>
      <c r="F9891" s="5" t="n">
        <v>31.5</v>
      </c>
      <c r="G9891" s="5" t="n">
        <v>17.3</v>
      </c>
      <c r="H9891" s="5" t="n">
        <v>17.86</v>
      </c>
      <c r="I9891" s="6">
        <f>IF(E9891&gt;=Markov!$B$3,1,0)</f>
        <v/>
      </c>
      <c r="J9891" s="6">
        <f>I9890</f>
        <v/>
      </c>
      <c r="K9891" s="7">
        <f>MAR1!$B$5+MAR1!$C$5*COS(2*PI()*$C9891/365)+MAR1!$D$5*SIN(2*PI()*$C9891/365)</f>
        <v/>
      </c>
      <c r="L9891" s="7">
        <f>MAR1!$B$6+MAR1!$C$6*COS(2*PI()*$C9891/365)+MAR1!$D$6*SIN(2*PI()*$C9891/365)</f>
        <v/>
      </c>
      <c r="M9891" s="7">
        <f>MAR1!$B$7+MAR1!$C$7*COS(2*PI()*$C9891/365)+MAR1!$D$7*SIN(2*PI()*$C9891/365)</f>
        <v/>
      </c>
      <c r="N9891" s="7">
        <f>F9891-K9891</f>
        <v/>
      </c>
      <c r="O9891" s="7">
        <f>G9891-L9891</f>
        <v/>
      </c>
      <c r="P9891" s="7">
        <f>H9891-M9891</f>
        <v/>
      </c>
      <c r="Q9891" s="7">
        <f>IF($I9891=1,(N9891-MAR1!$B$11)/MAR1!$D$11,(N9891-MAR1!$C$11)/MAR1!$E$11)</f>
        <v/>
      </c>
      <c r="R9891" s="7">
        <f>IF($I9891=1,(O9891-MAR1!$B$12)/MAR1!$D$12,(O9891-MAR1!$C$12)/MAR1!$E$12)</f>
        <v/>
      </c>
      <c r="S9891" s="7">
        <f>IF($I9891=1,(P9891-MAR1!$B$13)/MAR1!$D$13,(P9891-MAR1!$C$13)/MAR1!$E$13)</f>
        <v/>
      </c>
    </row>
    <row r="9892">
      <c r="A9892" s="5" t="n">
        <v>9891</v>
      </c>
      <c r="B9892" s="5" t="n">
        <v>28</v>
      </c>
      <c r="C9892" s="5" t="n">
        <v>36</v>
      </c>
      <c r="D9892" s="5" t="n">
        <v>2</v>
      </c>
      <c r="E9892" s="5" t="n">
        <v>0</v>
      </c>
      <c r="F9892" s="5" t="n">
        <v>35.5</v>
      </c>
      <c r="G9892" s="5" t="n">
        <v>18.2</v>
      </c>
      <c r="H9892" s="5" t="n">
        <v>24.33</v>
      </c>
      <c r="I9892" s="6">
        <f>IF(E9892&gt;=Markov!$B$3,1,0)</f>
        <v/>
      </c>
      <c r="J9892" s="6">
        <f>I9891</f>
        <v/>
      </c>
      <c r="K9892" s="7">
        <f>MAR1!$B$5+MAR1!$C$5*COS(2*PI()*$C9892/365)+MAR1!$D$5*SIN(2*PI()*$C9892/365)</f>
        <v/>
      </c>
      <c r="L9892" s="7">
        <f>MAR1!$B$6+MAR1!$C$6*COS(2*PI()*$C9892/365)+MAR1!$D$6*SIN(2*PI()*$C9892/365)</f>
        <v/>
      </c>
      <c r="M9892" s="7">
        <f>MAR1!$B$7+MAR1!$C$7*COS(2*PI()*$C9892/365)+MAR1!$D$7*SIN(2*PI()*$C9892/365)</f>
        <v/>
      </c>
      <c r="N9892" s="7">
        <f>F9892-K9892</f>
        <v/>
      </c>
      <c r="O9892" s="7">
        <f>G9892-L9892</f>
        <v/>
      </c>
      <c r="P9892" s="7">
        <f>H9892-M9892</f>
        <v/>
      </c>
      <c r="Q9892" s="7">
        <f>IF($I9892=1,(N9892-MAR1!$B$11)/MAR1!$D$11,(N9892-MAR1!$C$11)/MAR1!$E$11)</f>
        <v/>
      </c>
      <c r="R9892" s="7">
        <f>IF($I9892=1,(O9892-MAR1!$B$12)/MAR1!$D$12,(O9892-MAR1!$C$12)/MAR1!$E$12)</f>
        <v/>
      </c>
      <c r="S9892" s="7">
        <f>IF($I9892=1,(P9892-MAR1!$B$13)/MAR1!$D$13,(P9892-MAR1!$C$13)/MAR1!$E$13)</f>
        <v/>
      </c>
    </row>
    <row r="9893">
      <c r="A9893" s="5" t="n">
        <v>9892</v>
      </c>
      <c r="B9893" s="5" t="n">
        <v>28</v>
      </c>
      <c r="C9893" s="5" t="n">
        <v>37</v>
      </c>
      <c r="D9893" s="5" t="n">
        <v>2</v>
      </c>
      <c r="E9893" s="5" t="n">
        <v>0</v>
      </c>
      <c r="F9893" s="5" t="n">
        <v>33.7</v>
      </c>
      <c r="G9893" s="5" t="n">
        <v>15.9</v>
      </c>
      <c r="H9893" s="5" t="n">
        <v>24.24</v>
      </c>
      <c r="I9893" s="6">
        <f>IF(E9893&gt;=Markov!$B$3,1,0)</f>
        <v/>
      </c>
      <c r="J9893" s="6">
        <f>I9892</f>
        <v/>
      </c>
      <c r="K9893" s="7">
        <f>MAR1!$B$5+MAR1!$C$5*COS(2*PI()*$C9893/365)+MAR1!$D$5*SIN(2*PI()*$C9893/365)</f>
        <v/>
      </c>
      <c r="L9893" s="7">
        <f>MAR1!$B$6+MAR1!$C$6*COS(2*PI()*$C9893/365)+MAR1!$D$6*SIN(2*PI()*$C9893/365)</f>
        <v/>
      </c>
      <c r="M9893" s="7">
        <f>MAR1!$B$7+MAR1!$C$7*COS(2*PI()*$C9893/365)+MAR1!$D$7*SIN(2*PI()*$C9893/365)</f>
        <v/>
      </c>
      <c r="N9893" s="7">
        <f>F9893-K9893</f>
        <v/>
      </c>
      <c r="O9893" s="7">
        <f>G9893-L9893</f>
        <v/>
      </c>
      <c r="P9893" s="7">
        <f>H9893-M9893</f>
        <v/>
      </c>
      <c r="Q9893" s="7">
        <f>IF($I9893=1,(N9893-MAR1!$B$11)/MAR1!$D$11,(N9893-MAR1!$C$11)/MAR1!$E$11)</f>
        <v/>
      </c>
      <c r="R9893" s="7">
        <f>IF($I9893=1,(O9893-MAR1!$B$12)/MAR1!$D$12,(O9893-MAR1!$C$12)/MAR1!$E$12)</f>
        <v/>
      </c>
      <c r="S9893" s="7">
        <f>IF($I9893=1,(P9893-MAR1!$B$13)/MAR1!$D$13,(P9893-MAR1!$C$13)/MAR1!$E$13)</f>
        <v/>
      </c>
    </row>
    <row r="9894">
      <c r="A9894" s="5" t="n">
        <v>9893</v>
      </c>
      <c r="B9894" s="5" t="n">
        <v>28</v>
      </c>
      <c r="C9894" s="5" t="n">
        <v>38</v>
      </c>
      <c r="D9894" s="5" t="n">
        <v>2</v>
      </c>
      <c r="E9894" s="5" t="n">
        <v>0</v>
      </c>
      <c r="F9894" s="5" t="n">
        <v>33.1</v>
      </c>
      <c r="G9894" s="5" t="n">
        <v>17.7</v>
      </c>
      <c r="H9894" s="5" t="n">
        <v>23.95</v>
      </c>
      <c r="I9894" s="6">
        <f>IF(E9894&gt;=Markov!$B$3,1,0)</f>
        <v/>
      </c>
      <c r="J9894" s="6">
        <f>I9893</f>
        <v/>
      </c>
      <c r="K9894" s="7">
        <f>MAR1!$B$5+MAR1!$C$5*COS(2*PI()*$C9894/365)+MAR1!$D$5*SIN(2*PI()*$C9894/365)</f>
        <v/>
      </c>
      <c r="L9894" s="7">
        <f>MAR1!$B$6+MAR1!$C$6*COS(2*PI()*$C9894/365)+MAR1!$D$6*SIN(2*PI()*$C9894/365)</f>
        <v/>
      </c>
      <c r="M9894" s="7">
        <f>MAR1!$B$7+MAR1!$C$7*COS(2*PI()*$C9894/365)+MAR1!$D$7*SIN(2*PI()*$C9894/365)</f>
        <v/>
      </c>
      <c r="N9894" s="7">
        <f>F9894-K9894</f>
        <v/>
      </c>
      <c r="O9894" s="7">
        <f>G9894-L9894</f>
        <v/>
      </c>
      <c r="P9894" s="7">
        <f>H9894-M9894</f>
        <v/>
      </c>
      <c r="Q9894" s="7">
        <f>IF($I9894=1,(N9894-MAR1!$B$11)/MAR1!$D$11,(N9894-MAR1!$C$11)/MAR1!$E$11)</f>
        <v/>
      </c>
      <c r="R9894" s="7">
        <f>IF($I9894=1,(O9894-MAR1!$B$12)/MAR1!$D$12,(O9894-MAR1!$C$12)/MAR1!$E$12)</f>
        <v/>
      </c>
      <c r="S9894" s="7">
        <f>IF($I9894=1,(P9894-MAR1!$B$13)/MAR1!$D$13,(P9894-MAR1!$C$13)/MAR1!$E$13)</f>
        <v/>
      </c>
    </row>
    <row r="9895">
      <c r="A9895" s="5" t="n">
        <v>9894</v>
      </c>
      <c r="B9895" s="5" t="n">
        <v>28</v>
      </c>
      <c r="C9895" s="5" t="n">
        <v>39</v>
      </c>
      <c r="D9895" s="5" t="n">
        <v>2</v>
      </c>
      <c r="E9895" s="5" t="n">
        <v>0</v>
      </c>
      <c r="F9895" s="5" t="n">
        <v>31.4</v>
      </c>
      <c r="G9895" s="5" t="n">
        <v>15.7</v>
      </c>
      <c r="H9895" s="5" t="n">
        <v>24.71</v>
      </c>
      <c r="I9895" s="6">
        <f>IF(E9895&gt;=Markov!$B$3,1,0)</f>
        <v/>
      </c>
      <c r="J9895" s="6">
        <f>I9894</f>
        <v/>
      </c>
      <c r="K9895" s="7">
        <f>MAR1!$B$5+MAR1!$C$5*COS(2*PI()*$C9895/365)+MAR1!$D$5*SIN(2*PI()*$C9895/365)</f>
        <v/>
      </c>
      <c r="L9895" s="7">
        <f>MAR1!$B$6+MAR1!$C$6*COS(2*PI()*$C9895/365)+MAR1!$D$6*SIN(2*PI()*$C9895/365)</f>
        <v/>
      </c>
      <c r="M9895" s="7">
        <f>MAR1!$B$7+MAR1!$C$7*COS(2*PI()*$C9895/365)+MAR1!$D$7*SIN(2*PI()*$C9895/365)</f>
        <v/>
      </c>
      <c r="N9895" s="7">
        <f>F9895-K9895</f>
        <v/>
      </c>
      <c r="O9895" s="7">
        <f>G9895-L9895</f>
        <v/>
      </c>
      <c r="P9895" s="7">
        <f>H9895-M9895</f>
        <v/>
      </c>
      <c r="Q9895" s="7">
        <f>IF($I9895=1,(N9895-MAR1!$B$11)/MAR1!$D$11,(N9895-MAR1!$C$11)/MAR1!$E$11)</f>
        <v/>
      </c>
      <c r="R9895" s="7">
        <f>IF($I9895=1,(O9895-MAR1!$B$12)/MAR1!$D$12,(O9895-MAR1!$C$12)/MAR1!$E$12)</f>
        <v/>
      </c>
      <c r="S9895" s="7">
        <f>IF($I9895=1,(P9895-MAR1!$B$13)/MAR1!$D$13,(P9895-MAR1!$C$13)/MAR1!$E$13)</f>
        <v/>
      </c>
    </row>
    <row r="9896">
      <c r="A9896" s="5" t="n">
        <v>9895</v>
      </c>
      <c r="B9896" s="5" t="n">
        <v>28</v>
      </c>
      <c r="C9896" s="5" t="n">
        <v>40</v>
      </c>
      <c r="D9896" s="5" t="n">
        <v>2</v>
      </c>
      <c r="E9896" s="5" t="n">
        <v>0</v>
      </c>
      <c r="F9896" s="5" t="n">
        <v>33.2</v>
      </c>
      <c r="G9896" s="5" t="n">
        <v>17.6</v>
      </c>
      <c r="H9896" s="5" t="n">
        <v>14.15</v>
      </c>
      <c r="I9896" s="6">
        <f>IF(E9896&gt;=Markov!$B$3,1,0)</f>
        <v/>
      </c>
      <c r="J9896" s="6">
        <f>I9895</f>
        <v/>
      </c>
      <c r="K9896" s="7">
        <f>MAR1!$B$5+MAR1!$C$5*COS(2*PI()*$C9896/365)+MAR1!$D$5*SIN(2*PI()*$C9896/365)</f>
        <v/>
      </c>
      <c r="L9896" s="7">
        <f>MAR1!$B$6+MAR1!$C$6*COS(2*PI()*$C9896/365)+MAR1!$D$6*SIN(2*PI()*$C9896/365)</f>
        <v/>
      </c>
      <c r="M9896" s="7">
        <f>MAR1!$B$7+MAR1!$C$7*COS(2*PI()*$C9896/365)+MAR1!$D$7*SIN(2*PI()*$C9896/365)</f>
        <v/>
      </c>
      <c r="N9896" s="7">
        <f>F9896-K9896</f>
        <v/>
      </c>
      <c r="O9896" s="7">
        <f>G9896-L9896</f>
        <v/>
      </c>
      <c r="P9896" s="7">
        <f>H9896-M9896</f>
        <v/>
      </c>
      <c r="Q9896" s="7">
        <f>IF($I9896=1,(N9896-MAR1!$B$11)/MAR1!$D$11,(N9896-MAR1!$C$11)/MAR1!$E$11)</f>
        <v/>
      </c>
      <c r="R9896" s="7">
        <f>IF($I9896=1,(O9896-MAR1!$B$12)/MAR1!$D$12,(O9896-MAR1!$C$12)/MAR1!$E$12)</f>
        <v/>
      </c>
      <c r="S9896" s="7">
        <f>IF($I9896=1,(P9896-MAR1!$B$13)/MAR1!$D$13,(P9896-MAR1!$C$13)/MAR1!$E$13)</f>
        <v/>
      </c>
    </row>
    <row r="9897">
      <c r="A9897" s="5" t="n">
        <v>9896</v>
      </c>
      <c r="B9897" s="5" t="n">
        <v>28</v>
      </c>
      <c r="C9897" s="5" t="n">
        <v>41</v>
      </c>
      <c r="D9897" s="5" t="n">
        <v>2</v>
      </c>
      <c r="E9897" s="5" t="n">
        <v>0</v>
      </c>
      <c r="F9897" s="5" t="n">
        <v>30.9</v>
      </c>
      <c r="G9897" s="5" t="n">
        <v>15.4</v>
      </c>
      <c r="H9897" s="5" t="n">
        <v>16.43</v>
      </c>
      <c r="I9897" s="6">
        <f>IF(E9897&gt;=Markov!$B$3,1,0)</f>
        <v/>
      </c>
      <c r="J9897" s="6">
        <f>I9896</f>
        <v/>
      </c>
      <c r="K9897" s="7">
        <f>MAR1!$B$5+MAR1!$C$5*COS(2*PI()*$C9897/365)+MAR1!$D$5*SIN(2*PI()*$C9897/365)</f>
        <v/>
      </c>
      <c r="L9897" s="7">
        <f>MAR1!$B$6+MAR1!$C$6*COS(2*PI()*$C9897/365)+MAR1!$D$6*SIN(2*PI()*$C9897/365)</f>
        <v/>
      </c>
      <c r="M9897" s="7">
        <f>MAR1!$B$7+MAR1!$C$7*COS(2*PI()*$C9897/365)+MAR1!$D$7*SIN(2*PI()*$C9897/365)</f>
        <v/>
      </c>
      <c r="N9897" s="7">
        <f>F9897-K9897</f>
        <v/>
      </c>
      <c r="O9897" s="7">
        <f>G9897-L9897</f>
        <v/>
      </c>
      <c r="P9897" s="7">
        <f>H9897-M9897</f>
        <v/>
      </c>
      <c r="Q9897" s="7">
        <f>IF($I9897=1,(N9897-MAR1!$B$11)/MAR1!$D$11,(N9897-MAR1!$C$11)/MAR1!$E$11)</f>
        <v/>
      </c>
      <c r="R9897" s="7">
        <f>IF($I9897=1,(O9897-MAR1!$B$12)/MAR1!$D$12,(O9897-MAR1!$C$12)/MAR1!$E$12)</f>
        <v/>
      </c>
      <c r="S9897" s="7">
        <f>IF($I9897=1,(P9897-MAR1!$B$13)/MAR1!$D$13,(P9897-MAR1!$C$13)/MAR1!$E$13)</f>
        <v/>
      </c>
    </row>
    <row r="9898">
      <c r="A9898" s="5" t="n">
        <v>9897</v>
      </c>
      <c r="B9898" s="5" t="n">
        <v>28</v>
      </c>
      <c r="C9898" s="5" t="n">
        <v>42</v>
      </c>
      <c r="D9898" s="5" t="n">
        <v>2</v>
      </c>
      <c r="E9898" s="5" t="n">
        <v>0</v>
      </c>
      <c r="F9898" s="5" t="n">
        <v>30.6</v>
      </c>
      <c r="G9898" s="5" t="n">
        <v>14.2</v>
      </c>
      <c r="H9898" s="5" t="n">
        <v>17.77</v>
      </c>
      <c r="I9898" s="6">
        <f>IF(E9898&gt;=Markov!$B$3,1,0)</f>
        <v/>
      </c>
      <c r="J9898" s="6">
        <f>I9897</f>
        <v/>
      </c>
      <c r="K9898" s="7">
        <f>MAR1!$B$5+MAR1!$C$5*COS(2*PI()*$C9898/365)+MAR1!$D$5*SIN(2*PI()*$C9898/365)</f>
        <v/>
      </c>
      <c r="L9898" s="7">
        <f>MAR1!$B$6+MAR1!$C$6*COS(2*PI()*$C9898/365)+MAR1!$D$6*SIN(2*PI()*$C9898/365)</f>
        <v/>
      </c>
      <c r="M9898" s="7">
        <f>MAR1!$B$7+MAR1!$C$7*COS(2*PI()*$C9898/365)+MAR1!$D$7*SIN(2*PI()*$C9898/365)</f>
        <v/>
      </c>
      <c r="N9898" s="7">
        <f>F9898-K9898</f>
        <v/>
      </c>
      <c r="O9898" s="7">
        <f>G9898-L9898</f>
        <v/>
      </c>
      <c r="P9898" s="7">
        <f>H9898-M9898</f>
        <v/>
      </c>
      <c r="Q9898" s="7">
        <f>IF($I9898=1,(N9898-MAR1!$B$11)/MAR1!$D$11,(N9898-MAR1!$C$11)/MAR1!$E$11)</f>
        <v/>
      </c>
      <c r="R9898" s="7">
        <f>IF($I9898=1,(O9898-MAR1!$B$12)/MAR1!$D$12,(O9898-MAR1!$C$12)/MAR1!$E$12)</f>
        <v/>
      </c>
      <c r="S9898" s="7">
        <f>IF($I9898=1,(P9898-MAR1!$B$13)/MAR1!$D$13,(P9898-MAR1!$C$13)/MAR1!$E$13)</f>
        <v/>
      </c>
    </row>
    <row r="9899">
      <c r="A9899" s="5" t="n">
        <v>9898</v>
      </c>
      <c r="B9899" s="5" t="n">
        <v>28</v>
      </c>
      <c r="C9899" s="5" t="n">
        <v>43</v>
      </c>
      <c r="D9899" s="5" t="n">
        <v>2</v>
      </c>
      <c r="E9899" s="5" t="n">
        <v>0</v>
      </c>
      <c r="F9899" s="5" t="n">
        <v>33.5</v>
      </c>
      <c r="G9899" s="5" t="n">
        <v>17.8</v>
      </c>
      <c r="H9899" s="5" t="n">
        <v>15.02</v>
      </c>
      <c r="I9899" s="6">
        <f>IF(E9899&gt;=Markov!$B$3,1,0)</f>
        <v/>
      </c>
      <c r="J9899" s="6">
        <f>I9898</f>
        <v/>
      </c>
      <c r="K9899" s="7">
        <f>MAR1!$B$5+MAR1!$C$5*COS(2*PI()*$C9899/365)+MAR1!$D$5*SIN(2*PI()*$C9899/365)</f>
        <v/>
      </c>
      <c r="L9899" s="7">
        <f>MAR1!$B$6+MAR1!$C$6*COS(2*PI()*$C9899/365)+MAR1!$D$6*SIN(2*PI()*$C9899/365)</f>
        <v/>
      </c>
      <c r="M9899" s="7">
        <f>MAR1!$B$7+MAR1!$C$7*COS(2*PI()*$C9899/365)+MAR1!$D$7*SIN(2*PI()*$C9899/365)</f>
        <v/>
      </c>
      <c r="N9899" s="7">
        <f>F9899-K9899</f>
        <v/>
      </c>
      <c r="O9899" s="7">
        <f>G9899-L9899</f>
        <v/>
      </c>
      <c r="P9899" s="7">
        <f>H9899-M9899</f>
        <v/>
      </c>
      <c r="Q9899" s="7">
        <f>IF($I9899=1,(N9899-MAR1!$B$11)/MAR1!$D$11,(N9899-MAR1!$C$11)/MAR1!$E$11)</f>
        <v/>
      </c>
      <c r="R9899" s="7">
        <f>IF($I9899=1,(O9899-MAR1!$B$12)/MAR1!$D$12,(O9899-MAR1!$C$12)/MAR1!$E$12)</f>
        <v/>
      </c>
      <c r="S9899" s="7">
        <f>IF($I9899=1,(P9899-MAR1!$B$13)/MAR1!$D$13,(P9899-MAR1!$C$13)/MAR1!$E$13)</f>
        <v/>
      </c>
    </row>
    <row r="9900">
      <c r="A9900" s="5" t="n">
        <v>9899</v>
      </c>
      <c r="B9900" s="5" t="n">
        <v>28</v>
      </c>
      <c r="C9900" s="5" t="n">
        <v>44</v>
      </c>
      <c r="D9900" s="5" t="n">
        <v>2</v>
      </c>
      <c r="E9900" s="5" t="n">
        <v>0</v>
      </c>
      <c r="F9900" s="5" t="n">
        <v>33.2</v>
      </c>
      <c r="G9900" s="5" t="n">
        <v>18.3</v>
      </c>
      <c r="H9900" s="5" t="n">
        <v>16.09</v>
      </c>
      <c r="I9900" s="6">
        <f>IF(E9900&gt;=Markov!$B$3,1,0)</f>
        <v/>
      </c>
      <c r="J9900" s="6">
        <f>I9899</f>
        <v/>
      </c>
      <c r="K9900" s="7">
        <f>MAR1!$B$5+MAR1!$C$5*COS(2*PI()*$C9900/365)+MAR1!$D$5*SIN(2*PI()*$C9900/365)</f>
        <v/>
      </c>
      <c r="L9900" s="7">
        <f>MAR1!$B$6+MAR1!$C$6*COS(2*PI()*$C9900/365)+MAR1!$D$6*SIN(2*PI()*$C9900/365)</f>
        <v/>
      </c>
      <c r="M9900" s="7">
        <f>MAR1!$B$7+MAR1!$C$7*COS(2*PI()*$C9900/365)+MAR1!$D$7*SIN(2*PI()*$C9900/365)</f>
        <v/>
      </c>
      <c r="N9900" s="7">
        <f>F9900-K9900</f>
        <v/>
      </c>
      <c r="O9900" s="7">
        <f>G9900-L9900</f>
        <v/>
      </c>
      <c r="P9900" s="7">
        <f>H9900-M9900</f>
        <v/>
      </c>
      <c r="Q9900" s="7">
        <f>IF($I9900=1,(N9900-MAR1!$B$11)/MAR1!$D$11,(N9900-MAR1!$C$11)/MAR1!$E$11)</f>
        <v/>
      </c>
      <c r="R9900" s="7">
        <f>IF($I9900=1,(O9900-MAR1!$B$12)/MAR1!$D$12,(O9900-MAR1!$C$12)/MAR1!$E$12)</f>
        <v/>
      </c>
      <c r="S9900" s="7">
        <f>IF($I9900=1,(P9900-MAR1!$B$13)/MAR1!$D$13,(P9900-MAR1!$C$13)/MAR1!$E$13)</f>
        <v/>
      </c>
    </row>
    <row r="9901">
      <c r="A9901" s="5" t="n">
        <v>9900</v>
      </c>
      <c r="B9901" s="5" t="n">
        <v>28</v>
      </c>
      <c r="C9901" s="5" t="n">
        <v>45</v>
      </c>
      <c r="D9901" s="5" t="n">
        <v>2</v>
      </c>
      <c r="E9901" s="5" t="n">
        <v>0</v>
      </c>
      <c r="F9901" s="5" t="n">
        <v>32.6</v>
      </c>
      <c r="G9901" s="5" t="n">
        <v>17.7</v>
      </c>
      <c r="H9901" s="5" t="n">
        <v>18.94</v>
      </c>
      <c r="I9901" s="6">
        <f>IF(E9901&gt;=Markov!$B$3,1,0)</f>
        <v/>
      </c>
      <c r="J9901" s="6">
        <f>I9900</f>
        <v/>
      </c>
      <c r="K9901" s="7">
        <f>MAR1!$B$5+MAR1!$C$5*COS(2*PI()*$C9901/365)+MAR1!$D$5*SIN(2*PI()*$C9901/365)</f>
        <v/>
      </c>
      <c r="L9901" s="7">
        <f>MAR1!$B$6+MAR1!$C$6*COS(2*PI()*$C9901/365)+MAR1!$D$6*SIN(2*PI()*$C9901/365)</f>
        <v/>
      </c>
      <c r="M9901" s="7">
        <f>MAR1!$B$7+MAR1!$C$7*COS(2*PI()*$C9901/365)+MAR1!$D$7*SIN(2*PI()*$C9901/365)</f>
        <v/>
      </c>
      <c r="N9901" s="7">
        <f>F9901-K9901</f>
        <v/>
      </c>
      <c r="O9901" s="7">
        <f>G9901-L9901</f>
        <v/>
      </c>
      <c r="P9901" s="7">
        <f>H9901-M9901</f>
        <v/>
      </c>
      <c r="Q9901" s="7">
        <f>IF($I9901=1,(N9901-MAR1!$B$11)/MAR1!$D$11,(N9901-MAR1!$C$11)/MAR1!$E$11)</f>
        <v/>
      </c>
      <c r="R9901" s="7">
        <f>IF($I9901=1,(O9901-MAR1!$B$12)/MAR1!$D$12,(O9901-MAR1!$C$12)/MAR1!$E$12)</f>
        <v/>
      </c>
      <c r="S9901" s="7">
        <f>IF($I9901=1,(P9901-MAR1!$B$13)/MAR1!$D$13,(P9901-MAR1!$C$13)/MAR1!$E$13)</f>
        <v/>
      </c>
    </row>
    <row r="9902">
      <c r="A9902" s="5" t="n">
        <v>9901</v>
      </c>
      <c r="B9902" s="5" t="n">
        <v>28</v>
      </c>
      <c r="C9902" s="5" t="n">
        <v>46</v>
      </c>
      <c r="D9902" s="5" t="n">
        <v>2</v>
      </c>
      <c r="E9902" s="5" t="n">
        <v>0</v>
      </c>
      <c r="F9902" s="5" t="n">
        <v>34.3</v>
      </c>
      <c r="G9902" s="5" t="n">
        <v>18.8</v>
      </c>
      <c r="H9902" s="5" t="n">
        <v>23.12</v>
      </c>
      <c r="I9902" s="6">
        <f>IF(E9902&gt;=Markov!$B$3,1,0)</f>
        <v/>
      </c>
      <c r="J9902" s="6">
        <f>I9901</f>
        <v/>
      </c>
      <c r="K9902" s="7">
        <f>MAR1!$B$5+MAR1!$C$5*COS(2*PI()*$C9902/365)+MAR1!$D$5*SIN(2*PI()*$C9902/365)</f>
        <v/>
      </c>
      <c r="L9902" s="7">
        <f>MAR1!$B$6+MAR1!$C$6*COS(2*PI()*$C9902/365)+MAR1!$D$6*SIN(2*PI()*$C9902/365)</f>
        <v/>
      </c>
      <c r="M9902" s="7">
        <f>MAR1!$B$7+MAR1!$C$7*COS(2*PI()*$C9902/365)+MAR1!$D$7*SIN(2*PI()*$C9902/365)</f>
        <v/>
      </c>
      <c r="N9902" s="7">
        <f>F9902-K9902</f>
        <v/>
      </c>
      <c r="O9902" s="7">
        <f>G9902-L9902</f>
        <v/>
      </c>
      <c r="P9902" s="7">
        <f>H9902-M9902</f>
        <v/>
      </c>
      <c r="Q9902" s="7">
        <f>IF($I9902=1,(N9902-MAR1!$B$11)/MAR1!$D$11,(N9902-MAR1!$C$11)/MAR1!$E$11)</f>
        <v/>
      </c>
      <c r="R9902" s="7">
        <f>IF($I9902=1,(O9902-MAR1!$B$12)/MAR1!$D$12,(O9902-MAR1!$C$12)/MAR1!$E$12)</f>
        <v/>
      </c>
      <c r="S9902" s="7">
        <f>IF($I9902=1,(P9902-MAR1!$B$13)/MAR1!$D$13,(P9902-MAR1!$C$13)/MAR1!$E$13)</f>
        <v/>
      </c>
    </row>
    <row r="9903">
      <c r="A9903" s="5" t="n">
        <v>9902</v>
      </c>
      <c r="B9903" s="5" t="n">
        <v>28</v>
      </c>
      <c r="C9903" s="5" t="n">
        <v>47</v>
      </c>
      <c r="D9903" s="5" t="n">
        <v>2</v>
      </c>
      <c r="E9903" s="5" t="n">
        <v>0</v>
      </c>
      <c r="F9903" s="5" t="n">
        <v>32.2</v>
      </c>
      <c r="G9903" s="5" t="n">
        <v>18.8</v>
      </c>
      <c r="H9903" s="5" t="n">
        <v>17.87</v>
      </c>
      <c r="I9903" s="6">
        <f>IF(E9903&gt;=Markov!$B$3,1,0)</f>
        <v/>
      </c>
      <c r="J9903" s="6">
        <f>I9902</f>
        <v/>
      </c>
      <c r="K9903" s="7">
        <f>MAR1!$B$5+MAR1!$C$5*COS(2*PI()*$C9903/365)+MAR1!$D$5*SIN(2*PI()*$C9903/365)</f>
        <v/>
      </c>
      <c r="L9903" s="7">
        <f>MAR1!$B$6+MAR1!$C$6*COS(2*PI()*$C9903/365)+MAR1!$D$6*SIN(2*PI()*$C9903/365)</f>
        <v/>
      </c>
      <c r="M9903" s="7">
        <f>MAR1!$B$7+MAR1!$C$7*COS(2*PI()*$C9903/365)+MAR1!$D$7*SIN(2*PI()*$C9903/365)</f>
        <v/>
      </c>
      <c r="N9903" s="7">
        <f>F9903-K9903</f>
        <v/>
      </c>
      <c r="O9903" s="7">
        <f>G9903-L9903</f>
        <v/>
      </c>
      <c r="P9903" s="7">
        <f>H9903-M9903</f>
        <v/>
      </c>
      <c r="Q9903" s="7">
        <f>IF($I9903=1,(N9903-MAR1!$B$11)/MAR1!$D$11,(N9903-MAR1!$C$11)/MAR1!$E$11)</f>
        <v/>
      </c>
      <c r="R9903" s="7">
        <f>IF($I9903=1,(O9903-MAR1!$B$12)/MAR1!$D$12,(O9903-MAR1!$C$12)/MAR1!$E$12)</f>
        <v/>
      </c>
      <c r="S9903" s="7">
        <f>IF($I9903=1,(P9903-MAR1!$B$13)/MAR1!$D$13,(P9903-MAR1!$C$13)/MAR1!$E$13)</f>
        <v/>
      </c>
    </row>
    <row r="9904">
      <c r="A9904" s="5" t="n">
        <v>9903</v>
      </c>
      <c r="B9904" s="5" t="n">
        <v>28</v>
      </c>
      <c r="C9904" s="5" t="n">
        <v>48</v>
      </c>
      <c r="D9904" s="5" t="n">
        <v>2</v>
      </c>
      <c r="E9904" s="5" t="n">
        <v>0</v>
      </c>
      <c r="F9904" s="5" t="n">
        <v>30.9</v>
      </c>
      <c r="G9904" s="5" t="n">
        <v>17.9</v>
      </c>
      <c r="H9904" s="5" t="n">
        <v>18.09</v>
      </c>
      <c r="I9904" s="6">
        <f>IF(E9904&gt;=Markov!$B$3,1,0)</f>
        <v/>
      </c>
      <c r="J9904" s="6">
        <f>I9903</f>
        <v/>
      </c>
      <c r="K9904" s="7">
        <f>MAR1!$B$5+MAR1!$C$5*COS(2*PI()*$C9904/365)+MAR1!$D$5*SIN(2*PI()*$C9904/365)</f>
        <v/>
      </c>
      <c r="L9904" s="7">
        <f>MAR1!$B$6+MAR1!$C$6*COS(2*PI()*$C9904/365)+MAR1!$D$6*SIN(2*PI()*$C9904/365)</f>
        <v/>
      </c>
      <c r="M9904" s="7">
        <f>MAR1!$B$7+MAR1!$C$7*COS(2*PI()*$C9904/365)+MAR1!$D$7*SIN(2*PI()*$C9904/365)</f>
        <v/>
      </c>
      <c r="N9904" s="7">
        <f>F9904-K9904</f>
        <v/>
      </c>
      <c r="O9904" s="7">
        <f>G9904-L9904</f>
        <v/>
      </c>
      <c r="P9904" s="7">
        <f>H9904-M9904</f>
        <v/>
      </c>
      <c r="Q9904" s="7">
        <f>IF($I9904=1,(N9904-MAR1!$B$11)/MAR1!$D$11,(N9904-MAR1!$C$11)/MAR1!$E$11)</f>
        <v/>
      </c>
      <c r="R9904" s="7">
        <f>IF($I9904=1,(O9904-MAR1!$B$12)/MAR1!$D$12,(O9904-MAR1!$C$12)/MAR1!$E$12)</f>
        <v/>
      </c>
      <c r="S9904" s="7">
        <f>IF($I9904=1,(P9904-MAR1!$B$13)/MAR1!$D$13,(P9904-MAR1!$C$13)/MAR1!$E$13)</f>
        <v/>
      </c>
    </row>
    <row r="9905">
      <c r="A9905" s="5" t="n">
        <v>9904</v>
      </c>
      <c r="B9905" s="5" t="n">
        <v>28</v>
      </c>
      <c r="C9905" s="5" t="n">
        <v>49</v>
      </c>
      <c r="D9905" s="5" t="n">
        <v>2</v>
      </c>
      <c r="E9905" s="5" t="n">
        <v>0</v>
      </c>
      <c r="F9905" s="5" t="n">
        <v>33.5</v>
      </c>
      <c r="G9905" s="5" t="n">
        <v>18.9</v>
      </c>
      <c r="H9905" s="5" t="n">
        <v>19.19</v>
      </c>
      <c r="I9905" s="6">
        <f>IF(E9905&gt;=Markov!$B$3,1,0)</f>
        <v/>
      </c>
      <c r="J9905" s="6">
        <f>I9904</f>
        <v/>
      </c>
      <c r="K9905" s="7">
        <f>MAR1!$B$5+MAR1!$C$5*COS(2*PI()*$C9905/365)+MAR1!$D$5*SIN(2*PI()*$C9905/365)</f>
        <v/>
      </c>
      <c r="L9905" s="7">
        <f>MAR1!$B$6+MAR1!$C$6*COS(2*PI()*$C9905/365)+MAR1!$D$6*SIN(2*PI()*$C9905/365)</f>
        <v/>
      </c>
      <c r="M9905" s="7">
        <f>MAR1!$B$7+MAR1!$C$7*COS(2*PI()*$C9905/365)+MAR1!$D$7*SIN(2*PI()*$C9905/365)</f>
        <v/>
      </c>
      <c r="N9905" s="7">
        <f>F9905-K9905</f>
        <v/>
      </c>
      <c r="O9905" s="7">
        <f>G9905-L9905</f>
        <v/>
      </c>
      <c r="P9905" s="7">
        <f>H9905-M9905</f>
        <v/>
      </c>
      <c r="Q9905" s="7">
        <f>IF($I9905=1,(N9905-MAR1!$B$11)/MAR1!$D$11,(N9905-MAR1!$C$11)/MAR1!$E$11)</f>
        <v/>
      </c>
      <c r="R9905" s="7">
        <f>IF($I9905=1,(O9905-MAR1!$B$12)/MAR1!$D$12,(O9905-MAR1!$C$12)/MAR1!$E$12)</f>
        <v/>
      </c>
      <c r="S9905" s="7">
        <f>IF($I9905=1,(P9905-MAR1!$B$13)/MAR1!$D$13,(P9905-MAR1!$C$13)/MAR1!$E$13)</f>
        <v/>
      </c>
    </row>
    <row r="9906">
      <c r="A9906" s="5" t="n">
        <v>9905</v>
      </c>
      <c r="B9906" s="5" t="n">
        <v>28</v>
      </c>
      <c r="C9906" s="5" t="n">
        <v>50</v>
      </c>
      <c r="D9906" s="5" t="n">
        <v>2</v>
      </c>
      <c r="E9906" s="5" t="n">
        <v>2.2</v>
      </c>
      <c r="F9906" s="5" t="n">
        <v>30.9</v>
      </c>
      <c r="G9906" s="5" t="n">
        <v>18.9</v>
      </c>
      <c r="H9906" s="5" t="n">
        <v>13.72</v>
      </c>
      <c r="I9906" s="6">
        <f>IF(E9906&gt;=Markov!$B$3,1,0)</f>
        <v/>
      </c>
      <c r="J9906" s="6">
        <f>I9905</f>
        <v/>
      </c>
      <c r="K9906" s="7">
        <f>MAR1!$B$5+MAR1!$C$5*COS(2*PI()*$C9906/365)+MAR1!$D$5*SIN(2*PI()*$C9906/365)</f>
        <v/>
      </c>
      <c r="L9906" s="7">
        <f>MAR1!$B$6+MAR1!$C$6*COS(2*PI()*$C9906/365)+MAR1!$D$6*SIN(2*PI()*$C9906/365)</f>
        <v/>
      </c>
      <c r="M9906" s="7">
        <f>MAR1!$B$7+MAR1!$C$7*COS(2*PI()*$C9906/365)+MAR1!$D$7*SIN(2*PI()*$C9906/365)</f>
        <v/>
      </c>
      <c r="N9906" s="7">
        <f>F9906-K9906</f>
        <v/>
      </c>
      <c r="O9906" s="7">
        <f>G9906-L9906</f>
        <v/>
      </c>
      <c r="P9906" s="7">
        <f>H9906-M9906</f>
        <v/>
      </c>
      <c r="Q9906" s="7">
        <f>IF($I9906=1,(N9906-MAR1!$B$11)/MAR1!$D$11,(N9906-MAR1!$C$11)/MAR1!$E$11)</f>
        <v/>
      </c>
      <c r="R9906" s="7">
        <f>IF($I9906=1,(O9906-MAR1!$B$12)/MAR1!$D$12,(O9906-MAR1!$C$12)/MAR1!$E$12)</f>
        <v/>
      </c>
      <c r="S9906" s="7">
        <f>IF($I9906=1,(P9906-MAR1!$B$13)/MAR1!$D$13,(P9906-MAR1!$C$13)/MAR1!$E$13)</f>
        <v/>
      </c>
    </row>
    <row r="9907">
      <c r="A9907" s="5" t="n">
        <v>9906</v>
      </c>
      <c r="B9907" s="5" t="n">
        <v>28</v>
      </c>
      <c r="C9907" s="5" t="n">
        <v>51</v>
      </c>
      <c r="D9907" s="5" t="n">
        <v>2</v>
      </c>
      <c r="E9907" s="5" t="n">
        <v>0</v>
      </c>
      <c r="F9907" s="5" t="n">
        <v>33.4</v>
      </c>
      <c r="G9907" s="5" t="n">
        <v>18.2</v>
      </c>
      <c r="H9907" s="5" t="n">
        <v>23.32</v>
      </c>
      <c r="I9907" s="6">
        <f>IF(E9907&gt;=Markov!$B$3,1,0)</f>
        <v/>
      </c>
      <c r="J9907" s="6">
        <f>I9906</f>
        <v/>
      </c>
      <c r="K9907" s="7">
        <f>MAR1!$B$5+MAR1!$C$5*COS(2*PI()*$C9907/365)+MAR1!$D$5*SIN(2*PI()*$C9907/365)</f>
        <v/>
      </c>
      <c r="L9907" s="7">
        <f>MAR1!$B$6+MAR1!$C$6*COS(2*PI()*$C9907/365)+MAR1!$D$6*SIN(2*PI()*$C9907/365)</f>
        <v/>
      </c>
      <c r="M9907" s="7">
        <f>MAR1!$B$7+MAR1!$C$7*COS(2*PI()*$C9907/365)+MAR1!$D$7*SIN(2*PI()*$C9907/365)</f>
        <v/>
      </c>
      <c r="N9907" s="7">
        <f>F9907-K9907</f>
        <v/>
      </c>
      <c r="O9907" s="7">
        <f>G9907-L9907</f>
        <v/>
      </c>
      <c r="P9907" s="7">
        <f>H9907-M9907</f>
        <v/>
      </c>
      <c r="Q9907" s="7">
        <f>IF($I9907=1,(N9907-MAR1!$B$11)/MAR1!$D$11,(N9907-MAR1!$C$11)/MAR1!$E$11)</f>
        <v/>
      </c>
      <c r="R9907" s="7">
        <f>IF($I9907=1,(O9907-MAR1!$B$12)/MAR1!$D$12,(O9907-MAR1!$C$12)/MAR1!$E$12)</f>
        <v/>
      </c>
      <c r="S9907" s="7">
        <f>IF($I9907=1,(P9907-MAR1!$B$13)/MAR1!$D$13,(P9907-MAR1!$C$13)/MAR1!$E$13)</f>
        <v/>
      </c>
    </row>
    <row r="9908">
      <c r="A9908" s="5" t="n">
        <v>9907</v>
      </c>
      <c r="B9908" s="5" t="n">
        <v>28</v>
      </c>
      <c r="C9908" s="5" t="n">
        <v>52</v>
      </c>
      <c r="D9908" s="5" t="n">
        <v>2</v>
      </c>
      <c r="E9908" s="5" t="n">
        <v>0</v>
      </c>
      <c r="F9908" s="5" t="n">
        <v>34</v>
      </c>
      <c r="G9908" s="5" t="n">
        <v>17.3</v>
      </c>
      <c r="H9908" s="5" t="n">
        <v>27.55</v>
      </c>
      <c r="I9908" s="6">
        <f>IF(E9908&gt;=Markov!$B$3,1,0)</f>
        <v/>
      </c>
      <c r="J9908" s="6">
        <f>I9907</f>
        <v/>
      </c>
      <c r="K9908" s="7">
        <f>MAR1!$B$5+MAR1!$C$5*COS(2*PI()*$C9908/365)+MAR1!$D$5*SIN(2*PI()*$C9908/365)</f>
        <v/>
      </c>
      <c r="L9908" s="7">
        <f>MAR1!$B$6+MAR1!$C$6*COS(2*PI()*$C9908/365)+MAR1!$D$6*SIN(2*PI()*$C9908/365)</f>
        <v/>
      </c>
      <c r="M9908" s="7">
        <f>MAR1!$B$7+MAR1!$C$7*COS(2*PI()*$C9908/365)+MAR1!$D$7*SIN(2*PI()*$C9908/365)</f>
        <v/>
      </c>
      <c r="N9908" s="7">
        <f>F9908-K9908</f>
        <v/>
      </c>
      <c r="O9908" s="7">
        <f>G9908-L9908</f>
        <v/>
      </c>
      <c r="P9908" s="7">
        <f>H9908-M9908</f>
        <v/>
      </c>
      <c r="Q9908" s="7">
        <f>IF($I9908=1,(N9908-MAR1!$B$11)/MAR1!$D$11,(N9908-MAR1!$C$11)/MAR1!$E$11)</f>
        <v/>
      </c>
      <c r="R9908" s="7">
        <f>IF($I9908=1,(O9908-MAR1!$B$12)/MAR1!$D$12,(O9908-MAR1!$C$12)/MAR1!$E$12)</f>
        <v/>
      </c>
      <c r="S9908" s="7">
        <f>IF($I9908=1,(P9908-MAR1!$B$13)/MAR1!$D$13,(P9908-MAR1!$C$13)/MAR1!$E$13)</f>
        <v/>
      </c>
    </row>
    <row r="9909">
      <c r="A9909" s="5" t="n">
        <v>9908</v>
      </c>
      <c r="B9909" s="5" t="n">
        <v>28</v>
      </c>
      <c r="C9909" s="5" t="n">
        <v>53</v>
      </c>
      <c r="D9909" s="5" t="n">
        <v>2</v>
      </c>
      <c r="E9909" s="5" t="n">
        <v>0</v>
      </c>
      <c r="F9909" s="5" t="n">
        <v>34.4</v>
      </c>
      <c r="G9909" s="5" t="n">
        <v>14.4</v>
      </c>
      <c r="H9909" s="5" t="n">
        <v>24.69</v>
      </c>
      <c r="I9909" s="6">
        <f>IF(E9909&gt;=Markov!$B$3,1,0)</f>
        <v/>
      </c>
      <c r="J9909" s="6">
        <f>I9908</f>
        <v/>
      </c>
      <c r="K9909" s="7">
        <f>MAR1!$B$5+MAR1!$C$5*COS(2*PI()*$C9909/365)+MAR1!$D$5*SIN(2*PI()*$C9909/365)</f>
        <v/>
      </c>
      <c r="L9909" s="7">
        <f>MAR1!$B$6+MAR1!$C$6*COS(2*PI()*$C9909/365)+MAR1!$D$6*SIN(2*PI()*$C9909/365)</f>
        <v/>
      </c>
      <c r="M9909" s="7">
        <f>MAR1!$B$7+MAR1!$C$7*COS(2*PI()*$C9909/365)+MAR1!$D$7*SIN(2*PI()*$C9909/365)</f>
        <v/>
      </c>
      <c r="N9909" s="7">
        <f>F9909-K9909</f>
        <v/>
      </c>
      <c r="O9909" s="7">
        <f>G9909-L9909</f>
        <v/>
      </c>
      <c r="P9909" s="7">
        <f>H9909-M9909</f>
        <v/>
      </c>
      <c r="Q9909" s="7">
        <f>IF($I9909=1,(N9909-MAR1!$B$11)/MAR1!$D$11,(N9909-MAR1!$C$11)/MAR1!$E$11)</f>
        <v/>
      </c>
      <c r="R9909" s="7">
        <f>IF($I9909=1,(O9909-MAR1!$B$12)/MAR1!$D$12,(O9909-MAR1!$C$12)/MAR1!$E$12)</f>
        <v/>
      </c>
      <c r="S9909" s="7">
        <f>IF($I9909=1,(P9909-MAR1!$B$13)/MAR1!$D$13,(P9909-MAR1!$C$13)/MAR1!$E$13)</f>
        <v/>
      </c>
    </row>
    <row r="9910">
      <c r="A9910" s="5" t="n">
        <v>9909</v>
      </c>
      <c r="B9910" s="5" t="n">
        <v>28</v>
      </c>
      <c r="C9910" s="5" t="n">
        <v>54</v>
      </c>
      <c r="D9910" s="5" t="n">
        <v>2</v>
      </c>
      <c r="E9910" s="5" t="n">
        <v>0</v>
      </c>
      <c r="F9910" s="5" t="n">
        <v>37.4</v>
      </c>
      <c r="G9910" s="5" t="n">
        <v>18.2</v>
      </c>
      <c r="H9910" s="5" t="n">
        <v>19.36</v>
      </c>
      <c r="I9910" s="6">
        <f>IF(E9910&gt;=Markov!$B$3,1,0)</f>
        <v/>
      </c>
      <c r="J9910" s="6">
        <f>I9909</f>
        <v/>
      </c>
      <c r="K9910" s="7">
        <f>MAR1!$B$5+MAR1!$C$5*COS(2*PI()*$C9910/365)+MAR1!$D$5*SIN(2*PI()*$C9910/365)</f>
        <v/>
      </c>
      <c r="L9910" s="7">
        <f>MAR1!$B$6+MAR1!$C$6*COS(2*PI()*$C9910/365)+MAR1!$D$6*SIN(2*PI()*$C9910/365)</f>
        <v/>
      </c>
      <c r="M9910" s="7">
        <f>MAR1!$B$7+MAR1!$C$7*COS(2*PI()*$C9910/365)+MAR1!$D$7*SIN(2*PI()*$C9910/365)</f>
        <v/>
      </c>
      <c r="N9910" s="7">
        <f>F9910-K9910</f>
        <v/>
      </c>
      <c r="O9910" s="7">
        <f>G9910-L9910</f>
        <v/>
      </c>
      <c r="P9910" s="7">
        <f>H9910-M9910</f>
        <v/>
      </c>
      <c r="Q9910" s="7">
        <f>IF($I9910=1,(N9910-MAR1!$B$11)/MAR1!$D$11,(N9910-MAR1!$C$11)/MAR1!$E$11)</f>
        <v/>
      </c>
      <c r="R9910" s="7">
        <f>IF($I9910=1,(O9910-MAR1!$B$12)/MAR1!$D$12,(O9910-MAR1!$C$12)/MAR1!$E$12)</f>
        <v/>
      </c>
      <c r="S9910" s="7">
        <f>IF($I9910=1,(P9910-MAR1!$B$13)/MAR1!$D$13,(P9910-MAR1!$C$13)/MAR1!$E$13)</f>
        <v/>
      </c>
    </row>
    <row r="9911">
      <c r="A9911" s="5" t="n">
        <v>9910</v>
      </c>
      <c r="B9911" s="5" t="n">
        <v>28</v>
      </c>
      <c r="C9911" s="5" t="n">
        <v>55</v>
      </c>
      <c r="D9911" s="5" t="n">
        <v>2</v>
      </c>
      <c r="E9911" s="5" t="n">
        <v>0</v>
      </c>
      <c r="F9911" s="5" t="n">
        <v>37.8</v>
      </c>
      <c r="G9911" s="5" t="n">
        <v>20.9</v>
      </c>
      <c r="H9911" s="5" t="n">
        <v>13.87</v>
      </c>
      <c r="I9911" s="6">
        <f>IF(E9911&gt;=Markov!$B$3,1,0)</f>
        <v/>
      </c>
      <c r="J9911" s="6">
        <f>I9910</f>
        <v/>
      </c>
      <c r="K9911" s="7">
        <f>MAR1!$B$5+MAR1!$C$5*COS(2*PI()*$C9911/365)+MAR1!$D$5*SIN(2*PI()*$C9911/365)</f>
        <v/>
      </c>
      <c r="L9911" s="7">
        <f>MAR1!$B$6+MAR1!$C$6*COS(2*PI()*$C9911/365)+MAR1!$D$6*SIN(2*PI()*$C9911/365)</f>
        <v/>
      </c>
      <c r="M9911" s="7">
        <f>MAR1!$B$7+MAR1!$C$7*COS(2*PI()*$C9911/365)+MAR1!$D$7*SIN(2*PI()*$C9911/365)</f>
        <v/>
      </c>
      <c r="N9911" s="7">
        <f>F9911-K9911</f>
        <v/>
      </c>
      <c r="O9911" s="7">
        <f>G9911-L9911</f>
        <v/>
      </c>
      <c r="P9911" s="7">
        <f>H9911-M9911</f>
        <v/>
      </c>
      <c r="Q9911" s="7">
        <f>IF($I9911=1,(N9911-MAR1!$B$11)/MAR1!$D$11,(N9911-MAR1!$C$11)/MAR1!$E$11)</f>
        <v/>
      </c>
      <c r="R9911" s="7">
        <f>IF($I9911=1,(O9911-MAR1!$B$12)/MAR1!$D$12,(O9911-MAR1!$C$12)/MAR1!$E$12)</f>
        <v/>
      </c>
      <c r="S9911" s="7">
        <f>IF($I9911=1,(P9911-MAR1!$B$13)/MAR1!$D$13,(P9911-MAR1!$C$13)/MAR1!$E$13)</f>
        <v/>
      </c>
    </row>
    <row r="9912">
      <c r="A9912" s="5" t="n">
        <v>9911</v>
      </c>
      <c r="B9912" s="5" t="n">
        <v>28</v>
      </c>
      <c r="C9912" s="5" t="n">
        <v>56</v>
      </c>
      <c r="D9912" s="5" t="n">
        <v>2</v>
      </c>
      <c r="E9912" s="5" t="n">
        <v>0</v>
      </c>
      <c r="F9912" s="5" t="n">
        <v>37.4</v>
      </c>
      <c r="G9912" s="5" t="n">
        <v>22</v>
      </c>
      <c r="H9912" s="5" t="n">
        <v>18.82</v>
      </c>
      <c r="I9912" s="6">
        <f>IF(E9912&gt;=Markov!$B$3,1,0)</f>
        <v/>
      </c>
      <c r="J9912" s="6">
        <f>I9911</f>
        <v/>
      </c>
      <c r="K9912" s="7">
        <f>MAR1!$B$5+MAR1!$C$5*COS(2*PI()*$C9912/365)+MAR1!$D$5*SIN(2*PI()*$C9912/365)</f>
        <v/>
      </c>
      <c r="L9912" s="7">
        <f>MAR1!$B$6+MAR1!$C$6*COS(2*PI()*$C9912/365)+MAR1!$D$6*SIN(2*PI()*$C9912/365)</f>
        <v/>
      </c>
      <c r="M9912" s="7">
        <f>MAR1!$B$7+MAR1!$C$7*COS(2*PI()*$C9912/365)+MAR1!$D$7*SIN(2*PI()*$C9912/365)</f>
        <v/>
      </c>
      <c r="N9912" s="7">
        <f>F9912-K9912</f>
        <v/>
      </c>
      <c r="O9912" s="7">
        <f>G9912-L9912</f>
        <v/>
      </c>
      <c r="P9912" s="7">
        <f>H9912-M9912</f>
        <v/>
      </c>
      <c r="Q9912" s="7">
        <f>IF($I9912=1,(N9912-MAR1!$B$11)/MAR1!$D$11,(N9912-MAR1!$C$11)/MAR1!$E$11)</f>
        <v/>
      </c>
      <c r="R9912" s="7">
        <f>IF($I9912=1,(O9912-MAR1!$B$12)/MAR1!$D$12,(O9912-MAR1!$C$12)/MAR1!$E$12)</f>
        <v/>
      </c>
      <c r="S9912" s="7">
        <f>IF($I9912=1,(P9912-MAR1!$B$13)/MAR1!$D$13,(P9912-MAR1!$C$13)/MAR1!$E$13)</f>
        <v/>
      </c>
    </row>
    <row r="9913">
      <c r="A9913" s="5" t="n">
        <v>9912</v>
      </c>
      <c r="B9913" s="5" t="n">
        <v>28</v>
      </c>
      <c r="C9913" s="5" t="n">
        <v>57</v>
      </c>
      <c r="D9913" s="5" t="n">
        <v>2</v>
      </c>
      <c r="E9913" s="5" t="n">
        <v>0</v>
      </c>
      <c r="F9913" s="5" t="n">
        <v>34.3</v>
      </c>
      <c r="G9913" s="5" t="n">
        <v>20.5</v>
      </c>
      <c r="H9913" s="5" t="n">
        <v>19.5</v>
      </c>
      <c r="I9913" s="6">
        <f>IF(E9913&gt;=Markov!$B$3,1,0)</f>
        <v/>
      </c>
      <c r="J9913" s="6">
        <f>I9912</f>
        <v/>
      </c>
      <c r="K9913" s="7">
        <f>MAR1!$B$5+MAR1!$C$5*COS(2*PI()*$C9913/365)+MAR1!$D$5*SIN(2*PI()*$C9913/365)</f>
        <v/>
      </c>
      <c r="L9913" s="7">
        <f>MAR1!$B$6+MAR1!$C$6*COS(2*PI()*$C9913/365)+MAR1!$D$6*SIN(2*PI()*$C9913/365)</f>
        <v/>
      </c>
      <c r="M9913" s="7">
        <f>MAR1!$B$7+MAR1!$C$7*COS(2*PI()*$C9913/365)+MAR1!$D$7*SIN(2*PI()*$C9913/365)</f>
        <v/>
      </c>
      <c r="N9913" s="7">
        <f>F9913-K9913</f>
        <v/>
      </c>
      <c r="O9913" s="7">
        <f>G9913-L9913</f>
        <v/>
      </c>
      <c r="P9913" s="7">
        <f>H9913-M9913</f>
        <v/>
      </c>
      <c r="Q9913" s="7">
        <f>IF($I9913=1,(N9913-MAR1!$B$11)/MAR1!$D$11,(N9913-MAR1!$C$11)/MAR1!$E$11)</f>
        <v/>
      </c>
      <c r="R9913" s="7">
        <f>IF($I9913=1,(O9913-MAR1!$B$12)/MAR1!$D$12,(O9913-MAR1!$C$12)/MAR1!$E$12)</f>
        <v/>
      </c>
      <c r="S9913" s="7">
        <f>IF($I9913=1,(P9913-MAR1!$B$13)/MAR1!$D$13,(P9913-MAR1!$C$13)/MAR1!$E$13)</f>
        <v/>
      </c>
    </row>
    <row r="9914">
      <c r="A9914" s="5" t="n">
        <v>9913</v>
      </c>
      <c r="B9914" s="5" t="n">
        <v>28</v>
      </c>
      <c r="C9914" s="5" t="n">
        <v>58</v>
      </c>
      <c r="D9914" s="5" t="n">
        <v>2</v>
      </c>
      <c r="E9914" s="5" t="n">
        <v>0</v>
      </c>
      <c r="F9914" s="5" t="n">
        <v>35.5</v>
      </c>
      <c r="G9914" s="5" t="n">
        <v>21.5</v>
      </c>
      <c r="H9914" s="5" t="n">
        <v>17.78</v>
      </c>
      <c r="I9914" s="6">
        <f>IF(E9914&gt;=Markov!$B$3,1,0)</f>
        <v/>
      </c>
      <c r="J9914" s="6">
        <f>I9913</f>
        <v/>
      </c>
      <c r="K9914" s="7">
        <f>MAR1!$B$5+MAR1!$C$5*COS(2*PI()*$C9914/365)+MAR1!$D$5*SIN(2*PI()*$C9914/365)</f>
        <v/>
      </c>
      <c r="L9914" s="7">
        <f>MAR1!$B$6+MAR1!$C$6*COS(2*PI()*$C9914/365)+MAR1!$D$6*SIN(2*PI()*$C9914/365)</f>
        <v/>
      </c>
      <c r="M9914" s="7">
        <f>MAR1!$B$7+MAR1!$C$7*COS(2*PI()*$C9914/365)+MAR1!$D$7*SIN(2*PI()*$C9914/365)</f>
        <v/>
      </c>
      <c r="N9914" s="7">
        <f>F9914-K9914</f>
        <v/>
      </c>
      <c r="O9914" s="7">
        <f>G9914-L9914</f>
        <v/>
      </c>
      <c r="P9914" s="7">
        <f>H9914-M9914</f>
        <v/>
      </c>
      <c r="Q9914" s="7">
        <f>IF($I9914=1,(N9914-MAR1!$B$11)/MAR1!$D$11,(N9914-MAR1!$C$11)/MAR1!$E$11)</f>
        <v/>
      </c>
      <c r="R9914" s="7">
        <f>IF($I9914=1,(O9914-MAR1!$B$12)/MAR1!$D$12,(O9914-MAR1!$C$12)/MAR1!$E$12)</f>
        <v/>
      </c>
      <c r="S9914" s="7">
        <f>IF($I9914=1,(P9914-MAR1!$B$13)/MAR1!$D$13,(P9914-MAR1!$C$13)/MAR1!$E$13)</f>
        <v/>
      </c>
    </row>
    <row r="9915">
      <c r="A9915" s="5" t="n">
        <v>9914</v>
      </c>
      <c r="B9915" s="5" t="n">
        <v>28</v>
      </c>
      <c r="C9915" s="5" t="n">
        <v>59</v>
      </c>
      <c r="D9915" s="5" t="n">
        <v>2</v>
      </c>
      <c r="E9915" s="5" t="n">
        <v>0</v>
      </c>
      <c r="F9915" s="5" t="n">
        <v>35.6</v>
      </c>
      <c r="G9915" s="5" t="n">
        <v>18.3</v>
      </c>
      <c r="H9915" s="5" t="n">
        <v>18.6</v>
      </c>
      <c r="I9915" s="6">
        <f>IF(E9915&gt;=Markov!$B$3,1,0)</f>
        <v/>
      </c>
      <c r="J9915" s="6">
        <f>I9914</f>
        <v/>
      </c>
      <c r="K9915" s="7">
        <f>MAR1!$B$5+MAR1!$C$5*COS(2*PI()*$C9915/365)+MAR1!$D$5*SIN(2*PI()*$C9915/365)</f>
        <v/>
      </c>
      <c r="L9915" s="7">
        <f>MAR1!$B$6+MAR1!$C$6*COS(2*PI()*$C9915/365)+MAR1!$D$6*SIN(2*PI()*$C9915/365)</f>
        <v/>
      </c>
      <c r="M9915" s="7">
        <f>MAR1!$B$7+MAR1!$C$7*COS(2*PI()*$C9915/365)+MAR1!$D$7*SIN(2*PI()*$C9915/365)</f>
        <v/>
      </c>
      <c r="N9915" s="7">
        <f>F9915-K9915</f>
        <v/>
      </c>
      <c r="O9915" s="7">
        <f>G9915-L9915</f>
        <v/>
      </c>
      <c r="P9915" s="7">
        <f>H9915-M9915</f>
        <v/>
      </c>
      <c r="Q9915" s="7">
        <f>IF($I9915=1,(N9915-MAR1!$B$11)/MAR1!$D$11,(N9915-MAR1!$C$11)/MAR1!$E$11)</f>
        <v/>
      </c>
      <c r="R9915" s="7">
        <f>IF($I9915=1,(O9915-MAR1!$B$12)/MAR1!$D$12,(O9915-MAR1!$C$12)/MAR1!$E$12)</f>
        <v/>
      </c>
      <c r="S9915" s="7">
        <f>IF($I9915=1,(P9915-MAR1!$B$13)/MAR1!$D$13,(P9915-MAR1!$C$13)/MAR1!$E$13)</f>
        <v/>
      </c>
    </row>
    <row r="9916">
      <c r="A9916" s="5" t="n">
        <v>9915</v>
      </c>
      <c r="B9916" s="5" t="n">
        <v>28</v>
      </c>
      <c r="C9916" s="5" t="n">
        <v>60</v>
      </c>
      <c r="D9916" s="5" t="n">
        <v>3</v>
      </c>
      <c r="E9916" s="5" t="n">
        <v>0</v>
      </c>
      <c r="F9916" s="5" t="n">
        <v>34.6</v>
      </c>
      <c r="G9916" s="5" t="n">
        <v>18</v>
      </c>
      <c r="H9916" s="5" t="n">
        <v>20.2</v>
      </c>
      <c r="I9916" s="6">
        <f>IF(E9916&gt;=Markov!$B$3,1,0)</f>
        <v/>
      </c>
      <c r="J9916" s="6">
        <f>I9915</f>
        <v/>
      </c>
      <c r="K9916" s="7">
        <f>MAR1!$B$5+MAR1!$C$5*COS(2*PI()*$C9916/365)+MAR1!$D$5*SIN(2*PI()*$C9916/365)</f>
        <v/>
      </c>
      <c r="L9916" s="7">
        <f>MAR1!$B$6+MAR1!$C$6*COS(2*PI()*$C9916/365)+MAR1!$D$6*SIN(2*PI()*$C9916/365)</f>
        <v/>
      </c>
      <c r="M9916" s="7">
        <f>MAR1!$B$7+MAR1!$C$7*COS(2*PI()*$C9916/365)+MAR1!$D$7*SIN(2*PI()*$C9916/365)</f>
        <v/>
      </c>
      <c r="N9916" s="7">
        <f>F9916-K9916</f>
        <v/>
      </c>
      <c r="O9916" s="7">
        <f>G9916-L9916</f>
        <v/>
      </c>
      <c r="P9916" s="7">
        <f>H9916-M9916</f>
        <v/>
      </c>
      <c r="Q9916" s="7">
        <f>IF($I9916=1,(N9916-MAR1!$B$11)/MAR1!$D$11,(N9916-MAR1!$C$11)/MAR1!$E$11)</f>
        <v/>
      </c>
      <c r="R9916" s="7">
        <f>IF($I9916=1,(O9916-MAR1!$B$12)/MAR1!$D$12,(O9916-MAR1!$C$12)/MAR1!$E$12)</f>
        <v/>
      </c>
      <c r="S9916" s="7">
        <f>IF($I9916=1,(P9916-MAR1!$B$13)/MAR1!$D$13,(P9916-MAR1!$C$13)/MAR1!$E$13)</f>
        <v/>
      </c>
    </row>
    <row r="9917">
      <c r="A9917" s="5" t="n">
        <v>9916</v>
      </c>
      <c r="B9917" s="5" t="n">
        <v>28</v>
      </c>
      <c r="C9917" s="5" t="n">
        <v>61</v>
      </c>
      <c r="D9917" s="5" t="n">
        <v>3</v>
      </c>
      <c r="E9917" s="5" t="n">
        <v>0</v>
      </c>
      <c r="F9917" s="5" t="n">
        <v>33.9</v>
      </c>
      <c r="G9917" s="5" t="n">
        <v>18.4</v>
      </c>
      <c r="H9917" s="5" t="n">
        <v>17.96</v>
      </c>
      <c r="I9917" s="6">
        <f>IF(E9917&gt;=Markov!$B$3,1,0)</f>
        <v/>
      </c>
      <c r="J9917" s="6">
        <f>I9916</f>
        <v/>
      </c>
      <c r="K9917" s="7">
        <f>MAR1!$B$5+MAR1!$C$5*COS(2*PI()*$C9917/365)+MAR1!$D$5*SIN(2*PI()*$C9917/365)</f>
        <v/>
      </c>
      <c r="L9917" s="7">
        <f>MAR1!$B$6+MAR1!$C$6*COS(2*PI()*$C9917/365)+MAR1!$D$6*SIN(2*PI()*$C9917/365)</f>
        <v/>
      </c>
      <c r="M9917" s="7">
        <f>MAR1!$B$7+MAR1!$C$7*COS(2*PI()*$C9917/365)+MAR1!$D$7*SIN(2*PI()*$C9917/365)</f>
        <v/>
      </c>
      <c r="N9917" s="7">
        <f>F9917-K9917</f>
        <v/>
      </c>
      <c r="O9917" s="7">
        <f>G9917-L9917</f>
        <v/>
      </c>
      <c r="P9917" s="7">
        <f>H9917-M9917</f>
        <v/>
      </c>
      <c r="Q9917" s="7">
        <f>IF($I9917=1,(N9917-MAR1!$B$11)/MAR1!$D$11,(N9917-MAR1!$C$11)/MAR1!$E$11)</f>
        <v/>
      </c>
      <c r="R9917" s="7">
        <f>IF($I9917=1,(O9917-MAR1!$B$12)/MAR1!$D$12,(O9917-MAR1!$C$12)/MAR1!$E$12)</f>
        <v/>
      </c>
      <c r="S9917" s="7">
        <f>IF($I9917=1,(P9917-MAR1!$B$13)/MAR1!$D$13,(P9917-MAR1!$C$13)/MAR1!$E$13)</f>
        <v/>
      </c>
    </row>
    <row r="9918">
      <c r="A9918" s="5" t="n">
        <v>9917</v>
      </c>
      <c r="B9918" s="5" t="n">
        <v>28</v>
      </c>
      <c r="C9918" s="5" t="n">
        <v>62</v>
      </c>
      <c r="D9918" s="5" t="n">
        <v>3</v>
      </c>
      <c r="E9918" s="5" t="n">
        <v>0</v>
      </c>
      <c r="F9918" s="5" t="n">
        <v>35.2</v>
      </c>
      <c r="G9918" s="5" t="n">
        <v>18.5</v>
      </c>
      <c r="H9918" s="5" t="n">
        <v>21.5</v>
      </c>
      <c r="I9918" s="6">
        <f>IF(E9918&gt;=Markov!$B$3,1,0)</f>
        <v/>
      </c>
      <c r="J9918" s="6">
        <f>I9917</f>
        <v/>
      </c>
      <c r="K9918" s="7">
        <f>MAR1!$B$5+MAR1!$C$5*COS(2*PI()*$C9918/365)+MAR1!$D$5*SIN(2*PI()*$C9918/365)</f>
        <v/>
      </c>
      <c r="L9918" s="7">
        <f>MAR1!$B$6+MAR1!$C$6*COS(2*PI()*$C9918/365)+MAR1!$D$6*SIN(2*PI()*$C9918/365)</f>
        <v/>
      </c>
      <c r="M9918" s="7">
        <f>MAR1!$B$7+MAR1!$C$7*COS(2*PI()*$C9918/365)+MAR1!$D$7*SIN(2*PI()*$C9918/365)</f>
        <v/>
      </c>
      <c r="N9918" s="7">
        <f>F9918-K9918</f>
        <v/>
      </c>
      <c r="O9918" s="7">
        <f>G9918-L9918</f>
        <v/>
      </c>
      <c r="P9918" s="7">
        <f>H9918-M9918</f>
        <v/>
      </c>
      <c r="Q9918" s="7">
        <f>IF($I9918=1,(N9918-MAR1!$B$11)/MAR1!$D$11,(N9918-MAR1!$C$11)/MAR1!$E$11)</f>
        <v/>
      </c>
      <c r="R9918" s="7">
        <f>IF($I9918=1,(O9918-MAR1!$B$12)/MAR1!$D$12,(O9918-MAR1!$C$12)/MAR1!$E$12)</f>
        <v/>
      </c>
      <c r="S9918" s="7">
        <f>IF($I9918=1,(P9918-MAR1!$B$13)/MAR1!$D$13,(P9918-MAR1!$C$13)/MAR1!$E$13)</f>
        <v/>
      </c>
    </row>
    <row r="9919">
      <c r="A9919" s="5" t="n">
        <v>9918</v>
      </c>
      <c r="B9919" s="5" t="n">
        <v>28</v>
      </c>
      <c r="C9919" s="5" t="n">
        <v>63</v>
      </c>
      <c r="D9919" s="5" t="n">
        <v>3</v>
      </c>
      <c r="E9919" s="5" t="n">
        <v>0</v>
      </c>
      <c r="F9919" s="5" t="n">
        <v>35.8</v>
      </c>
      <c r="G9919" s="5" t="n">
        <v>18.4</v>
      </c>
      <c r="H9919" s="5" t="n">
        <v>23.15</v>
      </c>
      <c r="I9919" s="6">
        <f>IF(E9919&gt;=Markov!$B$3,1,0)</f>
        <v/>
      </c>
      <c r="J9919" s="6">
        <f>I9918</f>
        <v/>
      </c>
      <c r="K9919" s="7">
        <f>MAR1!$B$5+MAR1!$C$5*COS(2*PI()*$C9919/365)+MAR1!$D$5*SIN(2*PI()*$C9919/365)</f>
        <v/>
      </c>
      <c r="L9919" s="7">
        <f>MAR1!$B$6+MAR1!$C$6*COS(2*PI()*$C9919/365)+MAR1!$D$6*SIN(2*PI()*$C9919/365)</f>
        <v/>
      </c>
      <c r="M9919" s="7">
        <f>MAR1!$B$7+MAR1!$C$7*COS(2*PI()*$C9919/365)+MAR1!$D$7*SIN(2*PI()*$C9919/365)</f>
        <v/>
      </c>
      <c r="N9919" s="7">
        <f>F9919-K9919</f>
        <v/>
      </c>
      <c r="O9919" s="7">
        <f>G9919-L9919</f>
        <v/>
      </c>
      <c r="P9919" s="7">
        <f>H9919-M9919</f>
        <v/>
      </c>
      <c r="Q9919" s="7">
        <f>IF($I9919=1,(N9919-MAR1!$B$11)/MAR1!$D$11,(N9919-MAR1!$C$11)/MAR1!$E$11)</f>
        <v/>
      </c>
      <c r="R9919" s="7">
        <f>IF($I9919=1,(O9919-MAR1!$B$12)/MAR1!$D$12,(O9919-MAR1!$C$12)/MAR1!$E$12)</f>
        <v/>
      </c>
      <c r="S9919" s="7">
        <f>IF($I9919=1,(P9919-MAR1!$B$13)/MAR1!$D$13,(P9919-MAR1!$C$13)/MAR1!$E$13)</f>
        <v/>
      </c>
    </row>
    <row r="9920">
      <c r="A9920" s="5" t="n">
        <v>9919</v>
      </c>
      <c r="B9920" s="5" t="n">
        <v>28</v>
      </c>
      <c r="C9920" s="5" t="n">
        <v>64</v>
      </c>
      <c r="D9920" s="5" t="n">
        <v>3</v>
      </c>
      <c r="E9920" s="5" t="n">
        <v>0</v>
      </c>
      <c r="F9920" s="5" t="n">
        <v>33.6</v>
      </c>
      <c r="G9920" s="5" t="n">
        <v>19.5</v>
      </c>
      <c r="H9920" s="5" t="n">
        <v>15.58</v>
      </c>
      <c r="I9920" s="6">
        <f>IF(E9920&gt;=Markov!$B$3,1,0)</f>
        <v/>
      </c>
      <c r="J9920" s="6">
        <f>I9919</f>
        <v/>
      </c>
      <c r="K9920" s="7">
        <f>MAR1!$B$5+MAR1!$C$5*COS(2*PI()*$C9920/365)+MAR1!$D$5*SIN(2*PI()*$C9920/365)</f>
        <v/>
      </c>
      <c r="L9920" s="7">
        <f>MAR1!$B$6+MAR1!$C$6*COS(2*PI()*$C9920/365)+MAR1!$D$6*SIN(2*PI()*$C9920/365)</f>
        <v/>
      </c>
      <c r="M9920" s="7">
        <f>MAR1!$B$7+MAR1!$C$7*COS(2*PI()*$C9920/365)+MAR1!$D$7*SIN(2*PI()*$C9920/365)</f>
        <v/>
      </c>
      <c r="N9920" s="7">
        <f>F9920-K9920</f>
        <v/>
      </c>
      <c r="O9920" s="7">
        <f>G9920-L9920</f>
        <v/>
      </c>
      <c r="P9920" s="7">
        <f>H9920-M9920</f>
        <v/>
      </c>
      <c r="Q9920" s="7">
        <f>IF($I9920=1,(N9920-MAR1!$B$11)/MAR1!$D$11,(N9920-MAR1!$C$11)/MAR1!$E$11)</f>
        <v/>
      </c>
      <c r="R9920" s="7">
        <f>IF($I9920=1,(O9920-MAR1!$B$12)/MAR1!$D$12,(O9920-MAR1!$C$12)/MAR1!$E$12)</f>
        <v/>
      </c>
      <c r="S9920" s="7">
        <f>IF($I9920=1,(P9920-MAR1!$B$13)/MAR1!$D$13,(P9920-MAR1!$C$13)/MAR1!$E$13)</f>
        <v/>
      </c>
    </row>
    <row r="9921">
      <c r="A9921" s="5" t="n">
        <v>9920</v>
      </c>
      <c r="B9921" s="5" t="n">
        <v>28</v>
      </c>
      <c r="C9921" s="5" t="n">
        <v>65</v>
      </c>
      <c r="D9921" s="5" t="n">
        <v>3</v>
      </c>
      <c r="E9921" s="5" t="n">
        <v>0</v>
      </c>
      <c r="F9921" s="5" t="n">
        <v>32.9</v>
      </c>
      <c r="G9921" s="5" t="n">
        <v>20.6</v>
      </c>
      <c r="H9921" s="5" t="n">
        <v>15.07</v>
      </c>
      <c r="I9921" s="6">
        <f>IF(E9921&gt;=Markov!$B$3,1,0)</f>
        <v/>
      </c>
      <c r="J9921" s="6">
        <f>I9920</f>
        <v/>
      </c>
      <c r="K9921" s="7">
        <f>MAR1!$B$5+MAR1!$C$5*COS(2*PI()*$C9921/365)+MAR1!$D$5*SIN(2*PI()*$C9921/365)</f>
        <v/>
      </c>
      <c r="L9921" s="7">
        <f>MAR1!$B$6+MAR1!$C$6*COS(2*PI()*$C9921/365)+MAR1!$D$6*SIN(2*PI()*$C9921/365)</f>
        <v/>
      </c>
      <c r="M9921" s="7">
        <f>MAR1!$B$7+MAR1!$C$7*COS(2*PI()*$C9921/365)+MAR1!$D$7*SIN(2*PI()*$C9921/365)</f>
        <v/>
      </c>
      <c r="N9921" s="7">
        <f>F9921-K9921</f>
        <v/>
      </c>
      <c r="O9921" s="7">
        <f>G9921-L9921</f>
        <v/>
      </c>
      <c r="P9921" s="7">
        <f>H9921-M9921</f>
        <v/>
      </c>
      <c r="Q9921" s="7">
        <f>IF($I9921=1,(N9921-MAR1!$B$11)/MAR1!$D$11,(N9921-MAR1!$C$11)/MAR1!$E$11)</f>
        <v/>
      </c>
      <c r="R9921" s="7">
        <f>IF($I9921=1,(O9921-MAR1!$B$12)/MAR1!$D$12,(O9921-MAR1!$C$12)/MAR1!$E$12)</f>
        <v/>
      </c>
      <c r="S9921" s="7">
        <f>IF($I9921=1,(P9921-MAR1!$B$13)/MAR1!$D$13,(P9921-MAR1!$C$13)/MAR1!$E$13)</f>
        <v/>
      </c>
    </row>
    <row r="9922">
      <c r="A9922" s="5" t="n">
        <v>9921</v>
      </c>
      <c r="B9922" s="5" t="n">
        <v>28</v>
      </c>
      <c r="C9922" s="5" t="n">
        <v>66</v>
      </c>
      <c r="D9922" s="5" t="n">
        <v>3</v>
      </c>
      <c r="E9922" s="5" t="n">
        <v>0</v>
      </c>
      <c r="F9922" s="5" t="n">
        <v>32.2</v>
      </c>
      <c r="G9922" s="5" t="n">
        <v>17.9</v>
      </c>
      <c r="H9922" s="5" t="n">
        <v>19.55</v>
      </c>
      <c r="I9922" s="6">
        <f>IF(E9922&gt;=Markov!$B$3,1,0)</f>
        <v/>
      </c>
      <c r="J9922" s="6">
        <f>I9921</f>
        <v/>
      </c>
      <c r="K9922" s="7">
        <f>MAR1!$B$5+MAR1!$C$5*COS(2*PI()*$C9922/365)+MAR1!$D$5*SIN(2*PI()*$C9922/365)</f>
        <v/>
      </c>
      <c r="L9922" s="7">
        <f>MAR1!$B$6+MAR1!$C$6*COS(2*PI()*$C9922/365)+MAR1!$D$6*SIN(2*PI()*$C9922/365)</f>
        <v/>
      </c>
      <c r="M9922" s="7">
        <f>MAR1!$B$7+MAR1!$C$7*COS(2*PI()*$C9922/365)+MAR1!$D$7*SIN(2*PI()*$C9922/365)</f>
        <v/>
      </c>
      <c r="N9922" s="7">
        <f>F9922-K9922</f>
        <v/>
      </c>
      <c r="O9922" s="7">
        <f>G9922-L9922</f>
        <v/>
      </c>
      <c r="P9922" s="7">
        <f>H9922-M9922</f>
        <v/>
      </c>
      <c r="Q9922" s="7">
        <f>IF($I9922=1,(N9922-MAR1!$B$11)/MAR1!$D$11,(N9922-MAR1!$C$11)/MAR1!$E$11)</f>
        <v/>
      </c>
      <c r="R9922" s="7">
        <f>IF($I9922=1,(O9922-MAR1!$B$12)/MAR1!$D$12,(O9922-MAR1!$C$12)/MAR1!$E$12)</f>
        <v/>
      </c>
      <c r="S9922" s="7">
        <f>IF($I9922=1,(P9922-MAR1!$B$13)/MAR1!$D$13,(P9922-MAR1!$C$13)/MAR1!$E$13)</f>
        <v/>
      </c>
    </row>
    <row r="9923">
      <c r="A9923" s="5" t="n">
        <v>9922</v>
      </c>
      <c r="B9923" s="5" t="n">
        <v>28</v>
      </c>
      <c r="C9923" s="5" t="n">
        <v>67</v>
      </c>
      <c r="D9923" s="5" t="n">
        <v>3</v>
      </c>
      <c r="E9923" s="5" t="n">
        <v>0</v>
      </c>
      <c r="F9923" s="5" t="n">
        <v>30.6</v>
      </c>
      <c r="G9923" s="5" t="n">
        <v>17.6</v>
      </c>
      <c r="H9923" s="5" t="n">
        <v>20.34</v>
      </c>
      <c r="I9923" s="6">
        <f>IF(E9923&gt;=Markov!$B$3,1,0)</f>
        <v/>
      </c>
      <c r="J9923" s="6">
        <f>I9922</f>
        <v/>
      </c>
      <c r="K9923" s="7">
        <f>MAR1!$B$5+MAR1!$C$5*COS(2*PI()*$C9923/365)+MAR1!$D$5*SIN(2*PI()*$C9923/365)</f>
        <v/>
      </c>
      <c r="L9923" s="7">
        <f>MAR1!$B$6+MAR1!$C$6*COS(2*PI()*$C9923/365)+MAR1!$D$6*SIN(2*PI()*$C9923/365)</f>
        <v/>
      </c>
      <c r="M9923" s="7">
        <f>MAR1!$B$7+MAR1!$C$7*COS(2*PI()*$C9923/365)+MAR1!$D$7*SIN(2*PI()*$C9923/365)</f>
        <v/>
      </c>
      <c r="N9923" s="7">
        <f>F9923-K9923</f>
        <v/>
      </c>
      <c r="O9923" s="7">
        <f>G9923-L9923</f>
        <v/>
      </c>
      <c r="P9923" s="7">
        <f>H9923-M9923</f>
        <v/>
      </c>
      <c r="Q9923" s="7">
        <f>IF($I9923=1,(N9923-MAR1!$B$11)/MAR1!$D$11,(N9923-MAR1!$C$11)/MAR1!$E$11)</f>
        <v/>
      </c>
      <c r="R9923" s="7">
        <f>IF($I9923=1,(O9923-MAR1!$B$12)/MAR1!$D$12,(O9923-MAR1!$C$12)/MAR1!$E$12)</f>
        <v/>
      </c>
      <c r="S9923" s="7">
        <f>IF($I9923=1,(P9923-MAR1!$B$13)/MAR1!$D$13,(P9923-MAR1!$C$13)/MAR1!$E$13)</f>
        <v/>
      </c>
    </row>
    <row r="9924">
      <c r="A9924" s="5" t="n">
        <v>9923</v>
      </c>
      <c r="B9924" s="5" t="n">
        <v>28</v>
      </c>
      <c r="C9924" s="5" t="n">
        <v>68</v>
      </c>
      <c r="D9924" s="5" t="n">
        <v>3</v>
      </c>
      <c r="E9924" s="5" t="n">
        <v>0</v>
      </c>
      <c r="F9924" s="5" t="n">
        <v>34.7</v>
      </c>
      <c r="G9924" s="5" t="n">
        <v>16.7</v>
      </c>
      <c r="H9924" s="5" t="n">
        <v>20.25</v>
      </c>
      <c r="I9924" s="6">
        <f>IF(E9924&gt;=Markov!$B$3,1,0)</f>
        <v/>
      </c>
      <c r="J9924" s="6">
        <f>I9923</f>
        <v/>
      </c>
      <c r="K9924" s="7">
        <f>MAR1!$B$5+MAR1!$C$5*COS(2*PI()*$C9924/365)+MAR1!$D$5*SIN(2*PI()*$C9924/365)</f>
        <v/>
      </c>
      <c r="L9924" s="7">
        <f>MAR1!$B$6+MAR1!$C$6*COS(2*PI()*$C9924/365)+MAR1!$D$6*SIN(2*PI()*$C9924/365)</f>
        <v/>
      </c>
      <c r="M9924" s="7">
        <f>MAR1!$B$7+MAR1!$C$7*COS(2*PI()*$C9924/365)+MAR1!$D$7*SIN(2*PI()*$C9924/365)</f>
        <v/>
      </c>
      <c r="N9924" s="7">
        <f>F9924-K9924</f>
        <v/>
      </c>
      <c r="O9924" s="7">
        <f>G9924-L9924</f>
        <v/>
      </c>
      <c r="P9924" s="7">
        <f>H9924-M9924</f>
        <v/>
      </c>
      <c r="Q9924" s="7">
        <f>IF($I9924=1,(N9924-MAR1!$B$11)/MAR1!$D$11,(N9924-MAR1!$C$11)/MAR1!$E$11)</f>
        <v/>
      </c>
      <c r="R9924" s="7">
        <f>IF($I9924=1,(O9924-MAR1!$B$12)/MAR1!$D$12,(O9924-MAR1!$C$12)/MAR1!$E$12)</f>
        <v/>
      </c>
      <c r="S9924" s="7">
        <f>IF($I9924=1,(P9924-MAR1!$B$13)/MAR1!$D$13,(P9924-MAR1!$C$13)/MAR1!$E$13)</f>
        <v/>
      </c>
    </row>
    <row r="9925">
      <c r="A9925" s="5" t="n">
        <v>9924</v>
      </c>
      <c r="B9925" s="5" t="n">
        <v>28</v>
      </c>
      <c r="C9925" s="5" t="n">
        <v>69</v>
      </c>
      <c r="D9925" s="5" t="n">
        <v>3</v>
      </c>
      <c r="E9925" s="5" t="n">
        <v>0</v>
      </c>
      <c r="F9925" s="5" t="n">
        <v>35.3</v>
      </c>
      <c r="G9925" s="5" t="n">
        <v>18.6</v>
      </c>
      <c r="H9925" s="5" t="n">
        <v>16.08</v>
      </c>
      <c r="I9925" s="6">
        <f>IF(E9925&gt;=Markov!$B$3,1,0)</f>
        <v/>
      </c>
      <c r="J9925" s="6">
        <f>I9924</f>
        <v/>
      </c>
      <c r="K9925" s="7">
        <f>MAR1!$B$5+MAR1!$C$5*COS(2*PI()*$C9925/365)+MAR1!$D$5*SIN(2*PI()*$C9925/365)</f>
        <v/>
      </c>
      <c r="L9925" s="7">
        <f>MAR1!$B$6+MAR1!$C$6*COS(2*PI()*$C9925/365)+MAR1!$D$6*SIN(2*PI()*$C9925/365)</f>
        <v/>
      </c>
      <c r="M9925" s="7">
        <f>MAR1!$B$7+MAR1!$C$7*COS(2*PI()*$C9925/365)+MAR1!$D$7*SIN(2*PI()*$C9925/365)</f>
        <v/>
      </c>
      <c r="N9925" s="7">
        <f>F9925-K9925</f>
        <v/>
      </c>
      <c r="O9925" s="7">
        <f>G9925-L9925</f>
        <v/>
      </c>
      <c r="P9925" s="7">
        <f>H9925-M9925</f>
        <v/>
      </c>
      <c r="Q9925" s="7">
        <f>IF($I9925=1,(N9925-MAR1!$B$11)/MAR1!$D$11,(N9925-MAR1!$C$11)/MAR1!$E$11)</f>
        <v/>
      </c>
      <c r="R9925" s="7">
        <f>IF($I9925=1,(O9925-MAR1!$B$12)/MAR1!$D$12,(O9925-MAR1!$C$12)/MAR1!$E$12)</f>
        <v/>
      </c>
      <c r="S9925" s="7">
        <f>IF($I9925=1,(P9925-MAR1!$B$13)/MAR1!$D$13,(P9925-MAR1!$C$13)/MAR1!$E$13)</f>
        <v/>
      </c>
    </row>
    <row r="9926">
      <c r="A9926" s="5" t="n">
        <v>9925</v>
      </c>
      <c r="B9926" s="5" t="n">
        <v>28</v>
      </c>
      <c r="C9926" s="5" t="n">
        <v>70</v>
      </c>
      <c r="D9926" s="5" t="n">
        <v>3</v>
      </c>
      <c r="E9926" s="5" t="n">
        <v>0</v>
      </c>
      <c r="F9926" s="5" t="n">
        <v>34.7</v>
      </c>
      <c r="G9926" s="5" t="n">
        <v>18.5</v>
      </c>
      <c r="H9926" s="5" t="n">
        <v>17.21</v>
      </c>
      <c r="I9926" s="6">
        <f>IF(E9926&gt;=Markov!$B$3,1,0)</f>
        <v/>
      </c>
      <c r="J9926" s="6">
        <f>I9925</f>
        <v/>
      </c>
      <c r="K9926" s="7">
        <f>MAR1!$B$5+MAR1!$C$5*COS(2*PI()*$C9926/365)+MAR1!$D$5*SIN(2*PI()*$C9926/365)</f>
        <v/>
      </c>
      <c r="L9926" s="7">
        <f>MAR1!$B$6+MAR1!$C$6*COS(2*PI()*$C9926/365)+MAR1!$D$6*SIN(2*PI()*$C9926/365)</f>
        <v/>
      </c>
      <c r="M9926" s="7">
        <f>MAR1!$B$7+MAR1!$C$7*COS(2*PI()*$C9926/365)+MAR1!$D$7*SIN(2*PI()*$C9926/365)</f>
        <v/>
      </c>
      <c r="N9926" s="7">
        <f>F9926-K9926</f>
        <v/>
      </c>
      <c r="O9926" s="7">
        <f>G9926-L9926</f>
        <v/>
      </c>
      <c r="P9926" s="7">
        <f>H9926-M9926</f>
        <v/>
      </c>
      <c r="Q9926" s="7">
        <f>IF($I9926=1,(N9926-MAR1!$B$11)/MAR1!$D$11,(N9926-MAR1!$C$11)/MAR1!$E$11)</f>
        <v/>
      </c>
      <c r="R9926" s="7">
        <f>IF($I9926=1,(O9926-MAR1!$B$12)/MAR1!$D$12,(O9926-MAR1!$C$12)/MAR1!$E$12)</f>
        <v/>
      </c>
      <c r="S9926" s="7">
        <f>IF($I9926=1,(P9926-MAR1!$B$13)/MAR1!$D$13,(P9926-MAR1!$C$13)/MAR1!$E$13)</f>
        <v/>
      </c>
    </row>
    <row r="9927">
      <c r="A9927" s="5" t="n">
        <v>9926</v>
      </c>
      <c r="B9927" s="5" t="n">
        <v>28</v>
      </c>
      <c r="C9927" s="5" t="n">
        <v>71</v>
      </c>
      <c r="D9927" s="5" t="n">
        <v>3</v>
      </c>
      <c r="E9927" s="5" t="n">
        <v>0</v>
      </c>
      <c r="F9927" s="5" t="n">
        <v>35.8</v>
      </c>
      <c r="G9927" s="5" t="n">
        <v>19.6</v>
      </c>
      <c r="H9927" s="5" t="n">
        <v>21.85</v>
      </c>
      <c r="I9927" s="6">
        <f>IF(E9927&gt;=Markov!$B$3,1,0)</f>
        <v/>
      </c>
      <c r="J9927" s="6">
        <f>I9926</f>
        <v/>
      </c>
      <c r="K9927" s="7">
        <f>MAR1!$B$5+MAR1!$C$5*COS(2*PI()*$C9927/365)+MAR1!$D$5*SIN(2*PI()*$C9927/365)</f>
        <v/>
      </c>
      <c r="L9927" s="7">
        <f>MAR1!$B$6+MAR1!$C$6*COS(2*PI()*$C9927/365)+MAR1!$D$6*SIN(2*PI()*$C9927/365)</f>
        <v/>
      </c>
      <c r="M9927" s="7">
        <f>MAR1!$B$7+MAR1!$C$7*COS(2*PI()*$C9927/365)+MAR1!$D$7*SIN(2*PI()*$C9927/365)</f>
        <v/>
      </c>
      <c r="N9927" s="7">
        <f>F9927-K9927</f>
        <v/>
      </c>
      <c r="O9927" s="7">
        <f>G9927-L9927</f>
        <v/>
      </c>
      <c r="P9927" s="7">
        <f>H9927-M9927</f>
        <v/>
      </c>
      <c r="Q9927" s="7">
        <f>IF($I9927=1,(N9927-MAR1!$B$11)/MAR1!$D$11,(N9927-MAR1!$C$11)/MAR1!$E$11)</f>
        <v/>
      </c>
      <c r="R9927" s="7">
        <f>IF($I9927=1,(O9927-MAR1!$B$12)/MAR1!$D$12,(O9927-MAR1!$C$12)/MAR1!$E$12)</f>
        <v/>
      </c>
      <c r="S9927" s="7">
        <f>IF($I9927=1,(P9927-MAR1!$B$13)/MAR1!$D$13,(P9927-MAR1!$C$13)/MAR1!$E$13)</f>
        <v/>
      </c>
    </row>
    <row r="9928">
      <c r="A9928" s="5" t="n">
        <v>9927</v>
      </c>
      <c r="B9928" s="5" t="n">
        <v>28</v>
      </c>
      <c r="C9928" s="5" t="n">
        <v>72</v>
      </c>
      <c r="D9928" s="5" t="n">
        <v>3</v>
      </c>
      <c r="E9928" s="5" t="n">
        <v>0</v>
      </c>
      <c r="F9928" s="5" t="n">
        <v>37.6</v>
      </c>
      <c r="G9928" s="5" t="n">
        <v>21.7</v>
      </c>
      <c r="H9928" s="5" t="n">
        <v>25.42</v>
      </c>
      <c r="I9928" s="6">
        <f>IF(E9928&gt;=Markov!$B$3,1,0)</f>
        <v/>
      </c>
      <c r="J9928" s="6">
        <f>I9927</f>
        <v/>
      </c>
      <c r="K9928" s="7">
        <f>MAR1!$B$5+MAR1!$C$5*COS(2*PI()*$C9928/365)+MAR1!$D$5*SIN(2*PI()*$C9928/365)</f>
        <v/>
      </c>
      <c r="L9928" s="7">
        <f>MAR1!$B$6+MAR1!$C$6*COS(2*PI()*$C9928/365)+MAR1!$D$6*SIN(2*PI()*$C9928/365)</f>
        <v/>
      </c>
      <c r="M9928" s="7">
        <f>MAR1!$B$7+MAR1!$C$7*COS(2*PI()*$C9928/365)+MAR1!$D$7*SIN(2*PI()*$C9928/365)</f>
        <v/>
      </c>
      <c r="N9928" s="7">
        <f>F9928-K9928</f>
        <v/>
      </c>
      <c r="O9928" s="7">
        <f>G9928-L9928</f>
        <v/>
      </c>
      <c r="P9928" s="7">
        <f>H9928-M9928</f>
        <v/>
      </c>
      <c r="Q9928" s="7">
        <f>IF($I9928=1,(N9928-MAR1!$B$11)/MAR1!$D$11,(N9928-MAR1!$C$11)/MAR1!$E$11)</f>
        <v/>
      </c>
      <c r="R9928" s="7">
        <f>IF($I9928=1,(O9928-MAR1!$B$12)/MAR1!$D$12,(O9928-MAR1!$C$12)/MAR1!$E$12)</f>
        <v/>
      </c>
      <c r="S9928" s="7">
        <f>IF($I9928=1,(P9928-MAR1!$B$13)/MAR1!$D$13,(P9928-MAR1!$C$13)/MAR1!$E$13)</f>
        <v/>
      </c>
    </row>
    <row r="9929">
      <c r="A9929" s="5" t="n">
        <v>9928</v>
      </c>
      <c r="B9929" s="5" t="n">
        <v>28</v>
      </c>
      <c r="C9929" s="5" t="n">
        <v>73</v>
      </c>
      <c r="D9929" s="5" t="n">
        <v>3</v>
      </c>
      <c r="E9929" s="5" t="n">
        <v>0</v>
      </c>
      <c r="F9929" s="5" t="n">
        <v>38.1</v>
      </c>
      <c r="G9929" s="5" t="n">
        <v>23.3</v>
      </c>
      <c r="H9929" s="5" t="n">
        <v>22.26</v>
      </c>
      <c r="I9929" s="6">
        <f>IF(E9929&gt;=Markov!$B$3,1,0)</f>
        <v/>
      </c>
      <c r="J9929" s="6">
        <f>I9928</f>
        <v/>
      </c>
      <c r="K9929" s="7">
        <f>MAR1!$B$5+MAR1!$C$5*COS(2*PI()*$C9929/365)+MAR1!$D$5*SIN(2*PI()*$C9929/365)</f>
        <v/>
      </c>
      <c r="L9929" s="7">
        <f>MAR1!$B$6+MAR1!$C$6*COS(2*PI()*$C9929/365)+MAR1!$D$6*SIN(2*PI()*$C9929/365)</f>
        <v/>
      </c>
      <c r="M9929" s="7">
        <f>MAR1!$B$7+MAR1!$C$7*COS(2*PI()*$C9929/365)+MAR1!$D$7*SIN(2*PI()*$C9929/365)</f>
        <v/>
      </c>
      <c r="N9929" s="7">
        <f>F9929-K9929</f>
        <v/>
      </c>
      <c r="O9929" s="7">
        <f>G9929-L9929</f>
        <v/>
      </c>
      <c r="P9929" s="7">
        <f>H9929-M9929</f>
        <v/>
      </c>
      <c r="Q9929" s="7">
        <f>IF($I9929=1,(N9929-MAR1!$B$11)/MAR1!$D$11,(N9929-MAR1!$C$11)/MAR1!$E$11)</f>
        <v/>
      </c>
      <c r="R9929" s="7">
        <f>IF($I9929=1,(O9929-MAR1!$B$12)/MAR1!$D$12,(O9929-MAR1!$C$12)/MAR1!$E$12)</f>
        <v/>
      </c>
      <c r="S9929" s="7">
        <f>IF($I9929=1,(P9929-MAR1!$B$13)/MAR1!$D$13,(P9929-MAR1!$C$13)/MAR1!$E$13)</f>
        <v/>
      </c>
    </row>
    <row r="9930">
      <c r="A9930" s="5" t="n">
        <v>9929</v>
      </c>
      <c r="B9930" s="5" t="n">
        <v>28</v>
      </c>
      <c r="C9930" s="5" t="n">
        <v>74</v>
      </c>
      <c r="D9930" s="5" t="n">
        <v>3</v>
      </c>
      <c r="E9930" s="5" t="n">
        <v>0</v>
      </c>
      <c r="F9930" s="5" t="n">
        <v>33</v>
      </c>
      <c r="G9930" s="5" t="n">
        <v>21.4</v>
      </c>
      <c r="H9930" s="5" t="n">
        <v>21.13</v>
      </c>
      <c r="I9930" s="6">
        <f>IF(E9930&gt;=Markov!$B$3,1,0)</f>
        <v/>
      </c>
      <c r="J9930" s="6">
        <f>I9929</f>
        <v/>
      </c>
      <c r="K9930" s="7">
        <f>MAR1!$B$5+MAR1!$C$5*COS(2*PI()*$C9930/365)+MAR1!$D$5*SIN(2*PI()*$C9930/365)</f>
        <v/>
      </c>
      <c r="L9930" s="7">
        <f>MAR1!$B$6+MAR1!$C$6*COS(2*PI()*$C9930/365)+MAR1!$D$6*SIN(2*PI()*$C9930/365)</f>
        <v/>
      </c>
      <c r="M9930" s="7">
        <f>MAR1!$B$7+MAR1!$C$7*COS(2*PI()*$C9930/365)+MAR1!$D$7*SIN(2*PI()*$C9930/365)</f>
        <v/>
      </c>
      <c r="N9930" s="7">
        <f>F9930-K9930</f>
        <v/>
      </c>
      <c r="O9930" s="7">
        <f>G9930-L9930</f>
        <v/>
      </c>
      <c r="P9930" s="7">
        <f>H9930-M9930</f>
        <v/>
      </c>
      <c r="Q9930" s="7">
        <f>IF($I9930=1,(N9930-MAR1!$B$11)/MAR1!$D$11,(N9930-MAR1!$C$11)/MAR1!$E$11)</f>
        <v/>
      </c>
      <c r="R9930" s="7">
        <f>IF($I9930=1,(O9930-MAR1!$B$12)/MAR1!$D$12,(O9930-MAR1!$C$12)/MAR1!$E$12)</f>
        <v/>
      </c>
      <c r="S9930" s="7">
        <f>IF($I9930=1,(P9930-MAR1!$B$13)/MAR1!$D$13,(P9930-MAR1!$C$13)/MAR1!$E$13)</f>
        <v/>
      </c>
    </row>
    <row r="9931">
      <c r="A9931" s="5" t="n">
        <v>9930</v>
      </c>
      <c r="B9931" s="5" t="n">
        <v>28</v>
      </c>
      <c r="C9931" s="5" t="n">
        <v>75</v>
      </c>
      <c r="D9931" s="5" t="n">
        <v>3</v>
      </c>
      <c r="E9931" s="5" t="n">
        <v>0</v>
      </c>
      <c r="F9931" s="5" t="n">
        <v>37.1</v>
      </c>
      <c r="G9931" s="5" t="n">
        <v>21.6</v>
      </c>
      <c r="H9931" s="5" t="n">
        <v>19.74</v>
      </c>
      <c r="I9931" s="6">
        <f>IF(E9931&gt;=Markov!$B$3,1,0)</f>
        <v/>
      </c>
      <c r="J9931" s="6">
        <f>I9930</f>
        <v/>
      </c>
      <c r="K9931" s="7">
        <f>MAR1!$B$5+MAR1!$C$5*COS(2*PI()*$C9931/365)+MAR1!$D$5*SIN(2*PI()*$C9931/365)</f>
        <v/>
      </c>
      <c r="L9931" s="7">
        <f>MAR1!$B$6+MAR1!$C$6*COS(2*PI()*$C9931/365)+MAR1!$D$6*SIN(2*PI()*$C9931/365)</f>
        <v/>
      </c>
      <c r="M9931" s="7">
        <f>MAR1!$B$7+MAR1!$C$7*COS(2*PI()*$C9931/365)+MAR1!$D$7*SIN(2*PI()*$C9931/365)</f>
        <v/>
      </c>
      <c r="N9931" s="7">
        <f>F9931-K9931</f>
        <v/>
      </c>
      <c r="O9931" s="7">
        <f>G9931-L9931</f>
        <v/>
      </c>
      <c r="P9931" s="7">
        <f>H9931-M9931</f>
        <v/>
      </c>
      <c r="Q9931" s="7">
        <f>IF($I9931=1,(N9931-MAR1!$B$11)/MAR1!$D$11,(N9931-MAR1!$C$11)/MAR1!$E$11)</f>
        <v/>
      </c>
      <c r="R9931" s="7">
        <f>IF($I9931=1,(O9931-MAR1!$B$12)/MAR1!$D$12,(O9931-MAR1!$C$12)/MAR1!$E$12)</f>
        <v/>
      </c>
      <c r="S9931" s="7">
        <f>IF($I9931=1,(P9931-MAR1!$B$13)/MAR1!$D$13,(P9931-MAR1!$C$13)/MAR1!$E$13)</f>
        <v/>
      </c>
    </row>
    <row r="9932">
      <c r="A9932" s="5" t="n">
        <v>9931</v>
      </c>
      <c r="B9932" s="5" t="n">
        <v>28</v>
      </c>
      <c r="C9932" s="5" t="n">
        <v>76</v>
      </c>
      <c r="D9932" s="5" t="n">
        <v>3</v>
      </c>
      <c r="E9932" s="5" t="n">
        <v>0</v>
      </c>
      <c r="F9932" s="5" t="n">
        <v>37.1</v>
      </c>
      <c r="G9932" s="5" t="n">
        <v>21.1</v>
      </c>
      <c r="H9932" s="5" t="n">
        <v>21.85</v>
      </c>
      <c r="I9932" s="6">
        <f>IF(E9932&gt;=Markov!$B$3,1,0)</f>
        <v/>
      </c>
      <c r="J9932" s="6">
        <f>I9931</f>
        <v/>
      </c>
      <c r="K9932" s="7">
        <f>MAR1!$B$5+MAR1!$C$5*COS(2*PI()*$C9932/365)+MAR1!$D$5*SIN(2*PI()*$C9932/365)</f>
        <v/>
      </c>
      <c r="L9932" s="7">
        <f>MAR1!$B$6+MAR1!$C$6*COS(2*PI()*$C9932/365)+MAR1!$D$6*SIN(2*PI()*$C9932/365)</f>
        <v/>
      </c>
      <c r="M9932" s="7">
        <f>MAR1!$B$7+MAR1!$C$7*COS(2*PI()*$C9932/365)+MAR1!$D$7*SIN(2*PI()*$C9932/365)</f>
        <v/>
      </c>
      <c r="N9932" s="7">
        <f>F9932-K9932</f>
        <v/>
      </c>
      <c r="O9932" s="7">
        <f>G9932-L9932</f>
        <v/>
      </c>
      <c r="P9932" s="7">
        <f>H9932-M9932</f>
        <v/>
      </c>
      <c r="Q9932" s="7">
        <f>IF($I9932=1,(N9932-MAR1!$B$11)/MAR1!$D$11,(N9932-MAR1!$C$11)/MAR1!$E$11)</f>
        <v/>
      </c>
      <c r="R9932" s="7">
        <f>IF($I9932=1,(O9932-MAR1!$B$12)/MAR1!$D$12,(O9932-MAR1!$C$12)/MAR1!$E$12)</f>
        <v/>
      </c>
      <c r="S9932" s="7">
        <f>IF($I9932=1,(P9932-MAR1!$B$13)/MAR1!$D$13,(P9932-MAR1!$C$13)/MAR1!$E$13)</f>
        <v/>
      </c>
    </row>
    <row r="9933">
      <c r="A9933" s="5" t="n">
        <v>9932</v>
      </c>
      <c r="B9933" s="5" t="n">
        <v>28</v>
      </c>
      <c r="C9933" s="5" t="n">
        <v>77</v>
      </c>
      <c r="D9933" s="5" t="n">
        <v>3</v>
      </c>
      <c r="E9933" s="5" t="n">
        <v>0</v>
      </c>
      <c r="F9933" s="5" t="n">
        <v>34.3</v>
      </c>
      <c r="G9933" s="5" t="n">
        <v>21.1</v>
      </c>
      <c r="H9933" s="5" t="n">
        <v>21.25</v>
      </c>
      <c r="I9933" s="6">
        <f>IF(E9933&gt;=Markov!$B$3,1,0)</f>
        <v/>
      </c>
      <c r="J9933" s="6">
        <f>I9932</f>
        <v/>
      </c>
      <c r="K9933" s="7">
        <f>MAR1!$B$5+MAR1!$C$5*COS(2*PI()*$C9933/365)+MAR1!$D$5*SIN(2*PI()*$C9933/365)</f>
        <v/>
      </c>
      <c r="L9933" s="7">
        <f>MAR1!$B$6+MAR1!$C$6*COS(2*PI()*$C9933/365)+MAR1!$D$6*SIN(2*PI()*$C9933/365)</f>
        <v/>
      </c>
      <c r="M9933" s="7">
        <f>MAR1!$B$7+MAR1!$C$7*COS(2*PI()*$C9933/365)+MAR1!$D$7*SIN(2*PI()*$C9933/365)</f>
        <v/>
      </c>
      <c r="N9933" s="7">
        <f>F9933-K9933</f>
        <v/>
      </c>
      <c r="O9933" s="7">
        <f>G9933-L9933</f>
        <v/>
      </c>
      <c r="P9933" s="7">
        <f>H9933-M9933</f>
        <v/>
      </c>
      <c r="Q9933" s="7">
        <f>IF($I9933=1,(N9933-MAR1!$B$11)/MAR1!$D$11,(N9933-MAR1!$C$11)/MAR1!$E$11)</f>
        <v/>
      </c>
      <c r="R9933" s="7">
        <f>IF($I9933=1,(O9933-MAR1!$B$12)/MAR1!$D$12,(O9933-MAR1!$C$12)/MAR1!$E$12)</f>
        <v/>
      </c>
      <c r="S9933" s="7">
        <f>IF($I9933=1,(P9933-MAR1!$B$13)/MAR1!$D$13,(P9933-MAR1!$C$13)/MAR1!$E$13)</f>
        <v/>
      </c>
    </row>
    <row r="9934">
      <c r="A9934" s="5" t="n">
        <v>9933</v>
      </c>
      <c r="B9934" s="5" t="n">
        <v>28</v>
      </c>
      <c r="C9934" s="5" t="n">
        <v>78</v>
      </c>
      <c r="D9934" s="5" t="n">
        <v>3</v>
      </c>
      <c r="E9934" s="5" t="n">
        <v>0</v>
      </c>
      <c r="F9934" s="5" t="n">
        <v>35</v>
      </c>
      <c r="G9934" s="5" t="n">
        <v>20.4</v>
      </c>
      <c r="H9934" s="5" t="n">
        <v>22.02</v>
      </c>
      <c r="I9934" s="6">
        <f>IF(E9934&gt;=Markov!$B$3,1,0)</f>
        <v/>
      </c>
      <c r="J9934" s="6">
        <f>I9933</f>
        <v/>
      </c>
      <c r="K9934" s="7">
        <f>MAR1!$B$5+MAR1!$C$5*COS(2*PI()*$C9934/365)+MAR1!$D$5*SIN(2*PI()*$C9934/365)</f>
        <v/>
      </c>
      <c r="L9934" s="7">
        <f>MAR1!$B$6+MAR1!$C$6*COS(2*PI()*$C9934/365)+MAR1!$D$6*SIN(2*PI()*$C9934/365)</f>
        <v/>
      </c>
      <c r="M9934" s="7">
        <f>MAR1!$B$7+MAR1!$C$7*COS(2*PI()*$C9934/365)+MAR1!$D$7*SIN(2*PI()*$C9934/365)</f>
        <v/>
      </c>
      <c r="N9934" s="7">
        <f>F9934-K9934</f>
        <v/>
      </c>
      <c r="O9934" s="7">
        <f>G9934-L9934</f>
        <v/>
      </c>
      <c r="P9934" s="7">
        <f>H9934-M9934</f>
        <v/>
      </c>
      <c r="Q9934" s="7">
        <f>IF($I9934=1,(N9934-MAR1!$B$11)/MAR1!$D$11,(N9934-MAR1!$C$11)/MAR1!$E$11)</f>
        <v/>
      </c>
      <c r="R9934" s="7">
        <f>IF($I9934=1,(O9934-MAR1!$B$12)/MAR1!$D$12,(O9934-MAR1!$C$12)/MAR1!$E$12)</f>
        <v/>
      </c>
      <c r="S9934" s="7">
        <f>IF($I9934=1,(P9934-MAR1!$B$13)/MAR1!$D$13,(P9934-MAR1!$C$13)/MAR1!$E$13)</f>
        <v/>
      </c>
    </row>
    <row r="9935">
      <c r="A9935" s="5" t="n">
        <v>9934</v>
      </c>
      <c r="B9935" s="5" t="n">
        <v>28</v>
      </c>
      <c r="C9935" s="5" t="n">
        <v>79</v>
      </c>
      <c r="D9935" s="5" t="n">
        <v>3</v>
      </c>
      <c r="E9935" s="5" t="n">
        <v>0</v>
      </c>
      <c r="F9935" s="5" t="n">
        <v>36.3</v>
      </c>
      <c r="G9935" s="5" t="n">
        <v>19.9</v>
      </c>
      <c r="H9935" s="5" t="n">
        <v>18.41</v>
      </c>
      <c r="I9935" s="6">
        <f>IF(E9935&gt;=Markov!$B$3,1,0)</f>
        <v/>
      </c>
      <c r="J9935" s="6">
        <f>I9934</f>
        <v/>
      </c>
      <c r="K9935" s="7">
        <f>MAR1!$B$5+MAR1!$C$5*COS(2*PI()*$C9935/365)+MAR1!$D$5*SIN(2*PI()*$C9935/365)</f>
        <v/>
      </c>
      <c r="L9935" s="7">
        <f>MAR1!$B$6+MAR1!$C$6*COS(2*PI()*$C9935/365)+MAR1!$D$6*SIN(2*PI()*$C9935/365)</f>
        <v/>
      </c>
      <c r="M9935" s="7">
        <f>MAR1!$B$7+MAR1!$C$7*COS(2*PI()*$C9935/365)+MAR1!$D$7*SIN(2*PI()*$C9935/365)</f>
        <v/>
      </c>
      <c r="N9935" s="7">
        <f>F9935-K9935</f>
        <v/>
      </c>
      <c r="O9935" s="7">
        <f>G9935-L9935</f>
        <v/>
      </c>
      <c r="P9935" s="7">
        <f>H9935-M9935</f>
        <v/>
      </c>
      <c r="Q9935" s="7">
        <f>IF($I9935=1,(N9935-MAR1!$B$11)/MAR1!$D$11,(N9935-MAR1!$C$11)/MAR1!$E$11)</f>
        <v/>
      </c>
      <c r="R9935" s="7">
        <f>IF($I9935=1,(O9935-MAR1!$B$12)/MAR1!$D$12,(O9935-MAR1!$C$12)/MAR1!$E$12)</f>
        <v/>
      </c>
      <c r="S9935" s="7">
        <f>IF($I9935=1,(P9935-MAR1!$B$13)/MAR1!$D$13,(P9935-MAR1!$C$13)/MAR1!$E$13)</f>
        <v/>
      </c>
    </row>
    <row r="9936">
      <c r="A9936" s="5" t="n">
        <v>9935</v>
      </c>
      <c r="B9936" s="5" t="n">
        <v>28</v>
      </c>
      <c r="C9936" s="5" t="n">
        <v>80</v>
      </c>
      <c r="D9936" s="5" t="n">
        <v>3</v>
      </c>
      <c r="E9936" s="5" t="n">
        <v>0</v>
      </c>
      <c r="F9936" s="5" t="n">
        <v>37.4</v>
      </c>
      <c r="G9936" s="5" t="n">
        <v>21.7</v>
      </c>
      <c r="H9936" s="5" t="n">
        <v>16.88</v>
      </c>
      <c r="I9936" s="6">
        <f>IF(E9936&gt;=Markov!$B$3,1,0)</f>
        <v/>
      </c>
      <c r="J9936" s="6">
        <f>I9935</f>
        <v/>
      </c>
      <c r="K9936" s="7">
        <f>MAR1!$B$5+MAR1!$C$5*COS(2*PI()*$C9936/365)+MAR1!$D$5*SIN(2*PI()*$C9936/365)</f>
        <v/>
      </c>
      <c r="L9936" s="7">
        <f>MAR1!$B$6+MAR1!$C$6*COS(2*PI()*$C9936/365)+MAR1!$D$6*SIN(2*PI()*$C9936/365)</f>
        <v/>
      </c>
      <c r="M9936" s="7">
        <f>MAR1!$B$7+MAR1!$C$7*COS(2*PI()*$C9936/365)+MAR1!$D$7*SIN(2*PI()*$C9936/365)</f>
        <v/>
      </c>
      <c r="N9936" s="7">
        <f>F9936-K9936</f>
        <v/>
      </c>
      <c r="O9936" s="7">
        <f>G9936-L9936</f>
        <v/>
      </c>
      <c r="P9936" s="7">
        <f>H9936-M9936</f>
        <v/>
      </c>
      <c r="Q9936" s="7">
        <f>IF($I9936=1,(N9936-MAR1!$B$11)/MAR1!$D$11,(N9936-MAR1!$C$11)/MAR1!$E$11)</f>
        <v/>
      </c>
      <c r="R9936" s="7">
        <f>IF($I9936=1,(O9936-MAR1!$B$12)/MAR1!$D$12,(O9936-MAR1!$C$12)/MAR1!$E$12)</f>
        <v/>
      </c>
      <c r="S9936" s="7">
        <f>IF($I9936=1,(P9936-MAR1!$B$13)/MAR1!$D$13,(P9936-MAR1!$C$13)/MAR1!$E$13)</f>
        <v/>
      </c>
    </row>
    <row r="9937">
      <c r="A9937" s="5" t="n">
        <v>9936</v>
      </c>
      <c r="B9937" s="5" t="n">
        <v>28</v>
      </c>
      <c r="C9937" s="5" t="n">
        <v>81</v>
      </c>
      <c r="D9937" s="5" t="n">
        <v>3</v>
      </c>
      <c r="E9937" s="5" t="n">
        <v>0</v>
      </c>
      <c r="F9937" s="5" t="n">
        <v>39.7</v>
      </c>
      <c r="G9937" s="5" t="n">
        <v>23.7</v>
      </c>
      <c r="H9937" s="5" t="n">
        <v>19.12</v>
      </c>
      <c r="I9937" s="6">
        <f>IF(E9937&gt;=Markov!$B$3,1,0)</f>
        <v/>
      </c>
      <c r="J9937" s="6">
        <f>I9936</f>
        <v/>
      </c>
      <c r="K9937" s="7">
        <f>MAR1!$B$5+MAR1!$C$5*COS(2*PI()*$C9937/365)+MAR1!$D$5*SIN(2*PI()*$C9937/365)</f>
        <v/>
      </c>
      <c r="L9937" s="7">
        <f>MAR1!$B$6+MAR1!$C$6*COS(2*PI()*$C9937/365)+MAR1!$D$6*SIN(2*PI()*$C9937/365)</f>
        <v/>
      </c>
      <c r="M9937" s="7">
        <f>MAR1!$B$7+MAR1!$C$7*COS(2*PI()*$C9937/365)+MAR1!$D$7*SIN(2*PI()*$C9937/365)</f>
        <v/>
      </c>
      <c r="N9937" s="7">
        <f>F9937-K9937</f>
        <v/>
      </c>
      <c r="O9937" s="7">
        <f>G9937-L9937</f>
        <v/>
      </c>
      <c r="P9937" s="7">
        <f>H9937-M9937</f>
        <v/>
      </c>
      <c r="Q9937" s="7">
        <f>IF($I9937=1,(N9937-MAR1!$B$11)/MAR1!$D$11,(N9937-MAR1!$C$11)/MAR1!$E$11)</f>
        <v/>
      </c>
      <c r="R9937" s="7">
        <f>IF($I9937=1,(O9937-MAR1!$B$12)/MAR1!$D$12,(O9937-MAR1!$C$12)/MAR1!$E$12)</f>
        <v/>
      </c>
      <c r="S9937" s="7">
        <f>IF($I9937=1,(P9937-MAR1!$B$13)/MAR1!$D$13,(P9937-MAR1!$C$13)/MAR1!$E$13)</f>
        <v/>
      </c>
    </row>
    <row r="9938">
      <c r="A9938" s="5" t="n">
        <v>9937</v>
      </c>
      <c r="B9938" s="5" t="n">
        <v>28</v>
      </c>
      <c r="C9938" s="5" t="n">
        <v>82</v>
      </c>
      <c r="D9938" s="5" t="n">
        <v>3</v>
      </c>
      <c r="E9938" s="5" t="n">
        <v>0</v>
      </c>
      <c r="F9938" s="5" t="n">
        <v>36.9</v>
      </c>
      <c r="G9938" s="5" t="n">
        <v>22.7</v>
      </c>
      <c r="H9938" s="5" t="n">
        <v>21.09</v>
      </c>
      <c r="I9938" s="6">
        <f>IF(E9938&gt;=Markov!$B$3,1,0)</f>
        <v/>
      </c>
      <c r="J9938" s="6">
        <f>I9937</f>
        <v/>
      </c>
      <c r="K9938" s="7">
        <f>MAR1!$B$5+MAR1!$C$5*COS(2*PI()*$C9938/365)+MAR1!$D$5*SIN(2*PI()*$C9938/365)</f>
        <v/>
      </c>
      <c r="L9938" s="7">
        <f>MAR1!$B$6+MAR1!$C$6*COS(2*PI()*$C9938/365)+MAR1!$D$6*SIN(2*PI()*$C9938/365)</f>
        <v/>
      </c>
      <c r="M9938" s="7">
        <f>MAR1!$B$7+MAR1!$C$7*COS(2*PI()*$C9938/365)+MAR1!$D$7*SIN(2*PI()*$C9938/365)</f>
        <v/>
      </c>
      <c r="N9938" s="7">
        <f>F9938-K9938</f>
        <v/>
      </c>
      <c r="O9938" s="7">
        <f>G9938-L9938</f>
        <v/>
      </c>
      <c r="P9938" s="7">
        <f>H9938-M9938</f>
        <v/>
      </c>
      <c r="Q9938" s="7">
        <f>IF($I9938=1,(N9938-MAR1!$B$11)/MAR1!$D$11,(N9938-MAR1!$C$11)/MAR1!$E$11)</f>
        <v/>
      </c>
      <c r="R9938" s="7">
        <f>IF($I9938=1,(O9938-MAR1!$B$12)/MAR1!$D$12,(O9938-MAR1!$C$12)/MAR1!$E$12)</f>
        <v/>
      </c>
      <c r="S9938" s="7">
        <f>IF($I9938=1,(P9938-MAR1!$B$13)/MAR1!$D$13,(P9938-MAR1!$C$13)/MAR1!$E$13)</f>
        <v/>
      </c>
    </row>
    <row r="9939">
      <c r="A9939" s="5" t="n">
        <v>9938</v>
      </c>
      <c r="B9939" s="5" t="n">
        <v>28</v>
      </c>
      <c r="C9939" s="5" t="n">
        <v>83</v>
      </c>
      <c r="D9939" s="5" t="n">
        <v>3</v>
      </c>
      <c r="E9939" s="5" t="n">
        <v>0</v>
      </c>
      <c r="F9939" s="5" t="n">
        <v>36.8</v>
      </c>
      <c r="G9939" s="5" t="n">
        <v>23</v>
      </c>
      <c r="H9939" s="5" t="n">
        <v>22.48</v>
      </c>
      <c r="I9939" s="6">
        <f>IF(E9939&gt;=Markov!$B$3,1,0)</f>
        <v/>
      </c>
      <c r="J9939" s="6">
        <f>I9938</f>
        <v/>
      </c>
      <c r="K9939" s="7">
        <f>MAR1!$B$5+MAR1!$C$5*COS(2*PI()*$C9939/365)+MAR1!$D$5*SIN(2*PI()*$C9939/365)</f>
        <v/>
      </c>
      <c r="L9939" s="7">
        <f>MAR1!$B$6+MAR1!$C$6*COS(2*PI()*$C9939/365)+MAR1!$D$6*SIN(2*PI()*$C9939/365)</f>
        <v/>
      </c>
      <c r="M9939" s="7">
        <f>MAR1!$B$7+MAR1!$C$7*COS(2*PI()*$C9939/365)+MAR1!$D$7*SIN(2*PI()*$C9939/365)</f>
        <v/>
      </c>
      <c r="N9939" s="7">
        <f>F9939-K9939</f>
        <v/>
      </c>
      <c r="O9939" s="7">
        <f>G9939-L9939</f>
        <v/>
      </c>
      <c r="P9939" s="7">
        <f>H9939-M9939</f>
        <v/>
      </c>
      <c r="Q9939" s="7">
        <f>IF($I9939=1,(N9939-MAR1!$B$11)/MAR1!$D$11,(N9939-MAR1!$C$11)/MAR1!$E$11)</f>
        <v/>
      </c>
      <c r="R9939" s="7">
        <f>IF($I9939=1,(O9939-MAR1!$B$12)/MAR1!$D$12,(O9939-MAR1!$C$12)/MAR1!$E$12)</f>
        <v/>
      </c>
      <c r="S9939" s="7">
        <f>IF($I9939=1,(P9939-MAR1!$B$13)/MAR1!$D$13,(P9939-MAR1!$C$13)/MAR1!$E$13)</f>
        <v/>
      </c>
    </row>
    <row r="9940">
      <c r="A9940" s="5" t="n">
        <v>9939</v>
      </c>
      <c r="B9940" s="5" t="n">
        <v>28</v>
      </c>
      <c r="C9940" s="5" t="n">
        <v>84</v>
      </c>
      <c r="D9940" s="5" t="n">
        <v>3</v>
      </c>
      <c r="E9940" s="5" t="n">
        <v>0</v>
      </c>
      <c r="F9940" s="5" t="n">
        <v>37.6</v>
      </c>
      <c r="G9940" s="5" t="n">
        <v>22.4</v>
      </c>
      <c r="H9940" s="5" t="n">
        <v>23.77</v>
      </c>
      <c r="I9940" s="6">
        <f>IF(E9940&gt;=Markov!$B$3,1,0)</f>
        <v/>
      </c>
      <c r="J9940" s="6">
        <f>I9939</f>
        <v/>
      </c>
      <c r="K9940" s="7">
        <f>MAR1!$B$5+MAR1!$C$5*COS(2*PI()*$C9940/365)+MAR1!$D$5*SIN(2*PI()*$C9940/365)</f>
        <v/>
      </c>
      <c r="L9940" s="7">
        <f>MAR1!$B$6+MAR1!$C$6*COS(2*PI()*$C9940/365)+MAR1!$D$6*SIN(2*PI()*$C9940/365)</f>
        <v/>
      </c>
      <c r="M9940" s="7">
        <f>MAR1!$B$7+MAR1!$C$7*COS(2*PI()*$C9940/365)+MAR1!$D$7*SIN(2*PI()*$C9940/365)</f>
        <v/>
      </c>
      <c r="N9940" s="7">
        <f>F9940-K9940</f>
        <v/>
      </c>
      <c r="O9940" s="7">
        <f>G9940-L9940</f>
        <v/>
      </c>
      <c r="P9940" s="7">
        <f>H9940-M9940</f>
        <v/>
      </c>
      <c r="Q9940" s="7">
        <f>IF($I9940=1,(N9940-MAR1!$B$11)/MAR1!$D$11,(N9940-MAR1!$C$11)/MAR1!$E$11)</f>
        <v/>
      </c>
      <c r="R9940" s="7">
        <f>IF($I9940=1,(O9940-MAR1!$B$12)/MAR1!$D$12,(O9940-MAR1!$C$12)/MAR1!$E$12)</f>
        <v/>
      </c>
      <c r="S9940" s="7">
        <f>IF($I9940=1,(P9940-MAR1!$B$13)/MAR1!$D$13,(P9940-MAR1!$C$13)/MAR1!$E$13)</f>
        <v/>
      </c>
    </row>
    <row r="9941">
      <c r="A9941" s="5" t="n">
        <v>9940</v>
      </c>
      <c r="B9941" s="5" t="n">
        <v>28</v>
      </c>
      <c r="C9941" s="5" t="n">
        <v>85</v>
      </c>
      <c r="D9941" s="5" t="n">
        <v>3</v>
      </c>
      <c r="E9941" s="5" t="n">
        <v>0</v>
      </c>
      <c r="F9941" s="5" t="n">
        <v>38.8</v>
      </c>
      <c r="G9941" s="5" t="n">
        <v>23.4</v>
      </c>
      <c r="H9941" s="5" t="n">
        <v>23.31</v>
      </c>
      <c r="I9941" s="6">
        <f>IF(E9941&gt;=Markov!$B$3,1,0)</f>
        <v/>
      </c>
      <c r="J9941" s="6">
        <f>I9940</f>
        <v/>
      </c>
      <c r="K9941" s="7">
        <f>MAR1!$B$5+MAR1!$C$5*COS(2*PI()*$C9941/365)+MAR1!$D$5*SIN(2*PI()*$C9941/365)</f>
        <v/>
      </c>
      <c r="L9941" s="7">
        <f>MAR1!$B$6+MAR1!$C$6*COS(2*PI()*$C9941/365)+MAR1!$D$6*SIN(2*PI()*$C9941/365)</f>
        <v/>
      </c>
      <c r="M9941" s="7">
        <f>MAR1!$B$7+MAR1!$C$7*COS(2*PI()*$C9941/365)+MAR1!$D$7*SIN(2*PI()*$C9941/365)</f>
        <v/>
      </c>
      <c r="N9941" s="7">
        <f>F9941-K9941</f>
        <v/>
      </c>
      <c r="O9941" s="7">
        <f>G9941-L9941</f>
        <v/>
      </c>
      <c r="P9941" s="7">
        <f>H9941-M9941</f>
        <v/>
      </c>
      <c r="Q9941" s="7">
        <f>IF($I9941=1,(N9941-MAR1!$B$11)/MAR1!$D$11,(N9941-MAR1!$C$11)/MAR1!$E$11)</f>
        <v/>
      </c>
      <c r="R9941" s="7">
        <f>IF($I9941=1,(O9941-MAR1!$B$12)/MAR1!$D$12,(O9941-MAR1!$C$12)/MAR1!$E$12)</f>
        <v/>
      </c>
      <c r="S9941" s="7">
        <f>IF($I9941=1,(P9941-MAR1!$B$13)/MAR1!$D$13,(P9941-MAR1!$C$13)/MAR1!$E$13)</f>
        <v/>
      </c>
    </row>
    <row r="9942">
      <c r="A9942" s="5" t="n">
        <v>9941</v>
      </c>
      <c r="B9942" s="5" t="n">
        <v>28</v>
      </c>
      <c r="C9942" s="5" t="n">
        <v>86</v>
      </c>
      <c r="D9942" s="5" t="n">
        <v>3</v>
      </c>
      <c r="E9942" s="5" t="n">
        <v>0</v>
      </c>
      <c r="F9942" s="5" t="n">
        <v>36.5</v>
      </c>
      <c r="G9942" s="5" t="n">
        <v>23.5</v>
      </c>
      <c r="H9942" s="5" t="n">
        <v>20.86</v>
      </c>
      <c r="I9942" s="6">
        <f>IF(E9942&gt;=Markov!$B$3,1,0)</f>
        <v/>
      </c>
      <c r="J9942" s="6">
        <f>I9941</f>
        <v/>
      </c>
      <c r="K9942" s="7">
        <f>MAR1!$B$5+MAR1!$C$5*COS(2*PI()*$C9942/365)+MAR1!$D$5*SIN(2*PI()*$C9942/365)</f>
        <v/>
      </c>
      <c r="L9942" s="7">
        <f>MAR1!$B$6+MAR1!$C$6*COS(2*PI()*$C9942/365)+MAR1!$D$6*SIN(2*PI()*$C9942/365)</f>
        <v/>
      </c>
      <c r="M9942" s="7">
        <f>MAR1!$B$7+MAR1!$C$7*COS(2*PI()*$C9942/365)+MAR1!$D$7*SIN(2*PI()*$C9942/365)</f>
        <v/>
      </c>
      <c r="N9942" s="7">
        <f>F9942-K9942</f>
        <v/>
      </c>
      <c r="O9942" s="7">
        <f>G9942-L9942</f>
        <v/>
      </c>
      <c r="P9942" s="7">
        <f>H9942-M9942</f>
        <v/>
      </c>
      <c r="Q9942" s="7">
        <f>IF($I9942=1,(N9942-MAR1!$B$11)/MAR1!$D$11,(N9942-MAR1!$C$11)/MAR1!$E$11)</f>
        <v/>
      </c>
      <c r="R9942" s="7">
        <f>IF($I9942=1,(O9942-MAR1!$B$12)/MAR1!$D$12,(O9942-MAR1!$C$12)/MAR1!$E$12)</f>
        <v/>
      </c>
      <c r="S9942" s="7">
        <f>IF($I9942=1,(P9942-MAR1!$B$13)/MAR1!$D$13,(P9942-MAR1!$C$13)/MAR1!$E$13)</f>
        <v/>
      </c>
    </row>
    <row r="9943">
      <c r="A9943" s="5" t="n">
        <v>9942</v>
      </c>
      <c r="B9943" s="5" t="n">
        <v>28</v>
      </c>
      <c r="C9943" s="5" t="n">
        <v>87</v>
      </c>
      <c r="D9943" s="5" t="n">
        <v>3</v>
      </c>
      <c r="E9943" s="5" t="n">
        <v>0</v>
      </c>
      <c r="F9943" s="5" t="n">
        <v>37.9</v>
      </c>
      <c r="G9943" s="5" t="n">
        <v>23.3</v>
      </c>
      <c r="H9943" s="5" t="n">
        <v>22.17</v>
      </c>
      <c r="I9943" s="6">
        <f>IF(E9943&gt;=Markov!$B$3,1,0)</f>
        <v/>
      </c>
      <c r="J9943" s="6">
        <f>I9942</f>
        <v/>
      </c>
      <c r="K9943" s="7">
        <f>MAR1!$B$5+MAR1!$C$5*COS(2*PI()*$C9943/365)+MAR1!$D$5*SIN(2*PI()*$C9943/365)</f>
        <v/>
      </c>
      <c r="L9943" s="7">
        <f>MAR1!$B$6+MAR1!$C$6*COS(2*PI()*$C9943/365)+MAR1!$D$6*SIN(2*PI()*$C9943/365)</f>
        <v/>
      </c>
      <c r="M9943" s="7">
        <f>MAR1!$B$7+MAR1!$C$7*COS(2*PI()*$C9943/365)+MAR1!$D$7*SIN(2*PI()*$C9943/365)</f>
        <v/>
      </c>
      <c r="N9943" s="7">
        <f>F9943-K9943</f>
        <v/>
      </c>
      <c r="O9943" s="7">
        <f>G9943-L9943</f>
        <v/>
      </c>
      <c r="P9943" s="7">
        <f>H9943-M9943</f>
        <v/>
      </c>
      <c r="Q9943" s="7">
        <f>IF($I9943=1,(N9943-MAR1!$B$11)/MAR1!$D$11,(N9943-MAR1!$C$11)/MAR1!$E$11)</f>
        <v/>
      </c>
      <c r="R9943" s="7">
        <f>IF($I9943=1,(O9943-MAR1!$B$12)/MAR1!$D$12,(O9943-MAR1!$C$12)/MAR1!$E$12)</f>
        <v/>
      </c>
      <c r="S9943" s="7">
        <f>IF($I9943=1,(P9943-MAR1!$B$13)/MAR1!$D$13,(P9943-MAR1!$C$13)/MAR1!$E$13)</f>
        <v/>
      </c>
    </row>
    <row r="9944">
      <c r="A9944" s="5" t="n">
        <v>9943</v>
      </c>
      <c r="B9944" s="5" t="n">
        <v>28</v>
      </c>
      <c r="C9944" s="5" t="n">
        <v>88</v>
      </c>
      <c r="D9944" s="5" t="n">
        <v>3</v>
      </c>
      <c r="E9944" s="5" t="n">
        <v>0</v>
      </c>
      <c r="F9944" s="5" t="n">
        <v>39.6</v>
      </c>
      <c r="G9944" s="5" t="n">
        <v>25.7</v>
      </c>
      <c r="H9944" s="5" t="n">
        <v>22.27</v>
      </c>
      <c r="I9944" s="6">
        <f>IF(E9944&gt;=Markov!$B$3,1,0)</f>
        <v/>
      </c>
      <c r="J9944" s="6">
        <f>I9943</f>
        <v/>
      </c>
      <c r="K9944" s="7">
        <f>MAR1!$B$5+MAR1!$C$5*COS(2*PI()*$C9944/365)+MAR1!$D$5*SIN(2*PI()*$C9944/365)</f>
        <v/>
      </c>
      <c r="L9944" s="7">
        <f>MAR1!$B$6+MAR1!$C$6*COS(2*PI()*$C9944/365)+MAR1!$D$6*SIN(2*PI()*$C9944/365)</f>
        <v/>
      </c>
      <c r="M9944" s="7">
        <f>MAR1!$B$7+MAR1!$C$7*COS(2*PI()*$C9944/365)+MAR1!$D$7*SIN(2*PI()*$C9944/365)</f>
        <v/>
      </c>
      <c r="N9944" s="7">
        <f>F9944-K9944</f>
        <v/>
      </c>
      <c r="O9944" s="7">
        <f>G9944-L9944</f>
        <v/>
      </c>
      <c r="P9944" s="7">
        <f>H9944-M9944</f>
        <v/>
      </c>
      <c r="Q9944" s="7">
        <f>IF($I9944=1,(N9944-MAR1!$B$11)/MAR1!$D$11,(N9944-MAR1!$C$11)/MAR1!$E$11)</f>
        <v/>
      </c>
      <c r="R9944" s="7">
        <f>IF($I9944=1,(O9944-MAR1!$B$12)/MAR1!$D$12,(O9944-MAR1!$C$12)/MAR1!$E$12)</f>
        <v/>
      </c>
      <c r="S9944" s="7">
        <f>IF($I9944=1,(P9944-MAR1!$B$13)/MAR1!$D$13,(P9944-MAR1!$C$13)/MAR1!$E$13)</f>
        <v/>
      </c>
    </row>
    <row r="9945">
      <c r="A9945" s="5" t="n">
        <v>9944</v>
      </c>
      <c r="B9945" s="5" t="n">
        <v>28</v>
      </c>
      <c r="C9945" s="5" t="n">
        <v>89</v>
      </c>
      <c r="D9945" s="5" t="n">
        <v>3</v>
      </c>
      <c r="E9945" s="5" t="n">
        <v>0</v>
      </c>
      <c r="F9945" s="5" t="n">
        <v>38.9</v>
      </c>
      <c r="G9945" s="5" t="n">
        <v>23.5</v>
      </c>
      <c r="H9945" s="5" t="n">
        <v>21.26</v>
      </c>
      <c r="I9945" s="6">
        <f>IF(E9945&gt;=Markov!$B$3,1,0)</f>
        <v/>
      </c>
      <c r="J9945" s="6">
        <f>I9944</f>
        <v/>
      </c>
      <c r="K9945" s="7">
        <f>MAR1!$B$5+MAR1!$C$5*COS(2*PI()*$C9945/365)+MAR1!$D$5*SIN(2*PI()*$C9945/365)</f>
        <v/>
      </c>
      <c r="L9945" s="7">
        <f>MAR1!$B$6+MAR1!$C$6*COS(2*PI()*$C9945/365)+MAR1!$D$6*SIN(2*PI()*$C9945/365)</f>
        <v/>
      </c>
      <c r="M9945" s="7">
        <f>MAR1!$B$7+MAR1!$C$7*COS(2*PI()*$C9945/365)+MAR1!$D$7*SIN(2*PI()*$C9945/365)</f>
        <v/>
      </c>
      <c r="N9945" s="7">
        <f>F9945-K9945</f>
        <v/>
      </c>
      <c r="O9945" s="7">
        <f>G9945-L9945</f>
        <v/>
      </c>
      <c r="P9945" s="7">
        <f>H9945-M9945</f>
        <v/>
      </c>
      <c r="Q9945" s="7">
        <f>IF($I9945=1,(N9945-MAR1!$B$11)/MAR1!$D$11,(N9945-MAR1!$C$11)/MAR1!$E$11)</f>
        <v/>
      </c>
      <c r="R9945" s="7">
        <f>IF($I9945=1,(O9945-MAR1!$B$12)/MAR1!$D$12,(O9945-MAR1!$C$12)/MAR1!$E$12)</f>
        <v/>
      </c>
      <c r="S9945" s="7">
        <f>IF($I9945=1,(P9945-MAR1!$B$13)/MAR1!$D$13,(P9945-MAR1!$C$13)/MAR1!$E$13)</f>
        <v/>
      </c>
    </row>
    <row r="9946">
      <c r="A9946" s="5" t="n">
        <v>9945</v>
      </c>
      <c r="B9946" s="5" t="n">
        <v>28</v>
      </c>
      <c r="C9946" s="5" t="n">
        <v>90</v>
      </c>
      <c r="D9946" s="5" t="n">
        <v>3</v>
      </c>
      <c r="E9946" s="5" t="n">
        <v>0</v>
      </c>
      <c r="F9946" s="5" t="n">
        <v>37.5</v>
      </c>
      <c r="G9946" s="5" t="n">
        <v>23.4</v>
      </c>
      <c r="H9946" s="5" t="n">
        <v>24.51</v>
      </c>
      <c r="I9946" s="6">
        <f>IF(E9946&gt;=Markov!$B$3,1,0)</f>
        <v/>
      </c>
      <c r="J9946" s="6">
        <f>I9945</f>
        <v/>
      </c>
      <c r="K9946" s="7">
        <f>MAR1!$B$5+MAR1!$C$5*COS(2*PI()*$C9946/365)+MAR1!$D$5*SIN(2*PI()*$C9946/365)</f>
        <v/>
      </c>
      <c r="L9946" s="7">
        <f>MAR1!$B$6+MAR1!$C$6*COS(2*PI()*$C9946/365)+MAR1!$D$6*SIN(2*PI()*$C9946/365)</f>
        <v/>
      </c>
      <c r="M9946" s="7">
        <f>MAR1!$B$7+MAR1!$C$7*COS(2*PI()*$C9946/365)+MAR1!$D$7*SIN(2*PI()*$C9946/365)</f>
        <v/>
      </c>
      <c r="N9946" s="7">
        <f>F9946-K9946</f>
        <v/>
      </c>
      <c r="O9946" s="7">
        <f>G9946-L9946</f>
        <v/>
      </c>
      <c r="P9946" s="7">
        <f>H9946-M9946</f>
        <v/>
      </c>
      <c r="Q9946" s="7">
        <f>IF($I9946=1,(N9946-MAR1!$B$11)/MAR1!$D$11,(N9946-MAR1!$C$11)/MAR1!$E$11)</f>
        <v/>
      </c>
      <c r="R9946" s="7">
        <f>IF($I9946=1,(O9946-MAR1!$B$12)/MAR1!$D$12,(O9946-MAR1!$C$12)/MAR1!$E$12)</f>
        <v/>
      </c>
      <c r="S9946" s="7">
        <f>IF($I9946=1,(P9946-MAR1!$B$13)/MAR1!$D$13,(P9946-MAR1!$C$13)/MAR1!$E$13)</f>
        <v/>
      </c>
    </row>
    <row r="9947">
      <c r="A9947" s="5" t="n">
        <v>9946</v>
      </c>
      <c r="B9947" s="5" t="n">
        <v>28</v>
      </c>
      <c r="C9947" s="5" t="n">
        <v>91</v>
      </c>
      <c r="D9947" s="5" t="n">
        <v>4</v>
      </c>
      <c r="E9947" s="5" t="n">
        <v>0</v>
      </c>
      <c r="F9947" s="5" t="n">
        <v>38.9</v>
      </c>
      <c r="G9947" s="5" t="n">
        <v>23.4</v>
      </c>
      <c r="H9947" s="5" t="n">
        <v>31.13</v>
      </c>
      <c r="I9947" s="6">
        <f>IF(E9947&gt;=Markov!$B$3,1,0)</f>
        <v/>
      </c>
      <c r="J9947" s="6">
        <f>I9946</f>
        <v/>
      </c>
      <c r="K9947" s="7">
        <f>MAR1!$B$5+MAR1!$C$5*COS(2*PI()*$C9947/365)+MAR1!$D$5*SIN(2*PI()*$C9947/365)</f>
        <v/>
      </c>
      <c r="L9947" s="7">
        <f>MAR1!$B$6+MAR1!$C$6*COS(2*PI()*$C9947/365)+MAR1!$D$6*SIN(2*PI()*$C9947/365)</f>
        <v/>
      </c>
      <c r="M9947" s="7">
        <f>MAR1!$B$7+MAR1!$C$7*COS(2*PI()*$C9947/365)+MAR1!$D$7*SIN(2*PI()*$C9947/365)</f>
        <v/>
      </c>
      <c r="N9947" s="7">
        <f>F9947-K9947</f>
        <v/>
      </c>
      <c r="O9947" s="7">
        <f>G9947-L9947</f>
        <v/>
      </c>
      <c r="P9947" s="7">
        <f>H9947-M9947</f>
        <v/>
      </c>
      <c r="Q9947" s="7">
        <f>IF($I9947=1,(N9947-MAR1!$B$11)/MAR1!$D$11,(N9947-MAR1!$C$11)/MAR1!$E$11)</f>
        <v/>
      </c>
      <c r="R9947" s="7">
        <f>IF($I9947=1,(O9947-MAR1!$B$12)/MAR1!$D$12,(O9947-MAR1!$C$12)/MAR1!$E$12)</f>
        <v/>
      </c>
      <c r="S9947" s="7">
        <f>IF($I9947=1,(P9947-MAR1!$B$13)/MAR1!$D$13,(P9947-MAR1!$C$13)/MAR1!$E$13)</f>
        <v/>
      </c>
    </row>
    <row r="9948">
      <c r="A9948" s="5" t="n">
        <v>9947</v>
      </c>
      <c r="B9948" s="5" t="n">
        <v>28</v>
      </c>
      <c r="C9948" s="5" t="n">
        <v>92</v>
      </c>
      <c r="D9948" s="5" t="n">
        <v>4</v>
      </c>
      <c r="E9948" s="5" t="n">
        <v>0</v>
      </c>
      <c r="F9948" s="5" t="n">
        <v>39.8</v>
      </c>
      <c r="G9948" s="5" t="n">
        <v>24.2</v>
      </c>
      <c r="H9948" s="5" t="n">
        <v>28.81</v>
      </c>
      <c r="I9948" s="6">
        <f>IF(E9948&gt;=Markov!$B$3,1,0)</f>
        <v/>
      </c>
      <c r="J9948" s="6">
        <f>I9947</f>
        <v/>
      </c>
      <c r="K9948" s="7">
        <f>MAR1!$B$5+MAR1!$C$5*COS(2*PI()*$C9948/365)+MAR1!$D$5*SIN(2*PI()*$C9948/365)</f>
        <v/>
      </c>
      <c r="L9948" s="7">
        <f>MAR1!$B$6+MAR1!$C$6*COS(2*PI()*$C9948/365)+MAR1!$D$6*SIN(2*PI()*$C9948/365)</f>
        <v/>
      </c>
      <c r="M9948" s="7">
        <f>MAR1!$B$7+MAR1!$C$7*COS(2*PI()*$C9948/365)+MAR1!$D$7*SIN(2*PI()*$C9948/365)</f>
        <v/>
      </c>
      <c r="N9948" s="7">
        <f>F9948-K9948</f>
        <v/>
      </c>
      <c r="O9948" s="7">
        <f>G9948-L9948</f>
        <v/>
      </c>
      <c r="P9948" s="7">
        <f>H9948-M9948</f>
        <v/>
      </c>
      <c r="Q9948" s="7">
        <f>IF($I9948=1,(N9948-MAR1!$B$11)/MAR1!$D$11,(N9948-MAR1!$C$11)/MAR1!$E$11)</f>
        <v/>
      </c>
      <c r="R9948" s="7">
        <f>IF($I9948=1,(O9948-MAR1!$B$12)/MAR1!$D$12,(O9948-MAR1!$C$12)/MAR1!$E$12)</f>
        <v/>
      </c>
      <c r="S9948" s="7">
        <f>IF($I9948=1,(P9948-MAR1!$B$13)/MAR1!$D$13,(P9948-MAR1!$C$13)/MAR1!$E$13)</f>
        <v/>
      </c>
    </row>
    <row r="9949">
      <c r="A9949" s="5" t="n">
        <v>9948</v>
      </c>
      <c r="B9949" s="5" t="n">
        <v>28</v>
      </c>
      <c r="C9949" s="5" t="n">
        <v>93</v>
      </c>
      <c r="D9949" s="5" t="n">
        <v>4</v>
      </c>
      <c r="E9949" s="5" t="n">
        <v>0</v>
      </c>
      <c r="F9949" s="5" t="n">
        <v>38.4</v>
      </c>
      <c r="G9949" s="5" t="n">
        <v>23.5</v>
      </c>
      <c r="H9949" s="5" t="n">
        <v>20.01</v>
      </c>
      <c r="I9949" s="6">
        <f>IF(E9949&gt;=Markov!$B$3,1,0)</f>
        <v/>
      </c>
      <c r="J9949" s="6">
        <f>I9948</f>
        <v/>
      </c>
      <c r="K9949" s="7">
        <f>MAR1!$B$5+MAR1!$C$5*COS(2*PI()*$C9949/365)+MAR1!$D$5*SIN(2*PI()*$C9949/365)</f>
        <v/>
      </c>
      <c r="L9949" s="7">
        <f>MAR1!$B$6+MAR1!$C$6*COS(2*PI()*$C9949/365)+MAR1!$D$6*SIN(2*PI()*$C9949/365)</f>
        <v/>
      </c>
      <c r="M9949" s="7">
        <f>MAR1!$B$7+MAR1!$C$7*COS(2*PI()*$C9949/365)+MAR1!$D$7*SIN(2*PI()*$C9949/365)</f>
        <v/>
      </c>
      <c r="N9949" s="7">
        <f>F9949-K9949</f>
        <v/>
      </c>
      <c r="O9949" s="7">
        <f>G9949-L9949</f>
        <v/>
      </c>
      <c r="P9949" s="7">
        <f>H9949-M9949</f>
        <v/>
      </c>
      <c r="Q9949" s="7">
        <f>IF($I9949=1,(N9949-MAR1!$B$11)/MAR1!$D$11,(N9949-MAR1!$C$11)/MAR1!$E$11)</f>
        <v/>
      </c>
      <c r="R9949" s="7">
        <f>IF($I9949=1,(O9949-MAR1!$B$12)/MAR1!$D$12,(O9949-MAR1!$C$12)/MAR1!$E$12)</f>
        <v/>
      </c>
      <c r="S9949" s="7">
        <f>IF($I9949=1,(P9949-MAR1!$B$13)/MAR1!$D$13,(P9949-MAR1!$C$13)/MAR1!$E$13)</f>
        <v/>
      </c>
    </row>
    <row r="9950">
      <c r="A9950" s="5" t="n">
        <v>9949</v>
      </c>
      <c r="B9950" s="5" t="n">
        <v>28</v>
      </c>
      <c r="C9950" s="5" t="n">
        <v>94</v>
      </c>
      <c r="D9950" s="5" t="n">
        <v>4</v>
      </c>
      <c r="E9950" s="5" t="n">
        <v>0</v>
      </c>
      <c r="F9950" s="5" t="n">
        <v>39</v>
      </c>
      <c r="G9950" s="5" t="n">
        <v>21.2</v>
      </c>
      <c r="H9950" s="5" t="n">
        <v>24.51</v>
      </c>
      <c r="I9950" s="6">
        <f>IF(E9950&gt;=Markov!$B$3,1,0)</f>
        <v/>
      </c>
      <c r="J9950" s="6">
        <f>I9949</f>
        <v/>
      </c>
      <c r="K9950" s="7">
        <f>MAR1!$B$5+MAR1!$C$5*COS(2*PI()*$C9950/365)+MAR1!$D$5*SIN(2*PI()*$C9950/365)</f>
        <v/>
      </c>
      <c r="L9950" s="7">
        <f>MAR1!$B$6+MAR1!$C$6*COS(2*PI()*$C9950/365)+MAR1!$D$6*SIN(2*PI()*$C9950/365)</f>
        <v/>
      </c>
      <c r="M9950" s="7">
        <f>MAR1!$B$7+MAR1!$C$7*COS(2*PI()*$C9950/365)+MAR1!$D$7*SIN(2*PI()*$C9950/365)</f>
        <v/>
      </c>
      <c r="N9950" s="7">
        <f>F9950-K9950</f>
        <v/>
      </c>
      <c r="O9950" s="7">
        <f>G9950-L9950</f>
        <v/>
      </c>
      <c r="P9950" s="7">
        <f>H9950-M9950</f>
        <v/>
      </c>
      <c r="Q9950" s="7">
        <f>IF($I9950=1,(N9950-MAR1!$B$11)/MAR1!$D$11,(N9950-MAR1!$C$11)/MAR1!$E$11)</f>
        <v/>
      </c>
      <c r="R9950" s="7">
        <f>IF($I9950=1,(O9950-MAR1!$B$12)/MAR1!$D$12,(O9950-MAR1!$C$12)/MAR1!$E$12)</f>
        <v/>
      </c>
      <c r="S9950" s="7">
        <f>IF($I9950=1,(P9950-MAR1!$B$13)/MAR1!$D$13,(P9950-MAR1!$C$13)/MAR1!$E$13)</f>
        <v/>
      </c>
    </row>
    <row r="9951">
      <c r="A9951" s="5" t="n">
        <v>9950</v>
      </c>
      <c r="B9951" s="5" t="n">
        <v>28</v>
      </c>
      <c r="C9951" s="5" t="n">
        <v>95</v>
      </c>
      <c r="D9951" s="5" t="n">
        <v>4</v>
      </c>
      <c r="E9951" s="5" t="n">
        <v>0</v>
      </c>
      <c r="F9951" s="5" t="n">
        <v>39.2</v>
      </c>
      <c r="G9951" s="5" t="n">
        <v>23.4</v>
      </c>
      <c r="H9951" s="5" t="n">
        <v>22.09</v>
      </c>
      <c r="I9951" s="6">
        <f>IF(E9951&gt;=Markov!$B$3,1,0)</f>
        <v/>
      </c>
      <c r="J9951" s="6">
        <f>I9950</f>
        <v/>
      </c>
      <c r="K9951" s="7">
        <f>MAR1!$B$5+MAR1!$C$5*COS(2*PI()*$C9951/365)+MAR1!$D$5*SIN(2*PI()*$C9951/365)</f>
        <v/>
      </c>
      <c r="L9951" s="7">
        <f>MAR1!$B$6+MAR1!$C$6*COS(2*PI()*$C9951/365)+MAR1!$D$6*SIN(2*PI()*$C9951/365)</f>
        <v/>
      </c>
      <c r="M9951" s="7">
        <f>MAR1!$B$7+MAR1!$C$7*COS(2*PI()*$C9951/365)+MAR1!$D$7*SIN(2*PI()*$C9951/365)</f>
        <v/>
      </c>
      <c r="N9951" s="7">
        <f>F9951-K9951</f>
        <v/>
      </c>
      <c r="O9951" s="7">
        <f>G9951-L9951</f>
        <v/>
      </c>
      <c r="P9951" s="7">
        <f>H9951-M9951</f>
        <v/>
      </c>
      <c r="Q9951" s="7">
        <f>IF($I9951=1,(N9951-MAR1!$B$11)/MAR1!$D$11,(N9951-MAR1!$C$11)/MAR1!$E$11)</f>
        <v/>
      </c>
      <c r="R9951" s="7">
        <f>IF($I9951=1,(O9951-MAR1!$B$12)/MAR1!$D$12,(O9951-MAR1!$C$12)/MAR1!$E$12)</f>
        <v/>
      </c>
      <c r="S9951" s="7">
        <f>IF($I9951=1,(P9951-MAR1!$B$13)/MAR1!$D$13,(P9951-MAR1!$C$13)/MAR1!$E$13)</f>
        <v/>
      </c>
    </row>
    <row r="9952">
      <c r="A9952" s="5" t="n">
        <v>9951</v>
      </c>
      <c r="B9952" s="5" t="n">
        <v>28</v>
      </c>
      <c r="C9952" s="5" t="n">
        <v>96</v>
      </c>
      <c r="D9952" s="5" t="n">
        <v>4</v>
      </c>
      <c r="E9952" s="5" t="n">
        <v>0</v>
      </c>
      <c r="F9952" s="5" t="n">
        <v>38.4</v>
      </c>
      <c r="G9952" s="5" t="n">
        <v>22.4</v>
      </c>
      <c r="H9952" s="5" t="n">
        <v>20.82</v>
      </c>
      <c r="I9952" s="6">
        <f>IF(E9952&gt;=Markov!$B$3,1,0)</f>
        <v/>
      </c>
      <c r="J9952" s="6">
        <f>I9951</f>
        <v/>
      </c>
      <c r="K9952" s="7">
        <f>MAR1!$B$5+MAR1!$C$5*COS(2*PI()*$C9952/365)+MAR1!$D$5*SIN(2*PI()*$C9952/365)</f>
        <v/>
      </c>
      <c r="L9952" s="7">
        <f>MAR1!$B$6+MAR1!$C$6*COS(2*PI()*$C9952/365)+MAR1!$D$6*SIN(2*PI()*$C9952/365)</f>
        <v/>
      </c>
      <c r="M9952" s="7">
        <f>MAR1!$B$7+MAR1!$C$7*COS(2*PI()*$C9952/365)+MAR1!$D$7*SIN(2*PI()*$C9952/365)</f>
        <v/>
      </c>
      <c r="N9952" s="7">
        <f>F9952-K9952</f>
        <v/>
      </c>
      <c r="O9952" s="7">
        <f>G9952-L9952</f>
        <v/>
      </c>
      <c r="P9952" s="7">
        <f>H9952-M9952</f>
        <v/>
      </c>
      <c r="Q9952" s="7">
        <f>IF($I9952=1,(N9952-MAR1!$B$11)/MAR1!$D$11,(N9952-MAR1!$C$11)/MAR1!$E$11)</f>
        <v/>
      </c>
      <c r="R9952" s="7">
        <f>IF($I9952=1,(O9952-MAR1!$B$12)/MAR1!$D$12,(O9952-MAR1!$C$12)/MAR1!$E$12)</f>
        <v/>
      </c>
      <c r="S9952" s="7">
        <f>IF($I9952=1,(P9952-MAR1!$B$13)/MAR1!$D$13,(P9952-MAR1!$C$13)/MAR1!$E$13)</f>
        <v/>
      </c>
    </row>
    <row r="9953">
      <c r="A9953" s="5" t="n">
        <v>9952</v>
      </c>
      <c r="B9953" s="5" t="n">
        <v>28</v>
      </c>
      <c r="C9953" s="5" t="n">
        <v>97</v>
      </c>
      <c r="D9953" s="5" t="n">
        <v>4</v>
      </c>
      <c r="E9953" s="5" t="n">
        <v>0</v>
      </c>
      <c r="F9953" s="5" t="n">
        <v>35.9</v>
      </c>
      <c r="G9953" s="5" t="n">
        <v>23.6</v>
      </c>
      <c r="H9953" s="5" t="n">
        <v>15.8</v>
      </c>
      <c r="I9953" s="6">
        <f>IF(E9953&gt;=Markov!$B$3,1,0)</f>
        <v/>
      </c>
      <c r="J9953" s="6">
        <f>I9952</f>
        <v/>
      </c>
      <c r="K9953" s="7">
        <f>MAR1!$B$5+MAR1!$C$5*COS(2*PI()*$C9953/365)+MAR1!$D$5*SIN(2*PI()*$C9953/365)</f>
        <v/>
      </c>
      <c r="L9953" s="7">
        <f>MAR1!$B$6+MAR1!$C$6*COS(2*PI()*$C9953/365)+MAR1!$D$6*SIN(2*PI()*$C9953/365)</f>
        <v/>
      </c>
      <c r="M9953" s="7">
        <f>MAR1!$B$7+MAR1!$C$7*COS(2*PI()*$C9953/365)+MAR1!$D$7*SIN(2*PI()*$C9953/365)</f>
        <v/>
      </c>
      <c r="N9953" s="7">
        <f>F9953-K9953</f>
        <v/>
      </c>
      <c r="O9953" s="7">
        <f>G9953-L9953</f>
        <v/>
      </c>
      <c r="P9953" s="7">
        <f>H9953-M9953</f>
        <v/>
      </c>
      <c r="Q9953" s="7">
        <f>IF($I9953=1,(N9953-MAR1!$B$11)/MAR1!$D$11,(N9953-MAR1!$C$11)/MAR1!$E$11)</f>
        <v/>
      </c>
      <c r="R9953" s="7">
        <f>IF($I9953=1,(O9953-MAR1!$B$12)/MAR1!$D$12,(O9953-MAR1!$C$12)/MAR1!$E$12)</f>
        <v/>
      </c>
      <c r="S9953" s="7">
        <f>IF($I9953=1,(P9953-MAR1!$B$13)/MAR1!$D$13,(P9953-MAR1!$C$13)/MAR1!$E$13)</f>
        <v/>
      </c>
    </row>
    <row r="9954">
      <c r="A9954" s="5" t="n">
        <v>9953</v>
      </c>
      <c r="B9954" s="5" t="n">
        <v>28</v>
      </c>
      <c r="C9954" s="5" t="n">
        <v>98</v>
      </c>
      <c r="D9954" s="5" t="n">
        <v>4</v>
      </c>
      <c r="E9954" s="5" t="n">
        <v>0</v>
      </c>
      <c r="F9954" s="5" t="n">
        <v>36.6</v>
      </c>
      <c r="G9954" s="5" t="n">
        <v>25.2</v>
      </c>
      <c r="H9954" s="5" t="n">
        <v>26.07</v>
      </c>
      <c r="I9954" s="6">
        <f>IF(E9954&gt;=Markov!$B$3,1,0)</f>
        <v/>
      </c>
      <c r="J9954" s="6">
        <f>I9953</f>
        <v/>
      </c>
      <c r="K9954" s="7">
        <f>MAR1!$B$5+MAR1!$C$5*COS(2*PI()*$C9954/365)+MAR1!$D$5*SIN(2*PI()*$C9954/365)</f>
        <v/>
      </c>
      <c r="L9954" s="7">
        <f>MAR1!$B$6+MAR1!$C$6*COS(2*PI()*$C9954/365)+MAR1!$D$6*SIN(2*PI()*$C9954/365)</f>
        <v/>
      </c>
      <c r="M9954" s="7">
        <f>MAR1!$B$7+MAR1!$C$7*COS(2*PI()*$C9954/365)+MAR1!$D$7*SIN(2*PI()*$C9954/365)</f>
        <v/>
      </c>
      <c r="N9954" s="7">
        <f>F9954-K9954</f>
        <v/>
      </c>
      <c r="O9954" s="7">
        <f>G9954-L9954</f>
        <v/>
      </c>
      <c r="P9954" s="7">
        <f>H9954-M9954</f>
        <v/>
      </c>
      <c r="Q9954" s="7">
        <f>IF($I9954=1,(N9954-MAR1!$B$11)/MAR1!$D$11,(N9954-MAR1!$C$11)/MAR1!$E$11)</f>
        <v/>
      </c>
      <c r="R9954" s="7">
        <f>IF($I9954=1,(O9954-MAR1!$B$12)/MAR1!$D$12,(O9954-MAR1!$C$12)/MAR1!$E$12)</f>
        <v/>
      </c>
      <c r="S9954" s="7">
        <f>IF($I9954=1,(P9954-MAR1!$B$13)/MAR1!$D$13,(P9954-MAR1!$C$13)/MAR1!$E$13)</f>
        <v/>
      </c>
    </row>
    <row r="9955">
      <c r="A9955" s="5" t="n">
        <v>9954</v>
      </c>
      <c r="B9955" s="5" t="n">
        <v>28</v>
      </c>
      <c r="C9955" s="5" t="n">
        <v>99</v>
      </c>
      <c r="D9955" s="5" t="n">
        <v>4</v>
      </c>
      <c r="E9955" s="5" t="n">
        <v>0</v>
      </c>
      <c r="F9955" s="5" t="n">
        <v>38.7</v>
      </c>
      <c r="G9955" s="5" t="n">
        <v>24.6</v>
      </c>
      <c r="H9955" s="5" t="n">
        <v>17.92</v>
      </c>
      <c r="I9955" s="6">
        <f>IF(E9955&gt;=Markov!$B$3,1,0)</f>
        <v/>
      </c>
      <c r="J9955" s="6">
        <f>I9954</f>
        <v/>
      </c>
      <c r="K9955" s="7">
        <f>MAR1!$B$5+MAR1!$C$5*COS(2*PI()*$C9955/365)+MAR1!$D$5*SIN(2*PI()*$C9955/365)</f>
        <v/>
      </c>
      <c r="L9955" s="7">
        <f>MAR1!$B$6+MAR1!$C$6*COS(2*PI()*$C9955/365)+MAR1!$D$6*SIN(2*PI()*$C9955/365)</f>
        <v/>
      </c>
      <c r="M9955" s="7">
        <f>MAR1!$B$7+MAR1!$C$7*COS(2*PI()*$C9955/365)+MAR1!$D$7*SIN(2*PI()*$C9955/365)</f>
        <v/>
      </c>
      <c r="N9955" s="7">
        <f>F9955-K9955</f>
        <v/>
      </c>
      <c r="O9955" s="7">
        <f>G9955-L9955</f>
        <v/>
      </c>
      <c r="P9955" s="7">
        <f>H9955-M9955</f>
        <v/>
      </c>
      <c r="Q9955" s="7">
        <f>IF($I9955=1,(N9955-MAR1!$B$11)/MAR1!$D$11,(N9955-MAR1!$C$11)/MAR1!$E$11)</f>
        <v/>
      </c>
      <c r="R9955" s="7">
        <f>IF($I9955=1,(O9955-MAR1!$B$12)/MAR1!$D$12,(O9955-MAR1!$C$12)/MAR1!$E$12)</f>
        <v/>
      </c>
      <c r="S9955" s="7">
        <f>IF($I9955=1,(P9955-MAR1!$B$13)/MAR1!$D$13,(P9955-MAR1!$C$13)/MAR1!$E$13)</f>
        <v/>
      </c>
    </row>
    <row r="9956">
      <c r="A9956" s="5" t="n">
        <v>9955</v>
      </c>
      <c r="B9956" s="5" t="n">
        <v>28</v>
      </c>
      <c r="C9956" s="5" t="n">
        <v>100</v>
      </c>
      <c r="D9956" s="5" t="n">
        <v>4</v>
      </c>
      <c r="E9956" s="5" t="n">
        <v>0</v>
      </c>
      <c r="F9956" s="5" t="n">
        <v>37.6</v>
      </c>
      <c r="G9956" s="5" t="n">
        <v>23</v>
      </c>
      <c r="H9956" s="5" t="n">
        <v>21.26</v>
      </c>
      <c r="I9956" s="6">
        <f>IF(E9956&gt;=Markov!$B$3,1,0)</f>
        <v/>
      </c>
      <c r="J9956" s="6">
        <f>I9955</f>
        <v/>
      </c>
      <c r="K9956" s="7">
        <f>MAR1!$B$5+MAR1!$C$5*COS(2*PI()*$C9956/365)+MAR1!$D$5*SIN(2*PI()*$C9956/365)</f>
        <v/>
      </c>
      <c r="L9956" s="7">
        <f>MAR1!$B$6+MAR1!$C$6*COS(2*PI()*$C9956/365)+MAR1!$D$6*SIN(2*PI()*$C9956/365)</f>
        <v/>
      </c>
      <c r="M9956" s="7">
        <f>MAR1!$B$7+MAR1!$C$7*COS(2*PI()*$C9956/365)+MAR1!$D$7*SIN(2*PI()*$C9956/365)</f>
        <v/>
      </c>
      <c r="N9956" s="7">
        <f>F9956-K9956</f>
        <v/>
      </c>
      <c r="O9956" s="7">
        <f>G9956-L9956</f>
        <v/>
      </c>
      <c r="P9956" s="7">
        <f>H9956-M9956</f>
        <v/>
      </c>
      <c r="Q9956" s="7">
        <f>IF($I9956=1,(N9956-MAR1!$B$11)/MAR1!$D$11,(N9956-MAR1!$C$11)/MAR1!$E$11)</f>
        <v/>
      </c>
      <c r="R9956" s="7">
        <f>IF($I9956=1,(O9956-MAR1!$B$12)/MAR1!$D$12,(O9956-MAR1!$C$12)/MAR1!$E$12)</f>
        <v/>
      </c>
      <c r="S9956" s="7">
        <f>IF($I9956=1,(P9956-MAR1!$B$13)/MAR1!$D$13,(P9956-MAR1!$C$13)/MAR1!$E$13)</f>
        <v/>
      </c>
    </row>
    <row r="9957">
      <c r="A9957" s="5" t="n">
        <v>9956</v>
      </c>
      <c r="B9957" s="5" t="n">
        <v>28</v>
      </c>
      <c r="C9957" s="5" t="n">
        <v>101</v>
      </c>
      <c r="D9957" s="5" t="n">
        <v>4</v>
      </c>
      <c r="E9957" s="5" t="n">
        <v>0</v>
      </c>
      <c r="F9957" s="5" t="n">
        <v>39</v>
      </c>
      <c r="G9957" s="5" t="n">
        <v>24.3</v>
      </c>
      <c r="H9957" s="5" t="n">
        <v>27.18</v>
      </c>
      <c r="I9957" s="6">
        <f>IF(E9957&gt;=Markov!$B$3,1,0)</f>
        <v/>
      </c>
      <c r="J9957" s="6">
        <f>I9956</f>
        <v/>
      </c>
      <c r="K9957" s="7">
        <f>MAR1!$B$5+MAR1!$C$5*COS(2*PI()*$C9957/365)+MAR1!$D$5*SIN(2*PI()*$C9957/365)</f>
        <v/>
      </c>
      <c r="L9957" s="7">
        <f>MAR1!$B$6+MAR1!$C$6*COS(2*PI()*$C9957/365)+MAR1!$D$6*SIN(2*PI()*$C9957/365)</f>
        <v/>
      </c>
      <c r="M9957" s="7">
        <f>MAR1!$B$7+MAR1!$C$7*COS(2*PI()*$C9957/365)+MAR1!$D$7*SIN(2*PI()*$C9957/365)</f>
        <v/>
      </c>
      <c r="N9957" s="7">
        <f>F9957-K9957</f>
        <v/>
      </c>
      <c r="O9957" s="7">
        <f>G9957-L9957</f>
        <v/>
      </c>
      <c r="P9957" s="7">
        <f>H9957-M9957</f>
        <v/>
      </c>
      <c r="Q9957" s="7">
        <f>IF($I9957=1,(N9957-MAR1!$B$11)/MAR1!$D$11,(N9957-MAR1!$C$11)/MAR1!$E$11)</f>
        <v/>
      </c>
      <c r="R9957" s="7">
        <f>IF($I9957=1,(O9957-MAR1!$B$12)/MAR1!$D$12,(O9957-MAR1!$C$12)/MAR1!$E$12)</f>
        <v/>
      </c>
      <c r="S9957" s="7">
        <f>IF($I9957=1,(P9957-MAR1!$B$13)/MAR1!$D$13,(P9957-MAR1!$C$13)/MAR1!$E$13)</f>
        <v/>
      </c>
    </row>
    <row r="9958">
      <c r="A9958" s="5" t="n">
        <v>9957</v>
      </c>
      <c r="B9958" s="5" t="n">
        <v>28</v>
      </c>
      <c r="C9958" s="5" t="n">
        <v>102</v>
      </c>
      <c r="D9958" s="5" t="n">
        <v>4</v>
      </c>
      <c r="E9958" s="5" t="n">
        <v>0</v>
      </c>
      <c r="F9958" s="5" t="n">
        <v>36.2</v>
      </c>
      <c r="G9958" s="5" t="n">
        <v>23.2</v>
      </c>
      <c r="H9958" s="5" t="n">
        <v>19.52</v>
      </c>
      <c r="I9958" s="6">
        <f>IF(E9958&gt;=Markov!$B$3,1,0)</f>
        <v/>
      </c>
      <c r="J9958" s="6">
        <f>I9957</f>
        <v/>
      </c>
      <c r="K9958" s="7">
        <f>MAR1!$B$5+MAR1!$C$5*COS(2*PI()*$C9958/365)+MAR1!$D$5*SIN(2*PI()*$C9958/365)</f>
        <v/>
      </c>
      <c r="L9958" s="7">
        <f>MAR1!$B$6+MAR1!$C$6*COS(2*PI()*$C9958/365)+MAR1!$D$6*SIN(2*PI()*$C9958/365)</f>
        <v/>
      </c>
      <c r="M9958" s="7">
        <f>MAR1!$B$7+MAR1!$C$7*COS(2*PI()*$C9958/365)+MAR1!$D$7*SIN(2*PI()*$C9958/365)</f>
        <v/>
      </c>
      <c r="N9958" s="7">
        <f>F9958-K9958</f>
        <v/>
      </c>
      <c r="O9958" s="7">
        <f>G9958-L9958</f>
        <v/>
      </c>
      <c r="P9958" s="7">
        <f>H9958-M9958</f>
        <v/>
      </c>
      <c r="Q9958" s="7">
        <f>IF($I9958=1,(N9958-MAR1!$B$11)/MAR1!$D$11,(N9958-MAR1!$C$11)/MAR1!$E$11)</f>
        <v/>
      </c>
      <c r="R9958" s="7">
        <f>IF($I9958=1,(O9958-MAR1!$B$12)/MAR1!$D$12,(O9958-MAR1!$C$12)/MAR1!$E$12)</f>
        <v/>
      </c>
      <c r="S9958" s="7">
        <f>IF($I9958=1,(P9958-MAR1!$B$13)/MAR1!$D$13,(P9958-MAR1!$C$13)/MAR1!$E$13)</f>
        <v/>
      </c>
    </row>
    <row r="9959">
      <c r="A9959" s="5" t="n">
        <v>9958</v>
      </c>
      <c r="B9959" s="5" t="n">
        <v>28</v>
      </c>
      <c r="C9959" s="5" t="n">
        <v>103</v>
      </c>
      <c r="D9959" s="5" t="n">
        <v>4</v>
      </c>
      <c r="E9959" s="5" t="n">
        <v>0</v>
      </c>
      <c r="F9959" s="5" t="n">
        <v>37.3</v>
      </c>
      <c r="G9959" s="5" t="n">
        <v>23.5</v>
      </c>
      <c r="H9959" s="5" t="n">
        <v>27.21</v>
      </c>
      <c r="I9959" s="6">
        <f>IF(E9959&gt;=Markov!$B$3,1,0)</f>
        <v/>
      </c>
      <c r="J9959" s="6">
        <f>I9958</f>
        <v/>
      </c>
      <c r="K9959" s="7">
        <f>MAR1!$B$5+MAR1!$C$5*COS(2*PI()*$C9959/365)+MAR1!$D$5*SIN(2*PI()*$C9959/365)</f>
        <v/>
      </c>
      <c r="L9959" s="7">
        <f>MAR1!$B$6+MAR1!$C$6*COS(2*PI()*$C9959/365)+MAR1!$D$6*SIN(2*PI()*$C9959/365)</f>
        <v/>
      </c>
      <c r="M9959" s="7">
        <f>MAR1!$B$7+MAR1!$C$7*COS(2*PI()*$C9959/365)+MAR1!$D$7*SIN(2*PI()*$C9959/365)</f>
        <v/>
      </c>
      <c r="N9959" s="7">
        <f>F9959-K9959</f>
        <v/>
      </c>
      <c r="O9959" s="7">
        <f>G9959-L9959</f>
        <v/>
      </c>
      <c r="P9959" s="7">
        <f>H9959-M9959</f>
        <v/>
      </c>
      <c r="Q9959" s="7">
        <f>IF($I9959=1,(N9959-MAR1!$B$11)/MAR1!$D$11,(N9959-MAR1!$C$11)/MAR1!$E$11)</f>
        <v/>
      </c>
      <c r="R9959" s="7">
        <f>IF($I9959=1,(O9959-MAR1!$B$12)/MAR1!$D$12,(O9959-MAR1!$C$12)/MAR1!$E$12)</f>
        <v/>
      </c>
      <c r="S9959" s="7">
        <f>IF($I9959=1,(P9959-MAR1!$B$13)/MAR1!$D$13,(P9959-MAR1!$C$13)/MAR1!$E$13)</f>
        <v/>
      </c>
    </row>
    <row r="9960">
      <c r="A9960" s="5" t="n">
        <v>9959</v>
      </c>
      <c r="B9960" s="5" t="n">
        <v>28</v>
      </c>
      <c r="C9960" s="5" t="n">
        <v>104</v>
      </c>
      <c r="D9960" s="5" t="n">
        <v>4</v>
      </c>
      <c r="E9960" s="5" t="n">
        <v>0</v>
      </c>
      <c r="F9960" s="5" t="n">
        <v>39.9</v>
      </c>
      <c r="G9960" s="5" t="n">
        <v>23</v>
      </c>
      <c r="H9960" s="5" t="n">
        <v>29.48</v>
      </c>
      <c r="I9960" s="6">
        <f>IF(E9960&gt;=Markov!$B$3,1,0)</f>
        <v/>
      </c>
      <c r="J9960" s="6">
        <f>I9959</f>
        <v/>
      </c>
      <c r="K9960" s="7">
        <f>MAR1!$B$5+MAR1!$C$5*COS(2*PI()*$C9960/365)+MAR1!$D$5*SIN(2*PI()*$C9960/365)</f>
        <v/>
      </c>
      <c r="L9960" s="7">
        <f>MAR1!$B$6+MAR1!$C$6*COS(2*PI()*$C9960/365)+MAR1!$D$6*SIN(2*PI()*$C9960/365)</f>
        <v/>
      </c>
      <c r="M9960" s="7">
        <f>MAR1!$B$7+MAR1!$C$7*COS(2*PI()*$C9960/365)+MAR1!$D$7*SIN(2*PI()*$C9960/365)</f>
        <v/>
      </c>
      <c r="N9960" s="7">
        <f>F9960-K9960</f>
        <v/>
      </c>
      <c r="O9960" s="7">
        <f>G9960-L9960</f>
        <v/>
      </c>
      <c r="P9960" s="7">
        <f>H9960-M9960</f>
        <v/>
      </c>
      <c r="Q9960" s="7">
        <f>IF($I9960=1,(N9960-MAR1!$B$11)/MAR1!$D$11,(N9960-MAR1!$C$11)/MAR1!$E$11)</f>
        <v/>
      </c>
      <c r="R9960" s="7">
        <f>IF($I9960=1,(O9960-MAR1!$B$12)/MAR1!$D$12,(O9960-MAR1!$C$12)/MAR1!$E$12)</f>
        <v/>
      </c>
      <c r="S9960" s="7">
        <f>IF($I9960=1,(P9960-MAR1!$B$13)/MAR1!$D$13,(P9960-MAR1!$C$13)/MAR1!$E$13)</f>
        <v/>
      </c>
    </row>
    <row r="9961">
      <c r="A9961" s="5" t="n">
        <v>9960</v>
      </c>
      <c r="B9961" s="5" t="n">
        <v>28</v>
      </c>
      <c r="C9961" s="5" t="n">
        <v>105</v>
      </c>
      <c r="D9961" s="5" t="n">
        <v>4</v>
      </c>
      <c r="E9961" s="5" t="n">
        <v>0</v>
      </c>
      <c r="F9961" s="5" t="n">
        <v>39.9</v>
      </c>
      <c r="G9961" s="5" t="n">
        <v>23.1</v>
      </c>
      <c r="H9961" s="5" t="n">
        <v>25.79</v>
      </c>
      <c r="I9961" s="6">
        <f>IF(E9961&gt;=Markov!$B$3,1,0)</f>
        <v/>
      </c>
      <c r="J9961" s="6">
        <f>I9960</f>
        <v/>
      </c>
      <c r="K9961" s="7">
        <f>MAR1!$B$5+MAR1!$C$5*COS(2*PI()*$C9961/365)+MAR1!$D$5*SIN(2*PI()*$C9961/365)</f>
        <v/>
      </c>
      <c r="L9961" s="7">
        <f>MAR1!$B$6+MAR1!$C$6*COS(2*PI()*$C9961/365)+MAR1!$D$6*SIN(2*PI()*$C9961/365)</f>
        <v/>
      </c>
      <c r="M9961" s="7">
        <f>MAR1!$B$7+MAR1!$C$7*COS(2*PI()*$C9961/365)+MAR1!$D$7*SIN(2*PI()*$C9961/365)</f>
        <v/>
      </c>
      <c r="N9961" s="7">
        <f>F9961-K9961</f>
        <v/>
      </c>
      <c r="O9961" s="7">
        <f>G9961-L9961</f>
        <v/>
      </c>
      <c r="P9961" s="7">
        <f>H9961-M9961</f>
        <v/>
      </c>
      <c r="Q9961" s="7">
        <f>IF($I9961=1,(N9961-MAR1!$B$11)/MAR1!$D$11,(N9961-MAR1!$C$11)/MAR1!$E$11)</f>
        <v/>
      </c>
      <c r="R9961" s="7">
        <f>IF($I9961=1,(O9961-MAR1!$B$12)/MAR1!$D$12,(O9961-MAR1!$C$12)/MAR1!$E$12)</f>
        <v/>
      </c>
      <c r="S9961" s="7">
        <f>IF($I9961=1,(P9961-MAR1!$B$13)/MAR1!$D$13,(P9961-MAR1!$C$13)/MAR1!$E$13)</f>
        <v/>
      </c>
    </row>
    <row r="9962">
      <c r="A9962" s="5" t="n">
        <v>9961</v>
      </c>
      <c r="B9962" s="5" t="n">
        <v>28</v>
      </c>
      <c r="C9962" s="5" t="n">
        <v>106</v>
      </c>
      <c r="D9962" s="5" t="n">
        <v>4</v>
      </c>
      <c r="E9962" s="5" t="n">
        <v>0</v>
      </c>
      <c r="F9962" s="5" t="n">
        <v>37.1</v>
      </c>
      <c r="G9962" s="5" t="n">
        <v>25.4</v>
      </c>
      <c r="H9962" s="5" t="n">
        <v>23.98</v>
      </c>
      <c r="I9962" s="6">
        <f>IF(E9962&gt;=Markov!$B$3,1,0)</f>
        <v/>
      </c>
      <c r="J9962" s="6">
        <f>I9961</f>
        <v/>
      </c>
      <c r="K9962" s="7">
        <f>MAR1!$B$5+MAR1!$C$5*COS(2*PI()*$C9962/365)+MAR1!$D$5*SIN(2*PI()*$C9962/365)</f>
        <v/>
      </c>
      <c r="L9962" s="7">
        <f>MAR1!$B$6+MAR1!$C$6*COS(2*PI()*$C9962/365)+MAR1!$D$6*SIN(2*PI()*$C9962/365)</f>
        <v/>
      </c>
      <c r="M9962" s="7">
        <f>MAR1!$B$7+MAR1!$C$7*COS(2*PI()*$C9962/365)+MAR1!$D$7*SIN(2*PI()*$C9962/365)</f>
        <v/>
      </c>
      <c r="N9962" s="7">
        <f>F9962-K9962</f>
        <v/>
      </c>
      <c r="O9962" s="7">
        <f>G9962-L9962</f>
        <v/>
      </c>
      <c r="P9962" s="7">
        <f>H9962-M9962</f>
        <v/>
      </c>
      <c r="Q9962" s="7">
        <f>IF($I9962=1,(N9962-MAR1!$B$11)/MAR1!$D$11,(N9962-MAR1!$C$11)/MAR1!$E$11)</f>
        <v/>
      </c>
      <c r="R9962" s="7">
        <f>IF($I9962=1,(O9962-MAR1!$B$12)/MAR1!$D$12,(O9962-MAR1!$C$12)/MAR1!$E$12)</f>
        <v/>
      </c>
      <c r="S9962" s="7">
        <f>IF($I9962=1,(P9962-MAR1!$B$13)/MAR1!$D$13,(P9962-MAR1!$C$13)/MAR1!$E$13)</f>
        <v/>
      </c>
    </row>
    <row r="9963">
      <c r="A9963" s="5" t="n">
        <v>9962</v>
      </c>
      <c r="B9963" s="5" t="n">
        <v>28</v>
      </c>
      <c r="C9963" s="5" t="n">
        <v>107</v>
      </c>
      <c r="D9963" s="5" t="n">
        <v>4</v>
      </c>
      <c r="E9963" s="5" t="n">
        <v>0</v>
      </c>
      <c r="F9963" s="5" t="n">
        <v>39.4</v>
      </c>
      <c r="G9963" s="5" t="n">
        <v>26.8</v>
      </c>
      <c r="H9963" s="5" t="n">
        <v>23.62</v>
      </c>
      <c r="I9963" s="6">
        <f>IF(E9963&gt;=Markov!$B$3,1,0)</f>
        <v/>
      </c>
      <c r="J9963" s="6">
        <f>I9962</f>
        <v/>
      </c>
      <c r="K9963" s="7">
        <f>MAR1!$B$5+MAR1!$C$5*COS(2*PI()*$C9963/365)+MAR1!$D$5*SIN(2*PI()*$C9963/365)</f>
        <v/>
      </c>
      <c r="L9963" s="7">
        <f>MAR1!$B$6+MAR1!$C$6*COS(2*PI()*$C9963/365)+MAR1!$D$6*SIN(2*PI()*$C9963/365)</f>
        <v/>
      </c>
      <c r="M9963" s="7">
        <f>MAR1!$B$7+MAR1!$C$7*COS(2*PI()*$C9963/365)+MAR1!$D$7*SIN(2*PI()*$C9963/365)</f>
        <v/>
      </c>
      <c r="N9963" s="7">
        <f>F9963-K9963</f>
        <v/>
      </c>
      <c r="O9963" s="7">
        <f>G9963-L9963</f>
        <v/>
      </c>
      <c r="P9963" s="7">
        <f>H9963-M9963</f>
        <v/>
      </c>
      <c r="Q9963" s="7">
        <f>IF($I9963=1,(N9963-MAR1!$B$11)/MAR1!$D$11,(N9963-MAR1!$C$11)/MAR1!$E$11)</f>
        <v/>
      </c>
      <c r="R9963" s="7">
        <f>IF($I9963=1,(O9963-MAR1!$B$12)/MAR1!$D$12,(O9963-MAR1!$C$12)/MAR1!$E$12)</f>
        <v/>
      </c>
      <c r="S9963" s="7">
        <f>IF($I9963=1,(P9963-MAR1!$B$13)/MAR1!$D$13,(P9963-MAR1!$C$13)/MAR1!$E$13)</f>
        <v/>
      </c>
    </row>
    <row r="9964">
      <c r="A9964" s="5" t="n">
        <v>9963</v>
      </c>
      <c r="B9964" s="5" t="n">
        <v>28</v>
      </c>
      <c r="C9964" s="5" t="n">
        <v>108</v>
      </c>
      <c r="D9964" s="5" t="n">
        <v>4</v>
      </c>
      <c r="E9964" s="5" t="n">
        <v>0</v>
      </c>
      <c r="F9964" s="5" t="n">
        <v>39.4</v>
      </c>
      <c r="G9964" s="5" t="n">
        <v>23.9</v>
      </c>
      <c r="H9964" s="5" t="n">
        <v>23.76</v>
      </c>
      <c r="I9964" s="6">
        <f>IF(E9964&gt;=Markov!$B$3,1,0)</f>
        <v/>
      </c>
      <c r="J9964" s="6">
        <f>I9963</f>
        <v/>
      </c>
      <c r="K9964" s="7">
        <f>MAR1!$B$5+MAR1!$C$5*COS(2*PI()*$C9964/365)+MAR1!$D$5*SIN(2*PI()*$C9964/365)</f>
        <v/>
      </c>
      <c r="L9964" s="7">
        <f>MAR1!$B$6+MAR1!$C$6*COS(2*PI()*$C9964/365)+MAR1!$D$6*SIN(2*PI()*$C9964/365)</f>
        <v/>
      </c>
      <c r="M9964" s="7">
        <f>MAR1!$B$7+MAR1!$C$7*COS(2*PI()*$C9964/365)+MAR1!$D$7*SIN(2*PI()*$C9964/365)</f>
        <v/>
      </c>
      <c r="N9964" s="7">
        <f>F9964-K9964</f>
        <v/>
      </c>
      <c r="O9964" s="7">
        <f>G9964-L9964</f>
        <v/>
      </c>
      <c r="P9964" s="7">
        <f>H9964-M9964</f>
        <v/>
      </c>
      <c r="Q9964" s="7">
        <f>IF($I9964=1,(N9964-MAR1!$B$11)/MAR1!$D$11,(N9964-MAR1!$C$11)/MAR1!$E$11)</f>
        <v/>
      </c>
      <c r="R9964" s="7">
        <f>IF($I9964=1,(O9964-MAR1!$B$12)/MAR1!$D$12,(O9964-MAR1!$C$12)/MAR1!$E$12)</f>
        <v/>
      </c>
      <c r="S9964" s="7">
        <f>IF($I9964=1,(P9964-MAR1!$B$13)/MAR1!$D$13,(P9964-MAR1!$C$13)/MAR1!$E$13)</f>
        <v/>
      </c>
    </row>
    <row r="9965">
      <c r="A9965" s="5" t="n">
        <v>9964</v>
      </c>
      <c r="B9965" s="5" t="n">
        <v>28</v>
      </c>
      <c r="C9965" s="5" t="n">
        <v>109</v>
      </c>
      <c r="D9965" s="5" t="n">
        <v>4</v>
      </c>
      <c r="E9965" s="5" t="n">
        <v>0</v>
      </c>
      <c r="F9965" s="5" t="n">
        <v>36.9</v>
      </c>
      <c r="G9965" s="5" t="n">
        <v>23.1</v>
      </c>
      <c r="H9965" s="5" t="n">
        <v>17.86</v>
      </c>
      <c r="I9965" s="6">
        <f>IF(E9965&gt;=Markov!$B$3,1,0)</f>
        <v/>
      </c>
      <c r="J9965" s="6">
        <f>I9964</f>
        <v/>
      </c>
      <c r="K9965" s="7">
        <f>MAR1!$B$5+MAR1!$C$5*COS(2*PI()*$C9965/365)+MAR1!$D$5*SIN(2*PI()*$C9965/365)</f>
        <v/>
      </c>
      <c r="L9965" s="7">
        <f>MAR1!$B$6+MAR1!$C$6*COS(2*PI()*$C9965/365)+MAR1!$D$6*SIN(2*PI()*$C9965/365)</f>
        <v/>
      </c>
      <c r="M9965" s="7">
        <f>MAR1!$B$7+MAR1!$C$7*COS(2*PI()*$C9965/365)+MAR1!$D$7*SIN(2*PI()*$C9965/365)</f>
        <v/>
      </c>
      <c r="N9965" s="7">
        <f>F9965-K9965</f>
        <v/>
      </c>
      <c r="O9965" s="7">
        <f>G9965-L9965</f>
        <v/>
      </c>
      <c r="P9965" s="7">
        <f>H9965-M9965</f>
        <v/>
      </c>
      <c r="Q9965" s="7">
        <f>IF($I9965=1,(N9965-MAR1!$B$11)/MAR1!$D$11,(N9965-MAR1!$C$11)/MAR1!$E$11)</f>
        <v/>
      </c>
      <c r="R9965" s="7">
        <f>IF($I9965=1,(O9965-MAR1!$B$12)/MAR1!$D$12,(O9965-MAR1!$C$12)/MAR1!$E$12)</f>
        <v/>
      </c>
      <c r="S9965" s="7">
        <f>IF($I9965=1,(P9965-MAR1!$B$13)/MAR1!$D$13,(P9965-MAR1!$C$13)/MAR1!$E$13)</f>
        <v/>
      </c>
    </row>
    <row r="9966">
      <c r="A9966" s="5" t="n">
        <v>9965</v>
      </c>
      <c r="B9966" s="5" t="n">
        <v>28</v>
      </c>
      <c r="C9966" s="5" t="n">
        <v>110</v>
      </c>
      <c r="D9966" s="5" t="n">
        <v>4</v>
      </c>
      <c r="E9966" s="5" t="n">
        <v>0</v>
      </c>
      <c r="F9966" s="5" t="n">
        <v>37.3</v>
      </c>
      <c r="G9966" s="5" t="n">
        <v>22.7</v>
      </c>
      <c r="H9966" s="5" t="n">
        <v>20.38</v>
      </c>
      <c r="I9966" s="6">
        <f>IF(E9966&gt;=Markov!$B$3,1,0)</f>
        <v/>
      </c>
      <c r="J9966" s="6">
        <f>I9965</f>
        <v/>
      </c>
      <c r="K9966" s="7">
        <f>MAR1!$B$5+MAR1!$C$5*COS(2*PI()*$C9966/365)+MAR1!$D$5*SIN(2*PI()*$C9966/365)</f>
        <v/>
      </c>
      <c r="L9966" s="7">
        <f>MAR1!$B$6+MAR1!$C$6*COS(2*PI()*$C9966/365)+MAR1!$D$6*SIN(2*PI()*$C9966/365)</f>
        <v/>
      </c>
      <c r="M9966" s="7">
        <f>MAR1!$B$7+MAR1!$C$7*COS(2*PI()*$C9966/365)+MAR1!$D$7*SIN(2*PI()*$C9966/365)</f>
        <v/>
      </c>
      <c r="N9966" s="7">
        <f>F9966-K9966</f>
        <v/>
      </c>
      <c r="O9966" s="7">
        <f>G9966-L9966</f>
        <v/>
      </c>
      <c r="P9966" s="7">
        <f>H9966-M9966</f>
        <v/>
      </c>
      <c r="Q9966" s="7">
        <f>IF($I9966=1,(N9966-MAR1!$B$11)/MAR1!$D$11,(N9966-MAR1!$C$11)/MAR1!$E$11)</f>
        <v/>
      </c>
      <c r="R9966" s="7">
        <f>IF($I9966=1,(O9966-MAR1!$B$12)/MAR1!$D$12,(O9966-MAR1!$C$12)/MAR1!$E$12)</f>
        <v/>
      </c>
      <c r="S9966" s="7">
        <f>IF($I9966=1,(P9966-MAR1!$B$13)/MAR1!$D$13,(P9966-MAR1!$C$13)/MAR1!$E$13)</f>
        <v/>
      </c>
    </row>
    <row r="9967">
      <c r="A9967" s="5" t="n">
        <v>9966</v>
      </c>
      <c r="B9967" s="5" t="n">
        <v>28</v>
      </c>
      <c r="C9967" s="5" t="n">
        <v>111</v>
      </c>
      <c r="D9967" s="5" t="n">
        <v>4</v>
      </c>
      <c r="E9967" s="5" t="n">
        <v>0</v>
      </c>
      <c r="F9967" s="5" t="n">
        <v>37</v>
      </c>
      <c r="G9967" s="5" t="n">
        <v>23.3</v>
      </c>
      <c r="H9967" s="5" t="n">
        <v>25.1</v>
      </c>
      <c r="I9967" s="6">
        <f>IF(E9967&gt;=Markov!$B$3,1,0)</f>
        <v/>
      </c>
      <c r="J9967" s="6">
        <f>I9966</f>
        <v/>
      </c>
      <c r="K9967" s="7">
        <f>MAR1!$B$5+MAR1!$C$5*COS(2*PI()*$C9967/365)+MAR1!$D$5*SIN(2*PI()*$C9967/365)</f>
        <v/>
      </c>
      <c r="L9967" s="7">
        <f>MAR1!$B$6+MAR1!$C$6*COS(2*PI()*$C9967/365)+MAR1!$D$6*SIN(2*PI()*$C9967/365)</f>
        <v/>
      </c>
      <c r="M9967" s="7">
        <f>MAR1!$B$7+MAR1!$C$7*COS(2*PI()*$C9967/365)+MAR1!$D$7*SIN(2*PI()*$C9967/365)</f>
        <v/>
      </c>
      <c r="N9967" s="7">
        <f>F9967-K9967</f>
        <v/>
      </c>
      <c r="O9967" s="7">
        <f>G9967-L9967</f>
        <v/>
      </c>
      <c r="P9967" s="7">
        <f>H9967-M9967</f>
        <v/>
      </c>
      <c r="Q9967" s="7">
        <f>IF($I9967=1,(N9967-MAR1!$B$11)/MAR1!$D$11,(N9967-MAR1!$C$11)/MAR1!$E$11)</f>
        <v/>
      </c>
      <c r="R9967" s="7">
        <f>IF($I9967=1,(O9967-MAR1!$B$12)/MAR1!$D$12,(O9967-MAR1!$C$12)/MAR1!$E$12)</f>
        <v/>
      </c>
      <c r="S9967" s="7">
        <f>IF($I9967=1,(P9967-MAR1!$B$13)/MAR1!$D$13,(P9967-MAR1!$C$13)/MAR1!$E$13)</f>
        <v/>
      </c>
    </row>
    <row r="9968">
      <c r="A9968" s="5" t="n">
        <v>9967</v>
      </c>
      <c r="B9968" s="5" t="n">
        <v>28</v>
      </c>
      <c r="C9968" s="5" t="n">
        <v>112</v>
      </c>
      <c r="D9968" s="5" t="n">
        <v>4</v>
      </c>
      <c r="E9968" s="5" t="n">
        <v>0</v>
      </c>
      <c r="F9968" s="5" t="n">
        <v>37.6</v>
      </c>
      <c r="G9968" s="5" t="n">
        <v>23.9</v>
      </c>
      <c r="H9968" s="5" t="n">
        <v>16.18</v>
      </c>
      <c r="I9968" s="6">
        <f>IF(E9968&gt;=Markov!$B$3,1,0)</f>
        <v/>
      </c>
      <c r="J9968" s="6">
        <f>I9967</f>
        <v/>
      </c>
      <c r="K9968" s="7">
        <f>MAR1!$B$5+MAR1!$C$5*COS(2*PI()*$C9968/365)+MAR1!$D$5*SIN(2*PI()*$C9968/365)</f>
        <v/>
      </c>
      <c r="L9968" s="7">
        <f>MAR1!$B$6+MAR1!$C$6*COS(2*PI()*$C9968/365)+MAR1!$D$6*SIN(2*PI()*$C9968/365)</f>
        <v/>
      </c>
      <c r="M9968" s="7">
        <f>MAR1!$B$7+MAR1!$C$7*COS(2*PI()*$C9968/365)+MAR1!$D$7*SIN(2*PI()*$C9968/365)</f>
        <v/>
      </c>
      <c r="N9968" s="7">
        <f>F9968-K9968</f>
        <v/>
      </c>
      <c r="O9968" s="7">
        <f>G9968-L9968</f>
        <v/>
      </c>
      <c r="P9968" s="7">
        <f>H9968-M9968</f>
        <v/>
      </c>
      <c r="Q9968" s="7">
        <f>IF($I9968=1,(N9968-MAR1!$B$11)/MAR1!$D$11,(N9968-MAR1!$C$11)/MAR1!$E$11)</f>
        <v/>
      </c>
      <c r="R9968" s="7">
        <f>IF($I9968=1,(O9968-MAR1!$B$12)/MAR1!$D$12,(O9968-MAR1!$C$12)/MAR1!$E$12)</f>
        <v/>
      </c>
      <c r="S9968" s="7">
        <f>IF($I9968=1,(P9968-MAR1!$B$13)/MAR1!$D$13,(P9968-MAR1!$C$13)/MAR1!$E$13)</f>
        <v/>
      </c>
    </row>
    <row r="9969">
      <c r="A9969" s="5" t="n">
        <v>9968</v>
      </c>
      <c r="B9969" s="5" t="n">
        <v>28</v>
      </c>
      <c r="C9969" s="5" t="n">
        <v>113</v>
      </c>
      <c r="D9969" s="5" t="n">
        <v>4</v>
      </c>
      <c r="E9969" s="5" t="n">
        <v>0</v>
      </c>
      <c r="F9969" s="5" t="n">
        <v>35.6</v>
      </c>
      <c r="G9969" s="5" t="n">
        <v>22.5</v>
      </c>
      <c r="H9969" s="5" t="n">
        <v>23.06</v>
      </c>
      <c r="I9969" s="6">
        <f>IF(E9969&gt;=Markov!$B$3,1,0)</f>
        <v/>
      </c>
      <c r="J9969" s="6">
        <f>I9968</f>
        <v/>
      </c>
      <c r="K9969" s="7">
        <f>MAR1!$B$5+MAR1!$C$5*COS(2*PI()*$C9969/365)+MAR1!$D$5*SIN(2*PI()*$C9969/365)</f>
        <v/>
      </c>
      <c r="L9969" s="7">
        <f>MAR1!$B$6+MAR1!$C$6*COS(2*PI()*$C9969/365)+MAR1!$D$6*SIN(2*PI()*$C9969/365)</f>
        <v/>
      </c>
      <c r="M9969" s="7">
        <f>MAR1!$B$7+MAR1!$C$7*COS(2*PI()*$C9969/365)+MAR1!$D$7*SIN(2*PI()*$C9969/365)</f>
        <v/>
      </c>
      <c r="N9969" s="7">
        <f>F9969-K9969</f>
        <v/>
      </c>
      <c r="O9969" s="7">
        <f>G9969-L9969</f>
        <v/>
      </c>
      <c r="P9969" s="7">
        <f>H9969-M9969</f>
        <v/>
      </c>
      <c r="Q9969" s="7">
        <f>IF($I9969=1,(N9969-MAR1!$B$11)/MAR1!$D$11,(N9969-MAR1!$C$11)/MAR1!$E$11)</f>
        <v/>
      </c>
      <c r="R9969" s="7">
        <f>IF($I9969=1,(O9969-MAR1!$B$12)/MAR1!$D$12,(O9969-MAR1!$C$12)/MAR1!$E$12)</f>
        <v/>
      </c>
      <c r="S9969" s="7">
        <f>IF($I9969=1,(P9969-MAR1!$B$13)/MAR1!$D$13,(P9969-MAR1!$C$13)/MAR1!$E$13)</f>
        <v/>
      </c>
    </row>
    <row r="9970">
      <c r="A9970" s="5" t="n">
        <v>9969</v>
      </c>
      <c r="B9970" s="5" t="n">
        <v>28</v>
      </c>
      <c r="C9970" s="5" t="n">
        <v>114</v>
      </c>
      <c r="D9970" s="5" t="n">
        <v>4</v>
      </c>
      <c r="E9970" s="5" t="n">
        <v>0</v>
      </c>
      <c r="F9970" s="5" t="n">
        <v>36.6</v>
      </c>
      <c r="G9970" s="5" t="n">
        <v>21.9</v>
      </c>
      <c r="H9970" s="5" t="n">
        <v>24.92</v>
      </c>
      <c r="I9970" s="6">
        <f>IF(E9970&gt;=Markov!$B$3,1,0)</f>
        <v/>
      </c>
      <c r="J9970" s="6">
        <f>I9969</f>
        <v/>
      </c>
      <c r="K9970" s="7">
        <f>MAR1!$B$5+MAR1!$C$5*COS(2*PI()*$C9970/365)+MAR1!$D$5*SIN(2*PI()*$C9970/365)</f>
        <v/>
      </c>
      <c r="L9970" s="7">
        <f>MAR1!$B$6+MAR1!$C$6*COS(2*PI()*$C9970/365)+MAR1!$D$6*SIN(2*PI()*$C9970/365)</f>
        <v/>
      </c>
      <c r="M9970" s="7">
        <f>MAR1!$B$7+MAR1!$C$7*COS(2*PI()*$C9970/365)+MAR1!$D$7*SIN(2*PI()*$C9970/365)</f>
        <v/>
      </c>
      <c r="N9970" s="7">
        <f>F9970-K9970</f>
        <v/>
      </c>
      <c r="O9970" s="7">
        <f>G9970-L9970</f>
        <v/>
      </c>
      <c r="P9970" s="7">
        <f>H9970-M9970</f>
        <v/>
      </c>
      <c r="Q9970" s="7">
        <f>IF($I9970=1,(N9970-MAR1!$B$11)/MAR1!$D$11,(N9970-MAR1!$C$11)/MAR1!$E$11)</f>
        <v/>
      </c>
      <c r="R9970" s="7">
        <f>IF($I9970=1,(O9970-MAR1!$B$12)/MAR1!$D$12,(O9970-MAR1!$C$12)/MAR1!$E$12)</f>
        <v/>
      </c>
      <c r="S9970" s="7">
        <f>IF($I9970=1,(P9970-MAR1!$B$13)/MAR1!$D$13,(P9970-MAR1!$C$13)/MAR1!$E$13)</f>
        <v/>
      </c>
    </row>
    <row r="9971">
      <c r="A9971" s="5" t="n">
        <v>9970</v>
      </c>
      <c r="B9971" s="5" t="n">
        <v>28</v>
      </c>
      <c r="C9971" s="5" t="n">
        <v>115</v>
      </c>
      <c r="D9971" s="5" t="n">
        <v>4</v>
      </c>
      <c r="E9971" s="5" t="n">
        <v>0</v>
      </c>
      <c r="F9971" s="5" t="n">
        <v>37.4</v>
      </c>
      <c r="G9971" s="5" t="n">
        <v>22.7</v>
      </c>
      <c r="H9971" s="5" t="n">
        <v>17.32</v>
      </c>
      <c r="I9971" s="6">
        <f>IF(E9971&gt;=Markov!$B$3,1,0)</f>
        <v/>
      </c>
      <c r="J9971" s="6">
        <f>I9970</f>
        <v/>
      </c>
      <c r="K9971" s="7">
        <f>MAR1!$B$5+MAR1!$C$5*COS(2*PI()*$C9971/365)+MAR1!$D$5*SIN(2*PI()*$C9971/365)</f>
        <v/>
      </c>
      <c r="L9971" s="7">
        <f>MAR1!$B$6+MAR1!$C$6*COS(2*PI()*$C9971/365)+MAR1!$D$6*SIN(2*PI()*$C9971/365)</f>
        <v/>
      </c>
      <c r="M9971" s="7">
        <f>MAR1!$B$7+MAR1!$C$7*COS(2*PI()*$C9971/365)+MAR1!$D$7*SIN(2*PI()*$C9971/365)</f>
        <v/>
      </c>
      <c r="N9971" s="7">
        <f>F9971-K9971</f>
        <v/>
      </c>
      <c r="O9971" s="7">
        <f>G9971-L9971</f>
        <v/>
      </c>
      <c r="P9971" s="7">
        <f>H9971-M9971</f>
        <v/>
      </c>
      <c r="Q9971" s="7">
        <f>IF($I9971=1,(N9971-MAR1!$B$11)/MAR1!$D$11,(N9971-MAR1!$C$11)/MAR1!$E$11)</f>
        <v/>
      </c>
      <c r="R9971" s="7">
        <f>IF($I9971=1,(O9971-MAR1!$B$12)/MAR1!$D$12,(O9971-MAR1!$C$12)/MAR1!$E$12)</f>
        <v/>
      </c>
      <c r="S9971" s="7">
        <f>IF($I9971=1,(P9971-MAR1!$B$13)/MAR1!$D$13,(P9971-MAR1!$C$13)/MAR1!$E$13)</f>
        <v/>
      </c>
    </row>
    <row r="9972">
      <c r="A9972" s="5" t="n">
        <v>9971</v>
      </c>
      <c r="B9972" s="5" t="n">
        <v>28</v>
      </c>
      <c r="C9972" s="5" t="n">
        <v>116</v>
      </c>
      <c r="D9972" s="5" t="n">
        <v>4</v>
      </c>
      <c r="E9972" s="5" t="n">
        <v>0</v>
      </c>
      <c r="F9972" s="5" t="n">
        <v>35.9</v>
      </c>
      <c r="G9972" s="5" t="n">
        <v>24</v>
      </c>
      <c r="H9972" s="5" t="n">
        <v>27.89</v>
      </c>
      <c r="I9972" s="6">
        <f>IF(E9972&gt;=Markov!$B$3,1,0)</f>
        <v/>
      </c>
      <c r="J9972" s="6">
        <f>I9971</f>
        <v/>
      </c>
      <c r="K9972" s="7">
        <f>MAR1!$B$5+MAR1!$C$5*COS(2*PI()*$C9972/365)+MAR1!$D$5*SIN(2*PI()*$C9972/365)</f>
        <v/>
      </c>
      <c r="L9972" s="7">
        <f>MAR1!$B$6+MAR1!$C$6*COS(2*PI()*$C9972/365)+MAR1!$D$6*SIN(2*PI()*$C9972/365)</f>
        <v/>
      </c>
      <c r="M9972" s="7">
        <f>MAR1!$B$7+MAR1!$C$7*COS(2*PI()*$C9972/365)+MAR1!$D$7*SIN(2*PI()*$C9972/365)</f>
        <v/>
      </c>
      <c r="N9972" s="7">
        <f>F9972-K9972</f>
        <v/>
      </c>
      <c r="O9972" s="7">
        <f>G9972-L9972</f>
        <v/>
      </c>
      <c r="P9972" s="7">
        <f>H9972-M9972</f>
        <v/>
      </c>
      <c r="Q9972" s="7">
        <f>IF($I9972=1,(N9972-MAR1!$B$11)/MAR1!$D$11,(N9972-MAR1!$C$11)/MAR1!$E$11)</f>
        <v/>
      </c>
      <c r="R9972" s="7">
        <f>IF($I9972=1,(O9972-MAR1!$B$12)/MAR1!$D$12,(O9972-MAR1!$C$12)/MAR1!$E$12)</f>
        <v/>
      </c>
      <c r="S9972" s="7">
        <f>IF($I9972=1,(P9972-MAR1!$B$13)/MAR1!$D$13,(P9972-MAR1!$C$13)/MAR1!$E$13)</f>
        <v/>
      </c>
    </row>
    <row r="9973">
      <c r="A9973" s="5" t="n">
        <v>9972</v>
      </c>
      <c r="B9973" s="5" t="n">
        <v>28</v>
      </c>
      <c r="C9973" s="5" t="n">
        <v>117</v>
      </c>
      <c r="D9973" s="5" t="n">
        <v>4</v>
      </c>
      <c r="E9973" s="5" t="n">
        <v>0</v>
      </c>
      <c r="F9973" s="5" t="n">
        <v>35.1</v>
      </c>
      <c r="G9973" s="5" t="n">
        <v>23.5</v>
      </c>
      <c r="H9973" s="5" t="n">
        <v>18.52</v>
      </c>
      <c r="I9973" s="6">
        <f>IF(E9973&gt;=Markov!$B$3,1,0)</f>
        <v/>
      </c>
      <c r="J9973" s="6">
        <f>I9972</f>
        <v/>
      </c>
      <c r="K9973" s="7">
        <f>MAR1!$B$5+MAR1!$C$5*COS(2*PI()*$C9973/365)+MAR1!$D$5*SIN(2*PI()*$C9973/365)</f>
        <v/>
      </c>
      <c r="L9973" s="7">
        <f>MAR1!$B$6+MAR1!$C$6*COS(2*PI()*$C9973/365)+MAR1!$D$6*SIN(2*PI()*$C9973/365)</f>
        <v/>
      </c>
      <c r="M9973" s="7">
        <f>MAR1!$B$7+MAR1!$C$7*COS(2*PI()*$C9973/365)+MAR1!$D$7*SIN(2*PI()*$C9973/365)</f>
        <v/>
      </c>
      <c r="N9973" s="7">
        <f>F9973-K9973</f>
        <v/>
      </c>
      <c r="O9973" s="7">
        <f>G9973-L9973</f>
        <v/>
      </c>
      <c r="P9973" s="7">
        <f>H9973-M9973</f>
        <v/>
      </c>
      <c r="Q9973" s="7">
        <f>IF($I9973=1,(N9973-MAR1!$B$11)/MAR1!$D$11,(N9973-MAR1!$C$11)/MAR1!$E$11)</f>
        <v/>
      </c>
      <c r="R9973" s="7">
        <f>IF($I9973=1,(O9973-MAR1!$B$12)/MAR1!$D$12,(O9973-MAR1!$C$12)/MAR1!$E$12)</f>
        <v/>
      </c>
      <c r="S9973" s="7">
        <f>IF($I9973=1,(P9973-MAR1!$B$13)/MAR1!$D$13,(P9973-MAR1!$C$13)/MAR1!$E$13)</f>
        <v/>
      </c>
    </row>
    <row r="9974">
      <c r="A9974" s="5" t="n">
        <v>9973</v>
      </c>
      <c r="B9974" s="5" t="n">
        <v>28</v>
      </c>
      <c r="C9974" s="5" t="n">
        <v>118</v>
      </c>
      <c r="D9974" s="5" t="n">
        <v>4</v>
      </c>
      <c r="E9974" s="5" t="n">
        <v>0</v>
      </c>
      <c r="F9974" s="5" t="n">
        <v>35.8</v>
      </c>
      <c r="G9974" s="5" t="n">
        <v>24</v>
      </c>
      <c r="H9974" s="5" t="n">
        <v>21.98</v>
      </c>
      <c r="I9974" s="6">
        <f>IF(E9974&gt;=Markov!$B$3,1,0)</f>
        <v/>
      </c>
      <c r="J9974" s="6">
        <f>I9973</f>
        <v/>
      </c>
      <c r="K9974" s="7">
        <f>MAR1!$B$5+MAR1!$C$5*COS(2*PI()*$C9974/365)+MAR1!$D$5*SIN(2*PI()*$C9974/365)</f>
        <v/>
      </c>
      <c r="L9974" s="7">
        <f>MAR1!$B$6+MAR1!$C$6*COS(2*PI()*$C9974/365)+MAR1!$D$6*SIN(2*PI()*$C9974/365)</f>
        <v/>
      </c>
      <c r="M9974" s="7">
        <f>MAR1!$B$7+MAR1!$C$7*COS(2*PI()*$C9974/365)+MAR1!$D$7*SIN(2*PI()*$C9974/365)</f>
        <v/>
      </c>
      <c r="N9974" s="7">
        <f>F9974-K9974</f>
        <v/>
      </c>
      <c r="O9974" s="7">
        <f>G9974-L9974</f>
        <v/>
      </c>
      <c r="P9974" s="7">
        <f>H9974-M9974</f>
        <v/>
      </c>
      <c r="Q9974" s="7">
        <f>IF($I9974=1,(N9974-MAR1!$B$11)/MAR1!$D$11,(N9974-MAR1!$C$11)/MAR1!$E$11)</f>
        <v/>
      </c>
      <c r="R9974" s="7">
        <f>IF($I9974=1,(O9974-MAR1!$B$12)/MAR1!$D$12,(O9974-MAR1!$C$12)/MAR1!$E$12)</f>
        <v/>
      </c>
      <c r="S9974" s="7">
        <f>IF($I9974=1,(P9974-MAR1!$B$13)/MAR1!$D$13,(P9974-MAR1!$C$13)/MAR1!$E$13)</f>
        <v/>
      </c>
    </row>
    <row r="9975">
      <c r="A9975" s="5" t="n">
        <v>9974</v>
      </c>
      <c r="B9975" s="5" t="n">
        <v>28</v>
      </c>
      <c r="C9975" s="5" t="n">
        <v>119</v>
      </c>
      <c r="D9975" s="5" t="n">
        <v>4</v>
      </c>
      <c r="E9975" s="5" t="n">
        <v>0</v>
      </c>
      <c r="F9975" s="5" t="n">
        <v>36.9</v>
      </c>
      <c r="G9975" s="5" t="n">
        <v>23.4</v>
      </c>
      <c r="H9975" s="5" t="n">
        <v>25.75</v>
      </c>
      <c r="I9975" s="6">
        <f>IF(E9975&gt;=Markov!$B$3,1,0)</f>
        <v/>
      </c>
      <c r="J9975" s="6">
        <f>I9974</f>
        <v/>
      </c>
      <c r="K9975" s="7">
        <f>MAR1!$B$5+MAR1!$C$5*COS(2*PI()*$C9975/365)+MAR1!$D$5*SIN(2*PI()*$C9975/365)</f>
        <v/>
      </c>
      <c r="L9975" s="7">
        <f>MAR1!$B$6+MAR1!$C$6*COS(2*PI()*$C9975/365)+MAR1!$D$6*SIN(2*PI()*$C9975/365)</f>
        <v/>
      </c>
      <c r="M9975" s="7">
        <f>MAR1!$B$7+MAR1!$C$7*COS(2*PI()*$C9975/365)+MAR1!$D$7*SIN(2*PI()*$C9975/365)</f>
        <v/>
      </c>
      <c r="N9975" s="7">
        <f>F9975-K9975</f>
        <v/>
      </c>
      <c r="O9975" s="7">
        <f>G9975-L9975</f>
        <v/>
      </c>
      <c r="P9975" s="7">
        <f>H9975-M9975</f>
        <v/>
      </c>
      <c r="Q9975" s="7">
        <f>IF($I9975=1,(N9975-MAR1!$B$11)/MAR1!$D$11,(N9975-MAR1!$C$11)/MAR1!$E$11)</f>
        <v/>
      </c>
      <c r="R9975" s="7">
        <f>IF($I9975=1,(O9975-MAR1!$B$12)/MAR1!$D$12,(O9975-MAR1!$C$12)/MAR1!$E$12)</f>
        <v/>
      </c>
      <c r="S9975" s="7">
        <f>IF($I9975=1,(P9975-MAR1!$B$13)/MAR1!$D$13,(P9975-MAR1!$C$13)/MAR1!$E$13)</f>
        <v/>
      </c>
    </row>
    <row r="9976">
      <c r="A9976" s="5" t="n">
        <v>9975</v>
      </c>
      <c r="B9976" s="5" t="n">
        <v>28</v>
      </c>
      <c r="C9976" s="5" t="n">
        <v>120</v>
      </c>
      <c r="D9976" s="5" t="n">
        <v>4</v>
      </c>
      <c r="E9976" s="5" t="n">
        <v>0</v>
      </c>
      <c r="F9976" s="5" t="n">
        <v>34.2</v>
      </c>
      <c r="G9976" s="5" t="n">
        <v>24.1</v>
      </c>
      <c r="H9976" s="5" t="n">
        <v>20.62</v>
      </c>
      <c r="I9976" s="6">
        <f>IF(E9976&gt;=Markov!$B$3,1,0)</f>
        <v/>
      </c>
      <c r="J9976" s="6">
        <f>I9975</f>
        <v/>
      </c>
      <c r="K9976" s="7">
        <f>MAR1!$B$5+MAR1!$C$5*COS(2*PI()*$C9976/365)+MAR1!$D$5*SIN(2*PI()*$C9976/365)</f>
        <v/>
      </c>
      <c r="L9976" s="7">
        <f>MAR1!$B$6+MAR1!$C$6*COS(2*PI()*$C9976/365)+MAR1!$D$6*SIN(2*PI()*$C9976/365)</f>
        <v/>
      </c>
      <c r="M9976" s="7">
        <f>MAR1!$B$7+MAR1!$C$7*COS(2*PI()*$C9976/365)+MAR1!$D$7*SIN(2*PI()*$C9976/365)</f>
        <v/>
      </c>
      <c r="N9976" s="7">
        <f>F9976-K9976</f>
        <v/>
      </c>
      <c r="O9976" s="7">
        <f>G9976-L9976</f>
        <v/>
      </c>
      <c r="P9976" s="7">
        <f>H9976-M9976</f>
        <v/>
      </c>
      <c r="Q9976" s="7">
        <f>IF($I9976=1,(N9976-MAR1!$B$11)/MAR1!$D$11,(N9976-MAR1!$C$11)/MAR1!$E$11)</f>
        <v/>
      </c>
      <c r="R9976" s="7">
        <f>IF($I9976=1,(O9976-MAR1!$B$12)/MAR1!$D$12,(O9976-MAR1!$C$12)/MAR1!$E$12)</f>
        <v/>
      </c>
      <c r="S9976" s="7">
        <f>IF($I9976=1,(P9976-MAR1!$B$13)/MAR1!$D$13,(P9976-MAR1!$C$13)/MAR1!$E$13)</f>
        <v/>
      </c>
    </row>
    <row r="9977">
      <c r="A9977" s="5" t="n">
        <v>9976</v>
      </c>
      <c r="B9977" s="5" t="n">
        <v>28</v>
      </c>
      <c r="C9977" s="5" t="n">
        <v>121</v>
      </c>
      <c r="D9977" s="5" t="n">
        <v>5</v>
      </c>
      <c r="E9977" s="5" t="n">
        <v>0</v>
      </c>
      <c r="F9977" s="5" t="n">
        <v>34.7</v>
      </c>
      <c r="G9977" s="5" t="n">
        <v>23.7</v>
      </c>
      <c r="H9977" s="5" t="n">
        <v>23.85</v>
      </c>
      <c r="I9977" s="6">
        <f>IF(E9977&gt;=Markov!$B$3,1,0)</f>
        <v/>
      </c>
      <c r="J9977" s="6">
        <f>I9976</f>
        <v/>
      </c>
      <c r="K9977" s="7">
        <f>MAR1!$B$5+MAR1!$C$5*COS(2*PI()*$C9977/365)+MAR1!$D$5*SIN(2*PI()*$C9977/365)</f>
        <v/>
      </c>
      <c r="L9977" s="7">
        <f>MAR1!$B$6+MAR1!$C$6*COS(2*PI()*$C9977/365)+MAR1!$D$6*SIN(2*PI()*$C9977/365)</f>
        <v/>
      </c>
      <c r="M9977" s="7">
        <f>MAR1!$B$7+MAR1!$C$7*COS(2*PI()*$C9977/365)+MAR1!$D$7*SIN(2*PI()*$C9977/365)</f>
        <v/>
      </c>
      <c r="N9977" s="7">
        <f>F9977-K9977</f>
        <v/>
      </c>
      <c r="O9977" s="7">
        <f>G9977-L9977</f>
        <v/>
      </c>
      <c r="P9977" s="7">
        <f>H9977-M9977</f>
        <v/>
      </c>
      <c r="Q9977" s="7">
        <f>IF($I9977=1,(N9977-MAR1!$B$11)/MAR1!$D$11,(N9977-MAR1!$C$11)/MAR1!$E$11)</f>
        <v/>
      </c>
      <c r="R9977" s="7">
        <f>IF($I9977=1,(O9977-MAR1!$B$12)/MAR1!$D$12,(O9977-MAR1!$C$12)/MAR1!$E$12)</f>
        <v/>
      </c>
      <c r="S9977" s="7">
        <f>IF($I9977=1,(P9977-MAR1!$B$13)/MAR1!$D$13,(P9977-MAR1!$C$13)/MAR1!$E$13)</f>
        <v/>
      </c>
    </row>
    <row r="9978">
      <c r="A9978" s="5" t="n">
        <v>9977</v>
      </c>
      <c r="B9978" s="5" t="n">
        <v>28</v>
      </c>
      <c r="C9978" s="5" t="n">
        <v>122</v>
      </c>
      <c r="D9978" s="5" t="n">
        <v>5</v>
      </c>
      <c r="E9978" s="5" t="n">
        <v>3.1</v>
      </c>
      <c r="F9978" s="5" t="n">
        <v>32.5</v>
      </c>
      <c r="G9978" s="5" t="n">
        <v>22.6</v>
      </c>
      <c r="H9978" s="5" t="n">
        <v>17.44</v>
      </c>
      <c r="I9978" s="6">
        <f>IF(E9978&gt;=Markov!$B$3,1,0)</f>
        <v/>
      </c>
      <c r="J9978" s="6">
        <f>I9977</f>
        <v/>
      </c>
      <c r="K9978" s="7">
        <f>MAR1!$B$5+MAR1!$C$5*COS(2*PI()*$C9978/365)+MAR1!$D$5*SIN(2*PI()*$C9978/365)</f>
        <v/>
      </c>
      <c r="L9978" s="7">
        <f>MAR1!$B$6+MAR1!$C$6*COS(2*PI()*$C9978/365)+MAR1!$D$6*SIN(2*PI()*$C9978/365)</f>
        <v/>
      </c>
      <c r="M9978" s="7">
        <f>MAR1!$B$7+MAR1!$C$7*COS(2*PI()*$C9978/365)+MAR1!$D$7*SIN(2*PI()*$C9978/365)</f>
        <v/>
      </c>
      <c r="N9978" s="7">
        <f>F9978-K9978</f>
        <v/>
      </c>
      <c r="O9978" s="7">
        <f>G9978-L9978</f>
        <v/>
      </c>
      <c r="P9978" s="7">
        <f>H9978-M9978</f>
        <v/>
      </c>
      <c r="Q9978" s="7">
        <f>IF($I9978=1,(N9978-MAR1!$B$11)/MAR1!$D$11,(N9978-MAR1!$C$11)/MAR1!$E$11)</f>
        <v/>
      </c>
      <c r="R9978" s="7">
        <f>IF($I9978=1,(O9978-MAR1!$B$12)/MAR1!$D$12,(O9978-MAR1!$C$12)/MAR1!$E$12)</f>
        <v/>
      </c>
      <c r="S9978" s="7">
        <f>IF($I9978=1,(P9978-MAR1!$B$13)/MAR1!$D$13,(P9978-MAR1!$C$13)/MAR1!$E$13)</f>
        <v/>
      </c>
    </row>
    <row r="9979">
      <c r="A9979" s="5" t="n">
        <v>9978</v>
      </c>
      <c r="B9979" s="5" t="n">
        <v>28</v>
      </c>
      <c r="C9979" s="5" t="n">
        <v>123</v>
      </c>
      <c r="D9979" s="5" t="n">
        <v>5</v>
      </c>
      <c r="E9979" s="5" t="n">
        <v>0</v>
      </c>
      <c r="F9979" s="5" t="n">
        <v>37.8</v>
      </c>
      <c r="G9979" s="5" t="n">
        <v>23.5</v>
      </c>
      <c r="H9979" s="5" t="n">
        <v>23.67</v>
      </c>
      <c r="I9979" s="6">
        <f>IF(E9979&gt;=Markov!$B$3,1,0)</f>
        <v/>
      </c>
      <c r="J9979" s="6">
        <f>I9978</f>
        <v/>
      </c>
      <c r="K9979" s="7">
        <f>MAR1!$B$5+MAR1!$C$5*COS(2*PI()*$C9979/365)+MAR1!$D$5*SIN(2*PI()*$C9979/365)</f>
        <v/>
      </c>
      <c r="L9979" s="7">
        <f>MAR1!$B$6+MAR1!$C$6*COS(2*PI()*$C9979/365)+MAR1!$D$6*SIN(2*PI()*$C9979/365)</f>
        <v/>
      </c>
      <c r="M9979" s="7">
        <f>MAR1!$B$7+MAR1!$C$7*COS(2*PI()*$C9979/365)+MAR1!$D$7*SIN(2*PI()*$C9979/365)</f>
        <v/>
      </c>
      <c r="N9979" s="7">
        <f>F9979-K9979</f>
        <v/>
      </c>
      <c r="O9979" s="7">
        <f>G9979-L9979</f>
        <v/>
      </c>
      <c r="P9979" s="7">
        <f>H9979-M9979</f>
        <v/>
      </c>
      <c r="Q9979" s="7">
        <f>IF($I9979=1,(N9979-MAR1!$B$11)/MAR1!$D$11,(N9979-MAR1!$C$11)/MAR1!$E$11)</f>
        <v/>
      </c>
      <c r="R9979" s="7">
        <f>IF($I9979=1,(O9979-MAR1!$B$12)/MAR1!$D$12,(O9979-MAR1!$C$12)/MAR1!$E$12)</f>
        <v/>
      </c>
      <c r="S9979" s="7">
        <f>IF($I9979=1,(P9979-MAR1!$B$13)/MAR1!$D$13,(P9979-MAR1!$C$13)/MAR1!$E$13)</f>
        <v/>
      </c>
    </row>
    <row r="9980">
      <c r="A9980" s="5" t="n">
        <v>9979</v>
      </c>
      <c r="B9980" s="5" t="n">
        <v>28</v>
      </c>
      <c r="C9980" s="5" t="n">
        <v>124</v>
      </c>
      <c r="D9980" s="5" t="n">
        <v>5</v>
      </c>
      <c r="E9980" s="5" t="n">
        <v>0</v>
      </c>
      <c r="F9980" s="5" t="n">
        <v>36.5</v>
      </c>
      <c r="G9980" s="5" t="n">
        <v>23.7</v>
      </c>
      <c r="H9980" s="5" t="n">
        <v>26.92</v>
      </c>
      <c r="I9980" s="6">
        <f>IF(E9980&gt;=Markov!$B$3,1,0)</f>
        <v/>
      </c>
      <c r="J9980" s="6">
        <f>I9979</f>
        <v/>
      </c>
      <c r="K9980" s="7">
        <f>MAR1!$B$5+MAR1!$C$5*COS(2*PI()*$C9980/365)+MAR1!$D$5*SIN(2*PI()*$C9980/365)</f>
        <v/>
      </c>
      <c r="L9980" s="7">
        <f>MAR1!$B$6+MAR1!$C$6*COS(2*PI()*$C9980/365)+MAR1!$D$6*SIN(2*PI()*$C9980/365)</f>
        <v/>
      </c>
      <c r="M9980" s="7">
        <f>MAR1!$B$7+MAR1!$C$7*COS(2*PI()*$C9980/365)+MAR1!$D$7*SIN(2*PI()*$C9980/365)</f>
        <v/>
      </c>
      <c r="N9980" s="7">
        <f>F9980-K9980</f>
        <v/>
      </c>
      <c r="O9980" s="7">
        <f>G9980-L9980</f>
        <v/>
      </c>
      <c r="P9980" s="7">
        <f>H9980-M9980</f>
        <v/>
      </c>
      <c r="Q9980" s="7">
        <f>IF($I9980=1,(N9980-MAR1!$B$11)/MAR1!$D$11,(N9980-MAR1!$C$11)/MAR1!$E$11)</f>
        <v/>
      </c>
      <c r="R9980" s="7">
        <f>IF($I9980=1,(O9980-MAR1!$B$12)/MAR1!$D$12,(O9980-MAR1!$C$12)/MAR1!$E$12)</f>
        <v/>
      </c>
      <c r="S9980" s="7">
        <f>IF($I9980=1,(P9980-MAR1!$B$13)/MAR1!$D$13,(P9980-MAR1!$C$13)/MAR1!$E$13)</f>
        <v/>
      </c>
    </row>
    <row r="9981">
      <c r="A9981" s="5" t="n">
        <v>9980</v>
      </c>
      <c r="B9981" s="5" t="n">
        <v>28</v>
      </c>
      <c r="C9981" s="5" t="n">
        <v>125</v>
      </c>
      <c r="D9981" s="5" t="n">
        <v>5</v>
      </c>
      <c r="E9981" s="5" t="n">
        <v>0</v>
      </c>
      <c r="F9981" s="5" t="n">
        <v>34.9</v>
      </c>
      <c r="G9981" s="5" t="n">
        <v>23.7</v>
      </c>
      <c r="H9981" s="5" t="n">
        <v>24.04</v>
      </c>
      <c r="I9981" s="6">
        <f>IF(E9981&gt;=Markov!$B$3,1,0)</f>
        <v/>
      </c>
      <c r="J9981" s="6">
        <f>I9980</f>
        <v/>
      </c>
      <c r="K9981" s="7">
        <f>MAR1!$B$5+MAR1!$C$5*COS(2*PI()*$C9981/365)+MAR1!$D$5*SIN(2*PI()*$C9981/365)</f>
        <v/>
      </c>
      <c r="L9981" s="7">
        <f>MAR1!$B$6+MAR1!$C$6*COS(2*PI()*$C9981/365)+MAR1!$D$6*SIN(2*PI()*$C9981/365)</f>
        <v/>
      </c>
      <c r="M9981" s="7">
        <f>MAR1!$B$7+MAR1!$C$7*COS(2*PI()*$C9981/365)+MAR1!$D$7*SIN(2*PI()*$C9981/365)</f>
        <v/>
      </c>
      <c r="N9981" s="7">
        <f>F9981-K9981</f>
        <v/>
      </c>
      <c r="O9981" s="7">
        <f>G9981-L9981</f>
        <v/>
      </c>
      <c r="P9981" s="7">
        <f>H9981-M9981</f>
        <v/>
      </c>
      <c r="Q9981" s="7">
        <f>IF($I9981=1,(N9981-MAR1!$B$11)/MAR1!$D$11,(N9981-MAR1!$C$11)/MAR1!$E$11)</f>
        <v/>
      </c>
      <c r="R9981" s="7">
        <f>IF($I9981=1,(O9981-MAR1!$B$12)/MAR1!$D$12,(O9981-MAR1!$C$12)/MAR1!$E$12)</f>
        <v/>
      </c>
      <c r="S9981" s="7">
        <f>IF($I9981=1,(P9981-MAR1!$B$13)/MAR1!$D$13,(P9981-MAR1!$C$13)/MAR1!$E$13)</f>
        <v/>
      </c>
    </row>
    <row r="9982">
      <c r="A9982" s="5" t="n">
        <v>9981</v>
      </c>
      <c r="B9982" s="5" t="n">
        <v>28</v>
      </c>
      <c r="C9982" s="5" t="n">
        <v>126</v>
      </c>
      <c r="D9982" s="5" t="n">
        <v>5</v>
      </c>
      <c r="E9982" s="5" t="n">
        <v>7.1</v>
      </c>
      <c r="F9982" s="5" t="n">
        <v>33.7</v>
      </c>
      <c r="G9982" s="5" t="n">
        <v>24.8</v>
      </c>
      <c r="H9982" s="5" t="n">
        <v>18.43</v>
      </c>
      <c r="I9982" s="6">
        <f>IF(E9982&gt;=Markov!$B$3,1,0)</f>
        <v/>
      </c>
      <c r="J9982" s="6">
        <f>I9981</f>
        <v/>
      </c>
      <c r="K9982" s="7">
        <f>MAR1!$B$5+MAR1!$C$5*COS(2*PI()*$C9982/365)+MAR1!$D$5*SIN(2*PI()*$C9982/365)</f>
        <v/>
      </c>
      <c r="L9982" s="7">
        <f>MAR1!$B$6+MAR1!$C$6*COS(2*PI()*$C9982/365)+MAR1!$D$6*SIN(2*PI()*$C9982/365)</f>
        <v/>
      </c>
      <c r="M9982" s="7">
        <f>MAR1!$B$7+MAR1!$C$7*COS(2*PI()*$C9982/365)+MAR1!$D$7*SIN(2*PI()*$C9982/365)</f>
        <v/>
      </c>
      <c r="N9982" s="7">
        <f>F9982-K9982</f>
        <v/>
      </c>
      <c r="O9982" s="7">
        <f>G9982-L9982</f>
        <v/>
      </c>
      <c r="P9982" s="7">
        <f>H9982-M9982</f>
        <v/>
      </c>
      <c r="Q9982" s="7">
        <f>IF($I9982=1,(N9982-MAR1!$B$11)/MAR1!$D$11,(N9982-MAR1!$C$11)/MAR1!$E$11)</f>
        <v/>
      </c>
      <c r="R9982" s="7">
        <f>IF($I9982=1,(O9982-MAR1!$B$12)/MAR1!$D$12,(O9982-MAR1!$C$12)/MAR1!$E$12)</f>
        <v/>
      </c>
      <c r="S9982" s="7">
        <f>IF($I9982=1,(P9982-MAR1!$B$13)/MAR1!$D$13,(P9982-MAR1!$C$13)/MAR1!$E$13)</f>
        <v/>
      </c>
    </row>
    <row r="9983">
      <c r="A9983" s="5" t="n">
        <v>9982</v>
      </c>
      <c r="B9983" s="5" t="n">
        <v>28</v>
      </c>
      <c r="C9983" s="5" t="n">
        <v>127</v>
      </c>
      <c r="D9983" s="5" t="n">
        <v>5</v>
      </c>
      <c r="E9983" s="5" t="n">
        <v>7.8</v>
      </c>
      <c r="F9983" s="5" t="n">
        <v>35.8</v>
      </c>
      <c r="G9983" s="5" t="n">
        <v>26.1</v>
      </c>
      <c r="H9983" s="5" t="n">
        <v>20.17</v>
      </c>
      <c r="I9983" s="6">
        <f>IF(E9983&gt;=Markov!$B$3,1,0)</f>
        <v/>
      </c>
      <c r="J9983" s="6">
        <f>I9982</f>
        <v/>
      </c>
      <c r="K9983" s="7">
        <f>MAR1!$B$5+MAR1!$C$5*COS(2*PI()*$C9983/365)+MAR1!$D$5*SIN(2*PI()*$C9983/365)</f>
        <v/>
      </c>
      <c r="L9983" s="7">
        <f>MAR1!$B$6+MAR1!$C$6*COS(2*PI()*$C9983/365)+MAR1!$D$6*SIN(2*PI()*$C9983/365)</f>
        <v/>
      </c>
      <c r="M9983" s="7">
        <f>MAR1!$B$7+MAR1!$C$7*COS(2*PI()*$C9983/365)+MAR1!$D$7*SIN(2*PI()*$C9983/365)</f>
        <v/>
      </c>
      <c r="N9983" s="7">
        <f>F9983-K9983</f>
        <v/>
      </c>
      <c r="O9983" s="7">
        <f>G9983-L9983</f>
        <v/>
      </c>
      <c r="P9983" s="7">
        <f>H9983-M9983</f>
        <v/>
      </c>
      <c r="Q9983" s="7">
        <f>IF($I9983=1,(N9983-MAR1!$B$11)/MAR1!$D$11,(N9983-MAR1!$C$11)/MAR1!$E$11)</f>
        <v/>
      </c>
      <c r="R9983" s="7">
        <f>IF($I9983=1,(O9983-MAR1!$B$12)/MAR1!$D$12,(O9983-MAR1!$C$12)/MAR1!$E$12)</f>
        <v/>
      </c>
      <c r="S9983" s="7">
        <f>IF($I9983=1,(P9983-MAR1!$B$13)/MAR1!$D$13,(P9983-MAR1!$C$13)/MAR1!$E$13)</f>
        <v/>
      </c>
    </row>
    <row r="9984">
      <c r="A9984" s="5" t="n">
        <v>9983</v>
      </c>
      <c r="B9984" s="5" t="n">
        <v>28</v>
      </c>
      <c r="C9984" s="5" t="n">
        <v>128</v>
      </c>
      <c r="D9984" s="5" t="n">
        <v>5</v>
      </c>
      <c r="E9984" s="5" t="n">
        <v>0</v>
      </c>
      <c r="F9984" s="5" t="n">
        <v>39.4</v>
      </c>
      <c r="G9984" s="5" t="n">
        <v>26.3</v>
      </c>
      <c r="H9984" s="5" t="n">
        <v>21.98</v>
      </c>
      <c r="I9984" s="6">
        <f>IF(E9984&gt;=Markov!$B$3,1,0)</f>
        <v/>
      </c>
      <c r="J9984" s="6">
        <f>I9983</f>
        <v/>
      </c>
      <c r="K9984" s="7">
        <f>MAR1!$B$5+MAR1!$C$5*COS(2*PI()*$C9984/365)+MAR1!$D$5*SIN(2*PI()*$C9984/365)</f>
        <v/>
      </c>
      <c r="L9984" s="7">
        <f>MAR1!$B$6+MAR1!$C$6*COS(2*PI()*$C9984/365)+MAR1!$D$6*SIN(2*PI()*$C9984/365)</f>
        <v/>
      </c>
      <c r="M9984" s="7">
        <f>MAR1!$B$7+MAR1!$C$7*COS(2*PI()*$C9984/365)+MAR1!$D$7*SIN(2*PI()*$C9984/365)</f>
        <v/>
      </c>
      <c r="N9984" s="7">
        <f>F9984-K9984</f>
        <v/>
      </c>
      <c r="O9984" s="7">
        <f>G9984-L9984</f>
        <v/>
      </c>
      <c r="P9984" s="7">
        <f>H9984-M9984</f>
        <v/>
      </c>
      <c r="Q9984" s="7">
        <f>IF($I9984=1,(N9984-MAR1!$B$11)/MAR1!$D$11,(N9984-MAR1!$C$11)/MAR1!$E$11)</f>
        <v/>
      </c>
      <c r="R9984" s="7">
        <f>IF($I9984=1,(O9984-MAR1!$B$12)/MAR1!$D$12,(O9984-MAR1!$C$12)/MAR1!$E$12)</f>
        <v/>
      </c>
      <c r="S9984" s="7">
        <f>IF($I9984=1,(P9984-MAR1!$B$13)/MAR1!$D$13,(P9984-MAR1!$C$13)/MAR1!$E$13)</f>
        <v/>
      </c>
    </row>
    <row r="9985">
      <c r="A9985" s="5" t="n">
        <v>9984</v>
      </c>
      <c r="B9985" s="5" t="n">
        <v>28</v>
      </c>
      <c r="C9985" s="5" t="n">
        <v>129</v>
      </c>
      <c r="D9985" s="5" t="n">
        <v>5</v>
      </c>
      <c r="E9985" s="5" t="n">
        <v>0</v>
      </c>
      <c r="F9985" s="5" t="n">
        <v>39.9</v>
      </c>
      <c r="G9985" s="5" t="n">
        <v>25.3</v>
      </c>
      <c r="H9985" s="5" t="n">
        <v>24.68</v>
      </c>
      <c r="I9985" s="6">
        <f>IF(E9985&gt;=Markov!$B$3,1,0)</f>
        <v/>
      </c>
      <c r="J9985" s="6">
        <f>I9984</f>
        <v/>
      </c>
      <c r="K9985" s="7">
        <f>MAR1!$B$5+MAR1!$C$5*COS(2*PI()*$C9985/365)+MAR1!$D$5*SIN(2*PI()*$C9985/365)</f>
        <v/>
      </c>
      <c r="L9985" s="7">
        <f>MAR1!$B$6+MAR1!$C$6*COS(2*PI()*$C9985/365)+MAR1!$D$6*SIN(2*PI()*$C9985/365)</f>
        <v/>
      </c>
      <c r="M9985" s="7">
        <f>MAR1!$B$7+MAR1!$C$7*COS(2*PI()*$C9985/365)+MAR1!$D$7*SIN(2*PI()*$C9985/365)</f>
        <v/>
      </c>
      <c r="N9985" s="7">
        <f>F9985-K9985</f>
        <v/>
      </c>
      <c r="O9985" s="7">
        <f>G9985-L9985</f>
        <v/>
      </c>
      <c r="P9985" s="7">
        <f>H9985-M9985</f>
        <v/>
      </c>
      <c r="Q9985" s="7">
        <f>IF($I9985=1,(N9985-MAR1!$B$11)/MAR1!$D$11,(N9985-MAR1!$C$11)/MAR1!$E$11)</f>
        <v/>
      </c>
      <c r="R9985" s="7">
        <f>IF($I9985=1,(O9985-MAR1!$B$12)/MAR1!$D$12,(O9985-MAR1!$C$12)/MAR1!$E$12)</f>
        <v/>
      </c>
      <c r="S9985" s="7">
        <f>IF($I9985=1,(P9985-MAR1!$B$13)/MAR1!$D$13,(P9985-MAR1!$C$13)/MAR1!$E$13)</f>
        <v/>
      </c>
    </row>
    <row r="9986">
      <c r="A9986" s="5" t="n">
        <v>9985</v>
      </c>
      <c r="B9986" s="5" t="n">
        <v>28</v>
      </c>
      <c r="C9986" s="5" t="n">
        <v>130</v>
      </c>
      <c r="D9986" s="5" t="n">
        <v>5</v>
      </c>
      <c r="E9986" s="5" t="n">
        <v>0</v>
      </c>
      <c r="F9986" s="5" t="n">
        <v>39.3</v>
      </c>
      <c r="G9986" s="5" t="n">
        <v>26.7</v>
      </c>
      <c r="H9986" s="5" t="n">
        <v>25.34</v>
      </c>
      <c r="I9986" s="6">
        <f>IF(E9986&gt;=Markov!$B$3,1,0)</f>
        <v/>
      </c>
      <c r="J9986" s="6">
        <f>I9985</f>
        <v/>
      </c>
      <c r="K9986" s="7">
        <f>MAR1!$B$5+MAR1!$C$5*COS(2*PI()*$C9986/365)+MAR1!$D$5*SIN(2*PI()*$C9986/365)</f>
        <v/>
      </c>
      <c r="L9986" s="7">
        <f>MAR1!$B$6+MAR1!$C$6*COS(2*PI()*$C9986/365)+MAR1!$D$6*SIN(2*PI()*$C9986/365)</f>
        <v/>
      </c>
      <c r="M9986" s="7">
        <f>MAR1!$B$7+MAR1!$C$7*COS(2*PI()*$C9986/365)+MAR1!$D$7*SIN(2*PI()*$C9986/365)</f>
        <v/>
      </c>
      <c r="N9986" s="7">
        <f>F9986-K9986</f>
        <v/>
      </c>
      <c r="O9986" s="7">
        <f>G9986-L9986</f>
        <v/>
      </c>
      <c r="P9986" s="7">
        <f>H9986-M9986</f>
        <v/>
      </c>
      <c r="Q9986" s="7">
        <f>IF($I9986=1,(N9986-MAR1!$B$11)/MAR1!$D$11,(N9986-MAR1!$C$11)/MAR1!$E$11)</f>
        <v/>
      </c>
      <c r="R9986" s="7">
        <f>IF($I9986=1,(O9986-MAR1!$B$12)/MAR1!$D$12,(O9986-MAR1!$C$12)/MAR1!$E$12)</f>
        <v/>
      </c>
      <c r="S9986" s="7">
        <f>IF($I9986=1,(P9986-MAR1!$B$13)/MAR1!$D$13,(P9986-MAR1!$C$13)/MAR1!$E$13)</f>
        <v/>
      </c>
    </row>
    <row r="9987">
      <c r="A9987" s="5" t="n">
        <v>9986</v>
      </c>
      <c r="B9987" s="5" t="n">
        <v>28</v>
      </c>
      <c r="C9987" s="5" t="n">
        <v>131</v>
      </c>
      <c r="D9987" s="5" t="n">
        <v>5</v>
      </c>
      <c r="E9987" s="5" t="n">
        <v>0</v>
      </c>
      <c r="F9987" s="5" t="n">
        <v>39.9</v>
      </c>
      <c r="G9987" s="5" t="n">
        <v>27.9</v>
      </c>
      <c r="H9987" s="5" t="n">
        <v>25.55</v>
      </c>
      <c r="I9987" s="6">
        <f>IF(E9987&gt;=Markov!$B$3,1,0)</f>
        <v/>
      </c>
      <c r="J9987" s="6">
        <f>I9986</f>
        <v/>
      </c>
      <c r="K9987" s="7">
        <f>MAR1!$B$5+MAR1!$C$5*COS(2*PI()*$C9987/365)+MAR1!$D$5*SIN(2*PI()*$C9987/365)</f>
        <v/>
      </c>
      <c r="L9987" s="7">
        <f>MAR1!$B$6+MAR1!$C$6*COS(2*PI()*$C9987/365)+MAR1!$D$6*SIN(2*PI()*$C9987/365)</f>
        <v/>
      </c>
      <c r="M9987" s="7">
        <f>MAR1!$B$7+MAR1!$C$7*COS(2*PI()*$C9987/365)+MAR1!$D$7*SIN(2*PI()*$C9987/365)</f>
        <v/>
      </c>
      <c r="N9987" s="7">
        <f>F9987-K9987</f>
        <v/>
      </c>
      <c r="O9987" s="7">
        <f>G9987-L9987</f>
        <v/>
      </c>
      <c r="P9987" s="7">
        <f>H9987-M9987</f>
        <v/>
      </c>
      <c r="Q9987" s="7">
        <f>IF($I9987=1,(N9987-MAR1!$B$11)/MAR1!$D$11,(N9987-MAR1!$C$11)/MAR1!$E$11)</f>
        <v/>
      </c>
      <c r="R9987" s="7">
        <f>IF($I9987=1,(O9987-MAR1!$B$12)/MAR1!$D$12,(O9987-MAR1!$C$12)/MAR1!$E$12)</f>
        <v/>
      </c>
      <c r="S9987" s="7">
        <f>IF($I9987=1,(P9987-MAR1!$B$13)/MAR1!$D$13,(P9987-MAR1!$C$13)/MAR1!$E$13)</f>
        <v/>
      </c>
    </row>
    <row r="9988">
      <c r="A9988" s="5" t="n">
        <v>9987</v>
      </c>
      <c r="B9988" s="5" t="n">
        <v>28</v>
      </c>
      <c r="C9988" s="5" t="n">
        <v>132</v>
      </c>
      <c r="D9988" s="5" t="n">
        <v>5</v>
      </c>
      <c r="E9988" s="5" t="n">
        <v>0</v>
      </c>
      <c r="F9988" s="5" t="n">
        <v>41.2</v>
      </c>
      <c r="G9988" s="5" t="n">
        <v>26.3</v>
      </c>
      <c r="H9988" s="5" t="n">
        <v>25.95</v>
      </c>
      <c r="I9988" s="6">
        <f>IF(E9988&gt;=Markov!$B$3,1,0)</f>
        <v/>
      </c>
      <c r="J9988" s="6">
        <f>I9987</f>
        <v/>
      </c>
      <c r="K9988" s="7">
        <f>MAR1!$B$5+MAR1!$C$5*COS(2*PI()*$C9988/365)+MAR1!$D$5*SIN(2*PI()*$C9988/365)</f>
        <v/>
      </c>
      <c r="L9988" s="7">
        <f>MAR1!$B$6+MAR1!$C$6*COS(2*PI()*$C9988/365)+MAR1!$D$6*SIN(2*PI()*$C9988/365)</f>
        <v/>
      </c>
      <c r="M9988" s="7">
        <f>MAR1!$B$7+MAR1!$C$7*COS(2*PI()*$C9988/365)+MAR1!$D$7*SIN(2*PI()*$C9988/365)</f>
        <v/>
      </c>
      <c r="N9988" s="7">
        <f>F9988-K9988</f>
        <v/>
      </c>
      <c r="O9988" s="7">
        <f>G9988-L9988</f>
        <v/>
      </c>
      <c r="P9988" s="7">
        <f>H9988-M9988</f>
        <v/>
      </c>
      <c r="Q9988" s="7">
        <f>IF($I9988=1,(N9988-MAR1!$B$11)/MAR1!$D$11,(N9988-MAR1!$C$11)/MAR1!$E$11)</f>
        <v/>
      </c>
      <c r="R9988" s="7">
        <f>IF($I9988=1,(O9988-MAR1!$B$12)/MAR1!$D$12,(O9988-MAR1!$C$12)/MAR1!$E$12)</f>
        <v/>
      </c>
      <c r="S9988" s="7">
        <f>IF($I9988=1,(P9988-MAR1!$B$13)/MAR1!$D$13,(P9988-MAR1!$C$13)/MAR1!$E$13)</f>
        <v/>
      </c>
    </row>
    <row r="9989">
      <c r="A9989" s="5" t="n">
        <v>9988</v>
      </c>
      <c r="B9989" s="5" t="n">
        <v>28</v>
      </c>
      <c r="C9989" s="5" t="n">
        <v>133</v>
      </c>
      <c r="D9989" s="5" t="n">
        <v>5</v>
      </c>
      <c r="E9989" s="5" t="n">
        <v>0</v>
      </c>
      <c r="F9989" s="5" t="n">
        <v>40.4</v>
      </c>
      <c r="G9989" s="5" t="n">
        <v>26.5</v>
      </c>
      <c r="H9989" s="5" t="n">
        <v>25.76</v>
      </c>
      <c r="I9989" s="6">
        <f>IF(E9989&gt;=Markov!$B$3,1,0)</f>
        <v/>
      </c>
      <c r="J9989" s="6">
        <f>I9988</f>
        <v/>
      </c>
      <c r="K9989" s="7">
        <f>MAR1!$B$5+MAR1!$C$5*COS(2*PI()*$C9989/365)+MAR1!$D$5*SIN(2*PI()*$C9989/365)</f>
        <v/>
      </c>
      <c r="L9989" s="7">
        <f>MAR1!$B$6+MAR1!$C$6*COS(2*PI()*$C9989/365)+MAR1!$D$6*SIN(2*PI()*$C9989/365)</f>
        <v/>
      </c>
      <c r="M9989" s="7">
        <f>MAR1!$B$7+MAR1!$C$7*COS(2*PI()*$C9989/365)+MAR1!$D$7*SIN(2*PI()*$C9989/365)</f>
        <v/>
      </c>
      <c r="N9989" s="7">
        <f>F9989-K9989</f>
        <v/>
      </c>
      <c r="O9989" s="7">
        <f>G9989-L9989</f>
        <v/>
      </c>
      <c r="P9989" s="7">
        <f>H9989-M9989</f>
        <v/>
      </c>
      <c r="Q9989" s="7">
        <f>IF($I9989=1,(N9989-MAR1!$B$11)/MAR1!$D$11,(N9989-MAR1!$C$11)/MAR1!$E$11)</f>
        <v/>
      </c>
      <c r="R9989" s="7">
        <f>IF($I9989=1,(O9989-MAR1!$B$12)/MAR1!$D$12,(O9989-MAR1!$C$12)/MAR1!$E$12)</f>
        <v/>
      </c>
      <c r="S9989" s="7">
        <f>IF($I9989=1,(P9989-MAR1!$B$13)/MAR1!$D$13,(P9989-MAR1!$C$13)/MAR1!$E$13)</f>
        <v/>
      </c>
    </row>
    <row r="9990">
      <c r="A9990" s="5" t="n">
        <v>9989</v>
      </c>
      <c r="B9990" s="5" t="n">
        <v>28</v>
      </c>
      <c r="C9990" s="5" t="n">
        <v>134</v>
      </c>
      <c r="D9990" s="5" t="n">
        <v>5</v>
      </c>
      <c r="E9990" s="5" t="n">
        <v>0</v>
      </c>
      <c r="F9990" s="5" t="n">
        <v>39.7</v>
      </c>
      <c r="G9990" s="5" t="n">
        <v>26.2</v>
      </c>
      <c r="H9990" s="5" t="n">
        <v>26.74</v>
      </c>
      <c r="I9990" s="6">
        <f>IF(E9990&gt;=Markov!$B$3,1,0)</f>
        <v/>
      </c>
      <c r="J9990" s="6">
        <f>I9989</f>
        <v/>
      </c>
      <c r="K9990" s="7">
        <f>MAR1!$B$5+MAR1!$C$5*COS(2*PI()*$C9990/365)+MAR1!$D$5*SIN(2*PI()*$C9990/365)</f>
        <v/>
      </c>
      <c r="L9990" s="7">
        <f>MAR1!$B$6+MAR1!$C$6*COS(2*PI()*$C9990/365)+MAR1!$D$6*SIN(2*PI()*$C9990/365)</f>
        <v/>
      </c>
      <c r="M9990" s="7">
        <f>MAR1!$B$7+MAR1!$C$7*COS(2*PI()*$C9990/365)+MAR1!$D$7*SIN(2*PI()*$C9990/365)</f>
        <v/>
      </c>
      <c r="N9990" s="7">
        <f>F9990-K9990</f>
        <v/>
      </c>
      <c r="O9990" s="7">
        <f>G9990-L9990</f>
        <v/>
      </c>
      <c r="P9990" s="7">
        <f>H9990-M9990</f>
        <v/>
      </c>
      <c r="Q9990" s="7">
        <f>IF($I9990=1,(N9990-MAR1!$B$11)/MAR1!$D$11,(N9990-MAR1!$C$11)/MAR1!$E$11)</f>
        <v/>
      </c>
      <c r="R9990" s="7">
        <f>IF($I9990=1,(O9990-MAR1!$B$12)/MAR1!$D$12,(O9990-MAR1!$C$12)/MAR1!$E$12)</f>
        <v/>
      </c>
      <c r="S9990" s="7">
        <f>IF($I9990=1,(P9990-MAR1!$B$13)/MAR1!$D$13,(P9990-MAR1!$C$13)/MAR1!$E$13)</f>
        <v/>
      </c>
    </row>
    <row r="9991">
      <c r="A9991" s="5" t="n">
        <v>9990</v>
      </c>
      <c r="B9991" s="5" t="n">
        <v>28</v>
      </c>
      <c r="C9991" s="5" t="n">
        <v>135</v>
      </c>
      <c r="D9991" s="5" t="n">
        <v>5</v>
      </c>
      <c r="E9991" s="5" t="n">
        <v>0</v>
      </c>
      <c r="F9991" s="5" t="n">
        <v>41.7</v>
      </c>
      <c r="G9991" s="5" t="n">
        <v>28.5</v>
      </c>
      <c r="H9991" s="5" t="n">
        <v>25.24</v>
      </c>
      <c r="I9991" s="6">
        <f>IF(E9991&gt;=Markov!$B$3,1,0)</f>
        <v/>
      </c>
      <c r="J9991" s="6">
        <f>I9990</f>
        <v/>
      </c>
      <c r="K9991" s="7">
        <f>MAR1!$B$5+MAR1!$C$5*COS(2*PI()*$C9991/365)+MAR1!$D$5*SIN(2*PI()*$C9991/365)</f>
        <v/>
      </c>
      <c r="L9991" s="7">
        <f>MAR1!$B$6+MAR1!$C$6*COS(2*PI()*$C9991/365)+MAR1!$D$6*SIN(2*PI()*$C9991/365)</f>
        <v/>
      </c>
      <c r="M9991" s="7">
        <f>MAR1!$B$7+MAR1!$C$7*COS(2*PI()*$C9991/365)+MAR1!$D$7*SIN(2*PI()*$C9991/365)</f>
        <v/>
      </c>
      <c r="N9991" s="7">
        <f>F9991-K9991</f>
        <v/>
      </c>
      <c r="O9991" s="7">
        <f>G9991-L9991</f>
        <v/>
      </c>
      <c r="P9991" s="7">
        <f>H9991-M9991</f>
        <v/>
      </c>
      <c r="Q9991" s="7">
        <f>IF($I9991=1,(N9991-MAR1!$B$11)/MAR1!$D$11,(N9991-MAR1!$C$11)/MAR1!$E$11)</f>
        <v/>
      </c>
      <c r="R9991" s="7">
        <f>IF($I9991=1,(O9991-MAR1!$B$12)/MAR1!$D$12,(O9991-MAR1!$C$12)/MAR1!$E$12)</f>
        <v/>
      </c>
      <c r="S9991" s="7">
        <f>IF($I9991=1,(P9991-MAR1!$B$13)/MAR1!$D$13,(P9991-MAR1!$C$13)/MAR1!$E$13)</f>
        <v/>
      </c>
    </row>
    <row r="9992">
      <c r="A9992" s="5" t="n">
        <v>9991</v>
      </c>
      <c r="B9992" s="5" t="n">
        <v>28</v>
      </c>
      <c r="C9992" s="5" t="n">
        <v>136</v>
      </c>
      <c r="D9992" s="5" t="n">
        <v>5</v>
      </c>
      <c r="E9992" s="5" t="n">
        <v>0</v>
      </c>
      <c r="F9992" s="5" t="n">
        <v>45.1</v>
      </c>
      <c r="G9992" s="5" t="n">
        <v>29.8</v>
      </c>
      <c r="H9992" s="5" t="n">
        <v>28.89</v>
      </c>
      <c r="I9992" s="6">
        <f>IF(E9992&gt;=Markov!$B$3,1,0)</f>
        <v/>
      </c>
      <c r="J9992" s="6">
        <f>I9991</f>
        <v/>
      </c>
      <c r="K9992" s="7">
        <f>MAR1!$B$5+MAR1!$C$5*COS(2*PI()*$C9992/365)+MAR1!$D$5*SIN(2*PI()*$C9992/365)</f>
        <v/>
      </c>
      <c r="L9992" s="7">
        <f>MAR1!$B$6+MAR1!$C$6*COS(2*PI()*$C9992/365)+MAR1!$D$6*SIN(2*PI()*$C9992/365)</f>
        <v/>
      </c>
      <c r="M9992" s="7">
        <f>MAR1!$B$7+MAR1!$C$7*COS(2*PI()*$C9992/365)+MAR1!$D$7*SIN(2*PI()*$C9992/365)</f>
        <v/>
      </c>
      <c r="N9992" s="7">
        <f>F9992-K9992</f>
        <v/>
      </c>
      <c r="O9992" s="7">
        <f>G9992-L9992</f>
        <v/>
      </c>
      <c r="P9992" s="7">
        <f>H9992-M9992</f>
        <v/>
      </c>
      <c r="Q9992" s="7">
        <f>IF($I9992=1,(N9992-MAR1!$B$11)/MAR1!$D$11,(N9992-MAR1!$C$11)/MAR1!$E$11)</f>
        <v/>
      </c>
      <c r="R9992" s="7">
        <f>IF($I9992=1,(O9992-MAR1!$B$12)/MAR1!$D$12,(O9992-MAR1!$C$12)/MAR1!$E$12)</f>
        <v/>
      </c>
      <c r="S9992" s="7">
        <f>IF($I9992=1,(P9992-MAR1!$B$13)/MAR1!$D$13,(P9992-MAR1!$C$13)/MAR1!$E$13)</f>
        <v/>
      </c>
    </row>
    <row r="9993">
      <c r="A9993" s="5" t="n">
        <v>9992</v>
      </c>
      <c r="B9993" s="5" t="n">
        <v>28</v>
      </c>
      <c r="C9993" s="5" t="n">
        <v>137</v>
      </c>
      <c r="D9993" s="5" t="n">
        <v>5</v>
      </c>
      <c r="E9993" s="5" t="n">
        <v>0</v>
      </c>
      <c r="F9993" s="5" t="n">
        <v>44</v>
      </c>
      <c r="G9993" s="5" t="n">
        <v>30</v>
      </c>
      <c r="H9993" s="5" t="n">
        <v>25.26</v>
      </c>
      <c r="I9993" s="6">
        <f>IF(E9993&gt;=Markov!$B$3,1,0)</f>
        <v/>
      </c>
      <c r="J9993" s="6">
        <f>I9992</f>
        <v/>
      </c>
      <c r="K9993" s="7">
        <f>MAR1!$B$5+MAR1!$C$5*COS(2*PI()*$C9993/365)+MAR1!$D$5*SIN(2*PI()*$C9993/365)</f>
        <v/>
      </c>
      <c r="L9993" s="7">
        <f>MAR1!$B$6+MAR1!$C$6*COS(2*PI()*$C9993/365)+MAR1!$D$6*SIN(2*PI()*$C9993/365)</f>
        <v/>
      </c>
      <c r="M9993" s="7">
        <f>MAR1!$B$7+MAR1!$C$7*COS(2*PI()*$C9993/365)+MAR1!$D$7*SIN(2*PI()*$C9993/365)</f>
        <v/>
      </c>
      <c r="N9993" s="7">
        <f>F9993-K9993</f>
        <v/>
      </c>
      <c r="O9993" s="7">
        <f>G9993-L9993</f>
        <v/>
      </c>
      <c r="P9993" s="7">
        <f>H9993-M9993</f>
        <v/>
      </c>
      <c r="Q9993" s="7">
        <f>IF($I9993=1,(N9993-MAR1!$B$11)/MAR1!$D$11,(N9993-MAR1!$C$11)/MAR1!$E$11)</f>
        <v/>
      </c>
      <c r="R9993" s="7">
        <f>IF($I9993=1,(O9993-MAR1!$B$12)/MAR1!$D$12,(O9993-MAR1!$C$12)/MAR1!$E$12)</f>
        <v/>
      </c>
      <c r="S9993" s="7">
        <f>IF($I9993=1,(P9993-MAR1!$B$13)/MAR1!$D$13,(P9993-MAR1!$C$13)/MAR1!$E$13)</f>
        <v/>
      </c>
    </row>
    <row r="9994">
      <c r="A9994" s="5" t="n">
        <v>9993</v>
      </c>
      <c r="B9994" s="5" t="n">
        <v>28</v>
      </c>
      <c r="C9994" s="5" t="n">
        <v>138</v>
      </c>
      <c r="D9994" s="5" t="n">
        <v>5</v>
      </c>
      <c r="E9994" s="5" t="n">
        <v>0</v>
      </c>
      <c r="F9994" s="5" t="n">
        <v>44.4</v>
      </c>
      <c r="G9994" s="5" t="n">
        <v>30.5</v>
      </c>
      <c r="H9994" s="5" t="n">
        <v>26.24</v>
      </c>
      <c r="I9994" s="6">
        <f>IF(E9994&gt;=Markov!$B$3,1,0)</f>
        <v/>
      </c>
      <c r="J9994" s="6">
        <f>I9993</f>
        <v/>
      </c>
      <c r="K9994" s="7">
        <f>MAR1!$B$5+MAR1!$C$5*COS(2*PI()*$C9994/365)+MAR1!$D$5*SIN(2*PI()*$C9994/365)</f>
        <v/>
      </c>
      <c r="L9994" s="7">
        <f>MAR1!$B$6+MAR1!$C$6*COS(2*PI()*$C9994/365)+MAR1!$D$6*SIN(2*PI()*$C9994/365)</f>
        <v/>
      </c>
      <c r="M9994" s="7">
        <f>MAR1!$B$7+MAR1!$C$7*COS(2*PI()*$C9994/365)+MAR1!$D$7*SIN(2*PI()*$C9994/365)</f>
        <v/>
      </c>
      <c r="N9994" s="7">
        <f>F9994-K9994</f>
        <v/>
      </c>
      <c r="O9994" s="7">
        <f>G9994-L9994</f>
        <v/>
      </c>
      <c r="P9994" s="7">
        <f>H9994-M9994</f>
        <v/>
      </c>
      <c r="Q9994" s="7">
        <f>IF($I9994=1,(N9994-MAR1!$B$11)/MAR1!$D$11,(N9994-MAR1!$C$11)/MAR1!$E$11)</f>
        <v/>
      </c>
      <c r="R9994" s="7">
        <f>IF($I9994=1,(O9994-MAR1!$B$12)/MAR1!$D$12,(O9994-MAR1!$C$12)/MAR1!$E$12)</f>
        <v/>
      </c>
      <c r="S9994" s="7">
        <f>IF($I9994=1,(P9994-MAR1!$B$13)/MAR1!$D$13,(P9994-MAR1!$C$13)/MAR1!$E$13)</f>
        <v/>
      </c>
    </row>
    <row r="9995">
      <c r="A9995" s="5" t="n">
        <v>9994</v>
      </c>
      <c r="B9995" s="5" t="n">
        <v>28</v>
      </c>
      <c r="C9995" s="5" t="n">
        <v>139</v>
      </c>
      <c r="D9995" s="5" t="n">
        <v>5</v>
      </c>
      <c r="E9995" s="5" t="n">
        <v>0</v>
      </c>
      <c r="F9995" s="5" t="n">
        <v>42.7</v>
      </c>
      <c r="G9995" s="5" t="n">
        <v>30.1</v>
      </c>
      <c r="H9995" s="5" t="n">
        <v>20.44</v>
      </c>
      <c r="I9995" s="6">
        <f>IF(E9995&gt;=Markov!$B$3,1,0)</f>
        <v/>
      </c>
      <c r="J9995" s="6">
        <f>I9994</f>
        <v/>
      </c>
      <c r="K9995" s="7">
        <f>MAR1!$B$5+MAR1!$C$5*COS(2*PI()*$C9995/365)+MAR1!$D$5*SIN(2*PI()*$C9995/365)</f>
        <v/>
      </c>
      <c r="L9995" s="7">
        <f>MAR1!$B$6+MAR1!$C$6*COS(2*PI()*$C9995/365)+MAR1!$D$6*SIN(2*PI()*$C9995/365)</f>
        <v/>
      </c>
      <c r="M9995" s="7">
        <f>MAR1!$B$7+MAR1!$C$7*COS(2*PI()*$C9995/365)+MAR1!$D$7*SIN(2*PI()*$C9995/365)</f>
        <v/>
      </c>
      <c r="N9995" s="7">
        <f>F9995-K9995</f>
        <v/>
      </c>
      <c r="O9995" s="7">
        <f>G9995-L9995</f>
        <v/>
      </c>
      <c r="P9995" s="7">
        <f>H9995-M9995</f>
        <v/>
      </c>
      <c r="Q9995" s="7">
        <f>IF($I9995=1,(N9995-MAR1!$B$11)/MAR1!$D$11,(N9995-MAR1!$C$11)/MAR1!$E$11)</f>
        <v/>
      </c>
      <c r="R9995" s="7">
        <f>IF($I9995=1,(O9995-MAR1!$B$12)/MAR1!$D$12,(O9995-MAR1!$C$12)/MAR1!$E$12)</f>
        <v/>
      </c>
      <c r="S9995" s="7">
        <f>IF($I9995=1,(P9995-MAR1!$B$13)/MAR1!$D$13,(P9995-MAR1!$C$13)/MAR1!$E$13)</f>
        <v/>
      </c>
    </row>
    <row r="9996">
      <c r="A9996" s="5" t="n">
        <v>9995</v>
      </c>
      <c r="B9996" s="5" t="n">
        <v>28</v>
      </c>
      <c r="C9996" s="5" t="n">
        <v>140</v>
      </c>
      <c r="D9996" s="5" t="n">
        <v>5</v>
      </c>
      <c r="E9996" s="5" t="n">
        <v>0</v>
      </c>
      <c r="F9996" s="5" t="n">
        <v>40.9</v>
      </c>
      <c r="G9996" s="5" t="n">
        <v>28.9</v>
      </c>
      <c r="H9996" s="5" t="n">
        <v>19.52</v>
      </c>
      <c r="I9996" s="6">
        <f>IF(E9996&gt;=Markov!$B$3,1,0)</f>
        <v/>
      </c>
      <c r="J9996" s="6">
        <f>I9995</f>
        <v/>
      </c>
      <c r="K9996" s="7">
        <f>MAR1!$B$5+MAR1!$C$5*COS(2*PI()*$C9996/365)+MAR1!$D$5*SIN(2*PI()*$C9996/365)</f>
        <v/>
      </c>
      <c r="L9996" s="7">
        <f>MAR1!$B$6+MAR1!$C$6*COS(2*PI()*$C9996/365)+MAR1!$D$6*SIN(2*PI()*$C9996/365)</f>
        <v/>
      </c>
      <c r="M9996" s="7">
        <f>MAR1!$B$7+MAR1!$C$7*COS(2*PI()*$C9996/365)+MAR1!$D$7*SIN(2*PI()*$C9996/365)</f>
        <v/>
      </c>
      <c r="N9996" s="7">
        <f>F9996-K9996</f>
        <v/>
      </c>
      <c r="O9996" s="7">
        <f>G9996-L9996</f>
        <v/>
      </c>
      <c r="P9996" s="7">
        <f>H9996-M9996</f>
        <v/>
      </c>
      <c r="Q9996" s="7">
        <f>IF($I9996=1,(N9996-MAR1!$B$11)/MAR1!$D$11,(N9996-MAR1!$C$11)/MAR1!$E$11)</f>
        <v/>
      </c>
      <c r="R9996" s="7">
        <f>IF($I9996=1,(O9996-MAR1!$B$12)/MAR1!$D$12,(O9996-MAR1!$C$12)/MAR1!$E$12)</f>
        <v/>
      </c>
      <c r="S9996" s="7">
        <f>IF($I9996=1,(P9996-MAR1!$B$13)/MAR1!$D$13,(P9996-MAR1!$C$13)/MAR1!$E$13)</f>
        <v/>
      </c>
    </row>
    <row r="9997">
      <c r="A9997" s="5" t="n">
        <v>9996</v>
      </c>
      <c r="B9997" s="5" t="n">
        <v>28</v>
      </c>
      <c r="C9997" s="5" t="n">
        <v>141</v>
      </c>
      <c r="D9997" s="5" t="n">
        <v>5</v>
      </c>
      <c r="E9997" s="5" t="n">
        <v>10</v>
      </c>
      <c r="F9997" s="5" t="n">
        <v>35.9</v>
      </c>
      <c r="G9997" s="5" t="n">
        <v>26.4</v>
      </c>
      <c r="H9997" s="5" t="n">
        <v>14.34</v>
      </c>
      <c r="I9997" s="6">
        <f>IF(E9997&gt;=Markov!$B$3,1,0)</f>
        <v/>
      </c>
      <c r="J9997" s="6">
        <f>I9996</f>
        <v/>
      </c>
      <c r="K9997" s="7">
        <f>MAR1!$B$5+MAR1!$C$5*COS(2*PI()*$C9997/365)+MAR1!$D$5*SIN(2*PI()*$C9997/365)</f>
        <v/>
      </c>
      <c r="L9997" s="7">
        <f>MAR1!$B$6+MAR1!$C$6*COS(2*PI()*$C9997/365)+MAR1!$D$6*SIN(2*PI()*$C9997/365)</f>
        <v/>
      </c>
      <c r="M9997" s="7">
        <f>MAR1!$B$7+MAR1!$C$7*COS(2*PI()*$C9997/365)+MAR1!$D$7*SIN(2*PI()*$C9997/365)</f>
        <v/>
      </c>
      <c r="N9997" s="7">
        <f>F9997-K9997</f>
        <v/>
      </c>
      <c r="O9997" s="7">
        <f>G9997-L9997</f>
        <v/>
      </c>
      <c r="P9997" s="7">
        <f>H9997-M9997</f>
        <v/>
      </c>
      <c r="Q9997" s="7">
        <f>IF($I9997=1,(N9997-MAR1!$B$11)/MAR1!$D$11,(N9997-MAR1!$C$11)/MAR1!$E$11)</f>
        <v/>
      </c>
      <c r="R9997" s="7">
        <f>IF($I9997=1,(O9997-MAR1!$B$12)/MAR1!$D$12,(O9997-MAR1!$C$12)/MAR1!$E$12)</f>
        <v/>
      </c>
      <c r="S9997" s="7">
        <f>IF($I9997=1,(P9997-MAR1!$B$13)/MAR1!$D$13,(P9997-MAR1!$C$13)/MAR1!$E$13)</f>
        <v/>
      </c>
    </row>
    <row r="9998">
      <c r="A9998" s="5" t="n">
        <v>9997</v>
      </c>
      <c r="B9998" s="5" t="n">
        <v>28</v>
      </c>
      <c r="C9998" s="5" t="n">
        <v>142</v>
      </c>
      <c r="D9998" s="5" t="n">
        <v>5</v>
      </c>
      <c r="E9998" s="5" t="n">
        <v>0</v>
      </c>
      <c r="F9998" s="5" t="n">
        <v>39.1</v>
      </c>
      <c r="G9998" s="5" t="n">
        <v>28</v>
      </c>
      <c r="H9998" s="5" t="n">
        <v>20.19</v>
      </c>
      <c r="I9998" s="6">
        <f>IF(E9998&gt;=Markov!$B$3,1,0)</f>
        <v/>
      </c>
      <c r="J9998" s="6">
        <f>I9997</f>
        <v/>
      </c>
      <c r="K9998" s="7">
        <f>MAR1!$B$5+MAR1!$C$5*COS(2*PI()*$C9998/365)+MAR1!$D$5*SIN(2*PI()*$C9998/365)</f>
        <v/>
      </c>
      <c r="L9998" s="7">
        <f>MAR1!$B$6+MAR1!$C$6*COS(2*PI()*$C9998/365)+MAR1!$D$6*SIN(2*PI()*$C9998/365)</f>
        <v/>
      </c>
      <c r="M9998" s="7">
        <f>MAR1!$B$7+MAR1!$C$7*COS(2*PI()*$C9998/365)+MAR1!$D$7*SIN(2*PI()*$C9998/365)</f>
        <v/>
      </c>
      <c r="N9998" s="7">
        <f>F9998-K9998</f>
        <v/>
      </c>
      <c r="O9998" s="7">
        <f>G9998-L9998</f>
        <v/>
      </c>
      <c r="P9998" s="7">
        <f>H9998-M9998</f>
        <v/>
      </c>
      <c r="Q9998" s="7">
        <f>IF($I9998=1,(N9998-MAR1!$B$11)/MAR1!$D$11,(N9998-MAR1!$C$11)/MAR1!$E$11)</f>
        <v/>
      </c>
      <c r="R9998" s="7">
        <f>IF($I9998=1,(O9998-MAR1!$B$12)/MAR1!$D$12,(O9998-MAR1!$C$12)/MAR1!$E$12)</f>
        <v/>
      </c>
      <c r="S9998" s="7">
        <f>IF($I9998=1,(P9998-MAR1!$B$13)/MAR1!$D$13,(P9998-MAR1!$C$13)/MAR1!$E$13)</f>
        <v/>
      </c>
    </row>
    <row r="9999">
      <c r="A9999" s="5" t="n">
        <v>9998</v>
      </c>
      <c r="B9999" s="5" t="n">
        <v>28</v>
      </c>
      <c r="C9999" s="5" t="n">
        <v>143</v>
      </c>
      <c r="D9999" s="5" t="n">
        <v>5</v>
      </c>
      <c r="E9999" s="5" t="n">
        <v>0</v>
      </c>
      <c r="F9999" s="5" t="n">
        <v>39.8</v>
      </c>
      <c r="G9999" s="5" t="n">
        <v>27.6</v>
      </c>
      <c r="H9999" s="5" t="n">
        <v>22.75</v>
      </c>
      <c r="I9999" s="6">
        <f>IF(E9999&gt;=Markov!$B$3,1,0)</f>
        <v/>
      </c>
      <c r="J9999" s="6">
        <f>I9998</f>
        <v/>
      </c>
      <c r="K9999" s="7">
        <f>MAR1!$B$5+MAR1!$C$5*COS(2*PI()*$C9999/365)+MAR1!$D$5*SIN(2*PI()*$C9999/365)</f>
        <v/>
      </c>
      <c r="L9999" s="7">
        <f>MAR1!$B$6+MAR1!$C$6*COS(2*PI()*$C9999/365)+MAR1!$D$6*SIN(2*PI()*$C9999/365)</f>
        <v/>
      </c>
      <c r="M9999" s="7">
        <f>MAR1!$B$7+MAR1!$C$7*COS(2*PI()*$C9999/365)+MAR1!$D$7*SIN(2*PI()*$C9999/365)</f>
        <v/>
      </c>
      <c r="N9999" s="7">
        <f>F9999-K9999</f>
        <v/>
      </c>
      <c r="O9999" s="7">
        <f>G9999-L9999</f>
        <v/>
      </c>
      <c r="P9999" s="7">
        <f>H9999-M9999</f>
        <v/>
      </c>
      <c r="Q9999" s="7">
        <f>IF($I9999=1,(N9999-MAR1!$B$11)/MAR1!$D$11,(N9999-MAR1!$C$11)/MAR1!$E$11)</f>
        <v/>
      </c>
      <c r="R9999" s="7">
        <f>IF($I9999=1,(O9999-MAR1!$B$12)/MAR1!$D$12,(O9999-MAR1!$C$12)/MAR1!$E$12)</f>
        <v/>
      </c>
      <c r="S9999" s="7">
        <f>IF($I9999=1,(P9999-MAR1!$B$13)/MAR1!$D$13,(P9999-MAR1!$C$13)/MAR1!$E$13)</f>
        <v/>
      </c>
    </row>
    <row r="10000">
      <c r="A10000" s="5" t="n">
        <v>9999</v>
      </c>
      <c r="B10000" s="5" t="n">
        <v>28</v>
      </c>
      <c r="C10000" s="5" t="n">
        <v>144</v>
      </c>
      <c r="D10000" s="5" t="n">
        <v>5</v>
      </c>
      <c r="E10000" s="5" t="n">
        <v>1.6</v>
      </c>
      <c r="F10000" s="5" t="n">
        <v>35.3</v>
      </c>
      <c r="G10000" s="5" t="n">
        <v>25.9</v>
      </c>
      <c r="H10000" s="5" t="n">
        <v>10.12</v>
      </c>
      <c r="I10000" s="6">
        <f>IF(E10000&gt;=Markov!$B$3,1,0)</f>
        <v/>
      </c>
      <c r="J10000" s="6">
        <f>I9999</f>
        <v/>
      </c>
      <c r="K10000" s="7">
        <f>MAR1!$B$5+MAR1!$C$5*COS(2*PI()*$C10000/365)+MAR1!$D$5*SIN(2*PI()*$C10000/365)</f>
        <v/>
      </c>
      <c r="L10000" s="7">
        <f>MAR1!$B$6+MAR1!$C$6*COS(2*PI()*$C10000/365)+MAR1!$D$6*SIN(2*PI()*$C10000/365)</f>
        <v/>
      </c>
      <c r="M10000" s="7">
        <f>MAR1!$B$7+MAR1!$C$7*COS(2*PI()*$C10000/365)+MAR1!$D$7*SIN(2*PI()*$C10000/365)</f>
        <v/>
      </c>
      <c r="N10000" s="7">
        <f>F10000-K10000</f>
        <v/>
      </c>
      <c r="O10000" s="7">
        <f>G10000-L10000</f>
        <v/>
      </c>
      <c r="P10000" s="7">
        <f>H10000-M10000</f>
        <v/>
      </c>
      <c r="Q10000" s="7">
        <f>IF($I10000=1,(N10000-MAR1!$B$11)/MAR1!$D$11,(N10000-MAR1!$C$11)/MAR1!$E$11)</f>
        <v/>
      </c>
      <c r="R10000" s="7">
        <f>IF($I10000=1,(O10000-MAR1!$B$12)/MAR1!$D$12,(O10000-MAR1!$C$12)/MAR1!$E$12)</f>
        <v/>
      </c>
      <c r="S10000" s="7">
        <f>IF($I10000=1,(P10000-MAR1!$B$13)/MAR1!$D$13,(P10000-MAR1!$C$13)/MAR1!$E$13)</f>
        <v/>
      </c>
    </row>
    <row r="10001">
      <c r="A10001" s="5" t="n">
        <v>10000</v>
      </c>
      <c r="B10001" s="5" t="n">
        <v>28</v>
      </c>
      <c r="C10001" s="5" t="n">
        <v>145</v>
      </c>
      <c r="D10001" s="5" t="n">
        <v>5</v>
      </c>
      <c r="E10001" s="5" t="n">
        <v>3</v>
      </c>
      <c r="F10001" s="5" t="n">
        <v>34.8</v>
      </c>
      <c r="G10001" s="5" t="n">
        <v>26.7</v>
      </c>
      <c r="H10001" s="5" t="n">
        <v>14.65</v>
      </c>
      <c r="I10001" s="6">
        <f>IF(E10001&gt;=Markov!$B$3,1,0)</f>
        <v/>
      </c>
      <c r="J10001" s="6">
        <f>I10000</f>
        <v/>
      </c>
      <c r="K10001" s="7">
        <f>MAR1!$B$5+MAR1!$C$5*COS(2*PI()*$C10001/365)+MAR1!$D$5*SIN(2*PI()*$C10001/365)</f>
        <v/>
      </c>
      <c r="L10001" s="7">
        <f>MAR1!$B$6+MAR1!$C$6*COS(2*PI()*$C10001/365)+MAR1!$D$6*SIN(2*PI()*$C10001/365)</f>
        <v/>
      </c>
      <c r="M10001" s="7">
        <f>MAR1!$B$7+MAR1!$C$7*COS(2*PI()*$C10001/365)+MAR1!$D$7*SIN(2*PI()*$C10001/365)</f>
        <v/>
      </c>
      <c r="N10001" s="7">
        <f>F10001-K10001</f>
        <v/>
      </c>
      <c r="O10001" s="7">
        <f>G10001-L10001</f>
        <v/>
      </c>
      <c r="P10001" s="7">
        <f>H10001-M10001</f>
        <v/>
      </c>
      <c r="Q10001" s="7">
        <f>IF($I10001=1,(N10001-MAR1!$B$11)/MAR1!$D$11,(N10001-MAR1!$C$11)/MAR1!$E$11)</f>
        <v/>
      </c>
      <c r="R10001" s="7">
        <f>IF($I10001=1,(O10001-MAR1!$B$12)/MAR1!$D$12,(O10001-MAR1!$C$12)/MAR1!$E$12)</f>
        <v/>
      </c>
      <c r="S10001" s="7">
        <f>IF($I10001=1,(P10001-MAR1!$B$13)/MAR1!$D$13,(P10001-MAR1!$C$13)/MAR1!$E$13)</f>
        <v/>
      </c>
    </row>
    <row r="10002">
      <c r="A10002" s="5" t="n">
        <v>10001</v>
      </c>
      <c r="B10002" s="5" t="n">
        <v>28</v>
      </c>
      <c r="C10002" s="5" t="n">
        <v>146</v>
      </c>
      <c r="D10002" s="5" t="n">
        <v>5</v>
      </c>
      <c r="E10002" s="5" t="n">
        <v>21.1</v>
      </c>
      <c r="F10002" s="5" t="n">
        <v>34.5</v>
      </c>
      <c r="G10002" s="5" t="n">
        <v>26.7</v>
      </c>
      <c r="H10002" s="5" t="n">
        <v>18.51</v>
      </c>
      <c r="I10002" s="6">
        <f>IF(E10002&gt;=Markov!$B$3,1,0)</f>
        <v/>
      </c>
      <c r="J10002" s="6">
        <f>I10001</f>
        <v/>
      </c>
      <c r="K10002" s="7">
        <f>MAR1!$B$5+MAR1!$C$5*COS(2*PI()*$C10002/365)+MAR1!$D$5*SIN(2*PI()*$C10002/365)</f>
        <v/>
      </c>
      <c r="L10002" s="7">
        <f>MAR1!$B$6+MAR1!$C$6*COS(2*PI()*$C10002/365)+MAR1!$D$6*SIN(2*PI()*$C10002/365)</f>
        <v/>
      </c>
      <c r="M10002" s="7">
        <f>MAR1!$B$7+MAR1!$C$7*COS(2*PI()*$C10002/365)+MAR1!$D$7*SIN(2*PI()*$C10002/365)</f>
        <v/>
      </c>
      <c r="N10002" s="7">
        <f>F10002-K10002</f>
        <v/>
      </c>
      <c r="O10002" s="7">
        <f>G10002-L10002</f>
        <v/>
      </c>
      <c r="P10002" s="7">
        <f>H10002-M10002</f>
        <v/>
      </c>
      <c r="Q10002" s="7">
        <f>IF($I10002=1,(N10002-MAR1!$B$11)/MAR1!$D$11,(N10002-MAR1!$C$11)/MAR1!$E$11)</f>
        <v/>
      </c>
      <c r="R10002" s="7">
        <f>IF($I10002=1,(O10002-MAR1!$B$12)/MAR1!$D$12,(O10002-MAR1!$C$12)/MAR1!$E$12)</f>
        <v/>
      </c>
      <c r="S10002" s="7">
        <f>IF($I10002=1,(P10002-MAR1!$B$13)/MAR1!$D$13,(P10002-MAR1!$C$13)/MAR1!$E$13)</f>
        <v/>
      </c>
    </row>
    <row r="10003">
      <c r="A10003" s="5" t="n">
        <v>10002</v>
      </c>
      <c r="B10003" s="5" t="n">
        <v>28</v>
      </c>
      <c r="C10003" s="5" t="n">
        <v>147</v>
      </c>
      <c r="D10003" s="5" t="n">
        <v>5</v>
      </c>
      <c r="E10003" s="5" t="n">
        <v>0</v>
      </c>
      <c r="F10003" s="5" t="n">
        <v>36.8</v>
      </c>
      <c r="G10003" s="5" t="n">
        <v>28.1</v>
      </c>
      <c r="H10003" s="5" t="n">
        <v>21.3</v>
      </c>
      <c r="I10003" s="6">
        <f>IF(E10003&gt;=Markov!$B$3,1,0)</f>
        <v/>
      </c>
      <c r="J10003" s="6">
        <f>I10002</f>
        <v/>
      </c>
      <c r="K10003" s="7">
        <f>MAR1!$B$5+MAR1!$C$5*COS(2*PI()*$C10003/365)+MAR1!$D$5*SIN(2*PI()*$C10003/365)</f>
        <v/>
      </c>
      <c r="L10003" s="7">
        <f>MAR1!$B$6+MAR1!$C$6*COS(2*PI()*$C10003/365)+MAR1!$D$6*SIN(2*PI()*$C10003/365)</f>
        <v/>
      </c>
      <c r="M10003" s="7">
        <f>MAR1!$B$7+MAR1!$C$7*COS(2*PI()*$C10003/365)+MAR1!$D$7*SIN(2*PI()*$C10003/365)</f>
        <v/>
      </c>
      <c r="N10003" s="7">
        <f>F10003-K10003</f>
        <v/>
      </c>
      <c r="O10003" s="7">
        <f>G10003-L10003</f>
        <v/>
      </c>
      <c r="P10003" s="7">
        <f>H10003-M10003</f>
        <v/>
      </c>
      <c r="Q10003" s="7">
        <f>IF($I10003=1,(N10003-MAR1!$B$11)/MAR1!$D$11,(N10003-MAR1!$C$11)/MAR1!$E$11)</f>
        <v/>
      </c>
      <c r="R10003" s="7">
        <f>IF($I10003=1,(O10003-MAR1!$B$12)/MAR1!$D$12,(O10003-MAR1!$C$12)/MAR1!$E$12)</f>
        <v/>
      </c>
      <c r="S10003" s="7">
        <f>IF($I10003=1,(P10003-MAR1!$B$13)/MAR1!$D$13,(P10003-MAR1!$C$13)/MAR1!$E$13)</f>
        <v/>
      </c>
    </row>
    <row r="10004">
      <c r="A10004" s="5" t="n">
        <v>10003</v>
      </c>
      <c r="B10004" s="5" t="n">
        <v>28</v>
      </c>
      <c r="C10004" s="5" t="n">
        <v>148</v>
      </c>
      <c r="D10004" s="5" t="n">
        <v>5</v>
      </c>
      <c r="E10004" s="5" t="n">
        <v>0</v>
      </c>
      <c r="F10004" s="5" t="n">
        <v>38.7</v>
      </c>
      <c r="G10004" s="5" t="n">
        <v>28.2</v>
      </c>
      <c r="H10004" s="5" t="n">
        <v>21</v>
      </c>
      <c r="I10004" s="6">
        <f>IF(E10004&gt;=Markov!$B$3,1,0)</f>
        <v/>
      </c>
      <c r="J10004" s="6">
        <f>I10003</f>
        <v/>
      </c>
      <c r="K10004" s="7">
        <f>MAR1!$B$5+MAR1!$C$5*COS(2*PI()*$C10004/365)+MAR1!$D$5*SIN(2*PI()*$C10004/365)</f>
        <v/>
      </c>
      <c r="L10004" s="7">
        <f>MAR1!$B$6+MAR1!$C$6*COS(2*PI()*$C10004/365)+MAR1!$D$6*SIN(2*PI()*$C10004/365)</f>
        <v/>
      </c>
      <c r="M10004" s="7">
        <f>MAR1!$B$7+MAR1!$C$7*COS(2*PI()*$C10004/365)+MAR1!$D$7*SIN(2*PI()*$C10004/365)</f>
        <v/>
      </c>
      <c r="N10004" s="7">
        <f>F10004-K10004</f>
        <v/>
      </c>
      <c r="O10004" s="7">
        <f>G10004-L10004</f>
        <v/>
      </c>
      <c r="P10004" s="7">
        <f>H10004-M10004</f>
        <v/>
      </c>
      <c r="Q10004" s="7">
        <f>IF($I10004=1,(N10004-MAR1!$B$11)/MAR1!$D$11,(N10004-MAR1!$C$11)/MAR1!$E$11)</f>
        <v/>
      </c>
      <c r="R10004" s="7">
        <f>IF($I10004=1,(O10004-MAR1!$B$12)/MAR1!$D$12,(O10004-MAR1!$C$12)/MAR1!$E$12)</f>
        <v/>
      </c>
      <c r="S10004" s="7">
        <f>IF($I10004=1,(P10004-MAR1!$B$13)/MAR1!$D$13,(P10004-MAR1!$C$13)/MAR1!$E$13)</f>
        <v/>
      </c>
    </row>
    <row r="10005">
      <c r="A10005" s="5" t="n">
        <v>10004</v>
      </c>
      <c r="B10005" s="5" t="n">
        <v>28</v>
      </c>
      <c r="C10005" s="5" t="n">
        <v>149</v>
      </c>
      <c r="D10005" s="5" t="n">
        <v>5</v>
      </c>
      <c r="E10005" s="5" t="n">
        <v>0</v>
      </c>
      <c r="F10005" s="5" t="n">
        <v>39.5</v>
      </c>
      <c r="G10005" s="5" t="n">
        <v>28.4</v>
      </c>
      <c r="H10005" s="5" t="n">
        <v>21.39</v>
      </c>
      <c r="I10005" s="6">
        <f>IF(E10005&gt;=Markov!$B$3,1,0)</f>
        <v/>
      </c>
      <c r="J10005" s="6">
        <f>I10004</f>
        <v/>
      </c>
      <c r="K10005" s="7">
        <f>MAR1!$B$5+MAR1!$C$5*COS(2*PI()*$C10005/365)+MAR1!$D$5*SIN(2*PI()*$C10005/365)</f>
        <v/>
      </c>
      <c r="L10005" s="7">
        <f>MAR1!$B$6+MAR1!$C$6*COS(2*PI()*$C10005/365)+MAR1!$D$6*SIN(2*PI()*$C10005/365)</f>
        <v/>
      </c>
      <c r="M10005" s="7">
        <f>MAR1!$B$7+MAR1!$C$7*COS(2*PI()*$C10005/365)+MAR1!$D$7*SIN(2*PI()*$C10005/365)</f>
        <v/>
      </c>
      <c r="N10005" s="7">
        <f>F10005-K10005</f>
        <v/>
      </c>
      <c r="O10005" s="7">
        <f>G10005-L10005</f>
        <v/>
      </c>
      <c r="P10005" s="7">
        <f>H10005-M10005</f>
        <v/>
      </c>
      <c r="Q10005" s="7">
        <f>IF($I10005=1,(N10005-MAR1!$B$11)/MAR1!$D$11,(N10005-MAR1!$C$11)/MAR1!$E$11)</f>
        <v/>
      </c>
      <c r="R10005" s="7">
        <f>IF($I10005=1,(O10005-MAR1!$B$12)/MAR1!$D$12,(O10005-MAR1!$C$12)/MAR1!$E$12)</f>
        <v/>
      </c>
      <c r="S10005" s="7">
        <f>IF($I10005=1,(P10005-MAR1!$B$13)/MAR1!$D$13,(P10005-MAR1!$C$13)/MAR1!$E$13)</f>
        <v/>
      </c>
    </row>
    <row r="10006">
      <c r="A10006" s="5" t="n">
        <v>10005</v>
      </c>
      <c r="B10006" s="5" t="n">
        <v>28</v>
      </c>
      <c r="C10006" s="5" t="n">
        <v>150</v>
      </c>
      <c r="D10006" s="5" t="n">
        <v>5</v>
      </c>
      <c r="E10006" s="5" t="n">
        <v>0</v>
      </c>
      <c r="F10006" s="5" t="n">
        <v>36.6</v>
      </c>
      <c r="G10006" s="5" t="n">
        <v>25</v>
      </c>
      <c r="H10006" s="5" t="n">
        <v>17.86</v>
      </c>
      <c r="I10006" s="6">
        <f>IF(E10006&gt;=Markov!$B$3,1,0)</f>
        <v/>
      </c>
      <c r="J10006" s="6">
        <f>I10005</f>
        <v/>
      </c>
      <c r="K10006" s="7">
        <f>MAR1!$B$5+MAR1!$C$5*COS(2*PI()*$C10006/365)+MAR1!$D$5*SIN(2*PI()*$C10006/365)</f>
        <v/>
      </c>
      <c r="L10006" s="7">
        <f>MAR1!$B$6+MAR1!$C$6*COS(2*PI()*$C10006/365)+MAR1!$D$6*SIN(2*PI()*$C10006/365)</f>
        <v/>
      </c>
      <c r="M10006" s="7">
        <f>MAR1!$B$7+MAR1!$C$7*COS(2*PI()*$C10006/365)+MAR1!$D$7*SIN(2*PI()*$C10006/365)</f>
        <v/>
      </c>
      <c r="N10006" s="7">
        <f>F10006-K10006</f>
        <v/>
      </c>
      <c r="O10006" s="7">
        <f>G10006-L10006</f>
        <v/>
      </c>
      <c r="P10006" s="7">
        <f>H10006-M10006</f>
        <v/>
      </c>
      <c r="Q10006" s="7">
        <f>IF($I10006=1,(N10006-MAR1!$B$11)/MAR1!$D$11,(N10006-MAR1!$C$11)/MAR1!$E$11)</f>
        <v/>
      </c>
      <c r="R10006" s="7">
        <f>IF($I10006=1,(O10006-MAR1!$B$12)/MAR1!$D$12,(O10006-MAR1!$C$12)/MAR1!$E$12)</f>
        <v/>
      </c>
      <c r="S10006" s="7">
        <f>IF($I10006=1,(P10006-MAR1!$B$13)/MAR1!$D$13,(P10006-MAR1!$C$13)/MAR1!$E$13)</f>
        <v/>
      </c>
    </row>
    <row r="10007">
      <c r="A10007" s="5" t="n">
        <v>10006</v>
      </c>
      <c r="B10007" s="5" t="n">
        <v>28</v>
      </c>
      <c r="C10007" s="5" t="n">
        <v>151</v>
      </c>
      <c r="D10007" s="5" t="n">
        <v>5</v>
      </c>
      <c r="E10007" s="5" t="n">
        <v>0</v>
      </c>
      <c r="F10007" s="5" t="n">
        <v>36.9</v>
      </c>
      <c r="G10007" s="5" t="n">
        <v>24.6</v>
      </c>
      <c r="H10007" s="5" t="n">
        <v>13.89</v>
      </c>
      <c r="I10007" s="6">
        <f>IF(E10007&gt;=Markov!$B$3,1,0)</f>
        <v/>
      </c>
      <c r="J10007" s="6">
        <f>I10006</f>
        <v/>
      </c>
      <c r="K10007" s="7">
        <f>MAR1!$B$5+MAR1!$C$5*COS(2*PI()*$C10007/365)+MAR1!$D$5*SIN(2*PI()*$C10007/365)</f>
        <v/>
      </c>
      <c r="L10007" s="7">
        <f>MAR1!$B$6+MAR1!$C$6*COS(2*PI()*$C10007/365)+MAR1!$D$6*SIN(2*PI()*$C10007/365)</f>
        <v/>
      </c>
      <c r="M10007" s="7">
        <f>MAR1!$B$7+MAR1!$C$7*COS(2*PI()*$C10007/365)+MAR1!$D$7*SIN(2*PI()*$C10007/365)</f>
        <v/>
      </c>
      <c r="N10007" s="7">
        <f>F10007-K10007</f>
        <v/>
      </c>
      <c r="O10007" s="7">
        <f>G10007-L10007</f>
        <v/>
      </c>
      <c r="P10007" s="7">
        <f>H10007-M10007</f>
        <v/>
      </c>
      <c r="Q10007" s="7">
        <f>IF($I10007=1,(N10007-MAR1!$B$11)/MAR1!$D$11,(N10007-MAR1!$C$11)/MAR1!$E$11)</f>
        <v/>
      </c>
      <c r="R10007" s="7">
        <f>IF($I10007=1,(O10007-MAR1!$B$12)/MAR1!$D$12,(O10007-MAR1!$C$12)/MAR1!$E$12)</f>
        <v/>
      </c>
      <c r="S10007" s="7">
        <f>IF($I10007=1,(P10007-MAR1!$B$13)/MAR1!$D$13,(P10007-MAR1!$C$13)/MAR1!$E$13)</f>
        <v/>
      </c>
    </row>
    <row r="10008">
      <c r="A10008" s="5" t="n">
        <v>10007</v>
      </c>
      <c r="B10008" s="5" t="n">
        <v>28</v>
      </c>
      <c r="C10008" s="5" t="n">
        <v>152</v>
      </c>
      <c r="D10008" s="5" t="n">
        <v>6</v>
      </c>
      <c r="E10008" s="5" t="n">
        <v>0</v>
      </c>
      <c r="F10008" s="5" t="n">
        <v>36</v>
      </c>
      <c r="G10008" s="5" t="n">
        <v>26.3</v>
      </c>
      <c r="H10008" s="5" t="n">
        <v>18.4</v>
      </c>
      <c r="I10008" s="6">
        <f>IF(E10008&gt;=Markov!$B$3,1,0)</f>
        <v/>
      </c>
      <c r="J10008" s="6">
        <f>I10007</f>
        <v/>
      </c>
      <c r="K10008" s="7">
        <f>MAR1!$B$5+MAR1!$C$5*COS(2*PI()*$C10008/365)+MAR1!$D$5*SIN(2*PI()*$C10008/365)</f>
        <v/>
      </c>
      <c r="L10008" s="7">
        <f>MAR1!$B$6+MAR1!$C$6*COS(2*PI()*$C10008/365)+MAR1!$D$6*SIN(2*PI()*$C10008/365)</f>
        <v/>
      </c>
      <c r="M10008" s="7">
        <f>MAR1!$B$7+MAR1!$C$7*COS(2*PI()*$C10008/365)+MAR1!$D$7*SIN(2*PI()*$C10008/365)</f>
        <v/>
      </c>
      <c r="N10008" s="7">
        <f>F10008-K10008</f>
        <v/>
      </c>
      <c r="O10008" s="7">
        <f>G10008-L10008</f>
        <v/>
      </c>
      <c r="P10008" s="7">
        <f>H10008-M10008</f>
        <v/>
      </c>
      <c r="Q10008" s="7">
        <f>IF($I10008=1,(N10008-MAR1!$B$11)/MAR1!$D$11,(N10008-MAR1!$C$11)/MAR1!$E$11)</f>
        <v/>
      </c>
      <c r="R10008" s="7">
        <f>IF($I10008=1,(O10008-MAR1!$B$12)/MAR1!$D$12,(O10008-MAR1!$C$12)/MAR1!$E$12)</f>
        <v/>
      </c>
      <c r="S10008" s="7">
        <f>IF($I10008=1,(P10008-MAR1!$B$13)/MAR1!$D$13,(P10008-MAR1!$C$13)/MAR1!$E$13)</f>
        <v/>
      </c>
    </row>
    <row r="10009">
      <c r="A10009" s="5" t="n">
        <v>10008</v>
      </c>
      <c r="B10009" s="5" t="n">
        <v>28</v>
      </c>
      <c r="C10009" s="5" t="n">
        <v>153</v>
      </c>
      <c r="D10009" s="5" t="n">
        <v>6</v>
      </c>
      <c r="E10009" s="5" t="n">
        <v>0</v>
      </c>
      <c r="F10009" s="5" t="n">
        <v>39.8</v>
      </c>
      <c r="G10009" s="5" t="n">
        <v>27.9</v>
      </c>
      <c r="H10009" s="5" t="n">
        <v>22.31</v>
      </c>
      <c r="I10009" s="6">
        <f>IF(E10009&gt;=Markov!$B$3,1,0)</f>
        <v/>
      </c>
      <c r="J10009" s="6">
        <f>I10008</f>
        <v/>
      </c>
      <c r="K10009" s="7">
        <f>MAR1!$B$5+MAR1!$C$5*COS(2*PI()*$C10009/365)+MAR1!$D$5*SIN(2*PI()*$C10009/365)</f>
        <v/>
      </c>
      <c r="L10009" s="7">
        <f>MAR1!$B$6+MAR1!$C$6*COS(2*PI()*$C10009/365)+MAR1!$D$6*SIN(2*PI()*$C10009/365)</f>
        <v/>
      </c>
      <c r="M10009" s="7">
        <f>MAR1!$B$7+MAR1!$C$7*COS(2*PI()*$C10009/365)+MAR1!$D$7*SIN(2*PI()*$C10009/365)</f>
        <v/>
      </c>
      <c r="N10009" s="7">
        <f>F10009-K10009</f>
        <v/>
      </c>
      <c r="O10009" s="7">
        <f>G10009-L10009</f>
        <v/>
      </c>
      <c r="P10009" s="7">
        <f>H10009-M10009</f>
        <v/>
      </c>
      <c r="Q10009" s="7">
        <f>IF($I10009=1,(N10009-MAR1!$B$11)/MAR1!$D$11,(N10009-MAR1!$C$11)/MAR1!$E$11)</f>
        <v/>
      </c>
      <c r="R10009" s="7">
        <f>IF($I10009=1,(O10009-MAR1!$B$12)/MAR1!$D$12,(O10009-MAR1!$C$12)/MAR1!$E$12)</f>
        <v/>
      </c>
      <c r="S10009" s="7">
        <f>IF($I10009=1,(P10009-MAR1!$B$13)/MAR1!$D$13,(P10009-MAR1!$C$13)/MAR1!$E$13)</f>
        <v/>
      </c>
    </row>
    <row r="10010">
      <c r="A10010" s="5" t="n">
        <v>10009</v>
      </c>
      <c r="B10010" s="5" t="n">
        <v>28</v>
      </c>
      <c r="C10010" s="5" t="n">
        <v>154</v>
      </c>
      <c r="D10010" s="5" t="n">
        <v>6</v>
      </c>
      <c r="E10010" s="5" t="n">
        <v>20.6</v>
      </c>
      <c r="F10010" s="5" t="n">
        <v>38.3</v>
      </c>
      <c r="G10010" s="5" t="n">
        <v>27.9</v>
      </c>
      <c r="H10010" s="5" t="n">
        <v>17.33</v>
      </c>
      <c r="I10010" s="6">
        <f>IF(E10010&gt;=Markov!$B$3,1,0)</f>
        <v/>
      </c>
      <c r="J10010" s="6">
        <f>I10009</f>
        <v/>
      </c>
      <c r="K10010" s="7">
        <f>MAR1!$B$5+MAR1!$C$5*COS(2*PI()*$C10010/365)+MAR1!$D$5*SIN(2*PI()*$C10010/365)</f>
        <v/>
      </c>
      <c r="L10010" s="7">
        <f>MAR1!$B$6+MAR1!$C$6*COS(2*PI()*$C10010/365)+MAR1!$D$6*SIN(2*PI()*$C10010/365)</f>
        <v/>
      </c>
      <c r="M10010" s="7">
        <f>MAR1!$B$7+MAR1!$C$7*COS(2*PI()*$C10010/365)+MAR1!$D$7*SIN(2*PI()*$C10010/365)</f>
        <v/>
      </c>
      <c r="N10010" s="7">
        <f>F10010-K10010</f>
        <v/>
      </c>
      <c r="O10010" s="7">
        <f>G10010-L10010</f>
        <v/>
      </c>
      <c r="P10010" s="7">
        <f>H10010-M10010</f>
        <v/>
      </c>
      <c r="Q10010" s="7">
        <f>IF($I10010=1,(N10010-MAR1!$B$11)/MAR1!$D$11,(N10010-MAR1!$C$11)/MAR1!$E$11)</f>
        <v/>
      </c>
      <c r="R10010" s="7">
        <f>IF($I10010=1,(O10010-MAR1!$B$12)/MAR1!$D$12,(O10010-MAR1!$C$12)/MAR1!$E$12)</f>
        <v/>
      </c>
      <c r="S10010" s="7">
        <f>IF($I10010=1,(P10010-MAR1!$B$13)/MAR1!$D$13,(P10010-MAR1!$C$13)/MAR1!$E$13)</f>
        <v/>
      </c>
    </row>
    <row r="10011">
      <c r="A10011" s="5" t="n">
        <v>10010</v>
      </c>
      <c r="B10011" s="5" t="n">
        <v>28</v>
      </c>
      <c r="C10011" s="5" t="n">
        <v>155</v>
      </c>
      <c r="D10011" s="5" t="n">
        <v>6</v>
      </c>
      <c r="E10011" s="5" t="n">
        <v>0</v>
      </c>
      <c r="F10011" s="5" t="n">
        <v>41.7</v>
      </c>
      <c r="G10011" s="5" t="n">
        <v>29.7</v>
      </c>
      <c r="H10011" s="5" t="n">
        <v>20.58</v>
      </c>
      <c r="I10011" s="6">
        <f>IF(E10011&gt;=Markov!$B$3,1,0)</f>
        <v/>
      </c>
      <c r="J10011" s="6">
        <f>I10010</f>
        <v/>
      </c>
      <c r="K10011" s="7">
        <f>MAR1!$B$5+MAR1!$C$5*COS(2*PI()*$C10011/365)+MAR1!$D$5*SIN(2*PI()*$C10011/365)</f>
        <v/>
      </c>
      <c r="L10011" s="7">
        <f>MAR1!$B$6+MAR1!$C$6*COS(2*PI()*$C10011/365)+MAR1!$D$6*SIN(2*PI()*$C10011/365)</f>
        <v/>
      </c>
      <c r="M10011" s="7">
        <f>MAR1!$B$7+MAR1!$C$7*COS(2*PI()*$C10011/365)+MAR1!$D$7*SIN(2*PI()*$C10011/365)</f>
        <v/>
      </c>
      <c r="N10011" s="7">
        <f>F10011-K10011</f>
        <v/>
      </c>
      <c r="O10011" s="7">
        <f>G10011-L10011</f>
        <v/>
      </c>
      <c r="P10011" s="7">
        <f>H10011-M10011</f>
        <v/>
      </c>
      <c r="Q10011" s="7">
        <f>IF($I10011=1,(N10011-MAR1!$B$11)/MAR1!$D$11,(N10011-MAR1!$C$11)/MAR1!$E$11)</f>
        <v/>
      </c>
      <c r="R10011" s="7">
        <f>IF($I10011=1,(O10011-MAR1!$B$12)/MAR1!$D$12,(O10011-MAR1!$C$12)/MAR1!$E$12)</f>
        <v/>
      </c>
      <c r="S10011" s="7">
        <f>IF($I10011=1,(P10011-MAR1!$B$13)/MAR1!$D$13,(P10011-MAR1!$C$13)/MAR1!$E$13)</f>
        <v/>
      </c>
    </row>
    <row r="10012">
      <c r="A10012" s="5" t="n">
        <v>10011</v>
      </c>
      <c r="B10012" s="5" t="n">
        <v>28</v>
      </c>
      <c r="C10012" s="5" t="n">
        <v>156</v>
      </c>
      <c r="D10012" s="5" t="n">
        <v>6</v>
      </c>
      <c r="E10012" s="5" t="n">
        <v>0</v>
      </c>
      <c r="F10012" s="5" t="n">
        <v>40.8</v>
      </c>
      <c r="G10012" s="5" t="n">
        <v>29.2</v>
      </c>
      <c r="H10012" s="5" t="n">
        <v>16.52</v>
      </c>
      <c r="I10012" s="6">
        <f>IF(E10012&gt;=Markov!$B$3,1,0)</f>
        <v/>
      </c>
      <c r="J10012" s="6">
        <f>I10011</f>
        <v/>
      </c>
      <c r="K10012" s="7">
        <f>MAR1!$B$5+MAR1!$C$5*COS(2*PI()*$C10012/365)+MAR1!$D$5*SIN(2*PI()*$C10012/365)</f>
        <v/>
      </c>
      <c r="L10012" s="7">
        <f>MAR1!$B$6+MAR1!$C$6*COS(2*PI()*$C10012/365)+MAR1!$D$6*SIN(2*PI()*$C10012/365)</f>
        <v/>
      </c>
      <c r="M10012" s="7">
        <f>MAR1!$B$7+MAR1!$C$7*COS(2*PI()*$C10012/365)+MAR1!$D$7*SIN(2*PI()*$C10012/365)</f>
        <v/>
      </c>
      <c r="N10012" s="7">
        <f>F10012-K10012</f>
        <v/>
      </c>
      <c r="O10012" s="7">
        <f>G10012-L10012</f>
        <v/>
      </c>
      <c r="P10012" s="7">
        <f>H10012-M10012</f>
        <v/>
      </c>
      <c r="Q10012" s="7">
        <f>IF($I10012=1,(N10012-MAR1!$B$11)/MAR1!$D$11,(N10012-MAR1!$C$11)/MAR1!$E$11)</f>
        <v/>
      </c>
      <c r="R10012" s="7">
        <f>IF($I10012=1,(O10012-MAR1!$B$12)/MAR1!$D$12,(O10012-MAR1!$C$12)/MAR1!$E$12)</f>
        <v/>
      </c>
      <c r="S10012" s="7">
        <f>IF($I10012=1,(P10012-MAR1!$B$13)/MAR1!$D$13,(P10012-MAR1!$C$13)/MAR1!$E$13)</f>
        <v/>
      </c>
    </row>
    <row r="10013">
      <c r="A10013" s="5" t="n">
        <v>10012</v>
      </c>
      <c r="B10013" s="5" t="n">
        <v>28</v>
      </c>
      <c r="C10013" s="5" t="n">
        <v>157</v>
      </c>
      <c r="D10013" s="5" t="n">
        <v>6</v>
      </c>
      <c r="E10013" s="5" t="n">
        <v>0</v>
      </c>
      <c r="F10013" s="5" t="n">
        <v>37.1</v>
      </c>
      <c r="G10013" s="5" t="n">
        <v>28.9</v>
      </c>
      <c r="H10013" s="5" t="n">
        <v>18.75</v>
      </c>
      <c r="I10013" s="6">
        <f>IF(E10013&gt;=Markov!$B$3,1,0)</f>
        <v/>
      </c>
      <c r="J10013" s="6">
        <f>I10012</f>
        <v/>
      </c>
      <c r="K10013" s="7">
        <f>MAR1!$B$5+MAR1!$C$5*COS(2*PI()*$C10013/365)+MAR1!$D$5*SIN(2*PI()*$C10013/365)</f>
        <v/>
      </c>
      <c r="L10013" s="7">
        <f>MAR1!$B$6+MAR1!$C$6*COS(2*PI()*$C10013/365)+MAR1!$D$6*SIN(2*PI()*$C10013/365)</f>
        <v/>
      </c>
      <c r="M10013" s="7">
        <f>MAR1!$B$7+MAR1!$C$7*COS(2*PI()*$C10013/365)+MAR1!$D$7*SIN(2*PI()*$C10013/365)</f>
        <v/>
      </c>
      <c r="N10013" s="7">
        <f>F10013-K10013</f>
        <v/>
      </c>
      <c r="O10013" s="7">
        <f>G10013-L10013</f>
        <v/>
      </c>
      <c r="P10013" s="7">
        <f>H10013-M10013</f>
        <v/>
      </c>
      <c r="Q10013" s="7">
        <f>IF($I10013=1,(N10013-MAR1!$B$11)/MAR1!$D$11,(N10013-MAR1!$C$11)/MAR1!$E$11)</f>
        <v/>
      </c>
      <c r="R10013" s="7">
        <f>IF($I10013=1,(O10013-MAR1!$B$12)/MAR1!$D$12,(O10013-MAR1!$C$12)/MAR1!$E$12)</f>
        <v/>
      </c>
      <c r="S10013" s="7">
        <f>IF($I10013=1,(P10013-MAR1!$B$13)/MAR1!$D$13,(P10013-MAR1!$C$13)/MAR1!$E$13)</f>
        <v/>
      </c>
    </row>
    <row r="10014">
      <c r="A10014" s="5" t="n">
        <v>10013</v>
      </c>
      <c r="B10014" s="5" t="n">
        <v>28</v>
      </c>
      <c r="C10014" s="5" t="n">
        <v>158</v>
      </c>
      <c r="D10014" s="5" t="n">
        <v>6</v>
      </c>
      <c r="E10014" s="5" t="n">
        <v>0</v>
      </c>
      <c r="F10014" s="5" t="n">
        <v>38.2</v>
      </c>
      <c r="G10014" s="5" t="n">
        <v>28.8</v>
      </c>
      <c r="H10014" s="5" t="n">
        <v>24.69</v>
      </c>
      <c r="I10014" s="6">
        <f>IF(E10014&gt;=Markov!$B$3,1,0)</f>
        <v/>
      </c>
      <c r="J10014" s="6">
        <f>I10013</f>
        <v/>
      </c>
      <c r="K10014" s="7">
        <f>MAR1!$B$5+MAR1!$C$5*COS(2*PI()*$C10014/365)+MAR1!$D$5*SIN(2*PI()*$C10014/365)</f>
        <v/>
      </c>
      <c r="L10014" s="7">
        <f>MAR1!$B$6+MAR1!$C$6*COS(2*PI()*$C10014/365)+MAR1!$D$6*SIN(2*PI()*$C10014/365)</f>
        <v/>
      </c>
      <c r="M10014" s="7">
        <f>MAR1!$B$7+MAR1!$C$7*COS(2*PI()*$C10014/365)+MAR1!$D$7*SIN(2*PI()*$C10014/365)</f>
        <v/>
      </c>
      <c r="N10014" s="7">
        <f>F10014-K10014</f>
        <v/>
      </c>
      <c r="O10014" s="7">
        <f>G10014-L10014</f>
        <v/>
      </c>
      <c r="P10014" s="7">
        <f>H10014-M10014</f>
        <v/>
      </c>
      <c r="Q10014" s="7">
        <f>IF($I10014=1,(N10014-MAR1!$B$11)/MAR1!$D$11,(N10014-MAR1!$C$11)/MAR1!$E$11)</f>
        <v/>
      </c>
      <c r="R10014" s="7">
        <f>IF($I10014=1,(O10014-MAR1!$B$12)/MAR1!$D$12,(O10014-MAR1!$C$12)/MAR1!$E$12)</f>
        <v/>
      </c>
      <c r="S10014" s="7">
        <f>IF($I10014=1,(P10014-MAR1!$B$13)/MAR1!$D$13,(P10014-MAR1!$C$13)/MAR1!$E$13)</f>
        <v/>
      </c>
    </row>
    <row r="10015">
      <c r="A10015" s="5" t="n">
        <v>10014</v>
      </c>
      <c r="B10015" s="5" t="n">
        <v>28</v>
      </c>
      <c r="C10015" s="5" t="n">
        <v>159</v>
      </c>
      <c r="D10015" s="5" t="n">
        <v>6</v>
      </c>
      <c r="E10015" s="5" t="n">
        <v>0</v>
      </c>
      <c r="F10015" s="5" t="n">
        <v>35.9</v>
      </c>
      <c r="G10015" s="5" t="n">
        <v>28.7</v>
      </c>
      <c r="H10015" s="5" t="n">
        <v>17.79</v>
      </c>
      <c r="I10015" s="6">
        <f>IF(E10015&gt;=Markov!$B$3,1,0)</f>
        <v/>
      </c>
      <c r="J10015" s="6">
        <f>I10014</f>
        <v/>
      </c>
      <c r="K10015" s="7">
        <f>MAR1!$B$5+MAR1!$C$5*COS(2*PI()*$C10015/365)+MAR1!$D$5*SIN(2*PI()*$C10015/365)</f>
        <v/>
      </c>
      <c r="L10015" s="7">
        <f>MAR1!$B$6+MAR1!$C$6*COS(2*PI()*$C10015/365)+MAR1!$D$6*SIN(2*PI()*$C10015/365)</f>
        <v/>
      </c>
      <c r="M10015" s="7">
        <f>MAR1!$B$7+MAR1!$C$7*COS(2*PI()*$C10015/365)+MAR1!$D$7*SIN(2*PI()*$C10015/365)</f>
        <v/>
      </c>
      <c r="N10015" s="7">
        <f>F10015-K10015</f>
        <v/>
      </c>
      <c r="O10015" s="7">
        <f>G10015-L10015</f>
        <v/>
      </c>
      <c r="P10015" s="7">
        <f>H10015-M10015</f>
        <v/>
      </c>
      <c r="Q10015" s="7">
        <f>IF($I10015=1,(N10015-MAR1!$B$11)/MAR1!$D$11,(N10015-MAR1!$C$11)/MAR1!$E$11)</f>
        <v/>
      </c>
      <c r="R10015" s="7">
        <f>IF($I10015=1,(O10015-MAR1!$B$12)/MAR1!$D$12,(O10015-MAR1!$C$12)/MAR1!$E$12)</f>
        <v/>
      </c>
      <c r="S10015" s="7">
        <f>IF($I10015=1,(P10015-MAR1!$B$13)/MAR1!$D$13,(P10015-MAR1!$C$13)/MAR1!$E$13)</f>
        <v/>
      </c>
    </row>
    <row r="10016">
      <c r="A10016" s="5" t="n">
        <v>10015</v>
      </c>
      <c r="B10016" s="5" t="n">
        <v>28</v>
      </c>
      <c r="C10016" s="5" t="n">
        <v>160</v>
      </c>
      <c r="D10016" s="5" t="n">
        <v>6</v>
      </c>
      <c r="E10016" s="5" t="n">
        <v>0</v>
      </c>
      <c r="F10016" s="5" t="n">
        <v>36.2</v>
      </c>
      <c r="G10016" s="5" t="n">
        <v>26.2</v>
      </c>
      <c r="H10016" s="5" t="n">
        <v>24.88</v>
      </c>
      <c r="I10016" s="6">
        <f>IF(E10016&gt;=Markov!$B$3,1,0)</f>
        <v/>
      </c>
      <c r="J10016" s="6">
        <f>I10015</f>
        <v/>
      </c>
      <c r="K10016" s="7">
        <f>MAR1!$B$5+MAR1!$C$5*COS(2*PI()*$C10016/365)+MAR1!$D$5*SIN(2*PI()*$C10016/365)</f>
        <v/>
      </c>
      <c r="L10016" s="7">
        <f>MAR1!$B$6+MAR1!$C$6*COS(2*PI()*$C10016/365)+MAR1!$D$6*SIN(2*PI()*$C10016/365)</f>
        <v/>
      </c>
      <c r="M10016" s="7">
        <f>MAR1!$B$7+MAR1!$C$7*COS(2*PI()*$C10016/365)+MAR1!$D$7*SIN(2*PI()*$C10016/365)</f>
        <v/>
      </c>
      <c r="N10016" s="7">
        <f>F10016-K10016</f>
        <v/>
      </c>
      <c r="O10016" s="7">
        <f>G10016-L10016</f>
        <v/>
      </c>
      <c r="P10016" s="7">
        <f>H10016-M10016</f>
        <v/>
      </c>
      <c r="Q10016" s="7">
        <f>IF($I10016=1,(N10016-MAR1!$B$11)/MAR1!$D$11,(N10016-MAR1!$C$11)/MAR1!$E$11)</f>
        <v/>
      </c>
      <c r="R10016" s="7">
        <f>IF($I10016=1,(O10016-MAR1!$B$12)/MAR1!$D$12,(O10016-MAR1!$C$12)/MAR1!$E$12)</f>
        <v/>
      </c>
      <c r="S10016" s="7">
        <f>IF($I10016=1,(P10016-MAR1!$B$13)/MAR1!$D$13,(P10016-MAR1!$C$13)/MAR1!$E$13)</f>
        <v/>
      </c>
    </row>
    <row r="10017">
      <c r="A10017" s="5" t="n">
        <v>10016</v>
      </c>
      <c r="B10017" s="5" t="n">
        <v>28</v>
      </c>
      <c r="C10017" s="5" t="n">
        <v>161</v>
      </c>
      <c r="D10017" s="5" t="n">
        <v>6</v>
      </c>
      <c r="E10017" s="5" t="n">
        <v>0</v>
      </c>
      <c r="F10017" s="5" t="n">
        <v>32.8</v>
      </c>
      <c r="G10017" s="5" t="n">
        <v>24.3</v>
      </c>
      <c r="H10017" s="5" t="n">
        <v>24.62</v>
      </c>
      <c r="I10017" s="6">
        <f>IF(E10017&gt;=Markov!$B$3,1,0)</f>
        <v/>
      </c>
      <c r="J10017" s="6">
        <f>I10016</f>
        <v/>
      </c>
      <c r="K10017" s="7">
        <f>MAR1!$B$5+MAR1!$C$5*COS(2*PI()*$C10017/365)+MAR1!$D$5*SIN(2*PI()*$C10017/365)</f>
        <v/>
      </c>
      <c r="L10017" s="7">
        <f>MAR1!$B$6+MAR1!$C$6*COS(2*PI()*$C10017/365)+MAR1!$D$6*SIN(2*PI()*$C10017/365)</f>
        <v/>
      </c>
      <c r="M10017" s="7">
        <f>MAR1!$B$7+MAR1!$C$7*COS(2*PI()*$C10017/365)+MAR1!$D$7*SIN(2*PI()*$C10017/365)</f>
        <v/>
      </c>
      <c r="N10017" s="7">
        <f>F10017-K10017</f>
        <v/>
      </c>
      <c r="O10017" s="7">
        <f>G10017-L10017</f>
        <v/>
      </c>
      <c r="P10017" s="7">
        <f>H10017-M10017</f>
        <v/>
      </c>
      <c r="Q10017" s="7">
        <f>IF($I10017=1,(N10017-MAR1!$B$11)/MAR1!$D$11,(N10017-MAR1!$C$11)/MAR1!$E$11)</f>
        <v/>
      </c>
      <c r="R10017" s="7">
        <f>IF($I10017=1,(O10017-MAR1!$B$12)/MAR1!$D$12,(O10017-MAR1!$C$12)/MAR1!$E$12)</f>
        <v/>
      </c>
      <c r="S10017" s="7">
        <f>IF($I10017=1,(P10017-MAR1!$B$13)/MAR1!$D$13,(P10017-MAR1!$C$13)/MAR1!$E$13)</f>
        <v/>
      </c>
    </row>
    <row r="10018">
      <c r="A10018" s="5" t="n">
        <v>10017</v>
      </c>
      <c r="B10018" s="5" t="n">
        <v>28</v>
      </c>
      <c r="C10018" s="5" t="n">
        <v>162</v>
      </c>
      <c r="D10018" s="5" t="n">
        <v>6</v>
      </c>
      <c r="E10018" s="5" t="n">
        <v>0</v>
      </c>
      <c r="F10018" s="5" t="n">
        <v>32.2</v>
      </c>
      <c r="G10018" s="5" t="n">
        <v>24</v>
      </c>
      <c r="H10018" s="5" t="n">
        <v>21.05</v>
      </c>
      <c r="I10018" s="6">
        <f>IF(E10018&gt;=Markov!$B$3,1,0)</f>
        <v/>
      </c>
      <c r="J10018" s="6">
        <f>I10017</f>
        <v/>
      </c>
      <c r="K10018" s="7">
        <f>MAR1!$B$5+MAR1!$C$5*COS(2*PI()*$C10018/365)+MAR1!$D$5*SIN(2*PI()*$C10018/365)</f>
        <v/>
      </c>
      <c r="L10018" s="7">
        <f>MAR1!$B$6+MAR1!$C$6*COS(2*PI()*$C10018/365)+MAR1!$D$6*SIN(2*PI()*$C10018/365)</f>
        <v/>
      </c>
      <c r="M10018" s="7">
        <f>MAR1!$B$7+MAR1!$C$7*COS(2*PI()*$C10018/365)+MAR1!$D$7*SIN(2*PI()*$C10018/365)</f>
        <v/>
      </c>
      <c r="N10018" s="7">
        <f>F10018-K10018</f>
        <v/>
      </c>
      <c r="O10018" s="7">
        <f>G10018-L10018</f>
        <v/>
      </c>
      <c r="P10018" s="7">
        <f>H10018-M10018</f>
        <v/>
      </c>
      <c r="Q10018" s="7">
        <f>IF($I10018=1,(N10018-MAR1!$B$11)/MAR1!$D$11,(N10018-MAR1!$C$11)/MAR1!$E$11)</f>
        <v/>
      </c>
      <c r="R10018" s="7">
        <f>IF($I10018=1,(O10018-MAR1!$B$12)/MAR1!$D$12,(O10018-MAR1!$C$12)/MAR1!$E$12)</f>
        <v/>
      </c>
      <c r="S10018" s="7">
        <f>IF($I10018=1,(P10018-MAR1!$B$13)/MAR1!$D$13,(P10018-MAR1!$C$13)/MAR1!$E$13)</f>
        <v/>
      </c>
    </row>
    <row r="10019">
      <c r="A10019" s="5" t="n">
        <v>10018</v>
      </c>
      <c r="B10019" s="5" t="n">
        <v>28</v>
      </c>
      <c r="C10019" s="5" t="n">
        <v>163</v>
      </c>
      <c r="D10019" s="5" t="n">
        <v>6</v>
      </c>
      <c r="E10019" s="5" t="n">
        <v>0</v>
      </c>
      <c r="F10019" s="5" t="n">
        <v>34.2</v>
      </c>
      <c r="G10019" s="5" t="n">
        <v>28.3</v>
      </c>
      <c r="H10019" s="5" t="n">
        <v>24.98</v>
      </c>
      <c r="I10019" s="6">
        <f>IF(E10019&gt;=Markov!$B$3,1,0)</f>
        <v/>
      </c>
      <c r="J10019" s="6">
        <f>I10018</f>
        <v/>
      </c>
      <c r="K10019" s="7">
        <f>MAR1!$B$5+MAR1!$C$5*COS(2*PI()*$C10019/365)+MAR1!$D$5*SIN(2*PI()*$C10019/365)</f>
        <v/>
      </c>
      <c r="L10019" s="7">
        <f>MAR1!$B$6+MAR1!$C$6*COS(2*PI()*$C10019/365)+MAR1!$D$6*SIN(2*PI()*$C10019/365)</f>
        <v/>
      </c>
      <c r="M10019" s="7">
        <f>MAR1!$B$7+MAR1!$C$7*COS(2*PI()*$C10019/365)+MAR1!$D$7*SIN(2*PI()*$C10019/365)</f>
        <v/>
      </c>
      <c r="N10019" s="7">
        <f>F10019-K10019</f>
        <v/>
      </c>
      <c r="O10019" s="7">
        <f>G10019-L10019</f>
        <v/>
      </c>
      <c r="P10019" s="7">
        <f>H10019-M10019</f>
        <v/>
      </c>
      <c r="Q10019" s="7">
        <f>IF($I10019=1,(N10019-MAR1!$B$11)/MAR1!$D$11,(N10019-MAR1!$C$11)/MAR1!$E$11)</f>
        <v/>
      </c>
      <c r="R10019" s="7">
        <f>IF($I10019=1,(O10019-MAR1!$B$12)/MAR1!$D$12,(O10019-MAR1!$C$12)/MAR1!$E$12)</f>
        <v/>
      </c>
      <c r="S10019" s="7">
        <f>IF($I10019=1,(P10019-MAR1!$B$13)/MAR1!$D$13,(P10019-MAR1!$C$13)/MAR1!$E$13)</f>
        <v/>
      </c>
    </row>
    <row r="10020">
      <c r="A10020" s="5" t="n">
        <v>10019</v>
      </c>
      <c r="B10020" s="5" t="n">
        <v>28</v>
      </c>
      <c r="C10020" s="5" t="n">
        <v>164</v>
      </c>
      <c r="D10020" s="5" t="n">
        <v>6</v>
      </c>
      <c r="E10020" s="5" t="n">
        <v>45.7</v>
      </c>
      <c r="F10020" s="5" t="n">
        <v>32</v>
      </c>
      <c r="G10020" s="5" t="n">
        <v>27.2</v>
      </c>
      <c r="H10020" s="5" t="n">
        <v>16.16</v>
      </c>
      <c r="I10020" s="6">
        <f>IF(E10020&gt;=Markov!$B$3,1,0)</f>
        <v/>
      </c>
      <c r="J10020" s="6">
        <f>I10019</f>
        <v/>
      </c>
      <c r="K10020" s="7">
        <f>MAR1!$B$5+MAR1!$C$5*COS(2*PI()*$C10020/365)+MAR1!$D$5*SIN(2*PI()*$C10020/365)</f>
        <v/>
      </c>
      <c r="L10020" s="7">
        <f>MAR1!$B$6+MAR1!$C$6*COS(2*PI()*$C10020/365)+MAR1!$D$6*SIN(2*PI()*$C10020/365)</f>
        <v/>
      </c>
      <c r="M10020" s="7">
        <f>MAR1!$B$7+MAR1!$C$7*COS(2*PI()*$C10020/365)+MAR1!$D$7*SIN(2*PI()*$C10020/365)</f>
        <v/>
      </c>
      <c r="N10020" s="7">
        <f>F10020-K10020</f>
        <v/>
      </c>
      <c r="O10020" s="7">
        <f>G10020-L10020</f>
        <v/>
      </c>
      <c r="P10020" s="7">
        <f>H10020-M10020</f>
        <v/>
      </c>
      <c r="Q10020" s="7">
        <f>IF($I10020=1,(N10020-MAR1!$B$11)/MAR1!$D$11,(N10020-MAR1!$C$11)/MAR1!$E$11)</f>
        <v/>
      </c>
      <c r="R10020" s="7">
        <f>IF($I10020=1,(O10020-MAR1!$B$12)/MAR1!$D$12,(O10020-MAR1!$C$12)/MAR1!$E$12)</f>
        <v/>
      </c>
      <c r="S10020" s="7">
        <f>IF($I10020=1,(P10020-MAR1!$B$13)/MAR1!$D$13,(P10020-MAR1!$C$13)/MAR1!$E$13)</f>
        <v/>
      </c>
    </row>
    <row r="10021">
      <c r="A10021" s="5" t="n">
        <v>10020</v>
      </c>
      <c r="B10021" s="5" t="n">
        <v>28</v>
      </c>
      <c r="C10021" s="5" t="n">
        <v>165</v>
      </c>
      <c r="D10021" s="5" t="n">
        <v>6</v>
      </c>
      <c r="E10021" s="5" t="n">
        <v>0</v>
      </c>
      <c r="F10021" s="5" t="n">
        <v>36.2</v>
      </c>
      <c r="G10021" s="5" t="n">
        <v>29.6</v>
      </c>
      <c r="H10021" s="5" t="n">
        <v>25.57</v>
      </c>
      <c r="I10021" s="6">
        <f>IF(E10021&gt;=Markov!$B$3,1,0)</f>
        <v/>
      </c>
      <c r="J10021" s="6">
        <f>I10020</f>
        <v/>
      </c>
      <c r="K10021" s="7">
        <f>MAR1!$B$5+MAR1!$C$5*COS(2*PI()*$C10021/365)+MAR1!$D$5*SIN(2*PI()*$C10021/365)</f>
        <v/>
      </c>
      <c r="L10021" s="7">
        <f>MAR1!$B$6+MAR1!$C$6*COS(2*PI()*$C10021/365)+MAR1!$D$6*SIN(2*PI()*$C10021/365)</f>
        <v/>
      </c>
      <c r="M10021" s="7">
        <f>MAR1!$B$7+MAR1!$C$7*COS(2*PI()*$C10021/365)+MAR1!$D$7*SIN(2*PI()*$C10021/365)</f>
        <v/>
      </c>
      <c r="N10021" s="7">
        <f>F10021-K10021</f>
        <v/>
      </c>
      <c r="O10021" s="7">
        <f>G10021-L10021</f>
        <v/>
      </c>
      <c r="P10021" s="7">
        <f>H10021-M10021</f>
        <v/>
      </c>
      <c r="Q10021" s="7">
        <f>IF($I10021=1,(N10021-MAR1!$B$11)/MAR1!$D$11,(N10021-MAR1!$C$11)/MAR1!$E$11)</f>
        <v/>
      </c>
      <c r="R10021" s="7">
        <f>IF($I10021=1,(O10021-MAR1!$B$12)/MAR1!$D$12,(O10021-MAR1!$C$12)/MAR1!$E$12)</f>
        <v/>
      </c>
      <c r="S10021" s="7">
        <f>IF($I10021=1,(P10021-MAR1!$B$13)/MAR1!$D$13,(P10021-MAR1!$C$13)/MAR1!$E$13)</f>
        <v/>
      </c>
    </row>
    <row r="10022">
      <c r="A10022" s="5" t="n">
        <v>10021</v>
      </c>
      <c r="B10022" s="5" t="n">
        <v>28</v>
      </c>
      <c r="C10022" s="5" t="n">
        <v>166</v>
      </c>
      <c r="D10022" s="5" t="n">
        <v>6</v>
      </c>
      <c r="E10022" s="5" t="n">
        <v>0</v>
      </c>
      <c r="F10022" s="5" t="n">
        <v>36.5</v>
      </c>
      <c r="G10022" s="5" t="n">
        <v>26.9</v>
      </c>
      <c r="H10022" s="5" t="n">
        <v>26.57</v>
      </c>
      <c r="I10022" s="6">
        <f>IF(E10022&gt;=Markov!$B$3,1,0)</f>
        <v/>
      </c>
      <c r="J10022" s="6">
        <f>I10021</f>
        <v/>
      </c>
      <c r="K10022" s="7">
        <f>MAR1!$B$5+MAR1!$C$5*COS(2*PI()*$C10022/365)+MAR1!$D$5*SIN(2*PI()*$C10022/365)</f>
        <v/>
      </c>
      <c r="L10022" s="7">
        <f>MAR1!$B$6+MAR1!$C$6*COS(2*PI()*$C10022/365)+MAR1!$D$6*SIN(2*PI()*$C10022/365)</f>
        <v/>
      </c>
      <c r="M10022" s="7">
        <f>MAR1!$B$7+MAR1!$C$7*COS(2*PI()*$C10022/365)+MAR1!$D$7*SIN(2*PI()*$C10022/365)</f>
        <v/>
      </c>
      <c r="N10022" s="7">
        <f>F10022-K10022</f>
        <v/>
      </c>
      <c r="O10022" s="7">
        <f>G10022-L10022</f>
        <v/>
      </c>
      <c r="P10022" s="7">
        <f>H10022-M10022</f>
        <v/>
      </c>
      <c r="Q10022" s="7">
        <f>IF($I10022=1,(N10022-MAR1!$B$11)/MAR1!$D$11,(N10022-MAR1!$C$11)/MAR1!$E$11)</f>
        <v/>
      </c>
      <c r="R10022" s="7">
        <f>IF($I10022=1,(O10022-MAR1!$B$12)/MAR1!$D$12,(O10022-MAR1!$C$12)/MAR1!$E$12)</f>
        <v/>
      </c>
      <c r="S10022" s="7">
        <f>IF($I10022=1,(P10022-MAR1!$B$13)/MAR1!$D$13,(P10022-MAR1!$C$13)/MAR1!$E$13)</f>
        <v/>
      </c>
    </row>
    <row r="10023">
      <c r="A10023" s="5" t="n">
        <v>10022</v>
      </c>
      <c r="B10023" s="5" t="n">
        <v>28</v>
      </c>
      <c r="C10023" s="5" t="n">
        <v>167</v>
      </c>
      <c r="D10023" s="5" t="n">
        <v>6</v>
      </c>
      <c r="E10023" s="5" t="n">
        <v>0</v>
      </c>
      <c r="F10023" s="5" t="n">
        <v>37.4</v>
      </c>
      <c r="G10023" s="5" t="n">
        <v>26.9</v>
      </c>
      <c r="H10023" s="5" t="n">
        <v>28.2</v>
      </c>
      <c r="I10023" s="6">
        <f>IF(E10023&gt;=Markov!$B$3,1,0)</f>
        <v/>
      </c>
      <c r="J10023" s="6">
        <f>I10022</f>
        <v/>
      </c>
      <c r="K10023" s="7">
        <f>MAR1!$B$5+MAR1!$C$5*COS(2*PI()*$C10023/365)+MAR1!$D$5*SIN(2*PI()*$C10023/365)</f>
        <v/>
      </c>
      <c r="L10023" s="7">
        <f>MAR1!$B$6+MAR1!$C$6*COS(2*PI()*$C10023/365)+MAR1!$D$6*SIN(2*PI()*$C10023/365)</f>
        <v/>
      </c>
      <c r="M10023" s="7">
        <f>MAR1!$B$7+MAR1!$C$7*COS(2*PI()*$C10023/365)+MAR1!$D$7*SIN(2*PI()*$C10023/365)</f>
        <v/>
      </c>
      <c r="N10023" s="7">
        <f>F10023-K10023</f>
        <v/>
      </c>
      <c r="O10023" s="7">
        <f>G10023-L10023</f>
        <v/>
      </c>
      <c r="P10023" s="7">
        <f>H10023-M10023</f>
        <v/>
      </c>
      <c r="Q10023" s="7">
        <f>IF($I10023=1,(N10023-MAR1!$B$11)/MAR1!$D$11,(N10023-MAR1!$C$11)/MAR1!$E$11)</f>
        <v/>
      </c>
      <c r="R10023" s="7">
        <f>IF($I10023=1,(O10023-MAR1!$B$12)/MAR1!$D$12,(O10023-MAR1!$C$12)/MAR1!$E$12)</f>
        <v/>
      </c>
      <c r="S10023" s="7">
        <f>IF($I10023=1,(P10023-MAR1!$B$13)/MAR1!$D$13,(P10023-MAR1!$C$13)/MAR1!$E$13)</f>
        <v/>
      </c>
    </row>
    <row r="10024">
      <c r="A10024" s="5" t="n">
        <v>10023</v>
      </c>
      <c r="B10024" s="5" t="n">
        <v>28</v>
      </c>
      <c r="C10024" s="5" t="n">
        <v>168</v>
      </c>
      <c r="D10024" s="5" t="n">
        <v>6</v>
      </c>
      <c r="E10024" s="5" t="n">
        <v>7.6</v>
      </c>
      <c r="F10024" s="5" t="n">
        <v>33.6</v>
      </c>
      <c r="G10024" s="5" t="n">
        <v>27.2</v>
      </c>
      <c r="H10024" s="5" t="n">
        <v>15.61</v>
      </c>
      <c r="I10024" s="6">
        <f>IF(E10024&gt;=Markov!$B$3,1,0)</f>
        <v/>
      </c>
      <c r="J10024" s="6">
        <f>I10023</f>
        <v/>
      </c>
      <c r="K10024" s="7">
        <f>MAR1!$B$5+MAR1!$C$5*COS(2*PI()*$C10024/365)+MAR1!$D$5*SIN(2*PI()*$C10024/365)</f>
        <v/>
      </c>
      <c r="L10024" s="7">
        <f>MAR1!$B$6+MAR1!$C$6*COS(2*PI()*$C10024/365)+MAR1!$D$6*SIN(2*PI()*$C10024/365)</f>
        <v/>
      </c>
      <c r="M10024" s="7">
        <f>MAR1!$B$7+MAR1!$C$7*COS(2*PI()*$C10024/365)+MAR1!$D$7*SIN(2*PI()*$C10024/365)</f>
        <v/>
      </c>
      <c r="N10024" s="7">
        <f>F10024-K10024</f>
        <v/>
      </c>
      <c r="O10024" s="7">
        <f>G10024-L10024</f>
        <v/>
      </c>
      <c r="P10024" s="7">
        <f>H10024-M10024</f>
        <v/>
      </c>
      <c r="Q10024" s="7">
        <f>IF($I10024=1,(N10024-MAR1!$B$11)/MAR1!$D$11,(N10024-MAR1!$C$11)/MAR1!$E$11)</f>
        <v/>
      </c>
      <c r="R10024" s="7">
        <f>IF($I10024=1,(O10024-MAR1!$B$12)/MAR1!$D$12,(O10024-MAR1!$C$12)/MAR1!$E$12)</f>
        <v/>
      </c>
      <c r="S10024" s="7">
        <f>IF($I10024=1,(P10024-MAR1!$B$13)/MAR1!$D$13,(P10024-MAR1!$C$13)/MAR1!$E$13)</f>
        <v/>
      </c>
    </row>
    <row r="10025">
      <c r="A10025" s="5" t="n">
        <v>10024</v>
      </c>
      <c r="B10025" s="5" t="n">
        <v>28</v>
      </c>
      <c r="C10025" s="5" t="n">
        <v>169</v>
      </c>
      <c r="D10025" s="5" t="n">
        <v>6</v>
      </c>
      <c r="E10025" s="5" t="n">
        <v>0</v>
      </c>
      <c r="F10025" s="5" t="n">
        <v>37</v>
      </c>
      <c r="G10025" s="5" t="n">
        <v>29.1</v>
      </c>
      <c r="H10025" s="5" t="n">
        <v>20.45</v>
      </c>
      <c r="I10025" s="6">
        <f>IF(E10025&gt;=Markov!$B$3,1,0)</f>
        <v/>
      </c>
      <c r="J10025" s="6">
        <f>I10024</f>
        <v/>
      </c>
      <c r="K10025" s="7">
        <f>MAR1!$B$5+MAR1!$C$5*COS(2*PI()*$C10025/365)+MAR1!$D$5*SIN(2*PI()*$C10025/365)</f>
        <v/>
      </c>
      <c r="L10025" s="7">
        <f>MAR1!$B$6+MAR1!$C$6*COS(2*PI()*$C10025/365)+MAR1!$D$6*SIN(2*PI()*$C10025/365)</f>
        <v/>
      </c>
      <c r="M10025" s="7">
        <f>MAR1!$B$7+MAR1!$C$7*COS(2*PI()*$C10025/365)+MAR1!$D$7*SIN(2*PI()*$C10025/365)</f>
        <v/>
      </c>
      <c r="N10025" s="7">
        <f>F10025-K10025</f>
        <v/>
      </c>
      <c r="O10025" s="7">
        <f>G10025-L10025</f>
        <v/>
      </c>
      <c r="P10025" s="7">
        <f>H10025-M10025</f>
        <v/>
      </c>
      <c r="Q10025" s="7">
        <f>IF($I10025=1,(N10025-MAR1!$B$11)/MAR1!$D$11,(N10025-MAR1!$C$11)/MAR1!$E$11)</f>
        <v/>
      </c>
      <c r="R10025" s="7">
        <f>IF($I10025=1,(O10025-MAR1!$B$12)/MAR1!$D$12,(O10025-MAR1!$C$12)/MAR1!$E$12)</f>
        <v/>
      </c>
      <c r="S10025" s="7">
        <f>IF($I10025=1,(P10025-MAR1!$B$13)/MAR1!$D$13,(P10025-MAR1!$C$13)/MAR1!$E$13)</f>
        <v/>
      </c>
    </row>
    <row r="10026">
      <c r="A10026" s="5" t="n">
        <v>10025</v>
      </c>
      <c r="B10026" s="5" t="n">
        <v>28</v>
      </c>
      <c r="C10026" s="5" t="n">
        <v>170</v>
      </c>
      <c r="D10026" s="5" t="n">
        <v>6</v>
      </c>
      <c r="E10026" s="5" t="n">
        <v>5.6</v>
      </c>
      <c r="F10026" s="5" t="n">
        <v>35</v>
      </c>
      <c r="G10026" s="5" t="n">
        <v>27.5</v>
      </c>
      <c r="H10026" s="5" t="n">
        <v>13.74</v>
      </c>
      <c r="I10026" s="6">
        <f>IF(E10026&gt;=Markov!$B$3,1,0)</f>
        <v/>
      </c>
      <c r="J10026" s="6">
        <f>I10025</f>
        <v/>
      </c>
      <c r="K10026" s="7">
        <f>MAR1!$B$5+MAR1!$C$5*COS(2*PI()*$C10026/365)+MAR1!$D$5*SIN(2*PI()*$C10026/365)</f>
        <v/>
      </c>
      <c r="L10026" s="7">
        <f>MAR1!$B$6+MAR1!$C$6*COS(2*PI()*$C10026/365)+MAR1!$D$6*SIN(2*PI()*$C10026/365)</f>
        <v/>
      </c>
      <c r="M10026" s="7">
        <f>MAR1!$B$7+MAR1!$C$7*COS(2*PI()*$C10026/365)+MAR1!$D$7*SIN(2*PI()*$C10026/365)</f>
        <v/>
      </c>
      <c r="N10026" s="7">
        <f>F10026-K10026</f>
        <v/>
      </c>
      <c r="O10026" s="7">
        <f>G10026-L10026</f>
        <v/>
      </c>
      <c r="P10026" s="7">
        <f>H10026-M10026</f>
        <v/>
      </c>
      <c r="Q10026" s="7">
        <f>IF($I10026=1,(N10026-MAR1!$B$11)/MAR1!$D$11,(N10026-MAR1!$C$11)/MAR1!$E$11)</f>
        <v/>
      </c>
      <c r="R10026" s="7">
        <f>IF($I10026=1,(O10026-MAR1!$B$12)/MAR1!$D$12,(O10026-MAR1!$C$12)/MAR1!$E$12)</f>
        <v/>
      </c>
      <c r="S10026" s="7">
        <f>IF($I10026=1,(P10026-MAR1!$B$13)/MAR1!$D$13,(P10026-MAR1!$C$13)/MAR1!$E$13)</f>
        <v/>
      </c>
    </row>
    <row r="10027">
      <c r="A10027" s="5" t="n">
        <v>10026</v>
      </c>
      <c r="B10027" s="5" t="n">
        <v>28</v>
      </c>
      <c r="C10027" s="5" t="n">
        <v>171</v>
      </c>
      <c r="D10027" s="5" t="n">
        <v>6</v>
      </c>
      <c r="E10027" s="5" t="n">
        <v>0</v>
      </c>
      <c r="F10027" s="5" t="n">
        <v>37.3</v>
      </c>
      <c r="G10027" s="5" t="n">
        <v>28</v>
      </c>
      <c r="H10027" s="5" t="n">
        <v>18.25</v>
      </c>
      <c r="I10027" s="6">
        <f>IF(E10027&gt;=Markov!$B$3,1,0)</f>
        <v/>
      </c>
      <c r="J10027" s="6">
        <f>I10026</f>
        <v/>
      </c>
      <c r="K10027" s="7">
        <f>MAR1!$B$5+MAR1!$C$5*COS(2*PI()*$C10027/365)+MAR1!$D$5*SIN(2*PI()*$C10027/365)</f>
        <v/>
      </c>
      <c r="L10027" s="7">
        <f>MAR1!$B$6+MAR1!$C$6*COS(2*PI()*$C10027/365)+MAR1!$D$6*SIN(2*PI()*$C10027/365)</f>
        <v/>
      </c>
      <c r="M10027" s="7">
        <f>MAR1!$B$7+MAR1!$C$7*COS(2*PI()*$C10027/365)+MAR1!$D$7*SIN(2*PI()*$C10027/365)</f>
        <v/>
      </c>
      <c r="N10027" s="7">
        <f>F10027-K10027</f>
        <v/>
      </c>
      <c r="O10027" s="7">
        <f>G10027-L10027</f>
        <v/>
      </c>
      <c r="P10027" s="7">
        <f>H10027-M10027</f>
        <v/>
      </c>
      <c r="Q10027" s="7">
        <f>IF($I10027=1,(N10027-MAR1!$B$11)/MAR1!$D$11,(N10027-MAR1!$C$11)/MAR1!$E$11)</f>
        <v/>
      </c>
      <c r="R10027" s="7">
        <f>IF($I10027=1,(O10027-MAR1!$B$12)/MAR1!$D$12,(O10027-MAR1!$C$12)/MAR1!$E$12)</f>
        <v/>
      </c>
      <c r="S10027" s="7">
        <f>IF($I10027=1,(P10027-MAR1!$B$13)/MAR1!$D$13,(P10027-MAR1!$C$13)/MAR1!$E$13)</f>
        <v/>
      </c>
    </row>
    <row r="10028">
      <c r="A10028" s="5" t="n">
        <v>10027</v>
      </c>
      <c r="B10028" s="5" t="n">
        <v>28</v>
      </c>
      <c r="C10028" s="5" t="n">
        <v>172</v>
      </c>
      <c r="D10028" s="5" t="n">
        <v>6</v>
      </c>
      <c r="E10028" s="5" t="n">
        <v>0</v>
      </c>
      <c r="F10028" s="5" t="n">
        <v>36.5</v>
      </c>
      <c r="G10028" s="5" t="n">
        <v>28.4</v>
      </c>
      <c r="H10028" s="5" t="n">
        <v>21.76</v>
      </c>
      <c r="I10028" s="6">
        <f>IF(E10028&gt;=Markov!$B$3,1,0)</f>
        <v/>
      </c>
      <c r="J10028" s="6">
        <f>I10027</f>
        <v/>
      </c>
      <c r="K10028" s="7">
        <f>MAR1!$B$5+MAR1!$C$5*COS(2*PI()*$C10028/365)+MAR1!$D$5*SIN(2*PI()*$C10028/365)</f>
        <v/>
      </c>
      <c r="L10028" s="7">
        <f>MAR1!$B$6+MAR1!$C$6*COS(2*PI()*$C10028/365)+MAR1!$D$6*SIN(2*PI()*$C10028/365)</f>
        <v/>
      </c>
      <c r="M10028" s="7">
        <f>MAR1!$B$7+MAR1!$C$7*COS(2*PI()*$C10028/365)+MAR1!$D$7*SIN(2*PI()*$C10028/365)</f>
        <v/>
      </c>
      <c r="N10028" s="7">
        <f>F10028-K10028</f>
        <v/>
      </c>
      <c r="O10028" s="7">
        <f>G10028-L10028</f>
        <v/>
      </c>
      <c r="P10028" s="7">
        <f>H10028-M10028</f>
        <v/>
      </c>
      <c r="Q10028" s="7">
        <f>IF($I10028=1,(N10028-MAR1!$B$11)/MAR1!$D$11,(N10028-MAR1!$C$11)/MAR1!$E$11)</f>
        <v/>
      </c>
      <c r="R10028" s="7">
        <f>IF($I10028=1,(O10028-MAR1!$B$12)/MAR1!$D$12,(O10028-MAR1!$C$12)/MAR1!$E$12)</f>
        <v/>
      </c>
      <c r="S10028" s="7">
        <f>IF($I10028=1,(P10028-MAR1!$B$13)/MAR1!$D$13,(P10028-MAR1!$C$13)/MAR1!$E$13)</f>
        <v/>
      </c>
    </row>
    <row r="10029">
      <c r="A10029" s="5" t="n">
        <v>10028</v>
      </c>
      <c r="B10029" s="5" t="n">
        <v>28</v>
      </c>
      <c r="C10029" s="5" t="n">
        <v>173</v>
      </c>
      <c r="D10029" s="5" t="n">
        <v>6</v>
      </c>
      <c r="E10029" s="5" t="n">
        <v>0</v>
      </c>
      <c r="F10029" s="5" t="n">
        <v>36</v>
      </c>
      <c r="G10029" s="5" t="n">
        <v>29.1</v>
      </c>
      <c r="H10029" s="5" t="n">
        <v>20.67</v>
      </c>
      <c r="I10029" s="6">
        <f>IF(E10029&gt;=Markov!$B$3,1,0)</f>
        <v/>
      </c>
      <c r="J10029" s="6">
        <f>I10028</f>
        <v/>
      </c>
      <c r="K10029" s="7">
        <f>MAR1!$B$5+MAR1!$C$5*COS(2*PI()*$C10029/365)+MAR1!$D$5*SIN(2*PI()*$C10029/365)</f>
        <v/>
      </c>
      <c r="L10029" s="7">
        <f>MAR1!$B$6+MAR1!$C$6*COS(2*PI()*$C10029/365)+MAR1!$D$6*SIN(2*PI()*$C10029/365)</f>
        <v/>
      </c>
      <c r="M10029" s="7">
        <f>MAR1!$B$7+MAR1!$C$7*COS(2*PI()*$C10029/365)+MAR1!$D$7*SIN(2*PI()*$C10029/365)</f>
        <v/>
      </c>
      <c r="N10029" s="7">
        <f>F10029-K10029</f>
        <v/>
      </c>
      <c r="O10029" s="7">
        <f>G10029-L10029</f>
        <v/>
      </c>
      <c r="P10029" s="7">
        <f>H10029-M10029</f>
        <v/>
      </c>
      <c r="Q10029" s="7">
        <f>IF($I10029=1,(N10029-MAR1!$B$11)/MAR1!$D$11,(N10029-MAR1!$C$11)/MAR1!$E$11)</f>
        <v/>
      </c>
      <c r="R10029" s="7">
        <f>IF($I10029=1,(O10029-MAR1!$B$12)/MAR1!$D$12,(O10029-MAR1!$C$12)/MAR1!$E$12)</f>
        <v/>
      </c>
      <c r="S10029" s="7">
        <f>IF($I10029=1,(P10029-MAR1!$B$13)/MAR1!$D$13,(P10029-MAR1!$C$13)/MAR1!$E$13)</f>
        <v/>
      </c>
    </row>
    <row r="10030">
      <c r="A10030" s="5" t="n">
        <v>10029</v>
      </c>
      <c r="B10030" s="5" t="n">
        <v>28</v>
      </c>
      <c r="C10030" s="5" t="n">
        <v>174</v>
      </c>
      <c r="D10030" s="5" t="n">
        <v>6</v>
      </c>
      <c r="E10030" s="5" t="n">
        <v>0</v>
      </c>
      <c r="F10030" s="5" t="n">
        <v>40.5</v>
      </c>
      <c r="G10030" s="5" t="n">
        <v>29.2</v>
      </c>
      <c r="H10030" s="5" t="n">
        <v>23.51</v>
      </c>
      <c r="I10030" s="6">
        <f>IF(E10030&gt;=Markov!$B$3,1,0)</f>
        <v/>
      </c>
      <c r="J10030" s="6">
        <f>I10029</f>
        <v/>
      </c>
      <c r="K10030" s="7">
        <f>MAR1!$B$5+MAR1!$C$5*COS(2*PI()*$C10030/365)+MAR1!$D$5*SIN(2*PI()*$C10030/365)</f>
        <v/>
      </c>
      <c r="L10030" s="7">
        <f>MAR1!$B$6+MAR1!$C$6*COS(2*PI()*$C10030/365)+MAR1!$D$6*SIN(2*PI()*$C10030/365)</f>
        <v/>
      </c>
      <c r="M10030" s="7">
        <f>MAR1!$B$7+MAR1!$C$7*COS(2*PI()*$C10030/365)+MAR1!$D$7*SIN(2*PI()*$C10030/365)</f>
        <v/>
      </c>
      <c r="N10030" s="7">
        <f>F10030-K10030</f>
        <v/>
      </c>
      <c r="O10030" s="7">
        <f>G10030-L10030</f>
        <v/>
      </c>
      <c r="P10030" s="7">
        <f>H10030-M10030</f>
        <v/>
      </c>
      <c r="Q10030" s="7">
        <f>IF($I10030=1,(N10030-MAR1!$B$11)/MAR1!$D$11,(N10030-MAR1!$C$11)/MAR1!$E$11)</f>
        <v/>
      </c>
      <c r="R10030" s="7">
        <f>IF($I10030=1,(O10030-MAR1!$B$12)/MAR1!$D$12,(O10030-MAR1!$C$12)/MAR1!$E$12)</f>
        <v/>
      </c>
      <c r="S10030" s="7">
        <f>IF($I10030=1,(P10030-MAR1!$B$13)/MAR1!$D$13,(P10030-MAR1!$C$13)/MAR1!$E$13)</f>
        <v/>
      </c>
    </row>
    <row r="10031">
      <c r="A10031" s="5" t="n">
        <v>10030</v>
      </c>
      <c r="B10031" s="5" t="n">
        <v>28</v>
      </c>
      <c r="C10031" s="5" t="n">
        <v>175</v>
      </c>
      <c r="D10031" s="5" t="n">
        <v>6</v>
      </c>
      <c r="E10031" s="5" t="n">
        <v>14.8</v>
      </c>
      <c r="F10031" s="5" t="n">
        <v>35.5</v>
      </c>
      <c r="G10031" s="5" t="n">
        <v>28.2</v>
      </c>
      <c r="H10031" s="5" t="n">
        <v>13.63</v>
      </c>
      <c r="I10031" s="6">
        <f>IF(E10031&gt;=Markov!$B$3,1,0)</f>
        <v/>
      </c>
      <c r="J10031" s="6">
        <f>I10030</f>
        <v/>
      </c>
      <c r="K10031" s="7">
        <f>MAR1!$B$5+MAR1!$C$5*COS(2*PI()*$C10031/365)+MAR1!$D$5*SIN(2*PI()*$C10031/365)</f>
        <v/>
      </c>
      <c r="L10031" s="7">
        <f>MAR1!$B$6+MAR1!$C$6*COS(2*PI()*$C10031/365)+MAR1!$D$6*SIN(2*PI()*$C10031/365)</f>
        <v/>
      </c>
      <c r="M10031" s="7">
        <f>MAR1!$B$7+MAR1!$C$7*COS(2*PI()*$C10031/365)+MAR1!$D$7*SIN(2*PI()*$C10031/365)</f>
        <v/>
      </c>
      <c r="N10031" s="7">
        <f>F10031-K10031</f>
        <v/>
      </c>
      <c r="O10031" s="7">
        <f>G10031-L10031</f>
        <v/>
      </c>
      <c r="P10031" s="7">
        <f>H10031-M10031</f>
        <v/>
      </c>
      <c r="Q10031" s="7">
        <f>IF($I10031=1,(N10031-MAR1!$B$11)/MAR1!$D$11,(N10031-MAR1!$C$11)/MAR1!$E$11)</f>
        <v/>
      </c>
      <c r="R10031" s="7">
        <f>IF($I10031=1,(O10031-MAR1!$B$12)/MAR1!$D$12,(O10031-MAR1!$C$12)/MAR1!$E$12)</f>
        <v/>
      </c>
      <c r="S10031" s="7">
        <f>IF($I10031=1,(P10031-MAR1!$B$13)/MAR1!$D$13,(P10031-MAR1!$C$13)/MAR1!$E$13)</f>
        <v/>
      </c>
    </row>
    <row r="10032">
      <c r="A10032" s="5" t="n">
        <v>10031</v>
      </c>
      <c r="B10032" s="5" t="n">
        <v>28</v>
      </c>
      <c r="C10032" s="5" t="n">
        <v>176</v>
      </c>
      <c r="D10032" s="5" t="n">
        <v>6</v>
      </c>
      <c r="E10032" s="5" t="n">
        <v>17.4</v>
      </c>
      <c r="F10032" s="5" t="n">
        <v>35.3</v>
      </c>
      <c r="G10032" s="5" t="n">
        <v>27</v>
      </c>
      <c r="H10032" s="5" t="n">
        <v>14.74</v>
      </c>
      <c r="I10032" s="6">
        <f>IF(E10032&gt;=Markov!$B$3,1,0)</f>
        <v/>
      </c>
      <c r="J10032" s="6">
        <f>I10031</f>
        <v/>
      </c>
      <c r="K10032" s="7">
        <f>MAR1!$B$5+MAR1!$C$5*COS(2*PI()*$C10032/365)+MAR1!$D$5*SIN(2*PI()*$C10032/365)</f>
        <v/>
      </c>
      <c r="L10032" s="7">
        <f>MAR1!$B$6+MAR1!$C$6*COS(2*PI()*$C10032/365)+MAR1!$D$6*SIN(2*PI()*$C10032/365)</f>
        <v/>
      </c>
      <c r="M10032" s="7">
        <f>MAR1!$B$7+MAR1!$C$7*COS(2*PI()*$C10032/365)+MAR1!$D$7*SIN(2*PI()*$C10032/365)</f>
        <v/>
      </c>
      <c r="N10032" s="7">
        <f>F10032-K10032</f>
        <v/>
      </c>
      <c r="O10032" s="7">
        <f>G10032-L10032</f>
        <v/>
      </c>
      <c r="P10032" s="7">
        <f>H10032-M10032</f>
        <v/>
      </c>
      <c r="Q10032" s="7">
        <f>IF($I10032=1,(N10032-MAR1!$B$11)/MAR1!$D$11,(N10032-MAR1!$C$11)/MAR1!$E$11)</f>
        <v/>
      </c>
      <c r="R10032" s="7">
        <f>IF($I10032=1,(O10032-MAR1!$B$12)/MAR1!$D$12,(O10032-MAR1!$C$12)/MAR1!$E$12)</f>
        <v/>
      </c>
      <c r="S10032" s="7">
        <f>IF($I10032=1,(P10032-MAR1!$B$13)/MAR1!$D$13,(P10032-MAR1!$C$13)/MAR1!$E$13)</f>
        <v/>
      </c>
    </row>
    <row r="10033">
      <c r="A10033" s="5" t="n">
        <v>10032</v>
      </c>
      <c r="B10033" s="5" t="n">
        <v>28</v>
      </c>
      <c r="C10033" s="5" t="n">
        <v>177</v>
      </c>
      <c r="D10033" s="5" t="n">
        <v>6</v>
      </c>
      <c r="E10033" s="5" t="n">
        <v>0</v>
      </c>
      <c r="F10033" s="5" t="n">
        <v>38.9</v>
      </c>
      <c r="G10033" s="5" t="n">
        <v>26.9</v>
      </c>
      <c r="H10033" s="5" t="n">
        <v>17.93</v>
      </c>
      <c r="I10033" s="6">
        <f>IF(E10033&gt;=Markov!$B$3,1,0)</f>
        <v/>
      </c>
      <c r="J10033" s="6">
        <f>I10032</f>
        <v/>
      </c>
      <c r="K10033" s="7">
        <f>MAR1!$B$5+MAR1!$C$5*COS(2*PI()*$C10033/365)+MAR1!$D$5*SIN(2*PI()*$C10033/365)</f>
        <v/>
      </c>
      <c r="L10033" s="7">
        <f>MAR1!$B$6+MAR1!$C$6*COS(2*PI()*$C10033/365)+MAR1!$D$6*SIN(2*PI()*$C10033/365)</f>
        <v/>
      </c>
      <c r="M10033" s="7">
        <f>MAR1!$B$7+MAR1!$C$7*COS(2*PI()*$C10033/365)+MAR1!$D$7*SIN(2*PI()*$C10033/365)</f>
        <v/>
      </c>
      <c r="N10033" s="7">
        <f>F10033-K10033</f>
        <v/>
      </c>
      <c r="O10033" s="7">
        <f>G10033-L10033</f>
        <v/>
      </c>
      <c r="P10033" s="7">
        <f>H10033-M10033</f>
        <v/>
      </c>
      <c r="Q10033" s="7">
        <f>IF($I10033=1,(N10033-MAR1!$B$11)/MAR1!$D$11,(N10033-MAR1!$C$11)/MAR1!$E$11)</f>
        <v/>
      </c>
      <c r="R10033" s="7">
        <f>IF($I10033=1,(O10033-MAR1!$B$12)/MAR1!$D$12,(O10033-MAR1!$C$12)/MAR1!$E$12)</f>
        <v/>
      </c>
      <c r="S10033" s="7">
        <f>IF($I10033=1,(P10033-MAR1!$B$13)/MAR1!$D$13,(P10033-MAR1!$C$13)/MAR1!$E$13)</f>
        <v/>
      </c>
    </row>
    <row r="10034">
      <c r="A10034" s="5" t="n">
        <v>10033</v>
      </c>
      <c r="B10034" s="5" t="n">
        <v>28</v>
      </c>
      <c r="C10034" s="5" t="n">
        <v>178</v>
      </c>
      <c r="D10034" s="5" t="n">
        <v>6</v>
      </c>
      <c r="E10034" s="5" t="n">
        <v>0</v>
      </c>
      <c r="F10034" s="5" t="n">
        <v>35.5</v>
      </c>
      <c r="G10034" s="5" t="n">
        <v>27</v>
      </c>
      <c r="H10034" s="5" t="n">
        <v>15.91</v>
      </c>
      <c r="I10034" s="6">
        <f>IF(E10034&gt;=Markov!$B$3,1,0)</f>
        <v/>
      </c>
      <c r="J10034" s="6">
        <f>I10033</f>
        <v/>
      </c>
      <c r="K10034" s="7">
        <f>MAR1!$B$5+MAR1!$C$5*COS(2*PI()*$C10034/365)+MAR1!$D$5*SIN(2*PI()*$C10034/365)</f>
        <v/>
      </c>
      <c r="L10034" s="7">
        <f>MAR1!$B$6+MAR1!$C$6*COS(2*PI()*$C10034/365)+MAR1!$D$6*SIN(2*PI()*$C10034/365)</f>
        <v/>
      </c>
      <c r="M10034" s="7">
        <f>MAR1!$B$7+MAR1!$C$7*COS(2*PI()*$C10034/365)+MAR1!$D$7*SIN(2*PI()*$C10034/365)</f>
        <v/>
      </c>
      <c r="N10034" s="7">
        <f>F10034-K10034</f>
        <v/>
      </c>
      <c r="O10034" s="7">
        <f>G10034-L10034</f>
        <v/>
      </c>
      <c r="P10034" s="7">
        <f>H10034-M10034</f>
        <v/>
      </c>
      <c r="Q10034" s="7">
        <f>IF($I10034=1,(N10034-MAR1!$B$11)/MAR1!$D$11,(N10034-MAR1!$C$11)/MAR1!$E$11)</f>
        <v/>
      </c>
      <c r="R10034" s="7">
        <f>IF($I10034=1,(O10034-MAR1!$B$12)/MAR1!$D$12,(O10034-MAR1!$C$12)/MAR1!$E$12)</f>
        <v/>
      </c>
      <c r="S10034" s="7">
        <f>IF($I10034=1,(P10034-MAR1!$B$13)/MAR1!$D$13,(P10034-MAR1!$C$13)/MAR1!$E$13)</f>
        <v/>
      </c>
    </row>
    <row r="10035">
      <c r="A10035" s="5" t="n">
        <v>10034</v>
      </c>
      <c r="B10035" s="5" t="n">
        <v>28</v>
      </c>
      <c r="C10035" s="5" t="n">
        <v>179</v>
      </c>
      <c r="D10035" s="5" t="n">
        <v>6</v>
      </c>
      <c r="E10035" s="5" t="n">
        <v>0</v>
      </c>
      <c r="F10035" s="5" t="n">
        <v>35.9</v>
      </c>
      <c r="G10035" s="5" t="n">
        <v>27.3</v>
      </c>
      <c r="H10035" s="5" t="n">
        <v>22.93</v>
      </c>
      <c r="I10035" s="6">
        <f>IF(E10035&gt;=Markov!$B$3,1,0)</f>
        <v/>
      </c>
      <c r="J10035" s="6">
        <f>I10034</f>
        <v/>
      </c>
      <c r="K10035" s="7">
        <f>MAR1!$B$5+MAR1!$C$5*COS(2*PI()*$C10035/365)+MAR1!$D$5*SIN(2*PI()*$C10035/365)</f>
        <v/>
      </c>
      <c r="L10035" s="7">
        <f>MAR1!$B$6+MAR1!$C$6*COS(2*PI()*$C10035/365)+MAR1!$D$6*SIN(2*PI()*$C10035/365)</f>
        <v/>
      </c>
      <c r="M10035" s="7">
        <f>MAR1!$B$7+MAR1!$C$7*COS(2*PI()*$C10035/365)+MAR1!$D$7*SIN(2*PI()*$C10035/365)</f>
        <v/>
      </c>
      <c r="N10035" s="7">
        <f>F10035-K10035</f>
        <v/>
      </c>
      <c r="O10035" s="7">
        <f>G10035-L10035</f>
        <v/>
      </c>
      <c r="P10035" s="7">
        <f>H10035-M10035</f>
        <v/>
      </c>
      <c r="Q10035" s="7">
        <f>IF($I10035=1,(N10035-MAR1!$B$11)/MAR1!$D$11,(N10035-MAR1!$C$11)/MAR1!$E$11)</f>
        <v/>
      </c>
      <c r="R10035" s="7">
        <f>IF($I10035=1,(O10035-MAR1!$B$12)/MAR1!$D$12,(O10035-MAR1!$C$12)/MAR1!$E$12)</f>
        <v/>
      </c>
      <c r="S10035" s="7">
        <f>IF($I10035=1,(P10035-MAR1!$B$13)/MAR1!$D$13,(P10035-MAR1!$C$13)/MAR1!$E$13)</f>
        <v/>
      </c>
    </row>
    <row r="10036">
      <c r="A10036" s="5" t="n">
        <v>10035</v>
      </c>
      <c r="B10036" s="5" t="n">
        <v>28</v>
      </c>
      <c r="C10036" s="5" t="n">
        <v>180</v>
      </c>
      <c r="D10036" s="5" t="n">
        <v>6</v>
      </c>
      <c r="E10036" s="5" t="n">
        <v>0</v>
      </c>
      <c r="F10036" s="5" t="n">
        <v>33.9</v>
      </c>
      <c r="G10036" s="5" t="n">
        <v>28</v>
      </c>
      <c r="H10036" s="5" t="n">
        <v>21.72</v>
      </c>
      <c r="I10036" s="6">
        <f>IF(E10036&gt;=Markov!$B$3,1,0)</f>
        <v/>
      </c>
      <c r="J10036" s="6">
        <f>I10035</f>
        <v/>
      </c>
      <c r="K10036" s="7">
        <f>MAR1!$B$5+MAR1!$C$5*COS(2*PI()*$C10036/365)+MAR1!$D$5*SIN(2*PI()*$C10036/365)</f>
        <v/>
      </c>
      <c r="L10036" s="7">
        <f>MAR1!$B$6+MAR1!$C$6*COS(2*PI()*$C10036/365)+MAR1!$D$6*SIN(2*PI()*$C10036/365)</f>
        <v/>
      </c>
      <c r="M10036" s="7">
        <f>MAR1!$B$7+MAR1!$C$7*COS(2*PI()*$C10036/365)+MAR1!$D$7*SIN(2*PI()*$C10036/365)</f>
        <v/>
      </c>
      <c r="N10036" s="7">
        <f>F10036-K10036</f>
        <v/>
      </c>
      <c r="O10036" s="7">
        <f>G10036-L10036</f>
        <v/>
      </c>
      <c r="P10036" s="7">
        <f>H10036-M10036</f>
        <v/>
      </c>
      <c r="Q10036" s="7">
        <f>IF($I10036=1,(N10036-MAR1!$B$11)/MAR1!$D$11,(N10036-MAR1!$C$11)/MAR1!$E$11)</f>
        <v/>
      </c>
      <c r="R10036" s="7">
        <f>IF($I10036=1,(O10036-MAR1!$B$12)/MAR1!$D$12,(O10036-MAR1!$C$12)/MAR1!$E$12)</f>
        <v/>
      </c>
      <c r="S10036" s="7">
        <f>IF($I10036=1,(P10036-MAR1!$B$13)/MAR1!$D$13,(P10036-MAR1!$C$13)/MAR1!$E$13)</f>
        <v/>
      </c>
    </row>
    <row r="10037">
      <c r="A10037" s="5" t="n">
        <v>10036</v>
      </c>
      <c r="B10037" s="5" t="n">
        <v>28</v>
      </c>
      <c r="C10037" s="5" t="n">
        <v>181</v>
      </c>
      <c r="D10037" s="5" t="n">
        <v>6</v>
      </c>
      <c r="E10037" s="5" t="n">
        <v>0</v>
      </c>
      <c r="F10037" s="5" t="n">
        <v>34</v>
      </c>
      <c r="G10037" s="5" t="n">
        <v>28.5</v>
      </c>
      <c r="H10037" s="5" t="n">
        <v>15.54</v>
      </c>
      <c r="I10037" s="6">
        <f>IF(E10037&gt;=Markov!$B$3,1,0)</f>
        <v/>
      </c>
      <c r="J10037" s="6">
        <f>I10036</f>
        <v/>
      </c>
      <c r="K10037" s="7">
        <f>MAR1!$B$5+MAR1!$C$5*COS(2*PI()*$C10037/365)+MAR1!$D$5*SIN(2*PI()*$C10037/365)</f>
        <v/>
      </c>
      <c r="L10037" s="7">
        <f>MAR1!$B$6+MAR1!$C$6*COS(2*PI()*$C10037/365)+MAR1!$D$6*SIN(2*PI()*$C10037/365)</f>
        <v/>
      </c>
      <c r="M10037" s="7">
        <f>MAR1!$B$7+MAR1!$C$7*COS(2*PI()*$C10037/365)+MAR1!$D$7*SIN(2*PI()*$C10037/365)</f>
        <v/>
      </c>
      <c r="N10037" s="7">
        <f>F10037-K10037</f>
        <v/>
      </c>
      <c r="O10037" s="7">
        <f>G10037-L10037</f>
        <v/>
      </c>
      <c r="P10037" s="7">
        <f>H10037-M10037</f>
        <v/>
      </c>
      <c r="Q10037" s="7">
        <f>IF($I10037=1,(N10037-MAR1!$B$11)/MAR1!$D$11,(N10037-MAR1!$C$11)/MAR1!$E$11)</f>
        <v/>
      </c>
      <c r="R10037" s="7">
        <f>IF($I10037=1,(O10037-MAR1!$B$12)/MAR1!$D$12,(O10037-MAR1!$C$12)/MAR1!$E$12)</f>
        <v/>
      </c>
      <c r="S10037" s="7">
        <f>IF($I10037=1,(P10037-MAR1!$B$13)/MAR1!$D$13,(P10037-MAR1!$C$13)/MAR1!$E$13)</f>
        <v/>
      </c>
    </row>
    <row r="10038">
      <c r="A10038" s="5" t="n">
        <v>10037</v>
      </c>
      <c r="B10038" s="5" t="n">
        <v>28</v>
      </c>
      <c r="C10038" s="5" t="n">
        <v>182</v>
      </c>
      <c r="D10038" s="5" t="n">
        <v>7</v>
      </c>
      <c r="E10038" s="5" t="n">
        <v>0</v>
      </c>
      <c r="F10038" s="5" t="n">
        <v>33.6</v>
      </c>
      <c r="G10038" s="5" t="n">
        <v>23.9</v>
      </c>
      <c r="H10038" s="5" t="n">
        <v>18.42</v>
      </c>
      <c r="I10038" s="6">
        <f>IF(E10038&gt;=Markov!$B$3,1,0)</f>
        <v/>
      </c>
      <c r="J10038" s="6">
        <f>I10037</f>
        <v/>
      </c>
      <c r="K10038" s="7">
        <f>MAR1!$B$5+MAR1!$C$5*COS(2*PI()*$C10038/365)+MAR1!$D$5*SIN(2*PI()*$C10038/365)</f>
        <v/>
      </c>
      <c r="L10038" s="7">
        <f>MAR1!$B$6+MAR1!$C$6*COS(2*PI()*$C10038/365)+MAR1!$D$6*SIN(2*PI()*$C10038/365)</f>
        <v/>
      </c>
      <c r="M10038" s="7">
        <f>MAR1!$B$7+MAR1!$C$7*COS(2*PI()*$C10038/365)+MAR1!$D$7*SIN(2*PI()*$C10038/365)</f>
        <v/>
      </c>
      <c r="N10038" s="7">
        <f>F10038-K10038</f>
        <v/>
      </c>
      <c r="O10038" s="7">
        <f>G10038-L10038</f>
        <v/>
      </c>
      <c r="P10038" s="7">
        <f>H10038-M10038</f>
        <v/>
      </c>
      <c r="Q10038" s="7">
        <f>IF($I10038=1,(N10038-MAR1!$B$11)/MAR1!$D$11,(N10038-MAR1!$C$11)/MAR1!$E$11)</f>
        <v/>
      </c>
      <c r="R10038" s="7">
        <f>IF($I10038=1,(O10038-MAR1!$B$12)/MAR1!$D$12,(O10038-MAR1!$C$12)/MAR1!$E$12)</f>
        <v/>
      </c>
      <c r="S10038" s="7">
        <f>IF($I10038=1,(P10038-MAR1!$B$13)/MAR1!$D$13,(P10038-MAR1!$C$13)/MAR1!$E$13)</f>
        <v/>
      </c>
    </row>
    <row r="10039">
      <c r="A10039" s="5" t="n">
        <v>10038</v>
      </c>
      <c r="B10039" s="5" t="n">
        <v>28</v>
      </c>
      <c r="C10039" s="5" t="n">
        <v>183</v>
      </c>
      <c r="D10039" s="5" t="n">
        <v>7</v>
      </c>
      <c r="E10039" s="5" t="n">
        <v>0</v>
      </c>
      <c r="F10039" s="5" t="n">
        <v>34.2</v>
      </c>
      <c r="G10039" s="5" t="n">
        <v>27.6</v>
      </c>
      <c r="H10039" s="5" t="n">
        <v>21.13</v>
      </c>
      <c r="I10039" s="6">
        <f>IF(E10039&gt;=Markov!$B$3,1,0)</f>
        <v/>
      </c>
      <c r="J10039" s="6">
        <f>I10038</f>
        <v/>
      </c>
      <c r="K10039" s="7">
        <f>MAR1!$B$5+MAR1!$C$5*COS(2*PI()*$C10039/365)+MAR1!$D$5*SIN(2*PI()*$C10039/365)</f>
        <v/>
      </c>
      <c r="L10039" s="7">
        <f>MAR1!$B$6+MAR1!$C$6*COS(2*PI()*$C10039/365)+MAR1!$D$6*SIN(2*PI()*$C10039/365)</f>
        <v/>
      </c>
      <c r="M10039" s="7">
        <f>MAR1!$B$7+MAR1!$C$7*COS(2*PI()*$C10039/365)+MAR1!$D$7*SIN(2*PI()*$C10039/365)</f>
        <v/>
      </c>
      <c r="N10039" s="7">
        <f>F10039-K10039</f>
        <v/>
      </c>
      <c r="O10039" s="7">
        <f>G10039-L10039</f>
        <v/>
      </c>
      <c r="P10039" s="7">
        <f>H10039-M10039</f>
        <v/>
      </c>
      <c r="Q10039" s="7">
        <f>IF($I10039=1,(N10039-MAR1!$B$11)/MAR1!$D$11,(N10039-MAR1!$C$11)/MAR1!$E$11)</f>
        <v/>
      </c>
      <c r="R10039" s="7">
        <f>IF($I10039=1,(O10039-MAR1!$B$12)/MAR1!$D$12,(O10039-MAR1!$C$12)/MAR1!$E$12)</f>
        <v/>
      </c>
      <c r="S10039" s="7">
        <f>IF($I10039=1,(P10039-MAR1!$B$13)/MAR1!$D$13,(P10039-MAR1!$C$13)/MAR1!$E$13)</f>
        <v/>
      </c>
    </row>
    <row r="10040">
      <c r="A10040" s="5" t="n">
        <v>10039</v>
      </c>
      <c r="B10040" s="5" t="n">
        <v>28</v>
      </c>
      <c r="C10040" s="5" t="n">
        <v>184</v>
      </c>
      <c r="D10040" s="5" t="n">
        <v>7</v>
      </c>
      <c r="E10040" s="5" t="n">
        <v>30.8</v>
      </c>
      <c r="F10040" s="5" t="n">
        <v>30.5</v>
      </c>
      <c r="G10040" s="5" t="n">
        <v>25.3</v>
      </c>
      <c r="H10040" s="5" t="n">
        <v>10.66</v>
      </c>
      <c r="I10040" s="6">
        <f>IF(E10040&gt;=Markov!$B$3,1,0)</f>
        <v/>
      </c>
      <c r="J10040" s="6">
        <f>I10039</f>
        <v/>
      </c>
      <c r="K10040" s="7">
        <f>MAR1!$B$5+MAR1!$C$5*COS(2*PI()*$C10040/365)+MAR1!$D$5*SIN(2*PI()*$C10040/365)</f>
        <v/>
      </c>
      <c r="L10040" s="7">
        <f>MAR1!$B$6+MAR1!$C$6*COS(2*PI()*$C10040/365)+MAR1!$D$6*SIN(2*PI()*$C10040/365)</f>
        <v/>
      </c>
      <c r="M10040" s="7">
        <f>MAR1!$B$7+MAR1!$C$7*COS(2*PI()*$C10040/365)+MAR1!$D$7*SIN(2*PI()*$C10040/365)</f>
        <v/>
      </c>
      <c r="N10040" s="7">
        <f>F10040-K10040</f>
        <v/>
      </c>
      <c r="O10040" s="7">
        <f>G10040-L10040</f>
        <v/>
      </c>
      <c r="P10040" s="7">
        <f>H10040-M10040</f>
        <v/>
      </c>
      <c r="Q10040" s="7">
        <f>IF($I10040=1,(N10040-MAR1!$B$11)/MAR1!$D$11,(N10040-MAR1!$C$11)/MAR1!$E$11)</f>
        <v/>
      </c>
      <c r="R10040" s="7">
        <f>IF($I10040=1,(O10040-MAR1!$B$12)/MAR1!$D$12,(O10040-MAR1!$C$12)/MAR1!$E$12)</f>
        <v/>
      </c>
      <c r="S10040" s="7">
        <f>IF($I10040=1,(P10040-MAR1!$B$13)/MAR1!$D$13,(P10040-MAR1!$C$13)/MAR1!$E$13)</f>
        <v/>
      </c>
    </row>
    <row r="10041">
      <c r="A10041" s="5" t="n">
        <v>10040</v>
      </c>
      <c r="B10041" s="5" t="n">
        <v>28</v>
      </c>
      <c r="C10041" s="5" t="n">
        <v>185</v>
      </c>
      <c r="D10041" s="5" t="n">
        <v>7</v>
      </c>
      <c r="E10041" s="5" t="n">
        <v>19.3</v>
      </c>
      <c r="F10041" s="5" t="n">
        <v>29.7</v>
      </c>
      <c r="G10041" s="5" t="n">
        <v>25.3</v>
      </c>
      <c r="H10041" s="5" t="n">
        <v>9.74</v>
      </c>
      <c r="I10041" s="6">
        <f>IF(E10041&gt;=Markov!$B$3,1,0)</f>
        <v/>
      </c>
      <c r="J10041" s="6">
        <f>I10040</f>
        <v/>
      </c>
      <c r="K10041" s="7">
        <f>MAR1!$B$5+MAR1!$C$5*COS(2*PI()*$C10041/365)+MAR1!$D$5*SIN(2*PI()*$C10041/365)</f>
        <v/>
      </c>
      <c r="L10041" s="7">
        <f>MAR1!$B$6+MAR1!$C$6*COS(2*PI()*$C10041/365)+MAR1!$D$6*SIN(2*PI()*$C10041/365)</f>
        <v/>
      </c>
      <c r="M10041" s="7">
        <f>MAR1!$B$7+MAR1!$C$7*COS(2*PI()*$C10041/365)+MAR1!$D$7*SIN(2*PI()*$C10041/365)</f>
        <v/>
      </c>
      <c r="N10041" s="7">
        <f>F10041-K10041</f>
        <v/>
      </c>
      <c r="O10041" s="7">
        <f>G10041-L10041</f>
        <v/>
      </c>
      <c r="P10041" s="7">
        <f>H10041-M10041</f>
        <v/>
      </c>
      <c r="Q10041" s="7">
        <f>IF($I10041=1,(N10041-MAR1!$B$11)/MAR1!$D$11,(N10041-MAR1!$C$11)/MAR1!$E$11)</f>
        <v/>
      </c>
      <c r="R10041" s="7">
        <f>IF($I10041=1,(O10041-MAR1!$B$12)/MAR1!$D$12,(O10041-MAR1!$C$12)/MAR1!$E$12)</f>
        <v/>
      </c>
      <c r="S10041" s="7">
        <f>IF($I10041=1,(P10041-MAR1!$B$13)/MAR1!$D$13,(P10041-MAR1!$C$13)/MAR1!$E$13)</f>
        <v/>
      </c>
    </row>
    <row r="10042">
      <c r="A10042" s="5" t="n">
        <v>10041</v>
      </c>
      <c r="B10042" s="5" t="n">
        <v>28</v>
      </c>
      <c r="C10042" s="5" t="n">
        <v>186</v>
      </c>
      <c r="D10042" s="5" t="n">
        <v>7</v>
      </c>
      <c r="E10042" s="5" t="n">
        <v>0</v>
      </c>
      <c r="F10042" s="5" t="n">
        <v>32.9</v>
      </c>
      <c r="G10042" s="5" t="n">
        <v>24</v>
      </c>
      <c r="H10042" s="5" t="n">
        <v>17.56</v>
      </c>
      <c r="I10042" s="6">
        <f>IF(E10042&gt;=Markov!$B$3,1,0)</f>
        <v/>
      </c>
      <c r="J10042" s="6">
        <f>I10041</f>
        <v/>
      </c>
      <c r="K10042" s="7">
        <f>MAR1!$B$5+MAR1!$C$5*COS(2*PI()*$C10042/365)+MAR1!$D$5*SIN(2*PI()*$C10042/365)</f>
        <v/>
      </c>
      <c r="L10042" s="7">
        <f>MAR1!$B$6+MAR1!$C$6*COS(2*PI()*$C10042/365)+MAR1!$D$6*SIN(2*PI()*$C10042/365)</f>
        <v/>
      </c>
      <c r="M10042" s="7">
        <f>MAR1!$B$7+MAR1!$C$7*COS(2*PI()*$C10042/365)+MAR1!$D$7*SIN(2*PI()*$C10042/365)</f>
        <v/>
      </c>
      <c r="N10042" s="7">
        <f>F10042-K10042</f>
        <v/>
      </c>
      <c r="O10042" s="7">
        <f>G10042-L10042</f>
        <v/>
      </c>
      <c r="P10042" s="7">
        <f>H10042-M10042</f>
        <v/>
      </c>
      <c r="Q10042" s="7">
        <f>IF($I10042=1,(N10042-MAR1!$B$11)/MAR1!$D$11,(N10042-MAR1!$C$11)/MAR1!$E$11)</f>
        <v/>
      </c>
      <c r="R10042" s="7">
        <f>IF($I10042=1,(O10042-MAR1!$B$12)/MAR1!$D$12,(O10042-MAR1!$C$12)/MAR1!$E$12)</f>
        <v/>
      </c>
      <c r="S10042" s="7">
        <f>IF($I10042=1,(P10042-MAR1!$B$13)/MAR1!$D$13,(P10042-MAR1!$C$13)/MAR1!$E$13)</f>
        <v/>
      </c>
    </row>
    <row r="10043">
      <c r="A10043" s="5" t="n">
        <v>10042</v>
      </c>
      <c r="B10043" s="5" t="n">
        <v>28</v>
      </c>
      <c r="C10043" s="5" t="n">
        <v>187</v>
      </c>
      <c r="D10043" s="5" t="n">
        <v>7</v>
      </c>
      <c r="E10043" s="5" t="n">
        <v>0</v>
      </c>
      <c r="F10043" s="5" t="n">
        <v>34</v>
      </c>
      <c r="G10043" s="5" t="n">
        <v>28.5</v>
      </c>
      <c r="H10043" s="5" t="n">
        <v>18.64</v>
      </c>
      <c r="I10043" s="6">
        <f>IF(E10043&gt;=Markov!$B$3,1,0)</f>
        <v/>
      </c>
      <c r="J10043" s="6">
        <f>I10042</f>
        <v/>
      </c>
      <c r="K10043" s="7">
        <f>MAR1!$B$5+MAR1!$C$5*COS(2*PI()*$C10043/365)+MAR1!$D$5*SIN(2*PI()*$C10043/365)</f>
        <v/>
      </c>
      <c r="L10043" s="7">
        <f>MAR1!$B$6+MAR1!$C$6*COS(2*PI()*$C10043/365)+MAR1!$D$6*SIN(2*PI()*$C10043/365)</f>
        <v/>
      </c>
      <c r="M10043" s="7">
        <f>MAR1!$B$7+MAR1!$C$7*COS(2*PI()*$C10043/365)+MAR1!$D$7*SIN(2*PI()*$C10043/365)</f>
        <v/>
      </c>
      <c r="N10043" s="7">
        <f>F10043-K10043</f>
        <v/>
      </c>
      <c r="O10043" s="7">
        <f>G10043-L10043</f>
        <v/>
      </c>
      <c r="P10043" s="7">
        <f>H10043-M10043</f>
        <v/>
      </c>
      <c r="Q10043" s="7">
        <f>IF($I10043=1,(N10043-MAR1!$B$11)/MAR1!$D$11,(N10043-MAR1!$C$11)/MAR1!$E$11)</f>
        <v/>
      </c>
      <c r="R10043" s="7">
        <f>IF($I10043=1,(O10043-MAR1!$B$12)/MAR1!$D$12,(O10043-MAR1!$C$12)/MAR1!$E$12)</f>
        <v/>
      </c>
      <c r="S10043" s="7">
        <f>IF($I10043=1,(P10043-MAR1!$B$13)/MAR1!$D$13,(P10043-MAR1!$C$13)/MAR1!$E$13)</f>
        <v/>
      </c>
    </row>
    <row r="10044">
      <c r="A10044" s="5" t="n">
        <v>10043</v>
      </c>
      <c r="B10044" s="5" t="n">
        <v>28</v>
      </c>
      <c r="C10044" s="5" t="n">
        <v>188</v>
      </c>
      <c r="D10044" s="5" t="n">
        <v>7</v>
      </c>
      <c r="E10044" s="5" t="n">
        <v>0</v>
      </c>
      <c r="F10044" s="5" t="n">
        <v>37.5</v>
      </c>
      <c r="G10044" s="5" t="n">
        <v>29.9</v>
      </c>
      <c r="H10044" s="5" t="n">
        <v>21.07</v>
      </c>
      <c r="I10044" s="6">
        <f>IF(E10044&gt;=Markov!$B$3,1,0)</f>
        <v/>
      </c>
      <c r="J10044" s="6">
        <f>I10043</f>
        <v/>
      </c>
      <c r="K10044" s="7">
        <f>MAR1!$B$5+MAR1!$C$5*COS(2*PI()*$C10044/365)+MAR1!$D$5*SIN(2*PI()*$C10044/365)</f>
        <v/>
      </c>
      <c r="L10044" s="7">
        <f>MAR1!$B$6+MAR1!$C$6*COS(2*PI()*$C10044/365)+MAR1!$D$6*SIN(2*PI()*$C10044/365)</f>
        <v/>
      </c>
      <c r="M10044" s="7">
        <f>MAR1!$B$7+MAR1!$C$7*COS(2*PI()*$C10044/365)+MAR1!$D$7*SIN(2*PI()*$C10044/365)</f>
        <v/>
      </c>
      <c r="N10044" s="7">
        <f>F10044-K10044</f>
        <v/>
      </c>
      <c r="O10044" s="7">
        <f>G10044-L10044</f>
        <v/>
      </c>
      <c r="P10044" s="7">
        <f>H10044-M10044</f>
        <v/>
      </c>
      <c r="Q10044" s="7">
        <f>IF($I10044=1,(N10044-MAR1!$B$11)/MAR1!$D$11,(N10044-MAR1!$C$11)/MAR1!$E$11)</f>
        <v/>
      </c>
      <c r="R10044" s="7">
        <f>IF($I10044=1,(O10044-MAR1!$B$12)/MAR1!$D$12,(O10044-MAR1!$C$12)/MAR1!$E$12)</f>
        <v/>
      </c>
      <c r="S10044" s="7">
        <f>IF($I10044=1,(P10044-MAR1!$B$13)/MAR1!$D$13,(P10044-MAR1!$C$13)/MAR1!$E$13)</f>
        <v/>
      </c>
    </row>
    <row r="10045">
      <c r="A10045" s="5" t="n">
        <v>10044</v>
      </c>
      <c r="B10045" s="5" t="n">
        <v>28</v>
      </c>
      <c r="C10045" s="5" t="n">
        <v>189</v>
      </c>
      <c r="D10045" s="5" t="n">
        <v>7</v>
      </c>
      <c r="E10045" s="5" t="n">
        <v>0</v>
      </c>
      <c r="F10045" s="5" t="n">
        <v>36.2</v>
      </c>
      <c r="G10045" s="5" t="n">
        <v>28.8</v>
      </c>
      <c r="H10045" s="5" t="n">
        <v>15.94</v>
      </c>
      <c r="I10045" s="6">
        <f>IF(E10045&gt;=Markov!$B$3,1,0)</f>
        <v/>
      </c>
      <c r="J10045" s="6">
        <f>I10044</f>
        <v/>
      </c>
      <c r="K10045" s="7">
        <f>MAR1!$B$5+MAR1!$C$5*COS(2*PI()*$C10045/365)+MAR1!$D$5*SIN(2*PI()*$C10045/365)</f>
        <v/>
      </c>
      <c r="L10045" s="7">
        <f>MAR1!$B$6+MAR1!$C$6*COS(2*PI()*$C10045/365)+MAR1!$D$6*SIN(2*PI()*$C10045/365)</f>
        <v/>
      </c>
      <c r="M10045" s="7">
        <f>MAR1!$B$7+MAR1!$C$7*COS(2*PI()*$C10045/365)+MAR1!$D$7*SIN(2*PI()*$C10045/365)</f>
        <v/>
      </c>
      <c r="N10045" s="7">
        <f>F10045-K10045</f>
        <v/>
      </c>
      <c r="O10045" s="7">
        <f>G10045-L10045</f>
        <v/>
      </c>
      <c r="P10045" s="7">
        <f>H10045-M10045</f>
        <v/>
      </c>
      <c r="Q10045" s="7">
        <f>IF($I10045=1,(N10045-MAR1!$B$11)/MAR1!$D$11,(N10045-MAR1!$C$11)/MAR1!$E$11)</f>
        <v/>
      </c>
      <c r="R10045" s="7">
        <f>IF($I10045=1,(O10045-MAR1!$B$12)/MAR1!$D$12,(O10045-MAR1!$C$12)/MAR1!$E$12)</f>
        <v/>
      </c>
      <c r="S10045" s="7">
        <f>IF($I10045=1,(P10045-MAR1!$B$13)/MAR1!$D$13,(P10045-MAR1!$C$13)/MAR1!$E$13)</f>
        <v/>
      </c>
    </row>
    <row r="10046">
      <c r="A10046" s="5" t="n">
        <v>10045</v>
      </c>
      <c r="B10046" s="5" t="n">
        <v>28</v>
      </c>
      <c r="C10046" s="5" t="n">
        <v>190</v>
      </c>
      <c r="D10046" s="5" t="n">
        <v>7</v>
      </c>
      <c r="E10046" s="5" t="n">
        <v>0</v>
      </c>
      <c r="F10046" s="5" t="n">
        <v>35.2</v>
      </c>
      <c r="G10046" s="5" t="n">
        <v>29.4</v>
      </c>
      <c r="H10046" s="5" t="n">
        <v>16.39</v>
      </c>
      <c r="I10046" s="6">
        <f>IF(E10046&gt;=Markov!$B$3,1,0)</f>
        <v/>
      </c>
      <c r="J10046" s="6">
        <f>I10045</f>
        <v/>
      </c>
      <c r="K10046" s="7">
        <f>MAR1!$B$5+MAR1!$C$5*COS(2*PI()*$C10046/365)+MAR1!$D$5*SIN(2*PI()*$C10046/365)</f>
        <v/>
      </c>
      <c r="L10046" s="7">
        <f>MAR1!$B$6+MAR1!$C$6*COS(2*PI()*$C10046/365)+MAR1!$D$6*SIN(2*PI()*$C10046/365)</f>
        <v/>
      </c>
      <c r="M10046" s="7">
        <f>MAR1!$B$7+MAR1!$C$7*COS(2*PI()*$C10046/365)+MAR1!$D$7*SIN(2*PI()*$C10046/365)</f>
        <v/>
      </c>
      <c r="N10046" s="7">
        <f>F10046-K10046</f>
        <v/>
      </c>
      <c r="O10046" s="7">
        <f>G10046-L10046</f>
        <v/>
      </c>
      <c r="P10046" s="7">
        <f>H10046-M10046</f>
        <v/>
      </c>
      <c r="Q10046" s="7">
        <f>IF($I10046=1,(N10046-MAR1!$B$11)/MAR1!$D$11,(N10046-MAR1!$C$11)/MAR1!$E$11)</f>
        <v/>
      </c>
      <c r="R10046" s="7">
        <f>IF($I10046=1,(O10046-MAR1!$B$12)/MAR1!$D$12,(O10046-MAR1!$C$12)/MAR1!$E$12)</f>
        <v/>
      </c>
      <c r="S10046" s="7">
        <f>IF($I10046=1,(P10046-MAR1!$B$13)/MAR1!$D$13,(P10046-MAR1!$C$13)/MAR1!$E$13)</f>
        <v/>
      </c>
    </row>
    <row r="10047">
      <c r="A10047" s="5" t="n">
        <v>10046</v>
      </c>
      <c r="B10047" s="5" t="n">
        <v>28</v>
      </c>
      <c r="C10047" s="5" t="n">
        <v>191</v>
      </c>
      <c r="D10047" s="5" t="n">
        <v>7</v>
      </c>
      <c r="E10047" s="5" t="n">
        <v>1.5</v>
      </c>
      <c r="F10047" s="5" t="n">
        <v>32.5</v>
      </c>
      <c r="G10047" s="5" t="n">
        <v>27.8</v>
      </c>
      <c r="H10047" s="5" t="n">
        <v>14.55</v>
      </c>
      <c r="I10047" s="6">
        <f>IF(E10047&gt;=Markov!$B$3,1,0)</f>
        <v/>
      </c>
      <c r="J10047" s="6">
        <f>I10046</f>
        <v/>
      </c>
      <c r="K10047" s="7">
        <f>MAR1!$B$5+MAR1!$C$5*COS(2*PI()*$C10047/365)+MAR1!$D$5*SIN(2*PI()*$C10047/365)</f>
        <v/>
      </c>
      <c r="L10047" s="7">
        <f>MAR1!$B$6+MAR1!$C$6*COS(2*PI()*$C10047/365)+MAR1!$D$6*SIN(2*PI()*$C10047/365)</f>
        <v/>
      </c>
      <c r="M10047" s="7">
        <f>MAR1!$B$7+MAR1!$C$7*COS(2*PI()*$C10047/365)+MAR1!$D$7*SIN(2*PI()*$C10047/365)</f>
        <v/>
      </c>
      <c r="N10047" s="7">
        <f>F10047-K10047</f>
        <v/>
      </c>
      <c r="O10047" s="7">
        <f>G10047-L10047</f>
        <v/>
      </c>
      <c r="P10047" s="7">
        <f>H10047-M10047</f>
        <v/>
      </c>
      <c r="Q10047" s="7">
        <f>IF($I10047=1,(N10047-MAR1!$B$11)/MAR1!$D$11,(N10047-MAR1!$C$11)/MAR1!$E$11)</f>
        <v/>
      </c>
      <c r="R10047" s="7">
        <f>IF($I10047=1,(O10047-MAR1!$B$12)/MAR1!$D$12,(O10047-MAR1!$C$12)/MAR1!$E$12)</f>
        <v/>
      </c>
      <c r="S10047" s="7">
        <f>IF($I10047=1,(P10047-MAR1!$B$13)/MAR1!$D$13,(P10047-MAR1!$C$13)/MAR1!$E$13)</f>
        <v/>
      </c>
    </row>
    <row r="10048">
      <c r="A10048" s="5" t="n">
        <v>10047</v>
      </c>
      <c r="B10048" s="5" t="n">
        <v>28</v>
      </c>
      <c r="C10048" s="5" t="n">
        <v>192</v>
      </c>
      <c r="D10048" s="5" t="n">
        <v>7</v>
      </c>
      <c r="E10048" s="5" t="n">
        <v>0</v>
      </c>
      <c r="F10048" s="5" t="n">
        <v>38.3</v>
      </c>
      <c r="G10048" s="5" t="n">
        <v>28.9</v>
      </c>
      <c r="H10048" s="5" t="n">
        <v>22.14</v>
      </c>
      <c r="I10048" s="6">
        <f>IF(E10048&gt;=Markov!$B$3,1,0)</f>
        <v/>
      </c>
      <c r="J10048" s="6">
        <f>I10047</f>
        <v/>
      </c>
      <c r="K10048" s="7">
        <f>MAR1!$B$5+MAR1!$C$5*COS(2*PI()*$C10048/365)+MAR1!$D$5*SIN(2*PI()*$C10048/365)</f>
        <v/>
      </c>
      <c r="L10048" s="7">
        <f>MAR1!$B$6+MAR1!$C$6*COS(2*PI()*$C10048/365)+MAR1!$D$6*SIN(2*PI()*$C10048/365)</f>
        <v/>
      </c>
      <c r="M10048" s="7">
        <f>MAR1!$B$7+MAR1!$C$7*COS(2*PI()*$C10048/365)+MAR1!$D$7*SIN(2*PI()*$C10048/365)</f>
        <v/>
      </c>
      <c r="N10048" s="7">
        <f>F10048-K10048</f>
        <v/>
      </c>
      <c r="O10048" s="7">
        <f>G10048-L10048</f>
        <v/>
      </c>
      <c r="P10048" s="7">
        <f>H10048-M10048</f>
        <v/>
      </c>
      <c r="Q10048" s="7">
        <f>IF($I10048=1,(N10048-MAR1!$B$11)/MAR1!$D$11,(N10048-MAR1!$C$11)/MAR1!$E$11)</f>
        <v/>
      </c>
      <c r="R10048" s="7">
        <f>IF($I10048=1,(O10048-MAR1!$B$12)/MAR1!$D$12,(O10048-MAR1!$C$12)/MAR1!$E$12)</f>
        <v/>
      </c>
      <c r="S10048" s="7">
        <f>IF($I10048=1,(P10048-MAR1!$B$13)/MAR1!$D$13,(P10048-MAR1!$C$13)/MAR1!$E$13)</f>
        <v/>
      </c>
    </row>
    <row r="10049">
      <c r="A10049" s="5" t="n">
        <v>10048</v>
      </c>
      <c r="B10049" s="5" t="n">
        <v>28</v>
      </c>
      <c r="C10049" s="5" t="n">
        <v>193</v>
      </c>
      <c r="D10049" s="5" t="n">
        <v>7</v>
      </c>
      <c r="E10049" s="5" t="n">
        <v>68.2</v>
      </c>
      <c r="F10049" s="5" t="n">
        <v>34.7</v>
      </c>
      <c r="G10049" s="5" t="n">
        <v>27.6</v>
      </c>
      <c r="H10049" s="5" t="n">
        <v>11.57</v>
      </c>
      <c r="I10049" s="6">
        <f>IF(E10049&gt;=Markov!$B$3,1,0)</f>
        <v/>
      </c>
      <c r="J10049" s="6">
        <f>I10048</f>
        <v/>
      </c>
      <c r="K10049" s="7">
        <f>MAR1!$B$5+MAR1!$C$5*COS(2*PI()*$C10049/365)+MAR1!$D$5*SIN(2*PI()*$C10049/365)</f>
        <v/>
      </c>
      <c r="L10049" s="7">
        <f>MAR1!$B$6+MAR1!$C$6*COS(2*PI()*$C10049/365)+MAR1!$D$6*SIN(2*PI()*$C10049/365)</f>
        <v/>
      </c>
      <c r="M10049" s="7">
        <f>MAR1!$B$7+MAR1!$C$7*COS(2*PI()*$C10049/365)+MAR1!$D$7*SIN(2*PI()*$C10049/365)</f>
        <v/>
      </c>
      <c r="N10049" s="7">
        <f>F10049-K10049</f>
        <v/>
      </c>
      <c r="O10049" s="7">
        <f>G10049-L10049</f>
        <v/>
      </c>
      <c r="P10049" s="7">
        <f>H10049-M10049</f>
        <v/>
      </c>
      <c r="Q10049" s="7">
        <f>IF($I10049=1,(N10049-MAR1!$B$11)/MAR1!$D$11,(N10049-MAR1!$C$11)/MAR1!$E$11)</f>
        <v/>
      </c>
      <c r="R10049" s="7">
        <f>IF($I10049=1,(O10049-MAR1!$B$12)/MAR1!$D$12,(O10049-MAR1!$C$12)/MAR1!$E$12)</f>
        <v/>
      </c>
      <c r="S10049" s="7">
        <f>IF($I10049=1,(P10049-MAR1!$B$13)/MAR1!$D$13,(P10049-MAR1!$C$13)/MAR1!$E$13)</f>
        <v/>
      </c>
    </row>
    <row r="10050">
      <c r="A10050" s="5" t="n">
        <v>10049</v>
      </c>
      <c r="B10050" s="5" t="n">
        <v>28</v>
      </c>
      <c r="C10050" s="5" t="n">
        <v>194</v>
      </c>
      <c r="D10050" s="5" t="n">
        <v>7</v>
      </c>
      <c r="E10050" s="5" t="n">
        <v>0</v>
      </c>
      <c r="F10050" s="5" t="n">
        <v>34.4</v>
      </c>
      <c r="G10050" s="5" t="n">
        <v>28.5</v>
      </c>
      <c r="H10050" s="5" t="n">
        <v>22.16</v>
      </c>
      <c r="I10050" s="6">
        <f>IF(E10050&gt;=Markov!$B$3,1,0)</f>
        <v/>
      </c>
      <c r="J10050" s="6">
        <f>I10049</f>
        <v/>
      </c>
      <c r="K10050" s="7">
        <f>MAR1!$B$5+MAR1!$C$5*COS(2*PI()*$C10050/365)+MAR1!$D$5*SIN(2*PI()*$C10050/365)</f>
        <v/>
      </c>
      <c r="L10050" s="7">
        <f>MAR1!$B$6+MAR1!$C$6*COS(2*PI()*$C10050/365)+MAR1!$D$6*SIN(2*PI()*$C10050/365)</f>
        <v/>
      </c>
      <c r="M10050" s="7">
        <f>MAR1!$B$7+MAR1!$C$7*COS(2*PI()*$C10050/365)+MAR1!$D$7*SIN(2*PI()*$C10050/365)</f>
        <v/>
      </c>
      <c r="N10050" s="7">
        <f>F10050-K10050</f>
        <v/>
      </c>
      <c r="O10050" s="7">
        <f>G10050-L10050</f>
        <v/>
      </c>
      <c r="P10050" s="7">
        <f>H10050-M10050</f>
        <v/>
      </c>
      <c r="Q10050" s="7">
        <f>IF($I10050=1,(N10050-MAR1!$B$11)/MAR1!$D$11,(N10050-MAR1!$C$11)/MAR1!$E$11)</f>
        <v/>
      </c>
      <c r="R10050" s="7">
        <f>IF($I10050=1,(O10050-MAR1!$B$12)/MAR1!$D$12,(O10050-MAR1!$C$12)/MAR1!$E$12)</f>
        <v/>
      </c>
      <c r="S10050" s="7">
        <f>IF($I10050=1,(P10050-MAR1!$B$13)/MAR1!$D$13,(P10050-MAR1!$C$13)/MAR1!$E$13)</f>
        <v/>
      </c>
    </row>
    <row r="10051">
      <c r="A10051" s="5" t="n">
        <v>10050</v>
      </c>
      <c r="B10051" s="5" t="n">
        <v>28</v>
      </c>
      <c r="C10051" s="5" t="n">
        <v>195</v>
      </c>
      <c r="D10051" s="5" t="n">
        <v>7</v>
      </c>
      <c r="E10051" s="5" t="n">
        <v>4.9</v>
      </c>
      <c r="F10051" s="5" t="n">
        <v>29.9</v>
      </c>
      <c r="G10051" s="5" t="n">
        <v>26.3</v>
      </c>
      <c r="H10051" s="5" t="n">
        <v>14.69</v>
      </c>
      <c r="I10051" s="6">
        <f>IF(E10051&gt;=Markov!$B$3,1,0)</f>
        <v/>
      </c>
      <c r="J10051" s="6">
        <f>I10050</f>
        <v/>
      </c>
      <c r="K10051" s="7">
        <f>MAR1!$B$5+MAR1!$C$5*COS(2*PI()*$C10051/365)+MAR1!$D$5*SIN(2*PI()*$C10051/365)</f>
        <v/>
      </c>
      <c r="L10051" s="7">
        <f>MAR1!$B$6+MAR1!$C$6*COS(2*PI()*$C10051/365)+MAR1!$D$6*SIN(2*PI()*$C10051/365)</f>
        <v/>
      </c>
      <c r="M10051" s="7">
        <f>MAR1!$B$7+MAR1!$C$7*COS(2*PI()*$C10051/365)+MAR1!$D$7*SIN(2*PI()*$C10051/365)</f>
        <v/>
      </c>
      <c r="N10051" s="7">
        <f>F10051-K10051</f>
        <v/>
      </c>
      <c r="O10051" s="7">
        <f>G10051-L10051</f>
        <v/>
      </c>
      <c r="P10051" s="7">
        <f>H10051-M10051</f>
        <v/>
      </c>
      <c r="Q10051" s="7">
        <f>IF($I10051=1,(N10051-MAR1!$B$11)/MAR1!$D$11,(N10051-MAR1!$C$11)/MAR1!$E$11)</f>
        <v/>
      </c>
      <c r="R10051" s="7">
        <f>IF($I10051=1,(O10051-MAR1!$B$12)/MAR1!$D$12,(O10051-MAR1!$C$12)/MAR1!$E$12)</f>
        <v/>
      </c>
      <c r="S10051" s="7">
        <f>IF($I10051=1,(P10051-MAR1!$B$13)/MAR1!$D$13,(P10051-MAR1!$C$13)/MAR1!$E$13)</f>
        <v/>
      </c>
    </row>
    <row r="10052">
      <c r="A10052" s="5" t="n">
        <v>10051</v>
      </c>
      <c r="B10052" s="5" t="n">
        <v>28</v>
      </c>
      <c r="C10052" s="5" t="n">
        <v>196</v>
      </c>
      <c r="D10052" s="5" t="n">
        <v>7</v>
      </c>
      <c r="E10052" s="5" t="n">
        <v>0</v>
      </c>
      <c r="F10052" s="5" t="n">
        <v>31.5</v>
      </c>
      <c r="G10052" s="5" t="n">
        <v>29</v>
      </c>
      <c r="H10052" s="5" t="n">
        <v>21.92</v>
      </c>
      <c r="I10052" s="6">
        <f>IF(E10052&gt;=Markov!$B$3,1,0)</f>
        <v/>
      </c>
      <c r="J10052" s="6">
        <f>I10051</f>
        <v/>
      </c>
      <c r="K10052" s="7">
        <f>MAR1!$B$5+MAR1!$C$5*COS(2*PI()*$C10052/365)+MAR1!$D$5*SIN(2*PI()*$C10052/365)</f>
        <v/>
      </c>
      <c r="L10052" s="7">
        <f>MAR1!$B$6+MAR1!$C$6*COS(2*PI()*$C10052/365)+MAR1!$D$6*SIN(2*PI()*$C10052/365)</f>
        <v/>
      </c>
      <c r="M10052" s="7">
        <f>MAR1!$B$7+MAR1!$C$7*COS(2*PI()*$C10052/365)+MAR1!$D$7*SIN(2*PI()*$C10052/365)</f>
        <v/>
      </c>
      <c r="N10052" s="7">
        <f>F10052-K10052</f>
        <v/>
      </c>
      <c r="O10052" s="7">
        <f>G10052-L10052</f>
        <v/>
      </c>
      <c r="P10052" s="7">
        <f>H10052-M10052</f>
        <v/>
      </c>
      <c r="Q10052" s="7">
        <f>IF($I10052=1,(N10052-MAR1!$B$11)/MAR1!$D$11,(N10052-MAR1!$C$11)/MAR1!$E$11)</f>
        <v/>
      </c>
      <c r="R10052" s="7">
        <f>IF($I10052=1,(O10052-MAR1!$B$12)/MAR1!$D$12,(O10052-MAR1!$C$12)/MAR1!$E$12)</f>
        <v/>
      </c>
      <c r="S10052" s="7">
        <f>IF($I10052=1,(P10052-MAR1!$B$13)/MAR1!$D$13,(P10052-MAR1!$C$13)/MAR1!$E$13)</f>
        <v/>
      </c>
    </row>
    <row r="10053">
      <c r="A10053" s="5" t="n">
        <v>10052</v>
      </c>
      <c r="B10053" s="5" t="n">
        <v>28</v>
      </c>
      <c r="C10053" s="5" t="n">
        <v>197</v>
      </c>
      <c r="D10053" s="5" t="n">
        <v>7</v>
      </c>
      <c r="E10053" s="5" t="n">
        <v>0</v>
      </c>
      <c r="F10053" s="5" t="n">
        <v>32.7</v>
      </c>
      <c r="G10053" s="5" t="n">
        <v>26.7</v>
      </c>
      <c r="H10053" s="5" t="n">
        <v>23.16</v>
      </c>
      <c r="I10053" s="6">
        <f>IF(E10053&gt;=Markov!$B$3,1,0)</f>
        <v/>
      </c>
      <c r="J10053" s="6">
        <f>I10052</f>
        <v/>
      </c>
      <c r="K10053" s="7">
        <f>MAR1!$B$5+MAR1!$C$5*COS(2*PI()*$C10053/365)+MAR1!$D$5*SIN(2*PI()*$C10053/365)</f>
        <v/>
      </c>
      <c r="L10053" s="7">
        <f>MAR1!$B$6+MAR1!$C$6*COS(2*PI()*$C10053/365)+MAR1!$D$6*SIN(2*PI()*$C10053/365)</f>
        <v/>
      </c>
      <c r="M10053" s="7">
        <f>MAR1!$B$7+MAR1!$C$7*COS(2*PI()*$C10053/365)+MAR1!$D$7*SIN(2*PI()*$C10053/365)</f>
        <v/>
      </c>
      <c r="N10053" s="7">
        <f>F10053-K10053</f>
        <v/>
      </c>
      <c r="O10053" s="7">
        <f>G10053-L10053</f>
        <v/>
      </c>
      <c r="P10053" s="7">
        <f>H10053-M10053</f>
        <v/>
      </c>
      <c r="Q10053" s="7">
        <f>IF($I10053=1,(N10053-MAR1!$B$11)/MAR1!$D$11,(N10053-MAR1!$C$11)/MAR1!$E$11)</f>
        <v/>
      </c>
      <c r="R10053" s="7">
        <f>IF($I10053=1,(O10053-MAR1!$B$12)/MAR1!$D$12,(O10053-MAR1!$C$12)/MAR1!$E$12)</f>
        <v/>
      </c>
      <c r="S10053" s="7">
        <f>IF($I10053=1,(P10053-MAR1!$B$13)/MAR1!$D$13,(P10053-MAR1!$C$13)/MAR1!$E$13)</f>
        <v/>
      </c>
    </row>
    <row r="10054">
      <c r="A10054" s="5" t="n">
        <v>10053</v>
      </c>
      <c r="B10054" s="5" t="n">
        <v>28</v>
      </c>
      <c r="C10054" s="5" t="n">
        <v>198</v>
      </c>
      <c r="D10054" s="5" t="n">
        <v>7</v>
      </c>
      <c r="E10054" s="5" t="n">
        <v>2.4</v>
      </c>
      <c r="F10054" s="5" t="n">
        <v>30</v>
      </c>
      <c r="G10054" s="5" t="n">
        <v>24.1</v>
      </c>
      <c r="H10054" s="5" t="n">
        <v>14.68</v>
      </c>
      <c r="I10054" s="6">
        <f>IF(E10054&gt;=Markov!$B$3,1,0)</f>
        <v/>
      </c>
      <c r="J10054" s="6">
        <f>I10053</f>
        <v/>
      </c>
      <c r="K10054" s="7">
        <f>MAR1!$B$5+MAR1!$C$5*COS(2*PI()*$C10054/365)+MAR1!$D$5*SIN(2*PI()*$C10054/365)</f>
        <v/>
      </c>
      <c r="L10054" s="7">
        <f>MAR1!$B$6+MAR1!$C$6*COS(2*PI()*$C10054/365)+MAR1!$D$6*SIN(2*PI()*$C10054/365)</f>
        <v/>
      </c>
      <c r="M10054" s="7">
        <f>MAR1!$B$7+MAR1!$C$7*COS(2*PI()*$C10054/365)+MAR1!$D$7*SIN(2*PI()*$C10054/365)</f>
        <v/>
      </c>
      <c r="N10054" s="7">
        <f>F10054-K10054</f>
        <v/>
      </c>
      <c r="O10054" s="7">
        <f>G10054-L10054</f>
        <v/>
      </c>
      <c r="P10054" s="7">
        <f>H10054-M10054</f>
        <v/>
      </c>
      <c r="Q10054" s="7">
        <f>IF($I10054=1,(N10054-MAR1!$B$11)/MAR1!$D$11,(N10054-MAR1!$C$11)/MAR1!$E$11)</f>
        <v/>
      </c>
      <c r="R10054" s="7">
        <f>IF($I10054=1,(O10054-MAR1!$B$12)/MAR1!$D$12,(O10054-MAR1!$C$12)/MAR1!$E$12)</f>
        <v/>
      </c>
      <c r="S10054" s="7">
        <f>IF($I10054=1,(P10054-MAR1!$B$13)/MAR1!$D$13,(P10054-MAR1!$C$13)/MAR1!$E$13)</f>
        <v/>
      </c>
    </row>
    <row r="10055">
      <c r="A10055" s="5" t="n">
        <v>10054</v>
      </c>
      <c r="B10055" s="5" t="n">
        <v>28</v>
      </c>
      <c r="C10055" s="5" t="n">
        <v>199</v>
      </c>
      <c r="D10055" s="5" t="n">
        <v>7</v>
      </c>
      <c r="E10055" s="5" t="n">
        <v>5.8</v>
      </c>
      <c r="F10055" s="5" t="n">
        <v>29.7</v>
      </c>
      <c r="G10055" s="5" t="n">
        <v>24.4</v>
      </c>
      <c r="H10055" s="5" t="n">
        <v>11.41</v>
      </c>
      <c r="I10055" s="6">
        <f>IF(E10055&gt;=Markov!$B$3,1,0)</f>
        <v/>
      </c>
      <c r="J10055" s="6">
        <f>I10054</f>
        <v/>
      </c>
      <c r="K10055" s="7">
        <f>MAR1!$B$5+MAR1!$C$5*COS(2*PI()*$C10055/365)+MAR1!$D$5*SIN(2*PI()*$C10055/365)</f>
        <v/>
      </c>
      <c r="L10055" s="7">
        <f>MAR1!$B$6+MAR1!$C$6*COS(2*PI()*$C10055/365)+MAR1!$D$6*SIN(2*PI()*$C10055/365)</f>
        <v/>
      </c>
      <c r="M10055" s="7">
        <f>MAR1!$B$7+MAR1!$C$7*COS(2*PI()*$C10055/365)+MAR1!$D$7*SIN(2*PI()*$C10055/365)</f>
        <v/>
      </c>
      <c r="N10055" s="7">
        <f>F10055-K10055</f>
        <v/>
      </c>
      <c r="O10055" s="7">
        <f>G10055-L10055</f>
        <v/>
      </c>
      <c r="P10055" s="7">
        <f>H10055-M10055</f>
        <v/>
      </c>
      <c r="Q10055" s="7">
        <f>IF($I10055=1,(N10055-MAR1!$B$11)/MAR1!$D$11,(N10055-MAR1!$C$11)/MAR1!$E$11)</f>
        <v/>
      </c>
      <c r="R10055" s="7">
        <f>IF($I10055=1,(O10055-MAR1!$B$12)/MAR1!$D$12,(O10055-MAR1!$C$12)/MAR1!$E$12)</f>
        <v/>
      </c>
      <c r="S10055" s="7">
        <f>IF($I10055=1,(P10055-MAR1!$B$13)/MAR1!$D$13,(P10055-MAR1!$C$13)/MAR1!$E$13)</f>
        <v/>
      </c>
    </row>
    <row r="10056">
      <c r="A10056" s="5" t="n">
        <v>10055</v>
      </c>
      <c r="B10056" s="5" t="n">
        <v>28</v>
      </c>
      <c r="C10056" s="5" t="n">
        <v>200</v>
      </c>
      <c r="D10056" s="5" t="n">
        <v>7</v>
      </c>
      <c r="E10056" s="5" t="n">
        <v>8</v>
      </c>
      <c r="F10056" s="5" t="n">
        <v>30</v>
      </c>
      <c r="G10056" s="5" t="n">
        <v>26.6</v>
      </c>
      <c r="H10056" s="5" t="n">
        <v>12.49</v>
      </c>
      <c r="I10056" s="6">
        <f>IF(E10056&gt;=Markov!$B$3,1,0)</f>
        <v/>
      </c>
      <c r="J10056" s="6">
        <f>I10055</f>
        <v/>
      </c>
      <c r="K10056" s="7">
        <f>MAR1!$B$5+MAR1!$C$5*COS(2*PI()*$C10056/365)+MAR1!$D$5*SIN(2*PI()*$C10056/365)</f>
        <v/>
      </c>
      <c r="L10056" s="7">
        <f>MAR1!$B$6+MAR1!$C$6*COS(2*PI()*$C10056/365)+MAR1!$D$6*SIN(2*PI()*$C10056/365)</f>
        <v/>
      </c>
      <c r="M10056" s="7">
        <f>MAR1!$B$7+MAR1!$C$7*COS(2*PI()*$C10056/365)+MAR1!$D$7*SIN(2*PI()*$C10056/365)</f>
        <v/>
      </c>
      <c r="N10056" s="7">
        <f>F10056-K10056</f>
        <v/>
      </c>
      <c r="O10056" s="7">
        <f>G10056-L10056</f>
        <v/>
      </c>
      <c r="P10056" s="7">
        <f>H10056-M10056</f>
        <v/>
      </c>
      <c r="Q10056" s="7">
        <f>IF($I10056=1,(N10056-MAR1!$B$11)/MAR1!$D$11,(N10056-MAR1!$C$11)/MAR1!$E$11)</f>
        <v/>
      </c>
      <c r="R10056" s="7">
        <f>IF($I10056=1,(O10056-MAR1!$B$12)/MAR1!$D$12,(O10056-MAR1!$C$12)/MAR1!$E$12)</f>
        <v/>
      </c>
      <c r="S10056" s="7">
        <f>IF($I10056=1,(P10056-MAR1!$B$13)/MAR1!$D$13,(P10056-MAR1!$C$13)/MAR1!$E$13)</f>
        <v/>
      </c>
    </row>
    <row r="10057">
      <c r="A10057" s="5" t="n">
        <v>10056</v>
      </c>
      <c r="B10057" s="5" t="n">
        <v>28</v>
      </c>
      <c r="C10057" s="5" t="n">
        <v>201</v>
      </c>
      <c r="D10057" s="5" t="n">
        <v>7</v>
      </c>
      <c r="E10057" s="5" t="n">
        <v>25.1</v>
      </c>
      <c r="F10057" s="5" t="n">
        <v>31.7</v>
      </c>
      <c r="G10057" s="5" t="n">
        <v>24.6</v>
      </c>
      <c r="H10057" s="5" t="n">
        <v>16.04</v>
      </c>
      <c r="I10057" s="6">
        <f>IF(E10057&gt;=Markov!$B$3,1,0)</f>
        <v/>
      </c>
      <c r="J10057" s="6">
        <f>I10056</f>
        <v/>
      </c>
      <c r="K10057" s="7">
        <f>MAR1!$B$5+MAR1!$C$5*COS(2*PI()*$C10057/365)+MAR1!$D$5*SIN(2*PI()*$C10057/365)</f>
        <v/>
      </c>
      <c r="L10057" s="7">
        <f>MAR1!$B$6+MAR1!$C$6*COS(2*PI()*$C10057/365)+MAR1!$D$6*SIN(2*PI()*$C10057/365)</f>
        <v/>
      </c>
      <c r="M10057" s="7">
        <f>MAR1!$B$7+MAR1!$C$7*COS(2*PI()*$C10057/365)+MAR1!$D$7*SIN(2*PI()*$C10057/365)</f>
        <v/>
      </c>
      <c r="N10057" s="7">
        <f>F10057-K10057</f>
        <v/>
      </c>
      <c r="O10057" s="7">
        <f>G10057-L10057</f>
        <v/>
      </c>
      <c r="P10057" s="7">
        <f>H10057-M10057</f>
        <v/>
      </c>
      <c r="Q10057" s="7">
        <f>IF($I10057=1,(N10057-MAR1!$B$11)/MAR1!$D$11,(N10057-MAR1!$C$11)/MAR1!$E$11)</f>
        <v/>
      </c>
      <c r="R10057" s="7">
        <f>IF($I10057=1,(O10057-MAR1!$B$12)/MAR1!$D$12,(O10057-MAR1!$C$12)/MAR1!$E$12)</f>
        <v/>
      </c>
      <c r="S10057" s="7">
        <f>IF($I10057=1,(P10057-MAR1!$B$13)/MAR1!$D$13,(P10057-MAR1!$C$13)/MAR1!$E$13)</f>
        <v/>
      </c>
    </row>
    <row r="10058">
      <c r="A10058" s="5" t="n">
        <v>10057</v>
      </c>
      <c r="B10058" s="5" t="n">
        <v>28</v>
      </c>
      <c r="C10058" s="5" t="n">
        <v>202</v>
      </c>
      <c r="D10058" s="5" t="n">
        <v>7</v>
      </c>
      <c r="E10058" s="5" t="n">
        <v>16.5</v>
      </c>
      <c r="F10058" s="5" t="n">
        <v>31.7</v>
      </c>
      <c r="G10058" s="5" t="n">
        <v>26.7</v>
      </c>
      <c r="H10058" s="5" t="n">
        <v>15.96</v>
      </c>
      <c r="I10058" s="6">
        <f>IF(E10058&gt;=Markov!$B$3,1,0)</f>
        <v/>
      </c>
      <c r="J10058" s="6">
        <f>I10057</f>
        <v/>
      </c>
      <c r="K10058" s="7">
        <f>MAR1!$B$5+MAR1!$C$5*COS(2*PI()*$C10058/365)+MAR1!$D$5*SIN(2*PI()*$C10058/365)</f>
        <v/>
      </c>
      <c r="L10058" s="7">
        <f>MAR1!$B$6+MAR1!$C$6*COS(2*PI()*$C10058/365)+MAR1!$D$6*SIN(2*PI()*$C10058/365)</f>
        <v/>
      </c>
      <c r="M10058" s="7">
        <f>MAR1!$B$7+MAR1!$C$7*COS(2*PI()*$C10058/365)+MAR1!$D$7*SIN(2*PI()*$C10058/365)</f>
        <v/>
      </c>
      <c r="N10058" s="7">
        <f>F10058-K10058</f>
        <v/>
      </c>
      <c r="O10058" s="7">
        <f>G10058-L10058</f>
        <v/>
      </c>
      <c r="P10058" s="7">
        <f>H10058-M10058</f>
        <v/>
      </c>
      <c r="Q10058" s="7">
        <f>IF($I10058=1,(N10058-MAR1!$B$11)/MAR1!$D$11,(N10058-MAR1!$C$11)/MAR1!$E$11)</f>
        <v/>
      </c>
      <c r="R10058" s="7">
        <f>IF($I10058=1,(O10058-MAR1!$B$12)/MAR1!$D$12,(O10058-MAR1!$C$12)/MAR1!$E$12)</f>
        <v/>
      </c>
      <c r="S10058" s="7">
        <f>IF($I10058=1,(P10058-MAR1!$B$13)/MAR1!$D$13,(P10058-MAR1!$C$13)/MAR1!$E$13)</f>
        <v/>
      </c>
    </row>
    <row r="10059">
      <c r="A10059" s="5" t="n">
        <v>10058</v>
      </c>
      <c r="B10059" s="5" t="n">
        <v>28</v>
      </c>
      <c r="C10059" s="5" t="n">
        <v>203</v>
      </c>
      <c r="D10059" s="5" t="n">
        <v>7</v>
      </c>
      <c r="E10059" s="5" t="n">
        <v>0</v>
      </c>
      <c r="F10059" s="5" t="n">
        <v>34.5</v>
      </c>
      <c r="G10059" s="5" t="n">
        <v>26.6</v>
      </c>
      <c r="H10059" s="5" t="n">
        <v>17.87</v>
      </c>
      <c r="I10059" s="6">
        <f>IF(E10059&gt;=Markov!$B$3,1,0)</f>
        <v/>
      </c>
      <c r="J10059" s="6">
        <f>I10058</f>
        <v/>
      </c>
      <c r="K10059" s="7">
        <f>MAR1!$B$5+MAR1!$C$5*COS(2*PI()*$C10059/365)+MAR1!$D$5*SIN(2*PI()*$C10059/365)</f>
        <v/>
      </c>
      <c r="L10059" s="7">
        <f>MAR1!$B$6+MAR1!$C$6*COS(2*PI()*$C10059/365)+MAR1!$D$6*SIN(2*PI()*$C10059/365)</f>
        <v/>
      </c>
      <c r="M10059" s="7">
        <f>MAR1!$B$7+MAR1!$C$7*COS(2*PI()*$C10059/365)+MAR1!$D$7*SIN(2*PI()*$C10059/365)</f>
        <v/>
      </c>
      <c r="N10059" s="7">
        <f>F10059-K10059</f>
        <v/>
      </c>
      <c r="O10059" s="7">
        <f>G10059-L10059</f>
        <v/>
      </c>
      <c r="P10059" s="7">
        <f>H10059-M10059</f>
        <v/>
      </c>
      <c r="Q10059" s="7">
        <f>IF($I10059=1,(N10059-MAR1!$B$11)/MAR1!$D$11,(N10059-MAR1!$C$11)/MAR1!$E$11)</f>
        <v/>
      </c>
      <c r="R10059" s="7">
        <f>IF($I10059=1,(O10059-MAR1!$B$12)/MAR1!$D$12,(O10059-MAR1!$C$12)/MAR1!$E$12)</f>
        <v/>
      </c>
      <c r="S10059" s="7">
        <f>IF($I10059=1,(P10059-MAR1!$B$13)/MAR1!$D$13,(P10059-MAR1!$C$13)/MAR1!$E$13)</f>
        <v/>
      </c>
    </row>
    <row r="10060">
      <c r="A10060" s="5" t="n">
        <v>10059</v>
      </c>
      <c r="B10060" s="5" t="n">
        <v>28</v>
      </c>
      <c r="C10060" s="5" t="n">
        <v>204</v>
      </c>
      <c r="D10060" s="5" t="n">
        <v>7</v>
      </c>
      <c r="E10060" s="5" t="n">
        <v>0</v>
      </c>
      <c r="F10060" s="5" t="n">
        <v>32.3</v>
      </c>
      <c r="G10060" s="5" t="n">
        <v>25.1</v>
      </c>
      <c r="H10060" s="5" t="n">
        <v>15.96</v>
      </c>
      <c r="I10060" s="6">
        <f>IF(E10060&gt;=Markov!$B$3,1,0)</f>
        <v/>
      </c>
      <c r="J10060" s="6">
        <f>I10059</f>
        <v/>
      </c>
      <c r="K10060" s="7">
        <f>MAR1!$B$5+MAR1!$C$5*COS(2*PI()*$C10060/365)+MAR1!$D$5*SIN(2*PI()*$C10060/365)</f>
        <v/>
      </c>
      <c r="L10060" s="7">
        <f>MAR1!$B$6+MAR1!$C$6*COS(2*PI()*$C10060/365)+MAR1!$D$6*SIN(2*PI()*$C10060/365)</f>
        <v/>
      </c>
      <c r="M10060" s="7">
        <f>MAR1!$B$7+MAR1!$C$7*COS(2*PI()*$C10060/365)+MAR1!$D$7*SIN(2*PI()*$C10060/365)</f>
        <v/>
      </c>
      <c r="N10060" s="7">
        <f>F10060-K10060</f>
        <v/>
      </c>
      <c r="O10060" s="7">
        <f>G10060-L10060</f>
        <v/>
      </c>
      <c r="P10060" s="7">
        <f>H10060-M10060</f>
        <v/>
      </c>
      <c r="Q10060" s="7">
        <f>IF($I10060=1,(N10060-MAR1!$B$11)/MAR1!$D$11,(N10060-MAR1!$C$11)/MAR1!$E$11)</f>
        <v/>
      </c>
      <c r="R10060" s="7">
        <f>IF($I10060=1,(O10060-MAR1!$B$12)/MAR1!$D$12,(O10060-MAR1!$C$12)/MAR1!$E$12)</f>
        <v/>
      </c>
      <c r="S10060" s="7">
        <f>IF($I10060=1,(P10060-MAR1!$B$13)/MAR1!$D$13,(P10060-MAR1!$C$13)/MAR1!$E$13)</f>
        <v/>
      </c>
    </row>
    <row r="10061">
      <c r="A10061" s="5" t="n">
        <v>10060</v>
      </c>
      <c r="B10061" s="5" t="n">
        <v>28</v>
      </c>
      <c r="C10061" s="5" t="n">
        <v>205</v>
      </c>
      <c r="D10061" s="5" t="n">
        <v>7</v>
      </c>
      <c r="E10061" s="5" t="n">
        <v>0</v>
      </c>
      <c r="F10061" s="5" t="n">
        <v>32.5</v>
      </c>
      <c r="G10061" s="5" t="n">
        <v>23.6</v>
      </c>
      <c r="H10061" s="5" t="n">
        <v>14.56</v>
      </c>
      <c r="I10061" s="6">
        <f>IF(E10061&gt;=Markov!$B$3,1,0)</f>
        <v/>
      </c>
      <c r="J10061" s="6">
        <f>I10060</f>
        <v/>
      </c>
      <c r="K10061" s="7">
        <f>MAR1!$B$5+MAR1!$C$5*COS(2*PI()*$C10061/365)+MAR1!$D$5*SIN(2*PI()*$C10061/365)</f>
        <v/>
      </c>
      <c r="L10061" s="7">
        <f>MAR1!$B$6+MAR1!$C$6*COS(2*PI()*$C10061/365)+MAR1!$D$6*SIN(2*PI()*$C10061/365)</f>
        <v/>
      </c>
      <c r="M10061" s="7">
        <f>MAR1!$B$7+MAR1!$C$7*COS(2*PI()*$C10061/365)+MAR1!$D$7*SIN(2*PI()*$C10061/365)</f>
        <v/>
      </c>
      <c r="N10061" s="7">
        <f>F10061-K10061</f>
        <v/>
      </c>
      <c r="O10061" s="7">
        <f>G10061-L10061</f>
        <v/>
      </c>
      <c r="P10061" s="7">
        <f>H10061-M10061</f>
        <v/>
      </c>
      <c r="Q10061" s="7">
        <f>IF($I10061=1,(N10061-MAR1!$B$11)/MAR1!$D$11,(N10061-MAR1!$C$11)/MAR1!$E$11)</f>
        <v/>
      </c>
      <c r="R10061" s="7">
        <f>IF($I10061=1,(O10061-MAR1!$B$12)/MAR1!$D$12,(O10061-MAR1!$C$12)/MAR1!$E$12)</f>
        <v/>
      </c>
      <c r="S10061" s="7">
        <f>IF($I10061=1,(P10061-MAR1!$B$13)/MAR1!$D$13,(P10061-MAR1!$C$13)/MAR1!$E$13)</f>
        <v/>
      </c>
    </row>
    <row r="10062">
      <c r="A10062" s="5" t="n">
        <v>10061</v>
      </c>
      <c r="B10062" s="5" t="n">
        <v>28</v>
      </c>
      <c r="C10062" s="5" t="n">
        <v>206</v>
      </c>
      <c r="D10062" s="5" t="n">
        <v>7</v>
      </c>
      <c r="E10062" s="5" t="n">
        <v>0</v>
      </c>
      <c r="F10062" s="5" t="n">
        <v>32</v>
      </c>
      <c r="G10062" s="5" t="n">
        <v>23.6</v>
      </c>
      <c r="H10062" s="5" t="n">
        <v>17.22</v>
      </c>
      <c r="I10062" s="6">
        <f>IF(E10062&gt;=Markov!$B$3,1,0)</f>
        <v/>
      </c>
      <c r="J10062" s="6">
        <f>I10061</f>
        <v/>
      </c>
      <c r="K10062" s="7">
        <f>MAR1!$B$5+MAR1!$C$5*COS(2*PI()*$C10062/365)+MAR1!$D$5*SIN(2*PI()*$C10062/365)</f>
        <v/>
      </c>
      <c r="L10062" s="7">
        <f>MAR1!$B$6+MAR1!$C$6*COS(2*PI()*$C10062/365)+MAR1!$D$6*SIN(2*PI()*$C10062/365)</f>
        <v/>
      </c>
      <c r="M10062" s="7">
        <f>MAR1!$B$7+MAR1!$C$7*COS(2*PI()*$C10062/365)+MAR1!$D$7*SIN(2*PI()*$C10062/365)</f>
        <v/>
      </c>
      <c r="N10062" s="7">
        <f>F10062-K10062</f>
        <v/>
      </c>
      <c r="O10062" s="7">
        <f>G10062-L10062</f>
        <v/>
      </c>
      <c r="P10062" s="7">
        <f>H10062-M10062</f>
        <v/>
      </c>
      <c r="Q10062" s="7">
        <f>IF($I10062=1,(N10062-MAR1!$B$11)/MAR1!$D$11,(N10062-MAR1!$C$11)/MAR1!$E$11)</f>
        <v/>
      </c>
      <c r="R10062" s="7">
        <f>IF($I10062=1,(O10062-MAR1!$B$12)/MAR1!$D$12,(O10062-MAR1!$C$12)/MAR1!$E$12)</f>
        <v/>
      </c>
      <c r="S10062" s="7">
        <f>IF($I10062=1,(P10062-MAR1!$B$13)/MAR1!$D$13,(P10062-MAR1!$C$13)/MAR1!$E$13)</f>
        <v/>
      </c>
    </row>
    <row r="10063">
      <c r="A10063" s="5" t="n">
        <v>10062</v>
      </c>
      <c r="B10063" s="5" t="n">
        <v>28</v>
      </c>
      <c r="C10063" s="5" t="n">
        <v>207</v>
      </c>
      <c r="D10063" s="5" t="n">
        <v>7</v>
      </c>
      <c r="E10063" s="5" t="n">
        <v>16.1</v>
      </c>
      <c r="F10063" s="5" t="n">
        <v>31.2</v>
      </c>
      <c r="G10063" s="5" t="n">
        <v>24.6</v>
      </c>
      <c r="H10063" s="5" t="n">
        <v>17.15</v>
      </c>
      <c r="I10063" s="6">
        <f>IF(E10063&gt;=Markov!$B$3,1,0)</f>
        <v/>
      </c>
      <c r="J10063" s="6">
        <f>I10062</f>
        <v/>
      </c>
      <c r="K10063" s="7">
        <f>MAR1!$B$5+MAR1!$C$5*COS(2*PI()*$C10063/365)+MAR1!$D$5*SIN(2*PI()*$C10063/365)</f>
        <v/>
      </c>
      <c r="L10063" s="7">
        <f>MAR1!$B$6+MAR1!$C$6*COS(2*PI()*$C10063/365)+MAR1!$D$6*SIN(2*PI()*$C10063/365)</f>
        <v/>
      </c>
      <c r="M10063" s="7">
        <f>MAR1!$B$7+MAR1!$C$7*COS(2*PI()*$C10063/365)+MAR1!$D$7*SIN(2*PI()*$C10063/365)</f>
        <v/>
      </c>
      <c r="N10063" s="7">
        <f>F10063-K10063</f>
        <v/>
      </c>
      <c r="O10063" s="7">
        <f>G10063-L10063</f>
        <v/>
      </c>
      <c r="P10063" s="7">
        <f>H10063-M10063</f>
        <v/>
      </c>
      <c r="Q10063" s="7">
        <f>IF($I10063=1,(N10063-MAR1!$B$11)/MAR1!$D$11,(N10063-MAR1!$C$11)/MAR1!$E$11)</f>
        <v/>
      </c>
      <c r="R10063" s="7">
        <f>IF($I10063=1,(O10063-MAR1!$B$12)/MAR1!$D$12,(O10063-MAR1!$C$12)/MAR1!$E$12)</f>
        <v/>
      </c>
      <c r="S10063" s="7">
        <f>IF($I10063=1,(P10063-MAR1!$B$13)/MAR1!$D$13,(P10063-MAR1!$C$13)/MAR1!$E$13)</f>
        <v/>
      </c>
    </row>
    <row r="10064">
      <c r="A10064" s="5" t="n">
        <v>10063</v>
      </c>
      <c r="B10064" s="5" t="n">
        <v>28</v>
      </c>
      <c r="C10064" s="5" t="n">
        <v>208</v>
      </c>
      <c r="D10064" s="5" t="n">
        <v>7</v>
      </c>
      <c r="E10064" s="5" t="n">
        <v>0</v>
      </c>
      <c r="F10064" s="5" t="n">
        <v>33.8</v>
      </c>
      <c r="G10064" s="5" t="n">
        <v>26.3</v>
      </c>
      <c r="H10064" s="5" t="n">
        <v>20.95</v>
      </c>
      <c r="I10064" s="6">
        <f>IF(E10064&gt;=Markov!$B$3,1,0)</f>
        <v/>
      </c>
      <c r="J10064" s="6">
        <f>I10063</f>
        <v/>
      </c>
      <c r="K10064" s="7">
        <f>MAR1!$B$5+MAR1!$C$5*COS(2*PI()*$C10064/365)+MAR1!$D$5*SIN(2*PI()*$C10064/365)</f>
        <v/>
      </c>
      <c r="L10064" s="7">
        <f>MAR1!$B$6+MAR1!$C$6*COS(2*PI()*$C10064/365)+MAR1!$D$6*SIN(2*PI()*$C10064/365)</f>
        <v/>
      </c>
      <c r="M10064" s="7">
        <f>MAR1!$B$7+MAR1!$C$7*COS(2*PI()*$C10064/365)+MAR1!$D$7*SIN(2*PI()*$C10064/365)</f>
        <v/>
      </c>
      <c r="N10064" s="7">
        <f>F10064-K10064</f>
        <v/>
      </c>
      <c r="O10064" s="7">
        <f>G10064-L10064</f>
        <v/>
      </c>
      <c r="P10064" s="7">
        <f>H10064-M10064</f>
        <v/>
      </c>
      <c r="Q10064" s="7">
        <f>IF($I10064=1,(N10064-MAR1!$B$11)/MAR1!$D$11,(N10064-MAR1!$C$11)/MAR1!$E$11)</f>
        <v/>
      </c>
      <c r="R10064" s="7">
        <f>IF($I10064=1,(O10064-MAR1!$B$12)/MAR1!$D$12,(O10064-MAR1!$C$12)/MAR1!$E$12)</f>
        <v/>
      </c>
      <c r="S10064" s="7">
        <f>IF($I10064=1,(P10064-MAR1!$B$13)/MAR1!$D$13,(P10064-MAR1!$C$13)/MAR1!$E$13)</f>
        <v/>
      </c>
    </row>
    <row r="10065">
      <c r="A10065" s="5" t="n">
        <v>10064</v>
      </c>
      <c r="B10065" s="5" t="n">
        <v>28</v>
      </c>
      <c r="C10065" s="5" t="n">
        <v>209</v>
      </c>
      <c r="D10065" s="5" t="n">
        <v>7</v>
      </c>
      <c r="E10065" s="5" t="n">
        <v>0</v>
      </c>
      <c r="F10065" s="5" t="n">
        <v>30.5</v>
      </c>
      <c r="G10065" s="5" t="n">
        <v>26.1</v>
      </c>
      <c r="H10065" s="5" t="n">
        <v>10.41</v>
      </c>
      <c r="I10065" s="6">
        <f>IF(E10065&gt;=Markov!$B$3,1,0)</f>
        <v/>
      </c>
      <c r="J10065" s="6">
        <f>I10064</f>
        <v/>
      </c>
      <c r="K10065" s="7">
        <f>MAR1!$B$5+MAR1!$C$5*COS(2*PI()*$C10065/365)+MAR1!$D$5*SIN(2*PI()*$C10065/365)</f>
        <v/>
      </c>
      <c r="L10065" s="7">
        <f>MAR1!$B$6+MAR1!$C$6*COS(2*PI()*$C10065/365)+MAR1!$D$6*SIN(2*PI()*$C10065/365)</f>
        <v/>
      </c>
      <c r="M10065" s="7">
        <f>MAR1!$B$7+MAR1!$C$7*COS(2*PI()*$C10065/365)+MAR1!$D$7*SIN(2*PI()*$C10065/365)</f>
        <v/>
      </c>
      <c r="N10065" s="7">
        <f>F10065-K10065</f>
        <v/>
      </c>
      <c r="O10065" s="7">
        <f>G10065-L10065</f>
        <v/>
      </c>
      <c r="P10065" s="7">
        <f>H10065-M10065</f>
        <v/>
      </c>
      <c r="Q10065" s="7">
        <f>IF($I10065=1,(N10065-MAR1!$B$11)/MAR1!$D$11,(N10065-MAR1!$C$11)/MAR1!$E$11)</f>
        <v/>
      </c>
      <c r="R10065" s="7">
        <f>IF($I10065=1,(O10065-MAR1!$B$12)/MAR1!$D$12,(O10065-MAR1!$C$12)/MAR1!$E$12)</f>
        <v/>
      </c>
      <c r="S10065" s="7">
        <f>IF($I10065=1,(P10065-MAR1!$B$13)/MAR1!$D$13,(P10065-MAR1!$C$13)/MAR1!$E$13)</f>
        <v/>
      </c>
    </row>
    <row r="10066">
      <c r="A10066" s="5" t="n">
        <v>10065</v>
      </c>
      <c r="B10066" s="5" t="n">
        <v>28</v>
      </c>
      <c r="C10066" s="5" t="n">
        <v>210</v>
      </c>
      <c r="D10066" s="5" t="n">
        <v>7</v>
      </c>
      <c r="E10066" s="5" t="n">
        <v>0</v>
      </c>
      <c r="F10066" s="5" t="n">
        <v>28.6</v>
      </c>
      <c r="G10066" s="5" t="n">
        <v>24.5</v>
      </c>
      <c r="H10066" s="5" t="n">
        <v>11.81</v>
      </c>
      <c r="I10066" s="6">
        <f>IF(E10066&gt;=Markov!$B$3,1,0)</f>
        <v/>
      </c>
      <c r="J10066" s="6">
        <f>I10065</f>
        <v/>
      </c>
      <c r="K10066" s="7">
        <f>MAR1!$B$5+MAR1!$C$5*COS(2*PI()*$C10066/365)+MAR1!$D$5*SIN(2*PI()*$C10066/365)</f>
        <v/>
      </c>
      <c r="L10066" s="7">
        <f>MAR1!$B$6+MAR1!$C$6*COS(2*PI()*$C10066/365)+MAR1!$D$6*SIN(2*PI()*$C10066/365)</f>
        <v/>
      </c>
      <c r="M10066" s="7">
        <f>MAR1!$B$7+MAR1!$C$7*COS(2*PI()*$C10066/365)+MAR1!$D$7*SIN(2*PI()*$C10066/365)</f>
        <v/>
      </c>
      <c r="N10066" s="7">
        <f>F10066-K10066</f>
        <v/>
      </c>
      <c r="O10066" s="7">
        <f>G10066-L10066</f>
        <v/>
      </c>
      <c r="P10066" s="7">
        <f>H10066-M10066</f>
        <v/>
      </c>
      <c r="Q10066" s="7">
        <f>IF($I10066=1,(N10066-MAR1!$B$11)/MAR1!$D$11,(N10066-MAR1!$C$11)/MAR1!$E$11)</f>
        <v/>
      </c>
      <c r="R10066" s="7">
        <f>IF($I10066=1,(O10066-MAR1!$B$12)/MAR1!$D$12,(O10066-MAR1!$C$12)/MAR1!$E$12)</f>
        <v/>
      </c>
      <c r="S10066" s="7">
        <f>IF($I10066=1,(P10066-MAR1!$B$13)/MAR1!$D$13,(P10066-MAR1!$C$13)/MAR1!$E$13)</f>
        <v/>
      </c>
    </row>
    <row r="10067">
      <c r="A10067" s="5" t="n">
        <v>10066</v>
      </c>
      <c r="B10067" s="5" t="n">
        <v>28</v>
      </c>
      <c r="C10067" s="5" t="n">
        <v>211</v>
      </c>
      <c r="D10067" s="5" t="n">
        <v>7</v>
      </c>
      <c r="E10067" s="5" t="n">
        <v>0</v>
      </c>
      <c r="F10067" s="5" t="n">
        <v>30.4</v>
      </c>
      <c r="G10067" s="5" t="n">
        <v>25.7</v>
      </c>
      <c r="H10067" s="5" t="n">
        <v>8.300000000000001</v>
      </c>
      <c r="I10067" s="6">
        <f>IF(E10067&gt;=Markov!$B$3,1,0)</f>
        <v/>
      </c>
      <c r="J10067" s="6">
        <f>I10066</f>
        <v/>
      </c>
      <c r="K10067" s="7">
        <f>MAR1!$B$5+MAR1!$C$5*COS(2*PI()*$C10067/365)+MAR1!$D$5*SIN(2*PI()*$C10067/365)</f>
        <v/>
      </c>
      <c r="L10067" s="7">
        <f>MAR1!$B$6+MAR1!$C$6*COS(2*PI()*$C10067/365)+MAR1!$D$6*SIN(2*PI()*$C10067/365)</f>
        <v/>
      </c>
      <c r="M10067" s="7">
        <f>MAR1!$B$7+MAR1!$C$7*COS(2*PI()*$C10067/365)+MAR1!$D$7*SIN(2*PI()*$C10067/365)</f>
        <v/>
      </c>
      <c r="N10067" s="7">
        <f>F10067-K10067</f>
        <v/>
      </c>
      <c r="O10067" s="7">
        <f>G10067-L10067</f>
        <v/>
      </c>
      <c r="P10067" s="7">
        <f>H10067-M10067</f>
        <v/>
      </c>
      <c r="Q10067" s="7">
        <f>IF($I10067=1,(N10067-MAR1!$B$11)/MAR1!$D$11,(N10067-MAR1!$C$11)/MAR1!$E$11)</f>
        <v/>
      </c>
      <c r="R10067" s="7">
        <f>IF($I10067=1,(O10067-MAR1!$B$12)/MAR1!$D$12,(O10067-MAR1!$C$12)/MAR1!$E$12)</f>
        <v/>
      </c>
      <c r="S10067" s="7">
        <f>IF($I10067=1,(P10067-MAR1!$B$13)/MAR1!$D$13,(P10067-MAR1!$C$13)/MAR1!$E$13)</f>
        <v/>
      </c>
    </row>
    <row r="10068">
      <c r="A10068" s="5" t="n">
        <v>10067</v>
      </c>
      <c r="B10068" s="5" t="n">
        <v>28</v>
      </c>
      <c r="C10068" s="5" t="n">
        <v>212</v>
      </c>
      <c r="D10068" s="5" t="n">
        <v>7</v>
      </c>
      <c r="E10068" s="5" t="n">
        <v>1.3</v>
      </c>
      <c r="F10068" s="5" t="n">
        <v>27.1</v>
      </c>
      <c r="G10068" s="5" t="n">
        <v>24.9</v>
      </c>
      <c r="H10068" s="5" t="n">
        <v>6.95</v>
      </c>
      <c r="I10068" s="6">
        <f>IF(E10068&gt;=Markov!$B$3,1,0)</f>
        <v/>
      </c>
      <c r="J10068" s="6">
        <f>I10067</f>
        <v/>
      </c>
      <c r="K10068" s="7">
        <f>MAR1!$B$5+MAR1!$C$5*COS(2*PI()*$C10068/365)+MAR1!$D$5*SIN(2*PI()*$C10068/365)</f>
        <v/>
      </c>
      <c r="L10068" s="7">
        <f>MAR1!$B$6+MAR1!$C$6*COS(2*PI()*$C10068/365)+MAR1!$D$6*SIN(2*PI()*$C10068/365)</f>
        <v/>
      </c>
      <c r="M10068" s="7">
        <f>MAR1!$B$7+MAR1!$C$7*COS(2*PI()*$C10068/365)+MAR1!$D$7*SIN(2*PI()*$C10068/365)</f>
        <v/>
      </c>
      <c r="N10068" s="7">
        <f>F10068-K10068</f>
        <v/>
      </c>
      <c r="O10068" s="7">
        <f>G10068-L10068</f>
        <v/>
      </c>
      <c r="P10068" s="7">
        <f>H10068-M10068</f>
        <v/>
      </c>
      <c r="Q10068" s="7">
        <f>IF($I10068=1,(N10068-MAR1!$B$11)/MAR1!$D$11,(N10068-MAR1!$C$11)/MAR1!$E$11)</f>
        <v/>
      </c>
      <c r="R10068" s="7">
        <f>IF($I10068=1,(O10068-MAR1!$B$12)/MAR1!$D$12,(O10068-MAR1!$C$12)/MAR1!$E$12)</f>
        <v/>
      </c>
      <c r="S10068" s="7">
        <f>IF($I10068=1,(P10068-MAR1!$B$13)/MAR1!$D$13,(P10068-MAR1!$C$13)/MAR1!$E$13)</f>
        <v/>
      </c>
    </row>
    <row r="10069">
      <c r="A10069" s="5" t="n">
        <v>10068</v>
      </c>
      <c r="B10069" s="5" t="n">
        <v>28</v>
      </c>
      <c r="C10069" s="5" t="n">
        <v>213</v>
      </c>
      <c r="D10069" s="5" t="n">
        <v>8</v>
      </c>
      <c r="E10069" s="5" t="n">
        <v>5.9</v>
      </c>
      <c r="F10069" s="5" t="n">
        <v>30.1</v>
      </c>
      <c r="G10069" s="5" t="n">
        <v>25.3</v>
      </c>
      <c r="H10069" s="5" t="n">
        <v>11.26</v>
      </c>
      <c r="I10069" s="6">
        <f>IF(E10069&gt;=Markov!$B$3,1,0)</f>
        <v/>
      </c>
      <c r="J10069" s="6">
        <f>I10068</f>
        <v/>
      </c>
      <c r="K10069" s="7">
        <f>MAR1!$B$5+MAR1!$C$5*COS(2*PI()*$C10069/365)+MAR1!$D$5*SIN(2*PI()*$C10069/365)</f>
        <v/>
      </c>
      <c r="L10069" s="7">
        <f>MAR1!$B$6+MAR1!$C$6*COS(2*PI()*$C10069/365)+MAR1!$D$6*SIN(2*PI()*$C10069/365)</f>
        <v/>
      </c>
      <c r="M10069" s="7">
        <f>MAR1!$B$7+MAR1!$C$7*COS(2*PI()*$C10069/365)+MAR1!$D$7*SIN(2*PI()*$C10069/365)</f>
        <v/>
      </c>
      <c r="N10069" s="7">
        <f>F10069-K10069</f>
        <v/>
      </c>
      <c r="O10069" s="7">
        <f>G10069-L10069</f>
        <v/>
      </c>
      <c r="P10069" s="7">
        <f>H10069-M10069</f>
        <v/>
      </c>
      <c r="Q10069" s="7">
        <f>IF($I10069=1,(N10069-MAR1!$B$11)/MAR1!$D$11,(N10069-MAR1!$C$11)/MAR1!$E$11)</f>
        <v/>
      </c>
      <c r="R10069" s="7">
        <f>IF($I10069=1,(O10069-MAR1!$B$12)/MAR1!$D$12,(O10069-MAR1!$C$12)/MAR1!$E$12)</f>
        <v/>
      </c>
      <c r="S10069" s="7">
        <f>IF($I10069=1,(P10069-MAR1!$B$13)/MAR1!$D$13,(P10069-MAR1!$C$13)/MAR1!$E$13)</f>
        <v/>
      </c>
    </row>
    <row r="10070">
      <c r="A10070" s="5" t="n">
        <v>10069</v>
      </c>
      <c r="B10070" s="5" t="n">
        <v>28</v>
      </c>
      <c r="C10070" s="5" t="n">
        <v>214</v>
      </c>
      <c r="D10070" s="5" t="n">
        <v>8</v>
      </c>
      <c r="E10070" s="5" t="n">
        <v>20.3</v>
      </c>
      <c r="F10070" s="5" t="n">
        <v>33.7</v>
      </c>
      <c r="G10070" s="5" t="n">
        <v>24.5</v>
      </c>
      <c r="H10070" s="5" t="n">
        <v>14.98</v>
      </c>
      <c r="I10070" s="6">
        <f>IF(E10070&gt;=Markov!$B$3,1,0)</f>
        <v/>
      </c>
      <c r="J10070" s="6">
        <f>I10069</f>
        <v/>
      </c>
      <c r="K10070" s="7">
        <f>MAR1!$B$5+MAR1!$C$5*COS(2*PI()*$C10070/365)+MAR1!$D$5*SIN(2*PI()*$C10070/365)</f>
        <v/>
      </c>
      <c r="L10070" s="7">
        <f>MAR1!$B$6+MAR1!$C$6*COS(2*PI()*$C10070/365)+MAR1!$D$6*SIN(2*PI()*$C10070/365)</f>
        <v/>
      </c>
      <c r="M10070" s="7">
        <f>MAR1!$B$7+MAR1!$C$7*COS(2*PI()*$C10070/365)+MAR1!$D$7*SIN(2*PI()*$C10070/365)</f>
        <v/>
      </c>
      <c r="N10070" s="7">
        <f>F10070-K10070</f>
        <v/>
      </c>
      <c r="O10070" s="7">
        <f>G10070-L10070</f>
        <v/>
      </c>
      <c r="P10070" s="7">
        <f>H10070-M10070</f>
        <v/>
      </c>
      <c r="Q10070" s="7">
        <f>IF($I10070=1,(N10070-MAR1!$B$11)/MAR1!$D$11,(N10070-MAR1!$C$11)/MAR1!$E$11)</f>
        <v/>
      </c>
      <c r="R10070" s="7">
        <f>IF($I10070=1,(O10070-MAR1!$B$12)/MAR1!$D$12,(O10070-MAR1!$C$12)/MAR1!$E$12)</f>
        <v/>
      </c>
      <c r="S10070" s="7">
        <f>IF($I10070=1,(P10070-MAR1!$B$13)/MAR1!$D$13,(P10070-MAR1!$C$13)/MAR1!$E$13)</f>
        <v/>
      </c>
    </row>
    <row r="10071">
      <c r="A10071" s="5" t="n">
        <v>10070</v>
      </c>
      <c r="B10071" s="5" t="n">
        <v>28</v>
      </c>
      <c r="C10071" s="5" t="n">
        <v>215</v>
      </c>
      <c r="D10071" s="5" t="n">
        <v>8</v>
      </c>
      <c r="E10071" s="5" t="n">
        <v>8.800000000000001</v>
      </c>
      <c r="F10071" s="5" t="n">
        <v>32.3</v>
      </c>
      <c r="G10071" s="5" t="n">
        <v>26</v>
      </c>
      <c r="H10071" s="5" t="n">
        <v>5.31</v>
      </c>
      <c r="I10071" s="6">
        <f>IF(E10071&gt;=Markov!$B$3,1,0)</f>
        <v/>
      </c>
      <c r="J10071" s="6">
        <f>I10070</f>
        <v/>
      </c>
      <c r="K10071" s="7">
        <f>MAR1!$B$5+MAR1!$C$5*COS(2*PI()*$C10071/365)+MAR1!$D$5*SIN(2*PI()*$C10071/365)</f>
        <v/>
      </c>
      <c r="L10071" s="7">
        <f>MAR1!$B$6+MAR1!$C$6*COS(2*PI()*$C10071/365)+MAR1!$D$6*SIN(2*PI()*$C10071/365)</f>
        <v/>
      </c>
      <c r="M10071" s="7">
        <f>MAR1!$B$7+MAR1!$C$7*COS(2*PI()*$C10071/365)+MAR1!$D$7*SIN(2*PI()*$C10071/365)</f>
        <v/>
      </c>
      <c r="N10071" s="7">
        <f>F10071-K10071</f>
        <v/>
      </c>
      <c r="O10071" s="7">
        <f>G10071-L10071</f>
        <v/>
      </c>
      <c r="P10071" s="7">
        <f>H10071-M10071</f>
        <v/>
      </c>
      <c r="Q10071" s="7">
        <f>IF($I10071=1,(N10071-MAR1!$B$11)/MAR1!$D$11,(N10071-MAR1!$C$11)/MAR1!$E$11)</f>
        <v/>
      </c>
      <c r="R10071" s="7">
        <f>IF($I10071=1,(O10071-MAR1!$B$12)/MAR1!$D$12,(O10071-MAR1!$C$12)/MAR1!$E$12)</f>
        <v/>
      </c>
      <c r="S10071" s="7">
        <f>IF($I10071=1,(P10071-MAR1!$B$13)/MAR1!$D$13,(P10071-MAR1!$C$13)/MAR1!$E$13)</f>
        <v/>
      </c>
    </row>
    <row r="10072">
      <c r="A10072" s="5" t="n">
        <v>10071</v>
      </c>
      <c r="B10072" s="5" t="n">
        <v>28</v>
      </c>
      <c r="C10072" s="5" t="n">
        <v>216</v>
      </c>
      <c r="D10072" s="5" t="n">
        <v>8</v>
      </c>
      <c r="E10072" s="5" t="n">
        <v>0</v>
      </c>
      <c r="F10072" s="5" t="n">
        <v>33.2</v>
      </c>
      <c r="G10072" s="5" t="n">
        <v>25.9</v>
      </c>
      <c r="H10072" s="5" t="n">
        <v>12.19</v>
      </c>
      <c r="I10072" s="6">
        <f>IF(E10072&gt;=Markov!$B$3,1,0)</f>
        <v/>
      </c>
      <c r="J10072" s="6">
        <f>I10071</f>
        <v/>
      </c>
      <c r="K10072" s="7">
        <f>MAR1!$B$5+MAR1!$C$5*COS(2*PI()*$C10072/365)+MAR1!$D$5*SIN(2*PI()*$C10072/365)</f>
        <v/>
      </c>
      <c r="L10072" s="7">
        <f>MAR1!$B$6+MAR1!$C$6*COS(2*PI()*$C10072/365)+MAR1!$D$6*SIN(2*PI()*$C10072/365)</f>
        <v/>
      </c>
      <c r="M10072" s="7">
        <f>MAR1!$B$7+MAR1!$C$7*COS(2*PI()*$C10072/365)+MAR1!$D$7*SIN(2*PI()*$C10072/365)</f>
        <v/>
      </c>
      <c r="N10072" s="7">
        <f>F10072-K10072</f>
        <v/>
      </c>
      <c r="O10072" s="7">
        <f>G10072-L10072</f>
        <v/>
      </c>
      <c r="P10072" s="7">
        <f>H10072-M10072</f>
        <v/>
      </c>
      <c r="Q10072" s="7">
        <f>IF($I10072=1,(N10072-MAR1!$B$11)/MAR1!$D$11,(N10072-MAR1!$C$11)/MAR1!$E$11)</f>
        <v/>
      </c>
      <c r="R10072" s="7">
        <f>IF($I10072=1,(O10072-MAR1!$B$12)/MAR1!$D$12,(O10072-MAR1!$C$12)/MAR1!$E$12)</f>
        <v/>
      </c>
      <c r="S10072" s="7">
        <f>IF($I10072=1,(P10072-MAR1!$B$13)/MAR1!$D$13,(P10072-MAR1!$C$13)/MAR1!$E$13)</f>
        <v/>
      </c>
    </row>
    <row r="10073">
      <c r="A10073" s="5" t="n">
        <v>10072</v>
      </c>
      <c r="B10073" s="5" t="n">
        <v>28</v>
      </c>
      <c r="C10073" s="5" t="n">
        <v>217</v>
      </c>
      <c r="D10073" s="5" t="n">
        <v>8</v>
      </c>
      <c r="E10073" s="5" t="n">
        <v>0</v>
      </c>
      <c r="F10073" s="5" t="n">
        <v>34.2</v>
      </c>
      <c r="G10073" s="5" t="n">
        <v>25.7</v>
      </c>
      <c r="H10073" s="5" t="n">
        <v>7.81</v>
      </c>
      <c r="I10073" s="6">
        <f>IF(E10073&gt;=Markov!$B$3,1,0)</f>
        <v/>
      </c>
      <c r="J10073" s="6">
        <f>I10072</f>
        <v/>
      </c>
      <c r="K10073" s="7">
        <f>MAR1!$B$5+MAR1!$C$5*COS(2*PI()*$C10073/365)+MAR1!$D$5*SIN(2*PI()*$C10073/365)</f>
        <v/>
      </c>
      <c r="L10073" s="7">
        <f>MAR1!$B$6+MAR1!$C$6*COS(2*PI()*$C10073/365)+MAR1!$D$6*SIN(2*PI()*$C10073/365)</f>
        <v/>
      </c>
      <c r="M10073" s="7">
        <f>MAR1!$B$7+MAR1!$C$7*COS(2*PI()*$C10073/365)+MAR1!$D$7*SIN(2*PI()*$C10073/365)</f>
        <v/>
      </c>
      <c r="N10073" s="7">
        <f>F10073-K10073</f>
        <v/>
      </c>
      <c r="O10073" s="7">
        <f>G10073-L10073</f>
        <v/>
      </c>
      <c r="P10073" s="7">
        <f>H10073-M10073</f>
        <v/>
      </c>
      <c r="Q10073" s="7">
        <f>IF($I10073=1,(N10073-MAR1!$B$11)/MAR1!$D$11,(N10073-MAR1!$C$11)/MAR1!$E$11)</f>
        <v/>
      </c>
      <c r="R10073" s="7">
        <f>IF($I10073=1,(O10073-MAR1!$B$12)/MAR1!$D$12,(O10073-MAR1!$C$12)/MAR1!$E$12)</f>
        <v/>
      </c>
      <c r="S10073" s="7">
        <f>IF($I10073=1,(P10073-MAR1!$B$13)/MAR1!$D$13,(P10073-MAR1!$C$13)/MAR1!$E$13)</f>
        <v/>
      </c>
    </row>
    <row r="10074">
      <c r="A10074" s="5" t="n">
        <v>10073</v>
      </c>
      <c r="B10074" s="5" t="n">
        <v>28</v>
      </c>
      <c r="C10074" s="5" t="n">
        <v>218</v>
      </c>
      <c r="D10074" s="5" t="n">
        <v>8</v>
      </c>
      <c r="E10074" s="5" t="n">
        <v>0</v>
      </c>
      <c r="F10074" s="5" t="n">
        <v>32.3</v>
      </c>
      <c r="G10074" s="5" t="n">
        <v>25.8</v>
      </c>
      <c r="H10074" s="5" t="n">
        <v>17.15</v>
      </c>
      <c r="I10074" s="6">
        <f>IF(E10074&gt;=Markov!$B$3,1,0)</f>
        <v/>
      </c>
      <c r="J10074" s="6">
        <f>I10073</f>
        <v/>
      </c>
      <c r="K10074" s="7">
        <f>MAR1!$B$5+MAR1!$C$5*COS(2*PI()*$C10074/365)+MAR1!$D$5*SIN(2*PI()*$C10074/365)</f>
        <v/>
      </c>
      <c r="L10074" s="7">
        <f>MAR1!$B$6+MAR1!$C$6*COS(2*PI()*$C10074/365)+MAR1!$D$6*SIN(2*PI()*$C10074/365)</f>
        <v/>
      </c>
      <c r="M10074" s="7">
        <f>MAR1!$B$7+MAR1!$C$7*COS(2*PI()*$C10074/365)+MAR1!$D$7*SIN(2*PI()*$C10074/365)</f>
        <v/>
      </c>
      <c r="N10074" s="7">
        <f>F10074-K10074</f>
        <v/>
      </c>
      <c r="O10074" s="7">
        <f>G10074-L10074</f>
        <v/>
      </c>
      <c r="P10074" s="7">
        <f>H10074-M10074</f>
        <v/>
      </c>
      <c r="Q10074" s="7">
        <f>IF($I10074=1,(N10074-MAR1!$B$11)/MAR1!$D$11,(N10074-MAR1!$C$11)/MAR1!$E$11)</f>
        <v/>
      </c>
      <c r="R10074" s="7">
        <f>IF($I10074=1,(O10074-MAR1!$B$12)/MAR1!$D$12,(O10074-MAR1!$C$12)/MAR1!$E$12)</f>
        <v/>
      </c>
      <c r="S10074" s="7">
        <f>IF($I10074=1,(P10074-MAR1!$B$13)/MAR1!$D$13,(P10074-MAR1!$C$13)/MAR1!$E$13)</f>
        <v/>
      </c>
    </row>
    <row r="10075">
      <c r="A10075" s="5" t="n">
        <v>10074</v>
      </c>
      <c r="B10075" s="5" t="n">
        <v>28</v>
      </c>
      <c r="C10075" s="5" t="n">
        <v>219</v>
      </c>
      <c r="D10075" s="5" t="n">
        <v>8</v>
      </c>
      <c r="E10075" s="5" t="n">
        <v>0</v>
      </c>
      <c r="F10075" s="5" t="n">
        <v>33.1</v>
      </c>
      <c r="G10075" s="5" t="n">
        <v>25.5</v>
      </c>
      <c r="H10075" s="5" t="n">
        <v>20.14</v>
      </c>
      <c r="I10075" s="6">
        <f>IF(E10075&gt;=Markov!$B$3,1,0)</f>
        <v/>
      </c>
      <c r="J10075" s="6">
        <f>I10074</f>
        <v/>
      </c>
      <c r="K10075" s="7">
        <f>MAR1!$B$5+MAR1!$C$5*COS(2*PI()*$C10075/365)+MAR1!$D$5*SIN(2*PI()*$C10075/365)</f>
        <v/>
      </c>
      <c r="L10075" s="7">
        <f>MAR1!$B$6+MAR1!$C$6*COS(2*PI()*$C10075/365)+MAR1!$D$6*SIN(2*PI()*$C10075/365)</f>
        <v/>
      </c>
      <c r="M10075" s="7">
        <f>MAR1!$B$7+MAR1!$C$7*COS(2*PI()*$C10075/365)+MAR1!$D$7*SIN(2*PI()*$C10075/365)</f>
        <v/>
      </c>
      <c r="N10075" s="7">
        <f>F10075-K10075</f>
        <v/>
      </c>
      <c r="O10075" s="7">
        <f>G10075-L10075</f>
        <v/>
      </c>
      <c r="P10075" s="7">
        <f>H10075-M10075</f>
        <v/>
      </c>
      <c r="Q10075" s="7">
        <f>IF($I10075=1,(N10075-MAR1!$B$11)/MAR1!$D$11,(N10075-MAR1!$C$11)/MAR1!$E$11)</f>
        <v/>
      </c>
      <c r="R10075" s="7">
        <f>IF($I10075=1,(O10075-MAR1!$B$12)/MAR1!$D$12,(O10075-MAR1!$C$12)/MAR1!$E$12)</f>
        <v/>
      </c>
      <c r="S10075" s="7">
        <f>IF($I10075=1,(P10075-MAR1!$B$13)/MAR1!$D$13,(P10075-MAR1!$C$13)/MAR1!$E$13)</f>
        <v/>
      </c>
    </row>
    <row r="10076">
      <c r="A10076" s="5" t="n">
        <v>10075</v>
      </c>
      <c r="B10076" s="5" t="n">
        <v>28</v>
      </c>
      <c r="C10076" s="5" t="n">
        <v>220</v>
      </c>
      <c r="D10076" s="5" t="n">
        <v>8</v>
      </c>
      <c r="E10076" s="5" t="n">
        <v>0</v>
      </c>
      <c r="F10076" s="5" t="n">
        <v>32.4</v>
      </c>
      <c r="G10076" s="5" t="n">
        <v>24</v>
      </c>
      <c r="H10076" s="5" t="n">
        <v>17.71</v>
      </c>
      <c r="I10076" s="6">
        <f>IF(E10076&gt;=Markov!$B$3,1,0)</f>
        <v/>
      </c>
      <c r="J10076" s="6">
        <f>I10075</f>
        <v/>
      </c>
      <c r="K10076" s="7">
        <f>MAR1!$B$5+MAR1!$C$5*COS(2*PI()*$C10076/365)+MAR1!$D$5*SIN(2*PI()*$C10076/365)</f>
        <v/>
      </c>
      <c r="L10076" s="7">
        <f>MAR1!$B$6+MAR1!$C$6*COS(2*PI()*$C10076/365)+MAR1!$D$6*SIN(2*PI()*$C10076/365)</f>
        <v/>
      </c>
      <c r="M10076" s="7">
        <f>MAR1!$B$7+MAR1!$C$7*COS(2*PI()*$C10076/365)+MAR1!$D$7*SIN(2*PI()*$C10076/365)</f>
        <v/>
      </c>
      <c r="N10076" s="7">
        <f>F10076-K10076</f>
        <v/>
      </c>
      <c r="O10076" s="7">
        <f>G10076-L10076</f>
        <v/>
      </c>
      <c r="P10076" s="7">
        <f>H10076-M10076</f>
        <v/>
      </c>
      <c r="Q10076" s="7">
        <f>IF($I10076=1,(N10076-MAR1!$B$11)/MAR1!$D$11,(N10076-MAR1!$C$11)/MAR1!$E$11)</f>
        <v/>
      </c>
      <c r="R10076" s="7">
        <f>IF($I10076=1,(O10076-MAR1!$B$12)/MAR1!$D$12,(O10076-MAR1!$C$12)/MAR1!$E$12)</f>
        <v/>
      </c>
      <c r="S10076" s="7">
        <f>IF($I10076=1,(P10076-MAR1!$B$13)/MAR1!$D$13,(P10076-MAR1!$C$13)/MAR1!$E$13)</f>
        <v/>
      </c>
    </row>
    <row r="10077">
      <c r="A10077" s="5" t="n">
        <v>10076</v>
      </c>
      <c r="B10077" s="5" t="n">
        <v>28</v>
      </c>
      <c r="C10077" s="5" t="n">
        <v>221</v>
      </c>
      <c r="D10077" s="5" t="n">
        <v>8</v>
      </c>
      <c r="E10077" s="5" t="n">
        <v>0</v>
      </c>
      <c r="F10077" s="5" t="n">
        <v>32.6</v>
      </c>
      <c r="G10077" s="5" t="n">
        <v>24.1</v>
      </c>
      <c r="H10077" s="5" t="n">
        <v>18.74</v>
      </c>
      <c r="I10077" s="6">
        <f>IF(E10077&gt;=Markov!$B$3,1,0)</f>
        <v/>
      </c>
      <c r="J10077" s="6">
        <f>I10076</f>
        <v/>
      </c>
      <c r="K10077" s="7">
        <f>MAR1!$B$5+MAR1!$C$5*COS(2*PI()*$C10077/365)+MAR1!$D$5*SIN(2*PI()*$C10077/365)</f>
        <v/>
      </c>
      <c r="L10077" s="7">
        <f>MAR1!$B$6+MAR1!$C$6*COS(2*PI()*$C10077/365)+MAR1!$D$6*SIN(2*PI()*$C10077/365)</f>
        <v/>
      </c>
      <c r="M10077" s="7">
        <f>MAR1!$B$7+MAR1!$C$7*COS(2*PI()*$C10077/365)+MAR1!$D$7*SIN(2*PI()*$C10077/365)</f>
        <v/>
      </c>
      <c r="N10077" s="7">
        <f>F10077-K10077</f>
        <v/>
      </c>
      <c r="O10077" s="7">
        <f>G10077-L10077</f>
        <v/>
      </c>
      <c r="P10077" s="7">
        <f>H10077-M10077</f>
        <v/>
      </c>
      <c r="Q10077" s="7">
        <f>IF($I10077=1,(N10077-MAR1!$B$11)/MAR1!$D$11,(N10077-MAR1!$C$11)/MAR1!$E$11)</f>
        <v/>
      </c>
      <c r="R10077" s="7">
        <f>IF($I10077=1,(O10077-MAR1!$B$12)/MAR1!$D$12,(O10077-MAR1!$C$12)/MAR1!$E$12)</f>
        <v/>
      </c>
      <c r="S10077" s="7">
        <f>IF($I10077=1,(P10077-MAR1!$B$13)/MAR1!$D$13,(P10077-MAR1!$C$13)/MAR1!$E$13)</f>
        <v/>
      </c>
    </row>
    <row r="10078">
      <c r="A10078" s="5" t="n">
        <v>10077</v>
      </c>
      <c r="B10078" s="5" t="n">
        <v>28</v>
      </c>
      <c r="C10078" s="5" t="n">
        <v>222</v>
      </c>
      <c r="D10078" s="5" t="n">
        <v>8</v>
      </c>
      <c r="E10078" s="5" t="n">
        <v>0</v>
      </c>
      <c r="F10078" s="5" t="n">
        <v>30.7</v>
      </c>
      <c r="G10078" s="5" t="n">
        <v>23.6</v>
      </c>
      <c r="H10078" s="5" t="n">
        <v>19.79</v>
      </c>
      <c r="I10078" s="6">
        <f>IF(E10078&gt;=Markov!$B$3,1,0)</f>
        <v/>
      </c>
      <c r="J10078" s="6">
        <f>I10077</f>
        <v/>
      </c>
      <c r="K10078" s="7">
        <f>MAR1!$B$5+MAR1!$C$5*COS(2*PI()*$C10078/365)+MAR1!$D$5*SIN(2*PI()*$C10078/365)</f>
        <v/>
      </c>
      <c r="L10078" s="7">
        <f>MAR1!$B$6+MAR1!$C$6*COS(2*PI()*$C10078/365)+MAR1!$D$6*SIN(2*PI()*$C10078/365)</f>
        <v/>
      </c>
      <c r="M10078" s="7">
        <f>MAR1!$B$7+MAR1!$C$7*COS(2*PI()*$C10078/365)+MAR1!$D$7*SIN(2*PI()*$C10078/365)</f>
        <v/>
      </c>
      <c r="N10078" s="7">
        <f>F10078-K10078</f>
        <v/>
      </c>
      <c r="O10078" s="7">
        <f>G10078-L10078</f>
        <v/>
      </c>
      <c r="P10078" s="7">
        <f>H10078-M10078</f>
        <v/>
      </c>
      <c r="Q10078" s="7">
        <f>IF($I10078=1,(N10078-MAR1!$B$11)/MAR1!$D$11,(N10078-MAR1!$C$11)/MAR1!$E$11)</f>
        <v/>
      </c>
      <c r="R10078" s="7">
        <f>IF($I10078=1,(O10078-MAR1!$B$12)/MAR1!$D$12,(O10078-MAR1!$C$12)/MAR1!$E$12)</f>
        <v/>
      </c>
      <c r="S10078" s="7">
        <f>IF($I10078=1,(P10078-MAR1!$B$13)/MAR1!$D$13,(P10078-MAR1!$C$13)/MAR1!$E$13)</f>
        <v/>
      </c>
    </row>
    <row r="10079">
      <c r="A10079" s="5" t="n">
        <v>10078</v>
      </c>
      <c r="B10079" s="5" t="n">
        <v>28</v>
      </c>
      <c r="C10079" s="5" t="n">
        <v>223</v>
      </c>
      <c r="D10079" s="5" t="n">
        <v>8</v>
      </c>
      <c r="E10079" s="5" t="n">
        <v>0</v>
      </c>
      <c r="F10079" s="5" t="n">
        <v>33.2</v>
      </c>
      <c r="G10079" s="5" t="n">
        <v>26.4</v>
      </c>
      <c r="H10079" s="5" t="n">
        <v>15.34</v>
      </c>
      <c r="I10079" s="6">
        <f>IF(E10079&gt;=Markov!$B$3,1,0)</f>
        <v/>
      </c>
      <c r="J10079" s="6">
        <f>I10078</f>
        <v/>
      </c>
      <c r="K10079" s="7">
        <f>MAR1!$B$5+MAR1!$C$5*COS(2*PI()*$C10079/365)+MAR1!$D$5*SIN(2*PI()*$C10079/365)</f>
        <v/>
      </c>
      <c r="L10079" s="7">
        <f>MAR1!$B$6+MAR1!$C$6*COS(2*PI()*$C10079/365)+MAR1!$D$6*SIN(2*PI()*$C10079/365)</f>
        <v/>
      </c>
      <c r="M10079" s="7">
        <f>MAR1!$B$7+MAR1!$C$7*COS(2*PI()*$C10079/365)+MAR1!$D$7*SIN(2*PI()*$C10079/365)</f>
        <v/>
      </c>
      <c r="N10079" s="7">
        <f>F10079-K10079</f>
        <v/>
      </c>
      <c r="O10079" s="7">
        <f>G10079-L10079</f>
        <v/>
      </c>
      <c r="P10079" s="7">
        <f>H10079-M10079</f>
        <v/>
      </c>
      <c r="Q10079" s="7">
        <f>IF($I10079=1,(N10079-MAR1!$B$11)/MAR1!$D$11,(N10079-MAR1!$C$11)/MAR1!$E$11)</f>
        <v/>
      </c>
      <c r="R10079" s="7">
        <f>IF($I10079=1,(O10079-MAR1!$B$12)/MAR1!$D$12,(O10079-MAR1!$C$12)/MAR1!$E$12)</f>
        <v/>
      </c>
      <c r="S10079" s="7">
        <f>IF($I10079=1,(P10079-MAR1!$B$13)/MAR1!$D$13,(P10079-MAR1!$C$13)/MAR1!$E$13)</f>
        <v/>
      </c>
    </row>
    <row r="10080">
      <c r="A10080" s="5" t="n">
        <v>10079</v>
      </c>
      <c r="B10080" s="5" t="n">
        <v>28</v>
      </c>
      <c r="C10080" s="5" t="n">
        <v>224</v>
      </c>
      <c r="D10080" s="5" t="n">
        <v>8</v>
      </c>
      <c r="E10080" s="5" t="n">
        <v>0</v>
      </c>
      <c r="F10080" s="5" t="n">
        <v>30.3</v>
      </c>
      <c r="G10080" s="5" t="n">
        <v>23.4</v>
      </c>
      <c r="H10080" s="5" t="n">
        <v>18.16</v>
      </c>
      <c r="I10080" s="6">
        <f>IF(E10080&gt;=Markov!$B$3,1,0)</f>
        <v/>
      </c>
      <c r="J10080" s="6">
        <f>I10079</f>
        <v/>
      </c>
      <c r="K10080" s="7">
        <f>MAR1!$B$5+MAR1!$C$5*COS(2*PI()*$C10080/365)+MAR1!$D$5*SIN(2*PI()*$C10080/365)</f>
        <v/>
      </c>
      <c r="L10080" s="7">
        <f>MAR1!$B$6+MAR1!$C$6*COS(2*PI()*$C10080/365)+MAR1!$D$6*SIN(2*PI()*$C10080/365)</f>
        <v/>
      </c>
      <c r="M10080" s="7">
        <f>MAR1!$B$7+MAR1!$C$7*COS(2*PI()*$C10080/365)+MAR1!$D$7*SIN(2*PI()*$C10080/365)</f>
        <v/>
      </c>
      <c r="N10080" s="7">
        <f>F10080-K10080</f>
        <v/>
      </c>
      <c r="O10080" s="7">
        <f>G10080-L10080</f>
        <v/>
      </c>
      <c r="P10080" s="7">
        <f>H10080-M10080</f>
        <v/>
      </c>
      <c r="Q10080" s="7">
        <f>IF($I10080=1,(N10080-MAR1!$B$11)/MAR1!$D$11,(N10080-MAR1!$C$11)/MAR1!$E$11)</f>
        <v/>
      </c>
      <c r="R10080" s="7">
        <f>IF($I10080=1,(O10080-MAR1!$B$12)/MAR1!$D$12,(O10080-MAR1!$C$12)/MAR1!$E$12)</f>
        <v/>
      </c>
      <c r="S10080" s="7">
        <f>IF($I10080=1,(P10080-MAR1!$B$13)/MAR1!$D$13,(P10080-MAR1!$C$13)/MAR1!$E$13)</f>
        <v/>
      </c>
    </row>
    <row r="10081">
      <c r="A10081" s="5" t="n">
        <v>10080</v>
      </c>
      <c r="B10081" s="5" t="n">
        <v>28</v>
      </c>
      <c r="C10081" s="5" t="n">
        <v>225</v>
      </c>
      <c r="D10081" s="5" t="n">
        <v>8</v>
      </c>
      <c r="E10081" s="5" t="n">
        <v>29.9</v>
      </c>
      <c r="F10081" s="5" t="n">
        <v>28.3</v>
      </c>
      <c r="G10081" s="5" t="n">
        <v>22.5</v>
      </c>
      <c r="H10081" s="5" t="n">
        <v>9.720000000000001</v>
      </c>
      <c r="I10081" s="6">
        <f>IF(E10081&gt;=Markov!$B$3,1,0)</f>
        <v/>
      </c>
      <c r="J10081" s="6">
        <f>I10080</f>
        <v/>
      </c>
      <c r="K10081" s="7">
        <f>MAR1!$B$5+MAR1!$C$5*COS(2*PI()*$C10081/365)+MAR1!$D$5*SIN(2*PI()*$C10081/365)</f>
        <v/>
      </c>
      <c r="L10081" s="7">
        <f>MAR1!$B$6+MAR1!$C$6*COS(2*PI()*$C10081/365)+MAR1!$D$6*SIN(2*PI()*$C10081/365)</f>
        <v/>
      </c>
      <c r="M10081" s="7">
        <f>MAR1!$B$7+MAR1!$C$7*COS(2*PI()*$C10081/365)+MAR1!$D$7*SIN(2*PI()*$C10081/365)</f>
        <v/>
      </c>
      <c r="N10081" s="7">
        <f>F10081-K10081</f>
        <v/>
      </c>
      <c r="O10081" s="7">
        <f>G10081-L10081</f>
        <v/>
      </c>
      <c r="P10081" s="7">
        <f>H10081-M10081</f>
        <v/>
      </c>
      <c r="Q10081" s="7">
        <f>IF($I10081=1,(N10081-MAR1!$B$11)/MAR1!$D$11,(N10081-MAR1!$C$11)/MAR1!$E$11)</f>
        <v/>
      </c>
      <c r="R10081" s="7">
        <f>IF($I10081=1,(O10081-MAR1!$B$12)/MAR1!$D$12,(O10081-MAR1!$C$12)/MAR1!$E$12)</f>
        <v/>
      </c>
      <c r="S10081" s="7">
        <f>IF($I10081=1,(P10081-MAR1!$B$13)/MAR1!$D$13,(P10081-MAR1!$C$13)/MAR1!$E$13)</f>
        <v/>
      </c>
    </row>
    <row r="10082">
      <c r="A10082" s="5" t="n">
        <v>10081</v>
      </c>
      <c r="B10082" s="5" t="n">
        <v>28</v>
      </c>
      <c r="C10082" s="5" t="n">
        <v>226</v>
      </c>
      <c r="D10082" s="5" t="n">
        <v>8</v>
      </c>
      <c r="E10082" s="5" t="n">
        <v>25.7</v>
      </c>
      <c r="F10082" s="5" t="n">
        <v>28</v>
      </c>
      <c r="G10082" s="5" t="n">
        <v>21.7</v>
      </c>
      <c r="H10082" s="5" t="n">
        <v>8.029999999999999</v>
      </c>
      <c r="I10082" s="6">
        <f>IF(E10082&gt;=Markov!$B$3,1,0)</f>
        <v/>
      </c>
      <c r="J10082" s="6">
        <f>I10081</f>
        <v/>
      </c>
      <c r="K10082" s="7">
        <f>MAR1!$B$5+MAR1!$C$5*COS(2*PI()*$C10082/365)+MAR1!$D$5*SIN(2*PI()*$C10082/365)</f>
        <v/>
      </c>
      <c r="L10082" s="7">
        <f>MAR1!$B$6+MAR1!$C$6*COS(2*PI()*$C10082/365)+MAR1!$D$6*SIN(2*PI()*$C10082/365)</f>
        <v/>
      </c>
      <c r="M10082" s="7">
        <f>MAR1!$B$7+MAR1!$C$7*COS(2*PI()*$C10082/365)+MAR1!$D$7*SIN(2*PI()*$C10082/365)</f>
        <v/>
      </c>
      <c r="N10082" s="7">
        <f>F10082-K10082</f>
        <v/>
      </c>
      <c r="O10082" s="7">
        <f>G10082-L10082</f>
        <v/>
      </c>
      <c r="P10082" s="7">
        <f>H10082-M10082</f>
        <v/>
      </c>
      <c r="Q10082" s="7">
        <f>IF($I10082=1,(N10082-MAR1!$B$11)/MAR1!$D$11,(N10082-MAR1!$C$11)/MAR1!$E$11)</f>
        <v/>
      </c>
      <c r="R10082" s="7">
        <f>IF($I10082=1,(O10082-MAR1!$B$12)/MAR1!$D$12,(O10082-MAR1!$C$12)/MAR1!$E$12)</f>
        <v/>
      </c>
      <c r="S10082" s="7">
        <f>IF($I10082=1,(P10082-MAR1!$B$13)/MAR1!$D$13,(P10082-MAR1!$C$13)/MAR1!$E$13)</f>
        <v/>
      </c>
    </row>
    <row r="10083">
      <c r="A10083" s="5" t="n">
        <v>10082</v>
      </c>
      <c r="B10083" s="5" t="n">
        <v>28</v>
      </c>
      <c r="C10083" s="5" t="n">
        <v>227</v>
      </c>
      <c r="D10083" s="5" t="n">
        <v>8</v>
      </c>
      <c r="E10083" s="5" t="n">
        <v>20.8</v>
      </c>
      <c r="F10083" s="5" t="n">
        <v>27</v>
      </c>
      <c r="G10083" s="5" t="n">
        <v>22</v>
      </c>
      <c r="H10083" s="5" t="n">
        <v>11.24</v>
      </c>
      <c r="I10083" s="6">
        <f>IF(E10083&gt;=Markov!$B$3,1,0)</f>
        <v/>
      </c>
      <c r="J10083" s="6">
        <f>I10082</f>
        <v/>
      </c>
      <c r="K10083" s="7">
        <f>MAR1!$B$5+MAR1!$C$5*COS(2*PI()*$C10083/365)+MAR1!$D$5*SIN(2*PI()*$C10083/365)</f>
        <v/>
      </c>
      <c r="L10083" s="7">
        <f>MAR1!$B$6+MAR1!$C$6*COS(2*PI()*$C10083/365)+MAR1!$D$6*SIN(2*PI()*$C10083/365)</f>
        <v/>
      </c>
      <c r="M10083" s="7">
        <f>MAR1!$B$7+MAR1!$C$7*COS(2*PI()*$C10083/365)+MAR1!$D$7*SIN(2*PI()*$C10083/365)</f>
        <v/>
      </c>
      <c r="N10083" s="7">
        <f>F10083-K10083</f>
        <v/>
      </c>
      <c r="O10083" s="7">
        <f>G10083-L10083</f>
        <v/>
      </c>
      <c r="P10083" s="7">
        <f>H10083-M10083</f>
        <v/>
      </c>
      <c r="Q10083" s="7">
        <f>IF($I10083=1,(N10083-MAR1!$B$11)/MAR1!$D$11,(N10083-MAR1!$C$11)/MAR1!$E$11)</f>
        <v/>
      </c>
      <c r="R10083" s="7">
        <f>IF($I10083=1,(O10083-MAR1!$B$12)/MAR1!$D$12,(O10083-MAR1!$C$12)/MAR1!$E$12)</f>
        <v/>
      </c>
      <c r="S10083" s="7">
        <f>IF($I10083=1,(P10083-MAR1!$B$13)/MAR1!$D$13,(P10083-MAR1!$C$13)/MAR1!$E$13)</f>
        <v/>
      </c>
    </row>
    <row r="10084">
      <c r="A10084" s="5" t="n">
        <v>10083</v>
      </c>
      <c r="B10084" s="5" t="n">
        <v>28</v>
      </c>
      <c r="C10084" s="5" t="n">
        <v>228</v>
      </c>
      <c r="D10084" s="5" t="n">
        <v>8</v>
      </c>
      <c r="E10084" s="5" t="n">
        <v>21.6</v>
      </c>
      <c r="F10084" s="5" t="n">
        <v>28.2</v>
      </c>
      <c r="G10084" s="5" t="n">
        <v>22.3</v>
      </c>
      <c r="H10084" s="5" t="n">
        <v>11.61</v>
      </c>
      <c r="I10084" s="6">
        <f>IF(E10084&gt;=Markov!$B$3,1,0)</f>
        <v/>
      </c>
      <c r="J10084" s="6">
        <f>I10083</f>
        <v/>
      </c>
      <c r="K10084" s="7">
        <f>MAR1!$B$5+MAR1!$C$5*COS(2*PI()*$C10084/365)+MAR1!$D$5*SIN(2*PI()*$C10084/365)</f>
        <v/>
      </c>
      <c r="L10084" s="7">
        <f>MAR1!$B$6+MAR1!$C$6*COS(2*PI()*$C10084/365)+MAR1!$D$6*SIN(2*PI()*$C10084/365)</f>
        <v/>
      </c>
      <c r="M10084" s="7">
        <f>MAR1!$B$7+MAR1!$C$7*COS(2*PI()*$C10084/365)+MAR1!$D$7*SIN(2*PI()*$C10084/365)</f>
        <v/>
      </c>
      <c r="N10084" s="7">
        <f>F10084-K10084</f>
        <v/>
      </c>
      <c r="O10084" s="7">
        <f>G10084-L10084</f>
        <v/>
      </c>
      <c r="P10084" s="7">
        <f>H10084-M10084</f>
        <v/>
      </c>
      <c r="Q10084" s="7">
        <f>IF($I10084=1,(N10084-MAR1!$B$11)/MAR1!$D$11,(N10084-MAR1!$C$11)/MAR1!$E$11)</f>
        <v/>
      </c>
      <c r="R10084" s="7">
        <f>IF($I10084=1,(O10084-MAR1!$B$12)/MAR1!$D$12,(O10084-MAR1!$C$12)/MAR1!$E$12)</f>
        <v/>
      </c>
      <c r="S10084" s="7">
        <f>IF($I10084=1,(P10084-MAR1!$B$13)/MAR1!$D$13,(P10084-MAR1!$C$13)/MAR1!$E$13)</f>
        <v/>
      </c>
    </row>
    <row r="10085">
      <c r="A10085" s="5" t="n">
        <v>10084</v>
      </c>
      <c r="B10085" s="5" t="n">
        <v>28</v>
      </c>
      <c r="C10085" s="5" t="n">
        <v>229</v>
      </c>
      <c r="D10085" s="5" t="n">
        <v>8</v>
      </c>
      <c r="E10085" s="5" t="n">
        <v>7.2</v>
      </c>
      <c r="F10085" s="5" t="n">
        <v>28.2</v>
      </c>
      <c r="G10085" s="5" t="n">
        <v>21.6</v>
      </c>
      <c r="H10085" s="5" t="n">
        <v>11.34</v>
      </c>
      <c r="I10085" s="6">
        <f>IF(E10085&gt;=Markov!$B$3,1,0)</f>
        <v/>
      </c>
      <c r="J10085" s="6">
        <f>I10084</f>
        <v/>
      </c>
      <c r="K10085" s="7">
        <f>MAR1!$B$5+MAR1!$C$5*COS(2*PI()*$C10085/365)+MAR1!$D$5*SIN(2*PI()*$C10085/365)</f>
        <v/>
      </c>
      <c r="L10085" s="7">
        <f>MAR1!$B$6+MAR1!$C$6*COS(2*PI()*$C10085/365)+MAR1!$D$6*SIN(2*PI()*$C10085/365)</f>
        <v/>
      </c>
      <c r="M10085" s="7">
        <f>MAR1!$B$7+MAR1!$C$7*COS(2*PI()*$C10085/365)+MAR1!$D$7*SIN(2*PI()*$C10085/365)</f>
        <v/>
      </c>
      <c r="N10085" s="7">
        <f>F10085-K10085</f>
        <v/>
      </c>
      <c r="O10085" s="7">
        <f>G10085-L10085</f>
        <v/>
      </c>
      <c r="P10085" s="7">
        <f>H10085-M10085</f>
        <v/>
      </c>
      <c r="Q10085" s="7">
        <f>IF($I10085=1,(N10085-MAR1!$B$11)/MAR1!$D$11,(N10085-MAR1!$C$11)/MAR1!$E$11)</f>
        <v/>
      </c>
      <c r="R10085" s="7">
        <f>IF($I10085=1,(O10085-MAR1!$B$12)/MAR1!$D$12,(O10085-MAR1!$C$12)/MAR1!$E$12)</f>
        <v/>
      </c>
      <c r="S10085" s="7">
        <f>IF($I10085=1,(P10085-MAR1!$B$13)/MAR1!$D$13,(P10085-MAR1!$C$13)/MAR1!$E$13)</f>
        <v/>
      </c>
    </row>
    <row r="10086">
      <c r="A10086" s="5" t="n">
        <v>10085</v>
      </c>
      <c r="B10086" s="5" t="n">
        <v>28</v>
      </c>
      <c r="C10086" s="5" t="n">
        <v>230</v>
      </c>
      <c r="D10086" s="5" t="n">
        <v>8</v>
      </c>
      <c r="E10086" s="5" t="n">
        <v>0</v>
      </c>
      <c r="F10086" s="5" t="n">
        <v>32</v>
      </c>
      <c r="G10086" s="5" t="n">
        <v>23.9</v>
      </c>
      <c r="H10086" s="5" t="n">
        <v>11.71</v>
      </c>
      <c r="I10086" s="6">
        <f>IF(E10086&gt;=Markov!$B$3,1,0)</f>
        <v/>
      </c>
      <c r="J10086" s="6">
        <f>I10085</f>
        <v/>
      </c>
      <c r="K10086" s="7">
        <f>MAR1!$B$5+MAR1!$C$5*COS(2*PI()*$C10086/365)+MAR1!$D$5*SIN(2*PI()*$C10086/365)</f>
        <v/>
      </c>
      <c r="L10086" s="7">
        <f>MAR1!$B$6+MAR1!$C$6*COS(2*PI()*$C10086/365)+MAR1!$D$6*SIN(2*PI()*$C10086/365)</f>
        <v/>
      </c>
      <c r="M10086" s="7">
        <f>MAR1!$B$7+MAR1!$C$7*COS(2*PI()*$C10086/365)+MAR1!$D$7*SIN(2*PI()*$C10086/365)</f>
        <v/>
      </c>
      <c r="N10086" s="7">
        <f>F10086-K10086</f>
        <v/>
      </c>
      <c r="O10086" s="7">
        <f>G10086-L10086</f>
        <v/>
      </c>
      <c r="P10086" s="7">
        <f>H10086-M10086</f>
        <v/>
      </c>
      <c r="Q10086" s="7">
        <f>IF($I10086=1,(N10086-MAR1!$B$11)/MAR1!$D$11,(N10086-MAR1!$C$11)/MAR1!$E$11)</f>
        <v/>
      </c>
      <c r="R10086" s="7">
        <f>IF($I10086=1,(O10086-MAR1!$B$12)/MAR1!$D$12,(O10086-MAR1!$C$12)/MAR1!$E$12)</f>
        <v/>
      </c>
      <c r="S10086" s="7">
        <f>IF($I10086=1,(P10086-MAR1!$B$13)/MAR1!$D$13,(P10086-MAR1!$C$13)/MAR1!$E$13)</f>
        <v/>
      </c>
    </row>
    <row r="10087">
      <c r="A10087" s="5" t="n">
        <v>10086</v>
      </c>
      <c r="B10087" s="5" t="n">
        <v>28</v>
      </c>
      <c r="C10087" s="5" t="n">
        <v>231</v>
      </c>
      <c r="D10087" s="5" t="n">
        <v>8</v>
      </c>
      <c r="E10087" s="5" t="n">
        <v>0</v>
      </c>
      <c r="F10087" s="5" t="n">
        <v>31.3</v>
      </c>
      <c r="G10087" s="5" t="n">
        <v>24.9</v>
      </c>
      <c r="H10087" s="5" t="n">
        <v>9.49</v>
      </c>
      <c r="I10087" s="6">
        <f>IF(E10087&gt;=Markov!$B$3,1,0)</f>
        <v/>
      </c>
      <c r="J10087" s="6">
        <f>I10086</f>
        <v/>
      </c>
      <c r="K10087" s="7">
        <f>MAR1!$B$5+MAR1!$C$5*COS(2*PI()*$C10087/365)+MAR1!$D$5*SIN(2*PI()*$C10087/365)</f>
        <v/>
      </c>
      <c r="L10087" s="7">
        <f>MAR1!$B$6+MAR1!$C$6*COS(2*PI()*$C10087/365)+MAR1!$D$6*SIN(2*PI()*$C10087/365)</f>
        <v/>
      </c>
      <c r="M10087" s="7">
        <f>MAR1!$B$7+MAR1!$C$7*COS(2*PI()*$C10087/365)+MAR1!$D$7*SIN(2*PI()*$C10087/365)</f>
        <v/>
      </c>
      <c r="N10087" s="7">
        <f>F10087-K10087</f>
        <v/>
      </c>
      <c r="O10087" s="7">
        <f>G10087-L10087</f>
        <v/>
      </c>
      <c r="P10087" s="7">
        <f>H10087-M10087</f>
        <v/>
      </c>
      <c r="Q10087" s="7">
        <f>IF($I10087=1,(N10087-MAR1!$B$11)/MAR1!$D$11,(N10087-MAR1!$C$11)/MAR1!$E$11)</f>
        <v/>
      </c>
      <c r="R10087" s="7">
        <f>IF($I10087=1,(O10087-MAR1!$B$12)/MAR1!$D$12,(O10087-MAR1!$C$12)/MAR1!$E$12)</f>
        <v/>
      </c>
      <c r="S10087" s="7">
        <f>IF($I10087=1,(P10087-MAR1!$B$13)/MAR1!$D$13,(P10087-MAR1!$C$13)/MAR1!$E$13)</f>
        <v/>
      </c>
    </row>
    <row r="10088">
      <c r="A10088" s="5" t="n">
        <v>10087</v>
      </c>
      <c r="B10088" s="5" t="n">
        <v>28</v>
      </c>
      <c r="C10088" s="5" t="n">
        <v>232</v>
      </c>
      <c r="D10088" s="5" t="n">
        <v>8</v>
      </c>
      <c r="E10088" s="5" t="n">
        <v>0</v>
      </c>
      <c r="F10088" s="5" t="n">
        <v>32.7</v>
      </c>
      <c r="G10088" s="5" t="n">
        <v>26.7</v>
      </c>
      <c r="H10088" s="5" t="n">
        <v>12.89</v>
      </c>
      <c r="I10088" s="6">
        <f>IF(E10088&gt;=Markov!$B$3,1,0)</f>
        <v/>
      </c>
      <c r="J10088" s="6">
        <f>I10087</f>
        <v/>
      </c>
      <c r="K10088" s="7">
        <f>MAR1!$B$5+MAR1!$C$5*COS(2*PI()*$C10088/365)+MAR1!$D$5*SIN(2*PI()*$C10088/365)</f>
        <v/>
      </c>
      <c r="L10088" s="7">
        <f>MAR1!$B$6+MAR1!$C$6*COS(2*PI()*$C10088/365)+MAR1!$D$6*SIN(2*PI()*$C10088/365)</f>
        <v/>
      </c>
      <c r="M10088" s="7">
        <f>MAR1!$B$7+MAR1!$C$7*COS(2*PI()*$C10088/365)+MAR1!$D$7*SIN(2*PI()*$C10088/365)</f>
        <v/>
      </c>
      <c r="N10088" s="7">
        <f>F10088-K10088</f>
        <v/>
      </c>
      <c r="O10088" s="7">
        <f>G10088-L10088</f>
        <v/>
      </c>
      <c r="P10088" s="7">
        <f>H10088-M10088</f>
        <v/>
      </c>
      <c r="Q10088" s="7">
        <f>IF($I10088=1,(N10088-MAR1!$B$11)/MAR1!$D$11,(N10088-MAR1!$C$11)/MAR1!$E$11)</f>
        <v/>
      </c>
      <c r="R10088" s="7">
        <f>IF($I10088=1,(O10088-MAR1!$B$12)/MAR1!$D$12,(O10088-MAR1!$C$12)/MAR1!$E$12)</f>
        <v/>
      </c>
      <c r="S10088" s="7">
        <f>IF($I10088=1,(P10088-MAR1!$B$13)/MAR1!$D$13,(P10088-MAR1!$C$13)/MAR1!$E$13)</f>
        <v/>
      </c>
    </row>
    <row r="10089">
      <c r="A10089" s="5" t="n">
        <v>10088</v>
      </c>
      <c r="B10089" s="5" t="n">
        <v>28</v>
      </c>
      <c r="C10089" s="5" t="n">
        <v>233</v>
      </c>
      <c r="D10089" s="5" t="n">
        <v>8</v>
      </c>
      <c r="E10089" s="5" t="n">
        <v>0</v>
      </c>
      <c r="F10089" s="5" t="n">
        <v>31.2</v>
      </c>
      <c r="G10089" s="5" t="n">
        <v>25.1</v>
      </c>
      <c r="H10089" s="5" t="n">
        <v>16.9</v>
      </c>
      <c r="I10089" s="6">
        <f>IF(E10089&gt;=Markov!$B$3,1,0)</f>
        <v/>
      </c>
      <c r="J10089" s="6">
        <f>I10088</f>
        <v/>
      </c>
      <c r="K10089" s="7">
        <f>MAR1!$B$5+MAR1!$C$5*COS(2*PI()*$C10089/365)+MAR1!$D$5*SIN(2*PI()*$C10089/365)</f>
        <v/>
      </c>
      <c r="L10089" s="7">
        <f>MAR1!$B$6+MAR1!$C$6*COS(2*PI()*$C10089/365)+MAR1!$D$6*SIN(2*PI()*$C10089/365)</f>
        <v/>
      </c>
      <c r="M10089" s="7">
        <f>MAR1!$B$7+MAR1!$C$7*COS(2*PI()*$C10089/365)+MAR1!$D$7*SIN(2*PI()*$C10089/365)</f>
        <v/>
      </c>
      <c r="N10089" s="7">
        <f>F10089-K10089</f>
        <v/>
      </c>
      <c r="O10089" s="7">
        <f>G10089-L10089</f>
        <v/>
      </c>
      <c r="P10089" s="7">
        <f>H10089-M10089</f>
        <v/>
      </c>
      <c r="Q10089" s="7">
        <f>IF($I10089=1,(N10089-MAR1!$B$11)/MAR1!$D$11,(N10089-MAR1!$C$11)/MAR1!$E$11)</f>
        <v/>
      </c>
      <c r="R10089" s="7">
        <f>IF($I10089=1,(O10089-MAR1!$B$12)/MAR1!$D$12,(O10089-MAR1!$C$12)/MAR1!$E$12)</f>
        <v/>
      </c>
      <c r="S10089" s="7">
        <f>IF($I10089=1,(P10089-MAR1!$B$13)/MAR1!$D$13,(P10089-MAR1!$C$13)/MAR1!$E$13)</f>
        <v/>
      </c>
    </row>
    <row r="10090">
      <c r="A10090" s="5" t="n">
        <v>10089</v>
      </c>
      <c r="B10090" s="5" t="n">
        <v>28</v>
      </c>
      <c r="C10090" s="5" t="n">
        <v>234</v>
      </c>
      <c r="D10090" s="5" t="n">
        <v>8</v>
      </c>
      <c r="E10090" s="5" t="n">
        <v>0</v>
      </c>
      <c r="F10090" s="5" t="n">
        <v>31.3</v>
      </c>
      <c r="G10090" s="5" t="n">
        <v>23.4</v>
      </c>
      <c r="H10090" s="5" t="n">
        <v>19.97</v>
      </c>
      <c r="I10090" s="6">
        <f>IF(E10090&gt;=Markov!$B$3,1,0)</f>
        <v/>
      </c>
      <c r="J10090" s="6">
        <f>I10089</f>
        <v/>
      </c>
      <c r="K10090" s="7">
        <f>MAR1!$B$5+MAR1!$C$5*COS(2*PI()*$C10090/365)+MAR1!$D$5*SIN(2*PI()*$C10090/365)</f>
        <v/>
      </c>
      <c r="L10090" s="7">
        <f>MAR1!$B$6+MAR1!$C$6*COS(2*PI()*$C10090/365)+MAR1!$D$6*SIN(2*PI()*$C10090/365)</f>
        <v/>
      </c>
      <c r="M10090" s="7">
        <f>MAR1!$B$7+MAR1!$C$7*COS(2*PI()*$C10090/365)+MAR1!$D$7*SIN(2*PI()*$C10090/365)</f>
        <v/>
      </c>
      <c r="N10090" s="7">
        <f>F10090-K10090</f>
        <v/>
      </c>
      <c r="O10090" s="7">
        <f>G10090-L10090</f>
        <v/>
      </c>
      <c r="P10090" s="7">
        <f>H10090-M10090</f>
        <v/>
      </c>
      <c r="Q10090" s="7">
        <f>IF($I10090=1,(N10090-MAR1!$B$11)/MAR1!$D$11,(N10090-MAR1!$C$11)/MAR1!$E$11)</f>
        <v/>
      </c>
      <c r="R10090" s="7">
        <f>IF($I10090=1,(O10090-MAR1!$B$12)/MAR1!$D$12,(O10090-MAR1!$C$12)/MAR1!$E$12)</f>
        <v/>
      </c>
      <c r="S10090" s="7">
        <f>IF($I10090=1,(P10090-MAR1!$B$13)/MAR1!$D$13,(P10090-MAR1!$C$13)/MAR1!$E$13)</f>
        <v/>
      </c>
    </row>
    <row r="10091">
      <c r="A10091" s="5" t="n">
        <v>10090</v>
      </c>
      <c r="B10091" s="5" t="n">
        <v>28</v>
      </c>
      <c r="C10091" s="5" t="n">
        <v>235</v>
      </c>
      <c r="D10091" s="5" t="n">
        <v>8</v>
      </c>
      <c r="E10091" s="5" t="n">
        <v>0</v>
      </c>
      <c r="F10091" s="5" t="n">
        <v>30.5</v>
      </c>
      <c r="G10091" s="5" t="n">
        <v>23.8</v>
      </c>
      <c r="H10091" s="5" t="n">
        <v>17.07</v>
      </c>
      <c r="I10091" s="6">
        <f>IF(E10091&gt;=Markov!$B$3,1,0)</f>
        <v/>
      </c>
      <c r="J10091" s="6">
        <f>I10090</f>
        <v/>
      </c>
      <c r="K10091" s="7">
        <f>MAR1!$B$5+MAR1!$C$5*COS(2*PI()*$C10091/365)+MAR1!$D$5*SIN(2*PI()*$C10091/365)</f>
        <v/>
      </c>
      <c r="L10091" s="7">
        <f>MAR1!$B$6+MAR1!$C$6*COS(2*PI()*$C10091/365)+MAR1!$D$6*SIN(2*PI()*$C10091/365)</f>
        <v/>
      </c>
      <c r="M10091" s="7">
        <f>MAR1!$B$7+MAR1!$C$7*COS(2*PI()*$C10091/365)+MAR1!$D$7*SIN(2*PI()*$C10091/365)</f>
        <v/>
      </c>
      <c r="N10091" s="7">
        <f>F10091-K10091</f>
        <v/>
      </c>
      <c r="O10091" s="7">
        <f>G10091-L10091</f>
        <v/>
      </c>
      <c r="P10091" s="7">
        <f>H10091-M10091</f>
        <v/>
      </c>
      <c r="Q10091" s="7">
        <f>IF($I10091=1,(N10091-MAR1!$B$11)/MAR1!$D$11,(N10091-MAR1!$C$11)/MAR1!$E$11)</f>
        <v/>
      </c>
      <c r="R10091" s="7">
        <f>IF($I10091=1,(O10091-MAR1!$B$12)/MAR1!$D$12,(O10091-MAR1!$C$12)/MAR1!$E$12)</f>
        <v/>
      </c>
      <c r="S10091" s="7">
        <f>IF($I10091=1,(P10091-MAR1!$B$13)/MAR1!$D$13,(P10091-MAR1!$C$13)/MAR1!$E$13)</f>
        <v/>
      </c>
    </row>
    <row r="10092">
      <c r="A10092" s="5" t="n">
        <v>10091</v>
      </c>
      <c r="B10092" s="5" t="n">
        <v>28</v>
      </c>
      <c r="C10092" s="5" t="n">
        <v>236</v>
      </c>
      <c r="D10092" s="5" t="n">
        <v>8</v>
      </c>
      <c r="E10092" s="5" t="n">
        <v>0</v>
      </c>
      <c r="F10092" s="5" t="n">
        <v>29.7</v>
      </c>
      <c r="G10092" s="5" t="n">
        <v>24.8</v>
      </c>
      <c r="H10092" s="5" t="n">
        <v>16.82</v>
      </c>
      <c r="I10092" s="6">
        <f>IF(E10092&gt;=Markov!$B$3,1,0)</f>
        <v/>
      </c>
      <c r="J10092" s="6">
        <f>I10091</f>
        <v/>
      </c>
      <c r="K10092" s="7">
        <f>MAR1!$B$5+MAR1!$C$5*COS(2*PI()*$C10092/365)+MAR1!$D$5*SIN(2*PI()*$C10092/365)</f>
        <v/>
      </c>
      <c r="L10092" s="7">
        <f>MAR1!$B$6+MAR1!$C$6*COS(2*PI()*$C10092/365)+MAR1!$D$6*SIN(2*PI()*$C10092/365)</f>
        <v/>
      </c>
      <c r="M10092" s="7">
        <f>MAR1!$B$7+MAR1!$C$7*COS(2*PI()*$C10092/365)+MAR1!$D$7*SIN(2*PI()*$C10092/365)</f>
        <v/>
      </c>
      <c r="N10092" s="7">
        <f>F10092-K10092</f>
        <v/>
      </c>
      <c r="O10092" s="7">
        <f>G10092-L10092</f>
        <v/>
      </c>
      <c r="P10092" s="7">
        <f>H10092-M10092</f>
        <v/>
      </c>
      <c r="Q10092" s="7">
        <f>IF($I10092=1,(N10092-MAR1!$B$11)/MAR1!$D$11,(N10092-MAR1!$C$11)/MAR1!$E$11)</f>
        <v/>
      </c>
      <c r="R10092" s="7">
        <f>IF($I10092=1,(O10092-MAR1!$B$12)/MAR1!$D$12,(O10092-MAR1!$C$12)/MAR1!$E$12)</f>
        <v/>
      </c>
      <c r="S10092" s="7">
        <f>IF($I10092=1,(P10092-MAR1!$B$13)/MAR1!$D$13,(P10092-MAR1!$C$13)/MAR1!$E$13)</f>
        <v/>
      </c>
    </row>
    <row r="10093">
      <c r="A10093" s="5" t="n">
        <v>10092</v>
      </c>
      <c r="B10093" s="5" t="n">
        <v>28</v>
      </c>
      <c r="C10093" s="5" t="n">
        <v>237</v>
      </c>
      <c r="D10093" s="5" t="n">
        <v>8</v>
      </c>
      <c r="E10093" s="5" t="n">
        <v>0.9</v>
      </c>
      <c r="F10093" s="5" t="n">
        <v>27.9</v>
      </c>
      <c r="G10093" s="5" t="n">
        <v>24.2</v>
      </c>
      <c r="H10093" s="5" t="n">
        <v>15.09</v>
      </c>
      <c r="I10093" s="6">
        <f>IF(E10093&gt;=Markov!$B$3,1,0)</f>
        <v/>
      </c>
      <c r="J10093" s="6">
        <f>I10092</f>
        <v/>
      </c>
      <c r="K10093" s="7">
        <f>MAR1!$B$5+MAR1!$C$5*COS(2*PI()*$C10093/365)+MAR1!$D$5*SIN(2*PI()*$C10093/365)</f>
        <v/>
      </c>
      <c r="L10093" s="7">
        <f>MAR1!$B$6+MAR1!$C$6*COS(2*PI()*$C10093/365)+MAR1!$D$6*SIN(2*PI()*$C10093/365)</f>
        <v/>
      </c>
      <c r="M10093" s="7">
        <f>MAR1!$B$7+MAR1!$C$7*COS(2*PI()*$C10093/365)+MAR1!$D$7*SIN(2*PI()*$C10093/365)</f>
        <v/>
      </c>
      <c r="N10093" s="7">
        <f>F10093-K10093</f>
        <v/>
      </c>
      <c r="O10093" s="7">
        <f>G10093-L10093</f>
        <v/>
      </c>
      <c r="P10093" s="7">
        <f>H10093-M10093</f>
        <v/>
      </c>
      <c r="Q10093" s="7">
        <f>IF($I10093=1,(N10093-MAR1!$B$11)/MAR1!$D$11,(N10093-MAR1!$C$11)/MAR1!$E$11)</f>
        <v/>
      </c>
      <c r="R10093" s="7">
        <f>IF($I10093=1,(O10093-MAR1!$B$12)/MAR1!$D$12,(O10093-MAR1!$C$12)/MAR1!$E$12)</f>
        <v/>
      </c>
      <c r="S10093" s="7">
        <f>IF($I10093=1,(P10093-MAR1!$B$13)/MAR1!$D$13,(P10093-MAR1!$C$13)/MAR1!$E$13)</f>
        <v/>
      </c>
    </row>
    <row r="10094">
      <c r="A10094" s="5" t="n">
        <v>10093</v>
      </c>
      <c r="B10094" s="5" t="n">
        <v>28</v>
      </c>
      <c r="C10094" s="5" t="n">
        <v>238</v>
      </c>
      <c r="D10094" s="5" t="n">
        <v>8</v>
      </c>
      <c r="E10094" s="5" t="n">
        <v>34.3</v>
      </c>
      <c r="F10094" s="5" t="n">
        <v>26.7</v>
      </c>
      <c r="G10094" s="5" t="n">
        <v>23.9</v>
      </c>
      <c r="H10094" s="5" t="n">
        <v>9.949999999999999</v>
      </c>
      <c r="I10094" s="6">
        <f>IF(E10094&gt;=Markov!$B$3,1,0)</f>
        <v/>
      </c>
      <c r="J10094" s="6">
        <f>I10093</f>
        <v/>
      </c>
      <c r="K10094" s="7">
        <f>MAR1!$B$5+MAR1!$C$5*COS(2*PI()*$C10094/365)+MAR1!$D$5*SIN(2*PI()*$C10094/365)</f>
        <v/>
      </c>
      <c r="L10094" s="7">
        <f>MAR1!$B$6+MAR1!$C$6*COS(2*PI()*$C10094/365)+MAR1!$D$6*SIN(2*PI()*$C10094/365)</f>
        <v/>
      </c>
      <c r="M10094" s="7">
        <f>MAR1!$B$7+MAR1!$C$7*COS(2*PI()*$C10094/365)+MAR1!$D$7*SIN(2*PI()*$C10094/365)</f>
        <v/>
      </c>
      <c r="N10094" s="7">
        <f>F10094-K10094</f>
        <v/>
      </c>
      <c r="O10094" s="7">
        <f>G10094-L10094</f>
        <v/>
      </c>
      <c r="P10094" s="7">
        <f>H10094-M10094</f>
        <v/>
      </c>
      <c r="Q10094" s="7">
        <f>IF($I10094=1,(N10094-MAR1!$B$11)/MAR1!$D$11,(N10094-MAR1!$C$11)/MAR1!$E$11)</f>
        <v/>
      </c>
      <c r="R10094" s="7">
        <f>IF($I10094=1,(O10094-MAR1!$B$12)/MAR1!$D$12,(O10094-MAR1!$C$12)/MAR1!$E$12)</f>
        <v/>
      </c>
      <c r="S10094" s="7">
        <f>IF($I10094=1,(P10094-MAR1!$B$13)/MAR1!$D$13,(P10094-MAR1!$C$13)/MAR1!$E$13)</f>
        <v/>
      </c>
    </row>
    <row r="10095">
      <c r="A10095" s="5" t="n">
        <v>10094</v>
      </c>
      <c r="B10095" s="5" t="n">
        <v>28</v>
      </c>
      <c r="C10095" s="5" t="n">
        <v>239</v>
      </c>
      <c r="D10095" s="5" t="n">
        <v>8</v>
      </c>
      <c r="E10095" s="5" t="n">
        <v>11.6</v>
      </c>
      <c r="F10095" s="5" t="n">
        <v>30.7</v>
      </c>
      <c r="G10095" s="5" t="n">
        <v>24.1</v>
      </c>
      <c r="H10095" s="5" t="n">
        <v>9.949999999999999</v>
      </c>
      <c r="I10095" s="6">
        <f>IF(E10095&gt;=Markov!$B$3,1,0)</f>
        <v/>
      </c>
      <c r="J10095" s="6">
        <f>I10094</f>
        <v/>
      </c>
      <c r="K10095" s="7">
        <f>MAR1!$B$5+MAR1!$C$5*COS(2*PI()*$C10095/365)+MAR1!$D$5*SIN(2*PI()*$C10095/365)</f>
        <v/>
      </c>
      <c r="L10095" s="7">
        <f>MAR1!$B$6+MAR1!$C$6*COS(2*PI()*$C10095/365)+MAR1!$D$6*SIN(2*PI()*$C10095/365)</f>
        <v/>
      </c>
      <c r="M10095" s="7">
        <f>MAR1!$B$7+MAR1!$C$7*COS(2*PI()*$C10095/365)+MAR1!$D$7*SIN(2*PI()*$C10095/365)</f>
        <v/>
      </c>
      <c r="N10095" s="7">
        <f>F10095-K10095</f>
        <v/>
      </c>
      <c r="O10095" s="7">
        <f>G10095-L10095</f>
        <v/>
      </c>
      <c r="P10095" s="7">
        <f>H10095-M10095</f>
        <v/>
      </c>
      <c r="Q10095" s="7">
        <f>IF($I10095=1,(N10095-MAR1!$B$11)/MAR1!$D$11,(N10095-MAR1!$C$11)/MAR1!$E$11)</f>
        <v/>
      </c>
      <c r="R10095" s="7">
        <f>IF($I10095=1,(O10095-MAR1!$B$12)/MAR1!$D$12,(O10095-MAR1!$C$12)/MAR1!$E$12)</f>
        <v/>
      </c>
      <c r="S10095" s="7">
        <f>IF($I10095=1,(P10095-MAR1!$B$13)/MAR1!$D$13,(P10095-MAR1!$C$13)/MAR1!$E$13)</f>
        <v/>
      </c>
    </row>
    <row r="10096">
      <c r="A10096" s="5" t="n">
        <v>10095</v>
      </c>
      <c r="B10096" s="5" t="n">
        <v>28</v>
      </c>
      <c r="C10096" s="5" t="n">
        <v>240</v>
      </c>
      <c r="D10096" s="5" t="n">
        <v>8</v>
      </c>
      <c r="E10096" s="5" t="n">
        <v>0</v>
      </c>
      <c r="F10096" s="5" t="n">
        <v>33.9</v>
      </c>
      <c r="G10096" s="5" t="n">
        <v>24.5</v>
      </c>
      <c r="H10096" s="5" t="n">
        <v>24.93</v>
      </c>
      <c r="I10096" s="6">
        <f>IF(E10096&gt;=Markov!$B$3,1,0)</f>
        <v/>
      </c>
      <c r="J10096" s="6">
        <f>I10095</f>
        <v/>
      </c>
      <c r="K10096" s="7">
        <f>MAR1!$B$5+MAR1!$C$5*COS(2*PI()*$C10096/365)+MAR1!$D$5*SIN(2*PI()*$C10096/365)</f>
        <v/>
      </c>
      <c r="L10096" s="7">
        <f>MAR1!$B$6+MAR1!$C$6*COS(2*PI()*$C10096/365)+MAR1!$D$6*SIN(2*PI()*$C10096/365)</f>
        <v/>
      </c>
      <c r="M10096" s="7">
        <f>MAR1!$B$7+MAR1!$C$7*COS(2*PI()*$C10096/365)+MAR1!$D$7*SIN(2*PI()*$C10096/365)</f>
        <v/>
      </c>
      <c r="N10096" s="7">
        <f>F10096-K10096</f>
        <v/>
      </c>
      <c r="O10096" s="7">
        <f>G10096-L10096</f>
        <v/>
      </c>
      <c r="P10096" s="7">
        <f>H10096-M10096</f>
        <v/>
      </c>
      <c r="Q10096" s="7">
        <f>IF($I10096=1,(N10096-MAR1!$B$11)/MAR1!$D$11,(N10096-MAR1!$C$11)/MAR1!$E$11)</f>
        <v/>
      </c>
      <c r="R10096" s="7">
        <f>IF($I10096=1,(O10096-MAR1!$B$12)/MAR1!$D$12,(O10096-MAR1!$C$12)/MAR1!$E$12)</f>
        <v/>
      </c>
      <c r="S10096" s="7">
        <f>IF($I10096=1,(P10096-MAR1!$B$13)/MAR1!$D$13,(P10096-MAR1!$C$13)/MAR1!$E$13)</f>
        <v/>
      </c>
    </row>
    <row r="10097">
      <c r="A10097" s="5" t="n">
        <v>10096</v>
      </c>
      <c r="B10097" s="5" t="n">
        <v>28</v>
      </c>
      <c r="C10097" s="5" t="n">
        <v>241</v>
      </c>
      <c r="D10097" s="5" t="n">
        <v>8</v>
      </c>
      <c r="E10097" s="5" t="n">
        <v>5.1</v>
      </c>
      <c r="F10097" s="5" t="n">
        <v>29.7</v>
      </c>
      <c r="G10097" s="5" t="n">
        <v>22.1</v>
      </c>
      <c r="H10097" s="5" t="n">
        <v>12.88</v>
      </c>
      <c r="I10097" s="6">
        <f>IF(E10097&gt;=Markov!$B$3,1,0)</f>
        <v/>
      </c>
      <c r="J10097" s="6">
        <f>I10096</f>
        <v/>
      </c>
      <c r="K10097" s="7">
        <f>MAR1!$B$5+MAR1!$C$5*COS(2*PI()*$C10097/365)+MAR1!$D$5*SIN(2*PI()*$C10097/365)</f>
        <v/>
      </c>
      <c r="L10097" s="7">
        <f>MAR1!$B$6+MAR1!$C$6*COS(2*PI()*$C10097/365)+MAR1!$D$6*SIN(2*PI()*$C10097/365)</f>
        <v/>
      </c>
      <c r="M10097" s="7">
        <f>MAR1!$B$7+MAR1!$C$7*COS(2*PI()*$C10097/365)+MAR1!$D$7*SIN(2*PI()*$C10097/365)</f>
        <v/>
      </c>
      <c r="N10097" s="7">
        <f>F10097-K10097</f>
        <v/>
      </c>
      <c r="O10097" s="7">
        <f>G10097-L10097</f>
        <v/>
      </c>
      <c r="P10097" s="7">
        <f>H10097-M10097</f>
        <v/>
      </c>
      <c r="Q10097" s="7">
        <f>IF($I10097=1,(N10097-MAR1!$B$11)/MAR1!$D$11,(N10097-MAR1!$C$11)/MAR1!$E$11)</f>
        <v/>
      </c>
      <c r="R10097" s="7">
        <f>IF($I10097=1,(O10097-MAR1!$B$12)/MAR1!$D$12,(O10097-MAR1!$C$12)/MAR1!$E$12)</f>
        <v/>
      </c>
      <c r="S10097" s="7">
        <f>IF($I10097=1,(P10097-MAR1!$B$13)/MAR1!$D$13,(P10097-MAR1!$C$13)/MAR1!$E$13)</f>
        <v/>
      </c>
    </row>
    <row r="10098">
      <c r="A10098" s="5" t="n">
        <v>10097</v>
      </c>
      <c r="B10098" s="5" t="n">
        <v>28</v>
      </c>
      <c r="C10098" s="5" t="n">
        <v>242</v>
      </c>
      <c r="D10098" s="5" t="n">
        <v>8</v>
      </c>
      <c r="E10098" s="5" t="n">
        <v>16.4</v>
      </c>
      <c r="F10098" s="5" t="n">
        <v>29.6</v>
      </c>
      <c r="G10098" s="5" t="n">
        <v>23.5</v>
      </c>
      <c r="H10098" s="5" t="n">
        <v>13.7</v>
      </c>
      <c r="I10098" s="6">
        <f>IF(E10098&gt;=Markov!$B$3,1,0)</f>
        <v/>
      </c>
      <c r="J10098" s="6">
        <f>I10097</f>
        <v/>
      </c>
      <c r="K10098" s="7">
        <f>MAR1!$B$5+MAR1!$C$5*COS(2*PI()*$C10098/365)+MAR1!$D$5*SIN(2*PI()*$C10098/365)</f>
        <v/>
      </c>
      <c r="L10098" s="7">
        <f>MAR1!$B$6+MAR1!$C$6*COS(2*PI()*$C10098/365)+MAR1!$D$6*SIN(2*PI()*$C10098/365)</f>
        <v/>
      </c>
      <c r="M10098" s="7">
        <f>MAR1!$B$7+MAR1!$C$7*COS(2*PI()*$C10098/365)+MAR1!$D$7*SIN(2*PI()*$C10098/365)</f>
        <v/>
      </c>
      <c r="N10098" s="7">
        <f>F10098-K10098</f>
        <v/>
      </c>
      <c r="O10098" s="7">
        <f>G10098-L10098</f>
        <v/>
      </c>
      <c r="P10098" s="7">
        <f>H10098-M10098</f>
        <v/>
      </c>
      <c r="Q10098" s="7">
        <f>IF($I10098=1,(N10098-MAR1!$B$11)/MAR1!$D$11,(N10098-MAR1!$C$11)/MAR1!$E$11)</f>
        <v/>
      </c>
      <c r="R10098" s="7">
        <f>IF($I10098=1,(O10098-MAR1!$B$12)/MAR1!$D$12,(O10098-MAR1!$C$12)/MAR1!$E$12)</f>
        <v/>
      </c>
      <c r="S10098" s="7">
        <f>IF($I10098=1,(P10098-MAR1!$B$13)/MAR1!$D$13,(P10098-MAR1!$C$13)/MAR1!$E$13)</f>
        <v/>
      </c>
    </row>
    <row r="10099">
      <c r="A10099" s="5" t="n">
        <v>10098</v>
      </c>
      <c r="B10099" s="5" t="n">
        <v>28</v>
      </c>
      <c r="C10099" s="5" t="n">
        <v>243</v>
      </c>
      <c r="D10099" s="5" t="n">
        <v>8</v>
      </c>
      <c r="E10099" s="5" t="n">
        <v>0.8</v>
      </c>
      <c r="F10099" s="5" t="n">
        <v>28.7</v>
      </c>
      <c r="G10099" s="5" t="n">
        <v>22.6</v>
      </c>
      <c r="H10099" s="5" t="n">
        <v>12.23</v>
      </c>
      <c r="I10099" s="6">
        <f>IF(E10099&gt;=Markov!$B$3,1,0)</f>
        <v/>
      </c>
      <c r="J10099" s="6">
        <f>I10098</f>
        <v/>
      </c>
      <c r="K10099" s="7">
        <f>MAR1!$B$5+MAR1!$C$5*COS(2*PI()*$C10099/365)+MAR1!$D$5*SIN(2*PI()*$C10099/365)</f>
        <v/>
      </c>
      <c r="L10099" s="7">
        <f>MAR1!$B$6+MAR1!$C$6*COS(2*PI()*$C10099/365)+MAR1!$D$6*SIN(2*PI()*$C10099/365)</f>
        <v/>
      </c>
      <c r="M10099" s="7">
        <f>MAR1!$B$7+MAR1!$C$7*COS(2*PI()*$C10099/365)+MAR1!$D$7*SIN(2*PI()*$C10099/365)</f>
        <v/>
      </c>
      <c r="N10099" s="7">
        <f>F10099-K10099</f>
        <v/>
      </c>
      <c r="O10099" s="7">
        <f>G10099-L10099</f>
        <v/>
      </c>
      <c r="P10099" s="7">
        <f>H10099-M10099</f>
        <v/>
      </c>
      <c r="Q10099" s="7">
        <f>IF($I10099=1,(N10099-MAR1!$B$11)/MAR1!$D$11,(N10099-MAR1!$C$11)/MAR1!$E$11)</f>
        <v/>
      </c>
      <c r="R10099" s="7">
        <f>IF($I10099=1,(O10099-MAR1!$B$12)/MAR1!$D$12,(O10099-MAR1!$C$12)/MAR1!$E$12)</f>
        <v/>
      </c>
      <c r="S10099" s="7">
        <f>IF($I10099=1,(P10099-MAR1!$B$13)/MAR1!$D$13,(P10099-MAR1!$C$13)/MAR1!$E$13)</f>
        <v/>
      </c>
    </row>
    <row r="10100">
      <c r="A10100" s="5" t="n">
        <v>10099</v>
      </c>
      <c r="B10100" s="5" t="n">
        <v>28</v>
      </c>
      <c r="C10100" s="5" t="n">
        <v>244</v>
      </c>
      <c r="D10100" s="5" t="n">
        <v>9</v>
      </c>
      <c r="E10100" s="5" t="n">
        <v>3.9</v>
      </c>
      <c r="F10100" s="5" t="n">
        <v>27.9</v>
      </c>
      <c r="G10100" s="5" t="n">
        <v>23.7</v>
      </c>
      <c r="H10100" s="5" t="n">
        <v>9.449999999999999</v>
      </c>
      <c r="I10100" s="6">
        <f>IF(E10100&gt;=Markov!$B$3,1,0)</f>
        <v/>
      </c>
      <c r="J10100" s="6">
        <f>I10099</f>
        <v/>
      </c>
      <c r="K10100" s="7">
        <f>MAR1!$B$5+MAR1!$C$5*COS(2*PI()*$C10100/365)+MAR1!$D$5*SIN(2*PI()*$C10100/365)</f>
        <v/>
      </c>
      <c r="L10100" s="7">
        <f>MAR1!$B$6+MAR1!$C$6*COS(2*PI()*$C10100/365)+MAR1!$D$6*SIN(2*PI()*$C10100/365)</f>
        <v/>
      </c>
      <c r="M10100" s="7">
        <f>MAR1!$B$7+MAR1!$C$7*COS(2*PI()*$C10100/365)+MAR1!$D$7*SIN(2*PI()*$C10100/365)</f>
        <v/>
      </c>
      <c r="N10100" s="7">
        <f>F10100-K10100</f>
        <v/>
      </c>
      <c r="O10100" s="7">
        <f>G10100-L10100</f>
        <v/>
      </c>
      <c r="P10100" s="7">
        <f>H10100-M10100</f>
        <v/>
      </c>
      <c r="Q10100" s="7">
        <f>IF($I10100=1,(N10100-MAR1!$B$11)/MAR1!$D$11,(N10100-MAR1!$C$11)/MAR1!$E$11)</f>
        <v/>
      </c>
      <c r="R10100" s="7">
        <f>IF($I10100=1,(O10100-MAR1!$B$12)/MAR1!$D$12,(O10100-MAR1!$C$12)/MAR1!$E$12)</f>
        <v/>
      </c>
      <c r="S10100" s="7">
        <f>IF($I10100=1,(P10100-MAR1!$B$13)/MAR1!$D$13,(P10100-MAR1!$C$13)/MAR1!$E$13)</f>
        <v/>
      </c>
    </row>
    <row r="10101">
      <c r="A10101" s="5" t="n">
        <v>10100</v>
      </c>
      <c r="B10101" s="5" t="n">
        <v>28</v>
      </c>
      <c r="C10101" s="5" t="n">
        <v>245</v>
      </c>
      <c r="D10101" s="5" t="n">
        <v>9</v>
      </c>
      <c r="E10101" s="5" t="n">
        <v>2.2</v>
      </c>
      <c r="F10101" s="5" t="n">
        <v>27</v>
      </c>
      <c r="G10101" s="5" t="n">
        <v>21.6</v>
      </c>
      <c r="H10101" s="5" t="n">
        <v>6.55</v>
      </c>
      <c r="I10101" s="6">
        <f>IF(E10101&gt;=Markov!$B$3,1,0)</f>
        <v/>
      </c>
      <c r="J10101" s="6">
        <f>I10100</f>
        <v/>
      </c>
      <c r="K10101" s="7">
        <f>MAR1!$B$5+MAR1!$C$5*COS(2*PI()*$C10101/365)+MAR1!$D$5*SIN(2*PI()*$C10101/365)</f>
        <v/>
      </c>
      <c r="L10101" s="7">
        <f>MAR1!$B$6+MAR1!$C$6*COS(2*PI()*$C10101/365)+MAR1!$D$6*SIN(2*PI()*$C10101/365)</f>
        <v/>
      </c>
      <c r="M10101" s="7">
        <f>MAR1!$B$7+MAR1!$C$7*COS(2*PI()*$C10101/365)+MAR1!$D$7*SIN(2*PI()*$C10101/365)</f>
        <v/>
      </c>
      <c r="N10101" s="7">
        <f>F10101-K10101</f>
        <v/>
      </c>
      <c r="O10101" s="7">
        <f>G10101-L10101</f>
        <v/>
      </c>
      <c r="P10101" s="7">
        <f>H10101-M10101</f>
        <v/>
      </c>
      <c r="Q10101" s="7">
        <f>IF($I10101=1,(N10101-MAR1!$B$11)/MAR1!$D$11,(N10101-MAR1!$C$11)/MAR1!$E$11)</f>
        <v/>
      </c>
      <c r="R10101" s="7">
        <f>IF($I10101=1,(O10101-MAR1!$B$12)/MAR1!$D$12,(O10101-MAR1!$C$12)/MAR1!$E$12)</f>
        <v/>
      </c>
      <c r="S10101" s="7">
        <f>IF($I10101=1,(P10101-MAR1!$B$13)/MAR1!$D$13,(P10101-MAR1!$C$13)/MAR1!$E$13)</f>
        <v/>
      </c>
    </row>
    <row r="10102">
      <c r="A10102" s="5" t="n">
        <v>10101</v>
      </c>
      <c r="B10102" s="5" t="n">
        <v>28</v>
      </c>
      <c r="C10102" s="5" t="n">
        <v>246</v>
      </c>
      <c r="D10102" s="5" t="n">
        <v>9</v>
      </c>
      <c r="E10102" s="5" t="n">
        <v>0</v>
      </c>
      <c r="F10102" s="5" t="n">
        <v>28.9</v>
      </c>
      <c r="G10102" s="5" t="n">
        <v>22</v>
      </c>
      <c r="H10102" s="5" t="n">
        <v>17.65</v>
      </c>
      <c r="I10102" s="6">
        <f>IF(E10102&gt;=Markov!$B$3,1,0)</f>
        <v/>
      </c>
      <c r="J10102" s="6">
        <f>I10101</f>
        <v/>
      </c>
      <c r="K10102" s="7">
        <f>MAR1!$B$5+MAR1!$C$5*COS(2*PI()*$C10102/365)+MAR1!$D$5*SIN(2*PI()*$C10102/365)</f>
        <v/>
      </c>
      <c r="L10102" s="7">
        <f>MAR1!$B$6+MAR1!$C$6*COS(2*PI()*$C10102/365)+MAR1!$D$6*SIN(2*PI()*$C10102/365)</f>
        <v/>
      </c>
      <c r="M10102" s="7">
        <f>MAR1!$B$7+MAR1!$C$7*COS(2*PI()*$C10102/365)+MAR1!$D$7*SIN(2*PI()*$C10102/365)</f>
        <v/>
      </c>
      <c r="N10102" s="7">
        <f>F10102-K10102</f>
        <v/>
      </c>
      <c r="O10102" s="7">
        <f>G10102-L10102</f>
        <v/>
      </c>
      <c r="P10102" s="7">
        <f>H10102-M10102</f>
        <v/>
      </c>
      <c r="Q10102" s="7">
        <f>IF($I10102=1,(N10102-MAR1!$B$11)/MAR1!$D$11,(N10102-MAR1!$C$11)/MAR1!$E$11)</f>
        <v/>
      </c>
      <c r="R10102" s="7">
        <f>IF($I10102=1,(O10102-MAR1!$B$12)/MAR1!$D$12,(O10102-MAR1!$C$12)/MAR1!$E$12)</f>
        <v/>
      </c>
      <c r="S10102" s="7">
        <f>IF($I10102=1,(P10102-MAR1!$B$13)/MAR1!$D$13,(P10102-MAR1!$C$13)/MAR1!$E$13)</f>
        <v/>
      </c>
    </row>
    <row r="10103">
      <c r="A10103" s="5" t="n">
        <v>10102</v>
      </c>
      <c r="B10103" s="5" t="n">
        <v>28</v>
      </c>
      <c r="C10103" s="5" t="n">
        <v>247</v>
      </c>
      <c r="D10103" s="5" t="n">
        <v>9</v>
      </c>
      <c r="E10103" s="5" t="n">
        <v>0</v>
      </c>
      <c r="F10103" s="5" t="n">
        <v>28.6</v>
      </c>
      <c r="G10103" s="5" t="n">
        <v>21.7</v>
      </c>
      <c r="H10103" s="5" t="n">
        <v>14.25</v>
      </c>
      <c r="I10103" s="6">
        <f>IF(E10103&gt;=Markov!$B$3,1,0)</f>
        <v/>
      </c>
      <c r="J10103" s="6">
        <f>I10102</f>
        <v/>
      </c>
      <c r="K10103" s="7">
        <f>MAR1!$B$5+MAR1!$C$5*COS(2*PI()*$C10103/365)+MAR1!$D$5*SIN(2*PI()*$C10103/365)</f>
        <v/>
      </c>
      <c r="L10103" s="7">
        <f>MAR1!$B$6+MAR1!$C$6*COS(2*PI()*$C10103/365)+MAR1!$D$6*SIN(2*PI()*$C10103/365)</f>
        <v/>
      </c>
      <c r="M10103" s="7">
        <f>MAR1!$B$7+MAR1!$C$7*COS(2*PI()*$C10103/365)+MAR1!$D$7*SIN(2*PI()*$C10103/365)</f>
        <v/>
      </c>
      <c r="N10103" s="7">
        <f>F10103-K10103</f>
        <v/>
      </c>
      <c r="O10103" s="7">
        <f>G10103-L10103</f>
        <v/>
      </c>
      <c r="P10103" s="7">
        <f>H10103-M10103</f>
        <v/>
      </c>
      <c r="Q10103" s="7">
        <f>IF($I10103=1,(N10103-MAR1!$B$11)/MAR1!$D$11,(N10103-MAR1!$C$11)/MAR1!$E$11)</f>
        <v/>
      </c>
      <c r="R10103" s="7">
        <f>IF($I10103=1,(O10103-MAR1!$B$12)/MAR1!$D$12,(O10103-MAR1!$C$12)/MAR1!$E$12)</f>
        <v/>
      </c>
      <c r="S10103" s="7">
        <f>IF($I10103=1,(P10103-MAR1!$B$13)/MAR1!$D$13,(P10103-MAR1!$C$13)/MAR1!$E$13)</f>
        <v/>
      </c>
    </row>
    <row r="10104">
      <c r="A10104" s="5" t="n">
        <v>10103</v>
      </c>
      <c r="B10104" s="5" t="n">
        <v>28</v>
      </c>
      <c r="C10104" s="5" t="n">
        <v>248</v>
      </c>
      <c r="D10104" s="5" t="n">
        <v>9</v>
      </c>
      <c r="E10104" s="5" t="n">
        <v>0</v>
      </c>
      <c r="F10104" s="5" t="n">
        <v>30.3</v>
      </c>
      <c r="G10104" s="5" t="n">
        <v>20.8</v>
      </c>
      <c r="H10104" s="5" t="n">
        <v>16.13</v>
      </c>
      <c r="I10104" s="6">
        <f>IF(E10104&gt;=Markov!$B$3,1,0)</f>
        <v/>
      </c>
      <c r="J10104" s="6">
        <f>I10103</f>
        <v/>
      </c>
      <c r="K10104" s="7">
        <f>MAR1!$B$5+MAR1!$C$5*COS(2*PI()*$C10104/365)+MAR1!$D$5*SIN(2*PI()*$C10104/365)</f>
        <v/>
      </c>
      <c r="L10104" s="7">
        <f>MAR1!$B$6+MAR1!$C$6*COS(2*PI()*$C10104/365)+MAR1!$D$6*SIN(2*PI()*$C10104/365)</f>
        <v/>
      </c>
      <c r="M10104" s="7">
        <f>MAR1!$B$7+MAR1!$C$7*COS(2*PI()*$C10104/365)+MAR1!$D$7*SIN(2*PI()*$C10104/365)</f>
        <v/>
      </c>
      <c r="N10104" s="7">
        <f>F10104-K10104</f>
        <v/>
      </c>
      <c r="O10104" s="7">
        <f>G10104-L10104</f>
        <v/>
      </c>
      <c r="P10104" s="7">
        <f>H10104-M10104</f>
        <v/>
      </c>
      <c r="Q10104" s="7">
        <f>IF($I10104=1,(N10104-MAR1!$B$11)/MAR1!$D$11,(N10104-MAR1!$C$11)/MAR1!$E$11)</f>
        <v/>
      </c>
      <c r="R10104" s="7">
        <f>IF($I10104=1,(O10104-MAR1!$B$12)/MAR1!$D$12,(O10104-MAR1!$C$12)/MAR1!$E$12)</f>
        <v/>
      </c>
      <c r="S10104" s="7">
        <f>IF($I10104=1,(P10104-MAR1!$B$13)/MAR1!$D$13,(P10104-MAR1!$C$13)/MAR1!$E$13)</f>
        <v/>
      </c>
    </row>
    <row r="10105">
      <c r="A10105" s="5" t="n">
        <v>10104</v>
      </c>
      <c r="B10105" s="5" t="n">
        <v>28</v>
      </c>
      <c r="C10105" s="5" t="n">
        <v>249</v>
      </c>
      <c r="D10105" s="5" t="n">
        <v>9</v>
      </c>
      <c r="E10105" s="5" t="n">
        <v>2.1</v>
      </c>
      <c r="F10105" s="5" t="n">
        <v>27.7</v>
      </c>
      <c r="G10105" s="5" t="n">
        <v>22.9</v>
      </c>
      <c r="H10105" s="5" t="n">
        <v>15.36</v>
      </c>
      <c r="I10105" s="6">
        <f>IF(E10105&gt;=Markov!$B$3,1,0)</f>
        <v/>
      </c>
      <c r="J10105" s="6">
        <f>I10104</f>
        <v/>
      </c>
      <c r="K10105" s="7">
        <f>MAR1!$B$5+MAR1!$C$5*COS(2*PI()*$C10105/365)+MAR1!$D$5*SIN(2*PI()*$C10105/365)</f>
        <v/>
      </c>
      <c r="L10105" s="7">
        <f>MAR1!$B$6+MAR1!$C$6*COS(2*PI()*$C10105/365)+MAR1!$D$6*SIN(2*PI()*$C10105/365)</f>
        <v/>
      </c>
      <c r="M10105" s="7">
        <f>MAR1!$B$7+MAR1!$C$7*COS(2*PI()*$C10105/365)+MAR1!$D$7*SIN(2*PI()*$C10105/365)</f>
        <v/>
      </c>
      <c r="N10105" s="7">
        <f>F10105-K10105</f>
        <v/>
      </c>
      <c r="O10105" s="7">
        <f>G10105-L10105</f>
        <v/>
      </c>
      <c r="P10105" s="7">
        <f>H10105-M10105</f>
        <v/>
      </c>
      <c r="Q10105" s="7">
        <f>IF($I10105=1,(N10105-MAR1!$B$11)/MAR1!$D$11,(N10105-MAR1!$C$11)/MAR1!$E$11)</f>
        <v/>
      </c>
      <c r="R10105" s="7">
        <f>IF($I10105=1,(O10105-MAR1!$B$12)/MAR1!$D$12,(O10105-MAR1!$C$12)/MAR1!$E$12)</f>
        <v/>
      </c>
      <c r="S10105" s="7">
        <f>IF($I10105=1,(P10105-MAR1!$B$13)/MAR1!$D$13,(P10105-MAR1!$C$13)/MAR1!$E$13)</f>
        <v/>
      </c>
    </row>
    <row r="10106">
      <c r="A10106" s="5" t="n">
        <v>10105</v>
      </c>
      <c r="B10106" s="5" t="n">
        <v>28</v>
      </c>
      <c r="C10106" s="5" t="n">
        <v>250</v>
      </c>
      <c r="D10106" s="5" t="n">
        <v>9</v>
      </c>
      <c r="E10106" s="5" t="n">
        <v>0</v>
      </c>
      <c r="F10106" s="5" t="n">
        <v>29.2</v>
      </c>
      <c r="G10106" s="5" t="n">
        <v>24</v>
      </c>
      <c r="H10106" s="5" t="n">
        <v>14.48</v>
      </c>
      <c r="I10106" s="6">
        <f>IF(E10106&gt;=Markov!$B$3,1,0)</f>
        <v/>
      </c>
      <c r="J10106" s="6">
        <f>I10105</f>
        <v/>
      </c>
      <c r="K10106" s="7">
        <f>MAR1!$B$5+MAR1!$C$5*COS(2*PI()*$C10106/365)+MAR1!$D$5*SIN(2*PI()*$C10106/365)</f>
        <v/>
      </c>
      <c r="L10106" s="7">
        <f>MAR1!$B$6+MAR1!$C$6*COS(2*PI()*$C10106/365)+MAR1!$D$6*SIN(2*PI()*$C10106/365)</f>
        <v/>
      </c>
      <c r="M10106" s="7">
        <f>MAR1!$B$7+MAR1!$C$7*COS(2*PI()*$C10106/365)+MAR1!$D$7*SIN(2*PI()*$C10106/365)</f>
        <v/>
      </c>
      <c r="N10106" s="7">
        <f>F10106-K10106</f>
        <v/>
      </c>
      <c r="O10106" s="7">
        <f>G10106-L10106</f>
        <v/>
      </c>
      <c r="P10106" s="7">
        <f>H10106-M10106</f>
        <v/>
      </c>
      <c r="Q10106" s="7">
        <f>IF($I10106=1,(N10106-MAR1!$B$11)/MAR1!$D$11,(N10106-MAR1!$C$11)/MAR1!$E$11)</f>
        <v/>
      </c>
      <c r="R10106" s="7">
        <f>IF($I10106=1,(O10106-MAR1!$B$12)/MAR1!$D$12,(O10106-MAR1!$C$12)/MAR1!$E$12)</f>
        <v/>
      </c>
      <c r="S10106" s="7">
        <f>IF($I10106=1,(P10106-MAR1!$B$13)/MAR1!$D$13,(P10106-MAR1!$C$13)/MAR1!$E$13)</f>
        <v/>
      </c>
    </row>
    <row r="10107">
      <c r="A10107" s="5" t="n">
        <v>10106</v>
      </c>
      <c r="B10107" s="5" t="n">
        <v>28</v>
      </c>
      <c r="C10107" s="5" t="n">
        <v>251</v>
      </c>
      <c r="D10107" s="5" t="n">
        <v>9</v>
      </c>
      <c r="E10107" s="5" t="n">
        <v>0</v>
      </c>
      <c r="F10107" s="5" t="n">
        <v>29.5</v>
      </c>
      <c r="G10107" s="5" t="n">
        <v>22.5</v>
      </c>
      <c r="H10107" s="5" t="n">
        <v>15.33</v>
      </c>
      <c r="I10107" s="6">
        <f>IF(E10107&gt;=Markov!$B$3,1,0)</f>
        <v/>
      </c>
      <c r="J10107" s="6">
        <f>I10106</f>
        <v/>
      </c>
      <c r="K10107" s="7">
        <f>MAR1!$B$5+MAR1!$C$5*COS(2*PI()*$C10107/365)+MAR1!$D$5*SIN(2*PI()*$C10107/365)</f>
        <v/>
      </c>
      <c r="L10107" s="7">
        <f>MAR1!$B$6+MAR1!$C$6*COS(2*PI()*$C10107/365)+MAR1!$D$6*SIN(2*PI()*$C10107/365)</f>
        <v/>
      </c>
      <c r="M10107" s="7">
        <f>MAR1!$B$7+MAR1!$C$7*COS(2*PI()*$C10107/365)+MAR1!$D$7*SIN(2*PI()*$C10107/365)</f>
        <v/>
      </c>
      <c r="N10107" s="7">
        <f>F10107-K10107</f>
        <v/>
      </c>
      <c r="O10107" s="7">
        <f>G10107-L10107</f>
        <v/>
      </c>
      <c r="P10107" s="7">
        <f>H10107-M10107</f>
        <v/>
      </c>
      <c r="Q10107" s="7">
        <f>IF($I10107=1,(N10107-MAR1!$B$11)/MAR1!$D$11,(N10107-MAR1!$C$11)/MAR1!$E$11)</f>
        <v/>
      </c>
      <c r="R10107" s="7">
        <f>IF($I10107=1,(O10107-MAR1!$B$12)/MAR1!$D$12,(O10107-MAR1!$C$12)/MAR1!$E$12)</f>
        <v/>
      </c>
      <c r="S10107" s="7">
        <f>IF($I10107=1,(P10107-MAR1!$B$13)/MAR1!$D$13,(P10107-MAR1!$C$13)/MAR1!$E$13)</f>
        <v/>
      </c>
    </row>
    <row r="10108">
      <c r="A10108" s="5" t="n">
        <v>10107</v>
      </c>
      <c r="B10108" s="5" t="n">
        <v>28</v>
      </c>
      <c r="C10108" s="5" t="n">
        <v>252</v>
      </c>
      <c r="D10108" s="5" t="n">
        <v>9</v>
      </c>
      <c r="E10108" s="5" t="n">
        <v>0</v>
      </c>
      <c r="F10108" s="5" t="n">
        <v>29.8</v>
      </c>
      <c r="G10108" s="5" t="n">
        <v>22.1</v>
      </c>
      <c r="H10108" s="5" t="n">
        <v>15.99</v>
      </c>
      <c r="I10108" s="6">
        <f>IF(E10108&gt;=Markov!$B$3,1,0)</f>
        <v/>
      </c>
      <c r="J10108" s="6">
        <f>I10107</f>
        <v/>
      </c>
      <c r="K10108" s="7">
        <f>MAR1!$B$5+MAR1!$C$5*COS(2*PI()*$C10108/365)+MAR1!$D$5*SIN(2*PI()*$C10108/365)</f>
        <v/>
      </c>
      <c r="L10108" s="7">
        <f>MAR1!$B$6+MAR1!$C$6*COS(2*PI()*$C10108/365)+MAR1!$D$6*SIN(2*PI()*$C10108/365)</f>
        <v/>
      </c>
      <c r="M10108" s="7">
        <f>MAR1!$B$7+MAR1!$C$7*COS(2*PI()*$C10108/365)+MAR1!$D$7*SIN(2*PI()*$C10108/365)</f>
        <v/>
      </c>
      <c r="N10108" s="7">
        <f>F10108-K10108</f>
        <v/>
      </c>
      <c r="O10108" s="7">
        <f>G10108-L10108</f>
        <v/>
      </c>
      <c r="P10108" s="7">
        <f>H10108-M10108</f>
        <v/>
      </c>
      <c r="Q10108" s="7">
        <f>IF($I10108=1,(N10108-MAR1!$B$11)/MAR1!$D$11,(N10108-MAR1!$C$11)/MAR1!$E$11)</f>
        <v/>
      </c>
      <c r="R10108" s="7">
        <f>IF($I10108=1,(O10108-MAR1!$B$12)/MAR1!$D$12,(O10108-MAR1!$C$12)/MAR1!$E$12)</f>
        <v/>
      </c>
      <c r="S10108" s="7">
        <f>IF($I10108=1,(P10108-MAR1!$B$13)/MAR1!$D$13,(P10108-MAR1!$C$13)/MAR1!$E$13)</f>
        <v/>
      </c>
    </row>
    <row r="10109">
      <c r="A10109" s="5" t="n">
        <v>10108</v>
      </c>
      <c r="B10109" s="5" t="n">
        <v>28</v>
      </c>
      <c r="C10109" s="5" t="n">
        <v>253</v>
      </c>
      <c r="D10109" s="5" t="n">
        <v>9</v>
      </c>
      <c r="E10109" s="5" t="n">
        <v>0</v>
      </c>
      <c r="F10109" s="5" t="n">
        <v>30.3</v>
      </c>
      <c r="G10109" s="5" t="n">
        <v>21.3</v>
      </c>
      <c r="H10109" s="5" t="n">
        <v>11.54</v>
      </c>
      <c r="I10109" s="6">
        <f>IF(E10109&gt;=Markov!$B$3,1,0)</f>
        <v/>
      </c>
      <c r="J10109" s="6">
        <f>I10108</f>
        <v/>
      </c>
      <c r="K10109" s="7">
        <f>MAR1!$B$5+MAR1!$C$5*COS(2*PI()*$C10109/365)+MAR1!$D$5*SIN(2*PI()*$C10109/365)</f>
        <v/>
      </c>
      <c r="L10109" s="7">
        <f>MAR1!$B$6+MAR1!$C$6*COS(2*PI()*$C10109/365)+MAR1!$D$6*SIN(2*PI()*$C10109/365)</f>
        <v/>
      </c>
      <c r="M10109" s="7">
        <f>MAR1!$B$7+MAR1!$C$7*COS(2*PI()*$C10109/365)+MAR1!$D$7*SIN(2*PI()*$C10109/365)</f>
        <v/>
      </c>
      <c r="N10109" s="7">
        <f>F10109-K10109</f>
        <v/>
      </c>
      <c r="O10109" s="7">
        <f>G10109-L10109</f>
        <v/>
      </c>
      <c r="P10109" s="7">
        <f>H10109-M10109</f>
        <v/>
      </c>
      <c r="Q10109" s="7">
        <f>IF($I10109=1,(N10109-MAR1!$B$11)/MAR1!$D$11,(N10109-MAR1!$C$11)/MAR1!$E$11)</f>
        <v/>
      </c>
      <c r="R10109" s="7">
        <f>IF($I10109=1,(O10109-MAR1!$B$12)/MAR1!$D$12,(O10109-MAR1!$C$12)/MAR1!$E$12)</f>
        <v/>
      </c>
      <c r="S10109" s="7">
        <f>IF($I10109=1,(P10109-MAR1!$B$13)/MAR1!$D$13,(P10109-MAR1!$C$13)/MAR1!$E$13)</f>
        <v/>
      </c>
    </row>
    <row r="10110">
      <c r="A10110" s="5" t="n">
        <v>10109</v>
      </c>
      <c r="B10110" s="5" t="n">
        <v>28</v>
      </c>
      <c r="C10110" s="5" t="n">
        <v>254</v>
      </c>
      <c r="D10110" s="5" t="n">
        <v>9</v>
      </c>
      <c r="E10110" s="5" t="n">
        <v>0</v>
      </c>
      <c r="F10110" s="5" t="n">
        <v>28.7</v>
      </c>
      <c r="G10110" s="5" t="n">
        <v>21.6</v>
      </c>
      <c r="H10110" s="5" t="n">
        <v>11.94</v>
      </c>
      <c r="I10110" s="6">
        <f>IF(E10110&gt;=Markov!$B$3,1,0)</f>
        <v/>
      </c>
      <c r="J10110" s="6">
        <f>I10109</f>
        <v/>
      </c>
      <c r="K10110" s="7">
        <f>MAR1!$B$5+MAR1!$C$5*COS(2*PI()*$C10110/365)+MAR1!$D$5*SIN(2*PI()*$C10110/365)</f>
        <v/>
      </c>
      <c r="L10110" s="7">
        <f>MAR1!$B$6+MAR1!$C$6*COS(2*PI()*$C10110/365)+MAR1!$D$6*SIN(2*PI()*$C10110/365)</f>
        <v/>
      </c>
      <c r="M10110" s="7">
        <f>MAR1!$B$7+MAR1!$C$7*COS(2*PI()*$C10110/365)+MAR1!$D$7*SIN(2*PI()*$C10110/365)</f>
        <v/>
      </c>
      <c r="N10110" s="7">
        <f>F10110-K10110</f>
        <v/>
      </c>
      <c r="O10110" s="7">
        <f>G10110-L10110</f>
        <v/>
      </c>
      <c r="P10110" s="7">
        <f>H10110-M10110</f>
        <v/>
      </c>
      <c r="Q10110" s="7">
        <f>IF($I10110=1,(N10110-MAR1!$B$11)/MAR1!$D$11,(N10110-MAR1!$C$11)/MAR1!$E$11)</f>
        <v/>
      </c>
      <c r="R10110" s="7">
        <f>IF($I10110=1,(O10110-MAR1!$B$12)/MAR1!$D$12,(O10110-MAR1!$C$12)/MAR1!$E$12)</f>
        <v/>
      </c>
      <c r="S10110" s="7">
        <f>IF($I10110=1,(P10110-MAR1!$B$13)/MAR1!$D$13,(P10110-MAR1!$C$13)/MAR1!$E$13)</f>
        <v/>
      </c>
    </row>
    <row r="10111">
      <c r="A10111" s="5" t="n">
        <v>10110</v>
      </c>
      <c r="B10111" s="5" t="n">
        <v>28</v>
      </c>
      <c r="C10111" s="5" t="n">
        <v>255</v>
      </c>
      <c r="D10111" s="5" t="n">
        <v>9</v>
      </c>
      <c r="E10111" s="5" t="n">
        <v>0</v>
      </c>
      <c r="F10111" s="5" t="n">
        <v>27</v>
      </c>
      <c r="G10111" s="5" t="n">
        <v>21.3</v>
      </c>
      <c r="H10111" s="5" t="n">
        <v>15.33</v>
      </c>
      <c r="I10111" s="6">
        <f>IF(E10111&gt;=Markov!$B$3,1,0)</f>
        <v/>
      </c>
      <c r="J10111" s="6">
        <f>I10110</f>
        <v/>
      </c>
      <c r="K10111" s="7">
        <f>MAR1!$B$5+MAR1!$C$5*COS(2*PI()*$C10111/365)+MAR1!$D$5*SIN(2*PI()*$C10111/365)</f>
        <v/>
      </c>
      <c r="L10111" s="7">
        <f>MAR1!$B$6+MAR1!$C$6*COS(2*PI()*$C10111/365)+MAR1!$D$6*SIN(2*PI()*$C10111/365)</f>
        <v/>
      </c>
      <c r="M10111" s="7">
        <f>MAR1!$B$7+MAR1!$C$7*COS(2*PI()*$C10111/365)+MAR1!$D$7*SIN(2*PI()*$C10111/365)</f>
        <v/>
      </c>
      <c r="N10111" s="7">
        <f>F10111-K10111</f>
        <v/>
      </c>
      <c r="O10111" s="7">
        <f>G10111-L10111</f>
        <v/>
      </c>
      <c r="P10111" s="7">
        <f>H10111-M10111</f>
        <v/>
      </c>
      <c r="Q10111" s="7">
        <f>IF($I10111=1,(N10111-MAR1!$B$11)/MAR1!$D$11,(N10111-MAR1!$C$11)/MAR1!$E$11)</f>
        <v/>
      </c>
      <c r="R10111" s="7">
        <f>IF($I10111=1,(O10111-MAR1!$B$12)/MAR1!$D$12,(O10111-MAR1!$C$12)/MAR1!$E$12)</f>
        <v/>
      </c>
      <c r="S10111" s="7">
        <f>IF($I10111=1,(P10111-MAR1!$B$13)/MAR1!$D$13,(P10111-MAR1!$C$13)/MAR1!$E$13)</f>
        <v/>
      </c>
    </row>
    <row r="10112">
      <c r="A10112" s="5" t="n">
        <v>10111</v>
      </c>
      <c r="B10112" s="5" t="n">
        <v>28</v>
      </c>
      <c r="C10112" s="5" t="n">
        <v>256</v>
      </c>
      <c r="D10112" s="5" t="n">
        <v>9</v>
      </c>
      <c r="E10112" s="5" t="n">
        <v>0</v>
      </c>
      <c r="F10112" s="5" t="n">
        <v>30.6</v>
      </c>
      <c r="G10112" s="5" t="n">
        <v>21.4</v>
      </c>
      <c r="H10112" s="5" t="n">
        <v>18.5</v>
      </c>
      <c r="I10112" s="6">
        <f>IF(E10112&gt;=Markov!$B$3,1,0)</f>
        <v/>
      </c>
      <c r="J10112" s="6">
        <f>I10111</f>
        <v/>
      </c>
      <c r="K10112" s="7">
        <f>MAR1!$B$5+MAR1!$C$5*COS(2*PI()*$C10112/365)+MAR1!$D$5*SIN(2*PI()*$C10112/365)</f>
        <v/>
      </c>
      <c r="L10112" s="7">
        <f>MAR1!$B$6+MAR1!$C$6*COS(2*PI()*$C10112/365)+MAR1!$D$6*SIN(2*PI()*$C10112/365)</f>
        <v/>
      </c>
      <c r="M10112" s="7">
        <f>MAR1!$B$7+MAR1!$C$7*COS(2*PI()*$C10112/365)+MAR1!$D$7*SIN(2*PI()*$C10112/365)</f>
        <v/>
      </c>
      <c r="N10112" s="7">
        <f>F10112-K10112</f>
        <v/>
      </c>
      <c r="O10112" s="7">
        <f>G10112-L10112</f>
        <v/>
      </c>
      <c r="P10112" s="7">
        <f>H10112-M10112</f>
        <v/>
      </c>
      <c r="Q10112" s="7">
        <f>IF($I10112=1,(N10112-MAR1!$B$11)/MAR1!$D$11,(N10112-MAR1!$C$11)/MAR1!$E$11)</f>
        <v/>
      </c>
      <c r="R10112" s="7">
        <f>IF($I10112=1,(O10112-MAR1!$B$12)/MAR1!$D$12,(O10112-MAR1!$C$12)/MAR1!$E$12)</f>
        <v/>
      </c>
      <c r="S10112" s="7">
        <f>IF($I10112=1,(P10112-MAR1!$B$13)/MAR1!$D$13,(P10112-MAR1!$C$13)/MAR1!$E$13)</f>
        <v/>
      </c>
    </row>
    <row r="10113">
      <c r="A10113" s="5" t="n">
        <v>10112</v>
      </c>
      <c r="B10113" s="5" t="n">
        <v>28</v>
      </c>
      <c r="C10113" s="5" t="n">
        <v>257</v>
      </c>
      <c r="D10113" s="5" t="n">
        <v>9</v>
      </c>
      <c r="E10113" s="5" t="n">
        <v>0</v>
      </c>
      <c r="F10113" s="5" t="n">
        <v>28.7</v>
      </c>
      <c r="G10113" s="5" t="n">
        <v>19.9</v>
      </c>
      <c r="H10113" s="5" t="n">
        <v>18.51</v>
      </c>
      <c r="I10113" s="6">
        <f>IF(E10113&gt;=Markov!$B$3,1,0)</f>
        <v/>
      </c>
      <c r="J10113" s="6">
        <f>I10112</f>
        <v/>
      </c>
      <c r="K10113" s="7">
        <f>MAR1!$B$5+MAR1!$C$5*COS(2*PI()*$C10113/365)+MAR1!$D$5*SIN(2*PI()*$C10113/365)</f>
        <v/>
      </c>
      <c r="L10113" s="7">
        <f>MAR1!$B$6+MAR1!$C$6*COS(2*PI()*$C10113/365)+MAR1!$D$6*SIN(2*PI()*$C10113/365)</f>
        <v/>
      </c>
      <c r="M10113" s="7">
        <f>MAR1!$B$7+MAR1!$C$7*COS(2*PI()*$C10113/365)+MAR1!$D$7*SIN(2*PI()*$C10113/365)</f>
        <v/>
      </c>
      <c r="N10113" s="7">
        <f>F10113-K10113</f>
        <v/>
      </c>
      <c r="O10113" s="7">
        <f>G10113-L10113</f>
        <v/>
      </c>
      <c r="P10113" s="7">
        <f>H10113-M10113</f>
        <v/>
      </c>
      <c r="Q10113" s="7">
        <f>IF($I10113=1,(N10113-MAR1!$B$11)/MAR1!$D$11,(N10113-MAR1!$C$11)/MAR1!$E$11)</f>
        <v/>
      </c>
      <c r="R10113" s="7">
        <f>IF($I10113=1,(O10113-MAR1!$B$12)/MAR1!$D$12,(O10113-MAR1!$C$12)/MAR1!$E$12)</f>
        <v/>
      </c>
      <c r="S10113" s="7">
        <f>IF($I10113=1,(P10113-MAR1!$B$13)/MAR1!$D$13,(P10113-MAR1!$C$13)/MAR1!$E$13)</f>
        <v/>
      </c>
    </row>
    <row r="10114">
      <c r="A10114" s="5" t="n">
        <v>10113</v>
      </c>
      <c r="B10114" s="5" t="n">
        <v>28</v>
      </c>
      <c r="C10114" s="5" t="n">
        <v>258</v>
      </c>
      <c r="D10114" s="5" t="n">
        <v>9</v>
      </c>
      <c r="E10114" s="5" t="n">
        <v>0</v>
      </c>
      <c r="F10114" s="5" t="n">
        <v>29</v>
      </c>
      <c r="G10114" s="5" t="n">
        <v>20.5</v>
      </c>
      <c r="H10114" s="5" t="n">
        <v>17.83</v>
      </c>
      <c r="I10114" s="6">
        <f>IF(E10114&gt;=Markov!$B$3,1,0)</f>
        <v/>
      </c>
      <c r="J10114" s="6">
        <f>I10113</f>
        <v/>
      </c>
      <c r="K10114" s="7">
        <f>MAR1!$B$5+MAR1!$C$5*COS(2*PI()*$C10114/365)+MAR1!$D$5*SIN(2*PI()*$C10114/365)</f>
        <v/>
      </c>
      <c r="L10114" s="7">
        <f>MAR1!$B$6+MAR1!$C$6*COS(2*PI()*$C10114/365)+MAR1!$D$6*SIN(2*PI()*$C10114/365)</f>
        <v/>
      </c>
      <c r="M10114" s="7">
        <f>MAR1!$B$7+MAR1!$C$7*COS(2*PI()*$C10114/365)+MAR1!$D$7*SIN(2*PI()*$C10114/365)</f>
        <v/>
      </c>
      <c r="N10114" s="7">
        <f>F10114-K10114</f>
        <v/>
      </c>
      <c r="O10114" s="7">
        <f>G10114-L10114</f>
        <v/>
      </c>
      <c r="P10114" s="7">
        <f>H10114-M10114</f>
        <v/>
      </c>
      <c r="Q10114" s="7">
        <f>IF($I10114=1,(N10114-MAR1!$B$11)/MAR1!$D$11,(N10114-MAR1!$C$11)/MAR1!$E$11)</f>
        <v/>
      </c>
      <c r="R10114" s="7">
        <f>IF($I10114=1,(O10114-MAR1!$B$12)/MAR1!$D$12,(O10114-MAR1!$C$12)/MAR1!$E$12)</f>
        <v/>
      </c>
      <c r="S10114" s="7">
        <f>IF($I10114=1,(P10114-MAR1!$B$13)/MAR1!$D$13,(P10114-MAR1!$C$13)/MAR1!$E$13)</f>
        <v/>
      </c>
    </row>
    <row r="10115">
      <c r="A10115" s="5" t="n">
        <v>10114</v>
      </c>
      <c r="B10115" s="5" t="n">
        <v>28</v>
      </c>
      <c r="C10115" s="5" t="n">
        <v>259</v>
      </c>
      <c r="D10115" s="5" t="n">
        <v>9</v>
      </c>
      <c r="E10115" s="5" t="n">
        <v>0</v>
      </c>
      <c r="F10115" s="5" t="n">
        <v>28.7</v>
      </c>
      <c r="G10115" s="5" t="n">
        <v>21.3</v>
      </c>
      <c r="H10115" s="5" t="n">
        <v>19.28</v>
      </c>
      <c r="I10115" s="6">
        <f>IF(E10115&gt;=Markov!$B$3,1,0)</f>
        <v/>
      </c>
      <c r="J10115" s="6">
        <f>I10114</f>
        <v/>
      </c>
      <c r="K10115" s="7">
        <f>MAR1!$B$5+MAR1!$C$5*COS(2*PI()*$C10115/365)+MAR1!$D$5*SIN(2*PI()*$C10115/365)</f>
        <v/>
      </c>
      <c r="L10115" s="7">
        <f>MAR1!$B$6+MAR1!$C$6*COS(2*PI()*$C10115/365)+MAR1!$D$6*SIN(2*PI()*$C10115/365)</f>
        <v/>
      </c>
      <c r="M10115" s="7">
        <f>MAR1!$B$7+MAR1!$C$7*COS(2*PI()*$C10115/365)+MAR1!$D$7*SIN(2*PI()*$C10115/365)</f>
        <v/>
      </c>
      <c r="N10115" s="7">
        <f>F10115-K10115</f>
        <v/>
      </c>
      <c r="O10115" s="7">
        <f>G10115-L10115</f>
        <v/>
      </c>
      <c r="P10115" s="7">
        <f>H10115-M10115</f>
        <v/>
      </c>
      <c r="Q10115" s="7">
        <f>IF($I10115=1,(N10115-MAR1!$B$11)/MAR1!$D$11,(N10115-MAR1!$C$11)/MAR1!$E$11)</f>
        <v/>
      </c>
      <c r="R10115" s="7">
        <f>IF($I10115=1,(O10115-MAR1!$B$12)/MAR1!$D$12,(O10115-MAR1!$C$12)/MAR1!$E$12)</f>
        <v/>
      </c>
      <c r="S10115" s="7">
        <f>IF($I10115=1,(P10115-MAR1!$B$13)/MAR1!$D$13,(P10115-MAR1!$C$13)/MAR1!$E$13)</f>
        <v/>
      </c>
    </row>
    <row r="10116">
      <c r="A10116" s="5" t="n">
        <v>10115</v>
      </c>
      <c r="B10116" s="5" t="n">
        <v>28</v>
      </c>
      <c r="C10116" s="5" t="n">
        <v>260</v>
      </c>
      <c r="D10116" s="5" t="n">
        <v>9</v>
      </c>
      <c r="E10116" s="5" t="n">
        <v>0</v>
      </c>
      <c r="F10116" s="5" t="n">
        <v>28.2</v>
      </c>
      <c r="G10116" s="5" t="n">
        <v>20.7</v>
      </c>
      <c r="H10116" s="5" t="n">
        <v>11.51</v>
      </c>
      <c r="I10116" s="6">
        <f>IF(E10116&gt;=Markov!$B$3,1,0)</f>
        <v/>
      </c>
      <c r="J10116" s="6">
        <f>I10115</f>
        <v/>
      </c>
      <c r="K10116" s="7">
        <f>MAR1!$B$5+MAR1!$C$5*COS(2*PI()*$C10116/365)+MAR1!$D$5*SIN(2*PI()*$C10116/365)</f>
        <v/>
      </c>
      <c r="L10116" s="7">
        <f>MAR1!$B$6+MAR1!$C$6*COS(2*PI()*$C10116/365)+MAR1!$D$6*SIN(2*PI()*$C10116/365)</f>
        <v/>
      </c>
      <c r="M10116" s="7">
        <f>MAR1!$B$7+MAR1!$C$7*COS(2*PI()*$C10116/365)+MAR1!$D$7*SIN(2*PI()*$C10116/365)</f>
        <v/>
      </c>
      <c r="N10116" s="7">
        <f>F10116-K10116</f>
        <v/>
      </c>
      <c r="O10116" s="7">
        <f>G10116-L10116</f>
        <v/>
      </c>
      <c r="P10116" s="7">
        <f>H10116-M10116</f>
        <v/>
      </c>
      <c r="Q10116" s="7">
        <f>IF($I10116=1,(N10116-MAR1!$B$11)/MAR1!$D$11,(N10116-MAR1!$C$11)/MAR1!$E$11)</f>
        <v/>
      </c>
      <c r="R10116" s="7">
        <f>IF($I10116=1,(O10116-MAR1!$B$12)/MAR1!$D$12,(O10116-MAR1!$C$12)/MAR1!$E$12)</f>
        <v/>
      </c>
      <c r="S10116" s="7">
        <f>IF($I10116=1,(P10116-MAR1!$B$13)/MAR1!$D$13,(P10116-MAR1!$C$13)/MAR1!$E$13)</f>
        <v/>
      </c>
    </row>
    <row r="10117">
      <c r="A10117" s="5" t="n">
        <v>10116</v>
      </c>
      <c r="B10117" s="5" t="n">
        <v>28</v>
      </c>
      <c r="C10117" s="5" t="n">
        <v>261</v>
      </c>
      <c r="D10117" s="5" t="n">
        <v>9</v>
      </c>
      <c r="E10117" s="5" t="n">
        <v>0</v>
      </c>
      <c r="F10117" s="5" t="n">
        <v>29.6</v>
      </c>
      <c r="G10117" s="5" t="n">
        <v>22.1</v>
      </c>
      <c r="H10117" s="5" t="n">
        <v>13.57</v>
      </c>
      <c r="I10117" s="6">
        <f>IF(E10117&gt;=Markov!$B$3,1,0)</f>
        <v/>
      </c>
      <c r="J10117" s="6">
        <f>I10116</f>
        <v/>
      </c>
      <c r="K10117" s="7">
        <f>MAR1!$B$5+MAR1!$C$5*COS(2*PI()*$C10117/365)+MAR1!$D$5*SIN(2*PI()*$C10117/365)</f>
        <v/>
      </c>
      <c r="L10117" s="7">
        <f>MAR1!$B$6+MAR1!$C$6*COS(2*PI()*$C10117/365)+MAR1!$D$6*SIN(2*PI()*$C10117/365)</f>
        <v/>
      </c>
      <c r="M10117" s="7">
        <f>MAR1!$B$7+MAR1!$C$7*COS(2*PI()*$C10117/365)+MAR1!$D$7*SIN(2*PI()*$C10117/365)</f>
        <v/>
      </c>
      <c r="N10117" s="7">
        <f>F10117-K10117</f>
        <v/>
      </c>
      <c r="O10117" s="7">
        <f>G10117-L10117</f>
        <v/>
      </c>
      <c r="P10117" s="7">
        <f>H10117-M10117</f>
        <v/>
      </c>
      <c r="Q10117" s="7">
        <f>IF($I10117=1,(N10117-MAR1!$B$11)/MAR1!$D$11,(N10117-MAR1!$C$11)/MAR1!$E$11)</f>
        <v/>
      </c>
      <c r="R10117" s="7">
        <f>IF($I10117=1,(O10117-MAR1!$B$12)/MAR1!$D$12,(O10117-MAR1!$C$12)/MAR1!$E$12)</f>
        <v/>
      </c>
      <c r="S10117" s="7">
        <f>IF($I10117=1,(P10117-MAR1!$B$13)/MAR1!$D$13,(P10117-MAR1!$C$13)/MAR1!$E$13)</f>
        <v/>
      </c>
    </row>
    <row r="10118">
      <c r="A10118" s="5" t="n">
        <v>10117</v>
      </c>
      <c r="B10118" s="5" t="n">
        <v>28</v>
      </c>
      <c r="C10118" s="5" t="n">
        <v>262</v>
      </c>
      <c r="D10118" s="5" t="n">
        <v>9</v>
      </c>
      <c r="E10118" s="5" t="n">
        <v>0</v>
      </c>
      <c r="F10118" s="5" t="n">
        <v>30.5</v>
      </c>
      <c r="G10118" s="5" t="n">
        <v>22.6</v>
      </c>
      <c r="H10118" s="5" t="n">
        <v>8.98</v>
      </c>
      <c r="I10118" s="6">
        <f>IF(E10118&gt;=Markov!$B$3,1,0)</f>
        <v/>
      </c>
      <c r="J10118" s="6">
        <f>I10117</f>
        <v/>
      </c>
      <c r="K10118" s="7">
        <f>MAR1!$B$5+MAR1!$C$5*COS(2*PI()*$C10118/365)+MAR1!$D$5*SIN(2*PI()*$C10118/365)</f>
        <v/>
      </c>
      <c r="L10118" s="7">
        <f>MAR1!$B$6+MAR1!$C$6*COS(2*PI()*$C10118/365)+MAR1!$D$6*SIN(2*PI()*$C10118/365)</f>
        <v/>
      </c>
      <c r="M10118" s="7">
        <f>MAR1!$B$7+MAR1!$C$7*COS(2*PI()*$C10118/365)+MAR1!$D$7*SIN(2*PI()*$C10118/365)</f>
        <v/>
      </c>
      <c r="N10118" s="7">
        <f>F10118-K10118</f>
        <v/>
      </c>
      <c r="O10118" s="7">
        <f>G10118-L10118</f>
        <v/>
      </c>
      <c r="P10118" s="7">
        <f>H10118-M10118</f>
        <v/>
      </c>
      <c r="Q10118" s="7">
        <f>IF($I10118=1,(N10118-MAR1!$B$11)/MAR1!$D$11,(N10118-MAR1!$C$11)/MAR1!$E$11)</f>
        <v/>
      </c>
      <c r="R10118" s="7">
        <f>IF($I10118=1,(O10118-MAR1!$B$12)/MAR1!$D$12,(O10118-MAR1!$C$12)/MAR1!$E$12)</f>
        <v/>
      </c>
      <c r="S10118" s="7">
        <f>IF($I10118=1,(P10118-MAR1!$B$13)/MAR1!$D$13,(P10118-MAR1!$C$13)/MAR1!$E$13)</f>
        <v/>
      </c>
    </row>
    <row r="10119">
      <c r="A10119" s="5" t="n">
        <v>10118</v>
      </c>
      <c r="B10119" s="5" t="n">
        <v>28</v>
      </c>
      <c r="C10119" s="5" t="n">
        <v>263</v>
      </c>
      <c r="D10119" s="5" t="n">
        <v>9</v>
      </c>
      <c r="E10119" s="5" t="n">
        <v>0</v>
      </c>
      <c r="F10119" s="5" t="n">
        <v>28.1</v>
      </c>
      <c r="G10119" s="5" t="n">
        <v>22</v>
      </c>
      <c r="H10119" s="5" t="n">
        <v>11.76</v>
      </c>
      <c r="I10119" s="6">
        <f>IF(E10119&gt;=Markov!$B$3,1,0)</f>
        <v/>
      </c>
      <c r="J10119" s="6">
        <f>I10118</f>
        <v/>
      </c>
      <c r="K10119" s="7">
        <f>MAR1!$B$5+MAR1!$C$5*COS(2*PI()*$C10119/365)+MAR1!$D$5*SIN(2*PI()*$C10119/365)</f>
        <v/>
      </c>
      <c r="L10119" s="7">
        <f>MAR1!$B$6+MAR1!$C$6*COS(2*PI()*$C10119/365)+MAR1!$D$6*SIN(2*PI()*$C10119/365)</f>
        <v/>
      </c>
      <c r="M10119" s="7">
        <f>MAR1!$B$7+MAR1!$C$7*COS(2*PI()*$C10119/365)+MAR1!$D$7*SIN(2*PI()*$C10119/365)</f>
        <v/>
      </c>
      <c r="N10119" s="7">
        <f>F10119-K10119</f>
        <v/>
      </c>
      <c r="O10119" s="7">
        <f>G10119-L10119</f>
        <v/>
      </c>
      <c r="P10119" s="7">
        <f>H10119-M10119</f>
        <v/>
      </c>
      <c r="Q10119" s="7">
        <f>IF($I10119=1,(N10119-MAR1!$B$11)/MAR1!$D$11,(N10119-MAR1!$C$11)/MAR1!$E$11)</f>
        <v/>
      </c>
      <c r="R10119" s="7">
        <f>IF($I10119=1,(O10119-MAR1!$B$12)/MAR1!$D$12,(O10119-MAR1!$C$12)/MAR1!$E$12)</f>
        <v/>
      </c>
      <c r="S10119" s="7">
        <f>IF($I10119=1,(P10119-MAR1!$B$13)/MAR1!$D$13,(P10119-MAR1!$C$13)/MAR1!$E$13)</f>
        <v/>
      </c>
    </row>
    <row r="10120">
      <c r="A10120" s="5" t="n">
        <v>10119</v>
      </c>
      <c r="B10120" s="5" t="n">
        <v>28</v>
      </c>
      <c r="C10120" s="5" t="n">
        <v>264</v>
      </c>
      <c r="D10120" s="5" t="n">
        <v>9</v>
      </c>
      <c r="E10120" s="5" t="n">
        <v>0</v>
      </c>
      <c r="F10120" s="5" t="n">
        <v>28.1</v>
      </c>
      <c r="G10120" s="5" t="n">
        <v>21.6</v>
      </c>
      <c r="H10120" s="5" t="n">
        <v>8.18</v>
      </c>
      <c r="I10120" s="6">
        <f>IF(E10120&gt;=Markov!$B$3,1,0)</f>
        <v/>
      </c>
      <c r="J10120" s="6">
        <f>I10119</f>
        <v/>
      </c>
      <c r="K10120" s="7">
        <f>MAR1!$B$5+MAR1!$C$5*COS(2*PI()*$C10120/365)+MAR1!$D$5*SIN(2*PI()*$C10120/365)</f>
        <v/>
      </c>
      <c r="L10120" s="7">
        <f>MAR1!$B$6+MAR1!$C$6*COS(2*PI()*$C10120/365)+MAR1!$D$6*SIN(2*PI()*$C10120/365)</f>
        <v/>
      </c>
      <c r="M10120" s="7">
        <f>MAR1!$B$7+MAR1!$C$7*COS(2*PI()*$C10120/365)+MAR1!$D$7*SIN(2*PI()*$C10120/365)</f>
        <v/>
      </c>
      <c r="N10120" s="7">
        <f>F10120-K10120</f>
        <v/>
      </c>
      <c r="O10120" s="7">
        <f>G10120-L10120</f>
        <v/>
      </c>
      <c r="P10120" s="7">
        <f>H10120-M10120</f>
        <v/>
      </c>
      <c r="Q10120" s="7">
        <f>IF($I10120=1,(N10120-MAR1!$B$11)/MAR1!$D$11,(N10120-MAR1!$C$11)/MAR1!$E$11)</f>
        <v/>
      </c>
      <c r="R10120" s="7">
        <f>IF($I10120=1,(O10120-MAR1!$B$12)/MAR1!$D$12,(O10120-MAR1!$C$12)/MAR1!$E$12)</f>
        <v/>
      </c>
      <c r="S10120" s="7">
        <f>IF($I10120=1,(P10120-MAR1!$B$13)/MAR1!$D$13,(P10120-MAR1!$C$13)/MAR1!$E$13)</f>
        <v/>
      </c>
    </row>
    <row r="10121">
      <c r="A10121" s="5" t="n">
        <v>10120</v>
      </c>
      <c r="B10121" s="5" t="n">
        <v>28</v>
      </c>
      <c r="C10121" s="5" t="n">
        <v>265</v>
      </c>
      <c r="D10121" s="5" t="n">
        <v>9</v>
      </c>
      <c r="E10121" s="5" t="n">
        <v>0</v>
      </c>
      <c r="F10121" s="5" t="n">
        <v>28.1</v>
      </c>
      <c r="G10121" s="5" t="n">
        <v>19.8</v>
      </c>
      <c r="H10121" s="5" t="n">
        <v>18.24</v>
      </c>
      <c r="I10121" s="6">
        <f>IF(E10121&gt;=Markov!$B$3,1,0)</f>
        <v/>
      </c>
      <c r="J10121" s="6">
        <f>I10120</f>
        <v/>
      </c>
      <c r="K10121" s="7">
        <f>MAR1!$B$5+MAR1!$C$5*COS(2*PI()*$C10121/365)+MAR1!$D$5*SIN(2*PI()*$C10121/365)</f>
        <v/>
      </c>
      <c r="L10121" s="7">
        <f>MAR1!$B$6+MAR1!$C$6*COS(2*PI()*$C10121/365)+MAR1!$D$6*SIN(2*PI()*$C10121/365)</f>
        <v/>
      </c>
      <c r="M10121" s="7">
        <f>MAR1!$B$7+MAR1!$C$7*COS(2*PI()*$C10121/365)+MAR1!$D$7*SIN(2*PI()*$C10121/365)</f>
        <v/>
      </c>
      <c r="N10121" s="7">
        <f>F10121-K10121</f>
        <v/>
      </c>
      <c r="O10121" s="7">
        <f>G10121-L10121</f>
        <v/>
      </c>
      <c r="P10121" s="7">
        <f>H10121-M10121</f>
        <v/>
      </c>
      <c r="Q10121" s="7">
        <f>IF($I10121=1,(N10121-MAR1!$B$11)/MAR1!$D$11,(N10121-MAR1!$C$11)/MAR1!$E$11)</f>
        <v/>
      </c>
      <c r="R10121" s="7">
        <f>IF($I10121=1,(O10121-MAR1!$B$12)/MAR1!$D$12,(O10121-MAR1!$C$12)/MAR1!$E$12)</f>
        <v/>
      </c>
      <c r="S10121" s="7">
        <f>IF($I10121=1,(P10121-MAR1!$B$13)/MAR1!$D$13,(P10121-MAR1!$C$13)/MAR1!$E$13)</f>
        <v/>
      </c>
    </row>
    <row r="10122">
      <c r="A10122" s="5" t="n">
        <v>10121</v>
      </c>
      <c r="B10122" s="5" t="n">
        <v>28</v>
      </c>
      <c r="C10122" s="5" t="n">
        <v>266</v>
      </c>
      <c r="D10122" s="5" t="n">
        <v>9</v>
      </c>
      <c r="E10122" s="5" t="n">
        <v>0</v>
      </c>
      <c r="F10122" s="5" t="n">
        <v>27.5</v>
      </c>
      <c r="G10122" s="5" t="n">
        <v>20.4</v>
      </c>
      <c r="H10122" s="5" t="n">
        <v>18.02</v>
      </c>
      <c r="I10122" s="6">
        <f>IF(E10122&gt;=Markov!$B$3,1,0)</f>
        <v/>
      </c>
      <c r="J10122" s="6">
        <f>I10121</f>
        <v/>
      </c>
      <c r="K10122" s="7">
        <f>MAR1!$B$5+MAR1!$C$5*COS(2*PI()*$C10122/365)+MAR1!$D$5*SIN(2*PI()*$C10122/365)</f>
        <v/>
      </c>
      <c r="L10122" s="7">
        <f>MAR1!$B$6+MAR1!$C$6*COS(2*PI()*$C10122/365)+MAR1!$D$6*SIN(2*PI()*$C10122/365)</f>
        <v/>
      </c>
      <c r="M10122" s="7">
        <f>MAR1!$B$7+MAR1!$C$7*COS(2*PI()*$C10122/365)+MAR1!$D$7*SIN(2*PI()*$C10122/365)</f>
        <v/>
      </c>
      <c r="N10122" s="7">
        <f>F10122-K10122</f>
        <v/>
      </c>
      <c r="O10122" s="7">
        <f>G10122-L10122</f>
        <v/>
      </c>
      <c r="P10122" s="7">
        <f>H10122-M10122</f>
        <v/>
      </c>
      <c r="Q10122" s="7">
        <f>IF($I10122=1,(N10122-MAR1!$B$11)/MAR1!$D$11,(N10122-MAR1!$C$11)/MAR1!$E$11)</f>
        <v/>
      </c>
      <c r="R10122" s="7">
        <f>IF($I10122=1,(O10122-MAR1!$B$12)/MAR1!$D$12,(O10122-MAR1!$C$12)/MAR1!$E$12)</f>
        <v/>
      </c>
      <c r="S10122" s="7">
        <f>IF($I10122=1,(P10122-MAR1!$B$13)/MAR1!$D$13,(P10122-MAR1!$C$13)/MAR1!$E$13)</f>
        <v/>
      </c>
    </row>
    <row r="10123">
      <c r="A10123" s="5" t="n">
        <v>10122</v>
      </c>
      <c r="B10123" s="5" t="n">
        <v>28</v>
      </c>
      <c r="C10123" s="5" t="n">
        <v>267</v>
      </c>
      <c r="D10123" s="5" t="n">
        <v>9</v>
      </c>
      <c r="E10123" s="5" t="n">
        <v>0</v>
      </c>
      <c r="F10123" s="5" t="n">
        <v>26.1</v>
      </c>
      <c r="G10123" s="5" t="n">
        <v>18.8</v>
      </c>
      <c r="H10123" s="5" t="n">
        <v>19.84</v>
      </c>
      <c r="I10123" s="6">
        <f>IF(E10123&gt;=Markov!$B$3,1,0)</f>
        <v/>
      </c>
      <c r="J10123" s="6">
        <f>I10122</f>
        <v/>
      </c>
      <c r="K10123" s="7">
        <f>MAR1!$B$5+MAR1!$C$5*COS(2*PI()*$C10123/365)+MAR1!$D$5*SIN(2*PI()*$C10123/365)</f>
        <v/>
      </c>
      <c r="L10123" s="7">
        <f>MAR1!$B$6+MAR1!$C$6*COS(2*PI()*$C10123/365)+MAR1!$D$6*SIN(2*PI()*$C10123/365)</f>
        <v/>
      </c>
      <c r="M10123" s="7">
        <f>MAR1!$B$7+MAR1!$C$7*COS(2*PI()*$C10123/365)+MAR1!$D$7*SIN(2*PI()*$C10123/365)</f>
        <v/>
      </c>
      <c r="N10123" s="7">
        <f>F10123-K10123</f>
        <v/>
      </c>
      <c r="O10123" s="7">
        <f>G10123-L10123</f>
        <v/>
      </c>
      <c r="P10123" s="7">
        <f>H10123-M10123</f>
        <v/>
      </c>
      <c r="Q10123" s="7">
        <f>IF($I10123=1,(N10123-MAR1!$B$11)/MAR1!$D$11,(N10123-MAR1!$C$11)/MAR1!$E$11)</f>
        <v/>
      </c>
      <c r="R10123" s="7">
        <f>IF($I10123=1,(O10123-MAR1!$B$12)/MAR1!$D$12,(O10123-MAR1!$C$12)/MAR1!$E$12)</f>
        <v/>
      </c>
      <c r="S10123" s="7">
        <f>IF($I10123=1,(P10123-MAR1!$B$13)/MAR1!$D$13,(P10123-MAR1!$C$13)/MAR1!$E$13)</f>
        <v/>
      </c>
    </row>
    <row r="10124">
      <c r="A10124" s="5" t="n">
        <v>10123</v>
      </c>
      <c r="B10124" s="5" t="n">
        <v>28</v>
      </c>
      <c r="C10124" s="5" t="n">
        <v>268</v>
      </c>
      <c r="D10124" s="5" t="n">
        <v>9</v>
      </c>
      <c r="E10124" s="5" t="n">
        <v>0</v>
      </c>
      <c r="F10124" s="5" t="n">
        <v>26.6</v>
      </c>
      <c r="G10124" s="5" t="n">
        <v>20</v>
      </c>
      <c r="H10124" s="5" t="n">
        <v>15.77</v>
      </c>
      <c r="I10124" s="6">
        <f>IF(E10124&gt;=Markov!$B$3,1,0)</f>
        <v/>
      </c>
      <c r="J10124" s="6">
        <f>I10123</f>
        <v/>
      </c>
      <c r="K10124" s="7">
        <f>MAR1!$B$5+MAR1!$C$5*COS(2*PI()*$C10124/365)+MAR1!$D$5*SIN(2*PI()*$C10124/365)</f>
        <v/>
      </c>
      <c r="L10124" s="7">
        <f>MAR1!$B$6+MAR1!$C$6*COS(2*PI()*$C10124/365)+MAR1!$D$6*SIN(2*PI()*$C10124/365)</f>
        <v/>
      </c>
      <c r="M10124" s="7">
        <f>MAR1!$B$7+MAR1!$C$7*COS(2*PI()*$C10124/365)+MAR1!$D$7*SIN(2*PI()*$C10124/365)</f>
        <v/>
      </c>
      <c r="N10124" s="7">
        <f>F10124-K10124</f>
        <v/>
      </c>
      <c r="O10124" s="7">
        <f>G10124-L10124</f>
        <v/>
      </c>
      <c r="P10124" s="7">
        <f>H10124-M10124</f>
        <v/>
      </c>
      <c r="Q10124" s="7">
        <f>IF($I10124=1,(N10124-MAR1!$B$11)/MAR1!$D$11,(N10124-MAR1!$C$11)/MAR1!$E$11)</f>
        <v/>
      </c>
      <c r="R10124" s="7">
        <f>IF($I10124=1,(O10124-MAR1!$B$12)/MAR1!$D$12,(O10124-MAR1!$C$12)/MAR1!$E$12)</f>
        <v/>
      </c>
      <c r="S10124" s="7">
        <f>IF($I10124=1,(P10124-MAR1!$B$13)/MAR1!$D$13,(P10124-MAR1!$C$13)/MAR1!$E$13)</f>
        <v/>
      </c>
    </row>
    <row r="10125">
      <c r="A10125" s="5" t="n">
        <v>10124</v>
      </c>
      <c r="B10125" s="5" t="n">
        <v>28</v>
      </c>
      <c r="C10125" s="5" t="n">
        <v>269</v>
      </c>
      <c r="D10125" s="5" t="n">
        <v>9</v>
      </c>
      <c r="E10125" s="5" t="n">
        <v>0</v>
      </c>
      <c r="F10125" s="5" t="n">
        <v>29.8</v>
      </c>
      <c r="G10125" s="5" t="n">
        <v>19.5</v>
      </c>
      <c r="H10125" s="5" t="n">
        <v>13.84</v>
      </c>
      <c r="I10125" s="6">
        <f>IF(E10125&gt;=Markov!$B$3,1,0)</f>
        <v/>
      </c>
      <c r="J10125" s="6">
        <f>I10124</f>
        <v/>
      </c>
      <c r="K10125" s="7">
        <f>MAR1!$B$5+MAR1!$C$5*COS(2*PI()*$C10125/365)+MAR1!$D$5*SIN(2*PI()*$C10125/365)</f>
        <v/>
      </c>
      <c r="L10125" s="7">
        <f>MAR1!$B$6+MAR1!$C$6*COS(2*PI()*$C10125/365)+MAR1!$D$6*SIN(2*PI()*$C10125/365)</f>
        <v/>
      </c>
      <c r="M10125" s="7">
        <f>MAR1!$B$7+MAR1!$C$7*COS(2*PI()*$C10125/365)+MAR1!$D$7*SIN(2*PI()*$C10125/365)</f>
        <v/>
      </c>
      <c r="N10125" s="7">
        <f>F10125-K10125</f>
        <v/>
      </c>
      <c r="O10125" s="7">
        <f>G10125-L10125</f>
        <v/>
      </c>
      <c r="P10125" s="7">
        <f>H10125-M10125</f>
        <v/>
      </c>
      <c r="Q10125" s="7">
        <f>IF($I10125=1,(N10125-MAR1!$B$11)/MAR1!$D$11,(N10125-MAR1!$C$11)/MAR1!$E$11)</f>
        <v/>
      </c>
      <c r="R10125" s="7">
        <f>IF($I10125=1,(O10125-MAR1!$B$12)/MAR1!$D$12,(O10125-MAR1!$C$12)/MAR1!$E$12)</f>
        <v/>
      </c>
      <c r="S10125" s="7">
        <f>IF($I10125=1,(P10125-MAR1!$B$13)/MAR1!$D$13,(P10125-MAR1!$C$13)/MAR1!$E$13)</f>
        <v/>
      </c>
    </row>
    <row r="10126">
      <c r="A10126" s="5" t="n">
        <v>10125</v>
      </c>
      <c r="B10126" s="5" t="n">
        <v>28</v>
      </c>
      <c r="C10126" s="5" t="n">
        <v>270</v>
      </c>
      <c r="D10126" s="5" t="n">
        <v>9</v>
      </c>
      <c r="E10126" s="5" t="n">
        <v>0</v>
      </c>
      <c r="F10126" s="5" t="n">
        <v>30.7</v>
      </c>
      <c r="G10126" s="5" t="n">
        <v>19</v>
      </c>
      <c r="H10126" s="5" t="n">
        <v>16.96</v>
      </c>
      <c r="I10126" s="6">
        <f>IF(E10126&gt;=Markov!$B$3,1,0)</f>
        <v/>
      </c>
      <c r="J10126" s="6">
        <f>I10125</f>
        <v/>
      </c>
      <c r="K10126" s="7">
        <f>MAR1!$B$5+MAR1!$C$5*COS(2*PI()*$C10126/365)+MAR1!$D$5*SIN(2*PI()*$C10126/365)</f>
        <v/>
      </c>
      <c r="L10126" s="7">
        <f>MAR1!$B$6+MAR1!$C$6*COS(2*PI()*$C10126/365)+MAR1!$D$6*SIN(2*PI()*$C10126/365)</f>
        <v/>
      </c>
      <c r="M10126" s="7">
        <f>MAR1!$B$7+MAR1!$C$7*COS(2*PI()*$C10126/365)+MAR1!$D$7*SIN(2*PI()*$C10126/365)</f>
        <v/>
      </c>
      <c r="N10126" s="7">
        <f>F10126-K10126</f>
        <v/>
      </c>
      <c r="O10126" s="7">
        <f>G10126-L10126</f>
        <v/>
      </c>
      <c r="P10126" s="7">
        <f>H10126-M10126</f>
        <v/>
      </c>
      <c r="Q10126" s="7">
        <f>IF($I10126=1,(N10126-MAR1!$B$11)/MAR1!$D$11,(N10126-MAR1!$C$11)/MAR1!$E$11)</f>
        <v/>
      </c>
      <c r="R10126" s="7">
        <f>IF($I10126=1,(O10126-MAR1!$B$12)/MAR1!$D$12,(O10126-MAR1!$C$12)/MAR1!$E$12)</f>
        <v/>
      </c>
      <c r="S10126" s="7">
        <f>IF($I10126=1,(P10126-MAR1!$B$13)/MAR1!$D$13,(P10126-MAR1!$C$13)/MAR1!$E$13)</f>
        <v/>
      </c>
    </row>
    <row r="10127">
      <c r="A10127" s="5" t="n">
        <v>10126</v>
      </c>
      <c r="B10127" s="5" t="n">
        <v>28</v>
      </c>
      <c r="C10127" s="5" t="n">
        <v>271</v>
      </c>
      <c r="D10127" s="5" t="n">
        <v>9</v>
      </c>
      <c r="E10127" s="5" t="n">
        <v>0</v>
      </c>
      <c r="F10127" s="5" t="n">
        <v>29.5</v>
      </c>
      <c r="G10127" s="5" t="n">
        <v>17.7</v>
      </c>
      <c r="H10127" s="5" t="n">
        <v>18.69</v>
      </c>
      <c r="I10127" s="6">
        <f>IF(E10127&gt;=Markov!$B$3,1,0)</f>
        <v/>
      </c>
      <c r="J10127" s="6">
        <f>I10126</f>
        <v/>
      </c>
      <c r="K10127" s="7">
        <f>MAR1!$B$5+MAR1!$C$5*COS(2*PI()*$C10127/365)+MAR1!$D$5*SIN(2*PI()*$C10127/365)</f>
        <v/>
      </c>
      <c r="L10127" s="7">
        <f>MAR1!$B$6+MAR1!$C$6*COS(2*PI()*$C10127/365)+MAR1!$D$6*SIN(2*PI()*$C10127/365)</f>
        <v/>
      </c>
      <c r="M10127" s="7">
        <f>MAR1!$B$7+MAR1!$C$7*COS(2*PI()*$C10127/365)+MAR1!$D$7*SIN(2*PI()*$C10127/365)</f>
        <v/>
      </c>
      <c r="N10127" s="7">
        <f>F10127-K10127</f>
        <v/>
      </c>
      <c r="O10127" s="7">
        <f>G10127-L10127</f>
        <v/>
      </c>
      <c r="P10127" s="7">
        <f>H10127-M10127</f>
        <v/>
      </c>
      <c r="Q10127" s="7">
        <f>IF($I10127=1,(N10127-MAR1!$B$11)/MAR1!$D$11,(N10127-MAR1!$C$11)/MAR1!$E$11)</f>
        <v/>
      </c>
      <c r="R10127" s="7">
        <f>IF($I10127=1,(O10127-MAR1!$B$12)/MAR1!$D$12,(O10127-MAR1!$C$12)/MAR1!$E$12)</f>
        <v/>
      </c>
      <c r="S10127" s="7">
        <f>IF($I10127=1,(P10127-MAR1!$B$13)/MAR1!$D$13,(P10127-MAR1!$C$13)/MAR1!$E$13)</f>
        <v/>
      </c>
    </row>
    <row r="10128">
      <c r="A10128" s="5" t="n">
        <v>10127</v>
      </c>
      <c r="B10128" s="5" t="n">
        <v>28</v>
      </c>
      <c r="C10128" s="5" t="n">
        <v>272</v>
      </c>
      <c r="D10128" s="5" t="n">
        <v>9</v>
      </c>
      <c r="E10128" s="5" t="n">
        <v>0</v>
      </c>
      <c r="F10128" s="5" t="n">
        <v>30.7</v>
      </c>
      <c r="G10128" s="5" t="n">
        <v>20.2</v>
      </c>
      <c r="H10128" s="5" t="n">
        <v>15.14</v>
      </c>
      <c r="I10128" s="6">
        <f>IF(E10128&gt;=Markov!$B$3,1,0)</f>
        <v/>
      </c>
      <c r="J10128" s="6">
        <f>I10127</f>
        <v/>
      </c>
      <c r="K10128" s="7">
        <f>MAR1!$B$5+MAR1!$C$5*COS(2*PI()*$C10128/365)+MAR1!$D$5*SIN(2*PI()*$C10128/365)</f>
        <v/>
      </c>
      <c r="L10128" s="7">
        <f>MAR1!$B$6+MAR1!$C$6*COS(2*PI()*$C10128/365)+MAR1!$D$6*SIN(2*PI()*$C10128/365)</f>
        <v/>
      </c>
      <c r="M10128" s="7">
        <f>MAR1!$B$7+MAR1!$C$7*COS(2*PI()*$C10128/365)+MAR1!$D$7*SIN(2*PI()*$C10128/365)</f>
        <v/>
      </c>
      <c r="N10128" s="7">
        <f>F10128-K10128</f>
        <v/>
      </c>
      <c r="O10128" s="7">
        <f>G10128-L10128</f>
        <v/>
      </c>
      <c r="P10128" s="7">
        <f>H10128-M10128</f>
        <v/>
      </c>
      <c r="Q10128" s="7">
        <f>IF($I10128=1,(N10128-MAR1!$B$11)/MAR1!$D$11,(N10128-MAR1!$C$11)/MAR1!$E$11)</f>
        <v/>
      </c>
      <c r="R10128" s="7">
        <f>IF($I10128=1,(O10128-MAR1!$B$12)/MAR1!$D$12,(O10128-MAR1!$C$12)/MAR1!$E$12)</f>
        <v/>
      </c>
      <c r="S10128" s="7">
        <f>IF($I10128=1,(P10128-MAR1!$B$13)/MAR1!$D$13,(P10128-MAR1!$C$13)/MAR1!$E$13)</f>
        <v/>
      </c>
    </row>
    <row r="10129">
      <c r="A10129" s="5" t="n">
        <v>10128</v>
      </c>
      <c r="B10129" s="5" t="n">
        <v>28</v>
      </c>
      <c r="C10129" s="5" t="n">
        <v>273</v>
      </c>
      <c r="D10129" s="5" t="n">
        <v>9</v>
      </c>
      <c r="E10129" s="5" t="n">
        <v>0</v>
      </c>
      <c r="F10129" s="5" t="n">
        <v>32.6</v>
      </c>
      <c r="G10129" s="5" t="n">
        <v>22.6</v>
      </c>
      <c r="H10129" s="5" t="n">
        <v>16.48</v>
      </c>
      <c r="I10129" s="6">
        <f>IF(E10129&gt;=Markov!$B$3,1,0)</f>
        <v/>
      </c>
      <c r="J10129" s="6">
        <f>I10128</f>
        <v/>
      </c>
      <c r="K10129" s="7">
        <f>MAR1!$B$5+MAR1!$C$5*COS(2*PI()*$C10129/365)+MAR1!$D$5*SIN(2*PI()*$C10129/365)</f>
        <v/>
      </c>
      <c r="L10129" s="7">
        <f>MAR1!$B$6+MAR1!$C$6*COS(2*PI()*$C10129/365)+MAR1!$D$6*SIN(2*PI()*$C10129/365)</f>
        <v/>
      </c>
      <c r="M10129" s="7">
        <f>MAR1!$B$7+MAR1!$C$7*COS(2*PI()*$C10129/365)+MAR1!$D$7*SIN(2*PI()*$C10129/365)</f>
        <v/>
      </c>
      <c r="N10129" s="7">
        <f>F10129-K10129</f>
        <v/>
      </c>
      <c r="O10129" s="7">
        <f>G10129-L10129</f>
        <v/>
      </c>
      <c r="P10129" s="7">
        <f>H10129-M10129</f>
        <v/>
      </c>
      <c r="Q10129" s="7">
        <f>IF($I10129=1,(N10129-MAR1!$B$11)/MAR1!$D$11,(N10129-MAR1!$C$11)/MAR1!$E$11)</f>
        <v/>
      </c>
      <c r="R10129" s="7">
        <f>IF($I10129=1,(O10129-MAR1!$B$12)/MAR1!$D$12,(O10129-MAR1!$C$12)/MAR1!$E$12)</f>
        <v/>
      </c>
      <c r="S10129" s="7">
        <f>IF($I10129=1,(P10129-MAR1!$B$13)/MAR1!$D$13,(P10129-MAR1!$C$13)/MAR1!$E$13)</f>
        <v/>
      </c>
    </row>
    <row r="10130">
      <c r="A10130" s="5" t="n">
        <v>10129</v>
      </c>
      <c r="B10130" s="5" t="n">
        <v>28</v>
      </c>
      <c r="C10130" s="5" t="n">
        <v>274</v>
      </c>
      <c r="D10130" s="5" t="n">
        <v>10</v>
      </c>
      <c r="E10130" s="5" t="n">
        <v>0</v>
      </c>
      <c r="F10130" s="5" t="n">
        <v>30.9</v>
      </c>
      <c r="G10130" s="5" t="n">
        <v>22.9</v>
      </c>
      <c r="H10130" s="5" t="n">
        <v>9.390000000000001</v>
      </c>
      <c r="I10130" s="6">
        <f>IF(E10130&gt;=Markov!$B$3,1,0)</f>
        <v/>
      </c>
      <c r="J10130" s="6">
        <f>I10129</f>
        <v/>
      </c>
      <c r="K10130" s="7">
        <f>MAR1!$B$5+MAR1!$C$5*COS(2*PI()*$C10130/365)+MAR1!$D$5*SIN(2*PI()*$C10130/365)</f>
        <v/>
      </c>
      <c r="L10130" s="7">
        <f>MAR1!$B$6+MAR1!$C$6*COS(2*PI()*$C10130/365)+MAR1!$D$6*SIN(2*PI()*$C10130/365)</f>
        <v/>
      </c>
      <c r="M10130" s="7">
        <f>MAR1!$B$7+MAR1!$C$7*COS(2*PI()*$C10130/365)+MAR1!$D$7*SIN(2*PI()*$C10130/365)</f>
        <v/>
      </c>
      <c r="N10130" s="7">
        <f>F10130-K10130</f>
        <v/>
      </c>
      <c r="O10130" s="7">
        <f>G10130-L10130</f>
        <v/>
      </c>
      <c r="P10130" s="7">
        <f>H10130-M10130</f>
        <v/>
      </c>
      <c r="Q10130" s="7">
        <f>IF($I10130=1,(N10130-MAR1!$B$11)/MAR1!$D$11,(N10130-MAR1!$C$11)/MAR1!$E$11)</f>
        <v/>
      </c>
      <c r="R10130" s="7">
        <f>IF($I10130=1,(O10130-MAR1!$B$12)/MAR1!$D$12,(O10130-MAR1!$C$12)/MAR1!$E$12)</f>
        <v/>
      </c>
      <c r="S10130" s="7">
        <f>IF($I10130=1,(P10130-MAR1!$B$13)/MAR1!$D$13,(P10130-MAR1!$C$13)/MAR1!$E$13)</f>
        <v/>
      </c>
    </row>
    <row r="10131">
      <c r="A10131" s="5" t="n">
        <v>10130</v>
      </c>
      <c r="B10131" s="5" t="n">
        <v>28</v>
      </c>
      <c r="C10131" s="5" t="n">
        <v>275</v>
      </c>
      <c r="D10131" s="5" t="n">
        <v>10</v>
      </c>
      <c r="E10131" s="5" t="n">
        <v>0</v>
      </c>
      <c r="F10131" s="5" t="n">
        <v>27.6</v>
      </c>
      <c r="G10131" s="5" t="n">
        <v>18.8</v>
      </c>
      <c r="H10131" s="5" t="n">
        <v>10.58</v>
      </c>
      <c r="I10131" s="6">
        <f>IF(E10131&gt;=Markov!$B$3,1,0)</f>
        <v/>
      </c>
      <c r="J10131" s="6">
        <f>I10130</f>
        <v/>
      </c>
      <c r="K10131" s="7">
        <f>MAR1!$B$5+MAR1!$C$5*COS(2*PI()*$C10131/365)+MAR1!$D$5*SIN(2*PI()*$C10131/365)</f>
        <v/>
      </c>
      <c r="L10131" s="7">
        <f>MAR1!$B$6+MAR1!$C$6*COS(2*PI()*$C10131/365)+MAR1!$D$6*SIN(2*PI()*$C10131/365)</f>
        <v/>
      </c>
      <c r="M10131" s="7">
        <f>MAR1!$B$7+MAR1!$C$7*COS(2*PI()*$C10131/365)+MAR1!$D$7*SIN(2*PI()*$C10131/365)</f>
        <v/>
      </c>
      <c r="N10131" s="7">
        <f>F10131-K10131</f>
        <v/>
      </c>
      <c r="O10131" s="7">
        <f>G10131-L10131</f>
        <v/>
      </c>
      <c r="P10131" s="7">
        <f>H10131-M10131</f>
        <v/>
      </c>
      <c r="Q10131" s="7">
        <f>IF($I10131=1,(N10131-MAR1!$B$11)/MAR1!$D$11,(N10131-MAR1!$C$11)/MAR1!$E$11)</f>
        <v/>
      </c>
      <c r="R10131" s="7">
        <f>IF($I10131=1,(O10131-MAR1!$B$12)/MAR1!$D$12,(O10131-MAR1!$C$12)/MAR1!$E$12)</f>
        <v/>
      </c>
      <c r="S10131" s="7">
        <f>IF($I10131=1,(P10131-MAR1!$B$13)/MAR1!$D$13,(P10131-MAR1!$C$13)/MAR1!$E$13)</f>
        <v/>
      </c>
    </row>
    <row r="10132">
      <c r="A10132" s="5" t="n">
        <v>10131</v>
      </c>
      <c r="B10132" s="5" t="n">
        <v>28</v>
      </c>
      <c r="C10132" s="5" t="n">
        <v>276</v>
      </c>
      <c r="D10132" s="5" t="n">
        <v>10</v>
      </c>
      <c r="E10132" s="5" t="n">
        <v>0.5</v>
      </c>
      <c r="F10132" s="5" t="n">
        <v>24.8</v>
      </c>
      <c r="G10132" s="5" t="n">
        <v>17.8</v>
      </c>
      <c r="H10132" s="5" t="n">
        <v>4.15</v>
      </c>
      <c r="I10132" s="6">
        <f>IF(E10132&gt;=Markov!$B$3,1,0)</f>
        <v/>
      </c>
      <c r="J10132" s="6">
        <f>I10131</f>
        <v/>
      </c>
      <c r="K10132" s="7">
        <f>MAR1!$B$5+MAR1!$C$5*COS(2*PI()*$C10132/365)+MAR1!$D$5*SIN(2*PI()*$C10132/365)</f>
        <v/>
      </c>
      <c r="L10132" s="7">
        <f>MAR1!$B$6+MAR1!$C$6*COS(2*PI()*$C10132/365)+MAR1!$D$6*SIN(2*PI()*$C10132/365)</f>
        <v/>
      </c>
      <c r="M10132" s="7">
        <f>MAR1!$B$7+MAR1!$C$7*COS(2*PI()*$C10132/365)+MAR1!$D$7*SIN(2*PI()*$C10132/365)</f>
        <v/>
      </c>
      <c r="N10132" s="7">
        <f>F10132-K10132</f>
        <v/>
      </c>
      <c r="O10132" s="7">
        <f>G10132-L10132</f>
        <v/>
      </c>
      <c r="P10132" s="7">
        <f>H10132-M10132</f>
        <v/>
      </c>
      <c r="Q10132" s="7">
        <f>IF($I10132=1,(N10132-MAR1!$B$11)/MAR1!$D$11,(N10132-MAR1!$C$11)/MAR1!$E$11)</f>
        <v/>
      </c>
      <c r="R10132" s="7">
        <f>IF($I10132=1,(O10132-MAR1!$B$12)/MAR1!$D$12,(O10132-MAR1!$C$12)/MAR1!$E$12)</f>
        <v/>
      </c>
      <c r="S10132" s="7">
        <f>IF($I10132=1,(P10132-MAR1!$B$13)/MAR1!$D$13,(P10132-MAR1!$C$13)/MAR1!$E$13)</f>
        <v/>
      </c>
    </row>
    <row r="10133">
      <c r="A10133" s="5" t="n">
        <v>10132</v>
      </c>
      <c r="B10133" s="5" t="n">
        <v>28</v>
      </c>
      <c r="C10133" s="5" t="n">
        <v>277</v>
      </c>
      <c r="D10133" s="5" t="n">
        <v>10</v>
      </c>
      <c r="E10133" s="5" t="n">
        <v>0</v>
      </c>
      <c r="F10133" s="5" t="n">
        <v>25.4</v>
      </c>
      <c r="G10133" s="5" t="n">
        <v>17.8</v>
      </c>
      <c r="H10133" s="5" t="n">
        <v>15.21</v>
      </c>
      <c r="I10133" s="6">
        <f>IF(E10133&gt;=Markov!$B$3,1,0)</f>
        <v/>
      </c>
      <c r="J10133" s="6">
        <f>I10132</f>
        <v/>
      </c>
      <c r="K10133" s="7">
        <f>MAR1!$B$5+MAR1!$C$5*COS(2*PI()*$C10133/365)+MAR1!$D$5*SIN(2*PI()*$C10133/365)</f>
        <v/>
      </c>
      <c r="L10133" s="7">
        <f>MAR1!$B$6+MAR1!$C$6*COS(2*PI()*$C10133/365)+MAR1!$D$6*SIN(2*PI()*$C10133/365)</f>
        <v/>
      </c>
      <c r="M10133" s="7">
        <f>MAR1!$B$7+MAR1!$C$7*COS(2*PI()*$C10133/365)+MAR1!$D$7*SIN(2*PI()*$C10133/365)</f>
        <v/>
      </c>
      <c r="N10133" s="7">
        <f>F10133-K10133</f>
        <v/>
      </c>
      <c r="O10133" s="7">
        <f>G10133-L10133</f>
        <v/>
      </c>
      <c r="P10133" s="7">
        <f>H10133-M10133</f>
        <v/>
      </c>
      <c r="Q10133" s="7">
        <f>IF($I10133=1,(N10133-MAR1!$B$11)/MAR1!$D$11,(N10133-MAR1!$C$11)/MAR1!$E$11)</f>
        <v/>
      </c>
      <c r="R10133" s="7">
        <f>IF($I10133=1,(O10133-MAR1!$B$12)/MAR1!$D$12,(O10133-MAR1!$C$12)/MAR1!$E$12)</f>
        <v/>
      </c>
      <c r="S10133" s="7">
        <f>IF($I10133=1,(P10133-MAR1!$B$13)/MAR1!$D$13,(P10133-MAR1!$C$13)/MAR1!$E$13)</f>
        <v/>
      </c>
    </row>
    <row r="10134">
      <c r="A10134" s="5" t="n">
        <v>10133</v>
      </c>
      <c r="B10134" s="5" t="n">
        <v>28</v>
      </c>
      <c r="C10134" s="5" t="n">
        <v>278</v>
      </c>
      <c r="D10134" s="5" t="n">
        <v>10</v>
      </c>
      <c r="E10134" s="5" t="n">
        <v>0</v>
      </c>
      <c r="F10134" s="5" t="n">
        <v>26.3</v>
      </c>
      <c r="G10134" s="5" t="n">
        <v>18.1</v>
      </c>
      <c r="H10134" s="5" t="n">
        <v>17.55</v>
      </c>
      <c r="I10134" s="6">
        <f>IF(E10134&gt;=Markov!$B$3,1,0)</f>
        <v/>
      </c>
      <c r="J10134" s="6">
        <f>I10133</f>
        <v/>
      </c>
      <c r="K10134" s="7">
        <f>MAR1!$B$5+MAR1!$C$5*COS(2*PI()*$C10134/365)+MAR1!$D$5*SIN(2*PI()*$C10134/365)</f>
        <v/>
      </c>
      <c r="L10134" s="7">
        <f>MAR1!$B$6+MAR1!$C$6*COS(2*PI()*$C10134/365)+MAR1!$D$6*SIN(2*PI()*$C10134/365)</f>
        <v/>
      </c>
      <c r="M10134" s="7">
        <f>MAR1!$B$7+MAR1!$C$7*COS(2*PI()*$C10134/365)+MAR1!$D$7*SIN(2*PI()*$C10134/365)</f>
        <v/>
      </c>
      <c r="N10134" s="7">
        <f>F10134-K10134</f>
        <v/>
      </c>
      <c r="O10134" s="7">
        <f>G10134-L10134</f>
        <v/>
      </c>
      <c r="P10134" s="7">
        <f>H10134-M10134</f>
        <v/>
      </c>
      <c r="Q10134" s="7">
        <f>IF($I10134=1,(N10134-MAR1!$B$11)/MAR1!$D$11,(N10134-MAR1!$C$11)/MAR1!$E$11)</f>
        <v/>
      </c>
      <c r="R10134" s="7">
        <f>IF($I10134=1,(O10134-MAR1!$B$12)/MAR1!$D$12,(O10134-MAR1!$C$12)/MAR1!$E$12)</f>
        <v/>
      </c>
      <c r="S10134" s="7">
        <f>IF($I10134=1,(P10134-MAR1!$B$13)/MAR1!$D$13,(P10134-MAR1!$C$13)/MAR1!$E$13)</f>
        <v/>
      </c>
    </row>
    <row r="10135">
      <c r="A10135" s="5" t="n">
        <v>10134</v>
      </c>
      <c r="B10135" s="5" t="n">
        <v>28</v>
      </c>
      <c r="C10135" s="5" t="n">
        <v>279</v>
      </c>
      <c r="D10135" s="5" t="n">
        <v>10</v>
      </c>
      <c r="E10135" s="5" t="n">
        <v>0</v>
      </c>
      <c r="F10135" s="5" t="n">
        <v>28.1</v>
      </c>
      <c r="G10135" s="5" t="n">
        <v>18.8</v>
      </c>
      <c r="H10135" s="5" t="n">
        <v>10.33</v>
      </c>
      <c r="I10135" s="6">
        <f>IF(E10135&gt;=Markov!$B$3,1,0)</f>
        <v/>
      </c>
      <c r="J10135" s="6">
        <f>I10134</f>
        <v/>
      </c>
      <c r="K10135" s="7">
        <f>MAR1!$B$5+MAR1!$C$5*COS(2*PI()*$C10135/365)+MAR1!$D$5*SIN(2*PI()*$C10135/365)</f>
        <v/>
      </c>
      <c r="L10135" s="7">
        <f>MAR1!$B$6+MAR1!$C$6*COS(2*PI()*$C10135/365)+MAR1!$D$6*SIN(2*PI()*$C10135/365)</f>
        <v/>
      </c>
      <c r="M10135" s="7">
        <f>MAR1!$B$7+MAR1!$C$7*COS(2*PI()*$C10135/365)+MAR1!$D$7*SIN(2*PI()*$C10135/365)</f>
        <v/>
      </c>
      <c r="N10135" s="7">
        <f>F10135-K10135</f>
        <v/>
      </c>
      <c r="O10135" s="7">
        <f>G10135-L10135</f>
        <v/>
      </c>
      <c r="P10135" s="7">
        <f>H10135-M10135</f>
        <v/>
      </c>
      <c r="Q10135" s="7">
        <f>IF($I10135=1,(N10135-MAR1!$B$11)/MAR1!$D$11,(N10135-MAR1!$C$11)/MAR1!$E$11)</f>
        <v/>
      </c>
      <c r="R10135" s="7">
        <f>IF($I10135=1,(O10135-MAR1!$B$12)/MAR1!$D$12,(O10135-MAR1!$C$12)/MAR1!$E$12)</f>
        <v/>
      </c>
      <c r="S10135" s="7">
        <f>IF($I10135=1,(P10135-MAR1!$B$13)/MAR1!$D$13,(P10135-MAR1!$C$13)/MAR1!$E$13)</f>
        <v/>
      </c>
    </row>
    <row r="10136">
      <c r="A10136" s="5" t="n">
        <v>10135</v>
      </c>
      <c r="B10136" s="5" t="n">
        <v>28</v>
      </c>
      <c r="C10136" s="5" t="n">
        <v>280</v>
      </c>
      <c r="D10136" s="5" t="n">
        <v>10</v>
      </c>
      <c r="E10136" s="5" t="n">
        <v>0</v>
      </c>
      <c r="F10136" s="5" t="n">
        <v>26.5</v>
      </c>
      <c r="G10136" s="5" t="n">
        <v>18</v>
      </c>
      <c r="H10136" s="5" t="n">
        <v>8.789999999999999</v>
      </c>
      <c r="I10136" s="6">
        <f>IF(E10136&gt;=Markov!$B$3,1,0)</f>
        <v/>
      </c>
      <c r="J10136" s="6">
        <f>I10135</f>
        <v/>
      </c>
      <c r="K10136" s="7">
        <f>MAR1!$B$5+MAR1!$C$5*COS(2*PI()*$C10136/365)+MAR1!$D$5*SIN(2*PI()*$C10136/365)</f>
        <v/>
      </c>
      <c r="L10136" s="7">
        <f>MAR1!$B$6+MAR1!$C$6*COS(2*PI()*$C10136/365)+MAR1!$D$6*SIN(2*PI()*$C10136/365)</f>
        <v/>
      </c>
      <c r="M10136" s="7">
        <f>MAR1!$B$7+MAR1!$C$7*COS(2*PI()*$C10136/365)+MAR1!$D$7*SIN(2*PI()*$C10136/365)</f>
        <v/>
      </c>
      <c r="N10136" s="7">
        <f>F10136-K10136</f>
        <v/>
      </c>
      <c r="O10136" s="7">
        <f>G10136-L10136</f>
        <v/>
      </c>
      <c r="P10136" s="7">
        <f>H10136-M10136</f>
        <v/>
      </c>
      <c r="Q10136" s="7">
        <f>IF($I10136=1,(N10136-MAR1!$B$11)/MAR1!$D$11,(N10136-MAR1!$C$11)/MAR1!$E$11)</f>
        <v/>
      </c>
      <c r="R10136" s="7">
        <f>IF($I10136=1,(O10136-MAR1!$B$12)/MAR1!$D$12,(O10136-MAR1!$C$12)/MAR1!$E$12)</f>
        <v/>
      </c>
      <c r="S10136" s="7">
        <f>IF($I10136=1,(P10136-MAR1!$B$13)/MAR1!$D$13,(P10136-MAR1!$C$13)/MAR1!$E$13)</f>
        <v/>
      </c>
    </row>
    <row r="10137">
      <c r="A10137" s="5" t="n">
        <v>10136</v>
      </c>
      <c r="B10137" s="5" t="n">
        <v>28</v>
      </c>
      <c r="C10137" s="5" t="n">
        <v>281</v>
      </c>
      <c r="D10137" s="5" t="n">
        <v>10</v>
      </c>
      <c r="E10137" s="5" t="n">
        <v>0</v>
      </c>
      <c r="F10137" s="5" t="n">
        <v>26.7</v>
      </c>
      <c r="G10137" s="5" t="n">
        <v>17.6</v>
      </c>
      <c r="H10137" s="5" t="n">
        <v>14.57</v>
      </c>
      <c r="I10137" s="6">
        <f>IF(E10137&gt;=Markov!$B$3,1,0)</f>
        <v/>
      </c>
      <c r="J10137" s="6">
        <f>I10136</f>
        <v/>
      </c>
      <c r="K10137" s="7">
        <f>MAR1!$B$5+MAR1!$C$5*COS(2*PI()*$C10137/365)+MAR1!$D$5*SIN(2*PI()*$C10137/365)</f>
        <v/>
      </c>
      <c r="L10137" s="7">
        <f>MAR1!$B$6+MAR1!$C$6*COS(2*PI()*$C10137/365)+MAR1!$D$6*SIN(2*PI()*$C10137/365)</f>
        <v/>
      </c>
      <c r="M10137" s="7">
        <f>MAR1!$B$7+MAR1!$C$7*COS(2*PI()*$C10137/365)+MAR1!$D$7*SIN(2*PI()*$C10137/365)</f>
        <v/>
      </c>
      <c r="N10137" s="7">
        <f>F10137-K10137</f>
        <v/>
      </c>
      <c r="O10137" s="7">
        <f>G10137-L10137</f>
        <v/>
      </c>
      <c r="P10137" s="7">
        <f>H10137-M10137</f>
        <v/>
      </c>
      <c r="Q10137" s="7">
        <f>IF($I10137=1,(N10137-MAR1!$B$11)/MAR1!$D$11,(N10137-MAR1!$C$11)/MAR1!$E$11)</f>
        <v/>
      </c>
      <c r="R10137" s="7">
        <f>IF($I10137=1,(O10137-MAR1!$B$12)/MAR1!$D$12,(O10137-MAR1!$C$12)/MAR1!$E$12)</f>
        <v/>
      </c>
      <c r="S10137" s="7">
        <f>IF($I10137=1,(P10137-MAR1!$B$13)/MAR1!$D$13,(P10137-MAR1!$C$13)/MAR1!$E$13)</f>
        <v/>
      </c>
    </row>
    <row r="10138">
      <c r="A10138" s="5" t="n">
        <v>10137</v>
      </c>
      <c r="B10138" s="5" t="n">
        <v>28</v>
      </c>
      <c r="C10138" s="5" t="n">
        <v>282</v>
      </c>
      <c r="D10138" s="5" t="n">
        <v>10</v>
      </c>
      <c r="E10138" s="5" t="n">
        <v>0</v>
      </c>
      <c r="F10138" s="5" t="n">
        <v>26.2</v>
      </c>
      <c r="G10138" s="5" t="n">
        <v>16.5</v>
      </c>
      <c r="H10138" s="5" t="n">
        <v>10.28</v>
      </c>
      <c r="I10138" s="6">
        <f>IF(E10138&gt;=Markov!$B$3,1,0)</f>
        <v/>
      </c>
      <c r="J10138" s="6">
        <f>I10137</f>
        <v/>
      </c>
      <c r="K10138" s="7">
        <f>MAR1!$B$5+MAR1!$C$5*COS(2*PI()*$C10138/365)+MAR1!$D$5*SIN(2*PI()*$C10138/365)</f>
        <v/>
      </c>
      <c r="L10138" s="7">
        <f>MAR1!$B$6+MAR1!$C$6*COS(2*PI()*$C10138/365)+MAR1!$D$6*SIN(2*PI()*$C10138/365)</f>
        <v/>
      </c>
      <c r="M10138" s="7">
        <f>MAR1!$B$7+MAR1!$C$7*COS(2*PI()*$C10138/365)+MAR1!$D$7*SIN(2*PI()*$C10138/365)</f>
        <v/>
      </c>
      <c r="N10138" s="7">
        <f>F10138-K10138</f>
        <v/>
      </c>
      <c r="O10138" s="7">
        <f>G10138-L10138</f>
        <v/>
      </c>
      <c r="P10138" s="7">
        <f>H10138-M10138</f>
        <v/>
      </c>
      <c r="Q10138" s="7">
        <f>IF($I10138=1,(N10138-MAR1!$B$11)/MAR1!$D$11,(N10138-MAR1!$C$11)/MAR1!$E$11)</f>
        <v/>
      </c>
      <c r="R10138" s="7">
        <f>IF($I10138=1,(O10138-MAR1!$B$12)/MAR1!$D$12,(O10138-MAR1!$C$12)/MAR1!$E$12)</f>
        <v/>
      </c>
      <c r="S10138" s="7">
        <f>IF($I10138=1,(P10138-MAR1!$B$13)/MAR1!$D$13,(P10138-MAR1!$C$13)/MAR1!$E$13)</f>
        <v/>
      </c>
    </row>
    <row r="10139">
      <c r="A10139" s="5" t="n">
        <v>10138</v>
      </c>
      <c r="B10139" s="5" t="n">
        <v>28</v>
      </c>
      <c r="C10139" s="5" t="n">
        <v>283</v>
      </c>
      <c r="D10139" s="5" t="n">
        <v>10</v>
      </c>
      <c r="E10139" s="5" t="n">
        <v>0</v>
      </c>
      <c r="F10139" s="5" t="n">
        <v>26.8</v>
      </c>
      <c r="G10139" s="5" t="n">
        <v>17.5</v>
      </c>
      <c r="H10139" s="5" t="n">
        <v>17.67</v>
      </c>
      <c r="I10139" s="6">
        <f>IF(E10139&gt;=Markov!$B$3,1,0)</f>
        <v/>
      </c>
      <c r="J10139" s="6">
        <f>I10138</f>
        <v/>
      </c>
      <c r="K10139" s="7">
        <f>MAR1!$B$5+MAR1!$C$5*COS(2*PI()*$C10139/365)+MAR1!$D$5*SIN(2*PI()*$C10139/365)</f>
        <v/>
      </c>
      <c r="L10139" s="7">
        <f>MAR1!$B$6+MAR1!$C$6*COS(2*PI()*$C10139/365)+MAR1!$D$6*SIN(2*PI()*$C10139/365)</f>
        <v/>
      </c>
      <c r="M10139" s="7">
        <f>MAR1!$B$7+MAR1!$C$7*COS(2*PI()*$C10139/365)+MAR1!$D$7*SIN(2*PI()*$C10139/365)</f>
        <v/>
      </c>
      <c r="N10139" s="7">
        <f>F10139-K10139</f>
        <v/>
      </c>
      <c r="O10139" s="7">
        <f>G10139-L10139</f>
        <v/>
      </c>
      <c r="P10139" s="7">
        <f>H10139-M10139</f>
        <v/>
      </c>
      <c r="Q10139" s="7">
        <f>IF($I10139=1,(N10139-MAR1!$B$11)/MAR1!$D$11,(N10139-MAR1!$C$11)/MAR1!$E$11)</f>
        <v/>
      </c>
      <c r="R10139" s="7">
        <f>IF($I10139=1,(O10139-MAR1!$B$12)/MAR1!$D$12,(O10139-MAR1!$C$12)/MAR1!$E$12)</f>
        <v/>
      </c>
      <c r="S10139" s="7">
        <f>IF($I10139=1,(P10139-MAR1!$B$13)/MAR1!$D$13,(P10139-MAR1!$C$13)/MAR1!$E$13)</f>
        <v/>
      </c>
    </row>
    <row r="10140">
      <c r="A10140" s="5" t="n">
        <v>10139</v>
      </c>
      <c r="B10140" s="5" t="n">
        <v>28</v>
      </c>
      <c r="C10140" s="5" t="n">
        <v>284</v>
      </c>
      <c r="D10140" s="5" t="n">
        <v>10</v>
      </c>
      <c r="E10140" s="5" t="n">
        <v>0</v>
      </c>
      <c r="F10140" s="5" t="n">
        <v>26</v>
      </c>
      <c r="G10140" s="5" t="n">
        <v>16.8</v>
      </c>
      <c r="H10140" s="5" t="n">
        <v>14.8</v>
      </c>
      <c r="I10140" s="6">
        <f>IF(E10140&gt;=Markov!$B$3,1,0)</f>
        <v/>
      </c>
      <c r="J10140" s="6">
        <f>I10139</f>
        <v/>
      </c>
      <c r="K10140" s="7">
        <f>MAR1!$B$5+MAR1!$C$5*COS(2*PI()*$C10140/365)+MAR1!$D$5*SIN(2*PI()*$C10140/365)</f>
        <v/>
      </c>
      <c r="L10140" s="7">
        <f>MAR1!$B$6+MAR1!$C$6*COS(2*PI()*$C10140/365)+MAR1!$D$6*SIN(2*PI()*$C10140/365)</f>
        <v/>
      </c>
      <c r="M10140" s="7">
        <f>MAR1!$B$7+MAR1!$C$7*COS(2*PI()*$C10140/365)+MAR1!$D$7*SIN(2*PI()*$C10140/365)</f>
        <v/>
      </c>
      <c r="N10140" s="7">
        <f>F10140-K10140</f>
        <v/>
      </c>
      <c r="O10140" s="7">
        <f>G10140-L10140</f>
        <v/>
      </c>
      <c r="P10140" s="7">
        <f>H10140-M10140</f>
        <v/>
      </c>
      <c r="Q10140" s="7">
        <f>IF($I10140=1,(N10140-MAR1!$B$11)/MAR1!$D$11,(N10140-MAR1!$C$11)/MAR1!$E$11)</f>
        <v/>
      </c>
      <c r="R10140" s="7">
        <f>IF($I10140=1,(O10140-MAR1!$B$12)/MAR1!$D$12,(O10140-MAR1!$C$12)/MAR1!$E$12)</f>
        <v/>
      </c>
      <c r="S10140" s="7">
        <f>IF($I10140=1,(P10140-MAR1!$B$13)/MAR1!$D$13,(P10140-MAR1!$C$13)/MAR1!$E$13)</f>
        <v/>
      </c>
    </row>
    <row r="10141">
      <c r="A10141" s="5" t="n">
        <v>10140</v>
      </c>
      <c r="B10141" s="5" t="n">
        <v>28</v>
      </c>
      <c r="C10141" s="5" t="n">
        <v>285</v>
      </c>
      <c r="D10141" s="5" t="n">
        <v>10</v>
      </c>
      <c r="E10141" s="5" t="n">
        <v>0</v>
      </c>
      <c r="F10141" s="5" t="n">
        <v>30.2</v>
      </c>
      <c r="G10141" s="5" t="n">
        <v>18.9</v>
      </c>
      <c r="H10141" s="5" t="n">
        <v>20.39</v>
      </c>
      <c r="I10141" s="6">
        <f>IF(E10141&gt;=Markov!$B$3,1,0)</f>
        <v/>
      </c>
      <c r="J10141" s="6">
        <f>I10140</f>
        <v/>
      </c>
      <c r="K10141" s="7">
        <f>MAR1!$B$5+MAR1!$C$5*COS(2*PI()*$C10141/365)+MAR1!$D$5*SIN(2*PI()*$C10141/365)</f>
        <v/>
      </c>
      <c r="L10141" s="7">
        <f>MAR1!$B$6+MAR1!$C$6*COS(2*PI()*$C10141/365)+MAR1!$D$6*SIN(2*PI()*$C10141/365)</f>
        <v/>
      </c>
      <c r="M10141" s="7">
        <f>MAR1!$B$7+MAR1!$C$7*COS(2*PI()*$C10141/365)+MAR1!$D$7*SIN(2*PI()*$C10141/365)</f>
        <v/>
      </c>
      <c r="N10141" s="7">
        <f>F10141-K10141</f>
        <v/>
      </c>
      <c r="O10141" s="7">
        <f>G10141-L10141</f>
        <v/>
      </c>
      <c r="P10141" s="7">
        <f>H10141-M10141</f>
        <v/>
      </c>
      <c r="Q10141" s="7">
        <f>IF($I10141=1,(N10141-MAR1!$B$11)/MAR1!$D$11,(N10141-MAR1!$C$11)/MAR1!$E$11)</f>
        <v/>
      </c>
      <c r="R10141" s="7">
        <f>IF($I10141=1,(O10141-MAR1!$B$12)/MAR1!$D$12,(O10141-MAR1!$C$12)/MAR1!$E$12)</f>
        <v/>
      </c>
      <c r="S10141" s="7">
        <f>IF($I10141=1,(P10141-MAR1!$B$13)/MAR1!$D$13,(P10141-MAR1!$C$13)/MAR1!$E$13)</f>
        <v/>
      </c>
    </row>
    <row r="10142">
      <c r="A10142" s="5" t="n">
        <v>10141</v>
      </c>
      <c r="B10142" s="5" t="n">
        <v>28</v>
      </c>
      <c r="C10142" s="5" t="n">
        <v>286</v>
      </c>
      <c r="D10142" s="5" t="n">
        <v>10</v>
      </c>
      <c r="E10142" s="5" t="n">
        <v>0</v>
      </c>
      <c r="F10142" s="5" t="n">
        <v>29.8</v>
      </c>
      <c r="G10142" s="5" t="n">
        <v>19.4</v>
      </c>
      <c r="H10142" s="5" t="n">
        <v>15.25</v>
      </c>
      <c r="I10142" s="6">
        <f>IF(E10142&gt;=Markov!$B$3,1,0)</f>
        <v/>
      </c>
      <c r="J10142" s="6">
        <f>I10141</f>
        <v/>
      </c>
      <c r="K10142" s="7">
        <f>MAR1!$B$5+MAR1!$C$5*COS(2*PI()*$C10142/365)+MAR1!$D$5*SIN(2*PI()*$C10142/365)</f>
        <v/>
      </c>
      <c r="L10142" s="7">
        <f>MAR1!$B$6+MAR1!$C$6*COS(2*PI()*$C10142/365)+MAR1!$D$6*SIN(2*PI()*$C10142/365)</f>
        <v/>
      </c>
      <c r="M10142" s="7">
        <f>MAR1!$B$7+MAR1!$C$7*COS(2*PI()*$C10142/365)+MAR1!$D$7*SIN(2*PI()*$C10142/365)</f>
        <v/>
      </c>
      <c r="N10142" s="7">
        <f>F10142-K10142</f>
        <v/>
      </c>
      <c r="O10142" s="7">
        <f>G10142-L10142</f>
        <v/>
      </c>
      <c r="P10142" s="7">
        <f>H10142-M10142</f>
        <v/>
      </c>
      <c r="Q10142" s="7">
        <f>IF($I10142=1,(N10142-MAR1!$B$11)/MAR1!$D$11,(N10142-MAR1!$C$11)/MAR1!$E$11)</f>
        <v/>
      </c>
      <c r="R10142" s="7">
        <f>IF($I10142=1,(O10142-MAR1!$B$12)/MAR1!$D$12,(O10142-MAR1!$C$12)/MAR1!$E$12)</f>
        <v/>
      </c>
      <c r="S10142" s="7">
        <f>IF($I10142=1,(P10142-MAR1!$B$13)/MAR1!$D$13,(P10142-MAR1!$C$13)/MAR1!$E$13)</f>
        <v/>
      </c>
    </row>
    <row r="10143">
      <c r="A10143" s="5" t="n">
        <v>10142</v>
      </c>
      <c r="B10143" s="5" t="n">
        <v>28</v>
      </c>
      <c r="C10143" s="5" t="n">
        <v>287</v>
      </c>
      <c r="D10143" s="5" t="n">
        <v>10</v>
      </c>
      <c r="E10143" s="5" t="n">
        <v>3.4</v>
      </c>
      <c r="F10143" s="5" t="n">
        <v>25.1</v>
      </c>
      <c r="G10143" s="5" t="n">
        <v>18.9</v>
      </c>
      <c r="H10143" s="5" t="n">
        <v>14.17</v>
      </c>
      <c r="I10143" s="6">
        <f>IF(E10143&gt;=Markov!$B$3,1,0)</f>
        <v/>
      </c>
      <c r="J10143" s="6">
        <f>I10142</f>
        <v/>
      </c>
      <c r="K10143" s="7">
        <f>MAR1!$B$5+MAR1!$C$5*COS(2*PI()*$C10143/365)+MAR1!$D$5*SIN(2*PI()*$C10143/365)</f>
        <v/>
      </c>
      <c r="L10143" s="7">
        <f>MAR1!$B$6+MAR1!$C$6*COS(2*PI()*$C10143/365)+MAR1!$D$6*SIN(2*PI()*$C10143/365)</f>
        <v/>
      </c>
      <c r="M10143" s="7">
        <f>MAR1!$B$7+MAR1!$C$7*COS(2*PI()*$C10143/365)+MAR1!$D$7*SIN(2*PI()*$C10143/365)</f>
        <v/>
      </c>
      <c r="N10143" s="7">
        <f>F10143-K10143</f>
        <v/>
      </c>
      <c r="O10143" s="7">
        <f>G10143-L10143</f>
        <v/>
      </c>
      <c r="P10143" s="7">
        <f>H10143-M10143</f>
        <v/>
      </c>
      <c r="Q10143" s="7">
        <f>IF($I10143=1,(N10143-MAR1!$B$11)/MAR1!$D$11,(N10143-MAR1!$C$11)/MAR1!$E$11)</f>
        <v/>
      </c>
      <c r="R10143" s="7">
        <f>IF($I10143=1,(O10143-MAR1!$B$12)/MAR1!$D$12,(O10143-MAR1!$C$12)/MAR1!$E$12)</f>
        <v/>
      </c>
      <c r="S10143" s="7">
        <f>IF($I10143=1,(P10143-MAR1!$B$13)/MAR1!$D$13,(P10143-MAR1!$C$13)/MAR1!$E$13)</f>
        <v/>
      </c>
    </row>
    <row r="10144">
      <c r="A10144" s="5" t="n">
        <v>10143</v>
      </c>
      <c r="B10144" s="5" t="n">
        <v>28</v>
      </c>
      <c r="C10144" s="5" t="n">
        <v>288</v>
      </c>
      <c r="D10144" s="5" t="n">
        <v>10</v>
      </c>
      <c r="E10144" s="5" t="n">
        <v>0</v>
      </c>
      <c r="F10144" s="5" t="n">
        <v>28</v>
      </c>
      <c r="G10144" s="5" t="n">
        <v>19.3</v>
      </c>
      <c r="H10144" s="5" t="n">
        <v>16.04</v>
      </c>
      <c r="I10144" s="6">
        <f>IF(E10144&gt;=Markov!$B$3,1,0)</f>
        <v/>
      </c>
      <c r="J10144" s="6">
        <f>I10143</f>
        <v/>
      </c>
      <c r="K10144" s="7">
        <f>MAR1!$B$5+MAR1!$C$5*COS(2*PI()*$C10144/365)+MAR1!$D$5*SIN(2*PI()*$C10144/365)</f>
        <v/>
      </c>
      <c r="L10144" s="7">
        <f>MAR1!$B$6+MAR1!$C$6*COS(2*PI()*$C10144/365)+MAR1!$D$6*SIN(2*PI()*$C10144/365)</f>
        <v/>
      </c>
      <c r="M10144" s="7">
        <f>MAR1!$B$7+MAR1!$C$7*COS(2*PI()*$C10144/365)+MAR1!$D$7*SIN(2*PI()*$C10144/365)</f>
        <v/>
      </c>
      <c r="N10144" s="7">
        <f>F10144-K10144</f>
        <v/>
      </c>
      <c r="O10144" s="7">
        <f>G10144-L10144</f>
        <v/>
      </c>
      <c r="P10144" s="7">
        <f>H10144-M10144</f>
        <v/>
      </c>
      <c r="Q10144" s="7">
        <f>IF($I10144=1,(N10144-MAR1!$B$11)/MAR1!$D$11,(N10144-MAR1!$C$11)/MAR1!$E$11)</f>
        <v/>
      </c>
      <c r="R10144" s="7">
        <f>IF($I10144=1,(O10144-MAR1!$B$12)/MAR1!$D$12,(O10144-MAR1!$C$12)/MAR1!$E$12)</f>
        <v/>
      </c>
      <c r="S10144" s="7">
        <f>IF($I10144=1,(P10144-MAR1!$B$13)/MAR1!$D$13,(P10144-MAR1!$C$13)/MAR1!$E$13)</f>
        <v/>
      </c>
    </row>
    <row r="10145">
      <c r="A10145" s="5" t="n">
        <v>10144</v>
      </c>
      <c r="B10145" s="5" t="n">
        <v>28</v>
      </c>
      <c r="C10145" s="5" t="n">
        <v>289</v>
      </c>
      <c r="D10145" s="5" t="n">
        <v>10</v>
      </c>
      <c r="E10145" s="5" t="n">
        <v>0</v>
      </c>
      <c r="F10145" s="5" t="n">
        <v>25.9</v>
      </c>
      <c r="G10145" s="5" t="n">
        <v>19.8</v>
      </c>
      <c r="H10145" s="5" t="n">
        <v>10.31</v>
      </c>
      <c r="I10145" s="6">
        <f>IF(E10145&gt;=Markov!$B$3,1,0)</f>
        <v/>
      </c>
      <c r="J10145" s="6">
        <f>I10144</f>
        <v/>
      </c>
      <c r="K10145" s="7">
        <f>MAR1!$B$5+MAR1!$C$5*COS(2*PI()*$C10145/365)+MAR1!$D$5*SIN(2*PI()*$C10145/365)</f>
        <v/>
      </c>
      <c r="L10145" s="7">
        <f>MAR1!$B$6+MAR1!$C$6*COS(2*PI()*$C10145/365)+MAR1!$D$6*SIN(2*PI()*$C10145/365)</f>
        <v/>
      </c>
      <c r="M10145" s="7">
        <f>MAR1!$B$7+MAR1!$C$7*COS(2*PI()*$C10145/365)+MAR1!$D$7*SIN(2*PI()*$C10145/365)</f>
        <v/>
      </c>
      <c r="N10145" s="7">
        <f>F10145-K10145</f>
        <v/>
      </c>
      <c r="O10145" s="7">
        <f>G10145-L10145</f>
        <v/>
      </c>
      <c r="P10145" s="7">
        <f>H10145-M10145</f>
        <v/>
      </c>
      <c r="Q10145" s="7">
        <f>IF($I10145=1,(N10145-MAR1!$B$11)/MAR1!$D$11,(N10145-MAR1!$C$11)/MAR1!$E$11)</f>
        <v/>
      </c>
      <c r="R10145" s="7">
        <f>IF($I10145=1,(O10145-MAR1!$B$12)/MAR1!$D$12,(O10145-MAR1!$C$12)/MAR1!$E$12)</f>
        <v/>
      </c>
      <c r="S10145" s="7">
        <f>IF($I10145=1,(P10145-MAR1!$B$13)/MAR1!$D$13,(P10145-MAR1!$C$13)/MAR1!$E$13)</f>
        <v/>
      </c>
    </row>
    <row r="10146">
      <c r="A10146" s="5" t="n">
        <v>10145</v>
      </c>
      <c r="B10146" s="5" t="n">
        <v>28</v>
      </c>
      <c r="C10146" s="5" t="n">
        <v>290</v>
      </c>
      <c r="D10146" s="5" t="n">
        <v>10</v>
      </c>
      <c r="E10146" s="5" t="n">
        <v>9</v>
      </c>
      <c r="F10146" s="5" t="n">
        <v>24.8</v>
      </c>
      <c r="G10146" s="5" t="n">
        <v>16.5</v>
      </c>
      <c r="H10146" s="5" t="n">
        <v>6.81</v>
      </c>
      <c r="I10146" s="6">
        <f>IF(E10146&gt;=Markov!$B$3,1,0)</f>
        <v/>
      </c>
      <c r="J10146" s="6">
        <f>I10145</f>
        <v/>
      </c>
      <c r="K10146" s="7">
        <f>MAR1!$B$5+MAR1!$C$5*COS(2*PI()*$C10146/365)+MAR1!$D$5*SIN(2*PI()*$C10146/365)</f>
        <v/>
      </c>
      <c r="L10146" s="7">
        <f>MAR1!$B$6+MAR1!$C$6*COS(2*PI()*$C10146/365)+MAR1!$D$6*SIN(2*PI()*$C10146/365)</f>
        <v/>
      </c>
      <c r="M10146" s="7">
        <f>MAR1!$B$7+MAR1!$C$7*COS(2*PI()*$C10146/365)+MAR1!$D$7*SIN(2*PI()*$C10146/365)</f>
        <v/>
      </c>
      <c r="N10146" s="7">
        <f>F10146-K10146</f>
        <v/>
      </c>
      <c r="O10146" s="7">
        <f>G10146-L10146</f>
        <v/>
      </c>
      <c r="P10146" s="7">
        <f>H10146-M10146</f>
        <v/>
      </c>
      <c r="Q10146" s="7">
        <f>IF($I10146=1,(N10146-MAR1!$B$11)/MAR1!$D$11,(N10146-MAR1!$C$11)/MAR1!$E$11)</f>
        <v/>
      </c>
      <c r="R10146" s="7">
        <f>IF($I10146=1,(O10146-MAR1!$B$12)/MAR1!$D$12,(O10146-MAR1!$C$12)/MAR1!$E$12)</f>
        <v/>
      </c>
      <c r="S10146" s="7">
        <f>IF($I10146=1,(P10146-MAR1!$B$13)/MAR1!$D$13,(P10146-MAR1!$C$13)/MAR1!$E$13)</f>
        <v/>
      </c>
    </row>
    <row r="10147">
      <c r="A10147" s="5" t="n">
        <v>10146</v>
      </c>
      <c r="B10147" s="5" t="n">
        <v>28</v>
      </c>
      <c r="C10147" s="5" t="n">
        <v>291</v>
      </c>
      <c r="D10147" s="5" t="n">
        <v>10</v>
      </c>
      <c r="E10147" s="5" t="n">
        <v>0.1</v>
      </c>
      <c r="F10147" s="5" t="n">
        <v>23.5</v>
      </c>
      <c r="G10147" s="5" t="n">
        <v>17.2</v>
      </c>
      <c r="H10147" s="5" t="n">
        <v>3.23</v>
      </c>
      <c r="I10147" s="6">
        <f>IF(E10147&gt;=Markov!$B$3,1,0)</f>
        <v/>
      </c>
      <c r="J10147" s="6">
        <f>I10146</f>
        <v/>
      </c>
      <c r="K10147" s="7">
        <f>MAR1!$B$5+MAR1!$C$5*COS(2*PI()*$C10147/365)+MAR1!$D$5*SIN(2*PI()*$C10147/365)</f>
        <v/>
      </c>
      <c r="L10147" s="7">
        <f>MAR1!$B$6+MAR1!$C$6*COS(2*PI()*$C10147/365)+MAR1!$D$6*SIN(2*PI()*$C10147/365)</f>
        <v/>
      </c>
      <c r="M10147" s="7">
        <f>MAR1!$B$7+MAR1!$C$7*COS(2*PI()*$C10147/365)+MAR1!$D$7*SIN(2*PI()*$C10147/365)</f>
        <v/>
      </c>
      <c r="N10147" s="7">
        <f>F10147-K10147</f>
        <v/>
      </c>
      <c r="O10147" s="7">
        <f>G10147-L10147</f>
        <v/>
      </c>
      <c r="P10147" s="7">
        <f>H10147-M10147</f>
        <v/>
      </c>
      <c r="Q10147" s="7">
        <f>IF($I10147=1,(N10147-MAR1!$B$11)/MAR1!$D$11,(N10147-MAR1!$C$11)/MAR1!$E$11)</f>
        <v/>
      </c>
      <c r="R10147" s="7">
        <f>IF($I10147=1,(O10147-MAR1!$B$12)/MAR1!$D$12,(O10147-MAR1!$C$12)/MAR1!$E$12)</f>
        <v/>
      </c>
      <c r="S10147" s="7">
        <f>IF($I10147=1,(P10147-MAR1!$B$13)/MAR1!$D$13,(P10147-MAR1!$C$13)/MAR1!$E$13)</f>
        <v/>
      </c>
    </row>
    <row r="10148">
      <c r="A10148" s="5" t="n">
        <v>10147</v>
      </c>
      <c r="B10148" s="5" t="n">
        <v>28</v>
      </c>
      <c r="C10148" s="5" t="n">
        <v>292</v>
      </c>
      <c r="D10148" s="5" t="n">
        <v>10</v>
      </c>
      <c r="E10148" s="5" t="n">
        <v>33.9</v>
      </c>
      <c r="F10148" s="5" t="n">
        <v>24.6</v>
      </c>
      <c r="G10148" s="5" t="n">
        <v>17.2</v>
      </c>
      <c r="H10148" s="5" t="n">
        <v>7.15</v>
      </c>
      <c r="I10148" s="6">
        <f>IF(E10148&gt;=Markov!$B$3,1,0)</f>
        <v/>
      </c>
      <c r="J10148" s="6">
        <f>I10147</f>
        <v/>
      </c>
      <c r="K10148" s="7">
        <f>MAR1!$B$5+MAR1!$C$5*COS(2*PI()*$C10148/365)+MAR1!$D$5*SIN(2*PI()*$C10148/365)</f>
        <v/>
      </c>
      <c r="L10148" s="7">
        <f>MAR1!$B$6+MAR1!$C$6*COS(2*PI()*$C10148/365)+MAR1!$D$6*SIN(2*PI()*$C10148/365)</f>
        <v/>
      </c>
      <c r="M10148" s="7">
        <f>MAR1!$B$7+MAR1!$C$7*COS(2*PI()*$C10148/365)+MAR1!$D$7*SIN(2*PI()*$C10148/365)</f>
        <v/>
      </c>
      <c r="N10148" s="7">
        <f>F10148-K10148</f>
        <v/>
      </c>
      <c r="O10148" s="7">
        <f>G10148-L10148</f>
        <v/>
      </c>
      <c r="P10148" s="7">
        <f>H10148-M10148</f>
        <v/>
      </c>
      <c r="Q10148" s="7">
        <f>IF($I10148=1,(N10148-MAR1!$B$11)/MAR1!$D$11,(N10148-MAR1!$C$11)/MAR1!$E$11)</f>
        <v/>
      </c>
      <c r="R10148" s="7">
        <f>IF($I10148=1,(O10148-MAR1!$B$12)/MAR1!$D$12,(O10148-MAR1!$C$12)/MAR1!$E$12)</f>
        <v/>
      </c>
      <c r="S10148" s="7">
        <f>IF($I10148=1,(P10148-MAR1!$B$13)/MAR1!$D$13,(P10148-MAR1!$C$13)/MAR1!$E$13)</f>
        <v/>
      </c>
    </row>
    <row r="10149">
      <c r="A10149" s="5" t="n">
        <v>10148</v>
      </c>
      <c r="B10149" s="5" t="n">
        <v>28</v>
      </c>
      <c r="C10149" s="5" t="n">
        <v>293</v>
      </c>
      <c r="D10149" s="5" t="n">
        <v>10</v>
      </c>
      <c r="E10149" s="5" t="n">
        <v>0</v>
      </c>
      <c r="F10149" s="5" t="n">
        <v>28.2</v>
      </c>
      <c r="G10149" s="5" t="n">
        <v>17.6</v>
      </c>
      <c r="H10149" s="5" t="n">
        <v>5.96</v>
      </c>
      <c r="I10149" s="6">
        <f>IF(E10149&gt;=Markov!$B$3,1,0)</f>
        <v/>
      </c>
      <c r="J10149" s="6">
        <f>I10148</f>
        <v/>
      </c>
      <c r="K10149" s="7">
        <f>MAR1!$B$5+MAR1!$C$5*COS(2*PI()*$C10149/365)+MAR1!$D$5*SIN(2*PI()*$C10149/365)</f>
        <v/>
      </c>
      <c r="L10149" s="7">
        <f>MAR1!$B$6+MAR1!$C$6*COS(2*PI()*$C10149/365)+MAR1!$D$6*SIN(2*PI()*$C10149/365)</f>
        <v/>
      </c>
      <c r="M10149" s="7">
        <f>MAR1!$B$7+MAR1!$C$7*COS(2*PI()*$C10149/365)+MAR1!$D$7*SIN(2*PI()*$C10149/365)</f>
        <v/>
      </c>
      <c r="N10149" s="7">
        <f>F10149-K10149</f>
        <v/>
      </c>
      <c r="O10149" s="7">
        <f>G10149-L10149</f>
        <v/>
      </c>
      <c r="P10149" s="7">
        <f>H10149-M10149</f>
        <v/>
      </c>
      <c r="Q10149" s="7">
        <f>IF($I10149=1,(N10149-MAR1!$B$11)/MAR1!$D$11,(N10149-MAR1!$C$11)/MAR1!$E$11)</f>
        <v/>
      </c>
      <c r="R10149" s="7">
        <f>IF($I10149=1,(O10149-MAR1!$B$12)/MAR1!$D$12,(O10149-MAR1!$C$12)/MAR1!$E$12)</f>
        <v/>
      </c>
      <c r="S10149" s="7">
        <f>IF($I10149=1,(P10149-MAR1!$B$13)/MAR1!$D$13,(P10149-MAR1!$C$13)/MAR1!$E$13)</f>
        <v/>
      </c>
    </row>
    <row r="10150">
      <c r="A10150" s="5" t="n">
        <v>10149</v>
      </c>
      <c r="B10150" s="5" t="n">
        <v>28</v>
      </c>
      <c r="C10150" s="5" t="n">
        <v>294</v>
      </c>
      <c r="D10150" s="5" t="n">
        <v>10</v>
      </c>
      <c r="E10150" s="5" t="n">
        <v>0</v>
      </c>
      <c r="F10150" s="5" t="n">
        <v>26.4</v>
      </c>
      <c r="G10150" s="5" t="n">
        <v>16.8</v>
      </c>
      <c r="H10150" s="5" t="n">
        <v>13.45</v>
      </c>
      <c r="I10150" s="6">
        <f>IF(E10150&gt;=Markov!$B$3,1,0)</f>
        <v/>
      </c>
      <c r="J10150" s="6">
        <f>I10149</f>
        <v/>
      </c>
      <c r="K10150" s="7">
        <f>MAR1!$B$5+MAR1!$C$5*COS(2*PI()*$C10150/365)+MAR1!$D$5*SIN(2*PI()*$C10150/365)</f>
        <v/>
      </c>
      <c r="L10150" s="7">
        <f>MAR1!$B$6+MAR1!$C$6*COS(2*PI()*$C10150/365)+MAR1!$D$6*SIN(2*PI()*$C10150/365)</f>
        <v/>
      </c>
      <c r="M10150" s="7">
        <f>MAR1!$B$7+MAR1!$C$7*COS(2*PI()*$C10150/365)+MAR1!$D$7*SIN(2*PI()*$C10150/365)</f>
        <v/>
      </c>
      <c r="N10150" s="7">
        <f>F10150-K10150</f>
        <v/>
      </c>
      <c r="O10150" s="7">
        <f>G10150-L10150</f>
        <v/>
      </c>
      <c r="P10150" s="7">
        <f>H10150-M10150</f>
        <v/>
      </c>
      <c r="Q10150" s="7">
        <f>IF($I10150=1,(N10150-MAR1!$B$11)/MAR1!$D$11,(N10150-MAR1!$C$11)/MAR1!$E$11)</f>
        <v/>
      </c>
      <c r="R10150" s="7">
        <f>IF($I10150=1,(O10150-MAR1!$B$12)/MAR1!$D$12,(O10150-MAR1!$C$12)/MAR1!$E$12)</f>
        <v/>
      </c>
      <c r="S10150" s="7">
        <f>IF($I10150=1,(P10150-MAR1!$B$13)/MAR1!$D$13,(P10150-MAR1!$C$13)/MAR1!$E$13)</f>
        <v/>
      </c>
    </row>
    <row r="10151">
      <c r="A10151" s="5" t="n">
        <v>10150</v>
      </c>
      <c r="B10151" s="5" t="n">
        <v>28</v>
      </c>
      <c r="C10151" s="5" t="n">
        <v>295</v>
      </c>
      <c r="D10151" s="5" t="n">
        <v>10</v>
      </c>
      <c r="E10151" s="5" t="n">
        <v>5.3</v>
      </c>
      <c r="F10151" s="5" t="n">
        <v>25.8</v>
      </c>
      <c r="G10151" s="5" t="n">
        <v>17.2</v>
      </c>
      <c r="H10151" s="5" t="n">
        <v>9.24</v>
      </c>
      <c r="I10151" s="6">
        <f>IF(E10151&gt;=Markov!$B$3,1,0)</f>
        <v/>
      </c>
      <c r="J10151" s="6">
        <f>I10150</f>
        <v/>
      </c>
      <c r="K10151" s="7">
        <f>MAR1!$B$5+MAR1!$C$5*COS(2*PI()*$C10151/365)+MAR1!$D$5*SIN(2*PI()*$C10151/365)</f>
        <v/>
      </c>
      <c r="L10151" s="7">
        <f>MAR1!$B$6+MAR1!$C$6*COS(2*PI()*$C10151/365)+MAR1!$D$6*SIN(2*PI()*$C10151/365)</f>
        <v/>
      </c>
      <c r="M10151" s="7">
        <f>MAR1!$B$7+MAR1!$C$7*COS(2*PI()*$C10151/365)+MAR1!$D$7*SIN(2*PI()*$C10151/365)</f>
        <v/>
      </c>
      <c r="N10151" s="7">
        <f>F10151-K10151</f>
        <v/>
      </c>
      <c r="O10151" s="7">
        <f>G10151-L10151</f>
        <v/>
      </c>
      <c r="P10151" s="7">
        <f>H10151-M10151</f>
        <v/>
      </c>
      <c r="Q10151" s="7">
        <f>IF($I10151=1,(N10151-MAR1!$B$11)/MAR1!$D$11,(N10151-MAR1!$C$11)/MAR1!$E$11)</f>
        <v/>
      </c>
      <c r="R10151" s="7">
        <f>IF($I10151=1,(O10151-MAR1!$B$12)/MAR1!$D$12,(O10151-MAR1!$C$12)/MAR1!$E$12)</f>
        <v/>
      </c>
      <c r="S10151" s="7">
        <f>IF($I10151=1,(P10151-MAR1!$B$13)/MAR1!$D$13,(P10151-MAR1!$C$13)/MAR1!$E$13)</f>
        <v/>
      </c>
    </row>
    <row r="10152">
      <c r="A10152" s="5" t="n">
        <v>10151</v>
      </c>
      <c r="B10152" s="5" t="n">
        <v>28</v>
      </c>
      <c r="C10152" s="5" t="n">
        <v>296</v>
      </c>
      <c r="D10152" s="5" t="n">
        <v>10</v>
      </c>
      <c r="E10152" s="5" t="n">
        <v>0</v>
      </c>
      <c r="F10152" s="5" t="n">
        <v>28.6</v>
      </c>
      <c r="G10152" s="5" t="n">
        <v>19.4</v>
      </c>
      <c r="H10152" s="5" t="n">
        <v>16.19</v>
      </c>
      <c r="I10152" s="6">
        <f>IF(E10152&gt;=Markov!$B$3,1,0)</f>
        <v/>
      </c>
      <c r="J10152" s="6">
        <f>I10151</f>
        <v/>
      </c>
      <c r="K10152" s="7">
        <f>MAR1!$B$5+MAR1!$C$5*COS(2*PI()*$C10152/365)+MAR1!$D$5*SIN(2*PI()*$C10152/365)</f>
        <v/>
      </c>
      <c r="L10152" s="7">
        <f>MAR1!$B$6+MAR1!$C$6*COS(2*PI()*$C10152/365)+MAR1!$D$6*SIN(2*PI()*$C10152/365)</f>
        <v/>
      </c>
      <c r="M10152" s="7">
        <f>MAR1!$B$7+MAR1!$C$7*COS(2*PI()*$C10152/365)+MAR1!$D$7*SIN(2*PI()*$C10152/365)</f>
        <v/>
      </c>
      <c r="N10152" s="7">
        <f>F10152-K10152</f>
        <v/>
      </c>
      <c r="O10152" s="7">
        <f>G10152-L10152</f>
        <v/>
      </c>
      <c r="P10152" s="7">
        <f>H10152-M10152</f>
        <v/>
      </c>
      <c r="Q10152" s="7">
        <f>IF($I10152=1,(N10152-MAR1!$B$11)/MAR1!$D$11,(N10152-MAR1!$C$11)/MAR1!$E$11)</f>
        <v/>
      </c>
      <c r="R10152" s="7">
        <f>IF($I10152=1,(O10152-MAR1!$B$12)/MAR1!$D$12,(O10152-MAR1!$C$12)/MAR1!$E$12)</f>
        <v/>
      </c>
      <c r="S10152" s="7">
        <f>IF($I10152=1,(P10152-MAR1!$B$13)/MAR1!$D$13,(P10152-MAR1!$C$13)/MAR1!$E$13)</f>
        <v/>
      </c>
    </row>
    <row r="10153">
      <c r="A10153" s="5" t="n">
        <v>10152</v>
      </c>
      <c r="B10153" s="5" t="n">
        <v>28</v>
      </c>
      <c r="C10153" s="5" t="n">
        <v>297</v>
      </c>
      <c r="D10153" s="5" t="n">
        <v>10</v>
      </c>
      <c r="E10153" s="5" t="n">
        <v>0</v>
      </c>
      <c r="F10153" s="5" t="n">
        <v>29.3</v>
      </c>
      <c r="G10153" s="5" t="n">
        <v>17.8</v>
      </c>
      <c r="H10153" s="5" t="n">
        <v>12.52</v>
      </c>
      <c r="I10153" s="6">
        <f>IF(E10153&gt;=Markov!$B$3,1,0)</f>
        <v/>
      </c>
      <c r="J10153" s="6">
        <f>I10152</f>
        <v/>
      </c>
      <c r="K10153" s="7">
        <f>MAR1!$B$5+MAR1!$C$5*COS(2*PI()*$C10153/365)+MAR1!$D$5*SIN(2*PI()*$C10153/365)</f>
        <v/>
      </c>
      <c r="L10153" s="7">
        <f>MAR1!$B$6+MAR1!$C$6*COS(2*PI()*$C10153/365)+MAR1!$D$6*SIN(2*PI()*$C10153/365)</f>
        <v/>
      </c>
      <c r="M10153" s="7">
        <f>MAR1!$B$7+MAR1!$C$7*COS(2*PI()*$C10153/365)+MAR1!$D$7*SIN(2*PI()*$C10153/365)</f>
        <v/>
      </c>
      <c r="N10153" s="7">
        <f>F10153-K10153</f>
        <v/>
      </c>
      <c r="O10153" s="7">
        <f>G10153-L10153</f>
        <v/>
      </c>
      <c r="P10153" s="7">
        <f>H10153-M10153</f>
        <v/>
      </c>
      <c r="Q10153" s="7">
        <f>IF($I10153=1,(N10153-MAR1!$B$11)/MAR1!$D$11,(N10153-MAR1!$C$11)/MAR1!$E$11)</f>
        <v/>
      </c>
      <c r="R10153" s="7">
        <f>IF($I10153=1,(O10153-MAR1!$B$12)/MAR1!$D$12,(O10153-MAR1!$C$12)/MAR1!$E$12)</f>
        <v/>
      </c>
      <c r="S10153" s="7">
        <f>IF($I10153=1,(P10153-MAR1!$B$13)/MAR1!$D$13,(P10153-MAR1!$C$13)/MAR1!$E$13)</f>
        <v/>
      </c>
    </row>
    <row r="10154">
      <c r="A10154" s="5" t="n">
        <v>10153</v>
      </c>
      <c r="B10154" s="5" t="n">
        <v>28</v>
      </c>
      <c r="C10154" s="5" t="n">
        <v>298</v>
      </c>
      <c r="D10154" s="5" t="n">
        <v>10</v>
      </c>
      <c r="E10154" s="5" t="n">
        <v>0</v>
      </c>
      <c r="F10154" s="5" t="n">
        <v>27.2</v>
      </c>
      <c r="G10154" s="5" t="n">
        <v>17</v>
      </c>
      <c r="H10154" s="5" t="n">
        <v>9.5</v>
      </c>
      <c r="I10154" s="6">
        <f>IF(E10154&gt;=Markov!$B$3,1,0)</f>
        <v/>
      </c>
      <c r="J10154" s="6">
        <f>I10153</f>
        <v/>
      </c>
      <c r="K10154" s="7">
        <f>MAR1!$B$5+MAR1!$C$5*COS(2*PI()*$C10154/365)+MAR1!$D$5*SIN(2*PI()*$C10154/365)</f>
        <v/>
      </c>
      <c r="L10154" s="7">
        <f>MAR1!$B$6+MAR1!$C$6*COS(2*PI()*$C10154/365)+MAR1!$D$6*SIN(2*PI()*$C10154/365)</f>
        <v/>
      </c>
      <c r="M10154" s="7">
        <f>MAR1!$B$7+MAR1!$C$7*COS(2*PI()*$C10154/365)+MAR1!$D$7*SIN(2*PI()*$C10154/365)</f>
        <v/>
      </c>
      <c r="N10154" s="7">
        <f>F10154-K10154</f>
        <v/>
      </c>
      <c r="O10154" s="7">
        <f>G10154-L10154</f>
        <v/>
      </c>
      <c r="P10154" s="7">
        <f>H10154-M10154</f>
        <v/>
      </c>
      <c r="Q10154" s="7">
        <f>IF($I10154=1,(N10154-MAR1!$B$11)/MAR1!$D$11,(N10154-MAR1!$C$11)/MAR1!$E$11)</f>
        <v/>
      </c>
      <c r="R10154" s="7">
        <f>IF($I10154=1,(O10154-MAR1!$B$12)/MAR1!$D$12,(O10154-MAR1!$C$12)/MAR1!$E$12)</f>
        <v/>
      </c>
      <c r="S10154" s="7">
        <f>IF($I10154=1,(P10154-MAR1!$B$13)/MAR1!$D$13,(P10154-MAR1!$C$13)/MAR1!$E$13)</f>
        <v/>
      </c>
    </row>
    <row r="10155">
      <c r="A10155" s="5" t="n">
        <v>10154</v>
      </c>
      <c r="B10155" s="5" t="n">
        <v>28</v>
      </c>
      <c r="C10155" s="5" t="n">
        <v>299</v>
      </c>
      <c r="D10155" s="5" t="n">
        <v>10</v>
      </c>
      <c r="E10155" s="5" t="n">
        <v>0</v>
      </c>
      <c r="F10155" s="5" t="n">
        <v>25.7</v>
      </c>
      <c r="G10155" s="5" t="n">
        <v>17.9</v>
      </c>
      <c r="H10155" s="5" t="n">
        <v>6.32</v>
      </c>
      <c r="I10155" s="6">
        <f>IF(E10155&gt;=Markov!$B$3,1,0)</f>
        <v/>
      </c>
      <c r="J10155" s="6">
        <f>I10154</f>
        <v/>
      </c>
      <c r="K10155" s="7">
        <f>MAR1!$B$5+MAR1!$C$5*COS(2*PI()*$C10155/365)+MAR1!$D$5*SIN(2*PI()*$C10155/365)</f>
        <v/>
      </c>
      <c r="L10155" s="7">
        <f>MAR1!$B$6+MAR1!$C$6*COS(2*PI()*$C10155/365)+MAR1!$D$6*SIN(2*PI()*$C10155/365)</f>
        <v/>
      </c>
      <c r="M10155" s="7">
        <f>MAR1!$B$7+MAR1!$C$7*COS(2*PI()*$C10155/365)+MAR1!$D$7*SIN(2*PI()*$C10155/365)</f>
        <v/>
      </c>
      <c r="N10155" s="7">
        <f>F10155-K10155</f>
        <v/>
      </c>
      <c r="O10155" s="7">
        <f>G10155-L10155</f>
        <v/>
      </c>
      <c r="P10155" s="7">
        <f>H10155-M10155</f>
        <v/>
      </c>
      <c r="Q10155" s="7">
        <f>IF($I10155=1,(N10155-MAR1!$B$11)/MAR1!$D$11,(N10155-MAR1!$C$11)/MAR1!$E$11)</f>
        <v/>
      </c>
      <c r="R10155" s="7">
        <f>IF($I10155=1,(O10155-MAR1!$B$12)/MAR1!$D$12,(O10155-MAR1!$C$12)/MAR1!$E$12)</f>
        <v/>
      </c>
      <c r="S10155" s="7">
        <f>IF($I10155=1,(P10155-MAR1!$B$13)/MAR1!$D$13,(P10155-MAR1!$C$13)/MAR1!$E$13)</f>
        <v/>
      </c>
    </row>
    <row r="10156">
      <c r="A10156" s="5" t="n">
        <v>10155</v>
      </c>
      <c r="B10156" s="5" t="n">
        <v>28</v>
      </c>
      <c r="C10156" s="5" t="n">
        <v>300</v>
      </c>
      <c r="D10156" s="5" t="n">
        <v>10</v>
      </c>
      <c r="E10156" s="5" t="n">
        <v>0</v>
      </c>
      <c r="F10156" s="5" t="n">
        <v>25.5</v>
      </c>
      <c r="G10156" s="5" t="n">
        <v>16.2</v>
      </c>
      <c r="H10156" s="5" t="n">
        <v>6.12</v>
      </c>
      <c r="I10156" s="6">
        <f>IF(E10156&gt;=Markov!$B$3,1,0)</f>
        <v/>
      </c>
      <c r="J10156" s="6">
        <f>I10155</f>
        <v/>
      </c>
      <c r="K10156" s="7">
        <f>MAR1!$B$5+MAR1!$C$5*COS(2*PI()*$C10156/365)+MAR1!$D$5*SIN(2*PI()*$C10156/365)</f>
        <v/>
      </c>
      <c r="L10156" s="7">
        <f>MAR1!$B$6+MAR1!$C$6*COS(2*PI()*$C10156/365)+MAR1!$D$6*SIN(2*PI()*$C10156/365)</f>
        <v/>
      </c>
      <c r="M10156" s="7">
        <f>MAR1!$B$7+MAR1!$C$7*COS(2*PI()*$C10156/365)+MAR1!$D$7*SIN(2*PI()*$C10156/365)</f>
        <v/>
      </c>
      <c r="N10156" s="7">
        <f>F10156-K10156</f>
        <v/>
      </c>
      <c r="O10156" s="7">
        <f>G10156-L10156</f>
        <v/>
      </c>
      <c r="P10156" s="7">
        <f>H10156-M10156</f>
        <v/>
      </c>
      <c r="Q10156" s="7">
        <f>IF($I10156=1,(N10156-MAR1!$B$11)/MAR1!$D$11,(N10156-MAR1!$C$11)/MAR1!$E$11)</f>
        <v/>
      </c>
      <c r="R10156" s="7">
        <f>IF($I10156=1,(O10156-MAR1!$B$12)/MAR1!$D$12,(O10156-MAR1!$C$12)/MAR1!$E$12)</f>
        <v/>
      </c>
      <c r="S10156" s="7">
        <f>IF($I10156=1,(P10156-MAR1!$B$13)/MAR1!$D$13,(P10156-MAR1!$C$13)/MAR1!$E$13)</f>
        <v/>
      </c>
    </row>
    <row r="10157">
      <c r="A10157" s="5" t="n">
        <v>10156</v>
      </c>
      <c r="B10157" s="5" t="n">
        <v>28</v>
      </c>
      <c r="C10157" s="5" t="n">
        <v>301</v>
      </c>
      <c r="D10157" s="5" t="n">
        <v>10</v>
      </c>
      <c r="E10157" s="5" t="n">
        <v>0</v>
      </c>
      <c r="F10157" s="5" t="n">
        <v>25.8</v>
      </c>
      <c r="G10157" s="5" t="n">
        <v>17.2</v>
      </c>
      <c r="H10157" s="5" t="n">
        <v>11.39</v>
      </c>
      <c r="I10157" s="6">
        <f>IF(E10157&gt;=Markov!$B$3,1,0)</f>
        <v/>
      </c>
      <c r="J10157" s="6">
        <f>I10156</f>
        <v/>
      </c>
      <c r="K10157" s="7">
        <f>MAR1!$B$5+MAR1!$C$5*COS(2*PI()*$C10157/365)+MAR1!$D$5*SIN(2*PI()*$C10157/365)</f>
        <v/>
      </c>
      <c r="L10157" s="7">
        <f>MAR1!$B$6+MAR1!$C$6*COS(2*PI()*$C10157/365)+MAR1!$D$6*SIN(2*PI()*$C10157/365)</f>
        <v/>
      </c>
      <c r="M10157" s="7">
        <f>MAR1!$B$7+MAR1!$C$7*COS(2*PI()*$C10157/365)+MAR1!$D$7*SIN(2*PI()*$C10157/365)</f>
        <v/>
      </c>
      <c r="N10157" s="7">
        <f>F10157-K10157</f>
        <v/>
      </c>
      <c r="O10157" s="7">
        <f>G10157-L10157</f>
        <v/>
      </c>
      <c r="P10157" s="7">
        <f>H10157-M10157</f>
        <v/>
      </c>
      <c r="Q10157" s="7">
        <f>IF($I10157=1,(N10157-MAR1!$B$11)/MAR1!$D$11,(N10157-MAR1!$C$11)/MAR1!$E$11)</f>
        <v/>
      </c>
      <c r="R10157" s="7">
        <f>IF($I10157=1,(O10157-MAR1!$B$12)/MAR1!$D$12,(O10157-MAR1!$C$12)/MAR1!$E$12)</f>
        <v/>
      </c>
      <c r="S10157" s="7">
        <f>IF($I10157=1,(P10157-MAR1!$B$13)/MAR1!$D$13,(P10157-MAR1!$C$13)/MAR1!$E$13)</f>
        <v/>
      </c>
    </row>
    <row r="10158">
      <c r="A10158" s="5" t="n">
        <v>10157</v>
      </c>
      <c r="B10158" s="5" t="n">
        <v>28</v>
      </c>
      <c r="C10158" s="5" t="n">
        <v>302</v>
      </c>
      <c r="D10158" s="5" t="n">
        <v>10</v>
      </c>
      <c r="E10158" s="5" t="n">
        <v>0</v>
      </c>
      <c r="F10158" s="5" t="n">
        <v>27.3</v>
      </c>
      <c r="G10158" s="5" t="n">
        <v>18.4</v>
      </c>
      <c r="H10158" s="5" t="n">
        <v>12.26</v>
      </c>
      <c r="I10158" s="6">
        <f>IF(E10158&gt;=Markov!$B$3,1,0)</f>
        <v/>
      </c>
      <c r="J10158" s="6">
        <f>I10157</f>
        <v/>
      </c>
      <c r="K10158" s="7">
        <f>MAR1!$B$5+MAR1!$C$5*COS(2*PI()*$C10158/365)+MAR1!$D$5*SIN(2*PI()*$C10158/365)</f>
        <v/>
      </c>
      <c r="L10158" s="7">
        <f>MAR1!$B$6+MAR1!$C$6*COS(2*PI()*$C10158/365)+MAR1!$D$6*SIN(2*PI()*$C10158/365)</f>
        <v/>
      </c>
      <c r="M10158" s="7">
        <f>MAR1!$B$7+MAR1!$C$7*COS(2*PI()*$C10158/365)+MAR1!$D$7*SIN(2*PI()*$C10158/365)</f>
        <v/>
      </c>
      <c r="N10158" s="7">
        <f>F10158-K10158</f>
        <v/>
      </c>
      <c r="O10158" s="7">
        <f>G10158-L10158</f>
        <v/>
      </c>
      <c r="P10158" s="7">
        <f>H10158-M10158</f>
        <v/>
      </c>
      <c r="Q10158" s="7">
        <f>IF($I10158=1,(N10158-MAR1!$B$11)/MAR1!$D$11,(N10158-MAR1!$C$11)/MAR1!$E$11)</f>
        <v/>
      </c>
      <c r="R10158" s="7">
        <f>IF($I10158=1,(O10158-MAR1!$B$12)/MAR1!$D$12,(O10158-MAR1!$C$12)/MAR1!$E$12)</f>
        <v/>
      </c>
      <c r="S10158" s="7">
        <f>IF($I10158=1,(P10158-MAR1!$B$13)/MAR1!$D$13,(P10158-MAR1!$C$13)/MAR1!$E$13)</f>
        <v/>
      </c>
    </row>
    <row r="10159">
      <c r="A10159" s="5" t="n">
        <v>10158</v>
      </c>
      <c r="B10159" s="5" t="n">
        <v>28</v>
      </c>
      <c r="C10159" s="5" t="n">
        <v>303</v>
      </c>
      <c r="D10159" s="5" t="n">
        <v>10</v>
      </c>
      <c r="E10159" s="5" t="n">
        <v>0</v>
      </c>
      <c r="F10159" s="5" t="n">
        <v>30.6</v>
      </c>
      <c r="G10159" s="5" t="n">
        <v>17.6</v>
      </c>
      <c r="H10159" s="5" t="n">
        <v>16.41</v>
      </c>
      <c r="I10159" s="6">
        <f>IF(E10159&gt;=Markov!$B$3,1,0)</f>
        <v/>
      </c>
      <c r="J10159" s="6">
        <f>I10158</f>
        <v/>
      </c>
      <c r="K10159" s="7">
        <f>MAR1!$B$5+MAR1!$C$5*COS(2*PI()*$C10159/365)+MAR1!$D$5*SIN(2*PI()*$C10159/365)</f>
        <v/>
      </c>
      <c r="L10159" s="7">
        <f>MAR1!$B$6+MAR1!$C$6*COS(2*PI()*$C10159/365)+MAR1!$D$6*SIN(2*PI()*$C10159/365)</f>
        <v/>
      </c>
      <c r="M10159" s="7">
        <f>MAR1!$B$7+MAR1!$C$7*COS(2*PI()*$C10159/365)+MAR1!$D$7*SIN(2*PI()*$C10159/365)</f>
        <v/>
      </c>
      <c r="N10159" s="7">
        <f>F10159-K10159</f>
        <v/>
      </c>
      <c r="O10159" s="7">
        <f>G10159-L10159</f>
        <v/>
      </c>
      <c r="P10159" s="7">
        <f>H10159-M10159</f>
        <v/>
      </c>
      <c r="Q10159" s="7">
        <f>IF($I10159=1,(N10159-MAR1!$B$11)/MAR1!$D$11,(N10159-MAR1!$C$11)/MAR1!$E$11)</f>
        <v/>
      </c>
      <c r="R10159" s="7">
        <f>IF($I10159=1,(O10159-MAR1!$B$12)/MAR1!$D$12,(O10159-MAR1!$C$12)/MAR1!$E$12)</f>
        <v/>
      </c>
      <c r="S10159" s="7">
        <f>IF($I10159=1,(P10159-MAR1!$B$13)/MAR1!$D$13,(P10159-MAR1!$C$13)/MAR1!$E$13)</f>
        <v/>
      </c>
    </row>
    <row r="10160">
      <c r="A10160" s="5" t="n">
        <v>10159</v>
      </c>
      <c r="B10160" s="5" t="n">
        <v>28</v>
      </c>
      <c r="C10160" s="5" t="n">
        <v>304</v>
      </c>
      <c r="D10160" s="5" t="n">
        <v>10</v>
      </c>
      <c r="E10160" s="5" t="n">
        <v>0</v>
      </c>
      <c r="F10160" s="5" t="n">
        <v>26.4</v>
      </c>
      <c r="G10160" s="5" t="n">
        <v>16.5</v>
      </c>
      <c r="H10160" s="5" t="n">
        <v>16.39</v>
      </c>
      <c r="I10160" s="6">
        <f>IF(E10160&gt;=Markov!$B$3,1,0)</f>
        <v/>
      </c>
      <c r="J10160" s="6">
        <f>I10159</f>
        <v/>
      </c>
      <c r="K10160" s="7">
        <f>MAR1!$B$5+MAR1!$C$5*COS(2*PI()*$C10160/365)+MAR1!$D$5*SIN(2*PI()*$C10160/365)</f>
        <v/>
      </c>
      <c r="L10160" s="7">
        <f>MAR1!$B$6+MAR1!$C$6*COS(2*PI()*$C10160/365)+MAR1!$D$6*SIN(2*PI()*$C10160/365)</f>
        <v/>
      </c>
      <c r="M10160" s="7">
        <f>MAR1!$B$7+MAR1!$C$7*COS(2*PI()*$C10160/365)+MAR1!$D$7*SIN(2*PI()*$C10160/365)</f>
        <v/>
      </c>
      <c r="N10160" s="7">
        <f>F10160-K10160</f>
        <v/>
      </c>
      <c r="O10160" s="7">
        <f>G10160-L10160</f>
        <v/>
      </c>
      <c r="P10160" s="7">
        <f>H10160-M10160</f>
        <v/>
      </c>
      <c r="Q10160" s="7">
        <f>IF($I10160=1,(N10160-MAR1!$B$11)/MAR1!$D$11,(N10160-MAR1!$C$11)/MAR1!$E$11)</f>
        <v/>
      </c>
      <c r="R10160" s="7">
        <f>IF($I10160=1,(O10160-MAR1!$B$12)/MAR1!$D$12,(O10160-MAR1!$C$12)/MAR1!$E$12)</f>
        <v/>
      </c>
      <c r="S10160" s="7">
        <f>IF($I10160=1,(P10160-MAR1!$B$13)/MAR1!$D$13,(P10160-MAR1!$C$13)/MAR1!$E$13)</f>
        <v/>
      </c>
    </row>
    <row r="10161">
      <c r="A10161" s="5" t="n">
        <v>10160</v>
      </c>
      <c r="B10161" s="5" t="n">
        <v>28</v>
      </c>
      <c r="C10161" s="5" t="n">
        <v>305</v>
      </c>
      <c r="D10161" s="5" t="n">
        <v>11</v>
      </c>
      <c r="E10161" s="5" t="n">
        <v>0</v>
      </c>
      <c r="F10161" s="5" t="n">
        <v>27</v>
      </c>
      <c r="G10161" s="5" t="n">
        <v>16.7</v>
      </c>
      <c r="H10161" s="5" t="n">
        <v>8.93</v>
      </c>
      <c r="I10161" s="6">
        <f>IF(E10161&gt;=Markov!$B$3,1,0)</f>
        <v/>
      </c>
      <c r="J10161" s="6">
        <f>I10160</f>
        <v/>
      </c>
      <c r="K10161" s="7">
        <f>MAR1!$B$5+MAR1!$C$5*COS(2*PI()*$C10161/365)+MAR1!$D$5*SIN(2*PI()*$C10161/365)</f>
        <v/>
      </c>
      <c r="L10161" s="7">
        <f>MAR1!$B$6+MAR1!$C$6*COS(2*PI()*$C10161/365)+MAR1!$D$6*SIN(2*PI()*$C10161/365)</f>
        <v/>
      </c>
      <c r="M10161" s="7">
        <f>MAR1!$B$7+MAR1!$C$7*COS(2*PI()*$C10161/365)+MAR1!$D$7*SIN(2*PI()*$C10161/365)</f>
        <v/>
      </c>
      <c r="N10161" s="7">
        <f>F10161-K10161</f>
        <v/>
      </c>
      <c r="O10161" s="7">
        <f>G10161-L10161</f>
        <v/>
      </c>
      <c r="P10161" s="7">
        <f>H10161-M10161</f>
        <v/>
      </c>
      <c r="Q10161" s="7">
        <f>IF($I10161=1,(N10161-MAR1!$B$11)/MAR1!$D$11,(N10161-MAR1!$C$11)/MAR1!$E$11)</f>
        <v/>
      </c>
      <c r="R10161" s="7">
        <f>IF($I10161=1,(O10161-MAR1!$B$12)/MAR1!$D$12,(O10161-MAR1!$C$12)/MAR1!$E$12)</f>
        <v/>
      </c>
      <c r="S10161" s="7">
        <f>IF($I10161=1,(P10161-MAR1!$B$13)/MAR1!$D$13,(P10161-MAR1!$C$13)/MAR1!$E$13)</f>
        <v/>
      </c>
    </row>
    <row r="10162">
      <c r="A10162" s="5" t="n">
        <v>10161</v>
      </c>
      <c r="B10162" s="5" t="n">
        <v>28</v>
      </c>
      <c r="C10162" s="5" t="n">
        <v>306</v>
      </c>
      <c r="D10162" s="5" t="n">
        <v>11</v>
      </c>
      <c r="E10162" s="5" t="n">
        <v>0</v>
      </c>
      <c r="F10162" s="5" t="n">
        <v>26.6</v>
      </c>
      <c r="G10162" s="5" t="n">
        <v>15.8</v>
      </c>
      <c r="H10162" s="5" t="n">
        <v>10.61</v>
      </c>
      <c r="I10162" s="6">
        <f>IF(E10162&gt;=Markov!$B$3,1,0)</f>
        <v/>
      </c>
      <c r="J10162" s="6">
        <f>I10161</f>
        <v/>
      </c>
      <c r="K10162" s="7">
        <f>MAR1!$B$5+MAR1!$C$5*COS(2*PI()*$C10162/365)+MAR1!$D$5*SIN(2*PI()*$C10162/365)</f>
        <v/>
      </c>
      <c r="L10162" s="7">
        <f>MAR1!$B$6+MAR1!$C$6*COS(2*PI()*$C10162/365)+MAR1!$D$6*SIN(2*PI()*$C10162/365)</f>
        <v/>
      </c>
      <c r="M10162" s="7">
        <f>MAR1!$B$7+MAR1!$C$7*COS(2*PI()*$C10162/365)+MAR1!$D$7*SIN(2*PI()*$C10162/365)</f>
        <v/>
      </c>
      <c r="N10162" s="7">
        <f>F10162-K10162</f>
        <v/>
      </c>
      <c r="O10162" s="7">
        <f>G10162-L10162</f>
        <v/>
      </c>
      <c r="P10162" s="7">
        <f>H10162-M10162</f>
        <v/>
      </c>
      <c r="Q10162" s="7">
        <f>IF($I10162=1,(N10162-MAR1!$B$11)/MAR1!$D$11,(N10162-MAR1!$C$11)/MAR1!$E$11)</f>
        <v/>
      </c>
      <c r="R10162" s="7">
        <f>IF($I10162=1,(O10162-MAR1!$B$12)/MAR1!$D$12,(O10162-MAR1!$C$12)/MAR1!$E$12)</f>
        <v/>
      </c>
      <c r="S10162" s="7">
        <f>IF($I10162=1,(P10162-MAR1!$B$13)/MAR1!$D$13,(P10162-MAR1!$C$13)/MAR1!$E$13)</f>
        <v/>
      </c>
    </row>
    <row r="10163">
      <c r="A10163" s="5" t="n">
        <v>10162</v>
      </c>
      <c r="B10163" s="5" t="n">
        <v>28</v>
      </c>
      <c r="C10163" s="5" t="n">
        <v>307</v>
      </c>
      <c r="D10163" s="5" t="n">
        <v>11</v>
      </c>
      <c r="E10163" s="5" t="n">
        <v>0</v>
      </c>
      <c r="F10163" s="5" t="n">
        <v>28</v>
      </c>
      <c r="G10163" s="5" t="n">
        <v>16.7</v>
      </c>
      <c r="H10163" s="5" t="n">
        <v>12.85</v>
      </c>
      <c r="I10163" s="6">
        <f>IF(E10163&gt;=Markov!$B$3,1,0)</f>
        <v/>
      </c>
      <c r="J10163" s="6">
        <f>I10162</f>
        <v/>
      </c>
      <c r="K10163" s="7">
        <f>MAR1!$B$5+MAR1!$C$5*COS(2*PI()*$C10163/365)+MAR1!$D$5*SIN(2*PI()*$C10163/365)</f>
        <v/>
      </c>
      <c r="L10163" s="7">
        <f>MAR1!$B$6+MAR1!$C$6*COS(2*PI()*$C10163/365)+MAR1!$D$6*SIN(2*PI()*$C10163/365)</f>
        <v/>
      </c>
      <c r="M10163" s="7">
        <f>MAR1!$B$7+MAR1!$C$7*COS(2*PI()*$C10163/365)+MAR1!$D$7*SIN(2*PI()*$C10163/365)</f>
        <v/>
      </c>
      <c r="N10163" s="7">
        <f>F10163-K10163</f>
        <v/>
      </c>
      <c r="O10163" s="7">
        <f>G10163-L10163</f>
        <v/>
      </c>
      <c r="P10163" s="7">
        <f>H10163-M10163</f>
        <v/>
      </c>
      <c r="Q10163" s="7">
        <f>IF($I10163=1,(N10163-MAR1!$B$11)/MAR1!$D$11,(N10163-MAR1!$C$11)/MAR1!$E$11)</f>
        <v/>
      </c>
      <c r="R10163" s="7">
        <f>IF($I10163=1,(O10163-MAR1!$B$12)/MAR1!$D$12,(O10163-MAR1!$C$12)/MAR1!$E$12)</f>
        <v/>
      </c>
      <c r="S10163" s="7">
        <f>IF($I10163=1,(P10163-MAR1!$B$13)/MAR1!$D$13,(P10163-MAR1!$C$13)/MAR1!$E$13)</f>
        <v/>
      </c>
    </row>
    <row r="10164">
      <c r="A10164" s="5" t="n">
        <v>10163</v>
      </c>
      <c r="B10164" s="5" t="n">
        <v>28</v>
      </c>
      <c r="C10164" s="5" t="n">
        <v>308</v>
      </c>
      <c r="D10164" s="5" t="n">
        <v>11</v>
      </c>
      <c r="E10164" s="5" t="n">
        <v>0</v>
      </c>
      <c r="F10164" s="5" t="n">
        <v>24.7</v>
      </c>
      <c r="G10164" s="5" t="n">
        <v>15.7</v>
      </c>
      <c r="H10164" s="5" t="n">
        <v>12.21</v>
      </c>
      <c r="I10164" s="6">
        <f>IF(E10164&gt;=Markov!$B$3,1,0)</f>
        <v/>
      </c>
      <c r="J10164" s="6">
        <f>I10163</f>
        <v/>
      </c>
      <c r="K10164" s="7">
        <f>MAR1!$B$5+MAR1!$C$5*COS(2*PI()*$C10164/365)+MAR1!$D$5*SIN(2*PI()*$C10164/365)</f>
        <v/>
      </c>
      <c r="L10164" s="7">
        <f>MAR1!$B$6+MAR1!$C$6*COS(2*PI()*$C10164/365)+MAR1!$D$6*SIN(2*PI()*$C10164/365)</f>
        <v/>
      </c>
      <c r="M10164" s="7">
        <f>MAR1!$B$7+MAR1!$C$7*COS(2*PI()*$C10164/365)+MAR1!$D$7*SIN(2*PI()*$C10164/365)</f>
        <v/>
      </c>
      <c r="N10164" s="7">
        <f>F10164-K10164</f>
        <v/>
      </c>
      <c r="O10164" s="7">
        <f>G10164-L10164</f>
        <v/>
      </c>
      <c r="P10164" s="7">
        <f>H10164-M10164</f>
        <v/>
      </c>
      <c r="Q10164" s="7">
        <f>IF($I10164=1,(N10164-MAR1!$B$11)/MAR1!$D$11,(N10164-MAR1!$C$11)/MAR1!$E$11)</f>
        <v/>
      </c>
      <c r="R10164" s="7">
        <f>IF($I10164=1,(O10164-MAR1!$B$12)/MAR1!$D$12,(O10164-MAR1!$C$12)/MAR1!$E$12)</f>
        <v/>
      </c>
      <c r="S10164" s="7">
        <f>IF($I10164=1,(P10164-MAR1!$B$13)/MAR1!$D$13,(P10164-MAR1!$C$13)/MAR1!$E$13)</f>
        <v/>
      </c>
    </row>
    <row r="10165">
      <c r="A10165" s="5" t="n">
        <v>10164</v>
      </c>
      <c r="B10165" s="5" t="n">
        <v>28</v>
      </c>
      <c r="C10165" s="5" t="n">
        <v>309</v>
      </c>
      <c r="D10165" s="5" t="n">
        <v>11</v>
      </c>
      <c r="E10165" s="5" t="n">
        <v>0</v>
      </c>
      <c r="F10165" s="5" t="n">
        <v>25.5</v>
      </c>
      <c r="G10165" s="5" t="n">
        <v>16.6</v>
      </c>
      <c r="H10165" s="5" t="n">
        <v>13.48</v>
      </c>
      <c r="I10165" s="6">
        <f>IF(E10165&gt;=Markov!$B$3,1,0)</f>
        <v/>
      </c>
      <c r="J10165" s="6">
        <f>I10164</f>
        <v/>
      </c>
      <c r="K10165" s="7">
        <f>MAR1!$B$5+MAR1!$C$5*COS(2*PI()*$C10165/365)+MAR1!$D$5*SIN(2*PI()*$C10165/365)</f>
        <v/>
      </c>
      <c r="L10165" s="7">
        <f>MAR1!$B$6+MAR1!$C$6*COS(2*PI()*$C10165/365)+MAR1!$D$6*SIN(2*PI()*$C10165/365)</f>
        <v/>
      </c>
      <c r="M10165" s="7">
        <f>MAR1!$B$7+MAR1!$C$7*COS(2*PI()*$C10165/365)+MAR1!$D$7*SIN(2*PI()*$C10165/365)</f>
        <v/>
      </c>
      <c r="N10165" s="7">
        <f>F10165-K10165</f>
        <v/>
      </c>
      <c r="O10165" s="7">
        <f>G10165-L10165</f>
        <v/>
      </c>
      <c r="P10165" s="7">
        <f>H10165-M10165</f>
        <v/>
      </c>
      <c r="Q10165" s="7">
        <f>IF($I10165=1,(N10165-MAR1!$B$11)/MAR1!$D$11,(N10165-MAR1!$C$11)/MAR1!$E$11)</f>
        <v/>
      </c>
      <c r="R10165" s="7">
        <f>IF($I10165=1,(O10165-MAR1!$B$12)/MAR1!$D$12,(O10165-MAR1!$C$12)/MAR1!$E$12)</f>
        <v/>
      </c>
      <c r="S10165" s="7">
        <f>IF($I10165=1,(P10165-MAR1!$B$13)/MAR1!$D$13,(P10165-MAR1!$C$13)/MAR1!$E$13)</f>
        <v/>
      </c>
    </row>
    <row r="10166">
      <c r="A10166" s="5" t="n">
        <v>10165</v>
      </c>
      <c r="B10166" s="5" t="n">
        <v>28</v>
      </c>
      <c r="C10166" s="5" t="n">
        <v>310</v>
      </c>
      <c r="D10166" s="5" t="n">
        <v>11</v>
      </c>
      <c r="E10166" s="5" t="n">
        <v>0</v>
      </c>
      <c r="F10166" s="5" t="n">
        <v>29.1</v>
      </c>
      <c r="G10166" s="5" t="n">
        <v>19.7</v>
      </c>
      <c r="H10166" s="5" t="n">
        <v>13.25</v>
      </c>
      <c r="I10166" s="6">
        <f>IF(E10166&gt;=Markov!$B$3,1,0)</f>
        <v/>
      </c>
      <c r="J10166" s="6">
        <f>I10165</f>
        <v/>
      </c>
      <c r="K10166" s="7">
        <f>MAR1!$B$5+MAR1!$C$5*COS(2*PI()*$C10166/365)+MAR1!$D$5*SIN(2*PI()*$C10166/365)</f>
        <v/>
      </c>
      <c r="L10166" s="7">
        <f>MAR1!$B$6+MAR1!$C$6*COS(2*PI()*$C10166/365)+MAR1!$D$6*SIN(2*PI()*$C10166/365)</f>
        <v/>
      </c>
      <c r="M10166" s="7">
        <f>MAR1!$B$7+MAR1!$C$7*COS(2*PI()*$C10166/365)+MAR1!$D$7*SIN(2*PI()*$C10166/365)</f>
        <v/>
      </c>
      <c r="N10166" s="7">
        <f>F10166-K10166</f>
        <v/>
      </c>
      <c r="O10166" s="7">
        <f>G10166-L10166</f>
        <v/>
      </c>
      <c r="P10166" s="7">
        <f>H10166-M10166</f>
        <v/>
      </c>
      <c r="Q10166" s="7">
        <f>IF($I10166=1,(N10166-MAR1!$B$11)/MAR1!$D$11,(N10166-MAR1!$C$11)/MAR1!$E$11)</f>
        <v/>
      </c>
      <c r="R10166" s="7">
        <f>IF($I10166=1,(O10166-MAR1!$B$12)/MAR1!$D$12,(O10166-MAR1!$C$12)/MAR1!$E$12)</f>
        <v/>
      </c>
      <c r="S10166" s="7">
        <f>IF($I10166=1,(P10166-MAR1!$B$13)/MAR1!$D$13,(P10166-MAR1!$C$13)/MAR1!$E$13)</f>
        <v/>
      </c>
    </row>
    <row r="10167">
      <c r="A10167" s="5" t="n">
        <v>10166</v>
      </c>
      <c r="B10167" s="5" t="n">
        <v>28</v>
      </c>
      <c r="C10167" s="5" t="n">
        <v>311</v>
      </c>
      <c r="D10167" s="5" t="n">
        <v>11</v>
      </c>
      <c r="E10167" s="5" t="n">
        <v>0</v>
      </c>
      <c r="F10167" s="5" t="n">
        <v>28.8</v>
      </c>
      <c r="G10167" s="5" t="n">
        <v>19.1</v>
      </c>
      <c r="H10167" s="5" t="n">
        <v>17.05</v>
      </c>
      <c r="I10167" s="6">
        <f>IF(E10167&gt;=Markov!$B$3,1,0)</f>
        <v/>
      </c>
      <c r="J10167" s="6">
        <f>I10166</f>
        <v/>
      </c>
      <c r="K10167" s="7">
        <f>MAR1!$B$5+MAR1!$C$5*COS(2*PI()*$C10167/365)+MAR1!$D$5*SIN(2*PI()*$C10167/365)</f>
        <v/>
      </c>
      <c r="L10167" s="7">
        <f>MAR1!$B$6+MAR1!$C$6*COS(2*PI()*$C10167/365)+MAR1!$D$6*SIN(2*PI()*$C10167/365)</f>
        <v/>
      </c>
      <c r="M10167" s="7">
        <f>MAR1!$B$7+MAR1!$C$7*COS(2*PI()*$C10167/365)+MAR1!$D$7*SIN(2*PI()*$C10167/365)</f>
        <v/>
      </c>
      <c r="N10167" s="7">
        <f>F10167-K10167</f>
        <v/>
      </c>
      <c r="O10167" s="7">
        <f>G10167-L10167</f>
        <v/>
      </c>
      <c r="P10167" s="7">
        <f>H10167-M10167</f>
        <v/>
      </c>
      <c r="Q10167" s="7">
        <f>IF($I10167=1,(N10167-MAR1!$B$11)/MAR1!$D$11,(N10167-MAR1!$C$11)/MAR1!$E$11)</f>
        <v/>
      </c>
      <c r="R10167" s="7">
        <f>IF($I10167=1,(O10167-MAR1!$B$12)/MAR1!$D$12,(O10167-MAR1!$C$12)/MAR1!$E$12)</f>
        <v/>
      </c>
      <c r="S10167" s="7">
        <f>IF($I10167=1,(P10167-MAR1!$B$13)/MAR1!$D$13,(P10167-MAR1!$C$13)/MAR1!$E$13)</f>
        <v/>
      </c>
    </row>
    <row r="10168">
      <c r="A10168" s="5" t="n">
        <v>10167</v>
      </c>
      <c r="B10168" s="5" t="n">
        <v>28</v>
      </c>
      <c r="C10168" s="5" t="n">
        <v>312</v>
      </c>
      <c r="D10168" s="5" t="n">
        <v>11</v>
      </c>
      <c r="E10168" s="5" t="n">
        <v>0</v>
      </c>
      <c r="F10168" s="5" t="n">
        <v>28</v>
      </c>
      <c r="G10168" s="5" t="n">
        <v>15</v>
      </c>
      <c r="H10168" s="5" t="n">
        <v>14.95</v>
      </c>
      <c r="I10168" s="6">
        <f>IF(E10168&gt;=Markov!$B$3,1,0)</f>
        <v/>
      </c>
      <c r="J10168" s="6">
        <f>I10167</f>
        <v/>
      </c>
      <c r="K10168" s="7">
        <f>MAR1!$B$5+MAR1!$C$5*COS(2*PI()*$C10168/365)+MAR1!$D$5*SIN(2*PI()*$C10168/365)</f>
        <v/>
      </c>
      <c r="L10168" s="7">
        <f>MAR1!$B$6+MAR1!$C$6*COS(2*PI()*$C10168/365)+MAR1!$D$6*SIN(2*PI()*$C10168/365)</f>
        <v/>
      </c>
      <c r="M10168" s="7">
        <f>MAR1!$B$7+MAR1!$C$7*COS(2*PI()*$C10168/365)+MAR1!$D$7*SIN(2*PI()*$C10168/365)</f>
        <v/>
      </c>
      <c r="N10168" s="7">
        <f>F10168-K10168</f>
        <v/>
      </c>
      <c r="O10168" s="7">
        <f>G10168-L10168</f>
        <v/>
      </c>
      <c r="P10168" s="7">
        <f>H10168-M10168</f>
        <v/>
      </c>
      <c r="Q10168" s="7">
        <f>IF($I10168=1,(N10168-MAR1!$B$11)/MAR1!$D$11,(N10168-MAR1!$C$11)/MAR1!$E$11)</f>
        <v/>
      </c>
      <c r="R10168" s="7">
        <f>IF($I10168=1,(O10168-MAR1!$B$12)/MAR1!$D$12,(O10168-MAR1!$C$12)/MAR1!$E$12)</f>
        <v/>
      </c>
      <c r="S10168" s="7">
        <f>IF($I10168=1,(P10168-MAR1!$B$13)/MAR1!$D$13,(P10168-MAR1!$C$13)/MAR1!$E$13)</f>
        <v/>
      </c>
    </row>
    <row r="10169">
      <c r="A10169" s="5" t="n">
        <v>10168</v>
      </c>
      <c r="B10169" s="5" t="n">
        <v>28</v>
      </c>
      <c r="C10169" s="5" t="n">
        <v>313</v>
      </c>
      <c r="D10169" s="5" t="n">
        <v>11</v>
      </c>
      <c r="E10169" s="5" t="n">
        <v>0.1</v>
      </c>
      <c r="F10169" s="5" t="n">
        <v>23.7</v>
      </c>
      <c r="G10169" s="5" t="n">
        <v>11.8</v>
      </c>
      <c r="H10169" s="5" t="n">
        <v>13.73</v>
      </c>
      <c r="I10169" s="6">
        <f>IF(E10169&gt;=Markov!$B$3,1,0)</f>
        <v/>
      </c>
      <c r="J10169" s="6">
        <f>I10168</f>
        <v/>
      </c>
      <c r="K10169" s="7">
        <f>MAR1!$B$5+MAR1!$C$5*COS(2*PI()*$C10169/365)+MAR1!$D$5*SIN(2*PI()*$C10169/365)</f>
        <v/>
      </c>
      <c r="L10169" s="7">
        <f>MAR1!$B$6+MAR1!$C$6*COS(2*PI()*$C10169/365)+MAR1!$D$6*SIN(2*PI()*$C10169/365)</f>
        <v/>
      </c>
      <c r="M10169" s="7">
        <f>MAR1!$B$7+MAR1!$C$7*COS(2*PI()*$C10169/365)+MAR1!$D$7*SIN(2*PI()*$C10169/365)</f>
        <v/>
      </c>
      <c r="N10169" s="7">
        <f>F10169-K10169</f>
        <v/>
      </c>
      <c r="O10169" s="7">
        <f>G10169-L10169</f>
        <v/>
      </c>
      <c r="P10169" s="7">
        <f>H10169-M10169</f>
        <v/>
      </c>
      <c r="Q10169" s="7">
        <f>IF($I10169=1,(N10169-MAR1!$B$11)/MAR1!$D$11,(N10169-MAR1!$C$11)/MAR1!$E$11)</f>
        <v/>
      </c>
      <c r="R10169" s="7">
        <f>IF($I10169=1,(O10169-MAR1!$B$12)/MAR1!$D$12,(O10169-MAR1!$C$12)/MAR1!$E$12)</f>
        <v/>
      </c>
      <c r="S10169" s="7">
        <f>IF($I10169=1,(P10169-MAR1!$B$13)/MAR1!$D$13,(P10169-MAR1!$C$13)/MAR1!$E$13)</f>
        <v/>
      </c>
    </row>
    <row r="10170">
      <c r="A10170" s="5" t="n">
        <v>10169</v>
      </c>
      <c r="B10170" s="5" t="n">
        <v>28</v>
      </c>
      <c r="C10170" s="5" t="n">
        <v>314</v>
      </c>
      <c r="D10170" s="5" t="n">
        <v>11</v>
      </c>
      <c r="E10170" s="5" t="n">
        <v>0</v>
      </c>
      <c r="F10170" s="5" t="n">
        <v>24.4</v>
      </c>
      <c r="G10170" s="5" t="n">
        <v>13.9</v>
      </c>
      <c r="H10170" s="5" t="n">
        <v>18.45</v>
      </c>
      <c r="I10170" s="6">
        <f>IF(E10170&gt;=Markov!$B$3,1,0)</f>
        <v/>
      </c>
      <c r="J10170" s="6">
        <f>I10169</f>
        <v/>
      </c>
      <c r="K10170" s="7">
        <f>MAR1!$B$5+MAR1!$C$5*COS(2*PI()*$C10170/365)+MAR1!$D$5*SIN(2*PI()*$C10170/365)</f>
        <v/>
      </c>
      <c r="L10170" s="7">
        <f>MAR1!$B$6+MAR1!$C$6*COS(2*PI()*$C10170/365)+MAR1!$D$6*SIN(2*PI()*$C10170/365)</f>
        <v/>
      </c>
      <c r="M10170" s="7">
        <f>MAR1!$B$7+MAR1!$C$7*COS(2*PI()*$C10170/365)+MAR1!$D$7*SIN(2*PI()*$C10170/365)</f>
        <v/>
      </c>
      <c r="N10170" s="7">
        <f>F10170-K10170</f>
        <v/>
      </c>
      <c r="O10170" s="7">
        <f>G10170-L10170</f>
        <v/>
      </c>
      <c r="P10170" s="7">
        <f>H10170-M10170</f>
        <v/>
      </c>
      <c r="Q10170" s="7">
        <f>IF($I10170=1,(N10170-MAR1!$B$11)/MAR1!$D$11,(N10170-MAR1!$C$11)/MAR1!$E$11)</f>
        <v/>
      </c>
      <c r="R10170" s="7">
        <f>IF($I10170=1,(O10170-MAR1!$B$12)/MAR1!$D$12,(O10170-MAR1!$C$12)/MAR1!$E$12)</f>
        <v/>
      </c>
      <c r="S10170" s="7">
        <f>IF($I10170=1,(P10170-MAR1!$B$13)/MAR1!$D$13,(P10170-MAR1!$C$13)/MAR1!$E$13)</f>
        <v/>
      </c>
    </row>
    <row r="10171">
      <c r="A10171" s="5" t="n">
        <v>10170</v>
      </c>
      <c r="B10171" s="5" t="n">
        <v>28</v>
      </c>
      <c r="C10171" s="5" t="n">
        <v>315</v>
      </c>
      <c r="D10171" s="5" t="n">
        <v>11</v>
      </c>
      <c r="E10171" s="5" t="n">
        <v>0</v>
      </c>
      <c r="F10171" s="5" t="n">
        <v>27.5</v>
      </c>
      <c r="G10171" s="5" t="n">
        <v>15.7</v>
      </c>
      <c r="H10171" s="5" t="n">
        <v>19.95</v>
      </c>
      <c r="I10171" s="6">
        <f>IF(E10171&gt;=Markov!$B$3,1,0)</f>
        <v/>
      </c>
      <c r="J10171" s="6">
        <f>I10170</f>
        <v/>
      </c>
      <c r="K10171" s="7">
        <f>MAR1!$B$5+MAR1!$C$5*COS(2*PI()*$C10171/365)+MAR1!$D$5*SIN(2*PI()*$C10171/365)</f>
        <v/>
      </c>
      <c r="L10171" s="7">
        <f>MAR1!$B$6+MAR1!$C$6*COS(2*PI()*$C10171/365)+MAR1!$D$6*SIN(2*PI()*$C10171/365)</f>
        <v/>
      </c>
      <c r="M10171" s="7">
        <f>MAR1!$B$7+MAR1!$C$7*COS(2*PI()*$C10171/365)+MAR1!$D$7*SIN(2*PI()*$C10171/365)</f>
        <v/>
      </c>
      <c r="N10171" s="7">
        <f>F10171-K10171</f>
        <v/>
      </c>
      <c r="O10171" s="7">
        <f>G10171-L10171</f>
        <v/>
      </c>
      <c r="P10171" s="7">
        <f>H10171-M10171</f>
        <v/>
      </c>
      <c r="Q10171" s="7">
        <f>IF($I10171=1,(N10171-MAR1!$B$11)/MAR1!$D$11,(N10171-MAR1!$C$11)/MAR1!$E$11)</f>
        <v/>
      </c>
      <c r="R10171" s="7">
        <f>IF($I10171=1,(O10171-MAR1!$B$12)/MAR1!$D$12,(O10171-MAR1!$C$12)/MAR1!$E$12)</f>
        <v/>
      </c>
      <c r="S10171" s="7">
        <f>IF($I10171=1,(P10171-MAR1!$B$13)/MAR1!$D$13,(P10171-MAR1!$C$13)/MAR1!$E$13)</f>
        <v/>
      </c>
    </row>
    <row r="10172">
      <c r="A10172" s="5" t="n">
        <v>10171</v>
      </c>
      <c r="B10172" s="5" t="n">
        <v>28</v>
      </c>
      <c r="C10172" s="5" t="n">
        <v>316</v>
      </c>
      <c r="D10172" s="5" t="n">
        <v>11</v>
      </c>
      <c r="E10172" s="5" t="n">
        <v>0</v>
      </c>
      <c r="F10172" s="5" t="n">
        <v>30.2</v>
      </c>
      <c r="G10172" s="5" t="n">
        <v>17.3</v>
      </c>
      <c r="H10172" s="5" t="n">
        <v>20.71</v>
      </c>
      <c r="I10172" s="6">
        <f>IF(E10172&gt;=Markov!$B$3,1,0)</f>
        <v/>
      </c>
      <c r="J10172" s="6">
        <f>I10171</f>
        <v/>
      </c>
      <c r="K10172" s="7">
        <f>MAR1!$B$5+MAR1!$C$5*COS(2*PI()*$C10172/365)+MAR1!$D$5*SIN(2*PI()*$C10172/365)</f>
        <v/>
      </c>
      <c r="L10172" s="7">
        <f>MAR1!$B$6+MAR1!$C$6*COS(2*PI()*$C10172/365)+MAR1!$D$6*SIN(2*PI()*$C10172/365)</f>
        <v/>
      </c>
      <c r="M10172" s="7">
        <f>MAR1!$B$7+MAR1!$C$7*COS(2*PI()*$C10172/365)+MAR1!$D$7*SIN(2*PI()*$C10172/365)</f>
        <v/>
      </c>
      <c r="N10172" s="7">
        <f>F10172-K10172</f>
        <v/>
      </c>
      <c r="O10172" s="7">
        <f>G10172-L10172</f>
        <v/>
      </c>
      <c r="P10172" s="7">
        <f>H10172-M10172</f>
        <v/>
      </c>
      <c r="Q10172" s="7">
        <f>IF($I10172=1,(N10172-MAR1!$B$11)/MAR1!$D$11,(N10172-MAR1!$C$11)/MAR1!$E$11)</f>
        <v/>
      </c>
      <c r="R10172" s="7">
        <f>IF($I10172=1,(O10172-MAR1!$B$12)/MAR1!$D$12,(O10172-MAR1!$C$12)/MAR1!$E$12)</f>
        <v/>
      </c>
      <c r="S10172" s="7">
        <f>IF($I10172=1,(P10172-MAR1!$B$13)/MAR1!$D$13,(P10172-MAR1!$C$13)/MAR1!$E$13)</f>
        <v/>
      </c>
    </row>
    <row r="10173">
      <c r="A10173" s="5" t="n">
        <v>10172</v>
      </c>
      <c r="B10173" s="5" t="n">
        <v>28</v>
      </c>
      <c r="C10173" s="5" t="n">
        <v>317</v>
      </c>
      <c r="D10173" s="5" t="n">
        <v>11</v>
      </c>
      <c r="E10173" s="5" t="n">
        <v>0.3</v>
      </c>
      <c r="F10173" s="5" t="n">
        <v>25.8</v>
      </c>
      <c r="G10173" s="5" t="n">
        <v>16</v>
      </c>
      <c r="H10173" s="5" t="n">
        <v>12.29</v>
      </c>
      <c r="I10173" s="6">
        <f>IF(E10173&gt;=Markov!$B$3,1,0)</f>
        <v/>
      </c>
      <c r="J10173" s="6">
        <f>I10172</f>
        <v/>
      </c>
      <c r="K10173" s="7">
        <f>MAR1!$B$5+MAR1!$C$5*COS(2*PI()*$C10173/365)+MAR1!$D$5*SIN(2*PI()*$C10173/365)</f>
        <v/>
      </c>
      <c r="L10173" s="7">
        <f>MAR1!$B$6+MAR1!$C$6*COS(2*PI()*$C10173/365)+MAR1!$D$6*SIN(2*PI()*$C10173/365)</f>
        <v/>
      </c>
      <c r="M10173" s="7">
        <f>MAR1!$B$7+MAR1!$C$7*COS(2*PI()*$C10173/365)+MAR1!$D$7*SIN(2*PI()*$C10173/365)</f>
        <v/>
      </c>
      <c r="N10173" s="7">
        <f>F10173-K10173</f>
        <v/>
      </c>
      <c r="O10173" s="7">
        <f>G10173-L10173</f>
        <v/>
      </c>
      <c r="P10173" s="7">
        <f>H10173-M10173</f>
        <v/>
      </c>
      <c r="Q10173" s="7">
        <f>IF($I10173=1,(N10173-MAR1!$B$11)/MAR1!$D$11,(N10173-MAR1!$C$11)/MAR1!$E$11)</f>
        <v/>
      </c>
      <c r="R10173" s="7">
        <f>IF($I10173=1,(O10173-MAR1!$B$12)/MAR1!$D$12,(O10173-MAR1!$C$12)/MAR1!$E$12)</f>
        <v/>
      </c>
      <c r="S10173" s="7">
        <f>IF($I10173=1,(P10173-MAR1!$B$13)/MAR1!$D$13,(P10173-MAR1!$C$13)/MAR1!$E$13)</f>
        <v/>
      </c>
    </row>
    <row r="10174">
      <c r="A10174" s="5" t="n">
        <v>10173</v>
      </c>
      <c r="B10174" s="5" t="n">
        <v>28</v>
      </c>
      <c r="C10174" s="5" t="n">
        <v>318</v>
      </c>
      <c r="D10174" s="5" t="n">
        <v>11</v>
      </c>
      <c r="E10174" s="5" t="n">
        <v>1.4</v>
      </c>
      <c r="F10174" s="5" t="n">
        <v>27.3</v>
      </c>
      <c r="G10174" s="5" t="n">
        <v>15.9</v>
      </c>
      <c r="H10174" s="5" t="n">
        <v>6.56</v>
      </c>
      <c r="I10174" s="6">
        <f>IF(E10174&gt;=Markov!$B$3,1,0)</f>
        <v/>
      </c>
      <c r="J10174" s="6">
        <f>I10173</f>
        <v/>
      </c>
      <c r="K10174" s="7">
        <f>MAR1!$B$5+MAR1!$C$5*COS(2*PI()*$C10174/365)+MAR1!$D$5*SIN(2*PI()*$C10174/365)</f>
        <v/>
      </c>
      <c r="L10174" s="7">
        <f>MAR1!$B$6+MAR1!$C$6*COS(2*PI()*$C10174/365)+MAR1!$D$6*SIN(2*PI()*$C10174/365)</f>
        <v/>
      </c>
      <c r="M10174" s="7">
        <f>MAR1!$B$7+MAR1!$C$7*COS(2*PI()*$C10174/365)+MAR1!$D$7*SIN(2*PI()*$C10174/365)</f>
        <v/>
      </c>
      <c r="N10174" s="7">
        <f>F10174-K10174</f>
        <v/>
      </c>
      <c r="O10174" s="7">
        <f>G10174-L10174</f>
        <v/>
      </c>
      <c r="P10174" s="7">
        <f>H10174-M10174</f>
        <v/>
      </c>
      <c r="Q10174" s="7">
        <f>IF($I10174=1,(N10174-MAR1!$B$11)/MAR1!$D$11,(N10174-MAR1!$C$11)/MAR1!$E$11)</f>
        <v/>
      </c>
      <c r="R10174" s="7">
        <f>IF($I10174=1,(O10174-MAR1!$B$12)/MAR1!$D$12,(O10174-MAR1!$C$12)/MAR1!$E$12)</f>
        <v/>
      </c>
      <c r="S10174" s="7">
        <f>IF($I10174=1,(P10174-MAR1!$B$13)/MAR1!$D$13,(P10174-MAR1!$C$13)/MAR1!$E$13)</f>
        <v/>
      </c>
    </row>
    <row r="10175">
      <c r="A10175" s="5" t="n">
        <v>10174</v>
      </c>
      <c r="B10175" s="5" t="n">
        <v>28</v>
      </c>
      <c r="C10175" s="5" t="n">
        <v>319</v>
      </c>
      <c r="D10175" s="5" t="n">
        <v>11</v>
      </c>
      <c r="E10175" s="5" t="n">
        <v>0</v>
      </c>
      <c r="F10175" s="5" t="n">
        <v>30.2</v>
      </c>
      <c r="G10175" s="5" t="n">
        <v>17.6</v>
      </c>
      <c r="H10175" s="5" t="n">
        <v>12.64</v>
      </c>
      <c r="I10175" s="6">
        <f>IF(E10175&gt;=Markov!$B$3,1,0)</f>
        <v/>
      </c>
      <c r="J10175" s="6">
        <f>I10174</f>
        <v/>
      </c>
      <c r="K10175" s="7">
        <f>MAR1!$B$5+MAR1!$C$5*COS(2*PI()*$C10175/365)+MAR1!$D$5*SIN(2*PI()*$C10175/365)</f>
        <v/>
      </c>
      <c r="L10175" s="7">
        <f>MAR1!$B$6+MAR1!$C$6*COS(2*PI()*$C10175/365)+MAR1!$D$6*SIN(2*PI()*$C10175/365)</f>
        <v/>
      </c>
      <c r="M10175" s="7">
        <f>MAR1!$B$7+MAR1!$C$7*COS(2*PI()*$C10175/365)+MAR1!$D$7*SIN(2*PI()*$C10175/365)</f>
        <v/>
      </c>
      <c r="N10175" s="7">
        <f>F10175-K10175</f>
        <v/>
      </c>
      <c r="O10175" s="7">
        <f>G10175-L10175</f>
        <v/>
      </c>
      <c r="P10175" s="7">
        <f>H10175-M10175</f>
        <v/>
      </c>
      <c r="Q10175" s="7">
        <f>IF($I10175=1,(N10175-MAR1!$B$11)/MAR1!$D$11,(N10175-MAR1!$C$11)/MAR1!$E$11)</f>
        <v/>
      </c>
      <c r="R10175" s="7">
        <f>IF($I10175=1,(O10175-MAR1!$B$12)/MAR1!$D$12,(O10175-MAR1!$C$12)/MAR1!$E$12)</f>
        <v/>
      </c>
      <c r="S10175" s="7">
        <f>IF($I10175=1,(P10175-MAR1!$B$13)/MAR1!$D$13,(P10175-MAR1!$C$13)/MAR1!$E$13)</f>
        <v/>
      </c>
    </row>
    <row r="10176">
      <c r="A10176" s="5" t="n">
        <v>10175</v>
      </c>
      <c r="B10176" s="5" t="n">
        <v>28</v>
      </c>
      <c r="C10176" s="5" t="n">
        <v>320</v>
      </c>
      <c r="D10176" s="5" t="n">
        <v>11</v>
      </c>
      <c r="E10176" s="5" t="n">
        <v>0</v>
      </c>
      <c r="F10176" s="5" t="n">
        <v>28</v>
      </c>
      <c r="G10176" s="5" t="n">
        <v>15</v>
      </c>
      <c r="H10176" s="5" t="n">
        <v>7.18</v>
      </c>
      <c r="I10176" s="6">
        <f>IF(E10176&gt;=Markov!$B$3,1,0)</f>
        <v/>
      </c>
      <c r="J10176" s="6">
        <f>I10175</f>
        <v/>
      </c>
      <c r="K10176" s="7">
        <f>MAR1!$B$5+MAR1!$C$5*COS(2*PI()*$C10176/365)+MAR1!$D$5*SIN(2*PI()*$C10176/365)</f>
        <v/>
      </c>
      <c r="L10176" s="7">
        <f>MAR1!$B$6+MAR1!$C$6*COS(2*PI()*$C10176/365)+MAR1!$D$6*SIN(2*PI()*$C10176/365)</f>
        <v/>
      </c>
      <c r="M10176" s="7">
        <f>MAR1!$B$7+MAR1!$C$7*COS(2*PI()*$C10176/365)+MAR1!$D$7*SIN(2*PI()*$C10176/365)</f>
        <v/>
      </c>
      <c r="N10176" s="7">
        <f>F10176-K10176</f>
        <v/>
      </c>
      <c r="O10176" s="7">
        <f>G10176-L10176</f>
        <v/>
      </c>
      <c r="P10176" s="7">
        <f>H10176-M10176</f>
        <v/>
      </c>
      <c r="Q10176" s="7">
        <f>IF($I10176=1,(N10176-MAR1!$B$11)/MAR1!$D$11,(N10176-MAR1!$C$11)/MAR1!$E$11)</f>
        <v/>
      </c>
      <c r="R10176" s="7">
        <f>IF($I10176=1,(O10176-MAR1!$B$12)/MAR1!$D$12,(O10176-MAR1!$C$12)/MAR1!$E$12)</f>
        <v/>
      </c>
      <c r="S10176" s="7">
        <f>IF($I10176=1,(P10176-MAR1!$B$13)/MAR1!$D$13,(P10176-MAR1!$C$13)/MAR1!$E$13)</f>
        <v/>
      </c>
    </row>
    <row r="10177">
      <c r="A10177" s="5" t="n">
        <v>10176</v>
      </c>
      <c r="B10177" s="5" t="n">
        <v>28</v>
      </c>
      <c r="C10177" s="5" t="n">
        <v>321</v>
      </c>
      <c r="D10177" s="5" t="n">
        <v>11</v>
      </c>
      <c r="E10177" s="5" t="n">
        <v>0.3</v>
      </c>
      <c r="F10177" s="5" t="n">
        <v>23.8</v>
      </c>
      <c r="G10177" s="5" t="n">
        <v>14.4</v>
      </c>
      <c r="H10177" s="5" t="n">
        <v>3.8</v>
      </c>
      <c r="I10177" s="6">
        <f>IF(E10177&gt;=Markov!$B$3,1,0)</f>
        <v/>
      </c>
      <c r="J10177" s="6">
        <f>I10176</f>
        <v/>
      </c>
      <c r="K10177" s="7">
        <f>MAR1!$B$5+MAR1!$C$5*COS(2*PI()*$C10177/365)+MAR1!$D$5*SIN(2*PI()*$C10177/365)</f>
        <v/>
      </c>
      <c r="L10177" s="7">
        <f>MAR1!$B$6+MAR1!$C$6*COS(2*PI()*$C10177/365)+MAR1!$D$6*SIN(2*PI()*$C10177/365)</f>
        <v/>
      </c>
      <c r="M10177" s="7">
        <f>MAR1!$B$7+MAR1!$C$7*COS(2*PI()*$C10177/365)+MAR1!$D$7*SIN(2*PI()*$C10177/365)</f>
        <v/>
      </c>
      <c r="N10177" s="7">
        <f>F10177-K10177</f>
        <v/>
      </c>
      <c r="O10177" s="7">
        <f>G10177-L10177</f>
        <v/>
      </c>
      <c r="P10177" s="7">
        <f>H10177-M10177</f>
        <v/>
      </c>
      <c r="Q10177" s="7">
        <f>IF($I10177=1,(N10177-MAR1!$B$11)/MAR1!$D$11,(N10177-MAR1!$C$11)/MAR1!$E$11)</f>
        <v/>
      </c>
      <c r="R10177" s="7">
        <f>IF($I10177=1,(O10177-MAR1!$B$12)/MAR1!$D$12,(O10177-MAR1!$C$12)/MAR1!$E$12)</f>
        <v/>
      </c>
      <c r="S10177" s="7">
        <f>IF($I10177=1,(P10177-MAR1!$B$13)/MAR1!$D$13,(P10177-MAR1!$C$13)/MAR1!$E$13)</f>
        <v/>
      </c>
    </row>
    <row r="10178">
      <c r="A10178" s="5" t="n">
        <v>10177</v>
      </c>
      <c r="B10178" s="5" t="n">
        <v>28</v>
      </c>
      <c r="C10178" s="5" t="n">
        <v>322</v>
      </c>
      <c r="D10178" s="5" t="n">
        <v>11</v>
      </c>
      <c r="E10178" s="5" t="n">
        <v>0</v>
      </c>
      <c r="F10178" s="5" t="n">
        <v>27.9</v>
      </c>
      <c r="G10178" s="5" t="n">
        <v>14.6</v>
      </c>
      <c r="H10178" s="5" t="n">
        <v>15.33</v>
      </c>
      <c r="I10178" s="6">
        <f>IF(E10178&gt;=Markov!$B$3,1,0)</f>
        <v/>
      </c>
      <c r="J10178" s="6">
        <f>I10177</f>
        <v/>
      </c>
      <c r="K10178" s="7">
        <f>MAR1!$B$5+MAR1!$C$5*COS(2*PI()*$C10178/365)+MAR1!$D$5*SIN(2*PI()*$C10178/365)</f>
        <v/>
      </c>
      <c r="L10178" s="7">
        <f>MAR1!$B$6+MAR1!$C$6*COS(2*PI()*$C10178/365)+MAR1!$D$6*SIN(2*PI()*$C10178/365)</f>
        <v/>
      </c>
      <c r="M10178" s="7">
        <f>MAR1!$B$7+MAR1!$C$7*COS(2*PI()*$C10178/365)+MAR1!$D$7*SIN(2*PI()*$C10178/365)</f>
        <v/>
      </c>
      <c r="N10178" s="7">
        <f>F10178-K10178</f>
        <v/>
      </c>
      <c r="O10178" s="7">
        <f>G10178-L10178</f>
        <v/>
      </c>
      <c r="P10178" s="7">
        <f>H10178-M10178</f>
        <v/>
      </c>
      <c r="Q10178" s="7">
        <f>IF($I10178=1,(N10178-MAR1!$B$11)/MAR1!$D$11,(N10178-MAR1!$C$11)/MAR1!$E$11)</f>
        <v/>
      </c>
      <c r="R10178" s="7">
        <f>IF($I10178=1,(O10178-MAR1!$B$12)/MAR1!$D$12,(O10178-MAR1!$C$12)/MAR1!$E$12)</f>
        <v/>
      </c>
      <c r="S10178" s="7">
        <f>IF($I10178=1,(P10178-MAR1!$B$13)/MAR1!$D$13,(P10178-MAR1!$C$13)/MAR1!$E$13)</f>
        <v/>
      </c>
    </row>
    <row r="10179">
      <c r="A10179" s="5" t="n">
        <v>10178</v>
      </c>
      <c r="B10179" s="5" t="n">
        <v>28</v>
      </c>
      <c r="C10179" s="5" t="n">
        <v>323</v>
      </c>
      <c r="D10179" s="5" t="n">
        <v>11</v>
      </c>
      <c r="E10179" s="5" t="n">
        <v>0</v>
      </c>
      <c r="F10179" s="5" t="n">
        <v>27.7</v>
      </c>
      <c r="G10179" s="5" t="n">
        <v>15.6</v>
      </c>
      <c r="H10179" s="5" t="n">
        <v>11.5</v>
      </c>
      <c r="I10179" s="6">
        <f>IF(E10179&gt;=Markov!$B$3,1,0)</f>
        <v/>
      </c>
      <c r="J10179" s="6">
        <f>I10178</f>
        <v/>
      </c>
      <c r="K10179" s="7">
        <f>MAR1!$B$5+MAR1!$C$5*COS(2*PI()*$C10179/365)+MAR1!$D$5*SIN(2*PI()*$C10179/365)</f>
        <v/>
      </c>
      <c r="L10179" s="7">
        <f>MAR1!$B$6+MAR1!$C$6*COS(2*PI()*$C10179/365)+MAR1!$D$6*SIN(2*PI()*$C10179/365)</f>
        <v/>
      </c>
      <c r="M10179" s="7">
        <f>MAR1!$B$7+MAR1!$C$7*COS(2*PI()*$C10179/365)+MAR1!$D$7*SIN(2*PI()*$C10179/365)</f>
        <v/>
      </c>
      <c r="N10179" s="7">
        <f>F10179-K10179</f>
        <v/>
      </c>
      <c r="O10179" s="7">
        <f>G10179-L10179</f>
        <v/>
      </c>
      <c r="P10179" s="7">
        <f>H10179-M10179</f>
        <v/>
      </c>
      <c r="Q10179" s="7">
        <f>IF($I10179=1,(N10179-MAR1!$B$11)/MAR1!$D$11,(N10179-MAR1!$C$11)/MAR1!$E$11)</f>
        <v/>
      </c>
      <c r="R10179" s="7">
        <f>IF($I10179=1,(O10179-MAR1!$B$12)/MAR1!$D$12,(O10179-MAR1!$C$12)/MAR1!$E$12)</f>
        <v/>
      </c>
      <c r="S10179" s="7">
        <f>IF($I10179=1,(P10179-MAR1!$B$13)/MAR1!$D$13,(P10179-MAR1!$C$13)/MAR1!$E$13)</f>
        <v/>
      </c>
    </row>
    <row r="10180">
      <c r="A10180" s="5" t="n">
        <v>10179</v>
      </c>
      <c r="B10180" s="5" t="n">
        <v>28</v>
      </c>
      <c r="C10180" s="5" t="n">
        <v>324</v>
      </c>
      <c r="D10180" s="5" t="n">
        <v>11</v>
      </c>
      <c r="E10180" s="5" t="n">
        <v>0</v>
      </c>
      <c r="F10180" s="5" t="n">
        <v>25.7</v>
      </c>
      <c r="G10180" s="5" t="n">
        <v>14.8</v>
      </c>
      <c r="H10180" s="5" t="n">
        <v>12.77</v>
      </c>
      <c r="I10180" s="6">
        <f>IF(E10180&gt;=Markov!$B$3,1,0)</f>
        <v/>
      </c>
      <c r="J10180" s="6">
        <f>I10179</f>
        <v/>
      </c>
      <c r="K10180" s="7">
        <f>MAR1!$B$5+MAR1!$C$5*COS(2*PI()*$C10180/365)+MAR1!$D$5*SIN(2*PI()*$C10180/365)</f>
        <v/>
      </c>
      <c r="L10180" s="7">
        <f>MAR1!$B$6+MAR1!$C$6*COS(2*PI()*$C10180/365)+MAR1!$D$6*SIN(2*PI()*$C10180/365)</f>
        <v/>
      </c>
      <c r="M10180" s="7">
        <f>MAR1!$B$7+MAR1!$C$7*COS(2*PI()*$C10180/365)+MAR1!$D$7*SIN(2*PI()*$C10180/365)</f>
        <v/>
      </c>
      <c r="N10180" s="7">
        <f>F10180-K10180</f>
        <v/>
      </c>
      <c r="O10180" s="7">
        <f>G10180-L10180</f>
        <v/>
      </c>
      <c r="P10180" s="7">
        <f>H10180-M10180</f>
        <v/>
      </c>
      <c r="Q10180" s="7">
        <f>IF($I10180=1,(N10180-MAR1!$B$11)/MAR1!$D$11,(N10180-MAR1!$C$11)/MAR1!$E$11)</f>
        <v/>
      </c>
      <c r="R10180" s="7">
        <f>IF($I10180=1,(O10180-MAR1!$B$12)/MAR1!$D$12,(O10180-MAR1!$C$12)/MAR1!$E$12)</f>
        <v/>
      </c>
      <c r="S10180" s="7">
        <f>IF($I10180=1,(P10180-MAR1!$B$13)/MAR1!$D$13,(P10180-MAR1!$C$13)/MAR1!$E$13)</f>
        <v/>
      </c>
    </row>
    <row r="10181">
      <c r="A10181" s="5" t="n">
        <v>10180</v>
      </c>
      <c r="B10181" s="5" t="n">
        <v>28</v>
      </c>
      <c r="C10181" s="5" t="n">
        <v>325</v>
      </c>
      <c r="D10181" s="5" t="n">
        <v>11</v>
      </c>
      <c r="E10181" s="5" t="n">
        <v>0</v>
      </c>
      <c r="F10181" s="5" t="n">
        <v>24.4</v>
      </c>
      <c r="G10181" s="5" t="n">
        <v>12.8</v>
      </c>
      <c r="H10181" s="5" t="n">
        <v>4.52</v>
      </c>
      <c r="I10181" s="6">
        <f>IF(E10181&gt;=Markov!$B$3,1,0)</f>
        <v/>
      </c>
      <c r="J10181" s="6">
        <f>I10180</f>
        <v/>
      </c>
      <c r="K10181" s="7">
        <f>MAR1!$B$5+MAR1!$C$5*COS(2*PI()*$C10181/365)+MAR1!$D$5*SIN(2*PI()*$C10181/365)</f>
        <v/>
      </c>
      <c r="L10181" s="7">
        <f>MAR1!$B$6+MAR1!$C$6*COS(2*PI()*$C10181/365)+MAR1!$D$6*SIN(2*PI()*$C10181/365)</f>
        <v/>
      </c>
      <c r="M10181" s="7">
        <f>MAR1!$B$7+MAR1!$C$7*COS(2*PI()*$C10181/365)+MAR1!$D$7*SIN(2*PI()*$C10181/365)</f>
        <v/>
      </c>
      <c r="N10181" s="7">
        <f>F10181-K10181</f>
        <v/>
      </c>
      <c r="O10181" s="7">
        <f>G10181-L10181</f>
        <v/>
      </c>
      <c r="P10181" s="7">
        <f>H10181-M10181</f>
        <v/>
      </c>
      <c r="Q10181" s="7">
        <f>IF($I10181=1,(N10181-MAR1!$B$11)/MAR1!$D$11,(N10181-MAR1!$C$11)/MAR1!$E$11)</f>
        <v/>
      </c>
      <c r="R10181" s="7">
        <f>IF($I10181=1,(O10181-MAR1!$B$12)/MAR1!$D$12,(O10181-MAR1!$C$12)/MAR1!$E$12)</f>
        <v/>
      </c>
      <c r="S10181" s="7">
        <f>IF($I10181=1,(P10181-MAR1!$B$13)/MAR1!$D$13,(P10181-MAR1!$C$13)/MAR1!$E$13)</f>
        <v/>
      </c>
    </row>
    <row r="10182">
      <c r="A10182" s="5" t="n">
        <v>10181</v>
      </c>
      <c r="B10182" s="5" t="n">
        <v>28</v>
      </c>
      <c r="C10182" s="5" t="n">
        <v>326</v>
      </c>
      <c r="D10182" s="5" t="n">
        <v>11</v>
      </c>
      <c r="E10182" s="5" t="n">
        <v>0</v>
      </c>
      <c r="F10182" s="5" t="n">
        <v>27</v>
      </c>
      <c r="G10182" s="5" t="n">
        <v>13.5</v>
      </c>
      <c r="H10182" s="5" t="n">
        <v>11.13</v>
      </c>
      <c r="I10182" s="6">
        <f>IF(E10182&gt;=Markov!$B$3,1,0)</f>
        <v/>
      </c>
      <c r="J10182" s="6">
        <f>I10181</f>
        <v/>
      </c>
      <c r="K10182" s="7">
        <f>MAR1!$B$5+MAR1!$C$5*COS(2*PI()*$C10182/365)+MAR1!$D$5*SIN(2*PI()*$C10182/365)</f>
        <v/>
      </c>
      <c r="L10182" s="7">
        <f>MAR1!$B$6+MAR1!$C$6*COS(2*PI()*$C10182/365)+MAR1!$D$6*SIN(2*PI()*$C10182/365)</f>
        <v/>
      </c>
      <c r="M10182" s="7">
        <f>MAR1!$B$7+MAR1!$C$7*COS(2*PI()*$C10182/365)+MAR1!$D$7*SIN(2*PI()*$C10182/365)</f>
        <v/>
      </c>
      <c r="N10182" s="7">
        <f>F10182-K10182</f>
        <v/>
      </c>
      <c r="O10182" s="7">
        <f>G10182-L10182</f>
        <v/>
      </c>
      <c r="P10182" s="7">
        <f>H10182-M10182</f>
        <v/>
      </c>
      <c r="Q10182" s="7">
        <f>IF($I10182=1,(N10182-MAR1!$B$11)/MAR1!$D$11,(N10182-MAR1!$C$11)/MAR1!$E$11)</f>
        <v/>
      </c>
      <c r="R10182" s="7">
        <f>IF($I10182=1,(O10182-MAR1!$B$12)/MAR1!$D$12,(O10182-MAR1!$C$12)/MAR1!$E$12)</f>
        <v/>
      </c>
      <c r="S10182" s="7">
        <f>IF($I10182=1,(P10182-MAR1!$B$13)/MAR1!$D$13,(P10182-MAR1!$C$13)/MAR1!$E$13)</f>
        <v/>
      </c>
    </row>
    <row r="10183">
      <c r="A10183" s="5" t="n">
        <v>10182</v>
      </c>
      <c r="B10183" s="5" t="n">
        <v>28</v>
      </c>
      <c r="C10183" s="5" t="n">
        <v>327</v>
      </c>
      <c r="D10183" s="5" t="n">
        <v>11</v>
      </c>
      <c r="E10183" s="5" t="n">
        <v>0</v>
      </c>
      <c r="F10183" s="5" t="n">
        <v>27.9</v>
      </c>
      <c r="G10183" s="5" t="n">
        <v>15.6</v>
      </c>
      <c r="H10183" s="5" t="n">
        <v>12.59</v>
      </c>
      <c r="I10183" s="6">
        <f>IF(E10183&gt;=Markov!$B$3,1,0)</f>
        <v/>
      </c>
      <c r="J10183" s="6">
        <f>I10182</f>
        <v/>
      </c>
      <c r="K10183" s="7">
        <f>MAR1!$B$5+MAR1!$C$5*COS(2*PI()*$C10183/365)+MAR1!$D$5*SIN(2*PI()*$C10183/365)</f>
        <v/>
      </c>
      <c r="L10183" s="7">
        <f>MAR1!$B$6+MAR1!$C$6*COS(2*PI()*$C10183/365)+MAR1!$D$6*SIN(2*PI()*$C10183/365)</f>
        <v/>
      </c>
      <c r="M10183" s="7">
        <f>MAR1!$B$7+MAR1!$C$7*COS(2*PI()*$C10183/365)+MAR1!$D$7*SIN(2*PI()*$C10183/365)</f>
        <v/>
      </c>
      <c r="N10183" s="7">
        <f>F10183-K10183</f>
        <v/>
      </c>
      <c r="O10183" s="7">
        <f>G10183-L10183</f>
        <v/>
      </c>
      <c r="P10183" s="7">
        <f>H10183-M10183</f>
        <v/>
      </c>
      <c r="Q10183" s="7">
        <f>IF($I10183=1,(N10183-MAR1!$B$11)/MAR1!$D$11,(N10183-MAR1!$C$11)/MAR1!$E$11)</f>
        <v/>
      </c>
      <c r="R10183" s="7">
        <f>IF($I10183=1,(O10183-MAR1!$B$12)/MAR1!$D$12,(O10183-MAR1!$C$12)/MAR1!$E$12)</f>
        <v/>
      </c>
      <c r="S10183" s="7">
        <f>IF($I10183=1,(P10183-MAR1!$B$13)/MAR1!$D$13,(P10183-MAR1!$C$13)/MAR1!$E$13)</f>
        <v/>
      </c>
    </row>
    <row r="10184">
      <c r="A10184" s="5" t="n">
        <v>10183</v>
      </c>
      <c r="B10184" s="5" t="n">
        <v>28</v>
      </c>
      <c r="C10184" s="5" t="n">
        <v>328</v>
      </c>
      <c r="D10184" s="5" t="n">
        <v>11</v>
      </c>
      <c r="E10184" s="5" t="n">
        <v>0</v>
      </c>
      <c r="F10184" s="5" t="n">
        <v>29.4</v>
      </c>
      <c r="G10184" s="5" t="n">
        <v>17.2</v>
      </c>
      <c r="H10184" s="5" t="n">
        <v>13.42</v>
      </c>
      <c r="I10184" s="6">
        <f>IF(E10184&gt;=Markov!$B$3,1,0)</f>
        <v/>
      </c>
      <c r="J10184" s="6">
        <f>I10183</f>
        <v/>
      </c>
      <c r="K10184" s="7">
        <f>MAR1!$B$5+MAR1!$C$5*COS(2*PI()*$C10184/365)+MAR1!$D$5*SIN(2*PI()*$C10184/365)</f>
        <v/>
      </c>
      <c r="L10184" s="7">
        <f>MAR1!$B$6+MAR1!$C$6*COS(2*PI()*$C10184/365)+MAR1!$D$6*SIN(2*PI()*$C10184/365)</f>
        <v/>
      </c>
      <c r="M10184" s="7">
        <f>MAR1!$B$7+MAR1!$C$7*COS(2*PI()*$C10184/365)+MAR1!$D$7*SIN(2*PI()*$C10184/365)</f>
        <v/>
      </c>
      <c r="N10184" s="7">
        <f>F10184-K10184</f>
        <v/>
      </c>
      <c r="O10184" s="7">
        <f>G10184-L10184</f>
        <v/>
      </c>
      <c r="P10184" s="7">
        <f>H10184-M10184</f>
        <v/>
      </c>
      <c r="Q10184" s="7">
        <f>IF($I10184=1,(N10184-MAR1!$B$11)/MAR1!$D$11,(N10184-MAR1!$C$11)/MAR1!$E$11)</f>
        <v/>
      </c>
      <c r="R10184" s="7">
        <f>IF($I10184=1,(O10184-MAR1!$B$12)/MAR1!$D$12,(O10184-MAR1!$C$12)/MAR1!$E$12)</f>
        <v/>
      </c>
      <c r="S10184" s="7">
        <f>IF($I10184=1,(P10184-MAR1!$B$13)/MAR1!$D$13,(P10184-MAR1!$C$13)/MAR1!$E$13)</f>
        <v/>
      </c>
    </row>
    <row r="10185">
      <c r="A10185" s="5" t="n">
        <v>10184</v>
      </c>
      <c r="B10185" s="5" t="n">
        <v>28</v>
      </c>
      <c r="C10185" s="5" t="n">
        <v>329</v>
      </c>
      <c r="D10185" s="5" t="n">
        <v>11</v>
      </c>
      <c r="E10185" s="5" t="n">
        <v>0</v>
      </c>
      <c r="F10185" s="5" t="n">
        <v>24.5</v>
      </c>
      <c r="G10185" s="5" t="n">
        <v>14.9</v>
      </c>
      <c r="H10185" s="5" t="n">
        <v>11.14</v>
      </c>
      <c r="I10185" s="6">
        <f>IF(E10185&gt;=Markov!$B$3,1,0)</f>
        <v/>
      </c>
      <c r="J10185" s="6">
        <f>I10184</f>
        <v/>
      </c>
      <c r="K10185" s="7">
        <f>MAR1!$B$5+MAR1!$C$5*COS(2*PI()*$C10185/365)+MAR1!$D$5*SIN(2*PI()*$C10185/365)</f>
        <v/>
      </c>
      <c r="L10185" s="7">
        <f>MAR1!$B$6+MAR1!$C$6*COS(2*PI()*$C10185/365)+MAR1!$D$6*SIN(2*PI()*$C10185/365)</f>
        <v/>
      </c>
      <c r="M10185" s="7">
        <f>MAR1!$B$7+MAR1!$C$7*COS(2*PI()*$C10185/365)+MAR1!$D$7*SIN(2*PI()*$C10185/365)</f>
        <v/>
      </c>
      <c r="N10185" s="7">
        <f>F10185-K10185</f>
        <v/>
      </c>
      <c r="O10185" s="7">
        <f>G10185-L10185</f>
        <v/>
      </c>
      <c r="P10185" s="7">
        <f>H10185-M10185</f>
        <v/>
      </c>
      <c r="Q10185" s="7">
        <f>IF($I10185=1,(N10185-MAR1!$B$11)/MAR1!$D$11,(N10185-MAR1!$C$11)/MAR1!$E$11)</f>
        <v/>
      </c>
      <c r="R10185" s="7">
        <f>IF($I10185=1,(O10185-MAR1!$B$12)/MAR1!$D$12,(O10185-MAR1!$C$12)/MAR1!$E$12)</f>
        <v/>
      </c>
      <c r="S10185" s="7">
        <f>IF($I10185=1,(P10185-MAR1!$B$13)/MAR1!$D$13,(P10185-MAR1!$C$13)/MAR1!$E$13)</f>
        <v/>
      </c>
    </row>
    <row r="10186">
      <c r="A10186" s="5" t="n">
        <v>10185</v>
      </c>
      <c r="B10186" s="5" t="n">
        <v>28</v>
      </c>
      <c r="C10186" s="5" t="n">
        <v>330</v>
      </c>
      <c r="D10186" s="5" t="n">
        <v>11</v>
      </c>
      <c r="E10186" s="5" t="n">
        <v>0</v>
      </c>
      <c r="F10186" s="5" t="n">
        <v>28.9</v>
      </c>
      <c r="G10186" s="5" t="n">
        <v>16.6</v>
      </c>
      <c r="H10186" s="5" t="n">
        <v>13.36</v>
      </c>
      <c r="I10186" s="6">
        <f>IF(E10186&gt;=Markov!$B$3,1,0)</f>
        <v/>
      </c>
      <c r="J10186" s="6">
        <f>I10185</f>
        <v/>
      </c>
      <c r="K10186" s="7">
        <f>MAR1!$B$5+MAR1!$C$5*COS(2*PI()*$C10186/365)+MAR1!$D$5*SIN(2*PI()*$C10186/365)</f>
        <v/>
      </c>
      <c r="L10186" s="7">
        <f>MAR1!$B$6+MAR1!$C$6*COS(2*PI()*$C10186/365)+MAR1!$D$6*SIN(2*PI()*$C10186/365)</f>
        <v/>
      </c>
      <c r="M10186" s="7">
        <f>MAR1!$B$7+MAR1!$C$7*COS(2*PI()*$C10186/365)+MAR1!$D$7*SIN(2*PI()*$C10186/365)</f>
        <v/>
      </c>
      <c r="N10186" s="7">
        <f>F10186-K10186</f>
        <v/>
      </c>
      <c r="O10186" s="7">
        <f>G10186-L10186</f>
        <v/>
      </c>
      <c r="P10186" s="7">
        <f>H10186-M10186</f>
        <v/>
      </c>
      <c r="Q10186" s="7">
        <f>IF($I10186=1,(N10186-MAR1!$B$11)/MAR1!$D$11,(N10186-MAR1!$C$11)/MAR1!$E$11)</f>
        <v/>
      </c>
      <c r="R10186" s="7">
        <f>IF($I10186=1,(O10186-MAR1!$B$12)/MAR1!$D$12,(O10186-MAR1!$C$12)/MAR1!$E$12)</f>
        <v/>
      </c>
      <c r="S10186" s="7">
        <f>IF($I10186=1,(P10186-MAR1!$B$13)/MAR1!$D$13,(P10186-MAR1!$C$13)/MAR1!$E$13)</f>
        <v/>
      </c>
    </row>
    <row r="10187">
      <c r="A10187" s="5" t="n">
        <v>10186</v>
      </c>
      <c r="B10187" s="5" t="n">
        <v>28</v>
      </c>
      <c r="C10187" s="5" t="n">
        <v>331</v>
      </c>
      <c r="D10187" s="5" t="n">
        <v>11</v>
      </c>
      <c r="E10187" s="5" t="n">
        <v>0</v>
      </c>
      <c r="F10187" s="5" t="n">
        <v>27.8</v>
      </c>
      <c r="G10187" s="5" t="n">
        <v>13.7</v>
      </c>
      <c r="H10187" s="5" t="n">
        <v>13.41</v>
      </c>
      <c r="I10187" s="6">
        <f>IF(E10187&gt;=Markov!$B$3,1,0)</f>
        <v/>
      </c>
      <c r="J10187" s="6">
        <f>I10186</f>
        <v/>
      </c>
      <c r="K10187" s="7">
        <f>MAR1!$B$5+MAR1!$C$5*COS(2*PI()*$C10187/365)+MAR1!$D$5*SIN(2*PI()*$C10187/365)</f>
        <v/>
      </c>
      <c r="L10187" s="7">
        <f>MAR1!$B$6+MAR1!$C$6*COS(2*PI()*$C10187/365)+MAR1!$D$6*SIN(2*PI()*$C10187/365)</f>
        <v/>
      </c>
      <c r="M10187" s="7">
        <f>MAR1!$B$7+MAR1!$C$7*COS(2*PI()*$C10187/365)+MAR1!$D$7*SIN(2*PI()*$C10187/365)</f>
        <v/>
      </c>
      <c r="N10187" s="7">
        <f>F10187-K10187</f>
        <v/>
      </c>
      <c r="O10187" s="7">
        <f>G10187-L10187</f>
        <v/>
      </c>
      <c r="P10187" s="7">
        <f>H10187-M10187</f>
        <v/>
      </c>
      <c r="Q10187" s="7">
        <f>IF($I10187=1,(N10187-MAR1!$B$11)/MAR1!$D$11,(N10187-MAR1!$C$11)/MAR1!$E$11)</f>
        <v/>
      </c>
      <c r="R10187" s="7">
        <f>IF($I10187=1,(O10187-MAR1!$B$12)/MAR1!$D$12,(O10187-MAR1!$C$12)/MAR1!$E$12)</f>
        <v/>
      </c>
      <c r="S10187" s="7">
        <f>IF($I10187=1,(P10187-MAR1!$B$13)/MAR1!$D$13,(P10187-MAR1!$C$13)/MAR1!$E$13)</f>
        <v/>
      </c>
    </row>
    <row r="10188">
      <c r="A10188" s="5" t="n">
        <v>10187</v>
      </c>
      <c r="B10188" s="5" t="n">
        <v>28</v>
      </c>
      <c r="C10188" s="5" t="n">
        <v>332</v>
      </c>
      <c r="D10188" s="5" t="n">
        <v>11</v>
      </c>
      <c r="E10188" s="5" t="n">
        <v>0</v>
      </c>
      <c r="F10188" s="5" t="n">
        <v>28.3</v>
      </c>
      <c r="G10188" s="5" t="n">
        <v>15.2</v>
      </c>
      <c r="H10188" s="5" t="n">
        <v>15.75</v>
      </c>
      <c r="I10188" s="6">
        <f>IF(E10188&gt;=Markov!$B$3,1,0)</f>
        <v/>
      </c>
      <c r="J10188" s="6">
        <f>I10187</f>
        <v/>
      </c>
      <c r="K10188" s="7">
        <f>MAR1!$B$5+MAR1!$C$5*COS(2*PI()*$C10188/365)+MAR1!$D$5*SIN(2*PI()*$C10188/365)</f>
        <v/>
      </c>
      <c r="L10188" s="7">
        <f>MAR1!$B$6+MAR1!$C$6*COS(2*PI()*$C10188/365)+MAR1!$D$6*SIN(2*PI()*$C10188/365)</f>
        <v/>
      </c>
      <c r="M10188" s="7">
        <f>MAR1!$B$7+MAR1!$C$7*COS(2*PI()*$C10188/365)+MAR1!$D$7*SIN(2*PI()*$C10188/365)</f>
        <v/>
      </c>
      <c r="N10188" s="7">
        <f>F10188-K10188</f>
        <v/>
      </c>
      <c r="O10188" s="7">
        <f>G10188-L10188</f>
        <v/>
      </c>
      <c r="P10188" s="7">
        <f>H10188-M10188</f>
        <v/>
      </c>
      <c r="Q10188" s="7">
        <f>IF($I10188=1,(N10188-MAR1!$B$11)/MAR1!$D$11,(N10188-MAR1!$C$11)/MAR1!$E$11)</f>
        <v/>
      </c>
      <c r="R10188" s="7">
        <f>IF($I10188=1,(O10188-MAR1!$B$12)/MAR1!$D$12,(O10188-MAR1!$C$12)/MAR1!$E$12)</f>
        <v/>
      </c>
      <c r="S10188" s="7">
        <f>IF($I10188=1,(P10188-MAR1!$B$13)/MAR1!$D$13,(P10188-MAR1!$C$13)/MAR1!$E$13)</f>
        <v/>
      </c>
    </row>
    <row r="10189">
      <c r="A10189" s="5" t="n">
        <v>10188</v>
      </c>
      <c r="B10189" s="5" t="n">
        <v>28</v>
      </c>
      <c r="C10189" s="5" t="n">
        <v>333</v>
      </c>
      <c r="D10189" s="5" t="n">
        <v>11</v>
      </c>
      <c r="E10189" s="5" t="n">
        <v>0</v>
      </c>
      <c r="F10189" s="5" t="n">
        <v>29</v>
      </c>
      <c r="G10189" s="5" t="n">
        <v>16.2</v>
      </c>
      <c r="H10189" s="5" t="n">
        <v>14.27</v>
      </c>
      <c r="I10189" s="6">
        <f>IF(E10189&gt;=Markov!$B$3,1,0)</f>
        <v/>
      </c>
      <c r="J10189" s="6">
        <f>I10188</f>
        <v/>
      </c>
      <c r="K10189" s="7">
        <f>MAR1!$B$5+MAR1!$C$5*COS(2*PI()*$C10189/365)+MAR1!$D$5*SIN(2*PI()*$C10189/365)</f>
        <v/>
      </c>
      <c r="L10189" s="7">
        <f>MAR1!$B$6+MAR1!$C$6*COS(2*PI()*$C10189/365)+MAR1!$D$6*SIN(2*PI()*$C10189/365)</f>
        <v/>
      </c>
      <c r="M10189" s="7">
        <f>MAR1!$B$7+MAR1!$C$7*COS(2*PI()*$C10189/365)+MAR1!$D$7*SIN(2*PI()*$C10189/365)</f>
        <v/>
      </c>
      <c r="N10189" s="7">
        <f>F10189-K10189</f>
        <v/>
      </c>
      <c r="O10189" s="7">
        <f>G10189-L10189</f>
        <v/>
      </c>
      <c r="P10189" s="7">
        <f>H10189-M10189</f>
        <v/>
      </c>
      <c r="Q10189" s="7">
        <f>IF($I10189=1,(N10189-MAR1!$B$11)/MAR1!$D$11,(N10189-MAR1!$C$11)/MAR1!$E$11)</f>
        <v/>
      </c>
      <c r="R10189" s="7">
        <f>IF($I10189=1,(O10189-MAR1!$B$12)/MAR1!$D$12,(O10189-MAR1!$C$12)/MAR1!$E$12)</f>
        <v/>
      </c>
      <c r="S10189" s="7">
        <f>IF($I10189=1,(P10189-MAR1!$B$13)/MAR1!$D$13,(P10189-MAR1!$C$13)/MAR1!$E$13)</f>
        <v/>
      </c>
    </row>
    <row r="10190">
      <c r="A10190" s="5" t="n">
        <v>10189</v>
      </c>
      <c r="B10190" s="5" t="n">
        <v>28</v>
      </c>
      <c r="C10190" s="5" t="n">
        <v>334</v>
      </c>
      <c r="D10190" s="5" t="n">
        <v>11</v>
      </c>
      <c r="E10190" s="5" t="n">
        <v>0</v>
      </c>
      <c r="F10190" s="5" t="n">
        <v>26.9</v>
      </c>
      <c r="G10190" s="5" t="n">
        <v>12.8</v>
      </c>
      <c r="H10190" s="5" t="n">
        <v>14.8</v>
      </c>
      <c r="I10190" s="6">
        <f>IF(E10190&gt;=Markov!$B$3,1,0)</f>
        <v/>
      </c>
      <c r="J10190" s="6">
        <f>I10189</f>
        <v/>
      </c>
      <c r="K10190" s="7">
        <f>MAR1!$B$5+MAR1!$C$5*COS(2*PI()*$C10190/365)+MAR1!$D$5*SIN(2*PI()*$C10190/365)</f>
        <v/>
      </c>
      <c r="L10190" s="7">
        <f>MAR1!$B$6+MAR1!$C$6*COS(2*PI()*$C10190/365)+MAR1!$D$6*SIN(2*PI()*$C10190/365)</f>
        <v/>
      </c>
      <c r="M10190" s="7">
        <f>MAR1!$B$7+MAR1!$C$7*COS(2*PI()*$C10190/365)+MAR1!$D$7*SIN(2*PI()*$C10190/365)</f>
        <v/>
      </c>
      <c r="N10190" s="7">
        <f>F10190-K10190</f>
        <v/>
      </c>
      <c r="O10190" s="7">
        <f>G10190-L10190</f>
        <v/>
      </c>
      <c r="P10190" s="7">
        <f>H10190-M10190</f>
        <v/>
      </c>
      <c r="Q10190" s="7">
        <f>IF($I10190=1,(N10190-MAR1!$B$11)/MAR1!$D$11,(N10190-MAR1!$C$11)/MAR1!$E$11)</f>
        <v/>
      </c>
      <c r="R10190" s="7">
        <f>IF($I10190=1,(O10190-MAR1!$B$12)/MAR1!$D$12,(O10190-MAR1!$C$12)/MAR1!$E$12)</f>
        <v/>
      </c>
      <c r="S10190" s="7">
        <f>IF($I10190=1,(P10190-MAR1!$B$13)/MAR1!$D$13,(P10190-MAR1!$C$13)/MAR1!$E$13)</f>
        <v/>
      </c>
    </row>
    <row r="10191">
      <c r="A10191" s="5" t="n">
        <v>10190</v>
      </c>
      <c r="B10191" s="5" t="n">
        <v>28</v>
      </c>
      <c r="C10191" s="5" t="n">
        <v>335</v>
      </c>
      <c r="D10191" s="5" t="n">
        <v>12</v>
      </c>
      <c r="E10191" s="5" t="n">
        <v>0</v>
      </c>
      <c r="F10191" s="5" t="n">
        <v>29.1</v>
      </c>
      <c r="G10191" s="5" t="n">
        <v>15</v>
      </c>
      <c r="H10191" s="5" t="n">
        <v>11.46</v>
      </c>
      <c r="I10191" s="6">
        <f>IF(E10191&gt;=Markov!$B$3,1,0)</f>
        <v/>
      </c>
      <c r="J10191" s="6">
        <f>I10190</f>
        <v/>
      </c>
      <c r="K10191" s="7">
        <f>MAR1!$B$5+MAR1!$C$5*COS(2*PI()*$C10191/365)+MAR1!$D$5*SIN(2*PI()*$C10191/365)</f>
        <v/>
      </c>
      <c r="L10191" s="7">
        <f>MAR1!$B$6+MAR1!$C$6*COS(2*PI()*$C10191/365)+MAR1!$D$6*SIN(2*PI()*$C10191/365)</f>
        <v/>
      </c>
      <c r="M10191" s="7">
        <f>MAR1!$B$7+MAR1!$C$7*COS(2*PI()*$C10191/365)+MAR1!$D$7*SIN(2*PI()*$C10191/365)</f>
        <v/>
      </c>
      <c r="N10191" s="7">
        <f>F10191-K10191</f>
        <v/>
      </c>
      <c r="O10191" s="7">
        <f>G10191-L10191</f>
        <v/>
      </c>
      <c r="P10191" s="7">
        <f>H10191-M10191</f>
        <v/>
      </c>
      <c r="Q10191" s="7">
        <f>IF($I10191=1,(N10191-MAR1!$B$11)/MAR1!$D$11,(N10191-MAR1!$C$11)/MAR1!$E$11)</f>
        <v/>
      </c>
      <c r="R10191" s="7">
        <f>IF($I10191=1,(O10191-MAR1!$B$12)/MAR1!$D$12,(O10191-MAR1!$C$12)/MAR1!$E$12)</f>
        <v/>
      </c>
      <c r="S10191" s="7">
        <f>IF($I10191=1,(P10191-MAR1!$B$13)/MAR1!$D$13,(P10191-MAR1!$C$13)/MAR1!$E$13)</f>
        <v/>
      </c>
    </row>
    <row r="10192">
      <c r="A10192" s="5" t="n">
        <v>10191</v>
      </c>
      <c r="B10192" s="5" t="n">
        <v>28</v>
      </c>
      <c r="C10192" s="5" t="n">
        <v>336</v>
      </c>
      <c r="D10192" s="5" t="n">
        <v>12</v>
      </c>
      <c r="E10192" s="5" t="n">
        <v>0</v>
      </c>
      <c r="F10192" s="5" t="n">
        <v>26.8</v>
      </c>
      <c r="G10192" s="5" t="n">
        <v>14.7</v>
      </c>
      <c r="H10192" s="5" t="n">
        <v>13.75</v>
      </c>
      <c r="I10192" s="6">
        <f>IF(E10192&gt;=Markov!$B$3,1,0)</f>
        <v/>
      </c>
      <c r="J10192" s="6">
        <f>I10191</f>
        <v/>
      </c>
      <c r="K10192" s="7">
        <f>MAR1!$B$5+MAR1!$C$5*COS(2*PI()*$C10192/365)+MAR1!$D$5*SIN(2*PI()*$C10192/365)</f>
        <v/>
      </c>
      <c r="L10192" s="7">
        <f>MAR1!$B$6+MAR1!$C$6*COS(2*PI()*$C10192/365)+MAR1!$D$6*SIN(2*PI()*$C10192/365)</f>
        <v/>
      </c>
      <c r="M10192" s="7">
        <f>MAR1!$B$7+MAR1!$C$7*COS(2*PI()*$C10192/365)+MAR1!$D$7*SIN(2*PI()*$C10192/365)</f>
        <v/>
      </c>
      <c r="N10192" s="7">
        <f>F10192-K10192</f>
        <v/>
      </c>
      <c r="O10192" s="7">
        <f>G10192-L10192</f>
        <v/>
      </c>
      <c r="P10192" s="7">
        <f>H10192-M10192</f>
        <v/>
      </c>
      <c r="Q10192" s="7">
        <f>IF($I10192=1,(N10192-MAR1!$B$11)/MAR1!$D$11,(N10192-MAR1!$C$11)/MAR1!$E$11)</f>
        <v/>
      </c>
      <c r="R10192" s="7">
        <f>IF($I10192=1,(O10192-MAR1!$B$12)/MAR1!$D$12,(O10192-MAR1!$C$12)/MAR1!$E$12)</f>
        <v/>
      </c>
      <c r="S10192" s="7">
        <f>IF($I10192=1,(P10192-MAR1!$B$13)/MAR1!$D$13,(P10192-MAR1!$C$13)/MAR1!$E$13)</f>
        <v/>
      </c>
    </row>
    <row r="10193">
      <c r="A10193" s="5" t="n">
        <v>10192</v>
      </c>
      <c r="B10193" s="5" t="n">
        <v>28</v>
      </c>
      <c r="C10193" s="5" t="n">
        <v>337</v>
      </c>
      <c r="D10193" s="5" t="n">
        <v>12</v>
      </c>
      <c r="E10193" s="5" t="n">
        <v>0</v>
      </c>
      <c r="F10193" s="5" t="n">
        <v>25.6</v>
      </c>
      <c r="G10193" s="5" t="n">
        <v>13.5</v>
      </c>
      <c r="H10193" s="5" t="n">
        <v>14.59</v>
      </c>
      <c r="I10193" s="6">
        <f>IF(E10193&gt;=Markov!$B$3,1,0)</f>
        <v/>
      </c>
      <c r="J10193" s="6">
        <f>I10192</f>
        <v/>
      </c>
      <c r="K10193" s="7">
        <f>MAR1!$B$5+MAR1!$C$5*COS(2*PI()*$C10193/365)+MAR1!$D$5*SIN(2*PI()*$C10193/365)</f>
        <v/>
      </c>
      <c r="L10193" s="7">
        <f>MAR1!$B$6+MAR1!$C$6*COS(2*PI()*$C10193/365)+MAR1!$D$6*SIN(2*PI()*$C10193/365)</f>
        <v/>
      </c>
      <c r="M10193" s="7">
        <f>MAR1!$B$7+MAR1!$C$7*COS(2*PI()*$C10193/365)+MAR1!$D$7*SIN(2*PI()*$C10193/365)</f>
        <v/>
      </c>
      <c r="N10193" s="7">
        <f>F10193-K10193</f>
        <v/>
      </c>
      <c r="O10193" s="7">
        <f>G10193-L10193</f>
        <v/>
      </c>
      <c r="P10193" s="7">
        <f>H10193-M10193</f>
        <v/>
      </c>
      <c r="Q10193" s="7">
        <f>IF($I10193=1,(N10193-MAR1!$B$11)/MAR1!$D$11,(N10193-MAR1!$C$11)/MAR1!$E$11)</f>
        <v/>
      </c>
      <c r="R10193" s="7">
        <f>IF($I10193=1,(O10193-MAR1!$B$12)/MAR1!$D$12,(O10193-MAR1!$C$12)/MAR1!$E$12)</f>
        <v/>
      </c>
      <c r="S10193" s="7">
        <f>IF($I10193=1,(P10193-MAR1!$B$13)/MAR1!$D$13,(P10193-MAR1!$C$13)/MAR1!$E$13)</f>
        <v/>
      </c>
    </row>
    <row r="10194">
      <c r="A10194" s="5" t="n">
        <v>10193</v>
      </c>
      <c r="B10194" s="5" t="n">
        <v>28</v>
      </c>
      <c r="C10194" s="5" t="n">
        <v>338</v>
      </c>
      <c r="D10194" s="5" t="n">
        <v>12</v>
      </c>
      <c r="E10194" s="5" t="n">
        <v>0</v>
      </c>
      <c r="F10194" s="5" t="n">
        <v>27.1</v>
      </c>
      <c r="G10194" s="5" t="n">
        <v>14.1</v>
      </c>
      <c r="H10194" s="5" t="n">
        <v>13.5</v>
      </c>
      <c r="I10194" s="6">
        <f>IF(E10194&gt;=Markov!$B$3,1,0)</f>
        <v/>
      </c>
      <c r="J10194" s="6">
        <f>I10193</f>
        <v/>
      </c>
      <c r="K10194" s="7">
        <f>MAR1!$B$5+MAR1!$C$5*COS(2*PI()*$C10194/365)+MAR1!$D$5*SIN(2*PI()*$C10194/365)</f>
        <v/>
      </c>
      <c r="L10194" s="7">
        <f>MAR1!$B$6+MAR1!$C$6*COS(2*PI()*$C10194/365)+MAR1!$D$6*SIN(2*PI()*$C10194/365)</f>
        <v/>
      </c>
      <c r="M10194" s="7">
        <f>MAR1!$B$7+MAR1!$C$7*COS(2*PI()*$C10194/365)+MAR1!$D$7*SIN(2*PI()*$C10194/365)</f>
        <v/>
      </c>
      <c r="N10194" s="7">
        <f>F10194-K10194</f>
        <v/>
      </c>
      <c r="O10194" s="7">
        <f>G10194-L10194</f>
        <v/>
      </c>
      <c r="P10194" s="7">
        <f>H10194-M10194</f>
        <v/>
      </c>
      <c r="Q10194" s="7">
        <f>IF($I10194=1,(N10194-MAR1!$B$11)/MAR1!$D$11,(N10194-MAR1!$C$11)/MAR1!$E$11)</f>
        <v/>
      </c>
      <c r="R10194" s="7">
        <f>IF($I10194=1,(O10194-MAR1!$B$12)/MAR1!$D$12,(O10194-MAR1!$C$12)/MAR1!$E$12)</f>
        <v/>
      </c>
      <c r="S10194" s="7">
        <f>IF($I10194=1,(P10194-MAR1!$B$13)/MAR1!$D$13,(P10194-MAR1!$C$13)/MAR1!$E$13)</f>
        <v/>
      </c>
    </row>
    <row r="10195">
      <c r="A10195" s="5" t="n">
        <v>10194</v>
      </c>
      <c r="B10195" s="5" t="n">
        <v>28</v>
      </c>
      <c r="C10195" s="5" t="n">
        <v>339</v>
      </c>
      <c r="D10195" s="5" t="n">
        <v>12</v>
      </c>
      <c r="E10195" s="5" t="n">
        <v>0</v>
      </c>
      <c r="F10195" s="5" t="n">
        <v>26.5</v>
      </c>
      <c r="G10195" s="5" t="n">
        <v>13.3</v>
      </c>
      <c r="H10195" s="5" t="n">
        <v>10.78</v>
      </c>
      <c r="I10195" s="6">
        <f>IF(E10195&gt;=Markov!$B$3,1,0)</f>
        <v/>
      </c>
      <c r="J10195" s="6">
        <f>I10194</f>
        <v/>
      </c>
      <c r="K10195" s="7">
        <f>MAR1!$B$5+MAR1!$C$5*COS(2*PI()*$C10195/365)+MAR1!$D$5*SIN(2*PI()*$C10195/365)</f>
        <v/>
      </c>
      <c r="L10195" s="7">
        <f>MAR1!$B$6+MAR1!$C$6*COS(2*PI()*$C10195/365)+MAR1!$D$6*SIN(2*PI()*$C10195/365)</f>
        <v/>
      </c>
      <c r="M10195" s="7">
        <f>MAR1!$B$7+MAR1!$C$7*COS(2*PI()*$C10195/365)+MAR1!$D$7*SIN(2*PI()*$C10195/365)</f>
        <v/>
      </c>
      <c r="N10195" s="7">
        <f>F10195-K10195</f>
        <v/>
      </c>
      <c r="O10195" s="7">
        <f>G10195-L10195</f>
        <v/>
      </c>
      <c r="P10195" s="7">
        <f>H10195-M10195</f>
        <v/>
      </c>
      <c r="Q10195" s="7">
        <f>IF($I10195=1,(N10195-MAR1!$B$11)/MAR1!$D$11,(N10195-MAR1!$C$11)/MAR1!$E$11)</f>
        <v/>
      </c>
      <c r="R10195" s="7">
        <f>IF($I10195=1,(O10195-MAR1!$B$12)/MAR1!$D$12,(O10195-MAR1!$C$12)/MAR1!$E$12)</f>
        <v/>
      </c>
      <c r="S10195" s="7">
        <f>IF($I10195=1,(P10195-MAR1!$B$13)/MAR1!$D$13,(P10195-MAR1!$C$13)/MAR1!$E$13)</f>
        <v/>
      </c>
    </row>
    <row r="10196">
      <c r="A10196" s="5" t="n">
        <v>10195</v>
      </c>
      <c r="B10196" s="5" t="n">
        <v>28</v>
      </c>
      <c r="C10196" s="5" t="n">
        <v>340</v>
      </c>
      <c r="D10196" s="5" t="n">
        <v>12</v>
      </c>
      <c r="E10196" s="5" t="n">
        <v>0</v>
      </c>
      <c r="F10196" s="5" t="n">
        <v>27.2</v>
      </c>
      <c r="G10196" s="5" t="n">
        <v>13</v>
      </c>
      <c r="H10196" s="5" t="n">
        <v>13.64</v>
      </c>
      <c r="I10196" s="6">
        <f>IF(E10196&gt;=Markov!$B$3,1,0)</f>
        <v/>
      </c>
      <c r="J10196" s="6">
        <f>I10195</f>
        <v/>
      </c>
      <c r="K10196" s="7">
        <f>MAR1!$B$5+MAR1!$C$5*COS(2*PI()*$C10196/365)+MAR1!$D$5*SIN(2*PI()*$C10196/365)</f>
        <v/>
      </c>
      <c r="L10196" s="7">
        <f>MAR1!$B$6+MAR1!$C$6*COS(2*PI()*$C10196/365)+MAR1!$D$6*SIN(2*PI()*$C10196/365)</f>
        <v/>
      </c>
      <c r="M10196" s="7">
        <f>MAR1!$B$7+MAR1!$C$7*COS(2*PI()*$C10196/365)+MAR1!$D$7*SIN(2*PI()*$C10196/365)</f>
        <v/>
      </c>
      <c r="N10196" s="7">
        <f>F10196-K10196</f>
        <v/>
      </c>
      <c r="O10196" s="7">
        <f>G10196-L10196</f>
        <v/>
      </c>
      <c r="P10196" s="7">
        <f>H10196-M10196</f>
        <v/>
      </c>
      <c r="Q10196" s="7">
        <f>IF($I10196=1,(N10196-MAR1!$B$11)/MAR1!$D$11,(N10196-MAR1!$C$11)/MAR1!$E$11)</f>
        <v/>
      </c>
      <c r="R10196" s="7">
        <f>IF($I10196=1,(O10196-MAR1!$B$12)/MAR1!$D$12,(O10196-MAR1!$C$12)/MAR1!$E$12)</f>
        <v/>
      </c>
      <c r="S10196" s="7">
        <f>IF($I10196=1,(P10196-MAR1!$B$13)/MAR1!$D$13,(P10196-MAR1!$C$13)/MAR1!$E$13)</f>
        <v/>
      </c>
    </row>
    <row r="10197">
      <c r="A10197" s="5" t="n">
        <v>10196</v>
      </c>
      <c r="B10197" s="5" t="n">
        <v>28</v>
      </c>
      <c r="C10197" s="5" t="n">
        <v>341</v>
      </c>
      <c r="D10197" s="5" t="n">
        <v>12</v>
      </c>
      <c r="E10197" s="5" t="n">
        <v>0</v>
      </c>
      <c r="F10197" s="5" t="n">
        <v>29</v>
      </c>
      <c r="G10197" s="5" t="n">
        <v>14.2</v>
      </c>
      <c r="H10197" s="5" t="n">
        <v>10.38</v>
      </c>
      <c r="I10197" s="6">
        <f>IF(E10197&gt;=Markov!$B$3,1,0)</f>
        <v/>
      </c>
      <c r="J10197" s="6">
        <f>I10196</f>
        <v/>
      </c>
      <c r="K10197" s="7">
        <f>MAR1!$B$5+MAR1!$C$5*COS(2*PI()*$C10197/365)+MAR1!$D$5*SIN(2*PI()*$C10197/365)</f>
        <v/>
      </c>
      <c r="L10197" s="7">
        <f>MAR1!$B$6+MAR1!$C$6*COS(2*PI()*$C10197/365)+MAR1!$D$6*SIN(2*PI()*$C10197/365)</f>
        <v/>
      </c>
      <c r="M10197" s="7">
        <f>MAR1!$B$7+MAR1!$C$7*COS(2*PI()*$C10197/365)+MAR1!$D$7*SIN(2*PI()*$C10197/365)</f>
        <v/>
      </c>
      <c r="N10197" s="7">
        <f>F10197-K10197</f>
        <v/>
      </c>
      <c r="O10197" s="7">
        <f>G10197-L10197</f>
        <v/>
      </c>
      <c r="P10197" s="7">
        <f>H10197-M10197</f>
        <v/>
      </c>
      <c r="Q10197" s="7">
        <f>IF($I10197=1,(N10197-MAR1!$B$11)/MAR1!$D$11,(N10197-MAR1!$C$11)/MAR1!$E$11)</f>
        <v/>
      </c>
      <c r="R10197" s="7">
        <f>IF($I10197=1,(O10197-MAR1!$B$12)/MAR1!$D$12,(O10197-MAR1!$C$12)/MAR1!$E$12)</f>
        <v/>
      </c>
      <c r="S10197" s="7">
        <f>IF($I10197=1,(P10197-MAR1!$B$13)/MAR1!$D$13,(P10197-MAR1!$C$13)/MAR1!$E$13)</f>
        <v/>
      </c>
    </row>
    <row r="10198">
      <c r="A10198" s="5" t="n">
        <v>10197</v>
      </c>
      <c r="B10198" s="5" t="n">
        <v>28</v>
      </c>
      <c r="C10198" s="5" t="n">
        <v>342</v>
      </c>
      <c r="D10198" s="5" t="n">
        <v>12</v>
      </c>
      <c r="E10198" s="5" t="n">
        <v>0</v>
      </c>
      <c r="F10198" s="5" t="n">
        <v>28.8</v>
      </c>
      <c r="G10198" s="5" t="n">
        <v>15.3</v>
      </c>
      <c r="H10198" s="5" t="n">
        <v>13.44</v>
      </c>
      <c r="I10198" s="6">
        <f>IF(E10198&gt;=Markov!$B$3,1,0)</f>
        <v/>
      </c>
      <c r="J10198" s="6">
        <f>I10197</f>
        <v/>
      </c>
      <c r="K10198" s="7">
        <f>MAR1!$B$5+MAR1!$C$5*COS(2*PI()*$C10198/365)+MAR1!$D$5*SIN(2*PI()*$C10198/365)</f>
        <v/>
      </c>
      <c r="L10198" s="7">
        <f>MAR1!$B$6+MAR1!$C$6*COS(2*PI()*$C10198/365)+MAR1!$D$6*SIN(2*PI()*$C10198/365)</f>
        <v/>
      </c>
      <c r="M10198" s="7">
        <f>MAR1!$B$7+MAR1!$C$7*COS(2*PI()*$C10198/365)+MAR1!$D$7*SIN(2*PI()*$C10198/365)</f>
        <v/>
      </c>
      <c r="N10198" s="7">
        <f>F10198-K10198</f>
        <v/>
      </c>
      <c r="O10198" s="7">
        <f>G10198-L10198</f>
        <v/>
      </c>
      <c r="P10198" s="7">
        <f>H10198-M10198</f>
        <v/>
      </c>
      <c r="Q10198" s="7">
        <f>IF($I10198=1,(N10198-MAR1!$B$11)/MAR1!$D$11,(N10198-MAR1!$C$11)/MAR1!$E$11)</f>
        <v/>
      </c>
      <c r="R10198" s="7">
        <f>IF($I10198=1,(O10198-MAR1!$B$12)/MAR1!$D$12,(O10198-MAR1!$C$12)/MAR1!$E$12)</f>
        <v/>
      </c>
      <c r="S10198" s="7">
        <f>IF($I10198=1,(P10198-MAR1!$B$13)/MAR1!$D$13,(P10198-MAR1!$C$13)/MAR1!$E$13)</f>
        <v/>
      </c>
    </row>
    <row r="10199">
      <c r="A10199" s="5" t="n">
        <v>10198</v>
      </c>
      <c r="B10199" s="5" t="n">
        <v>28</v>
      </c>
      <c r="C10199" s="5" t="n">
        <v>343</v>
      </c>
      <c r="D10199" s="5" t="n">
        <v>12</v>
      </c>
      <c r="E10199" s="5" t="n">
        <v>0</v>
      </c>
      <c r="F10199" s="5" t="n">
        <v>26.7</v>
      </c>
      <c r="G10199" s="5" t="n">
        <v>14.4</v>
      </c>
      <c r="H10199" s="5" t="n">
        <v>10.41</v>
      </c>
      <c r="I10199" s="6">
        <f>IF(E10199&gt;=Markov!$B$3,1,0)</f>
        <v/>
      </c>
      <c r="J10199" s="6">
        <f>I10198</f>
        <v/>
      </c>
      <c r="K10199" s="7">
        <f>MAR1!$B$5+MAR1!$C$5*COS(2*PI()*$C10199/365)+MAR1!$D$5*SIN(2*PI()*$C10199/365)</f>
        <v/>
      </c>
      <c r="L10199" s="7">
        <f>MAR1!$B$6+MAR1!$C$6*COS(2*PI()*$C10199/365)+MAR1!$D$6*SIN(2*PI()*$C10199/365)</f>
        <v/>
      </c>
      <c r="M10199" s="7">
        <f>MAR1!$B$7+MAR1!$C$7*COS(2*PI()*$C10199/365)+MAR1!$D$7*SIN(2*PI()*$C10199/365)</f>
        <v/>
      </c>
      <c r="N10199" s="7">
        <f>F10199-K10199</f>
        <v/>
      </c>
      <c r="O10199" s="7">
        <f>G10199-L10199</f>
        <v/>
      </c>
      <c r="P10199" s="7">
        <f>H10199-M10199</f>
        <v/>
      </c>
      <c r="Q10199" s="7">
        <f>IF($I10199=1,(N10199-MAR1!$B$11)/MAR1!$D$11,(N10199-MAR1!$C$11)/MAR1!$E$11)</f>
        <v/>
      </c>
      <c r="R10199" s="7">
        <f>IF($I10199=1,(O10199-MAR1!$B$12)/MAR1!$D$12,(O10199-MAR1!$C$12)/MAR1!$E$12)</f>
        <v/>
      </c>
      <c r="S10199" s="7">
        <f>IF($I10199=1,(P10199-MAR1!$B$13)/MAR1!$D$13,(P10199-MAR1!$C$13)/MAR1!$E$13)</f>
        <v/>
      </c>
    </row>
    <row r="10200">
      <c r="A10200" s="5" t="n">
        <v>10199</v>
      </c>
      <c r="B10200" s="5" t="n">
        <v>28</v>
      </c>
      <c r="C10200" s="5" t="n">
        <v>344</v>
      </c>
      <c r="D10200" s="5" t="n">
        <v>12</v>
      </c>
      <c r="E10200" s="5" t="n">
        <v>0</v>
      </c>
      <c r="F10200" s="5" t="n">
        <v>25</v>
      </c>
      <c r="G10200" s="5" t="n">
        <v>12.9</v>
      </c>
      <c r="H10200" s="5" t="n">
        <v>7.95</v>
      </c>
      <c r="I10200" s="6">
        <f>IF(E10200&gt;=Markov!$B$3,1,0)</f>
        <v/>
      </c>
      <c r="J10200" s="6">
        <f>I10199</f>
        <v/>
      </c>
      <c r="K10200" s="7">
        <f>MAR1!$B$5+MAR1!$C$5*COS(2*PI()*$C10200/365)+MAR1!$D$5*SIN(2*PI()*$C10200/365)</f>
        <v/>
      </c>
      <c r="L10200" s="7">
        <f>MAR1!$B$6+MAR1!$C$6*COS(2*PI()*$C10200/365)+MAR1!$D$6*SIN(2*PI()*$C10200/365)</f>
        <v/>
      </c>
      <c r="M10200" s="7">
        <f>MAR1!$B$7+MAR1!$C$7*COS(2*PI()*$C10200/365)+MAR1!$D$7*SIN(2*PI()*$C10200/365)</f>
        <v/>
      </c>
      <c r="N10200" s="7">
        <f>F10200-K10200</f>
        <v/>
      </c>
      <c r="O10200" s="7">
        <f>G10200-L10200</f>
        <v/>
      </c>
      <c r="P10200" s="7">
        <f>H10200-M10200</f>
        <v/>
      </c>
      <c r="Q10200" s="7">
        <f>IF($I10200=1,(N10200-MAR1!$B$11)/MAR1!$D$11,(N10200-MAR1!$C$11)/MAR1!$E$11)</f>
        <v/>
      </c>
      <c r="R10200" s="7">
        <f>IF($I10200=1,(O10200-MAR1!$B$12)/MAR1!$D$12,(O10200-MAR1!$C$12)/MAR1!$E$12)</f>
        <v/>
      </c>
      <c r="S10200" s="7">
        <f>IF($I10200=1,(P10200-MAR1!$B$13)/MAR1!$D$13,(P10200-MAR1!$C$13)/MAR1!$E$13)</f>
        <v/>
      </c>
    </row>
    <row r="10201">
      <c r="A10201" s="5" t="n">
        <v>10200</v>
      </c>
      <c r="B10201" s="5" t="n">
        <v>28</v>
      </c>
      <c r="C10201" s="5" t="n">
        <v>345</v>
      </c>
      <c r="D10201" s="5" t="n">
        <v>12</v>
      </c>
      <c r="E10201" s="5" t="n">
        <v>0</v>
      </c>
      <c r="F10201" s="5" t="n">
        <v>26.3</v>
      </c>
      <c r="G10201" s="5" t="n">
        <v>13.3</v>
      </c>
      <c r="H10201" s="5" t="n">
        <v>13.6</v>
      </c>
      <c r="I10201" s="6">
        <f>IF(E10201&gt;=Markov!$B$3,1,0)</f>
        <v/>
      </c>
      <c r="J10201" s="6">
        <f>I10200</f>
        <v/>
      </c>
      <c r="K10201" s="7">
        <f>MAR1!$B$5+MAR1!$C$5*COS(2*PI()*$C10201/365)+MAR1!$D$5*SIN(2*PI()*$C10201/365)</f>
        <v/>
      </c>
      <c r="L10201" s="7">
        <f>MAR1!$B$6+MAR1!$C$6*COS(2*PI()*$C10201/365)+MAR1!$D$6*SIN(2*PI()*$C10201/365)</f>
        <v/>
      </c>
      <c r="M10201" s="7">
        <f>MAR1!$B$7+MAR1!$C$7*COS(2*PI()*$C10201/365)+MAR1!$D$7*SIN(2*PI()*$C10201/365)</f>
        <v/>
      </c>
      <c r="N10201" s="7">
        <f>F10201-K10201</f>
        <v/>
      </c>
      <c r="O10201" s="7">
        <f>G10201-L10201</f>
        <v/>
      </c>
      <c r="P10201" s="7">
        <f>H10201-M10201</f>
        <v/>
      </c>
      <c r="Q10201" s="7">
        <f>IF($I10201=1,(N10201-MAR1!$B$11)/MAR1!$D$11,(N10201-MAR1!$C$11)/MAR1!$E$11)</f>
        <v/>
      </c>
      <c r="R10201" s="7">
        <f>IF($I10201=1,(O10201-MAR1!$B$12)/MAR1!$D$12,(O10201-MAR1!$C$12)/MAR1!$E$12)</f>
        <v/>
      </c>
      <c r="S10201" s="7">
        <f>IF($I10201=1,(P10201-MAR1!$B$13)/MAR1!$D$13,(P10201-MAR1!$C$13)/MAR1!$E$13)</f>
        <v/>
      </c>
    </row>
    <row r="10202">
      <c r="A10202" s="5" t="n">
        <v>10201</v>
      </c>
      <c r="B10202" s="5" t="n">
        <v>28</v>
      </c>
      <c r="C10202" s="5" t="n">
        <v>346</v>
      </c>
      <c r="D10202" s="5" t="n">
        <v>12</v>
      </c>
      <c r="E10202" s="5" t="n">
        <v>0</v>
      </c>
      <c r="F10202" s="5" t="n">
        <v>26.9</v>
      </c>
      <c r="G10202" s="5" t="n">
        <v>12.4</v>
      </c>
      <c r="H10202" s="5" t="n">
        <v>14.25</v>
      </c>
      <c r="I10202" s="6">
        <f>IF(E10202&gt;=Markov!$B$3,1,0)</f>
        <v/>
      </c>
      <c r="J10202" s="6">
        <f>I10201</f>
        <v/>
      </c>
      <c r="K10202" s="7">
        <f>MAR1!$B$5+MAR1!$C$5*COS(2*PI()*$C10202/365)+MAR1!$D$5*SIN(2*PI()*$C10202/365)</f>
        <v/>
      </c>
      <c r="L10202" s="7">
        <f>MAR1!$B$6+MAR1!$C$6*COS(2*PI()*$C10202/365)+MAR1!$D$6*SIN(2*PI()*$C10202/365)</f>
        <v/>
      </c>
      <c r="M10202" s="7">
        <f>MAR1!$B$7+MAR1!$C$7*COS(2*PI()*$C10202/365)+MAR1!$D$7*SIN(2*PI()*$C10202/365)</f>
        <v/>
      </c>
      <c r="N10202" s="7">
        <f>F10202-K10202</f>
        <v/>
      </c>
      <c r="O10202" s="7">
        <f>G10202-L10202</f>
        <v/>
      </c>
      <c r="P10202" s="7">
        <f>H10202-M10202</f>
        <v/>
      </c>
      <c r="Q10202" s="7">
        <f>IF($I10202=1,(N10202-MAR1!$B$11)/MAR1!$D$11,(N10202-MAR1!$C$11)/MAR1!$E$11)</f>
        <v/>
      </c>
      <c r="R10202" s="7">
        <f>IF($I10202=1,(O10202-MAR1!$B$12)/MAR1!$D$12,(O10202-MAR1!$C$12)/MAR1!$E$12)</f>
        <v/>
      </c>
      <c r="S10202" s="7">
        <f>IF($I10202=1,(P10202-MAR1!$B$13)/MAR1!$D$13,(P10202-MAR1!$C$13)/MAR1!$E$13)</f>
        <v/>
      </c>
    </row>
    <row r="10203">
      <c r="A10203" s="5" t="n">
        <v>10202</v>
      </c>
      <c r="B10203" s="5" t="n">
        <v>28</v>
      </c>
      <c r="C10203" s="5" t="n">
        <v>347</v>
      </c>
      <c r="D10203" s="5" t="n">
        <v>12</v>
      </c>
      <c r="E10203" s="5" t="n">
        <v>0</v>
      </c>
      <c r="F10203" s="5" t="n">
        <v>30.1</v>
      </c>
      <c r="G10203" s="5" t="n">
        <v>14.3</v>
      </c>
      <c r="H10203" s="5" t="n">
        <v>15.25</v>
      </c>
      <c r="I10203" s="6">
        <f>IF(E10203&gt;=Markov!$B$3,1,0)</f>
        <v/>
      </c>
      <c r="J10203" s="6">
        <f>I10202</f>
        <v/>
      </c>
      <c r="K10203" s="7">
        <f>MAR1!$B$5+MAR1!$C$5*COS(2*PI()*$C10203/365)+MAR1!$D$5*SIN(2*PI()*$C10203/365)</f>
        <v/>
      </c>
      <c r="L10203" s="7">
        <f>MAR1!$B$6+MAR1!$C$6*COS(2*PI()*$C10203/365)+MAR1!$D$6*SIN(2*PI()*$C10203/365)</f>
        <v/>
      </c>
      <c r="M10203" s="7">
        <f>MAR1!$B$7+MAR1!$C$7*COS(2*PI()*$C10203/365)+MAR1!$D$7*SIN(2*PI()*$C10203/365)</f>
        <v/>
      </c>
      <c r="N10203" s="7">
        <f>F10203-K10203</f>
        <v/>
      </c>
      <c r="O10203" s="7">
        <f>G10203-L10203</f>
        <v/>
      </c>
      <c r="P10203" s="7">
        <f>H10203-M10203</f>
        <v/>
      </c>
      <c r="Q10203" s="7">
        <f>IF($I10203=1,(N10203-MAR1!$B$11)/MAR1!$D$11,(N10203-MAR1!$C$11)/MAR1!$E$11)</f>
        <v/>
      </c>
      <c r="R10203" s="7">
        <f>IF($I10203=1,(O10203-MAR1!$B$12)/MAR1!$D$12,(O10203-MAR1!$C$12)/MAR1!$E$12)</f>
        <v/>
      </c>
      <c r="S10203" s="7">
        <f>IF($I10203=1,(P10203-MAR1!$B$13)/MAR1!$D$13,(P10203-MAR1!$C$13)/MAR1!$E$13)</f>
        <v/>
      </c>
    </row>
    <row r="10204">
      <c r="A10204" s="5" t="n">
        <v>10203</v>
      </c>
      <c r="B10204" s="5" t="n">
        <v>28</v>
      </c>
      <c r="C10204" s="5" t="n">
        <v>348</v>
      </c>
      <c r="D10204" s="5" t="n">
        <v>12</v>
      </c>
      <c r="E10204" s="5" t="n">
        <v>0</v>
      </c>
      <c r="F10204" s="5" t="n">
        <v>28.2</v>
      </c>
      <c r="G10204" s="5" t="n">
        <v>13.9</v>
      </c>
      <c r="H10204" s="5" t="n">
        <v>15.78</v>
      </c>
      <c r="I10204" s="6">
        <f>IF(E10204&gt;=Markov!$B$3,1,0)</f>
        <v/>
      </c>
      <c r="J10204" s="6">
        <f>I10203</f>
        <v/>
      </c>
      <c r="K10204" s="7">
        <f>MAR1!$B$5+MAR1!$C$5*COS(2*PI()*$C10204/365)+MAR1!$D$5*SIN(2*PI()*$C10204/365)</f>
        <v/>
      </c>
      <c r="L10204" s="7">
        <f>MAR1!$B$6+MAR1!$C$6*COS(2*PI()*$C10204/365)+MAR1!$D$6*SIN(2*PI()*$C10204/365)</f>
        <v/>
      </c>
      <c r="M10204" s="7">
        <f>MAR1!$B$7+MAR1!$C$7*COS(2*PI()*$C10204/365)+MAR1!$D$7*SIN(2*PI()*$C10204/365)</f>
        <v/>
      </c>
      <c r="N10204" s="7">
        <f>F10204-K10204</f>
        <v/>
      </c>
      <c r="O10204" s="7">
        <f>G10204-L10204</f>
        <v/>
      </c>
      <c r="P10204" s="7">
        <f>H10204-M10204</f>
        <v/>
      </c>
      <c r="Q10204" s="7">
        <f>IF($I10204=1,(N10204-MAR1!$B$11)/MAR1!$D$11,(N10204-MAR1!$C$11)/MAR1!$E$11)</f>
        <v/>
      </c>
      <c r="R10204" s="7">
        <f>IF($I10204=1,(O10204-MAR1!$B$12)/MAR1!$D$12,(O10204-MAR1!$C$12)/MAR1!$E$12)</f>
        <v/>
      </c>
      <c r="S10204" s="7">
        <f>IF($I10204=1,(P10204-MAR1!$B$13)/MAR1!$D$13,(P10204-MAR1!$C$13)/MAR1!$E$13)</f>
        <v/>
      </c>
    </row>
    <row r="10205">
      <c r="A10205" s="5" t="n">
        <v>10204</v>
      </c>
      <c r="B10205" s="5" t="n">
        <v>28</v>
      </c>
      <c r="C10205" s="5" t="n">
        <v>349</v>
      </c>
      <c r="D10205" s="5" t="n">
        <v>12</v>
      </c>
      <c r="E10205" s="5" t="n">
        <v>0</v>
      </c>
      <c r="F10205" s="5" t="n">
        <v>27.6</v>
      </c>
      <c r="G10205" s="5" t="n">
        <v>13.8</v>
      </c>
      <c r="H10205" s="5" t="n">
        <v>15.49</v>
      </c>
      <c r="I10205" s="6">
        <f>IF(E10205&gt;=Markov!$B$3,1,0)</f>
        <v/>
      </c>
      <c r="J10205" s="6">
        <f>I10204</f>
        <v/>
      </c>
      <c r="K10205" s="7">
        <f>MAR1!$B$5+MAR1!$C$5*COS(2*PI()*$C10205/365)+MAR1!$D$5*SIN(2*PI()*$C10205/365)</f>
        <v/>
      </c>
      <c r="L10205" s="7">
        <f>MAR1!$B$6+MAR1!$C$6*COS(2*PI()*$C10205/365)+MAR1!$D$6*SIN(2*PI()*$C10205/365)</f>
        <v/>
      </c>
      <c r="M10205" s="7">
        <f>MAR1!$B$7+MAR1!$C$7*COS(2*PI()*$C10205/365)+MAR1!$D$7*SIN(2*PI()*$C10205/365)</f>
        <v/>
      </c>
      <c r="N10205" s="7">
        <f>F10205-K10205</f>
        <v/>
      </c>
      <c r="O10205" s="7">
        <f>G10205-L10205</f>
        <v/>
      </c>
      <c r="P10205" s="7">
        <f>H10205-M10205</f>
        <v/>
      </c>
      <c r="Q10205" s="7">
        <f>IF($I10205=1,(N10205-MAR1!$B$11)/MAR1!$D$11,(N10205-MAR1!$C$11)/MAR1!$E$11)</f>
        <v/>
      </c>
      <c r="R10205" s="7">
        <f>IF($I10205=1,(O10205-MAR1!$B$12)/MAR1!$D$12,(O10205-MAR1!$C$12)/MAR1!$E$12)</f>
        <v/>
      </c>
      <c r="S10205" s="7">
        <f>IF($I10205=1,(P10205-MAR1!$B$13)/MAR1!$D$13,(P10205-MAR1!$C$13)/MAR1!$E$13)</f>
        <v/>
      </c>
    </row>
    <row r="10206">
      <c r="A10206" s="5" t="n">
        <v>10205</v>
      </c>
      <c r="B10206" s="5" t="n">
        <v>28</v>
      </c>
      <c r="C10206" s="5" t="n">
        <v>350</v>
      </c>
      <c r="D10206" s="5" t="n">
        <v>12</v>
      </c>
      <c r="E10206" s="5" t="n">
        <v>0</v>
      </c>
      <c r="F10206" s="5" t="n">
        <v>25.2</v>
      </c>
      <c r="G10206" s="5" t="n">
        <v>12</v>
      </c>
      <c r="H10206" s="5" t="n">
        <v>6.81</v>
      </c>
      <c r="I10206" s="6">
        <f>IF(E10206&gt;=Markov!$B$3,1,0)</f>
        <v/>
      </c>
      <c r="J10206" s="6">
        <f>I10205</f>
        <v/>
      </c>
      <c r="K10206" s="7">
        <f>MAR1!$B$5+MAR1!$C$5*COS(2*PI()*$C10206/365)+MAR1!$D$5*SIN(2*PI()*$C10206/365)</f>
        <v/>
      </c>
      <c r="L10206" s="7">
        <f>MAR1!$B$6+MAR1!$C$6*COS(2*PI()*$C10206/365)+MAR1!$D$6*SIN(2*PI()*$C10206/365)</f>
        <v/>
      </c>
      <c r="M10206" s="7">
        <f>MAR1!$B$7+MAR1!$C$7*COS(2*PI()*$C10206/365)+MAR1!$D$7*SIN(2*PI()*$C10206/365)</f>
        <v/>
      </c>
      <c r="N10206" s="7">
        <f>F10206-K10206</f>
        <v/>
      </c>
      <c r="O10206" s="7">
        <f>G10206-L10206</f>
        <v/>
      </c>
      <c r="P10206" s="7">
        <f>H10206-M10206</f>
        <v/>
      </c>
      <c r="Q10206" s="7">
        <f>IF($I10206=1,(N10206-MAR1!$B$11)/MAR1!$D$11,(N10206-MAR1!$C$11)/MAR1!$E$11)</f>
        <v/>
      </c>
      <c r="R10206" s="7">
        <f>IF($I10206=1,(O10206-MAR1!$B$12)/MAR1!$D$12,(O10206-MAR1!$C$12)/MAR1!$E$12)</f>
        <v/>
      </c>
      <c r="S10206" s="7">
        <f>IF($I10206=1,(P10206-MAR1!$B$13)/MAR1!$D$13,(P10206-MAR1!$C$13)/MAR1!$E$13)</f>
        <v/>
      </c>
    </row>
    <row r="10207">
      <c r="A10207" s="5" t="n">
        <v>10206</v>
      </c>
      <c r="B10207" s="5" t="n">
        <v>28</v>
      </c>
      <c r="C10207" s="5" t="n">
        <v>351</v>
      </c>
      <c r="D10207" s="5" t="n">
        <v>12</v>
      </c>
      <c r="E10207" s="5" t="n">
        <v>0</v>
      </c>
      <c r="F10207" s="5" t="n">
        <v>25.2</v>
      </c>
      <c r="G10207" s="5" t="n">
        <v>12.3</v>
      </c>
      <c r="H10207" s="5" t="n">
        <v>11.59</v>
      </c>
      <c r="I10207" s="6">
        <f>IF(E10207&gt;=Markov!$B$3,1,0)</f>
        <v/>
      </c>
      <c r="J10207" s="6">
        <f>I10206</f>
        <v/>
      </c>
      <c r="K10207" s="7">
        <f>MAR1!$B$5+MAR1!$C$5*COS(2*PI()*$C10207/365)+MAR1!$D$5*SIN(2*PI()*$C10207/365)</f>
        <v/>
      </c>
      <c r="L10207" s="7">
        <f>MAR1!$B$6+MAR1!$C$6*COS(2*PI()*$C10207/365)+MAR1!$D$6*SIN(2*PI()*$C10207/365)</f>
        <v/>
      </c>
      <c r="M10207" s="7">
        <f>MAR1!$B$7+MAR1!$C$7*COS(2*PI()*$C10207/365)+MAR1!$D$7*SIN(2*PI()*$C10207/365)</f>
        <v/>
      </c>
      <c r="N10207" s="7">
        <f>F10207-K10207</f>
        <v/>
      </c>
      <c r="O10207" s="7">
        <f>G10207-L10207</f>
        <v/>
      </c>
      <c r="P10207" s="7">
        <f>H10207-M10207</f>
        <v/>
      </c>
      <c r="Q10207" s="7">
        <f>IF($I10207=1,(N10207-MAR1!$B$11)/MAR1!$D$11,(N10207-MAR1!$C$11)/MAR1!$E$11)</f>
        <v/>
      </c>
      <c r="R10207" s="7">
        <f>IF($I10207=1,(O10207-MAR1!$B$12)/MAR1!$D$12,(O10207-MAR1!$C$12)/MAR1!$E$12)</f>
        <v/>
      </c>
      <c r="S10207" s="7">
        <f>IF($I10207=1,(P10207-MAR1!$B$13)/MAR1!$D$13,(P10207-MAR1!$C$13)/MAR1!$E$13)</f>
        <v/>
      </c>
    </row>
    <row r="10208">
      <c r="A10208" s="5" t="n">
        <v>10207</v>
      </c>
      <c r="B10208" s="5" t="n">
        <v>28</v>
      </c>
      <c r="C10208" s="5" t="n">
        <v>352</v>
      </c>
      <c r="D10208" s="5" t="n">
        <v>12</v>
      </c>
      <c r="E10208" s="5" t="n">
        <v>0</v>
      </c>
      <c r="F10208" s="5" t="n">
        <v>25.7</v>
      </c>
      <c r="G10208" s="5" t="n">
        <v>14.1</v>
      </c>
      <c r="H10208" s="5" t="n">
        <v>11.86</v>
      </c>
      <c r="I10208" s="6">
        <f>IF(E10208&gt;=Markov!$B$3,1,0)</f>
        <v/>
      </c>
      <c r="J10208" s="6">
        <f>I10207</f>
        <v/>
      </c>
      <c r="K10208" s="7">
        <f>MAR1!$B$5+MAR1!$C$5*COS(2*PI()*$C10208/365)+MAR1!$D$5*SIN(2*PI()*$C10208/365)</f>
        <v/>
      </c>
      <c r="L10208" s="7">
        <f>MAR1!$B$6+MAR1!$C$6*COS(2*PI()*$C10208/365)+MAR1!$D$6*SIN(2*PI()*$C10208/365)</f>
        <v/>
      </c>
      <c r="M10208" s="7">
        <f>MAR1!$B$7+MAR1!$C$7*COS(2*PI()*$C10208/365)+MAR1!$D$7*SIN(2*PI()*$C10208/365)</f>
        <v/>
      </c>
      <c r="N10208" s="7">
        <f>F10208-K10208</f>
        <v/>
      </c>
      <c r="O10208" s="7">
        <f>G10208-L10208</f>
        <v/>
      </c>
      <c r="P10208" s="7">
        <f>H10208-M10208</f>
        <v/>
      </c>
      <c r="Q10208" s="7">
        <f>IF($I10208=1,(N10208-MAR1!$B$11)/MAR1!$D$11,(N10208-MAR1!$C$11)/MAR1!$E$11)</f>
        <v/>
      </c>
      <c r="R10208" s="7">
        <f>IF($I10208=1,(O10208-MAR1!$B$12)/MAR1!$D$12,(O10208-MAR1!$C$12)/MAR1!$E$12)</f>
        <v/>
      </c>
      <c r="S10208" s="7">
        <f>IF($I10208=1,(P10208-MAR1!$B$13)/MAR1!$D$13,(P10208-MAR1!$C$13)/MAR1!$E$13)</f>
        <v/>
      </c>
    </row>
    <row r="10209">
      <c r="A10209" s="5" t="n">
        <v>10208</v>
      </c>
      <c r="B10209" s="5" t="n">
        <v>28</v>
      </c>
      <c r="C10209" s="5" t="n">
        <v>353</v>
      </c>
      <c r="D10209" s="5" t="n">
        <v>12</v>
      </c>
      <c r="E10209" s="5" t="n">
        <v>0</v>
      </c>
      <c r="F10209" s="5" t="n">
        <v>30.1</v>
      </c>
      <c r="G10209" s="5" t="n">
        <v>14.9</v>
      </c>
      <c r="H10209" s="5" t="n">
        <v>15.33</v>
      </c>
      <c r="I10209" s="6">
        <f>IF(E10209&gt;=Markov!$B$3,1,0)</f>
        <v/>
      </c>
      <c r="J10209" s="6">
        <f>I10208</f>
        <v/>
      </c>
      <c r="K10209" s="7">
        <f>MAR1!$B$5+MAR1!$C$5*COS(2*PI()*$C10209/365)+MAR1!$D$5*SIN(2*PI()*$C10209/365)</f>
        <v/>
      </c>
      <c r="L10209" s="7">
        <f>MAR1!$B$6+MAR1!$C$6*COS(2*PI()*$C10209/365)+MAR1!$D$6*SIN(2*PI()*$C10209/365)</f>
        <v/>
      </c>
      <c r="M10209" s="7">
        <f>MAR1!$B$7+MAR1!$C$7*COS(2*PI()*$C10209/365)+MAR1!$D$7*SIN(2*PI()*$C10209/365)</f>
        <v/>
      </c>
      <c r="N10209" s="7">
        <f>F10209-K10209</f>
        <v/>
      </c>
      <c r="O10209" s="7">
        <f>G10209-L10209</f>
        <v/>
      </c>
      <c r="P10209" s="7">
        <f>H10209-M10209</f>
        <v/>
      </c>
      <c r="Q10209" s="7">
        <f>IF($I10209=1,(N10209-MAR1!$B$11)/MAR1!$D$11,(N10209-MAR1!$C$11)/MAR1!$E$11)</f>
        <v/>
      </c>
      <c r="R10209" s="7">
        <f>IF($I10209=1,(O10209-MAR1!$B$12)/MAR1!$D$12,(O10209-MAR1!$C$12)/MAR1!$E$12)</f>
        <v/>
      </c>
      <c r="S10209" s="7">
        <f>IF($I10209=1,(P10209-MAR1!$B$13)/MAR1!$D$13,(P10209-MAR1!$C$13)/MAR1!$E$13)</f>
        <v/>
      </c>
    </row>
    <row r="10210">
      <c r="A10210" s="5" t="n">
        <v>10209</v>
      </c>
      <c r="B10210" s="5" t="n">
        <v>28</v>
      </c>
      <c r="C10210" s="5" t="n">
        <v>354</v>
      </c>
      <c r="D10210" s="5" t="n">
        <v>12</v>
      </c>
      <c r="E10210" s="5" t="n">
        <v>0</v>
      </c>
      <c r="F10210" s="5" t="n">
        <v>29.7</v>
      </c>
      <c r="G10210" s="5" t="n">
        <v>16.6</v>
      </c>
      <c r="H10210" s="5" t="n">
        <v>11.68</v>
      </c>
      <c r="I10210" s="6">
        <f>IF(E10210&gt;=Markov!$B$3,1,0)</f>
        <v/>
      </c>
      <c r="J10210" s="6">
        <f>I10209</f>
        <v/>
      </c>
      <c r="K10210" s="7">
        <f>MAR1!$B$5+MAR1!$C$5*COS(2*PI()*$C10210/365)+MAR1!$D$5*SIN(2*PI()*$C10210/365)</f>
        <v/>
      </c>
      <c r="L10210" s="7">
        <f>MAR1!$B$6+MAR1!$C$6*COS(2*PI()*$C10210/365)+MAR1!$D$6*SIN(2*PI()*$C10210/365)</f>
        <v/>
      </c>
      <c r="M10210" s="7">
        <f>MAR1!$B$7+MAR1!$C$7*COS(2*PI()*$C10210/365)+MAR1!$D$7*SIN(2*PI()*$C10210/365)</f>
        <v/>
      </c>
      <c r="N10210" s="7">
        <f>F10210-K10210</f>
        <v/>
      </c>
      <c r="O10210" s="7">
        <f>G10210-L10210</f>
        <v/>
      </c>
      <c r="P10210" s="7">
        <f>H10210-M10210</f>
        <v/>
      </c>
      <c r="Q10210" s="7">
        <f>IF($I10210=1,(N10210-MAR1!$B$11)/MAR1!$D$11,(N10210-MAR1!$C$11)/MAR1!$E$11)</f>
        <v/>
      </c>
      <c r="R10210" s="7">
        <f>IF($I10210=1,(O10210-MAR1!$B$12)/MAR1!$D$12,(O10210-MAR1!$C$12)/MAR1!$E$12)</f>
        <v/>
      </c>
      <c r="S10210" s="7">
        <f>IF($I10210=1,(P10210-MAR1!$B$13)/MAR1!$D$13,(P10210-MAR1!$C$13)/MAR1!$E$13)</f>
        <v/>
      </c>
    </row>
    <row r="10211">
      <c r="A10211" s="5" t="n">
        <v>10210</v>
      </c>
      <c r="B10211" s="5" t="n">
        <v>28</v>
      </c>
      <c r="C10211" s="5" t="n">
        <v>355</v>
      </c>
      <c r="D10211" s="5" t="n">
        <v>12</v>
      </c>
      <c r="E10211" s="5" t="n">
        <v>0</v>
      </c>
      <c r="F10211" s="5" t="n">
        <v>29.4</v>
      </c>
      <c r="G10211" s="5" t="n">
        <v>14.8</v>
      </c>
      <c r="H10211" s="5" t="n">
        <v>12.09</v>
      </c>
      <c r="I10211" s="6">
        <f>IF(E10211&gt;=Markov!$B$3,1,0)</f>
        <v/>
      </c>
      <c r="J10211" s="6">
        <f>I10210</f>
        <v/>
      </c>
      <c r="K10211" s="7">
        <f>MAR1!$B$5+MAR1!$C$5*COS(2*PI()*$C10211/365)+MAR1!$D$5*SIN(2*PI()*$C10211/365)</f>
        <v/>
      </c>
      <c r="L10211" s="7">
        <f>MAR1!$B$6+MAR1!$C$6*COS(2*PI()*$C10211/365)+MAR1!$D$6*SIN(2*PI()*$C10211/365)</f>
        <v/>
      </c>
      <c r="M10211" s="7">
        <f>MAR1!$B$7+MAR1!$C$7*COS(2*PI()*$C10211/365)+MAR1!$D$7*SIN(2*PI()*$C10211/365)</f>
        <v/>
      </c>
      <c r="N10211" s="7">
        <f>F10211-K10211</f>
        <v/>
      </c>
      <c r="O10211" s="7">
        <f>G10211-L10211</f>
        <v/>
      </c>
      <c r="P10211" s="7">
        <f>H10211-M10211</f>
        <v/>
      </c>
      <c r="Q10211" s="7">
        <f>IF($I10211=1,(N10211-MAR1!$B$11)/MAR1!$D$11,(N10211-MAR1!$C$11)/MAR1!$E$11)</f>
        <v/>
      </c>
      <c r="R10211" s="7">
        <f>IF($I10211=1,(O10211-MAR1!$B$12)/MAR1!$D$12,(O10211-MAR1!$C$12)/MAR1!$E$12)</f>
        <v/>
      </c>
      <c r="S10211" s="7">
        <f>IF($I10211=1,(P10211-MAR1!$B$13)/MAR1!$D$13,(P10211-MAR1!$C$13)/MAR1!$E$13)</f>
        <v/>
      </c>
    </row>
    <row r="10212">
      <c r="A10212" s="5" t="n">
        <v>10211</v>
      </c>
      <c r="B10212" s="5" t="n">
        <v>28</v>
      </c>
      <c r="C10212" s="5" t="n">
        <v>356</v>
      </c>
      <c r="D10212" s="5" t="n">
        <v>12</v>
      </c>
      <c r="E10212" s="5" t="n">
        <v>0</v>
      </c>
      <c r="F10212" s="5" t="n">
        <v>28.5</v>
      </c>
      <c r="G10212" s="5" t="n">
        <v>14.3</v>
      </c>
      <c r="H10212" s="5" t="n">
        <v>12.64</v>
      </c>
      <c r="I10212" s="6">
        <f>IF(E10212&gt;=Markov!$B$3,1,0)</f>
        <v/>
      </c>
      <c r="J10212" s="6">
        <f>I10211</f>
        <v/>
      </c>
      <c r="K10212" s="7">
        <f>MAR1!$B$5+MAR1!$C$5*COS(2*PI()*$C10212/365)+MAR1!$D$5*SIN(2*PI()*$C10212/365)</f>
        <v/>
      </c>
      <c r="L10212" s="7">
        <f>MAR1!$B$6+MAR1!$C$6*COS(2*PI()*$C10212/365)+MAR1!$D$6*SIN(2*PI()*$C10212/365)</f>
        <v/>
      </c>
      <c r="M10212" s="7">
        <f>MAR1!$B$7+MAR1!$C$7*COS(2*PI()*$C10212/365)+MAR1!$D$7*SIN(2*PI()*$C10212/365)</f>
        <v/>
      </c>
      <c r="N10212" s="7">
        <f>F10212-K10212</f>
        <v/>
      </c>
      <c r="O10212" s="7">
        <f>G10212-L10212</f>
        <v/>
      </c>
      <c r="P10212" s="7">
        <f>H10212-M10212</f>
        <v/>
      </c>
      <c r="Q10212" s="7">
        <f>IF($I10212=1,(N10212-MAR1!$B$11)/MAR1!$D$11,(N10212-MAR1!$C$11)/MAR1!$E$11)</f>
        <v/>
      </c>
      <c r="R10212" s="7">
        <f>IF($I10212=1,(O10212-MAR1!$B$12)/MAR1!$D$12,(O10212-MAR1!$C$12)/MAR1!$E$12)</f>
        <v/>
      </c>
      <c r="S10212" s="7">
        <f>IF($I10212=1,(P10212-MAR1!$B$13)/MAR1!$D$13,(P10212-MAR1!$C$13)/MAR1!$E$13)</f>
        <v/>
      </c>
    </row>
    <row r="10213">
      <c r="A10213" s="5" t="n">
        <v>10212</v>
      </c>
      <c r="B10213" s="5" t="n">
        <v>28</v>
      </c>
      <c r="C10213" s="5" t="n">
        <v>357</v>
      </c>
      <c r="D10213" s="5" t="n">
        <v>12</v>
      </c>
      <c r="E10213" s="5" t="n">
        <v>0</v>
      </c>
      <c r="F10213" s="5" t="n">
        <v>28.6</v>
      </c>
      <c r="G10213" s="5" t="n">
        <v>16.2</v>
      </c>
      <c r="H10213" s="5" t="n">
        <v>13.25</v>
      </c>
      <c r="I10213" s="6">
        <f>IF(E10213&gt;=Markov!$B$3,1,0)</f>
        <v/>
      </c>
      <c r="J10213" s="6">
        <f>I10212</f>
        <v/>
      </c>
      <c r="K10213" s="7">
        <f>MAR1!$B$5+MAR1!$C$5*COS(2*PI()*$C10213/365)+MAR1!$D$5*SIN(2*PI()*$C10213/365)</f>
        <v/>
      </c>
      <c r="L10213" s="7">
        <f>MAR1!$B$6+MAR1!$C$6*COS(2*PI()*$C10213/365)+MAR1!$D$6*SIN(2*PI()*$C10213/365)</f>
        <v/>
      </c>
      <c r="M10213" s="7">
        <f>MAR1!$B$7+MAR1!$C$7*COS(2*PI()*$C10213/365)+MAR1!$D$7*SIN(2*PI()*$C10213/365)</f>
        <v/>
      </c>
      <c r="N10213" s="7">
        <f>F10213-K10213</f>
        <v/>
      </c>
      <c r="O10213" s="7">
        <f>G10213-L10213</f>
        <v/>
      </c>
      <c r="P10213" s="7">
        <f>H10213-M10213</f>
        <v/>
      </c>
      <c r="Q10213" s="7">
        <f>IF($I10213=1,(N10213-MAR1!$B$11)/MAR1!$D$11,(N10213-MAR1!$C$11)/MAR1!$E$11)</f>
        <v/>
      </c>
      <c r="R10213" s="7">
        <f>IF($I10213=1,(O10213-MAR1!$B$12)/MAR1!$D$12,(O10213-MAR1!$C$12)/MAR1!$E$12)</f>
        <v/>
      </c>
      <c r="S10213" s="7">
        <f>IF($I10213=1,(P10213-MAR1!$B$13)/MAR1!$D$13,(P10213-MAR1!$C$13)/MAR1!$E$13)</f>
        <v/>
      </c>
    </row>
    <row r="10214">
      <c r="A10214" s="5" t="n">
        <v>10213</v>
      </c>
      <c r="B10214" s="5" t="n">
        <v>28</v>
      </c>
      <c r="C10214" s="5" t="n">
        <v>358</v>
      </c>
      <c r="D10214" s="5" t="n">
        <v>12</v>
      </c>
      <c r="E10214" s="5" t="n">
        <v>0</v>
      </c>
      <c r="F10214" s="5" t="n">
        <v>26.4</v>
      </c>
      <c r="G10214" s="5" t="n">
        <v>14.2</v>
      </c>
      <c r="H10214" s="5" t="n">
        <v>14.34</v>
      </c>
      <c r="I10214" s="6">
        <f>IF(E10214&gt;=Markov!$B$3,1,0)</f>
        <v/>
      </c>
      <c r="J10214" s="6">
        <f>I10213</f>
        <v/>
      </c>
      <c r="K10214" s="7">
        <f>MAR1!$B$5+MAR1!$C$5*COS(2*PI()*$C10214/365)+MAR1!$D$5*SIN(2*PI()*$C10214/365)</f>
        <v/>
      </c>
      <c r="L10214" s="7">
        <f>MAR1!$B$6+MAR1!$C$6*COS(2*PI()*$C10214/365)+MAR1!$D$6*SIN(2*PI()*$C10214/365)</f>
        <v/>
      </c>
      <c r="M10214" s="7">
        <f>MAR1!$B$7+MAR1!$C$7*COS(2*PI()*$C10214/365)+MAR1!$D$7*SIN(2*PI()*$C10214/365)</f>
        <v/>
      </c>
      <c r="N10214" s="7">
        <f>F10214-K10214</f>
        <v/>
      </c>
      <c r="O10214" s="7">
        <f>G10214-L10214</f>
        <v/>
      </c>
      <c r="P10214" s="7">
        <f>H10214-M10214</f>
        <v/>
      </c>
      <c r="Q10214" s="7">
        <f>IF($I10214=1,(N10214-MAR1!$B$11)/MAR1!$D$11,(N10214-MAR1!$C$11)/MAR1!$E$11)</f>
        <v/>
      </c>
      <c r="R10214" s="7">
        <f>IF($I10214=1,(O10214-MAR1!$B$12)/MAR1!$D$12,(O10214-MAR1!$C$12)/MAR1!$E$12)</f>
        <v/>
      </c>
      <c r="S10214" s="7">
        <f>IF($I10214=1,(P10214-MAR1!$B$13)/MAR1!$D$13,(P10214-MAR1!$C$13)/MAR1!$E$13)</f>
        <v/>
      </c>
    </row>
    <row r="10215">
      <c r="A10215" s="5" t="n">
        <v>10214</v>
      </c>
      <c r="B10215" s="5" t="n">
        <v>28</v>
      </c>
      <c r="C10215" s="5" t="n">
        <v>359</v>
      </c>
      <c r="D10215" s="5" t="n">
        <v>12</v>
      </c>
      <c r="E10215" s="5" t="n">
        <v>0</v>
      </c>
      <c r="F10215" s="5" t="n">
        <v>26.9</v>
      </c>
      <c r="G10215" s="5" t="n">
        <v>11</v>
      </c>
      <c r="H10215" s="5" t="n">
        <v>10.77</v>
      </c>
      <c r="I10215" s="6">
        <f>IF(E10215&gt;=Markov!$B$3,1,0)</f>
        <v/>
      </c>
      <c r="J10215" s="6">
        <f>I10214</f>
        <v/>
      </c>
      <c r="K10215" s="7">
        <f>MAR1!$B$5+MAR1!$C$5*COS(2*PI()*$C10215/365)+MAR1!$D$5*SIN(2*PI()*$C10215/365)</f>
        <v/>
      </c>
      <c r="L10215" s="7">
        <f>MAR1!$B$6+MAR1!$C$6*COS(2*PI()*$C10215/365)+MAR1!$D$6*SIN(2*PI()*$C10215/365)</f>
        <v/>
      </c>
      <c r="M10215" s="7">
        <f>MAR1!$B$7+MAR1!$C$7*COS(2*PI()*$C10215/365)+MAR1!$D$7*SIN(2*PI()*$C10215/365)</f>
        <v/>
      </c>
      <c r="N10215" s="7">
        <f>F10215-K10215</f>
        <v/>
      </c>
      <c r="O10215" s="7">
        <f>G10215-L10215</f>
        <v/>
      </c>
      <c r="P10215" s="7">
        <f>H10215-M10215</f>
        <v/>
      </c>
      <c r="Q10215" s="7">
        <f>IF($I10215=1,(N10215-MAR1!$B$11)/MAR1!$D$11,(N10215-MAR1!$C$11)/MAR1!$E$11)</f>
        <v/>
      </c>
      <c r="R10215" s="7">
        <f>IF($I10215=1,(O10215-MAR1!$B$12)/MAR1!$D$12,(O10215-MAR1!$C$12)/MAR1!$E$12)</f>
        <v/>
      </c>
      <c r="S10215" s="7">
        <f>IF($I10215=1,(P10215-MAR1!$B$13)/MAR1!$D$13,(P10215-MAR1!$C$13)/MAR1!$E$13)</f>
        <v/>
      </c>
    </row>
    <row r="10216">
      <c r="A10216" s="5" t="n">
        <v>10215</v>
      </c>
      <c r="B10216" s="5" t="n">
        <v>28</v>
      </c>
      <c r="C10216" s="5" t="n">
        <v>360</v>
      </c>
      <c r="D10216" s="5" t="n">
        <v>12</v>
      </c>
      <c r="E10216" s="5" t="n">
        <v>0</v>
      </c>
      <c r="F10216" s="5" t="n">
        <v>27.8</v>
      </c>
      <c r="G10216" s="5" t="n">
        <v>10.7</v>
      </c>
      <c r="H10216" s="5" t="n">
        <v>16.86</v>
      </c>
      <c r="I10216" s="6">
        <f>IF(E10216&gt;=Markov!$B$3,1,0)</f>
        <v/>
      </c>
      <c r="J10216" s="6">
        <f>I10215</f>
        <v/>
      </c>
      <c r="K10216" s="7">
        <f>MAR1!$B$5+MAR1!$C$5*COS(2*PI()*$C10216/365)+MAR1!$D$5*SIN(2*PI()*$C10216/365)</f>
        <v/>
      </c>
      <c r="L10216" s="7">
        <f>MAR1!$B$6+MAR1!$C$6*COS(2*PI()*$C10216/365)+MAR1!$D$6*SIN(2*PI()*$C10216/365)</f>
        <v/>
      </c>
      <c r="M10216" s="7">
        <f>MAR1!$B$7+MAR1!$C$7*COS(2*PI()*$C10216/365)+MAR1!$D$7*SIN(2*PI()*$C10216/365)</f>
        <v/>
      </c>
      <c r="N10216" s="7">
        <f>F10216-K10216</f>
        <v/>
      </c>
      <c r="O10216" s="7">
        <f>G10216-L10216</f>
        <v/>
      </c>
      <c r="P10216" s="7">
        <f>H10216-M10216</f>
        <v/>
      </c>
      <c r="Q10216" s="7">
        <f>IF($I10216=1,(N10216-MAR1!$B$11)/MAR1!$D$11,(N10216-MAR1!$C$11)/MAR1!$E$11)</f>
        <v/>
      </c>
      <c r="R10216" s="7">
        <f>IF($I10216=1,(O10216-MAR1!$B$12)/MAR1!$D$12,(O10216-MAR1!$C$12)/MAR1!$E$12)</f>
        <v/>
      </c>
      <c r="S10216" s="7">
        <f>IF($I10216=1,(P10216-MAR1!$B$13)/MAR1!$D$13,(P10216-MAR1!$C$13)/MAR1!$E$13)</f>
        <v/>
      </c>
    </row>
    <row r="10217">
      <c r="A10217" s="5" t="n">
        <v>10216</v>
      </c>
      <c r="B10217" s="5" t="n">
        <v>28</v>
      </c>
      <c r="C10217" s="5" t="n">
        <v>361</v>
      </c>
      <c r="D10217" s="5" t="n">
        <v>12</v>
      </c>
      <c r="E10217" s="5" t="n">
        <v>0</v>
      </c>
      <c r="F10217" s="5" t="n">
        <v>30.7</v>
      </c>
      <c r="G10217" s="5" t="n">
        <v>11.6</v>
      </c>
      <c r="H10217" s="5" t="n">
        <v>16.71</v>
      </c>
      <c r="I10217" s="6">
        <f>IF(E10217&gt;=Markov!$B$3,1,0)</f>
        <v/>
      </c>
      <c r="J10217" s="6">
        <f>I10216</f>
        <v/>
      </c>
      <c r="K10217" s="7">
        <f>MAR1!$B$5+MAR1!$C$5*COS(2*PI()*$C10217/365)+MAR1!$D$5*SIN(2*PI()*$C10217/365)</f>
        <v/>
      </c>
      <c r="L10217" s="7">
        <f>MAR1!$B$6+MAR1!$C$6*COS(2*PI()*$C10217/365)+MAR1!$D$6*SIN(2*PI()*$C10217/365)</f>
        <v/>
      </c>
      <c r="M10217" s="7">
        <f>MAR1!$B$7+MAR1!$C$7*COS(2*PI()*$C10217/365)+MAR1!$D$7*SIN(2*PI()*$C10217/365)</f>
        <v/>
      </c>
      <c r="N10217" s="7">
        <f>F10217-K10217</f>
        <v/>
      </c>
      <c r="O10217" s="7">
        <f>G10217-L10217</f>
        <v/>
      </c>
      <c r="P10217" s="7">
        <f>H10217-M10217</f>
        <v/>
      </c>
      <c r="Q10217" s="7">
        <f>IF($I10217=1,(N10217-MAR1!$B$11)/MAR1!$D$11,(N10217-MAR1!$C$11)/MAR1!$E$11)</f>
        <v/>
      </c>
      <c r="R10217" s="7">
        <f>IF($I10217=1,(O10217-MAR1!$B$12)/MAR1!$D$12,(O10217-MAR1!$C$12)/MAR1!$E$12)</f>
        <v/>
      </c>
      <c r="S10217" s="7">
        <f>IF($I10217=1,(P10217-MAR1!$B$13)/MAR1!$D$13,(P10217-MAR1!$C$13)/MAR1!$E$13)</f>
        <v/>
      </c>
    </row>
    <row r="10218">
      <c r="A10218" s="5" t="n">
        <v>10217</v>
      </c>
      <c r="B10218" s="5" t="n">
        <v>28</v>
      </c>
      <c r="C10218" s="5" t="n">
        <v>362</v>
      </c>
      <c r="D10218" s="5" t="n">
        <v>12</v>
      </c>
      <c r="E10218" s="5" t="n">
        <v>0</v>
      </c>
      <c r="F10218" s="5" t="n">
        <v>29.4</v>
      </c>
      <c r="G10218" s="5" t="n">
        <v>14.2</v>
      </c>
      <c r="H10218" s="5" t="n">
        <v>15.8</v>
      </c>
      <c r="I10218" s="6">
        <f>IF(E10218&gt;=Markov!$B$3,1,0)</f>
        <v/>
      </c>
      <c r="J10218" s="6">
        <f>I10217</f>
        <v/>
      </c>
      <c r="K10218" s="7">
        <f>MAR1!$B$5+MAR1!$C$5*COS(2*PI()*$C10218/365)+MAR1!$D$5*SIN(2*PI()*$C10218/365)</f>
        <v/>
      </c>
      <c r="L10218" s="7">
        <f>MAR1!$B$6+MAR1!$C$6*COS(2*PI()*$C10218/365)+MAR1!$D$6*SIN(2*PI()*$C10218/365)</f>
        <v/>
      </c>
      <c r="M10218" s="7">
        <f>MAR1!$B$7+MAR1!$C$7*COS(2*PI()*$C10218/365)+MAR1!$D$7*SIN(2*PI()*$C10218/365)</f>
        <v/>
      </c>
      <c r="N10218" s="7">
        <f>F10218-K10218</f>
        <v/>
      </c>
      <c r="O10218" s="7">
        <f>G10218-L10218</f>
        <v/>
      </c>
      <c r="P10218" s="7">
        <f>H10218-M10218</f>
        <v/>
      </c>
      <c r="Q10218" s="7">
        <f>IF($I10218=1,(N10218-MAR1!$B$11)/MAR1!$D$11,(N10218-MAR1!$C$11)/MAR1!$E$11)</f>
        <v/>
      </c>
      <c r="R10218" s="7">
        <f>IF($I10218=1,(O10218-MAR1!$B$12)/MAR1!$D$12,(O10218-MAR1!$C$12)/MAR1!$E$12)</f>
        <v/>
      </c>
      <c r="S10218" s="7">
        <f>IF($I10218=1,(P10218-MAR1!$B$13)/MAR1!$D$13,(P10218-MAR1!$C$13)/MAR1!$E$13)</f>
        <v/>
      </c>
    </row>
    <row r="10219">
      <c r="A10219" s="5" t="n">
        <v>10218</v>
      </c>
      <c r="B10219" s="5" t="n">
        <v>28</v>
      </c>
      <c r="C10219" s="5" t="n">
        <v>363</v>
      </c>
      <c r="D10219" s="5" t="n">
        <v>12</v>
      </c>
      <c r="E10219" s="5" t="n">
        <v>0</v>
      </c>
      <c r="F10219" s="5" t="n">
        <v>30.3</v>
      </c>
      <c r="G10219" s="5" t="n">
        <v>14.2</v>
      </c>
      <c r="H10219" s="5" t="n">
        <v>10.04</v>
      </c>
      <c r="I10219" s="6">
        <f>IF(E10219&gt;=Markov!$B$3,1,0)</f>
        <v/>
      </c>
      <c r="J10219" s="6">
        <f>I10218</f>
        <v/>
      </c>
      <c r="K10219" s="7">
        <f>MAR1!$B$5+MAR1!$C$5*COS(2*PI()*$C10219/365)+MAR1!$D$5*SIN(2*PI()*$C10219/365)</f>
        <v/>
      </c>
      <c r="L10219" s="7">
        <f>MAR1!$B$6+MAR1!$C$6*COS(2*PI()*$C10219/365)+MAR1!$D$6*SIN(2*PI()*$C10219/365)</f>
        <v/>
      </c>
      <c r="M10219" s="7">
        <f>MAR1!$B$7+MAR1!$C$7*COS(2*PI()*$C10219/365)+MAR1!$D$7*SIN(2*PI()*$C10219/365)</f>
        <v/>
      </c>
      <c r="N10219" s="7">
        <f>F10219-K10219</f>
        <v/>
      </c>
      <c r="O10219" s="7">
        <f>G10219-L10219</f>
        <v/>
      </c>
      <c r="P10219" s="7">
        <f>H10219-M10219</f>
        <v/>
      </c>
      <c r="Q10219" s="7">
        <f>IF($I10219=1,(N10219-MAR1!$B$11)/MAR1!$D$11,(N10219-MAR1!$C$11)/MAR1!$E$11)</f>
        <v/>
      </c>
      <c r="R10219" s="7">
        <f>IF($I10219=1,(O10219-MAR1!$B$12)/MAR1!$D$12,(O10219-MAR1!$C$12)/MAR1!$E$12)</f>
        <v/>
      </c>
      <c r="S10219" s="7">
        <f>IF($I10219=1,(P10219-MAR1!$B$13)/MAR1!$D$13,(P10219-MAR1!$C$13)/MAR1!$E$13)</f>
        <v/>
      </c>
    </row>
    <row r="10220">
      <c r="A10220" s="5" t="n">
        <v>10219</v>
      </c>
      <c r="B10220" s="5" t="n">
        <v>28</v>
      </c>
      <c r="C10220" s="5" t="n">
        <v>364</v>
      </c>
      <c r="D10220" s="5" t="n">
        <v>12</v>
      </c>
      <c r="E10220" s="5" t="n">
        <v>0</v>
      </c>
      <c r="F10220" s="5" t="n">
        <v>30</v>
      </c>
      <c r="G10220" s="5" t="n">
        <v>14.2</v>
      </c>
      <c r="H10220" s="5" t="n">
        <v>13.25</v>
      </c>
      <c r="I10220" s="6">
        <f>IF(E10220&gt;=Markov!$B$3,1,0)</f>
        <v/>
      </c>
      <c r="J10220" s="6">
        <f>I10219</f>
        <v/>
      </c>
      <c r="K10220" s="7">
        <f>MAR1!$B$5+MAR1!$C$5*COS(2*PI()*$C10220/365)+MAR1!$D$5*SIN(2*PI()*$C10220/365)</f>
        <v/>
      </c>
      <c r="L10220" s="7">
        <f>MAR1!$B$6+MAR1!$C$6*COS(2*PI()*$C10220/365)+MAR1!$D$6*SIN(2*PI()*$C10220/365)</f>
        <v/>
      </c>
      <c r="M10220" s="7">
        <f>MAR1!$B$7+MAR1!$C$7*COS(2*PI()*$C10220/365)+MAR1!$D$7*SIN(2*PI()*$C10220/365)</f>
        <v/>
      </c>
      <c r="N10220" s="7">
        <f>F10220-K10220</f>
        <v/>
      </c>
      <c r="O10220" s="7">
        <f>G10220-L10220</f>
        <v/>
      </c>
      <c r="P10220" s="7">
        <f>H10220-M10220</f>
        <v/>
      </c>
      <c r="Q10220" s="7">
        <f>IF($I10220=1,(N10220-MAR1!$B$11)/MAR1!$D$11,(N10220-MAR1!$C$11)/MAR1!$E$11)</f>
        <v/>
      </c>
      <c r="R10220" s="7">
        <f>IF($I10220=1,(O10220-MAR1!$B$12)/MAR1!$D$12,(O10220-MAR1!$C$12)/MAR1!$E$12)</f>
        <v/>
      </c>
      <c r="S10220" s="7">
        <f>IF($I10220=1,(P10220-MAR1!$B$13)/MAR1!$D$13,(P10220-MAR1!$C$13)/MAR1!$E$13)</f>
        <v/>
      </c>
    </row>
    <row r="10221">
      <c r="A10221" s="5" t="n">
        <v>10220</v>
      </c>
      <c r="B10221" s="5" t="n">
        <v>28</v>
      </c>
      <c r="C10221" s="5" t="n">
        <v>365</v>
      </c>
      <c r="D10221" s="5" t="n">
        <v>12</v>
      </c>
      <c r="E10221" s="5" t="n">
        <v>0</v>
      </c>
      <c r="F10221" s="5" t="n">
        <v>32.8</v>
      </c>
      <c r="G10221" s="5" t="n">
        <v>15.8</v>
      </c>
      <c r="H10221" s="5" t="n">
        <v>13.84</v>
      </c>
      <c r="I10221" s="6">
        <f>IF(E10221&gt;=Markov!$B$3,1,0)</f>
        <v/>
      </c>
      <c r="J10221" s="6">
        <f>I10220</f>
        <v/>
      </c>
      <c r="K10221" s="7">
        <f>MAR1!$B$5+MAR1!$C$5*COS(2*PI()*$C10221/365)+MAR1!$D$5*SIN(2*PI()*$C10221/365)</f>
        <v/>
      </c>
      <c r="L10221" s="7">
        <f>MAR1!$B$6+MAR1!$C$6*COS(2*PI()*$C10221/365)+MAR1!$D$6*SIN(2*PI()*$C10221/365)</f>
        <v/>
      </c>
      <c r="M10221" s="7">
        <f>MAR1!$B$7+MAR1!$C$7*COS(2*PI()*$C10221/365)+MAR1!$D$7*SIN(2*PI()*$C10221/365)</f>
        <v/>
      </c>
      <c r="N10221" s="7">
        <f>F10221-K10221</f>
        <v/>
      </c>
      <c r="O10221" s="7">
        <f>G10221-L10221</f>
        <v/>
      </c>
      <c r="P10221" s="7">
        <f>H10221-M10221</f>
        <v/>
      </c>
      <c r="Q10221" s="7">
        <f>IF($I10221=1,(N10221-MAR1!$B$11)/MAR1!$D$11,(N10221-MAR1!$C$11)/MAR1!$E$11)</f>
        <v/>
      </c>
      <c r="R10221" s="7">
        <f>IF($I10221=1,(O10221-MAR1!$B$12)/MAR1!$D$12,(O10221-MAR1!$C$12)/MAR1!$E$12)</f>
        <v/>
      </c>
      <c r="S10221" s="7">
        <f>IF($I10221=1,(P10221-MAR1!$B$13)/MAR1!$D$13,(P10221-MAR1!$C$13)/MAR1!$E$13)</f>
        <v/>
      </c>
    </row>
    <row r="10222">
      <c r="A10222" s="5" t="n">
        <v>10221</v>
      </c>
      <c r="B10222" s="5" t="n">
        <v>29</v>
      </c>
      <c r="C10222" s="5" t="n">
        <v>1</v>
      </c>
      <c r="D10222" s="5" t="n">
        <v>1</v>
      </c>
      <c r="E10222" s="5" t="n">
        <v>0</v>
      </c>
      <c r="F10222" s="5" t="n">
        <v>33.5</v>
      </c>
      <c r="G10222" s="5" t="n">
        <v>15.7</v>
      </c>
      <c r="H10222" s="5" t="n">
        <v>18.23</v>
      </c>
      <c r="I10222" s="6">
        <f>IF(E10222&gt;=Markov!$B$3,1,0)</f>
        <v/>
      </c>
      <c r="J10222" s="6">
        <f>I10221</f>
        <v/>
      </c>
      <c r="K10222" s="7">
        <f>MAR1!$B$5+MAR1!$C$5*COS(2*PI()*$C10222/365)+MAR1!$D$5*SIN(2*PI()*$C10222/365)</f>
        <v/>
      </c>
      <c r="L10222" s="7">
        <f>MAR1!$B$6+MAR1!$C$6*COS(2*PI()*$C10222/365)+MAR1!$D$6*SIN(2*PI()*$C10222/365)</f>
        <v/>
      </c>
      <c r="M10222" s="7">
        <f>MAR1!$B$7+MAR1!$C$7*COS(2*PI()*$C10222/365)+MAR1!$D$7*SIN(2*PI()*$C10222/365)</f>
        <v/>
      </c>
      <c r="N10222" s="7">
        <f>F10222-K10222</f>
        <v/>
      </c>
      <c r="O10222" s="7">
        <f>G10222-L10222</f>
        <v/>
      </c>
      <c r="P10222" s="7">
        <f>H10222-M10222</f>
        <v/>
      </c>
      <c r="Q10222" s="7">
        <f>IF($I10222=1,(N10222-MAR1!$B$11)/MAR1!$D$11,(N10222-MAR1!$C$11)/MAR1!$E$11)</f>
        <v/>
      </c>
      <c r="R10222" s="7">
        <f>IF($I10222=1,(O10222-MAR1!$B$12)/MAR1!$D$12,(O10222-MAR1!$C$12)/MAR1!$E$12)</f>
        <v/>
      </c>
      <c r="S10222" s="7">
        <f>IF($I10222=1,(P10222-MAR1!$B$13)/MAR1!$D$13,(P10222-MAR1!$C$13)/MAR1!$E$13)</f>
        <v/>
      </c>
    </row>
    <row r="10223">
      <c r="A10223" s="5" t="n">
        <v>10222</v>
      </c>
      <c r="B10223" s="5" t="n">
        <v>29</v>
      </c>
      <c r="C10223" s="5" t="n">
        <v>2</v>
      </c>
      <c r="D10223" s="5" t="n">
        <v>1</v>
      </c>
      <c r="E10223" s="5" t="n">
        <v>0</v>
      </c>
      <c r="F10223" s="5" t="n">
        <v>33.3</v>
      </c>
      <c r="G10223" s="5" t="n">
        <v>16.6</v>
      </c>
      <c r="H10223" s="5" t="n">
        <v>12.27</v>
      </c>
      <c r="I10223" s="6">
        <f>IF(E10223&gt;=Markov!$B$3,1,0)</f>
        <v/>
      </c>
      <c r="J10223" s="6">
        <f>I10222</f>
        <v/>
      </c>
      <c r="K10223" s="7">
        <f>MAR1!$B$5+MAR1!$C$5*COS(2*PI()*$C10223/365)+MAR1!$D$5*SIN(2*PI()*$C10223/365)</f>
        <v/>
      </c>
      <c r="L10223" s="7">
        <f>MAR1!$B$6+MAR1!$C$6*COS(2*PI()*$C10223/365)+MAR1!$D$6*SIN(2*PI()*$C10223/365)</f>
        <v/>
      </c>
      <c r="M10223" s="7">
        <f>MAR1!$B$7+MAR1!$C$7*COS(2*PI()*$C10223/365)+MAR1!$D$7*SIN(2*PI()*$C10223/365)</f>
        <v/>
      </c>
      <c r="N10223" s="7">
        <f>F10223-K10223</f>
        <v/>
      </c>
      <c r="O10223" s="7">
        <f>G10223-L10223</f>
        <v/>
      </c>
      <c r="P10223" s="7">
        <f>H10223-M10223</f>
        <v/>
      </c>
      <c r="Q10223" s="7">
        <f>IF($I10223=1,(N10223-MAR1!$B$11)/MAR1!$D$11,(N10223-MAR1!$C$11)/MAR1!$E$11)</f>
        <v/>
      </c>
      <c r="R10223" s="7">
        <f>IF($I10223=1,(O10223-MAR1!$B$12)/MAR1!$D$12,(O10223-MAR1!$C$12)/MAR1!$E$12)</f>
        <v/>
      </c>
      <c r="S10223" s="7">
        <f>IF($I10223=1,(P10223-MAR1!$B$13)/MAR1!$D$13,(P10223-MAR1!$C$13)/MAR1!$E$13)</f>
        <v/>
      </c>
    </row>
    <row r="10224">
      <c r="A10224" s="5" t="n">
        <v>10223</v>
      </c>
      <c r="B10224" s="5" t="n">
        <v>29</v>
      </c>
      <c r="C10224" s="5" t="n">
        <v>3</v>
      </c>
      <c r="D10224" s="5" t="n">
        <v>1</v>
      </c>
      <c r="E10224" s="5" t="n">
        <v>0</v>
      </c>
      <c r="F10224" s="5" t="n">
        <v>30.5</v>
      </c>
      <c r="G10224" s="5" t="n">
        <v>14.7</v>
      </c>
      <c r="H10224" s="5" t="n">
        <v>17.46</v>
      </c>
      <c r="I10224" s="6">
        <f>IF(E10224&gt;=Markov!$B$3,1,0)</f>
        <v/>
      </c>
      <c r="J10224" s="6">
        <f>I10223</f>
        <v/>
      </c>
      <c r="K10224" s="7">
        <f>MAR1!$B$5+MAR1!$C$5*COS(2*PI()*$C10224/365)+MAR1!$D$5*SIN(2*PI()*$C10224/365)</f>
        <v/>
      </c>
      <c r="L10224" s="7">
        <f>MAR1!$B$6+MAR1!$C$6*COS(2*PI()*$C10224/365)+MAR1!$D$6*SIN(2*PI()*$C10224/365)</f>
        <v/>
      </c>
      <c r="M10224" s="7">
        <f>MAR1!$B$7+MAR1!$C$7*COS(2*PI()*$C10224/365)+MAR1!$D$7*SIN(2*PI()*$C10224/365)</f>
        <v/>
      </c>
      <c r="N10224" s="7">
        <f>F10224-K10224</f>
        <v/>
      </c>
      <c r="O10224" s="7">
        <f>G10224-L10224</f>
        <v/>
      </c>
      <c r="P10224" s="7">
        <f>H10224-M10224</f>
        <v/>
      </c>
      <c r="Q10224" s="7">
        <f>IF($I10224=1,(N10224-MAR1!$B$11)/MAR1!$D$11,(N10224-MAR1!$C$11)/MAR1!$E$11)</f>
        <v/>
      </c>
      <c r="R10224" s="7">
        <f>IF($I10224=1,(O10224-MAR1!$B$12)/MAR1!$D$12,(O10224-MAR1!$C$12)/MAR1!$E$12)</f>
        <v/>
      </c>
      <c r="S10224" s="7">
        <f>IF($I10224=1,(P10224-MAR1!$B$13)/MAR1!$D$13,(P10224-MAR1!$C$13)/MAR1!$E$13)</f>
        <v/>
      </c>
    </row>
    <row r="10225">
      <c r="A10225" s="5" t="n">
        <v>10224</v>
      </c>
      <c r="B10225" s="5" t="n">
        <v>29</v>
      </c>
      <c r="C10225" s="5" t="n">
        <v>4</v>
      </c>
      <c r="D10225" s="5" t="n">
        <v>1</v>
      </c>
      <c r="E10225" s="5" t="n">
        <v>0</v>
      </c>
      <c r="F10225" s="5" t="n">
        <v>30.3</v>
      </c>
      <c r="G10225" s="5" t="n">
        <v>12.9</v>
      </c>
      <c r="H10225" s="5" t="n">
        <v>22.32</v>
      </c>
      <c r="I10225" s="6">
        <f>IF(E10225&gt;=Markov!$B$3,1,0)</f>
        <v/>
      </c>
      <c r="J10225" s="6">
        <f>I10224</f>
        <v/>
      </c>
      <c r="K10225" s="7">
        <f>MAR1!$B$5+MAR1!$C$5*COS(2*PI()*$C10225/365)+MAR1!$D$5*SIN(2*PI()*$C10225/365)</f>
        <v/>
      </c>
      <c r="L10225" s="7">
        <f>MAR1!$B$6+MAR1!$C$6*COS(2*PI()*$C10225/365)+MAR1!$D$6*SIN(2*PI()*$C10225/365)</f>
        <v/>
      </c>
      <c r="M10225" s="7">
        <f>MAR1!$B$7+MAR1!$C$7*COS(2*PI()*$C10225/365)+MAR1!$D$7*SIN(2*PI()*$C10225/365)</f>
        <v/>
      </c>
      <c r="N10225" s="7">
        <f>F10225-K10225</f>
        <v/>
      </c>
      <c r="O10225" s="7">
        <f>G10225-L10225</f>
        <v/>
      </c>
      <c r="P10225" s="7">
        <f>H10225-M10225</f>
        <v/>
      </c>
      <c r="Q10225" s="7">
        <f>IF($I10225=1,(N10225-MAR1!$B$11)/MAR1!$D$11,(N10225-MAR1!$C$11)/MAR1!$E$11)</f>
        <v/>
      </c>
      <c r="R10225" s="7">
        <f>IF($I10225=1,(O10225-MAR1!$B$12)/MAR1!$D$12,(O10225-MAR1!$C$12)/MAR1!$E$12)</f>
        <v/>
      </c>
      <c r="S10225" s="7">
        <f>IF($I10225=1,(P10225-MAR1!$B$13)/MAR1!$D$13,(P10225-MAR1!$C$13)/MAR1!$E$13)</f>
        <v/>
      </c>
    </row>
    <row r="10226">
      <c r="A10226" s="5" t="n">
        <v>10225</v>
      </c>
      <c r="B10226" s="5" t="n">
        <v>29</v>
      </c>
      <c r="C10226" s="5" t="n">
        <v>5</v>
      </c>
      <c r="D10226" s="5" t="n">
        <v>1</v>
      </c>
      <c r="E10226" s="5" t="n">
        <v>0</v>
      </c>
      <c r="F10226" s="5" t="n">
        <v>32</v>
      </c>
      <c r="G10226" s="5" t="n">
        <v>15.9</v>
      </c>
      <c r="H10226" s="5" t="n">
        <v>19.95</v>
      </c>
      <c r="I10226" s="6">
        <f>IF(E10226&gt;=Markov!$B$3,1,0)</f>
        <v/>
      </c>
      <c r="J10226" s="6">
        <f>I10225</f>
        <v/>
      </c>
      <c r="K10226" s="7">
        <f>MAR1!$B$5+MAR1!$C$5*COS(2*PI()*$C10226/365)+MAR1!$D$5*SIN(2*PI()*$C10226/365)</f>
        <v/>
      </c>
      <c r="L10226" s="7">
        <f>MAR1!$B$6+MAR1!$C$6*COS(2*PI()*$C10226/365)+MAR1!$D$6*SIN(2*PI()*$C10226/365)</f>
        <v/>
      </c>
      <c r="M10226" s="7">
        <f>MAR1!$B$7+MAR1!$C$7*COS(2*PI()*$C10226/365)+MAR1!$D$7*SIN(2*PI()*$C10226/365)</f>
        <v/>
      </c>
      <c r="N10226" s="7">
        <f>F10226-K10226</f>
        <v/>
      </c>
      <c r="O10226" s="7">
        <f>G10226-L10226</f>
        <v/>
      </c>
      <c r="P10226" s="7">
        <f>H10226-M10226</f>
        <v/>
      </c>
      <c r="Q10226" s="7">
        <f>IF($I10226=1,(N10226-MAR1!$B$11)/MAR1!$D$11,(N10226-MAR1!$C$11)/MAR1!$E$11)</f>
        <v/>
      </c>
      <c r="R10226" s="7">
        <f>IF($I10226=1,(O10226-MAR1!$B$12)/MAR1!$D$12,(O10226-MAR1!$C$12)/MAR1!$E$12)</f>
        <v/>
      </c>
      <c r="S10226" s="7">
        <f>IF($I10226=1,(P10226-MAR1!$B$13)/MAR1!$D$13,(P10226-MAR1!$C$13)/MAR1!$E$13)</f>
        <v/>
      </c>
    </row>
    <row r="10227">
      <c r="A10227" s="5" t="n">
        <v>10226</v>
      </c>
      <c r="B10227" s="5" t="n">
        <v>29</v>
      </c>
      <c r="C10227" s="5" t="n">
        <v>6</v>
      </c>
      <c r="D10227" s="5" t="n">
        <v>1</v>
      </c>
      <c r="E10227" s="5" t="n">
        <v>0</v>
      </c>
      <c r="F10227" s="5" t="n">
        <v>30.9</v>
      </c>
      <c r="G10227" s="5" t="n">
        <v>13.7</v>
      </c>
      <c r="H10227" s="5" t="n">
        <v>15.63</v>
      </c>
      <c r="I10227" s="6">
        <f>IF(E10227&gt;=Markov!$B$3,1,0)</f>
        <v/>
      </c>
      <c r="J10227" s="6">
        <f>I10226</f>
        <v/>
      </c>
      <c r="K10227" s="7">
        <f>MAR1!$B$5+MAR1!$C$5*COS(2*PI()*$C10227/365)+MAR1!$D$5*SIN(2*PI()*$C10227/365)</f>
        <v/>
      </c>
      <c r="L10227" s="7">
        <f>MAR1!$B$6+MAR1!$C$6*COS(2*PI()*$C10227/365)+MAR1!$D$6*SIN(2*PI()*$C10227/365)</f>
        <v/>
      </c>
      <c r="M10227" s="7">
        <f>MAR1!$B$7+MAR1!$C$7*COS(2*PI()*$C10227/365)+MAR1!$D$7*SIN(2*PI()*$C10227/365)</f>
        <v/>
      </c>
      <c r="N10227" s="7">
        <f>F10227-K10227</f>
        <v/>
      </c>
      <c r="O10227" s="7">
        <f>G10227-L10227</f>
        <v/>
      </c>
      <c r="P10227" s="7">
        <f>H10227-M10227</f>
        <v/>
      </c>
      <c r="Q10227" s="7">
        <f>IF($I10227=1,(N10227-MAR1!$B$11)/MAR1!$D$11,(N10227-MAR1!$C$11)/MAR1!$E$11)</f>
        <v/>
      </c>
      <c r="R10227" s="7">
        <f>IF($I10227=1,(O10227-MAR1!$B$12)/MAR1!$D$12,(O10227-MAR1!$C$12)/MAR1!$E$12)</f>
        <v/>
      </c>
      <c r="S10227" s="7">
        <f>IF($I10227=1,(P10227-MAR1!$B$13)/MAR1!$D$13,(P10227-MAR1!$C$13)/MAR1!$E$13)</f>
        <v/>
      </c>
    </row>
    <row r="10228">
      <c r="A10228" s="5" t="n">
        <v>10227</v>
      </c>
      <c r="B10228" s="5" t="n">
        <v>29</v>
      </c>
      <c r="C10228" s="5" t="n">
        <v>7</v>
      </c>
      <c r="D10228" s="5" t="n">
        <v>1</v>
      </c>
      <c r="E10228" s="5" t="n">
        <v>0</v>
      </c>
      <c r="F10228" s="5" t="n">
        <v>31.8</v>
      </c>
      <c r="G10228" s="5" t="n">
        <v>15.4</v>
      </c>
      <c r="H10228" s="5" t="n">
        <v>15.01</v>
      </c>
      <c r="I10228" s="6">
        <f>IF(E10228&gt;=Markov!$B$3,1,0)</f>
        <v/>
      </c>
      <c r="J10228" s="6">
        <f>I10227</f>
        <v/>
      </c>
      <c r="K10228" s="7">
        <f>MAR1!$B$5+MAR1!$C$5*COS(2*PI()*$C10228/365)+MAR1!$D$5*SIN(2*PI()*$C10228/365)</f>
        <v/>
      </c>
      <c r="L10228" s="7">
        <f>MAR1!$B$6+MAR1!$C$6*COS(2*PI()*$C10228/365)+MAR1!$D$6*SIN(2*PI()*$C10228/365)</f>
        <v/>
      </c>
      <c r="M10228" s="7">
        <f>MAR1!$B$7+MAR1!$C$7*COS(2*PI()*$C10228/365)+MAR1!$D$7*SIN(2*PI()*$C10228/365)</f>
        <v/>
      </c>
      <c r="N10228" s="7">
        <f>F10228-K10228</f>
        <v/>
      </c>
      <c r="O10228" s="7">
        <f>G10228-L10228</f>
        <v/>
      </c>
      <c r="P10228" s="7">
        <f>H10228-M10228</f>
        <v/>
      </c>
      <c r="Q10228" s="7">
        <f>IF($I10228=1,(N10228-MAR1!$B$11)/MAR1!$D$11,(N10228-MAR1!$C$11)/MAR1!$E$11)</f>
        <v/>
      </c>
      <c r="R10228" s="7">
        <f>IF($I10228=1,(O10228-MAR1!$B$12)/MAR1!$D$12,(O10228-MAR1!$C$12)/MAR1!$E$12)</f>
        <v/>
      </c>
      <c r="S10228" s="7">
        <f>IF($I10228=1,(P10228-MAR1!$B$13)/MAR1!$D$13,(P10228-MAR1!$C$13)/MAR1!$E$13)</f>
        <v/>
      </c>
    </row>
    <row r="10229">
      <c r="A10229" s="5" t="n">
        <v>10228</v>
      </c>
      <c r="B10229" s="5" t="n">
        <v>29</v>
      </c>
      <c r="C10229" s="5" t="n">
        <v>8</v>
      </c>
      <c r="D10229" s="5" t="n">
        <v>1</v>
      </c>
      <c r="E10229" s="5" t="n">
        <v>0</v>
      </c>
      <c r="F10229" s="5" t="n">
        <v>31.9</v>
      </c>
      <c r="G10229" s="5" t="n">
        <v>14.6</v>
      </c>
      <c r="H10229" s="5" t="n">
        <v>16.64</v>
      </c>
      <c r="I10229" s="6">
        <f>IF(E10229&gt;=Markov!$B$3,1,0)</f>
        <v/>
      </c>
      <c r="J10229" s="6">
        <f>I10228</f>
        <v/>
      </c>
      <c r="K10229" s="7">
        <f>MAR1!$B$5+MAR1!$C$5*COS(2*PI()*$C10229/365)+MAR1!$D$5*SIN(2*PI()*$C10229/365)</f>
        <v/>
      </c>
      <c r="L10229" s="7">
        <f>MAR1!$B$6+MAR1!$C$6*COS(2*PI()*$C10229/365)+MAR1!$D$6*SIN(2*PI()*$C10229/365)</f>
        <v/>
      </c>
      <c r="M10229" s="7">
        <f>MAR1!$B$7+MAR1!$C$7*COS(2*PI()*$C10229/365)+MAR1!$D$7*SIN(2*PI()*$C10229/365)</f>
        <v/>
      </c>
      <c r="N10229" s="7">
        <f>F10229-K10229</f>
        <v/>
      </c>
      <c r="O10229" s="7">
        <f>G10229-L10229</f>
        <v/>
      </c>
      <c r="P10229" s="7">
        <f>H10229-M10229</f>
        <v/>
      </c>
      <c r="Q10229" s="7">
        <f>IF($I10229=1,(N10229-MAR1!$B$11)/MAR1!$D$11,(N10229-MAR1!$C$11)/MAR1!$E$11)</f>
        <v/>
      </c>
      <c r="R10229" s="7">
        <f>IF($I10229=1,(O10229-MAR1!$B$12)/MAR1!$D$12,(O10229-MAR1!$C$12)/MAR1!$E$12)</f>
        <v/>
      </c>
      <c r="S10229" s="7">
        <f>IF($I10229=1,(P10229-MAR1!$B$13)/MAR1!$D$13,(P10229-MAR1!$C$13)/MAR1!$E$13)</f>
        <v/>
      </c>
    </row>
    <row r="10230">
      <c r="A10230" s="5" t="n">
        <v>10229</v>
      </c>
      <c r="B10230" s="5" t="n">
        <v>29</v>
      </c>
      <c r="C10230" s="5" t="n">
        <v>9</v>
      </c>
      <c r="D10230" s="5" t="n">
        <v>1</v>
      </c>
      <c r="E10230" s="5" t="n">
        <v>10.6</v>
      </c>
      <c r="F10230" s="5" t="n">
        <v>28.5</v>
      </c>
      <c r="G10230" s="5" t="n">
        <v>15.3</v>
      </c>
      <c r="H10230" s="5" t="n">
        <v>7.66</v>
      </c>
      <c r="I10230" s="6">
        <f>IF(E10230&gt;=Markov!$B$3,1,0)</f>
        <v/>
      </c>
      <c r="J10230" s="6">
        <f>I10229</f>
        <v/>
      </c>
      <c r="K10230" s="7">
        <f>MAR1!$B$5+MAR1!$C$5*COS(2*PI()*$C10230/365)+MAR1!$D$5*SIN(2*PI()*$C10230/365)</f>
        <v/>
      </c>
      <c r="L10230" s="7">
        <f>MAR1!$B$6+MAR1!$C$6*COS(2*PI()*$C10230/365)+MAR1!$D$6*SIN(2*PI()*$C10230/365)</f>
        <v/>
      </c>
      <c r="M10230" s="7">
        <f>MAR1!$B$7+MAR1!$C$7*COS(2*PI()*$C10230/365)+MAR1!$D$7*SIN(2*PI()*$C10230/365)</f>
        <v/>
      </c>
      <c r="N10230" s="7">
        <f>F10230-K10230</f>
        <v/>
      </c>
      <c r="O10230" s="7">
        <f>G10230-L10230</f>
        <v/>
      </c>
      <c r="P10230" s="7">
        <f>H10230-M10230</f>
        <v/>
      </c>
      <c r="Q10230" s="7">
        <f>IF($I10230=1,(N10230-MAR1!$B$11)/MAR1!$D$11,(N10230-MAR1!$C$11)/MAR1!$E$11)</f>
        <v/>
      </c>
      <c r="R10230" s="7">
        <f>IF($I10230=1,(O10230-MAR1!$B$12)/MAR1!$D$12,(O10230-MAR1!$C$12)/MAR1!$E$12)</f>
        <v/>
      </c>
      <c r="S10230" s="7">
        <f>IF($I10230=1,(P10230-MAR1!$B$13)/MAR1!$D$13,(P10230-MAR1!$C$13)/MAR1!$E$13)</f>
        <v/>
      </c>
    </row>
    <row r="10231">
      <c r="A10231" s="5" t="n">
        <v>10230</v>
      </c>
      <c r="B10231" s="5" t="n">
        <v>29</v>
      </c>
      <c r="C10231" s="5" t="n">
        <v>10</v>
      </c>
      <c r="D10231" s="5" t="n">
        <v>1</v>
      </c>
      <c r="E10231" s="5" t="n">
        <v>0</v>
      </c>
      <c r="F10231" s="5" t="n">
        <v>32.3</v>
      </c>
      <c r="G10231" s="5" t="n">
        <v>15.8</v>
      </c>
      <c r="H10231" s="5" t="n">
        <v>18.34</v>
      </c>
      <c r="I10231" s="6">
        <f>IF(E10231&gt;=Markov!$B$3,1,0)</f>
        <v/>
      </c>
      <c r="J10231" s="6">
        <f>I10230</f>
        <v/>
      </c>
      <c r="K10231" s="7">
        <f>MAR1!$B$5+MAR1!$C$5*COS(2*PI()*$C10231/365)+MAR1!$D$5*SIN(2*PI()*$C10231/365)</f>
        <v/>
      </c>
      <c r="L10231" s="7">
        <f>MAR1!$B$6+MAR1!$C$6*COS(2*PI()*$C10231/365)+MAR1!$D$6*SIN(2*PI()*$C10231/365)</f>
        <v/>
      </c>
      <c r="M10231" s="7">
        <f>MAR1!$B$7+MAR1!$C$7*COS(2*PI()*$C10231/365)+MAR1!$D$7*SIN(2*PI()*$C10231/365)</f>
        <v/>
      </c>
      <c r="N10231" s="7">
        <f>F10231-K10231</f>
        <v/>
      </c>
      <c r="O10231" s="7">
        <f>G10231-L10231</f>
        <v/>
      </c>
      <c r="P10231" s="7">
        <f>H10231-M10231</f>
        <v/>
      </c>
      <c r="Q10231" s="7">
        <f>IF($I10231=1,(N10231-MAR1!$B$11)/MAR1!$D$11,(N10231-MAR1!$C$11)/MAR1!$E$11)</f>
        <v/>
      </c>
      <c r="R10231" s="7">
        <f>IF($I10231=1,(O10231-MAR1!$B$12)/MAR1!$D$12,(O10231-MAR1!$C$12)/MAR1!$E$12)</f>
        <v/>
      </c>
      <c r="S10231" s="7">
        <f>IF($I10231=1,(P10231-MAR1!$B$13)/MAR1!$D$13,(P10231-MAR1!$C$13)/MAR1!$E$13)</f>
        <v/>
      </c>
    </row>
    <row r="10232">
      <c r="A10232" s="5" t="n">
        <v>10231</v>
      </c>
      <c r="B10232" s="5" t="n">
        <v>29</v>
      </c>
      <c r="C10232" s="5" t="n">
        <v>11</v>
      </c>
      <c r="D10232" s="5" t="n">
        <v>1</v>
      </c>
      <c r="E10232" s="5" t="n">
        <v>0</v>
      </c>
      <c r="F10232" s="5" t="n">
        <v>30.2</v>
      </c>
      <c r="G10232" s="5" t="n">
        <v>14.4</v>
      </c>
      <c r="H10232" s="5" t="n">
        <v>18.65</v>
      </c>
      <c r="I10232" s="6">
        <f>IF(E10232&gt;=Markov!$B$3,1,0)</f>
        <v/>
      </c>
      <c r="J10232" s="6">
        <f>I10231</f>
        <v/>
      </c>
      <c r="K10232" s="7">
        <f>MAR1!$B$5+MAR1!$C$5*COS(2*PI()*$C10232/365)+MAR1!$D$5*SIN(2*PI()*$C10232/365)</f>
        <v/>
      </c>
      <c r="L10232" s="7">
        <f>MAR1!$B$6+MAR1!$C$6*COS(2*PI()*$C10232/365)+MAR1!$D$6*SIN(2*PI()*$C10232/365)</f>
        <v/>
      </c>
      <c r="M10232" s="7">
        <f>MAR1!$B$7+MAR1!$C$7*COS(2*PI()*$C10232/365)+MAR1!$D$7*SIN(2*PI()*$C10232/365)</f>
        <v/>
      </c>
      <c r="N10232" s="7">
        <f>F10232-K10232</f>
        <v/>
      </c>
      <c r="O10232" s="7">
        <f>G10232-L10232</f>
        <v/>
      </c>
      <c r="P10232" s="7">
        <f>H10232-M10232</f>
        <v/>
      </c>
      <c r="Q10232" s="7">
        <f>IF($I10232=1,(N10232-MAR1!$B$11)/MAR1!$D$11,(N10232-MAR1!$C$11)/MAR1!$E$11)</f>
        <v/>
      </c>
      <c r="R10232" s="7">
        <f>IF($I10232=1,(O10232-MAR1!$B$12)/MAR1!$D$12,(O10232-MAR1!$C$12)/MAR1!$E$12)</f>
        <v/>
      </c>
      <c r="S10232" s="7">
        <f>IF($I10232=1,(P10232-MAR1!$B$13)/MAR1!$D$13,(P10232-MAR1!$C$13)/MAR1!$E$13)</f>
        <v/>
      </c>
    </row>
    <row r="10233">
      <c r="A10233" s="5" t="n">
        <v>10232</v>
      </c>
      <c r="B10233" s="5" t="n">
        <v>29</v>
      </c>
      <c r="C10233" s="5" t="n">
        <v>12</v>
      </c>
      <c r="D10233" s="5" t="n">
        <v>1</v>
      </c>
      <c r="E10233" s="5" t="n">
        <v>0</v>
      </c>
      <c r="F10233" s="5" t="n">
        <v>30.4</v>
      </c>
      <c r="G10233" s="5" t="n">
        <v>13.8</v>
      </c>
      <c r="H10233" s="5" t="n">
        <v>20.45</v>
      </c>
      <c r="I10233" s="6">
        <f>IF(E10233&gt;=Markov!$B$3,1,0)</f>
        <v/>
      </c>
      <c r="J10233" s="6">
        <f>I10232</f>
        <v/>
      </c>
      <c r="K10233" s="7">
        <f>MAR1!$B$5+MAR1!$C$5*COS(2*PI()*$C10233/365)+MAR1!$D$5*SIN(2*PI()*$C10233/365)</f>
        <v/>
      </c>
      <c r="L10233" s="7">
        <f>MAR1!$B$6+MAR1!$C$6*COS(2*PI()*$C10233/365)+MAR1!$D$6*SIN(2*PI()*$C10233/365)</f>
        <v/>
      </c>
      <c r="M10233" s="7">
        <f>MAR1!$B$7+MAR1!$C$7*COS(2*PI()*$C10233/365)+MAR1!$D$7*SIN(2*PI()*$C10233/365)</f>
        <v/>
      </c>
      <c r="N10233" s="7">
        <f>F10233-K10233</f>
        <v/>
      </c>
      <c r="O10233" s="7">
        <f>G10233-L10233</f>
        <v/>
      </c>
      <c r="P10233" s="7">
        <f>H10233-M10233</f>
        <v/>
      </c>
      <c r="Q10233" s="7">
        <f>IF($I10233=1,(N10233-MAR1!$B$11)/MAR1!$D$11,(N10233-MAR1!$C$11)/MAR1!$E$11)</f>
        <v/>
      </c>
      <c r="R10233" s="7">
        <f>IF($I10233=1,(O10233-MAR1!$B$12)/MAR1!$D$12,(O10233-MAR1!$C$12)/MAR1!$E$12)</f>
        <v/>
      </c>
      <c r="S10233" s="7">
        <f>IF($I10233=1,(P10233-MAR1!$B$13)/MAR1!$D$13,(P10233-MAR1!$C$13)/MAR1!$E$13)</f>
        <v/>
      </c>
    </row>
    <row r="10234">
      <c r="A10234" s="5" t="n">
        <v>10233</v>
      </c>
      <c r="B10234" s="5" t="n">
        <v>29</v>
      </c>
      <c r="C10234" s="5" t="n">
        <v>13</v>
      </c>
      <c r="D10234" s="5" t="n">
        <v>1</v>
      </c>
      <c r="E10234" s="5" t="n">
        <v>0</v>
      </c>
      <c r="F10234" s="5" t="n">
        <v>31.3</v>
      </c>
      <c r="G10234" s="5" t="n">
        <v>14.2</v>
      </c>
      <c r="H10234" s="5" t="n">
        <v>16.56</v>
      </c>
      <c r="I10234" s="6">
        <f>IF(E10234&gt;=Markov!$B$3,1,0)</f>
        <v/>
      </c>
      <c r="J10234" s="6">
        <f>I10233</f>
        <v/>
      </c>
      <c r="K10234" s="7">
        <f>MAR1!$B$5+MAR1!$C$5*COS(2*PI()*$C10234/365)+MAR1!$D$5*SIN(2*PI()*$C10234/365)</f>
        <v/>
      </c>
      <c r="L10234" s="7">
        <f>MAR1!$B$6+MAR1!$C$6*COS(2*PI()*$C10234/365)+MAR1!$D$6*SIN(2*PI()*$C10234/365)</f>
        <v/>
      </c>
      <c r="M10234" s="7">
        <f>MAR1!$B$7+MAR1!$C$7*COS(2*PI()*$C10234/365)+MAR1!$D$7*SIN(2*PI()*$C10234/365)</f>
        <v/>
      </c>
      <c r="N10234" s="7">
        <f>F10234-K10234</f>
        <v/>
      </c>
      <c r="O10234" s="7">
        <f>G10234-L10234</f>
        <v/>
      </c>
      <c r="P10234" s="7">
        <f>H10234-M10234</f>
        <v/>
      </c>
      <c r="Q10234" s="7">
        <f>IF($I10234=1,(N10234-MAR1!$B$11)/MAR1!$D$11,(N10234-MAR1!$C$11)/MAR1!$E$11)</f>
        <v/>
      </c>
      <c r="R10234" s="7">
        <f>IF($I10234=1,(O10234-MAR1!$B$12)/MAR1!$D$12,(O10234-MAR1!$C$12)/MAR1!$E$12)</f>
        <v/>
      </c>
      <c r="S10234" s="7">
        <f>IF($I10234=1,(P10234-MAR1!$B$13)/MAR1!$D$13,(P10234-MAR1!$C$13)/MAR1!$E$13)</f>
        <v/>
      </c>
    </row>
    <row r="10235">
      <c r="A10235" s="5" t="n">
        <v>10234</v>
      </c>
      <c r="B10235" s="5" t="n">
        <v>29</v>
      </c>
      <c r="C10235" s="5" t="n">
        <v>14</v>
      </c>
      <c r="D10235" s="5" t="n">
        <v>1</v>
      </c>
      <c r="E10235" s="5" t="n">
        <v>0</v>
      </c>
      <c r="F10235" s="5" t="n">
        <v>31</v>
      </c>
      <c r="G10235" s="5" t="n">
        <v>15.1</v>
      </c>
      <c r="H10235" s="5" t="n">
        <v>20.33</v>
      </c>
      <c r="I10235" s="6">
        <f>IF(E10235&gt;=Markov!$B$3,1,0)</f>
        <v/>
      </c>
      <c r="J10235" s="6">
        <f>I10234</f>
        <v/>
      </c>
      <c r="K10235" s="7">
        <f>MAR1!$B$5+MAR1!$C$5*COS(2*PI()*$C10235/365)+MAR1!$D$5*SIN(2*PI()*$C10235/365)</f>
        <v/>
      </c>
      <c r="L10235" s="7">
        <f>MAR1!$B$6+MAR1!$C$6*COS(2*PI()*$C10235/365)+MAR1!$D$6*SIN(2*PI()*$C10235/365)</f>
        <v/>
      </c>
      <c r="M10235" s="7">
        <f>MAR1!$B$7+MAR1!$C$7*COS(2*PI()*$C10235/365)+MAR1!$D$7*SIN(2*PI()*$C10235/365)</f>
        <v/>
      </c>
      <c r="N10235" s="7">
        <f>F10235-K10235</f>
        <v/>
      </c>
      <c r="O10235" s="7">
        <f>G10235-L10235</f>
        <v/>
      </c>
      <c r="P10235" s="7">
        <f>H10235-M10235</f>
        <v/>
      </c>
      <c r="Q10235" s="7">
        <f>IF($I10235=1,(N10235-MAR1!$B$11)/MAR1!$D$11,(N10235-MAR1!$C$11)/MAR1!$E$11)</f>
        <v/>
      </c>
      <c r="R10235" s="7">
        <f>IF($I10235=1,(O10235-MAR1!$B$12)/MAR1!$D$12,(O10235-MAR1!$C$12)/MAR1!$E$12)</f>
        <v/>
      </c>
      <c r="S10235" s="7">
        <f>IF($I10235=1,(P10235-MAR1!$B$13)/MAR1!$D$13,(P10235-MAR1!$C$13)/MAR1!$E$13)</f>
        <v/>
      </c>
    </row>
    <row r="10236">
      <c r="A10236" s="5" t="n">
        <v>10235</v>
      </c>
      <c r="B10236" s="5" t="n">
        <v>29</v>
      </c>
      <c r="C10236" s="5" t="n">
        <v>15</v>
      </c>
      <c r="D10236" s="5" t="n">
        <v>1</v>
      </c>
      <c r="E10236" s="5" t="n">
        <v>0</v>
      </c>
      <c r="F10236" s="5" t="n">
        <v>32.3</v>
      </c>
      <c r="G10236" s="5" t="n">
        <v>16.7</v>
      </c>
      <c r="H10236" s="5" t="n">
        <v>14.62</v>
      </c>
      <c r="I10236" s="6">
        <f>IF(E10236&gt;=Markov!$B$3,1,0)</f>
        <v/>
      </c>
      <c r="J10236" s="6">
        <f>I10235</f>
        <v/>
      </c>
      <c r="K10236" s="7">
        <f>MAR1!$B$5+MAR1!$C$5*COS(2*PI()*$C10236/365)+MAR1!$D$5*SIN(2*PI()*$C10236/365)</f>
        <v/>
      </c>
      <c r="L10236" s="7">
        <f>MAR1!$B$6+MAR1!$C$6*COS(2*PI()*$C10236/365)+MAR1!$D$6*SIN(2*PI()*$C10236/365)</f>
        <v/>
      </c>
      <c r="M10236" s="7">
        <f>MAR1!$B$7+MAR1!$C$7*COS(2*PI()*$C10236/365)+MAR1!$D$7*SIN(2*PI()*$C10236/365)</f>
        <v/>
      </c>
      <c r="N10236" s="7">
        <f>F10236-K10236</f>
        <v/>
      </c>
      <c r="O10236" s="7">
        <f>G10236-L10236</f>
        <v/>
      </c>
      <c r="P10236" s="7">
        <f>H10236-M10236</f>
        <v/>
      </c>
      <c r="Q10236" s="7">
        <f>IF($I10236=1,(N10236-MAR1!$B$11)/MAR1!$D$11,(N10236-MAR1!$C$11)/MAR1!$E$11)</f>
        <v/>
      </c>
      <c r="R10236" s="7">
        <f>IF($I10236=1,(O10236-MAR1!$B$12)/MAR1!$D$12,(O10236-MAR1!$C$12)/MAR1!$E$12)</f>
        <v/>
      </c>
      <c r="S10236" s="7">
        <f>IF($I10236=1,(P10236-MAR1!$B$13)/MAR1!$D$13,(P10236-MAR1!$C$13)/MAR1!$E$13)</f>
        <v/>
      </c>
    </row>
    <row r="10237">
      <c r="A10237" s="5" t="n">
        <v>10236</v>
      </c>
      <c r="B10237" s="5" t="n">
        <v>29</v>
      </c>
      <c r="C10237" s="5" t="n">
        <v>16</v>
      </c>
      <c r="D10237" s="5" t="n">
        <v>1</v>
      </c>
      <c r="E10237" s="5" t="n">
        <v>0</v>
      </c>
      <c r="F10237" s="5" t="n">
        <v>33.2</v>
      </c>
      <c r="G10237" s="5" t="n">
        <v>16</v>
      </c>
      <c r="H10237" s="5" t="n">
        <v>14.45</v>
      </c>
      <c r="I10237" s="6">
        <f>IF(E10237&gt;=Markov!$B$3,1,0)</f>
        <v/>
      </c>
      <c r="J10237" s="6">
        <f>I10236</f>
        <v/>
      </c>
      <c r="K10237" s="7">
        <f>MAR1!$B$5+MAR1!$C$5*COS(2*PI()*$C10237/365)+MAR1!$D$5*SIN(2*PI()*$C10237/365)</f>
        <v/>
      </c>
      <c r="L10237" s="7">
        <f>MAR1!$B$6+MAR1!$C$6*COS(2*PI()*$C10237/365)+MAR1!$D$6*SIN(2*PI()*$C10237/365)</f>
        <v/>
      </c>
      <c r="M10237" s="7">
        <f>MAR1!$B$7+MAR1!$C$7*COS(2*PI()*$C10237/365)+MAR1!$D$7*SIN(2*PI()*$C10237/365)</f>
        <v/>
      </c>
      <c r="N10237" s="7">
        <f>F10237-K10237</f>
        <v/>
      </c>
      <c r="O10237" s="7">
        <f>G10237-L10237</f>
        <v/>
      </c>
      <c r="P10237" s="7">
        <f>H10237-M10237</f>
        <v/>
      </c>
      <c r="Q10237" s="7">
        <f>IF($I10237=1,(N10237-MAR1!$B$11)/MAR1!$D$11,(N10237-MAR1!$C$11)/MAR1!$E$11)</f>
        <v/>
      </c>
      <c r="R10237" s="7">
        <f>IF($I10237=1,(O10237-MAR1!$B$12)/MAR1!$D$12,(O10237-MAR1!$C$12)/MAR1!$E$12)</f>
        <v/>
      </c>
      <c r="S10237" s="7">
        <f>IF($I10237=1,(P10237-MAR1!$B$13)/MAR1!$D$13,(P10237-MAR1!$C$13)/MAR1!$E$13)</f>
        <v/>
      </c>
    </row>
    <row r="10238">
      <c r="A10238" s="5" t="n">
        <v>10237</v>
      </c>
      <c r="B10238" s="5" t="n">
        <v>29</v>
      </c>
      <c r="C10238" s="5" t="n">
        <v>17</v>
      </c>
      <c r="D10238" s="5" t="n">
        <v>1</v>
      </c>
      <c r="E10238" s="5" t="n">
        <v>0</v>
      </c>
      <c r="F10238" s="5" t="n">
        <v>29.2</v>
      </c>
      <c r="G10238" s="5" t="n">
        <v>12.7</v>
      </c>
      <c r="H10238" s="5" t="n">
        <v>14.32</v>
      </c>
      <c r="I10238" s="6">
        <f>IF(E10238&gt;=Markov!$B$3,1,0)</f>
        <v/>
      </c>
      <c r="J10238" s="6">
        <f>I10237</f>
        <v/>
      </c>
      <c r="K10238" s="7">
        <f>MAR1!$B$5+MAR1!$C$5*COS(2*PI()*$C10238/365)+MAR1!$D$5*SIN(2*PI()*$C10238/365)</f>
        <v/>
      </c>
      <c r="L10238" s="7">
        <f>MAR1!$B$6+MAR1!$C$6*COS(2*PI()*$C10238/365)+MAR1!$D$6*SIN(2*PI()*$C10238/365)</f>
        <v/>
      </c>
      <c r="M10238" s="7">
        <f>MAR1!$B$7+MAR1!$C$7*COS(2*PI()*$C10238/365)+MAR1!$D$7*SIN(2*PI()*$C10238/365)</f>
        <v/>
      </c>
      <c r="N10238" s="7">
        <f>F10238-K10238</f>
        <v/>
      </c>
      <c r="O10238" s="7">
        <f>G10238-L10238</f>
        <v/>
      </c>
      <c r="P10238" s="7">
        <f>H10238-M10238</f>
        <v/>
      </c>
      <c r="Q10238" s="7">
        <f>IF($I10238=1,(N10238-MAR1!$B$11)/MAR1!$D$11,(N10238-MAR1!$C$11)/MAR1!$E$11)</f>
        <v/>
      </c>
      <c r="R10238" s="7">
        <f>IF($I10238=1,(O10238-MAR1!$B$12)/MAR1!$D$12,(O10238-MAR1!$C$12)/MAR1!$E$12)</f>
        <v/>
      </c>
      <c r="S10238" s="7">
        <f>IF($I10238=1,(P10238-MAR1!$B$13)/MAR1!$D$13,(P10238-MAR1!$C$13)/MAR1!$E$13)</f>
        <v/>
      </c>
    </row>
    <row r="10239">
      <c r="A10239" s="5" t="n">
        <v>10238</v>
      </c>
      <c r="B10239" s="5" t="n">
        <v>29</v>
      </c>
      <c r="C10239" s="5" t="n">
        <v>18</v>
      </c>
      <c r="D10239" s="5" t="n">
        <v>1</v>
      </c>
      <c r="E10239" s="5" t="n">
        <v>0</v>
      </c>
      <c r="F10239" s="5" t="n">
        <v>29.9</v>
      </c>
      <c r="G10239" s="5" t="n">
        <v>11.6</v>
      </c>
      <c r="H10239" s="5" t="n">
        <v>19.39</v>
      </c>
      <c r="I10239" s="6">
        <f>IF(E10239&gt;=Markov!$B$3,1,0)</f>
        <v/>
      </c>
      <c r="J10239" s="6">
        <f>I10238</f>
        <v/>
      </c>
      <c r="K10239" s="7">
        <f>MAR1!$B$5+MAR1!$C$5*COS(2*PI()*$C10239/365)+MAR1!$D$5*SIN(2*PI()*$C10239/365)</f>
        <v/>
      </c>
      <c r="L10239" s="7">
        <f>MAR1!$B$6+MAR1!$C$6*COS(2*PI()*$C10239/365)+MAR1!$D$6*SIN(2*PI()*$C10239/365)</f>
        <v/>
      </c>
      <c r="M10239" s="7">
        <f>MAR1!$B$7+MAR1!$C$7*COS(2*PI()*$C10239/365)+MAR1!$D$7*SIN(2*PI()*$C10239/365)</f>
        <v/>
      </c>
      <c r="N10239" s="7">
        <f>F10239-K10239</f>
        <v/>
      </c>
      <c r="O10239" s="7">
        <f>G10239-L10239</f>
        <v/>
      </c>
      <c r="P10239" s="7">
        <f>H10239-M10239</f>
        <v/>
      </c>
      <c r="Q10239" s="7">
        <f>IF($I10239=1,(N10239-MAR1!$B$11)/MAR1!$D$11,(N10239-MAR1!$C$11)/MAR1!$E$11)</f>
        <v/>
      </c>
      <c r="R10239" s="7">
        <f>IF($I10239=1,(O10239-MAR1!$B$12)/MAR1!$D$12,(O10239-MAR1!$C$12)/MAR1!$E$12)</f>
        <v/>
      </c>
      <c r="S10239" s="7">
        <f>IF($I10239=1,(P10239-MAR1!$B$13)/MAR1!$D$13,(P10239-MAR1!$C$13)/MAR1!$E$13)</f>
        <v/>
      </c>
    </row>
    <row r="10240">
      <c r="A10240" s="5" t="n">
        <v>10239</v>
      </c>
      <c r="B10240" s="5" t="n">
        <v>29</v>
      </c>
      <c r="C10240" s="5" t="n">
        <v>19</v>
      </c>
      <c r="D10240" s="5" t="n">
        <v>1</v>
      </c>
      <c r="E10240" s="5" t="n">
        <v>0</v>
      </c>
      <c r="F10240" s="5" t="n">
        <v>31</v>
      </c>
      <c r="G10240" s="5" t="n">
        <v>12.7</v>
      </c>
      <c r="H10240" s="5" t="n">
        <v>22.85</v>
      </c>
      <c r="I10240" s="6">
        <f>IF(E10240&gt;=Markov!$B$3,1,0)</f>
        <v/>
      </c>
      <c r="J10240" s="6">
        <f>I10239</f>
        <v/>
      </c>
      <c r="K10240" s="7">
        <f>MAR1!$B$5+MAR1!$C$5*COS(2*PI()*$C10240/365)+MAR1!$D$5*SIN(2*PI()*$C10240/365)</f>
        <v/>
      </c>
      <c r="L10240" s="7">
        <f>MAR1!$B$6+MAR1!$C$6*COS(2*PI()*$C10240/365)+MAR1!$D$6*SIN(2*PI()*$C10240/365)</f>
        <v/>
      </c>
      <c r="M10240" s="7">
        <f>MAR1!$B$7+MAR1!$C$7*COS(2*PI()*$C10240/365)+MAR1!$D$7*SIN(2*PI()*$C10240/365)</f>
        <v/>
      </c>
      <c r="N10240" s="7">
        <f>F10240-K10240</f>
        <v/>
      </c>
      <c r="O10240" s="7">
        <f>G10240-L10240</f>
        <v/>
      </c>
      <c r="P10240" s="7">
        <f>H10240-M10240</f>
        <v/>
      </c>
      <c r="Q10240" s="7">
        <f>IF($I10240=1,(N10240-MAR1!$B$11)/MAR1!$D$11,(N10240-MAR1!$C$11)/MAR1!$E$11)</f>
        <v/>
      </c>
      <c r="R10240" s="7">
        <f>IF($I10240=1,(O10240-MAR1!$B$12)/MAR1!$D$12,(O10240-MAR1!$C$12)/MAR1!$E$12)</f>
        <v/>
      </c>
      <c r="S10240" s="7">
        <f>IF($I10240=1,(P10240-MAR1!$B$13)/MAR1!$D$13,(P10240-MAR1!$C$13)/MAR1!$E$13)</f>
        <v/>
      </c>
    </row>
    <row r="10241">
      <c r="A10241" s="5" t="n">
        <v>10240</v>
      </c>
      <c r="B10241" s="5" t="n">
        <v>29</v>
      </c>
      <c r="C10241" s="5" t="n">
        <v>20</v>
      </c>
      <c r="D10241" s="5" t="n">
        <v>1</v>
      </c>
      <c r="E10241" s="5" t="n">
        <v>0</v>
      </c>
      <c r="F10241" s="5" t="n">
        <v>32.6</v>
      </c>
      <c r="G10241" s="5" t="n">
        <v>14.3</v>
      </c>
      <c r="H10241" s="5" t="n">
        <v>22.9</v>
      </c>
      <c r="I10241" s="6">
        <f>IF(E10241&gt;=Markov!$B$3,1,0)</f>
        <v/>
      </c>
      <c r="J10241" s="6">
        <f>I10240</f>
        <v/>
      </c>
      <c r="K10241" s="7">
        <f>MAR1!$B$5+MAR1!$C$5*COS(2*PI()*$C10241/365)+MAR1!$D$5*SIN(2*PI()*$C10241/365)</f>
        <v/>
      </c>
      <c r="L10241" s="7">
        <f>MAR1!$B$6+MAR1!$C$6*COS(2*PI()*$C10241/365)+MAR1!$D$6*SIN(2*PI()*$C10241/365)</f>
        <v/>
      </c>
      <c r="M10241" s="7">
        <f>MAR1!$B$7+MAR1!$C$7*COS(2*PI()*$C10241/365)+MAR1!$D$7*SIN(2*PI()*$C10241/365)</f>
        <v/>
      </c>
      <c r="N10241" s="7">
        <f>F10241-K10241</f>
        <v/>
      </c>
      <c r="O10241" s="7">
        <f>G10241-L10241</f>
        <v/>
      </c>
      <c r="P10241" s="7">
        <f>H10241-M10241</f>
        <v/>
      </c>
      <c r="Q10241" s="7">
        <f>IF($I10241=1,(N10241-MAR1!$B$11)/MAR1!$D$11,(N10241-MAR1!$C$11)/MAR1!$E$11)</f>
        <v/>
      </c>
      <c r="R10241" s="7">
        <f>IF($I10241=1,(O10241-MAR1!$B$12)/MAR1!$D$12,(O10241-MAR1!$C$12)/MAR1!$E$12)</f>
        <v/>
      </c>
      <c r="S10241" s="7">
        <f>IF($I10241=1,(P10241-MAR1!$B$13)/MAR1!$D$13,(P10241-MAR1!$C$13)/MAR1!$E$13)</f>
        <v/>
      </c>
    </row>
    <row r="10242">
      <c r="A10242" s="5" t="n">
        <v>10241</v>
      </c>
      <c r="B10242" s="5" t="n">
        <v>29</v>
      </c>
      <c r="C10242" s="5" t="n">
        <v>21</v>
      </c>
      <c r="D10242" s="5" t="n">
        <v>1</v>
      </c>
      <c r="E10242" s="5" t="n">
        <v>0</v>
      </c>
      <c r="F10242" s="5" t="n">
        <v>31.7</v>
      </c>
      <c r="G10242" s="5" t="n">
        <v>14.6</v>
      </c>
      <c r="H10242" s="5" t="n">
        <v>19.17</v>
      </c>
      <c r="I10242" s="6">
        <f>IF(E10242&gt;=Markov!$B$3,1,0)</f>
        <v/>
      </c>
      <c r="J10242" s="6">
        <f>I10241</f>
        <v/>
      </c>
      <c r="K10242" s="7">
        <f>MAR1!$B$5+MAR1!$C$5*COS(2*PI()*$C10242/365)+MAR1!$D$5*SIN(2*PI()*$C10242/365)</f>
        <v/>
      </c>
      <c r="L10242" s="7">
        <f>MAR1!$B$6+MAR1!$C$6*COS(2*PI()*$C10242/365)+MAR1!$D$6*SIN(2*PI()*$C10242/365)</f>
        <v/>
      </c>
      <c r="M10242" s="7">
        <f>MAR1!$B$7+MAR1!$C$7*COS(2*PI()*$C10242/365)+MAR1!$D$7*SIN(2*PI()*$C10242/365)</f>
        <v/>
      </c>
      <c r="N10242" s="7">
        <f>F10242-K10242</f>
        <v/>
      </c>
      <c r="O10242" s="7">
        <f>G10242-L10242</f>
        <v/>
      </c>
      <c r="P10242" s="7">
        <f>H10242-M10242</f>
        <v/>
      </c>
      <c r="Q10242" s="7">
        <f>IF($I10242=1,(N10242-MAR1!$B$11)/MAR1!$D$11,(N10242-MAR1!$C$11)/MAR1!$E$11)</f>
        <v/>
      </c>
      <c r="R10242" s="7">
        <f>IF($I10242=1,(O10242-MAR1!$B$12)/MAR1!$D$12,(O10242-MAR1!$C$12)/MAR1!$E$12)</f>
        <v/>
      </c>
      <c r="S10242" s="7">
        <f>IF($I10242=1,(P10242-MAR1!$B$13)/MAR1!$D$13,(P10242-MAR1!$C$13)/MAR1!$E$13)</f>
        <v/>
      </c>
    </row>
    <row r="10243">
      <c r="A10243" s="5" t="n">
        <v>10242</v>
      </c>
      <c r="B10243" s="5" t="n">
        <v>29</v>
      </c>
      <c r="C10243" s="5" t="n">
        <v>22</v>
      </c>
      <c r="D10243" s="5" t="n">
        <v>1</v>
      </c>
      <c r="E10243" s="5" t="n">
        <v>0</v>
      </c>
      <c r="F10243" s="5" t="n">
        <v>32.2</v>
      </c>
      <c r="G10243" s="5" t="n">
        <v>13.7</v>
      </c>
      <c r="H10243" s="5" t="n">
        <v>14.62</v>
      </c>
      <c r="I10243" s="6">
        <f>IF(E10243&gt;=Markov!$B$3,1,0)</f>
        <v/>
      </c>
      <c r="J10243" s="6">
        <f>I10242</f>
        <v/>
      </c>
      <c r="K10243" s="7">
        <f>MAR1!$B$5+MAR1!$C$5*COS(2*PI()*$C10243/365)+MAR1!$D$5*SIN(2*PI()*$C10243/365)</f>
        <v/>
      </c>
      <c r="L10243" s="7">
        <f>MAR1!$B$6+MAR1!$C$6*COS(2*PI()*$C10243/365)+MAR1!$D$6*SIN(2*PI()*$C10243/365)</f>
        <v/>
      </c>
      <c r="M10243" s="7">
        <f>MAR1!$B$7+MAR1!$C$7*COS(2*PI()*$C10243/365)+MAR1!$D$7*SIN(2*PI()*$C10243/365)</f>
        <v/>
      </c>
      <c r="N10243" s="7">
        <f>F10243-K10243</f>
        <v/>
      </c>
      <c r="O10243" s="7">
        <f>G10243-L10243</f>
        <v/>
      </c>
      <c r="P10243" s="7">
        <f>H10243-M10243</f>
        <v/>
      </c>
      <c r="Q10243" s="7">
        <f>IF($I10243=1,(N10243-MAR1!$B$11)/MAR1!$D$11,(N10243-MAR1!$C$11)/MAR1!$E$11)</f>
        <v/>
      </c>
      <c r="R10243" s="7">
        <f>IF($I10243=1,(O10243-MAR1!$B$12)/MAR1!$D$12,(O10243-MAR1!$C$12)/MAR1!$E$12)</f>
        <v/>
      </c>
      <c r="S10243" s="7">
        <f>IF($I10243=1,(P10243-MAR1!$B$13)/MAR1!$D$13,(P10243-MAR1!$C$13)/MAR1!$E$13)</f>
        <v/>
      </c>
    </row>
    <row r="10244">
      <c r="A10244" s="5" t="n">
        <v>10243</v>
      </c>
      <c r="B10244" s="5" t="n">
        <v>29</v>
      </c>
      <c r="C10244" s="5" t="n">
        <v>23</v>
      </c>
      <c r="D10244" s="5" t="n">
        <v>1</v>
      </c>
      <c r="E10244" s="5" t="n">
        <v>0</v>
      </c>
      <c r="F10244" s="5" t="n">
        <v>30.7</v>
      </c>
      <c r="G10244" s="5" t="n">
        <v>13.6</v>
      </c>
      <c r="H10244" s="5" t="n">
        <v>20.84</v>
      </c>
      <c r="I10244" s="6">
        <f>IF(E10244&gt;=Markov!$B$3,1,0)</f>
        <v/>
      </c>
      <c r="J10244" s="6">
        <f>I10243</f>
        <v/>
      </c>
      <c r="K10244" s="7">
        <f>MAR1!$B$5+MAR1!$C$5*COS(2*PI()*$C10244/365)+MAR1!$D$5*SIN(2*PI()*$C10244/365)</f>
        <v/>
      </c>
      <c r="L10244" s="7">
        <f>MAR1!$B$6+MAR1!$C$6*COS(2*PI()*$C10244/365)+MAR1!$D$6*SIN(2*PI()*$C10244/365)</f>
        <v/>
      </c>
      <c r="M10244" s="7">
        <f>MAR1!$B$7+MAR1!$C$7*COS(2*PI()*$C10244/365)+MAR1!$D$7*SIN(2*PI()*$C10244/365)</f>
        <v/>
      </c>
      <c r="N10244" s="7">
        <f>F10244-K10244</f>
        <v/>
      </c>
      <c r="O10244" s="7">
        <f>G10244-L10244</f>
        <v/>
      </c>
      <c r="P10244" s="7">
        <f>H10244-M10244</f>
        <v/>
      </c>
      <c r="Q10244" s="7">
        <f>IF($I10244=1,(N10244-MAR1!$B$11)/MAR1!$D$11,(N10244-MAR1!$C$11)/MAR1!$E$11)</f>
        <v/>
      </c>
      <c r="R10244" s="7">
        <f>IF($I10244=1,(O10244-MAR1!$B$12)/MAR1!$D$12,(O10244-MAR1!$C$12)/MAR1!$E$12)</f>
        <v/>
      </c>
      <c r="S10244" s="7">
        <f>IF($I10244=1,(P10244-MAR1!$B$13)/MAR1!$D$13,(P10244-MAR1!$C$13)/MAR1!$E$13)</f>
        <v/>
      </c>
    </row>
    <row r="10245">
      <c r="A10245" s="5" t="n">
        <v>10244</v>
      </c>
      <c r="B10245" s="5" t="n">
        <v>29</v>
      </c>
      <c r="C10245" s="5" t="n">
        <v>24</v>
      </c>
      <c r="D10245" s="5" t="n">
        <v>1</v>
      </c>
      <c r="E10245" s="5" t="n">
        <v>0</v>
      </c>
      <c r="F10245" s="5" t="n">
        <v>31.5</v>
      </c>
      <c r="G10245" s="5" t="n">
        <v>13.7</v>
      </c>
      <c r="H10245" s="5" t="n">
        <v>22.37</v>
      </c>
      <c r="I10245" s="6">
        <f>IF(E10245&gt;=Markov!$B$3,1,0)</f>
        <v/>
      </c>
      <c r="J10245" s="6">
        <f>I10244</f>
        <v/>
      </c>
      <c r="K10245" s="7">
        <f>MAR1!$B$5+MAR1!$C$5*COS(2*PI()*$C10245/365)+MAR1!$D$5*SIN(2*PI()*$C10245/365)</f>
        <v/>
      </c>
      <c r="L10245" s="7">
        <f>MAR1!$B$6+MAR1!$C$6*COS(2*PI()*$C10245/365)+MAR1!$D$6*SIN(2*PI()*$C10245/365)</f>
        <v/>
      </c>
      <c r="M10245" s="7">
        <f>MAR1!$B$7+MAR1!$C$7*COS(2*PI()*$C10245/365)+MAR1!$D$7*SIN(2*PI()*$C10245/365)</f>
        <v/>
      </c>
      <c r="N10245" s="7">
        <f>F10245-K10245</f>
        <v/>
      </c>
      <c r="O10245" s="7">
        <f>G10245-L10245</f>
        <v/>
      </c>
      <c r="P10245" s="7">
        <f>H10245-M10245</f>
        <v/>
      </c>
      <c r="Q10245" s="7">
        <f>IF($I10245=1,(N10245-MAR1!$B$11)/MAR1!$D$11,(N10245-MAR1!$C$11)/MAR1!$E$11)</f>
        <v/>
      </c>
      <c r="R10245" s="7">
        <f>IF($I10245=1,(O10245-MAR1!$B$12)/MAR1!$D$12,(O10245-MAR1!$C$12)/MAR1!$E$12)</f>
        <v/>
      </c>
      <c r="S10245" s="7">
        <f>IF($I10245=1,(P10245-MAR1!$B$13)/MAR1!$D$13,(P10245-MAR1!$C$13)/MAR1!$E$13)</f>
        <v/>
      </c>
    </row>
    <row r="10246">
      <c r="A10246" s="5" t="n">
        <v>10245</v>
      </c>
      <c r="B10246" s="5" t="n">
        <v>29</v>
      </c>
      <c r="C10246" s="5" t="n">
        <v>25</v>
      </c>
      <c r="D10246" s="5" t="n">
        <v>1</v>
      </c>
      <c r="E10246" s="5" t="n">
        <v>0</v>
      </c>
      <c r="F10246" s="5" t="n">
        <v>31.5</v>
      </c>
      <c r="G10246" s="5" t="n">
        <v>16</v>
      </c>
      <c r="H10246" s="5" t="n">
        <v>12.88</v>
      </c>
      <c r="I10246" s="6">
        <f>IF(E10246&gt;=Markov!$B$3,1,0)</f>
        <v/>
      </c>
      <c r="J10246" s="6">
        <f>I10245</f>
        <v/>
      </c>
      <c r="K10246" s="7">
        <f>MAR1!$B$5+MAR1!$C$5*COS(2*PI()*$C10246/365)+MAR1!$D$5*SIN(2*PI()*$C10246/365)</f>
        <v/>
      </c>
      <c r="L10246" s="7">
        <f>MAR1!$B$6+MAR1!$C$6*COS(2*PI()*$C10246/365)+MAR1!$D$6*SIN(2*PI()*$C10246/365)</f>
        <v/>
      </c>
      <c r="M10246" s="7">
        <f>MAR1!$B$7+MAR1!$C$7*COS(2*PI()*$C10246/365)+MAR1!$D$7*SIN(2*PI()*$C10246/365)</f>
        <v/>
      </c>
      <c r="N10246" s="7">
        <f>F10246-K10246</f>
        <v/>
      </c>
      <c r="O10246" s="7">
        <f>G10246-L10246</f>
        <v/>
      </c>
      <c r="P10246" s="7">
        <f>H10246-M10246</f>
        <v/>
      </c>
      <c r="Q10246" s="7">
        <f>IF($I10246=1,(N10246-MAR1!$B$11)/MAR1!$D$11,(N10246-MAR1!$C$11)/MAR1!$E$11)</f>
        <v/>
      </c>
      <c r="R10246" s="7">
        <f>IF($I10246=1,(O10246-MAR1!$B$12)/MAR1!$D$12,(O10246-MAR1!$C$12)/MAR1!$E$12)</f>
        <v/>
      </c>
      <c r="S10246" s="7">
        <f>IF($I10246=1,(P10246-MAR1!$B$13)/MAR1!$D$13,(P10246-MAR1!$C$13)/MAR1!$E$13)</f>
        <v/>
      </c>
    </row>
    <row r="10247">
      <c r="A10247" s="5" t="n">
        <v>10246</v>
      </c>
      <c r="B10247" s="5" t="n">
        <v>29</v>
      </c>
      <c r="C10247" s="5" t="n">
        <v>26</v>
      </c>
      <c r="D10247" s="5" t="n">
        <v>1</v>
      </c>
      <c r="E10247" s="5" t="n">
        <v>0</v>
      </c>
      <c r="F10247" s="5" t="n">
        <v>29.3</v>
      </c>
      <c r="G10247" s="5" t="n">
        <v>15.4</v>
      </c>
      <c r="H10247" s="5" t="n">
        <v>16.14</v>
      </c>
      <c r="I10247" s="6">
        <f>IF(E10247&gt;=Markov!$B$3,1,0)</f>
        <v/>
      </c>
      <c r="J10247" s="6">
        <f>I10246</f>
        <v/>
      </c>
      <c r="K10247" s="7">
        <f>MAR1!$B$5+MAR1!$C$5*COS(2*PI()*$C10247/365)+MAR1!$D$5*SIN(2*PI()*$C10247/365)</f>
        <v/>
      </c>
      <c r="L10247" s="7">
        <f>MAR1!$B$6+MAR1!$C$6*COS(2*PI()*$C10247/365)+MAR1!$D$6*SIN(2*PI()*$C10247/365)</f>
        <v/>
      </c>
      <c r="M10247" s="7">
        <f>MAR1!$B$7+MAR1!$C$7*COS(2*PI()*$C10247/365)+MAR1!$D$7*SIN(2*PI()*$C10247/365)</f>
        <v/>
      </c>
      <c r="N10247" s="7">
        <f>F10247-K10247</f>
        <v/>
      </c>
      <c r="O10247" s="7">
        <f>G10247-L10247</f>
        <v/>
      </c>
      <c r="P10247" s="7">
        <f>H10247-M10247</f>
        <v/>
      </c>
      <c r="Q10247" s="7">
        <f>IF($I10247=1,(N10247-MAR1!$B$11)/MAR1!$D$11,(N10247-MAR1!$C$11)/MAR1!$E$11)</f>
        <v/>
      </c>
      <c r="R10247" s="7">
        <f>IF($I10247=1,(O10247-MAR1!$B$12)/MAR1!$D$12,(O10247-MAR1!$C$12)/MAR1!$E$12)</f>
        <v/>
      </c>
      <c r="S10247" s="7">
        <f>IF($I10247=1,(P10247-MAR1!$B$13)/MAR1!$D$13,(P10247-MAR1!$C$13)/MAR1!$E$13)</f>
        <v/>
      </c>
    </row>
    <row r="10248">
      <c r="A10248" s="5" t="n">
        <v>10247</v>
      </c>
      <c r="B10248" s="5" t="n">
        <v>29</v>
      </c>
      <c r="C10248" s="5" t="n">
        <v>27</v>
      </c>
      <c r="D10248" s="5" t="n">
        <v>1</v>
      </c>
      <c r="E10248" s="5" t="n">
        <v>0</v>
      </c>
      <c r="F10248" s="5" t="n">
        <v>32.6</v>
      </c>
      <c r="G10248" s="5" t="n">
        <v>15.2</v>
      </c>
      <c r="H10248" s="5" t="n">
        <v>23.57</v>
      </c>
      <c r="I10248" s="6">
        <f>IF(E10248&gt;=Markov!$B$3,1,0)</f>
        <v/>
      </c>
      <c r="J10248" s="6">
        <f>I10247</f>
        <v/>
      </c>
      <c r="K10248" s="7">
        <f>MAR1!$B$5+MAR1!$C$5*COS(2*PI()*$C10248/365)+MAR1!$D$5*SIN(2*PI()*$C10248/365)</f>
        <v/>
      </c>
      <c r="L10248" s="7">
        <f>MAR1!$B$6+MAR1!$C$6*COS(2*PI()*$C10248/365)+MAR1!$D$6*SIN(2*PI()*$C10248/365)</f>
        <v/>
      </c>
      <c r="M10248" s="7">
        <f>MAR1!$B$7+MAR1!$C$7*COS(2*PI()*$C10248/365)+MAR1!$D$7*SIN(2*PI()*$C10248/365)</f>
        <v/>
      </c>
      <c r="N10248" s="7">
        <f>F10248-K10248</f>
        <v/>
      </c>
      <c r="O10248" s="7">
        <f>G10248-L10248</f>
        <v/>
      </c>
      <c r="P10248" s="7">
        <f>H10248-M10248</f>
        <v/>
      </c>
      <c r="Q10248" s="7">
        <f>IF($I10248=1,(N10248-MAR1!$B$11)/MAR1!$D$11,(N10248-MAR1!$C$11)/MAR1!$E$11)</f>
        <v/>
      </c>
      <c r="R10248" s="7">
        <f>IF($I10248=1,(O10248-MAR1!$B$12)/MAR1!$D$12,(O10248-MAR1!$C$12)/MAR1!$E$12)</f>
        <v/>
      </c>
      <c r="S10248" s="7">
        <f>IF($I10248=1,(P10248-MAR1!$B$13)/MAR1!$D$13,(P10248-MAR1!$C$13)/MAR1!$E$13)</f>
        <v/>
      </c>
    </row>
    <row r="10249">
      <c r="A10249" s="5" t="n">
        <v>10248</v>
      </c>
      <c r="B10249" s="5" t="n">
        <v>29</v>
      </c>
      <c r="C10249" s="5" t="n">
        <v>28</v>
      </c>
      <c r="D10249" s="5" t="n">
        <v>1</v>
      </c>
      <c r="E10249" s="5" t="n">
        <v>0</v>
      </c>
      <c r="F10249" s="5" t="n">
        <v>32.2</v>
      </c>
      <c r="G10249" s="5" t="n">
        <v>14.2</v>
      </c>
      <c r="H10249" s="5" t="n">
        <v>22.37</v>
      </c>
      <c r="I10249" s="6">
        <f>IF(E10249&gt;=Markov!$B$3,1,0)</f>
        <v/>
      </c>
      <c r="J10249" s="6">
        <f>I10248</f>
        <v/>
      </c>
      <c r="K10249" s="7">
        <f>MAR1!$B$5+MAR1!$C$5*COS(2*PI()*$C10249/365)+MAR1!$D$5*SIN(2*PI()*$C10249/365)</f>
        <v/>
      </c>
      <c r="L10249" s="7">
        <f>MAR1!$B$6+MAR1!$C$6*COS(2*PI()*$C10249/365)+MAR1!$D$6*SIN(2*PI()*$C10249/365)</f>
        <v/>
      </c>
      <c r="M10249" s="7">
        <f>MAR1!$B$7+MAR1!$C$7*COS(2*PI()*$C10249/365)+MAR1!$D$7*SIN(2*PI()*$C10249/365)</f>
        <v/>
      </c>
      <c r="N10249" s="7">
        <f>F10249-K10249</f>
        <v/>
      </c>
      <c r="O10249" s="7">
        <f>G10249-L10249</f>
        <v/>
      </c>
      <c r="P10249" s="7">
        <f>H10249-M10249</f>
        <v/>
      </c>
      <c r="Q10249" s="7">
        <f>IF($I10249=1,(N10249-MAR1!$B$11)/MAR1!$D$11,(N10249-MAR1!$C$11)/MAR1!$E$11)</f>
        <v/>
      </c>
      <c r="R10249" s="7">
        <f>IF($I10249=1,(O10249-MAR1!$B$12)/MAR1!$D$12,(O10249-MAR1!$C$12)/MAR1!$E$12)</f>
        <v/>
      </c>
      <c r="S10249" s="7">
        <f>IF($I10249=1,(P10249-MAR1!$B$13)/MAR1!$D$13,(P10249-MAR1!$C$13)/MAR1!$E$13)</f>
        <v/>
      </c>
    </row>
    <row r="10250">
      <c r="A10250" s="5" t="n">
        <v>10249</v>
      </c>
      <c r="B10250" s="5" t="n">
        <v>29</v>
      </c>
      <c r="C10250" s="5" t="n">
        <v>29</v>
      </c>
      <c r="D10250" s="5" t="n">
        <v>1</v>
      </c>
      <c r="E10250" s="5" t="n">
        <v>0</v>
      </c>
      <c r="F10250" s="5" t="n">
        <v>32.9</v>
      </c>
      <c r="G10250" s="5" t="n">
        <v>17.2</v>
      </c>
      <c r="H10250" s="5" t="n">
        <v>19.26</v>
      </c>
      <c r="I10250" s="6">
        <f>IF(E10250&gt;=Markov!$B$3,1,0)</f>
        <v/>
      </c>
      <c r="J10250" s="6">
        <f>I10249</f>
        <v/>
      </c>
      <c r="K10250" s="7">
        <f>MAR1!$B$5+MAR1!$C$5*COS(2*PI()*$C10250/365)+MAR1!$D$5*SIN(2*PI()*$C10250/365)</f>
        <v/>
      </c>
      <c r="L10250" s="7">
        <f>MAR1!$B$6+MAR1!$C$6*COS(2*PI()*$C10250/365)+MAR1!$D$6*SIN(2*PI()*$C10250/365)</f>
        <v/>
      </c>
      <c r="M10250" s="7">
        <f>MAR1!$B$7+MAR1!$C$7*COS(2*PI()*$C10250/365)+MAR1!$D$7*SIN(2*PI()*$C10250/365)</f>
        <v/>
      </c>
      <c r="N10250" s="7">
        <f>F10250-K10250</f>
        <v/>
      </c>
      <c r="O10250" s="7">
        <f>G10250-L10250</f>
        <v/>
      </c>
      <c r="P10250" s="7">
        <f>H10250-M10250</f>
        <v/>
      </c>
      <c r="Q10250" s="7">
        <f>IF($I10250=1,(N10250-MAR1!$B$11)/MAR1!$D$11,(N10250-MAR1!$C$11)/MAR1!$E$11)</f>
        <v/>
      </c>
      <c r="R10250" s="7">
        <f>IF($I10250=1,(O10250-MAR1!$B$12)/MAR1!$D$12,(O10250-MAR1!$C$12)/MAR1!$E$12)</f>
        <v/>
      </c>
      <c r="S10250" s="7">
        <f>IF($I10250=1,(P10250-MAR1!$B$13)/MAR1!$D$13,(P10250-MAR1!$C$13)/MAR1!$E$13)</f>
        <v/>
      </c>
    </row>
    <row r="10251">
      <c r="A10251" s="5" t="n">
        <v>10250</v>
      </c>
      <c r="B10251" s="5" t="n">
        <v>29</v>
      </c>
      <c r="C10251" s="5" t="n">
        <v>30</v>
      </c>
      <c r="D10251" s="5" t="n">
        <v>1</v>
      </c>
      <c r="E10251" s="5" t="n">
        <v>0</v>
      </c>
      <c r="F10251" s="5" t="n">
        <v>31.6</v>
      </c>
      <c r="G10251" s="5" t="n">
        <v>16.4</v>
      </c>
      <c r="H10251" s="5" t="n">
        <v>21.23</v>
      </c>
      <c r="I10251" s="6">
        <f>IF(E10251&gt;=Markov!$B$3,1,0)</f>
        <v/>
      </c>
      <c r="J10251" s="6">
        <f>I10250</f>
        <v/>
      </c>
      <c r="K10251" s="7">
        <f>MAR1!$B$5+MAR1!$C$5*COS(2*PI()*$C10251/365)+MAR1!$D$5*SIN(2*PI()*$C10251/365)</f>
        <v/>
      </c>
      <c r="L10251" s="7">
        <f>MAR1!$B$6+MAR1!$C$6*COS(2*PI()*$C10251/365)+MAR1!$D$6*SIN(2*PI()*$C10251/365)</f>
        <v/>
      </c>
      <c r="M10251" s="7">
        <f>MAR1!$B$7+MAR1!$C$7*COS(2*PI()*$C10251/365)+MAR1!$D$7*SIN(2*PI()*$C10251/365)</f>
        <v/>
      </c>
      <c r="N10251" s="7">
        <f>F10251-K10251</f>
        <v/>
      </c>
      <c r="O10251" s="7">
        <f>G10251-L10251</f>
        <v/>
      </c>
      <c r="P10251" s="7">
        <f>H10251-M10251</f>
        <v/>
      </c>
      <c r="Q10251" s="7">
        <f>IF($I10251=1,(N10251-MAR1!$B$11)/MAR1!$D$11,(N10251-MAR1!$C$11)/MAR1!$E$11)</f>
        <v/>
      </c>
      <c r="R10251" s="7">
        <f>IF($I10251=1,(O10251-MAR1!$B$12)/MAR1!$D$12,(O10251-MAR1!$C$12)/MAR1!$E$12)</f>
        <v/>
      </c>
      <c r="S10251" s="7">
        <f>IF($I10251=1,(P10251-MAR1!$B$13)/MAR1!$D$13,(P10251-MAR1!$C$13)/MAR1!$E$13)</f>
        <v/>
      </c>
    </row>
    <row r="10252">
      <c r="A10252" s="5" t="n">
        <v>10251</v>
      </c>
      <c r="B10252" s="5" t="n">
        <v>29</v>
      </c>
      <c r="C10252" s="5" t="n">
        <v>31</v>
      </c>
      <c r="D10252" s="5" t="n">
        <v>1</v>
      </c>
      <c r="E10252" s="5" t="n">
        <v>0</v>
      </c>
      <c r="F10252" s="5" t="n">
        <v>31.9</v>
      </c>
      <c r="G10252" s="5" t="n">
        <v>15.6</v>
      </c>
      <c r="H10252" s="5" t="n">
        <v>18.49</v>
      </c>
      <c r="I10252" s="6">
        <f>IF(E10252&gt;=Markov!$B$3,1,0)</f>
        <v/>
      </c>
      <c r="J10252" s="6">
        <f>I10251</f>
        <v/>
      </c>
      <c r="K10252" s="7">
        <f>MAR1!$B$5+MAR1!$C$5*COS(2*PI()*$C10252/365)+MAR1!$D$5*SIN(2*PI()*$C10252/365)</f>
        <v/>
      </c>
      <c r="L10252" s="7">
        <f>MAR1!$B$6+MAR1!$C$6*COS(2*PI()*$C10252/365)+MAR1!$D$6*SIN(2*PI()*$C10252/365)</f>
        <v/>
      </c>
      <c r="M10252" s="7">
        <f>MAR1!$B$7+MAR1!$C$7*COS(2*PI()*$C10252/365)+MAR1!$D$7*SIN(2*PI()*$C10252/365)</f>
        <v/>
      </c>
      <c r="N10252" s="7">
        <f>F10252-K10252</f>
        <v/>
      </c>
      <c r="O10252" s="7">
        <f>G10252-L10252</f>
        <v/>
      </c>
      <c r="P10252" s="7">
        <f>H10252-M10252</f>
        <v/>
      </c>
      <c r="Q10252" s="7">
        <f>IF($I10252=1,(N10252-MAR1!$B$11)/MAR1!$D$11,(N10252-MAR1!$C$11)/MAR1!$E$11)</f>
        <v/>
      </c>
      <c r="R10252" s="7">
        <f>IF($I10252=1,(O10252-MAR1!$B$12)/MAR1!$D$12,(O10252-MAR1!$C$12)/MAR1!$E$12)</f>
        <v/>
      </c>
      <c r="S10252" s="7">
        <f>IF($I10252=1,(P10252-MAR1!$B$13)/MAR1!$D$13,(P10252-MAR1!$C$13)/MAR1!$E$13)</f>
        <v/>
      </c>
    </row>
    <row r="10253">
      <c r="A10253" s="5" t="n">
        <v>10252</v>
      </c>
      <c r="B10253" s="5" t="n">
        <v>29</v>
      </c>
      <c r="C10253" s="5" t="n">
        <v>32</v>
      </c>
      <c r="D10253" s="5" t="n">
        <v>2</v>
      </c>
      <c r="E10253" s="5" t="n">
        <v>0</v>
      </c>
      <c r="F10253" s="5" t="n">
        <v>32.5</v>
      </c>
      <c r="G10253" s="5" t="n">
        <v>18</v>
      </c>
      <c r="H10253" s="5" t="n">
        <v>19.8</v>
      </c>
      <c r="I10253" s="6">
        <f>IF(E10253&gt;=Markov!$B$3,1,0)</f>
        <v/>
      </c>
      <c r="J10253" s="6">
        <f>I10252</f>
        <v/>
      </c>
      <c r="K10253" s="7">
        <f>MAR1!$B$5+MAR1!$C$5*COS(2*PI()*$C10253/365)+MAR1!$D$5*SIN(2*PI()*$C10253/365)</f>
        <v/>
      </c>
      <c r="L10253" s="7">
        <f>MAR1!$B$6+MAR1!$C$6*COS(2*PI()*$C10253/365)+MAR1!$D$6*SIN(2*PI()*$C10253/365)</f>
        <v/>
      </c>
      <c r="M10253" s="7">
        <f>MAR1!$B$7+MAR1!$C$7*COS(2*PI()*$C10253/365)+MAR1!$D$7*SIN(2*PI()*$C10253/365)</f>
        <v/>
      </c>
      <c r="N10253" s="7">
        <f>F10253-K10253</f>
        <v/>
      </c>
      <c r="O10253" s="7">
        <f>G10253-L10253</f>
        <v/>
      </c>
      <c r="P10253" s="7">
        <f>H10253-M10253</f>
        <v/>
      </c>
      <c r="Q10253" s="7">
        <f>IF($I10253=1,(N10253-MAR1!$B$11)/MAR1!$D$11,(N10253-MAR1!$C$11)/MAR1!$E$11)</f>
        <v/>
      </c>
      <c r="R10253" s="7">
        <f>IF($I10253=1,(O10253-MAR1!$B$12)/MAR1!$D$12,(O10253-MAR1!$C$12)/MAR1!$E$12)</f>
        <v/>
      </c>
      <c r="S10253" s="7">
        <f>IF($I10253=1,(P10253-MAR1!$B$13)/MAR1!$D$13,(P10253-MAR1!$C$13)/MAR1!$E$13)</f>
        <v/>
      </c>
    </row>
    <row r="10254">
      <c r="A10254" s="5" t="n">
        <v>10253</v>
      </c>
      <c r="B10254" s="5" t="n">
        <v>29</v>
      </c>
      <c r="C10254" s="5" t="n">
        <v>33</v>
      </c>
      <c r="D10254" s="5" t="n">
        <v>2</v>
      </c>
      <c r="E10254" s="5" t="n">
        <v>0</v>
      </c>
      <c r="F10254" s="5" t="n">
        <v>32.2</v>
      </c>
      <c r="G10254" s="5" t="n">
        <v>17</v>
      </c>
      <c r="H10254" s="5" t="n">
        <v>14.86</v>
      </c>
      <c r="I10254" s="6">
        <f>IF(E10254&gt;=Markov!$B$3,1,0)</f>
        <v/>
      </c>
      <c r="J10254" s="6">
        <f>I10253</f>
        <v/>
      </c>
      <c r="K10254" s="7">
        <f>MAR1!$B$5+MAR1!$C$5*COS(2*PI()*$C10254/365)+MAR1!$D$5*SIN(2*PI()*$C10254/365)</f>
        <v/>
      </c>
      <c r="L10254" s="7">
        <f>MAR1!$B$6+MAR1!$C$6*COS(2*PI()*$C10254/365)+MAR1!$D$6*SIN(2*PI()*$C10254/365)</f>
        <v/>
      </c>
      <c r="M10254" s="7">
        <f>MAR1!$B$7+MAR1!$C$7*COS(2*PI()*$C10254/365)+MAR1!$D$7*SIN(2*PI()*$C10254/365)</f>
        <v/>
      </c>
      <c r="N10254" s="7">
        <f>F10254-K10254</f>
        <v/>
      </c>
      <c r="O10254" s="7">
        <f>G10254-L10254</f>
        <v/>
      </c>
      <c r="P10254" s="7">
        <f>H10254-M10254</f>
        <v/>
      </c>
      <c r="Q10254" s="7">
        <f>IF($I10254=1,(N10254-MAR1!$B$11)/MAR1!$D$11,(N10254-MAR1!$C$11)/MAR1!$E$11)</f>
        <v/>
      </c>
      <c r="R10254" s="7">
        <f>IF($I10254=1,(O10254-MAR1!$B$12)/MAR1!$D$12,(O10254-MAR1!$C$12)/MAR1!$E$12)</f>
        <v/>
      </c>
      <c r="S10254" s="7">
        <f>IF($I10254=1,(P10254-MAR1!$B$13)/MAR1!$D$13,(P10254-MAR1!$C$13)/MAR1!$E$13)</f>
        <v/>
      </c>
    </row>
    <row r="10255">
      <c r="A10255" s="5" t="n">
        <v>10254</v>
      </c>
      <c r="B10255" s="5" t="n">
        <v>29</v>
      </c>
      <c r="C10255" s="5" t="n">
        <v>34</v>
      </c>
      <c r="D10255" s="5" t="n">
        <v>2</v>
      </c>
      <c r="E10255" s="5" t="n">
        <v>0</v>
      </c>
      <c r="F10255" s="5" t="n">
        <v>32.2</v>
      </c>
      <c r="G10255" s="5" t="n">
        <v>17</v>
      </c>
      <c r="H10255" s="5" t="n">
        <v>13.53</v>
      </c>
      <c r="I10255" s="6">
        <f>IF(E10255&gt;=Markov!$B$3,1,0)</f>
        <v/>
      </c>
      <c r="J10255" s="6">
        <f>I10254</f>
        <v/>
      </c>
      <c r="K10255" s="7">
        <f>MAR1!$B$5+MAR1!$C$5*COS(2*PI()*$C10255/365)+MAR1!$D$5*SIN(2*PI()*$C10255/365)</f>
        <v/>
      </c>
      <c r="L10255" s="7">
        <f>MAR1!$B$6+MAR1!$C$6*COS(2*PI()*$C10255/365)+MAR1!$D$6*SIN(2*PI()*$C10255/365)</f>
        <v/>
      </c>
      <c r="M10255" s="7">
        <f>MAR1!$B$7+MAR1!$C$7*COS(2*PI()*$C10255/365)+MAR1!$D$7*SIN(2*PI()*$C10255/365)</f>
        <v/>
      </c>
      <c r="N10255" s="7">
        <f>F10255-K10255</f>
        <v/>
      </c>
      <c r="O10255" s="7">
        <f>G10255-L10255</f>
        <v/>
      </c>
      <c r="P10255" s="7">
        <f>H10255-M10255</f>
        <v/>
      </c>
      <c r="Q10255" s="7">
        <f>IF($I10255=1,(N10255-MAR1!$B$11)/MAR1!$D$11,(N10255-MAR1!$C$11)/MAR1!$E$11)</f>
        <v/>
      </c>
      <c r="R10255" s="7">
        <f>IF($I10255=1,(O10255-MAR1!$B$12)/MAR1!$D$12,(O10255-MAR1!$C$12)/MAR1!$E$12)</f>
        <v/>
      </c>
      <c r="S10255" s="7">
        <f>IF($I10255=1,(P10255-MAR1!$B$13)/MAR1!$D$13,(P10255-MAR1!$C$13)/MAR1!$E$13)</f>
        <v/>
      </c>
    </row>
    <row r="10256">
      <c r="A10256" s="5" t="n">
        <v>10255</v>
      </c>
      <c r="B10256" s="5" t="n">
        <v>29</v>
      </c>
      <c r="C10256" s="5" t="n">
        <v>35</v>
      </c>
      <c r="D10256" s="5" t="n">
        <v>2</v>
      </c>
      <c r="E10256" s="5" t="n">
        <v>0</v>
      </c>
      <c r="F10256" s="5" t="n">
        <v>32.9</v>
      </c>
      <c r="G10256" s="5" t="n">
        <v>16.9</v>
      </c>
      <c r="H10256" s="5" t="n">
        <v>18.19</v>
      </c>
      <c r="I10256" s="6">
        <f>IF(E10256&gt;=Markov!$B$3,1,0)</f>
        <v/>
      </c>
      <c r="J10256" s="6">
        <f>I10255</f>
        <v/>
      </c>
      <c r="K10256" s="7">
        <f>MAR1!$B$5+MAR1!$C$5*COS(2*PI()*$C10256/365)+MAR1!$D$5*SIN(2*PI()*$C10256/365)</f>
        <v/>
      </c>
      <c r="L10256" s="7">
        <f>MAR1!$B$6+MAR1!$C$6*COS(2*PI()*$C10256/365)+MAR1!$D$6*SIN(2*PI()*$C10256/365)</f>
        <v/>
      </c>
      <c r="M10256" s="7">
        <f>MAR1!$B$7+MAR1!$C$7*COS(2*PI()*$C10256/365)+MAR1!$D$7*SIN(2*PI()*$C10256/365)</f>
        <v/>
      </c>
      <c r="N10256" s="7">
        <f>F10256-K10256</f>
        <v/>
      </c>
      <c r="O10256" s="7">
        <f>G10256-L10256</f>
        <v/>
      </c>
      <c r="P10256" s="7">
        <f>H10256-M10256</f>
        <v/>
      </c>
      <c r="Q10256" s="7">
        <f>IF($I10256=1,(N10256-MAR1!$B$11)/MAR1!$D$11,(N10256-MAR1!$C$11)/MAR1!$E$11)</f>
        <v/>
      </c>
      <c r="R10256" s="7">
        <f>IF($I10256=1,(O10256-MAR1!$B$12)/MAR1!$D$12,(O10256-MAR1!$C$12)/MAR1!$E$12)</f>
        <v/>
      </c>
      <c r="S10256" s="7">
        <f>IF($I10256=1,(P10256-MAR1!$B$13)/MAR1!$D$13,(P10256-MAR1!$C$13)/MAR1!$E$13)</f>
        <v/>
      </c>
    </row>
    <row r="10257">
      <c r="A10257" s="5" t="n">
        <v>10256</v>
      </c>
      <c r="B10257" s="5" t="n">
        <v>29</v>
      </c>
      <c r="C10257" s="5" t="n">
        <v>36</v>
      </c>
      <c r="D10257" s="5" t="n">
        <v>2</v>
      </c>
      <c r="E10257" s="5" t="n">
        <v>0</v>
      </c>
      <c r="F10257" s="5" t="n">
        <v>33.5</v>
      </c>
      <c r="G10257" s="5" t="n">
        <v>15.6</v>
      </c>
      <c r="H10257" s="5" t="n">
        <v>26.75</v>
      </c>
      <c r="I10257" s="6">
        <f>IF(E10257&gt;=Markov!$B$3,1,0)</f>
        <v/>
      </c>
      <c r="J10257" s="6">
        <f>I10256</f>
        <v/>
      </c>
      <c r="K10257" s="7">
        <f>MAR1!$B$5+MAR1!$C$5*COS(2*PI()*$C10257/365)+MAR1!$D$5*SIN(2*PI()*$C10257/365)</f>
        <v/>
      </c>
      <c r="L10257" s="7">
        <f>MAR1!$B$6+MAR1!$C$6*COS(2*PI()*$C10257/365)+MAR1!$D$6*SIN(2*PI()*$C10257/365)</f>
        <v/>
      </c>
      <c r="M10257" s="7">
        <f>MAR1!$B$7+MAR1!$C$7*COS(2*PI()*$C10257/365)+MAR1!$D$7*SIN(2*PI()*$C10257/365)</f>
        <v/>
      </c>
      <c r="N10257" s="7">
        <f>F10257-K10257</f>
        <v/>
      </c>
      <c r="O10257" s="7">
        <f>G10257-L10257</f>
        <v/>
      </c>
      <c r="P10257" s="7">
        <f>H10257-M10257</f>
        <v/>
      </c>
      <c r="Q10257" s="7">
        <f>IF($I10257=1,(N10257-MAR1!$B$11)/MAR1!$D$11,(N10257-MAR1!$C$11)/MAR1!$E$11)</f>
        <v/>
      </c>
      <c r="R10257" s="7">
        <f>IF($I10257=1,(O10257-MAR1!$B$12)/MAR1!$D$12,(O10257-MAR1!$C$12)/MAR1!$E$12)</f>
        <v/>
      </c>
      <c r="S10257" s="7">
        <f>IF($I10257=1,(P10257-MAR1!$B$13)/MAR1!$D$13,(P10257-MAR1!$C$13)/MAR1!$E$13)</f>
        <v/>
      </c>
    </row>
    <row r="10258">
      <c r="A10258" s="5" t="n">
        <v>10257</v>
      </c>
      <c r="B10258" s="5" t="n">
        <v>29</v>
      </c>
      <c r="C10258" s="5" t="n">
        <v>37</v>
      </c>
      <c r="D10258" s="5" t="n">
        <v>2</v>
      </c>
      <c r="E10258" s="5" t="n">
        <v>0</v>
      </c>
      <c r="F10258" s="5" t="n">
        <v>33</v>
      </c>
      <c r="G10258" s="5" t="n">
        <v>17.1</v>
      </c>
      <c r="H10258" s="5" t="n">
        <v>22.72</v>
      </c>
      <c r="I10258" s="6">
        <f>IF(E10258&gt;=Markov!$B$3,1,0)</f>
        <v/>
      </c>
      <c r="J10258" s="6">
        <f>I10257</f>
        <v/>
      </c>
      <c r="K10258" s="7">
        <f>MAR1!$B$5+MAR1!$C$5*COS(2*PI()*$C10258/365)+MAR1!$D$5*SIN(2*PI()*$C10258/365)</f>
        <v/>
      </c>
      <c r="L10258" s="7">
        <f>MAR1!$B$6+MAR1!$C$6*COS(2*PI()*$C10258/365)+MAR1!$D$6*SIN(2*PI()*$C10258/365)</f>
        <v/>
      </c>
      <c r="M10258" s="7">
        <f>MAR1!$B$7+MAR1!$C$7*COS(2*PI()*$C10258/365)+MAR1!$D$7*SIN(2*PI()*$C10258/365)</f>
        <v/>
      </c>
      <c r="N10258" s="7">
        <f>F10258-K10258</f>
        <v/>
      </c>
      <c r="O10258" s="7">
        <f>G10258-L10258</f>
        <v/>
      </c>
      <c r="P10258" s="7">
        <f>H10258-M10258</f>
        <v/>
      </c>
      <c r="Q10258" s="7">
        <f>IF($I10258=1,(N10258-MAR1!$B$11)/MAR1!$D$11,(N10258-MAR1!$C$11)/MAR1!$E$11)</f>
        <v/>
      </c>
      <c r="R10258" s="7">
        <f>IF($I10258=1,(O10258-MAR1!$B$12)/MAR1!$D$12,(O10258-MAR1!$C$12)/MAR1!$E$12)</f>
        <v/>
      </c>
      <c r="S10258" s="7">
        <f>IF($I10258=1,(P10258-MAR1!$B$13)/MAR1!$D$13,(P10258-MAR1!$C$13)/MAR1!$E$13)</f>
        <v/>
      </c>
    </row>
    <row r="10259">
      <c r="A10259" s="5" t="n">
        <v>10258</v>
      </c>
      <c r="B10259" s="5" t="n">
        <v>29</v>
      </c>
      <c r="C10259" s="5" t="n">
        <v>38</v>
      </c>
      <c r="D10259" s="5" t="n">
        <v>2</v>
      </c>
      <c r="E10259" s="5" t="n">
        <v>0</v>
      </c>
      <c r="F10259" s="5" t="n">
        <v>34.3</v>
      </c>
      <c r="G10259" s="5" t="n">
        <v>17.3</v>
      </c>
      <c r="H10259" s="5" t="n">
        <v>20.76</v>
      </c>
      <c r="I10259" s="6">
        <f>IF(E10259&gt;=Markov!$B$3,1,0)</f>
        <v/>
      </c>
      <c r="J10259" s="6">
        <f>I10258</f>
        <v/>
      </c>
      <c r="K10259" s="7">
        <f>MAR1!$B$5+MAR1!$C$5*COS(2*PI()*$C10259/365)+MAR1!$D$5*SIN(2*PI()*$C10259/365)</f>
        <v/>
      </c>
      <c r="L10259" s="7">
        <f>MAR1!$B$6+MAR1!$C$6*COS(2*PI()*$C10259/365)+MAR1!$D$6*SIN(2*PI()*$C10259/365)</f>
        <v/>
      </c>
      <c r="M10259" s="7">
        <f>MAR1!$B$7+MAR1!$C$7*COS(2*PI()*$C10259/365)+MAR1!$D$7*SIN(2*PI()*$C10259/365)</f>
        <v/>
      </c>
      <c r="N10259" s="7">
        <f>F10259-K10259</f>
        <v/>
      </c>
      <c r="O10259" s="7">
        <f>G10259-L10259</f>
        <v/>
      </c>
      <c r="P10259" s="7">
        <f>H10259-M10259</f>
        <v/>
      </c>
      <c r="Q10259" s="7">
        <f>IF($I10259=1,(N10259-MAR1!$B$11)/MAR1!$D$11,(N10259-MAR1!$C$11)/MAR1!$E$11)</f>
        <v/>
      </c>
      <c r="R10259" s="7">
        <f>IF($I10259=1,(O10259-MAR1!$B$12)/MAR1!$D$12,(O10259-MAR1!$C$12)/MAR1!$E$12)</f>
        <v/>
      </c>
      <c r="S10259" s="7">
        <f>IF($I10259=1,(P10259-MAR1!$B$13)/MAR1!$D$13,(P10259-MAR1!$C$13)/MAR1!$E$13)</f>
        <v/>
      </c>
    </row>
    <row r="10260">
      <c r="A10260" s="5" t="n">
        <v>10259</v>
      </c>
      <c r="B10260" s="5" t="n">
        <v>29</v>
      </c>
      <c r="C10260" s="5" t="n">
        <v>39</v>
      </c>
      <c r="D10260" s="5" t="n">
        <v>2</v>
      </c>
      <c r="E10260" s="5" t="n">
        <v>0</v>
      </c>
      <c r="F10260" s="5" t="n">
        <v>35.6</v>
      </c>
      <c r="G10260" s="5" t="n">
        <v>17.8</v>
      </c>
      <c r="H10260" s="5" t="n">
        <v>22.57</v>
      </c>
      <c r="I10260" s="6">
        <f>IF(E10260&gt;=Markov!$B$3,1,0)</f>
        <v/>
      </c>
      <c r="J10260" s="6">
        <f>I10259</f>
        <v/>
      </c>
      <c r="K10260" s="7">
        <f>MAR1!$B$5+MAR1!$C$5*COS(2*PI()*$C10260/365)+MAR1!$D$5*SIN(2*PI()*$C10260/365)</f>
        <v/>
      </c>
      <c r="L10260" s="7">
        <f>MAR1!$B$6+MAR1!$C$6*COS(2*PI()*$C10260/365)+MAR1!$D$6*SIN(2*PI()*$C10260/365)</f>
        <v/>
      </c>
      <c r="M10260" s="7">
        <f>MAR1!$B$7+MAR1!$C$7*COS(2*PI()*$C10260/365)+MAR1!$D$7*SIN(2*PI()*$C10260/365)</f>
        <v/>
      </c>
      <c r="N10260" s="7">
        <f>F10260-K10260</f>
        <v/>
      </c>
      <c r="O10260" s="7">
        <f>G10260-L10260</f>
        <v/>
      </c>
      <c r="P10260" s="7">
        <f>H10260-M10260</f>
        <v/>
      </c>
      <c r="Q10260" s="7">
        <f>IF($I10260=1,(N10260-MAR1!$B$11)/MAR1!$D$11,(N10260-MAR1!$C$11)/MAR1!$E$11)</f>
        <v/>
      </c>
      <c r="R10260" s="7">
        <f>IF($I10260=1,(O10260-MAR1!$B$12)/MAR1!$D$12,(O10260-MAR1!$C$12)/MAR1!$E$12)</f>
        <v/>
      </c>
      <c r="S10260" s="7">
        <f>IF($I10260=1,(P10260-MAR1!$B$13)/MAR1!$D$13,(P10260-MAR1!$C$13)/MAR1!$E$13)</f>
        <v/>
      </c>
    </row>
    <row r="10261">
      <c r="A10261" s="5" t="n">
        <v>10260</v>
      </c>
      <c r="B10261" s="5" t="n">
        <v>29</v>
      </c>
      <c r="C10261" s="5" t="n">
        <v>40</v>
      </c>
      <c r="D10261" s="5" t="n">
        <v>2</v>
      </c>
      <c r="E10261" s="5" t="n">
        <v>0</v>
      </c>
      <c r="F10261" s="5" t="n">
        <v>34.9</v>
      </c>
      <c r="G10261" s="5" t="n">
        <v>17.7</v>
      </c>
      <c r="H10261" s="5" t="n">
        <v>27.17</v>
      </c>
      <c r="I10261" s="6">
        <f>IF(E10261&gt;=Markov!$B$3,1,0)</f>
        <v/>
      </c>
      <c r="J10261" s="6">
        <f>I10260</f>
        <v/>
      </c>
      <c r="K10261" s="7">
        <f>MAR1!$B$5+MAR1!$C$5*COS(2*PI()*$C10261/365)+MAR1!$D$5*SIN(2*PI()*$C10261/365)</f>
        <v/>
      </c>
      <c r="L10261" s="7">
        <f>MAR1!$B$6+MAR1!$C$6*COS(2*PI()*$C10261/365)+MAR1!$D$6*SIN(2*PI()*$C10261/365)</f>
        <v/>
      </c>
      <c r="M10261" s="7">
        <f>MAR1!$B$7+MAR1!$C$7*COS(2*PI()*$C10261/365)+MAR1!$D$7*SIN(2*PI()*$C10261/365)</f>
        <v/>
      </c>
      <c r="N10261" s="7">
        <f>F10261-K10261</f>
        <v/>
      </c>
      <c r="O10261" s="7">
        <f>G10261-L10261</f>
        <v/>
      </c>
      <c r="P10261" s="7">
        <f>H10261-M10261</f>
        <v/>
      </c>
      <c r="Q10261" s="7">
        <f>IF($I10261=1,(N10261-MAR1!$B$11)/MAR1!$D$11,(N10261-MAR1!$C$11)/MAR1!$E$11)</f>
        <v/>
      </c>
      <c r="R10261" s="7">
        <f>IF($I10261=1,(O10261-MAR1!$B$12)/MAR1!$D$12,(O10261-MAR1!$C$12)/MAR1!$E$12)</f>
        <v/>
      </c>
      <c r="S10261" s="7">
        <f>IF($I10261=1,(P10261-MAR1!$B$13)/MAR1!$D$13,(P10261-MAR1!$C$13)/MAR1!$E$13)</f>
        <v/>
      </c>
    </row>
    <row r="10262">
      <c r="A10262" s="5" t="n">
        <v>10261</v>
      </c>
      <c r="B10262" s="5" t="n">
        <v>29</v>
      </c>
      <c r="C10262" s="5" t="n">
        <v>41</v>
      </c>
      <c r="D10262" s="5" t="n">
        <v>2</v>
      </c>
      <c r="E10262" s="5" t="n">
        <v>0</v>
      </c>
      <c r="F10262" s="5" t="n">
        <v>33.8</v>
      </c>
      <c r="G10262" s="5" t="n">
        <v>15.4</v>
      </c>
      <c r="H10262" s="5" t="n">
        <v>24.31</v>
      </c>
      <c r="I10262" s="6">
        <f>IF(E10262&gt;=Markov!$B$3,1,0)</f>
        <v/>
      </c>
      <c r="J10262" s="6">
        <f>I10261</f>
        <v/>
      </c>
      <c r="K10262" s="7">
        <f>MAR1!$B$5+MAR1!$C$5*COS(2*PI()*$C10262/365)+MAR1!$D$5*SIN(2*PI()*$C10262/365)</f>
        <v/>
      </c>
      <c r="L10262" s="7">
        <f>MAR1!$B$6+MAR1!$C$6*COS(2*PI()*$C10262/365)+MAR1!$D$6*SIN(2*PI()*$C10262/365)</f>
        <v/>
      </c>
      <c r="M10262" s="7">
        <f>MAR1!$B$7+MAR1!$C$7*COS(2*PI()*$C10262/365)+MAR1!$D$7*SIN(2*PI()*$C10262/365)</f>
        <v/>
      </c>
      <c r="N10262" s="7">
        <f>F10262-K10262</f>
        <v/>
      </c>
      <c r="O10262" s="7">
        <f>G10262-L10262</f>
        <v/>
      </c>
      <c r="P10262" s="7">
        <f>H10262-M10262</f>
        <v/>
      </c>
      <c r="Q10262" s="7">
        <f>IF($I10262=1,(N10262-MAR1!$B$11)/MAR1!$D$11,(N10262-MAR1!$C$11)/MAR1!$E$11)</f>
        <v/>
      </c>
      <c r="R10262" s="7">
        <f>IF($I10262=1,(O10262-MAR1!$B$12)/MAR1!$D$12,(O10262-MAR1!$C$12)/MAR1!$E$12)</f>
        <v/>
      </c>
      <c r="S10262" s="7">
        <f>IF($I10262=1,(P10262-MAR1!$B$13)/MAR1!$D$13,(P10262-MAR1!$C$13)/MAR1!$E$13)</f>
        <v/>
      </c>
    </row>
    <row r="10263">
      <c r="A10263" s="5" t="n">
        <v>10262</v>
      </c>
      <c r="B10263" s="5" t="n">
        <v>29</v>
      </c>
      <c r="C10263" s="5" t="n">
        <v>42</v>
      </c>
      <c r="D10263" s="5" t="n">
        <v>2</v>
      </c>
      <c r="E10263" s="5" t="n">
        <v>0</v>
      </c>
      <c r="F10263" s="5" t="n">
        <v>35.1</v>
      </c>
      <c r="G10263" s="5" t="n">
        <v>15.6</v>
      </c>
      <c r="H10263" s="5" t="n">
        <v>23.84</v>
      </c>
      <c r="I10263" s="6">
        <f>IF(E10263&gt;=Markov!$B$3,1,0)</f>
        <v/>
      </c>
      <c r="J10263" s="6">
        <f>I10262</f>
        <v/>
      </c>
      <c r="K10263" s="7">
        <f>MAR1!$B$5+MAR1!$C$5*COS(2*PI()*$C10263/365)+MAR1!$D$5*SIN(2*PI()*$C10263/365)</f>
        <v/>
      </c>
      <c r="L10263" s="7">
        <f>MAR1!$B$6+MAR1!$C$6*COS(2*PI()*$C10263/365)+MAR1!$D$6*SIN(2*PI()*$C10263/365)</f>
        <v/>
      </c>
      <c r="M10263" s="7">
        <f>MAR1!$B$7+MAR1!$C$7*COS(2*PI()*$C10263/365)+MAR1!$D$7*SIN(2*PI()*$C10263/365)</f>
        <v/>
      </c>
      <c r="N10263" s="7">
        <f>F10263-K10263</f>
        <v/>
      </c>
      <c r="O10263" s="7">
        <f>G10263-L10263</f>
        <v/>
      </c>
      <c r="P10263" s="7">
        <f>H10263-M10263</f>
        <v/>
      </c>
      <c r="Q10263" s="7">
        <f>IF($I10263=1,(N10263-MAR1!$B$11)/MAR1!$D$11,(N10263-MAR1!$C$11)/MAR1!$E$11)</f>
        <v/>
      </c>
      <c r="R10263" s="7">
        <f>IF($I10263=1,(O10263-MAR1!$B$12)/MAR1!$D$12,(O10263-MAR1!$C$12)/MAR1!$E$12)</f>
        <v/>
      </c>
      <c r="S10263" s="7">
        <f>IF($I10263=1,(P10263-MAR1!$B$13)/MAR1!$D$13,(P10263-MAR1!$C$13)/MAR1!$E$13)</f>
        <v/>
      </c>
    </row>
    <row r="10264">
      <c r="A10264" s="5" t="n">
        <v>10263</v>
      </c>
      <c r="B10264" s="5" t="n">
        <v>29</v>
      </c>
      <c r="C10264" s="5" t="n">
        <v>43</v>
      </c>
      <c r="D10264" s="5" t="n">
        <v>2</v>
      </c>
      <c r="E10264" s="5" t="n">
        <v>0</v>
      </c>
      <c r="F10264" s="5" t="n">
        <v>34.7</v>
      </c>
      <c r="G10264" s="5" t="n">
        <v>15.9</v>
      </c>
      <c r="H10264" s="5" t="n">
        <v>15.73</v>
      </c>
      <c r="I10264" s="6">
        <f>IF(E10264&gt;=Markov!$B$3,1,0)</f>
        <v/>
      </c>
      <c r="J10264" s="6">
        <f>I10263</f>
        <v/>
      </c>
      <c r="K10264" s="7">
        <f>MAR1!$B$5+MAR1!$C$5*COS(2*PI()*$C10264/365)+MAR1!$D$5*SIN(2*PI()*$C10264/365)</f>
        <v/>
      </c>
      <c r="L10264" s="7">
        <f>MAR1!$B$6+MAR1!$C$6*COS(2*PI()*$C10264/365)+MAR1!$D$6*SIN(2*PI()*$C10264/365)</f>
        <v/>
      </c>
      <c r="M10264" s="7">
        <f>MAR1!$B$7+MAR1!$C$7*COS(2*PI()*$C10264/365)+MAR1!$D$7*SIN(2*PI()*$C10264/365)</f>
        <v/>
      </c>
      <c r="N10264" s="7">
        <f>F10264-K10264</f>
        <v/>
      </c>
      <c r="O10264" s="7">
        <f>G10264-L10264</f>
        <v/>
      </c>
      <c r="P10264" s="7">
        <f>H10264-M10264</f>
        <v/>
      </c>
      <c r="Q10264" s="7">
        <f>IF($I10264=1,(N10264-MAR1!$B$11)/MAR1!$D$11,(N10264-MAR1!$C$11)/MAR1!$E$11)</f>
        <v/>
      </c>
      <c r="R10264" s="7">
        <f>IF($I10264=1,(O10264-MAR1!$B$12)/MAR1!$D$12,(O10264-MAR1!$C$12)/MAR1!$E$12)</f>
        <v/>
      </c>
      <c r="S10264" s="7">
        <f>IF($I10264=1,(P10264-MAR1!$B$13)/MAR1!$D$13,(P10264-MAR1!$C$13)/MAR1!$E$13)</f>
        <v/>
      </c>
    </row>
    <row r="10265">
      <c r="A10265" s="5" t="n">
        <v>10264</v>
      </c>
      <c r="B10265" s="5" t="n">
        <v>29</v>
      </c>
      <c r="C10265" s="5" t="n">
        <v>44</v>
      </c>
      <c r="D10265" s="5" t="n">
        <v>2</v>
      </c>
      <c r="E10265" s="5" t="n">
        <v>5.7</v>
      </c>
      <c r="F10265" s="5" t="n">
        <v>30.5</v>
      </c>
      <c r="G10265" s="5" t="n">
        <v>15.7</v>
      </c>
      <c r="H10265" s="5" t="n">
        <v>14</v>
      </c>
      <c r="I10265" s="6">
        <f>IF(E10265&gt;=Markov!$B$3,1,0)</f>
        <v/>
      </c>
      <c r="J10265" s="6">
        <f>I10264</f>
        <v/>
      </c>
      <c r="K10265" s="7">
        <f>MAR1!$B$5+MAR1!$C$5*COS(2*PI()*$C10265/365)+MAR1!$D$5*SIN(2*PI()*$C10265/365)</f>
        <v/>
      </c>
      <c r="L10265" s="7">
        <f>MAR1!$B$6+MAR1!$C$6*COS(2*PI()*$C10265/365)+MAR1!$D$6*SIN(2*PI()*$C10265/365)</f>
        <v/>
      </c>
      <c r="M10265" s="7">
        <f>MAR1!$B$7+MAR1!$C$7*COS(2*PI()*$C10265/365)+MAR1!$D$7*SIN(2*PI()*$C10265/365)</f>
        <v/>
      </c>
      <c r="N10265" s="7">
        <f>F10265-K10265</f>
        <v/>
      </c>
      <c r="O10265" s="7">
        <f>G10265-L10265</f>
        <v/>
      </c>
      <c r="P10265" s="7">
        <f>H10265-M10265</f>
        <v/>
      </c>
      <c r="Q10265" s="7">
        <f>IF($I10265=1,(N10265-MAR1!$B$11)/MAR1!$D$11,(N10265-MAR1!$C$11)/MAR1!$E$11)</f>
        <v/>
      </c>
      <c r="R10265" s="7">
        <f>IF($I10265=1,(O10265-MAR1!$B$12)/MAR1!$D$12,(O10265-MAR1!$C$12)/MAR1!$E$12)</f>
        <v/>
      </c>
      <c r="S10265" s="7">
        <f>IF($I10265=1,(P10265-MAR1!$B$13)/MAR1!$D$13,(P10265-MAR1!$C$13)/MAR1!$E$13)</f>
        <v/>
      </c>
    </row>
    <row r="10266">
      <c r="A10266" s="5" t="n">
        <v>10265</v>
      </c>
      <c r="B10266" s="5" t="n">
        <v>29</v>
      </c>
      <c r="C10266" s="5" t="n">
        <v>45</v>
      </c>
      <c r="D10266" s="5" t="n">
        <v>2</v>
      </c>
      <c r="E10266" s="5" t="n">
        <v>0</v>
      </c>
      <c r="F10266" s="5" t="n">
        <v>35.7</v>
      </c>
      <c r="G10266" s="5" t="n">
        <v>19.9</v>
      </c>
      <c r="H10266" s="5" t="n">
        <v>14.84</v>
      </c>
      <c r="I10266" s="6">
        <f>IF(E10266&gt;=Markov!$B$3,1,0)</f>
        <v/>
      </c>
      <c r="J10266" s="6">
        <f>I10265</f>
        <v/>
      </c>
      <c r="K10266" s="7">
        <f>MAR1!$B$5+MAR1!$C$5*COS(2*PI()*$C10266/365)+MAR1!$D$5*SIN(2*PI()*$C10266/365)</f>
        <v/>
      </c>
      <c r="L10266" s="7">
        <f>MAR1!$B$6+MAR1!$C$6*COS(2*PI()*$C10266/365)+MAR1!$D$6*SIN(2*PI()*$C10266/365)</f>
        <v/>
      </c>
      <c r="M10266" s="7">
        <f>MAR1!$B$7+MAR1!$C$7*COS(2*PI()*$C10266/365)+MAR1!$D$7*SIN(2*PI()*$C10266/365)</f>
        <v/>
      </c>
      <c r="N10266" s="7">
        <f>F10266-K10266</f>
        <v/>
      </c>
      <c r="O10266" s="7">
        <f>G10266-L10266</f>
        <v/>
      </c>
      <c r="P10266" s="7">
        <f>H10266-M10266</f>
        <v/>
      </c>
      <c r="Q10266" s="7">
        <f>IF($I10266=1,(N10266-MAR1!$B$11)/MAR1!$D$11,(N10266-MAR1!$C$11)/MAR1!$E$11)</f>
        <v/>
      </c>
      <c r="R10266" s="7">
        <f>IF($I10266=1,(O10266-MAR1!$B$12)/MAR1!$D$12,(O10266-MAR1!$C$12)/MAR1!$E$12)</f>
        <v/>
      </c>
      <c r="S10266" s="7">
        <f>IF($I10266=1,(P10266-MAR1!$B$13)/MAR1!$D$13,(P10266-MAR1!$C$13)/MAR1!$E$13)</f>
        <v/>
      </c>
    </row>
    <row r="10267">
      <c r="A10267" s="5" t="n">
        <v>10266</v>
      </c>
      <c r="B10267" s="5" t="n">
        <v>29</v>
      </c>
      <c r="C10267" s="5" t="n">
        <v>46</v>
      </c>
      <c r="D10267" s="5" t="n">
        <v>2</v>
      </c>
      <c r="E10267" s="5" t="n">
        <v>0.7</v>
      </c>
      <c r="F10267" s="5" t="n">
        <v>32.6</v>
      </c>
      <c r="G10267" s="5" t="n">
        <v>17.4</v>
      </c>
      <c r="H10267" s="5" t="n">
        <v>15.16</v>
      </c>
      <c r="I10267" s="6">
        <f>IF(E10267&gt;=Markov!$B$3,1,0)</f>
        <v/>
      </c>
      <c r="J10267" s="6">
        <f>I10266</f>
        <v/>
      </c>
      <c r="K10267" s="7">
        <f>MAR1!$B$5+MAR1!$C$5*COS(2*PI()*$C10267/365)+MAR1!$D$5*SIN(2*PI()*$C10267/365)</f>
        <v/>
      </c>
      <c r="L10267" s="7">
        <f>MAR1!$B$6+MAR1!$C$6*COS(2*PI()*$C10267/365)+MAR1!$D$6*SIN(2*PI()*$C10267/365)</f>
        <v/>
      </c>
      <c r="M10267" s="7">
        <f>MAR1!$B$7+MAR1!$C$7*COS(2*PI()*$C10267/365)+MAR1!$D$7*SIN(2*PI()*$C10267/365)</f>
        <v/>
      </c>
      <c r="N10267" s="7">
        <f>F10267-K10267</f>
        <v/>
      </c>
      <c r="O10267" s="7">
        <f>G10267-L10267</f>
        <v/>
      </c>
      <c r="P10267" s="7">
        <f>H10267-M10267</f>
        <v/>
      </c>
      <c r="Q10267" s="7">
        <f>IF($I10267=1,(N10267-MAR1!$B$11)/MAR1!$D$11,(N10267-MAR1!$C$11)/MAR1!$E$11)</f>
        <v/>
      </c>
      <c r="R10267" s="7">
        <f>IF($I10267=1,(O10267-MAR1!$B$12)/MAR1!$D$12,(O10267-MAR1!$C$12)/MAR1!$E$12)</f>
        <v/>
      </c>
      <c r="S10267" s="7">
        <f>IF($I10267=1,(P10267-MAR1!$B$13)/MAR1!$D$13,(P10267-MAR1!$C$13)/MAR1!$E$13)</f>
        <v/>
      </c>
    </row>
    <row r="10268">
      <c r="A10268" s="5" t="n">
        <v>10267</v>
      </c>
      <c r="B10268" s="5" t="n">
        <v>29</v>
      </c>
      <c r="C10268" s="5" t="n">
        <v>47</v>
      </c>
      <c r="D10268" s="5" t="n">
        <v>2</v>
      </c>
      <c r="E10268" s="5" t="n">
        <v>0</v>
      </c>
      <c r="F10268" s="5" t="n">
        <v>34.2</v>
      </c>
      <c r="G10268" s="5" t="n">
        <v>19.5</v>
      </c>
      <c r="H10268" s="5" t="n">
        <v>18.05</v>
      </c>
      <c r="I10268" s="6">
        <f>IF(E10268&gt;=Markov!$B$3,1,0)</f>
        <v/>
      </c>
      <c r="J10268" s="6">
        <f>I10267</f>
        <v/>
      </c>
      <c r="K10268" s="7">
        <f>MAR1!$B$5+MAR1!$C$5*COS(2*PI()*$C10268/365)+MAR1!$D$5*SIN(2*PI()*$C10268/365)</f>
        <v/>
      </c>
      <c r="L10268" s="7">
        <f>MAR1!$B$6+MAR1!$C$6*COS(2*PI()*$C10268/365)+MAR1!$D$6*SIN(2*PI()*$C10268/365)</f>
        <v/>
      </c>
      <c r="M10268" s="7">
        <f>MAR1!$B$7+MAR1!$C$7*COS(2*PI()*$C10268/365)+MAR1!$D$7*SIN(2*PI()*$C10268/365)</f>
        <v/>
      </c>
      <c r="N10268" s="7">
        <f>F10268-K10268</f>
        <v/>
      </c>
      <c r="O10268" s="7">
        <f>G10268-L10268</f>
        <v/>
      </c>
      <c r="P10268" s="7">
        <f>H10268-M10268</f>
        <v/>
      </c>
      <c r="Q10268" s="7">
        <f>IF($I10268=1,(N10268-MAR1!$B$11)/MAR1!$D$11,(N10268-MAR1!$C$11)/MAR1!$E$11)</f>
        <v/>
      </c>
      <c r="R10268" s="7">
        <f>IF($I10268=1,(O10268-MAR1!$B$12)/MAR1!$D$12,(O10268-MAR1!$C$12)/MAR1!$E$12)</f>
        <v/>
      </c>
      <c r="S10268" s="7">
        <f>IF($I10268=1,(P10268-MAR1!$B$13)/MAR1!$D$13,(P10268-MAR1!$C$13)/MAR1!$E$13)</f>
        <v/>
      </c>
    </row>
    <row r="10269">
      <c r="A10269" s="5" t="n">
        <v>10268</v>
      </c>
      <c r="B10269" s="5" t="n">
        <v>29</v>
      </c>
      <c r="C10269" s="5" t="n">
        <v>48</v>
      </c>
      <c r="D10269" s="5" t="n">
        <v>2</v>
      </c>
      <c r="E10269" s="5" t="n">
        <v>0</v>
      </c>
      <c r="F10269" s="5" t="n">
        <v>34.3</v>
      </c>
      <c r="G10269" s="5" t="n">
        <v>19.3</v>
      </c>
      <c r="H10269" s="5" t="n">
        <v>19.12</v>
      </c>
      <c r="I10269" s="6">
        <f>IF(E10269&gt;=Markov!$B$3,1,0)</f>
        <v/>
      </c>
      <c r="J10269" s="6">
        <f>I10268</f>
        <v/>
      </c>
      <c r="K10269" s="7">
        <f>MAR1!$B$5+MAR1!$C$5*COS(2*PI()*$C10269/365)+MAR1!$D$5*SIN(2*PI()*$C10269/365)</f>
        <v/>
      </c>
      <c r="L10269" s="7">
        <f>MAR1!$B$6+MAR1!$C$6*COS(2*PI()*$C10269/365)+MAR1!$D$6*SIN(2*PI()*$C10269/365)</f>
        <v/>
      </c>
      <c r="M10269" s="7">
        <f>MAR1!$B$7+MAR1!$C$7*COS(2*PI()*$C10269/365)+MAR1!$D$7*SIN(2*PI()*$C10269/365)</f>
        <v/>
      </c>
      <c r="N10269" s="7">
        <f>F10269-K10269</f>
        <v/>
      </c>
      <c r="O10269" s="7">
        <f>G10269-L10269</f>
        <v/>
      </c>
      <c r="P10269" s="7">
        <f>H10269-M10269</f>
        <v/>
      </c>
      <c r="Q10269" s="7">
        <f>IF($I10269=1,(N10269-MAR1!$B$11)/MAR1!$D$11,(N10269-MAR1!$C$11)/MAR1!$E$11)</f>
        <v/>
      </c>
      <c r="R10269" s="7">
        <f>IF($I10269=1,(O10269-MAR1!$B$12)/MAR1!$D$12,(O10269-MAR1!$C$12)/MAR1!$E$12)</f>
        <v/>
      </c>
      <c r="S10269" s="7">
        <f>IF($I10269=1,(P10269-MAR1!$B$13)/MAR1!$D$13,(P10269-MAR1!$C$13)/MAR1!$E$13)</f>
        <v/>
      </c>
    </row>
    <row r="10270">
      <c r="A10270" s="5" t="n">
        <v>10269</v>
      </c>
      <c r="B10270" s="5" t="n">
        <v>29</v>
      </c>
      <c r="C10270" s="5" t="n">
        <v>49</v>
      </c>
      <c r="D10270" s="5" t="n">
        <v>2</v>
      </c>
      <c r="E10270" s="5" t="n">
        <v>0</v>
      </c>
      <c r="F10270" s="5" t="n">
        <v>39.6</v>
      </c>
      <c r="G10270" s="5" t="n">
        <v>20.7</v>
      </c>
      <c r="H10270" s="5" t="n">
        <v>22.47</v>
      </c>
      <c r="I10270" s="6">
        <f>IF(E10270&gt;=Markov!$B$3,1,0)</f>
        <v/>
      </c>
      <c r="J10270" s="6">
        <f>I10269</f>
        <v/>
      </c>
      <c r="K10270" s="7">
        <f>MAR1!$B$5+MAR1!$C$5*COS(2*PI()*$C10270/365)+MAR1!$D$5*SIN(2*PI()*$C10270/365)</f>
        <v/>
      </c>
      <c r="L10270" s="7">
        <f>MAR1!$B$6+MAR1!$C$6*COS(2*PI()*$C10270/365)+MAR1!$D$6*SIN(2*PI()*$C10270/365)</f>
        <v/>
      </c>
      <c r="M10270" s="7">
        <f>MAR1!$B$7+MAR1!$C$7*COS(2*PI()*$C10270/365)+MAR1!$D$7*SIN(2*PI()*$C10270/365)</f>
        <v/>
      </c>
      <c r="N10270" s="7">
        <f>F10270-K10270</f>
        <v/>
      </c>
      <c r="O10270" s="7">
        <f>G10270-L10270</f>
        <v/>
      </c>
      <c r="P10270" s="7">
        <f>H10270-M10270</f>
        <v/>
      </c>
      <c r="Q10270" s="7">
        <f>IF($I10270=1,(N10270-MAR1!$B$11)/MAR1!$D$11,(N10270-MAR1!$C$11)/MAR1!$E$11)</f>
        <v/>
      </c>
      <c r="R10270" s="7">
        <f>IF($I10270=1,(O10270-MAR1!$B$12)/MAR1!$D$12,(O10270-MAR1!$C$12)/MAR1!$E$12)</f>
        <v/>
      </c>
      <c r="S10270" s="7">
        <f>IF($I10270=1,(P10270-MAR1!$B$13)/MAR1!$D$13,(P10270-MAR1!$C$13)/MAR1!$E$13)</f>
        <v/>
      </c>
    </row>
    <row r="10271">
      <c r="A10271" s="5" t="n">
        <v>10270</v>
      </c>
      <c r="B10271" s="5" t="n">
        <v>29</v>
      </c>
      <c r="C10271" s="5" t="n">
        <v>50</v>
      </c>
      <c r="D10271" s="5" t="n">
        <v>2</v>
      </c>
      <c r="E10271" s="5" t="n">
        <v>0</v>
      </c>
      <c r="F10271" s="5" t="n">
        <v>40.2</v>
      </c>
      <c r="G10271" s="5" t="n">
        <v>22</v>
      </c>
      <c r="H10271" s="5" t="n">
        <v>27.64</v>
      </c>
      <c r="I10271" s="6">
        <f>IF(E10271&gt;=Markov!$B$3,1,0)</f>
        <v/>
      </c>
      <c r="J10271" s="6">
        <f>I10270</f>
        <v/>
      </c>
      <c r="K10271" s="7">
        <f>MAR1!$B$5+MAR1!$C$5*COS(2*PI()*$C10271/365)+MAR1!$D$5*SIN(2*PI()*$C10271/365)</f>
        <v/>
      </c>
      <c r="L10271" s="7">
        <f>MAR1!$B$6+MAR1!$C$6*COS(2*PI()*$C10271/365)+MAR1!$D$6*SIN(2*PI()*$C10271/365)</f>
        <v/>
      </c>
      <c r="M10271" s="7">
        <f>MAR1!$B$7+MAR1!$C$7*COS(2*PI()*$C10271/365)+MAR1!$D$7*SIN(2*PI()*$C10271/365)</f>
        <v/>
      </c>
      <c r="N10271" s="7">
        <f>F10271-K10271</f>
        <v/>
      </c>
      <c r="O10271" s="7">
        <f>G10271-L10271</f>
        <v/>
      </c>
      <c r="P10271" s="7">
        <f>H10271-M10271</f>
        <v/>
      </c>
      <c r="Q10271" s="7">
        <f>IF($I10271=1,(N10271-MAR1!$B$11)/MAR1!$D$11,(N10271-MAR1!$C$11)/MAR1!$E$11)</f>
        <v/>
      </c>
      <c r="R10271" s="7">
        <f>IF($I10271=1,(O10271-MAR1!$B$12)/MAR1!$D$12,(O10271-MAR1!$C$12)/MAR1!$E$12)</f>
        <v/>
      </c>
      <c r="S10271" s="7">
        <f>IF($I10271=1,(P10271-MAR1!$B$13)/MAR1!$D$13,(P10271-MAR1!$C$13)/MAR1!$E$13)</f>
        <v/>
      </c>
    </row>
    <row r="10272">
      <c r="A10272" s="5" t="n">
        <v>10271</v>
      </c>
      <c r="B10272" s="5" t="n">
        <v>29</v>
      </c>
      <c r="C10272" s="5" t="n">
        <v>51</v>
      </c>
      <c r="D10272" s="5" t="n">
        <v>2</v>
      </c>
      <c r="E10272" s="5" t="n">
        <v>0</v>
      </c>
      <c r="F10272" s="5" t="n">
        <v>40.3</v>
      </c>
      <c r="G10272" s="5" t="n">
        <v>21.9</v>
      </c>
      <c r="H10272" s="5" t="n">
        <v>23.69</v>
      </c>
      <c r="I10272" s="6">
        <f>IF(E10272&gt;=Markov!$B$3,1,0)</f>
        <v/>
      </c>
      <c r="J10272" s="6">
        <f>I10271</f>
        <v/>
      </c>
      <c r="K10272" s="7">
        <f>MAR1!$B$5+MAR1!$C$5*COS(2*PI()*$C10272/365)+MAR1!$D$5*SIN(2*PI()*$C10272/365)</f>
        <v/>
      </c>
      <c r="L10272" s="7">
        <f>MAR1!$B$6+MAR1!$C$6*COS(2*PI()*$C10272/365)+MAR1!$D$6*SIN(2*PI()*$C10272/365)</f>
        <v/>
      </c>
      <c r="M10272" s="7">
        <f>MAR1!$B$7+MAR1!$C$7*COS(2*PI()*$C10272/365)+MAR1!$D$7*SIN(2*PI()*$C10272/365)</f>
        <v/>
      </c>
      <c r="N10272" s="7">
        <f>F10272-K10272</f>
        <v/>
      </c>
      <c r="O10272" s="7">
        <f>G10272-L10272</f>
        <v/>
      </c>
      <c r="P10272" s="7">
        <f>H10272-M10272</f>
        <v/>
      </c>
      <c r="Q10272" s="7">
        <f>IF($I10272=1,(N10272-MAR1!$B$11)/MAR1!$D$11,(N10272-MAR1!$C$11)/MAR1!$E$11)</f>
        <v/>
      </c>
      <c r="R10272" s="7">
        <f>IF($I10272=1,(O10272-MAR1!$B$12)/MAR1!$D$12,(O10272-MAR1!$C$12)/MAR1!$E$12)</f>
        <v/>
      </c>
      <c r="S10272" s="7">
        <f>IF($I10272=1,(P10272-MAR1!$B$13)/MAR1!$D$13,(P10272-MAR1!$C$13)/MAR1!$E$13)</f>
        <v/>
      </c>
    </row>
    <row r="10273">
      <c r="A10273" s="5" t="n">
        <v>10272</v>
      </c>
      <c r="B10273" s="5" t="n">
        <v>29</v>
      </c>
      <c r="C10273" s="5" t="n">
        <v>52</v>
      </c>
      <c r="D10273" s="5" t="n">
        <v>2</v>
      </c>
      <c r="E10273" s="5" t="n">
        <v>0</v>
      </c>
      <c r="F10273" s="5" t="n">
        <v>39.7</v>
      </c>
      <c r="G10273" s="5" t="n">
        <v>19.1</v>
      </c>
      <c r="H10273" s="5" t="n">
        <v>20.2</v>
      </c>
      <c r="I10273" s="6">
        <f>IF(E10273&gt;=Markov!$B$3,1,0)</f>
        <v/>
      </c>
      <c r="J10273" s="6">
        <f>I10272</f>
        <v/>
      </c>
      <c r="K10273" s="7">
        <f>MAR1!$B$5+MAR1!$C$5*COS(2*PI()*$C10273/365)+MAR1!$D$5*SIN(2*PI()*$C10273/365)</f>
        <v/>
      </c>
      <c r="L10273" s="7">
        <f>MAR1!$B$6+MAR1!$C$6*COS(2*PI()*$C10273/365)+MAR1!$D$6*SIN(2*PI()*$C10273/365)</f>
        <v/>
      </c>
      <c r="M10273" s="7">
        <f>MAR1!$B$7+MAR1!$C$7*COS(2*PI()*$C10273/365)+MAR1!$D$7*SIN(2*PI()*$C10273/365)</f>
        <v/>
      </c>
      <c r="N10273" s="7">
        <f>F10273-K10273</f>
        <v/>
      </c>
      <c r="O10273" s="7">
        <f>G10273-L10273</f>
        <v/>
      </c>
      <c r="P10273" s="7">
        <f>H10273-M10273</f>
        <v/>
      </c>
      <c r="Q10273" s="7">
        <f>IF($I10273=1,(N10273-MAR1!$B$11)/MAR1!$D$11,(N10273-MAR1!$C$11)/MAR1!$E$11)</f>
        <v/>
      </c>
      <c r="R10273" s="7">
        <f>IF($I10273=1,(O10273-MAR1!$B$12)/MAR1!$D$12,(O10273-MAR1!$C$12)/MAR1!$E$12)</f>
        <v/>
      </c>
      <c r="S10273" s="7">
        <f>IF($I10273=1,(P10273-MAR1!$B$13)/MAR1!$D$13,(P10273-MAR1!$C$13)/MAR1!$E$13)</f>
        <v/>
      </c>
    </row>
    <row r="10274">
      <c r="A10274" s="5" t="n">
        <v>10273</v>
      </c>
      <c r="B10274" s="5" t="n">
        <v>29</v>
      </c>
      <c r="C10274" s="5" t="n">
        <v>53</v>
      </c>
      <c r="D10274" s="5" t="n">
        <v>2</v>
      </c>
      <c r="E10274" s="5" t="n">
        <v>0</v>
      </c>
      <c r="F10274" s="5" t="n">
        <v>34</v>
      </c>
      <c r="G10274" s="5" t="n">
        <v>17.7</v>
      </c>
      <c r="H10274" s="5" t="n">
        <v>15.14</v>
      </c>
      <c r="I10274" s="6">
        <f>IF(E10274&gt;=Markov!$B$3,1,0)</f>
        <v/>
      </c>
      <c r="J10274" s="6">
        <f>I10273</f>
        <v/>
      </c>
      <c r="K10274" s="7">
        <f>MAR1!$B$5+MAR1!$C$5*COS(2*PI()*$C10274/365)+MAR1!$D$5*SIN(2*PI()*$C10274/365)</f>
        <v/>
      </c>
      <c r="L10274" s="7">
        <f>MAR1!$B$6+MAR1!$C$6*COS(2*PI()*$C10274/365)+MAR1!$D$6*SIN(2*PI()*$C10274/365)</f>
        <v/>
      </c>
      <c r="M10274" s="7">
        <f>MAR1!$B$7+MAR1!$C$7*COS(2*PI()*$C10274/365)+MAR1!$D$7*SIN(2*PI()*$C10274/365)</f>
        <v/>
      </c>
      <c r="N10274" s="7">
        <f>F10274-K10274</f>
        <v/>
      </c>
      <c r="O10274" s="7">
        <f>G10274-L10274</f>
        <v/>
      </c>
      <c r="P10274" s="7">
        <f>H10274-M10274</f>
        <v/>
      </c>
      <c r="Q10274" s="7">
        <f>IF($I10274=1,(N10274-MAR1!$B$11)/MAR1!$D$11,(N10274-MAR1!$C$11)/MAR1!$E$11)</f>
        <v/>
      </c>
      <c r="R10274" s="7">
        <f>IF($I10274=1,(O10274-MAR1!$B$12)/MAR1!$D$12,(O10274-MAR1!$C$12)/MAR1!$E$12)</f>
        <v/>
      </c>
      <c r="S10274" s="7">
        <f>IF($I10274=1,(P10274-MAR1!$B$13)/MAR1!$D$13,(P10274-MAR1!$C$13)/MAR1!$E$13)</f>
        <v/>
      </c>
    </row>
    <row r="10275">
      <c r="A10275" s="5" t="n">
        <v>10274</v>
      </c>
      <c r="B10275" s="5" t="n">
        <v>29</v>
      </c>
      <c r="C10275" s="5" t="n">
        <v>54</v>
      </c>
      <c r="D10275" s="5" t="n">
        <v>2</v>
      </c>
      <c r="E10275" s="5" t="n">
        <v>0</v>
      </c>
      <c r="F10275" s="5" t="n">
        <v>36.5</v>
      </c>
      <c r="G10275" s="5" t="n">
        <v>19.2</v>
      </c>
      <c r="H10275" s="5" t="n">
        <v>17.91</v>
      </c>
      <c r="I10275" s="6">
        <f>IF(E10275&gt;=Markov!$B$3,1,0)</f>
        <v/>
      </c>
      <c r="J10275" s="6">
        <f>I10274</f>
        <v/>
      </c>
      <c r="K10275" s="7">
        <f>MAR1!$B$5+MAR1!$C$5*COS(2*PI()*$C10275/365)+MAR1!$D$5*SIN(2*PI()*$C10275/365)</f>
        <v/>
      </c>
      <c r="L10275" s="7">
        <f>MAR1!$B$6+MAR1!$C$6*COS(2*PI()*$C10275/365)+MAR1!$D$6*SIN(2*PI()*$C10275/365)</f>
        <v/>
      </c>
      <c r="M10275" s="7">
        <f>MAR1!$B$7+MAR1!$C$7*COS(2*PI()*$C10275/365)+MAR1!$D$7*SIN(2*PI()*$C10275/365)</f>
        <v/>
      </c>
      <c r="N10275" s="7">
        <f>F10275-K10275</f>
        <v/>
      </c>
      <c r="O10275" s="7">
        <f>G10275-L10275</f>
        <v/>
      </c>
      <c r="P10275" s="7">
        <f>H10275-M10275</f>
        <v/>
      </c>
      <c r="Q10275" s="7">
        <f>IF($I10275=1,(N10275-MAR1!$B$11)/MAR1!$D$11,(N10275-MAR1!$C$11)/MAR1!$E$11)</f>
        <v/>
      </c>
      <c r="R10275" s="7">
        <f>IF($I10275=1,(O10275-MAR1!$B$12)/MAR1!$D$12,(O10275-MAR1!$C$12)/MAR1!$E$12)</f>
        <v/>
      </c>
      <c r="S10275" s="7">
        <f>IF($I10275=1,(P10275-MAR1!$B$13)/MAR1!$D$13,(P10275-MAR1!$C$13)/MAR1!$E$13)</f>
        <v/>
      </c>
    </row>
    <row r="10276">
      <c r="A10276" s="5" t="n">
        <v>10275</v>
      </c>
      <c r="B10276" s="5" t="n">
        <v>29</v>
      </c>
      <c r="C10276" s="5" t="n">
        <v>55</v>
      </c>
      <c r="D10276" s="5" t="n">
        <v>2</v>
      </c>
      <c r="E10276" s="5" t="n">
        <v>0</v>
      </c>
      <c r="F10276" s="5" t="n">
        <v>32.8</v>
      </c>
      <c r="G10276" s="5" t="n">
        <v>16</v>
      </c>
      <c r="H10276" s="5" t="n">
        <v>16.55</v>
      </c>
      <c r="I10276" s="6">
        <f>IF(E10276&gt;=Markov!$B$3,1,0)</f>
        <v/>
      </c>
      <c r="J10276" s="6">
        <f>I10275</f>
        <v/>
      </c>
      <c r="K10276" s="7">
        <f>MAR1!$B$5+MAR1!$C$5*COS(2*PI()*$C10276/365)+MAR1!$D$5*SIN(2*PI()*$C10276/365)</f>
        <v/>
      </c>
      <c r="L10276" s="7">
        <f>MAR1!$B$6+MAR1!$C$6*COS(2*PI()*$C10276/365)+MAR1!$D$6*SIN(2*PI()*$C10276/365)</f>
        <v/>
      </c>
      <c r="M10276" s="7">
        <f>MAR1!$B$7+MAR1!$C$7*COS(2*PI()*$C10276/365)+MAR1!$D$7*SIN(2*PI()*$C10276/365)</f>
        <v/>
      </c>
      <c r="N10276" s="7">
        <f>F10276-K10276</f>
        <v/>
      </c>
      <c r="O10276" s="7">
        <f>G10276-L10276</f>
        <v/>
      </c>
      <c r="P10276" s="7">
        <f>H10276-M10276</f>
        <v/>
      </c>
      <c r="Q10276" s="7">
        <f>IF($I10276=1,(N10276-MAR1!$B$11)/MAR1!$D$11,(N10276-MAR1!$C$11)/MAR1!$E$11)</f>
        <v/>
      </c>
      <c r="R10276" s="7">
        <f>IF($I10276=1,(O10276-MAR1!$B$12)/MAR1!$D$12,(O10276-MAR1!$C$12)/MAR1!$E$12)</f>
        <v/>
      </c>
      <c r="S10276" s="7">
        <f>IF($I10276=1,(P10276-MAR1!$B$13)/MAR1!$D$13,(P10276-MAR1!$C$13)/MAR1!$E$13)</f>
        <v/>
      </c>
    </row>
    <row r="10277">
      <c r="A10277" s="5" t="n">
        <v>10276</v>
      </c>
      <c r="B10277" s="5" t="n">
        <v>29</v>
      </c>
      <c r="C10277" s="5" t="n">
        <v>56</v>
      </c>
      <c r="D10277" s="5" t="n">
        <v>2</v>
      </c>
      <c r="E10277" s="5" t="n">
        <v>0</v>
      </c>
      <c r="F10277" s="5" t="n">
        <v>33.4</v>
      </c>
      <c r="G10277" s="5" t="n">
        <v>16.4</v>
      </c>
      <c r="H10277" s="5" t="n">
        <v>13.4</v>
      </c>
      <c r="I10277" s="6">
        <f>IF(E10277&gt;=Markov!$B$3,1,0)</f>
        <v/>
      </c>
      <c r="J10277" s="6">
        <f>I10276</f>
        <v/>
      </c>
      <c r="K10277" s="7">
        <f>MAR1!$B$5+MAR1!$C$5*COS(2*PI()*$C10277/365)+MAR1!$D$5*SIN(2*PI()*$C10277/365)</f>
        <v/>
      </c>
      <c r="L10277" s="7">
        <f>MAR1!$B$6+MAR1!$C$6*COS(2*PI()*$C10277/365)+MAR1!$D$6*SIN(2*PI()*$C10277/365)</f>
        <v/>
      </c>
      <c r="M10277" s="7">
        <f>MAR1!$B$7+MAR1!$C$7*COS(2*PI()*$C10277/365)+MAR1!$D$7*SIN(2*PI()*$C10277/365)</f>
        <v/>
      </c>
      <c r="N10277" s="7">
        <f>F10277-K10277</f>
        <v/>
      </c>
      <c r="O10277" s="7">
        <f>G10277-L10277</f>
        <v/>
      </c>
      <c r="P10277" s="7">
        <f>H10277-M10277</f>
        <v/>
      </c>
      <c r="Q10277" s="7">
        <f>IF($I10277=1,(N10277-MAR1!$B$11)/MAR1!$D$11,(N10277-MAR1!$C$11)/MAR1!$E$11)</f>
        <v/>
      </c>
      <c r="R10277" s="7">
        <f>IF($I10277=1,(O10277-MAR1!$B$12)/MAR1!$D$12,(O10277-MAR1!$C$12)/MAR1!$E$12)</f>
        <v/>
      </c>
      <c r="S10277" s="7">
        <f>IF($I10277=1,(P10277-MAR1!$B$13)/MAR1!$D$13,(P10277-MAR1!$C$13)/MAR1!$E$13)</f>
        <v/>
      </c>
    </row>
    <row r="10278">
      <c r="A10278" s="5" t="n">
        <v>10277</v>
      </c>
      <c r="B10278" s="5" t="n">
        <v>29</v>
      </c>
      <c r="C10278" s="5" t="n">
        <v>57</v>
      </c>
      <c r="D10278" s="5" t="n">
        <v>2</v>
      </c>
      <c r="E10278" s="5" t="n">
        <v>0</v>
      </c>
      <c r="F10278" s="5" t="n">
        <v>32.5</v>
      </c>
      <c r="G10278" s="5" t="n">
        <v>18.7</v>
      </c>
      <c r="H10278" s="5" t="n">
        <v>12.25</v>
      </c>
      <c r="I10278" s="6">
        <f>IF(E10278&gt;=Markov!$B$3,1,0)</f>
        <v/>
      </c>
      <c r="J10278" s="6">
        <f>I10277</f>
        <v/>
      </c>
      <c r="K10278" s="7">
        <f>MAR1!$B$5+MAR1!$C$5*COS(2*PI()*$C10278/365)+MAR1!$D$5*SIN(2*PI()*$C10278/365)</f>
        <v/>
      </c>
      <c r="L10278" s="7">
        <f>MAR1!$B$6+MAR1!$C$6*COS(2*PI()*$C10278/365)+MAR1!$D$6*SIN(2*PI()*$C10278/365)</f>
        <v/>
      </c>
      <c r="M10278" s="7">
        <f>MAR1!$B$7+MAR1!$C$7*COS(2*PI()*$C10278/365)+MAR1!$D$7*SIN(2*PI()*$C10278/365)</f>
        <v/>
      </c>
      <c r="N10278" s="7">
        <f>F10278-K10278</f>
        <v/>
      </c>
      <c r="O10278" s="7">
        <f>G10278-L10278</f>
        <v/>
      </c>
      <c r="P10278" s="7">
        <f>H10278-M10278</f>
        <v/>
      </c>
      <c r="Q10278" s="7">
        <f>IF($I10278=1,(N10278-MAR1!$B$11)/MAR1!$D$11,(N10278-MAR1!$C$11)/MAR1!$E$11)</f>
        <v/>
      </c>
      <c r="R10278" s="7">
        <f>IF($I10278=1,(O10278-MAR1!$B$12)/MAR1!$D$12,(O10278-MAR1!$C$12)/MAR1!$E$12)</f>
        <v/>
      </c>
      <c r="S10278" s="7">
        <f>IF($I10278=1,(P10278-MAR1!$B$13)/MAR1!$D$13,(P10278-MAR1!$C$13)/MAR1!$E$13)</f>
        <v/>
      </c>
    </row>
    <row r="10279">
      <c r="A10279" s="5" t="n">
        <v>10278</v>
      </c>
      <c r="B10279" s="5" t="n">
        <v>29</v>
      </c>
      <c r="C10279" s="5" t="n">
        <v>58</v>
      </c>
      <c r="D10279" s="5" t="n">
        <v>2</v>
      </c>
      <c r="E10279" s="5" t="n">
        <v>0</v>
      </c>
      <c r="F10279" s="5" t="n">
        <v>34.5</v>
      </c>
      <c r="G10279" s="5" t="n">
        <v>20.3</v>
      </c>
      <c r="H10279" s="5" t="n">
        <v>19.36</v>
      </c>
      <c r="I10279" s="6">
        <f>IF(E10279&gt;=Markov!$B$3,1,0)</f>
        <v/>
      </c>
      <c r="J10279" s="6">
        <f>I10278</f>
        <v/>
      </c>
      <c r="K10279" s="7">
        <f>MAR1!$B$5+MAR1!$C$5*COS(2*PI()*$C10279/365)+MAR1!$D$5*SIN(2*PI()*$C10279/365)</f>
        <v/>
      </c>
      <c r="L10279" s="7">
        <f>MAR1!$B$6+MAR1!$C$6*COS(2*PI()*$C10279/365)+MAR1!$D$6*SIN(2*PI()*$C10279/365)</f>
        <v/>
      </c>
      <c r="M10279" s="7">
        <f>MAR1!$B$7+MAR1!$C$7*COS(2*PI()*$C10279/365)+MAR1!$D$7*SIN(2*PI()*$C10279/365)</f>
        <v/>
      </c>
      <c r="N10279" s="7">
        <f>F10279-K10279</f>
        <v/>
      </c>
      <c r="O10279" s="7">
        <f>G10279-L10279</f>
        <v/>
      </c>
      <c r="P10279" s="7">
        <f>H10279-M10279</f>
        <v/>
      </c>
      <c r="Q10279" s="7">
        <f>IF($I10279=1,(N10279-MAR1!$B$11)/MAR1!$D$11,(N10279-MAR1!$C$11)/MAR1!$E$11)</f>
        <v/>
      </c>
      <c r="R10279" s="7">
        <f>IF($I10279=1,(O10279-MAR1!$B$12)/MAR1!$D$12,(O10279-MAR1!$C$12)/MAR1!$E$12)</f>
        <v/>
      </c>
      <c r="S10279" s="7">
        <f>IF($I10279=1,(P10279-MAR1!$B$13)/MAR1!$D$13,(P10279-MAR1!$C$13)/MAR1!$E$13)</f>
        <v/>
      </c>
    </row>
    <row r="10280">
      <c r="A10280" s="5" t="n">
        <v>10279</v>
      </c>
      <c r="B10280" s="5" t="n">
        <v>29</v>
      </c>
      <c r="C10280" s="5" t="n">
        <v>59</v>
      </c>
      <c r="D10280" s="5" t="n">
        <v>2</v>
      </c>
      <c r="E10280" s="5" t="n">
        <v>0</v>
      </c>
      <c r="F10280" s="5" t="n">
        <v>36</v>
      </c>
      <c r="G10280" s="5" t="n">
        <v>20.6</v>
      </c>
      <c r="H10280" s="5" t="n">
        <v>14.74</v>
      </c>
      <c r="I10280" s="6">
        <f>IF(E10280&gt;=Markov!$B$3,1,0)</f>
        <v/>
      </c>
      <c r="J10280" s="6">
        <f>I10279</f>
        <v/>
      </c>
      <c r="K10280" s="7">
        <f>MAR1!$B$5+MAR1!$C$5*COS(2*PI()*$C10280/365)+MAR1!$D$5*SIN(2*PI()*$C10280/365)</f>
        <v/>
      </c>
      <c r="L10280" s="7">
        <f>MAR1!$B$6+MAR1!$C$6*COS(2*PI()*$C10280/365)+MAR1!$D$6*SIN(2*PI()*$C10280/365)</f>
        <v/>
      </c>
      <c r="M10280" s="7">
        <f>MAR1!$B$7+MAR1!$C$7*COS(2*PI()*$C10280/365)+MAR1!$D$7*SIN(2*PI()*$C10280/365)</f>
        <v/>
      </c>
      <c r="N10280" s="7">
        <f>F10280-K10280</f>
        <v/>
      </c>
      <c r="O10280" s="7">
        <f>G10280-L10280</f>
        <v/>
      </c>
      <c r="P10280" s="7">
        <f>H10280-M10280</f>
        <v/>
      </c>
      <c r="Q10280" s="7">
        <f>IF($I10280=1,(N10280-MAR1!$B$11)/MAR1!$D$11,(N10280-MAR1!$C$11)/MAR1!$E$11)</f>
        <v/>
      </c>
      <c r="R10280" s="7">
        <f>IF($I10280=1,(O10280-MAR1!$B$12)/MAR1!$D$12,(O10280-MAR1!$C$12)/MAR1!$E$12)</f>
        <v/>
      </c>
      <c r="S10280" s="7">
        <f>IF($I10280=1,(P10280-MAR1!$B$13)/MAR1!$D$13,(P10280-MAR1!$C$13)/MAR1!$E$13)</f>
        <v/>
      </c>
    </row>
    <row r="10281">
      <c r="A10281" s="5" t="n">
        <v>10280</v>
      </c>
      <c r="B10281" s="5" t="n">
        <v>29</v>
      </c>
      <c r="C10281" s="5" t="n">
        <v>60</v>
      </c>
      <c r="D10281" s="5" t="n">
        <v>3</v>
      </c>
      <c r="E10281" s="5" t="n">
        <v>0</v>
      </c>
      <c r="F10281" s="5" t="n">
        <v>36.1</v>
      </c>
      <c r="G10281" s="5" t="n">
        <v>20.8</v>
      </c>
      <c r="H10281" s="5" t="n">
        <v>17.67</v>
      </c>
      <c r="I10281" s="6">
        <f>IF(E10281&gt;=Markov!$B$3,1,0)</f>
        <v/>
      </c>
      <c r="J10281" s="6">
        <f>I10280</f>
        <v/>
      </c>
      <c r="K10281" s="7">
        <f>MAR1!$B$5+MAR1!$C$5*COS(2*PI()*$C10281/365)+MAR1!$D$5*SIN(2*PI()*$C10281/365)</f>
        <v/>
      </c>
      <c r="L10281" s="7">
        <f>MAR1!$B$6+MAR1!$C$6*COS(2*PI()*$C10281/365)+MAR1!$D$6*SIN(2*PI()*$C10281/365)</f>
        <v/>
      </c>
      <c r="M10281" s="7">
        <f>MAR1!$B$7+MAR1!$C$7*COS(2*PI()*$C10281/365)+MAR1!$D$7*SIN(2*PI()*$C10281/365)</f>
        <v/>
      </c>
      <c r="N10281" s="7">
        <f>F10281-K10281</f>
        <v/>
      </c>
      <c r="O10281" s="7">
        <f>G10281-L10281</f>
        <v/>
      </c>
      <c r="P10281" s="7">
        <f>H10281-M10281</f>
        <v/>
      </c>
      <c r="Q10281" s="7">
        <f>IF($I10281=1,(N10281-MAR1!$B$11)/MAR1!$D$11,(N10281-MAR1!$C$11)/MAR1!$E$11)</f>
        <v/>
      </c>
      <c r="R10281" s="7">
        <f>IF($I10281=1,(O10281-MAR1!$B$12)/MAR1!$D$12,(O10281-MAR1!$C$12)/MAR1!$E$12)</f>
        <v/>
      </c>
      <c r="S10281" s="7">
        <f>IF($I10281=1,(P10281-MAR1!$B$13)/MAR1!$D$13,(P10281-MAR1!$C$13)/MAR1!$E$13)</f>
        <v/>
      </c>
    </row>
    <row r="10282">
      <c r="A10282" s="5" t="n">
        <v>10281</v>
      </c>
      <c r="B10282" s="5" t="n">
        <v>29</v>
      </c>
      <c r="C10282" s="5" t="n">
        <v>61</v>
      </c>
      <c r="D10282" s="5" t="n">
        <v>3</v>
      </c>
      <c r="E10282" s="5" t="n">
        <v>0</v>
      </c>
      <c r="F10282" s="5" t="n">
        <v>34.8</v>
      </c>
      <c r="G10282" s="5" t="n">
        <v>20.9</v>
      </c>
      <c r="H10282" s="5" t="n">
        <v>17.61</v>
      </c>
      <c r="I10282" s="6">
        <f>IF(E10282&gt;=Markov!$B$3,1,0)</f>
        <v/>
      </c>
      <c r="J10282" s="6">
        <f>I10281</f>
        <v/>
      </c>
      <c r="K10282" s="7">
        <f>MAR1!$B$5+MAR1!$C$5*COS(2*PI()*$C10282/365)+MAR1!$D$5*SIN(2*PI()*$C10282/365)</f>
        <v/>
      </c>
      <c r="L10282" s="7">
        <f>MAR1!$B$6+MAR1!$C$6*COS(2*PI()*$C10282/365)+MAR1!$D$6*SIN(2*PI()*$C10282/365)</f>
        <v/>
      </c>
      <c r="M10282" s="7">
        <f>MAR1!$B$7+MAR1!$C$7*COS(2*PI()*$C10282/365)+MAR1!$D$7*SIN(2*PI()*$C10282/365)</f>
        <v/>
      </c>
      <c r="N10282" s="7">
        <f>F10282-K10282</f>
        <v/>
      </c>
      <c r="O10282" s="7">
        <f>G10282-L10282</f>
        <v/>
      </c>
      <c r="P10282" s="7">
        <f>H10282-M10282</f>
        <v/>
      </c>
      <c r="Q10282" s="7">
        <f>IF($I10282=1,(N10282-MAR1!$B$11)/MAR1!$D$11,(N10282-MAR1!$C$11)/MAR1!$E$11)</f>
        <v/>
      </c>
      <c r="R10282" s="7">
        <f>IF($I10282=1,(O10282-MAR1!$B$12)/MAR1!$D$12,(O10282-MAR1!$C$12)/MAR1!$E$12)</f>
        <v/>
      </c>
      <c r="S10282" s="7">
        <f>IF($I10282=1,(P10282-MAR1!$B$13)/MAR1!$D$13,(P10282-MAR1!$C$13)/MAR1!$E$13)</f>
        <v/>
      </c>
    </row>
    <row r="10283">
      <c r="A10283" s="5" t="n">
        <v>10282</v>
      </c>
      <c r="B10283" s="5" t="n">
        <v>29</v>
      </c>
      <c r="C10283" s="5" t="n">
        <v>62</v>
      </c>
      <c r="D10283" s="5" t="n">
        <v>3</v>
      </c>
      <c r="E10283" s="5" t="n">
        <v>0</v>
      </c>
      <c r="F10283" s="5" t="n">
        <v>35.4</v>
      </c>
      <c r="G10283" s="5" t="n">
        <v>19.2</v>
      </c>
      <c r="H10283" s="5" t="n">
        <v>20.09</v>
      </c>
      <c r="I10283" s="6">
        <f>IF(E10283&gt;=Markov!$B$3,1,0)</f>
        <v/>
      </c>
      <c r="J10283" s="6">
        <f>I10282</f>
        <v/>
      </c>
      <c r="K10283" s="7">
        <f>MAR1!$B$5+MAR1!$C$5*COS(2*PI()*$C10283/365)+MAR1!$D$5*SIN(2*PI()*$C10283/365)</f>
        <v/>
      </c>
      <c r="L10283" s="7">
        <f>MAR1!$B$6+MAR1!$C$6*COS(2*PI()*$C10283/365)+MAR1!$D$6*SIN(2*PI()*$C10283/365)</f>
        <v/>
      </c>
      <c r="M10283" s="7">
        <f>MAR1!$B$7+MAR1!$C$7*COS(2*PI()*$C10283/365)+MAR1!$D$7*SIN(2*PI()*$C10283/365)</f>
        <v/>
      </c>
      <c r="N10283" s="7">
        <f>F10283-K10283</f>
        <v/>
      </c>
      <c r="O10283" s="7">
        <f>G10283-L10283</f>
        <v/>
      </c>
      <c r="P10283" s="7">
        <f>H10283-M10283</f>
        <v/>
      </c>
      <c r="Q10283" s="7">
        <f>IF($I10283=1,(N10283-MAR1!$B$11)/MAR1!$D$11,(N10283-MAR1!$C$11)/MAR1!$E$11)</f>
        <v/>
      </c>
      <c r="R10283" s="7">
        <f>IF($I10283=1,(O10283-MAR1!$B$12)/MAR1!$D$12,(O10283-MAR1!$C$12)/MAR1!$E$12)</f>
        <v/>
      </c>
      <c r="S10283" s="7">
        <f>IF($I10283=1,(P10283-MAR1!$B$13)/MAR1!$D$13,(P10283-MAR1!$C$13)/MAR1!$E$13)</f>
        <v/>
      </c>
    </row>
    <row r="10284">
      <c r="A10284" s="5" t="n">
        <v>10283</v>
      </c>
      <c r="B10284" s="5" t="n">
        <v>29</v>
      </c>
      <c r="C10284" s="5" t="n">
        <v>63</v>
      </c>
      <c r="D10284" s="5" t="n">
        <v>3</v>
      </c>
      <c r="E10284" s="5" t="n">
        <v>0</v>
      </c>
      <c r="F10284" s="5" t="n">
        <v>32.9</v>
      </c>
      <c r="G10284" s="5" t="n">
        <v>17.5</v>
      </c>
      <c r="H10284" s="5" t="n">
        <v>17.43</v>
      </c>
      <c r="I10284" s="6">
        <f>IF(E10284&gt;=Markov!$B$3,1,0)</f>
        <v/>
      </c>
      <c r="J10284" s="6">
        <f>I10283</f>
        <v/>
      </c>
      <c r="K10284" s="7">
        <f>MAR1!$B$5+MAR1!$C$5*COS(2*PI()*$C10284/365)+MAR1!$D$5*SIN(2*PI()*$C10284/365)</f>
        <v/>
      </c>
      <c r="L10284" s="7">
        <f>MAR1!$B$6+MAR1!$C$6*COS(2*PI()*$C10284/365)+MAR1!$D$6*SIN(2*PI()*$C10284/365)</f>
        <v/>
      </c>
      <c r="M10284" s="7">
        <f>MAR1!$B$7+MAR1!$C$7*COS(2*PI()*$C10284/365)+MAR1!$D$7*SIN(2*PI()*$C10284/365)</f>
        <v/>
      </c>
      <c r="N10284" s="7">
        <f>F10284-K10284</f>
        <v/>
      </c>
      <c r="O10284" s="7">
        <f>G10284-L10284</f>
        <v/>
      </c>
      <c r="P10284" s="7">
        <f>H10284-M10284</f>
        <v/>
      </c>
      <c r="Q10284" s="7">
        <f>IF($I10284=1,(N10284-MAR1!$B$11)/MAR1!$D$11,(N10284-MAR1!$C$11)/MAR1!$E$11)</f>
        <v/>
      </c>
      <c r="R10284" s="7">
        <f>IF($I10284=1,(O10284-MAR1!$B$12)/MAR1!$D$12,(O10284-MAR1!$C$12)/MAR1!$E$12)</f>
        <v/>
      </c>
      <c r="S10284" s="7">
        <f>IF($I10284=1,(P10284-MAR1!$B$13)/MAR1!$D$13,(P10284-MAR1!$C$13)/MAR1!$E$13)</f>
        <v/>
      </c>
    </row>
    <row r="10285">
      <c r="A10285" s="5" t="n">
        <v>10284</v>
      </c>
      <c r="B10285" s="5" t="n">
        <v>29</v>
      </c>
      <c r="C10285" s="5" t="n">
        <v>64</v>
      </c>
      <c r="D10285" s="5" t="n">
        <v>3</v>
      </c>
      <c r="E10285" s="5" t="n">
        <v>0</v>
      </c>
      <c r="F10285" s="5" t="n">
        <v>31.7</v>
      </c>
      <c r="G10285" s="5" t="n">
        <v>19.1</v>
      </c>
      <c r="H10285" s="5" t="n">
        <v>17.67</v>
      </c>
      <c r="I10285" s="6">
        <f>IF(E10285&gt;=Markov!$B$3,1,0)</f>
        <v/>
      </c>
      <c r="J10285" s="6">
        <f>I10284</f>
        <v/>
      </c>
      <c r="K10285" s="7">
        <f>MAR1!$B$5+MAR1!$C$5*COS(2*PI()*$C10285/365)+MAR1!$D$5*SIN(2*PI()*$C10285/365)</f>
        <v/>
      </c>
      <c r="L10285" s="7">
        <f>MAR1!$B$6+MAR1!$C$6*COS(2*PI()*$C10285/365)+MAR1!$D$6*SIN(2*PI()*$C10285/365)</f>
        <v/>
      </c>
      <c r="M10285" s="7">
        <f>MAR1!$B$7+MAR1!$C$7*COS(2*PI()*$C10285/365)+MAR1!$D$7*SIN(2*PI()*$C10285/365)</f>
        <v/>
      </c>
      <c r="N10285" s="7">
        <f>F10285-K10285</f>
        <v/>
      </c>
      <c r="O10285" s="7">
        <f>G10285-L10285</f>
        <v/>
      </c>
      <c r="P10285" s="7">
        <f>H10285-M10285</f>
        <v/>
      </c>
      <c r="Q10285" s="7">
        <f>IF($I10285=1,(N10285-MAR1!$B$11)/MAR1!$D$11,(N10285-MAR1!$C$11)/MAR1!$E$11)</f>
        <v/>
      </c>
      <c r="R10285" s="7">
        <f>IF($I10285=1,(O10285-MAR1!$B$12)/MAR1!$D$12,(O10285-MAR1!$C$12)/MAR1!$E$12)</f>
        <v/>
      </c>
      <c r="S10285" s="7">
        <f>IF($I10285=1,(P10285-MAR1!$B$13)/MAR1!$D$13,(P10285-MAR1!$C$13)/MAR1!$E$13)</f>
        <v/>
      </c>
    </row>
    <row r="10286">
      <c r="A10286" s="5" t="n">
        <v>10285</v>
      </c>
      <c r="B10286" s="5" t="n">
        <v>29</v>
      </c>
      <c r="C10286" s="5" t="n">
        <v>65</v>
      </c>
      <c r="D10286" s="5" t="n">
        <v>3</v>
      </c>
      <c r="E10286" s="5" t="n">
        <v>0</v>
      </c>
      <c r="F10286" s="5" t="n">
        <v>33.1</v>
      </c>
      <c r="G10286" s="5" t="n">
        <v>19.6</v>
      </c>
      <c r="H10286" s="5" t="n">
        <v>14.01</v>
      </c>
      <c r="I10286" s="6">
        <f>IF(E10286&gt;=Markov!$B$3,1,0)</f>
        <v/>
      </c>
      <c r="J10286" s="6">
        <f>I10285</f>
        <v/>
      </c>
      <c r="K10286" s="7">
        <f>MAR1!$B$5+MAR1!$C$5*COS(2*PI()*$C10286/365)+MAR1!$D$5*SIN(2*PI()*$C10286/365)</f>
        <v/>
      </c>
      <c r="L10286" s="7">
        <f>MAR1!$B$6+MAR1!$C$6*COS(2*PI()*$C10286/365)+MAR1!$D$6*SIN(2*PI()*$C10286/365)</f>
        <v/>
      </c>
      <c r="M10286" s="7">
        <f>MAR1!$B$7+MAR1!$C$7*COS(2*PI()*$C10286/365)+MAR1!$D$7*SIN(2*PI()*$C10286/365)</f>
        <v/>
      </c>
      <c r="N10286" s="7">
        <f>F10286-K10286</f>
        <v/>
      </c>
      <c r="O10286" s="7">
        <f>G10286-L10286</f>
        <v/>
      </c>
      <c r="P10286" s="7">
        <f>H10286-M10286</f>
        <v/>
      </c>
      <c r="Q10286" s="7">
        <f>IF($I10286=1,(N10286-MAR1!$B$11)/MAR1!$D$11,(N10286-MAR1!$C$11)/MAR1!$E$11)</f>
        <v/>
      </c>
      <c r="R10286" s="7">
        <f>IF($I10286=1,(O10286-MAR1!$B$12)/MAR1!$D$12,(O10286-MAR1!$C$12)/MAR1!$E$12)</f>
        <v/>
      </c>
      <c r="S10286" s="7">
        <f>IF($I10286=1,(P10286-MAR1!$B$13)/MAR1!$D$13,(P10286-MAR1!$C$13)/MAR1!$E$13)</f>
        <v/>
      </c>
    </row>
    <row r="10287">
      <c r="A10287" s="5" t="n">
        <v>10286</v>
      </c>
      <c r="B10287" s="5" t="n">
        <v>29</v>
      </c>
      <c r="C10287" s="5" t="n">
        <v>66</v>
      </c>
      <c r="D10287" s="5" t="n">
        <v>3</v>
      </c>
      <c r="E10287" s="5" t="n">
        <v>0</v>
      </c>
      <c r="F10287" s="5" t="n">
        <v>36</v>
      </c>
      <c r="G10287" s="5" t="n">
        <v>19.3</v>
      </c>
      <c r="H10287" s="5" t="n">
        <v>19.07</v>
      </c>
      <c r="I10287" s="6">
        <f>IF(E10287&gt;=Markov!$B$3,1,0)</f>
        <v/>
      </c>
      <c r="J10287" s="6">
        <f>I10286</f>
        <v/>
      </c>
      <c r="K10287" s="7">
        <f>MAR1!$B$5+MAR1!$C$5*COS(2*PI()*$C10287/365)+MAR1!$D$5*SIN(2*PI()*$C10287/365)</f>
        <v/>
      </c>
      <c r="L10287" s="7">
        <f>MAR1!$B$6+MAR1!$C$6*COS(2*PI()*$C10287/365)+MAR1!$D$6*SIN(2*PI()*$C10287/365)</f>
        <v/>
      </c>
      <c r="M10287" s="7">
        <f>MAR1!$B$7+MAR1!$C$7*COS(2*PI()*$C10287/365)+MAR1!$D$7*SIN(2*PI()*$C10287/365)</f>
        <v/>
      </c>
      <c r="N10287" s="7">
        <f>F10287-K10287</f>
        <v/>
      </c>
      <c r="O10287" s="7">
        <f>G10287-L10287</f>
        <v/>
      </c>
      <c r="P10287" s="7">
        <f>H10287-M10287</f>
        <v/>
      </c>
      <c r="Q10287" s="7">
        <f>IF($I10287=1,(N10287-MAR1!$B$11)/MAR1!$D$11,(N10287-MAR1!$C$11)/MAR1!$E$11)</f>
        <v/>
      </c>
      <c r="R10287" s="7">
        <f>IF($I10287=1,(O10287-MAR1!$B$12)/MAR1!$D$12,(O10287-MAR1!$C$12)/MAR1!$E$12)</f>
        <v/>
      </c>
      <c r="S10287" s="7">
        <f>IF($I10287=1,(P10287-MAR1!$B$13)/MAR1!$D$13,(P10287-MAR1!$C$13)/MAR1!$E$13)</f>
        <v/>
      </c>
    </row>
    <row r="10288">
      <c r="A10288" s="5" t="n">
        <v>10287</v>
      </c>
      <c r="B10288" s="5" t="n">
        <v>29</v>
      </c>
      <c r="C10288" s="5" t="n">
        <v>67</v>
      </c>
      <c r="D10288" s="5" t="n">
        <v>3</v>
      </c>
      <c r="E10288" s="5" t="n">
        <v>0</v>
      </c>
      <c r="F10288" s="5" t="n">
        <v>36.9</v>
      </c>
      <c r="G10288" s="5" t="n">
        <v>20.8</v>
      </c>
      <c r="H10288" s="5" t="n">
        <v>17.44</v>
      </c>
      <c r="I10288" s="6">
        <f>IF(E10288&gt;=Markov!$B$3,1,0)</f>
        <v/>
      </c>
      <c r="J10288" s="6">
        <f>I10287</f>
        <v/>
      </c>
      <c r="K10288" s="7">
        <f>MAR1!$B$5+MAR1!$C$5*COS(2*PI()*$C10288/365)+MAR1!$D$5*SIN(2*PI()*$C10288/365)</f>
        <v/>
      </c>
      <c r="L10288" s="7">
        <f>MAR1!$B$6+MAR1!$C$6*COS(2*PI()*$C10288/365)+MAR1!$D$6*SIN(2*PI()*$C10288/365)</f>
        <v/>
      </c>
      <c r="M10288" s="7">
        <f>MAR1!$B$7+MAR1!$C$7*COS(2*PI()*$C10288/365)+MAR1!$D$7*SIN(2*PI()*$C10288/365)</f>
        <v/>
      </c>
      <c r="N10288" s="7">
        <f>F10288-K10288</f>
        <v/>
      </c>
      <c r="O10288" s="7">
        <f>G10288-L10288</f>
        <v/>
      </c>
      <c r="P10288" s="7">
        <f>H10288-M10288</f>
        <v/>
      </c>
      <c r="Q10288" s="7">
        <f>IF($I10288=1,(N10288-MAR1!$B$11)/MAR1!$D$11,(N10288-MAR1!$C$11)/MAR1!$E$11)</f>
        <v/>
      </c>
      <c r="R10288" s="7">
        <f>IF($I10288=1,(O10288-MAR1!$B$12)/MAR1!$D$12,(O10288-MAR1!$C$12)/MAR1!$E$12)</f>
        <v/>
      </c>
      <c r="S10288" s="7">
        <f>IF($I10288=1,(P10288-MAR1!$B$13)/MAR1!$D$13,(P10288-MAR1!$C$13)/MAR1!$E$13)</f>
        <v/>
      </c>
    </row>
    <row r="10289">
      <c r="A10289" s="5" t="n">
        <v>10288</v>
      </c>
      <c r="B10289" s="5" t="n">
        <v>29</v>
      </c>
      <c r="C10289" s="5" t="n">
        <v>68</v>
      </c>
      <c r="D10289" s="5" t="n">
        <v>3</v>
      </c>
      <c r="E10289" s="5" t="n">
        <v>0</v>
      </c>
      <c r="F10289" s="5" t="n">
        <v>36.7</v>
      </c>
      <c r="G10289" s="5" t="n">
        <v>20.3</v>
      </c>
      <c r="H10289" s="5" t="n">
        <v>23.4</v>
      </c>
      <c r="I10289" s="6">
        <f>IF(E10289&gt;=Markov!$B$3,1,0)</f>
        <v/>
      </c>
      <c r="J10289" s="6">
        <f>I10288</f>
        <v/>
      </c>
      <c r="K10289" s="7">
        <f>MAR1!$B$5+MAR1!$C$5*COS(2*PI()*$C10289/365)+MAR1!$D$5*SIN(2*PI()*$C10289/365)</f>
        <v/>
      </c>
      <c r="L10289" s="7">
        <f>MAR1!$B$6+MAR1!$C$6*COS(2*PI()*$C10289/365)+MAR1!$D$6*SIN(2*PI()*$C10289/365)</f>
        <v/>
      </c>
      <c r="M10289" s="7">
        <f>MAR1!$B$7+MAR1!$C$7*COS(2*PI()*$C10289/365)+MAR1!$D$7*SIN(2*PI()*$C10289/365)</f>
        <v/>
      </c>
      <c r="N10289" s="7">
        <f>F10289-K10289</f>
        <v/>
      </c>
      <c r="O10289" s="7">
        <f>G10289-L10289</f>
        <v/>
      </c>
      <c r="P10289" s="7">
        <f>H10289-M10289</f>
        <v/>
      </c>
      <c r="Q10289" s="7">
        <f>IF($I10289=1,(N10289-MAR1!$B$11)/MAR1!$D$11,(N10289-MAR1!$C$11)/MAR1!$E$11)</f>
        <v/>
      </c>
      <c r="R10289" s="7">
        <f>IF($I10289=1,(O10289-MAR1!$B$12)/MAR1!$D$12,(O10289-MAR1!$C$12)/MAR1!$E$12)</f>
        <v/>
      </c>
      <c r="S10289" s="7">
        <f>IF($I10289=1,(P10289-MAR1!$B$13)/MAR1!$D$13,(P10289-MAR1!$C$13)/MAR1!$E$13)</f>
        <v/>
      </c>
    </row>
    <row r="10290">
      <c r="A10290" s="5" t="n">
        <v>10289</v>
      </c>
      <c r="B10290" s="5" t="n">
        <v>29</v>
      </c>
      <c r="C10290" s="5" t="n">
        <v>69</v>
      </c>
      <c r="D10290" s="5" t="n">
        <v>3</v>
      </c>
      <c r="E10290" s="5" t="n">
        <v>0</v>
      </c>
      <c r="F10290" s="5" t="n">
        <v>35.7</v>
      </c>
      <c r="G10290" s="5" t="n">
        <v>20.4</v>
      </c>
      <c r="H10290" s="5" t="n">
        <v>26</v>
      </c>
      <c r="I10290" s="6">
        <f>IF(E10290&gt;=Markov!$B$3,1,0)</f>
        <v/>
      </c>
      <c r="J10290" s="6">
        <f>I10289</f>
        <v/>
      </c>
      <c r="K10290" s="7">
        <f>MAR1!$B$5+MAR1!$C$5*COS(2*PI()*$C10290/365)+MAR1!$D$5*SIN(2*PI()*$C10290/365)</f>
        <v/>
      </c>
      <c r="L10290" s="7">
        <f>MAR1!$B$6+MAR1!$C$6*COS(2*PI()*$C10290/365)+MAR1!$D$6*SIN(2*PI()*$C10290/365)</f>
        <v/>
      </c>
      <c r="M10290" s="7">
        <f>MAR1!$B$7+MAR1!$C$7*COS(2*PI()*$C10290/365)+MAR1!$D$7*SIN(2*PI()*$C10290/365)</f>
        <v/>
      </c>
      <c r="N10290" s="7">
        <f>F10290-K10290</f>
        <v/>
      </c>
      <c r="O10290" s="7">
        <f>G10290-L10290</f>
        <v/>
      </c>
      <c r="P10290" s="7">
        <f>H10290-M10290</f>
        <v/>
      </c>
      <c r="Q10290" s="7">
        <f>IF($I10290=1,(N10290-MAR1!$B$11)/MAR1!$D$11,(N10290-MAR1!$C$11)/MAR1!$E$11)</f>
        <v/>
      </c>
      <c r="R10290" s="7">
        <f>IF($I10290=1,(O10290-MAR1!$B$12)/MAR1!$D$12,(O10290-MAR1!$C$12)/MAR1!$E$12)</f>
        <v/>
      </c>
      <c r="S10290" s="7">
        <f>IF($I10290=1,(P10290-MAR1!$B$13)/MAR1!$D$13,(P10290-MAR1!$C$13)/MAR1!$E$13)</f>
        <v/>
      </c>
    </row>
    <row r="10291">
      <c r="A10291" s="5" t="n">
        <v>10290</v>
      </c>
      <c r="B10291" s="5" t="n">
        <v>29</v>
      </c>
      <c r="C10291" s="5" t="n">
        <v>70</v>
      </c>
      <c r="D10291" s="5" t="n">
        <v>3</v>
      </c>
      <c r="E10291" s="5" t="n">
        <v>0</v>
      </c>
      <c r="F10291" s="5" t="n">
        <v>33.1</v>
      </c>
      <c r="G10291" s="5" t="n">
        <v>18.1</v>
      </c>
      <c r="H10291" s="5" t="n">
        <v>21.2</v>
      </c>
      <c r="I10291" s="6">
        <f>IF(E10291&gt;=Markov!$B$3,1,0)</f>
        <v/>
      </c>
      <c r="J10291" s="6">
        <f>I10290</f>
        <v/>
      </c>
      <c r="K10291" s="7">
        <f>MAR1!$B$5+MAR1!$C$5*COS(2*PI()*$C10291/365)+MAR1!$D$5*SIN(2*PI()*$C10291/365)</f>
        <v/>
      </c>
      <c r="L10291" s="7">
        <f>MAR1!$B$6+MAR1!$C$6*COS(2*PI()*$C10291/365)+MAR1!$D$6*SIN(2*PI()*$C10291/365)</f>
        <v/>
      </c>
      <c r="M10291" s="7">
        <f>MAR1!$B$7+MAR1!$C$7*COS(2*PI()*$C10291/365)+MAR1!$D$7*SIN(2*PI()*$C10291/365)</f>
        <v/>
      </c>
      <c r="N10291" s="7">
        <f>F10291-K10291</f>
        <v/>
      </c>
      <c r="O10291" s="7">
        <f>G10291-L10291</f>
        <v/>
      </c>
      <c r="P10291" s="7">
        <f>H10291-M10291</f>
        <v/>
      </c>
      <c r="Q10291" s="7">
        <f>IF($I10291=1,(N10291-MAR1!$B$11)/MAR1!$D$11,(N10291-MAR1!$C$11)/MAR1!$E$11)</f>
        <v/>
      </c>
      <c r="R10291" s="7">
        <f>IF($I10291=1,(O10291-MAR1!$B$12)/MAR1!$D$12,(O10291-MAR1!$C$12)/MAR1!$E$12)</f>
        <v/>
      </c>
      <c r="S10291" s="7">
        <f>IF($I10291=1,(P10291-MAR1!$B$13)/MAR1!$D$13,(P10291-MAR1!$C$13)/MAR1!$E$13)</f>
        <v/>
      </c>
    </row>
    <row r="10292">
      <c r="A10292" s="5" t="n">
        <v>10291</v>
      </c>
      <c r="B10292" s="5" t="n">
        <v>29</v>
      </c>
      <c r="C10292" s="5" t="n">
        <v>71</v>
      </c>
      <c r="D10292" s="5" t="n">
        <v>3</v>
      </c>
      <c r="E10292" s="5" t="n">
        <v>0</v>
      </c>
      <c r="F10292" s="5" t="n">
        <v>32.3</v>
      </c>
      <c r="G10292" s="5" t="n">
        <v>19.1</v>
      </c>
      <c r="H10292" s="5" t="n">
        <v>21.22</v>
      </c>
      <c r="I10292" s="6">
        <f>IF(E10292&gt;=Markov!$B$3,1,0)</f>
        <v/>
      </c>
      <c r="J10292" s="6">
        <f>I10291</f>
        <v/>
      </c>
      <c r="K10292" s="7">
        <f>MAR1!$B$5+MAR1!$C$5*COS(2*PI()*$C10292/365)+MAR1!$D$5*SIN(2*PI()*$C10292/365)</f>
        <v/>
      </c>
      <c r="L10292" s="7">
        <f>MAR1!$B$6+MAR1!$C$6*COS(2*PI()*$C10292/365)+MAR1!$D$6*SIN(2*PI()*$C10292/365)</f>
        <v/>
      </c>
      <c r="M10292" s="7">
        <f>MAR1!$B$7+MAR1!$C$7*COS(2*PI()*$C10292/365)+MAR1!$D$7*SIN(2*PI()*$C10292/365)</f>
        <v/>
      </c>
      <c r="N10292" s="7">
        <f>F10292-K10292</f>
        <v/>
      </c>
      <c r="O10292" s="7">
        <f>G10292-L10292</f>
        <v/>
      </c>
      <c r="P10292" s="7">
        <f>H10292-M10292</f>
        <v/>
      </c>
      <c r="Q10292" s="7">
        <f>IF($I10292=1,(N10292-MAR1!$B$11)/MAR1!$D$11,(N10292-MAR1!$C$11)/MAR1!$E$11)</f>
        <v/>
      </c>
      <c r="R10292" s="7">
        <f>IF($I10292=1,(O10292-MAR1!$B$12)/MAR1!$D$12,(O10292-MAR1!$C$12)/MAR1!$E$12)</f>
        <v/>
      </c>
      <c r="S10292" s="7">
        <f>IF($I10292=1,(P10292-MAR1!$B$13)/MAR1!$D$13,(P10292-MAR1!$C$13)/MAR1!$E$13)</f>
        <v/>
      </c>
    </row>
    <row r="10293">
      <c r="A10293" s="5" t="n">
        <v>10292</v>
      </c>
      <c r="B10293" s="5" t="n">
        <v>29</v>
      </c>
      <c r="C10293" s="5" t="n">
        <v>72</v>
      </c>
      <c r="D10293" s="5" t="n">
        <v>3</v>
      </c>
      <c r="E10293" s="5" t="n">
        <v>0</v>
      </c>
      <c r="F10293" s="5" t="n">
        <v>32.1</v>
      </c>
      <c r="G10293" s="5" t="n">
        <v>19.3</v>
      </c>
      <c r="H10293" s="5" t="n">
        <v>22.6</v>
      </c>
      <c r="I10293" s="6">
        <f>IF(E10293&gt;=Markov!$B$3,1,0)</f>
        <v/>
      </c>
      <c r="J10293" s="6">
        <f>I10292</f>
        <v/>
      </c>
      <c r="K10293" s="7">
        <f>MAR1!$B$5+MAR1!$C$5*COS(2*PI()*$C10293/365)+MAR1!$D$5*SIN(2*PI()*$C10293/365)</f>
        <v/>
      </c>
      <c r="L10293" s="7">
        <f>MAR1!$B$6+MAR1!$C$6*COS(2*PI()*$C10293/365)+MAR1!$D$6*SIN(2*PI()*$C10293/365)</f>
        <v/>
      </c>
      <c r="M10293" s="7">
        <f>MAR1!$B$7+MAR1!$C$7*COS(2*PI()*$C10293/365)+MAR1!$D$7*SIN(2*PI()*$C10293/365)</f>
        <v/>
      </c>
      <c r="N10293" s="7">
        <f>F10293-K10293</f>
        <v/>
      </c>
      <c r="O10293" s="7">
        <f>G10293-L10293</f>
        <v/>
      </c>
      <c r="P10293" s="7">
        <f>H10293-M10293</f>
        <v/>
      </c>
      <c r="Q10293" s="7">
        <f>IF($I10293=1,(N10293-MAR1!$B$11)/MAR1!$D$11,(N10293-MAR1!$C$11)/MAR1!$E$11)</f>
        <v/>
      </c>
      <c r="R10293" s="7">
        <f>IF($I10293=1,(O10293-MAR1!$B$12)/MAR1!$D$12,(O10293-MAR1!$C$12)/MAR1!$E$12)</f>
        <v/>
      </c>
      <c r="S10293" s="7">
        <f>IF($I10293=1,(P10293-MAR1!$B$13)/MAR1!$D$13,(P10293-MAR1!$C$13)/MAR1!$E$13)</f>
        <v/>
      </c>
    </row>
    <row r="10294">
      <c r="A10294" s="5" t="n">
        <v>10293</v>
      </c>
      <c r="B10294" s="5" t="n">
        <v>29</v>
      </c>
      <c r="C10294" s="5" t="n">
        <v>73</v>
      </c>
      <c r="D10294" s="5" t="n">
        <v>3</v>
      </c>
      <c r="E10294" s="5" t="n">
        <v>0</v>
      </c>
      <c r="F10294" s="5" t="n">
        <v>32.7</v>
      </c>
      <c r="G10294" s="5" t="n">
        <v>18.2</v>
      </c>
      <c r="H10294" s="5" t="n">
        <v>23.04</v>
      </c>
      <c r="I10294" s="6">
        <f>IF(E10294&gt;=Markov!$B$3,1,0)</f>
        <v/>
      </c>
      <c r="J10294" s="6">
        <f>I10293</f>
        <v/>
      </c>
      <c r="K10294" s="7">
        <f>MAR1!$B$5+MAR1!$C$5*COS(2*PI()*$C10294/365)+MAR1!$D$5*SIN(2*PI()*$C10294/365)</f>
        <v/>
      </c>
      <c r="L10294" s="7">
        <f>MAR1!$B$6+MAR1!$C$6*COS(2*PI()*$C10294/365)+MAR1!$D$6*SIN(2*PI()*$C10294/365)</f>
        <v/>
      </c>
      <c r="M10294" s="7">
        <f>MAR1!$B$7+MAR1!$C$7*COS(2*PI()*$C10294/365)+MAR1!$D$7*SIN(2*PI()*$C10294/365)</f>
        <v/>
      </c>
      <c r="N10294" s="7">
        <f>F10294-K10294</f>
        <v/>
      </c>
      <c r="O10294" s="7">
        <f>G10294-L10294</f>
        <v/>
      </c>
      <c r="P10294" s="7">
        <f>H10294-M10294</f>
        <v/>
      </c>
      <c r="Q10294" s="7">
        <f>IF($I10294=1,(N10294-MAR1!$B$11)/MAR1!$D$11,(N10294-MAR1!$C$11)/MAR1!$E$11)</f>
        <v/>
      </c>
      <c r="R10294" s="7">
        <f>IF($I10294=1,(O10294-MAR1!$B$12)/MAR1!$D$12,(O10294-MAR1!$C$12)/MAR1!$E$12)</f>
        <v/>
      </c>
      <c r="S10294" s="7">
        <f>IF($I10294=1,(P10294-MAR1!$B$13)/MAR1!$D$13,(P10294-MAR1!$C$13)/MAR1!$E$13)</f>
        <v/>
      </c>
    </row>
    <row r="10295">
      <c r="A10295" s="5" t="n">
        <v>10294</v>
      </c>
      <c r="B10295" s="5" t="n">
        <v>29</v>
      </c>
      <c r="C10295" s="5" t="n">
        <v>74</v>
      </c>
      <c r="D10295" s="5" t="n">
        <v>3</v>
      </c>
      <c r="E10295" s="5" t="n">
        <v>0</v>
      </c>
      <c r="F10295" s="5" t="n">
        <v>34.4</v>
      </c>
      <c r="G10295" s="5" t="n">
        <v>20.9</v>
      </c>
      <c r="H10295" s="5" t="n">
        <v>17.53</v>
      </c>
      <c r="I10295" s="6">
        <f>IF(E10295&gt;=Markov!$B$3,1,0)</f>
        <v/>
      </c>
      <c r="J10295" s="6">
        <f>I10294</f>
        <v/>
      </c>
      <c r="K10295" s="7">
        <f>MAR1!$B$5+MAR1!$C$5*COS(2*PI()*$C10295/365)+MAR1!$D$5*SIN(2*PI()*$C10295/365)</f>
        <v/>
      </c>
      <c r="L10295" s="7">
        <f>MAR1!$B$6+MAR1!$C$6*COS(2*PI()*$C10295/365)+MAR1!$D$6*SIN(2*PI()*$C10295/365)</f>
        <v/>
      </c>
      <c r="M10295" s="7">
        <f>MAR1!$B$7+MAR1!$C$7*COS(2*PI()*$C10295/365)+MAR1!$D$7*SIN(2*PI()*$C10295/365)</f>
        <v/>
      </c>
      <c r="N10295" s="7">
        <f>F10295-K10295</f>
        <v/>
      </c>
      <c r="O10295" s="7">
        <f>G10295-L10295</f>
        <v/>
      </c>
      <c r="P10295" s="7">
        <f>H10295-M10295</f>
        <v/>
      </c>
      <c r="Q10295" s="7">
        <f>IF($I10295=1,(N10295-MAR1!$B$11)/MAR1!$D$11,(N10295-MAR1!$C$11)/MAR1!$E$11)</f>
        <v/>
      </c>
      <c r="R10295" s="7">
        <f>IF($I10295=1,(O10295-MAR1!$B$12)/MAR1!$D$12,(O10295-MAR1!$C$12)/MAR1!$E$12)</f>
        <v/>
      </c>
      <c r="S10295" s="7">
        <f>IF($I10295=1,(P10295-MAR1!$B$13)/MAR1!$D$13,(P10295-MAR1!$C$13)/MAR1!$E$13)</f>
        <v/>
      </c>
    </row>
    <row r="10296">
      <c r="A10296" s="5" t="n">
        <v>10295</v>
      </c>
      <c r="B10296" s="5" t="n">
        <v>29</v>
      </c>
      <c r="C10296" s="5" t="n">
        <v>75</v>
      </c>
      <c r="D10296" s="5" t="n">
        <v>3</v>
      </c>
      <c r="E10296" s="5" t="n">
        <v>0</v>
      </c>
      <c r="F10296" s="5" t="n">
        <v>38.5</v>
      </c>
      <c r="G10296" s="5" t="n">
        <v>22.7</v>
      </c>
      <c r="H10296" s="5" t="n">
        <v>16.33</v>
      </c>
      <c r="I10296" s="6">
        <f>IF(E10296&gt;=Markov!$B$3,1,0)</f>
        <v/>
      </c>
      <c r="J10296" s="6">
        <f>I10295</f>
        <v/>
      </c>
      <c r="K10296" s="7">
        <f>MAR1!$B$5+MAR1!$C$5*COS(2*PI()*$C10296/365)+MAR1!$D$5*SIN(2*PI()*$C10296/365)</f>
        <v/>
      </c>
      <c r="L10296" s="7">
        <f>MAR1!$B$6+MAR1!$C$6*COS(2*PI()*$C10296/365)+MAR1!$D$6*SIN(2*PI()*$C10296/365)</f>
        <v/>
      </c>
      <c r="M10296" s="7">
        <f>MAR1!$B$7+MAR1!$C$7*COS(2*PI()*$C10296/365)+MAR1!$D$7*SIN(2*PI()*$C10296/365)</f>
        <v/>
      </c>
      <c r="N10296" s="7">
        <f>F10296-K10296</f>
        <v/>
      </c>
      <c r="O10296" s="7">
        <f>G10296-L10296</f>
        <v/>
      </c>
      <c r="P10296" s="7">
        <f>H10296-M10296</f>
        <v/>
      </c>
      <c r="Q10296" s="7">
        <f>IF($I10296=1,(N10296-MAR1!$B$11)/MAR1!$D$11,(N10296-MAR1!$C$11)/MAR1!$E$11)</f>
        <v/>
      </c>
      <c r="R10296" s="7">
        <f>IF($I10296=1,(O10296-MAR1!$B$12)/MAR1!$D$12,(O10296-MAR1!$C$12)/MAR1!$E$12)</f>
        <v/>
      </c>
      <c r="S10296" s="7">
        <f>IF($I10296=1,(P10296-MAR1!$B$13)/MAR1!$D$13,(P10296-MAR1!$C$13)/MAR1!$E$13)</f>
        <v/>
      </c>
    </row>
    <row r="10297">
      <c r="A10297" s="5" t="n">
        <v>10296</v>
      </c>
      <c r="B10297" s="5" t="n">
        <v>29</v>
      </c>
      <c r="C10297" s="5" t="n">
        <v>76</v>
      </c>
      <c r="D10297" s="5" t="n">
        <v>3</v>
      </c>
      <c r="E10297" s="5" t="n">
        <v>0</v>
      </c>
      <c r="F10297" s="5" t="n">
        <v>38.3</v>
      </c>
      <c r="G10297" s="5" t="n">
        <v>20.9</v>
      </c>
      <c r="H10297" s="5" t="n">
        <v>19.95</v>
      </c>
      <c r="I10297" s="6">
        <f>IF(E10297&gt;=Markov!$B$3,1,0)</f>
        <v/>
      </c>
      <c r="J10297" s="6">
        <f>I10296</f>
        <v/>
      </c>
      <c r="K10297" s="7">
        <f>MAR1!$B$5+MAR1!$C$5*COS(2*PI()*$C10297/365)+MAR1!$D$5*SIN(2*PI()*$C10297/365)</f>
        <v/>
      </c>
      <c r="L10297" s="7">
        <f>MAR1!$B$6+MAR1!$C$6*COS(2*PI()*$C10297/365)+MAR1!$D$6*SIN(2*PI()*$C10297/365)</f>
        <v/>
      </c>
      <c r="M10297" s="7">
        <f>MAR1!$B$7+MAR1!$C$7*COS(2*PI()*$C10297/365)+MAR1!$D$7*SIN(2*PI()*$C10297/365)</f>
        <v/>
      </c>
      <c r="N10297" s="7">
        <f>F10297-K10297</f>
        <v/>
      </c>
      <c r="O10297" s="7">
        <f>G10297-L10297</f>
        <v/>
      </c>
      <c r="P10297" s="7">
        <f>H10297-M10297</f>
        <v/>
      </c>
      <c r="Q10297" s="7">
        <f>IF($I10297=1,(N10297-MAR1!$B$11)/MAR1!$D$11,(N10297-MAR1!$C$11)/MAR1!$E$11)</f>
        <v/>
      </c>
      <c r="R10297" s="7">
        <f>IF($I10297=1,(O10297-MAR1!$B$12)/MAR1!$D$12,(O10297-MAR1!$C$12)/MAR1!$E$12)</f>
        <v/>
      </c>
      <c r="S10297" s="7">
        <f>IF($I10297=1,(P10297-MAR1!$B$13)/MAR1!$D$13,(P10297-MAR1!$C$13)/MAR1!$E$13)</f>
        <v/>
      </c>
    </row>
    <row r="10298">
      <c r="A10298" s="5" t="n">
        <v>10297</v>
      </c>
      <c r="B10298" s="5" t="n">
        <v>29</v>
      </c>
      <c r="C10298" s="5" t="n">
        <v>77</v>
      </c>
      <c r="D10298" s="5" t="n">
        <v>3</v>
      </c>
      <c r="E10298" s="5" t="n">
        <v>0</v>
      </c>
      <c r="F10298" s="5" t="n">
        <v>33.6</v>
      </c>
      <c r="G10298" s="5" t="n">
        <v>20.2</v>
      </c>
      <c r="H10298" s="5" t="n">
        <v>22.19</v>
      </c>
      <c r="I10298" s="6">
        <f>IF(E10298&gt;=Markov!$B$3,1,0)</f>
        <v/>
      </c>
      <c r="J10298" s="6">
        <f>I10297</f>
        <v/>
      </c>
      <c r="K10298" s="7">
        <f>MAR1!$B$5+MAR1!$C$5*COS(2*PI()*$C10298/365)+MAR1!$D$5*SIN(2*PI()*$C10298/365)</f>
        <v/>
      </c>
      <c r="L10298" s="7">
        <f>MAR1!$B$6+MAR1!$C$6*COS(2*PI()*$C10298/365)+MAR1!$D$6*SIN(2*PI()*$C10298/365)</f>
        <v/>
      </c>
      <c r="M10298" s="7">
        <f>MAR1!$B$7+MAR1!$C$7*COS(2*PI()*$C10298/365)+MAR1!$D$7*SIN(2*PI()*$C10298/365)</f>
        <v/>
      </c>
      <c r="N10298" s="7">
        <f>F10298-K10298</f>
        <v/>
      </c>
      <c r="O10298" s="7">
        <f>G10298-L10298</f>
        <v/>
      </c>
      <c r="P10298" s="7">
        <f>H10298-M10298</f>
        <v/>
      </c>
      <c r="Q10298" s="7">
        <f>IF($I10298=1,(N10298-MAR1!$B$11)/MAR1!$D$11,(N10298-MAR1!$C$11)/MAR1!$E$11)</f>
        <v/>
      </c>
      <c r="R10298" s="7">
        <f>IF($I10298=1,(O10298-MAR1!$B$12)/MAR1!$D$12,(O10298-MAR1!$C$12)/MAR1!$E$12)</f>
        <v/>
      </c>
      <c r="S10298" s="7">
        <f>IF($I10298=1,(P10298-MAR1!$B$13)/MAR1!$D$13,(P10298-MAR1!$C$13)/MAR1!$E$13)</f>
        <v/>
      </c>
    </row>
    <row r="10299">
      <c r="A10299" s="5" t="n">
        <v>10298</v>
      </c>
      <c r="B10299" s="5" t="n">
        <v>29</v>
      </c>
      <c r="C10299" s="5" t="n">
        <v>78</v>
      </c>
      <c r="D10299" s="5" t="n">
        <v>3</v>
      </c>
      <c r="E10299" s="5" t="n">
        <v>0</v>
      </c>
      <c r="F10299" s="5" t="n">
        <v>33.5</v>
      </c>
      <c r="G10299" s="5" t="n">
        <v>20.4</v>
      </c>
      <c r="H10299" s="5" t="n">
        <v>14.72</v>
      </c>
      <c r="I10299" s="6">
        <f>IF(E10299&gt;=Markov!$B$3,1,0)</f>
        <v/>
      </c>
      <c r="J10299" s="6">
        <f>I10298</f>
        <v/>
      </c>
      <c r="K10299" s="7">
        <f>MAR1!$B$5+MAR1!$C$5*COS(2*PI()*$C10299/365)+MAR1!$D$5*SIN(2*PI()*$C10299/365)</f>
        <v/>
      </c>
      <c r="L10299" s="7">
        <f>MAR1!$B$6+MAR1!$C$6*COS(2*PI()*$C10299/365)+MAR1!$D$6*SIN(2*PI()*$C10299/365)</f>
        <v/>
      </c>
      <c r="M10299" s="7">
        <f>MAR1!$B$7+MAR1!$C$7*COS(2*PI()*$C10299/365)+MAR1!$D$7*SIN(2*PI()*$C10299/365)</f>
        <v/>
      </c>
      <c r="N10299" s="7">
        <f>F10299-K10299</f>
        <v/>
      </c>
      <c r="O10299" s="7">
        <f>G10299-L10299</f>
        <v/>
      </c>
      <c r="P10299" s="7">
        <f>H10299-M10299</f>
        <v/>
      </c>
      <c r="Q10299" s="7">
        <f>IF($I10299=1,(N10299-MAR1!$B$11)/MAR1!$D$11,(N10299-MAR1!$C$11)/MAR1!$E$11)</f>
        <v/>
      </c>
      <c r="R10299" s="7">
        <f>IF($I10299=1,(O10299-MAR1!$B$12)/MAR1!$D$12,(O10299-MAR1!$C$12)/MAR1!$E$12)</f>
        <v/>
      </c>
      <c r="S10299" s="7">
        <f>IF($I10299=1,(P10299-MAR1!$B$13)/MAR1!$D$13,(P10299-MAR1!$C$13)/MAR1!$E$13)</f>
        <v/>
      </c>
    </row>
    <row r="10300">
      <c r="A10300" s="5" t="n">
        <v>10299</v>
      </c>
      <c r="B10300" s="5" t="n">
        <v>29</v>
      </c>
      <c r="C10300" s="5" t="n">
        <v>79</v>
      </c>
      <c r="D10300" s="5" t="n">
        <v>3</v>
      </c>
      <c r="E10300" s="5" t="n">
        <v>0</v>
      </c>
      <c r="F10300" s="5" t="n">
        <v>34.4</v>
      </c>
      <c r="G10300" s="5" t="n">
        <v>22.4</v>
      </c>
      <c r="H10300" s="5" t="n">
        <v>19.62</v>
      </c>
      <c r="I10300" s="6">
        <f>IF(E10300&gt;=Markov!$B$3,1,0)</f>
        <v/>
      </c>
      <c r="J10300" s="6">
        <f>I10299</f>
        <v/>
      </c>
      <c r="K10300" s="7">
        <f>MAR1!$B$5+MAR1!$C$5*COS(2*PI()*$C10300/365)+MAR1!$D$5*SIN(2*PI()*$C10300/365)</f>
        <v/>
      </c>
      <c r="L10300" s="7">
        <f>MAR1!$B$6+MAR1!$C$6*COS(2*PI()*$C10300/365)+MAR1!$D$6*SIN(2*PI()*$C10300/365)</f>
        <v/>
      </c>
      <c r="M10300" s="7">
        <f>MAR1!$B$7+MAR1!$C$7*COS(2*PI()*$C10300/365)+MAR1!$D$7*SIN(2*PI()*$C10300/365)</f>
        <v/>
      </c>
      <c r="N10300" s="7">
        <f>F10300-K10300</f>
        <v/>
      </c>
      <c r="O10300" s="7">
        <f>G10300-L10300</f>
        <v/>
      </c>
      <c r="P10300" s="7">
        <f>H10300-M10300</f>
        <v/>
      </c>
      <c r="Q10300" s="7">
        <f>IF($I10300=1,(N10300-MAR1!$B$11)/MAR1!$D$11,(N10300-MAR1!$C$11)/MAR1!$E$11)</f>
        <v/>
      </c>
      <c r="R10300" s="7">
        <f>IF($I10300=1,(O10300-MAR1!$B$12)/MAR1!$D$12,(O10300-MAR1!$C$12)/MAR1!$E$12)</f>
        <v/>
      </c>
      <c r="S10300" s="7">
        <f>IF($I10300=1,(P10300-MAR1!$B$13)/MAR1!$D$13,(P10300-MAR1!$C$13)/MAR1!$E$13)</f>
        <v/>
      </c>
    </row>
    <row r="10301">
      <c r="A10301" s="5" t="n">
        <v>10300</v>
      </c>
      <c r="B10301" s="5" t="n">
        <v>29</v>
      </c>
      <c r="C10301" s="5" t="n">
        <v>80</v>
      </c>
      <c r="D10301" s="5" t="n">
        <v>3</v>
      </c>
      <c r="E10301" s="5" t="n">
        <v>0</v>
      </c>
      <c r="F10301" s="5" t="n">
        <v>34.4</v>
      </c>
      <c r="G10301" s="5" t="n">
        <v>22.1</v>
      </c>
      <c r="H10301" s="5" t="n">
        <v>18.37</v>
      </c>
      <c r="I10301" s="6">
        <f>IF(E10301&gt;=Markov!$B$3,1,0)</f>
        <v/>
      </c>
      <c r="J10301" s="6">
        <f>I10300</f>
        <v/>
      </c>
      <c r="K10301" s="7">
        <f>MAR1!$B$5+MAR1!$C$5*COS(2*PI()*$C10301/365)+MAR1!$D$5*SIN(2*PI()*$C10301/365)</f>
        <v/>
      </c>
      <c r="L10301" s="7">
        <f>MAR1!$B$6+MAR1!$C$6*COS(2*PI()*$C10301/365)+MAR1!$D$6*SIN(2*PI()*$C10301/365)</f>
        <v/>
      </c>
      <c r="M10301" s="7">
        <f>MAR1!$B$7+MAR1!$C$7*COS(2*PI()*$C10301/365)+MAR1!$D$7*SIN(2*PI()*$C10301/365)</f>
        <v/>
      </c>
      <c r="N10301" s="7">
        <f>F10301-K10301</f>
        <v/>
      </c>
      <c r="O10301" s="7">
        <f>G10301-L10301</f>
        <v/>
      </c>
      <c r="P10301" s="7">
        <f>H10301-M10301</f>
        <v/>
      </c>
      <c r="Q10301" s="7">
        <f>IF($I10301=1,(N10301-MAR1!$B$11)/MAR1!$D$11,(N10301-MAR1!$C$11)/MAR1!$E$11)</f>
        <v/>
      </c>
      <c r="R10301" s="7">
        <f>IF($I10301=1,(O10301-MAR1!$B$12)/MAR1!$D$12,(O10301-MAR1!$C$12)/MAR1!$E$12)</f>
        <v/>
      </c>
      <c r="S10301" s="7">
        <f>IF($I10301=1,(P10301-MAR1!$B$13)/MAR1!$D$13,(P10301-MAR1!$C$13)/MAR1!$E$13)</f>
        <v/>
      </c>
    </row>
    <row r="10302">
      <c r="A10302" s="5" t="n">
        <v>10301</v>
      </c>
      <c r="B10302" s="5" t="n">
        <v>29</v>
      </c>
      <c r="C10302" s="5" t="n">
        <v>81</v>
      </c>
      <c r="D10302" s="5" t="n">
        <v>3</v>
      </c>
      <c r="E10302" s="5" t="n">
        <v>0</v>
      </c>
      <c r="F10302" s="5" t="n">
        <v>34.6</v>
      </c>
      <c r="G10302" s="5" t="n">
        <v>21</v>
      </c>
      <c r="H10302" s="5" t="n">
        <v>19.1</v>
      </c>
      <c r="I10302" s="6">
        <f>IF(E10302&gt;=Markov!$B$3,1,0)</f>
        <v/>
      </c>
      <c r="J10302" s="6">
        <f>I10301</f>
        <v/>
      </c>
      <c r="K10302" s="7">
        <f>MAR1!$B$5+MAR1!$C$5*COS(2*PI()*$C10302/365)+MAR1!$D$5*SIN(2*PI()*$C10302/365)</f>
        <v/>
      </c>
      <c r="L10302" s="7">
        <f>MAR1!$B$6+MAR1!$C$6*COS(2*PI()*$C10302/365)+MAR1!$D$6*SIN(2*PI()*$C10302/365)</f>
        <v/>
      </c>
      <c r="M10302" s="7">
        <f>MAR1!$B$7+MAR1!$C$7*COS(2*PI()*$C10302/365)+MAR1!$D$7*SIN(2*PI()*$C10302/365)</f>
        <v/>
      </c>
      <c r="N10302" s="7">
        <f>F10302-K10302</f>
        <v/>
      </c>
      <c r="O10302" s="7">
        <f>G10302-L10302</f>
        <v/>
      </c>
      <c r="P10302" s="7">
        <f>H10302-M10302</f>
        <v/>
      </c>
      <c r="Q10302" s="7">
        <f>IF($I10302=1,(N10302-MAR1!$B$11)/MAR1!$D$11,(N10302-MAR1!$C$11)/MAR1!$E$11)</f>
        <v/>
      </c>
      <c r="R10302" s="7">
        <f>IF($I10302=1,(O10302-MAR1!$B$12)/MAR1!$D$12,(O10302-MAR1!$C$12)/MAR1!$E$12)</f>
        <v/>
      </c>
      <c r="S10302" s="7">
        <f>IF($I10302=1,(P10302-MAR1!$B$13)/MAR1!$D$13,(P10302-MAR1!$C$13)/MAR1!$E$13)</f>
        <v/>
      </c>
    </row>
    <row r="10303">
      <c r="A10303" s="5" t="n">
        <v>10302</v>
      </c>
      <c r="B10303" s="5" t="n">
        <v>29</v>
      </c>
      <c r="C10303" s="5" t="n">
        <v>82</v>
      </c>
      <c r="D10303" s="5" t="n">
        <v>3</v>
      </c>
      <c r="E10303" s="5" t="n">
        <v>0</v>
      </c>
      <c r="F10303" s="5" t="n">
        <v>36.7</v>
      </c>
      <c r="G10303" s="5" t="n">
        <v>24.4</v>
      </c>
      <c r="H10303" s="5" t="n">
        <v>21.92</v>
      </c>
      <c r="I10303" s="6">
        <f>IF(E10303&gt;=Markov!$B$3,1,0)</f>
        <v/>
      </c>
      <c r="J10303" s="6">
        <f>I10302</f>
        <v/>
      </c>
      <c r="K10303" s="7">
        <f>MAR1!$B$5+MAR1!$C$5*COS(2*PI()*$C10303/365)+MAR1!$D$5*SIN(2*PI()*$C10303/365)</f>
        <v/>
      </c>
      <c r="L10303" s="7">
        <f>MAR1!$B$6+MAR1!$C$6*COS(2*PI()*$C10303/365)+MAR1!$D$6*SIN(2*PI()*$C10303/365)</f>
        <v/>
      </c>
      <c r="M10303" s="7">
        <f>MAR1!$B$7+MAR1!$C$7*COS(2*PI()*$C10303/365)+MAR1!$D$7*SIN(2*PI()*$C10303/365)</f>
        <v/>
      </c>
      <c r="N10303" s="7">
        <f>F10303-K10303</f>
        <v/>
      </c>
      <c r="O10303" s="7">
        <f>G10303-L10303</f>
        <v/>
      </c>
      <c r="P10303" s="7">
        <f>H10303-M10303</f>
        <v/>
      </c>
      <c r="Q10303" s="7">
        <f>IF($I10303=1,(N10303-MAR1!$B$11)/MAR1!$D$11,(N10303-MAR1!$C$11)/MAR1!$E$11)</f>
        <v/>
      </c>
      <c r="R10303" s="7">
        <f>IF($I10303=1,(O10303-MAR1!$B$12)/MAR1!$D$12,(O10303-MAR1!$C$12)/MAR1!$E$12)</f>
        <v/>
      </c>
      <c r="S10303" s="7">
        <f>IF($I10303=1,(P10303-MAR1!$B$13)/MAR1!$D$13,(P10303-MAR1!$C$13)/MAR1!$E$13)</f>
        <v/>
      </c>
    </row>
    <row r="10304">
      <c r="A10304" s="5" t="n">
        <v>10303</v>
      </c>
      <c r="B10304" s="5" t="n">
        <v>29</v>
      </c>
      <c r="C10304" s="5" t="n">
        <v>83</v>
      </c>
      <c r="D10304" s="5" t="n">
        <v>3</v>
      </c>
      <c r="E10304" s="5" t="n">
        <v>0</v>
      </c>
      <c r="F10304" s="5" t="n">
        <v>38.7</v>
      </c>
      <c r="G10304" s="5" t="n">
        <v>23.9</v>
      </c>
      <c r="H10304" s="5" t="n">
        <v>25.24</v>
      </c>
      <c r="I10304" s="6">
        <f>IF(E10304&gt;=Markov!$B$3,1,0)</f>
        <v/>
      </c>
      <c r="J10304" s="6">
        <f>I10303</f>
        <v/>
      </c>
      <c r="K10304" s="7">
        <f>MAR1!$B$5+MAR1!$C$5*COS(2*PI()*$C10304/365)+MAR1!$D$5*SIN(2*PI()*$C10304/365)</f>
        <v/>
      </c>
      <c r="L10304" s="7">
        <f>MAR1!$B$6+MAR1!$C$6*COS(2*PI()*$C10304/365)+MAR1!$D$6*SIN(2*PI()*$C10304/365)</f>
        <v/>
      </c>
      <c r="M10304" s="7">
        <f>MAR1!$B$7+MAR1!$C$7*COS(2*PI()*$C10304/365)+MAR1!$D$7*SIN(2*PI()*$C10304/365)</f>
        <v/>
      </c>
      <c r="N10304" s="7">
        <f>F10304-K10304</f>
        <v/>
      </c>
      <c r="O10304" s="7">
        <f>G10304-L10304</f>
        <v/>
      </c>
      <c r="P10304" s="7">
        <f>H10304-M10304</f>
        <v/>
      </c>
      <c r="Q10304" s="7">
        <f>IF($I10304=1,(N10304-MAR1!$B$11)/MAR1!$D$11,(N10304-MAR1!$C$11)/MAR1!$E$11)</f>
        <v/>
      </c>
      <c r="R10304" s="7">
        <f>IF($I10304=1,(O10304-MAR1!$B$12)/MAR1!$D$12,(O10304-MAR1!$C$12)/MAR1!$E$12)</f>
        <v/>
      </c>
      <c r="S10304" s="7">
        <f>IF($I10304=1,(P10304-MAR1!$B$13)/MAR1!$D$13,(P10304-MAR1!$C$13)/MAR1!$E$13)</f>
        <v/>
      </c>
    </row>
    <row r="10305">
      <c r="A10305" s="5" t="n">
        <v>10304</v>
      </c>
      <c r="B10305" s="5" t="n">
        <v>29</v>
      </c>
      <c r="C10305" s="5" t="n">
        <v>84</v>
      </c>
      <c r="D10305" s="5" t="n">
        <v>3</v>
      </c>
      <c r="E10305" s="5" t="n">
        <v>0</v>
      </c>
      <c r="F10305" s="5" t="n">
        <v>38.7</v>
      </c>
      <c r="G10305" s="5" t="n">
        <v>22.2</v>
      </c>
      <c r="H10305" s="5" t="n">
        <v>20.98</v>
      </c>
      <c r="I10305" s="6">
        <f>IF(E10305&gt;=Markov!$B$3,1,0)</f>
        <v/>
      </c>
      <c r="J10305" s="6">
        <f>I10304</f>
        <v/>
      </c>
      <c r="K10305" s="7">
        <f>MAR1!$B$5+MAR1!$C$5*COS(2*PI()*$C10305/365)+MAR1!$D$5*SIN(2*PI()*$C10305/365)</f>
        <v/>
      </c>
      <c r="L10305" s="7">
        <f>MAR1!$B$6+MAR1!$C$6*COS(2*PI()*$C10305/365)+MAR1!$D$6*SIN(2*PI()*$C10305/365)</f>
        <v/>
      </c>
      <c r="M10305" s="7">
        <f>MAR1!$B$7+MAR1!$C$7*COS(2*PI()*$C10305/365)+MAR1!$D$7*SIN(2*PI()*$C10305/365)</f>
        <v/>
      </c>
      <c r="N10305" s="7">
        <f>F10305-K10305</f>
        <v/>
      </c>
      <c r="O10305" s="7">
        <f>G10305-L10305</f>
        <v/>
      </c>
      <c r="P10305" s="7">
        <f>H10305-M10305</f>
        <v/>
      </c>
      <c r="Q10305" s="7">
        <f>IF($I10305=1,(N10305-MAR1!$B$11)/MAR1!$D$11,(N10305-MAR1!$C$11)/MAR1!$E$11)</f>
        <v/>
      </c>
      <c r="R10305" s="7">
        <f>IF($I10305=1,(O10305-MAR1!$B$12)/MAR1!$D$12,(O10305-MAR1!$C$12)/MAR1!$E$12)</f>
        <v/>
      </c>
      <c r="S10305" s="7">
        <f>IF($I10305=1,(P10305-MAR1!$B$13)/MAR1!$D$13,(P10305-MAR1!$C$13)/MAR1!$E$13)</f>
        <v/>
      </c>
    </row>
    <row r="10306">
      <c r="A10306" s="5" t="n">
        <v>10305</v>
      </c>
      <c r="B10306" s="5" t="n">
        <v>29</v>
      </c>
      <c r="C10306" s="5" t="n">
        <v>85</v>
      </c>
      <c r="D10306" s="5" t="n">
        <v>3</v>
      </c>
      <c r="E10306" s="5" t="n">
        <v>0</v>
      </c>
      <c r="F10306" s="5" t="n">
        <v>39.5</v>
      </c>
      <c r="G10306" s="5" t="n">
        <v>22.6</v>
      </c>
      <c r="H10306" s="5" t="n">
        <v>22.15</v>
      </c>
      <c r="I10306" s="6">
        <f>IF(E10306&gt;=Markov!$B$3,1,0)</f>
        <v/>
      </c>
      <c r="J10306" s="6">
        <f>I10305</f>
        <v/>
      </c>
      <c r="K10306" s="7">
        <f>MAR1!$B$5+MAR1!$C$5*COS(2*PI()*$C10306/365)+MAR1!$D$5*SIN(2*PI()*$C10306/365)</f>
        <v/>
      </c>
      <c r="L10306" s="7">
        <f>MAR1!$B$6+MAR1!$C$6*COS(2*PI()*$C10306/365)+MAR1!$D$6*SIN(2*PI()*$C10306/365)</f>
        <v/>
      </c>
      <c r="M10306" s="7">
        <f>MAR1!$B$7+MAR1!$C$7*COS(2*PI()*$C10306/365)+MAR1!$D$7*SIN(2*PI()*$C10306/365)</f>
        <v/>
      </c>
      <c r="N10306" s="7">
        <f>F10306-K10306</f>
        <v/>
      </c>
      <c r="O10306" s="7">
        <f>G10306-L10306</f>
        <v/>
      </c>
      <c r="P10306" s="7">
        <f>H10306-M10306</f>
        <v/>
      </c>
      <c r="Q10306" s="7">
        <f>IF($I10306=1,(N10306-MAR1!$B$11)/MAR1!$D$11,(N10306-MAR1!$C$11)/MAR1!$E$11)</f>
        <v/>
      </c>
      <c r="R10306" s="7">
        <f>IF($I10306=1,(O10306-MAR1!$B$12)/MAR1!$D$12,(O10306-MAR1!$C$12)/MAR1!$E$12)</f>
        <v/>
      </c>
      <c r="S10306" s="7">
        <f>IF($I10306=1,(P10306-MAR1!$B$13)/MAR1!$D$13,(P10306-MAR1!$C$13)/MAR1!$E$13)</f>
        <v/>
      </c>
    </row>
    <row r="10307">
      <c r="A10307" s="5" t="n">
        <v>10306</v>
      </c>
      <c r="B10307" s="5" t="n">
        <v>29</v>
      </c>
      <c r="C10307" s="5" t="n">
        <v>86</v>
      </c>
      <c r="D10307" s="5" t="n">
        <v>3</v>
      </c>
      <c r="E10307" s="5" t="n">
        <v>0</v>
      </c>
      <c r="F10307" s="5" t="n">
        <v>38.4</v>
      </c>
      <c r="G10307" s="5" t="n">
        <v>20.2</v>
      </c>
      <c r="H10307" s="5" t="n">
        <v>20.64</v>
      </c>
      <c r="I10307" s="6">
        <f>IF(E10307&gt;=Markov!$B$3,1,0)</f>
        <v/>
      </c>
      <c r="J10307" s="6">
        <f>I10306</f>
        <v/>
      </c>
      <c r="K10307" s="7">
        <f>MAR1!$B$5+MAR1!$C$5*COS(2*PI()*$C10307/365)+MAR1!$D$5*SIN(2*PI()*$C10307/365)</f>
        <v/>
      </c>
      <c r="L10307" s="7">
        <f>MAR1!$B$6+MAR1!$C$6*COS(2*PI()*$C10307/365)+MAR1!$D$6*SIN(2*PI()*$C10307/365)</f>
        <v/>
      </c>
      <c r="M10307" s="7">
        <f>MAR1!$B$7+MAR1!$C$7*COS(2*PI()*$C10307/365)+MAR1!$D$7*SIN(2*PI()*$C10307/365)</f>
        <v/>
      </c>
      <c r="N10307" s="7">
        <f>F10307-K10307</f>
        <v/>
      </c>
      <c r="O10307" s="7">
        <f>G10307-L10307</f>
        <v/>
      </c>
      <c r="P10307" s="7">
        <f>H10307-M10307</f>
        <v/>
      </c>
      <c r="Q10307" s="7">
        <f>IF($I10307=1,(N10307-MAR1!$B$11)/MAR1!$D$11,(N10307-MAR1!$C$11)/MAR1!$E$11)</f>
        <v/>
      </c>
      <c r="R10307" s="7">
        <f>IF($I10307=1,(O10307-MAR1!$B$12)/MAR1!$D$12,(O10307-MAR1!$C$12)/MAR1!$E$12)</f>
        <v/>
      </c>
      <c r="S10307" s="7">
        <f>IF($I10307=1,(P10307-MAR1!$B$13)/MAR1!$D$13,(P10307-MAR1!$C$13)/MAR1!$E$13)</f>
        <v/>
      </c>
    </row>
    <row r="10308">
      <c r="A10308" s="5" t="n">
        <v>10307</v>
      </c>
      <c r="B10308" s="5" t="n">
        <v>29</v>
      </c>
      <c r="C10308" s="5" t="n">
        <v>87</v>
      </c>
      <c r="D10308" s="5" t="n">
        <v>3</v>
      </c>
      <c r="E10308" s="5" t="n">
        <v>0</v>
      </c>
      <c r="F10308" s="5" t="n">
        <v>36.3</v>
      </c>
      <c r="G10308" s="5" t="n">
        <v>19.2</v>
      </c>
      <c r="H10308" s="5" t="n">
        <v>26.85</v>
      </c>
      <c r="I10308" s="6">
        <f>IF(E10308&gt;=Markov!$B$3,1,0)</f>
        <v/>
      </c>
      <c r="J10308" s="6">
        <f>I10307</f>
        <v/>
      </c>
      <c r="K10308" s="7">
        <f>MAR1!$B$5+MAR1!$C$5*COS(2*PI()*$C10308/365)+MAR1!$D$5*SIN(2*PI()*$C10308/365)</f>
        <v/>
      </c>
      <c r="L10308" s="7">
        <f>MAR1!$B$6+MAR1!$C$6*COS(2*PI()*$C10308/365)+MAR1!$D$6*SIN(2*PI()*$C10308/365)</f>
        <v/>
      </c>
      <c r="M10308" s="7">
        <f>MAR1!$B$7+MAR1!$C$7*COS(2*PI()*$C10308/365)+MAR1!$D$7*SIN(2*PI()*$C10308/365)</f>
        <v/>
      </c>
      <c r="N10308" s="7">
        <f>F10308-K10308</f>
        <v/>
      </c>
      <c r="O10308" s="7">
        <f>G10308-L10308</f>
        <v/>
      </c>
      <c r="P10308" s="7">
        <f>H10308-M10308</f>
        <v/>
      </c>
      <c r="Q10308" s="7">
        <f>IF($I10308=1,(N10308-MAR1!$B$11)/MAR1!$D$11,(N10308-MAR1!$C$11)/MAR1!$E$11)</f>
        <v/>
      </c>
      <c r="R10308" s="7">
        <f>IF($I10308=1,(O10308-MAR1!$B$12)/MAR1!$D$12,(O10308-MAR1!$C$12)/MAR1!$E$12)</f>
        <v/>
      </c>
      <c r="S10308" s="7">
        <f>IF($I10308=1,(P10308-MAR1!$B$13)/MAR1!$D$13,(P10308-MAR1!$C$13)/MAR1!$E$13)</f>
        <v/>
      </c>
    </row>
    <row r="10309">
      <c r="A10309" s="5" t="n">
        <v>10308</v>
      </c>
      <c r="B10309" s="5" t="n">
        <v>29</v>
      </c>
      <c r="C10309" s="5" t="n">
        <v>88</v>
      </c>
      <c r="D10309" s="5" t="n">
        <v>3</v>
      </c>
      <c r="E10309" s="5" t="n">
        <v>0</v>
      </c>
      <c r="F10309" s="5" t="n">
        <v>33.6</v>
      </c>
      <c r="G10309" s="5" t="n">
        <v>20.8</v>
      </c>
      <c r="H10309" s="5" t="n">
        <v>21.61</v>
      </c>
      <c r="I10309" s="6">
        <f>IF(E10309&gt;=Markov!$B$3,1,0)</f>
        <v/>
      </c>
      <c r="J10309" s="6">
        <f>I10308</f>
        <v/>
      </c>
      <c r="K10309" s="7">
        <f>MAR1!$B$5+MAR1!$C$5*COS(2*PI()*$C10309/365)+MAR1!$D$5*SIN(2*PI()*$C10309/365)</f>
        <v/>
      </c>
      <c r="L10309" s="7">
        <f>MAR1!$B$6+MAR1!$C$6*COS(2*PI()*$C10309/365)+MAR1!$D$6*SIN(2*PI()*$C10309/365)</f>
        <v/>
      </c>
      <c r="M10309" s="7">
        <f>MAR1!$B$7+MAR1!$C$7*COS(2*PI()*$C10309/365)+MAR1!$D$7*SIN(2*PI()*$C10309/365)</f>
        <v/>
      </c>
      <c r="N10309" s="7">
        <f>F10309-K10309</f>
        <v/>
      </c>
      <c r="O10309" s="7">
        <f>G10309-L10309</f>
        <v/>
      </c>
      <c r="P10309" s="7">
        <f>H10309-M10309</f>
        <v/>
      </c>
      <c r="Q10309" s="7">
        <f>IF($I10309=1,(N10309-MAR1!$B$11)/MAR1!$D$11,(N10309-MAR1!$C$11)/MAR1!$E$11)</f>
        <v/>
      </c>
      <c r="R10309" s="7">
        <f>IF($I10309=1,(O10309-MAR1!$B$12)/MAR1!$D$12,(O10309-MAR1!$C$12)/MAR1!$E$12)</f>
        <v/>
      </c>
      <c r="S10309" s="7">
        <f>IF($I10309=1,(P10309-MAR1!$B$13)/MAR1!$D$13,(P10309-MAR1!$C$13)/MAR1!$E$13)</f>
        <v/>
      </c>
    </row>
    <row r="10310">
      <c r="A10310" s="5" t="n">
        <v>10309</v>
      </c>
      <c r="B10310" s="5" t="n">
        <v>29</v>
      </c>
      <c r="C10310" s="5" t="n">
        <v>89</v>
      </c>
      <c r="D10310" s="5" t="n">
        <v>3</v>
      </c>
      <c r="E10310" s="5" t="n">
        <v>0</v>
      </c>
      <c r="F10310" s="5" t="n">
        <v>35.3</v>
      </c>
      <c r="G10310" s="5" t="n">
        <v>23.1</v>
      </c>
      <c r="H10310" s="5" t="n">
        <v>24.26</v>
      </c>
      <c r="I10310" s="6">
        <f>IF(E10310&gt;=Markov!$B$3,1,0)</f>
        <v/>
      </c>
      <c r="J10310" s="6">
        <f>I10309</f>
        <v/>
      </c>
      <c r="K10310" s="7">
        <f>MAR1!$B$5+MAR1!$C$5*COS(2*PI()*$C10310/365)+MAR1!$D$5*SIN(2*PI()*$C10310/365)</f>
        <v/>
      </c>
      <c r="L10310" s="7">
        <f>MAR1!$B$6+MAR1!$C$6*COS(2*PI()*$C10310/365)+MAR1!$D$6*SIN(2*PI()*$C10310/365)</f>
        <v/>
      </c>
      <c r="M10310" s="7">
        <f>MAR1!$B$7+MAR1!$C$7*COS(2*PI()*$C10310/365)+MAR1!$D$7*SIN(2*PI()*$C10310/365)</f>
        <v/>
      </c>
      <c r="N10310" s="7">
        <f>F10310-K10310</f>
        <v/>
      </c>
      <c r="O10310" s="7">
        <f>G10310-L10310</f>
        <v/>
      </c>
      <c r="P10310" s="7">
        <f>H10310-M10310</f>
        <v/>
      </c>
      <c r="Q10310" s="7">
        <f>IF($I10310=1,(N10310-MAR1!$B$11)/MAR1!$D$11,(N10310-MAR1!$C$11)/MAR1!$E$11)</f>
        <v/>
      </c>
      <c r="R10310" s="7">
        <f>IF($I10310=1,(O10310-MAR1!$B$12)/MAR1!$D$12,(O10310-MAR1!$C$12)/MAR1!$E$12)</f>
        <v/>
      </c>
      <c r="S10310" s="7">
        <f>IF($I10310=1,(P10310-MAR1!$B$13)/MAR1!$D$13,(P10310-MAR1!$C$13)/MAR1!$E$13)</f>
        <v/>
      </c>
    </row>
    <row r="10311">
      <c r="A10311" s="5" t="n">
        <v>10310</v>
      </c>
      <c r="B10311" s="5" t="n">
        <v>29</v>
      </c>
      <c r="C10311" s="5" t="n">
        <v>90</v>
      </c>
      <c r="D10311" s="5" t="n">
        <v>3</v>
      </c>
      <c r="E10311" s="5" t="n">
        <v>0</v>
      </c>
      <c r="F10311" s="5" t="n">
        <v>35.1</v>
      </c>
      <c r="G10311" s="5" t="n">
        <v>22.4</v>
      </c>
      <c r="H10311" s="5" t="n">
        <v>24.88</v>
      </c>
      <c r="I10311" s="6">
        <f>IF(E10311&gt;=Markov!$B$3,1,0)</f>
        <v/>
      </c>
      <c r="J10311" s="6">
        <f>I10310</f>
        <v/>
      </c>
      <c r="K10311" s="7">
        <f>MAR1!$B$5+MAR1!$C$5*COS(2*PI()*$C10311/365)+MAR1!$D$5*SIN(2*PI()*$C10311/365)</f>
        <v/>
      </c>
      <c r="L10311" s="7">
        <f>MAR1!$B$6+MAR1!$C$6*COS(2*PI()*$C10311/365)+MAR1!$D$6*SIN(2*PI()*$C10311/365)</f>
        <v/>
      </c>
      <c r="M10311" s="7">
        <f>MAR1!$B$7+MAR1!$C$7*COS(2*PI()*$C10311/365)+MAR1!$D$7*SIN(2*PI()*$C10311/365)</f>
        <v/>
      </c>
      <c r="N10311" s="7">
        <f>F10311-K10311</f>
        <v/>
      </c>
      <c r="O10311" s="7">
        <f>G10311-L10311</f>
        <v/>
      </c>
      <c r="P10311" s="7">
        <f>H10311-M10311</f>
        <v/>
      </c>
      <c r="Q10311" s="7">
        <f>IF($I10311=1,(N10311-MAR1!$B$11)/MAR1!$D$11,(N10311-MAR1!$C$11)/MAR1!$E$11)</f>
        <v/>
      </c>
      <c r="R10311" s="7">
        <f>IF($I10311=1,(O10311-MAR1!$B$12)/MAR1!$D$12,(O10311-MAR1!$C$12)/MAR1!$E$12)</f>
        <v/>
      </c>
      <c r="S10311" s="7">
        <f>IF($I10311=1,(P10311-MAR1!$B$13)/MAR1!$D$13,(P10311-MAR1!$C$13)/MAR1!$E$13)</f>
        <v/>
      </c>
    </row>
    <row r="10312">
      <c r="A10312" s="5" t="n">
        <v>10311</v>
      </c>
      <c r="B10312" s="5" t="n">
        <v>29</v>
      </c>
      <c r="C10312" s="5" t="n">
        <v>91</v>
      </c>
      <c r="D10312" s="5" t="n">
        <v>4</v>
      </c>
      <c r="E10312" s="5" t="n">
        <v>0</v>
      </c>
      <c r="F10312" s="5" t="n">
        <v>36.2</v>
      </c>
      <c r="G10312" s="5" t="n">
        <v>23.3</v>
      </c>
      <c r="H10312" s="5" t="n">
        <v>25.11</v>
      </c>
      <c r="I10312" s="6">
        <f>IF(E10312&gt;=Markov!$B$3,1,0)</f>
        <v/>
      </c>
      <c r="J10312" s="6">
        <f>I10311</f>
        <v/>
      </c>
      <c r="K10312" s="7">
        <f>MAR1!$B$5+MAR1!$C$5*COS(2*PI()*$C10312/365)+MAR1!$D$5*SIN(2*PI()*$C10312/365)</f>
        <v/>
      </c>
      <c r="L10312" s="7">
        <f>MAR1!$B$6+MAR1!$C$6*COS(2*PI()*$C10312/365)+MAR1!$D$6*SIN(2*PI()*$C10312/365)</f>
        <v/>
      </c>
      <c r="M10312" s="7">
        <f>MAR1!$B$7+MAR1!$C$7*COS(2*PI()*$C10312/365)+MAR1!$D$7*SIN(2*PI()*$C10312/365)</f>
        <v/>
      </c>
      <c r="N10312" s="7">
        <f>F10312-K10312</f>
        <v/>
      </c>
      <c r="O10312" s="7">
        <f>G10312-L10312</f>
        <v/>
      </c>
      <c r="P10312" s="7">
        <f>H10312-M10312</f>
        <v/>
      </c>
      <c r="Q10312" s="7">
        <f>IF($I10312=1,(N10312-MAR1!$B$11)/MAR1!$D$11,(N10312-MAR1!$C$11)/MAR1!$E$11)</f>
        <v/>
      </c>
      <c r="R10312" s="7">
        <f>IF($I10312=1,(O10312-MAR1!$B$12)/MAR1!$D$12,(O10312-MAR1!$C$12)/MAR1!$E$12)</f>
        <v/>
      </c>
      <c r="S10312" s="7">
        <f>IF($I10312=1,(P10312-MAR1!$B$13)/MAR1!$D$13,(P10312-MAR1!$C$13)/MAR1!$E$13)</f>
        <v/>
      </c>
    </row>
    <row r="10313">
      <c r="A10313" s="5" t="n">
        <v>10312</v>
      </c>
      <c r="B10313" s="5" t="n">
        <v>29</v>
      </c>
      <c r="C10313" s="5" t="n">
        <v>92</v>
      </c>
      <c r="D10313" s="5" t="n">
        <v>4</v>
      </c>
      <c r="E10313" s="5" t="n">
        <v>0</v>
      </c>
      <c r="F10313" s="5" t="n">
        <v>39.2</v>
      </c>
      <c r="G10313" s="5" t="n">
        <v>22.8</v>
      </c>
      <c r="H10313" s="5" t="n">
        <v>25.22</v>
      </c>
      <c r="I10313" s="6">
        <f>IF(E10313&gt;=Markov!$B$3,1,0)</f>
        <v/>
      </c>
      <c r="J10313" s="6">
        <f>I10312</f>
        <v/>
      </c>
      <c r="K10313" s="7">
        <f>MAR1!$B$5+MAR1!$C$5*COS(2*PI()*$C10313/365)+MAR1!$D$5*SIN(2*PI()*$C10313/365)</f>
        <v/>
      </c>
      <c r="L10313" s="7">
        <f>MAR1!$B$6+MAR1!$C$6*COS(2*PI()*$C10313/365)+MAR1!$D$6*SIN(2*PI()*$C10313/365)</f>
        <v/>
      </c>
      <c r="M10313" s="7">
        <f>MAR1!$B$7+MAR1!$C$7*COS(2*PI()*$C10313/365)+MAR1!$D$7*SIN(2*PI()*$C10313/365)</f>
        <v/>
      </c>
      <c r="N10313" s="7">
        <f>F10313-K10313</f>
        <v/>
      </c>
      <c r="O10313" s="7">
        <f>G10313-L10313</f>
        <v/>
      </c>
      <c r="P10313" s="7">
        <f>H10313-M10313</f>
        <v/>
      </c>
      <c r="Q10313" s="7">
        <f>IF($I10313=1,(N10313-MAR1!$B$11)/MAR1!$D$11,(N10313-MAR1!$C$11)/MAR1!$E$11)</f>
        <v/>
      </c>
      <c r="R10313" s="7">
        <f>IF($I10313=1,(O10313-MAR1!$B$12)/MAR1!$D$12,(O10313-MAR1!$C$12)/MAR1!$E$12)</f>
        <v/>
      </c>
      <c r="S10313" s="7">
        <f>IF($I10313=1,(P10313-MAR1!$B$13)/MAR1!$D$13,(P10313-MAR1!$C$13)/MAR1!$E$13)</f>
        <v/>
      </c>
    </row>
    <row r="10314">
      <c r="A10314" s="5" t="n">
        <v>10313</v>
      </c>
      <c r="B10314" s="5" t="n">
        <v>29</v>
      </c>
      <c r="C10314" s="5" t="n">
        <v>93</v>
      </c>
      <c r="D10314" s="5" t="n">
        <v>4</v>
      </c>
      <c r="E10314" s="5" t="n">
        <v>0</v>
      </c>
      <c r="F10314" s="5" t="n">
        <v>38.9</v>
      </c>
      <c r="G10314" s="5" t="n">
        <v>23.9</v>
      </c>
      <c r="H10314" s="5" t="n">
        <v>14.59</v>
      </c>
      <c r="I10314" s="6">
        <f>IF(E10314&gt;=Markov!$B$3,1,0)</f>
        <v/>
      </c>
      <c r="J10314" s="6">
        <f>I10313</f>
        <v/>
      </c>
      <c r="K10314" s="7">
        <f>MAR1!$B$5+MAR1!$C$5*COS(2*PI()*$C10314/365)+MAR1!$D$5*SIN(2*PI()*$C10314/365)</f>
        <v/>
      </c>
      <c r="L10314" s="7">
        <f>MAR1!$B$6+MAR1!$C$6*COS(2*PI()*$C10314/365)+MAR1!$D$6*SIN(2*PI()*$C10314/365)</f>
        <v/>
      </c>
      <c r="M10314" s="7">
        <f>MAR1!$B$7+MAR1!$C$7*COS(2*PI()*$C10314/365)+MAR1!$D$7*SIN(2*PI()*$C10314/365)</f>
        <v/>
      </c>
      <c r="N10314" s="7">
        <f>F10314-K10314</f>
        <v/>
      </c>
      <c r="O10314" s="7">
        <f>G10314-L10314</f>
        <v/>
      </c>
      <c r="P10314" s="7">
        <f>H10314-M10314</f>
        <v/>
      </c>
      <c r="Q10314" s="7">
        <f>IF($I10314=1,(N10314-MAR1!$B$11)/MAR1!$D$11,(N10314-MAR1!$C$11)/MAR1!$E$11)</f>
        <v/>
      </c>
      <c r="R10314" s="7">
        <f>IF($I10314=1,(O10314-MAR1!$B$12)/MAR1!$D$12,(O10314-MAR1!$C$12)/MAR1!$E$12)</f>
        <v/>
      </c>
      <c r="S10314" s="7">
        <f>IF($I10314=1,(P10314-MAR1!$B$13)/MAR1!$D$13,(P10314-MAR1!$C$13)/MAR1!$E$13)</f>
        <v/>
      </c>
    </row>
    <row r="10315">
      <c r="A10315" s="5" t="n">
        <v>10314</v>
      </c>
      <c r="B10315" s="5" t="n">
        <v>29</v>
      </c>
      <c r="C10315" s="5" t="n">
        <v>94</v>
      </c>
      <c r="D10315" s="5" t="n">
        <v>4</v>
      </c>
      <c r="E10315" s="5" t="n">
        <v>0</v>
      </c>
      <c r="F10315" s="5" t="n">
        <v>37</v>
      </c>
      <c r="G10315" s="5" t="n">
        <v>21.7</v>
      </c>
      <c r="H10315" s="5" t="n">
        <v>25.82</v>
      </c>
      <c r="I10315" s="6">
        <f>IF(E10315&gt;=Markov!$B$3,1,0)</f>
        <v/>
      </c>
      <c r="J10315" s="6">
        <f>I10314</f>
        <v/>
      </c>
      <c r="K10315" s="7">
        <f>MAR1!$B$5+MAR1!$C$5*COS(2*PI()*$C10315/365)+MAR1!$D$5*SIN(2*PI()*$C10315/365)</f>
        <v/>
      </c>
      <c r="L10315" s="7">
        <f>MAR1!$B$6+MAR1!$C$6*COS(2*PI()*$C10315/365)+MAR1!$D$6*SIN(2*PI()*$C10315/365)</f>
        <v/>
      </c>
      <c r="M10315" s="7">
        <f>MAR1!$B$7+MAR1!$C$7*COS(2*PI()*$C10315/365)+MAR1!$D$7*SIN(2*PI()*$C10315/365)</f>
        <v/>
      </c>
      <c r="N10315" s="7">
        <f>F10315-K10315</f>
        <v/>
      </c>
      <c r="O10315" s="7">
        <f>G10315-L10315</f>
        <v/>
      </c>
      <c r="P10315" s="7">
        <f>H10315-M10315</f>
        <v/>
      </c>
      <c r="Q10315" s="7">
        <f>IF($I10315=1,(N10315-MAR1!$B$11)/MAR1!$D$11,(N10315-MAR1!$C$11)/MAR1!$E$11)</f>
        <v/>
      </c>
      <c r="R10315" s="7">
        <f>IF($I10315=1,(O10315-MAR1!$B$12)/MAR1!$D$12,(O10315-MAR1!$C$12)/MAR1!$E$12)</f>
        <v/>
      </c>
      <c r="S10315" s="7">
        <f>IF($I10315=1,(P10315-MAR1!$B$13)/MAR1!$D$13,(P10315-MAR1!$C$13)/MAR1!$E$13)</f>
        <v/>
      </c>
    </row>
    <row r="10316">
      <c r="A10316" s="5" t="n">
        <v>10315</v>
      </c>
      <c r="B10316" s="5" t="n">
        <v>29</v>
      </c>
      <c r="C10316" s="5" t="n">
        <v>95</v>
      </c>
      <c r="D10316" s="5" t="n">
        <v>4</v>
      </c>
      <c r="E10316" s="5" t="n">
        <v>0</v>
      </c>
      <c r="F10316" s="5" t="n">
        <v>38.7</v>
      </c>
      <c r="G10316" s="5" t="n">
        <v>22.7</v>
      </c>
      <c r="H10316" s="5" t="n">
        <v>25.41</v>
      </c>
      <c r="I10316" s="6">
        <f>IF(E10316&gt;=Markov!$B$3,1,0)</f>
        <v/>
      </c>
      <c r="J10316" s="6">
        <f>I10315</f>
        <v/>
      </c>
      <c r="K10316" s="7">
        <f>MAR1!$B$5+MAR1!$C$5*COS(2*PI()*$C10316/365)+MAR1!$D$5*SIN(2*PI()*$C10316/365)</f>
        <v/>
      </c>
      <c r="L10316" s="7">
        <f>MAR1!$B$6+MAR1!$C$6*COS(2*PI()*$C10316/365)+MAR1!$D$6*SIN(2*PI()*$C10316/365)</f>
        <v/>
      </c>
      <c r="M10316" s="7">
        <f>MAR1!$B$7+MAR1!$C$7*COS(2*PI()*$C10316/365)+MAR1!$D$7*SIN(2*PI()*$C10316/365)</f>
        <v/>
      </c>
      <c r="N10316" s="7">
        <f>F10316-K10316</f>
        <v/>
      </c>
      <c r="O10316" s="7">
        <f>G10316-L10316</f>
        <v/>
      </c>
      <c r="P10316" s="7">
        <f>H10316-M10316</f>
        <v/>
      </c>
      <c r="Q10316" s="7">
        <f>IF($I10316=1,(N10316-MAR1!$B$11)/MAR1!$D$11,(N10316-MAR1!$C$11)/MAR1!$E$11)</f>
        <v/>
      </c>
      <c r="R10316" s="7">
        <f>IF($I10316=1,(O10316-MAR1!$B$12)/MAR1!$D$12,(O10316-MAR1!$C$12)/MAR1!$E$12)</f>
        <v/>
      </c>
      <c r="S10316" s="7">
        <f>IF($I10316=1,(P10316-MAR1!$B$13)/MAR1!$D$13,(P10316-MAR1!$C$13)/MAR1!$E$13)</f>
        <v/>
      </c>
    </row>
    <row r="10317">
      <c r="A10317" s="5" t="n">
        <v>10316</v>
      </c>
      <c r="B10317" s="5" t="n">
        <v>29</v>
      </c>
      <c r="C10317" s="5" t="n">
        <v>96</v>
      </c>
      <c r="D10317" s="5" t="n">
        <v>4</v>
      </c>
      <c r="E10317" s="5" t="n">
        <v>0</v>
      </c>
      <c r="F10317" s="5" t="n">
        <v>36.7</v>
      </c>
      <c r="G10317" s="5" t="n">
        <v>21</v>
      </c>
      <c r="H10317" s="5" t="n">
        <v>21.31</v>
      </c>
      <c r="I10317" s="6">
        <f>IF(E10317&gt;=Markov!$B$3,1,0)</f>
        <v/>
      </c>
      <c r="J10317" s="6">
        <f>I10316</f>
        <v/>
      </c>
      <c r="K10317" s="7">
        <f>MAR1!$B$5+MAR1!$C$5*COS(2*PI()*$C10317/365)+MAR1!$D$5*SIN(2*PI()*$C10317/365)</f>
        <v/>
      </c>
      <c r="L10317" s="7">
        <f>MAR1!$B$6+MAR1!$C$6*COS(2*PI()*$C10317/365)+MAR1!$D$6*SIN(2*PI()*$C10317/365)</f>
        <v/>
      </c>
      <c r="M10317" s="7">
        <f>MAR1!$B$7+MAR1!$C$7*COS(2*PI()*$C10317/365)+MAR1!$D$7*SIN(2*PI()*$C10317/365)</f>
        <v/>
      </c>
      <c r="N10317" s="7">
        <f>F10317-K10317</f>
        <v/>
      </c>
      <c r="O10317" s="7">
        <f>G10317-L10317</f>
        <v/>
      </c>
      <c r="P10317" s="7">
        <f>H10317-M10317</f>
        <v/>
      </c>
      <c r="Q10317" s="7">
        <f>IF($I10317=1,(N10317-MAR1!$B$11)/MAR1!$D$11,(N10317-MAR1!$C$11)/MAR1!$E$11)</f>
        <v/>
      </c>
      <c r="R10317" s="7">
        <f>IF($I10317=1,(O10317-MAR1!$B$12)/MAR1!$D$12,(O10317-MAR1!$C$12)/MAR1!$E$12)</f>
        <v/>
      </c>
      <c r="S10317" s="7">
        <f>IF($I10317=1,(P10317-MAR1!$B$13)/MAR1!$D$13,(P10317-MAR1!$C$13)/MAR1!$E$13)</f>
        <v/>
      </c>
    </row>
    <row r="10318">
      <c r="A10318" s="5" t="n">
        <v>10317</v>
      </c>
      <c r="B10318" s="5" t="n">
        <v>29</v>
      </c>
      <c r="C10318" s="5" t="n">
        <v>97</v>
      </c>
      <c r="D10318" s="5" t="n">
        <v>4</v>
      </c>
      <c r="E10318" s="5" t="n">
        <v>0</v>
      </c>
      <c r="F10318" s="5" t="n">
        <v>37.9</v>
      </c>
      <c r="G10318" s="5" t="n">
        <v>20.8</v>
      </c>
      <c r="H10318" s="5" t="n">
        <v>22.01</v>
      </c>
      <c r="I10318" s="6">
        <f>IF(E10318&gt;=Markov!$B$3,1,0)</f>
        <v/>
      </c>
      <c r="J10318" s="6">
        <f>I10317</f>
        <v/>
      </c>
      <c r="K10318" s="7">
        <f>MAR1!$B$5+MAR1!$C$5*COS(2*PI()*$C10318/365)+MAR1!$D$5*SIN(2*PI()*$C10318/365)</f>
        <v/>
      </c>
      <c r="L10318" s="7">
        <f>MAR1!$B$6+MAR1!$C$6*COS(2*PI()*$C10318/365)+MAR1!$D$6*SIN(2*PI()*$C10318/365)</f>
        <v/>
      </c>
      <c r="M10318" s="7">
        <f>MAR1!$B$7+MAR1!$C$7*COS(2*PI()*$C10318/365)+MAR1!$D$7*SIN(2*PI()*$C10318/365)</f>
        <v/>
      </c>
      <c r="N10318" s="7">
        <f>F10318-K10318</f>
        <v/>
      </c>
      <c r="O10318" s="7">
        <f>G10318-L10318</f>
        <v/>
      </c>
      <c r="P10318" s="7">
        <f>H10318-M10318</f>
        <v/>
      </c>
      <c r="Q10318" s="7">
        <f>IF($I10318=1,(N10318-MAR1!$B$11)/MAR1!$D$11,(N10318-MAR1!$C$11)/MAR1!$E$11)</f>
        <v/>
      </c>
      <c r="R10318" s="7">
        <f>IF($I10318=1,(O10318-MAR1!$B$12)/MAR1!$D$12,(O10318-MAR1!$C$12)/MAR1!$E$12)</f>
        <v/>
      </c>
      <c r="S10318" s="7">
        <f>IF($I10318=1,(P10318-MAR1!$B$13)/MAR1!$D$13,(P10318-MAR1!$C$13)/MAR1!$E$13)</f>
        <v/>
      </c>
    </row>
    <row r="10319">
      <c r="A10319" s="5" t="n">
        <v>10318</v>
      </c>
      <c r="B10319" s="5" t="n">
        <v>29</v>
      </c>
      <c r="C10319" s="5" t="n">
        <v>98</v>
      </c>
      <c r="D10319" s="5" t="n">
        <v>4</v>
      </c>
      <c r="E10319" s="5" t="n">
        <v>0</v>
      </c>
      <c r="F10319" s="5" t="n">
        <v>38.8</v>
      </c>
      <c r="G10319" s="5" t="n">
        <v>22.5</v>
      </c>
      <c r="H10319" s="5" t="n">
        <v>15.44</v>
      </c>
      <c r="I10319" s="6">
        <f>IF(E10319&gt;=Markov!$B$3,1,0)</f>
        <v/>
      </c>
      <c r="J10319" s="6">
        <f>I10318</f>
        <v/>
      </c>
      <c r="K10319" s="7">
        <f>MAR1!$B$5+MAR1!$C$5*COS(2*PI()*$C10319/365)+MAR1!$D$5*SIN(2*PI()*$C10319/365)</f>
        <v/>
      </c>
      <c r="L10319" s="7">
        <f>MAR1!$B$6+MAR1!$C$6*COS(2*PI()*$C10319/365)+MAR1!$D$6*SIN(2*PI()*$C10319/365)</f>
        <v/>
      </c>
      <c r="M10319" s="7">
        <f>MAR1!$B$7+MAR1!$C$7*COS(2*PI()*$C10319/365)+MAR1!$D$7*SIN(2*PI()*$C10319/365)</f>
        <v/>
      </c>
      <c r="N10319" s="7">
        <f>F10319-K10319</f>
        <v/>
      </c>
      <c r="O10319" s="7">
        <f>G10319-L10319</f>
        <v/>
      </c>
      <c r="P10319" s="7">
        <f>H10319-M10319</f>
        <v/>
      </c>
      <c r="Q10319" s="7">
        <f>IF($I10319=1,(N10319-MAR1!$B$11)/MAR1!$D$11,(N10319-MAR1!$C$11)/MAR1!$E$11)</f>
        <v/>
      </c>
      <c r="R10319" s="7">
        <f>IF($I10319=1,(O10319-MAR1!$B$12)/MAR1!$D$12,(O10319-MAR1!$C$12)/MAR1!$E$12)</f>
        <v/>
      </c>
      <c r="S10319" s="7">
        <f>IF($I10319=1,(P10319-MAR1!$B$13)/MAR1!$D$13,(P10319-MAR1!$C$13)/MAR1!$E$13)</f>
        <v/>
      </c>
    </row>
    <row r="10320">
      <c r="A10320" s="5" t="n">
        <v>10319</v>
      </c>
      <c r="B10320" s="5" t="n">
        <v>29</v>
      </c>
      <c r="C10320" s="5" t="n">
        <v>99</v>
      </c>
      <c r="D10320" s="5" t="n">
        <v>4</v>
      </c>
      <c r="E10320" s="5" t="n">
        <v>0</v>
      </c>
      <c r="F10320" s="5" t="n">
        <v>36.7</v>
      </c>
      <c r="G10320" s="5" t="n">
        <v>23.1</v>
      </c>
      <c r="H10320" s="5" t="n">
        <v>19.34</v>
      </c>
      <c r="I10320" s="6">
        <f>IF(E10320&gt;=Markov!$B$3,1,0)</f>
        <v/>
      </c>
      <c r="J10320" s="6">
        <f>I10319</f>
        <v/>
      </c>
      <c r="K10320" s="7">
        <f>MAR1!$B$5+MAR1!$C$5*COS(2*PI()*$C10320/365)+MAR1!$D$5*SIN(2*PI()*$C10320/365)</f>
        <v/>
      </c>
      <c r="L10320" s="7">
        <f>MAR1!$B$6+MAR1!$C$6*COS(2*PI()*$C10320/365)+MAR1!$D$6*SIN(2*PI()*$C10320/365)</f>
        <v/>
      </c>
      <c r="M10320" s="7">
        <f>MAR1!$B$7+MAR1!$C$7*COS(2*PI()*$C10320/365)+MAR1!$D$7*SIN(2*PI()*$C10320/365)</f>
        <v/>
      </c>
      <c r="N10320" s="7">
        <f>F10320-K10320</f>
        <v/>
      </c>
      <c r="O10320" s="7">
        <f>G10320-L10320</f>
        <v/>
      </c>
      <c r="P10320" s="7">
        <f>H10320-M10320</f>
        <v/>
      </c>
      <c r="Q10320" s="7">
        <f>IF($I10320=1,(N10320-MAR1!$B$11)/MAR1!$D$11,(N10320-MAR1!$C$11)/MAR1!$E$11)</f>
        <v/>
      </c>
      <c r="R10320" s="7">
        <f>IF($I10320=1,(O10320-MAR1!$B$12)/MAR1!$D$12,(O10320-MAR1!$C$12)/MAR1!$E$12)</f>
        <v/>
      </c>
      <c r="S10320" s="7">
        <f>IF($I10320=1,(P10320-MAR1!$B$13)/MAR1!$D$13,(P10320-MAR1!$C$13)/MAR1!$E$13)</f>
        <v/>
      </c>
    </row>
    <row r="10321">
      <c r="A10321" s="5" t="n">
        <v>10320</v>
      </c>
      <c r="B10321" s="5" t="n">
        <v>29</v>
      </c>
      <c r="C10321" s="5" t="n">
        <v>100</v>
      </c>
      <c r="D10321" s="5" t="n">
        <v>4</v>
      </c>
      <c r="E10321" s="5" t="n">
        <v>0</v>
      </c>
      <c r="F10321" s="5" t="n">
        <v>37.3</v>
      </c>
      <c r="G10321" s="5" t="n">
        <v>23.8</v>
      </c>
      <c r="H10321" s="5" t="n">
        <v>25.83</v>
      </c>
      <c r="I10321" s="6">
        <f>IF(E10321&gt;=Markov!$B$3,1,0)</f>
        <v/>
      </c>
      <c r="J10321" s="6">
        <f>I10320</f>
        <v/>
      </c>
      <c r="K10321" s="7">
        <f>MAR1!$B$5+MAR1!$C$5*COS(2*PI()*$C10321/365)+MAR1!$D$5*SIN(2*PI()*$C10321/365)</f>
        <v/>
      </c>
      <c r="L10321" s="7">
        <f>MAR1!$B$6+MAR1!$C$6*COS(2*PI()*$C10321/365)+MAR1!$D$6*SIN(2*PI()*$C10321/365)</f>
        <v/>
      </c>
      <c r="M10321" s="7">
        <f>MAR1!$B$7+MAR1!$C$7*COS(2*PI()*$C10321/365)+MAR1!$D$7*SIN(2*PI()*$C10321/365)</f>
        <v/>
      </c>
      <c r="N10321" s="7">
        <f>F10321-K10321</f>
        <v/>
      </c>
      <c r="O10321" s="7">
        <f>G10321-L10321</f>
        <v/>
      </c>
      <c r="P10321" s="7">
        <f>H10321-M10321</f>
        <v/>
      </c>
      <c r="Q10321" s="7">
        <f>IF($I10321=1,(N10321-MAR1!$B$11)/MAR1!$D$11,(N10321-MAR1!$C$11)/MAR1!$E$11)</f>
        <v/>
      </c>
      <c r="R10321" s="7">
        <f>IF($I10321=1,(O10321-MAR1!$B$12)/MAR1!$D$12,(O10321-MAR1!$C$12)/MAR1!$E$12)</f>
        <v/>
      </c>
      <c r="S10321" s="7">
        <f>IF($I10321=1,(P10321-MAR1!$B$13)/MAR1!$D$13,(P10321-MAR1!$C$13)/MAR1!$E$13)</f>
        <v/>
      </c>
    </row>
    <row r="10322">
      <c r="A10322" s="5" t="n">
        <v>10321</v>
      </c>
      <c r="B10322" s="5" t="n">
        <v>29</v>
      </c>
      <c r="C10322" s="5" t="n">
        <v>101</v>
      </c>
      <c r="D10322" s="5" t="n">
        <v>4</v>
      </c>
      <c r="E10322" s="5" t="n">
        <v>0</v>
      </c>
      <c r="F10322" s="5" t="n">
        <v>36.2</v>
      </c>
      <c r="G10322" s="5" t="n">
        <v>22</v>
      </c>
      <c r="H10322" s="5" t="n">
        <v>22.68</v>
      </c>
      <c r="I10322" s="6">
        <f>IF(E10322&gt;=Markov!$B$3,1,0)</f>
        <v/>
      </c>
      <c r="J10322" s="6">
        <f>I10321</f>
        <v/>
      </c>
      <c r="K10322" s="7">
        <f>MAR1!$B$5+MAR1!$C$5*COS(2*PI()*$C10322/365)+MAR1!$D$5*SIN(2*PI()*$C10322/365)</f>
        <v/>
      </c>
      <c r="L10322" s="7">
        <f>MAR1!$B$6+MAR1!$C$6*COS(2*PI()*$C10322/365)+MAR1!$D$6*SIN(2*PI()*$C10322/365)</f>
        <v/>
      </c>
      <c r="M10322" s="7">
        <f>MAR1!$B$7+MAR1!$C$7*COS(2*PI()*$C10322/365)+MAR1!$D$7*SIN(2*PI()*$C10322/365)</f>
        <v/>
      </c>
      <c r="N10322" s="7">
        <f>F10322-K10322</f>
        <v/>
      </c>
      <c r="O10322" s="7">
        <f>G10322-L10322</f>
        <v/>
      </c>
      <c r="P10322" s="7">
        <f>H10322-M10322</f>
        <v/>
      </c>
      <c r="Q10322" s="7">
        <f>IF($I10322=1,(N10322-MAR1!$B$11)/MAR1!$D$11,(N10322-MAR1!$C$11)/MAR1!$E$11)</f>
        <v/>
      </c>
      <c r="R10322" s="7">
        <f>IF($I10322=1,(O10322-MAR1!$B$12)/MAR1!$D$12,(O10322-MAR1!$C$12)/MAR1!$E$12)</f>
        <v/>
      </c>
      <c r="S10322" s="7">
        <f>IF($I10322=1,(P10322-MAR1!$B$13)/MAR1!$D$13,(P10322-MAR1!$C$13)/MAR1!$E$13)</f>
        <v/>
      </c>
    </row>
    <row r="10323">
      <c r="A10323" s="5" t="n">
        <v>10322</v>
      </c>
      <c r="B10323" s="5" t="n">
        <v>29</v>
      </c>
      <c r="C10323" s="5" t="n">
        <v>102</v>
      </c>
      <c r="D10323" s="5" t="n">
        <v>4</v>
      </c>
      <c r="E10323" s="5" t="n">
        <v>0</v>
      </c>
      <c r="F10323" s="5" t="n">
        <v>36.9</v>
      </c>
      <c r="G10323" s="5" t="n">
        <v>21.7</v>
      </c>
      <c r="H10323" s="5" t="n">
        <v>24.49</v>
      </c>
      <c r="I10323" s="6">
        <f>IF(E10323&gt;=Markov!$B$3,1,0)</f>
        <v/>
      </c>
      <c r="J10323" s="6">
        <f>I10322</f>
        <v/>
      </c>
      <c r="K10323" s="7">
        <f>MAR1!$B$5+MAR1!$C$5*COS(2*PI()*$C10323/365)+MAR1!$D$5*SIN(2*PI()*$C10323/365)</f>
        <v/>
      </c>
      <c r="L10323" s="7">
        <f>MAR1!$B$6+MAR1!$C$6*COS(2*PI()*$C10323/365)+MAR1!$D$6*SIN(2*PI()*$C10323/365)</f>
        <v/>
      </c>
      <c r="M10323" s="7">
        <f>MAR1!$B$7+MAR1!$C$7*COS(2*PI()*$C10323/365)+MAR1!$D$7*SIN(2*PI()*$C10323/365)</f>
        <v/>
      </c>
      <c r="N10323" s="7">
        <f>F10323-K10323</f>
        <v/>
      </c>
      <c r="O10323" s="7">
        <f>G10323-L10323</f>
        <v/>
      </c>
      <c r="P10323" s="7">
        <f>H10323-M10323</f>
        <v/>
      </c>
      <c r="Q10323" s="7">
        <f>IF($I10323=1,(N10323-MAR1!$B$11)/MAR1!$D$11,(N10323-MAR1!$C$11)/MAR1!$E$11)</f>
        <v/>
      </c>
      <c r="R10323" s="7">
        <f>IF($I10323=1,(O10323-MAR1!$B$12)/MAR1!$D$12,(O10323-MAR1!$C$12)/MAR1!$E$12)</f>
        <v/>
      </c>
      <c r="S10323" s="7">
        <f>IF($I10323=1,(P10323-MAR1!$B$13)/MAR1!$D$13,(P10323-MAR1!$C$13)/MAR1!$E$13)</f>
        <v/>
      </c>
    </row>
    <row r="10324">
      <c r="A10324" s="5" t="n">
        <v>10323</v>
      </c>
      <c r="B10324" s="5" t="n">
        <v>29</v>
      </c>
      <c r="C10324" s="5" t="n">
        <v>103</v>
      </c>
      <c r="D10324" s="5" t="n">
        <v>4</v>
      </c>
      <c r="E10324" s="5" t="n">
        <v>0</v>
      </c>
      <c r="F10324" s="5" t="n">
        <v>36.7</v>
      </c>
      <c r="G10324" s="5" t="n">
        <v>22.5</v>
      </c>
      <c r="H10324" s="5" t="n">
        <v>26.85</v>
      </c>
      <c r="I10324" s="6">
        <f>IF(E10324&gt;=Markov!$B$3,1,0)</f>
        <v/>
      </c>
      <c r="J10324" s="6">
        <f>I10323</f>
        <v/>
      </c>
      <c r="K10324" s="7">
        <f>MAR1!$B$5+MAR1!$C$5*COS(2*PI()*$C10324/365)+MAR1!$D$5*SIN(2*PI()*$C10324/365)</f>
        <v/>
      </c>
      <c r="L10324" s="7">
        <f>MAR1!$B$6+MAR1!$C$6*COS(2*PI()*$C10324/365)+MAR1!$D$6*SIN(2*PI()*$C10324/365)</f>
        <v/>
      </c>
      <c r="M10324" s="7">
        <f>MAR1!$B$7+MAR1!$C$7*COS(2*PI()*$C10324/365)+MAR1!$D$7*SIN(2*PI()*$C10324/365)</f>
        <v/>
      </c>
      <c r="N10324" s="7">
        <f>F10324-K10324</f>
        <v/>
      </c>
      <c r="O10324" s="7">
        <f>G10324-L10324</f>
        <v/>
      </c>
      <c r="P10324" s="7">
        <f>H10324-M10324</f>
        <v/>
      </c>
      <c r="Q10324" s="7">
        <f>IF($I10324=1,(N10324-MAR1!$B$11)/MAR1!$D$11,(N10324-MAR1!$C$11)/MAR1!$E$11)</f>
        <v/>
      </c>
      <c r="R10324" s="7">
        <f>IF($I10324=1,(O10324-MAR1!$B$12)/MAR1!$D$12,(O10324-MAR1!$C$12)/MAR1!$E$12)</f>
        <v/>
      </c>
      <c r="S10324" s="7">
        <f>IF($I10324=1,(P10324-MAR1!$B$13)/MAR1!$D$13,(P10324-MAR1!$C$13)/MAR1!$E$13)</f>
        <v/>
      </c>
    </row>
    <row r="10325">
      <c r="A10325" s="5" t="n">
        <v>10324</v>
      </c>
      <c r="B10325" s="5" t="n">
        <v>29</v>
      </c>
      <c r="C10325" s="5" t="n">
        <v>104</v>
      </c>
      <c r="D10325" s="5" t="n">
        <v>4</v>
      </c>
      <c r="E10325" s="5" t="n">
        <v>0</v>
      </c>
      <c r="F10325" s="5" t="n">
        <v>39.1</v>
      </c>
      <c r="G10325" s="5" t="n">
        <v>24.4</v>
      </c>
      <c r="H10325" s="5" t="n">
        <v>29.81</v>
      </c>
      <c r="I10325" s="6">
        <f>IF(E10325&gt;=Markov!$B$3,1,0)</f>
        <v/>
      </c>
      <c r="J10325" s="6">
        <f>I10324</f>
        <v/>
      </c>
      <c r="K10325" s="7">
        <f>MAR1!$B$5+MAR1!$C$5*COS(2*PI()*$C10325/365)+MAR1!$D$5*SIN(2*PI()*$C10325/365)</f>
        <v/>
      </c>
      <c r="L10325" s="7">
        <f>MAR1!$B$6+MAR1!$C$6*COS(2*PI()*$C10325/365)+MAR1!$D$6*SIN(2*PI()*$C10325/365)</f>
        <v/>
      </c>
      <c r="M10325" s="7">
        <f>MAR1!$B$7+MAR1!$C$7*COS(2*PI()*$C10325/365)+MAR1!$D$7*SIN(2*PI()*$C10325/365)</f>
        <v/>
      </c>
      <c r="N10325" s="7">
        <f>F10325-K10325</f>
        <v/>
      </c>
      <c r="O10325" s="7">
        <f>G10325-L10325</f>
        <v/>
      </c>
      <c r="P10325" s="7">
        <f>H10325-M10325</f>
        <v/>
      </c>
      <c r="Q10325" s="7">
        <f>IF($I10325=1,(N10325-MAR1!$B$11)/MAR1!$D$11,(N10325-MAR1!$C$11)/MAR1!$E$11)</f>
        <v/>
      </c>
      <c r="R10325" s="7">
        <f>IF($I10325=1,(O10325-MAR1!$B$12)/MAR1!$D$12,(O10325-MAR1!$C$12)/MAR1!$E$12)</f>
        <v/>
      </c>
      <c r="S10325" s="7">
        <f>IF($I10325=1,(P10325-MAR1!$B$13)/MAR1!$D$13,(P10325-MAR1!$C$13)/MAR1!$E$13)</f>
        <v/>
      </c>
    </row>
    <row r="10326">
      <c r="A10326" s="5" t="n">
        <v>10325</v>
      </c>
      <c r="B10326" s="5" t="n">
        <v>29</v>
      </c>
      <c r="C10326" s="5" t="n">
        <v>105</v>
      </c>
      <c r="D10326" s="5" t="n">
        <v>4</v>
      </c>
      <c r="E10326" s="5" t="n">
        <v>0</v>
      </c>
      <c r="F10326" s="5" t="n">
        <v>39.5</v>
      </c>
      <c r="G10326" s="5" t="n">
        <v>23.7</v>
      </c>
      <c r="H10326" s="5" t="n">
        <v>29.79</v>
      </c>
      <c r="I10326" s="6">
        <f>IF(E10326&gt;=Markov!$B$3,1,0)</f>
        <v/>
      </c>
      <c r="J10326" s="6">
        <f>I10325</f>
        <v/>
      </c>
      <c r="K10326" s="7">
        <f>MAR1!$B$5+MAR1!$C$5*COS(2*PI()*$C10326/365)+MAR1!$D$5*SIN(2*PI()*$C10326/365)</f>
        <v/>
      </c>
      <c r="L10326" s="7">
        <f>MAR1!$B$6+MAR1!$C$6*COS(2*PI()*$C10326/365)+MAR1!$D$6*SIN(2*PI()*$C10326/365)</f>
        <v/>
      </c>
      <c r="M10326" s="7">
        <f>MAR1!$B$7+MAR1!$C$7*COS(2*PI()*$C10326/365)+MAR1!$D$7*SIN(2*PI()*$C10326/365)</f>
        <v/>
      </c>
      <c r="N10326" s="7">
        <f>F10326-K10326</f>
        <v/>
      </c>
      <c r="O10326" s="7">
        <f>G10326-L10326</f>
        <v/>
      </c>
      <c r="P10326" s="7">
        <f>H10326-M10326</f>
        <v/>
      </c>
      <c r="Q10326" s="7">
        <f>IF($I10326=1,(N10326-MAR1!$B$11)/MAR1!$D$11,(N10326-MAR1!$C$11)/MAR1!$E$11)</f>
        <v/>
      </c>
      <c r="R10326" s="7">
        <f>IF($I10326=1,(O10326-MAR1!$B$12)/MAR1!$D$12,(O10326-MAR1!$C$12)/MAR1!$E$12)</f>
        <v/>
      </c>
      <c r="S10326" s="7">
        <f>IF($I10326=1,(P10326-MAR1!$B$13)/MAR1!$D$13,(P10326-MAR1!$C$13)/MAR1!$E$13)</f>
        <v/>
      </c>
    </row>
    <row r="10327">
      <c r="A10327" s="5" t="n">
        <v>10326</v>
      </c>
      <c r="B10327" s="5" t="n">
        <v>29</v>
      </c>
      <c r="C10327" s="5" t="n">
        <v>106</v>
      </c>
      <c r="D10327" s="5" t="n">
        <v>4</v>
      </c>
      <c r="E10327" s="5" t="n">
        <v>0</v>
      </c>
      <c r="F10327" s="5" t="n">
        <v>36</v>
      </c>
      <c r="G10327" s="5" t="n">
        <v>21.1</v>
      </c>
      <c r="H10327" s="5" t="n">
        <v>21.76</v>
      </c>
      <c r="I10327" s="6">
        <f>IF(E10327&gt;=Markov!$B$3,1,0)</f>
        <v/>
      </c>
      <c r="J10327" s="6">
        <f>I10326</f>
        <v/>
      </c>
      <c r="K10327" s="7">
        <f>MAR1!$B$5+MAR1!$C$5*COS(2*PI()*$C10327/365)+MAR1!$D$5*SIN(2*PI()*$C10327/365)</f>
        <v/>
      </c>
      <c r="L10327" s="7">
        <f>MAR1!$B$6+MAR1!$C$6*COS(2*PI()*$C10327/365)+MAR1!$D$6*SIN(2*PI()*$C10327/365)</f>
        <v/>
      </c>
      <c r="M10327" s="7">
        <f>MAR1!$B$7+MAR1!$C$7*COS(2*PI()*$C10327/365)+MAR1!$D$7*SIN(2*PI()*$C10327/365)</f>
        <v/>
      </c>
      <c r="N10327" s="7">
        <f>F10327-K10327</f>
        <v/>
      </c>
      <c r="O10327" s="7">
        <f>G10327-L10327</f>
        <v/>
      </c>
      <c r="P10327" s="7">
        <f>H10327-M10327</f>
        <v/>
      </c>
      <c r="Q10327" s="7">
        <f>IF($I10327=1,(N10327-MAR1!$B$11)/MAR1!$D$11,(N10327-MAR1!$C$11)/MAR1!$E$11)</f>
        <v/>
      </c>
      <c r="R10327" s="7">
        <f>IF($I10327=1,(O10327-MAR1!$B$12)/MAR1!$D$12,(O10327-MAR1!$C$12)/MAR1!$E$12)</f>
        <v/>
      </c>
      <c r="S10327" s="7">
        <f>IF($I10327=1,(P10327-MAR1!$B$13)/MAR1!$D$13,(P10327-MAR1!$C$13)/MAR1!$E$13)</f>
        <v/>
      </c>
    </row>
    <row r="10328">
      <c r="A10328" s="5" t="n">
        <v>10327</v>
      </c>
      <c r="B10328" s="5" t="n">
        <v>29</v>
      </c>
      <c r="C10328" s="5" t="n">
        <v>107</v>
      </c>
      <c r="D10328" s="5" t="n">
        <v>4</v>
      </c>
      <c r="E10328" s="5" t="n">
        <v>0</v>
      </c>
      <c r="F10328" s="5" t="n">
        <v>36.9</v>
      </c>
      <c r="G10328" s="5" t="n">
        <v>21.9</v>
      </c>
      <c r="H10328" s="5" t="n">
        <v>26.99</v>
      </c>
      <c r="I10328" s="6">
        <f>IF(E10328&gt;=Markov!$B$3,1,0)</f>
        <v/>
      </c>
      <c r="J10328" s="6">
        <f>I10327</f>
        <v/>
      </c>
      <c r="K10328" s="7">
        <f>MAR1!$B$5+MAR1!$C$5*COS(2*PI()*$C10328/365)+MAR1!$D$5*SIN(2*PI()*$C10328/365)</f>
        <v/>
      </c>
      <c r="L10328" s="7">
        <f>MAR1!$B$6+MAR1!$C$6*COS(2*PI()*$C10328/365)+MAR1!$D$6*SIN(2*PI()*$C10328/365)</f>
        <v/>
      </c>
      <c r="M10328" s="7">
        <f>MAR1!$B$7+MAR1!$C$7*COS(2*PI()*$C10328/365)+MAR1!$D$7*SIN(2*PI()*$C10328/365)</f>
        <v/>
      </c>
      <c r="N10328" s="7">
        <f>F10328-K10328</f>
        <v/>
      </c>
      <c r="O10328" s="7">
        <f>G10328-L10328</f>
        <v/>
      </c>
      <c r="P10328" s="7">
        <f>H10328-M10328</f>
        <v/>
      </c>
      <c r="Q10328" s="7">
        <f>IF($I10328=1,(N10328-MAR1!$B$11)/MAR1!$D$11,(N10328-MAR1!$C$11)/MAR1!$E$11)</f>
        <v/>
      </c>
      <c r="R10328" s="7">
        <f>IF($I10328=1,(O10328-MAR1!$B$12)/MAR1!$D$12,(O10328-MAR1!$C$12)/MAR1!$E$12)</f>
        <v/>
      </c>
      <c r="S10328" s="7">
        <f>IF($I10328=1,(P10328-MAR1!$B$13)/MAR1!$D$13,(P10328-MAR1!$C$13)/MAR1!$E$13)</f>
        <v/>
      </c>
    </row>
    <row r="10329">
      <c r="A10329" s="5" t="n">
        <v>10328</v>
      </c>
      <c r="B10329" s="5" t="n">
        <v>29</v>
      </c>
      <c r="C10329" s="5" t="n">
        <v>108</v>
      </c>
      <c r="D10329" s="5" t="n">
        <v>4</v>
      </c>
      <c r="E10329" s="5" t="n">
        <v>0</v>
      </c>
      <c r="F10329" s="5" t="n">
        <v>36.3</v>
      </c>
      <c r="G10329" s="5" t="n">
        <v>24.3</v>
      </c>
      <c r="H10329" s="5" t="n">
        <v>23.27</v>
      </c>
      <c r="I10329" s="6">
        <f>IF(E10329&gt;=Markov!$B$3,1,0)</f>
        <v/>
      </c>
      <c r="J10329" s="6">
        <f>I10328</f>
        <v/>
      </c>
      <c r="K10329" s="7">
        <f>MAR1!$B$5+MAR1!$C$5*COS(2*PI()*$C10329/365)+MAR1!$D$5*SIN(2*PI()*$C10329/365)</f>
        <v/>
      </c>
      <c r="L10329" s="7">
        <f>MAR1!$B$6+MAR1!$C$6*COS(2*PI()*$C10329/365)+MAR1!$D$6*SIN(2*PI()*$C10329/365)</f>
        <v/>
      </c>
      <c r="M10329" s="7">
        <f>MAR1!$B$7+MAR1!$C$7*COS(2*PI()*$C10329/365)+MAR1!$D$7*SIN(2*PI()*$C10329/365)</f>
        <v/>
      </c>
      <c r="N10329" s="7">
        <f>F10329-K10329</f>
        <v/>
      </c>
      <c r="O10329" s="7">
        <f>G10329-L10329</f>
        <v/>
      </c>
      <c r="P10329" s="7">
        <f>H10329-M10329</f>
        <v/>
      </c>
      <c r="Q10329" s="7">
        <f>IF($I10329=1,(N10329-MAR1!$B$11)/MAR1!$D$11,(N10329-MAR1!$C$11)/MAR1!$E$11)</f>
        <v/>
      </c>
      <c r="R10329" s="7">
        <f>IF($I10329=1,(O10329-MAR1!$B$12)/MAR1!$D$12,(O10329-MAR1!$C$12)/MAR1!$E$12)</f>
        <v/>
      </c>
      <c r="S10329" s="7">
        <f>IF($I10329=1,(P10329-MAR1!$B$13)/MAR1!$D$13,(P10329-MAR1!$C$13)/MAR1!$E$13)</f>
        <v/>
      </c>
    </row>
    <row r="10330">
      <c r="A10330" s="5" t="n">
        <v>10329</v>
      </c>
      <c r="B10330" s="5" t="n">
        <v>29</v>
      </c>
      <c r="C10330" s="5" t="n">
        <v>109</v>
      </c>
      <c r="D10330" s="5" t="n">
        <v>4</v>
      </c>
      <c r="E10330" s="5" t="n">
        <v>0</v>
      </c>
      <c r="F10330" s="5" t="n">
        <v>37.8</v>
      </c>
      <c r="G10330" s="5" t="n">
        <v>23.1</v>
      </c>
      <c r="H10330" s="5" t="n">
        <v>26.7</v>
      </c>
      <c r="I10330" s="6">
        <f>IF(E10330&gt;=Markov!$B$3,1,0)</f>
        <v/>
      </c>
      <c r="J10330" s="6">
        <f>I10329</f>
        <v/>
      </c>
      <c r="K10330" s="7">
        <f>MAR1!$B$5+MAR1!$C$5*COS(2*PI()*$C10330/365)+MAR1!$D$5*SIN(2*PI()*$C10330/365)</f>
        <v/>
      </c>
      <c r="L10330" s="7">
        <f>MAR1!$B$6+MAR1!$C$6*COS(2*PI()*$C10330/365)+MAR1!$D$6*SIN(2*PI()*$C10330/365)</f>
        <v/>
      </c>
      <c r="M10330" s="7">
        <f>MAR1!$B$7+MAR1!$C$7*COS(2*PI()*$C10330/365)+MAR1!$D$7*SIN(2*PI()*$C10330/365)</f>
        <v/>
      </c>
      <c r="N10330" s="7">
        <f>F10330-K10330</f>
        <v/>
      </c>
      <c r="O10330" s="7">
        <f>G10330-L10330</f>
        <v/>
      </c>
      <c r="P10330" s="7">
        <f>H10330-M10330</f>
        <v/>
      </c>
      <c r="Q10330" s="7">
        <f>IF($I10330=1,(N10330-MAR1!$B$11)/MAR1!$D$11,(N10330-MAR1!$C$11)/MAR1!$E$11)</f>
        <v/>
      </c>
      <c r="R10330" s="7">
        <f>IF($I10330=1,(O10330-MAR1!$B$12)/MAR1!$D$12,(O10330-MAR1!$C$12)/MAR1!$E$12)</f>
        <v/>
      </c>
      <c r="S10330" s="7">
        <f>IF($I10330=1,(P10330-MAR1!$B$13)/MAR1!$D$13,(P10330-MAR1!$C$13)/MAR1!$E$13)</f>
        <v/>
      </c>
    </row>
    <row r="10331">
      <c r="A10331" s="5" t="n">
        <v>10330</v>
      </c>
      <c r="B10331" s="5" t="n">
        <v>29</v>
      </c>
      <c r="C10331" s="5" t="n">
        <v>110</v>
      </c>
      <c r="D10331" s="5" t="n">
        <v>4</v>
      </c>
      <c r="E10331" s="5" t="n">
        <v>0</v>
      </c>
      <c r="F10331" s="5" t="n">
        <v>38.5</v>
      </c>
      <c r="G10331" s="5" t="n">
        <v>24.6</v>
      </c>
      <c r="H10331" s="5" t="n">
        <v>21.07</v>
      </c>
      <c r="I10331" s="6">
        <f>IF(E10331&gt;=Markov!$B$3,1,0)</f>
        <v/>
      </c>
      <c r="J10331" s="6">
        <f>I10330</f>
        <v/>
      </c>
      <c r="K10331" s="7">
        <f>MAR1!$B$5+MAR1!$C$5*COS(2*PI()*$C10331/365)+MAR1!$D$5*SIN(2*PI()*$C10331/365)</f>
        <v/>
      </c>
      <c r="L10331" s="7">
        <f>MAR1!$B$6+MAR1!$C$6*COS(2*PI()*$C10331/365)+MAR1!$D$6*SIN(2*PI()*$C10331/365)</f>
        <v/>
      </c>
      <c r="M10331" s="7">
        <f>MAR1!$B$7+MAR1!$C$7*COS(2*PI()*$C10331/365)+MAR1!$D$7*SIN(2*PI()*$C10331/365)</f>
        <v/>
      </c>
      <c r="N10331" s="7">
        <f>F10331-K10331</f>
        <v/>
      </c>
      <c r="O10331" s="7">
        <f>G10331-L10331</f>
        <v/>
      </c>
      <c r="P10331" s="7">
        <f>H10331-M10331</f>
        <v/>
      </c>
      <c r="Q10331" s="7">
        <f>IF($I10331=1,(N10331-MAR1!$B$11)/MAR1!$D$11,(N10331-MAR1!$C$11)/MAR1!$E$11)</f>
        <v/>
      </c>
      <c r="R10331" s="7">
        <f>IF($I10331=1,(O10331-MAR1!$B$12)/MAR1!$D$12,(O10331-MAR1!$C$12)/MAR1!$E$12)</f>
        <v/>
      </c>
      <c r="S10331" s="7">
        <f>IF($I10331=1,(P10331-MAR1!$B$13)/MAR1!$D$13,(P10331-MAR1!$C$13)/MAR1!$E$13)</f>
        <v/>
      </c>
    </row>
    <row r="10332">
      <c r="A10332" s="5" t="n">
        <v>10331</v>
      </c>
      <c r="B10332" s="5" t="n">
        <v>29</v>
      </c>
      <c r="C10332" s="5" t="n">
        <v>111</v>
      </c>
      <c r="D10332" s="5" t="n">
        <v>4</v>
      </c>
      <c r="E10332" s="5" t="n">
        <v>0</v>
      </c>
      <c r="F10332" s="5" t="n">
        <v>42.2</v>
      </c>
      <c r="G10332" s="5" t="n">
        <v>25</v>
      </c>
      <c r="H10332" s="5" t="n">
        <v>26.14</v>
      </c>
      <c r="I10332" s="6">
        <f>IF(E10332&gt;=Markov!$B$3,1,0)</f>
        <v/>
      </c>
      <c r="J10332" s="6">
        <f>I10331</f>
        <v/>
      </c>
      <c r="K10332" s="7">
        <f>MAR1!$B$5+MAR1!$C$5*COS(2*PI()*$C10332/365)+MAR1!$D$5*SIN(2*PI()*$C10332/365)</f>
        <v/>
      </c>
      <c r="L10332" s="7">
        <f>MAR1!$B$6+MAR1!$C$6*COS(2*PI()*$C10332/365)+MAR1!$D$6*SIN(2*PI()*$C10332/365)</f>
        <v/>
      </c>
      <c r="M10332" s="7">
        <f>MAR1!$B$7+MAR1!$C$7*COS(2*PI()*$C10332/365)+MAR1!$D$7*SIN(2*PI()*$C10332/365)</f>
        <v/>
      </c>
      <c r="N10332" s="7">
        <f>F10332-K10332</f>
        <v/>
      </c>
      <c r="O10332" s="7">
        <f>G10332-L10332</f>
        <v/>
      </c>
      <c r="P10332" s="7">
        <f>H10332-M10332</f>
        <v/>
      </c>
      <c r="Q10332" s="7">
        <f>IF($I10332=1,(N10332-MAR1!$B$11)/MAR1!$D$11,(N10332-MAR1!$C$11)/MAR1!$E$11)</f>
        <v/>
      </c>
      <c r="R10332" s="7">
        <f>IF($I10332=1,(O10332-MAR1!$B$12)/MAR1!$D$12,(O10332-MAR1!$C$12)/MAR1!$E$12)</f>
        <v/>
      </c>
      <c r="S10332" s="7">
        <f>IF($I10332=1,(P10332-MAR1!$B$13)/MAR1!$D$13,(P10332-MAR1!$C$13)/MAR1!$E$13)</f>
        <v/>
      </c>
    </row>
    <row r="10333">
      <c r="A10333" s="5" t="n">
        <v>10332</v>
      </c>
      <c r="B10333" s="5" t="n">
        <v>29</v>
      </c>
      <c r="C10333" s="5" t="n">
        <v>112</v>
      </c>
      <c r="D10333" s="5" t="n">
        <v>4</v>
      </c>
      <c r="E10333" s="5" t="n">
        <v>0</v>
      </c>
      <c r="F10333" s="5" t="n">
        <v>38.1</v>
      </c>
      <c r="G10333" s="5" t="n">
        <v>24.8</v>
      </c>
      <c r="H10333" s="5" t="n">
        <v>23.49</v>
      </c>
      <c r="I10333" s="6">
        <f>IF(E10333&gt;=Markov!$B$3,1,0)</f>
        <v/>
      </c>
      <c r="J10333" s="6">
        <f>I10332</f>
        <v/>
      </c>
      <c r="K10333" s="7">
        <f>MAR1!$B$5+MAR1!$C$5*COS(2*PI()*$C10333/365)+MAR1!$D$5*SIN(2*PI()*$C10333/365)</f>
        <v/>
      </c>
      <c r="L10333" s="7">
        <f>MAR1!$B$6+MAR1!$C$6*COS(2*PI()*$C10333/365)+MAR1!$D$6*SIN(2*PI()*$C10333/365)</f>
        <v/>
      </c>
      <c r="M10333" s="7">
        <f>MAR1!$B$7+MAR1!$C$7*COS(2*PI()*$C10333/365)+MAR1!$D$7*SIN(2*PI()*$C10333/365)</f>
        <v/>
      </c>
      <c r="N10333" s="7">
        <f>F10333-K10333</f>
        <v/>
      </c>
      <c r="O10333" s="7">
        <f>G10333-L10333</f>
        <v/>
      </c>
      <c r="P10333" s="7">
        <f>H10333-M10333</f>
        <v/>
      </c>
      <c r="Q10333" s="7">
        <f>IF($I10333=1,(N10333-MAR1!$B$11)/MAR1!$D$11,(N10333-MAR1!$C$11)/MAR1!$E$11)</f>
        <v/>
      </c>
      <c r="R10333" s="7">
        <f>IF($I10333=1,(O10333-MAR1!$B$12)/MAR1!$D$12,(O10333-MAR1!$C$12)/MAR1!$E$12)</f>
        <v/>
      </c>
      <c r="S10333" s="7">
        <f>IF($I10333=1,(P10333-MAR1!$B$13)/MAR1!$D$13,(P10333-MAR1!$C$13)/MAR1!$E$13)</f>
        <v/>
      </c>
    </row>
    <row r="10334">
      <c r="A10334" s="5" t="n">
        <v>10333</v>
      </c>
      <c r="B10334" s="5" t="n">
        <v>29</v>
      </c>
      <c r="C10334" s="5" t="n">
        <v>113</v>
      </c>
      <c r="D10334" s="5" t="n">
        <v>4</v>
      </c>
      <c r="E10334" s="5" t="n">
        <v>0</v>
      </c>
      <c r="F10334" s="5" t="n">
        <v>39.6</v>
      </c>
      <c r="G10334" s="5" t="n">
        <v>24.8</v>
      </c>
      <c r="H10334" s="5" t="n">
        <v>24.86</v>
      </c>
      <c r="I10334" s="6">
        <f>IF(E10334&gt;=Markov!$B$3,1,0)</f>
        <v/>
      </c>
      <c r="J10334" s="6">
        <f>I10333</f>
        <v/>
      </c>
      <c r="K10334" s="7">
        <f>MAR1!$B$5+MAR1!$C$5*COS(2*PI()*$C10334/365)+MAR1!$D$5*SIN(2*PI()*$C10334/365)</f>
        <v/>
      </c>
      <c r="L10334" s="7">
        <f>MAR1!$B$6+MAR1!$C$6*COS(2*PI()*$C10334/365)+MAR1!$D$6*SIN(2*PI()*$C10334/365)</f>
        <v/>
      </c>
      <c r="M10334" s="7">
        <f>MAR1!$B$7+MAR1!$C$7*COS(2*PI()*$C10334/365)+MAR1!$D$7*SIN(2*PI()*$C10334/365)</f>
        <v/>
      </c>
      <c r="N10334" s="7">
        <f>F10334-K10334</f>
        <v/>
      </c>
      <c r="O10334" s="7">
        <f>G10334-L10334</f>
        <v/>
      </c>
      <c r="P10334" s="7">
        <f>H10334-M10334</f>
        <v/>
      </c>
      <c r="Q10334" s="7">
        <f>IF($I10334=1,(N10334-MAR1!$B$11)/MAR1!$D$11,(N10334-MAR1!$C$11)/MAR1!$E$11)</f>
        <v/>
      </c>
      <c r="R10334" s="7">
        <f>IF($I10334=1,(O10334-MAR1!$B$12)/MAR1!$D$12,(O10334-MAR1!$C$12)/MAR1!$E$12)</f>
        <v/>
      </c>
      <c r="S10334" s="7">
        <f>IF($I10334=1,(P10334-MAR1!$B$13)/MAR1!$D$13,(P10334-MAR1!$C$13)/MAR1!$E$13)</f>
        <v/>
      </c>
    </row>
    <row r="10335">
      <c r="A10335" s="5" t="n">
        <v>10334</v>
      </c>
      <c r="B10335" s="5" t="n">
        <v>29</v>
      </c>
      <c r="C10335" s="5" t="n">
        <v>114</v>
      </c>
      <c r="D10335" s="5" t="n">
        <v>4</v>
      </c>
      <c r="E10335" s="5" t="n">
        <v>0</v>
      </c>
      <c r="F10335" s="5" t="n">
        <v>38.5</v>
      </c>
      <c r="G10335" s="5" t="n">
        <v>23.7</v>
      </c>
      <c r="H10335" s="5" t="n">
        <v>28.86</v>
      </c>
      <c r="I10335" s="6">
        <f>IF(E10335&gt;=Markov!$B$3,1,0)</f>
        <v/>
      </c>
      <c r="J10335" s="6">
        <f>I10334</f>
        <v/>
      </c>
      <c r="K10335" s="7">
        <f>MAR1!$B$5+MAR1!$C$5*COS(2*PI()*$C10335/365)+MAR1!$D$5*SIN(2*PI()*$C10335/365)</f>
        <v/>
      </c>
      <c r="L10335" s="7">
        <f>MAR1!$B$6+MAR1!$C$6*COS(2*PI()*$C10335/365)+MAR1!$D$6*SIN(2*PI()*$C10335/365)</f>
        <v/>
      </c>
      <c r="M10335" s="7">
        <f>MAR1!$B$7+MAR1!$C$7*COS(2*PI()*$C10335/365)+MAR1!$D$7*SIN(2*PI()*$C10335/365)</f>
        <v/>
      </c>
      <c r="N10335" s="7">
        <f>F10335-K10335</f>
        <v/>
      </c>
      <c r="O10335" s="7">
        <f>G10335-L10335</f>
        <v/>
      </c>
      <c r="P10335" s="7">
        <f>H10335-M10335</f>
        <v/>
      </c>
      <c r="Q10335" s="7">
        <f>IF($I10335=1,(N10335-MAR1!$B$11)/MAR1!$D$11,(N10335-MAR1!$C$11)/MAR1!$E$11)</f>
        <v/>
      </c>
      <c r="R10335" s="7">
        <f>IF($I10335=1,(O10335-MAR1!$B$12)/MAR1!$D$12,(O10335-MAR1!$C$12)/MAR1!$E$12)</f>
        <v/>
      </c>
      <c r="S10335" s="7">
        <f>IF($I10335=1,(P10335-MAR1!$B$13)/MAR1!$D$13,(P10335-MAR1!$C$13)/MAR1!$E$13)</f>
        <v/>
      </c>
    </row>
    <row r="10336">
      <c r="A10336" s="5" t="n">
        <v>10335</v>
      </c>
      <c r="B10336" s="5" t="n">
        <v>29</v>
      </c>
      <c r="C10336" s="5" t="n">
        <v>115</v>
      </c>
      <c r="D10336" s="5" t="n">
        <v>4</v>
      </c>
      <c r="E10336" s="5" t="n">
        <v>0</v>
      </c>
      <c r="F10336" s="5" t="n">
        <v>36.9</v>
      </c>
      <c r="G10336" s="5" t="n">
        <v>23.3</v>
      </c>
      <c r="H10336" s="5" t="n">
        <v>21.03</v>
      </c>
      <c r="I10336" s="6">
        <f>IF(E10336&gt;=Markov!$B$3,1,0)</f>
        <v/>
      </c>
      <c r="J10336" s="6">
        <f>I10335</f>
        <v/>
      </c>
      <c r="K10336" s="7">
        <f>MAR1!$B$5+MAR1!$C$5*COS(2*PI()*$C10336/365)+MAR1!$D$5*SIN(2*PI()*$C10336/365)</f>
        <v/>
      </c>
      <c r="L10336" s="7">
        <f>MAR1!$B$6+MAR1!$C$6*COS(2*PI()*$C10336/365)+MAR1!$D$6*SIN(2*PI()*$C10336/365)</f>
        <v/>
      </c>
      <c r="M10336" s="7">
        <f>MAR1!$B$7+MAR1!$C$7*COS(2*PI()*$C10336/365)+MAR1!$D$7*SIN(2*PI()*$C10336/365)</f>
        <v/>
      </c>
      <c r="N10336" s="7">
        <f>F10336-K10336</f>
        <v/>
      </c>
      <c r="O10336" s="7">
        <f>G10336-L10336</f>
        <v/>
      </c>
      <c r="P10336" s="7">
        <f>H10336-M10336</f>
        <v/>
      </c>
      <c r="Q10336" s="7">
        <f>IF($I10336=1,(N10336-MAR1!$B$11)/MAR1!$D$11,(N10336-MAR1!$C$11)/MAR1!$E$11)</f>
        <v/>
      </c>
      <c r="R10336" s="7">
        <f>IF($I10336=1,(O10336-MAR1!$B$12)/MAR1!$D$12,(O10336-MAR1!$C$12)/MAR1!$E$12)</f>
        <v/>
      </c>
      <c r="S10336" s="7">
        <f>IF($I10336=1,(P10336-MAR1!$B$13)/MAR1!$D$13,(P10336-MAR1!$C$13)/MAR1!$E$13)</f>
        <v/>
      </c>
    </row>
    <row r="10337">
      <c r="A10337" s="5" t="n">
        <v>10336</v>
      </c>
      <c r="B10337" s="5" t="n">
        <v>29</v>
      </c>
      <c r="C10337" s="5" t="n">
        <v>116</v>
      </c>
      <c r="D10337" s="5" t="n">
        <v>4</v>
      </c>
      <c r="E10337" s="5" t="n">
        <v>0</v>
      </c>
      <c r="F10337" s="5" t="n">
        <v>35.9</v>
      </c>
      <c r="G10337" s="5" t="n">
        <v>26.3</v>
      </c>
      <c r="H10337" s="5" t="n">
        <v>27.11</v>
      </c>
      <c r="I10337" s="6">
        <f>IF(E10337&gt;=Markov!$B$3,1,0)</f>
        <v/>
      </c>
      <c r="J10337" s="6">
        <f>I10336</f>
        <v/>
      </c>
      <c r="K10337" s="7">
        <f>MAR1!$B$5+MAR1!$C$5*COS(2*PI()*$C10337/365)+MAR1!$D$5*SIN(2*PI()*$C10337/365)</f>
        <v/>
      </c>
      <c r="L10337" s="7">
        <f>MAR1!$B$6+MAR1!$C$6*COS(2*PI()*$C10337/365)+MAR1!$D$6*SIN(2*PI()*$C10337/365)</f>
        <v/>
      </c>
      <c r="M10337" s="7">
        <f>MAR1!$B$7+MAR1!$C$7*COS(2*PI()*$C10337/365)+MAR1!$D$7*SIN(2*PI()*$C10337/365)</f>
        <v/>
      </c>
      <c r="N10337" s="7">
        <f>F10337-K10337</f>
        <v/>
      </c>
      <c r="O10337" s="7">
        <f>G10337-L10337</f>
        <v/>
      </c>
      <c r="P10337" s="7">
        <f>H10337-M10337</f>
        <v/>
      </c>
      <c r="Q10337" s="7">
        <f>IF($I10337=1,(N10337-MAR1!$B$11)/MAR1!$D$11,(N10337-MAR1!$C$11)/MAR1!$E$11)</f>
        <v/>
      </c>
      <c r="R10337" s="7">
        <f>IF($I10337=1,(O10337-MAR1!$B$12)/MAR1!$D$12,(O10337-MAR1!$C$12)/MAR1!$E$12)</f>
        <v/>
      </c>
      <c r="S10337" s="7">
        <f>IF($I10337=1,(P10337-MAR1!$B$13)/MAR1!$D$13,(P10337-MAR1!$C$13)/MAR1!$E$13)</f>
        <v/>
      </c>
    </row>
    <row r="10338">
      <c r="A10338" s="5" t="n">
        <v>10337</v>
      </c>
      <c r="B10338" s="5" t="n">
        <v>29</v>
      </c>
      <c r="C10338" s="5" t="n">
        <v>117</v>
      </c>
      <c r="D10338" s="5" t="n">
        <v>4</v>
      </c>
      <c r="E10338" s="5" t="n">
        <v>0</v>
      </c>
      <c r="F10338" s="5" t="n">
        <v>36.5</v>
      </c>
      <c r="G10338" s="5" t="n">
        <v>26.3</v>
      </c>
      <c r="H10338" s="5" t="n">
        <v>20.41</v>
      </c>
      <c r="I10338" s="6">
        <f>IF(E10338&gt;=Markov!$B$3,1,0)</f>
        <v/>
      </c>
      <c r="J10338" s="6">
        <f>I10337</f>
        <v/>
      </c>
      <c r="K10338" s="7">
        <f>MAR1!$B$5+MAR1!$C$5*COS(2*PI()*$C10338/365)+MAR1!$D$5*SIN(2*PI()*$C10338/365)</f>
        <v/>
      </c>
      <c r="L10338" s="7">
        <f>MAR1!$B$6+MAR1!$C$6*COS(2*PI()*$C10338/365)+MAR1!$D$6*SIN(2*PI()*$C10338/365)</f>
        <v/>
      </c>
      <c r="M10338" s="7">
        <f>MAR1!$B$7+MAR1!$C$7*COS(2*PI()*$C10338/365)+MAR1!$D$7*SIN(2*PI()*$C10338/365)</f>
        <v/>
      </c>
      <c r="N10338" s="7">
        <f>F10338-K10338</f>
        <v/>
      </c>
      <c r="O10338" s="7">
        <f>G10338-L10338</f>
        <v/>
      </c>
      <c r="P10338" s="7">
        <f>H10338-M10338</f>
        <v/>
      </c>
      <c r="Q10338" s="7">
        <f>IF($I10338=1,(N10338-MAR1!$B$11)/MAR1!$D$11,(N10338-MAR1!$C$11)/MAR1!$E$11)</f>
        <v/>
      </c>
      <c r="R10338" s="7">
        <f>IF($I10338=1,(O10338-MAR1!$B$12)/MAR1!$D$12,(O10338-MAR1!$C$12)/MAR1!$E$12)</f>
        <v/>
      </c>
      <c r="S10338" s="7">
        <f>IF($I10338=1,(P10338-MAR1!$B$13)/MAR1!$D$13,(P10338-MAR1!$C$13)/MAR1!$E$13)</f>
        <v/>
      </c>
    </row>
    <row r="10339">
      <c r="A10339" s="5" t="n">
        <v>10338</v>
      </c>
      <c r="B10339" s="5" t="n">
        <v>29</v>
      </c>
      <c r="C10339" s="5" t="n">
        <v>118</v>
      </c>
      <c r="D10339" s="5" t="n">
        <v>4</v>
      </c>
      <c r="E10339" s="5" t="n">
        <v>0</v>
      </c>
      <c r="F10339" s="5" t="n">
        <v>40</v>
      </c>
      <c r="G10339" s="5" t="n">
        <v>25.8</v>
      </c>
      <c r="H10339" s="5" t="n">
        <v>22.75</v>
      </c>
      <c r="I10339" s="6">
        <f>IF(E10339&gt;=Markov!$B$3,1,0)</f>
        <v/>
      </c>
      <c r="J10339" s="6">
        <f>I10338</f>
        <v/>
      </c>
      <c r="K10339" s="7">
        <f>MAR1!$B$5+MAR1!$C$5*COS(2*PI()*$C10339/365)+MAR1!$D$5*SIN(2*PI()*$C10339/365)</f>
        <v/>
      </c>
      <c r="L10339" s="7">
        <f>MAR1!$B$6+MAR1!$C$6*COS(2*PI()*$C10339/365)+MAR1!$D$6*SIN(2*PI()*$C10339/365)</f>
        <v/>
      </c>
      <c r="M10339" s="7">
        <f>MAR1!$B$7+MAR1!$C$7*COS(2*PI()*$C10339/365)+MAR1!$D$7*SIN(2*PI()*$C10339/365)</f>
        <v/>
      </c>
      <c r="N10339" s="7">
        <f>F10339-K10339</f>
        <v/>
      </c>
      <c r="O10339" s="7">
        <f>G10339-L10339</f>
        <v/>
      </c>
      <c r="P10339" s="7">
        <f>H10339-M10339</f>
        <v/>
      </c>
      <c r="Q10339" s="7">
        <f>IF($I10339=1,(N10339-MAR1!$B$11)/MAR1!$D$11,(N10339-MAR1!$C$11)/MAR1!$E$11)</f>
        <v/>
      </c>
      <c r="R10339" s="7">
        <f>IF($I10339=1,(O10339-MAR1!$B$12)/MAR1!$D$12,(O10339-MAR1!$C$12)/MAR1!$E$12)</f>
        <v/>
      </c>
      <c r="S10339" s="7">
        <f>IF($I10339=1,(P10339-MAR1!$B$13)/MAR1!$D$13,(P10339-MAR1!$C$13)/MAR1!$E$13)</f>
        <v/>
      </c>
    </row>
    <row r="10340">
      <c r="A10340" s="5" t="n">
        <v>10339</v>
      </c>
      <c r="B10340" s="5" t="n">
        <v>29</v>
      </c>
      <c r="C10340" s="5" t="n">
        <v>119</v>
      </c>
      <c r="D10340" s="5" t="n">
        <v>4</v>
      </c>
      <c r="E10340" s="5" t="n">
        <v>0</v>
      </c>
      <c r="F10340" s="5" t="n">
        <v>37.6</v>
      </c>
      <c r="G10340" s="5" t="n">
        <v>25.4</v>
      </c>
      <c r="H10340" s="5" t="n">
        <v>25.35</v>
      </c>
      <c r="I10340" s="6">
        <f>IF(E10340&gt;=Markov!$B$3,1,0)</f>
        <v/>
      </c>
      <c r="J10340" s="6">
        <f>I10339</f>
        <v/>
      </c>
      <c r="K10340" s="7">
        <f>MAR1!$B$5+MAR1!$C$5*COS(2*PI()*$C10340/365)+MAR1!$D$5*SIN(2*PI()*$C10340/365)</f>
        <v/>
      </c>
      <c r="L10340" s="7">
        <f>MAR1!$B$6+MAR1!$C$6*COS(2*PI()*$C10340/365)+MAR1!$D$6*SIN(2*PI()*$C10340/365)</f>
        <v/>
      </c>
      <c r="M10340" s="7">
        <f>MAR1!$B$7+MAR1!$C$7*COS(2*PI()*$C10340/365)+MAR1!$D$7*SIN(2*PI()*$C10340/365)</f>
        <v/>
      </c>
      <c r="N10340" s="7">
        <f>F10340-K10340</f>
        <v/>
      </c>
      <c r="O10340" s="7">
        <f>G10340-L10340</f>
        <v/>
      </c>
      <c r="P10340" s="7">
        <f>H10340-M10340</f>
        <v/>
      </c>
      <c r="Q10340" s="7">
        <f>IF($I10340=1,(N10340-MAR1!$B$11)/MAR1!$D$11,(N10340-MAR1!$C$11)/MAR1!$E$11)</f>
        <v/>
      </c>
      <c r="R10340" s="7">
        <f>IF($I10340=1,(O10340-MAR1!$B$12)/MAR1!$D$12,(O10340-MAR1!$C$12)/MAR1!$E$12)</f>
        <v/>
      </c>
      <c r="S10340" s="7">
        <f>IF($I10340=1,(P10340-MAR1!$B$13)/MAR1!$D$13,(P10340-MAR1!$C$13)/MAR1!$E$13)</f>
        <v/>
      </c>
    </row>
    <row r="10341">
      <c r="A10341" s="5" t="n">
        <v>10340</v>
      </c>
      <c r="B10341" s="5" t="n">
        <v>29</v>
      </c>
      <c r="C10341" s="5" t="n">
        <v>120</v>
      </c>
      <c r="D10341" s="5" t="n">
        <v>4</v>
      </c>
      <c r="E10341" s="5" t="n">
        <v>0</v>
      </c>
      <c r="F10341" s="5" t="n">
        <v>36.1</v>
      </c>
      <c r="G10341" s="5" t="n">
        <v>25.3</v>
      </c>
      <c r="H10341" s="5" t="n">
        <v>21.16</v>
      </c>
      <c r="I10341" s="6">
        <f>IF(E10341&gt;=Markov!$B$3,1,0)</f>
        <v/>
      </c>
      <c r="J10341" s="6">
        <f>I10340</f>
        <v/>
      </c>
      <c r="K10341" s="7">
        <f>MAR1!$B$5+MAR1!$C$5*COS(2*PI()*$C10341/365)+MAR1!$D$5*SIN(2*PI()*$C10341/365)</f>
        <v/>
      </c>
      <c r="L10341" s="7">
        <f>MAR1!$B$6+MAR1!$C$6*COS(2*PI()*$C10341/365)+MAR1!$D$6*SIN(2*PI()*$C10341/365)</f>
        <v/>
      </c>
      <c r="M10341" s="7">
        <f>MAR1!$B$7+MAR1!$C$7*COS(2*PI()*$C10341/365)+MAR1!$D$7*SIN(2*PI()*$C10341/365)</f>
        <v/>
      </c>
      <c r="N10341" s="7">
        <f>F10341-K10341</f>
        <v/>
      </c>
      <c r="O10341" s="7">
        <f>G10341-L10341</f>
        <v/>
      </c>
      <c r="P10341" s="7">
        <f>H10341-M10341</f>
        <v/>
      </c>
      <c r="Q10341" s="7">
        <f>IF($I10341=1,(N10341-MAR1!$B$11)/MAR1!$D$11,(N10341-MAR1!$C$11)/MAR1!$E$11)</f>
        <v/>
      </c>
      <c r="R10341" s="7">
        <f>IF($I10341=1,(O10341-MAR1!$B$12)/MAR1!$D$12,(O10341-MAR1!$C$12)/MAR1!$E$12)</f>
        <v/>
      </c>
      <c r="S10341" s="7">
        <f>IF($I10341=1,(P10341-MAR1!$B$13)/MAR1!$D$13,(P10341-MAR1!$C$13)/MAR1!$E$13)</f>
        <v/>
      </c>
    </row>
    <row r="10342">
      <c r="A10342" s="5" t="n">
        <v>10341</v>
      </c>
      <c r="B10342" s="5" t="n">
        <v>29</v>
      </c>
      <c r="C10342" s="5" t="n">
        <v>121</v>
      </c>
      <c r="D10342" s="5" t="n">
        <v>5</v>
      </c>
      <c r="E10342" s="5" t="n">
        <v>0</v>
      </c>
      <c r="F10342" s="5" t="n">
        <v>38.5</v>
      </c>
      <c r="G10342" s="5" t="n">
        <v>26</v>
      </c>
      <c r="H10342" s="5" t="n">
        <v>18.59</v>
      </c>
      <c r="I10342" s="6">
        <f>IF(E10342&gt;=Markov!$B$3,1,0)</f>
        <v/>
      </c>
      <c r="J10342" s="6">
        <f>I10341</f>
        <v/>
      </c>
      <c r="K10342" s="7">
        <f>MAR1!$B$5+MAR1!$C$5*COS(2*PI()*$C10342/365)+MAR1!$D$5*SIN(2*PI()*$C10342/365)</f>
        <v/>
      </c>
      <c r="L10342" s="7">
        <f>MAR1!$B$6+MAR1!$C$6*COS(2*PI()*$C10342/365)+MAR1!$D$6*SIN(2*PI()*$C10342/365)</f>
        <v/>
      </c>
      <c r="M10342" s="7">
        <f>MAR1!$B$7+MAR1!$C$7*COS(2*PI()*$C10342/365)+MAR1!$D$7*SIN(2*PI()*$C10342/365)</f>
        <v/>
      </c>
      <c r="N10342" s="7">
        <f>F10342-K10342</f>
        <v/>
      </c>
      <c r="O10342" s="7">
        <f>G10342-L10342</f>
        <v/>
      </c>
      <c r="P10342" s="7">
        <f>H10342-M10342</f>
        <v/>
      </c>
      <c r="Q10342" s="7">
        <f>IF($I10342=1,(N10342-MAR1!$B$11)/MAR1!$D$11,(N10342-MAR1!$C$11)/MAR1!$E$11)</f>
        <v/>
      </c>
      <c r="R10342" s="7">
        <f>IF($I10342=1,(O10342-MAR1!$B$12)/MAR1!$D$12,(O10342-MAR1!$C$12)/MAR1!$E$12)</f>
        <v/>
      </c>
      <c r="S10342" s="7">
        <f>IF($I10342=1,(P10342-MAR1!$B$13)/MAR1!$D$13,(P10342-MAR1!$C$13)/MAR1!$E$13)</f>
        <v/>
      </c>
    </row>
    <row r="10343">
      <c r="A10343" s="5" t="n">
        <v>10342</v>
      </c>
      <c r="B10343" s="5" t="n">
        <v>29</v>
      </c>
      <c r="C10343" s="5" t="n">
        <v>122</v>
      </c>
      <c r="D10343" s="5" t="n">
        <v>5</v>
      </c>
      <c r="E10343" s="5" t="n">
        <v>1.6</v>
      </c>
      <c r="F10343" s="5" t="n">
        <v>37</v>
      </c>
      <c r="G10343" s="5" t="n">
        <v>25.2</v>
      </c>
      <c r="H10343" s="5" t="n">
        <v>18.94</v>
      </c>
      <c r="I10343" s="6">
        <f>IF(E10343&gt;=Markov!$B$3,1,0)</f>
        <v/>
      </c>
      <c r="J10343" s="6">
        <f>I10342</f>
        <v/>
      </c>
      <c r="K10343" s="7">
        <f>MAR1!$B$5+MAR1!$C$5*COS(2*PI()*$C10343/365)+MAR1!$D$5*SIN(2*PI()*$C10343/365)</f>
        <v/>
      </c>
      <c r="L10343" s="7">
        <f>MAR1!$B$6+MAR1!$C$6*COS(2*PI()*$C10343/365)+MAR1!$D$6*SIN(2*PI()*$C10343/365)</f>
        <v/>
      </c>
      <c r="M10343" s="7">
        <f>MAR1!$B$7+MAR1!$C$7*COS(2*PI()*$C10343/365)+MAR1!$D$7*SIN(2*PI()*$C10343/365)</f>
        <v/>
      </c>
      <c r="N10343" s="7">
        <f>F10343-K10343</f>
        <v/>
      </c>
      <c r="O10343" s="7">
        <f>G10343-L10343</f>
        <v/>
      </c>
      <c r="P10343" s="7">
        <f>H10343-M10343</f>
        <v/>
      </c>
      <c r="Q10343" s="7">
        <f>IF($I10343=1,(N10343-MAR1!$B$11)/MAR1!$D$11,(N10343-MAR1!$C$11)/MAR1!$E$11)</f>
        <v/>
      </c>
      <c r="R10343" s="7">
        <f>IF($I10343=1,(O10343-MAR1!$B$12)/MAR1!$D$12,(O10343-MAR1!$C$12)/MAR1!$E$12)</f>
        <v/>
      </c>
      <c r="S10343" s="7">
        <f>IF($I10343=1,(P10343-MAR1!$B$13)/MAR1!$D$13,(P10343-MAR1!$C$13)/MAR1!$E$13)</f>
        <v/>
      </c>
    </row>
    <row r="10344">
      <c r="A10344" s="5" t="n">
        <v>10343</v>
      </c>
      <c r="B10344" s="5" t="n">
        <v>29</v>
      </c>
      <c r="C10344" s="5" t="n">
        <v>123</v>
      </c>
      <c r="D10344" s="5" t="n">
        <v>5</v>
      </c>
      <c r="E10344" s="5" t="n">
        <v>0</v>
      </c>
      <c r="F10344" s="5" t="n">
        <v>38.6</v>
      </c>
      <c r="G10344" s="5" t="n">
        <v>26.6</v>
      </c>
      <c r="H10344" s="5" t="n">
        <v>16.61</v>
      </c>
      <c r="I10344" s="6">
        <f>IF(E10344&gt;=Markov!$B$3,1,0)</f>
        <v/>
      </c>
      <c r="J10344" s="6">
        <f>I10343</f>
        <v/>
      </c>
      <c r="K10344" s="7">
        <f>MAR1!$B$5+MAR1!$C$5*COS(2*PI()*$C10344/365)+MAR1!$D$5*SIN(2*PI()*$C10344/365)</f>
        <v/>
      </c>
      <c r="L10344" s="7">
        <f>MAR1!$B$6+MAR1!$C$6*COS(2*PI()*$C10344/365)+MAR1!$D$6*SIN(2*PI()*$C10344/365)</f>
        <v/>
      </c>
      <c r="M10344" s="7">
        <f>MAR1!$B$7+MAR1!$C$7*COS(2*PI()*$C10344/365)+MAR1!$D$7*SIN(2*PI()*$C10344/365)</f>
        <v/>
      </c>
      <c r="N10344" s="7">
        <f>F10344-K10344</f>
        <v/>
      </c>
      <c r="O10344" s="7">
        <f>G10344-L10344</f>
        <v/>
      </c>
      <c r="P10344" s="7">
        <f>H10344-M10344</f>
        <v/>
      </c>
      <c r="Q10344" s="7">
        <f>IF($I10344=1,(N10344-MAR1!$B$11)/MAR1!$D$11,(N10344-MAR1!$C$11)/MAR1!$E$11)</f>
        <v/>
      </c>
      <c r="R10344" s="7">
        <f>IF($I10344=1,(O10344-MAR1!$B$12)/MAR1!$D$12,(O10344-MAR1!$C$12)/MAR1!$E$12)</f>
        <v/>
      </c>
      <c r="S10344" s="7">
        <f>IF($I10344=1,(P10344-MAR1!$B$13)/MAR1!$D$13,(P10344-MAR1!$C$13)/MAR1!$E$13)</f>
        <v/>
      </c>
    </row>
    <row r="10345">
      <c r="A10345" s="5" t="n">
        <v>10344</v>
      </c>
      <c r="B10345" s="5" t="n">
        <v>29</v>
      </c>
      <c r="C10345" s="5" t="n">
        <v>124</v>
      </c>
      <c r="D10345" s="5" t="n">
        <v>5</v>
      </c>
      <c r="E10345" s="5" t="n">
        <v>0</v>
      </c>
      <c r="F10345" s="5" t="n">
        <v>37.4</v>
      </c>
      <c r="G10345" s="5" t="n">
        <v>22.9</v>
      </c>
      <c r="H10345" s="5" t="n">
        <v>20.09</v>
      </c>
      <c r="I10345" s="6">
        <f>IF(E10345&gt;=Markov!$B$3,1,0)</f>
        <v/>
      </c>
      <c r="J10345" s="6">
        <f>I10344</f>
        <v/>
      </c>
      <c r="K10345" s="7">
        <f>MAR1!$B$5+MAR1!$C$5*COS(2*PI()*$C10345/365)+MAR1!$D$5*SIN(2*PI()*$C10345/365)</f>
        <v/>
      </c>
      <c r="L10345" s="7">
        <f>MAR1!$B$6+MAR1!$C$6*COS(2*PI()*$C10345/365)+MAR1!$D$6*SIN(2*PI()*$C10345/365)</f>
        <v/>
      </c>
      <c r="M10345" s="7">
        <f>MAR1!$B$7+MAR1!$C$7*COS(2*PI()*$C10345/365)+MAR1!$D$7*SIN(2*PI()*$C10345/365)</f>
        <v/>
      </c>
      <c r="N10345" s="7">
        <f>F10345-K10345</f>
        <v/>
      </c>
      <c r="O10345" s="7">
        <f>G10345-L10345</f>
        <v/>
      </c>
      <c r="P10345" s="7">
        <f>H10345-M10345</f>
        <v/>
      </c>
      <c r="Q10345" s="7">
        <f>IF($I10345=1,(N10345-MAR1!$B$11)/MAR1!$D$11,(N10345-MAR1!$C$11)/MAR1!$E$11)</f>
        <v/>
      </c>
      <c r="R10345" s="7">
        <f>IF($I10345=1,(O10345-MAR1!$B$12)/MAR1!$D$12,(O10345-MAR1!$C$12)/MAR1!$E$12)</f>
        <v/>
      </c>
      <c r="S10345" s="7">
        <f>IF($I10345=1,(P10345-MAR1!$B$13)/MAR1!$D$13,(P10345-MAR1!$C$13)/MAR1!$E$13)</f>
        <v/>
      </c>
    </row>
    <row r="10346">
      <c r="A10346" s="5" t="n">
        <v>10345</v>
      </c>
      <c r="B10346" s="5" t="n">
        <v>29</v>
      </c>
      <c r="C10346" s="5" t="n">
        <v>125</v>
      </c>
      <c r="D10346" s="5" t="n">
        <v>5</v>
      </c>
      <c r="E10346" s="5" t="n">
        <v>0</v>
      </c>
      <c r="F10346" s="5" t="n">
        <v>37.1</v>
      </c>
      <c r="G10346" s="5" t="n">
        <v>24.2</v>
      </c>
      <c r="H10346" s="5" t="n">
        <v>21.57</v>
      </c>
      <c r="I10346" s="6">
        <f>IF(E10346&gt;=Markov!$B$3,1,0)</f>
        <v/>
      </c>
      <c r="J10346" s="6">
        <f>I10345</f>
        <v/>
      </c>
      <c r="K10346" s="7">
        <f>MAR1!$B$5+MAR1!$C$5*COS(2*PI()*$C10346/365)+MAR1!$D$5*SIN(2*PI()*$C10346/365)</f>
        <v/>
      </c>
      <c r="L10346" s="7">
        <f>MAR1!$B$6+MAR1!$C$6*COS(2*PI()*$C10346/365)+MAR1!$D$6*SIN(2*PI()*$C10346/365)</f>
        <v/>
      </c>
      <c r="M10346" s="7">
        <f>MAR1!$B$7+MAR1!$C$7*COS(2*PI()*$C10346/365)+MAR1!$D$7*SIN(2*PI()*$C10346/365)</f>
        <v/>
      </c>
      <c r="N10346" s="7">
        <f>F10346-K10346</f>
        <v/>
      </c>
      <c r="O10346" s="7">
        <f>G10346-L10346</f>
        <v/>
      </c>
      <c r="P10346" s="7">
        <f>H10346-M10346</f>
        <v/>
      </c>
      <c r="Q10346" s="7">
        <f>IF($I10346=1,(N10346-MAR1!$B$11)/MAR1!$D$11,(N10346-MAR1!$C$11)/MAR1!$E$11)</f>
        <v/>
      </c>
      <c r="R10346" s="7">
        <f>IF($I10346=1,(O10346-MAR1!$B$12)/MAR1!$D$12,(O10346-MAR1!$C$12)/MAR1!$E$12)</f>
        <v/>
      </c>
      <c r="S10346" s="7">
        <f>IF($I10346=1,(P10346-MAR1!$B$13)/MAR1!$D$13,(P10346-MAR1!$C$13)/MAR1!$E$13)</f>
        <v/>
      </c>
    </row>
    <row r="10347">
      <c r="A10347" s="5" t="n">
        <v>10346</v>
      </c>
      <c r="B10347" s="5" t="n">
        <v>29</v>
      </c>
      <c r="C10347" s="5" t="n">
        <v>126</v>
      </c>
      <c r="D10347" s="5" t="n">
        <v>5</v>
      </c>
      <c r="E10347" s="5" t="n">
        <v>0</v>
      </c>
      <c r="F10347" s="5" t="n">
        <v>35.4</v>
      </c>
      <c r="G10347" s="5" t="n">
        <v>24.6</v>
      </c>
      <c r="H10347" s="5" t="n">
        <v>18.61</v>
      </c>
      <c r="I10347" s="6">
        <f>IF(E10347&gt;=Markov!$B$3,1,0)</f>
        <v/>
      </c>
      <c r="J10347" s="6">
        <f>I10346</f>
        <v/>
      </c>
      <c r="K10347" s="7">
        <f>MAR1!$B$5+MAR1!$C$5*COS(2*PI()*$C10347/365)+MAR1!$D$5*SIN(2*PI()*$C10347/365)</f>
        <v/>
      </c>
      <c r="L10347" s="7">
        <f>MAR1!$B$6+MAR1!$C$6*COS(2*PI()*$C10347/365)+MAR1!$D$6*SIN(2*PI()*$C10347/365)</f>
        <v/>
      </c>
      <c r="M10347" s="7">
        <f>MAR1!$B$7+MAR1!$C$7*COS(2*PI()*$C10347/365)+MAR1!$D$7*SIN(2*PI()*$C10347/365)</f>
        <v/>
      </c>
      <c r="N10347" s="7">
        <f>F10347-K10347</f>
        <v/>
      </c>
      <c r="O10347" s="7">
        <f>G10347-L10347</f>
        <v/>
      </c>
      <c r="P10347" s="7">
        <f>H10347-M10347</f>
        <v/>
      </c>
      <c r="Q10347" s="7">
        <f>IF($I10347=1,(N10347-MAR1!$B$11)/MAR1!$D$11,(N10347-MAR1!$C$11)/MAR1!$E$11)</f>
        <v/>
      </c>
      <c r="R10347" s="7">
        <f>IF($I10347=1,(O10347-MAR1!$B$12)/MAR1!$D$12,(O10347-MAR1!$C$12)/MAR1!$E$12)</f>
        <v/>
      </c>
      <c r="S10347" s="7">
        <f>IF($I10347=1,(P10347-MAR1!$B$13)/MAR1!$D$13,(P10347-MAR1!$C$13)/MAR1!$E$13)</f>
        <v/>
      </c>
    </row>
    <row r="10348">
      <c r="A10348" s="5" t="n">
        <v>10347</v>
      </c>
      <c r="B10348" s="5" t="n">
        <v>29</v>
      </c>
      <c r="C10348" s="5" t="n">
        <v>127</v>
      </c>
      <c r="D10348" s="5" t="n">
        <v>5</v>
      </c>
      <c r="E10348" s="5" t="n">
        <v>0</v>
      </c>
      <c r="F10348" s="5" t="n">
        <v>37.6</v>
      </c>
      <c r="G10348" s="5" t="n">
        <v>27.2</v>
      </c>
      <c r="H10348" s="5" t="n">
        <v>20.81</v>
      </c>
      <c r="I10348" s="6">
        <f>IF(E10348&gt;=Markov!$B$3,1,0)</f>
        <v/>
      </c>
      <c r="J10348" s="6">
        <f>I10347</f>
        <v/>
      </c>
      <c r="K10348" s="7">
        <f>MAR1!$B$5+MAR1!$C$5*COS(2*PI()*$C10348/365)+MAR1!$D$5*SIN(2*PI()*$C10348/365)</f>
        <v/>
      </c>
      <c r="L10348" s="7">
        <f>MAR1!$B$6+MAR1!$C$6*COS(2*PI()*$C10348/365)+MAR1!$D$6*SIN(2*PI()*$C10348/365)</f>
        <v/>
      </c>
      <c r="M10348" s="7">
        <f>MAR1!$B$7+MAR1!$C$7*COS(2*PI()*$C10348/365)+MAR1!$D$7*SIN(2*PI()*$C10348/365)</f>
        <v/>
      </c>
      <c r="N10348" s="7">
        <f>F10348-K10348</f>
        <v/>
      </c>
      <c r="O10348" s="7">
        <f>G10348-L10348</f>
        <v/>
      </c>
      <c r="P10348" s="7">
        <f>H10348-M10348</f>
        <v/>
      </c>
      <c r="Q10348" s="7">
        <f>IF($I10348=1,(N10348-MAR1!$B$11)/MAR1!$D$11,(N10348-MAR1!$C$11)/MAR1!$E$11)</f>
        <v/>
      </c>
      <c r="R10348" s="7">
        <f>IF($I10348=1,(O10348-MAR1!$B$12)/MAR1!$D$12,(O10348-MAR1!$C$12)/MAR1!$E$12)</f>
        <v/>
      </c>
      <c r="S10348" s="7">
        <f>IF($I10348=1,(P10348-MAR1!$B$13)/MAR1!$D$13,(P10348-MAR1!$C$13)/MAR1!$E$13)</f>
        <v/>
      </c>
    </row>
    <row r="10349">
      <c r="A10349" s="5" t="n">
        <v>10348</v>
      </c>
      <c r="B10349" s="5" t="n">
        <v>29</v>
      </c>
      <c r="C10349" s="5" t="n">
        <v>128</v>
      </c>
      <c r="D10349" s="5" t="n">
        <v>5</v>
      </c>
      <c r="E10349" s="5" t="n">
        <v>0</v>
      </c>
      <c r="F10349" s="5" t="n">
        <v>38</v>
      </c>
      <c r="G10349" s="5" t="n">
        <v>27.3</v>
      </c>
      <c r="H10349" s="5" t="n">
        <v>22.5</v>
      </c>
      <c r="I10349" s="6">
        <f>IF(E10349&gt;=Markov!$B$3,1,0)</f>
        <v/>
      </c>
      <c r="J10349" s="6">
        <f>I10348</f>
        <v/>
      </c>
      <c r="K10349" s="7">
        <f>MAR1!$B$5+MAR1!$C$5*COS(2*PI()*$C10349/365)+MAR1!$D$5*SIN(2*PI()*$C10349/365)</f>
        <v/>
      </c>
      <c r="L10349" s="7">
        <f>MAR1!$B$6+MAR1!$C$6*COS(2*PI()*$C10349/365)+MAR1!$D$6*SIN(2*PI()*$C10349/365)</f>
        <v/>
      </c>
      <c r="M10349" s="7">
        <f>MAR1!$B$7+MAR1!$C$7*COS(2*PI()*$C10349/365)+MAR1!$D$7*SIN(2*PI()*$C10349/365)</f>
        <v/>
      </c>
      <c r="N10349" s="7">
        <f>F10349-K10349</f>
        <v/>
      </c>
      <c r="O10349" s="7">
        <f>G10349-L10349</f>
        <v/>
      </c>
      <c r="P10349" s="7">
        <f>H10349-M10349</f>
        <v/>
      </c>
      <c r="Q10349" s="7">
        <f>IF($I10349=1,(N10349-MAR1!$B$11)/MAR1!$D$11,(N10349-MAR1!$C$11)/MAR1!$E$11)</f>
        <v/>
      </c>
      <c r="R10349" s="7">
        <f>IF($I10349=1,(O10349-MAR1!$B$12)/MAR1!$D$12,(O10349-MAR1!$C$12)/MAR1!$E$12)</f>
        <v/>
      </c>
      <c r="S10349" s="7">
        <f>IF($I10349=1,(P10349-MAR1!$B$13)/MAR1!$D$13,(P10349-MAR1!$C$13)/MAR1!$E$13)</f>
        <v/>
      </c>
    </row>
    <row r="10350">
      <c r="A10350" s="5" t="n">
        <v>10349</v>
      </c>
      <c r="B10350" s="5" t="n">
        <v>29</v>
      </c>
      <c r="C10350" s="5" t="n">
        <v>129</v>
      </c>
      <c r="D10350" s="5" t="n">
        <v>5</v>
      </c>
      <c r="E10350" s="5" t="n">
        <v>0</v>
      </c>
      <c r="F10350" s="5" t="n">
        <v>33.4</v>
      </c>
      <c r="G10350" s="5" t="n">
        <v>24.7</v>
      </c>
      <c r="H10350" s="5" t="n">
        <v>17.1</v>
      </c>
      <c r="I10350" s="6">
        <f>IF(E10350&gt;=Markov!$B$3,1,0)</f>
        <v/>
      </c>
      <c r="J10350" s="6">
        <f>I10349</f>
        <v/>
      </c>
      <c r="K10350" s="7">
        <f>MAR1!$B$5+MAR1!$C$5*COS(2*PI()*$C10350/365)+MAR1!$D$5*SIN(2*PI()*$C10350/365)</f>
        <v/>
      </c>
      <c r="L10350" s="7">
        <f>MAR1!$B$6+MAR1!$C$6*COS(2*PI()*$C10350/365)+MAR1!$D$6*SIN(2*PI()*$C10350/365)</f>
        <v/>
      </c>
      <c r="M10350" s="7">
        <f>MAR1!$B$7+MAR1!$C$7*COS(2*PI()*$C10350/365)+MAR1!$D$7*SIN(2*PI()*$C10350/365)</f>
        <v/>
      </c>
      <c r="N10350" s="7">
        <f>F10350-K10350</f>
        <v/>
      </c>
      <c r="O10350" s="7">
        <f>G10350-L10350</f>
        <v/>
      </c>
      <c r="P10350" s="7">
        <f>H10350-M10350</f>
        <v/>
      </c>
      <c r="Q10350" s="7">
        <f>IF($I10350=1,(N10350-MAR1!$B$11)/MAR1!$D$11,(N10350-MAR1!$C$11)/MAR1!$E$11)</f>
        <v/>
      </c>
      <c r="R10350" s="7">
        <f>IF($I10350=1,(O10350-MAR1!$B$12)/MAR1!$D$12,(O10350-MAR1!$C$12)/MAR1!$E$12)</f>
        <v/>
      </c>
      <c r="S10350" s="7">
        <f>IF($I10350=1,(P10350-MAR1!$B$13)/MAR1!$D$13,(P10350-MAR1!$C$13)/MAR1!$E$13)</f>
        <v/>
      </c>
    </row>
    <row r="10351">
      <c r="A10351" s="5" t="n">
        <v>10350</v>
      </c>
      <c r="B10351" s="5" t="n">
        <v>29</v>
      </c>
      <c r="C10351" s="5" t="n">
        <v>130</v>
      </c>
      <c r="D10351" s="5" t="n">
        <v>5</v>
      </c>
      <c r="E10351" s="5" t="n">
        <v>0</v>
      </c>
      <c r="F10351" s="5" t="n">
        <v>34.8</v>
      </c>
      <c r="G10351" s="5" t="n">
        <v>25.5</v>
      </c>
      <c r="H10351" s="5" t="n">
        <v>23.35</v>
      </c>
      <c r="I10351" s="6">
        <f>IF(E10351&gt;=Markov!$B$3,1,0)</f>
        <v/>
      </c>
      <c r="J10351" s="6">
        <f>I10350</f>
        <v/>
      </c>
      <c r="K10351" s="7">
        <f>MAR1!$B$5+MAR1!$C$5*COS(2*PI()*$C10351/365)+MAR1!$D$5*SIN(2*PI()*$C10351/365)</f>
        <v/>
      </c>
      <c r="L10351" s="7">
        <f>MAR1!$B$6+MAR1!$C$6*COS(2*PI()*$C10351/365)+MAR1!$D$6*SIN(2*PI()*$C10351/365)</f>
        <v/>
      </c>
      <c r="M10351" s="7">
        <f>MAR1!$B$7+MAR1!$C$7*COS(2*PI()*$C10351/365)+MAR1!$D$7*SIN(2*PI()*$C10351/365)</f>
        <v/>
      </c>
      <c r="N10351" s="7">
        <f>F10351-K10351</f>
        <v/>
      </c>
      <c r="O10351" s="7">
        <f>G10351-L10351</f>
        <v/>
      </c>
      <c r="P10351" s="7">
        <f>H10351-M10351</f>
        <v/>
      </c>
      <c r="Q10351" s="7">
        <f>IF($I10351=1,(N10351-MAR1!$B$11)/MAR1!$D$11,(N10351-MAR1!$C$11)/MAR1!$E$11)</f>
        <v/>
      </c>
      <c r="R10351" s="7">
        <f>IF($I10351=1,(O10351-MAR1!$B$12)/MAR1!$D$12,(O10351-MAR1!$C$12)/MAR1!$E$12)</f>
        <v/>
      </c>
      <c r="S10351" s="7">
        <f>IF($I10351=1,(P10351-MAR1!$B$13)/MAR1!$D$13,(P10351-MAR1!$C$13)/MAR1!$E$13)</f>
        <v/>
      </c>
    </row>
    <row r="10352">
      <c r="A10352" s="5" t="n">
        <v>10351</v>
      </c>
      <c r="B10352" s="5" t="n">
        <v>29</v>
      </c>
      <c r="C10352" s="5" t="n">
        <v>131</v>
      </c>
      <c r="D10352" s="5" t="n">
        <v>5</v>
      </c>
      <c r="E10352" s="5" t="n">
        <v>0</v>
      </c>
      <c r="F10352" s="5" t="n">
        <v>36</v>
      </c>
      <c r="G10352" s="5" t="n">
        <v>25.4</v>
      </c>
      <c r="H10352" s="5" t="n">
        <v>22</v>
      </c>
      <c r="I10352" s="6">
        <f>IF(E10352&gt;=Markov!$B$3,1,0)</f>
        <v/>
      </c>
      <c r="J10352" s="6">
        <f>I10351</f>
        <v/>
      </c>
      <c r="K10352" s="7">
        <f>MAR1!$B$5+MAR1!$C$5*COS(2*PI()*$C10352/365)+MAR1!$D$5*SIN(2*PI()*$C10352/365)</f>
        <v/>
      </c>
      <c r="L10352" s="7">
        <f>MAR1!$B$6+MAR1!$C$6*COS(2*PI()*$C10352/365)+MAR1!$D$6*SIN(2*PI()*$C10352/365)</f>
        <v/>
      </c>
      <c r="M10352" s="7">
        <f>MAR1!$B$7+MAR1!$C$7*COS(2*PI()*$C10352/365)+MAR1!$D$7*SIN(2*PI()*$C10352/365)</f>
        <v/>
      </c>
      <c r="N10352" s="7">
        <f>F10352-K10352</f>
        <v/>
      </c>
      <c r="O10352" s="7">
        <f>G10352-L10352</f>
        <v/>
      </c>
      <c r="P10352" s="7">
        <f>H10352-M10352</f>
        <v/>
      </c>
      <c r="Q10352" s="7">
        <f>IF($I10352=1,(N10352-MAR1!$B$11)/MAR1!$D$11,(N10352-MAR1!$C$11)/MAR1!$E$11)</f>
        <v/>
      </c>
      <c r="R10352" s="7">
        <f>IF($I10352=1,(O10352-MAR1!$B$12)/MAR1!$D$12,(O10352-MAR1!$C$12)/MAR1!$E$12)</f>
        <v/>
      </c>
      <c r="S10352" s="7">
        <f>IF($I10352=1,(P10352-MAR1!$B$13)/MAR1!$D$13,(P10352-MAR1!$C$13)/MAR1!$E$13)</f>
        <v/>
      </c>
    </row>
    <row r="10353">
      <c r="A10353" s="5" t="n">
        <v>10352</v>
      </c>
      <c r="B10353" s="5" t="n">
        <v>29</v>
      </c>
      <c r="C10353" s="5" t="n">
        <v>132</v>
      </c>
      <c r="D10353" s="5" t="n">
        <v>5</v>
      </c>
      <c r="E10353" s="5" t="n">
        <v>0</v>
      </c>
      <c r="F10353" s="5" t="n">
        <v>36.4</v>
      </c>
      <c r="G10353" s="5" t="n">
        <v>22.7</v>
      </c>
      <c r="H10353" s="5" t="n">
        <v>23.23</v>
      </c>
      <c r="I10353" s="6">
        <f>IF(E10353&gt;=Markov!$B$3,1,0)</f>
        <v/>
      </c>
      <c r="J10353" s="6">
        <f>I10352</f>
        <v/>
      </c>
      <c r="K10353" s="7">
        <f>MAR1!$B$5+MAR1!$C$5*COS(2*PI()*$C10353/365)+MAR1!$D$5*SIN(2*PI()*$C10353/365)</f>
        <v/>
      </c>
      <c r="L10353" s="7">
        <f>MAR1!$B$6+MAR1!$C$6*COS(2*PI()*$C10353/365)+MAR1!$D$6*SIN(2*PI()*$C10353/365)</f>
        <v/>
      </c>
      <c r="M10353" s="7">
        <f>MAR1!$B$7+MAR1!$C$7*COS(2*PI()*$C10353/365)+MAR1!$D$7*SIN(2*PI()*$C10353/365)</f>
        <v/>
      </c>
      <c r="N10353" s="7">
        <f>F10353-K10353</f>
        <v/>
      </c>
      <c r="O10353" s="7">
        <f>G10353-L10353</f>
        <v/>
      </c>
      <c r="P10353" s="7">
        <f>H10353-M10353</f>
        <v/>
      </c>
      <c r="Q10353" s="7">
        <f>IF($I10353=1,(N10353-MAR1!$B$11)/MAR1!$D$11,(N10353-MAR1!$C$11)/MAR1!$E$11)</f>
        <v/>
      </c>
      <c r="R10353" s="7">
        <f>IF($I10353=1,(O10353-MAR1!$B$12)/MAR1!$D$12,(O10353-MAR1!$C$12)/MAR1!$E$12)</f>
        <v/>
      </c>
      <c r="S10353" s="7">
        <f>IF($I10353=1,(P10353-MAR1!$B$13)/MAR1!$D$13,(P10353-MAR1!$C$13)/MAR1!$E$13)</f>
        <v/>
      </c>
    </row>
    <row r="10354">
      <c r="A10354" s="5" t="n">
        <v>10353</v>
      </c>
      <c r="B10354" s="5" t="n">
        <v>29</v>
      </c>
      <c r="C10354" s="5" t="n">
        <v>133</v>
      </c>
      <c r="D10354" s="5" t="n">
        <v>5</v>
      </c>
      <c r="E10354" s="5" t="n">
        <v>0</v>
      </c>
      <c r="F10354" s="5" t="n">
        <v>34.7</v>
      </c>
      <c r="G10354" s="5" t="n">
        <v>23.9</v>
      </c>
      <c r="H10354" s="5" t="n">
        <v>23.84</v>
      </c>
      <c r="I10354" s="6">
        <f>IF(E10354&gt;=Markov!$B$3,1,0)</f>
        <v/>
      </c>
      <c r="J10354" s="6">
        <f>I10353</f>
        <v/>
      </c>
      <c r="K10354" s="7">
        <f>MAR1!$B$5+MAR1!$C$5*COS(2*PI()*$C10354/365)+MAR1!$D$5*SIN(2*PI()*$C10354/365)</f>
        <v/>
      </c>
      <c r="L10354" s="7">
        <f>MAR1!$B$6+MAR1!$C$6*COS(2*PI()*$C10354/365)+MAR1!$D$6*SIN(2*PI()*$C10354/365)</f>
        <v/>
      </c>
      <c r="M10354" s="7">
        <f>MAR1!$B$7+MAR1!$C$7*COS(2*PI()*$C10354/365)+MAR1!$D$7*SIN(2*PI()*$C10354/365)</f>
        <v/>
      </c>
      <c r="N10354" s="7">
        <f>F10354-K10354</f>
        <v/>
      </c>
      <c r="O10354" s="7">
        <f>G10354-L10354</f>
        <v/>
      </c>
      <c r="P10354" s="7">
        <f>H10354-M10354</f>
        <v/>
      </c>
      <c r="Q10354" s="7">
        <f>IF($I10354=1,(N10354-MAR1!$B$11)/MAR1!$D$11,(N10354-MAR1!$C$11)/MAR1!$E$11)</f>
        <v/>
      </c>
      <c r="R10354" s="7">
        <f>IF($I10354=1,(O10354-MAR1!$B$12)/MAR1!$D$12,(O10354-MAR1!$C$12)/MAR1!$E$12)</f>
        <v/>
      </c>
      <c r="S10354" s="7">
        <f>IF($I10354=1,(P10354-MAR1!$B$13)/MAR1!$D$13,(P10354-MAR1!$C$13)/MAR1!$E$13)</f>
        <v/>
      </c>
    </row>
    <row r="10355">
      <c r="A10355" s="5" t="n">
        <v>10354</v>
      </c>
      <c r="B10355" s="5" t="n">
        <v>29</v>
      </c>
      <c r="C10355" s="5" t="n">
        <v>134</v>
      </c>
      <c r="D10355" s="5" t="n">
        <v>5</v>
      </c>
      <c r="E10355" s="5" t="n">
        <v>0</v>
      </c>
      <c r="F10355" s="5" t="n">
        <v>35.6</v>
      </c>
      <c r="G10355" s="5" t="n">
        <v>23.1</v>
      </c>
      <c r="H10355" s="5" t="n">
        <v>18.93</v>
      </c>
      <c r="I10355" s="6">
        <f>IF(E10355&gt;=Markov!$B$3,1,0)</f>
        <v/>
      </c>
      <c r="J10355" s="6">
        <f>I10354</f>
        <v/>
      </c>
      <c r="K10355" s="7">
        <f>MAR1!$B$5+MAR1!$C$5*COS(2*PI()*$C10355/365)+MAR1!$D$5*SIN(2*PI()*$C10355/365)</f>
        <v/>
      </c>
      <c r="L10355" s="7">
        <f>MAR1!$B$6+MAR1!$C$6*COS(2*PI()*$C10355/365)+MAR1!$D$6*SIN(2*PI()*$C10355/365)</f>
        <v/>
      </c>
      <c r="M10355" s="7">
        <f>MAR1!$B$7+MAR1!$C$7*COS(2*PI()*$C10355/365)+MAR1!$D$7*SIN(2*PI()*$C10355/365)</f>
        <v/>
      </c>
      <c r="N10355" s="7">
        <f>F10355-K10355</f>
        <v/>
      </c>
      <c r="O10355" s="7">
        <f>G10355-L10355</f>
        <v/>
      </c>
      <c r="P10355" s="7">
        <f>H10355-M10355</f>
        <v/>
      </c>
      <c r="Q10355" s="7">
        <f>IF($I10355=1,(N10355-MAR1!$B$11)/MAR1!$D$11,(N10355-MAR1!$C$11)/MAR1!$E$11)</f>
        <v/>
      </c>
      <c r="R10355" s="7">
        <f>IF($I10355=1,(O10355-MAR1!$B$12)/MAR1!$D$12,(O10355-MAR1!$C$12)/MAR1!$E$12)</f>
        <v/>
      </c>
      <c r="S10355" s="7">
        <f>IF($I10355=1,(P10355-MAR1!$B$13)/MAR1!$D$13,(P10355-MAR1!$C$13)/MAR1!$E$13)</f>
        <v/>
      </c>
    </row>
    <row r="10356">
      <c r="A10356" s="5" t="n">
        <v>10355</v>
      </c>
      <c r="B10356" s="5" t="n">
        <v>29</v>
      </c>
      <c r="C10356" s="5" t="n">
        <v>135</v>
      </c>
      <c r="D10356" s="5" t="n">
        <v>5</v>
      </c>
      <c r="E10356" s="5" t="n">
        <v>0</v>
      </c>
      <c r="F10356" s="5" t="n">
        <v>35.5</v>
      </c>
      <c r="G10356" s="5" t="n">
        <v>23.8</v>
      </c>
      <c r="H10356" s="5" t="n">
        <v>22.83</v>
      </c>
      <c r="I10356" s="6">
        <f>IF(E10356&gt;=Markov!$B$3,1,0)</f>
        <v/>
      </c>
      <c r="J10356" s="6">
        <f>I10355</f>
        <v/>
      </c>
      <c r="K10356" s="7">
        <f>MAR1!$B$5+MAR1!$C$5*COS(2*PI()*$C10356/365)+MAR1!$D$5*SIN(2*PI()*$C10356/365)</f>
        <v/>
      </c>
      <c r="L10356" s="7">
        <f>MAR1!$B$6+MAR1!$C$6*COS(2*PI()*$C10356/365)+MAR1!$D$6*SIN(2*PI()*$C10356/365)</f>
        <v/>
      </c>
      <c r="M10356" s="7">
        <f>MAR1!$B$7+MAR1!$C$7*COS(2*PI()*$C10356/365)+MAR1!$D$7*SIN(2*PI()*$C10356/365)</f>
        <v/>
      </c>
      <c r="N10356" s="7">
        <f>F10356-K10356</f>
        <v/>
      </c>
      <c r="O10356" s="7">
        <f>G10356-L10356</f>
        <v/>
      </c>
      <c r="P10356" s="7">
        <f>H10356-M10356</f>
        <v/>
      </c>
      <c r="Q10356" s="7">
        <f>IF($I10356=1,(N10356-MAR1!$B$11)/MAR1!$D$11,(N10356-MAR1!$C$11)/MAR1!$E$11)</f>
        <v/>
      </c>
      <c r="R10356" s="7">
        <f>IF($I10356=1,(O10356-MAR1!$B$12)/MAR1!$D$12,(O10356-MAR1!$C$12)/MAR1!$E$12)</f>
        <v/>
      </c>
      <c r="S10356" s="7">
        <f>IF($I10356=1,(P10356-MAR1!$B$13)/MAR1!$D$13,(P10356-MAR1!$C$13)/MAR1!$E$13)</f>
        <v/>
      </c>
    </row>
    <row r="10357">
      <c r="A10357" s="5" t="n">
        <v>10356</v>
      </c>
      <c r="B10357" s="5" t="n">
        <v>29</v>
      </c>
      <c r="C10357" s="5" t="n">
        <v>136</v>
      </c>
      <c r="D10357" s="5" t="n">
        <v>5</v>
      </c>
      <c r="E10357" s="5" t="n">
        <v>0</v>
      </c>
      <c r="F10357" s="5" t="n">
        <v>36.4</v>
      </c>
      <c r="G10357" s="5" t="n">
        <v>25</v>
      </c>
      <c r="H10357" s="5" t="n">
        <v>18.8</v>
      </c>
      <c r="I10357" s="6">
        <f>IF(E10357&gt;=Markov!$B$3,1,0)</f>
        <v/>
      </c>
      <c r="J10357" s="6">
        <f>I10356</f>
        <v/>
      </c>
      <c r="K10357" s="7">
        <f>MAR1!$B$5+MAR1!$C$5*COS(2*PI()*$C10357/365)+MAR1!$D$5*SIN(2*PI()*$C10357/365)</f>
        <v/>
      </c>
      <c r="L10357" s="7">
        <f>MAR1!$B$6+MAR1!$C$6*COS(2*PI()*$C10357/365)+MAR1!$D$6*SIN(2*PI()*$C10357/365)</f>
        <v/>
      </c>
      <c r="M10357" s="7">
        <f>MAR1!$B$7+MAR1!$C$7*COS(2*PI()*$C10357/365)+MAR1!$D$7*SIN(2*PI()*$C10357/365)</f>
        <v/>
      </c>
      <c r="N10357" s="7">
        <f>F10357-K10357</f>
        <v/>
      </c>
      <c r="O10357" s="7">
        <f>G10357-L10357</f>
        <v/>
      </c>
      <c r="P10357" s="7">
        <f>H10357-M10357</f>
        <v/>
      </c>
      <c r="Q10357" s="7">
        <f>IF($I10357=1,(N10357-MAR1!$B$11)/MAR1!$D$11,(N10357-MAR1!$C$11)/MAR1!$E$11)</f>
        <v/>
      </c>
      <c r="R10357" s="7">
        <f>IF($I10357=1,(O10357-MAR1!$B$12)/MAR1!$D$12,(O10357-MAR1!$C$12)/MAR1!$E$12)</f>
        <v/>
      </c>
      <c r="S10357" s="7">
        <f>IF($I10357=1,(P10357-MAR1!$B$13)/MAR1!$D$13,(P10357-MAR1!$C$13)/MAR1!$E$13)</f>
        <v/>
      </c>
    </row>
    <row r="10358">
      <c r="A10358" s="5" t="n">
        <v>10357</v>
      </c>
      <c r="B10358" s="5" t="n">
        <v>29</v>
      </c>
      <c r="C10358" s="5" t="n">
        <v>137</v>
      </c>
      <c r="D10358" s="5" t="n">
        <v>5</v>
      </c>
      <c r="E10358" s="5" t="n">
        <v>0</v>
      </c>
      <c r="F10358" s="5" t="n">
        <v>37.5</v>
      </c>
      <c r="G10358" s="5" t="n">
        <v>25.2</v>
      </c>
      <c r="H10358" s="5" t="n">
        <v>21.33</v>
      </c>
      <c r="I10358" s="6">
        <f>IF(E10358&gt;=Markov!$B$3,1,0)</f>
        <v/>
      </c>
      <c r="J10358" s="6">
        <f>I10357</f>
        <v/>
      </c>
      <c r="K10358" s="7">
        <f>MAR1!$B$5+MAR1!$C$5*COS(2*PI()*$C10358/365)+MAR1!$D$5*SIN(2*PI()*$C10358/365)</f>
        <v/>
      </c>
      <c r="L10358" s="7">
        <f>MAR1!$B$6+MAR1!$C$6*COS(2*PI()*$C10358/365)+MAR1!$D$6*SIN(2*PI()*$C10358/365)</f>
        <v/>
      </c>
      <c r="M10358" s="7">
        <f>MAR1!$B$7+MAR1!$C$7*COS(2*PI()*$C10358/365)+MAR1!$D$7*SIN(2*PI()*$C10358/365)</f>
        <v/>
      </c>
      <c r="N10358" s="7">
        <f>F10358-K10358</f>
        <v/>
      </c>
      <c r="O10358" s="7">
        <f>G10358-L10358</f>
        <v/>
      </c>
      <c r="P10358" s="7">
        <f>H10358-M10358</f>
        <v/>
      </c>
      <c r="Q10358" s="7">
        <f>IF($I10358=1,(N10358-MAR1!$B$11)/MAR1!$D$11,(N10358-MAR1!$C$11)/MAR1!$E$11)</f>
        <v/>
      </c>
      <c r="R10358" s="7">
        <f>IF($I10358=1,(O10358-MAR1!$B$12)/MAR1!$D$12,(O10358-MAR1!$C$12)/MAR1!$E$12)</f>
        <v/>
      </c>
      <c r="S10358" s="7">
        <f>IF($I10358=1,(P10358-MAR1!$B$13)/MAR1!$D$13,(P10358-MAR1!$C$13)/MAR1!$E$13)</f>
        <v/>
      </c>
    </row>
    <row r="10359">
      <c r="A10359" s="5" t="n">
        <v>10358</v>
      </c>
      <c r="B10359" s="5" t="n">
        <v>29</v>
      </c>
      <c r="C10359" s="5" t="n">
        <v>138</v>
      </c>
      <c r="D10359" s="5" t="n">
        <v>5</v>
      </c>
      <c r="E10359" s="5" t="n">
        <v>0</v>
      </c>
      <c r="F10359" s="5" t="n">
        <v>34.8</v>
      </c>
      <c r="G10359" s="5" t="n">
        <v>25</v>
      </c>
      <c r="H10359" s="5" t="n">
        <v>23.07</v>
      </c>
      <c r="I10359" s="6">
        <f>IF(E10359&gt;=Markov!$B$3,1,0)</f>
        <v/>
      </c>
      <c r="J10359" s="6">
        <f>I10358</f>
        <v/>
      </c>
      <c r="K10359" s="7">
        <f>MAR1!$B$5+MAR1!$C$5*COS(2*PI()*$C10359/365)+MAR1!$D$5*SIN(2*PI()*$C10359/365)</f>
        <v/>
      </c>
      <c r="L10359" s="7">
        <f>MAR1!$B$6+MAR1!$C$6*COS(2*PI()*$C10359/365)+MAR1!$D$6*SIN(2*PI()*$C10359/365)</f>
        <v/>
      </c>
      <c r="M10359" s="7">
        <f>MAR1!$B$7+MAR1!$C$7*COS(2*PI()*$C10359/365)+MAR1!$D$7*SIN(2*PI()*$C10359/365)</f>
        <v/>
      </c>
      <c r="N10359" s="7">
        <f>F10359-K10359</f>
        <v/>
      </c>
      <c r="O10359" s="7">
        <f>G10359-L10359</f>
        <v/>
      </c>
      <c r="P10359" s="7">
        <f>H10359-M10359</f>
        <v/>
      </c>
      <c r="Q10359" s="7">
        <f>IF($I10359=1,(N10359-MAR1!$B$11)/MAR1!$D$11,(N10359-MAR1!$C$11)/MAR1!$E$11)</f>
        <v/>
      </c>
      <c r="R10359" s="7">
        <f>IF($I10359=1,(O10359-MAR1!$B$12)/MAR1!$D$12,(O10359-MAR1!$C$12)/MAR1!$E$12)</f>
        <v/>
      </c>
      <c r="S10359" s="7">
        <f>IF($I10359=1,(P10359-MAR1!$B$13)/MAR1!$D$13,(P10359-MAR1!$C$13)/MAR1!$E$13)</f>
        <v/>
      </c>
    </row>
    <row r="10360">
      <c r="A10360" s="5" t="n">
        <v>10359</v>
      </c>
      <c r="B10360" s="5" t="n">
        <v>29</v>
      </c>
      <c r="C10360" s="5" t="n">
        <v>139</v>
      </c>
      <c r="D10360" s="5" t="n">
        <v>5</v>
      </c>
      <c r="E10360" s="5" t="n">
        <v>0</v>
      </c>
      <c r="F10360" s="5" t="n">
        <v>35.2</v>
      </c>
      <c r="G10360" s="5" t="n">
        <v>26.1</v>
      </c>
      <c r="H10360" s="5" t="n">
        <v>20.59</v>
      </c>
      <c r="I10360" s="6">
        <f>IF(E10360&gt;=Markov!$B$3,1,0)</f>
        <v/>
      </c>
      <c r="J10360" s="6">
        <f>I10359</f>
        <v/>
      </c>
      <c r="K10360" s="7">
        <f>MAR1!$B$5+MAR1!$C$5*COS(2*PI()*$C10360/365)+MAR1!$D$5*SIN(2*PI()*$C10360/365)</f>
        <v/>
      </c>
      <c r="L10360" s="7">
        <f>MAR1!$B$6+MAR1!$C$6*COS(2*PI()*$C10360/365)+MAR1!$D$6*SIN(2*PI()*$C10360/365)</f>
        <v/>
      </c>
      <c r="M10360" s="7">
        <f>MAR1!$B$7+MAR1!$C$7*COS(2*PI()*$C10360/365)+MAR1!$D$7*SIN(2*PI()*$C10360/365)</f>
        <v/>
      </c>
      <c r="N10360" s="7">
        <f>F10360-K10360</f>
        <v/>
      </c>
      <c r="O10360" s="7">
        <f>G10360-L10360</f>
        <v/>
      </c>
      <c r="P10360" s="7">
        <f>H10360-M10360</f>
        <v/>
      </c>
      <c r="Q10360" s="7">
        <f>IF($I10360=1,(N10360-MAR1!$B$11)/MAR1!$D$11,(N10360-MAR1!$C$11)/MAR1!$E$11)</f>
        <v/>
      </c>
      <c r="R10360" s="7">
        <f>IF($I10360=1,(O10360-MAR1!$B$12)/MAR1!$D$12,(O10360-MAR1!$C$12)/MAR1!$E$12)</f>
        <v/>
      </c>
      <c r="S10360" s="7">
        <f>IF($I10360=1,(P10360-MAR1!$B$13)/MAR1!$D$13,(P10360-MAR1!$C$13)/MAR1!$E$13)</f>
        <v/>
      </c>
    </row>
    <row r="10361">
      <c r="A10361" s="5" t="n">
        <v>10360</v>
      </c>
      <c r="B10361" s="5" t="n">
        <v>29</v>
      </c>
      <c r="C10361" s="5" t="n">
        <v>140</v>
      </c>
      <c r="D10361" s="5" t="n">
        <v>5</v>
      </c>
      <c r="E10361" s="5" t="n">
        <v>0</v>
      </c>
      <c r="F10361" s="5" t="n">
        <v>37.4</v>
      </c>
      <c r="G10361" s="5" t="n">
        <v>26.6</v>
      </c>
      <c r="H10361" s="5" t="n">
        <v>19.21</v>
      </c>
      <c r="I10361" s="6">
        <f>IF(E10361&gt;=Markov!$B$3,1,0)</f>
        <v/>
      </c>
      <c r="J10361" s="6">
        <f>I10360</f>
        <v/>
      </c>
      <c r="K10361" s="7">
        <f>MAR1!$B$5+MAR1!$C$5*COS(2*PI()*$C10361/365)+MAR1!$D$5*SIN(2*PI()*$C10361/365)</f>
        <v/>
      </c>
      <c r="L10361" s="7">
        <f>MAR1!$B$6+MAR1!$C$6*COS(2*PI()*$C10361/365)+MAR1!$D$6*SIN(2*PI()*$C10361/365)</f>
        <v/>
      </c>
      <c r="M10361" s="7">
        <f>MAR1!$B$7+MAR1!$C$7*COS(2*PI()*$C10361/365)+MAR1!$D$7*SIN(2*PI()*$C10361/365)</f>
        <v/>
      </c>
      <c r="N10361" s="7">
        <f>F10361-K10361</f>
        <v/>
      </c>
      <c r="O10361" s="7">
        <f>G10361-L10361</f>
        <v/>
      </c>
      <c r="P10361" s="7">
        <f>H10361-M10361</f>
        <v/>
      </c>
      <c r="Q10361" s="7">
        <f>IF($I10361=1,(N10361-MAR1!$B$11)/MAR1!$D$11,(N10361-MAR1!$C$11)/MAR1!$E$11)</f>
        <v/>
      </c>
      <c r="R10361" s="7">
        <f>IF($I10361=1,(O10361-MAR1!$B$12)/MAR1!$D$12,(O10361-MAR1!$C$12)/MAR1!$E$12)</f>
        <v/>
      </c>
      <c r="S10361" s="7">
        <f>IF($I10361=1,(P10361-MAR1!$B$13)/MAR1!$D$13,(P10361-MAR1!$C$13)/MAR1!$E$13)</f>
        <v/>
      </c>
    </row>
    <row r="10362">
      <c r="A10362" s="5" t="n">
        <v>10361</v>
      </c>
      <c r="B10362" s="5" t="n">
        <v>29</v>
      </c>
      <c r="C10362" s="5" t="n">
        <v>141</v>
      </c>
      <c r="D10362" s="5" t="n">
        <v>5</v>
      </c>
      <c r="E10362" s="5" t="n">
        <v>0</v>
      </c>
      <c r="F10362" s="5" t="n">
        <v>36.5</v>
      </c>
      <c r="G10362" s="5" t="n">
        <v>25.7</v>
      </c>
      <c r="H10362" s="5" t="n">
        <v>21.65</v>
      </c>
      <c r="I10362" s="6">
        <f>IF(E10362&gt;=Markov!$B$3,1,0)</f>
        <v/>
      </c>
      <c r="J10362" s="6">
        <f>I10361</f>
        <v/>
      </c>
      <c r="K10362" s="7">
        <f>MAR1!$B$5+MAR1!$C$5*COS(2*PI()*$C10362/365)+MAR1!$D$5*SIN(2*PI()*$C10362/365)</f>
        <v/>
      </c>
      <c r="L10362" s="7">
        <f>MAR1!$B$6+MAR1!$C$6*COS(2*PI()*$C10362/365)+MAR1!$D$6*SIN(2*PI()*$C10362/365)</f>
        <v/>
      </c>
      <c r="M10362" s="7">
        <f>MAR1!$B$7+MAR1!$C$7*COS(2*PI()*$C10362/365)+MAR1!$D$7*SIN(2*PI()*$C10362/365)</f>
        <v/>
      </c>
      <c r="N10362" s="7">
        <f>F10362-K10362</f>
        <v/>
      </c>
      <c r="O10362" s="7">
        <f>G10362-L10362</f>
        <v/>
      </c>
      <c r="P10362" s="7">
        <f>H10362-M10362</f>
        <v/>
      </c>
      <c r="Q10362" s="7">
        <f>IF($I10362=1,(N10362-MAR1!$B$11)/MAR1!$D$11,(N10362-MAR1!$C$11)/MAR1!$E$11)</f>
        <v/>
      </c>
      <c r="R10362" s="7">
        <f>IF($I10362=1,(O10362-MAR1!$B$12)/MAR1!$D$12,(O10362-MAR1!$C$12)/MAR1!$E$12)</f>
        <v/>
      </c>
      <c r="S10362" s="7">
        <f>IF($I10362=1,(P10362-MAR1!$B$13)/MAR1!$D$13,(P10362-MAR1!$C$13)/MAR1!$E$13)</f>
        <v/>
      </c>
    </row>
    <row r="10363">
      <c r="A10363" s="5" t="n">
        <v>10362</v>
      </c>
      <c r="B10363" s="5" t="n">
        <v>29</v>
      </c>
      <c r="C10363" s="5" t="n">
        <v>142</v>
      </c>
      <c r="D10363" s="5" t="n">
        <v>5</v>
      </c>
      <c r="E10363" s="5" t="n">
        <v>0</v>
      </c>
      <c r="F10363" s="5" t="n">
        <v>37.3</v>
      </c>
      <c r="G10363" s="5" t="n">
        <v>26.8</v>
      </c>
      <c r="H10363" s="5" t="n">
        <v>22.03</v>
      </c>
      <c r="I10363" s="6">
        <f>IF(E10363&gt;=Markov!$B$3,1,0)</f>
        <v/>
      </c>
      <c r="J10363" s="6">
        <f>I10362</f>
        <v/>
      </c>
      <c r="K10363" s="7">
        <f>MAR1!$B$5+MAR1!$C$5*COS(2*PI()*$C10363/365)+MAR1!$D$5*SIN(2*PI()*$C10363/365)</f>
        <v/>
      </c>
      <c r="L10363" s="7">
        <f>MAR1!$B$6+MAR1!$C$6*COS(2*PI()*$C10363/365)+MAR1!$D$6*SIN(2*PI()*$C10363/365)</f>
        <v/>
      </c>
      <c r="M10363" s="7">
        <f>MAR1!$B$7+MAR1!$C$7*COS(2*PI()*$C10363/365)+MAR1!$D$7*SIN(2*PI()*$C10363/365)</f>
        <v/>
      </c>
      <c r="N10363" s="7">
        <f>F10363-K10363</f>
        <v/>
      </c>
      <c r="O10363" s="7">
        <f>G10363-L10363</f>
        <v/>
      </c>
      <c r="P10363" s="7">
        <f>H10363-M10363</f>
        <v/>
      </c>
      <c r="Q10363" s="7">
        <f>IF($I10363=1,(N10363-MAR1!$B$11)/MAR1!$D$11,(N10363-MAR1!$C$11)/MAR1!$E$11)</f>
        <v/>
      </c>
      <c r="R10363" s="7">
        <f>IF($I10363=1,(O10363-MAR1!$B$12)/MAR1!$D$12,(O10363-MAR1!$C$12)/MAR1!$E$12)</f>
        <v/>
      </c>
      <c r="S10363" s="7">
        <f>IF($I10363=1,(P10363-MAR1!$B$13)/MAR1!$D$13,(P10363-MAR1!$C$13)/MAR1!$E$13)</f>
        <v/>
      </c>
    </row>
    <row r="10364">
      <c r="A10364" s="5" t="n">
        <v>10363</v>
      </c>
      <c r="B10364" s="5" t="n">
        <v>29</v>
      </c>
      <c r="C10364" s="5" t="n">
        <v>143</v>
      </c>
      <c r="D10364" s="5" t="n">
        <v>5</v>
      </c>
      <c r="E10364" s="5" t="n">
        <v>11.4</v>
      </c>
      <c r="F10364" s="5" t="n">
        <v>34.6</v>
      </c>
      <c r="G10364" s="5" t="n">
        <v>26.5</v>
      </c>
      <c r="H10364" s="5" t="n">
        <v>12.63</v>
      </c>
      <c r="I10364" s="6">
        <f>IF(E10364&gt;=Markov!$B$3,1,0)</f>
        <v/>
      </c>
      <c r="J10364" s="6">
        <f>I10363</f>
        <v/>
      </c>
      <c r="K10364" s="7">
        <f>MAR1!$B$5+MAR1!$C$5*COS(2*PI()*$C10364/365)+MAR1!$D$5*SIN(2*PI()*$C10364/365)</f>
        <v/>
      </c>
      <c r="L10364" s="7">
        <f>MAR1!$B$6+MAR1!$C$6*COS(2*PI()*$C10364/365)+MAR1!$D$6*SIN(2*PI()*$C10364/365)</f>
        <v/>
      </c>
      <c r="M10364" s="7">
        <f>MAR1!$B$7+MAR1!$C$7*COS(2*PI()*$C10364/365)+MAR1!$D$7*SIN(2*PI()*$C10364/365)</f>
        <v/>
      </c>
      <c r="N10364" s="7">
        <f>F10364-K10364</f>
        <v/>
      </c>
      <c r="O10364" s="7">
        <f>G10364-L10364</f>
        <v/>
      </c>
      <c r="P10364" s="7">
        <f>H10364-M10364</f>
        <v/>
      </c>
      <c r="Q10364" s="7">
        <f>IF($I10364=1,(N10364-MAR1!$B$11)/MAR1!$D$11,(N10364-MAR1!$C$11)/MAR1!$E$11)</f>
        <v/>
      </c>
      <c r="R10364" s="7">
        <f>IF($I10364=1,(O10364-MAR1!$B$12)/MAR1!$D$12,(O10364-MAR1!$C$12)/MAR1!$E$12)</f>
        <v/>
      </c>
      <c r="S10364" s="7">
        <f>IF($I10364=1,(P10364-MAR1!$B$13)/MAR1!$D$13,(P10364-MAR1!$C$13)/MAR1!$E$13)</f>
        <v/>
      </c>
    </row>
    <row r="10365">
      <c r="A10365" s="5" t="n">
        <v>10364</v>
      </c>
      <c r="B10365" s="5" t="n">
        <v>29</v>
      </c>
      <c r="C10365" s="5" t="n">
        <v>144</v>
      </c>
      <c r="D10365" s="5" t="n">
        <v>5</v>
      </c>
      <c r="E10365" s="5" t="n">
        <v>0</v>
      </c>
      <c r="F10365" s="5" t="n">
        <v>39.2</v>
      </c>
      <c r="G10365" s="5" t="n">
        <v>28</v>
      </c>
      <c r="H10365" s="5" t="n">
        <v>20.46</v>
      </c>
      <c r="I10365" s="6">
        <f>IF(E10365&gt;=Markov!$B$3,1,0)</f>
        <v/>
      </c>
      <c r="J10365" s="6">
        <f>I10364</f>
        <v/>
      </c>
      <c r="K10365" s="7">
        <f>MAR1!$B$5+MAR1!$C$5*COS(2*PI()*$C10365/365)+MAR1!$D$5*SIN(2*PI()*$C10365/365)</f>
        <v/>
      </c>
      <c r="L10365" s="7">
        <f>MAR1!$B$6+MAR1!$C$6*COS(2*PI()*$C10365/365)+MAR1!$D$6*SIN(2*PI()*$C10365/365)</f>
        <v/>
      </c>
      <c r="M10365" s="7">
        <f>MAR1!$B$7+MAR1!$C$7*COS(2*PI()*$C10365/365)+MAR1!$D$7*SIN(2*PI()*$C10365/365)</f>
        <v/>
      </c>
      <c r="N10365" s="7">
        <f>F10365-K10365</f>
        <v/>
      </c>
      <c r="O10365" s="7">
        <f>G10365-L10365</f>
        <v/>
      </c>
      <c r="P10365" s="7">
        <f>H10365-M10365</f>
        <v/>
      </c>
      <c r="Q10365" s="7">
        <f>IF($I10365=1,(N10365-MAR1!$B$11)/MAR1!$D$11,(N10365-MAR1!$C$11)/MAR1!$E$11)</f>
        <v/>
      </c>
      <c r="R10365" s="7">
        <f>IF($I10365=1,(O10365-MAR1!$B$12)/MAR1!$D$12,(O10365-MAR1!$C$12)/MAR1!$E$12)</f>
        <v/>
      </c>
      <c r="S10365" s="7">
        <f>IF($I10365=1,(P10365-MAR1!$B$13)/MAR1!$D$13,(P10365-MAR1!$C$13)/MAR1!$E$13)</f>
        <v/>
      </c>
    </row>
    <row r="10366">
      <c r="A10366" s="5" t="n">
        <v>10365</v>
      </c>
      <c r="B10366" s="5" t="n">
        <v>29</v>
      </c>
      <c r="C10366" s="5" t="n">
        <v>145</v>
      </c>
      <c r="D10366" s="5" t="n">
        <v>5</v>
      </c>
      <c r="E10366" s="5" t="n">
        <v>0</v>
      </c>
      <c r="F10366" s="5" t="n">
        <v>37.9</v>
      </c>
      <c r="G10366" s="5" t="n">
        <v>27.3</v>
      </c>
      <c r="H10366" s="5" t="n">
        <v>19.6</v>
      </c>
      <c r="I10366" s="6">
        <f>IF(E10366&gt;=Markov!$B$3,1,0)</f>
        <v/>
      </c>
      <c r="J10366" s="6">
        <f>I10365</f>
        <v/>
      </c>
      <c r="K10366" s="7">
        <f>MAR1!$B$5+MAR1!$C$5*COS(2*PI()*$C10366/365)+MAR1!$D$5*SIN(2*PI()*$C10366/365)</f>
        <v/>
      </c>
      <c r="L10366" s="7">
        <f>MAR1!$B$6+MAR1!$C$6*COS(2*PI()*$C10366/365)+MAR1!$D$6*SIN(2*PI()*$C10366/365)</f>
        <v/>
      </c>
      <c r="M10366" s="7">
        <f>MAR1!$B$7+MAR1!$C$7*COS(2*PI()*$C10366/365)+MAR1!$D$7*SIN(2*PI()*$C10366/365)</f>
        <v/>
      </c>
      <c r="N10366" s="7">
        <f>F10366-K10366</f>
        <v/>
      </c>
      <c r="O10366" s="7">
        <f>G10366-L10366</f>
        <v/>
      </c>
      <c r="P10366" s="7">
        <f>H10366-M10366</f>
        <v/>
      </c>
      <c r="Q10366" s="7">
        <f>IF($I10366=1,(N10366-MAR1!$B$11)/MAR1!$D$11,(N10366-MAR1!$C$11)/MAR1!$E$11)</f>
        <v/>
      </c>
      <c r="R10366" s="7">
        <f>IF($I10366=1,(O10366-MAR1!$B$12)/MAR1!$D$12,(O10366-MAR1!$C$12)/MAR1!$E$12)</f>
        <v/>
      </c>
      <c r="S10366" s="7">
        <f>IF($I10366=1,(P10366-MAR1!$B$13)/MAR1!$D$13,(P10366-MAR1!$C$13)/MAR1!$E$13)</f>
        <v/>
      </c>
    </row>
    <row r="10367">
      <c r="A10367" s="5" t="n">
        <v>10366</v>
      </c>
      <c r="B10367" s="5" t="n">
        <v>29</v>
      </c>
      <c r="C10367" s="5" t="n">
        <v>146</v>
      </c>
      <c r="D10367" s="5" t="n">
        <v>5</v>
      </c>
      <c r="E10367" s="5" t="n">
        <v>0</v>
      </c>
      <c r="F10367" s="5" t="n">
        <v>35.3</v>
      </c>
      <c r="G10367" s="5" t="n">
        <v>28.5</v>
      </c>
      <c r="H10367" s="5" t="n">
        <v>20.34</v>
      </c>
      <c r="I10367" s="6">
        <f>IF(E10367&gt;=Markov!$B$3,1,0)</f>
        <v/>
      </c>
      <c r="J10367" s="6">
        <f>I10366</f>
        <v/>
      </c>
      <c r="K10367" s="7">
        <f>MAR1!$B$5+MAR1!$C$5*COS(2*PI()*$C10367/365)+MAR1!$D$5*SIN(2*PI()*$C10367/365)</f>
        <v/>
      </c>
      <c r="L10367" s="7">
        <f>MAR1!$B$6+MAR1!$C$6*COS(2*PI()*$C10367/365)+MAR1!$D$6*SIN(2*PI()*$C10367/365)</f>
        <v/>
      </c>
      <c r="M10367" s="7">
        <f>MAR1!$B$7+MAR1!$C$7*COS(2*PI()*$C10367/365)+MAR1!$D$7*SIN(2*PI()*$C10367/365)</f>
        <v/>
      </c>
      <c r="N10367" s="7">
        <f>F10367-K10367</f>
        <v/>
      </c>
      <c r="O10367" s="7">
        <f>G10367-L10367</f>
        <v/>
      </c>
      <c r="P10367" s="7">
        <f>H10367-M10367</f>
        <v/>
      </c>
      <c r="Q10367" s="7">
        <f>IF($I10367=1,(N10367-MAR1!$B$11)/MAR1!$D$11,(N10367-MAR1!$C$11)/MAR1!$E$11)</f>
        <v/>
      </c>
      <c r="R10367" s="7">
        <f>IF($I10367=1,(O10367-MAR1!$B$12)/MAR1!$D$12,(O10367-MAR1!$C$12)/MAR1!$E$12)</f>
        <v/>
      </c>
      <c r="S10367" s="7">
        <f>IF($I10367=1,(P10367-MAR1!$B$13)/MAR1!$D$13,(P10367-MAR1!$C$13)/MAR1!$E$13)</f>
        <v/>
      </c>
    </row>
    <row r="10368">
      <c r="A10368" s="5" t="n">
        <v>10367</v>
      </c>
      <c r="B10368" s="5" t="n">
        <v>29</v>
      </c>
      <c r="C10368" s="5" t="n">
        <v>147</v>
      </c>
      <c r="D10368" s="5" t="n">
        <v>5</v>
      </c>
      <c r="E10368" s="5" t="n">
        <v>0</v>
      </c>
      <c r="F10368" s="5" t="n">
        <v>36.7</v>
      </c>
      <c r="G10368" s="5" t="n">
        <v>27.8</v>
      </c>
      <c r="H10368" s="5" t="n">
        <v>20.51</v>
      </c>
      <c r="I10368" s="6">
        <f>IF(E10368&gt;=Markov!$B$3,1,0)</f>
        <v/>
      </c>
      <c r="J10368" s="6">
        <f>I10367</f>
        <v/>
      </c>
      <c r="K10368" s="7">
        <f>MAR1!$B$5+MAR1!$C$5*COS(2*PI()*$C10368/365)+MAR1!$D$5*SIN(2*PI()*$C10368/365)</f>
        <v/>
      </c>
      <c r="L10368" s="7">
        <f>MAR1!$B$6+MAR1!$C$6*COS(2*PI()*$C10368/365)+MAR1!$D$6*SIN(2*PI()*$C10368/365)</f>
        <v/>
      </c>
      <c r="M10368" s="7">
        <f>MAR1!$B$7+MAR1!$C$7*COS(2*PI()*$C10368/365)+MAR1!$D$7*SIN(2*PI()*$C10368/365)</f>
        <v/>
      </c>
      <c r="N10368" s="7">
        <f>F10368-K10368</f>
        <v/>
      </c>
      <c r="O10368" s="7">
        <f>G10368-L10368</f>
        <v/>
      </c>
      <c r="P10368" s="7">
        <f>H10368-M10368</f>
        <v/>
      </c>
      <c r="Q10368" s="7">
        <f>IF($I10368=1,(N10368-MAR1!$B$11)/MAR1!$D$11,(N10368-MAR1!$C$11)/MAR1!$E$11)</f>
        <v/>
      </c>
      <c r="R10368" s="7">
        <f>IF($I10368=1,(O10368-MAR1!$B$12)/MAR1!$D$12,(O10368-MAR1!$C$12)/MAR1!$E$12)</f>
        <v/>
      </c>
      <c r="S10368" s="7">
        <f>IF($I10368=1,(P10368-MAR1!$B$13)/MAR1!$D$13,(P10368-MAR1!$C$13)/MAR1!$E$13)</f>
        <v/>
      </c>
    </row>
    <row r="10369">
      <c r="A10369" s="5" t="n">
        <v>10368</v>
      </c>
      <c r="B10369" s="5" t="n">
        <v>29</v>
      </c>
      <c r="C10369" s="5" t="n">
        <v>148</v>
      </c>
      <c r="D10369" s="5" t="n">
        <v>5</v>
      </c>
      <c r="E10369" s="5" t="n">
        <v>0</v>
      </c>
      <c r="F10369" s="5" t="n">
        <v>40.6</v>
      </c>
      <c r="G10369" s="5" t="n">
        <v>28.5</v>
      </c>
      <c r="H10369" s="5" t="n">
        <v>25.42</v>
      </c>
      <c r="I10369" s="6">
        <f>IF(E10369&gt;=Markov!$B$3,1,0)</f>
        <v/>
      </c>
      <c r="J10369" s="6">
        <f>I10368</f>
        <v/>
      </c>
      <c r="K10369" s="7">
        <f>MAR1!$B$5+MAR1!$C$5*COS(2*PI()*$C10369/365)+MAR1!$D$5*SIN(2*PI()*$C10369/365)</f>
        <v/>
      </c>
      <c r="L10369" s="7">
        <f>MAR1!$B$6+MAR1!$C$6*COS(2*PI()*$C10369/365)+MAR1!$D$6*SIN(2*PI()*$C10369/365)</f>
        <v/>
      </c>
      <c r="M10369" s="7">
        <f>MAR1!$B$7+MAR1!$C$7*COS(2*PI()*$C10369/365)+MAR1!$D$7*SIN(2*PI()*$C10369/365)</f>
        <v/>
      </c>
      <c r="N10369" s="7">
        <f>F10369-K10369</f>
        <v/>
      </c>
      <c r="O10369" s="7">
        <f>G10369-L10369</f>
        <v/>
      </c>
      <c r="P10369" s="7">
        <f>H10369-M10369</f>
        <v/>
      </c>
      <c r="Q10369" s="7">
        <f>IF($I10369=1,(N10369-MAR1!$B$11)/MAR1!$D$11,(N10369-MAR1!$C$11)/MAR1!$E$11)</f>
        <v/>
      </c>
      <c r="R10369" s="7">
        <f>IF($I10369=1,(O10369-MAR1!$B$12)/MAR1!$D$12,(O10369-MAR1!$C$12)/MAR1!$E$12)</f>
        <v/>
      </c>
      <c r="S10369" s="7">
        <f>IF($I10369=1,(P10369-MAR1!$B$13)/MAR1!$D$13,(P10369-MAR1!$C$13)/MAR1!$E$13)</f>
        <v/>
      </c>
    </row>
    <row r="10370">
      <c r="A10370" s="5" t="n">
        <v>10369</v>
      </c>
      <c r="B10370" s="5" t="n">
        <v>29</v>
      </c>
      <c r="C10370" s="5" t="n">
        <v>149</v>
      </c>
      <c r="D10370" s="5" t="n">
        <v>5</v>
      </c>
      <c r="E10370" s="5" t="n">
        <v>0</v>
      </c>
      <c r="F10370" s="5" t="n">
        <v>38</v>
      </c>
      <c r="G10370" s="5" t="n">
        <v>27.7</v>
      </c>
      <c r="H10370" s="5" t="n">
        <v>21.76</v>
      </c>
      <c r="I10370" s="6">
        <f>IF(E10370&gt;=Markov!$B$3,1,0)</f>
        <v/>
      </c>
      <c r="J10370" s="6">
        <f>I10369</f>
        <v/>
      </c>
      <c r="K10370" s="7">
        <f>MAR1!$B$5+MAR1!$C$5*COS(2*PI()*$C10370/365)+MAR1!$D$5*SIN(2*PI()*$C10370/365)</f>
        <v/>
      </c>
      <c r="L10370" s="7">
        <f>MAR1!$B$6+MAR1!$C$6*COS(2*PI()*$C10370/365)+MAR1!$D$6*SIN(2*PI()*$C10370/365)</f>
        <v/>
      </c>
      <c r="M10370" s="7">
        <f>MAR1!$B$7+MAR1!$C$7*COS(2*PI()*$C10370/365)+MAR1!$D$7*SIN(2*PI()*$C10370/365)</f>
        <v/>
      </c>
      <c r="N10370" s="7">
        <f>F10370-K10370</f>
        <v/>
      </c>
      <c r="O10370" s="7">
        <f>G10370-L10370</f>
        <v/>
      </c>
      <c r="P10370" s="7">
        <f>H10370-M10370</f>
        <v/>
      </c>
      <c r="Q10370" s="7">
        <f>IF($I10370=1,(N10370-MAR1!$B$11)/MAR1!$D$11,(N10370-MAR1!$C$11)/MAR1!$E$11)</f>
        <v/>
      </c>
      <c r="R10370" s="7">
        <f>IF($I10370=1,(O10370-MAR1!$B$12)/MAR1!$D$12,(O10370-MAR1!$C$12)/MAR1!$E$12)</f>
        <v/>
      </c>
      <c r="S10370" s="7">
        <f>IF($I10370=1,(P10370-MAR1!$B$13)/MAR1!$D$13,(P10370-MAR1!$C$13)/MAR1!$E$13)</f>
        <v/>
      </c>
    </row>
    <row r="10371">
      <c r="A10371" s="5" t="n">
        <v>10370</v>
      </c>
      <c r="B10371" s="5" t="n">
        <v>29</v>
      </c>
      <c r="C10371" s="5" t="n">
        <v>150</v>
      </c>
      <c r="D10371" s="5" t="n">
        <v>5</v>
      </c>
      <c r="E10371" s="5" t="n">
        <v>0</v>
      </c>
      <c r="F10371" s="5" t="n">
        <v>37.1</v>
      </c>
      <c r="G10371" s="5" t="n">
        <v>27.2</v>
      </c>
      <c r="H10371" s="5" t="n">
        <v>16.76</v>
      </c>
      <c r="I10371" s="6">
        <f>IF(E10371&gt;=Markov!$B$3,1,0)</f>
        <v/>
      </c>
      <c r="J10371" s="6">
        <f>I10370</f>
        <v/>
      </c>
      <c r="K10371" s="7">
        <f>MAR1!$B$5+MAR1!$C$5*COS(2*PI()*$C10371/365)+MAR1!$D$5*SIN(2*PI()*$C10371/365)</f>
        <v/>
      </c>
      <c r="L10371" s="7">
        <f>MAR1!$B$6+MAR1!$C$6*COS(2*PI()*$C10371/365)+MAR1!$D$6*SIN(2*PI()*$C10371/365)</f>
        <v/>
      </c>
      <c r="M10371" s="7">
        <f>MAR1!$B$7+MAR1!$C$7*COS(2*PI()*$C10371/365)+MAR1!$D$7*SIN(2*PI()*$C10371/365)</f>
        <v/>
      </c>
      <c r="N10371" s="7">
        <f>F10371-K10371</f>
        <v/>
      </c>
      <c r="O10371" s="7">
        <f>G10371-L10371</f>
        <v/>
      </c>
      <c r="P10371" s="7">
        <f>H10371-M10371</f>
        <v/>
      </c>
      <c r="Q10371" s="7">
        <f>IF($I10371=1,(N10371-MAR1!$B$11)/MAR1!$D$11,(N10371-MAR1!$C$11)/MAR1!$E$11)</f>
        <v/>
      </c>
      <c r="R10371" s="7">
        <f>IF($I10371=1,(O10371-MAR1!$B$12)/MAR1!$D$12,(O10371-MAR1!$C$12)/MAR1!$E$12)</f>
        <v/>
      </c>
      <c r="S10371" s="7">
        <f>IF($I10371=1,(P10371-MAR1!$B$13)/MAR1!$D$13,(P10371-MAR1!$C$13)/MAR1!$E$13)</f>
        <v/>
      </c>
    </row>
    <row r="10372">
      <c r="A10372" s="5" t="n">
        <v>10371</v>
      </c>
      <c r="B10372" s="5" t="n">
        <v>29</v>
      </c>
      <c r="C10372" s="5" t="n">
        <v>151</v>
      </c>
      <c r="D10372" s="5" t="n">
        <v>5</v>
      </c>
      <c r="E10372" s="5" t="n">
        <v>0</v>
      </c>
      <c r="F10372" s="5" t="n">
        <v>36.5</v>
      </c>
      <c r="G10372" s="5" t="n">
        <v>28.5</v>
      </c>
      <c r="H10372" s="5" t="n">
        <v>19.76</v>
      </c>
      <c r="I10372" s="6">
        <f>IF(E10372&gt;=Markov!$B$3,1,0)</f>
        <v/>
      </c>
      <c r="J10372" s="6">
        <f>I10371</f>
        <v/>
      </c>
      <c r="K10372" s="7">
        <f>MAR1!$B$5+MAR1!$C$5*COS(2*PI()*$C10372/365)+MAR1!$D$5*SIN(2*PI()*$C10372/365)</f>
        <v/>
      </c>
      <c r="L10372" s="7">
        <f>MAR1!$B$6+MAR1!$C$6*COS(2*PI()*$C10372/365)+MAR1!$D$6*SIN(2*PI()*$C10372/365)</f>
        <v/>
      </c>
      <c r="M10372" s="7">
        <f>MAR1!$B$7+MAR1!$C$7*COS(2*PI()*$C10372/365)+MAR1!$D$7*SIN(2*PI()*$C10372/365)</f>
        <v/>
      </c>
      <c r="N10372" s="7">
        <f>F10372-K10372</f>
        <v/>
      </c>
      <c r="O10372" s="7">
        <f>G10372-L10372</f>
        <v/>
      </c>
      <c r="P10372" s="7">
        <f>H10372-M10372</f>
        <v/>
      </c>
      <c r="Q10372" s="7">
        <f>IF($I10372=1,(N10372-MAR1!$B$11)/MAR1!$D$11,(N10372-MAR1!$C$11)/MAR1!$E$11)</f>
        <v/>
      </c>
      <c r="R10372" s="7">
        <f>IF($I10372=1,(O10372-MAR1!$B$12)/MAR1!$D$12,(O10372-MAR1!$C$12)/MAR1!$E$12)</f>
        <v/>
      </c>
      <c r="S10372" s="7">
        <f>IF($I10372=1,(P10372-MAR1!$B$13)/MAR1!$D$13,(P10372-MAR1!$C$13)/MAR1!$E$13)</f>
        <v/>
      </c>
    </row>
    <row r="10373">
      <c r="A10373" s="5" t="n">
        <v>10372</v>
      </c>
      <c r="B10373" s="5" t="n">
        <v>29</v>
      </c>
      <c r="C10373" s="5" t="n">
        <v>152</v>
      </c>
      <c r="D10373" s="5" t="n">
        <v>6</v>
      </c>
      <c r="E10373" s="5" t="n">
        <v>0</v>
      </c>
      <c r="F10373" s="5" t="n">
        <v>36.3</v>
      </c>
      <c r="G10373" s="5" t="n">
        <v>27.6</v>
      </c>
      <c r="H10373" s="5" t="n">
        <v>22.22</v>
      </c>
      <c r="I10373" s="6">
        <f>IF(E10373&gt;=Markov!$B$3,1,0)</f>
        <v/>
      </c>
      <c r="J10373" s="6">
        <f>I10372</f>
        <v/>
      </c>
      <c r="K10373" s="7">
        <f>MAR1!$B$5+MAR1!$C$5*COS(2*PI()*$C10373/365)+MAR1!$D$5*SIN(2*PI()*$C10373/365)</f>
        <v/>
      </c>
      <c r="L10373" s="7">
        <f>MAR1!$B$6+MAR1!$C$6*COS(2*PI()*$C10373/365)+MAR1!$D$6*SIN(2*PI()*$C10373/365)</f>
        <v/>
      </c>
      <c r="M10373" s="7">
        <f>MAR1!$B$7+MAR1!$C$7*COS(2*PI()*$C10373/365)+MAR1!$D$7*SIN(2*PI()*$C10373/365)</f>
        <v/>
      </c>
      <c r="N10373" s="7">
        <f>F10373-K10373</f>
        <v/>
      </c>
      <c r="O10373" s="7">
        <f>G10373-L10373</f>
        <v/>
      </c>
      <c r="P10373" s="7">
        <f>H10373-M10373</f>
        <v/>
      </c>
      <c r="Q10373" s="7">
        <f>IF($I10373=1,(N10373-MAR1!$B$11)/MAR1!$D$11,(N10373-MAR1!$C$11)/MAR1!$E$11)</f>
        <v/>
      </c>
      <c r="R10373" s="7">
        <f>IF($I10373=1,(O10373-MAR1!$B$12)/MAR1!$D$12,(O10373-MAR1!$C$12)/MAR1!$E$12)</f>
        <v/>
      </c>
      <c r="S10373" s="7">
        <f>IF($I10373=1,(P10373-MAR1!$B$13)/MAR1!$D$13,(P10373-MAR1!$C$13)/MAR1!$E$13)</f>
        <v/>
      </c>
    </row>
    <row r="10374">
      <c r="A10374" s="5" t="n">
        <v>10373</v>
      </c>
      <c r="B10374" s="5" t="n">
        <v>29</v>
      </c>
      <c r="C10374" s="5" t="n">
        <v>153</v>
      </c>
      <c r="D10374" s="5" t="n">
        <v>6</v>
      </c>
      <c r="E10374" s="5" t="n">
        <v>26.7</v>
      </c>
      <c r="F10374" s="5" t="n">
        <v>33</v>
      </c>
      <c r="G10374" s="5" t="n">
        <v>25.4</v>
      </c>
      <c r="H10374" s="5" t="n">
        <v>16.04</v>
      </c>
      <c r="I10374" s="6">
        <f>IF(E10374&gt;=Markov!$B$3,1,0)</f>
        <v/>
      </c>
      <c r="J10374" s="6">
        <f>I10373</f>
        <v/>
      </c>
      <c r="K10374" s="7">
        <f>MAR1!$B$5+MAR1!$C$5*COS(2*PI()*$C10374/365)+MAR1!$D$5*SIN(2*PI()*$C10374/365)</f>
        <v/>
      </c>
      <c r="L10374" s="7">
        <f>MAR1!$B$6+MAR1!$C$6*COS(2*PI()*$C10374/365)+MAR1!$D$6*SIN(2*PI()*$C10374/365)</f>
        <v/>
      </c>
      <c r="M10374" s="7">
        <f>MAR1!$B$7+MAR1!$C$7*COS(2*PI()*$C10374/365)+MAR1!$D$7*SIN(2*PI()*$C10374/365)</f>
        <v/>
      </c>
      <c r="N10374" s="7">
        <f>F10374-K10374</f>
        <v/>
      </c>
      <c r="O10374" s="7">
        <f>G10374-L10374</f>
        <v/>
      </c>
      <c r="P10374" s="7">
        <f>H10374-M10374</f>
        <v/>
      </c>
      <c r="Q10374" s="7">
        <f>IF($I10374=1,(N10374-MAR1!$B$11)/MAR1!$D$11,(N10374-MAR1!$C$11)/MAR1!$E$11)</f>
        <v/>
      </c>
      <c r="R10374" s="7">
        <f>IF($I10374=1,(O10374-MAR1!$B$12)/MAR1!$D$12,(O10374-MAR1!$C$12)/MAR1!$E$12)</f>
        <v/>
      </c>
      <c r="S10374" s="7">
        <f>IF($I10374=1,(P10374-MAR1!$B$13)/MAR1!$D$13,(P10374-MAR1!$C$13)/MAR1!$E$13)</f>
        <v/>
      </c>
    </row>
    <row r="10375">
      <c r="A10375" s="5" t="n">
        <v>10374</v>
      </c>
      <c r="B10375" s="5" t="n">
        <v>29</v>
      </c>
      <c r="C10375" s="5" t="n">
        <v>154</v>
      </c>
      <c r="D10375" s="5" t="n">
        <v>6</v>
      </c>
      <c r="E10375" s="5" t="n">
        <v>0</v>
      </c>
      <c r="F10375" s="5" t="n">
        <v>36.2</v>
      </c>
      <c r="G10375" s="5" t="n">
        <v>26.5</v>
      </c>
      <c r="H10375" s="5" t="n">
        <v>21.56</v>
      </c>
      <c r="I10375" s="6">
        <f>IF(E10375&gt;=Markov!$B$3,1,0)</f>
        <v/>
      </c>
      <c r="J10375" s="6">
        <f>I10374</f>
        <v/>
      </c>
      <c r="K10375" s="7">
        <f>MAR1!$B$5+MAR1!$C$5*COS(2*PI()*$C10375/365)+MAR1!$D$5*SIN(2*PI()*$C10375/365)</f>
        <v/>
      </c>
      <c r="L10375" s="7">
        <f>MAR1!$B$6+MAR1!$C$6*COS(2*PI()*$C10375/365)+MAR1!$D$6*SIN(2*PI()*$C10375/365)</f>
        <v/>
      </c>
      <c r="M10375" s="7">
        <f>MAR1!$B$7+MAR1!$C$7*COS(2*PI()*$C10375/365)+MAR1!$D$7*SIN(2*PI()*$C10375/365)</f>
        <v/>
      </c>
      <c r="N10375" s="7">
        <f>F10375-K10375</f>
        <v/>
      </c>
      <c r="O10375" s="7">
        <f>G10375-L10375</f>
        <v/>
      </c>
      <c r="P10375" s="7">
        <f>H10375-M10375</f>
        <v/>
      </c>
      <c r="Q10375" s="7">
        <f>IF($I10375=1,(N10375-MAR1!$B$11)/MAR1!$D$11,(N10375-MAR1!$C$11)/MAR1!$E$11)</f>
        <v/>
      </c>
      <c r="R10375" s="7">
        <f>IF($I10375=1,(O10375-MAR1!$B$12)/MAR1!$D$12,(O10375-MAR1!$C$12)/MAR1!$E$12)</f>
        <v/>
      </c>
      <c r="S10375" s="7">
        <f>IF($I10375=1,(P10375-MAR1!$B$13)/MAR1!$D$13,(P10375-MAR1!$C$13)/MAR1!$E$13)</f>
        <v/>
      </c>
    </row>
    <row r="10376">
      <c r="A10376" s="5" t="n">
        <v>10375</v>
      </c>
      <c r="B10376" s="5" t="n">
        <v>29</v>
      </c>
      <c r="C10376" s="5" t="n">
        <v>155</v>
      </c>
      <c r="D10376" s="5" t="n">
        <v>6</v>
      </c>
      <c r="E10376" s="5" t="n">
        <v>0</v>
      </c>
      <c r="F10376" s="5" t="n">
        <v>36.7</v>
      </c>
      <c r="G10376" s="5" t="n">
        <v>28.4</v>
      </c>
      <c r="H10376" s="5" t="n">
        <v>19.94</v>
      </c>
      <c r="I10376" s="6">
        <f>IF(E10376&gt;=Markov!$B$3,1,0)</f>
        <v/>
      </c>
      <c r="J10376" s="6">
        <f>I10375</f>
        <v/>
      </c>
      <c r="K10376" s="7">
        <f>MAR1!$B$5+MAR1!$C$5*COS(2*PI()*$C10376/365)+MAR1!$D$5*SIN(2*PI()*$C10376/365)</f>
        <v/>
      </c>
      <c r="L10376" s="7">
        <f>MAR1!$B$6+MAR1!$C$6*COS(2*PI()*$C10376/365)+MAR1!$D$6*SIN(2*PI()*$C10376/365)</f>
        <v/>
      </c>
      <c r="M10376" s="7">
        <f>MAR1!$B$7+MAR1!$C$7*COS(2*PI()*$C10376/365)+MAR1!$D$7*SIN(2*PI()*$C10376/365)</f>
        <v/>
      </c>
      <c r="N10376" s="7">
        <f>F10376-K10376</f>
        <v/>
      </c>
      <c r="O10376" s="7">
        <f>G10376-L10376</f>
        <v/>
      </c>
      <c r="P10376" s="7">
        <f>H10376-M10376</f>
        <v/>
      </c>
      <c r="Q10376" s="7">
        <f>IF($I10376=1,(N10376-MAR1!$B$11)/MAR1!$D$11,(N10376-MAR1!$C$11)/MAR1!$E$11)</f>
        <v/>
      </c>
      <c r="R10376" s="7">
        <f>IF($I10376=1,(O10376-MAR1!$B$12)/MAR1!$D$12,(O10376-MAR1!$C$12)/MAR1!$E$12)</f>
        <v/>
      </c>
      <c r="S10376" s="7">
        <f>IF($I10376=1,(P10376-MAR1!$B$13)/MAR1!$D$13,(P10376-MAR1!$C$13)/MAR1!$E$13)</f>
        <v/>
      </c>
    </row>
    <row r="10377">
      <c r="A10377" s="5" t="n">
        <v>10376</v>
      </c>
      <c r="B10377" s="5" t="n">
        <v>29</v>
      </c>
      <c r="C10377" s="5" t="n">
        <v>156</v>
      </c>
      <c r="D10377" s="5" t="n">
        <v>6</v>
      </c>
      <c r="E10377" s="5" t="n">
        <v>0</v>
      </c>
      <c r="F10377" s="5" t="n">
        <v>34.8</v>
      </c>
      <c r="G10377" s="5" t="n">
        <v>25.7</v>
      </c>
      <c r="H10377" s="5" t="n">
        <v>25.11</v>
      </c>
      <c r="I10377" s="6">
        <f>IF(E10377&gt;=Markov!$B$3,1,0)</f>
        <v/>
      </c>
      <c r="J10377" s="6">
        <f>I10376</f>
        <v/>
      </c>
      <c r="K10377" s="7">
        <f>MAR1!$B$5+MAR1!$C$5*COS(2*PI()*$C10377/365)+MAR1!$D$5*SIN(2*PI()*$C10377/365)</f>
        <v/>
      </c>
      <c r="L10377" s="7">
        <f>MAR1!$B$6+MAR1!$C$6*COS(2*PI()*$C10377/365)+MAR1!$D$6*SIN(2*PI()*$C10377/365)</f>
        <v/>
      </c>
      <c r="M10377" s="7">
        <f>MAR1!$B$7+MAR1!$C$7*COS(2*PI()*$C10377/365)+MAR1!$D$7*SIN(2*PI()*$C10377/365)</f>
        <v/>
      </c>
      <c r="N10377" s="7">
        <f>F10377-K10377</f>
        <v/>
      </c>
      <c r="O10377" s="7">
        <f>G10377-L10377</f>
        <v/>
      </c>
      <c r="P10377" s="7">
        <f>H10377-M10377</f>
        <v/>
      </c>
      <c r="Q10377" s="7">
        <f>IF($I10377=1,(N10377-MAR1!$B$11)/MAR1!$D$11,(N10377-MAR1!$C$11)/MAR1!$E$11)</f>
        <v/>
      </c>
      <c r="R10377" s="7">
        <f>IF($I10377=1,(O10377-MAR1!$B$12)/MAR1!$D$12,(O10377-MAR1!$C$12)/MAR1!$E$12)</f>
        <v/>
      </c>
      <c r="S10377" s="7">
        <f>IF($I10377=1,(P10377-MAR1!$B$13)/MAR1!$D$13,(P10377-MAR1!$C$13)/MAR1!$E$13)</f>
        <v/>
      </c>
    </row>
    <row r="10378">
      <c r="A10378" s="5" t="n">
        <v>10377</v>
      </c>
      <c r="B10378" s="5" t="n">
        <v>29</v>
      </c>
      <c r="C10378" s="5" t="n">
        <v>157</v>
      </c>
      <c r="D10378" s="5" t="n">
        <v>6</v>
      </c>
      <c r="E10378" s="5" t="n">
        <v>0</v>
      </c>
      <c r="F10378" s="5" t="n">
        <v>35.1</v>
      </c>
      <c r="G10378" s="5" t="n">
        <v>25.8</v>
      </c>
      <c r="H10378" s="5" t="n">
        <v>22.7</v>
      </c>
      <c r="I10378" s="6">
        <f>IF(E10378&gt;=Markov!$B$3,1,0)</f>
        <v/>
      </c>
      <c r="J10378" s="6">
        <f>I10377</f>
        <v/>
      </c>
      <c r="K10378" s="7">
        <f>MAR1!$B$5+MAR1!$C$5*COS(2*PI()*$C10378/365)+MAR1!$D$5*SIN(2*PI()*$C10378/365)</f>
        <v/>
      </c>
      <c r="L10378" s="7">
        <f>MAR1!$B$6+MAR1!$C$6*COS(2*PI()*$C10378/365)+MAR1!$D$6*SIN(2*PI()*$C10378/365)</f>
        <v/>
      </c>
      <c r="M10378" s="7">
        <f>MAR1!$B$7+MAR1!$C$7*COS(2*PI()*$C10378/365)+MAR1!$D$7*SIN(2*PI()*$C10378/365)</f>
        <v/>
      </c>
      <c r="N10378" s="7">
        <f>F10378-K10378</f>
        <v/>
      </c>
      <c r="O10378" s="7">
        <f>G10378-L10378</f>
        <v/>
      </c>
      <c r="P10378" s="7">
        <f>H10378-M10378</f>
        <v/>
      </c>
      <c r="Q10378" s="7">
        <f>IF($I10378=1,(N10378-MAR1!$B$11)/MAR1!$D$11,(N10378-MAR1!$C$11)/MAR1!$E$11)</f>
        <v/>
      </c>
      <c r="R10378" s="7">
        <f>IF($I10378=1,(O10378-MAR1!$B$12)/MAR1!$D$12,(O10378-MAR1!$C$12)/MAR1!$E$12)</f>
        <v/>
      </c>
      <c r="S10378" s="7">
        <f>IF($I10378=1,(P10378-MAR1!$B$13)/MAR1!$D$13,(P10378-MAR1!$C$13)/MAR1!$E$13)</f>
        <v/>
      </c>
    </row>
    <row r="10379">
      <c r="A10379" s="5" t="n">
        <v>10378</v>
      </c>
      <c r="B10379" s="5" t="n">
        <v>29</v>
      </c>
      <c r="C10379" s="5" t="n">
        <v>158</v>
      </c>
      <c r="D10379" s="5" t="n">
        <v>6</v>
      </c>
      <c r="E10379" s="5" t="n">
        <v>0</v>
      </c>
      <c r="F10379" s="5" t="n">
        <v>34.3</v>
      </c>
      <c r="G10379" s="5" t="n">
        <v>25.5</v>
      </c>
      <c r="H10379" s="5" t="n">
        <v>21.95</v>
      </c>
      <c r="I10379" s="6">
        <f>IF(E10379&gt;=Markov!$B$3,1,0)</f>
        <v/>
      </c>
      <c r="J10379" s="6">
        <f>I10378</f>
        <v/>
      </c>
      <c r="K10379" s="7">
        <f>MAR1!$B$5+MAR1!$C$5*COS(2*PI()*$C10379/365)+MAR1!$D$5*SIN(2*PI()*$C10379/365)</f>
        <v/>
      </c>
      <c r="L10379" s="7">
        <f>MAR1!$B$6+MAR1!$C$6*COS(2*PI()*$C10379/365)+MAR1!$D$6*SIN(2*PI()*$C10379/365)</f>
        <v/>
      </c>
      <c r="M10379" s="7">
        <f>MAR1!$B$7+MAR1!$C$7*COS(2*PI()*$C10379/365)+MAR1!$D$7*SIN(2*PI()*$C10379/365)</f>
        <v/>
      </c>
      <c r="N10379" s="7">
        <f>F10379-K10379</f>
        <v/>
      </c>
      <c r="O10379" s="7">
        <f>G10379-L10379</f>
        <v/>
      </c>
      <c r="P10379" s="7">
        <f>H10379-M10379</f>
        <v/>
      </c>
      <c r="Q10379" s="7">
        <f>IF($I10379=1,(N10379-MAR1!$B$11)/MAR1!$D$11,(N10379-MAR1!$C$11)/MAR1!$E$11)</f>
        <v/>
      </c>
      <c r="R10379" s="7">
        <f>IF($I10379=1,(O10379-MAR1!$B$12)/MAR1!$D$12,(O10379-MAR1!$C$12)/MAR1!$E$12)</f>
        <v/>
      </c>
      <c r="S10379" s="7">
        <f>IF($I10379=1,(P10379-MAR1!$B$13)/MAR1!$D$13,(P10379-MAR1!$C$13)/MAR1!$E$13)</f>
        <v/>
      </c>
    </row>
    <row r="10380">
      <c r="A10380" s="5" t="n">
        <v>10379</v>
      </c>
      <c r="B10380" s="5" t="n">
        <v>29</v>
      </c>
      <c r="C10380" s="5" t="n">
        <v>159</v>
      </c>
      <c r="D10380" s="5" t="n">
        <v>6</v>
      </c>
      <c r="E10380" s="5" t="n">
        <v>0</v>
      </c>
      <c r="F10380" s="5" t="n">
        <v>33.5</v>
      </c>
      <c r="G10380" s="5" t="n">
        <v>27.1</v>
      </c>
      <c r="H10380" s="5" t="n">
        <v>24.7</v>
      </c>
      <c r="I10380" s="6">
        <f>IF(E10380&gt;=Markov!$B$3,1,0)</f>
        <v/>
      </c>
      <c r="J10380" s="6">
        <f>I10379</f>
        <v/>
      </c>
      <c r="K10380" s="7">
        <f>MAR1!$B$5+MAR1!$C$5*COS(2*PI()*$C10380/365)+MAR1!$D$5*SIN(2*PI()*$C10380/365)</f>
        <v/>
      </c>
      <c r="L10380" s="7">
        <f>MAR1!$B$6+MAR1!$C$6*COS(2*PI()*$C10380/365)+MAR1!$D$6*SIN(2*PI()*$C10380/365)</f>
        <v/>
      </c>
      <c r="M10380" s="7">
        <f>MAR1!$B$7+MAR1!$C$7*COS(2*PI()*$C10380/365)+MAR1!$D$7*SIN(2*PI()*$C10380/365)</f>
        <v/>
      </c>
      <c r="N10380" s="7">
        <f>F10380-K10380</f>
        <v/>
      </c>
      <c r="O10380" s="7">
        <f>G10380-L10380</f>
        <v/>
      </c>
      <c r="P10380" s="7">
        <f>H10380-M10380</f>
        <v/>
      </c>
      <c r="Q10380" s="7">
        <f>IF($I10380=1,(N10380-MAR1!$B$11)/MAR1!$D$11,(N10380-MAR1!$C$11)/MAR1!$E$11)</f>
        <v/>
      </c>
      <c r="R10380" s="7">
        <f>IF($I10380=1,(O10380-MAR1!$B$12)/MAR1!$D$12,(O10380-MAR1!$C$12)/MAR1!$E$12)</f>
        <v/>
      </c>
      <c r="S10380" s="7">
        <f>IF($I10380=1,(P10380-MAR1!$B$13)/MAR1!$D$13,(P10380-MAR1!$C$13)/MAR1!$E$13)</f>
        <v/>
      </c>
    </row>
    <row r="10381">
      <c r="A10381" s="5" t="n">
        <v>10380</v>
      </c>
      <c r="B10381" s="5" t="n">
        <v>29</v>
      </c>
      <c r="C10381" s="5" t="n">
        <v>160</v>
      </c>
      <c r="D10381" s="5" t="n">
        <v>6</v>
      </c>
      <c r="E10381" s="5" t="n">
        <v>0</v>
      </c>
      <c r="F10381" s="5" t="n">
        <v>36.1</v>
      </c>
      <c r="G10381" s="5" t="n">
        <v>28.4</v>
      </c>
      <c r="H10381" s="5" t="n">
        <v>18.13</v>
      </c>
      <c r="I10381" s="6">
        <f>IF(E10381&gt;=Markov!$B$3,1,0)</f>
        <v/>
      </c>
      <c r="J10381" s="6">
        <f>I10380</f>
        <v/>
      </c>
      <c r="K10381" s="7">
        <f>MAR1!$B$5+MAR1!$C$5*COS(2*PI()*$C10381/365)+MAR1!$D$5*SIN(2*PI()*$C10381/365)</f>
        <v/>
      </c>
      <c r="L10381" s="7">
        <f>MAR1!$B$6+MAR1!$C$6*COS(2*PI()*$C10381/365)+MAR1!$D$6*SIN(2*PI()*$C10381/365)</f>
        <v/>
      </c>
      <c r="M10381" s="7">
        <f>MAR1!$B$7+MAR1!$C$7*COS(2*PI()*$C10381/365)+MAR1!$D$7*SIN(2*PI()*$C10381/365)</f>
        <v/>
      </c>
      <c r="N10381" s="7">
        <f>F10381-K10381</f>
        <v/>
      </c>
      <c r="O10381" s="7">
        <f>G10381-L10381</f>
        <v/>
      </c>
      <c r="P10381" s="7">
        <f>H10381-M10381</f>
        <v/>
      </c>
      <c r="Q10381" s="7">
        <f>IF($I10381=1,(N10381-MAR1!$B$11)/MAR1!$D$11,(N10381-MAR1!$C$11)/MAR1!$E$11)</f>
        <v/>
      </c>
      <c r="R10381" s="7">
        <f>IF($I10381=1,(O10381-MAR1!$B$12)/MAR1!$D$12,(O10381-MAR1!$C$12)/MAR1!$E$12)</f>
        <v/>
      </c>
      <c r="S10381" s="7">
        <f>IF($I10381=1,(P10381-MAR1!$B$13)/MAR1!$D$13,(P10381-MAR1!$C$13)/MAR1!$E$13)</f>
        <v/>
      </c>
    </row>
    <row r="10382">
      <c r="A10382" s="5" t="n">
        <v>10381</v>
      </c>
      <c r="B10382" s="5" t="n">
        <v>29</v>
      </c>
      <c r="C10382" s="5" t="n">
        <v>161</v>
      </c>
      <c r="D10382" s="5" t="n">
        <v>6</v>
      </c>
      <c r="E10382" s="5" t="n">
        <v>0</v>
      </c>
      <c r="F10382" s="5" t="n">
        <v>36.3</v>
      </c>
      <c r="G10382" s="5" t="n">
        <v>29.1</v>
      </c>
      <c r="H10382" s="5" t="n">
        <v>23.88</v>
      </c>
      <c r="I10382" s="6">
        <f>IF(E10382&gt;=Markov!$B$3,1,0)</f>
        <v/>
      </c>
      <c r="J10382" s="6">
        <f>I10381</f>
        <v/>
      </c>
      <c r="K10382" s="7">
        <f>MAR1!$B$5+MAR1!$C$5*COS(2*PI()*$C10382/365)+MAR1!$D$5*SIN(2*PI()*$C10382/365)</f>
        <v/>
      </c>
      <c r="L10382" s="7">
        <f>MAR1!$B$6+MAR1!$C$6*COS(2*PI()*$C10382/365)+MAR1!$D$6*SIN(2*PI()*$C10382/365)</f>
        <v/>
      </c>
      <c r="M10382" s="7">
        <f>MAR1!$B$7+MAR1!$C$7*COS(2*PI()*$C10382/365)+MAR1!$D$7*SIN(2*PI()*$C10382/365)</f>
        <v/>
      </c>
      <c r="N10382" s="7">
        <f>F10382-K10382</f>
        <v/>
      </c>
      <c r="O10382" s="7">
        <f>G10382-L10382</f>
        <v/>
      </c>
      <c r="P10382" s="7">
        <f>H10382-M10382</f>
        <v/>
      </c>
      <c r="Q10382" s="7">
        <f>IF($I10382=1,(N10382-MAR1!$B$11)/MAR1!$D$11,(N10382-MAR1!$C$11)/MAR1!$E$11)</f>
        <v/>
      </c>
      <c r="R10382" s="7">
        <f>IF($I10382=1,(O10382-MAR1!$B$12)/MAR1!$D$12,(O10382-MAR1!$C$12)/MAR1!$E$12)</f>
        <v/>
      </c>
      <c r="S10382" s="7">
        <f>IF($I10382=1,(P10382-MAR1!$B$13)/MAR1!$D$13,(P10382-MAR1!$C$13)/MAR1!$E$13)</f>
        <v/>
      </c>
    </row>
    <row r="10383">
      <c r="A10383" s="5" t="n">
        <v>10382</v>
      </c>
      <c r="B10383" s="5" t="n">
        <v>29</v>
      </c>
      <c r="C10383" s="5" t="n">
        <v>162</v>
      </c>
      <c r="D10383" s="5" t="n">
        <v>6</v>
      </c>
      <c r="E10383" s="5" t="n">
        <v>0</v>
      </c>
      <c r="F10383" s="5" t="n">
        <v>35</v>
      </c>
      <c r="G10383" s="5" t="n">
        <v>28.1</v>
      </c>
      <c r="H10383" s="5" t="n">
        <v>24.04</v>
      </c>
      <c r="I10383" s="6">
        <f>IF(E10383&gt;=Markov!$B$3,1,0)</f>
        <v/>
      </c>
      <c r="J10383" s="6">
        <f>I10382</f>
        <v/>
      </c>
      <c r="K10383" s="7">
        <f>MAR1!$B$5+MAR1!$C$5*COS(2*PI()*$C10383/365)+MAR1!$D$5*SIN(2*PI()*$C10383/365)</f>
        <v/>
      </c>
      <c r="L10383" s="7">
        <f>MAR1!$B$6+MAR1!$C$6*COS(2*PI()*$C10383/365)+MAR1!$D$6*SIN(2*PI()*$C10383/365)</f>
        <v/>
      </c>
      <c r="M10383" s="7">
        <f>MAR1!$B$7+MAR1!$C$7*COS(2*PI()*$C10383/365)+MAR1!$D$7*SIN(2*PI()*$C10383/365)</f>
        <v/>
      </c>
      <c r="N10383" s="7">
        <f>F10383-K10383</f>
        <v/>
      </c>
      <c r="O10383" s="7">
        <f>G10383-L10383</f>
        <v/>
      </c>
      <c r="P10383" s="7">
        <f>H10383-M10383</f>
        <v/>
      </c>
      <c r="Q10383" s="7">
        <f>IF($I10383=1,(N10383-MAR1!$B$11)/MAR1!$D$11,(N10383-MAR1!$C$11)/MAR1!$E$11)</f>
        <v/>
      </c>
      <c r="R10383" s="7">
        <f>IF($I10383=1,(O10383-MAR1!$B$12)/MAR1!$D$12,(O10383-MAR1!$C$12)/MAR1!$E$12)</f>
        <v/>
      </c>
      <c r="S10383" s="7">
        <f>IF($I10383=1,(P10383-MAR1!$B$13)/MAR1!$D$13,(P10383-MAR1!$C$13)/MAR1!$E$13)</f>
        <v/>
      </c>
    </row>
    <row r="10384">
      <c r="A10384" s="5" t="n">
        <v>10383</v>
      </c>
      <c r="B10384" s="5" t="n">
        <v>29</v>
      </c>
      <c r="C10384" s="5" t="n">
        <v>163</v>
      </c>
      <c r="D10384" s="5" t="n">
        <v>6</v>
      </c>
      <c r="E10384" s="5" t="n">
        <v>0</v>
      </c>
      <c r="F10384" s="5" t="n">
        <v>39.6</v>
      </c>
      <c r="G10384" s="5" t="n">
        <v>29.4</v>
      </c>
      <c r="H10384" s="5" t="n">
        <v>21.93</v>
      </c>
      <c r="I10384" s="6">
        <f>IF(E10384&gt;=Markov!$B$3,1,0)</f>
        <v/>
      </c>
      <c r="J10384" s="6">
        <f>I10383</f>
        <v/>
      </c>
      <c r="K10384" s="7">
        <f>MAR1!$B$5+MAR1!$C$5*COS(2*PI()*$C10384/365)+MAR1!$D$5*SIN(2*PI()*$C10384/365)</f>
        <v/>
      </c>
      <c r="L10384" s="7">
        <f>MAR1!$B$6+MAR1!$C$6*COS(2*PI()*$C10384/365)+MAR1!$D$6*SIN(2*PI()*$C10384/365)</f>
        <v/>
      </c>
      <c r="M10384" s="7">
        <f>MAR1!$B$7+MAR1!$C$7*COS(2*PI()*$C10384/365)+MAR1!$D$7*SIN(2*PI()*$C10384/365)</f>
        <v/>
      </c>
      <c r="N10384" s="7">
        <f>F10384-K10384</f>
        <v/>
      </c>
      <c r="O10384" s="7">
        <f>G10384-L10384</f>
        <v/>
      </c>
      <c r="P10384" s="7">
        <f>H10384-M10384</f>
        <v/>
      </c>
      <c r="Q10384" s="7">
        <f>IF($I10384=1,(N10384-MAR1!$B$11)/MAR1!$D$11,(N10384-MAR1!$C$11)/MAR1!$E$11)</f>
        <v/>
      </c>
      <c r="R10384" s="7">
        <f>IF($I10384=1,(O10384-MAR1!$B$12)/MAR1!$D$12,(O10384-MAR1!$C$12)/MAR1!$E$12)</f>
        <v/>
      </c>
      <c r="S10384" s="7">
        <f>IF($I10384=1,(P10384-MAR1!$B$13)/MAR1!$D$13,(P10384-MAR1!$C$13)/MAR1!$E$13)</f>
        <v/>
      </c>
    </row>
    <row r="10385">
      <c r="A10385" s="5" t="n">
        <v>10384</v>
      </c>
      <c r="B10385" s="5" t="n">
        <v>29</v>
      </c>
      <c r="C10385" s="5" t="n">
        <v>164</v>
      </c>
      <c r="D10385" s="5" t="n">
        <v>6</v>
      </c>
      <c r="E10385" s="5" t="n">
        <v>0</v>
      </c>
      <c r="F10385" s="5" t="n">
        <v>37.3</v>
      </c>
      <c r="G10385" s="5" t="n">
        <v>29</v>
      </c>
      <c r="H10385" s="5" t="n">
        <v>22.52</v>
      </c>
      <c r="I10385" s="6">
        <f>IF(E10385&gt;=Markov!$B$3,1,0)</f>
        <v/>
      </c>
      <c r="J10385" s="6">
        <f>I10384</f>
        <v/>
      </c>
      <c r="K10385" s="7">
        <f>MAR1!$B$5+MAR1!$C$5*COS(2*PI()*$C10385/365)+MAR1!$D$5*SIN(2*PI()*$C10385/365)</f>
        <v/>
      </c>
      <c r="L10385" s="7">
        <f>MAR1!$B$6+MAR1!$C$6*COS(2*PI()*$C10385/365)+MAR1!$D$6*SIN(2*PI()*$C10385/365)</f>
        <v/>
      </c>
      <c r="M10385" s="7">
        <f>MAR1!$B$7+MAR1!$C$7*COS(2*PI()*$C10385/365)+MAR1!$D$7*SIN(2*PI()*$C10385/365)</f>
        <v/>
      </c>
      <c r="N10385" s="7">
        <f>F10385-K10385</f>
        <v/>
      </c>
      <c r="O10385" s="7">
        <f>G10385-L10385</f>
        <v/>
      </c>
      <c r="P10385" s="7">
        <f>H10385-M10385</f>
        <v/>
      </c>
      <c r="Q10385" s="7">
        <f>IF($I10385=1,(N10385-MAR1!$B$11)/MAR1!$D$11,(N10385-MAR1!$C$11)/MAR1!$E$11)</f>
        <v/>
      </c>
      <c r="R10385" s="7">
        <f>IF($I10385=1,(O10385-MAR1!$B$12)/MAR1!$D$12,(O10385-MAR1!$C$12)/MAR1!$E$12)</f>
        <v/>
      </c>
      <c r="S10385" s="7">
        <f>IF($I10385=1,(P10385-MAR1!$B$13)/MAR1!$D$13,(P10385-MAR1!$C$13)/MAR1!$E$13)</f>
        <v/>
      </c>
    </row>
    <row r="10386">
      <c r="A10386" s="5" t="n">
        <v>10385</v>
      </c>
      <c r="B10386" s="5" t="n">
        <v>29</v>
      </c>
      <c r="C10386" s="5" t="n">
        <v>165</v>
      </c>
      <c r="D10386" s="5" t="n">
        <v>6</v>
      </c>
      <c r="E10386" s="5" t="n">
        <v>4.2</v>
      </c>
      <c r="F10386" s="5" t="n">
        <v>35.6</v>
      </c>
      <c r="G10386" s="5" t="n">
        <v>26.3</v>
      </c>
      <c r="H10386" s="5" t="n">
        <v>21.59</v>
      </c>
      <c r="I10386" s="6">
        <f>IF(E10386&gt;=Markov!$B$3,1,0)</f>
        <v/>
      </c>
      <c r="J10386" s="6">
        <f>I10385</f>
        <v/>
      </c>
      <c r="K10386" s="7">
        <f>MAR1!$B$5+MAR1!$C$5*COS(2*PI()*$C10386/365)+MAR1!$D$5*SIN(2*PI()*$C10386/365)</f>
        <v/>
      </c>
      <c r="L10386" s="7">
        <f>MAR1!$B$6+MAR1!$C$6*COS(2*PI()*$C10386/365)+MAR1!$D$6*SIN(2*PI()*$C10386/365)</f>
        <v/>
      </c>
      <c r="M10386" s="7">
        <f>MAR1!$B$7+MAR1!$C$7*COS(2*PI()*$C10386/365)+MAR1!$D$7*SIN(2*PI()*$C10386/365)</f>
        <v/>
      </c>
      <c r="N10386" s="7">
        <f>F10386-K10386</f>
        <v/>
      </c>
      <c r="O10386" s="7">
        <f>G10386-L10386</f>
        <v/>
      </c>
      <c r="P10386" s="7">
        <f>H10386-M10386</f>
        <v/>
      </c>
      <c r="Q10386" s="7">
        <f>IF($I10386=1,(N10386-MAR1!$B$11)/MAR1!$D$11,(N10386-MAR1!$C$11)/MAR1!$E$11)</f>
        <v/>
      </c>
      <c r="R10386" s="7">
        <f>IF($I10386=1,(O10386-MAR1!$B$12)/MAR1!$D$12,(O10386-MAR1!$C$12)/MAR1!$E$12)</f>
        <v/>
      </c>
      <c r="S10386" s="7">
        <f>IF($I10386=1,(P10386-MAR1!$B$13)/MAR1!$D$13,(P10386-MAR1!$C$13)/MAR1!$E$13)</f>
        <v/>
      </c>
    </row>
    <row r="10387">
      <c r="A10387" s="5" t="n">
        <v>10386</v>
      </c>
      <c r="B10387" s="5" t="n">
        <v>29</v>
      </c>
      <c r="C10387" s="5" t="n">
        <v>166</v>
      </c>
      <c r="D10387" s="5" t="n">
        <v>6</v>
      </c>
      <c r="E10387" s="5" t="n">
        <v>16.3</v>
      </c>
      <c r="F10387" s="5" t="n">
        <v>33.1</v>
      </c>
      <c r="G10387" s="5" t="n">
        <v>27.4</v>
      </c>
      <c r="H10387" s="5" t="n">
        <v>16.19</v>
      </c>
      <c r="I10387" s="6">
        <f>IF(E10387&gt;=Markov!$B$3,1,0)</f>
        <v/>
      </c>
      <c r="J10387" s="6">
        <f>I10386</f>
        <v/>
      </c>
      <c r="K10387" s="7">
        <f>MAR1!$B$5+MAR1!$C$5*COS(2*PI()*$C10387/365)+MAR1!$D$5*SIN(2*PI()*$C10387/365)</f>
        <v/>
      </c>
      <c r="L10387" s="7">
        <f>MAR1!$B$6+MAR1!$C$6*COS(2*PI()*$C10387/365)+MAR1!$D$6*SIN(2*PI()*$C10387/365)</f>
        <v/>
      </c>
      <c r="M10387" s="7">
        <f>MAR1!$B$7+MAR1!$C$7*COS(2*PI()*$C10387/365)+MAR1!$D$7*SIN(2*PI()*$C10387/365)</f>
        <v/>
      </c>
      <c r="N10387" s="7">
        <f>F10387-K10387</f>
        <v/>
      </c>
      <c r="O10387" s="7">
        <f>G10387-L10387</f>
        <v/>
      </c>
      <c r="P10387" s="7">
        <f>H10387-M10387</f>
        <v/>
      </c>
      <c r="Q10387" s="7">
        <f>IF($I10387=1,(N10387-MAR1!$B$11)/MAR1!$D$11,(N10387-MAR1!$C$11)/MAR1!$E$11)</f>
        <v/>
      </c>
      <c r="R10387" s="7">
        <f>IF($I10387=1,(O10387-MAR1!$B$12)/MAR1!$D$12,(O10387-MAR1!$C$12)/MAR1!$E$12)</f>
        <v/>
      </c>
      <c r="S10387" s="7">
        <f>IF($I10387=1,(P10387-MAR1!$B$13)/MAR1!$D$13,(P10387-MAR1!$C$13)/MAR1!$E$13)</f>
        <v/>
      </c>
    </row>
    <row r="10388">
      <c r="A10388" s="5" t="n">
        <v>10387</v>
      </c>
      <c r="B10388" s="5" t="n">
        <v>29</v>
      </c>
      <c r="C10388" s="5" t="n">
        <v>167</v>
      </c>
      <c r="D10388" s="5" t="n">
        <v>6</v>
      </c>
      <c r="E10388" s="5" t="n">
        <v>0</v>
      </c>
      <c r="F10388" s="5" t="n">
        <v>37</v>
      </c>
      <c r="G10388" s="5" t="n">
        <v>28.2</v>
      </c>
      <c r="H10388" s="5" t="n">
        <v>21.05</v>
      </c>
      <c r="I10388" s="6">
        <f>IF(E10388&gt;=Markov!$B$3,1,0)</f>
        <v/>
      </c>
      <c r="J10388" s="6">
        <f>I10387</f>
        <v/>
      </c>
      <c r="K10388" s="7">
        <f>MAR1!$B$5+MAR1!$C$5*COS(2*PI()*$C10388/365)+MAR1!$D$5*SIN(2*PI()*$C10388/365)</f>
        <v/>
      </c>
      <c r="L10388" s="7">
        <f>MAR1!$B$6+MAR1!$C$6*COS(2*PI()*$C10388/365)+MAR1!$D$6*SIN(2*PI()*$C10388/365)</f>
        <v/>
      </c>
      <c r="M10388" s="7">
        <f>MAR1!$B$7+MAR1!$C$7*COS(2*PI()*$C10388/365)+MAR1!$D$7*SIN(2*PI()*$C10388/365)</f>
        <v/>
      </c>
      <c r="N10388" s="7">
        <f>F10388-K10388</f>
        <v/>
      </c>
      <c r="O10388" s="7">
        <f>G10388-L10388</f>
        <v/>
      </c>
      <c r="P10388" s="7">
        <f>H10388-M10388</f>
        <v/>
      </c>
      <c r="Q10388" s="7">
        <f>IF($I10388=1,(N10388-MAR1!$B$11)/MAR1!$D$11,(N10388-MAR1!$C$11)/MAR1!$E$11)</f>
        <v/>
      </c>
      <c r="R10388" s="7">
        <f>IF($I10388=1,(O10388-MAR1!$B$12)/MAR1!$D$12,(O10388-MAR1!$C$12)/MAR1!$E$12)</f>
        <v/>
      </c>
      <c r="S10388" s="7">
        <f>IF($I10388=1,(P10388-MAR1!$B$13)/MAR1!$D$13,(P10388-MAR1!$C$13)/MAR1!$E$13)</f>
        <v/>
      </c>
    </row>
    <row r="10389">
      <c r="A10389" s="5" t="n">
        <v>10388</v>
      </c>
      <c r="B10389" s="5" t="n">
        <v>29</v>
      </c>
      <c r="C10389" s="5" t="n">
        <v>168</v>
      </c>
      <c r="D10389" s="5" t="n">
        <v>6</v>
      </c>
      <c r="E10389" s="5" t="n">
        <v>0</v>
      </c>
      <c r="F10389" s="5" t="n">
        <v>37.5</v>
      </c>
      <c r="G10389" s="5" t="n">
        <v>28.5</v>
      </c>
      <c r="H10389" s="5" t="n">
        <v>28.21</v>
      </c>
      <c r="I10389" s="6">
        <f>IF(E10389&gt;=Markov!$B$3,1,0)</f>
        <v/>
      </c>
      <c r="J10389" s="6">
        <f>I10388</f>
        <v/>
      </c>
      <c r="K10389" s="7">
        <f>MAR1!$B$5+MAR1!$C$5*COS(2*PI()*$C10389/365)+MAR1!$D$5*SIN(2*PI()*$C10389/365)</f>
        <v/>
      </c>
      <c r="L10389" s="7">
        <f>MAR1!$B$6+MAR1!$C$6*COS(2*PI()*$C10389/365)+MAR1!$D$6*SIN(2*PI()*$C10389/365)</f>
        <v/>
      </c>
      <c r="M10389" s="7">
        <f>MAR1!$B$7+MAR1!$C$7*COS(2*PI()*$C10389/365)+MAR1!$D$7*SIN(2*PI()*$C10389/365)</f>
        <v/>
      </c>
      <c r="N10389" s="7">
        <f>F10389-K10389</f>
        <v/>
      </c>
      <c r="O10389" s="7">
        <f>G10389-L10389</f>
        <v/>
      </c>
      <c r="P10389" s="7">
        <f>H10389-M10389</f>
        <v/>
      </c>
      <c r="Q10389" s="7">
        <f>IF($I10389=1,(N10389-MAR1!$B$11)/MAR1!$D$11,(N10389-MAR1!$C$11)/MAR1!$E$11)</f>
        <v/>
      </c>
      <c r="R10389" s="7">
        <f>IF($I10389=1,(O10389-MAR1!$B$12)/MAR1!$D$12,(O10389-MAR1!$C$12)/MAR1!$E$12)</f>
        <v/>
      </c>
      <c r="S10389" s="7">
        <f>IF($I10389=1,(P10389-MAR1!$B$13)/MAR1!$D$13,(P10389-MAR1!$C$13)/MAR1!$E$13)</f>
        <v/>
      </c>
    </row>
    <row r="10390">
      <c r="A10390" s="5" t="n">
        <v>10389</v>
      </c>
      <c r="B10390" s="5" t="n">
        <v>29</v>
      </c>
      <c r="C10390" s="5" t="n">
        <v>169</v>
      </c>
      <c r="D10390" s="5" t="n">
        <v>6</v>
      </c>
      <c r="E10390" s="5" t="n">
        <v>0</v>
      </c>
      <c r="F10390" s="5" t="n">
        <v>37.9</v>
      </c>
      <c r="G10390" s="5" t="n">
        <v>29.7</v>
      </c>
      <c r="H10390" s="5" t="n">
        <v>19.68</v>
      </c>
      <c r="I10390" s="6">
        <f>IF(E10390&gt;=Markov!$B$3,1,0)</f>
        <v/>
      </c>
      <c r="J10390" s="6">
        <f>I10389</f>
        <v/>
      </c>
      <c r="K10390" s="7">
        <f>MAR1!$B$5+MAR1!$C$5*COS(2*PI()*$C10390/365)+MAR1!$D$5*SIN(2*PI()*$C10390/365)</f>
        <v/>
      </c>
      <c r="L10390" s="7">
        <f>MAR1!$B$6+MAR1!$C$6*COS(2*PI()*$C10390/365)+MAR1!$D$6*SIN(2*PI()*$C10390/365)</f>
        <v/>
      </c>
      <c r="M10390" s="7">
        <f>MAR1!$B$7+MAR1!$C$7*COS(2*PI()*$C10390/365)+MAR1!$D$7*SIN(2*PI()*$C10390/365)</f>
        <v/>
      </c>
      <c r="N10390" s="7">
        <f>F10390-K10390</f>
        <v/>
      </c>
      <c r="O10390" s="7">
        <f>G10390-L10390</f>
        <v/>
      </c>
      <c r="P10390" s="7">
        <f>H10390-M10390</f>
        <v/>
      </c>
      <c r="Q10390" s="7">
        <f>IF($I10390=1,(N10390-MAR1!$B$11)/MAR1!$D$11,(N10390-MAR1!$C$11)/MAR1!$E$11)</f>
        <v/>
      </c>
      <c r="R10390" s="7">
        <f>IF($I10390=1,(O10390-MAR1!$B$12)/MAR1!$D$12,(O10390-MAR1!$C$12)/MAR1!$E$12)</f>
        <v/>
      </c>
      <c r="S10390" s="7">
        <f>IF($I10390=1,(P10390-MAR1!$B$13)/MAR1!$D$13,(P10390-MAR1!$C$13)/MAR1!$E$13)</f>
        <v/>
      </c>
    </row>
    <row r="10391">
      <c r="A10391" s="5" t="n">
        <v>10390</v>
      </c>
      <c r="B10391" s="5" t="n">
        <v>29</v>
      </c>
      <c r="C10391" s="5" t="n">
        <v>170</v>
      </c>
      <c r="D10391" s="5" t="n">
        <v>6</v>
      </c>
      <c r="E10391" s="5" t="n">
        <v>0</v>
      </c>
      <c r="F10391" s="5" t="n">
        <v>35.7</v>
      </c>
      <c r="G10391" s="5" t="n">
        <v>28.5</v>
      </c>
      <c r="H10391" s="5" t="n">
        <v>20.14</v>
      </c>
      <c r="I10391" s="6">
        <f>IF(E10391&gt;=Markov!$B$3,1,0)</f>
        <v/>
      </c>
      <c r="J10391" s="6">
        <f>I10390</f>
        <v/>
      </c>
      <c r="K10391" s="7">
        <f>MAR1!$B$5+MAR1!$C$5*COS(2*PI()*$C10391/365)+MAR1!$D$5*SIN(2*PI()*$C10391/365)</f>
        <v/>
      </c>
      <c r="L10391" s="7">
        <f>MAR1!$B$6+MAR1!$C$6*COS(2*PI()*$C10391/365)+MAR1!$D$6*SIN(2*PI()*$C10391/365)</f>
        <v/>
      </c>
      <c r="M10391" s="7">
        <f>MAR1!$B$7+MAR1!$C$7*COS(2*PI()*$C10391/365)+MAR1!$D$7*SIN(2*PI()*$C10391/365)</f>
        <v/>
      </c>
      <c r="N10391" s="7">
        <f>F10391-K10391</f>
        <v/>
      </c>
      <c r="O10391" s="7">
        <f>G10391-L10391</f>
        <v/>
      </c>
      <c r="P10391" s="7">
        <f>H10391-M10391</f>
        <v/>
      </c>
      <c r="Q10391" s="7">
        <f>IF($I10391=1,(N10391-MAR1!$B$11)/MAR1!$D$11,(N10391-MAR1!$C$11)/MAR1!$E$11)</f>
        <v/>
      </c>
      <c r="R10391" s="7">
        <f>IF($I10391=1,(O10391-MAR1!$B$12)/MAR1!$D$12,(O10391-MAR1!$C$12)/MAR1!$E$12)</f>
        <v/>
      </c>
      <c r="S10391" s="7">
        <f>IF($I10391=1,(P10391-MAR1!$B$13)/MAR1!$D$13,(P10391-MAR1!$C$13)/MAR1!$E$13)</f>
        <v/>
      </c>
    </row>
    <row r="10392">
      <c r="A10392" s="5" t="n">
        <v>10391</v>
      </c>
      <c r="B10392" s="5" t="n">
        <v>29</v>
      </c>
      <c r="C10392" s="5" t="n">
        <v>171</v>
      </c>
      <c r="D10392" s="5" t="n">
        <v>6</v>
      </c>
      <c r="E10392" s="5" t="n">
        <v>0</v>
      </c>
      <c r="F10392" s="5" t="n">
        <v>35.9</v>
      </c>
      <c r="G10392" s="5" t="n">
        <v>27.5</v>
      </c>
      <c r="H10392" s="5" t="n">
        <v>23.11</v>
      </c>
      <c r="I10392" s="6">
        <f>IF(E10392&gt;=Markov!$B$3,1,0)</f>
        <v/>
      </c>
      <c r="J10392" s="6">
        <f>I10391</f>
        <v/>
      </c>
      <c r="K10392" s="7">
        <f>MAR1!$B$5+MAR1!$C$5*COS(2*PI()*$C10392/365)+MAR1!$D$5*SIN(2*PI()*$C10392/365)</f>
        <v/>
      </c>
      <c r="L10392" s="7">
        <f>MAR1!$B$6+MAR1!$C$6*COS(2*PI()*$C10392/365)+MAR1!$D$6*SIN(2*PI()*$C10392/365)</f>
        <v/>
      </c>
      <c r="M10392" s="7">
        <f>MAR1!$B$7+MAR1!$C$7*COS(2*PI()*$C10392/365)+MAR1!$D$7*SIN(2*PI()*$C10392/365)</f>
        <v/>
      </c>
      <c r="N10392" s="7">
        <f>F10392-K10392</f>
        <v/>
      </c>
      <c r="O10392" s="7">
        <f>G10392-L10392</f>
        <v/>
      </c>
      <c r="P10392" s="7">
        <f>H10392-M10392</f>
        <v/>
      </c>
      <c r="Q10392" s="7">
        <f>IF($I10392=1,(N10392-MAR1!$B$11)/MAR1!$D$11,(N10392-MAR1!$C$11)/MAR1!$E$11)</f>
        <v/>
      </c>
      <c r="R10392" s="7">
        <f>IF($I10392=1,(O10392-MAR1!$B$12)/MAR1!$D$12,(O10392-MAR1!$C$12)/MAR1!$E$12)</f>
        <v/>
      </c>
      <c r="S10392" s="7">
        <f>IF($I10392=1,(P10392-MAR1!$B$13)/MAR1!$D$13,(P10392-MAR1!$C$13)/MAR1!$E$13)</f>
        <v/>
      </c>
    </row>
    <row r="10393">
      <c r="A10393" s="5" t="n">
        <v>10392</v>
      </c>
      <c r="B10393" s="5" t="n">
        <v>29</v>
      </c>
      <c r="C10393" s="5" t="n">
        <v>172</v>
      </c>
      <c r="D10393" s="5" t="n">
        <v>6</v>
      </c>
      <c r="E10393" s="5" t="n">
        <v>0</v>
      </c>
      <c r="F10393" s="5" t="n">
        <v>36.3</v>
      </c>
      <c r="G10393" s="5" t="n">
        <v>28.1</v>
      </c>
      <c r="H10393" s="5" t="n">
        <v>19.35</v>
      </c>
      <c r="I10393" s="6">
        <f>IF(E10393&gt;=Markov!$B$3,1,0)</f>
        <v/>
      </c>
      <c r="J10393" s="6">
        <f>I10392</f>
        <v/>
      </c>
      <c r="K10393" s="7">
        <f>MAR1!$B$5+MAR1!$C$5*COS(2*PI()*$C10393/365)+MAR1!$D$5*SIN(2*PI()*$C10393/365)</f>
        <v/>
      </c>
      <c r="L10393" s="7">
        <f>MAR1!$B$6+MAR1!$C$6*COS(2*PI()*$C10393/365)+MAR1!$D$6*SIN(2*PI()*$C10393/365)</f>
        <v/>
      </c>
      <c r="M10393" s="7">
        <f>MAR1!$B$7+MAR1!$C$7*COS(2*PI()*$C10393/365)+MAR1!$D$7*SIN(2*PI()*$C10393/365)</f>
        <v/>
      </c>
      <c r="N10393" s="7">
        <f>F10393-K10393</f>
        <v/>
      </c>
      <c r="O10393" s="7">
        <f>G10393-L10393</f>
        <v/>
      </c>
      <c r="P10393" s="7">
        <f>H10393-M10393</f>
        <v/>
      </c>
      <c r="Q10393" s="7">
        <f>IF($I10393=1,(N10393-MAR1!$B$11)/MAR1!$D$11,(N10393-MAR1!$C$11)/MAR1!$E$11)</f>
        <v/>
      </c>
      <c r="R10393" s="7">
        <f>IF($I10393=1,(O10393-MAR1!$B$12)/MAR1!$D$12,(O10393-MAR1!$C$12)/MAR1!$E$12)</f>
        <v/>
      </c>
      <c r="S10393" s="7">
        <f>IF($I10393=1,(P10393-MAR1!$B$13)/MAR1!$D$13,(P10393-MAR1!$C$13)/MAR1!$E$13)</f>
        <v/>
      </c>
    </row>
    <row r="10394">
      <c r="A10394" s="5" t="n">
        <v>10393</v>
      </c>
      <c r="B10394" s="5" t="n">
        <v>29</v>
      </c>
      <c r="C10394" s="5" t="n">
        <v>173</v>
      </c>
      <c r="D10394" s="5" t="n">
        <v>6</v>
      </c>
      <c r="E10394" s="5" t="n">
        <v>0</v>
      </c>
      <c r="F10394" s="5" t="n">
        <v>37</v>
      </c>
      <c r="G10394" s="5" t="n">
        <v>28</v>
      </c>
      <c r="H10394" s="5" t="n">
        <v>18.29</v>
      </c>
      <c r="I10394" s="6">
        <f>IF(E10394&gt;=Markov!$B$3,1,0)</f>
        <v/>
      </c>
      <c r="J10394" s="6">
        <f>I10393</f>
        <v/>
      </c>
      <c r="K10394" s="7">
        <f>MAR1!$B$5+MAR1!$C$5*COS(2*PI()*$C10394/365)+MAR1!$D$5*SIN(2*PI()*$C10394/365)</f>
        <v/>
      </c>
      <c r="L10394" s="7">
        <f>MAR1!$B$6+MAR1!$C$6*COS(2*PI()*$C10394/365)+MAR1!$D$6*SIN(2*PI()*$C10394/365)</f>
        <v/>
      </c>
      <c r="M10394" s="7">
        <f>MAR1!$B$7+MAR1!$C$7*COS(2*PI()*$C10394/365)+MAR1!$D$7*SIN(2*PI()*$C10394/365)</f>
        <v/>
      </c>
      <c r="N10394" s="7">
        <f>F10394-K10394</f>
        <v/>
      </c>
      <c r="O10394" s="7">
        <f>G10394-L10394</f>
        <v/>
      </c>
      <c r="P10394" s="7">
        <f>H10394-M10394</f>
        <v/>
      </c>
      <c r="Q10394" s="7">
        <f>IF($I10394=1,(N10394-MAR1!$B$11)/MAR1!$D$11,(N10394-MAR1!$C$11)/MAR1!$E$11)</f>
        <v/>
      </c>
      <c r="R10394" s="7">
        <f>IF($I10394=1,(O10394-MAR1!$B$12)/MAR1!$D$12,(O10394-MAR1!$C$12)/MAR1!$E$12)</f>
        <v/>
      </c>
      <c r="S10394" s="7">
        <f>IF($I10394=1,(P10394-MAR1!$B$13)/MAR1!$D$13,(P10394-MAR1!$C$13)/MAR1!$E$13)</f>
        <v/>
      </c>
    </row>
    <row r="10395">
      <c r="A10395" s="5" t="n">
        <v>10394</v>
      </c>
      <c r="B10395" s="5" t="n">
        <v>29</v>
      </c>
      <c r="C10395" s="5" t="n">
        <v>174</v>
      </c>
      <c r="D10395" s="5" t="n">
        <v>6</v>
      </c>
      <c r="E10395" s="5" t="n">
        <v>0</v>
      </c>
      <c r="F10395" s="5" t="n">
        <v>38.9</v>
      </c>
      <c r="G10395" s="5" t="n">
        <v>27.2</v>
      </c>
      <c r="H10395" s="5" t="n">
        <v>24.66</v>
      </c>
      <c r="I10395" s="6">
        <f>IF(E10395&gt;=Markov!$B$3,1,0)</f>
        <v/>
      </c>
      <c r="J10395" s="6">
        <f>I10394</f>
        <v/>
      </c>
      <c r="K10395" s="7">
        <f>MAR1!$B$5+MAR1!$C$5*COS(2*PI()*$C10395/365)+MAR1!$D$5*SIN(2*PI()*$C10395/365)</f>
        <v/>
      </c>
      <c r="L10395" s="7">
        <f>MAR1!$B$6+MAR1!$C$6*COS(2*PI()*$C10395/365)+MAR1!$D$6*SIN(2*PI()*$C10395/365)</f>
        <v/>
      </c>
      <c r="M10395" s="7">
        <f>MAR1!$B$7+MAR1!$C$7*COS(2*PI()*$C10395/365)+MAR1!$D$7*SIN(2*PI()*$C10395/365)</f>
        <v/>
      </c>
      <c r="N10395" s="7">
        <f>F10395-K10395</f>
        <v/>
      </c>
      <c r="O10395" s="7">
        <f>G10395-L10395</f>
        <v/>
      </c>
      <c r="P10395" s="7">
        <f>H10395-M10395</f>
        <v/>
      </c>
      <c r="Q10395" s="7">
        <f>IF($I10395=1,(N10395-MAR1!$B$11)/MAR1!$D$11,(N10395-MAR1!$C$11)/MAR1!$E$11)</f>
        <v/>
      </c>
      <c r="R10395" s="7">
        <f>IF($I10395=1,(O10395-MAR1!$B$12)/MAR1!$D$12,(O10395-MAR1!$C$12)/MAR1!$E$12)</f>
        <v/>
      </c>
      <c r="S10395" s="7">
        <f>IF($I10395=1,(P10395-MAR1!$B$13)/MAR1!$D$13,(P10395-MAR1!$C$13)/MAR1!$E$13)</f>
        <v/>
      </c>
    </row>
    <row r="10396">
      <c r="A10396" s="5" t="n">
        <v>10395</v>
      </c>
      <c r="B10396" s="5" t="n">
        <v>29</v>
      </c>
      <c r="C10396" s="5" t="n">
        <v>175</v>
      </c>
      <c r="D10396" s="5" t="n">
        <v>6</v>
      </c>
      <c r="E10396" s="5" t="n">
        <v>2.6</v>
      </c>
      <c r="F10396" s="5" t="n">
        <v>35.7</v>
      </c>
      <c r="G10396" s="5" t="n">
        <v>27.5</v>
      </c>
      <c r="H10396" s="5" t="n">
        <v>17.3</v>
      </c>
      <c r="I10396" s="6">
        <f>IF(E10396&gt;=Markov!$B$3,1,0)</f>
        <v/>
      </c>
      <c r="J10396" s="6">
        <f>I10395</f>
        <v/>
      </c>
      <c r="K10396" s="7">
        <f>MAR1!$B$5+MAR1!$C$5*COS(2*PI()*$C10396/365)+MAR1!$D$5*SIN(2*PI()*$C10396/365)</f>
        <v/>
      </c>
      <c r="L10396" s="7">
        <f>MAR1!$B$6+MAR1!$C$6*COS(2*PI()*$C10396/365)+MAR1!$D$6*SIN(2*PI()*$C10396/365)</f>
        <v/>
      </c>
      <c r="M10396" s="7">
        <f>MAR1!$B$7+MAR1!$C$7*COS(2*PI()*$C10396/365)+MAR1!$D$7*SIN(2*PI()*$C10396/365)</f>
        <v/>
      </c>
      <c r="N10396" s="7">
        <f>F10396-K10396</f>
        <v/>
      </c>
      <c r="O10396" s="7">
        <f>G10396-L10396</f>
        <v/>
      </c>
      <c r="P10396" s="7">
        <f>H10396-M10396</f>
        <v/>
      </c>
      <c r="Q10396" s="7">
        <f>IF($I10396=1,(N10396-MAR1!$B$11)/MAR1!$D$11,(N10396-MAR1!$C$11)/MAR1!$E$11)</f>
        <v/>
      </c>
      <c r="R10396" s="7">
        <f>IF($I10396=1,(O10396-MAR1!$B$12)/MAR1!$D$12,(O10396-MAR1!$C$12)/MAR1!$E$12)</f>
        <v/>
      </c>
      <c r="S10396" s="7">
        <f>IF($I10396=1,(P10396-MAR1!$B$13)/MAR1!$D$13,(P10396-MAR1!$C$13)/MAR1!$E$13)</f>
        <v/>
      </c>
    </row>
    <row r="10397">
      <c r="A10397" s="5" t="n">
        <v>10396</v>
      </c>
      <c r="B10397" s="5" t="n">
        <v>29</v>
      </c>
      <c r="C10397" s="5" t="n">
        <v>176</v>
      </c>
      <c r="D10397" s="5" t="n">
        <v>6</v>
      </c>
      <c r="E10397" s="5" t="n">
        <v>0.1</v>
      </c>
      <c r="F10397" s="5" t="n">
        <v>34.7</v>
      </c>
      <c r="G10397" s="5" t="n">
        <v>28</v>
      </c>
      <c r="H10397" s="5" t="n">
        <v>12.54</v>
      </c>
      <c r="I10397" s="6">
        <f>IF(E10397&gt;=Markov!$B$3,1,0)</f>
        <v/>
      </c>
      <c r="J10397" s="6">
        <f>I10396</f>
        <v/>
      </c>
      <c r="K10397" s="7">
        <f>MAR1!$B$5+MAR1!$C$5*COS(2*PI()*$C10397/365)+MAR1!$D$5*SIN(2*PI()*$C10397/365)</f>
        <v/>
      </c>
      <c r="L10397" s="7">
        <f>MAR1!$B$6+MAR1!$C$6*COS(2*PI()*$C10397/365)+MAR1!$D$6*SIN(2*PI()*$C10397/365)</f>
        <v/>
      </c>
      <c r="M10397" s="7">
        <f>MAR1!$B$7+MAR1!$C$7*COS(2*PI()*$C10397/365)+MAR1!$D$7*SIN(2*PI()*$C10397/365)</f>
        <v/>
      </c>
      <c r="N10397" s="7">
        <f>F10397-K10397</f>
        <v/>
      </c>
      <c r="O10397" s="7">
        <f>G10397-L10397</f>
        <v/>
      </c>
      <c r="P10397" s="7">
        <f>H10397-M10397</f>
        <v/>
      </c>
      <c r="Q10397" s="7">
        <f>IF($I10397=1,(N10397-MAR1!$B$11)/MAR1!$D$11,(N10397-MAR1!$C$11)/MAR1!$E$11)</f>
        <v/>
      </c>
      <c r="R10397" s="7">
        <f>IF($I10397=1,(O10397-MAR1!$B$12)/MAR1!$D$12,(O10397-MAR1!$C$12)/MAR1!$E$12)</f>
        <v/>
      </c>
      <c r="S10397" s="7">
        <f>IF($I10397=1,(P10397-MAR1!$B$13)/MAR1!$D$13,(P10397-MAR1!$C$13)/MAR1!$E$13)</f>
        <v/>
      </c>
    </row>
    <row r="10398">
      <c r="A10398" s="5" t="n">
        <v>10397</v>
      </c>
      <c r="B10398" s="5" t="n">
        <v>29</v>
      </c>
      <c r="C10398" s="5" t="n">
        <v>177</v>
      </c>
      <c r="D10398" s="5" t="n">
        <v>6</v>
      </c>
      <c r="E10398" s="5" t="n">
        <v>1.3</v>
      </c>
      <c r="F10398" s="5" t="n">
        <v>30.9</v>
      </c>
      <c r="G10398" s="5" t="n">
        <v>25.8</v>
      </c>
      <c r="H10398" s="5" t="n">
        <v>14.36</v>
      </c>
      <c r="I10398" s="6">
        <f>IF(E10398&gt;=Markov!$B$3,1,0)</f>
        <v/>
      </c>
      <c r="J10398" s="6">
        <f>I10397</f>
        <v/>
      </c>
      <c r="K10398" s="7">
        <f>MAR1!$B$5+MAR1!$C$5*COS(2*PI()*$C10398/365)+MAR1!$D$5*SIN(2*PI()*$C10398/365)</f>
        <v/>
      </c>
      <c r="L10398" s="7">
        <f>MAR1!$B$6+MAR1!$C$6*COS(2*PI()*$C10398/365)+MAR1!$D$6*SIN(2*PI()*$C10398/365)</f>
        <v/>
      </c>
      <c r="M10398" s="7">
        <f>MAR1!$B$7+MAR1!$C$7*COS(2*PI()*$C10398/365)+MAR1!$D$7*SIN(2*PI()*$C10398/365)</f>
        <v/>
      </c>
      <c r="N10398" s="7">
        <f>F10398-K10398</f>
        <v/>
      </c>
      <c r="O10398" s="7">
        <f>G10398-L10398</f>
        <v/>
      </c>
      <c r="P10398" s="7">
        <f>H10398-M10398</f>
        <v/>
      </c>
      <c r="Q10398" s="7">
        <f>IF($I10398=1,(N10398-MAR1!$B$11)/MAR1!$D$11,(N10398-MAR1!$C$11)/MAR1!$E$11)</f>
        <v/>
      </c>
      <c r="R10398" s="7">
        <f>IF($I10398=1,(O10398-MAR1!$B$12)/MAR1!$D$12,(O10398-MAR1!$C$12)/MAR1!$E$12)</f>
        <v/>
      </c>
      <c r="S10398" s="7">
        <f>IF($I10398=1,(P10398-MAR1!$B$13)/MAR1!$D$13,(P10398-MAR1!$C$13)/MAR1!$E$13)</f>
        <v/>
      </c>
    </row>
    <row r="10399">
      <c r="A10399" s="5" t="n">
        <v>10398</v>
      </c>
      <c r="B10399" s="5" t="n">
        <v>29</v>
      </c>
      <c r="C10399" s="5" t="n">
        <v>178</v>
      </c>
      <c r="D10399" s="5" t="n">
        <v>6</v>
      </c>
      <c r="E10399" s="5" t="n">
        <v>0</v>
      </c>
      <c r="F10399" s="5" t="n">
        <v>33.7</v>
      </c>
      <c r="G10399" s="5" t="n">
        <v>25.1</v>
      </c>
      <c r="H10399" s="5" t="n">
        <v>15.16</v>
      </c>
      <c r="I10399" s="6">
        <f>IF(E10399&gt;=Markov!$B$3,1,0)</f>
        <v/>
      </c>
      <c r="J10399" s="6">
        <f>I10398</f>
        <v/>
      </c>
      <c r="K10399" s="7">
        <f>MAR1!$B$5+MAR1!$C$5*COS(2*PI()*$C10399/365)+MAR1!$D$5*SIN(2*PI()*$C10399/365)</f>
        <v/>
      </c>
      <c r="L10399" s="7">
        <f>MAR1!$B$6+MAR1!$C$6*COS(2*PI()*$C10399/365)+MAR1!$D$6*SIN(2*PI()*$C10399/365)</f>
        <v/>
      </c>
      <c r="M10399" s="7">
        <f>MAR1!$B$7+MAR1!$C$7*COS(2*PI()*$C10399/365)+MAR1!$D$7*SIN(2*PI()*$C10399/365)</f>
        <v/>
      </c>
      <c r="N10399" s="7">
        <f>F10399-K10399</f>
        <v/>
      </c>
      <c r="O10399" s="7">
        <f>G10399-L10399</f>
        <v/>
      </c>
      <c r="P10399" s="7">
        <f>H10399-M10399</f>
        <v/>
      </c>
      <c r="Q10399" s="7">
        <f>IF($I10399=1,(N10399-MAR1!$B$11)/MAR1!$D$11,(N10399-MAR1!$C$11)/MAR1!$E$11)</f>
        <v/>
      </c>
      <c r="R10399" s="7">
        <f>IF($I10399=1,(O10399-MAR1!$B$12)/MAR1!$D$12,(O10399-MAR1!$C$12)/MAR1!$E$12)</f>
        <v/>
      </c>
      <c r="S10399" s="7">
        <f>IF($I10399=1,(P10399-MAR1!$B$13)/MAR1!$D$13,(P10399-MAR1!$C$13)/MAR1!$E$13)</f>
        <v/>
      </c>
    </row>
    <row r="10400">
      <c r="A10400" s="5" t="n">
        <v>10399</v>
      </c>
      <c r="B10400" s="5" t="n">
        <v>29</v>
      </c>
      <c r="C10400" s="5" t="n">
        <v>179</v>
      </c>
      <c r="D10400" s="5" t="n">
        <v>6</v>
      </c>
      <c r="E10400" s="5" t="n">
        <v>0.9</v>
      </c>
      <c r="F10400" s="5" t="n">
        <v>32.8</v>
      </c>
      <c r="G10400" s="5" t="n">
        <v>25.1</v>
      </c>
      <c r="H10400" s="5" t="n">
        <v>17.55</v>
      </c>
      <c r="I10400" s="6">
        <f>IF(E10400&gt;=Markov!$B$3,1,0)</f>
        <v/>
      </c>
      <c r="J10400" s="6">
        <f>I10399</f>
        <v/>
      </c>
      <c r="K10400" s="7">
        <f>MAR1!$B$5+MAR1!$C$5*COS(2*PI()*$C10400/365)+MAR1!$D$5*SIN(2*PI()*$C10400/365)</f>
        <v/>
      </c>
      <c r="L10400" s="7">
        <f>MAR1!$B$6+MAR1!$C$6*COS(2*PI()*$C10400/365)+MAR1!$D$6*SIN(2*PI()*$C10400/365)</f>
        <v/>
      </c>
      <c r="M10400" s="7">
        <f>MAR1!$B$7+MAR1!$C$7*COS(2*PI()*$C10400/365)+MAR1!$D$7*SIN(2*PI()*$C10400/365)</f>
        <v/>
      </c>
      <c r="N10400" s="7">
        <f>F10400-K10400</f>
        <v/>
      </c>
      <c r="O10400" s="7">
        <f>G10400-L10400</f>
        <v/>
      </c>
      <c r="P10400" s="7">
        <f>H10400-M10400</f>
        <v/>
      </c>
      <c r="Q10400" s="7">
        <f>IF($I10400=1,(N10400-MAR1!$B$11)/MAR1!$D$11,(N10400-MAR1!$C$11)/MAR1!$E$11)</f>
        <v/>
      </c>
      <c r="R10400" s="7">
        <f>IF($I10400=1,(O10400-MAR1!$B$12)/MAR1!$D$12,(O10400-MAR1!$C$12)/MAR1!$E$12)</f>
        <v/>
      </c>
      <c r="S10400" s="7">
        <f>IF($I10400=1,(P10400-MAR1!$B$13)/MAR1!$D$13,(P10400-MAR1!$C$13)/MAR1!$E$13)</f>
        <v/>
      </c>
    </row>
    <row r="10401">
      <c r="A10401" s="5" t="n">
        <v>10400</v>
      </c>
      <c r="B10401" s="5" t="n">
        <v>29</v>
      </c>
      <c r="C10401" s="5" t="n">
        <v>180</v>
      </c>
      <c r="D10401" s="5" t="n">
        <v>6</v>
      </c>
      <c r="E10401" s="5" t="n">
        <v>0</v>
      </c>
      <c r="F10401" s="5" t="n">
        <v>36.6</v>
      </c>
      <c r="G10401" s="5" t="n">
        <v>28.1</v>
      </c>
      <c r="H10401" s="5" t="n">
        <v>25.74</v>
      </c>
      <c r="I10401" s="6">
        <f>IF(E10401&gt;=Markov!$B$3,1,0)</f>
        <v/>
      </c>
      <c r="J10401" s="6">
        <f>I10400</f>
        <v/>
      </c>
      <c r="K10401" s="7">
        <f>MAR1!$B$5+MAR1!$C$5*COS(2*PI()*$C10401/365)+MAR1!$D$5*SIN(2*PI()*$C10401/365)</f>
        <v/>
      </c>
      <c r="L10401" s="7">
        <f>MAR1!$B$6+MAR1!$C$6*COS(2*PI()*$C10401/365)+MAR1!$D$6*SIN(2*PI()*$C10401/365)</f>
        <v/>
      </c>
      <c r="M10401" s="7">
        <f>MAR1!$B$7+MAR1!$C$7*COS(2*PI()*$C10401/365)+MAR1!$D$7*SIN(2*PI()*$C10401/365)</f>
        <v/>
      </c>
      <c r="N10401" s="7">
        <f>F10401-K10401</f>
        <v/>
      </c>
      <c r="O10401" s="7">
        <f>G10401-L10401</f>
        <v/>
      </c>
      <c r="P10401" s="7">
        <f>H10401-M10401</f>
        <v/>
      </c>
      <c r="Q10401" s="7">
        <f>IF($I10401=1,(N10401-MAR1!$B$11)/MAR1!$D$11,(N10401-MAR1!$C$11)/MAR1!$E$11)</f>
        <v/>
      </c>
      <c r="R10401" s="7">
        <f>IF($I10401=1,(O10401-MAR1!$B$12)/MAR1!$D$12,(O10401-MAR1!$C$12)/MAR1!$E$12)</f>
        <v/>
      </c>
      <c r="S10401" s="7">
        <f>IF($I10401=1,(P10401-MAR1!$B$13)/MAR1!$D$13,(P10401-MAR1!$C$13)/MAR1!$E$13)</f>
        <v/>
      </c>
    </row>
    <row r="10402">
      <c r="A10402" s="5" t="n">
        <v>10401</v>
      </c>
      <c r="B10402" s="5" t="n">
        <v>29</v>
      </c>
      <c r="C10402" s="5" t="n">
        <v>181</v>
      </c>
      <c r="D10402" s="5" t="n">
        <v>6</v>
      </c>
      <c r="E10402" s="5" t="n">
        <v>0</v>
      </c>
      <c r="F10402" s="5" t="n">
        <v>36.2</v>
      </c>
      <c r="G10402" s="5" t="n">
        <v>28.5</v>
      </c>
      <c r="H10402" s="5" t="n">
        <v>23.73</v>
      </c>
      <c r="I10402" s="6">
        <f>IF(E10402&gt;=Markov!$B$3,1,0)</f>
        <v/>
      </c>
      <c r="J10402" s="6">
        <f>I10401</f>
        <v/>
      </c>
      <c r="K10402" s="7">
        <f>MAR1!$B$5+MAR1!$C$5*COS(2*PI()*$C10402/365)+MAR1!$D$5*SIN(2*PI()*$C10402/365)</f>
        <v/>
      </c>
      <c r="L10402" s="7">
        <f>MAR1!$B$6+MAR1!$C$6*COS(2*PI()*$C10402/365)+MAR1!$D$6*SIN(2*PI()*$C10402/365)</f>
        <v/>
      </c>
      <c r="M10402" s="7">
        <f>MAR1!$B$7+MAR1!$C$7*COS(2*PI()*$C10402/365)+MAR1!$D$7*SIN(2*PI()*$C10402/365)</f>
        <v/>
      </c>
      <c r="N10402" s="7">
        <f>F10402-K10402</f>
        <v/>
      </c>
      <c r="O10402" s="7">
        <f>G10402-L10402</f>
        <v/>
      </c>
      <c r="P10402" s="7">
        <f>H10402-M10402</f>
        <v/>
      </c>
      <c r="Q10402" s="7">
        <f>IF($I10402=1,(N10402-MAR1!$B$11)/MAR1!$D$11,(N10402-MAR1!$C$11)/MAR1!$E$11)</f>
        <v/>
      </c>
      <c r="R10402" s="7">
        <f>IF($I10402=1,(O10402-MAR1!$B$12)/MAR1!$D$12,(O10402-MAR1!$C$12)/MAR1!$E$12)</f>
        <v/>
      </c>
      <c r="S10402" s="7">
        <f>IF($I10402=1,(P10402-MAR1!$B$13)/MAR1!$D$13,(P10402-MAR1!$C$13)/MAR1!$E$13)</f>
        <v/>
      </c>
    </row>
    <row r="10403">
      <c r="A10403" s="5" t="n">
        <v>10402</v>
      </c>
      <c r="B10403" s="5" t="n">
        <v>29</v>
      </c>
      <c r="C10403" s="5" t="n">
        <v>182</v>
      </c>
      <c r="D10403" s="5" t="n">
        <v>7</v>
      </c>
      <c r="E10403" s="5" t="n">
        <v>0</v>
      </c>
      <c r="F10403" s="5" t="n">
        <v>37.8</v>
      </c>
      <c r="G10403" s="5" t="n">
        <v>27.9</v>
      </c>
      <c r="H10403" s="5" t="n">
        <v>22.18</v>
      </c>
      <c r="I10403" s="6">
        <f>IF(E10403&gt;=Markov!$B$3,1,0)</f>
        <v/>
      </c>
      <c r="J10403" s="6">
        <f>I10402</f>
        <v/>
      </c>
      <c r="K10403" s="7">
        <f>MAR1!$B$5+MAR1!$C$5*COS(2*PI()*$C10403/365)+MAR1!$D$5*SIN(2*PI()*$C10403/365)</f>
        <v/>
      </c>
      <c r="L10403" s="7">
        <f>MAR1!$B$6+MAR1!$C$6*COS(2*PI()*$C10403/365)+MAR1!$D$6*SIN(2*PI()*$C10403/365)</f>
        <v/>
      </c>
      <c r="M10403" s="7">
        <f>MAR1!$B$7+MAR1!$C$7*COS(2*PI()*$C10403/365)+MAR1!$D$7*SIN(2*PI()*$C10403/365)</f>
        <v/>
      </c>
      <c r="N10403" s="7">
        <f>F10403-K10403</f>
        <v/>
      </c>
      <c r="O10403" s="7">
        <f>G10403-L10403</f>
        <v/>
      </c>
      <c r="P10403" s="7">
        <f>H10403-M10403</f>
        <v/>
      </c>
      <c r="Q10403" s="7">
        <f>IF($I10403=1,(N10403-MAR1!$B$11)/MAR1!$D$11,(N10403-MAR1!$C$11)/MAR1!$E$11)</f>
        <v/>
      </c>
      <c r="R10403" s="7">
        <f>IF($I10403=1,(O10403-MAR1!$B$12)/MAR1!$D$12,(O10403-MAR1!$C$12)/MAR1!$E$12)</f>
        <v/>
      </c>
      <c r="S10403" s="7">
        <f>IF($I10403=1,(P10403-MAR1!$B$13)/MAR1!$D$13,(P10403-MAR1!$C$13)/MAR1!$E$13)</f>
        <v/>
      </c>
    </row>
    <row r="10404">
      <c r="A10404" s="5" t="n">
        <v>10403</v>
      </c>
      <c r="B10404" s="5" t="n">
        <v>29</v>
      </c>
      <c r="C10404" s="5" t="n">
        <v>183</v>
      </c>
      <c r="D10404" s="5" t="n">
        <v>7</v>
      </c>
      <c r="E10404" s="5" t="n">
        <v>0</v>
      </c>
      <c r="F10404" s="5" t="n">
        <v>35.2</v>
      </c>
      <c r="G10404" s="5" t="n">
        <v>28.6</v>
      </c>
      <c r="H10404" s="5" t="n">
        <v>17.39</v>
      </c>
      <c r="I10404" s="6">
        <f>IF(E10404&gt;=Markov!$B$3,1,0)</f>
        <v/>
      </c>
      <c r="J10404" s="6">
        <f>I10403</f>
        <v/>
      </c>
      <c r="K10404" s="7">
        <f>MAR1!$B$5+MAR1!$C$5*COS(2*PI()*$C10404/365)+MAR1!$D$5*SIN(2*PI()*$C10404/365)</f>
        <v/>
      </c>
      <c r="L10404" s="7">
        <f>MAR1!$B$6+MAR1!$C$6*COS(2*PI()*$C10404/365)+MAR1!$D$6*SIN(2*PI()*$C10404/365)</f>
        <v/>
      </c>
      <c r="M10404" s="7">
        <f>MAR1!$B$7+MAR1!$C$7*COS(2*PI()*$C10404/365)+MAR1!$D$7*SIN(2*PI()*$C10404/365)</f>
        <v/>
      </c>
      <c r="N10404" s="7">
        <f>F10404-K10404</f>
        <v/>
      </c>
      <c r="O10404" s="7">
        <f>G10404-L10404</f>
        <v/>
      </c>
      <c r="P10404" s="7">
        <f>H10404-M10404</f>
        <v/>
      </c>
      <c r="Q10404" s="7">
        <f>IF($I10404=1,(N10404-MAR1!$B$11)/MAR1!$D$11,(N10404-MAR1!$C$11)/MAR1!$E$11)</f>
        <v/>
      </c>
      <c r="R10404" s="7">
        <f>IF($I10404=1,(O10404-MAR1!$B$12)/MAR1!$D$12,(O10404-MAR1!$C$12)/MAR1!$E$12)</f>
        <v/>
      </c>
      <c r="S10404" s="7">
        <f>IF($I10404=1,(P10404-MAR1!$B$13)/MAR1!$D$13,(P10404-MAR1!$C$13)/MAR1!$E$13)</f>
        <v/>
      </c>
    </row>
    <row r="10405">
      <c r="A10405" s="5" t="n">
        <v>10404</v>
      </c>
      <c r="B10405" s="5" t="n">
        <v>29</v>
      </c>
      <c r="C10405" s="5" t="n">
        <v>184</v>
      </c>
      <c r="D10405" s="5" t="n">
        <v>7</v>
      </c>
      <c r="E10405" s="5" t="n">
        <v>33.7</v>
      </c>
      <c r="F10405" s="5" t="n">
        <v>33.2</v>
      </c>
      <c r="G10405" s="5" t="n">
        <v>26.2</v>
      </c>
      <c r="H10405" s="5" t="n">
        <v>18.35</v>
      </c>
      <c r="I10405" s="6">
        <f>IF(E10405&gt;=Markov!$B$3,1,0)</f>
        <v/>
      </c>
      <c r="J10405" s="6">
        <f>I10404</f>
        <v/>
      </c>
      <c r="K10405" s="7">
        <f>MAR1!$B$5+MAR1!$C$5*COS(2*PI()*$C10405/365)+MAR1!$D$5*SIN(2*PI()*$C10405/365)</f>
        <v/>
      </c>
      <c r="L10405" s="7">
        <f>MAR1!$B$6+MAR1!$C$6*COS(2*PI()*$C10405/365)+MAR1!$D$6*SIN(2*PI()*$C10405/365)</f>
        <v/>
      </c>
      <c r="M10405" s="7">
        <f>MAR1!$B$7+MAR1!$C$7*COS(2*PI()*$C10405/365)+MAR1!$D$7*SIN(2*PI()*$C10405/365)</f>
        <v/>
      </c>
      <c r="N10405" s="7">
        <f>F10405-K10405</f>
        <v/>
      </c>
      <c r="O10405" s="7">
        <f>G10405-L10405</f>
        <v/>
      </c>
      <c r="P10405" s="7">
        <f>H10405-M10405</f>
        <v/>
      </c>
      <c r="Q10405" s="7">
        <f>IF($I10405=1,(N10405-MAR1!$B$11)/MAR1!$D$11,(N10405-MAR1!$C$11)/MAR1!$E$11)</f>
        <v/>
      </c>
      <c r="R10405" s="7">
        <f>IF($I10405=1,(O10405-MAR1!$B$12)/MAR1!$D$12,(O10405-MAR1!$C$12)/MAR1!$E$12)</f>
        <v/>
      </c>
      <c r="S10405" s="7">
        <f>IF($I10405=1,(P10405-MAR1!$B$13)/MAR1!$D$13,(P10405-MAR1!$C$13)/MAR1!$E$13)</f>
        <v/>
      </c>
    </row>
    <row r="10406">
      <c r="A10406" s="5" t="n">
        <v>10405</v>
      </c>
      <c r="B10406" s="5" t="n">
        <v>29</v>
      </c>
      <c r="C10406" s="5" t="n">
        <v>185</v>
      </c>
      <c r="D10406" s="5" t="n">
        <v>7</v>
      </c>
      <c r="E10406" s="5" t="n">
        <v>3.9</v>
      </c>
      <c r="F10406" s="5" t="n">
        <v>31.9</v>
      </c>
      <c r="G10406" s="5" t="n">
        <v>25.8</v>
      </c>
      <c r="H10406" s="5" t="n">
        <v>16.23</v>
      </c>
      <c r="I10406" s="6">
        <f>IF(E10406&gt;=Markov!$B$3,1,0)</f>
        <v/>
      </c>
      <c r="J10406" s="6">
        <f>I10405</f>
        <v/>
      </c>
      <c r="K10406" s="7">
        <f>MAR1!$B$5+MAR1!$C$5*COS(2*PI()*$C10406/365)+MAR1!$D$5*SIN(2*PI()*$C10406/365)</f>
        <v/>
      </c>
      <c r="L10406" s="7">
        <f>MAR1!$B$6+MAR1!$C$6*COS(2*PI()*$C10406/365)+MAR1!$D$6*SIN(2*PI()*$C10406/365)</f>
        <v/>
      </c>
      <c r="M10406" s="7">
        <f>MAR1!$B$7+MAR1!$C$7*COS(2*PI()*$C10406/365)+MAR1!$D$7*SIN(2*PI()*$C10406/365)</f>
        <v/>
      </c>
      <c r="N10406" s="7">
        <f>F10406-K10406</f>
        <v/>
      </c>
      <c r="O10406" s="7">
        <f>G10406-L10406</f>
        <v/>
      </c>
      <c r="P10406" s="7">
        <f>H10406-M10406</f>
        <v/>
      </c>
      <c r="Q10406" s="7">
        <f>IF($I10406=1,(N10406-MAR1!$B$11)/MAR1!$D$11,(N10406-MAR1!$C$11)/MAR1!$E$11)</f>
        <v/>
      </c>
      <c r="R10406" s="7">
        <f>IF($I10406=1,(O10406-MAR1!$B$12)/MAR1!$D$12,(O10406-MAR1!$C$12)/MAR1!$E$12)</f>
        <v/>
      </c>
      <c r="S10406" s="7">
        <f>IF($I10406=1,(P10406-MAR1!$B$13)/MAR1!$D$13,(P10406-MAR1!$C$13)/MAR1!$E$13)</f>
        <v/>
      </c>
    </row>
    <row r="10407">
      <c r="A10407" s="5" t="n">
        <v>10406</v>
      </c>
      <c r="B10407" s="5" t="n">
        <v>29</v>
      </c>
      <c r="C10407" s="5" t="n">
        <v>186</v>
      </c>
      <c r="D10407" s="5" t="n">
        <v>7</v>
      </c>
      <c r="E10407" s="5" t="n">
        <v>9.4</v>
      </c>
      <c r="F10407" s="5" t="n">
        <v>29.7</v>
      </c>
      <c r="G10407" s="5" t="n">
        <v>23.3</v>
      </c>
      <c r="H10407" s="5" t="n">
        <v>10.91</v>
      </c>
      <c r="I10407" s="6">
        <f>IF(E10407&gt;=Markov!$B$3,1,0)</f>
        <v/>
      </c>
      <c r="J10407" s="6">
        <f>I10406</f>
        <v/>
      </c>
      <c r="K10407" s="7">
        <f>MAR1!$B$5+MAR1!$C$5*COS(2*PI()*$C10407/365)+MAR1!$D$5*SIN(2*PI()*$C10407/365)</f>
        <v/>
      </c>
      <c r="L10407" s="7">
        <f>MAR1!$B$6+MAR1!$C$6*COS(2*PI()*$C10407/365)+MAR1!$D$6*SIN(2*PI()*$C10407/365)</f>
        <v/>
      </c>
      <c r="M10407" s="7">
        <f>MAR1!$B$7+MAR1!$C$7*COS(2*PI()*$C10407/365)+MAR1!$D$7*SIN(2*PI()*$C10407/365)</f>
        <v/>
      </c>
      <c r="N10407" s="7">
        <f>F10407-K10407</f>
        <v/>
      </c>
      <c r="O10407" s="7">
        <f>G10407-L10407</f>
        <v/>
      </c>
      <c r="P10407" s="7">
        <f>H10407-M10407</f>
        <v/>
      </c>
      <c r="Q10407" s="7">
        <f>IF($I10407=1,(N10407-MAR1!$B$11)/MAR1!$D$11,(N10407-MAR1!$C$11)/MAR1!$E$11)</f>
        <v/>
      </c>
      <c r="R10407" s="7">
        <f>IF($I10407=1,(O10407-MAR1!$B$12)/MAR1!$D$12,(O10407-MAR1!$C$12)/MAR1!$E$12)</f>
        <v/>
      </c>
      <c r="S10407" s="7">
        <f>IF($I10407=1,(P10407-MAR1!$B$13)/MAR1!$D$13,(P10407-MAR1!$C$13)/MAR1!$E$13)</f>
        <v/>
      </c>
    </row>
    <row r="10408">
      <c r="A10408" s="5" t="n">
        <v>10407</v>
      </c>
      <c r="B10408" s="5" t="n">
        <v>29</v>
      </c>
      <c r="C10408" s="5" t="n">
        <v>187</v>
      </c>
      <c r="D10408" s="5" t="n">
        <v>7</v>
      </c>
      <c r="E10408" s="5" t="n">
        <v>0.8</v>
      </c>
      <c r="F10408" s="5" t="n">
        <v>30</v>
      </c>
      <c r="G10408" s="5" t="n">
        <v>24.7</v>
      </c>
      <c r="H10408" s="5" t="n">
        <v>10.42</v>
      </c>
      <c r="I10408" s="6">
        <f>IF(E10408&gt;=Markov!$B$3,1,0)</f>
        <v/>
      </c>
      <c r="J10408" s="6">
        <f>I10407</f>
        <v/>
      </c>
      <c r="K10408" s="7">
        <f>MAR1!$B$5+MAR1!$C$5*COS(2*PI()*$C10408/365)+MAR1!$D$5*SIN(2*PI()*$C10408/365)</f>
        <v/>
      </c>
      <c r="L10408" s="7">
        <f>MAR1!$B$6+MAR1!$C$6*COS(2*PI()*$C10408/365)+MAR1!$D$6*SIN(2*PI()*$C10408/365)</f>
        <v/>
      </c>
      <c r="M10408" s="7">
        <f>MAR1!$B$7+MAR1!$C$7*COS(2*PI()*$C10408/365)+MAR1!$D$7*SIN(2*PI()*$C10408/365)</f>
        <v/>
      </c>
      <c r="N10408" s="7">
        <f>F10408-K10408</f>
        <v/>
      </c>
      <c r="O10408" s="7">
        <f>G10408-L10408</f>
        <v/>
      </c>
      <c r="P10408" s="7">
        <f>H10408-M10408</f>
        <v/>
      </c>
      <c r="Q10408" s="7">
        <f>IF($I10408=1,(N10408-MAR1!$B$11)/MAR1!$D$11,(N10408-MAR1!$C$11)/MAR1!$E$11)</f>
        <v/>
      </c>
      <c r="R10408" s="7">
        <f>IF($I10408=1,(O10408-MAR1!$B$12)/MAR1!$D$12,(O10408-MAR1!$C$12)/MAR1!$E$12)</f>
        <v/>
      </c>
      <c r="S10408" s="7">
        <f>IF($I10408=1,(P10408-MAR1!$B$13)/MAR1!$D$13,(P10408-MAR1!$C$13)/MAR1!$E$13)</f>
        <v/>
      </c>
    </row>
    <row r="10409">
      <c r="A10409" s="5" t="n">
        <v>10408</v>
      </c>
      <c r="B10409" s="5" t="n">
        <v>29</v>
      </c>
      <c r="C10409" s="5" t="n">
        <v>188</v>
      </c>
      <c r="D10409" s="5" t="n">
        <v>7</v>
      </c>
      <c r="E10409" s="5" t="n">
        <v>4.3</v>
      </c>
      <c r="F10409" s="5" t="n">
        <v>30</v>
      </c>
      <c r="G10409" s="5" t="n">
        <v>24.9</v>
      </c>
      <c r="H10409" s="5" t="n">
        <v>12</v>
      </c>
      <c r="I10409" s="6">
        <f>IF(E10409&gt;=Markov!$B$3,1,0)</f>
        <v/>
      </c>
      <c r="J10409" s="6">
        <f>I10408</f>
        <v/>
      </c>
      <c r="K10409" s="7">
        <f>MAR1!$B$5+MAR1!$C$5*COS(2*PI()*$C10409/365)+MAR1!$D$5*SIN(2*PI()*$C10409/365)</f>
        <v/>
      </c>
      <c r="L10409" s="7">
        <f>MAR1!$B$6+MAR1!$C$6*COS(2*PI()*$C10409/365)+MAR1!$D$6*SIN(2*PI()*$C10409/365)</f>
        <v/>
      </c>
      <c r="M10409" s="7">
        <f>MAR1!$B$7+MAR1!$C$7*COS(2*PI()*$C10409/365)+MAR1!$D$7*SIN(2*PI()*$C10409/365)</f>
        <v/>
      </c>
      <c r="N10409" s="7">
        <f>F10409-K10409</f>
        <v/>
      </c>
      <c r="O10409" s="7">
        <f>G10409-L10409</f>
        <v/>
      </c>
      <c r="P10409" s="7">
        <f>H10409-M10409</f>
        <v/>
      </c>
      <c r="Q10409" s="7">
        <f>IF($I10409=1,(N10409-MAR1!$B$11)/MAR1!$D$11,(N10409-MAR1!$C$11)/MAR1!$E$11)</f>
        <v/>
      </c>
      <c r="R10409" s="7">
        <f>IF($I10409=1,(O10409-MAR1!$B$12)/MAR1!$D$12,(O10409-MAR1!$C$12)/MAR1!$E$12)</f>
        <v/>
      </c>
      <c r="S10409" s="7">
        <f>IF($I10409=1,(P10409-MAR1!$B$13)/MAR1!$D$13,(P10409-MAR1!$C$13)/MAR1!$E$13)</f>
        <v/>
      </c>
    </row>
    <row r="10410">
      <c r="A10410" s="5" t="n">
        <v>10409</v>
      </c>
      <c r="B10410" s="5" t="n">
        <v>29</v>
      </c>
      <c r="C10410" s="5" t="n">
        <v>189</v>
      </c>
      <c r="D10410" s="5" t="n">
        <v>7</v>
      </c>
      <c r="E10410" s="5" t="n">
        <v>17.7</v>
      </c>
      <c r="F10410" s="5" t="n">
        <v>32</v>
      </c>
      <c r="G10410" s="5" t="n">
        <v>25.6</v>
      </c>
      <c r="H10410" s="5" t="n">
        <v>15.52</v>
      </c>
      <c r="I10410" s="6">
        <f>IF(E10410&gt;=Markov!$B$3,1,0)</f>
        <v/>
      </c>
      <c r="J10410" s="6">
        <f>I10409</f>
        <v/>
      </c>
      <c r="K10410" s="7">
        <f>MAR1!$B$5+MAR1!$C$5*COS(2*PI()*$C10410/365)+MAR1!$D$5*SIN(2*PI()*$C10410/365)</f>
        <v/>
      </c>
      <c r="L10410" s="7">
        <f>MAR1!$B$6+MAR1!$C$6*COS(2*PI()*$C10410/365)+MAR1!$D$6*SIN(2*PI()*$C10410/365)</f>
        <v/>
      </c>
      <c r="M10410" s="7">
        <f>MAR1!$B$7+MAR1!$C$7*COS(2*PI()*$C10410/365)+MAR1!$D$7*SIN(2*PI()*$C10410/365)</f>
        <v/>
      </c>
      <c r="N10410" s="7">
        <f>F10410-K10410</f>
        <v/>
      </c>
      <c r="O10410" s="7">
        <f>G10410-L10410</f>
        <v/>
      </c>
      <c r="P10410" s="7">
        <f>H10410-M10410</f>
        <v/>
      </c>
      <c r="Q10410" s="7">
        <f>IF($I10410=1,(N10410-MAR1!$B$11)/MAR1!$D$11,(N10410-MAR1!$C$11)/MAR1!$E$11)</f>
        <v/>
      </c>
      <c r="R10410" s="7">
        <f>IF($I10410=1,(O10410-MAR1!$B$12)/MAR1!$D$12,(O10410-MAR1!$C$12)/MAR1!$E$12)</f>
        <v/>
      </c>
      <c r="S10410" s="7">
        <f>IF($I10410=1,(P10410-MAR1!$B$13)/MAR1!$D$13,(P10410-MAR1!$C$13)/MAR1!$E$13)</f>
        <v/>
      </c>
    </row>
    <row r="10411">
      <c r="A10411" s="5" t="n">
        <v>10410</v>
      </c>
      <c r="B10411" s="5" t="n">
        <v>29</v>
      </c>
      <c r="C10411" s="5" t="n">
        <v>190</v>
      </c>
      <c r="D10411" s="5" t="n">
        <v>7</v>
      </c>
      <c r="E10411" s="5" t="n">
        <v>0</v>
      </c>
      <c r="F10411" s="5" t="n">
        <v>33.7</v>
      </c>
      <c r="G10411" s="5" t="n">
        <v>26.9</v>
      </c>
      <c r="H10411" s="5" t="n">
        <v>16.98</v>
      </c>
      <c r="I10411" s="6">
        <f>IF(E10411&gt;=Markov!$B$3,1,0)</f>
        <v/>
      </c>
      <c r="J10411" s="6">
        <f>I10410</f>
        <v/>
      </c>
      <c r="K10411" s="7">
        <f>MAR1!$B$5+MAR1!$C$5*COS(2*PI()*$C10411/365)+MAR1!$D$5*SIN(2*PI()*$C10411/365)</f>
        <v/>
      </c>
      <c r="L10411" s="7">
        <f>MAR1!$B$6+MAR1!$C$6*COS(2*PI()*$C10411/365)+MAR1!$D$6*SIN(2*PI()*$C10411/365)</f>
        <v/>
      </c>
      <c r="M10411" s="7">
        <f>MAR1!$B$7+MAR1!$C$7*COS(2*PI()*$C10411/365)+MAR1!$D$7*SIN(2*PI()*$C10411/365)</f>
        <v/>
      </c>
      <c r="N10411" s="7">
        <f>F10411-K10411</f>
        <v/>
      </c>
      <c r="O10411" s="7">
        <f>G10411-L10411</f>
        <v/>
      </c>
      <c r="P10411" s="7">
        <f>H10411-M10411</f>
        <v/>
      </c>
      <c r="Q10411" s="7">
        <f>IF($I10411=1,(N10411-MAR1!$B$11)/MAR1!$D$11,(N10411-MAR1!$C$11)/MAR1!$E$11)</f>
        <v/>
      </c>
      <c r="R10411" s="7">
        <f>IF($I10411=1,(O10411-MAR1!$B$12)/MAR1!$D$12,(O10411-MAR1!$C$12)/MAR1!$E$12)</f>
        <v/>
      </c>
      <c r="S10411" s="7">
        <f>IF($I10411=1,(P10411-MAR1!$B$13)/MAR1!$D$13,(P10411-MAR1!$C$13)/MAR1!$E$13)</f>
        <v/>
      </c>
    </row>
    <row r="10412">
      <c r="A10412" s="5" t="n">
        <v>10411</v>
      </c>
      <c r="B10412" s="5" t="n">
        <v>29</v>
      </c>
      <c r="C10412" s="5" t="n">
        <v>191</v>
      </c>
      <c r="D10412" s="5" t="n">
        <v>7</v>
      </c>
      <c r="E10412" s="5" t="n">
        <v>7.1</v>
      </c>
      <c r="F10412" s="5" t="n">
        <v>30.8</v>
      </c>
      <c r="G10412" s="5" t="n">
        <v>25</v>
      </c>
      <c r="H10412" s="5" t="n">
        <v>12.52</v>
      </c>
      <c r="I10412" s="6">
        <f>IF(E10412&gt;=Markov!$B$3,1,0)</f>
        <v/>
      </c>
      <c r="J10412" s="6">
        <f>I10411</f>
        <v/>
      </c>
      <c r="K10412" s="7">
        <f>MAR1!$B$5+MAR1!$C$5*COS(2*PI()*$C10412/365)+MAR1!$D$5*SIN(2*PI()*$C10412/365)</f>
        <v/>
      </c>
      <c r="L10412" s="7">
        <f>MAR1!$B$6+MAR1!$C$6*COS(2*PI()*$C10412/365)+MAR1!$D$6*SIN(2*PI()*$C10412/365)</f>
        <v/>
      </c>
      <c r="M10412" s="7">
        <f>MAR1!$B$7+MAR1!$C$7*COS(2*PI()*$C10412/365)+MAR1!$D$7*SIN(2*PI()*$C10412/365)</f>
        <v/>
      </c>
      <c r="N10412" s="7">
        <f>F10412-K10412</f>
        <v/>
      </c>
      <c r="O10412" s="7">
        <f>G10412-L10412</f>
        <v/>
      </c>
      <c r="P10412" s="7">
        <f>H10412-M10412</f>
        <v/>
      </c>
      <c r="Q10412" s="7">
        <f>IF($I10412=1,(N10412-MAR1!$B$11)/MAR1!$D$11,(N10412-MAR1!$C$11)/MAR1!$E$11)</f>
        <v/>
      </c>
      <c r="R10412" s="7">
        <f>IF($I10412=1,(O10412-MAR1!$B$12)/MAR1!$D$12,(O10412-MAR1!$C$12)/MAR1!$E$12)</f>
        <v/>
      </c>
      <c r="S10412" s="7">
        <f>IF($I10412=1,(P10412-MAR1!$B$13)/MAR1!$D$13,(P10412-MAR1!$C$13)/MAR1!$E$13)</f>
        <v/>
      </c>
    </row>
    <row r="10413">
      <c r="A10413" s="5" t="n">
        <v>10412</v>
      </c>
      <c r="B10413" s="5" t="n">
        <v>29</v>
      </c>
      <c r="C10413" s="5" t="n">
        <v>192</v>
      </c>
      <c r="D10413" s="5" t="n">
        <v>7</v>
      </c>
      <c r="E10413" s="5" t="n">
        <v>11</v>
      </c>
      <c r="F10413" s="5" t="n">
        <v>29.7</v>
      </c>
      <c r="G10413" s="5" t="n">
        <v>24.4</v>
      </c>
      <c r="H10413" s="5" t="n">
        <v>11.73</v>
      </c>
      <c r="I10413" s="6">
        <f>IF(E10413&gt;=Markov!$B$3,1,0)</f>
        <v/>
      </c>
      <c r="J10413" s="6">
        <f>I10412</f>
        <v/>
      </c>
      <c r="K10413" s="7">
        <f>MAR1!$B$5+MAR1!$C$5*COS(2*PI()*$C10413/365)+MAR1!$D$5*SIN(2*PI()*$C10413/365)</f>
        <v/>
      </c>
      <c r="L10413" s="7">
        <f>MAR1!$B$6+MAR1!$C$6*COS(2*PI()*$C10413/365)+MAR1!$D$6*SIN(2*PI()*$C10413/365)</f>
        <v/>
      </c>
      <c r="M10413" s="7">
        <f>MAR1!$B$7+MAR1!$C$7*COS(2*PI()*$C10413/365)+MAR1!$D$7*SIN(2*PI()*$C10413/365)</f>
        <v/>
      </c>
      <c r="N10413" s="7">
        <f>F10413-K10413</f>
        <v/>
      </c>
      <c r="O10413" s="7">
        <f>G10413-L10413</f>
        <v/>
      </c>
      <c r="P10413" s="7">
        <f>H10413-M10413</f>
        <v/>
      </c>
      <c r="Q10413" s="7">
        <f>IF($I10413=1,(N10413-MAR1!$B$11)/MAR1!$D$11,(N10413-MAR1!$C$11)/MAR1!$E$11)</f>
        <v/>
      </c>
      <c r="R10413" s="7">
        <f>IF($I10413=1,(O10413-MAR1!$B$12)/MAR1!$D$12,(O10413-MAR1!$C$12)/MAR1!$E$12)</f>
        <v/>
      </c>
      <c r="S10413" s="7">
        <f>IF($I10413=1,(P10413-MAR1!$B$13)/MAR1!$D$13,(P10413-MAR1!$C$13)/MAR1!$E$13)</f>
        <v/>
      </c>
    </row>
    <row r="10414">
      <c r="A10414" s="5" t="n">
        <v>10413</v>
      </c>
      <c r="B10414" s="5" t="n">
        <v>29</v>
      </c>
      <c r="C10414" s="5" t="n">
        <v>193</v>
      </c>
      <c r="D10414" s="5" t="n">
        <v>7</v>
      </c>
      <c r="E10414" s="5" t="n">
        <v>81.2</v>
      </c>
      <c r="F10414" s="5" t="n">
        <v>32.2</v>
      </c>
      <c r="G10414" s="5" t="n">
        <v>25</v>
      </c>
      <c r="H10414" s="5" t="n">
        <v>15.39</v>
      </c>
      <c r="I10414" s="6">
        <f>IF(E10414&gt;=Markov!$B$3,1,0)</f>
        <v/>
      </c>
      <c r="J10414" s="6">
        <f>I10413</f>
        <v/>
      </c>
      <c r="K10414" s="7">
        <f>MAR1!$B$5+MAR1!$C$5*COS(2*PI()*$C10414/365)+MAR1!$D$5*SIN(2*PI()*$C10414/365)</f>
        <v/>
      </c>
      <c r="L10414" s="7">
        <f>MAR1!$B$6+MAR1!$C$6*COS(2*PI()*$C10414/365)+MAR1!$D$6*SIN(2*PI()*$C10414/365)</f>
        <v/>
      </c>
      <c r="M10414" s="7">
        <f>MAR1!$B$7+MAR1!$C$7*COS(2*PI()*$C10414/365)+MAR1!$D$7*SIN(2*PI()*$C10414/365)</f>
        <v/>
      </c>
      <c r="N10414" s="7">
        <f>F10414-K10414</f>
        <v/>
      </c>
      <c r="O10414" s="7">
        <f>G10414-L10414</f>
        <v/>
      </c>
      <c r="P10414" s="7">
        <f>H10414-M10414</f>
        <v/>
      </c>
      <c r="Q10414" s="7">
        <f>IF($I10414=1,(N10414-MAR1!$B$11)/MAR1!$D$11,(N10414-MAR1!$C$11)/MAR1!$E$11)</f>
        <v/>
      </c>
      <c r="R10414" s="7">
        <f>IF($I10414=1,(O10414-MAR1!$B$12)/MAR1!$D$12,(O10414-MAR1!$C$12)/MAR1!$E$12)</f>
        <v/>
      </c>
      <c r="S10414" s="7">
        <f>IF($I10414=1,(P10414-MAR1!$B$13)/MAR1!$D$13,(P10414-MAR1!$C$13)/MAR1!$E$13)</f>
        <v/>
      </c>
    </row>
    <row r="10415">
      <c r="A10415" s="5" t="n">
        <v>10414</v>
      </c>
      <c r="B10415" s="5" t="n">
        <v>29</v>
      </c>
      <c r="C10415" s="5" t="n">
        <v>194</v>
      </c>
      <c r="D10415" s="5" t="n">
        <v>7</v>
      </c>
      <c r="E10415" s="5" t="n">
        <v>0</v>
      </c>
      <c r="F10415" s="5" t="n">
        <v>35.1</v>
      </c>
      <c r="G10415" s="5" t="n">
        <v>28.4</v>
      </c>
      <c r="H10415" s="5" t="n">
        <v>21.46</v>
      </c>
      <c r="I10415" s="6">
        <f>IF(E10415&gt;=Markov!$B$3,1,0)</f>
        <v/>
      </c>
      <c r="J10415" s="6">
        <f>I10414</f>
        <v/>
      </c>
      <c r="K10415" s="7">
        <f>MAR1!$B$5+MAR1!$C$5*COS(2*PI()*$C10415/365)+MAR1!$D$5*SIN(2*PI()*$C10415/365)</f>
        <v/>
      </c>
      <c r="L10415" s="7">
        <f>MAR1!$B$6+MAR1!$C$6*COS(2*PI()*$C10415/365)+MAR1!$D$6*SIN(2*PI()*$C10415/365)</f>
        <v/>
      </c>
      <c r="M10415" s="7">
        <f>MAR1!$B$7+MAR1!$C$7*COS(2*PI()*$C10415/365)+MAR1!$D$7*SIN(2*PI()*$C10415/365)</f>
        <v/>
      </c>
      <c r="N10415" s="7">
        <f>F10415-K10415</f>
        <v/>
      </c>
      <c r="O10415" s="7">
        <f>G10415-L10415</f>
        <v/>
      </c>
      <c r="P10415" s="7">
        <f>H10415-M10415</f>
        <v/>
      </c>
      <c r="Q10415" s="7">
        <f>IF($I10415=1,(N10415-MAR1!$B$11)/MAR1!$D$11,(N10415-MAR1!$C$11)/MAR1!$E$11)</f>
        <v/>
      </c>
      <c r="R10415" s="7">
        <f>IF($I10415=1,(O10415-MAR1!$B$12)/MAR1!$D$12,(O10415-MAR1!$C$12)/MAR1!$E$12)</f>
        <v/>
      </c>
      <c r="S10415" s="7">
        <f>IF($I10415=1,(P10415-MAR1!$B$13)/MAR1!$D$13,(P10415-MAR1!$C$13)/MAR1!$E$13)</f>
        <v/>
      </c>
    </row>
    <row r="10416">
      <c r="A10416" s="5" t="n">
        <v>10415</v>
      </c>
      <c r="B10416" s="5" t="n">
        <v>29</v>
      </c>
      <c r="C10416" s="5" t="n">
        <v>195</v>
      </c>
      <c r="D10416" s="5" t="n">
        <v>7</v>
      </c>
      <c r="E10416" s="5" t="n">
        <v>26.1</v>
      </c>
      <c r="F10416" s="5" t="n">
        <v>31.6</v>
      </c>
      <c r="G10416" s="5" t="n">
        <v>26.2</v>
      </c>
      <c r="H10416" s="5" t="n">
        <v>11.93</v>
      </c>
      <c r="I10416" s="6">
        <f>IF(E10416&gt;=Markov!$B$3,1,0)</f>
        <v/>
      </c>
      <c r="J10416" s="6">
        <f>I10415</f>
        <v/>
      </c>
      <c r="K10416" s="7">
        <f>MAR1!$B$5+MAR1!$C$5*COS(2*PI()*$C10416/365)+MAR1!$D$5*SIN(2*PI()*$C10416/365)</f>
        <v/>
      </c>
      <c r="L10416" s="7">
        <f>MAR1!$B$6+MAR1!$C$6*COS(2*PI()*$C10416/365)+MAR1!$D$6*SIN(2*PI()*$C10416/365)</f>
        <v/>
      </c>
      <c r="M10416" s="7">
        <f>MAR1!$B$7+MAR1!$C$7*COS(2*PI()*$C10416/365)+MAR1!$D$7*SIN(2*PI()*$C10416/365)</f>
        <v/>
      </c>
      <c r="N10416" s="7">
        <f>F10416-K10416</f>
        <v/>
      </c>
      <c r="O10416" s="7">
        <f>G10416-L10416</f>
        <v/>
      </c>
      <c r="P10416" s="7">
        <f>H10416-M10416</f>
        <v/>
      </c>
      <c r="Q10416" s="7">
        <f>IF($I10416=1,(N10416-MAR1!$B$11)/MAR1!$D$11,(N10416-MAR1!$C$11)/MAR1!$E$11)</f>
        <v/>
      </c>
      <c r="R10416" s="7">
        <f>IF($I10416=1,(O10416-MAR1!$B$12)/MAR1!$D$12,(O10416-MAR1!$C$12)/MAR1!$E$12)</f>
        <v/>
      </c>
      <c r="S10416" s="7">
        <f>IF($I10416=1,(P10416-MAR1!$B$13)/MAR1!$D$13,(P10416-MAR1!$C$13)/MAR1!$E$13)</f>
        <v/>
      </c>
    </row>
    <row r="10417">
      <c r="A10417" s="5" t="n">
        <v>10416</v>
      </c>
      <c r="B10417" s="5" t="n">
        <v>29</v>
      </c>
      <c r="C10417" s="5" t="n">
        <v>196</v>
      </c>
      <c r="D10417" s="5" t="n">
        <v>7</v>
      </c>
      <c r="E10417" s="5" t="n">
        <v>9.1</v>
      </c>
      <c r="F10417" s="5" t="n">
        <v>32.3</v>
      </c>
      <c r="G10417" s="5" t="n">
        <v>24.9</v>
      </c>
      <c r="H10417" s="5" t="n">
        <v>11.51</v>
      </c>
      <c r="I10417" s="6">
        <f>IF(E10417&gt;=Markov!$B$3,1,0)</f>
        <v/>
      </c>
      <c r="J10417" s="6">
        <f>I10416</f>
        <v/>
      </c>
      <c r="K10417" s="7">
        <f>MAR1!$B$5+MAR1!$C$5*COS(2*PI()*$C10417/365)+MAR1!$D$5*SIN(2*PI()*$C10417/365)</f>
        <v/>
      </c>
      <c r="L10417" s="7">
        <f>MAR1!$B$6+MAR1!$C$6*COS(2*PI()*$C10417/365)+MAR1!$D$6*SIN(2*PI()*$C10417/365)</f>
        <v/>
      </c>
      <c r="M10417" s="7">
        <f>MAR1!$B$7+MAR1!$C$7*COS(2*PI()*$C10417/365)+MAR1!$D$7*SIN(2*PI()*$C10417/365)</f>
        <v/>
      </c>
      <c r="N10417" s="7">
        <f>F10417-K10417</f>
        <v/>
      </c>
      <c r="O10417" s="7">
        <f>G10417-L10417</f>
        <v/>
      </c>
      <c r="P10417" s="7">
        <f>H10417-M10417</f>
        <v/>
      </c>
      <c r="Q10417" s="7">
        <f>IF($I10417=1,(N10417-MAR1!$B$11)/MAR1!$D$11,(N10417-MAR1!$C$11)/MAR1!$E$11)</f>
        <v/>
      </c>
      <c r="R10417" s="7">
        <f>IF($I10417=1,(O10417-MAR1!$B$12)/MAR1!$D$12,(O10417-MAR1!$C$12)/MAR1!$E$12)</f>
        <v/>
      </c>
      <c r="S10417" s="7">
        <f>IF($I10417=1,(P10417-MAR1!$B$13)/MAR1!$D$13,(P10417-MAR1!$C$13)/MAR1!$E$13)</f>
        <v/>
      </c>
    </row>
    <row r="10418">
      <c r="A10418" s="5" t="n">
        <v>10417</v>
      </c>
      <c r="B10418" s="5" t="n">
        <v>29</v>
      </c>
      <c r="C10418" s="5" t="n">
        <v>197</v>
      </c>
      <c r="D10418" s="5" t="n">
        <v>7</v>
      </c>
      <c r="E10418" s="5" t="n">
        <v>0.6</v>
      </c>
      <c r="F10418" s="5" t="n">
        <v>31.1</v>
      </c>
      <c r="G10418" s="5" t="n">
        <v>25.2</v>
      </c>
      <c r="H10418" s="5" t="n">
        <v>10.33</v>
      </c>
      <c r="I10418" s="6">
        <f>IF(E10418&gt;=Markov!$B$3,1,0)</f>
        <v/>
      </c>
      <c r="J10418" s="6">
        <f>I10417</f>
        <v/>
      </c>
      <c r="K10418" s="7">
        <f>MAR1!$B$5+MAR1!$C$5*COS(2*PI()*$C10418/365)+MAR1!$D$5*SIN(2*PI()*$C10418/365)</f>
        <v/>
      </c>
      <c r="L10418" s="7">
        <f>MAR1!$B$6+MAR1!$C$6*COS(2*PI()*$C10418/365)+MAR1!$D$6*SIN(2*PI()*$C10418/365)</f>
        <v/>
      </c>
      <c r="M10418" s="7">
        <f>MAR1!$B$7+MAR1!$C$7*COS(2*PI()*$C10418/365)+MAR1!$D$7*SIN(2*PI()*$C10418/365)</f>
        <v/>
      </c>
      <c r="N10418" s="7">
        <f>F10418-K10418</f>
        <v/>
      </c>
      <c r="O10418" s="7">
        <f>G10418-L10418</f>
        <v/>
      </c>
      <c r="P10418" s="7">
        <f>H10418-M10418</f>
        <v/>
      </c>
      <c r="Q10418" s="7">
        <f>IF($I10418=1,(N10418-MAR1!$B$11)/MAR1!$D$11,(N10418-MAR1!$C$11)/MAR1!$E$11)</f>
        <v/>
      </c>
      <c r="R10418" s="7">
        <f>IF($I10418=1,(O10418-MAR1!$B$12)/MAR1!$D$12,(O10418-MAR1!$C$12)/MAR1!$E$12)</f>
        <v/>
      </c>
      <c r="S10418" s="7">
        <f>IF($I10418=1,(P10418-MAR1!$B$13)/MAR1!$D$13,(P10418-MAR1!$C$13)/MAR1!$E$13)</f>
        <v/>
      </c>
    </row>
    <row r="10419">
      <c r="A10419" s="5" t="n">
        <v>10418</v>
      </c>
      <c r="B10419" s="5" t="n">
        <v>29</v>
      </c>
      <c r="C10419" s="5" t="n">
        <v>198</v>
      </c>
      <c r="D10419" s="5" t="n">
        <v>7</v>
      </c>
      <c r="E10419" s="5" t="n">
        <v>0</v>
      </c>
      <c r="F10419" s="5" t="n">
        <v>32.9</v>
      </c>
      <c r="G10419" s="5" t="n">
        <v>25.1</v>
      </c>
      <c r="H10419" s="5" t="n">
        <v>20.68</v>
      </c>
      <c r="I10419" s="6">
        <f>IF(E10419&gt;=Markov!$B$3,1,0)</f>
        <v/>
      </c>
      <c r="J10419" s="6">
        <f>I10418</f>
        <v/>
      </c>
      <c r="K10419" s="7">
        <f>MAR1!$B$5+MAR1!$C$5*COS(2*PI()*$C10419/365)+MAR1!$D$5*SIN(2*PI()*$C10419/365)</f>
        <v/>
      </c>
      <c r="L10419" s="7">
        <f>MAR1!$B$6+MAR1!$C$6*COS(2*PI()*$C10419/365)+MAR1!$D$6*SIN(2*PI()*$C10419/365)</f>
        <v/>
      </c>
      <c r="M10419" s="7">
        <f>MAR1!$B$7+MAR1!$C$7*COS(2*PI()*$C10419/365)+MAR1!$D$7*SIN(2*PI()*$C10419/365)</f>
        <v/>
      </c>
      <c r="N10419" s="7">
        <f>F10419-K10419</f>
        <v/>
      </c>
      <c r="O10419" s="7">
        <f>G10419-L10419</f>
        <v/>
      </c>
      <c r="P10419" s="7">
        <f>H10419-M10419</f>
        <v/>
      </c>
      <c r="Q10419" s="7">
        <f>IF($I10419=1,(N10419-MAR1!$B$11)/MAR1!$D$11,(N10419-MAR1!$C$11)/MAR1!$E$11)</f>
        <v/>
      </c>
      <c r="R10419" s="7">
        <f>IF($I10419=1,(O10419-MAR1!$B$12)/MAR1!$D$12,(O10419-MAR1!$C$12)/MAR1!$E$12)</f>
        <v/>
      </c>
      <c r="S10419" s="7">
        <f>IF($I10419=1,(P10419-MAR1!$B$13)/MAR1!$D$13,(P10419-MAR1!$C$13)/MAR1!$E$13)</f>
        <v/>
      </c>
    </row>
    <row r="10420">
      <c r="A10420" s="5" t="n">
        <v>10419</v>
      </c>
      <c r="B10420" s="5" t="n">
        <v>29</v>
      </c>
      <c r="C10420" s="5" t="n">
        <v>199</v>
      </c>
      <c r="D10420" s="5" t="n">
        <v>7</v>
      </c>
      <c r="E10420" s="5" t="n">
        <v>0</v>
      </c>
      <c r="F10420" s="5" t="n">
        <v>34.2</v>
      </c>
      <c r="G10420" s="5" t="n">
        <v>27.9</v>
      </c>
      <c r="H10420" s="5" t="n">
        <v>22.86</v>
      </c>
      <c r="I10420" s="6">
        <f>IF(E10420&gt;=Markov!$B$3,1,0)</f>
        <v/>
      </c>
      <c r="J10420" s="6">
        <f>I10419</f>
        <v/>
      </c>
      <c r="K10420" s="7">
        <f>MAR1!$B$5+MAR1!$C$5*COS(2*PI()*$C10420/365)+MAR1!$D$5*SIN(2*PI()*$C10420/365)</f>
        <v/>
      </c>
      <c r="L10420" s="7">
        <f>MAR1!$B$6+MAR1!$C$6*COS(2*PI()*$C10420/365)+MAR1!$D$6*SIN(2*PI()*$C10420/365)</f>
        <v/>
      </c>
      <c r="M10420" s="7">
        <f>MAR1!$B$7+MAR1!$C$7*COS(2*PI()*$C10420/365)+MAR1!$D$7*SIN(2*PI()*$C10420/365)</f>
        <v/>
      </c>
      <c r="N10420" s="7">
        <f>F10420-K10420</f>
        <v/>
      </c>
      <c r="O10420" s="7">
        <f>G10420-L10420</f>
        <v/>
      </c>
      <c r="P10420" s="7">
        <f>H10420-M10420</f>
        <v/>
      </c>
      <c r="Q10420" s="7">
        <f>IF($I10420=1,(N10420-MAR1!$B$11)/MAR1!$D$11,(N10420-MAR1!$C$11)/MAR1!$E$11)</f>
        <v/>
      </c>
      <c r="R10420" s="7">
        <f>IF($I10420=1,(O10420-MAR1!$B$12)/MAR1!$D$12,(O10420-MAR1!$C$12)/MAR1!$E$12)</f>
        <v/>
      </c>
      <c r="S10420" s="7">
        <f>IF($I10420=1,(P10420-MAR1!$B$13)/MAR1!$D$13,(P10420-MAR1!$C$13)/MAR1!$E$13)</f>
        <v/>
      </c>
    </row>
    <row r="10421">
      <c r="A10421" s="5" t="n">
        <v>10420</v>
      </c>
      <c r="B10421" s="5" t="n">
        <v>29</v>
      </c>
      <c r="C10421" s="5" t="n">
        <v>200</v>
      </c>
      <c r="D10421" s="5" t="n">
        <v>7</v>
      </c>
      <c r="E10421" s="5" t="n">
        <v>0</v>
      </c>
      <c r="F10421" s="5" t="n">
        <v>35.5</v>
      </c>
      <c r="G10421" s="5" t="n">
        <v>27.8</v>
      </c>
      <c r="H10421" s="5" t="n">
        <v>18.17</v>
      </c>
      <c r="I10421" s="6">
        <f>IF(E10421&gt;=Markov!$B$3,1,0)</f>
        <v/>
      </c>
      <c r="J10421" s="6">
        <f>I10420</f>
        <v/>
      </c>
      <c r="K10421" s="7">
        <f>MAR1!$B$5+MAR1!$C$5*COS(2*PI()*$C10421/365)+MAR1!$D$5*SIN(2*PI()*$C10421/365)</f>
        <v/>
      </c>
      <c r="L10421" s="7">
        <f>MAR1!$B$6+MAR1!$C$6*COS(2*PI()*$C10421/365)+MAR1!$D$6*SIN(2*PI()*$C10421/365)</f>
        <v/>
      </c>
      <c r="M10421" s="7">
        <f>MAR1!$B$7+MAR1!$C$7*COS(2*PI()*$C10421/365)+MAR1!$D$7*SIN(2*PI()*$C10421/365)</f>
        <v/>
      </c>
      <c r="N10421" s="7">
        <f>F10421-K10421</f>
        <v/>
      </c>
      <c r="O10421" s="7">
        <f>G10421-L10421</f>
        <v/>
      </c>
      <c r="P10421" s="7">
        <f>H10421-M10421</f>
        <v/>
      </c>
      <c r="Q10421" s="7">
        <f>IF($I10421=1,(N10421-MAR1!$B$11)/MAR1!$D$11,(N10421-MAR1!$C$11)/MAR1!$E$11)</f>
        <v/>
      </c>
      <c r="R10421" s="7">
        <f>IF($I10421=1,(O10421-MAR1!$B$12)/MAR1!$D$12,(O10421-MAR1!$C$12)/MAR1!$E$12)</f>
        <v/>
      </c>
      <c r="S10421" s="7">
        <f>IF($I10421=1,(P10421-MAR1!$B$13)/MAR1!$D$13,(P10421-MAR1!$C$13)/MAR1!$E$13)</f>
        <v/>
      </c>
    </row>
    <row r="10422">
      <c r="A10422" s="5" t="n">
        <v>10421</v>
      </c>
      <c r="B10422" s="5" t="n">
        <v>29</v>
      </c>
      <c r="C10422" s="5" t="n">
        <v>201</v>
      </c>
      <c r="D10422" s="5" t="n">
        <v>7</v>
      </c>
      <c r="E10422" s="5" t="n">
        <v>0</v>
      </c>
      <c r="F10422" s="5" t="n">
        <v>33.4</v>
      </c>
      <c r="G10422" s="5" t="n">
        <v>26.7</v>
      </c>
      <c r="H10422" s="5" t="n">
        <v>16.78</v>
      </c>
      <c r="I10422" s="6">
        <f>IF(E10422&gt;=Markov!$B$3,1,0)</f>
        <v/>
      </c>
      <c r="J10422" s="6">
        <f>I10421</f>
        <v/>
      </c>
      <c r="K10422" s="7">
        <f>MAR1!$B$5+MAR1!$C$5*COS(2*PI()*$C10422/365)+MAR1!$D$5*SIN(2*PI()*$C10422/365)</f>
        <v/>
      </c>
      <c r="L10422" s="7">
        <f>MAR1!$B$6+MAR1!$C$6*COS(2*PI()*$C10422/365)+MAR1!$D$6*SIN(2*PI()*$C10422/365)</f>
        <v/>
      </c>
      <c r="M10422" s="7">
        <f>MAR1!$B$7+MAR1!$C$7*COS(2*PI()*$C10422/365)+MAR1!$D$7*SIN(2*PI()*$C10422/365)</f>
        <v/>
      </c>
      <c r="N10422" s="7">
        <f>F10422-K10422</f>
        <v/>
      </c>
      <c r="O10422" s="7">
        <f>G10422-L10422</f>
        <v/>
      </c>
      <c r="P10422" s="7">
        <f>H10422-M10422</f>
        <v/>
      </c>
      <c r="Q10422" s="7">
        <f>IF($I10422=1,(N10422-MAR1!$B$11)/MAR1!$D$11,(N10422-MAR1!$C$11)/MAR1!$E$11)</f>
        <v/>
      </c>
      <c r="R10422" s="7">
        <f>IF($I10422=1,(O10422-MAR1!$B$12)/MAR1!$D$12,(O10422-MAR1!$C$12)/MAR1!$E$12)</f>
        <v/>
      </c>
      <c r="S10422" s="7">
        <f>IF($I10422=1,(P10422-MAR1!$B$13)/MAR1!$D$13,(P10422-MAR1!$C$13)/MAR1!$E$13)</f>
        <v/>
      </c>
    </row>
    <row r="10423">
      <c r="A10423" s="5" t="n">
        <v>10422</v>
      </c>
      <c r="B10423" s="5" t="n">
        <v>29</v>
      </c>
      <c r="C10423" s="5" t="n">
        <v>202</v>
      </c>
      <c r="D10423" s="5" t="n">
        <v>7</v>
      </c>
      <c r="E10423" s="5" t="n">
        <v>0</v>
      </c>
      <c r="F10423" s="5" t="n">
        <v>36.4</v>
      </c>
      <c r="G10423" s="5" t="n">
        <v>27.6</v>
      </c>
      <c r="H10423" s="5" t="n">
        <v>16.57</v>
      </c>
      <c r="I10423" s="6">
        <f>IF(E10423&gt;=Markov!$B$3,1,0)</f>
        <v/>
      </c>
      <c r="J10423" s="6">
        <f>I10422</f>
        <v/>
      </c>
      <c r="K10423" s="7">
        <f>MAR1!$B$5+MAR1!$C$5*COS(2*PI()*$C10423/365)+MAR1!$D$5*SIN(2*PI()*$C10423/365)</f>
        <v/>
      </c>
      <c r="L10423" s="7">
        <f>MAR1!$B$6+MAR1!$C$6*COS(2*PI()*$C10423/365)+MAR1!$D$6*SIN(2*PI()*$C10423/365)</f>
        <v/>
      </c>
      <c r="M10423" s="7">
        <f>MAR1!$B$7+MAR1!$C$7*COS(2*PI()*$C10423/365)+MAR1!$D$7*SIN(2*PI()*$C10423/365)</f>
        <v/>
      </c>
      <c r="N10423" s="7">
        <f>F10423-K10423</f>
        <v/>
      </c>
      <c r="O10423" s="7">
        <f>G10423-L10423</f>
        <v/>
      </c>
      <c r="P10423" s="7">
        <f>H10423-M10423</f>
        <v/>
      </c>
      <c r="Q10423" s="7">
        <f>IF($I10423=1,(N10423-MAR1!$B$11)/MAR1!$D$11,(N10423-MAR1!$C$11)/MAR1!$E$11)</f>
        <v/>
      </c>
      <c r="R10423" s="7">
        <f>IF($I10423=1,(O10423-MAR1!$B$12)/MAR1!$D$12,(O10423-MAR1!$C$12)/MAR1!$E$12)</f>
        <v/>
      </c>
      <c r="S10423" s="7">
        <f>IF($I10423=1,(P10423-MAR1!$B$13)/MAR1!$D$13,(P10423-MAR1!$C$13)/MAR1!$E$13)</f>
        <v/>
      </c>
    </row>
    <row r="10424">
      <c r="A10424" s="5" t="n">
        <v>10423</v>
      </c>
      <c r="B10424" s="5" t="n">
        <v>29</v>
      </c>
      <c r="C10424" s="5" t="n">
        <v>203</v>
      </c>
      <c r="D10424" s="5" t="n">
        <v>7</v>
      </c>
      <c r="E10424" s="5" t="n">
        <v>0</v>
      </c>
      <c r="F10424" s="5" t="n">
        <v>36</v>
      </c>
      <c r="G10424" s="5" t="n">
        <v>23.9</v>
      </c>
      <c r="H10424" s="5" t="n">
        <v>7.71</v>
      </c>
      <c r="I10424" s="6">
        <f>IF(E10424&gt;=Markov!$B$3,1,0)</f>
        <v/>
      </c>
      <c r="J10424" s="6">
        <f>I10423</f>
        <v/>
      </c>
      <c r="K10424" s="7">
        <f>MAR1!$B$5+MAR1!$C$5*COS(2*PI()*$C10424/365)+MAR1!$D$5*SIN(2*PI()*$C10424/365)</f>
        <v/>
      </c>
      <c r="L10424" s="7">
        <f>MAR1!$B$6+MAR1!$C$6*COS(2*PI()*$C10424/365)+MAR1!$D$6*SIN(2*PI()*$C10424/365)</f>
        <v/>
      </c>
      <c r="M10424" s="7">
        <f>MAR1!$B$7+MAR1!$C$7*COS(2*PI()*$C10424/365)+MAR1!$D$7*SIN(2*PI()*$C10424/365)</f>
        <v/>
      </c>
      <c r="N10424" s="7">
        <f>F10424-K10424</f>
        <v/>
      </c>
      <c r="O10424" s="7">
        <f>G10424-L10424</f>
        <v/>
      </c>
      <c r="P10424" s="7">
        <f>H10424-M10424</f>
        <v/>
      </c>
      <c r="Q10424" s="7">
        <f>IF($I10424=1,(N10424-MAR1!$B$11)/MAR1!$D$11,(N10424-MAR1!$C$11)/MAR1!$E$11)</f>
        <v/>
      </c>
      <c r="R10424" s="7">
        <f>IF($I10424=1,(O10424-MAR1!$B$12)/MAR1!$D$12,(O10424-MAR1!$C$12)/MAR1!$E$12)</f>
        <v/>
      </c>
      <c r="S10424" s="7">
        <f>IF($I10424=1,(P10424-MAR1!$B$13)/MAR1!$D$13,(P10424-MAR1!$C$13)/MAR1!$E$13)</f>
        <v/>
      </c>
    </row>
    <row r="10425">
      <c r="A10425" s="5" t="n">
        <v>10424</v>
      </c>
      <c r="B10425" s="5" t="n">
        <v>29</v>
      </c>
      <c r="C10425" s="5" t="n">
        <v>204</v>
      </c>
      <c r="D10425" s="5" t="n">
        <v>7</v>
      </c>
      <c r="E10425" s="5" t="n">
        <v>0</v>
      </c>
      <c r="F10425" s="5" t="n">
        <v>34</v>
      </c>
      <c r="G10425" s="5" t="n">
        <v>25.5</v>
      </c>
      <c r="H10425" s="5" t="n">
        <v>13.48</v>
      </c>
      <c r="I10425" s="6">
        <f>IF(E10425&gt;=Markov!$B$3,1,0)</f>
        <v/>
      </c>
      <c r="J10425" s="6">
        <f>I10424</f>
        <v/>
      </c>
      <c r="K10425" s="7">
        <f>MAR1!$B$5+MAR1!$C$5*COS(2*PI()*$C10425/365)+MAR1!$D$5*SIN(2*PI()*$C10425/365)</f>
        <v/>
      </c>
      <c r="L10425" s="7">
        <f>MAR1!$B$6+MAR1!$C$6*COS(2*PI()*$C10425/365)+MAR1!$D$6*SIN(2*PI()*$C10425/365)</f>
        <v/>
      </c>
      <c r="M10425" s="7">
        <f>MAR1!$B$7+MAR1!$C$7*COS(2*PI()*$C10425/365)+MAR1!$D$7*SIN(2*PI()*$C10425/365)</f>
        <v/>
      </c>
      <c r="N10425" s="7">
        <f>F10425-K10425</f>
        <v/>
      </c>
      <c r="O10425" s="7">
        <f>G10425-L10425</f>
        <v/>
      </c>
      <c r="P10425" s="7">
        <f>H10425-M10425</f>
        <v/>
      </c>
      <c r="Q10425" s="7">
        <f>IF($I10425=1,(N10425-MAR1!$B$11)/MAR1!$D$11,(N10425-MAR1!$C$11)/MAR1!$E$11)</f>
        <v/>
      </c>
      <c r="R10425" s="7">
        <f>IF($I10425=1,(O10425-MAR1!$B$12)/MAR1!$D$12,(O10425-MAR1!$C$12)/MAR1!$E$12)</f>
        <v/>
      </c>
      <c r="S10425" s="7">
        <f>IF($I10425=1,(P10425-MAR1!$B$13)/MAR1!$D$13,(P10425-MAR1!$C$13)/MAR1!$E$13)</f>
        <v/>
      </c>
    </row>
    <row r="10426">
      <c r="A10426" s="5" t="n">
        <v>10425</v>
      </c>
      <c r="B10426" s="5" t="n">
        <v>29</v>
      </c>
      <c r="C10426" s="5" t="n">
        <v>205</v>
      </c>
      <c r="D10426" s="5" t="n">
        <v>7</v>
      </c>
      <c r="E10426" s="5" t="n">
        <v>5.4</v>
      </c>
      <c r="F10426" s="5" t="n">
        <v>30.2</v>
      </c>
      <c r="G10426" s="5" t="n">
        <v>25.6</v>
      </c>
      <c r="H10426" s="5" t="n">
        <v>13.98</v>
      </c>
      <c r="I10426" s="6">
        <f>IF(E10426&gt;=Markov!$B$3,1,0)</f>
        <v/>
      </c>
      <c r="J10426" s="6">
        <f>I10425</f>
        <v/>
      </c>
      <c r="K10426" s="7">
        <f>MAR1!$B$5+MAR1!$C$5*COS(2*PI()*$C10426/365)+MAR1!$D$5*SIN(2*PI()*$C10426/365)</f>
        <v/>
      </c>
      <c r="L10426" s="7">
        <f>MAR1!$B$6+MAR1!$C$6*COS(2*PI()*$C10426/365)+MAR1!$D$6*SIN(2*PI()*$C10426/365)</f>
        <v/>
      </c>
      <c r="M10426" s="7">
        <f>MAR1!$B$7+MAR1!$C$7*COS(2*PI()*$C10426/365)+MAR1!$D$7*SIN(2*PI()*$C10426/365)</f>
        <v/>
      </c>
      <c r="N10426" s="7">
        <f>F10426-K10426</f>
        <v/>
      </c>
      <c r="O10426" s="7">
        <f>G10426-L10426</f>
        <v/>
      </c>
      <c r="P10426" s="7">
        <f>H10426-M10426</f>
        <v/>
      </c>
      <c r="Q10426" s="7">
        <f>IF($I10426=1,(N10426-MAR1!$B$11)/MAR1!$D$11,(N10426-MAR1!$C$11)/MAR1!$E$11)</f>
        <v/>
      </c>
      <c r="R10426" s="7">
        <f>IF($I10426=1,(O10426-MAR1!$B$12)/MAR1!$D$12,(O10426-MAR1!$C$12)/MAR1!$E$12)</f>
        <v/>
      </c>
      <c r="S10426" s="7">
        <f>IF($I10426=1,(P10426-MAR1!$B$13)/MAR1!$D$13,(P10426-MAR1!$C$13)/MAR1!$E$13)</f>
        <v/>
      </c>
    </row>
    <row r="10427">
      <c r="A10427" s="5" t="n">
        <v>10426</v>
      </c>
      <c r="B10427" s="5" t="n">
        <v>29</v>
      </c>
      <c r="C10427" s="5" t="n">
        <v>206</v>
      </c>
      <c r="D10427" s="5" t="n">
        <v>7</v>
      </c>
      <c r="E10427" s="5" t="n">
        <v>0</v>
      </c>
      <c r="F10427" s="5" t="n">
        <v>35.9</v>
      </c>
      <c r="G10427" s="5" t="n">
        <v>26.4</v>
      </c>
      <c r="H10427" s="5" t="n">
        <v>18.78</v>
      </c>
      <c r="I10427" s="6">
        <f>IF(E10427&gt;=Markov!$B$3,1,0)</f>
        <v/>
      </c>
      <c r="J10427" s="6">
        <f>I10426</f>
        <v/>
      </c>
      <c r="K10427" s="7">
        <f>MAR1!$B$5+MAR1!$C$5*COS(2*PI()*$C10427/365)+MAR1!$D$5*SIN(2*PI()*$C10427/365)</f>
        <v/>
      </c>
      <c r="L10427" s="7">
        <f>MAR1!$B$6+MAR1!$C$6*COS(2*PI()*$C10427/365)+MAR1!$D$6*SIN(2*PI()*$C10427/365)</f>
        <v/>
      </c>
      <c r="M10427" s="7">
        <f>MAR1!$B$7+MAR1!$C$7*COS(2*PI()*$C10427/365)+MAR1!$D$7*SIN(2*PI()*$C10427/365)</f>
        <v/>
      </c>
      <c r="N10427" s="7">
        <f>F10427-K10427</f>
        <v/>
      </c>
      <c r="O10427" s="7">
        <f>G10427-L10427</f>
        <v/>
      </c>
      <c r="P10427" s="7">
        <f>H10427-M10427</f>
        <v/>
      </c>
      <c r="Q10427" s="7">
        <f>IF($I10427=1,(N10427-MAR1!$B$11)/MAR1!$D$11,(N10427-MAR1!$C$11)/MAR1!$E$11)</f>
        <v/>
      </c>
      <c r="R10427" s="7">
        <f>IF($I10427=1,(O10427-MAR1!$B$12)/MAR1!$D$12,(O10427-MAR1!$C$12)/MAR1!$E$12)</f>
        <v/>
      </c>
      <c r="S10427" s="7">
        <f>IF($I10427=1,(P10427-MAR1!$B$13)/MAR1!$D$13,(P10427-MAR1!$C$13)/MAR1!$E$13)</f>
        <v/>
      </c>
    </row>
    <row r="10428">
      <c r="A10428" s="5" t="n">
        <v>10427</v>
      </c>
      <c r="B10428" s="5" t="n">
        <v>29</v>
      </c>
      <c r="C10428" s="5" t="n">
        <v>207</v>
      </c>
      <c r="D10428" s="5" t="n">
        <v>7</v>
      </c>
      <c r="E10428" s="5" t="n">
        <v>0</v>
      </c>
      <c r="F10428" s="5" t="n">
        <v>36.7</v>
      </c>
      <c r="G10428" s="5" t="n">
        <v>29.7</v>
      </c>
      <c r="H10428" s="5" t="n">
        <v>13.63</v>
      </c>
      <c r="I10428" s="6">
        <f>IF(E10428&gt;=Markov!$B$3,1,0)</f>
        <v/>
      </c>
      <c r="J10428" s="6">
        <f>I10427</f>
        <v/>
      </c>
      <c r="K10428" s="7">
        <f>MAR1!$B$5+MAR1!$C$5*COS(2*PI()*$C10428/365)+MAR1!$D$5*SIN(2*PI()*$C10428/365)</f>
        <v/>
      </c>
      <c r="L10428" s="7">
        <f>MAR1!$B$6+MAR1!$C$6*COS(2*PI()*$C10428/365)+MAR1!$D$6*SIN(2*PI()*$C10428/365)</f>
        <v/>
      </c>
      <c r="M10428" s="7">
        <f>MAR1!$B$7+MAR1!$C$7*COS(2*PI()*$C10428/365)+MAR1!$D$7*SIN(2*PI()*$C10428/365)</f>
        <v/>
      </c>
      <c r="N10428" s="7">
        <f>F10428-K10428</f>
        <v/>
      </c>
      <c r="O10428" s="7">
        <f>G10428-L10428</f>
        <v/>
      </c>
      <c r="P10428" s="7">
        <f>H10428-M10428</f>
        <v/>
      </c>
      <c r="Q10428" s="7">
        <f>IF($I10428=1,(N10428-MAR1!$B$11)/MAR1!$D$11,(N10428-MAR1!$C$11)/MAR1!$E$11)</f>
        <v/>
      </c>
      <c r="R10428" s="7">
        <f>IF($I10428=1,(O10428-MAR1!$B$12)/MAR1!$D$12,(O10428-MAR1!$C$12)/MAR1!$E$12)</f>
        <v/>
      </c>
      <c r="S10428" s="7">
        <f>IF($I10428=1,(P10428-MAR1!$B$13)/MAR1!$D$13,(P10428-MAR1!$C$13)/MAR1!$E$13)</f>
        <v/>
      </c>
    </row>
    <row r="10429">
      <c r="A10429" s="5" t="n">
        <v>10428</v>
      </c>
      <c r="B10429" s="5" t="n">
        <v>29</v>
      </c>
      <c r="C10429" s="5" t="n">
        <v>208</v>
      </c>
      <c r="D10429" s="5" t="n">
        <v>7</v>
      </c>
      <c r="E10429" s="5" t="n">
        <v>0</v>
      </c>
      <c r="F10429" s="5" t="n">
        <v>31.9</v>
      </c>
      <c r="G10429" s="5" t="n">
        <v>26</v>
      </c>
      <c r="H10429" s="5" t="n">
        <v>22.17</v>
      </c>
      <c r="I10429" s="6">
        <f>IF(E10429&gt;=Markov!$B$3,1,0)</f>
        <v/>
      </c>
      <c r="J10429" s="6">
        <f>I10428</f>
        <v/>
      </c>
      <c r="K10429" s="7">
        <f>MAR1!$B$5+MAR1!$C$5*COS(2*PI()*$C10429/365)+MAR1!$D$5*SIN(2*PI()*$C10429/365)</f>
        <v/>
      </c>
      <c r="L10429" s="7">
        <f>MAR1!$B$6+MAR1!$C$6*COS(2*PI()*$C10429/365)+MAR1!$D$6*SIN(2*PI()*$C10429/365)</f>
        <v/>
      </c>
      <c r="M10429" s="7">
        <f>MAR1!$B$7+MAR1!$C$7*COS(2*PI()*$C10429/365)+MAR1!$D$7*SIN(2*PI()*$C10429/365)</f>
        <v/>
      </c>
      <c r="N10429" s="7">
        <f>F10429-K10429</f>
        <v/>
      </c>
      <c r="O10429" s="7">
        <f>G10429-L10429</f>
        <v/>
      </c>
      <c r="P10429" s="7">
        <f>H10429-M10429</f>
        <v/>
      </c>
      <c r="Q10429" s="7">
        <f>IF($I10429=1,(N10429-MAR1!$B$11)/MAR1!$D$11,(N10429-MAR1!$C$11)/MAR1!$E$11)</f>
        <v/>
      </c>
      <c r="R10429" s="7">
        <f>IF($I10429=1,(O10429-MAR1!$B$12)/MAR1!$D$12,(O10429-MAR1!$C$12)/MAR1!$E$12)</f>
        <v/>
      </c>
      <c r="S10429" s="7">
        <f>IF($I10429=1,(P10429-MAR1!$B$13)/MAR1!$D$13,(P10429-MAR1!$C$13)/MAR1!$E$13)</f>
        <v/>
      </c>
    </row>
    <row r="10430">
      <c r="A10430" s="5" t="n">
        <v>10429</v>
      </c>
      <c r="B10430" s="5" t="n">
        <v>29</v>
      </c>
      <c r="C10430" s="5" t="n">
        <v>209</v>
      </c>
      <c r="D10430" s="5" t="n">
        <v>7</v>
      </c>
      <c r="E10430" s="5" t="n">
        <v>70</v>
      </c>
      <c r="F10430" s="5" t="n">
        <v>32.3</v>
      </c>
      <c r="G10430" s="5" t="n">
        <v>26</v>
      </c>
      <c r="H10430" s="5" t="n">
        <v>19.2</v>
      </c>
      <c r="I10430" s="6">
        <f>IF(E10430&gt;=Markov!$B$3,1,0)</f>
        <v/>
      </c>
      <c r="J10430" s="6">
        <f>I10429</f>
        <v/>
      </c>
      <c r="K10430" s="7">
        <f>MAR1!$B$5+MAR1!$C$5*COS(2*PI()*$C10430/365)+MAR1!$D$5*SIN(2*PI()*$C10430/365)</f>
        <v/>
      </c>
      <c r="L10430" s="7">
        <f>MAR1!$B$6+MAR1!$C$6*COS(2*PI()*$C10430/365)+MAR1!$D$6*SIN(2*PI()*$C10430/365)</f>
        <v/>
      </c>
      <c r="M10430" s="7">
        <f>MAR1!$B$7+MAR1!$C$7*COS(2*PI()*$C10430/365)+MAR1!$D$7*SIN(2*PI()*$C10430/365)</f>
        <v/>
      </c>
      <c r="N10430" s="7">
        <f>F10430-K10430</f>
        <v/>
      </c>
      <c r="O10430" s="7">
        <f>G10430-L10430</f>
        <v/>
      </c>
      <c r="P10430" s="7">
        <f>H10430-M10430</f>
        <v/>
      </c>
      <c r="Q10430" s="7">
        <f>IF($I10430=1,(N10430-MAR1!$B$11)/MAR1!$D$11,(N10430-MAR1!$C$11)/MAR1!$E$11)</f>
        <v/>
      </c>
      <c r="R10430" s="7">
        <f>IF($I10430=1,(O10430-MAR1!$B$12)/MAR1!$D$12,(O10430-MAR1!$C$12)/MAR1!$E$12)</f>
        <v/>
      </c>
      <c r="S10430" s="7">
        <f>IF($I10430=1,(P10430-MAR1!$B$13)/MAR1!$D$13,(P10430-MAR1!$C$13)/MAR1!$E$13)</f>
        <v/>
      </c>
    </row>
    <row r="10431">
      <c r="A10431" s="5" t="n">
        <v>10430</v>
      </c>
      <c r="B10431" s="5" t="n">
        <v>29</v>
      </c>
      <c r="C10431" s="5" t="n">
        <v>210</v>
      </c>
      <c r="D10431" s="5" t="n">
        <v>7</v>
      </c>
      <c r="E10431" s="5" t="n">
        <v>0</v>
      </c>
      <c r="F10431" s="5" t="n">
        <v>36.6</v>
      </c>
      <c r="G10431" s="5" t="n">
        <v>28.4</v>
      </c>
      <c r="H10431" s="5" t="n">
        <v>23.82</v>
      </c>
      <c r="I10431" s="6">
        <f>IF(E10431&gt;=Markov!$B$3,1,0)</f>
        <v/>
      </c>
      <c r="J10431" s="6">
        <f>I10430</f>
        <v/>
      </c>
      <c r="K10431" s="7">
        <f>MAR1!$B$5+MAR1!$C$5*COS(2*PI()*$C10431/365)+MAR1!$D$5*SIN(2*PI()*$C10431/365)</f>
        <v/>
      </c>
      <c r="L10431" s="7">
        <f>MAR1!$B$6+MAR1!$C$6*COS(2*PI()*$C10431/365)+MAR1!$D$6*SIN(2*PI()*$C10431/365)</f>
        <v/>
      </c>
      <c r="M10431" s="7">
        <f>MAR1!$B$7+MAR1!$C$7*COS(2*PI()*$C10431/365)+MAR1!$D$7*SIN(2*PI()*$C10431/365)</f>
        <v/>
      </c>
      <c r="N10431" s="7">
        <f>F10431-K10431</f>
        <v/>
      </c>
      <c r="O10431" s="7">
        <f>G10431-L10431</f>
        <v/>
      </c>
      <c r="P10431" s="7">
        <f>H10431-M10431</f>
        <v/>
      </c>
      <c r="Q10431" s="7">
        <f>IF($I10431=1,(N10431-MAR1!$B$11)/MAR1!$D$11,(N10431-MAR1!$C$11)/MAR1!$E$11)</f>
        <v/>
      </c>
      <c r="R10431" s="7">
        <f>IF($I10431=1,(O10431-MAR1!$B$12)/MAR1!$D$12,(O10431-MAR1!$C$12)/MAR1!$E$12)</f>
        <v/>
      </c>
      <c r="S10431" s="7">
        <f>IF($I10431=1,(P10431-MAR1!$B$13)/MAR1!$D$13,(P10431-MAR1!$C$13)/MAR1!$E$13)</f>
        <v/>
      </c>
    </row>
    <row r="10432">
      <c r="A10432" s="5" t="n">
        <v>10431</v>
      </c>
      <c r="B10432" s="5" t="n">
        <v>29</v>
      </c>
      <c r="C10432" s="5" t="n">
        <v>211</v>
      </c>
      <c r="D10432" s="5" t="n">
        <v>7</v>
      </c>
      <c r="E10432" s="5" t="n">
        <v>7.1</v>
      </c>
      <c r="F10432" s="5" t="n">
        <v>33.4</v>
      </c>
      <c r="G10432" s="5" t="n">
        <v>25.3</v>
      </c>
      <c r="H10432" s="5" t="n">
        <v>10.73</v>
      </c>
      <c r="I10432" s="6">
        <f>IF(E10432&gt;=Markov!$B$3,1,0)</f>
        <v/>
      </c>
      <c r="J10432" s="6">
        <f>I10431</f>
        <v/>
      </c>
      <c r="K10432" s="7">
        <f>MAR1!$B$5+MAR1!$C$5*COS(2*PI()*$C10432/365)+MAR1!$D$5*SIN(2*PI()*$C10432/365)</f>
        <v/>
      </c>
      <c r="L10432" s="7">
        <f>MAR1!$B$6+MAR1!$C$6*COS(2*PI()*$C10432/365)+MAR1!$D$6*SIN(2*PI()*$C10432/365)</f>
        <v/>
      </c>
      <c r="M10432" s="7">
        <f>MAR1!$B$7+MAR1!$C$7*COS(2*PI()*$C10432/365)+MAR1!$D$7*SIN(2*PI()*$C10432/365)</f>
        <v/>
      </c>
      <c r="N10432" s="7">
        <f>F10432-K10432</f>
        <v/>
      </c>
      <c r="O10432" s="7">
        <f>G10432-L10432</f>
        <v/>
      </c>
      <c r="P10432" s="7">
        <f>H10432-M10432</f>
        <v/>
      </c>
      <c r="Q10432" s="7">
        <f>IF($I10432=1,(N10432-MAR1!$B$11)/MAR1!$D$11,(N10432-MAR1!$C$11)/MAR1!$E$11)</f>
        <v/>
      </c>
      <c r="R10432" s="7">
        <f>IF($I10432=1,(O10432-MAR1!$B$12)/MAR1!$D$12,(O10432-MAR1!$C$12)/MAR1!$E$12)</f>
        <v/>
      </c>
      <c r="S10432" s="7">
        <f>IF($I10432=1,(P10432-MAR1!$B$13)/MAR1!$D$13,(P10432-MAR1!$C$13)/MAR1!$E$13)</f>
        <v/>
      </c>
    </row>
    <row r="10433">
      <c r="A10433" s="5" t="n">
        <v>10432</v>
      </c>
      <c r="B10433" s="5" t="n">
        <v>29</v>
      </c>
      <c r="C10433" s="5" t="n">
        <v>212</v>
      </c>
      <c r="D10433" s="5" t="n">
        <v>7</v>
      </c>
      <c r="E10433" s="5" t="n">
        <v>60.3</v>
      </c>
      <c r="F10433" s="5" t="n">
        <v>34.5</v>
      </c>
      <c r="G10433" s="5" t="n">
        <v>26.3</v>
      </c>
      <c r="H10433" s="5" t="n">
        <v>15.97</v>
      </c>
      <c r="I10433" s="6">
        <f>IF(E10433&gt;=Markov!$B$3,1,0)</f>
        <v/>
      </c>
      <c r="J10433" s="6">
        <f>I10432</f>
        <v/>
      </c>
      <c r="K10433" s="7">
        <f>MAR1!$B$5+MAR1!$C$5*COS(2*PI()*$C10433/365)+MAR1!$D$5*SIN(2*PI()*$C10433/365)</f>
        <v/>
      </c>
      <c r="L10433" s="7">
        <f>MAR1!$B$6+MAR1!$C$6*COS(2*PI()*$C10433/365)+MAR1!$D$6*SIN(2*PI()*$C10433/365)</f>
        <v/>
      </c>
      <c r="M10433" s="7">
        <f>MAR1!$B$7+MAR1!$C$7*COS(2*PI()*$C10433/365)+MAR1!$D$7*SIN(2*PI()*$C10433/365)</f>
        <v/>
      </c>
      <c r="N10433" s="7">
        <f>F10433-K10433</f>
        <v/>
      </c>
      <c r="O10433" s="7">
        <f>G10433-L10433</f>
        <v/>
      </c>
      <c r="P10433" s="7">
        <f>H10433-M10433</f>
        <v/>
      </c>
      <c r="Q10433" s="7">
        <f>IF($I10433=1,(N10433-MAR1!$B$11)/MAR1!$D$11,(N10433-MAR1!$C$11)/MAR1!$E$11)</f>
        <v/>
      </c>
      <c r="R10433" s="7">
        <f>IF($I10433=1,(O10433-MAR1!$B$12)/MAR1!$D$12,(O10433-MAR1!$C$12)/MAR1!$E$12)</f>
        <v/>
      </c>
      <c r="S10433" s="7">
        <f>IF($I10433=1,(P10433-MAR1!$B$13)/MAR1!$D$13,(P10433-MAR1!$C$13)/MAR1!$E$13)</f>
        <v/>
      </c>
    </row>
    <row r="10434">
      <c r="A10434" s="5" t="n">
        <v>10433</v>
      </c>
      <c r="B10434" s="5" t="n">
        <v>29</v>
      </c>
      <c r="C10434" s="5" t="n">
        <v>213</v>
      </c>
      <c r="D10434" s="5" t="n">
        <v>8</v>
      </c>
      <c r="E10434" s="5" t="n">
        <v>0</v>
      </c>
      <c r="F10434" s="5" t="n">
        <v>34.3</v>
      </c>
      <c r="G10434" s="5" t="n">
        <v>27.8</v>
      </c>
      <c r="H10434" s="5" t="n">
        <v>13.02</v>
      </c>
      <c r="I10434" s="6">
        <f>IF(E10434&gt;=Markov!$B$3,1,0)</f>
        <v/>
      </c>
      <c r="J10434" s="6">
        <f>I10433</f>
        <v/>
      </c>
      <c r="K10434" s="7">
        <f>MAR1!$B$5+MAR1!$C$5*COS(2*PI()*$C10434/365)+MAR1!$D$5*SIN(2*PI()*$C10434/365)</f>
        <v/>
      </c>
      <c r="L10434" s="7">
        <f>MAR1!$B$6+MAR1!$C$6*COS(2*PI()*$C10434/365)+MAR1!$D$6*SIN(2*PI()*$C10434/365)</f>
        <v/>
      </c>
      <c r="M10434" s="7">
        <f>MAR1!$B$7+MAR1!$C$7*COS(2*PI()*$C10434/365)+MAR1!$D$7*SIN(2*PI()*$C10434/365)</f>
        <v/>
      </c>
      <c r="N10434" s="7">
        <f>F10434-K10434</f>
        <v/>
      </c>
      <c r="O10434" s="7">
        <f>G10434-L10434</f>
        <v/>
      </c>
      <c r="P10434" s="7">
        <f>H10434-M10434</f>
        <v/>
      </c>
      <c r="Q10434" s="7">
        <f>IF($I10434=1,(N10434-MAR1!$B$11)/MAR1!$D$11,(N10434-MAR1!$C$11)/MAR1!$E$11)</f>
        <v/>
      </c>
      <c r="R10434" s="7">
        <f>IF($I10434=1,(O10434-MAR1!$B$12)/MAR1!$D$12,(O10434-MAR1!$C$12)/MAR1!$E$12)</f>
        <v/>
      </c>
      <c r="S10434" s="7">
        <f>IF($I10434=1,(P10434-MAR1!$B$13)/MAR1!$D$13,(P10434-MAR1!$C$13)/MAR1!$E$13)</f>
        <v/>
      </c>
    </row>
    <row r="10435">
      <c r="A10435" s="5" t="n">
        <v>10434</v>
      </c>
      <c r="B10435" s="5" t="n">
        <v>29</v>
      </c>
      <c r="C10435" s="5" t="n">
        <v>214</v>
      </c>
      <c r="D10435" s="5" t="n">
        <v>8</v>
      </c>
      <c r="E10435" s="5" t="n">
        <v>0</v>
      </c>
      <c r="F10435" s="5" t="n">
        <v>33.2</v>
      </c>
      <c r="G10435" s="5" t="n">
        <v>27</v>
      </c>
      <c r="H10435" s="5" t="n">
        <v>14.04</v>
      </c>
      <c r="I10435" s="6">
        <f>IF(E10435&gt;=Markov!$B$3,1,0)</f>
        <v/>
      </c>
      <c r="J10435" s="6">
        <f>I10434</f>
        <v/>
      </c>
      <c r="K10435" s="7">
        <f>MAR1!$B$5+MAR1!$C$5*COS(2*PI()*$C10435/365)+MAR1!$D$5*SIN(2*PI()*$C10435/365)</f>
        <v/>
      </c>
      <c r="L10435" s="7">
        <f>MAR1!$B$6+MAR1!$C$6*COS(2*PI()*$C10435/365)+MAR1!$D$6*SIN(2*PI()*$C10435/365)</f>
        <v/>
      </c>
      <c r="M10435" s="7">
        <f>MAR1!$B$7+MAR1!$C$7*COS(2*PI()*$C10435/365)+MAR1!$D$7*SIN(2*PI()*$C10435/365)</f>
        <v/>
      </c>
      <c r="N10435" s="7">
        <f>F10435-K10435</f>
        <v/>
      </c>
      <c r="O10435" s="7">
        <f>G10435-L10435</f>
        <v/>
      </c>
      <c r="P10435" s="7">
        <f>H10435-M10435</f>
        <v/>
      </c>
      <c r="Q10435" s="7">
        <f>IF($I10435=1,(N10435-MAR1!$B$11)/MAR1!$D$11,(N10435-MAR1!$C$11)/MAR1!$E$11)</f>
        <v/>
      </c>
      <c r="R10435" s="7">
        <f>IF($I10435=1,(O10435-MAR1!$B$12)/MAR1!$D$12,(O10435-MAR1!$C$12)/MAR1!$E$12)</f>
        <v/>
      </c>
      <c r="S10435" s="7">
        <f>IF($I10435=1,(P10435-MAR1!$B$13)/MAR1!$D$13,(P10435-MAR1!$C$13)/MAR1!$E$13)</f>
        <v/>
      </c>
    </row>
    <row r="10436">
      <c r="A10436" s="5" t="n">
        <v>10435</v>
      </c>
      <c r="B10436" s="5" t="n">
        <v>29</v>
      </c>
      <c r="C10436" s="5" t="n">
        <v>215</v>
      </c>
      <c r="D10436" s="5" t="n">
        <v>8</v>
      </c>
      <c r="E10436" s="5" t="n">
        <v>0</v>
      </c>
      <c r="F10436" s="5" t="n">
        <v>33.3</v>
      </c>
      <c r="G10436" s="5" t="n">
        <v>27.3</v>
      </c>
      <c r="H10436" s="5" t="n">
        <v>16.93</v>
      </c>
      <c r="I10436" s="6">
        <f>IF(E10436&gt;=Markov!$B$3,1,0)</f>
        <v/>
      </c>
      <c r="J10436" s="6">
        <f>I10435</f>
        <v/>
      </c>
      <c r="K10436" s="7">
        <f>MAR1!$B$5+MAR1!$C$5*COS(2*PI()*$C10436/365)+MAR1!$D$5*SIN(2*PI()*$C10436/365)</f>
        <v/>
      </c>
      <c r="L10436" s="7">
        <f>MAR1!$B$6+MAR1!$C$6*COS(2*PI()*$C10436/365)+MAR1!$D$6*SIN(2*PI()*$C10436/365)</f>
        <v/>
      </c>
      <c r="M10436" s="7">
        <f>MAR1!$B$7+MAR1!$C$7*COS(2*PI()*$C10436/365)+MAR1!$D$7*SIN(2*PI()*$C10436/365)</f>
        <v/>
      </c>
      <c r="N10436" s="7">
        <f>F10436-K10436</f>
        <v/>
      </c>
      <c r="O10436" s="7">
        <f>G10436-L10436</f>
        <v/>
      </c>
      <c r="P10436" s="7">
        <f>H10436-M10436</f>
        <v/>
      </c>
      <c r="Q10436" s="7">
        <f>IF($I10436=1,(N10436-MAR1!$B$11)/MAR1!$D$11,(N10436-MAR1!$C$11)/MAR1!$E$11)</f>
        <v/>
      </c>
      <c r="R10436" s="7">
        <f>IF($I10436=1,(O10436-MAR1!$B$12)/MAR1!$D$12,(O10436-MAR1!$C$12)/MAR1!$E$12)</f>
        <v/>
      </c>
      <c r="S10436" s="7">
        <f>IF($I10436=1,(P10436-MAR1!$B$13)/MAR1!$D$13,(P10436-MAR1!$C$13)/MAR1!$E$13)</f>
        <v/>
      </c>
    </row>
    <row r="10437">
      <c r="A10437" s="5" t="n">
        <v>10436</v>
      </c>
      <c r="B10437" s="5" t="n">
        <v>29</v>
      </c>
      <c r="C10437" s="5" t="n">
        <v>216</v>
      </c>
      <c r="D10437" s="5" t="n">
        <v>8</v>
      </c>
      <c r="E10437" s="5" t="n">
        <v>0</v>
      </c>
      <c r="F10437" s="5" t="n">
        <v>32.6</v>
      </c>
      <c r="G10437" s="5" t="n">
        <v>27.2</v>
      </c>
      <c r="H10437" s="5" t="n">
        <v>17.57</v>
      </c>
      <c r="I10437" s="6">
        <f>IF(E10437&gt;=Markov!$B$3,1,0)</f>
        <v/>
      </c>
      <c r="J10437" s="6">
        <f>I10436</f>
        <v/>
      </c>
      <c r="K10437" s="7">
        <f>MAR1!$B$5+MAR1!$C$5*COS(2*PI()*$C10437/365)+MAR1!$D$5*SIN(2*PI()*$C10437/365)</f>
        <v/>
      </c>
      <c r="L10437" s="7">
        <f>MAR1!$B$6+MAR1!$C$6*COS(2*PI()*$C10437/365)+MAR1!$D$6*SIN(2*PI()*$C10437/365)</f>
        <v/>
      </c>
      <c r="M10437" s="7">
        <f>MAR1!$B$7+MAR1!$C$7*COS(2*PI()*$C10437/365)+MAR1!$D$7*SIN(2*PI()*$C10437/365)</f>
        <v/>
      </c>
      <c r="N10437" s="7">
        <f>F10437-K10437</f>
        <v/>
      </c>
      <c r="O10437" s="7">
        <f>G10437-L10437</f>
        <v/>
      </c>
      <c r="P10437" s="7">
        <f>H10437-M10437</f>
        <v/>
      </c>
      <c r="Q10437" s="7">
        <f>IF($I10437=1,(N10437-MAR1!$B$11)/MAR1!$D$11,(N10437-MAR1!$C$11)/MAR1!$E$11)</f>
        <v/>
      </c>
      <c r="R10437" s="7">
        <f>IF($I10437=1,(O10437-MAR1!$B$12)/MAR1!$D$12,(O10437-MAR1!$C$12)/MAR1!$E$12)</f>
        <v/>
      </c>
      <c r="S10437" s="7">
        <f>IF($I10437=1,(P10437-MAR1!$B$13)/MAR1!$D$13,(P10437-MAR1!$C$13)/MAR1!$E$13)</f>
        <v/>
      </c>
    </row>
    <row r="10438">
      <c r="A10438" s="5" t="n">
        <v>10437</v>
      </c>
      <c r="B10438" s="5" t="n">
        <v>29</v>
      </c>
      <c r="C10438" s="5" t="n">
        <v>217</v>
      </c>
      <c r="D10438" s="5" t="n">
        <v>8</v>
      </c>
      <c r="E10438" s="5" t="n">
        <v>0</v>
      </c>
      <c r="F10438" s="5" t="n">
        <v>31.9</v>
      </c>
      <c r="G10438" s="5" t="n">
        <v>25.3</v>
      </c>
      <c r="H10438" s="5" t="n">
        <v>13.7</v>
      </c>
      <c r="I10438" s="6">
        <f>IF(E10438&gt;=Markov!$B$3,1,0)</f>
        <v/>
      </c>
      <c r="J10438" s="6">
        <f>I10437</f>
        <v/>
      </c>
      <c r="K10438" s="7">
        <f>MAR1!$B$5+MAR1!$C$5*COS(2*PI()*$C10438/365)+MAR1!$D$5*SIN(2*PI()*$C10438/365)</f>
        <v/>
      </c>
      <c r="L10438" s="7">
        <f>MAR1!$B$6+MAR1!$C$6*COS(2*PI()*$C10438/365)+MAR1!$D$6*SIN(2*PI()*$C10438/365)</f>
        <v/>
      </c>
      <c r="M10438" s="7">
        <f>MAR1!$B$7+MAR1!$C$7*COS(2*PI()*$C10438/365)+MAR1!$D$7*SIN(2*PI()*$C10438/365)</f>
        <v/>
      </c>
      <c r="N10438" s="7">
        <f>F10438-K10438</f>
        <v/>
      </c>
      <c r="O10438" s="7">
        <f>G10438-L10438</f>
        <v/>
      </c>
      <c r="P10438" s="7">
        <f>H10438-M10438</f>
        <v/>
      </c>
      <c r="Q10438" s="7">
        <f>IF($I10438=1,(N10438-MAR1!$B$11)/MAR1!$D$11,(N10438-MAR1!$C$11)/MAR1!$E$11)</f>
        <v/>
      </c>
      <c r="R10438" s="7">
        <f>IF($I10438=1,(O10438-MAR1!$B$12)/MAR1!$D$12,(O10438-MAR1!$C$12)/MAR1!$E$12)</f>
        <v/>
      </c>
      <c r="S10438" s="7">
        <f>IF($I10438=1,(P10438-MAR1!$B$13)/MAR1!$D$13,(P10438-MAR1!$C$13)/MAR1!$E$13)</f>
        <v/>
      </c>
    </row>
    <row r="10439">
      <c r="A10439" s="5" t="n">
        <v>10438</v>
      </c>
      <c r="B10439" s="5" t="n">
        <v>29</v>
      </c>
      <c r="C10439" s="5" t="n">
        <v>218</v>
      </c>
      <c r="D10439" s="5" t="n">
        <v>8</v>
      </c>
      <c r="E10439" s="5" t="n">
        <v>0</v>
      </c>
      <c r="F10439" s="5" t="n">
        <v>35.7</v>
      </c>
      <c r="G10439" s="5" t="n">
        <v>25.2</v>
      </c>
      <c r="H10439" s="5" t="n">
        <v>17.57</v>
      </c>
      <c r="I10439" s="6">
        <f>IF(E10439&gt;=Markov!$B$3,1,0)</f>
        <v/>
      </c>
      <c r="J10439" s="6">
        <f>I10438</f>
        <v/>
      </c>
      <c r="K10439" s="7">
        <f>MAR1!$B$5+MAR1!$C$5*COS(2*PI()*$C10439/365)+MAR1!$D$5*SIN(2*PI()*$C10439/365)</f>
        <v/>
      </c>
      <c r="L10439" s="7">
        <f>MAR1!$B$6+MAR1!$C$6*COS(2*PI()*$C10439/365)+MAR1!$D$6*SIN(2*PI()*$C10439/365)</f>
        <v/>
      </c>
      <c r="M10439" s="7">
        <f>MAR1!$B$7+MAR1!$C$7*COS(2*PI()*$C10439/365)+MAR1!$D$7*SIN(2*PI()*$C10439/365)</f>
        <v/>
      </c>
      <c r="N10439" s="7">
        <f>F10439-K10439</f>
        <v/>
      </c>
      <c r="O10439" s="7">
        <f>G10439-L10439</f>
        <v/>
      </c>
      <c r="P10439" s="7">
        <f>H10439-M10439</f>
        <v/>
      </c>
      <c r="Q10439" s="7">
        <f>IF($I10439=1,(N10439-MAR1!$B$11)/MAR1!$D$11,(N10439-MAR1!$C$11)/MAR1!$E$11)</f>
        <v/>
      </c>
      <c r="R10439" s="7">
        <f>IF($I10439=1,(O10439-MAR1!$B$12)/MAR1!$D$12,(O10439-MAR1!$C$12)/MAR1!$E$12)</f>
        <v/>
      </c>
      <c r="S10439" s="7">
        <f>IF($I10439=1,(P10439-MAR1!$B$13)/MAR1!$D$13,(P10439-MAR1!$C$13)/MAR1!$E$13)</f>
        <v/>
      </c>
    </row>
    <row r="10440">
      <c r="A10440" s="5" t="n">
        <v>10439</v>
      </c>
      <c r="B10440" s="5" t="n">
        <v>29</v>
      </c>
      <c r="C10440" s="5" t="n">
        <v>219</v>
      </c>
      <c r="D10440" s="5" t="n">
        <v>8</v>
      </c>
      <c r="E10440" s="5" t="n">
        <v>0</v>
      </c>
      <c r="F10440" s="5" t="n">
        <v>35.3</v>
      </c>
      <c r="G10440" s="5" t="n">
        <v>26.2</v>
      </c>
      <c r="H10440" s="5" t="n">
        <v>20.75</v>
      </c>
      <c r="I10440" s="6">
        <f>IF(E10440&gt;=Markov!$B$3,1,0)</f>
        <v/>
      </c>
      <c r="J10440" s="6">
        <f>I10439</f>
        <v/>
      </c>
      <c r="K10440" s="7">
        <f>MAR1!$B$5+MAR1!$C$5*COS(2*PI()*$C10440/365)+MAR1!$D$5*SIN(2*PI()*$C10440/365)</f>
        <v/>
      </c>
      <c r="L10440" s="7">
        <f>MAR1!$B$6+MAR1!$C$6*COS(2*PI()*$C10440/365)+MAR1!$D$6*SIN(2*PI()*$C10440/365)</f>
        <v/>
      </c>
      <c r="M10440" s="7">
        <f>MAR1!$B$7+MAR1!$C$7*COS(2*PI()*$C10440/365)+MAR1!$D$7*SIN(2*PI()*$C10440/365)</f>
        <v/>
      </c>
      <c r="N10440" s="7">
        <f>F10440-K10440</f>
        <v/>
      </c>
      <c r="O10440" s="7">
        <f>G10440-L10440</f>
        <v/>
      </c>
      <c r="P10440" s="7">
        <f>H10440-M10440</f>
        <v/>
      </c>
      <c r="Q10440" s="7">
        <f>IF($I10440=1,(N10440-MAR1!$B$11)/MAR1!$D$11,(N10440-MAR1!$C$11)/MAR1!$E$11)</f>
        <v/>
      </c>
      <c r="R10440" s="7">
        <f>IF($I10440=1,(O10440-MAR1!$B$12)/MAR1!$D$12,(O10440-MAR1!$C$12)/MAR1!$E$12)</f>
        <v/>
      </c>
      <c r="S10440" s="7">
        <f>IF($I10440=1,(P10440-MAR1!$B$13)/MAR1!$D$13,(P10440-MAR1!$C$13)/MAR1!$E$13)</f>
        <v/>
      </c>
    </row>
    <row r="10441">
      <c r="A10441" s="5" t="n">
        <v>10440</v>
      </c>
      <c r="B10441" s="5" t="n">
        <v>29</v>
      </c>
      <c r="C10441" s="5" t="n">
        <v>220</v>
      </c>
      <c r="D10441" s="5" t="n">
        <v>8</v>
      </c>
      <c r="E10441" s="5" t="n">
        <v>0</v>
      </c>
      <c r="F10441" s="5" t="n">
        <v>32.1</v>
      </c>
      <c r="G10441" s="5" t="n">
        <v>25.2</v>
      </c>
      <c r="H10441" s="5" t="n">
        <v>18.38</v>
      </c>
      <c r="I10441" s="6">
        <f>IF(E10441&gt;=Markov!$B$3,1,0)</f>
        <v/>
      </c>
      <c r="J10441" s="6">
        <f>I10440</f>
        <v/>
      </c>
      <c r="K10441" s="7">
        <f>MAR1!$B$5+MAR1!$C$5*COS(2*PI()*$C10441/365)+MAR1!$D$5*SIN(2*PI()*$C10441/365)</f>
        <v/>
      </c>
      <c r="L10441" s="7">
        <f>MAR1!$B$6+MAR1!$C$6*COS(2*PI()*$C10441/365)+MAR1!$D$6*SIN(2*PI()*$C10441/365)</f>
        <v/>
      </c>
      <c r="M10441" s="7">
        <f>MAR1!$B$7+MAR1!$C$7*COS(2*PI()*$C10441/365)+MAR1!$D$7*SIN(2*PI()*$C10441/365)</f>
        <v/>
      </c>
      <c r="N10441" s="7">
        <f>F10441-K10441</f>
        <v/>
      </c>
      <c r="O10441" s="7">
        <f>G10441-L10441</f>
        <v/>
      </c>
      <c r="P10441" s="7">
        <f>H10441-M10441</f>
        <v/>
      </c>
      <c r="Q10441" s="7">
        <f>IF($I10441=1,(N10441-MAR1!$B$11)/MAR1!$D$11,(N10441-MAR1!$C$11)/MAR1!$E$11)</f>
        <v/>
      </c>
      <c r="R10441" s="7">
        <f>IF($I10441=1,(O10441-MAR1!$B$12)/MAR1!$D$12,(O10441-MAR1!$C$12)/MAR1!$E$12)</f>
        <v/>
      </c>
      <c r="S10441" s="7">
        <f>IF($I10441=1,(P10441-MAR1!$B$13)/MAR1!$D$13,(P10441-MAR1!$C$13)/MAR1!$E$13)</f>
        <v/>
      </c>
    </row>
    <row r="10442">
      <c r="A10442" s="5" t="n">
        <v>10441</v>
      </c>
      <c r="B10442" s="5" t="n">
        <v>29</v>
      </c>
      <c r="C10442" s="5" t="n">
        <v>221</v>
      </c>
      <c r="D10442" s="5" t="n">
        <v>8</v>
      </c>
      <c r="E10442" s="5" t="n">
        <v>0</v>
      </c>
      <c r="F10442" s="5" t="n">
        <v>32.5</v>
      </c>
      <c r="G10442" s="5" t="n">
        <v>27.2</v>
      </c>
      <c r="H10442" s="5" t="n">
        <v>17.46</v>
      </c>
      <c r="I10442" s="6">
        <f>IF(E10442&gt;=Markov!$B$3,1,0)</f>
        <v/>
      </c>
      <c r="J10442" s="6">
        <f>I10441</f>
        <v/>
      </c>
      <c r="K10442" s="7">
        <f>MAR1!$B$5+MAR1!$C$5*COS(2*PI()*$C10442/365)+MAR1!$D$5*SIN(2*PI()*$C10442/365)</f>
        <v/>
      </c>
      <c r="L10442" s="7">
        <f>MAR1!$B$6+MAR1!$C$6*COS(2*PI()*$C10442/365)+MAR1!$D$6*SIN(2*PI()*$C10442/365)</f>
        <v/>
      </c>
      <c r="M10442" s="7">
        <f>MAR1!$B$7+MAR1!$C$7*COS(2*PI()*$C10442/365)+MAR1!$D$7*SIN(2*PI()*$C10442/365)</f>
        <v/>
      </c>
      <c r="N10442" s="7">
        <f>F10442-K10442</f>
        <v/>
      </c>
      <c r="O10442" s="7">
        <f>G10442-L10442</f>
        <v/>
      </c>
      <c r="P10442" s="7">
        <f>H10442-M10442</f>
        <v/>
      </c>
      <c r="Q10442" s="7">
        <f>IF($I10442=1,(N10442-MAR1!$B$11)/MAR1!$D$11,(N10442-MAR1!$C$11)/MAR1!$E$11)</f>
        <v/>
      </c>
      <c r="R10442" s="7">
        <f>IF($I10442=1,(O10442-MAR1!$B$12)/MAR1!$D$12,(O10442-MAR1!$C$12)/MAR1!$E$12)</f>
        <v/>
      </c>
      <c r="S10442" s="7">
        <f>IF($I10442=1,(P10442-MAR1!$B$13)/MAR1!$D$13,(P10442-MAR1!$C$13)/MAR1!$E$13)</f>
        <v/>
      </c>
    </row>
    <row r="10443">
      <c r="A10443" s="5" t="n">
        <v>10442</v>
      </c>
      <c r="B10443" s="5" t="n">
        <v>29</v>
      </c>
      <c r="C10443" s="5" t="n">
        <v>222</v>
      </c>
      <c r="D10443" s="5" t="n">
        <v>8</v>
      </c>
      <c r="E10443" s="5" t="n">
        <v>0</v>
      </c>
      <c r="F10443" s="5" t="n">
        <v>28.8</v>
      </c>
      <c r="G10443" s="5" t="n">
        <v>26.8</v>
      </c>
      <c r="H10443" s="5" t="n">
        <v>14.64</v>
      </c>
      <c r="I10443" s="6">
        <f>IF(E10443&gt;=Markov!$B$3,1,0)</f>
        <v/>
      </c>
      <c r="J10443" s="6">
        <f>I10442</f>
        <v/>
      </c>
      <c r="K10443" s="7">
        <f>MAR1!$B$5+MAR1!$C$5*COS(2*PI()*$C10443/365)+MAR1!$D$5*SIN(2*PI()*$C10443/365)</f>
        <v/>
      </c>
      <c r="L10443" s="7">
        <f>MAR1!$B$6+MAR1!$C$6*COS(2*PI()*$C10443/365)+MAR1!$D$6*SIN(2*PI()*$C10443/365)</f>
        <v/>
      </c>
      <c r="M10443" s="7">
        <f>MAR1!$B$7+MAR1!$C$7*COS(2*PI()*$C10443/365)+MAR1!$D$7*SIN(2*PI()*$C10443/365)</f>
        <v/>
      </c>
      <c r="N10443" s="7">
        <f>F10443-K10443</f>
        <v/>
      </c>
      <c r="O10443" s="7">
        <f>G10443-L10443</f>
        <v/>
      </c>
      <c r="P10443" s="7">
        <f>H10443-M10443</f>
        <v/>
      </c>
      <c r="Q10443" s="7">
        <f>IF($I10443=1,(N10443-MAR1!$B$11)/MAR1!$D$11,(N10443-MAR1!$C$11)/MAR1!$E$11)</f>
        <v/>
      </c>
      <c r="R10443" s="7">
        <f>IF($I10443=1,(O10443-MAR1!$B$12)/MAR1!$D$12,(O10443-MAR1!$C$12)/MAR1!$E$12)</f>
        <v/>
      </c>
      <c r="S10443" s="7">
        <f>IF($I10443=1,(P10443-MAR1!$B$13)/MAR1!$D$13,(P10443-MAR1!$C$13)/MAR1!$E$13)</f>
        <v/>
      </c>
    </row>
    <row r="10444">
      <c r="A10444" s="5" t="n">
        <v>10443</v>
      </c>
      <c r="B10444" s="5" t="n">
        <v>29</v>
      </c>
      <c r="C10444" s="5" t="n">
        <v>223</v>
      </c>
      <c r="D10444" s="5" t="n">
        <v>8</v>
      </c>
      <c r="E10444" s="5" t="n">
        <v>42.2</v>
      </c>
      <c r="F10444" s="5" t="n">
        <v>25.8</v>
      </c>
      <c r="G10444" s="5" t="n">
        <v>22.6</v>
      </c>
      <c r="H10444" s="5" t="n">
        <v>8.869999999999999</v>
      </c>
      <c r="I10444" s="6">
        <f>IF(E10444&gt;=Markov!$B$3,1,0)</f>
        <v/>
      </c>
      <c r="J10444" s="6">
        <f>I10443</f>
        <v/>
      </c>
      <c r="K10444" s="7">
        <f>MAR1!$B$5+MAR1!$C$5*COS(2*PI()*$C10444/365)+MAR1!$D$5*SIN(2*PI()*$C10444/365)</f>
        <v/>
      </c>
      <c r="L10444" s="7">
        <f>MAR1!$B$6+MAR1!$C$6*COS(2*PI()*$C10444/365)+MAR1!$D$6*SIN(2*PI()*$C10444/365)</f>
        <v/>
      </c>
      <c r="M10444" s="7">
        <f>MAR1!$B$7+MAR1!$C$7*COS(2*PI()*$C10444/365)+MAR1!$D$7*SIN(2*PI()*$C10444/365)</f>
        <v/>
      </c>
      <c r="N10444" s="7">
        <f>F10444-K10444</f>
        <v/>
      </c>
      <c r="O10444" s="7">
        <f>G10444-L10444</f>
        <v/>
      </c>
      <c r="P10444" s="7">
        <f>H10444-M10444</f>
        <v/>
      </c>
      <c r="Q10444" s="7">
        <f>IF($I10444=1,(N10444-MAR1!$B$11)/MAR1!$D$11,(N10444-MAR1!$C$11)/MAR1!$E$11)</f>
        <v/>
      </c>
      <c r="R10444" s="7">
        <f>IF($I10444=1,(O10444-MAR1!$B$12)/MAR1!$D$12,(O10444-MAR1!$C$12)/MAR1!$E$12)</f>
        <v/>
      </c>
      <c r="S10444" s="7">
        <f>IF($I10444=1,(P10444-MAR1!$B$13)/MAR1!$D$13,(P10444-MAR1!$C$13)/MAR1!$E$13)</f>
        <v/>
      </c>
    </row>
    <row r="10445">
      <c r="A10445" s="5" t="n">
        <v>10444</v>
      </c>
      <c r="B10445" s="5" t="n">
        <v>29</v>
      </c>
      <c r="C10445" s="5" t="n">
        <v>224</v>
      </c>
      <c r="D10445" s="5" t="n">
        <v>8</v>
      </c>
      <c r="E10445" s="5" t="n">
        <v>31.1</v>
      </c>
      <c r="F10445" s="5" t="n">
        <v>27.4</v>
      </c>
      <c r="G10445" s="5" t="n">
        <v>23.1</v>
      </c>
      <c r="H10445" s="5" t="n">
        <v>5.35</v>
      </c>
      <c r="I10445" s="6">
        <f>IF(E10445&gt;=Markov!$B$3,1,0)</f>
        <v/>
      </c>
      <c r="J10445" s="6">
        <f>I10444</f>
        <v/>
      </c>
      <c r="K10445" s="7">
        <f>MAR1!$B$5+MAR1!$C$5*COS(2*PI()*$C10445/365)+MAR1!$D$5*SIN(2*PI()*$C10445/365)</f>
        <v/>
      </c>
      <c r="L10445" s="7">
        <f>MAR1!$B$6+MAR1!$C$6*COS(2*PI()*$C10445/365)+MAR1!$D$6*SIN(2*PI()*$C10445/365)</f>
        <v/>
      </c>
      <c r="M10445" s="7">
        <f>MAR1!$B$7+MAR1!$C$7*COS(2*PI()*$C10445/365)+MAR1!$D$7*SIN(2*PI()*$C10445/365)</f>
        <v/>
      </c>
      <c r="N10445" s="7">
        <f>F10445-K10445</f>
        <v/>
      </c>
      <c r="O10445" s="7">
        <f>G10445-L10445</f>
        <v/>
      </c>
      <c r="P10445" s="7">
        <f>H10445-M10445</f>
        <v/>
      </c>
      <c r="Q10445" s="7">
        <f>IF($I10445=1,(N10445-MAR1!$B$11)/MAR1!$D$11,(N10445-MAR1!$C$11)/MAR1!$E$11)</f>
        <v/>
      </c>
      <c r="R10445" s="7">
        <f>IF($I10445=1,(O10445-MAR1!$B$12)/MAR1!$D$12,(O10445-MAR1!$C$12)/MAR1!$E$12)</f>
        <v/>
      </c>
      <c r="S10445" s="7">
        <f>IF($I10445=1,(P10445-MAR1!$B$13)/MAR1!$D$13,(P10445-MAR1!$C$13)/MAR1!$E$13)</f>
        <v/>
      </c>
    </row>
    <row r="10446">
      <c r="A10446" s="5" t="n">
        <v>10445</v>
      </c>
      <c r="B10446" s="5" t="n">
        <v>29</v>
      </c>
      <c r="C10446" s="5" t="n">
        <v>225</v>
      </c>
      <c r="D10446" s="5" t="n">
        <v>8</v>
      </c>
      <c r="E10446" s="5" t="n">
        <v>0</v>
      </c>
      <c r="F10446" s="5" t="n">
        <v>30.6</v>
      </c>
      <c r="G10446" s="5" t="n">
        <v>23.6</v>
      </c>
      <c r="H10446" s="5" t="n">
        <v>15.19</v>
      </c>
      <c r="I10446" s="6">
        <f>IF(E10446&gt;=Markov!$B$3,1,0)</f>
        <v/>
      </c>
      <c r="J10446" s="6">
        <f>I10445</f>
        <v/>
      </c>
      <c r="K10446" s="7">
        <f>MAR1!$B$5+MAR1!$C$5*COS(2*PI()*$C10446/365)+MAR1!$D$5*SIN(2*PI()*$C10446/365)</f>
        <v/>
      </c>
      <c r="L10446" s="7">
        <f>MAR1!$B$6+MAR1!$C$6*COS(2*PI()*$C10446/365)+MAR1!$D$6*SIN(2*PI()*$C10446/365)</f>
        <v/>
      </c>
      <c r="M10446" s="7">
        <f>MAR1!$B$7+MAR1!$C$7*COS(2*PI()*$C10446/365)+MAR1!$D$7*SIN(2*PI()*$C10446/365)</f>
        <v/>
      </c>
      <c r="N10446" s="7">
        <f>F10446-K10446</f>
        <v/>
      </c>
      <c r="O10446" s="7">
        <f>G10446-L10446</f>
        <v/>
      </c>
      <c r="P10446" s="7">
        <f>H10446-M10446</f>
        <v/>
      </c>
      <c r="Q10446" s="7">
        <f>IF($I10446=1,(N10446-MAR1!$B$11)/MAR1!$D$11,(N10446-MAR1!$C$11)/MAR1!$E$11)</f>
        <v/>
      </c>
      <c r="R10446" s="7">
        <f>IF($I10446=1,(O10446-MAR1!$B$12)/MAR1!$D$12,(O10446-MAR1!$C$12)/MAR1!$E$12)</f>
        <v/>
      </c>
      <c r="S10446" s="7">
        <f>IF($I10446=1,(P10446-MAR1!$B$13)/MAR1!$D$13,(P10446-MAR1!$C$13)/MAR1!$E$13)</f>
        <v/>
      </c>
    </row>
    <row r="10447">
      <c r="A10447" s="5" t="n">
        <v>10446</v>
      </c>
      <c r="B10447" s="5" t="n">
        <v>29</v>
      </c>
      <c r="C10447" s="5" t="n">
        <v>226</v>
      </c>
      <c r="D10447" s="5" t="n">
        <v>8</v>
      </c>
      <c r="E10447" s="5" t="n">
        <v>51.5</v>
      </c>
      <c r="F10447" s="5" t="n">
        <v>27.9</v>
      </c>
      <c r="G10447" s="5" t="n">
        <v>23.4</v>
      </c>
      <c r="H10447" s="5" t="n">
        <v>11.18</v>
      </c>
      <c r="I10447" s="6">
        <f>IF(E10447&gt;=Markov!$B$3,1,0)</f>
        <v/>
      </c>
      <c r="J10447" s="6">
        <f>I10446</f>
        <v/>
      </c>
      <c r="K10447" s="7">
        <f>MAR1!$B$5+MAR1!$C$5*COS(2*PI()*$C10447/365)+MAR1!$D$5*SIN(2*PI()*$C10447/365)</f>
        <v/>
      </c>
      <c r="L10447" s="7">
        <f>MAR1!$B$6+MAR1!$C$6*COS(2*PI()*$C10447/365)+MAR1!$D$6*SIN(2*PI()*$C10447/365)</f>
        <v/>
      </c>
      <c r="M10447" s="7">
        <f>MAR1!$B$7+MAR1!$C$7*COS(2*PI()*$C10447/365)+MAR1!$D$7*SIN(2*PI()*$C10447/365)</f>
        <v/>
      </c>
      <c r="N10447" s="7">
        <f>F10447-K10447</f>
        <v/>
      </c>
      <c r="O10447" s="7">
        <f>G10447-L10447</f>
        <v/>
      </c>
      <c r="P10447" s="7">
        <f>H10447-M10447</f>
        <v/>
      </c>
      <c r="Q10447" s="7">
        <f>IF($I10447=1,(N10447-MAR1!$B$11)/MAR1!$D$11,(N10447-MAR1!$C$11)/MAR1!$E$11)</f>
        <v/>
      </c>
      <c r="R10447" s="7">
        <f>IF($I10447=1,(O10447-MAR1!$B$12)/MAR1!$D$12,(O10447-MAR1!$C$12)/MAR1!$E$12)</f>
        <v/>
      </c>
      <c r="S10447" s="7">
        <f>IF($I10447=1,(P10447-MAR1!$B$13)/MAR1!$D$13,(P10447-MAR1!$C$13)/MAR1!$E$13)</f>
        <v/>
      </c>
    </row>
    <row r="10448">
      <c r="A10448" s="5" t="n">
        <v>10447</v>
      </c>
      <c r="B10448" s="5" t="n">
        <v>29</v>
      </c>
      <c r="C10448" s="5" t="n">
        <v>227</v>
      </c>
      <c r="D10448" s="5" t="n">
        <v>8</v>
      </c>
      <c r="E10448" s="5" t="n">
        <v>0</v>
      </c>
      <c r="F10448" s="5" t="n">
        <v>30.3</v>
      </c>
      <c r="G10448" s="5" t="n">
        <v>21.7</v>
      </c>
      <c r="H10448" s="5" t="n">
        <v>19.99</v>
      </c>
      <c r="I10448" s="6">
        <f>IF(E10448&gt;=Markov!$B$3,1,0)</f>
        <v/>
      </c>
      <c r="J10448" s="6">
        <f>I10447</f>
        <v/>
      </c>
      <c r="K10448" s="7">
        <f>MAR1!$B$5+MAR1!$C$5*COS(2*PI()*$C10448/365)+MAR1!$D$5*SIN(2*PI()*$C10448/365)</f>
        <v/>
      </c>
      <c r="L10448" s="7">
        <f>MAR1!$B$6+MAR1!$C$6*COS(2*PI()*$C10448/365)+MAR1!$D$6*SIN(2*PI()*$C10448/365)</f>
        <v/>
      </c>
      <c r="M10448" s="7">
        <f>MAR1!$B$7+MAR1!$C$7*COS(2*PI()*$C10448/365)+MAR1!$D$7*SIN(2*PI()*$C10448/365)</f>
        <v/>
      </c>
      <c r="N10448" s="7">
        <f>F10448-K10448</f>
        <v/>
      </c>
      <c r="O10448" s="7">
        <f>G10448-L10448</f>
        <v/>
      </c>
      <c r="P10448" s="7">
        <f>H10448-M10448</f>
        <v/>
      </c>
      <c r="Q10448" s="7">
        <f>IF($I10448=1,(N10448-MAR1!$B$11)/MAR1!$D$11,(N10448-MAR1!$C$11)/MAR1!$E$11)</f>
        <v/>
      </c>
      <c r="R10448" s="7">
        <f>IF($I10448=1,(O10448-MAR1!$B$12)/MAR1!$D$12,(O10448-MAR1!$C$12)/MAR1!$E$12)</f>
        <v/>
      </c>
      <c r="S10448" s="7">
        <f>IF($I10448=1,(P10448-MAR1!$B$13)/MAR1!$D$13,(P10448-MAR1!$C$13)/MAR1!$E$13)</f>
        <v/>
      </c>
    </row>
    <row r="10449">
      <c r="A10449" s="5" t="n">
        <v>10448</v>
      </c>
      <c r="B10449" s="5" t="n">
        <v>29</v>
      </c>
      <c r="C10449" s="5" t="n">
        <v>228</v>
      </c>
      <c r="D10449" s="5" t="n">
        <v>8</v>
      </c>
      <c r="E10449" s="5" t="n">
        <v>1.3</v>
      </c>
      <c r="F10449" s="5" t="n">
        <v>31.3</v>
      </c>
      <c r="G10449" s="5" t="n">
        <v>23.4</v>
      </c>
      <c r="H10449" s="5" t="n">
        <v>15.19</v>
      </c>
      <c r="I10449" s="6">
        <f>IF(E10449&gt;=Markov!$B$3,1,0)</f>
        <v/>
      </c>
      <c r="J10449" s="6">
        <f>I10448</f>
        <v/>
      </c>
      <c r="K10449" s="7">
        <f>MAR1!$B$5+MAR1!$C$5*COS(2*PI()*$C10449/365)+MAR1!$D$5*SIN(2*PI()*$C10449/365)</f>
        <v/>
      </c>
      <c r="L10449" s="7">
        <f>MAR1!$B$6+MAR1!$C$6*COS(2*PI()*$C10449/365)+MAR1!$D$6*SIN(2*PI()*$C10449/365)</f>
        <v/>
      </c>
      <c r="M10449" s="7">
        <f>MAR1!$B$7+MAR1!$C$7*COS(2*PI()*$C10449/365)+MAR1!$D$7*SIN(2*PI()*$C10449/365)</f>
        <v/>
      </c>
      <c r="N10449" s="7">
        <f>F10449-K10449</f>
        <v/>
      </c>
      <c r="O10449" s="7">
        <f>G10449-L10449</f>
        <v/>
      </c>
      <c r="P10449" s="7">
        <f>H10449-M10449</f>
        <v/>
      </c>
      <c r="Q10449" s="7">
        <f>IF($I10449=1,(N10449-MAR1!$B$11)/MAR1!$D$11,(N10449-MAR1!$C$11)/MAR1!$E$11)</f>
        <v/>
      </c>
      <c r="R10449" s="7">
        <f>IF($I10449=1,(O10449-MAR1!$B$12)/MAR1!$D$12,(O10449-MAR1!$C$12)/MAR1!$E$12)</f>
        <v/>
      </c>
      <c r="S10449" s="7">
        <f>IF($I10449=1,(P10449-MAR1!$B$13)/MAR1!$D$13,(P10449-MAR1!$C$13)/MAR1!$E$13)</f>
        <v/>
      </c>
    </row>
    <row r="10450">
      <c r="A10450" s="5" t="n">
        <v>10449</v>
      </c>
      <c r="B10450" s="5" t="n">
        <v>29</v>
      </c>
      <c r="C10450" s="5" t="n">
        <v>229</v>
      </c>
      <c r="D10450" s="5" t="n">
        <v>8</v>
      </c>
      <c r="E10450" s="5" t="n">
        <v>20.4</v>
      </c>
      <c r="F10450" s="5" t="n">
        <v>31.6</v>
      </c>
      <c r="G10450" s="5" t="n">
        <v>24.4</v>
      </c>
      <c r="H10450" s="5" t="n">
        <v>13.09</v>
      </c>
      <c r="I10450" s="6">
        <f>IF(E10450&gt;=Markov!$B$3,1,0)</f>
        <v/>
      </c>
      <c r="J10450" s="6">
        <f>I10449</f>
        <v/>
      </c>
      <c r="K10450" s="7">
        <f>MAR1!$B$5+MAR1!$C$5*COS(2*PI()*$C10450/365)+MAR1!$D$5*SIN(2*PI()*$C10450/365)</f>
        <v/>
      </c>
      <c r="L10450" s="7">
        <f>MAR1!$B$6+MAR1!$C$6*COS(2*PI()*$C10450/365)+MAR1!$D$6*SIN(2*PI()*$C10450/365)</f>
        <v/>
      </c>
      <c r="M10450" s="7">
        <f>MAR1!$B$7+MAR1!$C$7*COS(2*PI()*$C10450/365)+MAR1!$D$7*SIN(2*PI()*$C10450/365)</f>
        <v/>
      </c>
      <c r="N10450" s="7">
        <f>F10450-K10450</f>
        <v/>
      </c>
      <c r="O10450" s="7">
        <f>G10450-L10450</f>
        <v/>
      </c>
      <c r="P10450" s="7">
        <f>H10450-M10450</f>
        <v/>
      </c>
      <c r="Q10450" s="7">
        <f>IF($I10450=1,(N10450-MAR1!$B$11)/MAR1!$D$11,(N10450-MAR1!$C$11)/MAR1!$E$11)</f>
        <v/>
      </c>
      <c r="R10450" s="7">
        <f>IF($I10450=1,(O10450-MAR1!$B$12)/MAR1!$D$12,(O10450-MAR1!$C$12)/MAR1!$E$12)</f>
        <v/>
      </c>
      <c r="S10450" s="7">
        <f>IF($I10450=1,(P10450-MAR1!$B$13)/MAR1!$D$13,(P10450-MAR1!$C$13)/MAR1!$E$13)</f>
        <v/>
      </c>
    </row>
    <row r="10451">
      <c r="A10451" s="5" t="n">
        <v>10450</v>
      </c>
      <c r="B10451" s="5" t="n">
        <v>29</v>
      </c>
      <c r="C10451" s="5" t="n">
        <v>230</v>
      </c>
      <c r="D10451" s="5" t="n">
        <v>8</v>
      </c>
      <c r="E10451" s="5" t="n">
        <v>57.7</v>
      </c>
      <c r="F10451" s="5" t="n">
        <v>28.7</v>
      </c>
      <c r="G10451" s="5" t="n">
        <v>23.3</v>
      </c>
      <c r="H10451" s="5" t="n">
        <v>16.88</v>
      </c>
      <c r="I10451" s="6">
        <f>IF(E10451&gt;=Markov!$B$3,1,0)</f>
        <v/>
      </c>
      <c r="J10451" s="6">
        <f>I10450</f>
        <v/>
      </c>
      <c r="K10451" s="7">
        <f>MAR1!$B$5+MAR1!$C$5*COS(2*PI()*$C10451/365)+MAR1!$D$5*SIN(2*PI()*$C10451/365)</f>
        <v/>
      </c>
      <c r="L10451" s="7">
        <f>MAR1!$B$6+MAR1!$C$6*COS(2*PI()*$C10451/365)+MAR1!$D$6*SIN(2*PI()*$C10451/365)</f>
        <v/>
      </c>
      <c r="M10451" s="7">
        <f>MAR1!$B$7+MAR1!$C$7*COS(2*PI()*$C10451/365)+MAR1!$D$7*SIN(2*PI()*$C10451/365)</f>
        <v/>
      </c>
      <c r="N10451" s="7">
        <f>F10451-K10451</f>
        <v/>
      </c>
      <c r="O10451" s="7">
        <f>G10451-L10451</f>
        <v/>
      </c>
      <c r="P10451" s="7">
        <f>H10451-M10451</f>
        <v/>
      </c>
      <c r="Q10451" s="7">
        <f>IF($I10451=1,(N10451-MAR1!$B$11)/MAR1!$D$11,(N10451-MAR1!$C$11)/MAR1!$E$11)</f>
        <v/>
      </c>
      <c r="R10451" s="7">
        <f>IF($I10451=1,(O10451-MAR1!$B$12)/MAR1!$D$12,(O10451-MAR1!$C$12)/MAR1!$E$12)</f>
        <v/>
      </c>
      <c r="S10451" s="7">
        <f>IF($I10451=1,(P10451-MAR1!$B$13)/MAR1!$D$13,(P10451-MAR1!$C$13)/MAR1!$E$13)</f>
        <v/>
      </c>
    </row>
    <row r="10452">
      <c r="A10452" s="5" t="n">
        <v>10451</v>
      </c>
      <c r="B10452" s="5" t="n">
        <v>29</v>
      </c>
      <c r="C10452" s="5" t="n">
        <v>231</v>
      </c>
      <c r="D10452" s="5" t="n">
        <v>8</v>
      </c>
      <c r="E10452" s="5" t="n">
        <v>0</v>
      </c>
      <c r="F10452" s="5" t="n">
        <v>34.2</v>
      </c>
      <c r="G10452" s="5" t="n">
        <v>25.3</v>
      </c>
      <c r="H10452" s="5" t="n">
        <v>17.92</v>
      </c>
      <c r="I10452" s="6">
        <f>IF(E10452&gt;=Markov!$B$3,1,0)</f>
        <v/>
      </c>
      <c r="J10452" s="6">
        <f>I10451</f>
        <v/>
      </c>
      <c r="K10452" s="7">
        <f>MAR1!$B$5+MAR1!$C$5*COS(2*PI()*$C10452/365)+MAR1!$D$5*SIN(2*PI()*$C10452/365)</f>
        <v/>
      </c>
      <c r="L10452" s="7">
        <f>MAR1!$B$6+MAR1!$C$6*COS(2*PI()*$C10452/365)+MAR1!$D$6*SIN(2*PI()*$C10452/365)</f>
        <v/>
      </c>
      <c r="M10452" s="7">
        <f>MAR1!$B$7+MAR1!$C$7*COS(2*PI()*$C10452/365)+MAR1!$D$7*SIN(2*PI()*$C10452/365)</f>
        <v/>
      </c>
      <c r="N10452" s="7">
        <f>F10452-K10452</f>
        <v/>
      </c>
      <c r="O10452" s="7">
        <f>G10452-L10452</f>
        <v/>
      </c>
      <c r="P10452" s="7">
        <f>H10452-M10452</f>
        <v/>
      </c>
      <c r="Q10452" s="7">
        <f>IF($I10452=1,(N10452-MAR1!$B$11)/MAR1!$D$11,(N10452-MAR1!$C$11)/MAR1!$E$11)</f>
        <v/>
      </c>
      <c r="R10452" s="7">
        <f>IF($I10452=1,(O10452-MAR1!$B$12)/MAR1!$D$12,(O10452-MAR1!$C$12)/MAR1!$E$12)</f>
        <v/>
      </c>
      <c r="S10452" s="7">
        <f>IF($I10452=1,(P10452-MAR1!$B$13)/MAR1!$D$13,(P10452-MAR1!$C$13)/MAR1!$E$13)</f>
        <v/>
      </c>
    </row>
    <row r="10453">
      <c r="A10453" s="5" t="n">
        <v>10452</v>
      </c>
      <c r="B10453" s="5" t="n">
        <v>29</v>
      </c>
      <c r="C10453" s="5" t="n">
        <v>232</v>
      </c>
      <c r="D10453" s="5" t="n">
        <v>8</v>
      </c>
      <c r="E10453" s="5" t="n">
        <v>0</v>
      </c>
      <c r="F10453" s="5" t="n">
        <v>32.2</v>
      </c>
      <c r="G10453" s="5" t="n">
        <v>24.8</v>
      </c>
      <c r="H10453" s="5" t="n">
        <v>11.16</v>
      </c>
      <c r="I10453" s="6">
        <f>IF(E10453&gt;=Markov!$B$3,1,0)</f>
        <v/>
      </c>
      <c r="J10453" s="6">
        <f>I10452</f>
        <v/>
      </c>
      <c r="K10453" s="7">
        <f>MAR1!$B$5+MAR1!$C$5*COS(2*PI()*$C10453/365)+MAR1!$D$5*SIN(2*PI()*$C10453/365)</f>
        <v/>
      </c>
      <c r="L10453" s="7">
        <f>MAR1!$B$6+MAR1!$C$6*COS(2*PI()*$C10453/365)+MAR1!$D$6*SIN(2*PI()*$C10453/365)</f>
        <v/>
      </c>
      <c r="M10453" s="7">
        <f>MAR1!$B$7+MAR1!$C$7*COS(2*PI()*$C10453/365)+MAR1!$D$7*SIN(2*PI()*$C10453/365)</f>
        <v/>
      </c>
      <c r="N10453" s="7">
        <f>F10453-K10453</f>
        <v/>
      </c>
      <c r="O10453" s="7">
        <f>G10453-L10453</f>
        <v/>
      </c>
      <c r="P10453" s="7">
        <f>H10453-M10453</f>
        <v/>
      </c>
      <c r="Q10453" s="7">
        <f>IF($I10453=1,(N10453-MAR1!$B$11)/MAR1!$D$11,(N10453-MAR1!$C$11)/MAR1!$E$11)</f>
        <v/>
      </c>
      <c r="R10453" s="7">
        <f>IF($I10453=1,(O10453-MAR1!$B$12)/MAR1!$D$12,(O10453-MAR1!$C$12)/MAR1!$E$12)</f>
        <v/>
      </c>
      <c r="S10453" s="7">
        <f>IF($I10453=1,(P10453-MAR1!$B$13)/MAR1!$D$13,(P10453-MAR1!$C$13)/MAR1!$E$13)</f>
        <v/>
      </c>
    </row>
    <row r="10454">
      <c r="A10454" s="5" t="n">
        <v>10453</v>
      </c>
      <c r="B10454" s="5" t="n">
        <v>29</v>
      </c>
      <c r="C10454" s="5" t="n">
        <v>233</v>
      </c>
      <c r="D10454" s="5" t="n">
        <v>8</v>
      </c>
      <c r="E10454" s="5" t="n">
        <v>0</v>
      </c>
      <c r="F10454" s="5" t="n">
        <v>34.6</v>
      </c>
      <c r="G10454" s="5" t="n">
        <v>23.7</v>
      </c>
      <c r="H10454" s="5" t="n">
        <v>21.54</v>
      </c>
      <c r="I10454" s="6">
        <f>IF(E10454&gt;=Markov!$B$3,1,0)</f>
        <v/>
      </c>
      <c r="J10454" s="6">
        <f>I10453</f>
        <v/>
      </c>
      <c r="K10454" s="7">
        <f>MAR1!$B$5+MAR1!$C$5*COS(2*PI()*$C10454/365)+MAR1!$D$5*SIN(2*PI()*$C10454/365)</f>
        <v/>
      </c>
      <c r="L10454" s="7">
        <f>MAR1!$B$6+MAR1!$C$6*COS(2*PI()*$C10454/365)+MAR1!$D$6*SIN(2*PI()*$C10454/365)</f>
        <v/>
      </c>
      <c r="M10454" s="7">
        <f>MAR1!$B$7+MAR1!$C$7*COS(2*PI()*$C10454/365)+MAR1!$D$7*SIN(2*PI()*$C10454/365)</f>
        <v/>
      </c>
      <c r="N10454" s="7">
        <f>F10454-K10454</f>
        <v/>
      </c>
      <c r="O10454" s="7">
        <f>G10454-L10454</f>
        <v/>
      </c>
      <c r="P10454" s="7">
        <f>H10454-M10454</f>
        <v/>
      </c>
      <c r="Q10454" s="7">
        <f>IF($I10454=1,(N10454-MAR1!$B$11)/MAR1!$D$11,(N10454-MAR1!$C$11)/MAR1!$E$11)</f>
        <v/>
      </c>
      <c r="R10454" s="7">
        <f>IF($I10454=1,(O10454-MAR1!$B$12)/MAR1!$D$12,(O10454-MAR1!$C$12)/MAR1!$E$12)</f>
        <v/>
      </c>
      <c r="S10454" s="7">
        <f>IF($I10454=1,(P10454-MAR1!$B$13)/MAR1!$D$13,(P10454-MAR1!$C$13)/MAR1!$E$13)</f>
        <v/>
      </c>
    </row>
    <row r="10455">
      <c r="A10455" s="5" t="n">
        <v>10454</v>
      </c>
      <c r="B10455" s="5" t="n">
        <v>29</v>
      </c>
      <c r="C10455" s="5" t="n">
        <v>234</v>
      </c>
      <c r="D10455" s="5" t="n">
        <v>8</v>
      </c>
      <c r="E10455" s="5" t="n">
        <v>0</v>
      </c>
      <c r="F10455" s="5" t="n">
        <v>32.3</v>
      </c>
      <c r="G10455" s="5" t="n">
        <v>23.3</v>
      </c>
      <c r="H10455" s="5" t="n">
        <v>17.26</v>
      </c>
      <c r="I10455" s="6">
        <f>IF(E10455&gt;=Markov!$B$3,1,0)</f>
        <v/>
      </c>
      <c r="J10455" s="6">
        <f>I10454</f>
        <v/>
      </c>
      <c r="K10455" s="7">
        <f>MAR1!$B$5+MAR1!$C$5*COS(2*PI()*$C10455/365)+MAR1!$D$5*SIN(2*PI()*$C10455/365)</f>
        <v/>
      </c>
      <c r="L10455" s="7">
        <f>MAR1!$B$6+MAR1!$C$6*COS(2*PI()*$C10455/365)+MAR1!$D$6*SIN(2*PI()*$C10455/365)</f>
        <v/>
      </c>
      <c r="M10455" s="7">
        <f>MAR1!$B$7+MAR1!$C$7*COS(2*PI()*$C10455/365)+MAR1!$D$7*SIN(2*PI()*$C10455/365)</f>
        <v/>
      </c>
      <c r="N10455" s="7">
        <f>F10455-K10455</f>
        <v/>
      </c>
      <c r="O10455" s="7">
        <f>G10455-L10455</f>
        <v/>
      </c>
      <c r="P10455" s="7">
        <f>H10455-M10455</f>
        <v/>
      </c>
      <c r="Q10455" s="7">
        <f>IF($I10455=1,(N10455-MAR1!$B$11)/MAR1!$D$11,(N10455-MAR1!$C$11)/MAR1!$E$11)</f>
        <v/>
      </c>
      <c r="R10455" s="7">
        <f>IF($I10455=1,(O10455-MAR1!$B$12)/MAR1!$D$12,(O10455-MAR1!$C$12)/MAR1!$E$12)</f>
        <v/>
      </c>
      <c r="S10455" s="7">
        <f>IF($I10455=1,(P10455-MAR1!$B$13)/MAR1!$D$13,(P10455-MAR1!$C$13)/MAR1!$E$13)</f>
        <v/>
      </c>
    </row>
    <row r="10456">
      <c r="A10456" s="5" t="n">
        <v>10455</v>
      </c>
      <c r="B10456" s="5" t="n">
        <v>29</v>
      </c>
      <c r="C10456" s="5" t="n">
        <v>235</v>
      </c>
      <c r="D10456" s="5" t="n">
        <v>8</v>
      </c>
      <c r="E10456" s="5" t="n">
        <v>0</v>
      </c>
      <c r="F10456" s="5" t="n">
        <v>30.7</v>
      </c>
      <c r="G10456" s="5" t="n">
        <v>25.7</v>
      </c>
      <c r="H10456" s="5" t="n">
        <v>16.2</v>
      </c>
      <c r="I10456" s="6">
        <f>IF(E10456&gt;=Markov!$B$3,1,0)</f>
        <v/>
      </c>
      <c r="J10456" s="6">
        <f>I10455</f>
        <v/>
      </c>
      <c r="K10456" s="7">
        <f>MAR1!$B$5+MAR1!$C$5*COS(2*PI()*$C10456/365)+MAR1!$D$5*SIN(2*PI()*$C10456/365)</f>
        <v/>
      </c>
      <c r="L10456" s="7">
        <f>MAR1!$B$6+MAR1!$C$6*COS(2*PI()*$C10456/365)+MAR1!$D$6*SIN(2*PI()*$C10456/365)</f>
        <v/>
      </c>
      <c r="M10456" s="7">
        <f>MAR1!$B$7+MAR1!$C$7*COS(2*PI()*$C10456/365)+MAR1!$D$7*SIN(2*PI()*$C10456/365)</f>
        <v/>
      </c>
      <c r="N10456" s="7">
        <f>F10456-K10456</f>
        <v/>
      </c>
      <c r="O10456" s="7">
        <f>G10456-L10456</f>
        <v/>
      </c>
      <c r="P10456" s="7">
        <f>H10456-M10456</f>
        <v/>
      </c>
      <c r="Q10456" s="7">
        <f>IF($I10456=1,(N10456-MAR1!$B$11)/MAR1!$D$11,(N10456-MAR1!$C$11)/MAR1!$E$11)</f>
        <v/>
      </c>
      <c r="R10456" s="7">
        <f>IF($I10456=1,(O10456-MAR1!$B$12)/MAR1!$D$12,(O10456-MAR1!$C$12)/MAR1!$E$12)</f>
        <v/>
      </c>
      <c r="S10456" s="7">
        <f>IF($I10456=1,(P10456-MAR1!$B$13)/MAR1!$D$13,(P10456-MAR1!$C$13)/MAR1!$E$13)</f>
        <v/>
      </c>
    </row>
    <row r="10457">
      <c r="A10457" s="5" t="n">
        <v>10456</v>
      </c>
      <c r="B10457" s="5" t="n">
        <v>29</v>
      </c>
      <c r="C10457" s="5" t="n">
        <v>236</v>
      </c>
      <c r="D10457" s="5" t="n">
        <v>8</v>
      </c>
      <c r="E10457" s="5" t="n">
        <v>0</v>
      </c>
      <c r="F10457" s="5" t="n">
        <v>30.4</v>
      </c>
      <c r="G10457" s="5" t="n">
        <v>25.1</v>
      </c>
      <c r="H10457" s="5" t="n">
        <v>13.93</v>
      </c>
      <c r="I10457" s="6">
        <f>IF(E10457&gt;=Markov!$B$3,1,0)</f>
        <v/>
      </c>
      <c r="J10457" s="6">
        <f>I10456</f>
        <v/>
      </c>
      <c r="K10457" s="7">
        <f>MAR1!$B$5+MAR1!$C$5*COS(2*PI()*$C10457/365)+MAR1!$D$5*SIN(2*PI()*$C10457/365)</f>
        <v/>
      </c>
      <c r="L10457" s="7">
        <f>MAR1!$B$6+MAR1!$C$6*COS(2*PI()*$C10457/365)+MAR1!$D$6*SIN(2*PI()*$C10457/365)</f>
        <v/>
      </c>
      <c r="M10457" s="7">
        <f>MAR1!$B$7+MAR1!$C$7*COS(2*PI()*$C10457/365)+MAR1!$D$7*SIN(2*PI()*$C10457/365)</f>
        <v/>
      </c>
      <c r="N10457" s="7">
        <f>F10457-K10457</f>
        <v/>
      </c>
      <c r="O10457" s="7">
        <f>G10457-L10457</f>
        <v/>
      </c>
      <c r="P10457" s="7">
        <f>H10457-M10457</f>
        <v/>
      </c>
      <c r="Q10457" s="7">
        <f>IF($I10457=1,(N10457-MAR1!$B$11)/MAR1!$D$11,(N10457-MAR1!$C$11)/MAR1!$E$11)</f>
        <v/>
      </c>
      <c r="R10457" s="7">
        <f>IF($I10457=1,(O10457-MAR1!$B$12)/MAR1!$D$12,(O10457-MAR1!$C$12)/MAR1!$E$12)</f>
        <v/>
      </c>
      <c r="S10457" s="7">
        <f>IF($I10457=1,(P10457-MAR1!$B$13)/MAR1!$D$13,(P10457-MAR1!$C$13)/MAR1!$E$13)</f>
        <v/>
      </c>
    </row>
    <row r="10458">
      <c r="A10458" s="5" t="n">
        <v>10457</v>
      </c>
      <c r="B10458" s="5" t="n">
        <v>29</v>
      </c>
      <c r="C10458" s="5" t="n">
        <v>237</v>
      </c>
      <c r="D10458" s="5" t="n">
        <v>8</v>
      </c>
      <c r="E10458" s="5" t="n">
        <v>0</v>
      </c>
      <c r="F10458" s="5" t="n">
        <v>31</v>
      </c>
      <c r="G10458" s="5" t="n">
        <v>25.8</v>
      </c>
      <c r="H10458" s="5" t="n">
        <v>16.32</v>
      </c>
      <c r="I10458" s="6">
        <f>IF(E10458&gt;=Markov!$B$3,1,0)</f>
        <v/>
      </c>
      <c r="J10458" s="6">
        <f>I10457</f>
        <v/>
      </c>
      <c r="K10458" s="7">
        <f>MAR1!$B$5+MAR1!$C$5*COS(2*PI()*$C10458/365)+MAR1!$D$5*SIN(2*PI()*$C10458/365)</f>
        <v/>
      </c>
      <c r="L10458" s="7">
        <f>MAR1!$B$6+MAR1!$C$6*COS(2*PI()*$C10458/365)+MAR1!$D$6*SIN(2*PI()*$C10458/365)</f>
        <v/>
      </c>
      <c r="M10458" s="7">
        <f>MAR1!$B$7+MAR1!$C$7*COS(2*PI()*$C10458/365)+MAR1!$D$7*SIN(2*PI()*$C10458/365)</f>
        <v/>
      </c>
      <c r="N10458" s="7">
        <f>F10458-K10458</f>
        <v/>
      </c>
      <c r="O10458" s="7">
        <f>G10458-L10458</f>
        <v/>
      </c>
      <c r="P10458" s="7">
        <f>H10458-M10458</f>
        <v/>
      </c>
      <c r="Q10458" s="7">
        <f>IF($I10458=1,(N10458-MAR1!$B$11)/MAR1!$D$11,(N10458-MAR1!$C$11)/MAR1!$E$11)</f>
        <v/>
      </c>
      <c r="R10458" s="7">
        <f>IF($I10458=1,(O10458-MAR1!$B$12)/MAR1!$D$12,(O10458-MAR1!$C$12)/MAR1!$E$12)</f>
        <v/>
      </c>
      <c r="S10458" s="7">
        <f>IF($I10458=1,(P10458-MAR1!$B$13)/MAR1!$D$13,(P10458-MAR1!$C$13)/MAR1!$E$13)</f>
        <v/>
      </c>
    </row>
    <row r="10459">
      <c r="A10459" s="5" t="n">
        <v>10458</v>
      </c>
      <c r="B10459" s="5" t="n">
        <v>29</v>
      </c>
      <c r="C10459" s="5" t="n">
        <v>238</v>
      </c>
      <c r="D10459" s="5" t="n">
        <v>8</v>
      </c>
      <c r="E10459" s="5" t="n">
        <v>0</v>
      </c>
      <c r="F10459" s="5" t="n">
        <v>29.7</v>
      </c>
      <c r="G10459" s="5" t="n">
        <v>23.8</v>
      </c>
      <c r="H10459" s="5" t="n">
        <v>22.55</v>
      </c>
      <c r="I10459" s="6">
        <f>IF(E10459&gt;=Markov!$B$3,1,0)</f>
        <v/>
      </c>
      <c r="J10459" s="6">
        <f>I10458</f>
        <v/>
      </c>
      <c r="K10459" s="7">
        <f>MAR1!$B$5+MAR1!$C$5*COS(2*PI()*$C10459/365)+MAR1!$D$5*SIN(2*PI()*$C10459/365)</f>
        <v/>
      </c>
      <c r="L10459" s="7">
        <f>MAR1!$B$6+MAR1!$C$6*COS(2*PI()*$C10459/365)+MAR1!$D$6*SIN(2*PI()*$C10459/365)</f>
        <v/>
      </c>
      <c r="M10459" s="7">
        <f>MAR1!$B$7+MAR1!$C$7*COS(2*PI()*$C10459/365)+MAR1!$D$7*SIN(2*PI()*$C10459/365)</f>
        <v/>
      </c>
      <c r="N10459" s="7">
        <f>F10459-K10459</f>
        <v/>
      </c>
      <c r="O10459" s="7">
        <f>G10459-L10459</f>
        <v/>
      </c>
      <c r="P10459" s="7">
        <f>H10459-M10459</f>
        <v/>
      </c>
      <c r="Q10459" s="7">
        <f>IF($I10459=1,(N10459-MAR1!$B$11)/MAR1!$D$11,(N10459-MAR1!$C$11)/MAR1!$E$11)</f>
        <v/>
      </c>
      <c r="R10459" s="7">
        <f>IF($I10459=1,(O10459-MAR1!$B$12)/MAR1!$D$12,(O10459-MAR1!$C$12)/MAR1!$E$12)</f>
        <v/>
      </c>
      <c r="S10459" s="7">
        <f>IF($I10459=1,(P10459-MAR1!$B$13)/MAR1!$D$13,(P10459-MAR1!$C$13)/MAR1!$E$13)</f>
        <v/>
      </c>
    </row>
    <row r="10460">
      <c r="A10460" s="5" t="n">
        <v>10459</v>
      </c>
      <c r="B10460" s="5" t="n">
        <v>29</v>
      </c>
      <c r="C10460" s="5" t="n">
        <v>239</v>
      </c>
      <c r="D10460" s="5" t="n">
        <v>8</v>
      </c>
      <c r="E10460" s="5" t="n">
        <v>0</v>
      </c>
      <c r="F10460" s="5" t="n">
        <v>29.1</v>
      </c>
      <c r="G10460" s="5" t="n">
        <v>23.6</v>
      </c>
      <c r="H10460" s="5" t="n">
        <v>19.44</v>
      </c>
      <c r="I10460" s="6">
        <f>IF(E10460&gt;=Markov!$B$3,1,0)</f>
        <v/>
      </c>
      <c r="J10460" s="6">
        <f>I10459</f>
        <v/>
      </c>
      <c r="K10460" s="7">
        <f>MAR1!$B$5+MAR1!$C$5*COS(2*PI()*$C10460/365)+MAR1!$D$5*SIN(2*PI()*$C10460/365)</f>
        <v/>
      </c>
      <c r="L10460" s="7">
        <f>MAR1!$B$6+MAR1!$C$6*COS(2*PI()*$C10460/365)+MAR1!$D$6*SIN(2*PI()*$C10460/365)</f>
        <v/>
      </c>
      <c r="M10460" s="7">
        <f>MAR1!$B$7+MAR1!$C$7*COS(2*PI()*$C10460/365)+MAR1!$D$7*SIN(2*PI()*$C10460/365)</f>
        <v/>
      </c>
      <c r="N10460" s="7">
        <f>F10460-K10460</f>
        <v/>
      </c>
      <c r="O10460" s="7">
        <f>G10460-L10460</f>
        <v/>
      </c>
      <c r="P10460" s="7">
        <f>H10460-M10460</f>
        <v/>
      </c>
      <c r="Q10460" s="7">
        <f>IF($I10460=1,(N10460-MAR1!$B$11)/MAR1!$D$11,(N10460-MAR1!$C$11)/MAR1!$E$11)</f>
        <v/>
      </c>
      <c r="R10460" s="7">
        <f>IF($I10460=1,(O10460-MAR1!$B$12)/MAR1!$D$12,(O10460-MAR1!$C$12)/MAR1!$E$12)</f>
        <v/>
      </c>
      <c r="S10460" s="7">
        <f>IF($I10460=1,(P10460-MAR1!$B$13)/MAR1!$D$13,(P10460-MAR1!$C$13)/MAR1!$E$13)</f>
        <v/>
      </c>
    </row>
    <row r="10461">
      <c r="A10461" s="5" t="n">
        <v>10460</v>
      </c>
      <c r="B10461" s="5" t="n">
        <v>29</v>
      </c>
      <c r="C10461" s="5" t="n">
        <v>240</v>
      </c>
      <c r="D10461" s="5" t="n">
        <v>8</v>
      </c>
      <c r="E10461" s="5" t="n">
        <v>0</v>
      </c>
      <c r="F10461" s="5" t="n">
        <v>27.3</v>
      </c>
      <c r="G10461" s="5" t="n">
        <v>21.4</v>
      </c>
      <c r="H10461" s="5" t="n">
        <v>17.95</v>
      </c>
      <c r="I10461" s="6">
        <f>IF(E10461&gt;=Markov!$B$3,1,0)</f>
        <v/>
      </c>
      <c r="J10461" s="6">
        <f>I10460</f>
        <v/>
      </c>
      <c r="K10461" s="7">
        <f>MAR1!$B$5+MAR1!$C$5*COS(2*PI()*$C10461/365)+MAR1!$D$5*SIN(2*PI()*$C10461/365)</f>
        <v/>
      </c>
      <c r="L10461" s="7">
        <f>MAR1!$B$6+MAR1!$C$6*COS(2*PI()*$C10461/365)+MAR1!$D$6*SIN(2*PI()*$C10461/365)</f>
        <v/>
      </c>
      <c r="M10461" s="7">
        <f>MAR1!$B$7+MAR1!$C$7*COS(2*PI()*$C10461/365)+MAR1!$D$7*SIN(2*PI()*$C10461/365)</f>
        <v/>
      </c>
      <c r="N10461" s="7">
        <f>F10461-K10461</f>
        <v/>
      </c>
      <c r="O10461" s="7">
        <f>G10461-L10461</f>
        <v/>
      </c>
      <c r="P10461" s="7">
        <f>H10461-M10461</f>
        <v/>
      </c>
      <c r="Q10461" s="7">
        <f>IF($I10461=1,(N10461-MAR1!$B$11)/MAR1!$D$11,(N10461-MAR1!$C$11)/MAR1!$E$11)</f>
        <v/>
      </c>
      <c r="R10461" s="7">
        <f>IF($I10461=1,(O10461-MAR1!$B$12)/MAR1!$D$12,(O10461-MAR1!$C$12)/MAR1!$E$12)</f>
        <v/>
      </c>
      <c r="S10461" s="7">
        <f>IF($I10461=1,(P10461-MAR1!$B$13)/MAR1!$D$13,(P10461-MAR1!$C$13)/MAR1!$E$13)</f>
        <v/>
      </c>
    </row>
    <row r="10462">
      <c r="A10462" s="5" t="n">
        <v>10461</v>
      </c>
      <c r="B10462" s="5" t="n">
        <v>29</v>
      </c>
      <c r="C10462" s="5" t="n">
        <v>241</v>
      </c>
      <c r="D10462" s="5" t="n">
        <v>8</v>
      </c>
      <c r="E10462" s="5" t="n">
        <v>0</v>
      </c>
      <c r="F10462" s="5" t="n">
        <v>30</v>
      </c>
      <c r="G10462" s="5" t="n">
        <v>22.2</v>
      </c>
      <c r="H10462" s="5" t="n">
        <v>18.25</v>
      </c>
      <c r="I10462" s="6">
        <f>IF(E10462&gt;=Markov!$B$3,1,0)</f>
        <v/>
      </c>
      <c r="J10462" s="6">
        <f>I10461</f>
        <v/>
      </c>
      <c r="K10462" s="7">
        <f>MAR1!$B$5+MAR1!$C$5*COS(2*PI()*$C10462/365)+MAR1!$D$5*SIN(2*PI()*$C10462/365)</f>
        <v/>
      </c>
      <c r="L10462" s="7">
        <f>MAR1!$B$6+MAR1!$C$6*COS(2*PI()*$C10462/365)+MAR1!$D$6*SIN(2*PI()*$C10462/365)</f>
        <v/>
      </c>
      <c r="M10462" s="7">
        <f>MAR1!$B$7+MAR1!$C$7*COS(2*PI()*$C10462/365)+MAR1!$D$7*SIN(2*PI()*$C10462/365)</f>
        <v/>
      </c>
      <c r="N10462" s="7">
        <f>F10462-K10462</f>
        <v/>
      </c>
      <c r="O10462" s="7">
        <f>G10462-L10462</f>
        <v/>
      </c>
      <c r="P10462" s="7">
        <f>H10462-M10462</f>
        <v/>
      </c>
      <c r="Q10462" s="7">
        <f>IF($I10462=1,(N10462-MAR1!$B$11)/MAR1!$D$11,(N10462-MAR1!$C$11)/MAR1!$E$11)</f>
        <v/>
      </c>
      <c r="R10462" s="7">
        <f>IF($I10462=1,(O10462-MAR1!$B$12)/MAR1!$D$12,(O10462-MAR1!$C$12)/MAR1!$E$12)</f>
        <v/>
      </c>
      <c r="S10462" s="7">
        <f>IF($I10462=1,(P10462-MAR1!$B$13)/MAR1!$D$13,(P10462-MAR1!$C$13)/MAR1!$E$13)</f>
        <v/>
      </c>
    </row>
    <row r="10463">
      <c r="A10463" s="5" t="n">
        <v>10462</v>
      </c>
      <c r="B10463" s="5" t="n">
        <v>29</v>
      </c>
      <c r="C10463" s="5" t="n">
        <v>242</v>
      </c>
      <c r="D10463" s="5" t="n">
        <v>8</v>
      </c>
      <c r="E10463" s="5" t="n">
        <v>23.4</v>
      </c>
      <c r="F10463" s="5" t="n">
        <v>26.7</v>
      </c>
      <c r="G10463" s="5" t="n">
        <v>21</v>
      </c>
      <c r="H10463" s="5" t="n">
        <v>12.71</v>
      </c>
      <c r="I10463" s="6">
        <f>IF(E10463&gt;=Markov!$B$3,1,0)</f>
        <v/>
      </c>
      <c r="J10463" s="6">
        <f>I10462</f>
        <v/>
      </c>
      <c r="K10463" s="7">
        <f>MAR1!$B$5+MAR1!$C$5*COS(2*PI()*$C10463/365)+MAR1!$D$5*SIN(2*PI()*$C10463/365)</f>
        <v/>
      </c>
      <c r="L10463" s="7">
        <f>MAR1!$B$6+MAR1!$C$6*COS(2*PI()*$C10463/365)+MAR1!$D$6*SIN(2*PI()*$C10463/365)</f>
        <v/>
      </c>
      <c r="M10463" s="7">
        <f>MAR1!$B$7+MAR1!$C$7*COS(2*PI()*$C10463/365)+MAR1!$D$7*SIN(2*PI()*$C10463/365)</f>
        <v/>
      </c>
      <c r="N10463" s="7">
        <f>F10463-K10463</f>
        <v/>
      </c>
      <c r="O10463" s="7">
        <f>G10463-L10463</f>
        <v/>
      </c>
      <c r="P10463" s="7">
        <f>H10463-M10463</f>
        <v/>
      </c>
      <c r="Q10463" s="7">
        <f>IF($I10463=1,(N10463-MAR1!$B$11)/MAR1!$D$11,(N10463-MAR1!$C$11)/MAR1!$E$11)</f>
        <v/>
      </c>
      <c r="R10463" s="7">
        <f>IF($I10463=1,(O10463-MAR1!$B$12)/MAR1!$D$12,(O10463-MAR1!$C$12)/MAR1!$E$12)</f>
        <v/>
      </c>
      <c r="S10463" s="7">
        <f>IF($I10463=1,(P10463-MAR1!$B$13)/MAR1!$D$13,(P10463-MAR1!$C$13)/MAR1!$E$13)</f>
        <v/>
      </c>
    </row>
    <row r="10464">
      <c r="A10464" s="5" t="n">
        <v>10463</v>
      </c>
      <c r="B10464" s="5" t="n">
        <v>29</v>
      </c>
      <c r="C10464" s="5" t="n">
        <v>243</v>
      </c>
      <c r="D10464" s="5" t="n">
        <v>8</v>
      </c>
      <c r="E10464" s="5" t="n">
        <v>0</v>
      </c>
      <c r="F10464" s="5" t="n">
        <v>30.3</v>
      </c>
      <c r="G10464" s="5" t="n">
        <v>22.3</v>
      </c>
      <c r="H10464" s="5" t="n">
        <v>22.33</v>
      </c>
      <c r="I10464" s="6">
        <f>IF(E10464&gt;=Markov!$B$3,1,0)</f>
        <v/>
      </c>
      <c r="J10464" s="6">
        <f>I10463</f>
        <v/>
      </c>
      <c r="K10464" s="7">
        <f>MAR1!$B$5+MAR1!$C$5*COS(2*PI()*$C10464/365)+MAR1!$D$5*SIN(2*PI()*$C10464/365)</f>
        <v/>
      </c>
      <c r="L10464" s="7">
        <f>MAR1!$B$6+MAR1!$C$6*COS(2*PI()*$C10464/365)+MAR1!$D$6*SIN(2*PI()*$C10464/365)</f>
        <v/>
      </c>
      <c r="M10464" s="7">
        <f>MAR1!$B$7+MAR1!$C$7*COS(2*PI()*$C10464/365)+MAR1!$D$7*SIN(2*PI()*$C10464/365)</f>
        <v/>
      </c>
      <c r="N10464" s="7">
        <f>F10464-K10464</f>
        <v/>
      </c>
      <c r="O10464" s="7">
        <f>G10464-L10464</f>
        <v/>
      </c>
      <c r="P10464" s="7">
        <f>H10464-M10464</f>
        <v/>
      </c>
      <c r="Q10464" s="7">
        <f>IF($I10464=1,(N10464-MAR1!$B$11)/MAR1!$D$11,(N10464-MAR1!$C$11)/MAR1!$E$11)</f>
        <v/>
      </c>
      <c r="R10464" s="7">
        <f>IF($I10464=1,(O10464-MAR1!$B$12)/MAR1!$D$12,(O10464-MAR1!$C$12)/MAR1!$E$12)</f>
        <v/>
      </c>
      <c r="S10464" s="7">
        <f>IF($I10464=1,(P10464-MAR1!$B$13)/MAR1!$D$13,(P10464-MAR1!$C$13)/MAR1!$E$13)</f>
        <v/>
      </c>
    </row>
    <row r="10465">
      <c r="A10465" s="5" t="n">
        <v>10464</v>
      </c>
      <c r="B10465" s="5" t="n">
        <v>29</v>
      </c>
      <c r="C10465" s="5" t="n">
        <v>244</v>
      </c>
      <c r="D10465" s="5" t="n">
        <v>9</v>
      </c>
      <c r="E10465" s="5" t="n">
        <v>0</v>
      </c>
      <c r="F10465" s="5" t="n">
        <v>29.5</v>
      </c>
      <c r="G10465" s="5" t="n">
        <v>22</v>
      </c>
      <c r="H10465" s="5" t="n">
        <v>19.17</v>
      </c>
      <c r="I10465" s="6">
        <f>IF(E10465&gt;=Markov!$B$3,1,0)</f>
        <v/>
      </c>
      <c r="J10465" s="6">
        <f>I10464</f>
        <v/>
      </c>
      <c r="K10465" s="7">
        <f>MAR1!$B$5+MAR1!$C$5*COS(2*PI()*$C10465/365)+MAR1!$D$5*SIN(2*PI()*$C10465/365)</f>
        <v/>
      </c>
      <c r="L10465" s="7">
        <f>MAR1!$B$6+MAR1!$C$6*COS(2*PI()*$C10465/365)+MAR1!$D$6*SIN(2*PI()*$C10465/365)</f>
        <v/>
      </c>
      <c r="M10465" s="7">
        <f>MAR1!$B$7+MAR1!$C$7*COS(2*PI()*$C10465/365)+MAR1!$D$7*SIN(2*PI()*$C10465/365)</f>
        <v/>
      </c>
      <c r="N10465" s="7">
        <f>F10465-K10465</f>
        <v/>
      </c>
      <c r="O10465" s="7">
        <f>G10465-L10465</f>
        <v/>
      </c>
      <c r="P10465" s="7">
        <f>H10465-M10465</f>
        <v/>
      </c>
      <c r="Q10465" s="7">
        <f>IF($I10465=1,(N10465-MAR1!$B$11)/MAR1!$D$11,(N10465-MAR1!$C$11)/MAR1!$E$11)</f>
        <v/>
      </c>
      <c r="R10465" s="7">
        <f>IF($I10465=1,(O10465-MAR1!$B$12)/MAR1!$D$12,(O10465-MAR1!$C$12)/MAR1!$E$12)</f>
        <v/>
      </c>
      <c r="S10465" s="7">
        <f>IF($I10465=1,(P10465-MAR1!$B$13)/MAR1!$D$13,(P10465-MAR1!$C$13)/MAR1!$E$13)</f>
        <v/>
      </c>
    </row>
    <row r="10466">
      <c r="A10466" s="5" t="n">
        <v>10465</v>
      </c>
      <c r="B10466" s="5" t="n">
        <v>29</v>
      </c>
      <c r="C10466" s="5" t="n">
        <v>245</v>
      </c>
      <c r="D10466" s="5" t="n">
        <v>9</v>
      </c>
      <c r="E10466" s="5" t="n">
        <v>0</v>
      </c>
      <c r="F10466" s="5" t="n">
        <v>31.8</v>
      </c>
      <c r="G10466" s="5" t="n">
        <v>23.6</v>
      </c>
      <c r="H10466" s="5" t="n">
        <v>18.39</v>
      </c>
      <c r="I10466" s="6">
        <f>IF(E10466&gt;=Markov!$B$3,1,0)</f>
        <v/>
      </c>
      <c r="J10466" s="6">
        <f>I10465</f>
        <v/>
      </c>
      <c r="K10466" s="7">
        <f>MAR1!$B$5+MAR1!$C$5*COS(2*PI()*$C10466/365)+MAR1!$D$5*SIN(2*PI()*$C10466/365)</f>
        <v/>
      </c>
      <c r="L10466" s="7">
        <f>MAR1!$B$6+MAR1!$C$6*COS(2*PI()*$C10466/365)+MAR1!$D$6*SIN(2*PI()*$C10466/365)</f>
        <v/>
      </c>
      <c r="M10466" s="7">
        <f>MAR1!$B$7+MAR1!$C$7*COS(2*PI()*$C10466/365)+MAR1!$D$7*SIN(2*PI()*$C10466/365)</f>
        <v/>
      </c>
      <c r="N10466" s="7">
        <f>F10466-K10466</f>
        <v/>
      </c>
      <c r="O10466" s="7">
        <f>G10466-L10466</f>
        <v/>
      </c>
      <c r="P10466" s="7">
        <f>H10466-M10466</f>
        <v/>
      </c>
      <c r="Q10466" s="7">
        <f>IF($I10466=1,(N10466-MAR1!$B$11)/MAR1!$D$11,(N10466-MAR1!$C$11)/MAR1!$E$11)</f>
        <v/>
      </c>
      <c r="R10466" s="7">
        <f>IF($I10466=1,(O10466-MAR1!$B$12)/MAR1!$D$12,(O10466-MAR1!$C$12)/MAR1!$E$12)</f>
        <v/>
      </c>
      <c r="S10466" s="7">
        <f>IF($I10466=1,(P10466-MAR1!$B$13)/MAR1!$D$13,(P10466-MAR1!$C$13)/MAR1!$E$13)</f>
        <v/>
      </c>
    </row>
    <row r="10467">
      <c r="A10467" s="5" t="n">
        <v>10466</v>
      </c>
      <c r="B10467" s="5" t="n">
        <v>29</v>
      </c>
      <c r="C10467" s="5" t="n">
        <v>246</v>
      </c>
      <c r="D10467" s="5" t="n">
        <v>9</v>
      </c>
      <c r="E10467" s="5" t="n">
        <v>0</v>
      </c>
      <c r="F10467" s="5" t="n">
        <v>30.6</v>
      </c>
      <c r="G10467" s="5" t="n">
        <v>23.9</v>
      </c>
      <c r="H10467" s="5" t="n">
        <v>17.84</v>
      </c>
      <c r="I10467" s="6">
        <f>IF(E10467&gt;=Markov!$B$3,1,0)</f>
        <v/>
      </c>
      <c r="J10467" s="6">
        <f>I10466</f>
        <v/>
      </c>
      <c r="K10467" s="7">
        <f>MAR1!$B$5+MAR1!$C$5*COS(2*PI()*$C10467/365)+MAR1!$D$5*SIN(2*PI()*$C10467/365)</f>
        <v/>
      </c>
      <c r="L10467" s="7">
        <f>MAR1!$B$6+MAR1!$C$6*COS(2*PI()*$C10467/365)+MAR1!$D$6*SIN(2*PI()*$C10467/365)</f>
        <v/>
      </c>
      <c r="M10467" s="7">
        <f>MAR1!$B$7+MAR1!$C$7*COS(2*PI()*$C10467/365)+MAR1!$D$7*SIN(2*PI()*$C10467/365)</f>
        <v/>
      </c>
      <c r="N10467" s="7">
        <f>F10467-K10467</f>
        <v/>
      </c>
      <c r="O10467" s="7">
        <f>G10467-L10467</f>
        <v/>
      </c>
      <c r="P10467" s="7">
        <f>H10467-M10467</f>
        <v/>
      </c>
      <c r="Q10467" s="7">
        <f>IF($I10467=1,(N10467-MAR1!$B$11)/MAR1!$D$11,(N10467-MAR1!$C$11)/MAR1!$E$11)</f>
        <v/>
      </c>
      <c r="R10467" s="7">
        <f>IF($I10467=1,(O10467-MAR1!$B$12)/MAR1!$D$12,(O10467-MAR1!$C$12)/MAR1!$E$12)</f>
        <v/>
      </c>
      <c r="S10467" s="7">
        <f>IF($I10467=1,(P10467-MAR1!$B$13)/MAR1!$D$13,(P10467-MAR1!$C$13)/MAR1!$E$13)</f>
        <v/>
      </c>
    </row>
    <row r="10468">
      <c r="A10468" s="5" t="n">
        <v>10467</v>
      </c>
      <c r="B10468" s="5" t="n">
        <v>29</v>
      </c>
      <c r="C10468" s="5" t="n">
        <v>247</v>
      </c>
      <c r="D10468" s="5" t="n">
        <v>9</v>
      </c>
      <c r="E10468" s="5" t="n">
        <v>10.2</v>
      </c>
      <c r="F10468" s="5" t="n">
        <v>27.6</v>
      </c>
      <c r="G10468" s="5" t="n">
        <v>21.9</v>
      </c>
      <c r="H10468" s="5" t="n">
        <v>8.48</v>
      </c>
      <c r="I10468" s="6">
        <f>IF(E10468&gt;=Markov!$B$3,1,0)</f>
        <v/>
      </c>
      <c r="J10468" s="6">
        <f>I10467</f>
        <v/>
      </c>
      <c r="K10468" s="7">
        <f>MAR1!$B$5+MAR1!$C$5*COS(2*PI()*$C10468/365)+MAR1!$D$5*SIN(2*PI()*$C10468/365)</f>
        <v/>
      </c>
      <c r="L10468" s="7">
        <f>MAR1!$B$6+MAR1!$C$6*COS(2*PI()*$C10468/365)+MAR1!$D$6*SIN(2*PI()*$C10468/365)</f>
        <v/>
      </c>
      <c r="M10468" s="7">
        <f>MAR1!$B$7+MAR1!$C$7*COS(2*PI()*$C10468/365)+MAR1!$D$7*SIN(2*PI()*$C10468/365)</f>
        <v/>
      </c>
      <c r="N10468" s="7">
        <f>F10468-K10468</f>
        <v/>
      </c>
      <c r="O10468" s="7">
        <f>G10468-L10468</f>
        <v/>
      </c>
      <c r="P10468" s="7">
        <f>H10468-M10468</f>
        <v/>
      </c>
      <c r="Q10468" s="7">
        <f>IF($I10468=1,(N10468-MAR1!$B$11)/MAR1!$D$11,(N10468-MAR1!$C$11)/MAR1!$E$11)</f>
        <v/>
      </c>
      <c r="R10468" s="7">
        <f>IF($I10468=1,(O10468-MAR1!$B$12)/MAR1!$D$12,(O10468-MAR1!$C$12)/MAR1!$E$12)</f>
        <v/>
      </c>
      <c r="S10468" s="7">
        <f>IF($I10468=1,(P10468-MAR1!$B$13)/MAR1!$D$13,(P10468-MAR1!$C$13)/MAR1!$E$13)</f>
        <v/>
      </c>
    </row>
    <row r="10469">
      <c r="A10469" s="5" t="n">
        <v>10468</v>
      </c>
      <c r="B10469" s="5" t="n">
        <v>29</v>
      </c>
      <c r="C10469" s="5" t="n">
        <v>248</v>
      </c>
      <c r="D10469" s="5" t="n">
        <v>9</v>
      </c>
      <c r="E10469" s="5" t="n">
        <v>0.2</v>
      </c>
      <c r="F10469" s="5" t="n">
        <v>24.8</v>
      </c>
      <c r="G10469" s="5" t="n">
        <v>19.5</v>
      </c>
      <c r="H10469" s="5" t="n">
        <v>7.53</v>
      </c>
      <c r="I10469" s="6">
        <f>IF(E10469&gt;=Markov!$B$3,1,0)</f>
        <v/>
      </c>
      <c r="J10469" s="6">
        <f>I10468</f>
        <v/>
      </c>
      <c r="K10469" s="7">
        <f>MAR1!$B$5+MAR1!$C$5*COS(2*PI()*$C10469/365)+MAR1!$D$5*SIN(2*PI()*$C10469/365)</f>
        <v/>
      </c>
      <c r="L10469" s="7">
        <f>MAR1!$B$6+MAR1!$C$6*COS(2*PI()*$C10469/365)+MAR1!$D$6*SIN(2*PI()*$C10469/365)</f>
        <v/>
      </c>
      <c r="M10469" s="7">
        <f>MAR1!$B$7+MAR1!$C$7*COS(2*PI()*$C10469/365)+MAR1!$D$7*SIN(2*PI()*$C10469/365)</f>
        <v/>
      </c>
      <c r="N10469" s="7">
        <f>F10469-K10469</f>
        <v/>
      </c>
      <c r="O10469" s="7">
        <f>G10469-L10469</f>
        <v/>
      </c>
      <c r="P10469" s="7">
        <f>H10469-M10469</f>
        <v/>
      </c>
      <c r="Q10469" s="7">
        <f>IF($I10469=1,(N10469-MAR1!$B$11)/MAR1!$D$11,(N10469-MAR1!$C$11)/MAR1!$E$11)</f>
        <v/>
      </c>
      <c r="R10469" s="7">
        <f>IF($I10469=1,(O10469-MAR1!$B$12)/MAR1!$D$12,(O10469-MAR1!$C$12)/MAR1!$E$12)</f>
        <v/>
      </c>
      <c r="S10469" s="7">
        <f>IF($I10469=1,(P10469-MAR1!$B$13)/MAR1!$D$13,(P10469-MAR1!$C$13)/MAR1!$E$13)</f>
        <v/>
      </c>
    </row>
    <row r="10470">
      <c r="A10470" s="5" t="n">
        <v>10469</v>
      </c>
      <c r="B10470" s="5" t="n">
        <v>29</v>
      </c>
      <c r="C10470" s="5" t="n">
        <v>249</v>
      </c>
      <c r="D10470" s="5" t="n">
        <v>9</v>
      </c>
      <c r="E10470" s="5" t="n">
        <v>9</v>
      </c>
      <c r="F10470" s="5" t="n">
        <v>25</v>
      </c>
      <c r="G10470" s="5" t="n">
        <v>20.2</v>
      </c>
      <c r="H10470" s="5" t="n">
        <v>9.99</v>
      </c>
      <c r="I10470" s="6">
        <f>IF(E10470&gt;=Markov!$B$3,1,0)</f>
        <v/>
      </c>
      <c r="J10470" s="6">
        <f>I10469</f>
        <v/>
      </c>
      <c r="K10470" s="7">
        <f>MAR1!$B$5+MAR1!$C$5*COS(2*PI()*$C10470/365)+MAR1!$D$5*SIN(2*PI()*$C10470/365)</f>
        <v/>
      </c>
      <c r="L10470" s="7">
        <f>MAR1!$B$6+MAR1!$C$6*COS(2*PI()*$C10470/365)+MAR1!$D$6*SIN(2*PI()*$C10470/365)</f>
        <v/>
      </c>
      <c r="M10470" s="7">
        <f>MAR1!$B$7+MAR1!$C$7*COS(2*PI()*$C10470/365)+MAR1!$D$7*SIN(2*PI()*$C10470/365)</f>
        <v/>
      </c>
      <c r="N10470" s="7">
        <f>F10470-K10470</f>
        <v/>
      </c>
      <c r="O10470" s="7">
        <f>G10470-L10470</f>
        <v/>
      </c>
      <c r="P10470" s="7">
        <f>H10470-M10470</f>
        <v/>
      </c>
      <c r="Q10470" s="7">
        <f>IF($I10470=1,(N10470-MAR1!$B$11)/MAR1!$D$11,(N10470-MAR1!$C$11)/MAR1!$E$11)</f>
        <v/>
      </c>
      <c r="R10470" s="7">
        <f>IF($I10470=1,(O10470-MAR1!$B$12)/MAR1!$D$12,(O10470-MAR1!$C$12)/MAR1!$E$12)</f>
        <v/>
      </c>
      <c r="S10470" s="7">
        <f>IF($I10470=1,(P10470-MAR1!$B$13)/MAR1!$D$13,(P10470-MAR1!$C$13)/MAR1!$E$13)</f>
        <v/>
      </c>
    </row>
    <row r="10471">
      <c r="A10471" s="5" t="n">
        <v>10470</v>
      </c>
      <c r="B10471" s="5" t="n">
        <v>29</v>
      </c>
      <c r="C10471" s="5" t="n">
        <v>250</v>
      </c>
      <c r="D10471" s="5" t="n">
        <v>9</v>
      </c>
      <c r="E10471" s="5" t="n">
        <v>24.2</v>
      </c>
      <c r="F10471" s="5" t="n">
        <v>23</v>
      </c>
      <c r="G10471" s="5" t="n">
        <v>20</v>
      </c>
      <c r="H10471" s="5" t="n">
        <v>6.4</v>
      </c>
      <c r="I10471" s="6">
        <f>IF(E10471&gt;=Markov!$B$3,1,0)</f>
        <v/>
      </c>
      <c r="J10471" s="6">
        <f>I10470</f>
        <v/>
      </c>
      <c r="K10471" s="7">
        <f>MAR1!$B$5+MAR1!$C$5*COS(2*PI()*$C10471/365)+MAR1!$D$5*SIN(2*PI()*$C10471/365)</f>
        <v/>
      </c>
      <c r="L10471" s="7">
        <f>MAR1!$B$6+MAR1!$C$6*COS(2*PI()*$C10471/365)+MAR1!$D$6*SIN(2*PI()*$C10471/365)</f>
        <v/>
      </c>
      <c r="M10471" s="7">
        <f>MAR1!$B$7+MAR1!$C$7*COS(2*PI()*$C10471/365)+MAR1!$D$7*SIN(2*PI()*$C10471/365)</f>
        <v/>
      </c>
      <c r="N10471" s="7">
        <f>F10471-K10471</f>
        <v/>
      </c>
      <c r="O10471" s="7">
        <f>G10471-L10471</f>
        <v/>
      </c>
      <c r="P10471" s="7">
        <f>H10471-M10471</f>
        <v/>
      </c>
      <c r="Q10471" s="7">
        <f>IF($I10471=1,(N10471-MAR1!$B$11)/MAR1!$D$11,(N10471-MAR1!$C$11)/MAR1!$E$11)</f>
        <v/>
      </c>
      <c r="R10471" s="7">
        <f>IF($I10471=1,(O10471-MAR1!$B$12)/MAR1!$D$12,(O10471-MAR1!$C$12)/MAR1!$E$12)</f>
        <v/>
      </c>
      <c r="S10471" s="7">
        <f>IF($I10471=1,(P10471-MAR1!$B$13)/MAR1!$D$13,(P10471-MAR1!$C$13)/MAR1!$E$13)</f>
        <v/>
      </c>
    </row>
    <row r="10472">
      <c r="A10472" s="5" t="n">
        <v>10471</v>
      </c>
      <c r="B10472" s="5" t="n">
        <v>29</v>
      </c>
      <c r="C10472" s="5" t="n">
        <v>251</v>
      </c>
      <c r="D10472" s="5" t="n">
        <v>9</v>
      </c>
      <c r="E10472" s="5" t="n">
        <v>0</v>
      </c>
      <c r="F10472" s="5" t="n">
        <v>24.9</v>
      </c>
      <c r="G10472" s="5" t="n">
        <v>20.3</v>
      </c>
      <c r="H10472" s="5" t="n">
        <v>9.32</v>
      </c>
      <c r="I10472" s="6">
        <f>IF(E10472&gt;=Markov!$B$3,1,0)</f>
        <v/>
      </c>
      <c r="J10472" s="6">
        <f>I10471</f>
        <v/>
      </c>
      <c r="K10472" s="7">
        <f>MAR1!$B$5+MAR1!$C$5*COS(2*PI()*$C10472/365)+MAR1!$D$5*SIN(2*PI()*$C10472/365)</f>
        <v/>
      </c>
      <c r="L10472" s="7">
        <f>MAR1!$B$6+MAR1!$C$6*COS(2*PI()*$C10472/365)+MAR1!$D$6*SIN(2*PI()*$C10472/365)</f>
        <v/>
      </c>
      <c r="M10472" s="7">
        <f>MAR1!$B$7+MAR1!$C$7*COS(2*PI()*$C10472/365)+MAR1!$D$7*SIN(2*PI()*$C10472/365)</f>
        <v/>
      </c>
      <c r="N10472" s="7">
        <f>F10472-K10472</f>
        <v/>
      </c>
      <c r="O10472" s="7">
        <f>G10472-L10472</f>
        <v/>
      </c>
      <c r="P10472" s="7">
        <f>H10472-M10472</f>
        <v/>
      </c>
      <c r="Q10472" s="7">
        <f>IF($I10472=1,(N10472-MAR1!$B$11)/MAR1!$D$11,(N10472-MAR1!$C$11)/MAR1!$E$11)</f>
        <v/>
      </c>
      <c r="R10472" s="7">
        <f>IF($I10472=1,(O10472-MAR1!$B$12)/MAR1!$D$12,(O10472-MAR1!$C$12)/MAR1!$E$12)</f>
        <v/>
      </c>
      <c r="S10472" s="7">
        <f>IF($I10472=1,(P10472-MAR1!$B$13)/MAR1!$D$13,(P10472-MAR1!$C$13)/MAR1!$E$13)</f>
        <v/>
      </c>
    </row>
    <row r="10473">
      <c r="A10473" s="5" t="n">
        <v>10472</v>
      </c>
      <c r="B10473" s="5" t="n">
        <v>29</v>
      </c>
      <c r="C10473" s="5" t="n">
        <v>252</v>
      </c>
      <c r="D10473" s="5" t="n">
        <v>9</v>
      </c>
      <c r="E10473" s="5" t="n">
        <v>0</v>
      </c>
      <c r="F10473" s="5" t="n">
        <v>26.8</v>
      </c>
      <c r="G10473" s="5" t="n">
        <v>21.6</v>
      </c>
      <c r="H10473" s="5" t="n">
        <v>15.59</v>
      </c>
      <c r="I10473" s="6">
        <f>IF(E10473&gt;=Markov!$B$3,1,0)</f>
        <v/>
      </c>
      <c r="J10473" s="6">
        <f>I10472</f>
        <v/>
      </c>
      <c r="K10473" s="7">
        <f>MAR1!$B$5+MAR1!$C$5*COS(2*PI()*$C10473/365)+MAR1!$D$5*SIN(2*PI()*$C10473/365)</f>
        <v/>
      </c>
      <c r="L10473" s="7">
        <f>MAR1!$B$6+MAR1!$C$6*COS(2*PI()*$C10473/365)+MAR1!$D$6*SIN(2*PI()*$C10473/365)</f>
        <v/>
      </c>
      <c r="M10473" s="7">
        <f>MAR1!$B$7+MAR1!$C$7*COS(2*PI()*$C10473/365)+MAR1!$D$7*SIN(2*PI()*$C10473/365)</f>
        <v/>
      </c>
      <c r="N10473" s="7">
        <f>F10473-K10473</f>
        <v/>
      </c>
      <c r="O10473" s="7">
        <f>G10473-L10473</f>
        <v/>
      </c>
      <c r="P10473" s="7">
        <f>H10473-M10473</f>
        <v/>
      </c>
      <c r="Q10473" s="7">
        <f>IF($I10473=1,(N10473-MAR1!$B$11)/MAR1!$D$11,(N10473-MAR1!$C$11)/MAR1!$E$11)</f>
        <v/>
      </c>
      <c r="R10473" s="7">
        <f>IF($I10473=1,(O10473-MAR1!$B$12)/MAR1!$D$12,(O10473-MAR1!$C$12)/MAR1!$E$12)</f>
        <v/>
      </c>
      <c r="S10473" s="7">
        <f>IF($I10473=1,(P10473-MAR1!$B$13)/MAR1!$D$13,(P10473-MAR1!$C$13)/MAR1!$E$13)</f>
        <v/>
      </c>
    </row>
    <row r="10474">
      <c r="A10474" s="5" t="n">
        <v>10473</v>
      </c>
      <c r="B10474" s="5" t="n">
        <v>29</v>
      </c>
      <c r="C10474" s="5" t="n">
        <v>253</v>
      </c>
      <c r="D10474" s="5" t="n">
        <v>9</v>
      </c>
      <c r="E10474" s="5" t="n">
        <v>0</v>
      </c>
      <c r="F10474" s="5" t="n">
        <v>25</v>
      </c>
      <c r="G10474" s="5" t="n">
        <v>22.2</v>
      </c>
      <c r="H10474" s="5" t="n">
        <v>12.17</v>
      </c>
      <c r="I10474" s="6">
        <f>IF(E10474&gt;=Markov!$B$3,1,0)</f>
        <v/>
      </c>
      <c r="J10474" s="6">
        <f>I10473</f>
        <v/>
      </c>
      <c r="K10474" s="7">
        <f>MAR1!$B$5+MAR1!$C$5*COS(2*PI()*$C10474/365)+MAR1!$D$5*SIN(2*PI()*$C10474/365)</f>
        <v/>
      </c>
      <c r="L10474" s="7">
        <f>MAR1!$B$6+MAR1!$C$6*COS(2*PI()*$C10474/365)+MAR1!$D$6*SIN(2*PI()*$C10474/365)</f>
        <v/>
      </c>
      <c r="M10474" s="7">
        <f>MAR1!$B$7+MAR1!$C$7*COS(2*PI()*$C10474/365)+MAR1!$D$7*SIN(2*PI()*$C10474/365)</f>
        <v/>
      </c>
      <c r="N10474" s="7">
        <f>F10474-K10474</f>
        <v/>
      </c>
      <c r="O10474" s="7">
        <f>G10474-L10474</f>
        <v/>
      </c>
      <c r="P10474" s="7">
        <f>H10474-M10474</f>
        <v/>
      </c>
      <c r="Q10474" s="7">
        <f>IF($I10474=1,(N10474-MAR1!$B$11)/MAR1!$D$11,(N10474-MAR1!$C$11)/MAR1!$E$11)</f>
        <v/>
      </c>
      <c r="R10474" s="7">
        <f>IF($I10474=1,(O10474-MAR1!$B$12)/MAR1!$D$12,(O10474-MAR1!$C$12)/MAR1!$E$12)</f>
        <v/>
      </c>
      <c r="S10474" s="7">
        <f>IF($I10474=1,(P10474-MAR1!$B$13)/MAR1!$D$13,(P10474-MAR1!$C$13)/MAR1!$E$13)</f>
        <v/>
      </c>
    </row>
    <row r="10475">
      <c r="A10475" s="5" t="n">
        <v>10474</v>
      </c>
      <c r="B10475" s="5" t="n">
        <v>29</v>
      </c>
      <c r="C10475" s="5" t="n">
        <v>254</v>
      </c>
      <c r="D10475" s="5" t="n">
        <v>9</v>
      </c>
      <c r="E10475" s="5" t="n">
        <v>0</v>
      </c>
      <c r="F10475" s="5" t="n">
        <v>29.1</v>
      </c>
      <c r="G10475" s="5" t="n">
        <v>24.1</v>
      </c>
      <c r="H10475" s="5" t="n">
        <v>13.93</v>
      </c>
      <c r="I10475" s="6">
        <f>IF(E10475&gt;=Markov!$B$3,1,0)</f>
        <v/>
      </c>
      <c r="J10475" s="6">
        <f>I10474</f>
        <v/>
      </c>
      <c r="K10475" s="7">
        <f>MAR1!$B$5+MAR1!$C$5*COS(2*PI()*$C10475/365)+MAR1!$D$5*SIN(2*PI()*$C10475/365)</f>
        <v/>
      </c>
      <c r="L10475" s="7">
        <f>MAR1!$B$6+MAR1!$C$6*COS(2*PI()*$C10475/365)+MAR1!$D$6*SIN(2*PI()*$C10475/365)</f>
        <v/>
      </c>
      <c r="M10475" s="7">
        <f>MAR1!$B$7+MAR1!$C$7*COS(2*PI()*$C10475/365)+MAR1!$D$7*SIN(2*PI()*$C10475/365)</f>
        <v/>
      </c>
      <c r="N10475" s="7">
        <f>F10475-K10475</f>
        <v/>
      </c>
      <c r="O10475" s="7">
        <f>G10475-L10475</f>
        <v/>
      </c>
      <c r="P10475" s="7">
        <f>H10475-M10475</f>
        <v/>
      </c>
      <c r="Q10475" s="7">
        <f>IF($I10475=1,(N10475-MAR1!$B$11)/MAR1!$D$11,(N10475-MAR1!$C$11)/MAR1!$E$11)</f>
        <v/>
      </c>
      <c r="R10475" s="7">
        <f>IF($I10475=1,(O10475-MAR1!$B$12)/MAR1!$D$12,(O10475-MAR1!$C$12)/MAR1!$E$12)</f>
        <v/>
      </c>
      <c r="S10475" s="7">
        <f>IF($I10475=1,(P10475-MAR1!$B$13)/MAR1!$D$13,(P10475-MAR1!$C$13)/MAR1!$E$13)</f>
        <v/>
      </c>
    </row>
    <row r="10476">
      <c r="A10476" s="5" t="n">
        <v>10475</v>
      </c>
      <c r="B10476" s="5" t="n">
        <v>29</v>
      </c>
      <c r="C10476" s="5" t="n">
        <v>255</v>
      </c>
      <c r="D10476" s="5" t="n">
        <v>9</v>
      </c>
      <c r="E10476" s="5" t="n">
        <v>0</v>
      </c>
      <c r="F10476" s="5" t="n">
        <v>30.4</v>
      </c>
      <c r="G10476" s="5" t="n">
        <v>23.4</v>
      </c>
      <c r="H10476" s="5" t="n">
        <v>11.76</v>
      </c>
      <c r="I10476" s="6">
        <f>IF(E10476&gt;=Markov!$B$3,1,0)</f>
        <v/>
      </c>
      <c r="J10476" s="6">
        <f>I10475</f>
        <v/>
      </c>
      <c r="K10476" s="7">
        <f>MAR1!$B$5+MAR1!$C$5*COS(2*PI()*$C10476/365)+MAR1!$D$5*SIN(2*PI()*$C10476/365)</f>
        <v/>
      </c>
      <c r="L10476" s="7">
        <f>MAR1!$B$6+MAR1!$C$6*COS(2*PI()*$C10476/365)+MAR1!$D$6*SIN(2*PI()*$C10476/365)</f>
        <v/>
      </c>
      <c r="M10476" s="7">
        <f>MAR1!$B$7+MAR1!$C$7*COS(2*PI()*$C10476/365)+MAR1!$D$7*SIN(2*PI()*$C10476/365)</f>
        <v/>
      </c>
      <c r="N10476" s="7">
        <f>F10476-K10476</f>
        <v/>
      </c>
      <c r="O10476" s="7">
        <f>G10476-L10476</f>
        <v/>
      </c>
      <c r="P10476" s="7">
        <f>H10476-M10476</f>
        <v/>
      </c>
      <c r="Q10476" s="7">
        <f>IF($I10476=1,(N10476-MAR1!$B$11)/MAR1!$D$11,(N10476-MAR1!$C$11)/MAR1!$E$11)</f>
        <v/>
      </c>
      <c r="R10476" s="7">
        <f>IF($I10476=1,(O10476-MAR1!$B$12)/MAR1!$D$12,(O10476-MAR1!$C$12)/MAR1!$E$12)</f>
        <v/>
      </c>
      <c r="S10476" s="7">
        <f>IF($I10476=1,(P10476-MAR1!$B$13)/MAR1!$D$13,(P10476-MAR1!$C$13)/MAR1!$E$13)</f>
        <v/>
      </c>
    </row>
    <row r="10477">
      <c r="A10477" s="5" t="n">
        <v>10476</v>
      </c>
      <c r="B10477" s="5" t="n">
        <v>29</v>
      </c>
      <c r="C10477" s="5" t="n">
        <v>256</v>
      </c>
      <c r="D10477" s="5" t="n">
        <v>9</v>
      </c>
      <c r="E10477" s="5" t="n">
        <v>0</v>
      </c>
      <c r="F10477" s="5" t="n">
        <v>28</v>
      </c>
      <c r="G10477" s="5" t="n">
        <v>20</v>
      </c>
      <c r="H10477" s="5" t="n">
        <v>12</v>
      </c>
      <c r="I10477" s="6">
        <f>IF(E10477&gt;=Markov!$B$3,1,0)</f>
        <v/>
      </c>
      <c r="J10477" s="6">
        <f>I10476</f>
        <v/>
      </c>
      <c r="K10477" s="7">
        <f>MAR1!$B$5+MAR1!$C$5*COS(2*PI()*$C10477/365)+MAR1!$D$5*SIN(2*PI()*$C10477/365)</f>
        <v/>
      </c>
      <c r="L10477" s="7">
        <f>MAR1!$B$6+MAR1!$C$6*COS(2*PI()*$C10477/365)+MAR1!$D$6*SIN(2*PI()*$C10477/365)</f>
        <v/>
      </c>
      <c r="M10477" s="7">
        <f>MAR1!$B$7+MAR1!$C$7*COS(2*PI()*$C10477/365)+MAR1!$D$7*SIN(2*PI()*$C10477/365)</f>
        <v/>
      </c>
      <c r="N10477" s="7">
        <f>F10477-K10477</f>
        <v/>
      </c>
      <c r="O10477" s="7">
        <f>G10477-L10477</f>
        <v/>
      </c>
      <c r="P10477" s="7">
        <f>H10477-M10477</f>
        <v/>
      </c>
      <c r="Q10477" s="7">
        <f>IF($I10477=1,(N10477-MAR1!$B$11)/MAR1!$D$11,(N10477-MAR1!$C$11)/MAR1!$E$11)</f>
        <v/>
      </c>
      <c r="R10477" s="7">
        <f>IF($I10477=1,(O10477-MAR1!$B$12)/MAR1!$D$12,(O10477-MAR1!$C$12)/MAR1!$E$12)</f>
        <v/>
      </c>
      <c r="S10477" s="7">
        <f>IF($I10477=1,(P10477-MAR1!$B$13)/MAR1!$D$13,(P10477-MAR1!$C$13)/MAR1!$E$13)</f>
        <v/>
      </c>
    </row>
    <row r="10478">
      <c r="A10478" s="5" t="n">
        <v>10477</v>
      </c>
      <c r="B10478" s="5" t="n">
        <v>29</v>
      </c>
      <c r="C10478" s="5" t="n">
        <v>257</v>
      </c>
      <c r="D10478" s="5" t="n">
        <v>9</v>
      </c>
      <c r="E10478" s="5" t="n">
        <v>0</v>
      </c>
      <c r="F10478" s="5" t="n">
        <v>29.8</v>
      </c>
      <c r="G10478" s="5" t="n">
        <v>21.8</v>
      </c>
      <c r="H10478" s="5" t="n">
        <v>16.55</v>
      </c>
      <c r="I10478" s="6">
        <f>IF(E10478&gt;=Markov!$B$3,1,0)</f>
        <v/>
      </c>
      <c r="J10478" s="6">
        <f>I10477</f>
        <v/>
      </c>
      <c r="K10478" s="7">
        <f>MAR1!$B$5+MAR1!$C$5*COS(2*PI()*$C10478/365)+MAR1!$D$5*SIN(2*PI()*$C10478/365)</f>
        <v/>
      </c>
      <c r="L10478" s="7">
        <f>MAR1!$B$6+MAR1!$C$6*COS(2*PI()*$C10478/365)+MAR1!$D$6*SIN(2*PI()*$C10478/365)</f>
        <v/>
      </c>
      <c r="M10478" s="7">
        <f>MAR1!$B$7+MAR1!$C$7*COS(2*PI()*$C10478/365)+MAR1!$D$7*SIN(2*PI()*$C10478/365)</f>
        <v/>
      </c>
      <c r="N10478" s="7">
        <f>F10478-K10478</f>
        <v/>
      </c>
      <c r="O10478" s="7">
        <f>G10478-L10478</f>
        <v/>
      </c>
      <c r="P10478" s="7">
        <f>H10478-M10478</f>
        <v/>
      </c>
      <c r="Q10478" s="7">
        <f>IF($I10478=1,(N10478-MAR1!$B$11)/MAR1!$D$11,(N10478-MAR1!$C$11)/MAR1!$E$11)</f>
        <v/>
      </c>
      <c r="R10478" s="7">
        <f>IF($I10478=1,(O10478-MAR1!$B$12)/MAR1!$D$12,(O10478-MAR1!$C$12)/MAR1!$E$12)</f>
        <v/>
      </c>
      <c r="S10478" s="7">
        <f>IF($I10478=1,(P10478-MAR1!$B$13)/MAR1!$D$13,(P10478-MAR1!$C$13)/MAR1!$E$13)</f>
        <v/>
      </c>
    </row>
    <row r="10479">
      <c r="A10479" s="5" t="n">
        <v>10478</v>
      </c>
      <c r="B10479" s="5" t="n">
        <v>29</v>
      </c>
      <c r="C10479" s="5" t="n">
        <v>258</v>
      </c>
      <c r="D10479" s="5" t="n">
        <v>9</v>
      </c>
      <c r="E10479" s="5" t="n">
        <v>0</v>
      </c>
      <c r="F10479" s="5" t="n">
        <v>32.7</v>
      </c>
      <c r="G10479" s="5" t="n">
        <v>20.7</v>
      </c>
      <c r="H10479" s="5" t="n">
        <v>12.9</v>
      </c>
      <c r="I10479" s="6">
        <f>IF(E10479&gt;=Markov!$B$3,1,0)</f>
        <v/>
      </c>
      <c r="J10479" s="6">
        <f>I10478</f>
        <v/>
      </c>
      <c r="K10479" s="7">
        <f>MAR1!$B$5+MAR1!$C$5*COS(2*PI()*$C10479/365)+MAR1!$D$5*SIN(2*PI()*$C10479/365)</f>
        <v/>
      </c>
      <c r="L10479" s="7">
        <f>MAR1!$B$6+MAR1!$C$6*COS(2*PI()*$C10479/365)+MAR1!$D$6*SIN(2*PI()*$C10479/365)</f>
        <v/>
      </c>
      <c r="M10479" s="7">
        <f>MAR1!$B$7+MAR1!$C$7*COS(2*PI()*$C10479/365)+MAR1!$D$7*SIN(2*PI()*$C10479/365)</f>
        <v/>
      </c>
      <c r="N10479" s="7">
        <f>F10479-K10479</f>
        <v/>
      </c>
      <c r="O10479" s="7">
        <f>G10479-L10479</f>
        <v/>
      </c>
      <c r="P10479" s="7">
        <f>H10479-M10479</f>
        <v/>
      </c>
      <c r="Q10479" s="7">
        <f>IF($I10479=1,(N10479-MAR1!$B$11)/MAR1!$D$11,(N10479-MAR1!$C$11)/MAR1!$E$11)</f>
        <v/>
      </c>
      <c r="R10479" s="7">
        <f>IF($I10479=1,(O10479-MAR1!$B$12)/MAR1!$D$12,(O10479-MAR1!$C$12)/MAR1!$E$12)</f>
        <v/>
      </c>
      <c r="S10479" s="7">
        <f>IF($I10479=1,(P10479-MAR1!$B$13)/MAR1!$D$13,(P10479-MAR1!$C$13)/MAR1!$E$13)</f>
        <v/>
      </c>
    </row>
    <row r="10480">
      <c r="A10480" s="5" t="n">
        <v>10479</v>
      </c>
      <c r="B10480" s="5" t="n">
        <v>29</v>
      </c>
      <c r="C10480" s="5" t="n">
        <v>259</v>
      </c>
      <c r="D10480" s="5" t="n">
        <v>9</v>
      </c>
      <c r="E10480" s="5" t="n">
        <v>0</v>
      </c>
      <c r="F10480" s="5" t="n">
        <v>30.9</v>
      </c>
      <c r="G10480" s="5" t="n">
        <v>20.5</v>
      </c>
      <c r="H10480" s="5" t="n">
        <v>13.82</v>
      </c>
      <c r="I10480" s="6">
        <f>IF(E10480&gt;=Markov!$B$3,1,0)</f>
        <v/>
      </c>
      <c r="J10480" s="6">
        <f>I10479</f>
        <v/>
      </c>
      <c r="K10480" s="7">
        <f>MAR1!$B$5+MAR1!$C$5*COS(2*PI()*$C10480/365)+MAR1!$D$5*SIN(2*PI()*$C10480/365)</f>
        <v/>
      </c>
      <c r="L10480" s="7">
        <f>MAR1!$B$6+MAR1!$C$6*COS(2*PI()*$C10480/365)+MAR1!$D$6*SIN(2*PI()*$C10480/365)</f>
        <v/>
      </c>
      <c r="M10480" s="7">
        <f>MAR1!$B$7+MAR1!$C$7*COS(2*PI()*$C10480/365)+MAR1!$D$7*SIN(2*PI()*$C10480/365)</f>
        <v/>
      </c>
      <c r="N10480" s="7">
        <f>F10480-K10480</f>
        <v/>
      </c>
      <c r="O10480" s="7">
        <f>G10480-L10480</f>
        <v/>
      </c>
      <c r="P10480" s="7">
        <f>H10480-M10480</f>
        <v/>
      </c>
      <c r="Q10480" s="7">
        <f>IF($I10480=1,(N10480-MAR1!$B$11)/MAR1!$D$11,(N10480-MAR1!$C$11)/MAR1!$E$11)</f>
        <v/>
      </c>
      <c r="R10480" s="7">
        <f>IF($I10480=1,(O10480-MAR1!$B$12)/MAR1!$D$12,(O10480-MAR1!$C$12)/MAR1!$E$12)</f>
        <v/>
      </c>
      <c r="S10480" s="7">
        <f>IF($I10480=1,(P10480-MAR1!$B$13)/MAR1!$D$13,(P10480-MAR1!$C$13)/MAR1!$E$13)</f>
        <v/>
      </c>
    </row>
    <row r="10481">
      <c r="A10481" s="5" t="n">
        <v>10480</v>
      </c>
      <c r="B10481" s="5" t="n">
        <v>29</v>
      </c>
      <c r="C10481" s="5" t="n">
        <v>260</v>
      </c>
      <c r="D10481" s="5" t="n">
        <v>9</v>
      </c>
      <c r="E10481" s="5" t="n">
        <v>0</v>
      </c>
      <c r="F10481" s="5" t="n">
        <v>31.3</v>
      </c>
      <c r="G10481" s="5" t="n">
        <v>19.6</v>
      </c>
      <c r="H10481" s="5" t="n">
        <v>8.92</v>
      </c>
      <c r="I10481" s="6">
        <f>IF(E10481&gt;=Markov!$B$3,1,0)</f>
        <v/>
      </c>
      <c r="J10481" s="6">
        <f>I10480</f>
        <v/>
      </c>
      <c r="K10481" s="7">
        <f>MAR1!$B$5+MAR1!$C$5*COS(2*PI()*$C10481/365)+MAR1!$D$5*SIN(2*PI()*$C10481/365)</f>
        <v/>
      </c>
      <c r="L10481" s="7">
        <f>MAR1!$B$6+MAR1!$C$6*COS(2*PI()*$C10481/365)+MAR1!$D$6*SIN(2*PI()*$C10481/365)</f>
        <v/>
      </c>
      <c r="M10481" s="7">
        <f>MAR1!$B$7+MAR1!$C$7*COS(2*PI()*$C10481/365)+MAR1!$D$7*SIN(2*PI()*$C10481/365)</f>
        <v/>
      </c>
      <c r="N10481" s="7">
        <f>F10481-K10481</f>
        <v/>
      </c>
      <c r="O10481" s="7">
        <f>G10481-L10481</f>
        <v/>
      </c>
      <c r="P10481" s="7">
        <f>H10481-M10481</f>
        <v/>
      </c>
      <c r="Q10481" s="7">
        <f>IF($I10481=1,(N10481-MAR1!$B$11)/MAR1!$D$11,(N10481-MAR1!$C$11)/MAR1!$E$11)</f>
        <v/>
      </c>
      <c r="R10481" s="7">
        <f>IF($I10481=1,(O10481-MAR1!$B$12)/MAR1!$D$12,(O10481-MAR1!$C$12)/MAR1!$E$12)</f>
        <v/>
      </c>
      <c r="S10481" s="7">
        <f>IF($I10481=1,(P10481-MAR1!$B$13)/MAR1!$D$13,(P10481-MAR1!$C$13)/MAR1!$E$13)</f>
        <v/>
      </c>
    </row>
    <row r="10482">
      <c r="A10482" s="5" t="n">
        <v>10481</v>
      </c>
      <c r="B10482" s="5" t="n">
        <v>29</v>
      </c>
      <c r="C10482" s="5" t="n">
        <v>261</v>
      </c>
      <c r="D10482" s="5" t="n">
        <v>9</v>
      </c>
      <c r="E10482" s="5" t="n">
        <v>0</v>
      </c>
      <c r="F10482" s="5" t="n">
        <v>29.7</v>
      </c>
      <c r="G10482" s="5" t="n">
        <v>22.1</v>
      </c>
      <c r="H10482" s="5" t="n">
        <v>21.1</v>
      </c>
      <c r="I10482" s="6">
        <f>IF(E10482&gt;=Markov!$B$3,1,0)</f>
        <v/>
      </c>
      <c r="J10482" s="6">
        <f>I10481</f>
        <v/>
      </c>
      <c r="K10482" s="7">
        <f>MAR1!$B$5+MAR1!$C$5*COS(2*PI()*$C10482/365)+MAR1!$D$5*SIN(2*PI()*$C10482/365)</f>
        <v/>
      </c>
      <c r="L10482" s="7">
        <f>MAR1!$B$6+MAR1!$C$6*COS(2*PI()*$C10482/365)+MAR1!$D$6*SIN(2*PI()*$C10482/365)</f>
        <v/>
      </c>
      <c r="M10482" s="7">
        <f>MAR1!$B$7+MAR1!$C$7*COS(2*PI()*$C10482/365)+MAR1!$D$7*SIN(2*PI()*$C10482/365)</f>
        <v/>
      </c>
      <c r="N10482" s="7">
        <f>F10482-K10482</f>
        <v/>
      </c>
      <c r="O10482" s="7">
        <f>G10482-L10482</f>
        <v/>
      </c>
      <c r="P10482" s="7">
        <f>H10482-M10482</f>
        <v/>
      </c>
      <c r="Q10482" s="7">
        <f>IF($I10482=1,(N10482-MAR1!$B$11)/MAR1!$D$11,(N10482-MAR1!$C$11)/MAR1!$E$11)</f>
        <v/>
      </c>
      <c r="R10482" s="7">
        <f>IF($I10482=1,(O10482-MAR1!$B$12)/MAR1!$D$12,(O10482-MAR1!$C$12)/MAR1!$E$12)</f>
        <v/>
      </c>
      <c r="S10482" s="7">
        <f>IF($I10482=1,(P10482-MAR1!$B$13)/MAR1!$D$13,(P10482-MAR1!$C$13)/MAR1!$E$13)</f>
        <v/>
      </c>
    </row>
    <row r="10483">
      <c r="A10483" s="5" t="n">
        <v>10482</v>
      </c>
      <c r="B10483" s="5" t="n">
        <v>29</v>
      </c>
      <c r="C10483" s="5" t="n">
        <v>262</v>
      </c>
      <c r="D10483" s="5" t="n">
        <v>9</v>
      </c>
      <c r="E10483" s="5" t="n">
        <v>0</v>
      </c>
      <c r="F10483" s="5" t="n">
        <v>27.1</v>
      </c>
      <c r="G10483" s="5" t="n">
        <v>19.3</v>
      </c>
      <c r="H10483" s="5" t="n">
        <v>12.15</v>
      </c>
      <c r="I10483" s="6">
        <f>IF(E10483&gt;=Markov!$B$3,1,0)</f>
        <v/>
      </c>
      <c r="J10483" s="6">
        <f>I10482</f>
        <v/>
      </c>
      <c r="K10483" s="7">
        <f>MAR1!$B$5+MAR1!$C$5*COS(2*PI()*$C10483/365)+MAR1!$D$5*SIN(2*PI()*$C10483/365)</f>
        <v/>
      </c>
      <c r="L10483" s="7">
        <f>MAR1!$B$6+MAR1!$C$6*COS(2*PI()*$C10483/365)+MAR1!$D$6*SIN(2*PI()*$C10483/365)</f>
        <v/>
      </c>
      <c r="M10483" s="7">
        <f>MAR1!$B$7+MAR1!$C$7*COS(2*PI()*$C10483/365)+MAR1!$D$7*SIN(2*PI()*$C10483/365)</f>
        <v/>
      </c>
      <c r="N10483" s="7">
        <f>F10483-K10483</f>
        <v/>
      </c>
      <c r="O10483" s="7">
        <f>G10483-L10483</f>
        <v/>
      </c>
      <c r="P10483" s="7">
        <f>H10483-M10483</f>
        <v/>
      </c>
      <c r="Q10483" s="7">
        <f>IF($I10483=1,(N10483-MAR1!$B$11)/MAR1!$D$11,(N10483-MAR1!$C$11)/MAR1!$E$11)</f>
        <v/>
      </c>
      <c r="R10483" s="7">
        <f>IF($I10483=1,(O10483-MAR1!$B$12)/MAR1!$D$12,(O10483-MAR1!$C$12)/MAR1!$E$12)</f>
        <v/>
      </c>
      <c r="S10483" s="7">
        <f>IF($I10483=1,(P10483-MAR1!$B$13)/MAR1!$D$13,(P10483-MAR1!$C$13)/MAR1!$E$13)</f>
        <v/>
      </c>
    </row>
    <row r="10484">
      <c r="A10484" s="5" t="n">
        <v>10483</v>
      </c>
      <c r="B10484" s="5" t="n">
        <v>29</v>
      </c>
      <c r="C10484" s="5" t="n">
        <v>263</v>
      </c>
      <c r="D10484" s="5" t="n">
        <v>9</v>
      </c>
      <c r="E10484" s="5" t="n">
        <v>0</v>
      </c>
      <c r="F10484" s="5" t="n">
        <v>29.6</v>
      </c>
      <c r="G10484" s="5" t="n">
        <v>22.8</v>
      </c>
      <c r="H10484" s="5" t="n">
        <v>13.63</v>
      </c>
      <c r="I10484" s="6">
        <f>IF(E10484&gt;=Markov!$B$3,1,0)</f>
        <v/>
      </c>
      <c r="J10484" s="6">
        <f>I10483</f>
        <v/>
      </c>
      <c r="K10484" s="7">
        <f>MAR1!$B$5+MAR1!$C$5*COS(2*PI()*$C10484/365)+MAR1!$D$5*SIN(2*PI()*$C10484/365)</f>
        <v/>
      </c>
      <c r="L10484" s="7">
        <f>MAR1!$B$6+MAR1!$C$6*COS(2*PI()*$C10484/365)+MAR1!$D$6*SIN(2*PI()*$C10484/365)</f>
        <v/>
      </c>
      <c r="M10484" s="7">
        <f>MAR1!$B$7+MAR1!$C$7*COS(2*PI()*$C10484/365)+MAR1!$D$7*SIN(2*PI()*$C10484/365)</f>
        <v/>
      </c>
      <c r="N10484" s="7">
        <f>F10484-K10484</f>
        <v/>
      </c>
      <c r="O10484" s="7">
        <f>G10484-L10484</f>
        <v/>
      </c>
      <c r="P10484" s="7">
        <f>H10484-M10484</f>
        <v/>
      </c>
      <c r="Q10484" s="7">
        <f>IF($I10484=1,(N10484-MAR1!$B$11)/MAR1!$D$11,(N10484-MAR1!$C$11)/MAR1!$E$11)</f>
        <v/>
      </c>
      <c r="R10484" s="7">
        <f>IF($I10484=1,(O10484-MAR1!$B$12)/MAR1!$D$12,(O10484-MAR1!$C$12)/MAR1!$E$12)</f>
        <v/>
      </c>
      <c r="S10484" s="7">
        <f>IF($I10484=1,(P10484-MAR1!$B$13)/MAR1!$D$13,(P10484-MAR1!$C$13)/MAR1!$E$13)</f>
        <v/>
      </c>
    </row>
    <row r="10485">
      <c r="A10485" s="5" t="n">
        <v>10484</v>
      </c>
      <c r="B10485" s="5" t="n">
        <v>29</v>
      </c>
      <c r="C10485" s="5" t="n">
        <v>264</v>
      </c>
      <c r="D10485" s="5" t="n">
        <v>9</v>
      </c>
      <c r="E10485" s="5" t="n">
        <v>0</v>
      </c>
      <c r="F10485" s="5" t="n">
        <v>29.2</v>
      </c>
      <c r="G10485" s="5" t="n">
        <v>22.4</v>
      </c>
      <c r="H10485" s="5" t="n">
        <v>15.25</v>
      </c>
      <c r="I10485" s="6">
        <f>IF(E10485&gt;=Markov!$B$3,1,0)</f>
        <v/>
      </c>
      <c r="J10485" s="6">
        <f>I10484</f>
        <v/>
      </c>
      <c r="K10485" s="7">
        <f>MAR1!$B$5+MAR1!$C$5*COS(2*PI()*$C10485/365)+MAR1!$D$5*SIN(2*PI()*$C10485/365)</f>
        <v/>
      </c>
      <c r="L10485" s="7">
        <f>MAR1!$B$6+MAR1!$C$6*COS(2*PI()*$C10485/365)+MAR1!$D$6*SIN(2*PI()*$C10485/365)</f>
        <v/>
      </c>
      <c r="M10485" s="7">
        <f>MAR1!$B$7+MAR1!$C$7*COS(2*PI()*$C10485/365)+MAR1!$D$7*SIN(2*PI()*$C10485/365)</f>
        <v/>
      </c>
      <c r="N10485" s="7">
        <f>F10485-K10485</f>
        <v/>
      </c>
      <c r="O10485" s="7">
        <f>G10485-L10485</f>
        <v/>
      </c>
      <c r="P10485" s="7">
        <f>H10485-M10485</f>
        <v/>
      </c>
      <c r="Q10485" s="7">
        <f>IF($I10485=1,(N10485-MAR1!$B$11)/MAR1!$D$11,(N10485-MAR1!$C$11)/MAR1!$E$11)</f>
        <v/>
      </c>
      <c r="R10485" s="7">
        <f>IF($I10485=1,(O10485-MAR1!$B$12)/MAR1!$D$12,(O10485-MAR1!$C$12)/MAR1!$E$12)</f>
        <v/>
      </c>
      <c r="S10485" s="7">
        <f>IF($I10485=1,(P10485-MAR1!$B$13)/MAR1!$D$13,(P10485-MAR1!$C$13)/MAR1!$E$13)</f>
        <v/>
      </c>
    </row>
    <row r="10486">
      <c r="A10486" s="5" t="n">
        <v>10485</v>
      </c>
      <c r="B10486" s="5" t="n">
        <v>29</v>
      </c>
      <c r="C10486" s="5" t="n">
        <v>265</v>
      </c>
      <c r="D10486" s="5" t="n">
        <v>9</v>
      </c>
      <c r="E10486" s="5" t="n">
        <v>0</v>
      </c>
      <c r="F10486" s="5" t="n">
        <v>31</v>
      </c>
      <c r="G10486" s="5" t="n">
        <v>22.7</v>
      </c>
      <c r="H10486" s="5" t="n">
        <v>11.66</v>
      </c>
      <c r="I10486" s="6">
        <f>IF(E10486&gt;=Markov!$B$3,1,0)</f>
        <v/>
      </c>
      <c r="J10486" s="6">
        <f>I10485</f>
        <v/>
      </c>
      <c r="K10486" s="7">
        <f>MAR1!$B$5+MAR1!$C$5*COS(2*PI()*$C10486/365)+MAR1!$D$5*SIN(2*PI()*$C10486/365)</f>
        <v/>
      </c>
      <c r="L10486" s="7">
        <f>MAR1!$B$6+MAR1!$C$6*COS(2*PI()*$C10486/365)+MAR1!$D$6*SIN(2*PI()*$C10486/365)</f>
        <v/>
      </c>
      <c r="M10486" s="7">
        <f>MAR1!$B$7+MAR1!$C$7*COS(2*PI()*$C10486/365)+MAR1!$D$7*SIN(2*PI()*$C10486/365)</f>
        <v/>
      </c>
      <c r="N10486" s="7">
        <f>F10486-K10486</f>
        <v/>
      </c>
      <c r="O10486" s="7">
        <f>G10486-L10486</f>
        <v/>
      </c>
      <c r="P10486" s="7">
        <f>H10486-M10486</f>
        <v/>
      </c>
      <c r="Q10486" s="7">
        <f>IF($I10486=1,(N10486-MAR1!$B$11)/MAR1!$D$11,(N10486-MAR1!$C$11)/MAR1!$E$11)</f>
        <v/>
      </c>
      <c r="R10486" s="7">
        <f>IF($I10486=1,(O10486-MAR1!$B$12)/MAR1!$D$12,(O10486-MAR1!$C$12)/MAR1!$E$12)</f>
        <v/>
      </c>
      <c r="S10486" s="7">
        <f>IF($I10486=1,(P10486-MAR1!$B$13)/MAR1!$D$13,(P10486-MAR1!$C$13)/MAR1!$E$13)</f>
        <v/>
      </c>
    </row>
    <row r="10487">
      <c r="A10487" s="5" t="n">
        <v>10486</v>
      </c>
      <c r="B10487" s="5" t="n">
        <v>29</v>
      </c>
      <c r="C10487" s="5" t="n">
        <v>266</v>
      </c>
      <c r="D10487" s="5" t="n">
        <v>9</v>
      </c>
      <c r="E10487" s="5" t="n">
        <v>0</v>
      </c>
      <c r="F10487" s="5" t="n">
        <v>30</v>
      </c>
      <c r="G10487" s="5" t="n">
        <v>21.6</v>
      </c>
      <c r="H10487" s="5" t="n">
        <v>10.96</v>
      </c>
      <c r="I10487" s="6">
        <f>IF(E10487&gt;=Markov!$B$3,1,0)</f>
        <v/>
      </c>
      <c r="J10487" s="6">
        <f>I10486</f>
        <v/>
      </c>
      <c r="K10487" s="7">
        <f>MAR1!$B$5+MAR1!$C$5*COS(2*PI()*$C10487/365)+MAR1!$D$5*SIN(2*PI()*$C10487/365)</f>
        <v/>
      </c>
      <c r="L10487" s="7">
        <f>MAR1!$B$6+MAR1!$C$6*COS(2*PI()*$C10487/365)+MAR1!$D$6*SIN(2*PI()*$C10487/365)</f>
        <v/>
      </c>
      <c r="M10487" s="7">
        <f>MAR1!$B$7+MAR1!$C$7*COS(2*PI()*$C10487/365)+MAR1!$D$7*SIN(2*PI()*$C10487/365)</f>
        <v/>
      </c>
      <c r="N10487" s="7">
        <f>F10487-K10487</f>
        <v/>
      </c>
      <c r="O10487" s="7">
        <f>G10487-L10487</f>
        <v/>
      </c>
      <c r="P10487" s="7">
        <f>H10487-M10487</f>
        <v/>
      </c>
      <c r="Q10487" s="7">
        <f>IF($I10487=1,(N10487-MAR1!$B$11)/MAR1!$D$11,(N10487-MAR1!$C$11)/MAR1!$E$11)</f>
        <v/>
      </c>
      <c r="R10487" s="7">
        <f>IF($I10487=1,(O10487-MAR1!$B$12)/MAR1!$D$12,(O10487-MAR1!$C$12)/MAR1!$E$12)</f>
        <v/>
      </c>
      <c r="S10487" s="7">
        <f>IF($I10487=1,(P10487-MAR1!$B$13)/MAR1!$D$13,(P10487-MAR1!$C$13)/MAR1!$E$13)</f>
        <v/>
      </c>
    </row>
    <row r="10488">
      <c r="A10488" s="5" t="n">
        <v>10487</v>
      </c>
      <c r="B10488" s="5" t="n">
        <v>29</v>
      </c>
      <c r="C10488" s="5" t="n">
        <v>267</v>
      </c>
      <c r="D10488" s="5" t="n">
        <v>9</v>
      </c>
      <c r="E10488" s="5" t="n">
        <v>0</v>
      </c>
      <c r="F10488" s="5" t="n">
        <v>30.1</v>
      </c>
      <c r="G10488" s="5" t="n">
        <v>22.6</v>
      </c>
      <c r="H10488" s="5" t="n">
        <v>12.14</v>
      </c>
      <c r="I10488" s="6">
        <f>IF(E10488&gt;=Markov!$B$3,1,0)</f>
        <v/>
      </c>
      <c r="J10488" s="6">
        <f>I10487</f>
        <v/>
      </c>
      <c r="K10488" s="7">
        <f>MAR1!$B$5+MAR1!$C$5*COS(2*PI()*$C10488/365)+MAR1!$D$5*SIN(2*PI()*$C10488/365)</f>
        <v/>
      </c>
      <c r="L10488" s="7">
        <f>MAR1!$B$6+MAR1!$C$6*COS(2*PI()*$C10488/365)+MAR1!$D$6*SIN(2*PI()*$C10488/365)</f>
        <v/>
      </c>
      <c r="M10488" s="7">
        <f>MAR1!$B$7+MAR1!$C$7*COS(2*PI()*$C10488/365)+MAR1!$D$7*SIN(2*PI()*$C10488/365)</f>
        <v/>
      </c>
      <c r="N10488" s="7">
        <f>F10488-K10488</f>
        <v/>
      </c>
      <c r="O10488" s="7">
        <f>G10488-L10488</f>
        <v/>
      </c>
      <c r="P10488" s="7">
        <f>H10488-M10488</f>
        <v/>
      </c>
      <c r="Q10488" s="7">
        <f>IF($I10488=1,(N10488-MAR1!$B$11)/MAR1!$D$11,(N10488-MAR1!$C$11)/MAR1!$E$11)</f>
        <v/>
      </c>
      <c r="R10488" s="7">
        <f>IF($I10488=1,(O10488-MAR1!$B$12)/MAR1!$D$12,(O10488-MAR1!$C$12)/MAR1!$E$12)</f>
        <v/>
      </c>
      <c r="S10488" s="7">
        <f>IF($I10488=1,(P10488-MAR1!$B$13)/MAR1!$D$13,(P10488-MAR1!$C$13)/MAR1!$E$13)</f>
        <v/>
      </c>
    </row>
    <row r="10489">
      <c r="A10489" s="5" t="n">
        <v>10488</v>
      </c>
      <c r="B10489" s="5" t="n">
        <v>29</v>
      </c>
      <c r="C10489" s="5" t="n">
        <v>268</v>
      </c>
      <c r="D10489" s="5" t="n">
        <v>9</v>
      </c>
      <c r="E10489" s="5" t="n">
        <v>0</v>
      </c>
      <c r="F10489" s="5" t="n">
        <v>30.1</v>
      </c>
      <c r="G10489" s="5" t="n">
        <v>20.3</v>
      </c>
      <c r="H10489" s="5" t="n">
        <v>14.63</v>
      </c>
      <c r="I10489" s="6">
        <f>IF(E10489&gt;=Markov!$B$3,1,0)</f>
        <v/>
      </c>
      <c r="J10489" s="6">
        <f>I10488</f>
        <v/>
      </c>
      <c r="K10489" s="7">
        <f>MAR1!$B$5+MAR1!$C$5*COS(2*PI()*$C10489/365)+MAR1!$D$5*SIN(2*PI()*$C10489/365)</f>
        <v/>
      </c>
      <c r="L10489" s="7">
        <f>MAR1!$B$6+MAR1!$C$6*COS(2*PI()*$C10489/365)+MAR1!$D$6*SIN(2*PI()*$C10489/365)</f>
        <v/>
      </c>
      <c r="M10489" s="7">
        <f>MAR1!$B$7+MAR1!$C$7*COS(2*PI()*$C10489/365)+MAR1!$D$7*SIN(2*PI()*$C10489/365)</f>
        <v/>
      </c>
      <c r="N10489" s="7">
        <f>F10489-K10489</f>
        <v/>
      </c>
      <c r="O10489" s="7">
        <f>G10489-L10489</f>
        <v/>
      </c>
      <c r="P10489" s="7">
        <f>H10489-M10489</f>
        <v/>
      </c>
      <c r="Q10489" s="7">
        <f>IF($I10489=1,(N10489-MAR1!$B$11)/MAR1!$D$11,(N10489-MAR1!$C$11)/MAR1!$E$11)</f>
        <v/>
      </c>
      <c r="R10489" s="7">
        <f>IF($I10489=1,(O10489-MAR1!$B$12)/MAR1!$D$12,(O10489-MAR1!$C$12)/MAR1!$E$12)</f>
        <v/>
      </c>
      <c r="S10489" s="7">
        <f>IF($I10489=1,(P10489-MAR1!$B$13)/MAR1!$D$13,(P10489-MAR1!$C$13)/MAR1!$E$13)</f>
        <v/>
      </c>
    </row>
    <row r="10490">
      <c r="A10490" s="5" t="n">
        <v>10489</v>
      </c>
      <c r="B10490" s="5" t="n">
        <v>29</v>
      </c>
      <c r="C10490" s="5" t="n">
        <v>269</v>
      </c>
      <c r="D10490" s="5" t="n">
        <v>9</v>
      </c>
      <c r="E10490" s="5" t="n">
        <v>0</v>
      </c>
      <c r="F10490" s="5" t="n">
        <v>27.4</v>
      </c>
      <c r="G10490" s="5" t="n">
        <v>17.5</v>
      </c>
      <c r="H10490" s="5" t="n">
        <v>15.31</v>
      </c>
      <c r="I10490" s="6">
        <f>IF(E10490&gt;=Markov!$B$3,1,0)</f>
        <v/>
      </c>
      <c r="J10490" s="6">
        <f>I10489</f>
        <v/>
      </c>
      <c r="K10490" s="7">
        <f>MAR1!$B$5+MAR1!$C$5*COS(2*PI()*$C10490/365)+MAR1!$D$5*SIN(2*PI()*$C10490/365)</f>
        <v/>
      </c>
      <c r="L10490" s="7">
        <f>MAR1!$B$6+MAR1!$C$6*COS(2*PI()*$C10490/365)+MAR1!$D$6*SIN(2*PI()*$C10490/365)</f>
        <v/>
      </c>
      <c r="M10490" s="7">
        <f>MAR1!$B$7+MAR1!$C$7*COS(2*PI()*$C10490/365)+MAR1!$D$7*SIN(2*PI()*$C10490/365)</f>
        <v/>
      </c>
      <c r="N10490" s="7">
        <f>F10490-K10490</f>
        <v/>
      </c>
      <c r="O10490" s="7">
        <f>G10490-L10490</f>
        <v/>
      </c>
      <c r="P10490" s="7">
        <f>H10490-M10490</f>
        <v/>
      </c>
      <c r="Q10490" s="7">
        <f>IF($I10490=1,(N10490-MAR1!$B$11)/MAR1!$D$11,(N10490-MAR1!$C$11)/MAR1!$E$11)</f>
        <v/>
      </c>
      <c r="R10490" s="7">
        <f>IF($I10490=1,(O10490-MAR1!$B$12)/MAR1!$D$12,(O10490-MAR1!$C$12)/MAR1!$E$12)</f>
        <v/>
      </c>
      <c r="S10490" s="7">
        <f>IF($I10490=1,(P10490-MAR1!$B$13)/MAR1!$D$13,(P10490-MAR1!$C$13)/MAR1!$E$13)</f>
        <v/>
      </c>
    </row>
    <row r="10491">
      <c r="A10491" s="5" t="n">
        <v>10490</v>
      </c>
      <c r="B10491" s="5" t="n">
        <v>29</v>
      </c>
      <c r="C10491" s="5" t="n">
        <v>270</v>
      </c>
      <c r="D10491" s="5" t="n">
        <v>9</v>
      </c>
      <c r="E10491" s="5" t="n">
        <v>0</v>
      </c>
      <c r="F10491" s="5" t="n">
        <v>25.9</v>
      </c>
      <c r="G10491" s="5" t="n">
        <v>20.5</v>
      </c>
      <c r="H10491" s="5" t="n">
        <v>13.84</v>
      </c>
      <c r="I10491" s="6">
        <f>IF(E10491&gt;=Markov!$B$3,1,0)</f>
        <v/>
      </c>
      <c r="J10491" s="6">
        <f>I10490</f>
        <v/>
      </c>
      <c r="K10491" s="7">
        <f>MAR1!$B$5+MAR1!$C$5*COS(2*PI()*$C10491/365)+MAR1!$D$5*SIN(2*PI()*$C10491/365)</f>
        <v/>
      </c>
      <c r="L10491" s="7">
        <f>MAR1!$B$6+MAR1!$C$6*COS(2*PI()*$C10491/365)+MAR1!$D$6*SIN(2*PI()*$C10491/365)</f>
        <v/>
      </c>
      <c r="M10491" s="7">
        <f>MAR1!$B$7+MAR1!$C$7*COS(2*PI()*$C10491/365)+MAR1!$D$7*SIN(2*PI()*$C10491/365)</f>
        <v/>
      </c>
      <c r="N10491" s="7">
        <f>F10491-K10491</f>
        <v/>
      </c>
      <c r="O10491" s="7">
        <f>G10491-L10491</f>
        <v/>
      </c>
      <c r="P10491" s="7">
        <f>H10491-M10491</f>
        <v/>
      </c>
      <c r="Q10491" s="7">
        <f>IF($I10491=1,(N10491-MAR1!$B$11)/MAR1!$D$11,(N10491-MAR1!$C$11)/MAR1!$E$11)</f>
        <v/>
      </c>
      <c r="R10491" s="7">
        <f>IF($I10491=1,(O10491-MAR1!$B$12)/MAR1!$D$12,(O10491-MAR1!$C$12)/MAR1!$E$12)</f>
        <v/>
      </c>
      <c r="S10491" s="7">
        <f>IF($I10491=1,(P10491-MAR1!$B$13)/MAR1!$D$13,(P10491-MAR1!$C$13)/MAR1!$E$13)</f>
        <v/>
      </c>
    </row>
    <row r="10492">
      <c r="A10492" s="5" t="n">
        <v>10491</v>
      </c>
      <c r="B10492" s="5" t="n">
        <v>29</v>
      </c>
      <c r="C10492" s="5" t="n">
        <v>271</v>
      </c>
      <c r="D10492" s="5" t="n">
        <v>9</v>
      </c>
      <c r="E10492" s="5" t="n">
        <v>0</v>
      </c>
      <c r="F10492" s="5" t="n">
        <v>29.2</v>
      </c>
      <c r="G10492" s="5" t="n">
        <v>21.2</v>
      </c>
      <c r="H10492" s="5" t="n">
        <v>11.65</v>
      </c>
      <c r="I10492" s="6">
        <f>IF(E10492&gt;=Markov!$B$3,1,0)</f>
        <v/>
      </c>
      <c r="J10492" s="6">
        <f>I10491</f>
        <v/>
      </c>
      <c r="K10492" s="7">
        <f>MAR1!$B$5+MAR1!$C$5*COS(2*PI()*$C10492/365)+MAR1!$D$5*SIN(2*PI()*$C10492/365)</f>
        <v/>
      </c>
      <c r="L10492" s="7">
        <f>MAR1!$B$6+MAR1!$C$6*COS(2*PI()*$C10492/365)+MAR1!$D$6*SIN(2*PI()*$C10492/365)</f>
        <v/>
      </c>
      <c r="M10492" s="7">
        <f>MAR1!$B$7+MAR1!$C$7*COS(2*PI()*$C10492/365)+MAR1!$D$7*SIN(2*PI()*$C10492/365)</f>
        <v/>
      </c>
      <c r="N10492" s="7">
        <f>F10492-K10492</f>
        <v/>
      </c>
      <c r="O10492" s="7">
        <f>G10492-L10492</f>
        <v/>
      </c>
      <c r="P10492" s="7">
        <f>H10492-M10492</f>
        <v/>
      </c>
      <c r="Q10492" s="7">
        <f>IF($I10492=1,(N10492-MAR1!$B$11)/MAR1!$D$11,(N10492-MAR1!$C$11)/MAR1!$E$11)</f>
        <v/>
      </c>
      <c r="R10492" s="7">
        <f>IF($I10492=1,(O10492-MAR1!$B$12)/MAR1!$D$12,(O10492-MAR1!$C$12)/MAR1!$E$12)</f>
        <v/>
      </c>
      <c r="S10492" s="7">
        <f>IF($I10492=1,(P10492-MAR1!$B$13)/MAR1!$D$13,(P10492-MAR1!$C$13)/MAR1!$E$13)</f>
        <v/>
      </c>
    </row>
    <row r="10493">
      <c r="A10493" s="5" t="n">
        <v>10492</v>
      </c>
      <c r="B10493" s="5" t="n">
        <v>29</v>
      </c>
      <c r="C10493" s="5" t="n">
        <v>272</v>
      </c>
      <c r="D10493" s="5" t="n">
        <v>9</v>
      </c>
      <c r="E10493" s="5" t="n">
        <v>0</v>
      </c>
      <c r="F10493" s="5" t="n">
        <v>30.2</v>
      </c>
      <c r="G10493" s="5" t="n">
        <v>21.6</v>
      </c>
      <c r="H10493" s="5" t="n">
        <v>8.82</v>
      </c>
      <c r="I10493" s="6">
        <f>IF(E10493&gt;=Markov!$B$3,1,0)</f>
        <v/>
      </c>
      <c r="J10493" s="6">
        <f>I10492</f>
        <v/>
      </c>
      <c r="K10493" s="7">
        <f>MAR1!$B$5+MAR1!$C$5*COS(2*PI()*$C10493/365)+MAR1!$D$5*SIN(2*PI()*$C10493/365)</f>
        <v/>
      </c>
      <c r="L10493" s="7">
        <f>MAR1!$B$6+MAR1!$C$6*COS(2*PI()*$C10493/365)+MAR1!$D$6*SIN(2*PI()*$C10493/365)</f>
        <v/>
      </c>
      <c r="M10493" s="7">
        <f>MAR1!$B$7+MAR1!$C$7*COS(2*PI()*$C10493/365)+MAR1!$D$7*SIN(2*PI()*$C10493/365)</f>
        <v/>
      </c>
      <c r="N10493" s="7">
        <f>F10493-K10493</f>
        <v/>
      </c>
      <c r="O10493" s="7">
        <f>G10493-L10493</f>
        <v/>
      </c>
      <c r="P10493" s="7">
        <f>H10493-M10493</f>
        <v/>
      </c>
      <c r="Q10493" s="7">
        <f>IF($I10493=1,(N10493-MAR1!$B$11)/MAR1!$D$11,(N10493-MAR1!$C$11)/MAR1!$E$11)</f>
        <v/>
      </c>
      <c r="R10493" s="7">
        <f>IF($I10493=1,(O10493-MAR1!$B$12)/MAR1!$D$12,(O10493-MAR1!$C$12)/MAR1!$E$12)</f>
        <v/>
      </c>
      <c r="S10493" s="7">
        <f>IF($I10493=1,(P10493-MAR1!$B$13)/MAR1!$D$13,(P10493-MAR1!$C$13)/MAR1!$E$13)</f>
        <v/>
      </c>
    </row>
    <row r="10494">
      <c r="A10494" s="5" t="n">
        <v>10493</v>
      </c>
      <c r="B10494" s="5" t="n">
        <v>29</v>
      </c>
      <c r="C10494" s="5" t="n">
        <v>273</v>
      </c>
      <c r="D10494" s="5" t="n">
        <v>9</v>
      </c>
      <c r="E10494" s="5" t="n">
        <v>0</v>
      </c>
      <c r="F10494" s="5" t="n">
        <v>31.9</v>
      </c>
      <c r="G10494" s="5" t="n">
        <v>21.9</v>
      </c>
      <c r="H10494" s="5" t="n">
        <v>13.7</v>
      </c>
      <c r="I10494" s="6">
        <f>IF(E10494&gt;=Markov!$B$3,1,0)</f>
        <v/>
      </c>
      <c r="J10494" s="6">
        <f>I10493</f>
        <v/>
      </c>
      <c r="K10494" s="7">
        <f>MAR1!$B$5+MAR1!$C$5*COS(2*PI()*$C10494/365)+MAR1!$D$5*SIN(2*PI()*$C10494/365)</f>
        <v/>
      </c>
      <c r="L10494" s="7">
        <f>MAR1!$B$6+MAR1!$C$6*COS(2*PI()*$C10494/365)+MAR1!$D$6*SIN(2*PI()*$C10494/365)</f>
        <v/>
      </c>
      <c r="M10494" s="7">
        <f>MAR1!$B$7+MAR1!$C$7*COS(2*PI()*$C10494/365)+MAR1!$D$7*SIN(2*PI()*$C10494/365)</f>
        <v/>
      </c>
      <c r="N10494" s="7">
        <f>F10494-K10494</f>
        <v/>
      </c>
      <c r="O10494" s="7">
        <f>G10494-L10494</f>
        <v/>
      </c>
      <c r="P10494" s="7">
        <f>H10494-M10494</f>
        <v/>
      </c>
      <c r="Q10494" s="7">
        <f>IF($I10494=1,(N10494-MAR1!$B$11)/MAR1!$D$11,(N10494-MAR1!$C$11)/MAR1!$E$11)</f>
        <v/>
      </c>
      <c r="R10494" s="7">
        <f>IF($I10494=1,(O10494-MAR1!$B$12)/MAR1!$D$12,(O10494-MAR1!$C$12)/MAR1!$E$12)</f>
        <v/>
      </c>
      <c r="S10494" s="7">
        <f>IF($I10494=1,(P10494-MAR1!$B$13)/MAR1!$D$13,(P10494-MAR1!$C$13)/MAR1!$E$13)</f>
        <v/>
      </c>
    </row>
    <row r="10495">
      <c r="A10495" s="5" t="n">
        <v>10494</v>
      </c>
      <c r="B10495" s="5" t="n">
        <v>29</v>
      </c>
      <c r="C10495" s="5" t="n">
        <v>274</v>
      </c>
      <c r="D10495" s="5" t="n">
        <v>10</v>
      </c>
      <c r="E10495" s="5" t="n">
        <v>0</v>
      </c>
      <c r="F10495" s="5" t="n">
        <v>34.7</v>
      </c>
      <c r="G10495" s="5" t="n">
        <v>22.4</v>
      </c>
      <c r="H10495" s="5" t="n">
        <v>15.65</v>
      </c>
      <c r="I10495" s="6">
        <f>IF(E10495&gt;=Markov!$B$3,1,0)</f>
        <v/>
      </c>
      <c r="J10495" s="6">
        <f>I10494</f>
        <v/>
      </c>
      <c r="K10495" s="7">
        <f>MAR1!$B$5+MAR1!$C$5*COS(2*PI()*$C10495/365)+MAR1!$D$5*SIN(2*PI()*$C10495/365)</f>
        <v/>
      </c>
      <c r="L10495" s="7">
        <f>MAR1!$B$6+MAR1!$C$6*COS(2*PI()*$C10495/365)+MAR1!$D$6*SIN(2*PI()*$C10495/365)</f>
        <v/>
      </c>
      <c r="M10495" s="7">
        <f>MAR1!$B$7+MAR1!$C$7*COS(2*PI()*$C10495/365)+MAR1!$D$7*SIN(2*PI()*$C10495/365)</f>
        <v/>
      </c>
      <c r="N10495" s="7">
        <f>F10495-K10495</f>
        <v/>
      </c>
      <c r="O10495" s="7">
        <f>G10495-L10495</f>
        <v/>
      </c>
      <c r="P10495" s="7">
        <f>H10495-M10495</f>
        <v/>
      </c>
      <c r="Q10495" s="7">
        <f>IF($I10495=1,(N10495-MAR1!$B$11)/MAR1!$D$11,(N10495-MAR1!$C$11)/MAR1!$E$11)</f>
        <v/>
      </c>
      <c r="R10495" s="7">
        <f>IF($I10495=1,(O10495-MAR1!$B$12)/MAR1!$D$12,(O10495-MAR1!$C$12)/MAR1!$E$12)</f>
        <v/>
      </c>
      <c r="S10495" s="7">
        <f>IF($I10495=1,(P10495-MAR1!$B$13)/MAR1!$D$13,(P10495-MAR1!$C$13)/MAR1!$E$13)</f>
        <v/>
      </c>
    </row>
    <row r="10496">
      <c r="A10496" s="5" t="n">
        <v>10495</v>
      </c>
      <c r="B10496" s="5" t="n">
        <v>29</v>
      </c>
      <c r="C10496" s="5" t="n">
        <v>275</v>
      </c>
      <c r="D10496" s="5" t="n">
        <v>10</v>
      </c>
      <c r="E10496" s="5" t="n">
        <v>0</v>
      </c>
      <c r="F10496" s="5" t="n">
        <v>32.8</v>
      </c>
      <c r="G10496" s="5" t="n">
        <v>20.8</v>
      </c>
      <c r="H10496" s="5" t="n">
        <v>11.29</v>
      </c>
      <c r="I10496" s="6">
        <f>IF(E10496&gt;=Markov!$B$3,1,0)</f>
        <v/>
      </c>
      <c r="J10496" s="6">
        <f>I10495</f>
        <v/>
      </c>
      <c r="K10496" s="7">
        <f>MAR1!$B$5+MAR1!$C$5*COS(2*PI()*$C10496/365)+MAR1!$D$5*SIN(2*PI()*$C10496/365)</f>
        <v/>
      </c>
      <c r="L10496" s="7">
        <f>MAR1!$B$6+MAR1!$C$6*COS(2*PI()*$C10496/365)+MAR1!$D$6*SIN(2*PI()*$C10496/365)</f>
        <v/>
      </c>
      <c r="M10496" s="7">
        <f>MAR1!$B$7+MAR1!$C$7*COS(2*PI()*$C10496/365)+MAR1!$D$7*SIN(2*PI()*$C10496/365)</f>
        <v/>
      </c>
      <c r="N10496" s="7">
        <f>F10496-K10496</f>
        <v/>
      </c>
      <c r="O10496" s="7">
        <f>G10496-L10496</f>
        <v/>
      </c>
      <c r="P10496" s="7">
        <f>H10496-M10496</f>
        <v/>
      </c>
      <c r="Q10496" s="7">
        <f>IF($I10496=1,(N10496-MAR1!$B$11)/MAR1!$D$11,(N10496-MAR1!$C$11)/MAR1!$E$11)</f>
        <v/>
      </c>
      <c r="R10496" s="7">
        <f>IF($I10496=1,(O10496-MAR1!$B$12)/MAR1!$D$12,(O10496-MAR1!$C$12)/MAR1!$E$12)</f>
        <v/>
      </c>
      <c r="S10496" s="7">
        <f>IF($I10496=1,(P10496-MAR1!$B$13)/MAR1!$D$13,(P10496-MAR1!$C$13)/MAR1!$E$13)</f>
        <v/>
      </c>
    </row>
    <row r="10497">
      <c r="A10497" s="5" t="n">
        <v>10496</v>
      </c>
      <c r="B10497" s="5" t="n">
        <v>29</v>
      </c>
      <c r="C10497" s="5" t="n">
        <v>276</v>
      </c>
      <c r="D10497" s="5" t="n">
        <v>10</v>
      </c>
      <c r="E10497" s="5" t="n">
        <v>0</v>
      </c>
      <c r="F10497" s="5" t="n">
        <v>31.1</v>
      </c>
      <c r="G10497" s="5" t="n">
        <v>20.5</v>
      </c>
      <c r="H10497" s="5" t="n">
        <v>11.27</v>
      </c>
      <c r="I10497" s="6">
        <f>IF(E10497&gt;=Markov!$B$3,1,0)</f>
        <v/>
      </c>
      <c r="J10497" s="6">
        <f>I10496</f>
        <v/>
      </c>
      <c r="K10497" s="7">
        <f>MAR1!$B$5+MAR1!$C$5*COS(2*PI()*$C10497/365)+MAR1!$D$5*SIN(2*PI()*$C10497/365)</f>
        <v/>
      </c>
      <c r="L10497" s="7">
        <f>MAR1!$B$6+MAR1!$C$6*COS(2*PI()*$C10497/365)+MAR1!$D$6*SIN(2*PI()*$C10497/365)</f>
        <v/>
      </c>
      <c r="M10497" s="7">
        <f>MAR1!$B$7+MAR1!$C$7*COS(2*PI()*$C10497/365)+MAR1!$D$7*SIN(2*PI()*$C10497/365)</f>
        <v/>
      </c>
      <c r="N10497" s="7">
        <f>F10497-K10497</f>
        <v/>
      </c>
      <c r="O10497" s="7">
        <f>G10497-L10497</f>
        <v/>
      </c>
      <c r="P10497" s="7">
        <f>H10497-M10497</f>
        <v/>
      </c>
      <c r="Q10497" s="7">
        <f>IF($I10497=1,(N10497-MAR1!$B$11)/MAR1!$D$11,(N10497-MAR1!$C$11)/MAR1!$E$11)</f>
        <v/>
      </c>
      <c r="R10497" s="7">
        <f>IF($I10497=1,(O10497-MAR1!$B$12)/MAR1!$D$12,(O10497-MAR1!$C$12)/MAR1!$E$12)</f>
        <v/>
      </c>
      <c r="S10497" s="7">
        <f>IF($I10497=1,(P10497-MAR1!$B$13)/MAR1!$D$13,(P10497-MAR1!$C$13)/MAR1!$E$13)</f>
        <v/>
      </c>
    </row>
    <row r="10498">
      <c r="A10498" s="5" t="n">
        <v>10497</v>
      </c>
      <c r="B10498" s="5" t="n">
        <v>29</v>
      </c>
      <c r="C10498" s="5" t="n">
        <v>277</v>
      </c>
      <c r="D10498" s="5" t="n">
        <v>10</v>
      </c>
      <c r="E10498" s="5" t="n">
        <v>0</v>
      </c>
      <c r="F10498" s="5" t="n">
        <v>29.2</v>
      </c>
      <c r="G10498" s="5" t="n">
        <v>19.3</v>
      </c>
      <c r="H10498" s="5" t="n">
        <v>11.74</v>
      </c>
      <c r="I10498" s="6">
        <f>IF(E10498&gt;=Markov!$B$3,1,0)</f>
        <v/>
      </c>
      <c r="J10498" s="6">
        <f>I10497</f>
        <v/>
      </c>
      <c r="K10498" s="7">
        <f>MAR1!$B$5+MAR1!$C$5*COS(2*PI()*$C10498/365)+MAR1!$D$5*SIN(2*PI()*$C10498/365)</f>
        <v/>
      </c>
      <c r="L10498" s="7">
        <f>MAR1!$B$6+MAR1!$C$6*COS(2*PI()*$C10498/365)+MAR1!$D$6*SIN(2*PI()*$C10498/365)</f>
        <v/>
      </c>
      <c r="M10498" s="7">
        <f>MAR1!$B$7+MAR1!$C$7*COS(2*PI()*$C10498/365)+MAR1!$D$7*SIN(2*PI()*$C10498/365)</f>
        <v/>
      </c>
      <c r="N10498" s="7">
        <f>F10498-K10498</f>
        <v/>
      </c>
      <c r="O10498" s="7">
        <f>G10498-L10498</f>
        <v/>
      </c>
      <c r="P10498" s="7">
        <f>H10498-M10498</f>
        <v/>
      </c>
      <c r="Q10498" s="7">
        <f>IF($I10498=1,(N10498-MAR1!$B$11)/MAR1!$D$11,(N10498-MAR1!$C$11)/MAR1!$E$11)</f>
        <v/>
      </c>
      <c r="R10498" s="7">
        <f>IF($I10498=1,(O10498-MAR1!$B$12)/MAR1!$D$12,(O10498-MAR1!$C$12)/MAR1!$E$12)</f>
        <v/>
      </c>
      <c r="S10498" s="7">
        <f>IF($I10498=1,(P10498-MAR1!$B$13)/MAR1!$D$13,(P10498-MAR1!$C$13)/MAR1!$E$13)</f>
        <v/>
      </c>
    </row>
    <row r="10499">
      <c r="A10499" s="5" t="n">
        <v>10498</v>
      </c>
      <c r="B10499" s="5" t="n">
        <v>29</v>
      </c>
      <c r="C10499" s="5" t="n">
        <v>278</v>
      </c>
      <c r="D10499" s="5" t="n">
        <v>10</v>
      </c>
      <c r="E10499" s="5" t="n">
        <v>0</v>
      </c>
      <c r="F10499" s="5" t="n">
        <v>27.4</v>
      </c>
      <c r="G10499" s="5" t="n">
        <v>18.6</v>
      </c>
      <c r="H10499" s="5" t="n">
        <v>13.6</v>
      </c>
      <c r="I10499" s="6">
        <f>IF(E10499&gt;=Markov!$B$3,1,0)</f>
        <v/>
      </c>
      <c r="J10499" s="6">
        <f>I10498</f>
        <v/>
      </c>
      <c r="K10499" s="7">
        <f>MAR1!$B$5+MAR1!$C$5*COS(2*PI()*$C10499/365)+MAR1!$D$5*SIN(2*PI()*$C10499/365)</f>
        <v/>
      </c>
      <c r="L10499" s="7">
        <f>MAR1!$B$6+MAR1!$C$6*COS(2*PI()*$C10499/365)+MAR1!$D$6*SIN(2*PI()*$C10499/365)</f>
        <v/>
      </c>
      <c r="M10499" s="7">
        <f>MAR1!$B$7+MAR1!$C$7*COS(2*PI()*$C10499/365)+MAR1!$D$7*SIN(2*PI()*$C10499/365)</f>
        <v/>
      </c>
      <c r="N10499" s="7">
        <f>F10499-K10499</f>
        <v/>
      </c>
      <c r="O10499" s="7">
        <f>G10499-L10499</f>
        <v/>
      </c>
      <c r="P10499" s="7">
        <f>H10499-M10499</f>
        <v/>
      </c>
      <c r="Q10499" s="7">
        <f>IF($I10499=1,(N10499-MAR1!$B$11)/MAR1!$D$11,(N10499-MAR1!$C$11)/MAR1!$E$11)</f>
        <v/>
      </c>
      <c r="R10499" s="7">
        <f>IF($I10499=1,(O10499-MAR1!$B$12)/MAR1!$D$12,(O10499-MAR1!$C$12)/MAR1!$E$12)</f>
        <v/>
      </c>
      <c r="S10499" s="7">
        <f>IF($I10499=1,(P10499-MAR1!$B$13)/MAR1!$D$13,(P10499-MAR1!$C$13)/MAR1!$E$13)</f>
        <v/>
      </c>
    </row>
    <row r="10500">
      <c r="A10500" s="5" t="n">
        <v>10499</v>
      </c>
      <c r="B10500" s="5" t="n">
        <v>29</v>
      </c>
      <c r="C10500" s="5" t="n">
        <v>279</v>
      </c>
      <c r="D10500" s="5" t="n">
        <v>10</v>
      </c>
      <c r="E10500" s="5" t="n">
        <v>0</v>
      </c>
      <c r="F10500" s="5" t="n">
        <v>30.2</v>
      </c>
      <c r="G10500" s="5" t="n">
        <v>19.8</v>
      </c>
      <c r="H10500" s="5" t="n">
        <v>18.96</v>
      </c>
      <c r="I10500" s="6">
        <f>IF(E10500&gt;=Markov!$B$3,1,0)</f>
        <v/>
      </c>
      <c r="J10500" s="6">
        <f>I10499</f>
        <v/>
      </c>
      <c r="K10500" s="7">
        <f>MAR1!$B$5+MAR1!$C$5*COS(2*PI()*$C10500/365)+MAR1!$D$5*SIN(2*PI()*$C10500/365)</f>
        <v/>
      </c>
      <c r="L10500" s="7">
        <f>MAR1!$B$6+MAR1!$C$6*COS(2*PI()*$C10500/365)+MAR1!$D$6*SIN(2*PI()*$C10500/365)</f>
        <v/>
      </c>
      <c r="M10500" s="7">
        <f>MAR1!$B$7+MAR1!$C$7*COS(2*PI()*$C10500/365)+MAR1!$D$7*SIN(2*PI()*$C10500/365)</f>
        <v/>
      </c>
      <c r="N10500" s="7">
        <f>F10500-K10500</f>
        <v/>
      </c>
      <c r="O10500" s="7">
        <f>G10500-L10500</f>
        <v/>
      </c>
      <c r="P10500" s="7">
        <f>H10500-M10500</f>
        <v/>
      </c>
      <c r="Q10500" s="7">
        <f>IF($I10500=1,(N10500-MAR1!$B$11)/MAR1!$D$11,(N10500-MAR1!$C$11)/MAR1!$E$11)</f>
        <v/>
      </c>
      <c r="R10500" s="7">
        <f>IF($I10500=1,(O10500-MAR1!$B$12)/MAR1!$D$12,(O10500-MAR1!$C$12)/MAR1!$E$12)</f>
        <v/>
      </c>
      <c r="S10500" s="7">
        <f>IF($I10500=1,(P10500-MAR1!$B$13)/MAR1!$D$13,(P10500-MAR1!$C$13)/MAR1!$E$13)</f>
        <v/>
      </c>
    </row>
    <row r="10501">
      <c r="A10501" s="5" t="n">
        <v>10500</v>
      </c>
      <c r="B10501" s="5" t="n">
        <v>29</v>
      </c>
      <c r="C10501" s="5" t="n">
        <v>280</v>
      </c>
      <c r="D10501" s="5" t="n">
        <v>10</v>
      </c>
      <c r="E10501" s="5" t="n">
        <v>0</v>
      </c>
      <c r="F10501" s="5" t="n">
        <v>30.2</v>
      </c>
      <c r="G10501" s="5" t="n">
        <v>20.8</v>
      </c>
      <c r="H10501" s="5" t="n">
        <v>17.52</v>
      </c>
      <c r="I10501" s="6">
        <f>IF(E10501&gt;=Markov!$B$3,1,0)</f>
        <v/>
      </c>
      <c r="J10501" s="6">
        <f>I10500</f>
        <v/>
      </c>
      <c r="K10501" s="7">
        <f>MAR1!$B$5+MAR1!$C$5*COS(2*PI()*$C10501/365)+MAR1!$D$5*SIN(2*PI()*$C10501/365)</f>
        <v/>
      </c>
      <c r="L10501" s="7">
        <f>MAR1!$B$6+MAR1!$C$6*COS(2*PI()*$C10501/365)+MAR1!$D$6*SIN(2*PI()*$C10501/365)</f>
        <v/>
      </c>
      <c r="M10501" s="7">
        <f>MAR1!$B$7+MAR1!$C$7*COS(2*PI()*$C10501/365)+MAR1!$D$7*SIN(2*PI()*$C10501/365)</f>
        <v/>
      </c>
      <c r="N10501" s="7">
        <f>F10501-K10501</f>
        <v/>
      </c>
      <c r="O10501" s="7">
        <f>G10501-L10501</f>
        <v/>
      </c>
      <c r="P10501" s="7">
        <f>H10501-M10501</f>
        <v/>
      </c>
      <c r="Q10501" s="7">
        <f>IF($I10501=1,(N10501-MAR1!$B$11)/MAR1!$D$11,(N10501-MAR1!$C$11)/MAR1!$E$11)</f>
        <v/>
      </c>
      <c r="R10501" s="7">
        <f>IF($I10501=1,(O10501-MAR1!$B$12)/MAR1!$D$12,(O10501-MAR1!$C$12)/MAR1!$E$12)</f>
        <v/>
      </c>
      <c r="S10501" s="7">
        <f>IF($I10501=1,(P10501-MAR1!$B$13)/MAR1!$D$13,(P10501-MAR1!$C$13)/MAR1!$E$13)</f>
        <v/>
      </c>
    </row>
    <row r="10502">
      <c r="A10502" s="5" t="n">
        <v>10501</v>
      </c>
      <c r="B10502" s="5" t="n">
        <v>29</v>
      </c>
      <c r="C10502" s="5" t="n">
        <v>281</v>
      </c>
      <c r="D10502" s="5" t="n">
        <v>10</v>
      </c>
      <c r="E10502" s="5" t="n">
        <v>0</v>
      </c>
      <c r="F10502" s="5" t="n">
        <v>31.7</v>
      </c>
      <c r="G10502" s="5" t="n">
        <v>19.8</v>
      </c>
      <c r="H10502" s="5" t="n">
        <v>20.17</v>
      </c>
      <c r="I10502" s="6">
        <f>IF(E10502&gt;=Markov!$B$3,1,0)</f>
        <v/>
      </c>
      <c r="J10502" s="6">
        <f>I10501</f>
        <v/>
      </c>
      <c r="K10502" s="7">
        <f>MAR1!$B$5+MAR1!$C$5*COS(2*PI()*$C10502/365)+MAR1!$D$5*SIN(2*PI()*$C10502/365)</f>
        <v/>
      </c>
      <c r="L10502" s="7">
        <f>MAR1!$B$6+MAR1!$C$6*COS(2*PI()*$C10502/365)+MAR1!$D$6*SIN(2*PI()*$C10502/365)</f>
        <v/>
      </c>
      <c r="M10502" s="7">
        <f>MAR1!$B$7+MAR1!$C$7*COS(2*PI()*$C10502/365)+MAR1!$D$7*SIN(2*PI()*$C10502/365)</f>
        <v/>
      </c>
      <c r="N10502" s="7">
        <f>F10502-K10502</f>
        <v/>
      </c>
      <c r="O10502" s="7">
        <f>G10502-L10502</f>
        <v/>
      </c>
      <c r="P10502" s="7">
        <f>H10502-M10502</f>
        <v/>
      </c>
      <c r="Q10502" s="7">
        <f>IF($I10502=1,(N10502-MAR1!$B$11)/MAR1!$D$11,(N10502-MAR1!$C$11)/MAR1!$E$11)</f>
        <v/>
      </c>
      <c r="R10502" s="7">
        <f>IF($I10502=1,(O10502-MAR1!$B$12)/MAR1!$D$12,(O10502-MAR1!$C$12)/MAR1!$E$12)</f>
        <v/>
      </c>
      <c r="S10502" s="7">
        <f>IF($I10502=1,(P10502-MAR1!$B$13)/MAR1!$D$13,(P10502-MAR1!$C$13)/MAR1!$E$13)</f>
        <v/>
      </c>
    </row>
    <row r="10503">
      <c r="A10503" s="5" t="n">
        <v>10502</v>
      </c>
      <c r="B10503" s="5" t="n">
        <v>29</v>
      </c>
      <c r="C10503" s="5" t="n">
        <v>282</v>
      </c>
      <c r="D10503" s="5" t="n">
        <v>10</v>
      </c>
      <c r="E10503" s="5" t="n">
        <v>0</v>
      </c>
      <c r="F10503" s="5" t="n">
        <v>31.6</v>
      </c>
      <c r="G10503" s="5" t="n">
        <v>19.7</v>
      </c>
      <c r="H10503" s="5" t="n">
        <v>20.14</v>
      </c>
      <c r="I10503" s="6">
        <f>IF(E10503&gt;=Markov!$B$3,1,0)</f>
        <v/>
      </c>
      <c r="J10503" s="6">
        <f>I10502</f>
        <v/>
      </c>
      <c r="K10503" s="7">
        <f>MAR1!$B$5+MAR1!$C$5*COS(2*PI()*$C10503/365)+MAR1!$D$5*SIN(2*PI()*$C10503/365)</f>
        <v/>
      </c>
      <c r="L10503" s="7">
        <f>MAR1!$B$6+MAR1!$C$6*COS(2*PI()*$C10503/365)+MAR1!$D$6*SIN(2*PI()*$C10503/365)</f>
        <v/>
      </c>
      <c r="M10503" s="7">
        <f>MAR1!$B$7+MAR1!$C$7*COS(2*PI()*$C10503/365)+MAR1!$D$7*SIN(2*PI()*$C10503/365)</f>
        <v/>
      </c>
      <c r="N10503" s="7">
        <f>F10503-K10503</f>
        <v/>
      </c>
      <c r="O10503" s="7">
        <f>G10503-L10503</f>
        <v/>
      </c>
      <c r="P10503" s="7">
        <f>H10503-M10503</f>
        <v/>
      </c>
      <c r="Q10503" s="7">
        <f>IF($I10503=1,(N10503-MAR1!$B$11)/MAR1!$D$11,(N10503-MAR1!$C$11)/MAR1!$E$11)</f>
        <v/>
      </c>
      <c r="R10503" s="7">
        <f>IF($I10503=1,(O10503-MAR1!$B$12)/MAR1!$D$12,(O10503-MAR1!$C$12)/MAR1!$E$12)</f>
        <v/>
      </c>
      <c r="S10503" s="7">
        <f>IF($I10503=1,(P10503-MAR1!$B$13)/MAR1!$D$13,(P10503-MAR1!$C$13)/MAR1!$E$13)</f>
        <v/>
      </c>
    </row>
    <row r="10504">
      <c r="A10504" s="5" t="n">
        <v>10503</v>
      </c>
      <c r="B10504" s="5" t="n">
        <v>29</v>
      </c>
      <c r="C10504" s="5" t="n">
        <v>283</v>
      </c>
      <c r="D10504" s="5" t="n">
        <v>10</v>
      </c>
      <c r="E10504" s="5" t="n">
        <v>0</v>
      </c>
      <c r="F10504" s="5" t="n">
        <v>30.9</v>
      </c>
      <c r="G10504" s="5" t="n">
        <v>21.2</v>
      </c>
      <c r="H10504" s="5" t="n">
        <v>15.23</v>
      </c>
      <c r="I10504" s="6">
        <f>IF(E10504&gt;=Markov!$B$3,1,0)</f>
        <v/>
      </c>
      <c r="J10504" s="6">
        <f>I10503</f>
        <v/>
      </c>
      <c r="K10504" s="7">
        <f>MAR1!$B$5+MAR1!$C$5*COS(2*PI()*$C10504/365)+MAR1!$D$5*SIN(2*PI()*$C10504/365)</f>
        <v/>
      </c>
      <c r="L10504" s="7">
        <f>MAR1!$B$6+MAR1!$C$6*COS(2*PI()*$C10504/365)+MAR1!$D$6*SIN(2*PI()*$C10504/365)</f>
        <v/>
      </c>
      <c r="M10504" s="7">
        <f>MAR1!$B$7+MAR1!$C$7*COS(2*PI()*$C10504/365)+MAR1!$D$7*SIN(2*PI()*$C10504/365)</f>
        <v/>
      </c>
      <c r="N10504" s="7">
        <f>F10504-K10504</f>
        <v/>
      </c>
      <c r="O10504" s="7">
        <f>G10504-L10504</f>
        <v/>
      </c>
      <c r="P10504" s="7">
        <f>H10504-M10504</f>
        <v/>
      </c>
      <c r="Q10504" s="7">
        <f>IF($I10504=1,(N10504-MAR1!$B$11)/MAR1!$D$11,(N10504-MAR1!$C$11)/MAR1!$E$11)</f>
        <v/>
      </c>
      <c r="R10504" s="7">
        <f>IF($I10504=1,(O10504-MAR1!$B$12)/MAR1!$D$12,(O10504-MAR1!$C$12)/MAR1!$E$12)</f>
        <v/>
      </c>
      <c r="S10504" s="7">
        <f>IF($I10504=1,(P10504-MAR1!$B$13)/MAR1!$D$13,(P10504-MAR1!$C$13)/MAR1!$E$13)</f>
        <v/>
      </c>
    </row>
    <row r="10505">
      <c r="A10505" s="5" t="n">
        <v>10504</v>
      </c>
      <c r="B10505" s="5" t="n">
        <v>29</v>
      </c>
      <c r="C10505" s="5" t="n">
        <v>284</v>
      </c>
      <c r="D10505" s="5" t="n">
        <v>10</v>
      </c>
      <c r="E10505" s="5" t="n">
        <v>0</v>
      </c>
      <c r="F10505" s="5" t="n">
        <v>30.1</v>
      </c>
      <c r="G10505" s="5" t="n">
        <v>21.7</v>
      </c>
      <c r="H10505" s="5" t="n">
        <v>10.89</v>
      </c>
      <c r="I10505" s="6">
        <f>IF(E10505&gt;=Markov!$B$3,1,0)</f>
        <v/>
      </c>
      <c r="J10505" s="6">
        <f>I10504</f>
        <v/>
      </c>
      <c r="K10505" s="7">
        <f>MAR1!$B$5+MAR1!$C$5*COS(2*PI()*$C10505/365)+MAR1!$D$5*SIN(2*PI()*$C10505/365)</f>
        <v/>
      </c>
      <c r="L10505" s="7">
        <f>MAR1!$B$6+MAR1!$C$6*COS(2*PI()*$C10505/365)+MAR1!$D$6*SIN(2*PI()*$C10505/365)</f>
        <v/>
      </c>
      <c r="M10505" s="7">
        <f>MAR1!$B$7+MAR1!$C$7*COS(2*PI()*$C10505/365)+MAR1!$D$7*SIN(2*PI()*$C10505/365)</f>
        <v/>
      </c>
      <c r="N10505" s="7">
        <f>F10505-K10505</f>
        <v/>
      </c>
      <c r="O10505" s="7">
        <f>G10505-L10505</f>
        <v/>
      </c>
      <c r="P10505" s="7">
        <f>H10505-M10505</f>
        <v/>
      </c>
      <c r="Q10505" s="7">
        <f>IF($I10505=1,(N10505-MAR1!$B$11)/MAR1!$D$11,(N10505-MAR1!$C$11)/MAR1!$E$11)</f>
        <v/>
      </c>
      <c r="R10505" s="7">
        <f>IF($I10505=1,(O10505-MAR1!$B$12)/MAR1!$D$12,(O10505-MAR1!$C$12)/MAR1!$E$12)</f>
        <v/>
      </c>
      <c r="S10505" s="7">
        <f>IF($I10505=1,(P10505-MAR1!$B$13)/MAR1!$D$13,(P10505-MAR1!$C$13)/MAR1!$E$13)</f>
        <v/>
      </c>
    </row>
    <row r="10506">
      <c r="A10506" s="5" t="n">
        <v>10505</v>
      </c>
      <c r="B10506" s="5" t="n">
        <v>29</v>
      </c>
      <c r="C10506" s="5" t="n">
        <v>285</v>
      </c>
      <c r="D10506" s="5" t="n">
        <v>10</v>
      </c>
      <c r="E10506" s="5" t="n">
        <v>0</v>
      </c>
      <c r="F10506" s="5" t="n">
        <v>27.9</v>
      </c>
      <c r="G10506" s="5" t="n">
        <v>19</v>
      </c>
      <c r="H10506" s="5" t="n">
        <v>11.44</v>
      </c>
      <c r="I10506" s="6">
        <f>IF(E10506&gt;=Markov!$B$3,1,0)</f>
        <v/>
      </c>
      <c r="J10506" s="6">
        <f>I10505</f>
        <v/>
      </c>
      <c r="K10506" s="7">
        <f>MAR1!$B$5+MAR1!$C$5*COS(2*PI()*$C10506/365)+MAR1!$D$5*SIN(2*PI()*$C10506/365)</f>
        <v/>
      </c>
      <c r="L10506" s="7">
        <f>MAR1!$B$6+MAR1!$C$6*COS(2*PI()*$C10506/365)+MAR1!$D$6*SIN(2*PI()*$C10506/365)</f>
        <v/>
      </c>
      <c r="M10506" s="7">
        <f>MAR1!$B$7+MAR1!$C$7*COS(2*PI()*$C10506/365)+MAR1!$D$7*SIN(2*PI()*$C10506/365)</f>
        <v/>
      </c>
      <c r="N10506" s="7">
        <f>F10506-K10506</f>
        <v/>
      </c>
      <c r="O10506" s="7">
        <f>G10506-L10506</f>
        <v/>
      </c>
      <c r="P10506" s="7">
        <f>H10506-M10506</f>
        <v/>
      </c>
      <c r="Q10506" s="7">
        <f>IF($I10506=1,(N10506-MAR1!$B$11)/MAR1!$D$11,(N10506-MAR1!$C$11)/MAR1!$E$11)</f>
        <v/>
      </c>
      <c r="R10506" s="7">
        <f>IF($I10506=1,(O10506-MAR1!$B$12)/MAR1!$D$12,(O10506-MAR1!$C$12)/MAR1!$E$12)</f>
        <v/>
      </c>
      <c r="S10506" s="7">
        <f>IF($I10506=1,(P10506-MAR1!$B$13)/MAR1!$D$13,(P10506-MAR1!$C$13)/MAR1!$E$13)</f>
        <v/>
      </c>
    </row>
    <row r="10507">
      <c r="A10507" s="5" t="n">
        <v>10506</v>
      </c>
      <c r="B10507" s="5" t="n">
        <v>29</v>
      </c>
      <c r="C10507" s="5" t="n">
        <v>286</v>
      </c>
      <c r="D10507" s="5" t="n">
        <v>10</v>
      </c>
      <c r="E10507" s="5" t="n">
        <v>0</v>
      </c>
      <c r="F10507" s="5" t="n">
        <v>28.8</v>
      </c>
      <c r="G10507" s="5" t="n">
        <v>19.1</v>
      </c>
      <c r="H10507" s="5" t="n">
        <v>17.9</v>
      </c>
      <c r="I10507" s="6">
        <f>IF(E10507&gt;=Markov!$B$3,1,0)</f>
        <v/>
      </c>
      <c r="J10507" s="6">
        <f>I10506</f>
        <v/>
      </c>
      <c r="K10507" s="7">
        <f>MAR1!$B$5+MAR1!$C$5*COS(2*PI()*$C10507/365)+MAR1!$D$5*SIN(2*PI()*$C10507/365)</f>
        <v/>
      </c>
      <c r="L10507" s="7">
        <f>MAR1!$B$6+MAR1!$C$6*COS(2*PI()*$C10507/365)+MAR1!$D$6*SIN(2*PI()*$C10507/365)</f>
        <v/>
      </c>
      <c r="M10507" s="7">
        <f>MAR1!$B$7+MAR1!$C$7*COS(2*PI()*$C10507/365)+MAR1!$D$7*SIN(2*PI()*$C10507/365)</f>
        <v/>
      </c>
      <c r="N10507" s="7">
        <f>F10507-K10507</f>
        <v/>
      </c>
      <c r="O10507" s="7">
        <f>G10507-L10507</f>
        <v/>
      </c>
      <c r="P10507" s="7">
        <f>H10507-M10507</f>
        <v/>
      </c>
      <c r="Q10507" s="7">
        <f>IF($I10507=1,(N10507-MAR1!$B$11)/MAR1!$D$11,(N10507-MAR1!$C$11)/MAR1!$E$11)</f>
        <v/>
      </c>
      <c r="R10507" s="7">
        <f>IF($I10507=1,(O10507-MAR1!$B$12)/MAR1!$D$12,(O10507-MAR1!$C$12)/MAR1!$E$12)</f>
        <v/>
      </c>
      <c r="S10507" s="7">
        <f>IF($I10507=1,(P10507-MAR1!$B$13)/MAR1!$D$13,(P10507-MAR1!$C$13)/MAR1!$E$13)</f>
        <v/>
      </c>
    </row>
    <row r="10508">
      <c r="A10508" s="5" t="n">
        <v>10507</v>
      </c>
      <c r="B10508" s="5" t="n">
        <v>29</v>
      </c>
      <c r="C10508" s="5" t="n">
        <v>287</v>
      </c>
      <c r="D10508" s="5" t="n">
        <v>10</v>
      </c>
      <c r="E10508" s="5" t="n">
        <v>0</v>
      </c>
      <c r="F10508" s="5" t="n">
        <v>30.4</v>
      </c>
      <c r="G10508" s="5" t="n">
        <v>19</v>
      </c>
      <c r="H10508" s="5" t="n">
        <v>15.64</v>
      </c>
      <c r="I10508" s="6">
        <f>IF(E10508&gt;=Markov!$B$3,1,0)</f>
        <v/>
      </c>
      <c r="J10508" s="6">
        <f>I10507</f>
        <v/>
      </c>
      <c r="K10508" s="7">
        <f>MAR1!$B$5+MAR1!$C$5*COS(2*PI()*$C10508/365)+MAR1!$D$5*SIN(2*PI()*$C10508/365)</f>
        <v/>
      </c>
      <c r="L10508" s="7">
        <f>MAR1!$B$6+MAR1!$C$6*COS(2*PI()*$C10508/365)+MAR1!$D$6*SIN(2*PI()*$C10508/365)</f>
        <v/>
      </c>
      <c r="M10508" s="7">
        <f>MAR1!$B$7+MAR1!$C$7*COS(2*PI()*$C10508/365)+MAR1!$D$7*SIN(2*PI()*$C10508/365)</f>
        <v/>
      </c>
      <c r="N10508" s="7">
        <f>F10508-K10508</f>
        <v/>
      </c>
      <c r="O10508" s="7">
        <f>G10508-L10508</f>
        <v/>
      </c>
      <c r="P10508" s="7">
        <f>H10508-M10508</f>
        <v/>
      </c>
      <c r="Q10508" s="7">
        <f>IF($I10508=1,(N10508-MAR1!$B$11)/MAR1!$D$11,(N10508-MAR1!$C$11)/MAR1!$E$11)</f>
        <v/>
      </c>
      <c r="R10508" s="7">
        <f>IF($I10508=1,(O10508-MAR1!$B$12)/MAR1!$D$12,(O10508-MAR1!$C$12)/MAR1!$E$12)</f>
        <v/>
      </c>
      <c r="S10508" s="7">
        <f>IF($I10508=1,(P10508-MAR1!$B$13)/MAR1!$D$13,(P10508-MAR1!$C$13)/MAR1!$E$13)</f>
        <v/>
      </c>
    </row>
    <row r="10509">
      <c r="A10509" s="5" t="n">
        <v>10508</v>
      </c>
      <c r="B10509" s="5" t="n">
        <v>29</v>
      </c>
      <c r="C10509" s="5" t="n">
        <v>288</v>
      </c>
      <c r="D10509" s="5" t="n">
        <v>10</v>
      </c>
      <c r="E10509" s="5" t="n">
        <v>0</v>
      </c>
      <c r="F10509" s="5" t="n">
        <v>29.5</v>
      </c>
      <c r="G10509" s="5" t="n">
        <v>19.2</v>
      </c>
      <c r="H10509" s="5" t="n">
        <v>16.84</v>
      </c>
      <c r="I10509" s="6">
        <f>IF(E10509&gt;=Markov!$B$3,1,0)</f>
        <v/>
      </c>
      <c r="J10509" s="6">
        <f>I10508</f>
        <v/>
      </c>
      <c r="K10509" s="7">
        <f>MAR1!$B$5+MAR1!$C$5*COS(2*PI()*$C10509/365)+MAR1!$D$5*SIN(2*PI()*$C10509/365)</f>
        <v/>
      </c>
      <c r="L10509" s="7">
        <f>MAR1!$B$6+MAR1!$C$6*COS(2*PI()*$C10509/365)+MAR1!$D$6*SIN(2*PI()*$C10509/365)</f>
        <v/>
      </c>
      <c r="M10509" s="7">
        <f>MAR1!$B$7+MAR1!$C$7*COS(2*PI()*$C10509/365)+MAR1!$D$7*SIN(2*PI()*$C10509/365)</f>
        <v/>
      </c>
      <c r="N10509" s="7">
        <f>F10509-K10509</f>
        <v/>
      </c>
      <c r="O10509" s="7">
        <f>G10509-L10509</f>
        <v/>
      </c>
      <c r="P10509" s="7">
        <f>H10509-M10509</f>
        <v/>
      </c>
      <c r="Q10509" s="7">
        <f>IF($I10509=1,(N10509-MAR1!$B$11)/MAR1!$D$11,(N10509-MAR1!$C$11)/MAR1!$E$11)</f>
        <v/>
      </c>
      <c r="R10509" s="7">
        <f>IF($I10509=1,(O10509-MAR1!$B$12)/MAR1!$D$12,(O10509-MAR1!$C$12)/MAR1!$E$12)</f>
        <v/>
      </c>
      <c r="S10509" s="7">
        <f>IF($I10509=1,(P10509-MAR1!$B$13)/MAR1!$D$13,(P10509-MAR1!$C$13)/MAR1!$E$13)</f>
        <v/>
      </c>
    </row>
    <row r="10510">
      <c r="A10510" s="5" t="n">
        <v>10509</v>
      </c>
      <c r="B10510" s="5" t="n">
        <v>29</v>
      </c>
      <c r="C10510" s="5" t="n">
        <v>289</v>
      </c>
      <c r="D10510" s="5" t="n">
        <v>10</v>
      </c>
      <c r="E10510" s="5" t="n">
        <v>0</v>
      </c>
      <c r="F10510" s="5" t="n">
        <v>28.1</v>
      </c>
      <c r="G10510" s="5" t="n">
        <v>17.3</v>
      </c>
      <c r="H10510" s="5" t="n">
        <v>14.02</v>
      </c>
      <c r="I10510" s="6">
        <f>IF(E10510&gt;=Markov!$B$3,1,0)</f>
        <v/>
      </c>
      <c r="J10510" s="6">
        <f>I10509</f>
        <v/>
      </c>
      <c r="K10510" s="7">
        <f>MAR1!$B$5+MAR1!$C$5*COS(2*PI()*$C10510/365)+MAR1!$D$5*SIN(2*PI()*$C10510/365)</f>
        <v/>
      </c>
      <c r="L10510" s="7">
        <f>MAR1!$B$6+MAR1!$C$6*COS(2*PI()*$C10510/365)+MAR1!$D$6*SIN(2*PI()*$C10510/365)</f>
        <v/>
      </c>
      <c r="M10510" s="7">
        <f>MAR1!$B$7+MAR1!$C$7*COS(2*PI()*$C10510/365)+MAR1!$D$7*SIN(2*PI()*$C10510/365)</f>
        <v/>
      </c>
      <c r="N10510" s="7">
        <f>F10510-K10510</f>
        <v/>
      </c>
      <c r="O10510" s="7">
        <f>G10510-L10510</f>
        <v/>
      </c>
      <c r="P10510" s="7">
        <f>H10510-M10510</f>
        <v/>
      </c>
      <c r="Q10510" s="7">
        <f>IF($I10510=1,(N10510-MAR1!$B$11)/MAR1!$D$11,(N10510-MAR1!$C$11)/MAR1!$E$11)</f>
        <v/>
      </c>
      <c r="R10510" s="7">
        <f>IF($I10510=1,(O10510-MAR1!$B$12)/MAR1!$D$12,(O10510-MAR1!$C$12)/MAR1!$E$12)</f>
        <v/>
      </c>
      <c r="S10510" s="7">
        <f>IF($I10510=1,(P10510-MAR1!$B$13)/MAR1!$D$13,(P10510-MAR1!$C$13)/MAR1!$E$13)</f>
        <v/>
      </c>
    </row>
    <row r="10511">
      <c r="A10511" s="5" t="n">
        <v>10510</v>
      </c>
      <c r="B10511" s="5" t="n">
        <v>29</v>
      </c>
      <c r="C10511" s="5" t="n">
        <v>290</v>
      </c>
      <c r="D10511" s="5" t="n">
        <v>10</v>
      </c>
      <c r="E10511" s="5" t="n">
        <v>0</v>
      </c>
      <c r="F10511" s="5" t="n">
        <v>24.4</v>
      </c>
      <c r="G10511" s="5" t="n">
        <v>17.5</v>
      </c>
      <c r="H10511" s="5" t="n">
        <v>17.56</v>
      </c>
      <c r="I10511" s="6">
        <f>IF(E10511&gt;=Markov!$B$3,1,0)</f>
        <v/>
      </c>
      <c r="J10511" s="6">
        <f>I10510</f>
        <v/>
      </c>
      <c r="K10511" s="7">
        <f>MAR1!$B$5+MAR1!$C$5*COS(2*PI()*$C10511/365)+MAR1!$D$5*SIN(2*PI()*$C10511/365)</f>
        <v/>
      </c>
      <c r="L10511" s="7">
        <f>MAR1!$B$6+MAR1!$C$6*COS(2*PI()*$C10511/365)+MAR1!$D$6*SIN(2*PI()*$C10511/365)</f>
        <v/>
      </c>
      <c r="M10511" s="7">
        <f>MAR1!$B$7+MAR1!$C$7*COS(2*PI()*$C10511/365)+MAR1!$D$7*SIN(2*PI()*$C10511/365)</f>
        <v/>
      </c>
      <c r="N10511" s="7">
        <f>F10511-K10511</f>
        <v/>
      </c>
      <c r="O10511" s="7">
        <f>G10511-L10511</f>
        <v/>
      </c>
      <c r="P10511" s="7">
        <f>H10511-M10511</f>
        <v/>
      </c>
      <c r="Q10511" s="7">
        <f>IF($I10511=1,(N10511-MAR1!$B$11)/MAR1!$D$11,(N10511-MAR1!$C$11)/MAR1!$E$11)</f>
        <v/>
      </c>
      <c r="R10511" s="7">
        <f>IF($I10511=1,(O10511-MAR1!$B$12)/MAR1!$D$12,(O10511-MAR1!$C$12)/MAR1!$E$12)</f>
        <v/>
      </c>
      <c r="S10511" s="7">
        <f>IF($I10511=1,(P10511-MAR1!$B$13)/MAR1!$D$13,(P10511-MAR1!$C$13)/MAR1!$E$13)</f>
        <v/>
      </c>
    </row>
    <row r="10512">
      <c r="A10512" s="5" t="n">
        <v>10511</v>
      </c>
      <c r="B10512" s="5" t="n">
        <v>29</v>
      </c>
      <c r="C10512" s="5" t="n">
        <v>291</v>
      </c>
      <c r="D10512" s="5" t="n">
        <v>10</v>
      </c>
      <c r="E10512" s="5" t="n">
        <v>0</v>
      </c>
      <c r="F10512" s="5" t="n">
        <v>26.4</v>
      </c>
      <c r="G10512" s="5" t="n">
        <v>19.7</v>
      </c>
      <c r="H10512" s="5" t="n">
        <v>17.65</v>
      </c>
      <c r="I10512" s="6">
        <f>IF(E10512&gt;=Markov!$B$3,1,0)</f>
        <v/>
      </c>
      <c r="J10512" s="6">
        <f>I10511</f>
        <v/>
      </c>
      <c r="K10512" s="7">
        <f>MAR1!$B$5+MAR1!$C$5*COS(2*PI()*$C10512/365)+MAR1!$D$5*SIN(2*PI()*$C10512/365)</f>
        <v/>
      </c>
      <c r="L10512" s="7">
        <f>MAR1!$B$6+MAR1!$C$6*COS(2*PI()*$C10512/365)+MAR1!$D$6*SIN(2*PI()*$C10512/365)</f>
        <v/>
      </c>
      <c r="M10512" s="7">
        <f>MAR1!$B$7+MAR1!$C$7*COS(2*PI()*$C10512/365)+MAR1!$D$7*SIN(2*PI()*$C10512/365)</f>
        <v/>
      </c>
      <c r="N10512" s="7">
        <f>F10512-K10512</f>
        <v/>
      </c>
      <c r="O10512" s="7">
        <f>G10512-L10512</f>
        <v/>
      </c>
      <c r="P10512" s="7">
        <f>H10512-M10512</f>
        <v/>
      </c>
      <c r="Q10512" s="7">
        <f>IF($I10512=1,(N10512-MAR1!$B$11)/MAR1!$D$11,(N10512-MAR1!$C$11)/MAR1!$E$11)</f>
        <v/>
      </c>
      <c r="R10512" s="7">
        <f>IF($I10512=1,(O10512-MAR1!$B$12)/MAR1!$D$12,(O10512-MAR1!$C$12)/MAR1!$E$12)</f>
        <v/>
      </c>
      <c r="S10512" s="7">
        <f>IF($I10512=1,(P10512-MAR1!$B$13)/MAR1!$D$13,(P10512-MAR1!$C$13)/MAR1!$E$13)</f>
        <v/>
      </c>
    </row>
    <row r="10513">
      <c r="A10513" s="5" t="n">
        <v>10512</v>
      </c>
      <c r="B10513" s="5" t="n">
        <v>29</v>
      </c>
      <c r="C10513" s="5" t="n">
        <v>292</v>
      </c>
      <c r="D10513" s="5" t="n">
        <v>10</v>
      </c>
      <c r="E10513" s="5" t="n">
        <v>0</v>
      </c>
      <c r="F10513" s="5" t="n">
        <v>28.4</v>
      </c>
      <c r="G10513" s="5" t="n">
        <v>20.6</v>
      </c>
      <c r="H10513" s="5" t="n">
        <v>18.88</v>
      </c>
      <c r="I10513" s="6">
        <f>IF(E10513&gt;=Markov!$B$3,1,0)</f>
        <v/>
      </c>
      <c r="J10513" s="6">
        <f>I10512</f>
        <v/>
      </c>
      <c r="K10513" s="7">
        <f>MAR1!$B$5+MAR1!$C$5*COS(2*PI()*$C10513/365)+MAR1!$D$5*SIN(2*PI()*$C10513/365)</f>
        <v/>
      </c>
      <c r="L10513" s="7">
        <f>MAR1!$B$6+MAR1!$C$6*COS(2*PI()*$C10513/365)+MAR1!$D$6*SIN(2*PI()*$C10513/365)</f>
        <v/>
      </c>
      <c r="M10513" s="7">
        <f>MAR1!$B$7+MAR1!$C$7*COS(2*PI()*$C10513/365)+MAR1!$D$7*SIN(2*PI()*$C10513/365)</f>
        <v/>
      </c>
      <c r="N10513" s="7">
        <f>F10513-K10513</f>
        <v/>
      </c>
      <c r="O10513" s="7">
        <f>G10513-L10513</f>
        <v/>
      </c>
      <c r="P10513" s="7">
        <f>H10513-M10513</f>
        <v/>
      </c>
      <c r="Q10513" s="7">
        <f>IF($I10513=1,(N10513-MAR1!$B$11)/MAR1!$D$11,(N10513-MAR1!$C$11)/MAR1!$E$11)</f>
        <v/>
      </c>
      <c r="R10513" s="7">
        <f>IF($I10513=1,(O10513-MAR1!$B$12)/MAR1!$D$12,(O10513-MAR1!$C$12)/MAR1!$E$12)</f>
        <v/>
      </c>
      <c r="S10513" s="7">
        <f>IF($I10513=1,(P10513-MAR1!$B$13)/MAR1!$D$13,(P10513-MAR1!$C$13)/MAR1!$E$13)</f>
        <v/>
      </c>
    </row>
    <row r="10514">
      <c r="A10514" s="5" t="n">
        <v>10513</v>
      </c>
      <c r="B10514" s="5" t="n">
        <v>29</v>
      </c>
      <c r="C10514" s="5" t="n">
        <v>293</v>
      </c>
      <c r="D10514" s="5" t="n">
        <v>10</v>
      </c>
      <c r="E10514" s="5" t="n">
        <v>0</v>
      </c>
      <c r="F10514" s="5" t="n">
        <v>28.5</v>
      </c>
      <c r="G10514" s="5" t="n">
        <v>18.8</v>
      </c>
      <c r="H10514" s="5" t="n">
        <v>20.14</v>
      </c>
      <c r="I10514" s="6">
        <f>IF(E10514&gt;=Markov!$B$3,1,0)</f>
        <v/>
      </c>
      <c r="J10514" s="6">
        <f>I10513</f>
        <v/>
      </c>
      <c r="K10514" s="7">
        <f>MAR1!$B$5+MAR1!$C$5*COS(2*PI()*$C10514/365)+MAR1!$D$5*SIN(2*PI()*$C10514/365)</f>
        <v/>
      </c>
      <c r="L10514" s="7">
        <f>MAR1!$B$6+MAR1!$C$6*COS(2*PI()*$C10514/365)+MAR1!$D$6*SIN(2*PI()*$C10514/365)</f>
        <v/>
      </c>
      <c r="M10514" s="7">
        <f>MAR1!$B$7+MAR1!$C$7*COS(2*PI()*$C10514/365)+MAR1!$D$7*SIN(2*PI()*$C10514/365)</f>
        <v/>
      </c>
      <c r="N10514" s="7">
        <f>F10514-K10514</f>
        <v/>
      </c>
      <c r="O10514" s="7">
        <f>G10514-L10514</f>
        <v/>
      </c>
      <c r="P10514" s="7">
        <f>H10514-M10514</f>
        <v/>
      </c>
      <c r="Q10514" s="7">
        <f>IF($I10514=1,(N10514-MAR1!$B$11)/MAR1!$D$11,(N10514-MAR1!$C$11)/MAR1!$E$11)</f>
        <v/>
      </c>
      <c r="R10514" s="7">
        <f>IF($I10514=1,(O10514-MAR1!$B$12)/MAR1!$D$12,(O10514-MAR1!$C$12)/MAR1!$E$12)</f>
        <v/>
      </c>
      <c r="S10514" s="7">
        <f>IF($I10514=1,(P10514-MAR1!$B$13)/MAR1!$D$13,(P10514-MAR1!$C$13)/MAR1!$E$13)</f>
        <v/>
      </c>
    </row>
    <row r="10515">
      <c r="A10515" s="5" t="n">
        <v>10514</v>
      </c>
      <c r="B10515" s="5" t="n">
        <v>29</v>
      </c>
      <c r="C10515" s="5" t="n">
        <v>294</v>
      </c>
      <c r="D10515" s="5" t="n">
        <v>10</v>
      </c>
      <c r="E10515" s="5" t="n">
        <v>0</v>
      </c>
      <c r="F10515" s="5" t="n">
        <v>26.8</v>
      </c>
      <c r="G10515" s="5" t="n">
        <v>16.5</v>
      </c>
      <c r="H10515" s="5" t="n">
        <v>19.54</v>
      </c>
      <c r="I10515" s="6">
        <f>IF(E10515&gt;=Markov!$B$3,1,0)</f>
        <v/>
      </c>
      <c r="J10515" s="6">
        <f>I10514</f>
        <v/>
      </c>
      <c r="K10515" s="7">
        <f>MAR1!$B$5+MAR1!$C$5*COS(2*PI()*$C10515/365)+MAR1!$D$5*SIN(2*PI()*$C10515/365)</f>
        <v/>
      </c>
      <c r="L10515" s="7">
        <f>MAR1!$B$6+MAR1!$C$6*COS(2*PI()*$C10515/365)+MAR1!$D$6*SIN(2*PI()*$C10515/365)</f>
        <v/>
      </c>
      <c r="M10515" s="7">
        <f>MAR1!$B$7+MAR1!$C$7*COS(2*PI()*$C10515/365)+MAR1!$D$7*SIN(2*PI()*$C10515/365)</f>
        <v/>
      </c>
      <c r="N10515" s="7">
        <f>F10515-K10515</f>
        <v/>
      </c>
      <c r="O10515" s="7">
        <f>G10515-L10515</f>
        <v/>
      </c>
      <c r="P10515" s="7">
        <f>H10515-M10515</f>
        <v/>
      </c>
      <c r="Q10515" s="7">
        <f>IF($I10515=1,(N10515-MAR1!$B$11)/MAR1!$D$11,(N10515-MAR1!$C$11)/MAR1!$E$11)</f>
        <v/>
      </c>
      <c r="R10515" s="7">
        <f>IF($I10515=1,(O10515-MAR1!$B$12)/MAR1!$D$12,(O10515-MAR1!$C$12)/MAR1!$E$12)</f>
        <v/>
      </c>
      <c r="S10515" s="7">
        <f>IF($I10515=1,(P10515-MAR1!$B$13)/MAR1!$D$13,(P10515-MAR1!$C$13)/MAR1!$E$13)</f>
        <v/>
      </c>
    </row>
    <row r="10516">
      <c r="A10516" s="5" t="n">
        <v>10515</v>
      </c>
      <c r="B10516" s="5" t="n">
        <v>29</v>
      </c>
      <c r="C10516" s="5" t="n">
        <v>295</v>
      </c>
      <c r="D10516" s="5" t="n">
        <v>10</v>
      </c>
      <c r="E10516" s="5" t="n">
        <v>0</v>
      </c>
      <c r="F10516" s="5" t="n">
        <v>28.3</v>
      </c>
      <c r="G10516" s="5" t="n">
        <v>14.9</v>
      </c>
      <c r="H10516" s="5" t="n">
        <v>12.75</v>
      </c>
      <c r="I10516" s="6">
        <f>IF(E10516&gt;=Markov!$B$3,1,0)</f>
        <v/>
      </c>
      <c r="J10516" s="6">
        <f>I10515</f>
        <v/>
      </c>
      <c r="K10516" s="7">
        <f>MAR1!$B$5+MAR1!$C$5*COS(2*PI()*$C10516/365)+MAR1!$D$5*SIN(2*PI()*$C10516/365)</f>
        <v/>
      </c>
      <c r="L10516" s="7">
        <f>MAR1!$B$6+MAR1!$C$6*COS(2*PI()*$C10516/365)+MAR1!$D$6*SIN(2*PI()*$C10516/365)</f>
        <v/>
      </c>
      <c r="M10516" s="7">
        <f>MAR1!$B$7+MAR1!$C$7*COS(2*PI()*$C10516/365)+MAR1!$D$7*SIN(2*PI()*$C10516/365)</f>
        <v/>
      </c>
      <c r="N10516" s="7">
        <f>F10516-K10516</f>
        <v/>
      </c>
      <c r="O10516" s="7">
        <f>G10516-L10516</f>
        <v/>
      </c>
      <c r="P10516" s="7">
        <f>H10516-M10516</f>
        <v/>
      </c>
      <c r="Q10516" s="7">
        <f>IF($I10516=1,(N10516-MAR1!$B$11)/MAR1!$D$11,(N10516-MAR1!$C$11)/MAR1!$E$11)</f>
        <v/>
      </c>
      <c r="R10516" s="7">
        <f>IF($I10516=1,(O10516-MAR1!$B$12)/MAR1!$D$12,(O10516-MAR1!$C$12)/MAR1!$E$12)</f>
        <v/>
      </c>
      <c r="S10516" s="7">
        <f>IF($I10516=1,(P10516-MAR1!$B$13)/MAR1!$D$13,(P10516-MAR1!$C$13)/MAR1!$E$13)</f>
        <v/>
      </c>
    </row>
    <row r="10517">
      <c r="A10517" s="5" t="n">
        <v>10516</v>
      </c>
      <c r="B10517" s="5" t="n">
        <v>29</v>
      </c>
      <c r="C10517" s="5" t="n">
        <v>296</v>
      </c>
      <c r="D10517" s="5" t="n">
        <v>10</v>
      </c>
      <c r="E10517" s="5" t="n">
        <v>0</v>
      </c>
      <c r="F10517" s="5" t="n">
        <v>26.3</v>
      </c>
      <c r="G10517" s="5" t="n">
        <v>13.9</v>
      </c>
      <c r="H10517" s="5" t="n">
        <v>12.98</v>
      </c>
      <c r="I10517" s="6">
        <f>IF(E10517&gt;=Markov!$B$3,1,0)</f>
        <v/>
      </c>
      <c r="J10517" s="6">
        <f>I10516</f>
        <v/>
      </c>
      <c r="K10517" s="7">
        <f>MAR1!$B$5+MAR1!$C$5*COS(2*PI()*$C10517/365)+MAR1!$D$5*SIN(2*PI()*$C10517/365)</f>
        <v/>
      </c>
      <c r="L10517" s="7">
        <f>MAR1!$B$6+MAR1!$C$6*COS(2*PI()*$C10517/365)+MAR1!$D$6*SIN(2*PI()*$C10517/365)</f>
        <v/>
      </c>
      <c r="M10517" s="7">
        <f>MAR1!$B$7+MAR1!$C$7*COS(2*PI()*$C10517/365)+MAR1!$D$7*SIN(2*PI()*$C10517/365)</f>
        <v/>
      </c>
      <c r="N10517" s="7">
        <f>F10517-K10517</f>
        <v/>
      </c>
      <c r="O10517" s="7">
        <f>G10517-L10517</f>
        <v/>
      </c>
      <c r="P10517" s="7">
        <f>H10517-M10517</f>
        <v/>
      </c>
      <c r="Q10517" s="7">
        <f>IF($I10517=1,(N10517-MAR1!$B$11)/MAR1!$D$11,(N10517-MAR1!$C$11)/MAR1!$E$11)</f>
        <v/>
      </c>
      <c r="R10517" s="7">
        <f>IF($I10517=1,(O10517-MAR1!$B$12)/MAR1!$D$12,(O10517-MAR1!$C$12)/MAR1!$E$12)</f>
        <v/>
      </c>
      <c r="S10517" s="7">
        <f>IF($I10517=1,(P10517-MAR1!$B$13)/MAR1!$D$13,(P10517-MAR1!$C$13)/MAR1!$E$13)</f>
        <v/>
      </c>
    </row>
    <row r="10518">
      <c r="A10518" s="5" t="n">
        <v>10517</v>
      </c>
      <c r="B10518" s="5" t="n">
        <v>29</v>
      </c>
      <c r="C10518" s="5" t="n">
        <v>297</v>
      </c>
      <c r="D10518" s="5" t="n">
        <v>10</v>
      </c>
      <c r="E10518" s="5" t="n">
        <v>0</v>
      </c>
      <c r="F10518" s="5" t="n">
        <v>23.7</v>
      </c>
      <c r="G10518" s="5" t="n">
        <v>15.4</v>
      </c>
      <c r="H10518" s="5" t="n">
        <v>12.6</v>
      </c>
      <c r="I10518" s="6">
        <f>IF(E10518&gt;=Markov!$B$3,1,0)</f>
        <v/>
      </c>
      <c r="J10518" s="6">
        <f>I10517</f>
        <v/>
      </c>
      <c r="K10518" s="7">
        <f>MAR1!$B$5+MAR1!$C$5*COS(2*PI()*$C10518/365)+MAR1!$D$5*SIN(2*PI()*$C10518/365)</f>
        <v/>
      </c>
      <c r="L10518" s="7">
        <f>MAR1!$B$6+MAR1!$C$6*COS(2*PI()*$C10518/365)+MAR1!$D$6*SIN(2*PI()*$C10518/365)</f>
        <v/>
      </c>
      <c r="M10518" s="7">
        <f>MAR1!$B$7+MAR1!$C$7*COS(2*PI()*$C10518/365)+MAR1!$D$7*SIN(2*PI()*$C10518/365)</f>
        <v/>
      </c>
      <c r="N10518" s="7">
        <f>F10518-K10518</f>
        <v/>
      </c>
      <c r="O10518" s="7">
        <f>G10518-L10518</f>
        <v/>
      </c>
      <c r="P10518" s="7">
        <f>H10518-M10518</f>
        <v/>
      </c>
      <c r="Q10518" s="7">
        <f>IF($I10518=1,(N10518-MAR1!$B$11)/MAR1!$D$11,(N10518-MAR1!$C$11)/MAR1!$E$11)</f>
        <v/>
      </c>
      <c r="R10518" s="7">
        <f>IF($I10518=1,(O10518-MAR1!$B$12)/MAR1!$D$12,(O10518-MAR1!$C$12)/MAR1!$E$12)</f>
        <v/>
      </c>
      <c r="S10518" s="7">
        <f>IF($I10518=1,(P10518-MAR1!$B$13)/MAR1!$D$13,(P10518-MAR1!$C$13)/MAR1!$E$13)</f>
        <v/>
      </c>
    </row>
    <row r="10519">
      <c r="A10519" s="5" t="n">
        <v>10518</v>
      </c>
      <c r="B10519" s="5" t="n">
        <v>29</v>
      </c>
      <c r="C10519" s="5" t="n">
        <v>298</v>
      </c>
      <c r="D10519" s="5" t="n">
        <v>10</v>
      </c>
      <c r="E10519" s="5" t="n">
        <v>0</v>
      </c>
      <c r="F10519" s="5" t="n">
        <v>25.2</v>
      </c>
      <c r="G10519" s="5" t="n">
        <v>14.8</v>
      </c>
      <c r="H10519" s="5" t="n">
        <v>8.57</v>
      </c>
      <c r="I10519" s="6">
        <f>IF(E10519&gt;=Markov!$B$3,1,0)</f>
        <v/>
      </c>
      <c r="J10519" s="6">
        <f>I10518</f>
        <v/>
      </c>
      <c r="K10519" s="7">
        <f>MAR1!$B$5+MAR1!$C$5*COS(2*PI()*$C10519/365)+MAR1!$D$5*SIN(2*PI()*$C10519/365)</f>
        <v/>
      </c>
      <c r="L10519" s="7">
        <f>MAR1!$B$6+MAR1!$C$6*COS(2*PI()*$C10519/365)+MAR1!$D$6*SIN(2*PI()*$C10519/365)</f>
        <v/>
      </c>
      <c r="M10519" s="7">
        <f>MAR1!$B$7+MAR1!$C$7*COS(2*PI()*$C10519/365)+MAR1!$D$7*SIN(2*PI()*$C10519/365)</f>
        <v/>
      </c>
      <c r="N10519" s="7">
        <f>F10519-K10519</f>
        <v/>
      </c>
      <c r="O10519" s="7">
        <f>G10519-L10519</f>
        <v/>
      </c>
      <c r="P10519" s="7">
        <f>H10519-M10519</f>
        <v/>
      </c>
      <c r="Q10519" s="7">
        <f>IF($I10519=1,(N10519-MAR1!$B$11)/MAR1!$D$11,(N10519-MAR1!$C$11)/MAR1!$E$11)</f>
        <v/>
      </c>
      <c r="R10519" s="7">
        <f>IF($I10519=1,(O10519-MAR1!$B$12)/MAR1!$D$12,(O10519-MAR1!$C$12)/MAR1!$E$12)</f>
        <v/>
      </c>
      <c r="S10519" s="7">
        <f>IF($I10519=1,(P10519-MAR1!$B$13)/MAR1!$D$13,(P10519-MAR1!$C$13)/MAR1!$E$13)</f>
        <v/>
      </c>
    </row>
    <row r="10520">
      <c r="A10520" s="5" t="n">
        <v>10519</v>
      </c>
      <c r="B10520" s="5" t="n">
        <v>29</v>
      </c>
      <c r="C10520" s="5" t="n">
        <v>299</v>
      </c>
      <c r="D10520" s="5" t="n">
        <v>10</v>
      </c>
      <c r="E10520" s="5" t="n">
        <v>0</v>
      </c>
      <c r="F10520" s="5" t="n">
        <v>22.6</v>
      </c>
      <c r="G10520" s="5" t="n">
        <v>14.7</v>
      </c>
      <c r="H10520" s="5" t="n">
        <v>12.91</v>
      </c>
      <c r="I10520" s="6">
        <f>IF(E10520&gt;=Markov!$B$3,1,0)</f>
        <v/>
      </c>
      <c r="J10520" s="6">
        <f>I10519</f>
        <v/>
      </c>
      <c r="K10520" s="7">
        <f>MAR1!$B$5+MAR1!$C$5*COS(2*PI()*$C10520/365)+MAR1!$D$5*SIN(2*PI()*$C10520/365)</f>
        <v/>
      </c>
      <c r="L10520" s="7">
        <f>MAR1!$B$6+MAR1!$C$6*COS(2*PI()*$C10520/365)+MAR1!$D$6*SIN(2*PI()*$C10520/365)</f>
        <v/>
      </c>
      <c r="M10520" s="7">
        <f>MAR1!$B$7+MAR1!$C$7*COS(2*PI()*$C10520/365)+MAR1!$D$7*SIN(2*PI()*$C10520/365)</f>
        <v/>
      </c>
      <c r="N10520" s="7">
        <f>F10520-K10520</f>
        <v/>
      </c>
      <c r="O10520" s="7">
        <f>G10520-L10520</f>
        <v/>
      </c>
      <c r="P10520" s="7">
        <f>H10520-M10520</f>
        <v/>
      </c>
      <c r="Q10520" s="7">
        <f>IF($I10520=1,(N10520-MAR1!$B$11)/MAR1!$D$11,(N10520-MAR1!$C$11)/MAR1!$E$11)</f>
        <v/>
      </c>
      <c r="R10520" s="7">
        <f>IF($I10520=1,(O10520-MAR1!$B$12)/MAR1!$D$12,(O10520-MAR1!$C$12)/MAR1!$E$12)</f>
        <v/>
      </c>
      <c r="S10520" s="7">
        <f>IF($I10520=1,(P10520-MAR1!$B$13)/MAR1!$D$13,(P10520-MAR1!$C$13)/MAR1!$E$13)</f>
        <v/>
      </c>
    </row>
    <row r="10521">
      <c r="A10521" s="5" t="n">
        <v>10520</v>
      </c>
      <c r="B10521" s="5" t="n">
        <v>29</v>
      </c>
      <c r="C10521" s="5" t="n">
        <v>300</v>
      </c>
      <c r="D10521" s="5" t="n">
        <v>10</v>
      </c>
      <c r="E10521" s="5" t="n">
        <v>0</v>
      </c>
      <c r="F10521" s="5" t="n">
        <v>26.8</v>
      </c>
      <c r="G10521" s="5" t="n">
        <v>15.5</v>
      </c>
      <c r="H10521" s="5" t="n">
        <v>14.72</v>
      </c>
      <c r="I10521" s="6">
        <f>IF(E10521&gt;=Markov!$B$3,1,0)</f>
        <v/>
      </c>
      <c r="J10521" s="6">
        <f>I10520</f>
        <v/>
      </c>
      <c r="K10521" s="7">
        <f>MAR1!$B$5+MAR1!$C$5*COS(2*PI()*$C10521/365)+MAR1!$D$5*SIN(2*PI()*$C10521/365)</f>
        <v/>
      </c>
      <c r="L10521" s="7">
        <f>MAR1!$B$6+MAR1!$C$6*COS(2*PI()*$C10521/365)+MAR1!$D$6*SIN(2*PI()*$C10521/365)</f>
        <v/>
      </c>
      <c r="M10521" s="7">
        <f>MAR1!$B$7+MAR1!$C$7*COS(2*PI()*$C10521/365)+MAR1!$D$7*SIN(2*PI()*$C10521/365)</f>
        <v/>
      </c>
      <c r="N10521" s="7">
        <f>F10521-K10521</f>
        <v/>
      </c>
      <c r="O10521" s="7">
        <f>G10521-L10521</f>
        <v/>
      </c>
      <c r="P10521" s="7">
        <f>H10521-M10521</f>
        <v/>
      </c>
      <c r="Q10521" s="7">
        <f>IF($I10521=1,(N10521-MAR1!$B$11)/MAR1!$D$11,(N10521-MAR1!$C$11)/MAR1!$E$11)</f>
        <v/>
      </c>
      <c r="R10521" s="7">
        <f>IF($I10521=1,(O10521-MAR1!$B$12)/MAR1!$D$12,(O10521-MAR1!$C$12)/MAR1!$E$12)</f>
        <v/>
      </c>
      <c r="S10521" s="7">
        <f>IF($I10521=1,(P10521-MAR1!$B$13)/MAR1!$D$13,(P10521-MAR1!$C$13)/MAR1!$E$13)</f>
        <v/>
      </c>
    </row>
    <row r="10522">
      <c r="A10522" s="5" t="n">
        <v>10521</v>
      </c>
      <c r="B10522" s="5" t="n">
        <v>29</v>
      </c>
      <c r="C10522" s="5" t="n">
        <v>301</v>
      </c>
      <c r="D10522" s="5" t="n">
        <v>10</v>
      </c>
      <c r="E10522" s="5" t="n">
        <v>0</v>
      </c>
      <c r="F10522" s="5" t="n">
        <v>26.9</v>
      </c>
      <c r="G10522" s="5" t="n">
        <v>15.2</v>
      </c>
      <c r="H10522" s="5" t="n">
        <v>16.15</v>
      </c>
      <c r="I10522" s="6">
        <f>IF(E10522&gt;=Markov!$B$3,1,0)</f>
        <v/>
      </c>
      <c r="J10522" s="6">
        <f>I10521</f>
        <v/>
      </c>
      <c r="K10522" s="7">
        <f>MAR1!$B$5+MAR1!$C$5*COS(2*PI()*$C10522/365)+MAR1!$D$5*SIN(2*PI()*$C10522/365)</f>
        <v/>
      </c>
      <c r="L10522" s="7">
        <f>MAR1!$B$6+MAR1!$C$6*COS(2*PI()*$C10522/365)+MAR1!$D$6*SIN(2*PI()*$C10522/365)</f>
        <v/>
      </c>
      <c r="M10522" s="7">
        <f>MAR1!$B$7+MAR1!$C$7*COS(2*PI()*$C10522/365)+MAR1!$D$7*SIN(2*PI()*$C10522/365)</f>
        <v/>
      </c>
      <c r="N10522" s="7">
        <f>F10522-K10522</f>
        <v/>
      </c>
      <c r="O10522" s="7">
        <f>G10522-L10522</f>
        <v/>
      </c>
      <c r="P10522" s="7">
        <f>H10522-M10522</f>
        <v/>
      </c>
      <c r="Q10522" s="7">
        <f>IF($I10522=1,(N10522-MAR1!$B$11)/MAR1!$D$11,(N10522-MAR1!$C$11)/MAR1!$E$11)</f>
        <v/>
      </c>
      <c r="R10522" s="7">
        <f>IF($I10522=1,(O10522-MAR1!$B$12)/MAR1!$D$12,(O10522-MAR1!$C$12)/MAR1!$E$12)</f>
        <v/>
      </c>
      <c r="S10522" s="7">
        <f>IF($I10522=1,(P10522-MAR1!$B$13)/MAR1!$D$13,(P10522-MAR1!$C$13)/MAR1!$E$13)</f>
        <v/>
      </c>
    </row>
    <row r="10523">
      <c r="A10523" s="5" t="n">
        <v>10522</v>
      </c>
      <c r="B10523" s="5" t="n">
        <v>29</v>
      </c>
      <c r="C10523" s="5" t="n">
        <v>302</v>
      </c>
      <c r="D10523" s="5" t="n">
        <v>10</v>
      </c>
      <c r="E10523" s="5" t="n">
        <v>0</v>
      </c>
      <c r="F10523" s="5" t="n">
        <v>27.5</v>
      </c>
      <c r="G10523" s="5" t="n">
        <v>14.9</v>
      </c>
      <c r="H10523" s="5" t="n">
        <v>10.72</v>
      </c>
      <c r="I10523" s="6">
        <f>IF(E10523&gt;=Markov!$B$3,1,0)</f>
        <v/>
      </c>
      <c r="J10523" s="6">
        <f>I10522</f>
        <v/>
      </c>
      <c r="K10523" s="7">
        <f>MAR1!$B$5+MAR1!$C$5*COS(2*PI()*$C10523/365)+MAR1!$D$5*SIN(2*PI()*$C10523/365)</f>
        <v/>
      </c>
      <c r="L10523" s="7">
        <f>MAR1!$B$6+MAR1!$C$6*COS(2*PI()*$C10523/365)+MAR1!$D$6*SIN(2*PI()*$C10523/365)</f>
        <v/>
      </c>
      <c r="M10523" s="7">
        <f>MAR1!$B$7+MAR1!$C$7*COS(2*PI()*$C10523/365)+MAR1!$D$7*SIN(2*PI()*$C10523/365)</f>
        <v/>
      </c>
      <c r="N10523" s="7">
        <f>F10523-K10523</f>
        <v/>
      </c>
      <c r="O10523" s="7">
        <f>G10523-L10523</f>
        <v/>
      </c>
      <c r="P10523" s="7">
        <f>H10523-M10523</f>
        <v/>
      </c>
      <c r="Q10523" s="7">
        <f>IF($I10523=1,(N10523-MAR1!$B$11)/MAR1!$D$11,(N10523-MAR1!$C$11)/MAR1!$E$11)</f>
        <v/>
      </c>
      <c r="R10523" s="7">
        <f>IF($I10523=1,(O10523-MAR1!$B$12)/MAR1!$D$12,(O10523-MAR1!$C$12)/MAR1!$E$12)</f>
        <v/>
      </c>
      <c r="S10523" s="7">
        <f>IF($I10523=1,(P10523-MAR1!$B$13)/MAR1!$D$13,(P10523-MAR1!$C$13)/MAR1!$E$13)</f>
        <v/>
      </c>
    </row>
    <row r="10524">
      <c r="A10524" s="5" t="n">
        <v>10523</v>
      </c>
      <c r="B10524" s="5" t="n">
        <v>29</v>
      </c>
      <c r="C10524" s="5" t="n">
        <v>303</v>
      </c>
      <c r="D10524" s="5" t="n">
        <v>10</v>
      </c>
      <c r="E10524" s="5" t="n">
        <v>0</v>
      </c>
      <c r="F10524" s="5" t="n">
        <v>27.2</v>
      </c>
      <c r="G10524" s="5" t="n">
        <v>16.3</v>
      </c>
      <c r="H10524" s="5" t="n">
        <v>6.41</v>
      </c>
      <c r="I10524" s="6">
        <f>IF(E10524&gt;=Markov!$B$3,1,0)</f>
        <v/>
      </c>
      <c r="J10524" s="6">
        <f>I10523</f>
        <v/>
      </c>
      <c r="K10524" s="7">
        <f>MAR1!$B$5+MAR1!$C$5*COS(2*PI()*$C10524/365)+MAR1!$D$5*SIN(2*PI()*$C10524/365)</f>
        <v/>
      </c>
      <c r="L10524" s="7">
        <f>MAR1!$B$6+MAR1!$C$6*COS(2*PI()*$C10524/365)+MAR1!$D$6*SIN(2*PI()*$C10524/365)</f>
        <v/>
      </c>
      <c r="M10524" s="7">
        <f>MAR1!$B$7+MAR1!$C$7*COS(2*PI()*$C10524/365)+MAR1!$D$7*SIN(2*PI()*$C10524/365)</f>
        <v/>
      </c>
      <c r="N10524" s="7">
        <f>F10524-K10524</f>
        <v/>
      </c>
      <c r="O10524" s="7">
        <f>G10524-L10524</f>
        <v/>
      </c>
      <c r="P10524" s="7">
        <f>H10524-M10524</f>
        <v/>
      </c>
      <c r="Q10524" s="7">
        <f>IF($I10524=1,(N10524-MAR1!$B$11)/MAR1!$D$11,(N10524-MAR1!$C$11)/MAR1!$E$11)</f>
        <v/>
      </c>
      <c r="R10524" s="7">
        <f>IF($I10524=1,(O10524-MAR1!$B$12)/MAR1!$D$12,(O10524-MAR1!$C$12)/MAR1!$E$12)</f>
        <v/>
      </c>
      <c r="S10524" s="7">
        <f>IF($I10524=1,(P10524-MAR1!$B$13)/MAR1!$D$13,(P10524-MAR1!$C$13)/MAR1!$E$13)</f>
        <v/>
      </c>
    </row>
    <row r="10525">
      <c r="A10525" s="5" t="n">
        <v>10524</v>
      </c>
      <c r="B10525" s="5" t="n">
        <v>29</v>
      </c>
      <c r="C10525" s="5" t="n">
        <v>304</v>
      </c>
      <c r="D10525" s="5" t="n">
        <v>10</v>
      </c>
      <c r="E10525" s="5" t="n">
        <v>15.9</v>
      </c>
      <c r="F10525" s="5" t="n">
        <v>25.8</v>
      </c>
      <c r="G10525" s="5" t="n">
        <v>16.4</v>
      </c>
      <c r="H10525" s="5" t="n">
        <v>11.57</v>
      </c>
      <c r="I10525" s="6">
        <f>IF(E10525&gt;=Markov!$B$3,1,0)</f>
        <v/>
      </c>
      <c r="J10525" s="6">
        <f>I10524</f>
        <v/>
      </c>
      <c r="K10525" s="7">
        <f>MAR1!$B$5+MAR1!$C$5*COS(2*PI()*$C10525/365)+MAR1!$D$5*SIN(2*PI()*$C10525/365)</f>
        <v/>
      </c>
      <c r="L10525" s="7">
        <f>MAR1!$B$6+MAR1!$C$6*COS(2*PI()*$C10525/365)+MAR1!$D$6*SIN(2*PI()*$C10525/365)</f>
        <v/>
      </c>
      <c r="M10525" s="7">
        <f>MAR1!$B$7+MAR1!$C$7*COS(2*PI()*$C10525/365)+MAR1!$D$7*SIN(2*PI()*$C10525/365)</f>
        <v/>
      </c>
      <c r="N10525" s="7">
        <f>F10525-K10525</f>
        <v/>
      </c>
      <c r="O10525" s="7">
        <f>G10525-L10525</f>
        <v/>
      </c>
      <c r="P10525" s="7">
        <f>H10525-M10525</f>
        <v/>
      </c>
      <c r="Q10525" s="7">
        <f>IF($I10525=1,(N10525-MAR1!$B$11)/MAR1!$D$11,(N10525-MAR1!$C$11)/MAR1!$E$11)</f>
        <v/>
      </c>
      <c r="R10525" s="7">
        <f>IF($I10525=1,(O10525-MAR1!$B$12)/MAR1!$D$12,(O10525-MAR1!$C$12)/MAR1!$E$12)</f>
        <v/>
      </c>
      <c r="S10525" s="7">
        <f>IF($I10525=1,(P10525-MAR1!$B$13)/MAR1!$D$13,(P10525-MAR1!$C$13)/MAR1!$E$13)</f>
        <v/>
      </c>
    </row>
    <row r="10526">
      <c r="A10526" s="5" t="n">
        <v>10525</v>
      </c>
      <c r="B10526" s="5" t="n">
        <v>29</v>
      </c>
      <c r="C10526" s="5" t="n">
        <v>305</v>
      </c>
      <c r="D10526" s="5" t="n">
        <v>11</v>
      </c>
      <c r="E10526" s="5" t="n">
        <v>0</v>
      </c>
      <c r="F10526" s="5" t="n">
        <v>29.6</v>
      </c>
      <c r="G10526" s="5" t="n">
        <v>16.5</v>
      </c>
      <c r="H10526" s="5" t="n">
        <v>20.72</v>
      </c>
      <c r="I10526" s="6">
        <f>IF(E10526&gt;=Markov!$B$3,1,0)</f>
        <v/>
      </c>
      <c r="J10526" s="6">
        <f>I10525</f>
        <v/>
      </c>
      <c r="K10526" s="7">
        <f>MAR1!$B$5+MAR1!$C$5*COS(2*PI()*$C10526/365)+MAR1!$D$5*SIN(2*PI()*$C10526/365)</f>
        <v/>
      </c>
      <c r="L10526" s="7">
        <f>MAR1!$B$6+MAR1!$C$6*COS(2*PI()*$C10526/365)+MAR1!$D$6*SIN(2*PI()*$C10526/365)</f>
        <v/>
      </c>
      <c r="M10526" s="7">
        <f>MAR1!$B$7+MAR1!$C$7*COS(2*PI()*$C10526/365)+MAR1!$D$7*SIN(2*PI()*$C10526/365)</f>
        <v/>
      </c>
      <c r="N10526" s="7">
        <f>F10526-K10526</f>
        <v/>
      </c>
      <c r="O10526" s="7">
        <f>G10526-L10526</f>
        <v/>
      </c>
      <c r="P10526" s="7">
        <f>H10526-M10526</f>
        <v/>
      </c>
      <c r="Q10526" s="7">
        <f>IF($I10526=1,(N10526-MAR1!$B$11)/MAR1!$D$11,(N10526-MAR1!$C$11)/MAR1!$E$11)</f>
        <v/>
      </c>
      <c r="R10526" s="7">
        <f>IF($I10526=1,(O10526-MAR1!$B$12)/MAR1!$D$12,(O10526-MAR1!$C$12)/MAR1!$E$12)</f>
        <v/>
      </c>
      <c r="S10526" s="7">
        <f>IF($I10526=1,(P10526-MAR1!$B$13)/MAR1!$D$13,(P10526-MAR1!$C$13)/MAR1!$E$13)</f>
        <v/>
      </c>
    </row>
    <row r="10527">
      <c r="A10527" s="5" t="n">
        <v>10526</v>
      </c>
      <c r="B10527" s="5" t="n">
        <v>29</v>
      </c>
      <c r="C10527" s="5" t="n">
        <v>306</v>
      </c>
      <c r="D10527" s="5" t="n">
        <v>11</v>
      </c>
      <c r="E10527" s="5" t="n">
        <v>0</v>
      </c>
      <c r="F10527" s="5" t="n">
        <v>26.9</v>
      </c>
      <c r="G10527" s="5" t="n">
        <v>15</v>
      </c>
      <c r="H10527" s="5" t="n">
        <v>11.42</v>
      </c>
      <c r="I10527" s="6">
        <f>IF(E10527&gt;=Markov!$B$3,1,0)</f>
        <v/>
      </c>
      <c r="J10527" s="6">
        <f>I10526</f>
        <v/>
      </c>
      <c r="K10527" s="7">
        <f>MAR1!$B$5+MAR1!$C$5*COS(2*PI()*$C10527/365)+MAR1!$D$5*SIN(2*PI()*$C10527/365)</f>
        <v/>
      </c>
      <c r="L10527" s="7">
        <f>MAR1!$B$6+MAR1!$C$6*COS(2*PI()*$C10527/365)+MAR1!$D$6*SIN(2*PI()*$C10527/365)</f>
        <v/>
      </c>
      <c r="M10527" s="7">
        <f>MAR1!$B$7+MAR1!$C$7*COS(2*PI()*$C10527/365)+MAR1!$D$7*SIN(2*PI()*$C10527/365)</f>
        <v/>
      </c>
      <c r="N10527" s="7">
        <f>F10527-K10527</f>
        <v/>
      </c>
      <c r="O10527" s="7">
        <f>G10527-L10527</f>
        <v/>
      </c>
      <c r="P10527" s="7">
        <f>H10527-M10527</f>
        <v/>
      </c>
      <c r="Q10527" s="7">
        <f>IF($I10527=1,(N10527-MAR1!$B$11)/MAR1!$D$11,(N10527-MAR1!$C$11)/MAR1!$E$11)</f>
        <v/>
      </c>
      <c r="R10527" s="7">
        <f>IF($I10527=1,(O10527-MAR1!$B$12)/MAR1!$D$12,(O10527-MAR1!$C$12)/MAR1!$E$12)</f>
        <v/>
      </c>
      <c r="S10527" s="7">
        <f>IF($I10527=1,(P10527-MAR1!$B$13)/MAR1!$D$13,(P10527-MAR1!$C$13)/MAR1!$E$13)</f>
        <v/>
      </c>
    </row>
    <row r="10528">
      <c r="A10528" s="5" t="n">
        <v>10527</v>
      </c>
      <c r="B10528" s="5" t="n">
        <v>29</v>
      </c>
      <c r="C10528" s="5" t="n">
        <v>307</v>
      </c>
      <c r="D10528" s="5" t="n">
        <v>11</v>
      </c>
      <c r="E10528" s="5" t="n">
        <v>0</v>
      </c>
      <c r="F10528" s="5" t="n">
        <v>27.2</v>
      </c>
      <c r="G10528" s="5" t="n">
        <v>15.6</v>
      </c>
      <c r="H10528" s="5" t="n">
        <v>13.18</v>
      </c>
      <c r="I10528" s="6">
        <f>IF(E10528&gt;=Markov!$B$3,1,0)</f>
        <v/>
      </c>
      <c r="J10528" s="6">
        <f>I10527</f>
        <v/>
      </c>
      <c r="K10528" s="7">
        <f>MAR1!$B$5+MAR1!$C$5*COS(2*PI()*$C10528/365)+MAR1!$D$5*SIN(2*PI()*$C10528/365)</f>
        <v/>
      </c>
      <c r="L10528" s="7">
        <f>MAR1!$B$6+MAR1!$C$6*COS(2*PI()*$C10528/365)+MAR1!$D$6*SIN(2*PI()*$C10528/365)</f>
        <v/>
      </c>
      <c r="M10528" s="7">
        <f>MAR1!$B$7+MAR1!$C$7*COS(2*PI()*$C10528/365)+MAR1!$D$7*SIN(2*PI()*$C10528/365)</f>
        <v/>
      </c>
      <c r="N10528" s="7">
        <f>F10528-K10528</f>
        <v/>
      </c>
      <c r="O10528" s="7">
        <f>G10528-L10528</f>
        <v/>
      </c>
      <c r="P10528" s="7">
        <f>H10528-M10528</f>
        <v/>
      </c>
      <c r="Q10528" s="7">
        <f>IF($I10528=1,(N10528-MAR1!$B$11)/MAR1!$D$11,(N10528-MAR1!$C$11)/MAR1!$E$11)</f>
        <v/>
      </c>
      <c r="R10528" s="7">
        <f>IF($I10528=1,(O10528-MAR1!$B$12)/MAR1!$D$12,(O10528-MAR1!$C$12)/MAR1!$E$12)</f>
        <v/>
      </c>
      <c r="S10528" s="7">
        <f>IF($I10528=1,(P10528-MAR1!$B$13)/MAR1!$D$13,(P10528-MAR1!$C$13)/MAR1!$E$13)</f>
        <v/>
      </c>
    </row>
    <row r="10529">
      <c r="A10529" s="5" t="n">
        <v>10528</v>
      </c>
      <c r="B10529" s="5" t="n">
        <v>29</v>
      </c>
      <c r="C10529" s="5" t="n">
        <v>308</v>
      </c>
      <c r="D10529" s="5" t="n">
        <v>11</v>
      </c>
      <c r="E10529" s="5" t="n">
        <v>0</v>
      </c>
      <c r="F10529" s="5" t="n">
        <v>25.6</v>
      </c>
      <c r="G10529" s="5" t="n">
        <v>16.3</v>
      </c>
      <c r="H10529" s="5" t="n">
        <v>11.84</v>
      </c>
      <c r="I10529" s="6">
        <f>IF(E10529&gt;=Markov!$B$3,1,0)</f>
        <v/>
      </c>
      <c r="J10529" s="6">
        <f>I10528</f>
        <v/>
      </c>
      <c r="K10529" s="7">
        <f>MAR1!$B$5+MAR1!$C$5*COS(2*PI()*$C10529/365)+MAR1!$D$5*SIN(2*PI()*$C10529/365)</f>
        <v/>
      </c>
      <c r="L10529" s="7">
        <f>MAR1!$B$6+MAR1!$C$6*COS(2*PI()*$C10529/365)+MAR1!$D$6*SIN(2*PI()*$C10529/365)</f>
        <v/>
      </c>
      <c r="M10529" s="7">
        <f>MAR1!$B$7+MAR1!$C$7*COS(2*PI()*$C10529/365)+MAR1!$D$7*SIN(2*PI()*$C10529/365)</f>
        <v/>
      </c>
      <c r="N10529" s="7">
        <f>F10529-K10529</f>
        <v/>
      </c>
      <c r="O10529" s="7">
        <f>G10529-L10529</f>
        <v/>
      </c>
      <c r="P10529" s="7">
        <f>H10529-M10529</f>
        <v/>
      </c>
      <c r="Q10529" s="7">
        <f>IF($I10529=1,(N10529-MAR1!$B$11)/MAR1!$D$11,(N10529-MAR1!$C$11)/MAR1!$E$11)</f>
        <v/>
      </c>
      <c r="R10529" s="7">
        <f>IF($I10529=1,(O10529-MAR1!$B$12)/MAR1!$D$12,(O10529-MAR1!$C$12)/MAR1!$E$12)</f>
        <v/>
      </c>
      <c r="S10529" s="7">
        <f>IF($I10529=1,(P10529-MAR1!$B$13)/MAR1!$D$13,(P10529-MAR1!$C$13)/MAR1!$E$13)</f>
        <v/>
      </c>
    </row>
    <row r="10530">
      <c r="A10530" s="5" t="n">
        <v>10529</v>
      </c>
      <c r="B10530" s="5" t="n">
        <v>29</v>
      </c>
      <c r="C10530" s="5" t="n">
        <v>309</v>
      </c>
      <c r="D10530" s="5" t="n">
        <v>11</v>
      </c>
      <c r="E10530" s="5" t="n">
        <v>0</v>
      </c>
      <c r="F10530" s="5" t="n">
        <v>25.7</v>
      </c>
      <c r="G10530" s="5" t="n">
        <v>16.9</v>
      </c>
      <c r="H10530" s="5" t="n">
        <v>15.19</v>
      </c>
      <c r="I10530" s="6">
        <f>IF(E10530&gt;=Markov!$B$3,1,0)</f>
        <v/>
      </c>
      <c r="J10530" s="6">
        <f>I10529</f>
        <v/>
      </c>
      <c r="K10530" s="7">
        <f>MAR1!$B$5+MAR1!$C$5*COS(2*PI()*$C10530/365)+MAR1!$D$5*SIN(2*PI()*$C10530/365)</f>
        <v/>
      </c>
      <c r="L10530" s="7">
        <f>MAR1!$B$6+MAR1!$C$6*COS(2*PI()*$C10530/365)+MAR1!$D$6*SIN(2*PI()*$C10530/365)</f>
        <v/>
      </c>
      <c r="M10530" s="7">
        <f>MAR1!$B$7+MAR1!$C$7*COS(2*PI()*$C10530/365)+MAR1!$D$7*SIN(2*PI()*$C10530/365)</f>
        <v/>
      </c>
      <c r="N10530" s="7">
        <f>F10530-K10530</f>
        <v/>
      </c>
      <c r="O10530" s="7">
        <f>G10530-L10530</f>
        <v/>
      </c>
      <c r="P10530" s="7">
        <f>H10530-M10530</f>
        <v/>
      </c>
      <c r="Q10530" s="7">
        <f>IF($I10530=1,(N10530-MAR1!$B$11)/MAR1!$D$11,(N10530-MAR1!$C$11)/MAR1!$E$11)</f>
        <v/>
      </c>
      <c r="R10530" s="7">
        <f>IF($I10530=1,(O10530-MAR1!$B$12)/MAR1!$D$12,(O10530-MAR1!$C$12)/MAR1!$E$12)</f>
        <v/>
      </c>
      <c r="S10530" s="7">
        <f>IF($I10530=1,(P10530-MAR1!$B$13)/MAR1!$D$13,(P10530-MAR1!$C$13)/MAR1!$E$13)</f>
        <v/>
      </c>
    </row>
    <row r="10531">
      <c r="A10531" s="5" t="n">
        <v>10530</v>
      </c>
      <c r="B10531" s="5" t="n">
        <v>29</v>
      </c>
      <c r="C10531" s="5" t="n">
        <v>310</v>
      </c>
      <c r="D10531" s="5" t="n">
        <v>11</v>
      </c>
      <c r="E10531" s="5" t="n">
        <v>0</v>
      </c>
      <c r="F10531" s="5" t="n">
        <v>26.7</v>
      </c>
      <c r="G10531" s="5" t="n">
        <v>14.4</v>
      </c>
      <c r="H10531" s="5" t="n">
        <v>13.6</v>
      </c>
      <c r="I10531" s="6">
        <f>IF(E10531&gt;=Markov!$B$3,1,0)</f>
        <v/>
      </c>
      <c r="J10531" s="6">
        <f>I10530</f>
        <v/>
      </c>
      <c r="K10531" s="7">
        <f>MAR1!$B$5+MAR1!$C$5*COS(2*PI()*$C10531/365)+MAR1!$D$5*SIN(2*PI()*$C10531/365)</f>
        <v/>
      </c>
      <c r="L10531" s="7">
        <f>MAR1!$B$6+MAR1!$C$6*COS(2*PI()*$C10531/365)+MAR1!$D$6*SIN(2*PI()*$C10531/365)</f>
        <v/>
      </c>
      <c r="M10531" s="7">
        <f>MAR1!$B$7+MAR1!$C$7*COS(2*PI()*$C10531/365)+MAR1!$D$7*SIN(2*PI()*$C10531/365)</f>
        <v/>
      </c>
      <c r="N10531" s="7">
        <f>F10531-K10531</f>
        <v/>
      </c>
      <c r="O10531" s="7">
        <f>G10531-L10531</f>
        <v/>
      </c>
      <c r="P10531" s="7">
        <f>H10531-M10531</f>
        <v/>
      </c>
      <c r="Q10531" s="7">
        <f>IF($I10531=1,(N10531-MAR1!$B$11)/MAR1!$D$11,(N10531-MAR1!$C$11)/MAR1!$E$11)</f>
        <v/>
      </c>
      <c r="R10531" s="7">
        <f>IF($I10531=1,(O10531-MAR1!$B$12)/MAR1!$D$12,(O10531-MAR1!$C$12)/MAR1!$E$12)</f>
        <v/>
      </c>
      <c r="S10531" s="7">
        <f>IF($I10531=1,(P10531-MAR1!$B$13)/MAR1!$D$13,(P10531-MAR1!$C$13)/MAR1!$E$13)</f>
        <v/>
      </c>
    </row>
    <row r="10532">
      <c r="A10532" s="5" t="n">
        <v>10531</v>
      </c>
      <c r="B10532" s="5" t="n">
        <v>29</v>
      </c>
      <c r="C10532" s="5" t="n">
        <v>311</v>
      </c>
      <c r="D10532" s="5" t="n">
        <v>11</v>
      </c>
      <c r="E10532" s="5" t="n">
        <v>0</v>
      </c>
      <c r="F10532" s="5" t="n">
        <v>24.1</v>
      </c>
      <c r="G10532" s="5" t="n">
        <v>11.2</v>
      </c>
      <c r="H10532" s="5" t="n">
        <v>12.38</v>
      </c>
      <c r="I10532" s="6">
        <f>IF(E10532&gt;=Markov!$B$3,1,0)</f>
        <v/>
      </c>
      <c r="J10532" s="6">
        <f>I10531</f>
        <v/>
      </c>
      <c r="K10532" s="7">
        <f>MAR1!$B$5+MAR1!$C$5*COS(2*PI()*$C10532/365)+MAR1!$D$5*SIN(2*PI()*$C10532/365)</f>
        <v/>
      </c>
      <c r="L10532" s="7">
        <f>MAR1!$B$6+MAR1!$C$6*COS(2*PI()*$C10532/365)+MAR1!$D$6*SIN(2*PI()*$C10532/365)</f>
        <v/>
      </c>
      <c r="M10532" s="7">
        <f>MAR1!$B$7+MAR1!$C$7*COS(2*PI()*$C10532/365)+MAR1!$D$7*SIN(2*PI()*$C10532/365)</f>
        <v/>
      </c>
      <c r="N10532" s="7">
        <f>F10532-K10532</f>
        <v/>
      </c>
      <c r="O10532" s="7">
        <f>G10532-L10532</f>
        <v/>
      </c>
      <c r="P10532" s="7">
        <f>H10532-M10532</f>
        <v/>
      </c>
      <c r="Q10532" s="7">
        <f>IF($I10532=1,(N10532-MAR1!$B$11)/MAR1!$D$11,(N10532-MAR1!$C$11)/MAR1!$E$11)</f>
        <v/>
      </c>
      <c r="R10532" s="7">
        <f>IF($I10532=1,(O10532-MAR1!$B$12)/MAR1!$D$12,(O10532-MAR1!$C$12)/MAR1!$E$12)</f>
        <v/>
      </c>
      <c r="S10532" s="7">
        <f>IF($I10532=1,(P10532-MAR1!$B$13)/MAR1!$D$13,(P10532-MAR1!$C$13)/MAR1!$E$13)</f>
        <v/>
      </c>
    </row>
    <row r="10533">
      <c r="A10533" s="5" t="n">
        <v>10532</v>
      </c>
      <c r="B10533" s="5" t="n">
        <v>29</v>
      </c>
      <c r="C10533" s="5" t="n">
        <v>312</v>
      </c>
      <c r="D10533" s="5" t="n">
        <v>11</v>
      </c>
      <c r="E10533" s="5" t="n">
        <v>0</v>
      </c>
      <c r="F10533" s="5" t="n">
        <v>26.4</v>
      </c>
      <c r="G10533" s="5" t="n">
        <v>13.7</v>
      </c>
      <c r="H10533" s="5" t="n">
        <v>11.96</v>
      </c>
      <c r="I10533" s="6">
        <f>IF(E10533&gt;=Markov!$B$3,1,0)</f>
        <v/>
      </c>
      <c r="J10533" s="6">
        <f>I10532</f>
        <v/>
      </c>
      <c r="K10533" s="7">
        <f>MAR1!$B$5+MAR1!$C$5*COS(2*PI()*$C10533/365)+MAR1!$D$5*SIN(2*PI()*$C10533/365)</f>
        <v/>
      </c>
      <c r="L10533" s="7">
        <f>MAR1!$B$6+MAR1!$C$6*COS(2*PI()*$C10533/365)+MAR1!$D$6*SIN(2*PI()*$C10533/365)</f>
        <v/>
      </c>
      <c r="M10533" s="7">
        <f>MAR1!$B$7+MAR1!$C$7*COS(2*PI()*$C10533/365)+MAR1!$D$7*SIN(2*PI()*$C10533/365)</f>
        <v/>
      </c>
      <c r="N10533" s="7">
        <f>F10533-K10533</f>
        <v/>
      </c>
      <c r="O10533" s="7">
        <f>G10533-L10533</f>
        <v/>
      </c>
      <c r="P10533" s="7">
        <f>H10533-M10533</f>
        <v/>
      </c>
      <c r="Q10533" s="7">
        <f>IF($I10533=1,(N10533-MAR1!$B$11)/MAR1!$D$11,(N10533-MAR1!$C$11)/MAR1!$E$11)</f>
        <v/>
      </c>
      <c r="R10533" s="7">
        <f>IF($I10533=1,(O10533-MAR1!$B$12)/MAR1!$D$12,(O10533-MAR1!$C$12)/MAR1!$E$12)</f>
        <v/>
      </c>
      <c r="S10533" s="7">
        <f>IF($I10533=1,(P10533-MAR1!$B$13)/MAR1!$D$13,(P10533-MAR1!$C$13)/MAR1!$E$13)</f>
        <v/>
      </c>
    </row>
    <row r="10534">
      <c r="A10534" s="5" t="n">
        <v>10533</v>
      </c>
      <c r="B10534" s="5" t="n">
        <v>29</v>
      </c>
      <c r="C10534" s="5" t="n">
        <v>313</v>
      </c>
      <c r="D10534" s="5" t="n">
        <v>11</v>
      </c>
      <c r="E10534" s="5" t="n">
        <v>0</v>
      </c>
      <c r="F10534" s="5" t="n">
        <v>25.2</v>
      </c>
      <c r="G10534" s="5" t="n">
        <v>13.6</v>
      </c>
      <c r="H10534" s="5" t="n">
        <v>8.85</v>
      </c>
      <c r="I10534" s="6">
        <f>IF(E10534&gt;=Markov!$B$3,1,0)</f>
        <v/>
      </c>
      <c r="J10534" s="6">
        <f>I10533</f>
        <v/>
      </c>
      <c r="K10534" s="7">
        <f>MAR1!$B$5+MAR1!$C$5*COS(2*PI()*$C10534/365)+MAR1!$D$5*SIN(2*PI()*$C10534/365)</f>
        <v/>
      </c>
      <c r="L10534" s="7">
        <f>MAR1!$B$6+MAR1!$C$6*COS(2*PI()*$C10534/365)+MAR1!$D$6*SIN(2*PI()*$C10534/365)</f>
        <v/>
      </c>
      <c r="M10534" s="7">
        <f>MAR1!$B$7+MAR1!$C$7*COS(2*PI()*$C10534/365)+MAR1!$D$7*SIN(2*PI()*$C10534/365)</f>
        <v/>
      </c>
      <c r="N10534" s="7">
        <f>F10534-K10534</f>
        <v/>
      </c>
      <c r="O10534" s="7">
        <f>G10534-L10534</f>
        <v/>
      </c>
      <c r="P10534" s="7">
        <f>H10534-M10534</f>
        <v/>
      </c>
      <c r="Q10534" s="7">
        <f>IF($I10534=1,(N10534-MAR1!$B$11)/MAR1!$D$11,(N10534-MAR1!$C$11)/MAR1!$E$11)</f>
        <v/>
      </c>
      <c r="R10534" s="7">
        <f>IF($I10534=1,(O10534-MAR1!$B$12)/MAR1!$D$12,(O10534-MAR1!$C$12)/MAR1!$E$12)</f>
        <v/>
      </c>
      <c r="S10534" s="7">
        <f>IF($I10534=1,(P10534-MAR1!$B$13)/MAR1!$D$13,(P10534-MAR1!$C$13)/MAR1!$E$13)</f>
        <v/>
      </c>
    </row>
    <row r="10535">
      <c r="A10535" s="5" t="n">
        <v>10534</v>
      </c>
      <c r="B10535" s="5" t="n">
        <v>29</v>
      </c>
      <c r="C10535" s="5" t="n">
        <v>314</v>
      </c>
      <c r="D10535" s="5" t="n">
        <v>11</v>
      </c>
      <c r="E10535" s="5" t="n">
        <v>0</v>
      </c>
      <c r="F10535" s="5" t="n">
        <v>27.8</v>
      </c>
      <c r="G10535" s="5" t="n">
        <v>14.9</v>
      </c>
      <c r="H10535" s="5" t="n">
        <v>9.16</v>
      </c>
      <c r="I10535" s="6">
        <f>IF(E10535&gt;=Markov!$B$3,1,0)</f>
        <v/>
      </c>
      <c r="J10535" s="6">
        <f>I10534</f>
        <v/>
      </c>
      <c r="K10535" s="7">
        <f>MAR1!$B$5+MAR1!$C$5*COS(2*PI()*$C10535/365)+MAR1!$D$5*SIN(2*PI()*$C10535/365)</f>
        <v/>
      </c>
      <c r="L10535" s="7">
        <f>MAR1!$B$6+MAR1!$C$6*COS(2*PI()*$C10535/365)+MAR1!$D$6*SIN(2*PI()*$C10535/365)</f>
        <v/>
      </c>
      <c r="M10535" s="7">
        <f>MAR1!$B$7+MAR1!$C$7*COS(2*PI()*$C10535/365)+MAR1!$D$7*SIN(2*PI()*$C10535/365)</f>
        <v/>
      </c>
      <c r="N10535" s="7">
        <f>F10535-K10535</f>
        <v/>
      </c>
      <c r="O10535" s="7">
        <f>G10535-L10535</f>
        <v/>
      </c>
      <c r="P10535" s="7">
        <f>H10535-M10535</f>
        <v/>
      </c>
      <c r="Q10535" s="7">
        <f>IF($I10535=1,(N10535-MAR1!$B$11)/MAR1!$D$11,(N10535-MAR1!$C$11)/MAR1!$E$11)</f>
        <v/>
      </c>
      <c r="R10535" s="7">
        <f>IF($I10535=1,(O10535-MAR1!$B$12)/MAR1!$D$12,(O10535-MAR1!$C$12)/MAR1!$E$12)</f>
        <v/>
      </c>
      <c r="S10535" s="7">
        <f>IF($I10535=1,(P10535-MAR1!$B$13)/MAR1!$D$13,(P10535-MAR1!$C$13)/MAR1!$E$13)</f>
        <v/>
      </c>
    </row>
    <row r="10536">
      <c r="A10536" s="5" t="n">
        <v>10535</v>
      </c>
      <c r="B10536" s="5" t="n">
        <v>29</v>
      </c>
      <c r="C10536" s="5" t="n">
        <v>315</v>
      </c>
      <c r="D10536" s="5" t="n">
        <v>11</v>
      </c>
      <c r="E10536" s="5" t="n">
        <v>0</v>
      </c>
      <c r="F10536" s="5" t="n">
        <v>28.4</v>
      </c>
      <c r="G10536" s="5" t="n">
        <v>14.7</v>
      </c>
      <c r="H10536" s="5" t="n">
        <v>17.2</v>
      </c>
      <c r="I10536" s="6">
        <f>IF(E10536&gt;=Markov!$B$3,1,0)</f>
        <v/>
      </c>
      <c r="J10536" s="6">
        <f>I10535</f>
        <v/>
      </c>
      <c r="K10536" s="7">
        <f>MAR1!$B$5+MAR1!$C$5*COS(2*PI()*$C10536/365)+MAR1!$D$5*SIN(2*PI()*$C10536/365)</f>
        <v/>
      </c>
      <c r="L10536" s="7">
        <f>MAR1!$B$6+MAR1!$C$6*COS(2*PI()*$C10536/365)+MAR1!$D$6*SIN(2*PI()*$C10536/365)</f>
        <v/>
      </c>
      <c r="M10536" s="7">
        <f>MAR1!$B$7+MAR1!$C$7*COS(2*PI()*$C10536/365)+MAR1!$D$7*SIN(2*PI()*$C10536/365)</f>
        <v/>
      </c>
      <c r="N10536" s="7">
        <f>F10536-K10536</f>
        <v/>
      </c>
      <c r="O10536" s="7">
        <f>G10536-L10536</f>
        <v/>
      </c>
      <c r="P10536" s="7">
        <f>H10536-M10536</f>
        <v/>
      </c>
      <c r="Q10536" s="7">
        <f>IF($I10536=1,(N10536-MAR1!$B$11)/MAR1!$D$11,(N10536-MAR1!$C$11)/MAR1!$E$11)</f>
        <v/>
      </c>
      <c r="R10536" s="7">
        <f>IF($I10536=1,(O10536-MAR1!$B$12)/MAR1!$D$12,(O10536-MAR1!$C$12)/MAR1!$E$12)</f>
        <v/>
      </c>
      <c r="S10536" s="7">
        <f>IF($I10536=1,(P10536-MAR1!$B$13)/MAR1!$D$13,(P10536-MAR1!$C$13)/MAR1!$E$13)</f>
        <v/>
      </c>
    </row>
    <row r="10537">
      <c r="A10537" s="5" t="n">
        <v>10536</v>
      </c>
      <c r="B10537" s="5" t="n">
        <v>29</v>
      </c>
      <c r="C10537" s="5" t="n">
        <v>316</v>
      </c>
      <c r="D10537" s="5" t="n">
        <v>11</v>
      </c>
      <c r="E10537" s="5" t="n">
        <v>0</v>
      </c>
      <c r="F10537" s="5" t="n">
        <v>30.3</v>
      </c>
      <c r="G10537" s="5" t="n">
        <v>14.9</v>
      </c>
      <c r="H10537" s="5" t="n">
        <v>16.37</v>
      </c>
      <c r="I10537" s="6">
        <f>IF(E10537&gt;=Markov!$B$3,1,0)</f>
        <v/>
      </c>
      <c r="J10537" s="6">
        <f>I10536</f>
        <v/>
      </c>
      <c r="K10537" s="7">
        <f>MAR1!$B$5+MAR1!$C$5*COS(2*PI()*$C10537/365)+MAR1!$D$5*SIN(2*PI()*$C10537/365)</f>
        <v/>
      </c>
      <c r="L10537" s="7">
        <f>MAR1!$B$6+MAR1!$C$6*COS(2*PI()*$C10537/365)+MAR1!$D$6*SIN(2*PI()*$C10537/365)</f>
        <v/>
      </c>
      <c r="M10537" s="7">
        <f>MAR1!$B$7+MAR1!$C$7*COS(2*PI()*$C10537/365)+MAR1!$D$7*SIN(2*PI()*$C10537/365)</f>
        <v/>
      </c>
      <c r="N10537" s="7">
        <f>F10537-K10537</f>
        <v/>
      </c>
      <c r="O10537" s="7">
        <f>G10537-L10537</f>
        <v/>
      </c>
      <c r="P10537" s="7">
        <f>H10537-M10537</f>
        <v/>
      </c>
      <c r="Q10537" s="7">
        <f>IF($I10537=1,(N10537-MAR1!$B$11)/MAR1!$D$11,(N10537-MAR1!$C$11)/MAR1!$E$11)</f>
        <v/>
      </c>
      <c r="R10537" s="7">
        <f>IF($I10537=1,(O10537-MAR1!$B$12)/MAR1!$D$12,(O10537-MAR1!$C$12)/MAR1!$E$12)</f>
        <v/>
      </c>
      <c r="S10537" s="7">
        <f>IF($I10537=1,(P10537-MAR1!$B$13)/MAR1!$D$13,(P10537-MAR1!$C$13)/MAR1!$E$13)</f>
        <v/>
      </c>
    </row>
    <row r="10538">
      <c r="A10538" s="5" t="n">
        <v>10537</v>
      </c>
      <c r="B10538" s="5" t="n">
        <v>29</v>
      </c>
      <c r="C10538" s="5" t="n">
        <v>317</v>
      </c>
      <c r="D10538" s="5" t="n">
        <v>11</v>
      </c>
      <c r="E10538" s="5" t="n">
        <v>0</v>
      </c>
      <c r="F10538" s="5" t="n">
        <v>28.9</v>
      </c>
      <c r="G10538" s="5" t="n">
        <v>14.8</v>
      </c>
      <c r="H10538" s="5" t="n">
        <v>19.52</v>
      </c>
      <c r="I10538" s="6">
        <f>IF(E10538&gt;=Markov!$B$3,1,0)</f>
        <v/>
      </c>
      <c r="J10538" s="6">
        <f>I10537</f>
        <v/>
      </c>
      <c r="K10538" s="7">
        <f>MAR1!$B$5+MAR1!$C$5*COS(2*PI()*$C10538/365)+MAR1!$D$5*SIN(2*PI()*$C10538/365)</f>
        <v/>
      </c>
      <c r="L10538" s="7">
        <f>MAR1!$B$6+MAR1!$C$6*COS(2*PI()*$C10538/365)+MAR1!$D$6*SIN(2*PI()*$C10538/365)</f>
        <v/>
      </c>
      <c r="M10538" s="7">
        <f>MAR1!$B$7+MAR1!$C$7*COS(2*PI()*$C10538/365)+MAR1!$D$7*SIN(2*PI()*$C10538/365)</f>
        <v/>
      </c>
      <c r="N10538" s="7">
        <f>F10538-K10538</f>
        <v/>
      </c>
      <c r="O10538" s="7">
        <f>G10538-L10538</f>
        <v/>
      </c>
      <c r="P10538" s="7">
        <f>H10538-M10538</f>
        <v/>
      </c>
      <c r="Q10538" s="7">
        <f>IF($I10538=1,(N10538-MAR1!$B$11)/MAR1!$D$11,(N10538-MAR1!$C$11)/MAR1!$E$11)</f>
        <v/>
      </c>
      <c r="R10538" s="7">
        <f>IF($I10538=1,(O10538-MAR1!$B$12)/MAR1!$D$12,(O10538-MAR1!$C$12)/MAR1!$E$12)</f>
        <v/>
      </c>
      <c r="S10538" s="7">
        <f>IF($I10538=1,(P10538-MAR1!$B$13)/MAR1!$D$13,(P10538-MAR1!$C$13)/MAR1!$E$13)</f>
        <v/>
      </c>
    </row>
    <row r="10539">
      <c r="A10539" s="5" t="n">
        <v>10538</v>
      </c>
      <c r="B10539" s="5" t="n">
        <v>29</v>
      </c>
      <c r="C10539" s="5" t="n">
        <v>318</v>
      </c>
      <c r="D10539" s="5" t="n">
        <v>11</v>
      </c>
      <c r="E10539" s="5" t="n">
        <v>0</v>
      </c>
      <c r="F10539" s="5" t="n">
        <v>28.1</v>
      </c>
      <c r="G10539" s="5" t="n">
        <v>14.5</v>
      </c>
      <c r="H10539" s="5" t="n">
        <v>11.04</v>
      </c>
      <c r="I10539" s="6">
        <f>IF(E10539&gt;=Markov!$B$3,1,0)</f>
        <v/>
      </c>
      <c r="J10539" s="6">
        <f>I10538</f>
        <v/>
      </c>
      <c r="K10539" s="7">
        <f>MAR1!$B$5+MAR1!$C$5*COS(2*PI()*$C10539/365)+MAR1!$D$5*SIN(2*PI()*$C10539/365)</f>
        <v/>
      </c>
      <c r="L10539" s="7">
        <f>MAR1!$B$6+MAR1!$C$6*COS(2*PI()*$C10539/365)+MAR1!$D$6*SIN(2*PI()*$C10539/365)</f>
        <v/>
      </c>
      <c r="M10539" s="7">
        <f>MAR1!$B$7+MAR1!$C$7*COS(2*PI()*$C10539/365)+MAR1!$D$7*SIN(2*PI()*$C10539/365)</f>
        <v/>
      </c>
      <c r="N10539" s="7">
        <f>F10539-K10539</f>
        <v/>
      </c>
      <c r="O10539" s="7">
        <f>G10539-L10539</f>
        <v/>
      </c>
      <c r="P10539" s="7">
        <f>H10539-M10539</f>
        <v/>
      </c>
      <c r="Q10539" s="7">
        <f>IF($I10539=1,(N10539-MAR1!$B$11)/MAR1!$D$11,(N10539-MAR1!$C$11)/MAR1!$E$11)</f>
        <v/>
      </c>
      <c r="R10539" s="7">
        <f>IF($I10539=1,(O10539-MAR1!$B$12)/MAR1!$D$12,(O10539-MAR1!$C$12)/MAR1!$E$12)</f>
        <v/>
      </c>
      <c r="S10539" s="7">
        <f>IF($I10539=1,(P10539-MAR1!$B$13)/MAR1!$D$13,(P10539-MAR1!$C$13)/MAR1!$E$13)</f>
        <v/>
      </c>
    </row>
    <row r="10540">
      <c r="A10540" s="5" t="n">
        <v>10539</v>
      </c>
      <c r="B10540" s="5" t="n">
        <v>29</v>
      </c>
      <c r="C10540" s="5" t="n">
        <v>319</v>
      </c>
      <c r="D10540" s="5" t="n">
        <v>11</v>
      </c>
      <c r="E10540" s="5" t="n">
        <v>0</v>
      </c>
      <c r="F10540" s="5" t="n">
        <v>28</v>
      </c>
      <c r="G10540" s="5" t="n">
        <v>13.5</v>
      </c>
      <c r="H10540" s="5" t="n">
        <v>3.39</v>
      </c>
      <c r="I10540" s="6">
        <f>IF(E10540&gt;=Markov!$B$3,1,0)</f>
        <v/>
      </c>
      <c r="J10540" s="6">
        <f>I10539</f>
        <v/>
      </c>
      <c r="K10540" s="7">
        <f>MAR1!$B$5+MAR1!$C$5*COS(2*PI()*$C10540/365)+MAR1!$D$5*SIN(2*PI()*$C10540/365)</f>
        <v/>
      </c>
      <c r="L10540" s="7">
        <f>MAR1!$B$6+MAR1!$C$6*COS(2*PI()*$C10540/365)+MAR1!$D$6*SIN(2*PI()*$C10540/365)</f>
        <v/>
      </c>
      <c r="M10540" s="7">
        <f>MAR1!$B$7+MAR1!$C$7*COS(2*PI()*$C10540/365)+MAR1!$D$7*SIN(2*PI()*$C10540/365)</f>
        <v/>
      </c>
      <c r="N10540" s="7">
        <f>F10540-K10540</f>
        <v/>
      </c>
      <c r="O10540" s="7">
        <f>G10540-L10540</f>
        <v/>
      </c>
      <c r="P10540" s="7">
        <f>H10540-M10540</f>
        <v/>
      </c>
      <c r="Q10540" s="7">
        <f>IF($I10540=1,(N10540-MAR1!$B$11)/MAR1!$D$11,(N10540-MAR1!$C$11)/MAR1!$E$11)</f>
        <v/>
      </c>
      <c r="R10540" s="7">
        <f>IF($I10540=1,(O10540-MAR1!$B$12)/MAR1!$D$12,(O10540-MAR1!$C$12)/MAR1!$E$12)</f>
        <v/>
      </c>
      <c r="S10540" s="7">
        <f>IF($I10540=1,(P10540-MAR1!$B$13)/MAR1!$D$13,(P10540-MAR1!$C$13)/MAR1!$E$13)</f>
        <v/>
      </c>
    </row>
    <row r="10541">
      <c r="A10541" s="5" t="n">
        <v>10540</v>
      </c>
      <c r="B10541" s="5" t="n">
        <v>29</v>
      </c>
      <c r="C10541" s="5" t="n">
        <v>320</v>
      </c>
      <c r="D10541" s="5" t="n">
        <v>11</v>
      </c>
      <c r="E10541" s="5" t="n">
        <v>0</v>
      </c>
      <c r="F10541" s="5" t="n">
        <v>25.5</v>
      </c>
      <c r="G10541" s="5" t="n">
        <v>13.2</v>
      </c>
      <c r="H10541" s="5" t="n">
        <v>8.5</v>
      </c>
      <c r="I10541" s="6">
        <f>IF(E10541&gt;=Markov!$B$3,1,0)</f>
        <v/>
      </c>
      <c r="J10541" s="6">
        <f>I10540</f>
        <v/>
      </c>
      <c r="K10541" s="7">
        <f>MAR1!$B$5+MAR1!$C$5*COS(2*PI()*$C10541/365)+MAR1!$D$5*SIN(2*PI()*$C10541/365)</f>
        <v/>
      </c>
      <c r="L10541" s="7">
        <f>MAR1!$B$6+MAR1!$C$6*COS(2*PI()*$C10541/365)+MAR1!$D$6*SIN(2*PI()*$C10541/365)</f>
        <v/>
      </c>
      <c r="M10541" s="7">
        <f>MAR1!$B$7+MAR1!$C$7*COS(2*PI()*$C10541/365)+MAR1!$D$7*SIN(2*PI()*$C10541/365)</f>
        <v/>
      </c>
      <c r="N10541" s="7">
        <f>F10541-K10541</f>
        <v/>
      </c>
      <c r="O10541" s="7">
        <f>G10541-L10541</f>
        <v/>
      </c>
      <c r="P10541" s="7">
        <f>H10541-M10541</f>
        <v/>
      </c>
      <c r="Q10541" s="7">
        <f>IF($I10541=1,(N10541-MAR1!$B$11)/MAR1!$D$11,(N10541-MAR1!$C$11)/MAR1!$E$11)</f>
        <v/>
      </c>
      <c r="R10541" s="7">
        <f>IF($I10541=1,(O10541-MAR1!$B$12)/MAR1!$D$12,(O10541-MAR1!$C$12)/MAR1!$E$12)</f>
        <v/>
      </c>
      <c r="S10541" s="7">
        <f>IF($I10541=1,(P10541-MAR1!$B$13)/MAR1!$D$13,(P10541-MAR1!$C$13)/MAR1!$E$13)</f>
        <v/>
      </c>
    </row>
    <row r="10542">
      <c r="A10542" s="5" t="n">
        <v>10541</v>
      </c>
      <c r="B10542" s="5" t="n">
        <v>29</v>
      </c>
      <c r="C10542" s="5" t="n">
        <v>321</v>
      </c>
      <c r="D10542" s="5" t="n">
        <v>11</v>
      </c>
      <c r="E10542" s="5" t="n">
        <v>0</v>
      </c>
      <c r="F10542" s="5" t="n">
        <v>27.7</v>
      </c>
      <c r="G10542" s="5" t="n">
        <v>14.1</v>
      </c>
      <c r="H10542" s="5" t="n">
        <v>15.75</v>
      </c>
      <c r="I10542" s="6">
        <f>IF(E10542&gt;=Markov!$B$3,1,0)</f>
        <v/>
      </c>
      <c r="J10542" s="6">
        <f>I10541</f>
        <v/>
      </c>
      <c r="K10542" s="7">
        <f>MAR1!$B$5+MAR1!$C$5*COS(2*PI()*$C10542/365)+MAR1!$D$5*SIN(2*PI()*$C10542/365)</f>
        <v/>
      </c>
      <c r="L10542" s="7">
        <f>MAR1!$B$6+MAR1!$C$6*COS(2*PI()*$C10542/365)+MAR1!$D$6*SIN(2*PI()*$C10542/365)</f>
        <v/>
      </c>
      <c r="M10542" s="7">
        <f>MAR1!$B$7+MAR1!$C$7*COS(2*PI()*$C10542/365)+MAR1!$D$7*SIN(2*PI()*$C10542/365)</f>
        <v/>
      </c>
      <c r="N10542" s="7">
        <f>F10542-K10542</f>
        <v/>
      </c>
      <c r="O10542" s="7">
        <f>G10542-L10542</f>
        <v/>
      </c>
      <c r="P10542" s="7">
        <f>H10542-M10542</f>
        <v/>
      </c>
      <c r="Q10542" s="7">
        <f>IF($I10542=1,(N10542-MAR1!$B$11)/MAR1!$D$11,(N10542-MAR1!$C$11)/MAR1!$E$11)</f>
        <v/>
      </c>
      <c r="R10542" s="7">
        <f>IF($I10542=1,(O10542-MAR1!$B$12)/MAR1!$D$12,(O10542-MAR1!$C$12)/MAR1!$E$12)</f>
        <v/>
      </c>
      <c r="S10542" s="7">
        <f>IF($I10542=1,(P10542-MAR1!$B$13)/MAR1!$D$13,(P10542-MAR1!$C$13)/MAR1!$E$13)</f>
        <v/>
      </c>
    </row>
    <row r="10543">
      <c r="A10543" s="5" t="n">
        <v>10542</v>
      </c>
      <c r="B10543" s="5" t="n">
        <v>29</v>
      </c>
      <c r="C10543" s="5" t="n">
        <v>322</v>
      </c>
      <c r="D10543" s="5" t="n">
        <v>11</v>
      </c>
      <c r="E10543" s="5" t="n">
        <v>0</v>
      </c>
      <c r="F10543" s="5" t="n">
        <v>27.3</v>
      </c>
      <c r="G10543" s="5" t="n">
        <v>14.5</v>
      </c>
      <c r="H10543" s="5" t="n">
        <v>6.98</v>
      </c>
      <c r="I10543" s="6">
        <f>IF(E10543&gt;=Markov!$B$3,1,0)</f>
        <v/>
      </c>
      <c r="J10543" s="6">
        <f>I10542</f>
        <v/>
      </c>
      <c r="K10543" s="7">
        <f>MAR1!$B$5+MAR1!$C$5*COS(2*PI()*$C10543/365)+MAR1!$D$5*SIN(2*PI()*$C10543/365)</f>
        <v/>
      </c>
      <c r="L10543" s="7">
        <f>MAR1!$B$6+MAR1!$C$6*COS(2*PI()*$C10543/365)+MAR1!$D$6*SIN(2*PI()*$C10543/365)</f>
        <v/>
      </c>
      <c r="M10543" s="7">
        <f>MAR1!$B$7+MAR1!$C$7*COS(2*PI()*$C10543/365)+MAR1!$D$7*SIN(2*PI()*$C10543/365)</f>
        <v/>
      </c>
      <c r="N10543" s="7">
        <f>F10543-K10543</f>
        <v/>
      </c>
      <c r="O10543" s="7">
        <f>G10543-L10543</f>
        <v/>
      </c>
      <c r="P10543" s="7">
        <f>H10543-M10543</f>
        <v/>
      </c>
      <c r="Q10543" s="7">
        <f>IF($I10543=1,(N10543-MAR1!$B$11)/MAR1!$D$11,(N10543-MAR1!$C$11)/MAR1!$E$11)</f>
        <v/>
      </c>
      <c r="R10543" s="7">
        <f>IF($I10543=1,(O10543-MAR1!$B$12)/MAR1!$D$12,(O10543-MAR1!$C$12)/MAR1!$E$12)</f>
        <v/>
      </c>
      <c r="S10543" s="7">
        <f>IF($I10543=1,(P10543-MAR1!$B$13)/MAR1!$D$13,(P10543-MAR1!$C$13)/MAR1!$E$13)</f>
        <v/>
      </c>
    </row>
    <row r="10544">
      <c r="A10544" s="5" t="n">
        <v>10543</v>
      </c>
      <c r="B10544" s="5" t="n">
        <v>29</v>
      </c>
      <c r="C10544" s="5" t="n">
        <v>323</v>
      </c>
      <c r="D10544" s="5" t="n">
        <v>11</v>
      </c>
      <c r="E10544" s="5" t="n">
        <v>0</v>
      </c>
      <c r="F10544" s="5" t="n">
        <v>27</v>
      </c>
      <c r="G10544" s="5" t="n">
        <v>15</v>
      </c>
      <c r="H10544" s="5" t="n">
        <v>15.58</v>
      </c>
      <c r="I10544" s="6">
        <f>IF(E10544&gt;=Markov!$B$3,1,0)</f>
        <v/>
      </c>
      <c r="J10544" s="6">
        <f>I10543</f>
        <v/>
      </c>
      <c r="K10544" s="7">
        <f>MAR1!$B$5+MAR1!$C$5*COS(2*PI()*$C10544/365)+MAR1!$D$5*SIN(2*PI()*$C10544/365)</f>
        <v/>
      </c>
      <c r="L10544" s="7">
        <f>MAR1!$B$6+MAR1!$C$6*COS(2*PI()*$C10544/365)+MAR1!$D$6*SIN(2*PI()*$C10544/365)</f>
        <v/>
      </c>
      <c r="M10544" s="7">
        <f>MAR1!$B$7+MAR1!$C$7*COS(2*PI()*$C10544/365)+MAR1!$D$7*SIN(2*PI()*$C10544/365)</f>
        <v/>
      </c>
      <c r="N10544" s="7">
        <f>F10544-K10544</f>
        <v/>
      </c>
      <c r="O10544" s="7">
        <f>G10544-L10544</f>
        <v/>
      </c>
      <c r="P10544" s="7">
        <f>H10544-M10544</f>
        <v/>
      </c>
      <c r="Q10544" s="7">
        <f>IF($I10544=1,(N10544-MAR1!$B$11)/MAR1!$D$11,(N10544-MAR1!$C$11)/MAR1!$E$11)</f>
        <v/>
      </c>
      <c r="R10544" s="7">
        <f>IF($I10544=1,(O10544-MAR1!$B$12)/MAR1!$D$12,(O10544-MAR1!$C$12)/MAR1!$E$12)</f>
        <v/>
      </c>
      <c r="S10544" s="7">
        <f>IF($I10544=1,(P10544-MAR1!$B$13)/MAR1!$D$13,(P10544-MAR1!$C$13)/MAR1!$E$13)</f>
        <v/>
      </c>
    </row>
    <row r="10545">
      <c r="A10545" s="5" t="n">
        <v>10544</v>
      </c>
      <c r="B10545" s="5" t="n">
        <v>29</v>
      </c>
      <c r="C10545" s="5" t="n">
        <v>324</v>
      </c>
      <c r="D10545" s="5" t="n">
        <v>11</v>
      </c>
      <c r="E10545" s="5" t="n">
        <v>0</v>
      </c>
      <c r="F10545" s="5" t="n">
        <v>30.7</v>
      </c>
      <c r="G10545" s="5" t="n">
        <v>14.7</v>
      </c>
      <c r="H10545" s="5" t="n">
        <v>17.63</v>
      </c>
      <c r="I10545" s="6">
        <f>IF(E10545&gt;=Markov!$B$3,1,0)</f>
        <v/>
      </c>
      <c r="J10545" s="6">
        <f>I10544</f>
        <v/>
      </c>
      <c r="K10545" s="7">
        <f>MAR1!$B$5+MAR1!$C$5*COS(2*PI()*$C10545/365)+MAR1!$D$5*SIN(2*PI()*$C10545/365)</f>
        <v/>
      </c>
      <c r="L10545" s="7">
        <f>MAR1!$B$6+MAR1!$C$6*COS(2*PI()*$C10545/365)+MAR1!$D$6*SIN(2*PI()*$C10545/365)</f>
        <v/>
      </c>
      <c r="M10545" s="7">
        <f>MAR1!$B$7+MAR1!$C$7*COS(2*PI()*$C10545/365)+MAR1!$D$7*SIN(2*PI()*$C10545/365)</f>
        <v/>
      </c>
      <c r="N10545" s="7">
        <f>F10545-K10545</f>
        <v/>
      </c>
      <c r="O10545" s="7">
        <f>G10545-L10545</f>
        <v/>
      </c>
      <c r="P10545" s="7">
        <f>H10545-M10545</f>
        <v/>
      </c>
      <c r="Q10545" s="7">
        <f>IF($I10545=1,(N10545-MAR1!$B$11)/MAR1!$D$11,(N10545-MAR1!$C$11)/MAR1!$E$11)</f>
        <v/>
      </c>
      <c r="R10545" s="7">
        <f>IF($I10545=1,(O10545-MAR1!$B$12)/MAR1!$D$12,(O10545-MAR1!$C$12)/MAR1!$E$12)</f>
        <v/>
      </c>
      <c r="S10545" s="7">
        <f>IF($I10545=1,(P10545-MAR1!$B$13)/MAR1!$D$13,(P10545-MAR1!$C$13)/MAR1!$E$13)</f>
        <v/>
      </c>
    </row>
    <row r="10546">
      <c r="A10546" s="5" t="n">
        <v>10545</v>
      </c>
      <c r="B10546" s="5" t="n">
        <v>29</v>
      </c>
      <c r="C10546" s="5" t="n">
        <v>325</v>
      </c>
      <c r="D10546" s="5" t="n">
        <v>11</v>
      </c>
      <c r="E10546" s="5" t="n">
        <v>0</v>
      </c>
      <c r="F10546" s="5" t="n">
        <v>32.6</v>
      </c>
      <c r="G10546" s="5" t="n">
        <v>13.9</v>
      </c>
      <c r="H10546" s="5" t="n">
        <v>14.96</v>
      </c>
      <c r="I10546" s="6">
        <f>IF(E10546&gt;=Markov!$B$3,1,0)</f>
        <v/>
      </c>
      <c r="J10546" s="6">
        <f>I10545</f>
        <v/>
      </c>
      <c r="K10546" s="7">
        <f>MAR1!$B$5+MAR1!$C$5*COS(2*PI()*$C10546/365)+MAR1!$D$5*SIN(2*PI()*$C10546/365)</f>
        <v/>
      </c>
      <c r="L10546" s="7">
        <f>MAR1!$B$6+MAR1!$C$6*COS(2*PI()*$C10546/365)+MAR1!$D$6*SIN(2*PI()*$C10546/365)</f>
        <v/>
      </c>
      <c r="M10546" s="7">
        <f>MAR1!$B$7+MAR1!$C$7*COS(2*PI()*$C10546/365)+MAR1!$D$7*SIN(2*PI()*$C10546/365)</f>
        <v/>
      </c>
      <c r="N10546" s="7">
        <f>F10546-K10546</f>
        <v/>
      </c>
      <c r="O10546" s="7">
        <f>G10546-L10546</f>
        <v/>
      </c>
      <c r="P10546" s="7">
        <f>H10546-M10546</f>
        <v/>
      </c>
      <c r="Q10546" s="7">
        <f>IF($I10546=1,(N10546-MAR1!$B$11)/MAR1!$D$11,(N10546-MAR1!$C$11)/MAR1!$E$11)</f>
        <v/>
      </c>
      <c r="R10546" s="7">
        <f>IF($I10546=1,(O10546-MAR1!$B$12)/MAR1!$D$12,(O10546-MAR1!$C$12)/MAR1!$E$12)</f>
        <v/>
      </c>
      <c r="S10546" s="7">
        <f>IF($I10546=1,(P10546-MAR1!$B$13)/MAR1!$D$13,(P10546-MAR1!$C$13)/MAR1!$E$13)</f>
        <v/>
      </c>
    </row>
    <row r="10547">
      <c r="A10547" s="5" t="n">
        <v>10546</v>
      </c>
      <c r="B10547" s="5" t="n">
        <v>29</v>
      </c>
      <c r="C10547" s="5" t="n">
        <v>326</v>
      </c>
      <c r="D10547" s="5" t="n">
        <v>11</v>
      </c>
      <c r="E10547" s="5" t="n">
        <v>0</v>
      </c>
      <c r="F10547" s="5" t="n">
        <v>27.8</v>
      </c>
      <c r="G10547" s="5" t="n">
        <v>14.8</v>
      </c>
      <c r="H10547" s="5" t="n">
        <v>10.33</v>
      </c>
      <c r="I10547" s="6">
        <f>IF(E10547&gt;=Markov!$B$3,1,0)</f>
        <v/>
      </c>
      <c r="J10547" s="6">
        <f>I10546</f>
        <v/>
      </c>
      <c r="K10547" s="7">
        <f>MAR1!$B$5+MAR1!$C$5*COS(2*PI()*$C10547/365)+MAR1!$D$5*SIN(2*PI()*$C10547/365)</f>
        <v/>
      </c>
      <c r="L10547" s="7">
        <f>MAR1!$B$6+MAR1!$C$6*COS(2*PI()*$C10547/365)+MAR1!$D$6*SIN(2*PI()*$C10547/365)</f>
        <v/>
      </c>
      <c r="M10547" s="7">
        <f>MAR1!$B$7+MAR1!$C$7*COS(2*PI()*$C10547/365)+MAR1!$D$7*SIN(2*PI()*$C10547/365)</f>
        <v/>
      </c>
      <c r="N10547" s="7">
        <f>F10547-K10547</f>
        <v/>
      </c>
      <c r="O10547" s="7">
        <f>G10547-L10547</f>
        <v/>
      </c>
      <c r="P10547" s="7">
        <f>H10547-M10547</f>
        <v/>
      </c>
      <c r="Q10547" s="7">
        <f>IF($I10547=1,(N10547-MAR1!$B$11)/MAR1!$D$11,(N10547-MAR1!$C$11)/MAR1!$E$11)</f>
        <v/>
      </c>
      <c r="R10547" s="7">
        <f>IF($I10547=1,(O10547-MAR1!$B$12)/MAR1!$D$12,(O10547-MAR1!$C$12)/MAR1!$E$12)</f>
        <v/>
      </c>
      <c r="S10547" s="7">
        <f>IF($I10547=1,(P10547-MAR1!$B$13)/MAR1!$D$13,(P10547-MAR1!$C$13)/MAR1!$E$13)</f>
        <v/>
      </c>
    </row>
    <row r="10548">
      <c r="A10548" s="5" t="n">
        <v>10547</v>
      </c>
      <c r="B10548" s="5" t="n">
        <v>29</v>
      </c>
      <c r="C10548" s="5" t="n">
        <v>327</v>
      </c>
      <c r="D10548" s="5" t="n">
        <v>11</v>
      </c>
      <c r="E10548" s="5" t="n">
        <v>0</v>
      </c>
      <c r="F10548" s="5" t="n">
        <v>26.4</v>
      </c>
      <c r="G10548" s="5" t="n">
        <v>14.6</v>
      </c>
      <c r="H10548" s="5" t="n">
        <v>10.92</v>
      </c>
      <c r="I10548" s="6">
        <f>IF(E10548&gt;=Markov!$B$3,1,0)</f>
        <v/>
      </c>
      <c r="J10548" s="6">
        <f>I10547</f>
        <v/>
      </c>
      <c r="K10548" s="7">
        <f>MAR1!$B$5+MAR1!$C$5*COS(2*PI()*$C10548/365)+MAR1!$D$5*SIN(2*PI()*$C10548/365)</f>
        <v/>
      </c>
      <c r="L10548" s="7">
        <f>MAR1!$B$6+MAR1!$C$6*COS(2*PI()*$C10548/365)+MAR1!$D$6*SIN(2*PI()*$C10548/365)</f>
        <v/>
      </c>
      <c r="M10548" s="7">
        <f>MAR1!$B$7+MAR1!$C$7*COS(2*PI()*$C10548/365)+MAR1!$D$7*SIN(2*PI()*$C10548/365)</f>
        <v/>
      </c>
      <c r="N10548" s="7">
        <f>F10548-K10548</f>
        <v/>
      </c>
      <c r="O10548" s="7">
        <f>G10548-L10548</f>
        <v/>
      </c>
      <c r="P10548" s="7">
        <f>H10548-M10548</f>
        <v/>
      </c>
      <c r="Q10548" s="7">
        <f>IF($I10548=1,(N10548-MAR1!$B$11)/MAR1!$D$11,(N10548-MAR1!$C$11)/MAR1!$E$11)</f>
        <v/>
      </c>
      <c r="R10548" s="7">
        <f>IF($I10548=1,(O10548-MAR1!$B$12)/MAR1!$D$12,(O10548-MAR1!$C$12)/MAR1!$E$12)</f>
        <v/>
      </c>
      <c r="S10548" s="7">
        <f>IF($I10548=1,(P10548-MAR1!$B$13)/MAR1!$D$13,(P10548-MAR1!$C$13)/MAR1!$E$13)</f>
        <v/>
      </c>
    </row>
    <row r="10549">
      <c r="A10549" s="5" t="n">
        <v>10548</v>
      </c>
      <c r="B10549" s="5" t="n">
        <v>29</v>
      </c>
      <c r="C10549" s="5" t="n">
        <v>328</v>
      </c>
      <c r="D10549" s="5" t="n">
        <v>11</v>
      </c>
      <c r="E10549" s="5" t="n">
        <v>0</v>
      </c>
      <c r="F10549" s="5" t="n">
        <v>25.8</v>
      </c>
      <c r="G10549" s="5" t="n">
        <v>16</v>
      </c>
      <c r="H10549" s="5" t="n">
        <v>13.17</v>
      </c>
      <c r="I10549" s="6">
        <f>IF(E10549&gt;=Markov!$B$3,1,0)</f>
        <v/>
      </c>
      <c r="J10549" s="6">
        <f>I10548</f>
        <v/>
      </c>
      <c r="K10549" s="7">
        <f>MAR1!$B$5+MAR1!$C$5*COS(2*PI()*$C10549/365)+MAR1!$D$5*SIN(2*PI()*$C10549/365)</f>
        <v/>
      </c>
      <c r="L10549" s="7">
        <f>MAR1!$B$6+MAR1!$C$6*COS(2*PI()*$C10549/365)+MAR1!$D$6*SIN(2*PI()*$C10549/365)</f>
        <v/>
      </c>
      <c r="M10549" s="7">
        <f>MAR1!$B$7+MAR1!$C$7*COS(2*PI()*$C10549/365)+MAR1!$D$7*SIN(2*PI()*$C10549/365)</f>
        <v/>
      </c>
      <c r="N10549" s="7">
        <f>F10549-K10549</f>
        <v/>
      </c>
      <c r="O10549" s="7">
        <f>G10549-L10549</f>
        <v/>
      </c>
      <c r="P10549" s="7">
        <f>H10549-M10549</f>
        <v/>
      </c>
      <c r="Q10549" s="7">
        <f>IF($I10549=1,(N10549-MAR1!$B$11)/MAR1!$D$11,(N10549-MAR1!$C$11)/MAR1!$E$11)</f>
        <v/>
      </c>
      <c r="R10549" s="7">
        <f>IF($I10549=1,(O10549-MAR1!$B$12)/MAR1!$D$12,(O10549-MAR1!$C$12)/MAR1!$E$12)</f>
        <v/>
      </c>
      <c r="S10549" s="7">
        <f>IF($I10549=1,(P10549-MAR1!$B$13)/MAR1!$D$13,(P10549-MAR1!$C$13)/MAR1!$E$13)</f>
        <v/>
      </c>
    </row>
    <row r="10550">
      <c r="A10550" s="5" t="n">
        <v>10549</v>
      </c>
      <c r="B10550" s="5" t="n">
        <v>29</v>
      </c>
      <c r="C10550" s="5" t="n">
        <v>329</v>
      </c>
      <c r="D10550" s="5" t="n">
        <v>11</v>
      </c>
      <c r="E10550" s="5" t="n">
        <v>0</v>
      </c>
      <c r="F10550" s="5" t="n">
        <v>23.7</v>
      </c>
      <c r="G10550" s="5" t="n">
        <v>14.5</v>
      </c>
      <c r="H10550" s="5" t="n">
        <v>13.8</v>
      </c>
      <c r="I10550" s="6">
        <f>IF(E10550&gt;=Markov!$B$3,1,0)</f>
        <v/>
      </c>
      <c r="J10550" s="6">
        <f>I10549</f>
        <v/>
      </c>
      <c r="K10550" s="7">
        <f>MAR1!$B$5+MAR1!$C$5*COS(2*PI()*$C10550/365)+MAR1!$D$5*SIN(2*PI()*$C10550/365)</f>
        <v/>
      </c>
      <c r="L10550" s="7">
        <f>MAR1!$B$6+MAR1!$C$6*COS(2*PI()*$C10550/365)+MAR1!$D$6*SIN(2*PI()*$C10550/365)</f>
        <v/>
      </c>
      <c r="M10550" s="7">
        <f>MAR1!$B$7+MAR1!$C$7*COS(2*PI()*$C10550/365)+MAR1!$D$7*SIN(2*PI()*$C10550/365)</f>
        <v/>
      </c>
      <c r="N10550" s="7">
        <f>F10550-K10550</f>
        <v/>
      </c>
      <c r="O10550" s="7">
        <f>G10550-L10550</f>
        <v/>
      </c>
      <c r="P10550" s="7">
        <f>H10550-M10550</f>
        <v/>
      </c>
      <c r="Q10550" s="7">
        <f>IF($I10550=1,(N10550-MAR1!$B$11)/MAR1!$D$11,(N10550-MAR1!$C$11)/MAR1!$E$11)</f>
        <v/>
      </c>
      <c r="R10550" s="7">
        <f>IF($I10550=1,(O10550-MAR1!$B$12)/MAR1!$D$12,(O10550-MAR1!$C$12)/MAR1!$E$12)</f>
        <v/>
      </c>
      <c r="S10550" s="7">
        <f>IF($I10550=1,(P10550-MAR1!$B$13)/MAR1!$D$13,(P10550-MAR1!$C$13)/MAR1!$E$13)</f>
        <v/>
      </c>
    </row>
    <row r="10551">
      <c r="A10551" s="5" t="n">
        <v>10550</v>
      </c>
      <c r="B10551" s="5" t="n">
        <v>29</v>
      </c>
      <c r="C10551" s="5" t="n">
        <v>330</v>
      </c>
      <c r="D10551" s="5" t="n">
        <v>11</v>
      </c>
      <c r="E10551" s="5" t="n">
        <v>0</v>
      </c>
      <c r="F10551" s="5" t="n">
        <v>25.7</v>
      </c>
      <c r="G10551" s="5" t="n">
        <v>13.9</v>
      </c>
      <c r="H10551" s="5" t="n">
        <v>17.87</v>
      </c>
      <c r="I10551" s="6">
        <f>IF(E10551&gt;=Markov!$B$3,1,0)</f>
        <v/>
      </c>
      <c r="J10551" s="6">
        <f>I10550</f>
        <v/>
      </c>
      <c r="K10551" s="7">
        <f>MAR1!$B$5+MAR1!$C$5*COS(2*PI()*$C10551/365)+MAR1!$D$5*SIN(2*PI()*$C10551/365)</f>
        <v/>
      </c>
      <c r="L10551" s="7">
        <f>MAR1!$B$6+MAR1!$C$6*COS(2*PI()*$C10551/365)+MAR1!$D$6*SIN(2*PI()*$C10551/365)</f>
        <v/>
      </c>
      <c r="M10551" s="7">
        <f>MAR1!$B$7+MAR1!$C$7*COS(2*PI()*$C10551/365)+MAR1!$D$7*SIN(2*PI()*$C10551/365)</f>
        <v/>
      </c>
      <c r="N10551" s="7">
        <f>F10551-K10551</f>
        <v/>
      </c>
      <c r="O10551" s="7">
        <f>G10551-L10551</f>
        <v/>
      </c>
      <c r="P10551" s="7">
        <f>H10551-M10551</f>
        <v/>
      </c>
      <c r="Q10551" s="7">
        <f>IF($I10551=1,(N10551-MAR1!$B$11)/MAR1!$D$11,(N10551-MAR1!$C$11)/MAR1!$E$11)</f>
        <v/>
      </c>
      <c r="R10551" s="7">
        <f>IF($I10551=1,(O10551-MAR1!$B$12)/MAR1!$D$12,(O10551-MAR1!$C$12)/MAR1!$E$12)</f>
        <v/>
      </c>
      <c r="S10551" s="7">
        <f>IF($I10551=1,(P10551-MAR1!$B$13)/MAR1!$D$13,(P10551-MAR1!$C$13)/MAR1!$E$13)</f>
        <v/>
      </c>
    </row>
    <row r="10552">
      <c r="A10552" s="5" t="n">
        <v>10551</v>
      </c>
      <c r="B10552" s="5" t="n">
        <v>29</v>
      </c>
      <c r="C10552" s="5" t="n">
        <v>331</v>
      </c>
      <c r="D10552" s="5" t="n">
        <v>11</v>
      </c>
      <c r="E10552" s="5" t="n">
        <v>0</v>
      </c>
      <c r="F10552" s="5" t="n">
        <v>28.7</v>
      </c>
      <c r="G10552" s="5" t="n">
        <v>15.5</v>
      </c>
      <c r="H10552" s="5" t="n">
        <v>17.68</v>
      </c>
      <c r="I10552" s="6">
        <f>IF(E10552&gt;=Markov!$B$3,1,0)</f>
        <v/>
      </c>
      <c r="J10552" s="6">
        <f>I10551</f>
        <v/>
      </c>
      <c r="K10552" s="7">
        <f>MAR1!$B$5+MAR1!$C$5*COS(2*PI()*$C10552/365)+MAR1!$D$5*SIN(2*PI()*$C10552/365)</f>
        <v/>
      </c>
      <c r="L10552" s="7">
        <f>MAR1!$B$6+MAR1!$C$6*COS(2*PI()*$C10552/365)+MAR1!$D$6*SIN(2*PI()*$C10552/365)</f>
        <v/>
      </c>
      <c r="M10552" s="7">
        <f>MAR1!$B$7+MAR1!$C$7*COS(2*PI()*$C10552/365)+MAR1!$D$7*SIN(2*PI()*$C10552/365)</f>
        <v/>
      </c>
      <c r="N10552" s="7">
        <f>F10552-K10552</f>
        <v/>
      </c>
      <c r="O10552" s="7">
        <f>G10552-L10552</f>
        <v/>
      </c>
      <c r="P10552" s="7">
        <f>H10552-M10552</f>
        <v/>
      </c>
      <c r="Q10552" s="7">
        <f>IF($I10552=1,(N10552-MAR1!$B$11)/MAR1!$D$11,(N10552-MAR1!$C$11)/MAR1!$E$11)</f>
        <v/>
      </c>
      <c r="R10552" s="7">
        <f>IF($I10552=1,(O10552-MAR1!$B$12)/MAR1!$D$12,(O10552-MAR1!$C$12)/MAR1!$E$12)</f>
        <v/>
      </c>
      <c r="S10552" s="7">
        <f>IF($I10552=1,(P10552-MAR1!$B$13)/MAR1!$D$13,(P10552-MAR1!$C$13)/MAR1!$E$13)</f>
        <v/>
      </c>
    </row>
    <row r="10553">
      <c r="A10553" s="5" t="n">
        <v>10552</v>
      </c>
      <c r="B10553" s="5" t="n">
        <v>29</v>
      </c>
      <c r="C10553" s="5" t="n">
        <v>332</v>
      </c>
      <c r="D10553" s="5" t="n">
        <v>11</v>
      </c>
      <c r="E10553" s="5" t="n">
        <v>0</v>
      </c>
      <c r="F10553" s="5" t="n">
        <v>27</v>
      </c>
      <c r="G10553" s="5" t="n">
        <v>15.4</v>
      </c>
      <c r="H10553" s="5" t="n">
        <v>11.46</v>
      </c>
      <c r="I10553" s="6">
        <f>IF(E10553&gt;=Markov!$B$3,1,0)</f>
        <v/>
      </c>
      <c r="J10553" s="6">
        <f>I10552</f>
        <v/>
      </c>
      <c r="K10553" s="7">
        <f>MAR1!$B$5+MAR1!$C$5*COS(2*PI()*$C10553/365)+MAR1!$D$5*SIN(2*PI()*$C10553/365)</f>
        <v/>
      </c>
      <c r="L10553" s="7">
        <f>MAR1!$B$6+MAR1!$C$6*COS(2*PI()*$C10553/365)+MAR1!$D$6*SIN(2*PI()*$C10553/365)</f>
        <v/>
      </c>
      <c r="M10553" s="7">
        <f>MAR1!$B$7+MAR1!$C$7*COS(2*PI()*$C10553/365)+MAR1!$D$7*SIN(2*PI()*$C10553/365)</f>
        <v/>
      </c>
      <c r="N10553" s="7">
        <f>F10553-K10553</f>
        <v/>
      </c>
      <c r="O10553" s="7">
        <f>G10553-L10553</f>
        <v/>
      </c>
      <c r="P10553" s="7">
        <f>H10553-M10553</f>
        <v/>
      </c>
      <c r="Q10553" s="7">
        <f>IF($I10553=1,(N10553-MAR1!$B$11)/MAR1!$D$11,(N10553-MAR1!$C$11)/MAR1!$E$11)</f>
        <v/>
      </c>
      <c r="R10553" s="7">
        <f>IF($I10553=1,(O10553-MAR1!$B$12)/MAR1!$D$12,(O10553-MAR1!$C$12)/MAR1!$E$12)</f>
        <v/>
      </c>
      <c r="S10553" s="7">
        <f>IF($I10553=1,(P10553-MAR1!$B$13)/MAR1!$D$13,(P10553-MAR1!$C$13)/MAR1!$E$13)</f>
        <v/>
      </c>
    </row>
    <row r="10554">
      <c r="A10554" s="5" t="n">
        <v>10553</v>
      </c>
      <c r="B10554" s="5" t="n">
        <v>29</v>
      </c>
      <c r="C10554" s="5" t="n">
        <v>333</v>
      </c>
      <c r="D10554" s="5" t="n">
        <v>11</v>
      </c>
      <c r="E10554" s="5" t="n">
        <v>0</v>
      </c>
      <c r="F10554" s="5" t="n">
        <v>25.7</v>
      </c>
      <c r="G10554" s="5" t="n">
        <v>13.7</v>
      </c>
      <c r="H10554" s="5" t="n">
        <v>11.79</v>
      </c>
      <c r="I10554" s="6">
        <f>IF(E10554&gt;=Markov!$B$3,1,0)</f>
        <v/>
      </c>
      <c r="J10554" s="6">
        <f>I10553</f>
        <v/>
      </c>
      <c r="K10554" s="7">
        <f>MAR1!$B$5+MAR1!$C$5*COS(2*PI()*$C10554/365)+MAR1!$D$5*SIN(2*PI()*$C10554/365)</f>
        <v/>
      </c>
      <c r="L10554" s="7">
        <f>MAR1!$B$6+MAR1!$C$6*COS(2*PI()*$C10554/365)+MAR1!$D$6*SIN(2*PI()*$C10554/365)</f>
        <v/>
      </c>
      <c r="M10554" s="7">
        <f>MAR1!$B$7+MAR1!$C$7*COS(2*PI()*$C10554/365)+MAR1!$D$7*SIN(2*PI()*$C10554/365)</f>
        <v/>
      </c>
      <c r="N10554" s="7">
        <f>F10554-K10554</f>
        <v/>
      </c>
      <c r="O10554" s="7">
        <f>G10554-L10554</f>
        <v/>
      </c>
      <c r="P10554" s="7">
        <f>H10554-M10554</f>
        <v/>
      </c>
      <c r="Q10554" s="7">
        <f>IF($I10554=1,(N10554-MAR1!$B$11)/MAR1!$D$11,(N10554-MAR1!$C$11)/MAR1!$E$11)</f>
        <v/>
      </c>
      <c r="R10554" s="7">
        <f>IF($I10554=1,(O10554-MAR1!$B$12)/MAR1!$D$12,(O10554-MAR1!$C$12)/MAR1!$E$12)</f>
        <v/>
      </c>
      <c r="S10554" s="7">
        <f>IF($I10554=1,(P10554-MAR1!$B$13)/MAR1!$D$13,(P10554-MAR1!$C$13)/MAR1!$E$13)</f>
        <v/>
      </c>
    </row>
    <row r="10555">
      <c r="A10555" s="5" t="n">
        <v>10554</v>
      </c>
      <c r="B10555" s="5" t="n">
        <v>29</v>
      </c>
      <c r="C10555" s="5" t="n">
        <v>334</v>
      </c>
      <c r="D10555" s="5" t="n">
        <v>11</v>
      </c>
      <c r="E10555" s="5" t="n">
        <v>0</v>
      </c>
      <c r="F10555" s="5" t="n">
        <v>27.6</v>
      </c>
      <c r="G10555" s="5" t="n">
        <v>13.5</v>
      </c>
      <c r="H10555" s="5" t="n">
        <v>17.98</v>
      </c>
      <c r="I10555" s="6">
        <f>IF(E10555&gt;=Markov!$B$3,1,0)</f>
        <v/>
      </c>
      <c r="J10555" s="6">
        <f>I10554</f>
        <v/>
      </c>
      <c r="K10555" s="7">
        <f>MAR1!$B$5+MAR1!$C$5*COS(2*PI()*$C10555/365)+MAR1!$D$5*SIN(2*PI()*$C10555/365)</f>
        <v/>
      </c>
      <c r="L10555" s="7">
        <f>MAR1!$B$6+MAR1!$C$6*COS(2*PI()*$C10555/365)+MAR1!$D$6*SIN(2*PI()*$C10555/365)</f>
        <v/>
      </c>
      <c r="M10555" s="7">
        <f>MAR1!$B$7+MAR1!$C$7*COS(2*PI()*$C10555/365)+MAR1!$D$7*SIN(2*PI()*$C10555/365)</f>
        <v/>
      </c>
      <c r="N10555" s="7">
        <f>F10555-K10555</f>
        <v/>
      </c>
      <c r="O10555" s="7">
        <f>G10555-L10555</f>
        <v/>
      </c>
      <c r="P10555" s="7">
        <f>H10555-M10555</f>
        <v/>
      </c>
      <c r="Q10555" s="7">
        <f>IF($I10555=1,(N10555-MAR1!$B$11)/MAR1!$D$11,(N10555-MAR1!$C$11)/MAR1!$E$11)</f>
        <v/>
      </c>
      <c r="R10555" s="7">
        <f>IF($I10555=1,(O10555-MAR1!$B$12)/MAR1!$D$12,(O10555-MAR1!$C$12)/MAR1!$E$12)</f>
        <v/>
      </c>
      <c r="S10555" s="7">
        <f>IF($I10555=1,(P10555-MAR1!$B$13)/MAR1!$D$13,(P10555-MAR1!$C$13)/MAR1!$E$13)</f>
        <v/>
      </c>
    </row>
    <row r="10556">
      <c r="A10556" s="5" t="n">
        <v>10555</v>
      </c>
      <c r="B10556" s="5" t="n">
        <v>29</v>
      </c>
      <c r="C10556" s="5" t="n">
        <v>335</v>
      </c>
      <c r="D10556" s="5" t="n">
        <v>12</v>
      </c>
      <c r="E10556" s="5" t="n">
        <v>0</v>
      </c>
      <c r="F10556" s="5" t="n">
        <v>24.8</v>
      </c>
      <c r="G10556" s="5" t="n">
        <v>11.2</v>
      </c>
      <c r="H10556" s="5" t="n">
        <v>14.04</v>
      </c>
      <c r="I10556" s="6">
        <f>IF(E10556&gt;=Markov!$B$3,1,0)</f>
        <v/>
      </c>
      <c r="J10556" s="6">
        <f>I10555</f>
        <v/>
      </c>
      <c r="K10556" s="7">
        <f>MAR1!$B$5+MAR1!$C$5*COS(2*PI()*$C10556/365)+MAR1!$D$5*SIN(2*PI()*$C10556/365)</f>
        <v/>
      </c>
      <c r="L10556" s="7">
        <f>MAR1!$B$6+MAR1!$C$6*COS(2*PI()*$C10556/365)+MAR1!$D$6*SIN(2*PI()*$C10556/365)</f>
        <v/>
      </c>
      <c r="M10556" s="7">
        <f>MAR1!$B$7+MAR1!$C$7*COS(2*PI()*$C10556/365)+MAR1!$D$7*SIN(2*PI()*$C10556/365)</f>
        <v/>
      </c>
      <c r="N10556" s="7">
        <f>F10556-K10556</f>
        <v/>
      </c>
      <c r="O10556" s="7">
        <f>G10556-L10556</f>
        <v/>
      </c>
      <c r="P10556" s="7">
        <f>H10556-M10556</f>
        <v/>
      </c>
      <c r="Q10556" s="7">
        <f>IF($I10556=1,(N10556-MAR1!$B$11)/MAR1!$D$11,(N10556-MAR1!$C$11)/MAR1!$E$11)</f>
        <v/>
      </c>
      <c r="R10556" s="7">
        <f>IF($I10556=1,(O10556-MAR1!$B$12)/MAR1!$D$12,(O10556-MAR1!$C$12)/MAR1!$E$12)</f>
        <v/>
      </c>
      <c r="S10556" s="7">
        <f>IF($I10556=1,(P10556-MAR1!$B$13)/MAR1!$D$13,(P10556-MAR1!$C$13)/MAR1!$E$13)</f>
        <v/>
      </c>
    </row>
    <row r="10557">
      <c r="A10557" s="5" t="n">
        <v>10556</v>
      </c>
      <c r="B10557" s="5" t="n">
        <v>29</v>
      </c>
      <c r="C10557" s="5" t="n">
        <v>336</v>
      </c>
      <c r="D10557" s="5" t="n">
        <v>12</v>
      </c>
      <c r="E10557" s="5" t="n">
        <v>0</v>
      </c>
      <c r="F10557" s="5" t="n">
        <v>31.4</v>
      </c>
      <c r="G10557" s="5" t="n">
        <v>14.8</v>
      </c>
      <c r="H10557" s="5" t="n">
        <v>15.4</v>
      </c>
      <c r="I10557" s="6">
        <f>IF(E10557&gt;=Markov!$B$3,1,0)</f>
        <v/>
      </c>
      <c r="J10557" s="6">
        <f>I10556</f>
        <v/>
      </c>
      <c r="K10557" s="7">
        <f>MAR1!$B$5+MAR1!$C$5*COS(2*PI()*$C10557/365)+MAR1!$D$5*SIN(2*PI()*$C10557/365)</f>
        <v/>
      </c>
      <c r="L10557" s="7">
        <f>MAR1!$B$6+MAR1!$C$6*COS(2*PI()*$C10557/365)+MAR1!$D$6*SIN(2*PI()*$C10557/365)</f>
        <v/>
      </c>
      <c r="M10557" s="7">
        <f>MAR1!$B$7+MAR1!$C$7*COS(2*PI()*$C10557/365)+MAR1!$D$7*SIN(2*PI()*$C10557/365)</f>
        <v/>
      </c>
      <c r="N10557" s="7">
        <f>F10557-K10557</f>
        <v/>
      </c>
      <c r="O10557" s="7">
        <f>G10557-L10557</f>
        <v/>
      </c>
      <c r="P10557" s="7">
        <f>H10557-M10557</f>
        <v/>
      </c>
      <c r="Q10557" s="7">
        <f>IF($I10557=1,(N10557-MAR1!$B$11)/MAR1!$D$11,(N10557-MAR1!$C$11)/MAR1!$E$11)</f>
        <v/>
      </c>
      <c r="R10557" s="7">
        <f>IF($I10557=1,(O10557-MAR1!$B$12)/MAR1!$D$12,(O10557-MAR1!$C$12)/MAR1!$E$12)</f>
        <v/>
      </c>
      <c r="S10557" s="7">
        <f>IF($I10557=1,(P10557-MAR1!$B$13)/MAR1!$D$13,(P10557-MAR1!$C$13)/MAR1!$E$13)</f>
        <v/>
      </c>
    </row>
    <row r="10558">
      <c r="A10558" s="5" t="n">
        <v>10557</v>
      </c>
      <c r="B10558" s="5" t="n">
        <v>29</v>
      </c>
      <c r="C10558" s="5" t="n">
        <v>337</v>
      </c>
      <c r="D10558" s="5" t="n">
        <v>12</v>
      </c>
      <c r="E10558" s="5" t="n">
        <v>0</v>
      </c>
      <c r="F10558" s="5" t="n">
        <v>31.3</v>
      </c>
      <c r="G10558" s="5" t="n">
        <v>15.8</v>
      </c>
      <c r="H10558" s="5" t="n">
        <v>16.83</v>
      </c>
      <c r="I10558" s="6">
        <f>IF(E10558&gt;=Markov!$B$3,1,0)</f>
        <v/>
      </c>
      <c r="J10558" s="6">
        <f>I10557</f>
        <v/>
      </c>
      <c r="K10558" s="7">
        <f>MAR1!$B$5+MAR1!$C$5*COS(2*PI()*$C10558/365)+MAR1!$D$5*SIN(2*PI()*$C10558/365)</f>
        <v/>
      </c>
      <c r="L10558" s="7">
        <f>MAR1!$B$6+MAR1!$C$6*COS(2*PI()*$C10558/365)+MAR1!$D$6*SIN(2*PI()*$C10558/365)</f>
        <v/>
      </c>
      <c r="M10558" s="7">
        <f>MAR1!$B$7+MAR1!$C$7*COS(2*PI()*$C10558/365)+MAR1!$D$7*SIN(2*PI()*$C10558/365)</f>
        <v/>
      </c>
      <c r="N10558" s="7">
        <f>F10558-K10558</f>
        <v/>
      </c>
      <c r="O10558" s="7">
        <f>G10558-L10558</f>
        <v/>
      </c>
      <c r="P10558" s="7">
        <f>H10558-M10558</f>
        <v/>
      </c>
      <c r="Q10558" s="7">
        <f>IF($I10558=1,(N10558-MAR1!$B$11)/MAR1!$D$11,(N10558-MAR1!$C$11)/MAR1!$E$11)</f>
        <v/>
      </c>
      <c r="R10558" s="7">
        <f>IF($I10558=1,(O10558-MAR1!$B$12)/MAR1!$D$12,(O10558-MAR1!$C$12)/MAR1!$E$12)</f>
        <v/>
      </c>
      <c r="S10558" s="7">
        <f>IF($I10558=1,(P10558-MAR1!$B$13)/MAR1!$D$13,(P10558-MAR1!$C$13)/MAR1!$E$13)</f>
        <v/>
      </c>
    </row>
    <row r="10559">
      <c r="A10559" s="5" t="n">
        <v>10558</v>
      </c>
      <c r="B10559" s="5" t="n">
        <v>29</v>
      </c>
      <c r="C10559" s="5" t="n">
        <v>338</v>
      </c>
      <c r="D10559" s="5" t="n">
        <v>12</v>
      </c>
      <c r="E10559" s="5" t="n">
        <v>0</v>
      </c>
      <c r="F10559" s="5" t="n">
        <v>30.5</v>
      </c>
      <c r="G10559" s="5" t="n">
        <v>17.8</v>
      </c>
      <c r="H10559" s="5" t="n">
        <v>21.88</v>
      </c>
      <c r="I10559" s="6">
        <f>IF(E10559&gt;=Markov!$B$3,1,0)</f>
        <v/>
      </c>
      <c r="J10559" s="6">
        <f>I10558</f>
        <v/>
      </c>
      <c r="K10559" s="7">
        <f>MAR1!$B$5+MAR1!$C$5*COS(2*PI()*$C10559/365)+MAR1!$D$5*SIN(2*PI()*$C10559/365)</f>
        <v/>
      </c>
      <c r="L10559" s="7">
        <f>MAR1!$B$6+MAR1!$C$6*COS(2*PI()*$C10559/365)+MAR1!$D$6*SIN(2*PI()*$C10559/365)</f>
        <v/>
      </c>
      <c r="M10559" s="7">
        <f>MAR1!$B$7+MAR1!$C$7*COS(2*PI()*$C10559/365)+MAR1!$D$7*SIN(2*PI()*$C10559/365)</f>
        <v/>
      </c>
      <c r="N10559" s="7">
        <f>F10559-K10559</f>
        <v/>
      </c>
      <c r="O10559" s="7">
        <f>G10559-L10559</f>
        <v/>
      </c>
      <c r="P10559" s="7">
        <f>H10559-M10559</f>
        <v/>
      </c>
      <c r="Q10559" s="7">
        <f>IF($I10559=1,(N10559-MAR1!$B$11)/MAR1!$D$11,(N10559-MAR1!$C$11)/MAR1!$E$11)</f>
        <v/>
      </c>
      <c r="R10559" s="7">
        <f>IF($I10559=1,(O10559-MAR1!$B$12)/MAR1!$D$12,(O10559-MAR1!$C$12)/MAR1!$E$12)</f>
        <v/>
      </c>
      <c r="S10559" s="7">
        <f>IF($I10559=1,(P10559-MAR1!$B$13)/MAR1!$D$13,(P10559-MAR1!$C$13)/MAR1!$E$13)</f>
        <v/>
      </c>
    </row>
    <row r="10560">
      <c r="A10560" s="5" t="n">
        <v>10559</v>
      </c>
      <c r="B10560" s="5" t="n">
        <v>29</v>
      </c>
      <c r="C10560" s="5" t="n">
        <v>339</v>
      </c>
      <c r="D10560" s="5" t="n">
        <v>12</v>
      </c>
      <c r="E10560" s="5" t="n">
        <v>0</v>
      </c>
      <c r="F10560" s="5" t="n">
        <v>32.6</v>
      </c>
      <c r="G10560" s="5" t="n">
        <v>17.7</v>
      </c>
      <c r="H10560" s="5" t="n">
        <v>17.05</v>
      </c>
      <c r="I10560" s="6">
        <f>IF(E10560&gt;=Markov!$B$3,1,0)</f>
        <v/>
      </c>
      <c r="J10560" s="6">
        <f>I10559</f>
        <v/>
      </c>
      <c r="K10560" s="7">
        <f>MAR1!$B$5+MAR1!$C$5*COS(2*PI()*$C10560/365)+MAR1!$D$5*SIN(2*PI()*$C10560/365)</f>
        <v/>
      </c>
      <c r="L10560" s="7">
        <f>MAR1!$B$6+MAR1!$C$6*COS(2*PI()*$C10560/365)+MAR1!$D$6*SIN(2*PI()*$C10560/365)</f>
        <v/>
      </c>
      <c r="M10560" s="7">
        <f>MAR1!$B$7+MAR1!$C$7*COS(2*PI()*$C10560/365)+MAR1!$D$7*SIN(2*PI()*$C10560/365)</f>
        <v/>
      </c>
      <c r="N10560" s="7">
        <f>F10560-K10560</f>
        <v/>
      </c>
      <c r="O10560" s="7">
        <f>G10560-L10560</f>
        <v/>
      </c>
      <c r="P10560" s="7">
        <f>H10560-M10560</f>
        <v/>
      </c>
      <c r="Q10560" s="7">
        <f>IF($I10560=1,(N10560-MAR1!$B$11)/MAR1!$D$11,(N10560-MAR1!$C$11)/MAR1!$E$11)</f>
        <v/>
      </c>
      <c r="R10560" s="7">
        <f>IF($I10560=1,(O10560-MAR1!$B$12)/MAR1!$D$12,(O10560-MAR1!$C$12)/MAR1!$E$12)</f>
        <v/>
      </c>
      <c r="S10560" s="7">
        <f>IF($I10560=1,(P10560-MAR1!$B$13)/MAR1!$D$13,(P10560-MAR1!$C$13)/MAR1!$E$13)</f>
        <v/>
      </c>
    </row>
    <row r="10561">
      <c r="A10561" s="5" t="n">
        <v>10560</v>
      </c>
      <c r="B10561" s="5" t="n">
        <v>29</v>
      </c>
      <c r="C10561" s="5" t="n">
        <v>340</v>
      </c>
      <c r="D10561" s="5" t="n">
        <v>12</v>
      </c>
      <c r="E10561" s="5" t="n">
        <v>0</v>
      </c>
      <c r="F10561" s="5" t="n">
        <v>28.2</v>
      </c>
      <c r="G10561" s="5" t="n">
        <v>14.8</v>
      </c>
      <c r="H10561" s="5" t="n">
        <v>17.17</v>
      </c>
      <c r="I10561" s="6">
        <f>IF(E10561&gt;=Markov!$B$3,1,0)</f>
        <v/>
      </c>
      <c r="J10561" s="6">
        <f>I10560</f>
        <v/>
      </c>
      <c r="K10561" s="7">
        <f>MAR1!$B$5+MAR1!$C$5*COS(2*PI()*$C10561/365)+MAR1!$D$5*SIN(2*PI()*$C10561/365)</f>
        <v/>
      </c>
      <c r="L10561" s="7">
        <f>MAR1!$B$6+MAR1!$C$6*COS(2*PI()*$C10561/365)+MAR1!$D$6*SIN(2*PI()*$C10561/365)</f>
        <v/>
      </c>
      <c r="M10561" s="7">
        <f>MAR1!$B$7+MAR1!$C$7*COS(2*PI()*$C10561/365)+MAR1!$D$7*SIN(2*PI()*$C10561/365)</f>
        <v/>
      </c>
      <c r="N10561" s="7">
        <f>F10561-K10561</f>
        <v/>
      </c>
      <c r="O10561" s="7">
        <f>G10561-L10561</f>
        <v/>
      </c>
      <c r="P10561" s="7">
        <f>H10561-M10561</f>
        <v/>
      </c>
      <c r="Q10561" s="7">
        <f>IF($I10561=1,(N10561-MAR1!$B$11)/MAR1!$D$11,(N10561-MAR1!$C$11)/MAR1!$E$11)</f>
        <v/>
      </c>
      <c r="R10561" s="7">
        <f>IF($I10561=1,(O10561-MAR1!$B$12)/MAR1!$D$12,(O10561-MAR1!$C$12)/MAR1!$E$12)</f>
        <v/>
      </c>
      <c r="S10561" s="7">
        <f>IF($I10561=1,(P10561-MAR1!$B$13)/MAR1!$D$13,(P10561-MAR1!$C$13)/MAR1!$E$13)</f>
        <v/>
      </c>
    </row>
    <row r="10562">
      <c r="A10562" s="5" t="n">
        <v>10561</v>
      </c>
      <c r="B10562" s="5" t="n">
        <v>29</v>
      </c>
      <c r="C10562" s="5" t="n">
        <v>341</v>
      </c>
      <c r="D10562" s="5" t="n">
        <v>12</v>
      </c>
      <c r="E10562" s="5" t="n">
        <v>0</v>
      </c>
      <c r="F10562" s="5" t="n">
        <v>29.1</v>
      </c>
      <c r="G10562" s="5" t="n">
        <v>16.9</v>
      </c>
      <c r="H10562" s="5" t="n">
        <v>17.15</v>
      </c>
      <c r="I10562" s="6">
        <f>IF(E10562&gt;=Markov!$B$3,1,0)</f>
        <v/>
      </c>
      <c r="J10562" s="6">
        <f>I10561</f>
        <v/>
      </c>
      <c r="K10562" s="7">
        <f>MAR1!$B$5+MAR1!$C$5*COS(2*PI()*$C10562/365)+MAR1!$D$5*SIN(2*PI()*$C10562/365)</f>
        <v/>
      </c>
      <c r="L10562" s="7">
        <f>MAR1!$B$6+MAR1!$C$6*COS(2*PI()*$C10562/365)+MAR1!$D$6*SIN(2*PI()*$C10562/365)</f>
        <v/>
      </c>
      <c r="M10562" s="7">
        <f>MAR1!$B$7+MAR1!$C$7*COS(2*PI()*$C10562/365)+MAR1!$D$7*SIN(2*PI()*$C10562/365)</f>
        <v/>
      </c>
      <c r="N10562" s="7">
        <f>F10562-K10562</f>
        <v/>
      </c>
      <c r="O10562" s="7">
        <f>G10562-L10562</f>
        <v/>
      </c>
      <c r="P10562" s="7">
        <f>H10562-M10562</f>
        <v/>
      </c>
      <c r="Q10562" s="7">
        <f>IF($I10562=1,(N10562-MAR1!$B$11)/MAR1!$D$11,(N10562-MAR1!$C$11)/MAR1!$E$11)</f>
        <v/>
      </c>
      <c r="R10562" s="7">
        <f>IF($I10562=1,(O10562-MAR1!$B$12)/MAR1!$D$12,(O10562-MAR1!$C$12)/MAR1!$E$12)</f>
        <v/>
      </c>
      <c r="S10562" s="7">
        <f>IF($I10562=1,(P10562-MAR1!$B$13)/MAR1!$D$13,(P10562-MAR1!$C$13)/MAR1!$E$13)</f>
        <v/>
      </c>
    </row>
    <row r="10563">
      <c r="A10563" s="5" t="n">
        <v>10562</v>
      </c>
      <c r="B10563" s="5" t="n">
        <v>29</v>
      </c>
      <c r="C10563" s="5" t="n">
        <v>342</v>
      </c>
      <c r="D10563" s="5" t="n">
        <v>12</v>
      </c>
      <c r="E10563" s="5" t="n">
        <v>0</v>
      </c>
      <c r="F10563" s="5" t="n">
        <v>30</v>
      </c>
      <c r="G10563" s="5" t="n">
        <v>12.1</v>
      </c>
      <c r="H10563" s="5" t="n">
        <v>21.67</v>
      </c>
      <c r="I10563" s="6">
        <f>IF(E10563&gt;=Markov!$B$3,1,0)</f>
        <v/>
      </c>
      <c r="J10563" s="6">
        <f>I10562</f>
        <v/>
      </c>
      <c r="K10563" s="7">
        <f>MAR1!$B$5+MAR1!$C$5*COS(2*PI()*$C10563/365)+MAR1!$D$5*SIN(2*PI()*$C10563/365)</f>
        <v/>
      </c>
      <c r="L10563" s="7">
        <f>MAR1!$B$6+MAR1!$C$6*COS(2*PI()*$C10563/365)+MAR1!$D$6*SIN(2*PI()*$C10563/365)</f>
        <v/>
      </c>
      <c r="M10563" s="7">
        <f>MAR1!$B$7+MAR1!$C$7*COS(2*PI()*$C10563/365)+MAR1!$D$7*SIN(2*PI()*$C10563/365)</f>
        <v/>
      </c>
      <c r="N10563" s="7">
        <f>F10563-K10563</f>
        <v/>
      </c>
      <c r="O10563" s="7">
        <f>G10563-L10563</f>
        <v/>
      </c>
      <c r="P10563" s="7">
        <f>H10563-M10563</f>
        <v/>
      </c>
      <c r="Q10563" s="7">
        <f>IF($I10563=1,(N10563-MAR1!$B$11)/MAR1!$D$11,(N10563-MAR1!$C$11)/MAR1!$E$11)</f>
        <v/>
      </c>
      <c r="R10563" s="7">
        <f>IF($I10563=1,(O10563-MAR1!$B$12)/MAR1!$D$12,(O10563-MAR1!$C$12)/MAR1!$E$12)</f>
        <v/>
      </c>
      <c r="S10563" s="7">
        <f>IF($I10563=1,(P10563-MAR1!$B$13)/MAR1!$D$13,(P10563-MAR1!$C$13)/MAR1!$E$13)</f>
        <v/>
      </c>
    </row>
    <row r="10564">
      <c r="A10564" s="5" t="n">
        <v>10563</v>
      </c>
      <c r="B10564" s="5" t="n">
        <v>29</v>
      </c>
      <c r="C10564" s="5" t="n">
        <v>343</v>
      </c>
      <c r="D10564" s="5" t="n">
        <v>12</v>
      </c>
      <c r="E10564" s="5" t="n">
        <v>0</v>
      </c>
      <c r="F10564" s="5" t="n">
        <v>29.6</v>
      </c>
      <c r="G10564" s="5" t="n">
        <v>12.6</v>
      </c>
      <c r="H10564" s="5" t="n">
        <v>14.15</v>
      </c>
      <c r="I10564" s="6">
        <f>IF(E10564&gt;=Markov!$B$3,1,0)</f>
        <v/>
      </c>
      <c r="J10564" s="6">
        <f>I10563</f>
        <v/>
      </c>
      <c r="K10564" s="7">
        <f>MAR1!$B$5+MAR1!$C$5*COS(2*PI()*$C10564/365)+MAR1!$D$5*SIN(2*PI()*$C10564/365)</f>
        <v/>
      </c>
      <c r="L10564" s="7">
        <f>MAR1!$B$6+MAR1!$C$6*COS(2*PI()*$C10564/365)+MAR1!$D$6*SIN(2*PI()*$C10564/365)</f>
        <v/>
      </c>
      <c r="M10564" s="7">
        <f>MAR1!$B$7+MAR1!$C$7*COS(2*PI()*$C10564/365)+MAR1!$D$7*SIN(2*PI()*$C10564/365)</f>
        <v/>
      </c>
      <c r="N10564" s="7">
        <f>F10564-K10564</f>
        <v/>
      </c>
      <c r="O10564" s="7">
        <f>G10564-L10564</f>
        <v/>
      </c>
      <c r="P10564" s="7">
        <f>H10564-M10564</f>
        <v/>
      </c>
      <c r="Q10564" s="7">
        <f>IF($I10564=1,(N10564-MAR1!$B$11)/MAR1!$D$11,(N10564-MAR1!$C$11)/MAR1!$E$11)</f>
        <v/>
      </c>
      <c r="R10564" s="7">
        <f>IF($I10564=1,(O10564-MAR1!$B$12)/MAR1!$D$12,(O10564-MAR1!$C$12)/MAR1!$E$12)</f>
        <v/>
      </c>
      <c r="S10564" s="7">
        <f>IF($I10564=1,(P10564-MAR1!$B$13)/MAR1!$D$13,(P10564-MAR1!$C$13)/MAR1!$E$13)</f>
        <v/>
      </c>
    </row>
    <row r="10565">
      <c r="A10565" s="5" t="n">
        <v>10564</v>
      </c>
      <c r="B10565" s="5" t="n">
        <v>29</v>
      </c>
      <c r="C10565" s="5" t="n">
        <v>344</v>
      </c>
      <c r="D10565" s="5" t="n">
        <v>12</v>
      </c>
      <c r="E10565" s="5" t="n">
        <v>0</v>
      </c>
      <c r="F10565" s="5" t="n">
        <v>28.7</v>
      </c>
      <c r="G10565" s="5" t="n">
        <v>14.2</v>
      </c>
      <c r="H10565" s="5" t="n">
        <v>6.65</v>
      </c>
      <c r="I10565" s="6">
        <f>IF(E10565&gt;=Markov!$B$3,1,0)</f>
        <v/>
      </c>
      <c r="J10565" s="6">
        <f>I10564</f>
        <v/>
      </c>
      <c r="K10565" s="7">
        <f>MAR1!$B$5+MAR1!$C$5*COS(2*PI()*$C10565/365)+MAR1!$D$5*SIN(2*PI()*$C10565/365)</f>
        <v/>
      </c>
      <c r="L10565" s="7">
        <f>MAR1!$B$6+MAR1!$C$6*COS(2*PI()*$C10565/365)+MAR1!$D$6*SIN(2*PI()*$C10565/365)</f>
        <v/>
      </c>
      <c r="M10565" s="7">
        <f>MAR1!$B$7+MAR1!$C$7*COS(2*PI()*$C10565/365)+MAR1!$D$7*SIN(2*PI()*$C10565/365)</f>
        <v/>
      </c>
      <c r="N10565" s="7">
        <f>F10565-K10565</f>
        <v/>
      </c>
      <c r="O10565" s="7">
        <f>G10565-L10565</f>
        <v/>
      </c>
      <c r="P10565" s="7">
        <f>H10565-M10565</f>
        <v/>
      </c>
      <c r="Q10565" s="7">
        <f>IF($I10565=1,(N10565-MAR1!$B$11)/MAR1!$D$11,(N10565-MAR1!$C$11)/MAR1!$E$11)</f>
        <v/>
      </c>
      <c r="R10565" s="7">
        <f>IF($I10565=1,(O10565-MAR1!$B$12)/MAR1!$D$12,(O10565-MAR1!$C$12)/MAR1!$E$12)</f>
        <v/>
      </c>
      <c r="S10565" s="7">
        <f>IF($I10565=1,(P10565-MAR1!$B$13)/MAR1!$D$13,(P10565-MAR1!$C$13)/MAR1!$E$13)</f>
        <v/>
      </c>
    </row>
    <row r="10566">
      <c r="A10566" s="5" t="n">
        <v>10565</v>
      </c>
      <c r="B10566" s="5" t="n">
        <v>29</v>
      </c>
      <c r="C10566" s="5" t="n">
        <v>345</v>
      </c>
      <c r="D10566" s="5" t="n">
        <v>12</v>
      </c>
      <c r="E10566" s="5" t="n">
        <v>0</v>
      </c>
      <c r="F10566" s="5" t="n">
        <v>29.5</v>
      </c>
      <c r="G10566" s="5" t="n">
        <v>13.4</v>
      </c>
      <c r="H10566" s="5" t="n">
        <v>11.62</v>
      </c>
      <c r="I10566" s="6">
        <f>IF(E10566&gt;=Markov!$B$3,1,0)</f>
        <v/>
      </c>
      <c r="J10566" s="6">
        <f>I10565</f>
        <v/>
      </c>
      <c r="K10566" s="7">
        <f>MAR1!$B$5+MAR1!$C$5*COS(2*PI()*$C10566/365)+MAR1!$D$5*SIN(2*PI()*$C10566/365)</f>
        <v/>
      </c>
      <c r="L10566" s="7">
        <f>MAR1!$B$6+MAR1!$C$6*COS(2*PI()*$C10566/365)+MAR1!$D$6*SIN(2*PI()*$C10566/365)</f>
        <v/>
      </c>
      <c r="M10566" s="7">
        <f>MAR1!$B$7+MAR1!$C$7*COS(2*PI()*$C10566/365)+MAR1!$D$7*SIN(2*PI()*$C10566/365)</f>
        <v/>
      </c>
      <c r="N10566" s="7">
        <f>F10566-K10566</f>
        <v/>
      </c>
      <c r="O10566" s="7">
        <f>G10566-L10566</f>
        <v/>
      </c>
      <c r="P10566" s="7">
        <f>H10566-M10566</f>
        <v/>
      </c>
      <c r="Q10566" s="7">
        <f>IF($I10566=1,(N10566-MAR1!$B$11)/MAR1!$D$11,(N10566-MAR1!$C$11)/MAR1!$E$11)</f>
        <v/>
      </c>
      <c r="R10566" s="7">
        <f>IF($I10566=1,(O10566-MAR1!$B$12)/MAR1!$D$12,(O10566-MAR1!$C$12)/MAR1!$E$12)</f>
        <v/>
      </c>
      <c r="S10566" s="7">
        <f>IF($I10566=1,(P10566-MAR1!$B$13)/MAR1!$D$13,(P10566-MAR1!$C$13)/MAR1!$E$13)</f>
        <v/>
      </c>
    </row>
    <row r="10567">
      <c r="A10567" s="5" t="n">
        <v>10566</v>
      </c>
      <c r="B10567" s="5" t="n">
        <v>29</v>
      </c>
      <c r="C10567" s="5" t="n">
        <v>346</v>
      </c>
      <c r="D10567" s="5" t="n">
        <v>12</v>
      </c>
      <c r="E10567" s="5" t="n">
        <v>0</v>
      </c>
      <c r="F10567" s="5" t="n">
        <v>31.7</v>
      </c>
      <c r="G10567" s="5" t="n">
        <v>14.8</v>
      </c>
      <c r="H10567" s="5" t="n">
        <v>17.15</v>
      </c>
      <c r="I10567" s="6">
        <f>IF(E10567&gt;=Markov!$B$3,1,0)</f>
        <v/>
      </c>
      <c r="J10567" s="6">
        <f>I10566</f>
        <v/>
      </c>
      <c r="K10567" s="7">
        <f>MAR1!$B$5+MAR1!$C$5*COS(2*PI()*$C10567/365)+MAR1!$D$5*SIN(2*PI()*$C10567/365)</f>
        <v/>
      </c>
      <c r="L10567" s="7">
        <f>MAR1!$B$6+MAR1!$C$6*COS(2*PI()*$C10567/365)+MAR1!$D$6*SIN(2*PI()*$C10567/365)</f>
        <v/>
      </c>
      <c r="M10567" s="7">
        <f>MAR1!$B$7+MAR1!$C$7*COS(2*PI()*$C10567/365)+MAR1!$D$7*SIN(2*PI()*$C10567/365)</f>
        <v/>
      </c>
      <c r="N10567" s="7">
        <f>F10567-K10567</f>
        <v/>
      </c>
      <c r="O10567" s="7">
        <f>G10567-L10567</f>
        <v/>
      </c>
      <c r="P10567" s="7">
        <f>H10567-M10567</f>
        <v/>
      </c>
      <c r="Q10567" s="7">
        <f>IF($I10567=1,(N10567-MAR1!$B$11)/MAR1!$D$11,(N10567-MAR1!$C$11)/MAR1!$E$11)</f>
        <v/>
      </c>
      <c r="R10567" s="7">
        <f>IF($I10567=1,(O10567-MAR1!$B$12)/MAR1!$D$12,(O10567-MAR1!$C$12)/MAR1!$E$12)</f>
        <v/>
      </c>
      <c r="S10567" s="7">
        <f>IF($I10567=1,(P10567-MAR1!$B$13)/MAR1!$D$13,(P10567-MAR1!$C$13)/MAR1!$E$13)</f>
        <v/>
      </c>
    </row>
    <row r="10568">
      <c r="A10568" s="5" t="n">
        <v>10567</v>
      </c>
      <c r="B10568" s="5" t="n">
        <v>29</v>
      </c>
      <c r="C10568" s="5" t="n">
        <v>347</v>
      </c>
      <c r="D10568" s="5" t="n">
        <v>12</v>
      </c>
      <c r="E10568" s="5" t="n">
        <v>0</v>
      </c>
      <c r="F10568" s="5" t="n">
        <v>31.8</v>
      </c>
      <c r="G10568" s="5" t="n">
        <v>15.1</v>
      </c>
      <c r="H10568" s="5" t="n">
        <v>14.06</v>
      </c>
      <c r="I10568" s="6">
        <f>IF(E10568&gt;=Markov!$B$3,1,0)</f>
        <v/>
      </c>
      <c r="J10568" s="6">
        <f>I10567</f>
        <v/>
      </c>
      <c r="K10568" s="7">
        <f>MAR1!$B$5+MAR1!$C$5*COS(2*PI()*$C10568/365)+MAR1!$D$5*SIN(2*PI()*$C10568/365)</f>
        <v/>
      </c>
      <c r="L10568" s="7">
        <f>MAR1!$B$6+MAR1!$C$6*COS(2*PI()*$C10568/365)+MAR1!$D$6*SIN(2*PI()*$C10568/365)</f>
        <v/>
      </c>
      <c r="M10568" s="7">
        <f>MAR1!$B$7+MAR1!$C$7*COS(2*PI()*$C10568/365)+MAR1!$D$7*SIN(2*PI()*$C10568/365)</f>
        <v/>
      </c>
      <c r="N10568" s="7">
        <f>F10568-K10568</f>
        <v/>
      </c>
      <c r="O10568" s="7">
        <f>G10568-L10568</f>
        <v/>
      </c>
      <c r="P10568" s="7">
        <f>H10568-M10568</f>
        <v/>
      </c>
      <c r="Q10568" s="7">
        <f>IF($I10568=1,(N10568-MAR1!$B$11)/MAR1!$D$11,(N10568-MAR1!$C$11)/MAR1!$E$11)</f>
        <v/>
      </c>
      <c r="R10568" s="7">
        <f>IF($I10568=1,(O10568-MAR1!$B$12)/MAR1!$D$12,(O10568-MAR1!$C$12)/MAR1!$E$12)</f>
        <v/>
      </c>
      <c r="S10568" s="7">
        <f>IF($I10568=1,(P10568-MAR1!$B$13)/MAR1!$D$13,(P10568-MAR1!$C$13)/MAR1!$E$13)</f>
        <v/>
      </c>
    </row>
    <row r="10569">
      <c r="A10569" s="5" t="n">
        <v>10568</v>
      </c>
      <c r="B10569" s="5" t="n">
        <v>29</v>
      </c>
      <c r="C10569" s="5" t="n">
        <v>348</v>
      </c>
      <c r="D10569" s="5" t="n">
        <v>12</v>
      </c>
      <c r="E10569" s="5" t="n">
        <v>0</v>
      </c>
      <c r="F10569" s="5" t="n">
        <v>34.1</v>
      </c>
      <c r="G10569" s="5" t="n">
        <v>17.1</v>
      </c>
      <c r="H10569" s="5" t="n">
        <v>19.27</v>
      </c>
      <c r="I10569" s="6">
        <f>IF(E10569&gt;=Markov!$B$3,1,0)</f>
        <v/>
      </c>
      <c r="J10569" s="6">
        <f>I10568</f>
        <v/>
      </c>
      <c r="K10569" s="7">
        <f>MAR1!$B$5+MAR1!$C$5*COS(2*PI()*$C10569/365)+MAR1!$D$5*SIN(2*PI()*$C10569/365)</f>
        <v/>
      </c>
      <c r="L10569" s="7">
        <f>MAR1!$B$6+MAR1!$C$6*COS(2*PI()*$C10569/365)+MAR1!$D$6*SIN(2*PI()*$C10569/365)</f>
        <v/>
      </c>
      <c r="M10569" s="7">
        <f>MAR1!$B$7+MAR1!$C$7*COS(2*PI()*$C10569/365)+MAR1!$D$7*SIN(2*PI()*$C10569/365)</f>
        <v/>
      </c>
      <c r="N10569" s="7">
        <f>F10569-K10569</f>
        <v/>
      </c>
      <c r="O10569" s="7">
        <f>G10569-L10569</f>
        <v/>
      </c>
      <c r="P10569" s="7">
        <f>H10569-M10569</f>
        <v/>
      </c>
      <c r="Q10569" s="7">
        <f>IF($I10569=1,(N10569-MAR1!$B$11)/MAR1!$D$11,(N10569-MAR1!$C$11)/MAR1!$E$11)</f>
        <v/>
      </c>
      <c r="R10569" s="7">
        <f>IF($I10569=1,(O10569-MAR1!$B$12)/MAR1!$D$12,(O10569-MAR1!$C$12)/MAR1!$E$12)</f>
        <v/>
      </c>
      <c r="S10569" s="7">
        <f>IF($I10569=1,(P10569-MAR1!$B$13)/MAR1!$D$13,(P10569-MAR1!$C$13)/MAR1!$E$13)</f>
        <v/>
      </c>
    </row>
    <row r="10570">
      <c r="A10570" s="5" t="n">
        <v>10569</v>
      </c>
      <c r="B10570" s="5" t="n">
        <v>29</v>
      </c>
      <c r="C10570" s="5" t="n">
        <v>349</v>
      </c>
      <c r="D10570" s="5" t="n">
        <v>12</v>
      </c>
      <c r="E10570" s="5" t="n">
        <v>21.7</v>
      </c>
      <c r="F10570" s="5" t="n">
        <v>27.8</v>
      </c>
      <c r="G10570" s="5" t="n">
        <v>15.1</v>
      </c>
      <c r="H10570" s="5" t="n">
        <v>6.47</v>
      </c>
      <c r="I10570" s="6">
        <f>IF(E10570&gt;=Markov!$B$3,1,0)</f>
        <v/>
      </c>
      <c r="J10570" s="6">
        <f>I10569</f>
        <v/>
      </c>
      <c r="K10570" s="7">
        <f>MAR1!$B$5+MAR1!$C$5*COS(2*PI()*$C10570/365)+MAR1!$D$5*SIN(2*PI()*$C10570/365)</f>
        <v/>
      </c>
      <c r="L10570" s="7">
        <f>MAR1!$B$6+MAR1!$C$6*COS(2*PI()*$C10570/365)+MAR1!$D$6*SIN(2*PI()*$C10570/365)</f>
        <v/>
      </c>
      <c r="M10570" s="7">
        <f>MAR1!$B$7+MAR1!$C$7*COS(2*PI()*$C10570/365)+MAR1!$D$7*SIN(2*PI()*$C10570/365)</f>
        <v/>
      </c>
      <c r="N10570" s="7">
        <f>F10570-K10570</f>
        <v/>
      </c>
      <c r="O10570" s="7">
        <f>G10570-L10570</f>
        <v/>
      </c>
      <c r="P10570" s="7">
        <f>H10570-M10570</f>
        <v/>
      </c>
      <c r="Q10570" s="7">
        <f>IF($I10570=1,(N10570-MAR1!$B$11)/MAR1!$D$11,(N10570-MAR1!$C$11)/MAR1!$E$11)</f>
        <v/>
      </c>
      <c r="R10570" s="7">
        <f>IF($I10570=1,(O10570-MAR1!$B$12)/MAR1!$D$12,(O10570-MAR1!$C$12)/MAR1!$E$12)</f>
        <v/>
      </c>
      <c r="S10570" s="7">
        <f>IF($I10570=1,(P10570-MAR1!$B$13)/MAR1!$D$13,(P10570-MAR1!$C$13)/MAR1!$E$13)</f>
        <v/>
      </c>
    </row>
    <row r="10571">
      <c r="A10571" s="5" t="n">
        <v>10570</v>
      </c>
      <c r="B10571" s="5" t="n">
        <v>29</v>
      </c>
      <c r="C10571" s="5" t="n">
        <v>350</v>
      </c>
      <c r="D10571" s="5" t="n">
        <v>12</v>
      </c>
      <c r="E10571" s="5" t="n">
        <v>0</v>
      </c>
      <c r="F10571" s="5" t="n">
        <v>29.3</v>
      </c>
      <c r="G10571" s="5" t="n">
        <v>16.8</v>
      </c>
      <c r="H10571" s="5" t="n">
        <v>19.54</v>
      </c>
      <c r="I10571" s="6">
        <f>IF(E10571&gt;=Markov!$B$3,1,0)</f>
        <v/>
      </c>
      <c r="J10571" s="6">
        <f>I10570</f>
        <v/>
      </c>
      <c r="K10571" s="7">
        <f>MAR1!$B$5+MAR1!$C$5*COS(2*PI()*$C10571/365)+MAR1!$D$5*SIN(2*PI()*$C10571/365)</f>
        <v/>
      </c>
      <c r="L10571" s="7">
        <f>MAR1!$B$6+MAR1!$C$6*COS(2*PI()*$C10571/365)+MAR1!$D$6*SIN(2*PI()*$C10571/365)</f>
        <v/>
      </c>
      <c r="M10571" s="7">
        <f>MAR1!$B$7+MAR1!$C$7*COS(2*PI()*$C10571/365)+MAR1!$D$7*SIN(2*PI()*$C10571/365)</f>
        <v/>
      </c>
      <c r="N10571" s="7">
        <f>F10571-K10571</f>
        <v/>
      </c>
      <c r="O10571" s="7">
        <f>G10571-L10571</f>
        <v/>
      </c>
      <c r="P10571" s="7">
        <f>H10571-M10571</f>
        <v/>
      </c>
      <c r="Q10571" s="7">
        <f>IF($I10571=1,(N10571-MAR1!$B$11)/MAR1!$D$11,(N10571-MAR1!$C$11)/MAR1!$E$11)</f>
        <v/>
      </c>
      <c r="R10571" s="7">
        <f>IF($I10571=1,(O10571-MAR1!$B$12)/MAR1!$D$12,(O10571-MAR1!$C$12)/MAR1!$E$12)</f>
        <v/>
      </c>
      <c r="S10571" s="7">
        <f>IF($I10571=1,(P10571-MAR1!$B$13)/MAR1!$D$13,(P10571-MAR1!$C$13)/MAR1!$E$13)</f>
        <v/>
      </c>
    </row>
    <row r="10572">
      <c r="A10572" s="5" t="n">
        <v>10571</v>
      </c>
      <c r="B10572" s="5" t="n">
        <v>29</v>
      </c>
      <c r="C10572" s="5" t="n">
        <v>351</v>
      </c>
      <c r="D10572" s="5" t="n">
        <v>12</v>
      </c>
      <c r="E10572" s="5" t="n">
        <v>0</v>
      </c>
      <c r="F10572" s="5" t="n">
        <v>27.7</v>
      </c>
      <c r="G10572" s="5" t="n">
        <v>13.9</v>
      </c>
      <c r="H10572" s="5" t="n">
        <v>15.5</v>
      </c>
      <c r="I10572" s="6">
        <f>IF(E10572&gt;=Markov!$B$3,1,0)</f>
        <v/>
      </c>
      <c r="J10572" s="6">
        <f>I10571</f>
        <v/>
      </c>
      <c r="K10572" s="7">
        <f>MAR1!$B$5+MAR1!$C$5*COS(2*PI()*$C10572/365)+MAR1!$D$5*SIN(2*PI()*$C10572/365)</f>
        <v/>
      </c>
      <c r="L10572" s="7">
        <f>MAR1!$B$6+MAR1!$C$6*COS(2*PI()*$C10572/365)+MAR1!$D$6*SIN(2*PI()*$C10572/365)</f>
        <v/>
      </c>
      <c r="M10572" s="7">
        <f>MAR1!$B$7+MAR1!$C$7*COS(2*PI()*$C10572/365)+MAR1!$D$7*SIN(2*PI()*$C10572/365)</f>
        <v/>
      </c>
      <c r="N10572" s="7">
        <f>F10572-K10572</f>
        <v/>
      </c>
      <c r="O10572" s="7">
        <f>G10572-L10572</f>
        <v/>
      </c>
      <c r="P10572" s="7">
        <f>H10572-M10572</f>
        <v/>
      </c>
      <c r="Q10572" s="7">
        <f>IF($I10572=1,(N10572-MAR1!$B$11)/MAR1!$D$11,(N10572-MAR1!$C$11)/MAR1!$E$11)</f>
        <v/>
      </c>
      <c r="R10572" s="7">
        <f>IF($I10572=1,(O10572-MAR1!$B$12)/MAR1!$D$12,(O10572-MAR1!$C$12)/MAR1!$E$12)</f>
        <v/>
      </c>
      <c r="S10572" s="7">
        <f>IF($I10572=1,(P10572-MAR1!$B$13)/MAR1!$D$13,(P10572-MAR1!$C$13)/MAR1!$E$13)</f>
        <v/>
      </c>
    </row>
    <row r="10573">
      <c r="A10573" s="5" t="n">
        <v>10572</v>
      </c>
      <c r="B10573" s="5" t="n">
        <v>29</v>
      </c>
      <c r="C10573" s="5" t="n">
        <v>352</v>
      </c>
      <c r="D10573" s="5" t="n">
        <v>12</v>
      </c>
      <c r="E10573" s="5" t="n">
        <v>0</v>
      </c>
      <c r="F10573" s="5" t="n">
        <v>26.6</v>
      </c>
      <c r="G10573" s="5" t="n">
        <v>12.3</v>
      </c>
      <c r="H10573" s="5" t="n">
        <v>17.37</v>
      </c>
      <c r="I10573" s="6">
        <f>IF(E10573&gt;=Markov!$B$3,1,0)</f>
        <v/>
      </c>
      <c r="J10573" s="6">
        <f>I10572</f>
        <v/>
      </c>
      <c r="K10573" s="7">
        <f>MAR1!$B$5+MAR1!$C$5*COS(2*PI()*$C10573/365)+MAR1!$D$5*SIN(2*PI()*$C10573/365)</f>
        <v/>
      </c>
      <c r="L10573" s="7">
        <f>MAR1!$B$6+MAR1!$C$6*COS(2*PI()*$C10573/365)+MAR1!$D$6*SIN(2*PI()*$C10573/365)</f>
        <v/>
      </c>
      <c r="M10573" s="7">
        <f>MAR1!$B$7+MAR1!$C$7*COS(2*PI()*$C10573/365)+MAR1!$D$7*SIN(2*PI()*$C10573/365)</f>
        <v/>
      </c>
      <c r="N10573" s="7">
        <f>F10573-K10573</f>
        <v/>
      </c>
      <c r="O10573" s="7">
        <f>G10573-L10573</f>
        <v/>
      </c>
      <c r="P10573" s="7">
        <f>H10573-M10573</f>
        <v/>
      </c>
      <c r="Q10573" s="7">
        <f>IF($I10573=1,(N10573-MAR1!$B$11)/MAR1!$D$11,(N10573-MAR1!$C$11)/MAR1!$E$11)</f>
        <v/>
      </c>
      <c r="R10573" s="7">
        <f>IF($I10573=1,(O10573-MAR1!$B$12)/MAR1!$D$12,(O10573-MAR1!$C$12)/MAR1!$E$12)</f>
        <v/>
      </c>
      <c r="S10573" s="7">
        <f>IF($I10573=1,(P10573-MAR1!$B$13)/MAR1!$D$13,(P10573-MAR1!$C$13)/MAR1!$E$13)</f>
        <v/>
      </c>
    </row>
    <row r="10574">
      <c r="A10574" s="5" t="n">
        <v>10573</v>
      </c>
      <c r="B10574" s="5" t="n">
        <v>29</v>
      </c>
      <c r="C10574" s="5" t="n">
        <v>353</v>
      </c>
      <c r="D10574" s="5" t="n">
        <v>12</v>
      </c>
      <c r="E10574" s="5" t="n">
        <v>0</v>
      </c>
      <c r="F10574" s="5" t="n">
        <v>27.7</v>
      </c>
      <c r="G10574" s="5" t="n">
        <v>15.7</v>
      </c>
      <c r="H10574" s="5" t="n">
        <v>13.87</v>
      </c>
      <c r="I10574" s="6">
        <f>IF(E10574&gt;=Markov!$B$3,1,0)</f>
        <v/>
      </c>
      <c r="J10574" s="6">
        <f>I10573</f>
        <v/>
      </c>
      <c r="K10574" s="7">
        <f>MAR1!$B$5+MAR1!$C$5*COS(2*PI()*$C10574/365)+MAR1!$D$5*SIN(2*PI()*$C10574/365)</f>
        <v/>
      </c>
      <c r="L10574" s="7">
        <f>MAR1!$B$6+MAR1!$C$6*COS(2*PI()*$C10574/365)+MAR1!$D$6*SIN(2*PI()*$C10574/365)</f>
        <v/>
      </c>
      <c r="M10574" s="7">
        <f>MAR1!$B$7+MAR1!$C$7*COS(2*PI()*$C10574/365)+MAR1!$D$7*SIN(2*PI()*$C10574/365)</f>
        <v/>
      </c>
      <c r="N10574" s="7">
        <f>F10574-K10574</f>
        <v/>
      </c>
      <c r="O10574" s="7">
        <f>G10574-L10574</f>
        <v/>
      </c>
      <c r="P10574" s="7">
        <f>H10574-M10574</f>
        <v/>
      </c>
      <c r="Q10574" s="7">
        <f>IF($I10574=1,(N10574-MAR1!$B$11)/MAR1!$D$11,(N10574-MAR1!$C$11)/MAR1!$E$11)</f>
        <v/>
      </c>
      <c r="R10574" s="7">
        <f>IF($I10574=1,(O10574-MAR1!$B$12)/MAR1!$D$12,(O10574-MAR1!$C$12)/MAR1!$E$12)</f>
        <v/>
      </c>
      <c r="S10574" s="7">
        <f>IF($I10574=1,(P10574-MAR1!$B$13)/MAR1!$D$13,(P10574-MAR1!$C$13)/MAR1!$E$13)</f>
        <v/>
      </c>
    </row>
    <row r="10575">
      <c r="A10575" s="5" t="n">
        <v>10574</v>
      </c>
      <c r="B10575" s="5" t="n">
        <v>29</v>
      </c>
      <c r="C10575" s="5" t="n">
        <v>354</v>
      </c>
      <c r="D10575" s="5" t="n">
        <v>12</v>
      </c>
      <c r="E10575" s="5" t="n">
        <v>0</v>
      </c>
      <c r="F10575" s="5" t="n">
        <v>24.9</v>
      </c>
      <c r="G10575" s="5" t="n">
        <v>12.4</v>
      </c>
      <c r="H10575" s="5" t="n">
        <v>12.98</v>
      </c>
      <c r="I10575" s="6">
        <f>IF(E10575&gt;=Markov!$B$3,1,0)</f>
        <v/>
      </c>
      <c r="J10575" s="6">
        <f>I10574</f>
        <v/>
      </c>
      <c r="K10575" s="7">
        <f>MAR1!$B$5+MAR1!$C$5*COS(2*PI()*$C10575/365)+MAR1!$D$5*SIN(2*PI()*$C10575/365)</f>
        <v/>
      </c>
      <c r="L10575" s="7">
        <f>MAR1!$B$6+MAR1!$C$6*COS(2*PI()*$C10575/365)+MAR1!$D$6*SIN(2*PI()*$C10575/365)</f>
        <v/>
      </c>
      <c r="M10575" s="7">
        <f>MAR1!$B$7+MAR1!$C$7*COS(2*PI()*$C10575/365)+MAR1!$D$7*SIN(2*PI()*$C10575/365)</f>
        <v/>
      </c>
      <c r="N10575" s="7">
        <f>F10575-K10575</f>
        <v/>
      </c>
      <c r="O10575" s="7">
        <f>G10575-L10575</f>
        <v/>
      </c>
      <c r="P10575" s="7">
        <f>H10575-M10575</f>
        <v/>
      </c>
      <c r="Q10575" s="7">
        <f>IF($I10575=1,(N10575-MAR1!$B$11)/MAR1!$D$11,(N10575-MAR1!$C$11)/MAR1!$E$11)</f>
        <v/>
      </c>
      <c r="R10575" s="7">
        <f>IF($I10575=1,(O10575-MAR1!$B$12)/MAR1!$D$12,(O10575-MAR1!$C$12)/MAR1!$E$12)</f>
        <v/>
      </c>
      <c r="S10575" s="7">
        <f>IF($I10575=1,(P10575-MAR1!$B$13)/MAR1!$D$13,(P10575-MAR1!$C$13)/MAR1!$E$13)</f>
        <v/>
      </c>
    </row>
    <row r="10576">
      <c r="A10576" s="5" t="n">
        <v>10575</v>
      </c>
      <c r="B10576" s="5" t="n">
        <v>29</v>
      </c>
      <c r="C10576" s="5" t="n">
        <v>355</v>
      </c>
      <c r="D10576" s="5" t="n">
        <v>12</v>
      </c>
      <c r="E10576" s="5" t="n">
        <v>0</v>
      </c>
      <c r="F10576" s="5" t="n">
        <v>26.8</v>
      </c>
      <c r="G10576" s="5" t="n">
        <v>12.5</v>
      </c>
      <c r="H10576" s="5" t="n">
        <v>15.59</v>
      </c>
      <c r="I10576" s="6">
        <f>IF(E10576&gt;=Markov!$B$3,1,0)</f>
        <v/>
      </c>
      <c r="J10576" s="6">
        <f>I10575</f>
        <v/>
      </c>
      <c r="K10576" s="7">
        <f>MAR1!$B$5+MAR1!$C$5*COS(2*PI()*$C10576/365)+MAR1!$D$5*SIN(2*PI()*$C10576/365)</f>
        <v/>
      </c>
      <c r="L10576" s="7">
        <f>MAR1!$B$6+MAR1!$C$6*COS(2*PI()*$C10576/365)+MAR1!$D$6*SIN(2*PI()*$C10576/365)</f>
        <v/>
      </c>
      <c r="M10576" s="7">
        <f>MAR1!$B$7+MAR1!$C$7*COS(2*PI()*$C10576/365)+MAR1!$D$7*SIN(2*PI()*$C10576/365)</f>
        <v/>
      </c>
      <c r="N10576" s="7">
        <f>F10576-K10576</f>
        <v/>
      </c>
      <c r="O10576" s="7">
        <f>G10576-L10576</f>
        <v/>
      </c>
      <c r="P10576" s="7">
        <f>H10576-M10576</f>
        <v/>
      </c>
      <c r="Q10576" s="7">
        <f>IF($I10576=1,(N10576-MAR1!$B$11)/MAR1!$D$11,(N10576-MAR1!$C$11)/MAR1!$E$11)</f>
        <v/>
      </c>
      <c r="R10576" s="7">
        <f>IF($I10576=1,(O10576-MAR1!$B$12)/MAR1!$D$12,(O10576-MAR1!$C$12)/MAR1!$E$12)</f>
        <v/>
      </c>
      <c r="S10576" s="7">
        <f>IF($I10576=1,(P10576-MAR1!$B$13)/MAR1!$D$13,(P10576-MAR1!$C$13)/MAR1!$E$13)</f>
        <v/>
      </c>
    </row>
    <row r="10577">
      <c r="A10577" s="5" t="n">
        <v>10576</v>
      </c>
      <c r="B10577" s="5" t="n">
        <v>29</v>
      </c>
      <c r="C10577" s="5" t="n">
        <v>356</v>
      </c>
      <c r="D10577" s="5" t="n">
        <v>12</v>
      </c>
      <c r="E10577" s="5" t="n">
        <v>0</v>
      </c>
      <c r="F10577" s="5" t="n">
        <v>30</v>
      </c>
      <c r="G10577" s="5" t="n">
        <v>13.9</v>
      </c>
      <c r="H10577" s="5" t="n">
        <v>19.26</v>
      </c>
      <c r="I10577" s="6">
        <f>IF(E10577&gt;=Markov!$B$3,1,0)</f>
        <v/>
      </c>
      <c r="J10577" s="6">
        <f>I10576</f>
        <v/>
      </c>
      <c r="K10577" s="7">
        <f>MAR1!$B$5+MAR1!$C$5*COS(2*PI()*$C10577/365)+MAR1!$D$5*SIN(2*PI()*$C10577/365)</f>
        <v/>
      </c>
      <c r="L10577" s="7">
        <f>MAR1!$B$6+MAR1!$C$6*COS(2*PI()*$C10577/365)+MAR1!$D$6*SIN(2*PI()*$C10577/365)</f>
        <v/>
      </c>
      <c r="M10577" s="7">
        <f>MAR1!$B$7+MAR1!$C$7*COS(2*PI()*$C10577/365)+MAR1!$D$7*SIN(2*PI()*$C10577/365)</f>
        <v/>
      </c>
      <c r="N10577" s="7">
        <f>F10577-K10577</f>
        <v/>
      </c>
      <c r="O10577" s="7">
        <f>G10577-L10577</f>
        <v/>
      </c>
      <c r="P10577" s="7">
        <f>H10577-M10577</f>
        <v/>
      </c>
      <c r="Q10577" s="7">
        <f>IF($I10577=1,(N10577-MAR1!$B$11)/MAR1!$D$11,(N10577-MAR1!$C$11)/MAR1!$E$11)</f>
        <v/>
      </c>
      <c r="R10577" s="7">
        <f>IF($I10577=1,(O10577-MAR1!$B$12)/MAR1!$D$12,(O10577-MAR1!$C$12)/MAR1!$E$12)</f>
        <v/>
      </c>
      <c r="S10577" s="7">
        <f>IF($I10577=1,(P10577-MAR1!$B$13)/MAR1!$D$13,(P10577-MAR1!$C$13)/MAR1!$E$13)</f>
        <v/>
      </c>
    </row>
    <row r="10578">
      <c r="A10578" s="5" t="n">
        <v>10577</v>
      </c>
      <c r="B10578" s="5" t="n">
        <v>29</v>
      </c>
      <c r="C10578" s="5" t="n">
        <v>357</v>
      </c>
      <c r="D10578" s="5" t="n">
        <v>12</v>
      </c>
      <c r="E10578" s="5" t="n">
        <v>0</v>
      </c>
      <c r="F10578" s="5" t="n">
        <v>30.9</v>
      </c>
      <c r="G10578" s="5" t="n">
        <v>15.4</v>
      </c>
      <c r="H10578" s="5" t="n">
        <v>20.78</v>
      </c>
      <c r="I10578" s="6">
        <f>IF(E10578&gt;=Markov!$B$3,1,0)</f>
        <v/>
      </c>
      <c r="J10578" s="6">
        <f>I10577</f>
        <v/>
      </c>
      <c r="K10578" s="7">
        <f>MAR1!$B$5+MAR1!$C$5*COS(2*PI()*$C10578/365)+MAR1!$D$5*SIN(2*PI()*$C10578/365)</f>
        <v/>
      </c>
      <c r="L10578" s="7">
        <f>MAR1!$B$6+MAR1!$C$6*COS(2*PI()*$C10578/365)+MAR1!$D$6*SIN(2*PI()*$C10578/365)</f>
        <v/>
      </c>
      <c r="M10578" s="7">
        <f>MAR1!$B$7+MAR1!$C$7*COS(2*PI()*$C10578/365)+MAR1!$D$7*SIN(2*PI()*$C10578/365)</f>
        <v/>
      </c>
      <c r="N10578" s="7">
        <f>F10578-K10578</f>
        <v/>
      </c>
      <c r="O10578" s="7">
        <f>G10578-L10578</f>
        <v/>
      </c>
      <c r="P10578" s="7">
        <f>H10578-M10578</f>
        <v/>
      </c>
      <c r="Q10578" s="7">
        <f>IF($I10578=1,(N10578-MAR1!$B$11)/MAR1!$D$11,(N10578-MAR1!$C$11)/MAR1!$E$11)</f>
        <v/>
      </c>
      <c r="R10578" s="7">
        <f>IF($I10578=1,(O10578-MAR1!$B$12)/MAR1!$D$12,(O10578-MAR1!$C$12)/MAR1!$E$12)</f>
        <v/>
      </c>
      <c r="S10578" s="7">
        <f>IF($I10578=1,(P10578-MAR1!$B$13)/MAR1!$D$13,(P10578-MAR1!$C$13)/MAR1!$E$13)</f>
        <v/>
      </c>
    </row>
    <row r="10579">
      <c r="A10579" s="5" t="n">
        <v>10578</v>
      </c>
      <c r="B10579" s="5" t="n">
        <v>29</v>
      </c>
      <c r="C10579" s="5" t="n">
        <v>358</v>
      </c>
      <c r="D10579" s="5" t="n">
        <v>12</v>
      </c>
      <c r="E10579" s="5" t="n">
        <v>0</v>
      </c>
      <c r="F10579" s="5" t="n">
        <v>30.3</v>
      </c>
      <c r="G10579" s="5" t="n">
        <v>14.7</v>
      </c>
      <c r="H10579" s="5" t="n">
        <v>14.76</v>
      </c>
      <c r="I10579" s="6">
        <f>IF(E10579&gt;=Markov!$B$3,1,0)</f>
        <v/>
      </c>
      <c r="J10579" s="6">
        <f>I10578</f>
        <v/>
      </c>
      <c r="K10579" s="7">
        <f>MAR1!$B$5+MAR1!$C$5*COS(2*PI()*$C10579/365)+MAR1!$D$5*SIN(2*PI()*$C10579/365)</f>
        <v/>
      </c>
      <c r="L10579" s="7">
        <f>MAR1!$B$6+MAR1!$C$6*COS(2*PI()*$C10579/365)+MAR1!$D$6*SIN(2*PI()*$C10579/365)</f>
        <v/>
      </c>
      <c r="M10579" s="7">
        <f>MAR1!$B$7+MAR1!$C$7*COS(2*PI()*$C10579/365)+MAR1!$D$7*SIN(2*PI()*$C10579/365)</f>
        <v/>
      </c>
      <c r="N10579" s="7">
        <f>F10579-K10579</f>
        <v/>
      </c>
      <c r="O10579" s="7">
        <f>G10579-L10579</f>
        <v/>
      </c>
      <c r="P10579" s="7">
        <f>H10579-M10579</f>
        <v/>
      </c>
      <c r="Q10579" s="7">
        <f>IF($I10579=1,(N10579-MAR1!$B$11)/MAR1!$D$11,(N10579-MAR1!$C$11)/MAR1!$E$11)</f>
        <v/>
      </c>
      <c r="R10579" s="7">
        <f>IF($I10579=1,(O10579-MAR1!$B$12)/MAR1!$D$12,(O10579-MAR1!$C$12)/MAR1!$E$12)</f>
        <v/>
      </c>
      <c r="S10579" s="7">
        <f>IF($I10579=1,(P10579-MAR1!$B$13)/MAR1!$D$13,(P10579-MAR1!$C$13)/MAR1!$E$13)</f>
        <v/>
      </c>
    </row>
    <row r="10580">
      <c r="A10580" s="5" t="n">
        <v>10579</v>
      </c>
      <c r="B10580" s="5" t="n">
        <v>29</v>
      </c>
      <c r="C10580" s="5" t="n">
        <v>359</v>
      </c>
      <c r="D10580" s="5" t="n">
        <v>12</v>
      </c>
      <c r="E10580" s="5" t="n">
        <v>0</v>
      </c>
      <c r="F10580" s="5" t="n">
        <v>30.8</v>
      </c>
      <c r="G10580" s="5" t="n">
        <v>14.5</v>
      </c>
      <c r="H10580" s="5" t="n">
        <v>8.44</v>
      </c>
      <c r="I10580" s="6">
        <f>IF(E10580&gt;=Markov!$B$3,1,0)</f>
        <v/>
      </c>
      <c r="J10580" s="6">
        <f>I10579</f>
        <v/>
      </c>
      <c r="K10580" s="7">
        <f>MAR1!$B$5+MAR1!$C$5*COS(2*PI()*$C10580/365)+MAR1!$D$5*SIN(2*PI()*$C10580/365)</f>
        <v/>
      </c>
      <c r="L10580" s="7">
        <f>MAR1!$B$6+MAR1!$C$6*COS(2*PI()*$C10580/365)+MAR1!$D$6*SIN(2*PI()*$C10580/365)</f>
        <v/>
      </c>
      <c r="M10580" s="7">
        <f>MAR1!$B$7+MAR1!$C$7*COS(2*PI()*$C10580/365)+MAR1!$D$7*SIN(2*PI()*$C10580/365)</f>
        <v/>
      </c>
      <c r="N10580" s="7">
        <f>F10580-K10580</f>
        <v/>
      </c>
      <c r="O10580" s="7">
        <f>G10580-L10580</f>
        <v/>
      </c>
      <c r="P10580" s="7">
        <f>H10580-M10580</f>
        <v/>
      </c>
      <c r="Q10580" s="7">
        <f>IF($I10580=1,(N10580-MAR1!$B$11)/MAR1!$D$11,(N10580-MAR1!$C$11)/MAR1!$E$11)</f>
        <v/>
      </c>
      <c r="R10580" s="7">
        <f>IF($I10580=1,(O10580-MAR1!$B$12)/MAR1!$D$12,(O10580-MAR1!$C$12)/MAR1!$E$12)</f>
        <v/>
      </c>
      <c r="S10580" s="7">
        <f>IF($I10580=1,(P10580-MAR1!$B$13)/MAR1!$D$13,(P10580-MAR1!$C$13)/MAR1!$E$13)</f>
        <v/>
      </c>
    </row>
    <row r="10581">
      <c r="A10581" s="5" t="n">
        <v>10580</v>
      </c>
      <c r="B10581" s="5" t="n">
        <v>29</v>
      </c>
      <c r="C10581" s="5" t="n">
        <v>360</v>
      </c>
      <c r="D10581" s="5" t="n">
        <v>12</v>
      </c>
      <c r="E10581" s="5" t="n">
        <v>0</v>
      </c>
      <c r="F10581" s="5" t="n">
        <v>34.5</v>
      </c>
      <c r="G10581" s="5" t="n">
        <v>16.8</v>
      </c>
      <c r="H10581" s="5" t="n">
        <v>17.57</v>
      </c>
      <c r="I10581" s="6">
        <f>IF(E10581&gt;=Markov!$B$3,1,0)</f>
        <v/>
      </c>
      <c r="J10581" s="6">
        <f>I10580</f>
        <v/>
      </c>
      <c r="K10581" s="7">
        <f>MAR1!$B$5+MAR1!$C$5*COS(2*PI()*$C10581/365)+MAR1!$D$5*SIN(2*PI()*$C10581/365)</f>
        <v/>
      </c>
      <c r="L10581" s="7">
        <f>MAR1!$B$6+MAR1!$C$6*COS(2*PI()*$C10581/365)+MAR1!$D$6*SIN(2*PI()*$C10581/365)</f>
        <v/>
      </c>
      <c r="M10581" s="7">
        <f>MAR1!$B$7+MAR1!$C$7*COS(2*PI()*$C10581/365)+MAR1!$D$7*SIN(2*PI()*$C10581/365)</f>
        <v/>
      </c>
      <c r="N10581" s="7">
        <f>F10581-K10581</f>
        <v/>
      </c>
      <c r="O10581" s="7">
        <f>G10581-L10581</f>
        <v/>
      </c>
      <c r="P10581" s="7">
        <f>H10581-M10581</f>
        <v/>
      </c>
      <c r="Q10581" s="7">
        <f>IF($I10581=1,(N10581-MAR1!$B$11)/MAR1!$D$11,(N10581-MAR1!$C$11)/MAR1!$E$11)</f>
        <v/>
      </c>
      <c r="R10581" s="7">
        <f>IF($I10581=1,(O10581-MAR1!$B$12)/MAR1!$D$12,(O10581-MAR1!$C$12)/MAR1!$E$12)</f>
        <v/>
      </c>
      <c r="S10581" s="7">
        <f>IF($I10581=1,(P10581-MAR1!$B$13)/MAR1!$D$13,(P10581-MAR1!$C$13)/MAR1!$E$13)</f>
        <v/>
      </c>
    </row>
    <row r="10582">
      <c r="A10582" s="5" t="n">
        <v>10581</v>
      </c>
      <c r="B10582" s="5" t="n">
        <v>29</v>
      </c>
      <c r="C10582" s="5" t="n">
        <v>361</v>
      </c>
      <c r="D10582" s="5" t="n">
        <v>12</v>
      </c>
      <c r="E10582" s="5" t="n">
        <v>0</v>
      </c>
      <c r="F10582" s="5" t="n">
        <v>30.9</v>
      </c>
      <c r="G10582" s="5" t="n">
        <v>15.8</v>
      </c>
      <c r="H10582" s="5" t="n">
        <v>17.12</v>
      </c>
      <c r="I10582" s="6">
        <f>IF(E10582&gt;=Markov!$B$3,1,0)</f>
        <v/>
      </c>
      <c r="J10582" s="6">
        <f>I10581</f>
        <v/>
      </c>
      <c r="K10582" s="7">
        <f>MAR1!$B$5+MAR1!$C$5*COS(2*PI()*$C10582/365)+MAR1!$D$5*SIN(2*PI()*$C10582/365)</f>
        <v/>
      </c>
      <c r="L10582" s="7">
        <f>MAR1!$B$6+MAR1!$C$6*COS(2*PI()*$C10582/365)+MAR1!$D$6*SIN(2*PI()*$C10582/365)</f>
        <v/>
      </c>
      <c r="M10582" s="7">
        <f>MAR1!$B$7+MAR1!$C$7*COS(2*PI()*$C10582/365)+MAR1!$D$7*SIN(2*PI()*$C10582/365)</f>
        <v/>
      </c>
      <c r="N10582" s="7">
        <f>F10582-K10582</f>
        <v/>
      </c>
      <c r="O10582" s="7">
        <f>G10582-L10582</f>
        <v/>
      </c>
      <c r="P10582" s="7">
        <f>H10582-M10582</f>
        <v/>
      </c>
      <c r="Q10582" s="7">
        <f>IF($I10582=1,(N10582-MAR1!$B$11)/MAR1!$D$11,(N10582-MAR1!$C$11)/MAR1!$E$11)</f>
        <v/>
      </c>
      <c r="R10582" s="7">
        <f>IF($I10582=1,(O10582-MAR1!$B$12)/MAR1!$D$12,(O10582-MAR1!$C$12)/MAR1!$E$12)</f>
        <v/>
      </c>
      <c r="S10582" s="7">
        <f>IF($I10582=1,(P10582-MAR1!$B$13)/MAR1!$D$13,(P10582-MAR1!$C$13)/MAR1!$E$13)</f>
        <v/>
      </c>
    </row>
    <row r="10583">
      <c r="A10583" s="5" t="n">
        <v>10582</v>
      </c>
      <c r="B10583" s="5" t="n">
        <v>29</v>
      </c>
      <c r="C10583" s="5" t="n">
        <v>362</v>
      </c>
      <c r="D10583" s="5" t="n">
        <v>12</v>
      </c>
      <c r="E10583" s="5" t="n">
        <v>0</v>
      </c>
      <c r="F10583" s="5" t="n">
        <v>33.3</v>
      </c>
      <c r="G10583" s="5" t="n">
        <v>16.2</v>
      </c>
      <c r="H10583" s="5" t="n">
        <v>10.35</v>
      </c>
      <c r="I10583" s="6">
        <f>IF(E10583&gt;=Markov!$B$3,1,0)</f>
        <v/>
      </c>
      <c r="J10583" s="6">
        <f>I10582</f>
        <v/>
      </c>
      <c r="K10583" s="7">
        <f>MAR1!$B$5+MAR1!$C$5*COS(2*PI()*$C10583/365)+MAR1!$D$5*SIN(2*PI()*$C10583/365)</f>
        <v/>
      </c>
      <c r="L10583" s="7">
        <f>MAR1!$B$6+MAR1!$C$6*COS(2*PI()*$C10583/365)+MAR1!$D$6*SIN(2*PI()*$C10583/365)</f>
        <v/>
      </c>
      <c r="M10583" s="7">
        <f>MAR1!$B$7+MAR1!$C$7*COS(2*PI()*$C10583/365)+MAR1!$D$7*SIN(2*PI()*$C10583/365)</f>
        <v/>
      </c>
      <c r="N10583" s="7">
        <f>F10583-K10583</f>
        <v/>
      </c>
      <c r="O10583" s="7">
        <f>G10583-L10583</f>
        <v/>
      </c>
      <c r="P10583" s="7">
        <f>H10583-M10583</f>
        <v/>
      </c>
      <c r="Q10583" s="7">
        <f>IF($I10583=1,(N10583-MAR1!$B$11)/MAR1!$D$11,(N10583-MAR1!$C$11)/MAR1!$E$11)</f>
        <v/>
      </c>
      <c r="R10583" s="7">
        <f>IF($I10583=1,(O10583-MAR1!$B$12)/MAR1!$D$12,(O10583-MAR1!$C$12)/MAR1!$E$12)</f>
        <v/>
      </c>
      <c r="S10583" s="7">
        <f>IF($I10583=1,(P10583-MAR1!$B$13)/MAR1!$D$13,(P10583-MAR1!$C$13)/MAR1!$E$13)</f>
        <v/>
      </c>
    </row>
    <row r="10584">
      <c r="A10584" s="5" t="n">
        <v>10583</v>
      </c>
      <c r="B10584" s="5" t="n">
        <v>29</v>
      </c>
      <c r="C10584" s="5" t="n">
        <v>363</v>
      </c>
      <c r="D10584" s="5" t="n">
        <v>12</v>
      </c>
      <c r="E10584" s="5" t="n">
        <v>0</v>
      </c>
      <c r="F10584" s="5" t="n">
        <v>28.6</v>
      </c>
      <c r="G10584" s="5" t="n">
        <v>16.2</v>
      </c>
      <c r="H10584" s="5" t="n">
        <v>9.779999999999999</v>
      </c>
      <c r="I10584" s="6">
        <f>IF(E10584&gt;=Markov!$B$3,1,0)</f>
        <v/>
      </c>
      <c r="J10584" s="6">
        <f>I10583</f>
        <v/>
      </c>
      <c r="K10584" s="7">
        <f>MAR1!$B$5+MAR1!$C$5*COS(2*PI()*$C10584/365)+MAR1!$D$5*SIN(2*PI()*$C10584/365)</f>
        <v/>
      </c>
      <c r="L10584" s="7">
        <f>MAR1!$B$6+MAR1!$C$6*COS(2*PI()*$C10584/365)+MAR1!$D$6*SIN(2*PI()*$C10584/365)</f>
        <v/>
      </c>
      <c r="M10584" s="7">
        <f>MAR1!$B$7+MAR1!$C$7*COS(2*PI()*$C10584/365)+MAR1!$D$7*SIN(2*PI()*$C10584/365)</f>
        <v/>
      </c>
      <c r="N10584" s="7">
        <f>F10584-K10584</f>
        <v/>
      </c>
      <c r="O10584" s="7">
        <f>G10584-L10584</f>
        <v/>
      </c>
      <c r="P10584" s="7">
        <f>H10584-M10584</f>
        <v/>
      </c>
      <c r="Q10584" s="7">
        <f>IF($I10584=1,(N10584-MAR1!$B$11)/MAR1!$D$11,(N10584-MAR1!$C$11)/MAR1!$E$11)</f>
        <v/>
      </c>
      <c r="R10584" s="7">
        <f>IF($I10584=1,(O10584-MAR1!$B$12)/MAR1!$D$12,(O10584-MAR1!$C$12)/MAR1!$E$12)</f>
        <v/>
      </c>
      <c r="S10584" s="7">
        <f>IF($I10584=1,(P10584-MAR1!$B$13)/MAR1!$D$13,(P10584-MAR1!$C$13)/MAR1!$E$13)</f>
        <v/>
      </c>
    </row>
    <row r="10585">
      <c r="A10585" s="5" t="n">
        <v>10584</v>
      </c>
      <c r="B10585" s="5" t="n">
        <v>29</v>
      </c>
      <c r="C10585" s="5" t="n">
        <v>364</v>
      </c>
      <c r="D10585" s="5" t="n">
        <v>12</v>
      </c>
      <c r="E10585" s="5" t="n">
        <v>0</v>
      </c>
      <c r="F10585" s="5" t="n">
        <v>30.7</v>
      </c>
      <c r="G10585" s="5" t="n">
        <v>15.3</v>
      </c>
      <c r="H10585" s="5" t="n">
        <v>14.99</v>
      </c>
      <c r="I10585" s="6">
        <f>IF(E10585&gt;=Markov!$B$3,1,0)</f>
        <v/>
      </c>
      <c r="J10585" s="6">
        <f>I10584</f>
        <v/>
      </c>
      <c r="K10585" s="7">
        <f>MAR1!$B$5+MAR1!$C$5*COS(2*PI()*$C10585/365)+MAR1!$D$5*SIN(2*PI()*$C10585/365)</f>
        <v/>
      </c>
      <c r="L10585" s="7">
        <f>MAR1!$B$6+MAR1!$C$6*COS(2*PI()*$C10585/365)+MAR1!$D$6*SIN(2*PI()*$C10585/365)</f>
        <v/>
      </c>
      <c r="M10585" s="7">
        <f>MAR1!$B$7+MAR1!$C$7*COS(2*PI()*$C10585/365)+MAR1!$D$7*SIN(2*PI()*$C10585/365)</f>
        <v/>
      </c>
      <c r="N10585" s="7">
        <f>F10585-K10585</f>
        <v/>
      </c>
      <c r="O10585" s="7">
        <f>G10585-L10585</f>
        <v/>
      </c>
      <c r="P10585" s="7">
        <f>H10585-M10585</f>
        <v/>
      </c>
      <c r="Q10585" s="7">
        <f>IF($I10585=1,(N10585-MAR1!$B$11)/MAR1!$D$11,(N10585-MAR1!$C$11)/MAR1!$E$11)</f>
        <v/>
      </c>
      <c r="R10585" s="7">
        <f>IF($I10585=1,(O10585-MAR1!$B$12)/MAR1!$D$12,(O10585-MAR1!$C$12)/MAR1!$E$12)</f>
        <v/>
      </c>
      <c r="S10585" s="7">
        <f>IF($I10585=1,(P10585-MAR1!$B$13)/MAR1!$D$13,(P10585-MAR1!$C$13)/MAR1!$E$13)</f>
        <v/>
      </c>
    </row>
    <row r="10586">
      <c r="A10586" s="5" t="n">
        <v>10585</v>
      </c>
      <c r="B10586" s="5" t="n">
        <v>29</v>
      </c>
      <c r="C10586" s="5" t="n">
        <v>365</v>
      </c>
      <c r="D10586" s="5" t="n">
        <v>12</v>
      </c>
      <c r="E10586" s="5" t="n">
        <v>0</v>
      </c>
      <c r="F10586" s="5" t="n">
        <v>30.2</v>
      </c>
      <c r="G10586" s="5" t="n">
        <v>14.5</v>
      </c>
      <c r="H10586" s="5" t="n">
        <v>15.31</v>
      </c>
      <c r="I10586" s="6">
        <f>IF(E10586&gt;=Markov!$B$3,1,0)</f>
        <v/>
      </c>
      <c r="J10586" s="6">
        <f>I10585</f>
        <v/>
      </c>
      <c r="K10586" s="7">
        <f>MAR1!$B$5+MAR1!$C$5*COS(2*PI()*$C10586/365)+MAR1!$D$5*SIN(2*PI()*$C10586/365)</f>
        <v/>
      </c>
      <c r="L10586" s="7">
        <f>MAR1!$B$6+MAR1!$C$6*COS(2*PI()*$C10586/365)+MAR1!$D$6*SIN(2*PI()*$C10586/365)</f>
        <v/>
      </c>
      <c r="M10586" s="7">
        <f>MAR1!$B$7+MAR1!$C$7*COS(2*PI()*$C10586/365)+MAR1!$D$7*SIN(2*PI()*$C10586/365)</f>
        <v/>
      </c>
      <c r="N10586" s="7">
        <f>F10586-K10586</f>
        <v/>
      </c>
      <c r="O10586" s="7">
        <f>G10586-L10586</f>
        <v/>
      </c>
      <c r="P10586" s="7">
        <f>H10586-M10586</f>
        <v/>
      </c>
      <c r="Q10586" s="7">
        <f>IF($I10586=1,(N10586-MAR1!$B$11)/MAR1!$D$11,(N10586-MAR1!$C$11)/MAR1!$E$11)</f>
        <v/>
      </c>
      <c r="R10586" s="7">
        <f>IF($I10586=1,(O10586-MAR1!$B$12)/MAR1!$D$12,(O10586-MAR1!$C$12)/MAR1!$E$12)</f>
        <v/>
      </c>
      <c r="S10586" s="7">
        <f>IF($I10586=1,(P10586-MAR1!$B$13)/MAR1!$D$13,(P10586-MAR1!$C$13)/MAR1!$E$13)</f>
        <v/>
      </c>
    </row>
    <row r="10587">
      <c r="A10587" s="5" t="n">
        <v>10586</v>
      </c>
      <c r="B10587" s="5" t="n">
        <v>30</v>
      </c>
      <c r="C10587" s="5" t="n">
        <v>1</v>
      </c>
      <c r="D10587" s="5" t="n">
        <v>1</v>
      </c>
      <c r="E10587" s="5" t="n">
        <v>0</v>
      </c>
      <c r="F10587" s="5" t="n">
        <v>26.1</v>
      </c>
      <c r="G10587" s="5" t="n">
        <v>12.4</v>
      </c>
      <c r="H10587" s="5" t="n">
        <v>13.11</v>
      </c>
      <c r="I10587" s="6">
        <f>IF(E10587&gt;=Markov!$B$3,1,0)</f>
        <v/>
      </c>
      <c r="J10587" s="6">
        <f>I10586</f>
        <v/>
      </c>
      <c r="K10587" s="7">
        <f>MAR1!$B$5+MAR1!$C$5*COS(2*PI()*$C10587/365)+MAR1!$D$5*SIN(2*PI()*$C10587/365)</f>
        <v/>
      </c>
      <c r="L10587" s="7">
        <f>MAR1!$B$6+MAR1!$C$6*COS(2*PI()*$C10587/365)+MAR1!$D$6*SIN(2*PI()*$C10587/365)</f>
        <v/>
      </c>
      <c r="M10587" s="7">
        <f>MAR1!$B$7+MAR1!$C$7*COS(2*PI()*$C10587/365)+MAR1!$D$7*SIN(2*PI()*$C10587/365)</f>
        <v/>
      </c>
      <c r="N10587" s="7">
        <f>F10587-K10587</f>
        <v/>
      </c>
      <c r="O10587" s="7">
        <f>G10587-L10587</f>
        <v/>
      </c>
      <c r="P10587" s="7">
        <f>H10587-M10587</f>
        <v/>
      </c>
      <c r="Q10587" s="7">
        <f>IF($I10587=1,(N10587-MAR1!$B$11)/MAR1!$D$11,(N10587-MAR1!$C$11)/MAR1!$E$11)</f>
        <v/>
      </c>
      <c r="R10587" s="7">
        <f>IF($I10587=1,(O10587-MAR1!$B$12)/MAR1!$D$12,(O10587-MAR1!$C$12)/MAR1!$E$12)</f>
        <v/>
      </c>
      <c r="S10587" s="7">
        <f>IF($I10587=1,(P10587-MAR1!$B$13)/MAR1!$D$13,(P10587-MAR1!$C$13)/MAR1!$E$13)</f>
        <v/>
      </c>
    </row>
    <row r="10588">
      <c r="A10588" s="5" t="n">
        <v>10587</v>
      </c>
      <c r="B10588" s="5" t="n">
        <v>30</v>
      </c>
      <c r="C10588" s="5" t="n">
        <v>2</v>
      </c>
      <c r="D10588" s="5" t="n">
        <v>1</v>
      </c>
      <c r="E10588" s="5" t="n">
        <v>0</v>
      </c>
      <c r="F10588" s="5" t="n">
        <v>27.8</v>
      </c>
      <c r="G10588" s="5" t="n">
        <v>14.7</v>
      </c>
      <c r="H10588" s="5" t="n">
        <v>12.72</v>
      </c>
      <c r="I10588" s="6">
        <f>IF(E10588&gt;=Markov!$B$3,1,0)</f>
        <v/>
      </c>
      <c r="J10588" s="6">
        <f>I10587</f>
        <v/>
      </c>
      <c r="K10588" s="7">
        <f>MAR1!$B$5+MAR1!$C$5*COS(2*PI()*$C10588/365)+MAR1!$D$5*SIN(2*PI()*$C10588/365)</f>
        <v/>
      </c>
      <c r="L10588" s="7">
        <f>MAR1!$B$6+MAR1!$C$6*COS(2*PI()*$C10588/365)+MAR1!$D$6*SIN(2*PI()*$C10588/365)</f>
        <v/>
      </c>
      <c r="M10588" s="7">
        <f>MAR1!$B$7+MAR1!$C$7*COS(2*PI()*$C10588/365)+MAR1!$D$7*SIN(2*PI()*$C10588/365)</f>
        <v/>
      </c>
      <c r="N10588" s="7">
        <f>F10588-K10588</f>
        <v/>
      </c>
      <c r="O10588" s="7">
        <f>G10588-L10588</f>
        <v/>
      </c>
      <c r="P10588" s="7">
        <f>H10588-M10588</f>
        <v/>
      </c>
      <c r="Q10588" s="7">
        <f>IF($I10588=1,(N10588-MAR1!$B$11)/MAR1!$D$11,(N10588-MAR1!$C$11)/MAR1!$E$11)</f>
        <v/>
      </c>
      <c r="R10588" s="7">
        <f>IF($I10588=1,(O10588-MAR1!$B$12)/MAR1!$D$12,(O10588-MAR1!$C$12)/MAR1!$E$12)</f>
        <v/>
      </c>
      <c r="S10588" s="7">
        <f>IF($I10588=1,(P10588-MAR1!$B$13)/MAR1!$D$13,(P10588-MAR1!$C$13)/MAR1!$E$13)</f>
        <v/>
      </c>
    </row>
    <row r="10589">
      <c r="A10589" s="5" t="n">
        <v>10588</v>
      </c>
      <c r="B10589" s="5" t="n">
        <v>30</v>
      </c>
      <c r="C10589" s="5" t="n">
        <v>3</v>
      </c>
      <c r="D10589" s="5" t="n">
        <v>1</v>
      </c>
      <c r="E10589" s="5" t="n">
        <v>0</v>
      </c>
      <c r="F10589" s="5" t="n">
        <v>32</v>
      </c>
      <c r="G10589" s="5" t="n">
        <v>15.6</v>
      </c>
      <c r="H10589" s="5" t="n">
        <v>15.64</v>
      </c>
      <c r="I10589" s="6">
        <f>IF(E10589&gt;=Markov!$B$3,1,0)</f>
        <v/>
      </c>
      <c r="J10589" s="6">
        <f>I10588</f>
        <v/>
      </c>
      <c r="K10589" s="7">
        <f>MAR1!$B$5+MAR1!$C$5*COS(2*PI()*$C10589/365)+MAR1!$D$5*SIN(2*PI()*$C10589/365)</f>
        <v/>
      </c>
      <c r="L10589" s="7">
        <f>MAR1!$B$6+MAR1!$C$6*COS(2*PI()*$C10589/365)+MAR1!$D$6*SIN(2*PI()*$C10589/365)</f>
        <v/>
      </c>
      <c r="M10589" s="7">
        <f>MAR1!$B$7+MAR1!$C$7*COS(2*PI()*$C10589/365)+MAR1!$D$7*SIN(2*PI()*$C10589/365)</f>
        <v/>
      </c>
      <c r="N10589" s="7">
        <f>F10589-K10589</f>
        <v/>
      </c>
      <c r="O10589" s="7">
        <f>G10589-L10589</f>
        <v/>
      </c>
      <c r="P10589" s="7">
        <f>H10589-M10589</f>
        <v/>
      </c>
      <c r="Q10589" s="7">
        <f>IF($I10589=1,(N10589-MAR1!$B$11)/MAR1!$D$11,(N10589-MAR1!$C$11)/MAR1!$E$11)</f>
        <v/>
      </c>
      <c r="R10589" s="7">
        <f>IF($I10589=1,(O10589-MAR1!$B$12)/MAR1!$D$12,(O10589-MAR1!$C$12)/MAR1!$E$12)</f>
        <v/>
      </c>
      <c r="S10589" s="7">
        <f>IF($I10589=1,(P10589-MAR1!$B$13)/MAR1!$D$13,(P10589-MAR1!$C$13)/MAR1!$E$13)</f>
        <v/>
      </c>
    </row>
    <row r="10590">
      <c r="A10590" s="5" t="n">
        <v>10589</v>
      </c>
      <c r="B10590" s="5" t="n">
        <v>30</v>
      </c>
      <c r="C10590" s="5" t="n">
        <v>4</v>
      </c>
      <c r="D10590" s="5" t="n">
        <v>1</v>
      </c>
      <c r="E10590" s="5" t="n">
        <v>0</v>
      </c>
      <c r="F10590" s="5" t="n">
        <v>30.6</v>
      </c>
      <c r="G10590" s="5" t="n">
        <v>15</v>
      </c>
      <c r="H10590" s="5" t="n">
        <v>13.44</v>
      </c>
      <c r="I10590" s="6">
        <f>IF(E10590&gt;=Markov!$B$3,1,0)</f>
        <v/>
      </c>
      <c r="J10590" s="6">
        <f>I10589</f>
        <v/>
      </c>
      <c r="K10590" s="7">
        <f>MAR1!$B$5+MAR1!$C$5*COS(2*PI()*$C10590/365)+MAR1!$D$5*SIN(2*PI()*$C10590/365)</f>
        <v/>
      </c>
      <c r="L10590" s="7">
        <f>MAR1!$B$6+MAR1!$C$6*COS(2*PI()*$C10590/365)+MAR1!$D$6*SIN(2*PI()*$C10590/365)</f>
        <v/>
      </c>
      <c r="M10590" s="7">
        <f>MAR1!$B$7+MAR1!$C$7*COS(2*PI()*$C10590/365)+MAR1!$D$7*SIN(2*PI()*$C10590/365)</f>
        <v/>
      </c>
      <c r="N10590" s="7">
        <f>F10590-K10590</f>
        <v/>
      </c>
      <c r="O10590" s="7">
        <f>G10590-L10590</f>
        <v/>
      </c>
      <c r="P10590" s="7">
        <f>H10590-M10590</f>
        <v/>
      </c>
      <c r="Q10590" s="7">
        <f>IF($I10590=1,(N10590-MAR1!$B$11)/MAR1!$D$11,(N10590-MAR1!$C$11)/MAR1!$E$11)</f>
        <v/>
      </c>
      <c r="R10590" s="7">
        <f>IF($I10590=1,(O10590-MAR1!$B$12)/MAR1!$D$12,(O10590-MAR1!$C$12)/MAR1!$E$12)</f>
        <v/>
      </c>
      <c r="S10590" s="7">
        <f>IF($I10590=1,(P10590-MAR1!$B$13)/MAR1!$D$13,(P10590-MAR1!$C$13)/MAR1!$E$13)</f>
        <v/>
      </c>
    </row>
    <row r="10591">
      <c r="A10591" s="5" t="n">
        <v>10590</v>
      </c>
      <c r="B10591" s="5" t="n">
        <v>30</v>
      </c>
      <c r="C10591" s="5" t="n">
        <v>5</v>
      </c>
      <c r="D10591" s="5" t="n">
        <v>1</v>
      </c>
      <c r="E10591" s="5" t="n">
        <v>0</v>
      </c>
      <c r="F10591" s="5" t="n">
        <v>29.2</v>
      </c>
      <c r="G10591" s="5" t="n">
        <v>14.1</v>
      </c>
      <c r="H10591" s="5" t="n">
        <v>14.42</v>
      </c>
      <c r="I10591" s="6">
        <f>IF(E10591&gt;=Markov!$B$3,1,0)</f>
        <v/>
      </c>
      <c r="J10591" s="6">
        <f>I10590</f>
        <v/>
      </c>
      <c r="K10591" s="7">
        <f>MAR1!$B$5+MAR1!$C$5*COS(2*PI()*$C10591/365)+MAR1!$D$5*SIN(2*PI()*$C10591/365)</f>
        <v/>
      </c>
      <c r="L10591" s="7">
        <f>MAR1!$B$6+MAR1!$C$6*COS(2*PI()*$C10591/365)+MAR1!$D$6*SIN(2*PI()*$C10591/365)</f>
        <v/>
      </c>
      <c r="M10591" s="7">
        <f>MAR1!$B$7+MAR1!$C$7*COS(2*PI()*$C10591/365)+MAR1!$D$7*SIN(2*PI()*$C10591/365)</f>
        <v/>
      </c>
      <c r="N10591" s="7">
        <f>F10591-K10591</f>
        <v/>
      </c>
      <c r="O10591" s="7">
        <f>G10591-L10591</f>
        <v/>
      </c>
      <c r="P10591" s="7">
        <f>H10591-M10591</f>
        <v/>
      </c>
      <c r="Q10591" s="7">
        <f>IF($I10591=1,(N10591-MAR1!$B$11)/MAR1!$D$11,(N10591-MAR1!$C$11)/MAR1!$E$11)</f>
        <v/>
      </c>
      <c r="R10591" s="7">
        <f>IF($I10591=1,(O10591-MAR1!$B$12)/MAR1!$D$12,(O10591-MAR1!$C$12)/MAR1!$E$12)</f>
        <v/>
      </c>
      <c r="S10591" s="7">
        <f>IF($I10591=1,(P10591-MAR1!$B$13)/MAR1!$D$13,(P10591-MAR1!$C$13)/MAR1!$E$13)</f>
        <v/>
      </c>
    </row>
    <row r="10592">
      <c r="A10592" s="5" t="n">
        <v>10591</v>
      </c>
      <c r="B10592" s="5" t="n">
        <v>30</v>
      </c>
      <c r="C10592" s="5" t="n">
        <v>6</v>
      </c>
      <c r="D10592" s="5" t="n">
        <v>1</v>
      </c>
      <c r="E10592" s="5" t="n">
        <v>0</v>
      </c>
      <c r="F10592" s="5" t="n">
        <v>30.6</v>
      </c>
      <c r="G10592" s="5" t="n">
        <v>13.2</v>
      </c>
      <c r="H10592" s="5" t="n">
        <v>16.43</v>
      </c>
      <c r="I10592" s="6">
        <f>IF(E10592&gt;=Markov!$B$3,1,0)</f>
        <v/>
      </c>
      <c r="J10592" s="6">
        <f>I10591</f>
        <v/>
      </c>
      <c r="K10592" s="7">
        <f>MAR1!$B$5+MAR1!$C$5*COS(2*PI()*$C10592/365)+MAR1!$D$5*SIN(2*PI()*$C10592/365)</f>
        <v/>
      </c>
      <c r="L10592" s="7">
        <f>MAR1!$B$6+MAR1!$C$6*COS(2*PI()*$C10592/365)+MAR1!$D$6*SIN(2*PI()*$C10592/365)</f>
        <v/>
      </c>
      <c r="M10592" s="7">
        <f>MAR1!$B$7+MAR1!$C$7*COS(2*PI()*$C10592/365)+MAR1!$D$7*SIN(2*PI()*$C10592/365)</f>
        <v/>
      </c>
      <c r="N10592" s="7">
        <f>F10592-K10592</f>
        <v/>
      </c>
      <c r="O10592" s="7">
        <f>G10592-L10592</f>
        <v/>
      </c>
      <c r="P10592" s="7">
        <f>H10592-M10592</f>
        <v/>
      </c>
      <c r="Q10592" s="7">
        <f>IF($I10592=1,(N10592-MAR1!$B$11)/MAR1!$D$11,(N10592-MAR1!$C$11)/MAR1!$E$11)</f>
        <v/>
      </c>
      <c r="R10592" s="7">
        <f>IF($I10592=1,(O10592-MAR1!$B$12)/MAR1!$D$12,(O10592-MAR1!$C$12)/MAR1!$E$12)</f>
        <v/>
      </c>
      <c r="S10592" s="7">
        <f>IF($I10592=1,(P10592-MAR1!$B$13)/MAR1!$D$13,(P10592-MAR1!$C$13)/MAR1!$E$13)</f>
        <v/>
      </c>
    </row>
    <row r="10593">
      <c r="A10593" s="5" t="n">
        <v>10592</v>
      </c>
      <c r="B10593" s="5" t="n">
        <v>30</v>
      </c>
      <c r="C10593" s="5" t="n">
        <v>7</v>
      </c>
      <c r="D10593" s="5" t="n">
        <v>1</v>
      </c>
      <c r="E10593" s="5" t="n">
        <v>0</v>
      </c>
      <c r="F10593" s="5" t="n">
        <v>30.3</v>
      </c>
      <c r="G10593" s="5" t="n">
        <v>13.8</v>
      </c>
      <c r="H10593" s="5" t="n">
        <v>16.02</v>
      </c>
      <c r="I10593" s="6">
        <f>IF(E10593&gt;=Markov!$B$3,1,0)</f>
        <v/>
      </c>
      <c r="J10593" s="6">
        <f>I10592</f>
        <v/>
      </c>
      <c r="K10593" s="7">
        <f>MAR1!$B$5+MAR1!$C$5*COS(2*PI()*$C10593/365)+MAR1!$D$5*SIN(2*PI()*$C10593/365)</f>
        <v/>
      </c>
      <c r="L10593" s="7">
        <f>MAR1!$B$6+MAR1!$C$6*COS(2*PI()*$C10593/365)+MAR1!$D$6*SIN(2*PI()*$C10593/365)</f>
        <v/>
      </c>
      <c r="M10593" s="7">
        <f>MAR1!$B$7+MAR1!$C$7*COS(2*PI()*$C10593/365)+MAR1!$D$7*SIN(2*PI()*$C10593/365)</f>
        <v/>
      </c>
      <c r="N10593" s="7">
        <f>F10593-K10593</f>
        <v/>
      </c>
      <c r="O10593" s="7">
        <f>G10593-L10593</f>
        <v/>
      </c>
      <c r="P10593" s="7">
        <f>H10593-M10593</f>
        <v/>
      </c>
      <c r="Q10593" s="7">
        <f>IF($I10593=1,(N10593-MAR1!$B$11)/MAR1!$D$11,(N10593-MAR1!$C$11)/MAR1!$E$11)</f>
        <v/>
      </c>
      <c r="R10593" s="7">
        <f>IF($I10593=1,(O10593-MAR1!$B$12)/MAR1!$D$12,(O10593-MAR1!$C$12)/MAR1!$E$12)</f>
        <v/>
      </c>
      <c r="S10593" s="7">
        <f>IF($I10593=1,(P10593-MAR1!$B$13)/MAR1!$D$13,(P10593-MAR1!$C$13)/MAR1!$E$13)</f>
        <v/>
      </c>
    </row>
    <row r="10594">
      <c r="A10594" s="5" t="n">
        <v>10593</v>
      </c>
      <c r="B10594" s="5" t="n">
        <v>30</v>
      </c>
      <c r="C10594" s="5" t="n">
        <v>8</v>
      </c>
      <c r="D10594" s="5" t="n">
        <v>1</v>
      </c>
      <c r="E10594" s="5" t="n">
        <v>0</v>
      </c>
      <c r="F10594" s="5" t="n">
        <v>28.9</v>
      </c>
      <c r="G10594" s="5" t="n">
        <v>15.6</v>
      </c>
      <c r="H10594" s="5" t="n">
        <v>12.13</v>
      </c>
      <c r="I10594" s="6">
        <f>IF(E10594&gt;=Markov!$B$3,1,0)</f>
        <v/>
      </c>
      <c r="J10594" s="6">
        <f>I10593</f>
        <v/>
      </c>
      <c r="K10594" s="7">
        <f>MAR1!$B$5+MAR1!$C$5*COS(2*PI()*$C10594/365)+MAR1!$D$5*SIN(2*PI()*$C10594/365)</f>
        <v/>
      </c>
      <c r="L10594" s="7">
        <f>MAR1!$B$6+MAR1!$C$6*COS(2*PI()*$C10594/365)+MAR1!$D$6*SIN(2*PI()*$C10594/365)</f>
        <v/>
      </c>
      <c r="M10594" s="7">
        <f>MAR1!$B$7+MAR1!$C$7*COS(2*PI()*$C10594/365)+MAR1!$D$7*SIN(2*PI()*$C10594/365)</f>
        <v/>
      </c>
      <c r="N10594" s="7">
        <f>F10594-K10594</f>
        <v/>
      </c>
      <c r="O10594" s="7">
        <f>G10594-L10594</f>
        <v/>
      </c>
      <c r="P10594" s="7">
        <f>H10594-M10594</f>
        <v/>
      </c>
      <c r="Q10594" s="7">
        <f>IF($I10594=1,(N10594-MAR1!$B$11)/MAR1!$D$11,(N10594-MAR1!$C$11)/MAR1!$E$11)</f>
        <v/>
      </c>
      <c r="R10594" s="7">
        <f>IF($I10594=1,(O10594-MAR1!$B$12)/MAR1!$D$12,(O10594-MAR1!$C$12)/MAR1!$E$12)</f>
        <v/>
      </c>
      <c r="S10594" s="7">
        <f>IF($I10594=1,(P10594-MAR1!$B$13)/MAR1!$D$13,(P10594-MAR1!$C$13)/MAR1!$E$13)</f>
        <v/>
      </c>
    </row>
    <row r="10595">
      <c r="A10595" s="5" t="n">
        <v>10594</v>
      </c>
      <c r="B10595" s="5" t="n">
        <v>30</v>
      </c>
      <c r="C10595" s="5" t="n">
        <v>9</v>
      </c>
      <c r="D10595" s="5" t="n">
        <v>1</v>
      </c>
      <c r="E10595" s="5" t="n">
        <v>0</v>
      </c>
      <c r="F10595" s="5" t="n">
        <v>31</v>
      </c>
      <c r="G10595" s="5" t="n">
        <v>17.3</v>
      </c>
      <c r="H10595" s="5" t="n">
        <v>15.43</v>
      </c>
      <c r="I10595" s="6">
        <f>IF(E10595&gt;=Markov!$B$3,1,0)</f>
        <v/>
      </c>
      <c r="J10595" s="6">
        <f>I10594</f>
        <v/>
      </c>
      <c r="K10595" s="7">
        <f>MAR1!$B$5+MAR1!$C$5*COS(2*PI()*$C10595/365)+MAR1!$D$5*SIN(2*PI()*$C10595/365)</f>
        <v/>
      </c>
      <c r="L10595" s="7">
        <f>MAR1!$B$6+MAR1!$C$6*COS(2*PI()*$C10595/365)+MAR1!$D$6*SIN(2*PI()*$C10595/365)</f>
        <v/>
      </c>
      <c r="M10595" s="7">
        <f>MAR1!$B$7+MAR1!$C$7*COS(2*PI()*$C10595/365)+MAR1!$D$7*SIN(2*PI()*$C10595/365)</f>
        <v/>
      </c>
      <c r="N10595" s="7">
        <f>F10595-K10595</f>
        <v/>
      </c>
      <c r="O10595" s="7">
        <f>G10595-L10595</f>
        <v/>
      </c>
      <c r="P10595" s="7">
        <f>H10595-M10595</f>
        <v/>
      </c>
      <c r="Q10595" s="7">
        <f>IF($I10595=1,(N10595-MAR1!$B$11)/MAR1!$D$11,(N10595-MAR1!$C$11)/MAR1!$E$11)</f>
        <v/>
      </c>
      <c r="R10595" s="7">
        <f>IF($I10595=1,(O10595-MAR1!$B$12)/MAR1!$D$12,(O10595-MAR1!$C$12)/MAR1!$E$12)</f>
        <v/>
      </c>
      <c r="S10595" s="7">
        <f>IF($I10595=1,(P10595-MAR1!$B$13)/MAR1!$D$13,(P10595-MAR1!$C$13)/MAR1!$E$13)</f>
        <v/>
      </c>
    </row>
    <row r="10596">
      <c r="A10596" s="5" t="n">
        <v>10595</v>
      </c>
      <c r="B10596" s="5" t="n">
        <v>30</v>
      </c>
      <c r="C10596" s="5" t="n">
        <v>10</v>
      </c>
      <c r="D10596" s="5" t="n">
        <v>1</v>
      </c>
      <c r="E10596" s="5" t="n">
        <v>0</v>
      </c>
      <c r="F10596" s="5" t="n">
        <v>33.8</v>
      </c>
      <c r="G10596" s="5" t="n">
        <v>17.1</v>
      </c>
      <c r="H10596" s="5" t="n">
        <v>17.63</v>
      </c>
      <c r="I10596" s="6">
        <f>IF(E10596&gt;=Markov!$B$3,1,0)</f>
        <v/>
      </c>
      <c r="J10596" s="6">
        <f>I10595</f>
        <v/>
      </c>
      <c r="K10596" s="7">
        <f>MAR1!$B$5+MAR1!$C$5*COS(2*PI()*$C10596/365)+MAR1!$D$5*SIN(2*PI()*$C10596/365)</f>
        <v/>
      </c>
      <c r="L10596" s="7">
        <f>MAR1!$B$6+MAR1!$C$6*COS(2*PI()*$C10596/365)+MAR1!$D$6*SIN(2*PI()*$C10596/365)</f>
        <v/>
      </c>
      <c r="M10596" s="7">
        <f>MAR1!$B$7+MAR1!$C$7*COS(2*PI()*$C10596/365)+MAR1!$D$7*SIN(2*PI()*$C10596/365)</f>
        <v/>
      </c>
      <c r="N10596" s="7">
        <f>F10596-K10596</f>
        <v/>
      </c>
      <c r="O10596" s="7">
        <f>G10596-L10596</f>
        <v/>
      </c>
      <c r="P10596" s="7">
        <f>H10596-M10596</f>
        <v/>
      </c>
      <c r="Q10596" s="7">
        <f>IF($I10596=1,(N10596-MAR1!$B$11)/MAR1!$D$11,(N10596-MAR1!$C$11)/MAR1!$E$11)</f>
        <v/>
      </c>
      <c r="R10596" s="7">
        <f>IF($I10596=1,(O10596-MAR1!$B$12)/MAR1!$D$12,(O10596-MAR1!$C$12)/MAR1!$E$12)</f>
        <v/>
      </c>
      <c r="S10596" s="7">
        <f>IF($I10596=1,(P10596-MAR1!$B$13)/MAR1!$D$13,(P10596-MAR1!$C$13)/MAR1!$E$13)</f>
        <v/>
      </c>
    </row>
    <row r="10597">
      <c r="A10597" s="5" t="n">
        <v>10596</v>
      </c>
      <c r="B10597" s="5" t="n">
        <v>30</v>
      </c>
      <c r="C10597" s="5" t="n">
        <v>11</v>
      </c>
      <c r="D10597" s="5" t="n">
        <v>1</v>
      </c>
      <c r="E10597" s="5" t="n">
        <v>0</v>
      </c>
      <c r="F10597" s="5" t="n">
        <v>36</v>
      </c>
      <c r="G10597" s="5" t="n">
        <v>16.6</v>
      </c>
      <c r="H10597" s="5" t="n">
        <v>18.88</v>
      </c>
      <c r="I10597" s="6">
        <f>IF(E10597&gt;=Markov!$B$3,1,0)</f>
        <v/>
      </c>
      <c r="J10597" s="6">
        <f>I10596</f>
        <v/>
      </c>
      <c r="K10597" s="7">
        <f>MAR1!$B$5+MAR1!$C$5*COS(2*PI()*$C10597/365)+MAR1!$D$5*SIN(2*PI()*$C10597/365)</f>
        <v/>
      </c>
      <c r="L10597" s="7">
        <f>MAR1!$B$6+MAR1!$C$6*COS(2*PI()*$C10597/365)+MAR1!$D$6*SIN(2*PI()*$C10597/365)</f>
        <v/>
      </c>
      <c r="M10597" s="7">
        <f>MAR1!$B$7+MAR1!$C$7*COS(2*PI()*$C10597/365)+MAR1!$D$7*SIN(2*PI()*$C10597/365)</f>
        <v/>
      </c>
      <c r="N10597" s="7">
        <f>F10597-K10597</f>
        <v/>
      </c>
      <c r="O10597" s="7">
        <f>G10597-L10597</f>
        <v/>
      </c>
      <c r="P10597" s="7">
        <f>H10597-M10597</f>
        <v/>
      </c>
      <c r="Q10597" s="7">
        <f>IF($I10597=1,(N10597-MAR1!$B$11)/MAR1!$D$11,(N10597-MAR1!$C$11)/MAR1!$E$11)</f>
        <v/>
      </c>
      <c r="R10597" s="7">
        <f>IF($I10597=1,(O10597-MAR1!$B$12)/MAR1!$D$12,(O10597-MAR1!$C$12)/MAR1!$E$12)</f>
        <v/>
      </c>
      <c r="S10597" s="7">
        <f>IF($I10597=1,(P10597-MAR1!$B$13)/MAR1!$D$13,(P10597-MAR1!$C$13)/MAR1!$E$13)</f>
        <v/>
      </c>
    </row>
    <row r="10598">
      <c r="A10598" s="5" t="n">
        <v>10597</v>
      </c>
      <c r="B10598" s="5" t="n">
        <v>30</v>
      </c>
      <c r="C10598" s="5" t="n">
        <v>12</v>
      </c>
      <c r="D10598" s="5" t="n">
        <v>1</v>
      </c>
      <c r="E10598" s="5" t="n">
        <v>0</v>
      </c>
      <c r="F10598" s="5" t="n">
        <v>34.4</v>
      </c>
      <c r="G10598" s="5" t="n">
        <v>15.4</v>
      </c>
      <c r="H10598" s="5" t="n">
        <v>18.97</v>
      </c>
      <c r="I10598" s="6">
        <f>IF(E10598&gt;=Markov!$B$3,1,0)</f>
        <v/>
      </c>
      <c r="J10598" s="6">
        <f>I10597</f>
        <v/>
      </c>
      <c r="K10598" s="7">
        <f>MAR1!$B$5+MAR1!$C$5*COS(2*PI()*$C10598/365)+MAR1!$D$5*SIN(2*PI()*$C10598/365)</f>
        <v/>
      </c>
      <c r="L10598" s="7">
        <f>MAR1!$B$6+MAR1!$C$6*COS(2*PI()*$C10598/365)+MAR1!$D$6*SIN(2*PI()*$C10598/365)</f>
        <v/>
      </c>
      <c r="M10598" s="7">
        <f>MAR1!$B$7+MAR1!$C$7*COS(2*PI()*$C10598/365)+MAR1!$D$7*SIN(2*PI()*$C10598/365)</f>
        <v/>
      </c>
      <c r="N10598" s="7">
        <f>F10598-K10598</f>
        <v/>
      </c>
      <c r="O10598" s="7">
        <f>G10598-L10598</f>
        <v/>
      </c>
      <c r="P10598" s="7">
        <f>H10598-M10598</f>
        <v/>
      </c>
      <c r="Q10598" s="7">
        <f>IF($I10598=1,(N10598-MAR1!$B$11)/MAR1!$D$11,(N10598-MAR1!$C$11)/MAR1!$E$11)</f>
        <v/>
      </c>
      <c r="R10598" s="7">
        <f>IF($I10598=1,(O10598-MAR1!$B$12)/MAR1!$D$12,(O10598-MAR1!$C$12)/MAR1!$E$12)</f>
        <v/>
      </c>
      <c r="S10598" s="7">
        <f>IF($I10598=1,(P10598-MAR1!$B$13)/MAR1!$D$13,(P10598-MAR1!$C$13)/MAR1!$E$13)</f>
        <v/>
      </c>
    </row>
    <row r="10599">
      <c r="A10599" s="5" t="n">
        <v>10598</v>
      </c>
      <c r="B10599" s="5" t="n">
        <v>30</v>
      </c>
      <c r="C10599" s="5" t="n">
        <v>13</v>
      </c>
      <c r="D10599" s="5" t="n">
        <v>1</v>
      </c>
      <c r="E10599" s="5" t="n">
        <v>0</v>
      </c>
      <c r="F10599" s="5" t="n">
        <v>32.6</v>
      </c>
      <c r="G10599" s="5" t="n">
        <v>14.6</v>
      </c>
      <c r="H10599" s="5" t="n">
        <v>19.45</v>
      </c>
      <c r="I10599" s="6">
        <f>IF(E10599&gt;=Markov!$B$3,1,0)</f>
        <v/>
      </c>
      <c r="J10599" s="6">
        <f>I10598</f>
        <v/>
      </c>
      <c r="K10599" s="7">
        <f>MAR1!$B$5+MAR1!$C$5*COS(2*PI()*$C10599/365)+MAR1!$D$5*SIN(2*PI()*$C10599/365)</f>
        <v/>
      </c>
      <c r="L10599" s="7">
        <f>MAR1!$B$6+MAR1!$C$6*COS(2*PI()*$C10599/365)+MAR1!$D$6*SIN(2*PI()*$C10599/365)</f>
        <v/>
      </c>
      <c r="M10599" s="7">
        <f>MAR1!$B$7+MAR1!$C$7*COS(2*PI()*$C10599/365)+MAR1!$D$7*SIN(2*PI()*$C10599/365)</f>
        <v/>
      </c>
      <c r="N10599" s="7">
        <f>F10599-K10599</f>
        <v/>
      </c>
      <c r="O10599" s="7">
        <f>G10599-L10599</f>
        <v/>
      </c>
      <c r="P10599" s="7">
        <f>H10599-M10599</f>
        <v/>
      </c>
      <c r="Q10599" s="7">
        <f>IF($I10599=1,(N10599-MAR1!$B$11)/MAR1!$D$11,(N10599-MAR1!$C$11)/MAR1!$E$11)</f>
        <v/>
      </c>
      <c r="R10599" s="7">
        <f>IF($I10599=1,(O10599-MAR1!$B$12)/MAR1!$D$12,(O10599-MAR1!$C$12)/MAR1!$E$12)</f>
        <v/>
      </c>
      <c r="S10599" s="7">
        <f>IF($I10599=1,(P10599-MAR1!$B$13)/MAR1!$D$13,(P10599-MAR1!$C$13)/MAR1!$E$13)</f>
        <v/>
      </c>
    </row>
    <row r="10600">
      <c r="A10600" s="5" t="n">
        <v>10599</v>
      </c>
      <c r="B10600" s="5" t="n">
        <v>30</v>
      </c>
      <c r="C10600" s="5" t="n">
        <v>14</v>
      </c>
      <c r="D10600" s="5" t="n">
        <v>1</v>
      </c>
      <c r="E10600" s="5" t="n">
        <v>0</v>
      </c>
      <c r="F10600" s="5" t="n">
        <v>32.9</v>
      </c>
      <c r="G10600" s="5" t="n">
        <v>14.6</v>
      </c>
      <c r="H10600" s="5" t="n">
        <v>12.27</v>
      </c>
      <c r="I10600" s="6">
        <f>IF(E10600&gt;=Markov!$B$3,1,0)</f>
        <v/>
      </c>
      <c r="J10600" s="6">
        <f>I10599</f>
        <v/>
      </c>
      <c r="K10600" s="7">
        <f>MAR1!$B$5+MAR1!$C$5*COS(2*PI()*$C10600/365)+MAR1!$D$5*SIN(2*PI()*$C10600/365)</f>
        <v/>
      </c>
      <c r="L10600" s="7">
        <f>MAR1!$B$6+MAR1!$C$6*COS(2*PI()*$C10600/365)+MAR1!$D$6*SIN(2*PI()*$C10600/365)</f>
        <v/>
      </c>
      <c r="M10600" s="7">
        <f>MAR1!$B$7+MAR1!$C$7*COS(2*PI()*$C10600/365)+MAR1!$D$7*SIN(2*PI()*$C10600/365)</f>
        <v/>
      </c>
      <c r="N10600" s="7">
        <f>F10600-K10600</f>
        <v/>
      </c>
      <c r="O10600" s="7">
        <f>G10600-L10600</f>
        <v/>
      </c>
      <c r="P10600" s="7">
        <f>H10600-M10600</f>
        <v/>
      </c>
      <c r="Q10600" s="7">
        <f>IF($I10600=1,(N10600-MAR1!$B$11)/MAR1!$D$11,(N10600-MAR1!$C$11)/MAR1!$E$11)</f>
        <v/>
      </c>
      <c r="R10600" s="7">
        <f>IF($I10600=1,(O10600-MAR1!$B$12)/MAR1!$D$12,(O10600-MAR1!$C$12)/MAR1!$E$12)</f>
        <v/>
      </c>
      <c r="S10600" s="7">
        <f>IF($I10600=1,(P10600-MAR1!$B$13)/MAR1!$D$13,(P10600-MAR1!$C$13)/MAR1!$E$13)</f>
        <v/>
      </c>
    </row>
    <row r="10601">
      <c r="A10601" s="5" t="n">
        <v>10600</v>
      </c>
      <c r="B10601" s="5" t="n">
        <v>30</v>
      </c>
      <c r="C10601" s="5" t="n">
        <v>15</v>
      </c>
      <c r="D10601" s="5" t="n">
        <v>1</v>
      </c>
      <c r="E10601" s="5" t="n">
        <v>0</v>
      </c>
      <c r="F10601" s="5" t="n">
        <v>31.8</v>
      </c>
      <c r="G10601" s="5" t="n">
        <v>15.7</v>
      </c>
      <c r="H10601" s="5" t="n">
        <v>17.57</v>
      </c>
      <c r="I10601" s="6">
        <f>IF(E10601&gt;=Markov!$B$3,1,0)</f>
        <v/>
      </c>
      <c r="J10601" s="6">
        <f>I10600</f>
        <v/>
      </c>
      <c r="K10601" s="7">
        <f>MAR1!$B$5+MAR1!$C$5*COS(2*PI()*$C10601/365)+MAR1!$D$5*SIN(2*PI()*$C10601/365)</f>
        <v/>
      </c>
      <c r="L10601" s="7">
        <f>MAR1!$B$6+MAR1!$C$6*COS(2*PI()*$C10601/365)+MAR1!$D$6*SIN(2*PI()*$C10601/365)</f>
        <v/>
      </c>
      <c r="M10601" s="7">
        <f>MAR1!$B$7+MAR1!$C$7*COS(2*PI()*$C10601/365)+MAR1!$D$7*SIN(2*PI()*$C10601/365)</f>
        <v/>
      </c>
      <c r="N10601" s="7">
        <f>F10601-K10601</f>
        <v/>
      </c>
      <c r="O10601" s="7">
        <f>G10601-L10601</f>
        <v/>
      </c>
      <c r="P10601" s="7">
        <f>H10601-M10601</f>
        <v/>
      </c>
      <c r="Q10601" s="7">
        <f>IF($I10601=1,(N10601-MAR1!$B$11)/MAR1!$D$11,(N10601-MAR1!$C$11)/MAR1!$E$11)</f>
        <v/>
      </c>
      <c r="R10601" s="7">
        <f>IF($I10601=1,(O10601-MAR1!$B$12)/MAR1!$D$12,(O10601-MAR1!$C$12)/MAR1!$E$12)</f>
        <v/>
      </c>
      <c r="S10601" s="7">
        <f>IF($I10601=1,(P10601-MAR1!$B$13)/MAR1!$D$13,(P10601-MAR1!$C$13)/MAR1!$E$13)</f>
        <v/>
      </c>
    </row>
    <row r="10602">
      <c r="A10602" s="5" t="n">
        <v>10601</v>
      </c>
      <c r="B10602" s="5" t="n">
        <v>30</v>
      </c>
      <c r="C10602" s="5" t="n">
        <v>16</v>
      </c>
      <c r="D10602" s="5" t="n">
        <v>1</v>
      </c>
      <c r="E10602" s="5" t="n">
        <v>0</v>
      </c>
      <c r="F10602" s="5" t="n">
        <v>33.7</v>
      </c>
      <c r="G10602" s="5" t="n">
        <v>16.7</v>
      </c>
      <c r="H10602" s="5" t="n">
        <v>24.38</v>
      </c>
      <c r="I10602" s="6">
        <f>IF(E10602&gt;=Markov!$B$3,1,0)</f>
        <v/>
      </c>
      <c r="J10602" s="6">
        <f>I10601</f>
        <v/>
      </c>
      <c r="K10602" s="7">
        <f>MAR1!$B$5+MAR1!$C$5*COS(2*PI()*$C10602/365)+MAR1!$D$5*SIN(2*PI()*$C10602/365)</f>
        <v/>
      </c>
      <c r="L10602" s="7">
        <f>MAR1!$B$6+MAR1!$C$6*COS(2*PI()*$C10602/365)+MAR1!$D$6*SIN(2*PI()*$C10602/365)</f>
        <v/>
      </c>
      <c r="M10602" s="7">
        <f>MAR1!$B$7+MAR1!$C$7*COS(2*PI()*$C10602/365)+MAR1!$D$7*SIN(2*PI()*$C10602/365)</f>
        <v/>
      </c>
      <c r="N10602" s="7">
        <f>F10602-K10602</f>
        <v/>
      </c>
      <c r="O10602" s="7">
        <f>G10602-L10602</f>
        <v/>
      </c>
      <c r="P10602" s="7">
        <f>H10602-M10602</f>
        <v/>
      </c>
      <c r="Q10602" s="7">
        <f>IF($I10602=1,(N10602-MAR1!$B$11)/MAR1!$D$11,(N10602-MAR1!$C$11)/MAR1!$E$11)</f>
        <v/>
      </c>
      <c r="R10602" s="7">
        <f>IF($I10602=1,(O10602-MAR1!$B$12)/MAR1!$D$12,(O10602-MAR1!$C$12)/MAR1!$E$12)</f>
        <v/>
      </c>
      <c r="S10602" s="7">
        <f>IF($I10602=1,(P10602-MAR1!$B$13)/MAR1!$D$13,(P10602-MAR1!$C$13)/MAR1!$E$13)</f>
        <v/>
      </c>
    </row>
    <row r="10603">
      <c r="A10603" s="5" t="n">
        <v>10602</v>
      </c>
      <c r="B10603" s="5" t="n">
        <v>30</v>
      </c>
      <c r="C10603" s="5" t="n">
        <v>17</v>
      </c>
      <c r="D10603" s="5" t="n">
        <v>1</v>
      </c>
      <c r="E10603" s="5" t="n">
        <v>0</v>
      </c>
      <c r="F10603" s="5" t="n">
        <v>32.6</v>
      </c>
      <c r="G10603" s="5" t="n">
        <v>13.8</v>
      </c>
      <c r="H10603" s="5" t="n">
        <v>20.78</v>
      </c>
      <c r="I10603" s="6">
        <f>IF(E10603&gt;=Markov!$B$3,1,0)</f>
        <v/>
      </c>
      <c r="J10603" s="6">
        <f>I10602</f>
        <v/>
      </c>
      <c r="K10603" s="7">
        <f>MAR1!$B$5+MAR1!$C$5*COS(2*PI()*$C10603/365)+MAR1!$D$5*SIN(2*PI()*$C10603/365)</f>
        <v/>
      </c>
      <c r="L10603" s="7">
        <f>MAR1!$B$6+MAR1!$C$6*COS(2*PI()*$C10603/365)+MAR1!$D$6*SIN(2*PI()*$C10603/365)</f>
        <v/>
      </c>
      <c r="M10603" s="7">
        <f>MAR1!$B$7+MAR1!$C$7*COS(2*PI()*$C10603/365)+MAR1!$D$7*SIN(2*PI()*$C10603/365)</f>
        <v/>
      </c>
      <c r="N10603" s="7">
        <f>F10603-K10603</f>
        <v/>
      </c>
      <c r="O10603" s="7">
        <f>G10603-L10603</f>
        <v/>
      </c>
      <c r="P10603" s="7">
        <f>H10603-M10603</f>
        <v/>
      </c>
      <c r="Q10603" s="7">
        <f>IF($I10603=1,(N10603-MAR1!$B$11)/MAR1!$D$11,(N10603-MAR1!$C$11)/MAR1!$E$11)</f>
        <v/>
      </c>
      <c r="R10603" s="7">
        <f>IF($I10603=1,(O10603-MAR1!$B$12)/MAR1!$D$12,(O10603-MAR1!$C$12)/MAR1!$E$12)</f>
        <v/>
      </c>
      <c r="S10603" s="7">
        <f>IF($I10603=1,(P10603-MAR1!$B$13)/MAR1!$D$13,(P10603-MAR1!$C$13)/MAR1!$E$13)</f>
        <v/>
      </c>
    </row>
    <row r="10604">
      <c r="A10604" s="5" t="n">
        <v>10603</v>
      </c>
      <c r="B10604" s="5" t="n">
        <v>30</v>
      </c>
      <c r="C10604" s="5" t="n">
        <v>18</v>
      </c>
      <c r="D10604" s="5" t="n">
        <v>1</v>
      </c>
      <c r="E10604" s="5" t="n">
        <v>0</v>
      </c>
      <c r="F10604" s="5" t="n">
        <v>32.2</v>
      </c>
      <c r="G10604" s="5" t="n">
        <v>14.6</v>
      </c>
      <c r="H10604" s="5" t="n">
        <v>15.08</v>
      </c>
      <c r="I10604" s="6">
        <f>IF(E10604&gt;=Markov!$B$3,1,0)</f>
        <v/>
      </c>
      <c r="J10604" s="6">
        <f>I10603</f>
        <v/>
      </c>
      <c r="K10604" s="7">
        <f>MAR1!$B$5+MAR1!$C$5*COS(2*PI()*$C10604/365)+MAR1!$D$5*SIN(2*PI()*$C10604/365)</f>
        <v/>
      </c>
      <c r="L10604" s="7">
        <f>MAR1!$B$6+MAR1!$C$6*COS(2*PI()*$C10604/365)+MAR1!$D$6*SIN(2*PI()*$C10604/365)</f>
        <v/>
      </c>
      <c r="M10604" s="7">
        <f>MAR1!$B$7+MAR1!$C$7*COS(2*PI()*$C10604/365)+MAR1!$D$7*SIN(2*PI()*$C10604/365)</f>
        <v/>
      </c>
      <c r="N10604" s="7">
        <f>F10604-K10604</f>
        <v/>
      </c>
      <c r="O10604" s="7">
        <f>G10604-L10604</f>
        <v/>
      </c>
      <c r="P10604" s="7">
        <f>H10604-M10604</f>
        <v/>
      </c>
      <c r="Q10604" s="7">
        <f>IF($I10604=1,(N10604-MAR1!$B$11)/MAR1!$D$11,(N10604-MAR1!$C$11)/MAR1!$E$11)</f>
        <v/>
      </c>
      <c r="R10604" s="7">
        <f>IF($I10604=1,(O10604-MAR1!$B$12)/MAR1!$D$12,(O10604-MAR1!$C$12)/MAR1!$E$12)</f>
        <v/>
      </c>
      <c r="S10604" s="7">
        <f>IF($I10604=1,(P10604-MAR1!$B$13)/MAR1!$D$13,(P10604-MAR1!$C$13)/MAR1!$E$13)</f>
        <v/>
      </c>
    </row>
    <row r="10605">
      <c r="A10605" s="5" t="n">
        <v>10604</v>
      </c>
      <c r="B10605" s="5" t="n">
        <v>30</v>
      </c>
      <c r="C10605" s="5" t="n">
        <v>19</v>
      </c>
      <c r="D10605" s="5" t="n">
        <v>1</v>
      </c>
      <c r="E10605" s="5" t="n">
        <v>0</v>
      </c>
      <c r="F10605" s="5" t="n">
        <v>32.7</v>
      </c>
      <c r="G10605" s="5" t="n">
        <v>14.8</v>
      </c>
      <c r="H10605" s="5" t="n">
        <v>17.24</v>
      </c>
      <c r="I10605" s="6">
        <f>IF(E10605&gt;=Markov!$B$3,1,0)</f>
        <v/>
      </c>
      <c r="J10605" s="6">
        <f>I10604</f>
        <v/>
      </c>
      <c r="K10605" s="7">
        <f>MAR1!$B$5+MAR1!$C$5*COS(2*PI()*$C10605/365)+MAR1!$D$5*SIN(2*PI()*$C10605/365)</f>
        <v/>
      </c>
      <c r="L10605" s="7">
        <f>MAR1!$B$6+MAR1!$C$6*COS(2*PI()*$C10605/365)+MAR1!$D$6*SIN(2*PI()*$C10605/365)</f>
        <v/>
      </c>
      <c r="M10605" s="7">
        <f>MAR1!$B$7+MAR1!$C$7*COS(2*PI()*$C10605/365)+MAR1!$D$7*SIN(2*PI()*$C10605/365)</f>
        <v/>
      </c>
      <c r="N10605" s="7">
        <f>F10605-K10605</f>
        <v/>
      </c>
      <c r="O10605" s="7">
        <f>G10605-L10605</f>
        <v/>
      </c>
      <c r="P10605" s="7">
        <f>H10605-M10605</f>
        <v/>
      </c>
      <c r="Q10605" s="7">
        <f>IF($I10605=1,(N10605-MAR1!$B$11)/MAR1!$D$11,(N10605-MAR1!$C$11)/MAR1!$E$11)</f>
        <v/>
      </c>
      <c r="R10605" s="7">
        <f>IF($I10605=1,(O10605-MAR1!$B$12)/MAR1!$D$12,(O10605-MAR1!$C$12)/MAR1!$E$12)</f>
        <v/>
      </c>
      <c r="S10605" s="7">
        <f>IF($I10605=1,(P10605-MAR1!$B$13)/MAR1!$D$13,(P10605-MAR1!$C$13)/MAR1!$E$13)</f>
        <v/>
      </c>
    </row>
    <row r="10606">
      <c r="A10606" s="5" t="n">
        <v>10605</v>
      </c>
      <c r="B10606" s="5" t="n">
        <v>30</v>
      </c>
      <c r="C10606" s="5" t="n">
        <v>20</v>
      </c>
      <c r="D10606" s="5" t="n">
        <v>1</v>
      </c>
      <c r="E10606" s="5" t="n">
        <v>0</v>
      </c>
      <c r="F10606" s="5" t="n">
        <v>32.8</v>
      </c>
      <c r="G10606" s="5" t="n">
        <v>14</v>
      </c>
      <c r="H10606" s="5" t="n">
        <v>15.72</v>
      </c>
      <c r="I10606" s="6">
        <f>IF(E10606&gt;=Markov!$B$3,1,0)</f>
        <v/>
      </c>
      <c r="J10606" s="6">
        <f>I10605</f>
        <v/>
      </c>
      <c r="K10606" s="7">
        <f>MAR1!$B$5+MAR1!$C$5*COS(2*PI()*$C10606/365)+MAR1!$D$5*SIN(2*PI()*$C10606/365)</f>
        <v/>
      </c>
      <c r="L10606" s="7">
        <f>MAR1!$B$6+MAR1!$C$6*COS(2*PI()*$C10606/365)+MAR1!$D$6*SIN(2*PI()*$C10606/365)</f>
        <v/>
      </c>
      <c r="M10606" s="7">
        <f>MAR1!$B$7+MAR1!$C$7*COS(2*PI()*$C10606/365)+MAR1!$D$7*SIN(2*PI()*$C10606/365)</f>
        <v/>
      </c>
      <c r="N10606" s="7">
        <f>F10606-K10606</f>
        <v/>
      </c>
      <c r="O10606" s="7">
        <f>G10606-L10606</f>
        <v/>
      </c>
      <c r="P10606" s="7">
        <f>H10606-M10606</f>
        <v/>
      </c>
      <c r="Q10606" s="7">
        <f>IF($I10606=1,(N10606-MAR1!$B$11)/MAR1!$D$11,(N10606-MAR1!$C$11)/MAR1!$E$11)</f>
        <v/>
      </c>
      <c r="R10606" s="7">
        <f>IF($I10606=1,(O10606-MAR1!$B$12)/MAR1!$D$12,(O10606-MAR1!$C$12)/MAR1!$E$12)</f>
        <v/>
      </c>
      <c r="S10606" s="7">
        <f>IF($I10606=1,(P10606-MAR1!$B$13)/MAR1!$D$13,(P10606-MAR1!$C$13)/MAR1!$E$13)</f>
        <v/>
      </c>
    </row>
    <row r="10607">
      <c r="A10607" s="5" t="n">
        <v>10606</v>
      </c>
      <c r="B10607" s="5" t="n">
        <v>30</v>
      </c>
      <c r="C10607" s="5" t="n">
        <v>21</v>
      </c>
      <c r="D10607" s="5" t="n">
        <v>1</v>
      </c>
      <c r="E10607" s="5" t="n">
        <v>0</v>
      </c>
      <c r="F10607" s="5" t="n">
        <v>30.4</v>
      </c>
      <c r="G10607" s="5" t="n">
        <v>14.3</v>
      </c>
      <c r="H10607" s="5" t="n">
        <v>16.68</v>
      </c>
      <c r="I10607" s="6">
        <f>IF(E10607&gt;=Markov!$B$3,1,0)</f>
        <v/>
      </c>
      <c r="J10607" s="6">
        <f>I10606</f>
        <v/>
      </c>
      <c r="K10607" s="7">
        <f>MAR1!$B$5+MAR1!$C$5*COS(2*PI()*$C10607/365)+MAR1!$D$5*SIN(2*PI()*$C10607/365)</f>
        <v/>
      </c>
      <c r="L10607" s="7">
        <f>MAR1!$B$6+MAR1!$C$6*COS(2*PI()*$C10607/365)+MAR1!$D$6*SIN(2*PI()*$C10607/365)</f>
        <v/>
      </c>
      <c r="M10607" s="7">
        <f>MAR1!$B$7+MAR1!$C$7*COS(2*PI()*$C10607/365)+MAR1!$D$7*SIN(2*PI()*$C10607/365)</f>
        <v/>
      </c>
      <c r="N10607" s="7">
        <f>F10607-K10607</f>
        <v/>
      </c>
      <c r="O10607" s="7">
        <f>G10607-L10607</f>
        <v/>
      </c>
      <c r="P10607" s="7">
        <f>H10607-M10607</f>
        <v/>
      </c>
      <c r="Q10607" s="7">
        <f>IF($I10607=1,(N10607-MAR1!$B$11)/MAR1!$D$11,(N10607-MAR1!$C$11)/MAR1!$E$11)</f>
        <v/>
      </c>
      <c r="R10607" s="7">
        <f>IF($I10607=1,(O10607-MAR1!$B$12)/MAR1!$D$12,(O10607-MAR1!$C$12)/MAR1!$E$12)</f>
        <v/>
      </c>
      <c r="S10607" s="7">
        <f>IF($I10607=1,(P10607-MAR1!$B$13)/MAR1!$D$13,(P10607-MAR1!$C$13)/MAR1!$E$13)</f>
        <v/>
      </c>
    </row>
    <row r="10608">
      <c r="A10608" s="5" t="n">
        <v>10607</v>
      </c>
      <c r="B10608" s="5" t="n">
        <v>30</v>
      </c>
      <c r="C10608" s="5" t="n">
        <v>22</v>
      </c>
      <c r="D10608" s="5" t="n">
        <v>1</v>
      </c>
      <c r="E10608" s="5" t="n">
        <v>0</v>
      </c>
      <c r="F10608" s="5" t="n">
        <v>28.6</v>
      </c>
      <c r="G10608" s="5" t="n">
        <v>13.3</v>
      </c>
      <c r="H10608" s="5" t="n">
        <v>12.12</v>
      </c>
      <c r="I10608" s="6">
        <f>IF(E10608&gt;=Markov!$B$3,1,0)</f>
        <v/>
      </c>
      <c r="J10608" s="6">
        <f>I10607</f>
        <v/>
      </c>
      <c r="K10608" s="7">
        <f>MAR1!$B$5+MAR1!$C$5*COS(2*PI()*$C10608/365)+MAR1!$D$5*SIN(2*PI()*$C10608/365)</f>
        <v/>
      </c>
      <c r="L10608" s="7">
        <f>MAR1!$B$6+MAR1!$C$6*COS(2*PI()*$C10608/365)+MAR1!$D$6*SIN(2*PI()*$C10608/365)</f>
        <v/>
      </c>
      <c r="M10608" s="7">
        <f>MAR1!$B$7+MAR1!$C$7*COS(2*PI()*$C10608/365)+MAR1!$D$7*SIN(2*PI()*$C10608/365)</f>
        <v/>
      </c>
      <c r="N10608" s="7">
        <f>F10608-K10608</f>
        <v/>
      </c>
      <c r="O10608" s="7">
        <f>G10608-L10608</f>
        <v/>
      </c>
      <c r="P10608" s="7">
        <f>H10608-M10608</f>
        <v/>
      </c>
      <c r="Q10608" s="7">
        <f>IF($I10608=1,(N10608-MAR1!$B$11)/MAR1!$D$11,(N10608-MAR1!$C$11)/MAR1!$E$11)</f>
        <v/>
      </c>
      <c r="R10608" s="7">
        <f>IF($I10608=1,(O10608-MAR1!$B$12)/MAR1!$D$12,(O10608-MAR1!$C$12)/MAR1!$E$12)</f>
        <v/>
      </c>
      <c r="S10608" s="7">
        <f>IF($I10608=1,(P10608-MAR1!$B$13)/MAR1!$D$13,(P10608-MAR1!$C$13)/MAR1!$E$13)</f>
        <v/>
      </c>
    </row>
    <row r="10609">
      <c r="A10609" s="5" t="n">
        <v>10608</v>
      </c>
      <c r="B10609" s="5" t="n">
        <v>30</v>
      </c>
      <c r="C10609" s="5" t="n">
        <v>23</v>
      </c>
      <c r="D10609" s="5" t="n">
        <v>1</v>
      </c>
      <c r="E10609" s="5" t="n">
        <v>0</v>
      </c>
      <c r="F10609" s="5" t="n">
        <v>28.6</v>
      </c>
      <c r="G10609" s="5" t="n">
        <v>12.3</v>
      </c>
      <c r="H10609" s="5" t="n">
        <v>20.02</v>
      </c>
      <c r="I10609" s="6">
        <f>IF(E10609&gt;=Markov!$B$3,1,0)</f>
        <v/>
      </c>
      <c r="J10609" s="6">
        <f>I10608</f>
        <v/>
      </c>
      <c r="K10609" s="7">
        <f>MAR1!$B$5+MAR1!$C$5*COS(2*PI()*$C10609/365)+MAR1!$D$5*SIN(2*PI()*$C10609/365)</f>
        <v/>
      </c>
      <c r="L10609" s="7">
        <f>MAR1!$B$6+MAR1!$C$6*COS(2*PI()*$C10609/365)+MAR1!$D$6*SIN(2*PI()*$C10609/365)</f>
        <v/>
      </c>
      <c r="M10609" s="7">
        <f>MAR1!$B$7+MAR1!$C$7*COS(2*PI()*$C10609/365)+MAR1!$D$7*SIN(2*PI()*$C10609/365)</f>
        <v/>
      </c>
      <c r="N10609" s="7">
        <f>F10609-K10609</f>
        <v/>
      </c>
      <c r="O10609" s="7">
        <f>G10609-L10609</f>
        <v/>
      </c>
      <c r="P10609" s="7">
        <f>H10609-M10609</f>
        <v/>
      </c>
      <c r="Q10609" s="7">
        <f>IF($I10609=1,(N10609-MAR1!$B$11)/MAR1!$D$11,(N10609-MAR1!$C$11)/MAR1!$E$11)</f>
        <v/>
      </c>
      <c r="R10609" s="7">
        <f>IF($I10609=1,(O10609-MAR1!$B$12)/MAR1!$D$12,(O10609-MAR1!$C$12)/MAR1!$E$12)</f>
        <v/>
      </c>
      <c r="S10609" s="7">
        <f>IF($I10609=1,(P10609-MAR1!$B$13)/MAR1!$D$13,(P10609-MAR1!$C$13)/MAR1!$E$13)</f>
        <v/>
      </c>
    </row>
    <row r="10610">
      <c r="A10610" s="5" t="n">
        <v>10609</v>
      </c>
      <c r="B10610" s="5" t="n">
        <v>30</v>
      </c>
      <c r="C10610" s="5" t="n">
        <v>24</v>
      </c>
      <c r="D10610" s="5" t="n">
        <v>1</v>
      </c>
      <c r="E10610" s="5" t="n">
        <v>0</v>
      </c>
      <c r="F10610" s="5" t="n">
        <v>26</v>
      </c>
      <c r="G10610" s="5" t="n">
        <v>12.1</v>
      </c>
      <c r="H10610" s="5" t="n">
        <v>9.609999999999999</v>
      </c>
      <c r="I10610" s="6">
        <f>IF(E10610&gt;=Markov!$B$3,1,0)</f>
        <v/>
      </c>
      <c r="J10610" s="6">
        <f>I10609</f>
        <v/>
      </c>
      <c r="K10610" s="7">
        <f>MAR1!$B$5+MAR1!$C$5*COS(2*PI()*$C10610/365)+MAR1!$D$5*SIN(2*PI()*$C10610/365)</f>
        <v/>
      </c>
      <c r="L10610" s="7">
        <f>MAR1!$B$6+MAR1!$C$6*COS(2*PI()*$C10610/365)+MAR1!$D$6*SIN(2*PI()*$C10610/365)</f>
        <v/>
      </c>
      <c r="M10610" s="7">
        <f>MAR1!$B$7+MAR1!$C$7*COS(2*PI()*$C10610/365)+MAR1!$D$7*SIN(2*PI()*$C10610/365)</f>
        <v/>
      </c>
      <c r="N10610" s="7">
        <f>F10610-K10610</f>
        <v/>
      </c>
      <c r="O10610" s="7">
        <f>G10610-L10610</f>
        <v/>
      </c>
      <c r="P10610" s="7">
        <f>H10610-M10610</f>
        <v/>
      </c>
      <c r="Q10610" s="7">
        <f>IF($I10610=1,(N10610-MAR1!$B$11)/MAR1!$D$11,(N10610-MAR1!$C$11)/MAR1!$E$11)</f>
        <v/>
      </c>
      <c r="R10610" s="7">
        <f>IF($I10610=1,(O10610-MAR1!$B$12)/MAR1!$D$12,(O10610-MAR1!$C$12)/MAR1!$E$12)</f>
        <v/>
      </c>
      <c r="S10610" s="7">
        <f>IF($I10610=1,(P10610-MAR1!$B$13)/MAR1!$D$13,(P10610-MAR1!$C$13)/MAR1!$E$13)</f>
        <v/>
      </c>
    </row>
    <row r="10611">
      <c r="A10611" s="5" t="n">
        <v>10610</v>
      </c>
      <c r="B10611" s="5" t="n">
        <v>30</v>
      </c>
      <c r="C10611" s="5" t="n">
        <v>25</v>
      </c>
      <c r="D10611" s="5" t="n">
        <v>1</v>
      </c>
      <c r="E10611" s="5" t="n">
        <v>0</v>
      </c>
      <c r="F10611" s="5" t="n">
        <v>25.8</v>
      </c>
      <c r="G10611" s="5" t="n">
        <v>13.2</v>
      </c>
      <c r="H10611" s="5" t="n">
        <v>17.73</v>
      </c>
      <c r="I10611" s="6">
        <f>IF(E10611&gt;=Markov!$B$3,1,0)</f>
        <v/>
      </c>
      <c r="J10611" s="6">
        <f>I10610</f>
        <v/>
      </c>
      <c r="K10611" s="7">
        <f>MAR1!$B$5+MAR1!$C$5*COS(2*PI()*$C10611/365)+MAR1!$D$5*SIN(2*PI()*$C10611/365)</f>
        <v/>
      </c>
      <c r="L10611" s="7">
        <f>MAR1!$B$6+MAR1!$C$6*COS(2*PI()*$C10611/365)+MAR1!$D$6*SIN(2*PI()*$C10611/365)</f>
        <v/>
      </c>
      <c r="M10611" s="7">
        <f>MAR1!$B$7+MAR1!$C$7*COS(2*PI()*$C10611/365)+MAR1!$D$7*SIN(2*PI()*$C10611/365)</f>
        <v/>
      </c>
      <c r="N10611" s="7">
        <f>F10611-K10611</f>
        <v/>
      </c>
      <c r="O10611" s="7">
        <f>G10611-L10611</f>
        <v/>
      </c>
      <c r="P10611" s="7">
        <f>H10611-M10611</f>
        <v/>
      </c>
      <c r="Q10611" s="7">
        <f>IF($I10611=1,(N10611-MAR1!$B$11)/MAR1!$D$11,(N10611-MAR1!$C$11)/MAR1!$E$11)</f>
        <v/>
      </c>
      <c r="R10611" s="7">
        <f>IF($I10611=1,(O10611-MAR1!$B$12)/MAR1!$D$12,(O10611-MAR1!$C$12)/MAR1!$E$12)</f>
        <v/>
      </c>
      <c r="S10611" s="7">
        <f>IF($I10611=1,(P10611-MAR1!$B$13)/MAR1!$D$13,(P10611-MAR1!$C$13)/MAR1!$E$13)</f>
        <v/>
      </c>
    </row>
    <row r="10612">
      <c r="A10612" s="5" t="n">
        <v>10611</v>
      </c>
      <c r="B10612" s="5" t="n">
        <v>30</v>
      </c>
      <c r="C10612" s="5" t="n">
        <v>26</v>
      </c>
      <c r="D10612" s="5" t="n">
        <v>1</v>
      </c>
      <c r="E10612" s="5" t="n">
        <v>0</v>
      </c>
      <c r="F10612" s="5" t="n">
        <v>28.7</v>
      </c>
      <c r="G10612" s="5" t="n">
        <v>12.7</v>
      </c>
      <c r="H10612" s="5" t="n">
        <v>22.92</v>
      </c>
      <c r="I10612" s="6">
        <f>IF(E10612&gt;=Markov!$B$3,1,0)</f>
        <v/>
      </c>
      <c r="J10612" s="6">
        <f>I10611</f>
        <v/>
      </c>
      <c r="K10612" s="7">
        <f>MAR1!$B$5+MAR1!$C$5*COS(2*PI()*$C10612/365)+MAR1!$D$5*SIN(2*PI()*$C10612/365)</f>
        <v/>
      </c>
      <c r="L10612" s="7">
        <f>MAR1!$B$6+MAR1!$C$6*COS(2*PI()*$C10612/365)+MAR1!$D$6*SIN(2*PI()*$C10612/365)</f>
        <v/>
      </c>
      <c r="M10612" s="7">
        <f>MAR1!$B$7+MAR1!$C$7*COS(2*PI()*$C10612/365)+MAR1!$D$7*SIN(2*PI()*$C10612/365)</f>
        <v/>
      </c>
      <c r="N10612" s="7">
        <f>F10612-K10612</f>
        <v/>
      </c>
      <c r="O10612" s="7">
        <f>G10612-L10612</f>
        <v/>
      </c>
      <c r="P10612" s="7">
        <f>H10612-M10612</f>
        <v/>
      </c>
      <c r="Q10612" s="7">
        <f>IF($I10612=1,(N10612-MAR1!$B$11)/MAR1!$D$11,(N10612-MAR1!$C$11)/MAR1!$E$11)</f>
        <v/>
      </c>
      <c r="R10612" s="7">
        <f>IF($I10612=1,(O10612-MAR1!$B$12)/MAR1!$D$12,(O10612-MAR1!$C$12)/MAR1!$E$12)</f>
        <v/>
      </c>
      <c r="S10612" s="7">
        <f>IF($I10612=1,(P10612-MAR1!$B$13)/MAR1!$D$13,(P10612-MAR1!$C$13)/MAR1!$E$13)</f>
        <v/>
      </c>
    </row>
    <row r="10613">
      <c r="A10613" s="5" t="n">
        <v>10612</v>
      </c>
      <c r="B10613" s="5" t="n">
        <v>30</v>
      </c>
      <c r="C10613" s="5" t="n">
        <v>27</v>
      </c>
      <c r="D10613" s="5" t="n">
        <v>1</v>
      </c>
      <c r="E10613" s="5" t="n">
        <v>0</v>
      </c>
      <c r="F10613" s="5" t="n">
        <v>32.9</v>
      </c>
      <c r="G10613" s="5" t="n">
        <v>13.3</v>
      </c>
      <c r="H10613" s="5" t="n">
        <v>24.24</v>
      </c>
      <c r="I10613" s="6">
        <f>IF(E10613&gt;=Markov!$B$3,1,0)</f>
        <v/>
      </c>
      <c r="J10613" s="6">
        <f>I10612</f>
        <v/>
      </c>
      <c r="K10613" s="7">
        <f>MAR1!$B$5+MAR1!$C$5*COS(2*PI()*$C10613/365)+MAR1!$D$5*SIN(2*PI()*$C10613/365)</f>
        <v/>
      </c>
      <c r="L10613" s="7">
        <f>MAR1!$B$6+MAR1!$C$6*COS(2*PI()*$C10613/365)+MAR1!$D$6*SIN(2*PI()*$C10613/365)</f>
        <v/>
      </c>
      <c r="M10613" s="7">
        <f>MAR1!$B$7+MAR1!$C$7*COS(2*PI()*$C10613/365)+MAR1!$D$7*SIN(2*PI()*$C10613/365)</f>
        <v/>
      </c>
      <c r="N10613" s="7">
        <f>F10613-K10613</f>
        <v/>
      </c>
      <c r="O10613" s="7">
        <f>G10613-L10613</f>
        <v/>
      </c>
      <c r="P10613" s="7">
        <f>H10613-M10613</f>
        <v/>
      </c>
      <c r="Q10613" s="7">
        <f>IF($I10613=1,(N10613-MAR1!$B$11)/MAR1!$D$11,(N10613-MAR1!$C$11)/MAR1!$E$11)</f>
        <v/>
      </c>
      <c r="R10613" s="7">
        <f>IF($I10613=1,(O10613-MAR1!$B$12)/MAR1!$D$12,(O10613-MAR1!$C$12)/MAR1!$E$12)</f>
        <v/>
      </c>
      <c r="S10613" s="7">
        <f>IF($I10613=1,(P10613-MAR1!$B$13)/MAR1!$D$13,(P10613-MAR1!$C$13)/MAR1!$E$13)</f>
        <v/>
      </c>
    </row>
    <row r="10614">
      <c r="A10614" s="5" t="n">
        <v>10613</v>
      </c>
      <c r="B10614" s="5" t="n">
        <v>30</v>
      </c>
      <c r="C10614" s="5" t="n">
        <v>28</v>
      </c>
      <c r="D10614" s="5" t="n">
        <v>1</v>
      </c>
      <c r="E10614" s="5" t="n">
        <v>0</v>
      </c>
      <c r="F10614" s="5" t="n">
        <v>31.9</v>
      </c>
      <c r="G10614" s="5" t="n">
        <v>13.4</v>
      </c>
      <c r="H10614" s="5" t="n">
        <v>21.91</v>
      </c>
      <c r="I10614" s="6">
        <f>IF(E10614&gt;=Markov!$B$3,1,0)</f>
        <v/>
      </c>
      <c r="J10614" s="6">
        <f>I10613</f>
        <v/>
      </c>
      <c r="K10614" s="7">
        <f>MAR1!$B$5+MAR1!$C$5*COS(2*PI()*$C10614/365)+MAR1!$D$5*SIN(2*PI()*$C10614/365)</f>
        <v/>
      </c>
      <c r="L10614" s="7">
        <f>MAR1!$B$6+MAR1!$C$6*COS(2*PI()*$C10614/365)+MAR1!$D$6*SIN(2*PI()*$C10614/365)</f>
        <v/>
      </c>
      <c r="M10614" s="7">
        <f>MAR1!$B$7+MAR1!$C$7*COS(2*PI()*$C10614/365)+MAR1!$D$7*SIN(2*PI()*$C10614/365)</f>
        <v/>
      </c>
      <c r="N10614" s="7">
        <f>F10614-K10614</f>
        <v/>
      </c>
      <c r="O10614" s="7">
        <f>G10614-L10614</f>
        <v/>
      </c>
      <c r="P10614" s="7">
        <f>H10614-M10614</f>
        <v/>
      </c>
      <c r="Q10614" s="7">
        <f>IF($I10614=1,(N10614-MAR1!$B$11)/MAR1!$D$11,(N10614-MAR1!$C$11)/MAR1!$E$11)</f>
        <v/>
      </c>
      <c r="R10614" s="7">
        <f>IF($I10614=1,(O10614-MAR1!$B$12)/MAR1!$D$12,(O10614-MAR1!$C$12)/MAR1!$E$12)</f>
        <v/>
      </c>
      <c r="S10614" s="7">
        <f>IF($I10614=1,(P10614-MAR1!$B$13)/MAR1!$D$13,(P10614-MAR1!$C$13)/MAR1!$E$13)</f>
        <v/>
      </c>
    </row>
    <row r="10615">
      <c r="A10615" s="5" t="n">
        <v>10614</v>
      </c>
      <c r="B10615" s="5" t="n">
        <v>30</v>
      </c>
      <c r="C10615" s="5" t="n">
        <v>29</v>
      </c>
      <c r="D10615" s="5" t="n">
        <v>1</v>
      </c>
      <c r="E10615" s="5" t="n">
        <v>0</v>
      </c>
      <c r="F10615" s="5" t="n">
        <v>31.5</v>
      </c>
      <c r="G10615" s="5" t="n">
        <v>12</v>
      </c>
      <c r="H10615" s="5" t="n">
        <v>21.79</v>
      </c>
      <c r="I10615" s="6">
        <f>IF(E10615&gt;=Markov!$B$3,1,0)</f>
        <v/>
      </c>
      <c r="J10615" s="6">
        <f>I10614</f>
        <v/>
      </c>
      <c r="K10615" s="7">
        <f>MAR1!$B$5+MAR1!$C$5*COS(2*PI()*$C10615/365)+MAR1!$D$5*SIN(2*PI()*$C10615/365)</f>
        <v/>
      </c>
      <c r="L10615" s="7">
        <f>MAR1!$B$6+MAR1!$C$6*COS(2*PI()*$C10615/365)+MAR1!$D$6*SIN(2*PI()*$C10615/365)</f>
        <v/>
      </c>
      <c r="M10615" s="7">
        <f>MAR1!$B$7+MAR1!$C$7*COS(2*PI()*$C10615/365)+MAR1!$D$7*SIN(2*PI()*$C10615/365)</f>
        <v/>
      </c>
      <c r="N10615" s="7">
        <f>F10615-K10615</f>
        <v/>
      </c>
      <c r="O10615" s="7">
        <f>G10615-L10615</f>
        <v/>
      </c>
      <c r="P10615" s="7">
        <f>H10615-M10615</f>
        <v/>
      </c>
      <c r="Q10615" s="7">
        <f>IF($I10615=1,(N10615-MAR1!$B$11)/MAR1!$D$11,(N10615-MAR1!$C$11)/MAR1!$E$11)</f>
        <v/>
      </c>
      <c r="R10615" s="7">
        <f>IF($I10615=1,(O10615-MAR1!$B$12)/MAR1!$D$12,(O10615-MAR1!$C$12)/MAR1!$E$12)</f>
        <v/>
      </c>
      <c r="S10615" s="7">
        <f>IF($I10615=1,(P10615-MAR1!$B$13)/MAR1!$D$13,(P10615-MAR1!$C$13)/MAR1!$E$13)</f>
        <v/>
      </c>
    </row>
    <row r="10616">
      <c r="A10616" s="5" t="n">
        <v>10615</v>
      </c>
      <c r="B10616" s="5" t="n">
        <v>30</v>
      </c>
      <c r="C10616" s="5" t="n">
        <v>30</v>
      </c>
      <c r="D10616" s="5" t="n">
        <v>1</v>
      </c>
      <c r="E10616" s="5" t="n">
        <v>0</v>
      </c>
      <c r="F10616" s="5" t="n">
        <v>30.4</v>
      </c>
      <c r="G10616" s="5" t="n">
        <v>13.8</v>
      </c>
      <c r="H10616" s="5" t="n">
        <v>23.36</v>
      </c>
      <c r="I10616" s="6">
        <f>IF(E10616&gt;=Markov!$B$3,1,0)</f>
        <v/>
      </c>
      <c r="J10616" s="6">
        <f>I10615</f>
        <v/>
      </c>
      <c r="K10616" s="7">
        <f>MAR1!$B$5+MAR1!$C$5*COS(2*PI()*$C10616/365)+MAR1!$D$5*SIN(2*PI()*$C10616/365)</f>
        <v/>
      </c>
      <c r="L10616" s="7">
        <f>MAR1!$B$6+MAR1!$C$6*COS(2*PI()*$C10616/365)+MAR1!$D$6*SIN(2*PI()*$C10616/365)</f>
        <v/>
      </c>
      <c r="M10616" s="7">
        <f>MAR1!$B$7+MAR1!$C$7*COS(2*PI()*$C10616/365)+MAR1!$D$7*SIN(2*PI()*$C10616/365)</f>
        <v/>
      </c>
      <c r="N10616" s="7">
        <f>F10616-K10616</f>
        <v/>
      </c>
      <c r="O10616" s="7">
        <f>G10616-L10616</f>
        <v/>
      </c>
      <c r="P10616" s="7">
        <f>H10616-M10616</f>
        <v/>
      </c>
      <c r="Q10616" s="7">
        <f>IF($I10616=1,(N10616-MAR1!$B$11)/MAR1!$D$11,(N10616-MAR1!$C$11)/MAR1!$E$11)</f>
        <v/>
      </c>
      <c r="R10616" s="7">
        <f>IF($I10616=1,(O10616-MAR1!$B$12)/MAR1!$D$12,(O10616-MAR1!$C$12)/MAR1!$E$12)</f>
        <v/>
      </c>
      <c r="S10616" s="7">
        <f>IF($I10616=1,(P10616-MAR1!$B$13)/MAR1!$D$13,(P10616-MAR1!$C$13)/MAR1!$E$13)</f>
        <v/>
      </c>
    </row>
    <row r="10617">
      <c r="A10617" s="5" t="n">
        <v>10616</v>
      </c>
      <c r="B10617" s="5" t="n">
        <v>30</v>
      </c>
      <c r="C10617" s="5" t="n">
        <v>31</v>
      </c>
      <c r="D10617" s="5" t="n">
        <v>1</v>
      </c>
      <c r="E10617" s="5" t="n">
        <v>2.7</v>
      </c>
      <c r="F10617" s="5" t="n">
        <v>27.7</v>
      </c>
      <c r="G10617" s="5" t="n">
        <v>13.9</v>
      </c>
      <c r="H10617" s="5" t="n">
        <v>14.23</v>
      </c>
      <c r="I10617" s="6">
        <f>IF(E10617&gt;=Markov!$B$3,1,0)</f>
        <v/>
      </c>
      <c r="J10617" s="6">
        <f>I10616</f>
        <v/>
      </c>
      <c r="K10617" s="7">
        <f>MAR1!$B$5+MAR1!$C$5*COS(2*PI()*$C10617/365)+MAR1!$D$5*SIN(2*PI()*$C10617/365)</f>
        <v/>
      </c>
      <c r="L10617" s="7">
        <f>MAR1!$B$6+MAR1!$C$6*COS(2*PI()*$C10617/365)+MAR1!$D$6*SIN(2*PI()*$C10617/365)</f>
        <v/>
      </c>
      <c r="M10617" s="7">
        <f>MAR1!$B$7+MAR1!$C$7*COS(2*PI()*$C10617/365)+MAR1!$D$7*SIN(2*PI()*$C10617/365)</f>
        <v/>
      </c>
      <c r="N10617" s="7">
        <f>F10617-K10617</f>
        <v/>
      </c>
      <c r="O10617" s="7">
        <f>G10617-L10617</f>
        <v/>
      </c>
      <c r="P10617" s="7">
        <f>H10617-M10617</f>
        <v/>
      </c>
      <c r="Q10617" s="7">
        <f>IF($I10617=1,(N10617-MAR1!$B$11)/MAR1!$D$11,(N10617-MAR1!$C$11)/MAR1!$E$11)</f>
        <v/>
      </c>
      <c r="R10617" s="7">
        <f>IF($I10617=1,(O10617-MAR1!$B$12)/MAR1!$D$12,(O10617-MAR1!$C$12)/MAR1!$E$12)</f>
        <v/>
      </c>
      <c r="S10617" s="7">
        <f>IF($I10617=1,(P10617-MAR1!$B$13)/MAR1!$D$13,(P10617-MAR1!$C$13)/MAR1!$E$13)</f>
        <v/>
      </c>
    </row>
    <row r="10618">
      <c r="A10618" s="5" t="n">
        <v>10617</v>
      </c>
      <c r="B10618" s="5" t="n">
        <v>30</v>
      </c>
      <c r="C10618" s="5" t="n">
        <v>32</v>
      </c>
      <c r="D10618" s="5" t="n">
        <v>2</v>
      </c>
      <c r="E10618" s="5" t="n">
        <v>0</v>
      </c>
      <c r="F10618" s="5" t="n">
        <v>35.6</v>
      </c>
      <c r="G10618" s="5" t="n">
        <v>17.9</v>
      </c>
      <c r="H10618" s="5" t="n">
        <v>19.14</v>
      </c>
      <c r="I10618" s="6">
        <f>IF(E10618&gt;=Markov!$B$3,1,0)</f>
        <v/>
      </c>
      <c r="J10618" s="6">
        <f>I10617</f>
        <v/>
      </c>
      <c r="K10618" s="7">
        <f>MAR1!$B$5+MAR1!$C$5*COS(2*PI()*$C10618/365)+MAR1!$D$5*SIN(2*PI()*$C10618/365)</f>
        <v/>
      </c>
      <c r="L10618" s="7">
        <f>MAR1!$B$6+MAR1!$C$6*COS(2*PI()*$C10618/365)+MAR1!$D$6*SIN(2*PI()*$C10618/365)</f>
        <v/>
      </c>
      <c r="M10618" s="7">
        <f>MAR1!$B$7+MAR1!$C$7*COS(2*PI()*$C10618/365)+MAR1!$D$7*SIN(2*PI()*$C10618/365)</f>
        <v/>
      </c>
      <c r="N10618" s="7">
        <f>F10618-K10618</f>
        <v/>
      </c>
      <c r="O10618" s="7">
        <f>G10618-L10618</f>
        <v/>
      </c>
      <c r="P10618" s="7">
        <f>H10618-M10618</f>
        <v/>
      </c>
      <c r="Q10618" s="7">
        <f>IF($I10618=1,(N10618-MAR1!$B$11)/MAR1!$D$11,(N10618-MAR1!$C$11)/MAR1!$E$11)</f>
        <v/>
      </c>
      <c r="R10618" s="7">
        <f>IF($I10618=1,(O10618-MAR1!$B$12)/MAR1!$D$12,(O10618-MAR1!$C$12)/MAR1!$E$12)</f>
        <v/>
      </c>
      <c r="S10618" s="7">
        <f>IF($I10618=1,(P10618-MAR1!$B$13)/MAR1!$D$13,(P10618-MAR1!$C$13)/MAR1!$E$13)</f>
        <v/>
      </c>
    </row>
    <row r="10619">
      <c r="A10619" s="5" t="n">
        <v>10618</v>
      </c>
      <c r="B10619" s="5" t="n">
        <v>30</v>
      </c>
      <c r="C10619" s="5" t="n">
        <v>33</v>
      </c>
      <c r="D10619" s="5" t="n">
        <v>2</v>
      </c>
      <c r="E10619" s="5" t="n">
        <v>0</v>
      </c>
      <c r="F10619" s="5" t="n">
        <v>34</v>
      </c>
      <c r="G10619" s="5" t="n">
        <v>16.7</v>
      </c>
      <c r="H10619" s="5" t="n">
        <v>18.54</v>
      </c>
      <c r="I10619" s="6">
        <f>IF(E10619&gt;=Markov!$B$3,1,0)</f>
        <v/>
      </c>
      <c r="J10619" s="6">
        <f>I10618</f>
        <v/>
      </c>
      <c r="K10619" s="7">
        <f>MAR1!$B$5+MAR1!$C$5*COS(2*PI()*$C10619/365)+MAR1!$D$5*SIN(2*PI()*$C10619/365)</f>
        <v/>
      </c>
      <c r="L10619" s="7">
        <f>MAR1!$B$6+MAR1!$C$6*COS(2*PI()*$C10619/365)+MAR1!$D$6*SIN(2*PI()*$C10619/365)</f>
        <v/>
      </c>
      <c r="M10619" s="7">
        <f>MAR1!$B$7+MAR1!$C$7*COS(2*PI()*$C10619/365)+MAR1!$D$7*SIN(2*PI()*$C10619/365)</f>
        <v/>
      </c>
      <c r="N10619" s="7">
        <f>F10619-K10619</f>
        <v/>
      </c>
      <c r="O10619" s="7">
        <f>G10619-L10619</f>
        <v/>
      </c>
      <c r="P10619" s="7">
        <f>H10619-M10619</f>
        <v/>
      </c>
      <c r="Q10619" s="7">
        <f>IF($I10619=1,(N10619-MAR1!$B$11)/MAR1!$D$11,(N10619-MAR1!$C$11)/MAR1!$E$11)</f>
        <v/>
      </c>
      <c r="R10619" s="7">
        <f>IF($I10619=1,(O10619-MAR1!$B$12)/MAR1!$D$12,(O10619-MAR1!$C$12)/MAR1!$E$12)</f>
        <v/>
      </c>
      <c r="S10619" s="7">
        <f>IF($I10619=1,(P10619-MAR1!$B$13)/MAR1!$D$13,(P10619-MAR1!$C$13)/MAR1!$E$13)</f>
        <v/>
      </c>
    </row>
    <row r="10620">
      <c r="A10620" s="5" t="n">
        <v>10619</v>
      </c>
      <c r="B10620" s="5" t="n">
        <v>30</v>
      </c>
      <c r="C10620" s="5" t="n">
        <v>34</v>
      </c>
      <c r="D10620" s="5" t="n">
        <v>2</v>
      </c>
      <c r="E10620" s="5" t="n">
        <v>0</v>
      </c>
      <c r="F10620" s="5" t="n">
        <v>31.6</v>
      </c>
      <c r="G10620" s="5" t="n">
        <v>16.9</v>
      </c>
      <c r="H10620" s="5" t="n">
        <v>14.2</v>
      </c>
      <c r="I10620" s="6">
        <f>IF(E10620&gt;=Markov!$B$3,1,0)</f>
        <v/>
      </c>
      <c r="J10620" s="6">
        <f>I10619</f>
        <v/>
      </c>
      <c r="K10620" s="7">
        <f>MAR1!$B$5+MAR1!$C$5*COS(2*PI()*$C10620/365)+MAR1!$D$5*SIN(2*PI()*$C10620/365)</f>
        <v/>
      </c>
      <c r="L10620" s="7">
        <f>MAR1!$B$6+MAR1!$C$6*COS(2*PI()*$C10620/365)+MAR1!$D$6*SIN(2*PI()*$C10620/365)</f>
        <v/>
      </c>
      <c r="M10620" s="7">
        <f>MAR1!$B$7+MAR1!$C$7*COS(2*PI()*$C10620/365)+MAR1!$D$7*SIN(2*PI()*$C10620/365)</f>
        <v/>
      </c>
      <c r="N10620" s="7">
        <f>F10620-K10620</f>
        <v/>
      </c>
      <c r="O10620" s="7">
        <f>G10620-L10620</f>
        <v/>
      </c>
      <c r="P10620" s="7">
        <f>H10620-M10620</f>
        <v/>
      </c>
      <c r="Q10620" s="7">
        <f>IF($I10620=1,(N10620-MAR1!$B$11)/MAR1!$D$11,(N10620-MAR1!$C$11)/MAR1!$E$11)</f>
        <v/>
      </c>
      <c r="R10620" s="7">
        <f>IF($I10620=1,(O10620-MAR1!$B$12)/MAR1!$D$12,(O10620-MAR1!$C$12)/MAR1!$E$12)</f>
        <v/>
      </c>
      <c r="S10620" s="7">
        <f>IF($I10620=1,(P10620-MAR1!$B$13)/MAR1!$D$13,(P10620-MAR1!$C$13)/MAR1!$E$13)</f>
        <v/>
      </c>
    </row>
    <row r="10621">
      <c r="A10621" s="5" t="n">
        <v>10620</v>
      </c>
      <c r="B10621" s="5" t="n">
        <v>30</v>
      </c>
      <c r="C10621" s="5" t="n">
        <v>35</v>
      </c>
      <c r="D10621" s="5" t="n">
        <v>2</v>
      </c>
      <c r="E10621" s="5" t="n">
        <v>0</v>
      </c>
      <c r="F10621" s="5" t="n">
        <v>31.5</v>
      </c>
      <c r="G10621" s="5" t="n">
        <v>17.8</v>
      </c>
      <c r="H10621" s="5" t="n">
        <v>16.66</v>
      </c>
      <c r="I10621" s="6">
        <f>IF(E10621&gt;=Markov!$B$3,1,0)</f>
        <v/>
      </c>
      <c r="J10621" s="6">
        <f>I10620</f>
        <v/>
      </c>
      <c r="K10621" s="7">
        <f>MAR1!$B$5+MAR1!$C$5*COS(2*PI()*$C10621/365)+MAR1!$D$5*SIN(2*PI()*$C10621/365)</f>
        <v/>
      </c>
      <c r="L10621" s="7">
        <f>MAR1!$B$6+MAR1!$C$6*COS(2*PI()*$C10621/365)+MAR1!$D$6*SIN(2*PI()*$C10621/365)</f>
        <v/>
      </c>
      <c r="M10621" s="7">
        <f>MAR1!$B$7+MAR1!$C$7*COS(2*PI()*$C10621/365)+MAR1!$D$7*SIN(2*PI()*$C10621/365)</f>
        <v/>
      </c>
      <c r="N10621" s="7">
        <f>F10621-K10621</f>
        <v/>
      </c>
      <c r="O10621" s="7">
        <f>G10621-L10621</f>
        <v/>
      </c>
      <c r="P10621" s="7">
        <f>H10621-M10621</f>
        <v/>
      </c>
      <c r="Q10621" s="7">
        <f>IF($I10621=1,(N10621-MAR1!$B$11)/MAR1!$D$11,(N10621-MAR1!$C$11)/MAR1!$E$11)</f>
        <v/>
      </c>
      <c r="R10621" s="7">
        <f>IF($I10621=1,(O10621-MAR1!$B$12)/MAR1!$D$12,(O10621-MAR1!$C$12)/MAR1!$E$12)</f>
        <v/>
      </c>
      <c r="S10621" s="7">
        <f>IF($I10621=1,(P10621-MAR1!$B$13)/MAR1!$D$13,(P10621-MAR1!$C$13)/MAR1!$E$13)</f>
        <v/>
      </c>
    </row>
    <row r="10622">
      <c r="A10622" s="5" t="n">
        <v>10621</v>
      </c>
      <c r="B10622" s="5" t="n">
        <v>30</v>
      </c>
      <c r="C10622" s="5" t="n">
        <v>36</v>
      </c>
      <c r="D10622" s="5" t="n">
        <v>2</v>
      </c>
      <c r="E10622" s="5" t="n">
        <v>0</v>
      </c>
      <c r="F10622" s="5" t="n">
        <v>32.3</v>
      </c>
      <c r="G10622" s="5" t="n">
        <v>17.3</v>
      </c>
      <c r="H10622" s="5" t="n">
        <v>20.08</v>
      </c>
      <c r="I10622" s="6">
        <f>IF(E10622&gt;=Markov!$B$3,1,0)</f>
        <v/>
      </c>
      <c r="J10622" s="6">
        <f>I10621</f>
        <v/>
      </c>
      <c r="K10622" s="7">
        <f>MAR1!$B$5+MAR1!$C$5*COS(2*PI()*$C10622/365)+MAR1!$D$5*SIN(2*PI()*$C10622/365)</f>
        <v/>
      </c>
      <c r="L10622" s="7">
        <f>MAR1!$B$6+MAR1!$C$6*COS(2*PI()*$C10622/365)+MAR1!$D$6*SIN(2*PI()*$C10622/365)</f>
        <v/>
      </c>
      <c r="M10622" s="7">
        <f>MAR1!$B$7+MAR1!$C$7*COS(2*PI()*$C10622/365)+MAR1!$D$7*SIN(2*PI()*$C10622/365)</f>
        <v/>
      </c>
      <c r="N10622" s="7">
        <f>F10622-K10622</f>
        <v/>
      </c>
      <c r="O10622" s="7">
        <f>G10622-L10622</f>
        <v/>
      </c>
      <c r="P10622" s="7">
        <f>H10622-M10622</f>
        <v/>
      </c>
      <c r="Q10622" s="7">
        <f>IF($I10622=1,(N10622-MAR1!$B$11)/MAR1!$D$11,(N10622-MAR1!$C$11)/MAR1!$E$11)</f>
        <v/>
      </c>
      <c r="R10622" s="7">
        <f>IF($I10622=1,(O10622-MAR1!$B$12)/MAR1!$D$12,(O10622-MAR1!$C$12)/MAR1!$E$12)</f>
        <v/>
      </c>
      <c r="S10622" s="7">
        <f>IF($I10622=1,(P10622-MAR1!$B$13)/MAR1!$D$13,(P10622-MAR1!$C$13)/MAR1!$E$13)</f>
        <v/>
      </c>
    </row>
    <row r="10623">
      <c r="A10623" s="5" t="n">
        <v>10622</v>
      </c>
      <c r="B10623" s="5" t="n">
        <v>30</v>
      </c>
      <c r="C10623" s="5" t="n">
        <v>37</v>
      </c>
      <c r="D10623" s="5" t="n">
        <v>2</v>
      </c>
      <c r="E10623" s="5" t="n">
        <v>0</v>
      </c>
      <c r="F10623" s="5" t="n">
        <v>31.4</v>
      </c>
      <c r="G10623" s="5" t="n">
        <v>16</v>
      </c>
      <c r="H10623" s="5" t="n">
        <v>20.19</v>
      </c>
      <c r="I10623" s="6">
        <f>IF(E10623&gt;=Markov!$B$3,1,0)</f>
        <v/>
      </c>
      <c r="J10623" s="6">
        <f>I10622</f>
        <v/>
      </c>
      <c r="K10623" s="7">
        <f>MAR1!$B$5+MAR1!$C$5*COS(2*PI()*$C10623/365)+MAR1!$D$5*SIN(2*PI()*$C10623/365)</f>
        <v/>
      </c>
      <c r="L10623" s="7">
        <f>MAR1!$B$6+MAR1!$C$6*COS(2*PI()*$C10623/365)+MAR1!$D$6*SIN(2*PI()*$C10623/365)</f>
        <v/>
      </c>
      <c r="M10623" s="7">
        <f>MAR1!$B$7+MAR1!$C$7*COS(2*PI()*$C10623/365)+MAR1!$D$7*SIN(2*PI()*$C10623/365)</f>
        <v/>
      </c>
      <c r="N10623" s="7">
        <f>F10623-K10623</f>
        <v/>
      </c>
      <c r="O10623" s="7">
        <f>G10623-L10623</f>
        <v/>
      </c>
      <c r="P10623" s="7">
        <f>H10623-M10623</f>
        <v/>
      </c>
      <c r="Q10623" s="7">
        <f>IF($I10623=1,(N10623-MAR1!$B$11)/MAR1!$D$11,(N10623-MAR1!$C$11)/MAR1!$E$11)</f>
        <v/>
      </c>
      <c r="R10623" s="7">
        <f>IF($I10623=1,(O10623-MAR1!$B$12)/MAR1!$D$12,(O10623-MAR1!$C$12)/MAR1!$E$12)</f>
        <v/>
      </c>
      <c r="S10623" s="7">
        <f>IF($I10623=1,(P10623-MAR1!$B$13)/MAR1!$D$13,(P10623-MAR1!$C$13)/MAR1!$E$13)</f>
        <v/>
      </c>
    </row>
    <row r="10624">
      <c r="A10624" s="5" t="n">
        <v>10623</v>
      </c>
      <c r="B10624" s="5" t="n">
        <v>30</v>
      </c>
      <c r="C10624" s="5" t="n">
        <v>38</v>
      </c>
      <c r="D10624" s="5" t="n">
        <v>2</v>
      </c>
      <c r="E10624" s="5" t="n">
        <v>0</v>
      </c>
      <c r="F10624" s="5" t="n">
        <v>34.5</v>
      </c>
      <c r="G10624" s="5" t="n">
        <v>15.8</v>
      </c>
      <c r="H10624" s="5" t="n">
        <v>18.98</v>
      </c>
      <c r="I10624" s="6">
        <f>IF(E10624&gt;=Markov!$B$3,1,0)</f>
        <v/>
      </c>
      <c r="J10624" s="6">
        <f>I10623</f>
        <v/>
      </c>
      <c r="K10624" s="7">
        <f>MAR1!$B$5+MAR1!$C$5*COS(2*PI()*$C10624/365)+MAR1!$D$5*SIN(2*PI()*$C10624/365)</f>
        <v/>
      </c>
      <c r="L10624" s="7">
        <f>MAR1!$B$6+MAR1!$C$6*COS(2*PI()*$C10624/365)+MAR1!$D$6*SIN(2*PI()*$C10624/365)</f>
        <v/>
      </c>
      <c r="M10624" s="7">
        <f>MAR1!$B$7+MAR1!$C$7*COS(2*PI()*$C10624/365)+MAR1!$D$7*SIN(2*PI()*$C10624/365)</f>
        <v/>
      </c>
      <c r="N10624" s="7">
        <f>F10624-K10624</f>
        <v/>
      </c>
      <c r="O10624" s="7">
        <f>G10624-L10624</f>
        <v/>
      </c>
      <c r="P10624" s="7">
        <f>H10624-M10624</f>
        <v/>
      </c>
      <c r="Q10624" s="7">
        <f>IF($I10624=1,(N10624-MAR1!$B$11)/MAR1!$D$11,(N10624-MAR1!$C$11)/MAR1!$E$11)</f>
        <v/>
      </c>
      <c r="R10624" s="7">
        <f>IF($I10624=1,(O10624-MAR1!$B$12)/MAR1!$D$12,(O10624-MAR1!$C$12)/MAR1!$E$12)</f>
        <v/>
      </c>
      <c r="S10624" s="7">
        <f>IF($I10624=1,(P10624-MAR1!$B$13)/MAR1!$D$13,(P10624-MAR1!$C$13)/MAR1!$E$13)</f>
        <v/>
      </c>
    </row>
    <row r="10625">
      <c r="A10625" s="5" t="n">
        <v>10624</v>
      </c>
      <c r="B10625" s="5" t="n">
        <v>30</v>
      </c>
      <c r="C10625" s="5" t="n">
        <v>39</v>
      </c>
      <c r="D10625" s="5" t="n">
        <v>2</v>
      </c>
      <c r="E10625" s="5" t="n">
        <v>0</v>
      </c>
      <c r="F10625" s="5" t="n">
        <v>34.5</v>
      </c>
      <c r="G10625" s="5" t="n">
        <v>17.7</v>
      </c>
      <c r="H10625" s="5" t="n">
        <v>18.8</v>
      </c>
      <c r="I10625" s="6">
        <f>IF(E10625&gt;=Markov!$B$3,1,0)</f>
        <v/>
      </c>
      <c r="J10625" s="6">
        <f>I10624</f>
        <v/>
      </c>
      <c r="K10625" s="7">
        <f>MAR1!$B$5+MAR1!$C$5*COS(2*PI()*$C10625/365)+MAR1!$D$5*SIN(2*PI()*$C10625/365)</f>
        <v/>
      </c>
      <c r="L10625" s="7">
        <f>MAR1!$B$6+MAR1!$C$6*COS(2*PI()*$C10625/365)+MAR1!$D$6*SIN(2*PI()*$C10625/365)</f>
        <v/>
      </c>
      <c r="M10625" s="7">
        <f>MAR1!$B$7+MAR1!$C$7*COS(2*PI()*$C10625/365)+MAR1!$D$7*SIN(2*PI()*$C10625/365)</f>
        <v/>
      </c>
      <c r="N10625" s="7">
        <f>F10625-K10625</f>
        <v/>
      </c>
      <c r="O10625" s="7">
        <f>G10625-L10625</f>
        <v/>
      </c>
      <c r="P10625" s="7">
        <f>H10625-M10625</f>
        <v/>
      </c>
      <c r="Q10625" s="7">
        <f>IF($I10625=1,(N10625-MAR1!$B$11)/MAR1!$D$11,(N10625-MAR1!$C$11)/MAR1!$E$11)</f>
        <v/>
      </c>
      <c r="R10625" s="7">
        <f>IF($I10625=1,(O10625-MAR1!$B$12)/MAR1!$D$12,(O10625-MAR1!$C$12)/MAR1!$E$12)</f>
        <v/>
      </c>
      <c r="S10625" s="7">
        <f>IF($I10625=1,(P10625-MAR1!$B$13)/MAR1!$D$13,(P10625-MAR1!$C$13)/MAR1!$E$13)</f>
        <v/>
      </c>
    </row>
    <row r="10626">
      <c r="A10626" s="5" t="n">
        <v>10625</v>
      </c>
      <c r="B10626" s="5" t="n">
        <v>30</v>
      </c>
      <c r="C10626" s="5" t="n">
        <v>40</v>
      </c>
      <c r="D10626" s="5" t="n">
        <v>2</v>
      </c>
      <c r="E10626" s="5" t="n">
        <v>0</v>
      </c>
      <c r="F10626" s="5" t="n">
        <v>34.6</v>
      </c>
      <c r="G10626" s="5" t="n">
        <v>17.3</v>
      </c>
      <c r="H10626" s="5" t="n">
        <v>24.17</v>
      </c>
      <c r="I10626" s="6">
        <f>IF(E10626&gt;=Markov!$B$3,1,0)</f>
        <v/>
      </c>
      <c r="J10626" s="6">
        <f>I10625</f>
        <v/>
      </c>
      <c r="K10626" s="7">
        <f>MAR1!$B$5+MAR1!$C$5*COS(2*PI()*$C10626/365)+MAR1!$D$5*SIN(2*PI()*$C10626/365)</f>
        <v/>
      </c>
      <c r="L10626" s="7">
        <f>MAR1!$B$6+MAR1!$C$6*COS(2*PI()*$C10626/365)+MAR1!$D$6*SIN(2*PI()*$C10626/365)</f>
        <v/>
      </c>
      <c r="M10626" s="7">
        <f>MAR1!$B$7+MAR1!$C$7*COS(2*PI()*$C10626/365)+MAR1!$D$7*SIN(2*PI()*$C10626/365)</f>
        <v/>
      </c>
      <c r="N10626" s="7">
        <f>F10626-K10626</f>
        <v/>
      </c>
      <c r="O10626" s="7">
        <f>G10626-L10626</f>
        <v/>
      </c>
      <c r="P10626" s="7">
        <f>H10626-M10626</f>
        <v/>
      </c>
      <c r="Q10626" s="7">
        <f>IF($I10626=1,(N10626-MAR1!$B$11)/MAR1!$D$11,(N10626-MAR1!$C$11)/MAR1!$E$11)</f>
        <v/>
      </c>
      <c r="R10626" s="7">
        <f>IF($I10626=1,(O10626-MAR1!$B$12)/MAR1!$D$12,(O10626-MAR1!$C$12)/MAR1!$E$12)</f>
        <v/>
      </c>
      <c r="S10626" s="7">
        <f>IF($I10626=1,(P10626-MAR1!$B$13)/MAR1!$D$13,(P10626-MAR1!$C$13)/MAR1!$E$13)</f>
        <v/>
      </c>
    </row>
    <row r="10627">
      <c r="A10627" s="5" t="n">
        <v>10626</v>
      </c>
      <c r="B10627" s="5" t="n">
        <v>30</v>
      </c>
      <c r="C10627" s="5" t="n">
        <v>41</v>
      </c>
      <c r="D10627" s="5" t="n">
        <v>2</v>
      </c>
      <c r="E10627" s="5" t="n">
        <v>0</v>
      </c>
      <c r="F10627" s="5" t="n">
        <v>35.1</v>
      </c>
      <c r="G10627" s="5" t="n">
        <v>17.6</v>
      </c>
      <c r="H10627" s="5" t="n">
        <v>27.67</v>
      </c>
      <c r="I10627" s="6">
        <f>IF(E10627&gt;=Markov!$B$3,1,0)</f>
        <v/>
      </c>
      <c r="J10627" s="6">
        <f>I10626</f>
        <v/>
      </c>
      <c r="K10627" s="7">
        <f>MAR1!$B$5+MAR1!$C$5*COS(2*PI()*$C10627/365)+MAR1!$D$5*SIN(2*PI()*$C10627/365)</f>
        <v/>
      </c>
      <c r="L10627" s="7">
        <f>MAR1!$B$6+MAR1!$C$6*COS(2*PI()*$C10627/365)+MAR1!$D$6*SIN(2*PI()*$C10627/365)</f>
        <v/>
      </c>
      <c r="M10627" s="7">
        <f>MAR1!$B$7+MAR1!$C$7*COS(2*PI()*$C10627/365)+MAR1!$D$7*SIN(2*PI()*$C10627/365)</f>
        <v/>
      </c>
      <c r="N10627" s="7">
        <f>F10627-K10627</f>
        <v/>
      </c>
      <c r="O10627" s="7">
        <f>G10627-L10627</f>
        <v/>
      </c>
      <c r="P10627" s="7">
        <f>H10627-M10627</f>
        <v/>
      </c>
      <c r="Q10627" s="7">
        <f>IF($I10627=1,(N10627-MAR1!$B$11)/MAR1!$D$11,(N10627-MAR1!$C$11)/MAR1!$E$11)</f>
        <v/>
      </c>
      <c r="R10627" s="7">
        <f>IF($I10627=1,(O10627-MAR1!$B$12)/MAR1!$D$12,(O10627-MAR1!$C$12)/MAR1!$E$12)</f>
        <v/>
      </c>
      <c r="S10627" s="7">
        <f>IF($I10627=1,(P10627-MAR1!$B$13)/MAR1!$D$13,(P10627-MAR1!$C$13)/MAR1!$E$13)</f>
        <v/>
      </c>
    </row>
    <row r="10628">
      <c r="A10628" s="5" t="n">
        <v>10627</v>
      </c>
      <c r="B10628" s="5" t="n">
        <v>30</v>
      </c>
      <c r="C10628" s="5" t="n">
        <v>42</v>
      </c>
      <c r="D10628" s="5" t="n">
        <v>2</v>
      </c>
      <c r="E10628" s="5" t="n">
        <v>0</v>
      </c>
      <c r="F10628" s="5" t="n">
        <v>36.6</v>
      </c>
      <c r="G10628" s="5" t="n">
        <v>16.9</v>
      </c>
      <c r="H10628" s="5" t="n">
        <v>22.49</v>
      </c>
      <c r="I10628" s="6">
        <f>IF(E10628&gt;=Markov!$B$3,1,0)</f>
        <v/>
      </c>
      <c r="J10628" s="6">
        <f>I10627</f>
        <v/>
      </c>
      <c r="K10628" s="7">
        <f>MAR1!$B$5+MAR1!$C$5*COS(2*PI()*$C10628/365)+MAR1!$D$5*SIN(2*PI()*$C10628/365)</f>
        <v/>
      </c>
      <c r="L10628" s="7">
        <f>MAR1!$B$6+MAR1!$C$6*COS(2*PI()*$C10628/365)+MAR1!$D$6*SIN(2*PI()*$C10628/365)</f>
        <v/>
      </c>
      <c r="M10628" s="7">
        <f>MAR1!$B$7+MAR1!$C$7*COS(2*PI()*$C10628/365)+MAR1!$D$7*SIN(2*PI()*$C10628/365)</f>
        <v/>
      </c>
      <c r="N10628" s="7">
        <f>F10628-K10628</f>
        <v/>
      </c>
      <c r="O10628" s="7">
        <f>G10628-L10628</f>
        <v/>
      </c>
      <c r="P10628" s="7">
        <f>H10628-M10628</f>
        <v/>
      </c>
      <c r="Q10628" s="7">
        <f>IF($I10628=1,(N10628-MAR1!$B$11)/MAR1!$D$11,(N10628-MAR1!$C$11)/MAR1!$E$11)</f>
        <v/>
      </c>
      <c r="R10628" s="7">
        <f>IF($I10628=1,(O10628-MAR1!$B$12)/MAR1!$D$12,(O10628-MAR1!$C$12)/MAR1!$E$12)</f>
        <v/>
      </c>
      <c r="S10628" s="7">
        <f>IF($I10628=1,(P10628-MAR1!$B$13)/MAR1!$D$13,(P10628-MAR1!$C$13)/MAR1!$E$13)</f>
        <v/>
      </c>
    </row>
    <row r="10629">
      <c r="A10629" s="5" t="n">
        <v>10628</v>
      </c>
      <c r="B10629" s="5" t="n">
        <v>30</v>
      </c>
      <c r="C10629" s="5" t="n">
        <v>43</v>
      </c>
      <c r="D10629" s="5" t="n">
        <v>2</v>
      </c>
      <c r="E10629" s="5" t="n">
        <v>0</v>
      </c>
      <c r="F10629" s="5" t="n">
        <v>35</v>
      </c>
      <c r="G10629" s="5" t="n">
        <v>18.3</v>
      </c>
      <c r="H10629" s="5" t="n">
        <v>24.01</v>
      </c>
      <c r="I10629" s="6">
        <f>IF(E10629&gt;=Markov!$B$3,1,0)</f>
        <v/>
      </c>
      <c r="J10629" s="6">
        <f>I10628</f>
        <v/>
      </c>
      <c r="K10629" s="7">
        <f>MAR1!$B$5+MAR1!$C$5*COS(2*PI()*$C10629/365)+MAR1!$D$5*SIN(2*PI()*$C10629/365)</f>
        <v/>
      </c>
      <c r="L10629" s="7">
        <f>MAR1!$B$6+MAR1!$C$6*COS(2*PI()*$C10629/365)+MAR1!$D$6*SIN(2*PI()*$C10629/365)</f>
        <v/>
      </c>
      <c r="M10629" s="7">
        <f>MAR1!$B$7+MAR1!$C$7*COS(2*PI()*$C10629/365)+MAR1!$D$7*SIN(2*PI()*$C10629/365)</f>
        <v/>
      </c>
      <c r="N10629" s="7">
        <f>F10629-K10629</f>
        <v/>
      </c>
      <c r="O10629" s="7">
        <f>G10629-L10629</f>
        <v/>
      </c>
      <c r="P10629" s="7">
        <f>H10629-M10629</f>
        <v/>
      </c>
      <c r="Q10629" s="7">
        <f>IF($I10629=1,(N10629-MAR1!$B$11)/MAR1!$D$11,(N10629-MAR1!$C$11)/MAR1!$E$11)</f>
        <v/>
      </c>
      <c r="R10629" s="7">
        <f>IF($I10629=1,(O10629-MAR1!$B$12)/MAR1!$D$12,(O10629-MAR1!$C$12)/MAR1!$E$12)</f>
        <v/>
      </c>
      <c r="S10629" s="7">
        <f>IF($I10629=1,(P10629-MAR1!$B$13)/MAR1!$D$13,(P10629-MAR1!$C$13)/MAR1!$E$13)</f>
        <v/>
      </c>
    </row>
    <row r="10630">
      <c r="A10630" s="5" t="n">
        <v>10629</v>
      </c>
      <c r="B10630" s="5" t="n">
        <v>30</v>
      </c>
      <c r="C10630" s="5" t="n">
        <v>44</v>
      </c>
      <c r="D10630" s="5" t="n">
        <v>2</v>
      </c>
      <c r="E10630" s="5" t="n">
        <v>0</v>
      </c>
      <c r="F10630" s="5" t="n">
        <v>33.4</v>
      </c>
      <c r="G10630" s="5" t="n">
        <v>17.9</v>
      </c>
      <c r="H10630" s="5" t="n">
        <v>16.88</v>
      </c>
      <c r="I10630" s="6">
        <f>IF(E10630&gt;=Markov!$B$3,1,0)</f>
        <v/>
      </c>
      <c r="J10630" s="6">
        <f>I10629</f>
        <v/>
      </c>
      <c r="K10630" s="7">
        <f>MAR1!$B$5+MAR1!$C$5*COS(2*PI()*$C10630/365)+MAR1!$D$5*SIN(2*PI()*$C10630/365)</f>
        <v/>
      </c>
      <c r="L10630" s="7">
        <f>MAR1!$B$6+MAR1!$C$6*COS(2*PI()*$C10630/365)+MAR1!$D$6*SIN(2*PI()*$C10630/365)</f>
        <v/>
      </c>
      <c r="M10630" s="7">
        <f>MAR1!$B$7+MAR1!$C$7*COS(2*PI()*$C10630/365)+MAR1!$D$7*SIN(2*PI()*$C10630/365)</f>
        <v/>
      </c>
      <c r="N10630" s="7">
        <f>F10630-K10630</f>
        <v/>
      </c>
      <c r="O10630" s="7">
        <f>G10630-L10630</f>
        <v/>
      </c>
      <c r="P10630" s="7">
        <f>H10630-M10630</f>
        <v/>
      </c>
      <c r="Q10630" s="7">
        <f>IF($I10630=1,(N10630-MAR1!$B$11)/MAR1!$D$11,(N10630-MAR1!$C$11)/MAR1!$E$11)</f>
        <v/>
      </c>
      <c r="R10630" s="7">
        <f>IF($I10630=1,(O10630-MAR1!$B$12)/MAR1!$D$12,(O10630-MAR1!$C$12)/MAR1!$E$12)</f>
        <v/>
      </c>
      <c r="S10630" s="7">
        <f>IF($I10630=1,(P10630-MAR1!$B$13)/MAR1!$D$13,(P10630-MAR1!$C$13)/MAR1!$E$13)</f>
        <v/>
      </c>
    </row>
    <row r="10631">
      <c r="A10631" s="5" t="n">
        <v>10630</v>
      </c>
      <c r="B10631" s="5" t="n">
        <v>30</v>
      </c>
      <c r="C10631" s="5" t="n">
        <v>45</v>
      </c>
      <c r="D10631" s="5" t="n">
        <v>2</v>
      </c>
      <c r="E10631" s="5" t="n">
        <v>0</v>
      </c>
      <c r="F10631" s="5" t="n">
        <v>35.9</v>
      </c>
      <c r="G10631" s="5" t="n">
        <v>17.2</v>
      </c>
      <c r="H10631" s="5" t="n">
        <v>12.65</v>
      </c>
      <c r="I10631" s="6">
        <f>IF(E10631&gt;=Markov!$B$3,1,0)</f>
        <v/>
      </c>
      <c r="J10631" s="6">
        <f>I10630</f>
        <v/>
      </c>
      <c r="K10631" s="7">
        <f>MAR1!$B$5+MAR1!$C$5*COS(2*PI()*$C10631/365)+MAR1!$D$5*SIN(2*PI()*$C10631/365)</f>
        <v/>
      </c>
      <c r="L10631" s="7">
        <f>MAR1!$B$6+MAR1!$C$6*COS(2*PI()*$C10631/365)+MAR1!$D$6*SIN(2*PI()*$C10631/365)</f>
        <v/>
      </c>
      <c r="M10631" s="7">
        <f>MAR1!$B$7+MAR1!$C$7*COS(2*PI()*$C10631/365)+MAR1!$D$7*SIN(2*PI()*$C10631/365)</f>
        <v/>
      </c>
      <c r="N10631" s="7">
        <f>F10631-K10631</f>
        <v/>
      </c>
      <c r="O10631" s="7">
        <f>G10631-L10631</f>
        <v/>
      </c>
      <c r="P10631" s="7">
        <f>H10631-M10631</f>
        <v/>
      </c>
      <c r="Q10631" s="7">
        <f>IF($I10631=1,(N10631-MAR1!$B$11)/MAR1!$D$11,(N10631-MAR1!$C$11)/MAR1!$E$11)</f>
        <v/>
      </c>
      <c r="R10631" s="7">
        <f>IF($I10631=1,(O10631-MAR1!$B$12)/MAR1!$D$12,(O10631-MAR1!$C$12)/MAR1!$E$12)</f>
        <v/>
      </c>
      <c r="S10631" s="7">
        <f>IF($I10631=1,(P10631-MAR1!$B$13)/MAR1!$D$13,(P10631-MAR1!$C$13)/MAR1!$E$13)</f>
        <v/>
      </c>
    </row>
    <row r="10632">
      <c r="A10632" s="5" t="n">
        <v>10631</v>
      </c>
      <c r="B10632" s="5" t="n">
        <v>30</v>
      </c>
      <c r="C10632" s="5" t="n">
        <v>46</v>
      </c>
      <c r="D10632" s="5" t="n">
        <v>2</v>
      </c>
      <c r="E10632" s="5" t="n">
        <v>0</v>
      </c>
      <c r="F10632" s="5" t="n">
        <v>34.8</v>
      </c>
      <c r="G10632" s="5" t="n">
        <v>17.7</v>
      </c>
      <c r="H10632" s="5" t="n">
        <v>13.9</v>
      </c>
      <c r="I10632" s="6">
        <f>IF(E10632&gt;=Markov!$B$3,1,0)</f>
        <v/>
      </c>
      <c r="J10632" s="6">
        <f>I10631</f>
        <v/>
      </c>
      <c r="K10632" s="7">
        <f>MAR1!$B$5+MAR1!$C$5*COS(2*PI()*$C10632/365)+MAR1!$D$5*SIN(2*PI()*$C10632/365)</f>
        <v/>
      </c>
      <c r="L10632" s="7">
        <f>MAR1!$B$6+MAR1!$C$6*COS(2*PI()*$C10632/365)+MAR1!$D$6*SIN(2*PI()*$C10632/365)</f>
        <v/>
      </c>
      <c r="M10632" s="7">
        <f>MAR1!$B$7+MAR1!$C$7*COS(2*PI()*$C10632/365)+MAR1!$D$7*SIN(2*PI()*$C10632/365)</f>
        <v/>
      </c>
      <c r="N10632" s="7">
        <f>F10632-K10632</f>
        <v/>
      </c>
      <c r="O10632" s="7">
        <f>G10632-L10632</f>
        <v/>
      </c>
      <c r="P10632" s="7">
        <f>H10632-M10632</f>
        <v/>
      </c>
      <c r="Q10632" s="7">
        <f>IF($I10632=1,(N10632-MAR1!$B$11)/MAR1!$D$11,(N10632-MAR1!$C$11)/MAR1!$E$11)</f>
        <v/>
      </c>
      <c r="R10632" s="7">
        <f>IF($I10632=1,(O10632-MAR1!$B$12)/MAR1!$D$12,(O10632-MAR1!$C$12)/MAR1!$E$12)</f>
        <v/>
      </c>
      <c r="S10632" s="7">
        <f>IF($I10632=1,(P10632-MAR1!$B$13)/MAR1!$D$13,(P10632-MAR1!$C$13)/MAR1!$E$13)</f>
        <v/>
      </c>
    </row>
    <row r="10633">
      <c r="A10633" s="5" t="n">
        <v>10632</v>
      </c>
      <c r="B10633" s="5" t="n">
        <v>30</v>
      </c>
      <c r="C10633" s="5" t="n">
        <v>47</v>
      </c>
      <c r="D10633" s="5" t="n">
        <v>2</v>
      </c>
      <c r="E10633" s="5" t="n">
        <v>0</v>
      </c>
      <c r="F10633" s="5" t="n">
        <v>33</v>
      </c>
      <c r="G10633" s="5" t="n">
        <v>16.9</v>
      </c>
      <c r="H10633" s="5" t="n">
        <v>18.13</v>
      </c>
      <c r="I10633" s="6">
        <f>IF(E10633&gt;=Markov!$B$3,1,0)</f>
        <v/>
      </c>
      <c r="J10633" s="6">
        <f>I10632</f>
        <v/>
      </c>
      <c r="K10633" s="7">
        <f>MAR1!$B$5+MAR1!$C$5*COS(2*PI()*$C10633/365)+MAR1!$D$5*SIN(2*PI()*$C10633/365)</f>
        <v/>
      </c>
      <c r="L10633" s="7">
        <f>MAR1!$B$6+MAR1!$C$6*COS(2*PI()*$C10633/365)+MAR1!$D$6*SIN(2*PI()*$C10633/365)</f>
        <v/>
      </c>
      <c r="M10633" s="7">
        <f>MAR1!$B$7+MAR1!$C$7*COS(2*PI()*$C10633/365)+MAR1!$D$7*SIN(2*PI()*$C10633/365)</f>
        <v/>
      </c>
      <c r="N10633" s="7">
        <f>F10633-K10633</f>
        <v/>
      </c>
      <c r="O10633" s="7">
        <f>G10633-L10633</f>
        <v/>
      </c>
      <c r="P10633" s="7">
        <f>H10633-M10633</f>
        <v/>
      </c>
      <c r="Q10633" s="7">
        <f>IF($I10633=1,(N10633-MAR1!$B$11)/MAR1!$D$11,(N10633-MAR1!$C$11)/MAR1!$E$11)</f>
        <v/>
      </c>
      <c r="R10633" s="7">
        <f>IF($I10633=1,(O10633-MAR1!$B$12)/MAR1!$D$12,(O10633-MAR1!$C$12)/MAR1!$E$12)</f>
        <v/>
      </c>
      <c r="S10633" s="7">
        <f>IF($I10633=1,(P10633-MAR1!$B$13)/MAR1!$D$13,(P10633-MAR1!$C$13)/MAR1!$E$13)</f>
        <v/>
      </c>
    </row>
    <row r="10634">
      <c r="A10634" s="5" t="n">
        <v>10633</v>
      </c>
      <c r="B10634" s="5" t="n">
        <v>30</v>
      </c>
      <c r="C10634" s="5" t="n">
        <v>48</v>
      </c>
      <c r="D10634" s="5" t="n">
        <v>2</v>
      </c>
      <c r="E10634" s="5" t="n">
        <v>0</v>
      </c>
      <c r="F10634" s="5" t="n">
        <v>33.5</v>
      </c>
      <c r="G10634" s="5" t="n">
        <v>17.2</v>
      </c>
      <c r="H10634" s="5" t="n">
        <v>17.92</v>
      </c>
      <c r="I10634" s="6">
        <f>IF(E10634&gt;=Markov!$B$3,1,0)</f>
        <v/>
      </c>
      <c r="J10634" s="6">
        <f>I10633</f>
        <v/>
      </c>
      <c r="K10634" s="7">
        <f>MAR1!$B$5+MAR1!$C$5*COS(2*PI()*$C10634/365)+MAR1!$D$5*SIN(2*PI()*$C10634/365)</f>
        <v/>
      </c>
      <c r="L10634" s="7">
        <f>MAR1!$B$6+MAR1!$C$6*COS(2*PI()*$C10634/365)+MAR1!$D$6*SIN(2*PI()*$C10634/365)</f>
        <v/>
      </c>
      <c r="M10634" s="7">
        <f>MAR1!$B$7+MAR1!$C$7*COS(2*PI()*$C10634/365)+MAR1!$D$7*SIN(2*PI()*$C10634/365)</f>
        <v/>
      </c>
      <c r="N10634" s="7">
        <f>F10634-K10634</f>
        <v/>
      </c>
      <c r="O10634" s="7">
        <f>G10634-L10634</f>
        <v/>
      </c>
      <c r="P10634" s="7">
        <f>H10634-M10634</f>
        <v/>
      </c>
      <c r="Q10634" s="7">
        <f>IF($I10634=1,(N10634-MAR1!$B$11)/MAR1!$D$11,(N10634-MAR1!$C$11)/MAR1!$E$11)</f>
        <v/>
      </c>
      <c r="R10634" s="7">
        <f>IF($I10634=1,(O10634-MAR1!$B$12)/MAR1!$D$12,(O10634-MAR1!$C$12)/MAR1!$E$12)</f>
        <v/>
      </c>
      <c r="S10634" s="7">
        <f>IF($I10634=1,(P10634-MAR1!$B$13)/MAR1!$D$13,(P10634-MAR1!$C$13)/MAR1!$E$13)</f>
        <v/>
      </c>
    </row>
    <row r="10635">
      <c r="A10635" s="5" t="n">
        <v>10634</v>
      </c>
      <c r="B10635" s="5" t="n">
        <v>30</v>
      </c>
      <c r="C10635" s="5" t="n">
        <v>49</v>
      </c>
      <c r="D10635" s="5" t="n">
        <v>2</v>
      </c>
      <c r="E10635" s="5" t="n">
        <v>0</v>
      </c>
      <c r="F10635" s="5" t="n">
        <v>30.7</v>
      </c>
      <c r="G10635" s="5" t="n">
        <v>16.6</v>
      </c>
      <c r="H10635" s="5" t="n">
        <v>17.77</v>
      </c>
      <c r="I10635" s="6">
        <f>IF(E10635&gt;=Markov!$B$3,1,0)</f>
        <v/>
      </c>
      <c r="J10635" s="6">
        <f>I10634</f>
        <v/>
      </c>
      <c r="K10635" s="7">
        <f>MAR1!$B$5+MAR1!$C$5*COS(2*PI()*$C10635/365)+MAR1!$D$5*SIN(2*PI()*$C10635/365)</f>
        <v/>
      </c>
      <c r="L10635" s="7">
        <f>MAR1!$B$6+MAR1!$C$6*COS(2*PI()*$C10635/365)+MAR1!$D$6*SIN(2*PI()*$C10635/365)</f>
        <v/>
      </c>
      <c r="M10635" s="7">
        <f>MAR1!$B$7+MAR1!$C$7*COS(2*PI()*$C10635/365)+MAR1!$D$7*SIN(2*PI()*$C10635/365)</f>
        <v/>
      </c>
      <c r="N10635" s="7">
        <f>F10635-K10635</f>
        <v/>
      </c>
      <c r="O10635" s="7">
        <f>G10635-L10635</f>
        <v/>
      </c>
      <c r="P10635" s="7">
        <f>H10635-M10635</f>
        <v/>
      </c>
      <c r="Q10635" s="7">
        <f>IF($I10635=1,(N10635-MAR1!$B$11)/MAR1!$D$11,(N10635-MAR1!$C$11)/MAR1!$E$11)</f>
        <v/>
      </c>
      <c r="R10635" s="7">
        <f>IF($I10635=1,(O10635-MAR1!$B$12)/MAR1!$D$12,(O10635-MAR1!$C$12)/MAR1!$E$12)</f>
        <v/>
      </c>
      <c r="S10635" s="7">
        <f>IF($I10635=1,(P10635-MAR1!$B$13)/MAR1!$D$13,(P10635-MAR1!$C$13)/MAR1!$E$13)</f>
        <v/>
      </c>
    </row>
    <row r="10636">
      <c r="A10636" s="5" t="n">
        <v>10635</v>
      </c>
      <c r="B10636" s="5" t="n">
        <v>30</v>
      </c>
      <c r="C10636" s="5" t="n">
        <v>50</v>
      </c>
      <c r="D10636" s="5" t="n">
        <v>2</v>
      </c>
      <c r="E10636" s="5" t="n">
        <v>0</v>
      </c>
      <c r="F10636" s="5" t="n">
        <v>31.5</v>
      </c>
      <c r="G10636" s="5" t="n">
        <v>17.8</v>
      </c>
      <c r="H10636" s="5" t="n">
        <v>19.21</v>
      </c>
      <c r="I10636" s="6">
        <f>IF(E10636&gt;=Markov!$B$3,1,0)</f>
        <v/>
      </c>
      <c r="J10636" s="6">
        <f>I10635</f>
        <v/>
      </c>
      <c r="K10636" s="7">
        <f>MAR1!$B$5+MAR1!$C$5*COS(2*PI()*$C10636/365)+MAR1!$D$5*SIN(2*PI()*$C10636/365)</f>
        <v/>
      </c>
      <c r="L10636" s="7">
        <f>MAR1!$B$6+MAR1!$C$6*COS(2*PI()*$C10636/365)+MAR1!$D$6*SIN(2*PI()*$C10636/365)</f>
        <v/>
      </c>
      <c r="M10636" s="7">
        <f>MAR1!$B$7+MAR1!$C$7*COS(2*PI()*$C10636/365)+MAR1!$D$7*SIN(2*PI()*$C10636/365)</f>
        <v/>
      </c>
      <c r="N10636" s="7">
        <f>F10636-K10636</f>
        <v/>
      </c>
      <c r="O10636" s="7">
        <f>G10636-L10636</f>
        <v/>
      </c>
      <c r="P10636" s="7">
        <f>H10636-M10636</f>
        <v/>
      </c>
      <c r="Q10636" s="7">
        <f>IF($I10636=1,(N10636-MAR1!$B$11)/MAR1!$D$11,(N10636-MAR1!$C$11)/MAR1!$E$11)</f>
        <v/>
      </c>
      <c r="R10636" s="7">
        <f>IF($I10636=1,(O10636-MAR1!$B$12)/MAR1!$D$12,(O10636-MAR1!$C$12)/MAR1!$E$12)</f>
        <v/>
      </c>
      <c r="S10636" s="7">
        <f>IF($I10636=1,(P10636-MAR1!$B$13)/MAR1!$D$13,(P10636-MAR1!$C$13)/MAR1!$E$13)</f>
        <v/>
      </c>
    </row>
    <row r="10637">
      <c r="A10637" s="5" t="n">
        <v>10636</v>
      </c>
      <c r="B10637" s="5" t="n">
        <v>30</v>
      </c>
      <c r="C10637" s="5" t="n">
        <v>51</v>
      </c>
      <c r="D10637" s="5" t="n">
        <v>2</v>
      </c>
      <c r="E10637" s="5" t="n">
        <v>0</v>
      </c>
      <c r="F10637" s="5" t="n">
        <v>34</v>
      </c>
      <c r="G10637" s="5" t="n">
        <v>16.8</v>
      </c>
      <c r="H10637" s="5" t="n">
        <v>13.06</v>
      </c>
      <c r="I10637" s="6">
        <f>IF(E10637&gt;=Markov!$B$3,1,0)</f>
        <v/>
      </c>
      <c r="J10637" s="6">
        <f>I10636</f>
        <v/>
      </c>
      <c r="K10637" s="7">
        <f>MAR1!$B$5+MAR1!$C$5*COS(2*PI()*$C10637/365)+MAR1!$D$5*SIN(2*PI()*$C10637/365)</f>
        <v/>
      </c>
      <c r="L10637" s="7">
        <f>MAR1!$B$6+MAR1!$C$6*COS(2*PI()*$C10637/365)+MAR1!$D$6*SIN(2*PI()*$C10637/365)</f>
        <v/>
      </c>
      <c r="M10637" s="7">
        <f>MAR1!$B$7+MAR1!$C$7*COS(2*PI()*$C10637/365)+MAR1!$D$7*SIN(2*PI()*$C10637/365)</f>
        <v/>
      </c>
      <c r="N10637" s="7">
        <f>F10637-K10637</f>
        <v/>
      </c>
      <c r="O10637" s="7">
        <f>G10637-L10637</f>
        <v/>
      </c>
      <c r="P10637" s="7">
        <f>H10637-M10637</f>
        <v/>
      </c>
      <c r="Q10637" s="7">
        <f>IF($I10637=1,(N10637-MAR1!$B$11)/MAR1!$D$11,(N10637-MAR1!$C$11)/MAR1!$E$11)</f>
        <v/>
      </c>
      <c r="R10637" s="7">
        <f>IF($I10637=1,(O10637-MAR1!$B$12)/MAR1!$D$12,(O10637-MAR1!$C$12)/MAR1!$E$12)</f>
        <v/>
      </c>
      <c r="S10637" s="7">
        <f>IF($I10637=1,(P10637-MAR1!$B$13)/MAR1!$D$13,(P10637-MAR1!$C$13)/MAR1!$E$13)</f>
        <v/>
      </c>
    </row>
    <row r="10638">
      <c r="A10638" s="5" t="n">
        <v>10637</v>
      </c>
      <c r="B10638" s="5" t="n">
        <v>30</v>
      </c>
      <c r="C10638" s="5" t="n">
        <v>52</v>
      </c>
      <c r="D10638" s="5" t="n">
        <v>2</v>
      </c>
      <c r="E10638" s="5" t="n">
        <v>0</v>
      </c>
      <c r="F10638" s="5" t="n">
        <v>32.3</v>
      </c>
      <c r="G10638" s="5" t="n">
        <v>16.8</v>
      </c>
      <c r="H10638" s="5" t="n">
        <v>16.36</v>
      </c>
      <c r="I10638" s="6">
        <f>IF(E10638&gt;=Markov!$B$3,1,0)</f>
        <v/>
      </c>
      <c r="J10638" s="6">
        <f>I10637</f>
        <v/>
      </c>
      <c r="K10638" s="7">
        <f>MAR1!$B$5+MAR1!$C$5*COS(2*PI()*$C10638/365)+MAR1!$D$5*SIN(2*PI()*$C10638/365)</f>
        <v/>
      </c>
      <c r="L10638" s="7">
        <f>MAR1!$B$6+MAR1!$C$6*COS(2*PI()*$C10638/365)+MAR1!$D$6*SIN(2*PI()*$C10638/365)</f>
        <v/>
      </c>
      <c r="M10638" s="7">
        <f>MAR1!$B$7+MAR1!$C$7*COS(2*PI()*$C10638/365)+MAR1!$D$7*SIN(2*PI()*$C10638/365)</f>
        <v/>
      </c>
      <c r="N10638" s="7">
        <f>F10638-K10638</f>
        <v/>
      </c>
      <c r="O10638" s="7">
        <f>G10638-L10638</f>
        <v/>
      </c>
      <c r="P10638" s="7">
        <f>H10638-M10638</f>
        <v/>
      </c>
      <c r="Q10638" s="7">
        <f>IF($I10638=1,(N10638-MAR1!$B$11)/MAR1!$D$11,(N10638-MAR1!$C$11)/MAR1!$E$11)</f>
        <v/>
      </c>
      <c r="R10638" s="7">
        <f>IF($I10638=1,(O10638-MAR1!$B$12)/MAR1!$D$12,(O10638-MAR1!$C$12)/MAR1!$E$12)</f>
        <v/>
      </c>
      <c r="S10638" s="7">
        <f>IF($I10638=1,(P10638-MAR1!$B$13)/MAR1!$D$13,(P10638-MAR1!$C$13)/MAR1!$E$13)</f>
        <v/>
      </c>
    </row>
    <row r="10639">
      <c r="A10639" s="5" t="n">
        <v>10638</v>
      </c>
      <c r="B10639" s="5" t="n">
        <v>30</v>
      </c>
      <c r="C10639" s="5" t="n">
        <v>53</v>
      </c>
      <c r="D10639" s="5" t="n">
        <v>2</v>
      </c>
      <c r="E10639" s="5" t="n">
        <v>0</v>
      </c>
      <c r="F10639" s="5" t="n">
        <v>31.9</v>
      </c>
      <c r="G10639" s="5" t="n">
        <v>17.8</v>
      </c>
      <c r="H10639" s="5" t="n">
        <v>15.28</v>
      </c>
      <c r="I10639" s="6">
        <f>IF(E10639&gt;=Markov!$B$3,1,0)</f>
        <v/>
      </c>
      <c r="J10639" s="6">
        <f>I10638</f>
        <v/>
      </c>
      <c r="K10639" s="7">
        <f>MAR1!$B$5+MAR1!$C$5*COS(2*PI()*$C10639/365)+MAR1!$D$5*SIN(2*PI()*$C10639/365)</f>
        <v/>
      </c>
      <c r="L10639" s="7">
        <f>MAR1!$B$6+MAR1!$C$6*COS(2*PI()*$C10639/365)+MAR1!$D$6*SIN(2*PI()*$C10639/365)</f>
        <v/>
      </c>
      <c r="M10639" s="7">
        <f>MAR1!$B$7+MAR1!$C$7*COS(2*PI()*$C10639/365)+MAR1!$D$7*SIN(2*PI()*$C10639/365)</f>
        <v/>
      </c>
      <c r="N10639" s="7">
        <f>F10639-K10639</f>
        <v/>
      </c>
      <c r="O10639" s="7">
        <f>G10639-L10639</f>
        <v/>
      </c>
      <c r="P10639" s="7">
        <f>H10639-M10639</f>
        <v/>
      </c>
      <c r="Q10639" s="7">
        <f>IF($I10639=1,(N10639-MAR1!$B$11)/MAR1!$D$11,(N10639-MAR1!$C$11)/MAR1!$E$11)</f>
        <v/>
      </c>
      <c r="R10639" s="7">
        <f>IF($I10639=1,(O10639-MAR1!$B$12)/MAR1!$D$12,(O10639-MAR1!$C$12)/MAR1!$E$12)</f>
        <v/>
      </c>
      <c r="S10639" s="7">
        <f>IF($I10639=1,(P10639-MAR1!$B$13)/MAR1!$D$13,(P10639-MAR1!$C$13)/MAR1!$E$13)</f>
        <v/>
      </c>
    </row>
    <row r="10640">
      <c r="A10640" s="5" t="n">
        <v>10639</v>
      </c>
      <c r="B10640" s="5" t="n">
        <v>30</v>
      </c>
      <c r="C10640" s="5" t="n">
        <v>54</v>
      </c>
      <c r="D10640" s="5" t="n">
        <v>2</v>
      </c>
      <c r="E10640" s="5" t="n">
        <v>0</v>
      </c>
      <c r="F10640" s="5" t="n">
        <v>35</v>
      </c>
      <c r="G10640" s="5" t="n">
        <v>18.5</v>
      </c>
      <c r="H10640" s="5" t="n">
        <v>18.79</v>
      </c>
      <c r="I10640" s="6">
        <f>IF(E10640&gt;=Markov!$B$3,1,0)</f>
        <v/>
      </c>
      <c r="J10640" s="6">
        <f>I10639</f>
        <v/>
      </c>
      <c r="K10640" s="7">
        <f>MAR1!$B$5+MAR1!$C$5*COS(2*PI()*$C10640/365)+MAR1!$D$5*SIN(2*PI()*$C10640/365)</f>
        <v/>
      </c>
      <c r="L10640" s="7">
        <f>MAR1!$B$6+MAR1!$C$6*COS(2*PI()*$C10640/365)+MAR1!$D$6*SIN(2*PI()*$C10640/365)</f>
        <v/>
      </c>
      <c r="M10640" s="7">
        <f>MAR1!$B$7+MAR1!$C$7*COS(2*PI()*$C10640/365)+MAR1!$D$7*SIN(2*PI()*$C10640/365)</f>
        <v/>
      </c>
      <c r="N10640" s="7">
        <f>F10640-K10640</f>
        <v/>
      </c>
      <c r="O10640" s="7">
        <f>G10640-L10640</f>
        <v/>
      </c>
      <c r="P10640" s="7">
        <f>H10640-M10640</f>
        <v/>
      </c>
      <c r="Q10640" s="7">
        <f>IF($I10640=1,(N10640-MAR1!$B$11)/MAR1!$D$11,(N10640-MAR1!$C$11)/MAR1!$E$11)</f>
        <v/>
      </c>
      <c r="R10640" s="7">
        <f>IF($I10640=1,(O10640-MAR1!$B$12)/MAR1!$D$12,(O10640-MAR1!$C$12)/MAR1!$E$12)</f>
        <v/>
      </c>
      <c r="S10640" s="7">
        <f>IF($I10640=1,(P10640-MAR1!$B$13)/MAR1!$D$13,(P10640-MAR1!$C$13)/MAR1!$E$13)</f>
        <v/>
      </c>
    </row>
    <row r="10641">
      <c r="A10641" s="5" t="n">
        <v>10640</v>
      </c>
      <c r="B10641" s="5" t="n">
        <v>30</v>
      </c>
      <c r="C10641" s="5" t="n">
        <v>55</v>
      </c>
      <c r="D10641" s="5" t="n">
        <v>2</v>
      </c>
      <c r="E10641" s="5" t="n">
        <v>0</v>
      </c>
      <c r="F10641" s="5" t="n">
        <v>32.9</v>
      </c>
      <c r="G10641" s="5" t="n">
        <v>20.1</v>
      </c>
      <c r="H10641" s="5" t="n">
        <v>18.14</v>
      </c>
      <c r="I10641" s="6">
        <f>IF(E10641&gt;=Markov!$B$3,1,0)</f>
        <v/>
      </c>
      <c r="J10641" s="6">
        <f>I10640</f>
        <v/>
      </c>
      <c r="K10641" s="7">
        <f>MAR1!$B$5+MAR1!$C$5*COS(2*PI()*$C10641/365)+MAR1!$D$5*SIN(2*PI()*$C10641/365)</f>
        <v/>
      </c>
      <c r="L10641" s="7">
        <f>MAR1!$B$6+MAR1!$C$6*COS(2*PI()*$C10641/365)+MAR1!$D$6*SIN(2*PI()*$C10641/365)</f>
        <v/>
      </c>
      <c r="M10641" s="7">
        <f>MAR1!$B$7+MAR1!$C$7*COS(2*PI()*$C10641/365)+MAR1!$D$7*SIN(2*PI()*$C10641/365)</f>
        <v/>
      </c>
      <c r="N10641" s="7">
        <f>F10641-K10641</f>
        <v/>
      </c>
      <c r="O10641" s="7">
        <f>G10641-L10641</f>
        <v/>
      </c>
      <c r="P10641" s="7">
        <f>H10641-M10641</f>
        <v/>
      </c>
      <c r="Q10641" s="7">
        <f>IF($I10641=1,(N10641-MAR1!$B$11)/MAR1!$D$11,(N10641-MAR1!$C$11)/MAR1!$E$11)</f>
        <v/>
      </c>
      <c r="R10641" s="7">
        <f>IF($I10641=1,(O10641-MAR1!$B$12)/MAR1!$D$12,(O10641-MAR1!$C$12)/MAR1!$E$12)</f>
        <v/>
      </c>
      <c r="S10641" s="7">
        <f>IF($I10641=1,(P10641-MAR1!$B$13)/MAR1!$D$13,(P10641-MAR1!$C$13)/MAR1!$E$13)</f>
        <v/>
      </c>
    </row>
    <row r="10642">
      <c r="A10642" s="5" t="n">
        <v>10641</v>
      </c>
      <c r="B10642" s="5" t="n">
        <v>30</v>
      </c>
      <c r="C10642" s="5" t="n">
        <v>56</v>
      </c>
      <c r="D10642" s="5" t="n">
        <v>2</v>
      </c>
      <c r="E10642" s="5" t="n">
        <v>0</v>
      </c>
      <c r="F10642" s="5" t="n">
        <v>34.8</v>
      </c>
      <c r="G10642" s="5" t="n">
        <v>19.7</v>
      </c>
      <c r="H10642" s="5" t="n">
        <v>20.99</v>
      </c>
      <c r="I10642" s="6">
        <f>IF(E10642&gt;=Markov!$B$3,1,0)</f>
        <v/>
      </c>
      <c r="J10642" s="6">
        <f>I10641</f>
        <v/>
      </c>
      <c r="K10642" s="7">
        <f>MAR1!$B$5+MAR1!$C$5*COS(2*PI()*$C10642/365)+MAR1!$D$5*SIN(2*PI()*$C10642/365)</f>
        <v/>
      </c>
      <c r="L10642" s="7">
        <f>MAR1!$B$6+MAR1!$C$6*COS(2*PI()*$C10642/365)+MAR1!$D$6*SIN(2*PI()*$C10642/365)</f>
        <v/>
      </c>
      <c r="M10642" s="7">
        <f>MAR1!$B$7+MAR1!$C$7*COS(2*PI()*$C10642/365)+MAR1!$D$7*SIN(2*PI()*$C10642/365)</f>
        <v/>
      </c>
      <c r="N10642" s="7">
        <f>F10642-K10642</f>
        <v/>
      </c>
      <c r="O10642" s="7">
        <f>G10642-L10642</f>
        <v/>
      </c>
      <c r="P10642" s="7">
        <f>H10642-M10642</f>
        <v/>
      </c>
      <c r="Q10642" s="7">
        <f>IF($I10642=1,(N10642-MAR1!$B$11)/MAR1!$D$11,(N10642-MAR1!$C$11)/MAR1!$E$11)</f>
        <v/>
      </c>
      <c r="R10642" s="7">
        <f>IF($I10642=1,(O10642-MAR1!$B$12)/MAR1!$D$12,(O10642-MAR1!$C$12)/MAR1!$E$12)</f>
        <v/>
      </c>
      <c r="S10642" s="7">
        <f>IF($I10642=1,(P10642-MAR1!$B$13)/MAR1!$D$13,(P10642-MAR1!$C$13)/MAR1!$E$13)</f>
        <v/>
      </c>
    </row>
    <row r="10643">
      <c r="A10643" s="5" t="n">
        <v>10642</v>
      </c>
      <c r="B10643" s="5" t="n">
        <v>30</v>
      </c>
      <c r="C10643" s="5" t="n">
        <v>57</v>
      </c>
      <c r="D10643" s="5" t="n">
        <v>2</v>
      </c>
      <c r="E10643" s="5" t="n">
        <v>0</v>
      </c>
      <c r="F10643" s="5" t="n">
        <v>35.8</v>
      </c>
      <c r="G10643" s="5" t="n">
        <v>19.4</v>
      </c>
      <c r="H10643" s="5" t="n">
        <v>24.88</v>
      </c>
      <c r="I10643" s="6">
        <f>IF(E10643&gt;=Markov!$B$3,1,0)</f>
        <v/>
      </c>
      <c r="J10643" s="6">
        <f>I10642</f>
        <v/>
      </c>
      <c r="K10643" s="7">
        <f>MAR1!$B$5+MAR1!$C$5*COS(2*PI()*$C10643/365)+MAR1!$D$5*SIN(2*PI()*$C10643/365)</f>
        <v/>
      </c>
      <c r="L10643" s="7">
        <f>MAR1!$B$6+MAR1!$C$6*COS(2*PI()*$C10643/365)+MAR1!$D$6*SIN(2*PI()*$C10643/365)</f>
        <v/>
      </c>
      <c r="M10643" s="7">
        <f>MAR1!$B$7+MAR1!$C$7*COS(2*PI()*$C10643/365)+MAR1!$D$7*SIN(2*PI()*$C10643/365)</f>
        <v/>
      </c>
      <c r="N10643" s="7">
        <f>F10643-K10643</f>
        <v/>
      </c>
      <c r="O10643" s="7">
        <f>G10643-L10643</f>
        <v/>
      </c>
      <c r="P10643" s="7">
        <f>H10643-M10643</f>
        <v/>
      </c>
      <c r="Q10643" s="7">
        <f>IF($I10643=1,(N10643-MAR1!$B$11)/MAR1!$D$11,(N10643-MAR1!$C$11)/MAR1!$E$11)</f>
        <v/>
      </c>
      <c r="R10643" s="7">
        <f>IF($I10643=1,(O10643-MAR1!$B$12)/MAR1!$D$12,(O10643-MAR1!$C$12)/MAR1!$E$12)</f>
        <v/>
      </c>
      <c r="S10643" s="7">
        <f>IF($I10643=1,(P10643-MAR1!$B$13)/MAR1!$D$13,(P10643-MAR1!$C$13)/MAR1!$E$13)</f>
        <v/>
      </c>
    </row>
    <row r="10644">
      <c r="A10644" s="5" t="n">
        <v>10643</v>
      </c>
      <c r="B10644" s="5" t="n">
        <v>30</v>
      </c>
      <c r="C10644" s="5" t="n">
        <v>58</v>
      </c>
      <c r="D10644" s="5" t="n">
        <v>2</v>
      </c>
      <c r="E10644" s="5" t="n">
        <v>0</v>
      </c>
      <c r="F10644" s="5" t="n">
        <v>34.2</v>
      </c>
      <c r="G10644" s="5" t="n">
        <v>17.5</v>
      </c>
      <c r="H10644" s="5" t="n">
        <v>23.08</v>
      </c>
      <c r="I10644" s="6">
        <f>IF(E10644&gt;=Markov!$B$3,1,0)</f>
        <v/>
      </c>
      <c r="J10644" s="6">
        <f>I10643</f>
        <v/>
      </c>
      <c r="K10644" s="7">
        <f>MAR1!$B$5+MAR1!$C$5*COS(2*PI()*$C10644/365)+MAR1!$D$5*SIN(2*PI()*$C10644/365)</f>
        <v/>
      </c>
      <c r="L10644" s="7">
        <f>MAR1!$B$6+MAR1!$C$6*COS(2*PI()*$C10644/365)+MAR1!$D$6*SIN(2*PI()*$C10644/365)</f>
        <v/>
      </c>
      <c r="M10644" s="7">
        <f>MAR1!$B$7+MAR1!$C$7*COS(2*PI()*$C10644/365)+MAR1!$D$7*SIN(2*PI()*$C10644/365)</f>
        <v/>
      </c>
      <c r="N10644" s="7">
        <f>F10644-K10644</f>
        <v/>
      </c>
      <c r="O10644" s="7">
        <f>G10644-L10644</f>
        <v/>
      </c>
      <c r="P10644" s="7">
        <f>H10644-M10644</f>
        <v/>
      </c>
      <c r="Q10644" s="7">
        <f>IF($I10644=1,(N10644-MAR1!$B$11)/MAR1!$D$11,(N10644-MAR1!$C$11)/MAR1!$E$11)</f>
        <v/>
      </c>
      <c r="R10644" s="7">
        <f>IF($I10644=1,(O10644-MAR1!$B$12)/MAR1!$D$12,(O10644-MAR1!$C$12)/MAR1!$E$12)</f>
        <v/>
      </c>
      <c r="S10644" s="7">
        <f>IF($I10644=1,(P10644-MAR1!$B$13)/MAR1!$D$13,(P10644-MAR1!$C$13)/MAR1!$E$13)</f>
        <v/>
      </c>
    </row>
    <row r="10645">
      <c r="A10645" s="5" t="n">
        <v>10644</v>
      </c>
      <c r="B10645" s="5" t="n">
        <v>30</v>
      </c>
      <c r="C10645" s="5" t="n">
        <v>59</v>
      </c>
      <c r="D10645" s="5" t="n">
        <v>2</v>
      </c>
      <c r="E10645" s="5" t="n">
        <v>0</v>
      </c>
      <c r="F10645" s="5" t="n">
        <v>35</v>
      </c>
      <c r="G10645" s="5" t="n">
        <v>15.3</v>
      </c>
      <c r="H10645" s="5" t="n">
        <v>20.8</v>
      </c>
      <c r="I10645" s="6">
        <f>IF(E10645&gt;=Markov!$B$3,1,0)</f>
        <v/>
      </c>
      <c r="J10645" s="6">
        <f>I10644</f>
        <v/>
      </c>
      <c r="K10645" s="7">
        <f>MAR1!$B$5+MAR1!$C$5*COS(2*PI()*$C10645/365)+MAR1!$D$5*SIN(2*PI()*$C10645/365)</f>
        <v/>
      </c>
      <c r="L10645" s="7">
        <f>MAR1!$B$6+MAR1!$C$6*COS(2*PI()*$C10645/365)+MAR1!$D$6*SIN(2*PI()*$C10645/365)</f>
        <v/>
      </c>
      <c r="M10645" s="7">
        <f>MAR1!$B$7+MAR1!$C$7*COS(2*PI()*$C10645/365)+MAR1!$D$7*SIN(2*PI()*$C10645/365)</f>
        <v/>
      </c>
      <c r="N10645" s="7">
        <f>F10645-K10645</f>
        <v/>
      </c>
      <c r="O10645" s="7">
        <f>G10645-L10645</f>
        <v/>
      </c>
      <c r="P10645" s="7">
        <f>H10645-M10645</f>
        <v/>
      </c>
      <c r="Q10645" s="7">
        <f>IF($I10645=1,(N10645-MAR1!$B$11)/MAR1!$D$11,(N10645-MAR1!$C$11)/MAR1!$E$11)</f>
        <v/>
      </c>
      <c r="R10645" s="7">
        <f>IF($I10645=1,(O10645-MAR1!$B$12)/MAR1!$D$12,(O10645-MAR1!$C$12)/MAR1!$E$12)</f>
        <v/>
      </c>
      <c r="S10645" s="7">
        <f>IF($I10645=1,(P10645-MAR1!$B$13)/MAR1!$D$13,(P10645-MAR1!$C$13)/MAR1!$E$13)</f>
        <v/>
      </c>
    </row>
    <row r="10646">
      <c r="A10646" s="5" t="n">
        <v>10645</v>
      </c>
      <c r="B10646" s="5" t="n">
        <v>30</v>
      </c>
      <c r="C10646" s="5" t="n">
        <v>60</v>
      </c>
      <c r="D10646" s="5" t="n">
        <v>3</v>
      </c>
      <c r="E10646" s="5" t="n">
        <v>0</v>
      </c>
      <c r="F10646" s="5" t="n">
        <v>36.6</v>
      </c>
      <c r="G10646" s="5" t="n">
        <v>16.6</v>
      </c>
      <c r="H10646" s="5" t="n">
        <v>25.25</v>
      </c>
      <c r="I10646" s="6">
        <f>IF(E10646&gt;=Markov!$B$3,1,0)</f>
        <v/>
      </c>
      <c r="J10646" s="6">
        <f>I10645</f>
        <v/>
      </c>
      <c r="K10646" s="7">
        <f>MAR1!$B$5+MAR1!$C$5*COS(2*PI()*$C10646/365)+MAR1!$D$5*SIN(2*PI()*$C10646/365)</f>
        <v/>
      </c>
      <c r="L10646" s="7">
        <f>MAR1!$B$6+MAR1!$C$6*COS(2*PI()*$C10646/365)+MAR1!$D$6*SIN(2*PI()*$C10646/365)</f>
        <v/>
      </c>
      <c r="M10646" s="7">
        <f>MAR1!$B$7+MAR1!$C$7*COS(2*PI()*$C10646/365)+MAR1!$D$7*SIN(2*PI()*$C10646/365)</f>
        <v/>
      </c>
      <c r="N10646" s="7">
        <f>F10646-K10646</f>
        <v/>
      </c>
      <c r="O10646" s="7">
        <f>G10646-L10646</f>
        <v/>
      </c>
      <c r="P10646" s="7">
        <f>H10646-M10646</f>
        <v/>
      </c>
      <c r="Q10646" s="7">
        <f>IF($I10646=1,(N10646-MAR1!$B$11)/MAR1!$D$11,(N10646-MAR1!$C$11)/MAR1!$E$11)</f>
        <v/>
      </c>
      <c r="R10646" s="7">
        <f>IF($I10646=1,(O10646-MAR1!$B$12)/MAR1!$D$12,(O10646-MAR1!$C$12)/MAR1!$E$12)</f>
        <v/>
      </c>
      <c r="S10646" s="7">
        <f>IF($I10646=1,(P10646-MAR1!$B$13)/MAR1!$D$13,(P10646-MAR1!$C$13)/MAR1!$E$13)</f>
        <v/>
      </c>
    </row>
    <row r="10647">
      <c r="A10647" s="5" t="n">
        <v>10646</v>
      </c>
      <c r="B10647" s="5" t="n">
        <v>30</v>
      </c>
      <c r="C10647" s="5" t="n">
        <v>61</v>
      </c>
      <c r="D10647" s="5" t="n">
        <v>3</v>
      </c>
      <c r="E10647" s="5" t="n">
        <v>0</v>
      </c>
      <c r="F10647" s="5" t="n">
        <v>36.6</v>
      </c>
      <c r="G10647" s="5" t="n">
        <v>19.2</v>
      </c>
      <c r="H10647" s="5" t="n">
        <v>26.15</v>
      </c>
      <c r="I10647" s="6">
        <f>IF(E10647&gt;=Markov!$B$3,1,0)</f>
        <v/>
      </c>
      <c r="J10647" s="6">
        <f>I10646</f>
        <v/>
      </c>
      <c r="K10647" s="7">
        <f>MAR1!$B$5+MAR1!$C$5*COS(2*PI()*$C10647/365)+MAR1!$D$5*SIN(2*PI()*$C10647/365)</f>
        <v/>
      </c>
      <c r="L10647" s="7">
        <f>MAR1!$B$6+MAR1!$C$6*COS(2*PI()*$C10647/365)+MAR1!$D$6*SIN(2*PI()*$C10647/365)</f>
        <v/>
      </c>
      <c r="M10647" s="7">
        <f>MAR1!$B$7+MAR1!$C$7*COS(2*PI()*$C10647/365)+MAR1!$D$7*SIN(2*PI()*$C10647/365)</f>
        <v/>
      </c>
      <c r="N10647" s="7">
        <f>F10647-K10647</f>
        <v/>
      </c>
      <c r="O10647" s="7">
        <f>G10647-L10647</f>
        <v/>
      </c>
      <c r="P10647" s="7">
        <f>H10647-M10647</f>
        <v/>
      </c>
      <c r="Q10647" s="7">
        <f>IF($I10647=1,(N10647-MAR1!$B$11)/MAR1!$D$11,(N10647-MAR1!$C$11)/MAR1!$E$11)</f>
        <v/>
      </c>
      <c r="R10647" s="7">
        <f>IF($I10647=1,(O10647-MAR1!$B$12)/MAR1!$D$12,(O10647-MAR1!$C$12)/MAR1!$E$12)</f>
        <v/>
      </c>
      <c r="S10647" s="7">
        <f>IF($I10647=1,(P10647-MAR1!$B$13)/MAR1!$D$13,(P10647-MAR1!$C$13)/MAR1!$E$13)</f>
        <v/>
      </c>
    </row>
    <row r="10648">
      <c r="A10648" s="5" t="n">
        <v>10647</v>
      </c>
      <c r="B10648" s="5" t="n">
        <v>30</v>
      </c>
      <c r="C10648" s="5" t="n">
        <v>62</v>
      </c>
      <c r="D10648" s="5" t="n">
        <v>3</v>
      </c>
      <c r="E10648" s="5" t="n">
        <v>0</v>
      </c>
      <c r="F10648" s="5" t="n">
        <v>35.1</v>
      </c>
      <c r="G10648" s="5" t="n">
        <v>19.3</v>
      </c>
      <c r="H10648" s="5" t="n">
        <v>21.83</v>
      </c>
      <c r="I10648" s="6">
        <f>IF(E10648&gt;=Markov!$B$3,1,0)</f>
        <v/>
      </c>
      <c r="J10648" s="6">
        <f>I10647</f>
        <v/>
      </c>
      <c r="K10648" s="7">
        <f>MAR1!$B$5+MAR1!$C$5*COS(2*PI()*$C10648/365)+MAR1!$D$5*SIN(2*PI()*$C10648/365)</f>
        <v/>
      </c>
      <c r="L10648" s="7">
        <f>MAR1!$B$6+MAR1!$C$6*COS(2*PI()*$C10648/365)+MAR1!$D$6*SIN(2*PI()*$C10648/365)</f>
        <v/>
      </c>
      <c r="M10648" s="7">
        <f>MAR1!$B$7+MAR1!$C$7*COS(2*PI()*$C10648/365)+MAR1!$D$7*SIN(2*PI()*$C10648/365)</f>
        <v/>
      </c>
      <c r="N10648" s="7">
        <f>F10648-K10648</f>
        <v/>
      </c>
      <c r="O10648" s="7">
        <f>G10648-L10648</f>
        <v/>
      </c>
      <c r="P10648" s="7">
        <f>H10648-M10648</f>
        <v/>
      </c>
      <c r="Q10648" s="7">
        <f>IF($I10648=1,(N10648-MAR1!$B$11)/MAR1!$D$11,(N10648-MAR1!$C$11)/MAR1!$E$11)</f>
        <v/>
      </c>
      <c r="R10648" s="7">
        <f>IF($I10648=1,(O10648-MAR1!$B$12)/MAR1!$D$12,(O10648-MAR1!$C$12)/MAR1!$E$12)</f>
        <v/>
      </c>
      <c r="S10648" s="7">
        <f>IF($I10648=1,(P10648-MAR1!$B$13)/MAR1!$D$13,(P10648-MAR1!$C$13)/MAR1!$E$13)</f>
        <v/>
      </c>
    </row>
    <row r="10649">
      <c r="A10649" s="5" t="n">
        <v>10648</v>
      </c>
      <c r="B10649" s="5" t="n">
        <v>30</v>
      </c>
      <c r="C10649" s="5" t="n">
        <v>63</v>
      </c>
      <c r="D10649" s="5" t="n">
        <v>3</v>
      </c>
      <c r="E10649" s="5" t="n">
        <v>0</v>
      </c>
      <c r="F10649" s="5" t="n">
        <v>35.3</v>
      </c>
      <c r="G10649" s="5" t="n">
        <v>17.8</v>
      </c>
      <c r="H10649" s="5" t="n">
        <v>22.15</v>
      </c>
      <c r="I10649" s="6">
        <f>IF(E10649&gt;=Markov!$B$3,1,0)</f>
        <v/>
      </c>
      <c r="J10649" s="6">
        <f>I10648</f>
        <v/>
      </c>
      <c r="K10649" s="7">
        <f>MAR1!$B$5+MAR1!$C$5*COS(2*PI()*$C10649/365)+MAR1!$D$5*SIN(2*PI()*$C10649/365)</f>
        <v/>
      </c>
      <c r="L10649" s="7">
        <f>MAR1!$B$6+MAR1!$C$6*COS(2*PI()*$C10649/365)+MAR1!$D$6*SIN(2*PI()*$C10649/365)</f>
        <v/>
      </c>
      <c r="M10649" s="7">
        <f>MAR1!$B$7+MAR1!$C$7*COS(2*PI()*$C10649/365)+MAR1!$D$7*SIN(2*PI()*$C10649/365)</f>
        <v/>
      </c>
      <c r="N10649" s="7">
        <f>F10649-K10649</f>
        <v/>
      </c>
      <c r="O10649" s="7">
        <f>G10649-L10649</f>
        <v/>
      </c>
      <c r="P10649" s="7">
        <f>H10649-M10649</f>
        <v/>
      </c>
      <c r="Q10649" s="7">
        <f>IF($I10649=1,(N10649-MAR1!$B$11)/MAR1!$D$11,(N10649-MAR1!$C$11)/MAR1!$E$11)</f>
        <v/>
      </c>
      <c r="R10649" s="7">
        <f>IF($I10649=1,(O10649-MAR1!$B$12)/MAR1!$D$12,(O10649-MAR1!$C$12)/MAR1!$E$12)</f>
        <v/>
      </c>
      <c r="S10649" s="7">
        <f>IF($I10649=1,(P10649-MAR1!$B$13)/MAR1!$D$13,(P10649-MAR1!$C$13)/MAR1!$E$13)</f>
        <v/>
      </c>
    </row>
    <row r="10650">
      <c r="A10650" s="5" t="n">
        <v>10649</v>
      </c>
      <c r="B10650" s="5" t="n">
        <v>30</v>
      </c>
      <c r="C10650" s="5" t="n">
        <v>64</v>
      </c>
      <c r="D10650" s="5" t="n">
        <v>3</v>
      </c>
      <c r="E10650" s="5" t="n">
        <v>0</v>
      </c>
      <c r="F10650" s="5" t="n">
        <v>36.6</v>
      </c>
      <c r="G10650" s="5" t="n">
        <v>18.5</v>
      </c>
      <c r="H10650" s="5" t="n">
        <v>22.84</v>
      </c>
      <c r="I10650" s="6">
        <f>IF(E10650&gt;=Markov!$B$3,1,0)</f>
        <v/>
      </c>
      <c r="J10650" s="6">
        <f>I10649</f>
        <v/>
      </c>
      <c r="K10650" s="7">
        <f>MAR1!$B$5+MAR1!$C$5*COS(2*PI()*$C10650/365)+MAR1!$D$5*SIN(2*PI()*$C10650/365)</f>
        <v/>
      </c>
      <c r="L10650" s="7">
        <f>MAR1!$B$6+MAR1!$C$6*COS(2*PI()*$C10650/365)+MAR1!$D$6*SIN(2*PI()*$C10650/365)</f>
        <v/>
      </c>
      <c r="M10650" s="7">
        <f>MAR1!$B$7+MAR1!$C$7*COS(2*PI()*$C10650/365)+MAR1!$D$7*SIN(2*PI()*$C10650/365)</f>
        <v/>
      </c>
      <c r="N10650" s="7">
        <f>F10650-K10650</f>
        <v/>
      </c>
      <c r="O10650" s="7">
        <f>G10650-L10650</f>
        <v/>
      </c>
      <c r="P10650" s="7">
        <f>H10650-M10650</f>
        <v/>
      </c>
      <c r="Q10650" s="7">
        <f>IF($I10650=1,(N10650-MAR1!$B$11)/MAR1!$D$11,(N10650-MAR1!$C$11)/MAR1!$E$11)</f>
        <v/>
      </c>
      <c r="R10650" s="7">
        <f>IF($I10650=1,(O10650-MAR1!$B$12)/MAR1!$D$12,(O10650-MAR1!$C$12)/MAR1!$E$12)</f>
        <v/>
      </c>
      <c r="S10650" s="7">
        <f>IF($I10650=1,(P10650-MAR1!$B$13)/MAR1!$D$13,(P10650-MAR1!$C$13)/MAR1!$E$13)</f>
        <v/>
      </c>
    </row>
    <row r="10651">
      <c r="A10651" s="5" t="n">
        <v>10650</v>
      </c>
      <c r="B10651" s="5" t="n">
        <v>30</v>
      </c>
      <c r="C10651" s="5" t="n">
        <v>65</v>
      </c>
      <c r="D10651" s="5" t="n">
        <v>3</v>
      </c>
      <c r="E10651" s="5" t="n">
        <v>0</v>
      </c>
      <c r="F10651" s="5" t="n">
        <v>39.8</v>
      </c>
      <c r="G10651" s="5" t="n">
        <v>20.5</v>
      </c>
      <c r="H10651" s="5" t="n">
        <v>27.32</v>
      </c>
      <c r="I10651" s="6">
        <f>IF(E10651&gt;=Markov!$B$3,1,0)</f>
        <v/>
      </c>
      <c r="J10651" s="6">
        <f>I10650</f>
        <v/>
      </c>
      <c r="K10651" s="7">
        <f>MAR1!$B$5+MAR1!$C$5*COS(2*PI()*$C10651/365)+MAR1!$D$5*SIN(2*PI()*$C10651/365)</f>
        <v/>
      </c>
      <c r="L10651" s="7">
        <f>MAR1!$B$6+MAR1!$C$6*COS(2*PI()*$C10651/365)+MAR1!$D$6*SIN(2*PI()*$C10651/365)</f>
        <v/>
      </c>
      <c r="M10651" s="7">
        <f>MAR1!$B$7+MAR1!$C$7*COS(2*PI()*$C10651/365)+MAR1!$D$7*SIN(2*PI()*$C10651/365)</f>
        <v/>
      </c>
      <c r="N10651" s="7">
        <f>F10651-K10651</f>
        <v/>
      </c>
      <c r="O10651" s="7">
        <f>G10651-L10651</f>
        <v/>
      </c>
      <c r="P10651" s="7">
        <f>H10651-M10651</f>
        <v/>
      </c>
      <c r="Q10651" s="7">
        <f>IF($I10651=1,(N10651-MAR1!$B$11)/MAR1!$D$11,(N10651-MAR1!$C$11)/MAR1!$E$11)</f>
        <v/>
      </c>
      <c r="R10651" s="7">
        <f>IF($I10651=1,(O10651-MAR1!$B$12)/MAR1!$D$12,(O10651-MAR1!$C$12)/MAR1!$E$12)</f>
        <v/>
      </c>
      <c r="S10651" s="7">
        <f>IF($I10651=1,(P10651-MAR1!$B$13)/MAR1!$D$13,(P10651-MAR1!$C$13)/MAR1!$E$13)</f>
        <v/>
      </c>
    </row>
    <row r="10652">
      <c r="A10652" s="5" t="n">
        <v>10651</v>
      </c>
      <c r="B10652" s="5" t="n">
        <v>30</v>
      </c>
      <c r="C10652" s="5" t="n">
        <v>66</v>
      </c>
      <c r="D10652" s="5" t="n">
        <v>3</v>
      </c>
      <c r="E10652" s="5" t="n">
        <v>0</v>
      </c>
      <c r="F10652" s="5" t="n">
        <v>39.8</v>
      </c>
      <c r="G10652" s="5" t="n">
        <v>20.9</v>
      </c>
      <c r="H10652" s="5" t="n">
        <v>23.79</v>
      </c>
      <c r="I10652" s="6">
        <f>IF(E10652&gt;=Markov!$B$3,1,0)</f>
        <v/>
      </c>
      <c r="J10652" s="6">
        <f>I10651</f>
        <v/>
      </c>
      <c r="K10652" s="7">
        <f>MAR1!$B$5+MAR1!$C$5*COS(2*PI()*$C10652/365)+MAR1!$D$5*SIN(2*PI()*$C10652/365)</f>
        <v/>
      </c>
      <c r="L10652" s="7">
        <f>MAR1!$B$6+MAR1!$C$6*COS(2*PI()*$C10652/365)+MAR1!$D$6*SIN(2*PI()*$C10652/365)</f>
        <v/>
      </c>
      <c r="M10652" s="7">
        <f>MAR1!$B$7+MAR1!$C$7*COS(2*PI()*$C10652/365)+MAR1!$D$7*SIN(2*PI()*$C10652/365)</f>
        <v/>
      </c>
      <c r="N10652" s="7">
        <f>F10652-K10652</f>
        <v/>
      </c>
      <c r="O10652" s="7">
        <f>G10652-L10652</f>
        <v/>
      </c>
      <c r="P10652" s="7">
        <f>H10652-M10652</f>
        <v/>
      </c>
      <c r="Q10652" s="7">
        <f>IF($I10652=1,(N10652-MAR1!$B$11)/MAR1!$D$11,(N10652-MAR1!$C$11)/MAR1!$E$11)</f>
        <v/>
      </c>
      <c r="R10652" s="7">
        <f>IF($I10652=1,(O10652-MAR1!$B$12)/MAR1!$D$12,(O10652-MAR1!$C$12)/MAR1!$E$12)</f>
        <v/>
      </c>
      <c r="S10652" s="7">
        <f>IF($I10652=1,(P10652-MAR1!$B$13)/MAR1!$D$13,(P10652-MAR1!$C$13)/MAR1!$E$13)</f>
        <v/>
      </c>
    </row>
    <row r="10653">
      <c r="A10653" s="5" t="n">
        <v>10652</v>
      </c>
      <c r="B10653" s="5" t="n">
        <v>30</v>
      </c>
      <c r="C10653" s="5" t="n">
        <v>67</v>
      </c>
      <c r="D10653" s="5" t="n">
        <v>3</v>
      </c>
      <c r="E10653" s="5" t="n">
        <v>0</v>
      </c>
      <c r="F10653" s="5" t="n">
        <v>37.3</v>
      </c>
      <c r="G10653" s="5" t="n">
        <v>20.7</v>
      </c>
      <c r="H10653" s="5" t="n">
        <v>18.72</v>
      </c>
      <c r="I10653" s="6">
        <f>IF(E10653&gt;=Markov!$B$3,1,0)</f>
        <v/>
      </c>
      <c r="J10653" s="6">
        <f>I10652</f>
        <v/>
      </c>
      <c r="K10653" s="7">
        <f>MAR1!$B$5+MAR1!$C$5*COS(2*PI()*$C10653/365)+MAR1!$D$5*SIN(2*PI()*$C10653/365)</f>
        <v/>
      </c>
      <c r="L10653" s="7">
        <f>MAR1!$B$6+MAR1!$C$6*COS(2*PI()*$C10653/365)+MAR1!$D$6*SIN(2*PI()*$C10653/365)</f>
        <v/>
      </c>
      <c r="M10653" s="7">
        <f>MAR1!$B$7+MAR1!$C$7*COS(2*PI()*$C10653/365)+MAR1!$D$7*SIN(2*PI()*$C10653/365)</f>
        <v/>
      </c>
      <c r="N10653" s="7">
        <f>F10653-K10653</f>
        <v/>
      </c>
      <c r="O10653" s="7">
        <f>G10653-L10653</f>
        <v/>
      </c>
      <c r="P10653" s="7">
        <f>H10653-M10653</f>
        <v/>
      </c>
      <c r="Q10653" s="7">
        <f>IF($I10653=1,(N10653-MAR1!$B$11)/MAR1!$D$11,(N10653-MAR1!$C$11)/MAR1!$E$11)</f>
        <v/>
      </c>
      <c r="R10653" s="7">
        <f>IF($I10653=1,(O10653-MAR1!$B$12)/MAR1!$D$12,(O10653-MAR1!$C$12)/MAR1!$E$12)</f>
        <v/>
      </c>
      <c r="S10653" s="7">
        <f>IF($I10653=1,(P10653-MAR1!$B$13)/MAR1!$D$13,(P10653-MAR1!$C$13)/MAR1!$E$13)</f>
        <v/>
      </c>
    </row>
    <row r="10654">
      <c r="A10654" s="5" t="n">
        <v>10653</v>
      </c>
      <c r="B10654" s="5" t="n">
        <v>30</v>
      </c>
      <c r="C10654" s="5" t="n">
        <v>68</v>
      </c>
      <c r="D10654" s="5" t="n">
        <v>3</v>
      </c>
      <c r="E10654" s="5" t="n">
        <v>0</v>
      </c>
      <c r="F10654" s="5" t="n">
        <v>35.4</v>
      </c>
      <c r="G10654" s="5" t="n">
        <v>18.7</v>
      </c>
      <c r="H10654" s="5" t="n">
        <v>19.78</v>
      </c>
      <c r="I10654" s="6">
        <f>IF(E10654&gt;=Markov!$B$3,1,0)</f>
        <v/>
      </c>
      <c r="J10654" s="6">
        <f>I10653</f>
        <v/>
      </c>
      <c r="K10654" s="7">
        <f>MAR1!$B$5+MAR1!$C$5*COS(2*PI()*$C10654/365)+MAR1!$D$5*SIN(2*PI()*$C10654/365)</f>
        <v/>
      </c>
      <c r="L10654" s="7">
        <f>MAR1!$B$6+MAR1!$C$6*COS(2*PI()*$C10654/365)+MAR1!$D$6*SIN(2*PI()*$C10654/365)</f>
        <v/>
      </c>
      <c r="M10654" s="7">
        <f>MAR1!$B$7+MAR1!$C$7*COS(2*PI()*$C10654/365)+MAR1!$D$7*SIN(2*PI()*$C10654/365)</f>
        <v/>
      </c>
      <c r="N10654" s="7">
        <f>F10654-K10654</f>
        <v/>
      </c>
      <c r="O10654" s="7">
        <f>G10654-L10654</f>
        <v/>
      </c>
      <c r="P10654" s="7">
        <f>H10654-M10654</f>
        <v/>
      </c>
      <c r="Q10654" s="7">
        <f>IF($I10654=1,(N10654-MAR1!$B$11)/MAR1!$D$11,(N10654-MAR1!$C$11)/MAR1!$E$11)</f>
        <v/>
      </c>
      <c r="R10654" s="7">
        <f>IF($I10654=1,(O10654-MAR1!$B$12)/MAR1!$D$12,(O10654-MAR1!$C$12)/MAR1!$E$12)</f>
        <v/>
      </c>
      <c r="S10654" s="7">
        <f>IF($I10654=1,(P10654-MAR1!$B$13)/MAR1!$D$13,(P10654-MAR1!$C$13)/MAR1!$E$13)</f>
        <v/>
      </c>
    </row>
    <row r="10655">
      <c r="A10655" s="5" t="n">
        <v>10654</v>
      </c>
      <c r="B10655" s="5" t="n">
        <v>30</v>
      </c>
      <c r="C10655" s="5" t="n">
        <v>69</v>
      </c>
      <c r="D10655" s="5" t="n">
        <v>3</v>
      </c>
      <c r="E10655" s="5" t="n">
        <v>0</v>
      </c>
      <c r="F10655" s="5" t="n">
        <v>34.7</v>
      </c>
      <c r="G10655" s="5" t="n">
        <v>19.7</v>
      </c>
      <c r="H10655" s="5" t="n">
        <v>16.15</v>
      </c>
      <c r="I10655" s="6">
        <f>IF(E10655&gt;=Markov!$B$3,1,0)</f>
        <v/>
      </c>
      <c r="J10655" s="6">
        <f>I10654</f>
        <v/>
      </c>
      <c r="K10655" s="7">
        <f>MAR1!$B$5+MAR1!$C$5*COS(2*PI()*$C10655/365)+MAR1!$D$5*SIN(2*PI()*$C10655/365)</f>
        <v/>
      </c>
      <c r="L10655" s="7">
        <f>MAR1!$B$6+MAR1!$C$6*COS(2*PI()*$C10655/365)+MAR1!$D$6*SIN(2*PI()*$C10655/365)</f>
        <v/>
      </c>
      <c r="M10655" s="7">
        <f>MAR1!$B$7+MAR1!$C$7*COS(2*PI()*$C10655/365)+MAR1!$D$7*SIN(2*PI()*$C10655/365)</f>
        <v/>
      </c>
      <c r="N10655" s="7">
        <f>F10655-K10655</f>
        <v/>
      </c>
      <c r="O10655" s="7">
        <f>G10655-L10655</f>
        <v/>
      </c>
      <c r="P10655" s="7">
        <f>H10655-M10655</f>
        <v/>
      </c>
      <c r="Q10655" s="7">
        <f>IF($I10655=1,(N10655-MAR1!$B$11)/MAR1!$D$11,(N10655-MAR1!$C$11)/MAR1!$E$11)</f>
        <v/>
      </c>
      <c r="R10655" s="7">
        <f>IF($I10655=1,(O10655-MAR1!$B$12)/MAR1!$D$12,(O10655-MAR1!$C$12)/MAR1!$E$12)</f>
        <v/>
      </c>
      <c r="S10655" s="7">
        <f>IF($I10655=1,(P10655-MAR1!$B$13)/MAR1!$D$13,(P10655-MAR1!$C$13)/MAR1!$E$13)</f>
        <v/>
      </c>
    </row>
    <row r="10656">
      <c r="A10656" s="5" t="n">
        <v>10655</v>
      </c>
      <c r="B10656" s="5" t="n">
        <v>30</v>
      </c>
      <c r="C10656" s="5" t="n">
        <v>70</v>
      </c>
      <c r="D10656" s="5" t="n">
        <v>3</v>
      </c>
      <c r="E10656" s="5" t="n">
        <v>0</v>
      </c>
      <c r="F10656" s="5" t="n">
        <v>35.5</v>
      </c>
      <c r="G10656" s="5" t="n">
        <v>21.4</v>
      </c>
      <c r="H10656" s="5" t="n">
        <v>22.67</v>
      </c>
      <c r="I10656" s="6">
        <f>IF(E10656&gt;=Markov!$B$3,1,0)</f>
        <v/>
      </c>
      <c r="J10656" s="6">
        <f>I10655</f>
        <v/>
      </c>
      <c r="K10656" s="7">
        <f>MAR1!$B$5+MAR1!$C$5*COS(2*PI()*$C10656/365)+MAR1!$D$5*SIN(2*PI()*$C10656/365)</f>
        <v/>
      </c>
      <c r="L10656" s="7">
        <f>MAR1!$B$6+MAR1!$C$6*COS(2*PI()*$C10656/365)+MAR1!$D$6*SIN(2*PI()*$C10656/365)</f>
        <v/>
      </c>
      <c r="M10656" s="7">
        <f>MAR1!$B$7+MAR1!$C$7*COS(2*PI()*$C10656/365)+MAR1!$D$7*SIN(2*PI()*$C10656/365)</f>
        <v/>
      </c>
      <c r="N10656" s="7">
        <f>F10656-K10656</f>
        <v/>
      </c>
      <c r="O10656" s="7">
        <f>G10656-L10656</f>
        <v/>
      </c>
      <c r="P10656" s="7">
        <f>H10656-M10656</f>
        <v/>
      </c>
      <c r="Q10656" s="7">
        <f>IF($I10656=1,(N10656-MAR1!$B$11)/MAR1!$D$11,(N10656-MAR1!$C$11)/MAR1!$E$11)</f>
        <v/>
      </c>
      <c r="R10656" s="7">
        <f>IF($I10656=1,(O10656-MAR1!$B$12)/MAR1!$D$12,(O10656-MAR1!$C$12)/MAR1!$E$12)</f>
        <v/>
      </c>
      <c r="S10656" s="7">
        <f>IF($I10656=1,(P10656-MAR1!$B$13)/MAR1!$D$13,(P10656-MAR1!$C$13)/MAR1!$E$13)</f>
        <v/>
      </c>
    </row>
    <row r="10657">
      <c r="A10657" s="5" t="n">
        <v>10656</v>
      </c>
      <c r="B10657" s="5" t="n">
        <v>30</v>
      </c>
      <c r="C10657" s="5" t="n">
        <v>71</v>
      </c>
      <c r="D10657" s="5" t="n">
        <v>3</v>
      </c>
      <c r="E10657" s="5" t="n">
        <v>0</v>
      </c>
      <c r="F10657" s="5" t="n">
        <v>35.4</v>
      </c>
      <c r="G10657" s="5" t="n">
        <v>20.5</v>
      </c>
      <c r="H10657" s="5" t="n">
        <v>27.43</v>
      </c>
      <c r="I10657" s="6">
        <f>IF(E10657&gt;=Markov!$B$3,1,0)</f>
        <v/>
      </c>
      <c r="J10657" s="6">
        <f>I10656</f>
        <v/>
      </c>
      <c r="K10657" s="7">
        <f>MAR1!$B$5+MAR1!$C$5*COS(2*PI()*$C10657/365)+MAR1!$D$5*SIN(2*PI()*$C10657/365)</f>
        <v/>
      </c>
      <c r="L10657" s="7">
        <f>MAR1!$B$6+MAR1!$C$6*COS(2*PI()*$C10657/365)+MAR1!$D$6*SIN(2*PI()*$C10657/365)</f>
        <v/>
      </c>
      <c r="M10657" s="7">
        <f>MAR1!$B$7+MAR1!$C$7*COS(2*PI()*$C10657/365)+MAR1!$D$7*SIN(2*PI()*$C10657/365)</f>
        <v/>
      </c>
      <c r="N10657" s="7">
        <f>F10657-K10657</f>
        <v/>
      </c>
      <c r="O10657" s="7">
        <f>G10657-L10657</f>
        <v/>
      </c>
      <c r="P10657" s="7">
        <f>H10657-M10657</f>
        <v/>
      </c>
      <c r="Q10657" s="7">
        <f>IF($I10657=1,(N10657-MAR1!$B$11)/MAR1!$D$11,(N10657-MAR1!$C$11)/MAR1!$E$11)</f>
        <v/>
      </c>
      <c r="R10657" s="7">
        <f>IF($I10657=1,(O10657-MAR1!$B$12)/MAR1!$D$12,(O10657-MAR1!$C$12)/MAR1!$E$12)</f>
        <v/>
      </c>
      <c r="S10657" s="7">
        <f>IF($I10657=1,(P10657-MAR1!$B$13)/MAR1!$D$13,(P10657-MAR1!$C$13)/MAR1!$E$13)</f>
        <v/>
      </c>
    </row>
    <row r="10658">
      <c r="A10658" s="5" t="n">
        <v>10657</v>
      </c>
      <c r="B10658" s="5" t="n">
        <v>30</v>
      </c>
      <c r="C10658" s="5" t="n">
        <v>72</v>
      </c>
      <c r="D10658" s="5" t="n">
        <v>3</v>
      </c>
      <c r="E10658" s="5" t="n">
        <v>0</v>
      </c>
      <c r="F10658" s="5" t="n">
        <v>36.3</v>
      </c>
      <c r="G10658" s="5" t="n">
        <v>21.1</v>
      </c>
      <c r="H10658" s="5" t="n">
        <v>22.65</v>
      </c>
      <c r="I10658" s="6">
        <f>IF(E10658&gt;=Markov!$B$3,1,0)</f>
        <v/>
      </c>
      <c r="J10658" s="6">
        <f>I10657</f>
        <v/>
      </c>
      <c r="K10658" s="7">
        <f>MAR1!$B$5+MAR1!$C$5*COS(2*PI()*$C10658/365)+MAR1!$D$5*SIN(2*PI()*$C10658/365)</f>
        <v/>
      </c>
      <c r="L10658" s="7">
        <f>MAR1!$B$6+MAR1!$C$6*COS(2*PI()*$C10658/365)+MAR1!$D$6*SIN(2*PI()*$C10658/365)</f>
        <v/>
      </c>
      <c r="M10658" s="7">
        <f>MAR1!$B$7+MAR1!$C$7*COS(2*PI()*$C10658/365)+MAR1!$D$7*SIN(2*PI()*$C10658/365)</f>
        <v/>
      </c>
      <c r="N10658" s="7">
        <f>F10658-K10658</f>
        <v/>
      </c>
      <c r="O10658" s="7">
        <f>G10658-L10658</f>
        <v/>
      </c>
      <c r="P10658" s="7">
        <f>H10658-M10658</f>
        <v/>
      </c>
      <c r="Q10658" s="7">
        <f>IF($I10658=1,(N10658-MAR1!$B$11)/MAR1!$D$11,(N10658-MAR1!$C$11)/MAR1!$E$11)</f>
        <v/>
      </c>
      <c r="R10658" s="7">
        <f>IF($I10658=1,(O10658-MAR1!$B$12)/MAR1!$D$12,(O10658-MAR1!$C$12)/MAR1!$E$12)</f>
        <v/>
      </c>
      <c r="S10658" s="7">
        <f>IF($I10658=1,(P10658-MAR1!$B$13)/MAR1!$D$13,(P10658-MAR1!$C$13)/MAR1!$E$13)</f>
        <v/>
      </c>
    </row>
    <row r="10659">
      <c r="A10659" s="5" t="n">
        <v>10658</v>
      </c>
      <c r="B10659" s="5" t="n">
        <v>30</v>
      </c>
      <c r="C10659" s="5" t="n">
        <v>73</v>
      </c>
      <c r="D10659" s="5" t="n">
        <v>3</v>
      </c>
      <c r="E10659" s="5" t="n">
        <v>0</v>
      </c>
      <c r="F10659" s="5" t="n">
        <v>35.2</v>
      </c>
      <c r="G10659" s="5" t="n">
        <v>18.9</v>
      </c>
      <c r="H10659" s="5" t="n">
        <v>15.11</v>
      </c>
      <c r="I10659" s="6">
        <f>IF(E10659&gt;=Markov!$B$3,1,0)</f>
        <v/>
      </c>
      <c r="J10659" s="6">
        <f>I10658</f>
        <v/>
      </c>
      <c r="K10659" s="7">
        <f>MAR1!$B$5+MAR1!$C$5*COS(2*PI()*$C10659/365)+MAR1!$D$5*SIN(2*PI()*$C10659/365)</f>
        <v/>
      </c>
      <c r="L10659" s="7">
        <f>MAR1!$B$6+MAR1!$C$6*COS(2*PI()*$C10659/365)+MAR1!$D$6*SIN(2*PI()*$C10659/365)</f>
        <v/>
      </c>
      <c r="M10659" s="7">
        <f>MAR1!$B$7+MAR1!$C$7*COS(2*PI()*$C10659/365)+MAR1!$D$7*SIN(2*PI()*$C10659/365)</f>
        <v/>
      </c>
      <c r="N10659" s="7">
        <f>F10659-K10659</f>
        <v/>
      </c>
      <c r="O10659" s="7">
        <f>G10659-L10659</f>
        <v/>
      </c>
      <c r="P10659" s="7">
        <f>H10659-M10659</f>
        <v/>
      </c>
      <c r="Q10659" s="7">
        <f>IF($I10659=1,(N10659-MAR1!$B$11)/MAR1!$D$11,(N10659-MAR1!$C$11)/MAR1!$E$11)</f>
        <v/>
      </c>
      <c r="R10659" s="7">
        <f>IF($I10659=1,(O10659-MAR1!$B$12)/MAR1!$D$12,(O10659-MAR1!$C$12)/MAR1!$E$12)</f>
        <v/>
      </c>
      <c r="S10659" s="7">
        <f>IF($I10659=1,(P10659-MAR1!$B$13)/MAR1!$D$13,(P10659-MAR1!$C$13)/MAR1!$E$13)</f>
        <v/>
      </c>
    </row>
    <row r="10660">
      <c r="A10660" s="5" t="n">
        <v>10659</v>
      </c>
      <c r="B10660" s="5" t="n">
        <v>30</v>
      </c>
      <c r="C10660" s="5" t="n">
        <v>74</v>
      </c>
      <c r="D10660" s="5" t="n">
        <v>3</v>
      </c>
      <c r="E10660" s="5" t="n">
        <v>0</v>
      </c>
      <c r="F10660" s="5" t="n">
        <v>33.1</v>
      </c>
      <c r="G10660" s="5" t="n">
        <v>19.3</v>
      </c>
      <c r="H10660" s="5" t="n">
        <v>19.86</v>
      </c>
      <c r="I10660" s="6">
        <f>IF(E10660&gt;=Markov!$B$3,1,0)</f>
        <v/>
      </c>
      <c r="J10660" s="6">
        <f>I10659</f>
        <v/>
      </c>
      <c r="K10660" s="7">
        <f>MAR1!$B$5+MAR1!$C$5*COS(2*PI()*$C10660/365)+MAR1!$D$5*SIN(2*PI()*$C10660/365)</f>
        <v/>
      </c>
      <c r="L10660" s="7">
        <f>MAR1!$B$6+MAR1!$C$6*COS(2*PI()*$C10660/365)+MAR1!$D$6*SIN(2*PI()*$C10660/365)</f>
        <v/>
      </c>
      <c r="M10660" s="7">
        <f>MAR1!$B$7+MAR1!$C$7*COS(2*PI()*$C10660/365)+MAR1!$D$7*SIN(2*PI()*$C10660/365)</f>
        <v/>
      </c>
      <c r="N10660" s="7">
        <f>F10660-K10660</f>
        <v/>
      </c>
      <c r="O10660" s="7">
        <f>G10660-L10660</f>
        <v/>
      </c>
      <c r="P10660" s="7">
        <f>H10660-M10660</f>
        <v/>
      </c>
      <c r="Q10660" s="7">
        <f>IF($I10660=1,(N10660-MAR1!$B$11)/MAR1!$D$11,(N10660-MAR1!$C$11)/MAR1!$E$11)</f>
        <v/>
      </c>
      <c r="R10660" s="7">
        <f>IF($I10660=1,(O10660-MAR1!$B$12)/MAR1!$D$12,(O10660-MAR1!$C$12)/MAR1!$E$12)</f>
        <v/>
      </c>
      <c r="S10660" s="7">
        <f>IF($I10660=1,(P10660-MAR1!$B$13)/MAR1!$D$13,(P10660-MAR1!$C$13)/MAR1!$E$13)</f>
        <v/>
      </c>
    </row>
    <row r="10661">
      <c r="A10661" s="5" t="n">
        <v>10660</v>
      </c>
      <c r="B10661" s="5" t="n">
        <v>30</v>
      </c>
      <c r="C10661" s="5" t="n">
        <v>75</v>
      </c>
      <c r="D10661" s="5" t="n">
        <v>3</v>
      </c>
      <c r="E10661" s="5" t="n">
        <v>0</v>
      </c>
      <c r="F10661" s="5" t="n">
        <v>35.8</v>
      </c>
      <c r="G10661" s="5" t="n">
        <v>19.4</v>
      </c>
      <c r="H10661" s="5" t="n">
        <v>18.01</v>
      </c>
      <c r="I10661" s="6">
        <f>IF(E10661&gt;=Markov!$B$3,1,0)</f>
        <v/>
      </c>
      <c r="J10661" s="6">
        <f>I10660</f>
        <v/>
      </c>
      <c r="K10661" s="7">
        <f>MAR1!$B$5+MAR1!$C$5*COS(2*PI()*$C10661/365)+MAR1!$D$5*SIN(2*PI()*$C10661/365)</f>
        <v/>
      </c>
      <c r="L10661" s="7">
        <f>MAR1!$B$6+MAR1!$C$6*COS(2*PI()*$C10661/365)+MAR1!$D$6*SIN(2*PI()*$C10661/365)</f>
        <v/>
      </c>
      <c r="M10661" s="7">
        <f>MAR1!$B$7+MAR1!$C$7*COS(2*PI()*$C10661/365)+MAR1!$D$7*SIN(2*PI()*$C10661/365)</f>
        <v/>
      </c>
      <c r="N10661" s="7">
        <f>F10661-K10661</f>
        <v/>
      </c>
      <c r="O10661" s="7">
        <f>G10661-L10661</f>
        <v/>
      </c>
      <c r="P10661" s="7">
        <f>H10661-M10661</f>
        <v/>
      </c>
      <c r="Q10661" s="7">
        <f>IF($I10661=1,(N10661-MAR1!$B$11)/MAR1!$D$11,(N10661-MAR1!$C$11)/MAR1!$E$11)</f>
        <v/>
      </c>
      <c r="R10661" s="7">
        <f>IF($I10661=1,(O10661-MAR1!$B$12)/MAR1!$D$12,(O10661-MAR1!$C$12)/MAR1!$E$12)</f>
        <v/>
      </c>
      <c r="S10661" s="7">
        <f>IF($I10661=1,(P10661-MAR1!$B$13)/MAR1!$D$13,(P10661-MAR1!$C$13)/MAR1!$E$13)</f>
        <v/>
      </c>
    </row>
    <row r="10662">
      <c r="A10662" s="5" t="n">
        <v>10661</v>
      </c>
      <c r="B10662" s="5" t="n">
        <v>30</v>
      </c>
      <c r="C10662" s="5" t="n">
        <v>76</v>
      </c>
      <c r="D10662" s="5" t="n">
        <v>3</v>
      </c>
      <c r="E10662" s="5" t="n">
        <v>0</v>
      </c>
      <c r="F10662" s="5" t="n">
        <v>38.6</v>
      </c>
      <c r="G10662" s="5" t="n">
        <v>21.3</v>
      </c>
      <c r="H10662" s="5" t="n">
        <v>24.62</v>
      </c>
      <c r="I10662" s="6">
        <f>IF(E10662&gt;=Markov!$B$3,1,0)</f>
        <v/>
      </c>
      <c r="J10662" s="6">
        <f>I10661</f>
        <v/>
      </c>
      <c r="K10662" s="7">
        <f>MAR1!$B$5+MAR1!$C$5*COS(2*PI()*$C10662/365)+MAR1!$D$5*SIN(2*PI()*$C10662/365)</f>
        <v/>
      </c>
      <c r="L10662" s="7">
        <f>MAR1!$B$6+MAR1!$C$6*COS(2*PI()*$C10662/365)+MAR1!$D$6*SIN(2*PI()*$C10662/365)</f>
        <v/>
      </c>
      <c r="M10662" s="7">
        <f>MAR1!$B$7+MAR1!$C$7*COS(2*PI()*$C10662/365)+MAR1!$D$7*SIN(2*PI()*$C10662/365)</f>
        <v/>
      </c>
      <c r="N10662" s="7">
        <f>F10662-K10662</f>
        <v/>
      </c>
      <c r="O10662" s="7">
        <f>G10662-L10662</f>
        <v/>
      </c>
      <c r="P10662" s="7">
        <f>H10662-M10662</f>
        <v/>
      </c>
      <c r="Q10662" s="7">
        <f>IF($I10662=1,(N10662-MAR1!$B$11)/MAR1!$D$11,(N10662-MAR1!$C$11)/MAR1!$E$11)</f>
        <v/>
      </c>
      <c r="R10662" s="7">
        <f>IF($I10662=1,(O10662-MAR1!$B$12)/MAR1!$D$12,(O10662-MAR1!$C$12)/MAR1!$E$12)</f>
        <v/>
      </c>
      <c r="S10662" s="7">
        <f>IF($I10662=1,(P10662-MAR1!$B$13)/MAR1!$D$13,(P10662-MAR1!$C$13)/MAR1!$E$13)</f>
        <v/>
      </c>
    </row>
    <row r="10663">
      <c r="A10663" s="5" t="n">
        <v>10662</v>
      </c>
      <c r="B10663" s="5" t="n">
        <v>30</v>
      </c>
      <c r="C10663" s="5" t="n">
        <v>77</v>
      </c>
      <c r="D10663" s="5" t="n">
        <v>3</v>
      </c>
      <c r="E10663" s="5" t="n">
        <v>0</v>
      </c>
      <c r="F10663" s="5" t="n">
        <v>37.2</v>
      </c>
      <c r="G10663" s="5" t="n">
        <v>21.8</v>
      </c>
      <c r="H10663" s="5" t="n">
        <v>21.04</v>
      </c>
      <c r="I10663" s="6">
        <f>IF(E10663&gt;=Markov!$B$3,1,0)</f>
        <v/>
      </c>
      <c r="J10663" s="6">
        <f>I10662</f>
        <v/>
      </c>
      <c r="K10663" s="7">
        <f>MAR1!$B$5+MAR1!$C$5*COS(2*PI()*$C10663/365)+MAR1!$D$5*SIN(2*PI()*$C10663/365)</f>
        <v/>
      </c>
      <c r="L10663" s="7">
        <f>MAR1!$B$6+MAR1!$C$6*COS(2*PI()*$C10663/365)+MAR1!$D$6*SIN(2*PI()*$C10663/365)</f>
        <v/>
      </c>
      <c r="M10663" s="7">
        <f>MAR1!$B$7+MAR1!$C$7*COS(2*PI()*$C10663/365)+MAR1!$D$7*SIN(2*PI()*$C10663/365)</f>
        <v/>
      </c>
      <c r="N10663" s="7">
        <f>F10663-K10663</f>
        <v/>
      </c>
      <c r="O10663" s="7">
        <f>G10663-L10663</f>
        <v/>
      </c>
      <c r="P10663" s="7">
        <f>H10663-M10663</f>
        <v/>
      </c>
      <c r="Q10663" s="7">
        <f>IF($I10663=1,(N10663-MAR1!$B$11)/MAR1!$D$11,(N10663-MAR1!$C$11)/MAR1!$E$11)</f>
        <v/>
      </c>
      <c r="R10663" s="7">
        <f>IF($I10663=1,(O10663-MAR1!$B$12)/MAR1!$D$12,(O10663-MAR1!$C$12)/MAR1!$E$12)</f>
        <v/>
      </c>
      <c r="S10663" s="7">
        <f>IF($I10663=1,(P10663-MAR1!$B$13)/MAR1!$D$13,(P10663-MAR1!$C$13)/MAR1!$E$13)</f>
        <v/>
      </c>
    </row>
    <row r="10664">
      <c r="A10664" s="5" t="n">
        <v>10663</v>
      </c>
      <c r="B10664" s="5" t="n">
        <v>30</v>
      </c>
      <c r="C10664" s="5" t="n">
        <v>78</v>
      </c>
      <c r="D10664" s="5" t="n">
        <v>3</v>
      </c>
      <c r="E10664" s="5" t="n">
        <v>0</v>
      </c>
      <c r="F10664" s="5" t="n">
        <v>37.4</v>
      </c>
      <c r="G10664" s="5" t="n">
        <v>22.6</v>
      </c>
      <c r="H10664" s="5" t="n">
        <v>20.55</v>
      </c>
      <c r="I10664" s="6">
        <f>IF(E10664&gt;=Markov!$B$3,1,0)</f>
        <v/>
      </c>
      <c r="J10664" s="6">
        <f>I10663</f>
        <v/>
      </c>
      <c r="K10664" s="7">
        <f>MAR1!$B$5+MAR1!$C$5*COS(2*PI()*$C10664/365)+MAR1!$D$5*SIN(2*PI()*$C10664/365)</f>
        <v/>
      </c>
      <c r="L10664" s="7">
        <f>MAR1!$B$6+MAR1!$C$6*COS(2*PI()*$C10664/365)+MAR1!$D$6*SIN(2*PI()*$C10664/365)</f>
        <v/>
      </c>
      <c r="M10664" s="7">
        <f>MAR1!$B$7+MAR1!$C$7*COS(2*PI()*$C10664/365)+MAR1!$D$7*SIN(2*PI()*$C10664/365)</f>
        <v/>
      </c>
      <c r="N10664" s="7">
        <f>F10664-K10664</f>
        <v/>
      </c>
      <c r="O10664" s="7">
        <f>G10664-L10664</f>
        <v/>
      </c>
      <c r="P10664" s="7">
        <f>H10664-M10664</f>
        <v/>
      </c>
      <c r="Q10664" s="7">
        <f>IF($I10664=1,(N10664-MAR1!$B$11)/MAR1!$D$11,(N10664-MAR1!$C$11)/MAR1!$E$11)</f>
        <v/>
      </c>
      <c r="R10664" s="7">
        <f>IF($I10664=1,(O10664-MAR1!$B$12)/MAR1!$D$12,(O10664-MAR1!$C$12)/MAR1!$E$12)</f>
        <v/>
      </c>
      <c r="S10664" s="7">
        <f>IF($I10664=1,(P10664-MAR1!$B$13)/MAR1!$D$13,(P10664-MAR1!$C$13)/MAR1!$E$13)</f>
        <v/>
      </c>
    </row>
    <row r="10665">
      <c r="A10665" s="5" t="n">
        <v>10664</v>
      </c>
      <c r="B10665" s="5" t="n">
        <v>30</v>
      </c>
      <c r="C10665" s="5" t="n">
        <v>79</v>
      </c>
      <c r="D10665" s="5" t="n">
        <v>3</v>
      </c>
      <c r="E10665" s="5" t="n">
        <v>0</v>
      </c>
      <c r="F10665" s="5" t="n">
        <v>35.4</v>
      </c>
      <c r="G10665" s="5" t="n">
        <v>21.3</v>
      </c>
      <c r="H10665" s="5" t="n">
        <v>20.89</v>
      </c>
      <c r="I10665" s="6">
        <f>IF(E10665&gt;=Markov!$B$3,1,0)</f>
        <v/>
      </c>
      <c r="J10665" s="6">
        <f>I10664</f>
        <v/>
      </c>
      <c r="K10665" s="7">
        <f>MAR1!$B$5+MAR1!$C$5*COS(2*PI()*$C10665/365)+MAR1!$D$5*SIN(2*PI()*$C10665/365)</f>
        <v/>
      </c>
      <c r="L10665" s="7">
        <f>MAR1!$B$6+MAR1!$C$6*COS(2*PI()*$C10665/365)+MAR1!$D$6*SIN(2*PI()*$C10665/365)</f>
        <v/>
      </c>
      <c r="M10665" s="7">
        <f>MAR1!$B$7+MAR1!$C$7*COS(2*PI()*$C10665/365)+MAR1!$D$7*SIN(2*PI()*$C10665/365)</f>
        <v/>
      </c>
      <c r="N10665" s="7">
        <f>F10665-K10665</f>
        <v/>
      </c>
      <c r="O10665" s="7">
        <f>G10665-L10665</f>
        <v/>
      </c>
      <c r="P10665" s="7">
        <f>H10665-M10665</f>
        <v/>
      </c>
      <c r="Q10665" s="7">
        <f>IF($I10665=1,(N10665-MAR1!$B$11)/MAR1!$D$11,(N10665-MAR1!$C$11)/MAR1!$E$11)</f>
        <v/>
      </c>
      <c r="R10665" s="7">
        <f>IF($I10665=1,(O10665-MAR1!$B$12)/MAR1!$D$12,(O10665-MAR1!$C$12)/MAR1!$E$12)</f>
        <v/>
      </c>
      <c r="S10665" s="7">
        <f>IF($I10665=1,(P10665-MAR1!$B$13)/MAR1!$D$13,(P10665-MAR1!$C$13)/MAR1!$E$13)</f>
        <v/>
      </c>
    </row>
    <row r="10666">
      <c r="A10666" s="5" t="n">
        <v>10665</v>
      </c>
      <c r="B10666" s="5" t="n">
        <v>30</v>
      </c>
      <c r="C10666" s="5" t="n">
        <v>80</v>
      </c>
      <c r="D10666" s="5" t="n">
        <v>3</v>
      </c>
      <c r="E10666" s="5" t="n">
        <v>0</v>
      </c>
      <c r="F10666" s="5" t="n">
        <v>33.8</v>
      </c>
      <c r="G10666" s="5" t="n">
        <v>19</v>
      </c>
      <c r="H10666" s="5" t="n">
        <v>20.6</v>
      </c>
      <c r="I10666" s="6">
        <f>IF(E10666&gt;=Markov!$B$3,1,0)</f>
        <v/>
      </c>
      <c r="J10666" s="6">
        <f>I10665</f>
        <v/>
      </c>
      <c r="K10666" s="7">
        <f>MAR1!$B$5+MAR1!$C$5*COS(2*PI()*$C10666/365)+MAR1!$D$5*SIN(2*PI()*$C10666/365)</f>
        <v/>
      </c>
      <c r="L10666" s="7">
        <f>MAR1!$B$6+MAR1!$C$6*COS(2*PI()*$C10666/365)+MAR1!$D$6*SIN(2*PI()*$C10666/365)</f>
        <v/>
      </c>
      <c r="M10666" s="7">
        <f>MAR1!$B$7+MAR1!$C$7*COS(2*PI()*$C10666/365)+MAR1!$D$7*SIN(2*PI()*$C10666/365)</f>
        <v/>
      </c>
      <c r="N10666" s="7">
        <f>F10666-K10666</f>
        <v/>
      </c>
      <c r="O10666" s="7">
        <f>G10666-L10666</f>
        <v/>
      </c>
      <c r="P10666" s="7">
        <f>H10666-M10666</f>
        <v/>
      </c>
      <c r="Q10666" s="7">
        <f>IF($I10666=1,(N10666-MAR1!$B$11)/MAR1!$D$11,(N10666-MAR1!$C$11)/MAR1!$E$11)</f>
        <v/>
      </c>
      <c r="R10666" s="7">
        <f>IF($I10666=1,(O10666-MAR1!$B$12)/MAR1!$D$12,(O10666-MAR1!$C$12)/MAR1!$E$12)</f>
        <v/>
      </c>
      <c r="S10666" s="7">
        <f>IF($I10666=1,(P10666-MAR1!$B$13)/MAR1!$D$13,(P10666-MAR1!$C$13)/MAR1!$E$13)</f>
        <v/>
      </c>
    </row>
    <row r="10667">
      <c r="A10667" s="5" t="n">
        <v>10666</v>
      </c>
      <c r="B10667" s="5" t="n">
        <v>30</v>
      </c>
      <c r="C10667" s="5" t="n">
        <v>81</v>
      </c>
      <c r="D10667" s="5" t="n">
        <v>3</v>
      </c>
      <c r="E10667" s="5" t="n">
        <v>0</v>
      </c>
      <c r="F10667" s="5" t="n">
        <v>34.1</v>
      </c>
      <c r="G10667" s="5" t="n">
        <v>18.4</v>
      </c>
      <c r="H10667" s="5" t="n">
        <v>22.82</v>
      </c>
      <c r="I10667" s="6">
        <f>IF(E10667&gt;=Markov!$B$3,1,0)</f>
        <v/>
      </c>
      <c r="J10667" s="6">
        <f>I10666</f>
        <v/>
      </c>
      <c r="K10667" s="7">
        <f>MAR1!$B$5+MAR1!$C$5*COS(2*PI()*$C10667/365)+MAR1!$D$5*SIN(2*PI()*$C10667/365)</f>
        <v/>
      </c>
      <c r="L10667" s="7">
        <f>MAR1!$B$6+MAR1!$C$6*COS(2*PI()*$C10667/365)+MAR1!$D$6*SIN(2*PI()*$C10667/365)</f>
        <v/>
      </c>
      <c r="M10667" s="7">
        <f>MAR1!$B$7+MAR1!$C$7*COS(2*PI()*$C10667/365)+MAR1!$D$7*SIN(2*PI()*$C10667/365)</f>
        <v/>
      </c>
      <c r="N10667" s="7">
        <f>F10667-K10667</f>
        <v/>
      </c>
      <c r="O10667" s="7">
        <f>G10667-L10667</f>
        <v/>
      </c>
      <c r="P10667" s="7">
        <f>H10667-M10667</f>
        <v/>
      </c>
      <c r="Q10667" s="7">
        <f>IF($I10667=1,(N10667-MAR1!$B$11)/MAR1!$D$11,(N10667-MAR1!$C$11)/MAR1!$E$11)</f>
        <v/>
      </c>
      <c r="R10667" s="7">
        <f>IF($I10667=1,(O10667-MAR1!$B$12)/MAR1!$D$12,(O10667-MAR1!$C$12)/MAR1!$E$12)</f>
        <v/>
      </c>
      <c r="S10667" s="7">
        <f>IF($I10667=1,(P10667-MAR1!$B$13)/MAR1!$D$13,(P10667-MAR1!$C$13)/MAR1!$E$13)</f>
        <v/>
      </c>
    </row>
    <row r="10668">
      <c r="A10668" s="5" t="n">
        <v>10667</v>
      </c>
      <c r="B10668" s="5" t="n">
        <v>30</v>
      </c>
      <c r="C10668" s="5" t="n">
        <v>82</v>
      </c>
      <c r="D10668" s="5" t="n">
        <v>3</v>
      </c>
      <c r="E10668" s="5" t="n">
        <v>0</v>
      </c>
      <c r="F10668" s="5" t="n">
        <v>37.9</v>
      </c>
      <c r="G10668" s="5" t="n">
        <v>21.2</v>
      </c>
      <c r="H10668" s="5" t="n">
        <v>29.6</v>
      </c>
      <c r="I10668" s="6">
        <f>IF(E10668&gt;=Markov!$B$3,1,0)</f>
        <v/>
      </c>
      <c r="J10668" s="6">
        <f>I10667</f>
        <v/>
      </c>
      <c r="K10668" s="7">
        <f>MAR1!$B$5+MAR1!$C$5*COS(2*PI()*$C10668/365)+MAR1!$D$5*SIN(2*PI()*$C10668/365)</f>
        <v/>
      </c>
      <c r="L10668" s="7">
        <f>MAR1!$B$6+MAR1!$C$6*COS(2*PI()*$C10668/365)+MAR1!$D$6*SIN(2*PI()*$C10668/365)</f>
        <v/>
      </c>
      <c r="M10668" s="7">
        <f>MAR1!$B$7+MAR1!$C$7*COS(2*PI()*$C10668/365)+MAR1!$D$7*SIN(2*PI()*$C10668/365)</f>
        <v/>
      </c>
      <c r="N10668" s="7">
        <f>F10668-K10668</f>
        <v/>
      </c>
      <c r="O10668" s="7">
        <f>G10668-L10668</f>
        <v/>
      </c>
      <c r="P10668" s="7">
        <f>H10668-M10668</f>
        <v/>
      </c>
      <c r="Q10668" s="7">
        <f>IF($I10668=1,(N10668-MAR1!$B$11)/MAR1!$D$11,(N10668-MAR1!$C$11)/MAR1!$E$11)</f>
        <v/>
      </c>
      <c r="R10668" s="7">
        <f>IF($I10668=1,(O10668-MAR1!$B$12)/MAR1!$D$12,(O10668-MAR1!$C$12)/MAR1!$E$12)</f>
        <v/>
      </c>
      <c r="S10668" s="7">
        <f>IF($I10668=1,(P10668-MAR1!$B$13)/MAR1!$D$13,(P10668-MAR1!$C$13)/MAR1!$E$13)</f>
        <v/>
      </c>
    </row>
    <row r="10669">
      <c r="A10669" s="5" t="n">
        <v>10668</v>
      </c>
      <c r="B10669" s="5" t="n">
        <v>30</v>
      </c>
      <c r="C10669" s="5" t="n">
        <v>83</v>
      </c>
      <c r="D10669" s="5" t="n">
        <v>3</v>
      </c>
      <c r="E10669" s="5" t="n">
        <v>0</v>
      </c>
      <c r="F10669" s="5" t="n">
        <v>36.5</v>
      </c>
      <c r="G10669" s="5" t="n">
        <v>21.7</v>
      </c>
      <c r="H10669" s="5" t="n">
        <v>20.71</v>
      </c>
      <c r="I10669" s="6">
        <f>IF(E10669&gt;=Markov!$B$3,1,0)</f>
        <v/>
      </c>
      <c r="J10669" s="6">
        <f>I10668</f>
        <v/>
      </c>
      <c r="K10669" s="7">
        <f>MAR1!$B$5+MAR1!$C$5*COS(2*PI()*$C10669/365)+MAR1!$D$5*SIN(2*PI()*$C10669/365)</f>
        <v/>
      </c>
      <c r="L10669" s="7">
        <f>MAR1!$B$6+MAR1!$C$6*COS(2*PI()*$C10669/365)+MAR1!$D$6*SIN(2*PI()*$C10669/365)</f>
        <v/>
      </c>
      <c r="M10669" s="7">
        <f>MAR1!$B$7+MAR1!$C$7*COS(2*PI()*$C10669/365)+MAR1!$D$7*SIN(2*PI()*$C10669/365)</f>
        <v/>
      </c>
      <c r="N10669" s="7">
        <f>F10669-K10669</f>
        <v/>
      </c>
      <c r="O10669" s="7">
        <f>G10669-L10669</f>
        <v/>
      </c>
      <c r="P10669" s="7">
        <f>H10669-M10669</f>
        <v/>
      </c>
      <c r="Q10669" s="7">
        <f>IF($I10669=1,(N10669-MAR1!$B$11)/MAR1!$D$11,(N10669-MAR1!$C$11)/MAR1!$E$11)</f>
        <v/>
      </c>
      <c r="R10669" s="7">
        <f>IF($I10669=1,(O10669-MAR1!$B$12)/MAR1!$D$12,(O10669-MAR1!$C$12)/MAR1!$E$12)</f>
        <v/>
      </c>
      <c r="S10669" s="7">
        <f>IF($I10669=1,(P10669-MAR1!$B$13)/MAR1!$D$13,(P10669-MAR1!$C$13)/MAR1!$E$13)</f>
        <v/>
      </c>
    </row>
    <row r="10670">
      <c r="A10670" s="5" t="n">
        <v>10669</v>
      </c>
      <c r="B10670" s="5" t="n">
        <v>30</v>
      </c>
      <c r="C10670" s="5" t="n">
        <v>84</v>
      </c>
      <c r="D10670" s="5" t="n">
        <v>3</v>
      </c>
      <c r="E10670" s="5" t="n">
        <v>0</v>
      </c>
      <c r="F10670" s="5" t="n">
        <v>36.8</v>
      </c>
      <c r="G10670" s="5" t="n">
        <v>23.2</v>
      </c>
      <c r="H10670" s="5" t="n">
        <v>29.08</v>
      </c>
      <c r="I10670" s="6">
        <f>IF(E10670&gt;=Markov!$B$3,1,0)</f>
        <v/>
      </c>
      <c r="J10670" s="6">
        <f>I10669</f>
        <v/>
      </c>
      <c r="K10670" s="7">
        <f>MAR1!$B$5+MAR1!$C$5*COS(2*PI()*$C10670/365)+MAR1!$D$5*SIN(2*PI()*$C10670/365)</f>
        <v/>
      </c>
      <c r="L10670" s="7">
        <f>MAR1!$B$6+MAR1!$C$6*COS(2*PI()*$C10670/365)+MAR1!$D$6*SIN(2*PI()*$C10670/365)</f>
        <v/>
      </c>
      <c r="M10670" s="7">
        <f>MAR1!$B$7+MAR1!$C$7*COS(2*PI()*$C10670/365)+MAR1!$D$7*SIN(2*PI()*$C10670/365)</f>
        <v/>
      </c>
      <c r="N10670" s="7">
        <f>F10670-K10670</f>
        <v/>
      </c>
      <c r="O10670" s="7">
        <f>G10670-L10670</f>
        <v/>
      </c>
      <c r="P10670" s="7">
        <f>H10670-M10670</f>
        <v/>
      </c>
      <c r="Q10670" s="7">
        <f>IF($I10670=1,(N10670-MAR1!$B$11)/MAR1!$D$11,(N10670-MAR1!$C$11)/MAR1!$E$11)</f>
        <v/>
      </c>
      <c r="R10670" s="7">
        <f>IF($I10670=1,(O10670-MAR1!$B$12)/MAR1!$D$12,(O10670-MAR1!$C$12)/MAR1!$E$12)</f>
        <v/>
      </c>
      <c r="S10670" s="7">
        <f>IF($I10670=1,(P10670-MAR1!$B$13)/MAR1!$D$13,(P10670-MAR1!$C$13)/MAR1!$E$13)</f>
        <v/>
      </c>
    </row>
    <row r="10671">
      <c r="A10671" s="5" t="n">
        <v>10670</v>
      </c>
      <c r="B10671" s="5" t="n">
        <v>30</v>
      </c>
      <c r="C10671" s="5" t="n">
        <v>85</v>
      </c>
      <c r="D10671" s="5" t="n">
        <v>3</v>
      </c>
      <c r="E10671" s="5" t="n">
        <v>0</v>
      </c>
      <c r="F10671" s="5" t="n">
        <v>38.2</v>
      </c>
      <c r="G10671" s="5" t="n">
        <v>22.6</v>
      </c>
      <c r="H10671" s="5" t="n">
        <v>23.52</v>
      </c>
      <c r="I10671" s="6">
        <f>IF(E10671&gt;=Markov!$B$3,1,0)</f>
        <v/>
      </c>
      <c r="J10671" s="6">
        <f>I10670</f>
        <v/>
      </c>
      <c r="K10671" s="7">
        <f>MAR1!$B$5+MAR1!$C$5*COS(2*PI()*$C10671/365)+MAR1!$D$5*SIN(2*PI()*$C10671/365)</f>
        <v/>
      </c>
      <c r="L10671" s="7">
        <f>MAR1!$B$6+MAR1!$C$6*COS(2*PI()*$C10671/365)+MAR1!$D$6*SIN(2*PI()*$C10671/365)</f>
        <v/>
      </c>
      <c r="M10671" s="7">
        <f>MAR1!$B$7+MAR1!$C$7*COS(2*PI()*$C10671/365)+MAR1!$D$7*SIN(2*PI()*$C10671/365)</f>
        <v/>
      </c>
      <c r="N10671" s="7">
        <f>F10671-K10671</f>
        <v/>
      </c>
      <c r="O10671" s="7">
        <f>G10671-L10671</f>
        <v/>
      </c>
      <c r="P10671" s="7">
        <f>H10671-M10671</f>
        <v/>
      </c>
      <c r="Q10671" s="7">
        <f>IF($I10671=1,(N10671-MAR1!$B$11)/MAR1!$D$11,(N10671-MAR1!$C$11)/MAR1!$E$11)</f>
        <v/>
      </c>
      <c r="R10671" s="7">
        <f>IF($I10671=1,(O10671-MAR1!$B$12)/MAR1!$D$12,(O10671-MAR1!$C$12)/MAR1!$E$12)</f>
        <v/>
      </c>
      <c r="S10671" s="7">
        <f>IF($I10671=1,(P10671-MAR1!$B$13)/MAR1!$D$13,(P10671-MAR1!$C$13)/MAR1!$E$13)</f>
        <v/>
      </c>
    </row>
    <row r="10672">
      <c r="A10672" s="5" t="n">
        <v>10671</v>
      </c>
      <c r="B10672" s="5" t="n">
        <v>30</v>
      </c>
      <c r="C10672" s="5" t="n">
        <v>86</v>
      </c>
      <c r="D10672" s="5" t="n">
        <v>3</v>
      </c>
      <c r="E10672" s="5" t="n">
        <v>0</v>
      </c>
      <c r="F10672" s="5" t="n">
        <v>37.6</v>
      </c>
      <c r="G10672" s="5" t="n">
        <v>24</v>
      </c>
      <c r="H10672" s="5" t="n">
        <v>27.52</v>
      </c>
      <c r="I10672" s="6">
        <f>IF(E10672&gt;=Markov!$B$3,1,0)</f>
        <v/>
      </c>
      <c r="J10672" s="6">
        <f>I10671</f>
        <v/>
      </c>
      <c r="K10672" s="7">
        <f>MAR1!$B$5+MAR1!$C$5*COS(2*PI()*$C10672/365)+MAR1!$D$5*SIN(2*PI()*$C10672/365)</f>
        <v/>
      </c>
      <c r="L10672" s="7">
        <f>MAR1!$B$6+MAR1!$C$6*COS(2*PI()*$C10672/365)+MAR1!$D$6*SIN(2*PI()*$C10672/365)</f>
        <v/>
      </c>
      <c r="M10672" s="7">
        <f>MAR1!$B$7+MAR1!$C$7*COS(2*PI()*$C10672/365)+MAR1!$D$7*SIN(2*PI()*$C10672/365)</f>
        <v/>
      </c>
      <c r="N10672" s="7">
        <f>F10672-K10672</f>
        <v/>
      </c>
      <c r="O10672" s="7">
        <f>G10672-L10672</f>
        <v/>
      </c>
      <c r="P10672" s="7">
        <f>H10672-M10672</f>
        <v/>
      </c>
      <c r="Q10672" s="7">
        <f>IF($I10672=1,(N10672-MAR1!$B$11)/MAR1!$D$11,(N10672-MAR1!$C$11)/MAR1!$E$11)</f>
        <v/>
      </c>
      <c r="R10672" s="7">
        <f>IF($I10672=1,(O10672-MAR1!$B$12)/MAR1!$D$12,(O10672-MAR1!$C$12)/MAR1!$E$12)</f>
        <v/>
      </c>
      <c r="S10672" s="7">
        <f>IF($I10672=1,(P10672-MAR1!$B$13)/MAR1!$D$13,(P10672-MAR1!$C$13)/MAR1!$E$13)</f>
        <v/>
      </c>
    </row>
    <row r="10673">
      <c r="A10673" s="5" t="n">
        <v>10672</v>
      </c>
      <c r="B10673" s="5" t="n">
        <v>30</v>
      </c>
      <c r="C10673" s="5" t="n">
        <v>87</v>
      </c>
      <c r="D10673" s="5" t="n">
        <v>3</v>
      </c>
      <c r="E10673" s="5" t="n">
        <v>0</v>
      </c>
      <c r="F10673" s="5" t="n">
        <v>38.2</v>
      </c>
      <c r="G10673" s="5" t="n">
        <v>22.5</v>
      </c>
      <c r="H10673" s="5" t="n">
        <v>26.22</v>
      </c>
      <c r="I10673" s="6">
        <f>IF(E10673&gt;=Markov!$B$3,1,0)</f>
        <v/>
      </c>
      <c r="J10673" s="6">
        <f>I10672</f>
        <v/>
      </c>
      <c r="K10673" s="7">
        <f>MAR1!$B$5+MAR1!$C$5*COS(2*PI()*$C10673/365)+MAR1!$D$5*SIN(2*PI()*$C10673/365)</f>
        <v/>
      </c>
      <c r="L10673" s="7">
        <f>MAR1!$B$6+MAR1!$C$6*COS(2*PI()*$C10673/365)+MAR1!$D$6*SIN(2*PI()*$C10673/365)</f>
        <v/>
      </c>
      <c r="M10673" s="7">
        <f>MAR1!$B$7+MAR1!$C$7*COS(2*PI()*$C10673/365)+MAR1!$D$7*SIN(2*PI()*$C10673/365)</f>
        <v/>
      </c>
      <c r="N10673" s="7">
        <f>F10673-K10673</f>
        <v/>
      </c>
      <c r="O10673" s="7">
        <f>G10673-L10673</f>
        <v/>
      </c>
      <c r="P10673" s="7">
        <f>H10673-M10673</f>
        <v/>
      </c>
      <c r="Q10673" s="7">
        <f>IF($I10673=1,(N10673-MAR1!$B$11)/MAR1!$D$11,(N10673-MAR1!$C$11)/MAR1!$E$11)</f>
        <v/>
      </c>
      <c r="R10673" s="7">
        <f>IF($I10673=1,(O10673-MAR1!$B$12)/MAR1!$D$12,(O10673-MAR1!$C$12)/MAR1!$E$12)</f>
        <v/>
      </c>
      <c r="S10673" s="7">
        <f>IF($I10673=1,(P10673-MAR1!$B$13)/MAR1!$D$13,(P10673-MAR1!$C$13)/MAR1!$E$13)</f>
        <v/>
      </c>
    </row>
    <row r="10674">
      <c r="A10674" s="5" t="n">
        <v>10673</v>
      </c>
      <c r="B10674" s="5" t="n">
        <v>30</v>
      </c>
      <c r="C10674" s="5" t="n">
        <v>88</v>
      </c>
      <c r="D10674" s="5" t="n">
        <v>3</v>
      </c>
      <c r="E10674" s="5" t="n">
        <v>0</v>
      </c>
      <c r="F10674" s="5" t="n">
        <v>37.4</v>
      </c>
      <c r="G10674" s="5" t="n">
        <v>22.2</v>
      </c>
      <c r="H10674" s="5" t="n">
        <v>25.45</v>
      </c>
      <c r="I10674" s="6">
        <f>IF(E10674&gt;=Markov!$B$3,1,0)</f>
        <v/>
      </c>
      <c r="J10674" s="6">
        <f>I10673</f>
        <v/>
      </c>
      <c r="K10674" s="7">
        <f>MAR1!$B$5+MAR1!$C$5*COS(2*PI()*$C10674/365)+MAR1!$D$5*SIN(2*PI()*$C10674/365)</f>
        <v/>
      </c>
      <c r="L10674" s="7">
        <f>MAR1!$B$6+MAR1!$C$6*COS(2*PI()*$C10674/365)+MAR1!$D$6*SIN(2*PI()*$C10674/365)</f>
        <v/>
      </c>
      <c r="M10674" s="7">
        <f>MAR1!$B$7+MAR1!$C$7*COS(2*PI()*$C10674/365)+MAR1!$D$7*SIN(2*PI()*$C10674/365)</f>
        <v/>
      </c>
      <c r="N10674" s="7">
        <f>F10674-K10674</f>
        <v/>
      </c>
      <c r="O10674" s="7">
        <f>G10674-L10674</f>
        <v/>
      </c>
      <c r="P10674" s="7">
        <f>H10674-M10674</f>
        <v/>
      </c>
      <c r="Q10674" s="7">
        <f>IF($I10674=1,(N10674-MAR1!$B$11)/MAR1!$D$11,(N10674-MAR1!$C$11)/MAR1!$E$11)</f>
        <v/>
      </c>
      <c r="R10674" s="7">
        <f>IF($I10674=1,(O10674-MAR1!$B$12)/MAR1!$D$12,(O10674-MAR1!$C$12)/MAR1!$E$12)</f>
        <v/>
      </c>
      <c r="S10674" s="7">
        <f>IF($I10674=1,(P10674-MAR1!$B$13)/MAR1!$D$13,(P10674-MAR1!$C$13)/MAR1!$E$13)</f>
        <v/>
      </c>
    </row>
    <row r="10675">
      <c r="A10675" s="5" t="n">
        <v>10674</v>
      </c>
      <c r="B10675" s="5" t="n">
        <v>30</v>
      </c>
      <c r="C10675" s="5" t="n">
        <v>89</v>
      </c>
      <c r="D10675" s="5" t="n">
        <v>3</v>
      </c>
      <c r="E10675" s="5" t="n">
        <v>0</v>
      </c>
      <c r="F10675" s="5" t="n">
        <v>36.5</v>
      </c>
      <c r="G10675" s="5" t="n">
        <v>20.7</v>
      </c>
      <c r="H10675" s="5" t="n">
        <v>19.68</v>
      </c>
      <c r="I10675" s="6">
        <f>IF(E10675&gt;=Markov!$B$3,1,0)</f>
        <v/>
      </c>
      <c r="J10675" s="6">
        <f>I10674</f>
        <v/>
      </c>
      <c r="K10675" s="7">
        <f>MAR1!$B$5+MAR1!$C$5*COS(2*PI()*$C10675/365)+MAR1!$D$5*SIN(2*PI()*$C10675/365)</f>
        <v/>
      </c>
      <c r="L10675" s="7">
        <f>MAR1!$B$6+MAR1!$C$6*COS(2*PI()*$C10675/365)+MAR1!$D$6*SIN(2*PI()*$C10675/365)</f>
        <v/>
      </c>
      <c r="M10675" s="7">
        <f>MAR1!$B$7+MAR1!$C$7*COS(2*PI()*$C10675/365)+MAR1!$D$7*SIN(2*PI()*$C10675/365)</f>
        <v/>
      </c>
      <c r="N10675" s="7">
        <f>F10675-K10675</f>
        <v/>
      </c>
      <c r="O10675" s="7">
        <f>G10675-L10675</f>
        <v/>
      </c>
      <c r="P10675" s="7">
        <f>H10675-M10675</f>
        <v/>
      </c>
      <c r="Q10675" s="7">
        <f>IF($I10675=1,(N10675-MAR1!$B$11)/MAR1!$D$11,(N10675-MAR1!$C$11)/MAR1!$E$11)</f>
        <v/>
      </c>
      <c r="R10675" s="7">
        <f>IF($I10675=1,(O10675-MAR1!$B$12)/MAR1!$D$12,(O10675-MAR1!$C$12)/MAR1!$E$12)</f>
        <v/>
      </c>
      <c r="S10675" s="7">
        <f>IF($I10675=1,(P10675-MAR1!$B$13)/MAR1!$D$13,(P10675-MAR1!$C$13)/MAR1!$E$13)</f>
        <v/>
      </c>
    </row>
    <row r="10676">
      <c r="A10676" s="5" t="n">
        <v>10675</v>
      </c>
      <c r="B10676" s="5" t="n">
        <v>30</v>
      </c>
      <c r="C10676" s="5" t="n">
        <v>90</v>
      </c>
      <c r="D10676" s="5" t="n">
        <v>3</v>
      </c>
      <c r="E10676" s="5" t="n">
        <v>0</v>
      </c>
      <c r="F10676" s="5" t="n">
        <v>36.9</v>
      </c>
      <c r="G10676" s="5" t="n">
        <v>24.9</v>
      </c>
      <c r="H10676" s="5" t="n">
        <v>25.93</v>
      </c>
      <c r="I10676" s="6">
        <f>IF(E10676&gt;=Markov!$B$3,1,0)</f>
        <v/>
      </c>
      <c r="J10676" s="6">
        <f>I10675</f>
        <v/>
      </c>
      <c r="K10676" s="7">
        <f>MAR1!$B$5+MAR1!$C$5*COS(2*PI()*$C10676/365)+MAR1!$D$5*SIN(2*PI()*$C10676/365)</f>
        <v/>
      </c>
      <c r="L10676" s="7">
        <f>MAR1!$B$6+MAR1!$C$6*COS(2*PI()*$C10676/365)+MAR1!$D$6*SIN(2*PI()*$C10676/365)</f>
        <v/>
      </c>
      <c r="M10676" s="7">
        <f>MAR1!$B$7+MAR1!$C$7*COS(2*PI()*$C10676/365)+MAR1!$D$7*SIN(2*PI()*$C10676/365)</f>
        <v/>
      </c>
      <c r="N10676" s="7">
        <f>F10676-K10676</f>
        <v/>
      </c>
      <c r="O10676" s="7">
        <f>G10676-L10676</f>
        <v/>
      </c>
      <c r="P10676" s="7">
        <f>H10676-M10676</f>
        <v/>
      </c>
      <c r="Q10676" s="7">
        <f>IF($I10676=1,(N10676-MAR1!$B$11)/MAR1!$D$11,(N10676-MAR1!$C$11)/MAR1!$E$11)</f>
        <v/>
      </c>
      <c r="R10676" s="7">
        <f>IF($I10676=1,(O10676-MAR1!$B$12)/MAR1!$D$12,(O10676-MAR1!$C$12)/MAR1!$E$12)</f>
        <v/>
      </c>
      <c r="S10676" s="7">
        <f>IF($I10676=1,(P10676-MAR1!$B$13)/MAR1!$D$13,(P10676-MAR1!$C$13)/MAR1!$E$13)</f>
        <v/>
      </c>
    </row>
    <row r="10677">
      <c r="A10677" s="5" t="n">
        <v>10676</v>
      </c>
      <c r="B10677" s="5" t="n">
        <v>30</v>
      </c>
      <c r="C10677" s="5" t="n">
        <v>91</v>
      </c>
      <c r="D10677" s="5" t="n">
        <v>4</v>
      </c>
      <c r="E10677" s="5" t="n">
        <v>0</v>
      </c>
      <c r="F10677" s="5" t="n">
        <v>39.3</v>
      </c>
      <c r="G10677" s="5" t="n">
        <v>25.7</v>
      </c>
      <c r="H10677" s="5" t="n">
        <v>25.28</v>
      </c>
      <c r="I10677" s="6">
        <f>IF(E10677&gt;=Markov!$B$3,1,0)</f>
        <v/>
      </c>
      <c r="J10677" s="6">
        <f>I10676</f>
        <v/>
      </c>
      <c r="K10677" s="7">
        <f>MAR1!$B$5+MAR1!$C$5*COS(2*PI()*$C10677/365)+MAR1!$D$5*SIN(2*PI()*$C10677/365)</f>
        <v/>
      </c>
      <c r="L10677" s="7">
        <f>MAR1!$B$6+MAR1!$C$6*COS(2*PI()*$C10677/365)+MAR1!$D$6*SIN(2*PI()*$C10677/365)</f>
        <v/>
      </c>
      <c r="M10677" s="7">
        <f>MAR1!$B$7+MAR1!$C$7*COS(2*PI()*$C10677/365)+MAR1!$D$7*SIN(2*PI()*$C10677/365)</f>
        <v/>
      </c>
      <c r="N10677" s="7">
        <f>F10677-K10677</f>
        <v/>
      </c>
      <c r="O10677" s="7">
        <f>G10677-L10677</f>
        <v/>
      </c>
      <c r="P10677" s="7">
        <f>H10677-M10677</f>
        <v/>
      </c>
      <c r="Q10677" s="7">
        <f>IF($I10677=1,(N10677-MAR1!$B$11)/MAR1!$D$11,(N10677-MAR1!$C$11)/MAR1!$E$11)</f>
        <v/>
      </c>
      <c r="R10677" s="7">
        <f>IF($I10677=1,(O10677-MAR1!$B$12)/MAR1!$D$12,(O10677-MAR1!$C$12)/MAR1!$E$12)</f>
        <v/>
      </c>
      <c r="S10677" s="7">
        <f>IF($I10677=1,(P10677-MAR1!$B$13)/MAR1!$D$13,(P10677-MAR1!$C$13)/MAR1!$E$13)</f>
        <v/>
      </c>
    </row>
    <row r="10678">
      <c r="A10678" s="5" t="n">
        <v>10677</v>
      </c>
      <c r="B10678" s="5" t="n">
        <v>30</v>
      </c>
      <c r="C10678" s="5" t="n">
        <v>92</v>
      </c>
      <c r="D10678" s="5" t="n">
        <v>4</v>
      </c>
      <c r="E10678" s="5" t="n">
        <v>0</v>
      </c>
      <c r="F10678" s="5" t="n">
        <v>36.8</v>
      </c>
      <c r="G10678" s="5" t="n">
        <v>23.2</v>
      </c>
      <c r="H10678" s="5" t="n">
        <v>27.77</v>
      </c>
      <c r="I10678" s="6">
        <f>IF(E10678&gt;=Markov!$B$3,1,0)</f>
        <v/>
      </c>
      <c r="J10678" s="6">
        <f>I10677</f>
        <v/>
      </c>
      <c r="K10678" s="7">
        <f>MAR1!$B$5+MAR1!$C$5*COS(2*PI()*$C10678/365)+MAR1!$D$5*SIN(2*PI()*$C10678/365)</f>
        <v/>
      </c>
      <c r="L10678" s="7">
        <f>MAR1!$B$6+MAR1!$C$6*COS(2*PI()*$C10678/365)+MAR1!$D$6*SIN(2*PI()*$C10678/365)</f>
        <v/>
      </c>
      <c r="M10678" s="7">
        <f>MAR1!$B$7+MAR1!$C$7*COS(2*PI()*$C10678/365)+MAR1!$D$7*SIN(2*PI()*$C10678/365)</f>
        <v/>
      </c>
      <c r="N10678" s="7">
        <f>F10678-K10678</f>
        <v/>
      </c>
      <c r="O10678" s="7">
        <f>G10678-L10678</f>
        <v/>
      </c>
      <c r="P10678" s="7">
        <f>H10678-M10678</f>
        <v/>
      </c>
      <c r="Q10678" s="7">
        <f>IF($I10678=1,(N10678-MAR1!$B$11)/MAR1!$D$11,(N10678-MAR1!$C$11)/MAR1!$E$11)</f>
        <v/>
      </c>
      <c r="R10678" s="7">
        <f>IF($I10678=1,(O10678-MAR1!$B$12)/MAR1!$D$12,(O10678-MAR1!$C$12)/MAR1!$E$12)</f>
        <v/>
      </c>
      <c r="S10678" s="7">
        <f>IF($I10678=1,(P10678-MAR1!$B$13)/MAR1!$D$13,(P10678-MAR1!$C$13)/MAR1!$E$13)</f>
        <v/>
      </c>
    </row>
    <row r="10679">
      <c r="A10679" s="5" t="n">
        <v>10678</v>
      </c>
      <c r="B10679" s="5" t="n">
        <v>30</v>
      </c>
      <c r="C10679" s="5" t="n">
        <v>93</v>
      </c>
      <c r="D10679" s="5" t="n">
        <v>4</v>
      </c>
      <c r="E10679" s="5" t="n">
        <v>0</v>
      </c>
      <c r="F10679" s="5" t="n">
        <v>38.1</v>
      </c>
      <c r="G10679" s="5" t="n">
        <v>24</v>
      </c>
      <c r="H10679" s="5" t="n">
        <v>26.71</v>
      </c>
      <c r="I10679" s="6">
        <f>IF(E10679&gt;=Markov!$B$3,1,0)</f>
        <v/>
      </c>
      <c r="J10679" s="6">
        <f>I10678</f>
        <v/>
      </c>
      <c r="K10679" s="7">
        <f>MAR1!$B$5+MAR1!$C$5*COS(2*PI()*$C10679/365)+MAR1!$D$5*SIN(2*PI()*$C10679/365)</f>
        <v/>
      </c>
      <c r="L10679" s="7">
        <f>MAR1!$B$6+MAR1!$C$6*COS(2*PI()*$C10679/365)+MAR1!$D$6*SIN(2*PI()*$C10679/365)</f>
        <v/>
      </c>
      <c r="M10679" s="7">
        <f>MAR1!$B$7+MAR1!$C$7*COS(2*PI()*$C10679/365)+MAR1!$D$7*SIN(2*PI()*$C10679/365)</f>
        <v/>
      </c>
      <c r="N10679" s="7">
        <f>F10679-K10679</f>
        <v/>
      </c>
      <c r="O10679" s="7">
        <f>G10679-L10679</f>
        <v/>
      </c>
      <c r="P10679" s="7">
        <f>H10679-M10679</f>
        <v/>
      </c>
      <c r="Q10679" s="7">
        <f>IF($I10679=1,(N10679-MAR1!$B$11)/MAR1!$D$11,(N10679-MAR1!$C$11)/MAR1!$E$11)</f>
        <v/>
      </c>
      <c r="R10679" s="7">
        <f>IF($I10679=1,(O10679-MAR1!$B$12)/MAR1!$D$12,(O10679-MAR1!$C$12)/MAR1!$E$12)</f>
        <v/>
      </c>
      <c r="S10679" s="7">
        <f>IF($I10679=1,(P10679-MAR1!$B$13)/MAR1!$D$13,(P10679-MAR1!$C$13)/MAR1!$E$13)</f>
        <v/>
      </c>
    </row>
    <row r="10680">
      <c r="A10680" s="5" t="n">
        <v>10679</v>
      </c>
      <c r="B10680" s="5" t="n">
        <v>30</v>
      </c>
      <c r="C10680" s="5" t="n">
        <v>94</v>
      </c>
      <c r="D10680" s="5" t="n">
        <v>4</v>
      </c>
      <c r="E10680" s="5" t="n">
        <v>0</v>
      </c>
      <c r="F10680" s="5" t="n">
        <v>36.6</v>
      </c>
      <c r="G10680" s="5" t="n">
        <v>23.3</v>
      </c>
      <c r="H10680" s="5" t="n">
        <v>20.61</v>
      </c>
      <c r="I10680" s="6">
        <f>IF(E10680&gt;=Markov!$B$3,1,0)</f>
        <v/>
      </c>
      <c r="J10680" s="6">
        <f>I10679</f>
        <v/>
      </c>
      <c r="K10680" s="7">
        <f>MAR1!$B$5+MAR1!$C$5*COS(2*PI()*$C10680/365)+MAR1!$D$5*SIN(2*PI()*$C10680/365)</f>
        <v/>
      </c>
      <c r="L10680" s="7">
        <f>MAR1!$B$6+MAR1!$C$6*COS(2*PI()*$C10680/365)+MAR1!$D$6*SIN(2*PI()*$C10680/365)</f>
        <v/>
      </c>
      <c r="M10680" s="7">
        <f>MAR1!$B$7+MAR1!$C$7*COS(2*PI()*$C10680/365)+MAR1!$D$7*SIN(2*PI()*$C10680/365)</f>
        <v/>
      </c>
      <c r="N10680" s="7">
        <f>F10680-K10680</f>
        <v/>
      </c>
      <c r="O10680" s="7">
        <f>G10680-L10680</f>
        <v/>
      </c>
      <c r="P10680" s="7">
        <f>H10680-M10680</f>
        <v/>
      </c>
      <c r="Q10680" s="7">
        <f>IF($I10680=1,(N10680-MAR1!$B$11)/MAR1!$D$11,(N10680-MAR1!$C$11)/MAR1!$E$11)</f>
        <v/>
      </c>
      <c r="R10680" s="7">
        <f>IF($I10680=1,(O10680-MAR1!$B$12)/MAR1!$D$12,(O10680-MAR1!$C$12)/MAR1!$E$12)</f>
        <v/>
      </c>
      <c r="S10680" s="7">
        <f>IF($I10680=1,(P10680-MAR1!$B$13)/MAR1!$D$13,(P10680-MAR1!$C$13)/MAR1!$E$13)</f>
        <v/>
      </c>
    </row>
    <row r="10681">
      <c r="A10681" s="5" t="n">
        <v>10680</v>
      </c>
      <c r="B10681" s="5" t="n">
        <v>30</v>
      </c>
      <c r="C10681" s="5" t="n">
        <v>95</v>
      </c>
      <c r="D10681" s="5" t="n">
        <v>4</v>
      </c>
      <c r="E10681" s="5" t="n">
        <v>0</v>
      </c>
      <c r="F10681" s="5" t="n">
        <v>38.5</v>
      </c>
      <c r="G10681" s="5" t="n">
        <v>23.5</v>
      </c>
      <c r="H10681" s="5" t="n">
        <v>27.5</v>
      </c>
      <c r="I10681" s="6">
        <f>IF(E10681&gt;=Markov!$B$3,1,0)</f>
        <v/>
      </c>
      <c r="J10681" s="6">
        <f>I10680</f>
        <v/>
      </c>
      <c r="K10681" s="7">
        <f>MAR1!$B$5+MAR1!$C$5*COS(2*PI()*$C10681/365)+MAR1!$D$5*SIN(2*PI()*$C10681/365)</f>
        <v/>
      </c>
      <c r="L10681" s="7">
        <f>MAR1!$B$6+MAR1!$C$6*COS(2*PI()*$C10681/365)+MAR1!$D$6*SIN(2*PI()*$C10681/365)</f>
        <v/>
      </c>
      <c r="M10681" s="7">
        <f>MAR1!$B$7+MAR1!$C$7*COS(2*PI()*$C10681/365)+MAR1!$D$7*SIN(2*PI()*$C10681/365)</f>
        <v/>
      </c>
      <c r="N10681" s="7">
        <f>F10681-K10681</f>
        <v/>
      </c>
      <c r="O10681" s="7">
        <f>G10681-L10681</f>
        <v/>
      </c>
      <c r="P10681" s="7">
        <f>H10681-M10681</f>
        <v/>
      </c>
      <c r="Q10681" s="7">
        <f>IF($I10681=1,(N10681-MAR1!$B$11)/MAR1!$D$11,(N10681-MAR1!$C$11)/MAR1!$E$11)</f>
        <v/>
      </c>
      <c r="R10681" s="7">
        <f>IF($I10681=1,(O10681-MAR1!$B$12)/MAR1!$D$12,(O10681-MAR1!$C$12)/MAR1!$E$12)</f>
        <v/>
      </c>
      <c r="S10681" s="7">
        <f>IF($I10681=1,(P10681-MAR1!$B$13)/MAR1!$D$13,(P10681-MAR1!$C$13)/MAR1!$E$13)</f>
        <v/>
      </c>
    </row>
    <row r="10682">
      <c r="A10682" s="5" t="n">
        <v>10681</v>
      </c>
      <c r="B10682" s="5" t="n">
        <v>30</v>
      </c>
      <c r="C10682" s="5" t="n">
        <v>96</v>
      </c>
      <c r="D10682" s="5" t="n">
        <v>4</v>
      </c>
      <c r="E10682" s="5" t="n">
        <v>0</v>
      </c>
      <c r="F10682" s="5" t="n">
        <v>37.3</v>
      </c>
      <c r="G10682" s="5" t="n">
        <v>23.2</v>
      </c>
      <c r="H10682" s="5" t="n">
        <v>26.97</v>
      </c>
      <c r="I10682" s="6">
        <f>IF(E10682&gt;=Markov!$B$3,1,0)</f>
        <v/>
      </c>
      <c r="J10682" s="6">
        <f>I10681</f>
        <v/>
      </c>
      <c r="K10682" s="7">
        <f>MAR1!$B$5+MAR1!$C$5*COS(2*PI()*$C10682/365)+MAR1!$D$5*SIN(2*PI()*$C10682/365)</f>
        <v/>
      </c>
      <c r="L10682" s="7">
        <f>MAR1!$B$6+MAR1!$C$6*COS(2*PI()*$C10682/365)+MAR1!$D$6*SIN(2*PI()*$C10682/365)</f>
        <v/>
      </c>
      <c r="M10682" s="7">
        <f>MAR1!$B$7+MAR1!$C$7*COS(2*PI()*$C10682/365)+MAR1!$D$7*SIN(2*PI()*$C10682/365)</f>
        <v/>
      </c>
      <c r="N10682" s="7">
        <f>F10682-K10682</f>
        <v/>
      </c>
      <c r="O10682" s="7">
        <f>G10682-L10682</f>
        <v/>
      </c>
      <c r="P10682" s="7">
        <f>H10682-M10682</f>
        <v/>
      </c>
      <c r="Q10682" s="7">
        <f>IF($I10682=1,(N10682-MAR1!$B$11)/MAR1!$D$11,(N10682-MAR1!$C$11)/MAR1!$E$11)</f>
        <v/>
      </c>
      <c r="R10682" s="7">
        <f>IF($I10682=1,(O10682-MAR1!$B$12)/MAR1!$D$12,(O10682-MAR1!$C$12)/MAR1!$E$12)</f>
        <v/>
      </c>
      <c r="S10682" s="7">
        <f>IF($I10682=1,(P10682-MAR1!$B$13)/MAR1!$D$13,(P10682-MAR1!$C$13)/MAR1!$E$13)</f>
        <v/>
      </c>
    </row>
    <row r="10683">
      <c r="A10683" s="5" t="n">
        <v>10682</v>
      </c>
      <c r="B10683" s="5" t="n">
        <v>30</v>
      </c>
      <c r="C10683" s="5" t="n">
        <v>97</v>
      </c>
      <c r="D10683" s="5" t="n">
        <v>4</v>
      </c>
      <c r="E10683" s="5" t="n">
        <v>0</v>
      </c>
      <c r="F10683" s="5" t="n">
        <v>36.8</v>
      </c>
      <c r="G10683" s="5" t="n">
        <v>22.8</v>
      </c>
      <c r="H10683" s="5" t="n">
        <v>20.77</v>
      </c>
      <c r="I10683" s="6">
        <f>IF(E10683&gt;=Markov!$B$3,1,0)</f>
        <v/>
      </c>
      <c r="J10683" s="6">
        <f>I10682</f>
        <v/>
      </c>
      <c r="K10683" s="7">
        <f>MAR1!$B$5+MAR1!$C$5*COS(2*PI()*$C10683/365)+MAR1!$D$5*SIN(2*PI()*$C10683/365)</f>
        <v/>
      </c>
      <c r="L10683" s="7">
        <f>MAR1!$B$6+MAR1!$C$6*COS(2*PI()*$C10683/365)+MAR1!$D$6*SIN(2*PI()*$C10683/365)</f>
        <v/>
      </c>
      <c r="M10683" s="7">
        <f>MAR1!$B$7+MAR1!$C$7*COS(2*PI()*$C10683/365)+MAR1!$D$7*SIN(2*PI()*$C10683/365)</f>
        <v/>
      </c>
      <c r="N10683" s="7">
        <f>F10683-K10683</f>
        <v/>
      </c>
      <c r="O10683" s="7">
        <f>G10683-L10683</f>
        <v/>
      </c>
      <c r="P10683" s="7">
        <f>H10683-M10683</f>
        <v/>
      </c>
      <c r="Q10683" s="7">
        <f>IF($I10683=1,(N10683-MAR1!$B$11)/MAR1!$D$11,(N10683-MAR1!$C$11)/MAR1!$E$11)</f>
        <v/>
      </c>
      <c r="R10683" s="7">
        <f>IF($I10683=1,(O10683-MAR1!$B$12)/MAR1!$D$12,(O10683-MAR1!$C$12)/MAR1!$E$12)</f>
        <v/>
      </c>
      <c r="S10683" s="7">
        <f>IF($I10683=1,(P10683-MAR1!$B$13)/MAR1!$D$13,(P10683-MAR1!$C$13)/MAR1!$E$13)</f>
        <v/>
      </c>
    </row>
    <row r="10684">
      <c r="A10684" s="5" t="n">
        <v>10683</v>
      </c>
      <c r="B10684" s="5" t="n">
        <v>30</v>
      </c>
      <c r="C10684" s="5" t="n">
        <v>98</v>
      </c>
      <c r="D10684" s="5" t="n">
        <v>4</v>
      </c>
      <c r="E10684" s="5" t="n">
        <v>0</v>
      </c>
      <c r="F10684" s="5" t="n">
        <v>40.1</v>
      </c>
      <c r="G10684" s="5" t="n">
        <v>23.2</v>
      </c>
      <c r="H10684" s="5" t="n">
        <v>26.97</v>
      </c>
      <c r="I10684" s="6">
        <f>IF(E10684&gt;=Markov!$B$3,1,0)</f>
        <v/>
      </c>
      <c r="J10684" s="6">
        <f>I10683</f>
        <v/>
      </c>
      <c r="K10684" s="7">
        <f>MAR1!$B$5+MAR1!$C$5*COS(2*PI()*$C10684/365)+MAR1!$D$5*SIN(2*PI()*$C10684/365)</f>
        <v/>
      </c>
      <c r="L10684" s="7">
        <f>MAR1!$B$6+MAR1!$C$6*COS(2*PI()*$C10684/365)+MAR1!$D$6*SIN(2*PI()*$C10684/365)</f>
        <v/>
      </c>
      <c r="M10684" s="7">
        <f>MAR1!$B$7+MAR1!$C$7*COS(2*PI()*$C10684/365)+MAR1!$D$7*SIN(2*PI()*$C10684/365)</f>
        <v/>
      </c>
      <c r="N10684" s="7">
        <f>F10684-K10684</f>
        <v/>
      </c>
      <c r="O10684" s="7">
        <f>G10684-L10684</f>
        <v/>
      </c>
      <c r="P10684" s="7">
        <f>H10684-M10684</f>
        <v/>
      </c>
      <c r="Q10684" s="7">
        <f>IF($I10684=1,(N10684-MAR1!$B$11)/MAR1!$D$11,(N10684-MAR1!$C$11)/MAR1!$E$11)</f>
        <v/>
      </c>
      <c r="R10684" s="7">
        <f>IF($I10684=1,(O10684-MAR1!$B$12)/MAR1!$D$12,(O10684-MAR1!$C$12)/MAR1!$E$12)</f>
        <v/>
      </c>
      <c r="S10684" s="7">
        <f>IF($I10684=1,(P10684-MAR1!$B$13)/MAR1!$D$13,(P10684-MAR1!$C$13)/MAR1!$E$13)</f>
        <v/>
      </c>
    </row>
    <row r="10685">
      <c r="A10685" s="5" t="n">
        <v>10684</v>
      </c>
      <c r="B10685" s="5" t="n">
        <v>30</v>
      </c>
      <c r="C10685" s="5" t="n">
        <v>99</v>
      </c>
      <c r="D10685" s="5" t="n">
        <v>4</v>
      </c>
      <c r="E10685" s="5" t="n">
        <v>0</v>
      </c>
      <c r="F10685" s="5" t="n">
        <v>37.4</v>
      </c>
      <c r="G10685" s="5" t="n">
        <v>22.8</v>
      </c>
      <c r="H10685" s="5" t="n">
        <v>25.54</v>
      </c>
      <c r="I10685" s="6">
        <f>IF(E10685&gt;=Markov!$B$3,1,0)</f>
        <v/>
      </c>
      <c r="J10685" s="6">
        <f>I10684</f>
        <v/>
      </c>
      <c r="K10685" s="7">
        <f>MAR1!$B$5+MAR1!$C$5*COS(2*PI()*$C10685/365)+MAR1!$D$5*SIN(2*PI()*$C10685/365)</f>
        <v/>
      </c>
      <c r="L10685" s="7">
        <f>MAR1!$B$6+MAR1!$C$6*COS(2*PI()*$C10685/365)+MAR1!$D$6*SIN(2*PI()*$C10685/365)</f>
        <v/>
      </c>
      <c r="M10685" s="7">
        <f>MAR1!$B$7+MAR1!$C$7*COS(2*PI()*$C10685/365)+MAR1!$D$7*SIN(2*PI()*$C10685/365)</f>
        <v/>
      </c>
      <c r="N10685" s="7">
        <f>F10685-K10685</f>
        <v/>
      </c>
      <c r="O10685" s="7">
        <f>G10685-L10685</f>
        <v/>
      </c>
      <c r="P10685" s="7">
        <f>H10685-M10685</f>
        <v/>
      </c>
      <c r="Q10685" s="7">
        <f>IF($I10685=1,(N10685-MAR1!$B$11)/MAR1!$D$11,(N10685-MAR1!$C$11)/MAR1!$E$11)</f>
        <v/>
      </c>
      <c r="R10685" s="7">
        <f>IF($I10685=1,(O10685-MAR1!$B$12)/MAR1!$D$12,(O10685-MAR1!$C$12)/MAR1!$E$12)</f>
        <v/>
      </c>
      <c r="S10685" s="7">
        <f>IF($I10685=1,(P10685-MAR1!$B$13)/MAR1!$D$13,(P10685-MAR1!$C$13)/MAR1!$E$13)</f>
        <v/>
      </c>
    </row>
    <row r="10686">
      <c r="A10686" s="5" t="n">
        <v>10685</v>
      </c>
      <c r="B10686" s="5" t="n">
        <v>30</v>
      </c>
      <c r="C10686" s="5" t="n">
        <v>100</v>
      </c>
      <c r="D10686" s="5" t="n">
        <v>4</v>
      </c>
      <c r="E10686" s="5" t="n">
        <v>0</v>
      </c>
      <c r="F10686" s="5" t="n">
        <v>34.8</v>
      </c>
      <c r="G10686" s="5" t="n">
        <v>21.6</v>
      </c>
      <c r="H10686" s="5" t="n">
        <v>25.81</v>
      </c>
      <c r="I10686" s="6">
        <f>IF(E10686&gt;=Markov!$B$3,1,0)</f>
        <v/>
      </c>
      <c r="J10686" s="6">
        <f>I10685</f>
        <v/>
      </c>
      <c r="K10686" s="7">
        <f>MAR1!$B$5+MAR1!$C$5*COS(2*PI()*$C10686/365)+MAR1!$D$5*SIN(2*PI()*$C10686/365)</f>
        <v/>
      </c>
      <c r="L10686" s="7">
        <f>MAR1!$B$6+MAR1!$C$6*COS(2*PI()*$C10686/365)+MAR1!$D$6*SIN(2*PI()*$C10686/365)</f>
        <v/>
      </c>
      <c r="M10686" s="7">
        <f>MAR1!$B$7+MAR1!$C$7*COS(2*PI()*$C10686/365)+MAR1!$D$7*SIN(2*PI()*$C10686/365)</f>
        <v/>
      </c>
      <c r="N10686" s="7">
        <f>F10686-K10686</f>
        <v/>
      </c>
      <c r="O10686" s="7">
        <f>G10686-L10686</f>
        <v/>
      </c>
      <c r="P10686" s="7">
        <f>H10686-M10686</f>
        <v/>
      </c>
      <c r="Q10686" s="7">
        <f>IF($I10686=1,(N10686-MAR1!$B$11)/MAR1!$D$11,(N10686-MAR1!$C$11)/MAR1!$E$11)</f>
        <v/>
      </c>
      <c r="R10686" s="7">
        <f>IF($I10686=1,(O10686-MAR1!$B$12)/MAR1!$D$12,(O10686-MAR1!$C$12)/MAR1!$E$12)</f>
        <v/>
      </c>
      <c r="S10686" s="7">
        <f>IF($I10686=1,(P10686-MAR1!$B$13)/MAR1!$D$13,(P10686-MAR1!$C$13)/MAR1!$E$13)</f>
        <v/>
      </c>
    </row>
    <row r="10687">
      <c r="A10687" s="5" t="n">
        <v>10686</v>
      </c>
      <c r="B10687" s="5" t="n">
        <v>30</v>
      </c>
      <c r="C10687" s="5" t="n">
        <v>101</v>
      </c>
      <c r="D10687" s="5" t="n">
        <v>4</v>
      </c>
      <c r="E10687" s="5" t="n">
        <v>0</v>
      </c>
      <c r="F10687" s="5" t="n">
        <v>33.3</v>
      </c>
      <c r="G10687" s="5" t="n">
        <v>19.4</v>
      </c>
      <c r="H10687" s="5" t="n">
        <v>28.62</v>
      </c>
      <c r="I10687" s="6">
        <f>IF(E10687&gt;=Markov!$B$3,1,0)</f>
        <v/>
      </c>
      <c r="J10687" s="6">
        <f>I10686</f>
        <v/>
      </c>
      <c r="K10687" s="7">
        <f>MAR1!$B$5+MAR1!$C$5*COS(2*PI()*$C10687/365)+MAR1!$D$5*SIN(2*PI()*$C10687/365)</f>
        <v/>
      </c>
      <c r="L10687" s="7">
        <f>MAR1!$B$6+MAR1!$C$6*COS(2*PI()*$C10687/365)+MAR1!$D$6*SIN(2*PI()*$C10687/365)</f>
        <v/>
      </c>
      <c r="M10687" s="7">
        <f>MAR1!$B$7+MAR1!$C$7*COS(2*PI()*$C10687/365)+MAR1!$D$7*SIN(2*PI()*$C10687/365)</f>
        <v/>
      </c>
      <c r="N10687" s="7">
        <f>F10687-K10687</f>
        <v/>
      </c>
      <c r="O10687" s="7">
        <f>G10687-L10687</f>
        <v/>
      </c>
      <c r="P10687" s="7">
        <f>H10687-M10687</f>
        <v/>
      </c>
      <c r="Q10687" s="7">
        <f>IF($I10687=1,(N10687-MAR1!$B$11)/MAR1!$D$11,(N10687-MAR1!$C$11)/MAR1!$E$11)</f>
        <v/>
      </c>
      <c r="R10687" s="7">
        <f>IF($I10687=1,(O10687-MAR1!$B$12)/MAR1!$D$12,(O10687-MAR1!$C$12)/MAR1!$E$12)</f>
        <v/>
      </c>
      <c r="S10687" s="7">
        <f>IF($I10687=1,(P10687-MAR1!$B$13)/MAR1!$D$13,(P10687-MAR1!$C$13)/MAR1!$E$13)</f>
        <v/>
      </c>
    </row>
    <row r="10688">
      <c r="A10688" s="5" t="n">
        <v>10687</v>
      </c>
      <c r="B10688" s="5" t="n">
        <v>30</v>
      </c>
      <c r="C10688" s="5" t="n">
        <v>102</v>
      </c>
      <c r="D10688" s="5" t="n">
        <v>4</v>
      </c>
      <c r="E10688" s="5" t="n">
        <v>0</v>
      </c>
      <c r="F10688" s="5" t="n">
        <v>35.2</v>
      </c>
      <c r="G10688" s="5" t="n">
        <v>22.6</v>
      </c>
      <c r="H10688" s="5" t="n">
        <v>29.3</v>
      </c>
      <c r="I10688" s="6">
        <f>IF(E10688&gt;=Markov!$B$3,1,0)</f>
        <v/>
      </c>
      <c r="J10688" s="6">
        <f>I10687</f>
        <v/>
      </c>
      <c r="K10688" s="7">
        <f>MAR1!$B$5+MAR1!$C$5*COS(2*PI()*$C10688/365)+MAR1!$D$5*SIN(2*PI()*$C10688/365)</f>
        <v/>
      </c>
      <c r="L10688" s="7">
        <f>MAR1!$B$6+MAR1!$C$6*COS(2*PI()*$C10688/365)+MAR1!$D$6*SIN(2*PI()*$C10688/365)</f>
        <v/>
      </c>
      <c r="M10688" s="7">
        <f>MAR1!$B$7+MAR1!$C$7*COS(2*PI()*$C10688/365)+MAR1!$D$7*SIN(2*PI()*$C10688/365)</f>
        <v/>
      </c>
      <c r="N10688" s="7">
        <f>F10688-K10688</f>
        <v/>
      </c>
      <c r="O10688" s="7">
        <f>G10688-L10688</f>
        <v/>
      </c>
      <c r="P10688" s="7">
        <f>H10688-M10688</f>
        <v/>
      </c>
      <c r="Q10688" s="7">
        <f>IF($I10688=1,(N10688-MAR1!$B$11)/MAR1!$D$11,(N10688-MAR1!$C$11)/MAR1!$E$11)</f>
        <v/>
      </c>
      <c r="R10688" s="7">
        <f>IF($I10688=1,(O10688-MAR1!$B$12)/MAR1!$D$12,(O10688-MAR1!$C$12)/MAR1!$E$12)</f>
        <v/>
      </c>
      <c r="S10688" s="7">
        <f>IF($I10688=1,(P10688-MAR1!$B$13)/MAR1!$D$13,(P10688-MAR1!$C$13)/MAR1!$E$13)</f>
        <v/>
      </c>
    </row>
    <row r="10689">
      <c r="A10689" s="5" t="n">
        <v>10688</v>
      </c>
      <c r="B10689" s="5" t="n">
        <v>30</v>
      </c>
      <c r="C10689" s="5" t="n">
        <v>103</v>
      </c>
      <c r="D10689" s="5" t="n">
        <v>4</v>
      </c>
      <c r="E10689" s="5" t="n">
        <v>0</v>
      </c>
      <c r="F10689" s="5" t="n">
        <v>37.1</v>
      </c>
      <c r="G10689" s="5" t="n">
        <v>23.8</v>
      </c>
      <c r="H10689" s="5" t="n">
        <v>25.02</v>
      </c>
      <c r="I10689" s="6">
        <f>IF(E10689&gt;=Markov!$B$3,1,0)</f>
        <v/>
      </c>
      <c r="J10689" s="6">
        <f>I10688</f>
        <v/>
      </c>
      <c r="K10689" s="7">
        <f>MAR1!$B$5+MAR1!$C$5*COS(2*PI()*$C10689/365)+MAR1!$D$5*SIN(2*PI()*$C10689/365)</f>
        <v/>
      </c>
      <c r="L10689" s="7">
        <f>MAR1!$B$6+MAR1!$C$6*COS(2*PI()*$C10689/365)+MAR1!$D$6*SIN(2*PI()*$C10689/365)</f>
        <v/>
      </c>
      <c r="M10689" s="7">
        <f>MAR1!$B$7+MAR1!$C$7*COS(2*PI()*$C10689/365)+MAR1!$D$7*SIN(2*PI()*$C10689/365)</f>
        <v/>
      </c>
      <c r="N10689" s="7">
        <f>F10689-K10689</f>
        <v/>
      </c>
      <c r="O10689" s="7">
        <f>G10689-L10689</f>
        <v/>
      </c>
      <c r="P10689" s="7">
        <f>H10689-M10689</f>
        <v/>
      </c>
      <c r="Q10689" s="7">
        <f>IF($I10689=1,(N10689-MAR1!$B$11)/MAR1!$D$11,(N10689-MAR1!$C$11)/MAR1!$E$11)</f>
        <v/>
      </c>
      <c r="R10689" s="7">
        <f>IF($I10689=1,(O10689-MAR1!$B$12)/MAR1!$D$12,(O10689-MAR1!$C$12)/MAR1!$E$12)</f>
        <v/>
      </c>
      <c r="S10689" s="7">
        <f>IF($I10689=1,(P10689-MAR1!$B$13)/MAR1!$D$13,(P10689-MAR1!$C$13)/MAR1!$E$13)</f>
        <v/>
      </c>
    </row>
    <row r="10690">
      <c r="A10690" s="5" t="n">
        <v>10689</v>
      </c>
      <c r="B10690" s="5" t="n">
        <v>30</v>
      </c>
      <c r="C10690" s="5" t="n">
        <v>104</v>
      </c>
      <c r="D10690" s="5" t="n">
        <v>4</v>
      </c>
      <c r="E10690" s="5" t="n">
        <v>0</v>
      </c>
      <c r="F10690" s="5" t="n">
        <v>39.6</v>
      </c>
      <c r="G10690" s="5" t="n">
        <v>24.7</v>
      </c>
      <c r="H10690" s="5" t="n">
        <v>21.39</v>
      </c>
      <c r="I10690" s="6">
        <f>IF(E10690&gt;=Markov!$B$3,1,0)</f>
        <v/>
      </c>
      <c r="J10690" s="6">
        <f>I10689</f>
        <v/>
      </c>
      <c r="K10690" s="7">
        <f>MAR1!$B$5+MAR1!$C$5*COS(2*PI()*$C10690/365)+MAR1!$D$5*SIN(2*PI()*$C10690/365)</f>
        <v/>
      </c>
      <c r="L10690" s="7">
        <f>MAR1!$B$6+MAR1!$C$6*COS(2*PI()*$C10690/365)+MAR1!$D$6*SIN(2*PI()*$C10690/365)</f>
        <v/>
      </c>
      <c r="M10690" s="7">
        <f>MAR1!$B$7+MAR1!$C$7*COS(2*PI()*$C10690/365)+MAR1!$D$7*SIN(2*PI()*$C10690/365)</f>
        <v/>
      </c>
      <c r="N10690" s="7">
        <f>F10690-K10690</f>
        <v/>
      </c>
      <c r="O10690" s="7">
        <f>G10690-L10690</f>
        <v/>
      </c>
      <c r="P10690" s="7">
        <f>H10690-M10690</f>
        <v/>
      </c>
      <c r="Q10690" s="7">
        <f>IF($I10690=1,(N10690-MAR1!$B$11)/MAR1!$D$11,(N10690-MAR1!$C$11)/MAR1!$E$11)</f>
        <v/>
      </c>
      <c r="R10690" s="7">
        <f>IF($I10690=1,(O10690-MAR1!$B$12)/MAR1!$D$12,(O10690-MAR1!$C$12)/MAR1!$E$12)</f>
        <v/>
      </c>
      <c r="S10690" s="7">
        <f>IF($I10690=1,(P10690-MAR1!$B$13)/MAR1!$D$13,(P10690-MAR1!$C$13)/MAR1!$E$13)</f>
        <v/>
      </c>
    </row>
    <row r="10691">
      <c r="A10691" s="5" t="n">
        <v>10690</v>
      </c>
      <c r="B10691" s="5" t="n">
        <v>30</v>
      </c>
      <c r="C10691" s="5" t="n">
        <v>105</v>
      </c>
      <c r="D10691" s="5" t="n">
        <v>4</v>
      </c>
      <c r="E10691" s="5" t="n">
        <v>0</v>
      </c>
      <c r="F10691" s="5" t="n">
        <v>39.2</v>
      </c>
      <c r="G10691" s="5" t="n">
        <v>23.8</v>
      </c>
      <c r="H10691" s="5" t="n">
        <v>21.98</v>
      </c>
      <c r="I10691" s="6">
        <f>IF(E10691&gt;=Markov!$B$3,1,0)</f>
        <v/>
      </c>
      <c r="J10691" s="6">
        <f>I10690</f>
        <v/>
      </c>
      <c r="K10691" s="7">
        <f>MAR1!$B$5+MAR1!$C$5*COS(2*PI()*$C10691/365)+MAR1!$D$5*SIN(2*PI()*$C10691/365)</f>
        <v/>
      </c>
      <c r="L10691" s="7">
        <f>MAR1!$B$6+MAR1!$C$6*COS(2*PI()*$C10691/365)+MAR1!$D$6*SIN(2*PI()*$C10691/365)</f>
        <v/>
      </c>
      <c r="M10691" s="7">
        <f>MAR1!$B$7+MAR1!$C$7*COS(2*PI()*$C10691/365)+MAR1!$D$7*SIN(2*PI()*$C10691/365)</f>
        <v/>
      </c>
      <c r="N10691" s="7">
        <f>F10691-K10691</f>
        <v/>
      </c>
      <c r="O10691" s="7">
        <f>G10691-L10691</f>
        <v/>
      </c>
      <c r="P10691" s="7">
        <f>H10691-M10691</f>
        <v/>
      </c>
      <c r="Q10691" s="7">
        <f>IF($I10691=1,(N10691-MAR1!$B$11)/MAR1!$D$11,(N10691-MAR1!$C$11)/MAR1!$E$11)</f>
        <v/>
      </c>
      <c r="R10691" s="7">
        <f>IF($I10691=1,(O10691-MAR1!$B$12)/MAR1!$D$12,(O10691-MAR1!$C$12)/MAR1!$E$12)</f>
        <v/>
      </c>
      <c r="S10691" s="7">
        <f>IF($I10691=1,(P10691-MAR1!$B$13)/MAR1!$D$13,(P10691-MAR1!$C$13)/MAR1!$E$13)</f>
        <v/>
      </c>
    </row>
    <row r="10692">
      <c r="A10692" s="5" t="n">
        <v>10691</v>
      </c>
      <c r="B10692" s="5" t="n">
        <v>30</v>
      </c>
      <c r="C10692" s="5" t="n">
        <v>106</v>
      </c>
      <c r="D10692" s="5" t="n">
        <v>4</v>
      </c>
      <c r="E10692" s="5" t="n">
        <v>0</v>
      </c>
      <c r="F10692" s="5" t="n">
        <v>39.5</v>
      </c>
      <c r="G10692" s="5" t="n">
        <v>25.1</v>
      </c>
      <c r="H10692" s="5" t="n">
        <v>22.87</v>
      </c>
      <c r="I10692" s="6">
        <f>IF(E10692&gt;=Markov!$B$3,1,0)</f>
        <v/>
      </c>
      <c r="J10692" s="6">
        <f>I10691</f>
        <v/>
      </c>
      <c r="K10692" s="7">
        <f>MAR1!$B$5+MAR1!$C$5*COS(2*PI()*$C10692/365)+MAR1!$D$5*SIN(2*PI()*$C10692/365)</f>
        <v/>
      </c>
      <c r="L10692" s="7">
        <f>MAR1!$B$6+MAR1!$C$6*COS(2*PI()*$C10692/365)+MAR1!$D$6*SIN(2*PI()*$C10692/365)</f>
        <v/>
      </c>
      <c r="M10692" s="7">
        <f>MAR1!$B$7+MAR1!$C$7*COS(2*PI()*$C10692/365)+MAR1!$D$7*SIN(2*PI()*$C10692/365)</f>
        <v/>
      </c>
      <c r="N10692" s="7">
        <f>F10692-K10692</f>
        <v/>
      </c>
      <c r="O10692" s="7">
        <f>G10692-L10692</f>
        <v/>
      </c>
      <c r="P10692" s="7">
        <f>H10692-M10692</f>
        <v/>
      </c>
      <c r="Q10692" s="7">
        <f>IF($I10692=1,(N10692-MAR1!$B$11)/MAR1!$D$11,(N10692-MAR1!$C$11)/MAR1!$E$11)</f>
        <v/>
      </c>
      <c r="R10692" s="7">
        <f>IF($I10692=1,(O10692-MAR1!$B$12)/MAR1!$D$12,(O10692-MAR1!$C$12)/MAR1!$E$12)</f>
        <v/>
      </c>
      <c r="S10692" s="7">
        <f>IF($I10692=1,(P10692-MAR1!$B$13)/MAR1!$D$13,(P10692-MAR1!$C$13)/MAR1!$E$13)</f>
        <v/>
      </c>
    </row>
    <row r="10693">
      <c r="A10693" s="5" t="n">
        <v>10692</v>
      </c>
      <c r="B10693" s="5" t="n">
        <v>30</v>
      </c>
      <c r="C10693" s="5" t="n">
        <v>107</v>
      </c>
      <c r="D10693" s="5" t="n">
        <v>4</v>
      </c>
      <c r="E10693" s="5" t="n">
        <v>0</v>
      </c>
      <c r="F10693" s="5" t="n">
        <v>40.1</v>
      </c>
      <c r="G10693" s="5" t="n">
        <v>22</v>
      </c>
      <c r="H10693" s="5" t="n">
        <v>28.6</v>
      </c>
      <c r="I10693" s="6">
        <f>IF(E10693&gt;=Markov!$B$3,1,0)</f>
        <v/>
      </c>
      <c r="J10693" s="6">
        <f>I10692</f>
        <v/>
      </c>
      <c r="K10693" s="7">
        <f>MAR1!$B$5+MAR1!$C$5*COS(2*PI()*$C10693/365)+MAR1!$D$5*SIN(2*PI()*$C10693/365)</f>
        <v/>
      </c>
      <c r="L10693" s="7">
        <f>MAR1!$B$6+MAR1!$C$6*COS(2*PI()*$C10693/365)+MAR1!$D$6*SIN(2*PI()*$C10693/365)</f>
        <v/>
      </c>
      <c r="M10693" s="7">
        <f>MAR1!$B$7+MAR1!$C$7*COS(2*PI()*$C10693/365)+MAR1!$D$7*SIN(2*PI()*$C10693/365)</f>
        <v/>
      </c>
      <c r="N10693" s="7">
        <f>F10693-K10693</f>
        <v/>
      </c>
      <c r="O10693" s="7">
        <f>G10693-L10693</f>
        <v/>
      </c>
      <c r="P10693" s="7">
        <f>H10693-M10693</f>
        <v/>
      </c>
      <c r="Q10693" s="7">
        <f>IF($I10693=1,(N10693-MAR1!$B$11)/MAR1!$D$11,(N10693-MAR1!$C$11)/MAR1!$E$11)</f>
        <v/>
      </c>
      <c r="R10693" s="7">
        <f>IF($I10693=1,(O10693-MAR1!$B$12)/MAR1!$D$12,(O10693-MAR1!$C$12)/MAR1!$E$12)</f>
        <v/>
      </c>
      <c r="S10693" s="7">
        <f>IF($I10693=1,(P10693-MAR1!$B$13)/MAR1!$D$13,(P10693-MAR1!$C$13)/MAR1!$E$13)</f>
        <v/>
      </c>
    </row>
    <row r="10694">
      <c r="A10694" s="5" t="n">
        <v>10693</v>
      </c>
      <c r="B10694" s="5" t="n">
        <v>30</v>
      </c>
      <c r="C10694" s="5" t="n">
        <v>108</v>
      </c>
      <c r="D10694" s="5" t="n">
        <v>4</v>
      </c>
      <c r="E10694" s="5" t="n">
        <v>0</v>
      </c>
      <c r="F10694" s="5" t="n">
        <v>40.3</v>
      </c>
      <c r="G10694" s="5" t="n">
        <v>24.6</v>
      </c>
      <c r="H10694" s="5" t="n">
        <v>27.91</v>
      </c>
      <c r="I10694" s="6">
        <f>IF(E10694&gt;=Markov!$B$3,1,0)</f>
        <v/>
      </c>
      <c r="J10694" s="6">
        <f>I10693</f>
        <v/>
      </c>
      <c r="K10694" s="7">
        <f>MAR1!$B$5+MAR1!$C$5*COS(2*PI()*$C10694/365)+MAR1!$D$5*SIN(2*PI()*$C10694/365)</f>
        <v/>
      </c>
      <c r="L10694" s="7">
        <f>MAR1!$B$6+MAR1!$C$6*COS(2*PI()*$C10694/365)+MAR1!$D$6*SIN(2*PI()*$C10694/365)</f>
        <v/>
      </c>
      <c r="M10694" s="7">
        <f>MAR1!$B$7+MAR1!$C$7*COS(2*PI()*$C10694/365)+MAR1!$D$7*SIN(2*PI()*$C10694/365)</f>
        <v/>
      </c>
      <c r="N10694" s="7">
        <f>F10694-K10694</f>
        <v/>
      </c>
      <c r="O10694" s="7">
        <f>G10694-L10694</f>
        <v/>
      </c>
      <c r="P10694" s="7">
        <f>H10694-M10694</f>
        <v/>
      </c>
      <c r="Q10694" s="7">
        <f>IF($I10694=1,(N10694-MAR1!$B$11)/MAR1!$D$11,(N10694-MAR1!$C$11)/MAR1!$E$11)</f>
        <v/>
      </c>
      <c r="R10694" s="7">
        <f>IF($I10694=1,(O10694-MAR1!$B$12)/MAR1!$D$12,(O10694-MAR1!$C$12)/MAR1!$E$12)</f>
        <v/>
      </c>
      <c r="S10694" s="7">
        <f>IF($I10694=1,(P10694-MAR1!$B$13)/MAR1!$D$13,(P10694-MAR1!$C$13)/MAR1!$E$13)</f>
        <v/>
      </c>
    </row>
    <row r="10695">
      <c r="A10695" s="5" t="n">
        <v>10694</v>
      </c>
      <c r="B10695" s="5" t="n">
        <v>30</v>
      </c>
      <c r="C10695" s="5" t="n">
        <v>109</v>
      </c>
      <c r="D10695" s="5" t="n">
        <v>4</v>
      </c>
      <c r="E10695" s="5" t="n">
        <v>0</v>
      </c>
      <c r="F10695" s="5" t="n">
        <v>37.6</v>
      </c>
      <c r="G10695" s="5" t="n">
        <v>24.7</v>
      </c>
      <c r="H10695" s="5" t="n">
        <v>24.43</v>
      </c>
      <c r="I10695" s="6">
        <f>IF(E10695&gt;=Markov!$B$3,1,0)</f>
        <v/>
      </c>
      <c r="J10695" s="6">
        <f>I10694</f>
        <v/>
      </c>
      <c r="K10695" s="7">
        <f>MAR1!$B$5+MAR1!$C$5*COS(2*PI()*$C10695/365)+MAR1!$D$5*SIN(2*PI()*$C10695/365)</f>
        <v/>
      </c>
      <c r="L10695" s="7">
        <f>MAR1!$B$6+MAR1!$C$6*COS(2*PI()*$C10695/365)+MAR1!$D$6*SIN(2*PI()*$C10695/365)</f>
        <v/>
      </c>
      <c r="M10695" s="7">
        <f>MAR1!$B$7+MAR1!$C$7*COS(2*PI()*$C10695/365)+MAR1!$D$7*SIN(2*PI()*$C10695/365)</f>
        <v/>
      </c>
      <c r="N10695" s="7">
        <f>F10695-K10695</f>
        <v/>
      </c>
      <c r="O10695" s="7">
        <f>G10695-L10695</f>
        <v/>
      </c>
      <c r="P10695" s="7">
        <f>H10695-M10695</f>
        <v/>
      </c>
      <c r="Q10695" s="7">
        <f>IF($I10695=1,(N10695-MAR1!$B$11)/MAR1!$D$11,(N10695-MAR1!$C$11)/MAR1!$E$11)</f>
        <v/>
      </c>
      <c r="R10695" s="7">
        <f>IF($I10695=1,(O10695-MAR1!$B$12)/MAR1!$D$12,(O10695-MAR1!$C$12)/MAR1!$E$12)</f>
        <v/>
      </c>
      <c r="S10695" s="7">
        <f>IF($I10695=1,(P10695-MAR1!$B$13)/MAR1!$D$13,(P10695-MAR1!$C$13)/MAR1!$E$13)</f>
        <v/>
      </c>
    </row>
    <row r="10696">
      <c r="A10696" s="5" t="n">
        <v>10695</v>
      </c>
      <c r="B10696" s="5" t="n">
        <v>30</v>
      </c>
      <c r="C10696" s="5" t="n">
        <v>110</v>
      </c>
      <c r="D10696" s="5" t="n">
        <v>4</v>
      </c>
      <c r="E10696" s="5" t="n">
        <v>1.1</v>
      </c>
      <c r="F10696" s="5" t="n">
        <v>34.3</v>
      </c>
      <c r="G10696" s="5" t="n">
        <v>21.7</v>
      </c>
      <c r="H10696" s="5" t="n">
        <v>17.74</v>
      </c>
      <c r="I10696" s="6">
        <f>IF(E10696&gt;=Markov!$B$3,1,0)</f>
        <v/>
      </c>
      <c r="J10696" s="6">
        <f>I10695</f>
        <v/>
      </c>
      <c r="K10696" s="7">
        <f>MAR1!$B$5+MAR1!$C$5*COS(2*PI()*$C10696/365)+MAR1!$D$5*SIN(2*PI()*$C10696/365)</f>
        <v/>
      </c>
      <c r="L10696" s="7">
        <f>MAR1!$B$6+MAR1!$C$6*COS(2*PI()*$C10696/365)+MAR1!$D$6*SIN(2*PI()*$C10696/365)</f>
        <v/>
      </c>
      <c r="M10696" s="7">
        <f>MAR1!$B$7+MAR1!$C$7*COS(2*PI()*$C10696/365)+MAR1!$D$7*SIN(2*PI()*$C10696/365)</f>
        <v/>
      </c>
      <c r="N10696" s="7">
        <f>F10696-K10696</f>
        <v/>
      </c>
      <c r="O10696" s="7">
        <f>G10696-L10696</f>
        <v/>
      </c>
      <c r="P10696" s="7">
        <f>H10696-M10696</f>
        <v/>
      </c>
      <c r="Q10696" s="7">
        <f>IF($I10696=1,(N10696-MAR1!$B$11)/MAR1!$D$11,(N10696-MAR1!$C$11)/MAR1!$E$11)</f>
        <v/>
      </c>
      <c r="R10696" s="7">
        <f>IF($I10696=1,(O10696-MAR1!$B$12)/MAR1!$D$12,(O10696-MAR1!$C$12)/MAR1!$E$12)</f>
        <v/>
      </c>
      <c r="S10696" s="7">
        <f>IF($I10696=1,(P10696-MAR1!$B$13)/MAR1!$D$13,(P10696-MAR1!$C$13)/MAR1!$E$13)</f>
        <v/>
      </c>
    </row>
    <row r="10697">
      <c r="A10697" s="5" t="n">
        <v>10696</v>
      </c>
      <c r="B10697" s="5" t="n">
        <v>30</v>
      </c>
      <c r="C10697" s="5" t="n">
        <v>111</v>
      </c>
      <c r="D10697" s="5" t="n">
        <v>4</v>
      </c>
      <c r="E10697" s="5" t="n">
        <v>21.7</v>
      </c>
      <c r="F10697" s="5" t="n">
        <v>34</v>
      </c>
      <c r="G10697" s="5" t="n">
        <v>23.8</v>
      </c>
      <c r="H10697" s="5" t="n">
        <v>17.67</v>
      </c>
      <c r="I10697" s="6">
        <f>IF(E10697&gt;=Markov!$B$3,1,0)</f>
        <v/>
      </c>
      <c r="J10697" s="6">
        <f>I10696</f>
        <v/>
      </c>
      <c r="K10697" s="7">
        <f>MAR1!$B$5+MAR1!$C$5*COS(2*PI()*$C10697/365)+MAR1!$D$5*SIN(2*PI()*$C10697/365)</f>
        <v/>
      </c>
      <c r="L10697" s="7">
        <f>MAR1!$B$6+MAR1!$C$6*COS(2*PI()*$C10697/365)+MAR1!$D$6*SIN(2*PI()*$C10697/365)</f>
        <v/>
      </c>
      <c r="M10697" s="7">
        <f>MAR1!$B$7+MAR1!$C$7*COS(2*PI()*$C10697/365)+MAR1!$D$7*SIN(2*PI()*$C10697/365)</f>
        <v/>
      </c>
      <c r="N10697" s="7">
        <f>F10697-K10697</f>
        <v/>
      </c>
      <c r="O10697" s="7">
        <f>G10697-L10697</f>
        <v/>
      </c>
      <c r="P10697" s="7">
        <f>H10697-M10697</f>
        <v/>
      </c>
      <c r="Q10697" s="7">
        <f>IF($I10697=1,(N10697-MAR1!$B$11)/MAR1!$D$11,(N10697-MAR1!$C$11)/MAR1!$E$11)</f>
        <v/>
      </c>
      <c r="R10697" s="7">
        <f>IF($I10697=1,(O10697-MAR1!$B$12)/MAR1!$D$12,(O10697-MAR1!$C$12)/MAR1!$E$12)</f>
        <v/>
      </c>
      <c r="S10697" s="7">
        <f>IF($I10697=1,(P10697-MAR1!$B$13)/MAR1!$D$13,(P10697-MAR1!$C$13)/MAR1!$E$13)</f>
        <v/>
      </c>
    </row>
    <row r="10698">
      <c r="A10698" s="5" t="n">
        <v>10697</v>
      </c>
      <c r="B10698" s="5" t="n">
        <v>30</v>
      </c>
      <c r="C10698" s="5" t="n">
        <v>112</v>
      </c>
      <c r="D10698" s="5" t="n">
        <v>4</v>
      </c>
      <c r="E10698" s="5" t="n">
        <v>12.7</v>
      </c>
      <c r="F10698" s="5" t="n">
        <v>33.2</v>
      </c>
      <c r="G10698" s="5" t="n">
        <v>23.1</v>
      </c>
      <c r="H10698" s="5" t="n">
        <v>20.28</v>
      </c>
      <c r="I10698" s="6">
        <f>IF(E10698&gt;=Markov!$B$3,1,0)</f>
        <v/>
      </c>
      <c r="J10698" s="6">
        <f>I10697</f>
        <v/>
      </c>
      <c r="K10698" s="7">
        <f>MAR1!$B$5+MAR1!$C$5*COS(2*PI()*$C10698/365)+MAR1!$D$5*SIN(2*PI()*$C10698/365)</f>
        <v/>
      </c>
      <c r="L10698" s="7">
        <f>MAR1!$B$6+MAR1!$C$6*COS(2*PI()*$C10698/365)+MAR1!$D$6*SIN(2*PI()*$C10698/365)</f>
        <v/>
      </c>
      <c r="M10698" s="7">
        <f>MAR1!$B$7+MAR1!$C$7*COS(2*PI()*$C10698/365)+MAR1!$D$7*SIN(2*PI()*$C10698/365)</f>
        <v/>
      </c>
      <c r="N10698" s="7">
        <f>F10698-K10698</f>
        <v/>
      </c>
      <c r="O10698" s="7">
        <f>G10698-L10698</f>
        <v/>
      </c>
      <c r="P10698" s="7">
        <f>H10698-M10698</f>
        <v/>
      </c>
      <c r="Q10698" s="7">
        <f>IF($I10698=1,(N10698-MAR1!$B$11)/MAR1!$D$11,(N10698-MAR1!$C$11)/MAR1!$E$11)</f>
        <v/>
      </c>
      <c r="R10698" s="7">
        <f>IF($I10698=1,(O10698-MAR1!$B$12)/MAR1!$D$12,(O10698-MAR1!$C$12)/MAR1!$E$12)</f>
        <v/>
      </c>
      <c r="S10698" s="7">
        <f>IF($I10698=1,(P10698-MAR1!$B$13)/MAR1!$D$13,(P10698-MAR1!$C$13)/MAR1!$E$13)</f>
        <v/>
      </c>
    </row>
    <row r="10699">
      <c r="A10699" s="5" t="n">
        <v>10698</v>
      </c>
      <c r="B10699" s="5" t="n">
        <v>30</v>
      </c>
      <c r="C10699" s="5" t="n">
        <v>113</v>
      </c>
      <c r="D10699" s="5" t="n">
        <v>4</v>
      </c>
      <c r="E10699" s="5" t="n">
        <v>0.9</v>
      </c>
      <c r="F10699" s="5" t="n">
        <v>33</v>
      </c>
      <c r="G10699" s="5" t="n">
        <v>22.5</v>
      </c>
      <c r="H10699" s="5" t="n">
        <v>18.05</v>
      </c>
      <c r="I10699" s="6">
        <f>IF(E10699&gt;=Markov!$B$3,1,0)</f>
        <v/>
      </c>
      <c r="J10699" s="6">
        <f>I10698</f>
        <v/>
      </c>
      <c r="K10699" s="7">
        <f>MAR1!$B$5+MAR1!$C$5*COS(2*PI()*$C10699/365)+MAR1!$D$5*SIN(2*PI()*$C10699/365)</f>
        <v/>
      </c>
      <c r="L10699" s="7">
        <f>MAR1!$B$6+MAR1!$C$6*COS(2*PI()*$C10699/365)+MAR1!$D$6*SIN(2*PI()*$C10699/365)</f>
        <v/>
      </c>
      <c r="M10699" s="7">
        <f>MAR1!$B$7+MAR1!$C$7*COS(2*PI()*$C10699/365)+MAR1!$D$7*SIN(2*PI()*$C10699/365)</f>
        <v/>
      </c>
      <c r="N10699" s="7">
        <f>F10699-K10699</f>
        <v/>
      </c>
      <c r="O10699" s="7">
        <f>G10699-L10699</f>
        <v/>
      </c>
      <c r="P10699" s="7">
        <f>H10699-M10699</f>
        <v/>
      </c>
      <c r="Q10699" s="7">
        <f>IF($I10699=1,(N10699-MAR1!$B$11)/MAR1!$D$11,(N10699-MAR1!$C$11)/MAR1!$E$11)</f>
        <v/>
      </c>
      <c r="R10699" s="7">
        <f>IF($I10699=1,(O10699-MAR1!$B$12)/MAR1!$D$12,(O10699-MAR1!$C$12)/MAR1!$E$12)</f>
        <v/>
      </c>
      <c r="S10699" s="7">
        <f>IF($I10699=1,(P10699-MAR1!$B$13)/MAR1!$D$13,(P10699-MAR1!$C$13)/MAR1!$E$13)</f>
        <v/>
      </c>
    </row>
    <row r="10700">
      <c r="A10700" s="5" t="n">
        <v>10699</v>
      </c>
      <c r="B10700" s="5" t="n">
        <v>30</v>
      </c>
      <c r="C10700" s="5" t="n">
        <v>114</v>
      </c>
      <c r="D10700" s="5" t="n">
        <v>4</v>
      </c>
      <c r="E10700" s="5" t="n">
        <v>0</v>
      </c>
      <c r="F10700" s="5" t="n">
        <v>35.6</v>
      </c>
      <c r="G10700" s="5" t="n">
        <v>22.5</v>
      </c>
      <c r="H10700" s="5" t="n">
        <v>22.94</v>
      </c>
      <c r="I10700" s="6">
        <f>IF(E10700&gt;=Markov!$B$3,1,0)</f>
        <v/>
      </c>
      <c r="J10700" s="6">
        <f>I10699</f>
        <v/>
      </c>
      <c r="K10700" s="7">
        <f>MAR1!$B$5+MAR1!$C$5*COS(2*PI()*$C10700/365)+MAR1!$D$5*SIN(2*PI()*$C10700/365)</f>
        <v/>
      </c>
      <c r="L10700" s="7">
        <f>MAR1!$B$6+MAR1!$C$6*COS(2*PI()*$C10700/365)+MAR1!$D$6*SIN(2*PI()*$C10700/365)</f>
        <v/>
      </c>
      <c r="M10700" s="7">
        <f>MAR1!$B$7+MAR1!$C$7*COS(2*PI()*$C10700/365)+MAR1!$D$7*SIN(2*PI()*$C10700/365)</f>
        <v/>
      </c>
      <c r="N10700" s="7">
        <f>F10700-K10700</f>
        <v/>
      </c>
      <c r="O10700" s="7">
        <f>G10700-L10700</f>
        <v/>
      </c>
      <c r="P10700" s="7">
        <f>H10700-M10700</f>
        <v/>
      </c>
      <c r="Q10700" s="7">
        <f>IF($I10700=1,(N10700-MAR1!$B$11)/MAR1!$D$11,(N10700-MAR1!$C$11)/MAR1!$E$11)</f>
        <v/>
      </c>
      <c r="R10700" s="7">
        <f>IF($I10700=1,(O10700-MAR1!$B$12)/MAR1!$D$12,(O10700-MAR1!$C$12)/MAR1!$E$12)</f>
        <v/>
      </c>
      <c r="S10700" s="7">
        <f>IF($I10700=1,(P10700-MAR1!$B$13)/MAR1!$D$13,(P10700-MAR1!$C$13)/MAR1!$E$13)</f>
        <v/>
      </c>
    </row>
    <row r="10701">
      <c r="A10701" s="5" t="n">
        <v>10700</v>
      </c>
      <c r="B10701" s="5" t="n">
        <v>30</v>
      </c>
      <c r="C10701" s="5" t="n">
        <v>115</v>
      </c>
      <c r="D10701" s="5" t="n">
        <v>4</v>
      </c>
      <c r="E10701" s="5" t="n">
        <v>0</v>
      </c>
      <c r="F10701" s="5" t="n">
        <v>34.9</v>
      </c>
      <c r="G10701" s="5" t="n">
        <v>22.3</v>
      </c>
      <c r="H10701" s="5" t="n">
        <v>23.09</v>
      </c>
      <c r="I10701" s="6">
        <f>IF(E10701&gt;=Markov!$B$3,1,0)</f>
        <v/>
      </c>
      <c r="J10701" s="6">
        <f>I10700</f>
        <v/>
      </c>
      <c r="K10701" s="7">
        <f>MAR1!$B$5+MAR1!$C$5*COS(2*PI()*$C10701/365)+MAR1!$D$5*SIN(2*PI()*$C10701/365)</f>
        <v/>
      </c>
      <c r="L10701" s="7">
        <f>MAR1!$B$6+MAR1!$C$6*COS(2*PI()*$C10701/365)+MAR1!$D$6*SIN(2*PI()*$C10701/365)</f>
        <v/>
      </c>
      <c r="M10701" s="7">
        <f>MAR1!$B$7+MAR1!$C$7*COS(2*PI()*$C10701/365)+MAR1!$D$7*SIN(2*PI()*$C10701/365)</f>
        <v/>
      </c>
      <c r="N10701" s="7">
        <f>F10701-K10701</f>
        <v/>
      </c>
      <c r="O10701" s="7">
        <f>G10701-L10701</f>
        <v/>
      </c>
      <c r="P10701" s="7">
        <f>H10701-M10701</f>
        <v/>
      </c>
      <c r="Q10701" s="7">
        <f>IF($I10701=1,(N10701-MAR1!$B$11)/MAR1!$D$11,(N10701-MAR1!$C$11)/MAR1!$E$11)</f>
        <v/>
      </c>
      <c r="R10701" s="7">
        <f>IF($I10701=1,(O10701-MAR1!$B$12)/MAR1!$D$12,(O10701-MAR1!$C$12)/MAR1!$E$12)</f>
        <v/>
      </c>
      <c r="S10701" s="7">
        <f>IF($I10701=1,(P10701-MAR1!$B$13)/MAR1!$D$13,(P10701-MAR1!$C$13)/MAR1!$E$13)</f>
        <v/>
      </c>
    </row>
    <row r="10702">
      <c r="A10702" s="5" t="n">
        <v>10701</v>
      </c>
      <c r="B10702" s="5" t="n">
        <v>30</v>
      </c>
      <c r="C10702" s="5" t="n">
        <v>116</v>
      </c>
      <c r="D10702" s="5" t="n">
        <v>4</v>
      </c>
      <c r="E10702" s="5" t="n">
        <v>0</v>
      </c>
      <c r="F10702" s="5" t="n">
        <v>36.5</v>
      </c>
      <c r="G10702" s="5" t="n">
        <v>23.3</v>
      </c>
      <c r="H10702" s="5" t="n">
        <v>30.26</v>
      </c>
      <c r="I10702" s="6">
        <f>IF(E10702&gt;=Markov!$B$3,1,0)</f>
        <v/>
      </c>
      <c r="J10702" s="6">
        <f>I10701</f>
        <v/>
      </c>
      <c r="K10702" s="7">
        <f>MAR1!$B$5+MAR1!$C$5*COS(2*PI()*$C10702/365)+MAR1!$D$5*SIN(2*PI()*$C10702/365)</f>
        <v/>
      </c>
      <c r="L10702" s="7">
        <f>MAR1!$B$6+MAR1!$C$6*COS(2*PI()*$C10702/365)+MAR1!$D$6*SIN(2*PI()*$C10702/365)</f>
        <v/>
      </c>
      <c r="M10702" s="7">
        <f>MAR1!$B$7+MAR1!$C$7*COS(2*PI()*$C10702/365)+MAR1!$D$7*SIN(2*PI()*$C10702/365)</f>
        <v/>
      </c>
      <c r="N10702" s="7">
        <f>F10702-K10702</f>
        <v/>
      </c>
      <c r="O10702" s="7">
        <f>G10702-L10702</f>
        <v/>
      </c>
      <c r="P10702" s="7">
        <f>H10702-M10702</f>
        <v/>
      </c>
      <c r="Q10702" s="7">
        <f>IF($I10702=1,(N10702-MAR1!$B$11)/MAR1!$D$11,(N10702-MAR1!$C$11)/MAR1!$E$11)</f>
        <v/>
      </c>
      <c r="R10702" s="7">
        <f>IF($I10702=1,(O10702-MAR1!$B$12)/MAR1!$D$12,(O10702-MAR1!$C$12)/MAR1!$E$12)</f>
        <v/>
      </c>
      <c r="S10702" s="7">
        <f>IF($I10702=1,(P10702-MAR1!$B$13)/MAR1!$D$13,(P10702-MAR1!$C$13)/MAR1!$E$13)</f>
        <v/>
      </c>
    </row>
    <row r="10703">
      <c r="A10703" s="5" t="n">
        <v>10702</v>
      </c>
      <c r="B10703" s="5" t="n">
        <v>30</v>
      </c>
      <c r="C10703" s="5" t="n">
        <v>117</v>
      </c>
      <c r="D10703" s="5" t="n">
        <v>4</v>
      </c>
      <c r="E10703" s="5" t="n">
        <v>0</v>
      </c>
      <c r="F10703" s="5" t="n">
        <v>38.4</v>
      </c>
      <c r="G10703" s="5" t="n">
        <v>24.5</v>
      </c>
      <c r="H10703" s="5" t="n">
        <v>24.77</v>
      </c>
      <c r="I10703" s="6">
        <f>IF(E10703&gt;=Markov!$B$3,1,0)</f>
        <v/>
      </c>
      <c r="J10703" s="6">
        <f>I10702</f>
        <v/>
      </c>
      <c r="K10703" s="7">
        <f>MAR1!$B$5+MAR1!$C$5*COS(2*PI()*$C10703/365)+MAR1!$D$5*SIN(2*PI()*$C10703/365)</f>
        <v/>
      </c>
      <c r="L10703" s="7">
        <f>MAR1!$B$6+MAR1!$C$6*COS(2*PI()*$C10703/365)+MAR1!$D$6*SIN(2*PI()*$C10703/365)</f>
        <v/>
      </c>
      <c r="M10703" s="7">
        <f>MAR1!$B$7+MAR1!$C$7*COS(2*PI()*$C10703/365)+MAR1!$D$7*SIN(2*PI()*$C10703/365)</f>
        <v/>
      </c>
      <c r="N10703" s="7">
        <f>F10703-K10703</f>
        <v/>
      </c>
      <c r="O10703" s="7">
        <f>G10703-L10703</f>
        <v/>
      </c>
      <c r="P10703" s="7">
        <f>H10703-M10703</f>
        <v/>
      </c>
      <c r="Q10703" s="7">
        <f>IF($I10703=1,(N10703-MAR1!$B$11)/MAR1!$D$11,(N10703-MAR1!$C$11)/MAR1!$E$11)</f>
        <v/>
      </c>
      <c r="R10703" s="7">
        <f>IF($I10703=1,(O10703-MAR1!$B$12)/MAR1!$D$12,(O10703-MAR1!$C$12)/MAR1!$E$12)</f>
        <v/>
      </c>
      <c r="S10703" s="7">
        <f>IF($I10703=1,(P10703-MAR1!$B$13)/MAR1!$D$13,(P10703-MAR1!$C$13)/MAR1!$E$13)</f>
        <v/>
      </c>
    </row>
    <row r="10704">
      <c r="A10704" s="5" t="n">
        <v>10703</v>
      </c>
      <c r="B10704" s="5" t="n">
        <v>30</v>
      </c>
      <c r="C10704" s="5" t="n">
        <v>118</v>
      </c>
      <c r="D10704" s="5" t="n">
        <v>4</v>
      </c>
      <c r="E10704" s="5" t="n">
        <v>0</v>
      </c>
      <c r="F10704" s="5" t="n">
        <v>36.8</v>
      </c>
      <c r="G10704" s="5" t="n">
        <v>24.7</v>
      </c>
      <c r="H10704" s="5" t="n">
        <v>20.99</v>
      </c>
      <c r="I10704" s="6">
        <f>IF(E10704&gt;=Markov!$B$3,1,0)</f>
        <v/>
      </c>
      <c r="J10704" s="6">
        <f>I10703</f>
        <v/>
      </c>
      <c r="K10704" s="7">
        <f>MAR1!$B$5+MAR1!$C$5*COS(2*PI()*$C10704/365)+MAR1!$D$5*SIN(2*PI()*$C10704/365)</f>
        <v/>
      </c>
      <c r="L10704" s="7">
        <f>MAR1!$B$6+MAR1!$C$6*COS(2*PI()*$C10704/365)+MAR1!$D$6*SIN(2*PI()*$C10704/365)</f>
        <v/>
      </c>
      <c r="M10704" s="7">
        <f>MAR1!$B$7+MAR1!$C$7*COS(2*PI()*$C10704/365)+MAR1!$D$7*SIN(2*PI()*$C10704/365)</f>
        <v/>
      </c>
      <c r="N10704" s="7">
        <f>F10704-K10704</f>
        <v/>
      </c>
      <c r="O10704" s="7">
        <f>G10704-L10704</f>
        <v/>
      </c>
      <c r="P10704" s="7">
        <f>H10704-M10704</f>
        <v/>
      </c>
      <c r="Q10704" s="7">
        <f>IF($I10704=1,(N10704-MAR1!$B$11)/MAR1!$D$11,(N10704-MAR1!$C$11)/MAR1!$E$11)</f>
        <v/>
      </c>
      <c r="R10704" s="7">
        <f>IF($I10704=1,(O10704-MAR1!$B$12)/MAR1!$D$12,(O10704-MAR1!$C$12)/MAR1!$E$12)</f>
        <v/>
      </c>
      <c r="S10704" s="7">
        <f>IF($I10704=1,(P10704-MAR1!$B$13)/MAR1!$D$13,(P10704-MAR1!$C$13)/MAR1!$E$13)</f>
        <v/>
      </c>
    </row>
    <row r="10705">
      <c r="A10705" s="5" t="n">
        <v>10704</v>
      </c>
      <c r="B10705" s="5" t="n">
        <v>30</v>
      </c>
      <c r="C10705" s="5" t="n">
        <v>119</v>
      </c>
      <c r="D10705" s="5" t="n">
        <v>4</v>
      </c>
      <c r="E10705" s="5" t="n">
        <v>0</v>
      </c>
      <c r="F10705" s="5" t="n">
        <v>36.3</v>
      </c>
      <c r="G10705" s="5" t="n">
        <v>24.9</v>
      </c>
      <c r="H10705" s="5" t="n">
        <v>17.6</v>
      </c>
      <c r="I10705" s="6">
        <f>IF(E10705&gt;=Markov!$B$3,1,0)</f>
        <v/>
      </c>
      <c r="J10705" s="6">
        <f>I10704</f>
        <v/>
      </c>
      <c r="K10705" s="7">
        <f>MAR1!$B$5+MAR1!$C$5*COS(2*PI()*$C10705/365)+MAR1!$D$5*SIN(2*PI()*$C10705/365)</f>
        <v/>
      </c>
      <c r="L10705" s="7">
        <f>MAR1!$B$6+MAR1!$C$6*COS(2*PI()*$C10705/365)+MAR1!$D$6*SIN(2*PI()*$C10705/365)</f>
        <v/>
      </c>
      <c r="M10705" s="7">
        <f>MAR1!$B$7+MAR1!$C$7*COS(2*PI()*$C10705/365)+MAR1!$D$7*SIN(2*PI()*$C10705/365)</f>
        <v/>
      </c>
      <c r="N10705" s="7">
        <f>F10705-K10705</f>
        <v/>
      </c>
      <c r="O10705" s="7">
        <f>G10705-L10705</f>
        <v/>
      </c>
      <c r="P10705" s="7">
        <f>H10705-M10705</f>
        <v/>
      </c>
      <c r="Q10705" s="7">
        <f>IF($I10705=1,(N10705-MAR1!$B$11)/MAR1!$D$11,(N10705-MAR1!$C$11)/MAR1!$E$11)</f>
        <v/>
      </c>
      <c r="R10705" s="7">
        <f>IF($I10705=1,(O10705-MAR1!$B$12)/MAR1!$D$12,(O10705-MAR1!$C$12)/MAR1!$E$12)</f>
        <v/>
      </c>
      <c r="S10705" s="7">
        <f>IF($I10705=1,(P10705-MAR1!$B$13)/MAR1!$D$13,(P10705-MAR1!$C$13)/MAR1!$E$13)</f>
        <v/>
      </c>
    </row>
    <row r="10706">
      <c r="A10706" s="5" t="n">
        <v>10705</v>
      </c>
      <c r="B10706" s="5" t="n">
        <v>30</v>
      </c>
      <c r="C10706" s="5" t="n">
        <v>120</v>
      </c>
      <c r="D10706" s="5" t="n">
        <v>4</v>
      </c>
      <c r="E10706" s="5" t="n">
        <v>0</v>
      </c>
      <c r="F10706" s="5" t="n">
        <v>37.8</v>
      </c>
      <c r="G10706" s="5" t="n">
        <v>23.5</v>
      </c>
      <c r="H10706" s="5" t="n">
        <v>18.78</v>
      </c>
      <c r="I10706" s="6">
        <f>IF(E10706&gt;=Markov!$B$3,1,0)</f>
        <v/>
      </c>
      <c r="J10706" s="6">
        <f>I10705</f>
        <v/>
      </c>
      <c r="K10706" s="7">
        <f>MAR1!$B$5+MAR1!$C$5*COS(2*PI()*$C10706/365)+MAR1!$D$5*SIN(2*PI()*$C10706/365)</f>
        <v/>
      </c>
      <c r="L10706" s="7">
        <f>MAR1!$B$6+MAR1!$C$6*COS(2*PI()*$C10706/365)+MAR1!$D$6*SIN(2*PI()*$C10706/365)</f>
        <v/>
      </c>
      <c r="M10706" s="7">
        <f>MAR1!$B$7+MAR1!$C$7*COS(2*PI()*$C10706/365)+MAR1!$D$7*SIN(2*PI()*$C10706/365)</f>
        <v/>
      </c>
      <c r="N10706" s="7">
        <f>F10706-K10706</f>
        <v/>
      </c>
      <c r="O10706" s="7">
        <f>G10706-L10706</f>
        <v/>
      </c>
      <c r="P10706" s="7">
        <f>H10706-M10706</f>
        <v/>
      </c>
      <c r="Q10706" s="7">
        <f>IF($I10706=1,(N10706-MAR1!$B$11)/MAR1!$D$11,(N10706-MAR1!$C$11)/MAR1!$E$11)</f>
        <v/>
      </c>
      <c r="R10706" s="7">
        <f>IF($I10706=1,(O10706-MAR1!$B$12)/MAR1!$D$12,(O10706-MAR1!$C$12)/MAR1!$E$12)</f>
        <v/>
      </c>
      <c r="S10706" s="7">
        <f>IF($I10706=1,(P10706-MAR1!$B$13)/MAR1!$D$13,(P10706-MAR1!$C$13)/MAR1!$E$13)</f>
        <v/>
      </c>
    </row>
    <row r="10707">
      <c r="A10707" s="5" t="n">
        <v>10706</v>
      </c>
      <c r="B10707" s="5" t="n">
        <v>30</v>
      </c>
      <c r="C10707" s="5" t="n">
        <v>121</v>
      </c>
      <c r="D10707" s="5" t="n">
        <v>5</v>
      </c>
      <c r="E10707" s="5" t="n">
        <v>0</v>
      </c>
      <c r="F10707" s="5" t="n">
        <v>38.2</v>
      </c>
      <c r="G10707" s="5" t="n">
        <v>25.9</v>
      </c>
      <c r="H10707" s="5" t="n">
        <v>24.63</v>
      </c>
      <c r="I10707" s="6">
        <f>IF(E10707&gt;=Markov!$B$3,1,0)</f>
        <v/>
      </c>
      <c r="J10707" s="6">
        <f>I10706</f>
        <v/>
      </c>
      <c r="K10707" s="7">
        <f>MAR1!$B$5+MAR1!$C$5*COS(2*PI()*$C10707/365)+MAR1!$D$5*SIN(2*PI()*$C10707/365)</f>
        <v/>
      </c>
      <c r="L10707" s="7">
        <f>MAR1!$B$6+MAR1!$C$6*COS(2*PI()*$C10707/365)+MAR1!$D$6*SIN(2*PI()*$C10707/365)</f>
        <v/>
      </c>
      <c r="M10707" s="7">
        <f>MAR1!$B$7+MAR1!$C$7*COS(2*PI()*$C10707/365)+MAR1!$D$7*SIN(2*PI()*$C10707/365)</f>
        <v/>
      </c>
      <c r="N10707" s="7">
        <f>F10707-K10707</f>
        <v/>
      </c>
      <c r="O10707" s="7">
        <f>G10707-L10707</f>
        <v/>
      </c>
      <c r="P10707" s="7">
        <f>H10707-M10707</f>
        <v/>
      </c>
      <c r="Q10707" s="7">
        <f>IF($I10707=1,(N10707-MAR1!$B$11)/MAR1!$D$11,(N10707-MAR1!$C$11)/MAR1!$E$11)</f>
        <v/>
      </c>
      <c r="R10707" s="7">
        <f>IF($I10707=1,(O10707-MAR1!$B$12)/MAR1!$D$12,(O10707-MAR1!$C$12)/MAR1!$E$12)</f>
        <v/>
      </c>
      <c r="S10707" s="7">
        <f>IF($I10707=1,(P10707-MAR1!$B$13)/MAR1!$D$13,(P10707-MAR1!$C$13)/MAR1!$E$13)</f>
        <v/>
      </c>
    </row>
    <row r="10708">
      <c r="A10708" s="5" t="n">
        <v>10707</v>
      </c>
      <c r="B10708" s="5" t="n">
        <v>30</v>
      </c>
      <c r="C10708" s="5" t="n">
        <v>122</v>
      </c>
      <c r="D10708" s="5" t="n">
        <v>5</v>
      </c>
      <c r="E10708" s="5" t="n">
        <v>0</v>
      </c>
      <c r="F10708" s="5" t="n">
        <v>36.2</v>
      </c>
      <c r="G10708" s="5" t="n">
        <v>25.4</v>
      </c>
      <c r="H10708" s="5" t="n">
        <v>24.37</v>
      </c>
      <c r="I10708" s="6">
        <f>IF(E10708&gt;=Markov!$B$3,1,0)</f>
        <v/>
      </c>
      <c r="J10708" s="6">
        <f>I10707</f>
        <v/>
      </c>
      <c r="K10708" s="7">
        <f>MAR1!$B$5+MAR1!$C$5*COS(2*PI()*$C10708/365)+MAR1!$D$5*SIN(2*PI()*$C10708/365)</f>
        <v/>
      </c>
      <c r="L10708" s="7">
        <f>MAR1!$B$6+MAR1!$C$6*COS(2*PI()*$C10708/365)+MAR1!$D$6*SIN(2*PI()*$C10708/365)</f>
        <v/>
      </c>
      <c r="M10708" s="7">
        <f>MAR1!$B$7+MAR1!$C$7*COS(2*PI()*$C10708/365)+MAR1!$D$7*SIN(2*PI()*$C10708/365)</f>
        <v/>
      </c>
      <c r="N10708" s="7">
        <f>F10708-K10708</f>
        <v/>
      </c>
      <c r="O10708" s="7">
        <f>G10708-L10708</f>
        <v/>
      </c>
      <c r="P10708" s="7">
        <f>H10708-M10708</f>
        <v/>
      </c>
      <c r="Q10708" s="7">
        <f>IF($I10708=1,(N10708-MAR1!$B$11)/MAR1!$D$11,(N10708-MAR1!$C$11)/MAR1!$E$11)</f>
        <v/>
      </c>
      <c r="R10708" s="7">
        <f>IF($I10708=1,(O10708-MAR1!$B$12)/MAR1!$D$12,(O10708-MAR1!$C$12)/MAR1!$E$12)</f>
        <v/>
      </c>
      <c r="S10708" s="7">
        <f>IF($I10708=1,(P10708-MAR1!$B$13)/MAR1!$D$13,(P10708-MAR1!$C$13)/MAR1!$E$13)</f>
        <v/>
      </c>
    </row>
    <row r="10709">
      <c r="A10709" s="5" t="n">
        <v>10708</v>
      </c>
      <c r="B10709" s="5" t="n">
        <v>30</v>
      </c>
      <c r="C10709" s="5" t="n">
        <v>123</v>
      </c>
      <c r="D10709" s="5" t="n">
        <v>5</v>
      </c>
      <c r="E10709" s="5" t="n">
        <v>0</v>
      </c>
      <c r="F10709" s="5" t="n">
        <v>36.7</v>
      </c>
      <c r="G10709" s="5" t="n">
        <v>25.6</v>
      </c>
      <c r="H10709" s="5" t="n">
        <v>27.31</v>
      </c>
      <c r="I10709" s="6">
        <f>IF(E10709&gt;=Markov!$B$3,1,0)</f>
        <v/>
      </c>
      <c r="J10709" s="6">
        <f>I10708</f>
        <v/>
      </c>
      <c r="K10709" s="7">
        <f>MAR1!$B$5+MAR1!$C$5*COS(2*PI()*$C10709/365)+MAR1!$D$5*SIN(2*PI()*$C10709/365)</f>
        <v/>
      </c>
      <c r="L10709" s="7">
        <f>MAR1!$B$6+MAR1!$C$6*COS(2*PI()*$C10709/365)+MAR1!$D$6*SIN(2*PI()*$C10709/365)</f>
        <v/>
      </c>
      <c r="M10709" s="7">
        <f>MAR1!$B$7+MAR1!$C$7*COS(2*PI()*$C10709/365)+MAR1!$D$7*SIN(2*PI()*$C10709/365)</f>
        <v/>
      </c>
      <c r="N10709" s="7">
        <f>F10709-K10709</f>
        <v/>
      </c>
      <c r="O10709" s="7">
        <f>G10709-L10709</f>
        <v/>
      </c>
      <c r="P10709" s="7">
        <f>H10709-M10709</f>
        <v/>
      </c>
      <c r="Q10709" s="7">
        <f>IF($I10709=1,(N10709-MAR1!$B$11)/MAR1!$D$11,(N10709-MAR1!$C$11)/MAR1!$E$11)</f>
        <v/>
      </c>
      <c r="R10709" s="7">
        <f>IF($I10709=1,(O10709-MAR1!$B$12)/MAR1!$D$12,(O10709-MAR1!$C$12)/MAR1!$E$12)</f>
        <v/>
      </c>
      <c r="S10709" s="7">
        <f>IF($I10709=1,(P10709-MAR1!$B$13)/MAR1!$D$13,(P10709-MAR1!$C$13)/MAR1!$E$13)</f>
        <v/>
      </c>
    </row>
    <row r="10710">
      <c r="A10710" s="5" t="n">
        <v>10709</v>
      </c>
      <c r="B10710" s="5" t="n">
        <v>30</v>
      </c>
      <c r="C10710" s="5" t="n">
        <v>124</v>
      </c>
      <c r="D10710" s="5" t="n">
        <v>5</v>
      </c>
      <c r="E10710" s="5" t="n">
        <v>0.4</v>
      </c>
      <c r="F10710" s="5" t="n">
        <v>34.6</v>
      </c>
      <c r="G10710" s="5" t="n">
        <v>25.9</v>
      </c>
      <c r="H10710" s="5" t="n">
        <v>15.62</v>
      </c>
      <c r="I10710" s="6">
        <f>IF(E10710&gt;=Markov!$B$3,1,0)</f>
        <v/>
      </c>
      <c r="J10710" s="6">
        <f>I10709</f>
        <v/>
      </c>
      <c r="K10710" s="7">
        <f>MAR1!$B$5+MAR1!$C$5*COS(2*PI()*$C10710/365)+MAR1!$D$5*SIN(2*PI()*$C10710/365)</f>
        <v/>
      </c>
      <c r="L10710" s="7">
        <f>MAR1!$B$6+MAR1!$C$6*COS(2*PI()*$C10710/365)+MAR1!$D$6*SIN(2*PI()*$C10710/365)</f>
        <v/>
      </c>
      <c r="M10710" s="7">
        <f>MAR1!$B$7+MAR1!$C$7*COS(2*PI()*$C10710/365)+MAR1!$D$7*SIN(2*PI()*$C10710/365)</f>
        <v/>
      </c>
      <c r="N10710" s="7">
        <f>F10710-K10710</f>
        <v/>
      </c>
      <c r="O10710" s="7">
        <f>G10710-L10710</f>
        <v/>
      </c>
      <c r="P10710" s="7">
        <f>H10710-M10710</f>
        <v/>
      </c>
      <c r="Q10710" s="7">
        <f>IF($I10710=1,(N10710-MAR1!$B$11)/MAR1!$D$11,(N10710-MAR1!$C$11)/MAR1!$E$11)</f>
        <v/>
      </c>
      <c r="R10710" s="7">
        <f>IF($I10710=1,(O10710-MAR1!$B$12)/MAR1!$D$12,(O10710-MAR1!$C$12)/MAR1!$E$12)</f>
        <v/>
      </c>
      <c r="S10710" s="7">
        <f>IF($I10710=1,(P10710-MAR1!$B$13)/MAR1!$D$13,(P10710-MAR1!$C$13)/MAR1!$E$13)</f>
        <v/>
      </c>
    </row>
    <row r="10711">
      <c r="A10711" s="5" t="n">
        <v>10710</v>
      </c>
      <c r="B10711" s="5" t="n">
        <v>30</v>
      </c>
      <c r="C10711" s="5" t="n">
        <v>125</v>
      </c>
      <c r="D10711" s="5" t="n">
        <v>5</v>
      </c>
      <c r="E10711" s="5" t="n">
        <v>0</v>
      </c>
      <c r="F10711" s="5" t="n">
        <v>35.8</v>
      </c>
      <c r="G10711" s="5" t="n">
        <v>24.1</v>
      </c>
      <c r="H10711" s="5" t="n">
        <v>17.56</v>
      </c>
      <c r="I10711" s="6">
        <f>IF(E10711&gt;=Markov!$B$3,1,0)</f>
        <v/>
      </c>
      <c r="J10711" s="6">
        <f>I10710</f>
        <v/>
      </c>
      <c r="K10711" s="7">
        <f>MAR1!$B$5+MAR1!$C$5*COS(2*PI()*$C10711/365)+MAR1!$D$5*SIN(2*PI()*$C10711/365)</f>
        <v/>
      </c>
      <c r="L10711" s="7">
        <f>MAR1!$B$6+MAR1!$C$6*COS(2*PI()*$C10711/365)+MAR1!$D$6*SIN(2*PI()*$C10711/365)</f>
        <v/>
      </c>
      <c r="M10711" s="7">
        <f>MAR1!$B$7+MAR1!$C$7*COS(2*PI()*$C10711/365)+MAR1!$D$7*SIN(2*PI()*$C10711/365)</f>
        <v/>
      </c>
      <c r="N10711" s="7">
        <f>F10711-K10711</f>
        <v/>
      </c>
      <c r="O10711" s="7">
        <f>G10711-L10711</f>
        <v/>
      </c>
      <c r="P10711" s="7">
        <f>H10711-M10711</f>
        <v/>
      </c>
      <c r="Q10711" s="7">
        <f>IF($I10711=1,(N10711-MAR1!$B$11)/MAR1!$D$11,(N10711-MAR1!$C$11)/MAR1!$E$11)</f>
        <v/>
      </c>
      <c r="R10711" s="7">
        <f>IF($I10711=1,(O10711-MAR1!$B$12)/MAR1!$D$12,(O10711-MAR1!$C$12)/MAR1!$E$12)</f>
        <v/>
      </c>
      <c r="S10711" s="7">
        <f>IF($I10711=1,(P10711-MAR1!$B$13)/MAR1!$D$13,(P10711-MAR1!$C$13)/MAR1!$E$13)</f>
        <v/>
      </c>
    </row>
    <row r="10712">
      <c r="A10712" s="5" t="n">
        <v>10711</v>
      </c>
      <c r="B10712" s="5" t="n">
        <v>30</v>
      </c>
      <c r="C10712" s="5" t="n">
        <v>126</v>
      </c>
      <c r="D10712" s="5" t="n">
        <v>5</v>
      </c>
      <c r="E10712" s="5" t="n">
        <v>0</v>
      </c>
      <c r="F10712" s="5" t="n">
        <v>37.7</v>
      </c>
      <c r="G10712" s="5" t="n">
        <v>26.1</v>
      </c>
      <c r="H10712" s="5" t="n">
        <v>21.19</v>
      </c>
      <c r="I10712" s="6">
        <f>IF(E10712&gt;=Markov!$B$3,1,0)</f>
        <v/>
      </c>
      <c r="J10712" s="6">
        <f>I10711</f>
        <v/>
      </c>
      <c r="K10712" s="7">
        <f>MAR1!$B$5+MAR1!$C$5*COS(2*PI()*$C10712/365)+MAR1!$D$5*SIN(2*PI()*$C10712/365)</f>
        <v/>
      </c>
      <c r="L10712" s="7">
        <f>MAR1!$B$6+MAR1!$C$6*COS(2*PI()*$C10712/365)+MAR1!$D$6*SIN(2*PI()*$C10712/365)</f>
        <v/>
      </c>
      <c r="M10712" s="7">
        <f>MAR1!$B$7+MAR1!$C$7*COS(2*PI()*$C10712/365)+MAR1!$D$7*SIN(2*PI()*$C10712/365)</f>
        <v/>
      </c>
      <c r="N10712" s="7">
        <f>F10712-K10712</f>
        <v/>
      </c>
      <c r="O10712" s="7">
        <f>G10712-L10712</f>
        <v/>
      </c>
      <c r="P10712" s="7">
        <f>H10712-M10712</f>
        <v/>
      </c>
      <c r="Q10712" s="7">
        <f>IF($I10712=1,(N10712-MAR1!$B$11)/MAR1!$D$11,(N10712-MAR1!$C$11)/MAR1!$E$11)</f>
        <v/>
      </c>
      <c r="R10712" s="7">
        <f>IF($I10712=1,(O10712-MAR1!$B$12)/MAR1!$D$12,(O10712-MAR1!$C$12)/MAR1!$E$12)</f>
        <v/>
      </c>
      <c r="S10712" s="7">
        <f>IF($I10712=1,(P10712-MAR1!$B$13)/MAR1!$D$13,(P10712-MAR1!$C$13)/MAR1!$E$13)</f>
        <v/>
      </c>
    </row>
    <row r="10713">
      <c r="A10713" s="5" t="n">
        <v>10712</v>
      </c>
      <c r="B10713" s="5" t="n">
        <v>30</v>
      </c>
      <c r="C10713" s="5" t="n">
        <v>127</v>
      </c>
      <c r="D10713" s="5" t="n">
        <v>5</v>
      </c>
      <c r="E10713" s="5" t="n">
        <v>0</v>
      </c>
      <c r="F10713" s="5" t="n">
        <v>38.5</v>
      </c>
      <c r="G10713" s="5" t="n">
        <v>27.2</v>
      </c>
      <c r="H10713" s="5" t="n">
        <v>22.45</v>
      </c>
      <c r="I10713" s="6">
        <f>IF(E10713&gt;=Markov!$B$3,1,0)</f>
        <v/>
      </c>
      <c r="J10713" s="6">
        <f>I10712</f>
        <v/>
      </c>
      <c r="K10713" s="7">
        <f>MAR1!$B$5+MAR1!$C$5*COS(2*PI()*$C10713/365)+MAR1!$D$5*SIN(2*PI()*$C10713/365)</f>
        <v/>
      </c>
      <c r="L10713" s="7">
        <f>MAR1!$B$6+MAR1!$C$6*COS(2*PI()*$C10713/365)+MAR1!$D$6*SIN(2*PI()*$C10713/365)</f>
        <v/>
      </c>
      <c r="M10713" s="7">
        <f>MAR1!$B$7+MAR1!$C$7*COS(2*PI()*$C10713/365)+MAR1!$D$7*SIN(2*PI()*$C10713/365)</f>
        <v/>
      </c>
      <c r="N10713" s="7">
        <f>F10713-K10713</f>
        <v/>
      </c>
      <c r="O10713" s="7">
        <f>G10713-L10713</f>
        <v/>
      </c>
      <c r="P10713" s="7">
        <f>H10713-M10713</f>
        <v/>
      </c>
      <c r="Q10713" s="7">
        <f>IF($I10713=1,(N10713-MAR1!$B$11)/MAR1!$D$11,(N10713-MAR1!$C$11)/MAR1!$E$11)</f>
        <v/>
      </c>
      <c r="R10713" s="7">
        <f>IF($I10713=1,(O10713-MAR1!$B$12)/MAR1!$D$12,(O10713-MAR1!$C$12)/MAR1!$E$12)</f>
        <v/>
      </c>
      <c r="S10713" s="7">
        <f>IF($I10713=1,(P10713-MAR1!$B$13)/MAR1!$D$13,(P10713-MAR1!$C$13)/MAR1!$E$13)</f>
        <v/>
      </c>
    </row>
    <row r="10714">
      <c r="A10714" s="5" t="n">
        <v>10713</v>
      </c>
      <c r="B10714" s="5" t="n">
        <v>30</v>
      </c>
      <c r="C10714" s="5" t="n">
        <v>128</v>
      </c>
      <c r="D10714" s="5" t="n">
        <v>5</v>
      </c>
      <c r="E10714" s="5" t="n">
        <v>0</v>
      </c>
      <c r="F10714" s="5" t="n">
        <v>40.8</v>
      </c>
      <c r="G10714" s="5" t="n">
        <v>24.9</v>
      </c>
      <c r="H10714" s="5" t="n">
        <v>23.07</v>
      </c>
      <c r="I10714" s="6">
        <f>IF(E10714&gt;=Markov!$B$3,1,0)</f>
        <v/>
      </c>
      <c r="J10714" s="6">
        <f>I10713</f>
        <v/>
      </c>
      <c r="K10714" s="7">
        <f>MAR1!$B$5+MAR1!$C$5*COS(2*PI()*$C10714/365)+MAR1!$D$5*SIN(2*PI()*$C10714/365)</f>
        <v/>
      </c>
      <c r="L10714" s="7">
        <f>MAR1!$B$6+MAR1!$C$6*COS(2*PI()*$C10714/365)+MAR1!$D$6*SIN(2*PI()*$C10714/365)</f>
        <v/>
      </c>
      <c r="M10714" s="7">
        <f>MAR1!$B$7+MAR1!$C$7*COS(2*PI()*$C10714/365)+MAR1!$D$7*SIN(2*PI()*$C10714/365)</f>
        <v/>
      </c>
      <c r="N10714" s="7">
        <f>F10714-K10714</f>
        <v/>
      </c>
      <c r="O10714" s="7">
        <f>G10714-L10714</f>
        <v/>
      </c>
      <c r="P10714" s="7">
        <f>H10714-M10714</f>
        <v/>
      </c>
      <c r="Q10714" s="7">
        <f>IF($I10714=1,(N10714-MAR1!$B$11)/MAR1!$D$11,(N10714-MAR1!$C$11)/MAR1!$E$11)</f>
        <v/>
      </c>
      <c r="R10714" s="7">
        <f>IF($I10714=1,(O10714-MAR1!$B$12)/MAR1!$D$12,(O10714-MAR1!$C$12)/MAR1!$E$12)</f>
        <v/>
      </c>
      <c r="S10714" s="7">
        <f>IF($I10714=1,(P10714-MAR1!$B$13)/MAR1!$D$13,(P10714-MAR1!$C$13)/MAR1!$E$13)</f>
        <v/>
      </c>
    </row>
    <row r="10715">
      <c r="A10715" s="5" t="n">
        <v>10714</v>
      </c>
      <c r="B10715" s="5" t="n">
        <v>30</v>
      </c>
      <c r="C10715" s="5" t="n">
        <v>129</v>
      </c>
      <c r="D10715" s="5" t="n">
        <v>5</v>
      </c>
      <c r="E10715" s="5" t="n">
        <v>0</v>
      </c>
      <c r="F10715" s="5" t="n">
        <v>39.8</v>
      </c>
      <c r="G10715" s="5" t="n">
        <v>27</v>
      </c>
      <c r="H10715" s="5" t="n">
        <v>28.09</v>
      </c>
      <c r="I10715" s="6">
        <f>IF(E10715&gt;=Markov!$B$3,1,0)</f>
        <v/>
      </c>
      <c r="J10715" s="6">
        <f>I10714</f>
        <v/>
      </c>
      <c r="K10715" s="7">
        <f>MAR1!$B$5+MAR1!$C$5*COS(2*PI()*$C10715/365)+MAR1!$D$5*SIN(2*PI()*$C10715/365)</f>
        <v/>
      </c>
      <c r="L10715" s="7">
        <f>MAR1!$B$6+MAR1!$C$6*COS(2*PI()*$C10715/365)+MAR1!$D$6*SIN(2*PI()*$C10715/365)</f>
        <v/>
      </c>
      <c r="M10715" s="7">
        <f>MAR1!$B$7+MAR1!$C$7*COS(2*PI()*$C10715/365)+MAR1!$D$7*SIN(2*PI()*$C10715/365)</f>
        <v/>
      </c>
      <c r="N10715" s="7">
        <f>F10715-K10715</f>
        <v/>
      </c>
      <c r="O10715" s="7">
        <f>G10715-L10715</f>
        <v/>
      </c>
      <c r="P10715" s="7">
        <f>H10715-M10715</f>
        <v/>
      </c>
      <c r="Q10715" s="7">
        <f>IF($I10715=1,(N10715-MAR1!$B$11)/MAR1!$D$11,(N10715-MAR1!$C$11)/MAR1!$E$11)</f>
        <v/>
      </c>
      <c r="R10715" s="7">
        <f>IF($I10715=1,(O10715-MAR1!$B$12)/MAR1!$D$12,(O10715-MAR1!$C$12)/MAR1!$E$12)</f>
        <v/>
      </c>
      <c r="S10715" s="7">
        <f>IF($I10715=1,(P10715-MAR1!$B$13)/MAR1!$D$13,(P10715-MAR1!$C$13)/MAR1!$E$13)</f>
        <v/>
      </c>
    </row>
    <row r="10716">
      <c r="A10716" s="5" t="n">
        <v>10715</v>
      </c>
      <c r="B10716" s="5" t="n">
        <v>30</v>
      </c>
      <c r="C10716" s="5" t="n">
        <v>130</v>
      </c>
      <c r="D10716" s="5" t="n">
        <v>5</v>
      </c>
      <c r="E10716" s="5" t="n">
        <v>0</v>
      </c>
      <c r="F10716" s="5" t="n">
        <v>41.5</v>
      </c>
      <c r="G10716" s="5" t="n">
        <v>28.1</v>
      </c>
      <c r="H10716" s="5" t="n">
        <v>27.62</v>
      </c>
      <c r="I10716" s="6">
        <f>IF(E10716&gt;=Markov!$B$3,1,0)</f>
        <v/>
      </c>
      <c r="J10716" s="6">
        <f>I10715</f>
        <v/>
      </c>
      <c r="K10716" s="7">
        <f>MAR1!$B$5+MAR1!$C$5*COS(2*PI()*$C10716/365)+MAR1!$D$5*SIN(2*PI()*$C10716/365)</f>
        <v/>
      </c>
      <c r="L10716" s="7">
        <f>MAR1!$B$6+MAR1!$C$6*COS(2*PI()*$C10716/365)+MAR1!$D$6*SIN(2*PI()*$C10716/365)</f>
        <v/>
      </c>
      <c r="M10716" s="7">
        <f>MAR1!$B$7+MAR1!$C$7*COS(2*PI()*$C10716/365)+MAR1!$D$7*SIN(2*PI()*$C10716/365)</f>
        <v/>
      </c>
      <c r="N10716" s="7">
        <f>F10716-K10716</f>
        <v/>
      </c>
      <c r="O10716" s="7">
        <f>G10716-L10716</f>
        <v/>
      </c>
      <c r="P10716" s="7">
        <f>H10716-M10716</f>
        <v/>
      </c>
      <c r="Q10716" s="7">
        <f>IF($I10716=1,(N10716-MAR1!$B$11)/MAR1!$D$11,(N10716-MAR1!$C$11)/MAR1!$E$11)</f>
        <v/>
      </c>
      <c r="R10716" s="7">
        <f>IF($I10716=1,(O10716-MAR1!$B$12)/MAR1!$D$12,(O10716-MAR1!$C$12)/MAR1!$E$12)</f>
        <v/>
      </c>
      <c r="S10716" s="7">
        <f>IF($I10716=1,(P10716-MAR1!$B$13)/MAR1!$D$13,(P10716-MAR1!$C$13)/MAR1!$E$13)</f>
        <v/>
      </c>
    </row>
    <row r="10717">
      <c r="A10717" s="5" t="n">
        <v>10716</v>
      </c>
      <c r="B10717" s="5" t="n">
        <v>30</v>
      </c>
      <c r="C10717" s="5" t="n">
        <v>131</v>
      </c>
      <c r="D10717" s="5" t="n">
        <v>5</v>
      </c>
      <c r="E10717" s="5" t="n">
        <v>0</v>
      </c>
      <c r="F10717" s="5" t="n">
        <v>42.1</v>
      </c>
      <c r="G10717" s="5" t="n">
        <v>28.2</v>
      </c>
      <c r="H10717" s="5" t="n">
        <v>26.55</v>
      </c>
      <c r="I10717" s="6">
        <f>IF(E10717&gt;=Markov!$B$3,1,0)</f>
        <v/>
      </c>
      <c r="J10717" s="6">
        <f>I10716</f>
        <v/>
      </c>
      <c r="K10717" s="7">
        <f>MAR1!$B$5+MAR1!$C$5*COS(2*PI()*$C10717/365)+MAR1!$D$5*SIN(2*PI()*$C10717/365)</f>
        <v/>
      </c>
      <c r="L10717" s="7">
        <f>MAR1!$B$6+MAR1!$C$6*COS(2*PI()*$C10717/365)+MAR1!$D$6*SIN(2*PI()*$C10717/365)</f>
        <v/>
      </c>
      <c r="M10717" s="7">
        <f>MAR1!$B$7+MAR1!$C$7*COS(2*PI()*$C10717/365)+MAR1!$D$7*SIN(2*PI()*$C10717/365)</f>
        <v/>
      </c>
      <c r="N10717" s="7">
        <f>F10717-K10717</f>
        <v/>
      </c>
      <c r="O10717" s="7">
        <f>G10717-L10717</f>
        <v/>
      </c>
      <c r="P10717" s="7">
        <f>H10717-M10717</f>
        <v/>
      </c>
      <c r="Q10717" s="7">
        <f>IF($I10717=1,(N10717-MAR1!$B$11)/MAR1!$D$11,(N10717-MAR1!$C$11)/MAR1!$E$11)</f>
        <v/>
      </c>
      <c r="R10717" s="7">
        <f>IF($I10717=1,(O10717-MAR1!$B$12)/MAR1!$D$12,(O10717-MAR1!$C$12)/MAR1!$E$12)</f>
        <v/>
      </c>
      <c r="S10717" s="7">
        <f>IF($I10717=1,(P10717-MAR1!$B$13)/MAR1!$D$13,(P10717-MAR1!$C$13)/MAR1!$E$13)</f>
        <v/>
      </c>
    </row>
    <row r="10718">
      <c r="A10718" s="5" t="n">
        <v>10717</v>
      </c>
      <c r="B10718" s="5" t="n">
        <v>30</v>
      </c>
      <c r="C10718" s="5" t="n">
        <v>132</v>
      </c>
      <c r="D10718" s="5" t="n">
        <v>5</v>
      </c>
      <c r="E10718" s="5" t="n">
        <v>0</v>
      </c>
      <c r="F10718" s="5" t="n">
        <v>40.2</v>
      </c>
      <c r="G10718" s="5" t="n">
        <v>27.3</v>
      </c>
      <c r="H10718" s="5" t="n">
        <v>23</v>
      </c>
      <c r="I10718" s="6">
        <f>IF(E10718&gt;=Markov!$B$3,1,0)</f>
        <v/>
      </c>
      <c r="J10718" s="6">
        <f>I10717</f>
        <v/>
      </c>
      <c r="K10718" s="7">
        <f>MAR1!$B$5+MAR1!$C$5*COS(2*PI()*$C10718/365)+MAR1!$D$5*SIN(2*PI()*$C10718/365)</f>
        <v/>
      </c>
      <c r="L10718" s="7">
        <f>MAR1!$B$6+MAR1!$C$6*COS(2*PI()*$C10718/365)+MAR1!$D$6*SIN(2*PI()*$C10718/365)</f>
        <v/>
      </c>
      <c r="M10718" s="7">
        <f>MAR1!$B$7+MAR1!$C$7*COS(2*PI()*$C10718/365)+MAR1!$D$7*SIN(2*PI()*$C10718/365)</f>
        <v/>
      </c>
      <c r="N10718" s="7">
        <f>F10718-K10718</f>
        <v/>
      </c>
      <c r="O10718" s="7">
        <f>G10718-L10718</f>
        <v/>
      </c>
      <c r="P10718" s="7">
        <f>H10718-M10718</f>
        <v/>
      </c>
      <c r="Q10718" s="7">
        <f>IF($I10718=1,(N10718-MAR1!$B$11)/MAR1!$D$11,(N10718-MAR1!$C$11)/MAR1!$E$11)</f>
        <v/>
      </c>
      <c r="R10718" s="7">
        <f>IF($I10718=1,(O10718-MAR1!$B$12)/MAR1!$D$12,(O10718-MAR1!$C$12)/MAR1!$E$12)</f>
        <v/>
      </c>
      <c r="S10718" s="7">
        <f>IF($I10718=1,(P10718-MAR1!$B$13)/MAR1!$D$13,(P10718-MAR1!$C$13)/MAR1!$E$13)</f>
        <v/>
      </c>
    </row>
    <row r="10719">
      <c r="A10719" s="5" t="n">
        <v>10718</v>
      </c>
      <c r="B10719" s="5" t="n">
        <v>30</v>
      </c>
      <c r="C10719" s="5" t="n">
        <v>133</v>
      </c>
      <c r="D10719" s="5" t="n">
        <v>5</v>
      </c>
      <c r="E10719" s="5" t="n">
        <v>14.5</v>
      </c>
      <c r="F10719" s="5" t="n">
        <v>38.2</v>
      </c>
      <c r="G10719" s="5" t="n">
        <v>27.2</v>
      </c>
      <c r="H10719" s="5" t="n">
        <v>20.37</v>
      </c>
      <c r="I10719" s="6">
        <f>IF(E10719&gt;=Markov!$B$3,1,0)</f>
        <v/>
      </c>
      <c r="J10719" s="6">
        <f>I10718</f>
        <v/>
      </c>
      <c r="K10719" s="7">
        <f>MAR1!$B$5+MAR1!$C$5*COS(2*PI()*$C10719/365)+MAR1!$D$5*SIN(2*PI()*$C10719/365)</f>
        <v/>
      </c>
      <c r="L10719" s="7">
        <f>MAR1!$B$6+MAR1!$C$6*COS(2*PI()*$C10719/365)+MAR1!$D$6*SIN(2*PI()*$C10719/365)</f>
        <v/>
      </c>
      <c r="M10719" s="7">
        <f>MAR1!$B$7+MAR1!$C$7*COS(2*PI()*$C10719/365)+MAR1!$D$7*SIN(2*PI()*$C10719/365)</f>
        <v/>
      </c>
      <c r="N10719" s="7">
        <f>F10719-K10719</f>
        <v/>
      </c>
      <c r="O10719" s="7">
        <f>G10719-L10719</f>
        <v/>
      </c>
      <c r="P10719" s="7">
        <f>H10719-M10719</f>
        <v/>
      </c>
      <c r="Q10719" s="7">
        <f>IF($I10719=1,(N10719-MAR1!$B$11)/MAR1!$D$11,(N10719-MAR1!$C$11)/MAR1!$E$11)</f>
        <v/>
      </c>
      <c r="R10719" s="7">
        <f>IF($I10719=1,(O10719-MAR1!$B$12)/MAR1!$D$12,(O10719-MAR1!$C$12)/MAR1!$E$12)</f>
        <v/>
      </c>
      <c r="S10719" s="7">
        <f>IF($I10719=1,(P10719-MAR1!$B$13)/MAR1!$D$13,(P10719-MAR1!$C$13)/MAR1!$E$13)</f>
        <v/>
      </c>
    </row>
    <row r="10720">
      <c r="A10720" s="5" t="n">
        <v>10719</v>
      </c>
      <c r="B10720" s="5" t="n">
        <v>30</v>
      </c>
      <c r="C10720" s="5" t="n">
        <v>134</v>
      </c>
      <c r="D10720" s="5" t="n">
        <v>5</v>
      </c>
      <c r="E10720" s="5" t="n">
        <v>59.2</v>
      </c>
      <c r="F10720" s="5" t="n">
        <v>35.9</v>
      </c>
      <c r="G10720" s="5" t="n">
        <v>25.9</v>
      </c>
      <c r="H10720" s="5" t="n">
        <v>16.02</v>
      </c>
      <c r="I10720" s="6">
        <f>IF(E10720&gt;=Markov!$B$3,1,0)</f>
        <v/>
      </c>
      <c r="J10720" s="6">
        <f>I10719</f>
        <v/>
      </c>
      <c r="K10720" s="7">
        <f>MAR1!$B$5+MAR1!$C$5*COS(2*PI()*$C10720/365)+MAR1!$D$5*SIN(2*PI()*$C10720/365)</f>
        <v/>
      </c>
      <c r="L10720" s="7">
        <f>MAR1!$B$6+MAR1!$C$6*COS(2*PI()*$C10720/365)+MAR1!$D$6*SIN(2*PI()*$C10720/365)</f>
        <v/>
      </c>
      <c r="M10720" s="7">
        <f>MAR1!$B$7+MAR1!$C$7*COS(2*PI()*$C10720/365)+MAR1!$D$7*SIN(2*PI()*$C10720/365)</f>
        <v/>
      </c>
      <c r="N10720" s="7">
        <f>F10720-K10720</f>
        <v/>
      </c>
      <c r="O10720" s="7">
        <f>G10720-L10720</f>
        <v/>
      </c>
      <c r="P10720" s="7">
        <f>H10720-M10720</f>
        <v/>
      </c>
      <c r="Q10720" s="7">
        <f>IF($I10720=1,(N10720-MAR1!$B$11)/MAR1!$D$11,(N10720-MAR1!$C$11)/MAR1!$E$11)</f>
        <v/>
      </c>
      <c r="R10720" s="7">
        <f>IF($I10720=1,(O10720-MAR1!$B$12)/MAR1!$D$12,(O10720-MAR1!$C$12)/MAR1!$E$12)</f>
        <v/>
      </c>
      <c r="S10720" s="7">
        <f>IF($I10720=1,(P10720-MAR1!$B$13)/MAR1!$D$13,(P10720-MAR1!$C$13)/MAR1!$E$13)</f>
        <v/>
      </c>
    </row>
    <row r="10721">
      <c r="A10721" s="5" t="n">
        <v>10720</v>
      </c>
      <c r="B10721" s="5" t="n">
        <v>30</v>
      </c>
      <c r="C10721" s="5" t="n">
        <v>135</v>
      </c>
      <c r="D10721" s="5" t="n">
        <v>5</v>
      </c>
      <c r="E10721" s="5" t="n">
        <v>0</v>
      </c>
      <c r="F10721" s="5" t="n">
        <v>39</v>
      </c>
      <c r="G10721" s="5" t="n">
        <v>27.2</v>
      </c>
      <c r="H10721" s="5" t="n">
        <v>24.88</v>
      </c>
      <c r="I10721" s="6">
        <f>IF(E10721&gt;=Markov!$B$3,1,0)</f>
        <v/>
      </c>
      <c r="J10721" s="6">
        <f>I10720</f>
        <v/>
      </c>
      <c r="K10721" s="7">
        <f>MAR1!$B$5+MAR1!$C$5*COS(2*PI()*$C10721/365)+MAR1!$D$5*SIN(2*PI()*$C10721/365)</f>
        <v/>
      </c>
      <c r="L10721" s="7">
        <f>MAR1!$B$6+MAR1!$C$6*COS(2*PI()*$C10721/365)+MAR1!$D$6*SIN(2*PI()*$C10721/365)</f>
        <v/>
      </c>
      <c r="M10721" s="7">
        <f>MAR1!$B$7+MAR1!$C$7*COS(2*PI()*$C10721/365)+MAR1!$D$7*SIN(2*PI()*$C10721/365)</f>
        <v/>
      </c>
      <c r="N10721" s="7">
        <f>F10721-K10721</f>
        <v/>
      </c>
      <c r="O10721" s="7">
        <f>G10721-L10721</f>
        <v/>
      </c>
      <c r="P10721" s="7">
        <f>H10721-M10721</f>
        <v/>
      </c>
      <c r="Q10721" s="7">
        <f>IF($I10721=1,(N10721-MAR1!$B$11)/MAR1!$D$11,(N10721-MAR1!$C$11)/MAR1!$E$11)</f>
        <v/>
      </c>
      <c r="R10721" s="7">
        <f>IF($I10721=1,(O10721-MAR1!$B$12)/MAR1!$D$12,(O10721-MAR1!$C$12)/MAR1!$E$12)</f>
        <v/>
      </c>
      <c r="S10721" s="7">
        <f>IF($I10721=1,(P10721-MAR1!$B$13)/MAR1!$D$13,(P10721-MAR1!$C$13)/MAR1!$E$13)</f>
        <v/>
      </c>
    </row>
    <row r="10722">
      <c r="A10722" s="5" t="n">
        <v>10721</v>
      </c>
      <c r="B10722" s="5" t="n">
        <v>30</v>
      </c>
      <c r="C10722" s="5" t="n">
        <v>136</v>
      </c>
      <c r="D10722" s="5" t="n">
        <v>5</v>
      </c>
      <c r="E10722" s="5" t="n">
        <v>0</v>
      </c>
      <c r="F10722" s="5" t="n">
        <v>38.8</v>
      </c>
      <c r="G10722" s="5" t="n">
        <v>28.1</v>
      </c>
      <c r="H10722" s="5" t="n">
        <v>22.66</v>
      </c>
      <c r="I10722" s="6">
        <f>IF(E10722&gt;=Markov!$B$3,1,0)</f>
        <v/>
      </c>
      <c r="J10722" s="6">
        <f>I10721</f>
        <v/>
      </c>
      <c r="K10722" s="7">
        <f>MAR1!$B$5+MAR1!$C$5*COS(2*PI()*$C10722/365)+MAR1!$D$5*SIN(2*PI()*$C10722/365)</f>
        <v/>
      </c>
      <c r="L10722" s="7">
        <f>MAR1!$B$6+MAR1!$C$6*COS(2*PI()*$C10722/365)+MAR1!$D$6*SIN(2*PI()*$C10722/365)</f>
        <v/>
      </c>
      <c r="M10722" s="7">
        <f>MAR1!$B$7+MAR1!$C$7*COS(2*PI()*$C10722/365)+MAR1!$D$7*SIN(2*PI()*$C10722/365)</f>
        <v/>
      </c>
      <c r="N10722" s="7">
        <f>F10722-K10722</f>
        <v/>
      </c>
      <c r="O10722" s="7">
        <f>G10722-L10722</f>
        <v/>
      </c>
      <c r="P10722" s="7">
        <f>H10722-M10722</f>
        <v/>
      </c>
      <c r="Q10722" s="7">
        <f>IF($I10722=1,(N10722-MAR1!$B$11)/MAR1!$D$11,(N10722-MAR1!$C$11)/MAR1!$E$11)</f>
        <v/>
      </c>
      <c r="R10722" s="7">
        <f>IF($I10722=1,(O10722-MAR1!$B$12)/MAR1!$D$12,(O10722-MAR1!$C$12)/MAR1!$E$12)</f>
        <v/>
      </c>
      <c r="S10722" s="7">
        <f>IF($I10722=1,(P10722-MAR1!$B$13)/MAR1!$D$13,(P10722-MAR1!$C$13)/MAR1!$E$13)</f>
        <v/>
      </c>
    </row>
    <row r="10723">
      <c r="A10723" s="5" t="n">
        <v>10722</v>
      </c>
      <c r="B10723" s="5" t="n">
        <v>30</v>
      </c>
      <c r="C10723" s="5" t="n">
        <v>137</v>
      </c>
      <c r="D10723" s="5" t="n">
        <v>5</v>
      </c>
      <c r="E10723" s="5" t="n">
        <v>0</v>
      </c>
      <c r="F10723" s="5" t="n">
        <v>38.2</v>
      </c>
      <c r="G10723" s="5" t="n">
        <v>27.8</v>
      </c>
      <c r="H10723" s="5" t="n">
        <v>21.67</v>
      </c>
      <c r="I10723" s="6">
        <f>IF(E10723&gt;=Markov!$B$3,1,0)</f>
        <v/>
      </c>
      <c r="J10723" s="6">
        <f>I10722</f>
        <v/>
      </c>
      <c r="K10723" s="7">
        <f>MAR1!$B$5+MAR1!$C$5*COS(2*PI()*$C10723/365)+MAR1!$D$5*SIN(2*PI()*$C10723/365)</f>
        <v/>
      </c>
      <c r="L10723" s="7">
        <f>MAR1!$B$6+MAR1!$C$6*COS(2*PI()*$C10723/365)+MAR1!$D$6*SIN(2*PI()*$C10723/365)</f>
        <v/>
      </c>
      <c r="M10723" s="7">
        <f>MAR1!$B$7+MAR1!$C$7*COS(2*PI()*$C10723/365)+MAR1!$D$7*SIN(2*PI()*$C10723/365)</f>
        <v/>
      </c>
      <c r="N10723" s="7">
        <f>F10723-K10723</f>
        <v/>
      </c>
      <c r="O10723" s="7">
        <f>G10723-L10723</f>
        <v/>
      </c>
      <c r="P10723" s="7">
        <f>H10723-M10723</f>
        <v/>
      </c>
      <c r="Q10723" s="7">
        <f>IF($I10723=1,(N10723-MAR1!$B$11)/MAR1!$D$11,(N10723-MAR1!$C$11)/MAR1!$E$11)</f>
        <v/>
      </c>
      <c r="R10723" s="7">
        <f>IF($I10723=1,(O10723-MAR1!$B$12)/MAR1!$D$12,(O10723-MAR1!$C$12)/MAR1!$E$12)</f>
        <v/>
      </c>
      <c r="S10723" s="7">
        <f>IF($I10723=1,(P10723-MAR1!$B$13)/MAR1!$D$13,(P10723-MAR1!$C$13)/MAR1!$E$13)</f>
        <v/>
      </c>
    </row>
    <row r="10724">
      <c r="A10724" s="5" t="n">
        <v>10723</v>
      </c>
      <c r="B10724" s="5" t="n">
        <v>30</v>
      </c>
      <c r="C10724" s="5" t="n">
        <v>138</v>
      </c>
      <c r="D10724" s="5" t="n">
        <v>5</v>
      </c>
      <c r="E10724" s="5" t="n">
        <v>0</v>
      </c>
      <c r="F10724" s="5" t="n">
        <v>39</v>
      </c>
      <c r="G10724" s="5" t="n">
        <v>28.6</v>
      </c>
      <c r="H10724" s="5" t="n">
        <v>18.91</v>
      </c>
      <c r="I10724" s="6">
        <f>IF(E10724&gt;=Markov!$B$3,1,0)</f>
        <v/>
      </c>
      <c r="J10724" s="6">
        <f>I10723</f>
        <v/>
      </c>
      <c r="K10724" s="7">
        <f>MAR1!$B$5+MAR1!$C$5*COS(2*PI()*$C10724/365)+MAR1!$D$5*SIN(2*PI()*$C10724/365)</f>
        <v/>
      </c>
      <c r="L10724" s="7">
        <f>MAR1!$B$6+MAR1!$C$6*COS(2*PI()*$C10724/365)+MAR1!$D$6*SIN(2*PI()*$C10724/365)</f>
        <v/>
      </c>
      <c r="M10724" s="7">
        <f>MAR1!$B$7+MAR1!$C$7*COS(2*PI()*$C10724/365)+MAR1!$D$7*SIN(2*PI()*$C10724/365)</f>
        <v/>
      </c>
      <c r="N10724" s="7">
        <f>F10724-K10724</f>
        <v/>
      </c>
      <c r="O10724" s="7">
        <f>G10724-L10724</f>
        <v/>
      </c>
      <c r="P10724" s="7">
        <f>H10724-M10724</f>
        <v/>
      </c>
      <c r="Q10724" s="7">
        <f>IF($I10724=1,(N10724-MAR1!$B$11)/MAR1!$D$11,(N10724-MAR1!$C$11)/MAR1!$E$11)</f>
        <v/>
      </c>
      <c r="R10724" s="7">
        <f>IF($I10724=1,(O10724-MAR1!$B$12)/MAR1!$D$12,(O10724-MAR1!$C$12)/MAR1!$E$12)</f>
        <v/>
      </c>
      <c r="S10724" s="7">
        <f>IF($I10724=1,(P10724-MAR1!$B$13)/MAR1!$D$13,(P10724-MAR1!$C$13)/MAR1!$E$13)</f>
        <v/>
      </c>
    </row>
    <row r="10725">
      <c r="A10725" s="5" t="n">
        <v>10724</v>
      </c>
      <c r="B10725" s="5" t="n">
        <v>30</v>
      </c>
      <c r="C10725" s="5" t="n">
        <v>139</v>
      </c>
      <c r="D10725" s="5" t="n">
        <v>5</v>
      </c>
      <c r="E10725" s="5" t="n">
        <v>0</v>
      </c>
      <c r="F10725" s="5" t="n">
        <v>37.2</v>
      </c>
      <c r="G10725" s="5" t="n">
        <v>30.2</v>
      </c>
      <c r="H10725" s="5" t="n">
        <v>21.5</v>
      </c>
      <c r="I10725" s="6">
        <f>IF(E10725&gt;=Markov!$B$3,1,0)</f>
        <v/>
      </c>
      <c r="J10725" s="6">
        <f>I10724</f>
        <v/>
      </c>
      <c r="K10725" s="7">
        <f>MAR1!$B$5+MAR1!$C$5*COS(2*PI()*$C10725/365)+MAR1!$D$5*SIN(2*PI()*$C10725/365)</f>
        <v/>
      </c>
      <c r="L10725" s="7">
        <f>MAR1!$B$6+MAR1!$C$6*COS(2*PI()*$C10725/365)+MAR1!$D$6*SIN(2*PI()*$C10725/365)</f>
        <v/>
      </c>
      <c r="M10725" s="7">
        <f>MAR1!$B$7+MAR1!$C$7*COS(2*PI()*$C10725/365)+MAR1!$D$7*SIN(2*PI()*$C10725/365)</f>
        <v/>
      </c>
      <c r="N10725" s="7">
        <f>F10725-K10725</f>
        <v/>
      </c>
      <c r="O10725" s="7">
        <f>G10725-L10725</f>
        <v/>
      </c>
      <c r="P10725" s="7">
        <f>H10725-M10725</f>
        <v/>
      </c>
      <c r="Q10725" s="7">
        <f>IF($I10725=1,(N10725-MAR1!$B$11)/MAR1!$D$11,(N10725-MAR1!$C$11)/MAR1!$E$11)</f>
        <v/>
      </c>
      <c r="R10725" s="7">
        <f>IF($I10725=1,(O10725-MAR1!$B$12)/MAR1!$D$12,(O10725-MAR1!$C$12)/MAR1!$E$12)</f>
        <v/>
      </c>
      <c r="S10725" s="7">
        <f>IF($I10725=1,(P10725-MAR1!$B$13)/MAR1!$D$13,(P10725-MAR1!$C$13)/MAR1!$E$13)</f>
        <v/>
      </c>
    </row>
    <row r="10726">
      <c r="A10726" s="5" t="n">
        <v>10725</v>
      </c>
      <c r="B10726" s="5" t="n">
        <v>30</v>
      </c>
      <c r="C10726" s="5" t="n">
        <v>140</v>
      </c>
      <c r="D10726" s="5" t="n">
        <v>5</v>
      </c>
      <c r="E10726" s="5" t="n">
        <v>0</v>
      </c>
      <c r="F10726" s="5" t="n">
        <v>37.3</v>
      </c>
      <c r="G10726" s="5" t="n">
        <v>27.2</v>
      </c>
      <c r="H10726" s="5" t="n">
        <v>24.03</v>
      </c>
      <c r="I10726" s="6">
        <f>IF(E10726&gt;=Markov!$B$3,1,0)</f>
        <v/>
      </c>
      <c r="J10726" s="6">
        <f>I10725</f>
        <v/>
      </c>
      <c r="K10726" s="7">
        <f>MAR1!$B$5+MAR1!$C$5*COS(2*PI()*$C10726/365)+MAR1!$D$5*SIN(2*PI()*$C10726/365)</f>
        <v/>
      </c>
      <c r="L10726" s="7">
        <f>MAR1!$B$6+MAR1!$C$6*COS(2*PI()*$C10726/365)+MAR1!$D$6*SIN(2*PI()*$C10726/365)</f>
        <v/>
      </c>
      <c r="M10726" s="7">
        <f>MAR1!$B$7+MAR1!$C$7*COS(2*PI()*$C10726/365)+MAR1!$D$7*SIN(2*PI()*$C10726/365)</f>
        <v/>
      </c>
      <c r="N10726" s="7">
        <f>F10726-K10726</f>
        <v/>
      </c>
      <c r="O10726" s="7">
        <f>G10726-L10726</f>
        <v/>
      </c>
      <c r="P10726" s="7">
        <f>H10726-M10726</f>
        <v/>
      </c>
      <c r="Q10726" s="7">
        <f>IF($I10726=1,(N10726-MAR1!$B$11)/MAR1!$D$11,(N10726-MAR1!$C$11)/MAR1!$E$11)</f>
        <v/>
      </c>
      <c r="R10726" s="7">
        <f>IF($I10726=1,(O10726-MAR1!$B$12)/MAR1!$D$12,(O10726-MAR1!$C$12)/MAR1!$E$12)</f>
        <v/>
      </c>
      <c r="S10726" s="7">
        <f>IF($I10726=1,(P10726-MAR1!$B$13)/MAR1!$D$13,(P10726-MAR1!$C$13)/MAR1!$E$13)</f>
        <v/>
      </c>
    </row>
    <row r="10727">
      <c r="A10727" s="5" t="n">
        <v>10726</v>
      </c>
      <c r="B10727" s="5" t="n">
        <v>30</v>
      </c>
      <c r="C10727" s="5" t="n">
        <v>141</v>
      </c>
      <c r="D10727" s="5" t="n">
        <v>5</v>
      </c>
      <c r="E10727" s="5" t="n">
        <v>0.4</v>
      </c>
      <c r="F10727" s="5" t="n">
        <v>33.1</v>
      </c>
      <c r="G10727" s="5" t="n">
        <v>24.7</v>
      </c>
      <c r="H10727" s="5" t="n">
        <v>14.54</v>
      </c>
      <c r="I10727" s="6">
        <f>IF(E10727&gt;=Markov!$B$3,1,0)</f>
        <v/>
      </c>
      <c r="J10727" s="6">
        <f>I10726</f>
        <v/>
      </c>
      <c r="K10727" s="7">
        <f>MAR1!$B$5+MAR1!$C$5*COS(2*PI()*$C10727/365)+MAR1!$D$5*SIN(2*PI()*$C10727/365)</f>
        <v/>
      </c>
      <c r="L10727" s="7">
        <f>MAR1!$B$6+MAR1!$C$6*COS(2*PI()*$C10727/365)+MAR1!$D$6*SIN(2*PI()*$C10727/365)</f>
        <v/>
      </c>
      <c r="M10727" s="7">
        <f>MAR1!$B$7+MAR1!$C$7*COS(2*PI()*$C10727/365)+MAR1!$D$7*SIN(2*PI()*$C10727/365)</f>
        <v/>
      </c>
      <c r="N10727" s="7">
        <f>F10727-K10727</f>
        <v/>
      </c>
      <c r="O10727" s="7">
        <f>G10727-L10727</f>
        <v/>
      </c>
      <c r="P10727" s="7">
        <f>H10727-M10727</f>
        <v/>
      </c>
      <c r="Q10727" s="7">
        <f>IF($I10727=1,(N10727-MAR1!$B$11)/MAR1!$D$11,(N10727-MAR1!$C$11)/MAR1!$E$11)</f>
        <v/>
      </c>
      <c r="R10727" s="7">
        <f>IF($I10727=1,(O10727-MAR1!$B$12)/MAR1!$D$12,(O10727-MAR1!$C$12)/MAR1!$E$12)</f>
        <v/>
      </c>
      <c r="S10727" s="7">
        <f>IF($I10727=1,(P10727-MAR1!$B$13)/MAR1!$D$13,(P10727-MAR1!$C$13)/MAR1!$E$13)</f>
        <v/>
      </c>
    </row>
    <row r="10728">
      <c r="A10728" s="5" t="n">
        <v>10727</v>
      </c>
      <c r="B10728" s="5" t="n">
        <v>30</v>
      </c>
      <c r="C10728" s="5" t="n">
        <v>142</v>
      </c>
      <c r="D10728" s="5" t="n">
        <v>5</v>
      </c>
      <c r="E10728" s="5" t="n">
        <v>3</v>
      </c>
      <c r="F10728" s="5" t="n">
        <v>33.3</v>
      </c>
      <c r="G10728" s="5" t="n">
        <v>24.6</v>
      </c>
      <c r="H10728" s="5" t="n">
        <v>14.13</v>
      </c>
      <c r="I10728" s="6">
        <f>IF(E10728&gt;=Markov!$B$3,1,0)</f>
        <v/>
      </c>
      <c r="J10728" s="6">
        <f>I10727</f>
        <v/>
      </c>
      <c r="K10728" s="7">
        <f>MAR1!$B$5+MAR1!$C$5*COS(2*PI()*$C10728/365)+MAR1!$D$5*SIN(2*PI()*$C10728/365)</f>
        <v/>
      </c>
      <c r="L10728" s="7">
        <f>MAR1!$B$6+MAR1!$C$6*COS(2*PI()*$C10728/365)+MAR1!$D$6*SIN(2*PI()*$C10728/365)</f>
        <v/>
      </c>
      <c r="M10728" s="7">
        <f>MAR1!$B$7+MAR1!$C$7*COS(2*PI()*$C10728/365)+MAR1!$D$7*SIN(2*PI()*$C10728/365)</f>
        <v/>
      </c>
      <c r="N10728" s="7">
        <f>F10728-K10728</f>
        <v/>
      </c>
      <c r="O10728" s="7">
        <f>G10728-L10728</f>
        <v/>
      </c>
      <c r="P10728" s="7">
        <f>H10728-M10728</f>
        <v/>
      </c>
      <c r="Q10728" s="7">
        <f>IF($I10728=1,(N10728-MAR1!$B$11)/MAR1!$D$11,(N10728-MAR1!$C$11)/MAR1!$E$11)</f>
        <v/>
      </c>
      <c r="R10728" s="7">
        <f>IF($I10728=1,(O10728-MAR1!$B$12)/MAR1!$D$12,(O10728-MAR1!$C$12)/MAR1!$E$12)</f>
        <v/>
      </c>
      <c r="S10728" s="7">
        <f>IF($I10728=1,(P10728-MAR1!$B$13)/MAR1!$D$13,(P10728-MAR1!$C$13)/MAR1!$E$13)</f>
        <v/>
      </c>
    </row>
    <row r="10729">
      <c r="A10729" s="5" t="n">
        <v>10728</v>
      </c>
      <c r="B10729" s="5" t="n">
        <v>30</v>
      </c>
      <c r="C10729" s="5" t="n">
        <v>143</v>
      </c>
      <c r="D10729" s="5" t="n">
        <v>5</v>
      </c>
      <c r="E10729" s="5" t="n">
        <v>3.7</v>
      </c>
      <c r="F10729" s="5" t="n">
        <v>34.2</v>
      </c>
      <c r="G10729" s="5" t="n">
        <v>24.9</v>
      </c>
      <c r="H10729" s="5" t="n">
        <v>13.01</v>
      </c>
      <c r="I10729" s="6">
        <f>IF(E10729&gt;=Markov!$B$3,1,0)</f>
        <v/>
      </c>
      <c r="J10729" s="6">
        <f>I10728</f>
        <v/>
      </c>
      <c r="K10729" s="7">
        <f>MAR1!$B$5+MAR1!$C$5*COS(2*PI()*$C10729/365)+MAR1!$D$5*SIN(2*PI()*$C10729/365)</f>
        <v/>
      </c>
      <c r="L10729" s="7">
        <f>MAR1!$B$6+MAR1!$C$6*COS(2*PI()*$C10729/365)+MAR1!$D$6*SIN(2*PI()*$C10729/365)</f>
        <v/>
      </c>
      <c r="M10729" s="7">
        <f>MAR1!$B$7+MAR1!$C$7*COS(2*PI()*$C10729/365)+MAR1!$D$7*SIN(2*PI()*$C10729/365)</f>
        <v/>
      </c>
      <c r="N10729" s="7">
        <f>F10729-K10729</f>
        <v/>
      </c>
      <c r="O10729" s="7">
        <f>G10729-L10729</f>
        <v/>
      </c>
      <c r="P10729" s="7">
        <f>H10729-M10729</f>
        <v/>
      </c>
      <c r="Q10729" s="7">
        <f>IF($I10729=1,(N10729-MAR1!$B$11)/MAR1!$D$11,(N10729-MAR1!$C$11)/MAR1!$E$11)</f>
        <v/>
      </c>
      <c r="R10729" s="7">
        <f>IF($I10729=1,(O10729-MAR1!$B$12)/MAR1!$D$12,(O10729-MAR1!$C$12)/MAR1!$E$12)</f>
        <v/>
      </c>
      <c r="S10729" s="7">
        <f>IF($I10729=1,(P10729-MAR1!$B$13)/MAR1!$D$13,(P10729-MAR1!$C$13)/MAR1!$E$13)</f>
        <v/>
      </c>
    </row>
    <row r="10730">
      <c r="A10730" s="5" t="n">
        <v>10729</v>
      </c>
      <c r="B10730" s="5" t="n">
        <v>30</v>
      </c>
      <c r="C10730" s="5" t="n">
        <v>144</v>
      </c>
      <c r="D10730" s="5" t="n">
        <v>5</v>
      </c>
      <c r="E10730" s="5" t="n">
        <v>0</v>
      </c>
      <c r="F10730" s="5" t="n">
        <v>36.1</v>
      </c>
      <c r="G10730" s="5" t="n">
        <v>26</v>
      </c>
      <c r="H10730" s="5" t="n">
        <v>20.88</v>
      </c>
      <c r="I10730" s="6">
        <f>IF(E10730&gt;=Markov!$B$3,1,0)</f>
        <v/>
      </c>
      <c r="J10730" s="6">
        <f>I10729</f>
        <v/>
      </c>
      <c r="K10730" s="7">
        <f>MAR1!$B$5+MAR1!$C$5*COS(2*PI()*$C10730/365)+MAR1!$D$5*SIN(2*PI()*$C10730/365)</f>
        <v/>
      </c>
      <c r="L10730" s="7">
        <f>MAR1!$B$6+MAR1!$C$6*COS(2*PI()*$C10730/365)+MAR1!$D$6*SIN(2*PI()*$C10730/365)</f>
        <v/>
      </c>
      <c r="M10730" s="7">
        <f>MAR1!$B$7+MAR1!$C$7*COS(2*PI()*$C10730/365)+MAR1!$D$7*SIN(2*PI()*$C10730/365)</f>
        <v/>
      </c>
      <c r="N10730" s="7">
        <f>F10730-K10730</f>
        <v/>
      </c>
      <c r="O10730" s="7">
        <f>G10730-L10730</f>
        <v/>
      </c>
      <c r="P10730" s="7">
        <f>H10730-M10730</f>
        <v/>
      </c>
      <c r="Q10730" s="7">
        <f>IF($I10730=1,(N10730-MAR1!$B$11)/MAR1!$D$11,(N10730-MAR1!$C$11)/MAR1!$E$11)</f>
        <v/>
      </c>
      <c r="R10730" s="7">
        <f>IF($I10730=1,(O10730-MAR1!$B$12)/MAR1!$D$12,(O10730-MAR1!$C$12)/MAR1!$E$12)</f>
        <v/>
      </c>
      <c r="S10730" s="7">
        <f>IF($I10730=1,(P10730-MAR1!$B$13)/MAR1!$D$13,(P10730-MAR1!$C$13)/MAR1!$E$13)</f>
        <v/>
      </c>
    </row>
    <row r="10731">
      <c r="A10731" s="5" t="n">
        <v>10730</v>
      </c>
      <c r="B10731" s="5" t="n">
        <v>30</v>
      </c>
      <c r="C10731" s="5" t="n">
        <v>145</v>
      </c>
      <c r="D10731" s="5" t="n">
        <v>5</v>
      </c>
      <c r="E10731" s="5" t="n">
        <v>0</v>
      </c>
      <c r="F10731" s="5" t="n">
        <v>35.9</v>
      </c>
      <c r="G10731" s="5" t="n">
        <v>25.7</v>
      </c>
      <c r="H10731" s="5" t="n">
        <v>22.14</v>
      </c>
      <c r="I10731" s="6">
        <f>IF(E10731&gt;=Markov!$B$3,1,0)</f>
        <v/>
      </c>
      <c r="J10731" s="6">
        <f>I10730</f>
        <v/>
      </c>
      <c r="K10731" s="7">
        <f>MAR1!$B$5+MAR1!$C$5*COS(2*PI()*$C10731/365)+MAR1!$D$5*SIN(2*PI()*$C10731/365)</f>
        <v/>
      </c>
      <c r="L10731" s="7">
        <f>MAR1!$B$6+MAR1!$C$6*COS(2*PI()*$C10731/365)+MAR1!$D$6*SIN(2*PI()*$C10731/365)</f>
        <v/>
      </c>
      <c r="M10731" s="7">
        <f>MAR1!$B$7+MAR1!$C$7*COS(2*PI()*$C10731/365)+MAR1!$D$7*SIN(2*PI()*$C10731/365)</f>
        <v/>
      </c>
      <c r="N10731" s="7">
        <f>F10731-K10731</f>
        <v/>
      </c>
      <c r="O10731" s="7">
        <f>G10731-L10731</f>
        <v/>
      </c>
      <c r="P10731" s="7">
        <f>H10731-M10731</f>
        <v/>
      </c>
      <c r="Q10731" s="7">
        <f>IF($I10731=1,(N10731-MAR1!$B$11)/MAR1!$D$11,(N10731-MAR1!$C$11)/MAR1!$E$11)</f>
        <v/>
      </c>
      <c r="R10731" s="7">
        <f>IF($I10731=1,(O10731-MAR1!$B$12)/MAR1!$D$12,(O10731-MAR1!$C$12)/MAR1!$E$12)</f>
        <v/>
      </c>
      <c r="S10731" s="7">
        <f>IF($I10731=1,(P10731-MAR1!$B$13)/MAR1!$D$13,(P10731-MAR1!$C$13)/MAR1!$E$13)</f>
        <v/>
      </c>
    </row>
    <row r="10732">
      <c r="A10732" s="5" t="n">
        <v>10731</v>
      </c>
      <c r="B10732" s="5" t="n">
        <v>30</v>
      </c>
      <c r="C10732" s="5" t="n">
        <v>146</v>
      </c>
      <c r="D10732" s="5" t="n">
        <v>5</v>
      </c>
      <c r="E10732" s="5" t="n">
        <v>0.1</v>
      </c>
      <c r="F10732" s="5" t="n">
        <v>33.2</v>
      </c>
      <c r="G10732" s="5" t="n">
        <v>25.8</v>
      </c>
      <c r="H10732" s="5" t="n">
        <v>19.22</v>
      </c>
      <c r="I10732" s="6">
        <f>IF(E10732&gt;=Markov!$B$3,1,0)</f>
        <v/>
      </c>
      <c r="J10732" s="6">
        <f>I10731</f>
        <v/>
      </c>
      <c r="K10732" s="7">
        <f>MAR1!$B$5+MAR1!$C$5*COS(2*PI()*$C10732/365)+MAR1!$D$5*SIN(2*PI()*$C10732/365)</f>
        <v/>
      </c>
      <c r="L10732" s="7">
        <f>MAR1!$B$6+MAR1!$C$6*COS(2*PI()*$C10732/365)+MAR1!$D$6*SIN(2*PI()*$C10732/365)</f>
        <v/>
      </c>
      <c r="M10732" s="7">
        <f>MAR1!$B$7+MAR1!$C$7*COS(2*PI()*$C10732/365)+MAR1!$D$7*SIN(2*PI()*$C10732/365)</f>
        <v/>
      </c>
      <c r="N10732" s="7">
        <f>F10732-K10732</f>
        <v/>
      </c>
      <c r="O10732" s="7">
        <f>G10732-L10732</f>
        <v/>
      </c>
      <c r="P10732" s="7">
        <f>H10732-M10732</f>
        <v/>
      </c>
      <c r="Q10732" s="7">
        <f>IF($I10732=1,(N10732-MAR1!$B$11)/MAR1!$D$11,(N10732-MAR1!$C$11)/MAR1!$E$11)</f>
        <v/>
      </c>
      <c r="R10732" s="7">
        <f>IF($I10732=1,(O10732-MAR1!$B$12)/MAR1!$D$12,(O10732-MAR1!$C$12)/MAR1!$E$12)</f>
        <v/>
      </c>
      <c r="S10732" s="7">
        <f>IF($I10732=1,(P10732-MAR1!$B$13)/MAR1!$D$13,(P10732-MAR1!$C$13)/MAR1!$E$13)</f>
        <v/>
      </c>
    </row>
    <row r="10733">
      <c r="A10733" s="5" t="n">
        <v>10732</v>
      </c>
      <c r="B10733" s="5" t="n">
        <v>30</v>
      </c>
      <c r="C10733" s="5" t="n">
        <v>147</v>
      </c>
      <c r="D10733" s="5" t="n">
        <v>5</v>
      </c>
      <c r="E10733" s="5" t="n">
        <v>0</v>
      </c>
      <c r="F10733" s="5" t="n">
        <v>35.8</v>
      </c>
      <c r="G10733" s="5" t="n">
        <v>27.6</v>
      </c>
      <c r="H10733" s="5" t="n">
        <v>25.36</v>
      </c>
      <c r="I10733" s="6">
        <f>IF(E10733&gt;=Markov!$B$3,1,0)</f>
        <v/>
      </c>
      <c r="J10733" s="6">
        <f>I10732</f>
        <v/>
      </c>
      <c r="K10733" s="7">
        <f>MAR1!$B$5+MAR1!$C$5*COS(2*PI()*$C10733/365)+MAR1!$D$5*SIN(2*PI()*$C10733/365)</f>
        <v/>
      </c>
      <c r="L10733" s="7">
        <f>MAR1!$B$6+MAR1!$C$6*COS(2*PI()*$C10733/365)+MAR1!$D$6*SIN(2*PI()*$C10733/365)</f>
        <v/>
      </c>
      <c r="M10733" s="7">
        <f>MAR1!$B$7+MAR1!$C$7*COS(2*PI()*$C10733/365)+MAR1!$D$7*SIN(2*PI()*$C10733/365)</f>
        <v/>
      </c>
      <c r="N10733" s="7">
        <f>F10733-K10733</f>
        <v/>
      </c>
      <c r="O10733" s="7">
        <f>G10733-L10733</f>
        <v/>
      </c>
      <c r="P10733" s="7">
        <f>H10733-M10733</f>
        <v/>
      </c>
      <c r="Q10733" s="7">
        <f>IF($I10733=1,(N10733-MAR1!$B$11)/MAR1!$D$11,(N10733-MAR1!$C$11)/MAR1!$E$11)</f>
        <v/>
      </c>
      <c r="R10733" s="7">
        <f>IF($I10733=1,(O10733-MAR1!$B$12)/MAR1!$D$12,(O10733-MAR1!$C$12)/MAR1!$E$12)</f>
        <v/>
      </c>
      <c r="S10733" s="7">
        <f>IF($I10733=1,(P10733-MAR1!$B$13)/MAR1!$D$13,(P10733-MAR1!$C$13)/MAR1!$E$13)</f>
        <v/>
      </c>
    </row>
    <row r="10734">
      <c r="A10734" s="5" t="n">
        <v>10733</v>
      </c>
      <c r="B10734" s="5" t="n">
        <v>30</v>
      </c>
      <c r="C10734" s="5" t="n">
        <v>148</v>
      </c>
      <c r="D10734" s="5" t="n">
        <v>5</v>
      </c>
      <c r="E10734" s="5" t="n">
        <v>0</v>
      </c>
      <c r="F10734" s="5" t="n">
        <v>40.1</v>
      </c>
      <c r="G10734" s="5" t="n">
        <v>28.1</v>
      </c>
      <c r="H10734" s="5" t="n">
        <v>29.49</v>
      </c>
      <c r="I10734" s="6">
        <f>IF(E10734&gt;=Markov!$B$3,1,0)</f>
        <v/>
      </c>
      <c r="J10734" s="6">
        <f>I10733</f>
        <v/>
      </c>
      <c r="K10734" s="7">
        <f>MAR1!$B$5+MAR1!$C$5*COS(2*PI()*$C10734/365)+MAR1!$D$5*SIN(2*PI()*$C10734/365)</f>
        <v/>
      </c>
      <c r="L10734" s="7">
        <f>MAR1!$B$6+MAR1!$C$6*COS(2*PI()*$C10734/365)+MAR1!$D$6*SIN(2*PI()*$C10734/365)</f>
        <v/>
      </c>
      <c r="M10734" s="7">
        <f>MAR1!$B$7+MAR1!$C$7*COS(2*PI()*$C10734/365)+MAR1!$D$7*SIN(2*PI()*$C10734/365)</f>
        <v/>
      </c>
      <c r="N10734" s="7">
        <f>F10734-K10734</f>
        <v/>
      </c>
      <c r="O10734" s="7">
        <f>G10734-L10734</f>
        <v/>
      </c>
      <c r="P10734" s="7">
        <f>H10734-M10734</f>
        <v/>
      </c>
      <c r="Q10734" s="7">
        <f>IF($I10734=1,(N10734-MAR1!$B$11)/MAR1!$D$11,(N10734-MAR1!$C$11)/MAR1!$E$11)</f>
        <v/>
      </c>
      <c r="R10734" s="7">
        <f>IF($I10734=1,(O10734-MAR1!$B$12)/MAR1!$D$12,(O10734-MAR1!$C$12)/MAR1!$E$12)</f>
        <v/>
      </c>
      <c r="S10734" s="7">
        <f>IF($I10734=1,(P10734-MAR1!$B$13)/MAR1!$D$13,(P10734-MAR1!$C$13)/MAR1!$E$13)</f>
        <v/>
      </c>
    </row>
    <row r="10735">
      <c r="A10735" s="5" t="n">
        <v>10734</v>
      </c>
      <c r="B10735" s="5" t="n">
        <v>30</v>
      </c>
      <c r="C10735" s="5" t="n">
        <v>149</v>
      </c>
      <c r="D10735" s="5" t="n">
        <v>5</v>
      </c>
      <c r="E10735" s="5" t="n">
        <v>0</v>
      </c>
      <c r="F10735" s="5" t="n">
        <v>40.5</v>
      </c>
      <c r="G10735" s="5" t="n">
        <v>29.1</v>
      </c>
      <c r="H10735" s="5" t="n">
        <v>25.25</v>
      </c>
      <c r="I10735" s="6">
        <f>IF(E10735&gt;=Markov!$B$3,1,0)</f>
        <v/>
      </c>
      <c r="J10735" s="6">
        <f>I10734</f>
        <v/>
      </c>
      <c r="K10735" s="7">
        <f>MAR1!$B$5+MAR1!$C$5*COS(2*PI()*$C10735/365)+MAR1!$D$5*SIN(2*PI()*$C10735/365)</f>
        <v/>
      </c>
      <c r="L10735" s="7">
        <f>MAR1!$B$6+MAR1!$C$6*COS(2*PI()*$C10735/365)+MAR1!$D$6*SIN(2*PI()*$C10735/365)</f>
        <v/>
      </c>
      <c r="M10735" s="7">
        <f>MAR1!$B$7+MAR1!$C$7*COS(2*PI()*$C10735/365)+MAR1!$D$7*SIN(2*PI()*$C10735/365)</f>
        <v/>
      </c>
      <c r="N10735" s="7">
        <f>F10735-K10735</f>
        <v/>
      </c>
      <c r="O10735" s="7">
        <f>G10735-L10735</f>
        <v/>
      </c>
      <c r="P10735" s="7">
        <f>H10735-M10735</f>
        <v/>
      </c>
      <c r="Q10735" s="7">
        <f>IF($I10735=1,(N10735-MAR1!$B$11)/MAR1!$D$11,(N10735-MAR1!$C$11)/MAR1!$E$11)</f>
        <v/>
      </c>
      <c r="R10735" s="7">
        <f>IF($I10735=1,(O10735-MAR1!$B$12)/MAR1!$D$12,(O10735-MAR1!$C$12)/MAR1!$E$12)</f>
        <v/>
      </c>
      <c r="S10735" s="7">
        <f>IF($I10735=1,(P10735-MAR1!$B$13)/MAR1!$D$13,(P10735-MAR1!$C$13)/MAR1!$E$13)</f>
        <v/>
      </c>
    </row>
    <row r="10736">
      <c r="A10736" s="5" t="n">
        <v>10735</v>
      </c>
      <c r="B10736" s="5" t="n">
        <v>30</v>
      </c>
      <c r="C10736" s="5" t="n">
        <v>150</v>
      </c>
      <c r="D10736" s="5" t="n">
        <v>5</v>
      </c>
      <c r="E10736" s="5" t="n">
        <v>0</v>
      </c>
      <c r="F10736" s="5" t="n">
        <v>38.2</v>
      </c>
      <c r="G10736" s="5" t="n">
        <v>28.3</v>
      </c>
      <c r="H10736" s="5" t="n">
        <v>20.14</v>
      </c>
      <c r="I10736" s="6">
        <f>IF(E10736&gt;=Markov!$B$3,1,0)</f>
        <v/>
      </c>
      <c r="J10736" s="6">
        <f>I10735</f>
        <v/>
      </c>
      <c r="K10736" s="7">
        <f>MAR1!$B$5+MAR1!$C$5*COS(2*PI()*$C10736/365)+MAR1!$D$5*SIN(2*PI()*$C10736/365)</f>
        <v/>
      </c>
      <c r="L10736" s="7">
        <f>MAR1!$B$6+MAR1!$C$6*COS(2*PI()*$C10736/365)+MAR1!$D$6*SIN(2*PI()*$C10736/365)</f>
        <v/>
      </c>
      <c r="M10736" s="7">
        <f>MAR1!$B$7+MAR1!$C$7*COS(2*PI()*$C10736/365)+MAR1!$D$7*SIN(2*PI()*$C10736/365)</f>
        <v/>
      </c>
      <c r="N10736" s="7">
        <f>F10736-K10736</f>
        <v/>
      </c>
      <c r="O10736" s="7">
        <f>G10736-L10736</f>
        <v/>
      </c>
      <c r="P10736" s="7">
        <f>H10736-M10736</f>
        <v/>
      </c>
      <c r="Q10736" s="7">
        <f>IF($I10736=1,(N10736-MAR1!$B$11)/MAR1!$D$11,(N10736-MAR1!$C$11)/MAR1!$E$11)</f>
        <v/>
      </c>
      <c r="R10736" s="7">
        <f>IF($I10736=1,(O10736-MAR1!$B$12)/MAR1!$D$12,(O10736-MAR1!$C$12)/MAR1!$E$12)</f>
        <v/>
      </c>
      <c r="S10736" s="7">
        <f>IF($I10736=1,(P10736-MAR1!$B$13)/MAR1!$D$13,(P10736-MAR1!$C$13)/MAR1!$E$13)</f>
        <v/>
      </c>
    </row>
    <row r="10737">
      <c r="A10737" s="5" t="n">
        <v>10736</v>
      </c>
      <c r="B10737" s="5" t="n">
        <v>30</v>
      </c>
      <c r="C10737" s="5" t="n">
        <v>151</v>
      </c>
      <c r="D10737" s="5" t="n">
        <v>5</v>
      </c>
      <c r="E10737" s="5" t="n">
        <v>0</v>
      </c>
      <c r="F10737" s="5" t="n">
        <v>39.9</v>
      </c>
      <c r="G10737" s="5" t="n">
        <v>30.6</v>
      </c>
      <c r="H10737" s="5" t="n">
        <v>17.99</v>
      </c>
      <c r="I10737" s="6">
        <f>IF(E10737&gt;=Markov!$B$3,1,0)</f>
        <v/>
      </c>
      <c r="J10737" s="6">
        <f>I10736</f>
        <v/>
      </c>
      <c r="K10737" s="7">
        <f>MAR1!$B$5+MAR1!$C$5*COS(2*PI()*$C10737/365)+MAR1!$D$5*SIN(2*PI()*$C10737/365)</f>
        <v/>
      </c>
      <c r="L10737" s="7">
        <f>MAR1!$B$6+MAR1!$C$6*COS(2*PI()*$C10737/365)+MAR1!$D$6*SIN(2*PI()*$C10737/365)</f>
        <v/>
      </c>
      <c r="M10737" s="7">
        <f>MAR1!$B$7+MAR1!$C$7*COS(2*PI()*$C10737/365)+MAR1!$D$7*SIN(2*PI()*$C10737/365)</f>
        <v/>
      </c>
      <c r="N10737" s="7">
        <f>F10737-K10737</f>
        <v/>
      </c>
      <c r="O10737" s="7">
        <f>G10737-L10737</f>
        <v/>
      </c>
      <c r="P10737" s="7">
        <f>H10737-M10737</f>
        <v/>
      </c>
      <c r="Q10737" s="7">
        <f>IF($I10737=1,(N10737-MAR1!$B$11)/MAR1!$D$11,(N10737-MAR1!$C$11)/MAR1!$E$11)</f>
        <v/>
      </c>
      <c r="R10737" s="7">
        <f>IF($I10737=1,(O10737-MAR1!$B$12)/MAR1!$D$12,(O10737-MAR1!$C$12)/MAR1!$E$12)</f>
        <v/>
      </c>
      <c r="S10737" s="7">
        <f>IF($I10737=1,(P10737-MAR1!$B$13)/MAR1!$D$13,(P10737-MAR1!$C$13)/MAR1!$E$13)</f>
        <v/>
      </c>
    </row>
    <row r="10738">
      <c r="A10738" s="5" t="n">
        <v>10737</v>
      </c>
      <c r="B10738" s="5" t="n">
        <v>30</v>
      </c>
      <c r="C10738" s="5" t="n">
        <v>152</v>
      </c>
      <c r="D10738" s="5" t="n">
        <v>6</v>
      </c>
      <c r="E10738" s="5" t="n">
        <v>46.6</v>
      </c>
      <c r="F10738" s="5" t="n">
        <v>36.6</v>
      </c>
      <c r="G10738" s="5" t="n">
        <v>27.1</v>
      </c>
      <c r="H10738" s="5" t="n">
        <v>10.38</v>
      </c>
      <c r="I10738" s="6">
        <f>IF(E10738&gt;=Markov!$B$3,1,0)</f>
        <v/>
      </c>
      <c r="J10738" s="6">
        <f>I10737</f>
        <v/>
      </c>
      <c r="K10738" s="7">
        <f>MAR1!$B$5+MAR1!$C$5*COS(2*PI()*$C10738/365)+MAR1!$D$5*SIN(2*PI()*$C10738/365)</f>
        <v/>
      </c>
      <c r="L10738" s="7">
        <f>MAR1!$B$6+MAR1!$C$6*COS(2*PI()*$C10738/365)+MAR1!$D$6*SIN(2*PI()*$C10738/365)</f>
        <v/>
      </c>
      <c r="M10738" s="7">
        <f>MAR1!$B$7+MAR1!$C$7*COS(2*PI()*$C10738/365)+MAR1!$D$7*SIN(2*PI()*$C10738/365)</f>
        <v/>
      </c>
      <c r="N10738" s="7">
        <f>F10738-K10738</f>
        <v/>
      </c>
      <c r="O10738" s="7">
        <f>G10738-L10738</f>
        <v/>
      </c>
      <c r="P10738" s="7">
        <f>H10738-M10738</f>
        <v/>
      </c>
      <c r="Q10738" s="7">
        <f>IF($I10738=1,(N10738-MAR1!$B$11)/MAR1!$D$11,(N10738-MAR1!$C$11)/MAR1!$E$11)</f>
        <v/>
      </c>
      <c r="R10738" s="7">
        <f>IF($I10738=1,(O10738-MAR1!$B$12)/MAR1!$D$12,(O10738-MAR1!$C$12)/MAR1!$E$12)</f>
        <v/>
      </c>
      <c r="S10738" s="7">
        <f>IF($I10738=1,(P10738-MAR1!$B$13)/MAR1!$D$13,(P10738-MAR1!$C$13)/MAR1!$E$13)</f>
        <v/>
      </c>
    </row>
    <row r="10739">
      <c r="A10739" s="5" t="n">
        <v>10738</v>
      </c>
      <c r="B10739" s="5" t="n">
        <v>30</v>
      </c>
      <c r="C10739" s="5" t="n">
        <v>153</v>
      </c>
      <c r="D10739" s="5" t="n">
        <v>6</v>
      </c>
      <c r="E10739" s="5" t="n">
        <v>0.5</v>
      </c>
      <c r="F10739" s="5" t="n">
        <v>37.3</v>
      </c>
      <c r="G10739" s="5" t="n">
        <v>28.1</v>
      </c>
      <c r="H10739" s="5" t="n">
        <v>18.88</v>
      </c>
      <c r="I10739" s="6">
        <f>IF(E10739&gt;=Markov!$B$3,1,0)</f>
        <v/>
      </c>
      <c r="J10739" s="6">
        <f>I10738</f>
        <v/>
      </c>
      <c r="K10739" s="7">
        <f>MAR1!$B$5+MAR1!$C$5*COS(2*PI()*$C10739/365)+MAR1!$D$5*SIN(2*PI()*$C10739/365)</f>
        <v/>
      </c>
      <c r="L10739" s="7">
        <f>MAR1!$B$6+MAR1!$C$6*COS(2*PI()*$C10739/365)+MAR1!$D$6*SIN(2*PI()*$C10739/365)</f>
        <v/>
      </c>
      <c r="M10739" s="7">
        <f>MAR1!$B$7+MAR1!$C$7*COS(2*PI()*$C10739/365)+MAR1!$D$7*SIN(2*PI()*$C10739/365)</f>
        <v/>
      </c>
      <c r="N10739" s="7">
        <f>F10739-K10739</f>
        <v/>
      </c>
      <c r="O10739" s="7">
        <f>G10739-L10739</f>
        <v/>
      </c>
      <c r="P10739" s="7">
        <f>H10739-M10739</f>
        <v/>
      </c>
      <c r="Q10739" s="7">
        <f>IF($I10739=1,(N10739-MAR1!$B$11)/MAR1!$D$11,(N10739-MAR1!$C$11)/MAR1!$E$11)</f>
        <v/>
      </c>
      <c r="R10739" s="7">
        <f>IF($I10739=1,(O10739-MAR1!$B$12)/MAR1!$D$12,(O10739-MAR1!$C$12)/MAR1!$E$12)</f>
        <v/>
      </c>
      <c r="S10739" s="7">
        <f>IF($I10739=1,(P10739-MAR1!$B$13)/MAR1!$D$13,(P10739-MAR1!$C$13)/MAR1!$E$13)</f>
        <v/>
      </c>
    </row>
    <row r="10740">
      <c r="A10740" s="5" t="n">
        <v>10739</v>
      </c>
      <c r="B10740" s="5" t="n">
        <v>30</v>
      </c>
      <c r="C10740" s="5" t="n">
        <v>154</v>
      </c>
      <c r="D10740" s="5" t="n">
        <v>6</v>
      </c>
      <c r="E10740" s="5" t="n">
        <v>2.4</v>
      </c>
      <c r="F10740" s="5" t="n">
        <v>37.1</v>
      </c>
      <c r="G10740" s="5" t="n">
        <v>27.4</v>
      </c>
      <c r="H10740" s="5" t="n">
        <v>25.24</v>
      </c>
      <c r="I10740" s="6">
        <f>IF(E10740&gt;=Markov!$B$3,1,0)</f>
        <v/>
      </c>
      <c r="J10740" s="6">
        <f>I10739</f>
        <v/>
      </c>
      <c r="K10740" s="7">
        <f>MAR1!$B$5+MAR1!$C$5*COS(2*PI()*$C10740/365)+MAR1!$D$5*SIN(2*PI()*$C10740/365)</f>
        <v/>
      </c>
      <c r="L10740" s="7">
        <f>MAR1!$B$6+MAR1!$C$6*COS(2*PI()*$C10740/365)+MAR1!$D$6*SIN(2*PI()*$C10740/365)</f>
        <v/>
      </c>
      <c r="M10740" s="7">
        <f>MAR1!$B$7+MAR1!$C$7*COS(2*PI()*$C10740/365)+MAR1!$D$7*SIN(2*PI()*$C10740/365)</f>
        <v/>
      </c>
      <c r="N10740" s="7">
        <f>F10740-K10740</f>
        <v/>
      </c>
      <c r="O10740" s="7">
        <f>G10740-L10740</f>
        <v/>
      </c>
      <c r="P10740" s="7">
        <f>H10740-M10740</f>
        <v/>
      </c>
      <c r="Q10740" s="7">
        <f>IF($I10740=1,(N10740-MAR1!$B$11)/MAR1!$D$11,(N10740-MAR1!$C$11)/MAR1!$E$11)</f>
        <v/>
      </c>
      <c r="R10740" s="7">
        <f>IF($I10740=1,(O10740-MAR1!$B$12)/MAR1!$D$12,(O10740-MAR1!$C$12)/MAR1!$E$12)</f>
        <v/>
      </c>
      <c r="S10740" s="7">
        <f>IF($I10740=1,(P10740-MAR1!$B$13)/MAR1!$D$13,(P10740-MAR1!$C$13)/MAR1!$E$13)</f>
        <v/>
      </c>
    </row>
    <row r="10741">
      <c r="A10741" s="5" t="n">
        <v>10740</v>
      </c>
      <c r="B10741" s="5" t="n">
        <v>30</v>
      </c>
      <c r="C10741" s="5" t="n">
        <v>155</v>
      </c>
      <c r="D10741" s="5" t="n">
        <v>6</v>
      </c>
      <c r="E10741" s="5" t="n">
        <v>4.5</v>
      </c>
      <c r="F10741" s="5" t="n">
        <v>35.8</v>
      </c>
      <c r="G10741" s="5" t="n">
        <v>27.2</v>
      </c>
      <c r="H10741" s="5" t="n">
        <v>10.59</v>
      </c>
      <c r="I10741" s="6">
        <f>IF(E10741&gt;=Markov!$B$3,1,0)</f>
        <v/>
      </c>
      <c r="J10741" s="6">
        <f>I10740</f>
        <v/>
      </c>
      <c r="K10741" s="7">
        <f>MAR1!$B$5+MAR1!$C$5*COS(2*PI()*$C10741/365)+MAR1!$D$5*SIN(2*PI()*$C10741/365)</f>
        <v/>
      </c>
      <c r="L10741" s="7">
        <f>MAR1!$B$6+MAR1!$C$6*COS(2*PI()*$C10741/365)+MAR1!$D$6*SIN(2*PI()*$C10741/365)</f>
        <v/>
      </c>
      <c r="M10741" s="7">
        <f>MAR1!$B$7+MAR1!$C$7*COS(2*PI()*$C10741/365)+MAR1!$D$7*SIN(2*PI()*$C10741/365)</f>
        <v/>
      </c>
      <c r="N10741" s="7">
        <f>F10741-K10741</f>
        <v/>
      </c>
      <c r="O10741" s="7">
        <f>G10741-L10741</f>
        <v/>
      </c>
      <c r="P10741" s="7">
        <f>H10741-M10741</f>
        <v/>
      </c>
      <c r="Q10741" s="7">
        <f>IF($I10741=1,(N10741-MAR1!$B$11)/MAR1!$D$11,(N10741-MAR1!$C$11)/MAR1!$E$11)</f>
        <v/>
      </c>
      <c r="R10741" s="7">
        <f>IF($I10741=1,(O10741-MAR1!$B$12)/MAR1!$D$12,(O10741-MAR1!$C$12)/MAR1!$E$12)</f>
        <v/>
      </c>
      <c r="S10741" s="7">
        <f>IF($I10741=1,(P10741-MAR1!$B$13)/MAR1!$D$13,(P10741-MAR1!$C$13)/MAR1!$E$13)</f>
        <v/>
      </c>
    </row>
    <row r="10742">
      <c r="A10742" s="5" t="n">
        <v>10741</v>
      </c>
      <c r="B10742" s="5" t="n">
        <v>30</v>
      </c>
      <c r="C10742" s="5" t="n">
        <v>156</v>
      </c>
      <c r="D10742" s="5" t="n">
        <v>6</v>
      </c>
      <c r="E10742" s="5" t="n">
        <v>0</v>
      </c>
      <c r="F10742" s="5" t="n">
        <v>38.9</v>
      </c>
      <c r="G10742" s="5" t="n">
        <v>25.9</v>
      </c>
      <c r="H10742" s="5" t="n">
        <v>20.8</v>
      </c>
      <c r="I10742" s="6">
        <f>IF(E10742&gt;=Markov!$B$3,1,0)</f>
        <v/>
      </c>
      <c r="J10742" s="6">
        <f>I10741</f>
        <v/>
      </c>
      <c r="K10742" s="7">
        <f>MAR1!$B$5+MAR1!$C$5*COS(2*PI()*$C10742/365)+MAR1!$D$5*SIN(2*PI()*$C10742/365)</f>
        <v/>
      </c>
      <c r="L10742" s="7">
        <f>MAR1!$B$6+MAR1!$C$6*COS(2*PI()*$C10742/365)+MAR1!$D$6*SIN(2*PI()*$C10742/365)</f>
        <v/>
      </c>
      <c r="M10742" s="7">
        <f>MAR1!$B$7+MAR1!$C$7*COS(2*PI()*$C10742/365)+MAR1!$D$7*SIN(2*PI()*$C10742/365)</f>
        <v/>
      </c>
      <c r="N10742" s="7">
        <f>F10742-K10742</f>
        <v/>
      </c>
      <c r="O10742" s="7">
        <f>G10742-L10742</f>
        <v/>
      </c>
      <c r="P10742" s="7">
        <f>H10742-M10742</f>
        <v/>
      </c>
      <c r="Q10742" s="7">
        <f>IF($I10742=1,(N10742-MAR1!$B$11)/MAR1!$D$11,(N10742-MAR1!$C$11)/MAR1!$E$11)</f>
        <v/>
      </c>
      <c r="R10742" s="7">
        <f>IF($I10742=1,(O10742-MAR1!$B$12)/MAR1!$D$12,(O10742-MAR1!$C$12)/MAR1!$E$12)</f>
        <v/>
      </c>
      <c r="S10742" s="7">
        <f>IF($I10742=1,(P10742-MAR1!$B$13)/MAR1!$D$13,(P10742-MAR1!$C$13)/MAR1!$E$13)</f>
        <v/>
      </c>
    </row>
    <row r="10743">
      <c r="A10743" s="5" t="n">
        <v>10742</v>
      </c>
      <c r="B10743" s="5" t="n">
        <v>30</v>
      </c>
      <c r="C10743" s="5" t="n">
        <v>157</v>
      </c>
      <c r="D10743" s="5" t="n">
        <v>6</v>
      </c>
      <c r="E10743" s="5" t="n">
        <v>7.8</v>
      </c>
      <c r="F10743" s="5" t="n">
        <v>35.5</v>
      </c>
      <c r="G10743" s="5" t="n">
        <v>27.2</v>
      </c>
      <c r="H10743" s="5" t="n">
        <v>14.78</v>
      </c>
      <c r="I10743" s="6">
        <f>IF(E10743&gt;=Markov!$B$3,1,0)</f>
        <v/>
      </c>
      <c r="J10743" s="6">
        <f>I10742</f>
        <v/>
      </c>
      <c r="K10743" s="7">
        <f>MAR1!$B$5+MAR1!$C$5*COS(2*PI()*$C10743/365)+MAR1!$D$5*SIN(2*PI()*$C10743/365)</f>
        <v/>
      </c>
      <c r="L10743" s="7">
        <f>MAR1!$B$6+MAR1!$C$6*COS(2*PI()*$C10743/365)+MAR1!$D$6*SIN(2*PI()*$C10743/365)</f>
        <v/>
      </c>
      <c r="M10743" s="7">
        <f>MAR1!$B$7+MAR1!$C$7*COS(2*PI()*$C10743/365)+MAR1!$D$7*SIN(2*PI()*$C10743/365)</f>
        <v/>
      </c>
      <c r="N10743" s="7">
        <f>F10743-K10743</f>
        <v/>
      </c>
      <c r="O10743" s="7">
        <f>G10743-L10743</f>
        <v/>
      </c>
      <c r="P10743" s="7">
        <f>H10743-M10743</f>
        <v/>
      </c>
      <c r="Q10743" s="7">
        <f>IF($I10743=1,(N10743-MAR1!$B$11)/MAR1!$D$11,(N10743-MAR1!$C$11)/MAR1!$E$11)</f>
        <v/>
      </c>
      <c r="R10743" s="7">
        <f>IF($I10743=1,(O10743-MAR1!$B$12)/MAR1!$D$12,(O10743-MAR1!$C$12)/MAR1!$E$12)</f>
        <v/>
      </c>
      <c r="S10743" s="7">
        <f>IF($I10743=1,(P10743-MAR1!$B$13)/MAR1!$D$13,(P10743-MAR1!$C$13)/MAR1!$E$13)</f>
        <v/>
      </c>
    </row>
    <row r="10744">
      <c r="A10744" s="5" t="n">
        <v>10743</v>
      </c>
      <c r="B10744" s="5" t="n">
        <v>30</v>
      </c>
      <c r="C10744" s="5" t="n">
        <v>158</v>
      </c>
      <c r="D10744" s="5" t="n">
        <v>6</v>
      </c>
      <c r="E10744" s="5" t="n">
        <v>5.8</v>
      </c>
      <c r="F10744" s="5" t="n">
        <v>33</v>
      </c>
      <c r="G10744" s="5" t="n">
        <v>25.2</v>
      </c>
      <c r="H10744" s="5" t="n">
        <v>12.46</v>
      </c>
      <c r="I10744" s="6">
        <f>IF(E10744&gt;=Markov!$B$3,1,0)</f>
        <v/>
      </c>
      <c r="J10744" s="6">
        <f>I10743</f>
        <v/>
      </c>
      <c r="K10744" s="7">
        <f>MAR1!$B$5+MAR1!$C$5*COS(2*PI()*$C10744/365)+MAR1!$D$5*SIN(2*PI()*$C10744/365)</f>
        <v/>
      </c>
      <c r="L10744" s="7">
        <f>MAR1!$B$6+MAR1!$C$6*COS(2*PI()*$C10744/365)+MAR1!$D$6*SIN(2*PI()*$C10744/365)</f>
        <v/>
      </c>
      <c r="M10744" s="7">
        <f>MAR1!$B$7+MAR1!$C$7*COS(2*PI()*$C10744/365)+MAR1!$D$7*SIN(2*PI()*$C10744/365)</f>
        <v/>
      </c>
      <c r="N10744" s="7">
        <f>F10744-K10744</f>
        <v/>
      </c>
      <c r="O10744" s="7">
        <f>G10744-L10744</f>
        <v/>
      </c>
      <c r="P10744" s="7">
        <f>H10744-M10744</f>
        <v/>
      </c>
      <c r="Q10744" s="7">
        <f>IF($I10744=1,(N10744-MAR1!$B$11)/MAR1!$D$11,(N10744-MAR1!$C$11)/MAR1!$E$11)</f>
        <v/>
      </c>
      <c r="R10744" s="7">
        <f>IF($I10744=1,(O10744-MAR1!$B$12)/MAR1!$D$12,(O10744-MAR1!$C$12)/MAR1!$E$12)</f>
        <v/>
      </c>
      <c r="S10744" s="7">
        <f>IF($I10744=1,(P10744-MAR1!$B$13)/MAR1!$D$13,(P10744-MAR1!$C$13)/MAR1!$E$13)</f>
        <v/>
      </c>
    </row>
    <row r="10745">
      <c r="A10745" s="5" t="n">
        <v>10744</v>
      </c>
      <c r="B10745" s="5" t="n">
        <v>30</v>
      </c>
      <c r="C10745" s="5" t="n">
        <v>159</v>
      </c>
      <c r="D10745" s="5" t="n">
        <v>6</v>
      </c>
      <c r="E10745" s="5" t="n">
        <v>1.4</v>
      </c>
      <c r="F10745" s="5" t="n">
        <v>34.9</v>
      </c>
      <c r="G10745" s="5" t="n">
        <v>27.3</v>
      </c>
      <c r="H10745" s="5" t="n">
        <v>17.05</v>
      </c>
      <c r="I10745" s="6">
        <f>IF(E10745&gt;=Markov!$B$3,1,0)</f>
        <v/>
      </c>
      <c r="J10745" s="6">
        <f>I10744</f>
        <v/>
      </c>
      <c r="K10745" s="7">
        <f>MAR1!$B$5+MAR1!$C$5*COS(2*PI()*$C10745/365)+MAR1!$D$5*SIN(2*PI()*$C10745/365)</f>
        <v/>
      </c>
      <c r="L10745" s="7">
        <f>MAR1!$B$6+MAR1!$C$6*COS(2*PI()*$C10745/365)+MAR1!$D$6*SIN(2*PI()*$C10745/365)</f>
        <v/>
      </c>
      <c r="M10745" s="7">
        <f>MAR1!$B$7+MAR1!$C$7*COS(2*PI()*$C10745/365)+MAR1!$D$7*SIN(2*PI()*$C10745/365)</f>
        <v/>
      </c>
      <c r="N10745" s="7">
        <f>F10745-K10745</f>
        <v/>
      </c>
      <c r="O10745" s="7">
        <f>G10745-L10745</f>
        <v/>
      </c>
      <c r="P10745" s="7">
        <f>H10745-M10745</f>
        <v/>
      </c>
      <c r="Q10745" s="7">
        <f>IF($I10745=1,(N10745-MAR1!$B$11)/MAR1!$D$11,(N10745-MAR1!$C$11)/MAR1!$E$11)</f>
        <v/>
      </c>
      <c r="R10745" s="7">
        <f>IF($I10745=1,(O10745-MAR1!$B$12)/MAR1!$D$12,(O10745-MAR1!$C$12)/MAR1!$E$12)</f>
        <v/>
      </c>
      <c r="S10745" s="7">
        <f>IF($I10745=1,(P10745-MAR1!$B$13)/MAR1!$D$13,(P10745-MAR1!$C$13)/MAR1!$E$13)</f>
        <v/>
      </c>
    </row>
    <row r="10746">
      <c r="A10746" s="5" t="n">
        <v>10745</v>
      </c>
      <c r="B10746" s="5" t="n">
        <v>30</v>
      </c>
      <c r="C10746" s="5" t="n">
        <v>160</v>
      </c>
      <c r="D10746" s="5" t="n">
        <v>6</v>
      </c>
      <c r="E10746" s="5" t="n">
        <v>9.699999999999999</v>
      </c>
      <c r="F10746" s="5" t="n">
        <v>35.7</v>
      </c>
      <c r="G10746" s="5" t="n">
        <v>26.9</v>
      </c>
      <c r="H10746" s="5" t="n">
        <v>16.65</v>
      </c>
      <c r="I10746" s="6">
        <f>IF(E10746&gt;=Markov!$B$3,1,0)</f>
        <v/>
      </c>
      <c r="J10746" s="6">
        <f>I10745</f>
        <v/>
      </c>
      <c r="K10746" s="7">
        <f>MAR1!$B$5+MAR1!$C$5*COS(2*PI()*$C10746/365)+MAR1!$D$5*SIN(2*PI()*$C10746/365)</f>
        <v/>
      </c>
      <c r="L10746" s="7">
        <f>MAR1!$B$6+MAR1!$C$6*COS(2*PI()*$C10746/365)+MAR1!$D$6*SIN(2*PI()*$C10746/365)</f>
        <v/>
      </c>
      <c r="M10746" s="7">
        <f>MAR1!$B$7+MAR1!$C$7*COS(2*PI()*$C10746/365)+MAR1!$D$7*SIN(2*PI()*$C10746/365)</f>
        <v/>
      </c>
      <c r="N10746" s="7">
        <f>F10746-K10746</f>
        <v/>
      </c>
      <c r="O10746" s="7">
        <f>G10746-L10746</f>
        <v/>
      </c>
      <c r="P10746" s="7">
        <f>H10746-M10746</f>
        <v/>
      </c>
      <c r="Q10746" s="7">
        <f>IF($I10746=1,(N10746-MAR1!$B$11)/MAR1!$D$11,(N10746-MAR1!$C$11)/MAR1!$E$11)</f>
        <v/>
      </c>
      <c r="R10746" s="7">
        <f>IF($I10746=1,(O10746-MAR1!$B$12)/MAR1!$D$12,(O10746-MAR1!$C$12)/MAR1!$E$12)</f>
        <v/>
      </c>
      <c r="S10746" s="7">
        <f>IF($I10746=1,(P10746-MAR1!$B$13)/MAR1!$D$13,(P10746-MAR1!$C$13)/MAR1!$E$13)</f>
        <v/>
      </c>
    </row>
    <row r="10747">
      <c r="A10747" s="5" t="n">
        <v>10746</v>
      </c>
      <c r="B10747" s="5" t="n">
        <v>30</v>
      </c>
      <c r="C10747" s="5" t="n">
        <v>161</v>
      </c>
      <c r="D10747" s="5" t="n">
        <v>6</v>
      </c>
      <c r="E10747" s="5" t="n">
        <v>0</v>
      </c>
      <c r="F10747" s="5" t="n">
        <v>33.7</v>
      </c>
      <c r="G10747" s="5" t="n">
        <v>25.1</v>
      </c>
      <c r="H10747" s="5" t="n">
        <v>19.11</v>
      </c>
      <c r="I10747" s="6">
        <f>IF(E10747&gt;=Markov!$B$3,1,0)</f>
        <v/>
      </c>
      <c r="J10747" s="6">
        <f>I10746</f>
        <v/>
      </c>
      <c r="K10747" s="7">
        <f>MAR1!$B$5+MAR1!$C$5*COS(2*PI()*$C10747/365)+MAR1!$D$5*SIN(2*PI()*$C10747/365)</f>
        <v/>
      </c>
      <c r="L10747" s="7">
        <f>MAR1!$B$6+MAR1!$C$6*COS(2*PI()*$C10747/365)+MAR1!$D$6*SIN(2*PI()*$C10747/365)</f>
        <v/>
      </c>
      <c r="M10747" s="7">
        <f>MAR1!$B$7+MAR1!$C$7*COS(2*PI()*$C10747/365)+MAR1!$D$7*SIN(2*PI()*$C10747/365)</f>
        <v/>
      </c>
      <c r="N10747" s="7">
        <f>F10747-K10747</f>
        <v/>
      </c>
      <c r="O10747" s="7">
        <f>G10747-L10747</f>
        <v/>
      </c>
      <c r="P10747" s="7">
        <f>H10747-M10747</f>
        <v/>
      </c>
      <c r="Q10747" s="7">
        <f>IF($I10747=1,(N10747-MAR1!$B$11)/MAR1!$D$11,(N10747-MAR1!$C$11)/MAR1!$E$11)</f>
        <v/>
      </c>
      <c r="R10747" s="7">
        <f>IF($I10747=1,(O10747-MAR1!$B$12)/MAR1!$D$12,(O10747-MAR1!$C$12)/MAR1!$E$12)</f>
        <v/>
      </c>
      <c r="S10747" s="7">
        <f>IF($I10747=1,(P10747-MAR1!$B$13)/MAR1!$D$13,(P10747-MAR1!$C$13)/MAR1!$E$13)</f>
        <v/>
      </c>
    </row>
    <row r="10748">
      <c r="A10748" s="5" t="n">
        <v>10747</v>
      </c>
      <c r="B10748" s="5" t="n">
        <v>30</v>
      </c>
      <c r="C10748" s="5" t="n">
        <v>162</v>
      </c>
      <c r="D10748" s="5" t="n">
        <v>6</v>
      </c>
      <c r="E10748" s="5" t="n">
        <v>20.2</v>
      </c>
      <c r="F10748" s="5" t="n">
        <v>32.6</v>
      </c>
      <c r="G10748" s="5" t="n">
        <v>25.6</v>
      </c>
      <c r="H10748" s="5" t="n">
        <v>15.1</v>
      </c>
      <c r="I10748" s="6">
        <f>IF(E10748&gt;=Markov!$B$3,1,0)</f>
        <v/>
      </c>
      <c r="J10748" s="6">
        <f>I10747</f>
        <v/>
      </c>
      <c r="K10748" s="7">
        <f>MAR1!$B$5+MAR1!$C$5*COS(2*PI()*$C10748/365)+MAR1!$D$5*SIN(2*PI()*$C10748/365)</f>
        <v/>
      </c>
      <c r="L10748" s="7">
        <f>MAR1!$B$6+MAR1!$C$6*COS(2*PI()*$C10748/365)+MAR1!$D$6*SIN(2*PI()*$C10748/365)</f>
        <v/>
      </c>
      <c r="M10748" s="7">
        <f>MAR1!$B$7+MAR1!$C$7*COS(2*PI()*$C10748/365)+MAR1!$D$7*SIN(2*PI()*$C10748/365)</f>
        <v/>
      </c>
      <c r="N10748" s="7">
        <f>F10748-K10748</f>
        <v/>
      </c>
      <c r="O10748" s="7">
        <f>G10748-L10748</f>
        <v/>
      </c>
      <c r="P10748" s="7">
        <f>H10748-M10748</f>
        <v/>
      </c>
      <c r="Q10748" s="7">
        <f>IF($I10748=1,(N10748-MAR1!$B$11)/MAR1!$D$11,(N10748-MAR1!$C$11)/MAR1!$E$11)</f>
        <v/>
      </c>
      <c r="R10748" s="7">
        <f>IF($I10748=1,(O10748-MAR1!$B$12)/MAR1!$D$12,(O10748-MAR1!$C$12)/MAR1!$E$12)</f>
        <v/>
      </c>
      <c r="S10748" s="7">
        <f>IF($I10748=1,(P10748-MAR1!$B$13)/MAR1!$D$13,(P10748-MAR1!$C$13)/MAR1!$E$13)</f>
        <v/>
      </c>
    </row>
    <row r="10749">
      <c r="A10749" s="5" t="n">
        <v>10748</v>
      </c>
      <c r="B10749" s="5" t="n">
        <v>30</v>
      </c>
      <c r="C10749" s="5" t="n">
        <v>163</v>
      </c>
      <c r="D10749" s="5" t="n">
        <v>6</v>
      </c>
      <c r="E10749" s="5" t="n">
        <v>4.8</v>
      </c>
      <c r="F10749" s="5" t="n">
        <v>30.7</v>
      </c>
      <c r="G10749" s="5" t="n">
        <v>24.6</v>
      </c>
      <c r="H10749" s="5" t="n">
        <v>19.62</v>
      </c>
      <c r="I10749" s="6">
        <f>IF(E10749&gt;=Markov!$B$3,1,0)</f>
        <v/>
      </c>
      <c r="J10749" s="6">
        <f>I10748</f>
        <v/>
      </c>
      <c r="K10749" s="7">
        <f>MAR1!$B$5+MAR1!$C$5*COS(2*PI()*$C10749/365)+MAR1!$D$5*SIN(2*PI()*$C10749/365)</f>
        <v/>
      </c>
      <c r="L10749" s="7">
        <f>MAR1!$B$6+MAR1!$C$6*COS(2*PI()*$C10749/365)+MAR1!$D$6*SIN(2*PI()*$C10749/365)</f>
        <v/>
      </c>
      <c r="M10749" s="7">
        <f>MAR1!$B$7+MAR1!$C$7*COS(2*PI()*$C10749/365)+MAR1!$D$7*SIN(2*PI()*$C10749/365)</f>
        <v/>
      </c>
      <c r="N10749" s="7">
        <f>F10749-K10749</f>
        <v/>
      </c>
      <c r="O10749" s="7">
        <f>G10749-L10749</f>
        <v/>
      </c>
      <c r="P10749" s="7">
        <f>H10749-M10749</f>
        <v/>
      </c>
      <c r="Q10749" s="7">
        <f>IF($I10749=1,(N10749-MAR1!$B$11)/MAR1!$D$11,(N10749-MAR1!$C$11)/MAR1!$E$11)</f>
        <v/>
      </c>
      <c r="R10749" s="7">
        <f>IF($I10749=1,(O10749-MAR1!$B$12)/MAR1!$D$12,(O10749-MAR1!$C$12)/MAR1!$E$12)</f>
        <v/>
      </c>
      <c r="S10749" s="7">
        <f>IF($I10749=1,(P10749-MAR1!$B$13)/MAR1!$D$13,(P10749-MAR1!$C$13)/MAR1!$E$13)</f>
        <v/>
      </c>
    </row>
    <row r="10750">
      <c r="A10750" s="5" t="n">
        <v>10749</v>
      </c>
      <c r="B10750" s="5" t="n">
        <v>30</v>
      </c>
      <c r="C10750" s="5" t="n">
        <v>164</v>
      </c>
      <c r="D10750" s="5" t="n">
        <v>6</v>
      </c>
      <c r="E10750" s="5" t="n">
        <v>0</v>
      </c>
      <c r="F10750" s="5" t="n">
        <v>34.4</v>
      </c>
      <c r="G10750" s="5" t="n">
        <v>25.6</v>
      </c>
      <c r="H10750" s="5" t="n">
        <v>16.71</v>
      </c>
      <c r="I10750" s="6">
        <f>IF(E10750&gt;=Markov!$B$3,1,0)</f>
        <v/>
      </c>
      <c r="J10750" s="6">
        <f>I10749</f>
        <v/>
      </c>
      <c r="K10750" s="7">
        <f>MAR1!$B$5+MAR1!$C$5*COS(2*PI()*$C10750/365)+MAR1!$D$5*SIN(2*PI()*$C10750/365)</f>
        <v/>
      </c>
      <c r="L10750" s="7">
        <f>MAR1!$B$6+MAR1!$C$6*COS(2*PI()*$C10750/365)+MAR1!$D$6*SIN(2*PI()*$C10750/365)</f>
        <v/>
      </c>
      <c r="M10750" s="7">
        <f>MAR1!$B$7+MAR1!$C$7*COS(2*PI()*$C10750/365)+MAR1!$D$7*SIN(2*PI()*$C10750/365)</f>
        <v/>
      </c>
      <c r="N10750" s="7">
        <f>F10750-K10750</f>
        <v/>
      </c>
      <c r="O10750" s="7">
        <f>G10750-L10750</f>
        <v/>
      </c>
      <c r="P10750" s="7">
        <f>H10750-M10750</f>
        <v/>
      </c>
      <c r="Q10750" s="7">
        <f>IF($I10750=1,(N10750-MAR1!$B$11)/MAR1!$D$11,(N10750-MAR1!$C$11)/MAR1!$E$11)</f>
        <v/>
      </c>
      <c r="R10750" s="7">
        <f>IF($I10750=1,(O10750-MAR1!$B$12)/MAR1!$D$12,(O10750-MAR1!$C$12)/MAR1!$E$12)</f>
        <v/>
      </c>
      <c r="S10750" s="7">
        <f>IF($I10750=1,(P10750-MAR1!$B$13)/MAR1!$D$13,(P10750-MAR1!$C$13)/MAR1!$E$13)</f>
        <v/>
      </c>
    </row>
    <row r="10751">
      <c r="A10751" s="5" t="n">
        <v>10750</v>
      </c>
      <c r="B10751" s="5" t="n">
        <v>30</v>
      </c>
      <c r="C10751" s="5" t="n">
        <v>165</v>
      </c>
      <c r="D10751" s="5" t="n">
        <v>6</v>
      </c>
      <c r="E10751" s="5" t="n">
        <v>0.6</v>
      </c>
      <c r="F10751" s="5" t="n">
        <v>33.9</v>
      </c>
      <c r="G10751" s="5" t="n">
        <v>25.6</v>
      </c>
      <c r="H10751" s="5" t="n">
        <v>13.37</v>
      </c>
      <c r="I10751" s="6">
        <f>IF(E10751&gt;=Markov!$B$3,1,0)</f>
        <v/>
      </c>
      <c r="J10751" s="6">
        <f>I10750</f>
        <v/>
      </c>
      <c r="K10751" s="7">
        <f>MAR1!$B$5+MAR1!$C$5*COS(2*PI()*$C10751/365)+MAR1!$D$5*SIN(2*PI()*$C10751/365)</f>
        <v/>
      </c>
      <c r="L10751" s="7">
        <f>MAR1!$B$6+MAR1!$C$6*COS(2*PI()*$C10751/365)+MAR1!$D$6*SIN(2*PI()*$C10751/365)</f>
        <v/>
      </c>
      <c r="M10751" s="7">
        <f>MAR1!$B$7+MAR1!$C$7*COS(2*PI()*$C10751/365)+MAR1!$D$7*SIN(2*PI()*$C10751/365)</f>
        <v/>
      </c>
      <c r="N10751" s="7">
        <f>F10751-K10751</f>
        <v/>
      </c>
      <c r="O10751" s="7">
        <f>G10751-L10751</f>
        <v/>
      </c>
      <c r="P10751" s="7">
        <f>H10751-M10751</f>
        <v/>
      </c>
      <c r="Q10751" s="7">
        <f>IF($I10751=1,(N10751-MAR1!$B$11)/MAR1!$D$11,(N10751-MAR1!$C$11)/MAR1!$E$11)</f>
        <v/>
      </c>
      <c r="R10751" s="7">
        <f>IF($I10751=1,(O10751-MAR1!$B$12)/MAR1!$D$12,(O10751-MAR1!$C$12)/MAR1!$E$12)</f>
        <v/>
      </c>
      <c r="S10751" s="7">
        <f>IF($I10751=1,(P10751-MAR1!$B$13)/MAR1!$D$13,(P10751-MAR1!$C$13)/MAR1!$E$13)</f>
        <v/>
      </c>
    </row>
    <row r="10752">
      <c r="A10752" s="5" t="n">
        <v>10751</v>
      </c>
      <c r="B10752" s="5" t="n">
        <v>30</v>
      </c>
      <c r="C10752" s="5" t="n">
        <v>166</v>
      </c>
      <c r="D10752" s="5" t="n">
        <v>6</v>
      </c>
      <c r="E10752" s="5" t="n">
        <v>20.4</v>
      </c>
      <c r="F10752" s="5" t="n">
        <v>34</v>
      </c>
      <c r="G10752" s="5" t="n">
        <v>26.4</v>
      </c>
      <c r="H10752" s="5" t="n">
        <v>17.01</v>
      </c>
      <c r="I10752" s="6">
        <f>IF(E10752&gt;=Markov!$B$3,1,0)</f>
        <v/>
      </c>
      <c r="J10752" s="6">
        <f>I10751</f>
        <v/>
      </c>
      <c r="K10752" s="7">
        <f>MAR1!$B$5+MAR1!$C$5*COS(2*PI()*$C10752/365)+MAR1!$D$5*SIN(2*PI()*$C10752/365)</f>
        <v/>
      </c>
      <c r="L10752" s="7">
        <f>MAR1!$B$6+MAR1!$C$6*COS(2*PI()*$C10752/365)+MAR1!$D$6*SIN(2*PI()*$C10752/365)</f>
        <v/>
      </c>
      <c r="M10752" s="7">
        <f>MAR1!$B$7+MAR1!$C$7*COS(2*PI()*$C10752/365)+MAR1!$D$7*SIN(2*PI()*$C10752/365)</f>
        <v/>
      </c>
      <c r="N10752" s="7">
        <f>F10752-K10752</f>
        <v/>
      </c>
      <c r="O10752" s="7">
        <f>G10752-L10752</f>
        <v/>
      </c>
      <c r="P10752" s="7">
        <f>H10752-M10752</f>
        <v/>
      </c>
      <c r="Q10752" s="7">
        <f>IF($I10752=1,(N10752-MAR1!$B$11)/MAR1!$D$11,(N10752-MAR1!$C$11)/MAR1!$E$11)</f>
        <v/>
      </c>
      <c r="R10752" s="7">
        <f>IF($I10752=1,(O10752-MAR1!$B$12)/MAR1!$D$12,(O10752-MAR1!$C$12)/MAR1!$E$12)</f>
        <v/>
      </c>
      <c r="S10752" s="7">
        <f>IF($I10752=1,(P10752-MAR1!$B$13)/MAR1!$D$13,(P10752-MAR1!$C$13)/MAR1!$E$13)</f>
        <v/>
      </c>
    </row>
    <row r="10753">
      <c r="A10753" s="5" t="n">
        <v>10752</v>
      </c>
      <c r="B10753" s="5" t="n">
        <v>30</v>
      </c>
      <c r="C10753" s="5" t="n">
        <v>167</v>
      </c>
      <c r="D10753" s="5" t="n">
        <v>6</v>
      </c>
      <c r="E10753" s="5" t="n">
        <v>62.1</v>
      </c>
      <c r="F10753" s="5" t="n">
        <v>34.9</v>
      </c>
      <c r="G10753" s="5" t="n">
        <v>28</v>
      </c>
      <c r="H10753" s="5" t="n">
        <v>18.62</v>
      </c>
      <c r="I10753" s="6">
        <f>IF(E10753&gt;=Markov!$B$3,1,0)</f>
        <v/>
      </c>
      <c r="J10753" s="6">
        <f>I10752</f>
        <v/>
      </c>
      <c r="K10753" s="7">
        <f>MAR1!$B$5+MAR1!$C$5*COS(2*PI()*$C10753/365)+MAR1!$D$5*SIN(2*PI()*$C10753/365)</f>
        <v/>
      </c>
      <c r="L10753" s="7">
        <f>MAR1!$B$6+MAR1!$C$6*COS(2*PI()*$C10753/365)+MAR1!$D$6*SIN(2*PI()*$C10753/365)</f>
        <v/>
      </c>
      <c r="M10753" s="7">
        <f>MAR1!$B$7+MAR1!$C$7*COS(2*PI()*$C10753/365)+MAR1!$D$7*SIN(2*PI()*$C10753/365)</f>
        <v/>
      </c>
      <c r="N10753" s="7">
        <f>F10753-K10753</f>
        <v/>
      </c>
      <c r="O10753" s="7">
        <f>G10753-L10753</f>
        <v/>
      </c>
      <c r="P10753" s="7">
        <f>H10753-M10753</f>
        <v/>
      </c>
      <c r="Q10753" s="7">
        <f>IF($I10753=1,(N10753-MAR1!$B$11)/MAR1!$D$11,(N10753-MAR1!$C$11)/MAR1!$E$11)</f>
        <v/>
      </c>
      <c r="R10753" s="7">
        <f>IF($I10753=1,(O10753-MAR1!$B$12)/MAR1!$D$12,(O10753-MAR1!$C$12)/MAR1!$E$12)</f>
        <v/>
      </c>
      <c r="S10753" s="7">
        <f>IF($I10753=1,(P10753-MAR1!$B$13)/MAR1!$D$13,(P10753-MAR1!$C$13)/MAR1!$E$13)</f>
        <v/>
      </c>
    </row>
    <row r="10754">
      <c r="A10754" s="5" t="n">
        <v>10753</v>
      </c>
      <c r="B10754" s="5" t="n">
        <v>30</v>
      </c>
      <c r="C10754" s="5" t="n">
        <v>168</v>
      </c>
      <c r="D10754" s="5" t="n">
        <v>6</v>
      </c>
      <c r="E10754" s="5" t="n">
        <v>0</v>
      </c>
      <c r="F10754" s="5" t="n">
        <v>36.5</v>
      </c>
      <c r="G10754" s="5" t="n">
        <v>26.4</v>
      </c>
      <c r="H10754" s="5" t="n">
        <v>22.42</v>
      </c>
      <c r="I10754" s="6">
        <f>IF(E10754&gt;=Markov!$B$3,1,0)</f>
        <v/>
      </c>
      <c r="J10754" s="6">
        <f>I10753</f>
        <v/>
      </c>
      <c r="K10754" s="7">
        <f>MAR1!$B$5+MAR1!$C$5*COS(2*PI()*$C10754/365)+MAR1!$D$5*SIN(2*PI()*$C10754/365)</f>
        <v/>
      </c>
      <c r="L10754" s="7">
        <f>MAR1!$B$6+MAR1!$C$6*COS(2*PI()*$C10754/365)+MAR1!$D$6*SIN(2*PI()*$C10754/365)</f>
        <v/>
      </c>
      <c r="M10754" s="7">
        <f>MAR1!$B$7+MAR1!$C$7*COS(2*PI()*$C10754/365)+MAR1!$D$7*SIN(2*PI()*$C10754/365)</f>
        <v/>
      </c>
      <c r="N10754" s="7">
        <f>F10754-K10754</f>
        <v/>
      </c>
      <c r="O10754" s="7">
        <f>G10754-L10754</f>
        <v/>
      </c>
      <c r="P10754" s="7">
        <f>H10754-M10754</f>
        <v/>
      </c>
      <c r="Q10754" s="7">
        <f>IF($I10754=1,(N10754-MAR1!$B$11)/MAR1!$D$11,(N10754-MAR1!$C$11)/MAR1!$E$11)</f>
        <v/>
      </c>
      <c r="R10754" s="7">
        <f>IF($I10754=1,(O10754-MAR1!$B$12)/MAR1!$D$12,(O10754-MAR1!$C$12)/MAR1!$E$12)</f>
        <v/>
      </c>
      <c r="S10754" s="7">
        <f>IF($I10754=1,(P10754-MAR1!$B$13)/MAR1!$D$13,(P10754-MAR1!$C$13)/MAR1!$E$13)</f>
        <v/>
      </c>
    </row>
    <row r="10755">
      <c r="A10755" s="5" t="n">
        <v>10754</v>
      </c>
      <c r="B10755" s="5" t="n">
        <v>30</v>
      </c>
      <c r="C10755" s="5" t="n">
        <v>169</v>
      </c>
      <c r="D10755" s="5" t="n">
        <v>6</v>
      </c>
      <c r="E10755" s="5" t="n">
        <v>0</v>
      </c>
      <c r="F10755" s="5" t="n">
        <v>38</v>
      </c>
      <c r="G10755" s="5" t="n">
        <v>27.4</v>
      </c>
      <c r="H10755" s="5" t="n">
        <v>22.6</v>
      </c>
      <c r="I10755" s="6">
        <f>IF(E10755&gt;=Markov!$B$3,1,0)</f>
        <v/>
      </c>
      <c r="J10755" s="6">
        <f>I10754</f>
        <v/>
      </c>
      <c r="K10755" s="7">
        <f>MAR1!$B$5+MAR1!$C$5*COS(2*PI()*$C10755/365)+MAR1!$D$5*SIN(2*PI()*$C10755/365)</f>
        <v/>
      </c>
      <c r="L10755" s="7">
        <f>MAR1!$B$6+MAR1!$C$6*COS(2*PI()*$C10755/365)+MAR1!$D$6*SIN(2*PI()*$C10755/365)</f>
        <v/>
      </c>
      <c r="M10755" s="7">
        <f>MAR1!$B$7+MAR1!$C$7*COS(2*PI()*$C10755/365)+MAR1!$D$7*SIN(2*PI()*$C10755/365)</f>
        <v/>
      </c>
      <c r="N10755" s="7">
        <f>F10755-K10755</f>
        <v/>
      </c>
      <c r="O10755" s="7">
        <f>G10755-L10755</f>
        <v/>
      </c>
      <c r="P10755" s="7">
        <f>H10755-M10755</f>
        <v/>
      </c>
      <c r="Q10755" s="7">
        <f>IF($I10755=1,(N10755-MAR1!$B$11)/MAR1!$D$11,(N10755-MAR1!$C$11)/MAR1!$E$11)</f>
        <v/>
      </c>
      <c r="R10755" s="7">
        <f>IF($I10755=1,(O10755-MAR1!$B$12)/MAR1!$D$12,(O10755-MAR1!$C$12)/MAR1!$E$12)</f>
        <v/>
      </c>
      <c r="S10755" s="7">
        <f>IF($I10755=1,(P10755-MAR1!$B$13)/MAR1!$D$13,(P10755-MAR1!$C$13)/MAR1!$E$13)</f>
        <v/>
      </c>
    </row>
    <row r="10756">
      <c r="A10756" s="5" t="n">
        <v>10755</v>
      </c>
      <c r="B10756" s="5" t="n">
        <v>30</v>
      </c>
      <c r="C10756" s="5" t="n">
        <v>170</v>
      </c>
      <c r="D10756" s="5" t="n">
        <v>6</v>
      </c>
      <c r="E10756" s="5" t="n">
        <v>0</v>
      </c>
      <c r="F10756" s="5" t="n">
        <v>37.7</v>
      </c>
      <c r="G10756" s="5" t="n">
        <v>27.5</v>
      </c>
      <c r="H10756" s="5" t="n">
        <v>19.7</v>
      </c>
      <c r="I10756" s="6">
        <f>IF(E10756&gt;=Markov!$B$3,1,0)</f>
        <v/>
      </c>
      <c r="J10756" s="6">
        <f>I10755</f>
        <v/>
      </c>
      <c r="K10756" s="7">
        <f>MAR1!$B$5+MAR1!$C$5*COS(2*PI()*$C10756/365)+MAR1!$D$5*SIN(2*PI()*$C10756/365)</f>
        <v/>
      </c>
      <c r="L10756" s="7">
        <f>MAR1!$B$6+MAR1!$C$6*COS(2*PI()*$C10756/365)+MAR1!$D$6*SIN(2*PI()*$C10756/365)</f>
        <v/>
      </c>
      <c r="M10756" s="7">
        <f>MAR1!$B$7+MAR1!$C$7*COS(2*PI()*$C10756/365)+MAR1!$D$7*SIN(2*PI()*$C10756/365)</f>
        <v/>
      </c>
      <c r="N10756" s="7">
        <f>F10756-K10756</f>
        <v/>
      </c>
      <c r="O10756" s="7">
        <f>G10756-L10756</f>
        <v/>
      </c>
      <c r="P10756" s="7">
        <f>H10756-M10756</f>
        <v/>
      </c>
      <c r="Q10756" s="7">
        <f>IF($I10756=1,(N10756-MAR1!$B$11)/MAR1!$D$11,(N10756-MAR1!$C$11)/MAR1!$E$11)</f>
        <v/>
      </c>
      <c r="R10756" s="7">
        <f>IF($I10756=1,(O10756-MAR1!$B$12)/MAR1!$D$12,(O10756-MAR1!$C$12)/MAR1!$E$12)</f>
        <v/>
      </c>
      <c r="S10756" s="7">
        <f>IF($I10756=1,(P10756-MAR1!$B$13)/MAR1!$D$13,(P10756-MAR1!$C$13)/MAR1!$E$13)</f>
        <v/>
      </c>
    </row>
    <row r="10757">
      <c r="A10757" s="5" t="n">
        <v>10756</v>
      </c>
      <c r="B10757" s="5" t="n">
        <v>30</v>
      </c>
      <c r="C10757" s="5" t="n">
        <v>171</v>
      </c>
      <c r="D10757" s="5" t="n">
        <v>6</v>
      </c>
      <c r="E10757" s="5" t="n">
        <v>0</v>
      </c>
      <c r="F10757" s="5" t="n">
        <v>38.1</v>
      </c>
      <c r="G10757" s="5" t="n">
        <v>27.4</v>
      </c>
      <c r="H10757" s="5" t="n">
        <v>21</v>
      </c>
      <c r="I10757" s="6">
        <f>IF(E10757&gt;=Markov!$B$3,1,0)</f>
        <v/>
      </c>
      <c r="J10757" s="6">
        <f>I10756</f>
        <v/>
      </c>
      <c r="K10757" s="7">
        <f>MAR1!$B$5+MAR1!$C$5*COS(2*PI()*$C10757/365)+MAR1!$D$5*SIN(2*PI()*$C10757/365)</f>
        <v/>
      </c>
      <c r="L10757" s="7">
        <f>MAR1!$B$6+MAR1!$C$6*COS(2*PI()*$C10757/365)+MAR1!$D$6*SIN(2*PI()*$C10757/365)</f>
        <v/>
      </c>
      <c r="M10757" s="7">
        <f>MAR1!$B$7+MAR1!$C$7*COS(2*PI()*$C10757/365)+MAR1!$D$7*SIN(2*PI()*$C10757/365)</f>
        <v/>
      </c>
      <c r="N10757" s="7">
        <f>F10757-K10757</f>
        <v/>
      </c>
      <c r="O10757" s="7">
        <f>G10757-L10757</f>
        <v/>
      </c>
      <c r="P10757" s="7">
        <f>H10757-M10757</f>
        <v/>
      </c>
      <c r="Q10757" s="7">
        <f>IF($I10757=1,(N10757-MAR1!$B$11)/MAR1!$D$11,(N10757-MAR1!$C$11)/MAR1!$E$11)</f>
        <v/>
      </c>
      <c r="R10757" s="7">
        <f>IF($I10757=1,(O10757-MAR1!$B$12)/MAR1!$D$12,(O10757-MAR1!$C$12)/MAR1!$E$12)</f>
        <v/>
      </c>
      <c r="S10757" s="7">
        <f>IF($I10757=1,(P10757-MAR1!$B$13)/MAR1!$D$13,(P10757-MAR1!$C$13)/MAR1!$E$13)</f>
        <v/>
      </c>
    </row>
    <row r="10758">
      <c r="A10758" s="5" t="n">
        <v>10757</v>
      </c>
      <c r="B10758" s="5" t="n">
        <v>30</v>
      </c>
      <c r="C10758" s="5" t="n">
        <v>172</v>
      </c>
      <c r="D10758" s="5" t="n">
        <v>6</v>
      </c>
      <c r="E10758" s="5" t="n">
        <v>0</v>
      </c>
      <c r="F10758" s="5" t="n">
        <v>34.5</v>
      </c>
      <c r="G10758" s="5" t="n">
        <v>26</v>
      </c>
      <c r="H10758" s="5" t="n">
        <v>21.35</v>
      </c>
      <c r="I10758" s="6">
        <f>IF(E10758&gt;=Markov!$B$3,1,0)</f>
        <v/>
      </c>
      <c r="J10758" s="6">
        <f>I10757</f>
        <v/>
      </c>
      <c r="K10758" s="7">
        <f>MAR1!$B$5+MAR1!$C$5*COS(2*PI()*$C10758/365)+MAR1!$D$5*SIN(2*PI()*$C10758/365)</f>
        <v/>
      </c>
      <c r="L10758" s="7">
        <f>MAR1!$B$6+MAR1!$C$6*COS(2*PI()*$C10758/365)+MAR1!$D$6*SIN(2*PI()*$C10758/365)</f>
        <v/>
      </c>
      <c r="M10758" s="7">
        <f>MAR1!$B$7+MAR1!$C$7*COS(2*PI()*$C10758/365)+MAR1!$D$7*SIN(2*PI()*$C10758/365)</f>
        <v/>
      </c>
      <c r="N10758" s="7">
        <f>F10758-K10758</f>
        <v/>
      </c>
      <c r="O10758" s="7">
        <f>G10758-L10758</f>
        <v/>
      </c>
      <c r="P10758" s="7">
        <f>H10758-M10758</f>
        <v/>
      </c>
      <c r="Q10758" s="7">
        <f>IF($I10758=1,(N10758-MAR1!$B$11)/MAR1!$D$11,(N10758-MAR1!$C$11)/MAR1!$E$11)</f>
        <v/>
      </c>
      <c r="R10758" s="7">
        <f>IF($I10758=1,(O10758-MAR1!$B$12)/MAR1!$D$12,(O10758-MAR1!$C$12)/MAR1!$E$12)</f>
        <v/>
      </c>
      <c r="S10758" s="7">
        <f>IF($I10758=1,(P10758-MAR1!$B$13)/MAR1!$D$13,(P10758-MAR1!$C$13)/MAR1!$E$13)</f>
        <v/>
      </c>
    </row>
    <row r="10759">
      <c r="A10759" s="5" t="n">
        <v>10758</v>
      </c>
      <c r="B10759" s="5" t="n">
        <v>30</v>
      </c>
      <c r="C10759" s="5" t="n">
        <v>173</v>
      </c>
      <c r="D10759" s="5" t="n">
        <v>6</v>
      </c>
      <c r="E10759" s="5" t="n">
        <v>0</v>
      </c>
      <c r="F10759" s="5" t="n">
        <v>38.4</v>
      </c>
      <c r="G10759" s="5" t="n">
        <v>28.3</v>
      </c>
      <c r="H10759" s="5" t="n">
        <v>23.69</v>
      </c>
      <c r="I10759" s="6">
        <f>IF(E10759&gt;=Markov!$B$3,1,0)</f>
        <v/>
      </c>
      <c r="J10759" s="6">
        <f>I10758</f>
        <v/>
      </c>
      <c r="K10759" s="7">
        <f>MAR1!$B$5+MAR1!$C$5*COS(2*PI()*$C10759/365)+MAR1!$D$5*SIN(2*PI()*$C10759/365)</f>
        <v/>
      </c>
      <c r="L10759" s="7">
        <f>MAR1!$B$6+MAR1!$C$6*COS(2*PI()*$C10759/365)+MAR1!$D$6*SIN(2*PI()*$C10759/365)</f>
        <v/>
      </c>
      <c r="M10759" s="7">
        <f>MAR1!$B$7+MAR1!$C$7*COS(2*PI()*$C10759/365)+MAR1!$D$7*SIN(2*PI()*$C10759/365)</f>
        <v/>
      </c>
      <c r="N10759" s="7">
        <f>F10759-K10759</f>
        <v/>
      </c>
      <c r="O10759" s="7">
        <f>G10759-L10759</f>
        <v/>
      </c>
      <c r="P10759" s="7">
        <f>H10759-M10759</f>
        <v/>
      </c>
      <c r="Q10759" s="7">
        <f>IF($I10759=1,(N10759-MAR1!$B$11)/MAR1!$D$11,(N10759-MAR1!$C$11)/MAR1!$E$11)</f>
        <v/>
      </c>
      <c r="R10759" s="7">
        <f>IF($I10759=1,(O10759-MAR1!$B$12)/MAR1!$D$12,(O10759-MAR1!$C$12)/MAR1!$E$12)</f>
        <v/>
      </c>
      <c r="S10759" s="7">
        <f>IF($I10759=1,(P10759-MAR1!$B$13)/MAR1!$D$13,(P10759-MAR1!$C$13)/MAR1!$E$13)</f>
        <v/>
      </c>
    </row>
    <row r="10760">
      <c r="A10760" s="5" t="n">
        <v>10759</v>
      </c>
      <c r="B10760" s="5" t="n">
        <v>30</v>
      </c>
      <c r="C10760" s="5" t="n">
        <v>174</v>
      </c>
      <c r="D10760" s="5" t="n">
        <v>6</v>
      </c>
      <c r="E10760" s="5" t="n">
        <v>32.1</v>
      </c>
      <c r="F10760" s="5" t="n">
        <v>35.1</v>
      </c>
      <c r="G10760" s="5" t="n">
        <v>27.8</v>
      </c>
      <c r="H10760" s="5" t="n">
        <v>10.61</v>
      </c>
      <c r="I10760" s="6">
        <f>IF(E10760&gt;=Markov!$B$3,1,0)</f>
        <v/>
      </c>
      <c r="J10760" s="6">
        <f>I10759</f>
        <v/>
      </c>
      <c r="K10760" s="7">
        <f>MAR1!$B$5+MAR1!$C$5*COS(2*PI()*$C10760/365)+MAR1!$D$5*SIN(2*PI()*$C10760/365)</f>
        <v/>
      </c>
      <c r="L10760" s="7">
        <f>MAR1!$B$6+MAR1!$C$6*COS(2*PI()*$C10760/365)+MAR1!$D$6*SIN(2*PI()*$C10760/365)</f>
        <v/>
      </c>
      <c r="M10760" s="7">
        <f>MAR1!$B$7+MAR1!$C$7*COS(2*PI()*$C10760/365)+MAR1!$D$7*SIN(2*PI()*$C10760/365)</f>
        <v/>
      </c>
      <c r="N10760" s="7">
        <f>F10760-K10760</f>
        <v/>
      </c>
      <c r="O10760" s="7">
        <f>G10760-L10760</f>
        <v/>
      </c>
      <c r="P10760" s="7">
        <f>H10760-M10760</f>
        <v/>
      </c>
      <c r="Q10760" s="7">
        <f>IF($I10760=1,(N10760-MAR1!$B$11)/MAR1!$D$11,(N10760-MAR1!$C$11)/MAR1!$E$11)</f>
        <v/>
      </c>
      <c r="R10760" s="7">
        <f>IF($I10760=1,(O10760-MAR1!$B$12)/MAR1!$D$12,(O10760-MAR1!$C$12)/MAR1!$E$12)</f>
        <v/>
      </c>
      <c r="S10760" s="7">
        <f>IF($I10760=1,(P10760-MAR1!$B$13)/MAR1!$D$13,(P10760-MAR1!$C$13)/MAR1!$E$13)</f>
        <v/>
      </c>
    </row>
    <row r="10761">
      <c r="A10761" s="5" t="n">
        <v>10760</v>
      </c>
      <c r="B10761" s="5" t="n">
        <v>30</v>
      </c>
      <c r="C10761" s="5" t="n">
        <v>175</v>
      </c>
      <c r="D10761" s="5" t="n">
        <v>6</v>
      </c>
      <c r="E10761" s="5" t="n">
        <v>30.7</v>
      </c>
      <c r="F10761" s="5" t="n">
        <v>33</v>
      </c>
      <c r="G10761" s="5" t="n">
        <v>26.9</v>
      </c>
      <c r="H10761" s="5" t="n">
        <v>14.65</v>
      </c>
      <c r="I10761" s="6">
        <f>IF(E10761&gt;=Markov!$B$3,1,0)</f>
        <v/>
      </c>
      <c r="J10761" s="6">
        <f>I10760</f>
        <v/>
      </c>
      <c r="K10761" s="7">
        <f>MAR1!$B$5+MAR1!$C$5*COS(2*PI()*$C10761/365)+MAR1!$D$5*SIN(2*PI()*$C10761/365)</f>
        <v/>
      </c>
      <c r="L10761" s="7">
        <f>MAR1!$B$6+MAR1!$C$6*COS(2*PI()*$C10761/365)+MAR1!$D$6*SIN(2*PI()*$C10761/365)</f>
        <v/>
      </c>
      <c r="M10761" s="7">
        <f>MAR1!$B$7+MAR1!$C$7*COS(2*PI()*$C10761/365)+MAR1!$D$7*SIN(2*PI()*$C10761/365)</f>
        <v/>
      </c>
      <c r="N10761" s="7">
        <f>F10761-K10761</f>
        <v/>
      </c>
      <c r="O10761" s="7">
        <f>G10761-L10761</f>
        <v/>
      </c>
      <c r="P10761" s="7">
        <f>H10761-M10761</f>
        <v/>
      </c>
      <c r="Q10761" s="7">
        <f>IF($I10761=1,(N10761-MAR1!$B$11)/MAR1!$D$11,(N10761-MAR1!$C$11)/MAR1!$E$11)</f>
        <v/>
      </c>
      <c r="R10761" s="7">
        <f>IF($I10761=1,(O10761-MAR1!$B$12)/MAR1!$D$12,(O10761-MAR1!$C$12)/MAR1!$E$12)</f>
        <v/>
      </c>
      <c r="S10761" s="7">
        <f>IF($I10761=1,(P10761-MAR1!$B$13)/MAR1!$D$13,(P10761-MAR1!$C$13)/MAR1!$E$13)</f>
        <v/>
      </c>
    </row>
    <row r="10762">
      <c r="A10762" s="5" t="n">
        <v>10761</v>
      </c>
      <c r="B10762" s="5" t="n">
        <v>30</v>
      </c>
      <c r="C10762" s="5" t="n">
        <v>176</v>
      </c>
      <c r="D10762" s="5" t="n">
        <v>6</v>
      </c>
      <c r="E10762" s="5" t="n">
        <v>0</v>
      </c>
      <c r="F10762" s="5" t="n">
        <v>33.3</v>
      </c>
      <c r="G10762" s="5" t="n">
        <v>27.3</v>
      </c>
      <c r="H10762" s="5" t="n">
        <v>16.4</v>
      </c>
      <c r="I10762" s="6">
        <f>IF(E10762&gt;=Markov!$B$3,1,0)</f>
        <v/>
      </c>
      <c r="J10762" s="6">
        <f>I10761</f>
        <v/>
      </c>
      <c r="K10762" s="7">
        <f>MAR1!$B$5+MAR1!$C$5*COS(2*PI()*$C10762/365)+MAR1!$D$5*SIN(2*PI()*$C10762/365)</f>
        <v/>
      </c>
      <c r="L10762" s="7">
        <f>MAR1!$B$6+MAR1!$C$6*COS(2*PI()*$C10762/365)+MAR1!$D$6*SIN(2*PI()*$C10762/365)</f>
        <v/>
      </c>
      <c r="M10762" s="7">
        <f>MAR1!$B$7+MAR1!$C$7*COS(2*PI()*$C10762/365)+MAR1!$D$7*SIN(2*PI()*$C10762/365)</f>
        <v/>
      </c>
      <c r="N10762" s="7">
        <f>F10762-K10762</f>
        <v/>
      </c>
      <c r="O10762" s="7">
        <f>G10762-L10762</f>
        <v/>
      </c>
      <c r="P10762" s="7">
        <f>H10762-M10762</f>
        <v/>
      </c>
      <c r="Q10762" s="7">
        <f>IF($I10762=1,(N10762-MAR1!$B$11)/MAR1!$D$11,(N10762-MAR1!$C$11)/MAR1!$E$11)</f>
        <v/>
      </c>
      <c r="R10762" s="7">
        <f>IF($I10762=1,(O10762-MAR1!$B$12)/MAR1!$D$12,(O10762-MAR1!$C$12)/MAR1!$E$12)</f>
        <v/>
      </c>
      <c r="S10762" s="7">
        <f>IF($I10762=1,(P10762-MAR1!$B$13)/MAR1!$D$13,(P10762-MAR1!$C$13)/MAR1!$E$13)</f>
        <v/>
      </c>
    </row>
    <row r="10763">
      <c r="A10763" s="5" t="n">
        <v>10762</v>
      </c>
      <c r="B10763" s="5" t="n">
        <v>30</v>
      </c>
      <c r="C10763" s="5" t="n">
        <v>177</v>
      </c>
      <c r="D10763" s="5" t="n">
        <v>6</v>
      </c>
      <c r="E10763" s="5" t="n">
        <v>0</v>
      </c>
      <c r="F10763" s="5" t="n">
        <v>33.1</v>
      </c>
      <c r="G10763" s="5" t="n">
        <v>27</v>
      </c>
      <c r="H10763" s="5" t="n">
        <v>20.03</v>
      </c>
      <c r="I10763" s="6">
        <f>IF(E10763&gt;=Markov!$B$3,1,0)</f>
        <v/>
      </c>
      <c r="J10763" s="6">
        <f>I10762</f>
        <v/>
      </c>
      <c r="K10763" s="7">
        <f>MAR1!$B$5+MAR1!$C$5*COS(2*PI()*$C10763/365)+MAR1!$D$5*SIN(2*PI()*$C10763/365)</f>
        <v/>
      </c>
      <c r="L10763" s="7">
        <f>MAR1!$B$6+MAR1!$C$6*COS(2*PI()*$C10763/365)+MAR1!$D$6*SIN(2*PI()*$C10763/365)</f>
        <v/>
      </c>
      <c r="M10763" s="7">
        <f>MAR1!$B$7+MAR1!$C$7*COS(2*PI()*$C10763/365)+MAR1!$D$7*SIN(2*PI()*$C10763/365)</f>
        <v/>
      </c>
      <c r="N10763" s="7">
        <f>F10763-K10763</f>
        <v/>
      </c>
      <c r="O10763" s="7">
        <f>G10763-L10763</f>
        <v/>
      </c>
      <c r="P10763" s="7">
        <f>H10763-M10763</f>
        <v/>
      </c>
      <c r="Q10763" s="7">
        <f>IF($I10763=1,(N10763-MAR1!$B$11)/MAR1!$D$11,(N10763-MAR1!$C$11)/MAR1!$E$11)</f>
        <v/>
      </c>
      <c r="R10763" s="7">
        <f>IF($I10763=1,(O10763-MAR1!$B$12)/MAR1!$D$12,(O10763-MAR1!$C$12)/MAR1!$E$12)</f>
        <v/>
      </c>
      <c r="S10763" s="7">
        <f>IF($I10763=1,(P10763-MAR1!$B$13)/MAR1!$D$13,(P10763-MAR1!$C$13)/MAR1!$E$13)</f>
        <v/>
      </c>
    </row>
    <row r="10764">
      <c r="A10764" s="5" t="n">
        <v>10763</v>
      </c>
      <c r="B10764" s="5" t="n">
        <v>30</v>
      </c>
      <c r="C10764" s="5" t="n">
        <v>178</v>
      </c>
      <c r="D10764" s="5" t="n">
        <v>6</v>
      </c>
      <c r="E10764" s="5" t="n">
        <v>0</v>
      </c>
      <c r="F10764" s="5" t="n">
        <v>34.9</v>
      </c>
      <c r="G10764" s="5" t="n">
        <v>25.5</v>
      </c>
      <c r="H10764" s="5" t="n">
        <v>20.22</v>
      </c>
      <c r="I10764" s="6">
        <f>IF(E10764&gt;=Markov!$B$3,1,0)</f>
        <v/>
      </c>
      <c r="J10764" s="6">
        <f>I10763</f>
        <v/>
      </c>
      <c r="K10764" s="7">
        <f>MAR1!$B$5+MAR1!$C$5*COS(2*PI()*$C10764/365)+MAR1!$D$5*SIN(2*PI()*$C10764/365)</f>
        <v/>
      </c>
      <c r="L10764" s="7">
        <f>MAR1!$B$6+MAR1!$C$6*COS(2*PI()*$C10764/365)+MAR1!$D$6*SIN(2*PI()*$C10764/365)</f>
        <v/>
      </c>
      <c r="M10764" s="7">
        <f>MAR1!$B$7+MAR1!$C$7*COS(2*PI()*$C10764/365)+MAR1!$D$7*SIN(2*PI()*$C10764/365)</f>
        <v/>
      </c>
      <c r="N10764" s="7">
        <f>F10764-K10764</f>
        <v/>
      </c>
      <c r="O10764" s="7">
        <f>G10764-L10764</f>
        <v/>
      </c>
      <c r="P10764" s="7">
        <f>H10764-M10764</f>
        <v/>
      </c>
      <c r="Q10764" s="7">
        <f>IF($I10764=1,(N10764-MAR1!$B$11)/MAR1!$D$11,(N10764-MAR1!$C$11)/MAR1!$E$11)</f>
        <v/>
      </c>
      <c r="R10764" s="7">
        <f>IF($I10764=1,(O10764-MAR1!$B$12)/MAR1!$D$12,(O10764-MAR1!$C$12)/MAR1!$E$12)</f>
        <v/>
      </c>
      <c r="S10764" s="7">
        <f>IF($I10764=1,(P10764-MAR1!$B$13)/MAR1!$D$13,(P10764-MAR1!$C$13)/MAR1!$E$13)</f>
        <v/>
      </c>
    </row>
    <row r="10765">
      <c r="A10765" s="5" t="n">
        <v>10764</v>
      </c>
      <c r="B10765" s="5" t="n">
        <v>30</v>
      </c>
      <c r="C10765" s="5" t="n">
        <v>179</v>
      </c>
      <c r="D10765" s="5" t="n">
        <v>6</v>
      </c>
      <c r="E10765" s="5" t="n">
        <v>0</v>
      </c>
      <c r="F10765" s="5" t="n">
        <v>36.6</v>
      </c>
      <c r="G10765" s="5" t="n">
        <v>23.9</v>
      </c>
      <c r="H10765" s="5" t="n">
        <v>25.18</v>
      </c>
      <c r="I10765" s="6">
        <f>IF(E10765&gt;=Markov!$B$3,1,0)</f>
        <v/>
      </c>
      <c r="J10765" s="6">
        <f>I10764</f>
        <v/>
      </c>
      <c r="K10765" s="7">
        <f>MAR1!$B$5+MAR1!$C$5*COS(2*PI()*$C10765/365)+MAR1!$D$5*SIN(2*PI()*$C10765/365)</f>
        <v/>
      </c>
      <c r="L10765" s="7">
        <f>MAR1!$B$6+MAR1!$C$6*COS(2*PI()*$C10765/365)+MAR1!$D$6*SIN(2*PI()*$C10765/365)</f>
        <v/>
      </c>
      <c r="M10765" s="7">
        <f>MAR1!$B$7+MAR1!$C$7*COS(2*PI()*$C10765/365)+MAR1!$D$7*SIN(2*PI()*$C10765/365)</f>
        <v/>
      </c>
      <c r="N10765" s="7">
        <f>F10765-K10765</f>
        <v/>
      </c>
      <c r="O10765" s="7">
        <f>G10765-L10765</f>
        <v/>
      </c>
      <c r="P10765" s="7">
        <f>H10765-M10765</f>
        <v/>
      </c>
      <c r="Q10765" s="7">
        <f>IF($I10765=1,(N10765-MAR1!$B$11)/MAR1!$D$11,(N10765-MAR1!$C$11)/MAR1!$E$11)</f>
        <v/>
      </c>
      <c r="R10765" s="7">
        <f>IF($I10765=1,(O10765-MAR1!$B$12)/MAR1!$D$12,(O10765-MAR1!$C$12)/MAR1!$E$12)</f>
        <v/>
      </c>
      <c r="S10765" s="7">
        <f>IF($I10765=1,(P10765-MAR1!$B$13)/MAR1!$D$13,(P10765-MAR1!$C$13)/MAR1!$E$13)</f>
        <v/>
      </c>
    </row>
    <row r="10766">
      <c r="A10766" s="5" t="n">
        <v>10765</v>
      </c>
      <c r="B10766" s="5" t="n">
        <v>30</v>
      </c>
      <c r="C10766" s="5" t="n">
        <v>180</v>
      </c>
      <c r="D10766" s="5" t="n">
        <v>6</v>
      </c>
      <c r="E10766" s="5" t="n">
        <v>10.3</v>
      </c>
      <c r="F10766" s="5" t="n">
        <v>32.5</v>
      </c>
      <c r="G10766" s="5" t="n">
        <v>27.1</v>
      </c>
      <c r="H10766" s="5" t="n">
        <v>9.460000000000001</v>
      </c>
      <c r="I10766" s="6">
        <f>IF(E10766&gt;=Markov!$B$3,1,0)</f>
        <v/>
      </c>
      <c r="J10766" s="6">
        <f>I10765</f>
        <v/>
      </c>
      <c r="K10766" s="7">
        <f>MAR1!$B$5+MAR1!$C$5*COS(2*PI()*$C10766/365)+MAR1!$D$5*SIN(2*PI()*$C10766/365)</f>
        <v/>
      </c>
      <c r="L10766" s="7">
        <f>MAR1!$B$6+MAR1!$C$6*COS(2*PI()*$C10766/365)+MAR1!$D$6*SIN(2*PI()*$C10766/365)</f>
        <v/>
      </c>
      <c r="M10766" s="7">
        <f>MAR1!$B$7+MAR1!$C$7*COS(2*PI()*$C10766/365)+MAR1!$D$7*SIN(2*PI()*$C10766/365)</f>
        <v/>
      </c>
      <c r="N10766" s="7">
        <f>F10766-K10766</f>
        <v/>
      </c>
      <c r="O10766" s="7">
        <f>G10766-L10766</f>
        <v/>
      </c>
      <c r="P10766" s="7">
        <f>H10766-M10766</f>
        <v/>
      </c>
      <c r="Q10766" s="7">
        <f>IF($I10766=1,(N10766-MAR1!$B$11)/MAR1!$D$11,(N10766-MAR1!$C$11)/MAR1!$E$11)</f>
        <v/>
      </c>
      <c r="R10766" s="7">
        <f>IF($I10766=1,(O10766-MAR1!$B$12)/MAR1!$D$12,(O10766-MAR1!$C$12)/MAR1!$E$12)</f>
        <v/>
      </c>
      <c r="S10766" s="7">
        <f>IF($I10766=1,(P10766-MAR1!$B$13)/MAR1!$D$13,(P10766-MAR1!$C$13)/MAR1!$E$13)</f>
        <v/>
      </c>
    </row>
    <row r="10767">
      <c r="A10767" s="5" t="n">
        <v>10766</v>
      </c>
      <c r="B10767" s="5" t="n">
        <v>30</v>
      </c>
      <c r="C10767" s="5" t="n">
        <v>181</v>
      </c>
      <c r="D10767" s="5" t="n">
        <v>6</v>
      </c>
      <c r="E10767" s="5" t="n">
        <v>0.3</v>
      </c>
      <c r="F10767" s="5" t="n">
        <v>32.7</v>
      </c>
      <c r="G10767" s="5" t="n">
        <v>26.9</v>
      </c>
      <c r="H10767" s="5" t="n">
        <v>11.26</v>
      </c>
      <c r="I10767" s="6">
        <f>IF(E10767&gt;=Markov!$B$3,1,0)</f>
        <v/>
      </c>
      <c r="J10767" s="6">
        <f>I10766</f>
        <v/>
      </c>
      <c r="K10767" s="7">
        <f>MAR1!$B$5+MAR1!$C$5*COS(2*PI()*$C10767/365)+MAR1!$D$5*SIN(2*PI()*$C10767/365)</f>
        <v/>
      </c>
      <c r="L10767" s="7">
        <f>MAR1!$B$6+MAR1!$C$6*COS(2*PI()*$C10767/365)+MAR1!$D$6*SIN(2*PI()*$C10767/365)</f>
        <v/>
      </c>
      <c r="M10767" s="7">
        <f>MAR1!$B$7+MAR1!$C$7*COS(2*PI()*$C10767/365)+MAR1!$D$7*SIN(2*PI()*$C10767/365)</f>
        <v/>
      </c>
      <c r="N10767" s="7">
        <f>F10767-K10767</f>
        <v/>
      </c>
      <c r="O10767" s="7">
        <f>G10767-L10767</f>
        <v/>
      </c>
      <c r="P10767" s="7">
        <f>H10767-M10767</f>
        <v/>
      </c>
      <c r="Q10767" s="7">
        <f>IF($I10767=1,(N10767-MAR1!$B$11)/MAR1!$D$11,(N10767-MAR1!$C$11)/MAR1!$E$11)</f>
        <v/>
      </c>
      <c r="R10767" s="7">
        <f>IF($I10767=1,(O10767-MAR1!$B$12)/MAR1!$D$12,(O10767-MAR1!$C$12)/MAR1!$E$12)</f>
        <v/>
      </c>
      <c r="S10767" s="7">
        <f>IF($I10767=1,(P10767-MAR1!$B$13)/MAR1!$D$13,(P10767-MAR1!$C$13)/MAR1!$E$13)</f>
        <v/>
      </c>
    </row>
    <row r="10768">
      <c r="A10768" s="5" t="n">
        <v>10767</v>
      </c>
      <c r="B10768" s="5" t="n">
        <v>30</v>
      </c>
      <c r="C10768" s="5" t="n">
        <v>182</v>
      </c>
      <c r="D10768" s="5" t="n">
        <v>7</v>
      </c>
      <c r="E10768" s="5" t="n">
        <v>0</v>
      </c>
      <c r="F10768" s="5" t="n">
        <v>34.2</v>
      </c>
      <c r="G10768" s="5" t="n">
        <v>27</v>
      </c>
      <c r="H10768" s="5" t="n">
        <v>17.57</v>
      </c>
      <c r="I10768" s="6">
        <f>IF(E10768&gt;=Markov!$B$3,1,0)</f>
        <v/>
      </c>
      <c r="J10768" s="6">
        <f>I10767</f>
        <v/>
      </c>
      <c r="K10768" s="7">
        <f>MAR1!$B$5+MAR1!$C$5*COS(2*PI()*$C10768/365)+MAR1!$D$5*SIN(2*PI()*$C10768/365)</f>
        <v/>
      </c>
      <c r="L10768" s="7">
        <f>MAR1!$B$6+MAR1!$C$6*COS(2*PI()*$C10768/365)+MAR1!$D$6*SIN(2*PI()*$C10768/365)</f>
        <v/>
      </c>
      <c r="M10768" s="7">
        <f>MAR1!$B$7+MAR1!$C$7*COS(2*PI()*$C10768/365)+MAR1!$D$7*SIN(2*PI()*$C10768/365)</f>
        <v/>
      </c>
      <c r="N10768" s="7">
        <f>F10768-K10768</f>
        <v/>
      </c>
      <c r="O10768" s="7">
        <f>G10768-L10768</f>
        <v/>
      </c>
      <c r="P10768" s="7">
        <f>H10768-M10768</f>
        <v/>
      </c>
      <c r="Q10768" s="7">
        <f>IF($I10768=1,(N10768-MAR1!$B$11)/MAR1!$D$11,(N10768-MAR1!$C$11)/MAR1!$E$11)</f>
        <v/>
      </c>
      <c r="R10768" s="7">
        <f>IF($I10768=1,(O10768-MAR1!$B$12)/MAR1!$D$12,(O10768-MAR1!$C$12)/MAR1!$E$12)</f>
        <v/>
      </c>
      <c r="S10768" s="7">
        <f>IF($I10768=1,(P10768-MAR1!$B$13)/MAR1!$D$13,(P10768-MAR1!$C$13)/MAR1!$E$13)</f>
        <v/>
      </c>
    </row>
    <row r="10769">
      <c r="A10769" s="5" t="n">
        <v>10768</v>
      </c>
      <c r="B10769" s="5" t="n">
        <v>30</v>
      </c>
      <c r="C10769" s="5" t="n">
        <v>183</v>
      </c>
      <c r="D10769" s="5" t="n">
        <v>7</v>
      </c>
      <c r="E10769" s="5" t="n">
        <v>11.6</v>
      </c>
      <c r="F10769" s="5" t="n">
        <v>30.3</v>
      </c>
      <c r="G10769" s="5" t="n">
        <v>27</v>
      </c>
      <c r="H10769" s="5" t="n">
        <v>14.07</v>
      </c>
      <c r="I10769" s="6">
        <f>IF(E10769&gt;=Markov!$B$3,1,0)</f>
        <v/>
      </c>
      <c r="J10769" s="6">
        <f>I10768</f>
        <v/>
      </c>
      <c r="K10769" s="7">
        <f>MAR1!$B$5+MAR1!$C$5*COS(2*PI()*$C10769/365)+MAR1!$D$5*SIN(2*PI()*$C10769/365)</f>
        <v/>
      </c>
      <c r="L10769" s="7">
        <f>MAR1!$B$6+MAR1!$C$6*COS(2*PI()*$C10769/365)+MAR1!$D$6*SIN(2*PI()*$C10769/365)</f>
        <v/>
      </c>
      <c r="M10769" s="7">
        <f>MAR1!$B$7+MAR1!$C$7*COS(2*PI()*$C10769/365)+MAR1!$D$7*SIN(2*PI()*$C10769/365)</f>
        <v/>
      </c>
      <c r="N10769" s="7">
        <f>F10769-K10769</f>
        <v/>
      </c>
      <c r="O10769" s="7">
        <f>G10769-L10769</f>
        <v/>
      </c>
      <c r="P10769" s="7">
        <f>H10769-M10769</f>
        <v/>
      </c>
      <c r="Q10769" s="7">
        <f>IF($I10769=1,(N10769-MAR1!$B$11)/MAR1!$D$11,(N10769-MAR1!$C$11)/MAR1!$E$11)</f>
        <v/>
      </c>
      <c r="R10769" s="7">
        <f>IF($I10769=1,(O10769-MAR1!$B$12)/MAR1!$D$12,(O10769-MAR1!$C$12)/MAR1!$E$12)</f>
        <v/>
      </c>
      <c r="S10769" s="7">
        <f>IF($I10769=1,(P10769-MAR1!$B$13)/MAR1!$D$13,(P10769-MAR1!$C$13)/MAR1!$E$13)</f>
        <v/>
      </c>
    </row>
    <row r="10770">
      <c r="A10770" s="5" t="n">
        <v>10769</v>
      </c>
      <c r="B10770" s="5" t="n">
        <v>30</v>
      </c>
      <c r="C10770" s="5" t="n">
        <v>184</v>
      </c>
      <c r="D10770" s="5" t="n">
        <v>7</v>
      </c>
      <c r="E10770" s="5" t="n">
        <v>0</v>
      </c>
      <c r="F10770" s="5" t="n">
        <v>31.9</v>
      </c>
      <c r="G10770" s="5" t="n">
        <v>27</v>
      </c>
      <c r="H10770" s="5" t="n">
        <v>19.68</v>
      </c>
      <c r="I10770" s="6">
        <f>IF(E10770&gt;=Markov!$B$3,1,0)</f>
        <v/>
      </c>
      <c r="J10770" s="6">
        <f>I10769</f>
        <v/>
      </c>
      <c r="K10770" s="7">
        <f>MAR1!$B$5+MAR1!$C$5*COS(2*PI()*$C10770/365)+MAR1!$D$5*SIN(2*PI()*$C10770/365)</f>
        <v/>
      </c>
      <c r="L10770" s="7">
        <f>MAR1!$B$6+MAR1!$C$6*COS(2*PI()*$C10770/365)+MAR1!$D$6*SIN(2*PI()*$C10770/365)</f>
        <v/>
      </c>
      <c r="M10770" s="7">
        <f>MAR1!$B$7+MAR1!$C$7*COS(2*PI()*$C10770/365)+MAR1!$D$7*SIN(2*PI()*$C10770/365)</f>
        <v/>
      </c>
      <c r="N10770" s="7">
        <f>F10770-K10770</f>
        <v/>
      </c>
      <c r="O10770" s="7">
        <f>G10770-L10770</f>
        <v/>
      </c>
      <c r="P10770" s="7">
        <f>H10770-M10770</f>
        <v/>
      </c>
      <c r="Q10770" s="7">
        <f>IF($I10770=1,(N10770-MAR1!$B$11)/MAR1!$D$11,(N10770-MAR1!$C$11)/MAR1!$E$11)</f>
        <v/>
      </c>
      <c r="R10770" s="7">
        <f>IF($I10770=1,(O10770-MAR1!$B$12)/MAR1!$D$12,(O10770-MAR1!$C$12)/MAR1!$E$12)</f>
        <v/>
      </c>
      <c r="S10770" s="7">
        <f>IF($I10770=1,(P10770-MAR1!$B$13)/MAR1!$D$13,(P10770-MAR1!$C$13)/MAR1!$E$13)</f>
        <v/>
      </c>
    </row>
    <row r="10771">
      <c r="A10771" s="5" t="n">
        <v>10770</v>
      </c>
      <c r="B10771" s="5" t="n">
        <v>30</v>
      </c>
      <c r="C10771" s="5" t="n">
        <v>185</v>
      </c>
      <c r="D10771" s="5" t="n">
        <v>7</v>
      </c>
      <c r="E10771" s="5" t="n">
        <v>0</v>
      </c>
      <c r="F10771" s="5" t="n">
        <v>33.5</v>
      </c>
      <c r="G10771" s="5" t="n">
        <v>23.1</v>
      </c>
      <c r="H10771" s="5" t="n">
        <v>22.76</v>
      </c>
      <c r="I10771" s="6">
        <f>IF(E10771&gt;=Markov!$B$3,1,0)</f>
        <v/>
      </c>
      <c r="J10771" s="6">
        <f>I10770</f>
        <v/>
      </c>
      <c r="K10771" s="7">
        <f>MAR1!$B$5+MAR1!$C$5*COS(2*PI()*$C10771/365)+MAR1!$D$5*SIN(2*PI()*$C10771/365)</f>
        <v/>
      </c>
      <c r="L10771" s="7">
        <f>MAR1!$B$6+MAR1!$C$6*COS(2*PI()*$C10771/365)+MAR1!$D$6*SIN(2*PI()*$C10771/365)</f>
        <v/>
      </c>
      <c r="M10771" s="7">
        <f>MAR1!$B$7+MAR1!$C$7*COS(2*PI()*$C10771/365)+MAR1!$D$7*SIN(2*PI()*$C10771/365)</f>
        <v/>
      </c>
      <c r="N10771" s="7">
        <f>F10771-K10771</f>
        <v/>
      </c>
      <c r="O10771" s="7">
        <f>G10771-L10771</f>
        <v/>
      </c>
      <c r="P10771" s="7">
        <f>H10771-M10771</f>
        <v/>
      </c>
      <c r="Q10771" s="7">
        <f>IF($I10771=1,(N10771-MAR1!$B$11)/MAR1!$D$11,(N10771-MAR1!$C$11)/MAR1!$E$11)</f>
        <v/>
      </c>
      <c r="R10771" s="7">
        <f>IF($I10771=1,(O10771-MAR1!$B$12)/MAR1!$D$12,(O10771-MAR1!$C$12)/MAR1!$E$12)</f>
        <v/>
      </c>
      <c r="S10771" s="7">
        <f>IF($I10771=1,(P10771-MAR1!$B$13)/MAR1!$D$13,(P10771-MAR1!$C$13)/MAR1!$E$13)</f>
        <v/>
      </c>
    </row>
    <row r="10772">
      <c r="A10772" s="5" t="n">
        <v>10771</v>
      </c>
      <c r="B10772" s="5" t="n">
        <v>30</v>
      </c>
      <c r="C10772" s="5" t="n">
        <v>186</v>
      </c>
      <c r="D10772" s="5" t="n">
        <v>7</v>
      </c>
      <c r="E10772" s="5" t="n">
        <v>2.1</v>
      </c>
      <c r="F10772" s="5" t="n">
        <v>31.9</v>
      </c>
      <c r="G10772" s="5" t="n">
        <v>24.8</v>
      </c>
      <c r="H10772" s="5" t="n">
        <v>12.62</v>
      </c>
      <c r="I10772" s="6">
        <f>IF(E10772&gt;=Markov!$B$3,1,0)</f>
        <v/>
      </c>
      <c r="J10772" s="6">
        <f>I10771</f>
        <v/>
      </c>
      <c r="K10772" s="7">
        <f>MAR1!$B$5+MAR1!$C$5*COS(2*PI()*$C10772/365)+MAR1!$D$5*SIN(2*PI()*$C10772/365)</f>
        <v/>
      </c>
      <c r="L10772" s="7">
        <f>MAR1!$B$6+MAR1!$C$6*COS(2*PI()*$C10772/365)+MAR1!$D$6*SIN(2*PI()*$C10772/365)</f>
        <v/>
      </c>
      <c r="M10772" s="7">
        <f>MAR1!$B$7+MAR1!$C$7*COS(2*PI()*$C10772/365)+MAR1!$D$7*SIN(2*PI()*$C10772/365)</f>
        <v/>
      </c>
      <c r="N10772" s="7">
        <f>F10772-K10772</f>
        <v/>
      </c>
      <c r="O10772" s="7">
        <f>G10772-L10772</f>
        <v/>
      </c>
      <c r="P10772" s="7">
        <f>H10772-M10772</f>
        <v/>
      </c>
      <c r="Q10772" s="7">
        <f>IF($I10772=1,(N10772-MAR1!$B$11)/MAR1!$D$11,(N10772-MAR1!$C$11)/MAR1!$E$11)</f>
        <v/>
      </c>
      <c r="R10772" s="7">
        <f>IF($I10772=1,(O10772-MAR1!$B$12)/MAR1!$D$12,(O10772-MAR1!$C$12)/MAR1!$E$12)</f>
        <v/>
      </c>
      <c r="S10772" s="7">
        <f>IF($I10772=1,(P10772-MAR1!$B$13)/MAR1!$D$13,(P10772-MAR1!$C$13)/MAR1!$E$13)</f>
        <v/>
      </c>
    </row>
    <row r="10773">
      <c r="A10773" s="5" t="n">
        <v>10772</v>
      </c>
      <c r="B10773" s="5" t="n">
        <v>30</v>
      </c>
      <c r="C10773" s="5" t="n">
        <v>187</v>
      </c>
      <c r="D10773" s="5" t="n">
        <v>7</v>
      </c>
      <c r="E10773" s="5" t="n">
        <v>30.2</v>
      </c>
      <c r="F10773" s="5" t="n">
        <v>31</v>
      </c>
      <c r="G10773" s="5" t="n">
        <v>24.7</v>
      </c>
      <c r="H10773" s="5" t="n">
        <v>13.06</v>
      </c>
      <c r="I10773" s="6">
        <f>IF(E10773&gt;=Markov!$B$3,1,0)</f>
        <v/>
      </c>
      <c r="J10773" s="6">
        <f>I10772</f>
        <v/>
      </c>
      <c r="K10773" s="7">
        <f>MAR1!$B$5+MAR1!$C$5*COS(2*PI()*$C10773/365)+MAR1!$D$5*SIN(2*PI()*$C10773/365)</f>
        <v/>
      </c>
      <c r="L10773" s="7">
        <f>MAR1!$B$6+MAR1!$C$6*COS(2*PI()*$C10773/365)+MAR1!$D$6*SIN(2*PI()*$C10773/365)</f>
        <v/>
      </c>
      <c r="M10773" s="7">
        <f>MAR1!$B$7+MAR1!$C$7*COS(2*PI()*$C10773/365)+MAR1!$D$7*SIN(2*PI()*$C10773/365)</f>
        <v/>
      </c>
      <c r="N10773" s="7">
        <f>F10773-K10773</f>
        <v/>
      </c>
      <c r="O10773" s="7">
        <f>G10773-L10773</f>
        <v/>
      </c>
      <c r="P10773" s="7">
        <f>H10773-M10773</f>
        <v/>
      </c>
      <c r="Q10773" s="7">
        <f>IF($I10773=1,(N10773-MAR1!$B$11)/MAR1!$D$11,(N10773-MAR1!$C$11)/MAR1!$E$11)</f>
        <v/>
      </c>
      <c r="R10773" s="7">
        <f>IF($I10773=1,(O10773-MAR1!$B$12)/MAR1!$D$12,(O10773-MAR1!$C$12)/MAR1!$E$12)</f>
        <v/>
      </c>
      <c r="S10773" s="7">
        <f>IF($I10773=1,(P10773-MAR1!$B$13)/MAR1!$D$13,(P10773-MAR1!$C$13)/MAR1!$E$13)</f>
        <v/>
      </c>
    </row>
    <row r="10774">
      <c r="A10774" s="5" t="n">
        <v>10773</v>
      </c>
      <c r="B10774" s="5" t="n">
        <v>30</v>
      </c>
      <c r="C10774" s="5" t="n">
        <v>188</v>
      </c>
      <c r="D10774" s="5" t="n">
        <v>7</v>
      </c>
      <c r="E10774" s="5" t="n">
        <v>32.4</v>
      </c>
      <c r="F10774" s="5" t="n">
        <v>32.2</v>
      </c>
      <c r="G10774" s="5" t="n">
        <v>27</v>
      </c>
      <c r="H10774" s="5" t="n">
        <v>16.68</v>
      </c>
      <c r="I10774" s="6">
        <f>IF(E10774&gt;=Markov!$B$3,1,0)</f>
        <v/>
      </c>
      <c r="J10774" s="6">
        <f>I10773</f>
        <v/>
      </c>
      <c r="K10774" s="7">
        <f>MAR1!$B$5+MAR1!$C$5*COS(2*PI()*$C10774/365)+MAR1!$D$5*SIN(2*PI()*$C10774/365)</f>
        <v/>
      </c>
      <c r="L10774" s="7">
        <f>MAR1!$B$6+MAR1!$C$6*COS(2*PI()*$C10774/365)+MAR1!$D$6*SIN(2*PI()*$C10774/365)</f>
        <v/>
      </c>
      <c r="M10774" s="7">
        <f>MAR1!$B$7+MAR1!$C$7*COS(2*PI()*$C10774/365)+MAR1!$D$7*SIN(2*PI()*$C10774/365)</f>
        <v/>
      </c>
      <c r="N10774" s="7">
        <f>F10774-K10774</f>
        <v/>
      </c>
      <c r="O10774" s="7">
        <f>G10774-L10774</f>
        <v/>
      </c>
      <c r="P10774" s="7">
        <f>H10774-M10774</f>
        <v/>
      </c>
      <c r="Q10774" s="7">
        <f>IF($I10774=1,(N10774-MAR1!$B$11)/MAR1!$D$11,(N10774-MAR1!$C$11)/MAR1!$E$11)</f>
        <v/>
      </c>
      <c r="R10774" s="7">
        <f>IF($I10774=1,(O10774-MAR1!$B$12)/MAR1!$D$12,(O10774-MAR1!$C$12)/MAR1!$E$12)</f>
        <v/>
      </c>
      <c r="S10774" s="7">
        <f>IF($I10774=1,(P10774-MAR1!$B$13)/MAR1!$D$13,(P10774-MAR1!$C$13)/MAR1!$E$13)</f>
        <v/>
      </c>
    </row>
    <row r="10775">
      <c r="A10775" s="5" t="n">
        <v>10774</v>
      </c>
      <c r="B10775" s="5" t="n">
        <v>30</v>
      </c>
      <c r="C10775" s="5" t="n">
        <v>189</v>
      </c>
      <c r="D10775" s="5" t="n">
        <v>7</v>
      </c>
      <c r="E10775" s="5" t="n">
        <v>3.8</v>
      </c>
      <c r="F10775" s="5" t="n">
        <v>32.7</v>
      </c>
      <c r="G10775" s="5" t="n">
        <v>26.8</v>
      </c>
      <c r="H10775" s="5" t="n">
        <v>14.47</v>
      </c>
      <c r="I10775" s="6">
        <f>IF(E10775&gt;=Markov!$B$3,1,0)</f>
        <v/>
      </c>
      <c r="J10775" s="6">
        <f>I10774</f>
        <v/>
      </c>
      <c r="K10775" s="7">
        <f>MAR1!$B$5+MAR1!$C$5*COS(2*PI()*$C10775/365)+MAR1!$D$5*SIN(2*PI()*$C10775/365)</f>
        <v/>
      </c>
      <c r="L10775" s="7">
        <f>MAR1!$B$6+MAR1!$C$6*COS(2*PI()*$C10775/365)+MAR1!$D$6*SIN(2*PI()*$C10775/365)</f>
        <v/>
      </c>
      <c r="M10775" s="7">
        <f>MAR1!$B$7+MAR1!$C$7*COS(2*PI()*$C10775/365)+MAR1!$D$7*SIN(2*PI()*$C10775/365)</f>
        <v/>
      </c>
      <c r="N10775" s="7">
        <f>F10775-K10775</f>
        <v/>
      </c>
      <c r="O10775" s="7">
        <f>G10775-L10775</f>
        <v/>
      </c>
      <c r="P10775" s="7">
        <f>H10775-M10775</f>
        <v/>
      </c>
      <c r="Q10775" s="7">
        <f>IF($I10775=1,(N10775-MAR1!$B$11)/MAR1!$D$11,(N10775-MAR1!$C$11)/MAR1!$E$11)</f>
        <v/>
      </c>
      <c r="R10775" s="7">
        <f>IF($I10775=1,(O10775-MAR1!$B$12)/MAR1!$D$12,(O10775-MAR1!$C$12)/MAR1!$E$12)</f>
        <v/>
      </c>
      <c r="S10775" s="7">
        <f>IF($I10775=1,(P10775-MAR1!$B$13)/MAR1!$D$13,(P10775-MAR1!$C$13)/MAR1!$E$13)</f>
        <v/>
      </c>
    </row>
    <row r="10776">
      <c r="A10776" s="5" t="n">
        <v>10775</v>
      </c>
      <c r="B10776" s="5" t="n">
        <v>30</v>
      </c>
      <c r="C10776" s="5" t="n">
        <v>190</v>
      </c>
      <c r="D10776" s="5" t="n">
        <v>7</v>
      </c>
      <c r="E10776" s="5" t="n">
        <v>7.4</v>
      </c>
      <c r="F10776" s="5" t="n">
        <v>31.5</v>
      </c>
      <c r="G10776" s="5" t="n">
        <v>25.7</v>
      </c>
      <c r="H10776" s="5" t="n">
        <v>17.16</v>
      </c>
      <c r="I10776" s="6">
        <f>IF(E10776&gt;=Markov!$B$3,1,0)</f>
        <v/>
      </c>
      <c r="J10776" s="6">
        <f>I10775</f>
        <v/>
      </c>
      <c r="K10776" s="7">
        <f>MAR1!$B$5+MAR1!$C$5*COS(2*PI()*$C10776/365)+MAR1!$D$5*SIN(2*PI()*$C10776/365)</f>
        <v/>
      </c>
      <c r="L10776" s="7">
        <f>MAR1!$B$6+MAR1!$C$6*COS(2*PI()*$C10776/365)+MAR1!$D$6*SIN(2*PI()*$C10776/365)</f>
        <v/>
      </c>
      <c r="M10776" s="7">
        <f>MAR1!$B$7+MAR1!$C$7*COS(2*PI()*$C10776/365)+MAR1!$D$7*SIN(2*PI()*$C10776/365)</f>
        <v/>
      </c>
      <c r="N10776" s="7">
        <f>F10776-K10776</f>
        <v/>
      </c>
      <c r="O10776" s="7">
        <f>G10776-L10776</f>
        <v/>
      </c>
      <c r="P10776" s="7">
        <f>H10776-M10776</f>
        <v/>
      </c>
      <c r="Q10776" s="7">
        <f>IF($I10776=1,(N10776-MAR1!$B$11)/MAR1!$D$11,(N10776-MAR1!$C$11)/MAR1!$E$11)</f>
        <v/>
      </c>
      <c r="R10776" s="7">
        <f>IF($I10776=1,(O10776-MAR1!$B$12)/MAR1!$D$12,(O10776-MAR1!$C$12)/MAR1!$E$12)</f>
        <v/>
      </c>
      <c r="S10776" s="7">
        <f>IF($I10776=1,(P10776-MAR1!$B$13)/MAR1!$D$13,(P10776-MAR1!$C$13)/MAR1!$E$13)</f>
        <v/>
      </c>
    </row>
    <row r="10777">
      <c r="A10777" s="5" t="n">
        <v>10776</v>
      </c>
      <c r="B10777" s="5" t="n">
        <v>30</v>
      </c>
      <c r="C10777" s="5" t="n">
        <v>191</v>
      </c>
      <c r="D10777" s="5" t="n">
        <v>7</v>
      </c>
      <c r="E10777" s="5" t="n">
        <v>19.9</v>
      </c>
      <c r="F10777" s="5" t="n">
        <v>31.1</v>
      </c>
      <c r="G10777" s="5" t="n">
        <v>25.3</v>
      </c>
      <c r="H10777" s="5" t="n">
        <v>12.29</v>
      </c>
      <c r="I10777" s="6">
        <f>IF(E10777&gt;=Markov!$B$3,1,0)</f>
        <v/>
      </c>
      <c r="J10777" s="6">
        <f>I10776</f>
        <v/>
      </c>
      <c r="K10777" s="7">
        <f>MAR1!$B$5+MAR1!$C$5*COS(2*PI()*$C10777/365)+MAR1!$D$5*SIN(2*PI()*$C10777/365)</f>
        <v/>
      </c>
      <c r="L10777" s="7">
        <f>MAR1!$B$6+MAR1!$C$6*COS(2*PI()*$C10777/365)+MAR1!$D$6*SIN(2*PI()*$C10777/365)</f>
        <v/>
      </c>
      <c r="M10777" s="7">
        <f>MAR1!$B$7+MAR1!$C$7*COS(2*PI()*$C10777/365)+MAR1!$D$7*SIN(2*PI()*$C10777/365)</f>
        <v/>
      </c>
      <c r="N10777" s="7">
        <f>F10777-K10777</f>
        <v/>
      </c>
      <c r="O10777" s="7">
        <f>G10777-L10777</f>
        <v/>
      </c>
      <c r="P10777" s="7">
        <f>H10777-M10777</f>
        <v/>
      </c>
      <c r="Q10777" s="7">
        <f>IF($I10777=1,(N10777-MAR1!$B$11)/MAR1!$D$11,(N10777-MAR1!$C$11)/MAR1!$E$11)</f>
        <v/>
      </c>
      <c r="R10777" s="7">
        <f>IF($I10777=1,(O10777-MAR1!$B$12)/MAR1!$D$12,(O10777-MAR1!$C$12)/MAR1!$E$12)</f>
        <v/>
      </c>
      <c r="S10777" s="7">
        <f>IF($I10777=1,(P10777-MAR1!$B$13)/MAR1!$D$13,(P10777-MAR1!$C$13)/MAR1!$E$13)</f>
        <v/>
      </c>
    </row>
    <row r="10778">
      <c r="A10778" s="5" t="n">
        <v>10777</v>
      </c>
      <c r="B10778" s="5" t="n">
        <v>30</v>
      </c>
      <c r="C10778" s="5" t="n">
        <v>192</v>
      </c>
      <c r="D10778" s="5" t="n">
        <v>7</v>
      </c>
      <c r="E10778" s="5" t="n">
        <v>7.5</v>
      </c>
      <c r="F10778" s="5" t="n">
        <v>31.2</v>
      </c>
      <c r="G10778" s="5" t="n">
        <v>25.2</v>
      </c>
      <c r="H10778" s="5" t="n">
        <v>8.27</v>
      </c>
      <c r="I10778" s="6">
        <f>IF(E10778&gt;=Markov!$B$3,1,0)</f>
        <v/>
      </c>
      <c r="J10778" s="6">
        <f>I10777</f>
        <v/>
      </c>
      <c r="K10778" s="7">
        <f>MAR1!$B$5+MAR1!$C$5*COS(2*PI()*$C10778/365)+MAR1!$D$5*SIN(2*PI()*$C10778/365)</f>
        <v/>
      </c>
      <c r="L10778" s="7">
        <f>MAR1!$B$6+MAR1!$C$6*COS(2*PI()*$C10778/365)+MAR1!$D$6*SIN(2*PI()*$C10778/365)</f>
        <v/>
      </c>
      <c r="M10778" s="7">
        <f>MAR1!$B$7+MAR1!$C$7*COS(2*PI()*$C10778/365)+MAR1!$D$7*SIN(2*PI()*$C10778/365)</f>
        <v/>
      </c>
      <c r="N10778" s="7">
        <f>F10778-K10778</f>
        <v/>
      </c>
      <c r="O10778" s="7">
        <f>G10778-L10778</f>
        <v/>
      </c>
      <c r="P10778" s="7">
        <f>H10778-M10778</f>
        <v/>
      </c>
      <c r="Q10778" s="7">
        <f>IF($I10778=1,(N10778-MAR1!$B$11)/MAR1!$D$11,(N10778-MAR1!$C$11)/MAR1!$E$11)</f>
        <v/>
      </c>
      <c r="R10778" s="7">
        <f>IF($I10778=1,(O10778-MAR1!$B$12)/MAR1!$D$12,(O10778-MAR1!$C$12)/MAR1!$E$12)</f>
        <v/>
      </c>
      <c r="S10778" s="7">
        <f>IF($I10778=1,(P10778-MAR1!$B$13)/MAR1!$D$13,(P10778-MAR1!$C$13)/MAR1!$E$13)</f>
        <v/>
      </c>
    </row>
    <row r="10779">
      <c r="A10779" s="5" t="n">
        <v>10778</v>
      </c>
      <c r="B10779" s="5" t="n">
        <v>30</v>
      </c>
      <c r="C10779" s="5" t="n">
        <v>193</v>
      </c>
      <c r="D10779" s="5" t="n">
        <v>7</v>
      </c>
      <c r="E10779" s="5" t="n">
        <v>4.4</v>
      </c>
      <c r="F10779" s="5" t="n">
        <v>31.4</v>
      </c>
      <c r="G10779" s="5" t="n">
        <v>26.4</v>
      </c>
      <c r="H10779" s="5" t="n">
        <v>11.75</v>
      </c>
      <c r="I10779" s="6">
        <f>IF(E10779&gt;=Markov!$B$3,1,0)</f>
        <v/>
      </c>
      <c r="J10779" s="6">
        <f>I10778</f>
        <v/>
      </c>
      <c r="K10779" s="7">
        <f>MAR1!$B$5+MAR1!$C$5*COS(2*PI()*$C10779/365)+MAR1!$D$5*SIN(2*PI()*$C10779/365)</f>
        <v/>
      </c>
      <c r="L10779" s="7">
        <f>MAR1!$B$6+MAR1!$C$6*COS(2*PI()*$C10779/365)+MAR1!$D$6*SIN(2*PI()*$C10779/365)</f>
        <v/>
      </c>
      <c r="M10779" s="7">
        <f>MAR1!$B$7+MAR1!$C$7*COS(2*PI()*$C10779/365)+MAR1!$D$7*SIN(2*PI()*$C10779/365)</f>
        <v/>
      </c>
      <c r="N10779" s="7">
        <f>F10779-K10779</f>
        <v/>
      </c>
      <c r="O10779" s="7">
        <f>G10779-L10779</f>
        <v/>
      </c>
      <c r="P10779" s="7">
        <f>H10779-M10779</f>
        <v/>
      </c>
      <c r="Q10779" s="7">
        <f>IF($I10779=1,(N10779-MAR1!$B$11)/MAR1!$D$11,(N10779-MAR1!$C$11)/MAR1!$E$11)</f>
        <v/>
      </c>
      <c r="R10779" s="7">
        <f>IF($I10779=1,(O10779-MAR1!$B$12)/MAR1!$D$12,(O10779-MAR1!$C$12)/MAR1!$E$12)</f>
        <v/>
      </c>
      <c r="S10779" s="7">
        <f>IF($I10779=1,(P10779-MAR1!$B$13)/MAR1!$D$13,(P10779-MAR1!$C$13)/MAR1!$E$13)</f>
        <v/>
      </c>
    </row>
    <row r="10780">
      <c r="A10780" s="5" t="n">
        <v>10779</v>
      </c>
      <c r="B10780" s="5" t="n">
        <v>30</v>
      </c>
      <c r="C10780" s="5" t="n">
        <v>194</v>
      </c>
      <c r="D10780" s="5" t="n">
        <v>7</v>
      </c>
      <c r="E10780" s="5" t="n">
        <v>3</v>
      </c>
      <c r="F10780" s="5" t="n">
        <v>33.4</v>
      </c>
      <c r="G10780" s="5" t="n">
        <v>26.4</v>
      </c>
      <c r="H10780" s="5" t="n">
        <v>7.44</v>
      </c>
      <c r="I10780" s="6">
        <f>IF(E10780&gt;=Markov!$B$3,1,0)</f>
        <v/>
      </c>
      <c r="J10780" s="6">
        <f>I10779</f>
        <v/>
      </c>
      <c r="K10780" s="7">
        <f>MAR1!$B$5+MAR1!$C$5*COS(2*PI()*$C10780/365)+MAR1!$D$5*SIN(2*PI()*$C10780/365)</f>
        <v/>
      </c>
      <c r="L10780" s="7">
        <f>MAR1!$B$6+MAR1!$C$6*COS(2*PI()*$C10780/365)+MAR1!$D$6*SIN(2*PI()*$C10780/365)</f>
        <v/>
      </c>
      <c r="M10780" s="7">
        <f>MAR1!$B$7+MAR1!$C$7*COS(2*PI()*$C10780/365)+MAR1!$D$7*SIN(2*PI()*$C10780/365)</f>
        <v/>
      </c>
      <c r="N10780" s="7">
        <f>F10780-K10780</f>
        <v/>
      </c>
      <c r="O10780" s="7">
        <f>G10780-L10780</f>
        <v/>
      </c>
      <c r="P10780" s="7">
        <f>H10780-M10780</f>
        <v/>
      </c>
      <c r="Q10780" s="7">
        <f>IF($I10780=1,(N10780-MAR1!$B$11)/MAR1!$D$11,(N10780-MAR1!$C$11)/MAR1!$E$11)</f>
        <v/>
      </c>
      <c r="R10780" s="7">
        <f>IF($I10780=1,(O10780-MAR1!$B$12)/MAR1!$D$12,(O10780-MAR1!$C$12)/MAR1!$E$12)</f>
        <v/>
      </c>
      <c r="S10780" s="7">
        <f>IF($I10780=1,(P10780-MAR1!$B$13)/MAR1!$D$13,(P10780-MAR1!$C$13)/MAR1!$E$13)</f>
        <v/>
      </c>
    </row>
    <row r="10781">
      <c r="A10781" s="5" t="n">
        <v>10780</v>
      </c>
      <c r="B10781" s="5" t="n">
        <v>30</v>
      </c>
      <c r="C10781" s="5" t="n">
        <v>195</v>
      </c>
      <c r="D10781" s="5" t="n">
        <v>7</v>
      </c>
      <c r="E10781" s="5" t="n">
        <v>64.3</v>
      </c>
      <c r="F10781" s="5" t="n">
        <v>33</v>
      </c>
      <c r="G10781" s="5" t="n">
        <v>26.5</v>
      </c>
      <c r="H10781" s="5" t="n">
        <v>14.14</v>
      </c>
      <c r="I10781" s="6">
        <f>IF(E10781&gt;=Markov!$B$3,1,0)</f>
        <v/>
      </c>
      <c r="J10781" s="6">
        <f>I10780</f>
        <v/>
      </c>
      <c r="K10781" s="7">
        <f>MAR1!$B$5+MAR1!$C$5*COS(2*PI()*$C10781/365)+MAR1!$D$5*SIN(2*PI()*$C10781/365)</f>
        <v/>
      </c>
      <c r="L10781" s="7">
        <f>MAR1!$B$6+MAR1!$C$6*COS(2*PI()*$C10781/365)+MAR1!$D$6*SIN(2*PI()*$C10781/365)</f>
        <v/>
      </c>
      <c r="M10781" s="7">
        <f>MAR1!$B$7+MAR1!$C$7*COS(2*PI()*$C10781/365)+MAR1!$D$7*SIN(2*PI()*$C10781/365)</f>
        <v/>
      </c>
      <c r="N10781" s="7">
        <f>F10781-K10781</f>
        <v/>
      </c>
      <c r="O10781" s="7">
        <f>G10781-L10781</f>
        <v/>
      </c>
      <c r="P10781" s="7">
        <f>H10781-M10781</f>
        <v/>
      </c>
      <c r="Q10781" s="7">
        <f>IF($I10781=1,(N10781-MAR1!$B$11)/MAR1!$D$11,(N10781-MAR1!$C$11)/MAR1!$E$11)</f>
        <v/>
      </c>
      <c r="R10781" s="7">
        <f>IF($I10781=1,(O10781-MAR1!$B$12)/MAR1!$D$12,(O10781-MAR1!$C$12)/MAR1!$E$12)</f>
        <v/>
      </c>
      <c r="S10781" s="7">
        <f>IF($I10781=1,(P10781-MAR1!$B$13)/MAR1!$D$13,(P10781-MAR1!$C$13)/MAR1!$E$13)</f>
        <v/>
      </c>
    </row>
    <row r="10782">
      <c r="A10782" s="5" t="n">
        <v>10781</v>
      </c>
      <c r="B10782" s="5" t="n">
        <v>30</v>
      </c>
      <c r="C10782" s="5" t="n">
        <v>196</v>
      </c>
      <c r="D10782" s="5" t="n">
        <v>7</v>
      </c>
      <c r="E10782" s="5" t="n">
        <v>43.4</v>
      </c>
      <c r="F10782" s="5" t="n">
        <v>31.8</v>
      </c>
      <c r="G10782" s="5" t="n">
        <v>26.6</v>
      </c>
      <c r="H10782" s="5" t="n">
        <v>20.84</v>
      </c>
      <c r="I10782" s="6">
        <f>IF(E10782&gt;=Markov!$B$3,1,0)</f>
        <v/>
      </c>
      <c r="J10782" s="6">
        <f>I10781</f>
        <v/>
      </c>
      <c r="K10782" s="7">
        <f>MAR1!$B$5+MAR1!$C$5*COS(2*PI()*$C10782/365)+MAR1!$D$5*SIN(2*PI()*$C10782/365)</f>
        <v/>
      </c>
      <c r="L10782" s="7">
        <f>MAR1!$B$6+MAR1!$C$6*COS(2*PI()*$C10782/365)+MAR1!$D$6*SIN(2*PI()*$C10782/365)</f>
        <v/>
      </c>
      <c r="M10782" s="7">
        <f>MAR1!$B$7+MAR1!$C$7*COS(2*PI()*$C10782/365)+MAR1!$D$7*SIN(2*PI()*$C10782/365)</f>
        <v/>
      </c>
      <c r="N10782" s="7">
        <f>F10782-K10782</f>
        <v/>
      </c>
      <c r="O10782" s="7">
        <f>G10782-L10782</f>
        <v/>
      </c>
      <c r="P10782" s="7">
        <f>H10782-M10782</f>
        <v/>
      </c>
      <c r="Q10782" s="7">
        <f>IF($I10782=1,(N10782-MAR1!$B$11)/MAR1!$D$11,(N10782-MAR1!$C$11)/MAR1!$E$11)</f>
        <v/>
      </c>
      <c r="R10782" s="7">
        <f>IF($I10782=1,(O10782-MAR1!$B$12)/MAR1!$D$12,(O10782-MAR1!$C$12)/MAR1!$E$12)</f>
        <v/>
      </c>
      <c r="S10782" s="7">
        <f>IF($I10782=1,(P10782-MAR1!$B$13)/MAR1!$D$13,(P10782-MAR1!$C$13)/MAR1!$E$13)</f>
        <v/>
      </c>
    </row>
    <row r="10783">
      <c r="A10783" s="5" t="n">
        <v>10782</v>
      </c>
      <c r="B10783" s="5" t="n">
        <v>30</v>
      </c>
      <c r="C10783" s="5" t="n">
        <v>197</v>
      </c>
      <c r="D10783" s="5" t="n">
        <v>7</v>
      </c>
      <c r="E10783" s="5" t="n">
        <v>0</v>
      </c>
      <c r="F10783" s="5" t="n">
        <v>35.9</v>
      </c>
      <c r="G10783" s="5" t="n">
        <v>26.4</v>
      </c>
      <c r="H10783" s="5" t="n">
        <v>15.92</v>
      </c>
      <c r="I10783" s="6">
        <f>IF(E10783&gt;=Markov!$B$3,1,0)</f>
        <v/>
      </c>
      <c r="J10783" s="6">
        <f>I10782</f>
        <v/>
      </c>
      <c r="K10783" s="7">
        <f>MAR1!$B$5+MAR1!$C$5*COS(2*PI()*$C10783/365)+MAR1!$D$5*SIN(2*PI()*$C10783/365)</f>
        <v/>
      </c>
      <c r="L10783" s="7">
        <f>MAR1!$B$6+MAR1!$C$6*COS(2*PI()*$C10783/365)+MAR1!$D$6*SIN(2*PI()*$C10783/365)</f>
        <v/>
      </c>
      <c r="M10783" s="7">
        <f>MAR1!$B$7+MAR1!$C$7*COS(2*PI()*$C10783/365)+MAR1!$D$7*SIN(2*PI()*$C10783/365)</f>
        <v/>
      </c>
      <c r="N10783" s="7">
        <f>F10783-K10783</f>
        <v/>
      </c>
      <c r="O10783" s="7">
        <f>G10783-L10783</f>
        <v/>
      </c>
      <c r="P10783" s="7">
        <f>H10783-M10783</f>
        <v/>
      </c>
      <c r="Q10783" s="7">
        <f>IF($I10783=1,(N10783-MAR1!$B$11)/MAR1!$D$11,(N10783-MAR1!$C$11)/MAR1!$E$11)</f>
        <v/>
      </c>
      <c r="R10783" s="7">
        <f>IF($I10783=1,(O10783-MAR1!$B$12)/MAR1!$D$12,(O10783-MAR1!$C$12)/MAR1!$E$12)</f>
        <v/>
      </c>
      <c r="S10783" s="7">
        <f>IF($I10783=1,(P10783-MAR1!$B$13)/MAR1!$D$13,(P10783-MAR1!$C$13)/MAR1!$E$13)</f>
        <v/>
      </c>
    </row>
    <row r="10784">
      <c r="A10784" s="5" t="n">
        <v>10783</v>
      </c>
      <c r="B10784" s="5" t="n">
        <v>30</v>
      </c>
      <c r="C10784" s="5" t="n">
        <v>198</v>
      </c>
      <c r="D10784" s="5" t="n">
        <v>7</v>
      </c>
      <c r="E10784" s="5" t="n">
        <v>0</v>
      </c>
      <c r="F10784" s="5" t="n">
        <v>35.5</v>
      </c>
      <c r="G10784" s="5" t="n">
        <v>26.5</v>
      </c>
      <c r="H10784" s="5" t="n">
        <v>13.06</v>
      </c>
      <c r="I10784" s="6">
        <f>IF(E10784&gt;=Markov!$B$3,1,0)</f>
        <v/>
      </c>
      <c r="J10784" s="6">
        <f>I10783</f>
        <v/>
      </c>
      <c r="K10784" s="7">
        <f>MAR1!$B$5+MAR1!$C$5*COS(2*PI()*$C10784/365)+MAR1!$D$5*SIN(2*PI()*$C10784/365)</f>
        <v/>
      </c>
      <c r="L10784" s="7">
        <f>MAR1!$B$6+MAR1!$C$6*COS(2*PI()*$C10784/365)+MAR1!$D$6*SIN(2*PI()*$C10784/365)</f>
        <v/>
      </c>
      <c r="M10784" s="7">
        <f>MAR1!$B$7+MAR1!$C$7*COS(2*PI()*$C10784/365)+MAR1!$D$7*SIN(2*PI()*$C10784/365)</f>
        <v/>
      </c>
      <c r="N10784" s="7">
        <f>F10784-K10784</f>
        <v/>
      </c>
      <c r="O10784" s="7">
        <f>G10784-L10784</f>
        <v/>
      </c>
      <c r="P10784" s="7">
        <f>H10784-M10784</f>
        <v/>
      </c>
      <c r="Q10784" s="7">
        <f>IF($I10784=1,(N10784-MAR1!$B$11)/MAR1!$D$11,(N10784-MAR1!$C$11)/MAR1!$E$11)</f>
        <v/>
      </c>
      <c r="R10784" s="7">
        <f>IF($I10784=1,(O10784-MAR1!$B$12)/MAR1!$D$12,(O10784-MAR1!$C$12)/MAR1!$E$12)</f>
        <v/>
      </c>
      <c r="S10784" s="7">
        <f>IF($I10784=1,(P10784-MAR1!$B$13)/MAR1!$D$13,(P10784-MAR1!$C$13)/MAR1!$E$13)</f>
        <v/>
      </c>
    </row>
    <row r="10785">
      <c r="A10785" s="5" t="n">
        <v>10784</v>
      </c>
      <c r="B10785" s="5" t="n">
        <v>30</v>
      </c>
      <c r="C10785" s="5" t="n">
        <v>199</v>
      </c>
      <c r="D10785" s="5" t="n">
        <v>7</v>
      </c>
      <c r="E10785" s="5" t="n">
        <v>0</v>
      </c>
      <c r="F10785" s="5" t="n">
        <v>38.6</v>
      </c>
      <c r="G10785" s="5" t="n">
        <v>27.9</v>
      </c>
      <c r="H10785" s="5" t="n">
        <v>18.18</v>
      </c>
      <c r="I10785" s="6">
        <f>IF(E10785&gt;=Markov!$B$3,1,0)</f>
        <v/>
      </c>
      <c r="J10785" s="6">
        <f>I10784</f>
        <v/>
      </c>
      <c r="K10785" s="7">
        <f>MAR1!$B$5+MAR1!$C$5*COS(2*PI()*$C10785/365)+MAR1!$D$5*SIN(2*PI()*$C10785/365)</f>
        <v/>
      </c>
      <c r="L10785" s="7">
        <f>MAR1!$B$6+MAR1!$C$6*COS(2*PI()*$C10785/365)+MAR1!$D$6*SIN(2*PI()*$C10785/365)</f>
        <v/>
      </c>
      <c r="M10785" s="7">
        <f>MAR1!$B$7+MAR1!$C$7*COS(2*PI()*$C10785/365)+MAR1!$D$7*SIN(2*PI()*$C10785/365)</f>
        <v/>
      </c>
      <c r="N10785" s="7">
        <f>F10785-K10785</f>
        <v/>
      </c>
      <c r="O10785" s="7">
        <f>G10785-L10785</f>
        <v/>
      </c>
      <c r="P10785" s="7">
        <f>H10785-M10785</f>
        <v/>
      </c>
      <c r="Q10785" s="7">
        <f>IF($I10785=1,(N10785-MAR1!$B$11)/MAR1!$D$11,(N10785-MAR1!$C$11)/MAR1!$E$11)</f>
        <v/>
      </c>
      <c r="R10785" s="7">
        <f>IF($I10785=1,(O10785-MAR1!$B$12)/MAR1!$D$12,(O10785-MAR1!$C$12)/MAR1!$E$12)</f>
        <v/>
      </c>
      <c r="S10785" s="7">
        <f>IF($I10785=1,(P10785-MAR1!$B$13)/MAR1!$D$13,(P10785-MAR1!$C$13)/MAR1!$E$13)</f>
        <v/>
      </c>
    </row>
    <row r="10786">
      <c r="A10786" s="5" t="n">
        <v>10785</v>
      </c>
      <c r="B10786" s="5" t="n">
        <v>30</v>
      </c>
      <c r="C10786" s="5" t="n">
        <v>200</v>
      </c>
      <c r="D10786" s="5" t="n">
        <v>7</v>
      </c>
      <c r="E10786" s="5" t="n">
        <v>0</v>
      </c>
      <c r="F10786" s="5" t="n">
        <v>35.2</v>
      </c>
      <c r="G10786" s="5" t="n">
        <v>25</v>
      </c>
      <c r="H10786" s="5" t="n">
        <v>17.08</v>
      </c>
      <c r="I10786" s="6">
        <f>IF(E10786&gt;=Markov!$B$3,1,0)</f>
        <v/>
      </c>
      <c r="J10786" s="6">
        <f>I10785</f>
        <v/>
      </c>
      <c r="K10786" s="7">
        <f>MAR1!$B$5+MAR1!$C$5*COS(2*PI()*$C10786/365)+MAR1!$D$5*SIN(2*PI()*$C10786/365)</f>
        <v/>
      </c>
      <c r="L10786" s="7">
        <f>MAR1!$B$6+MAR1!$C$6*COS(2*PI()*$C10786/365)+MAR1!$D$6*SIN(2*PI()*$C10786/365)</f>
        <v/>
      </c>
      <c r="M10786" s="7">
        <f>MAR1!$B$7+MAR1!$C$7*COS(2*PI()*$C10786/365)+MAR1!$D$7*SIN(2*PI()*$C10786/365)</f>
        <v/>
      </c>
      <c r="N10786" s="7">
        <f>F10786-K10786</f>
        <v/>
      </c>
      <c r="O10786" s="7">
        <f>G10786-L10786</f>
        <v/>
      </c>
      <c r="P10786" s="7">
        <f>H10786-M10786</f>
        <v/>
      </c>
      <c r="Q10786" s="7">
        <f>IF($I10786=1,(N10786-MAR1!$B$11)/MAR1!$D$11,(N10786-MAR1!$C$11)/MAR1!$E$11)</f>
        <v/>
      </c>
      <c r="R10786" s="7">
        <f>IF($I10786=1,(O10786-MAR1!$B$12)/MAR1!$D$12,(O10786-MAR1!$C$12)/MAR1!$E$12)</f>
        <v/>
      </c>
      <c r="S10786" s="7">
        <f>IF($I10786=1,(P10786-MAR1!$B$13)/MAR1!$D$13,(P10786-MAR1!$C$13)/MAR1!$E$13)</f>
        <v/>
      </c>
    </row>
    <row r="10787">
      <c r="A10787" s="5" t="n">
        <v>10786</v>
      </c>
      <c r="B10787" s="5" t="n">
        <v>30</v>
      </c>
      <c r="C10787" s="5" t="n">
        <v>201</v>
      </c>
      <c r="D10787" s="5" t="n">
        <v>7</v>
      </c>
      <c r="E10787" s="5" t="n">
        <v>18.4</v>
      </c>
      <c r="F10787" s="5" t="n">
        <v>31.4</v>
      </c>
      <c r="G10787" s="5" t="n">
        <v>23.8</v>
      </c>
      <c r="H10787" s="5" t="n">
        <v>11.56</v>
      </c>
      <c r="I10787" s="6">
        <f>IF(E10787&gt;=Markov!$B$3,1,0)</f>
        <v/>
      </c>
      <c r="J10787" s="6">
        <f>I10786</f>
        <v/>
      </c>
      <c r="K10787" s="7">
        <f>MAR1!$B$5+MAR1!$C$5*COS(2*PI()*$C10787/365)+MAR1!$D$5*SIN(2*PI()*$C10787/365)</f>
        <v/>
      </c>
      <c r="L10787" s="7">
        <f>MAR1!$B$6+MAR1!$C$6*COS(2*PI()*$C10787/365)+MAR1!$D$6*SIN(2*PI()*$C10787/365)</f>
        <v/>
      </c>
      <c r="M10787" s="7">
        <f>MAR1!$B$7+MAR1!$C$7*COS(2*PI()*$C10787/365)+MAR1!$D$7*SIN(2*PI()*$C10787/365)</f>
        <v/>
      </c>
      <c r="N10787" s="7">
        <f>F10787-K10787</f>
        <v/>
      </c>
      <c r="O10787" s="7">
        <f>G10787-L10787</f>
        <v/>
      </c>
      <c r="P10787" s="7">
        <f>H10787-M10787</f>
        <v/>
      </c>
      <c r="Q10787" s="7">
        <f>IF($I10787=1,(N10787-MAR1!$B$11)/MAR1!$D$11,(N10787-MAR1!$C$11)/MAR1!$E$11)</f>
        <v/>
      </c>
      <c r="R10787" s="7">
        <f>IF($I10787=1,(O10787-MAR1!$B$12)/MAR1!$D$12,(O10787-MAR1!$C$12)/MAR1!$E$12)</f>
        <v/>
      </c>
      <c r="S10787" s="7">
        <f>IF($I10787=1,(P10787-MAR1!$B$13)/MAR1!$D$13,(P10787-MAR1!$C$13)/MAR1!$E$13)</f>
        <v/>
      </c>
    </row>
    <row r="10788">
      <c r="A10788" s="5" t="n">
        <v>10787</v>
      </c>
      <c r="B10788" s="5" t="n">
        <v>30</v>
      </c>
      <c r="C10788" s="5" t="n">
        <v>202</v>
      </c>
      <c r="D10788" s="5" t="n">
        <v>7</v>
      </c>
      <c r="E10788" s="5" t="n">
        <v>6.2</v>
      </c>
      <c r="F10788" s="5" t="n">
        <v>30.7</v>
      </c>
      <c r="G10788" s="5" t="n">
        <v>26.8</v>
      </c>
      <c r="H10788" s="5" t="n">
        <v>8.52</v>
      </c>
      <c r="I10788" s="6">
        <f>IF(E10788&gt;=Markov!$B$3,1,0)</f>
        <v/>
      </c>
      <c r="J10788" s="6">
        <f>I10787</f>
        <v/>
      </c>
      <c r="K10788" s="7">
        <f>MAR1!$B$5+MAR1!$C$5*COS(2*PI()*$C10788/365)+MAR1!$D$5*SIN(2*PI()*$C10788/365)</f>
        <v/>
      </c>
      <c r="L10788" s="7">
        <f>MAR1!$B$6+MAR1!$C$6*COS(2*PI()*$C10788/365)+MAR1!$D$6*SIN(2*PI()*$C10788/365)</f>
        <v/>
      </c>
      <c r="M10788" s="7">
        <f>MAR1!$B$7+MAR1!$C$7*COS(2*PI()*$C10788/365)+MAR1!$D$7*SIN(2*PI()*$C10788/365)</f>
        <v/>
      </c>
      <c r="N10788" s="7">
        <f>F10788-K10788</f>
        <v/>
      </c>
      <c r="O10788" s="7">
        <f>G10788-L10788</f>
        <v/>
      </c>
      <c r="P10788" s="7">
        <f>H10788-M10788</f>
        <v/>
      </c>
      <c r="Q10788" s="7">
        <f>IF($I10788=1,(N10788-MAR1!$B$11)/MAR1!$D$11,(N10788-MAR1!$C$11)/MAR1!$E$11)</f>
        <v/>
      </c>
      <c r="R10788" s="7">
        <f>IF($I10788=1,(O10788-MAR1!$B$12)/MAR1!$D$12,(O10788-MAR1!$C$12)/MAR1!$E$12)</f>
        <v/>
      </c>
      <c r="S10788" s="7">
        <f>IF($I10788=1,(P10788-MAR1!$B$13)/MAR1!$D$13,(P10788-MAR1!$C$13)/MAR1!$E$13)</f>
        <v/>
      </c>
    </row>
    <row r="10789">
      <c r="A10789" s="5" t="n">
        <v>10788</v>
      </c>
      <c r="B10789" s="5" t="n">
        <v>30</v>
      </c>
      <c r="C10789" s="5" t="n">
        <v>203</v>
      </c>
      <c r="D10789" s="5" t="n">
        <v>7</v>
      </c>
      <c r="E10789" s="5" t="n">
        <v>0</v>
      </c>
      <c r="F10789" s="5" t="n">
        <v>36.6</v>
      </c>
      <c r="G10789" s="5" t="n">
        <v>27.1</v>
      </c>
      <c r="H10789" s="5" t="n">
        <v>16.52</v>
      </c>
      <c r="I10789" s="6">
        <f>IF(E10789&gt;=Markov!$B$3,1,0)</f>
        <v/>
      </c>
      <c r="J10789" s="6">
        <f>I10788</f>
        <v/>
      </c>
      <c r="K10789" s="7">
        <f>MAR1!$B$5+MAR1!$C$5*COS(2*PI()*$C10789/365)+MAR1!$D$5*SIN(2*PI()*$C10789/365)</f>
        <v/>
      </c>
      <c r="L10789" s="7">
        <f>MAR1!$B$6+MAR1!$C$6*COS(2*PI()*$C10789/365)+MAR1!$D$6*SIN(2*PI()*$C10789/365)</f>
        <v/>
      </c>
      <c r="M10789" s="7">
        <f>MAR1!$B$7+MAR1!$C$7*COS(2*PI()*$C10789/365)+MAR1!$D$7*SIN(2*PI()*$C10789/365)</f>
        <v/>
      </c>
      <c r="N10789" s="7">
        <f>F10789-K10789</f>
        <v/>
      </c>
      <c r="O10789" s="7">
        <f>G10789-L10789</f>
        <v/>
      </c>
      <c r="P10789" s="7">
        <f>H10789-M10789</f>
        <v/>
      </c>
      <c r="Q10789" s="7">
        <f>IF($I10789=1,(N10789-MAR1!$B$11)/MAR1!$D$11,(N10789-MAR1!$C$11)/MAR1!$E$11)</f>
        <v/>
      </c>
      <c r="R10789" s="7">
        <f>IF($I10789=1,(O10789-MAR1!$B$12)/MAR1!$D$12,(O10789-MAR1!$C$12)/MAR1!$E$12)</f>
        <v/>
      </c>
      <c r="S10789" s="7">
        <f>IF($I10789=1,(P10789-MAR1!$B$13)/MAR1!$D$13,(P10789-MAR1!$C$13)/MAR1!$E$13)</f>
        <v/>
      </c>
    </row>
    <row r="10790">
      <c r="A10790" s="5" t="n">
        <v>10789</v>
      </c>
      <c r="B10790" s="5" t="n">
        <v>30</v>
      </c>
      <c r="C10790" s="5" t="n">
        <v>204</v>
      </c>
      <c r="D10790" s="5" t="n">
        <v>7</v>
      </c>
      <c r="E10790" s="5" t="n">
        <v>0</v>
      </c>
      <c r="F10790" s="5" t="n">
        <v>33.3</v>
      </c>
      <c r="G10790" s="5" t="n">
        <v>25.3</v>
      </c>
      <c r="H10790" s="5" t="n">
        <v>19.21</v>
      </c>
      <c r="I10790" s="6">
        <f>IF(E10790&gt;=Markov!$B$3,1,0)</f>
        <v/>
      </c>
      <c r="J10790" s="6">
        <f>I10789</f>
        <v/>
      </c>
      <c r="K10790" s="7">
        <f>MAR1!$B$5+MAR1!$C$5*COS(2*PI()*$C10790/365)+MAR1!$D$5*SIN(2*PI()*$C10790/365)</f>
        <v/>
      </c>
      <c r="L10790" s="7">
        <f>MAR1!$B$6+MAR1!$C$6*COS(2*PI()*$C10790/365)+MAR1!$D$6*SIN(2*PI()*$C10790/365)</f>
        <v/>
      </c>
      <c r="M10790" s="7">
        <f>MAR1!$B$7+MAR1!$C$7*COS(2*PI()*$C10790/365)+MAR1!$D$7*SIN(2*PI()*$C10790/365)</f>
        <v/>
      </c>
      <c r="N10790" s="7">
        <f>F10790-K10790</f>
        <v/>
      </c>
      <c r="O10790" s="7">
        <f>G10790-L10790</f>
        <v/>
      </c>
      <c r="P10790" s="7">
        <f>H10790-M10790</f>
        <v/>
      </c>
      <c r="Q10790" s="7">
        <f>IF($I10790=1,(N10790-MAR1!$B$11)/MAR1!$D$11,(N10790-MAR1!$C$11)/MAR1!$E$11)</f>
        <v/>
      </c>
      <c r="R10790" s="7">
        <f>IF($I10790=1,(O10790-MAR1!$B$12)/MAR1!$D$12,(O10790-MAR1!$C$12)/MAR1!$E$12)</f>
        <v/>
      </c>
      <c r="S10790" s="7">
        <f>IF($I10790=1,(P10790-MAR1!$B$13)/MAR1!$D$13,(P10790-MAR1!$C$13)/MAR1!$E$13)</f>
        <v/>
      </c>
    </row>
    <row r="10791">
      <c r="A10791" s="5" t="n">
        <v>10790</v>
      </c>
      <c r="B10791" s="5" t="n">
        <v>30</v>
      </c>
      <c r="C10791" s="5" t="n">
        <v>205</v>
      </c>
      <c r="D10791" s="5" t="n">
        <v>7</v>
      </c>
      <c r="E10791" s="5" t="n">
        <v>58.3</v>
      </c>
      <c r="F10791" s="5" t="n">
        <v>31.7</v>
      </c>
      <c r="G10791" s="5" t="n">
        <v>24</v>
      </c>
      <c r="H10791" s="5" t="n">
        <v>13.51</v>
      </c>
      <c r="I10791" s="6">
        <f>IF(E10791&gt;=Markov!$B$3,1,0)</f>
        <v/>
      </c>
      <c r="J10791" s="6">
        <f>I10790</f>
        <v/>
      </c>
      <c r="K10791" s="7">
        <f>MAR1!$B$5+MAR1!$C$5*COS(2*PI()*$C10791/365)+MAR1!$D$5*SIN(2*PI()*$C10791/365)</f>
        <v/>
      </c>
      <c r="L10791" s="7">
        <f>MAR1!$B$6+MAR1!$C$6*COS(2*PI()*$C10791/365)+MAR1!$D$6*SIN(2*PI()*$C10791/365)</f>
        <v/>
      </c>
      <c r="M10791" s="7">
        <f>MAR1!$B$7+MAR1!$C$7*COS(2*PI()*$C10791/365)+MAR1!$D$7*SIN(2*PI()*$C10791/365)</f>
        <v/>
      </c>
      <c r="N10791" s="7">
        <f>F10791-K10791</f>
        <v/>
      </c>
      <c r="O10791" s="7">
        <f>G10791-L10791</f>
        <v/>
      </c>
      <c r="P10791" s="7">
        <f>H10791-M10791</f>
        <v/>
      </c>
      <c r="Q10791" s="7">
        <f>IF($I10791=1,(N10791-MAR1!$B$11)/MAR1!$D$11,(N10791-MAR1!$C$11)/MAR1!$E$11)</f>
        <v/>
      </c>
      <c r="R10791" s="7">
        <f>IF($I10791=1,(O10791-MAR1!$B$12)/MAR1!$D$12,(O10791-MAR1!$C$12)/MAR1!$E$12)</f>
        <v/>
      </c>
      <c r="S10791" s="7">
        <f>IF($I10791=1,(P10791-MAR1!$B$13)/MAR1!$D$13,(P10791-MAR1!$C$13)/MAR1!$E$13)</f>
        <v/>
      </c>
    </row>
    <row r="10792">
      <c r="A10792" s="5" t="n">
        <v>10791</v>
      </c>
      <c r="B10792" s="5" t="n">
        <v>30</v>
      </c>
      <c r="C10792" s="5" t="n">
        <v>206</v>
      </c>
      <c r="D10792" s="5" t="n">
        <v>7</v>
      </c>
      <c r="E10792" s="5" t="n">
        <v>22.2</v>
      </c>
      <c r="F10792" s="5" t="n">
        <v>31.4</v>
      </c>
      <c r="G10792" s="5" t="n">
        <v>24.2</v>
      </c>
      <c r="H10792" s="5" t="n">
        <v>11.16</v>
      </c>
      <c r="I10792" s="6">
        <f>IF(E10792&gt;=Markov!$B$3,1,0)</f>
        <v/>
      </c>
      <c r="J10792" s="6">
        <f>I10791</f>
        <v/>
      </c>
      <c r="K10792" s="7">
        <f>MAR1!$B$5+MAR1!$C$5*COS(2*PI()*$C10792/365)+MAR1!$D$5*SIN(2*PI()*$C10792/365)</f>
        <v/>
      </c>
      <c r="L10792" s="7">
        <f>MAR1!$B$6+MAR1!$C$6*COS(2*PI()*$C10792/365)+MAR1!$D$6*SIN(2*PI()*$C10792/365)</f>
        <v/>
      </c>
      <c r="M10792" s="7">
        <f>MAR1!$B$7+MAR1!$C$7*COS(2*PI()*$C10792/365)+MAR1!$D$7*SIN(2*PI()*$C10792/365)</f>
        <v/>
      </c>
      <c r="N10792" s="7">
        <f>F10792-K10792</f>
        <v/>
      </c>
      <c r="O10792" s="7">
        <f>G10792-L10792</f>
        <v/>
      </c>
      <c r="P10792" s="7">
        <f>H10792-M10792</f>
        <v/>
      </c>
      <c r="Q10792" s="7">
        <f>IF($I10792=1,(N10792-MAR1!$B$11)/MAR1!$D$11,(N10792-MAR1!$C$11)/MAR1!$E$11)</f>
        <v/>
      </c>
      <c r="R10792" s="7">
        <f>IF($I10792=1,(O10792-MAR1!$B$12)/MAR1!$D$12,(O10792-MAR1!$C$12)/MAR1!$E$12)</f>
        <v/>
      </c>
      <c r="S10792" s="7">
        <f>IF($I10792=1,(P10792-MAR1!$B$13)/MAR1!$D$13,(P10792-MAR1!$C$13)/MAR1!$E$13)</f>
        <v/>
      </c>
    </row>
    <row r="10793">
      <c r="A10793" s="5" t="n">
        <v>10792</v>
      </c>
      <c r="B10793" s="5" t="n">
        <v>30</v>
      </c>
      <c r="C10793" s="5" t="n">
        <v>207</v>
      </c>
      <c r="D10793" s="5" t="n">
        <v>7</v>
      </c>
      <c r="E10793" s="5" t="n">
        <v>12.7</v>
      </c>
      <c r="F10793" s="5" t="n">
        <v>30.1</v>
      </c>
      <c r="G10793" s="5" t="n">
        <v>24</v>
      </c>
      <c r="H10793" s="5" t="n">
        <v>6.32</v>
      </c>
      <c r="I10793" s="6">
        <f>IF(E10793&gt;=Markov!$B$3,1,0)</f>
        <v/>
      </c>
      <c r="J10793" s="6">
        <f>I10792</f>
        <v/>
      </c>
      <c r="K10793" s="7">
        <f>MAR1!$B$5+MAR1!$C$5*COS(2*PI()*$C10793/365)+MAR1!$D$5*SIN(2*PI()*$C10793/365)</f>
        <v/>
      </c>
      <c r="L10793" s="7">
        <f>MAR1!$B$6+MAR1!$C$6*COS(2*PI()*$C10793/365)+MAR1!$D$6*SIN(2*PI()*$C10793/365)</f>
        <v/>
      </c>
      <c r="M10793" s="7">
        <f>MAR1!$B$7+MAR1!$C$7*COS(2*PI()*$C10793/365)+MAR1!$D$7*SIN(2*PI()*$C10793/365)</f>
        <v/>
      </c>
      <c r="N10793" s="7">
        <f>F10793-K10793</f>
        <v/>
      </c>
      <c r="O10793" s="7">
        <f>G10793-L10793</f>
        <v/>
      </c>
      <c r="P10793" s="7">
        <f>H10793-M10793</f>
        <v/>
      </c>
      <c r="Q10793" s="7">
        <f>IF($I10793=1,(N10793-MAR1!$B$11)/MAR1!$D$11,(N10793-MAR1!$C$11)/MAR1!$E$11)</f>
        <v/>
      </c>
      <c r="R10793" s="7">
        <f>IF($I10793=1,(O10793-MAR1!$B$12)/MAR1!$D$12,(O10793-MAR1!$C$12)/MAR1!$E$12)</f>
        <v/>
      </c>
      <c r="S10793" s="7">
        <f>IF($I10793=1,(P10793-MAR1!$B$13)/MAR1!$D$13,(P10793-MAR1!$C$13)/MAR1!$E$13)</f>
        <v/>
      </c>
    </row>
    <row r="10794">
      <c r="A10794" s="5" t="n">
        <v>10793</v>
      </c>
      <c r="B10794" s="5" t="n">
        <v>30</v>
      </c>
      <c r="C10794" s="5" t="n">
        <v>208</v>
      </c>
      <c r="D10794" s="5" t="n">
        <v>7</v>
      </c>
      <c r="E10794" s="5" t="n">
        <v>0</v>
      </c>
      <c r="F10794" s="5" t="n">
        <v>31</v>
      </c>
      <c r="G10794" s="5" t="n">
        <v>24.5</v>
      </c>
      <c r="H10794" s="5" t="n">
        <v>13.78</v>
      </c>
      <c r="I10794" s="6">
        <f>IF(E10794&gt;=Markov!$B$3,1,0)</f>
        <v/>
      </c>
      <c r="J10794" s="6">
        <f>I10793</f>
        <v/>
      </c>
      <c r="K10794" s="7">
        <f>MAR1!$B$5+MAR1!$C$5*COS(2*PI()*$C10794/365)+MAR1!$D$5*SIN(2*PI()*$C10794/365)</f>
        <v/>
      </c>
      <c r="L10794" s="7">
        <f>MAR1!$B$6+MAR1!$C$6*COS(2*PI()*$C10794/365)+MAR1!$D$6*SIN(2*PI()*$C10794/365)</f>
        <v/>
      </c>
      <c r="M10794" s="7">
        <f>MAR1!$B$7+MAR1!$C$7*COS(2*PI()*$C10794/365)+MAR1!$D$7*SIN(2*PI()*$C10794/365)</f>
        <v/>
      </c>
      <c r="N10794" s="7">
        <f>F10794-K10794</f>
        <v/>
      </c>
      <c r="O10794" s="7">
        <f>G10794-L10794</f>
        <v/>
      </c>
      <c r="P10794" s="7">
        <f>H10794-M10794</f>
        <v/>
      </c>
      <c r="Q10794" s="7">
        <f>IF($I10794=1,(N10794-MAR1!$B$11)/MAR1!$D$11,(N10794-MAR1!$C$11)/MAR1!$E$11)</f>
        <v/>
      </c>
      <c r="R10794" s="7">
        <f>IF($I10794=1,(O10794-MAR1!$B$12)/MAR1!$D$12,(O10794-MAR1!$C$12)/MAR1!$E$12)</f>
        <v/>
      </c>
      <c r="S10794" s="7">
        <f>IF($I10794=1,(P10794-MAR1!$B$13)/MAR1!$D$13,(P10794-MAR1!$C$13)/MAR1!$E$13)</f>
        <v/>
      </c>
    </row>
    <row r="10795">
      <c r="A10795" s="5" t="n">
        <v>10794</v>
      </c>
      <c r="B10795" s="5" t="n">
        <v>30</v>
      </c>
      <c r="C10795" s="5" t="n">
        <v>209</v>
      </c>
      <c r="D10795" s="5" t="n">
        <v>7</v>
      </c>
      <c r="E10795" s="5" t="n">
        <v>0</v>
      </c>
      <c r="F10795" s="5" t="n">
        <v>30</v>
      </c>
      <c r="G10795" s="5" t="n">
        <v>25</v>
      </c>
      <c r="H10795" s="5" t="n">
        <v>16.43</v>
      </c>
      <c r="I10795" s="6">
        <f>IF(E10795&gt;=Markov!$B$3,1,0)</f>
        <v/>
      </c>
      <c r="J10795" s="6">
        <f>I10794</f>
        <v/>
      </c>
      <c r="K10795" s="7">
        <f>MAR1!$B$5+MAR1!$C$5*COS(2*PI()*$C10795/365)+MAR1!$D$5*SIN(2*PI()*$C10795/365)</f>
        <v/>
      </c>
      <c r="L10795" s="7">
        <f>MAR1!$B$6+MAR1!$C$6*COS(2*PI()*$C10795/365)+MAR1!$D$6*SIN(2*PI()*$C10795/365)</f>
        <v/>
      </c>
      <c r="M10795" s="7">
        <f>MAR1!$B$7+MAR1!$C$7*COS(2*PI()*$C10795/365)+MAR1!$D$7*SIN(2*PI()*$C10795/365)</f>
        <v/>
      </c>
      <c r="N10795" s="7">
        <f>F10795-K10795</f>
        <v/>
      </c>
      <c r="O10795" s="7">
        <f>G10795-L10795</f>
        <v/>
      </c>
      <c r="P10795" s="7">
        <f>H10795-M10795</f>
        <v/>
      </c>
      <c r="Q10795" s="7">
        <f>IF($I10795=1,(N10795-MAR1!$B$11)/MAR1!$D$11,(N10795-MAR1!$C$11)/MAR1!$E$11)</f>
        <v/>
      </c>
      <c r="R10795" s="7">
        <f>IF($I10795=1,(O10795-MAR1!$B$12)/MAR1!$D$12,(O10795-MAR1!$C$12)/MAR1!$E$12)</f>
        <v/>
      </c>
      <c r="S10795" s="7">
        <f>IF($I10795=1,(P10795-MAR1!$B$13)/MAR1!$D$13,(P10795-MAR1!$C$13)/MAR1!$E$13)</f>
        <v/>
      </c>
    </row>
    <row r="10796">
      <c r="A10796" s="5" t="n">
        <v>10795</v>
      </c>
      <c r="B10796" s="5" t="n">
        <v>30</v>
      </c>
      <c r="C10796" s="5" t="n">
        <v>210</v>
      </c>
      <c r="D10796" s="5" t="n">
        <v>7</v>
      </c>
      <c r="E10796" s="5" t="n">
        <v>22.2</v>
      </c>
      <c r="F10796" s="5" t="n">
        <v>31</v>
      </c>
      <c r="G10796" s="5" t="n">
        <v>23.7</v>
      </c>
      <c r="H10796" s="5" t="n">
        <v>8.199999999999999</v>
      </c>
      <c r="I10796" s="6">
        <f>IF(E10796&gt;=Markov!$B$3,1,0)</f>
        <v/>
      </c>
      <c r="J10796" s="6">
        <f>I10795</f>
        <v/>
      </c>
      <c r="K10796" s="7">
        <f>MAR1!$B$5+MAR1!$C$5*COS(2*PI()*$C10796/365)+MAR1!$D$5*SIN(2*PI()*$C10796/365)</f>
        <v/>
      </c>
      <c r="L10796" s="7">
        <f>MAR1!$B$6+MAR1!$C$6*COS(2*PI()*$C10796/365)+MAR1!$D$6*SIN(2*PI()*$C10796/365)</f>
        <v/>
      </c>
      <c r="M10796" s="7">
        <f>MAR1!$B$7+MAR1!$C$7*COS(2*PI()*$C10796/365)+MAR1!$D$7*SIN(2*PI()*$C10796/365)</f>
        <v/>
      </c>
      <c r="N10796" s="7">
        <f>F10796-K10796</f>
        <v/>
      </c>
      <c r="O10796" s="7">
        <f>G10796-L10796</f>
        <v/>
      </c>
      <c r="P10796" s="7">
        <f>H10796-M10796</f>
        <v/>
      </c>
      <c r="Q10796" s="7">
        <f>IF($I10796=1,(N10796-MAR1!$B$11)/MAR1!$D$11,(N10796-MAR1!$C$11)/MAR1!$E$11)</f>
        <v/>
      </c>
      <c r="R10796" s="7">
        <f>IF($I10796=1,(O10796-MAR1!$B$12)/MAR1!$D$12,(O10796-MAR1!$C$12)/MAR1!$E$12)</f>
        <v/>
      </c>
      <c r="S10796" s="7">
        <f>IF($I10796=1,(P10796-MAR1!$B$13)/MAR1!$D$13,(P10796-MAR1!$C$13)/MAR1!$E$13)</f>
        <v/>
      </c>
    </row>
    <row r="10797">
      <c r="A10797" s="5" t="n">
        <v>10796</v>
      </c>
      <c r="B10797" s="5" t="n">
        <v>30</v>
      </c>
      <c r="C10797" s="5" t="n">
        <v>211</v>
      </c>
      <c r="D10797" s="5" t="n">
        <v>7</v>
      </c>
      <c r="E10797" s="5" t="n">
        <v>0.7</v>
      </c>
      <c r="F10797" s="5" t="n">
        <v>28.2</v>
      </c>
      <c r="G10797" s="5" t="n">
        <v>24.6</v>
      </c>
      <c r="H10797" s="5" t="n">
        <v>12.82</v>
      </c>
      <c r="I10797" s="6">
        <f>IF(E10797&gt;=Markov!$B$3,1,0)</f>
        <v/>
      </c>
      <c r="J10797" s="6">
        <f>I10796</f>
        <v/>
      </c>
      <c r="K10797" s="7">
        <f>MAR1!$B$5+MAR1!$C$5*COS(2*PI()*$C10797/365)+MAR1!$D$5*SIN(2*PI()*$C10797/365)</f>
        <v/>
      </c>
      <c r="L10797" s="7">
        <f>MAR1!$B$6+MAR1!$C$6*COS(2*PI()*$C10797/365)+MAR1!$D$6*SIN(2*PI()*$C10797/365)</f>
        <v/>
      </c>
      <c r="M10797" s="7">
        <f>MAR1!$B$7+MAR1!$C$7*COS(2*PI()*$C10797/365)+MAR1!$D$7*SIN(2*PI()*$C10797/365)</f>
        <v/>
      </c>
      <c r="N10797" s="7">
        <f>F10797-K10797</f>
        <v/>
      </c>
      <c r="O10797" s="7">
        <f>G10797-L10797</f>
        <v/>
      </c>
      <c r="P10797" s="7">
        <f>H10797-M10797</f>
        <v/>
      </c>
      <c r="Q10797" s="7">
        <f>IF($I10797=1,(N10797-MAR1!$B$11)/MAR1!$D$11,(N10797-MAR1!$C$11)/MAR1!$E$11)</f>
        <v/>
      </c>
      <c r="R10797" s="7">
        <f>IF($I10797=1,(O10797-MAR1!$B$12)/MAR1!$D$12,(O10797-MAR1!$C$12)/MAR1!$E$12)</f>
        <v/>
      </c>
      <c r="S10797" s="7">
        <f>IF($I10797=1,(P10797-MAR1!$B$13)/MAR1!$D$13,(P10797-MAR1!$C$13)/MAR1!$E$13)</f>
        <v/>
      </c>
    </row>
    <row r="10798">
      <c r="A10798" s="5" t="n">
        <v>10797</v>
      </c>
      <c r="B10798" s="5" t="n">
        <v>30</v>
      </c>
      <c r="C10798" s="5" t="n">
        <v>212</v>
      </c>
      <c r="D10798" s="5" t="n">
        <v>7</v>
      </c>
      <c r="E10798" s="5" t="n">
        <v>9.5</v>
      </c>
      <c r="F10798" s="5" t="n">
        <v>29.9</v>
      </c>
      <c r="G10798" s="5" t="n">
        <v>25.4</v>
      </c>
      <c r="H10798" s="5" t="n">
        <v>10.32</v>
      </c>
      <c r="I10798" s="6">
        <f>IF(E10798&gt;=Markov!$B$3,1,0)</f>
        <v/>
      </c>
      <c r="J10798" s="6">
        <f>I10797</f>
        <v/>
      </c>
      <c r="K10798" s="7">
        <f>MAR1!$B$5+MAR1!$C$5*COS(2*PI()*$C10798/365)+MAR1!$D$5*SIN(2*PI()*$C10798/365)</f>
        <v/>
      </c>
      <c r="L10798" s="7">
        <f>MAR1!$B$6+MAR1!$C$6*COS(2*PI()*$C10798/365)+MAR1!$D$6*SIN(2*PI()*$C10798/365)</f>
        <v/>
      </c>
      <c r="M10798" s="7">
        <f>MAR1!$B$7+MAR1!$C$7*COS(2*PI()*$C10798/365)+MAR1!$D$7*SIN(2*PI()*$C10798/365)</f>
        <v/>
      </c>
      <c r="N10798" s="7">
        <f>F10798-K10798</f>
        <v/>
      </c>
      <c r="O10798" s="7">
        <f>G10798-L10798</f>
        <v/>
      </c>
      <c r="P10798" s="7">
        <f>H10798-M10798</f>
        <v/>
      </c>
      <c r="Q10798" s="7">
        <f>IF($I10798=1,(N10798-MAR1!$B$11)/MAR1!$D$11,(N10798-MAR1!$C$11)/MAR1!$E$11)</f>
        <v/>
      </c>
      <c r="R10798" s="7">
        <f>IF($I10798=1,(O10798-MAR1!$B$12)/MAR1!$D$12,(O10798-MAR1!$C$12)/MAR1!$E$12)</f>
        <v/>
      </c>
      <c r="S10798" s="7">
        <f>IF($I10798=1,(P10798-MAR1!$B$13)/MAR1!$D$13,(P10798-MAR1!$C$13)/MAR1!$E$13)</f>
        <v/>
      </c>
    </row>
    <row r="10799">
      <c r="A10799" s="5" t="n">
        <v>10798</v>
      </c>
      <c r="B10799" s="5" t="n">
        <v>30</v>
      </c>
      <c r="C10799" s="5" t="n">
        <v>213</v>
      </c>
      <c r="D10799" s="5" t="n">
        <v>8</v>
      </c>
      <c r="E10799" s="5" t="n">
        <v>20.4</v>
      </c>
      <c r="F10799" s="5" t="n">
        <v>29.1</v>
      </c>
      <c r="G10799" s="5" t="n">
        <v>26.4</v>
      </c>
      <c r="H10799" s="5" t="n">
        <v>10.03</v>
      </c>
      <c r="I10799" s="6">
        <f>IF(E10799&gt;=Markov!$B$3,1,0)</f>
        <v/>
      </c>
      <c r="J10799" s="6">
        <f>I10798</f>
        <v/>
      </c>
      <c r="K10799" s="7">
        <f>MAR1!$B$5+MAR1!$C$5*COS(2*PI()*$C10799/365)+MAR1!$D$5*SIN(2*PI()*$C10799/365)</f>
        <v/>
      </c>
      <c r="L10799" s="7">
        <f>MAR1!$B$6+MAR1!$C$6*COS(2*PI()*$C10799/365)+MAR1!$D$6*SIN(2*PI()*$C10799/365)</f>
        <v/>
      </c>
      <c r="M10799" s="7">
        <f>MAR1!$B$7+MAR1!$C$7*COS(2*PI()*$C10799/365)+MAR1!$D$7*SIN(2*PI()*$C10799/365)</f>
        <v/>
      </c>
      <c r="N10799" s="7">
        <f>F10799-K10799</f>
        <v/>
      </c>
      <c r="O10799" s="7">
        <f>G10799-L10799</f>
        <v/>
      </c>
      <c r="P10799" s="7">
        <f>H10799-M10799</f>
        <v/>
      </c>
      <c r="Q10799" s="7">
        <f>IF($I10799=1,(N10799-MAR1!$B$11)/MAR1!$D$11,(N10799-MAR1!$C$11)/MAR1!$E$11)</f>
        <v/>
      </c>
      <c r="R10799" s="7">
        <f>IF($I10799=1,(O10799-MAR1!$B$12)/MAR1!$D$12,(O10799-MAR1!$C$12)/MAR1!$E$12)</f>
        <v/>
      </c>
      <c r="S10799" s="7">
        <f>IF($I10799=1,(P10799-MAR1!$B$13)/MAR1!$D$13,(P10799-MAR1!$C$13)/MAR1!$E$13)</f>
        <v/>
      </c>
    </row>
    <row r="10800">
      <c r="A10800" s="5" t="n">
        <v>10799</v>
      </c>
      <c r="B10800" s="5" t="n">
        <v>30</v>
      </c>
      <c r="C10800" s="5" t="n">
        <v>214</v>
      </c>
      <c r="D10800" s="5" t="n">
        <v>8</v>
      </c>
      <c r="E10800" s="5" t="n">
        <v>5.7</v>
      </c>
      <c r="F10800" s="5" t="n">
        <v>29.5</v>
      </c>
      <c r="G10800" s="5" t="n">
        <v>26.3</v>
      </c>
      <c r="H10800" s="5" t="n">
        <v>11.2</v>
      </c>
      <c r="I10800" s="6">
        <f>IF(E10800&gt;=Markov!$B$3,1,0)</f>
        <v/>
      </c>
      <c r="J10800" s="6">
        <f>I10799</f>
        <v/>
      </c>
      <c r="K10800" s="7">
        <f>MAR1!$B$5+MAR1!$C$5*COS(2*PI()*$C10800/365)+MAR1!$D$5*SIN(2*PI()*$C10800/365)</f>
        <v/>
      </c>
      <c r="L10800" s="7">
        <f>MAR1!$B$6+MAR1!$C$6*COS(2*PI()*$C10800/365)+MAR1!$D$6*SIN(2*PI()*$C10800/365)</f>
        <v/>
      </c>
      <c r="M10800" s="7">
        <f>MAR1!$B$7+MAR1!$C$7*COS(2*PI()*$C10800/365)+MAR1!$D$7*SIN(2*PI()*$C10800/365)</f>
        <v/>
      </c>
      <c r="N10800" s="7">
        <f>F10800-K10800</f>
        <v/>
      </c>
      <c r="O10800" s="7">
        <f>G10800-L10800</f>
        <v/>
      </c>
      <c r="P10800" s="7">
        <f>H10800-M10800</f>
        <v/>
      </c>
      <c r="Q10800" s="7">
        <f>IF($I10800=1,(N10800-MAR1!$B$11)/MAR1!$D$11,(N10800-MAR1!$C$11)/MAR1!$E$11)</f>
        <v/>
      </c>
      <c r="R10800" s="7">
        <f>IF($I10800=1,(O10800-MAR1!$B$12)/MAR1!$D$12,(O10800-MAR1!$C$12)/MAR1!$E$12)</f>
        <v/>
      </c>
      <c r="S10800" s="7">
        <f>IF($I10800=1,(P10800-MAR1!$B$13)/MAR1!$D$13,(P10800-MAR1!$C$13)/MAR1!$E$13)</f>
        <v/>
      </c>
    </row>
    <row r="10801">
      <c r="A10801" s="5" t="n">
        <v>10800</v>
      </c>
      <c r="B10801" s="5" t="n">
        <v>30</v>
      </c>
      <c r="C10801" s="5" t="n">
        <v>215</v>
      </c>
      <c r="D10801" s="5" t="n">
        <v>8</v>
      </c>
      <c r="E10801" s="5" t="n">
        <v>23.3</v>
      </c>
      <c r="F10801" s="5" t="n">
        <v>31</v>
      </c>
      <c r="G10801" s="5" t="n">
        <v>24</v>
      </c>
      <c r="H10801" s="5" t="n">
        <v>11.52</v>
      </c>
      <c r="I10801" s="6">
        <f>IF(E10801&gt;=Markov!$B$3,1,0)</f>
        <v/>
      </c>
      <c r="J10801" s="6">
        <f>I10800</f>
        <v/>
      </c>
      <c r="K10801" s="7">
        <f>MAR1!$B$5+MAR1!$C$5*COS(2*PI()*$C10801/365)+MAR1!$D$5*SIN(2*PI()*$C10801/365)</f>
        <v/>
      </c>
      <c r="L10801" s="7">
        <f>MAR1!$B$6+MAR1!$C$6*COS(2*PI()*$C10801/365)+MAR1!$D$6*SIN(2*PI()*$C10801/365)</f>
        <v/>
      </c>
      <c r="M10801" s="7">
        <f>MAR1!$B$7+MAR1!$C$7*COS(2*PI()*$C10801/365)+MAR1!$D$7*SIN(2*PI()*$C10801/365)</f>
        <v/>
      </c>
      <c r="N10801" s="7">
        <f>F10801-K10801</f>
        <v/>
      </c>
      <c r="O10801" s="7">
        <f>G10801-L10801</f>
        <v/>
      </c>
      <c r="P10801" s="7">
        <f>H10801-M10801</f>
        <v/>
      </c>
      <c r="Q10801" s="7">
        <f>IF($I10801=1,(N10801-MAR1!$B$11)/MAR1!$D$11,(N10801-MAR1!$C$11)/MAR1!$E$11)</f>
        <v/>
      </c>
      <c r="R10801" s="7">
        <f>IF($I10801=1,(O10801-MAR1!$B$12)/MAR1!$D$12,(O10801-MAR1!$C$12)/MAR1!$E$12)</f>
        <v/>
      </c>
      <c r="S10801" s="7">
        <f>IF($I10801=1,(P10801-MAR1!$B$13)/MAR1!$D$13,(P10801-MAR1!$C$13)/MAR1!$E$13)</f>
        <v/>
      </c>
    </row>
    <row r="10802">
      <c r="A10802" s="5" t="n">
        <v>10801</v>
      </c>
      <c r="B10802" s="5" t="n">
        <v>30</v>
      </c>
      <c r="C10802" s="5" t="n">
        <v>216</v>
      </c>
      <c r="D10802" s="5" t="n">
        <v>8</v>
      </c>
      <c r="E10802" s="5" t="n">
        <v>2.3</v>
      </c>
      <c r="F10802" s="5" t="n">
        <v>32.4</v>
      </c>
      <c r="G10802" s="5" t="n">
        <v>25</v>
      </c>
      <c r="H10802" s="5" t="n">
        <v>10.96</v>
      </c>
      <c r="I10802" s="6">
        <f>IF(E10802&gt;=Markov!$B$3,1,0)</f>
        <v/>
      </c>
      <c r="J10802" s="6">
        <f>I10801</f>
        <v/>
      </c>
      <c r="K10802" s="7">
        <f>MAR1!$B$5+MAR1!$C$5*COS(2*PI()*$C10802/365)+MAR1!$D$5*SIN(2*PI()*$C10802/365)</f>
        <v/>
      </c>
      <c r="L10802" s="7">
        <f>MAR1!$B$6+MAR1!$C$6*COS(2*PI()*$C10802/365)+MAR1!$D$6*SIN(2*PI()*$C10802/365)</f>
        <v/>
      </c>
      <c r="M10802" s="7">
        <f>MAR1!$B$7+MAR1!$C$7*COS(2*PI()*$C10802/365)+MAR1!$D$7*SIN(2*PI()*$C10802/365)</f>
        <v/>
      </c>
      <c r="N10802" s="7">
        <f>F10802-K10802</f>
        <v/>
      </c>
      <c r="O10802" s="7">
        <f>G10802-L10802</f>
        <v/>
      </c>
      <c r="P10802" s="7">
        <f>H10802-M10802</f>
        <v/>
      </c>
      <c r="Q10802" s="7">
        <f>IF($I10802=1,(N10802-MAR1!$B$11)/MAR1!$D$11,(N10802-MAR1!$C$11)/MAR1!$E$11)</f>
        <v/>
      </c>
      <c r="R10802" s="7">
        <f>IF($I10802=1,(O10802-MAR1!$B$12)/MAR1!$D$12,(O10802-MAR1!$C$12)/MAR1!$E$12)</f>
        <v/>
      </c>
      <c r="S10802" s="7">
        <f>IF($I10802=1,(P10802-MAR1!$B$13)/MAR1!$D$13,(P10802-MAR1!$C$13)/MAR1!$E$13)</f>
        <v/>
      </c>
    </row>
    <row r="10803">
      <c r="A10803" s="5" t="n">
        <v>10802</v>
      </c>
      <c r="B10803" s="5" t="n">
        <v>30</v>
      </c>
      <c r="C10803" s="5" t="n">
        <v>217</v>
      </c>
      <c r="D10803" s="5" t="n">
        <v>8</v>
      </c>
      <c r="E10803" s="5" t="n">
        <v>0.7</v>
      </c>
      <c r="F10803" s="5" t="n">
        <v>30.3</v>
      </c>
      <c r="G10803" s="5" t="n">
        <v>24.6</v>
      </c>
      <c r="H10803" s="5" t="n">
        <v>9.279999999999999</v>
      </c>
      <c r="I10803" s="6">
        <f>IF(E10803&gt;=Markov!$B$3,1,0)</f>
        <v/>
      </c>
      <c r="J10803" s="6">
        <f>I10802</f>
        <v/>
      </c>
      <c r="K10803" s="7">
        <f>MAR1!$B$5+MAR1!$C$5*COS(2*PI()*$C10803/365)+MAR1!$D$5*SIN(2*PI()*$C10803/365)</f>
        <v/>
      </c>
      <c r="L10803" s="7">
        <f>MAR1!$B$6+MAR1!$C$6*COS(2*PI()*$C10803/365)+MAR1!$D$6*SIN(2*PI()*$C10803/365)</f>
        <v/>
      </c>
      <c r="M10803" s="7">
        <f>MAR1!$B$7+MAR1!$C$7*COS(2*PI()*$C10803/365)+MAR1!$D$7*SIN(2*PI()*$C10803/365)</f>
        <v/>
      </c>
      <c r="N10803" s="7">
        <f>F10803-K10803</f>
        <v/>
      </c>
      <c r="O10803" s="7">
        <f>G10803-L10803</f>
        <v/>
      </c>
      <c r="P10803" s="7">
        <f>H10803-M10803</f>
        <v/>
      </c>
      <c r="Q10803" s="7">
        <f>IF($I10803=1,(N10803-MAR1!$B$11)/MAR1!$D$11,(N10803-MAR1!$C$11)/MAR1!$E$11)</f>
        <v/>
      </c>
      <c r="R10803" s="7">
        <f>IF($I10803=1,(O10803-MAR1!$B$12)/MAR1!$D$12,(O10803-MAR1!$C$12)/MAR1!$E$12)</f>
        <v/>
      </c>
      <c r="S10803" s="7">
        <f>IF($I10803=1,(P10803-MAR1!$B$13)/MAR1!$D$13,(P10803-MAR1!$C$13)/MAR1!$E$13)</f>
        <v/>
      </c>
    </row>
    <row r="10804">
      <c r="A10804" s="5" t="n">
        <v>10803</v>
      </c>
      <c r="B10804" s="5" t="n">
        <v>30</v>
      </c>
      <c r="C10804" s="5" t="n">
        <v>218</v>
      </c>
      <c r="D10804" s="5" t="n">
        <v>8</v>
      </c>
      <c r="E10804" s="5" t="n">
        <v>28.6</v>
      </c>
      <c r="F10804" s="5" t="n">
        <v>32.3</v>
      </c>
      <c r="G10804" s="5" t="n">
        <v>25.5</v>
      </c>
      <c r="H10804" s="5" t="n">
        <v>10.17</v>
      </c>
      <c r="I10804" s="6">
        <f>IF(E10804&gt;=Markov!$B$3,1,0)</f>
        <v/>
      </c>
      <c r="J10804" s="6">
        <f>I10803</f>
        <v/>
      </c>
      <c r="K10804" s="7">
        <f>MAR1!$B$5+MAR1!$C$5*COS(2*PI()*$C10804/365)+MAR1!$D$5*SIN(2*PI()*$C10804/365)</f>
        <v/>
      </c>
      <c r="L10804" s="7">
        <f>MAR1!$B$6+MAR1!$C$6*COS(2*PI()*$C10804/365)+MAR1!$D$6*SIN(2*PI()*$C10804/365)</f>
        <v/>
      </c>
      <c r="M10804" s="7">
        <f>MAR1!$B$7+MAR1!$C$7*COS(2*PI()*$C10804/365)+MAR1!$D$7*SIN(2*PI()*$C10804/365)</f>
        <v/>
      </c>
      <c r="N10804" s="7">
        <f>F10804-K10804</f>
        <v/>
      </c>
      <c r="O10804" s="7">
        <f>G10804-L10804</f>
        <v/>
      </c>
      <c r="P10804" s="7">
        <f>H10804-M10804</f>
        <v/>
      </c>
      <c r="Q10804" s="7">
        <f>IF($I10804=1,(N10804-MAR1!$B$11)/MAR1!$D$11,(N10804-MAR1!$C$11)/MAR1!$E$11)</f>
        <v/>
      </c>
      <c r="R10804" s="7">
        <f>IF($I10804=1,(O10804-MAR1!$B$12)/MAR1!$D$12,(O10804-MAR1!$C$12)/MAR1!$E$12)</f>
        <v/>
      </c>
      <c r="S10804" s="7">
        <f>IF($I10804=1,(P10804-MAR1!$B$13)/MAR1!$D$13,(P10804-MAR1!$C$13)/MAR1!$E$13)</f>
        <v/>
      </c>
    </row>
    <row r="10805">
      <c r="A10805" s="5" t="n">
        <v>10804</v>
      </c>
      <c r="B10805" s="5" t="n">
        <v>30</v>
      </c>
      <c r="C10805" s="5" t="n">
        <v>219</v>
      </c>
      <c r="D10805" s="5" t="n">
        <v>8</v>
      </c>
      <c r="E10805" s="5" t="n">
        <v>0</v>
      </c>
      <c r="F10805" s="5" t="n">
        <v>35.2</v>
      </c>
      <c r="G10805" s="5" t="n">
        <v>26.2</v>
      </c>
      <c r="H10805" s="5" t="n">
        <v>15.69</v>
      </c>
      <c r="I10805" s="6">
        <f>IF(E10805&gt;=Markov!$B$3,1,0)</f>
        <v/>
      </c>
      <c r="J10805" s="6">
        <f>I10804</f>
        <v/>
      </c>
      <c r="K10805" s="7">
        <f>MAR1!$B$5+MAR1!$C$5*COS(2*PI()*$C10805/365)+MAR1!$D$5*SIN(2*PI()*$C10805/365)</f>
        <v/>
      </c>
      <c r="L10805" s="7">
        <f>MAR1!$B$6+MAR1!$C$6*COS(2*PI()*$C10805/365)+MAR1!$D$6*SIN(2*PI()*$C10805/365)</f>
        <v/>
      </c>
      <c r="M10805" s="7">
        <f>MAR1!$B$7+MAR1!$C$7*COS(2*PI()*$C10805/365)+MAR1!$D$7*SIN(2*PI()*$C10805/365)</f>
        <v/>
      </c>
      <c r="N10805" s="7">
        <f>F10805-K10805</f>
        <v/>
      </c>
      <c r="O10805" s="7">
        <f>G10805-L10805</f>
        <v/>
      </c>
      <c r="P10805" s="7">
        <f>H10805-M10805</f>
        <v/>
      </c>
      <c r="Q10805" s="7">
        <f>IF($I10805=1,(N10805-MAR1!$B$11)/MAR1!$D$11,(N10805-MAR1!$C$11)/MAR1!$E$11)</f>
        <v/>
      </c>
      <c r="R10805" s="7">
        <f>IF($I10805=1,(O10805-MAR1!$B$12)/MAR1!$D$12,(O10805-MAR1!$C$12)/MAR1!$E$12)</f>
        <v/>
      </c>
      <c r="S10805" s="7">
        <f>IF($I10805=1,(P10805-MAR1!$B$13)/MAR1!$D$13,(P10805-MAR1!$C$13)/MAR1!$E$13)</f>
        <v/>
      </c>
    </row>
    <row r="10806">
      <c r="A10806" s="5" t="n">
        <v>10805</v>
      </c>
      <c r="B10806" s="5" t="n">
        <v>30</v>
      </c>
      <c r="C10806" s="5" t="n">
        <v>220</v>
      </c>
      <c r="D10806" s="5" t="n">
        <v>8</v>
      </c>
      <c r="E10806" s="5" t="n">
        <v>0</v>
      </c>
      <c r="F10806" s="5" t="n">
        <v>34.4</v>
      </c>
      <c r="G10806" s="5" t="n">
        <v>26.6</v>
      </c>
      <c r="H10806" s="5" t="n">
        <v>15.53</v>
      </c>
      <c r="I10806" s="6">
        <f>IF(E10806&gt;=Markov!$B$3,1,0)</f>
        <v/>
      </c>
      <c r="J10806" s="6">
        <f>I10805</f>
        <v/>
      </c>
      <c r="K10806" s="7">
        <f>MAR1!$B$5+MAR1!$C$5*COS(2*PI()*$C10806/365)+MAR1!$D$5*SIN(2*PI()*$C10806/365)</f>
        <v/>
      </c>
      <c r="L10806" s="7">
        <f>MAR1!$B$6+MAR1!$C$6*COS(2*PI()*$C10806/365)+MAR1!$D$6*SIN(2*PI()*$C10806/365)</f>
        <v/>
      </c>
      <c r="M10806" s="7">
        <f>MAR1!$B$7+MAR1!$C$7*COS(2*PI()*$C10806/365)+MAR1!$D$7*SIN(2*PI()*$C10806/365)</f>
        <v/>
      </c>
      <c r="N10806" s="7">
        <f>F10806-K10806</f>
        <v/>
      </c>
      <c r="O10806" s="7">
        <f>G10806-L10806</f>
        <v/>
      </c>
      <c r="P10806" s="7">
        <f>H10806-M10806</f>
        <v/>
      </c>
      <c r="Q10806" s="7">
        <f>IF($I10806=1,(N10806-MAR1!$B$11)/MAR1!$D$11,(N10806-MAR1!$C$11)/MAR1!$E$11)</f>
        <v/>
      </c>
      <c r="R10806" s="7">
        <f>IF($I10806=1,(O10806-MAR1!$B$12)/MAR1!$D$12,(O10806-MAR1!$C$12)/MAR1!$E$12)</f>
        <v/>
      </c>
      <c r="S10806" s="7">
        <f>IF($I10806=1,(P10806-MAR1!$B$13)/MAR1!$D$13,(P10806-MAR1!$C$13)/MAR1!$E$13)</f>
        <v/>
      </c>
    </row>
    <row r="10807">
      <c r="A10807" s="5" t="n">
        <v>10806</v>
      </c>
      <c r="B10807" s="5" t="n">
        <v>30</v>
      </c>
      <c r="C10807" s="5" t="n">
        <v>221</v>
      </c>
      <c r="D10807" s="5" t="n">
        <v>8</v>
      </c>
      <c r="E10807" s="5" t="n">
        <v>0</v>
      </c>
      <c r="F10807" s="5" t="n">
        <v>34.9</v>
      </c>
      <c r="G10807" s="5" t="n">
        <v>26.2</v>
      </c>
      <c r="H10807" s="5" t="n">
        <v>18.84</v>
      </c>
      <c r="I10807" s="6">
        <f>IF(E10807&gt;=Markov!$B$3,1,0)</f>
        <v/>
      </c>
      <c r="J10807" s="6">
        <f>I10806</f>
        <v/>
      </c>
      <c r="K10807" s="7">
        <f>MAR1!$B$5+MAR1!$C$5*COS(2*PI()*$C10807/365)+MAR1!$D$5*SIN(2*PI()*$C10807/365)</f>
        <v/>
      </c>
      <c r="L10807" s="7">
        <f>MAR1!$B$6+MAR1!$C$6*COS(2*PI()*$C10807/365)+MAR1!$D$6*SIN(2*PI()*$C10807/365)</f>
        <v/>
      </c>
      <c r="M10807" s="7">
        <f>MAR1!$B$7+MAR1!$C$7*COS(2*PI()*$C10807/365)+MAR1!$D$7*SIN(2*PI()*$C10807/365)</f>
        <v/>
      </c>
      <c r="N10807" s="7">
        <f>F10807-K10807</f>
        <v/>
      </c>
      <c r="O10807" s="7">
        <f>G10807-L10807</f>
        <v/>
      </c>
      <c r="P10807" s="7">
        <f>H10807-M10807</f>
        <v/>
      </c>
      <c r="Q10807" s="7">
        <f>IF($I10807=1,(N10807-MAR1!$B$11)/MAR1!$D$11,(N10807-MAR1!$C$11)/MAR1!$E$11)</f>
        <v/>
      </c>
      <c r="R10807" s="7">
        <f>IF($I10807=1,(O10807-MAR1!$B$12)/MAR1!$D$12,(O10807-MAR1!$C$12)/MAR1!$E$12)</f>
        <v/>
      </c>
      <c r="S10807" s="7">
        <f>IF($I10807=1,(P10807-MAR1!$B$13)/MAR1!$D$13,(P10807-MAR1!$C$13)/MAR1!$E$13)</f>
        <v/>
      </c>
    </row>
    <row r="10808">
      <c r="A10808" s="5" t="n">
        <v>10807</v>
      </c>
      <c r="B10808" s="5" t="n">
        <v>30</v>
      </c>
      <c r="C10808" s="5" t="n">
        <v>222</v>
      </c>
      <c r="D10808" s="5" t="n">
        <v>8</v>
      </c>
      <c r="E10808" s="5" t="n">
        <v>0</v>
      </c>
      <c r="F10808" s="5" t="n">
        <v>34.1</v>
      </c>
      <c r="G10808" s="5" t="n">
        <v>25.3</v>
      </c>
      <c r="H10808" s="5" t="n">
        <v>16.97</v>
      </c>
      <c r="I10808" s="6">
        <f>IF(E10808&gt;=Markov!$B$3,1,0)</f>
        <v/>
      </c>
      <c r="J10808" s="6">
        <f>I10807</f>
        <v/>
      </c>
      <c r="K10808" s="7">
        <f>MAR1!$B$5+MAR1!$C$5*COS(2*PI()*$C10808/365)+MAR1!$D$5*SIN(2*PI()*$C10808/365)</f>
        <v/>
      </c>
      <c r="L10808" s="7">
        <f>MAR1!$B$6+MAR1!$C$6*COS(2*PI()*$C10808/365)+MAR1!$D$6*SIN(2*PI()*$C10808/365)</f>
        <v/>
      </c>
      <c r="M10808" s="7">
        <f>MAR1!$B$7+MAR1!$C$7*COS(2*PI()*$C10808/365)+MAR1!$D$7*SIN(2*PI()*$C10808/365)</f>
        <v/>
      </c>
      <c r="N10808" s="7">
        <f>F10808-K10808</f>
        <v/>
      </c>
      <c r="O10808" s="7">
        <f>G10808-L10808</f>
        <v/>
      </c>
      <c r="P10808" s="7">
        <f>H10808-M10808</f>
        <v/>
      </c>
      <c r="Q10808" s="7">
        <f>IF($I10808=1,(N10808-MAR1!$B$11)/MAR1!$D$11,(N10808-MAR1!$C$11)/MAR1!$E$11)</f>
        <v/>
      </c>
      <c r="R10808" s="7">
        <f>IF($I10808=1,(O10808-MAR1!$B$12)/MAR1!$D$12,(O10808-MAR1!$C$12)/MAR1!$E$12)</f>
        <v/>
      </c>
      <c r="S10808" s="7">
        <f>IF($I10808=1,(P10808-MAR1!$B$13)/MAR1!$D$13,(P10808-MAR1!$C$13)/MAR1!$E$13)</f>
        <v/>
      </c>
    </row>
    <row r="10809">
      <c r="A10809" s="5" t="n">
        <v>10808</v>
      </c>
      <c r="B10809" s="5" t="n">
        <v>30</v>
      </c>
      <c r="C10809" s="5" t="n">
        <v>223</v>
      </c>
      <c r="D10809" s="5" t="n">
        <v>8</v>
      </c>
      <c r="E10809" s="5" t="n">
        <v>68</v>
      </c>
      <c r="F10809" s="5" t="n">
        <v>29.4</v>
      </c>
      <c r="G10809" s="5" t="n">
        <v>23.4</v>
      </c>
      <c r="H10809" s="5" t="n">
        <v>8.92</v>
      </c>
      <c r="I10809" s="6">
        <f>IF(E10809&gt;=Markov!$B$3,1,0)</f>
        <v/>
      </c>
      <c r="J10809" s="6">
        <f>I10808</f>
        <v/>
      </c>
      <c r="K10809" s="7">
        <f>MAR1!$B$5+MAR1!$C$5*COS(2*PI()*$C10809/365)+MAR1!$D$5*SIN(2*PI()*$C10809/365)</f>
        <v/>
      </c>
      <c r="L10809" s="7">
        <f>MAR1!$B$6+MAR1!$C$6*COS(2*PI()*$C10809/365)+MAR1!$D$6*SIN(2*PI()*$C10809/365)</f>
        <v/>
      </c>
      <c r="M10809" s="7">
        <f>MAR1!$B$7+MAR1!$C$7*COS(2*PI()*$C10809/365)+MAR1!$D$7*SIN(2*PI()*$C10809/365)</f>
        <v/>
      </c>
      <c r="N10809" s="7">
        <f>F10809-K10809</f>
        <v/>
      </c>
      <c r="O10809" s="7">
        <f>G10809-L10809</f>
        <v/>
      </c>
      <c r="P10809" s="7">
        <f>H10809-M10809</f>
        <v/>
      </c>
      <c r="Q10809" s="7">
        <f>IF($I10809=1,(N10809-MAR1!$B$11)/MAR1!$D$11,(N10809-MAR1!$C$11)/MAR1!$E$11)</f>
        <v/>
      </c>
      <c r="R10809" s="7">
        <f>IF($I10809=1,(O10809-MAR1!$B$12)/MAR1!$D$12,(O10809-MAR1!$C$12)/MAR1!$E$12)</f>
        <v/>
      </c>
      <c r="S10809" s="7">
        <f>IF($I10809=1,(P10809-MAR1!$B$13)/MAR1!$D$13,(P10809-MAR1!$C$13)/MAR1!$E$13)</f>
        <v/>
      </c>
    </row>
    <row r="10810">
      <c r="A10810" s="5" t="n">
        <v>10809</v>
      </c>
      <c r="B10810" s="5" t="n">
        <v>30</v>
      </c>
      <c r="C10810" s="5" t="n">
        <v>224</v>
      </c>
      <c r="D10810" s="5" t="n">
        <v>8</v>
      </c>
      <c r="E10810" s="5" t="n">
        <v>13</v>
      </c>
      <c r="F10810" s="5" t="n">
        <v>31.9</v>
      </c>
      <c r="G10810" s="5" t="n">
        <v>24.5</v>
      </c>
      <c r="H10810" s="5" t="n">
        <v>11.14</v>
      </c>
      <c r="I10810" s="6">
        <f>IF(E10810&gt;=Markov!$B$3,1,0)</f>
        <v/>
      </c>
      <c r="J10810" s="6">
        <f>I10809</f>
        <v/>
      </c>
      <c r="K10810" s="7">
        <f>MAR1!$B$5+MAR1!$C$5*COS(2*PI()*$C10810/365)+MAR1!$D$5*SIN(2*PI()*$C10810/365)</f>
        <v/>
      </c>
      <c r="L10810" s="7">
        <f>MAR1!$B$6+MAR1!$C$6*COS(2*PI()*$C10810/365)+MAR1!$D$6*SIN(2*PI()*$C10810/365)</f>
        <v/>
      </c>
      <c r="M10810" s="7">
        <f>MAR1!$B$7+MAR1!$C$7*COS(2*PI()*$C10810/365)+MAR1!$D$7*SIN(2*PI()*$C10810/365)</f>
        <v/>
      </c>
      <c r="N10810" s="7">
        <f>F10810-K10810</f>
        <v/>
      </c>
      <c r="O10810" s="7">
        <f>G10810-L10810</f>
        <v/>
      </c>
      <c r="P10810" s="7">
        <f>H10810-M10810</f>
        <v/>
      </c>
      <c r="Q10810" s="7">
        <f>IF($I10810=1,(N10810-MAR1!$B$11)/MAR1!$D$11,(N10810-MAR1!$C$11)/MAR1!$E$11)</f>
        <v/>
      </c>
      <c r="R10810" s="7">
        <f>IF($I10810=1,(O10810-MAR1!$B$12)/MAR1!$D$12,(O10810-MAR1!$C$12)/MAR1!$E$12)</f>
        <v/>
      </c>
      <c r="S10810" s="7">
        <f>IF($I10810=1,(P10810-MAR1!$B$13)/MAR1!$D$13,(P10810-MAR1!$C$13)/MAR1!$E$13)</f>
        <v/>
      </c>
    </row>
    <row r="10811">
      <c r="A10811" s="5" t="n">
        <v>10810</v>
      </c>
      <c r="B10811" s="5" t="n">
        <v>30</v>
      </c>
      <c r="C10811" s="5" t="n">
        <v>225</v>
      </c>
      <c r="D10811" s="5" t="n">
        <v>8</v>
      </c>
      <c r="E10811" s="5" t="n">
        <v>5.4</v>
      </c>
      <c r="F10811" s="5" t="n">
        <v>30.2</v>
      </c>
      <c r="G10811" s="5" t="n">
        <v>23.6</v>
      </c>
      <c r="H10811" s="5" t="n">
        <v>7.29</v>
      </c>
      <c r="I10811" s="6">
        <f>IF(E10811&gt;=Markov!$B$3,1,0)</f>
        <v/>
      </c>
      <c r="J10811" s="6">
        <f>I10810</f>
        <v/>
      </c>
      <c r="K10811" s="7">
        <f>MAR1!$B$5+MAR1!$C$5*COS(2*PI()*$C10811/365)+MAR1!$D$5*SIN(2*PI()*$C10811/365)</f>
        <v/>
      </c>
      <c r="L10811" s="7">
        <f>MAR1!$B$6+MAR1!$C$6*COS(2*PI()*$C10811/365)+MAR1!$D$6*SIN(2*PI()*$C10811/365)</f>
        <v/>
      </c>
      <c r="M10811" s="7">
        <f>MAR1!$B$7+MAR1!$C$7*COS(2*PI()*$C10811/365)+MAR1!$D$7*SIN(2*PI()*$C10811/365)</f>
        <v/>
      </c>
      <c r="N10811" s="7">
        <f>F10811-K10811</f>
        <v/>
      </c>
      <c r="O10811" s="7">
        <f>G10811-L10811</f>
        <v/>
      </c>
      <c r="P10811" s="7">
        <f>H10811-M10811</f>
        <v/>
      </c>
      <c r="Q10811" s="7">
        <f>IF($I10811=1,(N10811-MAR1!$B$11)/MAR1!$D$11,(N10811-MAR1!$C$11)/MAR1!$E$11)</f>
        <v/>
      </c>
      <c r="R10811" s="7">
        <f>IF($I10811=1,(O10811-MAR1!$B$12)/MAR1!$D$12,(O10811-MAR1!$C$12)/MAR1!$E$12)</f>
        <v/>
      </c>
      <c r="S10811" s="7">
        <f>IF($I10811=1,(P10811-MAR1!$B$13)/MAR1!$D$13,(P10811-MAR1!$C$13)/MAR1!$E$13)</f>
        <v/>
      </c>
    </row>
    <row r="10812">
      <c r="A10812" s="5" t="n">
        <v>10811</v>
      </c>
      <c r="B10812" s="5" t="n">
        <v>30</v>
      </c>
      <c r="C10812" s="5" t="n">
        <v>226</v>
      </c>
      <c r="D10812" s="5" t="n">
        <v>8</v>
      </c>
      <c r="E10812" s="5" t="n">
        <v>16.9</v>
      </c>
      <c r="F10812" s="5" t="n">
        <v>30.3</v>
      </c>
      <c r="G10812" s="5" t="n">
        <v>23.4</v>
      </c>
      <c r="H10812" s="5" t="n">
        <v>10.2</v>
      </c>
      <c r="I10812" s="6">
        <f>IF(E10812&gt;=Markov!$B$3,1,0)</f>
        <v/>
      </c>
      <c r="J10812" s="6">
        <f>I10811</f>
        <v/>
      </c>
      <c r="K10812" s="7">
        <f>MAR1!$B$5+MAR1!$C$5*COS(2*PI()*$C10812/365)+MAR1!$D$5*SIN(2*PI()*$C10812/365)</f>
        <v/>
      </c>
      <c r="L10812" s="7">
        <f>MAR1!$B$6+MAR1!$C$6*COS(2*PI()*$C10812/365)+MAR1!$D$6*SIN(2*PI()*$C10812/365)</f>
        <v/>
      </c>
      <c r="M10812" s="7">
        <f>MAR1!$B$7+MAR1!$C$7*COS(2*PI()*$C10812/365)+MAR1!$D$7*SIN(2*PI()*$C10812/365)</f>
        <v/>
      </c>
      <c r="N10812" s="7">
        <f>F10812-K10812</f>
        <v/>
      </c>
      <c r="O10812" s="7">
        <f>G10812-L10812</f>
        <v/>
      </c>
      <c r="P10812" s="7">
        <f>H10812-M10812</f>
        <v/>
      </c>
      <c r="Q10812" s="7">
        <f>IF($I10812=1,(N10812-MAR1!$B$11)/MAR1!$D$11,(N10812-MAR1!$C$11)/MAR1!$E$11)</f>
        <v/>
      </c>
      <c r="R10812" s="7">
        <f>IF($I10812=1,(O10812-MAR1!$B$12)/MAR1!$D$12,(O10812-MAR1!$C$12)/MAR1!$E$12)</f>
        <v/>
      </c>
      <c r="S10812" s="7">
        <f>IF($I10812=1,(P10812-MAR1!$B$13)/MAR1!$D$13,(P10812-MAR1!$C$13)/MAR1!$E$13)</f>
        <v/>
      </c>
    </row>
    <row r="10813">
      <c r="A10813" s="5" t="n">
        <v>10812</v>
      </c>
      <c r="B10813" s="5" t="n">
        <v>30</v>
      </c>
      <c r="C10813" s="5" t="n">
        <v>227</v>
      </c>
      <c r="D10813" s="5" t="n">
        <v>8</v>
      </c>
      <c r="E10813" s="5" t="n">
        <v>1.3</v>
      </c>
      <c r="F10813" s="5" t="n">
        <v>30.2</v>
      </c>
      <c r="G10813" s="5" t="n">
        <v>24.9</v>
      </c>
      <c r="H10813" s="5" t="n">
        <v>7.79</v>
      </c>
      <c r="I10813" s="6">
        <f>IF(E10813&gt;=Markov!$B$3,1,0)</f>
        <v/>
      </c>
      <c r="J10813" s="6">
        <f>I10812</f>
        <v/>
      </c>
      <c r="K10813" s="7">
        <f>MAR1!$B$5+MAR1!$C$5*COS(2*PI()*$C10813/365)+MAR1!$D$5*SIN(2*PI()*$C10813/365)</f>
        <v/>
      </c>
      <c r="L10813" s="7">
        <f>MAR1!$B$6+MAR1!$C$6*COS(2*PI()*$C10813/365)+MAR1!$D$6*SIN(2*PI()*$C10813/365)</f>
        <v/>
      </c>
      <c r="M10813" s="7">
        <f>MAR1!$B$7+MAR1!$C$7*COS(2*PI()*$C10813/365)+MAR1!$D$7*SIN(2*PI()*$C10813/365)</f>
        <v/>
      </c>
      <c r="N10813" s="7">
        <f>F10813-K10813</f>
        <v/>
      </c>
      <c r="O10813" s="7">
        <f>G10813-L10813</f>
        <v/>
      </c>
      <c r="P10813" s="7">
        <f>H10813-M10813</f>
        <v/>
      </c>
      <c r="Q10813" s="7">
        <f>IF($I10813=1,(N10813-MAR1!$B$11)/MAR1!$D$11,(N10813-MAR1!$C$11)/MAR1!$E$11)</f>
        <v/>
      </c>
      <c r="R10813" s="7">
        <f>IF($I10813=1,(O10813-MAR1!$B$12)/MAR1!$D$12,(O10813-MAR1!$C$12)/MAR1!$E$12)</f>
        <v/>
      </c>
      <c r="S10813" s="7">
        <f>IF($I10813=1,(P10813-MAR1!$B$13)/MAR1!$D$13,(P10813-MAR1!$C$13)/MAR1!$E$13)</f>
        <v/>
      </c>
    </row>
    <row r="10814">
      <c r="A10814" s="5" t="n">
        <v>10813</v>
      </c>
      <c r="B10814" s="5" t="n">
        <v>30</v>
      </c>
      <c r="C10814" s="5" t="n">
        <v>228</v>
      </c>
      <c r="D10814" s="5" t="n">
        <v>8</v>
      </c>
      <c r="E10814" s="5" t="n">
        <v>111.9</v>
      </c>
      <c r="F10814" s="5" t="n">
        <v>29.4</v>
      </c>
      <c r="G10814" s="5" t="n">
        <v>22.9</v>
      </c>
      <c r="H10814" s="5" t="n">
        <v>10.89</v>
      </c>
      <c r="I10814" s="6">
        <f>IF(E10814&gt;=Markov!$B$3,1,0)</f>
        <v/>
      </c>
      <c r="J10814" s="6">
        <f>I10813</f>
        <v/>
      </c>
      <c r="K10814" s="7">
        <f>MAR1!$B$5+MAR1!$C$5*COS(2*PI()*$C10814/365)+MAR1!$D$5*SIN(2*PI()*$C10814/365)</f>
        <v/>
      </c>
      <c r="L10814" s="7">
        <f>MAR1!$B$6+MAR1!$C$6*COS(2*PI()*$C10814/365)+MAR1!$D$6*SIN(2*PI()*$C10814/365)</f>
        <v/>
      </c>
      <c r="M10814" s="7">
        <f>MAR1!$B$7+MAR1!$C$7*COS(2*PI()*$C10814/365)+MAR1!$D$7*SIN(2*PI()*$C10814/365)</f>
        <v/>
      </c>
      <c r="N10814" s="7">
        <f>F10814-K10814</f>
        <v/>
      </c>
      <c r="O10814" s="7">
        <f>G10814-L10814</f>
        <v/>
      </c>
      <c r="P10814" s="7">
        <f>H10814-M10814</f>
        <v/>
      </c>
      <c r="Q10814" s="7">
        <f>IF($I10814=1,(N10814-MAR1!$B$11)/MAR1!$D$11,(N10814-MAR1!$C$11)/MAR1!$E$11)</f>
        <v/>
      </c>
      <c r="R10814" s="7">
        <f>IF($I10814=1,(O10814-MAR1!$B$12)/MAR1!$D$12,(O10814-MAR1!$C$12)/MAR1!$E$12)</f>
        <v/>
      </c>
      <c r="S10814" s="7">
        <f>IF($I10814=1,(P10814-MAR1!$B$13)/MAR1!$D$13,(P10814-MAR1!$C$13)/MAR1!$E$13)</f>
        <v/>
      </c>
    </row>
    <row r="10815">
      <c r="A10815" s="5" t="n">
        <v>10814</v>
      </c>
      <c r="B10815" s="5" t="n">
        <v>30</v>
      </c>
      <c r="C10815" s="5" t="n">
        <v>229</v>
      </c>
      <c r="D10815" s="5" t="n">
        <v>8</v>
      </c>
      <c r="E10815" s="5" t="n">
        <v>31.7</v>
      </c>
      <c r="F10815" s="5" t="n">
        <v>27.9</v>
      </c>
      <c r="G10815" s="5" t="n">
        <v>22.8</v>
      </c>
      <c r="H10815" s="5" t="n">
        <v>7.18</v>
      </c>
      <c r="I10815" s="6">
        <f>IF(E10815&gt;=Markov!$B$3,1,0)</f>
        <v/>
      </c>
      <c r="J10815" s="6">
        <f>I10814</f>
        <v/>
      </c>
      <c r="K10815" s="7">
        <f>MAR1!$B$5+MAR1!$C$5*COS(2*PI()*$C10815/365)+MAR1!$D$5*SIN(2*PI()*$C10815/365)</f>
        <v/>
      </c>
      <c r="L10815" s="7">
        <f>MAR1!$B$6+MAR1!$C$6*COS(2*PI()*$C10815/365)+MAR1!$D$6*SIN(2*PI()*$C10815/365)</f>
        <v/>
      </c>
      <c r="M10815" s="7">
        <f>MAR1!$B$7+MAR1!$C$7*COS(2*PI()*$C10815/365)+MAR1!$D$7*SIN(2*PI()*$C10815/365)</f>
        <v/>
      </c>
      <c r="N10815" s="7">
        <f>F10815-K10815</f>
        <v/>
      </c>
      <c r="O10815" s="7">
        <f>G10815-L10815</f>
        <v/>
      </c>
      <c r="P10815" s="7">
        <f>H10815-M10815</f>
        <v/>
      </c>
      <c r="Q10815" s="7">
        <f>IF($I10815=1,(N10815-MAR1!$B$11)/MAR1!$D$11,(N10815-MAR1!$C$11)/MAR1!$E$11)</f>
        <v/>
      </c>
      <c r="R10815" s="7">
        <f>IF($I10815=1,(O10815-MAR1!$B$12)/MAR1!$D$12,(O10815-MAR1!$C$12)/MAR1!$E$12)</f>
        <v/>
      </c>
      <c r="S10815" s="7">
        <f>IF($I10815=1,(P10815-MAR1!$B$13)/MAR1!$D$13,(P10815-MAR1!$C$13)/MAR1!$E$13)</f>
        <v/>
      </c>
    </row>
    <row r="10816">
      <c r="A10816" s="5" t="n">
        <v>10815</v>
      </c>
      <c r="B10816" s="5" t="n">
        <v>30</v>
      </c>
      <c r="C10816" s="5" t="n">
        <v>230</v>
      </c>
      <c r="D10816" s="5" t="n">
        <v>8</v>
      </c>
      <c r="E10816" s="5" t="n">
        <v>0</v>
      </c>
      <c r="F10816" s="5" t="n">
        <v>32.4</v>
      </c>
      <c r="G10816" s="5" t="n">
        <v>23</v>
      </c>
      <c r="H10816" s="5" t="n">
        <v>6.81</v>
      </c>
      <c r="I10816" s="6">
        <f>IF(E10816&gt;=Markov!$B$3,1,0)</f>
        <v/>
      </c>
      <c r="J10816" s="6">
        <f>I10815</f>
        <v/>
      </c>
      <c r="K10816" s="7">
        <f>MAR1!$B$5+MAR1!$C$5*COS(2*PI()*$C10816/365)+MAR1!$D$5*SIN(2*PI()*$C10816/365)</f>
        <v/>
      </c>
      <c r="L10816" s="7">
        <f>MAR1!$B$6+MAR1!$C$6*COS(2*PI()*$C10816/365)+MAR1!$D$6*SIN(2*PI()*$C10816/365)</f>
        <v/>
      </c>
      <c r="M10816" s="7">
        <f>MAR1!$B$7+MAR1!$C$7*COS(2*PI()*$C10816/365)+MAR1!$D$7*SIN(2*PI()*$C10816/365)</f>
        <v/>
      </c>
      <c r="N10816" s="7">
        <f>F10816-K10816</f>
        <v/>
      </c>
      <c r="O10816" s="7">
        <f>G10816-L10816</f>
        <v/>
      </c>
      <c r="P10816" s="7">
        <f>H10816-M10816</f>
        <v/>
      </c>
      <c r="Q10816" s="7">
        <f>IF($I10816=1,(N10816-MAR1!$B$11)/MAR1!$D$11,(N10816-MAR1!$C$11)/MAR1!$E$11)</f>
        <v/>
      </c>
      <c r="R10816" s="7">
        <f>IF($I10816=1,(O10816-MAR1!$B$12)/MAR1!$D$12,(O10816-MAR1!$C$12)/MAR1!$E$12)</f>
        <v/>
      </c>
      <c r="S10816" s="7">
        <f>IF($I10816=1,(P10816-MAR1!$B$13)/MAR1!$D$13,(P10816-MAR1!$C$13)/MAR1!$E$13)</f>
        <v/>
      </c>
    </row>
    <row r="10817">
      <c r="A10817" s="5" t="n">
        <v>10816</v>
      </c>
      <c r="B10817" s="5" t="n">
        <v>30</v>
      </c>
      <c r="C10817" s="5" t="n">
        <v>231</v>
      </c>
      <c r="D10817" s="5" t="n">
        <v>8</v>
      </c>
      <c r="E10817" s="5" t="n">
        <v>2.1</v>
      </c>
      <c r="F10817" s="5" t="n">
        <v>26.8</v>
      </c>
      <c r="G10817" s="5" t="n">
        <v>21.5</v>
      </c>
      <c r="H10817" s="5" t="n">
        <v>2.67</v>
      </c>
      <c r="I10817" s="6">
        <f>IF(E10817&gt;=Markov!$B$3,1,0)</f>
        <v/>
      </c>
      <c r="J10817" s="6">
        <f>I10816</f>
        <v/>
      </c>
      <c r="K10817" s="7">
        <f>MAR1!$B$5+MAR1!$C$5*COS(2*PI()*$C10817/365)+MAR1!$D$5*SIN(2*PI()*$C10817/365)</f>
        <v/>
      </c>
      <c r="L10817" s="7">
        <f>MAR1!$B$6+MAR1!$C$6*COS(2*PI()*$C10817/365)+MAR1!$D$6*SIN(2*PI()*$C10817/365)</f>
        <v/>
      </c>
      <c r="M10817" s="7">
        <f>MAR1!$B$7+MAR1!$C$7*COS(2*PI()*$C10817/365)+MAR1!$D$7*SIN(2*PI()*$C10817/365)</f>
        <v/>
      </c>
      <c r="N10817" s="7">
        <f>F10817-K10817</f>
        <v/>
      </c>
      <c r="O10817" s="7">
        <f>G10817-L10817</f>
        <v/>
      </c>
      <c r="P10817" s="7">
        <f>H10817-M10817</f>
        <v/>
      </c>
      <c r="Q10817" s="7">
        <f>IF($I10817=1,(N10817-MAR1!$B$11)/MAR1!$D$11,(N10817-MAR1!$C$11)/MAR1!$E$11)</f>
        <v/>
      </c>
      <c r="R10817" s="7">
        <f>IF($I10817=1,(O10817-MAR1!$B$12)/MAR1!$D$12,(O10817-MAR1!$C$12)/MAR1!$E$12)</f>
        <v/>
      </c>
      <c r="S10817" s="7">
        <f>IF($I10817=1,(P10817-MAR1!$B$13)/MAR1!$D$13,(P10817-MAR1!$C$13)/MAR1!$E$13)</f>
        <v/>
      </c>
    </row>
    <row r="10818">
      <c r="A10818" s="5" t="n">
        <v>10817</v>
      </c>
      <c r="B10818" s="5" t="n">
        <v>30</v>
      </c>
      <c r="C10818" s="5" t="n">
        <v>232</v>
      </c>
      <c r="D10818" s="5" t="n">
        <v>8</v>
      </c>
      <c r="E10818" s="5" t="n">
        <v>0</v>
      </c>
      <c r="F10818" s="5" t="n">
        <v>29</v>
      </c>
      <c r="G10818" s="5" t="n">
        <v>23.5</v>
      </c>
      <c r="H10818" s="5" t="n">
        <v>15.67</v>
      </c>
      <c r="I10818" s="6">
        <f>IF(E10818&gt;=Markov!$B$3,1,0)</f>
        <v/>
      </c>
      <c r="J10818" s="6">
        <f>I10817</f>
        <v/>
      </c>
      <c r="K10818" s="7">
        <f>MAR1!$B$5+MAR1!$C$5*COS(2*PI()*$C10818/365)+MAR1!$D$5*SIN(2*PI()*$C10818/365)</f>
        <v/>
      </c>
      <c r="L10818" s="7">
        <f>MAR1!$B$6+MAR1!$C$6*COS(2*PI()*$C10818/365)+MAR1!$D$6*SIN(2*PI()*$C10818/365)</f>
        <v/>
      </c>
      <c r="M10818" s="7">
        <f>MAR1!$B$7+MAR1!$C$7*COS(2*PI()*$C10818/365)+MAR1!$D$7*SIN(2*PI()*$C10818/365)</f>
        <v/>
      </c>
      <c r="N10818" s="7">
        <f>F10818-K10818</f>
        <v/>
      </c>
      <c r="O10818" s="7">
        <f>G10818-L10818</f>
        <v/>
      </c>
      <c r="P10818" s="7">
        <f>H10818-M10818</f>
        <v/>
      </c>
      <c r="Q10818" s="7">
        <f>IF($I10818=1,(N10818-MAR1!$B$11)/MAR1!$D$11,(N10818-MAR1!$C$11)/MAR1!$E$11)</f>
        <v/>
      </c>
      <c r="R10818" s="7">
        <f>IF($I10818=1,(O10818-MAR1!$B$12)/MAR1!$D$12,(O10818-MAR1!$C$12)/MAR1!$E$12)</f>
        <v/>
      </c>
      <c r="S10818" s="7">
        <f>IF($I10818=1,(P10818-MAR1!$B$13)/MAR1!$D$13,(P10818-MAR1!$C$13)/MAR1!$E$13)</f>
        <v/>
      </c>
    </row>
    <row r="10819">
      <c r="A10819" s="5" t="n">
        <v>10818</v>
      </c>
      <c r="B10819" s="5" t="n">
        <v>30</v>
      </c>
      <c r="C10819" s="5" t="n">
        <v>233</v>
      </c>
      <c r="D10819" s="5" t="n">
        <v>8</v>
      </c>
      <c r="E10819" s="5" t="n">
        <v>0</v>
      </c>
      <c r="F10819" s="5" t="n">
        <v>34</v>
      </c>
      <c r="G10819" s="5" t="n">
        <v>22.5</v>
      </c>
      <c r="H10819" s="5" t="n">
        <v>17.2</v>
      </c>
      <c r="I10819" s="6">
        <f>IF(E10819&gt;=Markov!$B$3,1,0)</f>
        <v/>
      </c>
      <c r="J10819" s="6">
        <f>I10818</f>
        <v/>
      </c>
      <c r="K10819" s="7">
        <f>MAR1!$B$5+MAR1!$C$5*COS(2*PI()*$C10819/365)+MAR1!$D$5*SIN(2*PI()*$C10819/365)</f>
        <v/>
      </c>
      <c r="L10819" s="7">
        <f>MAR1!$B$6+MAR1!$C$6*COS(2*PI()*$C10819/365)+MAR1!$D$6*SIN(2*PI()*$C10819/365)</f>
        <v/>
      </c>
      <c r="M10819" s="7">
        <f>MAR1!$B$7+MAR1!$C$7*COS(2*PI()*$C10819/365)+MAR1!$D$7*SIN(2*PI()*$C10819/365)</f>
        <v/>
      </c>
      <c r="N10819" s="7">
        <f>F10819-K10819</f>
        <v/>
      </c>
      <c r="O10819" s="7">
        <f>G10819-L10819</f>
        <v/>
      </c>
      <c r="P10819" s="7">
        <f>H10819-M10819</f>
        <v/>
      </c>
      <c r="Q10819" s="7">
        <f>IF($I10819=1,(N10819-MAR1!$B$11)/MAR1!$D$11,(N10819-MAR1!$C$11)/MAR1!$E$11)</f>
        <v/>
      </c>
      <c r="R10819" s="7">
        <f>IF($I10819=1,(O10819-MAR1!$B$12)/MAR1!$D$12,(O10819-MAR1!$C$12)/MAR1!$E$12)</f>
        <v/>
      </c>
      <c r="S10819" s="7">
        <f>IF($I10819=1,(P10819-MAR1!$B$13)/MAR1!$D$13,(P10819-MAR1!$C$13)/MAR1!$E$13)</f>
        <v/>
      </c>
    </row>
    <row r="10820">
      <c r="A10820" s="5" t="n">
        <v>10819</v>
      </c>
      <c r="B10820" s="5" t="n">
        <v>30</v>
      </c>
      <c r="C10820" s="5" t="n">
        <v>234</v>
      </c>
      <c r="D10820" s="5" t="n">
        <v>8</v>
      </c>
      <c r="E10820" s="5" t="n">
        <v>38.1</v>
      </c>
      <c r="F10820" s="5" t="n">
        <v>30.9</v>
      </c>
      <c r="G10820" s="5" t="n">
        <v>24</v>
      </c>
      <c r="H10820" s="5" t="n">
        <v>14.28</v>
      </c>
      <c r="I10820" s="6">
        <f>IF(E10820&gt;=Markov!$B$3,1,0)</f>
        <v/>
      </c>
      <c r="J10820" s="6">
        <f>I10819</f>
        <v/>
      </c>
      <c r="K10820" s="7">
        <f>MAR1!$B$5+MAR1!$C$5*COS(2*PI()*$C10820/365)+MAR1!$D$5*SIN(2*PI()*$C10820/365)</f>
        <v/>
      </c>
      <c r="L10820" s="7">
        <f>MAR1!$B$6+MAR1!$C$6*COS(2*PI()*$C10820/365)+MAR1!$D$6*SIN(2*PI()*$C10820/365)</f>
        <v/>
      </c>
      <c r="M10820" s="7">
        <f>MAR1!$B$7+MAR1!$C$7*COS(2*PI()*$C10820/365)+MAR1!$D$7*SIN(2*PI()*$C10820/365)</f>
        <v/>
      </c>
      <c r="N10820" s="7">
        <f>F10820-K10820</f>
        <v/>
      </c>
      <c r="O10820" s="7">
        <f>G10820-L10820</f>
        <v/>
      </c>
      <c r="P10820" s="7">
        <f>H10820-M10820</f>
        <v/>
      </c>
      <c r="Q10820" s="7">
        <f>IF($I10820=1,(N10820-MAR1!$B$11)/MAR1!$D$11,(N10820-MAR1!$C$11)/MAR1!$E$11)</f>
        <v/>
      </c>
      <c r="R10820" s="7">
        <f>IF($I10820=1,(O10820-MAR1!$B$12)/MAR1!$D$12,(O10820-MAR1!$C$12)/MAR1!$E$12)</f>
        <v/>
      </c>
      <c r="S10820" s="7">
        <f>IF($I10820=1,(P10820-MAR1!$B$13)/MAR1!$D$13,(P10820-MAR1!$C$13)/MAR1!$E$13)</f>
        <v/>
      </c>
    </row>
    <row r="10821">
      <c r="A10821" s="5" t="n">
        <v>10820</v>
      </c>
      <c r="B10821" s="5" t="n">
        <v>30</v>
      </c>
      <c r="C10821" s="5" t="n">
        <v>235</v>
      </c>
      <c r="D10821" s="5" t="n">
        <v>8</v>
      </c>
      <c r="E10821" s="5" t="n">
        <v>0</v>
      </c>
      <c r="F10821" s="5" t="n">
        <v>32.7</v>
      </c>
      <c r="G10821" s="5" t="n">
        <v>25</v>
      </c>
      <c r="H10821" s="5" t="n">
        <v>14.3</v>
      </c>
      <c r="I10821" s="6">
        <f>IF(E10821&gt;=Markov!$B$3,1,0)</f>
        <v/>
      </c>
      <c r="J10821" s="6">
        <f>I10820</f>
        <v/>
      </c>
      <c r="K10821" s="7">
        <f>MAR1!$B$5+MAR1!$C$5*COS(2*PI()*$C10821/365)+MAR1!$D$5*SIN(2*PI()*$C10821/365)</f>
        <v/>
      </c>
      <c r="L10821" s="7">
        <f>MAR1!$B$6+MAR1!$C$6*COS(2*PI()*$C10821/365)+MAR1!$D$6*SIN(2*PI()*$C10821/365)</f>
        <v/>
      </c>
      <c r="M10821" s="7">
        <f>MAR1!$B$7+MAR1!$C$7*COS(2*PI()*$C10821/365)+MAR1!$D$7*SIN(2*PI()*$C10821/365)</f>
        <v/>
      </c>
      <c r="N10821" s="7">
        <f>F10821-K10821</f>
        <v/>
      </c>
      <c r="O10821" s="7">
        <f>G10821-L10821</f>
        <v/>
      </c>
      <c r="P10821" s="7">
        <f>H10821-M10821</f>
        <v/>
      </c>
      <c r="Q10821" s="7">
        <f>IF($I10821=1,(N10821-MAR1!$B$11)/MAR1!$D$11,(N10821-MAR1!$C$11)/MAR1!$E$11)</f>
        <v/>
      </c>
      <c r="R10821" s="7">
        <f>IF($I10821=1,(O10821-MAR1!$B$12)/MAR1!$D$12,(O10821-MAR1!$C$12)/MAR1!$E$12)</f>
        <v/>
      </c>
      <c r="S10821" s="7">
        <f>IF($I10821=1,(P10821-MAR1!$B$13)/MAR1!$D$13,(P10821-MAR1!$C$13)/MAR1!$E$13)</f>
        <v/>
      </c>
    </row>
    <row r="10822">
      <c r="A10822" s="5" t="n">
        <v>10821</v>
      </c>
      <c r="B10822" s="5" t="n">
        <v>30</v>
      </c>
      <c r="C10822" s="5" t="n">
        <v>236</v>
      </c>
      <c r="D10822" s="5" t="n">
        <v>8</v>
      </c>
      <c r="E10822" s="5" t="n">
        <v>0</v>
      </c>
      <c r="F10822" s="5" t="n">
        <v>31.3</v>
      </c>
      <c r="G10822" s="5" t="n">
        <v>26.3</v>
      </c>
      <c r="H10822" s="5" t="n">
        <v>15.84</v>
      </c>
      <c r="I10822" s="6">
        <f>IF(E10822&gt;=Markov!$B$3,1,0)</f>
        <v/>
      </c>
      <c r="J10822" s="6">
        <f>I10821</f>
        <v/>
      </c>
      <c r="K10822" s="7">
        <f>MAR1!$B$5+MAR1!$C$5*COS(2*PI()*$C10822/365)+MAR1!$D$5*SIN(2*PI()*$C10822/365)</f>
        <v/>
      </c>
      <c r="L10822" s="7">
        <f>MAR1!$B$6+MAR1!$C$6*COS(2*PI()*$C10822/365)+MAR1!$D$6*SIN(2*PI()*$C10822/365)</f>
        <v/>
      </c>
      <c r="M10822" s="7">
        <f>MAR1!$B$7+MAR1!$C$7*COS(2*PI()*$C10822/365)+MAR1!$D$7*SIN(2*PI()*$C10822/365)</f>
        <v/>
      </c>
      <c r="N10822" s="7">
        <f>F10822-K10822</f>
        <v/>
      </c>
      <c r="O10822" s="7">
        <f>G10822-L10822</f>
        <v/>
      </c>
      <c r="P10822" s="7">
        <f>H10822-M10822</f>
        <v/>
      </c>
      <c r="Q10822" s="7">
        <f>IF($I10822=1,(N10822-MAR1!$B$11)/MAR1!$D$11,(N10822-MAR1!$C$11)/MAR1!$E$11)</f>
        <v/>
      </c>
      <c r="R10822" s="7">
        <f>IF($I10822=1,(O10822-MAR1!$B$12)/MAR1!$D$12,(O10822-MAR1!$C$12)/MAR1!$E$12)</f>
        <v/>
      </c>
      <c r="S10822" s="7">
        <f>IF($I10822=1,(P10822-MAR1!$B$13)/MAR1!$D$13,(P10822-MAR1!$C$13)/MAR1!$E$13)</f>
        <v/>
      </c>
    </row>
    <row r="10823">
      <c r="A10823" s="5" t="n">
        <v>10822</v>
      </c>
      <c r="B10823" s="5" t="n">
        <v>30</v>
      </c>
      <c r="C10823" s="5" t="n">
        <v>237</v>
      </c>
      <c r="D10823" s="5" t="n">
        <v>8</v>
      </c>
      <c r="E10823" s="5" t="n">
        <v>0</v>
      </c>
      <c r="F10823" s="5" t="n">
        <v>31.7</v>
      </c>
      <c r="G10823" s="5" t="n">
        <v>25.2</v>
      </c>
      <c r="H10823" s="5" t="n">
        <v>16.75</v>
      </c>
      <c r="I10823" s="6">
        <f>IF(E10823&gt;=Markov!$B$3,1,0)</f>
        <v/>
      </c>
      <c r="J10823" s="6">
        <f>I10822</f>
        <v/>
      </c>
      <c r="K10823" s="7">
        <f>MAR1!$B$5+MAR1!$C$5*COS(2*PI()*$C10823/365)+MAR1!$D$5*SIN(2*PI()*$C10823/365)</f>
        <v/>
      </c>
      <c r="L10823" s="7">
        <f>MAR1!$B$6+MAR1!$C$6*COS(2*PI()*$C10823/365)+MAR1!$D$6*SIN(2*PI()*$C10823/365)</f>
        <v/>
      </c>
      <c r="M10823" s="7">
        <f>MAR1!$B$7+MAR1!$C$7*COS(2*PI()*$C10823/365)+MAR1!$D$7*SIN(2*PI()*$C10823/365)</f>
        <v/>
      </c>
      <c r="N10823" s="7">
        <f>F10823-K10823</f>
        <v/>
      </c>
      <c r="O10823" s="7">
        <f>G10823-L10823</f>
        <v/>
      </c>
      <c r="P10823" s="7">
        <f>H10823-M10823</f>
        <v/>
      </c>
      <c r="Q10823" s="7">
        <f>IF($I10823=1,(N10823-MAR1!$B$11)/MAR1!$D$11,(N10823-MAR1!$C$11)/MAR1!$E$11)</f>
        <v/>
      </c>
      <c r="R10823" s="7">
        <f>IF($I10823=1,(O10823-MAR1!$B$12)/MAR1!$D$12,(O10823-MAR1!$C$12)/MAR1!$E$12)</f>
        <v/>
      </c>
      <c r="S10823" s="7">
        <f>IF($I10823=1,(P10823-MAR1!$B$13)/MAR1!$D$13,(P10823-MAR1!$C$13)/MAR1!$E$13)</f>
        <v/>
      </c>
    </row>
    <row r="10824">
      <c r="A10824" s="5" t="n">
        <v>10823</v>
      </c>
      <c r="B10824" s="5" t="n">
        <v>30</v>
      </c>
      <c r="C10824" s="5" t="n">
        <v>238</v>
      </c>
      <c r="D10824" s="5" t="n">
        <v>8</v>
      </c>
      <c r="E10824" s="5" t="n">
        <v>0</v>
      </c>
      <c r="F10824" s="5" t="n">
        <v>31</v>
      </c>
      <c r="G10824" s="5" t="n">
        <v>24.2</v>
      </c>
      <c r="H10824" s="5" t="n">
        <v>11.4</v>
      </c>
      <c r="I10824" s="6">
        <f>IF(E10824&gt;=Markov!$B$3,1,0)</f>
        <v/>
      </c>
      <c r="J10824" s="6">
        <f>I10823</f>
        <v/>
      </c>
      <c r="K10824" s="7">
        <f>MAR1!$B$5+MAR1!$C$5*COS(2*PI()*$C10824/365)+MAR1!$D$5*SIN(2*PI()*$C10824/365)</f>
        <v/>
      </c>
      <c r="L10824" s="7">
        <f>MAR1!$B$6+MAR1!$C$6*COS(2*PI()*$C10824/365)+MAR1!$D$6*SIN(2*PI()*$C10824/365)</f>
        <v/>
      </c>
      <c r="M10824" s="7">
        <f>MAR1!$B$7+MAR1!$C$7*COS(2*PI()*$C10824/365)+MAR1!$D$7*SIN(2*PI()*$C10824/365)</f>
        <v/>
      </c>
      <c r="N10824" s="7">
        <f>F10824-K10824</f>
        <v/>
      </c>
      <c r="O10824" s="7">
        <f>G10824-L10824</f>
        <v/>
      </c>
      <c r="P10824" s="7">
        <f>H10824-M10824</f>
        <v/>
      </c>
      <c r="Q10824" s="7">
        <f>IF($I10824=1,(N10824-MAR1!$B$11)/MAR1!$D$11,(N10824-MAR1!$C$11)/MAR1!$E$11)</f>
        <v/>
      </c>
      <c r="R10824" s="7">
        <f>IF($I10824=1,(O10824-MAR1!$B$12)/MAR1!$D$12,(O10824-MAR1!$C$12)/MAR1!$E$12)</f>
        <v/>
      </c>
      <c r="S10824" s="7">
        <f>IF($I10824=1,(P10824-MAR1!$B$13)/MAR1!$D$13,(P10824-MAR1!$C$13)/MAR1!$E$13)</f>
        <v/>
      </c>
    </row>
    <row r="10825">
      <c r="A10825" s="5" t="n">
        <v>10824</v>
      </c>
      <c r="B10825" s="5" t="n">
        <v>30</v>
      </c>
      <c r="C10825" s="5" t="n">
        <v>239</v>
      </c>
      <c r="D10825" s="5" t="n">
        <v>8</v>
      </c>
      <c r="E10825" s="5" t="n">
        <v>0</v>
      </c>
      <c r="F10825" s="5" t="n">
        <v>32.4</v>
      </c>
      <c r="G10825" s="5" t="n">
        <v>24.9</v>
      </c>
      <c r="H10825" s="5" t="n">
        <v>15.34</v>
      </c>
      <c r="I10825" s="6">
        <f>IF(E10825&gt;=Markov!$B$3,1,0)</f>
        <v/>
      </c>
      <c r="J10825" s="6">
        <f>I10824</f>
        <v/>
      </c>
      <c r="K10825" s="7">
        <f>MAR1!$B$5+MAR1!$C$5*COS(2*PI()*$C10825/365)+MAR1!$D$5*SIN(2*PI()*$C10825/365)</f>
        <v/>
      </c>
      <c r="L10825" s="7">
        <f>MAR1!$B$6+MAR1!$C$6*COS(2*PI()*$C10825/365)+MAR1!$D$6*SIN(2*PI()*$C10825/365)</f>
        <v/>
      </c>
      <c r="M10825" s="7">
        <f>MAR1!$B$7+MAR1!$C$7*COS(2*PI()*$C10825/365)+MAR1!$D$7*SIN(2*PI()*$C10825/365)</f>
        <v/>
      </c>
      <c r="N10825" s="7">
        <f>F10825-K10825</f>
        <v/>
      </c>
      <c r="O10825" s="7">
        <f>G10825-L10825</f>
        <v/>
      </c>
      <c r="P10825" s="7">
        <f>H10825-M10825</f>
        <v/>
      </c>
      <c r="Q10825" s="7">
        <f>IF($I10825=1,(N10825-MAR1!$B$11)/MAR1!$D$11,(N10825-MAR1!$C$11)/MAR1!$E$11)</f>
        <v/>
      </c>
      <c r="R10825" s="7">
        <f>IF($I10825=1,(O10825-MAR1!$B$12)/MAR1!$D$12,(O10825-MAR1!$C$12)/MAR1!$E$12)</f>
        <v/>
      </c>
      <c r="S10825" s="7">
        <f>IF($I10825=1,(P10825-MAR1!$B$13)/MAR1!$D$13,(P10825-MAR1!$C$13)/MAR1!$E$13)</f>
        <v/>
      </c>
    </row>
    <row r="10826">
      <c r="A10826" s="5" t="n">
        <v>10825</v>
      </c>
      <c r="B10826" s="5" t="n">
        <v>30</v>
      </c>
      <c r="C10826" s="5" t="n">
        <v>240</v>
      </c>
      <c r="D10826" s="5" t="n">
        <v>8</v>
      </c>
      <c r="E10826" s="5" t="n">
        <v>0</v>
      </c>
      <c r="F10826" s="5" t="n">
        <v>35.1</v>
      </c>
      <c r="G10826" s="5" t="n">
        <v>26.3</v>
      </c>
      <c r="H10826" s="5" t="n">
        <v>15.37</v>
      </c>
      <c r="I10826" s="6">
        <f>IF(E10826&gt;=Markov!$B$3,1,0)</f>
        <v/>
      </c>
      <c r="J10826" s="6">
        <f>I10825</f>
        <v/>
      </c>
      <c r="K10826" s="7">
        <f>MAR1!$B$5+MAR1!$C$5*COS(2*PI()*$C10826/365)+MAR1!$D$5*SIN(2*PI()*$C10826/365)</f>
        <v/>
      </c>
      <c r="L10826" s="7">
        <f>MAR1!$B$6+MAR1!$C$6*COS(2*PI()*$C10826/365)+MAR1!$D$6*SIN(2*PI()*$C10826/365)</f>
        <v/>
      </c>
      <c r="M10826" s="7">
        <f>MAR1!$B$7+MAR1!$C$7*COS(2*PI()*$C10826/365)+MAR1!$D$7*SIN(2*PI()*$C10826/365)</f>
        <v/>
      </c>
      <c r="N10826" s="7">
        <f>F10826-K10826</f>
        <v/>
      </c>
      <c r="O10826" s="7">
        <f>G10826-L10826</f>
        <v/>
      </c>
      <c r="P10826" s="7">
        <f>H10826-M10826</f>
        <v/>
      </c>
      <c r="Q10826" s="7">
        <f>IF($I10826=1,(N10826-MAR1!$B$11)/MAR1!$D$11,(N10826-MAR1!$C$11)/MAR1!$E$11)</f>
        <v/>
      </c>
      <c r="R10826" s="7">
        <f>IF($I10826=1,(O10826-MAR1!$B$12)/MAR1!$D$12,(O10826-MAR1!$C$12)/MAR1!$E$12)</f>
        <v/>
      </c>
      <c r="S10826" s="7">
        <f>IF($I10826=1,(P10826-MAR1!$B$13)/MAR1!$D$13,(P10826-MAR1!$C$13)/MAR1!$E$13)</f>
        <v/>
      </c>
    </row>
    <row r="10827">
      <c r="A10827" s="5" t="n">
        <v>10826</v>
      </c>
      <c r="B10827" s="5" t="n">
        <v>30</v>
      </c>
      <c r="C10827" s="5" t="n">
        <v>241</v>
      </c>
      <c r="D10827" s="5" t="n">
        <v>8</v>
      </c>
      <c r="E10827" s="5" t="n">
        <v>4.1</v>
      </c>
      <c r="F10827" s="5" t="n">
        <v>31.3</v>
      </c>
      <c r="G10827" s="5" t="n">
        <v>23.5</v>
      </c>
      <c r="H10827" s="5" t="n">
        <v>11.19</v>
      </c>
      <c r="I10827" s="6">
        <f>IF(E10827&gt;=Markov!$B$3,1,0)</f>
        <v/>
      </c>
      <c r="J10827" s="6">
        <f>I10826</f>
        <v/>
      </c>
      <c r="K10827" s="7">
        <f>MAR1!$B$5+MAR1!$C$5*COS(2*PI()*$C10827/365)+MAR1!$D$5*SIN(2*PI()*$C10827/365)</f>
        <v/>
      </c>
      <c r="L10827" s="7">
        <f>MAR1!$B$6+MAR1!$C$6*COS(2*PI()*$C10827/365)+MAR1!$D$6*SIN(2*PI()*$C10827/365)</f>
        <v/>
      </c>
      <c r="M10827" s="7">
        <f>MAR1!$B$7+MAR1!$C$7*COS(2*PI()*$C10827/365)+MAR1!$D$7*SIN(2*PI()*$C10827/365)</f>
        <v/>
      </c>
      <c r="N10827" s="7">
        <f>F10827-K10827</f>
        <v/>
      </c>
      <c r="O10827" s="7">
        <f>G10827-L10827</f>
        <v/>
      </c>
      <c r="P10827" s="7">
        <f>H10827-M10827</f>
        <v/>
      </c>
      <c r="Q10827" s="7">
        <f>IF($I10827=1,(N10827-MAR1!$B$11)/MAR1!$D$11,(N10827-MAR1!$C$11)/MAR1!$E$11)</f>
        <v/>
      </c>
      <c r="R10827" s="7">
        <f>IF($I10827=1,(O10827-MAR1!$B$12)/MAR1!$D$12,(O10827-MAR1!$C$12)/MAR1!$E$12)</f>
        <v/>
      </c>
      <c r="S10827" s="7">
        <f>IF($I10827=1,(P10827-MAR1!$B$13)/MAR1!$D$13,(P10827-MAR1!$C$13)/MAR1!$E$13)</f>
        <v/>
      </c>
    </row>
    <row r="10828">
      <c r="A10828" s="5" t="n">
        <v>10827</v>
      </c>
      <c r="B10828" s="5" t="n">
        <v>30</v>
      </c>
      <c r="C10828" s="5" t="n">
        <v>242</v>
      </c>
      <c r="D10828" s="5" t="n">
        <v>8</v>
      </c>
      <c r="E10828" s="5" t="n">
        <v>0</v>
      </c>
      <c r="F10828" s="5" t="n">
        <v>33.7</v>
      </c>
      <c r="G10828" s="5" t="n">
        <v>25.1</v>
      </c>
      <c r="H10828" s="5" t="n">
        <v>15.07</v>
      </c>
      <c r="I10828" s="6">
        <f>IF(E10828&gt;=Markov!$B$3,1,0)</f>
        <v/>
      </c>
      <c r="J10828" s="6">
        <f>I10827</f>
        <v/>
      </c>
      <c r="K10828" s="7">
        <f>MAR1!$B$5+MAR1!$C$5*COS(2*PI()*$C10828/365)+MAR1!$D$5*SIN(2*PI()*$C10828/365)</f>
        <v/>
      </c>
      <c r="L10828" s="7">
        <f>MAR1!$B$6+MAR1!$C$6*COS(2*PI()*$C10828/365)+MAR1!$D$6*SIN(2*PI()*$C10828/365)</f>
        <v/>
      </c>
      <c r="M10828" s="7">
        <f>MAR1!$B$7+MAR1!$C$7*COS(2*PI()*$C10828/365)+MAR1!$D$7*SIN(2*PI()*$C10828/365)</f>
        <v/>
      </c>
      <c r="N10828" s="7">
        <f>F10828-K10828</f>
        <v/>
      </c>
      <c r="O10828" s="7">
        <f>G10828-L10828</f>
        <v/>
      </c>
      <c r="P10828" s="7">
        <f>H10828-M10828</f>
        <v/>
      </c>
      <c r="Q10828" s="7">
        <f>IF($I10828=1,(N10828-MAR1!$B$11)/MAR1!$D$11,(N10828-MAR1!$C$11)/MAR1!$E$11)</f>
        <v/>
      </c>
      <c r="R10828" s="7">
        <f>IF($I10828=1,(O10828-MAR1!$B$12)/MAR1!$D$12,(O10828-MAR1!$C$12)/MAR1!$E$12)</f>
        <v/>
      </c>
      <c r="S10828" s="7">
        <f>IF($I10828=1,(P10828-MAR1!$B$13)/MAR1!$D$13,(P10828-MAR1!$C$13)/MAR1!$E$13)</f>
        <v/>
      </c>
    </row>
    <row r="10829">
      <c r="A10829" s="5" t="n">
        <v>10828</v>
      </c>
      <c r="B10829" s="5" t="n">
        <v>30</v>
      </c>
      <c r="C10829" s="5" t="n">
        <v>243</v>
      </c>
      <c r="D10829" s="5" t="n">
        <v>8</v>
      </c>
      <c r="E10829" s="5" t="n">
        <v>0</v>
      </c>
      <c r="F10829" s="5" t="n">
        <v>31.9</v>
      </c>
      <c r="G10829" s="5" t="n">
        <v>24.3</v>
      </c>
      <c r="H10829" s="5" t="n">
        <v>10.19</v>
      </c>
      <c r="I10829" s="6">
        <f>IF(E10829&gt;=Markov!$B$3,1,0)</f>
        <v/>
      </c>
      <c r="J10829" s="6">
        <f>I10828</f>
        <v/>
      </c>
      <c r="K10829" s="7">
        <f>MAR1!$B$5+MAR1!$C$5*COS(2*PI()*$C10829/365)+MAR1!$D$5*SIN(2*PI()*$C10829/365)</f>
        <v/>
      </c>
      <c r="L10829" s="7">
        <f>MAR1!$B$6+MAR1!$C$6*COS(2*PI()*$C10829/365)+MAR1!$D$6*SIN(2*PI()*$C10829/365)</f>
        <v/>
      </c>
      <c r="M10829" s="7">
        <f>MAR1!$B$7+MAR1!$C$7*COS(2*PI()*$C10829/365)+MAR1!$D$7*SIN(2*PI()*$C10829/365)</f>
        <v/>
      </c>
      <c r="N10829" s="7">
        <f>F10829-K10829</f>
        <v/>
      </c>
      <c r="O10829" s="7">
        <f>G10829-L10829</f>
        <v/>
      </c>
      <c r="P10829" s="7">
        <f>H10829-M10829</f>
        <v/>
      </c>
      <c r="Q10829" s="7">
        <f>IF($I10829=1,(N10829-MAR1!$B$11)/MAR1!$D$11,(N10829-MAR1!$C$11)/MAR1!$E$11)</f>
        <v/>
      </c>
      <c r="R10829" s="7">
        <f>IF($I10829=1,(O10829-MAR1!$B$12)/MAR1!$D$12,(O10829-MAR1!$C$12)/MAR1!$E$12)</f>
        <v/>
      </c>
      <c r="S10829" s="7">
        <f>IF($I10829=1,(P10829-MAR1!$B$13)/MAR1!$D$13,(P10829-MAR1!$C$13)/MAR1!$E$13)</f>
        <v/>
      </c>
    </row>
    <row r="10830">
      <c r="A10830" s="5" t="n">
        <v>10829</v>
      </c>
      <c r="B10830" s="5" t="n">
        <v>30</v>
      </c>
      <c r="C10830" s="5" t="n">
        <v>244</v>
      </c>
      <c r="D10830" s="5" t="n">
        <v>9</v>
      </c>
      <c r="E10830" s="5" t="n">
        <v>0</v>
      </c>
      <c r="F10830" s="5" t="n">
        <v>32.4</v>
      </c>
      <c r="G10830" s="5" t="n">
        <v>24.1</v>
      </c>
      <c r="H10830" s="5" t="n">
        <v>18.59</v>
      </c>
      <c r="I10830" s="6">
        <f>IF(E10830&gt;=Markov!$B$3,1,0)</f>
        <v/>
      </c>
      <c r="J10830" s="6">
        <f>I10829</f>
        <v/>
      </c>
      <c r="K10830" s="7">
        <f>MAR1!$B$5+MAR1!$C$5*COS(2*PI()*$C10830/365)+MAR1!$D$5*SIN(2*PI()*$C10830/365)</f>
        <v/>
      </c>
      <c r="L10830" s="7">
        <f>MAR1!$B$6+MAR1!$C$6*COS(2*PI()*$C10830/365)+MAR1!$D$6*SIN(2*PI()*$C10830/365)</f>
        <v/>
      </c>
      <c r="M10830" s="7">
        <f>MAR1!$B$7+MAR1!$C$7*COS(2*PI()*$C10830/365)+MAR1!$D$7*SIN(2*PI()*$C10830/365)</f>
        <v/>
      </c>
      <c r="N10830" s="7">
        <f>F10830-K10830</f>
        <v/>
      </c>
      <c r="O10830" s="7">
        <f>G10830-L10830</f>
        <v/>
      </c>
      <c r="P10830" s="7">
        <f>H10830-M10830</f>
        <v/>
      </c>
      <c r="Q10830" s="7">
        <f>IF($I10830=1,(N10830-MAR1!$B$11)/MAR1!$D$11,(N10830-MAR1!$C$11)/MAR1!$E$11)</f>
        <v/>
      </c>
      <c r="R10830" s="7">
        <f>IF($I10830=1,(O10830-MAR1!$B$12)/MAR1!$D$12,(O10830-MAR1!$C$12)/MAR1!$E$12)</f>
        <v/>
      </c>
      <c r="S10830" s="7">
        <f>IF($I10830=1,(P10830-MAR1!$B$13)/MAR1!$D$13,(P10830-MAR1!$C$13)/MAR1!$E$13)</f>
        <v/>
      </c>
    </row>
    <row r="10831">
      <c r="A10831" s="5" t="n">
        <v>10830</v>
      </c>
      <c r="B10831" s="5" t="n">
        <v>30</v>
      </c>
      <c r="C10831" s="5" t="n">
        <v>245</v>
      </c>
      <c r="D10831" s="5" t="n">
        <v>9</v>
      </c>
      <c r="E10831" s="5" t="n">
        <v>17.1</v>
      </c>
      <c r="F10831" s="5" t="n">
        <v>26.7</v>
      </c>
      <c r="G10831" s="5" t="n">
        <v>21.8</v>
      </c>
      <c r="H10831" s="5" t="n">
        <v>5.39</v>
      </c>
      <c r="I10831" s="6">
        <f>IF(E10831&gt;=Markov!$B$3,1,0)</f>
        <v/>
      </c>
      <c r="J10831" s="6">
        <f>I10830</f>
        <v/>
      </c>
      <c r="K10831" s="7">
        <f>MAR1!$B$5+MAR1!$C$5*COS(2*PI()*$C10831/365)+MAR1!$D$5*SIN(2*PI()*$C10831/365)</f>
        <v/>
      </c>
      <c r="L10831" s="7">
        <f>MAR1!$B$6+MAR1!$C$6*COS(2*PI()*$C10831/365)+MAR1!$D$6*SIN(2*PI()*$C10831/365)</f>
        <v/>
      </c>
      <c r="M10831" s="7">
        <f>MAR1!$B$7+MAR1!$C$7*COS(2*PI()*$C10831/365)+MAR1!$D$7*SIN(2*PI()*$C10831/365)</f>
        <v/>
      </c>
      <c r="N10831" s="7">
        <f>F10831-K10831</f>
        <v/>
      </c>
      <c r="O10831" s="7">
        <f>G10831-L10831</f>
        <v/>
      </c>
      <c r="P10831" s="7">
        <f>H10831-M10831</f>
        <v/>
      </c>
      <c r="Q10831" s="7">
        <f>IF($I10831=1,(N10831-MAR1!$B$11)/MAR1!$D$11,(N10831-MAR1!$C$11)/MAR1!$E$11)</f>
        <v/>
      </c>
      <c r="R10831" s="7">
        <f>IF($I10831=1,(O10831-MAR1!$B$12)/MAR1!$D$12,(O10831-MAR1!$C$12)/MAR1!$E$12)</f>
        <v/>
      </c>
      <c r="S10831" s="7">
        <f>IF($I10831=1,(P10831-MAR1!$B$13)/MAR1!$D$13,(P10831-MAR1!$C$13)/MAR1!$E$13)</f>
        <v/>
      </c>
    </row>
    <row r="10832">
      <c r="A10832" s="5" t="n">
        <v>10831</v>
      </c>
      <c r="B10832" s="5" t="n">
        <v>30</v>
      </c>
      <c r="C10832" s="5" t="n">
        <v>246</v>
      </c>
      <c r="D10832" s="5" t="n">
        <v>9</v>
      </c>
      <c r="E10832" s="5" t="n">
        <v>43.9</v>
      </c>
      <c r="F10832" s="5" t="n">
        <v>27.2</v>
      </c>
      <c r="G10832" s="5" t="n">
        <v>22.2</v>
      </c>
      <c r="H10832" s="5" t="n">
        <v>11.66</v>
      </c>
      <c r="I10832" s="6">
        <f>IF(E10832&gt;=Markov!$B$3,1,0)</f>
        <v/>
      </c>
      <c r="J10832" s="6">
        <f>I10831</f>
        <v/>
      </c>
      <c r="K10832" s="7">
        <f>MAR1!$B$5+MAR1!$C$5*COS(2*PI()*$C10832/365)+MAR1!$D$5*SIN(2*PI()*$C10832/365)</f>
        <v/>
      </c>
      <c r="L10832" s="7">
        <f>MAR1!$B$6+MAR1!$C$6*COS(2*PI()*$C10832/365)+MAR1!$D$6*SIN(2*PI()*$C10832/365)</f>
        <v/>
      </c>
      <c r="M10832" s="7">
        <f>MAR1!$B$7+MAR1!$C$7*COS(2*PI()*$C10832/365)+MAR1!$D$7*SIN(2*PI()*$C10832/365)</f>
        <v/>
      </c>
      <c r="N10832" s="7">
        <f>F10832-K10832</f>
        <v/>
      </c>
      <c r="O10832" s="7">
        <f>G10832-L10832</f>
        <v/>
      </c>
      <c r="P10832" s="7">
        <f>H10832-M10832</f>
        <v/>
      </c>
      <c r="Q10832" s="7">
        <f>IF($I10832=1,(N10832-MAR1!$B$11)/MAR1!$D$11,(N10832-MAR1!$C$11)/MAR1!$E$11)</f>
        <v/>
      </c>
      <c r="R10832" s="7">
        <f>IF($I10832=1,(O10832-MAR1!$B$12)/MAR1!$D$12,(O10832-MAR1!$C$12)/MAR1!$E$12)</f>
        <v/>
      </c>
      <c r="S10832" s="7">
        <f>IF($I10832=1,(P10832-MAR1!$B$13)/MAR1!$D$13,(P10832-MAR1!$C$13)/MAR1!$E$13)</f>
        <v/>
      </c>
    </row>
    <row r="10833">
      <c r="A10833" s="5" t="n">
        <v>10832</v>
      </c>
      <c r="B10833" s="5" t="n">
        <v>30</v>
      </c>
      <c r="C10833" s="5" t="n">
        <v>247</v>
      </c>
      <c r="D10833" s="5" t="n">
        <v>9</v>
      </c>
      <c r="E10833" s="5" t="n">
        <v>2.7</v>
      </c>
      <c r="F10833" s="5" t="n">
        <v>27.3</v>
      </c>
      <c r="G10833" s="5" t="n">
        <v>23.2</v>
      </c>
      <c r="H10833" s="5" t="n">
        <v>9.65</v>
      </c>
      <c r="I10833" s="6">
        <f>IF(E10833&gt;=Markov!$B$3,1,0)</f>
        <v/>
      </c>
      <c r="J10833" s="6">
        <f>I10832</f>
        <v/>
      </c>
      <c r="K10833" s="7">
        <f>MAR1!$B$5+MAR1!$C$5*COS(2*PI()*$C10833/365)+MAR1!$D$5*SIN(2*PI()*$C10833/365)</f>
        <v/>
      </c>
      <c r="L10833" s="7">
        <f>MAR1!$B$6+MAR1!$C$6*COS(2*PI()*$C10833/365)+MAR1!$D$6*SIN(2*PI()*$C10833/365)</f>
        <v/>
      </c>
      <c r="M10833" s="7">
        <f>MAR1!$B$7+MAR1!$C$7*COS(2*PI()*$C10833/365)+MAR1!$D$7*SIN(2*PI()*$C10833/365)</f>
        <v/>
      </c>
      <c r="N10833" s="7">
        <f>F10833-K10833</f>
        <v/>
      </c>
      <c r="O10833" s="7">
        <f>G10833-L10833</f>
        <v/>
      </c>
      <c r="P10833" s="7">
        <f>H10833-M10833</f>
        <v/>
      </c>
      <c r="Q10833" s="7">
        <f>IF($I10833=1,(N10833-MAR1!$B$11)/MAR1!$D$11,(N10833-MAR1!$C$11)/MAR1!$E$11)</f>
        <v/>
      </c>
      <c r="R10833" s="7">
        <f>IF($I10833=1,(O10833-MAR1!$B$12)/MAR1!$D$12,(O10833-MAR1!$C$12)/MAR1!$E$12)</f>
        <v/>
      </c>
      <c r="S10833" s="7">
        <f>IF($I10833=1,(P10833-MAR1!$B$13)/MAR1!$D$13,(P10833-MAR1!$C$13)/MAR1!$E$13)</f>
        <v/>
      </c>
    </row>
    <row r="10834">
      <c r="A10834" s="5" t="n">
        <v>10833</v>
      </c>
      <c r="B10834" s="5" t="n">
        <v>30</v>
      </c>
      <c r="C10834" s="5" t="n">
        <v>248</v>
      </c>
      <c r="D10834" s="5" t="n">
        <v>9</v>
      </c>
      <c r="E10834" s="5" t="n">
        <v>4.7</v>
      </c>
      <c r="F10834" s="5" t="n">
        <v>28.5</v>
      </c>
      <c r="G10834" s="5" t="n">
        <v>22.7</v>
      </c>
      <c r="H10834" s="5" t="n">
        <v>10.32</v>
      </c>
      <c r="I10834" s="6">
        <f>IF(E10834&gt;=Markov!$B$3,1,0)</f>
        <v/>
      </c>
      <c r="J10834" s="6">
        <f>I10833</f>
        <v/>
      </c>
      <c r="K10834" s="7">
        <f>MAR1!$B$5+MAR1!$C$5*COS(2*PI()*$C10834/365)+MAR1!$D$5*SIN(2*PI()*$C10834/365)</f>
        <v/>
      </c>
      <c r="L10834" s="7">
        <f>MAR1!$B$6+MAR1!$C$6*COS(2*PI()*$C10834/365)+MAR1!$D$6*SIN(2*PI()*$C10834/365)</f>
        <v/>
      </c>
      <c r="M10834" s="7">
        <f>MAR1!$B$7+MAR1!$C$7*COS(2*PI()*$C10834/365)+MAR1!$D$7*SIN(2*PI()*$C10834/365)</f>
        <v/>
      </c>
      <c r="N10834" s="7">
        <f>F10834-K10834</f>
        <v/>
      </c>
      <c r="O10834" s="7">
        <f>G10834-L10834</f>
        <v/>
      </c>
      <c r="P10834" s="7">
        <f>H10834-M10834</f>
        <v/>
      </c>
      <c r="Q10834" s="7">
        <f>IF($I10834=1,(N10834-MAR1!$B$11)/MAR1!$D$11,(N10834-MAR1!$C$11)/MAR1!$E$11)</f>
        <v/>
      </c>
      <c r="R10834" s="7">
        <f>IF($I10834=1,(O10834-MAR1!$B$12)/MAR1!$D$12,(O10834-MAR1!$C$12)/MAR1!$E$12)</f>
        <v/>
      </c>
      <c r="S10834" s="7">
        <f>IF($I10834=1,(P10834-MAR1!$B$13)/MAR1!$D$13,(P10834-MAR1!$C$13)/MAR1!$E$13)</f>
        <v/>
      </c>
    </row>
    <row r="10835">
      <c r="A10835" s="5" t="n">
        <v>10834</v>
      </c>
      <c r="B10835" s="5" t="n">
        <v>30</v>
      </c>
      <c r="C10835" s="5" t="n">
        <v>249</v>
      </c>
      <c r="D10835" s="5" t="n">
        <v>9</v>
      </c>
      <c r="E10835" s="5" t="n">
        <v>3.8</v>
      </c>
      <c r="F10835" s="5" t="n">
        <v>27.8</v>
      </c>
      <c r="G10835" s="5" t="n">
        <v>21.4</v>
      </c>
      <c r="H10835" s="5" t="n">
        <v>5.87</v>
      </c>
      <c r="I10835" s="6">
        <f>IF(E10835&gt;=Markov!$B$3,1,0)</f>
        <v/>
      </c>
      <c r="J10835" s="6">
        <f>I10834</f>
        <v/>
      </c>
      <c r="K10835" s="7">
        <f>MAR1!$B$5+MAR1!$C$5*COS(2*PI()*$C10835/365)+MAR1!$D$5*SIN(2*PI()*$C10835/365)</f>
        <v/>
      </c>
      <c r="L10835" s="7">
        <f>MAR1!$B$6+MAR1!$C$6*COS(2*PI()*$C10835/365)+MAR1!$D$6*SIN(2*PI()*$C10835/365)</f>
        <v/>
      </c>
      <c r="M10835" s="7">
        <f>MAR1!$B$7+MAR1!$C$7*COS(2*PI()*$C10835/365)+MAR1!$D$7*SIN(2*PI()*$C10835/365)</f>
        <v/>
      </c>
      <c r="N10835" s="7">
        <f>F10835-K10835</f>
        <v/>
      </c>
      <c r="O10835" s="7">
        <f>G10835-L10835</f>
        <v/>
      </c>
      <c r="P10835" s="7">
        <f>H10835-M10835</f>
        <v/>
      </c>
      <c r="Q10835" s="7">
        <f>IF($I10835=1,(N10835-MAR1!$B$11)/MAR1!$D$11,(N10835-MAR1!$C$11)/MAR1!$E$11)</f>
        <v/>
      </c>
      <c r="R10835" s="7">
        <f>IF($I10835=1,(O10835-MAR1!$B$12)/MAR1!$D$12,(O10835-MAR1!$C$12)/MAR1!$E$12)</f>
        <v/>
      </c>
      <c r="S10835" s="7">
        <f>IF($I10835=1,(P10835-MAR1!$B$13)/MAR1!$D$13,(P10835-MAR1!$C$13)/MAR1!$E$13)</f>
        <v/>
      </c>
    </row>
    <row r="10836">
      <c r="A10836" s="5" t="n">
        <v>10835</v>
      </c>
      <c r="B10836" s="5" t="n">
        <v>30</v>
      </c>
      <c r="C10836" s="5" t="n">
        <v>250</v>
      </c>
      <c r="D10836" s="5" t="n">
        <v>9</v>
      </c>
      <c r="E10836" s="5" t="n">
        <v>7</v>
      </c>
      <c r="F10836" s="5" t="n">
        <v>27.3</v>
      </c>
      <c r="G10836" s="5" t="n">
        <v>22.3</v>
      </c>
      <c r="H10836" s="5" t="n">
        <v>5.67</v>
      </c>
      <c r="I10836" s="6">
        <f>IF(E10836&gt;=Markov!$B$3,1,0)</f>
        <v/>
      </c>
      <c r="J10836" s="6">
        <f>I10835</f>
        <v/>
      </c>
      <c r="K10836" s="7">
        <f>MAR1!$B$5+MAR1!$C$5*COS(2*PI()*$C10836/365)+MAR1!$D$5*SIN(2*PI()*$C10836/365)</f>
        <v/>
      </c>
      <c r="L10836" s="7">
        <f>MAR1!$B$6+MAR1!$C$6*COS(2*PI()*$C10836/365)+MAR1!$D$6*SIN(2*PI()*$C10836/365)</f>
        <v/>
      </c>
      <c r="M10836" s="7">
        <f>MAR1!$B$7+MAR1!$C$7*COS(2*PI()*$C10836/365)+MAR1!$D$7*SIN(2*PI()*$C10836/365)</f>
        <v/>
      </c>
      <c r="N10836" s="7">
        <f>F10836-K10836</f>
        <v/>
      </c>
      <c r="O10836" s="7">
        <f>G10836-L10836</f>
        <v/>
      </c>
      <c r="P10836" s="7">
        <f>H10836-M10836</f>
        <v/>
      </c>
      <c r="Q10836" s="7">
        <f>IF($I10836=1,(N10836-MAR1!$B$11)/MAR1!$D$11,(N10836-MAR1!$C$11)/MAR1!$E$11)</f>
        <v/>
      </c>
      <c r="R10836" s="7">
        <f>IF($I10836=1,(O10836-MAR1!$B$12)/MAR1!$D$12,(O10836-MAR1!$C$12)/MAR1!$E$12)</f>
        <v/>
      </c>
      <c r="S10836" s="7">
        <f>IF($I10836=1,(P10836-MAR1!$B$13)/MAR1!$D$13,(P10836-MAR1!$C$13)/MAR1!$E$13)</f>
        <v/>
      </c>
    </row>
    <row r="10837">
      <c r="A10837" s="5" t="n">
        <v>10836</v>
      </c>
      <c r="B10837" s="5" t="n">
        <v>30</v>
      </c>
      <c r="C10837" s="5" t="n">
        <v>251</v>
      </c>
      <c r="D10837" s="5" t="n">
        <v>9</v>
      </c>
      <c r="E10837" s="5" t="n">
        <v>0</v>
      </c>
      <c r="F10837" s="5" t="n">
        <v>30.8</v>
      </c>
      <c r="G10837" s="5" t="n">
        <v>23</v>
      </c>
      <c r="H10837" s="5" t="n">
        <v>17.71</v>
      </c>
      <c r="I10837" s="6">
        <f>IF(E10837&gt;=Markov!$B$3,1,0)</f>
        <v/>
      </c>
      <c r="J10837" s="6">
        <f>I10836</f>
        <v/>
      </c>
      <c r="K10837" s="7">
        <f>MAR1!$B$5+MAR1!$C$5*COS(2*PI()*$C10837/365)+MAR1!$D$5*SIN(2*PI()*$C10837/365)</f>
        <v/>
      </c>
      <c r="L10837" s="7">
        <f>MAR1!$B$6+MAR1!$C$6*COS(2*PI()*$C10837/365)+MAR1!$D$6*SIN(2*PI()*$C10837/365)</f>
        <v/>
      </c>
      <c r="M10837" s="7">
        <f>MAR1!$B$7+MAR1!$C$7*COS(2*PI()*$C10837/365)+MAR1!$D$7*SIN(2*PI()*$C10837/365)</f>
        <v/>
      </c>
      <c r="N10837" s="7">
        <f>F10837-K10837</f>
        <v/>
      </c>
      <c r="O10837" s="7">
        <f>G10837-L10837</f>
        <v/>
      </c>
      <c r="P10837" s="7">
        <f>H10837-M10837</f>
        <v/>
      </c>
      <c r="Q10837" s="7">
        <f>IF($I10837=1,(N10837-MAR1!$B$11)/MAR1!$D$11,(N10837-MAR1!$C$11)/MAR1!$E$11)</f>
        <v/>
      </c>
      <c r="R10837" s="7">
        <f>IF($I10837=1,(O10837-MAR1!$B$12)/MAR1!$D$12,(O10837-MAR1!$C$12)/MAR1!$E$12)</f>
        <v/>
      </c>
      <c r="S10837" s="7">
        <f>IF($I10837=1,(P10837-MAR1!$B$13)/MAR1!$D$13,(P10837-MAR1!$C$13)/MAR1!$E$13)</f>
        <v/>
      </c>
    </row>
    <row r="10838">
      <c r="A10838" s="5" t="n">
        <v>10837</v>
      </c>
      <c r="B10838" s="5" t="n">
        <v>30</v>
      </c>
      <c r="C10838" s="5" t="n">
        <v>252</v>
      </c>
      <c r="D10838" s="5" t="n">
        <v>9</v>
      </c>
      <c r="E10838" s="5" t="n">
        <v>35.7</v>
      </c>
      <c r="F10838" s="5" t="n">
        <v>27.8</v>
      </c>
      <c r="G10838" s="5" t="n">
        <v>22</v>
      </c>
      <c r="H10838" s="5" t="n">
        <v>9.35</v>
      </c>
      <c r="I10838" s="6">
        <f>IF(E10838&gt;=Markov!$B$3,1,0)</f>
        <v/>
      </c>
      <c r="J10838" s="6">
        <f>I10837</f>
        <v/>
      </c>
      <c r="K10838" s="7">
        <f>MAR1!$B$5+MAR1!$C$5*COS(2*PI()*$C10838/365)+MAR1!$D$5*SIN(2*PI()*$C10838/365)</f>
        <v/>
      </c>
      <c r="L10838" s="7">
        <f>MAR1!$B$6+MAR1!$C$6*COS(2*PI()*$C10838/365)+MAR1!$D$6*SIN(2*PI()*$C10838/365)</f>
        <v/>
      </c>
      <c r="M10838" s="7">
        <f>MAR1!$B$7+MAR1!$C$7*COS(2*PI()*$C10838/365)+MAR1!$D$7*SIN(2*PI()*$C10838/365)</f>
        <v/>
      </c>
      <c r="N10838" s="7">
        <f>F10838-K10838</f>
        <v/>
      </c>
      <c r="O10838" s="7">
        <f>G10838-L10838</f>
        <v/>
      </c>
      <c r="P10838" s="7">
        <f>H10838-M10838</f>
        <v/>
      </c>
      <c r="Q10838" s="7">
        <f>IF($I10838=1,(N10838-MAR1!$B$11)/MAR1!$D$11,(N10838-MAR1!$C$11)/MAR1!$E$11)</f>
        <v/>
      </c>
      <c r="R10838" s="7">
        <f>IF($I10838=1,(O10838-MAR1!$B$12)/MAR1!$D$12,(O10838-MAR1!$C$12)/MAR1!$E$12)</f>
        <v/>
      </c>
      <c r="S10838" s="7">
        <f>IF($I10838=1,(P10838-MAR1!$B$13)/MAR1!$D$13,(P10838-MAR1!$C$13)/MAR1!$E$13)</f>
        <v/>
      </c>
    </row>
    <row r="10839">
      <c r="A10839" s="5" t="n">
        <v>10838</v>
      </c>
      <c r="B10839" s="5" t="n">
        <v>30</v>
      </c>
      <c r="C10839" s="5" t="n">
        <v>253</v>
      </c>
      <c r="D10839" s="5" t="n">
        <v>9</v>
      </c>
      <c r="E10839" s="5" t="n">
        <v>0</v>
      </c>
      <c r="F10839" s="5" t="n">
        <v>32.8</v>
      </c>
      <c r="G10839" s="5" t="n">
        <v>22.4</v>
      </c>
      <c r="H10839" s="5" t="n">
        <v>19.57</v>
      </c>
      <c r="I10839" s="6">
        <f>IF(E10839&gt;=Markov!$B$3,1,0)</f>
        <v/>
      </c>
      <c r="J10839" s="6">
        <f>I10838</f>
        <v/>
      </c>
      <c r="K10839" s="7">
        <f>MAR1!$B$5+MAR1!$C$5*COS(2*PI()*$C10839/365)+MAR1!$D$5*SIN(2*PI()*$C10839/365)</f>
        <v/>
      </c>
      <c r="L10839" s="7">
        <f>MAR1!$B$6+MAR1!$C$6*COS(2*PI()*$C10839/365)+MAR1!$D$6*SIN(2*PI()*$C10839/365)</f>
        <v/>
      </c>
      <c r="M10839" s="7">
        <f>MAR1!$B$7+MAR1!$C$7*COS(2*PI()*$C10839/365)+MAR1!$D$7*SIN(2*PI()*$C10839/365)</f>
        <v/>
      </c>
      <c r="N10839" s="7">
        <f>F10839-K10839</f>
        <v/>
      </c>
      <c r="O10839" s="7">
        <f>G10839-L10839</f>
        <v/>
      </c>
      <c r="P10839" s="7">
        <f>H10839-M10839</f>
        <v/>
      </c>
      <c r="Q10839" s="7">
        <f>IF($I10839=1,(N10839-MAR1!$B$11)/MAR1!$D$11,(N10839-MAR1!$C$11)/MAR1!$E$11)</f>
        <v/>
      </c>
      <c r="R10839" s="7">
        <f>IF($I10839=1,(O10839-MAR1!$B$12)/MAR1!$D$12,(O10839-MAR1!$C$12)/MAR1!$E$12)</f>
        <v/>
      </c>
      <c r="S10839" s="7">
        <f>IF($I10839=1,(P10839-MAR1!$B$13)/MAR1!$D$13,(P10839-MAR1!$C$13)/MAR1!$E$13)</f>
        <v/>
      </c>
    </row>
    <row r="10840">
      <c r="A10840" s="5" t="n">
        <v>10839</v>
      </c>
      <c r="B10840" s="5" t="n">
        <v>30</v>
      </c>
      <c r="C10840" s="5" t="n">
        <v>254</v>
      </c>
      <c r="D10840" s="5" t="n">
        <v>9</v>
      </c>
      <c r="E10840" s="5" t="n">
        <v>0</v>
      </c>
      <c r="F10840" s="5" t="n">
        <v>28.5</v>
      </c>
      <c r="G10840" s="5" t="n">
        <v>20.6</v>
      </c>
      <c r="H10840" s="5" t="n">
        <v>13.96</v>
      </c>
      <c r="I10840" s="6">
        <f>IF(E10840&gt;=Markov!$B$3,1,0)</f>
        <v/>
      </c>
      <c r="J10840" s="6">
        <f>I10839</f>
        <v/>
      </c>
      <c r="K10840" s="7">
        <f>MAR1!$B$5+MAR1!$C$5*COS(2*PI()*$C10840/365)+MAR1!$D$5*SIN(2*PI()*$C10840/365)</f>
        <v/>
      </c>
      <c r="L10840" s="7">
        <f>MAR1!$B$6+MAR1!$C$6*COS(2*PI()*$C10840/365)+MAR1!$D$6*SIN(2*PI()*$C10840/365)</f>
        <v/>
      </c>
      <c r="M10840" s="7">
        <f>MAR1!$B$7+MAR1!$C$7*COS(2*PI()*$C10840/365)+MAR1!$D$7*SIN(2*PI()*$C10840/365)</f>
        <v/>
      </c>
      <c r="N10840" s="7">
        <f>F10840-K10840</f>
        <v/>
      </c>
      <c r="O10840" s="7">
        <f>G10840-L10840</f>
        <v/>
      </c>
      <c r="P10840" s="7">
        <f>H10840-M10840</f>
        <v/>
      </c>
      <c r="Q10840" s="7">
        <f>IF($I10840=1,(N10840-MAR1!$B$11)/MAR1!$D$11,(N10840-MAR1!$C$11)/MAR1!$E$11)</f>
        <v/>
      </c>
      <c r="R10840" s="7">
        <f>IF($I10840=1,(O10840-MAR1!$B$12)/MAR1!$D$12,(O10840-MAR1!$C$12)/MAR1!$E$12)</f>
        <v/>
      </c>
      <c r="S10840" s="7">
        <f>IF($I10840=1,(P10840-MAR1!$B$13)/MAR1!$D$13,(P10840-MAR1!$C$13)/MAR1!$E$13)</f>
        <v/>
      </c>
    </row>
    <row r="10841">
      <c r="A10841" s="5" t="n">
        <v>10840</v>
      </c>
      <c r="B10841" s="5" t="n">
        <v>30</v>
      </c>
      <c r="C10841" s="5" t="n">
        <v>255</v>
      </c>
      <c r="D10841" s="5" t="n">
        <v>9</v>
      </c>
      <c r="E10841" s="5" t="n">
        <v>1.9</v>
      </c>
      <c r="F10841" s="5" t="n">
        <v>24.5</v>
      </c>
      <c r="G10841" s="5" t="n">
        <v>20.2</v>
      </c>
      <c r="H10841" s="5" t="n">
        <v>9.699999999999999</v>
      </c>
      <c r="I10841" s="6">
        <f>IF(E10841&gt;=Markov!$B$3,1,0)</f>
        <v/>
      </c>
      <c r="J10841" s="6">
        <f>I10840</f>
        <v/>
      </c>
      <c r="K10841" s="7">
        <f>MAR1!$B$5+MAR1!$C$5*COS(2*PI()*$C10841/365)+MAR1!$D$5*SIN(2*PI()*$C10841/365)</f>
        <v/>
      </c>
      <c r="L10841" s="7">
        <f>MAR1!$B$6+MAR1!$C$6*COS(2*PI()*$C10841/365)+MAR1!$D$6*SIN(2*PI()*$C10841/365)</f>
        <v/>
      </c>
      <c r="M10841" s="7">
        <f>MAR1!$B$7+MAR1!$C$7*COS(2*PI()*$C10841/365)+MAR1!$D$7*SIN(2*PI()*$C10841/365)</f>
        <v/>
      </c>
      <c r="N10841" s="7">
        <f>F10841-K10841</f>
        <v/>
      </c>
      <c r="O10841" s="7">
        <f>G10841-L10841</f>
        <v/>
      </c>
      <c r="P10841" s="7">
        <f>H10841-M10841</f>
        <v/>
      </c>
      <c r="Q10841" s="7">
        <f>IF($I10841=1,(N10841-MAR1!$B$11)/MAR1!$D$11,(N10841-MAR1!$C$11)/MAR1!$E$11)</f>
        <v/>
      </c>
      <c r="R10841" s="7">
        <f>IF($I10841=1,(O10841-MAR1!$B$12)/MAR1!$D$12,(O10841-MAR1!$C$12)/MAR1!$E$12)</f>
        <v/>
      </c>
      <c r="S10841" s="7">
        <f>IF($I10841=1,(P10841-MAR1!$B$13)/MAR1!$D$13,(P10841-MAR1!$C$13)/MAR1!$E$13)</f>
        <v/>
      </c>
    </row>
    <row r="10842">
      <c r="A10842" s="5" t="n">
        <v>10841</v>
      </c>
      <c r="B10842" s="5" t="n">
        <v>30</v>
      </c>
      <c r="C10842" s="5" t="n">
        <v>256</v>
      </c>
      <c r="D10842" s="5" t="n">
        <v>9</v>
      </c>
      <c r="E10842" s="5" t="n">
        <v>20.2</v>
      </c>
      <c r="F10842" s="5" t="n">
        <v>25.2</v>
      </c>
      <c r="G10842" s="5" t="n">
        <v>21.1</v>
      </c>
      <c r="H10842" s="5" t="n">
        <v>14.36</v>
      </c>
      <c r="I10842" s="6">
        <f>IF(E10842&gt;=Markov!$B$3,1,0)</f>
        <v/>
      </c>
      <c r="J10842" s="6">
        <f>I10841</f>
        <v/>
      </c>
      <c r="K10842" s="7">
        <f>MAR1!$B$5+MAR1!$C$5*COS(2*PI()*$C10842/365)+MAR1!$D$5*SIN(2*PI()*$C10842/365)</f>
        <v/>
      </c>
      <c r="L10842" s="7">
        <f>MAR1!$B$6+MAR1!$C$6*COS(2*PI()*$C10842/365)+MAR1!$D$6*SIN(2*PI()*$C10842/365)</f>
        <v/>
      </c>
      <c r="M10842" s="7">
        <f>MAR1!$B$7+MAR1!$C$7*COS(2*PI()*$C10842/365)+MAR1!$D$7*SIN(2*PI()*$C10842/365)</f>
        <v/>
      </c>
      <c r="N10842" s="7">
        <f>F10842-K10842</f>
        <v/>
      </c>
      <c r="O10842" s="7">
        <f>G10842-L10842</f>
        <v/>
      </c>
      <c r="P10842" s="7">
        <f>H10842-M10842</f>
        <v/>
      </c>
      <c r="Q10842" s="7">
        <f>IF($I10842=1,(N10842-MAR1!$B$11)/MAR1!$D$11,(N10842-MAR1!$C$11)/MAR1!$E$11)</f>
        <v/>
      </c>
      <c r="R10842" s="7">
        <f>IF($I10842=1,(O10842-MAR1!$B$12)/MAR1!$D$12,(O10842-MAR1!$C$12)/MAR1!$E$12)</f>
        <v/>
      </c>
      <c r="S10842" s="7">
        <f>IF($I10842=1,(P10842-MAR1!$B$13)/MAR1!$D$13,(P10842-MAR1!$C$13)/MAR1!$E$13)</f>
        <v/>
      </c>
    </row>
    <row r="10843">
      <c r="A10843" s="5" t="n">
        <v>10842</v>
      </c>
      <c r="B10843" s="5" t="n">
        <v>30</v>
      </c>
      <c r="C10843" s="5" t="n">
        <v>257</v>
      </c>
      <c r="D10843" s="5" t="n">
        <v>9</v>
      </c>
      <c r="E10843" s="5" t="n">
        <v>0</v>
      </c>
      <c r="F10843" s="5" t="n">
        <v>26.9</v>
      </c>
      <c r="G10843" s="5" t="n">
        <v>20.4</v>
      </c>
      <c r="H10843" s="5" t="n">
        <v>18.52</v>
      </c>
      <c r="I10843" s="6">
        <f>IF(E10843&gt;=Markov!$B$3,1,0)</f>
        <v/>
      </c>
      <c r="J10843" s="6">
        <f>I10842</f>
        <v/>
      </c>
      <c r="K10843" s="7">
        <f>MAR1!$B$5+MAR1!$C$5*COS(2*PI()*$C10843/365)+MAR1!$D$5*SIN(2*PI()*$C10843/365)</f>
        <v/>
      </c>
      <c r="L10843" s="7">
        <f>MAR1!$B$6+MAR1!$C$6*COS(2*PI()*$C10843/365)+MAR1!$D$6*SIN(2*PI()*$C10843/365)</f>
        <v/>
      </c>
      <c r="M10843" s="7">
        <f>MAR1!$B$7+MAR1!$C$7*COS(2*PI()*$C10843/365)+MAR1!$D$7*SIN(2*PI()*$C10843/365)</f>
        <v/>
      </c>
      <c r="N10843" s="7">
        <f>F10843-K10843</f>
        <v/>
      </c>
      <c r="O10843" s="7">
        <f>G10843-L10843</f>
        <v/>
      </c>
      <c r="P10843" s="7">
        <f>H10843-M10843</f>
        <v/>
      </c>
      <c r="Q10843" s="7">
        <f>IF($I10843=1,(N10843-MAR1!$B$11)/MAR1!$D$11,(N10843-MAR1!$C$11)/MAR1!$E$11)</f>
        <v/>
      </c>
      <c r="R10843" s="7">
        <f>IF($I10843=1,(O10843-MAR1!$B$12)/MAR1!$D$12,(O10843-MAR1!$C$12)/MAR1!$E$12)</f>
        <v/>
      </c>
      <c r="S10843" s="7">
        <f>IF($I10843=1,(P10843-MAR1!$B$13)/MAR1!$D$13,(P10843-MAR1!$C$13)/MAR1!$E$13)</f>
        <v/>
      </c>
    </row>
    <row r="10844">
      <c r="A10844" s="5" t="n">
        <v>10843</v>
      </c>
      <c r="B10844" s="5" t="n">
        <v>30</v>
      </c>
      <c r="C10844" s="5" t="n">
        <v>258</v>
      </c>
      <c r="D10844" s="5" t="n">
        <v>9</v>
      </c>
      <c r="E10844" s="5" t="n">
        <v>0</v>
      </c>
      <c r="F10844" s="5" t="n">
        <v>29</v>
      </c>
      <c r="G10844" s="5" t="n">
        <v>20.8</v>
      </c>
      <c r="H10844" s="5" t="n">
        <v>12.76</v>
      </c>
      <c r="I10844" s="6">
        <f>IF(E10844&gt;=Markov!$B$3,1,0)</f>
        <v/>
      </c>
      <c r="J10844" s="6">
        <f>I10843</f>
        <v/>
      </c>
      <c r="K10844" s="7">
        <f>MAR1!$B$5+MAR1!$C$5*COS(2*PI()*$C10844/365)+MAR1!$D$5*SIN(2*PI()*$C10844/365)</f>
        <v/>
      </c>
      <c r="L10844" s="7">
        <f>MAR1!$B$6+MAR1!$C$6*COS(2*PI()*$C10844/365)+MAR1!$D$6*SIN(2*PI()*$C10844/365)</f>
        <v/>
      </c>
      <c r="M10844" s="7">
        <f>MAR1!$B$7+MAR1!$C$7*COS(2*PI()*$C10844/365)+MAR1!$D$7*SIN(2*PI()*$C10844/365)</f>
        <v/>
      </c>
      <c r="N10844" s="7">
        <f>F10844-K10844</f>
        <v/>
      </c>
      <c r="O10844" s="7">
        <f>G10844-L10844</f>
        <v/>
      </c>
      <c r="P10844" s="7">
        <f>H10844-M10844</f>
        <v/>
      </c>
      <c r="Q10844" s="7">
        <f>IF($I10844=1,(N10844-MAR1!$B$11)/MAR1!$D$11,(N10844-MAR1!$C$11)/MAR1!$E$11)</f>
        <v/>
      </c>
      <c r="R10844" s="7">
        <f>IF($I10844=1,(O10844-MAR1!$B$12)/MAR1!$D$12,(O10844-MAR1!$C$12)/MAR1!$E$12)</f>
        <v/>
      </c>
      <c r="S10844" s="7">
        <f>IF($I10844=1,(P10844-MAR1!$B$13)/MAR1!$D$13,(P10844-MAR1!$C$13)/MAR1!$E$13)</f>
        <v/>
      </c>
    </row>
    <row r="10845">
      <c r="A10845" s="5" t="n">
        <v>10844</v>
      </c>
      <c r="B10845" s="5" t="n">
        <v>30</v>
      </c>
      <c r="C10845" s="5" t="n">
        <v>259</v>
      </c>
      <c r="D10845" s="5" t="n">
        <v>9</v>
      </c>
      <c r="E10845" s="5" t="n">
        <v>0</v>
      </c>
      <c r="F10845" s="5" t="n">
        <v>30.1</v>
      </c>
      <c r="G10845" s="5" t="n">
        <v>21.4</v>
      </c>
      <c r="H10845" s="5" t="n">
        <v>16.89</v>
      </c>
      <c r="I10845" s="6">
        <f>IF(E10845&gt;=Markov!$B$3,1,0)</f>
        <v/>
      </c>
      <c r="J10845" s="6">
        <f>I10844</f>
        <v/>
      </c>
      <c r="K10845" s="7">
        <f>MAR1!$B$5+MAR1!$C$5*COS(2*PI()*$C10845/365)+MAR1!$D$5*SIN(2*PI()*$C10845/365)</f>
        <v/>
      </c>
      <c r="L10845" s="7">
        <f>MAR1!$B$6+MAR1!$C$6*COS(2*PI()*$C10845/365)+MAR1!$D$6*SIN(2*PI()*$C10845/365)</f>
        <v/>
      </c>
      <c r="M10845" s="7">
        <f>MAR1!$B$7+MAR1!$C$7*COS(2*PI()*$C10845/365)+MAR1!$D$7*SIN(2*PI()*$C10845/365)</f>
        <v/>
      </c>
      <c r="N10845" s="7">
        <f>F10845-K10845</f>
        <v/>
      </c>
      <c r="O10845" s="7">
        <f>G10845-L10845</f>
        <v/>
      </c>
      <c r="P10845" s="7">
        <f>H10845-M10845</f>
        <v/>
      </c>
      <c r="Q10845" s="7">
        <f>IF($I10845=1,(N10845-MAR1!$B$11)/MAR1!$D$11,(N10845-MAR1!$C$11)/MAR1!$E$11)</f>
        <v/>
      </c>
      <c r="R10845" s="7">
        <f>IF($I10845=1,(O10845-MAR1!$B$12)/MAR1!$D$12,(O10845-MAR1!$C$12)/MAR1!$E$12)</f>
        <v/>
      </c>
      <c r="S10845" s="7">
        <f>IF($I10845=1,(P10845-MAR1!$B$13)/MAR1!$D$13,(P10845-MAR1!$C$13)/MAR1!$E$13)</f>
        <v/>
      </c>
    </row>
    <row r="10846">
      <c r="A10846" s="5" t="n">
        <v>10845</v>
      </c>
      <c r="B10846" s="5" t="n">
        <v>30</v>
      </c>
      <c r="C10846" s="5" t="n">
        <v>260</v>
      </c>
      <c r="D10846" s="5" t="n">
        <v>9</v>
      </c>
      <c r="E10846" s="5" t="n">
        <v>36.9</v>
      </c>
      <c r="F10846" s="5" t="n">
        <v>25.8</v>
      </c>
      <c r="G10846" s="5" t="n">
        <v>21</v>
      </c>
      <c r="H10846" s="5" t="n">
        <v>14.43</v>
      </c>
      <c r="I10846" s="6">
        <f>IF(E10846&gt;=Markov!$B$3,1,0)</f>
        <v/>
      </c>
      <c r="J10846" s="6">
        <f>I10845</f>
        <v/>
      </c>
      <c r="K10846" s="7">
        <f>MAR1!$B$5+MAR1!$C$5*COS(2*PI()*$C10846/365)+MAR1!$D$5*SIN(2*PI()*$C10846/365)</f>
        <v/>
      </c>
      <c r="L10846" s="7">
        <f>MAR1!$B$6+MAR1!$C$6*COS(2*PI()*$C10846/365)+MAR1!$D$6*SIN(2*PI()*$C10846/365)</f>
        <v/>
      </c>
      <c r="M10846" s="7">
        <f>MAR1!$B$7+MAR1!$C$7*COS(2*PI()*$C10846/365)+MAR1!$D$7*SIN(2*PI()*$C10846/365)</f>
        <v/>
      </c>
      <c r="N10846" s="7">
        <f>F10846-K10846</f>
        <v/>
      </c>
      <c r="O10846" s="7">
        <f>G10846-L10846</f>
        <v/>
      </c>
      <c r="P10846" s="7">
        <f>H10846-M10846</f>
        <v/>
      </c>
      <c r="Q10846" s="7">
        <f>IF($I10846=1,(N10846-MAR1!$B$11)/MAR1!$D$11,(N10846-MAR1!$C$11)/MAR1!$E$11)</f>
        <v/>
      </c>
      <c r="R10846" s="7">
        <f>IF($I10846=1,(O10846-MAR1!$B$12)/MAR1!$D$12,(O10846-MAR1!$C$12)/MAR1!$E$12)</f>
        <v/>
      </c>
      <c r="S10846" s="7">
        <f>IF($I10846=1,(P10846-MAR1!$B$13)/MAR1!$D$13,(P10846-MAR1!$C$13)/MAR1!$E$13)</f>
        <v/>
      </c>
    </row>
    <row r="10847">
      <c r="A10847" s="5" t="n">
        <v>10846</v>
      </c>
      <c r="B10847" s="5" t="n">
        <v>30</v>
      </c>
      <c r="C10847" s="5" t="n">
        <v>261</v>
      </c>
      <c r="D10847" s="5" t="n">
        <v>9</v>
      </c>
      <c r="E10847" s="5" t="n">
        <v>0</v>
      </c>
      <c r="F10847" s="5" t="n">
        <v>30.1</v>
      </c>
      <c r="G10847" s="5" t="n">
        <v>20.8</v>
      </c>
      <c r="H10847" s="5" t="n">
        <v>14.93</v>
      </c>
      <c r="I10847" s="6">
        <f>IF(E10847&gt;=Markov!$B$3,1,0)</f>
        <v/>
      </c>
      <c r="J10847" s="6">
        <f>I10846</f>
        <v/>
      </c>
      <c r="K10847" s="7">
        <f>MAR1!$B$5+MAR1!$C$5*COS(2*PI()*$C10847/365)+MAR1!$D$5*SIN(2*PI()*$C10847/365)</f>
        <v/>
      </c>
      <c r="L10847" s="7">
        <f>MAR1!$B$6+MAR1!$C$6*COS(2*PI()*$C10847/365)+MAR1!$D$6*SIN(2*PI()*$C10847/365)</f>
        <v/>
      </c>
      <c r="M10847" s="7">
        <f>MAR1!$B$7+MAR1!$C$7*COS(2*PI()*$C10847/365)+MAR1!$D$7*SIN(2*PI()*$C10847/365)</f>
        <v/>
      </c>
      <c r="N10847" s="7">
        <f>F10847-K10847</f>
        <v/>
      </c>
      <c r="O10847" s="7">
        <f>G10847-L10847</f>
        <v/>
      </c>
      <c r="P10847" s="7">
        <f>H10847-M10847</f>
        <v/>
      </c>
      <c r="Q10847" s="7">
        <f>IF($I10847=1,(N10847-MAR1!$B$11)/MAR1!$D$11,(N10847-MAR1!$C$11)/MAR1!$E$11)</f>
        <v/>
      </c>
      <c r="R10847" s="7">
        <f>IF($I10847=1,(O10847-MAR1!$B$12)/MAR1!$D$12,(O10847-MAR1!$C$12)/MAR1!$E$12)</f>
        <v/>
      </c>
      <c r="S10847" s="7">
        <f>IF($I10847=1,(P10847-MAR1!$B$13)/MAR1!$D$13,(P10847-MAR1!$C$13)/MAR1!$E$13)</f>
        <v/>
      </c>
    </row>
    <row r="10848">
      <c r="A10848" s="5" t="n">
        <v>10847</v>
      </c>
      <c r="B10848" s="5" t="n">
        <v>30</v>
      </c>
      <c r="C10848" s="5" t="n">
        <v>262</v>
      </c>
      <c r="D10848" s="5" t="n">
        <v>9</v>
      </c>
      <c r="E10848" s="5" t="n">
        <v>19.5</v>
      </c>
      <c r="F10848" s="5" t="n">
        <v>25.4</v>
      </c>
      <c r="G10848" s="5" t="n">
        <v>18.9</v>
      </c>
      <c r="H10848" s="5" t="n">
        <v>2.79</v>
      </c>
      <c r="I10848" s="6">
        <f>IF(E10848&gt;=Markov!$B$3,1,0)</f>
        <v/>
      </c>
      <c r="J10848" s="6">
        <f>I10847</f>
        <v/>
      </c>
      <c r="K10848" s="7">
        <f>MAR1!$B$5+MAR1!$C$5*COS(2*PI()*$C10848/365)+MAR1!$D$5*SIN(2*PI()*$C10848/365)</f>
        <v/>
      </c>
      <c r="L10848" s="7">
        <f>MAR1!$B$6+MAR1!$C$6*COS(2*PI()*$C10848/365)+MAR1!$D$6*SIN(2*PI()*$C10848/365)</f>
        <v/>
      </c>
      <c r="M10848" s="7">
        <f>MAR1!$B$7+MAR1!$C$7*COS(2*PI()*$C10848/365)+MAR1!$D$7*SIN(2*PI()*$C10848/365)</f>
        <v/>
      </c>
      <c r="N10848" s="7">
        <f>F10848-K10848</f>
        <v/>
      </c>
      <c r="O10848" s="7">
        <f>G10848-L10848</f>
        <v/>
      </c>
      <c r="P10848" s="7">
        <f>H10848-M10848</f>
        <v/>
      </c>
      <c r="Q10848" s="7">
        <f>IF($I10848=1,(N10848-MAR1!$B$11)/MAR1!$D$11,(N10848-MAR1!$C$11)/MAR1!$E$11)</f>
        <v/>
      </c>
      <c r="R10848" s="7">
        <f>IF($I10848=1,(O10848-MAR1!$B$12)/MAR1!$D$12,(O10848-MAR1!$C$12)/MAR1!$E$12)</f>
        <v/>
      </c>
      <c r="S10848" s="7">
        <f>IF($I10848=1,(P10848-MAR1!$B$13)/MAR1!$D$13,(P10848-MAR1!$C$13)/MAR1!$E$13)</f>
        <v/>
      </c>
    </row>
    <row r="10849">
      <c r="A10849" s="5" t="n">
        <v>10848</v>
      </c>
      <c r="B10849" s="5" t="n">
        <v>30</v>
      </c>
      <c r="C10849" s="5" t="n">
        <v>263</v>
      </c>
      <c r="D10849" s="5" t="n">
        <v>9</v>
      </c>
      <c r="E10849" s="5" t="n">
        <v>11.8</v>
      </c>
      <c r="F10849" s="5" t="n">
        <v>26.1</v>
      </c>
      <c r="G10849" s="5" t="n">
        <v>20.6</v>
      </c>
      <c r="H10849" s="5" t="n">
        <v>8.1</v>
      </c>
      <c r="I10849" s="6">
        <f>IF(E10849&gt;=Markov!$B$3,1,0)</f>
        <v/>
      </c>
      <c r="J10849" s="6">
        <f>I10848</f>
        <v/>
      </c>
      <c r="K10849" s="7">
        <f>MAR1!$B$5+MAR1!$C$5*COS(2*PI()*$C10849/365)+MAR1!$D$5*SIN(2*PI()*$C10849/365)</f>
        <v/>
      </c>
      <c r="L10849" s="7">
        <f>MAR1!$B$6+MAR1!$C$6*COS(2*PI()*$C10849/365)+MAR1!$D$6*SIN(2*PI()*$C10849/365)</f>
        <v/>
      </c>
      <c r="M10849" s="7">
        <f>MAR1!$B$7+MAR1!$C$7*COS(2*PI()*$C10849/365)+MAR1!$D$7*SIN(2*PI()*$C10849/365)</f>
        <v/>
      </c>
      <c r="N10849" s="7">
        <f>F10849-K10849</f>
        <v/>
      </c>
      <c r="O10849" s="7">
        <f>G10849-L10849</f>
        <v/>
      </c>
      <c r="P10849" s="7">
        <f>H10849-M10849</f>
        <v/>
      </c>
      <c r="Q10849" s="7">
        <f>IF($I10849=1,(N10849-MAR1!$B$11)/MAR1!$D$11,(N10849-MAR1!$C$11)/MAR1!$E$11)</f>
        <v/>
      </c>
      <c r="R10849" s="7">
        <f>IF($I10849=1,(O10849-MAR1!$B$12)/MAR1!$D$12,(O10849-MAR1!$C$12)/MAR1!$E$12)</f>
        <v/>
      </c>
      <c r="S10849" s="7">
        <f>IF($I10849=1,(P10849-MAR1!$B$13)/MAR1!$D$13,(P10849-MAR1!$C$13)/MAR1!$E$13)</f>
        <v/>
      </c>
    </row>
    <row r="10850">
      <c r="A10850" s="5" t="n">
        <v>10849</v>
      </c>
      <c r="B10850" s="5" t="n">
        <v>30</v>
      </c>
      <c r="C10850" s="5" t="n">
        <v>264</v>
      </c>
      <c r="D10850" s="5" t="n">
        <v>9</v>
      </c>
      <c r="E10850" s="5" t="n">
        <v>9</v>
      </c>
      <c r="F10850" s="5" t="n">
        <v>27.2</v>
      </c>
      <c r="G10850" s="5" t="n">
        <v>19.9</v>
      </c>
      <c r="H10850" s="5" t="n">
        <v>11.93</v>
      </c>
      <c r="I10850" s="6">
        <f>IF(E10850&gt;=Markov!$B$3,1,0)</f>
        <v/>
      </c>
      <c r="J10850" s="6">
        <f>I10849</f>
        <v/>
      </c>
      <c r="K10850" s="7">
        <f>MAR1!$B$5+MAR1!$C$5*COS(2*PI()*$C10850/365)+MAR1!$D$5*SIN(2*PI()*$C10850/365)</f>
        <v/>
      </c>
      <c r="L10850" s="7">
        <f>MAR1!$B$6+MAR1!$C$6*COS(2*PI()*$C10850/365)+MAR1!$D$6*SIN(2*PI()*$C10850/365)</f>
        <v/>
      </c>
      <c r="M10850" s="7">
        <f>MAR1!$B$7+MAR1!$C$7*COS(2*PI()*$C10850/365)+MAR1!$D$7*SIN(2*PI()*$C10850/365)</f>
        <v/>
      </c>
      <c r="N10850" s="7">
        <f>F10850-K10850</f>
        <v/>
      </c>
      <c r="O10850" s="7">
        <f>G10850-L10850</f>
        <v/>
      </c>
      <c r="P10850" s="7">
        <f>H10850-M10850</f>
        <v/>
      </c>
      <c r="Q10850" s="7">
        <f>IF($I10850=1,(N10850-MAR1!$B$11)/MAR1!$D$11,(N10850-MAR1!$C$11)/MAR1!$E$11)</f>
        <v/>
      </c>
      <c r="R10850" s="7">
        <f>IF($I10850=1,(O10850-MAR1!$B$12)/MAR1!$D$12,(O10850-MAR1!$C$12)/MAR1!$E$12)</f>
        <v/>
      </c>
      <c r="S10850" s="7">
        <f>IF($I10850=1,(P10850-MAR1!$B$13)/MAR1!$D$13,(P10850-MAR1!$C$13)/MAR1!$E$13)</f>
        <v/>
      </c>
    </row>
    <row r="10851">
      <c r="A10851" s="5" t="n">
        <v>10850</v>
      </c>
      <c r="B10851" s="5" t="n">
        <v>30</v>
      </c>
      <c r="C10851" s="5" t="n">
        <v>265</v>
      </c>
      <c r="D10851" s="5" t="n">
        <v>9</v>
      </c>
      <c r="E10851" s="5" t="n">
        <v>0</v>
      </c>
      <c r="F10851" s="5" t="n">
        <v>29.8</v>
      </c>
      <c r="G10851" s="5" t="n">
        <v>19.8</v>
      </c>
      <c r="H10851" s="5" t="n">
        <v>14.01</v>
      </c>
      <c r="I10851" s="6">
        <f>IF(E10851&gt;=Markov!$B$3,1,0)</f>
        <v/>
      </c>
      <c r="J10851" s="6">
        <f>I10850</f>
        <v/>
      </c>
      <c r="K10851" s="7">
        <f>MAR1!$B$5+MAR1!$C$5*COS(2*PI()*$C10851/365)+MAR1!$D$5*SIN(2*PI()*$C10851/365)</f>
        <v/>
      </c>
      <c r="L10851" s="7">
        <f>MAR1!$B$6+MAR1!$C$6*COS(2*PI()*$C10851/365)+MAR1!$D$6*SIN(2*PI()*$C10851/365)</f>
        <v/>
      </c>
      <c r="M10851" s="7">
        <f>MAR1!$B$7+MAR1!$C$7*COS(2*PI()*$C10851/365)+MAR1!$D$7*SIN(2*PI()*$C10851/365)</f>
        <v/>
      </c>
      <c r="N10851" s="7">
        <f>F10851-K10851</f>
        <v/>
      </c>
      <c r="O10851" s="7">
        <f>G10851-L10851</f>
        <v/>
      </c>
      <c r="P10851" s="7">
        <f>H10851-M10851</f>
        <v/>
      </c>
      <c r="Q10851" s="7">
        <f>IF($I10851=1,(N10851-MAR1!$B$11)/MAR1!$D$11,(N10851-MAR1!$C$11)/MAR1!$E$11)</f>
        <v/>
      </c>
      <c r="R10851" s="7">
        <f>IF($I10851=1,(O10851-MAR1!$B$12)/MAR1!$D$12,(O10851-MAR1!$C$12)/MAR1!$E$12)</f>
        <v/>
      </c>
      <c r="S10851" s="7">
        <f>IF($I10851=1,(P10851-MAR1!$B$13)/MAR1!$D$13,(P10851-MAR1!$C$13)/MAR1!$E$13)</f>
        <v/>
      </c>
    </row>
    <row r="10852">
      <c r="A10852" s="5" t="n">
        <v>10851</v>
      </c>
      <c r="B10852" s="5" t="n">
        <v>30</v>
      </c>
      <c r="C10852" s="5" t="n">
        <v>266</v>
      </c>
      <c r="D10852" s="5" t="n">
        <v>9</v>
      </c>
      <c r="E10852" s="5" t="n">
        <v>20.2</v>
      </c>
      <c r="F10852" s="5" t="n">
        <v>26.1</v>
      </c>
      <c r="G10852" s="5" t="n">
        <v>19.8</v>
      </c>
      <c r="H10852" s="5" t="n">
        <v>4.85</v>
      </c>
      <c r="I10852" s="6">
        <f>IF(E10852&gt;=Markov!$B$3,1,0)</f>
        <v/>
      </c>
      <c r="J10852" s="6">
        <f>I10851</f>
        <v/>
      </c>
      <c r="K10852" s="7">
        <f>MAR1!$B$5+MAR1!$C$5*COS(2*PI()*$C10852/365)+MAR1!$D$5*SIN(2*PI()*$C10852/365)</f>
        <v/>
      </c>
      <c r="L10852" s="7">
        <f>MAR1!$B$6+MAR1!$C$6*COS(2*PI()*$C10852/365)+MAR1!$D$6*SIN(2*PI()*$C10852/365)</f>
        <v/>
      </c>
      <c r="M10852" s="7">
        <f>MAR1!$B$7+MAR1!$C$7*COS(2*PI()*$C10852/365)+MAR1!$D$7*SIN(2*PI()*$C10852/365)</f>
        <v/>
      </c>
      <c r="N10852" s="7">
        <f>F10852-K10852</f>
        <v/>
      </c>
      <c r="O10852" s="7">
        <f>G10852-L10852</f>
        <v/>
      </c>
      <c r="P10852" s="7">
        <f>H10852-M10852</f>
        <v/>
      </c>
      <c r="Q10852" s="7">
        <f>IF($I10852=1,(N10852-MAR1!$B$11)/MAR1!$D$11,(N10852-MAR1!$C$11)/MAR1!$E$11)</f>
        <v/>
      </c>
      <c r="R10852" s="7">
        <f>IF($I10852=1,(O10852-MAR1!$B$12)/MAR1!$D$12,(O10852-MAR1!$C$12)/MAR1!$E$12)</f>
        <v/>
      </c>
      <c r="S10852" s="7">
        <f>IF($I10852=1,(P10852-MAR1!$B$13)/MAR1!$D$13,(P10852-MAR1!$C$13)/MAR1!$E$13)</f>
        <v/>
      </c>
    </row>
    <row r="10853">
      <c r="A10853" s="5" t="n">
        <v>10852</v>
      </c>
      <c r="B10853" s="5" t="n">
        <v>30</v>
      </c>
      <c r="C10853" s="5" t="n">
        <v>267</v>
      </c>
      <c r="D10853" s="5" t="n">
        <v>9</v>
      </c>
      <c r="E10853" s="5" t="n">
        <v>11.7</v>
      </c>
      <c r="F10853" s="5" t="n">
        <v>29.1</v>
      </c>
      <c r="G10853" s="5" t="n">
        <v>20.7</v>
      </c>
      <c r="H10853" s="5" t="n">
        <v>8.01</v>
      </c>
      <c r="I10853" s="6">
        <f>IF(E10853&gt;=Markov!$B$3,1,0)</f>
        <v/>
      </c>
      <c r="J10853" s="6">
        <f>I10852</f>
        <v/>
      </c>
      <c r="K10853" s="7">
        <f>MAR1!$B$5+MAR1!$C$5*COS(2*PI()*$C10853/365)+MAR1!$D$5*SIN(2*PI()*$C10853/365)</f>
        <v/>
      </c>
      <c r="L10853" s="7">
        <f>MAR1!$B$6+MAR1!$C$6*COS(2*PI()*$C10853/365)+MAR1!$D$6*SIN(2*PI()*$C10853/365)</f>
        <v/>
      </c>
      <c r="M10853" s="7">
        <f>MAR1!$B$7+MAR1!$C$7*COS(2*PI()*$C10853/365)+MAR1!$D$7*SIN(2*PI()*$C10853/365)</f>
        <v/>
      </c>
      <c r="N10853" s="7">
        <f>F10853-K10853</f>
        <v/>
      </c>
      <c r="O10853" s="7">
        <f>G10853-L10853</f>
        <v/>
      </c>
      <c r="P10853" s="7">
        <f>H10853-M10853</f>
        <v/>
      </c>
      <c r="Q10853" s="7">
        <f>IF($I10853=1,(N10853-MAR1!$B$11)/MAR1!$D$11,(N10853-MAR1!$C$11)/MAR1!$E$11)</f>
        <v/>
      </c>
      <c r="R10853" s="7">
        <f>IF($I10853=1,(O10853-MAR1!$B$12)/MAR1!$D$12,(O10853-MAR1!$C$12)/MAR1!$E$12)</f>
        <v/>
      </c>
      <c r="S10853" s="7">
        <f>IF($I10853=1,(P10853-MAR1!$B$13)/MAR1!$D$13,(P10853-MAR1!$C$13)/MAR1!$E$13)</f>
        <v/>
      </c>
    </row>
    <row r="10854">
      <c r="A10854" s="5" t="n">
        <v>10853</v>
      </c>
      <c r="B10854" s="5" t="n">
        <v>30</v>
      </c>
      <c r="C10854" s="5" t="n">
        <v>268</v>
      </c>
      <c r="D10854" s="5" t="n">
        <v>9</v>
      </c>
      <c r="E10854" s="5" t="n">
        <v>8.699999999999999</v>
      </c>
      <c r="F10854" s="5" t="n">
        <v>26.5</v>
      </c>
      <c r="G10854" s="5" t="n">
        <v>21.3</v>
      </c>
      <c r="H10854" s="5" t="n">
        <v>7.6</v>
      </c>
      <c r="I10854" s="6">
        <f>IF(E10854&gt;=Markov!$B$3,1,0)</f>
        <v/>
      </c>
      <c r="J10854" s="6">
        <f>I10853</f>
        <v/>
      </c>
      <c r="K10854" s="7">
        <f>MAR1!$B$5+MAR1!$C$5*COS(2*PI()*$C10854/365)+MAR1!$D$5*SIN(2*PI()*$C10854/365)</f>
        <v/>
      </c>
      <c r="L10854" s="7">
        <f>MAR1!$B$6+MAR1!$C$6*COS(2*PI()*$C10854/365)+MAR1!$D$6*SIN(2*PI()*$C10854/365)</f>
        <v/>
      </c>
      <c r="M10854" s="7">
        <f>MAR1!$B$7+MAR1!$C$7*COS(2*PI()*$C10854/365)+MAR1!$D$7*SIN(2*PI()*$C10854/365)</f>
        <v/>
      </c>
      <c r="N10854" s="7">
        <f>F10854-K10854</f>
        <v/>
      </c>
      <c r="O10854" s="7">
        <f>G10854-L10854</f>
        <v/>
      </c>
      <c r="P10854" s="7">
        <f>H10854-M10854</f>
        <v/>
      </c>
      <c r="Q10854" s="7">
        <f>IF($I10854=1,(N10854-MAR1!$B$11)/MAR1!$D$11,(N10854-MAR1!$C$11)/MAR1!$E$11)</f>
        <v/>
      </c>
      <c r="R10854" s="7">
        <f>IF($I10854=1,(O10854-MAR1!$B$12)/MAR1!$D$12,(O10854-MAR1!$C$12)/MAR1!$E$12)</f>
        <v/>
      </c>
      <c r="S10854" s="7">
        <f>IF($I10854=1,(P10854-MAR1!$B$13)/MAR1!$D$13,(P10854-MAR1!$C$13)/MAR1!$E$13)</f>
        <v/>
      </c>
    </row>
    <row r="10855">
      <c r="A10855" s="5" t="n">
        <v>10854</v>
      </c>
      <c r="B10855" s="5" t="n">
        <v>30</v>
      </c>
      <c r="C10855" s="5" t="n">
        <v>269</v>
      </c>
      <c r="D10855" s="5" t="n">
        <v>9</v>
      </c>
      <c r="E10855" s="5" t="n">
        <v>0</v>
      </c>
      <c r="F10855" s="5" t="n">
        <v>29.9</v>
      </c>
      <c r="G10855" s="5" t="n">
        <v>21.2</v>
      </c>
      <c r="H10855" s="5" t="n">
        <v>14.38</v>
      </c>
      <c r="I10855" s="6">
        <f>IF(E10855&gt;=Markov!$B$3,1,0)</f>
        <v/>
      </c>
      <c r="J10855" s="6">
        <f>I10854</f>
        <v/>
      </c>
      <c r="K10855" s="7">
        <f>MAR1!$B$5+MAR1!$C$5*COS(2*PI()*$C10855/365)+MAR1!$D$5*SIN(2*PI()*$C10855/365)</f>
        <v/>
      </c>
      <c r="L10855" s="7">
        <f>MAR1!$B$6+MAR1!$C$6*COS(2*PI()*$C10855/365)+MAR1!$D$6*SIN(2*PI()*$C10855/365)</f>
        <v/>
      </c>
      <c r="M10855" s="7">
        <f>MAR1!$B$7+MAR1!$C$7*COS(2*PI()*$C10855/365)+MAR1!$D$7*SIN(2*PI()*$C10855/365)</f>
        <v/>
      </c>
      <c r="N10855" s="7">
        <f>F10855-K10855</f>
        <v/>
      </c>
      <c r="O10855" s="7">
        <f>G10855-L10855</f>
        <v/>
      </c>
      <c r="P10855" s="7">
        <f>H10855-M10855</f>
        <v/>
      </c>
      <c r="Q10855" s="7">
        <f>IF($I10855=1,(N10855-MAR1!$B$11)/MAR1!$D$11,(N10855-MAR1!$C$11)/MAR1!$E$11)</f>
        <v/>
      </c>
      <c r="R10855" s="7">
        <f>IF($I10855=1,(O10855-MAR1!$B$12)/MAR1!$D$12,(O10855-MAR1!$C$12)/MAR1!$E$12)</f>
        <v/>
      </c>
      <c r="S10855" s="7">
        <f>IF($I10855=1,(P10855-MAR1!$B$13)/MAR1!$D$13,(P10855-MAR1!$C$13)/MAR1!$E$13)</f>
        <v/>
      </c>
    </row>
    <row r="10856">
      <c r="A10856" s="5" t="n">
        <v>10855</v>
      </c>
      <c r="B10856" s="5" t="n">
        <v>30</v>
      </c>
      <c r="C10856" s="5" t="n">
        <v>270</v>
      </c>
      <c r="D10856" s="5" t="n">
        <v>9</v>
      </c>
      <c r="E10856" s="5" t="n">
        <v>1.9</v>
      </c>
      <c r="F10856" s="5" t="n">
        <v>26</v>
      </c>
      <c r="G10856" s="5" t="n">
        <v>19.7</v>
      </c>
      <c r="H10856" s="5" t="n">
        <v>10.58</v>
      </c>
      <c r="I10856" s="6">
        <f>IF(E10856&gt;=Markov!$B$3,1,0)</f>
        <v/>
      </c>
      <c r="J10856" s="6">
        <f>I10855</f>
        <v/>
      </c>
      <c r="K10856" s="7">
        <f>MAR1!$B$5+MAR1!$C$5*COS(2*PI()*$C10856/365)+MAR1!$D$5*SIN(2*PI()*$C10856/365)</f>
        <v/>
      </c>
      <c r="L10856" s="7">
        <f>MAR1!$B$6+MAR1!$C$6*COS(2*PI()*$C10856/365)+MAR1!$D$6*SIN(2*PI()*$C10856/365)</f>
        <v/>
      </c>
      <c r="M10856" s="7">
        <f>MAR1!$B$7+MAR1!$C$7*COS(2*PI()*$C10856/365)+MAR1!$D$7*SIN(2*PI()*$C10856/365)</f>
        <v/>
      </c>
      <c r="N10856" s="7">
        <f>F10856-K10856</f>
        <v/>
      </c>
      <c r="O10856" s="7">
        <f>G10856-L10856</f>
        <v/>
      </c>
      <c r="P10856" s="7">
        <f>H10856-M10856</f>
        <v/>
      </c>
      <c r="Q10856" s="7">
        <f>IF($I10856=1,(N10856-MAR1!$B$11)/MAR1!$D$11,(N10856-MAR1!$C$11)/MAR1!$E$11)</f>
        <v/>
      </c>
      <c r="R10856" s="7">
        <f>IF($I10856=1,(O10856-MAR1!$B$12)/MAR1!$D$12,(O10856-MAR1!$C$12)/MAR1!$E$12)</f>
        <v/>
      </c>
      <c r="S10856" s="7">
        <f>IF($I10856=1,(P10856-MAR1!$B$13)/MAR1!$D$13,(P10856-MAR1!$C$13)/MAR1!$E$13)</f>
        <v/>
      </c>
    </row>
    <row r="10857">
      <c r="A10857" s="5" t="n">
        <v>10856</v>
      </c>
      <c r="B10857" s="5" t="n">
        <v>30</v>
      </c>
      <c r="C10857" s="5" t="n">
        <v>271</v>
      </c>
      <c r="D10857" s="5" t="n">
        <v>9</v>
      </c>
      <c r="E10857" s="5" t="n">
        <v>3.1</v>
      </c>
      <c r="F10857" s="5" t="n">
        <v>26.4</v>
      </c>
      <c r="G10857" s="5" t="n">
        <v>19.3</v>
      </c>
      <c r="H10857" s="5" t="n">
        <v>11.4</v>
      </c>
      <c r="I10857" s="6">
        <f>IF(E10857&gt;=Markov!$B$3,1,0)</f>
        <v/>
      </c>
      <c r="J10857" s="6">
        <f>I10856</f>
        <v/>
      </c>
      <c r="K10857" s="7">
        <f>MAR1!$B$5+MAR1!$C$5*COS(2*PI()*$C10857/365)+MAR1!$D$5*SIN(2*PI()*$C10857/365)</f>
        <v/>
      </c>
      <c r="L10857" s="7">
        <f>MAR1!$B$6+MAR1!$C$6*COS(2*PI()*$C10857/365)+MAR1!$D$6*SIN(2*PI()*$C10857/365)</f>
        <v/>
      </c>
      <c r="M10857" s="7">
        <f>MAR1!$B$7+MAR1!$C$7*COS(2*PI()*$C10857/365)+MAR1!$D$7*SIN(2*PI()*$C10857/365)</f>
        <v/>
      </c>
      <c r="N10857" s="7">
        <f>F10857-K10857</f>
        <v/>
      </c>
      <c r="O10857" s="7">
        <f>G10857-L10857</f>
        <v/>
      </c>
      <c r="P10857" s="7">
        <f>H10857-M10857</f>
        <v/>
      </c>
      <c r="Q10857" s="7">
        <f>IF($I10857=1,(N10857-MAR1!$B$11)/MAR1!$D$11,(N10857-MAR1!$C$11)/MAR1!$E$11)</f>
        <v/>
      </c>
      <c r="R10857" s="7">
        <f>IF($I10857=1,(O10857-MAR1!$B$12)/MAR1!$D$12,(O10857-MAR1!$C$12)/MAR1!$E$12)</f>
        <v/>
      </c>
      <c r="S10857" s="7">
        <f>IF($I10857=1,(P10857-MAR1!$B$13)/MAR1!$D$13,(P10857-MAR1!$C$13)/MAR1!$E$13)</f>
        <v/>
      </c>
    </row>
    <row r="10858">
      <c r="A10858" s="5" t="n">
        <v>10857</v>
      </c>
      <c r="B10858" s="5" t="n">
        <v>30</v>
      </c>
      <c r="C10858" s="5" t="n">
        <v>272</v>
      </c>
      <c r="D10858" s="5" t="n">
        <v>9</v>
      </c>
      <c r="E10858" s="5" t="n">
        <v>2.3</v>
      </c>
      <c r="F10858" s="5" t="n">
        <v>25.2</v>
      </c>
      <c r="G10858" s="5" t="n">
        <v>18.8</v>
      </c>
      <c r="H10858" s="5" t="n">
        <v>3.27</v>
      </c>
      <c r="I10858" s="6">
        <f>IF(E10858&gt;=Markov!$B$3,1,0)</f>
        <v/>
      </c>
      <c r="J10858" s="6">
        <f>I10857</f>
        <v/>
      </c>
      <c r="K10858" s="7">
        <f>MAR1!$B$5+MAR1!$C$5*COS(2*PI()*$C10858/365)+MAR1!$D$5*SIN(2*PI()*$C10858/365)</f>
        <v/>
      </c>
      <c r="L10858" s="7">
        <f>MAR1!$B$6+MAR1!$C$6*COS(2*PI()*$C10858/365)+MAR1!$D$6*SIN(2*PI()*$C10858/365)</f>
        <v/>
      </c>
      <c r="M10858" s="7">
        <f>MAR1!$B$7+MAR1!$C$7*COS(2*PI()*$C10858/365)+MAR1!$D$7*SIN(2*PI()*$C10858/365)</f>
        <v/>
      </c>
      <c r="N10858" s="7">
        <f>F10858-K10858</f>
        <v/>
      </c>
      <c r="O10858" s="7">
        <f>G10858-L10858</f>
        <v/>
      </c>
      <c r="P10858" s="7">
        <f>H10858-M10858</f>
        <v/>
      </c>
      <c r="Q10858" s="7">
        <f>IF($I10858=1,(N10858-MAR1!$B$11)/MAR1!$D$11,(N10858-MAR1!$C$11)/MAR1!$E$11)</f>
        <v/>
      </c>
      <c r="R10858" s="7">
        <f>IF($I10858=1,(O10858-MAR1!$B$12)/MAR1!$D$12,(O10858-MAR1!$C$12)/MAR1!$E$12)</f>
        <v/>
      </c>
      <c r="S10858" s="7">
        <f>IF($I10858=1,(P10858-MAR1!$B$13)/MAR1!$D$13,(P10858-MAR1!$C$13)/MAR1!$E$13)</f>
        <v/>
      </c>
    </row>
    <row r="10859">
      <c r="A10859" s="5" t="n">
        <v>10858</v>
      </c>
      <c r="B10859" s="5" t="n">
        <v>30</v>
      </c>
      <c r="C10859" s="5" t="n">
        <v>273</v>
      </c>
      <c r="D10859" s="5" t="n">
        <v>9</v>
      </c>
      <c r="E10859" s="5" t="n">
        <v>0</v>
      </c>
      <c r="F10859" s="5" t="n">
        <v>27.5</v>
      </c>
      <c r="G10859" s="5" t="n">
        <v>17.7</v>
      </c>
      <c r="H10859" s="5" t="n">
        <v>9.93</v>
      </c>
      <c r="I10859" s="6">
        <f>IF(E10859&gt;=Markov!$B$3,1,0)</f>
        <v/>
      </c>
      <c r="J10859" s="6">
        <f>I10858</f>
        <v/>
      </c>
      <c r="K10859" s="7">
        <f>MAR1!$B$5+MAR1!$C$5*COS(2*PI()*$C10859/365)+MAR1!$D$5*SIN(2*PI()*$C10859/365)</f>
        <v/>
      </c>
      <c r="L10859" s="7">
        <f>MAR1!$B$6+MAR1!$C$6*COS(2*PI()*$C10859/365)+MAR1!$D$6*SIN(2*PI()*$C10859/365)</f>
        <v/>
      </c>
      <c r="M10859" s="7">
        <f>MAR1!$B$7+MAR1!$C$7*COS(2*PI()*$C10859/365)+MAR1!$D$7*SIN(2*PI()*$C10859/365)</f>
        <v/>
      </c>
      <c r="N10859" s="7">
        <f>F10859-K10859</f>
        <v/>
      </c>
      <c r="O10859" s="7">
        <f>G10859-L10859</f>
        <v/>
      </c>
      <c r="P10859" s="7">
        <f>H10859-M10859</f>
        <v/>
      </c>
      <c r="Q10859" s="7">
        <f>IF($I10859=1,(N10859-MAR1!$B$11)/MAR1!$D$11,(N10859-MAR1!$C$11)/MAR1!$E$11)</f>
        <v/>
      </c>
      <c r="R10859" s="7">
        <f>IF($I10859=1,(O10859-MAR1!$B$12)/MAR1!$D$12,(O10859-MAR1!$C$12)/MAR1!$E$12)</f>
        <v/>
      </c>
      <c r="S10859" s="7">
        <f>IF($I10859=1,(P10859-MAR1!$B$13)/MAR1!$D$13,(P10859-MAR1!$C$13)/MAR1!$E$13)</f>
        <v/>
      </c>
    </row>
    <row r="10860">
      <c r="A10860" s="5" t="n">
        <v>10859</v>
      </c>
      <c r="B10860" s="5" t="n">
        <v>30</v>
      </c>
      <c r="C10860" s="5" t="n">
        <v>274</v>
      </c>
      <c r="D10860" s="5" t="n">
        <v>10</v>
      </c>
      <c r="E10860" s="5" t="n">
        <v>0</v>
      </c>
      <c r="F10860" s="5" t="n">
        <v>26.2</v>
      </c>
      <c r="G10860" s="5" t="n">
        <v>19</v>
      </c>
      <c r="H10860" s="5" t="n">
        <v>8.75</v>
      </c>
      <c r="I10860" s="6">
        <f>IF(E10860&gt;=Markov!$B$3,1,0)</f>
        <v/>
      </c>
      <c r="J10860" s="6">
        <f>I10859</f>
        <v/>
      </c>
      <c r="K10860" s="7">
        <f>MAR1!$B$5+MAR1!$C$5*COS(2*PI()*$C10860/365)+MAR1!$D$5*SIN(2*PI()*$C10860/365)</f>
        <v/>
      </c>
      <c r="L10860" s="7">
        <f>MAR1!$B$6+MAR1!$C$6*COS(2*PI()*$C10860/365)+MAR1!$D$6*SIN(2*PI()*$C10860/365)</f>
        <v/>
      </c>
      <c r="M10860" s="7">
        <f>MAR1!$B$7+MAR1!$C$7*COS(2*PI()*$C10860/365)+MAR1!$D$7*SIN(2*PI()*$C10860/365)</f>
        <v/>
      </c>
      <c r="N10860" s="7">
        <f>F10860-K10860</f>
        <v/>
      </c>
      <c r="O10860" s="7">
        <f>G10860-L10860</f>
        <v/>
      </c>
      <c r="P10860" s="7">
        <f>H10860-M10860</f>
        <v/>
      </c>
      <c r="Q10860" s="7">
        <f>IF($I10860=1,(N10860-MAR1!$B$11)/MAR1!$D$11,(N10860-MAR1!$C$11)/MAR1!$E$11)</f>
        <v/>
      </c>
      <c r="R10860" s="7">
        <f>IF($I10860=1,(O10860-MAR1!$B$12)/MAR1!$D$12,(O10860-MAR1!$C$12)/MAR1!$E$12)</f>
        <v/>
      </c>
      <c r="S10860" s="7">
        <f>IF($I10860=1,(P10860-MAR1!$B$13)/MAR1!$D$13,(P10860-MAR1!$C$13)/MAR1!$E$13)</f>
        <v/>
      </c>
    </row>
    <row r="10861">
      <c r="A10861" s="5" t="n">
        <v>10860</v>
      </c>
      <c r="B10861" s="5" t="n">
        <v>30</v>
      </c>
      <c r="C10861" s="5" t="n">
        <v>275</v>
      </c>
      <c r="D10861" s="5" t="n">
        <v>10</v>
      </c>
      <c r="E10861" s="5" t="n">
        <v>0</v>
      </c>
      <c r="F10861" s="5" t="n">
        <v>28.5</v>
      </c>
      <c r="G10861" s="5" t="n">
        <v>20.1</v>
      </c>
      <c r="H10861" s="5" t="n">
        <v>16.6</v>
      </c>
      <c r="I10861" s="6">
        <f>IF(E10861&gt;=Markov!$B$3,1,0)</f>
        <v/>
      </c>
      <c r="J10861" s="6">
        <f>I10860</f>
        <v/>
      </c>
      <c r="K10861" s="7">
        <f>MAR1!$B$5+MAR1!$C$5*COS(2*PI()*$C10861/365)+MAR1!$D$5*SIN(2*PI()*$C10861/365)</f>
        <v/>
      </c>
      <c r="L10861" s="7">
        <f>MAR1!$B$6+MAR1!$C$6*COS(2*PI()*$C10861/365)+MAR1!$D$6*SIN(2*PI()*$C10861/365)</f>
        <v/>
      </c>
      <c r="M10861" s="7">
        <f>MAR1!$B$7+MAR1!$C$7*COS(2*PI()*$C10861/365)+MAR1!$D$7*SIN(2*PI()*$C10861/365)</f>
        <v/>
      </c>
      <c r="N10861" s="7">
        <f>F10861-K10861</f>
        <v/>
      </c>
      <c r="O10861" s="7">
        <f>G10861-L10861</f>
        <v/>
      </c>
      <c r="P10861" s="7">
        <f>H10861-M10861</f>
        <v/>
      </c>
      <c r="Q10861" s="7">
        <f>IF($I10861=1,(N10861-MAR1!$B$11)/MAR1!$D$11,(N10861-MAR1!$C$11)/MAR1!$E$11)</f>
        <v/>
      </c>
      <c r="R10861" s="7">
        <f>IF($I10861=1,(O10861-MAR1!$B$12)/MAR1!$D$12,(O10861-MAR1!$C$12)/MAR1!$E$12)</f>
        <v/>
      </c>
      <c r="S10861" s="7">
        <f>IF($I10861=1,(P10861-MAR1!$B$13)/MAR1!$D$13,(P10861-MAR1!$C$13)/MAR1!$E$13)</f>
        <v/>
      </c>
    </row>
    <row r="10862">
      <c r="A10862" s="5" t="n">
        <v>10861</v>
      </c>
      <c r="B10862" s="5" t="n">
        <v>30</v>
      </c>
      <c r="C10862" s="5" t="n">
        <v>276</v>
      </c>
      <c r="D10862" s="5" t="n">
        <v>10</v>
      </c>
      <c r="E10862" s="5" t="n">
        <v>0</v>
      </c>
      <c r="F10862" s="5" t="n">
        <v>27.7</v>
      </c>
      <c r="G10862" s="5" t="n">
        <v>16.9</v>
      </c>
      <c r="H10862" s="5" t="n">
        <v>13</v>
      </c>
      <c r="I10862" s="6">
        <f>IF(E10862&gt;=Markov!$B$3,1,0)</f>
        <v/>
      </c>
      <c r="J10862" s="6">
        <f>I10861</f>
        <v/>
      </c>
      <c r="K10862" s="7">
        <f>MAR1!$B$5+MAR1!$C$5*COS(2*PI()*$C10862/365)+MAR1!$D$5*SIN(2*PI()*$C10862/365)</f>
        <v/>
      </c>
      <c r="L10862" s="7">
        <f>MAR1!$B$6+MAR1!$C$6*COS(2*PI()*$C10862/365)+MAR1!$D$6*SIN(2*PI()*$C10862/365)</f>
        <v/>
      </c>
      <c r="M10862" s="7">
        <f>MAR1!$B$7+MAR1!$C$7*COS(2*PI()*$C10862/365)+MAR1!$D$7*SIN(2*PI()*$C10862/365)</f>
        <v/>
      </c>
      <c r="N10862" s="7">
        <f>F10862-K10862</f>
        <v/>
      </c>
      <c r="O10862" s="7">
        <f>G10862-L10862</f>
        <v/>
      </c>
      <c r="P10862" s="7">
        <f>H10862-M10862</f>
        <v/>
      </c>
      <c r="Q10862" s="7">
        <f>IF($I10862=1,(N10862-MAR1!$B$11)/MAR1!$D$11,(N10862-MAR1!$C$11)/MAR1!$E$11)</f>
        <v/>
      </c>
      <c r="R10862" s="7">
        <f>IF($I10862=1,(O10862-MAR1!$B$12)/MAR1!$D$12,(O10862-MAR1!$C$12)/MAR1!$E$12)</f>
        <v/>
      </c>
      <c r="S10862" s="7">
        <f>IF($I10862=1,(P10862-MAR1!$B$13)/MAR1!$D$13,(P10862-MAR1!$C$13)/MAR1!$E$13)</f>
        <v/>
      </c>
    </row>
    <row r="10863">
      <c r="A10863" s="5" t="n">
        <v>10862</v>
      </c>
      <c r="B10863" s="5" t="n">
        <v>30</v>
      </c>
      <c r="C10863" s="5" t="n">
        <v>277</v>
      </c>
      <c r="D10863" s="5" t="n">
        <v>10</v>
      </c>
      <c r="E10863" s="5" t="n">
        <v>0</v>
      </c>
      <c r="F10863" s="5" t="n">
        <v>28.5</v>
      </c>
      <c r="G10863" s="5" t="n">
        <v>16.3</v>
      </c>
      <c r="H10863" s="5" t="n">
        <v>15.38</v>
      </c>
      <c r="I10863" s="6">
        <f>IF(E10863&gt;=Markov!$B$3,1,0)</f>
        <v/>
      </c>
      <c r="J10863" s="6">
        <f>I10862</f>
        <v/>
      </c>
      <c r="K10863" s="7">
        <f>MAR1!$B$5+MAR1!$C$5*COS(2*PI()*$C10863/365)+MAR1!$D$5*SIN(2*PI()*$C10863/365)</f>
        <v/>
      </c>
      <c r="L10863" s="7">
        <f>MAR1!$B$6+MAR1!$C$6*COS(2*PI()*$C10863/365)+MAR1!$D$6*SIN(2*PI()*$C10863/365)</f>
        <v/>
      </c>
      <c r="M10863" s="7">
        <f>MAR1!$B$7+MAR1!$C$7*COS(2*PI()*$C10863/365)+MAR1!$D$7*SIN(2*PI()*$C10863/365)</f>
        <v/>
      </c>
      <c r="N10863" s="7">
        <f>F10863-K10863</f>
        <v/>
      </c>
      <c r="O10863" s="7">
        <f>G10863-L10863</f>
        <v/>
      </c>
      <c r="P10863" s="7">
        <f>H10863-M10863</f>
        <v/>
      </c>
      <c r="Q10863" s="7">
        <f>IF($I10863=1,(N10863-MAR1!$B$11)/MAR1!$D$11,(N10863-MAR1!$C$11)/MAR1!$E$11)</f>
        <v/>
      </c>
      <c r="R10863" s="7">
        <f>IF($I10863=1,(O10863-MAR1!$B$12)/MAR1!$D$12,(O10863-MAR1!$C$12)/MAR1!$E$12)</f>
        <v/>
      </c>
      <c r="S10863" s="7">
        <f>IF($I10863=1,(P10863-MAR1!$B$13)/MAR1!$D$13,(P10863-MAR1!$C$13)/MAR1!$E$13)</f>
        <v/>
      </c>
    </row>
    <row r="10864">
      <c r="A10864" s="5" t="n">
        <v>10863</v>
      </c>
      <c r="B10864" s="5" t="n">
        <v>30</v>
      </c>
      <c r="C10864" s="5" t="n">
        <v>278</v>
      </c>
      <c r="D10864" s="5" t="n">
        <v>10</v>
      </c>
      <c r="E10864" s="5" t="n">
        <v>0</v>
      </c>
      <c r="F10864" s="5" t="n">
        <v>31.7</v>
      </c>
      <c r="G10864" s="5" t="n">
        <v>20.6</v>
      </c>
      <c r="H10864" s="5" t="n">
        <v>9.4</v>
      </c>
      <c r="I10864" s="6">
        <f>IF(E10864&gt;=Markov!$B$3,1,0)</f>
        <v/>
      </c>
      <c r="J10864" s="6">
        <f>I10863</f>
        <v/>
      </c>
      <c r="K10864" s="7">
        <f>MAR1!$B$5+MAR1!$C$5*COS(2*PI()*$C10864/365)+MAR1!$D$5*SIN(2*PI()*$C10864/365)</f>
        <v/>
      </c>
      <c r="L10864" s="7">
        <f>MAR1!$B$6+MAR1!$C$6*COS(2*PI()*$C10864/365)+MAR1!$D$6*SIN(2*PI()*$C10864/365)</f>
        <v/>
      </c>
      <c r="M10864" s="7">
        <f>MAR1!$B$7+MAR1!$C$7*COS(2*PI()*$C10864/365)+MAR1!$D$7*SIN(2*PI()*$C10864/365)</f>
        <v/>
      </c>
      <c r="N10864" s="7">
        <f>F10864-K10864</f>
        <v/>
      </c>
      <c r="O10864" s="7">
        <f>G10864-L10864</f>
        <v/>
      </c>
      <c r="P10864" s="7">
        <f>H10864-M10864</f>
        <v/>
      </c>
      <c r="Q10864" s="7">
        <f>IF($I10864=1,(N10864-MAR1!$B$11)/MAR1!$D$11,(N10864-MAR1!$C$11)/MAR1!$E$11)</f>
        <v/>
      </c>
      <c r="R10864" s="7">
        <f>IF($I10864=1,(O10864-MAR1!$B$12)/MAR1!$D$12,(O10864-MAR1!$C$12)/MAR1!$E$12)</f>
        <v/>
      </c>
      <c r="S10864" s="7">
        <f>IF($I10864=1,(P10864-MAR1!$B$13)/MAR1!$D$13,(P10864-MAR1!$C$13)/MAR1!$E$13)</f>
        <v/>
      </c>
    </row>
    <row r="10865">
      <c r="A10865" s="5" t="n">
        <v>10864</v>
      </c>
      <c r="B10865" s="5" t="n">
        <v>30</v>
      </c>
      <c r="C10865" s="5" t="n">
        <v>279</v>
      </c>
      <c r="D10865" s="5" t="n">
        <v>10</v>
      </c>
      <c r="E10865" s="5" t="n">
        <v>0</v>
      </c>
      <c r="F10865" s="5" t="n">
        <v>29.4</v>
      </c>
      <c r="G10865" s="5" t="n">
        <v>20.7</v>
      </c>
      <c r="H10865" s="5" t="n">
        <v>9.18</v>
      </c>
      <c r="I10865" s="6">
        <f>IF(E10865&gt;=Markov!$B$3,1,0)</f>
        <v/>
      </c>
      <c r="J10865" s="6">
        <f>I10864</f>
        <v/>
      </c>
      <c r="K10865" s="7">
        <f>MAR1!$B$5+MAR1!$C$5*COS(2*PI()*$C10865/365)+MAR1!$D$5*SIN(2*PI()*$C10865/365)</f>
        <v/>
      </c>
      <c r="L10865" s="7">
        <f>MAR1!$B$6+MAR1!$C$6*COS(2*PI()*$C10865/365)+MAR1!$D$6*SIN(2*PI()*$C10865/365)</f>
        <v/>
      </c>
      <c r="M10865" s="7">
        <f>MAR1!$B$7+MAR1!$C$7*COS(2*PI()*$C10865/365)+MAR1!$D$7*SIN(2*PI()*$C10865/365)</f>
        <v/>
      </c>
      <c r="N10865" s="7">
        <f>F10865-K10865</f>
        <v/>
      </c>
      <c r="O10865" s="7">
        <f>G10865-L10865</f>
        <v/>
      </c>
      <c r="P10865" s="7">
        <f>H10865-M10865</f>
        <v/>
      </c>
      <c r="Q10865" s="7">
        <f>IF($I10865=1,(N10865-MAR1!$B$11)/MAR1!$D$11,(N10865-MAR1!$C$11)/MAR1!$E$11)</f>
        <v/>
      </c>
      <c r="R10865" s="7">
        <f>IF($I10865=1,(O10865-MAR1!$B$12)/MAR1!$D$12,(O10865-MAR1!$C$12)/MAR1!$E$12)</f>
        <v/>
      </c>
      <c r="S10865" s="7">
        <f>IF($I10865=1,(P10865-MAR1!$B$13)/MAR1!$D$13,(P10865-MAR1!$C$13)/MAR1!$E$13)</f>
        <v/>
      </c>
    </row>
    <row r="10866">
      <c r="A10866" s="5" t="n">
        <v>10865</v>
      </c>
      <c r="B10866" s="5" t="n">
        <v>30</v>
      </c>
      <c r="C10866" s="5" t="n">
        <v>280</v>
      </c>
      <c r="D10866" s="5" t="n">
        <v>10</v>
      </c>
      <c r="E10866" s="5" t="n">
        <v>0</v>
      </c>
      <c r="F10866" s="5" t="n">
        <v>30.5</v>
      </c>
      <c r="G10866" s="5" t="n">
        <v>22.5</v>
      </c>
      <c r="H10866" s="5" t="n">
        <v>15.83</v>
      </c>
      <c r="I10866" s="6">
        <f>IF(E10866&gt;=Markov!$B$3,1,0)</f>
        <v/>
      </c>
      <c r="J10866" s="6">
        <f>I10865</f>
        <v/>
      </c>
      <c r="K10866" s="7">
        <f>MAR1!$B$5+MAR1!$C$5*COS(2*PI()*$C10866/365)+MAR1!$D$5*SIN(2*PI()*$C10866/365)</f>
        <v/>
      </c>
      <c r="L10866" s="7">
        <f>MAR1!$B$6+MAR1!$C$6*COS(2*PI()*$C10866/365)+MAR1!$D$6*SIN(2*PI()*$C10866/365)</f>
        <v/>
      </c>
      <c r="M10866" s="7">
        <f>MAR1!$B$7+MAR1!$C$7*COS(2*PI()*$C10866/365)+MAR1!$D$7*SIN(2*PI()*$C10866/365)</f>
        <v/>
      </c>
      <c r="N10866" s="7">
        <f>F10866-K10866</f>
        <v/>
      </c>
      <c r="O10866" s="7">
        <f>G10866-L10866</f>
        <v/>
      </c>
      <c r="P10866" s="7">
        <f>H10866-M10866</f>
        <v/>
      </c>
      <c r="Q10866" s="7">
        <f>IF($I10866=1,(N10866-MAR1!$B$11)/MAR1!$D$11,(N10866-MAR1!$C$11)/MAR1!$E$11)</f>
        <v/>
      </c>
      <c r="R10866" s="7">
        <f>IF($I10866=1,(O10866-MAR1!$B$12)/MAR1!$D$12,(O10866-MAR1!$C$12)/MAR1!$E$12)</f>
        <v/>
      </c>
      <c r="S10866" s="7">
        <f>IF($I10866=1,(P10866-MAR1!$B$13)/MAR1!$D$13,(P10866-MAR1!$C$13)/MAR1!$E$13)</f>
        <v/>
      </c>
    </row>
    <row r="10867">
      <c r="A10867" s="5" t="n">
        <v>10866</v>
      </c>
      <c r="B10867" s="5" t="n">
        <v>30</v>
      </c>
      <c r="C10867" s="5" t="n">
        <v>281</v>
      </c>
      <c r="D10867" s="5" t="n">
        <v>10</v>
      </c>
      <c r="E10867" s="5" t="n">
        <v>0</v>
      </c>
      <c r="F10867" s="5" t="n">
        <v>31.3</v>
      </c>
      <c r="G10867" s="5" t="n">
        <v>18.7</v>
      </c>
      <c r="H10867" s="5" t="n">
        <v>12.3</v>
      </c>
      <c r="I10867" s="6">
        <f>IF(E10867&gt;=Markov!$B$3,1,0)</f>
        <v/>
      </c>
      <c r="J10867" s="6">
        <f>I10866</f>
        <v/>
      </c>
      <c r="K10867" s="7">
        <f>MAR1!$B$5+MAR1!$C$5*COS(2*PI()*$C10867/365)+MAR1!$D$5*SIN(2*PI()*$C10867/365)</f>
        <v/>
      </c>
      <c r="L10867" s="7">
        <f>MAR1!$B$6+MAR1!$C$6*COS(2*PI()*$C10867/365)+MAR1!$D$6*SIN(2*PI()*$C10867/365)</f>
        <v/>
      </c>
      <c r="M10867" s="7">
        <f>MAR1!$B$7+MAR1!$C$7*COS(2*PI()*$C10867/365)+MAR1!$D$7*SIN(2*PI()*$C10867/365)</f>
        <v/>
      </c>
      <c r="N10867" s="7">
        <f>F10867-K10867</f>
        <v/>
      </c>
      <c r="O10867" s="7">
        <f>G10867-L10867</f>
        <v/>
      </c>
      <c r="P10867" s="7">
        <f>H10867-M10867</f>
        <v/>
      </c>
      <c r="Q10867" s="7">
        <f>IF($I10867=1,(N10867-MAR1!$B$11)/MAR1!$D$11,(N10867-MAR1!$C$11)/MAR1!$E$11)</f>
        <v/>
      </c>
      <c r="R10867" s="7">
        <f>IF($I10867=1,(O10867-MAR1!$B$12)/MAR1!$D$12,(O10867-MAR1!$C$12)/MAR1!$E$12)</f>
        <v/>
      </c>
      <c r="S10867" s="7">
        <f>IF($I10867=1,(P10867-MAR1!$B$13)/MAR1!$D$13,(P10867-MAR1!$C$13)/MAR1!$E$13)</f>
        <v/>
      </c>
    </row>
    <row r="10868">
      <c r="A10868" s="5" t="n">
        <v>10867</v>
      </c>
      <c r="B10868" s="5" t="n">
        <v>30</v>
      </c>
      <c r="C10868" s="5" t="n">
        <v>282</v>
      </c>
      <c r="D10868" s="5" t="n">
        <v>10</v>
      </c>
      <c r="E10868" s="5" t="n">
        <v>0</v>
      </c>
      <c r="F10868" s="5" t="n">
        <v>28.6</v>
      </c>
      <c r="G10868" s="5" t="n">
        <v>20.6</v>
      </c>
      <c r="H10868" s="5" t="n">
        <v>14.61</v>
      </c>
      <c r="I10868" s="6">
        <f>IF(E10868&gt;=Markov!$B$3,1,0)</f>
        <v/>
      </c>
      <c r="J10868" s="6">
        <f>I10867</f>
        <v/>
      </c>
      <c r="K10868" s="7">
        <f>MAR1!$B$5+MAR1!$C$5*COS(2*PI()*$C10868/365)+MAR1!$D$5*SIN(2*PI()*$C10868/365)</f>
        <v/>
      </c>
      <c r="L10868" s="7">
        <f>MAR1!$B$6+MAR1!$C$6*COS(2*PI()*$C10868/365)+MAR1!$D$6*SIN(2*PI()*$C10868/365)</f>
        <v/>
      </c>
      <c r="M10868" s="7">
        <f>MAR1!$B$7+MAR1!$C$7*COS(2*PI()*$C10868/365)+MAR1!$D$7*SIN(2*PI()*$C10868/365)</f>
        <v/>
      </c>
      <c r="N10868" s="7">
        <f>F10868-K10868</f>
        <v/>
      </c>
      <c r="O10868" s="7">
        <f>G10868-L10868</f>
        <v/>
      </c>
      <c r="P10868" s="7">
        <f>H10868-M10868</f>
        <v/>
      </c>
      <c r="Q10868" s="7">
        <f>IF($I10868=1,(N10868-MAR1!$B$11)/MAR1!$D$11,(N10868-MAR1!$C$11)/MAR1!$E$11)</f>
        <v/>
      </c>
      <c r="R10868" s="7">
        <f>IF($I10868=1,(O10868-MAR1!$B$12)/MAR1!$D$12,(O10868-MAR1!$C$12)/MAR1!$E$12)</f>
        <v/>
      </c>
      <c r="S10868" s="7">
        <f>IF($I10868=1,(P10868-MAR1!$B$13)/MAR1!$D$13,(P10868-MAR1!$C$13)/MAR1!$E$13)</f>
        <v/>
      </c>
    </row>
    <row r="10869">
      <c r="A10869" s="5" t="n">
        <v>10868</v>
      </c>
      <c r="B10869" s="5" t="n">
        <v>30</v>
      </c>
      <c r="C10869" s="5" t="n">
        <v>283</v>
      </c>
      <c r="D10869" s="5" t="n">
        <v>10</v>
      </c>
      <c r="E10869" s="5" t="n">
        <v>0</v>
      </c>
      <c r="F10869" s="5" t="n">
        <v>29.9</v>
      </c>
      <c r="G10869" s="5" t="n">
        <v>20.6</v>
      </c>
      <c r="H10869" s="5" t="n">
        <v>11.85</v>
      </c>
      <c r="I10869" s="6">
        <f>IF(E10869&gt;=Markov!$B$3,1,0)</f>
        <v/>
      </c>
      <c r="J10869" s="6">
        <f>I10868</f>
        <v/>
      </c>
      <c r="K10869" s="7">
        <f>MAR1!$B$5+MAR1!$C$5*COS(2*PI()*$C10869/365)+MAR1!$D$5*SIN(2*PI()*$C10869/365)</f>
        <v/>
      </c>
      <c r="L10869" s="7">
        <f>MAR1!$B$6+MAR1!$C$6*COS(2*PI()*$C10869/365)+MAR1!$D$6*SIN(2*PI()*$C10869/365)</f>
        <v/>
      </c>
      <c r="M10869" s="7">
        <f>MAR1!$B$7+MAR1!$C$7*COS(2*PI()*$C10869/365)+MAR1!$D$7*SIN(2*PI()*$C10869/365)</f>
        <v/>
      </c>
      <c r="N10869" s="7">
        <f>F10869-K10869</f>
        <v/>
      </c>
      <c r="O10869" s="7">
        <f>G10869-L10869</f>
        <v/>
      </c>
      <c r="P10869" s="7">
        <f>H10869-M10869</f>
        <v/>
      </c>
      <c r="Q10869" s="7">
        <f>IF($I10869=1,(N10869-MAR1!$B$11)/MAR1!$D$11,(N10869-MAR1!$C$11)/MAR1!$E$11)</f>
        <v/>
      </c>
      <c r="R10869" s="7">
        <f>IF($I10869=1,(O10869-MAR1!$B$12)/MAR1!$D$12,(O10869-MAR1!$C$12)/MAR1!$E$12)</f>
        <v/>
      </c>
      <c r="S10869" s="7">
        <f>IF($I10869=1,(P10869-MAR1!$B$13)/MAR1!$D$13,(P10869-MAR1!$C$13)/MAR1!$E$13)</f>
        <v/>
      </c>
    </row>
    <row r="10870">
      <c r="A10870" s="5" t="n">
        <v>10869</v>
      </c>
      <c r="B10870" s="5" t="n">
        <v>30</v>
      </c>
      <c r="C10870" s="5" t="n">
        <v>284</v>
      </c>
      <c r="D10870" s="5" t="n">
        <v>10</v>
      </c>
      <c r="E10870" s="5" t="n">
        <v>0</v>
      </c>
      <c r="F10870" s="5" t="n">
        <v>29.6</v>
      </c>
      <c r="G10870" s="5" t="n">
        <v>19.1</v>
      </c>
      <c r="H10870" s="5" t="n">
        <v>14.69</v>
      </c>
      <c r="I10870" s="6">
        <f>IF(E10870&gt;=Markov!$B$3,1,0)</f>
        <v/>
      </c>
      <c r="J10870" s="6">
        <f>I10869</f>
        <v/>
      </c>
      <c r="K10870" s="7">
        <f>MAR1!$B$5+MAR1!$C$5*COS(2*PI()*$C10870/365)+MAR1!$D$5*SIN(2*PI()*$C10870/365)</f>
        <v/>
      </c>
      <c r="L10870" s="7">
        <f>MAR1!$B$6+MAR1!$C$6*COS(2*PI()*$C10870/365)+MAR1!$D$6*SIN(2*PI()*$C10870/365)</f>
        <v/>
      </c>
      <c r="M10870" s="7">
        <f>MAR1!$B$7+MAR1!$C$7*COS(2*PI()*$C10870/365)+MAR1!$D$7*SIN(2*PI()*$C10870/365)</f>
        <v/>
      </c>
      <c r="N10870" s="7">
        <f>F10870-K10870</f>
        <v/>
      </c>
      <c r="O10870" s="7">
        <f>G10870-L10870</f>
        <v/>
      </c>
      <c r="P10870" s="7">
        <f>H10870-M10870</f>
        <v/>
      </c>
      <c r="Q10870" s="7">
        <f>IF($I10870=1,(N10870-MAR1!$B$11)/MAR1!$D$11,(N10870-MAR1!$C$11)/MAR1!$E$11)</f>
        <v/>
      </c>
      <c r="R10870" s="7">
        <f>IF($I10870=1,(O10870-MAR1!$B$12)/MAR1!$D$12,(O10870-MAR1!$C$12)/MAR1!$E$12)</f>
        <v/>
      </c>
      <c r="S10870" s="7">
        <f>IF($I10870=1,(P10870-MAR1!$B$13)/MAR1!$D$13,(P10870-MAR1!$C$13)/MAR1!$E$13)</f>
        <v/>
      </c>
    </row>
    <row r="10871">
      <c r="A10871" s="5" t="n">
        <v>10870</v>
      </c>
      <c r="B10871" s="5" t="n">
        <v>30</v>
      </c>
      <c r="C10871" s="5" t="n">
        <v>285</v>
      </c>
      <c r="D10871" s="5" t="n">
        <v>10</v>
      </c>
      <c r="E10871" s="5" t="n">
        <v>0</v>
      </c>
      <c r="F10871" s="5" t="n">
        <v>30.8</v>
      </c>
      <c r="G10871" s="5" t="n">
        <v>18.7</v>
      </c>
      <c r="H10871" s="5" t="n">
        <v>17.33</v>
      </c>
      <c r="I10871" s="6">
        <f>IF(E10871&gt;=Markov!$B$3,1,0)</f>
        <v/>
      </c>
      <c r="J10871" s="6">
        <f>I10870</f>
        <v/>
      </c>
      <c r="K10871" s="7">
        <f>MAR1!$B$5+MAR1!$C$5*COS(2*PI()*$C10871/365)+MAR1!$D$5*SIN(2*PI()*$C10871/365)</f>
        <v/>
      </c>
      <c r="L10871" s="7">
        <f>MAR1!$B$6+MAR1!$C$6*COS(2*PI()*$C10871/365)+MAR1!$D$6*SIN(2*PI()*$C10871/365)</f>
        <v/>
      </c>
      <c r="M10871" s="7">
        <f>MAR1!$B$7+MAR1!$C$7*COS(2*PI()*$C10871/365)+MAR1!$D$7*SIN(2*PI()*$C10871/365)</f>
        <v/>
      </c>
      <c r="N10871" s="7">
        <f>F10871-K10871</f>
        <v/>
      </c>
      <c r="O10871" s="7">
        <f>G10871-L10871</f>
        <v/>
      </c>
      <c r="P10871" s="7">
        <f>H10871-M10871</f>
        <v/>
      </c>
      <c r="Q10871" s="7">
        <f>IF($I10871=1,(N10871-MAR1!$B$11)/MAR1!$D$11,(N10871-MAR1!$C$11)/MAR1!$E$11)</f>
        <v/>
      </c>
      <c r="R10871" s="7">
        <f>IF($I10871=1,(O10871-MAR1!$B$12)/MAR1!$D$12,(O10871-MAR1!$C$12)/MAR1!$E$12)</f>
        <v/>
      </c>
      <c r="S10871" s="7">
        <f>IF($I10871=1,(P10871-MAR1!$B$13)/MAR1!$D$13,(P10871-MAR1!$C$13)/MAR1!$E$13)</f>
        <v/>
      </c>
    </row>
    <row r="10872">
      <c r="A10872" s="5" t="n">
        <v>10871</v>
      </c>
      <c r="B10872" s="5" t="n">
        <v>30</v>
      </c>
      <c r="C10872" s="5" t="n">
        <v>286</v>
      </c>
      <c r="D10872" s="5" t="n">
        <v>10</v>
      </c>
      <c r="E10872" s="5" t="n">
        <v>0</v>
      </c>
      <c r="F10872" s="5" t="n">
        <v>30.7</v>
      </c>
      <c r="G10872" s="5" t="n">
        <v>17.3</v>
      </c>
      <c r="H10872" s="5" t="n">
        <v>13.75</v>
      </c>
      <c r="I10872" s="6">
        <f>IF(E10872&gt;=Markov!$B$3,1,0)</f>
        <v/>
      </c>
      <c r="J10872" s="6">
        <f>I10871</f>
        <v/>
      </c>
      <c r="K10872" s="7">
        <f>MAR1!$B$5+MAR1!$C$5*COS(2*PI()*$C10872/365)+MAR1!$D$5*SIN(2*PI()*$C10872/365)</f>
        <v/>
      </c>
      <c r="L10872" s="7">
        <f>MAR1!$B$6+MAR1!$C$6*COS(2*PI()*$C10872/365)+MAR1!$D$6*SIN(2*PI()*$C10872/365)</f>
        <v/>
      </c>
      <c r="M10872" s="7">
        <f>MAR1!$B$7+MAR1!$C$7*COS(2*PI()*$C10872/365)+MAR1!$D$7*SIN(2*PI()*$C10872/365)</f>
        <v/>
      </c>
      <c r="N10872" s="7">
        <f>F10872-K10872</f>
        <v/>
      </c>
      <c r="O10872" s="7">
        <f>G10872-L10872</f>
        <v/>
      </c>
      <c r="P10872" s="7">
        <f>H10872-M10872</f>
        <v/>
      </c>
      <c r="Q10872" s="7">
        <f>IF($I10872=1,(N10872-MAR1!$B$11)/MAR1!$D$11,(N10872-MAR1!$C$11)/MAR1!$E$11)</f>
        <v/>
      </c>
      <c r="R10872" s="7">
        <f>IF($I10872=1,(O10872-MAR1!$B$12)/MAR1!$D$12,(O10872-MAR1!$C$12)/MAR1!$E$12)</f>
        <v/>
      </c>
      <c r="S10872" s="7">
        <f>IF($I10872=1,(P10872-MAR1!$B$13)/MAR1!$D$13,(P10872-MAR1!$C$13)/MAR1!$E$13)</f>
        <v/>
      </c>
    </row>
    <row r="10873">
      <c r="A10873" s="5" t="n">
        <v>10872</v>
      </c>
      <c r="B10873" s="5" t="n">
        <v>30</v>
      </c>
      <c r="C10873" s="5" t="n">
        <v>287</v>
      </c>
      <c r="D10873" s="5" t="n">
        <v>10</v>
      </c>
      <c r="E10873" s="5" t="n">
        <v>0</v>
      </c>
      <c r="F10873" s="5" t="n">
        <v>30.1</v>
      </c>
      <c r="G10873" s="5" t="n">
        <v>19.2</v>
      </c>
      <c r="H10873" s="5" t="n">
        <v>16.75</v>
      </c>
      <c r="I10873" s="6">
        <f>IF(E10873&gt;=Markov!$B$3,1,0)</f>
        <v/>
      </c>
      <c r="J10873" s="6">
        <f>I10872</f>
        <v/>
      </c>
      <c r="K10873" s="7">
        <f>MAR1!$B$5+MAR1!$C$5*COS(2*PI()*$C10873/365)+MAR1!$D$5*SIN(2*PI()*$C10873/365)</f>
        <v/>
      </c>
      <c r="L10873" s="7">
        <f>MAR1!$B$6+MAR1!$C$6*COS(2*PI()*$C10873/365)+MAR1!$D$6*SIN(2*PI()*$C10873/365)</f>
        <v/>
      </c>
      <c r="M10873" s="7">
        <f>MAR1!$B$7+MAR1!$C$7*COS(2*PI()*$C10873/365)+MAR1!$D$7*SIN(2*PI()*$C10873/365)</f>
        <v/>
      </c>
      <c r="N10873" s="7">
        <f>F10873-K10873</f>
        <v/>
      </c>
      <c r="O10873" s="7">
        <f>G10873-L10873</f>
        <v/>
      </c>
      <c r="P10873" s="7">
        <f>H10873-M10873</f>
        <v/>
      </c>
      <c r="Q10873" s="7">
        <f>IF($I10873=1,(N10873-MAR1!$B$11)/MAR1!$D$11,(N10873-MAR1!$C$11)/MAR1!$E$11)</f>
        <v/>
      </c>
      <c r="R10873" s="7">
        <f>IF($I10873=1,(O10873-MAR1!$B$12)/MAR1!$D$12,(O10873-MAR1!$C$12)/MAR1!$E$12)</f>
        <v/>
      </c>
      <c r="S10873" s="7">
        <f>IF($I10873=1,(P10873-MAR1!$B$13)/MAR1!$D$13,(P10873-MAR1!$C$13)/MAR1!$E$13)</f>
        <v/>
      </c>
    </row>
    <row r="10874">
      <c r="A10874" s="5" t="n">
        <v>10873</v>
      </c>
      <c r="B10874" s="5" t="n">
        <v>30</v>
      </c>
      <c r="C10874" s="5" t="n">
        <v>288</v>
      </c>
      <c r="D10874" s="5" t="n">
        <v>10</v>
      </c>
      <c r="E10874" s="5" t="n">
        <v>0</v>
      </c>
      <c r="F10874" s="5" t="n">
        <v>30.4</v>
      </c>
      <c r="G10874" s="5" t="n">
        <v>17.7</v>
      </c>
      <c r="H10874" s="5" t="n">
        <v>12.67</v>
      </c>
      <c r="I10874" s="6">
        <f>IF(E10874&gt;=Markov!$B$3,1,0)</f>
        <v/>
      </c>
      <c r="J10874" s="6">
        <f>I10873</f>
        <v/>
      </c>
      <c r="K10874" s="7">
        <f>MAR1!$B$5+MAR1!$C$5*COS(2*PI()*$C10874/365)+MAR1!$D$5*SIN(2*PI()*$C10874/365)</f>
        <v/>
      </c>
      <c r="L10874" s="7">
        <f>MAR1!$B$6+MAR1!$C$6*COS(2*PI()*$C10874/365)+MAR1!$D$6*SIN(2*PI()*$C10874/365)</f>
        <v/>
      </c>
      <c r="M10874" s="7">
        <f>MAR1!$B$7+MAR1!$C$7*COS(2*PI()*$C10874/365)+MAR1!$D$7*SIN(2*PI()*$C10874/365)</f>
        <v/>
      </c>
      <c r="N10874" s="7">
        <f>F10874-K10874</f>
        <v/>
      </c>
      <c r="O10874" s="7">
        <f>G10874-L10874</f>
        <v/>
      </c>
      <c r="P10874" s="7">
        <f>H10874-M10874</f>
        <v/>
      </c>
      <c r="Q10874" s="7">
        <f>IF($I10874=1,(N10874-MAR1!$B$11)/MAR1!$D$11,(N10874-MAR1!$C$11)/MAR1!$E$11)</f>
        <v/>
      </c>
      <c r="R10874" s="7">
        <f>IF($I10874=1,(O10874-MAR1!$B$12)/MAR1!$D$12,(O10874-MAR1!$C$12)/MAR1!$E$12)</f>
        <v/>
      </c>
      <c r="S10874" s="7">
        <f>IF($I10874=1,(P10874-MAR1!$B$13)/MAR1!$D$13,(P10874-MAR1!$C$13)/MAR1!$E$13)</f>
        <v/>
      </c>
    </row>
    <row r="10875">
      <c r="A10875" s="5" t="n">
        <v>10874</v>
      </c>
      <c r="B10875" s="5" t="n">
        <v>30</v>
      </c>
      <c r="C10875" s="5" t="n">
        <v>289</v>
      </c>
      <c r="D10875" s="5" t="n">
        <v>10</v>
      </c>
      <c r="E10875" s="5" t="n">
        <v>0</v>
      </c>
      <c r="F10875" s="5" t="n">
        <v>28.2</v>
      </c>
      <c r="G10875" s="5" t="n">
        <v>18</v>
      </c>
      <c r="H10875" s="5" t="n">
        <v>9.4</v>
      </c>
      <c r="I10875" s="6">
        <f>IF(E10875&gt;=Markov!$B$3,1,0)</f>
        <v/>
      </c>
      <c r="J10875" s="6">
        <f>I10874</f>
        <v/>
      </c>
      <c r="K10875" s="7">
        <f>MAR1!$B$5+MAR1!$C$5*COS(2*PI()*$C10875/365)+MAR1!$D$5*SIN(2*PI()*$C10875/365)</f>
        <v/>
      </c>
      <c r="L10875" s="7">
        <f>MAR1!$B$6+MAR1!$C$6*COS(2*PI()*$C10875/365)+MAR1!$D$6*SIN(2*PI()*$C10875/365)</f>
        <v/>
      </c>
      <c r="M10875" s="7">
        <f>MAR1!$B$7+MAR1!$C$7*COS(2*PI()*$C10875/365)+MAR1!$D$7*SIN(2*PI()*$C10875/365)</f>
        <v/>
      </c>
      <c r="N10875" s="7">
        <f>F10875-K10875</f>
        <v/>
      </c>
      <c r="O10875" s="7">
        <f>G10875-L10875</f>
        <v/>
      </c>
      <c r="P10875" s="7">
        <f>H10875-M10875</f>
        <v/>
      </c>
      <c r="Q10875" s="7">
        <f>IF($I10875=1,(N10875-MAR1!$B$11)/MAR1!$D$11,(N10875-MAR1!$C$11)/MAR1!$E$11)</f>
        <v/>
      </c>
      <c r="R10875" s="7">
        <f>IF($I10875=1,(O10875-MAR1!$B$12)/MAR1!$D$12,(O10875-MAR1!$C$12)/MAR1!$E$12)</f>
        <v/>
      </c>
      <c r="S10875" s="7">
        <f>IF($I10875=1,(P10875-MAR1!$B$13)/MAR1!$D$13,(P10875-MAR1!$C$13)/MAR1!$E$13)</f>
        <v/>
      </c>
    </row>
    <row r="10876">
      <c r="A10876" s="5" t="n">
        <v>10875</v>
      </c>
      <c r="B10876" s="5" t="n">
        <v>30</v>
      </c>
      <c r="C10876" s="5" t="n">
        <v>290</v>
      </c>
      <c r="D10876" s="5" t="n">
        <v>10</v>
      </c>
      <c r="E10876" s="5" t="n">
        <v>1.2</v>
      </c>
      <c r="F10876" s="5" t="n">
        <v>24.4</v>
      </c>
      <c r="G10876" s="5" t="n">
        <v>17</v>
      </c>
      <c r="H10876" s="5" t="n">
        <v>3.68</v>
      </c>
      <c r="I10876" s="6">
        <f>IF(E10876&gt;=Markov!$B$3,1,0)</f>
        <v/>
      </c>
      <c r="J10876" s="6">
        <f>I10875</f>
        <v/>
      </c>
      <c r="K10876" s="7">
        <f>MAR1!$B$5+MAR1!$C$5*COS(2*PI()*$C10876/365)+MAR1!$D$5*SIN(2*PI()*$C10876/365)</f>
        <v/>
      </c>
      <c r="L10876" s="7">
        <f>MAR1!$B$6+MAR1!$C$6*COS(2*PI()*$C10876/365)+MAR1!$D$6*SIN(2*PI()*$C10876/365)</f>
        <v/>
      </c>
      <c r="M10876" s="7">
        <f>MAR1!$B$7+MAR1!$C$7*COS(2*PI()*$C10876/365)+MAR1!$D$7*SIN(2*PI()*$C10876/365)</f>
        <v/>
      </c>
      <c r="N10876" s="7">
        <f>F10876-K10876</f>
        <v/>
      </c>
      <c r="O10876" s="7">
        <f>G10876-L10876</f>
        <v/>
      </c>
      <c r="P10876" s="7">
        <f>H10876-M10876</f>
        <v/>
      </c>
      <c r="Q10876" s="7">
        <f>IF($I10876=1,(N10876-MAR1!$B$11)/MAR1!$D$11,(N10876-MAR1!$C$11)/MAR1!$E$11)</f>
        <v/>
      </c>
      <c r="R10876" s="7">
        <f>IF($I10876=1,(O10876-MAR1!$B$12)/MAR1!$D$12,(O10876-MAR1!$C$12)/MAR1!$E$12)</f>
        <v/>
      </c>
      <c r="S10876" s="7">
        <f>IF($I10876=1,(P10876-MAR1!$B$13)/MAR1!$D$13,(P10876-MAR1!$C$13)/MAR1!$E$13)</f>
        <v/>
      </c>
    </row>
    <row r="10877">
      <c r="A10877" s="5" t="n">
        <v>10876</v>
      </c>
      <c r="B10877" s="5" t="n">
        <v>30</v>
      </c>
      <c r="C10877" s="5" t="n">
        <v>291</v>
      </c>
      <c r="D10877" s="5" t="n">
        <v>10</v>
      </c>
      <c r="E10877" s="5" t="n">
        <v>0</v>
      </c>
      <c r="F10877" s="5" t="n">
        <v>26.6</v>
      </c>
      <c r="G10877" s="5" t="n">
        <v>17</v>
      </c>
      <c r="H10877" s="5" t="n">
        <v>11.73</v>
      </c>
      <c r="I10877" s="6">
        <f>IF(E10877&gt;=Markov!$B$3,1,0)</f>
        <v/>
      </c>
      <c r="J10877" s="6">
        <f>I10876</f>
        <v/>
      </c>
      <c r="K10877" s="7">
        <f>MAR1!$B$5+MAR1!$C$5*COS(2*PI()*$C10877/365)+MAR1!$D$5*SIN(2*PI()*$C10877/365)</f>
        <v/>
      </c>
      <c r="L10877" s="7">
        <f>MAR1!$B$6+MAR1!$C$6*COS(2*PI()*$C10877/365)+MAR1!$D$6*SIN(2*PI()*$C10877/365)</f>
        <v/>
      </c>
      <c r="M10877" s="7">
        <f>MAR1!$B$7+MAR1!$C$7*COS(2*PI()*$C10877/365)+MAR1!$D$7*SIN(2*PI()*$C10877/365)</f>
        <v/>
      </c>
      <c r="N10877" s="7">
        <f>F10877-K10877</f>
        <v/>
      </c>
      <c r="O10877" s="7">
        <f>G10877-L10877</f>
        <v/>
      </c>
      <c r="P10877" s="7">
        <f>H10877-M10877</f>
        <v/>
      </c>
      <c r="Q10877" s="7">
        <f>IF($I10877=1,(N10877-MAR1!$B$11)/MAR1!$D$11,(N10877-MAR1!$C$11)/MAR1!$E$11)</f>
        <v/>
      </c>
      <c r="R10877" s="7">
        <f>IF($I10877=1,(O10877-MAR1!$B$12)/MAR1!$D$12,(O10877-MAR1!$C$12)/MAR1!$E$12)</f>
        <v/>
      </c>
      <c r="S10877" s="7">
        <f>IF($I10877=1,(P10877-MAR1!$B$13)/MAR1!$D$13,(P10877-MAR1!$C$13)/MAR1!$E$13)</f>
        <v/>
      </c>
    </row>
    <row r="10878">
      <c r="A10878" s="5" t="n">
        <v>10877</v>
      </c>
      <c r="B10878" s="5" t="n">
        <v>30</v>
      </c>
      <c r="C10878" s="5" t="n">
        <v>292</v>
      </c>
      <c r="D10878" s="5" t="n">
        <v>10</v>
      </c>
      <c r="E10878" s="5" t="n">
        <v>0</v>
      </c>
      <c r="F10878" s="5" t="n">
        <v>26.7</v>
      </c>
      <c r="G10878" s="5" t="n">
        <v>15.9</v>
      </c>
      <c r="H10878" s="5" t="n">
        <v>16.64</v>
      </c>
      <c r="I10878" s="6">
        <f>IF(E10878&gt;=Markov!$B$3,1,0)</f>
        <v/>
      </c>
      <c r="J10878" s="6">
        <f>I10877</f>
        <v/>
      </c>
      <c r="K10878" s="7">
        <f>MAR1!$B$5+MAR1!$C$5*COS(2*PI()*$C10878/365)+MAR1!$D$5*SIN(2*PI()*$C10878/365)</f>
        <v/>
      </c>
      <c r="L10878" s="7">
        <f>MAR1!$B$6+MAR1!$C$6*COS(2*PI()*$C10878/365)+MAR1!$D$6*SIN(2*PI()*$C10878/365)</f>
        <v/>
      </c>
      <c r="M10878" s="7">
        <f>MAR1!$B$7+MAR1!$C$7*COS(2*PI()*$C10878/365)+MAR1!$D$7*SIN(2*PI()*$C10878/365)</f>
        <v/>
      </c>
      <c r="N10878" s="7">
        <f>F10878-K10878</f>
        <v/>
      </c>
      <c r="O10878" s="7">
        <f>G10878-L10878</f>
        <v/>
      </c>
      <c r="P10878" s="7">
        <f>H10878-M10878</f>
        <v/>
      </c>
      <c r="Q10878" s="7">
        <f>IF($I10878=1,(N10878-MAR1!$B$11)/MAR1!$D$11,(N10878-MAR1!$C$11)/MAR1!$E$11)</f>
        <v/>
      </c>
      <c r="R10878" s="7">
        <f>IF($I10878=1,(O10878-MAR1!$B$12)/MAR1!$D$12,(O10878-MAR1!$C$12)/MAR1!$E$12)</f>
        <v/>
      </c>
      <c r="S10878" s="7">
        <f>IF($I10878=1,(P10878-MAR1!$B$13)/MAR1!$D$13,(P10878-MAR1!$C$13)/MAR1!$E$13)</f>
        <v/>
      </c>
    </row>
    <row r="10879">
      <c r="A10879" s="5" t="n">
        <v>10878</v>
      </c>
      <c r="B10879" s="5" t="n">
        <v>30</v>
      </c>
      <c r="C10879" s="5" t="n">
        <v>293</v>
      </c>
      <c r="D10879" s="5" t="n">
        <v>10</v>
      </c>
      <c r="E10879" s="5" t="n">
        <v>0</v>
      </c>
      <c r="F10879" s="5" t="n">
        <v>26.6</v>
      </c>
      <c r="G10879" s="5" t="n">
        <v>15.1</v>
      </c>
      <c r="H10879" s="5" t="n">
        <v>12.74</v>
      </c>
      <c r="I10879" s="6">
        <f>IF(E10879&gt;=Markov!$B$3,1,0)</f>
        <v/>
      </c>
      <c r="J10879" s="6">
        <f>I10878</f>
        <v/>
      </c>
      <c r="K10879" s="7">
        <f>MAR1!$B$5+MAR1!$C$5*COS(2*PI()*$C10879/365)+MAR1!$D$5*SIN(2*PI()*$C10879/365)</f>
        <v/>
      </c>
      <c r="L10879" s="7">
        <f>MAR1!$B$6+MAR1!$C$6*COS(2*PI()*$C10879/365)+MAR1!$D$6*SIN(2*PI()*$C10879/365)</f>
        <v/>
      </c>
      <c r="M10879" s="7">
        <f>MAR1!$B$7+MAR1!$C$7*COS(2*PI()*$C10879/365)+MAR1!$D$7*SIN(2*PI()*$C10879/365)</f>
        <v/>
      </c>
      <c r="N10879" s="7">
        <f>F10879-K10879</f>
        <v/>
      </c>
      <c r="O10879" s="7">
        <f>G10879-L10879</f>
        <v/>
      </c>
      <c r="P10879" s="7">
        <f>H10879-M10879</f>
        <v/>
      </c>
      <c r="Q10879" s="7">
        <f>IF($I10879=1,(N10879-MAR1!$B$11)/MAR1!$D$11,(N10879-MAR1!$C$11)/MAR1!$E$11)</f>
        <v/>
      </c>
      <c r="R10879" s="7">
        <f>IF($I10879=1,(O10879-MAR1!$B$12)/MAR1!$D$12,(O10879-MAR1!$C$12)/MAR1!$E$12)</f>
        <v/>
      </c>
      <c r="S10879" s="7">
        <f>IF($I10879=1,(P10879-MAR1!$B$13)/MAR1!$D$13,(P10879-MAR1!$C$13)/MAR1!$E$13)</f>
        <v/>
      </c>
    </row>
    <row r="10880">
      <c r="A10880" s="5" t="n">
        <v>10879</v>
      </c>
      <c r="B10880" s="5" t="n">
        <v>30</v>
      </c>
      <c r="C10880" s="5" t="n">
        <v>294</v>
      </c>
      <c r="D10880" s="5" t="n">
        <v>10</v>
      </c>
      <c r="E10880" s="5" t="n">
        <v>0</v>
      </c>
      <c r="F10880" s="5" t="n">
        <v>27.8</v>
      </c>
      <c r="G10880" s="5" t="n">
        <v>18.5</v>
      </c>
      <c r="H10880" s="5" t="n">
        <v>13.98</v>
      </c>
      <c r="I10880" s="6">
        <f>IF(E10880&gt;=Markov!$B$3,1,0)</f>
        <v/>
      </c>
      <c r="J10880" s="6">
        <f>I10879</f>
        <v/>
      </c>
      <c r="K10880" s="7">
        <f>MAR1!$B$5+MAR1!$C$5*COS(2*PI()*$C10880/365)+MAR1!$D$5*SIN(2*PI()*$C10880/365)</f>
        <v/>
      </c>
      <c r="L10880" s="7">
        <f>MAR1!$B$6+MAR1!$C$6*COS(2*PI()*$C10880/365)+MAR1!$D$6*SIN(2*PI()*$C10880/365)</f>
        <v/>
      </c>
      <c r="M10880" s="7">
        <f>MAR1!$B$7+MAR1!$C$7*COS(2*PI()*$C10880/365)+MAR1!$D$7*SIN(2*PI()*$C10880/365)</f>
        <v/>
      </c>
      <c r="N10880" s="7">
        <f>F10880-K10880</f>
        <v/>
      </c>
      <c r="O10880" s="7">
        <f>G10880-L10880</f>
        <v/>
      </c>
      <c r="P10880" s="7">
        <f>H10880-M10880</f>
        <v/>
      </c>
      <c r="Q10880" s="7">
        <f>IF($I10880=1,(N10880-MAR1!$B$11)/MAR1!$D$11,(N10880-MAR1!$C$11)/MAR1!$E$11)</f>
        <v/>
      </c>
      <c r="R10880" s="7">
        <f>IF($I10880=1,(O10880-MAR1!$B$12)/MAR1!$D$12,(O10880-MAR1!$C$12)/MAR1!$E$12)</f>
        <v/>
      </c>
      <c r="S10880" s="7">
        <f>IF($I10880=1,(P10880-MAR1!$B$13)/MAR1!$D$13,(P10880-MAR1!$C$13)/MAR1!$E$13)</f>
        <v/>
      </c>
    </row>
    <row r="10881">
      <c r="A10881" s="5" t="n">
        <v>10880</v>
      </c>
      <c r="B10881" s="5" t="n">
        <v>30</v>
      </c>
      <c r="C10881" s="5" t="n">
        <v>295</v>
      </c>
      <c r="D10881" s="5" t="n">
        <v>10</v>
      </c>
      <c r="E10881" s="5" t="n">
        <v>0</v>
      </c>
      <c r="F10881" s="5" t="n">
        <v>25.9</v>
      </c>
      <c r="G10881" s="5" t="n">
        <v>17.6</v>
      </c>
      <c r="H10881" s="5" t="n">
        <v>15.66</v>
      </c>
      <c r="I10881" s="6">
        <f>IF(E10881&gt;=Markov!$B$3,1,0)</f>
        <v/>
      </c>
      <c r="J10881" s="6">
        <f>I10880</f>
        <v/>
      </c>
      <c r="K10881" s="7">
        <f>MAR1!$B$5+MAR1!$C$5*COS(2*PI()*$C10881/365)+MAR1!$D$5*SIN(2*PI()*$C10881/365)</f>
        <v/>
      </c>
      <c r="L10881" s="7">
        <f>MAR1!$B$6+MAR1!$C$6*COS(2*PI()*$C10881/365)+MAR1!$D$6*SIN(2*PI()*$C10881/365)</f>
        <v/>
      </c>
      <c r="M10881" s="7">
        <f>MAR1!$B$7+MAR1!$C$7*COS(2*PI()*$C10881/365)+MAR1!$D$7*SIN(2*PI()*$C10881/365)</f>
        <v/>
      </c>
      <c r="N10881" s="7">
        <f>F10881-K10881</f>
        <v/>
      </c>
      <c r="O10881" s="7">
        <f>G10881-L10881</f>
        <v/>
      </c>
      <c r="P10881" s="7">
        <f>H10881-M10881</f>
        <v/>
      </c>
      <c r="Q10881" s="7">
        <f>IF($I10881=1,(N10881-MAR1!$B$11)/MAR1!$D$11,(N10881-MAR1!$C$11)/MAR1!$E$11)</f>
        <v/>
      </c>
      <c r="R10881" s="7">
        <f>IF($I10881=1,(O10881-MAR1!$B$12)/MAR1!$D$12,(O10881-MAR1!$C$12)/MAR1!$E$12)</f>
        <v/>
      </c>
      <c r="S10881" s="7">
        <f>IF($I10881=1,(P10881-MAR1!$B$13)/MAR1!$D$13,(P10881-MAR1!$C$13)/MAR1!$E$13)</f>
        <v/>
      </c>
    </row>
    <row r="10882">
      <c r="A10882" s="5" t="n">
        <v>10881</v>
      </c>
      <c r="B10882" s="5" t="n">
        <v>30</v>
      </c>
      <c r="C10882" s="5" t="n">
        <v>296</v>
      </c>
      <c r="D10882" s="5" t="n">
        <v>10</v>
      </c>
      <c r="E10882" s="5" t="n">
        <v>0</v>
      </c>
      <c r="F10882" s="5" t="n">
        <v>25.5</v>
      </c>
      <c r="G10882" s="5" t="n">
        <v>15.4</v>
      </c>
      <c r="H10882" s="5" t="n">
        <v>14.06</v>
      </c>
      <c r="I10882" s="6">
        <f>IF(E10882&gt;=Markov!$B$3,1,0)</f>
        <v/>
      </c>
      <c r="J10882" s="6">
        <f>I10881</f>
        <v/>
      </c>
      <c r="K10882" s="7">
        <f>MAR1!$B$5+MAR1!$C$5*COS(2*PI()*$C10882/365)+MAR1!$D$5*SIN(2*PI()*$C10882/365)</f>
        <v/>
      </c>
      <c r="L10882" s="7">
        <f>MAR1!$B$6+MAR1!$C$6*COS(2*PI()*$C10882/365)+MAR1!$D$6*SIN(2*PI()*$C10882/365)</f>
        <v/>
      </c>
      <c r="M10882" s="7">
        <f>MAR1!$B$7+MAR1!$C$7*COS(2*PI()*$C10882/365)+MAR1!$D$7*SIN(2*PI()*$C10882/365)</f>
        <v/>
      </c>
      <c r="N10882" s="7">
        <f>F10882-K10882</f>
        <v/>
      </c>
      <c r="O10882" s="7">
        <f>G10882-L10882</f>
        <v/>
      </c>
      <c r="P10882" s="7">
        <f>H10882-M10882</f>
        <v/>
      </c>
      <c r="Q10882" s="7">
        <f>IF($I10882=1,(N10882-MAR1!$B$11)/MAR1!$D$11,(N10882-MAR1!$C$11)/MAR1!$E$11)</f>
        <v/>
      </c>
      <c r="R10882" s="7">
        <f>IF($I10882=1,(O10882-MAR1!$B$12)/MAR1!$D$12,(O10882-MAR1!$C$12)/MAR1!$E$12)</f>
        <v/>
      </c>
      <c r="S10882" s="7">
        <f>IF($I10882=1,(P10882-MAR1!$B$13)/MAR1!$D$13,(P10882-MAR1!$C$13)/MAR1!$E$13)</f>
        <v/>
      </c>
    </row>
    <row r="10883">
      <c r="A10883" s="5" t="n">
        <v>10882</v>
      </c>
      <c r="B10883" s="5" t="n">
        <v>30</v>
      </c>
      <c r="C10883" s="5" t="n">
        <v>297</v>
      </c>
      <c r="D10883" s="5" t="n">
        <v>10</v>
      </c>
      <c r="E10883" s="5" t="n">
        <v>0</v>
      </c>
      <c r="F10883" s="5" t="n">
        <v>28.1</v>
      </c>
      <c r="G10883" s="5" t="n">
        <v>16</v>
      </c>
      <c r="H10883" s="5" t="n">
        <v>16</v>
      </c>
      <c r="I10883" s="6">
        <f>IF(E10883&gt;=Markov!$B$3,1,0)</f>
        <v/>
      </c>
      <c r="J10883" s="6">
        <f>I10882</f>
        <v/>
      </c>
      <c r="K10883" s="7">
        <f>MAR1!$B$5+MAR1!$C$5*COS(2*PI()*$C10883/365)+MAR1!$D$5*SIN(2*PI()*$C10883/365)</f>
        <v/>
      </c>
      <c r="L10883" s="7">
        <f>MAR1!$B$6+MAR1!$C$6*COS(2*PI()*$C10883/365)+MAR1!$D$6*SIN(2*PI()*$C10883/365)</f>
        <v/>
      </c>
      <c r="M10883" s="7">
        <f>MAR1!$B$7+MAR1!$C$7*COS(2*PI()*$C10883/365)+MAR1!$D$7*SIN(2*PI()*$C10883/365)</f>
        <v/>
      </c>
      <c r="N10883" s="7">
        <f>F10883-K10883</f>
        <v/>
      </c>
      <c r="O10883" s="7">
        <f>G10883-L10883</f>
        <v/>
      </c>
      <c r="P10883" s="7">
        <f>H10883-M10883</f>
        <v/>
      </c>
      <c r="Q10883" s="7">
        <f>IF($I10883=1,(N10883-MAR1!$B$11)/MAR1!$D$11,(N10883-MAR1!$C$11)/MAR1!$E$11)</f>
        <v/>
      </c>
      <c r="R10883" s="7">
        <f>IF($I10883=1,(O10883-MAR1!$B$12)/MAR1!$D$12,(O10883-MAR1!$C$12)/MAR1!$E$12)</f>
        <v/>
      </c>
      <c r="S10883" s="7">
        <f>IF($I10883=1,(P10883-MAR1!$B$13)/MAR1!$D$13,(P10883-MAR1!$C$13)/MAR1!$E$13)</f>
        <v/>
      </c>
    </row>
    <row r="10884">
      <c r="A10884" s="5" t="n">
        <v>10883</v>
      </c>
      <c r="B10884" s="5" t="n">
        <v>30</v>
      </c>
      <c r="C10884" s="5" t="n">
        <v>298</v>
      </c>
      <c r="D10884" s="5" t="n">
        <v>10</v>
      </c>
      <c r="E10884" s="5" t="n">
        <v>5.3</v>
      </c>
      <c r="F10884" s="5" t="n">
        <v>25.7</v>
      </c>
      <c r="G10884" s="5" t="n">
        <v>16.1</v>
      </c>
      <c r="H10884" s="5" t="n">
        <v>3.77</v>
      </c>
      <c r="I10884" s="6">
        <f>IF(E10884&gt;=Markov!$B$3,1,0)</f>
        <v/>
      </c>
      <c r="J10884" s="6">
        <f>I10883</f>
        <v/>
      </c>
      <c r="K10884" s="7">
        <f>MAR1!$B$5+MAR1!$C$5*COS(2*PI()*$C10884/365)+MAR1!$D$5*SIN(2*PI()*$C10884/365)</f>
        <v/>
      </c>
      <c r="L10884" s="7">
        <f>MAR1!$B$6+MAR1!$C$6*COS(2*PI()*$C10884/365)+MAR1!$D$6*SIN(2*PI()*$C10884/365)</f>
        <v/>
      </c>
      <c r="M10884" s="7">
        <f>MAR1!$B$7+MAR1!$C$7*COS(2*PI()*$C10884/365)+MAR1!$D$7*SIN(2*PI()*$C10884/365)</f>
        <v/>
      </c>
      <c r="N10884" s="7">
        <f>F10884-K10884</f>
        <v/>
      </c>
      <c r="O10884" s="7">
        <f>G10884-L10884</f>
        <v/>
      </c>
      <c r="P10884" s="7">
        <f>H10884-M10884</f>
        <v/>
      </c>
      <c r="Q10884" s="7">
        <f>IF($I10884=1,(N10884-MAR1!$B$11)/MAR1!$D$11,(N10884-MAR1!$C$11)/MAR1!$E$11)</f>
        <v/>
      </c>
      <c r="R10884" s="7">
        <f>IF($I10884=1,(O10884-MAR1!$B$12)/MAR1!$D$12,(O10884-MAR1!$C$12)/MAR1!$E$12)</f>
        <v/>
      </c>
      <c r="S10884" s="7">
        <f>IF($I10884=1,(P10884-MAR1!$B$13)/MAR1!$D$13,(P10884-MAR1!$C$13)/MAR1!$E$13)</f>
        <v/>
      </c>
    </row>
    <row r="10885">
      <c r="A10885" s="5" t="n">
        <v>10884</v>
      </c>
      <c r="B10885" s="5" t="n">
        <v>30</v>
      </c>
      <c r="C10885" s="5" t="n">
        <v>299</v>
      </c>
      <c r="D10885" s="5" t="n">
        <v>10</v>
      </c>
      <c r="E10885" s="5" t="n">
        <v>0</v>
      </c>
      <c r="F10885" s="5" t="n">
        <v>26.2</v>
      </c>
      <c r="G10885" s="5" t="n">
        <v>17.5</v>
      </c>
      <c r="H10885" s="5" t="n">
        <v>17.35</v>
      </c>
      <c r="I10885" s="6">
        <f>IF(E10885&gt;=Markov!$B$3,1,0)</f>
        <v/>
      </c>
      <c r="J10885" s="6">
        <f>I10884</f>
        <v/>
      </c>
      <c r="K10885" s="7">
        <f>MAR1!$B$5+MAR1!$C$5*COS(2*PI()*$C10885/365)+MAR1!$D$5*SIN(2*PI()*$C10885/365)</f>
        <v/>
      </c>
      <c r="L10885" s="7">
        <f>MAR1!$B$6+MAR1!$C$6*COS(2*PI()*$C10885/365)+MAR1!$D$6*SIN(2*PI()*$C10885/365)</f>
        <v/>
      </c>
      <c r="M10885" s="7">
        <f>MAR1!$B$7+MAR1!$C$7*COS(2*PI()*$C10885/365)+MAR1!$D$7*SIN(2*PI()*$C10885/365)</f>
        <v/>
      </c>
      <c r="N10885" s="7">
        <f>F10885-K10885</f>
        <v/>
      </c>
      <c r="O10885" s="7">
        <f>G10885-L10885</f>
        <v/>
      </c>
      <c r="P10885" s="7">
        <f>H10885-M10885</f>
        <v/>
      </c>
      <c r="Q10885" s="7">
        <f>IF($I10885=1,(N10885-MAR1!$B$11)/MAR1!$D$11,(N10885-MAR1!$C$11)/MAR1!$E$11)</f>
        <v/>
      </c>
      <c r="R10885" s="7">
        <f>IF($I10885=1,(O10885-MAR1!$B$12)/MAR1!$D$12,(O10885-MAR1!$C$12)/MAR1!$E$12)</f>
        <v/>
      </c>
      <c r="S10885" s="7">
        <f>IF($I10885=1,(P10885-MAR1!$B$13)/MAR1!$D$13,(P10885-MAR1!$C$13)/MAR1!$E$13)</f>
        <v/>
      </c>
    </row>
    <row r="10886">
      <c r="A10886" s="5" t="n">
        <v>10885</v>
      </c>
      <c r="B10886" s="5" t="n">
        <v>30</v>
      </c>
      <c r="C10886" s="5" t="n">
        <v>300</v>
      </c>
      <c r="D10886" s="5" t="n">
        <v>10</v>
      </c>
      <c r="E10886" s="5" t="n">
        <v>0</v>
      </c>
      <c r="F10886" s="5" t="n">
        <v>28.1</v>
      </c>
      <c r="G10886" s="5" t="n">
        <v>19.1</v>
      </c>
      <c r="H10886" s="5" t="n">
        <v>13.81</v>
      </c>
      <c r="I10886" s="6">
        <f>IF(E10886&gt;=Markov!$B$3,1,0)</f>
        <v/>
      </c>
      <c r="J10886" s="6">
        <f>I10885</f>
        <v/>
      </c>
      <c r="K10886" s="7">
        <f>MAR1!$B$5+MAR1!$C$5*COS(2*PI()*$C10886/365)+MAR1!$D$5*SIN(2*PI()*$C10886/365)</f>
        <v/>
      </c>
      <c r="L10886" s="7">
        <f>MAR1!$B$6+MAR1!$C$6*COS(2*PI()*$C10886/365)+MAR1!$D$6*SIN(2*PI()*$C10886/365)</f>
        <v/>
      </c>
      <c r="M10886" s="7">
        <f>MAR1!$B$7+MAR1!$C$7*COS(2*PI()*$C10886/365)+MAR1!$D$7*SIN(2*PI()*$C10886/365)</f>
        <v/>
      </c>
      <c r="N10886" s="7">
        <f>F10886-K10886</f>
        <v/>
      </c>
      <c r="O10886" s="7">
        <f>G10886-L10886</f>
        <v/>
      </c>
      <c r="P10886" s="7">
        <f>H10886-M10886</f>
        <v/>
      </c>
      <c r="Q10886" s="7">
        <f>IF($I10886=1,(N10886-MAR1!$B$11)/MAR1!$D$11,(N10886-MAR1!$C$11)/MAR1!$E$11)</f>
        <v/>
      </c>
      <c r="R10886" s="7">
        <f>IF($I10886=1,(O10886-MAR1!$B$12)/MAR1!$D$12,(O10886-MAR1!$C$12)/MAR1!$E$12)</f>
        <v/>
      </c>
      <c r="S10886" s="7">
        <f>IF($I10886=1,(P10886-MAR1!$B$13)/MAR1!$D$13,(P10886-MAR1!$C$13)/MAR1!$E$13)</f>
        <v/>
      </c>
    </row>
    <row r="10887">
      <c r="A10887" s="5" t="n">
        <v>10886</v>
      </c>
      <c r="B10887" s="5" t="n">
        <v>30</v>
      </c>
      <c r="C10887" s="5" t="n">
        <v>301</v>
      </c>
      <c r="D10887" s="5" t="n">
        <v>10</v>
      </c>
      <c r="E10887" s="5" t="n">
        <v>4.7</v>
      </c>
      <c r="F10887" s="5" t="n">
        <v>24.5</v>
      </c>
      <c r="G10887" s="5" t="n">
        <v>16.4</v>
      </c>
      <c r="H10887" s="5" t="n">
        <v>10.2</v>
      </c>
      <c r="I10887" s="6">
        <f>IF(E10887&gt;=Markov!$B$3,1,0)</f>
        <v/>
      </c>
      <c r="J10887" s="6">
        <f>I10886</f>
        <v/>
      </c>
      <c r="K10887" s="7">
        <f>MAR1!$B$5+MAR1!$C$5*COS(2*PI()*$C10887/365)+MAR1!$D$5*SIN(2*PI()*$C10887/365)</f>
        <v/>
      </c>
      <c r="L10887" s="7">
        <f>MAR1!$B$6+MAR1!$C$6*COS(2*PI()*$C10887/365)+MAR1!$D$6*SIN(2*PI()*$C10887/365)</f>
        <v/>
      </c>
      <c r="M10887" s="7">
        <f>MAR1!$B$7+MAR1!$C$7*COS(2*PI()*$C10887/365)+MAR1!$D$7*SIN(2*PI()*$C10887/365)</f>
        <v/>
      </c>
      <c r="N10887" s="7">
        <f>F10887-K10887</f>
        <v/>
      </c>
      <c r="O10887" s="7">
        <f>G10887-L10887</f>
        <v/>
      </c>
      <c r="P10887" s="7">
        <f>H10887-M10887</f>
        <v/>
      </c>
      <c r="Q10887" s="7">
        <f>IF($I10887=1,(N10887-MAR1!$B$11)/MAR1!$D$11,(N10887-MAR1!$C$11)/MAR1!$E$11)</f>
        <v/>
      </c>
      <c r="R10887" s="7">
        <f>IF($I10887=1,(O10887-MAR1!$B$12)/MAR1!$D$12,(O10887-MAR1!$C$12)/MAR1!$E$12)</f>
        <v/>
      </c>
      <c r="S10887" s="7">
        <f>IF($I10887=1,(P10887-MAR1!$B$13)/MAR1!$D$13,(P10887-MAR1!$C$13)/MAR1!$E$13)</f>
        <v/>
      </c>
    </row>
    <row r="10888">
      <c r="A10888" s="5" t="n">
        <v>10887</v>
      </c>
      <c r="B10888" s="5" t="n">
        <v>30</v>
      </c>
      <c r="C10888" s="5" t="n">
        <v>302</v>
      </c>
      <c r="D10888" s="5" t="n">
        <v>10</v>
      </c>
      <c r="E10888" s="5" t="n">
        <v>4.5</v>
      </c>
      <c r="F10888" s="5" t="n">
        <v>26.1</v>
      </c>
      <c r="G10888" s="5" t="n">
        <v>15.4</v>
      </c>
      <c r="H10888" s="5" t="n">
        <v>7.83</v>
      </c>
      <c r="I10888" s="6">
        <f>IF(E10888&gt;=Markov!$B$3,1,0)</f>
        <v/>
      </c>
      <c r="J10888" s="6">
        <f>I10887</f>
        <v/>
      </c>
      <c r="K10888" s="7">
        <f>MAR1!$B$5+MAR1!$C$5*COS(2*PI()*$C10888/365)+MAR1!$D$5*SIN(2*PI()*$C10888/365)</f>
        <v/>
      </c>
      <c r="L10888" s="7">
        <f>MAR1!$B$6+MAR1!$C$6*COS(2*PI()*$C10888/365)+MAR1!$D$6*SIN(2*PI()*$C10888/365)</f>
        <v/>
      </c>
      <c r="M10888" s="7">
        <f>MAR1!$B$7+MAR1!$C$7*COS(2*PI()*$C10888/365)+MAR1!$D$7*SIN(2*PI()*$C10888/365)</f>
        <v/>
      </c>
      <c r="N10888" s="7">
        <f>F10888-K10888</f>
        <v/>
      </c>
      <c r="O10888" s="7">
        <f>G10888-L10888</f>
        <v/>
      </c>
      <c r="P10888" s="7">
        <f>H10888-M10888</f>
        <v/>
      </c>
      <c r="Q10888" s="7">
        <f>IF($I10888=1,(N10888-MAR1!$B$11)/MAR1!$D$11,(N10888-MAR1!$C$11)/MAR1!$E$11)</f>
        <v/>
      </c>
      <c r="R10888" s="7">
        <f>IF($I10888=1,(O10888-MAR1!$B$12)/MAR1!$D$12,(O10888-MAR1!$C$12)/MAR1!$E$12)</f>
        <v/>
      </c>
      <c r="S10888" s="7">
        <f>IF($I10888=1,(P10888-MAR1!$B$13)/MAR1!$D$13,(P10888-MAR1!$C$13)/MAR1!$E$13)</f>
        <v/>
      </c>
    </row>
    <row r="10889">
      <c r="A10889" s="5" t="n">
        <v>10888</v>
      </c>
      <c r="B10889" s="5" t="n">
        <v>30</v>
      </c>
      <c r="C10889" s="5" t="n">
        <v>303</v>
      </c>
      <c r="D10889" s="5" t="n">
        <v>10</v>
      </c>
      <c r="E10889" s="5" t="n">
        <v>0</v>
      </c>
      <c r="F10889" s="5" t="n">
        <v>25.9</v>
      </c>
      <c r="G10889" s="5" t="n">
        <v>14.3</v>
      </c>
      <c r="H10889" s="5" t="n">
        <v>10.54</v>
      </c>
      <c r="I10889" s="6">
        <f>IF(E10889&gt;=Markov!$B$3,1,0)</f>
        <v/>
      </c>
      <c r="J10889" s="6">
        <f>I10888</f>
        <v/>
      </c>
      <c r="K10889" s="7">
        <f>MAR1!$B$5+MAR1!$C$5*COS(2*PI()*$C10889/365)+MAR1!$D$5*SIN(2*PI()*$C10889/365)</f>
        <v/>
      </c>
      <c r="L10889" s="7">
        <f>MAR1!$B$6+MAR1!$C$6*COS(2*PI()*$C10889/365)+MAR1!$D$6*SIN(2*PI()*$C10889/365)</f>
        <v/>
      </c>
      <c r="M10889" s="7">
        <f>MAR1!$B$7+MAR1!$C$7*COS(2*PI()*$C10889/365)+MAR1!$D$7*SIN(2*PI()*$C10889/365)</f>
        <v/>
      </c>
      <c r="N10889" s="7">
        <f>F10889-K10889</f>
        <v/>
      </c>
      <c r="O10889" s="7">
        <f>G10889-L10889</f>
        <v/>
      </c>
      <c r="P10889" s="7">
        <f>H10889-M10889</f>
        <v/>
      </c>
      <c r="Q10889" s="7">
        <f>IF($I10889=1,(N10889-MAR1!$B$11)/MAR1!$D$11,(N10889-MAR1!$C$11)/MAR1!$E$11)</f>
        <v/>
      </c>
      <c r="R10889" s="7">
        <f>IF($I10889=1,(O10889-MAR1!$B$12)/MAR1!$D$12,(O10889-MAR1!$C$12)/MAR1!$E$12)</f>
        <v/>
      </c>
      <c r="S10889" s="7">
        <f>IF($I10889=1,(P10889-MAR1!$B$13)/MAR1!$D$13,(P10889-MAR1!$C$13)/MAR1!$E$13)</f>
        <v/>
      </c>
    </row>
    <row r="10890">
      <c r="A10890" s="5" t="n">
        <v>10889</v>
      </c>
      <c r="B10890" s="5" t="n">
        <v>30</v>
      </c>
      <c r="C10890" s="5" t="n">
        <v>304</v>
      </c>
      <c r="D10890" s="5" t="n">
        <v>10</v>
      </c>
      <c r="E10890" s="5" t="n">
        <v>0</v>
      </c>
      <c r="F10890" s="5" t="n">
        <v>26.9</v>
      </c>
      <c r="G10890" s="5" t="n">
        <v>13.9</v>
      </c>
      <c r="H10890" s="5" t="n">
        <v>16.96</v>
      </c>
      <c r="I10890" s="6">
        <f>IF(E10890&gt;=Markov!$B$3,1,0)</f>
        <v/>
      </c>
      <c r="J10890" s="6">
        <f>I10889</f>
        <v/>
      </c>
      <c r="K10890" s="7">
        <f>MAR1!$B$5+MAR1!$C$5*COS(2*PI()*$C10890/365)+MAR1!$D$5*SIN(2*PI()*$C10890/365)</f>
        <v/>
      </c>
      <c r="L10890" s="7">
        <f>MAR1!$B$6+MAR1!$C$6*COS(2*PI()*$C10890/365)+MAR1!$D$6*SIN(2*PI()*$C10890/365)</f>
        <v/>
      </c>
      <c r="M10890" s="7">
        <f>MAR1!$B$7+MAR1!$C$7*COS(2*PI()*$C10890/365)+MAR1!$D$7*SIN(2*PI()*$C10890/365)</f>
        <v/>
      </c>
      <c r="N10890" s="7">
        <f>F10890-K10890</f>
        <v/>
      </c>
      <c r="O10890" s="7">
        <f>G10890-L10890</f>
        <v/>
      </c>
      <c r="P10890" s="7">
        <f>H10890-M10890</f>
        <v/>
      </c>
      <c r="Q10890" s="7">
        <f>IF($I10890=1,(N10890-MAR1!$B$11)/MAR1!$D$11,(N10890-MAR1!$C$11)/MAR1!$E$11)</f>
        <v/>
      </c>
      <c r="R10890" s="7">
        <f>IF($I10890=1,(O10890-MAR1!$B$12)/MAR1!$D$12,(O10890-MAR1!$C$12)/MAR1!$E$12)</f>
        <v/>
      </c>
      <c r="S10890" s="7">
        <f>IF($I10890=1,(P10890-MAR1!$B$13)/MAR1!$D$13,(P10890-MAR1!$C$13)/MAR1!$E$13)</f>
        <v/>
      </c>
    </row>
    <row r="10891">
      <c r="A10891" s="5" t="n">
        <v>10890</v>
      </c>
      <c r="B10891" s="5" t="n">
        <v>30</v>
      </c>
      <c r="C10891" s="5" t="n">
        <v>305</v>
      </c>
      <c r="D10891" s="5" t="n">
        <v>11</v>
      </c>
      <c r="E10891" s="5" t="n">
        <v>0</v>
      </c>
      <c r="F10891" s="5" t="n">
        <v>27.5</v>
      </c>
      <c r="G10891" s="5" t="n">
        <v>14.9</v>
      </c>
      <c r="H10891" s="5" t="n">
        <v>13.89</v>
      </c>
      <c r="I10891" s="6">
        <f>IF(E10891&gt;=Markov!$B$3,1,0)</f>
        <v/>
      </c>
      <c r="J10891" s="6">
        <f>I10890</f>
        <v/>
      </c>
      <c r="K10891" s="7">
        <f>MAR1!$B$5+MAR1!$C$5*COS(2*PI()*$C10891/365)+MAR1!$D$5*SIN(2*PI()*$C10891/365)</f>
        <v/>
      </c>
      <c r="L10891" s="7">
        <f>MAR1!$B$6+MAR1!$C$6*COS(2*PI()*$C10891/365)+MAR1!$D$6*SIN(2*PI()*$C10891/365)</f>
        <v/>
      </c>
      <c r="M10891" s="7">
        <f>MAR1!$B$7+MAR1!$C$7*COS(2*PI()*$C10891/365)+MAR1!$D$7*SIN(2*PI()*$C10891/365)</f>
        <v/>
      </c>
      <c r="N10891" s="7">
        <f>F10891-K10891</f>
        <v/>
      </c>
      <c r="O10891" s="7">
        <f>G10891-L10891</f>
        <v/>
      </c>
      <c r="P10891" s="7">
        <f>H10891-M10891</f>
        <v/>
      </c>
      <c r="Q10891" s="7">
        <f>IF($I10891=1,(N10891-MAR1!$B$11)/MAR1!$D$11,(N10891-MAR1!$C$11)/MAR1!$E$11)</f>
        <v/>
      </c>
      <c r="R10891" s="7">
        <f>IF($I10891=1,(O10891-MAR1!$B$12)/MAR1!$D$12,(O10891-MAR1!$C$12)/MAR1!$E$12)</f>
        <v/>
      </c>
      <c r="S10891" s="7">
        <f>IF($I10891=1,(P10891-MAR1!$B$13)/MAR1!$D$13,(P10891-MAR1!$C$13)/MAR1!$E$13)</f>
        <v/>
      </c>
    </row>
    <row r="10892">
      <c r="A10892" s="5" t="n">
        <v>10891</v>
      </c>
      <c r="B10892" s="5" t="n">
        <v>30</v>
      </c>
      <c r="C10892" s="5" t="n">
        <v>306</v>
      </c>
      <c r="D10892" s="5" t="n">
        <v>11</v>
      </c>
      <c r="E10892" s="5" t="n">
        <v>0</v>
      </c>
      <c r="F10892" s="5" t="n">
        <v>28.7</v>
      </c>
      <c r="G10892" s="5" t="n">
        <v>16</v>
      </c>
      <c r="H10892" s="5" t="n">
        <v>15.55</v>
      </c>
      <c r="I10892" s="6">
        <f>IF(E10892&gt;=Markov!$B$3,1,0)</f>
        <v/>
      </c>
      <c r="J10892" s="6">
        <f>I10891</f>
        <v/>
      </c>
      <c r="K10892" s="7">
        <f>MAR1!$B$5+MAR1!$C$5*COS(2*PI()*$C10892/365)+MAR1!$D$5*SIN(2*PI()*$C10892/365)</f>
        <v/>
      </c>
      <c r="L10892" s="7">
        <f>MAR1!$B$6+MAR1!$C$6*COS(2*PI()*$C10892/365)+MAR1!$D$6*SIN(2*PI()*$C10892/365)</f>
        <v/>
      </c>
      <c r="M10892" s="7">
        <f>MAR1!$B$7+MAR1!$C$7*COS(2*PI()*$C10892/365)+MAR1!$D$7*SIN(2*PI()*$C10892/365)</f>
        <v/>
      </c>
      <c r="N10892" s="7">
        <f>F10892-K10892</f>
        <v/>
      </c>
      <c r="O10892" s="7">
        <f>G10892-L10892</f>
        <v/>
      </c>
      <c r="P10892" s="7">
        <f>H10892-M10892</f>
        <v/>
      </c>
      <c r="Q10892" s="7">
        <f>IF($I10892=1,(N10892-MAR1!$B$11)/MAR1!$D$11,(N10892-MAR1!$C$11)/MAR1!$E$11)</f>
        <v/>
      </c>
      <c r="R10892" s="7">
        <f>IF($I10892=1,(O10892-MAR1!$B$12)/MAR1!$D$12,(O10892-MAR1!$C$12)/MAR1!$E$12)</f>
        <v/>
      </c>
      <c r="S10892" s="7">
        <f>IF($I10892=1,(P10892-MAR1!$B$13)/MAR1!$D$13,(P10892-MAR1!$C$13)/MAR1!$E$13)</f>
        <v/>
      </c>
    </row>
    <row r="10893">
      <c r="A10893" s="5" t="n">
        <v>10892</v>
      </c>
      <c r="B10893" s="5" t="n">
        <v>30</v>
      </c>
      <c r="C10893" s="5" t="n">
        <v>307</v>
      </c>
      <c r="D10893" s="5" t="n">
        <v>11</v>
      </c>
      <c r="E10893" s="5" t="n">
        <v>0</v>
      </c>
      <c r="F10893" s="5" t="n">
        <v>28.1</v>
      </c>
      <c r="G10893" s="5" t="n">
        <v>14.2</v>
      </c>
      <c r="H10893" s="5" t="n">
        <v>12.71</v>
      </c>
      <c r="I10893" s="6">
        <f>IF(E10893&gt;=Markov!$B$3,1,0)</f>
        <v/>
      </c>
      <c r="J10893" s="6">
        <f>I10892</f>
        <v/>
      </c>
      <c r="K10893" s="7">
        <f>MAR1!$B$5+MAR1!$C$5*COS(2*PI()*$C10893/365)+MAR1!$D$5*SIN(2*PI()*$C10893/365)</f>
        <v/>
      </c>
      <c r="L10893" s="7">
        <f>MAR1!$B$6+MAR1!$C$6*COS(2*PI()*$C10893/365)+MAR1!$D$6*SIN(2*PI()*$C10893/365)</f>
        <v/>
      </c>
      <c r="M10893" s="7">
        <f>MAR1!$B$7+MAR1!$C$7*COS(2*PI()*$C10893/365)+MAR1!$D$7*SIN(2*PI()*$C10893/365)</f>
        <v/>
      </c>
      <c r="N10893" s="7">
        <f>F10893-K10893</f>
        <v/>
      </c>
      <c r="O10893" s="7">
        <f>G10893-L10893</f>
        <v/>
      </c>
      <c r="P10893" s="7">
        <f>H10893-M10893</f>
        <v/>
      </c>
      <c r="Q10893" s="7">
        <f>IF($I10893=1,(N10893-MAR1!$B$11)/MAR1!$D$11,(N10893-MAR1!$C$11)/MAR1!$E$11)</f>
        <v/>
      </c>
      <c r="R10893" s="7">
        <f>IF($I10893=1,(O10893-MAR1!$B$12)/MAR1!$D$12,(O10893-MAR1!$C$12)/MAR1!$E$12)</f>
        <v/>
      </c>
      <c r="S10893" s="7">
        <f>IF($I10893=1,(P10893-MAR1!$B$13)/MAR1!$D$13,(P10893-MAR1!$C$13)/MAR1!$E$13)</f>
        <v/>
      </c>
    </row>
    <row r="10894">
      <c r="A10894" s="5" t="n">
        <v>10893</v>
      </c>
      <c r="B10894" s="5" t="n">
        <v>30</v>
      </c>
      <c r="C10894" s="5" t="n">
        <v>308</v>
      </c>
      <c r="D10894" s="5" t="n">
        <v>11</v>
      </c>
      <c r="E10894" s="5" t="n">
        <v>0</v>
      </c>
      <c r="F10894" s="5" t="n">
        <v>29.9</v>
      </c>
      <c r="G10894" s="5" t="n">
        <v>17.2</v>
      </c>
      <c r="H10894" s="5" t="n">
        <v>17.72</v>
      </c>
      <c r="I10894" s="6">
        <f>IF(E10894&gt;=Markov!$B$3,1,0)</f>
        <v/>
      </c>
      <c r="J10894" s="6">
        <f>I10893</f>
        <v/>
      </c>
      <c r="K10894" s="7">
        <f>MAR1!$B$5+MAR1!$C$5*COS(2*PI()*$C10894/365)+MAR1!$D$5*SIN(2*PI()*$C10894/365)</f>
        <v/>
      </c>
      <c r="L10894" s="7">
        <f>MAR1!$B$6+MAR1!$C$6*COS(2*PI()*$C10894/365)+MAR1!$D$6*SIN(2*PI()*$C10894/365)</f>
        <v/>
      </c>
      <c r="M10894" s="7">
        <f>MAR1!$B$7+MAR1!$C$7*COS(2*PI()*$C10894/365)+MAR1!$D$7*SIN(2*PI()*$C10894/365)</f>
        <v/>
      </c>
      <c r="N10894" s="7">
        <f>F10894-K10894</f>
        <v/>
      </c>
      <c r="O10894" s="7">
        <f>G10894-L10894</f>
        <v/>
      </c>
      <c r="P10894" s="7">
        <f>H10894-M10894</f>
        <v/>
      </c>
      <c r="Q10894" s="7">
        <f>IF($I10894=1,(N10894-MAR1!$B$11)/MAR1!$D$11,(N10894-MAR1!$C$11)/MAR1!$E$11)</f>
        <v/>
      </c>
      <c r="R10894" s="7">
        <f>IF($I10894=1,(O10894-MAR1!$B$12)/MAR1!$D$12,(O10894-MAR1!$C$12)/MAR1!$E$12)</f>
        <v/>
      </c>
      <c r="S10894" s="7">
        <f>IF($I10894=1,(P10894-MAR1!$B$13)/MAR1!$D$13,(P10894-MAR1!$C$13)/MAR1!$E$13)</f>
        <v/>
      </c>
    </row>
    <row r="10895">
      <c r="A10895" s="5" t="n">
        <v>10894</v>
      </c>
      <c r="B10895" s="5" t="n">
        <v>30</v>
      </c>
      <c r="C10895" s="5" t="n">
        <v>309</v>
      </c>
      <c r="D10895" s="5" t="n">
        <v>11</v>
      </c>
      <c r="E10895" s="5" t="n">
        <v>0</v>
      </c>
      <c r="F10895" s="5" t="n">
        <v>30.3</v>
      </c>
      <c r="G10895" s="5" t="n">
        <v>17.9</v>
      </c>
      <c r="H10895" s="5" t="n">
        <v>12.95</v>
      </c>
      <c r="I10895" s="6">
        <f>IF(E10895&gt;=Markov!$B$3,1,0)</f>
        <v/>
      </c>
      <c r="J10895" s="6">
        <f>I10894</f>
        <v/>
      </c>
      <c r="K10895" s="7">
        <f>MAR1!$B$5+MAR1!$C$5*COS(2*PI()*$C10895/365)+MAR1!$D$5*SIN(2*PI()*$C10895/365)</f>
        <v/>
      </c>
      <c r="L10895" s="7">
        <f>MAR1!$B$6+MAR1!$C$6*COS(2*PI()*$C10895/365)+MAR1!$D$6*SIN(2*PI()*$C10895/365)</f>
        <v/>
      </c>
      <c r="M10895" s="7">
        <f>MAR1!$B$7+MAR1!$C$7*COS(2*PI()*$C10895/365)+MAR1!$D$7*SIN(2*PI()*$C10895/365)</f>
        <v/>
      </c>
      <c r="N10895" s="7">
        <f>F10895-K10895</f>
        <v/>
      </c>
      <c r="O10895" s="7">
        <f>G10895-L10895</f>
        <v/>
      </c>
      <c r="P10895" s="7">
        <f>H10895-M10895</f>
        <v/>
      </c>
      <c r="Q10895" s="7">
        <f>IF($I10895=1,(N10895-MAR1!$B$11)/MAR1!$D$11,(N10895-MAR1!$C$11)/MAR1!$E$11)</f>
        <v/>
      </c>
      <c r="R10895" s="7">
        <f>IF($I10895=1,(O10895-MAR1!$B$12)/MAR1!$D$12,(O10895-MAR1!$C$12)/MAR1!$E$12)</f>
        <v/>
      </c>
      <c r="S10895" s="7">
        <f>IF($I10895=1,(P10895-MAR1!$B$13)/MAR1!$D$13,(P10895-MAR1!$C$13)/MAR1!$E$13)</f>
        <v/>
      </c>
    </row>
    <row r="10896">
      <c r="A10896" s="5" t="n">
        <v>10895</v>
      </c>
      <c r="B10896" s="5" t="n">
        <v>30</v>
      </c>
      <c r="C10896" s="5" t="n">
        <v>310</v>
      </c>
      <c r="D10896" s="5" t="n">
        <v>11</v>
      </c>
      <c r="E10896" s="5" t="n">
        <v>0</v>
      </c>
      <c r="F10896" s="5" t="n">
        <v>31</v>
      </c>
      <c r="G10896" s="5" t="n">
        <v>15.6</v>
      </c>
      <c r="H10896" s="5" t="n">
        <v>10.58</v>
      </c>
      <c r="I10896" s="6">
        <f>IF(E10896&gt;=Markov!$B$3,1,0)</f>
        <v/>
      </c>
      <c r="J10896" s="6">
        <f>I10895</f>
        <v/>
      </c>
      <c r="K10896" s="7">
        <f>MAR1!$B$5+MAR1!$C$5*COS(2*PI()*$C10896/365)+MAR1!$D$5*SIN(2*PI()*$C10896/365)</f>
        <v/>
      </c>
      <c r="L10896" s="7">
        <f>MAR1!$B$6+MAR1!$C$6*COS(2*PI()*$C10896/365)+MAR1!$D$6*SIN(2*PI()*$C10896/365)</f>
        <v/>
      </c>
      <c r="M10896" s="7">
        <f>MAR1!$B$7+MAR1!$C$7*COS(2*PI()*$C10896/365)+MAR1!$D$7*SIN(2*PI()*$C10896/365)</f>
        <v/>
      </c>
      <c r="N10896" s="7">
        <f>F10896-K10896</f>
        <v/>
      </c>
      <c r="O10896" s="7">
        <f>G10896-L10896</f>
        <v/>
      </c>
      <c r="P10896" s="7">
        <f>H10896-M10896</f>
        <v/>
      </c>
      <c r="Q10896" s="7">
        <f>IF($I10896=1,(N10896-MAR1!$B$11)/MAR1!$D$11,(N10896-MAR1!$C$11)/MAR1!$E$11)</f>
        <v/>
      </c>
      <c r="R10896" s="7">
        <f>IF($I10896=1,(O10896-MAR1!$B$12)/MAR1!$D$12,(O10896-MAR1!$C$12)/MAR1!$E$12)</f>
        <v/>
      </c>
      <c r="S10896" s="7">
        <f>IF($I10896=1,(P10896-MAR1!$B$13)/MAR1!$D$13,(P10896-MAR1!$C$13)/MAR1!$E$13)</f>
        <v/>
      </c>
    </row>
    <row r="10897">
      <c r="A10897" s="5" t="n">
        <v>10896</v>
      </c>
      <c r="B10897" s="5" t="n">
        <v>30</v>
      </c>
      <c r="C10897" s="5" t="n">
        <v>311</v>
      </c>
      <c r="D10897" s="5" t="n">
        <v>11</v>
      </c>
      <c r="E10897" s="5" t="n">
        <v>0</v>
      </c>
      <c r="F10897" s="5" t="n">
        <v>30.6</v>
      </c>
      <c r="G10897" s="5" t="n">
        <v>17.9</v>
      </c>
      <c r="H10897" s="5" t="n">
        <v>12.8</v>
      </c>
      <c r="I10897" s="6">
        <f>IF(E10897&gt;=Markov!$B$3,1,0)</f>
        <v/>
      </c>
      <c r="J10897" s="6">
        <f>I10896</f>
        <v/>
      </c>
      <c r="K10897" s="7">
        <f>MAR1!$B$5+MAR1!$C$5*COS(2*PI()*$C10897/365)+MAR1!$D$5*SIN(2*PI()*$C10897/365)</f>
        <v/>
      </c>
      <c r="L10897" s="7">
        <f>MAR1!$B$6+MAR1!$C$6*COS(2*PI()*$C10897/365)+MAR1!$D$6*SIN(2*PI()*$C10897/365)</f>
        <v/>
      </c>
      <c r="M10897" s="7">
        <f>MAR1!$B$7+MAR1!$C$7*COS(2*PI()*$C10897/365)+MAR1!$D$7*SIN(2*PI()*$C10897/365)</f>
        <v/>
      </c>
      <c r="N10897" s="7">
        <f>F10897-K10897</f>
        <v/>
      </c>
      <c r="O10897" s="7">
        <f>G10897-L10897</f>
        <v/>
      </c>
      <c r="P10897" s="7">
        <f>H10897-M10897</f>
        <v/>
      </c>
      <c r="Q10897" s="7">
        <f>IF($I10897=1,(N10897-MAR1!$B$11)/MAR1!$D$11,(N10897-MAR1!$C$11)/MAR1!$E$11)</f>
        <v/>
      </c>
      <c r="R10897" s="7">
        <f>IF($I10897=1,(O10897-MAR1!$B$12)/MAR1!$D$12,(O10897-MAR1!$C$12)/MAR1!$E$12)</f>
        <v/>
      </c>
      <c r="S10897" s="7">
        <f>IF($I10897=1,(P10897-MAR1!$B$13)/MAR1!$D$13,(P10897-MAR1!$C$13)/MAR1!$E$13)</f>
        <v/>
      </c>
    </row>
    <row r="10898">
      <c r="A10898" s="5" t="n">
        <v>10897</v>
      </c>
      <c r="B10898" s="5" t="n">
        <v>30</v>
      </c>
      <c r="C10898" s="5" t="n">
        <v>312</v>
      </c>
      <c r="D10898" s="5" t="n">
        <v>11</v>
      </c>
      <c r="E10898" s="5" t="n">
        <v>0</v>
      </c>
      <c r="F10898" s="5" t="n">
        <v>30.4</v>
      </c>
      <c r="G10898" s="5" t="n">
        <v>17.1</v>
      </c>
      <c r="H10898" s="5" t="n">
        <v>12.71</v>
      </c>
      <c r="I10898" s="6">
        <f>IF(E10898&gt;=Markov!$B$3,1,0)</f>
        <v/>
      </c>
      <c r="J10898" s="6">
        <f>I10897</f>
        <v/>
      </c>
      <c r="K10898" s="7">
        <f>MAR1!$B$5+MAR1!$C$5*COS(2*PI()*$C10898/365)+MAR1!$D$5*SIN(2*PI()*$C10898/365)</f>
        <v/>
      </c>
      <c r="L10898" s="7">
        <f>MAR1!$B$6+MAR1!$C$6*COS(2*PI()*$C10898/365)+MAR1!$D$6*SIN(2*PI()*$C10898/365)</f>
        <v/>
      </c>
      <c r="M10898" s="7">
        <f>MAR1!$B$7+MAR1!$C$7*COS(2*PI()*$C10898/365)+MAR1!$D$7*SIN(2*PI()*$C10898/365)</f>
        <v/>
      </c>
      <c r="N10898" s="7">
        <f>F10898-K10898</f>
        <v/>
      </c>
      <c r="O10898" s="7">
        <f>G10898-L10898</f>
        <v/>
      </c>
      <c r="P10898" s="7">
        <f>H10898-M10898</f>
        <v/>
      </c>
      <c r="Q10898" s="7">
        <f>IF($I10898=1,(N10898-MAR1!$B$11)/MAR1!$D$11,(N10898-MAR1!$C$11)/MAR1!$E$11)</f>
        <v/>
      </c>
      <c r="R10898" s="7">
        <f>IF($I10898=1,(O10898-MAR1!$B$12)/MAR1!$D$12,(O10898-MAR1!$C$12)/MAR1!$E$12)</f>
        <v/>
      </c>
      <c r="S10898" s="7">
        <f>IF($I10898=1,(P10898-MAR1!$B$13)/MAR1!$D$13,(P10898-MAR1!$C$13)/MAR1!$E$13)</f>
        <v/>
      </c>
    </row>
    <row r="10899">
      <c r="A10899" s="5" t="n">
        <v>10898</v>
      </c>
      <c r="B10899" s="5" t="n">
        <v>30</v>
      </c>
      <c r="C10899" s="5" t="n">
        <v>313</v>
      </c>
      <c r="D10899" s="5" t="n">
        <v>11</v>
      </c>
      <c r="E10899" s="5" t="n">
        <v>0</v>
      </c>
      <c r="F10899" s="5" t="n">
        <v>29</v>
      </c>
      <c r="G10899" s="5" t="n">
        <v>15.6</v>
      </c>
      <c r="H10899" s="5" t="n">
        <v>11.65</v>
      </c>
      <c r="I10899" s="6">
        <f>IF(E10899&gt;=Markov!$B$3,1,0)</f>
        <v/>
      </c>
      <c r="J10899" s="6">
        <f>I10898</f>
        <v/>
      </c>
      <c r="K10899" s="7">
        <f>MAR1!$B$5+MAR1!$C$5*COS(2*PI()*$C10899/365)+MAR1!$D$5*SIN(2*PI()*$C10899/365)</f>
        <v/>
      </c>
      <c r="L10899" s="7">
        <f>MAR1!$B$6+MAR1!$C$6*COS(2*PI()*$C10899/365)+MAR1!$D$6*SIN(2*PI()*$C10899/365)</f>
        <v/>
      </c>
      <c r="M10899" s="7">
        <f>MAR1!$B$7+MAR1!$C$7*COS(2*PI()*$C10899/365)+MAR1!$D$7*SIN(2*PI()*$C10899/365)</f>
        <v/>
      </c>
      <c r="N10899" s="7">
        <f>F10899-K10899</f>
        <v/>
      </c>
      <c r="O10899" s="7">
        <f>G10899-L10899</f>
        <v/>
      </c>
      <c r="P10899" s="7">
        <f>H10899-M10899</f>
        <v/>
      </c>
      <c r="Q10899" s="7">
        <f>IF($I10899=1,(N10899-MAR1!$B$11)/MAR1!$D$11,(N10899-MAR1!$C$11)/MAR1!$E$11)</f>
        <v/>
      </c>
      <c r="R10899" s="7">
        <f>IF($I10899=1,(O10899-MAR1!$B$12)/MAR1!$D$12,(O10899-MAR1!$C$12)/MAR1!$E$12)</f>
        <v/>
      </c>
      <c r="S10899" s="7">
        <f>IF($I10899=1,(P10899-MAR1!$B$13)/MAR1!$D$13,(P10899-MAR1!$C$13)/MAR1!$E$13)</f>
        <v/>
      </c>
    </row>
    <row r="10900">
      <c r="A10900" s="5" t="n">
        <v>10899</v>
      </c>
      <c r="B10900" s="5" t="n">
        <v>30</v>
      </c>
      <c r="C10900" s="5" t="n">
        <v>314</v>
      </c>
      <c r="D10900" s="5" t="n">
        <v>11</v>
      </c>
      <c r="E10900" s="5" t="n">
        <v>0.9</v>
      </c>
      <c r="F10900" s="5" t="n">
        <v>25.9</v>
      </c>
      <c r="G10900" s="5" t="n">
        <v>15.2</v>
      </c>
      <c r="H10900" s="5" t="n">
        <v>7.05</v>
      </c>
      <c r="I10900" s="6">
        <f>IF(E10900&gt;=Markov!$B$3,1,0)</f>
        <v/>
      </c>
      <c r="J10900" s="6">
        <f>I10899</f>
        <v/>
      </c>
      <c r="K10900" s="7">
        <f>MAR1!$B$5+MAR1!$C$5*COS(2*PI()*$C10900/365)+MAR1!$D$5*SIN(2*PI()*$C10900/365)</f>
        <v/>
      </c>
      <c r="L10900" s="7">
        <f>MAR1!$B$6+MAR1!$C$6*COS(2*PI()*$C10900/365)+MAR1!$D$6*SIN(2*PI()*$C10900/365)</f>
        <v/>
      </c>
      <c r="M10900" s="7">
        <f>MAR1!$B$7+MAR1!$C$7*COS(2*PI()*$C10900/365)+MAR1!$D$7*SIN(2*PI()*$C10900/365)</f>
        <v/>
      </c>
      <c r="N10900" s="7">
        <f>F10900-K10900</f>
        <v/>
      </c>
      <c r="O10900" s="7">
        <f>G10900-L10900</f>
        <v/>
      </c>
      <c r="P10900" s="7">
        <f>H10900-M10900</f>
        <v/>
      </c>
      <c r="Q10900" s="7">
        <f>IF($I10900=1,(N10900-MAR1!$B$11)/MAR1!$D$11,(N10900-MAR1!$C$11)/MAR1!$E$11)</f>
        <v/>
      </c>
      <c r="R10900" s="7">
        <f>IF($I10900=1,(O10900-MAR1!$B$12)/MAR1!$D$12,(O10900-MAR1!$C$12)/MAR1!$E$12)</f>
        <v/>
      </c>
      <c r="S10900" s="7">
        <f>IF($I10900=1,(P10900-MAR1!$B$13)/MAR1!$D$13,(P10900-MAR1!$C$13)/MAR1!$E$13)</f>
        <v/>
      </c>
    </row>
    <row r="10901">
      <c r="A10901" s="5" t="n">
        <v>10900</v>
      </c>
      <c r="B10901" s="5" t="n">
        <v>30</v>
      </c>
      <c r="C10901" s="5" t="n">
        <v>315</v>
      </c>
      <c r="D10901" s="5" t="n">
        <v>11</v>
      </c>
      <c r="E10901" s="5" t="n">
        <v>8.800000000000001</v>
      </c>
      <c r="F10901" s="5" t="n">
        <v>25.5</v>
      </c>
      <c r="G10901" s="5" t="n">
        <v>14.3</v>
      </c>
      <c r="H10901" s="5" t="n">
        <v>5.57</v>
      </c>
      <c r="I10901" s="6">
        <f>IF(E10901&gt;=Markov!$B$3,1,0)</f>
        <v/>
      </c>
      <c r="J10901" s="6">
        <f>I10900</f>
        <v/>
      </c>
      <c r="K10901" s="7">
        <f>MAR1!$B$5+MAR1!$C$5*COS(2*PI()*$C10901/365)+MAR1!$D$5*SIN(2*PI()*$C10901/365)</f>
        <v/>
      </c>
      <c r="L10901" s="7">
        <f>MAR1!$B$6+MAR1!$C$6*COS(2*PI()*$C10901/365)+MAR1!$D$6*SIN(2*PI()*$C10901/365)</f>
        <v/>
      </c>
      <c r="M10901" s="7">
        <f>MAR1!$B$7+MAR1!$C$7*COS(2*PI()*$C10901/365)+MAR1!$D$7*SIN(2*PI()*$C10901/365)</f>
        <v/>
      </c>
      <c r="N10901" s="7">
        <f>F10901-K10901</f>
        <v/>
      </c>
      <c r="O10901" s="7">
        <f>G10901-L10901</f>
        <v/>
      </c>
      <c r="P10901" s="7">
        <f>H10901-M10901</f>
        <v/>
      </c>
      <c r="Q10901" s="7">
        <f>IF($I10901=1,(N10901-MAR1!$B$11)/MAR1!$D$11,(N10901-MAR1!$C$11)/MAR1!$E$11)</f>
        <v/>
      </c>
      <c r="R10901" s="7">
        <f>IF($I10901=1,(O10901-MAR1!$B$12)/MAR1!$D$12,(O10901-MAR1!$C$12)/MAR1!$E$12)</f>
        <v/>
      </c>
      <c r="S10901" s="7">
        <f>IF($I10901=1,(P10901-MAR1!$B$13)/MAR1!$D$13,(P10901-MAR1!$C$13)/MAR1!$E$13)</f>
        <v/>
      </c>
    </row>
    <row r="10902">
      <c r="A10902" s="5" t="n">
        <v>10901</v>
      </c>
      <c r="B10902" s="5" t="n">
        <v>30</v>
      </c>
      <c r="C10902" s="5" t="n">
        <v>316</v>
      </c>
      <c r="D10902" s="5" t="n">
        <v>11</v>
      </c>
      <c r="E10902" s="5" t="n">
        <v>0</v>
      </c>
      <c r="F10902" s="5" t="n">
        <v>29.5</v>
      </c>
      <c r="G10902" s="5" t="n">
        <v>13.5</v>
      </c>
      <c r="H10902" s="5" t="n">
        <v>12.65</v>
      </c>
      <c r="I10902" s="6">
        <f>IF(E10902&gt;=Markov!$B$3,1,0)</f>
        <v/>
      </c>
      <c r="J10902" s="6">
        <f>I10901</f>
        <v/>
      </c>
      <c r="K10902" s="7">
        <f>MAR1!$B$5+MAR1!$C$5*COS(2*PI()*$C10902/365)+MAR1!$D$5*SIN(2*PI()*$C10902/365)</f>
        <v/>
      </c>
      <c r="L10902" s="7">
        <f>MAR1!$B$6+MAR1!$C$6*COS(2*PI()*$C10902/365)+MAR1!$D$6*SIN(2*PI()*$C10902/365)</f>
        <v/>
      </c>
      <c r="M10902" s="7">
        <f>MAR1!$B$7+MAR1!$C$7*COS(2*PI()*$C10902/365)+MAR1!$D$7*SIN(2*PI()*$C10902/365)</f>
        <v/>
      </c>
      <c r="N10902" s="7">
        <f>F10902-K10902</f>
        <v/>
      </c>
      <c r="O10902" s="7">
        <f>G10902-L10902</f>
        <v/>
      </c>
      <c r="P10902" s="7">
        <f>H10902-M10902</f>
        <v/>
      </c>
      <c r="Q10902" s="7">
        <f>IF($I10902=1,(N10902-MAR1!$B$11)/MAR1!$D$11,(N10902-MAR1!$C$11)/MAR1!$E$11)</f>
        <v/>
      </c>
      <c r="R10902" s="7">
        <f>IF($I10902=1,(O10902-MAR1!$B$12)/MAR1!$D$12,(O10902-MAR1!$C$12)/MAR1!$E$12)</f>
        <v/>
      </c>
      <c r="S10902" s="7">
        <f>IF($I10902=1,(P10902-MAR1!$B$13)/MAR1!$D$13,(P10902-MAR1!$C$13)/MAR1!$E$13)</f>
        <v/>
      </c>
    </row>
    <row r="10903">
      <c r="A10903" s="5" t="n">
        <v>10902</v>
      </c>
      <c r="B10903" s="5" t="n">
        <v>30</v>
      </c>
      <c r="C10903" s="5" t="n">
        <v>317</v>
      </c>
      <c r="D10903" s="5" t="n">
        <v>11</v>
      </c>
      <c r="E10903" s="5" t="n">
        <v>0</v>
      </c>
      <c r="F10903" s="5" t="n">
        <v>28.9</v>
      </c>
      <c r="G10903" s="5" t="n">
        <v>14.9</v>
      </c>
      <c r="H10903" s="5" t="n">
        <v>16.36</v>
      </c>
      <c r="I10903" s="6">
        <f>IF(E10903&gt;=Markov!$B$3,1,0)</f>
        <v/>
      </c>
      <c r="J10903" s="6">
        <f>I10902</f>
        <v/>
      </c>
      <c r="K10903" s="7">
        <f>MAR1!$B$5+MAR1!$C$5*COS(2*PI()*$C10903/365)+MAR1!$D$5*SIN(2*PI()*$C10903/365)</f>
        <v/>
      </c>
      <c r="L10903" s="7">
        <f>MAR1!$B$6+MAR1!$C$6*COS(2*PI()*$C10903/365)+MAR1!$D$6*SIN(2*PI()*$C10903/365)</f>
        <v/>
      </c>
      <c r="M10903" s="7">
        <f>MAR1!$B$7+MAR1!$C$7*COS(2*PI()*$C10903/365)+MAR1!$D$7*SIN(2*PI()*$C10903/365)</f>
        <v/>
      </c>
      <c r="N10903" s="7">
        <f>F10903-K10903</f>
        <v/>
      </c>
      <c r="O10903" s="7">
        <f>G10903-L10903</f>
        <v/>
      </c>
      <c r="P10903" s="7">
        <f>H10903-M10903</f>
        <v/>
      </c>
      <c r="Q10903" s="7">
        <f>IF($I10903=1,(N10903-MAR1!$B$11)/MAR1!$D$11,(N10903-MAR1!$C$11)/MAR1!$E$11)</f>
        <v/>
      </c>
      <c r="R10903" s="7">
        <f>IF($I10903=1,(O10903-MAR1!$B$12)/MAR1!$D$12,(O10903-MAR1!$C$12)/MAR1!$E$12)</f>
        <v/>
      </c>
      <c r="S10903" s="7">
        <f>IF($I10903=1,(P10903-MAR1!$B$13)/MAR1!$D$13,(P10903-MAR1!$C$13)/MAR1!$E$13)</f>
        <v/>
      </c>
    </row>
    <row r="10904">
      <c r="A10904" s="5" t="n">
        <v>10903</v>
      </c>
      <c r="B10904" s="5" t="n">
        <v>30</v>
      </c>
      <c r="C10904" s="5" t="n">
        <v>318</v>
      </c>
      <c r="D10904" s="5" t="n">
        <v>11</v>
      </c>
      <c r="E10904" s="5" t="n">
        <v>0</v>
      </c>
      <c r="F10904" s="5" t="n">
        <v>31.1</v>
      </c>
      <c r="G10904" s="5" t="n">
        <v>14.9</v>
      </c>
      <c r="H10904" s="5" t="n">
        <v>17.82</v>
      </c>
      <c r="I10904" s="6">
        <f>IF(E10904&gt;=Markov!$B$3,1,0)</f>
        <v/>
      </c>
      <c r="J10904" s="6">
        <f>I10903</f>
        <v/>
      </c>
      <c r="K10904" s="7">
        <f>MAR1!$B$5+MAR1!$C$5*COS(2*PI()*$C10904/365)+MAR1!$D$5*SIN(2*PI()*$C10904/365)</f>
        <v/>
      </c>
      <c r="L10904" s="7">
        <f>MAR1!$B$6+MAR1!$C$6*COS(2*PI()*$C10904/365)+MAR1!$D$6*SIN(2*PI()*$C10904/365)</f>
        <v/>
      </c>
      <c r="M10904" s="7">
        <f>MAR1!$B$7+MAR1!$C$7*COS(2*PI()*$C10904/365)+MAR1!$D$7*SIN(2*PI()*$C10904/365)</f>
        <v/>
      </c>
      <c r="N10904" s="7">
        <f>F10904-K10904</f>
        <v/>
      </c>
      <c r="O10904" s="7">
        <f>G10904-L10904</f>
        <v/>
      </c>
      <c r="P10904" s="7">
        <f>H10904-M10904</f>
        <v/>
      </c>
      <c r="Q10904" s="7">
        <f>IF($I10904=1,(N10904-MAR1!$B$11)/MAR1!$D$11,(N10904-MAR1!$C$11)/MAR1!$E$11)</f>
        <v/>
      </c>
      <c r="R10904" s="7">
        <f>IF($I10904=1,(O10904-MAR1!$B$12)/MAR1!$D$12,(O10904-MAR1!$C$12)/MAR1!$E$12)</f>
        <v/>
      </c>
      <c r="S10904" s="7">
        <f>IF($I10904=1,(P10904-MAR1!$B$13)/MAR1!$D$13,(P10904-MAR1!$C$13)/MAR1!$E$13)</f>
        <v/>
      </c>
    </row>
    <row r="10905">
      <c r="A10905" s="5" t="n">
        <v>10904</v>
      </c>
      <c r="B10905" s="5" t="n">
        <v>30</v>
      </c>
      <c r="C10905" s="5" t="n">
        <v>319</v>
      </c>
      <c r="D10905" s="5" t="n">
        <v>11</v>
      </c>
      <c r="E10905" s="5" t="n">
        <v>0</v>
      </c>
      <c r="F10905" s="5" t="n">
        <v>30.9</v>
      </c>
      <c r="G10905" s="5" t="n">
        <v>16.6</v>
      </c>
      <c r="H10905" s="5" t="n">
        <v>16.66</v>
      </c>
      <c r="I10905" s="6">
        <f>IF(E10905&gt;=Markov!$B$3,1,0)</f>
        <v/>
      </c>
      <c r="J10905" s="6">
        <f>I10904</f>
        <v/>
      </c>
      <c r="K10905" s="7">
        <f>MAR1!$B$5+MAR1!$C$5*COS(2*PI()*$C10905/365)+MAR1!$D$5*SIN(2*PI()*$C10905/365)</f>
        <v/>
      </c>
      <c r="L10905" s="7">
        <f>MAR1!$B$6+MAR1!$C$6*COS(2*PI()*$C10905/365)+MAR1!$D$6*SIN(2*PI()*$C10905/365)</f>
        <v/>
      </c>
      <c r="M10905" s="7">
        <f>MAR1!$B$7+MAR1!$C$7*COS(2*PI()*$C10905/365)+MAR1!$D$7*SIN(2*PI()*$C10905/365)</f>
        <v/>
      </c>
      <c r="N10905" s="7">
        <f>F10905-K10905</f>
        <v/>
      </c>
      <c r="O10905" s="7">
        <f>G10905-L10905</f>
        <v/>
      </c>
      <c r="P10905" s="7">
        <f>H10905-M10905</f>
        <v/>
      </c>
      <c r="Q10905" s="7">
        <f>IF($I10905=1,(N10905-MAR1!$B$11)/MAR1!$D$11,(N10905-MAR1!$C$11)/MAR1!$E$11)</f>
        <v/>
      </c>
      <c r="R10905" s="7">
        <f>IF($I10905=1,(O10905-MAR1!$B$12)/MAR1!$D$12,(O10905-MAR1!$C$12)/MAR1!$E$12)</f>
        <v/>
      </c>
      <c r="S10905" s="7">
        <f>IF($I10905=1,(P10905-MAR1!$B$13)/MAR1!$D$13,(P10905-MAR1!$C$13)/MAR1!$E$13)</f>
        <v/>
      </c>
    </row>
    <row r="10906">
      <c r="A10906" s="5" t="n">
        <v>10905</v>
      </c>
      <c r="B10906" s="5" t="n">
        <v>30</v>
      </c>
      <c r="C10906" s="5" t="n">
        <v>320</v>
      </c>
      <c r="D10906" s="5" t="n">
        <v>11</v>
      </c>
      <c r="E10906" s="5" t="n">
        <v>0</v>
      </c>
      <c r="F10906" s="5" t="n">
        <v>31.3</v>
      </c>
      <c r="G10906" s="5" t="n">
        <v>18.5</v>
      </c>
      <c r="H10906" s="5" t="n">
        <v>12.33</v>
      </c>
      <c r="I10906" s="6">
        <f>IF(E10906&gt;=Markov!$B$3,1,0)</f>
        <v/>
      </c>
      <c r="J10906" s="6">
        <f>I10905</f>
        <v/>
      </c>
      <c r="K10906" s="7">
        <f>MAR1!$B$5+MAR1!$C$5*COS(2*PI()*$C10906/365)+MAR1!$D$5*SIN(2*PI()*$C10906/365)</f>
        <v/>
      </c>
      <c r="L10906" s="7">
        <f>MAR1!$B$6+MAR1!$C$6*COS(2*PI()*$C10906/365)+MAR1!$D$6*SIN(2*PI()*$C10906/365)</f>
        <v/>
      </c>
      <c r="M10906" s="7">
        <f>MAR1!$B$7+MAR1!$C$7*COS(2*PI()*$C10906/365)+MAR1!$D$7*SIN(2*PI()*$C10906/365)</f>
        <v/>
      </c>
      <c r="N10906" s="7">
        <f>F10906-K10906</f>
        <v/>
      </c>
      <c r="O10906" s="7">
        <f>G10906-L10906</f>
        <v/>
      </c>
      <c r="P10906" s="7">
        <f>H10906-M10906</f>
        <v/>
      </c>
      <c r="Q10906" s="7">
        <f>IF($I10906=1,(N10906-MAR1!$B$11)/MAR1!$D$11,(N10906-MAR1!$C$11)/MAR1!$E$11)</f>
        <v/>
      </c>
      <c r="R10906" s="7">
        <f>IF($I10906=1,(O10906-MAR1!$B$12)/MAR1!$D$12,(O10906-MAR1!$C$12)/MAR1!$E$12)</f>
        <v/>
      </c>
      <c r="S10906" s="7">
        <f>IF($I10906=1,(P10906-MAR1!$B$13)/MAR1!$D$13,(P10906-MAR1!$C$13)/MAR1!$E$13)</f>
        <v/>
      </c>
    </row>
    <row r="10907">
      <c r="A10907" s="5" t="n">
        <v>10906</v>
      </c>
      <c r="B10907" s="5" t="n">
        <v>30</v>
      </c>
      <c r="C10907" s="5" t="n">
        <v>321</v>
      </c>
      <c r="D10907" s="5" t="n">
        <v>11</v>
      </c>
      <c r="E10907" s="5" t="n">
        <v>0</v>
      </c>
      <c r="F10907" s="5" t="n">
        <v>34.4</v>
      </c>
      <c r="G10907" s="5" t="n">
        <v>20.5</v>
      </c>
      <c r="H10907" s="5" t="n">
        <v>10.03</v>
      </c>
      <c r="I10907" s="6">
        <f>IF(E10907&gt;=Markov!$B$3,1,0)</f>
        <v/>
      </c>
      <c r="J10907" s="6">
        <f>I10906</f>
        <v/>
      </c>
      <c r="K10907" s="7">
        <f>MAR1!$B$5+MAR1!$C$5*COS(2*PI()*$C10907/365)+MAR1!$D$5*SIN(2*PI()*$C10907/365)</f>
        <v/>
      </c>
      <c r="L10907" s="7">
        <f>MAR1!$B$6+MAR1!$C$6*COS(2*PI()*$C10907/365)+MAR1!$D$6*SIN(2*PI()*$C10907/365)</f>
        <v/>
      </c>
      <c r="M10907" s="7">
        <f>MAR1!$B$7+MAR1!$C$7*COS(2*PI()*$C10907/365)+MAR1!$D$7*SIN(2*PI()*$C10907/365)</f>
        <v/>
      </c>
      <c r="N10907" s="7">
        <f>F10907-K10907</f>
        <v/>
      </c>
      <c r="O10907" s="7">
        <f>G10907-L10907</f>
        <v/>
      </c>
      <c r="P10907" s="7">
        <f>H10907-M10907</f>
        <v/>
      </c>
      <c r="Q10907" s="7">
        <f>IF($I10907=1,(N10907-MAR1!$B$11)/MAR1!$D$11,(N10907-MAR1!$C$11)/MAR1!$E$11)</f>
        <v/>
      </c>
      <c r="R10907" s="7">
        <f>IF($I10907=1,(O10907-MAR1!$B$12)/MAR1!$D$12,(O10907-MAR1!$C$12)/MAR1!$E$12)</f>
        <v/>
      </c>
      <c r="S10907" s="7">
        <f>IF($I10907=1,(P10907-MAR1!$B$13)/MAR1!$D$13,(P10907-MAR1!$C$13)/MAR1!$E$13)</f>
        <v/>
      </c>
    </row>
    <row r="10908">
      <c r="A10908" s="5" t="n">
        <v>10907</v>
      </c>
      <c r="B10908" s="5" t="n">
        <v>30</v>
      </c>
      <c r="C10908" s="5" t="n">
        <v>322</v>
      </c>
      <c r="D10908" s="5" t="n">
        <v>11</v>
      </c>
      <c r="E10908" s="5" t="n">
        <v>0</v>
      </c>
      <c r="F10908" s="5" t="n">
        <v>33.3</v>
      </c>
      <c r="G10908" s="5" t="n">
        <v>19.3</v>
      </c>
      <c r="H10908" s="5" t="n">
        <v>14.34</v>
      </c>
      <c r="I10908" s="6">
        <f>IF(E10908&gt;=Markov!$B$3,1,0)</f>
        <v/>
      </c>
      <c r="J10908" s="6">
        <f>I10907</f>
        <v/>
      </c>
      <c r="K10908" s="7">
        <f>MAR1!$B$5+MAR1!$C$5*COS(2*PI()*$C10908/365)+MAR1!$D$5*SIN(2*PI()*$C10908/365)</f>
        <v/>
      </c>
      <c r="L10908" s="7">
        <f>MAR1!$B$6+MAR1!$C$6*COS(2*PI()*$C10908/365)+MAR1!$D$6*SIN(2*PI()*$C10908/365)</f>
        <v/>
      </c>
      <c r="M10908" s="7">
        <f>MAR1!$B$7+MAR1!$C$7*COS(2*PI()*$C10908/365)+MAR1!$D$7*SIN(2*PI()*$C10908/365)</f>
        <v/>
      </c>
      <c r="N10908" s="7">
        <f>F10908-K10908</f>
        <v/>
      </c>
      <c r="O10908" s="7">
        <f>G10908-L10908</f>
        <v/>
      </c>
      <c r="P10908" s="7">
        <f>H10908-M10908</f>
        <v/>
      </c>
      <c r="Q10908" s="7">
        <f>IF($I10908=1,(N10908-MAR1!$B$11)/MAR1!$D$11,(N10908-MAR1!$C$11)/MAR1!$E$11)</f>
        <v/>
      </c>
      <c r="R10908" s="7">
        <f>IF($I10908=1,(O10908-MAR1!$B$12)/MAR1!$D$12,(O10908-MAR1!$C$12)/MAR1!$E$12)</f>
        <v/>
      </c>
      <c r="S10908" s="7">
        <f>IF($I10908=1,(P10908-MAR1!$B$13)/MAR1!$D$13,(P10908-MAR1!$C$13)/MAR1!$E$13)</f>
        <v/>
      </c>
    </row>
    <row r="10909">
      <c r="A10909" s="5" t="n">
        <v>10908</v>
      </c>
      <c r="B10909" s="5" t="n">
        <v>30</v>
      </c>
      <c r="C10909" s="5" t="n">
        <v>323</v>
      </c>
      <c r="D10909" s="5" t="n">
        <v>11</v>
      </c>
      <c r="E10909" s="5" t="n">
        <v>0</v>
      </c>
      <c r="F10909" s="5" t="n">
        <v>31.8</v>
      </c>
      <c r="G10909" s="5" t="n">
        <v>17.9</v>
      </c>
      <c r="H10909" s="5" t="n">
        <v>12.39</v>
      </c>
      <c r="I10909" s="6">
        <f>IF(E10909&gt;=Markov!$B$3,1,0)</f>
        <v/>
      </c>
      <c r="J10909" s="6">
        <f>I10908</f>
        <v/>
      </c>
      <c r="K10909" s="7">
        <f>MAR1!$B$5+MAR1!$C$5*COS(2*PI()*$C10909/365)+MAR1!$D$5*SIN(2*PI()*$C10909/365)</f>
        <v/>
      </c>
      <c r="L10909" s="7">
        <f>MAR1!$B$6+MAR1!$C$6*COS(2*PI()*$C10909/365)+MAR1!$D$6*SIN(2*PI()*$C10909/365)</f>
        <v/>
      </c>
      <c r="M10909" s="7">
        <f>MAR1!$B$7+MAR1!$C$7*COS(2*PI()*$C10909/365)+MAR1!$D$7*SIN(2*PI()*$C10909/365)</f>
        <v/>
      </c>
      <c r="N10909" s="7">
        <f>F10909-K10909</f>
        <v/>
      </c>
      <c r="O10909" s="7">
        <f>G10909-L10909</f>
        <v/>
      </c>
      <c r="P10909" s="7">
        <f>H10909-M10909</f>
        <v/>
      </c>
      <c r="Q10909" s="7">
        <f>IF($I10909=1,(N10909-MAR1!$B$11)/MAR1!$D$11,(N10909-MAR1!$C$11)/MAR1!$E$11)</f>
        <v/>
      </c>
      <c r="R10909" s="7">
        <f>IF($I10909=1,(O10909-MAR1!$B$12)/MAR1!$D$12,(O10909-MAR1!$C$12)/MAR1!$E$12)</f>
        <v/>
      </c>
      <c r="S10909" s="7">
        <f>IF($I10909=1,(P10909-MAR1!$B$13)/MAR1!$D$13,(P10909-MAR1!$C$13)/MAR1!$E$13)</f>
        <v/>
      </c>
    </row>
    <row r="10910">
      <c r="A10910" s="5" t="n">
        <v>10909</v>
      </c>
      <c r="B10910" s="5" t="n">
        <v>30</v>
      </c>
      <c r="C10910" s="5" t="n">
        <v>324</v>
      </c>
      <c r="D10910" s="5" t="n">
        <v>11</v>
      </c>
      <c r="E10910" s="5" t="n">
        <v>0</v>
      </c>
      <c r="F10910" s="5" t="n">
        <v>30.3</v>
      </c>
      <c r="G10910" s="5" t="n">
        <v>17.9</v>
      </c>
      <c r="H10910" s="5" t="n">
        <v>13.8</v>
      </c>
      <c r="I10910" s="6">
        <f>IF(E10910&gt;=Markov!$B$3,1,0)</f>
        <v/>
      </c>
      <c r="J10910" s="6">
        <f>I10909</f>
        <v/>
      </c>
      <c r="K10910" s="7">
        <f>MAR1!$B$5+MAR1!$C$5*COS(2*PI()*$C10910/365)+MAR1!$D$5*SIN(2*PI()*$C10910/365)</f>
        <v/>
      </c>
      <c r="L10910" s="7">
        <f>MAR1!$B$6+MAR1!$C$6*COS(2*PI()*$C10910/365)+MAR1!$D$6*SIN(2*PI()*$C10910/365)</f>
        <v/>
      </c>
      <c r="M10910" s="7">
        <f>MAR1!$B$7+MAR1!$C$7*COS(2*PI()*$C10910/365)+MAR1!$D$7*SIN(2*PI()*$C10910/365)</f>
        <v/>
      </c>
      <c r="N10910" s="7">
        <f>F10910-K10910</f>
        <v/>
      </c>
      <c r="O10910" s="7">
        <f>G10910-L10910</f>
        <v/>
      </c>
      <c r="P10910" s="7">
        <f>H10910-M10910</f>
        <v/>
      </c>
      <c r="Q10910" s="7">
        <f>IF($I10910=1,(N10910-MAR1!$B$11)/MAR1!$D$11,(N10910-MAR1!$C$11)/MAR1!$E$11)</f>
        <v/>
      </c>
      <c r="R10910" s="7">
        <f>IF($I10910=1,(O10910-MAR1!$B$12)/MAR1!$D$12,(O10910-MAR1!$C$12)/MAR1!$E$12)</f>
        <v/>
      </c>
      <c r="S10910" s="7">
        <f>IF($I10910=1,(P10910-MAR1!$B$13)/MAR1!$D$13,(P10910-MAR1!$C$13)/MAR1!$E$13)</f>
        <v/>
      </c>
    </row>
    <row r="10911">
      <c r="A10911" s="5" t="n">
        <v>10910</v>
      </c>
      <c r="B10911" s="5" t="n">
        <v>30</v>
      </c>
      <c r="C10911" s="5" t="n">
        <v>325</v>
      </c>
      <c r="D10911" s="5" t="n">
        <v>11</v>
      </c>
      <c r="E10911" s="5" t="n">
        <v>0</v>
      </c>
      <c r="F10911" s="5" t="n">
        <v>30</v>
      </c>
      <c r="G10911" s="5" t="n">
        <v>15.3</v>
      </c>
      <c r="H10911" s="5" t="n">
        <v>11.16</v>
      </c>
      <c r="I10911" s="6">
        <f>IF(E10911&gt;=Markov!$B$3,1,0)</f>
        <v/>
      </c>
      <c r="J10911" s="6">
        <f>I10910</f>
        <v/>
      </c>
      <c r="K10911" s="7">
        <f>MAR1!$B$5+MAR1!$C$5*COS(2*PI()*$C10911/365)+MAR1!$D$5*SIN(2*PI()*$C10911/365)</f>
        <v/>
      </c>
      <c r="L10911" s="7">
        <f>MAR1!$B$6+MAR1!$C$6*COS(2*PI()*$C10911/365)+MAR1!$D$6*SIN(2*PI()*$C10911/365)</f>
        <v/>
      </c>
      <c r="M10911" s="7">
        <f>MAR1!$B$7+MAR1!$C$7*COS(2*PI()*$C10911/365)+MAR1!$D$7*SIN(2*PI()*$C10911/365)</f>
        <v/>
      </c>
      <c r="N10911" s="7">
        <f>F10911-K10911</f>
        <v/>
      </c>
      <c r="O10911" s="7">
        <f>G10911-L10911</f>
        <v/>
      </c>
      <c r="P10911" s="7">
        <f>H10911-M10911</f>
        <v/>
      </c>
      <c r="Q10911" s="7">
        <f>IF($I10911=1,(N10911-MAR1!$B$11)/MAR1!$D$11,(N10911-MAR1!$C$11)/MAR1!$E$11)</f>
        <v/>
      </c>
      <c r="R10911" s="7">
        <f>IF($I10911=1,(O10911-MAR1!$B$12)/MAR1!$D$12,(O10911-MAR1!$C$12)/MAR1!$E$12)</f>
        <v/>
      </c>
      <c r="S10911" s="7">
        <f>IF($I10911=1,(P10911-MAR1!$B$13)/MAR1!$D$13,(P10911-MAR1!$C$13)/MAR1!$E$13)</f>
        <v/>
      </c>
    </row>
    <row r="10912">
      <c r="A10912" s="5" t="n">
        <v>10911</v>
      </c>
      <c r="B10912" s="5" t="n">
        <v>30</v>
      </c>
      <c r="C10912" s="5" t="n">
        <v>326</v>
      </c>
      <c r="D10912" s="5" t="n">
        <v>11</v>
      </c>
      <c r="E10912" s="5" t="n">
        <v>0</v>
      </c>
      <c r="F10912" s="5" t="n">
        <v>30.2</v>
      </c>
      <c r="G10912" s="5" t="n">
        <v>16.2</v>
      </c>
      <c r="H10912" s="5" t="n">
        <v>16.4</v>
      </c>
      <c r="I10912" s="6">
        <f>IF(E10912&gt;=Markov!$B$3,1,0)</f>
        <v/>
      </c>
      <c r="J10912" s="6">
        <f>I10911</f>
        <v/>
      </c>
      <c r="K10912" s="7">
        <f>MAR1!$B$5+MAR1!$C$5*COS(2*PI()*$C10912/365)+MAR1!$D$5*SIN(2*PI()*$C10912/365)</f>
        <v/>
      </c>
      <c r="L10912" s="7">
        <f>MAR1!$B$6+MAR1!$C$6*COS(2*PI()*$C10912/365)+MAR1!$D$6*SIN(2*PI()*$C10912/365)</f>
        <v/>
      </c>
      <c r="M10912" s="7">
        <f>MAR1!$B$7+MAR1!$C$7*COS(2*PI()*$C10912/365)+MAR1!$D$7*SIN(2*PI()*$C10912/365)</f>
        <v/>
      </c>
      <c r="N10912" s="7">
        <f>F10912-K10912</f>
        <v/>
      </c>
      <c r="O10912" s="7">
        <f>G10912-L10912</f>
        <v/>
      </c>
      <c r="P10912" s="7">
        <f>H10912-M10912</f>
        <v/>
      </c>
      <c r="Q10912" s="7">
        <f>IF($I10912=1,(N10912-MAR1!$B$11)/MAR1!$D$11,(N10912-MAR1!$C$11)/MAR1!$E$11)</f>
        <v/>
      </c>
      <c r="R10912" s="7">
        <f>IF($I10912=1,(O10912-MAR1!$B$12)/MAR1!$D$12,(O10912-MAR1!$C$12)/MAR1!$E$12)</f>
        <v/>
      </c>
      <c r="S10912" s="7">
        <f>IF($I10912=1,(P10912-MAR1!$B$13)/MAR1!$D$13,(P10912-MAR1!$C$13)/MAR1!$E$13)</f>
        <v/>
      </c>
    </row>
    <row r="10913">
      <c r="A10913" s="5" t="n">
        <v>10912</v>
      </c>
      <c r="B10913" s="5" t="n">
        <v>30</v>
      </c>
      <c r="C10913" s="5" t="n">
        <v>327</v>
      </c>
      <c r="D10913" s="5" t="n">
        <v>11</v>
      </c>
      <c r="E10913" s="5" t="n">
        <v>0</v>
      </c>
      <c r="F10913" s="5" t="n">
        <v>30.2</v>
      </c>
      <c r="G10913" s="5" t="n">
        <v>15</v>
      </c>
      <c r="H10913" s="5" t="n">
        <v>9.83</v>
      </c>
      <c r="I10913" s="6">
        <f>IF(E10913&gt;=Markov!$B$3,1,0)</f>
        <v/>
      </c>
      <c r="J10913" s="6">
        <f>I10912</f>
        <v/>
      </c>
      <c r="K10913" s="7">
        <f>MAR1!$B$5+MAR1!$C$5*COS(2*PI()*$C10913/365)+MAR1!$D$5*SIN(2*PI()*$C10913/365)</f>
        <v/>
      </c>
      <c r="L10913" s="7">
        <f>MAR1!$B$6+MAR1!$C$6*COS(2*PI()*$C10913/365)+MAR1!$D$6*SIN(2*PI()*$C10913/365)</f>
        <v/>
      </c>
      <c r="M10913" s="7">
        <f>MAR1!$B$7+MAR1!$C$7*COS(2*PI()*$C10913/365)+MAR1!$D$7*SIN(2*PI()*$C10913/365)</f>
        <v/>
      </c>
      <c r="N10913" s="7">
        <f>F10913-K10913</f>
        <v/>
      </c>
      <c r="O10913" s="7">
        <f>G10913-L10913</f>
        <v/>
      </c>
      <c r="P10913" s="7">
        <f>H10913-M10913</f>
        <v/>
      </c>
      <c r="Q10913" s="7">
        <f>IF($I10913=1,(N10913-MAR1!$B$11)/MAR1!$D$11,(N10913-MAR1!$C$11)/MAR1!$E$11)</f>
        <v/>
      </c>
      <c r="R10913" s="7">
        <f>IF($I10913=1,(O10913-MAR1!$B$12)/MAR1!$D$12,(O10913-MAR1!$C$12)/MAR1!$E$12)</f>
        <v/>
      </c>
      <c r="S10913" s="7">
        <f>IF($I10913=1,(P10913-MAR1!$B$13)/MAR1!$D$13,(P10913-MAR1!$C$13)/MAR1!$E$13)</f>
        <v/>
      </c>
    </row>
    <row r="10914">
      <c r="A10914" s="5" t="n">
        <v>10913</v>
      </c>
      <c r="B10914" s="5" t="n">
        <v>30</v>
      </c>
      <c r="C10914" s="5" t="n">
        <v>328</v>
      </c>
      <c r="D10914" s="5" t="n">
        <v>11</v>
      </c>
      <c r="E10914" s="5" t="n">
        <v>0</v>
      </c>
      <c r="F10914" s="5" t="n">
        <v>27</v>
      </c>
      <c r="G10914" s="5" t="n">
        <v>12.5</v>
      </c>
      <c r="H10914" s="5" t="n">
        <v>13.88</v>
      </c>
      <c r="I10914" s="6">
        <f>IF(E10914&gt;=Markov!$B$3,1,0)</f>
        <v/>
      </c>
      <c r="J10914" s="6">
        <f>I10913</f>
        <v/>
      </c>
      <c r="K10914" s="7">
        <f>MAR1!$B$5+MAR1!$C$5*COS(2*PI()*$C10914/365)+MAR1!$D$5*SIN(2*PI()*$C10914/365)</f>
        <v/>
      </c>
      <c r="L10914" s="7">
        <f>MAR1!$B$6+MAR1!$C$6*COS(2*PI()*$C10914/365)+MAR1!$D$6*SIN(2*PI()*$C10914/365)</f>
        <v/>
      </c>
      <c r="M10914" s="7">
        <f>MAR1!$B$7+MAR1!$C$7*COS(2*PI()*$C10914/365)+MAR1!$D$7*SIN(2*PI()*$C10914/365)</f>
        <v/>
      </c>
      <c r="N10914" s="7">
        <f>F10914-K10914</f>
        <v/>
      </c>
      <c r="O10914" s="7">
        <f>G10914-L10914</f>
        <v/>
      </c>
      <c r="P10914" s="7">
        <f>H10914-M10914</f>
        <v/>
      </c>
      <c r="Q10914" s="7">
        <f>IF($I10914=1,(N10914-MAR1!$B$11)/MAR1!$D$11,(N10914-MAR1!$C$11)/MAR1!$E$11)</f>
        <v/>
      </c>
      <c r="R10914" s="7">
        <f>IF($I10914=1,(O10914-MAR1!$B$12)/MAR1!$D$12,(O10914-MAR1!$C$12)/MAR1!$E$12)</f>
        <v/>
      </c>
      <c r="S10914" s="7">
        <f>IF($I10914=1,(P10914-MAR1!$B$13)/MAR1!$D$13,(P10914-MAR1!$C$13)/MAR1!$E$13)</f>
        <v/>
      </c>
    </row>
    <row r="10915">
      <c r="A10915" s="5" t="n">
        <v>10914</v>
      </c>
      <c r="B10915" s="5" t="n">
        <v>30</v>
      </c>
      <c r="C10915" s="5" t="n">
        <v>329</v>
      </c>
      <c r="D10915" s="5" t="n">
        <v>11</v>
      </c>
      <c r="E10915" s="5" t="n">
        <v>0</v>
      </c>
      <c r="F10915" s="5" t="n">
        <v>27.6</v>
      </c>
      <c r="G10915" s="5" t="n">
        <v>14.2</v>
      </c>
      <c r="H10915" s="5" t="n">
        <v>13.73</v>
      </c>
      <c r="I10915" s="6">
        <f>IF(E10915&gt;=Markov!$B$3,1,0)</f>
        <v/>
      </c>
      <c r="J10915" s="6">
        <f>I10914</f>
        <v/>
      </c>
      <c r="K10915" s="7">
        <f>MAR1!$B$5+MAR1!$C$5*COS(2*PI()*$C10915/365)+MAR1!$D$5*SIN(2*PI()*$C10915/365)</f>
        <v/>
      </c>
      <c r="L10915" s="7">
        <f>MAR1!$B$6+MAR1!$C$6*COS(2*PI()*$C10915/365)+MAR1!$D$6*SIN(2*PI()*$C10915/365)</f>
        <v/>
      </c>
      <c r="M10915" s="7">
        <f>MAR1!$B$7+MAR1!$C$7*COS(2*PI()*$C10915/365)+MAR1!$D$7*SIN(2*PI()*$C10915/365)</f>
        <v/>
      </c>
      <c r="N10915" s="7">
        <f>F10915-K10915</f>
        <v/>
      </c>
      <c r="O10915" s="7">
        <f>G10915-L10915</f>
        <v/>
      </c>
      <c r="P10915" s="7">
        <f>H10915-M10915</f>
        <v/>
      </c>
      <c r="Q10915" s="7">
        <f>IF($I10915=1,(N10915-MAR1!$B$11)/MAR1!$D$11,(N10915-MAR1!$C$11)/MAR1!$E$11)</f>
        <v/>
      </c>
      <c r="R10915" s="7">
        <f>IF($I10915=1,(O10915-MAR1!$B$12)/MAR1!$D$12,(O10915-MAR1!$C$12)/MAR1!$E$12)</f>
        <v/>
      </c>
      <c r="S10915" s="7">
        <f>IF($I10915=1,(P10915-MAR1!$B$13)/MAR1!$D$13,(P10915-MAR1!$C$13)/MAR1!$E$13)</f>
        <v/>
      </c>
    </row>
    <row r="10916">
      <c r="A10916" s="5" t="n">
        <v>10915</v>
      </c>
      <c r="B10916" s="5" t="n">
        <v>30</v>
      </c>
      <c r="C10916" s="5" t="n">
        <v>330</v>
      </c>
      <c r="D10916" s="5" t="n">
        <v>11</v>
      </c>
      <c r="E10916" s="5" t="n">
        <v>0</v>
      </c>
      <c r="F10916" s="5" t="n">
        <v>25.7</v>
      </c>
      <c r="G10916" s="5" t="n">
        <v>11.4</v>
      </c>
      <c r="H10916" s="5" t="n">
        <v>18.02</v>
      </c>
      <c r="I10916" s="6">
        <f>IF(E10916&gt;=Markov!$B$3,1,0)</f>
        <v/>
      </c>
      <c r="J10916" s="6">
        <f>I10915</f>
        <v/>
      </c>
      <c r="K10916" s="7">
        <f>MAR1!$B$5+MAR1!$C$5*COS(2*PI()*$C10916/365)+MAR1!$D$5*SIN(2*PI()*$C10916/365)</f>
        <v/>
      </c>
      <c r="L10916" s="7">
        <f>MAR1!$B$6+MAR1!$C$6*COS(2*PI()*$C10916/365)+MAR1!$D$6*SIN(2*PI()*$C10916/365)</f>
        <v/>
      </c>
      <c r="M10916" s="7">
        <f>MAR1!$B$7+MAR1!$C$7*COS(2*PI()*$C10916/365)+MAR1!$D$7*SIN(2*PI()*$C10916/365)</f>
        <v/>
      </c>
      <c r="N10916" s="7">
        <f>F10916-K10916</f>
        <v/>
      </c>
      <c r="O10916" s="7">
        <f>G10916-L10916</f>
        <v/>
      </c>
      <c r="P10916" s="7">
        <f>H10916-M10916</f>
        <v/>
      </c>
      <c r="Q10916" s="7">
        <f>IF($I10916=1,(N10916-MAR1!$B$11)/MAR1!$D$11,(N10916-MAR1!$C$11)/MAR1!$E$11)</f>
        <v/>
      </c>
      <c r="R10916" s="7">
        <f>IF($I10916=1,(O10916-MAR1!$B$12)/MAR1!$D$12,(O10916-MAR1!$C$12)/MAR1!$E$12)</f>
        <v/>
      </c>
      <c r="S10916" s="7">
        <f>IF($I10916=1,(P10916-MAR1!$B$13)/MAR1!$D$13,(P10916-MAR1!$C$13)/MAR1!$E$13)</f>
        <v/>
      </c>
    </row>
    <row r="10917">
      <c r="A10917" s="5" t="n">
        <v>10916</v>
      </c>
      <c r="B10917" s="5" t="n">
        <v>30</v>
      </c>
      <c r="C10917" s="5" t="n">
        <v>331</v>
      </c>
      <c r="D10917" s="5" t="n">
        <v>11</v>
      </c>
      <c r="E10917" s="5" t="n">
        <v>0</v>
      </c>
      <c r="F10917" s="5" t="n">
        <v>25.3</v>
      </c>
      <c r="G10917" s="5" t="n">
        <v>12.2</v>
      </c>
      <c r="H10917" s="5" t="n">
        <v>12.64</v>
      </c>
      <c r="I10917" s="6">
        <f>IF(E10917&gt;=Markov!$B$3,1,0)</f>
        <v/>
      </c>
      <c r="J10917" s="6">
        <f>I10916</f>
        <v/>
      </c>
      <c r="K10917" s="7">
        <f>MAR1!$B$5+MAR1!$C$5*COS(2*PI()*$C10917/365)+MAR1!$D$5*SIN(2*PI()*$C10917/365)</f>
        <v/>
      </c>
      <c r="L10917" s="7">
        <f>MAR1!$B$6+MAR1!$C$6*COS(2*PI()*$C10917/365)+MAR1!$D$6*SIN(2*PI()*$C10917/365)</f>
        <v/>
      </c>
      <c r="M10917" s="7">
        <f>MAR1!$B$7+MAR1!$C$7*COS(2*PI()*$C10917/365)+MAR1!$D$7*SIN(2*PI()*$C10917/365)</f>
        <v/>
      </c>
      <c r="N10917" s="7">
        <f>F10917-K10917</f>
        <v/>
      </c>
      <c r="O10917" s="7">
        <f>G10917-L10917</f>
        <v/>
      </c>
      <c r="P10917" s="7">
        <f>H10917-M10917</f>
        <v/>
      </c>
      <c r="Q10917" s="7">
        <f>IF($I10917=1,(N10917-MAR1!$B$11)/MAR1!$D$11,(N10917-MAR1!$C$11)/MAR1!$E$11)</f>
        <v/>
      </c>
      <c r="R10917" s="7">
        <f>IF($I10917=1,(O10917-MAR1!$B$12)/MAR1!$D$12,(O10917-MAR1!$C$12)/MAR1!$E$12)</f>
        <v/>
      </c>
      <c r="S10917" s="7">
        <f>IF($I10917=1,(P10917-MAR1!$B$13)/MAR1!$D$13,(P10917-MAR1!$C$13)/MAR1!$E$13)</f>
        <v/>
      </c>
    </row>
    <row r="10918">
      <c r="A10918" s="5" t="n">
        <v>10917</v>
      </c>
      <c r="B10918" s="5" t="n">
        <v>30</v>
      </c>
      <c r="C10918" s="5" t="n">
        <v>332</v>
      </c>
      <c r="D10918" s="5" t="n">
        <v>11</v>
      </c>
      <c r="E10918" s="5" t="n">
        <v>0</v>
      </c>
      <c r="F10918" s="5" t="n">
        <v>26.8</v>
      </c>
      <c r="G10918" s="5" t="n">
        <v>14.5</v>
      </c>
      <c r="H10918" s="5" t="n">
        <v>12.86</v>
      </c>
      <c r="I10918" s="6">
        <f>IF(E10918&gt;=Markov!$B$3,1,0)</f>
        <v/>
      </c>
      <c r="J10918" s="6">
        <f>I10917</f>
        <v/>
      </c>
      <c r="K10918" s="7">
        <f>MAR1!$B$5+MAR1!$C$5*COS(2*PI()*$C10918/365)+MAR1!$D$5*SIN(2*PI()*$C10918/365)</f>
        <v/>
      </c>
      <c r="L10918" s="7">
        <f>MAR1!$B$6+MAR1!$C$6*COS(2*PI()*$C10918/365)+MAR1!$D$6*SIN(2*PI()*$C10918/365)</f>
        <v/>
      </c>
      <c r="M10918" s="7">
        <f>MAR1!$B$7+MAR1!$C$7*COS(2*PI()*$C10918/365)+MAR1!$D$7*SIN(2*PI()*$C10918/365)</f>
        <v/>
      </c>
      <c r="N10918" s="7">
        <f>F10918-K10918</f>
        <v/>
      </c>
      <c r="O10918" s="7">
        <f>G10918-L10918</f>
        <v/>
      </c>
      <c r="P10918" s="7">
        <f>H10918-M10918</f>
        <v/>
      </c>
      <c r="Q10918" s="7">
        <f>IF($I10918=1,(N10918-MAR1!$B$11)/MAR1!$D$11,(N10918-MAR1!$C$11)/MAR1!$E$11)</f>
        <v/>
      </c>
      <c r="R10918" s="7">
        <f>IF($I10918=1,(O10918-MAR1!$B$12)/MAR1!$D$12,(O10918-MAR1!$C$12)/MAR1!$E$12)</f>
        <v/>
      </c>
      <c r="S10918" s="7">
        <f>IF($I10918=1,(P10918-MAR1!$B$13)/MAR1!$D$13,(P10918-MAR1!$C$13)/MAR1!$E$13)</f>
        <v/>
      </c>
    </row>
    <row r="10919">
      <c r="A10919" s="5" t="n">
        <v>10918</v>
      </c>
      <c r="B10919" s="5" t="n">
        <v>30</v>
      </c>
      <c r="C10919" s="5" t="n">
        <v>333</v>
      </c>
      <c r="D10919" s="5" t="n">
        <v>11</v>
      </c>
      <c r="E10919" s="5" t="n">
        <v>0</v>
      </c>
      <c r="F10919" s="5" t="n">
        <v>28.3</v>
      </c>
      <c r="G10919" s="5" t="n">
        <v>15.5</v>
      </c>
      <c r="H10919" s="5" t="n">
        <v>14.98</v>
      </c>
      <c r="I10919" s="6">
        <f>IF(E10919&gt;=Markov!$B$3,1,0)</f>
        <v/>
      </c>
      <c r="J10919" s="6">
        <f>I10918</f>
        <v/>
      </c>
      <c r="K10919" s="7">
        <f>MAR1!$B$5+MAR1!$C$5*COS(2*PI()*$C10919/365)+MAR1!$D$5*SIN(2*PI()*$C10919/365)</f>
        <v/>
      </c>
      <c r="L10919" s="7">
        <f>MAR1!$B$6+MAR1!$C$6*COS(2*PI()*$C10919/365)+MAR1!$D$6*SIN(2*PI()*$C10919/365)</f>
        <v/>
      </c>
      <c r="M10919" s="7">
        <f>MAR1!$B$7+MAR1!$C$7*COS(2*PI()*$C10919/365)+MAR1!$D$7*SIN(2*PI()*$C10919/365)</f>
        <v/>
      </c>
      <c r="N10919" s="7">
        <f>F10919-K10919</f>
        <v/>
      </c>
      <c r="O10919" s="7">
        <f>G10919-L10919</f>
        <v/>
      </c>
      <c r="P10919" s="7">
        <f>H10919-M10919</f>
        <v/>
      </c>
      <c r="Q10919" s="7">
        <f>IF($I10919=1,(N10919-MAR1!$B$11)/MAR1!$D$11,(N10919-MAR1!$C$11)/MAR1!$E$11)</f>
        <v/>
      </c>
      <c r="R10919" s="7">
        <f>IF($I10919=1,(O10919-MAR1!$B$12)/MAR1!$D$12,(O10919-MAR1!$C$12)/MAR1!$E$12)</f>
        <v/>
      </c>
      <c r="S10919" s="7">
        <f>IF($I10919=1,(P10919-MAR1!$B$13)/MAR1!$D$13,(P10919-MAR1!$C$13)/MAR1!$E$13)</f>
        <v/>
      </c>
    </row>
    <row r="10920">
      <c r="A10920" s="5" t="n">
        <v>10919</v>
      </c>
      <c r="B10920" s="5" t="n">
        <v>30</v>
      </c>
      <c r="C10920" s="5" t="n">
        <v>334</v>
      </c>
      <c r="D10920" s="5" t="n">
        <v>11</v>
      </c>
      <c r="E10920" s="5" t="n">
        <v>0</v>
      </c>
      <c r="F10920" s="5" t="n">
        <v>28.9</v>
      </c>
      <c r="G10920" s="5" t="n">
        <v>13.8</v>
      </c>
      <c r="H10920" s="5" t="n">
        <v>15</v>
      </c>
      <c r="I10920" s="6">
        <f>IF(E10920&gt;=Markov!$B$3,1,0)</f>
        <v/>
      </c>
      <c r="J10920" s="6">
        <f>I10919</f>
        <v/>
      </c>
      <c r="K10920" s="7">
        <f>MAR1!$B$5+MAR1!$C$5*COS(2*PI()*$C10920/365)+MAR1!$D$5*SIN(2*PI()*$C10920/365)</f>
        <v/>
      </c>
      <c r="L10920" s="7">
        <f>MAR1!$B$6+MAR1!$C$6*COS(2*PI()*$C10920/365)+MAR1!$D$6*SIN(2*PI()*$C10920/365)</f>
        <v/>
      </c>
      <c r="M10920" s="7">
        <f>MAR1!$B$7+MAR1!$C$7*COS(2*PI()*$C10920/365)+MAR1!$D$7*SIN(2*PI()*$C10920/365)</f>
        <v/>
      </c>
      <c r="N10920" s="7">
        <f>F10920-K10920</f>
        <v/>
      </c>
      <c r="O10920" s="7">
        <f>G10920-L10920</f>
        <v/>
      </c>
      <c r="P10920" s="7">
        <f>H10920-M10920</f>
        <v/>
      </c>
      <c r="Q10920" s="7">
        <f>IF($I10920=1,(N10920-MAR1!$B$11)/MAR1!$D$11,(N10920-MAR1!$C$11)/MAR1!$E$11)</f>
        <v/>
      </c>
      <c r="R10920" s="7">
        <f>IF($I10920=1,(O10920-MAR1!$B$12)/MAR1!$D$12,(O10920-MAR1!$C$12)/MAR1!$E$12)</f>
        <v/>
      </c>
      <c r="S10920" s="7">
        <f>IF($I10920=1,(P10920-MAR1!$B$13)/MAR1!$D$13,(P10920-MAR1!$C$13)/MAR1!$E$13)</f>
        <v/>
      </c>
    </row>
    <row r="10921">
      <c r="A10921" s="5" t="n">
        <v>10920</v>
      </c>
      <c r="B10921" s="5" t="n">
        <v>30</v>
      </c>
      <c r="C10921" s="5" t="n">
        <v>335</v>
      </c>
      <c r="D10921" s="5" t="n">
        <v>12</v>
      </c>
      <c r="E10921" s="5" t="n">
        <v>0</v>
      </c>
      <c r="F10921" s="5" t="n">
        <v>29.7</v>
      </c>
      <c r="G10921" s="5" t="n">
        <v>14.9</v>
      </c>
      <c r="H10921" s="5" t="n">
        <v>13.92</v>
      </c>
      <c r="I10921" s="6">
        <f>IF(E10921&gt;=Markov!$B$3,1,0)</f>
        <v/>
      </c>
      <c r="J10921" s="6">
        <f>I10920</f>
        <v/>
      </c>
      <c r="K10921" s="7">
        <f>MAR1!$B$5+MAR1!$C$5*COS(2*PI()*$C10921/365)+MAR1!$D$5*SIN(2*PI()*$C10921/365)</f>
        <v/>
      </c>
      <c r="L10921" s="7">
        <f>MAR1!$B$6+MAR1!$C$6*COS(2*PI()*$C10921/365)+MAR1!$D$6*SIN(2*PI()*$C10921/365)</f>
        <v/>
      </c>
      <c r="M10921" s="7">
        <f>MAR1!$B$7+MAR1!$C$7*COS(2*PI()*$C10921/365)+MAR1!$D$7*SIN(2*PI()*$C10921/365)</f>
        <v/>
      </c>
      <c r="N10921" s="7">
        <f>F10921-K10921</f>
        <v/>
      </c>
      <c r="O10921" s="7">
        <f>G10921-L10921</f>
        <v/>
      </c>
      <c r="P10921" s="7">
        <f>H10921-M10921</f>
        <v/>
      </c>
      <c r="Q10921" s="7">
        <f>IF($I10921=1,(N10921-MAR1!$B$11)/MAR1!$D$11,(N10921-MAR1!$C$11)/MAR1!$E$11)</f>
        <v/>
      </c>
      <c r="R10921" s="7">
        <f>IF($I10921=1,(O10921-MAR1!$B$12)/MAR1!$D$12,(O10921-MAR1!$C$12)/MAR1!$E$12)</f>
        <v/>
      </c>
      <c r="S10921" s="7">
        <f>IF($I10921=1,(P10921-MAR1!$B$13)/MAR1!$D$13,(P10921-MAR1!$C$13)/MAR1!$E$13)</f>
        <v/>
      </c>
    </row>
    <row r="10922">
      <c r="A10922" s="5" t="n">
        <v>10921</v>
      </c>
      <c r="B10922" s="5" t="n">
        <v>30</v>
      </c>
      <c r="C10922" s="5" t="n">
        <v>336</v>
      </c>
      <c r="D10922" s="5" t="n">
        <v>12</v>
      </c>
      <c r="E10922" s="5" t="n">
        <v>4</v>
      </c>
      <c r="F10922" s="5" t="n">
        <v>25.3</v>
      </c>
      <c r="G10922" s="5" t="n">
        <v>14.3</v>
      </c>
      <c r="H10922" s="5" t="n">
        <v>4.62</v>
      </c>
      <c r="I10922" s="6">
        <f>IF(E10922&gt;=Markov!$B$3,1,0)</f>
        <v/>
      </c>
      <c r="J10922" s="6">
        <f>I10921</f>
        <v/>
      </c>
      <c r="K10922" s="7">
        <f>MAR1!$B$5+MAR1!$C$5*COS(2*PI()*$C10922/365)+MAR1!$D$5*SIN(2*PI()*$C10922/365)</f>
        <v/>
      </c>
      <c r="L10922" s="7">
        <f>MAR1!$B$6+MAR1!$C$6*COS(2*PI()*$C10922/365)+MAR1!$D$6*SIN(2*PI()*$C10922/365)</f>
        <v/>
      </c>
      <c r="M10922" s="7">
        <f>MAR1!$B$7+MAR1!$C$7*COS(2*PI()*$C10922/365)+MAR1!$D$7*SIN(2*PI()*$C10922/365)</f>
        <v/>
      </c>
      <c r="N10922" s="7">
        <f>F10922-K10922</f>
        <v/>
      </c>
      <c r="O10922" s="7">
        <f>G10922-L10922</f>
        <v/>
      </c>
      <c r="P10922" s="7">
        <f>H10922-M10922</f>
        <v/>
      </c>
      <c r="Q10922" s="7">
        <f>IF($I10922=1,(N10922-MAR1!$B$11)/MAR1!$D$11,(N10922-MAR1!$C$11)/MAR1!$E$11)</f>
        <v/>
      </c>
      <c r="R10922" s="7">
        <f>IF($I10922=1,(O10922-MAR1!$B$12)/MAR1!$D$12,(O10922-MAR1!$C$12)/MAR1!$E$12)</f>
        <v/>
      </c>
      <c r="S10922" s="7">
        <f>IF($I10922=1,(P10922-MAR1!$B$13)/MAR1!$D$13,(P10922-MAR1!$C$13)/MAR1!$E$13)</f>
        <v/>
      </c>
    </row>
    <row r="10923">
      <c r="A10923" s="5" t="n">
        <v>10922</v>
      </c>
      <c r="B10923" s="5" t="n">
        <v>30</v>
      </c>
      <c r="C10923" s="5" t="n">
        <v>337</v>
      </c>
      <c r="D10923" s="5" t="n">
        <v>12</v>
      </c>
      <c r="E10923" s="5" t="n">
        <v>0</v>
      </c>
      <c r="F10923" s="5" t="n">
        <v>28.6</v>
      </c>
      <c r="G10923" s="5" t="n">
        <v>13.5</v>
      </c>
      <c r="H10923" s="5" t="n">
        <v>9.02</v>
      </c>
      <c r="I10923" s="6">
        <f>IF(E10923&gt;=Markov!$B$3,1,0)</f>
        <v/>
      </c>
      <c r="J10923" s="6">
        <f>I10922</f>
        <v/>
      </c>
      <c r="K10923" s="7">
        <f>MAR1!$B$5+MAR1!$C$5*COS(2*PI()*$C10923/365)+MAR1!$D$5*SIN(2*PI()*$C10923/365)</f>
        <v/>
      </c>
      <c r="L10923" s="7">
        <f>MAR1!$B$6+MAR1!$C$6*COS(2*PI()*$C10923/365)+MAR1!$D$6*SIN(2*PI()*$C10923/365)</f>
        <v/>
      </c>
      <c r="M10923" s="7">
        <f>MAR1!$B$7+MAR1!$C$7*COS(2*PI()*$C10923/365)+MAR1!$D$7*SIN(2*PI()*$C10923/365)</f>
        <v/>
      </c>
      <c r="N10923" s="7">
        <f>F10923-K10923</f>
        <v/>
      </c>
      <c r="O10923" s="7">
        <f>G10923-L10923</f>
        <v/>
      </c>
      <c r="P10923" s="7">
        <f>H10923-M10923</f>
        <v/>
      </c>
      <c r="Q10923" s="7">
        <f>IF($I10923=1,(N10923-MAR1!$B$11)/MAR1!$D$11,(N10923-MAR1!$C$11)/MAR1!$E$11)</f>
        <v/>
      </c>
      <c r="R10923" s="7">
        <f>IF($I10923=1,(O10923-MAR1!$B$12)/MAR1!$D$12,(O10923-MAR1!$C$12)/MAR1!$E$12)</f>
        <v/>
      </c>
      <c r="S10923" s="7">
        <f>IF($I10923=1,(P10923-MAR1!$B$13)/MAR1!$D$13,(P10923-MAR1!$C$13)/MAR1!$E$13)</f>
        <v/>
      </c>
    </row>
    <row r="10924">
      <c r="A10924" s="5" t="n">
        <v>10923</v>
      </c>
      <c r="B10924" s="5" t="n">
        <v>30</v>
      </c>
      <c r="C10924" s="5" t="n">
        <v>338</v>
      </c>
      <c r="D10924" s="5" t="n">
        <v>12</v>
      </c>
      <c r="E10924" s="5" t="n">
        <v>0</v>
      </c>
      <c r="F10924" s="5" t="n">
        <v>28.8</v>
      </c>
      <c r="G10924" s="5" t="n">
        <v>15.7</v>
      </c>
      <c r="H10924" s="5" t="n">
        <v>16.36</v>
      </c>
      <c r="I10924" s="6">
        <f>IF(E10924&gt;=Markov!$B$3,1,0)</f>
        <v/>
      </c>
      <c r="J10924" s="6">
        <f>I10923</f>
        <v/>
      </c>
      <c r="K10924" s="7">
        <f>MAR1!$B$5+MAR1!$C$5*COS(2*PI()*$C10924/365)+MAR1!$D$5*SIN(2*PI()*$C10924/365)</f>
        <v/>
      </c>
      <c r="L10924" s="7">
        <f>MAR1!$B$6+MAR1!$C$6*COS(2*PI()*$C10924/365)+MAR1!$D$6*SIN(2*PI()*$C10924/365)</f>
        <v/>
      </c>
      <c r="M10924" s="7">
        <f>MAR1!$B$7+MAR1!$C$7*COS(2*PI()*$C10924/365)+MAR1!$D$7*SIN(2*PI()*$C10924/365)</f>
        <v/>
      </c>
      <c r="N10924" s="7">
        <f>F10924-K10924</f>
        <v/>
      </c>
      <c r="O10924" s="7">
        <f>G10924-L10924</f>
        <v/>
      </c>
      <c r="P10924" s="7">
        <f>H10924-M10924</f>
        <v/>
      </c>
      <c r="Q10924" s="7">
        <f>IF($I10924=1,(N10924-MAR1!$B$11)/MAR1!$D$11,(N10924-MAR1!$C$11)/MAR1!$E$11)</f>
        <v/>
      </c>
      <c r="R10924" s="7">
        <f>IF($I10924=1,(O10924-MAR1!$B$12)/MAR1!$D$12,(O10924-MAR1!$C$12)/MAR1!$E$12)</f>
        <v/>
      </c>
      <c r="S10924" s="7">
        <f>IF($I10924=1,(P10924-MAR1!$B$13)/MAR1!$D$13,(P10924-MAR1!$C$13)/MAR1!$E$13)</f>
        <v/>
      </c>
    </row>
    <row r="10925">
      <c r="A10925" s="5" t="n">
        <v>10924</v>
      </c>
      <c r="B10925" s="5" t="n">
        <v>30</v>
      </c>
      <c r="C10925" s="5" t="n">
        <v>339</v>
      </c>
      <c r="D10925" s="5" t="n">
        <v>12</v>
      </c>
      <c r="E10925" s="5" t="n">
        <v>0</v>
      </c>
      <c r="F10925" s="5" t="n">
        <v>25.9</v>
      </c>
      <c r="G10925" s="5" t="n">
        <v>14.9</v>
      </c>
      <c r="H10925" s="5" t="n">
        <v>17.56</v>
      </c>
      <c r="I10925" s="6">
        <f>IF(E10925&gt;=Markov!$B$3,1,0)</f>
        <v/>
      </c>
      <c r="J10925" s="6">
        <f>I10924</f>
        <v/>
      </c>
      <c r="K10925" s="7">
        <f>MAR1!$B$5+MAR1!$C$5*COS(2*PI()*$C10925/365)+MAR1!$D$5*SIN(2*PI()*$C10925/365)</f>
        <v/>
      </c>
      <c r="L10925" s="7">
        <f>MAR1!$B$6+MAR1!$C$6*COS(2*PI()*$C10925/365)+MAR1!$D$6*SIN(2*PI()*$C10925/365)</f>
        <v/>
      </c>
      <c r="M10925" s="7">
        <f>MAR1!$B$7+MAR1!$C$7*COS(2*PI()*$C10925/365)+MAR1!$D$7*SIN(2*PI()*$C10925/365)</f>
        <v/>
      </c>
      <c r="N10925" s="7">
        <f>F10925-K10925</f>
        <v/>
      </c>
      <c r="O10925" s="7">
        <f>G10925-L10925</f>
        <v/>
      </c>
      <c r="P10925" s="7">
        <f>H10925-M10925</f>
        <v/>
      </c>
      <c r="Q10925" s="7">
        <f>IF($I10925=1,(N10925-MAR1!$B$11)/MAR1!$D$11,(N10925-MAR1!$C$11)/MAR1!$E$11)</f>
        <v/>
      </c>
      <c r="R10925" s="7">
        <f>IF($I10925=1,(O10925-MAR1!$B$12)/MAR1!$D$12,(O10925-MAR1!$C$12)/MAR1!$E$12)</f>
        <v/>
      </c>
      <c r="S10925" s="7">
        <f>IF($I10925=1,(P10925-MAR1!$B$13)/MAR1!$D$13,(P10925-MAR1!$C$13)/MAR1!$E$13)</f>
        <v/>
      </c>
    </row>
    <row r="10926">
      <c r="A10926" s="5" t="n">
        <v>10925</v>
      </c>
      <c r="B10926" s="5" t="n">
        <v>30</v>
      </c>
      <c r="C10926" s="5" t="n">
        <v>340</v>
      </c>
      <c r="D10926" s="5" t="n">
        <v>12</v>
      </c>
      <c r="E10926" s="5" t="n">
        <v>0</v>
      </c>
      <c r="F10926" s="5" t="n">
        <v>27.3</v>
      </c>
      <c r="G10926" s="5" t="n">
        <v>16.2</v>
      </c>
      <c r="H10926" s="5" t="n">
        <v>16.09</v>
      </c>
      <c r="I10926" s="6">
        <f>IF(E10926&gt;=Markov!$B$3,1,0)</f>
        <v/>
      </c>
      <c r="J10926" s="6">
        <f>I10925</f>
        <v/>
      </c>
      <c r="K10926" s="7">
        <f>MAR1!$B$5+MAR1!$C$5*COS(2*PI()*$C10926/365)+MAR1!$D$5*SIN(2*PI()*$C10926/365)</f>
        <v/>
      </c>
      <c r="L10926" s="7">
        <f>MAR1!$B$6+MAR1!$C$6*COS(2*PI()*$C10926/365)+MAR1!$D$6*SIN(2*PI()*$C10926/365)</f>
        <v/>
      </c>
      <c r="M10926" s="7">
        <f>MAR1!$B$7+MAR1!$C$7*COS(2*PI()*$C10926/365)+MAR1!$D$7*SIN(2*PI()*$C10926/365)</f>
        <v/>
      </c>
      <c r="N10926" s="7">
        <f>F10926-K10926</f>
        <v/>
      </c>
      <c r="O10926" s="7">
        <f>G10926-L10926</f>
        <v/>
      </c>
      <c r="P10926" s="7">
        <f>H10926-M10926</f>
        <v/>
      </c>
      <c r="Q10926" s="7">
        <f>IF($I10926=1,(N10926-MAR1!$B$11)/MAR1!$D$11,(N10926-MAR1!$C$11)/MAR1!$E$11)</f>
        <v/>
      </c>
      <c r="R10926" s="7">
        <f>IF($I10926=1,(O10926-MAR1!$B$12)/MAR1!$D$12,(O10926-MAR1!$C$12)/MAR1!$E$12)</f>
        <v/>
      </c>
      <c r="S10926" s="7">
        <f>IF($I10926=1,(P10926-MAR1!$B$13)/MAR1!$D$13,(P10926-MAR1!$C$13)/MAR1!$E$13)</f>
        <v/>
      </c>
    </row>
    <row r="10927">
      <c r="A10927" s="5" t="n">
        <v>10926</v>
      </c>
      <c r="B10927" s="5" t="n">
        <v>30</v>
      </c>
      <c r="C10927" s="5" t="n">
        <v>341</v>
      </c>
      <c r="D10927" s="5" t="n">
        <v>12</v>
      </c>
      <c r="E10927" s="5" t="n">
        <v>0</v>
      </c>
      <c r="F10927" s="5" t="n">
        <v>31.1</v>
      </c>
      <c r="G10927" s="5" t="n">
        <v>16</v>
      </c>
      <c r="H10927" s="5" t="n">
        <v>16.36</v>
      </c>
      <c r="I10927" s="6">
        <f>IF(E10927&gt;=Markov!$B$3,1,0)</f>
        <v/>
      </c>
      <c r="J10927" s="6">
        <f>I10926</f>
        <v/>
      </c>
      <c r="K10927" s="7">
        <f>MAR1!$B$5+MAR1!$C$5*COS(2*PI()*$C10927/365)+MAR1!$D$5*SIN(2*PI()*$C10927/365)</f>
        <v/>
      </c>
      <c r="L10927" s="7">
        <f>MAR1!$B$6+MAR1!$C$6*COS(2*PI()*$C10927/365)+MAR1!$D$6*SIN(2*PI()*$C10927/365)</f>
        <v/>
      </c>
      <c r="M10927" s="7">
        <f>MAR1!$B$7+MAR1!$C$7*COS(2*PI()*$C10927/365)+MAR1!$D$7*SIN(2*PI()*$C10927/365)</f>
        <v/>
      </c>
      <c r="N10927" s="7">
        <f>F10927-K10927</f>
        <v/>
      </c>
      <c r="O10927" s="7">
        <f>G10927-L10927</f>
        <v/>
      </c>
      <c r="P10927" s="7">
        <f>H10927-M10927</f>
        <v/>
      </c>
      <c r="Q10927" s="7">
        <f>IF($I10927=1,(N10927-MAR1!$B$11)/MAR1!$D$11,(N10927-MAR1!$C$11)/MAR1!$E$11)</f>
        <v/>
      </c>
      <c r="R10927" s="7">
        <f>IF($I10927=1,(O10927-MAR1!$B$12)/MAR1!$D$12,(O10927-MAR1!$C$12)/MAR1!$E$12)</f>
        <v/>
      </c>
      <c r="S10927" s="7">
        <f>IF($I10927=1,(P10927-MAR1!$B$13)/MAR1!$D$13,(P10927-MAR1!$C$13)/MAR1!$E$13)</f>
        <v/>
      </c>
    </row>
    <row r="10928">
      <c r="A10928" s="5" t="n">
        <v>10927</v>
      </c>
      <c r="B10928" s="5" t="n">
        <v>30</v>
      </c>
      <c r="C10928" s="5" t="n">
        <v>342</v>
      </c>
      <c r="D10928" s="5" t="n">
        <v>12</v>
      </c>
      <c r="E10928" s="5" t="n">
        <v>0</v>
      </c>
      <c r="F10928" s="5" t="n">
        <v>31.7</v>
      </c>
      <c r="G10928" s="5" t="n">
        <v>17.9</v>
      </c>
      <c r="H10928" s="5" t="n">
        <v>20.14</v>
      </c>
      <c r="I10928" s="6">
        <f>IF(E10928&gt;=Markov!$B$3,1,0)</f>
        <v/>
      </c>
      <c r="J10928" s="6">
        <f>I10927</f>
        <v/>
      </c>
      <c r="K10928" s="7">
        <f>MAR1!$B$5+MAR1!$C$5*COS(2*PI()*$C10928/365)+MAR1!$D$5*SIN(2*PI()*$C10928/365)</f>
        <v/>
      </c>
      <c r="L10928" s="7">
        <f>MAR1!$B$6+MAR1!$C$6*COS(2*PI()*$C10928/365)+MAR1!$D$6*SIN(2*PI()*$C10928/365)</f>
        <v/>
      </c>
      <c r="M10928" s="7">
        <f>MAR1!$B$7+MAR1!$C$7*COS(2*PI()*$C10928/365)+MAR1!$D$7*SIN(2*PI()*$C10928/365)</f>
        <v/>
      </c>
      <c r="N10928" s="7">
        <f>F10928-K10928</f>
        <v/>
      </c>
      <c r="O10928" s="7">
        <f>G10928-L10928</f>
        <v/>
      </c>
      <c r="P10928" s="7">
        <f>H10928-M10928</f>
        <v/>
      </c>
      <c r="Q10928" s="7">
        <f>IF($I10928=1,(N10928-MAR1!$B$11)/MAR1!$D$11,(N10928-MAR1!$C$11)/MAR1!$E$11)</f>
        <v/>
      </c>
      <c r="R10928" s="7">
        <f>IF($I10928=1,(O10928-MAR1!$B$12)/MAR1!$D$12,(O10928-MAR1!$C$12)/MAR1!$E$12)</f>
        <v/>
      </c>
      <c r="S10928" s="7">
        <f>IF($I10928=1,(P10928-MAR1!$B$13)/MAR1!$D$13,(P10928-MAR1!$C$13)/MAR1!$E$13)</f>
        <v/>
      </c>
    </row>
    <row r="10929">
      <c r="A10929" s="5" t="n">
        <v>10928</v>
      </c>
      <c r="B10929" s="5" t="n">
        <v>30</v>
      </c>
      <c r="C10929" s="5" t="n">
        <v>343</v>
      </c>
      <c r="D10929" s="5" t="n">
        <v>12</v>
      </c>
      <c r="E10929" s="5" t="n">
        <v>0</v>
      </c>
      <c r="F10929" s="5" t="n">
        <v>30.8</v>
      </c>
      <c r="G10929" s="5" t="n">
        <v>15.9</v>
      </c>
      <c r="H10929" s="5" t="n">
        <v>15.34</v>
      </c>
      <c r="I10929" s="6">
        <f>IF(E10929&gt;=Markov!$B$3,1,0)</f>
        <v/>
      </c>
      <c r="J10929" s="6">
        <f>I10928</f>
        <v/>
      </c>
      <c r="K10929" s="7">
        <f>MAR1!$B$5+MAR1!$C$5*COS(2*PI()*$C10929/365)+MAR1!$D$5*SIN(2*PI()*$C10929/365)</f>
        <v/>
      </c>
      <c r="L10929" s="7">
        <f>MAR1!$B$6+MAR1!$C$6*COS(2*PI()*$C10929/365)+MAR1!$D$6*SIN(2*PI()*$C10929/365)</f>
        <v/>
      </c>
      <c r="M10929" s="7">
        <f>MAR1!$B$7+MAR1!$C$7*COS(2*PI()*$C10929/365)+MAR1!$D$7*SIN(2*PI()*$C10929/365)</f>
        <v/>
      </c>
      <c r="N10929" s="7">
        <f>F10929-K10929</f>
        <v/>
      </c>
      <c r="O10929" s="7">
        <f>G10929-L10929</f>
        <v/>
      </c>
      <c r="P10929" s="7">
        <f>H10929-M10929</f>
        <v/>
      </c>
      <c r="Q10929" s="7">
        <f>IF($I10929=1,(N10929-MAR1!$B$11)/MAR1!$D$11,(N10929-MAR1!$C$11)/MAR1!$E$11)</f>
        <v/>
      </c>
      <c r="R10929" s="7">
        <f>IF($I10929=1,(O10929-MAR1!$B$12)/MAR1!$D$12,(O10929-MAR1!$C$12)/MAR1!$E$12)</f>
        <v/>
      </c>
      <c r="S10929" s="7">
        <f>IF($I10929=1,(P10929-MAR1!$B$13)/MAR1!$D$13,(P10929-MAR1!$C$13)/MAR1!$E$13)</f>
        <v/>
      </c>
    </row>
    <row r="10930">
      <c r="A10930" s="5" t="n">
        <v>10929</v>
      </c>
      <c r="B10930" s="5" t="n">
        <v>30</v>
      </c>
      <c r="C10930" s="5" t="n">
        <v>344</v>
      </c>
      <c r="D10930" s="5" t="n">
        <v>12</v>
      </c>
      <c r="E10930" s="5" t="n">
        <v>0</v>
      </c>
      <c r="F10930" s="5" t="n">
        <v>30.5</v>
      </c>
      <c r="G10930" s="5" t="n">
        <v>15.1</v>
      </c>
      <c r="H10930" s="5" t="n">
        <v>20.8</v>
      </c>
      <c r="I10930" s="6">
        <f>IF(E10930&gt;=Markov!$B$3,1,0)</f>
        <v/>
      </c>
      <c r="J10930" s="6">
        <f>I10929</f>
        <v/>
      </c>
      <c r="K10930" s="7">
        <f>MAR1!$B$5+MAR1!$C$5*COS(2*PI()*$C10930/365)+MAR1!$D$5*SIN(2*PI()*$C10930/365)</f>
        <v/>
      </c>
      <c r="L10930" s="7">
        <f>MAR1!$B$6+MAR1!$C$6*COS(2*PI()*$C10930/365)+MAR1!$D$6*SIN(2*PI()*$C10930/365)</f>
        <v/>
      </c>
      <c r="M10930" s="7">
        <f>MAR1!$B$7+MAR1!$C$7*COS(2*PI()*$C10930/365)+MAR1!$D$7*SIN(2*PI()*$C10930/365)</f>
        <v/>
      </c>
      <c r="N10930" s="7">
        <f>F10930-K10930</f>
        <v/>
      </c>
      <c r="O10930" s="7">
        <f>G10930-L10930</f>
        <v/>
      </c>
      <c r="P10930" s="7">
        <f>H10930-M10930</f>
        <v/>
      </c>
      <c r="Q10930" s="7">
        <f>IF($I10930=1,(N10930-MAR1!$B$11)/MAR1!$D$11,(N10930-MAR1!$C$11)/MAR1!$E$11)</f>
        <v/>
      </c>
      <c r="R10930" s="7">
        <f>IF($I10930=1,(O10930-MAR1!$B$12)/MAR1!$D$12,(O10930-MAR1!$C$12)/MAR1!$E$12)</f>
        <v/>
      </c>
      <c r="S10930" s="7">
        <f>IF($I10930=1,(P10930-MAR1!$B$13)/MAR1!$D$13,(P10930-MAR1!$C$13)/MAR1!$E$13)</f>
        <v/>
      </c>
    </row>
    <row r="10931">
      <c r="A10931" s="5" t="n">
        <v>10930</v>
      </c>
      <c r="B10931" s="5" t="n">
        <v>30</v>
      </c>
      <c r="C10931" s="5" t="n">
        <v>345</v>
      </c>
      <c r="D10931" s="5" t="n">
        <v>12</v>
      </c>
      <c r="E10931" s="5" t="n">
        <v>0</v>
      </c>
      <c r="F10931" s="5" t="n">
        <v>29.7</v>
      </c>
      <c r="G10931" s="5" t="n">
        <v>15</v>
      </c>
      <c r="H10931" s="5" t="n">
        <v>19.98</v>
      </c>
      <c r="I10931" s="6">
        <f>IF(E10931&gt;=Markov!$B$3,1,0)</f>
        <v/>
      </c>
      <c r="J10931" s="6">
        <f>I10930</f>
        <v/>
      </c>
      <c r="K10931" s="7">
        <f>MAR1!$B$5+MAR1!$C$5*COS(2*PI()*$C10931/365)+MAR1!$D$5*SIN(2*PI()*$C10931/365)</f>
        <v/>
      </c>
      <c r="L10931" s="7">
        <f>MAR1!$B$6+MAR1!$C$6*COS(2*PI()*$C10931/365)+MAR1!$D$6*SIN(2*PI()*$C10931/365)</f>
        <v/>
      </c>
      <c r="M10931" s="7">
        <f>MAR1!$B$7+MAR1!$C$7*COS(2*PI()*$C10931/365)+MAR1!$D$7*SIN(2*PI()*$C10931/365)</f>
        <v/>
      </c>
      <c r="N10931" s="7">
        <f>F10931-K10931</f>
        <v/>
      </c>
      <c r="O10931" s="7">
        <f>G10931-L10931</f>
        <v/>
      </c>
      <c r="P10931" s="7">
        <f>H10931-M10931</f>
        <v/>
      </c>
      <c r="Q10931" s="7">
        <f>IF($I10931=1,(N10931-MAR1!$B$11)/MAR1!$D$11,(N10931-MAR1!$C$11)/MAR1!$E$11)</f>
        <v/>
      </c>
      <c r="R10931" s="7">
        <f>IF($I10931=1,(O10931-MAR1!$B$12)/MAR1!$D$12,(O10931-MAR1!$C$12)/MAR1!$E$12)</f>
        <v/>
      </c>
      <c r="S10931" s="7">
        <f>IF($I10931=1,(P10931-MAR1!$B$13)/MAR1!$D$13,(P10931-MAR1!$C$13)/MAR1!$E$13)</f>
        <v/>
      </c>
    </row>
    <row r="10932">
      <c r="A10932" s="5" t="n">
        <v>10931</v>
      </c>
      <c r="B10932" s="5" t="n">
        <v>30</v>
      </c>
      <c r="C10932" s="5" t="n">
        <v>346</v>
      </c>
      <c r="D10932" s="5" t="n">
        <v>12</v>
      </c>
      <c r="E10932" s="5" t="n">
        <v>0</v>
      </c>
      <c r="F10932" s="5" t="n">
        <v>28.1</v>
      </c>
      <c r="G10932" s="5" t="n">
        <v>16.3</v>
      </c>
      <c r="H10932" s="5" t="n">
        <v>17.57</v>
      </c>
      <c r="I10932" s="6">
        <f>IF(E10932&gt;=Markov!$B$3,1,0)</f>
        <v/>
      </c>
      <c r="J10932" s="6">
        <f>I10931</f>
        <v/>
      </c>
      <c r="K10932" s="7">
        <f>MAR1!$B$5+MAR1!$C$5*COS(2*PI()*$C10932/365)+MAR1!$D$5*SIN(2*PI()*$C10932/365)</f>
        <v/>
      </c>
      <c r="L10932" s="7">
        <f>MAR1!$B$6+MAR1!$C$6*COS(2*PI()*$C10932/365)+MAR1!$D$6*SIN(2*PI()*$C10932/365)</f>
        <v/>
      </c>
      <c r="M10932" s="7">
        <f>MAR1!$B$7+MAR1!$C$7*COS(2*PI()*$C10932/365)+MAR1!$D$7*SIN(2*PI()*$C10932/365)</f>
        <v/>
      </c>
      <c r="N10932" s="7">
        <f>F10932-K10932</f>
        <v/>
      </c>
      <c r="O10932" s="7">
        <f>G10932-L10932</f>
        <v/>
      </c>
      <c r="P10932" s="7">
        <f>H10932-M10932</f>
        <v/>
      </c>
      <c r="Q10932" s="7">
        <f>IF($I10932=1,(N10932-MAR1!$B$11)/MAR1!$D$11,(N10932-MAR1!$C$11)/MAR1!$E$11)</f>
        <v/>
      </c>
      <c r="R10932" s="7">
        <f>IF($I10932=1,(O10932-MAR1!$B$12)/MAR1!$D$12,(O10932-MAR1!$C$12)/MAR1!$E$12)</f>
        <v/>
      </c>
      <c r="S10932" s="7">
        <f>IF($I10932=1,(P10932-MAR1!$B$13)/MAR1!$D$13,(P10932-MAR1!$C$13)/MAR1!$E$13)</f>
        <v/>
      </c>
    </row>
    <row r="10933">
      <c r="A10933" s="5" t="n">
        <v>10932</v>
      </c>
      <c r="B10933" s="5" t="n">
        <v>30</v>
      </c>
      <c r="C10933" s="5" t="n">
        <v>347</v>
      </c>
      <c r="D10933" s="5" t="n">
        <v>12</v>
      </c>
      <c r="E10933" s="5" t="n">
        <v>0</v>
      </c>
      <c r="F10933" s="5" t="n">
        <v>28.6</v>
      </c>
      <c r="G10933" s="5" t="n">
        <v>14.1</v>
      </c>
      <c r="H10933" s="5" t="n">
        <v>15.79</v>
      </c>
      <c r="I10933" s="6">
        <f>IF(E10933&gt;=Markov!$B$3,1,0)</f>
        <v/>
      </c>
      <c r="J10933" s="6">
        <f>I10932</f>
        <v/>
      </c>
      <c r="K10933" s="7">
        <f>MAR1!$B$5+MAR1!$C$5*COS(2*PI()*$C10933/365)+MAR1!$D$5*SIN(2*PI()*$C10933/365)</f>
        <v/>
      </c>
      <c r="L10933" s="7">
        <f>MAR1!$B$6+MAR1!$C$6*COS(2*PI()*$C10933/365)+MAR1!$D$6*SIN(2*PI()*$C10933/365)</f>
        <v/>
      </c>
      <c r="M10933" s="7">
        <f>MAR1!$B$7+MAR1!$C$7*COS(2*PI()*$C10933/365)+MAR1!$D$7*SIN(2*PI()*$C10933/365)</f>
        <v/>
      </c>
      <c r="N10933" s="7">
        <f>F10933-K10933</f>
        <v/>
      </c>
      <c r="O10933" s="7">
        <f>G10933-L10933</f>
        <v/>
      </c>
      <c r="P10933" s="7">
        <f>H10933-M10933</f>
        <v/>
      </c>
      <c r="Q10933" s="7">
        <f>IF($I10933=1,(N10933-MAR1!$B$11)/MAR1!$D$11,(N10933-MAR1!$C$11)/MAR1!$E$11)</f>
        <v/>
      </c>
      <c r="R10933" s="7">
        <f>IF($I10933=1,(O10933-MAR1!$B$12)/MAR1!$D$12,(O10933-MAR1!$C$12)/MAR1!$E$12)</f>
        <v/>
      </c>
      <c r="S10933" s="7">
        <f>IF($I10933=1,(P10933-MAR1!$B$13)/MAR1!$D$13,(P10933-MAR1!$C$13)/MAR1!$E$13)</f>
        <v/>
      </c>
    </row>
    <row r="10934">
      <c r="A10934" s="5" t="n">
        <v>10933</v>
      </c>
      <c r="B10934" s="5" t="n">
        <v>30</v>
      </c>
      <c r="C10934" s="5" t="n">
        <v>348</v>
      </c>
      <c r="D10934" s="5" t="n">
        <v>12</v>
      </c>
      <c r="E10934" s="5" t="n">
        <v>0</v>
      </c>
      <c r="F10934" s="5" t="n">
        <v>29.4</v>
      </c>
      <c r="G10934" s="5" t="n">
        <v>12.9</v>
      </c>
      <c r="H10934" s="5" t="n">
        <v>13.9</v>
      </c>
      <c r="I10934" s="6">
        <f>IF(E10934&gt;=Markov!$B$3,1,0)</f>
        <v/>
      </c>
      <c r="J10934" s="6">
        <f>I10933</f>
        <v/>
      </c>
      <c r="K10934" s="7">
        <f>MAR1!$B$5+MAR1!$C$5*COS(2*PI()*$C10934/365)+MAR1!$D$5*SIN(2*PI()*$C10934/365)</f>
        <v/>
      </c>
      <c r="L10934" s="7">
        <f>MAR1!$B$6+MAR1!$C$6*COS(2*PI()*$C10934/365)+MAR1!$D$6*SIN(2*PI()*$C10934/365)</f>
        <v/>
      </c>
      <c r="M10934" s="7">
        <f>MAR1!$B$7+MAR1!$C$7*COS(2*PI()*$C10934/365)+MAR1!$D$7*SIN(2*PI()*$C10934/365)</f>
        <v/>
      </c>
      <c r="N10934" s="7">
        <f>F10934-K10934</f>
        <v/>
      </c>
      <c r="O10934" s="7">
        <f>G10934-L10934</f>
        <v/>
      </c>
      <c r="P10934" s="7">
        <f>H10934-M10934</f>
        <v/>
      </c>
      <c r="Q10934" s="7">
        <f>IF($I10934=1,(N10934-MAR1!$B$11)/MAR1!$D$11,(N10934-MAR1!$C$11)/MAR1!$E$11)</f>
        <v/>
      </c>
      <c r="R10934" s="7">
        <f>IF($I10934=1,(O10934-MAR1!$B$12)/MAR1!$D$12,(O10934-MAR1!$C$12)/MAR1!$E$12)</f>
        <v/>
      </c>
      <c r="S10934" s="7">
        <f>IF($I10934=1,(P10934-MAR1!$B$13)/MAR1!$D$13,(P10934-MAR1!$C$13)/MAR1!$E$13)</f>
        <v/>
      </c>
    </row>
    <row r="10935">
      <c r="A10935" s="5" t="n">
        <v>10934</v>
      </c>
      <c r="B10935" s="5" t="n">
        <v>30</v>
      </c>
      <c r="C10935" s="5" t="n">
        <v>349</v>
      </c>
      <c r="D10935" s="5" t="n">
        <v>12</v>
      </c>
      <c r="E10935" s="5" t="n">
        <v>0</v>
      </c>
      <c r="F10935" s="5" t="n">
        <v>30.5</v>
      </c>
      <c r="G10935" s="5" t="n">
        <v>14.4</v>
      </c>
      <c r="H10935" s="5" t="n">
        <v>13.44</v>
      </c>
      <c r="I10935" s="6">
        <f>IF(E10935&gt;=Markov!$B$3,1,0)</f>
        <v/>
      </c>
      <c r="J10935" s="6">
        <f>I10934</f>
        <v/>
      </c>
      <c r="K10935" s="7">
        <f>MAR1!$B$5+MAR1!$C$5*COS(2*PI()*$C10935/365)+MAR1!$D$5*SIN(2*PI()*$C10935/365)</f>
        <v/>
      </c>
      <c r="L10935" s="7">
        <f>MAR1!$B$6+MAR1!$C$6*COS(2*PI()*$C10935/365)+MAR1!$D$6*SIN(2*PI()*$C10935/365)</f>
        <v/>
      </c>
      <c r="M10935" s="7">
        <f>MAR1!$B$7+MAR1!$C$7*COS(2*PI()*$C10935/365)+MAR1!$D$7*SIN(2*PI()*$C10935/365)</f>
        <v/>
      </c>
      <c r="N10935" s="7">
        <f>F10935-K10935</f>
        <v/>
      </c>
      <c r="O10935" s="7">
        <f>G10935-L10935</f>
        <v/>
      </c>
      <c r="P10935" s="7">
        <f>H10935-M10935</f>
        <v/>
      </c>
      <c r="Q10935" s="7">
        <f>IF($I10935=1,(N10935-MAR1!$B$11)/MAR1!$D$11,(N10935-MAR1!$C$11)/MAR1!$E$11)</f>
        <v/>
      </c>
      <c r="R10935" s="7">
        <f>IF($I10935=1,(O10935-MAR1!$B$12)/MAR1!$D$12,(O10935-MAR1!$C$12)/MAR1!$E$12)</f>
        <v/>
      </c>
      <c r="S10935" s="7">
        <f>IF($I10935=1,(P10935-MAR1!$B$13)/MAR1!$D$13,(P10935-MAR1!$C$13)/MAR1!$E$13)</f>
        <v/>
      </c>
    </row>
    <row r="10936">
      <c r="A10936" s="5" t="n">
        <v>10935</v>
      </c>
      <c r="B10936" s="5" t="n">
        <v>30</v>
      </c>
      <c r="C10936" s="5" t="n">
        <v>350</v>
      </c>
      <c r="D10936" s="5" t="n">
        <v>12</v>
      </c>
      <c r="E10936" s="5" t="n">
        <v>0</v>
      </c>
      <c r="F10936" s="5" t="n">
        <v>30.9</v>
      </c>
      <c r="G10936" s="5" t="n">
        <v>14.9</v>
      </c>
      <c r="H10936" s="5" t="n">
        <v>15.92</v>
      </c>
      <c r="I10936" s="6">
        <f>IF(E10936&gt;=Markov!$B$3,1,0)</f>
        <v/>
      </c>
      <c r="J10936" s="6">
        <f>I10935</f>
        <v/>
      </c>
      <c r="K10936" s="7">
        <f>MAR1!$B$5+MAR1!$C$5*COS(2*PI()*$C10936/365)+MAR1!$D$5*SIN(2*PI()*$C10936/365)</f>
        <v/>
      </c>
      <c r="L10936" s="7">
        <f>MAR1!$B$6+MAR1!$C$6*COS(2*PI()*$C10936/365)+MAR1!$D$6*SIN(2*PI()*$C10936/365)</f>
        <v/>
      </c>
      <c r="M10936" s="7">
        <f>MAR1!$B$7+MAR1!$C$7*COS(2*PI()*$C10936/365)+MAR1!$D$7*SIN(2*PI()*$C10936/365)</f>
        <v/>
      </c>
      <c r="N10936" s="7">
        <f>F10936-K10936</f>
        <v/>
      </c>
      <c r="O10936" s="7">
        <f>G10936-L10936</f>
        <v/>
      </c>
      <c r="P10936" s="7">
        <f>H10936-M10936</f>
        <v/>
      </c>
      <c r="Q10936" s="7">
        <f>IF($I10936=1,(N10936-MAR1!$B$11)/MAR1!$D$11,(N10936-MAR1!$C$11)/MAR1!$E$11)</f>
        <v/>
      </c>
      <c r="R10936" s="7">
        <f>IF($I10936=1,(O10936-MAR1!$B$12)/MAR1!$D$12,(O10936-MAR1!$C$12)/MAR1!$E$12)</f>
        <v/>
      </c>
      <c r="S10936" s="7">
        <f>IF($I10936=1,(P10936-MAR1!$B$13)/MAR1!$D$13,(P10936-MAR1!$C$13)/MAR1!$E$13)</f>
        <v/>
      </c>
    </row>
    <row r="10937">
      <c r="A10937" s="5" t="n">
        <v>10936</v>
      </c>
      <c r="B10937" s="5" t="n">
        <v>30</v>
      </c>
      <c r="C10937" s="5" t="n">
        <v>351</v>
      </c>
      <c r="D10937" s="5" t="n">
        <v>12</v>
      </c>
      <c r="E10937" s="5" t="n">
        <v>0</v>
      </c>
      <c r="F10937" s="5" t="n">
        <v>34.5</v>
      </c>
      <c r="G10937" s="5" t="n">
        <v>17.2</v>
      </c>
      <c r="H10937" s="5" t="n">
        <v>16.46</v>
      </c>
      <c r="I10937" s="6">
        <f>IF(E10937&gt;=Markov!$B$3,1,0)</f>
        <v/>
      </c>
      <c r="J10937" s="6">
        <f>I10936</f>
        <v/>
      </c>
      <c r="K10937" s="7">
        <f>MAR1!$B$5+MAR1!$C$5*COS(2*PI()*$C10937/365)+MAR1!$D$5*SIN(2*PI()*$C10937/365)</f>
        <v/>
      </c>
      <c r="L10937" s="7">
        <f>MAR1!$B$6+MAR1!$C$6*COS(2*PI()*$C10937/365)+MAR1!$D$6*SIN(2*PI()*$C10937/365)</f>
        <v/>
      </c>
      <c r="M10937" s="7">
        <f>MAR1!$B$7+MAR1!$C$7*COS(2*PI()*$C10937/365)+MAR1!$D$7*SIN(2*PI()*$C10937/365)</f>
        <v/>
      </c>
      <c r="N10937" s="7">
        <f>F10937-K10937</f>
        <v/>
      </c>
      <c r="O10937" s="7">
        <f>G10937-L10937</f>
        <v/>
      </c>
      <c r="P10937" s="7">
        <f>H10937-M10937</f>
        <v/>
      </c>
      <c r="Q10937" s="7">
        <f>IF($I10937=1,(N10937-MAR1!$B$11)/MAR1!$D$11,(N10937-MAR1!$C$11)/MAR1!$E$11)</f>
        <v/>
      </c>
      <c r="R10937" s="7">
        <f>IF($I10937=1,(O10937-MAR1!$B$12)/MAR1!$D$12,(O10937-MAR1!$C$12)/MAR1!$E$12)</f>
        <v/>
      </c>
      <c r="S10937" s="7">
        <f>IF($I10937=1,(P10937-MAR1!$B$13)/MAR1!$D$13,(P10937-MAR1!$C$13)/MAR1!$E$13)</f>
        <v/>
      </c>
    </row>
    <row r="10938">
      <c r="A10938" s="5" t="n">
        <v>10937</v>
      </c>
      <c r="B10938" s="5" t="n">
        <v>30</v>
      </c>
      <c r="C10938" s="5" t="n">
        <v>352</v>
      </c>
      <c r="D10938" s="5" t="n">
        <v>12</v>
      </c>
      <c r="E10938" s="5" t="n">
        <v>0</v>
      </c>
      <c r="F10938" s="5" t="n">
        <v>31.7</v>
      </c>
      <c r="G10938" s="5" t="n">
        <v>16.4</v>
      </c>
      <c r="H10938" s="5" t="n">
        <v>15.45</v>
      </c>
      <c r="I10938" s="6">
        <f>IF(E10938&gt;=Markov!$B$3,1,0)</f>
        <v/>
      </c>
      <c r="J10938" s="6">
        <f>I10937</f>
        <v/>
      </c>
      <c r="K10938" s="7">
        <f>MAR1!$B$5+MAR1!$C$5*COS(2*PI()*$C10938/365)+MAR1!$D$5*SIN(2*PI()*$C10938/365)</f>
        <v/>
      </c>
      <c r="L10938" s="7">
        <f>MAR1!$B$6+MAR1!$C$6*COS(2*PI()*$C10938/365)+MAR1!$D$6*SIN(2*PI()*$C10938/365)</f>
        <v/>
      </c>
      <c r="M10938" s="7">
        <f>MAR1!$B$7+MAR1!$C$7*COS(2*PI()*$C10938/365)+MAR1!$D$7*SIN(2*PI()*$C10938/365)</f>
        <v/>
      </c>
      <c r="N10938" s="7">
        <f>F10938-K10938</f>
        <v/>
      </c>
      <c r="O10938" s="7">
        <f>G10938-L10938</f>
        <v/>
      </c>
      <c r="P10938" s="7">
        <f>H10938-M10938</f>
        <v/>
      </c>
      <c r="Q10938" s="7">
        <f>IF($I10938=1,(N10938-MAR1!$B$11)/MAR1!$D$11,(N10938-MAR1!$C$11)/MAR1!$E$11)</f>
        <v/>
      </c>
      <c r="R10938" s="7">
        <f>IF($I10938=1,(O10938-MAR1!$B$12)/MAR1!$D$12,(O10938-MAR1!$C$12)/MAR1!$E$12)</f>
        <v/>
      </c>
      <c r="S10938" s="7">
        <f>IF($I10938=1,(P10938-MAR1!$B$13)/MAR1!$D$13,(P10938-MAR1!$C$13)/MAR1!$E$13)</f>
        <v/>
      </c>
    </row>
    <row r="10939">
      <c r="A10939" s="5" t="n">
        <v>10938</v>
      </c>
      <c r="B10939" s="5" t="n">
        <v>30</v>
      </c>
      <c r="C10939" s="5" t="n">
        <v>353</v>
      </c>
      <c r="D10939" s="5" t="n">
        <v>12</v>
      </c>
      <c r="E10939" s="5" t="n">
        <v>0</v>
      </c>
      <c r="F10939" s="5" t="n">
        <v>29.9</v>
      </c>
      <c r="G10939" s="5" t="n">
        <v>16</v>
      </c>
      <c r="H10939" s="5" t="n">
        <v>15.62</v>
      </c>
      <c r="I10939" s="6">
        <f>IF(E10939&gt;=Markov!$B$3,1,0)</f>
        <v/>
      </c>
      <c r="J10939" s="6">
        <f>I10938</f>
        <v/>
      </c>
      <c r="K10939" s="7">
        <f>MAR1!$B$5+MAR1!$C$5*COS(2*PI()*$C10939/365)+MAR1!$D$5*SIN(2*PI()*$C10939/365)</f>
        <v/>
      </c>
      <c r="L10939" s="7">
        <f>MAR1!$B$6+MAR1!$C$6*COS(2*PI()*$C10939/365)+MAR1!$D$6*SIN(2*PI()*$C10939/365)</f>
        <v/>
      </c>
      <c r="M10939" s="7">
        <f>MAR1!$B$7+MAR1!$C$7*COS(2*PI()*$C10939/365)+MAR1!$D$7*SIN(2*PI()*$C10939/365)</f>
        <v/>
      </c>
      <c r="N10939" s="7">
        <f>F10939-K10939</f>
        <v/>
      </c>
      <c r="O10939" s="7">
        <f>G10939-L10939</f>
        <v/>
      </c>
      <c r="P10939" s="7">
        <f>H10939-M10939</f>
        <v/>
      </c>
      <c r="Q10939" s="7">
        <f>IF($I10939=1,(N10939-MAR1!$B$11)/MAR1!$D$11,(N10939-MAR1!$C$11)/MAR1!$E$11)</f>
        <v/>
      </c>
      <c r="R10939" s="7">
        <f>IF($I10939=1,(O10939-MAR1!$B$12)/MAR1!$D$12,(O10939-MAR1!$C$12)/MAR1!$E$12)</f>
        <v/>
      </c>
      <c r="S10939" s="7">
        <f>IF($I10939=1,(P10939-MAR1!$B$13)/MAR1!$D$13,(P10939-MAR1!$C$13)/MAR1!$E$13)</f>
        <v/>
      </c>
    </row>
    <row r="10940">
      <c r="A10940" s="5" t="n">
        <v>10939</v>
      </c>
      <c r="B10940" s="5" t="n">
        <v>30</v>
      </c>
      <c r="C10940" s="5" t="n">
        <v>354</v>
      </c>
      <c r="D10940" s="5" t="n">
        <v>12</v>
      </c>
      <c r="E10940" s="5" t="n">
        <v>0</v>
      </c>
      <c r="F10940" s="5" t="n">
        <v>29.2</v>
      </c>
      <c r="G10940" s="5" t="n">
        <v>16.6</v>
      </c>
      <c r="H10940" s="5" t="n">
        <v>9.75</v>
      </c>
      <c r="I10940" s="6">
        <f>IF(E10940&gt;=Markov!$B$3,1,0)</f>
        <v/>
      </c>
      <c r="J10940" s="6">
        <f>I10939</f>
        <v/>
      </c>
      <c r="K10940" s="7">
        <f>MAR1!$B$5+MAR1!$C$5*COS(2*PI()*$C10940/365)+MAR1!$D$5*SIN(2*PI()*$C10940/365)</f>
        <v/>
      </c>
      <c r="L10940" s="7">
        <f>MAR1!$B$6+MAR1!$C$6*COS(2*PI()*$C10940/365)+MAR1!$D$6*SIN(2*PI()*$C10940/365)</f>
        <v/>
      </c>
      <c r="M10940" s="7">
        <f>MAR1!$B$7+MAR1!$C$7*COS(2*PI()*$C10940/365)+MAR1!$D$7*SIN(2*PI()*$C10940/365)</f>
        <v/>
      </c>
      <c r="N10940" s="7">
        <f>F10940-K10940</f>
        <v/>
      </c>
      <c r="O10940" s="7">
        <f>G10940-L10940</f>
        <v/>
      </c>
      <c r="P10940" s="7">
        <f>H10940-M10940</f>
        <v/>
      </c>
      <c r="Q10940" s="7">
        <f>IF($I10940=1,(N10940-MAR1!$B$11)/MAR1!$D$11,(N10940-MAR1!$C$11)/MAR1!$E$11)</f>
        <v/>
      </c>
      <c r="R10940" s="7">
        <f>IF($I10940=1,(O10940-MAR1!$B$12)/MAR1!$D$12,(O10940-MAR1!$C$12)/MAR1!$E$12)</f>
        <v/>
      </c>
      <c r="S10940" s="7">
        <f>IF($I10940=1,(P10940-MAR1!$B$13)/MAR1!$D$13,(P10940-MAR1!$C$13)/MAR1!$E$13)</f>
        <v/>
      </c>
    </row>
    <row r="10941">
      <c r="A10941" s="5" t="n">
        <v>10940</v>
      </c>
      <c r="B10941" s="5" t="n">
        <v>30</v>
      </c>
      <c r="C10941" s="5" t="n">
        <v>355</v>
      </c>
      <c r="D10941" s="5" t="n">
        <v>12</v>
      </c>
      <c r="E10941" s="5" t="n">
        <v>0</v>
      </c>
      <c r="F10941" s="5" t="n">
        <v>29.3</v>
      </c>
      <c r="G10941" s="5" t="n">
        <v>14.9</v>
      </c>
      <c r="H10941" s="5" t="n">
        <v>16.71</v>
      </c>
      <c r="I10941" s="6">
        <f>IF(E10941&gt;=Markov!$B$3,1,0)</f>
        <v/>
      </c>
      <c r="J10941" s="6">
        <f>I10940</f>
        <v/>
      </c>
      <c r="K10941" s="7">
        <f>MAR1!$B$5+MAR1!$C$5*COS(2*PI()*$C10941/365)+MAR1!$D$5*SIN(2*PI()*$C10941/365)</f>
        <v/>
      </c>
      <c r="L10941" s="7">
        <f>MAR1!$B$6+MAR1!$C$6*COS(2*PI()*$C10941/365)+MAR1!$D$6*SIN(2*PI()*$C10941/365)</f>
        <v/>
      </c>
      <c r="M10941" s="7">
        <f>MAR1!$B$7+MAR1!$C$7*COS(2*PI()*$C10941/365)+MAR1!$D$7*SIN(2*PI()*$C10941/365)</f>
        <v/>
      </c>
      <c r="N10941" s="7">
        <f>F10941-K10941</f>
        <v/>
      </c>
      <c r="O10941" s="7">
        <f>G10941-L10941</f>
        <v/>
      </c>
      <c r="P10941" s="7">
        <f>H10941-M10941</f>
        <v/>
      </c>
      <c r="Q10941" s="7">
        <f>IF($I10941=1,(N10941-MAR1!$B$11)/MAR1!$D$11,(N10941-MAR1!$C$11)/MAR1!$E$11)</f>
        <v/>
      </c>
      <c r="R10941" s="7">
        <f>IF($I10941=1,(O10941-MAR1!$B$12)/MAR1!$D$12,(O10941-MAR1!$C$12)/MAR1!$E$12)</f>
        <v/>
      </c>
      <c r="S10941" s="7">
        <f>IF($I10941=1,(P10941-MAR1!$B$13)/MAR1!$D$13,(P10941-MAR1!$C$13)/MAR1!$E$13)</f>
        <v/>
      </c>
    </row>
    <row r="10942">
      <c r="A10942" s="5" t="n">
        <v>10941</v>
      </c>
      <c r="B10942" s="5" t="n">
        <v>30</v>
      </c>
      <c r="C10942" s="5" t="n">
        <v>356</v>
      </c>
      <c r="D10942" s="5" t="n">
        <v>12</v>
      </c>
      <c r="E10942" s="5" t="n">
        <v>0</v>
      </c>
      <c r="F10942" s="5" t="n">
        <v>29.5</v>
      </c>
      <c r="G10942" s="5" t="n">
        <v>15</v>
      </c>
      <c r="H10942" s="5" t="n">
        <v>20.36</v>
      </c>
      <c r="I10942" s="6">
        <f>IF(E10942&gt;=Markov!$B$3,1,0)</f>
        <v/>
      </c>
      <c r="J10942" s="6">
        <f>I10941</f>
        <v/>
      </c>
      <c r="K10942" s="7">
        <f>MAR1!$B$5+MAR1!$C$5*COS(2*PI()*$C10942/365)+MAR1!$D$5*SIN(2*PI()*$C10942/365)</f>
        <v/>
      </c>
      <c r="L10942" s="7">
        <f>MAR1!$B$6+MAR1!$C$6*COS(2*PI()*$C10942/365)+MAR1!$D$6*SIN(2*PI()*$C10942/365)</f>
        <v/>
      </c>
      <c r="M10942" s="7">
        <f>MAR1!$B$7+MAR1!$C$7*COS(2*PI()*$C10942/365)+MAR1!$D$7*SIN(2*PI()*$C10942/365)</f>
        <v/>
      </c>
      <c r="N10942" s="7">
        <f>F10942-K10942</f>
        <v/>
      </c>
      <c r="O10942" s="7">
        <f>G10942-L10942</f>
        <v/>
      </c>
      <c r="P10942" s="7">
        <f>H10942-M10942</f>
        <v/>
      </c>
      <c r="Q10942" s="7">
        <f>IF($I10942=1,(N10942-MAR1!$B$11)/MAR1!$D$11,(N10942-MAR1!$C$11)/MAR1!$E$11)</f>
        <v/>
      </c>
      <c r="R10942" s="7">
        <f>IF($I10942=1,(O10942-MAR1!$B$12)/MAR1!$D$12,(O10942-MAR1!$C$12)/MAR1!$E$12)</f>
        <v/>
      </c>
      <c r="S10942" s="7">
        <f>IF($I10942=1,(P10942-MAR1!$B$13)/MAR1!$D$13,(P10942-MAR1!$C$13)/MAR1!$E$13)</f>
        <v/>
      </c>
    </row>
    <row r="10943">
      <c r="A10943" s="5" t="n">
        <v>10942</v>
      </c>
      <c r="B10943" s="5" t="n">
        <v>30</v>
      </c>
      <c r="C10943" s="5" t="n">
        <v>357</v>
      </c>
      <c r="D10943" s="5" t="n">
        <v>12</v>
      </c>
      <c r="E10943" s="5" t="n">
        <v>0</v>
      </c>
      <c r="F10943" s="5" t="n">
        <v>31.5</v>
      </c>
      <c r="G10943" s="5" t="n">
        <v>15.4</v>
      </c>
      <c r="H10943" s="5" t="n">
        <v>25.84</v>
      </c>
      <c r="I10943" s="6">
        <f>IF(E10943&gt;=Markov!$B$3,1,0)</f>
        <v/>
      </c>
      <c r="J10943" s="6">
        <f>I10942</f>
        <v/>
      </c>
      <c r="K10943" s="7">
        <f>MAR1!$B$5+MAR1!$C$5*COS(2*PI()*$C10943/365)+MAR1!$D$5*SIN(2*PI()*$C10943/365)</f>
        <v/>
      </c>
      <c r="L10943" s="7">
        <f>MAR1!$B$6+MAR1!$C$6*COS(2*PI()*$C10943/365)+MAR1!$D$6*SIN(2*PI()*$C10943/365)</f>
        <v/>
      </c>
      <c r="M10943" s="7">
        <f>MAR1!$B$7+MAR1!$C$7*COS(2*PI()*$C10943/365)+MAR1!$D$7*SIN(2*PI()*$C10943/365)</f>
        <v/>
      </c>
      <c r="N10943" s="7">
        <f>F10943-K10943</f>
        <v/>
      </c>
      <c r="O10943" s="7">
        <f>G10943-L10943</f>
        <v/>
      </c>
      <c r="P10943" s="7">
        <f>H10943-M10943</f>
        <v/>
      </c>
      <c r="Q10943" s="7">
        <f>IF($I10943=1,(N10943-MAR1!$B$11)/MAR1!$D$11,(N10943-MAR1!$C$11)/MAR1!$E$11)</f>
        <v/>
      </c>
      <c r="R10943" s="7">
        <f>IF($I10943=1,(O10943-MAR1!$B$12)/MAR1!$D$12,(O10943-MAR1!$C$12)/MAR1!$E$12)</f>
        <v/>
      </c>
      <c r="S10943" s="7">
        <f>IF($I10943=1,(P10943-MAR1!$B$13)/MAR1!$D$13,(P10943-MAR1!$C$13)/MAR1!$E$13)</f>
        <v/>
      </c>
    </row>
    <row r="10944">
      <c r="A10944" s="5" t="n">
        <v>10943</v>
      </c>
      <c r="B10944" s="5" t="n">
        <v>30</v>
      </c>
      <c r="C10944" s="5" t="n">
        <v>358</v>
      </c>
      <c r="D10944" s="5" t="n">
        <v>12</v>
      </c>
      <c r="E10944" s="5" t="n">
        <v>0</v>
      </c>
      <c r="F10944" s="5" t="n">
        <v>34.5</v>
      </c>
      <c r="G10944" s="5" t="n">
        <v>17</v>
      </c>
      <c r="H10944" s="5" t="n">
        <v>18.49</v>
      </c>
      <c r="I10944" s="6">
        <f>IF(E10944&gt;=Markov!$B$3,1,0)</f>
        <v/>
      </c>
      <c r="J10944" s="6">
        <f>I10943</f>
        <v/>
      </c>
      <c r="K10944" s="7">
        <f>MAR1!$B$5+MAR1!$C$5*COS(2*PI()*$C10944/365)+MAR1!$D$5*SIN(2*PI()*$C10944/365)</f>
        <v/>
      </c>
      <c r="L10944" s="7">
        <f>MAR1!$B$6+MAR1!$C$6*COS(2*PI()*$C10944/365)+MAR1!$D$6*SIN(2*PI()*$C10944/365)</f>
        <v/>
      </c>
      <c r="M10944" s="7">
        <f>MAR1!$B$7+MAR1!$C$7*COS(2*PI()*$C10944/365)+MAR1!$D$7*SIN(2*PI()*$C10944/365)</f>
        <v/>
      </c>
      <c r="N10944" s="7">
        <f>F10944-K10944</f>
        <v/>
      </c>
      <c r="O10944" s="7">
        <f>G10944-L10944</f>
        <v/>
      </c>
      <c r="P10944" s="7">
        <f>H10944-M10944</f>
        <v/>
      </c>
      <c r="Q10944" s="7">
        <f>IF($I10944=1,(N10944-MAR1!$B$11)/MAR1!$D$11,(N10944-MAR1!$C$11)/MAR1!$E$11)</f>
        <v/>
      </c>
      <c r="R10944" s="7">
        <f>IF($I10944=1,(O10944-MAR1!$B$12)/MAR1!$D$12,(O10944-MAR1!$C$12)/MAR1!$E$12)</f>
        <v/>
      </c>
      <c r="S10944" s="7">
        <f>IF($I10944=1,(P10944-MAR1!$B$13)/MAR1!$D$13,(P10944-MAR1!$C$13)/MAR1!$E$13)</f>
        <v/>
      </c>
    </row>
    <row r="10945">
      <c r="A10945" s="5" t="n">
        <v>10944</v>
      </c>
      <c r="B10945" s="5" t="n">
        <v>30</v>
      </c>
      <c r="C10945" s="5" t="n">
        <v>359</v>
      </c>
      <c r="D10945" s="5" t="n">
        <v>12</v>
      </c>
      <c r="E10945" s="5" t="n">
        <v>0</v>
      </c>
      <c r="F10945" s="5" t="n">
        <v>33.6</v>
      </c>
      <c r="G10945" s="5" t="n">
        <v>19.4</v>
      </c>
      <c r="H10945" s="5" t="n">
        <v>15.4</v>
      </c>
      <c r="I10945" s="6">
        <f>IF(E10945&gt;=Markov!$B$3,1,0)</f>
        <v/>
      </c>
      <c r="J10945" s="6">
        <f>I10944</f>
        <v/>
      </c>
      <c r="K10945" s="7">
        <f>MAR1!$B$5+MAR1!$C$5*COS(2*PI()*$C10945/365)+MAR1!$D$5*SIN(2*PI()*$C10945/365)</f>
        <v/>
      </c>
      <c r="L10945" s="7">
        <f>MAR1!$B$6+MAR1!$C$6*COS(2*PI()*$C10945/365)+MAR1!$D$6*SIN(2*PI()*$C10945/365)</f>
        <v/>
      </c>
      <c r="M10945" s="7">
        <f>MAR1!$B$7+MAR1!$C$7*COS(2*PI()*$C10945/365)+MAR1!$D$7*SIN(2*PI()*$C10945/365)</f>
        <v/>
      </c>
      <c r="N10945" s="7">
        <f>F10945-K10945</f>
        <v/>
      </c>
      <c r="O10945" s="7">
        <f>G10945-L10945</f>
        <v/>
      </c>
      <c r="P10945" s="7">
        <f>H10945-M10945</f>
        <v/>
      </c>
      <c r="Q10945" s="7">
        <f>IF($I10945=1,(N10945-MAR1!$B$11)/MAR1!$D$11,(N10945-MAR1!$C$11)/MAR1!$E$11)</f>
        <v/>
      </c>
      <c r="R10945" s="7">
        <f>IF($I10945=1,(O10945-MAR1!$B$12)/MAR1!$D$12,(O10945-MAR1!$C$12)/MAR1!$E$12)</f>
        <v/>
      </c>
      <c r="S10945" s="7">
        <f>IF($I10945=1,(P10945-MAR1!$B$13)/MAR1!$D$13,(P10945-MAR1!$C$13)/MAR1!$E$13)</f>
        <v/>
      </c>
    </row>
    <row r="10946">
      <c r="A10946" s="5" t="n">
        <v>10945</v>
      </c>
      <c r="B10946" s="5" t="n">
        <v>30</v>
      </c>
      <c r="C10946" s="5" t="n">
        <v>360</v>
      </c>
      <c r="D10946" s="5" t="n">
        <v>12</v>
      </c>
      <c r="E10946" s="5" t="n">
        <v>0</v>
      </c>
      <c r="F10946" s="5" t="n">
        <v>29.9</v>
      </c>
      <c r="G10946" s="5" t="n">
        <v>17.2</v>
      </c>
      <c r="H10946" s="5" t="n">
        <v>12.97</v>
      </c>
      <c r="I10946" s="6">
        <f>IF(E10946&gt;=Markov!$B$3,1,0)</f>
        <v/>
      </c>
      <c r="J10946" s="6">
        <f>I10945</f>
        <v/>
      </c>
      <c r="K10946" s="7">
        <f>MAR1!$B$5+MAR1!$C$5*COS(2*PI()*$C10946/365)+MAR1!$D$5*SIN(2*PI()*$C10946/365)</f>
        <v/>
      </c>
      <c r="L10946" s="7">
        <f>MAR1!$B$6+MAR1!$C$6*COS(2*PI()*$C10946/365)+MAR1!$D$6*SIN(2*PI()*$C10946/365)</f>
        <v/>
      </c>
      <c r="M10946" s="7">
        <f>MAR1!$B$7+MAR1!$C$7*COS(2*PI()*$C10946/365)+MAR1!$D$7*SIN(2*PI()*$C10946/365)</f>
        <v/>
      </c>
      <c r="N10946" s="7">
        <f>F10946-K10946</f>
        <v/>
      </c>
      <c r="O10946" s="7">
        <f>G10946-L10946</f>
        <v/>
      </c>
      <c r="P10946" s="7">
        <f>H10946-M10946</f>
        <v/>
      </c>
      <c r="Q10946" s="7">
        <f>IF($I10946=1,(N10946-MAR1!$B$11)/MAR1!$D$11,(N10946-MAR1!$C$11)/MAR1!$E$11)</f>
        <v/>
      </c>
      <c r="R10946" s="7">
        <f>IF($I10946=1,(O10946-MAR1!$B$12)/MAR1!$D$12,(O10946-MAR1!$C$12)/MAR1!$E$12)</f>
        <v/>
      </c>
      <c r="S10946" s="7">
        <f>IF($I10946=1,(P10946-MAR1!$B$13)/MAR1!$D$13,(P10946-MAR1!$C$13)/MAR1!$E$13)</f>
        <v/>
      </c>
    </row>
    <row r="10947">
      <c r="A10947" s="5" t="n">
        <v>10946</v>
      </c>
      <c r="B10947" s="5" t="n">
        <v>30</v>
      </c>
      <c r="C10947" s="5" t="n">
        <v>361</v>
      </c>
      <c r="D10947" s="5" t="n">
        <v>12</v>
      </c>
      <c r="E10947" s="5" t="n">
        <v>0</v>
      </c>
      <c r="F10947" s="5" t="n">
        <v>30.4</v>
      </c>
      <c r="G10947" s="5" t="n">
        <v>17.6</v>
      </c>
      <c r="H10947" s="5" t="n">
        <v>11.05</v>
      </c>
      <c r="I10947" s="6">
        <f>IF(E10947&gt;=Markov!$B$3,1,0)</f>
        <v/>
      </c>
      <c r="J10947" s="6">
        <f>I10946</f>
        <v/>
      </c>
      <c r="K10947" s="7">
        <f>MAR1!$B$5+MAR1!$C$5*COS(2*PI()*$C10947/365)+MAR1!$D$5*SIN(2*PI()*$C10947/365)</f>
        <v/>
      </c>
      <c r="L10947" s="7">
        <f>MAR1!$B$6+MAR1!$C$6*COS(2*PI()*$C10947/365)+MAR1!$D$6*SIN(2*PI()*$C10947/365)</f>
        <v/>
      </c>
      <c r="M10947" s="7">
        <f>MAR1!$B$7+MAR1!$C$7*COS(2*PI()*$C10947/365)+MAR1!$D$7*SIN(2*PI()*$C10947/365)</f>
        <v/>
      </c>
      <c r="N10947" s="7">
        <f>F10947-K10947</f>
        <v/>
      </c>
      <c r="O10947" s="7">
        <f>G10947-L10947</f>
        <v/>
      </c>
      <c r="P10947" s="7">
        <f>H10947-M10947</f>
        <v/>
      </c>
      <c r="Q10947" s="7">
        <f>IF($I10947=1,(N10947-MAR1!$B$11)/MAR1!$D$11,(N10947-MAR1!$C$11)/MAR1!$E$11)</f>
        <v/>
      </c>
      <c r="R10947" s="7">
        <f>IF($I10947=1,(O10947-MAR1!$B$12)/MAR1!$D$12,(O10947-MAR1!$C$12)/MAR1!$E$12)</f>
        <v/>
      </c>
      <c r="S10947" s="7">
        <f>IF($I10947=1,(P10947-MAR1!$B$13)/MAR1!$D$13,(P10947-MAR1!$C$13)/MAR1!$E$13)</f>
        <v/>
      </c>
    </row>
    <row r="10948">
      <c r="A10948" s="5" t="n">
        <v>10947</v>
      </c>
      <c r="B10948" s="5" t="n">
        <v>30</v>
      </c>
      <c r="C10948" s="5" t="n">
        <v>362</v>
      </c>
      <c r="D10948" s="5" t="n">
        <v>12</v>
      </c>
      <c r="E10948" s="5" t="n">
        <v>0</v>
      </c>
      <c r="F10948" s="5" t="n">
        <v>29</v>
      </c>
      <c r="G10948" s="5" t="n">
        <v>14.9</v>
      </c>
      <c r="H10948" s="5" t="n">
        <v>14.14</v>
      </c>
      <c r="I10948" s="6">
        <f>IF(E10948&gt;=Markov!$B$3,1,0)</f>
        <v/>
      </c>
      <c r="J10948" s="6">
        <f>I10947</f>
        <v/>
      </c>
      <c r="K10948" s="7">
        <f>MAR1!$B$5+MAR1!$C$5*COS(2*PI()*$C10948/365)+MAR1!$D$5*SIN(2*PI()*$C10948/365)</f>
        <v/>
      </c>
      <c r="L10948" s="7">
        <f>MAR1!$B$6+MAR1!$C$6*COS(2*PI()*$C10948/365)+MAR1!$D$6*SIN(2*PI()*$C10948/365)</f>
        <v/>
      </c>
      <c r="M10948" s="7">
        <f>MAR1!$B$7+MAR1!$C$7*COS(2*PI()*$C10948/365)+MAR1!$D$7*SIN(2*PI()*$C10948/365)</f>
        <v/>
      </c>
      <c r="N10948" s="7">
        <f>F10948-K10948</f>
        <v/>
      </c>
      <c r="O10948" s="7">
        <f>G10948-L10948</f>
        <v/>
      </c>
      <c r="P10948" s="7">
        <f>H10948-M10948</f>
        <v/>
      </c>
      <c r="Q10948" s="7">
        <f>IF($I10948=1,(N10948-MAR1!$B$11)/MAR1!$D$11,(N10948-MAR1!$C$11)/MAR1!$E$11)</f>
        <v/>
      </c>
      <c r="R10948" s="7">
        <f>IF($I10948=1,(O10948-MAR1!$B$12)/MAR1!$D$12,(O10948-MAR1!$C$12)/MAR1!$E$12)</f>
        <v/>
      </c>
      <c r="S10948" s="7">
        <f>IF($I10948=1,(P10948-MAR1!$B$13)/MAR1!$D$13,(P10948-MAR1!$C$13)/MAR1!$E$13)</f>
        <v/>
      </c>
    </row>
    <row r="10949">
      <c r="A10949" s="5" t="n">
        <v>10948</v>
      </c>
      <c r="B10949" s="5" t="n">
        <v>30</v>
      </c>
      <c r="C10949" s="5" t="n">
        <v>363</v>
      </c>
      <c r="D10949" s="5" t="n">
        <v>12</v>
      </c>
      <c r="E10949" s="5" t="n">
        <v>0</v>
      </c>
      <c r="F10949" s="5" t="n">
        <v>31</v>
      </c>
      <c r="G10949" s="5" t="n">
        <v>14.8</v>
      </c>
      <c r="H10949" s="5" t="n">
        <v>15.44</v>
      </c>
      <c r="I10949" s="6">
        <f>IF(E10949&gt;=Markov!$B$3,1,0)</f>
        <v/>
      </c>
      <c r="J10949" s="6">
        <f>I10948</f>
        <v/>
      </c>
      <c r="K10949" s="7">
        <f>MAR1!$B$5+MAR1!$C$5*COS(2*PI()*$C10949/365)+MAR1!$D$5*SIN(2*PI()*$C10949/365)</f>
        <v/>
      </c>
      <c r="L10949" s="7">
        <f>MAR1!$B$6+MAR1!$C$6*COS(2*PI()*$C10949/365)+MAR1!$D$6*SIN(2*PI()*$C10949/365)</f>
        <v/>
      </c>
      <c r="M10949" s="7">
        <f>MAR1!$B$7+MAR1!$C$7*COS(2*PI()*$C10949/365)+MAR1!$D$7*SIN(2*PI()*$C10949/365)</f>
        <v/>
      </c>
      <c r="N10949" s="7">
        <f>F10949-K10949</f>
        <v/>
      </c>
      <c r="O10949" s="7">
        <f>G10949-L10949</f>
        <v/>
      </c>
      <c r="P10949" s="7">
        <f>H10949-M10949</f>
        <v/>
      </c>
      <c r="Q10949" s="7">
        <f>IF($I10949=1,(N10949-MAR1!$B$11)/MAR1!$D$11,(N10949-MAR1!$C$11)/MAR1!$E$11)</f>
        <v/>
      </c>
      <c r="R10949" s="7">
        <f>IF($I10949=1,(O10949-MAR1!$B$12)/MAR1!$D$12,(O10949-MAR1!$C$12)/MAR1!$E$12)</f>
        <v/>
      </c>
      <c r="S10949" s="7">
        <f>IF($I10949=1,(P10949-MAR1!$B$13)/MAR1!$D$13,(P10949-MAR1!$C$13)/MAR1!$E$13)</f>
        <v/>
      </c>
    </row>
    <row r="10950">
      <c r="A10950" s="5" t="n">
        <v>10949</v>
      </c>
      <c r="B10950" s="5" t="n">
        <v>30</v>
      </c>
      <c r="C10950" s="5" t="n">
        <v>364</v>
      </c>
      <c r="D10950" s="5" t="n">
        <v>12</v>
      </c>
      <c r="E10950" s="5" t="n">
        <v>0</v>
      </c>
      <c r="F10950" s="5" t="n">
        <v>30.5</v>
      </c>
      <c r="G10950" s="5" t="n">
        <v>13</v>
      </c>
      <c r="H10950" s="5" t="n">
        <v>18.99</v>
      </c>
      <c r="I10950" s="6">
        <f>IF(E10950&gt;=Markov!$B$3,1,0)</f>
        <v/>
      </c>
      <c r="J10950" s="6">
        <f>I10949</f>
        <v/>
      </c>
      <c r="K10950" s="7">
        <f>MAR1!$B$5+MAR1!$C$5*COS(2*PI()*$C10950/365)+MAR1!$D$5*SIN(2*PI()*$C10950/365)</f>
        <v/>
      </c>
      <c r="L10950" s="7">
        <f>MAR1!$B$6+MAR1!$C$6*COS(2*PI()*$C10950/365)+MAR1!$D$6*SIN(2*PI()*$C10950/365)</f>
        <v/>
      </c>
      <c r="M10950" s="7">
        <f>MAR1!$B$7+MAR1!$C$7*COS(2*PI()*$C10950/365)+MAR1!$D$7*SIN(2*PI()*$C10950/365)</f>
        <v/>
      </c>
      <c r="N10950" s="7">
        <f>F10950-K10950</f>
        <v/>
      </c>
      <c r="O10950" s="7">
        <f>G10950-L10950</f>
        <v/>
      </c>
      <c r="P10950" s="7">
        <f>H10950-M10950</f>
        <v/>
      </c>
      <c r="Q10950" s="7">
        <f>IF($I10950=1,(N10950-MAR1!$B$11)/MAR1!$D$11,(N10950-MAR1!$C$11)/MAR1!$E$11)</f>
        <v/>
      </c>
      <c r="R10950" s="7">
        <f>IF($I10950=1,(O10950-MAR1!$B$12)/MAR1!$D$12,(O10950-MAR1!$C$12)/MAR1!$E$12)</f>
        <v/>
      </c>
      <c r="S10950" s="7">
        <f>IF($I10950=1,(P10950-MAR1!$B$13)/MAR1!$D$13,(P10950-MAR1!$C$13)/MAR1!$E$13)</f>
        <v/>
      </c>
    </row>
    <row r="10951">
      <c r="A10951" s="5" t="n">
        <v>10950</v>
      </c>
      <c r="B10951" s="5" t="n">
        <v>30</v>
      </c>
      <c r="C10951" s="5" t="n">
        <v>365</v>
      </c>
      <c r="D10951" s="5" t="n">
        <v>12</v>
      </c>
      <c r="E10951" s="5" t="n">
        <v>0</v>
      </c>
      <c r="F10951" s="5" t="n">
        <v>31.3</v>
      </c>
      <c r="G10951" s="5" t="n">
        <v>13.5</v>
      </c>
      <c r="H10951" s="5" t="n">
        <v>20.08</v>
      </c>
      <c r="I10951" s="6">
        <f>IF(E10951&gt;=Markov!$B$3,1,0)</f>
        <v/>
      </c>
      <c r="J10951" s="6">
        <f>I10950</f>
        <v/>
      </c>
      <c r="K10951" s="7">
        <f>MAR1!$B$5+MAR1!$C$5*COS(2*PI()*$C10951/365)+MAR1!$D$5*SIN(2*PI()*$C10951/365)</f>
        <v/>
      </c>
      <c r="L10951" s="7">
        <f>MAR1!$B$6+MAR1!$C$6*COS(2*PI()*$C10951/365)+MAR1!$D$6*SIN(2*PI()*$C10951/365)</f>
        <v/>
      </c>
      <c r="M10951" s="7">
        <f>MAR1!$B$7+MAR1!$C$7*COS(2*PI()*$C10951/365)+MAR1!$D$7*SIN(2*PI()*$C10951/365)</f>
        <v/>
      </c>
      <c r="N10951" s="7">
        <f>F10951-K10951</f>
        <v/>
      </c>
      <c r="O10951" s="7">
        <f>G10951-L10951</f>
        <v/>
      </c>
      <c r="P10951" s="7">
        <f>H10951-M10951</f>
        <v/>
      </c>
      <c r="Q10951" s="7">
        <f>IF($I10951=1,(N10951-MAR1!$B$11)/MAR1!$D$11,(N10951-MAR1!$C$11)/MAR1!$E$11)</f>
        <v/>
      </c>
      <c r="R10951" s="7">
        <f>IF($I10951=1,(O10951-MAR1!$B$12)/MAR1!$D$12,(O10951-MAR1!$C$12)/MAR1!$E$12)</f>
        <v/>
      </c>
      <c r="S10951" s="7">
        <f>IF($I10951=1,(P10951-MAR1!$B$13)/MAR1!$D$13,(P10951-MAR1!$C$13)/MAR1!$E$13)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1" customWidth="1" min="8" max="8"/>
    <col width="11" customWidth="1" min="9" max="9"/>
    <col width="15" customWidth="1" min="10" max="10"/>
    <col width="11" customWidth="1" min="11" max="11"/>
    <col width="14" customWidth="1" min="12" max="12"/>
    <col width="14" customWidth="1" min="13" max="13"/>
    <col width="10" customWidth="1" min="14" max="14"/>
    <col width="14" customWidth="1" min="15" max="15"/>
    <col width="12" customWidth="1" min="16" max="16"/>
    <col width="12" customWidth="1" min="17" max="17"/>
    <col width="12" customWidth="1" min="18" max="18"/>
    <col width="14" customWidth="1" min="19" max="19"/>
    <col width="14" customWidth="1" min="20" max="20"/>
  </cols>
  <sheetData>
    <row r="1">
      <c r="A1" s="8" t="inlineStr">
        <is>
          <t>Two-state Markov chain for rain occurrence and gamma amounts, by month</t>
        </is>
      </c>
    </row>
    <row r="2">
      <c r="A2" s="9" t="inlineStr">
        <is>
          <t>Counts -&gt; P01, P11 -&gt; stationary P1 -&gt; expected spells. Wet-day amounts: method of moments.</t>
        </is>
      </c>
    </row>
    <row r="3">
      <c r="A3" s="10" t="inlineStr">
        <is>
          <t>Wet-day threshold (mm)</t>
        </is>
      </c>
      <c r="B3" s="11" t="n">
        <v>0.1</v>
      </c>
    </row>
    <row r="5" ht="62" customHeight="1">
      <c r="A5" s="4" t="inlineStr">
        <is>
          <t>month</t>
        </is>
      </c>
      <c r="B5" s="4" t="inlineStr">
        <is>
          <t>days</t>
        </is>
      </c>
      <c r="C5" s="4" t="inlineStr">
        <is>
          <t>first doy</t>
        </is>
      </c>
      <c r="D5" s="4" t="inlineStr">
        <is>
          <t>N0 (dry days with a successor)</t>
        </is>
      </c>
      <c r="E5" s="4" t="inlineStr">
        <is>
          <t>N01 (dry-&gt;wet)</t>
        </is>
      </c>
      <c r="F5" s="4" t="inlineStr">
        <is>
          <t>N1 (wet days with a successor)</t>
        </is>
      </c>
      <c r="G5" s="4" t="inlineStr">
        <is>
          <t>N11 (wet-&gt;wet)</t>
        </is>
      </c>
      <c r="H5" s="4" t="inlineStr">
        <is>
          <t>P01 = N01/N0</t>
        </is>
      </c>
      <c r="I5" s="4" t="inlineStr">
        <is>
          <t>P11 = N11/N1</t>
        </is>
      </c>
      <c r="J5" s="4" t="inlineStr">
        <is>
          <t>P1 stationary = P01/(1+P01-P11)</t>
        </is>
      </c>
      <c r="K5" s="4" t="inlineStr">
        <is>
          <t>gamma = P11-P01</t>
        </is>
      </c>
      <c r="L5" s="4" t="inlineStr">
        <is>
          <t>mean wet spell 1/(1-P11) [d]</t>
        </is>
      </c>
      <c r="M5" s="4" t="inlineStr">
        <is>
          <t>mean dry spell 1/P01 [d]</t>
        </is>
      </c>
      <c r="N5" s="4" t="inlineStr">
        <is>
          <t>n wet days</t>
        </is>
      </c>
      <c r="O5" s="4" t="inlineStr">
        <is>
          <t>mean wet-day amount (mm)</t>
        </is>
      </c>
      <c r="P5" s="4" t="inlineStr">
        <is>
          <t>variance (mm2)</t>
        </is>
      </c>
      <c r="Q5" s="4" t="inlineStr">
        <is>
          <t>alpha = mean2/var</t>
        </is>
      </c>
      <c r="R5" s="4" t="inlineStr">
        <is>
          <t>beta = var/mean (mm)</t>
        </is>
      </c>
      <c r="S5" s="4" t="inlineStr">
        <is>
          <t>observed wet-day frequency</t>
        </is>
      </c>
      <c r="T5" s="4" t="inlineStr">
        <is>
          <t>mean monthly total (mm)</t>
        </is>
      </c>
    </row>
    <row r="6">
      <c r="A6" s="5" t="n">
        <v>1</v>
      </c>
      <c r="B6" s="5" t="n">
        <v>31</v>
      </c>
      <c r="C6" s="5" t="n">
        <v>1</v>
      </c>
      <c r="D6" s="6">
        <f>COUNTIFS(Data!$D$3:$D$10951,A6,Data!$J$3:$J$10951,0)</f>
        <v/>
      </c>
      <c r="E6" s="6">
        <f>COUNTIFS(Data!$D$3:$D$10951,A6,Data!$J$3:$J$10951,0,Data!$I$3:$I$10951,1)</f>
        <v/>
      </c>
      <c r="F6" s="6">
        <f>COUNTIFS(Data!$D$3:$D$10951,A6,Data!$J$3:$J$10951,1)</f>
        <v/>
      </c>
      <c r="G6" s="6">
        <f>COUNTIFS(Data!$D$3:$D$10951,A6,Data!$J$3:$J$10951,1,Data!$I$3:$I$10951,1)</f>
        <v/>
      </c>
      <c r="H6" s="7">
        <f>E6/D6</f>
        <v/>
      </c>
      <c r="I6" s="7">
        <f>G6/F6</f>
        <v/>
      </c>
      <c r="J6" s="7">
        <f>H6/(1+H6-I6)</f>
        <v/>
      </c>
      <c r="K6" s="7">
        <f>I6-H6</f>
        <v/>
      </c>
      <c r="L6" s="12">
        <f>1/(1-I6)</f>
        <v/>
      </c>
      <c r="M6" s="12">
        <f>1/H6</f>
        <v/>
      </c>
      <c r="N6" s="6">
        <f>COUNTIFS(Data!$D$2:$D$10951,A6,Data!$I$2:$I$10951,1)</f>
        <v/>
      </c>
      <c r="O6" s="12">
        <f>SUMIFS(Data!$E$2:$E$10951,Data!$D$2:$D$10951,A6,Data!$I$2:$I$10951,1)/N6</f>
        <v/>
      </c>
      <c r="P6" s="12">
        <f>(SUMPRODUCT((Data!$D$2:$D$10951=A6)*(Data!$I$2:$I$10951=1)*Data!$E$2:$E$10951^2)-N6*O6^2)/(N6-1)</f>
        <v/>
      </c>
      <c r="Q6" s="7">
        <f>O6^2/P6</f>
        <v/>
      </c>
      <c r="R6" s="12">
        <f>P6/O6</f>
        <v/>
      </c>
      <c r="S6" s="7">
        <f>N6/COUNTIF(Data!$D$2:$D$10951,A6)</f>
        <v/>
      </c>
      <c r="T6" s="13">
        <f>SUMIFS(Data!$E$2:$E$10951,Data!$D$2:$D$10951,A6)/MAX(Data!$B$2:$B$10951)</f>
        <v/>
      </c>
    </row>
    <row r="7">
      <c r="A7" s="5" t="n">
        <v>2</v>
      </c>
      <c r="B7" s="5" t="n">
        <v>28</v>
      </c>
      <c r="C7" s="6">
        <f>C6+B6</f>
        <v/>
      </c>
      <c r="D7" s="6">
        <f>COUNTIFS(Data!$D$3:$D$10951,A7,Data!$J$3:$J$10951,0)</f>
        <v/>
      </c>
      <c r="E7" s="6">
        <f>COUNTIFS(Data!$D$3:$D$10951,A7,Data!$J$3:$J$10951,0,Data!$I$3:$I$10951,1)</f>
        <v/>
      </c>
      <c r="F7" s="6">
        <f>COUNTIFS(Data!$D$3:$D$10951,A7,Data!$J$3:$J$10951,1)</f>
        <v/>
      </c>
      <c r="G7" s="6">
        <f>COUNTIFS(Data!$D$3:$D$10951,A7,Data!$J$3:$J$10951,1,Data!$I$3:$I$10951,1)</f>
        <v/>
      </c>
      <c r="H7" s="7">
        <f>E7/D7</f>
        <v/>
      </c>
      <c r="I7" s="7">
        <f>G7/F7</f>
        <v/>
      </c>
      <c r="J7" s="7">
        <f>H7/(1+H7-I7)</f>
        <v/>
      </c>
      <c r="K7" s="7">
        <f>I7-H7</f>
        <v/>
      </c>
      <c r="L7" s="12">
        <f>1/(1-I7)</f>
        <v/>
      </c>
      <c r="M7" s="12">
        <f>1/H7</f>
        <v/>
      </c>
      <c r="N7" s="6">
        <f>COUNTIFS(Data!$D$2:$D$10951,A7,Data!$I$2:$I$10951,1)</f>
        <v/>
      </c>
      <c r="O7" s="12">
        <f>SUMIFS(Data!$E$2:$E$10951,Data!$D$2:$D$10951,A7,Data!$I$2:$I$10951,1)/N7</f>
        <v/>
      </c>
      <c r="P7" s="12">
        <f>(SUMPRODUCT((Data!$D$2:$D$10951=A7)*(Data!$I$2:$I$10951=1)*Data!$E$2:$E$10951^2)-N7*O7^2)/(N7-1)</f>
        <v/>
      </c>
      <c r="Q7" s="7">
        <f>O7^2/P7</f>
        <v/>
      </c>
      <c r="R7" s="12">
        <f>P7/O7</f>
        <v/>
      </c>
      <c r="S7" s="7">
        <f>N7/COUNTIF(Data!$D$2:$D$10951,A7)</f>
        <v/>
      </c>
      <c r="T7" s="13">
        <f>SUMIFS(Data!$E$2:$E$10951,Data!$D$2:$D$10951,A7)/MAX(Data!$B$2:$B$10951)</f>
        <v/>
      </c>
    </row>
    <row r="8">
      <c r="A8" s="5" t="n">
        <v>3</v>
      </c>
      <c r="B8" s="5" t="n">
        <v>31</v>
      </c>
      <c r="C8" s="6">
        <f>C7+B7</f>
        <v/>
      </c>
      <c r="D8" s="6">
        <f>COUNTIFS(Data!$D$3:$D$10951,A8,Data!$J$3:$J$10951,0)</f>
        <v/>
      </c>
      <c r="E8" s="6">
        <f>COUNTIFS(Data!$D$3:$D$10951,A8,Data!$J$3:$J$10951,0,Data!$I$3:$I$10951,1)</f>
        <v/>
      </c>
      <c r="F8" s="6">
        <f>COUNTIFS(Data!$D$3:$D$10951,A8,Data!$J$3:$J$10951,1)</f>
        <v/>
      </c>
      <c r="G8" s="6">
        <f>COUNTIFS(Data!$D$3:$D$10951,A8,Data!$J$3:$J$10951,1,Data!$I$3:$I$10951,1)</f>
        <v/>
      </c>
      <c r="H8" s="7">
        <f>E8/D8</f>
        <v/>
      </c>
      <c r="I8" s="7">
        <f>G8/F8</f>
        <v/>
      </c>
      <c r="J8" s="7">
        <f>H8/(1+H8-I8)</f>
        <v/>
      </c>
      <c r="K8" s="7">
        <f>I8-H8</f>
        <v/>
      </c>
      <c r="L8" s="12">
        <f>1/(1-I8)</f>
        <v/>
      </c>
      <c r="M8" s="12">
        <f>1/H8</f>
        <v/>
      </c>
      <c r="N8" s="6">
        <f>COUNTIFS(Data!$D$2:$D$10951,A8,Data!$I$2:$I$10951,1)</f>
        <v/>
      </c>
      <c r="O8" s="12">
        <f>SUMIFS(Data!$E$2:$E$10951,Data!$D$2:$D$10951,A8,Data!$I$2:$I$10951,1)/N8</f>
        <v/>
      </c>
      <c r="P8" s="12">
        <f>(SUMPRODUCT((Data!$D$2:$D$10951=A8)*(Data!$I$2:$I$10951=1)*Data!$E$2:$E$10951^2)-N8*O8^2)/(N8-1)</f>
        <v/>
      </c>
      <c r="Q8" s="7">
        <f>O8^2/P8</f>
        <v/>
      </c>
      <c r="R8" s="12">
        <f>P8/O8</f>
        <v/>
      </c>
      <c r="S8" s="7">
        <f>N8/COUNTIF(Data!$D$2:$D$10951,A8)</f>
        <v/>
      </c>
      <c r="T8" s="13">
        <f>SUMIFS(Data!$E$2:$E$10951,Data!$D$2:$D$10951,A8)/MAX(Data!$B$2:$B$10951)</f>
        <v/>
      </c>
    </row>
    <row r="9">
      <c r="A9" s="5" t="n">
        <v>4</v>
      </c>
      <c r="B9" s="5" t="n">
        <v>30</v>
      </c>
      <c r="C9" s="6">
        <f>C8+B8</f>
        <v/>
      </c>
      <c r="D9" s="6">
        <f>COUNTIFS(Data!$D$3:$D$10951,A9,Data!$J$3:$J$10951,0)</f>
        <v/>
      </c>
      <c r="E9" s="6">
        <f>COUNTIFS(Data!$D$3:$D$10951,A9,Data!$J$3:$J$10951,0,Data!$I$3:$I$10951,1)</f>
        <v/>
      </c>
      <c r="F9" s="6">
        <f>COUNTIFS(Data!$D$3:$D$10951,A9,Data!$J$3:$J$10951,1)</f>
        <v/>
      </c>
      <c r="G9" s="6">
        <f>COUNTIFS(Data!$D$3:$D$10951,A9,Data!$J$3:$J$10951,1,Data!$I$3:$I$10951,1)</f>
        <v/>
      </c>
      <c r="H9" s="7">
        <f>E9/D9</f>
        <v/>
      </c>
      <c r="I9" s="7">
        <f>G9/F9</f>
        <v/>
      </c>
      <c r="J9" s="7">
        <f>H9/(1+H9-I9)</f>
        <v/>
      </c>
      <c r="K9" s="7">
        <f>I9-H9</f>
        <v/>
      </c>
      <c r="L9" s="12">
        <f>1/(1-I9)</f>
        <v/>
      </c>
      <c r="M9" s="12">
        <f>1/H9</f>
        <v/>
      </c>
      <c r="N9" s="6">
        <f>COUNTIFS(Data!$D$2:$D$10951,A9,Data!$I$2:$I$10951,1)</f>
        <v/>
      </c>
      <c r="O9" s="12">
        <f>SUMIFS(Data!$E$2:$E$10951,Data!$D$2:$D$10951,A9,Data!$I$2:$I$10951,1)/N9</f>
        <v/>
      </c>
      <c r="P9" s="12">
        <f>(SUMPRODUCT((Data!$D$2:$D$10951=A9)*(Data!$I$2:$I$10951=1)*Data!$E$2:$E$10951^2)-N9*O9^2)/(N9-1)</f>
        <v/>
      </c>
      <c r="Q9" s="7">
        <f>O9^2/P9</f>
        <v/>
      </c>
      <c r="R9" s="12">
        <f>P9/O9</f>
        <v/>
      </c>
      <c r="S9" s="7">
        <f>N9/COUNTIF(Data!$D$2:$D$10951,A9)</f>
        <v/>
      </c>
      <c r="T9" s="13">
        <f>SUMIFS(Data!$E$2:$E$10951,Data!$D$2:$D$10951,A9)/MAX(Data!$B$2:$B$10951)</f>
        <v/>
      </c>
    </row>
    <row r="10">
      <c r="A10" s="5" t="n">
        <v>5</v>
      </c>
      <c r="B10" s="5" t="n">
        <v>31</v>
      </c>
      <c r="C10" s="6">
        <f>C9+B9</f>
        <v/>
      </c>
      <c r="D10" s="6">
        <f>COUNTIFS(Data!$D$3:$D$10951,A10,Data!$J$3:$J$10951,0)</f>
        <v/>
      </c>
      <c r="E10" s="6">
        <f>COUNTIFS(Data!$D$3:$D$10951,A10,Data!$J$3:$J$10951,0,Data!$I$3:$I$10951,1)</f>
        <v/>
      </c>
      <c r="F10" s="6">
        <f>COUNTIFS(Data!$D$3:$D$10951,A10,Data!$J$3:$J$10951,1)</f>
        <v/>
      </c>
      <c r="G10" s="6">
        <f>COUNTIFS(Data!$D$3:$D$10951,A10,Data!$J$3:$J$10951,1,Data!$I$3:$I$10951,1)</f>
        <v/>
      </c>
      <c r="H10" s="7">
        <f>E10/D10</f>
        <v/>
      </c>
      <c r="I10" s="7">
        <f>G10/F10</f>
        <v/>
      </c>
      <c r="J10" s="7">
        <f>H10/(1+H10-I10)</f>
        <v/>
      </c>
      <c r="K10" s="7">
        <f>I10-H10</f>
        <v/>
      </c>
      <c r="L10" s="12">
        <f>1/(1-I10)</f>
        <v/>
      </c>
      <c r="M10" s="12">
        <f>1/H10</f>
        <v/>
      </c>
      <c r="N10" s="6">
        <f>COUNTIFS(Data!$D$2:$D$10951,A10,Data!$I$2:$I$10951,1)</f>
        <v/>
      </c>
      <c r="O10" s="12">
        <f>SUMIFS(Data!$E$2:$E$10951,Data!$D$2:$D$10951,A10,Data!$I$2:$I$10951,1)/N10</f>
        <v/>
      </c>
      <c r="P10" s="12">
        <f>(SUMPRODUCT((Data!$D$2:$D$10951=A10)*(Data!$I$2:$I$10951=1)*Data!$E$2:$E$10951^2)-N10*O10^2)/(N10-1)</f>
        <v/>
      </c>
      <c r="Q10" s="7">
        <f>O10^2/P10</f>
        <v/>
      </c>
      <c r="R10" s="12">
        <f>P10/O10</f>
        <v/>
      </c>
      <c r="S10" s="7">
        <f>N10/COUNTIF(Data!$D$2:$D$10951,A10)</f>
        <v/>
      </c>
      <c r="T10" s="13">
        <f>SUMIFS(Data!$E$2:$E$10951,Data!$D$2:$D$10951,A10)/MAX(Data!$B$2:$B$10951)</f>
        <v/>
      </c>
    </row>
    <row r="11">
      <c r="A11" s="5" t="n">
        <v>6</v>
      </c>
      <c r="B11" s="5" t="n">
        <v>30</v>
      </c>
      <c r="C11" s="6">
        <f>C10+B10</f>
        <v/>
      </c>
      <c r="D11" s="6">
        <f>COUNTIFS(Data!$D$3:$D$10951,A11,Data!$J$3:$J$10951,0)</f>
        <v/>
      </c>
      <c r="E11" s="6">
        <f>COUNTIFS(Data!$D$3:$D$10951,A11,Data!$J$3:$J$10951,0,Data!$I$3:$I$10951,1)</f>
        <v/>
      </c>
      <c r="F11" s="6">
        <f>COUNTIFS(Data!$D$3:$D$10951,A11,Data!$J$3:$J$10951,1)</f>
        <v/>
      </c>
      <c r="G11" s="6">
        <f>COUNTIFS(Data!$D$3:$D$10951,A11,Data!$J$3:$J$10951,1,Data!$I$3:$I$10951,1)</f>
        <v/>
      </c>
      <c r="H11" s="7">
        <f>E11/D11</f>
        <v/>
      </c>
      <c r="I11" s="7">
        <f>G11/F11</f>
        <v/>
      </c>
      <c r="J11" s="7">
        <f>H11/(1+H11-I11)</f>
        <v/>
      </c>
      <c r="K11" s="7">
        <f>I11-H11</f>
        <v/>
      </c>
      <c r="L11" s="12">
        <f>1/(1-I11)</f>
        <v/>
      </c>
      <c r="M11" s="12">
        <f>1/H11</f>
        <v/>
      </c>
      <c r="N11" s="6">
        <f>COUNTIFS(Data!$D$2:$D$10951,A11,Data!$I$2:$I$10951,1)</f>
        <v/>
      </c>
      <c r="O11" s="12">
        <f>SUMIFS(Data!$E$2:$E$10951,Data!$D$2:$D$10951,A11,Data!$I$2:$I$10951,1)/N11</f>
        <v/>
      </c>
      <c r="P11" s="12">
        <f>(SUMPRODUCT((Data!$D$2:$D$10951=A11)*(Data!$I$2:$I$10951=1)*Data!$E$2:$E$10951^2)-N11*O11^2)/(N11-1)</f>
        <v/>
      </c>
      <c r="Q11" s="7">
        <f>O11^2/P11</f>
        <v/>
      </c>
      <c r="R11" s="12">
        <f>P11/O11</f>
        <v/>
      </c>
      <c r="S11" s="7">
        <f>N11/COUNTIF(Data!$D$2:$D$10951,A11)</f>
        <v/>
      </c>
      <c r="T11" s="13">
        <f>SUMIFS(Data!$E$2:$E$10951,Data!$D$2:$D$10951,A11)/MAX(Data!$B$2:$B$10951)</f>
        <v/>
      </c>
    </row>
    <row r="12">
      <c r="A12" s="5" t="n">
        <v>7</v>
      </c>
      <c r="B12" s="5" t="n">
        <v>31</v>
      </c>
      <c r="C12" s="6">
        <f>C11+B11</f>
        <v/>
      </c>
      <c r="D12" s="6">
        <f>COUNTIFS(Data!$D$3:$D$10951,A12,Data!$J$3:$J$10951,0)</f>
        <v/>
      </c>
      <c r="E12" s="6">
        <f>COUNTIFS(Data!$D$3:$D$10951,A12,Data!$J$3:$J$10951,0,Data!$I$3:$I$10951,1)</f>
        <v/>
      </c>
      <c r="F12" s="6">
        <f>COUNTIFS(Data!$D$3:$D$10951,A12,Data!$J$3:$J$10951,1)</f>
        <v/>
      </c>
      <c r="G12" s="6">
        <f>COUNTIFS(Data!$D$3:$D$10951,A12,Data!$J$3:$J$10951,1,Data!$I$3:$I$10951,1)</f>
        <v/>
      </c>
      <c r="H12" s="7">
        <f>E12/D12</f>
        <v/>
      </c>
      <c r="I12" s="7">
        <f>G12/F12</f>
        <v/>
      </c>
      <c r="J12" s="7">
        <f>H12/(1+H12-I12)</f>
        <v/>
      </c>
      <c r="K12" s="7">
        <f>I12-H12</f>
        <v/>
      </c>
      <c r="L12" s="12">
        <f>1/(1-I12)</f>
        <v/>
      </c>
      <c r="M12" s="12">
        <f>1/H12</f>
        <v/>
      </c>
      <c r="N12" s="6">
        <f>COUNTIFS(Data!$D$2:$D$10951,A12,Data!$I$2:$I$10951,1)</f>
        <v/>
      </c>
      <c r="O12" s="12">
        <f>SUMIFS(Data!$E$2:$E$10951,Data!$D$2:$D$10951,A12,Data!$I$2:$I$10951,1)/N12</f>
        <v/>
      </c>
      <c r="P12" s="12">
        <f>(SUMPRODUCT((Data!$D$2:$D$10951=A12)*(Data!$I$2:$I$10951=1)*Data!$E$2:$E$10951^2)-N12*O12^2)/(N12-1)</f>
        <v/>
      </c>
      <c r="Q12" s="7">
        <f>O12^2/P12</f>
        <v/>
      </c>
      <c r="R12" s="12">
        <f>P12/O12</f>
        <v/>
      </c>
      <c r="S12" s="7">
        <f>N12/COUNTIF(Data!$D$2:$D$10951,A12)</f>
        <v/>
      </c>
      <c r="T12" s="13">
        <f>SUMIFS(Data!$E$2:$E$10951,Data!$D$2:$D$10951,A12)/MAX(Data!$B$2:$B$10951)</f>
        <v/>
      </c>
    </row>
    <row r="13">
      <c r="A13" s="5" t="n">
        <v>8</v>
      </c>
      <c r="B13" s="5" t="n">
        <v>31</v>
      </c>
      <c r="C13" s="6">
        <f>C12+B12</f>
        <v/>
      </c>
      <c r="D13" s="6">
        <f>COUNTIFS(Data!$D$3:$D$10951,A13,Data!$J$3:$J$10951,0)</f>
        <v/>
      </c>
      <c r="E13" s="6">
        <f>COUNTIFS(Data!$D$3:$D$10951,A13,Data!$J$3:$J$10951,0,Data!$I$3:$I$10951,1)</f>
        <v/>
      </c>
      <c r="F13" s="6">
        <f>COUNTIFS(Data!$D$3:$D$10951,A13,Data!$J$3:$J$10951,1)</f>
        <v/>
      </c>
      <c r="G13" s="6">
        <f>COUNTIFS(Data!$D$3:$D$10951,A13,Data!$J$3:$J$10951,1,Data!$I$3:$I$10951,1)</f>
        <v/>
      </c>
      <c r="H13" s="7">
        <f>E13/D13</f>
        <v/>
      </c>
      <c r="I13" s="7">
        <f>G13/F13</f>
        <v/>
      </c>
      <c r="J13" s="7">
        <f>H13/(1+H13-I13)</f>
        <v/>
      </c>
      <c r="K13" s="7">
        <f>I13-H13</f>
        <v/>
      </c>
      <c r="L13" s="12">
        <f>1/(1-I13)</f>
        <v/>
      </c>
      <c r="M13" s="12">
        <f>1/H13</f>
        <v/>
      </c>
      <c r="N13" s="6">
        <f>COUNTIFS(Data!$D$2:$D$10951,A13,Data!$I$2:$I$10951,1)</f>
        <v/>
      </c>
      <c r="O13" s="12">
        <f>SUMIFS(Data!$E$2:$E$10951,Data!$D$2:$D$10951,A13,Data!$I$2:$I$10951,1)/N13</f>
        <v/>
      </c>
      <c r="P13" s="12">
        <f>(SUMPRODUCT((Data!$D$2:$D$10951=A13)*(Data!$I$2:$I$10951=1)*Data!$E$2:$E$10951^2)-N13*O13^2)/(N13-1)</f>
        <v/>
      </c>
      <c r="Q13" s="7">
        <f>O13^2/P13</f>
        <v/>
      </c>
      <c r="R13" s="12">
        <f>P13/O13</f>
        <v/>
      </c>
      <c r="S13" s="7">
        <f>N13/COUNTIF(Data!$D$2:$D$10951,A13)</f>
        <v/>
      </c>
      <c r="T13" s="13">
        <f>SUMIFS(Data!$E$2:$E$10951,Data!$D$2:$D$10951,A13)/MAX(Data!$B$2:$B$10951)</f>
        <v/>
      </c>
    </row>
    <row r="14">
      <c r="A14" s="5" t="n">
        <v>9</v>
      </c>
      <c r="B14" s="5" t="n">
        <v>30</v>
      </c>
      <c r="C14" s="6">
        <f>C13+B13</f>
        <v/>
      </c>
      <c r="D14" s="6">
        <f>COUNTIFS(Data!$D$3:$D$10951,A14,Data!$J$3:$J$10951,0)</f>
        <v/>
      </c>
      <c r="E14" s="6">
        <f>COUNTIFS(Data!$D$3:$D$10951,A14,Data!$J$3:$J$10951,0,Data!$I$3:$I$10951,1)</f>
        <v/>
      </c>
      <c r="F14" s="6">
        <f>COUNTIFS(Data!$D$3:$D$10951,A14,Data!$J$3:$J$10951,1)</f>
        <v/>
      </c>
      <c r="G14" s="6">
        <f>COUNTIFS(Data!$D$3:$D$10951,A14,Data!$J$3:$J$10951,1,Data!$I$3:$I$10951,1)</f>
        <v/>
      </c>
      <c r="H14" s="7">
        <f>E14/D14</f>
        <v/>
      </c>
      <c r="I14" s="7">
        <f>G14/F14</f>
        <v/>
      </c>
      <c r="J14" s="7">
        <f>H14/(1+H14-I14)</f>
        <v/>
      </c>
      <c r="K14" s="7">
        <f>I14-H14</f>
        <v/>
      </c>
      <c r="L14" s="12">
        <f>1/(1-I14)</f>
        <v/>
      </c>
      <c r="M14" s="12">
        <f>1/H14</f>
        <v/>
      </c>
      <c r="N14" s="6">
        <f>COUNTIFS(Data!$D$2:$D$10951,A14,Data!$I$2:$I$10951,1)</f>
        <v/>
      </c>
      <c r="O14" s="12">
        <f>SUMIFS(Data!$E$2:$E$10951,Data!$D$2:$D$10951,A14,Data!$I$2:$I$10951,1)/N14</f>
        <v/>
      </c>
      <c r="P14" s="12">
        <f>(SUMPRODUCT((Data!$D$2:$D$10951=A14)*(Data!$I$2:$I$10951=1)*Data!$E$2:$E$10951^2)-N14*O14^2)/(N14-1)</f>
        <v/>
      </c>
      <c r="Q14" s="7">
        <f>O14^2/P14</f>
        <v/>
      </c>
      <c r="R14" s="12">
        <f>P14/O14</f>
        <v/>
      </c>
      <c r="S14" s="7">
        <f>N14/COUNTIF(Data!$D$2:$D$10951,A14)</f>
        <v/>
      </c>
      <c r="T14" s="13">
        <f>SUMIFS(Data!$E$2:$E$10951,Data!$D$2:$D$10951,A14)/MAX(Data!$B$2:$B$10951)</f>
        <v/>
      </c>
    </row>
    <row r="15">
      <c r="A15" s="5" t="n">
        <v>10</v>
      </c>
      <c r="B15" s="5" t="n">
        <v>31</v>
      </c>
      <c r="C15" s="6">
        <f>C14+B14</f>
        <v/>
      </c>
      <c r="D15" s="6">
        <f>COUNTIFS(Data!$D$3:$D$10951,A15,Data!$J$3:$J$10951,0)</f>
        <v/>
      </c>
      <c r="E15" s="6">
        <f>COUNTIFS(Data!$D$3:$D$10951,A15,Data!$J$3:$J$10951,0,Data!$I$3:$I$10951,1)</f>
        <v/>
      </c>
      <c r="F15" s="6">
        <f>COUNTIFS(Data!$D$3:$D$10951,A15,Data!$J$3:$J$10951,1)</f>
        <v/>
      </c>
      <c r="G15" s="6">
        <f>COUNTIFS(Data!$D$3:$D$10951,A15,Data!$J$3:$J$10951,1,Data!$I$3:$I$10951,1)</f>
        <v/>
      </c>
      <c r="H15" s="7">
        <f>E15/D15</f>
        <v/>
      </c>
      <c r="I15" s="7">
        <f>G15/F15</f>
        <v/>
      </c>
      <c r="J15" s="7">
        <f>H15/(1+H15-I15)</f>
        <v/>
      </c>
      <c r="K15" s="7">
        <f>I15-H15</f>
        <v/>
      </c>
      <c r="L15" s="12">
        <f>1/(1-I15)</f>
        <v/>
      </c>
      <c r="M15" s="12">
        <f>1/H15</f>
        <v/>
      </c>
      <c r="N15" s="6">
        <f>COUNTIFS(Data!$D$2:$D$10951,A15,Data!$I$2:$I$10951,1)</f>
        <v/>
      </c>
      <c r="O15" s="12">
        <f>SUMIFS(Data!$E$2:$E$10951,Data!$D$2:$D$10951,A15,Data!$I$2:$I$10951,1)/N15</f>
        <v/>
      </c>
      <c r="P15" s="12">
        <f>(SUMPRODUCT((Data!$D$2:$D$10951=A15)*(Data!$I$2:$I$10951=1)*Data!$E$2:$E$10951^2)-N15*O15^2)/(N15-1)</f>
        <v/>
      </c>
      <c r="Q15" s="7">
        <f>O15^2/P15</f>
        <v/>
      </c>
      <c r="R15" s="12">
        <f>P15/O15</f>
        <v/>
      </c>
      <c r="S15" s="7">
        <f>N15/COUNTIF(Data!$D$2:$D$10951,A15)</f>
        <v/>
      </c>
      <c r="T15" s="13">
        <f>SUMIFS(Data!$E$2:$E$10951,Data!$D$2:$D$10951,A15)/MAX(Data!$B$2:$B$10951)</f>
        <v/>
      </c>
    </row>
    <row r="16">
      <c r="A16" s="5" t="n">
        <v>11</v>
      </c>
      <c r="B16" s="5" t="n">
        <v>30</v>
      </c>
      <c r="C16" s="6">
        <f>C15+B15</f>
        <v/>
      </c>
      <c r="D16" s="6">
        <f>COUNTIFS(Data!$D$3:$D$10951,A16,Data!$J$3:$J$10951,0)</f>
        <v/>
      </c>
      <c r="E16" s="6">
        <f>COUNTIFS(Data!$D$3:$D$10951,A16,Data!$J$3:$J$10951,0,Data!$I$3:$I$10951,1)</f>
        <v/>
      </c>
      <c r="F16" s="6">
        <f>COUNTIFS(Data!$D$3:$D$10951,A16,Data!$J$3:$J$10951,1)</f>
        <v/>
      </c>
      <c r="G16" s="6">
        <f>COUNTIFS(Data!$D$3:$D$10951,A16,Data!$J$3:$J$10951,1,Data!$I$3:$I$10951,1)</f>
        <v/>
      </c>
      <c r="H16" s="7">
        <f>E16/D16</f>
        <v/>
      </c>
      <c r="I16" s="7">
        <f>G16/F16</f>
        <v/>
      </c>
      <c r="J16" s="7">
        <f>H16/(1+H16-I16)</f>
        <v/>
      </c>
      <c r="K16" s="7">
        <f>I16-H16</f>
        <v/>
      </c>
      <c r="L16" s="12">
        <f>1/(1-I16)</f>
        <v/>
      </c>
      <c r="M16" s="12">
        <f>1/H16</f>
        <v/>
      </c>
      <c r="N16" s="6">
        <f>COUNTIFS(Data!$D$2:$D$10951,A16,Data!$I$2:$I$10951,1)</f>
        <v/>
      </c>
      <c r="O16" s="12">
        <f>SUMIFS(Data!$E$2:$E$10951,Data!$D$2:$D$10951,A16,Data!$I$2:$I$10951,1)/N16</f>
        <v/>
      </c>
      <c r="P16" s="12">
        <f>(SUMPRODUCT((Data!$D$2:$D$10951=A16)*(Data!$I$2:$I$10951=1)*Data!$E$2:$E$10951^2)-N16*O16^2)/(N16-1)</f>
        <v/>
      </c>
      <c r="Q16" s="7">
        <f>O16^2/P16</f>
        <v/>
      </c>
      <c r="R16" s="12">
        <f>P16/O16</f>
        <v/>
      </c>
      <c r="S16" s="7">
        <f>N16/COUNTIF(Data!$D$2:$D$10951,A16)</f>
        <v/>
      </c>
      <c r="T16" s="13">
        <f>SUMIFS(Data!$E$2:$E$10951,Data!$D$2:$D$10951,A16)/MAX(Data!$B$2:$B$10951)</f>
        <v/>
      </c>
    </row>
    <row r="17">
      <c r="A17" s="5" t="n">
        <v>12</v>
      </c>
      <c r="B17" s="5" t="n">
        <v>31</v>
      </c>
      <c r="C17" s="6">
        <f>C16+B16</f>
        <v/>
      </c>
      <c r="D17" s="6">
        <f>COUNTIFS(Data!$D$3:$D$10951,A17,Data!$J$3:$J$10951,0)</f>
        <v/>
      </c>
      <c r="E17" s="6">
        <f>COUNTIFS(Data!$D$3:$D$10951,A17,Data!$J$3:$J$10951,0,Data!$I$3:$I$10951,1)</f>
        <v/>
      </c>
      <c r="F17" s="6">
        <f>COUNTIFS(Data!$D$3:$D$10951,A17,Data!$J$3:$J$10951,1)</f>
        <v/>
      </c>
      <c r="G17" s="6">
        <f>COUNTIFS(Data!$D$3:$D$10951,A17,Data!$J$3:$J$10951,1,Data!$I$3:$I$10951,1)</f>
        <v/>
      </c>
      <c r="H17" s="7">
        <f>E17/D17</f>
        <v/>
      </c>
      <c r="I17" s="7">
        <f>G17/F17</f>
        <v/>
      </c>
      <c r="J17" s="7">
        <f>H17/(1+H17-I17)</f>
        <v/>
      </c>
      <c r="K17" s="7">
        <f>I17-H17</f>
        <v/>
      </c>
      <c r="L17" s="12">
        <f>1/(1-I17)</f>
        <v/>
      </c>
      <c r="M17" s="12">
        <f>1/H17</f>
        <v/>
      </c>
      <c r="N17" s="6">
        <f>COUNTIFS(Data!$D$2:$D$10951,A17,Data!$I$2:$I$10951,1)</f>
        <v/>
      </c>
      <c r="O17" s="12">
        <f>SUMIFS(Data!$E$2:$E$10951,Data!$D$2:$D$10951,A17,Data!$I$2:$I$10951,1)/N17</f>
        <v/>
      </c>
      <c r="P17" s="12">
        <f>(SUMPRODUCT((Data!$D$2:$D$10951=A17)*(Data!$I$2:$I$10951=1)*Data!$E$2:$E$10951^2)-N17*O17^2)/(N17-1)</f>
        <v/>
      </c>
      <c r="Q17" s="7">
        <f>O17^2/P17</f>
        <v/>
      </c>
      <c r="R17" s="12">
        <f>P17/O17</f>
        <v/>
      </c>
      <c r="S17" s="7">
        <f>N17/COUNTIF(Data!$D$2:$D$10951,A17)</f>
        <v/>
      </c>
      <c r="T17" s="13">
        <f>SUMIFS(Data!$E$2:$E$10951,Data!$D$2:$D$10951,A17)/MAX(Data!$B$2:$B$10951)</f>
        <v/>
      </c>
    </row>
    <row r="18">
      <c r="A18" s="10" t="inlineStr">
        <is>
          <t>Year</t>
        </is>
      </c>
      <c r="T18" s="14">
        <f>SUM(T6:T17)</f>
        <v/>
      </c>
    </row>
    <row r="21">
      <c r="A21" s="10" t="inlineStr">
        <is>
          <t>Worked example: choose a month (1-12)</t>
        </is>
      </c>
      <c r="B21" s="15" t="n">
        <v>7</v>
      </c>
      <c r="D21" s="10" t="inlineStr">
        <is>
          <t>Transition matrix (rows: yesterday dry, wet; columns: today dry, wet)</t>
        </is>
      </c>
    </row>
    <row r="22">
      <c r="A22" s="6" t="inlineStr">
        <is>
          <t>P01</t>
        </is>
      </c>
      <c r="B22" s="7">
        <f>INDEX($H$6:$H$17,$B$21)</f>
        <v/>
      </c>
      <c r="D22" s="6" t="inlineStr">
        <is>
          <t>dry</t>
        </is>
      </c>
      <c r="E22" s="7">
        <f>B24</f>
        <v/>
      </c>
      <c r="F22" s="7">
        <f>B22</f>
        <v/>
      </c>
    </row>
    <row r="23">
      <c r="A23" s="6" t="inlineStr">
        <is>
          <t>P11</t>
        </is>
      </c>
      <c r="B23" s="7">
        <f>INDEX($I$6:$I$17,$B$21)</f>
        <v/>
      </c>
      <c r="D23" s="6" t="inlineStr">
        <is>
          <t>wet</t>
        </is>
      </c>
      <c r="E23" s="7">
        <f>B25</f>
        <v/>
      </c>
      <c r="F23" s="7">
        <f>B23</f>
        <v/>
      </c>
    </row>
    <row r="24">
      <c r="A24" s="6" t="inlineStr">
        <is>
          <t>P00 = 1-P01</t>
        </is>
      </c>
      <c r="B24" s="7">
        <f>1-B22</f>
        <v/>
      </c>
    </row>
    <row r="25">
      <c r="A25" s="6" t="inlineStr">
        <is>
          <t>P10 = 1-P11</t>
        </is>
      </c>
      <c r="B25" s="7">
        <f>1-B23</f>
        <v/>
      </c>
    </row>
    <row r="26">
      <c r="A26" s="6" t="inlineStr">
        <is>
          <t>pi_wet = P01/(P01+P10)</t>
        </is>
      </c>
      <c r="B26" s="16">
        <f>B22/(B22+B25)</f>
        <v/>
      </c>
    </row>
    <row r="27">
      <c r="A27" s="6" t="inlineStr">
        <is>
          <t>pi_dry = 1-pi_wet</t>
        </is>
      </c>
      <c r="B27" s="16">
        <f>1-B26</f>
        <v/>
      </c>
    </row>
    <row r="28">
      <c r="A28" s="6" t="inlineStr">
        <is>
          <t>check: pi_wet*P11 + pi_dry*P01 - pi_wet (0)</t>
        </is>
      </c>
      <c r="B28" s="17">
        <f>B26*B23+B27*B22-B26</f>
        <v/>
      </c>
    </row>
    <row r="29">
      <c r="A29" s="6" t="inlineStr">
        <is>
          <t>expected wet spell 1/P10</t>
        </is>
      </c>
      <c r="B29" s="12">
        <f>1/B25</f>
        <v/>
      </c>
    </row>
    <row r="30">
      <c r="A30" s="6" t="inlineStr">
        <is>
          <t>expected dry spell 1/P01</t>
        </is>
      </c>
      <c r="B30" s="12">
        <f>1/B22</f>
        <v/>
      </c>
    </row>
    <row r="31">
      <c r="A31" s="6" t="inlineStr">
        <is>
          <t>sum k*pmf (wet), k=1..40 (about B29)</t>
        </is>
      </c>
      <c r="B31" s="12">
        <f>SUMPRODUCT(A35:A74,B35:B74)</f>
        <v/>
      </c>
    </row>
    <row r="34" ht="48" customHeight="1">
      <c r="A34" s="4" t="inlineStr">
        <is>
          <t>spell length k (d)</t>
        </is>
      </c>
      <c r="B34" s="4" t="inlineStr">
        <is>
          <t>P(wet spell = k) = P11^(k-1) (1-P11)</t>
        </is>
      </c>
      <c r="C34" s="4" t="inlineStr">
        <is>
          <t>P(dry spell = k) = P00^(k-1) P01</t>
        </is>
      </c>
    </row>
    <row r="35">
      <c r="A35" s="5" t="n">
        <v>1</v>
      </c>
      <c r="B35" s="16">
        <f>$B$23^(A35-1)*(1-$B$23)</f>
        <v/>
      </c>
      <c r="C35" s="16">
        <f>$B$24^(A35-1)*$B$22</f>
        <v/>
      </c>
    </row>
    <row r="36">
      <c r="A36" s="5" t="n">
        <v>2</v>
      </c>
      <c r="B36" s="16">
        <f>$B$23^(A36-1)*(1-$B$23)</f>
        <v/>
      </c>
      <c r="C36" s="16">
        <f>$B$24^(A36-1)*$B$22</f>
        <v/>
      </c>
    </row>
    <row r="37">
      <c r="A37" s="5" t="n">
        <v>3</v>
      </c>
      <c r="B37" s="16">
        <f>$B$23^(A37-1)*(1-$B$23)</f>
        <v/>
      </c>
      <c r="C37" s="16">
        <f>$B$24^(A37-1)*$B$22</f>
        <v/>
      </c>
    </row>
    <row r="38">
      <c r="A38" s="5" t="n">
        <v>4</v>
      </c>
      <c r="B38" s="16">
        <f>$B$23^(A38-1)*(1-$B$23)</f>
        <v/>
      </c>
      <c r="C38" s="16">
        <f>$B$24^(A38-1)*$B$22</f>
        <v/>
      </c>
    </row>
    <row r="39">
      <c r="A39" s="5" t="n">
        <v>5</v>
      </c>
      <c r="B39" s="16">
        <f>$B$23^(A39-1)*(1-$B$23)</f>
        <v/>
      </c>
      <c r="C39" s="16">
        <f>$B$24^(A39-1)*$B$22</f>
        <v/>
      </c>
    </row>
    <row r="40">
      <c r="A40" s="5" t="n">
        <v>6</v>
      </c>
      <c r="B40" s="16">
        <f>$B$23^(A40-1)*(1-$B$23)</f>
        <v/>
      </c>
      <c r="C40" s="16">
        <f>$B$24^(A40-1)*$B$22</f>
        <v/>
      </c>
    </row>
    <row r="41">
      <c r="A41" s="5" t="n">
        <v>7</v>
      </c>
      <c r="B41" s="16">
        <f>$B$23^(A41-1)*(1-$B$23)</f>
        <v/>
      </c>
      <c r="C41" s="16">
        <f>$B$24^(A41-1)*$B$22</f>
        <v/>
      </c>
    </row>
    <row r="42">
      <c r="A42" s="5" t="n">
        <v>8</v>
      </c>
      <c r="B42" s="16">
        <f>$B$23^(A42-1)*(1-$B$23)</f>
        <v/>
      </c>
      <c r="C42" s="16">
        <f>$B$24^(A42-1)*$B$22</f>
        <v/>
      </c>
    </row>
    <row r="43">
      <c r="A43" s="5" t="n">
        <v>9</v>
      </c>
      <c r="B43" s="16">
        <f>$B$23^(A43-1)*(1-$B$23)</f>
        <v/>
      </c>
      <c r="C43" s="16">
        <f>$B$24^(A43-1)*$B$22</f>
        <v/>
      </c>
    </row>
    <row r="44">
      <c r="A44" s="5" t="n">
        <v>10</v>
      </c>
      <c r="B44" s="16">
        <f>$B$23^(A44-1)*(1-$B$23)</f>
        <v/>
      </c>
      <c r="C44" s="16">
        <f>$B$24^(A44-1)*$B$22</f>
        <v/>
      </c>
    </row>
    <row r="45">
      <c r="A45" s="5" t="n">
        <v>11</v>
      </c>
      <c r="B45" s="16">
        <f>$B$23^(A45-1)*(1-$B$23)</f>
        <v/>
      </c>
      <c r="C45" s="16">
        <f>$B$24^(A45-1)*$B$22</f>
        <v/>
      </c>
    </row>
    <row r="46">
      <c r="A46" s="5" t="n">
        <v>12</v>
      </c>
      <c r="B46" s="16">
        <f>$B$23^(A46-1)*(1-$B$23)</f>
        <v/>
      </c>
      <c r="C46" s="16">
        <f>$B$24^(A46-1)*$B$22</f>
        <v/>
      </c>
    </row>
    <row r="47">
      <c r="A47" s="5" t="n">
        <v>13</v>
      </c>
      <c r="B47" s="16">
        <f>$B$23^(A47-1)*(1-$B$23)</f>
        <v/>
      </c>
      <c r="C47" s="16">
        <f>$B$24^(A47-1)*$B$22</f>
        <v/>
      </c>
    </row>
    <row r="48">
      <c r="A48" s="5" t="n">
        <v>14</v>
      </c>
      <c r="B48" s="16">
        <f>$B$23^(A48-1)*(1-$B$23)</f>
        <v/>
      </c>
      <c r="C48" s="16">
        <f>$B$24^(A48-1)*$B$22</f>
        <v/>
      </c>
    </row>
    <row r="49">
      <c r="A49" s="5" t="n">
        <v>15</v>
      </c>
      <c r="B49" s="16">
        <f>$B$23^(A49-1)*(1-$B$23)</f>
        <v/>
      </c>
      <c r="C49" s="16">
        <f>$B$24^(A49-1)*$B$22</f>
        <v/>
      </c>
    </row>
    <row r="50">
      <c r="A50" s="5" t="n">
        <v>16</v>
      </c>
      <c r="B50" s="16">
        <f>$B$23^(A50-1)*(1-$B$23)</f>
        <v/>
      </c>
      <c r="C50" s="16">
        <f>$B$24^(A50-1)*$B$22</f>
        <v/>
      </c>
    </row>
    <row r="51">
      <c r="A51" s="5" t="n">
        <v>17</v>
      </c>
      <c r="B51" s="16">
        <f>$B$23^(A51-1)*(1-$B$23)</f>
        <v/>
      </c>
      <c r="C51" s="16">
        <f>$B$24^(A51-1)*$B$22</f>
        <v/>
      </c>
    </row>
    <row r="52">
      <c r="A52" s="5" t="n">
        <v>18</v>
      </c>
      <c r="B52" s="16">
        <f>$B$23^(A52-1)*(1-$B$23)</f>
        <v/>
      </c>
      <c r="C52" s="16">
        <f>$B$24^(A52-1)*$B$22</f>
        <v/>
      </c>
    </row>
    <row r="53">
      <c r="A53" s="5" t="n">
        <v>19</v>
      </c>
      <c r="B53" s="16">
        <f>$B$23^(A53-1)*(1-$B$23)</f>
        <v/>
      </c>
      <c r="C53" s="16">
        <f>$B$24^(A53-1)*$B$22</f>
        <v/>
      </c>
    </row>
    <row r="54">
      <c r="A54" s="5" t="n">
        <v>20</v>
      </c>
      <c r="B54" s="16">
        <f>$B$23^(A54-1)*(1-$B$23)</f>
        <v/>
      </c>
      <c r="C54" s="16">
        <f>$B$24^(A54-1)*$B$22</f>
        <v/>
      </c>
    </row>
    <row r="55">
      <c r="A55" s="5" t="n">
        <v>21</v>
      </c>
      <c r="B55" s="16">
        <f>$B$23^(A55-1)*(1-$B$23)</f>
        <v/>
      </c>
      <c r="C55" s="16">
        <f>$B$24^(A55-1)*$B$22</f>
        <v/>
      </c>
    </row>
    <row r="56">
      <c r="A56" s="5" t="n">
        <v>22</v>
      </c>
      <c r="B56" s="16">
        <f>$B$23^(A56-1)*(1-$B$23)</f>
        <v/>
      </c>
      <c r="C56" s="16">
        <f>$B$24^(A56-1)*$B$22</f>
        <v/>
      </c>
    </row>
    <row r="57">
      <c r="A57" s="5" t="n">
        <v>23</v>
      </c>
      <c r="B57" s="16">
        <f>$B$23^(A57-1)*(1-$B$23)</f>
        <v/>
      </c>
      <c r="C57" s="16">
        <f>$B$24^(A57-1)*$B$22</f>
        <v/>
      </c>
    </row>
    <row r="58">
      <c r="A58" s="5" t="n">
        <v>24</v>
      </c>
      <c r="B58" s="16">
        <f>$B$23^(A58-1)*(1-$B$23)</f>
        <v/>
      </c>
      <c r="C58" s="16">
        <f>$B$24^(A58-1)*$B$22</f>
        <v/>
      </c>
    </row>
    <row r="59">
      <c r="A59" s="5" t="n">
        <v>25</v>
      </c>
      <c r="B59" s="16">
        <f>$B$23^(A59-1)*(1-$B$23)</f>
        <v/>
      </c>
      <c r="C59" s="16">
        <f>$B$24^(A59-1)*$B$22</f>
        <v/>
      </c>
    </row>
    <row r="60">
      <c r="A60" s="5" t="n">
        <v>26</v>
      </c>
      <c r="B60" s="16">
        <f>$B$23^(A60-1)*(1-$B$23)</f>
        <v/>
      </c>
      <c r="C60" s="16">
        <f>$B$24^(A60-1)*$B$22</f>
        <v/>
      </c>
    </row>
    <row r="61">
      <c r="A61" s="5" t="n">
        <v>27</v>
      </c>
      <c r="B61" s="16">
        <f>$B$23^(A61-1)*(1-$B$23)</f>
        <v/>
      </c>
      <c r="C61" s="16">
        <f>$B$24^(A61-1)*$B$22</f>
        <v/>
      </c>
    </row>
    <row r="62">
      <c r="A62" s="5" t="n">
        <v>28</v>
      </c>
      <c r="B62" s="16">
        <f>$B$23^(A62-1)*(1-$B$23)</f>
        <v/>
      </c>
      <c r="C62" s="16">
        <f>$B$24^(A62-1)*$B$22</f>
        <v/>
      </c>
    </row>
    <row r="63">
      <c r="A63" s="5" t="n">
        <v>29</v>
      </c>
      <c r="B63" s="16">
        <f>$B$23^(A63-1)*(1-$B$23)</f>
        <v/>
      </c>
      <c r="C63" s="16">
        <f>$B$24^(A63-1)*$B$22</f>
        <v/>
      </c>
    </row>
    <row r="64">
      <c r="A64" s="5" t="n">
        <v>30</v>
      </c>
      <c r="B64" s="16">
        <f>$B$23^(A64-1)*(1-$B$23)</f>
        <v/>
      </c>
      <c r="C64" s="16">
        <f>$B$24^(A64-1)*$B$22</f>
        <v/>
      </c>
    </row>
    <row r="65">
      <c r="A65" s="5" t="n">
        <v>31</v>
      </c>
      <c r="B65" s="16">
        <f>$B$23^(A65-1)*(1-$B$23)</f>
        <v/>
      </c>
      <c r="C65" s="16">
        <f>$B$24^(A65-1)*$B$22</f>
        <v/>
      </c>
    </row>
    <row r="66">
      <c r="A66" s="5" t="n">
        <v>32</v>
      </c>
      <c r="B66" s="16">
        <f>$B$23^(A66-1)*(1-$B$23)</f>
        <v/>
      </c>
      <c r="C66" s="16">
        <f>$B$24^(A66-1)*$B$22</f>
        <v/>
      </c>
    </row>
    <row r="67">
      <c r="A67" s="5" t="n">
        <v>33</v>
      </c>
      <c r="B67" s="16">
        <f>$B$23^(A67-1)*(1-$B$23)</f>
        <v/>
      </c>
      <c r="C67" s="16">
        <f>$B$24^(A67-1)*$B$22</f>
        <v/>
      </c>
    </row>
    <row r="68">
      <c r="A68" s="5" t="n">
        <v>34</v>
      </c>
      <c r="B68" s="16">
        <f>$B$23^(A68-1)*(1-$B$23)</f>
        <v/>
      </c>
      <c r="C68" s="16">
        <f>$B$24^(A68-1)*$B$22</f>
        <v/>
      </c>
    </row>
    <row r="69">
      <c r="A69" s="5" t="n">
        <v>35</v>
      </c>
      <c r="B69" s="16">
        <f>$B$23^(A69-1)*(1-$B$23)</f>
        <v/>
      </c>
      <c r="C69" s="16">
        <f>$B$24^(A69-1)*$B$22</f>
        <v/>
      </c>
    </row>
    <row r="70">
      <c r="A70" s="5" t="n">
        <v>36</v>
      </c>
      <c r="B70" s="16">
        <f>$B$23^(A70-1)*(1-$B$23)</f>
        <v/>
      </c>
      <c r="C70" s="16">
        <f>$B$24^(A70-1)*$B$22</f>
        <v/>
      </c>
    </row>
    <row r="71">
      <c r="A71" s="5" t="n">
        <v>37</v>
      </c>
      <c r="B71" s="16">
        <f>$B$23^(A71-1)*(1-$B$23)</f>
        <v/>
      </c>
      <c r="C71" s="16">
        <f>$B$24^(A71-1)*$B$22</f>
        <v/>
      </c>
    </row>
    <row r="72">
      <c r="A72" s="5" t="n">
        <v>38</v>
      </c>
      <c r="B72" s="16">
        <f>$B$23^(A72-1)*(1-$B$23)</f>
        <v/>
      </c>
      <c r="C72" s="16">
        <f>$B$24^(A72-1)*$B$22</f>
        <v/>
      </c>
    </row>
    <row r="73">
      <c r="A73" s="5" t="n">
        <v>39</v>
      </c>
      <c r="B73" s="16">
        <f>$B$23^(A73-1)*(1-$B$23)</f>
        <v/>
      </c>
      <c r="C73" s="16">
        <f>$B$24^(A73-1)*$B$22</f>
        <v/>
      </c>
    </row>
    <row r="74">
      <c r="A74" s="5" t="n">
        <v>40</v>
      </c>
      <c r="B74" s="16">
        <f>$B$23^(A74-1)*(1-$B$23)</f>
        <v/>
      </c>
      <c r="C74" s="16">
        <f>$B$24^(A74-1)*$B$22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8" t="inlineStr">
        <is>
          <t>Multivariate AR(1) for Tmax, Tmin and solar radiation</t>
        </is>
      </c>
    </row>
    <row r="2">
      <c r="A2" s="9" t="inlineStr">
        <is>
          <t>Standardised anomalies y; M0 = E[y y^T], M1 = E[y_t y_(t-1)^T]; A = M1 M0^-1; B B^T = M0 - A M1^T.</t>
        </is>
      </c>
    </row>
    <row r="4">
      <c r="A4" s="4" t="inlineStr">
        <is>
          <t>variable</t>
        </is>
      </c>
      <c r="B4" s="4" t="inlineStr">
        <is>
          <t>mean</t>
        </is>
      </c>
      <c r="C4" s="4" t="inlineStr">
        <is>
          <t>a (cos)</t>
        </is>
      </c>
      <c r="D4" s="4" t="inlineStr">
        <is>
          <t>b (sin)</t>
        </is>
      </c>
      <c r="E4" s="4" t="inlineStr">
        <is>
          <t>amplitude</t>
        </is>
      </c>
      <c r="F4" s="4" t="inlineStr">
        <is>
          <t>day of maximum</t>
        </is>
      </c>
    </row>
    <row r="5">
      <c r="A5" s="6" t="inlineStr">
        <is>
          <t>Tmax (C)</t>
        </is>
      </c>
      <c r="B5" s="7">
        <f>AVERAGE(Data!F$2:F$10951)</f>
        <v/>
      </c>
      <c r="C5" s="7">
        <f>2*SUMPRODUCT(Data!F$2:F$10951,COS(2*PI()*Data!$C$2:$C$10951/365))/COUNT(Data!F$2:F$10951)</f>
        <v/>
      </c>
      <c r="D5" s="7">
        <f>2*SUMPRODUCT(Data!F$2:F$10951,SIN(2*PI()*Data!$C$2:$C$10951/365))/COUNT(Data!F$2:F$10951)</f>
        <v/>
      </c>
      <c r="E5" s="7">
        <f>SQRT(C5^2+D5^2)</f>
        <v/>
      </c>
      <c r="F5" s="13">
        <f>MOD(ATAN2(C5,D5)*365/(2*PI()),365)</f>
        <v/>
      </c>
    </row>
    <row r="6">
      <c r="A6" s="6" t="inlineStr">
        <is>
          <t>Tmin (C)</t>
        </is>
      </c>
      <c r="B6" s="7">
        <f>AVERAGE(Data!G$2:G$10951)</f>
        <v/>
      </c>
      <c r="C6" s="7">
        <f>2*SUMPRODUCT(Data!G$2:G$10951,COS(2*PI()*Data!$C$2:$C$10951/365))/COUNT(Data!G$2:G$10951)</f>
        <v/>
      </c>
      <c r="D6" s="7">
        <f>2*SUMPRODUCT(Data!G$2:G$10951,SIN(2*PI()*Data!$C$2:$C$10951/365))/COUNT(Data!G$2:G$10951)</f>
        <v/>
      </c>
      <c r="E6" s="7">
        <f>SQRT(C6^2+D6^2)</f>
        <v/>
      </c>
      <c r="F6" s="13">
        <f>MOD(ATAN2(C6,D6)*365/(2*PI()),365)</f>
        <v/>
      </c>
    </row>
    <row r="7">
      <c r="A7" s="6" t="inlineStr">
        <is>
          <t>Srad (MJ/m2/d)</t>
        </is>
      </c>
      <c r="B7" s="7">
        <f>AVERAGE(Data!H$2:H$10951)</f>
        <v/>
      </c>
      <c r="C7" s="7">
        <f>2*SUMPRODUCT(Data!H$2:H$10951,COS(2*PI()*Data!$C$2:$C$10951/365))/COUNT(Data!H$2:H$10951)</f>
        <v/>
      </c>
      <c r="D7" s="7">
        <f>2*SUMPRODUCT(Data!H$2:H$10951,SIN(2*PI()*Data!$C$2:$C$10951/365))/COUNT(Data!H$2:H$10951)</f>
        <v/>
      </c>
      <c r="E7" s="7">
        <f>SQRT(C7^2+D7^2)</f>
        <v/>
      </c>
      <c r="F7" s="13">
        <f>MOD(ATAN2(C7,D7)*365/(2*PI()),365)</f>
        <v/>
      </c>
    </row>
    <row r="10">
      <c r="A10" s="4" t="inlineStr">
        <is>
          <t>variable</t>
        </is>
      </c>
      <c r="B10" s="4" t="inlineStr">
        <is>
          <t>wet shift</t>
        </is>
      </c>
      <c r="C10" s="4" t="inlineStr">
        <is>
          <t>dry shift</t>
        </is>
      </c>
      <c r="D10" s="4" t="inlineStr">
        <is>
          <t>wet sd</t>
        </is>
      </c>
      <c r="E10" s="4" t="inlineStr">
        <is>
          <t>dry sd</t>
        </is>
      </c>
    </row>
    <row r="11">
      <c r="A11" s="6" t="inlineStr">
        <is>
          <t>Tmax (C)</t>
        </is>
      </c>
      <c r="B11" s="7">
        <f>SUMIFS(Data!N$2:N$10951,Data!$I$2:$I$10951,1)/COUNTIFS(Data!$I$2:$I$10951,1)</f>
        <v/>
      </c>
      <c r="C11" s="7">
        <f>SUMIFS(Data!N$2:N$10951,Data!$I$2:$I$10951,0)/COUNTIFS(Data!$I$2:$I$10951,0)</f>
        <v/>
      </c>
      <c r="D11" s="7">
        <f>SQRT(SUMPRODUCT((Data!$I$2:$I$10951=1)*(Data!N$2:N$10951-B11)^2)/(COUNTIFS(Data!$I$2:$I$10951,1)-1))</f>
        <v/>
      </c>
      <c r="E11" s="7">
        <f>SQRT(SUMPRODUCT((Data!$I$2:$I$10951=0)*(Data!N$2:N$10951-C11)^2)/(COUNTIFS(Data!$I$2:$I$10951,0)-1))</f>
        <v/>
      </c>
    </row>
    <row r="12">
      <c r="A12" s="6" t="inlineStr">
        <is>
          <t>Tmin (C)</t>
        </is>
      </c>
      <c r="B12" s="7">
        <f>SUMIFS(Data!O$2:O$10951,Data!$I$2:$I$10951,1)/COUNTIFS(Data!$I$2:$I$10951,1)</f>
        <v/>
      </c>
      <c r="C12" s="7">
        <f>SUMIFS(Data!O$2:O$10951,Data!$I$2:$I$10951,0)/COUNTIFS(Data!$I$2:$I$10951,0)</f>
        <v/>
      </c>
      <c r="D12" s="7">
        <f>SQRT(SUMPRODUCT((Data!$I$2:$I$10951=1)*(Data!O$2:O$10951-B12)^2)/(COUNTIFS(Data!$I$2:$I$10951,1)-1))</f>
        <v/>
      </c>
      <c r="E12" s="7">
        <f>SQRT(SUMPRODUCT((Data!$I$2:$I$10951=0)*(Data!O$2:O$10951-C12)^2)/(COUNTIFS(Data!$I$2:$I$10951,0)-1))</f>
        <v/>
      </c>
    </row>
    <row r="13">
      <c r="A13" s="6" t="inlineStr">
        <is>
          <t>Srad (MJ/m2/d)</t>
        </is>
      </c>
      <c r="B13" s="7">
        <f>SUMIFS(Data!P$2:P$10951,Data!$I$2:$I$10951,1)/COUNTIFS(Data!$I$2:$I$10951,1)</f>
        <v/>
      </c>
      <c r="C13" s="7">
        <f>SUMIFS(Data!P$2:P$10951,Data!$I$2:$I$10951,0)/COUNTIFS(Data!$I$2:$I$10951,0)</f>
        <v/>
      </c>
      <c r="D13" s="7">
        <f>SQRT(SUMPRODUCT((Data!$I$2:$I$10951=1)*(Data!P$2:P$10951-B13)^2)/(COUNTIFS(Data!$I$2:$I$10951,1)-1))</f>
        <v/>
      </c>
      <c r="E13" s="7">
        <f>SQRT(SUMPRODUCT((Data!$I$2:$I$10951=0)*(Data!P$2:P$10951-C13)^2)/(COUNTIFS(Data!$I$2:$I$10951,0)-1))</f>
        <v/>
      </c>
    </row>
    <row r="16">
      <c r="A16" s="10" t="inlineStr">
        <is>
          <t>M0 = lag-0 covariance of y</t>
        </is>
      </c>
    </row>
    <row r="17">
      <c r="A17" s="6" t="inlineStr">
        <is>
          <t>Tmax</t>
        </is>
      </c>
      <c r="B17" s="16">
        <f>SUMPRODUCT(Data!Q$2:Q$10951,Data!Q$2:Q$10951)/COUNT(Data!Q$2:Q$10951)</f>
        <v/>
      </c>
      <c r="C17" s="16">
        <f>SUMPRODUCT(Data!Q$2:Q$10951,Data!R$2:R$10951)/COUNT(Data!Q$2:Q$10951)</f>
        <v/>
      </c>
      <c r="D17" s="16">
        <f>SUMPRODUCT(Data!Q$2:Q$10951,Data!S$2:S$10951)/COUNT(Data!Q$2:Q$10951)</f>
        <v/>
      </c>
    </row>
    <row r="18">
      <c r="A18" s="6" t="inlineStr">
        <is>
          <t>Tmin</t>
        </is>
      </c>
      <c r="B18" s="16">
        <f>SUMPRODUCT(Data!R$2:R$10951,Data!Q$2:Q$10951)/COUNT(Data!R$2:R$10951)</f>
        <v/>
      </c>
      <c r="C18" s="16">
        <f>SUMPRODUCT(Data!R$2:R$10951,Data!R$2:R$10951)/COUNT(Data!R$2:R$10951)</f>
        <v/>
      </c>
      <c r="D18" s="16">
        <f>SUMPRODUCT(Data!R$2:R$10951,Data!S$2:S$10951)/COUNT(Data!R$2:R$10951)</f>
        <v/>
      </c>
    </row>
    <row r="19">
      <c r="A19" s="6" t="inlineStr">
        <is>
          <t>Srad</t>
        </is>
      </c>
      <c r="B19" s="16">
        <f>SUMPRODUCT(Data!S$2:S$10951,Data!Q$2:Q$10951)/COUNT(Data!S$2:S$10951)</f>
        <v/>
      </c>
      <c r="C19" s="16">
        <f>SUMPRODUCT(Data!S$2:S$10951,Data!R$2:R$10951)/COUNT(Data!S$2:S$10951)</f>
        <v/>
      </c>
      <c r="D19" s="16">
        <f>SUMPRODUCT(Data!S$2:S$10951,Data!S$2:S$10951)/COUNT(Data!S$2:S$10951)</f>
        <v/>
      </c>
    </row>
    <row r="21">
      <c r="A21" s="10" t="inlineStr">
        <is>
          <t>M1 = lag-1 covariance of y (row: y at t, column: y at t-1)</t>
        </is>
      </c>
    </row>
    <row r="22">
      <c r="A22" s="6" t="inlineStr">
        <is>
          <t>Tmax</t>
        </is>
      </c>
      <c r="B22" s="16">
        <f>SUMPRODUCT(Data!Q$3:Q$10951,Data!Q$2:Q$10950)/(COUNT(Data!Q$2:Q$10951)-1)</f>
        <v/>
      </c>
      <c r="C22" s="16">
        <f>SUMPRODUCT(Data!Q$3:Q$10951,Data!R$2:R$10950)/(COUNT(Data!Q$2:Q$10951)-1)</f>
        <v/>
      </c>
      <c r="D22" s="16">
        <f>SUMPRODUCT(Data!Q$3:Q$10951,Data!S$2:S$10950)/(COUNT(Data!Q$2:Q$10951)-1)</f>
        <v/>
      </c>
    </row>
    <row r="23">
      <c r="A23" s="6" t="inlineStr">
        <is>
          <t>Tmin</t>
        </is>
      </c>
      <c r="B23" s="16">
        <f>SUMPRODUCT(Data!R$3:R$10951,Data!Q$2:Q$10950)/(COUNT(Data!R$2:R$10951)-1)</f>
        <v/>
      </c>
      <c r="C23" s="16">
        <f>SUMPRODUCT(Data!R$3:R$10951,Data!R$2:R$10950)/(COUNT(Data!R$2:R$10951)-1)</f>
        <v/>
      </c>
      <c r="D23" s="16">
        <f>SUMPRODUCT(Data!R$3:R$10951,Data!S$2:S$10950)/(COUNT(Data!R$2:R$10951)-1)</f>
        <v/>
      </c>
    </row>
    <row r="24">
      <c r="A24" s="6" t="inlineStr">
        <is>
          <t>Srad</t>
        </is>
      </c>
      <c r="B24" s="16">
        <f>SUMPRODUCT(Data!S$3:S$10951,Data!Q$2:Q$10950)/(COUNT(Data!S$2:S$10951)-1)</f>
        <v/>
      </c>
      <c r="C24" s="16">
        <f>SUMPRODUCT(Data!S$3:S$10951,Data!R$2:R$10950)/(COUNT(Data!S$2:S$10951)-1)</f>
        <v/>
      </c>
      <c r="D24" s="16">
        <f>SUMPRODUCT(Data!S$3:S$10951,Data!S$2:S$10950)/(COUNT(Data!S$2:S$10951)-1)</f>
        <v/>
      </c>
    </row>
    <row r="26">
      <c r="A26" s="10" t="inlineStr">
        <is>
          <t>M0 inverse (array formula MINVERSE)</t>
        </is>
      </c>
    </row>
    <row r="27">
      <c r="A27" s="6" t="inlineStr">
        <is>
          <t>Tmax</t>
        </is>
      </c>
      <c r="B27" s="16">
        <f t="array" ref="B27:D29">MINVERSE(B17:D19)</f>
        <v/>
      </c>
      <c r="C27" s="16" t="n"/>
      <c r="D27" s="16" t="n"/>
    </row>
    <row r="28">
      <c r="A28" s="6" t="inlineStr">
        <is>
          <t>Tmin</t>
        </is>
      </c>
      <c r="B28" s="16" t="n"/>
      <c r="C28" s="16" t="n"/>
      <c r="D28" s="16" t="n"/>
    </row>
    <row r="29">
      <c r="A29" s="6" t="inlineStr">
        <is>
          <t>Srad</t>
        </is>
      </c>
      <c r="B29" s="16" t="n"/>
      <c r="C29" s="16" t="n"/>
      <c r="D29" s="16" t="n"/>
    </row>
    <row r="31">
      <c r="A31" s="10" t="inlineStr">
        <is>
          <t>A = M1 M0^-1</t>
        </is>
      </c>
    </row>
    <row r="32">
      <c r="A32" s="6" t="inlineStr">
        <is>
          <t>Tmax</t>
        </is>
      </c>
      <c r="B32" s="16">
        <f>B22*B27+C22*B28+D22*B29</f>
        <v/>
      </c>
      <c r="C32" s="16">
        <f>B22*C27+C22*C28+D22*C29</f>
        <v/>
      </c>
      <c r="D32" s="16">
        <f>B22*D27+C22*D28+D22*D29</f>
        <v/>
      </c>
    </row>
    <row r="33">
      <c r="A33" s="6" t="inlineStr">
        <is>
          <t>Tmin</t>
        </is>
      </c>
      <c r="B33" s="16">
        <f>B23*B27+C23*B28+D23*B29</f>
        <v/>
      </c>
      <c r="C33" s="16">
        <f>B23*C27+C23*C28+D23*C29</f>
        <v/>
      </c>
      <c r="D33" s="16">
        <f>B23*D27+C23*D28+D23*D29</f>
        <v/>
      </c>
    </row>
    <row r="34">
      <c r="A34" s="6" t="inlineStr">
        <is>
          <t>Srad</t>
        </is>
      </c>
      <c r="B34" s="16">
        <f>B24*B27+C24*B28+D24*B29</f>
        <v/>
      </c>
      <c r="C34" s="16">
        <f>B24*C27+C24*C28+D24*C29</f>
        <v/>
      </c>
      <c r="D34" s="16">
        <f>B24*D27+C24*D28+D24*D29</f>
        <v/>
      </c>
    </row>
    <row r="36">
      <c r="A36" s="10" t="inlineStr">
        <is>
          <t>D = M0 - A M1^T  (covariance of the noise)</t>
        </is>
      </c>
    </row>
    <row r="37">
      <c r="A37" s="6" t="inlineStr">
        <is>
          <t>Tmax</t>
        </is>
      </c>
      <c r="B37" s="16">
        <f>B17-(B32*B22+C32*C22+D32*D22)</f>
        <v/>
      </c>
      <c r="C37" s="16">
        <f>C17-(B32*B23+C32*C23+D32*D23)</f>
        <v/>
      </c>
      <c r="D37" s="16">
        <f>D17-(B32*B24+C32*C24+D32*D24)</f>
        <v/>
      </c>
    </row>
    <row r="38">
      <c r="A38" s="6" t="inlineStr">
        <is>
          <t>Tmin</t>
        </is>
      </c>
      <c r="B38" s="16">
        <f>B18-(B33*B22+C33*C22+D33*D22)</f>
        <v/>
      </c>
      <c r="C38" s="16">
        <f>C18-(B33*B23+C33*C23+D33*D23)</f>
        <v/>
      </c>
      <c r="D38" s="16">
        <f>D18-(B33*B24+C33*C24+D33*D24)</f>
        <v/>
      </c>
    </row>
    <row r="39">
      <c r="A39" s="6" t="inlineStr">
        <is>
          <t>Srad</t>
        </is>
      </c>
      <c r="B39" s="16">
        <f>B19-(B34*B22+C34*C22+D34*D22)</f>
        <v/>
      </c>
      <c r="C39" s="16">
        <f>C19-(B34*B23+C34*C23+D34*D23)</f>
        <v/>
      </c>
      <c r="D39" s="16">
        <f>D19-(B34*B24+C34*C24+D34*D24)</f>
        <v/>
      </c>
    </row>
    <row r="41">
      <c r="A41" s="10" t="inlineStr">
        <is>
          <t>B = Cholesky factor of D (lower triangular)</t>
        </is>
      </c>
    </row>
    <row r="42">
      <c r="A42" s="6" t="inlineStr">
        <is>
          <t>Tmax</t>
        </is>
      </c>
      <c r="B42" s="16">
        <f>SQRT(B37)</f>
        <v/>
      </c>
      <c r="C42" s="18" t="n">
        <v>0</v>
      </c>
      <c r="D42" s="18" t="n">
        <v>0</v>
      </c>
    </row>
    <row r="43">
      <c r="A43" s="6" t="inlineStr">
        <is>
          <t>Tmin</t>
        </is>
      </c>
      <c r="B43" s="16">
        <f>B38/B42</f>
        <v/>
      </c>
      <c r="C43" s="16">
        <f>SQRT(C38-B43^2)</f>
        <v/>
      </c>
      <c r="D43" s="18" t="n">
        <v>0</v>
      </c>
    </row>
    <row r="44">
      <c r="A44" s="6" t="inlineStr">
        <is>
          <t>Srad</t>
        </is>
      </c>
      <c r="B44" s="16">
        <f>B39/B42</f>
        <v/>
      </c>
      <c r="C44" s="16">
        <f>(C39-B44*B43)/C43</f>
        <v/>
      </c>
      <c r="D44" s="16">
        <f>SQRT(D39-B44^2-C44^2)</f>
        <v/>
      </c>
    </row>
    <row r="46">
      <c r="A46" s="10" t="inlineStr">
        <is>
          <t>Check: sum |B B^T - D| (about 0)</t>
        </is>
      </c>
      <c r="E46" s="17">
        <f>ABS(B42*B42+C42*C42+D42*D42-B37)+ABS(B42*B43+C42*C43+D42*D43-C37)+ABS(B42*B44+C42*C44+D42*D44-D37)+ABS(B43*B42+C43*C42+D43*D42-B38)+ABS(B43*B43+C43*C43+D43*D43-C38)+ABS(B43*B44+C43*C44+D43*D44-D38)+ABS(B44*B42+C44*C42+D44*D42-B39)+ABS(B44*B43+C44*C43+D44*D43-C39)+ABS(B44*B44+C44*C44+D44*D44-D39)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4" customWidth="1" min="4" max="4"/>
    <col width="14" customWidth="1" min="5" max="5"/>
    <col width="3" customWidth="1" min="6" max="6"/>
    <col width="3" customWidth="1" min="7" max="7"/>
    <col width="50" customWidth="1" min="8" max="8"/>
    <col width="2" customWidth="1" min="9" max="9"/>
    <col width="12" customWidth="1" min="10" max="10"/>
  </cols>
  <sheetData>
    <row r="1" ht="45" customHeight="1">
      <c r="A1" s="4" t="inlineStr">
        <is>
          <t>day</t>
        </is>
      </c>
      <c r="B1" s="4" t="inlineStr">
        <is>
          <t>doy</t>
        </is>
      </c>
      <c r="C1" s="4" t="inlineStr">
        <is>
          <t>z = NORM.S.INV(u_e1)</t>
        </is>
      </c>
      <c r="D1" s="4" t="inlineStr">
        <is>
          <t>anomaly a(t)</t>
        </is>
      </c>
      <c r="E1" s="4" t="inlineStr">
        <is>
          <t>Tmax simulated (C)</t>
        </is>
      </c>
      <c r="H1" s="4" t="inlineStr">
        <is>
          <t>AR(1) fit to the Tmax anomaly</t>
        </is>
      </c>
      <c r="I1" s="4" t="inlineStr"/>
      <c r="J1" s="4" t="inlineStr">
        <is>
          <t>value</t>
        </is>
      </c>
    </row>
    <row r="2">
      <c r="A2" s="6">
        <f>Data!U2</f>
        <v/>
      </c>
      <c r="B2" s="6">
        <f>MOD(A2-1,365)+1</f>
        <v/>
      </c>
      <c r="C2" s="7">
        <f>NORM.S.INV(Data!X2)</f>
        <v/>
      </c>
      <c r="D2" s="7">
        <f>$J$6*C2</f>
        <v/>
      </c>
      <c r="E2" s="12">
        <f>MAR1!$B$5+MAR1!$C$5*COS(2*PI()*B2/365)+MAR1!$D$5*SIN(2*PI()*B2/365)+D2</f>
        <v/>
      </c>
      <c r="H2" s="6" t="inlineStr">
        <is>
          <t>mean of anomaly (about 0)</t>
        </is>
      </c>
      <c r="J2" s="16">
        <f>AVERAGE(Data!N2:N10951)</f>
        <v/>
      </c>
    </row>
    <row r="3">
      <c r="A3" s="6">
        <f>Data!U3</f>
        <v/>
      </c>
      <c r="B3" s="6">
        <f>MOD(A3-1,365)+1</f>
        <v/>
      </c>
      <c r="C3" s="7">
        <f>NORM.S.INV(Data!X3)</f>
        <v/>
      </c>
      <c r="D3" s="7">
        <f>$J$3*D2+$J$6*C3</f>
        <v/>
      </c>
      <c r="E3" s="12">
        <f>MAR1!$B$5+MAR1!$C$5*COS(2*PI()*B3/365)+MAR1!$D$5*SIN(2*PI()*B3/365)+D3</f>
        <v/>
      </c>
      <c r="H3" s="6" t="inlineStr">
        <is>
          <t>phi = lag-1 autocorrelation</t>
        </is>
      </c>
      <c r="J3" s="16">
        <f>CORREL(Data!N3:N10951,Data!N2:N10950)</f>
        <v/>
      </c>
    </row>
    <row r="4">
      <c r="A4" s="6">
        <f>Data!U4</f>
        <v/>
      </c>
      <c r="B4" s="6">
        <f>MOD(A4-1,365)+1</f>
        <v/>
      </c>
      <c r="C4" s="7">
        <f>NORM.S.INV(Data!X4)</f>
        <v/>
      </c>
      <c r="D4" s="7">
        <f>$J$3*D3+$J$6*C4</f>
        <v/>
      </c>
      <c r="E4" s="12">
        <f>MAR1!$B$5+MAR1!$C$5*COS(2*PI()*B4/365)+MAR1!$D$5*SIN(2*PI()*B4/365)+D4</f>
        <v/>
      </c>
      <c r="H4" s="6" t="inlineStr">
        <is>
          <t>sigma = std of anomaly (C)</t>
        </is>
      </c>
      <c r="J4" s="16">
        <f>STDEV.S(Data!N2:N10951)</f>
        <v/>
      </c>
    </row>
    <row r="5">
      <c r="A5" s="6">
        <f>Data!U5</f>
        <v/>
      </c>
      <c r="B5" s="6">
        <f>MOD(A5-1,365)+1</f>
        <v/>
      </c>
      <c r="C5" s="7">
        <f>NORM.S.INV(Data!X5)</f>
        <v/>
      </c>
      <c r="D5" s="7">
        <f>$J$3*D4+$J$6*C5</f>
        <v/>
      </c>
      <c r="E5" s="12">
        <f>MAR1!$B$5+MAR1!$C$5*COS(2*PI()*B5/365)+MAR1!$D$5*SIN(2*PI()*B5/365)+D5</f>
        <v/>
      </c>
      <c r="H5" s="6" t="inlineStr">
        <is>
          <t>innovation variance sigma^2 (1-phi^2)</t>
        </is>
      </c>
      <c r="J5" s="16">
        <f>J4^2*(1-J3^2)</f>
        <v/>
      </c>
    </row>
    <row r="6">
      <c r="A6" s="6">
        <f>Data!U6</f>
        <v/>
      </c>
      <c r="B6" s="6">
        <f>MOD(A6-1,365)+1</f>
        <v/>
      </c>
      <c r="C6" s="7">
        <f>NORM.S.INV(Data!X6)</f>
        <v/>
      </c>
      <c r="D6" s="7">
        <f>$J$3*D5+$J$6*C6</f>
        <v/>
      </c>
      <c r="E6" s="12">
        <f>MAR1!$B$5+MAR1!$C$5*COS(2*PI()*B6/365)+MAR1!$D$5*SIN(2*PI()*B6/365)+D6</f>
        <v/>
      </c>
      <c r="H6" s="6" t="inlineStr">
        <is>
          <t>innovation sd sigma_e</t>
        </is>
      </c>
      <c r="J6" s="16">
        <f>SQRT(J5)</f>
        <v/>
      </c>
    </row>
    <row r="7">
      <c r="A7" s="6">
        <f>Data!U7</f>
        <v/>
      </c>
      <c r="B7" s="6">
        <f>MOD(A7-1,365)+1</f>
        <v/>
      </c>
      <c r="C7" s="7">
        <f>NORM.S.INV(Data!X7)</f>
        <v/>
      </c>
      <c r="D7" s="7">
        <f>$J$3*D6+$J$6*C7</f>
        <v/>
      </c>
      <c r="E7" s="12">
        <f>MAR1!$B$5+MAR1!$C$5*COS(2*PI()*B7/365)+MAR1!$D$5*SIN(2*PI()*B7/365)+D7</f>
        <v/>
      </c>
      <c r="H7" s="6" t="inlineStr">
        <is>
          <t>lag-2 autocorrelation observed</t>
        </is>
      </c>
      <c r="J7" s="16">
        <f>CORREL(Data!N4:N10951,Data!N2:N10949)</f>
        <v/>
      </c>
    </row>
    <row r="8">
      <c r="A8" s="6">
        <f>Data!U8</f>
        <v/>
      </c>
      <c r="B8" s="6">
        <f>MOD(A8-1,365)+1</f>
        <v/>
      </c>
      <c r="C8" s="7">
        <f>NORM.S.INV(Data!X8)</f>
        <v/>
      </c>
      <c r="D8" s="7">
        <f>$J$3*D7+$J$6*C8</f>
        <v/>
      </c>
      <c r="E8" s="12">
        <f>MAR1!$B$5+MAR1!$C$5*COS(2*PI()*B8/365)+MAR1!$D$5*SIN(2*PI()*B8/365)+D8</f>
        <v/>
      </c>
      <c r="H8" s="6" t="inlineStr">
        <is>
          <t>lag-2 autocorrelation from the model: phi^2</t>
        </is>
      </c>
      <c r="J8" s="16">
        <f>J3^2</f>
        <v/>
      </c>
    </row>
    <row r="9">
      <c r="A9" s="6">
        <f>Data!U9</f>
        <v/>
      </c>
      <c r="B9" s="6">
        <f>MOD(A9-1,365)+1</f>
        <v/>
      </c>
      <c r="C9" s="7">
        <f>NORM.S.INV(Data!X9)</f>
        <v/>
      </c>
      <c r="D9" s="7">
        <f>$J$3*D8+$J$6*C9</f>
        <v/>
      </c>
      <c r="E9" s="12">
        <f>MAR1!$B$5+MAR1!$C$5*COS(2*PI()*B9/365)+MAR1!$D$5*SIN(2*PI()*B9/365)+D9</f>
        <v/>
      </c>
      <c r="H9" s="6" t="inlineStr">
        <is>
          <t>simulated: mean of a(t)</t>
        </is>
      </c>
      <c r="J9" s="16">
        <f>AVERAGE(D2:D1826)</f>
        <v/>
      </c>
    </row>
    <row r="10">
      <c r="A10" s="6">
        <f>Data!U10</f>
        <v/>
      </c>
      <c r="B10" s="6">
        <f>MOD(A10-1,365)+1</f>
        <v/>
      </c>
      <c r="C10" s="7">
        <f>NORM.S.INV(Data!X10)</f>
        <v/>
      </c>
      <c r="D10" s="7">
        <f>$J$3*D9+$J$6*C10</f>
        <v/>
      </c>
      <c r="E10" s="12">
        <f>MAR1!$B$5+MAR1!$C$5*COS(2*PI()*B10/365)+MAR1!$D$5*SIN(2*PI()*B10/365)+D10</f>
        <v/>
      </c>
      <c r="H10" s="6" t="inlineStr">
        <is>
          <t>simulated: std of a(t)</t>
        </is>
      </c>
      <c r="J10" s="16">
        <f>STDEV.S(D2:D1826)</f>
        <v/>
      </c>
    </row>
    <row r="11">
      <c r="A11" s="6">
        <f>Data!U11</f>
        <v/>
      </c>
      <c r="B11" s="6">
        <f>MOD(A11-1,365)+1</f>
        <v/>
      </c>
      <c r="C11" s="7">
        <f>NORM.S.INV(Data!X11)</f>
        <v/>
      </c>
      <c r="D11" s="7">
        <f>$J$3*D10+$J$6*C11</f>
        <v/>
      </c>
      <c r="E11" s="12">
        <f>MAR1!$B$5+MAR1!$C$5*COS(2*PI()*B11/365)+MAR1!$D$5*SIN(2*PI()*B11/365)+D11</f>
        <v/>
      </c>
      <c r="H11" s="6" t="inlineStr">
        <is>
          <t>simulated: lag-1 autocorrelation</t>
        </is>
      </c>
      <c r="J11" s="16">
        <f>CORREL(D3:D1826,D2:D1825)</f>
        <v/>
      </c>
    </row>
    <row r="12">
      <c r="A12" s="6">
        <f>Data!U12</f>
        <v/>
      </c>
      <c r="B12" s="6">
        <f>MOD(A12-1,365)+1</f>
        <v/>
      </c>
      <c r="C12" s="7">
        <f>NORM.S.INV(Data!X12)</f>
        <v/>
      </c>
      <c r="D12" s="7">
        <f>$J$3*D11+$J$6*C12</f>
        <v/>
      </c>
      <c r="E12" s="12">
        <f>MAR1!$B$5+MAR1!$C$5*COS(2*PI()*B12/365)+MAR1!$D$5*SIN(2*PI()*B12/365)+D12</f>
        <v/>
      </c>
    </row>
    <row r="13">
      <c r="A13" s="6">
        <f>Data!U13</f>
        <v/>
      </c>
      <c r="B13" s="6">
        <f>MOD(A13-1,365)+1</f>
        <v/>
      </c>
      <c r="C13" s="7">
        <f>NORM.S.INV(Data!X13)</f>
        <v/>
      </c>
      <c r="D13" s="7">
        <f>$J$3*D12+$J$6*C13</f>
        <v/>
      </c>
      <c r="E13" s="12">
        <f>MAR1!$B$5+MAR1!$C$5*COS(2*PI()*B13/365)+MAR1!$D$5*SIN(2*PI()*B13/365)+D13</f>
        <v/>
      </c>
      <c r="H13" s="9" t="inlineStr">
        <is>
          <t>The first simulated day starts from a(0)=0, so 5 years of draws only approximate the stationary values.</t>
        </is>
      </c>
    </row>
    <row r="14">
      <c r="A14" s="6">
        <f>Data!U14</f>
        <v/>
      </c>
      <c r="B14" s="6">
        <f>MOD(A14-1,365)+1</f>
        <v/>
      </c>
      <c r="C14" s="7">
        <f>NORM.S.INV(Data!X14)</f>
        <v/>
      </c>
      <c r="D14" s="7">
        <f>$J$3*D13+$J$6*C14</f>
        <v/>
      </c>
      <c r="E14" s="12">
        <f>MAR1!$B$5+MAR1!$C$5*COS(2*PI()*B14/365)+MAR1!$D$5*SIN(2*PI()*B14/365)+D14</f>
        <v/>
      </c>
    </row>
    <row r="15">
      <c r="A15" s="6">
        <f>Data!U15</f>
        <v/>
      </c>
      <c r="B15" s="6">
        <f>MOD(A15-1,365)+1</f>
        <v/>
      </c>
      <c r="C15" s="7">
        <f>NORM.S.INV(Data!X15)</f>
        <v/>
      </c>
      <c r="D15" s="7">
        <f>$J$3*D14+$J$6*C15</f>
        <v/>
      </c>
      <c r="E15" s="12">
        <f>MAR1!$B$5+MAR1!$C$5*COS(2*PI()*B15/365)+MAR1!$D$5*SIN(2*PI()*B15/365)+D15</f>
        <v/>
      </c>
    </row>
    <row r="16">
      <c r="A16" s="6">
        <f>Data!U16</f>
        <v/>
      </c>
      <c r="B16" s="6">
        <f>MOD(A16-1,365)+1</f>
        <v/>
      </c>
      <c r="C16" s="7">
        <f>NORM.S.INV(Data!X16)</f>
        <v/>
      </c>
      <c r="D16" s="7">
        <f>$J$3*D15+$J$6*C16</f>
        <v/>
      </c>
      <c r="E16" s="12">
        <f>MAR1!$B$5+MAR1!$C$5*COS(2*PI()*B16/365)+MAR1!$D$5*SIN(2*PI()*B16/365)+D16</f>
        <v/>
      </c>
    </row>
    <row r="17">
      <c r="A17" s="6">
        <f>Data!U17</f>
        <v/>
      </c>
      <c r="B17" s="6">
        <f>MOD(A17-1,365)+1</f>
        <v/>
      </c>
      <c r="C17" s="7">
        <f>NORM.S.INV(Data!X17)</f>
        <v/>
      </c>
      <c r="D17" s="7">
        <f>$J$3*D16+$J$6*C17</f>
        <v/>
      </c>
      <c r="E17" s="12">
        <f>MAR1!$B$5+MAR1!$C$5*COS(2*PI()*B17/365)+MAR1!$D$5*SIN(2*PI()*B17/365)+D17</f>
        <v/>
      </c>
    </row>
    <row r="18">
      <c r="A18" s="6">
        <f>Data!U18</f>
        <v/>
      </c>
      <c r="B18" s="6">
        <f>MOD(A18-1,365)+1</f>
        <v/>
      </c>
      <c r="C18" s="7">
        <f>NORM.S.INV(Data!X18)</f>
        <v/>
      </c>
      <c r="D18" s="7">
        <f>$J$3*D17+$J$6*C18</f>
        <v/>
      </c>
      <c r="E18" s="12">
        <f>MAR1!$B$5+MAR1!$C$5*COS(2*PI()*B18/365)+MAR1!$D$5*SIN(2*PI()*B18/365)+D18</f>
        <v/>
      </c>
    </row>
    <row r="19">
      <c r="A19" s="6">
        <f>Data!U19</f>
        <v/>
      </c>
      <c r="B19" s="6">
        <f>MOD(A19-1,365)+1</f>
        <v/>
      </c>
      <c r="C19" s="7">
        <f>NORM.S.INV(Data!X19)</f>
        <v/>
      </c>
      <c r="D19" s="7">
        <f>$J$3*D18+$J$6*C19</f>
        <v/>
      </c>
      <c r="E19" s="12">
        <f>MAR1!$B$5+MAR1!$C$5*COS(2*PI()*B19/365)+MAR1!$D$5*SIN(2*PI()*B19/365)+D19</f>
        <v/>
      </c>
    </row>
    <row r="20">
      <c r="A20" s="6">
        <f>Data!U20</f>
        <v/>
      </c>
      <c r="B20" s="6">
        <f>MOD(A20-1,365)+1</f>
        <v/>
      </c>
      <c r="C20" s="7">
        <f>NORM.S.INV(Data!X20)</f>
        <v/>
      </c>
      <c r="D20" s="7">
        <f>$J$3*D19+$J$6*C20</f>
        <v/>
      </c>
      <c r="E20" s="12">
        <f>MAR1!$B$5+MAR1!$C$5*COS(2*PI()*B20/365)+MAR1!$D$5*SIN(2*PI()*B20/365)+D20</f>
        <v/>
      </c>
    </row>
    <row r="21">
      <c r="A21" s="6">
        <f>Data!U21</f>
        <v/>
      </c>
      <c r="B21" s="6">
        <f>MOD(A21-1,365)+1</f>
        <v/>
      </c>
      <c r="C21" s="7">
        <f>NORM.S.INV(Data!X21)</f>
        <v/>
      </c>
      <c r="D21" s="7">
        <f>$J$3*D20+$J$6*C21</f>
        <v/>
      </c>
      <c r="E21" s="12">
        <f>MAR1!$B$5+MAR1!$C$5*COS(2*PI()*B21/365)+MAR1!$D$5*SIN(2*PI()*B21/365)+D21</f>
        <v/>
      </c>
    </row>
    <row r="22">
      <c r="A22" s="6">
        <f>Data!U22</f>
        <v/>
      </c>
      <c r="B22" s="6">
        <f>MOD(A22-1,365)+1</f>
        <v/>
      </c>
      <c r="C22" s="7">
        <f>NORM.S.INV(Data!X22)</f>
        <v/>
      </c>
      <c r="D22" s="7">
        <f>$J$3*D21+$J$6*C22</f>
        <v/>
      </c>
      <c r="E22" s="12">
        <f>MAR1!$B$5+MAR1!$C$5*COS(2*PI()*B22/365)+MAR1!$D$5*SIN(2*PI()*B22/365)+D22</f>
        <v/>
      </c>
    </row>
    <row r="23">
      <c r="A23" s="6">
        <f>Data!U23</f>
        <v/>
      </c>
      <c r="B23" s="6">
        <f>MOD(A23-1,365)+1</f>
        <v/>
      </c>
      <c r="C23" s="7">
        <f>NORM.S.INV(Data!X23)</f>
        <v/>
      </c>
      <c r="D23" s="7">
        <f>$J$3*D22+$J$6*C23</f>
        <v/>
      </c>
      <c r="E23" s="12">
        <f>MAR1!$B$5+MAR1!$C$5*COS(2*PI()*B23/365)+MAR1!$D$5*SIN(2*PI()*B23/365)+D23</f>
        <v/>
      </c>
    </row>
    <row r="24">
      <c r="A24" s="6">
        <f>Data!U24</f>
        <v/>
      </c>
      <c r="B24" s="6">
        <f>MOD(A24-1,365)+1</f>
        <v/>
      </c>
      <c r="C24" s="7">
        <f>NORM.S.INV(Data!X24)</f>
        <v/>
      </c>
      <c r="D24" s="7">
        <f>$J$3*D23+$J$6*C24</f>
        <v/>
      </c>
      <c r="E24" s="12">
        <f>MAR1!$B$5+MAR1!$C$5*COS(2*PI()*B24/365)+MAR1!$D$5*SIN(2*PI()*B24/365)+D24</f>
        <v/>
      </c>
    </row>
    <row r="25">
      <c r="A25" s="6">
        <f>Data!U25</f>
        <v/>
      </c>
      <c r="B25" s="6">
        <f>MOD(A25-1,365)+1</f>
        <v/>
      </c>
      <c r="C25" s="7">
        <f>NORM.S.INV(Data!X25)</f>
        <v/>
      </c>
      <c r="D25" s="7">
        <f>$J$3*D24+$J$6*C25</f>
        <v/>
      </c>
      <c r="E25" s="12">
        <f>MAR1!$B$5+MAR1!$C$5*COS(2*PI()*B25/365)+MAR1!$D$5*SIN(2*PI()*B25/365)+D25</f>
        <v/>
      </c>
    </row>
    <row r="26">
      <c r="A26" s="6">
        <f>Data!U26</f>
        <v/>
      </c>
      <c r="B26" s="6">
        <f>MOD(A26-1,365)+1</f>
        <v/>
      </c>
      <c r="C26" s="7">
        <f>NORM.S.INV(Data!X26)</f>
        <v/>
      </c>
      <c r="D26" s="7">
        <f>$J$3*D25+$J$6*C26</f>
        <v/>
      </c>
      <c r="E26" s="12">
        <f>MAR1!$B$5+MAR1!$C$5*COS(2*PI()*B26/365)+MAR1!$D$5*SIN(2*PI()*B26/365)+D26</f>
        <v/>
      </c>
    </row>
    <row r="27">
      <c r="A27" s="6">
        <f>Data!U27</f>
        <v/>
      </c>
      <c r="B27" s="6">
        <f>MOD(A27-1,365)+1</f>
        <v/>
      </c>
      <c r="C27" s="7">
        <f>NORM.S.INV(Data!X27)</f>
        <v/>
      </c>
      <c r="D27" s="7">
        <f>$J$3*D26+$J$6*C27</f>
        <v/>
      </c>
      <c r="E27" s="12">
        <f>MAR1!$B$5+MAR1!$C$5*COS(2*PI()*B27/365)+MAR1!$D$5*SIN(2*PI()*B27/365)+D27</f>
        <v/>
      </c>
    </row>
    <row r="28">
      <c r="A28" s="6">
        <f>Data!U28</f>
        <v/>
      </c>
      <c r="B28" s="6">
        <f>MOD(A28-1,365)+1</f>
        <v/>
      </c>
      <c r="C28" s="7">
        <f>NORM.S.INV(Data!X28)</f>
        <v/>
      </c>
      <c r="D28" s="7">
        <f>$J$3*D27+$J$6*C28</f>
        <v/>
      </c>
      <c r="E28" s="12">
        <f>MAR1!$B$5+MAR1!$C$5*COS(2*PI()*B28/365)+MAR1!$D$5*SIN(2*PI()*B28/365)+D28</f>
        <v/>
      </c>
    </row>
    <row r="29">
      <c r="A29" s="6">
        <f>Data!U29</f>
        <v/>
      </c>
      <c r="B29" s="6">
        <f>MOD(A29-1,365)+1</f>
        <v/>
      </c>
      <c r="C29" s="7">
        <f>NORM.S.INV(Data!X29)</f>
        <v/>
      </c>
      <c r="D29" s="7">
        <f>$J$3*D28+$J$6*C29</f>
        <v/>
      </c>
      <c r="E29" s="12">
        <f>MAR1!$B$5+MAR1!$C$5*COS(2*PI()*B29/365)+MAR1!$D$5*SIN(2*PI()*B29/365)+D29</f>
        <v/>
      </c>
    </row>
    <row r="30">
      <c r="A30" s="6">
        <f>Data!U30</f>
        <v/>
      </c>
      <c r="B30" s="6">
        <f>MOD(A30-1,365)+1</f>
        <v/>
      </c>
      <c r="C30" s="7">
        <f>NORM.S.INV(Data!X30)</f>
        <v/>
      </c>
      <c r="D30" s="7">
        <f>$J$3*D29+$J$6*C30</f>
        <v/>
      </c>
      <c r="E30" s="12">
        <f>MAR1!$B$5+MAR1!$C$5*COS(2*PI()*B30/365)+MAR1!$D$5*SIN(2*PI()*B30/365)+D30</f>
        <v/>
      </c>
    </row>
    <row r="31">
      <c r="A31" s="6">
        <f>Data!U31</f>
        <v/>
      </c>
      <c r="B31" s="6">
        <f>MOD(A31-1,365)+1</f>
        <v/>
      </c>
      <c r="C31" s="7">
        <f>NORM.S.INV(Data!X31)</f>
        <v/>
      </c>
      <c r="D31" s="7">
        <f>$J$3*D30+$J$6*C31</f>
        <v/>
      </c>
      <c r="E31" s="12">
        <f>MAR1!$B$5+MAR1!$C$5*COS(2*PI()*B31/365)+MAR1!$D$5*SIN(2*PI()*B31/365)+D31</f>
        <v/>
      </c>
    </row>
    <row r="32">
      <c r="A32" s="6">
        <f>Data!U32</f>
        <v/>
      </c>
      <c r="B32" s="6">
        <f>MOD(A32-1,365)+1</f>
        <v/>
      </c>
      <c r="C32" s="7">
        <f>NORM.S.INV(Data!X32)</f>
        <v/>
      </c>
      <c r="D32" s="7">
        <f>$J$3*D31+$J$6*C32</f>
        <v/>
      </c>
      <c r="E32" s="12">
        <f>MAR1!$B$5+MAR1!$C$5*COS(2*PI()*B32/365)+MAR1!$D$5*SIN(2*PI()*B32/365)+D32</f>
        <v/>
      </c>
    </row>
    <row r="33">
      <c r="A33" s="6">
        <f>Data!U33</f>
        <v/>
      </c>
      <c r="B33" s="6">
        <f>MOD(A33-1,365)+1</f>
        <v/>
      </c>
      <c r="C33" s="7">
        <f>NORM.S.INV(Data!X33)</f>
        <v/>
      </c>
      <c r="D33" s="7">
        <f>$J$3*D32+$J$6*C33</f>
        <v/>
      </c>
      <c r="E33" s="12">
        <f>MAR1!$B$5+MAR1!$C$5*COS(2*PI()*B33/365)+MAR1!$D$5*SIN(2*PI()*B33/365)+D33</f>
        <v/>
      </c>
    </row>
    <row r="34">
      <c r="A34" s="6">
        <f>Data!U34</f>
        <v/>
      </c>
      <c r="B34" s="6">
        <f>MOD(A34-1,365)+1</f>
        <v/>
      </c>
      <c r="C34" s="7">
        <f>NORM.S.INV(Data!X34)</f>
        <v/>
      </c>
      <c r="D34" s="7">
        <f>$J$3*D33+$J$6*C34</f>
        <v/>
      </c>
      <c r="E34" s="12">
        <f>MAR1!$B$5+MAR1!$C$5*COS(2*PI()*B34/365)+MAR1!$D$5*SIN(2*PI()*B34/365)+D34</f>
        <v/>
      </c>
    </row>
    <row r="35">
      <c r="A35" s="6">
        <f>Data!U35</f>
        <v/>
      </c>
      <c r="B35" s="6">
        <f>MOD(A35-1,365)+1</f>
        <v/>
      </c>
      <c r="C35" s="7">
        <f>NORM.S.INV(Data!X35)</f>
        <v/>
      </c>
      <c r="D35" s="7">
        <f>$J$3*D34+$J$6*C35</f>
        <v/>
      </c>
      <c r="E35" s="12">
        <f>MAR1!$B$5+MAR1!$C$5*COS(2*PI()*B35/365)+MAR1!$D$5*SIN(2*PI()*B35/365)+D35</f>
        <v/>
      </c>
    </row>
    <row r="36">
      <c r="A36" s="6">
        <f>Data!U36</f>
        <v/>
      </c>
      <c r="B36" s="6">
        <f>MOD(A36-1,365)+1</f>
        <v/>
      </c>
      <c r="C36" s="7">
        <f>NORM.S.INV(Data!X36)</f>
        <v/>
      </c>
      <c r="D36" s="7">
        <f>$J$3*D35+$J$6*C36</f>
        <v/>
      </c>
      <c r="E36" s="12">
        <f>MAR1!$B$5+MAR1!$C$5*COS(2*PI()*B36/365)+MAR1!$D$5*SIN(2*PI()*B36/365)+D36</f>
        <v/>
      </c>
    </row>
    <row r="37">
      <c r="A37" s="6">
        <f>Data!U37</f>
        <v/>
      </c>
      <c r="B37" s="6">
        <f>MOD(A37-1,365)+1</f>
        <v/>
      </c>
      <c r="C37" s="7">
        <f>NORM.S.INV(Data!X37)</f>
        <v/>
      </c>
      <c r="D37" s="7">
        <f>$J$3*D36+$J$6*C37</f>
        <v/>
      </c>
      <c r="E37" s="12">
        <f>MAR1!$B$5+MAR1!$C$5*COS(2*PI()*B37/365)+MAR1!$D$5*SIN(2*PI()*B37/365)+D37</f>
        <v/>
      </c>
    </row>
    <row r="38">
      <c r="A38" s="6">
        <f>Data!U38</f>
        <v/>
      </c>
      <c r="B38" s="6">
        <f>MOD(A38-1,365)+1</f>
        <v/>
      </c>
      <c r="C38" s="7">
        <f>NORM.S.INV(Data!X38)</f>
        <v/>
      </c>
      <c r="D38" s="7">
        <f>$J$3*D37+$J$6*C38</f>
        <v/>
      </c>
      <c r="E38" s="12">
        <f>MAR1!$B$5+MAR1!$C$5*COS(2*PI()*B38/365)+MAR1!$D$5*SIN(2*PI()*B38/365)+D38</f>
        <v/>
      </c>
    </row>
    <row r="39">
      <c r="A39" s="6">
        <f>Data!U39</f>
        <v/>
      </c>
      <c r="B39" s="6">
        <f>MOD(A39-1,365)+1</f>
        <v/>
      </c>
      <c r="C39" s="7">
        <f>NORM.S.INV(Data!X39)</f>
        <v/>
      </c>
      <c r="D39" s="7">
        <f>$J$3*D38+$J$6*C39</f>
        <v/>
      </c>
      <c r="E39" s="12">
        <f>MAR1!$B$5+MAR1!$C$5*COS(2*PI()*B39/365)+MAR1!$D$5*SIN(2*PI()*B39/365)+D39</f>
        <v/>
      </c>
    </row>
    <row r="40">
      <c r="A40" s="6">
        <f>Data!U40</f>
        <v/>
      </c>
      <c r="B40" s="6">
        <f>MOD(A40-1,365)+1</f>
        <v/>
      </c>
      <c r="C40" s="7">
        <f>NORM.S.INV(Data!X40)</f>
        <v/>
      </c>
      <c r="D40" s="7">
        <f>$J$3*D39+$J$6*C40</f>
        <v/>
      </c>
      <c r="E40" s="12">
        <f>MAR1!$B$5+MAR1!$C$5*COS(2*PI()*B40/365)+MAR1!$D$5*SIN(2*PI()*B40/365)+D40</f>
        <v/>
      </c>
    </row>
    <row r="41">
      <c r="A41" s="6">
        <f>Data!U41</f>
        <v/>
      </c>
      <c r="B41" s="6">
        <f>MOD(A41-1,365)+1</f>
        <v/>
      </c>
      <c r="C41" s="7">
        <f>NORM.S.INV(Data!X41)</f>
        <v/>
      </c>
      <c r="D41" s="7">
        <f>$J$3*D40+$J$6*C41</f>
        <v/>
      </c>
      <c r="E41" s="12">
        <f>MAR1!$B$5+MAR1!$C$5*COS(2*PI()*B41/365)+MAR1!$D$5*SIN(2*PI()*B41/365)+D41</f>
        <v/>
      </c>
    </row>
    <row r="42">
      <c r="A42" s="6">
        <f>Data!U42</f>
        <v/>
      </c>
      <c r="B42" s="6">
        <f>MOD(A42-1,365)+1</f>
        <v/>
      </c>
      <c r="C42" s="7">
        <f>NORM.S.INV(Data!X42)</f>
        <v/>
      </c>
      <c r="D42" s="7">
        <f>$J$3*D41+$J$6*C42</f>
        <v/>
      </c>
      <c r="E42" s="12">
        <f>MAR1!$B$5+MAR1!$C$5*COS(2*PI()*B42/365)+MAR1!$D$5*SIN(2*PI()*B42/365)+D42</f>
        <v/>
      </c>
    </row>
    <row r="43">
      <c r="A43" s="6">
        <f>Data!U43</f>
        <v/>
      </c>
      <c r="B43" s="6">
        <f>MOD(A43-1,365)+1</f>
        <v/>
      </c>
      <c r="C43" s="7">
        <f>NORM.S.INV(Data!X43)</f>
        <v/>
      </c>
      <c r="D43" s="7">
        <f>$J$3*D42+$J$6*C43</f>
        <v/>
      </c>
      <c r="E43" s="12">
        <f>MAR1!$B$5+MAR1!$C$5*COS(2*PI()*B43/365)+MAR1!$D$5*SIN(2*PI()*B43/365)+D43</f>
        <v/>
      </c>
    </row>
    <row r="44">
      <c r="A44" s="6">
        <f>Data!U44</f>
        <v/>
      </c>
      <c r="B44" s="6">
        <f>MOD(A44-1,365)+1</f>
        <v/>
      </c>
      <c r="C44" s="7">
        <f>NORM.S.INV(Data!X44)</f>
        <v/>
      </c>
      <c r="D44" s="7">
        <f>$J$3*D43+$J$6*C44</f>
        <v/>
      </c>
      <c r="E44" s="12">
        <f>MAR1!$B$5+MAR1!$C$5*COS(2*PI()*B44/365)+MAR1!$D$5*SIN(2*PI()*B44/365)+D44</f>
        <v/>
      </c>
    </row>
    <row r="45">
      <c r="A45" s="6">
        <f>Data!U45</f>
        <v/>
      </c>
      <c r="B45" s="6">
        <f>MOD(A45-1,365)+1</f>
        <v/>
      </c>
      <c r="C45" s="7">
        <f>NORM.S.INV(Data!X45)</f>
        <v/>
      </c>
      <c r="D45" s="7">
        <f>$J$3*D44+$J$6*C45</f>
        <v/>
      </c>
      <c r="E45" s="12">
        <f>MAR1!$B$5+MAR1!$C$5*COS(2*PI()*B45/365)+MAR1!$D$5*SIN(2*PI()*B45/365)+D45</f>
        <v/>
      </c>
    </row>
    <row r="46">
      <c r="A46" s="6">
        <f>Data!U46</f>
        <v/>
      </c>
      <c r="B46" s="6">
        <f>MOD(A46-1,365)+1</f>
        <v/>
      </c>
      <c r="C46" s="7">
        <f>NORM.S.INV(Data!X46)</f>
        <v/>
      </c>
      <c r="D46" s="7">
        <f>$J$3*D45+$J$6*C46</f>
        <v/>
      </c>
      <c r="E46" s="12">
        <f>MAR1!$B$5+MAR1!$C$5*COS(2*PI()*B46/365)+MAR1!$D$5*SIN(2*PI()*B46/365)+D46</f>
        <v/>
      </c>
    </row>
    <row r="47">
      <c r="A47" s="6">
        <f>Data!U47</f>
        <v/>
      </c>
      <c r="B47" s="6">
        <f>MOD(A47-1,365)+1</f>
        <v/>
      </c>
      <c r="C47" s="7">
        <f>NORM.S.INV(Data!X47)</f>
        <v/>
      </c>
      <c r="D47" s="7">
        <f>$J$3*D46+$J$6*C47</f>
        <v/>
      </c>
      <c r="E47" s="12">
        <f>MAR1!$B$5+MAR1!$C$5*COS(2*PI()*B47/365)+MAR1!$D$5*SIN(2*PI()*B47/365)+D47</f>
        <v/>
      </c>
    </row>
    <row r="48">
      <c r="A48" s="6">
        <f>Data!U48</f>
        <v/>
      </c>
      <c r="B48" s="6">
        <f>MOD(A48-1,365)+1</f>
        <v/>
      </c>
      <c r="C48" s="7">
        <f>NORM.S.INV(Data!X48)</f>
        <v/>
      </c>
      <c r="D48" s="7">
        <f>$J$3*D47+$J$6*C48</f>
        <v/>
      </c>
      <c r="E48" s="12">
        <f>MAR1!$B$5+MAR1!$C$5*COS(2*PI()*B48/365)+MAR1!$D$5*SIN(2*PI()*B48/365)+D48</f>
        <v/>
      </c>
    </row>
    <row r="49">
      <c r="A49" s="6">
        <f>Data!U49</f>
        <v/>
      </c>
      <c r="B49" s="6">
        <f>MOD(A49-1,365)+1</f>
        <v/>
      </c>
      <c r="C49" s="7">
        <f>NORM.S.INV(Data!X49)</f>
        <v/>
      </c>
      <c r="D49" s="7">
        <f>$J$3*D48+$J$6*C49</f>
        <v/>
      </c>
      <c r="E49" s="12">
        <f>MAR1!$B$5+MAR1!$C$5*COS(2*PI()*B49/365)+MAR1!$D$5*SIN(2*PI()*B49/365)+D49</f>
        <v/>
      </c>
    </row>
    <row r="50">
      <c r="A50" s="6">
        <f>Data!U50</f>
        <v/>
      </c>
      <c r="B50" s="6">
        <f>MOD(A50-1,365)+1</f>
        <v/>
      </c>
      <c r="C50" s="7">
        <f>NORM.S.INV(Data!X50)</f>
        <v/>
      </c>
      <c r="D50" s="7">
        <f>$J$3*D49+$J$6*C50</f>
        <v/>
      </c>
      <c r="E50" s="12">
        <f>MAR1!$B$5+MAR1!$C$5*COS(2*PI()*B50/365)+MAR1!$D$5*SIN(2*PI()*B50/365)+D50</f>
        <v/>
      </c>
    </row>
    <row r="51">
      <c r="A51" s="6">
        <f>Data!U51</f>
        <v/>
      </c>
      <c r="B51" s="6">
        <f>MOD(A51-1,365)+1</f>
        <v/>
      </c>
      <c r="C51" s="7">
        <f>NORM.S.INV(Data!X51)</f>
        <v/>
      </c>
      <c r="D51" s="7">
        <f>$J$3*D50+$J$6*C51</f>
        <v/>
      </c>
      <c r="E51" s="12">
        <f>MAR1!$B$5+MAR1!$C$5*COS(2*PI()*B51/365)+MAR1!$D$5*SIN(2*PI()*B51/365)+D51</f>
        <v/>
      </c>
    </row>
    <row r="52">
      <c r="A52" s="6">
        <f>Data!U52</f>
        <v/>
      </c>
      <c r="B52" s="6">
        <f>MOD(A52-1,365)+1</f>
        <v/>
      </c>
      <c r="C52" s="7">
        <f>NORM.S.INV(Data!X52)</f>
        <v/>
      </c>
      <c r="D52" s="7">
        <f>$J$3*D51+$J$6*C52</f>
        <v/>
      </c>
      <c r="E52" s="12">
        <f>MAR1!$B$5+MAR1!$C$5*COS(2*PI()*B52/365)+MAR1!$D$5*SIN(2*PI()*B52/365)+D52</f>
        <v/>
      </c>
    </row>
    <row r="53">
      <c r="A53" s="6">
        <f>Data!U53</f>
        <v/>
      </c>
      <c r="B53" s="6">
        <f>MOD(A53-1,365)+1</f>
        <v/>
      </c>
      <c r="C53" s="7">
        <f>NORM.S.INV(Data!X53)</f>
        <v/>
      </c>
      <c r="D53" s="7">
        <f>$J$3*D52+$J$6*C53</f>
        <v/>
      </c>
      <c r="E53" s="12">
        <f>MAR1!$B$5+MAR1!$C$5*COS(2*PI()*B53/365)+MAR1!$D$5*SIN(2*PI()*B53/365)+D53</f>
        <v/>
      </c>
    </row>
    <row r="54">
      <c r="A54" s="6">
        <f>Data!U54</f>
        <v/>
      </c>
      <c r="B54" s="6">
        <f>MOD(A54-1,365)+1</f>
        <v/>
      </c>
      <c r="C54" s="7">
        <f>NORM.S.INV(Data!X54)</f>
        <v/>
      </c>
      <c r="D54" s="7">
        <f>$J$3*D53+$J$6*C54</f>
        <v/>
      </c>
      <c r="E54" s="12">
        <f>MAR1!$B$5+MAR1!$C$5*COS(2*PI()*B54/365)+MAR1!$D$5*SIN(2*PI()*B54/365)+D54</f>
        <v/>
      </c>
    </row>
    <row r="55">
      <c r="A55" s="6">
        <f>Data!U55</f>
        <v/>
      </c>
      <c r="B55" s="6">
        <f>MOD(A55-1,365)+1</f>
        <v/>
      </c>
      <c r="C55" s="7">
        <f>NORM.S.INV(Data!X55)</f>
        <v/>
      </c>
      <c r="D55" s="7">
        <f>$J$3*D54+$J$6*C55</f>
        <v/>
      </c>
      <c r="E55" s="12">
        <f>MAR1!$B$5+MAR1!$C$5*COS(2*PI()*B55/365)+MAR1!$D$5*SIN(2*PI()*B55/365)+D55</f>
        <v/>
      </c>
    </row>
    <row r="56">
      <c r="A56" s="6">
        <f>Data!U56</f>
        <v/>
      </c>
      <c r="B56" s="6">
        <f>MOD(A56-1,365)+1</f>
        <v/>
      </c>
      <c r="C56" s="7">
        <f>NORM.S.INV(Data!X56)</f>
        <v/>
      </c>
      <c r="D56" s="7">
        <f>$J$3*D55+$J$6*C56</f>
        <v/>
      </c>
      <c r="E56" s="12">
        <f>MAR1!$B$5+MAR1!$C$5*COS(2*PI()*B56/365)+MAR1!$D$5*SIN(2*PI()*B56/365)+D56</f>
        <v/>
      </c>
    </row>
    <row r="57">
      <c r="A57" s="6">
        <f>Data!U57</f>
        <v/>
      </c>
      <c r="B57" s="6">
        <f>MOD(A57-1,365)+1</f>
        <v/>
      </c>
      <c r="C57" s="7">
        <f>NORM.S.INV(Data!X57)</f>
        <v/>
      </c>
      <c r="D57" s="7">
        <f>$J$3*D56+$J$6*C57</f>
        <v/>
      </c>
      <c r="E57" s="12">
        <f>MAR1!$B$5+MAR1!$C$5*COS(2*PI()*B57/365)+MAR1!$D$5*SIN(2*PI()*B57/365)+D57</f>
        <v/>
      </c>
    </row>
    <row r="58">
      <c r="A58" s="6">
        <f>Data!U58</f>
        <v/>
      </c>
      <c r="B58" s="6">
        <f>MOD(A58-1,365)+1</f>
        <v/>
      </c>
      <c r="C58" s="7">
        <f>NORM.S.INV(Data!X58)</f>
        <v/>
      </c>
      <c r="D58" s="7">
        <f>$J$3*D57+$J$6*C58</f>
        <v/>
      </c>
      <c r="E58" s="12">
        <f>MAR1!$B$5+MAR1!$C$5*COS(2*PI()*B58/365)+MAR1!$D$5*SIN(2*PI()*B58/365)+D58</f>
        <v/>
      </c>
    </row>
    <row r="59">
      <c r="A59" s="6">
        <f>Data!U59</f>
        <v/>
      </c>
      <c r="B59" s="6">
        <f>MOD(A59-1,365)+1</f>
        <v/>
      </c>
      <c r="C59" s="7">
        <f>NORM.S.INV(Data!X59)</f>
        <v/>
      </c>
      <c r="D59" s="7">
        <f>$J$3*D58+$J$6*C59</f>
        <v/>
      </c>
      <c r="E59" s="12">
        <f>MAR1!$B$5+MAR1!$C$5*COS(2*PI()*B59/365)+MAR1!$D$5*SIN(2*PI()*B59/365)+D59</f>
        <v/>
      </c>
    </row>
    <row r="60">
      <c r="A60" s="6">
        <f>Data!U60</f>
        <v/>
      </c>
      <c r="B60" s="6">
        <f>MOD(A60-1,365)+1</f>
        <v/>
      </c>
      <c r="C60" s="7">
        <f>NORM.S.INV(Data!X60)</f>
        <v/>
      </c>
      <c r="D60" s="7">
        <f>$J$3*D59+$J$6*C60</f>
        <v/>
      </c>
      <c r="E60" s="12">
        <f>MAR1!$B$5+MAR1!$C$5*COS(2*PI()*B60/365)+MAR1!$D$5*SIN(2*PI()*B60/365)+D60</f>
        <v/>
      </c>
    </row>
    <row r="61">
      <c r="A61" s="6">
        <f>Data!U61</f>
        <v/>
      </c>
      <c r="B61" s="6">
        <f>MOD(A61-1,365)+1</f>
        <v/>
      </c>
      <c r="C61" s="7">
        <f>NORM.S.INV(Data!X61)</f>
        <v/>
      </c>
      <c r="D61" s="7">
        <f>$J$3*D60+$J$6*C61</f>
        <v/>
      </c>
      <c r="E61" s="12">
        <f>MAR1!$B$5+MAR1!$C$5*COS(2*PI()*B61/365)+MAR1!$D$5*SIN(2*PI()*B61/365)+D61</f>
        <v/>
      </c>
    </row>
    <row r="62">
      <c r="A62" s="6">
        <f>Data!U62</f>
        <v/>
      </c>
      <c r="B62" s="6">
        <f>MOD(A62-1,365)+1</f>
        <v/>
      </c>
      <c r="C62" s="7">
        <f>NORM.S.INV(Data!X62)</f>
        <v/>
      </c>
      <c r="D62" s="7">
        <f>$J$3*D61+$J$6*C62</f>
        <v/>
      </c>
      <c r="E62" s="12">
        <f>MAR1!$B$5+MAR1!$C$5*COS(2*PI()*B62/365)+MAR1!$D$5*SIN(2*PI()*B62/365)+D62</f>
        <v/>
      </c>
    </row>
    <row r="63">
      <c r="A63" s="6">
        <f>Data!U63</f>
        <v/>
      </c>
      <c r="B63" s="6">
        <f>MOD(A63-1,365)+1</f>
        <v/>
      </c>
      <c r="C63" s="7">
        <f>NORM.S.INV(Data!X63)</f>
        <v/>
      </c>
      <c r="D63" s="7">
        <f>$J$3*D62+$J$6*C63</f>
        <v/>
      </c>
      <c r="E63" s="12">
        <f>MAR1!$B$5+MAR1!$C$5*COS(2*PI()*B63/365)+MAR1!$D$5*SIN(2*PI()*B63/365)+D63</f>
        <v/>
      </c>
    </row>
    <row r="64">
      <c r="A64" s="6">
        <f>Data!U64</f>
        <v/>
      </c>
      <c r="B64" s="6">
        <f>MOD(A64-1,365)+1</f>
        <v/>
      </c>
      <c r="C64" s="7">
        <f>NORM.S.INV(Data!X64)</f>
        <v/>
      </c>
      <c r="D64" s="7">
        <f>$J$3*D63+$J$6*C64</f>
        <v/>
      </c>
      <c r="E64" s="12">
        <f>MAR1!$B$5+MAR1!$C$5*COS(2*PI()*B64/365)+MAR1!$D$5*SIN(2*PI()*B64/365)+D64</f>
        <v/>
      </c>
    </row>
    <row r="65">
      <c r="A65" s="6">
        <f>Data!U65</f>
        <v/>
      </c>
      <c r="B65" s="6">
        <f>MOD(A65-1,365)+1</f>
        <v/>
      </c>
      <c r="C65" s="7">
        <f>NORM.S.INV(Data!X65)</f>
        <v/>
      </c>
      <c r="D65" s="7">
        <f>$J$3*D64+$J$6*C65</f>
        <v/>
      </c>
      <c r="E65" s="12">
        <f>MAR1!$B$5+MAR1!$C$5*COS(2*PI()*B65/365)+MAR1!$D$5*SIN(2*PI()*B65/365)+D65</f>
        <v/>
      </c>
    </row>
    <row r="66">
      <c r="A66" s="6">
        <f>Data!U66</f>
        <v/>
      </c>
      <c r="B66" s="6">
        <f>MOD(A66-1,365)+1</f>
        <v/>
      </c>
      <c r="C66" s="7">
        <f>NORM.S.INV(Data!X66)</f>
        <v/>
      </c>
      <c r="D66" s="7">
        <f>$J$3*D65+$J$6*C66</f>
        <v/>
      </c>
      <c r="E66" s="12">
        <f>MAR1!$B$5+MAR1!$C$5*COS(2*PI()*B66/365)+MAR1!$D$5*SIN(2*PI()*B66/365)+D66</f>
        <v/>
      </c>
    </row>
    <row r="67">
      <c r="A67" s="6">
        <f>Data!U67</f>
        <v/>
      </c>
      <c r="B67" s="6">
        <f>MOD(A67-1,365)+1</f>
        <v/>
      </c>
      <c r="C67" s="7">
        <f>NORM.S.INV(Data!X67)</f>
        <v/>
      </c>
      <c r="D67" s="7">
        <f>$J$3*D66+$J$6*C67</f>
        <v/>
      </c>
      <c r="E67" s="12">
        <f>MAR1!$B$5+MAR1!$C$5*COS(2*PI()*B67/365)+MAR1!$D$5*SIN(2*PI()*B67/365)+D67</f>
        <v/>
      </c>
    </row>
    <row r="68">
      <c r="A68" s="6">
        <f>Data!U68</f>
        <v/>
      </c>
      <c r="B68" s="6">
        <f>MOD(A68-1,365)+1</f>
        <v/>
      </c>
      <c r="C68" s="7">
        <f>NORM.S.INV(Data!X68)</f>
        <v/>
      </c>
      <c r="D68" s="7">
        <f>$J$3*D67+$J$6*C68</f>
        <v/>
      </c>
      <c r="E68" s="12">
        <f>MAR1!$B$5+MAR1!$C$5*COS(2*PI()*B68/365)+MAR1!$D$5*SIN(2*PI()*B68/365)+D68</f>
        <v/>
      </c>
    </row>
    <row r="69">
      <c r="A69" s="6">
        <f>Data!U69</f>
        <v/>
      </c>
      <c r="B69" s="6">
        <f>MOD(A69-1,365)+1</f>
        <v/>
      </c>
      <c r="C69" s="7">
        <f>NORM.S.INV(Data!X69)</f>
        <v/>
      </c>
      <c r="D69" s="7">
        <f>$J$3*D68+$J$6*C69</f>
        <v/>
      </c>
      <c r="E69" s="12">
        <f>MAR1!$B$5+MAR1!$C$5*COS(2*PI()*B69/365)+MAR1!$D$5*SIN(2*PI()*B69/365)+D69</f>
        <v/>
      </c>
    </row>
    <row r="70">
      <c r="A70" s="6">
        <f>Data!U70</f>
        <v/>
      </c>
      <c r="B70" s="6">
        <f>MOD(A70-1,365)+1</f>
        <v/>
      </c>
      <c r="C70" s="7">
        <f>NORM.S.INV(Data!X70)</f>
        <v/>
      </c>
      <c r="D70" s="7">
        <f>$J$3*D69+$J$6*C70</f>
        <v/>
      </c>
      <c r="E70" s="12">
        <f>MAR1!$B$5+MAR1!$C$5*COS(2*PI()*B70/365)+MAR1!$D$5*SIN(2*PI()*B70/365)+D70</f>
        <v/>
      </c>
    </row>
    <row r="71">
      <c r="A71" s="6">
        <f>Data!U71</f>
        <v/>
      </c>
      <c r="B71" s="6">
        <f>MOD(A71-1,365)+1</f>
        <v/>
      </c>
      <c r="C71" s="7">
        <f>NORM.S.INV(Data!X71)</f>
        <v/>
      </c>
      <c r="D71" s="7">
        <f>$J$3*D70+$J$6*C71</f>
        <v/>
      </c>
      <c r="E71" s="12">
        <f>MAR1!$B$5+MAR1!$C$5*COS(2*PI()*B71/365)+MAR1!$D$5*SIN(2*PI()*B71/365)+D71</f>
        <v/>
      </c>
    </row>
    <row r="72">
      <c r="A72" s="6">
        <f>Data!U72</f>
        <v/>
      </c>
      <c r="B72" s="6">
        <f>MOD(A72-1,365)+1</f>
        <v/>
      </c>
      <c r="C72" s="7">
        <f>NORM.S.INV(Data!X72)</f>
        <v/>
      </c>
      <c r="D72" s="7">
        <f>$J$3*D71+$J$6*C72</f>
        <v/>
      </c>
      <c r="E72" s="12">
        <f>MAR1!$B$5+MAR1!$C$5*COS(2*PI()*B72/365)+MAR1!$D$5*SIN(2*PI()*B72/365)+D72</f>
        <v/>
      </c>
    </row>
    <row r="73">
      <c r="A73" s="6">
        <f>Data!U73</f>
        <v/>
      </c>
      <c r="B73" s="6">
        <f>MOD(A73-1,365)+1</f>
        <v/>
      </c>
      <c r="C73" s="7">
        <f>NORM.S.INV(Data!X73)</f>
        <v/>
      </c>
      <c r="D73" s="7">
        <f>$J$3*D72+$J$6*C73</f>
        <v/>
      </c>
      <c r="E73" s="12">
        <f>MAR1!$B$5+MAR1!$C$5*COS(2*PI()*B73/365)+MAR1!$D$5*SIN(2*PI()*B73/365)+D73</f>
        <v/>
      </c>
    </row>
    <row r="74">
      <c r="A74" s="6">
        <f>Data!U74</f>
        <v/>
      </c>
      <c r="B74" s="6">
        <f>MOD(A74-1,365)+1</f>
        <v/>
      </c>
      <c r="C74" s="7">
        <f>NORM.S.INV(Data!X74)</f>
        <v/>
      </c>
      <c r="D74" s="7">
        <f>$J$3*D73+$J$6*C74</f>
        <v/>
      </c>
      <c r="E74" s="12">
        <f>MAR1!$B$5+MAR1!$C$5*COS(2*PI()*B74/365)+MAR1!$D$5*SIN(2*PI()*B74/365)+D74</f>
        <v/>
      </c>
    </row>
    <row r="75">
      <c r="A75" s="6">
        <f>Data!U75</f>
        <v/>
      </c>
      <c r="B75" s="6">
        <f>MOD(A75-1,365)+1</f>
        <v/>
      </c>
      <c r="C75" s="7">
        <f>NORM.S.INV(Data!X75)</f>
        <v/>
      </c>
      <c r="D75" s="7">
        <f>$J$3*D74+$J$6*C75</f>
        <v/>
      </c>
      <c r="E75" s="12">
        <f>MAR1!$B$5+MAR1!$C$5*COS(2*PI()*B75/365)+MAR1!$D$5*SIN(2*PI()*B75/365)+D75</f>
        <v/>
      </c>
    </row>
    <row r="76">
      <c r="A76" s="6">
        <f>Data!U76</f>
        <v/>
      </c>
      <c r="B76" s="6">
        <f>MOD(A76-1,365)+1</f>
        <v/>
      </c>
      <c r="C76" s="7">
        <f>NORM.S.INV(Data!X76)</f>
        <v/>
      </c>
      <c r="D76" s="7">
        <f>$J$3*D75+$J$6*C76</f>
        <v/>
      </c>
      <c r="E76" s="12">
        <f>MAR1!$B$5+MAR1!$C$5*COS(2*PI()*B76/365)+MAR1!$D$5*SIN(2*PI()*B76/365)+D76</f>
        <v/>
      </c>
    </row>
    <row r="77">
      <c r="A77" s="6">
        <f>Data!U77</f>
        <v/>
      </c>
      <c r="B77" s="6">
        <f>MOD(A77-1,365)+1</f>
        <v/>
      </c>
      <c r="C77" s="7">
        <f>NORM.S.INV(Data!X77)</f>
        <v/>
      </c>
      <c r="D77" s="7">
        <f>$J$3*D76+$J$6*C77</f>
        <v/>
      </c>
      <c r="E77" s="12">
        <f>MAR1!$B$5+MAR1!$C$5*COS(2*PI()*B77/365)+MAR1!$D$5*SIN(2*PI()*B77/365)+D77</f>
        <v/>
      </c>
    </row>
    <row r="78">
      <c r="A78" s="6">
        <f>Data!U78</f>
        <v/>
      </c>
      <c r="B78" s="6">
        <f>MOD(A78-1,365)+1</f>
        <v/>
      </c>
      <c r="C78" s="7">
        <f>NORM.S.INV(Data!X78)</f>
        <v/>
      </c>
      <c r="D78" s="7">
        <f>$J$3*D77+$J$6*C78</f>
        <v/>
      </c>
      <c r="E78" s="12">
        <f>MAR1!$B$5+MAR1!$C$5*COS(2*PI()*B78/365)+MAR1!$D$5*SIN(2*PI()*B78/365)+D78</f>
        <v/>
      </c>
    </row>
    <row r="79">
      <c r="A79" s="6">
        <f>Data!U79</f>
        <v/>
      </c>
      <c r="B79" s="6">
        <f>MOD(A79-1,365)+1</f>
        <v/>
      </c>
      <c r="C79" s="7">
        <f>NORM.S.INV(Data!X79)</f>
        <v/>
      </c>
      <c r="D79" s="7">
        <f>$J$3*D78+$J$6*C79</f>
        <v/>
      </c>
      <c r="E79" s="12">
        <f>MAR1!$B$5+MAR1!$C$5*COS(2*PI()*B79/365)+MAR1!$D$5*SIN(2*PI()*B79/365)+D79</f>
        <v/>
      </c>
    </row>
    <row r="80">
      <c r="A80" s="6">
        <f>Data!U80</f>
        <v/>
      </c>
      <c r="B80" s="6">
        <f>MOD(A80-1,365)+1</f>
        <v/>
      </c>
      <c r="C80" s="7">
        <f>NORM.S.INV(Data!X80)</f>
        <v/>
      </c>
      <c r="D80" s="7">
        <f>$J$3*D79+$J$6*C80</f>
        <v/>
      </c>
      <c r="E80" s="12">
        <f>MAR1!$B$5+MAR1!$C$5*COS(2*PI()*B80/365)+MAR1!$D$5*SIN(2*PI()*B80/365)+D80</f>
        <v/>
      </c>
    </row>
    <row r="81">
      <c r="A81" s="6">
        <f>Data!U81</f>
        <v/>
      </c>
      <c r="B81" s="6">
        <f>MOD(A81-1,365)+1</f>
        <v/>
      </c>
      <c r="C81" s="7">
        <f>NORM.S.INV(Data!X81)</f>
        <v/>
      </c>
      <c r="D81" s="7">
        <f>$J$3*D80+$J$6*C81</f>
        <v/>
      </c>
      <c r="E81" s="12">
        <f>MAR1!$B$5+MAR1!$C$5*COS(2*PI()*B81/365)+MAR1!$D$5*SIN(2*PI()*B81/365)+D81</f>
        <v/>
      </c>
    </row>
    <row r="82">
      <c r="A82" s="6">
        <f>Data!U82</f>
        <v/>
      </c>
      <c r="B82" s="6">
        <f>MOD(A82-1,365)+1</f>
        <v/>
      </c>
      <c r="C82" s="7">
        <f>NORM.S.INV(Data!X82)</f>
        <v/>
      </c>
      <c r="D82" s="7">
        <f>$J$3*D81+$J$6*C82</f>
        <v/>
      </c>
      <c r="E82" s="12">
        <f>MAR1!$B$5+MAR1!$C$5*COS(2*PI()*B82/365)+MAR1!$D$5*SIN(2*PI()*B82/365)+D82</f>
        <v/>
      </c>
    </row>
    <row r="83">
      <c r="A83" s="6">
        <f>Data!U83</f>
        <v/>
      </c>
      <c r="B83" s="6">
        <f>MOD(A83-1,365)+1</f>
        <v/>
      </c>
      <c r="C83" s="7">
        <f>NORM.S.INV(Data!X83)</f>
        <v/>
      </c>
      <c r="D83" s="7">
        <f>$J$3*D82+$J$6*C83</f>
        <v/>
      </c>
      <c r="E83" s="12">
        <f>MAR1!$B$5+MAR1!$C$5*COS(2*PI()*B83/365)+MAR1!$D$5*SIN(2*PI()*B83/365)+D83</f>
        <v/>
      </c>
    </row>
    <row r="84">
      <c r="A84" s="6">
        <f>Data!U84</f>
        <v/>
      </c>
      <c r="B84" s="6">
        <f>MOD(A84-1,365)+1</f>
        <v/>
      </c>
      <c r="C84" s="7">
        <f>NORM.S.INV(Data!X84)</f>
        <v/>
      </c>
      <c r="D84" s="7">
        <f>$J$3*D83+$J$6*C84</f>
        <v/>
      </c>
      <c r="E84" s="12">
        <f>MAR1!$B$5+MAR1!$C$5*COS(2*PI()*B84/365)+MAR1!$D$5*SIN(2*PI()*B84/365)+D84</f>
        <v/>
      </c>
    </row>
    <row r="85">
      <c r="A85" s="6">
        <f>Data!U85</f>
        <v/>
      </c>
      <c r="B85" s="6">
        <f>MOD(A85-1,365)+1</f>
        <v/>
      </c>
      <c r="C85" s="7">
        <f>NORM.S.INV(Data!X85)</f>
        <v/>
      </c>
      <c r="D85" s="7">
        <f>$J$3*D84+$J$6*C85</f>
        <v/>
      </c>
      <c r="E85" s="12">
        <f>MAR1!$B$5+MAR1!$C$5*COS(2*PI()*B85/365)+MAR1!$D$5*SIN(2*PI()*B85/365)+D85</f>
        <v/>
      </c>
    </row>
    <row r="86">
      <c r="A86" s="6">
        <f>Data!U86</f>
        <v/>
      </c>
      <c r="B86" s="6">
        <f>MOD(A86-1,365)+1</f>
        <v/>
      </c>
      <c r="C86" s="7">
        <f>NORM.S.INV(Data!X86)</f>
        <v/>
      </c>
      <c r="D86" s="7">
        <f>$J$3*D85+$J$6*C86</f>
        <v/>
      </c>
      <c r="E86" s="12">
        <f>MAR1!$B$5+MAR1!$C$5*COS(2*PI()*B86/365)+MAR1!$D$5*SIN(2*PI()*B86/365)+D86</f>
        <v/>
      </c>
    </row>
    <row r="87">
      <c r="A87" s="6">
        <f>Data!U87</f>
        <v/>
      </c>
      <c r="B87" s="6">
        <f>MOD(A87-1,365)+1</f>
        <v/>
      </c>
      <c r="C87" s="7">
        <f>NORM.S.INV(Data!X87)</f>
        <v/>
      </c>
      <c r="D87" s="7">
        <f>$J$3*D86+$J$6*C87</f>
        <v/>
      </c>
      <c r="E87" s="12">
        <f>MAR1!$B$5+MAR1!$C$5*COS(2*PI()*B87/365)+MAR1!$D$5*SIN(2*PI()*B87/365)+D87</f>
        <v/>
      </c>
    </row>
    <row r="88">
      <c r="A88" s="6">
        <f>Data!U88</f>
        <v/>
      </c>
      <c r="B88" s="6">
        <f>MOD(A88-1,365)+1</f>
        <v/>
      </c>
      <c r="C88" s="7">
        <f>NORM.S.INV(Data!X88)</f>
        <v/>
      </c>
      <c r="D88" s="7">
        <f>$J$3*D87+$J$6*C88</f>
        <v/>
      </c>
      <c r="E88" s="12">
        <f>MAR1!$B$5+MAR1!$C$5*COS(2*PI()*B88/365)+MAR1!$D$5*SIN(2*PI()*B88/365)+D88</f>
        <v/>
      </c>
    </row>
    <row r="89">
      <c r="A89" s="6">
        <f>Data!U89</f>
        <v/>
      </c>
      <c r="B89" s="6">
        <f>MOD(A89-1,365)+1</f>
        <v/>
      </c>
      <c r="C89" s="7">
        <f>NORM.S.INV(Data!X89)</f>
        <v/>
      </c>
      <c r="D89" s="7">
        <f>$J$3*D88+$J$6*C89</f>
        <v/>
      </c>
      <c r="E89" s="12">
        <f>MAR1!$B$5+MAR1!$C$5*COS(2*PI()*B89/365)+MAR1!$D$5*SIN(2*PI()*B89/365)+D89</f>
        <v/>
      </c>
    </row>
    <row r="90">
      <c r="A90" s="6">
        <f>Data!U90</f>
        <v/>
      </c>
      <c r="B90" s="6">
        <f>MOD(A90-1,365)+1</f>
        <v/>
      </c>
      <c r="C90" s="7">
        <f>NORM.S.INV(Data!X90)</f>
        <v/>
      </c>
      <c r="D90" s="7">
        <f>$J$3*D89+$J$6*C90</f>
        <v/>
      </c>
      <c r="E90" s="12">
        <f>MAR1!$B$5+MAR1!$C$5*COS(2*PI()*B90/365)+MAR1!$D$5*SIN(2*PI()*B90/365)+D90</f>
        <v/>
      </c>
    </row>
    <row r="91">
      <c r="A91" s="6">
        <f>Data!U91</f>
        <v/>
      </c>
      <c r="B91" s="6">
        <f>MOD(A91-1,365)+1</f>
        <v/>
      </c>
      <c r="C91" s="7">
        <f>NORM.S.INV(Data!X91)</f>
        <v/>
      </c>
      <c r="D91" s="7">
        <f>$J$3*D90+$J$6*C91</f>
        <v/>
      </c>
      <c r="E91" s="12">
        <f>MAR1!$B$5+MAR1!$C$5*COS(2*PI()*B91/365)+MAR1!$D$5*SIN(2*PI()*B91/365)+D91</f>
        <v/>
      </c>
    </row>
    <row r="92">
      <c r="A92" s="6">
        <f>Data!U92</f>
        <v/>
      </c>
      <c r="B92" s="6">
        <f>MOD(A92-1,365)+1</f>
        <v/>
      </c>
      <c r="C92" s="7">
        <f>NORM.S.INV(Data!X92)</f>
        <v/>
      </c>
      <c r="D92" s="7">
        <f>$J$3*D91+$J$6*C92</f>
        <v/>
      </c>
      <c r="E92" s="12">
        <f>MAR1!$B$5+MAR1!$C$5*COS(2*PI()*B92/365)+MAR1!$D$5*SIN(2*PI()*B92/365)+D92</f>
        <v/>
      </c>
    </row>
    <row r="93">
      <c r="A93" s="6">
        <f>Data!U93</f>
        <v/>
      </c>
      <c r="B93" s="6">
        <f>MOD(A93-1,365)+1</f>
        <v/>
      </c>
      <c r="C93" s="7">
        <f>NORM.S.INV(Data!X93)</f>
        <v/>
      </c>
      <c r="D93" s="7">
        <f>$J$3*D92+$J$6*C93</f>
        <v/>
      </c>
      <c r="E93" s="12">
        <f>MAR1!$B$5+MAR1!$C$5*COS(2*PI()*B93/365)+MAR1!$D$5*SIN(2*PI()*B93/365)+D93</f>
        <v/>
      </c>
    </row>
    <row r="94">
      <c r="A94" s="6">
        <f>Data!U94</f>
        <v/>
      </c>
      <c r="B94" s="6">
        <f>MOD(A94-1,365)+1</f>
        <v/>
      </c>
      <c r="C94" s="7">
        <f>NORM.S.INV(Data!X94)</f>
        <v/>
      </c>
      <c r="D94" s="7">
        <f>$J$3*D93+$J$6*C94</f>
        <v/>
      </c>
      <c r="E94" s="12">
        <f>MAR1!$B$5+MAR1!$C$5*COS(2*PI()*B94/365)+MAR1!$D$5*SIN(2*PI()*B94/365)+D94</f>
        <v/>
      </c>
    </row>
    <row r="95">
      <c r="A95" s="6">
        <f>Data!U95</f>
        <v/>
      </c>
      <c r="B95" s="6">
        <f>MOD(A95-1,365)+1</f>
        <v/>
      </c>
      <c r="C95" s="7">
        <f>NORM.S.INV(Data!X95)</f>
        <v/>
      </c>
      <c r="D95" s="7">
        <f>$J$3*D94+$J$6*C95</f>
        <v/>
      </c>
      <c r="E95" s="12">
        <f>MAR1!$B$5+MAR1!$C$5*COS(2*PI()*B95/365)+MAR1!$D$5*SIN(2*PI()*B95/365)+D95</f>
        <v/>
      </c>
    </row>
    <row r="96">
      <c r="A96" s="6">
        <f>Data!U96</f>
        <v/>
      </c>
      <c r="B96" s="6">
        <f>MOD(A96-1,365)+1</f>
        <v/>
      </c>
      <c r="C96" s="7">
        <f>NORM.S.INV(Data!X96)</f>
        <v/>
      </c>
      <c r="D96" s="7">
        <f>$J$3*D95+$J$6*C96</f>
        <v/>
      </c>
      <c r="E96" s="12">
        <f>MAR1!$B$5+MAR1!$C$5*COS(2*PI()*B96/365)+MAR1!$D$5*SIN(2*PI()*B96/365)+D96</f>
        <v/>
      </c>
    </row>
    <row r="97">
      <c r="A97" s="6">
        <f>Data!U97</f>
        <v/>
      </c>
      <c r="B97" s="6">
        <f>MOD(A97-1,365)+1</f>
        <v/>
      </c>
      <c r="C97" s="7">
        <f>NORM.S.INV(Data!X97)</f>
        <v/>
      </c>
      <c r="D97" s="7">
        <f>$J$3*D96+$J$6*C97</f>
        <v/>
      </c>
      <c r="E97" s="12">
        <f>MAR1!$B$5+MAR1!$C$5*COS(2*PI()*B97/365)+MAR1!$D$5*SIN(2*PI()*B97/365)+D97</f>
        <v/>
      </c>
    </row>
    <row r="98">
      <c r="A98" s="6">
        <f>Data!U98</f>
        <v/>
      </c>
      <c r="B98" s="6">
        <f>MOD(A98-1,365)+1</f>
        <v/>
      </c>
      <c r="C98" s="7">
        <f>NORM.S.INV(Data!X98)</f>
        <v/>
      </c>
      <c r="D98" s="7">
        <f>$J$3*D97+$J$6*C98</f>
        <v/>
      </c>
      <c r="E98" s="12">
        <f>MAR1!$B$5+MAR1!$C$5*COS(2*PI()*B98/365)+MAR1!$D$5*SIN(2*PI()*B98/365)+D98</f>
        <v/>
      </c>
    </row>
    <row r="99">
      <c r="A99" s="6">
        <f>Data!U99</f>
        <v/>
      </c>
      <c r="B99" s="6">
        <f>MOD(A99-1,365)+1</f>
        <v/>
      </c>
      <c r="C99" s="7">
        <f>NORM.S.INV(Data!X99)</f>
        <v/>
      </c>
      <c r="D99" s="7">
        <f>$J$3*D98+$J$6*C99</f>
        <v/>
      </c>
      <c r="E99" s="12">
        <f>MAR1!$B$5+MAR1!$C$5*COS(2*PI()*B99/365)+MAR1!$D$5*SIN(2*PI()*B99/365)+D99</f>
        <v/>
      </c>
    </row>
    <row r="100">
      <c r="A100" s="6">
        <f>Data!U100</f>
        <v/>
      </c>
      <c r="B100" s="6">
        <f>MOD(A100-1,365)+1</f>
        <v/>
      </c>
      <c r="C100" s="7">
        <f>NORM.S.INV(Data!X100)</f>
        <v/>
      </c>
      <c r="D100" s="7">
        <f>$J$3*D99+$J$6*C100</f>
        <v/>
      </c>
      <c r="E100" s="12">
        <f>MAR1!$B$5+MAR1!$C$5*COS(2*PI()*B100/365)+MAR1!$D$5*SIN(2*PI()*B100/365)+D100</f>
        <v/>
      </c>
    </row>
    <row r="101">
      <c r="A101" s="6">
        <f>Data!U101</f>
        <v/>
      </c>
      <c r="B101" s="6">
        <f>MOD(A101-1,365)+1</f>
        <v/>
      </c>
      <c r="C101" s="7">
        <f>NORM.S.INV(Data!X101)</f>
        <v/>
      </c>
      <c r="D101" s="7">
        <f>$J$3*D100+$J$6*C101</f>
        <v/>
      </c>
      <c r="E101" s="12">
        <f>MAR1!$B$5+MAR1!$C$5*COS(2*PI()*B101/365)+MAR1!$D$5*SIN(2*PI()*B101/365)+D101</f>
        <v/>
      </c>
    </row>
    <row r="102">
      <c r="A102" s="6">
        <f>Data!U102</f>
        <v/>
      </c>
      <c r="B102" s="6">
        <f>MOD(A102-1,365)+1</f>
        <v/>
      </c>
      <c r="C102" s="7">
        <f>NORM.S.INV(Data!X102)</f>
        <v/>
      </c>
      <c r="D102" s="7">
        <f>$J$3*D101+$J$6*C102</f>
        <v/>
      </c>
      <c r="E102" s="12">
        <f>MAR1!$B$5+MAR1!$C$5*COS(2*PI()*B102/365)+MAR1!$D$5*SIN(2*PI()*B102/365)+D102</f>
        <v/>
      </c>
    </row>
    <row r="103">
      <c r="A103" s="6">
        <f>Data!U103</f>
        <v/>
      </c>
      <c r="B103" s="6">
        <f>MOD(A103-1,365)+1</f>
        <v/>
      </c>
      <c r="C103" s="7">
        <f>NORM.S.INV(Data!X103)</f>
        <v/>
      </c>
      <c r="D103" s="7">
        <f>$J$3*D102+$J$6*C103</f>
        <v/>
      </c>
      <c r="E103" s="12">
        <f>MAR1!$B$5+MAR1!$C$5*COS(2*PI()*B103/365)+MAR1!$D$5*SIN(2*PI()*B103/365)+D103</f>
        <v/>
      </c>
    </row>
    <row r="104">
      <c r="A104" s="6">
        <f>Data!U104</f>
        <v/>
      </c>
      <c r="B104" s="6">
        <f>MOD(A104-1,365)+1</f>
        <v/>
      </c>
      <c r="C104" s="7">
        <f>NORM.S.INV(Data!X104)</f>
        <v/>
      </c>
      <c r="D104" s="7">
        <f>$J$3*D103+$J$6*C104</f>
        <v/>
      </c>
      <c r="E104" s="12">
        <f>MAR1!$B$5+MAR1!$C$5*COS(2*PI()*B104/365)+MAR1!$D$5*SIN(2*PI()*B104/365)+D104</f>
        <v/>
      </c>
    </row>
    <row r="105">
      <c r="A105" s="6">
        <f>Data!U105</f>
        <v/>
      </c>
      <c r="B105" s="6">
        <f>MOD(A105-1,365)+1</f>
        <v/>
      </c>
      <c r="C105" s="7">
        <f>NORM.S.INV(Data!X105)</f>
        <v/>
      </c>
      <c r="D105" s="7">
        <f>$J$3*D104+$J$6*C105</f>
        <v/>
      </c>
      <c r="E105" s="12">
        <f>MAR1!$B$5+MAR1!$C$5*COS(2*PI()*B105/365)+MAR1!$D$5*SIN(2*PI()*B105/365)+D105</f>
        <v/>
      </c>
    </row>
    <row r="106">
      <c r="A106" s="6">
        <f>Data!U106</f>
        <v/>
      </c>
      <c r="B106" s="6">
        <f>MOD(A106-1,365)+1</f>
        <v/>
      </c>
      <c r="C106" s="7">
        <f>NORM.S.INV(Data!X106)</f>
        <v/>
      </c>
      <c r="D106" s="7">
        <f>$J$3*D105+$J$6*C106</f>
        <v/>
      </c>
      <c r="E106" s="12">
        <f>MAR1!$B$5+MAR1!$C$5*COS(2*PI()*B106/365)+MAR1!$D$5*SIN(2*PI()*B106/365)+D106</f>
        <v/>
      </c>
    </row>
    <row r="107">
      <c r="A107" s="6">
        <f>Data!U107</f>
        <v/>
      </c>
      <c r="B107" s="6">
        <f>MOD(A107-1,365)+1</f>
        <v/>
      </c>
      <c r="C107" s="7">
        <f>NORM.S.INV(Data!X107)</f>
        <v/>
      </c>
      <c r="D107" s="7">
        <f>$J$3*D106+$J$6*C107</f>
        <v/>
      </c>
      <c r="E107" s="12">
        <f>MAR1!$B$5+MAR1!$C$5*COS(2*PI()*B107/365)+MAR1!$D$5*SIN(2*PI()*B107/365)+D107</f>
        <v/>
      </c>
    </row>
    <row r="108">
      <c r="A108" s="6">
        <f>Data!U108</f>
        <v/>
      </c>
      <c r="B108" s="6">
        <f>MOD(A108-1,365)+1</f>
        <v/>
      </c>
      <c r="C108" s="7">
        <f>NORM.S.INV(Data!X108)</f>
        <v/>
      </c>
      <c r="D108" s="7">
        <f>$J$3*D107+$J$6*C108</f>
        <v/>
      </c>
      <c r="E108" s="12">
        <f>MAR1!$B$5+MAR1!$C$5*COS(2*PI()*B108/365)+MAR1!$D$5*SIN(2*PI()*B108/365)+D108</f>
        <v/>
      </c>
    </row>
    <row r="109">
      <c r="A109" s="6">
        <f>Data!U109</f>
        <v/>
      </c>
      <c r="B109" s="6">
        <f>MOD(A109-1,365)+1</f>
        <v/>
      </c>
      <c r="C109" s="7">
        <f>NORM.S.INV(Data!X109)</f>
        <v/>
      </c>
      <c r="D109" s="7">
        <f>$J$3*D108+$J$6*C109</f>
        <v/>
      </c>
      <c r="E109" s="12">
        <f>MAR1!$B$5+MAR1!$C$5*COS(2*PI()*B109/365)+MAR1!$D$5*SIN(2*PI()*B109/365)+D109</f>
        <v/>
      </c>
    </row>
    <row r="110">
      <c r="A110" s="6">
        <f>Data!U110</f>
        <v/>
      </c>
      <c r="B110" s="6">
        <f>MOD(A110-1,365)+1</f>
        <v/>
      </c>
      <c r="C110" s="7">
        <f>NORM.S.INV(Data!X110)</f>
        <v/>
      </c>
      <c r="D110" s="7">
        <f>$J$3*D109+$J$6*C110</f>
        <v/>
      </c>
      <c r="E110" s="12">
        <f>MAR1!$B$5+MAR1!$C$5*COS(2*PI()*B110/365)+MAR1!$D$5*SIN(2*PI()*B110/365)+D110</f>
        <v/>
      </c>
    </row>
    <row r="111">
      <c r="A111" s="6">
        <f>Data!U111</f>
        <v/>
      </c>
      <c r="B111" s="6">
        <f>MOD(A111-1,365)+1</f>
        <v/>
      </c>
      <c r="C111" s="7">
        <f>NORM.S.INV(Data!X111)</f>
        <v/>
      </c>
      <c r="D111" s="7">
        <f>$J$3*D110+$J$6*C111</f>
        <v/>
      </c>
      <c r="E111" s="12">
        <f>MAR1!$B$5+MAR1!$C$5*COS(2*PI()*B111/365)+MAR1!$D$5*SIN(2*PI()*B111/365)+D111</f>
        <v/>
      </c>
    </row>
    <row r="112">
      <c r="A112" s="6">
        <f>Data!U112</f>
        <v/>
      </c>
      <c r="B112" s="6">
        <f>MOD(A112-1,365)+1</f>
        <v/>
      </c>
      <c r="C112" s="7">
        <f>NORM.S.INV(Data!X112)</f>
        <v/>
      </c>
      <c r="D112" s="7">
        <f>$J$3*D111+$J$6*C112</f>
        <v/>
      </c>
      <c r="E112" s="12">
        <f>MAR1!$B$5+MAR1!$C$5*COS(2*PI()*B112/365)+MAR1!$D$5*SIN(2*PI()*B112/365)+D112</f>
        <v/>
      </c>
    </row>
    <row r="113">
      <c r="A113" s="6">
        <f>Data!U113</f>
        <v/>
      </c>
      <c r="B113" s="6">
        <f>MOD(A113-1,365)+1</f>
        <v/>
      </c>
      <c r="C113" s="7">
        <f>NORM.S.INV(Data!X113)</f>
        <v/>
      </c>
      <c r="D113" s="7">
        <f>$J$3*D112+$J$6*C113</f>
        <v/>
      </c>
      <c r="E113" s="12">
        <f>MAR1!$B$5+MAR1!$C$5*COS(2*PI()*B113/365)+MAR1!$D$5*SIN(2*PI()*B113/365)+D113</f>
        <v/>
      </c>
    </row>
    <row r="114">
      <c r="A114" s="6">
        <f>Data!U114</f>
        <v/>
      </c>
      <c r="B114" s="6">
        <f>MOD(A114-1,365)+1</f>
        <v/>
      </c>
      <c r="C114" s="7">
        <f>NORM.S.INV(Data!X114)</f>
        <v/>
      </c>
      <c r="D114" s="7">
        <f>$J$3*D113+$J$6*C114</f>
        <v/>
      </c>
      <c r="E114" s="12">
        <f>MAR1!$B$5+MAR1!$C$5*COS(2*PI()*B114/365)+MAR1!$D$5*SIN(2*PI()*B114/365)+D114</f>
        <v/>
      </c>
    </row>
    <row r="115">
      <c r="A115" s="6">
        <f>Data!U115</f>
        <v/>
      </c>
      <c r="B115" s="6">
        <f>MOD(A115-1,365)+1</f>
        <v/>
      </c>
      <c r="C115" s="7">
        <f>NORM.S.INV(Data!X115)</f>
        <v/>
      </c>
      <c r="D115" s="7">
        <f>$J$3*D114+$J$6*C115</f>
        <v/>
      </c>
      <c r="E115" s="12">
        <f>MAR1!$B$5+MAR1!$C$5*COS(2*PI()*B115/365)+MAR1!$D$5*SIN(2*PI()*B115/365)+D115</f>
        <v/>
      </c>
    </row>
    <row r="116">
      <c r="A116" s="6">
        <f>Data!U116</f>
        <v/>
      </c>
      <c r="B116" s="6">
        <f>MOD(A116-1,365)+1</f>
        <v/>
      </c>
      <c r="C116" s="7">
        <f>NORM.S.INV(Data!X116)</f>
        <v/>
      </c>
      <c r="D116" s="7">
        <f>$J$3*D115+$J$6*C116</f>
        <v/>
      </c>
      <c r="E116" s="12">
        <f>MAR1!$B$5+MAR1!$C$5*COS(2*PI()*B116/365)+MAR1!$D$5*SIN(2*PI()*B116/365)+D116</f>
        <v/>
      </c>
    </row>
    <row r="117">
      <c r="A117" s="6">
        <f>Data!U117</f>
        <v/>
      </c>
      <c r="B117" s="6">
        <f>MOD(A117-1,365)+1</f>
        <v/>
      </c>
      <c r="C117" s="7">
        <f>NORM.S.INV(Data!X117)</f>
        <v/>
      </c>
      <c r="D117" s="7">
        <f>$J$3*D116+$J$6*C117</f>
        <v/>
      </c>
      <c r="E117" s="12">
        <f>MAR1!$B$5+MAR1!$C$5*COS(2*PI()*B117/365)+MAR1!$D$5*SIN(2*PI()*B117/365)+D117</f>
        <v/>
      </c>
    </row>
    <row r="118">
      <c r="A118" s="6">
        <f>Data!U118</f>
        <v/>
      </c>
      <c r="B118" s="6">
        <f>MOD(A118-1,365)+1</f>
        <v/>
      </c>
      <c r="C118" s="7">
        <f>NORM.S.INV(Data!X118)</f>
        <v/>
      </c>
      <c r="D118" s="7">
        <f>$J$3*D117+$J$6*C118</f>
        <v/>
      </c>
      <c r="E118" s="12">
        <f>MAR1!$B$5+MAR1!$C$5*COS(2*PI()*B118/365)+MAR1!$D$5*SIN(2*PI()*B118/365)+D118</f>
        <v/>
      </c>
    </row>
    <row r="119">
      <c r="A119" s="6">
        <f>Data!U119</f>
        <v/>
      </c>
      <c r="B119" s="6">
        <f>MOD(A119-1,365)+1</f>
        <v/>
      </c>
      <c r="C119" s="7">
        <f>NORM.S.INV(Data!X119)</f>
        <v/>
      </c>
      <c r="D119" s="7">
        <f>$J$3*D118+$J$6*C119</f>
        <v/>
      </c>
      <c r="E119" s="12">
        <f>MAR1!$B$5+MAR1!$C$5*COS(2*PI()*B119/365)+MAR1!$D$5*SIN(2*PI()*B119/365)+D119</f>
        <v/>
      </c>
    </row>
    <row r="120">
      <c r="A120" s="6">
        <f>Data!U120</f>
        <v/>
      </c>
      <c r="B120" s="6">
        <f>MOD(A120-1,365)+1</f>
        <v/>
      </c>
      <c r="C120" s="7">
        <f>NORM.S.INV(Data!X120)</f>
        <v/>
      </c>
      <c r="D120" s="7">
        <f>$J$3*D119+$J$6*C120</f>
        <v/>
      </c>
      <c r="E120" s="12">
        <f>MAR1!$B$5+MAR1!$C$5*COS(2*PI()*B120/365)+MAR1!$D$5*SIN(2*PI()*B120/365)+D120</f>
        <v/>
      </c>
    </row>
    <row r="121">
      <c r="A121" s="6">
        <f>Data!U121</f>
        <v/>
      </c>
      <c r="B121" s="6">
        <f>MOD(A121-1,365)+1</f>
        <v/>
      </c>
      <c r="C121" s="7">
        <f>NORM.S.INV(Data!X121)</f>
        <v/>
      </c>
      <c r="D121" s="7">
        <f>$J$3*D120+$J$6*C121</f>
        <v/>
      </c>
      <c r="E121" s="12">
        <f>MAR1!$B$5+MAR1!$C$5*COS(2*PI()*B121/365)+MAR1!$D$5*SIN(2*PI()*B121/365)+D121</f>
        <v/>
      </c>
    </row>
    <row r="122">
      <c r="A122" s="6">
        <f>Data!U122</f>
        <v/>
      </c>
      <c r="B122" s="6">
        <f>MOD(A122-1,365)+1</f>
        <v/>
      </c>
      <c r="C122" s="7">
        <f>NORM.S.INV(Data!X122)</f>
        <v/>
      </c>
      <c r="D122" s="7">
        <f>$J$3*D121+$J$6*C122</f>
        <v/>
      </c>
      <c r="E122" s="12">
        <f>MAR1!$B$5+MAR1!$C$5*COS(2*PI()*B122/365)+MAR1!$D$5*SIN(2*PI()*B122/365)+D122</f>
        <v/>
      </c>
    </row>
    <row r="123">
      <c r="A123" s="6">
        <f>Data!U123</f>
        <v/>
      </c>
      <c r="B123" s="6">
        <f>MOD(A123-1,365)+1</f>
        <v/>
      </c>
      <c r="C123" s="7">
        <f>NORM.S.INV(Data!X123)</f>
        <v/>
      </c>
      <c r="D123" s="7">
        <f>$J$3*D122+$J$6*C123</f>
        <v/>
      </c>
      <c r="E123" s="12">
        <f>MAR1!$B$5+MAR1!$C$5*COS(2*PI()*B123/365)+MAR1!$D$5*SIN(2*PI()*B123/365)+D123</f>
        <v/>
      </c>
    </row>
    <row r="124">
      <c r="A124" s="6">
        <f>Data!U124</f>
        <v/>
      </c>
      <c r="B124" s="6">
        <f>MOD(A124-1,365)+1</f>
        <v/>
      </c>
      <c r="C124" s="7">
        <f>NORM.S.INV(Data!X124)</f>
        <v/>
      </c>
      <c r="D124" s="7">
        <f>$J$3*D123+$J$6*C124</f>
        <v/>
      </c>
      <c r="E124" s="12">
        <f>MAR1!$B$5+MAR1!$C$5*COS(2*PI()*B124/365)+MAR1!$D$5*SIN(2*PI()*B124/365)+D124</f>
        <v/>
      </c>
    </row>
    <row r="125">
      <c r="A125" s="6">
        <f>Data!U125</f>
        <v/>
      </c>
      <c r="B125" s="6">
        <f>MOD(A125-1,365)+1</f>
        <v/>
      </c>
      <c r="C125" s="7">
        <f>NORM.S.INV(Data!X125)</f>
        <v/>
      </c>
      <c r="D125" s="7">
        <f>$J$3*D124+$J$6*C125</f>
        <v/>
      </c>
      <c r="E125" s="12">
        <f>MAR1!$B$5+MAR1!$C$5*COS(2*PI()*B125/365)+MAR1!$D$5*SIN(2*PI()*B125/365)+D125</f>
        <v/>
      </c>
    </row>
    <row r="126">
      <c r="A126" s="6">
        <f>Data!U126</f>
        <v/>
      </c>
      <c r="B126" s="6">
        <f>MOD(A126-1,365)+1</f>
        <v/>
      </c>
      <c r="C126" s="7">
        <f>NORM.S.INV(Data!X126)</f>
        <v/>
      </c>
      <c r="D126" s="7">
        <f>$J$3*D125+$J$6*C126</f>
        <v/>
      </c>
      <c r="E126" s="12">
        <f>MAR1!$B$5+MAR1!$C$5*COS(2*PI()*B126/365)+MAR1!$D$5*SIN(2*PI()*B126/365)+D126</f>
        <v/>
      </c>
    </row>
    <row r="127">
      <c r="A127" s="6">
        <f>Data!U127</f>
        <v/>
      </c>
      <c r="B127" s="6">
        <f>MOD(A127-1,365)+1</f>
        <v/>
      </c>
      <c r="C127" s="7">
        <f>NORM.S.INV(Data!X127)</f>
        <v/>
      </c>
      <c r="D127" s="7">
        <f>$J$3*D126+$J$6*C127</f>
        <v/>
      </c>
      <c r="E127" s="12">
        <f>MAR1!$B$5+MAR1!$C$5*COS(2*PI()*B127/365)+MAR1!$D$5*SIN(2*PI()*B127/365)+D127</f>
        <v/>
      </c>
    </row>
    <row r="128">
      <c r="A128" s="6">
        <f>Data!U128</f>
        <v/>
      </c>
      <c r="B128" s="6">
        <f>MOD(A128-1,365)+1</f>
        <v/>
      </c>
      <c r="C128" s="7">
        <f>NORM.S.INV(Data!X128)</f>
        <v/>
      </c>
      <c r="D128" s="7">
        <f>$J$3*D127+$J$6*C128</f>
        <v/>
      </c>
      <c r="E128" s="12">
        <f>MAR1!$B$5+MAR1!$C$5*COS(2*PI()*B128/365)+MAR1!$D$5*SIN(2*PI()*B128/365)+D128</f>
        <v/>
      </c>
    </row>
    <row r="129">
      <c r="A129" s="6">
        <f>Data!U129</f>
        <v/>
      </c>
      <c r="B129" s="6">
        <f>MOD(A129-1,365)+1</f>
        <v/>
      </c>
      <c r="C129" s="7">
        <f>NORM.S.INV(Data!X129)</f>
        <v/>
      </c>
      <c r="D129" s="7">
        <f>$J$3*D128+$J$6*C129</f>
        <v/>
      </c>
      <c r="E129" s="12">
        <f>MAR1!$B$5+MAR1!$C$5*COS(2*PI()*B129/365)+MAR1!$D$5*SIN(2*PI()*B129/365)+D129</f>
        <v/>
      </c>
    </row>
    <row r="130">
      <c r="A130" s="6">
        <f>Data!U130</f>
        <v/>
      </c>
      <c r="B130" s="6">
        <f>MOD(A130-1,365)+1</f>
        <v/>
      </c>
      <c r="C130" s="7">
        <f>NORM.S.INV(Data!X130)</f>
        <v/>
      </c>
      <c r="D130" s="7">
        <f>$J$3*D129+$J$6*C130</f>
        <v/>
      </c>
      <c r="E130" s="12">
        <f>MAR1!$B$5+MAR1!$C$5*COS(2*PI()*B130/365)+MAR1!$D$5*SIN(2*PI()*B130/365)+D130</f>
        <v/>
      </c>
    </row>
    <row r="131">
      <c r="A131" s="6">
        <f>Data!U131</f>
        <v/>
      </c>
      <c r="B131" s="6">
        <f>MOD(A131-1,365)+1</f>
        <v/>
      </c>
      <c r="C131" s="7">
        <f>NORM.S.INV(Data!X131)</f>
        <v/>
      </c>
      <c r="D131" s="7">
        <f>$J$3*D130+$J$6*C131</f>
        <v/>
      </c>
      <c r="E131" s="12">
        <f>MAR1!$B$5+MAR1!$C$5*COS(2*PI()*B131/365)+MAR1!$D$5*SIN(2*PI()*B131/365)+D131</f>
        <v/>
      </c>
    </row>
    <row r="132">
      <c r="A132" s="6">
        <f>Data!U132</f>
        <v/>
      </c>
      <c r="B132" s="6">
        <f>MOD(A132-1,365)+1</f>
        <v/>
      </c>
      <c r="C132" s="7">
        <f>NORM.S.INV(Data!X132)</f>
        <v/>
      </c>
      <c r="D132" s="7">
        <f>$J$3*D131+$J$6*C132</f>
        <v/>
      </c>
      <c r="E132" s="12">
        <f>MAR1!$B$5+MAR1!$C$5*COS(2*PI()*B132/365)+MAR1!$D$5*SIN(2*PI()*B132/365)+D132</f>
        <v/>
      </c>
    </row>
    <row r="133">
      <c r="A133" s="6">
        <f>Data!U133</f>
        <v/>
      </c>
      <c r="B133" s="6">
        <f>MOD(A133-1,365)+1</f>
        <v/>
      </c>
      <c r="C133" s="7">
        <f>NORM.S.INV(Data!X133)</f>
        <v/>
      </c>
      <c r="D133" s="7">
        <f>$J$3*D132+$J$6*C133</f>
        <v/>
      </c>
      <c r="E133" s="12">
        <f>MAR1!$B$5+MAR1!$C$5*COS(2*PI()*B133/365)+MAR1!$D$5*SIN(2*PI()*B133/365)+D133</f>
        <v/>
      </c>
    </row>
    <row r="134">
      <c r="A134" s="6">
        <f>Data!U134</f>
        <v/>
      </c>
      <c r="B134" s="6">
        <f>MOD(A134-1,365)+1</f>
        <v/>
      </c>
      <c r="C134" s="7">
        <f>NORM.S.INV(Data!X134)</f>
        <v/>
      </c>
      <c r="D134" s="7">
        <f>$J$3*D133+$J$6*C134</f>
        <v/>
      </c>
      <c r="E134" s="12">
        <f>MAR1!$B$5+MAR1!$C$5*COS(2*PI()*B134/365)+MAR1!$D$5*SIN(2*PI()*B134/365)+D134</f>
        <v/>
      </c>
    </row>
    <row r="135">
      <c r="A135" s="6">
        <f>Data!U135</f>
        <v/>
      </c>
      <c r="B135" s="6">
        <f>MOD(A135-1,365)+1</f>
        <v/>
      </c>
      <c r="C135" s="7">
        <f>NORM.S.INV(Data!X135)</f>
        <v/>
      </c>
      <c r="D135" s="7">
        <f>$J$3*D134+$J$6*C135</f>
        <v/>
      </c>
      <c r="E135" s="12">
        <f>MAR1!$B$5+MAR1!$C$5*COS(2*PI()*B135/365)+MAR1!$D$5*SIN(2*PI()*B135/365)+D135</f>
        <v/>
      </c>
    </row>
    <row r="136">
      <c r="A136" s="6">
        <f>Data!U136</f>
        <v/>
      </c>
      <c r="B136" s="6">
        <f>MOD(A136-1,365)+1</f>
        <v/>
      </c>
      <c r="C136" s="7">
        <f>NORM.S.INV(Data!X136)</f>
        <v/>
      </c>
      <c r="D136" s="7">
        <f>$J$3*D135+$J$6*C136</f>
        <v/>
      </c>
      <c r="E136" s="12">
        <f>MAR1!$B$5+MAR1!$C$5*COS(2*PI()*B136/365)+MAR1!$D$5*SIN(2*PI()*B136/365)+D136</f>
        <v/>
      </c>
    </row>
    <row r="137">
      <c r="A137" s="6">
        <f>Data!U137</f>
        <v/>
      </c>
      <c r="B137" s="6">
        <f>MOD(A137-1,365)+1</f>
        <v/>
      </c>
      <c r="C137" s="7">
        <f>NORM.S.INV(Data!X137)</f>
        <v/>
      </c>
      <c r="D137" s="7">
        <f>$J$3*D136+$J$6*C137</f>
        <v/>
      </c>
      <c r="E137" s="12">
        <f>MAR1!$B$5+MAR1!$C$5*COS(2*PI()*B137/365)+MAR1!$D$5*SIN(2*PI()*B137/365)+D137</f>
        <v/>
      </c>
    </row>
    <row r="138">
      <c r="A138" s="6">
        <f>Data!U138</f>
        <v/>
      </c>
      <c r="B138" s="6">
        <f>MOD(A138-1,365)+1</f>
        <v/>
      </c>
      <c r="C138" s="7">
        <f>NORM.S.INV(Data!X138)</f>
        <v/>
      </c>
      <c r="D138" s="7">
        <f>$J$3*D137+$J$6*C138</f>
        <v/>
      </c>
      <c r="E138" s="12">
        <f>MAR1!$B$5+MAR1!$C$5*COS(2*PI()*B138/365)+MAR1!$D$5*SIN(2*PI()*B138/365)+D138</f>
        <v/>
      </c>
    </row>
    <row r="139">
      <c r="A139" s="6">
        <f>Data!U139</f>
        <v/>
      </c>
      <c r="B139" s="6">
        <f>MOD(A139-1,365)+1</f>
        <v/>
      </c>
      <c r="C139" s="7">
        <f>NORM.S.INV(Data!X139)</f>
        <v/>
      </c>
      <c r="D139" s="7">
        <f>$J$3*D138+$J$6*C139</f>
        <v/>
      </c>
      <c r="E139" s="12">
        <f>MAR1!$B$5+MAR1!$C$5*COS(2*PI()*B139/365)+MAR1!$D$5*SIN(2*PI()*B139/365)+D139</f>
        <v/>
      </c>
    </row>
    <row r="140">
      <c r="A140" s="6">
        <f>Data!U140</f>
        <v/>
      </c>
      <c r="B140" s="6">
        <f>MOD(A140-1,365)+1</f>
        <v/>
      </c>
      <c r="C140" s="7">
        <f>NORM.S.INV(Data!X140)</f>
        <v/>
      </c>
      <c r="D140" s="7">
        <f>$J$3*D139+$J$6*C140</f>
        <v/>
      </c>
      <c r="E140" s="12">
        <f>MAR1!$B$5+MAR1!$C$5*COS(2*PI()*B140/365)+MAR1!$D$5*SIN(2*PI()*B140/365)+D140</f>
        <v/>
      </c>
    </row>
    <row r="141">
      <c r="A141" s="6">
        <f>Data!U141</f>
        <v/>
      </c>
      <c r="B141" s="6">
        <f>MOD(A141-1,365)+1</f>
        <v/>
      </c>
      <c r="C141" s="7">
        <f>NORM.S.INV(Data!X141)</f>
        <v/>
      </c>
      <c r="D141" s="7">
        <f>$J$3*D140+$J$6*C141</f>
        <v/>
      </c>
      <c r="E141" s="12">
        <f>MAR1!$B$5+MAR1!$C$5*COS(2*PI()*B141/365)+MAR1!$D$5*SIN(2*PI()*B141/365)+D141</f>
        <v/>
      </c>
    </row>
    <row r="142">
      <c r="A142" s="6">
        <f>Data!U142</f>
        <v/>
      </c>
      <c r="B142" s="6">
        <f>MOD(A142-1,365)+1</f>
        <v/>
      </c>
      <c r="C142" s="7">
        <f>NORM.S.INV(Data!X142)</f>
        <v/>
      </c>
      <c r="D142" s="7">
        <f>$J$3*D141+$J$6*C142</f>
        <v/>
      </c>
      <c r="E142" s="12">
        <f>MAR1!$B$5+MAR1!$C$5*COS(2*PI()*B142/365)+MAR1!$D$5*SIN(2*PI()*B142/365)+D142</f>
        <v/>
      </c>
    </row>
    <row r="143">
      <c r="A143" s="6">
        <f>Data!U143</f>
        <v/>
      </c>
      <c r="B143" s="6">
        <f>MOD(A143-1,365)+1</f>
        <v/>
      </c>
      <c r="C143" s="7">
        <f>NORM.S.INV(Data!X143)</f>
        <v/>
      </c>
      <c r="D143" s="7">
        <f>$J$3*D142+$J$6*C143</f>
        <v/>
      </c>
      <c r="E143" s="12">
        <f>MAR1!$B$5+MAR1!$C$5*COS(2*PI()*B143/365)+MAR1!$D$5*SIN(2*PI()*B143/365)+D143</f>
        <v/>
      </c>
    </row>
    <row r="144">
      <c r="A144" s="6">
        <f>Data!U144</f>
        <v/>
      </c>
      <c r="B144" s="6">
        <f>MOD(A144-1,365)+1</f>
        <v/>
      </c>
      <c r="C144" s="7">
        <f>NORM.S.INV(Data!X144)</f>
        <v/>
      </c>
      <c r="D144" s="7">
        <f>$J$3*D143+$J$6*C144</f>
        <v/>
      </c>
      <c r="E144" s="12">
        <f>MAR1!$B$5+MAR1!$C$5*COS(2*PI()*B144/365)+MAR1!$D$5*SIN(2*PI()*B144/365)+D144</f>
        <v/>
      </c>
    </row>
    <row r="145">
      <c r="A145" s="6">
        <f>Data!U145</f>
        <v/>
      </c>
      <c r="B145" s="6">
        <f>MOD(A145-1,365)+1</f>
        <v/>
      </c>
      <c r="C145" s="7">
        <f>NORM.S.INV(Data!X145)</f>
        <v/>
      </c>
      <c r="D145" s="7">
        <f>$J$3*D144+$J$6*C145</f>
        <v/>
      </c>
      <c r="E145" s="12">
        <f>MAR1!$B$5+MAR1!$C$5*COS(2*PI()*B145/365)+MAR1!$D$5*SIN(2*PI()*B145/365)+D145</f>
        <v/>
      </c>
    </row>
    <row r="146">
      <c r="A146" s="6">
        <f>Data!U146</f>
        <v/>
      </c>
      <c r="B146" s="6">
        <f>MOD(A146-1,365)+1</f>
        <v/>
      </c>
      <c r="C146" s="7">
        <f>NORM.S.INV(Data!X146)</f>
        <v/>
      </c>
      <c r="D146" s="7">
        <f>$J$3*D145+$J$6*C146</f>
        <v/>
      </c>
      <c r="E146" s="12">
        <f>MAR1!$B$5+MAR1!$C$5*COS(2*PI()*B146/365)+MAR1!$D$5*SIN(2*PI()*B146/365)+D146</f>
        <v/>
      </c>
    </row>
    <row r="147">
      <c r="A147" s="6">
        <f>Data!U147</f>
        <v/>
      </c>
      <c r="B147" s="6">
        <f>MOD(A147-1,365)+1</f>
        <v/>
      </c>
      <c r="C147" s="7">
        <f>NORM.S.INV(Data!X147)</f>
        <v/>
      </c>
      <c r="D147" s="7">
        <f>$J$3*D146+$J$6*C147</f>
        <v/>
      </c>
      <c r="E147" s="12">
        <f>MAR1!$B$5+MAR1!$C$5*COS(2*PI()*B147/365)+MAR1!$D$5*SIN(2*PI()*B147/365)+D147</f>
        <v/>
      </c>
    </row>
    <row r="148">
      <c r="A148" s="6">
        <f>Data!U148</f>
        <v/>
      </c>
      <c r="B148" s="6">
        <f>MOD(A148-1,365)+1</f>
        <v/>
      </c>
      <c r="C148" s="7">
        <f>NORM.S.INV(Data!X148)</f>
        <v/>
      </c>
      <c r="D148" s="7">
        <f>$J$3*D147+$J$6*C148</f>
        <v/>
      </c>
      <c r="E148" s="12">
        <f>MAR1!$B$5+MAR1!$C$5*COS(2*PI()*B148/365)+MAR1!$D$5*SIN(2*PI()*B148/365)+D148</f>
        <v/>
      </c>
    </row>
    <row r="149">
      <c r="A149" s="6">
        <f>Data!U149</f>
        <v/>
      </c>
      <c r="B149" s="6">
        <f>MOD(A149-1,365)+1</f>
        <v/>
      </c>
      <c r="C149" s="7">
        <f>NORM.S.INV(Data!X149)</f>
        <v/>
      </c>
      <c r="D149" s="7">
        <f>$J$3*D148+$J$6*C149</f>
        <v/>
      </c>
      <c r="E149" s="12">
        <f>MAR1!$B$5+MAR1!$C$5*COS(2*PI()*B149/365)+MAR1!$D$5*SIN(2*PI()*B149/365)+D149</f>
        <v/>
      </c>
    </row>
    <row r="150">
      <c r="A150" s="6">
        <f>Data!U150</f>
        <v/>
      </c>
      <c r="B150" s="6">
        <f>MOD(A150-1,365)+1</f>
        <v/>
      </c>
      <c r="C150" s="7">
        <f>NORM.S.INV(Data!X150)</f>
        <v/>
      </c>
      <c r="D150" s="7">
        <f>$J$3*D149+$J$6*C150</f>
        <v/>
      </c>
      <c r="E150" s="12">
        <f>MAR1!$B$5+MAR1!$C$5*COS(2*PI()*B150/365)+MAR1!$D$5*SIN(2*PI()*B150/365)+D150</f>
        <v/>
      </c>
    </row>
    <row r="151">
      <c r="A151" s="6">
        <f>Data!U151</f>
        <v/>
      </c>
      <c r="B151" s="6">
        <f>MOD(A151-1,365)+1</f>
        <v/>
      </c>
      <c r="C151" s="7">
        <f>NORM.S.INV(Data!X151)</f>
        <v/>
      </c>
      <c r="D151" s="7">
        <f>$J$3*D150+$J$6*C151</f>
        <v/>
      </c>
      <c r="E151" s="12">
        <f>MAR1!$B$5+MAR1!$C$5*COS(2*PI()*B151/365)+MAR1!$D$5*SIN(2*PI()*B151/365)+D151</f>
        <v/>
      </c>
    </row>
    <row r="152">
      <c r="A152" s="6">
        <f>Data!U152</f>
        <v/>
      </c>
      <c r="B152" s="6">
        <f>MOD(A152-1,365)+1</f>
        <v/>
      </c>
      <c r="C152" s="7">
        <f>NORM.S.INV(Data!X152)</f>
        <v/>
      </c>
      <c r="D152" s="7">
        <f>$J$3*D151+$J$6*C152</f>
        <v/>
      </c>
      <c r="E152" s="12">
        <f>MAR1!$B$5+MAR1!$C$5*COS(2*PI()*B152/365)+MAR1!$D$5*SIN(2*PI()*B152/365)+D152</f>
        <v/>
      </c>
    </row>
    <row r="153">
      <c r="A153" s="6">
        <f>Data!U153</f>
        <v/>
      </c>
      <c r="B153" s="6">
        <f>MOD(A153-1,365)+1</f>
        <v/>
      </c>
      <c r="C153" s="7">
        <f>NORM.S.INV(Data!X153)</f>
        <v/>
      </c>
      <c r="D153" s="7">
        <f>$J$3*D152+$J$6*C153</f>
        <v/>
      </c>
      <c r="E153" s="12">
        <f>MAR1!$B$5+MAR1!$C$5*COS(2*PI()*B153/365)+MAR1!$D$5*SIN(2*PI()*B153/365)+D153</f>
        <v/>
      </c>
    </row>
    <row r="154">
      <c r="A154" s="6">
        <f>Data!U154</f>
        <v/>
      </c>
      <c r="B154" s="6">
        <f>MOD(A154-1,365)+1</f>
        <v/>
      </c>
      <c r="C154" s="7">
        <f>NORM.S.INV(Data!X154)</f>
        <v/>
      </c>
      <c r="D154" s="7">
        <f>$J$3*D153+$J$6*C154</f>
        <v/>
      </c>
      <c r="E154" s="12">
        <f>MAR1!$B$5+MAR1!$C$5*COS(2*PI()*B154/365)+MAR1!$D$5*SIN(2*PI()*B154/365)+D154</f>
        <v/>
      </c>
    </row>
    <row r="155">
      <c r="A155" s="6">
        <f>Data!U155</f>
        <v/>
      </c>
      <c r="B155" s="6">
        <f>MOD(A155-1,365)+1</f>
        <v/>
      </c>
      <c r="C155" s="7">
        <f>NORM.S.INV(Data!X155)</f>
        <v/>
      </c>
      <c r="D155" s="7">
        <f>$J$3*D154+$J$6*C155</f>
        <v/>
      </c>
      <c r="E155" s="12">
        <f>MAR1!$B$5+MAR1!$C$5*COS(2*PI()*B155/365)+MAR1!$D$5*SIN(2*PI()*B155/365)+D155</f>
        <v/>
      </c>
    </row>
    <row r="156">
      <c r="A156" s="6">
        <f>Data!U156</f>
        <v/>
      </c>
      <c r="B156" s="6">
        <f>MOD(A156-1,365)+1</f>
        <v/>
      </c>
      <c r="C156" s="7">
        <f>NORM.S.INV(Data!X156)</f>
        <v/>
      </c>
      <c r="D156" s="7">
        <f>$J$3*D155+$J$6*C156</f>
        <v/>
      </c>
      <c r="E156" s="12">
        <f>MAR1!$B$5+MAR1!$C$5*COS(2*PI()*B156/365)+MAR1!$D$5*SIN(2*PI()*B156/365)+D156</f>
        <v/>
      </c>
    </row>
    <row r="157">
      <c r="A157" s="6">
        <f>Data!U157</f>
        <v/>
      </c>
      <c r="B157" s="6">
        <f>MOD(A157-1,365)+1</f>
        <v/>
      </c>
      <c r="C157" s="7">
        <f>NORM.S.INV(Data!X157)</f>
        <v/>
      </c>
      <c r="D157" s="7">
        <f>$J$3*D156+$J$6*C157</f>
        <v/>
      </c>
      <c r="E157" s="12">
        <f>MAR1!$B$5+MAR1!$C$5*COS(2*PI()*B157/365)+MAR1!$D$5*SIN(2*PI()*B157/365)+D157</f>
        <v/>
      </c>
    </row>
    <row r="158">
      <c r="A158" s="6">
        <f>Data!U158</f>
        <v/>
      </c>
      <c r="B158" s="6">
        <f>MOD(A158-1,365)+1</f>
        <v/>
      </c>
      <c r="C158" s="7">
        <f>NORM.S.INV(Data!X158)</f>
        <v/>
      </c>
      <c r="D158" s="7">
        <f>$J$3*D157+$J$6*C158</f>
        <v/>
      </c>
      <c r="E158" s="12">
        <f>MAR1!$B$5+MAR1!$C$5*COS(2*PI()*B158/365)+MAR1!$D$5*SIN(2*PI()*B158/365)+D158</f>
        <v/>
      </c>
    </row>
    <row r="159">
      <c r="A159" s="6">
        <f>Data!U159</f>
        <v/>
      </c>
      <c r="B159" s="6">
        <f>MOD(A159-1,365)+1</f>
        <v/>
      </c>
      <c r="C159" s="7">
        <f>NORM.S.INV(Data!X159)</f>
        <v/>
      </c>
      <c r="D159" s="7">
        <f>$J$3*D158+$J$6*C159</f>
        <v/>
      </c>
      <c r="E159" s="12">
        <f>MAR1!$B$5+MAR1!$C$5*COS(2*PI()*B159/365)+MAR1!$D$5*SIN(2*PI()*B159/365)+D159</f>
        <v/>
      </c>
    </row>
    <row r="160">
      <c r="A160" s="6">
        <f>Data!U160</f>
        <v/>
      </c>
      <c r="B160" s="6">
        <f>MOD(A160-1,365)+1</f>
        <v/>
      </c>
      <c r="C160" s="7">
        <f>NORM.S.INV(Data!X160)</f>
        <v/>
      </c>
      <c r="D160" s="7">
        <f>$J$3*D159+$J$6*C160</f>
        <v/>
      </c>
      <c r="E160" s="12">
        <f>MAR1!$B$5+MAR1!$C$5*COS(2*PI()*B160/365)+MAR1!$D$5*SIN(2*PI()*B160/365)+D160</f>
        <v/>
      </c>
    </row>
    <row r="161">
      <c r="A161" s="6">
        <f>Data!U161</f>
        <v/>
      </c>
      <c r="B161" s="6">
        <f>MOD(A161-1,365)+1</f>
        <v/>
      </c>
      <c r="C161" s="7">
        <f>NORM.S.INV(Data!X161)</f>
        <v/>
      </c>
      <c r="D161" s="7">
        <f>$J$3*D160+$J$6*C161</f>
        <v/>
      </c>
      <c r="E161" s="12">
        <f>MAR1!$B$5+MAR1!$C$5*COS(2*PI()*B161/365)+MAR1!$D$5*SIN(2*PI()*B161/365)+D161</f>
        <v/>
      </c>
    </row>
    <row r="162">
      <c r="A162" s="6">
        <f>Data!U162</f>
        <v/>
      </c>
      <c r="B162" s="6">
        <f>MOD(A162-1,365)+1</f>
        <v/>
      </c>
      <c r="C162" s="7">
        <f>NORM.S.INV(Data!X162)</f>
        <v/>
      </c>
      <c r="D162" s="7">
        <f>$J$3*D161+$J$6*C162</f>
        <v/>
      </c>
      <c r="E162" s="12">
        <f>MAR1!$B$5+MAR1!$C$5*COS(2*PI()*B162/365)+MAR1!$D$5*SIN(2*PI()*B162/365)+D162</f>
        <v/>
      </c>
    </row>
    <row r="163">
      <c r="A163" s="6">
        <f>Data!U163</f>
        <v/>
      </c>
      <c r="B163" s="6">
        <f>MOD(A163-1,365)+1</f>
        <v/>
      </c>
      <c r="C163" s="7">
        <f>NORM.S.INV(Data!X163)</f>
        <v/>
      </c>
      <c r="D163" s="7">
        <f>$J$3*D162+$J$6*C163</f>
        <v/>
      </c>
      <c r="E163" s="12">
        <f>MAR1!$B$5+MAR1!$C$5*COS(2*PI()*B163/365)+MAR1!$D$5*SIN(2*PI()*B163/365)+D163</f>
        <v/>
      </c>
    </row>
    <row r="164">
      <c r="A164" s="6">
        <f>Data!U164</f>
        <v/>
      </c>
      <c r="B164" s="6">
        <f>MOD(A164-1,365)+1</f>
        <v/>
      </c>
      <c r="C164" s="7">
        <f>NORM.S.INV(Data!X164)</f>
        <v/>
      </c>
      <c r="D164" s="7">
        <f>$J$3*D163+$J$6*C164</f>
        <v/>
      </c>
      <c r="E164" s="12">
        <f>MAR1!$B$5+MAR1!$C$5*COS(2*PI()*B164/365)+MAR1!$D$5*SIN(2*PI()*B164/365)+D164</f>
        <v/>
      </c>
    </row>
    <row r="165">
      <c r="A165" s="6">
        <f>Data!U165</f>
        <v/>
      </c>
      <c r="B165" s="6">
        <f>MOD(A165-1,365)+1</f>
        <v/>
      </c>
      <c r="C165" s="7">
        <f>NORM.S.INV(Data!X165)</f>
        <v/>
      </c>
      <c r="D165" s="7">
        <f>$J$3*D164+$J$6*C165</f>
        <v/>
      </c>
      <c r="E165" s="12">
        <f>MAR1!$B$5+MAR1!$C$5*COS(2*PI()*B165/365)+MAR1!$D$5*SIN(2*PI()*B165/365)+D165</f>
        <v/>
      </c>
    </row>
    <row r="166">
      <c r="A166" s="6">
        <f>Data!U166</f>
        <v/>
      </c>
      <c r="B166" s="6">
        <f>MOD(A166-1,365)+1</f>
        <v/>
      </c>
      <c r="C166" s="7">
        <f>NORM.S.INV(Data!X166)</f>
        <v/>
      </c>
      <c r="D166" s="7">
        <f>$J$3*D165+$J$6*C166</f>
        <v/>
      </c>
      <c r="E166" s="12">
        <f>MAR1!$B$5+MAR1!$C$5*COS(2*PI()*B166/365)+MAR1!$D$5*SIN(2*PI()*B166/365)+D166</f>
        <v/>
      </c>
    </row>
    <row r="167">
      <c r="A167" s="6">
        <f>Data!U167</f>
        <v/>
      </c>
      <c r="B167" s="6">
        <f>MOD(A167-1,365)+1</f>
        <v/>
      </c>
      <c r="C167" s="7">
        <f>NORM.S.INV(Data!X167)</f>
        <v/>
      </c>
      <c r="D167" s="7">
        <f>$J$3*D166+$J$6*C167</f>
        <v/>
      </c>
      <c r="E167" s="12">
        <f>MAR1!$B$5+MAR1!$C$5*COS(2*PI()*B167/365)+MAR1!$D$5*SIN(2*PI()*B167/365)+D167</f>
        <v/>
      </c>
    </row>
    <row r="168">
      <c r="A168" s="6">
        <f>Data!U168</f>
        <v/>
      </c>
      <c r="B168" s="6">
        <f>MOD(A168-1,365)+1</f>
        <v/>
      </c>
      <c r="C168" s="7">
        <f>NORM.S.INV(Data!X168)</f>
        <v/>
      </c>
      <c r="D168" s="7">
        <f>$J$3*D167+$J$6*C168</f>
        <v/>
      </c>
      <c r="E168" s="12">
        <f>MAR1!$B$5+MAR1!$C$5*COS(2*PI()*B168/365)+MAR1!$D$5*SIN(2*PI()*B168/365)+D168</f>
        <v/>
      </c>
    </row>
    <row r="169">
      <c r="A169" s="6">
        <f>Data!U169</f>
        <v/>
      </c>
      <c r="B169" s="6">
        <f>MOD(A169-1,365)+1</f>
        <v/>
      </c>
      <c r="C169" s="7">
        <f>NORM.S.INV(Data!X169)</f>
        <v/>
      </c>
      <c r="D169" s="7">
        <f>$J$3*D168+$J$6*C169</f>
        <v/>
      </c>
      <c r="E169" s="12">
        <f>MAR1!$B$5+MAR1!$C$5*COS(2*PI()*B169/365)+MAR1!$D$5*SIN(2*PI()*B169/365)+D169</f>
        <v/>
      </c>
    </row>
    <row r="170">
      <c r="A170" s="6">
        <f>Data!U170</f>
        <v/>
      </c>
      <c r="B170" s="6">
        <f>MOD(A170-1,365)+1</f>
        <v/>
      </c>
      <c r="C170" s="7">
        <f>NORM.S.INV(Data!X170)</f>
        <v/>
      </c>
      <c r="D170" s="7">
        <f>$J$3*D169+$J$6*C170</f>
        <v/>
      </c>
      <c r="E170" s="12">
        <f>MAR1!$B$5+MAR1!$C$5*COS(2*PI()*B170/365)+MAR1!$D$5*SIN(2*PI()*B170/365)+D170</f>
        <v/>
      </c>
    </row>
    <row r="171">
      <c r="A171" s="6">
        <f>Data!U171</f>
        <v/>
      </c>
      <c r="B171" s="6">
        <f>MOD(A171-1,365)+1</f>
        <v/>
      </c>
      <c r="C171" s="7">
        <f>NORM.S.INV(Data!X171)</f>
        <v/>
      </c>
      <c r="D171" s="7">
        <f>$J$3*D170+$J$6*C171</f>
        <v/>
      </c>
      <c r="E171" s="12">
        <f>MAR1!$B$5+MAR1!$C$5*COS(2*PI()*B171/365)+MAR1!$D$5*SIN(2*PI()*B171/365)+D171</f>
        <v/>
      </c>
    </row>
    <row r="172">
      <c r="A172" s="6">
        <f>Data!U172</f>
        <v/>
      </c>
      <c r="B172" s="6">
        <f>MOD(A172-1,365)+1</f>
        <v/>
      </c>
      <c r="C172" s="7">
        <f>NORM.S.INV(Data!X172)</f>
        <v/>
      </c>
      <c r="D172" s="7">
        <f>$J$3*D171+$J$6*C172</f>
        <v/>
      </c>
      <c r="E172" s="12">
        <f>MAR1!$B$5+MAR1!$C$5*COS(2*PI()*B172/365)+MAR1!$D$5*SIN(2*PI()*B172/365)+D172</f>
        <v/>
      </c>
    </row>
    <row r="173">
      <c r="A173" s="6">
        <f>Data!U173</f>
        <v/>
      </c>
      <c r="B173" s="6">
        <f>MOD(A173-1,365)+1</f>
        <v/>
      </c>
      <c r="C173" s="7">
        <f>NORM.S.INV(Data!X173)</f>
        <v/>
      </c>
      <c r="D173" s="7">
        <f>$J$3*D172+$J$6*C173</f>
        <v/>
      </c>
      <c r="E173" s="12">
        <f>MAR1!$B$5+MAR1!$C$5*COS(2*PI()*B173/365)+MAR1!$D$5*SIN(2*PI()*B173/365)+D173</f>
        <v/>
      </c>
    </row>
    <row r="174">
      <c r="A174" s="6">
        <f>Data!U174</f>
        <v/>
      </c>
      <c r="B174" s="6">
        <f>MOD(A174-1,365)+1</f>
        <v/>
      </c>
      <c r="C174" s="7">
        <f>NORM.S.INV(Data!X174)</f>
        <v/>
      </c>
      <c r="D174" s="7">
        <f>$J$3*D173+$J$6*C174</f>
        <v/>
      </c>
      <c r="E174" s="12">
        <f>MAR1!$B$5+MAR1!$C$5*COS(2*PI()*B174/365)+MAR1!$D$5*SIN(2*PI()*B174/365)+D174</f>
        <v/>
      </c>
    </row>
    <row r="175">
      <c r="A175" s="6">
        <f>Data!U175</f>
        <v/>
      </c>
      <c r="B175" s="6">
        <f>MOD(A175-1,365)+1</f>
        <v/>
      </c>
      <c r="C175" s="7">
        <f>NORM.S.INV(Data!X175)</f>
        <v/>
      </c>
      <c r="D175" s="7">
        <f>$J$3*D174+$J$6*C175</f>
        <v/>
      </c>
      <c r="E175" s="12">
        <f>MAR1!$B$5+MAR1!$C$5*COS(2*PI()*B175/365)+MAR1!$D$5*SIN(2*PI()*B175/365)+D175</f>
        <v/>
      </c>
    </row>
    <row r="176">
      <c r="A176" s="6">
        <f>Data!U176</f>
        <v/>
      </c>
      <c r="B176" s="6">
        <f>MOD(A176-1,365)+1</f>
        <v/>
      </c>
      <c r="C176" s="7">
        <f>NORM.S.INV(Data!X176)</f>
        <v/>
      </c>
      <c r="D176" s="7">
        <f>$J$3*D175+$J$6*C176</f>
        <v/>
      </c>
      <c r="E176" s="12">
        <f>MAR1!$B$5+MAR1!$C$5*COS(2*PI()*B176/365)+MAR1!$D$5*SIN(2*PI()*B176/365)+D176</f>
        <v/>
      </c>
    </row>
    <row r="177">
      <c r="A177" s="6">
        <f>Data!U177</f>
        <v/>
      </c>
      <c r="B177" s="6">
        <f>MOD(A177-1,365)+1</f>
        <v/>
      </c>
      <c r="C177" s="7">
        <f>NORM.S.INV(Data!X177)</f>
        <v/>
      </c>
      <c r="D177" s="7">
        <f>$J$3*D176+$J$6*C177</f>
        <v/>
      </c>
      <c r="E177" s="12">
        <f>MAR1!$B$5+MAR1!$C$5*COS(2*PI()*B177/365)+MAR1!$D$5*SIN(2*PI()*B177/365)+D177</f>
        <v/>
      </c>
    </row>
    <row r="178">
      <c r="A178" s="6">
        <f>Data!U178</f>
        <v/>
      </c>
      <c r="B178" s="6">
        <f>MOD(A178-1,365)+1</f>
        <v/>
      </c>
      <c r="C178" s="7">
        <f>NORM.S.INV(Data!X178)</f>
        <v/>
      </c>
      <c r="D178" s="7">
        <f>$J$3*D177+$J$6*C178</f>
        <v/>
      </c>
      <c r="E178" s="12">
        <f>MAR1!$B$5+MAR1!$C$5*COS(2*PI()*B178/365)+MAR1!$D$5*SIN(2*PI()*B178/365)+D178</f>
        <v/>
      </c>
    </row>
    <row r="179">
      <c r="A179" s="6">
        <f>Data!U179</f>
        <v/>
      </c>
      <c r="B179" s="6">
        <f>MOD(A179-1,365)+1</f>
        <v/>
      </c>
      <c r="C179" s="7">
        <f>NORM.S.INV(Data!X179)</f>
        <v/>
      </c>
      <c r="D179" s="7">
        <f>$J$3*D178+$J$6*C179</f>
        <v/>
      </c>
      <c r="E179" s="12">
        <f>MAR1!$B$5+MAR1!$C$5*COS(2*PI()*B179/365)+MAR1!$D$5*SIN(2*PI()*B179/365)+D179</f>
        <v/>
      </c>
    </row>
    <row r="180">
      <c r="A180" s="6">
        <f>Data!U180</f>
        <v/>
      </c>
      <c r="B180" s="6">
        <f>MOD(A180-1,365)+1</f>
        <v/>
      </c>
      <c r="C180" s="7">
        <f>NORM.S.INV(Data!X180)</f>
        <v/>
      </c>
      <c r="D180" s="7">
        <f>$J$3*D179+$J$6*C180</f>
        <v/>
      </c>
      <c r="E180" s="12">
        <f>MAR1!$B$5+MAR1!$C$5*COS(2*PI()*B180/365)+MAR1!$D$5*SIN(2*PI()*B180/365)+D180</f>
        <v/>
      </c>
    </row>
    <row r="181">
      <c r="A181" s="6">
        <f>Data!U181</f>
        <v/>
      </c>
      <c r="B181" s="6">
        <f>MOD(A181-1,365)+1</f>
        <v/>
      </c>
      <c r="C181" s="7">
        <f>NORM.S.INV(Data!X181)</f>
        <v/>
      </c>
      <c r="D181" s="7">
        <f>$J$3*D180+$J$6*C181</f>
        <v/>
      </c>
      <c r="E181" s="12">
        <f>MAR1!$B$5+MAR1!$C$5*COS(2*PI()*B181/365)+MAR1!$D$5*SIN(2*PI()*B181/365)+D181</f>
        <v/>
      </c>
    </row>
    <row r="182">
      <c r="A182" s="6">
        <f>Data!U182</f>
        <v/>
      </c>
      <c r="B182" s="6">
        <f>MOD(A182-1,365)+1</f>
        <v/>
      </c>
      <c r="C182" s="7">
        <f>NORM.S.INV(Data!X182)</f>
        <v/>
      </c>
      <c r="D182" s="7">
        <f>$J$3*D181+$J$6*C182</f>
        <v/>
      </c>
      <c r="E182" s="12">
        <f>MAR1!$B$5+MAR1!$C$5*COS(2*PI()*B182/365)+MAR1!$D$5*SIN(2*PI()*B182/365)+D182</f>
        <v/>
      </c>
    </row>
    <row r="183">
      <c r="A183" s="6">
        <f>Data!U183</f>
        <v/>
      </c>
      <c r="B183" s="6">
        <f>MOD(A183-1,365)+1</f>
        <v/>
      </c>
      <c r="C183" s="7">
        <f>NORM.S.INV(Data!X183)</f>
        <v/>
      </c>
      <c r="D183" s="7">
        <f>$J$3*D182+$J$6*C183</f>
        <v/>
      </c>
      <c r="E183" s="12">
        <f>MAR1!$B$5+MAR1!$C$5*COS(2*PI()*B183/365)+MAR1!$D$5*SIN(2*PI()*B183/365)+D183</f>
        <v/>
      </c>
    </row>
    <row r="184">
      <c r="A184" s="6">
        <f>Data!U184</f>
        <v/>
      </c>
      <c r="B184" s="6">
        <f>MOD(A184-1,365)+1</f>
        <v/>
      </c>
      <c r="C184" s="7">
        <f>NORM.S.INV(Data!X184)</f>
        <v/>
      </c>
      <c r="D184" s="7">
        <f>$J$3*D183+$J$6*C184</f>
        <v/>
      </c>
      <c r="E184" s="12">
        <f>MAR1!$B$5+MAR1!$C$5*COS(2*PI()*B184/365)+MAR1!$D$5*SIN(2*PI()*B184/365)+D184</f>
        <v/>
      </c>
    </row>
    <row r="185">
      <c r="A185" s="6">
        <f>Data!U185</f>
        <v/>
      </c>
      <c r="B185" s="6">
        <f>MOD(A185-1,365)+1</f>
        <v/>
      </c>
      <c r="C185" s="7">
        <f>NORM.S.INV(Data!X185)</f>
        <v/>
      </c>
      <c r="D185" s="7">
        <f>$J$3*D184+$J$6*C185</f>
        <v/>
      </c>
      <c r="E185" s="12">
        <f>MAR1!$B$5+MAR1!$C$5*COS(2*PI()*B185/365)+MAR1!$D$5*SIN(2*PI()*B185/365)+D185</f>
        <v/>
      </c>
    </row>
    <row r="186">
      <c r="A186" s="6">
        <f>Data!U186</f>
        <v/>
      </c>
      <c r="B186" s="6">
        <f>MOD(A186-1,365)+1</f>
        <v/>
      </c>
      <c r="C186" s="7">
        <f>NORM.S.INV(Data!X186)</f>
        <v/>
      </c>
      <c r="D186" s="7">
        <f>$J$3*D185+$J$6*C186</f>
        <v/>
      </c>
      <c r="E186" s="12">
        <f>MAR1!$B$5+MAR1!$C$5*COS(2*PI()*B186/365)+MAR1!$D$5*SIN(2*PI()*B186/365)+D186</f>
        <v/>
      </c>
    </row>
    <row r="187">
      <c r="A187" s="6">
        <f>Data!U187</f>
        <v/>
      </c>
      <c r="B187" s="6">
        <f>MOD(A187-1,365)+1</f>
        <v/>
      </c>
      <c r="C187" s="7">
        <f>NORM.S.INV(Data!X187)</f>
        <v/>
      </c>
      <c r="D187" s="7">
        <f>$J$3*D186+$J$6*C187</f>
        <v/>
      </c>
      <c r="E187" s="12">
        <f>MAR1!$B$5+MAR1!$C$5*COS(2*PI()*B187/365)+MAR1!$D$5*SIN(2*PI()*B187/365)+D187</f>
        <v/>
      </c>
    </row>
    <row r="188">
      <c r="A188" s="6">
        <f>Data!U188</f>
        <v/>
      </c>
      <c r="B188" s="6">
        <f>MOD(A188-1,365)+1</f>
        <v/>
      </c>
      <c r="C188" s="7">
        <f>NORM.S.INV(Data!X188)</f>
        <v/>
      </c>
      <c r="D188" s="7">
        <f>$J$3*D187+$J$6*C188</f>
        <v/>
      </c>
      <c r="E188" s="12">
        <f>MAR1!$B$5+MAR1!$C$5*COS(2*PI()*B188/365)+MAR1!$D$5*SIN(2*PI()*B188/365)+D188</f>
        <v/>
      </c>
    </row>
    <row r="189">
      <c r="A189" s="6">
        <f>Data!U189</f>
        <v/>
      </c>
      <c r="B189" s="6">
        <f>MOD(A189-1,365)+1</f>
        <v/>
      </c>
      <c r="C189" s="7">
        <f>NORM.S.INV(Data!X189)</f>
        <v/>
      </c>
      <c r="D189" s="7">
        <f>$J$3*D188+$J$6*C189</f>
        <v/>
      </c>
      <c r="E189" s="12">
        <f>MAR1!$B$5+MAR1!$C$5*COS(2*PI()*B189/365)+MAR1!$D$5*SIN(2*PI()*B189/365)+D189</f>
        <v/>
      </c>
    </row>
    <row r="190">
      <c r="A190" s="6">
        <f>Data!U190</f>
        <v/>
      </c>
      <c r="B190" s="6">
        <f>MOD(A190-1,365)+1</f>
        <v/>
      </c>
      <c r="C190" s="7">
        <f>NORM.S.INV(Data!X190)</f>
        <v/>
      </c>
      <c r="D190" s="7">
        <f>$J$3*D189+$J$6*C190</f>
        <v/>
      </c>
      <c r="E190" s="12">
        <f>MAR1!$B$5+MAR1!$C$5*COS(2*PI()*B190/365)+MAR1!$D$5*SIN(2*PI()*B190/365)+D190</f>
        <v/>
      </c>
    </row>
    <row r="191">
      <c r="A191" s="6">
        <f>Data!U191</f>
        <v/>
      </c>
      <c r="B191" s="6">
        <f>MOD(A191-1,365)+1</f>
        <v/>
      </c>
      <c r="C191" s="7">
        <f>NORM.S.INV(Data!X191)</f>
        <v/>
      </c>
      <c r="D191" s="7">
        <f>$J$3*D190+$J$6*C191</f>
        <v/>
      </c>
      <c r="E191" s="12">
        <f>MAR1!$B$5+MAR1!$C$5*COS(2*PI()*B191/365)+MAR1!$D$5*SIN(2*PI()*B191/365)+D191</f>
        <v/>
      </c>
    </row>
    <row r="192">
      <c r="A192" s="6">
        <f>Data!U192</f>
        <v/>
      </c>
      <c r="B192" s="6">
        <f>MOD(A192-1,365)+1</f>
        <v/>
      </c>
      <c r="C192" s="7">
        <f>NORM.S.INV(Data!X192)</f>
        <v/>
      </c>
      <c r="D192" s="7">
        <f>$J$3*D191+$J$6*C192</f>
        <v/>
      </c>
      <c r="E192" s="12">
        <f>MAR1!$B$5+MAR1!$C$5*COS(2*PI()*B192/365)+MAR1!$D$5*SIN(2*PI()*B192/365)+D192</f>
        <v/>
      </c>
    </row>
    <row r="193">
      <c r="A193" s="6">
        <f>Data!U193</f>
        <v/>
      </c>
      <c r="B193" s="6">
        <f>MOD(A193-1,365)+1</f>
        <v/>
      </c>
      <c r="C193" s="7">
        <f>NORM.S.INV(Data!X193)</f>
        <v/>
      </c>
      <c r="D193" s="7">
        <f>$J$3*D192+$J$6*C193</f>
        <v/>
      </c>
      <c r="E193" s="12">
        <f>MAR1!$B$5+MAR1!$C$5*COS(2*PI()*B193/365)+MAR1!$D$5*SIN(2*PI()*B193/365)+D193</f>
        <v/>
      </c>
    </row>
    <row r="194">
      <c r="A194" s="6">
        <f>Data!U194</f>
        <v/>
      </c>
      <c r="B194" s="6">
        <f>MOD(A194-1,365)+1</f>
        <v/>
      </c>
      <c r="C194" s="7">
        <f>NORM.S.INV(Data!X194)</f>
        <v/>
      </c>
      <c r="D194" s="7">
        <f>$J$3*D193+$J$6*C194</f>
        <v/>
      </c>
      <c r="E194" s="12">
        <f>MAR1!$B$5+MAR1!$C$5*COS(2*PI()*B194/365)+MAR1!$D$5*SIN(2*PI()*B194/365)+D194</f>
        <v/>
      </c>
    </row>
    <row r="195">
      <c r="A195" s="6">
        <f>Data!U195</f>
        <v/>
      </c>
      <c r="B195" s="6">
        <f>MOD(A195-1,365)+1</f>
        <v/>
      </c>
      <c r="C195" s="7">
        <f>NORM.S.INV(Data!X195)</f>
        <v/>
      </c>
      <c r="D195" s="7">
        <f>$J$3*D194+$J$6*C195</f>
        <v/>
      </c>
      <c r="E195" s="12">
        <f>MAR1!$B$5+MAR1!$C$5*COS(2*PI()*B195/365)+MAR1!$D$5*SIN(2*PI()*B195/365)+D195</f>
        <v/>
      </c>
    </row>
    <row r="196">
      <c r="A196" s="6">
        <f>Data!U196</f>
        <v/>
      </c>
      <c r="B196" s="6">
        <f>MOD(A196-1,365)+1</f>
        <v/>
      </c>
      <c r="C196" s="7">
        <f>NORM.S.INV(Data!X196)</f>
        <v/>
      </c>
      <c r="D196" s="7">
        <f>$J$3*D195+$J$6*C196</f>
        <v/>
      </c>
      <c r="E196" s="12">
        <f>MAR1!$B$5+MAR1!$C$5*COS(2*PI()*B196/365)+MAR1!$D$5*SIN(2*PI()*B196/365)+D196</f>
        <v/>
      </c>
    </row>
    <row r="197">
      <c r="A197" s="6">
        <f>Data!U197</f>
        <v/>
      </c>
      <c r="B197" s="6">
        <f>MOD(A197-1,365)+1</f>
        <v/>
      </c>
      <c r="C197" s="7">
        <f>NORM.S.INV(Data!X197)</f>
        <v/>
      </c>
      <c r="D197" s="7">
        <f>$J$3*D196+$J$6*C197</f>
        <v/>
      </c>
      <c r="E197" s="12">
        <f>MAR1!$B$5+MAR1!$C$5*COS(2*PI()*B197/365)+MAR1!$D$5*SIN(2*PI()*B197/365)+D197</f>
        <v/>
      </c>
    </row>
    <row r="198">
      <c r="A198" s="6">
        <f>Data!U198</f>
        <v/>
      </c>
      <c r="B198" s="6">
        <f>MOD(A198-1,365)+1</f>
        <v/>
      </c>
      <c r="C198" s="7">
        <f>NORM.S.INV(Data!X198)</f>
        <v/>
      </c>
      <c r="D198" s="7">
        <f>$J$3*D197+$J$6*C198</f>
        <v/>
      </c>
      <c r="E198" s="12">
        <f>MAR1!$B$5+MAR1!$C$5*COS(2*PI()*B198/365)+MAR1!$D$5*SIN(2*PI()*B198/365)+D198</f>
        <v/>
      </c>
    </row>
    <row r="199">
      <c r="A199" s="6">
        <f>Data!U199</f>
        <v/>
      </c>
      <c r="B199" s="6">
        <f>MOD(A199-1,365)+1</f>
        <v/>
      </c>
      <c r="C199" s="7">
        <f>NORM.S.INV(Data!X199)</f>
        <v/>
      </c>
      <c r="D199" s="7">
        <f>$J$3*D198+$J$6*C199</f>
        <v/>
      </c>
      <c r="E199" s="12">
        <f>MAR1!$B$5+MAR1!$C$5*COS(2*PI()*B199/365)+MAR1!$D$5*SIN(2*PI()*B199/365)+D199</f>
        <v/>
      </c>
    </row>
    <row r="200">
      <c r="A200" s="6">
        <f>Data!U200</f>
        <v/>
      </c>
      <c r="B200" s="6">
        <f>MOD(A200-1,365)+1</f>
        <v/>
      </c>
      <c r="C200" s="7">
        <f>NORM.S.INV(Data!X200)</f>
        <v/>
      </c>
      <c r="D200" s="7">
        <f>$J$3*D199+$J$6*C200</f>
        <v/>
      </c>
      <c r="E200" s="12">
        <f>MAR1!$B$5+MAR1!$C$5*COS(2*PI()*B200/365)+MAR1!$D$5*SIN(2*PI()*B200/365)+D200</f>
        <v/>
      </c>
    </row>
    <row r="201">
      <c r="A201" s="6">
        <f>Data!U201</f>
        <v/>
      </c>
      <c r="B201" s="6">
        <f>MOD(A201-1,365)+1</f>
        <v/>
      </c>
      <c r="C201" s="7">
        <f>NORM.S.INV(Data!X201)</f>
        <v/>
      </c>
      <c r="D201" s="7">
        <f>$J$3*D200+$J$6*C201</f>
        <v/>
      </c>
      <c r="E201" s="12">
        <f>MAR1!$B$5+MAR1!$C$5*COS(2*PI()*B201/365)+MAR1!$D$5*SIN(2*PI()*B201/365)+D201</f>
        <v/>
      </c>
    </row>
    <row r="202">
      <c r="A202" s="6">
        <f>Data!U202</f>
        <v/>
      </c>
      <c r="B202" s="6">
        <f>MOD(A202-1,365)+1</f>
        <v/>
      </c>
      <c r="C202" s="7">
        <f>NORM.S.INV(Data!X202)</f>
        <v/>
      </c>
      <c r="D202" s="7">
        <f>$J$3*D201+$J$6*C202</f>
        <v/>
      </c>
      <c r="E202" s="12">
        <f>MAR1!$B$5+MAR1!$C$5*COS(2*PI()*B202/365)+MAR1!$D$5*SIN(2*PI()*B202/365)+D202</f>
        <v/>
      </c>
    </row>
    <row r="203">
      <c r="A203" s="6">
        <f>Data!U203</f>
        <v/>
      </c>
      <c r="B203" s="6">
        <f>MOD(A203-1,365)+1</f>
        <v/>
      </c>
      <c r="C203" s="7">
        <f>NORM.S.INV(Data!X203)</f>
        <v/>
      </c>
      <c r="D203" s="7">
        <f>$J$3*D202+$J$6*C203</f>
        <v/>
      </c>
      <c r="E203" s="12">
        <f>MAR1!$B$5+MAR1!$C$5*COS(2*PI()*B203/365)+MAR1!$D$5*SIN(2*PI()*B203/365)+D203</f>
        <v/>
      </c>
    </row>
    <row r="204">
      <c r="A204" s="6">
        <f>Data!U204</f>
        <v/>
      </c>
      <c r="B204" s="6">
        <f>MOD(A204-1,365)+1</f>
        <v/>
      </c>
      <c r="C204" s="7">
        <f>NORM.S.INV(Data!X204)</f>
        <v/>
      </c>
      <c r="D204" s="7">
        <f>$J$3*D203+$J$6*C204</f>
        <v/>
      </c>
      <c r="E204" s="12">
        <f>MAR1!$B$5+MAR1!$C$5*COS(2*PI()*B204/365)+MAR1!$D$5*SIN(2*PI()*B204/365)+D204</f>
        <v/>
      </c>
    </row>
    <row r="205">
      <c r="A205" s="6">
        <f>Data!U205</f>
        <v/>
      </c>
      <c r="B205" s="6">
        <f>MOD(A205-1,365)+1</f>
        <v/>
      </c>
      <c r="C205" s="7">
        <f>NORM.S.INV(Data!X205)</f>
        <v/>
      </c>
      <c r="D205" s="7">
        <f>$J$3*D204+$J$6*C205</f>
        <v/>
      </c>
      <c r="E205" s="12">
        <f>MAR1!$B$5+MAR1!$C$5*COS(2*PI()*B205/365)+MAR1!$D$5*SIN(2*PI()*B205/365)+D205</f>
        <v/>
      </c>
    </row>
    <row r="206">
      <c r="A206" s="6">
        <f>Data!U206</f>
        <v/>
      </c>
      <c r="B206" s="6">
        <f>MOD(A206-1,365)+1</f>
        <v/>
      </c>
      <c r="C206" s="7">
        <f>NORM.S.INV(Data!X206)</f>
        <v/>
      </c>
      <c r="D206" s="7">
        <f>$J$3*D205+$J$6*C206</f>
        <v/>
      </c>
      <c r="E206" s="12">
        <f>MAR1!$B$5+MAR1!$C$5*COS(2*PI()*B206/365)+MAR1!$D$5*SIN(2*PI()*B206/365)+D206</f>
        <v/>
      </c>
    </row>
    <row r="207">
      <c r="A207" s="6">
        <f>Data!U207</f>
        <v/>
      </c>
      <c r="B207" s="6">
        <f>MOD(A207-1,365)+1</f>
        <v/>
      </c>
      <c r="C207" s="7">
        <f>NORM.S.INV(Data!X207)</f>
        <v/>
      </c>
      <c r="D207" s="7">
        <f>$J$3*D206+$J$6*C207</f>
        <v/>
      </c>
      <c r="E207" s="12">
        <f>MAR1!$B$5+MAR1!$C$5*COS(2*PI()*B207/365)+MAR1!$D$5*SIN(2*PI()*B207/365)+D207</f>
        <v/>
      </c>
    </row>
    <row r="208">
      <c r="A208" s="6">
        <f>Data!U208</f>
        <v/>
      </c>
      <c r="B208" s="6">
        <f>MOD(A208-1,365)+1</f>
        <v/>
      </c>
      <c r="C208" s="7">
        <f>NORM.S.INV(Data!X208)</f>
        <v/>
      </c>
      <c r="D208" s="7">
        <f>$J$3*D207+$J$6*C208</f>
        <v/>
      </c>
      <c r="E208" s="12">
        <f>MAR1!$B$5+MAR1!$C$5*COS(2*PI()*B208/365)+MAR1!$D$5*SIN(2*PI()*B208/365)+D208</f>
        <v/>
      </c>
    </row>
    <row r="209">
      <c r="A209" s="6">
        <f>Data!U209</f>
        <v/>
      </c>
      <c r="B209" s="6">
        <f>MOD(A209-1,365)+1</f>
        <v/>
      </c>
      <c r="C209" s="7">
        <f>NORM.S.INV(Data!X209)</f>
        <v/>
      </c>
      <c r="D209" s="7">
        <f>$J$3*D208+$J$6*C209</f>
        <v/>
      </c>
      <c r="E209" s="12">
        <f>MAR1!$B$5+MAR1!$C$5*COS(2*PI()*B209/365)+MAR1!$D$5*SIN(2*PI()*B209/365)+D209</f>
        <v/>
      </c>
    </row>
    <row r="210">
      <c r="A210" s="6">
        <f>Data!U210</f>
        <v/>
      </c>
      <c r="B210" s="6">
        <f>MOD(A210-1,365)+1</f>
        <v/>
      </c>
      <c r="C210" s="7">
        <f>NORM.S.INV(Data!X210)</f>
        <v/>
      </c>
      <c r="D210" s="7">
        <f>$J$3*D209+$J$6*C210</f>
        <v/>
      </c>
      <c r="E210" s="12">
        <f>MAR1!$B$5+MAR1!$C$5*COS(2*PI()*B210/365)+MAR1!$D$5*SIN(2*PI()*B210/365)+D210</f>
        <v/>
      </c>
    </row>
    <row r="211">
      <c r="A211" s="6">
        <f>Data!U211</f>
        <v/>
      </c>
      <c r="B211" s="6">
        <f>MOD(A211-1,365)+1</f>
        <v/>
      </c>
      <c r="C211" s="7">
        <f>NORM.S.INV(Data!X211)</f>
        <v/>
      </c>
      <c r="D211" s="7">
        <f>$J$3*D210+$J$6*C211</f>
        <v/>
      </c>
      <c r="E211" s="12">
        <f>MAR1!$B$5+MAR1!$C$5*COS(2*PI()*B211/365)+MAR1!$D$5*SIN(2*PI()*B211/365)+D211</f>
        <v/>
      </c>
    </row>
    <row r="212">
      <c r="A212" s="6">
        <f>Data!U212</f>
        <v/>
      </c>
      <c r="B212" s="6">
        <f>MOD(A212-1,365)+1</f>
        <v/>
      </c>
      <c r="C212" s="7">
        <f>NORM.S.INV(Data!X212)</f>
        <v/>
      </c>
      <c r="D212" s="7">
        <f>$J$3*D211+$J$6*C212</f>
        <v/>
      </c>
      <c r="E212" s="12">
        <f>MAR1!$B$5+MAR1!$C$5*COS(2*PI()*B212/365)+MAR1!$D$5*SIN(2*PI()*B212/365)+D212</f>
        <v/>
      </c>
    </row>
    <row r="213">
      <c r="A213" s="6">
        <f>Data!U213</f>
        <v/>
      </c>
      <c r="B213" s="6">
        <f>MOD(A213-1,365)+1</f>
        <v/>
      </c>
      <c r="C213" s="7">
        <f>NORM.S.INV(Data!X213)</f>
        <v/>
      </c>
      <c r="D213" s="7">
        <f>$J$3*D212+$J$6*C213</f>
        <v/>
      </c>
      <c r="E213" s="12">
        <f>MAR1!$B$5+MAR1!$C$5*COS(2*PI()*B213/365)+MAR1!$D$5*SIN(2*PI()*B213/365)+D213</f>
        <v/>
      </c>
    </row>
    <row r="214">
      <c r="A214" s="6">
        <f>Data!U214</f>
        <v/>
      </c>
      <c r="B214" s="6">
        <f>MOD(A214-1,365)+1</f>
        <v/>
      </c>
      <c r="C214" s="7">
        <f>NORM.S.INV(Data!X214)</f>
        <v/>
      </c>
      <c r="D214" s="7">
        <f>$J$3*D213+$J$6*C214</f>
        <v/>
      </c>
      <c r="E214" s="12">
        <f>MAR1!$B$5+MAR1!$C$5*COS(2*PI()*B214/365)+MAR1!$D$5*SIN(2*PI()*B214/365)+D214</f>
        <v/>
      </c>
    </row>
    <row r="215">
      <c r="A215" s="6">
        <f>Data!U215</f>
        <v/>
      </c>
      <c r="B215" s="6">
        <f>MOD(A215-1,365)+1</f>
        <v/>
      </c>
      <c r="C215" s="7">
        <f>NORM.S.INV(Data!X215)</f>
        <v/>
      </c>
      <c r="D215" s="7">
        <f>$J$3*D214+$J$6*C215</f>
        <v/>
      </c>
      <c r="E215" s="12">
        <f>MAR1!$B$5+MAR1!$C$5*COS(2*PI()*B215/365)+MAR1!$D$5*SIN(2*PI()*B215/365)+D215</f>
        <v/>
      </c>
    </row>
    <row r="216">
      <c r="A216" s="6">
        <f>Data!U216</f>
        <v/>
      </c>
      <c r="B216" s="6">
        <f>MOD(A216-1,365)+1</f>
        <v/>
      </c>
      <c r="C216" s="7">
        <f>NORM.S.INV(Data!X216)</f>
        <v/>
      </c>
      <c r="D216" s="7">
        <f>$J$3*D215+$J$6*C216</f>
        <v/>
      </c>
      <c r="E216" s="12">
        <f>MAR1!$B$5+MAR1!$C$5*COS(2*PI()*B216/365)+MAR1!$D$5*SIN(2*PI()*B216/365)+D216</f>
        <v/>
      </c>
    </row>
    <row r="217">
      <c r="A217" s="6">
        <f>Data!U217</f>
        <v/>
      </c>
      <c r="B217" s="6">
        <f>MOD(A217-1,365)+1</f>
        <v/>
      </c>
      <c r="C217" s="7">
        <f>NORM.S.INV(Data!X217)</f>
        <v/>
      </c>
      <c r="D217" s="7">
        <f>$J$3*D216+$J$6*C217</f>
        <v/>
      </c>
      <c r="E217" s="12">
        <f>MAR1!$B$5+MAR1!$C$5*COS(2*PI()*B217/365)+MAR1!$D$5*SIN(2*PI()*B217/365)+D217</f>
        <v/>
      </c>
    </row>
    <row r="218">
      <c r="A218" s="6">
        <f>Data!U218</f>
        <v/>
      </c>
      <c r="B218" s="6">
        <f>MOD(A218-1,365)+1</f>
        <v/>
      </c>
      <c r="C218" s="7">
        <f>NORM.S.INV(Data!X218)</f>
        <v/>
      </c>
      <c r="D218" s="7">
        <f>$J$3*D217+$J$6*C218</f>
        <v/>
      </c>
      <c r="E218" s="12">
        <f>MAR1!$B$5+MAR1!$C$5*COS(2*PI()*B218/365)+MAR1!$D$5*SIN(2*PI()*B218/365)+D218</f>
        <v/>
      </c>
    </row>
    <row r="219">
      <c r="A219" s="6">
        <f>Data!U219</f>
        <v/>
      </c>
      <c r="B219" s="6">
        <f>MOD(A219-1,365)+1</f>
        <v/>
      </c>
      <c r="C219" s="7">
        <f>NORM.S.INV(Data!X219)</f>
        <v/>
      </c>
      <c r="D219" s="7">
        <f>$J$3*D218+$J$6*C219</f>
        <v/>
      </c>
      <c r="E219" s="12">
        <f>MAR1!$B$5+MAR1!$C$5*COS(2*PI()*B219/365)+MAR1!$D$5*SIN(2*PI()*B219/365)+D219</f>
        <v/>
      </c>
    </row>
    <row r="220">
      <c r="A220" s="6">
        <f>Data!U220</f>
        <v/>
      </c>
      <c r="B220" s="6">
        <f>MOD(A220-1,365)+1</f>
        <v/>
      </c>
      <c r="C220" s="7">
        <f>NORM.S.INV(Data!X220)</f>
        <v/>
      </c>
      <c r="D220" s="7">
        <f>$J$3*D219+$J$6*C220</f>
        <v/>
      </c>
      <c r="E220" s="12">
        <f>MAR1!$B$5+MAR1!$C$5*COS(2*PI()*B220/365)+MAR1!$D$5*SIN(2*PI()*B220/365)+D220</f>
        <v/>
      </c>
    </row>
    <row r="221">
      <c r="A221" s="6">
        <f>Data!U221</f>
        <v/>
      </c>
      <c r="B221" s="6">
        <f>MOD(A221-1,365)+1</f>
        <v/>
      </c>
      <c r="C221" s="7">
        <f>NORM.S.INV(Data!X221)</f>
        <v/>
      </c>
      <c r="D221" s="7">
        <f>$J$3*D220+$J$6*C221</f>
        <v/>
      </c>
      <c r="E221" s="12">
        <f>MAR1!$B$5+MAR1!$C$5*COS(2*PI()*B221/365)+MAR1!$D$5*SIN(2*PI()*B221/365)+D221</f>
        <v/>
      </c>
    </row>
    <row r="222">
      <c r="A222" s="6">
        <f>Data!U222</f>
        <v/>
      </c>
      <c r="B222" s="6">
        <f>MOD(A222-1,365)+1</f>
        <v/>
      </c>
      <c r="C222" s="7">
        <f>NORM.S.INV(Data!X222)</f>
        <v/>
      </c>
      <c r="D222" s="7">
        <f>$J$3*D221+$J$6*C222</f>
        <v/>
      </c>
      <c r="E222" s="12">
        <f>MAR1!$B$5+MAR1!$C$5*COS(2*PI()*B222/365)+MAR1!$D$5*SIN(2*PI()*B222/365)+D222</f>
        <v/>
      </c>
    </row>
    <row r="223">
      <c r="A223" s="6">
        <f>Data!U223</f>
        <v/>
      </c>
      <c r="B223" s="6">
        <f>MOD(A223-1,365)+1</f>
        <v/>
      </c>
      <c r="C223" s="7">
        <f>NORM.S.INV(Data!X223)</f>
        <v/>
      </c>
      <c r="D223" s="7">
        <f>$J$3*D222+$J$6*C223</f>
        <v/>
      </c>
      <c r="E223" s="12">
        <f>MAR1!$B$5+MAR1!$C$5*COS(2*PI()*B223/365)+MAR1!$D$5*SIN(2*PI()*B223/365)+D223</f>
        <v/>
      </c>
    </row>
    <row r="224">
      <c r="A224" s="6">
        <f>Data!U224</f>
        <v/>
      </c>
      <c r="B224" s="6">
        <f>MOD(A224-1,365)+1</f>
        <v/>
      </c>
      <c r="C224" s="7">
        <f>NORM.S.INV(Data!X224)</f>
        <v/>
      </c>
      <c r="D224" s="7">
        <f>$J$3*D223+$J$6*C224</f>
        <v/>
      </c>
      <c r="E224" s="12">
        <f>MAR1!$B$5+MAR1!$C$5*COS(2*PI()*B224/365)+MAR1!$D$5*SIN(2*PI()*B224/365)+D224</f>
        <v/>
      </c>
    </row>
    <row r="225">
      <c r="A225" s="6">
        <f>Data!U225</f>
        <v/>
      </c>
      <c r="B225" s="6">
        <f>MOD(A225-1,365)+1</f>
        <v/>
      </c>
      <c r="C225" s="7">
        <f>NORM.S.INV(Data!X225)</f>
        <v/>
      </c>
      <c r="D225" s="7">
        <f>$J$3*D224+$J$6*C225</f>
        <v/>
      </c>
      <c r="E225" s="12">
        <f>MAR1!$B$5+MAR1!$C$5*COS(2*PI()*B225/365)+MAR1!$D$5*SIN(2*PI()*B225/365)+D225</f>
        <v/>
      </c>
    </row>
    <row r="226">
      <c r="A226" s="6">
        <f>Data!U226</f>
        <v/>
      </c>
      <c r="B226" s="6">
        <f>MOD(A226-1,365)+1</f>
        <v/>
      </c>
      <c r="C226" s="7">
        <f>NORM.S.INV(Data!X226)</f>
        <v/>
      </c>
      <c r="D226" s="7">
        <f>$J$3*D225+$J$6*C226</f>
        <v/>
      </c>
      <c r="E226" s="12">
        <f>MAR1!$B$5+MAR1!$C$5*COS(2*PI()*B226/365)+MAR1!$D$5*SIN(2*PI()*B226/365)+D226</f>
        <v/>
      </c>
    </row>
    <row r="227">
      <c r="A227" s="6">
        <f>Data!U227</f>
        <v/>
      </c>
      <c r="B227" s="6">
        <f>MOD(A227-1,365)+1</f>
        <v/>
      </c>
      <c r="C227" s="7">
        <f>NORM.S.INV(Data!X227)</f>
        <v/>
      </c>
      <c r="D227" s="7">
        <f>$J$3*D226+$J$6*C227</f>
        <v/>
      </c>
      <c r="E227" s="12">
        <f>MAR1!$B$5+MAR1!$C$5*COS(2*PI()*B227/365)+MAR1!$D$5*SIN(2*PI()*B227/365)+D227</f>
        <v/>
      </c>
    </row>
    <row r="228">
      <c r="A228" s="6">
        <f>Data!U228</f>
        <v/>
      </c>
      <c r="B228" s="6">
        <f>MOD(A228-1,365)+1</f>
        <v/>
      </c>
      <c r="C228" s="7">
        <f>NORM.S.INV(Data!X228)</f>
        <v/>
      </c>
      <c r="D228" s="7">
        <f>$J$3*D227+$J$6*C228</f>
        <v/>
      </c>
      <c r="E228" s="12">
        <f>MAR1!$B$5+MAR1!$C$5*COS(2*PI()*B228/365)+MAR1!$D$5*SIN(2*PI()*B228/365)+D228</f>
        <v/>
      </c>
    </row>
    <row r="229">
      <c r="A229" s="6">
        <f>Data!U229</f>
        <v/>
      </c>
      <c r="B229" s="6">
        <f>MOD(A229-1,365)+1</f>
        <v/>
      </c>
      <c r="C229" s="7">
        <f>NORM.S.INV(Data!X229)</f>
        <v/>
      </c>
      <c r="D229" s="7">
        <f>$J$3*D228+$J$6*C229</f>
        <v/>
      </c>
      <c r="E229" s="12">
        <f>MAR1!$B$5+MAR1!$C$5*COS(2*PI()*B229/365)+MAR1!$D$5*SIN(2*PI()*B229/365)+D229</f>
        <v/>
      </c>
    </row>
    <row r="230">
      <c r="A230" s="6">
        <f>Data!U230</f>
        <v/>
      </c>
      <c r="B230" s="6">
        <f>MOD(A230-1,365)+1</f>
        <v/>
      </c>
      <c r="C230" s="7">
        <f>NORM.S.INV(Data!X230)</f>
        <v/>
      </c>
      <c r="D230" s="7">
        <f>$J$3*D229+$J$6*C230</f>
        <v/>
      </c>
      <c r="E230" s="12">
        <f>MAR1!$B$5+MAR1!$C$5*COS(2*PI()*B230/365)+MAR1!$D$5*SIN(2*PI()*B230/365)+D230</f>
        <v/>
      </c>
    </row>
    <row r="231">
      <c r="A231" s="6">
        <f>Data!U231</f>
        <v/>
      </c>
      <c r="B231" s="6">
        <f>MOD(A231-1,365)+1</f>
        <v/>
      </c>
      <c r="C231" s="7">
        <f>NORM.S.INV(Data!X231)</f>
        <v/>
      </c>
      <c r="D231" s="7">
        <f>$J$3*D230+$J$6*C231</f>
        <v/>
      </c>
      <c r="E231" s="12">
        <f>MAR1!$B$5+MAR1!$C$5*COS(2*PI()*B231/365)+MAR1!$D$5*SIN(2*PI()*B231/365)+D231</f>
        <v/>
      </c>
    </row>
    <row r="232">
      <c r="A232" s="6">
        <f>Data!U232</f>
        <v/>
      </c>
      <c r="B232" s="6">
        <f>MOD(A232-1,365)+1</f>
        <v/>
      </c>
      <c r="C232" s="7">
        <f>NORM.S.INV(Data!X232)</f>
        <v/>
      </c>
      <c r="D232" s="7">
        <f>$J$3*D231+$J$6*C232</f>
        <v/>
      </c>
      <c r="E232" s="12">
        <f>MAR1!$B$5+MAR1!$C$5*COS(2*PI()*B232/365)+MAR1!$D$5*SIN(2*PI()*B232/365)+D232</f>
        <v/>
      </c>
    </row>
    <row r="233">
      <c r="A233" s="6">
        <f>Data!U233</f>
        <v/>
      </c>
      <c r="B233" s="6">
        <f>MOD(A233-1,365)+1</f>
        <v/>
      </c>
      <c r="C233" s="7">
        <f>NORM.S.INV(Data!X233)</f>
        <v/>
      </c>
      <c r="D233" s="7">
        <f>$J$3*D232+$J$6*C233</f>
        <v/>
      </c>
      <c r="E233" s="12">
        <f>MAR1!$B$5+MAR1!$C$5*COS(2*PI()*B233/365)+MAR1!$D$5*SIN(2*PI()*B233/365)+D233</f>
        <v/>
      </c>
    </row>
    <row r="234">
      <c r="A234" s="6">
        <f>Data!U234</f>
        <v/>
      </c>
      <c r="B234" s="6">
        <f>MOD(A234-1,365)+1</f>
        <v/>
      </c>
      <c r="C234" s="7">
        <f>NORM.S.INV(Data!X234)</f>
        <v/>
      </c>
      <c r="D234" s="7">
        <f>$J$3*D233+$J$6*C234</f>
        <v/>
      </c>
      <c r="E234" s="12">
        <f>MAR1!$B$5+MAR1!$C$5*COS(2*PI()*B234/365)+MAR1!$D$5*SIN(2*PI()*B234/365)+D234</f>
        <v/>
      </c>
    </row>
    <row r="235">
      <c r="A235" s="6">
        <f>Data!U235</f>
        <v/>
      </c>
      <c r="B235" s="6">
        <f>MOD(A235-1,365)+1</f>
        <v/>
      </c>
      <c r="C235" s="7">
        <f>NORM.S.INV(Data!X235)</f>
        <v/>
      </c>
      <c r="D235" s="7">
        <f>$J$3*D234+$J$6*C235</f>
        <v/>
      </c>
      <c r="E235" s="12">
        <f>MAR1!$B$5+MAR1!$C$5*COS(2*PI()*B235/365)+MAR1!$D$5*SIN(2*PI()*B235/365)+D235</f>
        <v/>
      </c>
    </row>
    <row r="236">
      <c r="A236" s="6">
        <f>Data!U236</f>
        <v/>
      </c>
      <c r="B236" s="6">
        <f>MOD(A236-1,365)+1</f>
        <v/>
      </c>
      <c r="C236" s="7">
        <f>NORM.S.INV(Data!X236)</f>
        <v/>
      </c>
      <c r="D236" s="7">
        <f>$J$3*D235+$J$6*C236</f>
        <v/>
      </c>
      <c r="E236" s="12">
        <f>MAR1!$B$5+MAR1!$C$5*COS(2*PI()*B236/365)+MAR1!$D$5*SIN(2*PI()*B236/365)+D236</f>
        <v/>
      </c>
    </row>
    <row r="237">
      <c r="A237" s="6">
        <f>Data!U237</f>
        <v/>
      </c>
      <c r="B237" s="6">
        <f>MOD(A237-1,365)+1</f>
        <v/>
      </c>
      <c r="C237" s="7">
        <f>NORM.S.INV(Data!X237)</f>
        <v/>
      </c>
      <c r="D237" s="7">
        <f>$J$3*D236+$J$6*C237</f>
        <v/>
      </c>
      <c r="E237" s="12">
        <f>MAR1!$B$5+MAR1!$C$5*COS(2*PI()*B237/365)+MAR1!$D$5*SIN(2*PI()*B237/365)+D237</f>
        <v/>
      </c>
    </row>
    <row r="238">
      <c r="A238" s="6">
        <f>Data!U238</f>
        <v/>
      </c>
      <c r="B238" s="6">
        <f>MOD(A238-1,365)+1</f>
        <v/>
      </c>
      <c r="C238" s="7">
        <f>NORM.S.INV(Data!X238)</f>
        <v/>
      </c>
      <c r="D238" s="7">
        <f>$J$3*D237+$J$6*C238</f>
        <v/>
      </c>
      <c r="E238" s="12">
        <f>MAR1!$B$5+MAR1!$C$5*COS(2*PI()*B238/365)+MAR1!$D$5*SIN(2*PI()*B238/365)+D238</f>
        <v/>
      </c>
    </row>
    <row r="239">
      <c r="A239" s="6">
        <f>Data!U239</f>
        <v/>
      </c>
      <c r="B239" s="6">
        <f>MOD(A239-1,365)+1</f>
        <v/>
      </c>
      <c r="C239" s="7">
        <f>NORM.S.INV(Data!X239)</f>
        <v/>
      </c>
      <c r="D239" s="7">
        <f>$J$3*D238+$J$6*C239</f>
        <v/>
      </c>
      <c r="E239" s="12">
        <f>MAR1!$B$5+MAR1!$C$5*COS(2*PI()*B239/365)+MAR1!$D$5*SIN(2*PI()*B239/365)+D239</f>
        <v/>
      </c>
    </row>
    <row r="240">
      <c r="A240" s="6">
        <f>Data!U240</f>
        <v/>
      </c>
      <c r="B240" s="6">
        <f>MOD(A240-1,365)+1</f>
        <v/>
      </c>
      <c r="C240" s="7">
        <f>NORM.S.INV(Data!X240)</f>
        <v/>
      </c>
      <c r="D240" s="7">
        <f>$J$3*D239+$J$6*C240</f>
        <v/>
      </c>
      <c r="E240" s="12">
        <f>MAR1!$B$5+MAR1!$C$5*COS(2*PI()*B240/365)+MAR1!$D$5*SIN(2*PI()*B240/365)+D240</f>
        <v/>
      </c>
    </row>
    <row r="241">
      <c r="A241" s="6">
        <f>Data!U241</f>
        <v/>
      </c>
      <c r="B241" s="6">
        <f>MOD(A241-1,365)+1</f>
        <v/>
      </c>
      <c r="C241" s="7">
        <f>NORM.S.INV(Data!X241)</f>
        <v/>
      </c>
      <c r="D241" s="7">
        <f>$J$3*D240+$J$6*C241</f>
        <v/>
      </c>
      <c r="E241" s="12">
        <f>MAR1!$B$5+MAR1!$C$5*COS(2*PI()*B241/365)+MAR1!$D$5*SIN(2*PI()*B241/365)+D241</f>
        <v/>
      </c>
    </row>
    <row r="242">
      <c r="A242" s="6">
        <f>Data!U242</f>
        <v/>
      </c>
      <c r="B242" s="6">
        <f>MOD(A242-1,365)+1</f>
        <v/>
      </c>
      <c r="C242" s="7">
        <f>NORM.S.INV(Data!X242)</f>
        <v/>
      </c>
      <c r="D242" s="7">
        <f>$J$3*D241+$J$6*C242</f>
        <v/>
      </c>
      <c r="E242" s="12">
        <f>MAR1!$B$5+MAR1!$C$5*COS(2*PI()*B242/365)+MAR1!$D$5*SIN(2*PI()*B242/365)+D242</f>
        <v/>
      </c>
    </row>
    <row r="243">
      <c r="A243" s="6">
        <f>Data!U243</f>
        <v/>
      </c>
      <c r="B243" s="6">
        <f>MOD(A243-1,365)+1</f>
        <v/>
      </c>
      <c r="C243" s="7">
        <f>NORM.S.INV(Data!X243)</f>
        <v/>
      </c>
      <c r="D243" s="7">
        <f>$J$3*D242+$J$6*C243</f>
        <v/>
      </c>
      <c r="E243" s="12">
        <f>MAR1!$B$5+MAR1!$C$5*COS(2*PI()*B243/365)+MAR1!$D$5*SIN(2*PI()*B243/365)+D243</f>
        <v/>
      </c>
    </row>
    <row r="244">
      <c r="A244" s="6">
        <f>Data!U244</f>
        <v/>
      </c>
      <c r="B244" s="6">
        <f>MOD(A244-1,365)+1</f>
        <v/>
      </c>
      <c r="C244" s="7">
        <f>NORM.S.INV(Data!X244)</f>
        <v/>
      </c>
      <c r="D244" s="7">
        <f>$J$3*D243+$J$6*C244</f>
        <v/>
      </c>
      <c r="E244" s="12">
        <f>MAR1!$B$5+MAR1!$C$5*COS(2*PI()*B244/365)+MAR1!$D$5*SIN(2*PI()*B244/365)+D244</f>
        <v/>
      </c>
    </row>
    <row r="245">
      <c r="A245" s="6">
        <f>Data!U245</f>
        <v/>
      </c>
      <c r="B245" s="6">
        <f>MOD(A245-1,365)+1</f>
        <v/>
      </c>
      <c r="C245" s="7">
        <f>NORM.S.INV(Data!X245)</f>
        <v/>
      </c>
      <c r="D245" s="7">
        <f>$J$3*D244+$J$6*C245</f>
        <v/>
      </c>
      <c r="E245" s="12">
        <f>MAR1!$B$5+MAR1!$C$5*COS(2*PI()*B245/365)+MAR1!$D$5*SIN(2*PI()*B245/365)+D245</f>
        <v/>
      </c>
    </row>
    <row r="246">
      <c r="A246" s="6">
        <f>Data!U246</f>
        <v/>
      </c>
      <c r="B246" s="6">
        <f>MOD(A246-1,365)+1</f>
        <v/>
      </c>
      <c r="C246" s="7">
        <f>NORM.S.INV(Data!X246)</f>
        <v/>
      </c>
      <c r="D246" s="7">
        <f>$J$3*D245+$J$6*C246</f>
        <v/>
      </c>
      <c r="E246" s="12">
        <f>MAR1!$B$5+MAR1!$C$5*COS(2*PI()*B246/365)+MAR1!$D$5*SIN(2*PI()*B246/365)+D246</f>
        <v/>
      </c>
    </row>
    <row r="247">
      <c r="A247" s="6">
        <f>Data!U247</f>
        <v/>
      </c>
      <c r="B247" s="6">
        <f>MOD(A247-1,365)+1</f>
        <v/>
      </c>
      <c r="C247" s="7">
        <f>NORM.S.INV(Data!X247)</f>
        <v/>
      </c>
      <c r="D247" s="7">
        <f>$J$3*D246+$J$6*C247</f>
        <v/>
      </c>
      <c r="E247" s="12">
        <f>MAR1!$B$5+MAR1!$C$5*COS(2*PI()*B247/365)+MAR1!$D$5*SIN(2*PI()*B247/365)+D247</f>
        <v/>
      </c>
    </row>
    <row r="248">
      <c r="A248" s="6">
        <f>Data!U248</f>
        <v/>
      </c>
      <c r="B248" s="6">
        <f>MOD(A248-1,365)+1</f>
        <v/>
      </c>
      <c r="C248" s="7">
        <f>NORM.S.INV(Data!X248)</f>
        <v/>
      </c>
      <c r="D248" s="7">
        <f>$J$3*D247+$J$6*C248</f>
        <v/>
      </c>
      <c r="E248" s="12">
        <f>MAR1!$B$5+MAR1!$C$5*COS(2*PI()*B248/365)+MAR1!$D$5*SIN(2*PI()*B248/365)+D248</f>
        <v/>
      </c>
    </row>
    <row r="249">
      <c r="A249" s="6">
        <f>Data!U249</f>
        <v/>
      </c>
      <c r="B249" s="6">
        <f>MOD(A249-1,365)+1</f>
        <v/>
      </c>
      <c r="C249" s="7">
        <f>NORM.S.INV(Data!X249)</f>
        <v/>
      </c>
      <c r="D249" s="7">
        <f>$J$3*D248+$J$6*C249</f>
        <v/>
      </c>
      <c r="E249" s="12">
        <f>MAR1!$B$5+MAR1!$C$5*COS(2*PI()*B249/365)+MAR1!$D$5*SIN(2*PI()*B249/365)+D249</f>
        <v/>
      </c>
    </row>
    <row r="250">
      <c r="A250" s="6">
        <f>Data!U250</f>
        <v/>
      </c>
      <c r="B250" s="6">
        <f>MOD(A250-1,365)+1</f>
        <v/>
      </c>
      <c r="C250" s="7">
        <f>NORM.S.INV(Data!X250)</f>
        <v/>
      </c>
      <c r="D250" s="7">
        <f>$J$3*D249+$J$6*C250</f>
        <v/>
      </c>
      <c r="E250" s="12">
        <f>MAR1!$B$5+MAR1!$C$5*COS(2*PI()*B250/365)+MAR1!$D$5*SIN(2*PI()*B250/365)+D250</f>
        <v/>
      </c>
    </row>
    <row r="251">
      <c r="A251" s="6">
        <f>Data!U251</f>
        <v/>
      </c>
      <c r="B251" s="6">
        <f>MOD(A251-1,365)+1</f>
        <v/>
      </c>
      <c r="C251" s="7">
        <f>NORM.S.INV(Data!X251)</f>
        <v/>
      </c>
      <c r="D251" s="7">
        <f>$J$3*D250+$J$6*C251</f>
        <v/>
      </c>
      <c r="E251" s="12">
        <f>MAR1!$B$5+MAR1!$C$5*COS(2*PI()*B251/365)+MAR1!$D$5*SIN(2*PI()*B251/365)+D251</f>
        <v/>
      </c>
    </row>
    <row r="252">
      <c r="A252" s="6">
        <f>Data!U252</f>
        <v/>
      </c>
      <c r="B252" s="6">
        <f>MOD(A252-1,365)+1</f>
        <v/>
      </c>
      <c r="C252" s="7">
        <f>NORM.S.INV(Data!X252)</f>
        <v/>
      </c>
      <c r="D252" s="7">
        <f>$J$3*D251+$J$6*C252</f>
        <v/>
      </c>
      <c r="E252" s="12">
        <f>MAR1!$B$5+MAR1!$C$5*COS(2*PI()*B252/365)+MAR1!$D$5*SIN(2*PI()*B252/365)+D252</f>
        <v/>
      </c>
    </row>
    <row r="253">
      <c r="A253" s="6">
        <f>Data!U253</f>
        <v/>
      </c>
      <c r="B253" s="6">
        <f>MOD(A253-1,365)+1</f>
        <v/>
      </c>
      <c r="C253" s="7">
        <f>NORM.S.INV(Data!X253)</f>
        <v/>
      </c>
      <c r="D253" s="7">
        <f>$J$3*D252+$J$6*C253</f>
        <v/>
      </c>
      <c r="E253" s="12">
        <f>MAR1!$B$5+MAR1!$C$5*COS(2*PI()*B253/365)+MAR1!$D$5*SIN(2*PI()*B253/365)+D253</f>
        <v/>
      </c>
    </row>
    <row r="254">
      <c r="A254" s="6">
        <f>Data!U254</f>
        <v/>
      </c>
      <c r="B254" s="6">
        <f>MOD(A254-1,365)+1</f>
        <v/>
      </c>
      <c r="C254" s="7">
        <f>NORM.S.INV(Data!X254)</f>
        <v/>
      </c>
      <c r="D254" s="7">
        <f>$J$3*D253+$J$6*C254</f>
        <v/>
      </c>
      <c r="E254" s="12">
        <f>MAR1!$B$5+MAR1!$C$5*COS(2*PI()*B254/365)+MAR1!$D$5*SIN(2*PI()*B254/365)+D254</f>
        <v/>
      </c>
    </row>
    <row r="255">
      <c r="A255" s="6">
        <f>Data!U255</f>
        <v/>
      </c>
      <c r="B255" s="6">
        <f>MOD(A255-1,365)+1</f>
        <v/>
      </c>
      <c r="C255" s="7">
        <f>NORM.S.INV(Data!X255)</f>
        <v/>
      </c>
      <c r="D255" s="7">
        <f>$J$3*D254+$J$6*C255</f>
        <v/>
      </c>
      <c r="E255" s="12">
        <f>MAR1!$B$5+MAR1!$C$5*COS(2*PI()*B255/365)+MAR1!$D$5*SIN(2*PI()*B255/365)+D255</f>
        <v/>
      </c>
    </row>
    <row r="256">
      <c r="A256" s="6">
        <f>Data!U256</f>
        <v/>
      </c>
      <c r="B256" s="6">
        <f>MOD(A256-1,365)+1</f>
        <v/>
      </c>
      <c r="C256" s="7">
        <f>NORM.S.INV(Data!X256)</f>
        <v/>
      </c>
      <c r="D256" s="7">
        <f>$J$3*D255+$J$6*C256</f>
        <v/>
      </c>
      <c r="E256" s="12">
        <f>MAR1!$B$5+MAR1!$C$5*COS(2*PI()*B256/365)+MAR1!$D$5*SIN(2*PI()*B256/365)+D256</f>
        <v/>
      </c>
    </row>
    <row r="257">
      <c r="A257" s="6">
        <f>Data!U257</f>
        <v/>
      </c>
      <c r="B257" s="6">
        <f>MOD(A257-1,365)+1</f>
        <v/>
      </c>
      <c r="C257" s="7">
        <f>NORM.S.INV(Data!X257)</f>
        <v/>
      </c>
      <c r="D257" s="7">
        <f>$J$3*D256+$J$6*C257</f>
        <v/>
      </c>
      <c r="E257" s="12">
        <f>MAR1!$B$5+MAR1!$C$5*COS(2*PI()*B257/365)+MAR1!$D$5*SIN(2*PI()*B257/365)+D257</f>
        <v/>
      </c>
    </row>
    <row r="258">
      <c r="A258" s="6">
        <f>Data!U258</f>
        <v/>
      </c>
      <c r="B258" s="6">
        <f>MOD(A258-1,365)+1</f>
        <v/>
      </c>
      <c r="C258" s="7">
        <f>NORM.S.INV(Data!X258)</f>
        <v/>
      </c>
      <c r="D258" s="7">
        <f>$J$3*D257+$J$6*C258</f>
        <v/>
      </c>
      <c r="E258" s="12">
        <f>MAR1!$B$5+MAR1!$C$5*COS(2*PI()*B258/365)+MAR1!$D$5*SIN(2*PI()*B258/365)+D258</f>
        <v/>
      </c>
    </row>
    <row r="259">
      <c r="A259" s="6">
        <f>Data!U259</f>
        <v/>
      </c>
      <c r="B259" s="6">
        <f>MOD(A259-1,365)+1</f>
        <v/>
      </c>
      <c r="C259" s="7">
        <f>NORM.S.INV(Data!X259)</f>
        <v/>
      </c>
      <c r="D259" s="7">
        <f>$J$3*D258+$J$6*C259</f>
        <v/>
      </c>
      <c r="E259" s="12">
        <f>MAR1!$B$5+MAR1!$C$5*COS(2*PI()*B259/365)+MAR1!$D$5*SIN(2*PI()*B259/365)+D259</f>
        <v/>
      </c>
    </row>
    <row r="260">
      <c r="A260" s="6">
        <f>Data!U260</f>
        <v/>
      </c>
      <c r="B260" s="6">
        <f>MOD(A260-1,365)+1</f>
        <v/>
      </c>
      <c r="C260" s="7">
        <f>NORM.S.INV(Data!X260)</f>
        <v/>
      </c>
      <c r="D260" s="7">
        <f>$J$3*D259+$J$6*C260</f>
        <v/>
      </c>
      <c r="E260" s="12">
        <f>MAR1!$B$5+MAR1!$C$5*COS(2*PI()*B260/365)+MAR1!$D$5*SIN(2*PI()*B260/365)+D260</f>
        <v/>
      </c>
    </row>
    <row r="261">
      <c r="A261" s="6">
        <f>Data!U261</f>
        <v/>
      </c>
      <c r="B261" s="6">
        <f>MOD(A261-1,365)+1</f>
        <v/>
      </c>
      <c r="C261" s="7">
        <f>NORM.S.INV(Data!X261)</f>
        <v/>
      </c>
      <c r="D261" s="7">
        <f>$J$3*D260+$J$6*C261</f>
        <v/>
      </c>
      <c r="E261" s="12">
        <f>MAR1!$B$5+MAR1!$C$5*COS(2*PI()*B261/365)+MAR1!$D$5*SIN(2*PI()*B261/365)+D261</f>
        <v/>
      </c>
    </row>
    <row r="262">
      <c r="A262" s="6">
        <f>Data!U262</f>
        <v/>
      </c>
      <c r="B262" s="6">
        <f>MOD(A262-1,365)+1</f>
        <v/>
      </c>
      <c r="C262" s="7">
        <f>NORM.S.INV(Data!X262)</f>
        <v/>
      </c>
      <c r="D262" s="7">
        <f>$J$3*D261+$J$6*C262</f>
        <v/>
      </c>
      <c r="E262" s="12">
        <f>MAR1!$B$5+MAR1!$C$5*COS(2*PI()*B262/365)+MAR1!$D$5*SIN(2*PI()*B262/365)+D262</f>
        <v/>
      </c>
    </row>
    <row r="263">
      <c r="A263" s="6">
        <f>Data!U263</f>
        <v/>
      </c>
      <c r="B263" s="6">
        <f>MOD(A263-1,365)+1</f>
        <v/>
      </c>
      <c r="C263" s="7">
        <f>NORM.S.INV(Data!X263)</f>
        <v/>
      </c>
      <c r="D263" s="7">
        <f>$J$3*D262+$J$6*C263</f>
        <v/>
      </c>
      <c r="E263" s="12">
        <f>MAR1!$B$5+MAR1!$C$5*COS(2*PI()*B263/365)+MAR1!$D$5*SIN(2*PI()*B263/365)+D263</f>
        <v/>
      </c>
    </row>
    <row r="264">
      <c r="A264" s="6">
        <f>Data!U264</f>
        <v/>
      </c>
      <c r="B264" s="6">
        <f>MOD(A264-1,365)+1</f>
        <v/>
      </c>
      <c r="C264" s="7">
        <f>NORM.S.INV(Data!X264)</f>
        <v/>
      </c>
      <c r="D264" s="7">
        <f>$J$3*D263+$J$6*C264</f>
        <v/>
      </c>
      <c r="E264" s="12">
        <f>MAR1!$B$5+MAR1!$C$5*COS(2*PI()*B264/365)+MAR1!$D$5*SIN(2*PI()*B264/365)+D264</f>
        <v/>
      </c>
    </row>
    <row r="265">
      <c r="A265" s="6">
        <f>Data!U265</f>
        <v/>
      </c>
      <c r="B265" s="6">
        <f>MOD(A265-1,365)+1</f>
        <v/>
      </c>
      <c r="C265" s="7">
        <f>NORM.S.INV(Data!X265)</f>
        <v/>
      </c>
      <c r="D265" s="7">
        <f>$J$3*D264+$J$6*C265</f>
        <v/>
      </c>
      <c r="E265" s="12">
        <f>MAR1!$B$5+MAR1!$C$5*COS(2*PI()*B265/365)+MAR1!$D$5*SIN(2*PI()*B265/365)+D265</f>
        <v/>
      </c>
    </row>
    <row r="266">
      <c r="A266" s="6">
        <f>Data!U266</f>
        <v/>
      </c>
      <c r="B266" s="6">
        <f>MOD(A266-1,365)+1</f>
        <v/>
      </c>
      <c r="C266" s="7">
        <f>NORM.S.INV(Data!X266)</f>
        <v/>
      </c>
      <c r="D266" s="7">
        <f>$J$3*D265+$J$6*C266</f>
        <v/>
      </c>
      <c r="E266" s="12">
        <f>MAR1!$B$5+MAR1!$C$5*COS(2*PI()*B266/365)+MAR1!$D$5*SIN(2*PI()*B266/365)+D266</f>
        <v/>
      </c>
    </row>
    <row r="267">
      <c r="A267" s="6">
        <f>Data!U267</f>
        <v/>
      </c>
      <c r="B267" s="6">
        <f>MOD(A267-1,365)+1</f>
        <v/>
      </c>
      <c r="C267" s="7">
        <f>NORM.S.INV(Data!X267)</f>
        <v/>
      </c>
      <c r="D267" s="7">
        <f>$J$3*D266+$J$6*C267</f>
        <v/>
      </c>
      <c r="E267" s="12">
        <f>MAR1!$B$5+MAR1!$C$5*COS(2*PI()*B267/365)+MAR1!$D$5*SIN(2*PI()*B267/365)+D267</f>
        <v/>
      </c>
    </row>
    <row r="268">
      <c r="A268" s="6">
        <f>Data!U268</f>
        <v/>
      </c>
      <c r="B268" s="6">
        <f>MOD(A268-1,365)+1</f>
        <v/>
      </c>
      <c r="C268" s="7">
        <f>NORM.S.INV(Data!X268)</f>
        <v/>
      </c>
      <c r="D268" s="7">
        <f>$J$3*D267+$J$6*C268</f>
        <v/>
      </c>
      <c r="E268" s="12">
        <f>MAR1!$B$5+MAR1!$C$5*COS(2*PI()*B268/365)+MAR1!$D$5*SIN(2*PI()*B268/365)+D268</f>
        <v/>
      </c>
    </row>
    <row r="269">
      <c r="A269" s="6">
        <f>Data!U269</f>
        <v/>
      </c>
      <c r="B269" s="6">
        <f>MOD(A269-1,365)+1</f>
        <v/>
      </c>
      <c r="C269" s="7">
        <f>NORM.S.INV(Data!X269)</f>
        <v/>
      </c>
      <c r="D269" s="7">
        <f>$J$3*D268+$J$6*C269</f>
        <v/>
      </c>
      <c r="E269" s="12">
        <f>MAR1!$B$5+MAR1!$C$5*COS(2*PI()*B269/365)+MAR1!$D$5*SIN(2*PI()*B269/365)+D269</f>
        <v/>
      </c>
    </row>
    <row r="270">
      <c r="A270" s="6">
        <f>Data!U270</f>
        <v/>
      </c>
      <c r="B270" s="6">
        <f>MOD(A270-1,365)+1</f>
        <v/>
      </c>
      <c r="C270" s="7">
        <f>NORM.S.INV(Data!X270)</f>
        <v/>
      </c>
      <c r="D270" s="7">
        <f>$J$3*D269+$J$6*C270</f>
        <v/>
      </c>
      <c r="E270" s="12">
        <f>MAR1!$B$5+MAR1!$C$5*COS(2*PI()*B270/365)+MAR1!$D$5*SIN(2*PI()*B270/365)+D270</f>
        <v/>
      </c>
    </row>
    <row r="271">
      <c r="A271" s="6">
        <f>Data!U271</f>
        <v/>
      </c>
      <c r="B271" s="6">
        <f>MOD(A271-1,365)+1</f>
        <v/>
      </c>
      <c r="C271" s="7">
        <f>NORM.S.INV(Data!X271)</f>
        <v/>
      </c>
      <c r="D271" s="7">
        <f>$J$3*D270+$J$6*C271</f>
        <v/>
      </c>
      <c r="E271" s="12">
        <f>MAR1!$B$5+MAR1!$C$5*COS(2*PI()*B271/365)+MAR1!$D$5*SIN(2*PI()*B271/365)+D271</f>
        <v/>
      </c>
    </row>
    <row r="272">
      <c r="A272" s="6">
        <f>Data!U272</f>
        <v/>
      </c>
      <c r="B272" s="6">
        <f>MOD(A272-1,365)+1</f>
        <v/>
      </c>
      <c r="C272" s="7">
        <f>NORM.S.INV(Data!X272)</f>
        <v/>
      </c>
      <c r="D272" s="7">
        <f>$J$3*D271+$J$6*C272</f>
        <v/>
      </c>
      <c r="E272" s="12">
        <f>MAR1!$B$5+MAR1!$C$5*COS(2*PI()*B272/365)+MAR1!$D$5*SIN(2*PI()*B272/365)+D272</f>
        <v/>
      </c>
    </row>
    <row r="273">
      <c r="A273" s="6">
        <f>Data!U273</f>
        <v/>
      </c>
      <c r="B273" s="6">
        <f>MOD(A273-1,365)+1</f>
        <v/>
      </c>
      <c r="C273" s="7">
        <f>NORM.S.INV(Data!X273)</f>
        <v/>
      </c>
      <c r="D273" s="7">
        <f>$J$3*D272+$J$6*C273</f>
        <v/>
      </c>
      <c r="E273" s="12">
        <f>MAR1!$B$5+MAR1!$C$5*COS(2*PI()*B273/365)+MAR1!$D$5*SIN(2*PI()*B273/365)+D273</f>
        <v/>
      </c>
    </row>
    <row r="274">
      <c r="A274" s="6">
        <f>Data!U274</f>
        <v/>
      </c>
      <c r="B274" s="6">
        <f>MOD(A274-1,365)+1</f>
        <v/>
      </c>
      <c r="C274" s="7">
        <f>NORM.S.INV(Data!X274)</f>
        <v/>
      </c>
      <c r="D274" s="7">
        <f>$J$3*D273+$J$6*C274</f>
        <v/>
      </c>
      <c r="E274" s="12">
        <f>MAR1!$B$5+MAR1!$C$5*COS(2*PI()*B274/365)+MAR1!$D$5*SIN(2*PI()*B274/365)+D274</f>
        <v/>
      </c>
    </row>
    <row r="275">
      <c r="A275" s="6">
        <f>Data!U275</f>
        <v/>
      </c>
      <c r="B275" s="6">
        <f>MOD(A275-1,365)+1</f>
        <v/>
      </c>
      <c r="C275" s="7">
        <f>NORM.S.INV(Data!X275)</f>
        <v/>
      </c>
      <c r="D275" s="7">
        <f>$J$3*D274+$J$6*C275</f>
        <v/>
      </c>
      <c r="E275" s="12">
        <f>MAR1!$B$5+MAR1!$C$5*COS(2*PI()*B275/365)+MAR1!$D$5*SIN(2*PI()*B275/365)+D275</f>
        <v/>
      </c>
    </row>
    <row r="276">
      <c r="A276" s="6">
        <f>Data!U276</f>
        <v/>
      </c>
      <c r="B276" s="6">
        <f>MOD(A276-1,365)+1</f>
        <v/>
      </c>
      <c r="C276" s="7">
        <f>NORM.S.INV(Data!X276)</f>
        <v/>
      </c>
      <c r="D276" s="7">
        <f>$J$3*D275+$J$6*C276</f>
        <v/>
      </c>
      <c r="E276" s="12">
        <f>MAR1!$B$5+MAR1!$C$5*COS(2*PI()*B276/365)+MAR1!$D$5*SIN(2*PI()*B276/365)+D276</f>
        <v/>
      </c>
    </row>
    <row r="277">
      <c r="A277" s="6">
        <f>Data!U277</f>
        <v/>
      </c>
      <c r="B277" s="6">
        <f>MOD(A277-1,365)+1</f>
        <v/>
      </c>
      <c r="C277" s="7">
        <f>NORM.S.INV(Data!X277)</f>
        <v/>
      </c>
      <c r="D277" s="7">
        <f>$J$3*D276+$J$6*C277</f>
        <v/>
      </c>
      <c r="E277" s="12">
        <f>MAR1!$B$5+MAR1!$C$5*COS(2*PI()*B277/365)+MAR1!$D$5*SIN(2*PI()*B277/365)+D277</f>
        <v/>
      </c>
    </row>
    <row r="278">
      <c r="A278" s="6">
        <f>Data!U278</f>
        <v/>
      </c>
      <c r="B278" s="6">
        <f>MOD(A278-1,365)+1</f>
        <v/>
      </c>
      <c r="C278" s="7">
        <f>NORM.S.INV(Data!X278)</f>
        <v/>
      </c>
      <c r="D278" s="7">
        <f>$J$3*D277+$J$6*C278</f>
        <v/>
      </c>
      <c r="E278" s="12">
        <f>MAR1!$B$5+MAR1!$C$5*COS(2*PI()*B278/365)+MAR1!$D$5*SIN(2*PI()*B278/365)+D278</f>
        <v/>
      </c>
    </row>
    <row r="279">
      <c r="A279" s="6">
        <f>Data!U279</f>
        <v/>
      </c>
      <c r="B279" s="6">
        <f>MOD(A279-1,365)+1</f>
        <v/>
      </c>
      <c r="C279" s="7">
        <f>NORM.S.INV(Data!X279)</f>
        <v/>
      </c>
      <c r="D279" s="7">
        <f>$J$3*D278+$J$6*C279</f>
        <v/>
      </c>
      <c r="E279" s="12">
        <f>MAR1!$B$5+MAR1!$C$5*COS(2*PI()*B279/365)+MAR1!$D$5*SIN(2*PI()*B279/365)+D279</f>
        <v/>
      </c>
    </row>
    <row r="280">
      <c r="A280" s="6">
        <f>Data!U280</f>
        <v/>
      </c>
      <c r="B280" s="6">
        <f>MOD(A280-1,365)+1</f>
        <v/>
      </c>
      <c r="C280" s="7">
        <f>NORM.S.INV(Data!X280)</f>
        <v/>
      </c>
      <c r="D280" s="7">
        <f>$J$3*D279+$J$6*C280</f>
        <v/>
      </c>
      <c r="E280" s="12">
        <f>MAR1!$B$5+MAR1!$C$5*COS(2*PI()*B280/365)+MAR1!$D$5*SIN(2*PI()*B280/365)+D280</f>
        <v/>
      </c>
    </row>
    <row r="281">
      <c r="A281" s="6">
        <f>Data!U281</f>
        <v/>
      </c>
      <c r="B281" s="6">
        <f>MOD(A281-1,365)+1</f>
        <v/>
      </c>
      <c r="C281" s="7">
        <f>NORM.S.INV(Data!X281)</f>
        <v/>
      </c>
      <c r="D281" s="7">
        <f>$J$3*D280+$J$6*C281</f>
        <v/>
      </c>
      <c r="E281" s="12">
        <f>MAR1!$B$5+MAR1!$C$5*COS(2*PI()*B281/365)+MAR1!$D$5*SIN(2*PI()*B281/365)+D281</f>
        <v/>
      </c>
    </row>
    <row r="282">
      <c r="A282" s="6">
        <f>Data!U282</f>
        <v/>
      </c>
      <c r="B282" s="6">
        <f>MOD(A282-1,365)+1</f>
        <v/>
      </c>
      <c r="C282" s="7">
        <f>NORM.S.INV(Data!X282)</f>
        <v/>
      </c>
      <c r="D282" s="7">
        <f>$J$3*D281+$J$6*C282</f>
        <v/>
      </c>
      <c r="E282" s="12">
        <f>MAR1!$B$5+MAR1!$C$5*COS(2*PI()*B282/365)+MAR1!$D$5*SIN(2*PI()*B282/365)+D282</f>
        <v/>
      </c>
    </row>
    <row r="283">
      <c r="A283" s="6">
        <f>Data!U283</f>
        <v/>
      </c>
      <c r="B283" s="6">
        <f>MOD(A283-1,365)+1</f>
        <v/>
      </c>
      <c r="C283" s="7">
        <f>NORM.S.INV(Data!X283)</f>
        <v/>
      </c>
      <c r="D283" s="7">
        <f>$J$3*D282+$J$6*C283</f>
        <v/>
      </c>
      <c r="E283" s="12">
        <f>MAR1!$B$5+MAR1!$C$5*COS(2*PI()*B283/365)+MAR1!$D$5*SIN(2*PI()*B283/365)+D283</f>
        <v/>
      </c>
    </row>
    <row r="284">
      <c r="A284" s="6">
        <f>Data!U284</f>
        <v/>
      </c>
      <c r="B284" s="6">
        <f>MOD(A284-1,365)+1</f>
        <v/>
      </c>
      <c r="C284" s="7">
        <f>NORM.S.INV(Data!X284)</f>
        <v/>
      </c>
      <c r="D284" s="7">
        <f>$J$3*D283+$J$6*C284</f>
        <v/>
      </c>
      <c r="E284" s="12">
        <f>MAR1!$B$5+MAR1!$C$5*COS(2*PI()*B284/365)+MAR1!$D$5*SIN(2*PI()*B284/365)+D284</f>
        <v/>
      </c>
    </row>
    <row r="285">
      <c r="A285" s="6">
        <f>Data!U285</f>
        <v/>
      </c>
      <c r="B285" s="6">
        <f>MOD(A285-1,365)+1</f>
        <v/>
      </c>
      <c r="C285" s="7">
        <f>NORM.S.INV(Data!X285)</f>
        <v/>
      </c>
      <c r="D285" s="7">
        <f>$J$3*D284+$J$6*C285</f>
        <v/>
      </c>
      <c r="E285" s="12">
        <f>MAR1!$B$5+MAR1!$C$5*COS(2*PI()*B285/365)+MAR1!$D$5*SIN(2*PI()*B285/365)+D285</f>
        <v/>
      </c>
    </row>
    <row r="286">
      <c r="A286" s="6">
        <f>Data!U286</f>
        <v/>
      </c>
      <c r="B286" s="6">
        <f>MOD(A286-1,365)+1</f>
        <v/>
      </c>
      <c r="C286" s="7">
        <f>NORM.S.INV(Data!X286)</f>
        <v/>
      </c>
      <c r="D286" s="7">
        <f>$J$3*D285+$J$6*C286</f>
        <v/>
      </c>
      <c r="E286" s="12">
        <f>MAR1!$B$5+MAR1!$C$5*COS(2*PI()*B286/365)+MAR1!$D$5*SIN(2*PI()*B286/365)+D286</f>
        <v/>
      </c>
    </row>
    <row r="287">
      <c r="A287" s="6">
        <f>Data!U287</f>
        <v/>
      </c>
      <c r="B287" s="6">
        <f>MOD(A287-1,365)+1</f>
        <v/>
      </c>
      <c r="C287" s="7">
        <f>NORM.S.INV(Data!X287)</f>
        <v/>
      </c>
      <c r="D287" s="7">
        <f>$J$3*D286+$J$6*C287</f>
        <v/>
      </c>
      <c r="E287" s="12">
        <f>MAR1!$B$5+MAR1!$C$5*COS(2*PI()*B287/365)+MAR1!$D$5*SIN(2*PI()*B287/365)+D287</f>
        <v/>
      </c>
    </row>
    <row r="288">
      <c r="A288" s="6">
        <f>Data!U288</f>
        <v/>
      </c>
      <c r="B288" s="6">
        <f>MOD(A288-1,365)+1</f>
        <v/>
      </c>
      <c r="C288" s="7">
        <f>NORM.S.INV(Data!X288)</f>
        <v/>
      </c>
      <c r="D288" s="7">
        <f>$J$3*D287+$J$6*C288</f>
        <v/>
      </c>
      <c r="E288" s="12">
        <f>MAR1!$B$5+MAR1!$C$5*COS(2*PI()*B288/365)+MAR1!$D$5*SIN(2*PI()*B288/365)+D288</f>
        <v/>
      </c>
    </row>
    <row r="289">
      <c r="A289" s="6">
        <f>Data!U289</f>
        <v/>
      </c>
      <c r="B289" s="6">
        <f>MOD(A289-1,365)+1</f>
        <v/>
      </c>
      <c r="C289" s="7">
        <f>NORM.S.INV(Data!X289)</f>
        <v/>
      </c>
      <c r="D289" s="7">
        <f>$J$3*D288+$J$6*C289</f>
        <v/>
      </c>
      <c r="E289" s="12">
        <f>MAR1!$B$5+MAR1!$C$5*COS(2*PI()*B289/365)+MAR1!$D$5*SIN(2*PI()*B289/365)+D289</f>
        <v/>
      </c>
    </row>
    <row r="290">
      <c r="A290" s="6">
        <f>Data!U290</f>
        <v/>
      </c>
      <c r="B290" s="6">
        <f>MOD(A290-1,365)+1</f>
        <v/>
      </c>
      <c r="C290" s="7">
        <f>NORM.S.INV(Data!X290)</f>
        <v/>
      </c>
      <c r="D290" s="7">
        <f>$J$3*D289+$J$6*C290</f>
        <v/>
      </c>
      <c r="E290" s="12">
        <f>MAR1!$B$5+MAR1!$C$5*COS(2*PI()*B290/365)+MAR1!$D$5*SIN(2*PI()*B290/365)+D290</f>
        <v/>
      </c>
    </row>
    <row r="291">
      <c r="A291" s="6">
        <f>Data!U291</f>
        <v/>
      </c>
      <c r="B291" s="6">
        <f>MOD(A291-1,365)+1</f>
        <v/>
      </c>
      <c r="C291" s="7">
        <f>NORM.S.INV(Data!X291)</f>
        <v/>
      </c>
      <c r="D291" s="7">
        <f>$J$3*D290+$J$6*C291</f>
        <v/>
      </c>
      <c r="E291" s="12">
        <f>MAR1!$B$5+MAR1!$C$5*COS(2*PI()*B291/365)+MAR1!$D$5*SIN(2*PI()*B291/365)+D291</f>
        <v/>
      </c>
    </row>
    <row r="292">
      <c r="A292" s="6">
        <f>Data!U292</f>
        <v/>
      </c>
      <c r="B292" s="6">
        <f>MOD(A292-1,365)+1</f>
        <v/>
      </c>
      <c r="C292" s="7">
        <f>NORM.S.INV(Data!X292)</f>
        <v/>
      </c>
      <c r="D292" s="7">
        <f>$J$3*D291+$J$6*C292</f>
        <v/>
      </c>
      <c r="E292" s="12">
        <f>MAR1!$B$5+MAR1!$C$5*COS(2*PI()*B292/365)+MAR1!$D$5*SIN(2*PI()*B292/365)+D292</f>
        <v/>
      </c>
    </row>
    <row r="293">
      <c r="A293" s="6">
        <f>Data!U293</f>
        <v/>
      </c>
      <c r="B293" s="6">
        <f>MOD(A293-1,365)+1</f>
        <v/>
      </c>
      <c r="C293" s="7">
        <f>NORM.S.INV(Data!X293)</f>
        <v/>
      </c>
      <c r="D293" s="7">
        <f>$J$3*D292+$J$6*C293</f>
        <v/>
      </c>
      <c r="E293" s="12">
        <f>MAR1!$B$5+MAR1!$C$5*COS(2*PI()*B293/365)+MAR1!$D$5*SIN(2*PI()*B293/365)+D293</f>
        <v/>
      </c>
    </row>
    <row r="294">
      <c r="A294" s="6">
        <f>Data!U294</f>
        <v/>
      </c>
      <c r="B294" s="6">
        <f>MOD(A294-1,365)+1</f>
        <v/>
      </c>
      <c r="C294" s="7">
        <f>NORM.S.INV(Data!X294)</f>
        <v/>
      </c>
      <c r="D294" s="7">
        <f>$J$3*D293+$J$6*C294</f>
        <v/>
      </c>
      <c r="E294" s="12">
        <f>MAR1!$B$5+MAR1!$C$5*COS(2*PI()*B294/365)+MAR1!$D$5*SIN(2*PI()*B294/365)+D294</f>
        <v/>
      </c>
    </row>
    <row r="295">
      <c r="A295" s="6">
        <f>Data!U295</f>
        <v/>
      </c>
      <c r="B295" s="6">
        <f>MOD(A295-1,365)+1</f>
        <v/>
      </c>
      <c r="C295" s="7">
        <f>NORM.S.INV(Data!X295)</f>
        <v/>
      </c>
      <c r="D295" s="7">
        <f>$J$3*D294+$J$6*C295</f>
        <v/>
      </c>
      <c r="E295" s="12">
        <f>MAR1!$B$5+MAR1!$C$5*COS(2*PI()*B295/365)+MAR1!$D$5*SIN(2*PI()*B295/365)+D295</f>
        <v/>
      </c>
    </row>
    <row r="296">
      <c r="A296" s="6">
        <f>Data!U296</f>
        <v/>
      </c>
      <c r="B296" s="6">
        <f>MOD(A296-1,365)+1</f>
        <v/>
      </c>
      <c r="C296" s="7">
        <f>NORM.S.INV(Data!X296)</f>
        <v/>
      </c>
      <c r="D296" s="7">
        <f>$J$3*D295+$J$6*C296</f>
        <v/>
      </c>
      <c r="E296" s="12">
        <f>MAR1!$B$5+MAR1!$C$5*COS(2*PI()*B296/365)+MAR1!$D$5*SIN(2*PI()*B296/365)+D296</f>
        <v/>
      </c>
    </row>
    <row r="297">
      <c r="A297" s="6">
        <f>Data!U297</f>
        <v/>
      </c>
      <c r="B297" s="6">
        <f>MOD(A297-1,365)+1</f>
        <v/>
      </c>
      <c r="C297" s="7">
        <f>NORM.S.INV(Data!X297)</f>
        <v/>
      </c>
      <c r="D297" s="7">
        <f>$J$3*D296+$J$6*C297</f>
        <v/>
      </c>
      <c r="E297" s="12">
        <f>MAR1!$B$5+MAR1!$C$5*COS(2*PI()*B297/365)+MAR1!$D$5*SIN(2*PI()*B297/365)+D297</f>
        <v/>
      </c>
    </row>
    <row r="298">
      <c r="A298" s="6">
        <f>Data!U298</f>
        <v/>
      </c>
      <c r="B298" s="6">
        <f>MOD(A298-1,365)+1</f>
        <v/>
      </c>
      <c r="C298" s="7">
        <f>NORM.S.INV(Data!X298)</f>
        <v/>
      </c>
      <c r="D298" s="7">
        <f>$J$3*D297+$J$6*C298</f>
        <v/>
      </c>
      <c r="E298" s="12">
        <f>MAR1!$B$5+MAR1!$C$5*COS(2*PI()*B298/365)+MAR1!$D$5*SIN(2*PI()*B298/365)+D298</f>
        <v/>
      </c>
    </row>
    <row r="299">
      <c r="A299" s="6">
        <f>Data!U299</f>
        <v/>
      </c>
      <c r="B299" s="6">
        <f>MOD(A299-1,365)+1</f>
        <v/>
      </c>
      <c r="C299" s="7">
        <f>NORM.S.INV(Data!X299)</f>
        <v/>
      </c>
      <c r="D299" s="7">
        <f>$J$3*D298+$J$6*C299</f>
        <v/>
      </c>
      <c r="E299" s="12">
        <f>MAR1!$B$5+MAR1!$C$5*COS(2*PI()*B299/365)+MAR1!$D$5*SIN(2*PI()*B299/365)+D299</f>
        <v/>
      </c>
    </row>
    <row r="300">
      <c r="A300" s="6">
        <f>Data!U300</f>
        <v/>
      </c>
      <c r="B300" s="6">
        <f>MOD(A300-1,365)+1</f>
        <v/>
      </c>
      <c r="C300" s="7">
        <f>NORM.S.INV(Data!X300)</f>
        <v/>
      </c>
      <c r="D300" s="7">
        <f>$J$3*D299+$J$6*C300</f>
        <v/>
      </c>
      <c r="E300" s="12">
        <f>MAR1!$B$5+MAR1!$C$5*COS(2*PI()*B300/365)+MAR1!$D$5*SIN(2*PI()*B300/365)+D300</f>
        <v/>
      </c>
    </row>
    <row r="301">
      <c r="A301" s="6">
        <f>Data!U301</f>
        <v/>
      </c>
      <c r="B301" s="6">
        <f>MOD(A301-1,365)+1</f>
        <v/>
      </c>
      <c r="C301" s="7">
        <f>NORM.S.INV(Data!X301)</f>
        <v/>
      </c>
      <c r="D301" s="7">
        <f>$J$3*D300+$J$6*C301</f>
        <v/>
      </c>
      <c r="E301" s="12">
        <f>MAR1!$B$5+MAR1!$C$5*COS(2*PI()*B301/365)+MAR1!$D$5*SIN(2*PI()*B301/365)+D301</f>
        <v/>
      </c>
    </row>
    <row r="302">
      <c r="A302" s="6">
        <f>Data!U302</f>
        <v/>
      </c>
      <c r="B302" s="6">
        <f>MOD(A302-1,365)+1</f>
        <v/>
      </c>
      <c r="C302" s="7">
        <f>NORM.S.INV(Data!X302)</f>
        <v/>
      </c>
      <c r="D302" s="7">
        <f>$J$3*D301+$J$6*C302</f>
        <v/>
      </c>
      <c r="E302" s="12">
        <f>MAR1!$B$5+MAR1!$C$5*COS(2*PI()*B302/365)+MAR1!$D$5*SIN(2*PI()*B302/365)+D302</f>
        <v/>
      </c>
    </row>
    <row r="303">
      <c r="A303" s="6">
        <f>Data!U303</f>
        <v/>
      </c>
      <c r="B303" s="6">
        <f>MOD(A303-1,365)+1</f>
        <v/>
      </c>
      <c r="C303" s="7">
        <f>NORM.S.INV(Data!X303)</f>
        <v/>
      </c>
      <c r="D303" s="7">
        <f>$J$3*D302+$J$6*C303</f>
        <v/>
      </c>
      <c r="E303" s="12">
        <f>MAR1!$B$5+MAR1!$C$5*COS(2*PI()*B303/365)+MAR1!$D$5*SIN(2*PI()*B303/365)+D303</f>
        <v/>
      </c>
    </row>
    <row r="304">
      <c r="A304" s="6">
        <f>Data!U304</f>
        <v/>
      </c>
      <c r="B304" s="6">
        <f>MOD(A304-1,365)+1</f>
        <v/>
      </c>
      <c r="C304" s="7">
        <f>NORM.S.INV(Data!X304)</f>
        <v/>
      </c>
      <c r="D304" s="7">
        <f>$J$3*D303+$J$6*C304</f>
        <v/>
      </c>
      <c r="E304" s="12">
        <f>MAR1!$B$5+MAR1!$C$5*COS(2*PI()*B304/365)+MAR1!$D$5*SIN(2*PI()*B304/365)+D304</f>
        <v/>
      </c>
    </row>
    <row r="305">
      <c r="A305" s="6">
        <f>Data!U305</f>
        <v/>
      </c>
      <c r="B305" s="6">
        <f>MOD(A305-1,365)+1</f>
        <v/>
      </c>
      <c r="C305" s="7">
        <f>NORM.S.INV(Data!X305)</f>
        <v/>
      </c>
      <c r="D305" s="7">
        <f>$J$3*D304+$J$6*C305</f>
        <v/>
      </c>
      <c r="E305" s="12">
        <f>MAR1!$B$5+MAR1!$C$5*COS(2*PI()*B305/365)+MAR1!$D$5*SIN(2*PI()*B305/365)+D305</f>
        <v/>
      </c>
    </row>
    <row r="306">
      <c r="A306" s="6">
        <f>Data!U306</f>
        <v/>
      </c>
      <c r="B306" s="6">
        <f>MOD(A306-1,365)+1</f>
        <v/>
      </c>
      <c r="C306" s="7">
        <f>NORM.S.INV(Data!X306)</f>
        <v/>
      </c>
      <c r="D306" s="7">
        <f>$J$3*D305+$J$6*C306</f>
        <v/>
      </c>
      <c r="E306" s="12">
        <f>MAR1!$B$5+MAR1!$C$5*COS(2*PI()*B306/365)+MAR1!$D$5*SIN(2*PI()*B306/365)+D306</f>
        <v/>
      </c>
    </row>
    <row r="307">
      <c r="A307" s="6">
        <f>Data!U307</f>
        <v/>
      </c>
      <c r="B307" s="6">
        <f>MOD(A307-1,365)+1</f>
        <v/>
      </c>
      <c r="C307" s="7">
        <f>NORM.S.INV(Data!X307)</f>
        <v/>
      </c>
      <c r="D307" s="7">
        <f>$J$3*D306+$J$6*C307</f>
        <v/>
      </c>
      <c r="E307" s="12">
        <f>MAR1!$B$5+MAR1!$C$5*COS(2*PI()*B307/365)+MAR1!$D$5*SIN(2*PI()*B307/365)+D307</f>
        <v/>
      </c>
    </row>
    <row r="308">
      <c r="A308" s="6">
        <f>Data!U308</f>
        <v/>
      </c>
      <c r="B308" s="6">
        <f>MOD(A308-1,365)+1</f>
        <v/>
      </c>
      <c r="C308" s="7">
        <f>NORM.S.INV(Data!X308)</f>
        <v/>
      </c>
      <c r="D308" s="7">
        <f>$J$3*D307+$J$6*C308</f>
        <v/>
      </c>
      <c r="E308" s="12">
        <f>MAR1!$B$5+MAR1!$C$5*COS(2*PI()*B308/365)+MAR1!$D$5*SIN(2*PI()*B308/365)+D308</f>
        <v/>
      </c>
    </row>
    <row r="309">
      <c r="A309" s="6">
        <f>Data!U309</f>
        <v/>
      </c>
      <c r="B309" s="6">
        <f>MOD(A309-1,365)+1</f>
        <v/>
      </c>
      <c r="C309" s="7">
        <f>NORM.S.INV(Data!X309)</f>
        <v/>
      </c>
      <c r="D309" s="7">
        <f>$J$3*D308+$J$6*C309</f>
        <v/>
      </c>
      <c r="E309" s="12">
        <f>MAR1!$B$5+MAR1!$C$5*COS(2*PI()*B309/365)+MAR1!$D$5*SIN(2*PI()*B309/365)+D309</f>
        <v/>
      </c>
    </row>
    <row r="310">
      <c r="A310" s="6">
        <f>Data!U310</f>
        <v/>
      </c>
      <c r="B310" s="6">
        <f>MOD(A310-1,365)+1</f>
        <v/>
      </c>
      <c r="C310" s="7">
        <f>NORM.S.INV(Data!X310)</f>
        <v/>
      </c>
      <c r="D310" s="7">
        <f>$J$3*D309+$J$6*C310</f>
        <v/>
      </c>
      <c r="E310" s="12">
        <f>MAR1!$B$5+MAR1!$C$5*COS(2*PI()*B310/365)+MAR1!$D$5*SIN(2*PI()*B310/365)+D310</f>
        <v/>
      </c>
    </row>
    <row r="311">
      <c r="A311" s="6">
        <f>Data!U311</f>
        <v/>
      </c>
      <c r="B311" s="6">
        <f>MOD(A311-1,365)+1</f>
        <v/>
      </c>
      <c r="C311" s="7">
        <f>NORM.S.INV(Data!X311)</f>
        <v/>
      </c>
      <c r="D311" s="7">
        <f>$J$3*D310+$J$6*C311</f>
        <v/>
      </c>
      <c r="E311" s="12">
        <f>MAR1!$B$5+MAR1!$C$5*COS(2*PI()*B311/365)+MAR1!$D$5*SIN(2*PI()*B311/365)+D311</f>
        <v/>
      </c>
    </row>
    <row r="312">
      <c r="A312" s="6">
        <f>Data!U312</f>
        <v/>
      </c>
      <c r="B312" s="6">
        <f>MOD(A312-1,365)+1</f>
        <v/>
      </c>
      <c r="C312" s="7">
        <f>NORM.S.INV(Data!X312)</f>
        <v/>
      </c>
      <c r="D312" s="7">
        <f>$J$3*D311+$J$6*C312</f>
        <v/>
      </c>
      <c r="E312" s="12">
        <f>MAR1!$B$5+MAR1!$C$5*COS(2*PI()*B312/365)+MAR1!$D$5*SIN(2*PI()*B312/365)+D312</f>
        <v/>
      </c>
    </row>
    <row r="313">
      <c r="A313" s="6">
        <f>Data!U313</f>
        <v/>
      </c>
      <c r="B313" s="6">
        <f>MOD(A313-1,365)+1</f>
        <v/>
      </c>
      <c r="C313" s="7">
        <f>NORM.S.INV(Data!X313)</f>
        <v/>
      </c>
      <c r="D313" s="7">
        <f>$J$3*D312+$J$6*C313</f>
        <v/>
      </c>
      <c r="E313" s="12">
        <f>MAR1!$B$5+MAR1!$C$5*COS(2*PI()*B313/365)+MAR1!$D$5*SIN(2*PI()*B313/365)+D313</f>
        <v/>
      </c>
    </row>
    <row r="314">
      <c r="A314" s="6">
        <f>Data!U314</f>
        <v/>
      </c>
      <c r="B314" s="6">
        <f>MOD(A314-1,365)+1</f>
        <v/>
      </c>
      <c r="C314" s="7">
        <f>NORM.S.INV(Data!X314)</f>
        <v/>
      </c>
      <c r="D314" s="7">
        <f>$J$3*D313+$J$6*C314</f>
        <v/>
      </c>
      <c r="E314" s="12">
        <f>MAR1!$B$5+MAR1!$C$5*COS(2*PI()*B314/365)+MAR1!$D$5*SIN(2*PI()*B314/365)+D314</f>
        <v/>
      </c>
    </row>
    <row r="315">
      <c r="A315" s="6">
        <f>Data!U315</f>
        <v/>
      </c>
      <c r="B315" s="6">
        <f>MOD(A315-1,365)+1</f>
        <v/>
      </c>
      <c r="C315" s="7">
        <f>NORM.S.INV(Data!X315)</f>
        <v/>
      </c>
      <c r="D315" s="7">
        <f>$J$3*D314+$J$6*C315</f>
        <v/>
      </c>
      <c r="E315" s="12">
        <f>MAR1!$B$5+MAR1!$C$5*COS(2*PI()*B315/365)+MAR1!$D$5*SIN(2*PI()*B315/365)+D315</f>
        <v/>
      </c>
    </row>
    <row r="316">
      <c r="A316" s="6">
        <f>Data!U316</f>
        <v/>
      </c>
      <c r="B316" s="6">
        <f>MOD(A316-1,365)+1</f>
        <v/>
      </c>
      <c r="C316" s="7">
        <f>NORM.S.INV(Data!X316)</f>
        <v/>
      </c>
      <c r="D316" s="7">
        <f>$J$3*D315+$J$6*C316</f>
        <v/>
      </c>
      <c r="E316" s="12">
        <f>MAR1!$B$5+MAR1!$C$5*COS(2*PI()*B316/365)+MAR1!$D$5*SIN(2*PI()*B316/365)+D316</f>
        <v/>
      </c>
    </row>
    <row r="317">
      <c r="A317" s="6">
        <f>Data!U317</f>
        <v/>
      </c>
      <c r="B317" s="6">
        <f>MOD(A317-1,365)+1</f>
        <v/>
      </c>
      <c r="C317" s="7">
        <f>NORM.S.INV(Data!X317)</f>
        <v/>
      </c>
      <c r="D317" s="7">
        <f>$J$3*D316+$J$6*C317</f>
        <v/>
      </c>
      <c r="E317" s="12">
        <f>MAR1!$B$5+MAR1!$C$5*COS(2*PI()*B317/365)+MAR1!$D$5*SIN(2*PI()*B317/365)+D317</f>
        <v/>
      </c>
    </row>
    <row r="318">
      <c r="A318" s="6">
        <f>Data!U318</f>
        <v/>
      </c>
      <c r="B318" s="6">
        <f>MOD(A318-1,365)+1</f>
        <v/>
      </c>
      <c r="C318" s="7">
        <f>NORM.S.INV(Data!X318)</f>
        <v/>
      </c>
      <c r="D318" s="7">
        <f>$J$3*D317+$J$6*C318</f>
        <v/>
      </c>
      <c r="E318" s="12">
        <f>MAR1!$B$5+MAR1!$C$5*COS(2*PI()*B318/365)+MAR1!$D$5*SIN(2*PI()*B318/365)+D318</f>
        <v/>
      </c>
    </row>
    <row r="319">
      <c r="A319" s="6">
        <f>Data!U319</f>
        <v/>
      </c>
      <c r="B319" s="6">
        <f>MOD(A319-1,365)+1</f>
        <v/>
      </c>
      <c r="C319" s="7">
        <f>NORM.S.INV(Data!X319)</f>
        <v/>
      </c>
      <c r="D319" s="7">
        <f>$J$3*D318+$J$6*C319</f>
        <v/>
      </c>
      <c r="E319" s="12">
        <f>MAR1!$B$5+MAR1!$C$5*COS(2*PI()*B319/365)+MAR1!$D$5*SIN(2*PI()*B319/365)+D319</f>
        <v/>
      </c>
    </row>
    <row r="320">
      <c r="A320" s="6">
        <f>Data!U320</f>
        <v/>
      </c>
      <c r="B320" s="6">
        <f>MOD(A320-1,365)+1</f>
        <v/>
      </c>
      <c r="C320" s="7">
        <f>NORM.S.INV(Data!X320)</f>
        <v/>
      </c>
      <c r="D320" s="7">
        <f>$J$3*D319+$J$6*C320</f>
        <v/>
      </c>
      <c r="E320" s="12">
        <f>MAR1!$B$5+MAR1!$C$5*COS(2*PI()*B320/365)+MAR1!$D$5*SIN(2*PI()*B320/365)+D320</f>
        <v/>
      </c>
    </row>
    <row r="321">
      <c r="A321" s="6">
        <f>Data!U321</f>
        <v/>
      </c>
      <c r="B321" s="6">
        <f>MOD(A321-1,365)+1</f>
        <v/>
      </c>
      <c r="C321" s="7">
        <f>NORM.S.INV(Data!X321)</f>
        <v/>
      </c>
      <c r="D321" s="7">
        <f>$J$3*D320+$J$6*C321</f>
        <v/>
      </c>
      <c r="E321" s="12">
        <f>MAR1!$B$5+MAR1!$C$5*COS(2*PI()*B321/365)+MAR1!$D$5*SIN(2*PI()*B321/365)+D321</f>
        <v/>
      </c>
    </row>
    <row r="322">
      <c r="A322" s="6">
        <f>Data!U322</f>
        <v/>
      </c>
      <c r="B322" s="6">
        <f>MOD(A322-1,365)+1</f>
        <v/>
      </c>
      <c r="C322" s="7">
        <f>NORM.S.INV(Data!X322)</f>
        <v/>
      </c>
      <c r="D322" s="7">
        <f>$J$3*D321+$J$6*C322</f>
        <v/>
      </c>
      <c r="E322" s="12">
        <f>MAR1!$B$5+MAR1!$C$5*COS(2*PI()*B322/365)+MAR1!$D$5*SIN(2*PI()*B322/365)+D322</f>
        <v/>
      </c>
    </row>
    <row r="323">
      <c r="A323" s="6">
        <f>Data!U323</f>
        <v/>
      </c>
      <c r="B323" s="6">
        <f>MOD(A323-1,365)+1</f>
        <v/>
      </c>
      <c r="C323" s="7">
        <f>NORM.S.INV(Data!X323)</f>
        <v/>
      </c>
      <c r="D323" s="7">
        <f>$J$3*D322+$J$6*C323</f>
        <v/>
      </c>
      <c r="E323" s="12">
        <f>MAR1!$B$5+MAR1!$C$5*COS(2*PI()*B323/365)+MAR1!$D$5*SIN(2*PI()*B323/365)+D323</f>
        <v/>
      </c>
    </row>
    <row r="324">
      <c r="A324" s="6">
        <f>Data!U324</f>
        <v/>
      </c>
      <c r="B324" s="6">
        <f>MOD(A324-1,365)+1</f>
        <v/>
      </c>
      <c r="C324" s="7">
        <f>NORM.S.INV(Data!X324)</f>
        <v/>
      </c>
      <c r="D324" s="7">
        <f>$J$3*D323+$J$6*C324</f>
        <v/>
      </c>
      <c r="E324" s="12">
        <f>MAR1!$B$5+MAR1!$C$5*COS(2*PI()*B324/365)+MAR1!$D$5*SIN(2*PI()*B324/365)+D324</f>
        <v/>
      </c>
    </row>
    <row r="325">
      <c r="A325" s="6">
        <f>Data!U325</f>
        <v/>
      </c>
      <c r="B325" s="6">
        <f>MOD(A325-1,365)+1</f>
        <v/>
      </c>
      <c r="C325" s="7">
        <f>NORM.S.INV(Data!X325)</f>
        <v/>
      </c>
      <c r="D325" s="7">
        <f>$J$3*D324+$J$6*C325</f>
        <v/>
      </c>
      <c r="E325" s="12">
        <f>MAR1!$B$5+MAR1!$C$5*COS(2*PI()*B325/365)+MAR1!$D$5*SIN(2*PI()*B325/365)+D325</f>
        <v/>
      </c>
    </row>
    <row r="326">
      <c r="A326" s="6">
        <f>Data!U326</f>
        <v/>
      </c>
      <c r="B326" s="6">
        <f>MOD(A326-1,365)+1</f>
        <v/>
      </c>
      <c r="C326" s="7">
        <f>NORM.S.INV(Data!X326)</f>
        <v/>
      </c>
      <c r="D326" s="7">
        <f>$J$3*D325+$J$6*C326</f>
        <v/>
      </c>
      <c r="E326" s="12">
        <f>MAR1!$B$5+MAR1!$C$5*COS(2*PI()*B326/365)+MAR1!$D$5*SIN(2*PI()*B326/365)+D326</f>
        <v/>
      </c>
    </row>
    <row r="327">
      <c r="A327" s="6">
        <f>Data!U327</f>
        <v/>
      </c>
      <c r="B327" s="6">
        <f>MOD(A327-1,365)+1</f>
        <v/>
      </c>
      <c r="C327" s="7">
        <f>NORM.S.INV(Data!X327)</f>
        <v/>
      </c>
      <c r="D327" s="7">
        <f>$J$3*D326+$J$6*C327</f>
        <v/>
      </c>
      <c r="E327" s="12">
        <f>MAR1!$B$5+MAR1!$C$5*COS(2*PI()*B327/365)+MAR1!$D$5*SIN(2*PI()*B327/365)+D327</f>
        <v/>
      </c>
    </row>
    <row r="328">
      <c r="A328" s="6">
        <f>Data!U328</f>
        <v/>
      </c>
      <c r="B328" s="6">
        <f>MOD(A328-1,365)+1</f>
        <v/>
      </c>
      <c r="C328" s="7">
        <f>NORM.S.INV(Data!X328)</f>
        <v/>
      </c>
      <c r="D328" s="7">
        <f>$J$3*D327+$J$6*C328</f>
        <v/>
      </c>
      <c r="E328" s="12">
        <f>MAR1!$B$5+MAR1!$C$5*COS(2*PI()*B328/365)+MAR1!$D$5*SIN(2*PI()*B328/365)+D328</f>
        <v/>
      </c>
    </row>
    <row r="329">
      <c r="A329" s="6">
        <f>Data!U329</f>
        <v/>
      </c>
      <c r="B329" s="6">
        <f>MOD(A329-1,365)+1</f>
        <v/>
      </c>
      <c r="C329" s="7">
        <f>NORM.S.INV(Data!X329)</f>
        <v/>
      </c>
      <c r="D329" s="7">
        <f>$J$3*D328+$J$6*C329</f>
        <v/>
      </c>
      <c r="E329" s="12">
        <f>MAR1!$B$5+MAR1!$C$5*COS(2*PI()*B329/365)+MAR1!$D$5*SIN(2*PI()*B329/365)+D329</f>
        <v/>
      </c>
    </row>
    <row r="330">
      <c r="A330" s="6">
        <f>Data!U330</f>
        <v/>
      </c>
      <c r="B330" s="6">
        <f>MOD(A330-1,365)+1</f>
        <v/>
      </c>
      <c r="C330" s="7">
        <f>NORM.S.INV(Data!X330)</f>
        <v/>
      </c>
      <c r="D330" s="7">
        <f>$J$3*D329+$J$6*C330</f>
        <v/>
      </c>
      <c r="E330" s="12">
        <f>MAR1!$B$5+MAR1!$C$5*COS(2*PI()*B330/365)+MAR1!$D$5*SIN(2*PI()*B330/365)+D330</f>
        <v/>
      </c>
    </row>
    <row r="331">
      <c r="A331" s="6">
        <f>Data!U331</f>
        <v/>
      </c>
      <c r="B331" s="6">
        <f>MOD(A331-1,365)+1</f>
        <v/>
      </c>
      <c r="C331" s="7">
        <f>NORM.S.INV(Data!X331)</f>
        <v/>
      </c>
      <c r="D331" s="7">
        <f>$J$3*D330+$J$6*C331</f>
        <v/>
      </c>
      <c r="E331" s="12">
        <f>MAR1!$B$5+MAR1!$C$5*COS(2*PI()*B331/365)+MAR1!$D$5*SIN(2*PI()*B331/365)+D331</f>
        <v/>
      </c>
    </row>
    <row r="332">
      <c r="A332" s="6">
        <f>Data!U332</f>
        <v/>
      </c>
      <c r="B332" s="6">
        <f>MOD(A332-1,365)+1</f>
        <v/>
      </c>
      <c r="C332" s="7">
        <f>NORM.S.INV(Data!X332)</f>
        <v/>
      </c>
      <c r="D332" s="7">
        <f>$J$3*D331+$J$6*C332</f>
        <v/>
      </c>
      <c r="E332" s="12">
        <f>MAR1!$B$5+MAR1!$C$5*COS(2*PI()*B332/365)+MAR1!$D$5*SIN(2*PI()*B332/365)+D332</f>
        <v/>
      </c>
    </row>
    <row r="333">
      <c r="A333" s="6">
        <f>Data!U333</f>
        <v/>
      </c>
      <c r="B333" s="6">
        <f>MOD(A333-1,365)+1</f>
        <v/>
      </c>
      <c r="C333" s="7">
        <f>NORM.S.INV(Data!X333)</f>
        <v/>
      </c>
      <c r="D333" s="7">
        <f>$J$3*D332+$J$6*C333</f>
        <v/>
      </c>
      <c r="E333" s="12">
        <f>MAR1!$B$5+MAR1!$C$5*COS(2*PI()*B333/365)+MAR1!$D$5*SIN(2*PI()*B333/365)+D333</f>
        <v/>
      </c>
    </row>
    <row r="334">
      <c r="A334" s="6">
        <f>Data!U334</f>
        <v/>
      </c>
      <c r="B334" s="6">
        <f>MOD(A334-1,365)+1</f>
        <v/>
      </c>
      <c r="C334" s="7">
        <f>NORM.S.INV(Data!X334)</f>
        <v/>
      </c>
      <c r="D334" s="7">
        <f>$J$3*D333+$J$6*C334</f>
        <v/>
      </c>
      <c r="E334" s="12">
        <f>MAR1!$B$5+MAR1!$C$5*COS(2*PI()*B334/365)+MAR1!$D$5*SIN(2*PI()*B334/365)+D334</f>
        <v/>
      </c>
    </row>
    <row r="335">
      <c r="A335" s="6">
        <f>Data!U335</f>
        <v/>
      </c>
      <c r="B335" s="6">
        <f>MOD(A335-1,365)+1</f>
        <v/>
      </c>
      <c r="C335" s="7">
        <f>NORM.S.INV(Data!X335)</f>
        <v/>
      </c>
      <c r="D335" s="7">
        <f>$J$3*D334+$J$6*C335</f>
        <v/>
      </c>
      <c r="E335" s="12">
        <f>MAR1!$B$5+MAR1!$C$5*COS(2*PI()*B335/365)+MAR1!$D$5*SIN(2*PI()*B335/365)+D335</f>
        <v/>
      </c>
    </row>
    <row r="336">
      <c r="A336" s="6">
        <f>Data!U336</f>
        <v/>
      </c>
      <c r="B336" s="6">
        <f>MOD(A336-1,365)+1</f>
        <v/>
      </c>
      <c r="C336" s="7">
        <f>NORM.S.INV(Data!X336)</f>
        <v/>
      </c>
      <c r="D336" s="7">
        <f>$J$3*D335+$J$6*C336</f>
        <v/>
      </c>
      <c r="E336" s="12">
        <f>MAR1!$B$5+MAR1!$C$5*COS(2*PI()*B336/365)+MAR1!$D$5*SIN(2*PI()*B336/365)+D336</f>
        <v/>
      </c>
    </row>
    <row r="337">
      <c r="A337" s="6">
        <f>Data!U337</f>
        <v/>
      </c>
      <c r="B337" s="6">
        <f>MOD(A337-1,365)+1</f>
        <v/>
      </c>
      <c r="C337" s="7">
        <f>NORM.S.INV(Data!X337)</f>
        <v/>
      </c>
      <c r="D337" s="7">
        <f>$J$3*D336+$J$6*C337</f>
        <v/>
      </c>
      <c r="E337" s="12">
        <f>MAR1!$B$5+MAR1!$C$5*COS(2*PI()*B337/365)+MAR1!$D$5*SIN(2*PI()*B337/365)+D337</f>
        <v/>
      </c>
    </row>
    <row r="338">
      <c r="A338" s="6">
        <f>Data!U338</f>
        <v/>
      </c>
      <c r="B338" s="6">
        <f>MOD(A338-1,365)+1</f>
        <v/>
      </c>
      <c r="C338" s="7">
        <f>NORM.S.INV(Data!X338)</f>
        <v/>
      </c>
      <c r="D338" s="7">
        <f>$J$3*D337+$J$6*C338</f>
        <v/>
      </c>
      <c r="E338" s="12">
        <f>MAR1!$B$5+MAR1!$C$5*COS(2*PI()*B338/365)+MAR1!$D$5*SIN(2*PI()*B338/365)+D338</f>
        <v/>
      </c>
    </row>
    <row r="339">
      <c r="A339" s="6">
        <f>Data!U339</f>
        <v/>
      </c>
      <c r="B339" s="6">
        <f>MOD(A339-1,365)+1</f>
        <v/>
      </c>
      <c r="C339" s="7">
        <f>NORM.S.INV(Data!X339)</f>
        <v/>
      </c>
      <c r="D339" s="7">
        <f>$J$3*D338+$J$6*C339</f>
        <v/>
      </c>
      <c r="E339" s="12">
        <f>MAR1!$B$5+MAR1!$C$5*COS(2*PI()*B339/365)+MAR1!$D$5*SIN(2*PI()*B339/365)+D339</f>
        <v/>
      </c>
    </row>
    <row r="340">
      <c r="A340" s="6">
        <f>Data!U340</f>
        <v/>
      </c>
      <c r="B340" s="6">
        <f>MOD(A340-1,365)+1</f>
        <v/>
      </c>
      <c r="C340" s="7">
        <f>NORM.S.INV(Data!X340)</f>
        <v/>
      </c>
      <c r="D340" s="7">
        <f>$J$3*D339+$J$6*C340</f>
        <v/>
      </c>
      <c r="E340" s="12">
        <f>MAR1!$B$5+MAR1!$C$5*COS(2*PI()*B340/365)+MAR1!$D$5*SIN(2*PI()*B340/365)+D340</f>
        <v/>
      </c>
    </row>
    <row r="341">
      <c r="A341" s="6">
        <f>Data!U341</f>
        <v/>
      </c>
      <c r="B341" s="6">
        <f>MOD(A341-1,365)+1</f>
        <v/>
      </c>
      <c r="C341" s="7">
        <f>NORM.S.INV(Data!X341)</f>
        <v/>
      </c>
      <c r="D341" s="7">
        <f>$J$3*D340+$J$6*C341</f>
        <v/>
      </c>
      <c r="E341" s="12">
        <f>MAR1!$B$5+MAR1!$C$5*COS(2*PI()*B341/365)+MAR1!$D$5*SIN(2*PI()*B341/365)+D341</f>
        <v/>
      </c>
    </row>
    <row r="342">
      <c r="A342" s="6">
        <f>Data!U342</f>
        <v/>
      </c>
      <c r="B342" s="6">
        <f>MOD(A342-1,365)+1</f>
        <v/>
      </c>
      <c r="C342" s="7">
        <f>NORM.S.INV(Data!X342)</f>
        <v/>
      </c>
      <c r="D342" s="7">
        <f>$J$3*D341+$J$6*C342</f>
        <v/>
      </c>
      <c r="E342" s="12">
        <f>MAR1!$B$5+MAR1!$C$5*COS(2*PI()*B342/365)+MAR1!$D$5*SIN(2*PI()*B342/365)+D342</f>
        <v/>
      </c>
    </row>
    <row r="343">
      <c r="A343" s="6">
        <f>Data!U343</f>
        <v/>
      </c>
      <c r="B343" s="6">
        <f>MOD(A343-1,365)+1</f>
        <v/>
      </c>
      <c r="C343" s="7">
        <f>NORM.S.INV(Data!X343)</f>
        <v/>
      </c>
      <c r="D343" s="7">
        <f>$J$3*D342+$J$6*C343</f>
        <v/>
      </c>
      <c r="E343" s="12">
        <f>MAR1!$B$5+MAR1!$C$5*COS(2*PI()*B343/365)+MAR1!$D$5*SIN(2*PI()*B343/365)+D343</f>
        <v/>
      </c>
    </row>
    <row r="344">
      <c r="A344" s="6">
        <f>Data!U344</f>
        <v/>
      </c>
      <c r="B344" s="6">
        <f>MOD(A344-1,365)+1</f>
        <v/>
      </c>
      <c r="C344" s="7">
        <f>NORM.S.INV(Data!X344)</f>
        <v/>
      </c>
      <c r="D344" s="7">
        <f>$J$3*D343+$J$6*C344</f>
        <v/>
      </c>
      <c r="E344" s="12">
        <f>MAR1!$B$5+MAR1!$C$5*COS(2*PI()*B344/365)+MAR1!$D$5*SIN(2*PI()*B344/365)+D344</f>
        <v/>
      </c>
    </row>
    <row r="345">
      <c r="A345" s="6">
        <f>Data!U345</f>
        <v/>
      </c>
      <c r="B345" s="6">
        <f>MOD(A345-1,365)+1</f>
        <v/>
      </c>
      <c r="C345" s="7">
        <f>NORM.S.INV(Data!X345)</f>
        <v/>
      </c>
      <c r="D345" s="7">
        <f>$J$3*D344+$J$6*C345</f>
        <v/>
      </c>
      <c r="E345" s="12">
        <f>MAR1!$B$5+MAR1!$C$5*COS(2*PI()*B345/365)+MAR1!$D$5*SIN(2*PI()*B345/365)+D345</f>
        <v/>
      </c>
    </row>
    <row r="346">
      <c r="A346" s="6">
        <f>Data!U346</f>
        <v/>
      </c>
      <c r="B346" s="6">
        <f>MOD(A346-1,365)+1</f>
        <v/>
      </c>
      <c r="C346" s="7">
        <f>NORM.S.INV(Data!X346)</f>
        <v/>
      </c>
      <c r="D346" s="7">
        <f>$J$3*D345+$J$6*C346</f>
        <v/>
      </c>
      <c r="E346" s="12">
        <f>MAR1!$B$5+MAR1!$C$5*COS(2*PI()*B346/365)+MAR1!$D$5*SIN(2*PI()*B346/365)+D346</f>
        <v/>
      </c>
    </row>
    <row r="347">
      <c r="A347" s="6">
        <f>Data!U347</f>
        <v/>
      </c>
      <c r="B347" s="6">
        <f>MOD(A347-1,365)+1</f>
        <v/>
      </c>
      <c r="C347" s="7">
        <f>NORM.S.INV(Data!X347)</f>
        <v/>
      </c>
      <c r="D347" s="7">
        <f>$J$3*D346+$J$6*C347</f>
        <v/>
      </c>
      <c r="E347" s="12">
        <f>MAR1!$B$5+MAR1!$C$5*COS(2*PI()*B347/365)+MAR1!$D$5*SIN(2*PI()*B347/365)+D347</f>
        <v/>
      </c>
    </row>
    <row r="348">
      <c r="A348" s="6">
        <f>Data!U348</f>
        <v/>
      </c>
      <c r="B348" s="6">
        <f>MOD(A348-1,365)+1</f>
        <v/>
      </c>
      <c r="C348" s="7">
        <f>NORM.S.INV(Data!X348)</f>
        <v/>
      </c>
      <c r="D348" s="7">
        <f>$J$3*D347+$J$6*C348</f>
        <v/>
      </c>
      <c r="E348" s="12">
        <f>MAR1!$B$5+MAR1!$C$5*COS(2*PI()*B348/365)+MAR1!$D$5*SIN(2*PI()*B348/365)+D348</f>
        <v/>
      </c>
    </row>
    <row r="349">
      <c r="A349" s="6">
        <f>Data!U349</f>
        <v/>
      </c>
      <c r="B349" s="6">
        <f>MOD(A349-1,365)+1</f>
        <v/>
      </c>
      <c r="C349" s="7">
        <f>NORM.S.INV(Data!X349)</f>
        <v/>
      </c>
      <c r="D349" s="7">
        <f>$J$3*D348+$J$6*C349</f>
        <v/>
      </c>
      <c r="E349" s="12">
        <f>MAR1!$B$5+MAR1!$C$5*COS(2*PI()*B349/365)+MAR1!$D$5*SIN(2*PI()*B349/365)+D349</f>
        <v/>
      </c>
    </row>
    <row r="350">
      <c r="A350" s="6">
        <f>Data!U350</f>
        <v/>
      </c>
      <c r="B350" s="6">
        <f>MOD(A350-1,365)+1</f>
        <v/>
      </c>
      <c r="C350" s="7">
        <f>NORM.S.INV(Data!X350)</f>
        <v/>
      </c>
      <c r="D350" s="7">
        <f>$J$3*D349+$J$6*C350</f>
        <v/>
      </c>
      <c r="E350" s="12">
        <f>MAR1!$B$5+MAR1!$C$5*COS(2*PI()*B350/365)+MAR1!$D$5*SIN(2*PI()*B350/365)+D350</f>
        <v/>
      </c>
    </row>
    <row r="351">
      <c r="A351" s="6">
        <f>Data!U351</f>
        <v/>
      </c>
      <c r="B351" s="6">
        <f>MOD(A351-1,365)+1</f>
        <v/>
      </c>
      <c r="C351" s="7">
        <f>NORM.S.INV(Data!X351)</f>
        <v/>
      </c>
      <c r="D351" s="7">
        <f>$J$3*D350+$J$6*C351</f>
        <v/>
      </c>
      <c r="E351" s="12">
        <f>MAR1!$B$5+MAR1!$C$5*COS(2*PI()*B351/365)+MAR1!$D$5*SIN(2*PI()*B351/365)+D351</f>
        <v/>
      </c>
    </row>
    <row r="352">
      <c r="A352" s="6">
        <f>Data!U352</f>
        <v/>
      </c>
      <c r="B352" s="6">
        <f>MOD(A352-1,365)+1</f>
        <v/>
      </c>
      <c r="C352" s="7">
        <f>NORM.S.INV(Data!X352)</f>
        <v/>
      </c>
      <c r="D352" s="7">
        <f>$J$3*D351+$J$6*C352</f>
        <v/>
      </c>
      <c r="E352" s="12">
        <f>MAR1!$B$5+MAR1!$C$5*COS(2*PI()*B352/365)+MAR1!$D$5*SIN(2*PI()*B352/365)+D352</f>
        <v/>
      </c>
    </row>
    <row r="353">
      <c r="A353" s="6">
        <f>Data!U353</f>
        <v/>
      </c>
      <c r="B353" s="6">
        <f>MOD(A353-1,365)+1</f>
        <v/>
      </c>
      <c r="C353" s="7">
        <f>NORM.S.INV(Data!X353)</f>
        <v/>
      </c>
      <c r="D353" s="7">
        <f>$J$3*D352+$J$6*C353</f>
        <v/>
      </c>
      <c r="E353" s="12">
        <f>MAR1!$B$5+MAR1!$C$5*COS(2*PI()*B353/365)+MAR1!$D$5*SIN(2*PI()*B353/365)+D353</f>
        <v/>
      </c>
    </row>
    <row r="354">
      <c r="A354" s="6">
        <f>Data!U354</f>
        <v/>
      </c>
      <c r="B354" s="6">
        <f>MOD(A354-1,365)+1</f>
        <v/>
      </c>
      <c r="C354" s="7">
        <f>NORM.S.INV(Data!X354)</f>
        <v/>
      </c>
      <c r="D354" s="7">
        <f>$J$3*D353+$J$6*C354</f>
        <v/>
      </c>
      <c r="E354" s="12">
        <f>MAR1!$B$5+MAR1!$C$5*COS(2*PI()*B354/365)+MAR1!$D$5*SIN(2*PI()*B354/365)+D354</f>
        <v/>
      </c>
    </row>
    <row r="355">
      <c r="A355" s="6">
        <f>Data!U355</f>
        <v/>
      </c>
      <c r="B355" s="6">
        <f>MOD(A355-1,365)+1</f>
        <v/>
      </c>
      <c r="C355" s="7">
        <f>NORM.S.INV(Data!X355)</f>
        <v/>
      </c>
      <c r="D355" s="7">
        <f>$J$3*D354+$J$6*C355</f>
        <v/>
      </c>
      <c r="E355" s="12">
        <f>MAR1!$B$5+MAR1!$C$5*COS(2*PI()*B355/365)+MAR1!$D$5*SIN(2*PI()*B355/365)+D355</f>
        <v/>
      </c>
    </row>
    <row r="356">
      <c r="A356" s="6">
        <f>Data!U356</f>
        <v/>
      </c>
      <c r="B356" s="6">
        <f>MOD(A356-1,365)+1</f>
        <v/>
      </c>
      <c r="C356" s="7">
        <f>NORM.S.INV(Data!X356)</f>
        <v/>
      </c>
      <c r="D356" s="7">
        <f>$J$3*D355+$J$6*C356</f>
        <v/>
      </c>
      <c r="E356" s="12">
        <f>MAR1!$B$5+MAR1!$C$5*COS(2*PI()*B356/365)+MAR1!$D$5*SIN(2*PI()*B356/365)+D356</f>
        <v/>
      </c>
    </row>
    <row r="357">
      <c r="A357" s="6">
        <f>Data!U357</f>
        <v/>
      </c>
      <c r="B357" s="6">
        <f>MOD(A357-1,365)+1</f>
        <v/>
      </c>
      <c r="C357" s="7">
        <f>NORM.S.INV(Data!X357)</f>
        <v/>
      </c>
      <c r="D357" s="7">
        <f>$J$3*D356+$J$6*C357</f>
        <v/>
      </c>
      <c r="E357" s="12">
        <f>MAR1!$B$5+MAR1!$C$5*COS(2*PI()*B357/365)+MAR1!$D$5*SIN(2*PI()*B357/365)+D357</f>
        <v/>
      </c>
    </row>
    <row r="358">
      <c r="A358" s="6">
        <f>Data!U358</f>
        <v/>
      </c>
      <c r="B358" s="6">
        <f>MOD(A358-1,365)+1</f>
        <v/>
      </c>
      <c r="C358" s="7">
        <f>NORM.S.INV(Data!X358)</f>
        <v/>
      </c>
      <c r="D358" s="7">
        <f>$J$3*D357+$J$6*C358</f>
        <v/>
      </c>
      <c r="E358" s="12">
        <f>MAR1!$B$5+MAR1!$C$5*COS(2*PI()*B358/365)+MAR1!$D$5*SIN(2*PI()*B358/365)+D358</f>
        <v/>
      </c>
    </row>
    <row r="359">
      <c r="A359" s="6">
        <f>Data!U359</f>
        <v/>
      </c>
      <c r="B359" s="6">
        <f>MOD(A359-1,365)+1</f>
        <v/>
      </c>
      <c r="C359" s="7">
        <f>NORM.S.INV(Data!X359)</f>
        <v/>
      </c>
      <c r="D359" s="7">
        <f>$J$3*D358+$J$6*C359</f>
        <v/>
      </c>
      <c r="E359" s="12">
        <f>MAR1!$B$5+MAR1!$C$5*COS(2*PI()*B359/365)+MAR1!$D$5*SIN(2*PI()*B359/365)+D359</f>
        <v/>
      </c>
    </row>
    <row r="360">
      <c r="A360" s="6">
        <f>Data!U360</f>
        <v/>
      </c>
      <c r="B360" s="6">
        <f>MOD(A360-1,365)+1</f>
        <v/>
      </c>
      <c r="C360" s="7">
        <f>NORM.S.INV(Data!X360)</f>
        <v/>
      </c>
      <c r="D360" s="7">
        <f>$J$3*D359+$J$6*C360</f>
        <v/>
      </c>
      <c r="E360" s="12">
        <f>MAR1!$B$5+MAR1!$C$5*COS(2*PI()*B360/365)+MAR1!$D$5*SIN(2*PI()*B360/365)+D360</f>
        <v/>
      </c>
    </row>
    <row r="361">
      <c r="A361" s="6">
        <f>Data!U361</f>
        <v/>
      </c>
      <c r="B361" s="6">
        <f>MOD(A361-1,365)+1</f>
        <v/>
      </c>
      <c r="C361" s="7">
        <f>NORM.S.INV(Data!X361)</f>
        <v/>
      </c>
      <c r="D361" s="7">
        <f>$J$3*D360+$J$6*C361</f>
        <v/>
      </c>
      <c r="E361" s="12">
        <f>MAR1!$B$5+MAR1!$C$5*COS(2*PI()*B361/365)+MAR1!$D$5*SIN(2*PI()*B361/365)+D361</f>
        <v/>
      </c>
    </row>
    <row r="362">
      <c r="A362" s="6">
        <f>Data!U362</f>
        <v/>
      </c>
      <c r="B362" s="6">
        <f>MOD(A362-1,365)+1</f>
        <v/>
      </c>
      <c r="C362" s="7">
        <f>NORM.S.INV(Data!X362)</f>
        <v/>
      </c>
      <c r="D362" s="7">
        <f>$J$3*D361+$J$6*C362</f>
        <v/>
      </c>
      <c r="E362" s="12">
        <f>MAR1!$B$5+MAR1!$C$5*COS(2*PI()*B362/365)+MAR1!$D$5*SIN(2*PI()*B362/365)+D362</f>
        <v/>
      </c>
    </row>
    <row r="363">
      <c r="A363" s="6">
        <f>Data!U363</f>
        <v/>
      </c>
      <c r="B363" s="6">
        <f>MOD(A363-1,365)+1</f>
        <v/>
      </c>
      <c r="C363" s="7">
        <f>NORM.S.INV(Data!X363)</f>
        <v/>
      </c>
      <c r="D363" s="7">
        <f>$J$3*D362+$J$6*C363</f>
        <v/>
      </c>
      <c r="E363" s="12">
        <f>MAR1!$B$5+MAR1!$C$5*COS(2*PI()*B363/365)+MAR1!$D$5*SIN(2*PI()*B363/365)+D363</f>
        <v/>
      </c>
    </row>
    <row r="364">
      <c r="A364" s="6">
        <f>Data!U364</f>
        <v/>
      </c>
      <c r="B364" s="6">
        <f>MOD(A364-1,365)+1</f>
        <v/>
      </c>
      <c r="C364" s="7">
        <f>NORM.S.INV(Data!X364)</f>
        <v/>
      </c>
      <c r="D364" s="7">
        <f>$J$3*D363+$J$6*C364</f>
        <v/>
      </c>
      <c r="E364" s="12">
        <f>MAR1!$B$5+MAR1!$C$5*COS(2*PI()*B364/365)+MAR1!$D$5*SIN(2*PI()*B364/365)+D364</f>
        <v/>
      </c>
    </row>
    <row r="365">
      <c r="A365" s="6">
        <f>Data!U365</f>
        <v/>
      </c>
      <c r="B365" s="6">
        <f>MOD(A365-1,365)+1</f>
        <v/>
      </c>
      <c r="C365" s="7">
        <f>NORM.S.INV(Data!X365)</f>
        <v/>
      </c>
      <c r="D365" s="7">
        <f>$J$3*D364+$J$6*C365</f>
        <v/>
      </c>
      <c r="E365" s="12">
        <f>MAR1!$B$5+MAR1!$C$5*COS(2*PI()*B365/365)+MAR1!$D$5*SIN(2*PI()*B365/365)+D365</f>
        <v/>
      </c>
    </row>
    <row r="366">
      <c r="A366" s="6">
        <f>Data!U366</f>
        <v/>
      </c>
      <c r="B366" s="6">
        <f>MOD(A366-1,365)+1</f>
        <v/>
      </c>
      <c r="C366" s="7">
        <f>NORM.S.INV(Data!X366)</f>
        <v/>
      </c>
      <c r="D366" s="7">
        <f>$J$3*D365+$J$6*C366</f>
        <v/>
      </c>
      <c r="E366" s="12">
        <f>MAR1!$B$5+MAR1!$C$5*COS(2*PI()*B366/365)+MAR1!$D$5*SIN(2*PI()*B366/365)+D366</f>
        <v/>
      </c>
    </row>
    <row r="367">
      <c r="A367" s="6">
        <f>Data!U367</f>
        <v/>
      </c>
      <c r="B367" s="6">
        <f>MOD(A367-1,365)+1</f>
        <v/>
      </c>
      <c r="C367" s="7">
        <f>NORM.S.INV(Data!X367)</f>
        <v/>
      </c>
      <c r="D367" s="7">
        <f>$J$3*D366+$J$6*C367</f>
        <v/>
      </c>
      <c r="E367" s="12">
        <f>MAR1!$B$5+MAR1!$C$5*COS(2*PI()*B367/365)+MAR1!$D$5*SIN(2*PI()*B367/365)+D367</f>
        <v/>
      </c>
    </row>
    <row r="368">
      <c r="A368" s="6">
        <f>Data!U368</f>
        <v/>
      </c>
      <c r="B368" s="6">
        <f>MOD(A368-1,365)+1</f>
        <v/>
      </c>
      <c r="C368" s="7">
        <f>NORM.S.INV(Data!X368)</f>
        <v/>
      </c>
      <c r="D368" s="7">
        <f>$J$3*D367+$J$6*C368</f>
        <v/>
      </c>
      <c r="E368" s="12">
        <f>MAR1!$B$5+MAR1!$C$5*COS(2*PI()*B368/365)+MAR1!$D$5*SIN(2*PI()*B368/365)+D368</f>
        <v/>
      </c>
    </row>
    <row r="369">
      <c r="A369" s="6">
        <f>Data!U369</f>
        <v/>
      </c>
      <c r="B369" s="6">
        <f>MOD(A369-1,365)+1</f>
        <v/>
      </c>
      <c r="C369" s="7">
        <f>NORM.S.INV(Data!X369)</f>
        <v/>
      </c>
      <c r="D369" s="7">
        <f>$J$3*D368+$J$6*C369</f>
        <v/>
      </c>
      <c r="E369" s="12">
        <f>MAR1!$B$5+MAR1!$C$5*COS(2*PI()*B369/365)+MAR1!$D$5*SIN(2*PI()*B369/365)+D369</f>
        <v/>
      </c>
    </row>
    <row r="370">
      <c r="A370" s="6">
        <f>Data!U370</f>
        <v/>
      </c>
      <c r="B370" s="6">
        <f>MOD(A370-1,365)+1</f>
        <v/>
      </c>
      <c r="C370" s="7">
        <f>NORM.S.INV(Data!X370)</f>
        <v/>
      </c>
      <c r="D370" s="7">
        <f>$J$3*D369+$J$6*C370</f>
        <v/>
      </c>
      <c r="E370" s="12">
        <f>MAR1!$B$5+MAR1!$C$5*COS(2*PI()*B370/365)+MAR1!$D$5*SIN(2*PI()*B370/365)+D370</f>
        <v/>
      </c>
    </row>
    <row r="371">
      <c r="A371" s="6">
        <f>Data!U371</f>
        <v/>
      </c>
      <c r="B371" s="6">
        <f>MOD(A371-1,365)+1</f>
        <v/>
      </c>
      <c r="C371" s="7">
        <f>NORM.S.INV(Data!X371)</f>
        <v/>
      </c>
      <c r="D371" s="7">
        <f>$J$3*D370+$J$6*C371</f>
        <v/>
      </c>
      <c r="E371" s="12">
        <f>MAR1!$B$5+MAR1!$C$5*COS(2*PI()*B371/365)+MAR1!$D$5*SIN(2*PI()*B371/365)+D371</f>
        <v/>
      </c>
    </row>
    <row r="372">
      <c r="A372" s="6">
        <f>Data!U372</f>
        <v/>
      </c>
      <c r="B372" s="6">
        <f>MOD(A372-1,365)+1</f>
        <v/>
      </c>
      <c r="C372" s="7">
        <f>NORM.S.INV(Data!X372)</f>
        <v/>
      </c>
      <c r="D372" s="7">
        <f>$J$3*D371+$J$6*C372</f>
        <v/>
      </c>
      <c r="E372" s="12">
        <f>MAR1!$B$5+MAR1!$C$5*COS(2*PI()*B372/365)+MAR1!$D$5*SIN(2*PI()*B372/365)+D372</f>
        <v/>
      </c>
    </row>
    <row r="373">
      <c r="A373" s="6">
        <f>Data!U373</f>
        <v/>
      </c>
      <c r="B373" s="6">
        <f>MOD(A373-1,365)+1</f>
        <v/>
      </c>
      <c r="C373" s="7">
        <f>NORM.S.INV(Data!X373)</f>
        <v/>
      </c>
      <c r="D373" s="7">
        <f>$J$3*D372+$J$6*C373</f>
        <v/>
      </c>
      <c r="E373" s="12">
        <f>MAR1!$B$5+MAR1!$C$5*COS(2*PI()*B373/365)+MAR1!$D$5*SIN(2*PI()*B373/365)+D373</f>
        <v/>
      </c>
    </row>
    <row r="374">
      <c r="A374" s="6">
        <f>Data!U374</f>
        <v/>
      </c>
      <c r="B374" s="6">
        <f>MOD(A374-1,365)+1</f>
        <v/>
      </c>
      <c r="C374" s="7">
        <f>NORM.S.INV(Data!X374)</f>
        <v/>
      </c>
      <c r="D374" s="7">
        <f>$J$3*D373+$J$6*C374</f>
        <v/>
      </c>
      <c r="E374" s="12">
        <f>MAR1!$B$5+MAR1!$C$5*COS(2*PI()*B374/365)+MAR1!$D$5*SIN(2*PI()*B374/365)+D374</f>
        <v/>
      </c>
    </row>
    <row r="375">
      <c r="A375" s="6">
        <f>Data!U375</f>
        <v/>
      </c>
      <c r="B375" s="6">
        <f>MOD(A375-1,365)+1</f>
        <v/>
      </c>
      <c r="C375" s="7">
        <f>NORM.S.INV(Data!X375)</f>
        <v/>
      </c>
      <c r="D375" s="7">
        <f>$J$3*D374+$J$6*C375</f>
        <v/>
      </c>
      <c r="E375" s="12">
        <f>MAR1!$B$5+MAR1!$C$5*COS(2*PI()*B375/365)+MAR1!$D$5*SIN(2*PI()*B375/365)+D375</f>
        <v/>
      </c>
    </row>
    <row r="376">
      <c r="A376" s="6">
        <f>Data!U376</f>
        <v/>
      </c>
      <c r="B376" s="6">
        <f>MOD(A376-1,365)+1</f>
        <v/>
      </c>
      <c r="C376" s="7">
        <f>NORM.S.INV(Data!X376)</f>
        <v/>
      </c>
      <c r="D376" s="7">
        <f>$J$3*D375+$J$6*C376</f>
        <v/>
      </c>
      <c r="E376" s="12">
        <f>MAR1!$B$5+MAR1!$C$5*COS(2*PI()*B376/365)+MAR1!$D$5*SIN(2*PI()*B376/365)+D376</f>
        <v/>
      </c>
    </row>
    <row r="377">
      <c r="A377" s="6">
        <f>Data!U377</f>
        <v/>
      </c>
      <c r="B377" s="6">
        <f>MOD(A377-1,365)+1</f>
        <v/>
      </c>
      <c r="C377" s="7">
        <f>NORM.S.INV(Data!X377)</f>
        <v/>
      </c>
      <c r="D377" s="7">
        <f>$J$3*D376+$J$6*C377</f>
        <v/>
      </c>
      <c r="E377" s="12">
        <f>MAR1!$B$5+MAR1!$C$5*COS(2*PI()*B377/365)+MAR1!$D$5*SIN(2*PI()*B377/365)+D377</f>
        <v/>
      </c>
    </row>
    <row r="378">
      <c r="A378" s="6">
        <f>Data!U378</f>
        <v/>
      </c>
      <c r="B378" s="6">
        <f>MOD(A378-1,365)+1</f>
        <v/>
      </c>
      <c r="C378" s="7">
        <f>NORM.S.INV(Data!X378)</f>
        <v/>
      </c>
      <c r="D378" s="7">
        <f>$J$3*D377+$J$6*C378</f>
        <v/>
      </c>
      <c r="E378" s="12">
        <f>MAR1!$B$5+MAR1!$C$5*COS(2*PI()*B378/365)+MAR1!$D$5*SIN(2*PI()*B378/365)+D378</f>
        <v/>
      </c>
    </row>
    <row r="379">
      <c r="A379" s="6">
        <f>Data!U379</f>
        <v/>
      </c>
      <c r="B379" s="6">
        <f>MOD(A379-1,365)+1</f>
        <v/>
      </c>
      <c r="C379" s="7">
        <f>NORM.S.INV(Data!X379)</f>
        <v/>
      </c>
      <c r="D379" s="7">
        <f>$J$3*D378+$J$6*C379</f>
        <v/>
      </c>
      <c r="E379" s="12">
        <f>MAR1!$B$5+MAR1!$C$5*COS(2*PI()*B379/365)+MAR1!$D$5*SIN(2*PI()*B379/365)+D379</f>
        <v/>
      </c>
    </row>
    <row r="380">
      <c r="A380" s="6">
        <f>Data!U380</f>
        <v/>
      </c>
      <c r="B380" s="6">
        <f>MOD(A380-1,365)+1</f>
        <v/>
      </c>
      <c r="C380" s="7">
        <f>NORM.S.INV(Data!X380)</f>
        <v/>
      </c>
      <c r="D380" s="7">
        <f>$J$3*D379+$J$6*C380</f>
        <v/>
      </c>
      <c r="E380" s="12">
        <f>MAR1!$B$5+MAR1!$C$5*COS(2*PI()*B380/365)+MAR1!$D$5*SIN(2*PI()*B380/365)+D380</f>
        <v/>
      </c>
    </row>
    <row r="381">
      <c r="A381" s="6">
        <f>Data!U381</f>
        <v/>
      </c>
      <c r="B381" s="6">
        <f>MOD(A381-1,365)+1</f>
        <v/>
      </c>
      <c r="C381" s="7">
        <f>NORM.S.INV(Data!X381)</f>
        <v/>
      </c>
      <c r="D381" s="7">
        <f>$J$3*D380+$J$6*C381</f>
        <v/>
      </c>
      <c r="E381" s="12">
        <f>MAR1!$B$5+MAR1!$C$5*COS(2*PI()*B381/365)+MAR1!$D$5*SIN(2*PI()*B381/365)+D381</f>
        <v/>
      </c>
    </row>
    <row r="382">
      <c r="A382" s="6">
        <f>Data!U382</f>
        <v/>
      </c>
      <c r="B382" s="6">
        <f>MOD(A382-1,365)+1</f>
        <v/>
      </c>
      <c r="C382" s="7">
        <f>NORM.S.INV(Data!X382)</f>
        <v/>
      </c>
      <c r="D382" s="7">
        <f>$J$3*D381+$J$6*C382</f>
        <v/>
      </c>
      <c r="E382" s="12">
        <f>MAR1!$B$5+MAR1!$C$5*COS(2*PI()*B382/365)+MAR1!$D$5*SIN(2*PI()*B382/365)+D382</f>
        <v/>
      </c>
    </row>
    <row r="383">
      <c r="A383" s="6">
        <f>Data!U383</f>
        <v/>
      </c>
      <c r="B383" s="6">
        <f>MOD(A383-1,365)+1</f>
        <v/>
      </c>
      <c r="C383" s="7">
        <f>NORM.S.INV(Data!X383)</f>
        <v/>
      </c>
      <c r="D383" s="7">
        <f>$J$3*D382+$J$6*C383</f>
        <v/>
      </c>
      <c r="E383" s="12">
        <f>MAR1!$B$5+MAR1!$C$5*COS(2*PI()*B383/365)+MAR1!$D$5*SIN(2*PI()*B383/365)+D383</f>
        <v/>
      </c>
    </row>
    <row r="384">
      <c r="A384" s="6">
        <f>Data!U384</f>
        <v/>
      </c>
      <c r="B384" s="6">
        <f>MOD(A384-1,365)+1</f>
        <v/>
      </c>
      <c r="C384" s="7">
        <f>NORM.S.INV(Data!X384)</f>
        <v/>
      </c>
      <c r="D384" s="7">
        <f>$J$3*D383+$J$6*C384</f>
        <v/>
      </c>
      <c r="E384" s="12">
        <f>MAR1!$B$5+MAR1!$C$5*COS(2*PI()*B384/365)+MAR1!$D$5*SIN(2*PI()*B384/365)+D384</f>
        <v/>
      </c>
    </row>
    <row r="385">
      <c r="A385" s="6">
        <f>Data!U385</f>
        <v/>
      </c>
      <c r="B385" s="6">
        <f>MOD(A385-1,365)+1</f>
        <v/>
      </c>
      <c r="C385" s="7">
        <f>NORM.S.INV(Data!X385)</f>
        <v/>
      </c>
      <c r="D385" s="7">
        <f>$J$3*D384+$J$6*C385</f>
        <v/>
      </c>
      <c r="E385" s="12">
        <f>MAR1!$B$5+MAR1!$C$5*COS(2*PI()*B385/365)+MAR1!$D$5*SIN(2*PI()*B385/365)+D385</f>
        <v/>
      </c>
    </row>
    <row r="386">
      <c r="A386" s="6">
        <f>Data!U386</f>
        <v/>
      </c>
      <c r="B386" s="6">
        <f>MOD(A386-1,365)+1</f>
        <v/>
      </c>
      <c r="C386" s="7">
        <f>NORM.S.INV(Data!X386)</f>
        <v/>
      </c>
      <c r="D386" s="7">
        <f>$J$3*D385+$J$6*C386</f>
        <v/>
      </c>
      <c r="E386" s="12">
        <f>MAR1!$B$5+MAR1!$C$5*COS(2*PI()*B386/365)+MAR1!$D$5*SIN(2*PI()*B386/365)+D386</f>
        <v/>
      </c>
    </row>
    <row r="387">
      <c r="A387" s="6">
        <f>Data!U387</f>
        <v/>
      </c>
      <c r="B387" s="6">
        <f>MOD(A387-1,365)+1</f>
        <v/>
      </c>
      <c r="C387" s="7">
        <f>NORM.S.INV(Data!X387)</f>
        <v/>
      </c>
      <c r="D387" s="7">
        <f>$J$3*D386+$J$6*C387</f>
        <v/>
      </c>
      <c r="E387" s="12">
        <f>MAR1!$B$5+MAR1!$C$5*COS(2*PI()*B387/365)+MAR1!$D$5*SIN(2*PI()*B387/365)+D387</f>
        <v/>
      </c>
    </row>
    <row r="388">
      <c r="A388" s="6">
        <f>Data!U388</f>
        <v/>
      </c>
      <c r="B388" s="6">
        <f>MOD(A388-1,365)+1</f>
        <v/>
      </c>
      <c r="C388" s="7">
        <f>NORM.S.INV(Data!X388)</f>
        <v/>
      </c>
      <c r="D388" s="7">
        <f>$J$3*D387+$J$6*C388</f>
        <v/>
      </c>
      <c r="E388" s="12">
        <f>MAR1!$B$5+MAR1!$C$5*COS(2*PI()*B388/365)+MAR1!$D$5*SIN(2*PI()*B388/365)+D388</f>
        <v/>
      </c>
    </row>
    <row r="389">
      <c r="A389" s="6">
        <f>Data!U389</f>
        <v/>
      </c>
      <c r="B389" s="6">
        <f>MOD(A389-1,365)+1</f>
        <v/>
      </c>
      <c r="C389" s="7">
        <f>NORM.S.INV(Data!X389)</f>
        <v/>
      </c>
      <c r="D389" s="7">
        <f>$J$3*D388+$J$6*C389</f>
        <v/>
      </c>
      <c r="E389" s="12">
        <f>MAR1!$B$5+MAR1!$C$5*COS(2*PI()*B389/365)+MAR1!$D$5*SIN(2*PI()*B389/365)+D389</f>
        <v/>
      </c>
    </row>
    <row r="390">
      <c r="A390" s="6">
        <f>Data!U390</f>
        <v/>
      </c>
      <c r="B390" s="6">
        <f>MOD(A390-1,365)+1</f>
        <v/>
      </c>
      <c r="C390" s="7">
        <f>NORM.S.INV(Data!X390)</f>
        <v/>
      </c>
      <c r="D390" s="7">
        <f>$J$3*D389+$J$6*C390</f>
        <v/>
      </c>
      <c r="E390" s="12">
        <f>MAR1!$B$5+MAR1!$C$5*COS(2*PI()*B390/365)+MAR1!$D$5*SIN(2*PI()*B390/365)+D390</f>
        <v/>
      </c>
    </row>
    <row r="391">
      <c r="A391" s="6">
        <f>Data!U391</f>
        <v/>
      </c>
      <c r="B391" s="6">
        <f>MOD(A391-1,365)+1</f>
        <v/>
      </c>
      <c r="C391" s="7">
        <f>NORM.S.INV(Data!X391)</f>
        <v/>
      </c>
      <c r="D391" s="7">
        <f>$J$3*D390+$J$6*C391</f>
        <v/>
      </c>
      <c r="E391" s="12">
        <f>MAR1!$B$5+MAR1!$C$5*COS(2*PI()*B391/365)+MAR1!$D$5*SIN(2*PI()*B391/365)+D391</f>
        <v/>
      </c>
    </row>
    <row r="392">
      <c r="A392" s="6">
        <f>Data!U392</f>
        <v/>
      </c>
      <c r="B392" s="6">
        <f>MOD(A392-1,365)+1</f>
        <v/>
      </c>
      <c r="C392" s="7">
        <f>NORM.S.INV(Data!X392)</f>
        <v/>
      </c>
      <c r="D392" s="7">
        <f>$J$3*D391+$J$6*C392</f>
        <v/>
      </c>
      <c r="E392" s="12">
        <f>MAR1!$B$5+MAR1!$C$5*COS(2*PI()*B392/365)+MAR1!$D$5*SIN(2*PI()*B392/365)+D392</f>
        <v/>
      </c>
    </row>
    <row r="393">
      <c r="A393" s="6">
        <f>Data!U393</f>
        <v/>
      </c>
      <c r="B393" s="6">
        <f>MOD(A393-1,365)+1</f>
        <v/>
      </c>
      <c r="C393" s="7">
        <f>NORM.S.INV(Data!X393)</f>
        <v/>
      </c>
      <c r="D393" s="7">
        <f>$J$3*D392+$J$6*C393</f>
        <v/>
      </c>
      <c r="E393" s="12">
        <f>MAR1!$B$5+MAR1!$C$5*COS(2*PI()*B393/365)+MAR1!$D$5*SIN(2*PI()*B393/365)+D393</f>
        <v/>
      </c>
    </row>
    <row r="394">
      <c r="A394" s="6">
        <f>Data!U394</f>
        <v/>
      </c>
      <c r="B394" s="6">
        <f>MOD(A394-1,365)+1</f>
        <v/>
      </c>
      <c r="C394" s="7">
        <f>NORM.S.INV(Data!X394)</f>
        <v/>
      </c>
      <c r="D394" s="7">
        <f>$J$3*D393+$J$6*C394</f>
        <v/>
      </c>
      <c r="E394" s="12">
        <f>MAR1!$B$5+MAR1!$C$5*COS(2*PI()*B394/365)+MAR1!$D$5*SIN(2*PI()*B394/365)+D394</f>
        <v/>
      </c>
    </row>
    <row r="395">
      <c r="A395" s="6">
        <f>Data!U395</f>
        <v/>
      </c>
      <c r="B395" s="6">
        <f>MOD(A395-1,365)+1</f>
        <v/>
      </c>
      <c r="C395" s="7">
        <f>NORM.S.INV(Data!X395)</f>
        <v/>
      </c>
      <c r="D395" s="7">
        <f>$J$3*D394+$J$6*C395</f>
        <v/>
      </c>
      <c r="E395" s="12">
        <f>MAR1!$B$5+MAR1!$C$5*COS(2*PI()*B395/365)+MAR1!$D$5*SIN(2*PI()*B395/365)+D395</f>
        <v/>
      </c>
    </row>
    <row r="396">
      <c r="A396" s="6">
        <f>Data!U396</f>
        <v/>
      </c>
      <c r="B396" s="6">
        <f>MOD(A396-1,365)+1</f>
        <v/>
      </c>
      <c r="C396" s="7">
        <f>NORM.S.INV(Data!X396)</f>
        <v/>
      </c>
      <c r="D396" s="7">
        <f>$J$3*D395+$J$6*C396</f>
        <v/>
      </c>
      <c r="E396" s="12">
        <f>MAR1!$B$5+MAR1!$C$5*COS(2*PI()*B396/365)+MAR1!$D$5*SIN(2*PI()*B396/365)+D396</f>
        <v/>
      </c>
    </row>
    <row r="397">
      <c r="A397" s="6">
        <f>Data!U397</f>
        <v/>
      </c>
      <c r="B397" s="6">
        <f>MOD(A397-1,365)+1</f>
        <v/>
      </c>
      <c r="C397" s="7">
        <f>NORM.S.INV(Data!X397)</f>
        <v/>
      </c>
      <c r="D397" s="7">
        <f>$J$3*D396+$J$6*C397</f>
        <v/>
      </c>
      <c r="E397" s="12">
        <f>MAR1!$B$5+MAR1!$C$5*COS(2*PI()*B397/365)+MAR1!$D$5*SIN(2*PI()*B397/365)+D397</f>
        <v/>
      </c>
    </row>
    <row r="398">
      <c r="A398" s="6">
        <f>Data!U398</f>
        <v/>
      </c>
      <c r="B398" s="6">
        <f>MOD(A398-1,365)+1</f>
        <v/>
      </c>
      <c r="C398" s="7">
        <f>NORM.S.INV(Data!X398)</f>
        <v/>
      </c>
      <c r="D398" s="7">
        <f>$J$3*D397+$J$6*C398</f>
        <v/>
      </c>
      <c r="E398" s="12">
        <f>MAR1!$B$5+MAR1!$C$5*COS(2*PI()*B398/365)+MAR1!$D$5*SIN(2*PI()*B398/365)+D398</f>
        <v/>
      </c>
    </row>
    <row r="399">
      <c r="A399" s="6">
        <f>Data!U399</f>
        <v/>
      </c>
      <c r="B399" s="6">
        <f>MOD(A399-1,365)+1</f>
        <v/>
      </c>
      <c r="C399" s="7">
        <f>NORM.S.INV(Data!X399)</f>
        <v/>
      </c>
      <c r="D399" s="7">
        <f>$J$3*D398+$J$6*C399</f>
        <v/>
      </c>
      <c r="E399" s="12">
        <f>MAR1!$B$5+MAR1!$C$5*COS(2*PI()*B399/365)+MAR1!$D$5*SIN(2*PI()*B399/365)+D399</f>
        <v/>
      </c>
    </row>
    <row r="400">
      <c r="A400" s="6">
        <f>Data!U400</f>
        <v/>
      </c>
      <c r="B400" s="6">
        <f>MOD(A400-1,365)+1</f>
        <v/>
      </c>
      <c r="C400" s="7">
        <f>NORM.S.INV(Data!X400)</f>
        <v/>
      </c>
      <c r="D400" s="7">
        <f>$J$3*D399+$J$6*C400</f>
        <v/>
      </c>
      <c r="E400" s="12">
        <f>MAR1!$B$5+MAR1!$C$5*COS(2*PI()*B400/365)+MAR1!$D$5*SIN(2*PI()*B400/365)+D400</f>
        <v/>
      </c>
    </row>
    <row r="401">
      <c r="A401" s="6">
        <f>Data!U401</f>
        <v/>
      </c>
      <c r="B401" s="6">
        <f>MOD(A401-1,365)+1</f>
        <v/>
      </c>
      <c r="C401" s="7">
        <f>NORM.S.INV(Data!X401)</f>
        <v/>
      </c>
      <c r="D401" s="7">
        <f>$J$3*D400+$J$6*C401</f>
        <v/>
      </c>
      <c r="E401" s="12">
        <f>MAR1!$B$5+MAR1!$C$5*COS(2*PI()*B401/365)+MAR1!$D$5*SIN(2*PI()*B401/365)+D401</f>
        <v/>
      </c>
    </row>
    <row r="402">
      <c r="A402" s="6">
        <f>Data!U402</f>
        <v/>
      </c>
      <c r="B402" s="6">
        <f>MOD(A402-1,365)+1</f>
        <v/>
      </c>
      <c r="C402" s="7">
        <f>NORM.S.INV(Data!X402)</f>
        <v/>
      </c>
      <c r="D402" s="7">
        <f>$J$3*D401+$J$6*C402</f>
        <v/>
      </c>
      <c r="E402" s="12">
        <f>MAR1!$B$5+MAR1!$C$5*COS(2*PI()*B402/365)+MAR1!$D$5*SIN(2*PI()*B402/365)+D402</f>
        <v/>
      </c>
    </row>
    <row r="403">
      <c r="A403" s="6">
        <f>Data!U403</f>
        <v/>
      </c>
      <c r="B403" s="6">
        <f>MOD(A403-1,365)+1</f>
        <v/>
      </c>
      <c r="C403" s="7">
        <f>NORM.S.INV(Data!X403)</f>
        <v/>
      </c>
      <c r="D403" s="7">
        <f>$J$3*D402+$J$6*C403</f>
        <v/>
      </c>
      <c r="E403" s="12">
        <f>MAR1!$B$5+MAR1!$C$5*COS(2*PI()*B403/365)+MAR1!$D$5*SIN(2*PI()*B403/365)+D403</f>
        <v/>
      </c>
    </row>
    <row r="404">
      <c r="A404" s="6">
        <f>Data!U404</f>
        <v/>
      </c>
      <c r="B404" s="6">
        <f>MOD(A404-1,365)+1</f>
        <v/>
      </c>
      <c r="C404" s="7">
        <f>NORM.S.INV(Data!X404)</f>
        <v/>
      </c>
      <c r="D404" s="7">
        <f>$J$3*D403+$J$6*C404</f>
        <v/>
      </c>
      <c r="E404" s="12">
        <f>MAR1!$B$5+MAR1!$C$5*COS(2*PI()*B404/365)+MAR1!$D$5*SIN(2*PI()*B404/365)+D404</f>
        <v/>
      </c>
    </row>
    <row r="405">
      <c r="A405" s="6">
        <f>Data!U405</f>
        <v/>
      </c>
      <c r="B405" s="6">
        <f>MOD(A405-1,365)+1</f>
        <v/>
      </c>
      <c r="C405" s="7">
        <f>NORM.S.INV(Data!X405)</f>
        <v/>
      </c>
      <c r="D405" s="7">
        <f>$J$3*D404+$J$6*C405</f>
        <v/>
      </c>
      <c r="E405" s="12">
        <f>MAR1!$B$5+MAR1!$C$5*COS(2*PI()*B405/365)+MAR1!$D$5*SIN(2*PI()*B405/365)+D405</f>
        <v/>
      </c>
    </row>
    <row r="406">
      <c r="A406" s="6">
        <f>Data!U406</f>
        <v/>
      </c>
      <c r="B406" s="6">
        <f>MOD(A406-1,365)+1</f>
        <v/>
      </c>
      <c r="C406" s="7">
        <f>NORM.S.INV(Data!X406)</f>
        <v/>
      </c>
      <c r="D406" s="7">
        <f>$J$3*D405+$J$6*C406</f>
        <v/>
      </c>
      <c r="E406" s="12">
        <f>MAR1!$B$5+MAR1!$C$5*COS(2*PI()*B406/365)+MAR1!$D$5*SIN(2*PI()*B406/365)+D406</f>
        <v/>
      </c>
    </row>
    <row r="407">
      <c r="A407" s="6">
        <f>Data!U407</f>
        <v/>
      </c>
      <c r="B407" s="6">
        <f>MOD(A407-1,365)+1</f>
        <v/>
      </c>
      <c r="C407" s="7">
        <f>NORM.S.INV(Data!X407)</f>
        <v/>
      </c>
      <c r="D407" s="7">
        <f>$J$3*D406+$J$6*C407</f>
        <v/>
      </c>
      <c r="E407" s="12">
        <f>MAR1!$B$5+MAR1!$C$5*COS(2*PI()*B407/365)+MAR1!$D$5*SIN(2*PI()*B407/365)+D407</f>
        <v/>
      </c>
    </row>
    <row r="408">
      <c r="A408" s="6">
        <f>Data!U408</f>
        <v/>
      </c>
      <c r="B408" s="6">
        <f>MOD(A408-1,365)+1</f>
        <v/>
      </c>
      <c r="C408" s="7">
        <f>NORM.S.INV(Data!X408)</f>
        <v/>
      </c>
      <c r="D408" s="7">
        <f>$J$3*D407+$J$6*C408</f>
        <v/>
      </c>
      <c r="E408" s="12">
        <f>MAR1!$B$5+MAR1!$C$5*COS(2*PI()*B408/365)+MAR1!$D$5*SIN(2*PI()*B408/365)+D408</f>
        <v/>
      </c>
    </row>
    <row r="409">
      <c r="A409" s="6">
        <f>Data!U409</f>
        <v/>
      </c>
      <c r="B409" s="6">
        <f>MOD(A409-1,365)+1</f>
        <v/>
      </c>
      <c r="C409" s="7">
        <f>NORM.S.INV(Data!X409)</f>
        <v/>
      </c>
      <c r="D409" s="7">
        <f>$J$3*D408+$J$6*C409</f>
        <v/>
      </c>
      <c r="E409" s="12">
        <f>MAR1!$B$5+MAR1!$C$5*COS(2*PI()*B409/365)+MAR1!$D$5*SIN(2*PI()*B409/365)+D409</f>
        <v/>
      </c>
    </row>
    <row r="410">
      <c r="A410" s="6">
        <f>Data!U410</f>
        <v/>
      </c>
      <c r="B410" s="6">
        <f>MOD(A410-1,365)+1</f>
        <v/>
      </c>
      <c r="C410" s="7">
        <f>NORM.S.INV(Data!X410)</f>
        <v/>
      </c>
      <c r="D410" s="7">
        <f>$J$3*D409+$J$6*C410</f>
        <v/>
      </c>
      <c r="E410" s="12">
        <f>MAR1!$B$5+MAR1!$C$5*COS(2*PI()*B410/365)+MAR1!$D$5*SIN(2*PI()*B410/365)+D410</f>
        <v/>
      </c>
    </row>
    <row r="411">
      <c r="A411" s="6">
        <f>Data!U411</f>
        <v/>
      </c>
      <c r="B411" s="6">
        <f>MOD(A411-1,365)+1</f>
        <v/>
      </c>
      <c r="C411" s="7">
        <f>NORM.S.INV(Data!X411)</f>
        <v/>
      </c>
      <c r="D411" s="7">
        <f>$J$3*D410+$J$6*C411</f>
        <v/>
      </c>
      <c r="E411" s="12">
        <f>MAR1!$B$5+MAR1!$C$5*COS(2*PI()*B411/365)+MAR1!$D$5*SIN(2*PI()*B411/365)+D411</f>
        <v/>
      </c>
    </row>
    <row r="412">
      <c r="A412" s="6">
        <f>Data!U412</f>
        <v/>
      </c>
      <c r="B412" s="6">
        <f>MOD(A412-1,365)+1</f>
        <v/>
      </c>
      <c r="C412" s="7">
        <f>NORM.S.INV(Data!X412)</f>
        <v/>
      </c>
      <c r="D412" s="7">
        <f>$J$3*D411+$J$6*C412</f>
        <v/>
      </c>
      <c r="E412" s="12">
        <f>MAR1!$B$5+MAR1!$C$5*COS(2*PI()*B412/365)+MAR1!$D$5*SIN(2*PI()*B412/365)+D412</f>
        <v/>
      </c>
    </row>
    <row r="413">
      <c r="A413" s="6">
        <f>Data!U413</f>
        <v/>
      </c>
      <c r="B413" s="6">
        <f>MOD(A413-1,365)+1</f>
        <v/>
      </c>
      <c r="C413" s="7">
        <f>NORM.S.INV(Data!X413)</f>
        <v/>
      </c>
      <c r="D413" s="7">
        <f>$J$3*D412+$J$6*C413</f>
        <v/>
      </c>
      <c r="E413" s="12">
        <f>MAR1!$B$5+MAR1!$C$5*COS(2*PI()*B413/365)+MAR1!$D$5*SIN(2*PI()*B413/365)+D413</f>
        <v/>
      </c>
    </row>
    <row r="414">
      <c r="A414" s="6">
        <f>Data!U414</f>
        <v/>
      </c>
      <c r="B414" s="6">
        <f>MOD(A414-1,365)+1</f>
        <v/>
      </c>
      <c r="C414" s="7">
        <f>NORM.S.INV(Data!X414)</f>
        <v/>
      </c>
      <c r="D414" s="7">
        <f>$J$3*D413+$J$6*C414</f>
        <v/>
      </c>
      <c r="E414" s="12">
        <f>MAR1!$B$5+MAR1!$C$5*COS(2*PI()*B414/365)+MAR1!$D$5*SIN(2*PI()*B414/365)+D414</f>
        <v/>
      </c>
    </row>
    <row r="415">
      <c r="A415" s="6">
        <f>Data!U415</f>
        <v/>
      </c>
      <c r="B415" s="6">
        <f>MOD(A415-1,365)+1</f>
        <v/>
      </c>
      <c r="C415" s="7">
        <f>NORM.S.INV(Data!X415)</f>
        <v/>
      </c>
      <c r="D415" s="7">
        <f>$J$3*D414+$J$6*C415</f>
        <v/>
      </c>
      <c r="E415" s="12">
        <f>MAR1!$B$5+MAR1!$C$5*COS(2*PI()*B415/365)+MAR1!$D$5*SIN(2*PI()*B415/365)+D415</f>
        <v/>
      </c>
    </row>
    <row r="416">
      <c r="A416" s="6">
        <f>Data!U416</f>
        <v/>
      </c>
      <c r="B416" s="6">
        <f>MOD(A416-1,365)+1</f>
        <v/>
      </c>
      <c r="C416" s="7">
        <f>NORM.S.INV(Data!X416)</f>
        <v/>
      </c>
      <c r="D416" s="7">
        <f>$J$3*D415+$J$6*C416</f>
        <v/>
      </c>
      <c r="E416" s="12">
        <f>MAR1!$B$5+MAR1!$C$5*COS(2*PI()*B416/365)+MAR1!$D$5*SIN(2*PI()*B416/365)+D416</f>
        <v/>
      </c>
    </row>
    <row r="417">
      <c r="A417" s="6">
        <f>Data!U417</f>
        <v/>
      </c>
      <c r="B417" s="6">
        <f>MOD(A417-1,365)+1</f>
        <v/>
      </c>
      <c r="C417" s="7">
        <f>NORM.S.INV(Data!X417)</f>
        <v/>
      </c>
      <c r="D417" s="7">
        <f>$J$3*D416+$J$6*C417</f>
        <v/>
      </c>
      <c r="E417" s="12">
        <f>MAR1!$B$5+MAR1!$C$5*COS(2*PI()*B417/365)+MAR1!$D$5*SIN(2*PI()*B417/365)+D417</f>
        <v/>
      </c>
    </row>
    <row r="418">
      <c r="A418" s="6">
        <f>Data!U418</f>
        <v/>
      </c>
      <c r="B418" s="6">
        <f>MOD(A418-1,365)+1</f>
        <v/>
      </c>
      <c r="C418" s="7">
        <f>NORM.S.INV(Data!X418)</f>
        <v/>
      </c>
      <c r="D418" s="7">
        <f>$J$3*D417+$J$6*C418</f>
        <v/>
      </c>
      <c r="E418" s="12">
        <f>MAR1!$B$5+MAR1!$C$5*COS(2*PI()*B418/365)+MAR1!$D$5*SIN(2*PI()*B418/365)+D418</f>
        <v/>
      </c>
    </row>
    <row r="419">
      <c r="A419" s="6">
        <f>Data!U419</f>
        <v/>
      </c>
      <c r="B419" s="6">
        <f>MOD(A419-1,365)+1</f>
        <v/>
      </c>
      <c r="C419" s="7">
        <f>NORM.S.INV(Data!X419)</f>
        <v/>
      </c>
      <c r="D419" s="7">
        <f>$J$3*D418+$J$6*C419</f>
        <v/>
      </c>
      <c r="E419" s="12">
        <f>MAR1!$B$5+MAR1!$C$5*COS(2*PI()*B419/365)+MAR1!$D$5*SIN(2*PI()*B419/365)+D419</f>
        <v/>
      </c>
    </row>
    <row r="420">
      <c r="A420" s="6">
        <f>Data!U420</f>
        <v/>
      </c>
      <c r="B420" s="6">
        <f>MOD(A420-1,365)+1</f>
        <v/>
      </c>
      <c r="C420" s="7">
        <f>NORM.S.INV(Data!X420)</f>
        <v/>
      </c>
      <c r="D420" s="7">
        <f>$J$3*D419+$J$6*C420</f>
        <v/>
      </c>
      <c r="E420" s="12">
        <f>MAR1!$B$5+MAR1!$C$5*COS(2*PI()*B420/365)+MAR1!$D$5*SIN(2*PI()*B420/365)+D420</f>
        <v/>
      </c>
    </row>
    <row r="421">
      <c r="A421" s="6">
        <f>Data!U421</f>
        <v/>
      </c>
      <c r="B421" s="6">
        <f>MOD(A421-1,365)+1</f>
        <v/>
      </c>
      <c r="C421" s="7">
        <f>NORM.S.INV(Data!X421)</f>
        <v/>
      </c>
      <c r="D421" s="7">
        <f>$J$3*D420+$J$6*C421</f>
        <v/>
      </c>
      <c r="E421" s="12">
        <f>MAR1!$B$5+MAR1!$C$5*COS(2*PI()*B421/365)+MAR1!$D$5*SIN(2*PI()*B421/365)+D421</f>
        <v/>
      </c>
    </row>
    <row r="422">
      <c r="A422" s="6">
        <f>Data!U422</f>
        <v/>
      </c>
      <c r="B422" s="6">
        <f>MOD(A422-1,365)+1</f>
        <v/>
      </c>
      <c r="C422" s="7">
        <f>NORM.S.INV(Data!X422)</f>
        <v/>
      </c>
      <c r="D422" s="7">
        <f>$J$3*D421+$J$6*C422</f>
        <v/>
      </c>
      <c r="E422" s="12">
        <f>MAR1!$B$5+MAR1!$C$5*COS(2*PI()*B422/365)+MAR1!$D$5*SIN(2*PI()*B422/365)+D422</f>
        <v/>
      </c>
    </row>
    <row r="423">
      <c r="A423" s="6">
        <f>Data!U423</f>
        <v/>
      </c>
      <c r="B423" s="6">
        <f>MOD(A423-1,365)+1</f>
        <v/>
      </c>
      <c r="C423" s="7">
        <f>NORM.S.INV(Data!X423)</f>
        <v/>
      </c>
      <c r="D423" s="7">
        <f>$J$3*D422+$J$6*C423</f>
        <v/>
      </c>
      <c r="E423" s="12">
        <f>MAR1!$B$5+MAR1!$C$5*COS(2*PI()*B423/365)+MAR1!$D$5*SIN(2*PI()*B423/365)+D423</f>
        <v/>
      </c>
    </row>
    <row r="424">
      <c r="A424" s="6">
        <f>Data!U424</f>
        <v/>
      </c>
      <c r="B424" s="6">
        <f>MOD(A424-1,365)+1</f>
        <v/>
      </c>
      <c r="C424" s="7">
        <f>NORM.S.INV(Data!X424)</f>
        <v/>
      </c>
      <c r="D424" s="7">
        <f>$J$3*D423+$J$6*C424</f>
        <v/>
      </c>
      <c r="E424" s="12">
        <f>MAR1!$B$5+MAR1!$C$5*COS(2*PI()*B424/365)+MAR1!$D$5*SIN(2*PI()*B424/365)+D424</f>
        <v/>
      </c>
    </row>
    <row r="425">
      <c r="A425" s="6">
        <f>Data!U425</f>
        <v/>
      </c>
      <c r="B425" s="6">
        <f>MOD(A425-1,365)+1</f>
        <v/>
      </c>
      <c r="C425" s="7">
        <f>NORM.S.INV(Data!X425)</f>
        <v/>
      </c>
      <c r="D425" s="7">
        <f>$J$3*D424+$J$6*C425</f>
        <v/>
      </c>
      <c r="E425" s="12">
        <f>MAR1!$B$5+MAR1!$C$5*COS(2*PI()*B425/365)+MAR1!$D$5*SIN(2*PI()*B425/365)+D425</f>
        <v/>
      </c>
    </row>
    <row r="426">
      <c r="A426" s="6">
        <f>Data!U426</f>
        <v/>
      </c>
      <c r="B426" s="6">
        <f>MOD(A426-1,365)+1</f>
        <v/>
      </c>
      <c r="C426" s="7">
        <f>NORM.S.INV(Data!X426)</f>
        <v/>
      </c>
      <c r="D426" s="7">
        <f>$J$3*D425+$J$6*C426</f>
        <v/>
      </c>
      <c r="E426" s="12">
        <f>MAR1!$B$5+MAR1!$C$5*COS(2*PI()*B426/365)+MAR1!$D$5*SIN(2*PI()*B426/365)+D426</f>
        <v/>
      </c>
    </row>
    <row r="427">
      <c r="A427" s="6">
        <f>Data!U427</f>
        <v/>
      </c>
      <c r="B427" s="6">
        <f>MOD(A427-1,365)+1</f>
        <v/>
      </c>
      <c r="C427" s="7">
        <f>NORM.S.INV(Data!X427)</f>
        <v/>
      </c>
      <c r="D427" s="7">
        <f>$J$3*D426+$J$6*C427</f>
        <v/>
      </c>
      <c r="E427" s="12">
        <f>MAR1!$B$5+MAR1!$C$5*COS(2*PI()*B427/365)+MAR1!$D$5*SIN(2*PI()*B427/365)+D427</f>
        <v/>
      </c>
    </row>
    <row r="428">
      <c r="A428" s="6">
        <f>Data!U428</f>
        <v/>
      </c>
      <c r="B428" s="6">
        <f>MOD(A428-1,365)+1</f>
        <v/>
      </c>
      <c r="C428" s="7">
        <f>NORM.S.INV(Data!X428)</f>
        <v/>
      </c>
      <c r="D428" s="7">
        <f>$J$3*D427+$J$6*C428</f>
        <v/>
      </c>
      <c r="E428" s="12">
        <f>MAR1!$B$5+MAR1!$C$5*COS(2*PI()*B428/365)+MAR1!$D$5*SIN(2*PI()*B428/365)+D428</f>
        <v/>
      </c>
    </row>
    <row r="429">
      <c r="A429" s="6">
        <f>Data!U429</f>
        <v/>
      </c>
      <c r="B429" s="6">
        <f>MOD(A429-1,365)+1</f>
        <v/>
      </c>
      <c r="C429" s="7">
        <f>NORM.S.INV(Data!X429)</f>
        <v/>
      </c>
      <c r="D429" s="7">
        <f>$J$3*D428+$J$6*C429</f>
        <v/>
      </c>
      <c r="E429" s="12">
        <f>MAR1!$B$5+MAR1!$C$5*COS(2*PI()*B429/365)+MAR1!$D$5*SIN(2*PI()*B429/365)+D429</f>
        <v/>
      </c>
    </row>
    <row r="430">
      <c r="A430" s="6">
        <f>Data!U430</f>
        <v/>
      </c>
      <c r="B430" s="6">
        <f>MOD(A430-1,365)+1</f>
        <v/>
      </c>
      <c r="C430" s="7">
        <f>NORM.S.INV(Data!X430)</f>
        <v/>
      </c>
      <c r="D430" s="7">
        <f>$J$3*D429+$J$6*C430</f>
        <v/>
      </c>
      <c r="E430" s="12">
        <f>MAR1!$B$5+MAR1!$C$5*COS(2*PI()*B430/365)+MAR1!$D$5*SIN(2*PI()*B430/365)+D430</f>
        <v/>
      </c>
    </row>
    <row r="431">
      <c r="A431" s="6">
        <f>Data!U431</f>
        <v/>
      </c>
      <c r="B431" s="6">
        <f>MOD(A431-1,365)+1</f>
        <v/>
      </c>
      <c r="C431" s="7">
        <f>NORM.S.INV(Data!X431)</f>
        <v/>
      </c>
      <c r="D431" s="7">
        <f>$J$3*D430+$J$6*C431</f>
        <v/>
      </c>
      <c r="E431" s="12">
        <f>MAR1!$B$5+MAR1!$C$5*COS(2*PI()*B431/365)+MAR1!$D$5*SIN(2*PI()*B431/365)+D431</f>
        <v/>
      </c>
    </row>
    <row r="432">
      <c r="A432" s="6">
        <f>Data!U432</f>
        <v/>
      </c>
      <c r="B432" s="6">
        <f>MOD(A432-1,365)+1</f>
        <v/>
      </c>
      <c r="C432" s="7">
        <f>NORM.S.INV(Data!X432)</f>
        <v/>
      </c>
      <c r="D432" s="7">
        <f>$J$3*D431+$J$6*C432</f>
        <v/>
      </c>
      <c r="E432" s="12">
        <f>MAR1!$B$5+MAR1!$C$5*COS(2*PI()*B432/365)+MAR1!$D$5*SIN(2*PI()*B432/365)+D432</f>
        <v/>
      </c>
    </row>
    <row r="433">
      <c r="A433" s="6">
        <f>Data!U433</f>
        <v/>
      </c>
      <c r="B433" s="6">
        <f>MOD(A433-1,365)+1</f>
        <v/>
      </c>
      <c r="C433" s="7">
        <f>NORM.S.INV(Data!X433)</f>
        <v/>
      </c>
      <c r="D433" s="7">
        <f>$J$3*D432+$J$6*C433</f>
        <v/>
      </c>
      <c r="E433" s="12">
        <f>MAR1!$B$5+MAR1!$C$5*COS(2*PI()*B433/365)+MAR1!$D$5*SIN(2*PI()*B433/365)+D433</f>
        <v/>
      </c>
    </row>
    <row r="434">
      <c r="A434" s="6">
        <f>Data!U434</f>
        <v/>
      </c>
      <c r="B434" s="6">
        <f>MOD(A434-1,365)+1</f>
        <v/>
      </c>
      <c r="C434" s="7">
        <f>NORM.S.INV(Data!X434)</f>
        <v/>
      </c>
      <c r="D434" s="7">
        <f>$J$3*D433+$J$6*C434</f>
        <v/>
      </c>
      <c r="E434" s="12">
        <f>MAR1!$B$5+MAR1!$C$5*COS(2*PI()*B434/365)+MAR1!$D$5*SIN(2*PI()*B434/365)+D434</f>
        <v/>
      </c>
    </row>
    <row r="435">
      <c r="A435" s="6">
        <f>Data!U435</f>
        <v/>
      </c>
      <c r="B435" s="6">
        <f>MOD(A435-1,365)+1</f>
        <v/>
      </c>
      <c r="C435" s="7">
        <f>NORM.S.INV(Data!X435)</f>
        <v/>
      </c>
      <c r="D435" s="7">
        <f>$J$3*D434+$J$6*C435</f>
        <v/>
      </c>
      <c r="E435" s="12">
        <f>MAR1!$B$5+MAR1!$C$5*COS(2*PI()*B435/365)+MAR1!$D$5*SIN(2*PI()*B435/365)+D435</f>
        <v/>
      </c>
    </row>
    <row r="436">
      <c r="A436" s="6">
        <f>Data!U436</f>
        <v/>
      </c>
      <c r="B436" s="6">
        <f>MOD(A436-1,365)+1</f>
        <v/>
      </c>
      <c r="C436" s="7">
        <f>NORM.S.INV(Data!X436)</f>
        <v/>
      </c>
      <c r="D436" s="7">
        <f>$J$3*D435+$J$6*C436</f>
        <v/>
      </c>
      <c r="E436" s="12">
        <f>MAR1!$B$5+MAR1!$C$5*COS(2*PI()*B436/365)+MAR1!$D$5*SIN(2*PI()*B436/365)+D436</f>
        <v/>
      </c>
    </row>
    <row r="437">
      <c r="A437" s="6">
        <f>Data!U437</f>
        <v/>
      </c>
      <c r="B437" s="6">
        <f>MOD(A437-1,365)+1</f>
        <v/>
      </c>
      <c r="C437" s="7">
        <f>NORM.S.INV(Data!X437)</f>
        <v/>
      </c>
      <c r="D437" s="7">
        <f>$J$3*D436+$J$6*C437</f>
        <v/>
      </c>
      <c r="E437" s="12">
        <f>MAR1!$B$5+MAR1!$C$5*COS(2*PI()*B437/365)+MAR1!$D$5*SIN(2*PI()*B437/365)+D437</f>
        <v/>
      </c>
    </row>
    <row r="438">
      <c r="A438" s="6">
        <f>Data!U438</f>
        <v/>
      </c>
      <c r="B438" s="6">
        <f>MOD(A438-1,365)+1</f>
        <v/>
      </c>
      <c r="C438" s="7">
        <f>NORM.S.INV(Data!X438)</f>
        <v/>
      </c>
      <c r="D438" s="7">
        <f>$J$3*D437+$J$6*C438</f>
        <v/>
      </c>
      <c r="E438" s="12">
        <f>MAR1!$B$5+MAR1!$C$5*COS(2*PI()*B438/365)+MAR1!$D$5*SIN(2*PI()*B438/365)+D438</f>
        <v/>
      </c>
    </row>
    <row r="439">
      <c r="A439" s="6">
        <f>Data!U439</f>
        <v/>
      </c>
      <c r="B439" s="6">
        <f>MOD(A439-1,365)+1</f>
        <v/>
      </c>
      <c r="C439" s="7">
        <f>NORM.S.INV(Data!X439)</f>
        <v/>
      </c>
      <c r="D439" s="7">
        <f>$J$3*D438+$J$6*C439</f>
        <v/>
      </c>
      <c r="E439" s="12">
        <f>MAR1!$B$5+MAR1!$C$5*COS(2*PI()*B439/365)+MAR1!$D$5*SIN(2*PI()*B439/365)+D439</f>
        <v/>
      </c>
    </row>
    <row r="440">
      <c r="A440" s="6">
        <f>Data!U440</f>
        <v/>
      </c>
      <c r="B440" s="6">
        <f>MOD(A440-1,365)+1</f>
        <v/>
      </c>
      <c r="C440" s="7">
        <f>NORM.S.INV(Data!X440)</f>
        <v/>
      </c>
      <c r="D440" s="7">
        <f>$J$3*D439+$J$6*C440</f>
        <v/>
      </c>
      <c r="E440" s="12">
        <f>MAR1!$B$5+MAR1!$C$5*COS(2*PI()*B440/365)+MAR1!$D$5*SIN(2*PI()*B440/365)+D440</f>
        <v/>
      </c>
    </row>
    <row r="441">
      <c r="A441" s="6">
        <f>Data!U441</f>
        <v/>
      </c>
      <c r="B441" s="6">
        <f>MOD(A441-1,365)+1</f>
        <v/>
      </c>
      <c r="C441" s="7">
        <f>NORM.S.INV(Data!X441)</f>
        <v/>
      </c>
      <c r="D441" s="7">
        <f>$J$3*D440+$J$6*C441</f>
        <v/>
      </c>
      <c r="E441" s="12">
        <f>MAR1!$B$5+MAR1!$C$5*COS(2*PI()*B441/365)+MAR1!$D$5*SIN(2*PI()*B441/365)+D441</f>
        <v/>
      </c>
    </row>
    <row r="442">
      <c r="A442" s="6">
        <f>Data!U442</f>
        <v/>
      </c>
      <c r="B442" s="6">
        <f>MOD(A442-1,365)+1</f>
        <v/>
      </c>
      <c r="C442" s="7">
        <f>NORM.S.INV(Data!X442)</f>
        <v/>
      </c>
      <c r="D442" s="7">
        <f>$J$3*D441+$J$6*C442</f>
        <v/>
      </c>
      <c r="E442" s="12">
        <f>MAR1!$B$5+MAR1!$C$5*COS(2*PI()*B442/365)+MAR1!$D$5*SIN(2*PI()*B442/365)+D442</f>
        <v/>
      </c>
    </row>
    <row r="443">
      <c r="A443" s="6">
        <f>Data!U443</f>
        <v/>
      </c>
      <c r="B443" s="6">
        <f>MOD(A443-1,365)+1</f>
        <v/>
      </c>
      <c r="C443" s="7">
        <f>NORM.S.INV(Data!X443)</f>
        <v/>
      </c>
      <c r="D443" s="7">
        <f>$J$3*D442+$J$6*C443</f>
        <v/>
      </c>
      <c r="E443" s="12">
        <f>MAR1!$B$5+MAR1!$C$5*COS(2*PI()*B443/365)+MAR1!$D$5*SIN(2*PI()*B443/365)+D443</f>
        <v/>
      </c>
    </row>
    <row r="444">
      <c r="A444" s="6">
        <f>Data!U444</f>
        <v/>
      </c>
      <c r="B444" s="6">
        <f>MOD(A444-1,365)+1</f>
        <v/>
      </c>
      <c r="C444" s="7">
        <f>NORM.S.INV(Data!X444)</f>
        <v/>
      </c>
      <c r="D444" s="7">
        <f>$J$3*D443+$J$6*C444</f>
        <v/>
      </c>
      <c r="E444" s="12">
        <f>MAR1!$B$5+MAR1!$C$5*COS(2*PI()*B444/365)+MAR1!$D$5*SIN(2*PI()*B444/365)+D444</f>
        <v/>
      </c>
    </row>
    <row r="445">
      <c r="A445" s="6">
        <f>Data!U445</f>
        <v/>
      </c>
      <c r="B445" s="6">
        <f>MOD(A445-1,365)+1</f>
        <v/>
      </c>
      <c r="C445" s="7">
        <f>NORM.S.INV(Data!X445)</f>
        <v/>
      </c>
      <c r="D445" s="7">
        <f>$J$3*D444+$J$6*C445</f>
        <v/>
      </c>
      <c r="E445" s="12">
        <f>MAR1!$B$5+MAR1!$C$5*COS(2*PI()*B445/365)+MAR1!$D$5*SIN(2*PI()*B445/365)+D445</f>
        <v/>
      </c>
    </row>
    <row r="446">
      <c r="A446" s="6">
        <f>Data!U446</f>
        <v/>
      </c>
      <c r="B446" s="6">
        <f>MOD(A446-1,365)+1</f>
        <v/>
      </c>
      <c r="C446" s="7">
        <f>NORM.S.INV(Data!X446)</f>
        <v/>
      </c>
      <c r="D446" s="7">
        <f>$J$3*D445+$J$6*C446</f>
        <v/>
      </c>
      <c r="E446" s="12">
        <f>MAR1!$B$5+MAR1!$C$5*COS(2*PI()*B446/365)+MAR1!$D$5*SIN(2*PI()*B446/365)+D446</f>
        <v/>
      </c>
    </row>
    <row r="447">
      <c r="A447" s="6">
        <f>Data!U447</f>
        <v/>
      </c>
      <c r="B447" s="6">
        <f>MOD(A447-1,365)+1</f>
        <v/>
      </c>
      <c r="C447" s="7">
        <f>NORM.S.INV(Data!X447)</f>
        <v/>
      </c>
      <c r="D447" s="7">
        <f>$J$3*D446+$J$6*C447</f>
        <v/>
      </c>
      <c r="E447" s="12">
        <f>MAR1!$B$5+MAR1!$C$5*COS(2*PI()*B447/365)+MAR1!$D$5*SIN(2*PI()*B447/365)+D447</f>
        <v/>
      </c>
    </row>
    <row r="448">
      <c r="A448" s="6">
        <f>Data!U448</f>
        <v/>
      </c>
      <c r="B448" s="6">
        <f>MOD(A448-1,365)+1</f>
        <v/>
      </c>
      <c r="C448" s="7">
        <f>NORM.S.INV(Data!X448)</f>
        <v/>
      </c>
      <c r="D448" s="7">
        <f>$J$3*D447+$J$6*C448</f>
        <v/>
      </c>
      <c r="E448" s="12">
        <f>MAR1!$B$5+MAR1!$C$5*COS(2*PI()*B448/365)+MAR1!$D$5*SIN(2*PI()*B448/365)+D448</f>
        <v/>
      </c>
    </row>
    <row r="449">
      <c r="A449" s="6">
        <f>Data!U449</f>
        <v/>
      </c>
      <c r="B449" s="6">
        <f>MOD(A449-1,365)+1</f>
        <v/>
      </c>
      <c r="C449" s="7">
        <f>NORM.S.INV(Data!X449)</f>
        <v/>
      </c>
      <c r="D449" s="7">
        <f>$J$3*D448+$J$6*C449</f>
        <v/>
      </c>
      <c r="E449" s="12">
        <f>MAR1!$B$5+MAR1!$C$5*COS(2*PI()*B449/365)+MAR1!$D$5*SIN(2*PI()*B449/365)+D449</f>
        <v/>
      </c>
    </row>
    <row r="450">
      <c r="A450" s="6">
        <f>Data!U450</f>
        <v/>
      </c>
      <c r="B450" s="6">
        <f>MOD(A450-1,365)+1</f>
        <v/>
      </c>
      <c r="C450" s="7">
        <f>NORM.S.INV(Data!X450)</f>
        <v/>
      </c>
      <c r="D450" s="7">
        <f>$J$3*D449+$J$6*C450</f>
        <v/>
      </c>
      <c r="E450" s="12">
        <f>MAR1!$B$5+MAR1!$C$5*COS(2*PI()*B450/365)+MAR1!$D$5*SIN(2*PI()*B450/365)+D450</f>
        <v/>
      </c>
    </row>
    <row r="451">
      <c r="A451" s="6">
        <f>Data!U451</f>
        <v/>
      </c>
      <c r="B451" s="6">
        <f>MOD(A451-1,365)+1</f>
        <v/>
      </c>
      <c r="C451" s="7">
        <f>NORM.S.INV(Data!X451)</f>
        <v/>
      </c>
      <c r="D451" s="7">
        <f>$J$3*D450+$J$6*C451</f>
        <v/>
      </c>
      <c r="E451" s="12">
        <f>MAR1!$B$5+MAR1!$C$5*COS(2*PI()*B451/365)+MAR1!$D$5*SIN(2*PI()*B451/365)+D451</f>
        <v/>
      </c>
    </row>
    <row r="452">
      <c r="A452" s="6">
        <f>Data!U452</f>
        <v/>
      </c>
      <c r="B452" s="6">
        <f>MOD(A452-1,365)+1</f>
        <v/>
      </c>
      <c r="C452" s="7">
        <f>NORM.S.INV(Data!X452)</f>
        <v/>
      </c>
      <c r="D452" s="7">
        <f>$J$3*D451+$J$6*C452</f>
        <v/>
      </c>
      <c r="E452" s="12">
        <f>MAR1!$B$5+MAR1!$C$5*COS(2*PI()*B452/365)+MAR1!$D$5*SIN(2*PI()*B452/365)+D452</f>
        <v/>
      </c>
    </row>
    <row r="453">
      <c r="A453" s="6">
        <f>Data!U453</f>
        <v/>
      </c>
      <c r="B453" s="6">
        <f>MOD(A453-1,365)+1</f>
        <v/>
      </c>
      <c r="C453" s="7">
        <f>NORM.S.INV(Data!X453)</f>
        <v/>
      </c>
      <c r="D453" s="7">
        <f>$J$3*D452+$J$6*C453</f>
        <v/>
      </c>
      <c r="E453" s="12">
        <f>MAR1!$B$5+MAR1!$C$5*COS(2*PI()*B453/365)+MAR1!$D$5*SIN(2*PI()*B453/365)+D453</f>
        <v/>
      </c>
    </row>
    <row r="454">
      <c r="A454" s="6">
        <f>Data!U454</f>
        <v/>
      </c>
      <c r="B454" s="6">
        <f>MOD(A454-1,365)+1</f>
        <v/>
      </c>
      <c r="C454" s="7">
        <f>NORM.S.INV(Data!X454)</f>
        <v/>
      </c>
      <c r="D454" s="7">
        <f>$J$3*D453+$J$6*C454</f>
        <v/>
      </c>
      <c r="E454" s="12">
        <f>MAR1!$B$5+MAR1!$C$5*COS(2*PI()*B454/365)+MAR1!$D$5*SIN(2*PI()*B454/365)+D454</f>
        <v/>
      </c>
    </row>
    <row r="455">
      <c r="A455" s="6">
        <f>Data!U455</f>
        <v/>
      </c>
      <c r="B455" s="6">
        <f>MOD(A455-1,365)+1</f>
        <v/>
      </c>
      <c r="C455" s="7">
        <f>NORM.S.INV(Data!X455)</f>
        <v/>
      </c>
      <c r="D455" s="7">
        <f>$J$3*D454+$J$6*C455</f>
        <v/>
      </c>
      <c r="E455" s="12">
        <f>MAR1!$B$5+MAR1!$C$5*COS(2*PI()*B455/365)+MAR1!$D$5*SIN(2*PI()*B455/365)+D455</f>
        <v/>
      </c>
    </row>
    <row r="456">
      <c r="A456" s="6">
        <f>Data!U456</f>
        <v/>
      </c>
      <c r="B456" s="6">
        <f>MOD(A456-1,365)+1</f>
        <v/>
      </c>
      <c r="C456" s="7">
        <f>NORM.S.INV(Data!X456)</f>
        <v/>
      </c>
      <c r="D456" s="7">
        <f>$J$3*D455+$J$6*C456</f>
        <v/>
      </c>
      <c r="E456" s="12">
        <f>MAR1!$B$5+MAR1!$C$5*COS(2*PI()*B456/365)+MAR1!$D$5*SIN(2*PI()*B456/365)+D456</f>
        <v/>
      </c>
    </row>
    <row r="457">
      <c r="A457" s="6">
        <f>Data!U457</f>
        <v/>
      </c>
      <c r="B457" s="6">
        <f>MOD(A457-1,365)+1</f>
        <v/>
      </c>
      <c r="C457" s="7">
        <f>NORM.S.INV(Data!X457)</f>
        <v/>
      </c>
      <c r="D457" s="7">
        <f>$J$3*D456+$J$6*C457</f>
        <v/>
      </c>
      <c r="E457" s="12">
        <f>MAR1!$B$5+MAR1!$C$5*COS(2*PI()*B457/365)+MAR1!$D$5*SIN(2*PI()*B457/365)+D457</f>
        <v/>
      </c>
    </row>
    <row r="458">
      <c r="A458" s="6">
        <f>Data!U458</f>
        <v/>
      </c>
      <c r="B458" s="6">
        <f>MOD(A458-1,365)+1</f>
        <v/>
      </c>
      <c r="C458" s="7">
        <f>NORM.S.INV(Data!X458)</f>
        <v/>
      </c>
      <c r="D458" s="7">
        <f>$J$3*D457+$J$6*C458</f>
        <v/>
      </c>
      <c r="E458" s="12">
        <f>MAR1!$B$5+MAR1!$C$5*COS(2*PI()*B458/365)+MAR1!$D$5*SIN(2*PI()*B458/365)+D458</f>
        <v/>
      </c>
    </row>
    <row r="459">
      <c r="A459" s="6">
        <f>Data!U459</f>
        <v/>
      </c>
      <c r="B459" s="6">
        <f>MOD(A459-1,365)+1</f>
        <v/>
      </c>
      <c r="C459" s="7">
        <f>NORM.S.INV(Data!X459)</f>
        <v/>
      </c>
      <c r="D459" s="7">
        <f>$J$3*D458+$J$6*C459</f>
        <v/>
      </c>
      <c r="E459" s="12">
        <f>MAR1!$B$5+MAR1!$C$5*COS(2*PI()*B459/365)+MAR1!$D$5*SIN(2*PI()*B459/365)+D459</f>
        <v/>
      </c>
    </row>
    <row r="460">
      <c r="A460" s="6">
        <f>Data!U460</f>
        <v/>
      </c>
      <c r="B460" s="6">
        <f>MOD(A460-1,365)+1</f>
        <v/>
      </c>
      <c r="C460" s="7">
        <f>NORM.S.INV(Data!X460)</f>
        <v/>
      </c>
      <c r="D460" s="7">
        <f>$J$3*D459+$J$6*C460</f>
        <v/>
      </c>
      <c r="E460" s="12">
        <f>MAR1!$B$5+MAR1!$C$5*COS(2*PI()*B460/365)+MAR1!$D$5*SIN(2*PI()*B460/365)+D460</f>
        <v/>
      </c>
    </row>
    <row r="461">
      <c r="A461" s="6">
        <f>Data!U461</f>
        <v/>
      </c>
      <c r="B461" s="6">
        <f>MOD(A461-1,365)+1</f>
        <v/>
      </c>
      <c r="C461" s="7">
        <f>NORM.S.INV(Data!X461)</f>
        <v/>
      </c>
      <c r="D461" s="7">
        <f>$J$3*D460+$J$6*C461</f>
        <v/>
      </c>
      <c r="E461" s="12">
        <f>MAR1!$B$5+MAR1!$C$5*COS(2*PI()*B461/365)+MAR1!$D$5*SIN(2*PI()*B461/365)+D461</f>
        <v/>
      </c>
    </row>
    <row r="462">
      <c r="A462" s="6">
        <f>Data!U462</f>
        <v/>
      </c>
      <c r="B462" s="6">
        <f>MOD(A462-1,365)+1</f>
        <v/>
      </c>
      <c r="C462" s="7">
        <f>NORM.S.INV(Data!X462)</f>
        <v/>
      </c>
      <c r="D462" s="7">
        <f>$J$3*D461+$J$6*C462</f>
        <v/>
      </c>
      <c r="E462" s="12">
        <f>MAR1!$B$5+MAR1!$C$5*COS(2*PI()*B462/365)+MAR1!$D$5*SIN(2*PI()*B462/365)+D462</f>
        <v/>
      </c>
    </row>
    <row r="463">
      <c r="A463" s="6">
        <f>Data!U463</f>
        <v/>
      </c>
      <c r="B463" s="6">
        <f>MOD(A463-1,365)+1</f>
        <v/>
      </c>
      <c r="C463" s="7">
        <f>NORM.S.INV(Data!X463)</f>
        <v/>
      </c>
      <c r="D463" s="7">
        <f>$J$3*D462+$J$6*C463</f>
        <v/>
      </c>
      <c r="E463" s="12">
        <f>MAR1!$B$5+MAR1!$C$5*COS(2*PI()*B463/365)+MAR1!$D$5*SIN(2*PI()*B463/365)+D463</f>
        <v/>
      </c>
    </row>
    <row r="464">
      <c r="A464" s="6">
        <f>Data!U464</f>
        <v/>
      </c>
      <c r="B464" s="6">
        <f>MOD(A464-1,365)+1</f>
        <v/>
      </c>
      <c r="C464" s="7">
        <f>NORM.S.INV(Data!X464)</f>
        <v/>
      </c>
      <c r="D464" s="7">
        <f>$J$3*D463+$J$6*C464</f>
        <v/>
      </c>
      <c r="E464" s="12">
        <f>MAR1!$B$5+MAR1!$C$5*COS(2*PI()*B464/365)+MAR1!$D$5*SIN(2*PI()*B464/365)+D464</f>
        <v/>
      </c>
    </row>
    <row r="465">
      <c r="A465" s="6">
        <f>Data!U465</f>
        <v/>
      </c>
      <c r="B465" s="6">
        <f>MOD(A465-1,365)+1</f>
        <v/>
      </c>
      <c r="C465" s="7">
        <f>NORM.S.INV(Data!X465)</f>
        <v/>
      </c>
      <c r="D465" s="7">
        <f>$J$3*D464+$J$6*C465</f>
        <v/>
      </c>
      <c r="E465" s="12">
        <f>MAR1!$B$5+MAR1!$C$5*COS(2*PI()*B465/365)+MAR1!$D$5*SIN(2*PI()*B465/365)+D465</f>
        <v/>
      </c>
    </row>
    <row r="466">
      <c r="A466" s="6">
        <f>Data!U466</f>
        <v/>
      </c>
      <c r="B466" s="6">
        <f>MOD(A466-1,365)+1</f>
        <v/>
      </c>
      <c r="C466" s="7">
        <f>NORM.S.INV(Data!X466)</f>
        <v/>
      </c>
      <c r="D466" s="7">
        <f>$J$3*D465+$J$6*C466</f>
        <v/>
      </c>
      <c r="E466" s="12">
        <f>MAR1!$B$5+MAR1!$C$5*COS(2*PI()*B466/365)+MAR1!$D$5*SIN(2*PI()*B466/365)+D466</f>
        <v/>
      </c>
    </row>
    <row r="467">
      <c r="A467" s="6">
        <f>Data!U467</f>
        <v/>
      </c>
      <c r="B467" s="6">
        <f>MOD(A467-1,365)+1</f>
        <v/>
      </c>
      <c r="C467" s="7">
        <f>NORM.S.INV(Data!X467)</f>
        <v/>
      </c>
      <c r="D467" s="7">
        <f>$J$3*D466+$J$6*C467</f>
        <v/>
      </c>
      <c r="E467" s="12">
        <f>MAR1!$B$5+MAR1!$C$5*COS(2*PI()*B467/365)+MAR1!$D$5*SIN(2*PI()*B467/365)+D467</f>
        <v/>
      </c>
    </row>
    <row r="468">
      <c r="A468" s="6">
        <f>Data!U468</f>
        <v/>
      </c>
      <c r="B468" s="6">
        <f>MOD(A468-1,365)+1</f>
        <v/>
      </c>
      <c r="C468" s="7">
        <f>NORM.S.INV(Data!X468)</f>
        <v/>
      </c>
      <c r="D468" s="7">
        <f>$J$3*D467+$J$6*C468</f>
        <v/>
      </c>
      <c r="E468" s="12">
        <f>MAR1!$B$5+MAR1!$C$5*COS(2*PI()*B468/365)+MAR1!$D$5*SIN(2*PI()*B468/365)+D468</f>
        <v/>
      </c>
    </row>
    <row r="469">
      <c r="A469" s="6">
        <f>Data!U469</f>
        <v/>
      </c>
      <c r="B469" s="6">
        <f>MOD(A469-1,365)+1</f>
        <v/>
      </c>
      <c r="C469" s="7">
        <f>NORM.S.INV(Data!X469)</f>
        <v/>
      </c>
      <c r="D469" s="7">
        <f>$J$3*D468+$J$6*C469</f>
        <v/>
      </c>
      <c r="E469" s="12">
        <f>MAR1!$B$5+MAR1!$C$5*COS(2*PI()*B469/365)+MAR1!$D$5*SIN(2*PI()*B469/365)+D469</f>
        <v/>
      </c>
    </row>
    <row r="470">
      <c r="A470" s="6">
        <f>Data!U470</f>
        <v/>
      </c>
      <c r="B470" s="6">
        <f>MOD(A470-1,365)+1</f>
        <v/>
      </c>
      <c r="C470" s="7">
        <f>NORM.S.INV(Data!X470)</f>
        <v/>
      </c>
      <c r="D470" s="7">
        <f>$J$3*D469+$J$6*C470</f>
        <v/>
      </c>
      <c r="E470" s="12">
        <f>MAR1!$B$5+MAR1!$C$5*COS(2*PI()*B470/365)+MAR1!$D$5*SIN(2*PI()*B470/365)+D470</f>
        <v/>
      </c>
    </row>
    <row r="471">
      <c r="A471" s="6">
        <f>Data!U471</f>
        <v/>
      </c>
      <c r="B471" s="6">
        <f>MOD(A471-1,365)+1</f>
        <v/>
      </c>
      <c r="C471" s="7">
        <f>NORM.S.INV(Data!X471)</f>
        <v/>
      </c>
      <c r="D471" s="7">
        <f>$J$3*D470+$J$6*C471</f>
        <v/>
      </c>
      <c r="E471" s="12">
        <f>MAR1!$B$5+MAR1!$C$5*COS(2*PI()*B471/365)+MAR1!$D$5*SIN(2*PI()*B471/365)+D471</f>
        <v/>
      </c>
    </row>
    <row r="472">
      <c r="A472" s="6">
        <f>Data!U472</f>
        <v/>
      </c>
      <c r="B472" s="6">
        <f>MOD(A472-1,365)+1</f>
        <v/>
      </c>
      <c r="C472" s="7">
        <f>NORM.S.INV(Data!X472)</f>
        <v/>
      </c>
      <c r="D472" s="7">
        <f>$J$3*D471+$J$6*C472</f>
        <v/>
      </c>
      <c r="E472" s="12">
        <f>MAR1!$B$5+MAR1!$C$5*COS(2*PI()*B472/365)+MAR1!$D$5*SIN(2*PI()*B472/365)+D472</f>
        <v/>
      </c>
    </row>
    <row r="473">
      <c r="A473" s="6">
        <f>Data!U473</f>
        <v/>
      </c>
      <c r="B473" s="6">
        <f>MOD(A473-1,365)+1</f>
        <v/>
      </c>
      <c r="C473" s="7">
        <f>NORM.S.INV(Data!X473)</f>
        <v/>
      </c>
      <c r="D473" s="7">
        <f>$J$3*D472+$J$6*C473</f>
        <v/>
      </c>
      <c r="E473" s="12">
        <f>MAR1!$B$5+MAR1!$C$5*COS(2*PI()*B473/365)+MAR1!$D$5*SIN(2*PI()*B473/365)+D473</f>
        <v/>
      </c>
    </row>
    <row r="474">
      <c r="A474" s="6">
        <f>Data!U474</f>
        <v/>
      </c>
      <c r="B474" s="6">
        <f>MOD(A474-1,365)+1</f>
        <v/>
      </c>
      <c r="C474" s="7">
        <f>NORM.S.INV(Data!X474)</f>
        <v/>
      </c>
      <c r="D474" s="7">
        <f>$J$3*D473+$J$6*C474</f>
        <v/>
      </c>
      <c r="E474" s="12">
        <f>MAR1!$B$5+MAR1!$C$5*COS(2*PI()*B474/365)+MAR1!$D$5*SIN(2*PI()*B474/365)+D474</f>
        <v/>
      </c>
    </row>
    <row r="475">
      <c r="A475" s="6">
        <f>Data!U475</f>
        <v/>
      </c>
      <c r="B475" s="6">
        <f>MOD(A475-1,365)+1</f>
        <v/>
      </c>
      <c r="C475" s="7">
        <f>NORM.S.INV(Data!X475)</f>
        <v/>
      </c>
      <c r="D475" s="7">
        <f>$J$3*D474+$J$6*C475</f>
        <v/>
      </c>
      <c r="E475" s="12">
        <f>MAR1!$B$5+MAR1!$C$5*COS(2*PI()*B475/365)+MAR1!$D$5*SIN(2*PI()*B475/365)+D475</f>
        <v/>
      </c>
    </row>
    <row r="476">
      <c r="A476" s="6">
        <f>Data!U476</f>
        <v/>
      </c>
      <c r="B476" s="6">
        <f>MOD(A476-1,365)+1</f>
        <v/>
      </c>
      <c r="C476" s="7">
        <f>NORM.S.INV(Data!X476)</f>
        <v/>
      </c>
      <c r="D476" s="7">
        <f>$J$3*D475+$J$6*C476</f>
        <v/>
      </c>
      <c r="E476" s="12">
        <f>MAR1!$B$5+MAR1!$C$5*COS(2*PI()*B476/365)+MAR1!$D$5*SIN(2*PI()*B476/365)+D476</f>
        <v/>
      </c>
    </row>
    <row r="477">
      <c r="A477" s="6">
        <f>Data!U477</f>
        <v/>
      </c>
      <c r="B477" s="6">
        <f>MOD(A477-1,365)+1</f>
        <v/>
      </c>
      <c r="C477" s="7">
        <f>NORM.S.INV(Data!X477)</f>
        <v/>
      </c>
      <c r="D477" s="7">
        <f>$J$3*D476+$J$6*C477</f>
        <v/>
      </c>
      <c r="E477" s="12">
        <f>MAR1!$B$5+MAR1!$C$5*COS(2*PI()*B477/365)+MAR1!$D$5*SIN(2*PI()*B477/365)+D477</f>
        <v/>
      </c>
    </row>
    <row r="478">
      <c r="A478" s="6">
        <f>Data!U478</f>
        <v/>
      </c>
      <c r="B478" s="6">
        <f>MOD(A478-1,365)+1</f>
        <v/>
      </c>
      <c r="C478" s="7">
        <f>NORM.S.INV(Data!X478)</f>
        <v/>
      </c>
      <c r="D478" s="7">
        <f>$J$3*D477+$J$6*C478</f>
        <v/>
      </c>
      <c r="E478" s="12">
        <f>MAR1!$B$5+MAR1!$C$5*COS(2*PI()*B478/365)+MAR1!$D$5*SIN(2*PI()*B478/365)+D478</f>
        <v/>
      </c>
    </row>
    <row r="479">
      <c r="A479" s="6">
        <f>Data!U479</f>
        <v/>
      </c>
      <c r="B479" s="6">
        <f>MOD(A479-1,365)+1</f>
        <v/>
      </c>
      <c r="C479" s="7">
        <f>NORM.S.INV(Data!X479)</f>
        <v/>
      </c>
      <c r="D479" s="7">
        <f>$J$3*D478+$J$6*C479</f>
        <v/>
      </c>
      <c r="E479" s="12">
        <f>MAR1!$B$5+MAR1!$C$5*COS(2*PI()*B479/365)+MAR1!$D$5*SIN(2*PI()*B479/365)+D479</f>
        <v/>
      </c>
    </row>
    <row r="480">
      <c r="A480" s="6">
        <f>Data!U480</f>
        <v/>
      </c>
      <c r="B480" s="6">
        <f>MOD(A480-1,365)+1</f>
        <v/>
      </c>
      <c r="C480" s="7">
        <f>NORM.S.INV(Data!X480)</f>
        <v/>
      </c>
      <c r="D480" s="7">
        <f>$J$3*D479+$J$6*C480</f>
        <v/>
      </c>
      <c r="E480" s="12">
        <f>MAR1!$B$5+MAR1!$C$5*COS(2*PI()*B480/365)+MAR1!$D$5*SIN(2*PI()*B480/365)+D480</f>
        <v/>
      </c>
    </row>
    <row r="481">
      <c r="A481" s="6">
        <f>Data!U481</f>
        <v/>
      </c>
      <c r="B481" s="6">
        <f>MOD(A481-1,365)+1</f>
        <v/>
      </c>
      <c r="C481" s="7">
        <f>NORM.S.INV(Data!X481)</f>
        <v/>
      </c>
      <c r="D481" s="7">
        <f>$J$3*D480+$J$6*C481</f>
        <v/>
      </c>
      <c r="E481" s="12">
        <f>MAR1!$B$5+MAR1!$C$5*COS(2*PI()*B481/365)+MAR1!$D$5*SIN(2*PI()*B481/365)+D481</f>
        <v/>
      </c>
    </row>
    <row r="482">
      <c r="A482" s="6">
        <f>Data!U482</f>
        <v/>
      </c>
      <c r="B482" s="6">
        <f>MOD(A482-1,365)+1</f>
        <v/>
      </c>
      <c r="C482" s="7">
        <f>NORM.S.INV(Data!X482)</f>
        <v/>
      </c>
      <c r="D482" s="7">
        <f>$J$3*D481+$J$6*C482</f>
        <v/>
      </c>
      <c r="E482" s="12">
        <f>MAR1!$B$5+MAR1!$C$5*COS(2*PI()*B482/365)+MAR1!$D$5*SIN(2*PI()*B482/365)+D482</f>
        <v/>
      </c>
    </row>
    <row r="483">
      <c r="A483" s="6">
        <f>Data!U483</f>
        <v/>
      </c>
      <c r="B483" s="6">
        <f>MOD(A483-1,365)+1</f>
        <v/>
      </c>
      <c r="C483" s="7">
        <f>NORM.S.INV(Data!X483)</f>
        <v/>
      </c>
      <c r="D483" s="7">
        <f>$J$3*D482+$J$6*C483</f>
        <v/>
      </c>
      <c r="E483" s="12">
        <f>MAR1!$B$5+MAR1!$C$5*COS(2*PI()*B483/365)+MAR1!$D$5*SIN(2*PI()*B483/365)+D483</f>
        <v/>
      </c>
    </row>
    <row r="484">
      <c r="A484" s="6">
        <f>Data!U484</f>
        <v/>
      </c>
      <c r="B484" s="6">
        <f>MOD(A484-1,365)+1</f>
        <v/>
      </c>
      <c r="C484" s="7">
        <f>NORM.S.INV(Data!X484)</f>
        <v/>
      </c>
      <c r="D484" s="7">
        <f>$J$3*D483+$J$6*C484</f>
        <v/>
      </c>
      <c r="E484" s="12">
        <f>MAR1!$B$5+MAR1!$C$5*COS(2*PI()*B484/365)+MAR1!$D$5*SIN(2*PI()*B484/365)+D484</f>
        <v/>
      </c>
    </row>
    <row r="485">
      <c r="A485" s="6">
        <f>Data!U485</f>
        <v/>
      </c>
      <c r="B485" s="6">
        <f>MOD(A485-1,365)+1</f>
        <v/>
      </c>
      <c r="C485" s="7">
        <f>NORM.S.INV(Data!X485)</f>
        <v/>
      </c>
      <c r="D485" s="7">
        <f>$J$3*D484+$J$6*C485</f>
        <v/>
      </c>
      <c r="E485" s="12">
        <f>MAR1!$B$5+MAR1!$C$5*COS(2*PI()*B485/365)+MAR1!$D$5*SIN(2*PI()*B485/365)+D485</f>
        <v/>
      </c>
    </row>
    <row r="486">
      <c r="A486" s="6">
        <f>Data!U486</f>
        <v/>
      </c>
      <c r="B486" s="6">
        <f>MOD(A486-1,365)+1</f>
        <v/>
      </c>
      <c r="C486" s="7">
        <f>NORM.S.INV(Data!X486)</f>
        <v/>
      </c>
      <c r="D486" s="7">
        <f>$J$3*D485+$J$6*C486</f>
        <v/>
      </c>
      <c r="E486" s="12">
        <f>MAR1!$B$5+MAR1!$C$5*COS(2*PI()*B486/365)+MAR1!$D$5*SIN(2*PI()*B486/365)+D486</f>
        <v/>
      </c>
    </row>
    <row r="487">
      <c r="A487" s="6">
        <f>Data!U487</f>
        <v/>
      </c>
      <c r="B487" s="6">
        <f>MOD(A487-1,365)+1</f>
        <v/>
      </c>
      <c r="C487" s="7">
        <f>NORM.S.INV(Data!X487)</f>
        <v/>
      </c>
      <c r="D487" s="7">
        <f>$J$3*D486+$J$6*C487</f>
        <v/>
      </c>
      <c r="E487" s="12">
        <f>MAR1!$B$5+MAR1!$C$5*COS(2*PI()*B487/365)+MAR1!$D$5*SIN(2*PI()*B487/365)+D487</f>
        <v/>
      </c>
    </row>
    <row r="488">
      <c r="A488" s="6">
        <f>Data!U488</f>
        <v/>
      </c>
      <c r="B488" s="6">
        <f>MOD(A488-1,365)+1</f>
        <v/>
      </c>
      <c r="C488" s="7">
        <f>NORM.S.INV(Data!X488)</f>
        <v/>
      </c>
      <c r="D488" s="7">
        <f>$J$3*D487+$J$6*C488</f>
        <v/>
      </c>
      <c r="E488" s="12">
        <f>MAR1!$B$5+MAR1!$C$5*COS(2*PI()*B488/365)+MAR1!$D$5*SIN(2*PI()*B488/365)+D488</f>
        <v/>
      </c>
    </row>
    <row r="489">
      <c r="A489" s="6">
        <f>Data!U489</f>
        <v/>
      </c>
      <c r="B489" s="6">
        <f>MOD(A489-1,365)+1</f>
        <v/>
      </c>
      <c r="C489" s="7">
        <f>NORM.S.INV(Data!X489)</f>
        <v/>
      </c>
      <c r="D489" s="7">
        <f>$J$3*D488+$J$6*C489</f>
        <v/>
      </c>
      <c r="E489" s="12">
        <f>MAR1!$B$5+MAR1!$C$5*COS(2*PI()*B489/365)+MAR1!$D$5*SIN(2*PI()*B489/365)+D489</f>
        <v/>
      </c>
    </row>
    <row r="490">
      <c r="A490" s="6">
        <f>Data!U490</f>
        <v/>
      </c>
      <c r="B490" s="6">
        <f>MOD(A490-1,365)+1</f>
        <v/>
      </c>
      <c r="C490" s="7">
        <f>NORM.S.INV(Data!X490)</f>
        <v/>
      </c>
      <c r="D490" s="7">
        <f>$J$3*D489+$J$6*C490</f>
        <v/>
      </c>
      <c r="E490" s="12">
        <f>MAR1!$B$5+MAR1!$C$5*COS(2*PI()*B490/365)+MAR1!$D$5*SIN(2*PI()*B490/365)+D490</f>
        <v/>
      </c>
    </row>
    <row r="491">
      <c r="A491" s="6">
        <f>Data!U491</f>
        <v/>
      </c>
      <c r="B491" s="6">
        <f>MOD(A491-1,365)+1</f>
        <v/>
      </c>
      <c r="C491" s="7">
        <f>NORM.S.INV(Data!X491)</f>
        <v/>
      </c>
      <c r="D491" s="7">
        <f>$J$3*D490+$J$6*C491</f>
        <v/>
      </c>
      <c r="E491" s="12">
        <f>MAR1!$B$5+MAR1!$C$5*COS(2*PI()*B491/365)+MAR1!$D$5*SIN(2*PI()*B491/365)+D491</f>
        <v/>
      </c>
    </row>
    <row r="492">
      <c r="A492" s="6">
        <f>Data!U492</f>
        <v/>
      </c>
      <c r="B492" s="6">
        <f>MOD(A492-1,365)+1</f>
        <v/>
      </c>
      <c r="C492" s="7">
        <f>NORM.S.INV(Data!X492)</f>
        <v/>
      </c>
      <c r="D492" s="7">
        <f>$J$3*D491+$J$6*C492</f>
        <v/>
      </c>
      <c r="E492" s="12">
        <f>MAR1!$B$5+MAR1!$C$5*COS(2*PI()*B492/365)+MAR1!$D$5*SIN(2*PI()*B492/365)+D492</f>
        <v/>
      </c>
    </row>
    <row r="493">
      <c r="A493" s="6">
        <f>Data!U493</f>
        <v/>
      </c>
      <c r="B493" s="6">
        <f>MOD(A493-1,365)+1</f>
        <v/>
      </c>
      <c r="C493" s="7">
        <f>NORM.S.INV(Data!X493)</f>
        <v/>
      </c>
      <c r="D493" s="7">
        <f>$J$3*D492+$J$6*C493</f>
        <v/>
      </c>
      <c r="E493" s="12">
        <f>MAR1!$B$5+MAR1!$C$5*COS(2*PI()*B493/365)+MAR1!$D$5*SIN(2*PI()*B493/365)+D493</f>
        <v/>
      </c>
    </row>
    <row r="494">
      <c r="A494" s="6">
        <f>Data!U494</f>
        <v/>
      </c>
      <c r="B494" s="6">
        <f>MOD(A494-1,365)+1</f>
        <v/>
      </c>
      <c r="C494" s="7">
        <f>NORM.S.INV(Data!X494)</f>
        <v/>
      </c>
      <c r="D494" s="7">
        <f>$J$3*D493+$J$6*C494</f>
        <v/>
      </c>
      <c r="E494" s="12">
        <f>MAR1!$B$5+MAR1!$C$5*COS(2*PI()*B494/365)+MAR1!$D$5*SIN(2*PI()*B494/365)+D494</f>
        <v/>
      </c>
    </row>
    <row r="495">
      <c r="A495" s="6">
        <f>Data!U495</f>
        <v/>
      </c>
      <c r="B495" s="6">
        <f>MOD(A495-1,365)+1</f>
        <v/>
      </c>
      <c r="C495" s="7">
        <f>NORM.S.INV(Data!X495)</f>
        <v/>
      </c>
      <c r="D495" s="7">
        <f>$J$3*D494+$J$6*C495</f>
        <v/>
      </c>
      <c r="E495" s="12">
        <f>MAR1!$B$5+MAR1!$C$5*COS(2*PI()*B495/365)+MAR1!$D$5*SIN(2*PI()*B495/365)+D495</f>
        <v/>
      </c>
    </row>
    <row r="496">
      <c r="A496" s="6">
        <f>Data!U496</f>
        <v/>
      </c>
      <c r="B496" s="6">
        <f>MOD(A496-1,365)+1</f>
        <v/>
      </c>
      <c r="C496" s="7">
        <f>NORM.S.INV(Data!X496)</f>
        <v/>
      </c>
      <c r="D496" s="7">
        <f>$J$3*D495+$J$6*C496</f>
        <v/>
      </c>
      <c r="E496" s="12">
        <f>MAR1!$B$5+MAR1!$C$5*COS(2*PI()*B496/365)+MAR1!$D$5*SIN(2*PI()*B496/365)+D496</f>
        <v/>
      </c>
    </row>
    <row r="497">
      <c r="A497" s="6">
        <f>Data!U497</f>
        <v/>
      </c>
      <c r="B497" s="6">
        <f>MOD(A497-1,365)+1</f>
        <v/>
      </c>
      <c r="C497" s="7">
        <f>NORM.S.INV(Data!X497)</f>
        <v/>
      </c>
      <c r="D497" s="7">
        <f>$J$3*D496+$J$6*C497</f>
        <v/>
      </c>
      <c r="E497" s="12">
        <f>MAR1!$B$5+MAR1!$C$5*COS(2*PI()*B497/365)+MAR1!$D$5*SIN(2*PI()*B497/365)+D497</f>
        <v/>
      </c>
    </row>
    <row r="498">
      <c r="A498" s="6">
        <f>Data!U498</f>
        <v/>
      </c>
      <c r="B498" s="6">
        <f>MOD(A498-1,365)+1</f>
        <v/>
      </c>
      <c r="C498" s="7">
        <f>NORM.S.INV(Data!X498)</f>
        <v/>
      </c>
      <c r="D498" s="7">
        <f>$J$3*D497+$J$6*C498</f>
        <v/>
      </c>
      <c r="E498" s="12">
        <f>MAR1!$B$5+MAR1!$C$5*COS(2*PI()*B498/365)+MAR1!$D$5*SIN(2*PI()*B498/365)+D498</f>
        <v/>
      </c>
    </row>
    <row r="499">
      <c r="A499" s="6">
        <f>Data!U499</f>
        <v/>
      </c>
      <c r="B499" s="6">
        <f>MOD(A499-1,365)+1</f>
        <v/>
      </c>
      <c r="C499" s="7">
        <f>NORM.S.INV(Data!X499)</f>
        <v/>
      </c>
      <c r="D499" s="7">
        <f>$J$3*D498+$J$6*C499</f>
        <v/>
      </c>
      <c r="E499" s="12">
        <f>MAR1!$B$5+MAR1!$C$5*COS(2*PI()*B499/365)+MAR1!$D$5*SIN(2*PI()*B499/365)+D499</f>
        <v/>
      </c>
    </row>
    <row r="500">
      <c r="A500" s="6">
        <f>Data!U500</f>
        <v/>
      </c>
      <c r="B500" s="6">
        <f>MOD(A500-1,365)+1</f>
        <v/>
      </c>
      <c r="C500" s="7">
        <f>NORM.S.INV(Data!X500)</f>
        <v/>
      </c>
      <c r="D500" s="7">
        <f>$J$3*D499+$J$6*C500</f>
        <v/>
      </c>
      <c r="E500" s="12">
        <f>MAR1!$B$5+MAR1!$C$5*COS(2*PI()*B500/365)+MAR1!$D$5*SIN(2*PI()*B500/365)+D500</f>
        <v/>
      </c>
    </row>
    <row r="501">
      <c r="A501" s="6">
        <f>Data!U501</f>
        <v/>
      </c>
      <c r="B501" s="6">
        <f>MOD(A501-1,365)+1</f>
        <v/>
      </c>
      <c r="C501" s="7">
        <f>NORM.S.INV(Data!X501)</f>
        <v/>
      </c>
      <c r="D501" s="7">
        <f>$J$3*D500+$J$6*C501</f>
        <v/>
      </c>
      <c r="E501" s="12">
        <f>MAR1!$B$5+MAR1!$C$5*COS(2*PI()*B501/365)+MAR1!$D$5*SIN(2*PI()*B501/365)+D501</f>
        <v/>
      </c>
    </row>
    <row r="502">
      <c r="A502" s="6">
        <f>Data!U502</f>
        <v/>
      </c>
      <c r="B502" s="6">
        <f>MOD(A502-1,365)+1</f>
        <v/>
      </c>
      <c r="C502" s="7">
        <f>NORM.S.INV(Data!X502)</f>
        <v/>
      </c>
      <c r="D502" s="7">
        <f>$J$3*D501+$J$6*C502</f>
        <v/>
      </c>
      <c r="E502" s="12">
        <f>MAR1!$B$5+MAR1!$C$5*COS(2*PI()*B502/365)+MAR1!$D$5*SIN(2*PI()*B502/365)+D502</f>
        <v/>
      </c>
    </row>
    <row r="503">
      <c r="A503" s="6">
        <f>Data!U503</f>
        <v/>
      </c>
      <c r="B503" s="6">
        <f>MOD(A503-1,365)+1</f>
        <v/>
      </c>
      <c r="C503" s="7">
        <f>NORM.S.INV(Data!X503)</f>
        <v/>
      </c>
      <c r="D503" s="7">
        <f>$J$3*D502+$J$6*C503</f>
        <v/>
      </c>
      <c r="E503" s="12">
        <f>MAR1!$B$5+MAR1!$C$5*COS(2*PI()*B503/365)+MAR1!$D$5*SIN(2*PI()*B503/365)+D503</f>
        <v/>
      </c>
    </row>
    <row r="504">
      <c r="A504" s="6">
        <f>Data!U504</f>
        <v/>
      </c>
      <c r="B504" s="6">
        <f>MOD(A504-1,365)+1</f>
        <v/>
      </c>
      <c r="C504" s="7">
        <f>NORM.S.INV(Data!X504)</f>
        <v/>
      </c>
      <c r="D504" s="7">
        <f>$J$3*D503+$J$6*C504</f>
        <v/>
      </c>
      <c r="E504" s="12">
        <f>MAR1!$B$5+MAR1!$C$5*COS(2*PI()*B504/365)+MAR1!$D$5*SIN(2*PI()*B504/365)+D504</f>
        <v/>
      </c>
    </row>
    <row r="505">
      <c r="A505" s="6">
        <f>Data!U505</f>
        <v/>
      </c>
      <c r="B505" s="6">
        <f>MOD(A505-1,365)+1</f>
        <v/>
      </c>
      <c r="C505" s="7">
        <f>NORM.S.INV(Data!X505)</f>
        <v/>
      </c>
      <c r="D505" s="7">
        <f>$J$3*D504+$J$6*C505</f>
        <v/>
      </c>
      <c r="E505" s="12">
        <f>MAR1!$B$5+MAR1!$C$5*COS(2*PI()*B505/365)+MAR1!$D$5*SIN(2*PI()*B505/365)+D505</f>
        <v/>
      </c>
    </row>
    <row r="506">
      <c r="A506" s="6">
        <f>Data!U506</f>
        <v/>
      </c>
      <c r="B506" s="6">
        <f>MOD(A506-1,365)+1</f>
        <v/>
      </c>
      <c r="C506" s="7">
        <f>NORM.S.INV(Data!X506)</f>
        <v/>
      </c>
      <c r="D506" s="7">
        <f>$J$3*D505+$J$6*C506</f>
        <v/>
      </c>
      <c r="E506" s="12">
        <f>MAR1!$B$5+MAR1!$C$5*COS(2*PI()*B506/365)+MAR1!$D$5*SIN(2*PI()*B506/365)+D506</f>
        <v/>
      </c>
    </row>
    <row r="507">
      <c r="A507" s="6">
        <f>Data!U507</f>
        <v/>
      </c>
      <c r="B507" s="6">
        <f>MOD(A507-1,365)+1</f>
        <v/>
      </c>
      <c r="C507" s="7">
        <f>NORM.S.INV(Data!X507)</f>
        <v/>
      </c>
      <c r="D507" s="7">
        <f>$J$3*D506+$J$6*C507</f>
        <v/>
      </c>
      <c r="E507" s="12">
        <f>MAR1!$B$5+MAR1!$C$5*COS(2*PI()*B507/365)+MAR1!$D$5*SIN(2*PI()*B507/365)+D507</f>
        <v/>
      </c>
    </row>
    <row r="508">
      <c r="A508" s="6">
        <f>Data!U508</f>
        <v/>
      </c>
      <c r="B508" s="6">
        <f>MOD(A508-1,365)+1</f>
        <v/>
      </c>
      <c r="C508" s="7">
        <f>NORM.S.INV(Data!X508)</f>
        <v/>
      </c>
      <c r="D508" s="7">
        <f>$J$3*D507+$J$6*C508</f>
        <v/>
      </c>
      <c r="E508" s="12">
        <f>MAR1!$B$5+MAR1!$C$5*COS(2*PI()*B508/365)+MAR1!$D$5*SIN(2*PI()*B508/365)+D508</f>
        <v/>
      </c>
    </row>
    <row r="509">
      <c r="A509" s="6">
        <f>Data!U509</f>
        <v/>
      </c>
      <c r="B509" s="6">
        <f>MOD(A509-1,365)+1</f>
        <v/>
      </c>
      <c r="C509" s="7">
        <f>NORM.S.INV(Data!X509)</f>
        <v/>
      </c>
      <c r="D509" s="7">
        <f>$J$3*D508+$J$6*C509</f>
        <v/>
      </c>
      <c r="E509" s="12">
        <f>MAR1!$B$5+MAR1!$C$5*COS(2*PI()*B509/365)+MAR1!$D$5*SIN(2*PI()*B509/365)+D509</f>
        <v/>
      </c>
    </row>
    <row r="510">
      <c r="A510" s="6">
        <f>Data!U510</f>
        <v/>
      </c>
      <c r="B510" s="6">
        <f>MOD(A510-1,365)+1</f>
        <v/>
      </c>
      <c r="C510" s="7">
        <f>NORM.S.INV(Data!X510)</f>
        <v/>
      </c>
      <c r="D510" s="7">
        <f>$J$3*D509+$J$6*C510</f>
        <v/>
      </c>
      <c r="E510" s="12">
        <f>MAR1!$B$5+MAR1!$C$5*COS(2*PI()*B510/365)+MAR1!$D$5*SIN(2*PI()*B510/365)+D510</f>
        <v/>
      </c>
    </row>
    <row r="511">
      <c r="A511" s="6">
        <f>Data!U511</f>
        <v/>
      </c>
      <c r="B511" s="6">
        <f>MOD(A511-1,365)+1</f>
        <v/>
      </c>
      <c r="C511" s="7">
        <f>NORM.S.INV(Data!X511)</f>
        <v/>
      </c>
      <c r="D511" s="7">
        <f>$J$3*D510+$J$6*C511</f>
        <v/>
      </c>
      <c r="E511" s="12">
        <f>MAR1!$B$5+MAR1!$C$5*COS(2*PI()*B511/365)+MAR1!$D$5*SIN(2*PI()*B511/365)+D511</f>
        <v/>
      </c>
    </row>
    <row r="512">
      <c r="A512" s="6">
        <f>Data!U512</f>
        <v/>
      </c>
      <c r="B512" s="6">
        <f>MOD(A512-1,365)+1</f>
        <v/>
      </c>
      <c r="C512" s="7">
        <f>NORM.S.INV(Data!X512)</f>
        <v/>
      </c>
      <c r="D512" s="7">
        <f>$J$3*D511+$J$6*C512</f>
        <v/>
      </c>
      <c r="E512" s="12">
        <f>MAR1!$B$5+MAR1!$C$5*COS(2*PI()*B512/365)+MAR1!$D$5*SIN(2*PI()*B512/365)+D512</f>
        <v/>
      </c>
    </row>
    <row r="513">
      <c r="A513" s="6">
        <f>Data!U513</f>
        <v/>
      </c>
      <c r="B513" s="6">
        <f>MOD(A513-1,365)+1</f>
        <v/>
      </c>
      <c r="C513" s="7">
        <f>NORM.S.INV(Data!X513)</f>
        <v/>
      </c>
      <c r="D513" s="7">
        <f>$J$3*D512+$J$6*C513</f>
        <v/>
      </c>
      <c r="E513" s="12">
        <f>MAR1!$B$5+MAR1!$C$5*COS(2*PI()*B513/365)+MAR1!$D$5*SIN(2*PI()*B513/365)+D513</f>
        <v/>
      </c>
    </row>
    <row r="514">
      <c r="A514" s="6">
        <f>Data!U514</f>
        <v/>
      </c>
      <c r="B514" s="6">
        <f>MOD(A514-1,365)+1</f>
        <v/>
      </c>
      <c r="C514" s="7">
        <f>NORM.S.INV(Data!X514)</f>
        <v/>
      </c>
      <c r="D514" s="7">
        <f>$J$3*D513+$J$6*C514</f>
        <v/>
      </c>
      <c r="E514" s="12">
        <f>MAR1!$B$5+MAR1!$C$5*COS(2*PI()*B514/365)+MAR1!$D$5*SIN(2*PI()*B514/365)+D514</f>
        <v/>
      </c>
    </row>
    <row r="515">
      <c r="A515" s="6">
        <f>Data!U515</f>
        <v/>
      </c>
      <c r="B515" s="6">
        <f>MOD(A515-1,365)+1</f>
        <v/>
      </c>
      <c r="C515" s="7">
        <f>NORM.S.INV(Data!X515)</f>
        <v/>
      </c>
      <c r="D515" s="7">
        <f>$J$3*D514+$J$6*C515</f>
        <v/>
      </c>
      <c r="E515" s="12">
        <f>MAR1!$B$5+MAR1!$C$5*COS(2*PI()*B515/365)+MAR1!$D$5*SIN(2*PI()*B515/365)+D515</f>
        <v/>
      </c>
    </row>
    <row r="516">
      <c r="A516" s="6">
        <f>Data!U516</f>
        <v/>
      </c>
      <c r="B516" s="6">
        <f>MOD(A516-1,365)+1</f>
        <v/>
      </c>
      <c r="C516" s="7">
        <f>NORM.S.INV(Data!X516)</f>
        <v/>
      </c>
      <c r="D516" s="7">
        <f>$J$3*D515+$J$6*C516</f>
        <v/>
      </c>
      <c r="E516" s="12">
        <f>MAR1!$B$5+MAR1!$C$5*COS(2*PI()*B516/365)+MAR1!$D$5*SIN(2*PI()*B516/365)+D516</f>
        <v/>
      </c>
    </row>
    <row r="517">
      <c r="A517" s="6">
        <f>Data!U517</f>
        <v/>
      </c>
      <c r="B517" s="6">
        <f>MOD(A517-1,365)+1</f>
        <v/>
      </c>
      <c r="C517" s="7">
        <f>NORM.S.INV(Data!X517)</f>
        <v/>
      </c>
      <c r="D517" s="7">
        <f>$J$3*D516+$J$6*C517</f>
        <v/>
      </c>
      <c r="E517" s="12">
        <f>MAR1!$B$5+MAR1!$C$5*COS(2*PI()*B517/365)+MAR1!$D$5*SIN(2*PI()*B517/365)+D517</f>
        <v/>
      </c>
    </row>
    <row r="518">
      <c r="A518" s="6">
        <f>Data!U518</f>
        <v/>
      </c>
      <c r="B518" s="6">
        <f>MOD(A518-1,365)+1</f>
        <v/>
      </c>
      <c r="C518" s="7">
        <f>NORM.S.INV(Data!X518)</f>
        <v/>
      </c>
      <c r="D518" s="7">
        <f>$J$3*D517+$J$6*C518</f>
        <v/>
      </c>
      <c r="E518" s="12">
        <f>MAR1!$B$5+MAR1!$C$5*COS(2*PI()*B518/365)+MAR1!$D$5*SIN(2*PI()*B518/365)+D518</f>
        <v/>
      </c>
    </row>
    <row r="519">
      <c r="A519" s="6">
        <f>Data!U519</f>
        <v/>
      </c>
      <c r="B519" s="6">
        <f>MOD(A519-1,365)+1</f>
        <v/>
      </c>
      <c r="C519" s="7">
        <f>NORM.S.INV(Data!X519)</f>
        <v/>
      </c>
      <c r="D519" s="7">
        <f>$J$3*D518+$J$6*C519</f>
        <v/>
      </c>
      <c r="E519" s="12">
        <f>MAR1!$B$5+MAR1!$C$5*COS(2*PI()*B519/365)+MAR1!$D$5*SIN(2*PI()*B519/365)+D519</f>
        <v/>
      </c>
    </row>
    <row r="520">
      <c r="A520" s="6">
        <f>Data!U520</f>
        <v/>
      </c>
      <c r="B520" s="6">
        <f>MOD(A520-1,365)+1</f>
        <v/>
      </c>
      <c r="C520" s="7">
        <f>NORM.S.INV(Data!X520)</f>
        <v/>
      </c>
      <c r="D520" s="7">
        <f>$J$3*D519+$J$6*C520</f>
        <v/>
      </c>
      <c r="E520" s="12">
        <f>MAR1!$B$5+MAR1!$C$5*COS(2*PI()*B520/365)+MAR1!$D$5*SIN(2*PI()*B520/365)+D520</f>
        <v/>
      </c>
    </row>
    <row r="521">
      <c r="A521" s="6">
        <f>Data!U521</f>
        <v/>
      </c>
      <c r="B521" s="6">
        <f>MOD(A521-1,365)+1</f>
        <v/>
      </c>
      <c r="C521" s="7">
        <f>NORM.S.INV(Data!X521)</f>
        <v/>
      </c>
      <c r="D521" s="7">
        <f>$J$3*D520+$J$6*C521</f>
        <v/>
      </c>
      <c r="E521" s="12">
        <f>MAR1!$B$5+MAR1!$C$5*COS(2*PI()*B521/365)+MAR1!$D$5*SIN(2*PI()*B521/365)+D521</f>
        <v/>
      </c>
    </row>
    <row r="522">
      <c r="A522" s="6">
        <f>Data!U522</f>
        <v/>
      </c>
      <c r="B522" s="6">
        <f>MOD(A522-1,365)+1</f>
        <v/>
      </c>
      <c r="C522" s="7">
        <f>NORM.S.INV(Data!X522)</f>
        <v/>
      </c>
      <c r="D522" s="7">
        <f>$J$3*D521+$J$6*C522</f>
        <v/>
      </c>
      <c r="E522" s="12">
        <f>MAR1!$B$5+MAR1!$C$5*COS(2*PI()*B522/365)+MAR1!$D$5*SIN(2*PI()*B522/365)+D522</f>
        <v/>
      </c>
    </row>
    <row r="523">
      <c r="A523" s="6">
        <f>Data!U523</f>
        <v/>
      </c>
      <c r="B523" s="6">
        <f>MOD(A523-1,365)+1</f>
        <v/>
      </c>
      <c r="C523" s="7">
        <f>NORM.S.INV(Data!X523)</f>
        <v/>
      </c>
      <c r="D523" s="7">
        <f>$J$3*D522+$J$6*C523</f>
        <v/>
      </c>
      <c r="E523" s="12">
        <f>MAR1!$B$5+MAR1!$C$5*COS(2*PI()*B523/365)+MAR1!$D$5*SIN(2*PI()*B523/365)+D523</f>
        <v/>
      </c>
    </row>
    <row r="524">
      <c r="A524" s="6">
        <f>Data!U524</f>
        <v/>
      </c>
      <c r="B524" s="6">
        <f>MOD(A524-1,365)+1</f>
        <v/>
      </c>
      <c r="C524" s="7">
        <f>NORM.S.INV(Data!X524)</f>
        <v/>
      </c>
      <c r="D524" s="7">
        <f>$J$3*D523+$J$6*C524</f>
        <v/>
      </c>
      <c r="E524" s="12">
        <f>MAR1!$B$5+MAR1!$C$5*COS(2*PI()*B524/365)+MAR1!$D$5*SIN(2*PI()*B524/365)+D524</f>
        <v/>
      </c>
    </row>
    <row r="525">
      <c r="A525" s="6">
        <f>Data!U525</f>
        <v/>
      </c>
      <c r="B525" s="6">
        <f>MOD(A525-1,365)+1</f>
        <v/>
      </c>
      <c r="C525" s="7">
        <f>NORM.S.INV(Data!X525)</f>
        <v/>
      </c>
      <c r="D525" s="7">
        <f>$J$3*D524+$J$6*C525</f>
        <v/>
      </c>
      <c r="E525" s="12">
        <f>MAR1!$B$5+MAR1!$C$5*COS(2*PI()*B525/365)+MAR1!$D$5*SIN(2*PI()*B525/365)+D525</f>
        <v/>
      </c>
    </row>
    <row r="526">
      <c r="A526" s="6">
        <f>Data!U526</f>
        <v/>
      </c>
      <c r="B526" s="6">
        <f>MOD(A526-1,365)+1</f>
        <v/>
      </c>
      <c r="C526" s="7">
        <f>NORM.S.INV(Data!X526)</f>
        <v/>
      </c>
      <c r="D526" s="7">
        <f>$J$3*D525+$J$6*C526</f>
        <v/>
      </c>
      <c r="E526" s="12">
        <f>MAR1!$B$5+MAR1!$C$5*COS(2*PI()*B526/365)+MAR1!$D$5*SIN(2*PI()*B526/365)+D526</f>
        <v/>
      </c>
    </row>
    <row r="527">
      <c r="A527" s="6">
        <f>Data!U527</f>
        <v/>
      </c>
      <c r="B527" s="6">
        <f>MOD(A527-1,365)+1</f>
        <v/>
      </c>
      <c r="C527" s="7">
        <f>NORM.S.INV(Data!X527)</f>
        <v/>
      </c>
      <c r="D527" s="7">
        <f>$J$3*D526+$J$6*C527</f>
        <v/>
      </c>
      <c r="E527" s="12">
        <f>MAR1!$B$5+MAR1!$C$5*COS(2*PI()*B527/365)+MAR1!$D$5*SIN(2*PI()*B527/365)+D527</f>
        <v/>
      </c>
    </row>
    <row r="528">
      <c r="A528" s="6">
        <f>Data!U528</f>
        <v/>
      </c>
      <c r="B528" s="6">
        <f>MOD(A528-1,365)+1</f>
        <v/>
      </c>
      <c r="C528" s="7">
        <f>NORM.S.INV(Data!X528)</f>
        <v/>
      </c>
      <c r="D528" s="7">
        <f>$J$3*D527+$J$6*C528</f>
        <v/>
      </c>
      <c r="E528" s="12">
        <f>MAR1!$B$5+MAR1!$C$5*COS(2*PI()*B528/365)+MAR1!$D$5*SIN(2*PI()*B528/365)+D528</f>
        <v/>
      </c>
    </row>
    <row r="529">
      <c r="A529" s="6">
        <f>Data!U529</f>
        <v/>
      </c>
      <c r="B529" s="6">
        <f>MOD(A529-1,365)+1</f>
        <v/>
      </c>
      <c r="C529" s="7">
        <f>NORM.S.INV(Data!X529)</f>
        <v/>
      </c>
      <c r="D529" s="7">
        <f>$J$3*D528+$J$6*C529</f>
        <v/>
      </c>
      <c r="E529" s="12">
        <f>MAR1!$B$5+MAR1!$C$5*COS(2*PI()*B529/365)+MAR1!$D$5*SIN(2*PI()*B529/365)+D529</f>
        <v/>
      </c>
    </row>
    <row r="530">
      <c r="A530" s="6">
        <f>Data!U530</f>
        <v/>
      </c>
      <c r="B530" s="6">
        <f>MOD(A530-1,365)+1</f>
        <v/>
      </c>
      <c r="C530" s="7">
        <f>NORM.S.INV(Data!X530)</f>
        <v/>
      </c>
      <c r="D530" s="7">
        <f>$J$3*D529+$J$6*C530</f>
        <v/>
      </c>
      <c r="E530" s="12">
        <f>MAR1!$B$5+MAR1!$C$5*COS(2*PI()*B530/365)+MAR1!$D$5*SIN(2*PI()*B530/365)+D530</f>
        <v/>
      </c>
    </row>
    <row r="531">
      <c r="A531" s="6">
        <f>Data!U531</f>
        <v/>
      </c>
      <c r="B531" s="6">
        <f>MOD(A531-1,365)+1</f>
        <v/>
      </c>
      <c r="C531" s="7">
        <f>NORM.S.INV(Data!X531)</f>
        <v/>
      </c>
      <c r="D531" s="7">
        <f>$J$3*D530+$J$6*C531</f>
        <v/>
      </c>
      <c r="E531" s="12">
        <f>MAR1!$B$5+MAR1!$C$5*COS(2*PI()*B531/365)+MAR1!$D$5*SIN(2*PI()*B531/365)+D531</f>
        <v/>
      </c>
    </row>
    <row r="532">
      <c r="A532" s="6">
        <f>Data!U532</f>
        <v/>
      </c>
      <c r="B532" s="6">
        <f>MOD(A532-1,365)+1</f>
        <v/>
      </c>
      <c r="C532" s="7">
        <f>NORM.S.INV(Data!X532)</f>
        <v/>
      </c>
      <c r="D532" s="7">
        <f>$J$3*D531+$J$6*C532</f>
        <v/>
      </c>
      <c r="E532" s="12">
        <f>MAR1!$B$5+MAR1!$C$5*COS(2*PI()*B532/365)+MAR1!$D$5*SIN(2*PI()*B532/365)+D532</f>
        <v/>
      </c>
    </row>
    <row r="533">
      <c r="A533" s="6">
        <f>Data!U533</f>
        <v/>
      </c>
      <c r="B533" s="6">
        <f>MOD(A533-1,365)+1</f>
        <v/>
      </c>
      <c r="C533" s="7">
        <f>NORM.S.INV(Data!X533)</f>
        <v/>
      </c>
      <c r="D533" s="7">
        <f>$J$3*D532+$J$6*C533</f>
        <v/>
      </c>
      <c r="E533" s="12">
        <f>MAR1!$B$5+MAR1!$C$5*COS(2*PI()*B533/365)+MAR1!$D$5*SIN(2*PI()*B533/365)+D533</f>
        <v/>
      </c>
    </row>
    <row r="534">
      <c r="A534" s="6">
        <f>Data!U534</f>
        <v/>
      </c>
      <c r="B534" s="6">
        <f>MOD(A534-1,365)+1</f>
        <v/>
      </c>
      <c r="C534" s="7">
        <f>NORM.S.INV(Data!X534)</f>
        <v/>
      </c>
      <c r="D534" s="7">
        <f>$J$3*D533+$J$6*C534</f>
        <v/>
      </c>
      <c r="E534" s="12">
        <f>MAR1!$B$5+MAR1!$C$5*COS(2*PI()*B534/365)+MAR1!$D$5*SIN(2*PI()*B534/365)+D534</f>
        <v/>
      </c>
    </row>
    <row r="535">
      <c r="A535" s="6">
        <f>Data!U535</f>
        <v/>
      </c>
      <c r="B535" s="6">
        <f>MOD(A535-1,365)+1</f>
        <v/>
      </c>
      <c r="C535" s="7">
        <f>NORM.S.INV(Data!X535)</f>
        <v/>
      </c>
      <c r="D535" s="7">
        <f>$J$3*D534+$J$6*C535</f>
        <v/>
      </c>
      <c r="E535" s="12">
        <f>MAR1!$B$5+MAR1!$C$5*COS(2*PI()*B535/365)+MAR1!$D$5*SIN(2*PI()*B535/365)+D535</f>
        <v/>
      </c>
    </row>
    <row r="536">
      <c r="A536" s="6">
        <f>Data!U536</f>
        <v/>
      </c>
      <c r="B536" s="6">
        <f>MOD(A536-1,365)+1</f>
        <v/>
      </c>
      <c r="C536" s="7">
        <f>NORM.S.INV(Data!X536)</f>
        <v/>
      </c>
      <c r="D536" s="7">
        <f>$J$3*D535+$J$6*C536</f>
        <v/>
      </c>
      <c r="E536" s="12">
        <f>MAR1!$B$5+MAR1!$C$5*COS(2*PI()*B536/365)+MAR1!$D$5*SIN(2*PI()*B536/365)+D536</f>
        <v/>
      </c>
    </row>
    <row r="537">
      <c r="A537" s="6">
        <f>Data!U537</f>
        <v/>
      </c>
      <c r="B537" s="6">
        <f>MOD(A537-1,365)+1</f>
        <v/>
      </c>
      <c r="C537" s="7">
        <f>NORM.S.INV(Data!X537)</f>
        <v/>
      </c>
      <c r="D537" s="7">
        <f>$J$3*D536+$J$6*C537</f>
        <v/>
      </c>
      <c r="E537" s="12">
        <f>MAR1!$B$5+MAR1!$C$5*COS(2*PI()*B537/365)+MAR1!$D$5*SIN(2*PI()*B537/365)+D537</f>
        <v/>
      </c>
    </row>
    <row r="538">
      <c r="A538" s="6">
        <f>Data!U538</f>
        <v/>
      </c>
      <c r="B538" s="6">
        <f>MOD(A538-1,365)+1</f>
        <v/>
      </c>
      <c r="C538" s="7">
        <f>NORM.S.INV(Data!X538)</f>
        <v/>
      </c>
      <c r="D538" s="7">
        <f>$J$3*D537+$J$6*C538</f>
        <v/>
      </c>
      <c r="E538" s="12">
        <f>MAR1!$B$5+MAR1!$C$5*COS(2*PI()*B538/365)+MAR1!$D$5*SIN(2*PI()*B538/365)+D538</f>
        <v/>
      </c>
    </row>
    <row r="539">
      <c r="A539" s="6">
        <f>Data!U539</f>
        <v/>
      </c>
      <c r="B539" s="6">
        <f>MOD(A539-1,365)+1</f>
        <v/>
      </c>
      <c r="C539" s="7">
        <f>NORM.S.INV(Data!X539)</f>
        <v/>
      </c>
      <c r="D539" s="7">
        <f>$J$3*D538+$J$6*C539</f>
        <v/>
      </c>
      <c r="E539" s="12">
        <f>MAR1!$B$5+MAR1!$C$5*COS(2*PI()*B539/365)+MAR1!$D$5*SIN(2*PI()*B539/365)+D539</f>
        <v/>
      </c>
    </row>
    <row r="540">
      <c r="A540" s="6">
        <f>Data!U540</f>
        <v/>
      </c>
      <c r="B540" s="6">
        <f>MOD(A540-1,365)+1</f>
        <v/>
      </c>
      <c r="C540" s="7">
        <f>NORM.S.INV(Data!X540)</f>
        <v/>
      </c>
      <c r="D540" s="7">
        <f>$J$3*D539+$J$6*C540</f>
        <v/>
      </c>
      <c r="E540" s="12">
        <f>MAR1!$B$5+MAR1!$C$5*COS(2*PI()*B540/365)+MAR1!$D$5*SIN(2*PI()*B540/365)+D540</f>
        <v/>
      </c>
    </row>
    <row r="541">
      <c r="A541" s="6">
        <f>Data!U541</f>
        <v/>
      </c>
      <c r="B541" s="6">
        <f>MOD(A541-1,365)+1</f>
        <v/>
      </c>
      <c r="C541" s="7">
        <f>NORM.S.INV(Data!X541)</f>
        <v/>
      </c>
      <c r="D541" s="7">
        <f>$J$3*D540+$J$6*C541</f>
        <v/>
      </c>
      <c r="E541" s="12">
        <f>MAR1!$B$5+MAR1!$C$5*COS(2*PI()*B541/365)+MAR1!$D$5*SIN(2*PI()*B541/365)+D541</f>
        <v/>
      </c>
    </row>
    <row r="542">
      <c r="A542" s="6">
        <f>Data!U542</f>
        <v/>
      </c>
      <c r="B542" s="6">
        <f>MOD(A542-1,365)+1</f>
        <v/>
      </c>
      <c r="C542" s="7">
        <f>NORM.S.INV(Data!X542)</f>
        <v/>
      </c>
      <c r="D542" s="7">
        <f>$J$3*D541+$J$6*C542</f>
        <v/>
      </c>
      <c r="E542" s="12">
        <f>MAR1!$B$5+MAR1!$C$5*COS(2*PI()*B542/365)+MAR1!$D$5*SIN(2*PI()*B542/365)+D542</f>
        <v/>
      </c>
    </row>
    <row r="543">
      <c r="A543" s="6">
        <f>Data!U543</f>
        <v/>
      </c>
      <c r="B543" s="6">
        <f>MOD(A543-1,365)+1</f>
        <v/>
      </c>
      <c r="C543" s="7">
        <f>NORM.S.INV(Data!X543)</f>
        <v/>
      </c>
      <c r="D543" s="7">
        <f>$J$3*D542+$J$6*C543</f>
        <v/>
      </c>
      <c r="E543" s="12">
        <f>MAR1!$B$5+MAR1!$C$5*COS(2*PI()*B543/365)+MAR1!$D$5*SIN(2*PI()*B543/365)+D543</f>
        <v/>
      </c>
    </row>
    <row r="544">
      <c r="A544" s="6">
        <f>Data!U544</f>
        <v/>
      </c>
      <c r="B544" s="6">
        <f>MOD(A544-1,365)+1</f>
        <v/>
      </c>
      <c r="C544" s="7">
        <f>NORM.S.INV(Data!X544)</f>
        <v/>
      </c>
      <c r="D544" s="7">
        <f>$J$3*D543+$J$6*C544</f>
        <v/>
      </c>
      <c r="E544" s="12">
        <f>MAR1!$B$5+MAR1!$C$5*COS(2*PI()*B544/365)+MAR1!$D$5*SIN(2*PI()*B544/365)+D544</f>
        <v/>
      </c>
    </row>
    <row r="545">
      <c r="A545" s="6">
        <f>Data!U545</f>
        <v/>
      </c>
      <c r="B545" s="6">
        <f>MOD(A545-1,365)+1</f>
        <v/>
      </c>
      <c r="C545" s="7">
        <f>NORM.S.INV(Data!X545)</f>
        <v/>
      </c>
      <c r="D545" s="7">
        <f>$J$3*D544+$J$6*C545</f>
        <v/>
      </c>
      <c r="E545" s="12">
        <f>MAR1!$B$5+MAR1!$C$5*COS(2*PI()*B545/365)+MAR1!$D$5*SIN(2*PI()*B545/365)+D545</f>
        <v/>
      </c>
    </row>
    <row r="546">
      <c r="A546" s="6">
        <f>Data!U546</f>
        <v/>
      </c>
      <c r="B546" s="6">
        <f>MOD(A546-1,365)+1</f>
        <v/>
      </c>
      <c r="C546" s="7">
        <f>NORM.S.INV(Data!X546)</f>
        <v/>
      </c>
      <c r="D546" s="7">
        <f>$J$3*D545+$J$6*C546</f>
        <v/>
      </c>
      <c r="E546" s="12">
        <f>MAR1!$B$5+MAR1!$C$5*COS(2*PI()*B546/365)+MAR1!$D$5*SIN(2*PI()*B546/365)+D546</f>
        <v/>
      </c>
    </row>
    <row r="547">
      <c r="A547" s="6">
        <f>Data!U547</f>
        <v/>
      </c>
      <c r="B547" s="6">
        <f>MOD(A547-1,365)+1</f>
        <v/>
      </c>
      <c r="C547" s="7">
        <f>NORM.S.INV(Data!X547)</f>
        <v/>
      </c>
      <c r="D547" s="7">
        <f>$J$3*D546+$J$6*C547</f>
        <v/>
      </c>
      <c r="E547" s="12">
        <f>MAR1!$B$5+MAR1!$C$5*COS(2*PI()*B547/365)+MAR1!$D$5*SIN(2*PI()*B547/365)+D547</f>
        <v/>
      </c>
    </row>
    <row r="548">
      <c r="A548" s="6">
        <f>Data!U548</f>
        <v/>
      </c>
      <c r="B548" s="6">
        <f>MOD(A548-1,365)+1</f>
        <v/>
      </c>
      <c r="C548" s="7">
        <f>NORM.S.INV(Data!X548)</f>
        <v/>
      </c>
      <c r="D548" s="7">
        <f>$J$3*D547+$J$6*C548</f>
        <v/>
      </c>
      <c r="E548" s="12">
        <f>MAR1!$B$5+MAR1!$C$5*COS(2*PI()*B548/365)+MAR1!$D$5*SIN(2*PI()*B548/365)+D548</f>
        <v/>
      </c>
    </row>
    <row r="549">
      <c r="A549" s="6">
        <f>Data!U549</f>
        <v/>
      </c>
      <c r="B549" s="6">
        <f>MOD(A549-1,365)+1</f>
        <v/>
      </c>
      <c r="C549" s="7">
        <f>NORM.S.INV(Data!X549)</f>
        <v/>
      </c>
      <c r="D549" s="7">
        <f>$J$3*D548+$J$6*C549</f>
        <v/>
      </c>
      <c r="E549" s="12">
        <f>MAR1!$B$5+MAR1!$C$5*COS(2*PI()*B549/365)+MAR1!$D$5*SIN(2*PI()*B549/365)+D549</f>
        <v/>
      </c>
    </row>
    <row r="550">
      <c r="A550" s="6">
        <f>Data!U550</f>
        <v/>
      </c>
      <c r="B550" s="6">
        <f>MOD(A550-1,365)+1</f>
        <v/>
      </c>
      <c r="C550" s="7">
        <f>NORM.S.INV(Data!X550)</f>
        <v/>
      </c>
      <c r="D550" s="7">
        <f>$J$3*D549+$J$6*C550</f>
        <v/>
      </c>
      <c r="E550" s="12">
        <f>MAR1!$B$5+MAR1!$C$5*COS(2*PI()*B550/365)+MAR1!$D$5*SIN(2*PI()*B550/365)+D550</f>
        <v/>
      </c>
    </row>
    <row r="551">
      <c r="A551" s="6">
        <f>Data!U551</f>
        <v/>
      </c>
      <c r="B551" s="6">
        <f>MOD(A551-1,365)+1</f>
        <v/>
      </c>
      <c r="C551" s="7">
        <f>NORM.S.INV(Data!X551)</f>
        <v/>
      </c>
      <c r="D551" s="7">
        <f>$J$3*D550+$J$6*C551</f>
        <v/>
      </c>
      <c r="E551" s="12">
        <f>MAR1!$B$5+MAR1!$C$5*COS(2*PI()*B551/365)+MAR1!$D$5*SIN(2*PI()*B551/365)+D551</f>
        <v/>
      </c>
    </row>
    <row r="552">
      <c r="A552" s="6">
        <f>Data!U552</f>
        <v/>
      </c>
      <c r="B552" s="6">
        <f>MOD(A552-1,365)+1</f>
        <v/>
      </c>
      <c r="C552" s="7">
        <f>NORM.S.INV(Data!X552)</f>
        <v/>
      </c>
      <c r="D552" s="7">
        <f>$J$3*D551+$J$6*C552</f>
        <v/>
      </c>
      <c r="E552" s="12">
        <f>MAR1!$B$5+MAR1!$C$5*COS(2*PI()*B552/365)+MAR1!$D$5*SIN(2*PI()*B552/365)+D552</f>
        <v/>
      </c>
    </row>
    <row r="553">
      <c r="A553" s="6">
        <f>Data!U553</f>
        <v/>
      </c>
      <c r="B553" s="6">
        <f>MOD(A553-1,365)+1</f>
        <v/>
      </c>
      <c r="C553" s="7">
        <f>NORM.S.INV(Data!X553)</f>
        <v/>
      </c>
      <c r="D553" s="7">
        <f>$J$3*D552+$J$6*C553</f>
        <v/>
      </c>
      <c r="E553" s="12">
        <f>MAR1!$B$5+MAR1!$C$5*COS(2*PI()*B553/365)+MAR1!$D$5*SIN(2*PI()*B553/365)+D553</f>
        <v/>
      </c>
    </row>
    <row r="554">
      <c r="A554" s="6">
        <f>Data!U554</f>
        <v/>
      </c>
      <c r="B554" s="6">
        <f>MOD(A554-1,365)+1</f>
        <v/>
      </c>
      <c r="C554" s="7">
        <f>NORM.S.INV(Data!X554)</f>
        <v/>
      </c>
      <c r="D554" s="7">
        <f>$J$3*D553+$J$6*C554</f>
        <v/>
      </c>
      <c r="E554" s="12">
        <f>MAR1!$B$5+MAR1!$C$5*COS(2*PI()*B554/365)+MAR1!$D$5*SIN(2*PI()*B554/365)+D554</f>
        <v/>
      </c>
    </row>
    <row r="555">
      <c r="A555" s="6">
        <f>Data!U555</f>
        <v/>
      </c>
      <c r="B555" s="6">
        <f>MOD(A555-1,365)+1</f>
        <v/>
      </c>
      <c r="C555" s="7">
        <f>NORM.S.INV(Data!X555)</f>
        <v/>
      </c>
      <c r="D555" s="7">
        <f>$J$3*D554+$J$6*C555</f>
        <v/>
      </c>
      <c r="E555" s="12">
        <f>MAR1!$B$5+MAR1!$C$5*COS(2*PI()*B555/365)+MAR1!$D$5*SIN(2*PI()*B555/365)+D555</f>
        <v/>
      </c>
    </row>
    <row r="556">
      <c r="A556" s="6">
        <f>Data!U556</f>
        <v/>
      </c>
      <c r="B556" s="6">
        <f>MOD(A556-1,365)+1</f>
        <v/>
      </c>
      <c r="C556" s="7">
        <f>NORM.S.INV(Data!X556)</f>
        <v/>
      </c>
      <c r="D556" s="7">
        <f>$J$3*D555+$J$6*C556</f>
        <v/>
      </c>
      <c r="E556" s="12">
        <f>MAR1!$B$5+MAR1!$C$5*COS(2*PI()*B556/365)+MAR1!$D$5*SIN(2*PI()*B556/365)+D556</f>
        <v/>
      </c>
    </row>
    <row r="557">
      <c r="A557" s="6">
        <f>Data!U557</f>
        <v/>
      </c>
      <c r="B557" s="6">
        <f>MOD(A557-1,365)+1</f>
        <v/>
      </c>
      <c r="C557" s="7">
        <f>NORM.S.INV(Data!X557)</f>
        <v/>
      </c>
      <c r="D557" s="7">
        <f>$J$3*D556+$J$6*C557</f>
        <v/>
      </c>
      <c r="E557" s="12">
        <f>MAR1!$B$5+MAR1!$C$5*COS(2*PI()*B557/365)+MAR1!$D$5*SIN(2*PI()*B557/365)+D557</f>
        <v/>
      </c>
    </row>
    <row r="558">
      <c r="A558" s="6">
        <f>Data!U558</f>
        <v/>
      </c>
      <c r="B558" s="6">
        <f>MOD(A558-1,365)+1</f>
        <v/>
      </c>
      <c r="C558" s="7">
        <f>NORM.S.INV(Data!X558)</f>
        <v/>
      </c>
      <c r="D558" s="7">
        <f>$J$3*D557+$J$6*C558</f>
        <v/>
      </c>
      <c r="E558" s="12">
        <f>MAR1!$B$5+MAR1!$C$5*COS(2*PI()*B558/365)+MAR1!$D$5*SIN(2*PI()*B558/365)+D558</f>
        <v/>
      </c>
    </row>
    <row r="559">
      <c r="A559" s="6">
        <f>Data!U559</f>
        <v/>
      </c>
      <c r="B559" s="6">
        <f>MOD(A559-1,365)+1</f>
        <v/>
      </c>
      <c r="C559" s="7">
        <f>NORM.S.INV(Data!X559)</f>
        <v/>
      </c>
      <c r="D559" s="7">
        <f>$J$3*D558+$J$6*C559</f>
        <v/>
      </c>
      <c r="E559" s="12">
        <f>MAR1!$B$5+MAR1!$C$5*COS(2*PI()*B559/365)+MAR1!$D$5*SIN(2*PI()*B559/365)+D559</f>
        <v/>
      </c>
    </row>
    <row r="560">
      <c r="A560" s="6">
        <f>Data!U560</f>
        <v/>
      </c>
      <c r="B560" s="6">
        <f>MOD(A560-1,365)+1</f>
        <v/>
      </c>
      <c r="C560" s="7">
        <f>NORM.S.INV(Data!X560)</f>
        <v/>
      </c>
      <c r="D560" s="7">
        <f>$J$3*D559+$J$6*C560</f>
        <v/>
      </c>
      <c r="E560" s="12">
        <f>MAR1!$B$5+MAR1!$C$5*COS(2*PI()*B560/365)+MAR1!$D$5*SIN(2*PI()*B560/365)+D560</f>
        <v/>
      </c>
    </row>
    <row r="561">
      <c r="A561" s="6">
        <f>Data!U561</f>
        <v/>
      </c>
      <c r="B561" s="6">
        <f>MOD(A561-1,365)+1</f>
        <v/>
      </c>
      <c r="C561" s="7">
        <f>NORM.S.INV(Data!X561)</f>
        <v/>
      </c>
      <c r="D561" s="7">
        <f>$J$3*D560+$J$6*C561</f>
        <v/>
      </c>
      <c r="E561" s="12">
        <f>MAR1!$B$5+MAR1!$C$5*COS(2*PI()*B561/365)+MAR1!$D$5*SIN(2*PI()*B561/365)+D561</f>
        <v/>
      </c>
    </row>
    <row r="562">
      <c r="A562" s="6">
        <f>Data!U562</f>
        <v/>
      </c>
      <c r="B562" s="6">
        <f>MOD(A562-1,365)+1</f>
        <v/>
      </c>
      <c r="C562" s="7">
        <f>NORM.S.INV(Data!X562)</f>
        <v/>
      </c>
      <c r="D562" s="7">
        <f>$J$3*D561+$J$6*C562</f>
        <v/>
      </c>
      <c r="E562" s="12">
        <f>MAR1!$B$5+MAR1!$C$5*COS(2*PI()*B562/365)+MAR1!$D$5*SIN(2*PI()*B562/365)+D562</f>
        <v/>
      </c>
    </row>
    <row r="563">
      <c r="A563" s="6">
        <f>Data!U563</f>
        <v/>
      </c>
      <c r="B563" s="6">
        <f>MOD(A563-1,365)+1</f>
        <v/>
      </c>
      <c r="C563" s="7">
        <f>NORM.S.INV(Data!X563)</f>
        <v/>
      </c>
      <c r="D563" s="7">
        <f>$J$3*D562+$J$6*C563</f>
        <v/>
      </c>
      <c r="E563" s="12">
        <f>MAR1!$B$5+MAR1!$C$5*COS(2*PI()*B563/365)+MAR1!$D$5*SIN(2*PI()*B563/365)+D563</f>
        <v/>
      </c>
    </row>
    <row r="564">
      <c r="A564" s="6">
        <f>Data!U564</f>
        <v/>
      </c>
      <c r="B564" s="6">
        <f>MOD(A564-1,365)+1</f>
        <v/>
      </c>
      <c r="C564" s="7">
        <f>NORM.S.INV(Data!X564)</f>
        <v/>
      </c>
      <c r="D564" s="7">
        <f>$J$3*D563+$J$6*C564</f>
        <v/>
      </c>
      <c r="E564" s="12">
        <f>MAR1!$B$5+MAR1!$C$5*COS(2*PI()*B564/365)+MAR1!$D$5*SIN(2*PI()*B564/365)+D564</f>
        <v/>
      </c>
    </row>
    <row r="565">
      <c r="A565" s="6">
        <f>Data!U565</f>
        <v/>
      </c>
      <c r="B565" s="6">
        <f>MOD(A565-1,365)+1</f>
        <v/>
      </c>
      <c r="C565" s="7">
        <f>NORM.S.INV(Data!X565)</f>
        <v/>
      </c>
      <c r="D565" s="7">
        <f>$J$3*D564+$J$6*C565</f>
        <v/>
      </c>
      <c r="E565" s="12">
        <f>MAR1!$B$5+MAR1!$C$5*COS(2*PI()*B565/365)+MAR1!$D$5*SIN(2*PI()*B565/365)+D565</f>
        <v/>
      </c>
    </row>
    <row r="566">
      <c r="A566" s="6">
        <f>Data!U566</f>
        <v/>
      </c>
      <c r="B566" s="6">
        <f>MOD(A566-1,365)+1</f>
        <v/>
      </c>
      <c r="C566" s="7">
        <f>NORM.S.INV(Data!X566)</f>
        <v/>
      </c>
      <c r="D566" s="7">
        <f>$J$3*D565+$J$6*C566</f>
        <v/>
      </c>
      <c r="E566" s="12">
        <f>MAR1!$B$5+MAR1!$C$5*COS(2*PI()*B566/365)+MAR1!$D$5*SIN(2*PI()*B566/365)+D566</f>
        <v/>
      </c>
    </row>
    <row r="567">
      <c r="A567" s="6">
        <f>Data!U567</f>
        <v/>
      </c>
      <c r="B567" s="6">
        <f>MOD(A567-1,365)+1</f>
        <v/>
      </c>
      <c r="C567" s="7">
        <f>NORM.S.INV(Data!X567)</f>
        <v/>
      </c>
      <c r="D567" s="7">
        <f>$J$3*D566+$J$6*C567</f>
        <v/>
      </c>
      <c r="E567" s="12">
        <f>MAR1!$B$5+MAR1!$C$5*COS(2*PI()*B567/365)+MAR1!$D$5*SIN(2*PI()*B567/365)+D567</f>
        <v/>
      </c>
    </row>
    <row r="568">
      <c r="A568" s="6">
        <f>Data!U568</f>
        <v/>
      </c>
      <c r="B568" s="6">
        <f>MOD(A568-1,365)+1</f>
        <v/>
      </c>
      <c r="C568" s="7">
        <f>NORM.S.INV(Data!X568)</f>
        <v/>
      </c>
      <c r="D568" s="7">
        <f>$J$3*D567+$J$6*C568</f>
        <v/>
      </c>
      <c r="E568" s="12">
        <f>MAR1!$B$5+MAR1!$C$5*COS(2*PI()*B568/365)+MAR1!$D$5*SIN(2*PI()*B568/365)+D568</f>
        <v/>
      </c>
    </row>
    <row r="569">
      <c r="A569" s="6">
        <f>Data!U569</f>
        <v/>
      </c>
      <c r="B569" s="6">
        <f>MOD(A569-1,365)+1</f>
        <v/>
      </c>
      <c r="C569" s="7">
        <f>NORM.S.INV(Data!X569)</f>
        <v/>
      </c>
      <c r="D569" s="7">
        <f>$J$3*D568+$J$6*C569</f>
        <v/>
      </c>
      <c r="E569" s="12">
        <f>MAR1!$B$5+MAR1!$C$5*COS(2*PI()*B569/365)+MAR1!$D$5*SIN(2*PI()*B569/365)+D569</f>
        <v/>
      </c>
    </row>
    <row r="570">
      <c r="A570" s="6">
        <f>Data!U570</f>
        <v/>
      </c>
      <c r="B570" s="6">
        <f>MOD(A570-1,365)+1</f>
        <v/>
      </c>
      <c r="C570" s="7">
        <f>NORM.S.INV(Data!X570)</f>
        <v/>
      </c>
      <c r="D570" s="7">
        <f>$J$3*D569+$J$6*C570</f>
        <v/>
      </c>
      <c r="E570" s="12">
        <f>MAR1!$B$5+MAR1!$C$5*COS(2*PI()*B570/365)+MAR1!$D$5*SIN(2*PI()*B570/365)+D570</f>
        <v/>
      </c>
    </row>
    <row r="571">
      <c r="A571" s="6">
        <f>Data!U571</f>
        <v/>
      </c>
      <c r="B571" s="6">
        <f>MOD(A571-1,365)+1</f>
        <v/>
      </c>
      <c r="C571" s="7">
        <f>NORM.S.INV(Data!X571)</f>
        <v/>
      </c>
      <c r="D571" s="7">
        <f>$J$3*D570+$J$6*C571</f>
        <v/>
      </c>
      <c r="E571" s="12">
        <f>MAR1!$B$5+MAR1!$C$5*COS(2*PI()*B571/365)+MAR1!$D$5*SIN(2*PI()*B571/365)+D571</f>
        <v/>
      </c>
    </row>
    <row r="572">
      <c r="A572" s="6">
        <f>Data!U572</f>
        <v/>
      </c>
      <c r="B572" s="6">
        <f>MOD(A572-1,365)+1</f>
        <v/>
      </c>
      <c r="C572" s="7">
        <f>NORM.S.INV(Data!X572)</f>
        <v/>
      </c>
      <c r="D572" s="7">
        <f>$J$3*D571+$J$6*C572</f>
        <v/>
      </c>
      <c r="E572" s="12">
        <f>MAR1!$B$5+MAR1!$C$5*COS(2*PI()*B572/365)+MAR1!$D$5*SIN(2*PI()*B572/365)+D572</f>
        <v/>
      </c>
    </row>
    <row r="573">
      <c r="A573" s="6">
        <f>Data!U573</f>
        <v/>
      </c>
      <c r="B573" s="6">
        <f>MOD(A573-1,365)+1</f>
        <v/>
      </c>
      <c r="C573" s="7">
        <f>NORM.S.INV(Data!X573)</f>
        <v/>
      </c>
      <c r="D573" s="7">
        <f>$J$3*D572+$J$6*C573</f>
        <v/>
      </c>
      <c r="E573" s="12">
        <f>MAR1!$B$5+MAR1!$C$5*COS(2*PI()*B573/365)+MAR1!$D$5*SIN(2*PI()*B573/365)+D573</f>
        <v/>
      </c>
    </row>
    <row r="574">
      <c r="A574" s="6">
        <f>Data!U574</f>
        <v/>
      </c>
      <c r="B574" s="6">
        <f>MOD(A574-1,365)+1</f>
        <v/>
      </c>
      <c r="C574" s="7">
        <f>NORM.S.INV(Data!X574)</f>
        <v/>
      </c>
      <c r="D574" s="7">
        <f>$J$3*D573+$J$6*C574</f>
        <v/>
      </c>
      <c r="E574" s="12">
        <f>MAR1!$B$5+MAR1!$C$5*COS(2*PI()*B574/365)+MAR1!$D$5*SIN(2*PI()*B574/365)+D574</f>
        <v/>
      </c>
    </row>
    <row r="575">
      <c r="A575" s="6">
        <f>Data!U575</f>
        <v/>
      </c>
      <c r="B575" s="6">
        <f>MOD(A575-1,365)+1</f>
        <v/>
      </c>
      <c r="C575" s="7">
        <f>NORM.S.INV(Data!X575)</f>
        <v/>
      </c>
      <c r="D575" s="7">
        <f>$J$3*D574+$J$6*C575</f>
        <v/>
      </c>
      <c r="E575" s="12">
        <f>MAR1!$B$5+MAR1!$C$5*COS(2*PI()*B575/365)+MAR1!$D$5*SIN(2*PI()*B575/365)+D575</f>
        <v/>
      </c>
    </row>
    <row r="576">
      <c r="A576" s="6">
        <f>Data!U576</f>
        <v/>
      </c>
      <c r="B576" s="6">
        <f>MOD(A576-1,365)+1</f>
        <v/>
      </c>
      <c r="C576" s="7">
        <f>NORM.S.INV(Data!X576)</f>
        <v/>
      </c>
      <c r="D576" s="7">
        <f>$J$3*D575+$J$6*C576</f>
        <v/>
      </c>
      <c r="E576" s="12">
        <f>MAR1!$B$5+MAR1!$C$5*COS(2*PI()*B576/365)+MAR1!$D$5*SIN(2*PI()*B576/365)+D576</f>
        <v/>
      </c>
    </row>
    <row r="577">
      <c r="A577" s="6">
        <f>Data!U577</f>
        <v/>
      </c>
      <c r="B577" s="6">
        <f>MOD(A577-1,365)+1</f>
        <v/>
      </c>
      <c r="C577" s="7">
        <f>NORM.S.INV(Data!X577)</f>
        <v/>
      </c>
      <c r="D577" s="7">
        <f>$J$3*D576+$J$6*C577</f>
        <v/>
      </c>
      <c r="E577" s="12">
        <f>MAR1!$B$5+MAR1!$C$5*COS(2*PI()*B577/365)+MAR1!$D$5*SIN(2*PI()*B577/365)+D577</f>
        <v/>
      </c>
    </row>
    <row r="578">
      <c r="A578" s="6">
        <f>Data!U578</f>
        <v/>
      </c>
      <c r="B578" s="6">
        <f>MOD(A578-1,365)+1</f>
        <v/>
      </c>
      <c r="C578" s="7">
        <f>NORM.S.INV(Data!X578)</f>
        <v/>
      </c>
      <c r="D578" s="7">
        <f>$J$3*D577+$J$6*C578</f>
        <v/>
      </c>
      <c r="E578" s="12">
        <f>MAR1!$B$5+MAR1!$C$5*COS(2*PI()*B578/365)+MAR1!$D$5*SIN(2*PI()*B578/365)+D578</f>
        <v/>
      </c>
    </row>
    <row r="579">
      <c r="A579" s="6">
        <f>Data!U579</f>
        <v/>
      </c>
      <c r="B579" s="6">
        <f>MOD(A579-1,365)+1</f>
        <v/>
      </c>
      <c r="C579" s="7">
        <f>NORM.S.INV(Data!X579)</f>
        <v/>
      </c>
      <c r="D579" s="7">
        <f>$J$3*D578+$J$6*C579</f>
        <v/>
      </c>
      <c r="E579" s="12">
        <f>MAR1!$B$5+MAR1!$C$5*COS(2*PI()*B579/365)+MAR1!$D$5*SIN(2*PI()*B579/365)+D579</f>
        <v/>
      </c>
    </row>
    <row r="580">
      <c r="A580" s="6">
        <f>Data!U580</f>
        <v/>
      </c>
      <c r="B580" s="6">
        <f>MOD(A580-1,365)+1</f>
        <v/>
      </c>
      <c r="C580" s="7">
        <f>NORM.S.INV(Data!X580)</f>
        <v/>
      </c>
      <c r="D580" s="7">
        <f>$J$3*D579+$J$6*C580</f>
        <v/>
      </c>
      <c r="E580" s="12">
        <f>MAR1!$B$5+MAR1!$C$5*COS(2*PI()*B580/365)+MAR1!$D$5*SIN(2*PI()*B580/365)+D580</f>
        <v/>
      </c>
    </row>
    <row r="581">
      <c r="A581" s="6">
        <f>Data!U581</f>
        <v/>
      </c>
      <c r="B581" s="6">
        <f>MOD(A581-1,365)+1</f>
        <v/>
      </c>
      <c r="C581" s="7">
        <f>NORM.S.INV(Data!X581)</f>
        <v/>
      </c>
      <c r="D581" s="7">
        <f>$J$3*D580+$J$6*C581</f>
        <v/>
      </c>
      <c r="E581" s="12">
        <f>MAR1!$B$5+MAR1!$C$5*COS(2*PI()*B581/365)+MAR1!$D$5*SIN(2*PI()*B581/365)+D581</f>
        <v/>
      </c>
    </row>
    <row r="582">
      <c r="A582" s="6">
        <f>Data!U582</f>
        <v/>
      </c>
      <c r="B582" s="6">
        <f>MOD(A582-1,365)+1</f>
        <v/>
      </c>
      <c r="C582" s="7">
        <f>NORM.S.INV(Data!X582)</f>
        <v/>
      </c>
      <c r="D582" s="7">
        <f>$J$3*D581+$J$6*C582</f>
        <v/>
      </c>
      <c r="E582" s="12">
        <f>MAR1!$B$5+MAR1!$C$5*COS(2*PI()*B582/365)+MAR1!$D$5*SIN(2*PI()*B582/365)+D582</f>
        <v/>
      </c>
    </row>
    <row r="583">
      <c r="A583" s="6">
        <f>Data!U583</f>
        <v/>
      </c>
      <c r="B583" s="6">
        <f>MOD(A583-1,365)+1</f>
        <v/>
      </c>
      <c r="C583" s="7">
        <f>NORM.S.INV(Data!X583)</f>
        <v/>
      </c>
      <c r="D583" s="7">
        <f>$J$3*D582+$J$6*C583</f>
        <v/>
      </c>
      <c r="E583" s="12">
        <f>MAR1!$B$5+MAR1!$C$5*COS(2*PI()*B583/365)+MAR1!$D$5*SIN(2*PI()*B583/365)+D583</f>
        <v/>
      </c>
    </row>
    <row r="584">
      <c r="A584" s="6">
        <f>Data!U584</f>
        <v/>
      </c>
      <c r="B584" s="6">
        <f>MOD(A584-1,365)+1</f>
        <v/>
      </c>
      <c r="C584" s="7">
        <f>NORM.S.INV(Data!X584)</f>
        <v/>
      </c>
      <c r="D584" s="7">
        <f>$J$3*D583+$J$6*C584</f>
        <v/>
      </c>
      <c r="E584" s="12">
        <f>MAR1!$B$5+MAR1!$C$5*COS(2*PI()*B584/365)+MAR1!$D$5*SIN(2*PI()*B584/365)+D584</f>
        <v/>
      </c>
    </row>
    <row r="585">
      <c r="A585" s="6">
        <f>Data!U585</f>
        <v/>
      </c>
      <c r="B585" s="6">
        <f>MOD(A585-1,365)+1</f>
        <v/>
      </c>
      <c r="C585" s="7">
        <f>NORM.S.INV(Data!X585)</f>
        <v/>
      </c>
      <c r="D585" s="7">
        <f>$J$3*D584+$J$6*C585</f>
        <v/>
      </c>
      <c r="E585" s="12">
        <f>MAR1!$B$5+MAR1!$C$5*COS(2*PI()*B585/365)+MAR1!$D$5*SIN(2*PI()*B585/365)+D585</f>
        <v/>
      </c>
    </row>
    <row r="586">
      <c r="A586" s="6">
        <f>Data!U586</f>
        <v/>
      </c>
      <c r="B586" s="6">
        <f>MOD(A586-1,365)+1</f>
        <v/>
      </c>
      <c r="C586" s="7">
        <f>NORM.S.INV(Data!X586)</f>
        <v/>
      </c>
      <c r="D586" s="7">
        <f>$J$3*D585+$J$6*C586</f>
        <v/>
      </c>
      <c r="E586" s="12">
        <f>MAR1!$B$5+MAR1!$C$5*COS(2*PI()*B586/365)+MAR1!$D$5*SIN(2*PI()*B586/365)+D586</f>
        <v/>
      </c>
    </row>
    <row r="587">
      <c r="A587" s="6">
        <f>Data!U587</f>
        <v/>
      </c>
      <c r="B587" s="6">
        <f>MOD(A587-1,365)+1</f>
        <v/>
      </c>
      <c r="C587" s="7">
        <f>NORM.S.INV(Data!X587)</f>
        <v/>
      </c>
      <c r="D587" s="7">
        <f>$J$3*D586+$J$6*C587</f>
        <v/>
      </c>
      <c r="E587" s="12">
        <f>MAR1!$B$5+MAR1!$C$5*COS(2*PI()*B587/365)+MAR1!$D$5*SIN(2*PI()*B587/365)+D587</f>
        <v/>
      </c>
    </row>
    <row r="588">
      <c r="A588" s="6">
        <f>Data!U588</f>
        <v/>
      </c>
      <c r="B588" s="6">
        <f>MOD(A588-1,365)+1</f>
        <v/>
      </c>
      <c r="C588" s="7">
        <f>NORM.S.INV(Data!X588)</f>
        <v/>
      </c>
      <c r="D588" s="7">
        <f>$J$3*D587+$J$6*C588</f>
        <v/>
      </c>
      <c r="E588" s="12">
        <f>MAR1!$B$5+MAR1!$C$5*COS(2*PI()*B588/365)+MAR1!$D$5*SIN(2*PI()*B588/365)+D588</f>
        <v/>
      </c>
    </row>
    <row r="589">
      <c r="A589" s="6">
        <f>Data!U589</f>
        <v/>
      </c>
      <c r="B589" s="6">
        <f>MOD(A589-1,365)+1</f>
        <v/>
      </c>
      <c r="C589" s="7">
        <f>NORM.S.INV(Data!X589)</f>
        <v/>
      </c>
      <c r="D589" s="7">
        <f>$J$3*D588+$J$6*C589</f>
        <v/>
      </c>
      <c r="E589" s="12">
        <f>MAR1!$B$5+MAR1!$C$5*COS(2*PI()*B589/365)+MAR1!$D$5*SIN(2*PI()*B589/365)+D589</f>
        <v/>
      </c>
    </row>
    <row r="590">
      <c r="A590" s="6">
        <f>Data!U590</f>
        <v/>
      </c>
      <c r="B590" s="6">
        <f>MOD(A590-1,365)+1</f>
        <v/>
      </c>
      <c r="C590" s="7">
        <f>NORM.S.INV(Data!X590)</f>
        <v/>
      </c>
      <c r="D590" s="7">
        <f>$J$3*D589+$J$6*C590</f>
        <v/>
      </c>
      <c r="E590" s="12">
        <f>MAR1!$B$5+MAR1!$C$5*COS(2*PI()*B590/365)+MAR1!$D$5*SIN(2*PI()*B590/365)+D590</f>
        <v/>
      </c>
    </row>
    <row r="591">
      <c r="A591" s="6">
        <f>Data!U591</f>
        <v/>
      </c>
      <c r="B591" s="6">
        <f>MOD(A591-1,365)+1</f>
        <v/>
      </c>
      <c r="C591" s="7">
        <f>NORM.S.INV(Data!X591)</f>
        <v/>
      </c>
      <c r="D591" s="7">
        <f>$J$3*D590+$J$6*C591</f>
        <v/>
      </c>
      <c r="E591" s="12">
        <f>MAR1!$B$5+MAR1!$C$5*COS(2*PI()*B591/365)+MAR1!$D$5*SIN(2*PI()*B591/365)+D591</f>
        <v/>
      </c>
    </row>
    <row r="592">
      <c r="A592" s="6">
        <f>Data!U592</f>
        <v/>
      </c>
      <c r="B592" s="6">
        <f>MOD(A592-1,365)+1</f>
        <v/>
      </c>
      <c r="C592" s="7">
        <f>NORM.S.INV(Data!X592)</f>
        <v/>
      </c>
      <c r="D592" s="7">
        <f>$J$3*D591+$J$6*C592</f>
        <v/>
      </c>
      <c r="E592" s="12">
        <f>MAR1!$B$5+MAR1!$C$5*COS(2*PI()*B592/365)+MAR1!$D$5*SIN(2*PI()*B592/365)+D592</f>
        <v/>
      </c>
    </row>
    <row r="593">
      <c r="A593" s="6">
        <f>Data!U593</f>
        <v/>
      </c>
      <c r="B593" s="6">
        <f>MOD(A593-1,365)+1</f>
        <v/>
      </c>
      <c r="C593" s="7">
        <f>NORM.S.INV(Data!X593)</f>
        <v/>
      </c>
      <c r="D593" s="7">
        <f>$J$3*D592+$J$6*C593</f>
        <v/>
      </c>
      <c r="E593" s="12">
        <f>MAR1!$B$5+MAR1!$C$5*COS(2*PI()*B593/365)+MAR1!$D$5*SIN(2*PI()*B593/365)+D593</f>
        <v/>
      </c>
    </row>
    <row r="594">
      <c r="A594" s="6">
        <f>Data!U594</f>
        <v/>
      </c>
      <c r="B594" s="6">
        <f>MOD(A594-1,365)+1</f>
        <v/>
      </c>
      <c r="C594" s="7">
        <f>NORM.S.INV(Data!X594)</f>
        <v/>
      </c>
      <c r="D594" s="7">
        <f>$J$3*D593+$J$6*C594</f>
        <v/>
      </c>
      <c r="E594" s="12">
        <f>MAR1!$B$5+MAR1!$C$5*COS(2*PI()*B594/365)+MAR1!$D$5*SIN(2*PI()*B594/365)+D594</f>
        <v/>
      </c>
    </row>
    <row r="595">
      <c r="A595" s="6">
        <f>Data!U595</f>
        <v/>
      </c>
      <c r="B595" s="6">
        <f>MOD(A595-1,365)+1</f>
        <v/>
      </c>
      <c r="C595" s="7">
        <f>NORM.S.INV(Data!X595)</f>
        <v/>
      </c>
      <c r="D595" s="7">
        <f>$J$3*D594+$J$6*C595</f>
        <v/>
      </c>
      <c r="E595" s="12">
        <f>MAR1!$B$5+MAR1!$C$5*COS(2*PI()*B595/365)+MAR1!$D$5*SIN(2*PI()*B595/365)+D595</f>
        <v/>
      </c>
    </row>
    <row r="596">
      <c r="A596" s="6">
        <f>Data!U596</f>
        <v/>
      </c>
      <c r="B596" s="6">
        <f>MOD(A596-1,365)+1</f>
        <v/>
      </c>
      <c r="C596" s="7">
        <f>NORM.S.INV(Data!X596)</f>
        <v/>
      </c>
      <c r="D596" s="7">
        <f>$J$3*D595+$J$6*C596</f>
        <v/>
      </c>
      <c r="E596" s="12">
        <f>MAR1!$B$5+MAR1!$C$5*COS(2*PI()*B596/365)+MAR1!$D$5*SIN(2*PI()*B596/365)+D596</f>
        <v/>
      </c>
    </row>
    <row r="597">
      <c r="A597" s="6">
        <f>Data!U597</f>
        <v/>
      </c>
      <c r="B597" s="6">
        <f>MOD(A597-1,365)+1</f>
        <v/>
      </c>
      <c r="C597" s="7">
        <f>NORM.S.INV(Data!X597)</f>
        <v/>
      </c>
      <c r="D597" s="7">
        <f>$J$3*D596+$J$6*C597</f>
        <v/>
      </c>
      <c r="E597" s="12">
        <f>MAR1!$B$5+MAR1!$C$5*COS(2*PI()*B597/365)+MAR1!$D$5*SIN(2*PI()*B597/365)+D597</f>
        <v/>
      </c>
    </row>
    <row r="598">
      <c r="A598" s="6">
        <f>Data!U598</f>
        <v/>
      </c>
      <c r="B598" s="6">
        <f>MOD(A598-1,365)+1</f>
        <v/>
      </c>
      <c r="C598" s="7">
        <f>NORM.S.INV(Data!X598)</f>
        <v/>
      </c>
      <c r="D598" s="7">
        <f>$J$3*D597+$J$6*C598</f>
        <v/>
      </c>
      <c r="E598" s="12">
        <f>MAR1!$B$5+MAR1!$C$5*COS(2*PI()*B598/365)+MAR1!$D$5*SIN(2*PI()*B598/365)+D598</f>
        <v/>
      </c>
    </row>
    <row r="599">
      <c r="A599" s="6">
        <f>Data!U599</f>
        <v/>
      </c>
      <c r="B599" s="6">
        <f>MOD(A599-1,365)+1</f>
        <v/>
      </c>
      <c r="C599" s="7">
        <f>NORM.S.INV(Data!X599)</f>
        <v/>
      </c>
      <c r="D599" s="7">
        <f>$J$3*D598+$J$6*C599</f>
        <v/>
      </c>
      <c r="E599" s="12">
        <f>MAR1!$B$5+MAR1!$C$5*COS(2*PI()*B599/365)+MAR1!$D$5*SIN(2*PI()*B599/365)+D599</f>
        <v/>
      </c>
    </row>
    <row r="600">
      <c r="A600" s="6">
        <f>Data!U600</f>
        <v/>
      </c>
      <c r="B600" s="6">
        <f>MOD(A600-1,365)+1</f>
        <v/>
      </c>
      <c r="C600" s="7">
        <f>NORM.S.INV(Data!X600)</f>
        <v/>
      </c>
      <c r="D600" s="7">
        <f>$J$3*D599+$J$6*C600</f>
        <v/>
      </c>
      <c r="E600" s="12">
        <f>MAR1!$B$5+MAR1!$C$5*COS(2*PI()*B600/365)+MAR1!$D$5*SIN(2*PI()*B600/365)+D600</f>
        <v/>
      </c>
    </row>
    <row r="601">
      <c r="A601" s="6">
        <f>Data!U601</f>
        <v/>
      </c>
      <c r="B601" s="6">
        <f>MOD(A601-1,365)+1</f>
        <v/>
      </c>
      <c r="C601" s="7">
        <f>NORM.S.INV(Data!X601)</f>
        <v/>
      </c>
      <c r="D601" s="7">
        <f>$J$3*D600+$J$6*C601</f>
        <v/>
      </c>
      <c r="E601" s="12">
        <f>MAR1!$B$5+MAR1!$C$5*COS(2*PI()*B601/365)+MAR1!$D$5*SIN(2*PI()*B601/365)+D601</f>
        <v/>
      </c>
    </row>
    <row r="602">
      <c r="A602" s="6">
        <f>Data!U602</f>
        <v/>
      </c>
      <c r="B602" s="6">
        <f>MOD(A602-1,365)+1</f>
        <v/>
      </c>
      <c r="C602" s="7">
        <f>NORM.S.INV(Data!X602)</f>
        <v/>
      </c>
      <c r="D602" s="7">
        <f>$J$3*D601+$J$6*C602</f>
        <v/>
      </c>
      <c r="E602" s="12">
        <f>MAR1!$B$5+MAR1!$C$5*COS(2*PI()*B602/365)+MAR1!$D$5*SIN(2*PI()*B602/365)+D602</f>
        <v/>
      </c>
    </row>
    <row r="603">
      <c r="A603" s="6">
        <f>Data!U603</f>
        <v/>
      </c>
      <c r="B603" s="6">
        <f>MOD(A603-1,365)+1</f>
        <v/>
      </c>
      <c r="C603" s="7">
        <f>NORM.S.INV(Data!X603)</f>
        <v/>
      </c>
      <c r="D603" s="7">
        <f>$J$3*D602+$J$6*C603</f>
        <v/>
      </c>
      <c r="E603" s="12">
        <f>MAR1!$B$5+MAR1!$C$5*COS(2*PI()*B603/365)+MAR1!$D$5*SIN(2*PI()*B603/365)+D603</f>
        <v/>
      </c>
    </row>
    <row r="604">
      <c r="A604" s="6">
        <f>Data!U604</f>
        <v/>
      </c>
      <c r="B604" s="6">
        <f>MOD(A604-1,365)+1</f>
        <v/>
      </c>
      <c r="C604" s="7">
        <f>NORM.S.INV(Data!X604)</f>
        <v/>
      </c>
      <c r="D604" s="7">
        <f>$J$3*D603+$J$6*C604</f>
        <v/>
      </c>
      <c r="E604" s="12">
        <f>MAR1!$B$5+MAR1!$C$5*COS(2*PI()*B604/365)+MAR1!$D$5*SIN(2*PI()*B604/365)+D604</f>
        <v/>
      </c>
    </row>
    <row r="605">
      <c r="A605" s="6">
        <f>Data!U605</f>
        <v/>
      </c>
      <c r="B605" s="6">
        <f>MOD(A605-1,365)+1</f>
        <v/>
      </c>
      <c r="C605" s="7">
        <f>NORM.S.INV(Data!X605)</f>
        <v/>
      </c>
      <c r="D605" s="7">
        <f>$J$3*D604+$J$6*C605</f>
        <v/>
      </c>
      <c r="E605" s="12">
        <f>MAR1!$B$5+MAR1!$C$5*COS(2*PI()*B605/365)+MAR1!$D$5*SIN(2*PI()*B605/365)+D605</f>
        <v/>
      </c>
    </row>
    <row r="606">
      <c r="A606" s="6">
        <f>Data!U606</f>
        <v/>
      </c>
      <c r="B606" s="6">
        <f>MOD(A606-1,365)+1</f>
        <v/>
      </c>
      <c r="C606" s="7">
        <f>NORM.S.INV(Data!X606)</f>
        <v/>
      </c>
      <c r="D606" s="7">
        <f>$J$3*D605+$J$6*C606</f>
        <v/>
      </c>
      <c r="E606" s="12">
        <f>MAR1!$B$5+MAR1!$C$5*COS(2*PI()*B606/365)+MAR1!$D$5*SIN(2*PI()*B606/365)+D606</f>
        <v/>
      </c>
    </row>
    <row r="607">
      <c r="A607" s="6">
        <f>Data!U607</f>
        <v/>
      </c>
      <c r="B607" s="6">
        <f>MOD(A607-1,365)+1</f>
        <v/>
      </c>
      <c r="C607" s="7">
        <f>NORM.S.INV(Data!X607)</f>
        <v/>
      </c>
      <c r="D607" s="7">
        <f>$J$3*D606+$J$6*C607</f>
        <v/>
      </c>
      <c r="E607" s="12">
        <f>MAR1!$B$5+MAR1!$C$5*COS(2*PI()*B607/365)+MAR1!$D$5*SIN(2*PI()*B607/365)+D607</f>
        <v/>
      </c>
    </row>
    <row r="608">
      <c r="A608" s="6">
        <f>Data!U608</f>
        <v/>
      </c>
      <c r="B608" s="6">
        <f>MOD(A608-1,365)+1</f>
        <v/>
      </c>
      <c r="C608" s="7">
        <f>NORM.S.INV(Data!X608)</f>
        <v/>
      </c>
      <c r="D608" s="7">
        <f>$J$3*D607+$J$6*C608</f>
        <v/>
      </c>
      <c r="E608" s="12">
        <f>MAR1!$B$5+MAR1!$C$5*COS(2*PI()*B608/365)+MAR1!$D$5*SIN(2*PI()*B608/365)+D608</f>
        <v/>
      </c>
    </row>
    <row r="609">
      <c r="A609" s="6">
        <f>Data!U609</f>
        <v/>
      </c>
      <c r="B609" s="6">
        <f>MOD(A609-1,365)+1</f>
        <v/>
      </c>
      <c r="C609" s="7">
        <f>NORM.S.INV(Data!X609)</f>
        <v/>
      </c>
      <c r="D609" s="7">
        <f>$J$3*D608+$J$6*C609</f>
        <v/>
      </c>
      <c r="E609" s="12">
        <f>MAR1!$B$5+MAR1!$C$5*COS(2*PI()*B609/365)+MAR1!$D$5*SIN(2*PI()*B609/365)+D609</f>
        <v/>
      </c>
    </row>
    <row r="610">
      <c r="A610" s="6">
        <f>Data!U610</f>
        <v/>
      </c>
      <c r="B610" s="6">
        <f>MOD(A610-1,365)+1</f>
        <v/>
      </c>
      <c r="C610" s="7">
        <f>NORM.S.INV(Data!X610)</f>
        <v/>
      </c>
      <c r="D610" s="7">
        <f>$J$3*D609+$J$6*C610</f>
        <v/>
      </c>
      <c r="E610" s="12">
        <f>MAR1!$B$5+MAR1!$C$5*COS(2*PI()*B610/365)+MAR1!$D$5*SIN(2*PI()*B610/365)+D610</f>
        <v/>
      </c>
    </row>
    <row r="611">
      <c r="A611" s="6">
        <f>Data!U611</f>
        <v/>
      </c>
      <c r="B611" s="6">
        <f>MOD(A611-1,365)+1</f>
        <v/>
      </c>
      <c r="C611" s="7">
        <f>NORM.S.INV(Data!X611)</f>
        <v/>
      </c>
      <c r="D611" s="7">
        <f>$J$3*D610+$J$6*C611</f>
        <v/>
      </c>
      <c r="E611" s="12">
        <f>MAR1!$B$5+MAR1!$C$5*COS(2*PI()*B611/365)+MAR1!$D$5*SIN(2*PI()*B611/365)+D611</f>
        <v/>
      </c>
    </row>
    <row r="612">
      <c r="A612" s="6">
        <f>Data!U612</f>
        <v/>
      </c>
      <c r="B612" s="6">
        <f>MOD(A612-1,365)+1</f>
        <v/>
      </c>
      <c r="C612" s="7">
        <f>NORM.S.INV(Data!X612)</f>
        <v/>
      </c>
      <c r="D612" s="7">
        <f>$J$3*D611+$J$6*C612</f>
        <v/>
      </c>
      <c r="E612" s="12">
        <f>MAR1!$B$5+MAR1!$C$5*COS(2*PI()*B612/365)+MAR1!$D$5*SIN(2*PI()*B612/365)+D612</f>
        <v/>
      </c>
    </row>
    <row r="613">
      <c r="A613" s="6">
        <f>Data!U613</f>
        <v/>
      </c>
      <c r="B613" s="6">
        <f>MOD(A613-1,365)+1</f>
        <v/>
      </c>
      <c r="C613" s="7">
        <f>NORM.S.INV(Data!X613)</f>
        <v/>
      </c>
      <c r="D613" s="7">
        <f>$J$3*D612+$J$6*C613</f>
        <v/>
      </c>
      <c r="E613" s="12">
        <f>MAR1!$B$5+MAR1!$C$5*COS(2*PI()*B613/365)+MAR1!$D$5*SIN(2*PI()*B613/365)+D613</f>
        <v/>
      </c>
    </row>
    <row r="614">
      <c r="A614" s="6">
        <f>Data!U614</f>
        <v/>
      </c>
      <c r="B614" s="6">
        <f>MOD(A614-1,365)+1</f>
        <v/>
      </c>
      <c r="C614" s="7">
        <f>NORM.S.INV(Data!X614)</f>
        <v/>
      </c>
      <c r="D614" s="7">
        <f>$J$3*D613+$J$6*C614</f>
        <v/>
      </c>
      <c r="E614" s="12">
        <f>MAR1!$B$5+MAR1!$C$5*COS(2*PI()*B614/365)+MAR1!$D$5*SIN(2*PI()*B614/365)+D614</f>
        <v/>
      </c>
    </row>
    <row r="615">
      <c r="A615" s="6">
        <f>Data!U615</f>
        <v/>
      </c>
      <c r="B615" s="6">
        <f>MOD(A615-1,365)+1</f>
        <v/>
      </c>
      <c r="C615" s="7">
        <f>NORM.S.INV(Data!X615)</f>
        <v/>
      </c>
      <c r="D615" s="7">
        <f>$J$3*D614+$J$6*C615</f>
        <v/>
      </c>
      <c r="E615" s="12">
        <f>MAR1!$B$5+MAR1!$C$5*COS(2*PI()*B615/365)+MAR1!$D$5*SIN(2*PI()*B615/365)+D615</f>
        <v/>
      </c>
    </row>
    <row r="616">
      <c r="A616" s="6">
        <f>Data!U616</f>
        <v/>
      </c>
      <c r="B616" s="6">
        <f>MOD(A616-1,365)+1</f>
        <v/>
      </c>
      <c r="C616" s="7">
        <f>NORM.S.INV(Data!X616)</f>
        <v/>
      </c>
      <c r="D616" s="7">
        <f>$J$3*D615+$J$6*C616</f>
        <v/>
      </c>
      <c r="E616" s="12">
        <f>MAR1!$B$5+MAR1!$C$5*COS(2*PI()*B616/365)+MAR1!$D$5*SIN(2*PI()*B616/365)+D616</f>
        <v/>
      </c>
    </row>
    <row r="617">
      <c r="A617" s="6">
        <f>Data!U617</f>
        <v/>
      </c>
      <c r="B617" s="6">
        <f>MOD(A617-1,365)+1</f>
        <v/>
      </c>
      <c r="C617" s="7">
        <f>NORM.S.INV(Data!X617)</f>
        <v/>
      </c>
      <c r="D617" s="7">
        <f>$J$3*D616+$J$6*C617</f>
        <v/>
      </c>
      <c r="E617" s="12">
        <f>MAR1!$B$5+MAR1!$C$5*COS(2*PI()*B617/365)+MAR1!$D$5*SIN(2*PI()*B617/365)+D617</f>
        <v/>
      </c>
    </row>
    <row r="618">
      <c r="A618" s="6">
        <f>Data!U618</f>
        <v/>
      </c>
      <c r="B618" s="6">
        <f>MOD(A618-1,365)+1</f>
        <v/>
      </c>
      <c r="C618" s="7">
        <f>NORM.S.INV(Data!X618)</f>
        <v/>
      </c>
      <c r="D618" s="7">
        <f>$J$3*D617+$J$6*C618</f>
        <v/>
      </c>
      <c r="E618" s="12">
        <f>MAR1!$B$5+MAR1!$C$5*COS(2*PI()*B618/365)+MAR1!$D$5*SIN(2*PI()*B618/365)+D618</f>
        <v/>
      </c>
    </row>
    <row r="619">
      <c r="A619" s="6">
        <f>Data!U619</f>
        <v/>
      </c>
      <c r="B619" s="6">
        <f>MOD(A619-1,365)+1</f>
        <v/>
      </c>
      <c r="C619" s="7">
        <f>NORM.S.INV(Data!X619)</f>
        <v/>
      </c>
      <c r="D619" s="7">
        <f>$J$3*D618+$J$6*C619</f>
        <v/>
      </c>
      <c r="E619" s="12">
        <f>MAR1!$B$5+MAR1!$C$5*COS(2*PI()*B619/365)+MAR1!$D$5*SIN(2*PI()*B619/365)+D619</f>
        <v/>
      </c>
    </row>
    <row r="620">
      <c r="A620" s="6">
        <f>Data!U620</f>
        <v/>
      </c>
      <c r="B620" s="6">
        <f>MOD(A620-1,365)+1</f>
        <v/>
      </c>
      <c r="C620" s="7">
        <f>NORM.S.INV(Data!X620)</f>
        <v/>
      </c>
      <c r="D620" s="7">
        <f>$J$3*D619+$J$6*C620</f>
        <v/>
      </c>
      <c r="E620" s="12">
        <f>MAR1!$B$5+MAR1!$C$5*COS(2*PI()*B620/365)+MAR1!$D$5*SIN(2*PI()*B620/365)+D620</f>
        <v/>
      </c>
    </row>
    <row r="621">
      <c r="A621" s="6">
        <f>Data!U621</f>
        <v/>
      </c>
      <c r="B621" s="6">
        <f>MOD(A621-1,365)+1</f>
        <v/>
      </c>
      <c r="C621" s="7">
        <f>NORM.S.INV(Data!X621)</f>
        <v/>
      </c>
      <c r="D621" s="7">
        <f>$J$3*D620+$J$6*C621</f>
        <v/>
      </c>
      <c r="E621" s="12">
        <f>MAR1!$B$5+MAR1!$C$5*COS(2*PI()*B621/365)+MAR1!$D$5*SIN(2*PI()*B621/365)+D621</f>
        <v/>
      </c>
    </row>
    <row r="622">
      <c r="A622" s="6">
        <f>Data!U622</f>
        <v/>
      </c>
      <c r="B622" s="6">
        <f>MOD(A622-1,365)+1</f>
        <v/>
      </c>
      <c r="C622" s="7">
        <f>NORM.S.INV(Data!X622)</f>
        <v/>
      </c>
      <c r="D622" s="7">
        <f>$J$3*D621+$J$6*C622</f>
        <v/>
      </c>
      <c r="E622" s="12">
        <f>MAR1!$B$5+MAR1!$C$5*COS(2*PI()*B622/365)+MAR1!$D$5*SIN(2*PI()*B622/365)+D622</f>
        <v/>
      </c>
    </row>
    <row r="623">
      <c r="A623" s="6">
        <f>Data!U623</f>
        <v/>
      </c>
      <c r="B623" s="6">
        <f>MOD(A623-1,365)+1</f>
        <v/>
      </c>
      <c r="C623" s="7">
        <f>NORM.S.INV(Data!X623)</f>
        <v/>
      </c>
      <c r="D623" s="7">
        <f>$J$3*D622+$J$6*C623</f>
        <v/>
      </c>
      <c r="E623" s="12">
        <f>MAR1!$B$5+MAR1!$C$5*COS(2*PI()*B623/365)+MAR1!$D$5*SIN(2*PI()*B623/365)+D623</f>
        <v/>
      </c>
    </row>
    <row r="624">
      <c r="A624" s="6">
        <f>Data!U624</f>
        <v/>
      </c>
      <c r="B624" s="6">
        <f>MOD(A624-1,365)+1</f>
        <v/>
      </c>
      <c r="C624" s="7">
        <f>NORM.S.INV(Data!X624)</f>
        <v/>
      </c>
      <c r="D624" s="7">
        <f>$J$3*D623+$J$6*C624</f>
        <v/>
      </c>
      <c r="E624" s="12">
        <f>MAR1!$B$5+MAR1!$C$5*COS(2*PI()*B624/365)+MAR1!$D$5*SIN(2*PI()*B624/365)+D624</f>
        <v/>
      </c>
    </row>
    <row r="625">
      <c r="A625" s="6">
        <f>Data!U625</f>
        <v/>
      </c>
      <c r="B625" s="6">
        <f>MOD(A625-1,365)+1</f>
        <v/>
      </c>
      <c r="C625" s="7">
        <f>NORM.S.INV(Data!X625)</f>
        <v/>
      </c>
      <c r="D625" s="7">
        <f>$J$3*D624+$J$6*C625</f>
        <v/>
      </c>
      <c r="E625" s="12">
        <f>MAR1!$B$5+MAR1!$C$5*COS(2*PI()*B625/365)+MAR1!$D$5*SIN(2*PI()*B625/365)+D625</f>
        <v/>
      </c>
    </row>
    <row r="626">
      <c r="A626" s="6">
        <f>Data!U626</f>
        <v/>
      </c>
      <c r="B626" s="6">
        <f>MOD(A626-1,365)+1</f>
        <v/>
      </c>
      <c r="C626" s="7">
        <f>NORM.S.INV(Data!X626)</f>
        <v/>
      </c>
      <c r="D626" s="7">
        <f>$J$3*D625+$J$6*C626</f>
        <v/>
      </c>
      <c r="E626" s="12">
        <f>MAR1!$B$5+MAR1!$C$5*COS(2*PI()*B626/365)+MAR1!$D$5*SIN(2*PI()*B626/365)+D626</f>
        <v/>
      </c>
    </row>
    <row r="627">
      <c r="A627" s="6">
        <f>Data!U627</f>
        <v/>
      </c>
      <c r="B627" s="6">
        <f>MOD(A627-1,365)+1</f>
        <v/>
      </c>
      <c r="C627" s="7">
        <f>NORM.S.INV(Data!X627)</f>
        <v/>
      </c>
      <c r="D627" s="7">
        <f>$J$3*D626+$J$6*C627</f>
        <v/>
      </c>
      <c r="E627" s="12">
        <f>MAR1!$B$5+MAR1!$C$5*COS(2*PI()*B627/365)+MAR1!$D$5*SIN(2*PI()*B627/365)+D627</f>
        <v/>
      </c>
    </row>
    <row r="628">
      <c r="A628" s="6">
        <f>Data!U628</f>
        <v/>
      </c>
      <c r="B628" s="6">
        <f>MOD(A628-1,365)+1</f>
        <v/>
      </c>
      <c r="C628" s="7">
        <f>NORM.S.INV(Data!X628)</f>
        <v/>
      </c>
      <c r="D628" s="7">
        <f>$J$3*D627+$J$6*C628</f>
        <v/>
      </c>
      <c r="E628" s="12">
        <f>MAR1!$B$5+MAR1!$C$5*COS(2*PI()*B628/365)+MAR1!$D$5*SIN(2*PI()*B628/365)+D628</f>
        <v/>
      </c>
    </row>
    <row r="629">
      <c r="A629" s="6">
        <f>Data!U629</f>
        <v/>
      </c>
      <c r="B629" s="6">
        <f>MOD(A629-1,365)+1</f>
        <v/>
      </c>
      <c r="C629" s="7">
        <f>NORM.S.INV(Data!X629)</f>
        <v/>
      </c>
      <c r="D629" s="7">
        <f>$J$3*D628+$J$6*C629</f>
        <v/>
      </c>
      <c r="E629" s="12">
        <f>MAR1!$B$5+MAR1!$C$5*COS(2*PI()*B629/365)+MAR1!$D$5*SIN(2*PI()*B629/365)+D629</f>
        <v/>
      </c>
    </row>
    <row r="630">
      <c r="A630" s="6">
        <f>Data!U630</f>
        <v/>
      </c>
      <c r="B630" s="6">
        <f>MOD(A630-1,365)+1</f>
        <v/>
      </c>
      <c r="C630" s="7">
        <f>NORM.S.INV(Data!X630)</f>
        <v/>
      </c>
      <c r="D630" s="7">
        <f>$J$3*D629+$J$6*C630</f>
        <v/>
      </c>
      <c r="E630" s="12">
        <f>MAR1!$B$5+MAR1!$C$5*COS(2*PI()*B630/365)+MAR1!$D$5*SIN(2*PI()*B630/365)+D630</f>
        <v/>
      </c>
    </row>
    <row r="631">
      <c r="A631" s="6">
        <f>Data!U631</f>
        <v/>
      </c>
      <c r="B631" s="6">
        <f>MOD(A631-1,365)+1</f>
        <v/>
      </c>
      <c r="C631" s="7">
        <f>NORM.S.INV(Data!X631)</f>
        <v/>
      </c>
      <c r="D631" s="7">
        <f>$J$3*D630+$J$6*C631</f>
        <v/>
      </c>
      <c r="E631" s="12">
        <f>MAR1!$B$5+MAR1!$C$5*COS(2*PI()*B631/365)+MAR1!$D$5*SIN(2*PI()*B631/365)+D631</f>
        <v/>
      </c>
    </row>
    <row r="632">
      <c r="A632" s="6">
        <f>Data!U632</f>
        <v/>
      </c>
      <c r="B632" s="6">
        <f>MOD(A632-1,365)+1</f>
        <v/>
      </c>
      <c r="C632" s="7">
        <f>NORM.S.INV(Data!X632)</f>
        <v/>
      </c>
      <c r="D632" s="7">
        <f>$J$3*D631+$J$6*C632</f>
        <v/>
      </c>
      <c r="E632" s="12">
        <f>MAR1!$B$5+MAR1!$C$5*COS(2*PI()*B632/365)+MAR1!$D$5*SIN(2*PI()*B632/365)+D632</f>
        <v/>
      </c>
    </row>
    <row r="633">
      <c r="A633" s="6">
        <f>Data!U633</f>
        <v/>
      </c>
      <c r="B633" s="6">
        <f>MOD(A633-1,365)+1</f>
        <v/>
      </c>
      <c r="C633" s="7">
        <f>NORM.S.INV(Data!X633)</f>
        <v/>
      </c>
      <c r="D633" s="7">
        <f>$J$3*D632+$J$6*C633</f>
        <v/>
      </c>
      <c r="E633" s="12">
        <f>MAR1!$B$5+MAR1!$C$5*COS(2*PI()*B633/365)+MAR1!$D$5*SIN(2*PI()*B633/365)+D633</f>
        <v/>
      </c>
    </row>
    <row r="634">
      <c r="A634" s="6">
        <f>Data!U634</f>
        <v/>
      </c>
      <c r="B634" s="6">
        <f>MOD(A634-1,365)+1</f>
        <v/>
      </c>
      <c r="C634" s="7">
        <f>NORM.S.INV(Data!X634)</f>
        <v/>
      </c>
      <c r="D634" s="7">
        <f>$J$3*D633+$J$6*C634</f>
        <v/>
      </c>
      <c r="E634" s="12">
        <f>MAR1!$B$5+MAR1!$C$5*COS(2*PI()*B634/365)+MAR1!$D$5*SIN(2*PI()*B634/365)+D634</f>
        <v/>
      </c>
    </row>
    <row r="635">
      <c r="A635" s="6">
        <f>Data!U635</f>
        <v/>
      </c>
      <c r="B635" s="6">
        <f>MOD(A635-1,365)+1</f>
        <v/>
      </c>
      <c r="C635" s="7">
        <f>NORM.S.INV(Data!X635)</f>
        <v/>
      </c>
      <c r="D635" s="7">
        <f>$J$3*D634+$J$6*C635</f>
        <v/>
      </c>
      <c r="E635" s="12">
        <f>MAR1!$B$5+MAR1!$C$5*COS(2*PI()*B635/365)+MAR1!$D$5*SIN(2*PI()*B635/365)+D635</f>
        <v/>
      </c>
    </row>
    <row r="636">
      <c r="A636" s="6">
        <f>Data!U636</f>
        <v/>
      </c>
      <c r="B636" s="6">
        <f>MOD(A636-1,365)+1</f>
        <v/>
      </c>
      <c r="C636" s="7">
        <f>NORM.S.INV(Data!X636)</f>
        <v/>
      </c>
      <c r="D636" s="7">
        <f>$J$3*D635+$J$6*C636</f>
        <v/>
      </c>
      <c r="E636" s="12">
        <f>MAR1!$B$5+MAR1!$C$5*COS(2*PI()*B636/365)+MAR1!$D$5*SIN(2*PI()*B636/365)+D636</f>
        <v/>
      </c>
    </row>
    <row r="637">
      <c r="A637" s="6">
        <f>Data!U637</f>
        <v/>
      </c>
      <c r="B637" s="6">
        <f>MOD(A637-1,365)+1</f>
        <v/>
      </c>
      <c r="C637" s="7">
        <f>NORM.S.INV(Data!X637)</f>
        <v/>
      </c>
      <c r="D637" s="7">
        <f>$J$3*D636+$J$6*C637</f>
        <v/>
      </c>
      <c r="E637" s="12">
        <f>MAR1!$B$5+MAR1!$C$5*COS(2*PI()*B637/365)+MAR1!$D$5*SIN(2*PI()*B637/365)+D637</f>
        <v/>
      </c>
    </row>
    <row r="638">
      <c r="A638" s="6">
        <f>Data!U638</f>
        <v/>
      </c>
      <c r="B638" s="6">
        <f>MOD(A638-1,365)+1</f>
        <v/>
      </c>
      <c r="C638" s="7">
        <f>NORM.S.INV(Data!X638)</f>
        <v/>
      </c>
      <c r="D638" s="7">
        <f>$J$3*D637+$J$6*C638</f>
        <v/>
      </c>
      <c r="E638" s="12">
        <f>MAR1!$B$5+MAR1!$C$5*COS(2*PI()*B638/365)+MAR1!$D$5*SIN(2*PI()*B638/365)+D638</f>
        <v/>
      </c>
    </row>
    <row r="639">
      <c r="A639" s="6">
        <f>Data!U639</f>
        <v/>
      </c>
      <c r="B639" s="6">
        <f>MOD(A639-1,365)+1</f>
        <v/>
      </c>
      <c r="C639" s="7">
        <f>NORM.S.INV(Data!X639)</f>
        <v/>
      </c>
      <c r="D639" s="7">
        <f>$J$3*D638+$J$6*C639</f>
        <v/>
      </c>
      <c r="E639" s="12">
        <f>MAR1!$B$5+MAR1!$C$5*COS(2*PI()*B639/365)+MAR1!$D$5*SIN(2*PI()*B639/365)+D639</f>
        <v/>
      </c>
    </row>
    <row r="640">
      <c r="A640" s="6">
        <f>Data!U640</f>
        <v/>
      </c>
      <c r="B640" s="6">
        <f>MOD(A640-1,365)+1</f>
        <v/>
      </c>
      <c r="C640" s="7">
        <f>NORM.S.INV(Data!X640)</f>
        <v/>
      </c>
      <c r="D640" s="7">
        <f>$J$3*D639+$J$6*C640</f>
        <v/>
      </c>
      <c r="E640" s="12">
        <f>MAR1!$B$5+MAR1!$C$5*COS(2*PI()*B640/365)+MAR1!$D$5*SIN(2*PI()*B640/365)+D640</f>
        <v/>
      </c>
    </row>
    <row r="641">
      <c r="A641" s="6">
        <f>Data!U641</f>
        <v/>
      </c>
      <c r="B641" s="6">
        <f>MOD(A641-1,365)+1</f>
        <v/>
      </c>
      <c r="C641" s="7">
        <f>NORM.S.INV(Data!X641)</f>
        <v/>
      </c>
      <c r="D641" s="7">
        <f>$J$3*D640+$J$6*C641</f>
        <v/>
      </c>
      <c r="E641" s="12">
        <f>MAR1!$B$5+MAR1!$C$5*COS(2*PI()*B641/365)+MAR1!$D$5*SIN(2*PI()*B641/365)+D641</f>
        <v/>
      </c>
    </row>
    <row r="642">
      <c r="A642" s="6">
        <f>Data!U642</f>
        <v/>
      </c>
      <c r="B642" s="6">
        <f>MOD(A642-1,365)+1</f>
        <v/>
      </c>
      <c r="C642" s="7">
        <f>NORM.S.INV(Data!X642)</f>
        <v/>
      </c>
      <c r="D642" s="7">
        <f>$J$3*D641+$J$6*C642</f>
        <v/>
      </c>
      <c r="E642" s="12">
        <f>MAR1!$B$5+MAR1!$C$5*COS(2*PI()*B642/365)+MAR1!$D$5*SIN(2*PI()*B642/365)+D642</f>
        <v/>
      </c>
    </row>
    <row r="643">
      <c r="A643" s="6">
        <f>Data!U643</f>
        <v/>
      </c>
      <c r="B643" s="6">
        <f>MOD(A643-1,365)+1</f>
        <v/>
      </c>
      <c r="C643" s="7">
        <f>NORM.S.INV(Data!X643)</f>
        <v/>
      </c>
      <c r="D643" s="7">
        <f>$J$3*D642+$J$6*C643</f>
        <v/>
      </c>
      <c r="E643" s="12">
        <f>MAR1!$B$5+MAR1!$C$5*COS(2*PI()*B643/365)+MAR1!$D$5*SIN(2*PI()*B643/365)+D643</f>
        <v/>
      </c>
    </row>
    <row r="644">
      <c r="A644" s="6">
        <f>Data!U644</f>
        <v/>
      </c>
      <c r="B644" s="6">
        <f>MOD(A644-1,365)+1</f>
        <v/>
      </c>
      <c r="C644" s="7">
        <f>NORM.S.INV(Data!X644)</f>
        <v/>
      </c>
      <c r="D644" s="7">
        <f>$J$3*D643+$J$6*C644</f>
        <v/>
      </c>
      <c r="E644" s="12">
        <f>MAR1!$B$5+MAR1!$C$5*COS(2*PI()*B644/365)+MAR1!$D$5*SIN(2*PI()*B644/365)+D644</f>
        <v/>
      </c>
    </row>
    <row r="645">
      <c r="A645" s="6">
        <f>Data!U645</f>
        <v/>
      </c>
      <c r="B645" s="6">
        <f>MOD(A645-1,365)+1</f>
        <v/>
      </c>
      <c r="C645" s="7">
        <f>NORM.S.INV(Data!X645)</f>
        <v/>
      </c>
      <c r="D645" s="7">
        <f>$J$3*D644+$J$6*C645</f>
        <v/>
      </c>
      <c r="E645" s="12">
        <f>MAR1!$B$5+MAR1!$C$5*COS(2*PI()*B645/365)+MAR1!$D$5*SIN(2*PI()*B645/365)+D645</f>
        <v/>
      </c>
    </row>
    <row r="646">
      <c r="A646" s="6">
        <f>Data!U646</f>
        <v/>
      </c>
      <c r="B646" s="6">
        <f>MOD(A646-1,365)+1</f>
        <v/>
      </c>
      <c r="C646" s="7">
        <f>NORM.S.INV(Data!X646)</f>
        <v/>
      </c>
      <c r="D646" s="7">
        <f>$J$3*D645+$J$6*C646</f>
        <v/>
      </c>
      <c r="E646" s="12">
        <f>MAR1!$B$5+MAR1!$C$5*COS(2*PI()*B646/365)+MAR1!$D$5*SIN(2*PI()*B646/365)+D646</f>
        <v/>
      </c>
    </row>
    <row r="647">
      <c r="A647" s="6">
        <f>Data!U647</f>
        <v/>
      </c>
      <c r="B647" s="6">
        <f>MOD(A647-1,365)+1</f>
        <v/>
      </c>
      <c r="C647" s="7">
        <f>NORM.S.INV(Data!X647)</f>
        <v/>
      </c>
      <c r="D647" s="7">
        <f>$J$3*D646+$J$6*C647</f>
        <v/>
      </c>
      <c r="E647" s="12">
        <f>MAR1!$B$5+MAR1!$C$5*COS(2*PI()*B647/365)+MAR1!$D$5*SIN(2*PI()*B647/365)+D647</f>
        <v/>
      </c>
    </row>
    <row r="648">
      <c r="A648" s="6">
        <f>Data!U648</f>
        <v/>
      </c>
      <c r="B648" s="6">
        <f>MOD(A648-1,365)+1</f>
        <v/>
      </c>
      <c r="C648" s="7">
        <f>NORM.S.INV(Data!X648)</f>
        <v/>
      </c>
      <c r="D648" s="7">
        <f>$J$3*D647+$J$6*C648</f>
        <v/>
      </c>
      <c r="E648" s="12">
        <f>MAR1!$B$5+MAR1!$C$5*COS(2*PI()*B648/365)+MAR1!$D$5*SIN(2*PI()*B648/365)+D648</f>
        <v/>
      </c>
    </row>
    <row r="649">
      <c r="A649" s="6">
        <f>Data!U649</f>
        <v/>
      </c>
      <c r="B649" s="6">
        <f>MOD(A649-1,365)+1</f>
        <v/>
      </c>
      <c r="C649" s="7">
        <f>NORM.S.INV(Data!X649)</f>
        <v/>
      </c>
      <c r="D649" s="7">
        <f>$J$3*D648+$J$6*C649</f>
        <v/>
      </c>
      <c r="E649" s="12">
        <f>MAR1!$B$5+MAR1!$C$5*COS(2*PI()*B649/365)+MAR1!$D$5*SIN(2*PI()*B649/365)+D649</f>
        <v/>
      </c>
    </row>
    <row r="650">
      <c r="A650" s="6">
        <f>Data!U650</f>
        <v/>
      </c>
      <c r="B650" s="6">
        <f>MOD(A650-1,365)+1</f>
        <v/>
      </c>
      <c r="C650" s="7">
        <f>NORM.S.INV(Data!X650)</f>
        <v/>
      </c>
      <c r="D650" s="7">
        <f>$J$3*D649+$J$6*C650</f>
        <v/>
      </c>
      <c r="E650" s="12">
        <f>MAR1!$B$5+MAR1!$C$5*COS(2*PI()*B650/365)+MAR1!$D$5*SIN(2*PI()*B650/365)+D650</f>
        <v/>
      </c>
    </row>
    <row r="651">
      <c r="A651" s="6">
        <f>Data!U651</f>
        <v/>
      </c>
      <c r="B651" s="6">
        <f>MOD(A651-1,365)+1</f>
        <v/>
      </c>
      <c r="C651" s="7">
        <f>NORM.S.INV(Data!X651)</f>
        <v/>
      </c>
      <c r="D651" s="7">
        <f>$J$3*D650+$J$6*C651</f>
        <v/>
      </c>
      <c r="E651" s="12">
        <f>MAR1!$B$5+MAR1!$C$5*COS(2*PI()*B651/365)+MAR1!$D$5*SIN(2*PI()*B651/365)+D651</f>
        <v/>
      </c>
    </row>
    <row r="652">
      <c r="A652" s="6">
        <f>Data!U652</f>
        <v/>
      </c>
      <c r="B652" s="6">
        <f>MOD(A652-1,365)+1</f>
        <v/>
      </c>
      <c r="C652" s="7">
        <f>NORM.S.INV(Data!X652)</f>
        <v/>
      </c>
      <c r="D652" s="7">
        <f>$J$3*D651+$J$6*C652</f>
        <v/>
      </c>
      <c r="E652" s="12">
        <f>MAR1!$B$5+MAR1!$C$5*COS(2*PI()*B652/365)+MAR1!$D$5*SIN(2*PI()*B652/365)+D652</f>
        <v/>
      </c>
    </row>
    <row r="653">
      <c r="A653" s="6">
        <f>Data!U653</f>
        <v/>
      </c>
      <c r="B653" s="6">
        <f>MOD(A653-1,365)+1</f>
        <v/>
      </c>
      <c r="C653" s="7">
        <f>NORM.S.INV(Data!X653)</f>
        <v/>
      </c>
      <c r="D653" s="7">
        <f>$J$3*D652+$J$6*C653</f>
        <v/>
      </c>
      <c r="E653" s="12">
        <f>MAR1!$B$5+MAR1!$C$5*COS(2*PI()*B653/365)+MAR1!$D$5*SIN(2*PI()*B653/365)+D653</f>
        <v/>
      </c>
    </row>
    <row r="654">
      <c r="A654" s="6">
        <f>Data!U654</f>
        <v/>
      </c>
      <c r="B654" s="6">
        <f>MOD(A654-1,365)+1</f>
        <v/>
      </c>
      <c r="C654" s="7">
        <f>NORM.S.INV(Data!X654)</f>
        <v/>
      </c>
      <c r="D654" s="7">
        <f>$J$3*D653+$J$6*C654</f>
        <v/>
      </c>
      <c r="E654" s="12">
        <f>MAR1!$B$5+MAR1!$C$5*COS(2*PI()*B654/365)+MAR1!$D$5*SIN(2*PI()*B654/365)+D654</f>
        <v/>
      </c>
    </row>
    <row r="655">
      <c r="A655" s="6">
        <f>Data!U655</f>
        <v/>
      </c>
      <c r="B655" s="6">
        <f>MOD(A655-1,365)+1</f>
        <v/>
      </c>
      <c r="C655" s="7">
        <f>NORM.S.INV(Data!X655)</f>
        <v/>
      </c>
      <c r="D655" s="7">
        <f>$J$3*D654+$J$6*C655</f>
        <v/>
      </c>
      <c r="E655" s="12">
        <f>MAR1!$B$5+MAR1!$C$5*COS(2*PI()*B655/365)+MAR1!$D$5*SIN(2*PI()*B655/365)+D655</f>
        <v/>
      </c>
    </row>
    <row r="656">
      <c r="A656" s="6">
        <f>Data!U656</f>
        <v/>
      </c>
      <c r="B656" s="6">
        <f>MOD(A656-1,365)+1</f>
        <v/>
      </c>
      <c r="C656" s="7">
        <f>NORM.S.INV(Data!X656)</f>
        <v/>
      </c>
      <c r="D656" s="7">
        <f>$J$3*D655+$J$6*C656</f>
        <v/>
      </c>
      <c r="E656" s="12">
        <f>MAR1!$B$5+MAR1!$C$5*COS(2*PI()*B656/365)+MAR1!$D$5*SIN(2*PI()*B656/365)+D656</f>
        <v/>
      </c>
    </row>
    <row r="657">
      <c r="A657" s="6">
        <f>Data!U657</f>
        <v/>
      </c>
      <c r="B657" s="6">
        <f>MOD(A657-1,365)+1</f>
        <v/>
      </c>
      <c r="C657" s="7">
        <f>NORM.S.INV(Data!X657)</f>
        <v/>
      </c>
      <c r="D657" s="7">
        <f>$J$3*D656+$J$6*C657</f>
        <v/>
      </c>
      <c r="E657" s="12">
        <f>MAR1!$B$5+MAR1!$C$5*COS(2*PI()*B657/365)+MAR1!$D$5*SIN(2*PI()*B657/365)+D657</f>
        <v/>
      </c>
    </row>
    <row r="658">
      <c r="A658" s="6">
        <f>Data!U658</f>
        <v/>
      </c>
      <c r="B658" s="6">
        <f>MOD(A658-1,365)+1</f>
        <v/>
      </c>
      <c r="C658" s="7">
        <f>NORM.S.INV(Data!X658)</f>
        <v/>
      </c>
      <c r="D658" s="7">
        <f>$J$3*D657+$J$6*C658</f>
        <v/>
      </c>
      <c r="E658" s="12">
        <f>MAR1!$B$5+MAR1!$C$5*COS(2*PI()*B658/365)+MAR1!$D$5*SIN(2*PI()*B658/365)+D658</f>
        <v/>
      </c>
    </row>
    <row r="659">
      <c r="A659" s="6">
        <f>Data!U659</f>
        <v/>
      </c>
      <c r="B659" s="6">
        <f>MOD(A659-1,365)+1</f>
        <v/>
      </c>
      <c r="C659" s="7">
        <f>NORM.S.INV(Data!X659)</f>
        <v/>
      </c>
      <c r="D659" s="7">
        <f>$J$3*D658+$J$6*C659</f>
        <v/>
      </c>
      <c r="E659" s="12">
        <f>MAR1!$B$5+MAR1!$C$5*COS(2*PI()*B659/365)+MAR1!$D$5*SIN(2*PI()*B659/365)+D659</f>
        <v/>
      </c>
    </row>
    <row r="660">
      <c r="A660" s="6">
        <f>Data!U660</f>
        <v/>
      </c>
      <c r="B660" s="6">
        <f>MOD(A660-1,365)+1</f>
        <v/>
      </c>
      <c r="C660" s="7">
        <f>NORM.S.INV(Data!X660)</f>
        <v/>
      </c>
      <c r="D660" s="7">
        <f>$J$3*D659+$J$6*C660</f>
        <v/>
      </c>
      <c r="E660" s="12">
        <f>MAR1!$B$5+MAR1!$C$5*COS(2*PI()*B660/365)+MAR1!$D$5*SIN(2*PI()*B660/365)+D660</f>
        <v/>
      </c>
    </row>
    <row r="661">
      <c r="A661" s="6">
        <f>Data!U661</f>
        <v/>
      </c>
      <c r="B661" s="6">
        <f>MOD(A661-1,365)+1</f>
        <v/>
      </c>
      <c r="C661" s="7">
        <f>NORM.S.INV(Data!X661)</f>
        <v/>
      </c>
      <c r="D661" s="7">
        <f>$J$3*D660+$J$6*C661</f>
        <v/>
      </c>
      <c r="E661" s="12">
        <f>MAR1!$B$5+MAR1!$C$5*COS(2*PI()*B661/365)+MAR1!$D$5*SIN(2*PI()*B661/365)+D661</f>
        <v/>
      </c>
    </row>
    <row r="662">
      <c r="A662" s="6">
        <f>Data!U662</f>
        <v/>
      </c>
      <c r="B662" s="6">
        <f>MOD(A662-1,365)+1</f>
        <v/>
      </c>
      <c r="C662" s="7">
        <f>NORM.S.INV(Data!X662)</f>
        <v/>
      </c>
      <c r="D662" s="7">
        <f>$J$3*D661+$J$6*C662</f>
        <v/>
      </c>
      <c r="E662" s="12">
        <f>MAR1!$B$5+MAR1!$C$5*COS(2*PI()*B662/365)+MAR1!$D$5*SIN(2*PI()*B662/365)+D662</f>
        <v/>
      </c>
    </row>
    <row r="663">
      <c r="A663" s="6">
        <f>Data!U663</f>
        <v/>
      </c>
      <c r="B663" s="6">
        <f>MOD(A663-1,365)+1</f>
        <v/>
      </c>
      <c r="C663" s="7">
        <f>NORM.S.INV(Data!X663)</f>
        <v/>
      </c>
      <c r="D663" s="7">
        <f>$J$3*D662+$J$6*C663</f>
        <v/>
      </c>
      <c r="E663" s="12">
        <f>MAR1!$B$5+MAR1!$C$5*COS(2*PI()*B663/365)+MAR1!$D$5*SIN(2*PI()*B663/365)+D663</f>
        <v/>
      </c>
    </row>
    <row r="664">
      <c r="A664" s="6">
        <f>Data!U664</f>
        <v/>
      </c>
      <c r="B664" s="6">
        <f>MOD(A664-1,365)+1</f>
        <v/>
      </c>
      <c r="C664" s="7">
        <f>NORM.S.INV(Data!X664)</f>
        <v/>
      </c>
      <c r="D664" s="7">
        <f>$J$3*D663+$J$6*C664</f>
        <v/>
      </c>
      <c r="E664" s="12">
        <f>MAR1!$B$5+MAR1!$C$5*COS(2*PI()*B664/365)+MAR1!$D$5*SIN(2*PI()*B664/365)+D664</f>
        <v/>
      </c>
    </row>
    <row r="665">
      <c r="A665" s="6">
        <f>Data!U665</f>
        <v/>
      </c>
      <c r="B665" s="6">
        <f>MOD(A665-1,365)+1</f>
        <v/>
      </c>
      <c r="C665" s="7">
        <f>NORM.S.INV(Data!X665)</f>
        <v/>
      </c>
      <c r="D665" s="7">
        <f>$J$3*D664+$J$6*C665</f>
        <v/>
      </c>
      <c r="E665" s="12">
        <f>MAR1!$B$5+MAR1!$C$5*COS(2*PI()*B665/365)+MAR1!$D$5*SIN(2*PI()*B665/365)+D665</f>
        <v/>
      </c>
    </row>
    <row r="666">
      <c r="A666" s="6">
        <f>Data!U666</f>
        <v/>
      </c>
      <c r="B666" s="6">
        <f>MOD(A666-1,365)+1</f>
        <v/>
      </c>
      <c r="C666" s="7">
        <f>NORM.S.INV(Data!X666)</f>
        <v/>
      </c>
      <c r="D666" s="7">
        <f>$J$3*D665+$J$6*C666</f>
        <v/>
      </c>
      <c r="E666" s="12">
        <f>MAR1!$B$5+MAR1!$C$5*COS(2*PI()*B666/365)+MAR1!$D$5*SIN(2*PI()*B666/365)+D666</f>
        <v/>
      </c>
    </row>
    <row r="667">
      <c r="A667" s="6">
        <f>Data!U667</f>
        <v/>
      </c>
      <c r="B667" s="6">
        <f>MOD(A667-1,365)+1</f>
        <v/>
      </c>
      <c r="C667" s="7">
        <f>NORM.S.INV(Data!X667)</f>
        <v/>
      </c>
      <c r="D667" s="7">
        <f>$J$3*D666+$J$6*C667</f>
        <v/>
      </c>
      <c r="E667" s="12">
        <f>MAR1!$B$5+MAR1!$C$5*COS(2*PI()*B667/365)+MAR1!$D$5*SIN(2*PI()*B667/365)+D667</f>
        <v/>
      </c>
    </row>
    <row r="668">
      <c r="A668" s="6">
        <f>Data!U668</f>
        <v/>
      </c>
      <c r="B668" s="6">
        <f>MOD(A668-1,365)+1</f>
        <v/>
      </c>
      <c r="C668" s="7">
        <f>NORM.S.INV(Data!X668)</f>
        <v/>
      </c>
      <c r="D668" s="7">
        <f>$J$3*D667+$J$6*C668</f>
        <v/>
      </c>
      <c r="E668" s="12">
        <f>MAR1!$B$5+MAR1!$C$5*COS(2*PI()*B668/365)+MAR1!$D$5*SIN(2*PI()*B668/365)+D668</f>
        <v/>
      </c>
    </row>
    <row r="669">
      <c r="A669" s="6">
        <f>Data!U669</f>
        <v/>
      </c>
      <c r="B669" s="6">
        <f>MOD(A669-1,365)+1</f>
        <v/>
      </c>
      <c r="C669" s="7">
        <f>NORM.S.INV(Data!X669)</f>
        <v/>
      </c>
      <c r="D669" s="7">
        <f>$J$3*D668+$J$6*C669</f>
        <v/>
      </c>
      <c r="E669" s="12">
        <f>MAR1!$B$5+MAR1!$C$5*COS(2*PI()*B669/365)+MAR1!$D$5*SIN(2*PI()*B669/365)+D669</f>
        <v/>
      </c>
    </row>
    <row r="670">
      <c r="A670" s="6">
        <f>Data!U670</f>
        <v/>
      </c>
      <c r="B670" s="6">
        <f>MOD(A670-1,365)+1</f>
        <v/>
      </c>
      <c r="C670" s="7">
        <f>NORM.S.INV(Data!X670)</f>
        <v/>
      </c>
      <c r="D670" s="7">
        <f>$J$3*D669+$J$6*C670</f>
        <v/>
      </c>
      <c r="E670" s="12">
        <f>MAR1!$B$5+MAR1!$C$5*COS(2*PI()*B670/365)+MAR1!$D$5*SIN(2*PI()*B670/365)+D670</f>
        <v/>
      </c>
    </row>
    <row r="671">
      <c r="A671" s="6">
        <f>Data!U671</f>
        <v/>
      </c>
      <c r="B671" s="6">
        <f>MOD(A671-1,365)+1</f>
        <v/>
      </c>
      <c r="C671" s="7">
        <f>NORM.S.INV(Data!X671)</f>
        <v/>
      </c>
      <c r="D671" s="7">
        <f>$J$3*D670+$J$6*C671</f>
        <v/>
      </c>
      <c r="E671" s="12">
        <f>MAR1!$B$5+MAR1!$C$5*COS(2*PI()*B671/365)+MAR1!$D$5*SIN(2*PI()*B671/365)+D671</f>
        <v/>
      </c>
    </row>
    <row r="672">
      <c r="A672" s="6">
        <f>Data!U672</f>
        <v/>
      </c>
      <c r="B672" s="6">
        <f>MOD(A672-1,365)+1</f>
        <v/>
      </c>
      <c r="C672" s="7">
        <f>NORM.S.INV(Data!X672)</f>
        <v/>
      </c>
      <c r="D672" s="7">
        <f>$J$3*D671+$J$6*C672</f>
        <v/>
      </c>
      <c r="E672" s="12">
        <f>MAR1!$B$5+MAR1!$C$5*COS(2*PI()*B672/365)+MAR1!$D$5*SIN(2*PI()*B672/365)+D672</f>
        <v/>
      </c>
    </row>
    <row r="673">
      <c r="A673" s="6">
        <f>Data!U673</f>
        <v/>
      </c>
      <c r="B673" s="6">
        <f>MOD(A673-1,365)+1</f>
        <v/>
      </c>
      <c r="C673" s="7">
        <f>NORM.S.INV(Data!X673)</f>
        <v/>
      </c>
      <c r="D673" s="7">
        <f>$J$3*D672+$J$6*C673</f>
        <v/>
      </c>
      <c r="E673" s="12">
        <f>MAR1!$B$5+MAR1!$C$5*COS(2*PI()*B673/365)+MAR1!$D$5*SIN(2*PI()*B673/365)+D673</f>
        <v/>
      </c>
    </row>
    <row r="674">
      <c r="A674" s="6">
        <f>Data!U674</f>
        <v/>
      </c>
      <c r="B674" s="6">
        <f>MOD(A674-1,365)+1</f>
        <v/>
      </c>
      <c r="C674" s="7">
        <f>NORM.S.INV(Data!X674)</f>
        <v/>
      </c>
      <c r="D674" s="7">
        <f>$J$3*D673+$J$6*C674</f>
        <v/>
      </c>
      <c r="E674" s="12">
        <f>MAR1!$B$5+MAR1!$C$5*COS(2*PI()*B674/365)+MAR1!$D$5*SIN(2*PI()*B674/365)+D674</f>
        <v/>
      </c>
    </row>
    <row r="675">
      <c r="A675" s="6">
        <f>Data!U675</f>
        <v/>
      </c>
      <c r="B675" s="6">
        <f>MOD(A675-1,365)+1</f>
        <v/>
      </c>
      <c r="C675" s="7">
        <f>NORM.S.INV(Data!X675)</f>
        <v/>
      </c>
      <c r="D675" s="7">
        <f>$J$3*D674+$J$6*C675</f>
        <v/>
      </c>
      <c r="E675" s="12">
        <f>MAR1!$B$5+MAR1!$C$5*COS(2*PI()*B675/365)+MAR1!$D$5*SIN(2*PI()*B675/365)+D675</f>
        <v/>
      </c>
    </row>
    <row r="676">
      <c r="A676" s="6">
        <f>Data!U676</f>
        <v/>
      </c>
      <c r="B676" s="6">
        <f>MOD(A676-1,365)+1</f>
        <v/>
      </c>
      <c r="C676" s="7">
        <f>NORM.S.INV(Data!X676)</f>
        <v/>
      </c>
      <c r="D676" s="7">
        <f>$J$3*D675+$J$6*C676</f>
        <v/>
      </c>
      <c r="E676" s="12">
        <f>MAR1!$B$5+MAR1!$C$5*COS(2*PI()*B676/365)+MAR1!$D$5*SIN(2*PI()*B676/365)+D676</f>
        <v/>
      </c>
    </row>
    <row r="677">
      <c r="A677" s="6">
        <f>Data!U677</f>
        <v/>
      </c>
      <c r="B677" s="6">
        <f>MOD(A677-1,365)+1</f>
        <v/>
      </c>
      <c r="C677" s="7">
        <f>NORM.S.INV(Data!X677)</f>
        <v/>
      </c>
      <c r="D677" s="7">
        <f>$J$3*D676+$J$6*C677</f>
        <v/>
      </c>
      <c r="E677" s="12">
        <f>MAR1!$B$5+MAR1!$C$5*COS(2*PI()*B677/365)+MAR1!$D$5*SIN(2*PI()*B677/365)+D677</f>
        <v/>
      </c>
    </row>
    <row r="678">
      <c r="A678" s="6">
        <f>Data!U678</f>
        <v/>
      </c>
      <c r="B678" s="6">
        <f>MOD(A678-1,365)+1</f>
        <v/>
      </c>
      <c r="C678" s="7">
        <f>NORM.S.INV(Data!X678)</f>
        <v/>
      </c>
      <c r="D678" s="7">
        <f>$J$3*D677+$J$6*C678</f>
        <v/>
      </c>
      <c r="E678" s="12">
        <f>MAR1!$B$5+MAR1!$C$5*COS(2*PI()*B678/365)+MAR1!$D$5*SIN(2*PI()*B678/365)+D678</f>
        <v/>
      </c>
    </row>
    <row r="679">
      <c r="A679" s="6">
        <f>Data!U679</f>
        <v/>
      </c>
      <c r="B679" s="6">
        <f>MOD(A679-1,365)+1</f>
        <v/>
      </c>
      <c r="C679" s="7">
        <f>NORM.S.INV(Data!X679)</f>
        <v/>
      </c>
      <c r="D679" s="7">
        <f>$J$3*D678+$J$6*C679</f>
        <v/>
      </c>
      <c r="E679" s="12">
        <f>MAR1!$B$5+MAR1!$C$5*COS(2*PI()*B679/365)+MAR1!$D$5*SIN(2*PI()*B679/365)+D679</f>
        <v/>
      </c>
    </row>
    <row r="680">
      <c r="A680" s="6">
        <f>Data!U680</f>
        <v/>
      </c>
      <c r="B680" s="6">
        <f>MOD(A680-1,365)+1</f>
        <v/>
      </c>
      <c r="C680" s="7">
        <f>NORM.S.INV(Data!X680)</f>
        <v/>
      </c>
      <c r="D680" s="7">
        <f>$J$3*D679+$J$6*C680</f>
        <v/>
      </c>
      <c r="E680" s="12">
        <f>MAR1!$B$5+MAR1!$C$5*COS(2*PI()*B680/365)+MAR1!$D$5*SIN(2*PI()*B680/365)+D680</f>
        <v/>
      </c>
    </row>
    <row r="681">
      <c r="A681" s="6">
        <f>Data!U681</f>
        <v/>
      </c>
      <c r="B681" s="6">
        <f>MOD(A681-1,365)+1</f>
        <v/>
      </c>
      <c r="C681" s="7">
        <f>NORM.S.INV(Data!X681)</f>
        <v/>
      </c>
      <c r="D681" s="7">
        <f>$J$3*D680+$J$6*C681</f>
        <v/>
      </c>
      <c r="E681" s="12">
        <f>MAR1!$B$5+MAR1!$C$5*COS(2*PI()*B681/365)+MAR1!$D$5*SIN(2*PI()*B681/365)+D681</f>
        <v/>
      </c>
    </row>
    <row r="682">
      <c r="A682" s="6">
        <f>Data!U682</f>
        <v/>
      </c>
      <c r="B682" s="6">
        <f>MOD(A682-1,365)+1</f>
        <v/>
      </c>
      <c r="C682" s="7">
        <f>NORM.S.INV(Data!X682)</f>
        <v/>
      </c>
      <c r="D682" s="7">
        <f>$J$3*D681+$J$6*C682</f>
        <v/>
      </c>
      <c r="E682" s="12">
        <f>MAR1!$B$5+MAR1!$C$5*COS(2*PI()*B682/365)+MAR1!$D$5*SIN(2*PI()*B682/365)+D682</f>
        <v/>
      </c>
    </row>
    <row r="683">
      <c r="A683" s="6">
        <f>Data!U683</f>
        <v/>
      </c>
      <c r="B683" s="6">
        <f>MOD(A683-1,365)+1</f>
        <v/>
      </c>
      <c r="C683" s="7">
        <f>NORM.S.INV(Data!X683)</f>
        <v/>
      </c>
      <c r="D683" s="7">
        <f>$J$3*D682+$J$6*C683</f>
        <v/>
      </c>
      <c r="E683" s="12">
        <f>MAR1!$B$5+MAR1!$C$5*COS(2*PI()*B683/365)+MAR1!$D$5*SIN(2*PI()*B683/365)+D683</f>
        <v/>
      </c>
    </row>
    <row r="684">
      <c r="A684" s="6">
        <f>Data!U684</f>
        <v/>
      </c>
      <c r="B684" s="6">
        <f>MOD(A684-1,365)+1</f>
        <v/>
      </c>
      <c r="C684" s="7">
        <f>NORM.S.INV(Data!X684)</f>
        <v/>
      </c>
      <c r="D684" s="7">
        <f>$J$3*D683+$J$6*C684</f>
        <v/>
      </c>
      <c r="E684" s="12">
        <f>MAR1!$B$5+MAR1!$C$5*COS(2*PI()*B684/365)+MAR1!$D$5*SIN(2*PI()*B684/365)+D684</f>
        <v/>
      </c>
    </row>
    <row r="685">
      <c r="A685" s="6">
        <f>Data!U685</f>
        <v/>
      </c>
      <c r="B685" s="6">
        <f>MOD(A685-1,365)+1</f>
        <v/>
      </c>
      <c r="C685" s="7">
        <f>NORM.S.INV(Data!X685)</f>
        <v/>
      </c>
      <c r="D685" s="7">
        <f>$J$3*D684+$J$6*C685</f>
        <v/>
      </c>
      <c r="E685" s="12">
        <f>MAR1!$B$5+MAR1!$C$5*COS(2*PI()*B685/365)+MAR1!$D$5*SIN(2*PI()*B685/365)+D685</f>
        <v/>
      </c>
    </row>
    <row r="686">
      <c r="A686" s="6">
        <f>Data!U686</f>
        <v/>
      </c>
      <c r="B686" s="6">
        <f>MOD(A686-1,365)+1</f>
        <v/>
      </c>
      <c r="C686" s="7">
        <f>NORM.S.INV(Data!X686)</f>
        <v/>
      </c>
      <c r="D686" s="7">
        <f>$J$3*D685+$J$6*C686</f>
        <v/>
      </c>
      <c r="E686" s="12">
        <f>MAR1!$B$5+MAR1!$C$5*COS(2*PI()*B686/365)+MAR1!$D$5*SIN(2*PI()*B686/365)+D686</f>
        <v/>
      </c>
    </row>
    <row r="687">
      <c r="A687" s="6">
        <f>Data!U687</f>
        <v/>
      </c>
      <c r="B687" s="6">
        <f>MOD(A687-1,365)+1</f>
        <v/>
      </c>
      <c r="C687" s="7">
        <f>NORM.S.INV(Data!X687)</f>
        <v/>
      </c>
      <c r="D687" s="7">
        <f>$J$3*D686+$J$6*C687</f>
        <v/>
      </c>
      <c r="E687" s="12">
        <f>MAR1!$B$5+MAR1!$C$5*COS(2*PI()*B687/365)+MAR1!$D$5*SIN(2*PI()*B687/365)+D687</f>
        <v/>
      </c>
    </row>
    <row r="688">
      <c r="A688" s="6">
        <f>Data!U688</f>
        <v/>
      </c>
      <c r="B688" s="6">
        <f>MOD(A688-1,365)+1</f>
        <v/>
      </c>
      <c r="C688" s="7">
        <f>NORM.S.INV(Data!X688)</f>
        <v/>
      </c>
      <c r="D688" s="7">
        <f>$J$3*D687+$J$6*C688</f>
        <v/>
      </c>
      <c r="E688" s="12">
        <f>MAR1!$B$5+MAR1!$C$5*COS(2*PI()*B688/365)+MAR1!$D$5*SIN(2*PI()*B688/365)+D688</f>
        <v/>
      </c>
    </row>
    <row r="689">
      <c r="A689" s="6">
        <f>Data!U689</f>
        <v/>
      </c>
      <c r="B689" s="6">
        <f>MOD(A689-1,365)+1</f>
        <v/>
      </c>
      <c r="C689" s="7">
        <f>NORM.S.INV(Data!X689)</f>
        <v/>
      </c>
      <c r="D689" s="7">
        <f>$J$3*D688+$J$6*C689</f>
        <v/>
      </c>
      <c r="E689" s="12">
        <f>MAR1!$B$5+MAR1!$C$5*COS(2*PI()*B689/365)+MAR1!$D$5*SIN(2*PI()*B689/365)+D689</f>
        <v/>
      </c>
    </row>
    <row r="690">
      <c r="A690" s="6">
        <f>Data!U690</f>
        <v/>
      </c>
      <c r="B690" s="6">
        <f>MOD(A690-1,365)+1</f>
        <v/>
      </c>
      <c r="C690" s="7">
        <f>NORM.S.INV(Data!X690)</f>
        <v/>
      </c>
      <c r="D690" s="7">
        <f>$J$3*D689+$J$6*C690</f>
        <v/>
      </c>
      <c r="E690" s="12">
        <f>MAR1!$B$5+MAR1!$C$5*COS(2*PI()*B690/365)+MAR1!$D$5*SIN(2*PI()*B690/365)+D690</f>
        <v/>
      </c>
    </row>
    <row r="691">
      <c r="A691" s="6">
        <f>Data!U691</f>
        <v/>
      </c>
      <c r="B691" s="6">
        <f>MOD(A691-1,365)+1</f>
        <v/>
      </c>
      <c r="C691" s="7">
        <f>NORM.S.INV(Data!X691)</f>
        <v/>
      </c>
      <c r="D691" s="7">
        <f>$J$3*D690+$J$6*C691</f>
        <v/>
      </c>
      <c r="E691" s="12">
        <f>MAR1!$B$5+MAR1!$C$5*COS(2*PI()*B691/365)+MAR1!$D$5*SIN(2*PI()*B691/365)+D691</f>
        <v/>
      </c>
    </row>
    <row r="692">
      <c r="A692" s="6">
        <f>Data!U692</f>
        <v/>
      </c>
      <c r="B692" s="6">
        <f>MOD(A692-1,365)+1</f>
        <v/>
      </c>
      <c r="C692" s="7">
        <f>NORM.S.INV(Data!X692)</f>
        <v/>
      </c>
      <c r="D692" s="7">
        <f>$J$3*D691+$J$6*C692</f>
        <v/>
      </c>
      <c r="E692" s="12">
        <f>MAR1!$B$5+MAR1!$C$5*COS(2*PI()*B692/365)+MAR1!$D$5*SIN(2*PI()*B692/365)+D692</f>
        <v/>
      </c>
    </row>
    <row r="693">
      <c r="A693" s="6">
        <f>Data!U693</f>
        <v/>
      </c>
      <c r="B693" s="6">
        <f>MOD(A693-1,365)+1</f>
        <v/>
      </c>
      <c r="C693" s="7">
        <f>NORM.S.INV(Data!X693)</f>
        <v/>
      </c>
      <c r="D693" s="7">
        <f>$J$3*D692+$J$6*C693</f>
        <v/>
      </c>
      <c r="E693" s="12">
        <f>MAR1!$B$5+MAR1!$C$5*COS(2*PI()*B693/365)+MAR1!$D$5*SIN(2*PI()*B693/365)+D693</f>
        <v/>
      </c>
    </row>
    <row r="694">
      <c r="A694" s="6">
        <f>Data!U694</f>
        <v/>
      </c>
      <c r="B694" s="6">
        <f>MOD(A694-1,365)+1</f>
        <v/>
      </c>
      <c r="C694" s="7">
        <f>NORM.S.INV(Data!X694)</f>
        <v/>
      </c>
      <c r="D694" s="7">
        <f>$J$3*D693+$J$6*C694</f>
        <v/>
      </c>
      <c r="E694" s="12">
        <f>MAR1!$B$5+MAR1!$C$5*COS(2*PI()*B694/365)+MAR1!$D$5*SIN(2*PI()*B694/365)+D694</f>
        <v/>
      </c>
    </row>
    <row r="695">
      <c r="A695" s="6">
        <f>Data!U695</f>
        <v/>
      </c>
      <c r="B695" s="6">
        <f>MOD(A695-1,365)+1</f>
        <v/>
      </c>
      <c r="C695" s="7">
        <f>NORM.S.INV(Data!X695)</f>
        <v/>
      </c>
      <c r="D695" s="7">
        <f>$J$3*D694+$J$6*C695</f>
        <v/>
      </c>
      <c r="E695" s="12">
        <f>MAR1!$B$5+MAR1!$C$5*COS(2*PI()*B695/365)+MAR1!$D$5*SIN(2*PI()*B695/365)+D695</f>
        <v/>
      </c>
    </row>
    <row r="696">
      <c r="A696" s="6">
        <f>Data!U696</f>
        <v/>
      </c>
      <c r="B696" s="6">
        <f>MOD(A696-1,365)+1</f>
        <v/>
      </c>
      <c r="C696" s="7">
        <f>NORM.S.INV(Data!X696)</f>
        <v/>
      </c>
      <c r="D696" s="7">
        <f>$J$3*D695+$J$6*C696</f>
        <v/>
      </c>
      <c r="E696" s="12">
        <f>MAR1!$B$5+MAR1!$C$5*COS(2*PI()*B696/365)+MAR1!$D$5*SIN(2*PI()*B696/365)+D696</f>
        <v/>
      </c>
    </row>
    <row r="697">
      <c r="A697" s="6">
        <f>Data!U697</f>
        <v/>
      </c>
      <c r="B697" s="6">
        <f>MOD(A697-1,365)+1</f>
        <v/>
      </c>
      <c r="C697" s="7">
        <f>NORM.S.INV(Data!X697)</f>
        <v/>
      </c>
      <c r="D697" s="7">
        <f>$J$3*D696+$J$6*C697</f>
        <v/>
      </c>
      <c r="E697" s="12">
        <f>MAR1!$B$5+MAR1!$C$5*COS(2*PI()*B697/365)+MAR1!$D$5*SIN(2*PI()*B697/365)+D697</f>
        <v/>
      </c>
    </row>
    <row r="698">
      <c r="A698" s="6">
        <f>Data!U698</f>
        <v/>
      </c>
      <c r="B698" s="6">
        <f>MOD(A698-1,365)+1</f>
        <v/>
      </c>
      <c r="C698" s="7">
        <f>NORM.S.INV(Data!X698)</f>
        <v/>
      </c>
      <c r="D698" s="7">
        <f>$J$3*D697+$J$6*C698</f>
        <v/>
      </c>
      <c r="E698" s="12">
        <f>MAR1!$B$5+MAR1!$C$5*COS(2*PI()*B698/365)+MAR1!$D$5*SIN(2*PI()*B698/365)+D698</f>
        <v/>
      </c>
    </row>
    <row r="699">
      <c r="A699" s="6">
        <f>Data!U699</f>
        <v/>
      </c>
      <c r="B699" s="6">
        <f>MOD(A699-1,365)+1</f>
        <v/>
      </c>
      <c r="C699" s="7">
        <f>NORM.S.INV(Data!X699)</f>
        <v/>
      </c>
      <c r="D699" s="7">
        <f>$J$3*D698+$J$6*C699</f>
        <v/>
      </c>
      <c r="E699" s="12">
        <f>MAR1!$B$5+MAR1!$C$5*COS(2*PI()*B699/365)+MAR1!$D$5*SIN(2*PI()*B699/365)+D699</f>
        <v/>
      </c>
    </row>
    <row r="700">
      <c r="A700" s="6">
        <f>Data!U700</f>
        <v/>
      </c>
      <c r="B700" s="6">
        <f>MOD(A700-1,365)+1</f>
        <v/>
      </c>
      <c r="C700" s="7">
        <f>NORM.S.INV(Data!X700)</f>
        <v/>
      </c>
      <c r="D700" s="7">
        <f>$J$3*D699+$J$6*C700</f>
        <v/>
      </c>
      <c r="E700" s="12">
        <f>MAR1!$B$5+MAR1!$C$5*COS(2*PI()*B700/365)+MAR1!$D$5*SIN(2*PI()*B700/365)+D700</f>
        <v/>
      </c>
    </row>
    <row r="701">
      <c r="A701" s="6">
        <f>Data!U701</f>
        <v/>
      </c>
      <c r="B701" s="6">
        <f>MOD(A701-1,365)+1</f>
        <v/>
      </c>
      <c r="C701" s="7">
        <f>NORM.S.INV(Data!X701)</f>
        <v/>
      </c>
      <c r="D701" s="7">
        <f>$J$3*D700+$J$6*C701</f>
        <v/>
      </c>
      <c r="E701" s="12">
        <f>MAR1!$B$5+MAR1!$C$5*COS(2*PI()*B701/365)+MAR1!$D$5*SIN(2*PI()*B701/365)+D701</f>
        <v/>
      </c>
    </row>
    <row r="702">
      <c r="A702" s="6">
        <f>Data!U702</f>
        <v/>
      </c>
      <c r="B702" s="6">
        <f>MOD(A702-1,365)+1</f>
        <v/>
      </c>
      <c r="C702" s="7">
        <f>NORM.S.INV(Data!X702)</f>
        <v/>
      </c>
      <c r="D702" s="7">
        <f>$J$3*D701+$J$6*C702</f>
        <v/>
      </c>
      <c r="E702" s="12">
        <f>MAR1!$B$5+MAR1!$C$5*COS(2*PI()*B702/365)+MAR1!$D$5*SIN(2*PI()*B702/365)+D702</f>
        <v/>
      </c>
    </row>
    <row r="703">
      <c r="A703" s="6">
        <f>Data!U703</f>
        <v/>
      </c>
      <c r="B703" s="6">
        <f>MOD(A703-1,365)+1</f>
        <v/>
      </c>
      <c r="C703" s="7">
        <f>NORM.S.INV(Data!X703)</f>
        <v/>
      </c>
      <c r="D703" s="7">
        <f>$J$3*D702+$J$6*C703</f>
        <v/>
      </c>
      <c r="E703" s="12">
        <f>MAR1!$B$5+MAR1!$C$5*COS(2*PI()*B703/365)+MAR1!$D$5*SIN(2*PI()*B703/365)+D703</f>
        <v/>
      </c>
    </row>
    <row r="704">
      <c r="A704" s="6">
        <f>Data!U704</f>
        <v/>
      </c>
      <c r="B704" s="6">
        <f>MOD(A704-1,365)+1</f>
        <v/>
      </c>
      <c r="C704" s="7">
        <f>NORM.S.INV(Data!X704)</f>
        <v/>
      </c>
      <c r="D704" s="7">
        <f>$J$3*D703+$J$6*C704</f>
        <v/>
      </c>
      <c r="E704" s="12">
        <f>MAR1!$B$5+MAR1!$C$5*COS(2*PI()*B704/365)+MAR1!$D$5*SIN(2*PI()*B704/365)+D704</f>
        <v/>
      </c>
    </row>
    <row r="705">
      <c r="A705" s="6">
        <f>Data!U705</f>
        <v/>
      </c>
      <c r="B705" s="6">
        <f>MOD(A705-1,365)+1</f>
        <v/>
      </c>
      <c r="C705" s="7">
        <f>NORM.S.INV(Data!X705)</f>
        <v/>
      </c>
      <c r="D705" s="7">
        <f>$J$3*D704+$J$6*C705</f>
        <v/>
      </c>
      <c r="E705" s="12">
        <f>MAR1!$B$5+MAR1!$C$5*COS(2*PI()*B705/365)+MAR1!$D$5*SIN(2*PI()*B705/365)+D705</f>
        <v/>
      </c>
    </row>
    <row r="706">
      <c r="A706" s="6">
        <f>Data!U706</f>
        <v/>
      </c>
      <c r="B706" s="6">
        <f>MOD(A706-1,365)+1</f>
        <v/>
      </c>
      <c r="C706" s="7">
        <f>NORM.S.INV(Data!X706)</f>
        <v/>
      </c>
      <c r="D706" s="7">
        <f>$J$3*D705+$J$6*C706</f>
        <v/>
      </c>
      <c r="E706" s="12">
        <f>MAR1!$B$5+MAR1!$C$5*COS(2*PI()*B706/365)+MAR1!$D$5*SIN(2*PI()*B706/365)+D706</f>
        <v/>
      </c>
    </row>
    <row r="707">
      <c r="A707" s="6">
        <f>Data!U707</f>
        <v/>
      </c>
      <c r="B707" s="6">
        <f>MOD(A707-1,365)+1</f>
        <v/>
      </c>
      <c r="C707" s="7">
        <f>NORM.S.INV(Data!X707)</f>
        <v/>
      </c>
      <c r="D707" s="7">
        <f>$J$3*D706+$J$6*C707</f>
        <v/>
      </c>
      <c r="E707" s="12">
        <f>MAR1!$B$5+MAR1!$C$5*COS(2*PI()*B707/365)+MAR1!$D$5*SIN(2*PI()*B707/365)+D707</f>
        <v/>
      </c>
    </row>
    <row r="708">
      <c r="A708" s="6">
        <f>Data!U708</f>
        <v/>
      </c>
      <c r="B708" s="6">
        <f>MOD(A708-1,365)+1</f>
        <v/>
      </c>
      <c r="C708" s="7">
        <f>NORM.S.INV(Data!X708)</f>
        <v/>
      </c>
      <c r="D708" s="7">
        <f>$J$3*D707+$J$6*C708</f>
        <v/>
      </c>
      <c r="E708" s="12">
        <f>MAR1!$B$5+MAR1!$C$5*COS(2*PI()*B708/365)+MAR1!$D$5*SIN(2*PI()*B708/365)+D708</f>
        <v/>
      </c>
    </row>
    <row r="709">
      <c r="A709" s="6">
        <f>Data!U709</f>
        <v/>
      </c>
      <c r="B709" s="6">
        <f>MOD(A709-1,365)+1</f>
        <v/>
      </c>
      <c r="C709" s="7">
        <f>NORM.S.INV(Data!X709)</f>
        <v/>
      </c>
      <c r="D709" s="7">
        <f>$J$3*D708+$J$6*C709</f>
        <v/>
      </c>
      <c r="E709" s="12">
        <f>MAR1!$B$5+MAR1!$C$5*COS(2*PI()*B709/365)+MAR1!$D$5*SIN(2*PI()*B709/365)+D709</f>
        <v/>
      </c>
    </row>
    <row r="710">
      <c r="A710" s="6">
        <f>Data!U710</f>
        <v/>
      </c>
      <c r="B710" s="6">
        <f>MOD(A710-1,365)+1</f>
        <v/>
      </c>
      <c r="C710" s="7">
        <f>NORM.S.INV(Data!X710)</f>
        <v/>
      </c>
      <c r="D710" s="7">
        <f>$J$3*D709+$J$6*C710</f>
        <v/>
      </c>
      <c r="E710" s="12">
        <f>MAR1!$B$5+MAR1!$C$5*COS(2*PI()*B710/365)+MAR1!$D$5*SIN(2*PI()*B710/365)+D710</f>
        <v/>
      </c>
    </row>
    <row r="711">
      <c r="A711" s="6">
        <f>Data!U711</f>
        <v/>
      </c>
      <c r="B711" s="6">
        <f>MOD(A711-1,365)+1</f>
        <v/>
      </c>
      <c r="C711" s="7">
        <f>NORM.S.INV(Data!X711)</f>
        <v/>
      </c>
      <c r="D711" s="7">
        <f>$J$3*D710+$J$6*C711</f>
        <v/>
      </c>
      <c r="E711" s="12">
        <f>MAR1!$B$5+MAR1!$C$5*COS(2*PI()*B711/365)+MAR1!$D$5*SIN(2*PI()*B711/365)+D711</f>
        <v/>
      </c>
    </row>
    <row r="712">
      <c r="A712" s="6">
        <f>Data!U712</f>
        <v/>
      </c>
      <c r="B712" s="6">
        <f>MOD(A712-1,365)+1</f>
        <v/>
      </c>
      <c r="C712" s="7">
        <f>NORM.S.INV(Data!X712)</f>
        <v/>
      </c>
      <c r="D712" s="7">
        <f>$J$3*D711+$J$6*C712</f>
        <v/>
      </c>
      <c r="E712" s="12">
        <f>MAR1!$B$5+MAR1!$C$5*COS(2*PI()*B712/365)+MAR1!$D$5*SIN(2*PI()*B712/365)+D712</f>
        <v/>
      </c>
    </row>
    <row r="713">
      <c r="A713" s="6">
        <f>Data!U713</f>
        <v/>
      </c>
      <c r="B713" s="6">
        <f>MOD(A713-1,365)+1</f>
        <v/>
      </c>
      <c r="C713" s="7">
        <f>NORM.S.INV(Data!X713)</f>
        <v/>
      </c>
      <c r="D713" s="7">
        <f>$J$3*D712+$J$6*C713</f>
        <v/>
      </c>
      <c r="E713" s="12">
        <f>MAR1!$B$5+MAR1!$C$5*COS(2*PI()*B713/365)+MAR1!$D$5*SIN(2*PI()*B713/365)+D713</f>
        <v/>
      </c>
    </row>
    <row r="714">
      <c r="A714" s="6">
        <f>Data!U714</f>
        <v/>
      </c>
      <c r="B714" s="6">
        <f>MOD(A714-1,365)+1</f>
        <v/>
      </c>
      <c r="C714" s="7">
        <f>NORM.S.INV(Data!X714)</f>
        <v/>
      </c>
      <c r="D714" s="7">
        <f>$J$3*D713+$J$6*C714</f>
        <v/>
      </c>
      <c r="E714" s="12">
        <f>MAR1!$B$5+MAR1!$C$5*COS(2*PI()*B714/365)+MAR1!$D$5*SIN(2*PI()*B714/365)+D714</f>
        <v/>
      </c>
    </row>
    <row r="715">
      <c r="A715" s="6">
        <f>Data!U715</f>
        <v/>
      </c>
      <c r="B715" s="6">
        <f>MOD(A715-1,365)+1</f>
        <v/>
      </c>
      <c r="C715" s="7">
        <f>NORM.S.INV(Data!X715)</f>
        <v/>
      </c>
      <c r="D715" s="7">
        <f>$J$3*D714+$J$6*C715</f>
        <v/>
      </c>
      <c r="E715" s="12">
        <f>MAR1!$B$5+MAR1!$C$5*COS(2*PI()*B715/365)+MAR1!$D$5*SIN(2*PI()*B715/365)+D715</f>
        <v/>
      </c>
    </row>
    <row r="716">
      <c r="A716" s="6">
        <f>Data!U716</f>
        <v/>
      </c>
      <c r="B716" s="6">
        <f>MOD(A716-1,365)+1</f>
        <v/>
      </c>
      <c r="C716" s="7">
        <f>NORM.S.INV(Data!X716)</f>
        <v/>
      </c>
      <c r="D716" s="7">
        <f>$J$3*D715+$J$6*C716</f>
        <v/>
      </c>
      <c r="E716" s="12">
        <f>MAR1!$B$5+MAR1!$C$5*COS(2*PI()*B716/365)+MAR1!$D$5*SIN(2*PI()*B716/365)+D716</f>
        <v/>
      </c>
    </row>
    <row r="717">
      <c r="A717" s="6">
        <f>Data!U717</f>
        <v/>
      </c>
      <c r="B717" s="6">
        <f>MOD(A717-1,365)+1</f>
        <v/>
      </c>
      <c r="C717" s="7">
        <f>NORM.S.INV(Data!X717)</f>
        <v/>
      </c>
      <c r="D717" s="7">
        <f>$J$3*D716+$J$6*C717</f>
        <v/>
      </c>
      <c r="E717" s="12">
        <f>MAR1!$B$5+MAR1!$C$5*COS(2*PI()*B717/365)+MAR1!$D$5*SIN(2*PI()*B717/365)+D717</f>
        <v/>
      </c>
    </row>
    <row r="718">
      <c r="A718" s="6">
        <f>Data!U718</f>
        <v/>
      </c>
      <c r="B718" s="6">
        <f>MOD(A718-1,365)+1</f>
        <v/>
      </c>
      <c r="C718" s="7">
        <f>NORM.S.INV(Data!X718)</f>
        <v/>
      </c>
      <c r="D718" s="7">
        <f>$J$3*D717+$J$6*C718</f>
        <v/>
      </c>
      <c r="E718" s="12">
        <f>MAR1!$B$5+MAR1!$C$5*COS(2*PI()*B718/365)+MAR1!$D$5*SIN(2*PI()*B718/365)+D718</f>
        <v/>
      </c>
    </row>
    <row r="719">
      <c r="A719" s="6">
        <f>Data!U719</f>
        <v/>
      </c>
      <c r="B719" s="6">
        <f>MOD(A719-1,365)+1</f>
        <v/>
      </c>
      <c r="C719" s="7">
        <f>NORM.S.INV(Data!X719)</f>
        <v/>
      </c>
      <c r="D719" s="7">
        <f>$J$3*D718+$J$6*C719</f>
        <v/>
      </c>
      <c r="E719" s="12">
        <f>MAR1!$B$5+MAR1!$C$5*COS(2*PI()*B719/365)+MAR1!$D$5*SIN(2*PI()*B719/365)+D719</f>
        <v/>
      </c>
    </row>
    <row r="720">
      <c r="A720" s="6">
        <f>Data!U720</f>
        <v/>
      </c>
      <c r="B720" s="6">
        <f>MOD(A720-1,365)+1</f>
        <v/>
      </c>
      <c r="C720" s="7">
        <f>NORM.S.INV(Data!X720)</f>
        <v/>
      </c>
      <c r="D720" s="7">
        <f>$J$3*D719+$J$6*C720</f>
        <v/>
      </c>
      <c r="E720" s="12">
        <f>MAR1!$B$5+MAR1!$C$5*COS(2*PI()*B720/365)+MAR1!$D$5*SIN(2*PI()*B720/365)+D720</f>
        <v/>
      </c>
    </row>
    <row r="721">
      <c r="A721" s="6">
        <f>Data!U721</f>
        <v/>
      </c>
      <c r="B721" s="6">
        <f>MOD(A721-1,365)+1</f>
        <v/>
      </c>
      <c r="C721" s="7">
        <f>NORM.S.INV(Data!X721)</f>
        <v/>
      </c>
      <c r="D721" s="7">
        <f>$J$3*D720+$J$6*C721</f>
        <v/>
      </c>
      <c r="E721" s="12">
        <f>MAR1!$B$5+MAR1!$C$5*COS(2*PI()*B721/365)+MAR1!$D$5*SIN(2*PI()*B721/365)+D721</f>
        <v/>
      </c>
    </row>
    <row r="722">
      <c r="A722" s="6">
        <f>Data!U722</f>
        <v/>
      </c>
      <c r="B722" s="6">
        <f>MOD(A722-1,365)+1</f>
        <v/>
      </c>
      <c r="C722" s="7">
        <f>NORM.S.INV(Data!X722)</f>
        <v/>
      </c>
      <c r="D722" s="7">
        <f>$J$3*D721+$J$6*C722</f>
        <v/>
      </c>
      <c r="E722" s="12">
        <f>MAR1!$B$5+MAR1!$C$5*COS(2*PI()*B722/365)+MAR1!$D$5*SIN(2*PI()*B722/365)+D722</f>
        <v/>
      </c>
    </row>
    <row r="723">
      <c r="A723" s="6">
        <f>Data!U723</f>
        <v/>
      </c>
      <c r="B723" s="6">
        <f>MOD(A723-1,365)+1</f>
        <v/>
      </c>
      <c r="C723" s="7">
        <f>NORM.S.INV(Data!X723)</f>
        <v/>
      </c>
      <c r="D723" s="7">
        <f>$J$3*D722+$J$6*C723</f>
        <v/>
      </c>
      <c r="E723" s="12">
        <f>MAR1!$B$5+MAR1!$C$5*COS(2*PI()*B723/365)+MAR1!$D$5*SIN(2*PI()*B723/365)+D723</f>
        <v/>
      </c>
    </row>
    <row r="724">
      <c r="A724" s="6">
        <f>Data!U724</f>
        <v/>
      </c>
      <c r="B724" s="6">
        <f>MOD(A724-1,365)+1</f>
        <v/>
      </c>
      <c r="C724" s="7">
        <f>NORM.S.INV(Data!X724)</f>
        <v/>
      </c>
      <c r="D724" s="7">
        <f>$J$3*D723+$J$6*C724</f>
        <v/>
      </c>
      <c r="E724" s="12">
        <f>MAR1!$B$5+MAR1!$C$5*COS(2*PI()*B724/365)+MAR1!$D$5*SIN(2*PI()*B724/365)+D724</f>
        <v/>
      </c>
    </row>
    <row r="725">
      <c r="A725" s="6">
        <f>Data!U725</f>
        <v/>
      </c>
      <c r="B725" s="6">
        <f>MOD(A725-1,365)+1</f>
        <v/>
      </c>
      <c r="C725" s="7">
        <f>NORM.S.INV(Data!X725)</f>
        <v/>
      </c>
      <c r="D725" s="7">
        <f>$J$3*D724+$J$6*C725</f>
        <v/>
      </c>
      <c r="E725" s="12">
        <f>MAR1!$B$5+MAR1!$C$5*COS(2*PI()*B725/365)+MAR1!$D$5*SIN(2*PI()*B725/365)+D725</f>
        <v/>
      </c>
    </row>
    <row r="726">
      <c r="A726" s="6">
        <f>Data!U726</f>
        <v/>
      </c>
      <c r="B726" s="6">
        <f>MOD(A726-1,365)+1</f>
        <v/>
      </c>
      <c r="C726" s="7">
        <f>NORM.S.INV(Data!X726)</f>
        <v/>
      </c>
      <c r="D726" s="7">
        <f>$J$3*D725+$J$6*C726</f>
        <v/>
      </c>
      <c r="E726" s="12">
        <f>MAR1!$B$5+MAR1!$C$5*COS(2*PI()*B726/365)+MAR1!$D$5*SIN(2*PI()*B726/365)+D726</f>
        <v/>
      </c>
    </row>
    <row r="727">
      <c r="A727" s="6">
        <f>Data!U727</f>
        <v/>
      </c>
      <c r="B727" s="6">
        <f>MOD(A727-1,365)+1</f>
        <v/>
      </c>
      <c r="C727" s="7">
        <f>NORM.S.INV(Data!X727)</f>
        <v/>
      </c>
      <c r="D727" s="7">
        <f>$J$3*D726+$J$6*C727</f>
        <v/>
      </c>
      <c r="E727" s="12">
        <f>MAR1!$B$5+MAR1!$C$5*COS(2*PI()*B727/365)+MAR1!$D$5*SIN(2*PI()*B727/365)+D727</f>
        <v/>
      </c>
    </row>
    <row r="728">
      <c r="A728" s="6">
        <f>Data!U728</f>
        <v/>
      </c>
      <c r="B728" s="6">
        <f>MOD(A728-1,365)+1</f>
        <v/>
      </c>
      <c r="C728" s="7">
        <f>NORM.S.INV(Data!X728)</f>
        <v/>
      </c>
      <c r="D728" s="7">
        <f>$J$3*D727+$J$6*C728</f>
        <v/>
      </c>
      <c r="E728" s="12">
        <f>MAR1!$B$5+MAR1!$C$5*COS(2*PI()*B728/365)+MAR1!$D$5*SIN(2*PI()*B728/365)+D728</f>
        <v/>
      </c>
    </row>
    <row r="729">
      <c r="A729" s="6">
        <f>Data!U729</f>
        <v/>
      </c>
      <c r="B729" s="6">
        <f>MOD(A729-1,365)+1</f>
        <v/>
      </c>
      <c r="C729" s="7">
        <f>NORM.S.INV(Data!X729)</f>
        <v/>
      </c>
      <c r="D729" s="7">
        <f>$J$3*D728+$J$6*C729</f>
        <v/>
      </c>
      <c r="E729" s="12">
        <f>MAR1!$B$5+MAR1!$C$5*COS(2*PI()*B729/365)+MAR1!$D$5*SIN(2*PI()*B729/365)+D729</f>
        <v/>
      </c>
    </row>
    <row r="730">
      <c r="A730" s="6">
        <f>Data!U730</f>
        <v/>
      </c>
      <c r="B730" s="6">
        <f>MOD(A730-1,365)+1</f>
        <v/>
      </c>
      <c r="C730" s="7">
        <f>NORM.S.INV(Data!X730)</f>
        <v/>
      </c>
      <c r="D730" s="7">
        <f>$J$3*D729+$J$6*C730</f>
        <v/>
      </c>
      <c r="E730" s="12">
        <f>MAR1!$B$5+MAR1!$C$5*COS(2*PI()*B730/365)+MAR1!$D$5*SIN(2*PI()*B730/365)+D730</f>
        <v/>
      </c>
    </row>
    <row r="731">
      <c r="A731" s="6">
        <f>Data!U731</f>
        <v/>
      </c>
      <c r="B731" s="6">
        <f>MOD(A731-1,365)+1</f>
        <v/>
      </c>
      <c r="C731" s="7">
        <f>NORM.S.INV(Data!X731)</f>
        <v/>
      </c>
      <c r="D731" s="7">
        <f>$J$3*D730+$J$6*C731</f>
        <v/>
      </c>
      <c r="E731" s="12">
        <f>MAR1!$B$5+MAR1!$C$5*COS(2*PI()*B731/365)+MAR1!$D$5*SIN(2*PI()*B731/365)+D731</f>
        <v/>
      </c>
    </row>
    <row r="732">
      <c r="A732" s="6">
        <f>Data!U732</f>
        <v/>
      </c>
      <c r="B732" s="6">
        <f>MOD(A732-1,365)+1</f>
        <v/>
      </c>
      <c r="C732" s="7">
        <f>NORM.S.INV(Data!X732)</f>
        <v/>
      </c>
      <c r="D732" s="7">
        <f>$J$3*D731+$J$6*C732</f>
        <v/>
      </c>
      <c r="E732" s="12">
        <f>MAR1!$B$5+MAR1!$C$5*COS(2*PI()*B732/365)+MAR1!$D$5*SIN(2*PI()*B732/365)+D732</f>
        <v/>
      </c>
    </row>
    <row r="733">
      <c r="A733" s="6">
        <f>Data!U733</f>
        <v/>
      </c>
      <c r="B733" s="6">
        <f>MOD(A733-1,365)+1</f>
        <v/>
      </c>
      <c r="C733" s="7">
        <f>NORM.S.INV(Data!X733)</f>
        <v/>
      </c>
      <c r="D733" s="7">
        <f>$J$3*D732+$J$6*C733</f>
        <v/>
      </c>
      <c r="E733" s="12">
        <f>MAR1!$B$5+MAR1!$C$5*COS(2*PI()*B733/365)+MAR1!$D$5*SIN(2*PI()*B733/365)+D733</f>
        <v/>
      </c>
    </row>
    <row r="734">
      <c r="A734" s="6">
        <f>Data!U734</f>
        <v/>
      </c>
      <c r="B734" s="6">
        <f>MOD(A734-1,365)+1</f>
        <v/>
      </c>
      <c r="C734" s="7">
        <f>NORM.S.INV(Data!X734)</f>
        <v/>
      </c>
      <c r="D734" s="7">
        <f>$J$3*D733+$J$6*C734</f>
        <v/>
      </c>
      <c r="E734" s="12">
        <f>MAR1!$B$5+MAR1!$C$5*COS(2*PI()*B734/365)+MAR1!$D$5*SIN(2*PI()*B734/365)+D734</f>
        <v/>
      </c>
    </row>
    <row r="735">
      <c r="A735" s="6">
        <f>Data!U735</f>
        <v/>
      </c>
      <c r="B735" s="6">
        <f>MOD(A735-1,365)+1</f>
        <v/>
      </c>
      <c r="C735" s="7">
        <f>NORM.S.INV(Data!X735)</f>
        <v/>
      </c>
      <c r="D735" s="7">
        <f>$J$3*D734+$J$6*C735</f>
        <v/>
      </c>
      <c r="E735" s="12">
        <f>MAR1!$B$5+MAR1!$C$5*COS(2*PI()*B735/365)+MAR1!$D$5*SIN(2*PI()*B735/365)+D735</f>
        <v/>
      </c>
    </row>
    <row r="736">
      <c r="A736" s="6">
        <f>Data!U736</f>
        <v/>
      </c>
      <c r="B736" s="6">
        <f>MOD(A736-1,365)+1</f>
        <v/>
      </c>
      <c r="C736" s="7">
        <f>NORM.S.INV(Data!X736)</f>
        <v/>
      </c>
      <c r="D736" s="7">
        <f>$J$3*D735+$J$6*C736</f>
        <v/>
      </c>
      <c r="E736" s="12">
        <f>MAR1!$B$5+MAR1!$C$5*COS(2*PI()*B736/365)+MAR1!$D$5*SIN(2*PI()*B736/365)+D736</f>
        <v/>
      </c>
    </row>
    <row r="737">
      <c r="A737" s="6">
        <f>Data!U737</f>
        <v/>
      </c>
      <c r="B737" s="6">
        <f>MOD(A737-1,365)+1</f>
        <v/>
      </c>
      <c r="C737" s="7">
        <f>NORM.S.INV(Data!X737)</f>
        <v/>
      </c>
      <c r="D737" s="7">
        <f>$J$3*D736+$J$6*C737</f>
        <v/>
      </c>
      <c r="E737" s="12">
        <f>MAR1!$B$5+MAR1!$C$5*COS(2*PI()*B737/365)+MAR1!$D$5*SIN(2*PI()*B737/365)+D737</f>
        <v/>
      </c>
    </row>
    <row r="738">
      <c r="A738" s="6">
        <f>Data!U738</f>
        <v/>
      </c>
      <c r="B738" s="6">
        <f>MOD(A738-1,365)+1</f>
        <v/>
      </c>
      <c r="C738" s="7">
        <f>NORM.S.INV(Data!X738)</f>
        <v/>
      </c>
      <c r="D738" s="7">
        <f>$J$3*D737+$J$6*C738</f>
        <v/>
      </c>
      <c r="E738" s="12">
        <f>MAR1!$B$5+MAR1!$C$5*COS(2*PI()*B738/365)+MAR1!$D$5*SIN(2*PI()*B738/365)+D738</f>
        <v/>
      </c>
    </row>
    <row r="739">
      <c r="A739" s="6">
        <f>Data!U739</f>
        <v/>
      </c>
      <c r="B739" s="6">
        <f>MOD(A739-1,365)+1</f>
        <v/>
      </c>
      <c r="C739" s="7">
        <f>NORM.S.INV(Data!X739)</f>
        <v/>
      </c>
      <c r="D739" s="7">
        <f>$J$3*D738+$J$6*C739</f>
        <v/>
      </c>
      <c r="E739" s="12">
        <f>MAR1!$B$5+MAR1!$C$5*COS(2*PI()*B739/365)+MAR1!$D$5*SIN(2*PI()*B739/365)+D739</f>
        <v/>
      </c>
    </row>
    <row r="740">
      <c r="A740" s="6">
        <f>Data!U740</f>
        <v/>
      </c>
      <c r="B740" s="6">
        <f>MOD(A740-1,365)+1</f>
        <v/>
      </c>
      <c r="C740" s="7">
        <f>NORM.S.INV(Data!X740)</f>
        <v/>
      </c>
      <c r="D740" s="7">
        <f>$J$3*D739+$J$6*C740</f>
        <v/>
      </c>
      <c r="E740" s="12">
        <f>MAR1!$B$5+MAR1!$C$5*COS(2*PI()*B740/365)+MAR1!$D$5*SIN(2*PI()*B740/365)+D740</f>
        <v/>
      </c>
    </row>
    <row r="741">
      <c r="A741" s="6">
        <f>Data!U741</f>
        <v/>
      </c>
      <c r="B741" s="6">
        <f>MOD(A741-1,365)+1</f>
        <v/>
      </c>
      <c r="C741" s="7">
        <f>NORM.S.INV(Data!X741)</f>
        <v/>
      </c>
      <c r="D741" s="7">
        <f>$J$3*D740+$J$6*C741</f>
        <v/>
      </c>
      <c r="E741" s="12">
        <f>MAR1!$B$5+MAR1!$C$5*COS(2*PI()*B741/365)+MAR1!$D$5*SIN(2*PI()*B741/365)+D741</f>
        <v/>
      </c>
    </row>
    <row r="742">
      <c r="A742" s="6">
        <f>Data!U742</f>
        <v/>
      </c>
      <c r="B742" s="6">
        <f>MOD(A742-1,365)+1</f>
        <v/>
      </c>
      <c r="C742" s="7">
        <f>NORM.S.INV(Data!X742)</f>
        <v/>
      </c>
      <c r="D742" s="7">
        <f>$J$3*D741+$J$6*C742</f>
        <v/>
      </c>
      <c r="E742" s="12">
        <f>MAR1!$B$5+MAR1!$C$5*COS(2*PI()*B742/365)+MAR1!$D$5*SIN(2*PI()*B742/365)+D742</f>
        <v/>
      </c>
    </row>
    <row r="743">
      <c r="A743" s="6">
        <f>Data!U743</f>
        <v/>
      </c>
      <c r="B743" s="6">
        <f>MOD(A743-1,365)+1</f>
        <v/>
      </c>
      <c r="C743" s="7">
        <f>NORM.S.INV(Data!X743)</f>
        <v/>
      </c>
      <c r="D743" s="7">
        <f>$J$3*D742+$J$6*C743</f>
        <v/>
      </c>
      <c r="E743" s="12">
        <f>MAR1!$B$5+MAR1!$C$5*COS(2*PI()*B743/365)+MAR1!$D$5*SIN(2*PI()*B743/365)+D743</f>
        <v/>
      </c>
    </row>
    <row r="744">
      <c r="A744" s="6">
        <f>Data!U744</f>
        <v/>
      </c>
      <c r="B744" s="6">
        <f>MOD(A744-1,365)+1</f>
        <v/>
      </c>
      <c r="C744" s="7">
        <f>NORM.S.INV(Data!X744)</f>
        <v/>
      </c>
      <c r="D744" s="7">
        <f>$J$3*D743+$J$6*C744</f>
        <v/>
      </c>
      <c r="E744" s="12">
        <f>MAR1!$B$5+MAR1!$C$5*COS(2*PI()*B744/365)+MAR1!$D$5*SIN(2*PI()*B744/365)+D744</f>
        <v/>
      </c>
    </row>
    <row r="745">
      <c r="A745" s="6">
        <f>Data!U745</f>
        <v/>
      </c>
      <c r="B745" s="6">
        <f>MOD(A745-1,365)+1</f>
        <v/>
      </c>
      <c r="C745" s="7">
        <f>NORM.S.INV(Data!X745)</f>
        <v/>
      </c>
      <c r="D745" s="7">
        <f>$J$3*D744+$J$6*C745</f>
        <v/>
      </c>
      <c r="E745" s="12">
        <f>MAR1!$B$5+MAR1!$C$5*COS(2*PI()*B745/365)+MAR1!$D$5*SIN(2*PI()*B745/365)+D745</f>
        <v/>
      </c>
    </row>
    <row r="746">
      <c r="A746" s="6">
        <f>Data!U746</f>
        <v/>
      </c>
      <c r="B746" s="6">
        <f>MOD(A746-1,365)+1</f>
        <v/>
      </c>
      <c r="C746" s="7">
        <f>NORM.S.INV(Data!X746)</f>
        <v/>
      </c>
      <c r="D746" s="7">
        <f>$J$3*D745+$J$6*C746</f>
        <v/>
      </c>
      <c r="E746" s="12">
        <f>MAR1!$B$5+MAR1!$C$5*COS(2*PI()*B746/365)+MAR1!$D$5*SIN(2*PI()*B746/365)+D746</f>
        <v/>
      </c>
    </row>
    <row r="747">
      <c r="A747" s="6">
        <f>Data!U747</f>
        <v/>
      </c>
      <c r="B747" s="6">
        <f>MOD(A747-1,365)+1</f>
        <v/>
      </c>
      <c r="C747" s="7">
        <f>NORM.S.INV(Data!X747)</f>
        <v/>
      </c>
      <c r="D747" s="7">
        <f>$J$3*D746+$J$6*C747</f>
        <v/>
      </c>
      <c r="E747" s="12">
        <f>MAR1!$B$5+MAR1!$C$5*COS(2*PI()*B747/365)+MAR1!$D$5*SIN(2*PI()*B747/365)+D747</f>
        <v/>
      </c>
    </row>
    <row r="748">
      <c r="A748" s="6">
        <f>Data!U748</f>
        <v/>
      </c>
      <c r="B748" s="6">
        <f>MOD(A748-1,365)+1</f>
        <v/>
      </c>
      <c r="C748" s="7">
        <f>NORM.S.INV(Data!X748)</f>
        <v/>
      </c>
      <c r="D748" s="7">
        <f>$J$3*D747+$J$6*C748</f>
        <v/>
      </c>
      <c r="E748" s="12">
        <f>MAR1!$B$5+MAR1!$C$5*COS(2*PI()*B748/365)+MAR1!$D$5*SIN(2*PI()*B748/365)+D748</f>
        <v/>
      </c>
    </row>
    <row r="749">
      <c r="A749" s="6">
        <f>Data!U749</f>
        <v/>
      </c>
      <c r="B749" s="6">
        <f>MOD(A749-1,365)+1</f>
        <v/>
      </c>
      <c r="C749" s="7">
        <f>NORM.S.INV(Data!X749)</f>
        <v/>
      </c>
      <c r="D749" s="7">
        <f>$J$3*D748+$J$6*C749</f>
        <v/>
      </c>
      <c r="E749" s="12">
        <f>MAR1!$B$5+MAR1!$C$5*COS(2*PI()*B749/365)+MAR1!$D$5*SIN(2*PI()*B749/365)+D749</f>
        <v/>
      </c>
    </row>
    <row r="750">
      <c r="A750" s="6">
        <f>Data!U750</f>
        <v/>
      </c>
      <c r="B750" s="6">
        <f>MOD(A750-1,365)+1</f>
        <v/>
      </c>
      <c r="C750" s="7">
        <f>NORM.S.INV(Data!X750)</f>
        <v/>
      </c>
      <c r="D750" s="7">
        <f>$J$3*D749+$J$6*C750</f>
        <v/>
      </c>
      <c r="E750" s="12">
        <f>MAR1!$B$5+MAR1!$C$5*COS(2*PI()*B750/365)+MAR1!$D$5*SIN(2*PI()*B750/365)+D750</f>
        <v/>
      </c>
    </row>
    <row r="751">
      <c r="A751" s="6">
        <f>Data!U751</f>
        <v/>
      </c>
      <c r="B751" s="6">
        <f>MOD(A751-1,365)+1</f>
        <v/>
      </c>
      <c r="C751" s="7">
        <f>NORM.S.INV(Data!X751)</f>
        <v/>
      </c>
      <c r="D751" s="7">
        <f>$J$3*D750+$J$6*C751</f>
        <v/>
      </c>
      <c r="E751" s="12">
        <f>MAR1!$B$5+MAR1!$C$5*COS(2*PI()*B751/365)+MAR1!$D$5*SIN(2*PI()*B751/365)+D751</f>
        <v/>
      </c>
    </row>
    <row r="752">
      <c r="A752" s="6">
        <f>Data!U752</f>
        <v/>
      </c>
      <c r="B752" s="6">
        <f>MOD(A752-1,365)+1</f>
        <v/>
      </c>
      <c r="C752" s="7">
        <f>NORM.S.INV(Data!X752)</f>
        <v/>
      </c>
      <c r="D752" s="7">
        <f>$J$3*D751+$J$6*C752</f>
        <v/>
      </c>
      <c r="E752" s="12">
        <f>MAR1!$B$5+MAR1!$C$5*COS(2*PI()*B752/365)+MAR1!$D$5*SIN(2*PI()*B752/365)+D752</f>
        <v/>
      </c>
    </row>
    <row r="753">
      <c r="A753" s="6">
        <f>Data!U753</f>
        <v/>
      </c>
      <c r="B753" s="6">
        <f>MOD(A753-1,365)+1</f>
        <v/>
      </c>
      <c r="C753" s="7">
        <f>NORM.S.INV(Data!X753)</f>
        <v/>
      </c>
      <c r="D753" s="7">
        <f>$J$3*D752+$J$6*C753</f>
        <v/>
      </c>
      <c r="E753" s="12">
        <f>MAR1!$B$5+MAR1!$C$5*COS(2*PI()*B753/365)+MAR1!$D$5*SIN(2*PI()*B753/365)+D753</f>
        <v/>
      </c>
    </row>
    <row r="754">
      <c r="A754" s="6">
        <f>Data!U754</f>
        <v/>
      </c>
      <c r="B754" s="6">
        <f>MOD(A754-1,365)+1</f>
        <v/>
      </c>
      <c r="C754" s="7">
        <f>NORM.S.INV(Data!X754)</f>
        <v/>
      </c>
      <c r="D754" s="7">
        <f>$J$3*D753+$J$6*C754</f>
        <v/>
      </c>
      <c r="E754" s="12">
        <f>MAR1!$B$5+MAR1!$C$5*COS(2*PI()*B754/365)+MAR1!$D$5*SIN(2*PI()*B754/365)+D754</f>
        <v/>
      </c>
    </row>
    <row r="755">
      <c r="A755" s="6">
        <f>Data!U755</f>
        <v/>
      </c>
      <c r="B755" s="6">
        <f>MOD(A755-1,365)+1</f>
        <v/>
      </c>
      <c r="C755" s="7">
        <f>NORM.S.INV(Data!X755)</f>
        <v/>
      </c>
      <c r="D755" s="7">
        <f>$J$3*D754+$J$6*C755</f>
        <v/>
      </c>
      <c r="E755" s="12">
        <f>MAR1!$B$5+MAR1!$C$5*COS(2*PI()*B755/365)+MAR1!$D$5*SIN(2*PI()*B755/365)+D755</f>
        <v/>
      </c>
    </row>
    <row r="756">
      <c r="A756" s="6">
        <f>Data!U756</f>
        <v/>
      </c>
      <c r="B756" s="6">
        <f>MOD(A756-1,365)+1</f>
        <v/>
      </c>
      <c r="C756" s="7">
        <f>NORM.S.INV(Data!X756)</f>
        <v/>
      </c>
      <c r="D756" s="7">
        <f>$J$3*D755+$J$6*C756</f>
        <v/>
      </c>
      <c r="E756" s="12">
        <f>MAR1!$B$5+MAR1!$C$5*COS(2*PI()*B756/365)+MAR1!$D$5*SIN(2*PI()*B756/365)+D756</f>
        <v/>
      </c>
    </row>
    <row r="757">
      <c r="A757" s="6">
        <f>Data!U757</f>
        <v/>
      </c>
      <c r="B757" s="6">
        <f>MOD(A757-1,365)+1</f>
        <v/>
      </c>
      <c r="C757" s="7">
        <f>NORM.S.INV(Data!X757)</f>
        <v/>
      </c>
      <c r="D757" s="7">
        <f>$J$3*D756+$J$6*C757</f>
        <v/>
      </c>
      <c r="E757" s="12">
        <f>MAR1!$B$5+MAR1!$C$5*COS(2*PI()*B757/365)+MAR1!$D$5*SIN(2*PI()*B757/365)+D757</f>
        <v/>
      </c>
    </row>
    <row r="758">
      <c r="A758" s="6">
        <f>Data!U758</f>
        <v/>
      </c>
      <c r="B758" s="6">
        <f>MOD(A758-1,365)+1</f>
        <v/>
      </c>
      <c r="C758" s="7">
        <f>NORM.S.INV(Data!X758)</f>
        <v/>
      </c>
      <c r="D758" s="7">
        <f>$J$3*D757+$J$6*C758</f>
        <v/>
      </c>
      <c r="E758" s="12">
        <f>MAR1!$B$5+MAR1!$C$5*COS(2*PI()*B758/365)+MAR1!$D$5*SIN(2*PI()*B758/365)+D758</f>
        <v/>
      </c>
    </row>
    <row r="759">
      <c r="A759" s="6">
        <f>Data!U759</f>
        <v/>
      </c>
      <c r="B759" s="6">
        <f>MOD(A759-1,365)+1</f>
        <v/>
      </c>
      <c r="C759" s="7">
        <f>NORM.S.INV(Data!X759)</f>
        <v/>
      </c>
      <c r="D759" s="7">
        <f>$J$3*D758+$J$6*C759</f>
        <v/>
      </c>
      <c r="E759" s="12">
        <f>MAR1!$B$5+MAR1!$C$5*COS(2*PI()*B759/365)+MAR1!$D$5*SIN(2*PI()*B759/365)+D759</f>
        <v/>
      </c>
    </row>
    <row r="760">
      <c r="A760" s="6">
        <f>Data!U760</f>
        <v/>
      </c>
      <c r="B760" s="6">
        <f>MOD(A760-1,365)+1</f>
        <v/>
      </c>
      <c r="C760" s="7">
        <f>NORM.S.INV(Data!X760)</f>
        <v/>
      </c>
      <c r="D760" s="7">
        <f>$J$3*D759+$J$6*C760</f>
        <v/>
      </c>
      <c r="E760" s="12">
        <f>MAR1!$B$5+MAR1!$C$5*COS(2*PI()*B760/365)+MAR1!$D$5*SIN(2*PI()*B760/365)+D760</f>
        <v/>
      </c>
    </row>
    <row r="761">
      <c r="A761" s="6">
        <f>Data!U761</f>
        <v/>
      </c>
      <c r="B761" s="6">
        <f>MOD(A761-1,365)+1</f>
        <v/>
      </c>
      <c r="C761" s="7">
        <f>NORM.S.INV(Data!X761)</f>
        <v/>
      </c>
      <c r="D761" s="7">
        <f>$J$3*D760+$J$6*C761</f>
        <v/>
      </c>
      <c r="E761" s="12">
        <f>MAR1!$B$5+MAR1!$C$5*COS(2*PI()*B761/365)+MAR1!$D$5*SIN(2*PI()*B761/365)+D761</f>
        <v/>
      </c>
    </row>
    <row r="762">
      <c r="A762" s="6">
        <f>Data!U762</f>
        <v/>
      </c>
      <c r="B762" s="6">
        <f>MOD(A762-1,365)+1</f>
        <v/>
      </c>
      <c r="C762" s="7">
        <f>NORM.S.INV(Data!X762)</f>
        <v/>
      </c>
      <c r="D762" s="7">
        <f>$J$3*D761+$J$6*C762</f>
        <v/>
      </c>
      <c r="E762" s="12">
        <f>MAR1!$B$5+MAR1!$C$5*COS(2*PI()*B762/365)+MAR1!$D$5*SIN(2*PI()*B762/365)+D762</f>
        <v/>
      </c>
    </row>
    <row r="763">
      <c r="A763" s="6">
        <f>Data!U763</f>
        <v/>
      </c>
      <c r="B763" s="6">
        <f>MOD(A763-1,365)+1</f>
        <v/>
      </c>
      <c r="C763" s="7">
        <f>NORM.S.INV(Data!X763)</f>
        <v/>
      </c>
      <c r="D763" s="7">
        <f>$J$3*D762+$J$6*C763</f>
        <v/>
      </c>
      <c r="E763" s="12">
        <f>MAR1!$B$5+MAR1!$C$5*COS(2*PI()*B763/365)+MAR1!$D$5*SIN(2*PI()*B763/365)+D763</f>
        <v/>
      </c>
    </row>
    <row r="764">
      <c r="A764" s="6">
        <f>Data!U764</f>
        <v/>
      </c>
      <c r="B764" s="6">
        <f>MOD(A764-1,365)+1</f>
        <v/>
      </c>
      <c r="C764" s="7">
        <f>NORM.S.INV(Data!X764)</f>
        <v/>
      </c>
      <c r="D764" s="7">
        <f>$J$3*D763+$J$6*C764</f>
        <v/>
      </c>
      <c r="E764" s="12">
        <f>MAR1!$B$5+MAR1!$C$5*COS(2*PI()*B764/365)+MAR1!$D$5*SIN(2*PI()*B764/365)+D764</f>
        <v/>
      </c>
    </row>
    <row r="765">
      <c r="A765" s="6">
        <f>Data!U765</f>
        <v/>
      </c>
      <c r="B765" s="6">
        <f>MOD(A765-1,365)+1</f>
        <v/>
      </c>
      <c r="C765" s="7">
        <f>NORM.S.INV(Data!X765)</f>
        <v/>
      </c>
      <c r="D765" s="7">
        <f>$J$3*D764+$J$6*C765</f>
        <v/>
      </c>
      <c r="E765" s="12">
        <f>MAR1!$B$5+MAR1!$C$5*COS(2*PI()*B765/365)+MAR1!$D$5*SIN(2*PI()*B765/365)+D765</f>
        <v/>
      </c>
    </row>
    <row r="766">
      <c r="A766" s="6">
        <f>Data!U766</f>
        <v/>
      </c>
      <c r="B766" s="6">
        <f>MOD(A766-1,365)+1</f>
        <v/>
      </c>
      <c r="C766" s="7">
        <f>NORM.S.INV(Data!X766)</f>
        <v/>
      </c>
      <c r="D766" s="7">
        <f>$J$3*D765+$J$6*C766</f>
        <v/>
      </c>
      <c r="E766" s="12">
        <f>MAR1!$B$5+MAR1!$C$5*COS(2*PI()*B766/365)+MAR1!$D$5*SIN(2*PI()*B766/365)+D766</f>
        <v/>
      </c>
    </row>
    <row r="767">
      <c r="A767" s="6">
        <f>Data!U767</f>
        <v/>
      </c>
      <c r="B767" s="6">
        <f>MOD(A767-1,365)+1</f>
        <v/>
      </c>
      <c r="C767" s="7">
        <f>NORM.S.INV(Data!X767)</f>
        <v/>
      </c>
      <c r="D767" s="7">
        <f>$J$3*D766+$J$6*C767</f>
        <v/>
      </c>
      <c r="E767" s="12">
        <f>MAR1!$B$5+MAR1!$C$5*COS(2*PI()*B767/365)+MAR1!$D$5*SIN(2*PI()*B767/365)+D767</f>
        <v/>
      </c>
    </row>
    <row r="768">
      <c r="A768" s="6">
        <f>Data!U768</f>
        <v/>
      </c>
      <c r="B768" s="6">
        <f>MOD(A768-1,365)+1</f>
        <v/>
      </c>
      <c r="C768" s="7">
        <f>NORM.S.INV(Data!X768)</f>
        <v/>
      </c>
      <c r="D768" s="7">
        <f>$J$3*D767+$J$6*C768</f>
        <v/>
      </c>
      <c r="E768" s="12">
        <f>MAR1!$B$5+MAR1!$C$5*COS(2*PI()*B768/365)+MAR1!$D$5*SIN(2*PI()*B768/365)+D768</f>
        <v/>
      </c>
    </row>
    <row r="769">
      <c r="A769" s="6">
        <f>Data!U769</f>
        <v/>
      </c>
      <c r="B769" s="6">
        <f>MOD(A769-1,365)+1</f>
        <v/>
      </c>
      <c r="C769" s="7">
        <f>NORM.S.INV(Data!X769)</f>
        <v/>
      </c>
      <c r="D769" s="7">
        <f>$J$3*D768+$J$6*C769</f>
        <v/>
      </c>
      <c r="E769" s="12">
        <f>MAR1!$B$5+MAR1!$C$5*COS(2*PI()*B769/365)+MAR1!$D$5*SIN(2*PI()*B769/365)+D769</f>
        <v/>
      </c>
    </row>
    <row r="770">
      <c r="A770" s="6">
        <f>Data!U770</f>
        <v/>
      </c>
      <c r="B770" s="6">
        <f>MOD(A770-1,365)+1</f>
        <v/>
      </c>
      <c r="C770" s="7">
        <f>NORM.S.INV(Data!X770)</f>
        <v/>
      </c>
      <c r="D770" s="7">
        <f>$J$3*D769+$J$6*C770</f>
        <v/>
      </c>
      <c r="E770" s="12">
        <f>MAR1!$B$5+MAR1!$C$5*COS(2*PI()*B770/365)+MAR1!$D$5*SIN(2*PI()*B770/365)+D770</f>
        <v/>
      </c>
    </row>
    <row r="771">
      <c r="A771" s="6">
        <f>Data!U771</f>
        <v/>
      </c>
      <c r="B771" s="6">
        <f>MOD(A771-1,365)+1</f>
        <v/>
      </c>
      <c r="C771" s="7">
        <f>NORM.S.INV(Data!X771)</f>
        <v/>
      </c>
      <c r="D771" s="7">
        <f>$J$3*D770+$J$6*C771</f>
        <v/>
      </c>
      <c r="E771" s="12">
        <f>MAR1!$B$5+MAR1!$C$5*COS(2*PI()*B771/365)+MAR1!$D$5*SIN(2*PI()*B771/365)+D771</f>
        <v/>
      </c>
    </row>
    <row r="772">
      <c r="A772" s="6">
        <f>Data!U772</f>
        <v/>
      </c>
      <c r="B772" s="6">
        <f>MOD(A772-1,365)+1</f>
        <v/>
      </c>
      <c r="C772" s="7">
        <f>NORM.S.INV(Data!X772)</f>
        <v/>
      </c>
      <c r="D772" s="7">
        <f>$J$3*D771+$J$6*C772</f>
        <v/>
      </c>
      <c r="E772" s="12">
        <f>MAR1!$B$5+MAR1!$C$5*COS(2*PI()*B772/365)+MAR1!$D$5*SIN(2*PI()*B772/365)+D772</f>
        <v/>
      </c>
    </row>
    <row r="773">
      <c r="A773" s="6">
        <f>Data!U773</f>
        <v/>
      </c>
      <c r="B773" s="6">
        <f>MOD(A773-1,365)+1</f>
        <v/>
      </c>
      <c r="C773" s="7">
        <f>NORM.S.INV(Data!X773)</f>
        <v/>
      </c>
      <c r="D773" s="7">
        <f>$J$3*D772+$J$6*C773</f>
        <v/>
      </c>
      <c r="E773" s="12">
        <f>MAR1!$B$5+MAR1!$C$5*COS(2*PI()*B773/365)+MAR1!$D$5*SIN(2*PI()*B773/365)+D773</f>
        <v/>
      </c>
    </row>
    <row r="774">
      <c r="A774" s="6">
        <f>Data!U774</f>
        <v/>
      </c>
      <c r="B774" s="6">
        <f>MOD(A774-1,365)+1</f>
        <v/>
      </c>
      <c r="C774" s="7">
        <f>NORM.S.INV(Data!X774)</f>
        <v/>
      </c>
      <c r="D774" s="7">
        <f>$J$3*D773+$J$6*C774</f>
        <v/>
      </c>
      <c r="E774" s="12">
        <f>MAR1!$B$5+MAR1!$C$5*COS(2*PI()*B774/365)+MAR1!$D$5*SIN(2*PI()*B774/365)+D774</f>
        <v/>
      </c>
    </row>
    <row r="775">
      <c r="A775" s="6">
        <f>Data!U775</f>
        <v/>
      </c>
      <c r="B775" s="6">
        <f>MOD(A775-1,365)+1</f>
        <v/>
      </c>
      <c r="C775" s="7">
        <f>NORM.S.INV(Data!X775)</f>
        <v/>
      </c>
      <c r="D775" s="7">
        <f>$J$3*D774+$J$6*C775</f>
        <v/>
      </c>
      <c r="E775" s="12">
        <f>MAR1!$B$5+MAR1!$C$5*COS(2*PI()*B775/365)+MAR1!$D$5*SIN(2*PI()*B775/365)+D775</f>
        <v/>
      </c>
    </row>
    <row r="776">
      <c r="A776" s="6">
        <f>Data!U776</f>
        <v/>
      </c>
      <c r="B776" s="6">
        <f>MOD(A776-1,365)+1</f>
        <v/>
      </c>
      <c r="C776" s="7">
        <f>NORM.S.INV(Data!X776)</f>
        <v/>
      </c>
      <c r="D776" s="7">
        <f>$J$3*D775+$J$6*C776</f>
        <v/>
      </c>
      <c r="E776" s="12">
        <f>MAR1!$B$5+MAR1!$C$5*COS(2*PI()*B776/365)+MAR1!$D$5*SIN(2*PI()*B776/365)+D776</f>
        <v/>
      </c>
    </row>
    <row r="777">
      <c r="A777" s="6">
        <f>Data!U777</f>
        <v/>
      </c>
      <c r="B777" s="6">
        <f>MOD(A777-1,365)+1</f>
        <v/>
      </c>
      <c r="C777" s="7">
        <f>NORM.S.INV(Data!X777)</f>
        <v/>
      </c>
      <c r="D777" s="7">
        <f>$J$3*D776+$J$6*C777</f>
        <v/>
      </c>
      <c r="E777" s="12">
        <f>MAR1!$B$5+MAR1!$C$5*COS(2*PI()*B777/365)+MAR1!$D$5*SIN(2*PI()*B777/365)+D777</f>
        <v/>
      </c>
    </row>
    <row r="778">
      <c r="A778" s="6">
        <f>Data!U778</f>
        <v/>
      </c>
      <c r="B778" s="6">
        <f>MOD(A778-1,365)+1</f>
        <v/>
      </c>
      <c r="C778" s="7">
        <f>NORM.S.INV(Data!X778)</f>
        <v/>
      </c>
      <c r="D778" s="7">
        <f>$J$3*D777+$J$6*C778</f>
        <v/>
      </c>
      <c r="E778" s="12">
        <f>MAR1!$B$5+MAR1!$C$5*COS(2*PI()*B778/365)+MAR1!$D$5*SIN(2*PI()*B778/365)+D778</f>
        <v/>
      </c>
    </row>
    <row r="779">
      <c r="A779" s="6">
        <f>Data!U779</f>
        <v/>
      </c>
      <c r="B779" s="6">
        <f>MOD(A779-1,365)+1</f>
        <v/>
      </c>
      <c r="C779" s="7">
        <f>NORM.S.INV(Data!X779)</f>
        <v/>
      </c>
      <c r="D779" s="7">
        <f>$J$3*D778+$J$6*C779</f>
        <v/>
      </c>
      <c r="E779" s="12">
        <f>MAR1!$B$5+MAR1!$C$5*COS(2*PI()*B779/365)+MAR1!$D$5*SIN(2*PI()*B779/365)+D779</f>
        <v/>
      </c>
    </row>
    <row r="780">
      <c r="A780" s="6">
        <f>Data!U780</f>
        <v/>
      </c>
      <c r="B780" s="6">
        <f>MOD(A780-1,365)+1</f>
        <v/>
      </c>
      <c r="C780" s="7">
        <f>NORM.S.INV(Data!X780)</f>
        <v/>
      </c>
      <c r="D780" s="7">
        <f>$J$3*D779+$J$6*C780</f>
        <v/>
      </c>
      <c r="E780" s="12">
        <f>MAR1!$B$5+MAR1!$C$5*COS(2*PI()*B780/365)+MAR1!$D$5*SIN(2*PI()*B780/365)+D780</f>
        <v/>
      </c>
    </row>
    <row r="781">
      <c r="A781" s="6">
        <f>Data!U781</f>
        <v/>
      </c>
      <c r="B781" s="6">
        <f>MOD(A781-1,365)+1</f>
        <v/>
      </c>
      <c r="C781" s="7">
        <f>NORM.S.INV(Data!X781)</f>
        <v/>
      </c>
      <c r="D781" s="7">
        <f>$J$3*D780+$J$6*C781</f>
        <v/>
      </c>
      <c r="E781" s="12">
        <f>MAR1!$B$5+MAR1!$C$5*COS(2*PI()*B781/365)+MAR1!$D$5*SIN(2*PI()*B781/365)+D781</f>
        <v/>
      </c>
    </row>
    <row r="782">
      <c r="A782" s="6">
        <f>Data!U782</f>
        <v/>
      </c>
      <c r="B782" s="6">
        <f>MOD(A782-1,365)+1</f>
        <v/>
      </c>
      <c r="C782" s="7">
        <f>NORM.S.INV(Data!X782)</f>
        <v/>
      </c>
      <c r="D782" s="7">
        <f>$J$3*D781+$J$6*C782</f>
        <v/>
      </c>
      <c r="E782" s="12">
        <f>MAR1!$B$5+MAR1!$C$5*COS(2*PI()*B782/365)+MAR1!$D$5*SIN(2*PI()*B782/365)+D782</f>
        <v/>
      </c>
    </row>
    <row r="783">
      <c r="A783" s="6">
        <f>Data!U783</f>
        <v/>
      </c>
      <c r="B783" s="6">
        <f>MOD(A783-1,365)+1</f>
        <v/>
      </c>
      <c r="C783" s="7">
        <f>NORM.S.INV(Data!X783)</f>
        <v/>
      </c>
      <c r="D783" s="7">
        <f>$J$3*D782+$J$6*C783</f>
        <v/>
      </c>
      <c r="E783" s="12">
        <f>MAR1!$B$5+MAR1!$C$5*COS(2*PI()*B783/365)+MAR1!$D$5*SIN(2*PI()*B783/365)+D783</f>
        <v/>
      </c>
    </row>
    <row r="784">
      <c r="A784" s="6">
        <f>Data!U784</f>
        <v/>
      </c>
      <c r="B784" s="6">
        <f>MOD(A784-1,365)+1</f>
        <v/>
      </c>
      <c r="C784" s="7">
        <f>NORM.S.INV(Data!X784)</f>
        <v/>
      </c>
      <c r="D784" s="7">
        <f>$J$3*D783+$J$6*C784</f>
        <v/>
      </c>
      <c r="E784" s="12">
        <f>MAR1!$B$5+MAR1!$C$5*COS(2*PI()*B784/365)+MAR1!$D$5*SIN(2*PI()*B784/365)+D784</f>
        <v/>
      </c>
    </row>
    <row r="785">
      <c r="A785" s="6">
        <f>Data!U785</f>
        <v/>
      </c>
      <c r="B785" s="6">
        <f>MOD(A785-1,365)+1</f>
        <v/>
      </c>
      <c r="C785" s="7">
        <f>NORM.S.INV(Data!X785)</f>
        <v/>
      </c>
      <c r="D785" s="7">
        <f>$J$3*D784+$J$6*C785</f>
        <v/>
      </c>
      <c r="E785" s="12">
        <f>MAR1!$B$5+MAR1!$C$5*COS(2*PI()*B785/365)+MAR1!$D$5*SIN(2*PI()*B785/365)+D785</f>
        <v/>
      </c>
    </row>
    <row r="786">
      <c r="A786" s="6">
        <f>Data!U786</f>
        <v/>
      </c>
      <c r="B786" s="6">
        <f>MOD(A786-1,365)+1</f>
        <v/>
      </c>
      <c r="C786" s="7">
        <f>NORM.S.INV(Data!X786)</f>
        <v/>
      </c>
      <c r="D786" s="7">
        <f>$J$3*D785+$J$6*C786</f>
        <v/>
      </c>
      <c r="E786" s="12">
        <f>MAR1!$B$5+MAR1!$C$5*COS(2*PI()*B786/365)+MAR1!$D$5*SIN(2*PI()*B786/365)+D786</f>
        <v/>
      </c>
    </row>
    <row r="787">
      <c r="A787" s="6">
        <f>Data!U787</f>
        <v/>
      </c>
      <c r="B787" s="6">
        <f>MOD(A787-1,365)+1</f>
        <v/>
      </c>
      <c r="C787" s="7">
        <f>NORM.S.INV(Data!X787)</f>
        <v/>
      </c>
      <c r="D787" s="7">
        <f>$J$3*D786+$J$6*C787</f>
        <v/>
      </c>
      <c r="E787" s="12">
        <f>MAR1!$B$5+MAR1!$C$5*COS(2*PI()*B787/365)+MAR1!$D$5*SIN(2*PI()*B787/365)+D787</f>
        <v/>
      </c>
    </row>
    <row r="788">
      <c r="A788" s="6">
        <f>Data!U788</f>
        <v/>
      </c>
      <c r="B788" s="6">
        <f>MOD(A788-1,365)+1</f>
        <v/>
      </c>
      <c r="C788" s="7">
        <f>NORM.S.INV(Data!X788)</f>
        <v/>
      </c>
      <c r="D788" s="7">
        <f>$J$3*D787+$J$6*C788</f>
        <v/>
      </c>
      <c r="E788" s="12">
        <f>MAR1!$B$5+MAR1!$C$5*COS(2*PI()*B788/365)+MAR1!$D$5*SIN(2*PI()*B788/365)+D788</f>
        <v/>
      </c>
    </row>
    <row r="789">
      <c r="A789" s="6">
        <f>Data!U789</f>
        <v/>
      </c>
      <c r="B789" s="6">
        <f>MOD(A789-1,365)+1</f>
        <v/>
      </c>
      <c r="C789" s="7">
        <f>NORM.S.INV(Data!X789)</f>
        <v/>
      </c>
      <c r="D789" s="7">
        <f>$J$3*D788+$J$6*C789</f>
        <v/>
      </c>
      <c r="E789" s="12">
        <f>MAR1!$B$5+MAR1!$C$5*COS(2*PI()*B789/365)+MAR1!$D$5*SIN(2*PI()*B789/365)+D789</f>
        <v/>
      </c>
    </row>
    <row r="790">
      <c r="A790" s="6">
        <f>Data!U790</f>
        <v/>
      </c>
      <c r="B790" s="6">
        <f>MOD(A790-1,365)+1</f>
        <v/>
      </c>
      <c r="C790" s="7">
        <f>NORM.S.INV(Data!X790)</f>
        <v/>
      </c>
      <c r="D790" s="7">
        <f>$J$3*D789+$J$6*C790</f>
        <v/>
      </c>
      <c r="E790" s="12">
        <f>MAR1!$B$5+MAR1!$C$5*COS(2*PI()*B790/365)+MAR1!$D$5*SIN(2*PI()*B790/365)+D790</f>
        <v/>
      </c>
    </row>
    <row r="791">
      <c r="A791" s="6">
        <f>Data!U791</f>
        <v/>
      </c>
      <c r="B791" s="6">
        <f>MOD(A791-1,365)+1</f>
        <v/>
      </c>
      <c r="C791" s="7">
        <f>NORM.S.INV(Data!X791)</f>
        <v/>
      </c>
      <c r="D791" s="7">
        <f>$J$3*D790+$J$6*C791</f>
        <v/>
      </c>
      <c r="E791" s="12">
        <f>MAR1!$B$5+MAR1!$C$5*COS(2*PI()*B791/365)+MAR1!$D$5*SIN(2*PI()*B791/365)+D791</f>
        <v/>
      </c>
    </row>
    <row r="792">
      <c r="A792" s="6">
        <f>Data!U792</f>
        <v/>
      </c>
      <c r="B792" s="6">
        <f>MOD(A792-1,365)+1</f>
        <v/>
      </c>
      <c r="C792" s="7">
        <f>NORM.S.INV(Data!X792)</f>
        <v/>
      </c>
      <c r="D792" s="7">
        <f>$J$3*D791+$J$6*C792</f>
        <v/>
      </c>
      <c r="E792" s="12">
        <f>MAR1!$B$5+MAR1!$C$5*COS(2*PI()*B792/365)+MAR1!$D$5*SIN(2*PI()*B792/365)+D792</f>
        <v/>
      </c>
    </row>
    <row r="793">
      <c r="A793" s="6">
        <f>Data!U793</f>
        <v/>
      </c>
      <c r="B793" s="6">
        <f>MOD(A793-1,365)+1</f>
        <v/>
      </c>
      <c r="C793" s="7">
        <f>NORM.S.INV(Data!X793)</f>
        <v/>
      </c>
      <c r="D793" s="7">
        <f>$J$3*D792+$J$6*C793</f>
        <v/>
      </c>
      <c r="E793" s="12">
        <f>MAR1!$B$5+MAR1!$C$5*COS(2*PI()*B793/365)+MAR1!$D$5*SIN(2*PI()*B793/365)+D793</f>
        <v/>
      </c>
    </row>
    <row r="794">
      <c r="A794" s="6">
        <f>Data!U794</f>
        <v/>
      </c>
      <c r="B794" s="6">
        <f>MOD(A794-1,365)+1</f>
        <v/>
      </c>
      <c r="C794" s="7">
        <f>NORM.S.INV(Data!X794)</f>
        <v/>
      </c>
      <c r="D794" s="7">
        <f>$J$3*D793+$J$6*C794</f>
        <v/>
      </c>
      <c r="E794" s="12">
        <f>MAR1!$B$5+MAR1!$C$5*COS(2*PI()*B794/365)+MAR1!$D$5*SIN(2*PI()*B794/365)+D794</f>
        <v/>
      </c>
    </row>
    <row r="795">
      <c r="A795" s="6">
        <f>Data!U795</f>
        <v/>
      </c>
      <c r="B795" s="6">
        <f>MOD(A795-1,365)+1</f>
        <v/>
      </c>
      <c r="C795" s="7">
        <f>NORM.S.INV(Data!X795)</f>
        <v/>
      </c>
      <c r="D795" s="7">
        <f>$J$3*D794+$J$6*C795</f>
        <v/>
      </c>
      <c r="E795" s="12">
        <f>MAR1!$B$5+MAR1!$C$5*COS(2*PI()*B795/365)+MAR1!$D$5*SIN(2*PI()*B795/365)+D795</f>
        <v/>
      </c>
    </row>
    <row r="796">
      <c r="A796" s="6">
        <f>Data!U796</f>
        <v/>
      </c>
      <c r="B796" s="6">
        <f>MOD(A796-1,365)+1</f>
        <v/>
      </c>
      <c r="C796" s="7">
        <f>NORM.S.INV(Data!X796)</f>
        <v/>
      </c>
      <c r="D796" s="7">
        <f>$J$3*D795+$J$6*C796</f>
        <v/>
      </c>
      <c r="E796" s="12">
        <f>MAR1!$B$5+MAR1!$C$5*COS(2*PI()*B796/365)+MAR1!$D$5*SIN(2*PI()*B796/365)+D796</f>
        <v/>
      </c>
    </row>
    <row r="797">
      <c r="A797" s="6">
        <f>Data!U797</f>
        <v/>
      </c>
      <c r="B797" s="6">
        <f>MOD(A797-1,365)+1</f>
        <v/>
      </c>
      <c r="C797" s="7">
        <f>NORM.S.INV(Data!X797)</f>
        <v/>
      </c>
      <c r="D797" s="7">
        <f>$J$3*D796+$J$6*C797</f>
        <v/>
      </c>
      <c r="E797" s="12">
        <f>MAR1!$B$5+MAR1!$C$5*COS(2*PI()*B797/365)+MAR1!$D$5*SIN(2*PI()*B797/365)+D797</f>
        <v/>
      </c>
    </row>
    <row r="798">
      <c r="A798" s="6">
        <f>Data!U798</f>
        <v/>
      </c>
      <c r="B798" s="6">
        <f>MOD(A798-1,365)+1</f>
        <v/>
      </c>
      <c r="C798" s="7">
        <f>NORM.S.INV(Data!X798)</f>
        <v/>
      </c>
      <c r="D798" s="7">
        <f>$J$3*D797+$J$6*C798</f>
        <v/>
      </c>
      <c r="E798" s="12">
        <f>MAR1!$B$5+MAR1!$C$5*COS(2*PI()*B798/365)+MAR1!$D$5*SIN(2*PI()*B798/365)+D798</f>
        <v/>
      </c>
    </row>
    <row r="799">
      <c r="A799" s="6">
        <f>Data!U799</f>
        <v/>
      </c>
      <c r="B799" s="6">
        <f>MOD(A799-1,365)+1</f>
        <v/>
      </c>
      <c r="C799" s="7">
        <f>NORM.S.INV(Data!X799)</f>
        <v/>
      </c>
      <c r="D799" s="7">
        <f>$J$3*D798+$J$6*C799</f>
        <v/>
      </c>
      <c r="E799" s="12">
        <f>MAR1!$B$5+MAR1!$C$5*COS(2*PI()*B799/365)+MAR1!$D$5*SIN(2*PI()*B799/365)+D799</f>
        <v/>
      </c>
    </row>
    <row r="800">
      <c r="A800" s="6">
        <f>Data!U800</f>
        <v/>
      </c>
      <c r="B800" s="6">
        <f>MOD(A800-1,365)+1</f>
        <v/>
      </c>
      <c r="C800" s="7">
        <f>NORM.S.INV(Data!X800)</f>
        <v/>
      </c>
      <c r="D800" s="7">
        <f>$J$3*D799+$J$6*C800</f>
        <v/>
      </c>
      <c r="E800" s="12">
        <f>MAR1!$B$5+MAR1!$C$5*COS(2*PI()*B800/365)+MAR1!$D$5*SIN(2*PI()*B800/365)+D800</f>
        <v/>
      </c>
    </row>
    <row r="801">
      <c r="A801" s="6">
        <f>Data!U801</f>
        <v/>
      </c>
      <c r="B801" s="6">
        <f>MOD(A801-1,365)+1</f>
        <v/>
      </c>
      <c r="C801" s="7">
        <f>NORM.S.INV(Data!X801)</f>
        <v/>
      </c>
      <c r="D801" s="7">
        <f>$J$3*D800+$J$6*C801</f>
        <v/>
      </c>
      <c r="E801" s="12">
        <f>MAR1!$B$5+MAR1!$C$5*COS(2*PI()*B801/365)+MAR1!$D$5*SIN(2*PI()*B801/365)+D801</f>
        <v/>
      </c>
    </row>
    <row r="802">
      <c r="A802" s="6">
        <f>Data!U802</f>
        <v/>
      </c>
      <c r="B802" s="6">
        <f>MOD(A802-1,365)+1</f>
        <v/>
      </c>
      <c r="C802" s="7">
        <f>NORM.S.INV(Data!X802)</f>
        <v/>
      </c>
      <c r="D802" s="7">
        <f>$J$3*D801+$J$6*C802</f>
        <v/>
      </c>
      <c r="E802" s="12">
        <f>MAR1!$B$5+MAR1!$C$5*COS(2*PI()*B802/365)+MAR1!$D$5*SIN(2*PI()*B802/365)+D802</f>
        <v/>
      </c>
    </row>
    <row r="803">
      <c r="A803" s="6">
        <f>Data!U803</f>
        <v/>
      </c>
      <c r="B803" s="6">
        <f>MOD(A803-1,365)+1</f>
        <v/>
      </c>
      <c r="C803" s="7">
        <f>NORM.S.INV(Data!X803)</f>
        <v/>
      </c>
      <c r="D803" s="7">
        <f>$J$3*D802+$J$6*C803</f>
        <v/>
      </c>
      <c r="E803" s="12">
        <f>MAR1!$B$5+MAR1!$C$5*COS(2*PI()*B803/365)+MAR1!$D$5*SIN(2*PI()*B803/365)+D803</f>
        <v/>
      </c>
    </row>
    <row r="804">
      <c r="A804" s="6">
        <f>Data!U804</f>
        <v/>
      </c>
      <c r="B804" s="6">
        <f>MOD(A804-1,365)+1</f>
        <v/>
      </c>
      <c r="C804" s="7">
        <f>NORM.S.INV(Data!X804)</f>
        <v/>
      </c>
      <c r="D804" s="7">
        <f>$J$3*D803+$J$6*C804</f>
        <v/>
      </c>
      <c r="E804" s="12">
        <f>MAR1!$B$5+MAR1!$C$5*COS(2*PI()*B804/365)+MAR1!$D$5*SIN(2*PI()*B804/365)+D804</f>
        <v/>
      </c>
    </row>
    <row r="805">
      <c r="A805" s="6">
        <f>Data!U805</f>
        <v/>
      </c>
      <c r="B805" s="6">
        <f>MOD(A805-1,365)+1</f>
        <v/>
      </c>
      <c r="C805" s="7">
        <f>NORM.S.INV(Data!X805)</f>
        <v/>
      </c>
      <c r="D805" s="7">
        <f>$J$3*D804+$J$6*C805</f>
        <v/>
      </c>
      <c r="E805" s="12">
        <f>MAR1!$B$5+MAR1!$C$5*COS(2*PI()*B805/365)+MAR1!$D$5*SIN(2*PI()*B805/365)+D805</f>
        <v/>
      </c>
    </row>
    <row r="806">
      <c r="A806" s="6">
        <f>Data!U806</f>
        <v/>
      </c>
      <c r="B806" s="6">
        <f>MOD(A806-1,365)+1</f>
        <v/>
      </c>
      <c r="C806" s="7">
        <f>NORM.S.INV(Data!X806)</f>
        <v/>
      </c>
      <c r="D806" s="7">
        <f>$J$3*D805+$J$6*C806</f>
        <v/>
      </c>
      <c r="E806" s="12">
        <f>MAR1!$B$5+MAR1!$C$5*COS(2*PI()*B806/365)+MAR1!$D$5*SIN(2*PI()*B806/365)+D806</f>
        <v/>
      </c>
    </row>
    <row r="807">
      <c r="A807" s="6">
        <f>Data!U807</f>
        <v/>
      </c>
      <c r="B807" s="6">
        <f>MOD(A807-1,365)+1</f>
        <v/>
      </c>
      <c r="C807" s="7">
        <f>NORM.S.INV(Data!X807)</f>
        <v/>
      </c>
      <c r="D807" s="7">
        <f>$J$3*D806+$J$6*C807</f>
        <v/>
      </c>
      <c r="E807" s="12">
        <f>MAR1!$B$5+MAR1!$C$5*COS(2*PI()*B807/365)+MAR1!$D$5*SIN(2*PI()*B807/365)+D807</f>
        <v/>
      </c>
    </row>
    <row r="808">
      <c r="A808" s="6">
        <f>Data!U808</f>
        <v/>
      </c>
      <c r="B808" s="6">
        <f>MOD(A808-1,365)+1</f>
        <v/>
      </c>
      <c r="C808" s="7">
        <f>NORM.S.INV(Data!X808)</f>
        <v/>
      </c>
      <c r="D808" s="7">
        <f>$J$3*D807+$J$6*C808</f>
        <v/>
      </c>
      <c r="E808" s="12">
        <f>MAR1!$B$5+MAR1!$C$5*COS(2*PI()*B808/365)+MAR1!$D$5*SIN(2*PI()*B808/365)+D808</f>
        <v/>
      </c>
    </row>
    <row r="809">
      <c r="A809" s="6">
        <f>Data!U809</f>
        <v/>
      </c>
      <c r="B809" s="6">
        <f>MOD(A809-1,365)+1</f>
        <v/>
      </c>
      <c r="C809" s="7">
        <f>NORM.S.INV(Data!X809)</f>
        <v/>
      </c>
      <c r="D809" s="7">
        <f>$J$3*D808+$J$6*C809</f>
        <v/>
      </c>
      <c r="E809" s="12">
        <f>MAR1!$B$5+MAR1!$C$5*COS(2*PI()*B809/365)+MAR1!$D$5*SIN(2*PI()*B809/365)+D809</f>
        <v/>
      </c>
    </row>
    <row r="810">
      <c r="A810" s="6">
        <f>Data!U810</f>
        <v/>
      </c>
      <c r="B810" s="6">
        <f>MOD(A810-1,365)+1</f>
        <v/>
      </c>
      <c r="C810" s="7">
        <f>NORM.S.INV(Data!X810)</f>
        <v/>
      </c>
      <c r="D810" s="7">
        <f>$J$3*D809+$J$6*C810</f>
        <v/>
      </c>
      <c r="E810" s="12">
        <f>MAR1!$B$5+MAR1!$C$5*COS(2*PI()*B810/365)+MAR1!$D$5*SIN(2*PI()*B810/365)+D810</f>
        <v/>
      </c>
    </row>
    <row r="811">
      <c r="A811" s="6">
        <f>Data!U811</f>
        <v/>
      </c>
      <c r="B811" s="6">
        <f>MOD(A811-1,365)+1</f>
        <v/>
      </c>
      <c r="C811" s="7">
        <f>NORM.S.INV(Data!X811)</f>
        <v/>
      </c>
      <c r="D811" s="7">
        <f>$J$3*D810+$J$6*C811</f>
        <v/>
      </c>
      <c r="E811" s="12">
        <f>MAR1!$B$5+MAR1!$C$5*COS(2*PI()*B811/365)+MAR1!$D$5*SIN(2*PI()*B811/365)+D811</f>
        <v/>
      </c>
    </row>
    <row r="812">
      <c r="A812" s="6">
        <f>Data!U812</f>
        <v/>
      </c>
      <c r="B812" s="6">
        <f>MOD(A812-1,365)+1</f>
        <v/>
      </c>
      <c r="C812" s="7">
        <f>NORM.S.INV(Data!X812)</f>
        <v/>
      </c>
      <c r="D812" s="7">
        <f>$J$3*D811+$J$6*C812</f>
        <v/>
      </c>
      <c r="E812" s="12">
        <f>MAR1!$B$5+MAR1!$C$5*COS(2*PI()*B812/365)+MAR1!$D$5*SIN(2*PI()*B812/365)+D812</f>
        <v/>
      </c>
    </row>
    <row r="813">
      <c r="A813" s="6">
        <f>Data!U813</f>
        <v/>
      </c>
      <c r="B813" s="6">
        <f>MOD(A813-1,365)+1</f>
        <v/>
      </c>
      <c r="C813" s="7">
        <f>NORM.S.INV(Data!X813)</f>
        <v/>
      </c>
      <c r="D813" s="7">
        <f>$J$3*D812+$J$6*C813</f>
        <v/>
      </c>
      <c r="E813" s="12">
        <f>MAR1!$B$5+MAR1!$C$5*COS(2*PI()*B813/365)+MAR1!$D$5*SIN(2*PI()*B813/365)+D813</f>
        <v/>
      </c>
    </row>
    <row r="814">
      <c r="A814" s="6">
        <f>Data!U814</f>
        <v/>
      </c>
      <c r="B814" s="6">
        <f>MOD(A814-1,365)+1</f>
        <v/>
      </c>
      <c r="C814" s="7">
        <f>NORM.S.INV(Data!X814)</f>
        <v/>
      </c>
      <c r="D814" s="7">
        <f>$J$3*D813+$J$6*C814</f>
        <v/>
      </c>
      <c r="E814" s="12">
        <f>MAR1!$B$5+MAR1!$C$5*COS(2*PI()*B814/365)+MAR1!$D$5*SIN(2*PI()*B814/365)+D814</f>
        <v/>
      </c>
    </row>
    <row r="815">
      <c r="A815" s="6">
        <f>Data!U815</f>
        <v/>
      </c>
      <c r="B815" s="6">
        <f>MOD(A815-1,365)+1</f>
        <v/>
      </c>
      <c r="C815" s="7">
        <f>NORM.S.INV(Data!X815)</f>
        <v/>
      </c>
      <c r="D815" s="7">
        <f>$J$3*D814+$J$6*C815</f>
        <v/>
      </c>
      <c r="E815" s="12">
        <f>MAR1!$B$5+MAR1!$C$5*COS(2*PI()*B815/365)+MAR1!$D$5*SIN(2*PI()*B815/365)+D815</f>
        <v/>
      </c>
    </row>
    <row r="816">
      <c r="A816" s="6">
        <f>Data!U816</f>
        <v/>
      </c>
      <c r="B816" s="6">
        <f>MOD(A816-1,365)+1</f>
        <v/>
      </c>
      <c r="C816" s="7">
        <f>NORM.S.INV(Data!X816)</f>
        <v/>
      </c>
      <c r="D816" s="7">
        <f>$J$3*D815+$J$6*C816</f>
        <v/>
      </c>
      <c r="E816" s="12">
        <f>MAR1!$B$5+MAR1!$C$5*COS(2*PI()*B816/365)+MAR1!$D$5*SIN(2*PI()*B816/365)+D816</f>
        <v/>
      </c>
    </row>
    <row r="817">
      <c r="A817" s="6">
        <f>Data!U817</f>
        <v/>
      </c>
      <c r="B817" s="6">
        <f>MOD(A817-1,365)+1</f>
        <v/>
      </c>
      <c r="C817" s="7">
        <f>NORM.S.INV(Data!X817)</f>
        <v/>
      </c>
      <c r="D817" s="7">
        <f>$J$3*D816+$J$6*C817</f>
        <v/>
      </c>
      <c r="E817" s="12">
        <f>MAR1!$B$5+MAR1!$C$5*COS(2*PI()*B817/365)+MAR1!$D$5*SIN(2*PI()*B817/365)+D817</f>
        <v/>
      </c>
    </row>
    <row r="818">
      <c r="A818" s="6">
        <f>Data!U818</f>
        <v/>
      </c>
      <c r="B818" s="6">
        <f>MOD(A818-1,365)+1</f>
        <v/>
      </c>
      <c r="C818" s="7">
        <f>NORM.S.INV(Data!X818)</f>
        <v/>
      </c>
      <c r="D818" s="7">
        <f>$J$3*D817+$J$6*C818</f>
        <v/>
      </c>
      <c r="E818" s="12">
        <f>MAR1!$B$5+MAR1!$C$5*COS(2*PI()*B818/365)+MAR1!$D$5*SIN(2*PI()*B818/365)+D818</f>
        <v/>
      </c>
    </row>
    <row r="819">
      <c r="A819" s="6">
        <f>Data!U819</f>
        <v/>
      </c>
      <c r="B819" s="6">
        <f>MOD(A819-1,365)+1</f>
        <v/>
      </c>
      <c r="C819" s="7">
        <f>NORM.S.INV(Data!X819)</f>
        <v/>
      </c>
      <c r="D819" s="7">
        <f>$J$3*D818+$J$6*C819</f>
        <v/>
      </c>
      <c r="E819" s="12">
        <f>MAR1!$B$5+MAR1!$C$5*COS(2*PI()*B819/365)+MAR1!$D$5*SIN(2*PI()*B819/365)+D819</f>
        <v/>
      </c>
    </row>
    <row r="820">
      <c r="A820" s="6">
        <f>Data!U820</f>
        <v/>
      </c>
      <c r="B820" s="6">
        <f>MOD(A820-1,365)+1</f>
        <v/>
      </c>
      <c r="C820" s="7">
        <f>NORM.S.INV(Data!X820)</f>
        <v/>
      </c>
      <c r="D820" s="7">
        <f>$J$3*D819+$J$6*C820</f>
        <v/>
      </c>
      <c r="E820" s="12">
        <f>MAR1!$B$5+MAR1!$C$5*COS(2*PI()*B820/365)+MAR1!$D$5*SIN(2*PI()*B820/365)+D820</f>
        <v/>
      </c>
    </row>
    <row r="821">
      <c r="A821" s="6">
        <f>Data!U821</f>
        <v/>
      </c>
      <c r="B821" s="6">
        <f>MOD(A821-1,365)+1</f>
        <v/>
      </c>
      <c r="C821" s="7">
        <f>NORM.S.INV(Data!X821)</f>
        <v/>
      </c>
      <c r="D821" s="7">
        <f>$J$3*D820+$J$6*C821</f>
        <v/>
      </c>
      <c r="E821" s="12">
        <f>MAR1!$B$5+MAR1!$C$5*COS(2*PI()*B821/365)+MAR1!$D$5*SIN(2*PI()*B821/365)+D821</f>
        <v/>
      </c>
    </row>
    <row r="822">
      <c r="A822" s="6">
        <f>Data!U822</f>
        <v/>
      </c>
      <c r="B822" s="6">
        <f>MOD(A822-1,365)+1</f>
        <v/>
      </c>
      <c r="C822" s="7">
        <f>NORM.S.INV(Data!X822)</f>
        <v/>
      </c>
      <c r="D822" s="7">
        <f>$J$3*D821+$J$6*C822</f>
        <v/>
      </c>
      <c r="E822" s="12">
        <f>MAR1!$B$5+MAR1!$C$5*COS(2*PI()*B822/365)+MAR1!$D$5*SIN(2*PI()*B822/365)+D822</f>
        <v/>
      </c>
    </row>
    <row r="823">
      <c r="A823" s="6">
        <f>Data!U823</f>
        <v/>
      </c>
      <c r="B823" s="6">
        <f>MOD(A823-1,365)+1</f>
        <v/>
      </c>
      <c r="C823" s="7">
        <f>NORM.S.INV(Data!X823)</f>
        <v/>
      </c>
      <c r="D823" s="7">
        <f>$J$3*D822+$J$6*C823</f>
        <v/>
      </c>
      <c r="E823" s="12">
        <f>MAR1!$B$5+MAR1!$C$5*COS(2*PI()*B823/365)+MAR1!$D$5*SIN(2*PI()*B823/365)+D823</f>
        <v/>
      </c>
    </row>
    <row r="824">
      <c r="A824" s="6">
        <f>Data!U824</f>
        <v/>
      </c>
      <c r="B824" s="6">
        <f>MOD(A824-1,365)+1</f>
        <v/>
      </c>
      <c r="C824" s="7">
        <f>NORM.S.INV(Data!X824)</f>
        <v/>
      </c>
      <c r="D824" s="7">
        <f>$J$3*D823+$J$6*C824</f>
        <v/>
      </c>
      <c r="E824" s="12">
        <f>MAR1!$B$5+MAR1!$C$5*COS(2*PI()*B824/365)+MAR1!$D$5*SIN(2*PI()*B824/365)+D824</f>
        <v/>
      </c>
    </row>
    <row r="825">
      <c r="A825" s="6">
        <f>Data!U825</f>
        <v/>
      </c>
      <c r="B825" s="6">
        <f>MOD(A825-1,365)+1</f>
        <v/>
      </c>
      <c r="C825" s="7">
        <f>NORM.S.INV(Data!X825)</f>
        <v/>
      </c>
      <c r="D825" s="7">
        <f>$J$3*D824+$J$6*C825</f>
        <v/>
      </c>
      <c r="E825" s="12">
        <f>MAR1!$B$5+MAR1!$C$5*COS(2*PI()*B825/365)+MAR1!$D$5*SIN(2*PI()*B825/365)+D825</f>
        <v/>
      </c>
    </row>
    <row r="826">
      <c r="A826" s="6">
        <f>Data!U826</f>
        <v/>
      </c>
      <c r="B826" s="6">
        <f>MOD(A826-1,365)+1</f>
        <v/>
      </c>
      <c r="C826" s="7">
        <f>NORM.S.INV(Data!X826)</f>
        <v/>
      </c>
      <c r="D826" s="7">
        <f>$J$3*D825+$J$6*C826</f>
        <v/>
      </c>
      <c r="E826" s="12">
        <f>MAR1!$B$5+MAR1!$C$5*COS(2*PI()*B826/365)+MAR1!$D$5*SIN(2*PI()*B826/365)+D826</f>
        <v/>
      </c>
    </row>
    <row r="827">
      <c r="A827" s="6">
        <f>Data!U827</f>
        <v/>
      </c>
      <c r="B827" s="6">
        <f>MOD(A827-1,365)+1</f>
        <v/>
      </c>
      <c r="C827" s="7">
        <f>NORM.S.INV(Data!X827)</f>
        <v/>
      </c>
      <c r="D827" s="7">
        <f>$J$3*D826+$J$6*C827</f>
        <v/>
      </c>
      <c r="E827" s="12">
        <f>MAR1!$B$5+MAR1!$C$5*COS(2*PI()*B827/365)+MAR1!$D$5*SIN(2*PI()*B827/365)+D827</f>
        <v/>
      </c>
    </row>
    <row r="828">
      <c r="A828" s="6">
        <f>Data!U828</f>
        <v/>
      </c>
      <c r="B828" s="6">
        <f>MOD(A828-1,365)+1</f>
        <v/>
      </c>
      <c r="C828" s="7">
        <f>NORM.S.INV(Data!X828)</f>
        <v/>
      </c>
      <c r="D828" s="7">
        <f>$J$3*D827+$J$6*C828</f>
        <v/>
      </c>
      <c r="E828" s="12">
        <f>MAR1!$B$5+MAR1!$C$5*COS(2*PI()*B828/365)+MAR1!$D$5*SIN(2*PI()*B828/365)+D828</f>
        <v/>
      </c>
    </row>
    <row r="829">
      <c r="A829" s="6">
        <f>Data!U829</f>
        <v/>
      </c>
      <c r="B829" s="6">
        <f>MOD(A829-1,365)+1</f>
        <v/>
      </c>
      <c r="C829" s="7">
        <f>NORM.S.INV(Data!X829)</f>
        <v/>
      </c>
      <c r="D829" s="7">
        <f>$J$3*D828+$J$6*C829</f>
        <v/>
      </c>
      <c r="E829" s="12">
        <f>MAR1!$B$5+MAR1!$C$5*COS(2*PI()*B829/365)+MAR1!$D$5*SIN(2*PI()*B829/365)+D829</f>
        <v/>
      </c>
    </row>
    <row r="830">
      <c r="A830" s="6">
        <f>Data!U830</f>
        <v/>
      </c>
      <c r="B830" s="6">
        <f>MOD(A830-1,365)+1</f>
        <v/>
      </c>
      <c r="C830" s="7">
        <f>NORM.S.INV(Data!X830)</f>
        <v/>
      </c>
      <c r="D830" s="7">
        <f>$J$3*D829+$J$6*C830</f>
        <v/>
      </c>
      <c r="E830" s="12">
        <f>MAR1!$B$5+MAR1!$C$5*COS(2*PI()*B830/365)+MAR1!$D$5*SIN(2*PI()*B830/365)+D830</f>
        <v/>
      </c>
    </row>
    <row r="831">
      <c r="A831" s="6">
        <f>Data!U831</f>
        <v/>
      </c>
      <c r="B831" s="6">
        <f>MOD(A831-1,365)+1</f>
        <v/>
      </c>
      <c r="C831" s="7">
        <f>NORM.S.INV(Data!X831)</f>
        <v/>
      </c>
      <c r="D831" s="7">
        <f>$J$3*D830+$J$6*C831</f>
        <v/>
      </c>
      <c r="E831" s="12">
        <f>MAR1!$B$5+MAR1!$C$5*COS(2*PI()*B831/365)+MAR1!$D$5*SIN(2*PI()*B831/365)+D831</f>
        <v/>
      </c>
    </row>
    <row r="832">
      <c r="A832" s="6">
        <f>Data!U832</f>
        <v/>
      </c>
      <c r="B832" s="6">
        <f>MOD(A832-1,365)+1</f>
        <v/>
      </c>
      <c r="C832" s="7">
        <f>NORM.S.INV(Data!X832)</f>
        <v/>
      </c>
      <c r="D832" s="7">
        <f>$J$3*D831+$J$6*C832</f>
        <v/>
      </c>
      <c r="E832" s="12">
        <f>MAR1!$B$5+MAR1!$C$5*COS(2*PI()*B832/365)+MAR1!$D$5*SIN(2*PI()*B832/365)+D832</f>
        <v/>
      </c>
    </row>
    <row r="833">
      <c r="A833" s="6">
        <f>Data!U833</f>
        <v/>
      </c>
      <c r="B833" s="6">
        <f>MOD(A833-1,365)+1</f>
        <v/>
      </c>
      <c r="C833" s="7">
        <f>NORM.S.INV(Data!X833)</f>
        <v/>
      </c>
      <c r="D833" s="7">
        <f>$J$3*D832+$J$6*C833</f>
        <v/>
      </c>
      <c r="E833" s="12">
        <f>MAR1!$B$5+MAR1!$C$5*COS(2*PI()*B833/365)+MAR1!$D$5*SIN(2*PI()*B833/365)+D833</f>
        <v/>
      </c>
    </row>
    <row r="834">
      <c r="A834" s="6">
        <f>Data!U834</f>
        <v/>
      </c>
      <c r="B834" s="6">
        <f>MOD(A834-1,365)+1</f>
        <v/>
      </c>
      <c r="C834" s="7">
        <f>NORM.S.INV(Data!X834)</f>
        <v/>
      </c>
      <c r="D834" s="7">
        <f>$J$3*D833+$J$6*C834</f>
        <v/>
      </c>
      <c r="E834" s="12">
        <f>MAR1!$B$5+MAR1!$C$5*COS(2*PI()*B834/365)+MAR1!$D$5*SIN(2*PI()*B834/365)+D834</f>
        <v/>
      </c>
    </row>
    <row r="835">
      <c r="A835" s="6">
        <f>Data!U835</f>
        <v/>
      </c>
      <c r="B835" s="6">
        <f>MOD(A835-1,365)+1</f>
        <v/>
      </c>
      <c r="C835" s="7">
        <f>NORM.S.INV(Data!X835)</f>
        <v/>
      </c>
      <c r="D835" s="7">
        <f>$J$3*D834+$J$6*C835</f>
        <v/>
      </c>
      <c r="E835" s="12">
        <f>MAR1!$B$5+MAR1!$C$5*COS(2*PI()*B835/365)+MAR1!$D$5*SIN(2*PI()*B835/365)+D835</f>
        <v/>
      </c>
    </row>
    <row r="836">
      <c r="A836" s="6">
        <f>Data!U836</f>
        <v/>
      </c>
      <c r="B836" s="6">
        <f>MOD(A836-1,365)+1</f>
        <v/>
      </c>
      <c r="C836" s="7">
        <f>NORM.S.INV(Data!X836)</f>
        <v/>
      </c>
      <c r="D836" s="7">
        <f>$J$3*D835+$J$6*C836</f>
        <v/>
      </c>
      <c r="E836" s="12">
        <f>MAR1!$B$5+MAR1!$C$5*COS(2*PI()*B836/365)+MAR1!$D$5*SIN(2*PI()*B836/365)+D836</f>
        <v/>
      </c>
    </row>
    <row r="837">
      <c r="A837" s="6">
        <f>Data!U837</f>
        <v/>
      </c>
      <c r="B837" s="6">
        <f>MOD(A837-1,365)+1</f>
        <v/>
      </c>
      <c r="C837" s="7">
        <f>NORM.S.INV(Data!X837)</f>
        <v/>
      </c>
      <c r="D837" s="7">
        <f>$J$3*D836+$J$6*C837</f>
        <v/>
      </c>
      <c r="E837" s="12">
        <f>MAR1!$B$5+MAR1!$C$5*COS(2*PI()*B837/365)+MAR1!$D$5*SIN(2*PI()*B837/365)+D837</f>
        <v/>
      </c>
    </row>
    <row r="838">
      <c r="A838" s="6">
        <f>Data!U838</f>
        <v/>
      </c>
      <c r="B838" s="6">
        <f>MOD(A838-1,365)+1</f>
        <v/>
      </c>
      <c r="C838" s="7">
        <f>NORM.S.INV(Data!X838)</f>
        <v/>
      </c>
      <c r="D838" s="7">
        <f>$J$3*D837+$J$6*C838</f>
        <v/>
      </c>
      <c r="E838" s="12">
        <f>MAR1!$B$5+MAR1!$C$5*COS(2*PI()*B838/365)+MAR1!$D$5*SIN(2*PI()*B838/365)+D838</f>
        <v/>
      </c>
    </row>
    <row r="839">
      <c r="A839" s="6">
        <f>Data!U839</f>
        <v/>
      </c>
      <c r="B839" s="6">
        <f>MOD(A839-1,365)+1</f>
        <v/>
      </c>
      <c r="C839" s="7">
        <f>NORM.S.INV(Data!X839)</f>
        <v/>
      </c>
      <c r="D839" s="7">
        <f>$J$3*D838+$J$6*C839</f>
        <v/>
      </c>
      <c r="E839" s="12">
        <f>MAR1!$B$5+MAR1!$C$5*COS(2*PI()*B839/365)+MAR1!$D$5*SIN(2*PI()*B839/365)+D839</f>
        <v/>
      </c>
    </row>
    <row r="840">
      <c r="A840" s="6">
        <f>Data!U840</f>
        <v/>
      </c>
      <c r="B840" s="6">
        <f>MOD(A840-1,365)+1</f>
        <v/>
      </c>
      <c r="C840" s="7">
        <f>NORM.S.INV(Data!X840)</f>
        <v/>
      </c>
      <c r="D840" s="7">
        <f>$J$3*D839+$J$6*C840</f>
        <v/>
      </c>
      <c r="E840" s="12">
        <f>MAR1!$B$5+MAR1!$C$5*COS(2*PI()*B840/365)+MAR1!$D$5*SIN(2*PI()*B840/365)+D840</f>
        <v/>
      </c>
    </row>
    <row r="841">
      <c r="A841" s="6">
        <f>Data!U841</f>
        <v/>
      </c>
      <c r="B841" s="6">
        <f>MOD(A841-1,365)+1</f>
        <v/>
      </c>
      <c r="C841" s="7">
        <f>NORM.S.INV(Data!X841)</f>
        <v/>
      </c>
      <c r="D841" s="7">
        <f>$J$3*D840+$J$6*C841</f>
        <v/>
      </c>
      <c r="E841" s="12">
        <f>MAR1!$B$5+MAR1!$C$5*COS(2*PI()*B841/365)+MAR1!$D$5*SIN(2*PI()*B841/365)+D841</f>
        <v/>
      </c>
    </row>
    <row r="842">
      <c r="A842" s="6">
        <f>Data!U842</f>
        <v/>
      </c>
      <c r="B842" s="6">
        <f>MOD(A842-1,365)+1</f>
        <v/>
      </c>
      <c r="C842" s="7">
        <f>NORM.S.INV(Data!X842)</f>
        <v/>
      </c>
      <c r="D842" s="7">
        <f>$J$3*D841+$J$6*C842</f>
        <v/>
      </c>
      <c r="E842" s="12">
        <f>MAR1!$B$5+MAR1!$C$5*COS(2*PI()*B842/365)+MAR1!$D$5*SIN(2*PI()*B842/365)+D842</f>
        <v/>
      </c>
    </row>
    <row r="843">
      <c r="A843" s="6">
        <f>Data!U843</f>
        <v/>
      </c>
      <c r="B843" s="6">
        <f>MOD(A843-1,365)+1</f>
        <v/>
      </c>
      <c r="C843" s="7">
        <f>NORM.S.INV(Data!X843)</f>
        <v/>
      </c>
      <c r="D843" s="7">
        <f>$J$3*D842+$J$6*C843</f>
        <v/>
      </c>
      <c r="E843" s="12">
        <f>MAR1!$B$5+MAR1!$C$5*COS(2*PI()*B843/365)+MAR1!$D$5*SIN(2*PI()*B843/365)+D843</f>
        <v/>
      </c>
    </row>
    <row r="844">
      <c r="A844" s="6">
        <f>Data!U844</f>
        <v/>
      </c>
      <c r="B844" s="6">
        <f>MOD(A844-1,365)+1</f>
        <v/>
      </c>
      <c r="C844" s="7">
        <f>NORM.S.INV(Data!X844)</f>
        <v/>
      </c>
      <c r="D844" s="7">
        <f>$J$3*D843+$J$6*C844</f>
        <v/>
      </c>
      <c r="E844" s="12">
        <f>MAR1!$B$5+MAR1!$C$5*COS(2*PI()*B844/365)+MAR1!$D$5*SIN(2*PI()*B844/365)+D844</f>
        <v/>
      </c>
    </row>
    <row r="845">
      <c r="A845" s="6">
        <f>Data!U845</f>
        <v/>
      </c>
      <c r="B845" s="6">
        <f>MOD(A845-1,365)+1</f>
        <v/>
      </c>
      <c r="C845" s="7">
        <f>NORM.S.INV(Data!X845)</f>
        <v/>
      </c>
      <c r="D845" s="7">
        <f>$J$3*D844+$J$6*C845</f>
        <v/>
      </c>
      <c r="E845" s="12">
        <f>MAR1!$B$5+MAR1!$C$5*COS(2*PI()*B845/365)+MAR1!$D$5*SIN(2*PI()*B845/365)+D845</f>
        <v/>
      </c>
    </row>
    <row r="846">
      <c r="A846" s="6">
        <f>Data!U846</f>
        <v/>
      </c>
      <c r="B846" s="6">
        <f>MOD(A846-1,365)+1</f>
        <v/>
      </c>
      <c r="C846" s="7">
        <f>NORM.S.INV(Data!X846)</f>
        <v/>
      </c>
      <c r="D846" s="7">
        <f>$J$3*D845+$J$6*C846</f>
        <v/>
      </c>
      <c r="E846" s="12">
        <f>MAR1!$B$5+MAR1!$C$5*COS(2*PI()*B846/365)+MAR1!$D$5*SIN(2*PI()*B846/365)+D846</f>
        <v/>
      </c>
    </row>
    <row r="847">
      <c r="A847" s="6">
        <f>Data!U847</f>
        <v/>
      </c>
      <c r="B847" s="6">
        <f>MOD(A847-1,365)+1</f>
        <v/>
      </c>
      <c r="C847" s="7">
        <f>NORM.S.INV(Data!X847)</f>
        <v/>
      </c>
      <c r="D847" s="7">
        <f>$J$3*D846+$J$6*C847</f>
        <v/>
      </c>
      <c r="E847" s="12">
        <f>MAR1!$B$5+MAR1!$C$5*COS(2*PI()*B847/365)+MAR1!$D$5*SIN(2*PI()*B847/365)+D847</f>
        <v/>
      </c>
    </row>
    <row r="848">
      <c r="A848" s="6">
        <f>Data!U848</f>
        <v/>
      </c>
      <c r="B848" s="6">
        <f>MOD(A848-1,365)+1</f>
        <v/>
      </c>
      <c r="C848" s="7">
        <f>NORM.S.INV(Data!X848)</f>
        <v/>
      </c>
      <c r="D848" s="7">
        <f>$J$3*D847+$J$6*C848</f>
        <v/>
      </c>
      <c r="E848" s="12">
        <f>MAR1!$B$5+MAR1!$C$5*COS(2*PI()*B848/365)+MAR1!$D$5*SIN(2*PI()*B848/365)+D848</f>
        <v/>
      </c>
    </row>
    <row r="849">
      <c r="A849" s="6">
        <f>Data!U849</f>
        <v/>
      </c>
      <c r="B849" s="6">
        <f>MOD(A849-1,365)+1</f>
        <v/>
      </c>
      <c r="C849" s="7">
        <f>NORM.S.INV(Data!X849)</f>
        <v/>
      </c>
      <c r="D849" s="7">
        <f>$J$3*D848+$J$6*C849</f>
        <v/>
      </c>
      <c r="E849" s="12">
        <f>MAR1!$B$5+MAR1!$C$5*COS(2*PI()*B849/365)+MAR1!$D$5*SIN(2*PI()*B849/365)+D849</f>
        <v/>
      </c>
    </row>
    <row r="850">
      <c r="A850" s="6">
        <f>Data!U850</f>
        <v/>
      </c>
      <c r="B850" s="6">
        <f>MOD(A850-1,365)+1</f>
        <v/>
      </c>
      <c r="C850" s="7">
        <f>NORM.S.INV(Data!X850)</f>
        <v/>
      </c>
      <c r="D850" s="7">
        <f>$J$3*D849+$J$6*C850</f>
        <v/>
      </c>
      <c r="E850" s="12">
        <f>MAR1!$B$5+MAR1!$C$5*COS(2*PI()*B850/365)+MAR1!$D$5*SIN(2*PI()*B850/365)+D850</f>
        <v/>
      </c>
    </row>
    <row r="851">
      <c r="A851" s="6">
        <f>Data!U851</f>
        <v/>
      </c>
      <c r="B851" s="6">
        <f>MOD(A851-1,365)+1</f>
        <v/>
      </c>
      <c r="C851" s="7">
        <f>NORM.S.INV(Data!X851)</f>
        <v/>
      </c>
      <c r="D851" s="7">
        <f>$J$3*D850+$J$6*C851</f>
        <v/>
      </c>
      <c r="E851" s="12">
        <f>MAR1!$B$5+MAR1!$C$5*COS(2*PI()*B851/365)+MAR1!$D$5*SIN(2*PI()*B851/365)+D851</f>
        <v/>
      </c>
    </row>
    <row r="852">
      <c r="A852" s="6">
        <f>Data!U852</f>
        <v/>
      </c>
      <c r="B852" s="6">
        <f>MOD(A852-1,365)+1</f>
        <v/>
      </c>
      <c r="C852" s="7">
        <f>NORM.S.INV(Data!X852)</f>
        <v/>
      </c>
      <c r="D852" s="7">
        <f>$J$3*D851+$J$6*C852</f>
        <v/>
      </c>
      <c r="E852" s="12">
        <f>MAR1!$B$5+MAR1!$C$5*COS(2*PI()*B852/365)+MAR1!$D$5*SIN(2*PI()*B852/365)+D852</f>
        <v/>
      </c>
    </row>
    <row r="853">
      <c r="A853" s="6">
        <f>Data!U853</f>
        <v/>
      </c>
      <c r="B853" s="6">
        <f>MOD(A853-1,365)+1</f>
        <v/>
      </c>
      <c r="C853" s="7">
        <f>NORM.S.INV(Data!X853)</f>
        <v/>
      </c>
      <c r="D853" s="7">
        <f>$J$3*D852+$J$6*C853</f>
        <v/>
      </c>
      <c r="E853" s="12">
        <f>MAR1!$B$5+MAR1!$C$5*COS(2*PI()*B853/365)+MAR1!$D$5*SIN(2*PI()*B853/365)+D853</f>
        <v/>
      </c>
    </row>
    <row r="854">
      <c r="A854" s="6">
        <f>Data!U854</f>
        <v/>
      </c>
      <c r="B854" s="6">
        <f>MOD(A854-1,365)+1</f>
        <v/>
      </c>
      <c r="C854" s="7">
        <f>NORM.S.INV(Data!X854)</f>
        <v/>
      </c>
      <c r="D854" s="7">
        <f>$J$3*D853+$J$6*C854</f>
        <v/>
      </c>
      <c r="E854" s="12">
        <f>MAR1!$B$5+MAR1!$C$5*COS(2*PI()*B854/365)+MAR1!$D$5*SIN(2*PI()*B854/365)+D854</f>
        <v/>
      </c>
    </row>
    <row r="855">
      <c r="A855" s="6">
        <f>Data!U855</f>
        <v/>
      </c>
      <c r="B855" s="6">
        <f>MOD(A855-1,365)+1</f>
        <v/>
      </c>
      <c r="C855" s="7">
        <f>NORM.S.INV(Data!X855)</f>
        <v/>
      </c>
      <c r="D855" s="7">
        <f>$J$3*D854+$J$6*C855</f>
        <v/>
      </c>
      <c r="E855" s="12">
        <f>MAR1!$B$5+MAR1!$C$5*COS(2*PI()*B855/365)+MAR1!$D$5*SIN(2*PI()*B855/365)+D855</f>
        <v/>
      </c>
    </row>
    <row r="856">
      <c r="A856" s="6">
        <f>Data!U856</f>
        <v/>
      </c>
      <c r="B856" s="6">
        <f>MOD(A856-1,365)+1</f>
        <v/>
      </c>
      <c r="C856" s="7">
        <f>NORM.S.INV(Data!X856)</f>
        <v/>
      </c>
      <c r="D856" s="7">
        <f>$J$3*D855+$J$6*C856</f>
        <v/>
      </c>
      <c r="E856" s="12">
        <f>MAR1!$B$5+MAR1!$C$5*COS(2*PI()*B856/365)+MAR1!$D$5*SIN(2*PI()*B856/365)+D856</f>
        <v/>
      </c>
    </row>
    <row r="857">
      <c r="A857" s="6">
        <f>Data!U857</f>
        <v/>
      </c>
      <c r="B857" s="6">
        <f>MOD(A857-1,365)+1</f>
        <v/>
      </c>
      <c r="C857" s="7">
        <f>NORM.S.INV(Data!X857)</f>
        <v/>
      </c>
      <c r="D857" s="7">
        <f>$J$3*D856+$J$6*C857</f>
        <v/>
      </c>
      <c r="E857" s="12">
        <f>MAR1!$B$5+MAR1!$C$5*COS(2*PI()*B857/365)+MAR1!$D$5*SIN(2*PI()*B857/365)+D857</f>
        <v/>
      </c>
    </row>
    <row r="858">
      <c r="A858" s="6">
        <f>Data!U858</f>
        <v/>
      </c>
      <c r="B858" s="6">
        <f>MOD(A858-1,365)+1</f>
        <v/>
      </c>
      <c r="C858" s="7">
        <f>NORM.S.INV(Data!X858)</f>
        <v/>
      </c>
      <c r="D858" s="7">
        <f>$J$3*D857+$J$6*C858</f>
        <v/>
      </c>
      <c r="E858" s="12">
        <f>MAR1!$B$5+MAR1!$C$5*COS(2*PI()*B858/365)+MAR1!$D$5*SIN(2*PI()*B858/365)+D858</f>
        <v/>
      </c>
    </row>
    <row r="859">
      <c r="A859" s="6">
        <f>Data!U859</f>
        <v/>
      </c>
      <c r="B859" s="6">
        <f>MOD(A859-1,365)+1</f>
        <v/>
      </c>
      <c r="C859" s="7">
        <f>NORM.S.INV(Data!X859)</f>
        <v/>
      </c>
      <c r="D859" s="7">
        <f>$J$3*D858+$J$6*C859</f>
        <v/>
      </c>
      <c r="E859" s="12">
        <f>MAR1!$B$5+MAR1!$C$5*COS(2*PI()*B859/365)+MAR1!$D$5*SIN(2*PI()*B859/365)+D859</f>
        <v/>
      </c>
    </row>
    <row r="860">
      <c r="A860" s="6">
        <f>Data!U860</f>
        <v/>
      </c>
      <c r="B860" s="6">
        <f>MOD(A860-1,365)+1</f>
        <v/>
      </c>
      <c r="C860" s="7">
        <f>NORM.S.INV(Data!X860)</f>
        <v/>
      </c>
      <c r="D860" s="7">
        <f>$J$3*D859+$J$6*C860</f>
        <v/>
      </c>
      <c r="E860" s="12">
        <f>MAR1!$B$5+MAR1!$C$5*COS(2*PI()*B860/365)+MAR1!$D$5*SIN(2*PI()*B860/365)+D860</f>
        <v/>
      </c>
    </row>
    <row r="861">
      <c r="A861" s="6">
        <f>Data!U861</f>
        <v/>
      </c>
      <c r="B861" s="6">
        <f>MOD(A861-1,365)+1</f>
        <v/>
      </c>
      <c r="C861" s="7">
        <f>NORM.S.INV(Data!X861)</f>
        <v/>
      </c>
      <c r="D861" s="7">
        <f>$J$3*D860+$J$6*C861</f>
        <v/>
      </c>
      <c r="E861" s="12">
        <f>MAR1!$B$5+MAR1!$C$5*COS(2*PI()*B861/365)+MAR1!$D$5*SIN(2*PI()*B861/365)+D861</f>
        <v/>
      </c>
    </row>
    <row r="862">
      <c r="A862" s="6">
        <f>Data!U862</f>
        <v/>
      </c>
      <c r="B862" s="6">
        <f>MOD(A862-1,365)+1</f>
        <v/>
      </c>
      <c r="C862" s="7">
        <f>NORM.S.INV(Data!X862)</f>
        <v/>
      </c>
      <c r="D862" s="7">
        <f>$J$3*D861+$J$6*C862</f>
        <v/>
      </c>
      <c r="E862" s="12">
        <f>MAR1!$B$5+MAR1!$C$5*COS(2*PI()*B862/365)+MAR1!$D$5*SIN(2*PI()*B862/365)+D862</f>
        <v/>
      </c>
    </row>
    <row r="863">
      <c r="A863" s="6">
        <f>Data!U863</f>
        <v/>
      </c>
      <c r="B863" s="6">
        <f>MOD(A863-1,365)+1</f>
        <v/>
      </c>
      <c r="C863" s="7">
        <f>NORM.S.INV(Data!X863)</f>
        <v/>
      </c>
      <c r="D863" s="7">
        <f>$J$3*D862+$J$6*C863</f>
        <v/>
      </c>
      <c r="E863" s="12">
        <f>MAR1!$B$5+MAR1!$C$5*COS(2*PI()*B863/365)+MAR1!$D$5*SIN(2*PI()*B863/365)+D863</f>
        <v/>
      </c>
    </row>
    <row r="864">
      <c r="A864" s="6">
        <f>Data!U864</f>
        <v/>
      </c>
      <c r="B864" s="6">
        <f>MOD(A864-1,365)+1</f>
        <v/>
      </c>
      <c r="C864" s="7">
        <f>NORM.S.INV(Data!X864)</f>
        <v/>
      </c>
      <c r="D864" s="7">
        <f>$J$3*D863+$J$6*C864</f>
        <v/>
      </c>
      <c r="E864" s="12">
        <f>MAR1!$B$5+MAR1!$C$5*COS(2*PI()*B864/365)+MAR1!$D$5*SIN(2*PI()*B864/365)+D864</f>
        <v/>
      </c>
    </row>
    <row r="865">
      <c r="A865" s="6">
        <f>Data!U865</f>
        <v/>
      </c>
      <c r="B865" s="6">
        <f>MOD(A865-1,365)+1</f>
        <v/>
      </c>
      <c r="C865" s="7">
        <f>NORM.S.INV(Data!X865)</f>
        <v/>
      </c>
      <c r="D865" s="7">
        <f>$J$3*D864+$J$6*C865</f>
        <v/>
      </c>
      <c r="E865" s="12">
        <f>MAR1!$B$5+MAR1!$C$5*COS(2*PI()*B865/365)+MAR1!$D$5*SIN(2*PI()*B865/365)+D865</f>
        <v/>
      </c>
    </row>
    <row r="866">
      <c r="A866" s="6">
        <f>Data!U866</f>
        <v/>
      </c>
      <c r="B866" s="6">
        <f>MOD(A866-1,365)+1</f>
        <v/>
      </c>
      <c r="C866" s="7">
        <f>NORM.S.INV(Data!X866)</f>
        <v/>
      </c>
      <c r="D866" s="7">
        <f>$J$3*D865+$J$6*C866</f>
        <v/>
      </c>
      <c r="E866" s="12">
        <f>MAR1!$B$5+MAR1!$C$5*COS(2*PI()*B866/365)+MAR1!$D$5*SIN(2*PI()*B866/365)+D866</f>
        <v/>
      </c>
    </row>
    <row r="867">
      <c r="A867" s="6">
        <f>Data!U867</f>
        <v/>
      </c>
      <c r="B867" s="6">
        <f>MOD(A867-1,365)+1</f>
        <v/>
      </c>
      <c r="C867" s="7">
        <f>NORM.S.INV(Data!X867)</f>
        <v/>
      </c>
      <c r="D867" s="7">
        <f>$J$3*D866+$J$6*C867</f>
        <v/>
      </c>
      <c r="E867" s="12">
        <f>MAR1!$B$5+MAR1!$C$5*COS(2*PI()*B867/365)+MAR1!$D$5*SIN(2*PI()*B867/365)+D867</f>
        <v/>
      </c>
    </row>
    <row r="868">
      <c r="A868" s="6">
        <f>Data!U868</f>
        <v/>
      </c>
      <c r="B868" s="6">
        <f>MOD(A868-1,365)+1</f>
        <v/>
      </c>
      <c r="C868" s="7">
        <f>NORM.S.INV(Data!X868)</f>
        <v/>
      </c>
      <c r="D868" s="7">
        <f>$J$3*D867+$J$6*C868</f>
        <v/>
      </c>
      <c r="E868" s="12">
        <f>MAR1!$B$5+MAR1!$C$5*COS(2*PI()*B868/365)+MAR1!$D$5*SIN(2*PI()*B868/365)+D868</f>
        <v/>
      </c>
    </row>
    <row r="869">
      <c r="A869" s="6">
        <f>Data!U869</f>
        <v/>
      </c>
      <c r="B869" s="6">
        <f>MOD(A869-1,365)+1</f>
        <v/>
      </c>
      <c r="C869" s="7">
        <f>NORM.S.INV(Data!X869)</f>
        <v/>
      </c>
      <c r="D869" s="7">
        <f>$J$3*D868+$J$6*C869</f>
        <v/>
      </c>
      <c r="E869" s="12">
        <f>MAR1!$B$5+MAR1!$C$5*COS(2*PI()*B869/365)+MAR1!$D$5*SIN(2*PI()*B869/365)+D869</f>
        <v/>
      </c>
    </row>
    <row r="870">
      <c r="A870" s="6">
        <f>Data!U870</f>
        <v/>
      </c>
      <c r="B870" s="6">
        <f>MOD(A870-1,365)+1</f>
        <v/>
      </c>
      <c r="C870" s="7">
        <f>NORM.S.INV(Data!X870)</f>
        <v/>
      </c>
      <c r="D870" s="7">
        <f>$J$3*D869+$J$6*C870</f>
        <v/>
      </c>
      <c r="E870" s="12">
        <f>MAR1!$B$5+MAR1!$C$5*COS(2*PI()*B870/365)+MAR1!$D$5*SIN(2*PI()*B870/365)+D870</f>
        <v/>
      </c>
    </row>
    <row r="871">
      <c r="A871" s="6">
        <f>Data!U871</f>
        <v/>
      </c>
      <c r="B871" s="6">
        <f>MOD(A871-1,365)+1</f>
        <v/>
      </c>
      <c r="C871" s="7">
        <f>NORM.S.INV(Data!X871)</f>
        <v/>
      </c>
      <c r="D871" s="7">
        <f>$J$3*D870+$J$6*C871</f>
        <v/>
      </c>
      <c r="E871" s="12">
        <f>MAR1!$B$5+MAR1!$C$5*COS(2*PI()*B871/365)+MAR1!$D$5*SIN(2*PI()*B871/365)+D871</f>
        <v/>
      </c>
    </row>
    <row r="872">
      <c r="A872" s="6">
        <f>Data!U872</f>
        <v/>
      </c>
      <c r="B872" s="6">
        <f>MOD(A872-1,365)+1</f>
        <v/>
      </c>
      <c r="C872" s="7">
        <f>NORM.S.INV(Data!X872)</f>
        <v/>
      </c>
      <c r="D872" s="7">
        <f>$J$3*D871+$J$6*C872</f>
        <v/>
      </c>
      <c r="E872" s="12">
        <f>MAR1!$B$5+MAR1!$C$5*COS(2*PI()*B872/365)+MAR1!$D$5*SIN(2*PI()*B872/365)+D872</f>
        <v/>
      </c>
    </row>
    <row r="873">
      <c r="A873" s="6">
        <f>Data!U873</f>
        <v/>
      </c>
      <c r="B873" s="6">
        <f>MOD(A873-1,365)+1</f>
        <v/>
      </c>
      <c r="C873" s="7">
        <f>NORM.S.INV(Data!X873)</f>
        <v/>
      </c>
      <c r="D873" s="7">
        <f>$J$3*D872+$J$6*C873</f>
        <v/>
      </c>
      <c r="E873" s="12">
        <f>MAR1!$B$5+MAR1!$C$5*COS(2*PI()*B873/365)+MAR1!$D$5*SIN(2*PI()*B873/365)+D873</f>
        <v/>
      </c>
    </row>
    <row r="874">
      <c r="A874" s="6">
        <f>Data!U874</f>
        <v/>
      </c>
      <c r="B874" s="6">
        <f>MOD(A874-1,365)+1</f>
        <v/>
      </c>
      <c r="C874" s="7">
        <f>NORM.S.INV(Data!X874)</f>
        <v/>
      </c>
      <c r="D874" s="7">
        <f>$J$3*D873+$J$6*C874</f>
        <v/>
      </c>
      <c r="E874" s="12">
        <f>MAR1!$B$5+MAR1!$C$5*COS(2*PI()*B874/365)+MAR1!$D$5*SIN(2*PI()*B874/365)+D874</f>
        <v/>
      </c>
    </row>
    <row r="875">
      <c r="A875" s="6">
        <f>Data!U875</f>
        <v/>
      </c>
      <c r="B875" s="6">
        <f>MOD(A875-1,365)+1</f>
        <v/>
      </c>
      <c r="C875" s="7">
        <f>NORM.S.INV(Data!X875)</f>
        <v/>
      </c>
      <c r="D875" s="7">
        <f>$J$3*D874+$J$6*C875</f>
        <v/>
      </c>
      <c r="E875" s="12">
        <f>MAR1!$B$5+MAR1!$C$5*COS(2*PI()*B875/365)+MAR1!$D$5*SIN(2*PI()*B875/365)+D875</f>
        <v/>
      </c>
    </row>
    <row r="876">
      <c r="A876" s="6">
        <f>Data!U876</f>
        <v/>
      </c>
      <c r="B876" s="6">
        <f>MOD(A876-1,365)+1</f>
        <v/>
      </c>
      <c r="C876" s="7">
        <f>NORM.S.INV(Data!X876)</f>
        <v/>
      </c>
      <c r="D876" s="7">
        <f>$J$3*D875+$J$6*C876</f>
        <v/>
      </c>
      <c r="E876" s="12">
        <f>MAR1!$B$5+MAR1!$C$5*COS(2*PI()*B876/365)+MAR1!$D$5*SIN(2*PI()*B876/365)+D876</f>
        <v/>
      </c>
    </row>
    <row r="877">
      <c r="A877" s="6">
        <f>Data!U877</f>
        <v/>
      </c>
      <c r="B877" s="6">
        <f>MOD(A877-1,365)+1</f>
        <v/>
      </c>
      <c r="C877" s="7">
        <f>NORM.S.INV(Data!X877)</f>
        <v/>
      </c>
      <c r="D877" s="7">
        <f>$J$3*D876+$J$6*C877</f>
        <v/>
      </c>
      <c r="E877" s="12">
        <f>MAR1!$B$5+MAR1!$C$5*COS(2*PI()*B877/365)+MAR1!$D$5*SIN(2*PI()*B877/365)+D877</f>
        <v/>
      </c>
    </row>
    <row r="878">
      <c r="A878" s="6">
        <f>Data!U878</f>
        <v/>
      </c>
      <c r="B878" s="6">
        <f>MOD(A878-1,365)+1</f>
        <v/>
      </c>
      <c r="C878" s="7">
        <f>NORM.S.INV(Data!X878)</f>
        <v/>
      </c>
      <c r="D878" s="7">
        <f>$J$3*D877+$J$6*C878</f>
        <v/>
      </c>
      <c r="E878" s="12">
        <f>MAR1!$B$5+MAR1!$C$5*COS(2*PI()*B878/365)+MAR1!$D$5*SIN(2*PI()*B878/365)+D878</f>
        <v/>
      </c>
    </row>
    <row r="879">
      <c r="A879" s="6">
        <f>Data!U879</f>
        <v/>
      </c>
      <c r="B879" s="6">
        <f>MOD(A879-1,365)+1</f>
        <v/>
      </c>
      <c r="C879" s="7">
        <f>NORM.S.INV(Data!X879)</f>
        <v/>
      </c>
      <c r="D879" s="7">
        <f>$J$3*D878+$J$6*C879</f>
        <v/>
      </c>
      <c r="E879" s="12">
        <f>MAR1!$B$5+MAR1!$C$5*COS(2*PI()*B879/365)+MAR1!$D$5*SIN(2*PI()*B879/365)+D879</f>
        <v/>
      </c>
    </row>
    <row r="880">
      <c r="A880" s="6">
        <f>Data!U880</f>
        <v/>
      </c>
      <c r="B880" s="6">
        <f>MOD(A880-1,365)+1</f>
        <v/>
      </c>
      <c r="C880" s="7">
        <f>NORM.S.INV(Data!X880)</f>
        <v/>
      </c>
      <c r="D880" s="7">
        <f>$J$3*D879+$J$6*C880</f>
        <v/>
      </c>
      <c r="E880" s="12">
        <f>MAR1!$B$5+MAR1!$C$5*COS(2*PI()*B880/365)+MAR1!$D$5*SIN(2*PI()*B880/365)+D880</f>
        <v/>
      </c>
    </row>
    <row r="881">
      <c r="A881" s="6">
        <f>Data!U881</f>
        <v/>
      </c>
      <c r="B881" s="6">
        <f>MOD(A881-1,365)+1</f>
        <v/>
      </c>
      <c r="C881" s="7">
        <f>NORM.S.INV(Data!X881)</f>
        <v/>
      </c>
      <c r="D881" s="7">
        <f>$J$3*D880+$J$6*C881</f>
        <v/>
      </c>
      <c r="E881" s="12">
        <f>MAR1!$B$5+MAR1!$C$5*COS(2*PI()*B881/365)+MAR1!$D$5*SIN(2*PI()*B881/365)+D881</f>
        <v/>
      </c>
    </row>
    <row r="882">
      <c r="A882" s="6">
        <f>Data!U882</f>
        <v/>
      </c>
      <c r="B882" s="6">
        <f>MOD(A882-1,365)+1</f>
        <v/>
      </c>
      <c r="C882" s="7">
        <f>NORM.S.INV(Data!X882)</f>
        <v/>
      </c>
      <c r="D882" s="7">
        <f>$J$3*D881+$J$6*C882</f>
        <v/>
      </c>
      <c r="E882" s="12">
        <f>MAR1!$B$5+MAR1!$C$5*COS(2*PI()*B882/365)+MAR1!$D$5*SIN(2*PI()*B882/365)+D882</f>
        <v/>
      </c>
    </row>
    <row r="883">
      <c r="A883" s="6">
        <f>Data!U883</f>
        <v/>
      </c>
      <c r="B883" s="6">
        <f>MOD(A883-1,365)+1</f>
        <v/>
      </c>
      <c r="C883" s="7">
        <f>NORM.S.INV(Data!X883)</f>
        <v/>
      </c>
      <c r="D883" s="7">
        <f>$J$3*D882+$J$6*C883</f>
        <v/>
      </c>
      <c r="E883" s="12">
        <f>MAR1!$B$5+MAR1!$C$5*COS(2*PI()*B883/365)+MAR1!$D$5*SIN(2*PI()*B883/365)+D883</f>
        <v/>
      </c>
    </row>
    <row r="884">
      <c r="A884" s="6">
        <f>Data!U884</f>
        <v/>
      </c>
      <c r="B884" s="6">
        <f>MOD(A884-1,365)+1</f>
        <v/>
      </c>
      <c r="C884" s="7">
        <f>NORM.S.INV(Data!X884)</f>
        <v/>
      </c>
      <c r="D884" s="7">
        <f>$J$3*D883+$J$6*C884</f>
        <v/>
      </c>
      <c r="E884" s="12">
        <f>MAR1!$B$5+MAR1!$C$5*COS(2*PI()*B884/365)+MAR1!$D$5*SIN(2*PI()*B884/365)+D884</f>
        <v/>
      </c>
    </row>
    <row r="885">
      <c r="A885" s="6">
        <f>Data!U885</f>
        <v/>
      </c>
      <c r="B885" s="6">
        <f>MOD(A885-1,365)+1</f>
        <v/>
      </c>
      <c r="C885" s="7">
        <f>NORM.S.INV(Data!X885)</f>
        <v/>
      </c>
      <c r="D885" s="7">
        <f>$J$3*D884+$J$6*C885</f>
        <v/>
      </c>
      <c r="E885" s="12">
        <f>MAR1!$B$5+MAR1!$C$5*COS(2*PI()*B885/365)+MAR1!$D$5*SIN(2*PI()*B885/365)+D885</f>
        <v/>
      </c>
    </row>
    <row r="886">
      <c r="A886" s="6">
        <f>Data!U886</f>
        <v/>
      </c>
      <c r="B886" s="6">
        <f>MOD(A886-1,365)+1</f>
        <v/>
      </c>
      <c r="C886" s="7">
        <f>NORM.S.INV(Data!X886)</f>
        <v/>
      </c>
      <c r="D886" s="7">
        <f>$J$3*D885+$J$6*C886</f>
        <v/>
      </c>
      <c r="E886" s="12">
        <f>MAR1!$B$5+MAR1!$C$5*COS(2*PI()*B886/365)+MAR1!$D$5*SIN(2*PI()*B886/365)+D886</f>
        <v/>
      </c>
    </row>
    <row r="887">
      <c r="A887" s="6">
        <f>Data!U887</f>
        <v/>
      </c>
      <c r="B887" s="6">
        <f>MOD(A887-1,365)+1</f>
        <v/>
      </c>
      <c r="C887" s="7">
        <f>NORM.S.INV(Data!X887)</f>
        <v/>
      </c>
      <c r="D887" s="7">
        <f>$J$3*D886+$J$6*C887</f>
        <v/>
      </c>
      <c r="E887" s="12">
        <f>MAR1!$B$5+MAR1!$C$5*COS(2*PI()*B887/365)+MAR1!$D$5*SIN(2*PI()*B887/365)+D887</f>
        <v/>
      </c>
    </row>
    <row r="888">
      <c r="A888" s="6">
        <f>Data!U888</f>
        <v/>
      </c>
      <c r="B888" s="6">
        <f>MOD(A888-1,365)+1</f>
        <v/>
      </c>
      <c r="C888" s="7">
        <f>NORM.S.INV(Data!X888)</f>
        <v/>
      </c>
      <c r="D888" s="7">
        <f>$J$3*D887+$J$6*C888</f>
        <v/>
      </c>
      <c r="E888" s="12">
        <f>MAR1!$B$5+MAR1!$C$5*COS(2*PI()*B888/365)+MAR1!$D$5*SIN(2*PI()*B888/365)+D888</f>
        <v/>
      </c>
    </row>
    <row r="889">
      <c r="A889" s="6">
        <f>Data!U889</f>
        <v/>
      </c>
      <c r="B889" s="6">
        <f>MOD(A889-1,365)+1</f>
        <v/>
      </c>
      <c r="C889" s="7">
        <f>NORM.S.INV(Data!X889)</f>
        <v/>
      </c>
      <c r="D889" s="7">
        <f>$J$3*D888+$J$6*C889</f>
        <v/>
      </c>
      <c r="E889" s="12">
        <f>MAR1!$B$5+MAR1!$C$5*COS(2*PI()*B889/365)+MAR1!$D$5*SIN(2*PI()*B889/365)+D889</f>
        <v/>
      </c>
    </row>
    <row r="890">
      <c r="A890" s="6">
        <f>Data!U890</f>
        <v/>
      </c>
      <c r="B890" s="6">
        <f>MOD(A890-1,365)+1</f>
        <v/>
      </c>
      <c r="C890" s="7">
        <f>NORM.S.INV(Data!X890)</f>
        <v/>
      </c>
      <c r="D890" s="7">
        <f>$J$3*D889+$J$6*C890</f>
        <v/>
      </c>
      <c r="E890" s="12">
        <f>MAR1!$B$5+MAR1!$C$5*COS(2*PI()*B890/365)+MAR1!$D$5*SIN(2*PI()*B890/365)+D890</f>
        <v/>
      </c>
    </row>
    <row r="891">
      <c r="A891" s="6">
        <f>Data!U891</f>
        <v/>
      </c>
      <c r="B891" s="6">
        <f>MOD(A891-1,365)+1</f>
        <v/>
      </c>
      <c r="C891" s="7">
        <f>NORM.S.INV(Data!X891)</f>
        <v/>
      </c>
      <c r="D891" s="7">
        <f>$J$3*D890+$J$6*C891</f>
        <v/>
      </c>
      <c r="E891" s="12">
        <f>MAR1!$B$5+MAR1!$C$5*COS(2*PI()*B891/365)+MAR1!$D$5*SIN(2*PI()*B891/365)+D891</f>
        <v/>
      </c>
    </row>
    <row r="892">
      <c r="A892" s="6">
        <f>Data!U892</f>
        <v/>
      </c>
      <c r="B892" s="6">
        <f>MOD(A892-1,365)+1</f>
        <v/>
      </c>
      <c r="C892" s="7">
        <f>NORM.S.INV(Data!X892)</f>
        <v/>
      </c>
      <c r="D892" s="7">
        <f>$J$3*D891+$J$6*C892</f>
        <v/>
      </c>
      <c r="E892" s="12">
        <f>MAR1!$B$5+MAR1!$C$5*COS(2*PI()*B892/365)+MAR1!$D$5*SIN(2*PI()*B892/365)+D892</f>
        <v/>
      </c>
    </row>
    <row r="893">
      <c r="A893" s="6">
        <f>Data!U893</f>
        <v/>
      </c>
      <c r="B893" s="6">
        <f>MOD(A893-1,365)+1</f>
        <v/>
      </c>
      <c r="C893" s="7">
        <f>NORM.S.INV(Data!X893)</f>
        <v/>
      </c>
      <c r="D893" s="7">
        <f>$J$3*D892+$J$6*C893</f>
        <v/>
      </c>
      <c r="E893" s="12">
        <f>MAR1!$B$5+MAR1!$C$5*COS(2*PI()*B893/365)+MAR1!$D$5*SIN(2*PI()*B893/365)+D893</f>
        <v/>
      </c>
    </row>
    <row r="894">
      <c r="A894" s="6">
        <f>Data!U894</f>
        <v/>
      </c>
      <c r="B894" s="6">
        <f>MOD(A894-1,365)+1</f>
        <v/>
      </c>
      <c r="C894" s="7">
        <f>NORM.S.INV(Data!X894)</f>
        <v/>
      </c>
      <c r="D894" s="7">
        <f>$J$3*D893+$J$6*C894</f>
        <v/>
      </c>
      <c r="E894" s="12">
        <f>MAR1!$B$5+MAR1!$C$5*COS(2*PI()*B894/365)+MAR1!$D$5*SIN(2*PI()*B894/365)+D894</f>
        <v/>
      </c>
    </row>
    <row r="895">
      <c r="A895" s="6">
        <f>Data!U895</f>
        <v/>
      </c>
      <c r="B895" s="6">
        <f>MOD(A895-1,365)+1</f>
        <v/>
      </c>
      <c r="C895" s="7">
        <f>NORM.S.INV(Data!X895)</f>
        <v/>
      </c>
      <c r="D895" s="7">
        <f>$J$3*D894+$J$6*C895</f>
        <v/>
      </c>
      <c r="E895" s="12">
        <f>MAR1!$B$5+MAR1!$C$5*COS(2*PI()*B895/365)+MAR1!$D$5*SIN(2*PI()*B895/365)+D895</f>
        <v/>
      </c>
    </row>
    <row r="896">
      <c r="A896" s="6">
        <f>Data!U896</f>
        <v/>
      </c>
      <c r="B896" s="6">
        <f>MOD(A896-1,365)+1</f>
        <v/>
      </c>
      <c r="C896" s="7">
        <f>NORM.S.INV(Data!X896)</f>
        <v/>
      </c>
      <c r="D896" s="7">
        <f>$J$3*D895+$J$6*C896</f>
        <v/>
      </c>
      <c r="E896" s="12">
        <f>MAR1!$B$5+MAR1!$C$5*COS(2*PI()*B896/365)+MAR1!$D$5*SIN(2*PI()*B896/365)+D896</f>
        <v/>
      </c>
    </row>
    <row r="897">
      <c r="A897" s="6">
        <f>Data!U897</f>
        <v/>
      </c>
      <c r="B897" s="6">
        <f>MOD(A897-1,365)+1</f>
        <v/>
      </c>
      <c r="C897" s="7">
        <f>NORM.S.INV(Data!X897)</f>
        <v/>
      </c>
      <c r="D897" s="7">
        <f>$J$3*D896+$J$6*C897</f>
        <v/>
      </c>
      <c r="E897" s="12">
        <f>MAR1!$B$5+MAR1!$C$5*COS(2*PI()*B897/365)+MAR1!$D$5*SIN(2*PI()*B897/365)+D897</f>
        <v/>
      </c>
    </row>
    <row r="898">
      <c r="A898" s="6">
        <f>Data!U898</f>
        <v/>
      </c>
      <c r="B898" s="6">
        <f>MOD(A898-1,365)+1</f>
        <v/>
      </c>
      <c r="C898" s="7">
        <f>NORM.S.INV(Data!X898)</f>
        <v/>
      </c>
      <c r="D898" s="7">
        <f>$J$3*D897+$J$6*C898</f>
        <v/>
      </c>
      <c r="E898" s="12">
        <f>MAR1!$B$5+MAR1!$C$5*COS(2*PI()*B898/365)+MAR1!$D$5*SIN(2*PI()*B898/365)+D898</f>
        <v/>
      </c>
    </row>
    <row r="899">
      <c r="A899" s="6">
        <f>Data!U899</f>
        <v/>
      </c>
      <c r="B899" s="6">
        <f>MOD(A899-1,365)+1</f>
        <v/>
      </c>
      <c r="C899" s="7">
        <f>NORM.S.INV(Data!X899)</f>
        <v/>
      </c>
      <c r="D899" s="7">
        <f>$J$3*D898+$J$6*C899</f>
        <v/>
      </c>
      <c r="E899" s="12">
        <f>MAR1!$B$5+MAR1!$C$5*COS(2*PI()*B899/365)+MAR1!$D$5*SIN(2*PI()*B899/365)+D899</f>
        <v/>
      </c>
    </row>
    <row r="900">
      <c r="A900" s="6">
        <f>Data!U900</f>
        <v/>
      </c>
      <c r="B900" s="6">
        <f>MOD(A900-1,365)+1</f>
        <v/>
      </c>
      <c r="C900" s="7">
        <f>NORM.S.INV(Data!X900)</f>
        <v/>
      </c>
      <c r="D900" s="7">
        <f>$J$3*D899+$J$6*C900</f>
        <v/>
      </c>
      <c r="E900" s="12">
        <f>MAR1!$B$5+MAR1!$C$5*COS(2*PI()*B900/365)+MAR1!$D$5*SIN(2*PI()*B900/365)+D900</f>
        <v/>
      </c>
    </row>
    <row r="901">
      <c r="A901" s="6">
        <f>Data!U901</f>
        <v/>
      </c>
      <c r="B901" s="6">
        <f>MOD(A901-1,365)+1</f>
        <v/>
      </c>
      <c r="C901" s="7">
        <f>NORM.S.INV(Data!X901)</f>
        <v/>
      </c>
      <c r="D901" s="7">
        <f>$J$3*D900+$J$6*C901</f>
        <v/>
      </c>
      <c r="E901" s="12">
        <f>MAR1!$B$5+MAR1!$C$5*COS(2*PI()*B901/365)+MAR1!$D$5*SIN(2*PI()*B901/365)+D901</f>
        <v/>
      </c>
    </row>
    <row r="902">
      <c r="A902" s="6">
        <f>Data!U902</f>
        <v/>
      </c>
      <c r="B902" s="6">
        <f>MOD(A902-1,365)+1</f>
        <v/>
      </c>
      <c r="C902" s="7">
        <f>NORM.S.INV(Data!X902)</f>
        <v/>
      </c>
      <c r="D902" s="7">
        <f>$J$3*D901+$J$6*C902</f>
        <v/>
      </c>
      <c r="E902" s="12">
        <f>MAR1!$B$5+MAR1!$C$5*COS(2*PI()*B902/365)+MAR1!$D$5*SIN(2*PI()*B902/365)+D902</f>
        <v/>
      </c>
    </row>
    <row r="903">
      <c r="A903" s="6">
        <f>Data!U903</f>
        <v/>
      </c>
      <c r="B903" s="6">
        <f>MOD(A903-1,365)+1</f>
        <v/>
      </c>
      <c r="C903" s="7">
        <f>NORM.S.INV(Data!X903)</f>
        <v/>
      </c>
      <c r="D903" s="7">
        <f>$J$3*D902+$J$6*C903</f>
        <v/>
      </c>
      <c r="E903" s="12">
        <f>MAR1!$B$5+MAR1!$C$5*COS(2*PI()*B903/365)+MAR1!$D$5*SIN(2*PI()*B903/365)+D903</f>
        <v/>
      </c>
    </row>
    <row r="904">
      <c r="A904" s="6">
        <f>Data!U904</f>
        <v/>
      </c>
      <c r="B904" s="6">
        <f>MOD(A904-1,365)+1</f>
        <v/>
      </c>
      <c r="C904" s="7">
        <f>NORM.S.INV(Data!X904)</f>
        <v/>
      </c>
      <c r="D904" s="7">
        <f>$J$3*D903+$J$6*C904</f>
        <v/>
      </c>
      <c r="E904" s="12">
        <f>MAR1!$B$5+MAR1!$C$5*COS(2*PI()*B904/365)+MAR1!$D$5*SIN(2*PI()*B904/365)+D904</f>
        <v/>
      </c>
    </row>
    <row r="905">
      <c r="A905" s="6">
        <f>Data!U905</f>
        <v/>
      </c>
      <c r="B905" s="6">
        <f>MOD(A905-1,365)+1</f>
        <v/>
      </c>
      <c r="C905" s="7">
        <f>NORM.S.INV(Data!X905)</f>
        <v/>
      </c>
      <c r="D905" s="7">
        <f>$J$3*D904+$J$6*C905</f>
        <v/>
      </c>
      <c r="E905" s="12">
        <f>MAR1!$B$5+MAR1!$C$5*COS(2*PI()*B905/365)+MAR1!$D$5*SIN(2*PI()*B905/365)+D905</f>
        <v/>
      </c>
    </row>
    <row r="906">
      <c r="A906" s="6">
        <f>Data!U906</f>
        <v/>
      </c>
      <c r="B906" s="6">
        <f>MOD(A906-1,365)+1</f>
        <v/>
      </c>
      <c r="C906" s="7">
        <f>NORM.S.INV(Data!X906)</f>
        <v/>
      </c>
      <c r="D906" s="7">
        <f>$J$3*D905+$J$6*C906</f>
        <v/>
      </c>
      <c r="E906" s="12">
        <f>MAR1!$B$5+MAR1!$C$5*COS(2*PI()*B906/365)+MAR1!$D$5*SIN(2*PI()*B906/365)+D906</f>
        <v/>
      </c>
    </row>
    <row r="907">
      <c r="A907" s="6">
        <f>Data!U907</f>
        <v/>
      </c>
      <c r="B907" s="6">
        <f>MOD(A907-1,365)+1</f>
        <v/>
      </c>
      <c r="C907" s="7">
        <f>NORM.S.INV(Data!X907)</f>
        <v/>
      </c>
      <c r="D907" s="7">
        <f>$J$3*D906+$J$6*C907</f>
        <v/>
      </c>
      <c r="E907" s="12">
        <f>MAR1!$B$5+MAR1!$C$5*COS(2*PI()*B907/365)+MAR1!$D$5*SIN(2*PI()*B907/365)+D907</f>
        <v/>
      </c>
    </row>
    <row r="908">
      <c r="A908" s="6">
        <f>Data!U908</f>
        <v/>
      </c>
      <c r="B908" s="6">
        <f>MOD(A908-1,365)+1</f>
        <v/>
      </c>
      <c r="C908" s="7">
        <f>NORM.S.INV(Data!X908)</f>
        <v/>
      </c>
      <c r="D908" s="7">
        <f>$J$3*D907+$J$6*C908</f>
        <v/>
      </c>
      <c r="E908" s="12">
        <f>MAR1!$B$5+MAR1!$C$5*COS(2*PI()*B908/365)+MAR1!$D$5*SIN(2*PI()*B908/365)+D908</f>
        <v/>
      </c>
    </row>
    <row r="909">
      <c r="A909" s="6">
        <f>Data!U909</f>
        <v/>
      </c>
      <c r="B909" s="6">
        <f>MOD(A909-1,365)+1</f>
        <v/>
      </c>
      <c r="C909" s="7">
        <f>NORM.S.INV(Data!X909)</f>
        <v/>
      </c>
      <c r="D909" s="7">
        <f>$J$3*D908+$J$6*C909</f>
        <v/>
      </c>
      <c r="E909" s="12">
        <f>MAR1!$B$5+MAR1!$C$5*COS(2*PI()*B909/365)+MAR1!$D$5*SIN(2*PI()*B909/365)+D909</f>
        <v/>
      </c>
    </row>
    <row r="910">
      <c r="A910" s="6">
        <f>Data!U910</f>
        <v/>
      </c>
      <c r="B910" s="6">
        <f>MOD(A910-1,365)+1</f>
        <v/>
      </c>
      <c r="C910" s="7">
        <f>NORM.S.INV(Data!X910)</f>
        <v/>
      </c>
      <c r="D910" s="7">
        <f>$J$3*D909+$J$6*C910</f>
        <v/>
      </c>
      <c r="E910" s="12">
        <f>MAR1!$B$5+MAR1!$C$5*COS(2*PI()*B910/365)+MAR1!$D$5*SIN(2*PI()*B910/365)+D910</f>
        <v/>
      </c>
    </row>
    <row r="911">
      <c r="A911" s="6">
        <f>Data!U911</f>
        <v/>
      </c>
      <c r="B911" s="6">
        <f>MOD(A911-1,365)+1</f>
        <v/>
      </c>
      <c r="C911" s="7">
        <f>NORM.S.INV(Data!X911)</f>
        <v/>
      </c>
      <c r="D911" s="7">
        <f>$J$3*D910+$J$6*C911</f>
        <v/>
      </c>
      <c r="E911" s="12">
        <f>MAR1!$B$5+MAR1!$C$5*COS(2*PI()*B911/365)+MAR1!$D$5*SIN(2*PI()*B911/365)+D911</f>
        <v/>
      </c>
    </row>
    <row r="912">
      <c r="A912" s="6">
        <f>Data!U912</f>
        <v/>
      </c>
      <c r="B912" s="6">
        <f>MOD(A912-1,365)+1</f>
        <v/>
      </c>
      <c r="C912" s="7">
        <f>NORM.S.INV(Data!X912)</f>
        <v/>
      </c>
      <c r="D912" s="7">
        <f>$J$3*D911+$J$6*C912</f>
        <v/>
      </c>
      <c r="E912" s="12">
        <f>MAR1!$B$5+MAR1!$C$5*COS(2*PI()*B912/365)+MAR1!$D$5*SIN(2*PI()*B912/365)+D912</f>
        <v/>
      </c>
    </row>
    <row r="913">
      <c r="A913" s="6">
        <f>Data!U913</f>
        <v/>
      </c>
      <c r="B913" s="6">
        <f>MOD(A913-1,365)+1</f>
        <v/>
      </c>
      <c r="C913" s="7">
        <f>NORM.S.INV(Data!X913)</f>
        <v/>
      </c>
      <c r="D913" s="7">
        <f>$J$3*D912+$J$6*C913</f>
        <v/>
      </c>
      <c r="E913" s="12">
        <f>MAR1!$B$5+MAR1!$C$5*COS(2*PI()*B913/365)+MAR1!$D$5*SIN(2*PI()*B913/365)+D913</f>
        <v/>
      </c>
    </row>
    <row r="914">
      <c r="A914" s="6">
        <f>Data!U914</f>
        <v/>
      </c>
      <c r="B914" s="6">
        <f>MOD(A914-1,365)+1</f>
        <v/>
      </c>
      <c r="C914" s="7">
        <f>NORM.S.INV(Data!X914)</f>
        <v/>
      </c>
      <c r="D914" s="7">
        <f>$J$3*D913+$J$6*C914</f>
        <v/>
      </c>
      <c r="E914" s="12">
        <f>MAR1!$B$5+MAR1!$C$5*COS(2*PI()*B914/365)+MAR1!$D$5*SIN(2*PI()*B914/365)+D914</f>
        <v/>
      </c>
    </row>
    <row r="915">
      <c r="A915" s="6">
        <f>Data!U915</f>
        <v/>
      </c>
      <c r="B915" s="6">
        <f>MOD(A915-1,365)+1</f>
        <v/>
      </c>
      <c r="C915" s="7">
        <f>NORM.S.INV(Data!X915)</f>
        <v/>
      </c>
      <c r="D915" s="7">
        <f>$J$3*D914+$J$6*C915</f>
        <v/>
      </c>
      <c r="E915" s="12">
        <f>MAR1!$B$5+MAR1!$C$5*COS(2*PI()*B915/365)+MAR1!$D$5*SIN(2*PI()*B915/365)+D915</f>
        <v/>
      </c>
    </row>
    <row r="916">
      <c r="A916" s="6">
        <f>Data!U916</f>
        <v/>
      </c>
      <c r="B916" s="6">
        <f>MOD(A916-1,365)+1</f>
        <v/>
      </c>
      <c r="C916" s="7">
        <f>NORM.S.INV(Data!X916)</f>
        <v/>
      </c>
      <c r="D916" s="7">
        <f>$J$3*D915+$J$6*C916</f>
        <v/>
      </c>
      <c r="E916" s="12">
        <f>MAR1!$B$5+MAR1!$C$5*COS(2*PI()*B916/365)+MAR1!$D$5*SIN(2*PI()*B916/365)+D916</f>
        <v/>
      </c>
    </row>
    <row r="917">
      <c r="A917" s="6">
        <f>Data!U917</f>
        <v/>
      </c>
      <c r="B917" s="6">
        <f>MOD(A917-1,365)+1</f>
        <v/>
      </c>
      <c r="C917" s="7">
        <f>NORM.S.INV(Data!X917)</f>
        <v/>
      </c>
      <c r="D917" s="7">
        <f>$J$3*D916+$J$6*C917</f>
        <v/>
      </c>
      <c r="E917" s="12">
        <f>MAR1!$B$5+MAR1!$C$5*COS(2*PI()*B917/365)+MAR1!$D$5*SIN(2*PI()*B917/365)+D917</f>
        <v/>
      </c>
    </row>
    <row r="918">
      <c r="A918" s="6">
        <f>Data!U918</f>
        <v/>
      </c>
      <c r="B918" s="6">
        <f>MOD(A918-1,365)+1</f>
        <v/>
      </c>
      <c r="C918" s="7">
        <f>NORM.S.INV(Data!X918)</f>
        <v/>
      </c>
      <c r="D918" s="7">
        <f>$J$3*D917+$J$6*C918</f>
        <v/>
      </c>
      <c r="E918" s="12">
        <f>MAR1!$B$5+MAR1!$C$5*COS(2*PI()*B918/365)+MAR1!$D$5*SIN(2*PI()*B918/365)+D918</f>
        <v/>
      </c>
    </row>
    <row r="919">
      <c r="A919" s="6">
        <f>Data!U919</f>
        <v/>
      </c>
      <c r="B919" s="6">
        <f>MOD(A919-1,365)+1</f>
        <v/>
      </c>
      <c r="C919" s="7">
        <f>NORM.S.INV(Data!X919)</f>
        <v/>
      </c>
      <c r="D919" s="7">
        <f>$J$3*D918+$J$6*C919</f>
        <v/>
      </c>
      <c r="E919" s="12">
        <f>MAR1!$B$5+MAR1!$C$5*COS(2*PI()*B919/365)+MAR1!$D$5*SIN(2*PI()*B919/365)+D919</f>
        <v/>
      </c>
    </row>
    <row r="920">
      <c r="A920" s="6">
        <f>Data!U920</f>
        <v/>
      </c>
      <c r="B920" s="6">
        <f>MOD(A920-1,365)+1</f>
        <v/>
      </c>
      <c r="C920" s="7">
        <f>NORM.S.INV(Data!X920)</f>
        <v/>
      </c>
      <c r="D920" s="7">
        <f>$J$3*D919+$J$6*C920</f>
        <v/>
      </c>
      <c r="E920" s="12">
        <f>MAR1!$B$5+MAR1!$C$5*COS(2*PI()*B920/365)+MAR1!$D$5*SIN(2*PI()*B920/365)+D920</f>
        <v/>
      </c>
    </row>
    <row r="921">
      <c r="A921" s="6">
        <f>Data!U921</f>
        <v/>
      </c>
      <c r="B921" s="6">
        <f>MOD(A921-1,365)+1</f>
        <v/>
      </c>
      <c r="C921" s="7">
        <f>NORM.S.INV(Data!X921)</f>
        <v/>
      </c>
      <c r="D921" s="7">
        <f>$J$3*D920+$J$6*C921</f>
        <v/>
      </c>
      <c r="E921" s="12">
        <f>MAR1!$B$5+MAR1!$C$5*COS(2*PI()*B921/365)+MAR1!$D$5*SIN(2*PI()*B921/365)+D921</f>
        <v/>
      </c>
    </row>
    <row r="922">
      <c r="A922" s="6">
        <f>Data!U922</f>
        <v/>
      </c>
      <c r="B922" s="6">
        <f>MOD(A922-1,365)+1</f>
        <v/>
      </c>
      <c r="C922" s="7">
        <f>NORM.S.INV(Data!X922)</f>
        <v/>
      </c>
      <c r="D922" s="7">
        <f>$J$3*D921+$J$6*C922</f>
        <v/>
      </c>
      <c r="E922" s="12">
        <f>MAR1!$B$5+MAR1!$C$5*COS(2*PI()*B922/365)+MAR1!$D$5*SIN(2*PI()*B922/365)+D922</f>
        <v/>
      </c>
    </row>
    <row r="923">
      <c r="A923" s="6">
        <f>Data!U923</f>
        <v/>
      </c>
      <c r="B923" s="6">
        <f>MOD(A923-1,365)+1</f>
        <v/>
      </c>
      <c r="C923" s="7">
        <f>NORM.S.INV(Data!X923)</f>
        <v/>
      </c>
      <c r="D923" s="7">
        <f>$J$3*D922+$J$6*C923</f>
        <v/>
      </c>
      <c r="E923" s="12">
        <f>MAR1!$B$5+MAR1!$C$5*COS(2*PI()*B923/365)+MAR1!$D$5*SIN(2*PI()*B923/365)+D923</f>
        <v/>
      </c>
    </row>
    <row r="924">
      <c r="A924" s="6">
        <f>Data!U924</f>
        <v/>
      </c>
      <c r="B924" s="6">
        <f>MOD(A924-1,365)+1</f>
        <v/>
      </c>
      <c r="C924" s="7">
        <f>NORM.S.INV(Data!X924)</f>
        <v/>
      </c>
      <c r="D924" s="7">
        <f>$J$3*D923+$J$6*C924</f>
        <v/>
      </c>
      <c r="E924" s="12">
        <f>MAR1!$B$5+MAR1!$C$5*COS(2*PI()*B924/365)+MAR1!$D$5*SIN(2*PI()*B924/365)+D924</f>
        <v/>
      </c>
    </row>
    <row r="925">
      <c r="A925" s="6">
        <f>Data!U925</f>
        <v/>
      </c>
      <c r="B925" s="6">
        <f>MOD(A925-1,365)+1</f>
        <v/>
      </c>
      <c r="C925" s="7">
        <f>NORM.S.INV(Data!X925)</f>
        <v/>
      </c>
      <c r="D925" s="7">
        <f>$J$3*D924+$J$6*C925</f>
        <v/>
      </c>
      <c r="E925" s="12">
        <f>MAR1!$B$5+MAR1!$C$5*COS(2*PI()*B925/365)+MAR1!$D$5*SIN(2*PI()*B925/365)+D925</f>
        <v/>
      </c>
    </row>
    <row r="926">
      <c r="A926" s="6">
        <f>Data!U926</f>
        <v/>
      </c>
      <c r="B926" s="6">
        <f>MOD(A926-1,365)+1</f>
        <v/>
      </c>
      <c r="C926" s="7">
        <f>NORM.S.INV(Data!X926)</f>
        <v/>
      </c>
      <c r="D926" s="7">
        <f>$J$3*D925+$J$6*C926</f>
        <v/>
      </c>
      <c r="E926" s="12">
        <f>MAR1!$B$5+MAR1!$C$5*COS(2*PI()*B926/365)+MAR1!$D$5*SIN(2*PI()*B926/365)+D926</f>
        <v/>
      </c>
    </row>
    <row r="927">
      <c r="A927" s="6">
        <f>Data!U927</f>
        <v/>
      </c>
      <c r="B927" s="6">
        <f>MOD(A927-1,365)+1</f>
        <v/>
      </c>
      <c r="C927" s="7">
        <f>NORM.S.INV(Data!X927)</f>
        <v/>
      </c>
      <c r="D927" s="7">
        <f>$J$3*D926+$J$6*C927</f>
        <v/>
      </c>
      <c r="E927" s="12">
        <f>MAR1!$B$5+MAR1!$C$5*COS(2*PI()*B927/365)+MAR1!$D$5*SIN(2*PI()*B927/365)+D927</f>
        <v/>
      </c>
    </row>
    <row r="928">
      <c r="A928" s="6">
        <f>Data!U928</f>
        <v/>
      </c>
      <c r="B928" s="6">
        <f>MOD(A928-1,365)+1</f>
        <v/>
      </c>
      <c r="C928" s="7">
        <f>NORM.S.INV(Data!X928)</f>
        <v/>
      </c>
      <c r="D928" s="7">
        <f>$J$3*D927+$J$6*C928</f>
        <v/>
      </c>
      <c r="E928" s="12">
        <f>MAR1!$B$5+MAR1!$C$5*COS(2*PI()*B928/365)+MAR1!$D$5*SIN(2*PI()*B928/365)+D928</f>
        <v/>
      </c>
    </row>
    <row r="929">
      <c r="A929" s="6">
        <f>Data!U929</f>
        <v/>
      </c>
      <c r="B929" s="6">
        <f>MOD(A929-1,365)+1</f>
        <v/>
      </c>
      <c r="C929" s="7">
        <f>NORM.S.INV(Data!X929)</f>
        <v/>
      </c>
      <c r="D929" s="7">
        <f>$J$3*D928+$J$6*C929</f>
        <v/>
      </c>
      <c r="E929" s="12">
        <f>MAR1!$B$5+MAR1!$C$5*COS(2*PI()*B929/365)+MAR1!$D$5*SIN(2*PI()*B929/365)+D929</f>
        <v/>
      </c>
    </row>
    <row r="930">
      <c r="A930" s="6">
        <f>Data!U930</f>
        <v/>
      </c>
      <c r="B930" s="6">
        <f>MOD(A930-1,365)+1</f>
        <v/>
      </c>
      <c r="C930" s="7">
        <f>NORM.S.INV(Data!X930)</f>
        <v/>
      </c>
      <c r="D930" s="7">
        <f>$J$3*D929+$J$6*C930</f>
        <v/>
      </c>
      <c r="E930" s="12">
        <f>MAR1!$B$5+MAR1!$C$5*COS(2*PI()*B930/365)+MAR1!$D$5*SIN(2*PI()*B930/365)+D930</f>
        <v/>
      </c>
    </row>
    <row r="931">
      <c r="A931" s="6">
        <f>Data!U931</f>
        <v/>
      </c>
      <c r="B931" s="6">
        <f>MOD(A931-1,365)+1</f>
        <v/>
      </c>
      <c r="C931" s="7">
        <f>NORM.S.INV(Data!X931)</f>
        <v/>
      </c>
      <c r="D931" s="7">
        <f>$J$3*D930+$J$6*C931</f>
        <v/>
      </c>
      <c r="E931" s="12">
        <f>MAR1!$B$5+MAR1!$C$5*COS(2*PI()*B931/365)+MAR1!$D$5*SIN(2*PI()*B931/365)+D931</f>
        <v/>
      </c>
    </row>
    <row r="932">
      <c r="A932" s="6">
        <f>Data!U932</f>
        <v/>
      </c>
      <c r="B932" s="6">
        <f>MOD(A932-1,365)+1</f>
        <v/>
      </c>
      <c r="C932" s="7">
        <f>NORM.S.INV(Data!X932)</f>
        <v/>
      </c>
      <c r="D932" s="7">
        <f>$J$3*D931+$J$6*C932</f>
        <v/>
      </c>
      <c r="E932" s="12">
        <f>MAR1!$B$5+MAR1!$C$5*COS(2*PI()*B932/365)+MAR1!$D$5*SIN(2*PI()*B932/365)+D932</f>
        <v/>
      </c>
    </row>
    <row r="933">
      <c r="A933" s="6">
        <f>Data!U933</f>
        <v/>
      </c>
      <c r="B933" s="6">
        <f>MOD(A933-1,365)+1</f>
        <v/>
      </c>
      <c r="C933" s="7">
        <f>NORM.S.INV(Data!X933)</f>
        <v/>
      </c>
      <c r="D933" s="7">
        <f>$J$3*D932+$J$6*C933</f>
        <v/>
      </c>
      <c r="E933" s="12">
        <f>MAR1!$B$5+MAR1!$C$5*COS(2*PI()*B933/365)+MAR1!$D$5*SIN(2*PI()*B933/365)+D933</f>
        <v/>
      </c>
    </row>
    <row r="934">
      <c r="A934" s="6">
        <f>Data!U934</f>
        <v/>
      </c>
      <c r="B934" s="6">
        <f>MOD(A934-1,365)+1</f>
        <v/>
      </c>
      <c r="C934" s="7">
        <f>NORM.S.INV(Data!X934)</f>
        <v/>
      </c>
      <c r="D934" s="7">
        <f>$J$3*D933+$J$6*C934</f>
        <v/>
      </c>
      <c r="E934" s="12">
        <f>MAR1!$B$5+MAR1!$C$5*COS(2*PI()*B934/365)+MAR1!$D$5*SIN(2*PI()*B934/365)+D934</f>
        <v/>
      </c>
    </row>
    <row r="935">
      <c r="A935" s="6">
        <f>Data!U935</f>
        <v/>
      </c>
      <c r="B935" s="6">
        <f>MOD(A935-1,365)+1</f>
        <v/>
      </c>
      <c r="C935" s="7">
        <f>NORM.S.INV(Data!X935)</f>
        <v/>
      </c>
      <c r="D935" s="7">
        <f>$J$3*D934+$J$6*C935</f>
        <v/>
      </c>
      <c r="E935" s="12">
        <f>MAR1!$B$5+MAR1!$C$5*COS(2*PI()*B935/365)+MAR1!$D$5*SIN(2*PI()*B935/365)+D935</f>
        <v/>
      </c>
    </row>
    <row r="936">
      <c r="A936" s="6">
        <f>Data!U936</f>
        <v/>
      </c>
      <c r="B936" s="6">
        <f>MOD(A936-1,365)+1</f>
        <v/>
      </c>
      <c r="C936" s="7">
        <f>NORM.S.INV(Data!X936)</f>
        <v/>
      </c>
      <c r="D936" s="7">
        <f>$J$3*D935+$J$6*C936</f>
        <v/>
      </c>
      <c r="E936" s="12">
        <f>MAR1!$B$5+MAR1!$C$5*COS(2*PI()*B936/365)+MAR1!$D$5*SIN(2*PI()*B936/365)+D936</f>
        <v/>
      </c>
    </row>
    <row r="937">
      <c r="A937" s="6">
        <f>Data!U937</f>
        <v/>
      </c>
      <c r="B937" s="6">
        <f>MOD(A937-1,365)+1</f>
        <v/>
      </c>
      <c r="C937" s="7">
        <f>NORM.S.INV(Data!X937)</f>
        <v/>
      </c>
      <c r="D937" s="7">
        <f>$J$3*D936+$J$6*C937</f>
        <v/>
      </c>
      <c r="E937" s="12">
        <f>MAR1!$B$5+MAR1!$C$5*COS(2*PI()*B937/365)+MAR1!$D$5*SIN(2*PI()*B937/365)+D937</f>
        <v/>
      </c>
    </row>
    <row r="938">
      <c r="A938" s="6">
        <f>Data!U938</f>
        <v/>
      </c>
      <c r="B938" s="6">
        <f>MOD(A938-1,365)+1</f>
        <v/>
      </c>
      <c r="C938" s="7">
        <f>NORM.S.INV(Data!X938)</f>
        <v/>
      </c>
      <c r="D938" s="7">
        <f>$J$3*D937+$J$6*C938</f>
        <v/>
      </c>
      <c r="E938" s="12">
        <f>MAR1!$B$5+MAR1!$C$5*COS(2*PI()*B938/365)+MAR1!$D$5*SIN(2*PI()*B938/365)+D938</f>
        <v/>
      </c>
    </row>
    <row r="939">
      <c r="A939" s="6">
        <f>Data!U939</f>
        <v/>
      </c>
      <c r="B939" s="6">
        <f>MOD(A939-1,365)+1</f>
        <v/>
      </c>
      <c r="C939" s="7">
        <f>NORM.S.INV(Data!X939)</f>
        <v/>
      </c>
      <c r="D939" s="7">
        <f>$J$3*D938+$J$6*C939</f>
        <v/>
      </c>
      <c r="E939" s="12">
        <f>MAR1!$B$5+MAR1!$C$5*COS(2*PI()*B939/365)+MAR1!$D$5*SIN(2*PI()*B939/365)+D939</f>
        <v/>
      </c>
    </row>
    <row r="940">
      <c r="A940" s="6">
        <f>Data!U940</f>
        <v/>
      </c>
      <c r="B940" s="6">
        <f>MOD(A940-1,365)+1</f>
        <v/>
      </c>
      <c r="C940" s="7">
        <f>NORM.S.INV(Data!X940)</f>
        <v/>
      </c>
      <c r="D940" s="7">
        <f>$J$3*D939+$J$6*C940</f>
        <v/>
      </c>
      <c r="E940" s="12">
        <f>MAR1!$B$5+MAR1!$C$5*COS(2*PI()*B940/365)+MAR1!$D$5*SIN(2*PI()*B940/365)+D940</f>
        <v/>
      </c>
    </row>
    <row r="941">
      <c r="A941" s="6">
        <f>Data!U941</f>
        <v/>
      </c>
      <c r="B941" s="6">
        <f>MOD(A941-1,365)+1</f>
        <v/>
      </c>
      <c r="C941" s="7">
        <f>NORM.S.INV(Data!X941)</f>
        <v/>
      </c>
      <c r="D941" s="7">
        <f>$J$3*D940+$J$6*C941</f>
        <v/>
      </c>
      <c r="E941" s="12">
        <f>MAR1!$B$5+MAR1!$C$5*COS(2*PI()*B941/365)+MAR1!$D$5*SIN(2*PI()*B941/365)+D941</f>
        <v/>
      </c>
    </row>
    <row r="942">
      <c r="A942" s="6">
        <f>Data!U942</f>
        <v/>
      </c>
      <c r="B942" s="6">
        <f>MOD(A942-1,365)+1</f>
        <v/>
      </c>
      <c r="C942" s="7">
        <f>NORM.S.INV(Data!X942)</f>
        <v/>
      </c>
      <c r="D942" s="7">
        <f>$J$3*D941+$J$6*C942</f>
        <v/>
      </c>
      <c r="E942" s="12">
        <f>MAR1!$B$5+MAR1!$C$5*COS(2*PI()*B942/365)+MAR1!$D$5*SIN(2*PI()*B942/365)+D942</f>
        <v/>
      </c>
    </row>
    <row r="943">
      <c r="A943" s="6">
        <f>Data!U943</f>
        <v/>
      </c>
      <c r="B943" s="6">
        <f>MOD(A943-1,365)+1</f>
        <v/>
      </c>
      <c r="C943" s="7">
        <f>NORM.S.INV(Data!X943)</f>
        <v/>
      </c>
      <c r="D943" s="7">
        <f>$J$3*D942+$J$6*C943</f>
        <v/>
      </c>
      <c r="E943" s="12">
        <f>MAR1!$B$5+MAR1!$C$5*COS(2*PI()*B943/365)+MAR1!$D$5*SIN(2*PI()*B943/365)+D943</f>
        <v/>
      </c>
    </row>
    <row r="944">
      <c r="A944" s="6">
        <f>Data!U944</f>
        <v/>
      </c>
      <c r="B944" s="6">
        <f>MOD(A944-1,365)+1</f>
        <v/>
      </c>
      <c r="C944" s="7">
        <f>NORM.S.INV(Data!X944)</f>
        <v/>
      </c>
      <c r="D944" s="7">
        <f>$J$3*D943+$J$6*C944</f>
        <v/>
      </c>
      <c r="E944" s="12">
        <f>MAR1!$B$5+MAR1!$C$5*COS(2*PI()*B944/365)+MAR1!$D$5*SIN(2*PI()*B944/365)+D944</f>
        <v/>
      </c>
    </row>
    <row r="945">
      <c r="A945" s="6">
        <f>Data!U945</f>
        <v/>
      </c>
      <c r="B945" s="6">
        <f>MOD(A945-1,365)+1</f>
        <v/>
      </c>
      <c r="C945" s="7">
        <f>NORM.S.INV(Data!X945)</f>
        <v/>
      </c>
      <c r="D945" s="7">
        <f>$J$3*D944+$J$6*C945</f>
        <v/>
      </c>
      <c r="E945" s="12">
        <f>MAR1!$B$5+MAR1!$C$5*COS(2*PI()*B945/365)+MAR1!$D$5*SIN(2*PI()*B945/365)+D945</f>
        <v/>
      </c>
    </row>
    <row r="946">
      <c r="A946" s="6">
        <f>Data!U946</f>
        <v/>
      </c>
      <c r="B946" s="6">
        <f>MOD(A946-1,365)+1</f>
        <v/>
      </c>
      <c r="C946" s="7">
        <f>NORM.S.INV(Data!X946)</f>
        <v/>
      </c>
      <c r="D946" s="7">
        <f>$J$3*D945+$J$6*C946</f>
        <v/>
      </c>
      <c r="E946" s="12">
        <f>MAR1!$B$5+MAR1!$C$5*COS(2*PI()*B946/365)+MAR1!$D$5*SIN(2*PI()*B946/365)+D946</f>
        <v/>
      </c>
    </row>
    <row r="947">
      <c r="A947" s="6">
        <f>Data!U947</f>
        <v/>
      </c>
      <c r="B947" s="6">
        <f>MOD(A947-1,365)+1</f>
        <v/>
      </c>
      <c r="C947" s="7">
        <f>NORM.S.INV(Data!X947)</f>
        <v/>
      </c>
      <c r="D947" s="7">
        <f>$J$3*D946+$J$6*C947</f>
        <v/>
      </c>
      <c r="E947" s="12">
        <f>MAR1!$B$5+MAR1!$C$5*COS(2*PI()*B947/365)+MAR1!$D$5*SIN(2*PI()*B947/365)+D947</f>
        <v/>
      </c>
    </row>
    <row r="948">
      <c r="A948" s="6">
        <f>Data!U948</f>
        <v/>
      </c>
      <c r="B948" s="6">
        <f>MOD(A948-1,365)+1</f>
        <v/>
      </c>
      <c r="C948" s="7">
        <f>NORM.S.INV(Data!X948)</f>
        <v/>
      </c>
      <c r="D948" s="7">
        <f>$J$3*D947+$J$6*C948</f>
        <v/>
      </c>
      <c r="E948" s="12">
        <f>MAR1!$B$5+MAR1!$C$5*COS(2*PI()*B948/365)+MAR1!$D$5*SIN(2*PI()*B948/365)+D948</f>
        <v/>
      </c>
    </row>
    <row r="949">
      <c r="A949" s="6">
        <f>Data!U949</f>
        <v/>
      </c>
      <c r="B949" s="6">
        <f>MOD(A949-1,365)+1</f>
        <v/>
      </c>
      <c r="C949" s="7">
        <f>NORM.S.INV(Data!X949)</f>
        <v/>
      </c>
      <c r="D949" s="7">
        <f>$J$3*D948+$J$6*C949</f>
        <v/>
      </c>
      <c r="E949" s="12">
        <f>MAR1!$B$5+MAR1!$C$5*COS(2*PI()*B949/365)+MAR1!$D$5*SIN(2*PI()*B949/365)+D949</f>
        <v/>
      </c>
    </row>
    <row r="950">
      <c r="A950" s="6">
        <f>Data!U950</f>
        <v/>
      </c>
      <c r="B950" s="6">
        <f>MOD(A950-1,365)+1</f>
        <v/>
      </c>
      <c r="C950" s="7">
        <f>NORM.S.INV(Data!X950)</f>
        <v/>
      </c>
      <c r="D950" s="7">
        <f>$J$3*D949+$J$6*C950</f>
        <v/>
      </c>
      <c r="E950" s="12">
        <f>MAR1!$B$5+MAR1!$C$5*COS(2*PI()*B950/365)+MAR1!$D$5*SIN(2*PI()*B950/365)+D950</f>
        <v/>
      </c>
    </row>
    <row r="951">
      <c r="A951" s="6">
        <f>Data!U951</f>
        <v/>
      </c>
      <c r="B951" s="6">
        <f>MOD(A951-1,365)+1</f>
        <v/>
      </c>
      <c r="C951" s="7">
        <f>NORM.S.INV(Data!X951)</f>
        <v/>
      </c>
      <c r="D951" s="7">
        <f>$J$3*D950+$J$6*C951</f>
        <v/>
      </c>
      <c r="E951" s="12">
        <f>MAR1!$B$5+MAR1!$C$5*COS(2*PI()*B951/365)+MAR1!$D$5*SIN(2*PI()*B951/365)+D951</f>
        <v/>
      </c>
    </row>
    <row r="952">
      <c r="A952" s="6">
        <f>Data!U952</f>
        <v/>
      </c>
      <c r="B952" s="6">
        <f>MOD(A952-1,365)+1</f>
        <v/>
      </c>
      <c r="C952" s="7">
        <f>NORM.S.INV(Data!X952)</f>
        <v/>
      </c>
      <c r="D952" s="7">
        <f>$J$3*D951+$J$6*C952</f>
        <v/>
      </c>
      <c r="E952" s="12">
        <f>MAR1!$B$5+MAR1!$C$5*COS(2*PI()*B952/365)+MAR1!$D$5*SIN(2*PI()*B952/365)+D952</f>
        <v/>
      </c>
    </row>
    <row r="953">
      <c r="A953" s="6">
        <f>Data!U953</f>
        <v/>
      </c>
      <c r="B953" s="6">
        <f>MOD(A953-1,365)+1</f>
        <v/>
      </c>
      <c r="C953" s="7">
        <f>NORM.S.INV(Data!X953)</f>
        <v/>
      </c>
      <c r="D953" s="7">
        <f>$J$3*D952+$J$6*C953</f>
        <v/>
      </c>
      <c r="E953" s="12">
        <f>MAR1!$B$5+MAR1!$C$5*COS(2*PI()*B953/365)+MAR1!$D$5*SIN(2*PI()*B953/365)+D953</f>
        <v/>
      </c>
    </row>
    <row r="954">
      <c r="A954" s="6">
        <f>Data!U954</f>
        <v/>
      </c>
      <c r="B954" s="6">
        <f>MOD(A954-1,365)+1</f>
        <v/>
      </c>
      <c r="C954" s="7">
        <f>NORM.S.INV(Data!X954)</f>
        <v/>
      </c>
      <c r="D954" s="7">
        <f>$J$3*D953+$J$6*C954</f>
        <v/>
      </c>
      <c r="E954" s="12">
        <f>MAR1!$B$5+MAR1!$C$5*COS(2*PI()*B954/365)+MAR1!$D$5*SIN(2*PI()*B954/365)+D954</f>
        <v/>
      </c>
    </row>
    <row r="955">
      <c r="A955" s="6">
        <f>Data!U955</f>
        <v/>
      </c>
      <c r="B955" s="6">
        <f>MOD(A955-1,365)+1</f>
        <v/>
      </c>
      <c r="C955" s="7">
        <f>NORM.S.INV(Data!X955)</f>
        <v/>
      </c>
      <c r="D955" s="7">
        <f>$J$3*D954+$J$6*C955</f>
        <v/>
      </c>
      <c r="E955" s="12">
        <f>MAR1!$B$5+MAR1!$C$5*COS(2*PI()*B955/365)+MAR1!$D$5*SIN(2*PI()*B955/365)+D955</f>
        <v/>
      </c>
    </row>
    <row r="956">
      <c r="A956" s="6">
        <f>Data!U956</f>
        <v/>
      </c>
      <c r="B956" s="6">
        <f>MOD(A956-1,365)+1</f>
        <v/>
      </c>
      <c r="C956" s="7">
        <f>NORM.S.INV(Data!X956)</f>
        <v/>
      </c>
      <c r="D956" s="7">
        <f>$J$3*D955+$J$6*C956</f>
        <v/>
      </c>
      <c r="E956" s="12">
        <f>MAR1!$B$5+MAR1!$C$5*COS(2*PI()*B956/365)+MAR1!$D$5*SIN(2*PI()*B956/365)+D956</f>
        <v/>
      </c>
    </row>
    <row r="957">
      <c r="A957" s="6">
        <f>Data!U957</f>
        <v/>
      </c>
      <c r="B957" s="6">
        <f>MOD(A957-1,365)+1</f>
        <v/>
      </c>
      <c r="C957" s="7">
        <f>NORM.S.INV(Data!X957)</f>
        <v/>
      </c>
      <c r="D957" s="7">
        <f>$J$3*D956+$J$6*C957</f>
        <v/>
      </c>
      <c r="E957" s="12">
        <f>MAR1!$B$5+MAR1!$C$5*COS(2*PI()*B957/365)+MAR1!$D$5*SIN(2*PI()*B957/365)+D957</f>
        <v/>
      </c>
    </row>
    <row r="958">
      <c r="A958" s="6">
        <f>Data!U958</f>
        <v/>
      </c>
      <c r="B958" s="6">
        <f>MOD(A958-1,365)+1</f>
        <v/>
      </c>
      <c r="C958" s="7">
        <f>NORM.S.INV(Data!X958)</f>
        <v/>
      </c>
      <c r="D958" s="7">
        <f>$J$3*D957+$J$6*C958</f>
        <v/>
      </c>
      <c r="E958" s="12">
        <f>MAR1!$B$5+MAR1!$C$5*COS(2*PI()*B958/365)+MAR1!$D$5*SIN(2*PI()*B958/365)+D958</f>
        <v/>
      </c>
    </row>
    <row r="959">
      <c r="A959" s="6">
        <f>Data!U959</f>
        <v/>
      </c>
      <c r="B959" s="6">
        <f>MOD(A959-1,365)+1</f>
        <v/>
      </c>
      <c r="C959" s="7">
        <f>NORM.S.INV(Data!X959)</f>
        <v/>
      </c>
      <c r="D959" s="7">
        <f>$J$3*D958+$J$6*C959</f>
        <v/>
      </c>
      <c r="E959" s="12">
        <f>MAR1!$B$5+MAR1!$C$5*COS(2*PI()*B959/365)+MAR1!$D$5*SIN(2*PI()*B959/365)+D959</f>
        <v/>
      </c>
    </row>
    <row r="960">
      <c r="A960" s="6">
        <f>Data!U960</f>
        <v/>
      </c>
      <c r="B960" s="6">
        <f>MOD(A960-1,365)+1</f>
        <v/>
      </c>
      <c r="C960" s="7">
        <f>NORM.S.INV(Data!X960)</f>
        <v/>
      </c>
      <c r="D960" s="7">
        <f>$J$3*D959+$J$6*C960</f>
        <v/>
      </c>
      <c r="E960" s="12">
        <f>MAR1!$B$5+MAR1!$C$5*COS(2*PI()*B960/365)+MAR1!$D$5*SIN(2*PI()*B960/365)+D960</f>
        <v/>
      </c>
    </row>
    <row r="961">
      <c r="A961" s="6">
        <f>Data!U961</f>
        <v/>
      </c>
      <c r="B961" s="6">
        <f>MOD(A961-1,365)+1</f>
        <v/>
      </c>
      <c r="C961" s="7">
        <f>NORM.S.INV(Data!X961)</f>
        <v/>
      </c>
      <c r="D961" s="7">
        <f>$J$3*D960+$J$6*C961</f>
        <v/>
      </c>
      <c r="E961" s="12">
        <f>MAR1!$B$5+MAR1!$C$5*COS(2*PI()*B961/365)+MAR1!$D$5*SIN(2*PI()*B961/365)+D961</f>
        <v/>
      </c>
    </row>
    <row r="962">
      <c r="A962" s="6">
        <f>Data!U962</f>
        <v/>
      </c>
      <c r="B962" s="6">
        <f>MOD(A962-1,365)+1</f>
        <v/>
      </c>
      <c r="C962" s="7">
        <f>NORM.S.INV(Data!X962)</f>
        <v/>
      </c>
      <c r="D962" s="7">
        <f>$J$3*D961+$J$6*C962</f>
        <v/>
      </c>
      <c r="E962" s="12">
        <f>MAR1!$B$5+MAR1!$C$5*COS(2*PI()*B962/365)+MAR1!$D$5*SIN(2*PI()*B962/365)+D962</f>
        <v/>
      </c>
    </row>
    <row r="963">
      <c r="A963" s="6">
        <f>Data!U963</f>
        <v/>
      </c>
      <c r="B963" s="6">
        <f>MOD(A963-1,365)+1</f>
        <v/>
      </c>
      <c r="C963" s="7">
        <f>NORM.S.INV(Data!X963)</f>
        <v/>
      </c>
      <c r="D963" s="7">
        <f>$J$3*D962+$J$6*C963</f>
        <v/>
      </c>
      <c r="E963" s="12">
        <f>MAR1!$B$5+MAR1!$C$5*COS(2*PI()*B963/365)+MAR1!$D$5*SIN(2*PI()*B963/365)+D963</f>
        <v/>
      </c>
    </row>
    <row r="964">
      <c r="A964" s="6">
        <f>Data!U964</f>
        <v/>
      </c>
      <c r="B964" s="6">
        <f>MOD(A964-1,365)+1</f>
        <v/>
      </c>
      <c r="C964" s="7">
        <f>NORM.S.INV(Data!X964)</f>
        <v/>
      </c>
      <c r="D964" s="7">
        <f>$J$3*D963+$J$6*C964</f>
        <v/>
      </c>
      <c r="E964" s="12">
        <f>MAR1!$B$5+MAR1!$C$5*COS(2*PI()*B964/365)+MAR1!$D$5*SIN(2*PI()*B964/365)+D964</f>
        <v/>
      </c>
    </row>
    <row r="965">
      <c r="A965" s="6">
        <f>Data!U965</f>
        <v/>
      </c>
      <c r="B965" s="6">
        <f>MOD(A965-1,365)+1</f>
        <v/>
      </c>
      <c r="C965" s="7">
        <f>NORM.S.INV(Data!X965)</f>
        <v/>
      </c>
      <c r="D965" s="7">
        <f>$J$3*D964+$J$6*C965</f>
        <v/>
      </c>
      <c r="E965" s="12">
        <f>MAR1!$B$5+MAR1!$C$5*COS(2*PI()*B965/365)+MAR1!$D$5*SIN(2*PI()*B965/365)+D965</f>
        <v/>
      </c>
    </row>
    <row r="966">
      <c r="A966" s="6">
        <f>Data!U966</f>
        <v/>
      </c>
      <c r="B966" s="6">
        <f>MOD(A966-1,365)+1</f>
        <v/>
      </c>
      <c r="C966" s="7">
        <f>NORM.S.INV(Data!X966)</f>
        <v/>
      </c>
      <c r="D966" s="7">
        <f>$J$3*D965+$J$6*C966</f>
        <v/>
      </c>
      <c r="E966" s="12">
        <f>MAR1!$B$5+MAR1!$C$5*COS(2*PI()*B966/365)+MAR1!$D$5*SIN(2*PI()*B966/365)+D966</f>
        <v/>
      </c>
    </row>
    <row r="967">
      <c r="A967" s="6">
        <f>Data!U967</f>
        <v/>
      </c>
      <c r="B967" s="6">
        <f>MOD(A967-1,365)+1</f>
        <v/>
      </c>
      <c r="C967" s="7">
        <f>NORM.S.INV(Data!X967)</f>
        <v/>
      </c>
      <c r="D967" s="7">
        <f>$J$3*D966+$J$6*C967</f>
        <v/>
      </c>
      <c r="E967" s="12">
        <f>MAR1!$B$5+MAR1!$C$5*COS(2*PI()*B967/365)+MAR1!$D$5*SIN(2*PI()*B967/365)+D967</f>
        <v/>
      </c>
    </row>
    <row r="968">
      <c r="A968" s="6">
        <f>Data!U968</f>
        <v/>
      </c>
      <c r="B968" s="6">
        <f>MOD(A968-1,365)+1</f>
        <v/>
      </c>
      <c r="C968" s="7">
        <f>NORM.S.INV(Data!X968)</f>
        <v/>
      </c>
      <c r="D968" s="7">
        <f>$J$3*D967+$J$6*C968</f>
        <v/>
      </c>
      <c r="E968" s="12">
        <f>MAR1!$B$5+MAR1!$C$5*COS(2*PI()*B968/365)+MAR1!$D$5*SIN(2*PI()*B968/365)+D968</f>
        <v/>
      </c>
    </row>
    <row r="969">
      <c r="A969" s="6">
        <f>Data!U969</f>
        <v/>
      </c>
      <c r="B969" s="6">
        <f>MOD(A969-1,365)+1</f>
        <v/>
      </c>
      <c r="C969" s="7">
        <f>NORM.S.INV(Data!X969)</f>
        <v/>
      </c>
      <c r="D969" s="7">
        <f>$J$3*D968+$J$6*C969</f>
        <v/>
      </c>
      <c r="E969" s="12">
        <f>MAR1!$B$5+MAR1!$C$5*COS(2*PI()*B969/365)+MAR1!$D$5*SIN(2*PI()*B969/365)+D969</f>
        <v/>
      </c>
    </row>
    <row r="970">
      <c r="A970" s="6">
        <f>Data!U970</f>
        <v/>
      </c>
      <c r="B970" s="6">
        <f>MOD(A970-1,365)+1</f>
        <v/>
      </c>
      <c r="C970" s="7">
        <f>NORM.S.INV(Data!X970)</f>
        <v/>
      </c>
      <c r="D970" s="7">
        <f>$J$3*D969+$J$6*C970</f>
        <v/>
      </c>
      <c r="E970" s="12">
        <f>MAR1!$B$5+MAR1!$C$5*COS(2*PI()*B970/365)+MAR1!$D$5*SIN(2*PI()*B970/365)+D970</f>
        <v/>
      </c>
    </row>
    <row r="971">
      <c r="A971" s="6">
        <f>Data!U971</f>
        <v/>
      </c>
      <c r="B971" s="6">
        <f>MOD(A971-1,365)+1</f>
        <v/>
      </c>
      <c r="C971" s="7">
        <f>NORM.S.INV(Data!X971)</f>
        <v/>
      </c>
      <c r="D971" s="7">
        <f>$J$3*D970+$J$6*C971</f>
        <v/>
      </c>
      <c r="E971" s="12">
        <f>MAR1!$B$5+MAR1!$C$5*COS(2*PI()*B971/365)+MAR1!$D$5*SIN(2*PI()*B971/365)+D971</f>
        <v/>
      </c>
    </row>
    <row r="972">
      <c r="A972" s="6">
        <f>Data!U972</f>
        <v/>
      </c>
      <c r="B972" s="6">
        <f>MOD(A972-1,365)+1</f>
        <v/>
      </c>
      <c r="C972" s="7">
        <f>NORM.S.INV(Data!X972)</f>
        <v/>
      </c>
      <c r="D972" s="7">
        <f>$J$3*D971+$J$6*C972</f>
        <v/>
      </c>
      <c r="E972" s="12">
        <f>MAR1!$B$5+MAR1!$C$5*COS(2*PI()*B972/365)+MAR1!$D$5*SIN(2*PI()*B972/365)+D972</f>
        <v/>
      </c>
    </row>
    <row r="973">
      <c r="A973" s="6">
        <f>Data!U973</f>
        <v/>
      </c>
      <c r="B973" s="6">
        <f>MOD(A973-1,365)+1</f>
        <v/>
      </c>
      <c r="C973" s="7">
        <f>NORM.S.INV(Data!X973)</f>
        <v/>
      </c>
      <c r="D973" s="7">
        <f>$J$3*D972+$J$6*C973</f>
        <v/>
      </c>
      <c r="E973" s="12">
        <f>MAR1!$B$5+MAR1!$C$5*COS(2*PI()*B973/365)+MAR1!$D$5*SIN(2*PI()*B973/365)+D973</f>
        <v/>
      </c>
    </row>
    <row r="974">
      <c r="A974" s="6">
        <f>Data!U974</f>
        <v/>
      </c>
      <c r="B974" s="6">
        <f>MOD(A974-1,365)+1</f>
        <v/>
      </c>
      <c r="C974" s="7">
        <f>NORM.S.INV(Data!X974)</f>
        <v/>
      </c>
      <c r="D974" s="7">
        <f>$J$3*D973+$J$6*C974</f>
        <v/>
      </c>
      <c r="E974" s="12">
        <f>MAR1!$B$5+MAR1!$C$5*COS(2*PI()*B974/365)+MAR1!$D$5*SIN(2*PI()*B974/365)+D974</f>
        <v/>
      </c>
    </row>
    <row r="975">
      <c r="A975" s="6">
        <f>Data!U975</f>
        <v/>
      </c>
      <c r="B975" s="6">
        <f>MOD(A975-1,365)+1</f>
        <v/>
      </c>
      <c r="C975" s="7">
        <f>NORM.S.INV(Data!X975)</f>
        <v/>
      </c>
      <c r="D975" s="7">
        <f>$J$3*D974+$J$6*C975</f>
        <v/>
      </c>
      <c r="E975" s="12">
        <f>MAR1!$B$5+MAR1!$C$5*COS(2*PI()*B975/365)+MAR1!$D$5*SIN(2*PI()*B975/365)+D975</f>
        <v/>
      </c>
    </row>
    <row r="976">
      <c r="A976" s="6">
        <f>Data!U976</f>
        <v/>
      </c>
      <c r="B976" s="6">
        <f>MOD(A976-1,365)+1</f>
        <v/>
      </c>
      <c r="C976" s="7">
        <f>NORM.S.INV(Data!X976)</f>
        <v/>
      </c>
      <c r="D976" s="7">
        <f>$J$3*D975+$J$6*C976</f>
        <v/>
      </c>
      <c r="E976" s="12">
        <f>MAR1!$B$5+MAR1!$C$5*COS(2*PI()*B976/365)+MAR1!$D$5*SIN(2*PI()*B976/365)+D976</f>
        <v/>
      </c>
    </row>
    <row r="977">
      <c r="A977" s="6">
        <f>Data!U977</f>
        <v/>
      </c>
      <c r="B977" s="6">
        <f>MOD(A977-1,365)+1</f>
        <v/>
      </c>
      <c r="C977" s="7">
        <f>NORM.S.INV(Data!X977)</f>
        <v/>
      </c>
      <c r="D977" s="7">
        <f>$J$3*D976+$J$6*C977</f>
        <v/>
      </c>
      <c r="E977" s="12">
        <f>MAR1!$B$5+MAR1!$C$5*COS(2*PI()*B977/365)+MAR1!$D$5*SIN(2*PI()*B977/365)+D977</f>
        <v/>
      </c>
    </row>
    <row r="978">
      <c r="A978" s="6">
        <f>Data!U978</f>
        <v/>
      </c>
      <c r="B978" s="6">
        <f>MOD(A978-1,365)+1</f>
        <v/>
      </c>
      <c r="C978" s="7">
        <f>NORM.S.INV(Data!X978)</f>
        <v/>
      </c>
      <c r="D978" s="7">
        <f>$J$3*D977+$J$6*C978</f>
        <v/>
      </c>
      <c r="E978" s="12">
        <f>MAR1!$B$5+MAR1!$C$5*COS(2*PI()*B978/365)+MAR1!$D$5*SIN(2*PI()*B978/365)+D978</f>
        <v/>
      </c>
    </row>
    <row r="979">
      <c r="A979" s="6">
        <f>Data!U979</f>
        <v/>
      </c>
      <c r="B979" s="6">
        <f>MOD(A979-1,365)+1</f>
        <v/>
      </c>
      <c r="C979" s="7">
        <f>NORM.S.INV(Data!X979)</f>
        <v/>
      </c>
      <c r="D979" s="7">
        <f>$J$3*D978+$J$6*C979</f>
        <v/>
      </c>
      <c r="E979" s="12">
        <f>MAR1!$B$5+MAR1!$C$5*COS(2*PI()*B979/365)+MAR1!$D$5*SIN(2*PI()*B979/365)+D979</f>
        <v/>
      </c>
    </row>
    <row r="980">
      <c r="A980" s="6">
        <f>Data!U980</f>
        <v/>
      </c>
      <c r="B980" s="6">
        <f>MOD(A980-1,365)+1</f>
        <v/>
      </c>
      <c r="C980" s="7">
        <f>NORM.S.INV(Data!X980)</f>
        <v/>
      </c>
      <c r="D980" s="7">
        <f>$J$3*D979+$J$6*C980</f>
        <v/>
      </c>
      <c r="E980" s="12">
        <f>MAR1!$B$5+MAR1!$C$5*COS(2*PI()*B980/365)+MAR1!$D$5*SIN(2*PI()*B980/365)+D980</f>
        <v/>
      </c>
    </row>
    <row r="981">
      <c r="A981" s="6">
        <f>Data!U981</f>
        <v/>
      </c>
      <c r="B981" s="6">
        <f>MOD(A981-1,365)+1</f>
        <v/>
      </c>
      <c r="C981" s="7">
        <f>NORM.S.INV(Data!X981)</f>
        <v/>
      </c>
      <c r="D981" s="7">
        <f>$J$3*D980+$J$6*C981</f>
        <v/>
      </c>
      <c r="E981" s="12">
        <f>MAR1!$B$5+MAR1!$C$5*COS(2*PI()*B981/365)+MAR1!$D$5*SIN(2*PI()*B981/365)+D981</f>
        <v/>
      </c>
    </row>
    <row r="982">
      <c r="A982" s="6">
        <f>Data!U982</f>
        <v/>
      </c>
      <c r="B982" s="6">
        <f>MOD(A982-1,365)+1</f>
        <v/>
      </c>
      <c r="C982" s="7">
        <f>NORM.S.INV(Data!X982)</f>
        <v/>
      </c>
      <c r="D982" s="7">
        <f>$J$3*D981+$J$6*C982</f>
        <v/>
      </c>
      <c r="E982" s="12">
        <f>MAR1!$B$5+MAR1!$C$5*COS(2*PI()*B982/365)+MAR1!$D$5*SIN(2*PI()*B982/365)+D982</f>
        <v/>
      </c>
    </row>
    <row r="983">
      <c r="A983" s="6">
        <f>Data!U983</f>
        <v/>
      </c>
      <c r="B983" s="6">
        <f>MOD(A983-1,365)+1</f>
        <v/>
      </c>
      <c r="C983" s="7">
        <f>NORM.S.INV(Data!X983)</f>
        <v/>
      </c>
      <c r="D983" s="7">
        <f>$J$3*D982+$J$6*C983</f>
        <v/>
      </c>
      <c r="E983" s="12">
        <f>MAR1!$B$5+MAR1!$C$5*COS(2*PI()*B983/365)+MAR1!$D$5*SIN(2*PI()*B983/365)+D983</f>
        <v/>
      </c>
    </row>
    <row r="984">
      <c r="A984" s="6">
        <f>Data!U984</f>
        <v/>
      </c>
      <c r="B984" s="6">
        <f>MOD(A984-1,365)+1</f>
        <v/>
      </c>
      <c r="C984" s="7">
        <f>NORM.S.INV(Data!X984)</f>
        <v/>
      </c>
      <c r="D984" s="7">
        <f>$J$3*D983+$J$6*C984</f>
        <v/>
      </c>
      <c r="E984" s="12">
        <f>MAR1!$B$5+MAR1!$C$5*COS(2*PI()*B984/365)+MAR1!$D$5*SIN(2*PI()*B984/365)+D984</f>
        <v/>
      </c>
    </row>
    <row r="985">
      <c r="A985" s="6">
        <f>Data!U985</f>
        <v/>
      </c>
      <c r="B985" s="6">
        <f>MOD(A985-1,365)+1</f>
        <v/>
      </c>
      <c r="C985" s="7">
        <f>NORM.S.INV(Data!X985)</f>
        <v/>
      </c>
      <c r="D985" s="7">
        <f>$J$3*D984+$J$6*C985</f>
        <v/>
      </c>
      <c r="E985" s="12">
        <f>MAR1!$B$5+MAR1!$C$5*COS(2*PI()*B985/365)+MAR1!$D$5*SIN(2*PI()*B985/365)+D985</f>
        <v/>
      </c>
    </row>
    <row r="986">
      <c r="A986" s="6">
        <f>Data!U986</f>
        <v/>
      </c>
      <c r="B986" s="6">
        <f>MOD(A986-1,365)+1</f>
        <v/>
      </c>
      <c r="C986" s="7">
        <f>NORM.S.INV(Data!X986)</f>
        <v/>
      </c>
      <c r="D986" s="7">
        <f>$J$3*D985+$J$6*C986</f>
        <v/>
      </c>
      <c r="E986" s="12">
        <f>MAR1!$B$5+MAR1!$C$5*COS(2*PI()*B986/365)+MAR1!$D$5*SIN(2*PI()*B986/365)+D986</f>
        <v/>
      </c>
    </row>
    <row r="987">
      <c r="A987" s="6">
        <f>Data!U987</f>
        <v/>
      </c>
      <c r="B987" s="6">
        <f>MOD(A987-1,365)+1</f>
        <v/>
      </c>
      <c r="C987" s="7">
        <f>NORM.S.INV(Data!X987)</f>
        <v/>
      </c>
      <c r="D987" s="7">
        <f>$J$3*D986+$J$6*C987</f>
        <v/>
      </c>
      <c r="E987" s="12">
        <f>MAR1!$B$5+MAR1!$C$5*COS(2*PI()*B987/365)+MAR1!$D$5*SIN(2*PI()*B987/365)+D987</f>
        <v/>
      </c>
    </row>
    <row r="988">
      <c r="A988" s="6">
        <f>Data!U988</f>
        <v/>
      </c>
      <c r="B988" s="6">
        <f>MOD(A988-1,365)+1</f>
        <v/>
      </c>
      <c r="C988" s="7">
        <f>NORM.S.INV(Data!X988)</f>
        <v/>
      </c>
      <c r="D988" s="7">
        <f>$J$3*D987+$J$6*C988</f>
        <v/>
      </c>
      <c r="E988" s="12">
        <f>MAR1!$B$5+MAR1!$C$5*COS(2*PI()*B988/365)+MAR1!$D$5*SIN(2*PI()*B988/365)+D988</f>
        <v/>
      </c>
    </row>
    <row r="989">
      <c r="A989" s="6">
        <f>Data!U989</f>
        <v/>
      </c>
      <c r="B989" s="6">
        <f>MOD(A989-1,365)+1</f>
        <v/>
      </c>
      <c r="C989" s="7">
        <f>NORM.S.INV(Data!X989)</f>
        <v/>
      </c>
      <c r="D989" s="7">
        <f>$J$3*D988+$J$6*C989</f>
        <v/>
      </c>
      <c r="E989" s="12">
        <f>MAR1!$B$5+MAR1!$C$5*COS(2*PI()*B989/365)+MAR1!$D$5*SIN(2*PI()*B989/365)+D989</f>
        <v/>
      </c>
    </row>
    <row r="990">
      <c r="A990" s="6">
        <f>Data!U990</f>
        <v/>
      </c>
      <c r="B990" s="6">
        <f>MOD(A990-1,365)+1</f>
        <v/>
      </c>
      <c r="C990" s="7">
        <f>NORM.S.INV(Data!X990)</f>
        <v/>
      </c>
      <c r="D990" s="7">
        <f>$J$3*D989+$J$6*C990</f>
        <v/>
      </c>
      <c r="E990" s="12">
        <f>MAR1!$B$5+MAR1!$C$5*COS(2*PI()*B990/365)+MAR1!$D$5*SIN(2*PI()*B990/365)+D990</f>
        <v/>
      </c>
    </row>
    <row r="991">
      <c r="A991" s="6">
        <f>Data!U991</f>
        <v/>
      </c>
      <c r="B991" s="6">
        <f>MOD(A991-1,365)+1</f>
        <v/>
      </c>
      <c r="C991" s="7">
        <f>NORM.S.INV(Data!X991)</f>
        <v/>
      </c>
      <c r="D991" s="7">
        <f>$J$3*D990+$J$6*C991</f>
        <v/>
      </c>
      <c r="E991" s="12">
        <f>MAR1!$B$5+MAR1!$C$5*COS(2*PI()*B991/365)+MAR1!$D$5*SIN(2*PI()*B991/365)+D991</f>
        <v/>
      </c>
    </row>
    <row r="992">
      <c r="A992" s="6">
        <f>Data!U992</f>
        <v/>
      </c>
      <c r="B992" s="6">
        <f>MOD(A992-1,365)+1</f>
        <v/>
      </c>
      <c r="C992" s="7">
        <f>NORM.S.INV(Data!X992)</f>
        <v/>
      </c>
      <c r="D992" s="7">
        <f>$J$3*D991+$J$6*C992</f>
        <v/>
      </c>
      <c r="E992" s="12">
        <f>MAR1!$B$5+MAR1!$C$5*COS(2*PI()*B992/365)+MAR1!$D$5*SIN(2*PI()*B992/365)+D992</f>
        <v/>
      </c>
    </row>
    <row r="993">
      <c r="A993" s="6">
        <f>Data!U993</f>
        <v/>
      </c>
      <c r="B993" s="6">
        <f>MOD(A993-1,365)+1</f>
        <v/>
      </c>
      <c r="C993" s="7">
        <f>NORM.S.INV(Data!X993)</f>
        <v/>
      </c>
      <c r="D993" s="7">
        <f>$J$3*D992+$J$6*C993</f>
        <v/>
      </c>
      <c r="E993" s="12">
        <f>MAR1!$B$5+MAR1!$C$5*COS(2*PI()*B993/365)+MAR1!$D$5*SIN(2*PI()*B993/365)+D993</f>
        <v/>
      </c>
    </row>
    <row r="994">
      <c r="A994" s="6">
        <f>Data!U994</f>
        <v/>
      </c>
      <c r="B994" s="6">
        <f>MOD(A994-1,365)+1</f>
        <v/>
      </c>
      <c r="C994" s="7">
        <f>NORM.S.INV(Data!X994)</f>
        <v/>
      </c>
      <c r="D994" s="7">
        <f>$J$3*D993+$J$6*C994</f>
        <v/>
      </c>
      <c r="E994" s="12">
        <f>MAR1!$B$5+MAR1!$C$5*COS(2*PI()*B994/365)+MAR1!$D$5*SIN(2*PI()*B994/365)+D994</f>
        <v/>
      </c>
    </row>
    <row r="995">
      <c r="A995" s="6">
        <f>Data!U995</f>
        <v/>
      </c>
      <c r="B995" s="6">
        <f>MOD(A995-1,365)+1</f>
        <v/>
      </c>
      <c r="C995" s="7">
        <f>NORM.S.INV(Data!X995)</f>
        <v/>
      </c>
      <c r="D995" s="7">
        <f>$J$3*D994+$J$6*C995</f>
        <v/>
      </c>
      <c r="E995" s="12">
        <f>MAR1!$B$5+MAR1!$C$5*COS(2*PI()*B995/365)+MAR1!$D$5*SIN(2*PI()*B995/365)+D995</f>
        <v/>
      </c>
    </row>
    <row r="996">
      <c r="A996" s="6">
        <f>Data!U996</f>
        <v/>
      </c>
      <c r="B996" s="6">
        <f>MOD(A996-1,365)+1</f>
        <v/>
      </c>
      <c r="C996" s="7">
        <f>NORM.S.INV(Data!X996)</f>
        <v/>
      </c>
      <c r="D996" s="7">
        <f>$J$3*D995+$J$6*C996</f>
        <v/>
      </c>
      <c r="E996" s="12">
        <f>MAR1!$B$5+MAR1!$C$5*COS(2*PI()*B996/365)+MAR1!$D$5*SIN(2*PI()*B996/365)+D996</f>
        <v/>
      </c>
    </row>
    <row r="997">
      <c r="A997" s="6">
        <f>Data!U997</f>
        <v/>
      </c>
      <c r="B997" s="6">
        <f>MOD(A997-1,365)+1</f>
        <v/>
      </c>
      <c r="C997" s="7">
        <f>NORM.S.INV(Data!X997)</f>
        <v/>
      </c>
      <c r="D997" s="7">
        <f>$J$3*D996+$J$6*C997</f>
        <v/>
      </c>
      <c r="E997" s="12">
        <f>MAR1!$B$5+MAR1!$C$5*COS(2*PI()*B997/365)+MAR1!$D$5*SIN(2*PI()*B997/365)+D997</f>
        <v/>
      </c>
    </row>
    <row r="998">
      <c r="A998" s="6">
        <f>Data!U998</f>
        <v/>
      </c>
      <c r="B998" s="6">
        <f>MOD(A998-1,365)+1</f>
        <v/>
      </c>
      <c r="C998" s="7">
        <f>NORM.S.INV(Data!X998)</f>
        <v/>
      </c>
      <c r="D998" s="7">
        <f>$J$3*D997+$J$6*C998</f>
        <v/>
      </c>
      <c r="E998" s="12">
        <f>MAR1!$B$5+MAR1!$C$5*COS(2*PI()*B998/365)+MAR1!$D$5*SIN(2*PI()*B998/365)+D998</f>
        <v/>
      </c>
    </row>
    <row r="999">
      <c r="A999" s="6">
        <f>Data!U999</f>
        <v/>
      </c>
      <c r="B999" s="6">
        <f>MOD(A999-1,365)+1</f>
        <v/>
      </c>
      <c r="C999" s="7">
        <f>NORM.S.INV(Data!X999)</f>
        <v/>
      </c>
      <c r="D999" s="7">
        <f>$J$3*D998+$J$6*C999</f>
        <v/>
      </c>
      <c r="E999" s="12">
        <f>MAR1!$B$5+MAR1!$C$5*COS(2*PI()*B999/365)+MAR1!$D$5*SIN(2*PI()*B999/365)+D999</f>
        <v/>
      </c>
    </row>
    <row r="1000">
      <c r="A1000" s="6">
        <f>Data!U1000</f>
        <v/>
      </c>
      <c r="B1000" s="6">
        <f>MOD(A1000-1,365)+1</f>
        <v/>
      </c>
      <c r="C1000" s="7">
        <f>NORM.S.INV(Data!X1000)</f>
        <v/>
      </c>
      <c r="D1000" s="7">
        <f>$J$3*D999+$J$6*C1000</f>
        <v/>
      </c>
      <c r="E1000" s="12">
        <f>MAR1!$B$5+MAR1!$C$5*COS(2*PI()*B1000/365)+MAR1!$D$5*SIN(2*PI()*B1000/365)+D1000</f>
        <v/>
      </c>
    </row>
    <row r="1001">
      <c r="A1001" s="6">
        <f>Data!U1001</f>
        <v/>
      </c>
      <c r="B1001" s="6">
        <f>MOD(A1001-1,365)+1</f>
        <v/>
      </c>
      <c r="C1001" s="7">
        <f>NORM.S.INV(Data!X1001)</f>
        <v/>
      </c>
      <c r="D1001" s="7">
        <f>$J$3*D1000+$J$6*C1001</f>
        <v/>
      </c>
      <c r="E1001" s="12">
        <f>MAR1!$B$5+MAR1!$C$5*COS(2*PI()*B1001/365)+MAR1!$D$5*SIN(2*PI()*B1001/365)+D1001</f>
        <v/>
      </c>
    </row>
    <row r="1002">
      <c r="A1002" s="6">
        <f>Data!U1002</f>
        <v/>
      </c>
      <c r="B1002" s="6">
        <f>MOD(A1002-1,365)+1</f>
        <v/>
      </c>
      <c r="C1002" s="7">
        <f>NORM.S.INV(Data!X1002)</f>
        <v/>
      </c>
      <c r="D1002" s="7">
        <f>$J$3*D1001+$J$6*C1002</f>
        <v/>
      </c>
      <c r="E1002" s="12">
        <f>MAR1!$B$5+MAR1!$C$5*COS(2*PI()*B1002/365)+MAR1!$D$5*SIN(2*PI()*B1002/365)+D1002</f>
        <v/>
      </c>
    </row>
    <row r="1003">
      <c r="A1003" s="6">
        <f>Data!U1003</f>
        <v/>
      </c>
      <c r="B1003" s="6">
        <f>MOD(A1003-1,365)+1</f>
        <v/>
      </c>
      <c r="C1003" s="7">
        <f>NORM.S.INV(Data!X1003)</f>
        <v/>
      </c>
      <c r="D1003" s="7">
        <f>$J$3*D1002+$J$6*C1003</f>
        <v/>
      </c>
      <c r="E1003" s="12">
        <f>MAR1!$B$5+MAR1!$C$5*COS(2*PI()*B1003/365)+MAR1!$D$5*SIN(2*PI()*B1003/365)+D1003</f>
        <v/>
      </c>
    </row>
    <row r="1004">
      <c r="A1004" s="6">
        <f>Data!U1004</f>
        <v/>
      </c>
      <c r="B1004" s="6">
        <f>MOD(A1004-1,365)+1</f>
        <v/>
      </c>
      <c r="C1004" s="7">
        <f>NORM.S.INV(Data!X1004)</f>
        <v/>
      </c>
      <c r="D1004" s="7">
        <f>$J$3*D1003+$J$6*C1004</f>
        <v/>
      </c>
      <c r="E1004" s="12">
        <f>MAR1!$B$5+MAR1!$C$5*COS(2*PI()*B1004/365)+MAR1!$D$5*SIN(2*PI()*B1004/365)+D1004</f>
        <v/>
      </c>
    </row>
    <row r="1005">
      <c r="A1005" s="6">
        <f>Data!U1005</f>
        <v/>
      </c>
      <c r="B1005" s="6">
        <f>MOD(A1005-1,365)+1</f>
        <v/>
      </c>
      <c r="C1005" s="7">
        <f>NORM.S.INV(Data!X1005)</f>
        <v/>
      </c>
      <c r="D1005" s="7">
        <f>$J$3*D1004+$J$6*C1005</f>
        <v/>
      </c>
      <c r="E1005" s="12">
        <f>MAR1!$B$5+MAR1!$C$5*COS(2*PI()*B1005/365)+MAR1!$D$5*SIN(2*PI()*B1005/365)+D1005</f>
        <v/>
      </c>
    </row>
    <row r="1006">
      <c r="A1006" s="6">
        <f>Data!U1006</f>
        <v/>
      </c>
      <c r="B1006" s="6">
        <f>MOD(A1006-1,365)+1</f>
        <v/>
      </c>
      <c r="C1006" s="7">
        <f>NORM.S.INV(Data!X1006)</f>
        <v/>
      </c>
      <c r="D1006" s="7">
        <f>$J$3*D1005+$J$6*C1006</f>
        <v/>
      </c>
      <c r="E1006" s="12">
        <f>MAR1!$B$5+MAR1!$C$5*COS(2*PI()*B1006/365)+MAR1!$D$5*SIN(2*PI()*B1006/365)+D1006</f>
        <v/>
      </c>
    </row>
    <row r="1007">
      <c r="A1007" s="6">
        <f>Data!U1007</f>
        <v/>
      </c>
      <c r="B1007" s="6">
        <f>MOD(A1007-1,365)+1</f>
        <v/>
      </c>
      <c r="C1007" s="7">
        <f>NORM.S.INV(Data!X1007)</f>
        <v/>
      </c>
      <c r="D1007" s="7">
        <f>$J$3*D1006+$J$6*C1007</f>
        <v/>
      </c>
      <c r="E1007" s="12">
        <f>MAR1!$B$5+MAR1!$C$5*COS(2*PI()*B1007/365)+MAR1!$D$5*SIN(2*PI()*B1007/365)+D1007</f>
        <v/>
      </c>
    </row>
    <row r="1008">
      <c r="A1008" s="6">
        <f>Data!U1008</f>
        <v/>
      </c>
      <c r="B1008" s="6">
        <f>MOD(A1008-1,365)+1</f>
        <v/>
      </c>
      <c r="C1008" s="7">
        <f>NORM.S.INV(Data!X1008)</f>
        <v/>
      </c>
      <c r="D1008" s="7">
        <f>$J$3*D1007+$J$6*C1008</f>
        <v/>
      </c>
      <c r="E1008" s="12">
        <f>MAR1!$B$5+MAR1!$C$5*COS(2*PI()*B1008/365)+MAR1!$D$5*SIN(2*PI()*B1008/365)+D1008</f>
        <v/>
      </c>
    </row>
    <row r="1009">
      <c r="A1009" s="6">
        <f>Data!U1009</f>
        <v/>
      </c>
      <c r="B1009" s="6">
        <f>MOD(A1009-1,365)+1</f>
        <v/>
      </c>
      <c r="C1009" s="7">
        <f>NORM.S.INV(Data!X1009)</f>
        <v/>
      </c>
      <c r="D1009" s="7">
        <f>$J$3*D1008+$J$6*C1009</f>
        <v/>
      </c>
      <c r="E1009" s="12">
        <f>MAR1!$B$5+MAR1!$C$5*COS(2*PI()*B1009/365)+MAR1!$D$5*SIN(2*PI()*B1009/365)+D1009</f>
        <v/>
      </c>
    </row>
    <row r="1010">
      <c r="A1010" s="6">
        <f>Data!U1010</f>
        <v/>
      </c>
      <c r="B1010" s="6">
        <f>MOD(A1010-1,365)+1</f>
        <v/>
      </c>
      <c r="C1010" s="7">
        <f>NORM.S.INV(Data!X1010)</f>
        <v/>
      </c>
      <c r="D1010" s="7">
        <f>$J$3*D1009+$J$6*C1010</f>
        <v/>
      </c>
      <c r="E1010" s="12">
        <f>MAR1!$B$5+MAR1!$C$5*COS(2*PI()*B1010/365)+MAR1!$D$5*SIN(2*PI()*B1010/365)+D1010</f>
        <v/>
      </c>
    </row>
    <row r="1011">
      <c r="A1011" s="6">
        <f>Data!U1011</f>
        <v/>
      </c>
      <c r="B1011" s="6">
        <f>MOD(A1011-1,365)+1</f>
        <v/>
      </c>
      <c r="C1011" s="7">
        <f>NORM.S.INV(Data!X1011)</f>
        <v/>
      </c>
      <c r="D1011" s="7">
        <f>$J$3*D1010+$J$6*C1011</f>
        <v/>
      </c>
      <c r="E1011" s="12">
        <f>MAR1!$B$5+MAR1!$C$5*COS(2*PI()*B1011/365)+MAR1!$D$5*SIN(2*PI()*B1011/365)+D1011</f>
        <v/>
      </c>
    </row>
    <row r="1012">
      <c r="A1012" s="6">
        <f>Data!U1012</f>
        <v/>
      </c>
      <c r="B1012" s="6">
        <f>MOD(A1012-1,365)+1</f>
        <v/>
      </c>
      <c r="C1012" s="7">
        <f>NORM.S.INV(Data!X1012)</f>
        <v/>
      </c>
      <c r="D1012" s="7">
        <f>$J$3*D1011+$J$6*C1012</f>
        <v/>
      </c>
      <c r="E1012" s="12">
        <f>MAR1!$B$5+MAR1!$C$5*COS(2*PI()*B1012/365)+MAR1!$D$5*SIN(2*PI()*B1012/365)+D1012</f>
        <v/>
      </c>
    </row>
    <row r="1013">
      <c r="A1013" s="6">
        <f>Data!U1013</f>
        <v/>
      </c>
      <c r="B1013" s="6">
        <f>MOD(A1013-1,365)+1</f>
        <v/>
      </c>
      <c r="C1013" s="7">
        <f>NORM.S.INV(Data!X1013)</f>
        <v/>
      </c>
      <c r="D1013" s="7">
        <f>$J$3*D1012+$J$6*C1013</f>
        <v/>
      </c>
      <c r="E1013" s="12">
        <f>MAR1!$B$5+MAR1!$C$5*COS(2*PI()*B1013/365)+MAR1!$D$5*SIN(2*PI()*B1013/365)+D1013</f>
        <v/>
      </c>
    </row>
    <row r="1014">
      <c r="A1014" s="6">
        <f>Data!U1014</f>
        <v/>
      </c>
      <c r="B1014" s="6">
        <f>MOD(A1014-1,365)+1</f>
        <v/>
      </c>
      <c r="C1014" s="7">
        <f>NORM.S.INV(Data!X1014)</f>
        <v/>
      </c>
      <c r="D1014" s="7">
        <f>$J$3*D1013+$J$6*C1014</f>
        <v/>
      </c>
      <c r="E1014" s="12">
        <f>MAR1!$B$5+MAR1!$C$5*COS(2*PI()*B1014/365)+MAR1!$D$5*SIN(2*PI()*B1014/365)+D1014</f>
        <v/>
      </c>
    </row>
    <row r="1015">
      <c r="A1015" s="6">
        <f>Data!U1015</f>
        <v/>
      </c>
      <c r="B1015" s="6">
        <f>MOD(A1015-1,365)+1</f>
        <v/>
      </c>
      <c r="C1015" s="7">
        <f>NORM.S.INV(Data!X1015)</f>
        <v/>
      </c>
      <c r="D1015" s="7">
        <f>$J$3*D1014+$J$6*C1015</f>
        <v/>
      </c>
      <c r="E1015" s="12">
        <f>MAR1!$B$5+MAR1!$C$5*COS(2*PI()*B1015/365)+MAR1!$D$5*SIN(2*PI()*B1015/365)+D1015</f>
        <v/>
      </c>
    </row>
    <row r="1016">
      <c r="A1016" s="6">
        <f>Data!U1016</f>
        <v/>
      </c>
      <c r="B1016" s="6">
        <f>MOD(A1016-1,365)+1</f>
        <v/>
      </c>
      <c r="C1016" s="7">
        <f>NORM.S.INV(Data!X1016)</f>
        <v/>
      </c>
      <c r="D1016" s="7">
        <f>$J$3*D1015+$J$6*C1016</f>
        <v/>
      </c>
      <c r="E1016" s="12">
        <f>MAR1!$B$5+MAR1!$C$5*COS(2*PI()*B1016/365)+MAR1!$D$5*SIN(2*PI()*B1016/365)+D1016</f>
        <v/>
      </c>
    </row>
    <row r="1017">
      <c r="A1017" s="6">
        <f>Data!U1017</f>
        <v/>
      </c>
      <c r="B1017" s="6">
        <f>MOD(A1017-1,365)+1</f>
        <v/>
      </c>
      <c r="C1017" s="7">
        <f>NORM.S.INV(Data!X1017)</f>
        <v/>
      </c>
      <c r="D1017" s="7">
        <f>$J$3*D1016+$J$6*C1017</f>
        <v/>
      </c>
      <c r="E1017" s="12">
        <f>MAR1!$B$5+MAR1!$C$5*COS(2*PI()*B1017/365)+MAR1!$D$5*SIN(2*PI()*B1017/365)+D1017</f>
        <v/>
      </c>
    </row>
    <row r="1018">
      <c r="A1018" s="6">
        <f>Data!U1018</f>
        <v/>
      </c>
      <c r="B1018" s="6">
        <f>MOD(A1018-1,365)+1</f>
        <v/>
      </c>
      <c r="C1018" s="7">
        <f>NORM.S.INV(Data!X1018)</f>
        <v/>
      </c>
      <c r="D1018" s="7">
        <f>$J$3*D1017+$J$6*C1018</f>
        <v/>
      </c>
      <c r="E1018" s="12">
        <f>MAR1!$B$5+MAR1!$C$5*COS(2*PI()*B1018/365)+MAR1!$D$5*SIN(2*PI()*B1018/365)+D1018</f>
        <v/>
      </c>
    </row>
    <row r="1019">
      <c r="A1019" s="6">
        <f>Data!U1019</f>
        <v/>
      </c>
      <c r="B1019" s="6">
        <f>MOD(A1019-1,365)+1</f>
        <v/>
      </c>
      <c r="C1019" s="7">
        <f>NORM.S.INV(Data!X1019)</f>
        <v/>
      </c>
      <c r="D1019" s="7">
        <f>$J$3*D1018+$J$6*C1019</f>
        <v/>
      </c>
      <c r="E1019" s="12">
        <f>MAR1!$B$5+MAR1!$C$5*COS(2*PI()*B1019/365)+MAR1!$D$5*SIN(2*PI()*B1019/365)+D1019</f>
        <v/>
      </c>
    </row>
    <row r="1020">
      <c r="A1020" s="6">
        <f>Data!U1020</f>
        <v/>
      </c>
      <c r="B1020" s="6">
        <f>MOD(A1020-1,365)+1</f>
        <v/>
      </c>
      <c r="C1020" s="7">
        <f>NORM.S.INV(Data!X1020)</f>
        <v/>
      </c>
      <c r="D1020" s="7">
        <f>$J$3*D1019+$J$6*C1020</f>
        <v/>
      </c>
      <c r="E1020" s="12">
        <f>MAR1!$B$5+MAR1!$C$5*COS(2*PI()*B1020/365)+MAR1!$D$5*SIN(2*PI()*B1020/365)+D1020</f>
        <v/>
      </c>
    </row>
    <row r="1021">
      <c r="A1021" s="6">
        <f>Data!U1021</f>
        <v/>
      </c>
      <c r="B1021" s="6">
        <f>MOD(A1021-1,365)+1</f>
        <v/>
      </c>
      <c r="C1021" s="7">
        <f>NORM.S.INV(Data!X1021)</f>
        <v/>
      </c>
      <c r="D1021" s="7">
        <f>$J$3*D1020+$J$6*C1021</f>
        <v/>
      </c>
      <c r="E1021" s="12">
        <f>MAR1!$B$5+MAR1!$C$5*COS(2*PI()*B1021/365)+MAR1!$D$5*SIN(2*PI()*B1021/365)+D1021</f>
        <v/>
      </c>
    </row>
    <row r="1022">
      <c r="A1022" s="6">
        <f>Data!U1022</f>
        <v/>
      </c>
      <c r="B1022" s="6">
        <f>MOD(A1022-1,365)+1</f>
        <v/>
      </c>
      <c r="C1022" s="7">
        <f>NORM.S.INV(Data!X1022)</f>
        <v/>
      </c>
      <c r="D1022" s="7">
        <f>$J$3*D1021+$J$6*C1022</f>
        <v/>
      </c>
      <c r="E1022" s="12">
        <f>MAR1!$B$5+MAR1!$C$5*COS(2*PI()*B1022/365)+MAR1!$D$5*SIN(2*PI()*B1022/365)+D1022</f>
        <v/>
      </c>
    </row>
    <row r="1023">
      <c r="A1023" s="6">
        <f>Data!U1023</f>
        <v/>
      </c>
      <c r="B1023" s="6">
        <f>MOD(A1023-1,365)+1</f>
        <v/>
      </c>
      <c r="C1023" s="7">
        <f>NORM.S.INV(Data!X1023)</f>
        <v/>
      </c>
      <c r="D1023" s="7">
        <f>$J$3*D1022+$J$6*C1023</f>
        <v/>
      </c>
      <c r="E1023" s="12">
        <f>MAR1!$B$5+MAR1!$C$5*COS(2*PI()*B1023/365)+MAR1!$D$5*SIN(2*PI()*B1023/365)+D1023</f>
        <v/>
      </c>
    </row>
    <row r="1024">
      <c r="A1024" s="6">
        <f>Data!U1024</f>
        <v/>
      </c>
      <c r="B1024" s="6">
        <f>MOD(A1024-1,365)+1</f>
        <v/>
      </c>
      <c r="C1024" s="7">
        <f>NORM.S.INV(Data!X1024)</f>
        <v/>
      </c>
      <c r="D1024" s="7">
        <f>$J$3*D1023+$J$6*C1024</f>
        <v/>
      </c>
      <c r="E1024" s="12">
        <f>MAR1!$B$5+MAR1!$C$5*COS(2*PI()*B1024/365)+MAR1!$D$5*SIN(2*PI()*B1024/365)+D1024</f>
        <v/>
      </c>
    </row>
    <row r="1025">
      <c r="A1025" s="6">
        <f>Data!U1025</f>
        <v/>
      </c>
      <c r="B1025" s="6">
        <f>MOD(A1025-1,365)+1</f>
        <v/>
      </c>
      <c r="C1025" s="7">
        <f>NORM.S.INV(Data!X1025)</f>
        <v/>
      </c>
      <c r="D1025" s="7">
        <f>$J$3*D1024+$J$6*C1025</f>
        <v/>
      </c>
      <c r="E1025" s="12">
        <f>MAR1!$B$5+MAR1!$C$5*COS(2*PI()*B1025/365)+MAR1!$D$5*SIN(2*PI()*B1025/365)+D1025</f>
        <v/>
      </c>
    </row>
    <row r="1026">
      <c r="A1026" s="6">
        <f>Data!U1026</f>
        <v/>
      </c>
      <c r="B1026" s="6">
        <f>MOD(A1026-1,365)+1</f>
        <v/>
      </c>
      <c r="C1026" s="7">
        <f>NORM.S.INV(Data!X1026)</f>
        <v/>
      </c>
      <c r="D1026" s="7">
        <f>$J$3*D1025+$J$6*C1026</f>
        <v/>
      </c>
      <c r="E1026" s="12">
        <f>MAR1!$B$5+MAR1!$C$5*COS(2*PI()*B1026/365)+MAR1!$D$5*SIN(2*PI()*B1026/365)+D1026</f>
        <v/>
      </c>
    </row>
    <row r="1027">
      <c r="A1027" s="6">
        <f>Data!U1027</f>
        <v/>
      </c>
      <c r="B1027" s="6">
        <f>MOD(A1027-1,365)+1</f>
        <v/>
      </c>
      <c r="C1027" s="7">
        <f>NORM.S.INV(Data!X1027)</f>
        <v/>
      </c>
      <c r="D1027" s="7">
        <f>$J$3*D1026+$J$6*C1027</f>
        <v/>
      </c>
      <c r="E1027" s="12">
        <f>MAR1!$B$5+MAR1!$C$5*COS(2*PI()*B1027/365)+MAR1!$D$5*SIN(2*PI()*B1027/365)+D1027</f>
        <v/>
      </c>
    </row>
    <row r="1028">
      <c r="A1028" s="6">
        <f>Data!U1028</f>
        <v/>
      </c>
      <c r="B1028" s="6">
        <f>MOD(A1028-1,365)+1</f>
        <v/>
      </c>
      <c r="C1028" s="7">
        <f>NORM.S.INV(Data!X1028)</f>
        <v/>
      </c>
      <c r="D1028" s="7">
        <f>$J$3*D1027+$J$6*C1028</f>
        <v/>
      </c>
      <c r="E1028" s="12">
        <f>MAR1!$B$5+MAR1!$C$5*COS(2*PI()*B1028/365)+MAR1!$D$5*SIN(2*PI()*B1028/365)+D1028</f>
        <v/>
      </c>
    </row>
    <row r="1029">
      <c r="A1029" s="6">
        <f>Data!U1029</f>
        <v/>
      </c>
      <c r="B1029" s="6">
        <f>MOD(A1029-1,365)+1</f>
        <v/>
      </c>
      <c r="C1029" s="7">
        <f>NORM.S.INV(Data!X1029)</f>
        <v/>
      </c>
      <c r="D1029" s="7">
        <f>$J$3*D1028+$J$6*C1029</f>
        <v/>
      </c>
      <c r="E1029" s="12">
        <f>MAR1!$B$5+MAR1!$C$5*COS(2*PI()*B1029/365)+MAR1!$D$5*SIN(2*PI()*B1029/365)+D1029</f>
        <v/>
      </c>
    </row>
    <row r="1030">
      <c r="A1030" s="6">
        <f>Data!U1030</f>
        <v/>
      </c>
      <c r="B1030" s="6">
        <f>MOD(A1030-1,365)+1</f>
        <v/>
      </c>
      <c r="C1030" s="7">
        <f>NORM.S.INV(Data!X1030)</f>
        <v/>
      </c>
      <c r="D1030" s="7">
        <f>$J$3*D1029+$J$6*C1030</f>
        <v/>
      </c>
      <c r="E1030" s="12">
        <f>MAR1!$B$5+MAR1!$C$5*COS(2*PI()*B1030/365)+MAR1!$D$5*SIN(2*PI()*B1030/365)+D1030</f>
        <v/>
      </c>
    </row>
    <row r="1031">
      <c r="A1031" s="6">
        <f>Data!U1031</f>
        <v/>
      </c>
      <c r="B1031" s="6">
        <f>MOD(A1031-1,365)+1</f>
        <v/>
      </c>
      <c r="C1031" s="7">
        <f>NORM.S.INV(Data!X1031)</f>
        <v/>
      </c>
      <c r="D1031" s="7">
        <f>$J$3*D1030+$J$6*C1031</f>
        <v/>
      </c>
      <c r="E1031" s="12">
        <f>MAR1!$B$5+MAR1!$C$5*COS(2*PI()*B1031/365)+MAR1!$D$5*SIN(2*PI()*B1031/365)+D1031</f>
        <v/>
      </c>
    </row>
    <row r="1032">
      <c r="A1032" s="6">
        <f>Data!U1032</f>
        <v/>
      </c>
      <c r="B1032" s="6">
        <f>MOD(A1032-1,365)+1</f>
        <v/>
      </c>
      <c r="C1032" s="7">
        <f>NORM.S.INV(Data!X1032)</f>
        <v/>
      </c>
      <c r="D1032" s="7">
        <f>$J$3*D1031+$J$6*C1032</f>
        <v/>
      </c>
      <c r="E1032" s="12">
        <f>MAR1!$B$5+MAR1!$C$5*COS(2*PI()*B1032/365)+MAR1!$D$5*SIN(2*PI()*B1032/365)+D1032</f>
        <v/>
      </c>
    </row>
    <row r="1033">
      <c r="A1033" s="6">
        <f>Data!U1033</f>
        <v/>
      </c>
      <c r="B1033" s="6">
        <f>MOD(A1033-1,365)+1</f>
        <v/>
      </c>
      <c r="C1033" s="7">
        <f>NORM.S.INV(Data!X1033)</f>
        <v/>
      </c>
      <c r="D1033" s="7">
        <f>$J$3*D1032+$J$6*C1033</f>
        <v/>
      </c>
      <c r="E1033" s="12">
        <f>MAR1!$B$5+MAR1!$C$5*COS(2*PI()*B1033/365)+MAR1!$D$5*SIN(2*PI()*B1033/365)+D1033</f>
        <v/>
      </c>
    </row>
    <row r="1034">
      <c r="A1034" s="6">
        <f>Data!U1034</f>
        <v/>
      </c>
      <c r="B1034" s="6">
        <f>MOD(A1034-1,365)+1</f>
        <v/>
      </c>
      <c r="C1034" s="7">
        <f>NORM.S.INV(Data!X1034)</f>
        <v/>
      </c>
      <c r="D1034" s="7">
        <f>$J$3*D1033+$J$6*C1034</f>
        <v/>
      </c>
      <c r="E1034" s="12">
        <f>MAR1!$B$5+MAR1!$C$5*COS(2*PI()*B1034/365)+MAR1!$D$5*SIN(2*PI()*B1034/365)+D1034</f>
        <v/>
      </c>
    </row>
    <row r="1035">
      <c r="A1035" s="6">
        <f>Data!U1035</f>
        <v/>
      </c>
      <c r="B1035" s="6">
        <f>MOD(A1035-1,365)+1</f>
        <v/>
      </c>
      <c r="C1035" s="7">
        <f>NORM.S.INV(Data!X1035)</f>
        <v/>
      </c>
      <c r="D1035" s="7">
        <f>$J$3*D1034+$J$6*C1035</f>
        <v/>
      </c>
      <c r="E1035" s="12">
        <f>MAR1!$B$5+MAR1!$C$5*COS(2*PI()*B1035/365)+MAR1!$D$5*SIN(2*PI()*B1035/365)+D1035</f>
        <v/>
      </c>
    </row>
    <row r="1036">
      <c r="A1036" s="6">
        <f>Data!U1036</f>
        <v/>
      </c>
      <c r="B1036" s="6">
        <f>MOD(A1036-1,365)+1</f>
        <v/>
      </c>
      <c r="C1036" s="7">
        <f>NORM.S.INV(Data!X1036)</f>
        <v/>
      </c>
      <c r="D1036" s="7">
        <f>$J$3*D1035+$J$6*C1036</f>
        <v/>
      </c>
      <c r="E1036" s="12">
        <f>MAR1!$B$5+MAR1!$C$5*COS(2*PI()*B1036/365)+MAR1!$D$5*SIN(2*PI()*B1036/365)+D1036</f>
        <v/>
      </c>
    </row>
    <row r="1037">
      <c r="A1037" s="6">
        <f>Data!U1037</f>
        <v/>
      </c>
      <c r="B1037" s="6">
        <f>MOD(A1037-1,365)+1</f>
        <v/>
      </c>
      <c r="C1037" s="7">
        <f>NORM.S.INV(Data!X1037)</f>
        <v/>
      </c>
      <c r="D1037" s="7">
        <f>$J$3*D1036+$J$6*C1037</f>
        <v/>
      </c>
      <c r="E1037" s="12">
        <f>MAR1!$B$5+MAR1!$C$5*COS(2*PI()*B1037/365)+MAR1!$D$5*SIN(2*PI()*B1037/365)+D1037</f>
        <v/>
      </c>
    </row>
    <row r="1038">
      <c r="A1038" s="6">
        <f>Data!U1038</f>
        <v/>
      </c>
      <c r="B1038" s="6">
        <f>MOD(A1038-1,365)+1</f>
        <v/>
      </c>
      <c r="C1038" s="7">
        <f>NORM.S.INV(Data!X1038)</f>
        <v/>
      </c>
      <c r="D1038" s="7">
        <f>$J$3*D1037+$J$6*C1038</f>
        <v/>
      </c>
      <c r="E1038" s="12">
        <f>MAR1!$B$5+MAR1!$C$5*COS(2*PI()*B1038/365)+MAR1!$D$5*SIN(2*PI()*B1038/365)+D1038</f>
        <v/>
      </c>
    </row>
    <row r="1039">
      <c r="A1039" s="6">
        <f>Data!U1039</f>
        <v/>
      </c>
      <c r="B1039" s="6">
        <f>MOD(A1039-1,365)+1</f>
        <v/>
      </c>
      <c r="C1039" s="7">
        <f>NORM.S.INV(Data!X1039)</f>
        <v/>
      </c>
      <c r="D1039" s="7">
        <f>$J$3*D1038+$J$6*C1039</f>
        <v/>
      </c>
      <c r="E1039" s="12">
        <f>MAR1!$B$5+MAR1!$C$5*COS(2*PI()*B1039/365)+MAR1!$D$5*SIN(2*PI()*B1039/365)+D1039</f>
        <v/>
      </c>
    </row>
    <row r="1040">
      <c r="A1040" s="6">
        <f>Data!U1040</f>
        <v/>
      </c>
      <c r="B1040" s="6">
        <f>MOD(A1040-1,365)+1</f>
        <v/>
      </c>
      <c r="C1040" s="7">
        <f>NORM.S.INV(Data!X1040)</f>
        <v/>
      </c>
      <c r="D1040" s="7">
        <f>$J$3*D1039+$J$6*C1040</f>
        <v/>
      </c>
      <c r="E1040" s="12">
        <f>MAR1!$B$5+MAR1!$C$5*COS(2*PI()*B1040/365)+MAR1!$D$5*SIN(2*PI()*B1040/365)+D1040</f>
        <v/>
      </c>
    </row>
    <row r="1041">
      <c r="A1041" s="6">
        <f>Data!U1041</f>
        <v/>
      </c>
      <c r="B1041" s="6">
        <f>MOD(A1041-1,365)+1</f>
        <v/>
      </c>
      <c r="C1041" s="7">
        <f>NORM.S.INV(Data!X1041)</f>
        <v/>
      </c>
      <c r="D1041" s="7">
        <f>$J$3*D1040+$J$6*C1041</f>
        <v/>
      </c>
      <c r="E1041" s="12">
        <f>MAR1!$B$5+MAR1!$C$5*COS(2*PI()*B1041/365)+MAR1!$D$5*SIN(2*PI()*B1041/365)+D1041</f>
        <v/>
      </c>
    </row>
    <row r="1042">
      <c r="A1042" s="6">
        <f>Data!U1042</f>
        <v/>
      </c>
      <c r="B1042" s="6">
        <f>MOD(A1042-1,365)+1</f>
        <v/>
      </c>
      <c r="C1042" s="7">
        <f>NORM.S.INV(Data!X1042)</f>
        <v/>
      </c>
      <c r="D1042" s="7">
        <f>$J$3*D1041+$J$6*C1042</f>
        <v/>
      </c>
      <c r="E1042" s="12">
        <f>MAR1!$B$5+MAR1!$C$5*COS(2*PI()*B1042/365)+MAR1!$D$5*SIN(2*PI()*B1042/365)+D1042</f>
        <v/>
      </c>
    </row>
    <row r="1043">
      <c r="A1043" s="6">
        <f>Data!U1043</f>
        <v/>
      </c>
      <c r="B1043" s="6">
        <f>MOD(A1043-1,365)+1</f>
        <v/>
      </c>
      <c r="C1043" s="7">
        <f>NORM.S.INV(Data!X1043)</f>
        <v/>
      </c>
      <c r="D1043" s="7">
        <f>$J$3*D1042+$J$6*C1043</f>
        <v/>
      </c>
      <c r="E1043" s="12">
        <f>MAR1!$B$5+MAR1!$C$5*COS(2*PI()*B1043/365)+MAR1!$D$5*SIN(2*PI()*B1043/365)+D1043</f>
        <v/>
      </c>
    </row>
    <row r="1044">
      <c r="A1044" s="6">
        <f>Data!U1044</f>
        <v/>
      </c>
      <c r="B1044" s="6">
        <f>MOD(A1044-1,365)+1</f>
        <v/>
      </c>
      <c r="C1044" s="7">
        <f>NORM.S.INV(Data!X1044)</f>
        <v/>
      </c>
      <c r="D1044" s="7">
        <f>$J$3*D1043+$J$6*C1044</f>
        <v/>
      </c>
      <c r="E1044" s="12">
        <f>MAR1!$B$5+MAR1!$C$5*COS(2*PI()*B1044/365)+MAR1!$D$5*SIN(2*PI()*B1044/365)+D1044</f>
        <v/>
      </c>
    </row>
    <row r="1045">
      <c r="A1045" s="6">
        <f>Data!U1045</f>
        <v/>
      </c>
      <c r="B1045" s="6">
        <f>MOD(A1045-1,365)+1</f>
        <v/>
      </c>
      <c r="C1045" s="7">
        <f>NORM.S.INV(Data!X1045)</f>
        <v/>
      </c>
      <c r="D1045" s="7">
        <f>$J$3*D1044+$J$6*C1045</f>
        <v/>
      </c>
      <c r="E1045" s="12">
        <f>MAR1!$B$5+MAR1!$C$5*COS(2*PI()*B1045/365)+MAR1!$D$5*SIN(2*PI()*B1045/365)+D1045</f>
        <v/>
      </c>
    </row>
    <row r="1046">
      <c r="A1046" s="6">
        <f>Data!U1046</f>
        <v/>
      </c>
      <c r="B1046" s="6">
        <f>MOD(A1046-1,365)+1</f>
        <v/>
      </c>
      <c r="C1046" s="7">
        <f>NORM.S.INV(Data!X1046)</f>
        <v/>
      </c>
      <c r="D1046" s="7">
        <f>$J$3*D1045+$J$6*C1046</f>
        <v/>
      </c>
      <c r="E1046" s="12">
        <f>MAR1!$B$5+MAR1!$C$5*COS(2*PI()*B1046/365)+MAR1!$D$5*SIN(2*PI()*B1046/365)+D1046</f>
        <v/>
      </c>
    </row>
    <row r="1047">
      <c r="A1047" s="6">
        <f>Data!U1047</f>
        <v/>
      </c>
      <c r="B1047" s="6">
        <f>MOD(A1047-1,365)+1</f>
        <v/>
      </c>
      <c r="C1047" s="7">
        <f>NORM.S.INV(Data!X1047)</f>
        <v/>
      </c>
      <c r="D1047" s="7">
        <f>$J$3*D1046+$J$6*C1047</f>
        <v/>
      </c>
      <c r="E1047" s="12">
        <f>MAR1!$B$5+MAR1!$C$5*COS(2*PI()*B1047/365)+MAR1!$D$5*SIN(2*PI()*B1047/365)+D1047</f>
        <v/>
      </c>
    </row>
    <row r="1048">
      <c r="A1048" s="6">
        <f>Data!U1048</f>
        <v/>
      </c>
      <c r="B1048" s="6">
        <f>MOD(A1048-1,365)+1</f>
        <v/>
      </c>
      <c r="C1048" s="7">
        <f>NORM.S.INV(Data!X1048)</f>
        <v/>
      </c>
      <c r="D1048" s="7">
        <f>$J$3*D1047+$J$6*C1048</f>
        <v/>
      </c>
      <c r="E1048" s="12">
        <f>MAR1!$B$5+MAR1!$C$5*COS(2*PI()*B1048/365)+MAR1!$D$5*SIN(2*PI()*B1048/365)+D1048</f>
        <v/>
      </c>
    </row>
    <row r="1049">
      <c r="A1049" s="6">
        <f>Data!U1049</f>
        <v/>
      </c>
      <c r="B1049" s="6">
        <f>MOD(A1049-1,365)+1</f>
        <v/>
      </c>
      <c r="C1049" s="7">
        <f>NORM.S.INV(Data!X1049)</f>
        <v/>
      </c>
      <c r="D1049" s="7">
        <f>$J$3*D1048+$J$6*C1049</f>
        <v/>
      </c>
      <c r="E1049" s="12">
        <f>MAR1!$B$5+MAR1!$C$5*COS(2*PI()*B1049/365)+MAR1!$D$5*SIN(2*PI()*B1049/365)+D1049</f>
        <v/>
      </c>
    </row>
    <row r="1050">
      <c r="A1050" s="6">
        <f>Data!U1050</f>
        <v/>
      </c>
      <c r="B1050" s="6">
        <f>MOD(A1050-1,365)+1</f>
        <v/>
      </c>
      <c r="C1050" s="7">
        <f>NORM.S.INV(Data!X1050)</f>
        <v/>
      </c>
      <c r="D1050" s="7">
        <f>$J$3*D1049+$J$6*C1050</f>
        <v/>
      </c>
      <c r="E1050" s="12">
        <f>MAR1!$B$5+MAR1!$C$5*COS(2*PI()*B1050/365)+MAR1!$D$5*SIN(2*PI()*B1050/365)+D1050</f>
        <v/>
      </c>
    </row>
    <row r="1051">
      <c r="A1051" s="6">
        <f>Data!U1051</f>
        <v/>
      </c>
      <c r="B1051" s="6">
        <f>MOD(A1051-1,365)+1</f>
        <v/>
      </c>
      <c r="C1051" s="7">
        <f>NORM.S.INV(Data!X1051)</f>
        <v/>
      </c>
      <c r="D1051" s="7">
        <f>$J$3*D1050+$J$6*C1051</f>
        <v/>
      </c>
      <c r="E1051" s="12">
        <f>MAR1!$B$5+MAR1!$C$5*COS(2*PI()*B1051/365)+MAR1!$D$5*SIN(2*PI()*B1051/365)+D1051</f>
        <v/>
      </c>
    </row>
    <row r="1052">
      <c r="A1052" s="6">
        <f>Data!U1052</f>
        <v/>
      </c>
      <c r="B1052" s="6">
        <f>MOD(A1052-1,365)+1</f>
        <v/>
      </c>
      <c r="C1052" s="7">
        <f>NORM.S.INV(Data!X1052)</f>
        <v/>
      </c>
      <c r="D1052" s="7">
        <f>$J$3*D1051+$J$6*C1052</f>
        <v/>
      </c>
      <c r="E1052" s="12">
        <f>MAR1!$B$5+MAR1!$C$5*COS(2*PI()*B1052/365)+MAR1!$D$5*SIN(2*PI()*B1052/365)+D1052</f>
        <v/>
      </c>
    </row>
    <row r="1053">
      <c r="A1053" s="6">
        <f>Data!U1053</f>
        <v/>
      </c>
      <c r="B1053" s="6">
        <f>MOD(A1053-1,365)+1</f>
        <v/>
      </c>
      <c r="C1053" s="7">
        <f>NORM.S.INV(Data!X1053)</f>
        <v/>
      </c>
      <c r="D1053" s="7">
        <f>$J$3*D1052+$J$6*C1053</f>
        <v/>
      </c>
      <c r="E1053" s="12">
        <f>MAR1!$B$5+MAR1!$C$5*COS(2*PI()*B1053/365)+MAR1!$D$5*SIN(2*PI()*B1053/365)+D1053</f>
        <v/>
      </c>
    </row>
    <row r="1054">
      <c r="A1054" s="6">
        <f>Data!U1054</f>
        <v/>
      </c>
      <c r="B1054" s="6">
        <f>MOD(A1054-1,365)+1</f>
        <v/>
      </c>
      <c r="C1054" s="7">
        <f>NORM.S.INV(Data!X1054)</f>
        <v/>
      </c>
      <c r="D1054" s="7">
        <f>$J$3*D1053+$J$6*C1054</f>
        <v/>
      </c>
      <c r="E1054" s="12">
        <f>MAR1!$B$5+MAR1!$C$5*COS(2*PI()*B1054/365)+MAR1!$D$5*SIN(2*PI()*B1054/365)+D1054</f>
        <v/>
      </c>
    </row>
    <row r="1055">
      <c r="A1055" s="6">
        <f>Data!U1055</f>
        <v/>
      </c>
      <c r="B1055" s="6">
        <f>MOD(A1055-1,365)+1</f>
        <v/>
      </c>
      <c r="C1055" s="7">
        <f>NORM.S.INV(Data!X1055)</f>
        <v/>
      </c>
      <c r="D1055" s="7">
        <f>$J$3*D1054+$J$6*C1055</f>
        <v/>
      </c>
      <c r="E1055" s="12">
        <f>MAR1!$B$5+MAR1!$C$5*COS(2*PI()*B1055/365)+MAR1!$D$5*SIN(2*PI()*B1055/365)+D1055</f>
        <v/>
      </c>
    </row>
    <row r="1056">
      <c r="A1056" s="6">
        <f>Data!U1056</f>
        <v/>
      </c>
      <c r="B1056" s="6">
        <f>MOD(A1056-1,365)+1</f>
        <v/>
      </c>
      <c r="C1056" s="7">
        <f>NORM.S.INV(Data!X1056)</f>
        <v/>
      </c>
      <c r="D1056" s="7">
        <f>$J$3*D1055+$J$6*C1056</f>
        <v/>
      </c>
      <c r="E1056" s="12">
        <f>MAR1!$B$5+MAR1!$C$5*COS(2*PI()*B1056/365)+MAR1!$D$5*SIN(2*PI()*B1056/365)+D1056</f>
        <v/>
      </c>
    </row>
    <row r="1057">
      <c r="A1057" s="6">
        <f>Data!U1057</f>
        <v/>
      </c>
      <c r="B1057" s="6">
        <f>MOD(A1057-1,365)+1</f>
        <v/>
      </c>
      <c r="C1057" s="7">
        <f>NORM.S.INV(Data!X1057)</f>
        <v/>
      </c>
      <c r="D1057" s="7">
        <f>$J$3*D1056+$J$6*C1057</f>
        <v/>
      </c>
      <c r="E1057" s="12">
        <f>MAR1!$B$5+MAR1!$C$5*COS(2*PI()*B1057/365)+MAR1!$D$5*SIN(2*PI()*B1057/365)+D1057</f>
        <v/>
      </c>
    </row>
    <row r="1058">
      <c r="A1058" s="6">
        <f>Data!U1058</f>
        <v/>
      </c>
      <c r="B1058" s="6">
        <f>MOD(A1058-1,365)+1</f>
        <v/>
      </c>
      <c r="C1058" s="7">
        <f>NORM.S.INV(Data!X1058)</f>
        <v/>
      </c>
      <c r="D1058" s="7">
        <f>$J$3*D1057+$J$6*C1058</f>
        <v/>
      </c>
      <c r="E1058" s="12">
        <f>MAR1!$B$5+MAR1!$C$5*COS(2*PI()*B1058/365)+MAR1!$D$5*SIN(2*PI()*B1058/365)+D1058</f>
        <v/>
      </c>
    </row>
    <row r="1059">
      <c r="A1059" s="6">
        <f>Data!U1059</f>
        <v/>
      </c>
      <c r="B1059" s="6">
        <f>MOD(A1059-1,365)+1</f>
        <v/>
      </c>
      <c r="C1059" s="7">
        <f>NORM.S.INV(Data!X1059)</f>
        <v/>
      </c>
      <c r="D1059" s="7">
        <f>$J$3*D1058+$J$6*C1059</f>
        <v/>
      </c>
      <c r="E1059" s="12">
        <f>MAR1!$B$5+MAR1!$C$5*COS(2*PI()*B1059/365)+MAR1!$D$5*SIN(2*PI()*B1059/365)+D1059</f>
        <v/>
      </c>
    </row>
    <row r="1060">
      <c r="A1060" s="6">
        <f>Data!U1060</f>
        <v/>
      </c>
      <c r="B1060" s="6">
        <f>MOD(A1060-1,365)+1</f>
        <v/>
      </c>
      <c r="C1060" s="7">
        <f>NORM.S.INV(Data!X1060)</f>
        <v/>
      </c>
      <c r="D1060" s="7">
        <f>$J$3*D1059+$J$6*C1060</f>
        <v/>
      </c>
      <c r="E1060" s="12">
        <f>MAR1!$B$5+MAR1!$C$5*COS(2*PI()*B1060/365)+MAR1!$D$5*SIN(2*PI()*B1060/365)+D1060</f>
        <v/>
      </c>
    </row>
    <row r="1061">
      <c r="A1061" s="6">
        <f>Data!U1061</f>
        <v/>
      </c>
      <c r="B1061" s="6">
        <f>MOD(A1061-1,365)+1</f>
        <v/>
      </c>
      <c r="C1061" s="7">
        <f>NORM.S.INV(Data!X1061)</f>
        <v/>
      </c>
      <c r="D1061" s="7">
        <f>$J$3*D1060+$J$6*C1061</f>
        <v/>
      </c>
      <c r="E1061" s="12">
        <f>MAR1!$B$5+MAR1!$C$5*COS(2*PI()*B1061/365)+MAR1!$D$5*SIN(2*PI()*B1061/365)+D1061</f>
        <v/>
      </c>
    </row>
    <row r="1062">
      <c r="A1062" s="6">
        <f>Data!U1062</f>
        <v/>
      </c>
      <c r="B1062" s="6">
        <f>MOD(A1062-1,365)+1</f>
        <v/>
      </c>
      <c r="C1062" s="7">
        <f>NORM.S.INV(Data!X1062)</f>
        <v/>
      </c>
      <c r="D1062" s="7">
        <f>$J$3*D1061+$J$6*C1062</f>
        <v/>
      </c>
      <c r="E1062" s="12">
        <f>MAR1!$B$5+MAR1!$C$5*COS(2*PI()*B1062/365)+MAR1!$D$5*SIN(2*PI()*B1062/365)+D1062</f>
        <v/>
      </c>
    </row>
    <row r="1063">
      <c r="A1063" s="6">
        <f>Data!U1063</f>
        <v/>
      </c>
      <c r="B1063" s="6">
        <f>MOD(A1063-1,365)+1</f>
        <v/>
      </c>
      <c r="C1063" s="7">
        <f>NORM.S.INV(Data!X1063)</f>
        <v/>
      </c>
      <c r="D1063" s="7">
        <f>$J$3*D1062+$J$6*C1063</f>
        <v/>
      </c>
      <c r="E1063" s="12">
        <f>MAR1!$B$5+MAR1!$C$5*COS(2*PI()*B1063/365)+MAR1!$D$5*SIN(2*PI()*B1063/365)+D1063</f>
        <v/>
      </c>
    </row>
    <row r="1064">
      <c r="A1064" s="6">
        <f>Data!U1064</f>
        <v/>
      </c>
      <c r="B1064" s="6">
        <f>MOD(A1064-1,365)+1</f>
        <v/>
      </c>
      <c r="C1064" s="7">
        <f>NORM.S.INV(Data!X1064)</f>
        <v/>
      </c>
      <c r="D1064" s="7">
        <f>$J$3*D1063+$J$6*C1064</f>
        <v/>
      </c>
      <c r="E1064" s="12">
        <f>MAR1!$B$5+MAR1!$C$5*COS(2*PI()*B1064/365)+MAR1!$D$5*SIN(2*PI()*B1064/365)+D1064</f>
        <v/>
      </c>
    </row>
    <row r="1065">
      <c r="A1065" s="6">
        <f>Data!U1065</f>
        <v/>
      </c>
      <c r="B1065" s="6">
        <f>MOD(A1065-1,365)+1</f>
        <v/>
      </c>
      <c r="C1065" s="7">
        <f>NORM.S.INV(Data!X1065)</f>
        <v/>
      </c>
      <c r="D1065" s="7">
        <f>$J$3*D1064+$J$6*C1065</f>
        <v/>
      </c>
      <c r="E1065" s="12">
        <f>MAR1!$B$5+MAR1!$C$5*COS(2*PI()*B1065/365)+MAR1!$D$5*SIN(2*PI()*B1065/365)+D1065</f>
        <v/>
      </c>
    </row>
    <row r="1066">
      <c r="A1066" s="6">
        <f>Data!U1066</f>
        <v/>
      </c>
      <c r="B1066" s="6">
        <f>MOD(A1066-1,365)+1</f>
        <v/>
      </c>
      <c r="C1066" s="7">
        <f>NORM.S.INV(Data!X1066)</f>
        <v/>
      </c>
      <c r="D1066" s="7">
        <f>$J$3*D1065+$J$6*C1066</f>
        <v/>
      </c>
      <c r="E1066" s="12">
        <f>MAR1!$B$5+MAR1!$C$5*COS(2*PI()*B1066/365)+MAR1!$D$5*SIN(2*PI()*B1066/365)+D1066</f>
        <v/>
      </c>
    </row>
    <row r="1067">
      <c r="A1067" s="6">
        <f>Data!U1067</f>
        <v/>
      </c>
      <c r="B1067" s="6">
        <f>MOD(A1067-1,365)+1</f>
        <v/>
      </c>
      <c r="C1067" s="7">
        <f>NORM.S.INV(Data!X1067)</f>
        <v/>
      </c>
      <c r="D1067" s="7">
        <f>$J$3*D1066+$J$6*C1067</f>
        <v/>
      </c>
      <c r="E1067" s="12">
        <f>MAR1!$B$5+MAR1!$C$5*COS(2*PI()*B1067/365)+MAR1!$D$5*SIN(2*PI()*B1067/365)+D1067</f>
        <v/>
      </c>
    </row>
    <row r="1068">
      <c r="A1068" s="6">
        <f>Data!U1068</f>
        <v/>
      </c>
      <c r="B1068" s="6">
        <f>MOD(A1068-1,365)+1</f>
        <v/>
      </c>
      <c r="C1068" s="7">
        <f>NORM.S.INV(Data!X1068)</f>
        <v/>
      </c>
      <c r="D1068" s="7">
        <f>$J$3*D1067+$J$6*C1068</f>
        <v/>
      </c>
      <c r="E1068" s="12">
        <f>MAR1!$B$5+MAR1!$C$5*COS(2*PI()*B1068/365)+MAR1!$D$5*SIN(2*PI()*B1068/365)+D1068</f>
        <v/>
      </c>
    </row>
    <row r="1069">
      <c r="A1069" s="6">
        <f>Data!U1069</f>
        <v/>
      </c>
      <c r="B1069" s="6">
        <f>MOD(A1069-1,365)+1</f>
        <v/>
      </c>
      <c r="C1069" s="7">
        <f>NORM.S.INV(Data!X1069)</f>
        <v/>
      </c>
      <c r="D1069" s="7">
        <f>$J$3*D1068+$J$6*C1069</f>
        <v/>
      </c>
      <c r="E1069" s="12">
        <f>MAR1!$B$5+MAR1!$C$5*COS(2*PI()*B1069/365)+MAR1!$D$5*SIN(2*PI()*B1069/365)+D1069</f>
        <v/>
      </c>
    </row>
    <row r="1070">
      <c r="A1070" s="6">
        <f>Data!U1070</f>
        <v/>
      </c>
      <c r="B1070" s="6">
        <f>MOD(A1070-1,365)+1</f>
        <v/>
      </c>
      <c r="C1070" s="7">
        <f>NORM.S.INV(Data!X1070)</f>
        <v/>
      </c>
      <c r="D1070" s="7">
        <f>$J$3*D1069+$J$6*C1070</f>
        <v/>
      </c>
      <c r="E1070" s="12">
        <f>MAR1!$B$5+MAR1!$C$5*COS(2*PI()*B1070/365)+MAR1!$D$5*SIN(2*PI()*B1070/365)+D1070</f>
        <v/>
      </c>
    </row>
    <row r="1071">
      <c r="A1071" s="6">
        <f>Data!U1071</f>
        <v/>
      </c>
      <c r="B1071" s="6">
        <f>MOD(A1071-1,365)+1</f>
        <v/>
      </c>
      <c r="C1071" s="7">
        <f>NORM.S.INV(Data!X1071)</f>
        <v/>
      </c>
      <c r="D1071" s="7">
        <f>$J$3*D1070+$J$6*C1071</f>
        <v/>
      </c>
      <c r="E1071" s="12">
        <f>MAR1!$B$5+MAR1!$C$5*COS(2*PI()*B1071/365)+MAR1!$D$5*SIN(2*PI()*B1071/365)+D1071</f>
        <v/>
      </c>
    </row>
    <row r="1072">
      <c r="A1072" s="6">
        <f>Data!U1072</f>
        <v/>
      </c>
      <c r="B1072" s="6">
        <f>MOD(A1072-1,365)+1</f>
        <v/>
      </c>
      <c r="C1072" s="7">
        <f>NORM.S.INV(Data!X1072)</f>
        <v/>
      </c>
      <c r="D1072" s="7">
        <f>$J$3*D1071+$J$6*C1072</f>
        <v/>
      </c>
      <c r="E1072" s="12">
        <f>MAR1!$B$5+MAR1!$C$5*COS(2*PI()*B1072/365)+MAR1!$D$5*SIN(2*PI()*B1072/365)+D1072</f>
        <v/>
      </c>
    </row>
    <row r="1073">
      <c r="A1073" s="6">
        <f>Data!U1073</f>
        <v/>
      </c>
      <c r="B1073" s="6">
        <f>MOD(A1073-1,365)+1</f>
        <v/>
      </c>
      <c r="C1073" s="7">
        <f>NORM.S.INV(Data!X1073)</f>
        <v/>
      </c>
      <c r="D1073" s="7">
        <f>$J$3*D1072+$J$6*C1073</f>
        <v/>
      </c>
      <c r="E1073" s="12">
        <f>MAR1!$B$5+MAR1!$C$5*COS(2*PI()*B1073/365)+MAR1!$D$5*SIN(2*PI()*B1073/365)+D1073</f>
        <v/>
      </c>
    </row>
    <row r="1074">
      <c r="A1074" s="6">
        <f>Data!U1074</f>
        <v/>
      </c>
      <c r="B1074" s="6">
        <f>MOD(A1074-1,365)+1</f>
        <v/>
      </c>
      <c r="C1074" s="7">
        <f>NORM.S.INV(Data!X1074)</f>
        <v/>
      </c>
      <c r="D1074" s="7">
        <f>$J$3*D1073+$J$6*C1074</f>
        <v/>
      </c>
      <c r="E1074" s="12">
        <f>MAR1!$B$5+MAR1!$C$5*COS(2*PI()*B1074/365)+MAR1!$D$5*SIN(2*PI()*B1074/365)+D1074</f>
        <v/>
      </c>
    </row>
    <row r="1075">
      <c r="A1075" s="6">
        <f>Data!U1075</f>
        <v/>
      </c>
      <c r="B1075" s="6">
        <f>MOD(A1075-1,365)+1</f>
        <v/>
      </c>
      <c r="C1075" s="7">
        <f>NORM.S.INV(Data!X1075)</f>
        <v/>
      </c>
      <c r="D1075" s="7">
        <f>$J$3*D1074+$J$6*C1075</f>
        <v/>
      </c>
      <c r="E1075" s="12">
        <f>MAR1!$B$5+MAR1!$C$5*COS(2*PI()*B1075/365)+MAR1!$D$5*SIN(2*PI()*B1075/365)+D1075</f>
        <v/>
      </c>
    </row>
    <row r="1076">
      <c r="A1076" s="6">
        <f>Data!U1076</f>
        <v/>
      </c>
      <c r="B1076" s="6">
        <f>MOD(A1076-1,365)+1</f>
        <v/>
      </c>
      <c r="C1076" s="7">
        <f>NORM.S.INV(Data!X1076)</f>
        <v/>
      </c>
      <c r="D1076" s="7">
        <f>$J$3*D1075+$J$6*C1076</f>
        <v/>
      </c>
      <c r="E1076" s="12">
        <f>MAR1!$B$5+MAR1!$C$5*COS(2*PI()*B1076/365)+MAR1!$D$5*SIN(2*PI()*B1076/365)+D1076</f>
        <v/>
      </c>
    </row>
    <row r="1077">
      <c r="A1077" s="6">
        <f>Data!U1077</f>
        <v/>
      </c>
      <c r="B1077" s="6">
        <f>MOD(A1077-1,365)+1</f>
        <v/>
      </c>
      <c r="C1077" s="7">
        <f>NORM.S.INV(Data!X1077)</f>
        <v/>
      </c>
      <c r="D1077" s="7">
        <f>$J$3*D1076+$J$6*C1077</f>
        <v/>
      </c>
      <c r="E1077" s="12">
        <f>MAR1!$B$5+MAR1!$C$5*COS(2*PI()*B1077/365)+MAR1!$D$5*SIN(2*PI()*B1077/365)+D1077</f>
        <v/>
      </c>
    </row>
    <row r="1078">
      <c r="A1078" s="6">
        <f>Data!U1078</f>
        <v/>
      </c>
      <c r="B1078" s="6">
        <f>MOD(A1078-1,365)+1</f>
        <v/>
      </c>
      <c r="C1078" s="7">
        <f>NORM.S.INV(Data!X1078)</f>
        <v/>
      </c>
      <c r="D1078" s="7">
        <f>$J$3*D1077+$J$6*C1078</f>
        <v/>
      </c>
      <c r="E1078" s="12">
        <f>MAR1!$B$5+MAR1!$C$5*COS(2*PI()*B1078/365)+MAR1!$D$5*SIN(2*PI()*B1078/365)+D1078</f>
        <v/>
      </c>
    </row>
    <row r="1079">
      <c r="A1079" s="6">
        <f>Data!U1079</f>
        <v/>
      </c>
      <c r="B1079" s="6">
        <f>MOD(A1079-1,365)+1</f>
        <v/>
      </c>
      <c r="C1079" s="7">
        <f>NORM.S.INV(Data!X1079)</f>
        <v/>
      </c>
      <c r="D1079" s="7">
        <f>$J$3*D1078+$J$6*C1079</f>
        <v/>
      </c>
      <c r="E1079" s="12">
        <f>MAR1!$B$5+MAR1!$C$5*COS(2*PI()*B1079/365)+MAR1!$D$5*SIN(2*PI()*B1079/365)+D1079</f>
        <v/>
      </c>
    </row>
    <row r="1080">
      <c r="A1080" s="6">
        <f>Data!U1080</f>
        <v/>
      </c>
      <c r="B1080" s="6">
        <f>MOD(A1080-1,365)+1</f>
        <v/>
      </c>
      <c r="C1080" s="7">
        <f>NORM.S.INV(Data!X1080)</f>
        <v/>
      </c>
      <c r="D1080" s="7">
        <f>$J$3*D1079+$J$6*C1080</f>
        <v/>
      </c>
      <c r="E1080" s="12">
        <f>MAR1!$B$5+MAR1!$C$5*COS(2*PI()*B1080/365)+MAR1!$D$5*SIN(2*PI()*B1080/365)+D1080</f>
        <v/>
      </c>
    </row>
    <row r="1081">
      <c r="A1081" s="6">
        <f>Data!U1081</f>
        <v/>
      </c>
      <c r="B1081" s="6">
        <f>MOD(A1081-1,365)+1</f>
        <v/>
      </c>
      <c r="C1081" s="7">
        <f>NORM.S.INV(Data!X1081)</f>
        <v/>
      </c>
      <c r="D1081" s="7">
        <f>$J$3*D1080+$J$6*C1081</f>
        <v/>
      </c>
      <c r="E1081" s="12">
        <f>MAR1!$B$5+MAR1!$C$5*COS(2*PI()*B1081/365)+MAR1!$D$5*SIN(2*PI()*B1081/365)+D1081</f>
        <v/>
      </c>
    </row>
    <row r="1082">
      <c r="A1082" s="6">
        <f>Data!U1082</f>
        <v/>
      </c>
      <c r="B1082" s="6">
        <f>MOD(A1082-1,365)+1</f>
        <v/>
      </c>
      <c r="C1082" s="7">
        <f>NORM.S.INV(Data!X1082)</f>
        <v/>
      </c>
      <c r="D1082" s="7">
        <f>$J$3*D1081+$J$6*C1082</f>
        <v/>
      </c>
      <c r="E1082" s="12">
        <f>MAR1!$B$5+MAR1!$C$5*COS(2*PI()*B1082/365)+MAR1!$D$5*SIN(2*PI()*B1082/365)+D1082</f>
        <v/>
      </c>
    </row>
    <row r="1083">
      <c r="A1083" s="6">
        <f>Data!U1083</f>
        <v/>
      </c>
      <c r="B1083" s="6">
        <f>MOD(A1083-1,365)+1</f>
        <v/>
      </c>
      <c r="C1083" s="7">
        <f>NORM.S.INV(Data!X1083)</f>
        <v/>
      </c>
      <c r="D1083" s="7">
        <f>$J$3*D1082+$J$6*C1083</f>
        <v/>
      </c>
      <c r="E1083" s="12">
        <f>MAR1!$B$5+MAR1!$C$5*COS(2*PI()*B1083/365)+MAR1!$D$5*SIN(2*PI()*B1083/365)+D1083</f>
        <v/>
      </c>
    </row>
    <row r="1084">
      <c r="A1084" s="6">
        <f>Data!U1084</f>
        <v/>
      </c>
      <c r="B1084" s="6">
        <f>MOD(A1084-1,365)+1</f>
        <v/>
      </c>
      <c r="C1084" s="7">
        <f>NORM.S.INV(Data!X1084)</f>
        <v/>
      </c>
      <c r="D1084" s="7">
        <f>$J$3*D1083+$J$6*C1084</f>
        <v/>
      </c>
      <c r="E1084" s="12">
        <f>MAR1!$B$5+MAR1!$C$5*COS(2*PI()*B1084/365)+MAR1!$D$5*SIN(2*PI()*B1084/365)+D1084</f>
        <v/>
      </c>
    </row>
    <row r="1085">
      <c r="A1085" s="6">
        <f>Data!U1085</f>
        <v/>
      </c>
      <c r="B1085" s="6">
        <f>MOD(A1085-1,365)+1</f>
        <v/>
      </c>
      <c r="C1085" s="7">
        <f>NORM.S.INV(Data!X1085)</f>
        <v/>
      </c>
      <c r="D1085" s="7">
        <f>$J$3*D1084+$J$6*C1085</f>
        <v/>
      </c>
      <c r="E1085" s="12">
        <f>MAR1!$B$5+MAR1!$C$5*COS(2*PI()*B1085/365)+MAR1!$D$5*SIN(2*PI()*B1085/365)+D1085</f>
        <v/>
      </c>
    </row>
    <row r="1086">
      <c r="A1086" s="6">
        <f>Data!U1086</f>
        <v/>
      </c>
      <c r="B1086" s="6">
        <f>MOD(A1086-1,365)+1</f>
        <v/>
      </c>
      <c r="C1086" s="7">
        <f>NORM.S.INV(Data!X1086)</f>
        <v/>
      </c>
      <c r="D1086" s="7">
        <f>$J$3*D1085+$J$6*C1086</f>
        <v/>
      </c>
      <c r="E1086" s="12">
        <f>MAR1!$B$5+MAR1!$C$5*COS(2*PI()*B1086/365)+MAR1!$D$5*SIN(2*PI()*B1086/365)+D1086</f>
        <v/>
      </c>
    </row>
    <row r="1087">
      <c r="A1087" s="6">
        <f>Data!U1087</f>
        <v/>
      </c>
      <c r="B1087" s="6">
        <f>MOD(A1087-1,365)+1</f>
        <v/>
      </c>
      <c r="C1087" s="7">
        <f>NORM.S.INV(Data!X1087)</f>
        <v/>
      </c>
      <c r="D1087" s="7">
        <f>$J$3*D1086+$J$6*C1087</f>
        <v/>
      </c>
      <c r="E1087" s="12">
        <f>MAR1!$B$5+MAR1!$C$5*COS(2*PI()*B1087/365)+MAR1!$D$5*SIN(2*PI()*B1087/365)+D1087</f>
        <v/>
      </c>
    </row>
    <row r="1088">
      <c r="A1088" s="6">
        <f>Data!U1088</f>
        <v/>
      </c>
      <c r="B1088" s="6">
        <f>MOD(A1088-1,365)+1</f>
        <v/>
      </c>
      <c r="C1088" s="7">
        <f>NORM.S.INV(Data!X1088)</f>
        <v/>
      </c>
      <c r="D1088" s="7">
        <f>$J$3*D1087+$J$6*C1088</f>
        <v/>
      </c>
      <c r="E1088" s="12">
        <f>MAR1!$B$5+MAR1!$C$5*COS(2*PI()*B1088/365)+MAR1!$D$5*SIN(2*PI()*B1088/365)+D1088</f>
        <v/>
      </c>
    </row>
    <row r="1089">
      <c r="A1089" s="6">
        <f>Data!U1089</f>
        <v/>
      </c>
      <c r="B1089" s="6">
        <f>MOD(A1089-1,365)+1</f>
        <v/>
      </c>
      <c r="C1089" s="7">
        <f>NORM.S.INV(Data!X1089)</f>
        <v/>
      </c>
      <c r="D1089" s="7">
        <f>$J$3*D1088+$J$6*C1089</f>
        <v/>
      </c>
      <c r="E1089" s="12">
        <f>MAR1!$B$5+MAR1!$C$5*COS(2*PI()*B1089/365)+MAR1!$D$5*SIN(2*PI()*B1089/365)+D1089</f>
        <v/>
      </c>
    </row>
    <row r="1090">
      <c r="A1090" s="6">
        <f>Data!U1090</f>
        <v/>
      </c>
      <c r="B1090" s="6">
        <f>MOD(A1090-1,365)+1</f>
        <v/>
      </c>
      <c r="C1090" s="7">
        <f>NORM.S.INV(Data!X1090)</f>
        <v/>
      </c>
      <c r="D1090" s="7">
        <f>$J$3*D1089+$J$6*C1090</f>
        <v/>
      </c>
      <c r="E1090" s="12">
        <f>MAR1!$B$5+MAR1!$C$5*COS(2*PI()*B1090/365)+MAR1!$D$5*SIN(2*PI()*B1090/365)+D1090</f>
        <v/>
      </c>
    </row>
    <row r="1091">
      <c r="A1091" s="6">
        <f>Data!U1091</f>
        <v/>
      </c>
      <c r="B1091" s="6">
        <f>MOD(A1091-1,365)+1</f>
        <v/>
      </c>
      <c r="C1091" s="7">
        <f>NORM.S.INV(Data!X1091)</f>
        <v/>
      </c>
      <c r="D1091" s="7">
        <f>$J$3*D1090+$J$6*C1091</f>
        <v/>
      </c>
      <c r="E1091" s="12">
        <f>MAR1!$B$5+MAR1!$C$5*COS(2*PI()*B1091/365)+MAR1!$D$5*SIN(2*PI()*B1091/365)+D1091</f>
        <v/>
      </c>
    </row>
    <row r="1092">
      <c r="A1092" s="6">
        <f>Data!U1092</f>
        <v/>
      </c>
      <c r="B1092" s="6">
        <f>MOD(A1092-1,365)+1</f>
        <v/>
      </c>
      <c r="C1092" s="7">
        <f>NORM.S.INV(Data!X1092)</f>
        <v/>
      </c>
      <c r="D1092" s="7">
        <f>$J$3*D1091+$J$6*C1092</f>
        <v/>
      </c>
      <c r="E1092" s="12">
        <f>MAR1!$B$5+MAR1!$C$5*COS(2*PI()*B1092/365)+MAR1!$D$5*SIN(2*PI()*B1092/365)+D1092</f>
        <v/>
      </c>
    </row>
    <row r="1093">
      <c r="A1093" s="6">
        <f>Data!U1093</f>
        <v/>
      </c>
      <c r="B1093" s="6">
        <f>MOD(A1093-1,365)+1</f>
        <v/>
      </c>
      <c r="C1093" s="7">
        <f>NORM.S.INV(Data!X1093)</f>
        <v/>
      </c>
      <c r="D1093" s="7">
        <f>$J$3*D1092+$J$6*C1093</f>
        <v/>
      </c>
      <c r="E1093" s="12">
        <f>MAR1!$B$5+MAR1!$C$5*COS(2*PI()*B1093/365)+MAR1!$D$5*SIN(2*PI()*B1093/365)+D1093</f>
        <v/>
      </c>
    </row>
    <row r="1094">
      <c r="A1094" s="6">
        <f>Data!U1094</f>
        <v/>
      </c>
      <c r="B1094" s="6">
        <f>MOD(A1094-1,365)+1</f>
        <v/>
      </c>
      <c r="C1094" s="7">
        <f>NORM.S.INV(Data!X1094)</f>
        <v/>
      </c>
      <c r="D1094" s="7">
        <f>$J$3*D1093+$J$6*C1094</f>
        <v/>
      </c>
      <c r="E1094" s="12">
        <f>MAR1!$B$5+MAR1!$C$5*COS(2*PI()*B1094/365)+MAR1!$D$5*SIN(2*PI()*B1094/365)+D1094</f>
        <v/>
      </c>
    </row>
    <row r="1095">
      <c r="A1095" s="6">
        <f>Data!U1095</f>
        <v/>
      </c>
      <c r="B1095" s="6">
        <f>MOD(A1095-1,365)+1</f>
        <v/>
      </c>
      <c r="C1095" s="7">
        <f>NORM.S.INV(Data!X1095)</f>
        <v/>
      </c>
      <c r="D1095" s="7">
        <f>$J$3*D1094+$J$6*C1095</f>
        <v/>
      </c>
      <c r="E1095" s="12">
        <f>MAR1!$B$5+MAR1!$C$5*COS(2*PI()*B1095/365)+MAR1!$D$5*SIN(2*PI()*B1095/365)+D1095</f>
        <v/>
      </c>
    </row>
    <row r="1096">
      <c r="A1096" s="6">
        <f>Data!U1096</f>
        <v/>
      </c>
      <c r="B1096" s="6">
        <f>MOD(A1096-1,365)+1</f>
        <v/>
      </c>
      <c r="C1096" s="7">
        <f>NORM.S.INV(Data!X1096)</f>
        <v/>
      </c>
      <c r="D1096" s="7">
        <f>$J$3*D1095+$J$6*C1096</f>
        <v/>
      </c>
      <c r="E1096" s="12">
        <f>MAR1!$B$5+MAR1!$C$5*COS(2*PI()*B1096/365)+MAR1!$D$5*SIN(2*PI()*B1096/365)+D1096</f>
        <v/>
      </c>
    </row>
    <row r="1097">
      <c r="A1097" s="6">
        <f>Data!U1097</f>
        <v/>
      </c>
      <c r="B1097" s="6">
        <f>MOD(A1097-1,365)+1</f>
        <v/>
      </c>
      <c r="C1097" s="7">
        <f>NORM.S.INV(Data!X1097)</f>
        <v/>
      </c>
      <c r="D1097" s="7">
        <f>$J$3*D1096+$J$6*C1097</f>
        <v/>
      </c>
      <c r="E1097" s="12">
        <f>MAR1!$B$5+MAR1!$C$5*COS(2*PI()*B1097/365)+MAR1!$D$5*SIN(2*PI()*B1097/365)+D1097</f>
        <v/>
      </c>
    </row>
    <row r="1098">
      <c r="A1098" s="6">
        <f>Data!U1098</f>
        <v/>
      </c>
      <c r="B1098" s="6">
        <f>MOD(A1098-1,365)+1</f>
        <v/>
      </c>
      <c r="C1098" s="7">
        <f>NORM.S.INV(Data!X1098)</f>
        <v/>
      </c>
      <c r="D1098" s="7">
        <f>$J$3*D1097+$J$6*C1098</f>
        <v/>
      </c>
      <c r="E1098" s="12">
        <f>MAR1!$B$5+MAR1!$C$5*COS(2*PI()*B1098/365)+MAR1!$D$5*SIN(2*PI()*B1098/365)+D1098</f>
        <v/>
      </c>
    </row>
    <row r="1099">
      <c r="A1099" s="6">
        <f>Data!U1099</f>
        <v/>
      </c>
      <c r="B1099" s="6">
        <f>MOD(A1099-1,365)+1</f>
        <v/>
      </c>
      <c r="C1099" s="7">
        <f>NORM.S.INV(Data!X1099)</f>
        <v/>
      </c>
      <c r="D1099" s="7">
        <f>$J$3*D1098+$J$6*C1099</f>
        <v/>
      </c>
      <c r="E1099" s="12">
        <f>MAR1!$B$5+MAR1!$C$5*COS(2*PI()*B1099/365)+MAR1!$D$5*SIN(2*PI()*B1099/365)+D1099</f>
        <v/>
      </c>
    </row>
    <row r="1100">
      <c r="A1100" s="6">
        <f>Data!U1100</f>
        <v/>
      </c>
      <c r="B1100" s="6">
        <f>MOD(A1100-1,365)+1</f>
        <v/>
      </c>
      <c r="C1100" s="7">
        <f>NORM.S.INV(Data!X1100)</f>
        <v/>
      </c>
      <c r="D1100" s="7">
        <f>$J$3*D1099+$J$6*C1100</f>
        <v/>
      </c>
      <c r="E1100" s="12">
        <f>MAR1!$B$5+MAR1!$C$5*COS(2*PI()*B1100/365)+MAR1!$D$5*SIN(2*PI()*B1100/365)+D1100</f>
        <v/>
      </c>
    </row>
    <row r="1101">
      <c r="A1101" s="6">
        <f>Data!U1101</f>
        <v/>
      </c>
      <c r="B1101" s="6">
        <f>MOD(A1101-1,365)+1</f>
        <v/>
      </c>
      <c r="C1101" s="7">
        <f>NORM.S.INV(Data!X1101)</f>
        <v/>
      </c>
      <c r="D1101" s="7">
        <f>$J$3*D1100+$J$6*C1101</f>
        <v/>
      </c>
      <c r="E1101" s="12">
        <f>MAR1!$B$5+MAR1!$C$5*COS(2*PI()*B1101/365)+MAR1!$D$5*SIN(2*PI()*B1101/365)+D1101</f>
        <v/>
      </c>
    </row>
    <row r="1102">
      <c r="A1102" s="6">
        <f>Data!U1102</f>
        <v/>
      </c>
      <c r="B1102" s="6">
        <f>MOD(A1102-1,365)+1</f>
        <v/>
      </c>
      <c r="C1102" s="7">
        <f>NORM.S.INV(Data!X1102)</f>
        <v/>
      </c>
      <c r="D1102" s="7">
        <f>$J$3*D1101+$J$6*C1102</f>
        <v/>
      </c>
      <c r="E1102" s="12">
        <f>MAR1!$B$5+MAR1!$C$5*COS(2*PI()*B1102/365)+MAR1!$D$5*SIN(2*PI()*B1102/365)+D1102</f>
        <v/>
      </c>
    </row>
    <row r="1103">
      <c r="A1103" s="6">
        <f>Data!U1103</f>
        <v/>
      </c>
      <c r="B1103" s="6">
        <f>MOD(A1103-1,365)+1</f>
        <v/>
      </c>
      <c r="C1103" s="7">
        <f>NORM.S.INV(Data!X1103)</f>
        <v/>
      </c>
      <c r="D1103" s="7">
        <f>$J$3*D1102+$J$6*C1103</f>
        <v/>
      </c>
      <c r="E1103" s="12">
        <f>MAR1!$B$5+MAR1!$C$5*COS(2*PI()*B1103/365)+MAR1!$D$5*SIN(2*PI()*B1103/365)+D1103</f>
        <v/>
      </c>
    </row>
    <row r="1104">
      <c r="A1104" s="6">
        <f>Data!U1104</f>
        <v/>
      </c>
      <c r="B1104" s="6">
        <f>MOD(A1104-1,365)+1</f>
        <v/>
      </c>
      <c r="C1104" s="7">
        <f>NORM.S.INV(Data!X1104)</f>
        <v/>
      </c>
      <c r="D1104" s="7">
        <f>$J$3*D1103+$J$6*C1104</f>
        <v/>
      </c>
      <c r="E1104" s="12">
        <f>MAR1!$B$5+MAR1!$C$5*COS(2*PI()*B1104/365)+MAR1!$D$5*SIN(2*PI()*B1104/365)+D1104</f>
        <v/>
      </c>
    </row>
    <row r="1105">
      <c r="A1105" s="6">
        <f>Data!U1105</f>
        <v/>
      </c>
      <c r="B1105" s="6">
        <f>MOD(A1105-1,365)+1</f>
        <v/>
      </c>
      <c r="C1105" s="7">
        <f>NORM.S.INV(Data!X1105)</f>
        <v/>
      </c>
      <c r="D1105" s="7">
        <f>$J$3*D1104+$J$6*C1105</f>
        <v/>
      </c>
      <c r="E1105" s="12">
        <f>MAR1!$B$5+MAR1!$C$5*COS(2*PI()*B1105/365)+MAR1!$D$5*SIN(2*PI()*B1105/365)+D1105</f>
        <v/>
      </c>
    </row>
    <row r="1106">
      <c r="A1106" s="6">
        <f>Data!U1106</f>
        <v/>
      </c>
      <c r="B1106" s="6">
        <f>MOD(A1106-1,365)+1</f>
        <v/>
      </c>
      <c r="C1106" s="7">
        <f>NORM.S.INV(Data!X1106)</f>
        <v/>
      </c>
      <c r="D1106" s="7">
        <f>$J$3*D1105+$J$6*C1106</f>
        <v/>
      </c>
      <c r="E1106" s="12">
        <f>MAR1!$B$5+MAR1!$C$5*COS(2*PI()*B1106/365)+MAR1!$D$5*SIN(2*PI()*B1106/365)+D1106</f>
        <v/>
      </c>
    </row>
    <row r="1107">
      <c r="A1107" s="6">
        <f>Data!U1107</f>
        <v/>
      </c>
      <c r="B1107" s="6">
        <f>MOD(A1107-1,365)+1</f>
        <v/>
      </c>
      <c r="C1107" s="7">
        <f>NORM.S.INV(Data!X1107)</f>
        <v/>
      </c>
      <c r="D1107" s="7">
        <f>$J$3*D1106+$J$6*C1107</f>
        <v/>
      </c>
      <c r="E1107" s="12">
        <f>MAR1!$B$5+MAR1!$C$5*COS(2*PI()*B1107/365)+MAR1!$D$5*SIN(2*PI()*B1107/365)+D1107</f>
        <v/>
      </c>
    </row>
    <row r="1108">
      <c r="A1108" s="6">
        <f>Data!U1108</f>
        <v/>
      </c>
      <c r="B1108" s="6">
        <f>MOD(A1108-1,365)+1</f>
        <v/>
      </c>
      <c r="C1108" s="7">
        <f>NORM.S.INV(Data!X1108)</f>
        <v/>
      </c>
      <c r="D1108" s="7">
        <f>$J$3*D1107+$J$6*C1108</f>
        <v/>
      </c>
      <c r="E1108" s="12">
        <f>MAR1!$B$5+MAR1!$C$5*COS(2*PI()*B1108/365)+MAR1!$D$5*SIN(2*PI()*B1108/365)+D1108</f>
        <v/>
      </c>
    </row>
    <row r="1109">
      <c r="A1109" s="6">
        <f>Data!U1109</f>
        <v/>
      </c>
      <c r="B1109" s="6">
        <f>MOD(A1109-1,365)+1</f>
        <v/>
      </c>
      <c r="C1109" s="7">
        <f>NORM.S.INV(Data!X1109)</f>
        <v/>
      </c>
      <c r="D1109" s="7">
        <f>$J$3*D1108+$J$6*C1109</f>
        <v/>
      </c>
      <c r="E1109" s="12">
        <f>MAR1!$B$5+MAR1!$C$5*COS(2*PI()*B1109/365)+MAR1!$D$5*SIN(2*PI()*B1109/365)+D1109</f>
        <v/>
      </c>
    </row>
    <row r="1110">
      <c r="A1110" s="6">
        <f>Data!U1110</f>
        <v/>
      </c>
      <c r="B1110" s="6">
        <f>MOD(A1110-1,365)+1</f>
        <v/>
      </c>
      <c r="C1110" s="7">
        <f>NORM.S.INV(Data!X1110)</f>
        <v/>
      </c>
      <c r="D1110" s="7">
        <f>$J$3*D1109+$J$6*C1110</f>
        <v/>
      </c>
      <c r="E1110" s="12">
        <f>MAR1!$B$5+MAR1!$C$5*COS(2*PI()*B1110/365)+MAR1!$D$5*SIN(2*PI()*B1110/365)+D1110</f>
        <v/>
      </c>
    </row>
    <row r="1111">
      <c r="A1111" s="6">
        <f>Data!U1111</f>
        <v/>
      </c>
      <c r="B1111" s="6">
        <f>MOD(A1111-1,365)+1</f>
        <v/>
      </c>
      <c r="C1111" s="7">
        <f>NORM.S.INV(Data!X1111)</f>
        <v/>
      </c>
      <c r="D1111" s="7">
        <f>$J$3*D1110+$J$6*C1111</f>
        <v/>
      </c>
      <c r="E1111" s="12">
        <f>MAR1!$B$5+MAR1!$C$5*COS(2*PI()*B1111/365)+MAR1!$D$5*SIN(2*PI()*B1111/365)+D1111</f>
        <v/>
      </c>
    </row>
    <row r="1112">
      <c r="A1112" s="6">
        <f>Data!U1112</f>
        <v/>
      </c>
      <c r="B1112" s="6">
        <f>MOD(A1112-1,365)+1</f>
        <v/>
      </c>
      <c r="C1112" s="7">
        <f>NORM.S.INV(Data!X1112)</f>
        <v/>
      </c>
      <c r="D1112" s="7">
        <f>$J$3*D1111+$J$6*C1112</f>
        <v/>
      </c>
      <c r="E1112" s="12">
        <f>MAR1!$B$5+MAR1!$C$5*COS(2*PI()*B1112/365)+MAR1!$D$5*SIN(2*PI()*B1112/365)+D1112</f>
        <v/>
      </c>
    </row>
    <row r="1113">
      <c r="A1113" s="6">
        <f>Data!U1113</f>
        <v/>
      </c>
      <c r="B1113" s="6">
        <f>MOD(A1113-1,365)+1</f>
        <v/>
      </c>
      <c r="C1113" s="7">
        <f>NORM.S.INV(Data!X1113)</f>
        <v/>
      </c>
      <c r="D1113" s="7">
        <f>$J$3*D1112+$J$6*C1113</f>
        <v/>
      </c>
      <c r="E1113" s="12">
        <f>MAR1!$B$5+MAR1!$C$5*COS(2*PI()*B1113/365)+MAR1!$D$5*SIN(2*PI()*B1113/365)+D1113</f>
        <v/>
      </c>
    </row>
    <row r="1114">
      <c r="A1114" s="6">
        <f>Data!U1114</f>
        <v/>
      </c>
      <c r="B1114" s="6">
        <f>MOD(A1114-1,365)+1</f>
        <v/>
      </c>
      <c r="C1114" s="7">
        <f>NORM.S.INV(Data!X1114)</f>
        <v/>
      </c>
      <c r="D1114" s="7">
        <f>$J$3*D1113+$J$6*C1114</f>
        <v/>
      </c>
      <c r="E1114" s="12">
        <f>MAR1!$B$5+MAR1!$C$5*COS(2*PI()*B1114/365)+MAR1!$D$5*SIN(2*PI()*B1114/365)+D1114</f>
        <v/>
      </c>
    </row>
    <row r="1115">
      <c r="A1115" s="6">
        <f>Data!U1115</f>
        <v/>
      </c>
      <c r="B1115" s="6">
        <f>MOD(A1115-1,365)+1</f>
        <v/>
      </c>
      <c r="C1115" s="7">
        <f>NORM.S.INV(Data!X1115)</f>
        <v/>
      </c>
      <c r="D1115" s="7">
        <f>$J$3*D1114+$J$6*C1115</f>
        <v/>
      </c>
      <c r="E1115" s="12">
        <f>MAR1!$B$5+MAR1!$C$5*COS(2*PI()*B1115/365)+MAR1!$D$5*SIN(2*PI()*B1115/365)+D1115</f>
        <v/>
      </c>
    </row>
    <row r="1116">
      <c r="A1116" s="6">
        <f>Data!U1116</f>
        <v/>
      </c>
      <c r="B1116" s="6">
        <f>MOD(A1116-1,365)+1</f>
        <v/>
      </c>
      <c r="C1116" s="7">
        <f>NORM.S.INV(Data!X1116)</f>
        <v/>
      </c>
      <c r="D1116" s="7">
        <f>$J$3*D1115+$J$6*C1116</f>
        <v/>
      </c>
      <c r="E1116" s="12">
        <f>MAR1!$B$5+MAR1!$C$5*COS(2*PI()*B1116/365)+MAR1!$D$5*SIN(2*PI()*B1116/365)+D1116</f>
        <v/>
      </c>
    </row>
    <row r="1117">
      <c r="A1117" s="6">
        <f>Data!U1117</f>
        <v/>
      </c>
      <c r="B1117" s="6">
        <f>MOD(A1117-1,365)+1</f>
        <v/>
      </c>
      <c r="C1117" s="7">
        <f>NORM.S.INV(Data!X1117)</f>
        <v/>
      </c>
      <c r="D1117" s="7">
        <f>$J$3*D1116+$J$6*C1117</f>
        <v/>
      </c>
      <c r="E1117" s="12">
        <f>MAR1!$B$5+MAR1!$C$5*COS(2*PI()*B1117/365)+MAR1!$D$5*SIN(2*PI()*B1117/365)+D1117</f>
        <v/>
      </c>
    </row>
    <row r="1118">
      <c r="A1118" s="6">
        <f>Data!U1118</f>
        <v/>
      </c>
      <c r="B1118" s="6">
        <f>MOD(A1118-1,365)+1</f>
        <v/>
      </c>
      <c r="C1118" s="7">
        <f>NORM.S.INV(Data!X1118)</f>
        <v/>
      </c>
      <c r="D1118" s="7">
        <f>$J$3*D1117+$J$6*C1118</f>
        <v/>
      </c>
      <c r="E1118" s="12">
        <f>MAR1!$B$5+MAR1!$C$5*COS(2*PI()*B1118/365)+MAR1!$D$5*SIN(2*PI()*B1118/365)+D1118</f>
        <v/>
      </c>
    </row>
    <row r="1119">
      <c r="A1119" s="6">
        <f>Data!U1119</f>
        <v/>
      </c>
      <c r="B1119" s="6">
        <f>MOD(A1119-1,365)+1</f>
        <v/>
      </c>
      <c r="C1119" s="7">
        <f>NORM.S.INV(Data!X1119)</f>
        <v/>
      </c>
      <c r="D1119" s="7">
        <f>$J$3*D1118+$J$6*C1119</f>
        <v/>
      </c>
      <c r="E1119" s="12">
        <f>MAR1!$B$5+MAR1!$C$5*COS(2*PI()*B1119/365)+MAR1!$D$5*SIN(2*PI()*B1119/365)+D1119</f>
        <v/>
      </c>
    </row>
    <row r="1120">
      <c r="A1120" s="6">
        <f>Data!U1120</f>
        <v/>
      </c>
      <c r="B1120" s="6">
        <f>MOD(A1120-1,365)+1</f>
        <v/>
      </c>
      <c r="C1120" s="7">
        <f>NORM.S.INV(Data!X1120)</f>
        <v/>
      </c>
      <c r="D1120" s="7">
        <f>$J$3*D1119+$J$6*C1120</f>
        <v/>
      </c>
      <c r="E1120" s="12">
        <f>MAR1!$B$5+MAR1!$C$5*COS(2*PI()*B1120/365)+MAR1!$D$5*SIN(2*PI()*B1120/365)+D1120</f>
        <v/>
      </c>
    </row>
    <row r="1121">
      <c r="A1121" s="6">
        <f>Data!U1121</f>
        <v/>
      </c>
      <c r="B1121" s="6">
        <f>MOD(A1121-1,365)+1</f>
        <v/>
      </c>
      <c r="C1121" s="7">
        <f>NORM.S.INV(Data!X1121)</f>
        <v/>
      </c>
      <c r="D1121" s="7">
        <f>$J$3*D1120+$J$6*C1121</f>
        <v/>
      </c>
      <c r="E1121" s="12">
        <f>MAR1!$B$5+MAR1!$C$5*COS(2*PI()*B1121/365)+MAR1!$D$5*SIN(2*PI()*B1121/365)+D1121</f>
        <v/>
      </c>
    </row>
    <row r="1122">
      <c r="A1122" s="6">
        <f>Data!U1122</f>
        <v/>
      </c>
      <c r="B1122" s="6">
        <f>MOD(A1122-1,365)+1</f>
        <v/>
      </c>
      <c r="C1122" s="7">
        <f>NORM.S.INV(Data!X1122)</f>
        <v/>
      </c>
      <c r="D1122" s="7">
        <f>$J$3*D1121+$J$6*C1122</f>
        <v/>
      </c>
      <c r="E1122" s="12">
        <f>MAR1!$B$5+MAR1!$C$5*COS(2*PI()*B1122/365)+MAR1!$D$5*SIN(2*PI()*B1122/365)+D1122</f>
        <v/>
      </c>
    </row>
    <row r="1123">
      <c r="A1123" s="6">
        <f>Data!U1123</f>
        <v/>
      </c>
      <c r="B1123" s="6">
        <f>MOD(A1123-1,365)+1</f>
        <v/>
      </c>
      <c r="C1123" s="7">
        <f>NORM.S.INV(Data!X1123)</f>
        <v/>
      </c>
      <c r="D1123" s="7">
        <f>$J$3*D1122+$J$6*C1123</f>
        <v/>
      </c>
      <c r="E1123" s="12">
        <f>MAR1!$B$5+MAR1!$C$5*COS(2*PI()*B1123/365)+MAR1!$D$5*SIN(2*PI()*B1123/365)+D1123</f>
        <v/>
      </c>
    </row>
    <row r="1124">
      <c r="A1124" s="6">
        <f>Data!U1124</f>
        <v/>
      </c>
      <c r="B1124" s="6">
        <f>MOD(A1124-1,365)+1</f>
        <v/>
      </c>
      <c r="C1124" s="7">
        <f>NORM.S.INV(Data!X1124)</f>
        <v/>
      </c>
      <c r="D1124" s="7">
        <f>$J$3*D1123+$J$6*C1124</f>
        <v/>
      </c>
      <c r="E1124" s="12">
        <f>MAR1!$B$5+MAR1!$C$5*COS(2*PI()*B1124/365)+MAR1!$D$5*SIN(2*PI()*B1124/365)+D1124</f>
        <v/>
      </c>
    </row>
    <row r="1125">
      <c r="A1125" s="6">
        <f>Data!U1125</f>
        <v/>
      </c>
      <c r="B1125" s="6">
        <f>MOD(A1125-1,365)+1</f>
        <v/>
      </c>
      <c r="C1125" s="7">
        <f>NORM.S.INV(Data!X1125)</f>
        <v/>
      </c>
      <c r="D1125" s="7">
        <f>$J$3*D1124+$J$6*C1125</f>
        <v/>
      </c>
      <c r="E1125" s="12">
        <f>MAR1!$B$5+MAR1!$C$5*COS(2*PI()*B1125/365)+MAR1!$D$5*SIN(2*PI()*B1125/365)+D1125</f>
        <v/>
      </c>
    </row>
    <row r="1126">
      <c r="A1126" s="6">
        <f>Data!U1126</f>
        <v/>
      </c>
      <c r="B1126" s="6">
        <f>MOD(A1126-1,365)+1</f>
        <v/>
      </c>
      <c r="C1126" s="7">
        <f>NORM.S.INV(Data!X1126)</f>
        <v/>
      </c>
      <c r="D1126" s="7">
        <f>$J$3*D1125+$J$6*C1126</f>
        <v/>
      </c>
      <c r="E1126" s="12">
        <f>MAR1!$B$5+MAR1!$C$5*COS(2*PI()*B1126/365)+MAR1!$D$5*SIN(2*PI()*B1126/365)+D1126</f>
        <v/>
      </c>
    </row>
    <row r="1127">
      <c r="A1127" s="6">
        <f>Data!U1127</f>
        <v/>
      </c>
      <c r="B1127" s="6">
        <f>MOD(A1127-1,365)+1</f>
        <v/>
      </c>
      <c r="C1127" s="7">
        <f>NORM.S.INV(Data!X1127)</f>
        <v/>
      </c>
      <c r="D1127" s="7">
        <f>$J$3*D1126+$J$6*C1127</f>
        <v/>
      </c>
      <c r="E1127" s="12">
        <f>MAR1!$B$5+MAR1!$C$5*COS(2*PI()*B1127/365)+MAR1!$D$5*SIN(2*PI()*B1127/365)+D1127</f>
        <v/>
      </c>
    </row>
    <row r="1128">
      <c r="A1128" s="6">
        <f>Data!U1128</f>
        <v/>
      </c>
      <c r="B1128" s="6">
        <f>MOD(A1128-1,365)+1</f>
        <v/>
      </c>
      <c r="C1128" s="7">
        <f>NORM.S.INV(Data!X1128)</f>
        <v/>
      </c>
      <c r="D1128" s="7">
        <f>$J$3*D1127+$J$6*C1128</f>
        <v/>
      </c>
      <c r="E1128" s="12">
        <f>MAR1!$B$5+MAR1!$C$5*COS(2*PI()*B1128/365)+MAR1!$D$5*SIN(2*PI()*B1128/365)+D1128</f>
        <v/>
      </c>
    </row>
    <row r="1129">
      <c r="A1129" s="6">
        <f>Data!U1129</f>
        <v/>
      </c>
      <c r="B1129" s="6">
        <f>MOD(A1129-1,365)+1</f>
        <v/>
      </c>
      <c r="C1129" s="7">
        <f>NORM.S.INV(Data!X1129)</f>
        <v/>
      </c>
      <c r="D1129" s="7">
        <f>$J$3*D1128+$J$6*C1129</f>
        <v/>
      </c>
      <c r="E1129" s="12">
        <f>MAR1!$B$5+MAR1!$C$5*COS(2*PI()*B1129/365)+MAR1!$D$5*SIN(2*PI()*B1129/365)+D1129</f>
        <v/>
      </c>
    </row>
    <row r="1130">
      <c r="A1130" s="6">
        <f>Data!U1130</f>
        <v/>
      </c>
      <c r="B1130" s="6">
        <f>MOD(A1130-1,365)+1</f>
        <v/>
      </c>
      <c r="C1130" s="7">
        <f>NORM.S.INV(Data!X1130)</f>
        <v/>
      </c>
      <c r="D1130" s="7">
        <f>$J$3*D1129+$J$6*C1130</f>
        <v/>
      </c>
      <c r="E1130" s="12">
        <f>MAR1!$B$5+MAR1!$C$5*COS(2*PI()*B1130/365)+MAR1!$D$5*SIN(2*PI()*B1130/365)+D1130</f>
        <v/>
      </c>
    </row>
    <row r="1131">
      <c r="A1131" s="6">
        <f>Data!U1131</f>
        <v/>
      </c>
      <c r="B1131" s="6">
        <f>MOD(A1131-1,365)+1</f>
        <v/>
      </c>
      <c r="C1131" s="7">
        <f>NORM.S.INV(Data!X1131)</f>
        <v/>
      </c>
      <c r="D1131" s="7">
        <f>$J$3*D1130+$J$6*C1131</f>
        <v/>
      </c>
      <c r="E1131" s="12">
        <f>MAR1!$B$5+MAR1!$C$5*COS(2*PI()*B1131/365)+MAR1!$D$5*SIN(2*PI()*B1131/365)+D1131</f>
        <v/>
      </c>
    </row>
    <row r="1132">
      <c r="A1132" s="6">
        <f>Data!U1132</f>
        <v/>
      </c>
      <c r="B1132" s="6">
        <f>MOD(A1132-1,365)+1</f>
        <v/>
      </c>
      <c r="C1132" s="7">
        <f>NORM.S.INV(Data!X1132)</f>
        <v/>
      </c>
      <c r="D1132" s="7">
        <f>$J$3*D1131+$J$6*C1132</f>
        <v/>
      </c>
      <c r="E1132" s="12">
        <f>MAR1!$B$5+MAR1!$C$5*COS(2*PI()*B1132/365)+MAR1!$D$5*SIN(2*PI()*B1132/365)+D1132</f>
        <v/>
      </c>
    </row>
    <row r="1133">
      <c r="A1133" s="6">
        <f>Data!U1133</f>
        <v/>
      </c>
      <c r="B1133" s="6">
        <f>MOD(A1133-1,365)+1</f>
        <v/>
      </c>
      <c r="C1133" s="7">
        <f>NORM.S.INV(Data!X1133)</f>
        <v/>
      </c>
      <c r="D1133" s="7">
        <f>$J$3*D1132+$J$6*C1133</f>
        <v/>
      </c>
      <c r="E1133" s="12">
        <f>MAR1!$B$5+MAR1!$C$5*COS(2*PI()*B1133/365)+MAR1!$D$5*SIN(2*PI()*B1133/365)+D1133</f>
        <v/>
      </c>
    </row>
    <row r="1134">
      <c r="A1134" s="6">
        <f>Data!U1134</f>
        <v/>
      </c>
      <c r="B1134" s="6">
        <f>MOD(A1134-1,365)+1</f>
        <v/>
      </c>
      <c r="C1134" s="7">
        <f>NORM.S.INV(Data!X1134)</f>
        <v/>
      </c>
      <c r="D1134" s="7">
        <f>$J$3*D1133+$J$6*C1134</f>
        <v/>
      </c>
      <c r="E1134" s="12">
        <f>MAR1!$B$5+MAR1!$C$5*COS(2*PI()*B1134/365)+MAR1!$D$5*SIN(2*PI()*B1134/365)+D1134</f>
        <v/>
      </c>
    </row>
    <row r="1135">
      <c r="A1135" s="6">
        <f>Data!U1135</f>
        <v/>
      </c>
      <c r="B1135" s="6">
        <f>MOD(A1135-1,365)+1</f>
        <v/>
      </c>
      <c r="C1135" s="7">
        <f>NORM.S.INV(Data!X1135)</f>
        <v/>
      </c>
      <c r="D1135" s="7">
        <f>$J$3*D1134+$J$6*C1135</f>
        <v/>
      </c>
      <c r="E1135" s="12">
        <f>MAR1!$B$5+MAR1!$C$5*COS(2*PI()*B1135/365)+MAR1!$D$5*SIN(2*PI()*B1135/365)+D1135</f>
        <v/>
      </c>
    </row>
    <row r="1136">
      <c r="A1136" s="6">
        <f>Data!U1136</f>
        <v/>
      </c>
      <c r="B1136" s="6">
        <f>MOD(A1136-1,365)+1</f>
        <v/>
      </c>
      <c r="C1136" s="7">
        <f>NORM.S.INV(Data!X1136)</f>
        <v/>
      </c>
      <c r="D1136" s="7">
        <f>$J$3*D1135+$J$6*C1136</f>
        <v/>
      </c>
      <c r="E1136" s="12">
        <f>MAR1!$B$5+MAR1!$C$5*COS(2*PI()*B1136/365)+MAR1!$D$5*SIN(2*PI()*B1136/365)+D1136</f>
        <v/>
      </c>
    </row>
    <row r="1137">
      <c r="A1137" s="6">
        <f>Data!U1137</f>
        <v/>
      </c>
      <c r="B1137" s="6">
        <f>MOD(A1137-1,365)+1</f>
        <v/>
      </c>
      <c r="C1137" s="7">
        <f>NORM.S.INV(Data!X1137)</f>
        <v/>
      </c>
      <c r="D1137" s="7">
        <f>$J$3*D1136+$J$6*C1137</f>
        <v/>
      </c>
      <c r="E1137" s="12">
        <f>MAR1!$B$5+MAR1!$C$5*COS(2*PI()*B1137/365)+MAR1!$D$5*SIN(2*PI()*B1137/365)+D1137</f>
        <v/>
      </c>
    </row>
    <row r="1138">
      <c r="A1138" s="6">
        <f>Data!U1138</f>
        <v/>
      </c>
      <c r="B1138" s="6">
        <f>MOD(A1138-1,365)+1</f>
        <v/>
      </c>
      <c r="C1138" s="7">
        <f>NORM.S.INV(Data!X1138)</f>
        <v/>
      </c>
      <c r="D1138" s="7">
        <f>$J$3*D1137+$J$6*C1138</f>
        <v/>
      </c>
      <c r="E1138" s="12">
        <f>MAR1!$B$5+MAR1!$C$5*COS(2*PI()*B1138/365)+MAR1!$D$5*SIN(2*PI()*B1138/365)+D1138</f>
        <v/>
      </c>
    </row>
    <row r="1139">
      <c r="A1139" s="6">
        <f>Data!U1139</f>
        <v/>
      </c>
      <c r="B1139" s="6">
        <f>MOD(A1139-1,365)+1</f>
        <v/>
      </c>
      <c r="C1139" s="7">
        <f>NORM.S.INV(Data!X1139)</f>
        <v/>
      </c>
      <c r="D1139" s="7">
        <f>$J$3*D1138+$J$6*C1139</f>
        <v/>
      </c>
      <c r="E1139" s="12">
        <f>MAR1!$B$5+MAR1!$C$5*COS(2*PI()*B1139/365)+MAR1!$D$5*SIN(2*PI()*B1139/365)+D1139</f>
        <v/>
      </c>
    </row>
    <row r="1140">
      <c r="A1140" s="6">
        <f>Data!U1140</f>
        <v/>
      </c>
      <c r="B1140" s="6">
        <f>MOD(A1140-1,365)+1</f>
        <v/>
      </c>
      <c r="C1140" s="7">
        <f>NORM.S.INV(Data!X1140)</f>
        <v/>
      </c>
      <c r="D1140" s="7">
        <f>$J$3*D1139+$J$6*C1140</f>
        <v/>
      </c>
      <c r="E1140" s="12">
        <f>MAR1!$B$5+MAR1!$C$5*COS(2*PI()*B1140/365)+MAR1!$D$5*SIN(2*PI()*B1140/365)+D1140</f>
        <v/>
      </c>
    </row>
    <row r="1141">
      <c r="A1141" s="6">
        <f>Data!U1141</f>
        <v/>
      </c>
      <c r="B1141" s="6">
        <f>MOD(A1141-1,365)+1</f>
        <v/>
      </c>
      <c r="C1141" s="7">
        <f>NORM.S.INV(Data!X1141)</f>
        <v/>
      </c>
      <c r="D1141" s="7">
        <f>$J$3*D1140+$J$6*C1141</f>
        <v/>
      </c>
      <c r="E1141" s="12">
        <f>MAR1!$B$5+MAR1!$C$5*COS(2*PI()*B1141/365)+MAR1!$D$5*SIN(2*PI()*B1141/365)+D1141</f>
        <v/>
      </c>
    </row>
    <row r="1142">
      <c r="A1142" s="6">
        <f>Data!U1142</f>
        <v/>
      </c>
      <c r="B1142" s="6">
        <f>MOD(A1142-1,365)+1</f>
        <v/>
      </c>
      <c r="C1142" s="7">
        <f>NORM.S.INV(Data!X1142)</f>
        <v/>
      </c>
      <c r="D1142" s="7">
        <f>$J$3*D1141+$J$6*C1142</f>
        <v/>
      </c>
      <c r="E1142" s="12">
        <f>MAR1!$B$5+MAR1!$C$5*COS(2*PI()*B1142/365)+MAR1!$D$5*SIN(2*PI()*B1142/365)+D1142</f>
        <v/>
      </c>
    </row>
    <row r="1143">
      <c r="A1143" s="6">
        <f>Data!U1143</f>
        <v/>
      </c>
      <c r="B1143" s="6">
        <f>MOD(A1143-1,365)+1</f>
        <v/>
      </c>
      <c r="C1143" s="7">
        <f>NORM.S.INV(Data!X1143)</f>
        <v/>
      </c>
      <c r="D1143" s="7">
        <f>$J$3*D1142+$J$6*C1143</f>
        <v/>
      </c>
      <c r="E1143" s="12">
        <f>MAR1!$B$5+MAR1!$C$5*COS(2*PI()*B1143/365)+MAR1!$D$5*SIN(2*PI()*B1143/365)+D1143</f>
        <v/>
      </c>
    </row>
    <row r="1144">
      <c r="A1144" s="6">
        <f>Data!U1144</f>
        <v/>
      </c>
      <c r="B1144" s="6">
        <f>MOD(A1144-1,365)+1</f>
        <v/>
      </c>
      <c r="C1144" s="7">
        <f>NORM.S.INV(Data!X1144)</f>
        <v/>
      </c>
      <c r="D1144" s="7">
        <f>$J$3*D1143+$J$6*C1144</f>
        <v/>
      </c>
      <c r="E1144" s="12">
        <f>MAR1!$B$5+MAR1!$C$5*COS(2*PI()*B1144/365)+MAR1!$D$5*SIN(2*PI()*B1144/365)+D1144</f>
        <v/>
      </c>
    </row>
    <row r="1145">
      <c r="A1145" s="6">
        <f>Data!U1145</f>
        <v/>
      </c>
      <c r="B1145" s="6">
        <f>MOD(A1145-1,365)+1</f>
        <v/>
      </c>
      <c r="C1145" s="7">
        <f>NORM.S.INV(Data!X1145)</f>
        <v/>
      </c>
      <c r="D1145" s="7">
        <f>$J$3*D1144+$J$6*C1145</f>
        <v/>
      </c>
      <c r="E1145" s="12">
        <f>MAR1!$B$5+MAR1!$C$5*COS(2*PI()*B1145/365)+MAR1!$D$5*SIN(2*PI()*B1145/365)+D1145</f>
        <v/>
      </c>
    </row>
    <row r="1146">
      <c r="A1146" s="6">
        <f>Data!U1146</f>
        <v/>
      </c>
      <c r="B1146" s="6">
        <f>MOD(A1146-1,365)+1</f>
        <v/>
      </c>
      <c r="C1146" s="7">
        <f>NORM.S.INV(Data!X1146)</f>
        <v/>
      </c>
      <c r="D1146" s="7">
        <f>$J$3*D1145+$J$6*C1146</f>
        <v/>
      </c>
      <c r="E1146" s="12">
        <f>MAR1!$B$5+MAR1!$C$5*COS(2*PI()*B1146/365)+MAR1!$D$5*SIN(2*PI()*B1146/365)+D1146</f>
        <v/>
      </c>
    </row>
    <row r="1147">
      <c r="A1147" s="6">
        <f>Data!U1147</f>
        <v/>
      </c>
      <c r="B1147" s="6">
        <f>MOD(A1147-1,365)+1</f>
        <v/>
      </c>
      <c r="C1147" s="7">
        <f>NORM.S.INV(Data!X1147)</f>
        <v/>
      </c>
      <c r="D1147" s="7">
        <f>$J$3*D1146+$J$6*C1147</f>
        <v/>
      </c>
      <c r="E1147" s="12">
        <f>MAR1!$B$5+MAR1!$C$5*COS(2*PI()*B1147/365)+MAR1!$D$5*SIN(2*PI()*B1147/365)+D1147</f>
        <v/>
      </c>
    </row>
    <row r="1148">
      <c r="A1148" s="6">
        <f>Data!U1148</f>
        <v/>
      </c>
      <c r="B1148" s="6">
        <f>MOD(A1148-1,365)+1</f>
        <v/>
      </c>
      <c r="C1148" s="7">
        <f>NORM.S.INV(Data!X1148)</f>
        <v/>
      </c>
      <c r="D1148" s="7">
        <f>$J$3*D1147+$J$6*C1148</f>
        <v/>
      </c>
      <c r="E1148" s="12">
        <f>MAR1!$B$5+MAR1!$C$5*COS(2*PI()*B1148/365)+MAR1!$D$5*SIN(2*PI()*B1148/365)+D1148</f>
        <v/>
      </c>
    </row>
    <row r="1149">
      <c r="A1149" s="6">
        <f>Data!U1149</f>
        <v/>
      </c>
      <c r="B1149" s="6">
        <f>MOD(A1149-1,365)+1</f>
        <v/>
      </c>
      <c r="C1149" s="7">
        <f>NORM.S.INV(Data!X1149)</f>
        <v/>
      </c>
      <c r="D1149" s="7">
        <f>$J$3*D1148+$J$6*C1149</f>
        <v/>
      </c>
      <c r="E1149" s="12">
        <f>MAR1!$B$5+MAR1!$C$5*COS(2*PI()*B1149/365)+MAR1!$D$5*SIN(2*PI()*B1149/365)+D1149</f>
        <v/>
      </c>
    </row>
    <row r="1150">
      <c r="A1150" s="6">
        <f>Data!U1150</f>
        <v/>
      </c>
      <c r="B1150" s="6">
        <f>MOD(A1150-1,365)+1</f>
        <v/>
      </c>
      <c r="C1150" s="7">
        <f>NORM.S.INV(Data!X1150)</f>
        <v/>
      </c>
      <c r="D1150" s="7">
        <f>$J$3*D1149+$J$6*C1150</f>
        <v/>
      </c>
      <c r="E1150" s="12">
        <f>MAR1!$B$5+MAR1!$C$5*COS(2*PI()*B1150/365)+MAR1!$D$5*SIN(2*PI()*B1150/365)+D1150</f>
        <v/>
      </c>
    </row>
    <row r="1151">
      <c r="A1151" s="6">
        <f>Data!U1151</f>
        <v/>
      </c>
      <c r="B1151" s="6">
        <f>MOD(A1151-1,365)+1</f>
        <v/>
      </c>
      <c r="C1151" s="7">
        <f>NORM.S.INV(Data!X1151)</f>
        <v/>
      </c>
      <c r="D1151" s="7">
        <f>$J$3*D1150+$J$6*C1151</f>
        <v/>
      </c>
      <c r="E1151" s="12">
        <f>MAR1!$B$5+MAR1!$C$5*COS(2*PI()*B1151/365)+MAR1!$D$5*SIN(2*PI()*B1151/365)+D1151</f>
        <v/>
      </c>
    </row>
    <row r="1152">
      <c r="A1152" s="6">
        <f>Data!U1152</f>
        <v/>
      </c>
      <c r="B1152" s="6">
        <f>MOD(A1152-1,365)+1</f>
        <v/>
      </c>
      <c r="C1152" s="7">
        <f>NORM.S.INV(Data!X1152)</f>
        <v/>
      </c>
      <c r="D1152" s="7">
        <f>$J$3*D1151+$J$6*C1152</f>
        <v/>
      </c>
      <c r="E1152" s="12">
        <f>MAR1!$B$5+MAR1!$C$5*COS(2*PI()*B1152/365)+MAR1!$D$5*SIN(2*PI()*B1152/365)+D1152</f>
        <v/>
      </c>
    </row>
    <row r="1153">
      <c r="A1153" s="6">
        <f>Data!U1153</f>
        <v/>
      </c>
      <c r="B1153" s="6">
        <f>MOD(A1153-1,365)+1</f>
        <v/>
      </c>
      <c r="C1153" s="7">
        <f>NORM.S.INV(Data!X1153)</f>
        <v/>
      </c>
      <c r="D1153" s="7">
        <f>$J$3*D1152+$J$6*C1153</f>
        <v/>
      </c>
      <c r="E1153" s="12">
        <f>MAR1!$B$5+MAR1!$C$5*COS(2*PI()*B1153/365)+MAR1!$D$5*SIN(2*PI()*B1153/365)+D1153</f>
        <v/>
      </c>
    </row>
    <row r="1154">
      <c r="A1154" s="6">
        <f>Data!U1154</f>
        <v/>
      </c>
      <c r="B1154" s="6">
        <f>MOD(A1154-1,365)+1</f>
        <v/>
      </c>
      <c r="C1154" s="7">
        <f>NORM.S.INV(Data!X1154)</f>
        <v/>
      </c>
      <c r="D1154" s="7">
        <f>$J$3*D1153+$J$6*C1154</f>
        <v/>
      </c>
      <c r="E1154" s="12">
        <f>MAR1!$B$5+MAR1!$C$5*COS(2*PI()*B1154/365)+MAR1!$D$5*SIN(2*PI()*B1154/365)+D1154</f>
        <v/>
      </c>
    </row>
    <row r="1155">
      <c r="A1155" s="6">
        <f>Data!U1155</f>
        <v/>
      </c>
      <c r="B1155" s="6">
        <f>MOD(A1155-1,365)+1</f>
        <v/>
      </c>
      <c r="C1155" s="7">
        <f>NORM.S.INV(Data!X1155)</f>
        <v/>
      </c>
      <c r="D1155" s="7">
        <f>$J$3*D1154+$J$6*C1155</f>
        <v/>
      </c>
      <c r="E1155" s="12">
        <f>MAR1!$B$5+MAR1!$C$5*COS(2*PI()*B1155/365)+MAR1!$D$5*SIN(2*PI()*B1155/365)+D1155</f>
        <v/>
      </c>
    </row>
    <row r="1156">
      <c r="A1156" s="6">
        <f>Data!U1156</f>
        <v/>
      </c>
      <c r="B1156" s="6">
        <f>MOD(A1156-1,365)+1</f>
        <v/>
      </c>
      <c r="C1156" s="7">
        <f>NORM.S.INV(Data!X1156)</f>
        <v/>
      </c>
      <c r="D1156" s="7">
        <f>$J$3*D1155+$J$6*C1156</f>
        <v/>
      </c>
      <c r="E1156" s="12">
        <f>MAR1!$B$5+MAR1!$C$5*COS(2*PI()*B1156/365)+MAR1!$D$5*SIN(2*PI()*B1156/365)+D1156</f>
        <v/>
      </c>
    </row>
    <row r="1157">
      <c r="A1157" s="6">
        <f>Data!U1157</f>
        <v/>
      </c>
      <c r="B1157" s="6">
        <f>MOD(A1157-1,365)+1</f>
        <v/>
      </c>
      <c r="C1157" s="7">
        <f>NORM.S.INV(Data!X1157)</f>
        <v/>
      </c>
      <c r="D1157" s="7">
        <f>$J$3*D1156+$J$6*C1157</f>
        <v/>
      </c>
      <c r="E1157" s="12">
        <f>MAR1!$B$5+MAR1!$C$5*COS(2*PI()*B1157/365)+MAR1!$D$5*SIN(2*PI()*B1157/365)+D1157</f>
        <v/>
      </c>
    </row>
    <row r="1158">
      <c r="A1158" s="6">
        <f>Data!U1158</f>
        <v/>
      </c>
      <c r="B1158" s="6">
        <f>MOD(A1158-1,365)+1</f>
        <v/>
      </c>
      <c r="C1158" s="7">
        <f>NORM.S.INV(Data!X1158)</f>
        <v/>
      </c>
      <c r="D1158" s="7">
        <f>$J$3*D1157+$J$6*C1158</f>
        <v/>
      </c>
      <c r="E1158" s="12">
        <f>MAR1!$B$5+MAR1!$C$5*COS(2*PI()*B1158/365)+MAR1!$D$5*SIN(2*PI()*B1158/365)+D1158</f>
        <v/>
      </c>
    </row>
    <row r="1159">
      <c r="A1159" s="6">
        <f>Data!U1159</f>
        <v/>
      </c>
      <c r="B1159" s="6">
        <f>MOD(A1159-1,365)+1</f>
        <v/>
      </c>
      <c r="C1159" s="7">
        <f>NORM.S.INV(Data!X1159)</f>
        <v/>
      </c>
      <c r="D1159" s="7">
        <f>$J$3*D1158+$J$6*C1159</f>
        <v/>
      </c>
      <c r="E1159" s="12">
        <f>MAR1!$B$5+MAR1!$C$5*COS(2*PI()*B1159/365)+MAR1!$D$5*SIN(2*PI()*B1159/365)+D1159</f>
        <v/>
      </c>
    </row>
    <row r="1160">
      <c r="A1160" s="6">
        <f>Data!U1160</f>
        <v/>
      </c>
      <c r="B1160" s="6">
        <f>MOD(A1160-1,365)+1</f>
        <v/>
      </c>
      <c r="C1160" s="7">
        <f>NORM.S.INV(Data!X1160)</f>
        <v/>
      </c>
      <c r="D1160" s="7">
        <f>$J$3*D1159+$J$6*C1160</f>
        <v/>
      </c>
      <c r="E1160" s="12">
        <f>MAR1!$B$5+MAR1!$C$5*COS(2*PI()*B1160/365)+MAR1!$D$5*SIN(2*PI()*B1160/365)+D1160</f>
        <v/>
      </c>
    </row>
    <row r="1161">
      <c r="A1161" s="6">
        <f>Data!U1161</f>
        <v/>
      </c>
      <c r="B1161" s="6">
        <f>MOD(A1161-1,365)+1</f>
        <v/>
      </c>
      <c r="C1161" s="7">
        <f>NORM.S.INV(Data!X1161)</f>
        <v/>
      </c>
      <c r="D1161" s="7">
        <f>$J$3*D1160+$J$6*C1161</f>
        <v/>
      </c>
      <c r="E1161" s="12">
        <f>MAR1!$B$5+MAR1!$C$5*COS(2*PI()*B1161/365)+MAR1!$D$5*SIN(2*PI()*B1161/365)+D1161</f>
        <v/>
      </c>
    </row>
    <row r="1162">
      <c r="A1162" s="6">
        <f>Data!U1162</f>
        <v/>
      </c>
      <c r="B1162" s="6">
        <f>MOD(A1162-1,365)+1</f>
        <v/>
      </c>
      <c r="C1162" s="7">
        <f>NORM.S.INV(Data!X1162)</f>
        <v/>
      </c>
      <c r="D1162" s="7">
        <f>$J$3*D1161+$J$6*C1162</f>
        <v/>
      </c>
      <c r="E1162" s="12">
        <f>MAR1!$B$5+MAR1!$C$5*COS(2*PI()*B1162/365)+MAR1!$D$5*SIN(2*PI()*B1162/365)+D1162</f>
        <v/>
      </c>
    </row>
    <row r="1163">
      <c r="A1163" s="6">
        <f>Data!U1163</f>
        <v/>
      </c>
      <c r="B1163" s="6">
        <f>MOD(A1163-1,365)+1</f>
        <v/>
      </c>
      <c r="C1163" s="7">
        <f>NORM.S.INV(Data!X1163)</f>
        <v/>
      </c>
      <c r="D1163" s="7">
        <f>$J$3*D1162+$J$6*C1163</f>
        <v/>
      </c>
      <c r="E1163" s="12">
        <f>MAR1!$B$5+MAR1!$C$5*COS(2*PI()*B1163/365)+MAR1!$D$5*SIN(2*PI()*B1163/365)+D1163</f>
        <v/>
      </c>
    </row>
    <row r="1164">
      <c r="A1164" s="6">
        <f>Data!U1164</f>
        <v/>
      </c>
      <c r="B1164" s="6">
        <f>MOD(A1164-1,365)+1</f>
        <v/>
      </c>
      <c r="C1164" s="7">
        <f>NORM.S.INV(Data!X1164)</f>
        <v/>
      </c>
      <c r="D1164" s="7">
        <f>$J$3*D1163+$J$6*C1164</f>
        <v/>
      </c>
      <c r="E1164" s="12">
        <f>MAR1!$B$5+MAR1!$C$5*COS(2*PI()*B1164/365)+MAR1!$D$5*SIN(2*PI()*B1164/365)+D1164</f>
        <v/>
      </c>
    </row>
    <row r="1165">
      <c r="A1165" s="6">
        <f>Data!U1165</f>
        <v/>
      </c>
      <c r="B1165" s="6">
        <f>MOD(A1165-1,365)+1</f>
        <v/>
      </c>
      <c r="C1165" s="7">
        <f>NORM.S.INV(Data!X1165)</f>
        <v/>
      </c>
      <c r="D1165" s="7">
        <f>$J$3*D1164+$J$6*C1165</f>
        <v/>
      </c>
      <c r="E1165" s="12">
        <f>MAR1!$B$5+MAR1!$C$5*COS(2*PI()*B1165/365)+MAR1!$D$5*SIN(2*PI()*B1165/365)+D1165</f>
        <v/>
      </c>
    </row>
    <row r="1166">
      <c r="A1166" s="6">
        <f>Data!U1166</f>
        <v/>
      </c>
      <c r="B1166" s="6">
        <f>MOD(A1166-1,365)+1</f>
        <v/>
      </c>
      <c r="C1166" s="7">
        <f>NORM.S.INV(Data!X1166)</f>
        <v/>
      </c>
      <c r="D1166" s="7">
        <f>$J$3*D1165+$J$6*C1166</f>
        <v/>
      </c>
      <c r="E1166" s="12">
        <f>MAR1!$B$5+MAR1!$C$5*COS(2*PI()*B1166/365)+MAR1!$D$5*SIN(2*PI()*B1166/365)+D1166</f>
        <v/>
      </c>
    </row>
    <row r="1167">
      <c r="A1167" s="6">
        <f>Data!U1167</f>
        <v/>
      </c>
      <c r="B1167" s="6">
        <f>MOD(A1167-1,365)+1</f>
        <v/>
      </c>
      <c r="C1167" s="7">
        <f>NORM.S.INV(Data!X1167)</f>
        <v/>
      </c>
      <c r="D1167" s="7">
        <f>$J$3*D1166+$J$6*C1167</f>
        <v/>
      </c>
      <c r="E1167" s="12">
        <f>MAR1!$B$5+MAR1!$C$5*COS(2*PI()*B1167/365)+MAR1!$D$5*SIN(2*PI()*B1167/365)+D1167</f>
        <v/>
      </c>
    </row>
    <row r="1168">
      <c r="A1168" s="6">
        <f>Data!U1168</f>
        <v/>
      </c>
      <c r="B1168" s="6">
        <f>MOD(A1168-1,365)+1</f>
        <v/>
      </c>
      <c r="C1168" s="7">
        <f>NORM.S.INV(Data!X1168)</f>
        <v/>
      </c>
      <c r="D1168" s="7">
        <f>$J$3*D1167+$J$6*C1168</f>
        <v/>
      </c>
      <c r="E1168" s="12">
        <f>MAR1!$B$5+MAR1!$C$5*COS(2*PI()*B1168/365)+MAR1!$D$5*SIN(2*PI()*B1168/365)+D1168</f>
        <v/>
      </c>
    </row>
    <row r="1169">
      <c r="A1169" s="6">
        <f>Data!U1169</f>
        <v/>
      </c>
      <c r="B1169" s="6">
        <f>MOD(A1169-1,365)+1</f>
        <v/>
      </c>
      <c r="C1169" s="7">
        <f>NORM.S.INV(Data!X1169)</f>
        <v/>
      </c>
      <c r="D1169" s="7">
        <f>$J$3*D1168+$J$6*C1169</f>
        <v/>
      </c>
      <c r="E1169" s="12">
        <f>MAR1!$B$5+MAR1!$C$5*COS(2*PI()*B1169/365)+MAR1!$D$5*SIN(2*PI()*B1169/365)+D1169</f>
        <v/>
      </c>
    </row>
    <row r="1170">
      <c r="A1170" s="6">
        <f>Data!U1170</f>
        <v/>
      </c>
      <c r="B1170" s="6">
        <f>MOD(A1170-1,365)+1</f>
        <v/>
      </c>
      <c r="C1170" s="7">
        <f>NORM.S.INV(Data!X1170)</f>
        <v/>
      </c>
      <c r="D1170" s="7">
        <f>$J$3*D1169+$J$6*C1170</f>
        <v/>
      </c>
      <c r="E1170" s="12">
        <f>MAR1!$B$5+MAR1!$C$5*COS(2*PI()*B1170/365)+MAR1!$D$5*SIN(2*PI()*B1170/365)+D1170</f>
        <v/>
      </c>
    </row>
    <row r="1171">
      <c r="A1171" s="6">
        <f>Data!U1171</f>
        <v/>
      </c>
      <c r="B1171" s="6">
        <f>MOD(A1171-1,365)+1</f>
        <v/>
      </c>
      <c r="C1171" s="7">
        <f>NORM.S.INV(Data!X1171)</f>
        <v/>
      </c>
      <c r="D1171" s="7">
        <f>$J$3*D1170+$J$6*C1171</f>
        <v/>
      </c>
      <c r="E1171" s="12">
        <f>MAR1!$B$5+MAR1!$C$5*COS(2*PI()*B1171/365)+MAR1!$D$5*SIN(2*PI()*B1171/365)+D1171</f>
        <v/>
      </c>
    </row>
    <row r="1172">
      <c r="A1172" s="6">
        <f>Data!U1172</f>
        <v/>
      </c>
      <c r="B1172" s="6">
        <f>MOD(A1172-1,365)+1</f>
        <v/>
      </c>
      <c r="C1172" s="7">
        <f>NORM.S.INV(Data!X1172)</f>
        <v/>
      </c>
      <c r="D1172" s="7">
        <f>$J$3*D1171+$J$6*C1172</f>
        <v/>
      </c>
      <c r="E1172" s="12">
        <f>MAR1!$B$5+MAR1!$C$5*COS(2*PI()*B1172/365)+MAR1!$D$5*SIN(2*PI()*B1172/365)+D1172</f>
        <v/>
      </c>
    </row>
    <row r="1173">
      <c r="A1173" s="6">
        <f>Data!U1173</f>
        <v/>
      </c>
      <c r="B1173" s="6">
        <f>MOD(A1173-1,365)+1</f>
        <v/>
      </c>
      <c r="C1173" s="7">
        <f>NORM.S.INV(Data!X1173)</f>
        <v/>
      </c>
      <c r="D1173" s="7">
        <f>$J$3*D1172+$J$6*C1173</f>
        <v/>
      </c>
      <c r="E1173" s="12">
        <f>MAR1!$B$5+MAR1!$C$5*COS(2*PI()*B1173/365)+MAR1!$D$5*SIN(2*PI()*B1173/365)+D1173</f>
        <v/>
      </c>
    </row>
    <row r="1174">
      <c r="A1174" s="6">
        <f>Data!U1174</f>
        <v/>
      </c>
      <c r="B1174" s="6">
        <f>MOD(A1174-1,365)+1</f>
        <v/>
      </c>
      <c r="C1174" s="7">
        <f>NORM.S.INV(Data!X1174)</f>
        <v/>
      </c>
      <c r="D1174" s="7">
        <f>$J$3*D1173+$J$6*C1174</f>
        <v/>
      </c>
      <c r="E1174" s="12">
        <f>MAR1!$B$5+MAR1!$C$5*COS(2*PI()*B1174/365)+MAR1!$D$5*SIN(2*PI()*B1174/365)+D1174</f>
        <v/>
      </c>
    </row>
    <row r="1175">
      <c r="A1175" s="6">
        <f>Data!U1175</f>
        <v/>
      </c>
      <c r="B1175" s="6">
        <f>MOD(A1175-1,365)+1</f>
        <v/>
      </c>
      <c r="C1175" s="7">
        <f>NORM.S.INV(Data!X1175)</f>
        <v/>
      </c>
      <c r="D1175" s="7">
        <f>$J$3*D1174+$J$6*C1175</f>
        <v/>
      </c>
      <c r="E1175" s="12">
        <f>MAR1!$B$5+MAR1!$C$5*COS(2*PI()*B1175/365)+MAR1!$D$5*SIN(2*PI()*B1175/365)+D1175</f>
        <v/>
      </c>
    </row>
    <row r="1176">
      <c r="A1176" s="6">
        <f>Data!U1176</f>
        <v/>
      </c>
      <c r="B1176" s="6">
        <f>MOD(A1176-1,365)+1</f>
        <v/>
      </c>
      <c r="C1176" s="7">
        <f>NORM.S.INV(Data!X1176)</f>
        <v/>
      </c>
      <c r="D1176" s="7">
        <f>$J$3*D1175+$J$6*C1176</f>
        <v/>
      </c>
      <c r="E1176" s="12">
        <f>MAR1!$B$5+MAR1!$C$5*COS(2*PI()*B1176/365)+MAR1!$D$5*SIN(2*PI()*B1176/365)+D1176</f>
        <v/>
      </c>
    </row>
    <row r="1177">
      <c r="A1177" s="6">
        <f>Data!U1177</f>
        <v/>
      </c>
      <c r="B1177" s="6">
        <f>MOD(A1177-1,365)+1</f>
        <v/>
      </c>
      <c r="C1177" s="7">
        <f>NORM.S.INV(Data!X1177)</f>
        <v/>
      </c>
      <c r="D1177" s="7">
        <f>$J$3*D1176+$J$6*C1177</f>
        <v/>
      </c>
      <c r="E1177" s="12">
        <f>MAR1!$B$5+MAR1!$C$5*COS(2*PI()*B1177/365)+MAR1!$D$5*SIN(2*PI()*B1177/365)+D1177</f>
        <v/>
      </c>
    </row>
    <row r="1178">
      <c r="A1178" s="6">
        <f>Data!U1178</f>
        <v/>
      </c>
      <c r="B1178" s="6">
        <f>MOD(A1178-1,365)+1</f>
        <v/>
      </c>
      <c r="C1178" s="7">
        <f>NORM.S.INV(Data!X1178)</f>
        <v/>
      </c>
      <c r="D1178" s="7">
        <f>$J$3*D1177+$J$6*C1178</f>
        <v/>
      </c>
      <c r="E1178" s="12">
        <f>MAR1!$B$5+MAR1!$C$5*COS(2*PI()*B1178/365)+MAR1!$D$5*SIN(2*PI()*B1178/365)+D1178</f>
        <v/>
      </c>
    </row>
    <row r="1179">
      <c r="A1179" s="6">
        <f>Data!U1179</f>
        <v/>
      </c>
      <c r="B1179" s="6">
        <f>MOD(A1179-1,365)+1</f>
        <v/>
      </c>
      <c r="C1179" s="7">
        <f>NORM.S.INV(Data!X1179)</f>
        <v/>
      </c>
      <c r="D1179" s="7">
        <f>$J$3*D1178+$J$6*C1179</f>
        <v/>
      </c>
      <c r="E1179" s="12">
        <f>MAR1!$B$5+MAR1!$C$5*COS(2*PI()*B1179/365)+MAR1!$D$5*SIN(2*PI()*B1179/365)+D1179</f>
        <v/>
      </c>
    </row>
    <row r="1180">
      <c r="A1180" s="6">
        <f>Data!U1180</f>
        <v/>
      </c>
      <c r="B1180" s="6">
        <f>MOD(A1180-1,365)+1</f>
        <v/>
      </c>
      <c r="C1180" s="7">
        <f>NORM.S.INV(Data!X1180)</f>
        <v/>
      </c>
      <c r="D1180" s="7">
        <f>$J$3*D1179+$J$6*C1180</f>
        <v/>
      </c>
      <c r="E1180" s="12">
        <f>MAR1!$B$5+MAR1!$C$5*COS(2*PI()*B1180/365)+MAR1!$D$5*SIN(2*PI()*B1180/365)+D1180</f>
        <v/>
      </c>
    </row>
    <row r="1181">
      <c r="A1181" s="6">
        <f>Data!U1181</f>
        <v/>
      </c>
      <c r="B1181" s="6">
        <f>MOD(A1181-1,365)+1</f>
        <v/>
      </c>
      <c r="C1181" s="7">
        <f>NORM.S.INV(Data!X1181)</f>
        <v/>
      </c>
      <c r="D1181" s="7">
        <f>$J$3*D1180+$J$6*C1181</f>
        <v/>
      </c>
      <c r="E1181" s="12">
        <f>MAR1!$B$5+MAR1!$C$5*COS(2*PI()*B1181/365)+MAR1!$D$5*SIN(2*PI()*B1181/365)+D1181</f>
        <v/>
      </c>
    </row>
    <row r="1182">
      <c r="A1182" s="6">
        <f>Data!U1182</f>
        <v/>
      </c>
      <c r="B1182" s="6">
        <f>MOD(A1182-1,365)+1</f>
        <v/>
      </c>
      <c r="C1182" s="7">
        <f>NORM.S.INV(Data!X1182)</f>
        <v/>
      </c>
      <c r="D1182" s="7">
        <f>$J$3*D1181+$J$6*C1182</f>
        <v/>
      </c>
      <c r="E1182" s="12">
        <f>MAR1!$B$5+MAR1!$C$5*COS(2*PI()*B1182/365)+MAR1!$D$5*SIN(2*PI()*B1182/365)+D1182</f>
        <v/>
      </c>
    </row>
    <row r="1183">
      <c r="A1183" s="6">
        <f>Data!U1183</f>
        <v/>
      </c>
      <c r="B1183" s="6">
        <f>MOD(A1183-1,365)+1</f>
        <v/>
      </c>
      <c r="C1183" s="7">
        <f>NORM.S.INV(Data!X1183)</f>
        <v/>
      </c>
      <c r="D1183" s="7">
        <f>$J$3*D1182+$J$6*C1183</f>
        <v/>
      </c>
      <c r="E1183" s="12">
        <f>MAR1!$B$5+MAR1!$C$5*COS(2*PI()*B1183/365)+MAR1!$D$5*SIN(2*PI()*B1183/365)+D1183</f>
        <v/>
      </c>
    </row>
    <row r="1184">
      <c r="A1184" s="6">
        <f>Data!U1184</f>
        <v/>
      </c>
      <c r="B1184" s="6">
        <f>MOD(A1184-1,365)+1</f>
        <v/>
      </c>
      <c r="C1184" s="7">
        <f>NORM.S.INV(Data!X1184)</f>
        <v/>
      </c>
      <c r="D1184" s="7">
        <f>$J$3*D1183+$J$6*C1184</f>
        <v/>
      </c>
      <c r="E1184" s="12">
        <f>MAR1!$B$5+MAR1!$C$5*COS(2*PI()*B1184/365)+MAR1!$D$5*SIN(2*PI()*B1184/365)+D1184</f>
        <v/>
      </c>
    </row>
    <row r="1185">
      <c r="A1185" s="6">
        <f>Data!U1185</f>
        <v/>
      </c>
      <c r="B1185" s="6">
        <f>MOD(A1185-1,365)+1</f>
        <v/>
      </c>
      <c r="C1185" s="7">
        <f>NORM.S.INV(Data!X1185)</f>
        <v/>
      </c>
      <c r="D1185" s="7">
        <f>$J$3*D1184+$J$6*C1185</f>
        <v/>
      </c>
      <c r="E1185" s="12">
        <f>MAR1!$B$5+MAR1!$C$5*COS(2*PI()*B1185/365)+MAR1!$D$5*SIN(2*PI()*B1185/365)+D1185</f>
        <v/>
      </c>
    </row>
    <row r="1186">
      <c r="A1186" s="6">
        <f>Data!U1186</f>
        <v/>
      </c>
      <c r="B1186" s="6">
        <f>MOD(A1186-1,365)+1</f>
        <v/>
      </c>
      <c r="C1186" s="7">
        <f>NORM.S.INV(Data!X1186)</f>
        <v/>
      </c>
      <c r="D1186" s="7">
        <f>$J$3*D1185+$J$6*C1186</f>
        <v/>
      </c>
      <c r="E1186" s="12">
        <f>MAR1!$B$5+MAR1!$C$5*COS(2*PI()*B1186/365)+MAR1!$D$5*SIN(2*PI()*B1186/365)+D1186</f>
        <v/>
      </c>
    </row>
    <row r="1187">
      <c r="A1187" s="6">
        <f>Data!U1187</f>
        <v/>
      </c>
      <c r="B1187" s="6">
        <f>MOD(A1187-1,365)+1</f>
        <v/>
      </c>
      <c r="C1187" s="7">
        <f>NORM.S.INV(Data!X1187)</f>
        <v/>
      </c>
      <c r="D1187" s="7">
        <f>$J$3*D1186+$J$6*C1187</f>
        <v/>
      </c>
      <c r="E1187" s="12">
        <f>MAR1!$B$5+MAR1!$C$5*COS(2*PI()*B1187/365)+MAR1!$D$5*SIN(2*PI()*B1187/365)+D1187</f>
        <v/>
      </c>
    </row>
    <row r="1188">
      <c r="A1188" s="6">
        <f>Data!U1188</f>
        <v/>
      </c>
      <c r="B1188" s="6">
        <f>MOD(A1188-1,365)+1</f>
        <v/>
      </c>
      <c r="C1188" s="7">
        <f>NORM.S.INV(Data!X1188)</f>
        <v/>
      </c>
      <c r="D1188" s="7">
        <f>$J$3*D1187+$J$6*C1188</f>
        <v/>
      </c>
      <c r="E1188" s="12">
        <f>MAR1!$B$5+MAR1!$C$5*COS(2*PI()*B1188/365)+MAR1!$D$5*SIN(2*PI()*B1188/365)+D1188</f>
        <v/>
      </c>
    </row>
    <row r="1189">
      <c r="A1189" s="6">
        <f>Data!U1189</f>
        <v/>
      </c>
      <c r="B1189" s="6">
        <f>MOD(A1189-1,365)+1</f>
        <v/>
      </c>
      <c r="C1189" s="7">
        <f>NORM.S.INV(Data!X1189)</f>
        <v/>
      </c>
      <c r="D1189" s="7">
        <f>$J$3*D1188+$J$6*C1189</f>
        <v/>
      </c>
      <c r="E1189" s="12">
        <f>MAR1!$B$5+MAR1!$C$5*COS(2*PI()*B1189/365)+MAR1!$D$5*SIN(2*PI()*B1189/365)+D1189</f>
        <v/>
      </c>
    </row>
    <row r="1190">
      <c r="A1190" s="6">
        <f>Data!U1190</f>
        <v/>
      </c>
      <c r="B1190" s="6">
        <f>MOD(A1190-1,365)+1</f>
        <v/>
      </c>
      <c r="C1190" s="7">
        <f>NORM.S.INV(Data!X1190)</f>
        <v/>
      </c>
      <c r="D1190" s="7">
        <f>$J$3*D1189+$J$6*C1190</f>
        <v/>
      </c>
      <c r="E1190" s="12">
        <f>MAR1!$B$5+MAR1!$C$5*COS(2*PI()*B1190/365)+MAR1!$D$5*SIN(2*PI()*B1190/365)+D1190</f>
        <v/>
      </c>
    </row>
    <row r="1191">
      <c r="A1191" s="6">
        <f>Data!U1191</f>
        <v/>
      </c>
      <c r="B1191" s="6">
        <f>MOD(A1191-1,365)+1</f>
        <v/>
      </c>
      <c r="C1191" s="7">
        <f>NORM.S.INV(Data!X1191)</f>
        <v/>
      </c>
      <c r="D1191" s="7">
        <f>$J$3*D1190+$J$6*C1191</f>
        <v/>
      </c>
      <c r="E1191" s="12">
        <f>MAR1!$B$5+MAR1!$C$5*COS(2*PI()*B1191/365)+MAR1!$D$5*SIN(2*PI()*B1191/365)+D1191</f>
        <v/>
      </c>
    </row>
    <row r="1192">
      <c r="A1192" s="6">
        <f>Data!U1192</f>
        <v/>
      </c>
      <c r="B1192" s="6">
        <f>MOD(A1192-1,365)+1</f>
        <v/>
      </c>
      <c r="C1192" s="7">
        <f>NORM.S.INV(Data!X1192)</f>
        <v/>
      </c>
      <c r="D1192" s="7">
        <f>$J$3*D1191+$J$6*C1192</f>
        <v/>
      </c>
      <c r="E1192" s="12">
        <f>MAR1!$B$5+MAR1!$C$5*COS(2*PI()*B1192/365)+MAR1!$D$5*SIN(2*PI()*B1192/365)+D1192</f>
        <v/>
      </c>
    </row>
    <row r="1193">
      <c r="A1193" s="6">
        <f>Data!U1193</f>
        <v/>
      </c>
      <c r="B1193" s="6">
        <f>MOD(A1193-1,365)+1</f>
        <v/>
      </c>
      <c r="C1193" s="7">
        <f>NORM.S.INV(Data!X1193)</f>
        <v/>
      </c>
      <c r="D1193" s="7">
        <f>$J$3*D1192+$J$6*C1193</f>
        <v/>
      </c>
      <c r="E1193" s="12">
        <f>MAR1!$B$5+MAR1!$C$5*COS(2*PI()*B1193/365)+MAR1!$D$5*SIN(2*PI()*B1193/365)+D1193</f>
        <v/>
      </c>
    </row>
    <row r="1194">
      <c r="A1194" s="6">
        <f>Data!U1194</f>
        <v/>
      </c>
      <c r="B1194" s="6">
        <f>MOD(A1194-1,365)+1</f>
        <v/>
      </c>
      <c r="C1194" s="7">
        <f>NORM.S.INV(Data!X1194)</f>
        <v/>
      </c>
      <c r="D1194" s="7">
        <f>$J$3*D1193+$J$6*C1194</f>
        <v/>
      </c>
      <c r="E1194" s="12">
        <f>MAR1!$B$5+MAR1!$C$5*COS(2*PI()*B1194/365)+MAR1!$D$5*SIN(2*PI()*B1194/365)+D1194</f>
        <v/>
      </c>
    </row>
    <row r="1195">
      <c r="A1195" s="6">
        <f>Data!U1195</f>
        <v/>
      </c>
      <c r="B1195" s="6">
        <f>MOD(A1195-1,365)+1</f>
        <v/>
      </c>
      <c r="C1195" s="7">
        <f>NORM.S.INV(Data!X1195)</f>
        <v/>
      </c>
      <c r="D1195" s="7">
        <f>$J$3*D1194+$J$6*C1195</f>
        <v/>
      </c>
      <c r="E1195" s="12">
        <f>MAR1!$B$5+MAR1!$C$5*COS(2*PI()*B1195/365)+MAR1!$D$5*SIN(2*PI()*B1195/365)+D1195</f>
        <v/>
      </c>
    </row>
    <row r="1196">
      <c r="A1196" s="6">
        <f>Data!U1196</f>
        <v/>
      </c>
      <c r="B1196" s="6">
        <f>MOD(A1196-1,365)+1</f>
        <v/>
      </c>
      <c r="C1196" s="7">
        <f>NORM.S.INV(Data!X1196)</f>
        <v/>
      </c>
      <c r="D1196" s="7">
        <f>$J$3*D1195+$J$6*C1196</f>
        <v/>
      </c>
      <c r="E1196" s="12">
        <f>MAR1!$B$5+MAR1!$C$5*COS(2*PI()*B1196/365)+MAR1!$D$5*SIN(2*PI()*B1196/365)+D1196</f>
        <v/>
      </c>
    </row>
    <row r="1197">
      <c r="A1197" s="6">
        <f>Data!U1197</f>
        <v/>
      </c>
      <c r="B1197" s="6">
        <f>MOD(A1197-1,365)+1</f>
        <v/>
      </c>
      <c r="C1197" s="7">
        <f>NORM.S.INV(Data!X1197)</f>
        <v/>
      </c>
      <c r="D1197" s="7">
        <f>$J$3*D1196+$J$6*C1197</f>
        <v/>
      </c>
      <c r="E1197" s="12">
        <f>MAR1!$B$5+MAR1!$C$5*COS(2*PI()*B1197/365)+MAR1!$D$5*SIN(2*PI()*B1197/365)+D1197</f>
        <v/>
      </c>
    </row>
    <row r="1198">
      <c r="A1198" s="6">
        <f>Data!U1198</f>
        <v/>
      </c>
      <c r="B1198" s="6">
        <f>MOD(A1198-1,365)+1</f>
        <v/>
      </c>
      <c r="C1198" s="7">
        <f>NORM.S.INV(Data!X1198)</f>
        <v/>
      </c>
      <c r="D1198" s="7">
        <f>$J$3*D1197+$J$6*C1198</f>
        <v/>
      </c>
      <c r="E1198" s="12">
        <f>MAR1!$B$5+MAR1!$C$5*COS(2*PI()*B1198/365)+MAR1!$D$5*SIN(2*PI()*B1198/365)+D1198</f>
        <v/>
      </c>
    </row>
    <row r="1199">
      <c r="A1199" s="6">
        <f>Data!U1199</f>
        <v/>
      </c>
      <c r="B1199" s="6">
        <f>MOD(A1199-1,365)+1</f>
        <v/>
      </c>
      <c r="C1199" s="7">
        <f>NORM.S.INV(Data!X1199)</f>
        <v/>
      </c>
      <c r="D1199" s="7">
        <f>$J$3*D1198+$J$6*C1199</f>
        <v/>
      </c>
      <c r="E1199" s="12">
        <f>MAR1!$B$5+MAR1!$C$5*COS(2*PI()*B1199/365)+MAR1!$D$5*SIN(2*PI()*B1199/365)+D1199</f>
        <v/>
      </c>
    </row>
    <row r="1200">
      <c r="A1200" s="6">
        <f>Data!U1200</f>
        <v/>
      </c>
      <c r="B1200" s="6">
        <f>MOD(A1200-1,365)+1</f>
        <v/>
      </c>
      <c r="C1200" s="7">
        <f>NORM.S.INV(Data!X1200)</f>
        <v/>
      </c>
      <c r="D1200" s="7">
        <f>$J$3*D1199+$J$6*C1200</f>
        <v/>
      </c>
      <c r="E1200" s="12">
        <f>MAR1!$B$5+MAR1!$C$5*COS(2*PI()*B1200/365)+MAR1!$D$5*SIN(2*PI()*B1200/365)+D1200</f>
        <v/>
      </c>
    </row>
    <row r="1201">
      <c r="A1201" s="6">
        <f>Data!U1201</f>
        <v/>
      </c>
      <c r="B1201" s="6">
        <f>MOD(A1201-1,365)+1</f>
        <v/>
      </c>
      <c r="C1201" s="7">
        <f>NORM.S.INV(Data!X1201)</f>
        <v/>
      </c>
      <c r="D1201" s="7">
        <f>$J$3*D1200+$J$6*C1201</f>
        <v/>
      </c>
      <c r="E1201" s="12">
        <f>MAR1!$B$5+MAR1!$C$5*COS(2*PI()*B1201/365)+MAR1!$D$5*SIN(2*PI()*B1201/365)+D1201</f>
        <v/>
      </c>
    </row>
    <row r="1202">
      <c r="A1202" s="6">
        <f>Data!U1202</f>
        <v/>
      </c>
      <c r="B1202" s="6">
        <f>MOD(A1202-1,365)+1</f>
        <v/>
      </c>
      <c r="C1202" s="7">
        <f>NORM.S.INV(Data!X1202)</f>
        <v/>
      </c>
      <c r="D1202" s="7">
        <f>$J$3*D1201+$J$6*C1202</f>
        <v/>
      </c>
      <c r="E1202" s="12">
        <f>MAR1!$B$5+MAR1!$C$5*COS(2*PI()*B1202/365)+MAR1!$D$5*SIN(2*PI()*B1202/365)+D1202</f>
        <v/>
      </c>
    </row>
    <row r="1203">
      <c r="A1203" s="6">
        <f>Data!U1203</f>
        <v/>
      </c>
      <c r="B1203" s="6">
        <f>MOD(A1203-1,365)+1</f>
        <v/>
      </c>
      <c r="C1203" s="7">
        <f>NORM.S.INV(Data!X1203)</f>
        <v/>
      </c>
      <c r="D1203" s="7">
        <f>$J$3*D1202+$J$6*C1203</f>
        <v/>
      </c>
      <c r="E1203" s="12">
        <f>MAR1!$B$5+MAR1!$C$5*COS(2*PI()*B1203/365)+MAR1!$D$5*SIN(2*PI()*B1203/365)+D1203</f>
        <v/>
      </c>
    </row>
    <row r="1204">
      <c r="A1204" s="6">
        <f>Data!U1204</f>
        <v/>
      </c>
      <c r="B1204" s="6">
        <f>MOD(A1204-1,365)+1</f>
        <v/>
      </c>
      <c r="C1204" s="7">
        <f>NORM.S.INV(Data!X1204)</f>
        <v/>
      </c>
      <c r="D1204" s="7">
        <f>$J$3*D1203+$J$6*C1204</f>
        <v/>
      </c>
      <c r="E1204" s="12">
        <f>MAR1!$B$5+MAR1!$C$5*COS(2*PI()*B1204/365)+MAR1!$D$5*SIN(2*PI()*B1204/365)+D1204</f>
        <v/>
      </c>
    </row>
    <row r="1205">
      <c r="A1205" s="6">
        <f>Data!U1205</f>
        <v/>
      </c>
      <c r="B1205" s="6">
        <f>MOD(A1205-1,365)+1</f>
        <v/>
      </c>
      <c r="C1205" s="7">
        <f>NORM.S.INV(Data!X1205)</f>
        <v/>
      </c>
      <c r="D1205" s="7">
        <f>$J$3*D1204+$J$6*C1205</f>
        <v/>
      </c>
      <c r="E1205" s="12">
        <f>MAR1!$B$5+MAR1!$C$5*COS(2*PI()*B1205/365)+MAR1!$D$5*SIN(2*PI()*B1205/365)+D1205</f>
        <v/>
      </c>
    </row>
    <row r="1206">
      <c r="A1206" s="6">
        <f>Data!U1206</f>
        <v/>
      </c>
      <c r="B1206" s="6">
        <f>MOD(A1206-1,365)+1</f>
        <v/>
      </c>
      <c r="C1206" s="7">
        <f>NORM.S.INV(Data!X1206)</f>
        <v/>
      </c>
      <c r="D1206" s="7">
        <f>$J$3*D1205+$J$6*C1206</f>
        <v/>
      </c>
      <c r="E1206" s="12">
        <f>MAR1!$B$5+MAR1!$C$5*COS(2*PI()*B1206/365)+MAR1!$D$5*SIN(2*PI()*B1206/365)+D1206</f>
        <v/>
      </c>
    </row>
    <row r="1207">
      <c r="A1207" s="6">
        <f>Data!U1207</f>
        <v/>
      </c>
      <c r="B1207" s="6">
        <f>MOD(A1207-1,365)+1</f>
        <v/>
      </c>
      <c r="C1207" s="7">
        <f>NORM.S.INV(Data!X1207)</f>
        <v/>
      </c>
      <c r="D1207" s="7">
        <f>$J$3*D1206+$J$6*C1207</f>
        <v/>
      </c>
      <c r="E1207" s="12">
        <f>MAR1!$B$5+MAR1!$C$5*COS(2*PI()*B1207/365)+MAR1!$D$5*SIN(2*PI()*B1207/365)+D1207</f>
        <v/>
      </c>
    </row>
    <row r="1208">
      <c r="A1208" s="6">
        <f>Data!U1208</f>
        <v/>
      </c>
      <c r="B1208" s="6">
        <f>MOD(A1208-1,365)+1</f>
        <v/>
      </c>
      <c r="C1208" s="7">
        <f>NORM.S.INV(Data!X1208)</f>
        <v/>
      </c>
      <c r="D1208" s="7">
        <f>$J$3*D1207+$J$6*C1208</f>
        <v/>
      </c>
      <c r="E1208" s="12">
        <f>MAR1!$B$5+MAR1!$C$5*COS(2*PI()*B1208/365)+MAR1!$D$5*SIN(2*PI()*B1208/365)+D1208</f>
        <v/>
      </c>
    </row>
    <row r="1209">
      <c r="A1209" s="6">
        <f>Data!U1209</f>
        <v/>
      </c>
      <c r="B1209" s="6">
        <f>MOD(A1209-1,365)+1</f>
        <v/>
      </c>
      <c r="C1209" s="7">
        <f>NORM.S.INV(Data!X1209)</f>
        <v/>
      </c>
      <c r="D1209" s="7">
        <f>$J$3*D1208+$J$6*C1209</f>
        <v/>
      </c>
      <c r="E1209" s="12">
        <f>MAR1!$B$5+MAR1!$C$5*COS(2*PI()*B1209/365)+MAR1!$D$5*SIN(2*PI()*B1209/365)+D1209</f>
        <v/>
      </c>
    </row>
    <row r="1210">
      <c r="A1210" s="6">
        <f>Data!U1210</f>
        <v/>
      </c>
      <c r="B1210" s="6">
        <f>MOD(A1210-1,365)+1</f>
        <v/>
      </c>
      <c r="C1210" s="7">
        <f>NORM.S.INV(Data!X1210)</f>
        <v/>
      </c>
      <c r="D1210" s="7">
        <f>$J$3*D1209+$J$6*C1210</f>
        <v/>
      </c>
      <c r="E1210" s="12">
        <f>MAR1!$B$5+MAR1!$C$5*COS(2*PI()*B1210/365)+MAR1!$D$5*SIN(2*PI()*B1210/365)+D1210</f>
        <v/>
      </c>
    </row>
    <row r="1211">
      <c r="A1211" s="6">
        <f>Data!U1211</f>
        <v/>
      </c>
      <c r="B1211" s="6">
        <f>MOD(A1211-1,365)+1</f>
        <v/>
      </c>
      <c r="C1211" s="7">
        <f>NORM.S.INV(Data!X1211)</f>
        <v/>
      </c>
      <c r="D1211" s="7">
        <f>$J$3*D1210+$J$6*C1211</f>
        <v/>
      </c>
      <c r="E1211" s="12">
        <f>MAR1!$B$5+MAR1!$C$5*COS(2*PI()*B1211/365)+MAR1!$D$5*SIN(2*PI()*B1211/365)+D1211</f>
        <v/>
      </c>
    </row>
    <row r="1212">
      <c r="A1212" s="6">
        <f>Data!U1212</f>
        <v/>
      </c>
      <c r="B1212" s="6">
        <f>MOD(A1212-1,365)+1</f>
        <v/>
      </c>
      <c r="C1212" s="7">
        <f>NORM.S.INV(Data!X1212)</f>
        <v/>
      </c>
      <c r="D1212" s="7">
        <f>$J$3*D1211+$J$6*C1212</f>
        <v/>
      </c>
      <c r="E1212" s="12">
        <f>MAR1!$B$5+MAR1!$C$5*COS(2*PI()*B1212/365)+MAR1!$D$5*SIN(2*PI()*B1212/365)+D1212</f>
        <v/>
      </c>
    </row>
    <row r="1213">
      <c r="A1213" s="6">
        <f>Data!U1213</f>
        <v/>
      </c>
      <c r="B1213" s="6">
        <f>MOD(A1213-1,365)+1</f>
        <v/>
      </c>
      <c r="C1213" s="7">
        <f>NORM.S.INV(Data!X1213)</f>
        <v/>
      </c>
      <c r="D1213" s="7">
        <f>$J$3*D1212+$J$6*C1213</f>
        <v/>
      </c>
      <c r="E1213" s="12">
        <f>MAR1!$B$5+MAR1!$C$5*COS(2*PI()*B1213/365)+MAR1!$D$5*SIN(2*PI()*B1213/365)+D1213</f>
        <v/>
      </c>
    </row>
    <row r="1214">
      <c r="A1214" s="6">
        <f>Data!U1214</f>
        <v/>
      </c>
      <c r="B1214" s="6">
        <f>MOD(A1214-1,365)+1</f>
        <v/>
      </c>
      <c r="C1214" s="7">
        <f>NORM.S.INV(Data!X1214)</f>
        <v/>
      </c>
      <c r="D1214" s="7">
        <f>$J$3*D1213+$J$6*C1214</f>
        <v/>
      </c>
      <c r="E1214" s="12">
        <f>MAR1!$B$5+MAR1!$C$5*COS(2*PI()*B1214/365)+MAR1!$D$5*SIN(2*PI()*B1214/365)+D1214</f>
        <v/>
      </c>
    </row>
    <row r="1215">
      <c r="A1215" s="6">
        <f>Data!U1215</f>
        <v/>
      </c>
      <c r="B1215" s="6">
        <f>MOD(A1215-1,365)+1</f>
        <v/>
      </c>
      <c r="C1215" s="7">
        <f>NORM.S.INV(Data!X1215)</f>
        <v/>
      </c>
      <c r="D1215" s="7">
        <f>$J$3*D1214+$J$6*C1215</f>
        <v/>
      </c>
      <c r="E1215" s="12">
        <f>MAR1!$B$5+MAR1!$C$5*COS(2*PI()*B1215/365)+MAR1!$D$5*SIN(2*PI()*B1215/365)+D1215</f>
        <v/>
      </c>
    </row>
    <row r="1216">
      <c r="A1216" s="6">
        <f>Data!U1216</f>
        <v/>
      </c>
      <c r="B1216" s="6">
        <f>MOD(A1216-1,365)+1</f>
        <v/>
      </c>
      <c r="C1216" s="7">
        <f>NORM.S.INV(Data!X1216)</f>
        <v/>
      </c>
      <c r="D1216" s="7">
        <f>$J$3*D1215+$J$6*C1216</f>
        <v/>
      </c>
      <c r="E1216" s="12">
        <f>MAR1!$B$5+MAR1!$C$5*COS(2*PI()*B1216/365)+MAR1!$D$5*SIN(2*PI()*B1216/365)+D1216</f>
        <v/>
      </c>
    </row>
    <row r="1217">
      <c r="A1217" s="6">
        <f>Data!U1217</f>
        <v/>
      </c>
      <c r="B1217" s="6">
        <f>MOD(A1217-1,365)+1</f>
        <v/>
      </c>
      <c r="C1217" s="7">
        <f>NORM.S.INV(Data!X1217)</f>
        <v/>
      </c>
      <c r="D1217" s="7">
        <f>$J$3*D1216+$J$6*C1217</f>
        <v/>
      </c>
      <c r="E1217" s="12">
        <f>MAR1!$B$5+MAR1!$C$5*COS(2*PI()*B1217/365)+MAR1!$D$5*SIN(2*PI()*B1217/365)+D1217</f>
        <v/>
      </c>
    </row>
    <row r="1218">
      <c r="A1218" s="6">
        <f>Data!U1218</f>
        <v/>
      </c>
      <c r="B1218" s="6">
        <f>MOD(A1218-1,365)+1</f>
        <v/>
      </c>
      <c r="C1218" s="7">
        <f>NORM.S.INV(Data!X1218)</f>
        <v/>
      </c>
      <c r="D1218" s="7">
        <f>$J$3*D1217+$J$6*C1218</f>
        <v/>
      </c>
      <c r="E1218" s="12">
        <f>MAR1!$B$5+MAR1!$C$5*COS(2*PI()*B1218/365)+MAR1!$D$5*SIN(2*PI()*B1218/365)+D1218</f>
        <v/>
      </c>
    </row>
    <row r="1219">
      <c r="A1219" s="6">
        <f>Data!U1219</f>
        <v/>
      </c>
      <c r="B1219" s="6">
        <f>MOD(A1219-1,365)+1</f>
        <v/>
      </c>
      <c r="C1219" s="7">
        <f>NORM.S.INV(Data!X1219)</f>
        <v/>
      </c>
      <c r="D1219" s="7">
        <f>$J$3*D1218+$J$6*C1219</f>
        <v/>
      </c>
      <c r="E1219" s="12">
        <f>MAR1!$B$5+MAR1!$C$5*COS(2*PI()*B1219/365)+MAR1!$D$5*SIN(2*PI()*B1219/365)+D1219</f>
        <v/>
      </c>
    </row>
    <row r="1220">
      <c r="A1220" s="6">
        <f>Data!U1220</f>
        <v/>
      </c>
      <c r="B1220" s="6">
        <f>MOD(A1220-1,365)+1</f>
        <v/>
      </c>
      <c r="C1220" s="7">
        <f>NORM.S.INV(Data!X1220)</f>
        <v/>
      </c>
      <c r="D1220" s="7">
        <f>$J$3*D1219+$J$6*C1220</f>
        <v/>
      </c>
      <c r="E1220" s="12">
        <f>MAR1!$B$5+MAR1!$C$5*COS(2*PI()*B1220/365)+MAR1!$D$5*SIN(2*PI()*B1220/365)+D1220</f>
        <v/>
      </c>
    </row>
    <row r="1221">
      <c r="A1221" s="6">
        <f>Data!U1221</f>
        <v/>
      </c>
      <c r="B1221" s="6">
        <f>MOD(A1221-1,365)+1</f>
        <v/>
      </c>
      <c r="C1221" s="7">
        <f>NORM.S.INV(Data!X1221)</f>
        <v/>
      </c>
      <c r="D1221" s="7">
        <f>$J$3*D1220+$J$6*C1221</f>
        <v/>
      </c>
      <c r="E1221" s="12">
        <f>MAR1!$B$5+MAR1!$C$5*COS(2*PI()*B1221/365)+MAR1!$D$5*SIN(2*PI()*B1221/365)+D1221</f>
        <v/>
      </c>
    </row>
    <row r="1222">
      <c r="A1222" s="6">
        <f>Data!U1222</f>
        <v/>
      </c>
      <c r="B1222" s="6">
        <f>MOD(A1222-1,365)+1</f>
        <v/>
      </c>
      <c r="C1222" s="7">
        <f>NORM.S.INV(Data!X1222)</f>
        <v/>
      </c>
      <c r="D1222" s="7">
        <f>$J$3*D1221+$J$6*C1222</f>
        <v/>
      </c>
      <c r="E1222" s="12">
        <f>MAR1!$B$5+MAR1!$C$5*COS(2*PI()*B1222/365)+MAR1!$D$5*SIN(2*PI()*B1222/365)+D1222</f>
        <v/>
      </c>
    </row>
    <row r="1223">
      <c r="A1223" s="6">
        <f>Data!U1223</f>
        <v/>
      </c>
      <c r="B1223" s="6">
        <f>MOD(A1223-1,365)+1</f>
        <v/>
      </c>
      <c r="C1223" s="7">
        <f>NORM.S.INV(Data!X1223)</f>
        <v/>
      </c>
      <c r="D1223" s="7">
        <f>$J$3*D1222+$J$6*C1223</f>
        <v/>
      </c>
      <c r="E1223" s="12">
        <f>MAR1!$B$5+MAR1!$C$5*COS(2*PI()*B1223/365)+MAR1!$D$5*SIN(2*PI()*B1223/365)+D1223</f>
        <v/>
      </c>
    </row>
    <row r="1224">
      <c r="A1224" s="6">
        <f>Data!U1224</f>
        <v/>
      </c>
      <c r="B1224" s="6">
        <f>MOD(A1224-1,365)+1</f>
        <v/>
      </c>
      <c r="C1224" s="7">
        <f>NORM.S.INV(Data!X1224)</f>
        <v/>
      </c>
      <c r="D1224" s="7">
        <f>$J$3*D1223+$J$6*C1224</f>
        <v/>
      </c>
      <c r="E1224" s="12">
        <f>MAR1!$B$5+MAR1!$C$5*COS(2*PI()*B1224/365)+MAR1!$D$5*SIN(2*PI()*B1224/365)+D1224</f>
        <v/>
      </c>
    </row>
    <row r="1225">
      <c r="A1225" s="6">
        <f>Data!U1225</f>
        <v/>
      </c>
      <c r="B1225" s="6">
        <f>MOD(A1225-1,365)+1</f>
        <v/>
      </c>
      <c r="C1225" s="7">
        <f>NORM.S.INV(Data!X1225)</f>
        <v/>
      </c>
      <c r="D1225" s="7">
        <f>$J$3*D1224+$J$6*C1225</f>
        <v/>
      </c>
      <c r="E1225" s="12">
        <f>MAR1!$B$5+MAR1!$C$5*COS(2*PI()*B1225/365)+MAR1!$D$5*SIN(2*PI()*B1225/365)+D1225</f>
        <v/>
      </c>
    </row>
    <row r="1226">
      <c r="A1226" s="6">
        <f>Data!U1226</f>
        <v/>
      </c>
      <c r="B1226" s="6">
        <f>MOD(A1226-1,365)+1</f>
        <v/>
      </c>
      <c r="C1226" s="7">
        <f>NORM.S.INV(Data!X1226)</f>
        <v/>
      </c>
      <c r="D1226" s="7">
        <f>$J$3*D1225+$J$6*C1226</f>
        <v/>
      </c>
      <c r="E1226" s="12">
        <f>MAR1!$B$5+MAR1!$C$5*COS(2*PI()*B1226/365)+MAR1!$D$5*SIN(2*PI()*B1226/365)+D1226</f>
        <v/>
      </c>
    </row>
    <row r="1227">
      <c r="A1227" s="6">
        <f>Data!U1227</f>
        <v/>
      </c>
      <c r="B1227" s="6">
        <f>MOD(A1227-1,365)+1</f>
        <v/>
      </c>
      <c r="C1227" s="7">
        <f>NORM.S.INV(Data!X1227)</f>
        <v/>
      </c>
      <c r="D1227" s="7">
        <f>$J$3*D1226+$J$6*C1227</f>
        <v/>
      </c>
      <c r="E1227" s="12">
        <f>MAR1!$B$5+MAR1!$C$5*COS(2*PI()*B1227/365)+MAR1!$D$5*SIN(2*PI()*B1227/365)+D1227</f>
        <v/>
      </c>
    </row>
    <row r="1228">
      <c r="A1228" s="6">
        <f>Data!U1228</f>
        <v/>
      </c>
      <c r="B1228" s="6">
        <f>MOD(A1228-1,365)+1</f>
        <v/>
      </c>
      <c r="C1228" s="7">
        <f>NORM.S.INV(Data!X1228)</f>
        <v/>
      </c>
      <c r="D1228" s="7">
        <f>$J$3*D1227+$J$6*C1228</f>
        <v/>
      </c>
      <c r="E1228" s="12">
        <f>MAR1!$B$5+MAR1!$C$5*COS(2*PI()*B1228/365)+MAR1!$D$5*SIN(2*PI()*B1228/365)+D1228</f>
        <v/>
      </c>
    </row>
    <row r="1229">
      <c r="A1229" s="6">
        <f>Data!U1229</f>
        <v/>
      </c>
      <c r="B1229" s="6">
        <f>MOD(A1229-1,365)+1</f>
        <v/>
      </c>
      <c r="C1229" s="7">
        <f>NORM.S.INV(Data!X1229)</f>
        <v/>
      </c>
      <c r="D1229" s="7">
        <f>$J$3*D1228+$J$6*C1229</f>
        <v/>
      </c>
      <c r="E1229" s="12">
        <f>MAR1!$B$5+MAR1!$C$5*COS(2*PI()*B1229/365)+MAR1!$D$5*SIN(2*PI()*B1229/365)+D1229</f>
        <v/>
      </c>
    </row>
    <row r="1230">
      <c r="A1230" s="6">
        <f>Data!U1230</f>
        <v/>
      </c>
      <c r="B1230" s="6">
        <f>MOD(A1230-1,365)+1</f>
        <v/>
      </c>
      <c r="C1230" s="7">
        <f>NORM.S.INV(Data!X1230)</f>
        <v/>
      </c>
      <c r="D1230" s="7">
        <f>$J$3*D1229+$J$6*C1230</f>
        <v/>
      </c>
      <c r="E1230" s="12">
        <f>MAR1!$B$5+MAR1!$C$5*COS(2*PI()*B1230/365)+MAR1!$D$5*SIN(2*PI()*B1230/365)+D1230</f>
        <v/>
      </c>
    </row>
    <row r="1231">
      <c r="A1231" s="6">
        <f>Data!U1231</f>
        <v/>
      </c>
      <c r="B1231" s="6">
        <f>MOD(A1231-1,365)+1</f>
        <v/>
      </c>
      <c r="C1231" s="7">
        <f>NORM.S.INV(Data!X1231)</f>
        <v/>
      </c>
      <c r="D1231" s="7">
        <f>$J$3*D1230+$J$6*C1231</f>
        <v/>
      </c>
      <c r="E1231" s="12">
        <f>MAR1!$B$5+MAR1!$C$5*COS(2*PI()*B1231/365)+MAR1!$D$5*SIN(2*PI()*B1231/365)+D1231</f>
        <v/>
      </c>
    </row>
    <row r="1232">
      <c r="A1232" s="6">
        <f>Data!U1232</f>
        <v/>
      </c>
      <c r="B1232" s="6">
        <f>MOD(A1232-1,365)+1</f>
        <v/>
      </c>
      <c r="C1232" s="7">
        <f>NORM.S.INV(Data!X1232)</f>
        <v/>
      </c>
      <c r="D1232" s="7">
        <f>$J$3*D1231+$J$6*C1232</f>
        <v/>
      </c>
      <c r="E1232" s="12">
        <f>MAR1!$B$5+MAR1!$C$5*COS(2*PI()*B1232/365)+MAR1!$D$5*SIN(2*PI()*B1232/365)+D1232</f>
        <v/>
      </c>
    </row>
    <row r="1233">
      <c r="A1233" s="6">
        <f>Data!U1233</f>
        <v/>
      </c>
      <c r="B1233" s="6">
        <f>MOD(A1233-1,365)+1</f>
        <v/>
      </c>
      <c r="C1233" s="7">
        <f>NORM.S.INV(Data!X1233)</f>
        <v/>
      </c>
      <c r="D1233" s="7">
        <f>$J$3*D1232+$J$6*C1233</f>
        <v/>
      </c>
      <c r="E1233" s="12">
        <f>MAR1!$B$5+MAR1!$C$5*COS(2*PI()*B1233/365)+MAR1!$D$5*SIN(2*PI()*B1233/365)+D1233</f>
        <v/>
      </c>
    </row>
    <row r="1234">
      <c r="A1234" s="6">
        <f>Data!U1234</f>
        <v/>
      </c>
      <c r="B1234" s="6">
        <f>MOD(A1234-1,365)+1</f>
        <v/>
      </c>
      <c r="C1234" s="7">
        <f>NORM.S.INV(Data!X1234)</f>
        <v/>
      </c>
      <c r="D1234" s="7">
        <f>$J$3*D1233+$J$6*C1234</f>
        <v/>
      </c>
      <c r="E1234" s="12">
        <f>MAR1!$B$5+MAR1!$C$5*COS(2*PI()*B1234/365)+MAR1!$D$5*SIN(2*PI()*B1234/365)+D1234</f>
        <v/>
      </c>
    </row>
    <row r="1235">
      <c r="A1235" s="6">
        <f>Data!U1235</f>
        <v/>
      </c>
      <c r="B1235" s="6">
        <f>MOD(A1235-1,365)+1</f>
        <v/>
      </c>
      <c r="C1235" s="7">
        <f>NORM.S.INV(Data!X1235)</f>
        <v/>
      </c>
      <c r="D1235" s="7">
        <f>$J$3*D1234+$J$6*C1235</f>
        <v/>
      </c>
      <c r="E1235" s="12">
        <f>MAR1!$B$5+MAR1!$C$5*COS(2*PI()*B1235/365)+MAR1!$D$5*SIN(2*PI()*B1235/365)+D1235</f>
        <v/>
      </c>
    </row>
    <row r="1236">
      <c r="A1236" s="6">
        <f>Data!U1236</f>
        <v/>
      </c>
      <c r="B1236" s="6">
        <f>MOD(A1236-1,365)+1</f>
        <v/>
      </c>
      <c r="C1236" s="7">
        <f>NORM.S.INV(Data!X1236)</f>
        <v/>
      </c>
      <c r="D1236" s="7">
        <f>$J$3*D1235+$J$6*C1236</f>
        <v/>
      </c>
      <c r="E1236" s="12">
        <f>MAR1!$B$5+MAR1!$C$5*COS(2*PI()*B1236/365)+MAR1!$D$5*SIN(2*PI()*B1236/365)+D1236</f>
        <v/>
      </c>
    </row>
    <row r="1237">
      <c r="A1237" s="6">
        <f>Data!U1237</f>
        <v/>
      </c>
      <c r="B1237" s="6">
        <f>MOD(A1237-1,365)+1</f>
        <v/>
      </c>
      <c r="C1237" s="7">
        <f>NORM.S.INV(Data!X1237)</f>
        <v/>
      </c>
      <c r="D1237" s="7">
        <f>$J$3*D1236+$J$6*C1237</f>
        <v/>
      </c>
      <c r="E1237" s="12">
        <f>MAR1!$B$5+MAR1!$C$5*COS(2*PI()*B1237/365)+MAR1!$D$5*SIN(2*PI()*B1237/365)+D1237</f>
        <v/>
      </c>
    </row>
    <row r="1238">
      <c r="A1238" s="6">
        <f>Data!U1238</f>
        <v/>
      </c>
      <c r="B1238" s="6">
        <f>MOD(A1238-1,365)+1</f>
        <v/>
      </c>
      <c r="C1238" s="7">
        <f>NORM.S.INV(Data!X1238)</f>
        <v/>
      </c>
      <c r="D1238" s="7">
        <f>$J$3*D1237+$J$6*C1238</f>
        <v/>
      </c>
      <c r="E1238" s="12">
        <f>MAR1!$B$5+MAR1!$C$5*COS(2*PI()*B1238/365)+MAR1!$D$5*SIN(2*PI()*B1238/365)+D1238</f>
        <v/>
      </c>
    </row>
    <row r="1239">
      <c r="A1239" s="6">
        <f>Data!U1239</f>
        <v/>
      </c>
      <c r="B1239" s="6">
        <f>MOD(A1239-1,365)+1</f>
        <v/>
      </c>
      <c r="C1239" s="7">
        <f>NORM.S.INV(Data!X1239)</f>
        <v/>
      </c>
      <c r="D1239" s="7">
        <f>$J$3*D1238+$J$6*C1239</f>
        <v/>
      </c>
      <c r="E1239" s="12">
        <f>MAR1!$B$5+MAR1!$C$5*COS(2*PI()*B1239/365)+MAR1!$D$5*SIN(2*PI()*B1239/365)+D1239</f>
        <v/>
      </c>
    </row>
    <row r="1240">
      <c r="A1240" s="6">
        <f>Data!U1240</f>
        <v/>
      </c>
      <c r="B1240" s="6">
        <f>MOD(A1240-1,365)+1</f>
        <v/>
      </c>
      <c r="C1240" s="7">
        <f>NORM.S.INV(Data!X1240)</f>
        <v/>
      </c>
      <c r="D1240" s="7">
        <f>$J$3*D1239+$J$6*C1240</f>
        <v/>
      </c>
      <c r="E1240" s="12">
        <f>MAR1!$B$5+MAR1!$C$5*COS(2*PI()*B1240/365)+MAR1!$D$5*SIN(2*PI()*B1240/365)+D1240</f>
        <v/>
      </c>
    </row>
    <row r="1241">
      <c r="A1241" s="6">
        <f>Data!U1241</f>
        <v/>
      </c>
      <c r="B1241" s="6">
        <f>MOD(A1241-1,365)+1</f>
        <v/>
      </c>
      <c r="C1241" s="7">
        <f>NORM.S.INV(Data!X1241)</f>
        <v/>
      </c>
      <c r="D1241" s="7">
        <f>$J$3*D1240+$J$6*C1241</f>
        <v/>
      </c>
      <c r="E1241" s="12">
        <f>MAR1!$B$5+MAR1!$C$5*COS(2*PI()*B1241/365)+MAR1!$D$5*SIN(2*PI()*B1241/365)+D1241</f>
        <v/>
      </c>
    </row>
    <row r="1242">
      <c r="A1242" s="6">
        <f>Data!U1242</f>
        <v/>
      </c>
      <c r="B1242" s="6">
        <f>MOD(A1242-1,365)+1</f>
        <v/>
      </c>
      <c r="C1242" s="7">
        <f>NORM.S.INV(Data!X1242)</f>
        <v/>
      </c>
      <c r="D1242" s="7">
        <f>$J$3*D1241+$J$6*C1242</f>
        <v/>
      </c>
      <c r="E1242" s="12">
        <f>MAR1!$B$5+MAR1!$C$5*COS(2*PI()*B1242/365)+MAR1!$D$5*SIN(2*PI()*B1242/365)+D1242</f>
        <v/>
      </c>
    </row>
    <row r="1243">
      <c r="A1243" s="6">
        <f>Data!U1243</f>
        <v/>
      </c>
      <c r="B1243" s="6">
        <f>MOD(A1243-1,365)+1</f>
        <v/>
      </c>
      <c r="C1243" s="7">
        <f>NORM.S.INV(Data!X1243)</f>
        <v/>
      </c>
      <c r="D1243" s="7">
        <f>$J$3*D1242+$J$6*C1243</f>
        <v/>
      </c>
      <c r="E1243" s="12">
        <f>MAR1!$B$5+MAR1!$C$5*COS(2*PI()*B1243/365)+MAR1!$D$5*SIN(2*PI()*B1243/365)+D1243</f>
        <v/>
      </c>
    </row>
    <row r="1244">
      <c r="A1244" s="6">
        <f>Data!U1244</f>
        <v/>
      </c>
      <c r="B1244" s="6">
        <f>MOD(A1244-1,365)+1</f>
        <v/>
      </c>
      <c r="C1244" s="7">
        <f>NORM.S.INV(Data!X1244)</f>
        <v/>
      </c>
      <c r="D1244" s="7">
        <f>$J$3*D1243+$J$6*C1244</f>
        <v/>
      </c>
      <c r="E1244" s="12">
        <f>MAR1!$B$5+MAR1!$C$5*COS(2*PI()*B1244/365)+MAR1!$D$5*SIN(2*PI()*B1244/365)+D1244</f>
        <v/>
      </c>
    </row>
    <row r="1245">
      <c r="A1245" s="6">
        <f>Data!U1245</f>
        <v/>
      </c>
      <c r="B1245" s="6">
        <f>MOD(A1245-1,365)+1</f>
        <v/>
      </c>
      <c r="C1245" s="7">
        <f>NORM.S.INV(Data!X1245)</f>
        <v/>
      </c>
      <c r="D1245" s="7">
        <f>$J$3*D1244+$J$6*C1245</f>
        <v/>
      </c>
      <c r="E1245" s="12">
        <f>MAR1!$B$5+MAR1!$C$5*COS(2*PI()*B1245/365)+MAR1!$D$5*SIN(2*PI()*B1245/365)+D1245</f>
        <v/>
      </c>
    </row>
    <row r="1246">
      <c r="A1246" s="6">
        <f>Data!U1246</f>
        <v/>
      </c>
      <c r="B1246" s="6">
        <f>MOD(A1246-1,365)+1</f>
        <v/>
      </c>
      <c r="C1246" s="7">
        <f>NORM.S.INV(Data!X1246)</f>
        <v/>
      </c>
      <c r="D1246" s="7">
        <f>$J$3*D1245+$J$6*C1246</f>
        <v/>
      </c>
      <c r="E1246" s="12">
        <f>MAR1!$B$5+MAR1!$C$5*COS(2*PI()*B1246/365)+MAR1!$D$5*SIN(2*PI()*B1246/365)+D1246</f>
        <v/>
      </c>
    </row>
    <row r="1247">
      <c r="A1247" s="6">
        <f>Data!U1247</f>
        <v/>
      </c>
      <c r="B1247" s="6">
        <f>MOD(A1247-1,365)+1</f>
        <v/>
      </c>
      <c r="C1247" s="7">
        <f>NORM.S.INV(Data!X1247)</f>
        <v/>
      </c>
      <c r="D1247" s="7">
        <f>$J$3*D1246+$J$6*C1247</f>
        <v/>
      </c>
      <c r="E1247" s="12">
        <f>MAR1!$B$5+MAR1!$C$5*COS(2*PI()*B1247/365)+MAR1!$D$5*SIN(2*PI()*B1247/365)+D1247</f>
        <v/>
      </c>
    </row>
    <row r="1248">
      <c r="A1248" s="6">
        <f>Data!U1248</f>
        <v/>
      </c>
      <c r="B1248" s="6">
        <f>MOD(A1248-1,365)+1</f>
        <v/>
      </c>
      <c r="C1248" s="7">
        <f>NORM.S.INV(Data!X1248)</f>
        <v/>
      </c>
      <c r="D1248" s="7">
        <f>$J$3*D1247+$J$6*C1248</f>
        <v/>
      </c>
      <c r="E1248" s="12">
        <f>MAR1!$B$5+MAR1!$C$5*COS(2*PI()*B1248/365)+MAR1!$D$5*SIN(2*PI()*B1248/365)+D1248</f>
        <v/>
      </c>
    </row>
    <row r="1249">
      <c r="A1249" s="6">
        <f>Data!U1249</f>
        <v/>
      </c>
      <c r="B1249" s="6">
        <f>MOD(A1249-1,365)+1</f>
        <v/>
      </c>
      <c r="C1249" s="7">
        <f>NORM.S.INV(Data!X1249)</f>
        <v/>
      </c>
      <c r="D1249" s="7">
        <f>$J$3*D1248+$J$6*C1249</f>
        <v/>
      </c>
      <c r="E1249" s="12">
        <f>MAR1!$B$5+MAR1!$C$5*COS(2*PI()*B1249/365)+MAR1!$D$5*SIN(2*PI()*B1249/365)+D1249</f>
        <v/>
      </c>
    </row>
    <row r="1250">
      <c r="A1250" s="6">
        <f>Data!U1250</f>
        <v/>
      </c>
      <c r="B1250" s="6">
        <f>MOD(A1250-1,365)+1</f>
        <v/>
      </c>
      <c r="C1250" s="7">
        <f>NORM.S.INV(Data!X1250)</f>
        <v/>
      </c>
      <c r="D1250" s="7">
        <f>$J$3*D1249+$J$6*C1250</f>
        <v/>
      </c>
      <c r="E1250" s="12">
        <f>MAR1!$B$5+MAR1!$C$5*COS(2*PI()*B1250/365)+MAR1!$D$5*SIN(2*PI()*B1250/365)+D1250</f>
        <v/>
      </c>
    </row>
    <row r="1251">
      <c r="A1251" s="6">
        <f>Data!U1251</f>
        <v/>
      </c>
      <c r="B1251" s="6">
        <f>MOD(A1251-1,365)+1</f>
        <v/>
      </c>
      <c r="C1251" s="7">
        <f>NORM.S.INV(Data!X1251)</f>
        <v/>
      </c>
      <c r="D1251" s="7">
        <f>$J$3*D1250+$J$6*C1251</f>
        <v/>
      </c>
      <c r="E1251" s="12">
        <f>MAR1!$B$5+MAR1!$C$5*COS(2*PI()*B1251/365)+MAR1!$D$5*SIN(2*PI()*B1251/365)+D1251</f>
        <v/>
      </c>
    </row>
    <row r="1252">
      <c r="A1252" s="6">
        <f>Data!U1252</f>
        <v/>
      </c>
      <c r="B1252" s="6">
        <f>MOD(A1252-1,365)+1</f>
        <v/>
      </c>
      <c r="C1252" s="7">
        <f>NORM.S.INV(Data!X1252)</f>
        <v/>
      </c>
      <c r="D1252" s="7">
        <f>$J$3*D1251+$J$6*C1252</f>
        <v/>
      </c>
      <c r="E1252" s="12">
        <f>MAR1!$B$5+MAR1!$C$5*COS(2*PI()*B1252/365)+MAR1!$D$5*SIN(2*PI()*B1252/365)+D1252</f>
        <v/>
      </c>
    </row>
    <row r="1253">
      <c r="A1253" s="6">
        <f>Data!U1253</f>
        <v/>
      </c>
      <c r="B1253" s="6">
        <f>MOD(A1253-1,365)+1</f>
        <v/>
      </c>
      <c r="C1253" s="7">
        <f>NORM.S.INV(Data!X1253)</f>
        <v/>
      </c>
      <c r="D1253" s="7">
        <f>$J$3*D1252+$J$6*C1253</f>
        <v/>
      </c>
      <c r="E1253" s="12">
        <f>MAR1!$B$5+MAR1!$C$5*COS(2*PI()*B1253/365)+MAR1!$D$5*SIN(2*PI()*B1253/365)+D1253</f>
        <v/>
      </c>
    </row>
    <row r="1254">
      <c r="A1254" s="6">
        <f>Data!U1254</f>
        <v/>
      </c>
      <c r="B1254" s="6">
        <f>MOD(A1254-1,365)+1</f>
        <v/>
      </c>
      <c r="C1254" s="7">
        <f>NORM.S.INV(Data!X1254)</f>
        <v/>
      </c>
      <c r="D1254" s="7">
        <f>$J$3*D1253+$J$6*C1254</f>
        <v/>
      </c>
      <c r="E1254" s="12">
        <f>MAR1!$B$5+MAR1!$C$5*COS(2*PI()*B1254/365)+MAR1!$D$5*SIN(2*PI()*B1254/365)+D1254</f>
        <v/>
      </c>
    </row>
    <row r="1255">
      <c r="A1255" s="6">
        <f>Data!U1255</f>
        <v/>
      </c>
      <c r="B1255" s="6">
        <f>MOD(A1255-1,365)+1</f>
        <v/>
      </c>
      <c r="C1255" s="7">
        <f>NORM.S.INV(Data!X1255)</f>
        <v/>
      </c>
      <c r="D1255" s="7">
        <f>$J$3*D1254+$J$6*C1255</f>
        <v/>
      </c>
      <c r="E1255" s="12">
        <f>MAR1!$B$5+MAR1!$C$5*COS(2*PI()*B1255/365)+MAR1!$D$5*SIN(2*PI()*B1255/365)+D1255</f>
        <v/>
      </c>
    </row>
    <row r="1256">
      <c r="A1256" s="6">
        <f>Data!U1256</f>
        <v/>
      </c>
      <c r="B1256" s="6">
        <f>MOD(A1256-1,365)+1</f>
        <v/>
      </c>
      <c r="C1256" s="7">
        <f>NORM.S.INV(Data!X1256)</f>
        <v/>
      </c>
      <c r="D1256" s="7">
        <f>$J$3*D1255+$J$6*C1256</f>
        <v/>
      </c>
      <c r="E1256" s="12">
        <f>MAR1!$B$5+MAR1!$C$5*COS(2*PI()*B1256/365)+MAR1!$D$5*SIN(2*PI()*B1256/365)+D1256</f>
        <v/>
      </c>
    </row>
    <row r="1257">
      <c r="A1257" s="6">
        <f>Data!U1257</f>
        <v/>
      </c>
      <c r="B1257" s="6">
        <f>MOD(A1257-1,365)+1</f>
        <v/>
      </c>
      <c r="C1257" s="7">
        <f>NORM.S.INV(Data!X1257)</f>
        <v/>
      </c>
      <c r="D1257" s="7">
        <f>$J$3*D1256+$J$6*C1257</f>
        <v/>
      </c>
      <c r="E1257" s="12">
        <f>MAR1!$B$5+MAR1!$C$5*COS(2*PI()*B1257/365)+MAR1!$D$5*SIN(2*PI()*B1257/365)+D1257</f>
        <v/>
      </c>
    </row>
    <row r="1258">
      <c r="A1258" s="6">
        <f>Data!U1258</f>
        <v/>
      </c>
      <c r="B1258" s="6">
        <f>MOD(A1258-1,365)+1</f>
        <v/>
      </c>
      <c r="C1258" s="7">
        <f>NORM.S.INV(Data!X1258)</f>
        <v/>
      </c>
      <c r="D1258" s="7">
        <f>$J$3*D1257+$J$6*C1258</f>
        <v/>
      </c>
      <c r="E1258" s="12">
        <f>MAR1!$B$5+MAR1!$C$5*COS(2*PI()*B1258/365)+MAR1!$D$5*SIN(2*PI()*B1258/365)+D1258</f>
        <v/>
      </c>
    </row>
    <row r="1259">
      <c r="A1259" s="6">
        <f>Data!U1259</f>
        <v/>
      </c>
      <c r="B1259" s="6">
        <f>MOD(A1259-1,365)+1</f>
        <v/>
      </c>
      <c r="C1259" s="7">
        <f>NORM.S.INV(Data!X1259)</f>
        <v/>
      </c>
      <c r="D1259" s="7">
        <f>$J$3*D1258+$J$6*C1259</f>
        <v/>
      </c>
      <c r="E1259" s="12">
        <f>MAR1!$B$5+MAR1!$C$5*COS(2*PI()*B1259/365)+MAR1!$D$5*SIN(2*PI()*B1259/365)+D1259</f>
        <v/>
      </c>
    </row>
    <row r="1260">
      <c r="A1260" s="6">
        <f>Data!U1260</f>
        <v/>
      </c>
      <c r="B1260" s="6">
        <f>MOD(A1260-1,365)+1</f>
        <v/>
      </c>
      <c r="C1260" s="7">
        <f>NORM.S.INV(Data!X1260)</f>
        <v/>
      </c>
      <c r="D1260" s="7">
        <f>$J$3*D1259+$J$6*C1260</f>
        <v/>
      </c>
      <c r="E1260" s="12">
        <f>MAR1!$B$5+MAR1!$C$5*COS(2*PI()*B1260/365)+MAR1!$D$5*SIN(2*PI()*B1260/365)+D1260</f>
        <v/>
      </c>
    </row>
    <row r="1261">
      <c r="A1261" s="6">
        <f>Data!U1261</f>
        <v/>
      </c>
      <c r="B1261" s="6">
        <f>MOD(A1261-1,365)+1</f>
        <v/>
      </c>
      <c r="C1261" s="7">
        <f>NORM.S.INV(Data!X1261)</f>
        <v/>
      </c>
      <c r="D1261" s="7">
        <f>$J$3*D1260+$J$6*C1261</f>
        <v/>
      </c>
      <c r="E1261" s="12">
        <f>MAR1!$B$5+MAR1!$C$5*COS(2*PI()*B1261/365)+MAR1!$D$5*SIN(2*PI()*B1261/365)+D1261</f>
        <v/>
      </c>
    </row>
    <row r="1262">
      <c r="A1262" s="6">
        <f>Data!U1262</f>
        <v/>
      </c>
      <c r="B1262" s="6">
        <f>MOD(A1262-1,365)+1</f>
        <v/>
      </c>
      <c r="C1262" s="7">
        <f>NORM.S.INV(Data!X1262)</f>
        <v/>
      </c>
      <c r="D1262" s="7">
        <f>$J$3*D1261+$J$6*C1262</f>
        <v/>
      </c>
      <c r="E1262" s="12">
        <f>MAR1!$B$5+MAR1!$C$5*COS(2*PI()*B1262/365)+MAR1!$D$5*SIN(2*PI()*B1262/365)+D1262</f>
        <v/>
      </c>
    </row>
    <row r="1263">
      <c r="A1263" s="6">
        <f>Data!U1263</f>
        <v/>
      </c>
      <c r="B1263" s="6">
        <f>MOD(A1263-1,365)+1</f>
        <v/>
      </c>
      <c r="C1263" s="7">
        <f>NORM.S.INV(Data!X1263)</f>
        <v/>
      </c>
      <c r="D1263" s="7">
        <f>$J$3*D1262+$J$6*C1263</f>
        <v/>
      </c>
      <c r="E1263" s="12">
        <f>MAR1!$B$5+MAR1!$C$5*COS(2*PI()*B1263/365)+MAR1!$D$5*SIN(2*PI()*B1263/365)+D1263</f>
        <v/>
      </c>
    </row>
    <row r="1264">
      <c r="A1264" s="6">
        <f>Data!U1264</f>
        <v/>
      </c>
      <c r="B1264" s="6">
        <f>MOD(A1264-1,365)+1</f>
        <v/>
      </c>
      <c r="C1264" s="7">
        <f>NORM.S.INV(Data!X1264)</f>
        <v/>
      </c>
      <c r="D1264" s="7">
        <f>$J$3*D1263+$J$6*C1264</f>
        <v/>
      </c>
      <c r="E1264" s="12">
        <f>MAR1!$B$5+MAR1!$C$5*COS(2*PI()*B1264/365)+MAR1!$D$5*SIN(2*PI()*B1264/365)+D1264</f>
        <v/>
      </c>
    </row>
    <row r="1265">
      <c r="A1265" s="6">
        <f>Data!U1265</f>
        <v/>
      </c>
      <c r="B1265" s="6">
        <f>MOD(A1265-1,365)+1</f>
        <v/>
      </c>
      <c r="C1265" s="7">
        <f>NORM.S.INV(Data!X1265)</f>
        <v/>
      </c>
      <c r="D1265" s="7">
        <f>$J$3*D1264+$J$6*C1265</f>
        <v/>
      </c>
      <c r="E1265" s="12">
        <f>MAR1!$B$5+MAR1!$C$5*COS(2*PI()*B1265/365)+MAR1!$D$5*SIN(2*PI()*B1265/365)+D1265</f>
        <v/>
      </c>
    </row>
    <row r="1266">
      <c r="A1266" s="6">
        <f>Data!U1266</f>
        <v/>
      </c>
      <c r="B1266" s="6">
        <f>MOD(A1266-1,365)+1</f>
        <v/>
      </c>
      <c r="C1266" s="7">
        <f>NORM.S.INV(Data!X1266)</f>
        <v/>
      </c>
      <c r="D1266" s="7">
        <f>$J$3*D1265+$J$6*C1266</f>
        <v/>
      </c>
      <c r="E1266" s="12">
        <f>MAR1!$B$5+MAR1!$C$5*COS(2*PI()*B1266/365)+MAR1!$D$5*SIN(2*PI()*B1266/365)+D1266</f>
        <v/>
      </c>
    </row>
    <row r="1267">
      <c r="A1267" s="6">
        <f>Data!U1267</f>
        <v/>
      </c>
      <c r="B1267" s="6">
        <f>MOD(A1267-1,365)+1</f>
        <v/>
      </c>
      <c r="C1267" s="7">
        <f>NORM.S.INV(Data!X1267)</f>
        <v/>
      </c>
      <c r="D1267" s="7">
        <f>$J$3*D1266+$J$6*C1267</f>
        <v/>
      </c>
      <c r="E1267" s="12">
        <f>MAR1!$B$5+MAR1!$C$5*COS(2*PI()*B1267/365)+MAR1!$D$5*SIN(2*PI()*B1267/365)+D1267</f>
        <v/>
      </c>
    </row>
    <row r="1268">
      <c r="A1268" s="6">
        <f>Data!U1268</f>
        <v/>
      </c>
      <c r="B1268" s="6">
        <f>MOD(A1268-1,365)+1</f>
        <v/>
      </c>
      <c r="C1268" s="7">
        <f>NORM.S.INV(Data!X1268)</f>
        <v/>
      </c>
      <c r="D1268" s="7">
        <f>$J$3*D1267+$J$6*C1268</f>
        <v/>
      </c>
      <c r="E1268" s="12">
        <f>MAR1!$B$5+MAR1!$C$5*COS(2*PI()*B1268/365)+MAR1!$D$5*SIN(2*PI()*B1268/365)+D1268</f>
        <v/>
      </c>
    </row>
    <row r="1269">
      <c r="A1269" s="6">
        <f>Data!U1269</f>
        <v/>
      </c>
      <c r="B1269" s="6">
        <f>MOD(A1269-1,365)+1</f>
        <v/>
      </c>
      <c r="C1269" s="7">
        <f>NORM.S.INV(Data!X1269)</f>
        <v/>
      </c>
      <c r="D1269" s="7">
        <f>$J$3*D1268+$J$6*C1269</f>
        <v/>
      </c>
      <c r="E1269" s="12">
        <f>MAR1!$B$5+MAR1!$C$5*COS(2*PI()*B1269/365)+MAR1!$D$5*SIN(2*PI()*B1269/365)+D1269</f>
        <v/>
      </c>
    </row>
    <row r="1270">
      <c r="A1270" s="6">
        <f>Data!U1270</f>
        <v/>
      </c>
      <c r="B1270" s="6">
        <f>MOD(A1270-1,365)+1</f>
        <v/>
      </c>
      <c r="C1270" s="7">
        <f>NORM.S.INV(Data!X1270)</f>
        <v/>
      </c>
      <c r="D1270" s="7">
        <f>$J$3*D1269+$J$6*C1270</f>
        <v/>
      </c>
      <c r="E1270" s="12">
        <f>MAR1!$B$5+MAR1!$C$5*COS(2*PI()*B1270/365)+MAR1!$D$5*SIN(2*PI()*B1270/365)+D1270</f>
        <v/>
      </c>
    </row>
    <row r="1271">
      <c r="A1271" s="6">
        <f>Data!U1271</f>
        <v/>
      </c>
      <c r="B1271" s="6">
        <f>MOD(A1271-1,365)+1</f>
        <v/>
      </c>
      <c r="C1271" s="7">
        <f>NORM.S.INV(Data!X1271)</f>
        <v/>
      </c>
      <c r="D1271" s="7">
        <f>$J$3*D1270+$J$6*C1271</f>
        <v/>
      </c>
      <c r="E1271" s="12">
        <f>MAR1!$B$5+MAR1!$C$5*COS(2*PI()*B1271/365)+MAR1!$D$5*SIN(2*PI()*B1271/365)+D1271</f>
        <v/>
      </c>
    </row>
    <row r="1272">
      <c r="A1272" s="6">
        <f>Data!U1272</f>
        <v/>
      </c>
      <c r="B1272" s="6">
        <f>MOD(A1272-1,365)+1</f>
        <v/>
      </c>
      <c r="C1272" s="7">
        <f>NORM.S.INV(Data!X1272)</f>
        <v/>
      </c>
      <c r="D1272" s="7">
        <f>$J$3*D1271+$J$6*C1272</f>
        <v/>
      </c>
      <c r="E1272" s="12">
        <f>MAR1!$B$5+MAR1!$C$5*COS(2*PI()*B1272/365)+MAR1!$D$5*SIN(2*PI()*B1272/365)+D1272</f>
        <v/>
      </c>
    </row>
    <row r="1273">
      <c r="A1273" s="6">
        <f>Data!U1273</f>
        <v/>
      </c>
      <c r="B1273" s="6">
        <f>MOD(A1273-1,365)+1</f>
        <v/>
      </c>
      <c r="C1273" s="7">
        <f>NORM.S.INV(Data!X1273)</f>
        <v/>
      </c>
      <c r="D1273" s="7">
        <f>$J$3*D1272+$J$6*C1273</f>
        <v/>
      </c>
      <c r="E1273" s="12">
        <f>MAR1!$B$5+MAR1!$C$5*COS(2*PI()*B1273/365)+MAR1!$D$5*SIN(2*PI()*B1273/365)+D1273</f>
        <v/>
      </c>
    </row>
    <row r="1274">
      <c r="A1274" s="6">
        <f>Data!U1274</f>
        <v/>
      </c>
      <c r="B1274" s="6">
        <f>MOD(A1274-1,365)+1</f>
        <v/>
      </c>
      <c r="C1274" s="7">
        <f>NORM.S.INV(Data!X1274)</f>
        <v/>
      </c>
      <c r="D1274" s="7">
        <f>$J$3*D1273+$J$6*C1274</f>
        <v/>
      </c>
      <c r="E1274" s="12">
        <f>MAR1!$B$5+MAR1!$C$5*COS(2*PI()*B1274/365)+MAR1!$D$5*SIN(2*PI()*B1274/365)+D1274</f>
        <v/>
      </c>
    </row>
    <row r="1275">
      <c r="A1275" s="6">
        <f>Data!U1275</f>
        <v/>
      </c>
      <c r="B1275" s="6">
        <f>MOD(A1275-1,365)+1</f>
        <v/>
      </c>
      <c r="C1275" s="7">
        <f>NORM.S.INV(Data!X1275)</f>
        <v/>
      </c>
      <c r="D1275" s="7">
        <f>$J$3*D1274+$J$6*C1275</f>
        <v/>
      </c>
      <c r="E1275" s="12">
        <f>MAR1!$B$5+MAR1!$C$5*COS(2*PI()*B1275/365)+MAR1!$D$5*SIN(2*PI()*B1275/365)+D1275</f>
        <v/>
      </c>
    </row>
    <row r="1276">
      <c r="A1276" s="6">
        <f>Data!U1276</f>
        <v/>
      </c>
      <c r="B1276" s="6">
        <f>MOD(A1276-1,365)+1</f>
        <v/>
      </c>
      <c r="C1276" s="7">
        <f>NORM.S.INV(Data!X1276)</f>
        <v/>
      </c>
      <c r="D1276" s="7">
        <f>$J$3*D1275+$J$6*C1276</f>
        <v/>
      </c>
      <c r="E1276" s="12">
        <f>MAR1!$B$5+MAR1!$C$5*COS(2*PI()*B1276/365)+MAR1!$D$5*SIN(2*PI()*B1276/365)+D1276</f>
        <v/>
      </c>
    </row>
    <row r="1277">
      <c r="A1277" s="6">
        <f>Data!U1277</f>
        <v/>
      </c>
      <c r="B1277" s="6">
        <f>MOD(A1277-1,365)+1</f>
        <v/>
      </c>
      <c r="C1277" s="7">
        <f>NORM.S.INV(Data!X1277)</f>
        <v/>
      </c>
      <c r="D1277" s="7">
        <f>$J$3*D1276+$J$6*C1277</f>
        <v/>
      </c>
      <c r="E1277" s="12">
        <f>MAR1!$B$5+MAR1!$C$5*COS(2*PI()*B1277/365)+MAR1!$D$5*SIN(2*PI()*B1277/365)+D1277</f>
        <v/>
      </c>
    </row>
    <row r="1278">
      <c r="A1278" s="6">
        <f>Data!U1278</f>
        <v/>
      </c>
      <c r="B1278" s="6">
        <f>MOD(A1278-1,365)+1</f>
        <v/>
      </c>
      <c r="C1278" s="7">
        <f>NORM.S.INV(Data!X1278)</f>
        <v/>
      </c>
      <c r="D1278" s="7">
        <f>$J$3*D1277+$J$6*C1278</f>
        <v/>
      </c>
      <c r="E1278" s="12">
        <f>MAR1!$B$5+MAR1!$C$5*COS(2*PI()*B1278/365)+MAR1!$D$5*SIN(2*PI()*B1278/365)+D1278</f>
        <v/>
      </c>
    </row>
    <row r="1279">
      <c r="A1279" s="6">
        <f>Data!U1279</f>
        <v/>
      </c>
      <c r="B1279" s="6">
        <f>MOD(A1279-1,365)+1</f>
        <v/>
      </c>
      <c r="C1279" s="7">
        <f>NORM.S.INV(Data!X1279)</f>
        <v/>
      </c>
      <c r="D1279" s="7">
        <f>$J$3*D1278+$J$6*C1279</f>
        <v/>
      </c>
      <c r="E1279" s="12">
        <f>MAR1!$B$5+MAR1!$C$5*COS(2*PI()*B1279/365)+MAR1!$D$5*SIN(2*PI()*B1279/365)+D1279</f>
        <v/>
      </c>
    </row>
    <row r="1280">
      <c r="A1280" s="6">
        <f>Data!U1280</f>
        <v/>
      </c>
      <c r="B1280" s="6">
        <f>MOD(A1280-1,365)+1</f>
        <v/>
      </c>
      <c r="C1280" s="7">
        <f>NORM.S.INV(Data!X1280)</f>
        <v/>
      </c>
      <c r="D1280" s="7">
        <f>$J$3*D1279+$J$6*C1280</f>
        <v/>
      </c>
      <c r="E1280" s="12">
        <f>MAR1!$B$5+MAR1!$C$5*COS(2*PI()*B1280/365)+MAR1!$D$5*SIN(2*PI()*B1280/365)+D1280</f>
        <v/>
      </c>
    </row>
    <row r="1281">
      <c r="A1281" s="6">
        <f>Data!U1281</f>
        <v/>
      </c>
      <c r="B1281" s="6">
        <f>MOD(A1281-1,365)+1</f>
        <v/>
      </c>
      <c r="C1281" s="7">
        <f>NORM.S.INV(Data!X1281)</f>
        <v/>
      </c>
      <c r="D1281" s="7">
        <f>$J$3*D1280+$J$6*C1281</f>
        <v/>
      </c>
      <c r="E1281" s="12">
        <f>MAR1!$B$5+MAR1!$C$5*COS(2*PI()*B1281/365)+MAR1!$D$5*SIN(2*PI()*B1281/365)+D1281</f>
        <v/>
      </c>
    </row>
    <row r="1282">
      <c r="A1282" s="6">
        <f>Data!U1282</f>
        <v/>
      </c>
      <c r="B1282" s="6">
        <f>MOD(A1282-1,365)+1</f>
        <v/>
      </c>
      <c r="C1282" s="7">
        <f>NORM.S.INV(Data!X1282)</f>
        <v/>
      </c>
      <c r="D1282" s="7">
        <f>$J$3*D1281+$J$6*C1282</f>
        <v/>
      </c>
      <c r="E1282" s="12">
        <f>MAR1!$B$5+MAR1!$C$5*COS(2*PI()*B1282/365)+MAR1!$D$5*SIN(2*PI()*B1282/365)+D1282</f>
        <v/>
      </c>
    </row>
    <row r="1283">
      <c r="A1283" s="6">
        <f>Data!U1283</f>
        <v/>
      </c>
      <c r="B1283" s="6">
        <f>MOD(A1283-1,365)+1</f>
        <v/>
      </c>
      <c r="C1283" s="7">
        <f>NORM.S.INV(Data!X1283)</f>
        <v/>
      </c>
      <c r="D1283" s="7">
        <f>$J$3*D1282+$J$6*C1283</f>
        <v/>
      </c>
      <c r="E1283" s="12">
        <f>MAR1!$B$5+MAR1!$C$5*COS(2*PI()*B1283/365)+MAR1!$D$5*SIN(2*PI()*B1283/365)+D1283</f>
        <v/>
      </c>
    </row>
    <row r="1284">
      <c r="A1284" s="6">
        <f>Data!U1284</f>
        <v/>
      </c>
      <c r="B1284" s="6">
        <f>MOD(A1284-1,365)+1</f>
        <v/>
      </c>
      <c r="C1284" s="7">
        <f>NORM.S.INV(Data!X1284)</f>
        <v/>
      </c>
      <c r="D1284" s="7">
        <f>$J$3*D1283+$J$6*C1284</f>
        <v/>
      </c>
      <c r="E1284" s="12">
        <f>MAR1!$B$5+MAR1!$C$5*COS(2*PI()*B1284/365)+MAR1!$D$5*SIN(2*PI()*B1284/365)+D1284</f>
        <v/>
      </c>
    </row>
    <row r="1285">
      <c r="A1285" s="6">
        <f>Data!U1285</f>
        <v/>
      </c>
      <c r="B1285" s="6">
        <f>MOD(A1285-1,365)+1</f>
        <v/>
      </c>
      <c r="C1285" s="7">
        <f>NORM.S.INV(Data!X1285)</f>
        <v/>
      </c>
      <c r="D1285" s="7">
        <f>$J$3*D1284+$J$6*C1285</f>
        <v/>
      </c>
      <c r="E1285" s="12">
        <f>MAR1!$B$5+MAR1!$C$5*COS(2*PI()*B1285/365)+MAR1!$D$5*SIN(2*PI()*B1285/365)+D1285</f>
        <v/>
      </c>
    </row>
    <row r="1286">
      <c r="A1286" s="6">
        <f>Data!U1286</f>
        <v/>
      </c>
      <c r="B1286" s="6">
        <f>MOD(A1286-1,365)+1</f>
        <v/>
      </c>
      <c r="C1286" s="7">
        <f>NORM.S.INV(Data!X1286)</f>
        <v/>
      </c>
      <c r="D1286" s="7">
        <f>$J$3*D1285+$J$6*C1286</f>
        <v/>
      </c>
      <c r="E1286" s="12">
        <f>MAR1!$B$5+MAR1!$C$5*COS(2*PI()*B1286/365)+MAR1!$D$5*SIN(2*PI()*B1286/365)+D1286</f>
        <v/>
      </c>
    </row>
    <row r="1287">
      <c r="A1287" s="6">
        <f>Data!U1287</f>
        <v/>
      </c>
      <c r="B1287" s="6">
        <f>MOD(A1287-1,365)+1</f>
        <v/>
      </c>
      <c r="C1287" s="7">
        <f>NORM.S.INV(Data!X1287)</f>
        <v/>
      </c>
      <c r="D1287" s="7">
        <f>$J$3*D1286+$J$6*C1287</f>
        <v/>
      </c>
      <c r="E1287" s="12">
        <f>MAR1!$B$5+MAR1!$C$5*COS(2*PI()*B1287/365)+MAR1!$D$5*SIN(2*PI()*B1287/365)+D1287</f>
        <v/>
      </c>
    </row>
    <row r="1288">
      <c r="A1288" s="6">
        <f>Data!U1288</f>
        <v/>
      </c>
      <c r="B1288" s="6">
        <f>MOD(A1288-1,365)+1</f>
        <v/>
      </c>
      <c r="C1288" s="7">
        <f>NORM.S.INV(Data!X1288)</f>
        <v/>
      </c>
      <c r="D1288" s="7">
        <f>$J$3*D1287+$J$6*C1288</f>
        <v/>
      </c>
      <c r="E1288" s="12">
        <f>MAR1!$B$5+MAR1!$C$5*COS(2*PI()*B1288/365)+MAR1!$D$5*SIN(2*PI()*B1288/365)+D1288</f>
        <v/>
      </c>
    </row>
    <row r="1289">
      <c r="A1289" s="6">
        <f>Data!U1289</f>
        <v/>
      </c>
      <c r="B1289" s="6">
        <f>MOD(A1289-1,365)+1</f>
        <v/>
      </c>
      <c r="C1289" s="7">
        <f>NORM.S.INV(Data!X1289)</f>
        <v/>
      </c>
      <c r="D1289" s="7">
        <f>$J$3*D1288+$J$6*C1289</f>
        <v/>
      </c>
      <c r="E1289" s="12">
        <f>MAR1!$B$5+MAR1!$C$5*COS(2*PI()*B1289/365)+MAR1!$D$5*SIN(2*PI()*B1289/365)+D1289</f>
        <v/>
      </c>
    </row>
    <row r="1290">
      <c r="A1290" s="6">
        <f>Data!U1290</f>
        <v/>
      </c>
      <c r="B1290" s="6">
        <f>MOD(A1290-1,365)+1</f>
        <v/>
      </c>
      <c r="C1290" s="7">
        <f>NORM.S.INV(Data!X1290)</f>
        <v/>
      </c>
      <c r="D1290" s="7">
        <f>$J$3*D1289+$J$6*C1290</f>
        <v/>
      </c>
      <c r="E1290" s="12">
        <f>MAR1!$B$5+MAR1!$C$5*COS(2*PI()*B1290/365)+MAR1!$D$5*SIN(2*PI()*B1290/365)+D1290</f>
        <v/>
      </c>
    </row>
    <row r="1291">
      <c r="A1291" s="6">
        <f>Data!U1291</f>
        <v/>
      </c>
      <c r="B1291" s="6">
        <f>MOD(A1291-1,365)+1</f>
        <v/>
      </c>
      <c r="C1291" s="7">
        <f>NORM.S.INV(Data!X1291)</f>
        <v/>
      </c>
      <c r="D1291" s="7">
        <f>$J$3*D1290+$J$6*C1291</f>
        <v/>
      </c>
      <c r="E1291" s="12">
        <f>MAR1!$B$5+MAR1!$C$5*COS(2*PI()*B1291/365)+MAR1!$D$5*SIN(2*PI()*B1291/365)+D1291</f>
        <v/>
      </c>
    </row>
    <row r="1292">
      <c r="A1292" s="6">
        <f>Data!U1292</f>
        <v/>
      </c>
      <c r="B1292" s="6">
        <f>MOD(A1292-1,365)+1</f>
        <v/>
      </c>
      <c r="C1292" s="7">
        <f>NORM.S.INV(Data!X1292)</f>
        <v/>
      </c>
      <c r="D1292" s="7">
        <f>$J$3*D1291+$J$6*C1292</f>
        <v/>
      </c>
      <c r="E1292" s="12">
        <f>MAR1!$B$5+MAR1!$C$5*COS(2*PI()*B1292/365)+MAR1!$D$5*SIN(2*PI()*B1292/365)+D1292</f>
        <v/>
      </c>
    </row>
    <row r="1293">
      <c r="A1293" s="6">
        <f>Data!U1293</f>
        <v/>
      </c>
      <c r="B1293" s="6">
        <f>MOD(A1293-1,365)+1</f>
        <v/>
      </c>
      <c r="C1293" s="7">
        <f>NORM.S.INV(Data!X1293)</f>
        <v/>
      </c>
      <c r="D1293" s="7">
        <f>$J$3*D1292+$J$6*C1293</f>
        <v/>
      </c>
      <c r="E1293" s="12">
        <f>MAR1!$B$5+MAR1!$C$5*COS(2*PI()*B1293/365)+MAR1!$D$5*SIN(2*PI()*B1293/365)+D1293</f>
        <v/>
      </c>
    </row>
    <row r="1294">
      <c r="A1294" s="6">
        <f>Data!U1294</f>
        <v/>
      </c>
      <c r="B1294" s="6">
        <f>MOD(A1294-1,365)+1</f>
        <v/>
      </c>
      <c r="C1294" s="7">
        <f>NORM.S.INV(Data!X1294)</f>
        <v/>
      </c>
      <c r="D1294" s="7">
        <f>$J$3*D1293+$J$6*C1294</f>
        <v/>
      </c>
      <c r="E1294" s="12">
        <f>MAR1!$B$5+MAR1!$C$5*COS(2*PI()*B1294/365)+MAR1!$D$5*SIN(2*PI()*B1294/365)+D1294</f>
        <v/>
      </c>
    </row>
    <row r="1295">
      <c r="A1295" s="6">
        <f>Data!U1295</f>
        <v/>
      </c>
      <c r="B1295" s="6">
        <f>MOD(A1295-1,365)+1</f>
        <v/>
      </c>
      <c r="C1295" s="7">
        <f>NORM.S.INV(Data!X1295)</f>
        <v/>
      </c>
      <c r="D1295" s="7">
        <f>$J$3*D1294+$J$6*C1295</f>
        <v/>
      </c>
      <c r="E1295" s="12">
        <f>MAR1!$B$5+MAR1!$C$5*COS(2*PI()*B1295/365)+MAR1!$D$5*SIN(2*PI()*B1295/365)+D1295</f>
        <v/>
      </c>
    </row>
    <row r="1296">
      <c r="A1296" s="6">
        <f>Data!U1296</f>
        <v/>
      </c>
      <c r="B1296" s="6">
        <f>MOD(A1296-1,365)+1</f>
        <v/>
      </c>
      <c r="C1296" s="7">
        <f>NORM.S.INV(Data!X1296)</f>
        <v/>
      </c>
      <c r="D1296" s="7">
        <f>$J$3*D1295+$J$6*C1296</f>
        <v/>
      </c>
      <c r="E1296" s="12">
        <f>MAR1!$B$5+MAR1!$C$5*COS(2*PI()*B1296/365)+MAR1!$D$5*SIN(2*PI()*B1296/365)+D1296</f>
        <v/>
      </c>
    </row>
    <row r="1297">
      <c r="A1297" s="6">
        <f>Data!U1297</f>
        <v/>
      </c>
      <c r="B1297" s="6">
        <f>MOD(A1297-1,365)+1</f>
        <v/>
      </c>
      <c r="C1297" s="7">
        <f>NORM.S.INV(Data!X1297)</f>
        <v/>
      </c>
      <c r="D1297" s="7">
        <f>$J$3*D1296+$J$6*C1297</f>
        <v/>
      </c>
      <c r="E1297" s="12">
        <f>MAR1!$B$5+MAR1!$C$5*COS(2*PI()*B1297/365)+MAR1!$D$5*SIN(2*PI()*B1297/365)+D1297</f>
        <v/>
      </c>
    </row>
    <row r="1298">
      <c r="A1298" s="6">
        <f>Data!U1298</f>
        <v/>
      </c>
      <c r="B1298" s="6">
        <f>MOD(A1298-1,365)+1</f>
        <v/>
      </c>
      <c r="C1298" s="7">
        <f>NORM.S.INV(Data!X1298)</f>
        <v/>
      </c>
      <c r="D1298" s="7">
        <f>$J$3*D1297+$J$6*C1298</f>
        <v/>
      </c>
      <c r="E1298" s="12">
        <f>MAR1!$B$5+MAR1!$C$5*COS(2*PI()*B1298/365)+MAR1!$D$5*SIN(2*PI()*B1298/365)+D1298</f>
        <v/>
      </c>
    </row>
    <row r="1299">
      <c r="A1299" s="6">
        <f>Data!U1299</f>
        <v/>
      </c>
      <c r="B1299" s="6">
        <f>MOD(A1299-1,365)+1</f>
        <v/>
      </c>
      <c r="C1299" s="7">
        <f>NORM.S.INV(Data!X1299)</f>
        <v/>
      </c>
      <c r="D1299" s="7">
        <f>$J$3*D1298+$J$6*C1299</f>
        <v/>
      </c>
      <c r="E1299" s="12">
        <f>MAR1!$B$5+MAR1!$C$5*COS(2*PI()*B1299/365)+MAR1!$D$5*SIN(2*PI()*B1299/365)+D1299</f>
        <v/>
      </c>
    </row>
    <row r="1300">
      <c r="A1300" s="6">
        <f>Data!U1300</f>
        <v/>
      </c>
      <c r="B1300" s="6">
        <f>MOD(A1300-1,365)+1</f>
        <v/>
      </c>
      <c r="C1300" s="7">
        <f>NORM.S.INV(Data!X1300)</f>
        <v/>
      </c>
      <c r="D1300" s="7">
        <f>$J$3*D1299+$J$6*C1300</f>
        <v/>
      </c>
      <c r="E1300" s="12">
        <f>MAR1!$B$5+MAR1!$C$5*COS(2*PI()*B1300/365)+MAR1!$D$5*SIN(2*PI()*B1300/365)+D1300</f>
        <v/>
      </c>
    </row>
    <row r="1301">
      <c r="A1301" s="6">
        <f>Data!U1301</f>
        <v/>
      </c>
      <c r="B1301" s="6">
        <f>MOD(A1301-1,365)+1</f>
        <v/>
      </c>
      <c r="C1301" s="7">
        <f>NORM.S.INV(Data!X1301)</f>
        <v/>
      </c>
      <c r="D1301" s="7">
        <f>$J$3*D1300+$J$6*C1301</f>
        <v/>
      </c>
      <c r="E1301" s="12">
        <f>MAR1!$B$5+MAR1!$C$5*COS(2*PI()*B1301/365)+MAR1!$D$5*SIN(2*PI()*B1301/365)+D1301</f>
        <v/>
      </c>
    </row>
    <row r="1302">
      <c r="A1302" s="6">
        <f>Data!U1302</f>
        <v/>
      </c>
      <c r="B1302" s="6">
        <f>MOD(A1302-1,365)+1</f>
        <v/>
      </c>
      <c r="C1302" s="7">
        <f>NORM.S.INV(Data!X1302)</f>
        <v/>
      </c>
      <c r="D1302" s="7">
        <f>$J$3*D1301+$J$6*C1302</f>
        <v/>
      </c>
      <c r="E1302" s="12">
        <f>MAR1!$B$5+MAR1!$C$5*COS(2*PI()*B1302/365)+MAR1!$D$5*SIN(2*PI()*B1302/365)+D1302</f>
        <v/>
      </c>
    </row>
    <row r="1303">
      <c r="A1303" s="6">
        <f>Data!U1303</f>
        <v/>
      </c>
      <c r="B1303" s="6">
        <f>MOD(A1303-1,365)+1</f>
        <v/>
      </c>
      <c r="C1303" s="7">
        <f>NORM.S.INV(Data!X1303)</f>
        <v/>
      </c>
      <c r="D1303" s="7">
        <f>$J$3*D1302+$J$6*C1303</f>
        <v/>
      </c>
      <c r="E1303" s="12">
        <f>MAR1!$B$5+MAR1!$C$5*COS(2*PI()*B1303/365)+MAR1!$D$5*SIN(2*PI()*B1303/365)+D1303</f>
        <v/>
      </c>
    </row>
    <row r="1304">
      <c r="A1304" s="6">
        <f>Data!U1304</f>
        <v/>
      </c>
      <c r="B1304" s="6">
        <f>MOD(A1304-1,365)+1</f>
        <v/>
      </c>
      <c r="C1304" s="7">
        <f>NORM.S.INV(Data!X1304)</f>
        <v/>
      </c>
      <c r="D1304" s="7">
        <f>$J$3*D1303+$J$6*C1304</f>
        <v/>
      </c>
      <c r="E1304" s="12">
        <f>MAR1!$B$5+MAR1!$C$5*COS(2*PI()*B1304/365)+MAR1!$D$5*SIN(2*PI()*B1304/365)+D1304</f>
        <v/>
      </c>
    </row>
    <row r="1305">
      <c r="A1305" s="6">
        <f>Data!U1305</f>
        <v/>
      </c>
      <c r="B1305" s="6">
        <f>MOD(A1305-1,365)+1</f>
        <v/>
      </c>
      <c r="C1305" s="7">
        <f>NORM.S.INV(Data!X1305)</f>
        <v/>
      </c>
      <c r="D1305" s="7">
        <f>$J$3*D1304+$J$6*C1305</f>
        <v/>
      </c>
      <c r="E1305" s="12">
        <f>MAR1!$B$5+MAR1!$C$5*COS(2*PI()*B1305/365)+MAR1!$D$5*SIN(2*PI()*B1305/365)+D1305</f>
        <v/>
      </c>
    </row>
    <row r="1306">
      <c r="A1306" s="6">
        <f>Data!U1306</f>
        <v/>
      </c>
      <c r="B1306" s="6">
        <f>MOD(A1306-1,365)+1</f>
        <v/>
      </c>
      <c r="C1306" s="7">
        <f>NORM.S.INV(Data!X1306)</f>
        <v/>
      </c>
      <c r="D1306" s="7">
        <f>$J$3*D1305+$J$6*C1306</f>
        <v/>
      </c>
      <c r="E1306" s="12">
        <f>MAR1!$B$5+MAR1!$C$5*COS(2*PI()*B1306/365)+MAR1!$D$5*SIN(2*PI()*B1306/365)+D1306</f>
        <v/>
      </c>
    </row>
    <row r="1307">
      <c r="A1307" s="6">
        <f>Data!U1307</f>
        <v/>
      </c>
      <c r="B1307" s="6">
        <f>MOD(A1307-1,365)+1</f>
        <v/>
      </c>
      <c r="C1307" s="7">
        <f>NORM.S.INV(Data!X1307)</f>
        <v/>
      </c>
      <c r="D1307" s="7">
        <f>$J$3*D1306+$J$6*C1307</f>
        <v/>
      </c>
      <c r="E1307" s="12">
        <f>MAR1!$B$5+MAR1!$C$5*COS(2*PI()*B1307/365)+MAR1!$D$5*SIN(2*PI()*B1307/365)+D1307</f>
        <v/>
      </c>
    </row>
    <row r="1308">
      <c r="A1308" s="6">
        <f>Data!U1308</f>
        <v/>
      </c>
      <c r="B1308" s="6">
        <f>MOD(A1308-1,365)+1</f>
        <v/>
      </c>
      <c r="C1308" s="7">
        <f>NORM.S.INV(Data!X1308)</f>
        <v/>
      </c>
      <c r="D1308" s="7">
        <f>$J$3*D1307+$J$6*C1308</f>
        <v/>
      </c>
      <c r="E1308" s="12">
        <f>MAR1!$B$5+MAR1!$C$5*COS(2*PI()*B1308/365)+MAR1!$D$5*SIN(2*PI()*B1308/365)+D1308</f>
        <v/>
      </c>
    </row>
    <row r="1309">
      <c r="A1309" s="6">
        <f>Data!U1309</f>
        <v/>
      </c>
      <c r="B1309" s="6">
        <f>MOD(A1309-1,365)+1</f>
        <v/>
      </c>
      <c r="C1309" s="7">
        <f>NORM.S.INV(Data!X1309)</f>
        <v/>
      </c>
      <c r="D1309" s="7">
        <f>$J$3*D1308+$J$6*C1309</f>
        <v/>
      </c>
      <c r="E1309" s="12">
        <f>MAR1!$B$5+MAR1!$C$5*COS(2*PI()*B1309/365)+MAR1!$D$5*SIN(2*PI()*B1309/365)+D1309</f>
        <v/>
      </c>
    </row>
    <row r="1310">
      <c r="A1310" s="6">
        <f>Data!U1310</f>
        <v/>
      </c>
      <c r="B1310" s="6">
        <f>MOD(A1310-1,365)+1</f>
        <v/>
      </c>
      <c r="C1310" s="7">
        <f>NORM.S.INV(Data!X1310)</f>
        <v/>
      </c>
      <c r="D1310" s="7">
        <f>$J$3*D1309+$J$6*C1310</f>
        <v/>
      </c>
      <c r="E1310" s="12">
        <f>MAR1!$B$5+MAR1!$C$5*COS(2*PI()*B1310/365)+MAR1!$D$5*SIN(2*PI()*B1310/365)+D1310</f>
        <v/>
      </c>
    </row>
    <row r="1311">
      <c r="A1311" s="6">
        <f>Data!U1311</f>
        <v/>
      </c>
      <c r="B1311" s="6">
        <f>MOD(A1311-1,365)+1</f>
        <v/>
      </c>
      <c r="C1311" s="7">
        <f>NORM.S.INV(Data!X1311)</f>
        <v/>
      </c>
      <c r="D1311" s="7">
        <f>$J$3*D1310+$J$6*C1311</f>
        <v/>
      </c>
      <c r="E1311" s="12">
        <f>MAR1!$B$5+MAR1!$C$5*COS(2*PI()*B1311/365)+MAR1!$D$5*SIN(2*PI()*B1311/365)+D1311</f>
        <v/>
      </c>
    </row>
    <row r="1312">
      <c r="A1312" s="6">
        <f>Data!U1312</f>
        <v/>
      </c>
      <c r="B1312" s="6">
        <f>MOD(A1312-1,365)+1</f>
        <v/>
      </c>
      <c r="C1312" s="7">
        <f>NORM.S.INV(Data!X1312)</f>
        <v/>
      </c>
      <c r="D1312" s="7">
        <f>$J$3*D1311+$J$6*C1312</f>
        <v/>
      </c>
      <c r="E1312" s="12">
        <f>MAR1!$B$5+MAR1!$C$5*COS(2*PI()*B1312/365)+MAR1!$D$5*SIN(2*PI()*B1312/365)+D1312</f>
        <v/>
      </c>
    </row>
    <row r="1313">
      <c r="A1313" s="6">
        <f>Data!U1313</f>
        <v/>
      </c>
      <c r="B1313" s="6">
        <f>MOD(A1313-1,365)+1</f>
        <v/>
      </c>
      <c r="C1313" s="7">
        <f>NORM.S.INV(Data!X1313)</f>
        <v/>
      </c>
      <c r="D1313" s="7">
        <f>$J$3*D1312+$J$6*C1313</f>
        <v/>
      </c>
      <c r="E1313" s="12">
        <f>MAR1!$B$5+MAR1!$C$5*COS(2*PI()*B1313/365)+MAR1!$D$5*SIN(2*PI()*B1313/365)+D1313</f>
        <v/>
      </c>
    </row>
    <row r="1314">
      <c r="A1314" s="6">
        <f>Data!U1314</f>
        <v/>
      </c>
      <c r="B1314" s="6">
        <f>MOD(A1314-1,365)+1</f>
        <v/>
      </c>
      <c r="C1314" s="7">
        <f>NORM.S.INV(Data!X1314)</f>
        <v/>
      </c>
      <c r="D1314" s="7">
        <f>$J$3*D1313+$J$6*C1314</f>
        <v/>
      </c>
      <c r="E1314" s="12">
        <f>MAR1!$B$5+MAR1!$C$5*COS(2*PI()*B1314/365)+MAR1!$D$5*SIN(2*PI()*B1314/365)+D1314</f>
        <v/>
      </c>
    </row>
    <row r="1315">
      <c r="A1315" s="6">
        <f>Data!U1315</f>
        <v/>
      </c>
      <c r="B1315" s="6">
        <f>MOD(A1315-1,365)+1</f>
        <v/>
      </c>
      <c r="C1315" s="7">
        <f>NORM.S.INV(Data!X1315)</f>
        <v/>
      </c>
      <c r="D1315" s="7">
        <f>$J$3*D1314+$J$6*C1315</f>
        <v/>
      </c>
      <c r="E1315" s="12">
        <f>MAR1!$B$5+MAR1!$C$5*COS(2*PI()*B1315/365)+MAR1!$D$5*SIN(2*PI()*B1315/365)+D1315</f>
        <v/>
      </c>
    </row>
    <row r="1316">
      <c r="A1316" s="6">
        <f>Data!U1316</f>
        <v/>
      </c>
      <c r="B1316" s="6">
        <f>MOD(A1316-1,365)+1</f>
        <v/>
      </c>
      <c r="C1316" s="7">
        <f>NORM.S.INV(Data!X1316)</f>
        <v/>
      </c>
      <c r="D1316" s="7">
        <f>$J$3*D1315+$J$6*C1316</f>
        <v/>
      </c>
      <c r="E1316" s="12">
        <f>MAR1!$B$5+MAR1!$C$5*COS(2*PI()*B1316/365)+MAR1!$D$5*SIN(2*PI()*B1316/365)+D1316</f>
        <v/>
      </c>
    </row>
    <row r="1317">
      <c r="A1317" s="6">
        <f>Data!U1317</f>
        <v/>
      </c>
      <c r="B1317" s="6">
        <f>MOD(A1317-1,365)+1</f>
        <v/>
      </c>
      <c r="C1317" s="7">
        <f>NORM.S.INV(Data!X1317)</f>
        <v/>
      </c>
      <c r="D1317" s="7">
        <f>$J$3*D1316+$J$6*C1317</f>
        <v/>
      </c>
      <c r="E1317" s="12">
        <f>MAR1!$B$5+MAR1!$C$5*COS(2*PI()*B1317/365)+MAR1!$D$5*SIN(2*PI()*B1317/365)+D1317</f>
        <v/>
      </c>
    </row>
    <row r="1318">
      <c r="A1318" s="6">
        <f>Data!U1318</f>
        <v/>
      </c>
      <c r="B1318" s="6">
        <f>MOD(A1318-1,365)+1</f>
        <v/>
      </c>
      <c r="C1318" s="7">
        <f>NORM.S.INV(Data!X1318)</f>
        <v/>
      </c>
      <c r="D1318" s="7">
        <f>$J$3*D1317+$J$6*C1318</f>
        <v/>
      </c>
      <c r="E1318" s="12">
        <f>MAR1!$B$5+MAR1!$C$5*COS(2*PI()*B1318/365)+MAR1!$D$5*SIN(2*PI()*B1318/365)+D1318</f>
        <v/>
      </c>
    </row>
    <row r="1319">
      <c r="A1319" s="6">
        <f>Data!U1319</f>
        <v/>
      </c>
      <c r="B1319" s="6">
        <f>MOD(A1319-1,365)+1</f>
        <v/>
      </c>
      <c r="C1319" s="7">
        <f>NORM.S.INV(Data!X1319)</f>
        <v/>
      </c>
      <c r="D1319" s="7">
        <f>$J$3*D1318+$J$6*C1319</f>
        <v/>
      </c>
      <c r="E1319" s="12">
        <f>MAR1!$B$5+MAR1!$C$5*COS(2*PI()*B1319/365)+MAR1!$D$5*SIN(2*PI()*B1319/365)+D1319</f>
        <v/>
      </c>
    </row>
    <row r="1320">
      <c r="A1320" s="6">
        <f>Data!U1320</f>
        <v/>
      </c>
      <c r="B1320" s="6">
        <f>MOD(A1320-1,365)+1</f>
        <v/>
      </c>
      <c r="C1320" s="7">
        <f>NORM.S.INV(Data!X1320)</f>
        <v/>
      </c>
      <c r="D1320" s="7">
        <f>$J$3*D1319+$J$6*C1320</f>
        <v/>
      </c>
      <c r="E1320" s="12">
        <f>MAR1!$B$5+MAR1!$C$5*COS(2*PI()*B1320/365)+MAR1!$D$5*SIN(2*PI()*B1320/365)+D1320</f>
        <v/>
      </c>
    </row>
    <row r="1321">
      <c r="A1321" s="6">
        <f>Data!U1321</f>
        <v/>
      </c>
      <c r="B1321" s="6">
        <f>MOD(A1321-1,365)+1</f>
        <v/>
      </c>
      <c r="C1321" s="7">
        <f>NORM.S.INV(Data!X1321)</f>
        <v/>
      </c>
      <c r="D1321" s="7">
        <f>$J$3*D1320+$J$6*C1321</f>
        <v/>
      </c>
      <c r="E1321" s="12">
        <f>MAR1!$B$5+MAR1!$C$5*COS(2*PI()*B1321/365)+MAR1!$D$5*SIN(2*PI()*B1321/365)+D1321</f>
        <v/>
      </c>
    </row>
    <row r="1322">
      <c r="A1322" s="6">
        <f>Data!U1322</f>
        <v/>
      </c>
      <c r="B1322" s="6">
        <f>MOD(A1322-1,365)+1</f>
        <v/>
      </c>
      <c r="C1322" s="7">
        <f>NORM.S.INV(Data!X1322)</f>
        <v/>
      </c>
      <c r="D1322" s="7">
        <f>$J$3*D1321+$J$6*C1322</f>
        <v/>
      </c>
      <c r="E1322" s="12">
        <f>MAR1!$B$5+MAR1!$C$5*COS(2*PI()*B1322/365)+MAR1!$D$5*SIN(2*PI()*B1322/365)+D1322</f>
        <v/>
      </c>
    </row>
    <row r="1323">
      <c r="A1323" s="6">
        <f>Data!U1323</f>
        <v/>
      </c>
      <c r="B1323" s="6">
        <f>MOD(A1323-1,365)+1</f>
        <v/>
      </c>
      <c r="C1323" s="7">
        <f>NORM.S.INV(Data!X1323)</f>
        <v/>
      </c>
      <c r="D1323" s="7">
        <f>$J$3*D1322+$J$6*C1323</f>
        <v/>
      </c>
      <c r="E1323" s="12">
        <f>MAR1!$B$5+MAR1!$C$5*COS(2*PI()*B1323/365)+MAR1!$D$5*SIN(2*PI()*B1323/365)+D1323</f>
        <v/>
      </c>
    </row>
    <row r="1324">
      <c r="A1324" s="6">
        <f>Data!U1324</f>
        <v/>
      </c>
      <c r="B1324" s="6">
        <f>MOD(A1324-1,365)+1</f>
        <v/>
      </c>
      <c r="C1324" s="7">
        <f>NORM.S.INV(Data!X1324)</f>
        <v/>
      </c>
      <c r="D1324" s="7">
        <f>$J$3*D1323+$J$6*C1324</f>
        <v/>
      </c>
      <c r="E1324" s="12">
        <f>MAR1!$B$5+MAR1!$C$5*COS(2*PI()*B1324/365)+MAR1!$D$5*SIN(2*PI()*B1324/365)+D1324</f>
        <v/>
      </c>
    </row>
    <row r="1325">
      <c r="A1325" s="6">
        <f>Data!U1325</f>
        <v/>
      </c>
      <c r="B1325" s="6">
        <f>MOD(A1325-1,365)+1</f>
        <v/>
      </c>
      <c r="C1325" s="7">
        <f>NORM.S.INV(Data!X1325)</f>
        <v/>
      </c>
      <c r="D1325" s="7">
        <f>$J$3*D1324+$J$6*C1325</f>
        <v/>
      </c>
      <c r="E1325" s="12">
        <f>MAR1!$B$5+MAR1!$C$5*COS(2*PI()*B1325/365)+MAR1!$D$5*SIN(2*PI()*B1325/365)+D1325</f>
        <v/>
      </c>
    </row>
    <row r="1326">
      <c r="A1326" s="6">
        <f>Data!U1326</f>
        <v/>
      </c>
      <c r="B1326" s="6">
        <f>MOD(A1326-1,365)+1</f>
        <v/>
      </c>
      <c r="C1326" s="7">
        <f>NORM.S.INV(Data!X1326)</f>
        <v/>
      </c>
      <c r="D1326" s="7">
        <f>$J$3*D1325+$J$6*C1326</f>
        <v/>
      </c>
      <c r="E1326" s="12">
        <f>MAR1!$B$5+MAR1!$C$5*COS(2*PI()*B1326/365)+MAR1!$D$5*SIN(2*PI()*B1326/365)+D1326</f>
        <v/>
      </c>
    </row>
    <row r="1327">
      <c r="A1327" s="6">
        <f>Data!U1327</f>
        <v/>
      </c>
      <c r="B1327" s="6">
        <f>MOD(A1327-1,365)+1</f>
        <v/>
      </c>
      <c r="C1327" s="7">
        <f>NORM.S.INV(Data!X1327)</f>
        <v/>
      </c>
      <c r="D1327" s="7">
        <f>$J$3*D1326+$J$6*C1327</f>
        <v/>
      </c>
      <c r="E1327" s="12">
        <f>MAR1!$B$5+MAR1!$C$5*COS(2*PI()*B1327/365)+MAR1!$D$5*SIN(2*PI()*B1327/365)+D1327</f>
        <v/>
      </c>
    </row>
    <row r="1328">
      <c r="A1328" s="6">
        <f>Data!U1328</f>
        <v/>
      </c>
      <c r="B1328" s="6">
        <f>MOD(A1328-1,365)+1</f>
        <v/>
      </c>
      <c r="C1328" s="7">
        <f>NORM.S.INV(Data!X1328)</f>
        <v/>
      </c>
      <c r="D1328" s="7">
        <f>$J$3*D1327+$J$6*C1328</f>
        <v/>
      </c>
      <c r="E1328" s="12">
        <f>MAR1!$B$5+MAR1!$C$5*COS(2*PI()*B1328/365)+MAR1!$D$5*SIN(2*PI()*B1328/365)+D1328</f>
        <v/>
      </c>
    </row>
    <row r="1329">
      <c r="A1329" s="6">
        <f>Data!U1329</f>
        <v/>
      </c>
      <c r="B1329" s="6">
        <f>MOD(A1329-1,365)+1</f>
        <v/>
      </c>
      <c r="C1329" s="7">
        <f>NORM.S.INV(Data!X1329)</f>
        <v/>
      </c>
      <c r="D1329" s="7">
        <f>$J$3*D1328+$J$6*C1329</f>
        <v/>
      </c>
      <c r="E1329" s="12">
        <f>MAR1!$B$5+MAR1!$C$5*COS(2*PI()*B1329/365)+MAR1!$D$5*SIN(2*PI()*B1329/365)+D1329</f>
        <v/>
      </c>
    </row>
    <row r="1330">
      <c r="A1330" s="6">
        <f>Data!U1330</f>
        <v/>
      </c>
      <c r="B1330" s="6">
        <f>MOD(A1330-1,365)+1</f>
        <v/>
      </c>
      <c r="C1330" s="7">
        <f>NORM.S.INV(Data!X1330)</f>
        <v/>
      </c>
      <c r="D1330" s="7">
        <f>$J$3*D1329+$J$6*C1330</f>
        <v/>
      </c>
      <c r="E1330" s="12">
        <f>MAR1!$B$5+MAR1!$C$5*COS(2*PI()*B1330/365)+MAR1!$D$5*SIN(2*PI()*B1330/365)+D1330</f>
        <v/>
      </c>
    </row>
    <row r="1331">
      <c r="A1331" s="6">
        <f>Data!U1331</f>
        <v/>
      </c>
      <c r="B1331" s="6">
        <f>MOD(A1331-1,365)+1</f>
        <v/>
      </c>
      <c r="C1331" s="7">
        <f>NORM.S.INV(Data!X1331)</f>
        <v/>
      </c>
      <c r="D1331" s="7">
        <f>$J$3*D1330+$J$6*C1331</f>
        <v/>
      </c>
      <c r="E1331" s="12">
        <f>MAR1!$B$5+MAR1!$C$5*COS(2*PI()*B1331/365)+MAR1!$D$5*SIN(2*PI()*B1331/365)+D1331</f>
        <v/>
      </c>
    </row>
    <row r="1332">
      <c r="A1332" s="6">
        <f>Data!U1332</f>
        <v/>
      </c>
      <c r="B1332" s="6">
        <f>MOD(A1332-1,365)+1</f>
        <v/>
      </c>
      <c r="C1332" s="7">
        <f>NORM.S.INV(Data!X1332)</f>
        <v/>
      </c>
      <c r="D1332" s="7">
        <f>$J$3*D1331+$J$6*C1332</f>
        <v/>
      </c>
      <c r="E1332" s="12">
        <f>MAR1!$B$5+MAR1!$C$5*COS(2*PI()*B1332/365)+MAR1!$D$5*SIN(2*PI()*B1332/365)+D1332</f>
        <v/>
      </c>
    </row>
    <row r="1333">
      <c r="A1333" s="6">
        <f>Data!U1333</f>
        <v/>
      </c>
      <c r="B1333" s="6">
        <f>MOD(A1333-1,365)+1</f>
        <v/>
      </c>
      <c r="C1333" s="7">
        <f>NORM.S.INV(Data!X1333)</f>
        <v/>
      </c>
      <c r="D1333" s="7">
        <f>$J$3*D1332+$J$6*C1333</f>
        <v/>
      </c>
      <c r="E1333" s="12">
        <f>MAR1!$B$5+MAR1!$C$5*COS(2*PI()*B1333/365)+MAR1!$D$5*SIN(2*PI()*B1333/365)+D1333</f>
        <v/>
      </c>
    </row>
    <row r="1334">
      <c r="A1334" s="6">
        <f>Data!U1334</f>
        <v/>
      </c>
      <c r="B1334" s="6">
        <f>MOD(A1334-1,365)+1</f>
        <v/>
      </c>
      <c r="C1334" s="7">
        <f>NORM.S.INV(Data!X1334)</f>
        <v/>
      </c>
      <c r="D1334" s="7">
        <f>$J$3*D1333+$J$6*C1334</f>
        <v/>
      </c>
      <c r="E1334" s="12">
        <f>MAR1!$B$5+MAR1!$C$5*COS(2*PI()*B1334/365)+MAR1!$D$5*SIN(2*PI()*B1334/365)+D1334</f>
        <v/>
      </c>
    </row>
    <row r="1335">
      <c r="A1335" s="6">
        <f>Data!U1335</f>
        <v/>
      </c>
      <c r="B1335" s="6">
        <f>MOD(A1335-1,365)+1</f>
        <v/>
      </c>
      <c r="C1335" s="7">
        <f>NORM.S.INV(Data!X1335)</f>
        <v/>
      </c>
      <c r="D1335" s="7">
        <f>$J$3*D1334+$J$6*C1335</f>
        <v/>
      </c>
      <c r="E1335" s="12">
        <f>MAR1!$B$5+MAR1!$C$5*COS(2*PI()*B1335/365)+MAR1!$D$5*SIN(2*PI()*B1335/365)+D1335</f>
        <v/>
      </c>
    </row>
    <row r="1336">
      <c r="A1336" s="6">
        <f>Data!U1336</f>
        <v/>
      </c>
      <c r="B1336" s="6">
        <f>MOD(A1336-1,365)+1</f>
        <v/>
      </c>
      <c r="C1336" s="7">
        <f>NORM.S.INV(Data!X1336)</f>
        <v/>
      </c>
      <c r="D1336" s="7">
        <f>$J$3*D1335+$J$6*C1336</f>
        <v/>
      </c>
      <c r="E1336" s="12">
        <f>MAR1!$B$5+MAR1!$C$5*COS(2*PI()*B1336/365)+MAR1!$D$5*SIN(2*PI()*B1336/365)+D1336</f>
        <v/>
      </c>
    </row>
    <row r="1337">
      <c r="A1337" s="6">
        <f>Data!U1337</f>
        <v/>
      </c>
      <c r="B1337" s="6">
        <f>MOD(A1337-1,365)+1</f>
        <v/>
      </c>
      <c r="C1337" s="7">
        <f>NORM.S.INV(Data!X1337)</f>
        <v/>
      </c>
      <c r="D1337" s="7">
        <f>$J$3*D1336+$J$6*C1337</f>
        <v/>
      </c>
      <c r="E1337" s="12">
        <f>MAR1!$B$5+MAR1!$C$5*COS(2*PI()*B1337/365)+MAR1!$D$5*SIN(2*PI()*B1337/365)+D1337</f>
        <v/>
      </c>
    </row>
    <row r="1338">
      <c r="A1338" s="6">
        <f>Data!U1338</f>
        <v/>
      </c>
      <c r="B1338" s="6">
        <f>MOD(A1338-1,365)+1</f>
        <v/>
      </c>
      <c r="C1338" s="7">
        <f>NORM.S.INV(Data!X1338)</f>
        <v/>
      </c>
      <c r="D1338" s="7">
        <f>$J$3*D1337+$J$6*C1338</f>
        <v/>
      </c>
      <c r="E1338" s="12">
        <f>MAR1!$B$5+MAR1!$C$5*COS(2*PI()*B1338/365)+MAR1!$D$5*SIN(2*PI()*B1338/365)+D1338</f>
        <v/>
      </c>
    </row>
    <row r="1339">
      <c r="A1339" s="6">
        <f>Data!U1339</f>
        <v/>
      </c>
      <c r="B1339" s="6">
        <f>MOD(A1339-1,365)+1</f>
        <v/>
      </c>
      <c r="C1339" s="7">
        <f>NORM.S.INV(Data!X1339)</f>
        <v/>
      </c>
      <c r="D1339" s="7">
        <f>$J$3*D1338+$J$6*C1339</f>
        <v/>
      </c>
      <c r="E1339" s="12">
        <f>MAR1!$B$5+MAR1!$C$5*COS(2*PI()*B1339/365)+MAR1!$D$5*SIN(2*PI()*B1339/365)+D1339</f>
        <v/>
      </c>
    </row>
    <row r="1340">
      <c r="A1340" s="6">
        <f>Data!U1340</f>
        <v/>
      </c>
      <c r="B1340" s="6">
        <f>MOD(A1340-1,365)+1</f>
        <v/>
      </c>
      <c r="C1340" s="7">
        <f>NORM.S.INV(Data!X1340)</f>
        <v/>
      </c>
      <c r="D1340" s="7">
        <f>$J$3*D1339+$J$6*C1340</f>
        <v/>
      </c>
      <c r="E1340" s="12">
        <f>MAR1!$B$5+MAR1!$C$5*COS(2*PI()*B1340/365)+MAR1!$D$5*SIN(2*PI()*B1340/365)+D1340</f>
        <v/>
      </c>
    </row>
    <row r="1341">
      <c r="A1341" s="6">
        <f>Data!U1341</f>
        <v/>
      </c>
      <c r="B1341" s="6">
        <f>MOD(A1341-1,365)+1</f>
        <v/>
      </c>
      <c r="C1341" s="7">
        <f>NORM.S.INV(Data!X1341)</f>
        <v/>
      </c>
      <c r="D1341" s="7">
        <f>$J$3*D1340+$J$6*C1341</f>
        <v/>
      </c>
      <c r="E1341" s="12">
        <f>MAR1!$B$5+MAR1!$C$5*COS(2*PI()*B1341/365)+MAR1!$D$5*SIN(2*PI()*B1341/365)+D1341</f>
        <v/>
      </c>
    </row>
    <row r="1342">
      <c r="A1342" s="6">
        <f>Data!U1342</f>
        <v/>
      </c>
      <c r="B1342" s="6">
        <f>MOD(A1342-1,365)+1</f>
        <v/>
      </c>
      <c r="C1342" s="7">
        <f>NORM.S.INV(Data!X1342)</f>
        <v/>
      </c>
      <c r="D1342" s="7">
        <f>$J$3*D1341+$J$6*C1342</f>
        <v/>
      </c>
      <c r="E1342" s="12">
        <f>MAR1!$B$5+MAR1!$C$5*COS(2*PI()*B1342/365)+MAR1!$D$5*SIN(2*PI()*B1342/365)+D1342</f>
        <v/>
      </c>
    </row>
    <row r="1343">
      <c r="A1343" s="6">
        <f>Data!U1343</f>
        <v/>
      </c>
      <c r="B1343" s="6">
        <f>MOD(A1343-1,365)+1</f>
        <v/>
      </c>
      <c r="C1343" s="7">
        <f>NORM.S.INV(Data!X1343)</f>
        <v/>
      </c>
      <c r="D1343" s="7">
        <f>$J$3*D1342+$J$6*C1343</f>
        <v/>
      </c>
      <c r="E1343" s="12">
        <f>MAR1!$B$5+MAR1!$C$5*COS(2*PI()*B1343/365)+MAR1!$D$5*SIN(2*PI()*B1343/365)+D1343</f>
        <v/>
      </c>
    </row>
    <row r="1344">
      <c r="A1344" s="6">
        <f>Data!U1344</f>
        <v/>
      </c>
      <c r="B1344" s="6">
        <f>MOD(A1344-1,365)+1</f>
        <v/>
      </c>
      <c r="C1344" s="7">
        <f>NORM.S.INV(Data!X1344)</f>
        <v/>
      </c>
      <c r="D1344" s="7">
        <f>$J$3*D1343+$J$6*C1344</f>
        <v/>
      </c>
      <c r="E1344" s="12">
        <f>MAR1!$B$5+MAR1!$C$5*COS(2*PI()*B1344/365)+MAR1!$D$5*SIN(2*PI()*B1344/365)+D1344</f>
        <v/>
      </c>
    </row>
    <row r="1345">
      <c r="A1345" s="6">
        <f>Data!U1345</f>
        <v/>
      </c>
      <c r="B1345" s="6">
        <f>MOD(A1345-1,365)+1</f>
        <v/>
      </c>
      <c r="C1345" s="7">
        <f>NORM.S.INV(Data!X1345)</f>
        <v/>
      </c>
      <c r="D1345" s="7">
        <f>$J$3*D1344+$J$6*C1345</f>
        <v/>
      </c>
      <c r="E1345" s="12">
        <f>MAR1!$B$5+MAR1!$C$5*COS(2*PI()*B1345/365)+MAR1!$D$5*SIN(2*PI()*B1345/365)+D1345</f>
        <v/>
      </c>
    </row>
    <row r="1346">
      <c r="A1346" s="6">
        <f>Data!U1346</f>
        <v/>
      </c>
      <c r="B1346" s="6">
        <f>MOD(A1346-1,365)+1</f>
        <v/>
      </c>
      <c r="C1346" s="7">
        <f>NORM.S.INV(Data!X1346)</f>
        <v/>
      </c>
      <c r="D1346" s="7">
        <f>$J$3*D1345+$J$6*C1346</f>
        <v/>
      </c>
      <c r="E1346" s="12">
        <f>MAR1!$B$5+MAR1!$C$5*COS(2*PI()*B1346/365)+MAR1!$D$5*SIN(2*PI()*B1346/365)+D1346</f>
        <v/>
      </c>
    </row>
    <row r="1347">
      <c r="A1347" s="6">
        <f>Data!U1347</f>
        <v/>
      </c>
      <c r="B1347" s="6">
        <f>MOD(A1347-1,365)+1</f>
        <v/>
      </c>
      <c r="C1347" s="7">
        <f>NORM.S.INV(Data!X1347)</f>
        <v/>
      </c>
      <c r="D1347" s="7">
        <f>$J$3*D1346+$J$6*C1347</f>
        <v/>
      </c>
      <c r="E1347" s="12">
        <f>MAR1!$B$5+MAR1!$C$5*COS(2*PI()*B1347/365)+MAR1!$D$5*SIN(2*PI()*B1347/365)+D1347</f>
        <v/>
      </c>
    </row>
    <row r="1348">
      <c r="A1348" s="6">
        <f>Data!U1348</f>
        <v/>
      </c>
      <c r="B1348" s="6">
        <f>MOD(A1348-1,365)+1</f>
        <v/>
      </c>
      <c r="C1348" s="7">
        <f>NORM.S.INV(Data!X1348)</f>
        <v/>
      </c>
      <c r="D1348" s="7">
        <f>$J$3*D1347+$J$6*C1348</f>
        <v/>
      </c>
      <c r="E1348" s="12">
        <f>MAR1!$B$5+MAR1!$C$5*COS(2*PI()*B1348/365)+MAR1!$D$5*SIN(2*PI()*B1348/365)+D1348</f>
        <v/>
      </c>
    </row>
    <row r="1349">
      <c r="A1349" s="6">
        <f>Data!U1349</f>
        <v/>
      </c>
      <c r="B1349" s="6">
        <f>MOD(A1349-1,365)+1</f>
        <v/>
      </c>
      <c r="C1349" s="7">
        <f>NORM.S.INV(Data!X1349)</f>
        <v/>
      </c>
      <c r="D1349" s="7">
        <f>$J$3*D1348+$J$6*C1349</f>
        <v/>
      </c>
      <c r="E1349" s="12">
        <f>MAR1!$B$5+MAR1!$C$5*COS(2*PI()*B1349/365)+MAR1!$D$5*SIN(2*PI()*B1349/365)+D1349</f>
        <v/>
      </c>
    </row>
    <row r="1350">
      <c r="A1350" s="6">
        <f>Data!U1350</f>
        <v/>
      </c>
      <c r="B1350" s="6">
        <f>MOD(A1350-1,365)+1</f>
        <v/>
      </c>
      <c r="C1350" s="7">
        <f>NORM.S.INV(Data!X1350)</f>
        <v/>
      </c>
      <c r="D1350" s="7">
        <f>$J$3*D1349+$J$6*C1350</f>
        <v/>
      </c>
      <c r="E1350" s="12">
        <f>MAR1!$B$5+MAR1!$C$5*COS(2*PI()*B1350/365)+MAR1!$D$5*SIN(2*PI()*B1350/365)+D1350</f>
        <v/>
      </c>
    </row>
    <row r="1351">
      <c r="A1351" s="6">
        <f>Data!U1351</f>
        <v/>
      </c>
      <c r="B1351" s="6">
        <f>MOD(A1351-1,365)+1</f>
        <v/>
      </c>
      <c r="C1351" s="7">
        <f>NORM.S.INV(Data!X1351)</f>
        <v/>
      </c>
      <c r="D1351" s="7">
        <f>$J$3*D1350+$J$6*C1351</f>
        <v/>
      </c>
      <c r="E1351" s="12">
        <f>MAR1!$B$5+MAR1!$C$5*COS(2*PI()*B1351/365)+MAR1!$D$5*SIN(2*PI()*B1351/365)+D1351</f>
        <v/>
      </c>
    </row>
    <row r="1352">
      <c r="A1352" s="6">
        <f>Data!U1352</f>
        <v/>
      </c>
      <c r="B1352" s="6">
        <f>MOD(A1352-1,365)+1</f>
        <v/>
      </c>
      <c r="C1352" s="7">
        <f>NORM.S.INV(Data!X1352)</f>
        <v/>
      </c>
      <c r="D1352" s="7">
        <f>$J$3*D1351+$J$6*C1352</f>
        <v/>
      </c>
      <c r="E1352" s="12">
        <f>MAR1!$B$5+MAR1!$C$5*COS(2*PI()*B1352/365)+MAR1!$D$5*SIN(2*PI()*B1352/365)+D1352</f>
        <v/>
      </c>
    </row>
    <row r="1353">
      <c r="A1353" s="6">
        <f>Data!U1353</f>
        <v/>
      </c>
      <c r="B1353" s="6">
        <f>MOD(A1353-1,365)+1</f>
        <v/>
      </c>
      <c r="C1353" s="7">
        <f>NORM.S.INV(Data!X1353)</f>
        <v/>
      </c>
      <c r="D1353" s="7">
        <f>$J$3*D1352+$J$6*C1353</f>
        <v/>
      </c>
      <c r="E1353" s="12">
        <f>MAR1!$B$5+MAR1!$C$5*COS(2*PI()*B1353/365)+MAR1!$D$5*SIN(2*PI()*B1353/365)+D1353</f>
        <v/>
      </c>
    </row>
    <row r="1354">
      <c r="A1354" s="6">
        <f>Data!U1354</f>
        <v/>
      </c>
      <c r="B1354" s="6">
        <f>MOD(A1354-1,365)+1</f>
        <v/>
      </c>
      <c r="C1354" s="7">
        <f>NORM.S.INV(Data!X1354)</f>
        <v/>
      </c>
      <c r="D1354" s="7">
        <f>$J$3*D1353+$J$6*C1354</f>
        <v/>
      </c>
      <c r="E1354" s="12">
        <f>MAR1!$B$5+MAR1!$C$5*COS(2*PI()*B1354/365)+MAR1!$D$5*SIN(2*PI()*B1354/365)+D1354</f>
        <v/>
      </c>
    </row>
    <row r="1355">
      <c r="A1355" s="6">
        <f>Data!U1355</f>
        <v/>
      </c>
      <c r="B1355" s="6">
        <f>MOD(A1355-1,365)+1</f>
        <v/>
      </c>
      <c r="C1355" s="7">
        <f>NORM.S.INV(Data!X1355)</f>
        <v/>
      </c>
      <c r="D1355" s="7">
        <f>$J$3*D1354+$J$6*C1355</f>
        <v/>
      </c>
      <c r="E1355" s="12">
        <f>MAR1!$B$5+MAR1!$C$5*COS(2*PI()*B1355/365)+MAR1!$D$5*SIN(2*PI()*B1355/365)+D1355</f>
        <v/>
      </c>
    </row>
    <row r="1356">
      <c r="A1356" s="6">
        <f>Data!U1356</f>
        <v/>
      </c>
      <c r="B1356" s="6">
        <f>MOD(A1356-1,365)+1</f>
        <v/>
      </c>
      <c r="C1356" s="7">
        <f>NORM.S.INV(Data!X1356)</f>
        <v/>
      </c>
      <c r="D1356" s="7">
        <f>$J$3*D1355+$J$6*C1356</f>
        <v/>
      </c>
      <c r="E1356" s="12">
        <f>MAR1!$B$5+MAR1!$C$5*COS(2*PI()*B1356/365)+MAR1!$D$5*SIN(2*PI()*B1356/365)+D1356</f>
        <v/>
      </c>
    </row>
    <row r="1357">
      <c r="A1357" s="6">
        <f>Data!U1357</f>
        <v/>
      </c>
      <c r="B1357" s="6">
        <f>MOD(A1357-1,365)+1</f>
        <v/>
      </c>
      <c r="C1357" s="7">
        <f>NORM.S.INV(Data!X1357)</f>
        <v/>
      </c>
      <c r="D1357" s="7">
        <f>$J$3*D1356+$J$6*C1357</f>
        <v/>
      </c>
      <c r="E1357" s="12">
        <f>MAR1!$B$5+MAR1!$C$5*COS(2*PI()*B1357/365)+MAR1!$D$5*SIN(2*PI()*B1357/365)+D1357</f>
        <v/>
      </c>
    </row>
    <row r="1358">
      <c r="A1358" s="6">
        <f>Data!U1358</f>
        <v/>
      </c>
      <c r="B1358" s="6">
        <f>MOD(A1358-1,365)+1</f>
        <v/>
      </c>
      <c r="C1358" s="7">
        <f>NORM.S.INV(Data!X1358)</f>
        <v/>
      </c>
      <c r="D1358" s="7">
        <f>$J$3*D1357+$J$6*C1358</f>
        <v/>
      </c>
      <c r="E1358" s="12">
        <f>MAR1!$B$5+MAR1!$C$5*COS(2*PI()*B1358/365)+MAR1!$D$5*SIN(2*PI()*B1358/365)+D1358</f>
        <v/>
      </c>
    </row>
    <row r="1359">
      <c r="A1359" s="6">
        <f>Data!U1359</f>
        <v/>
      </c>
      <c r="B1359" s="6">
        <f>MOD(A1359-1,365)+1</f>
        <v/>
      </c>
      <c r="C1359" s="7">
        <f>NORM.S.INV(Data!X1359)</f>
        <v/>
      </c>
      <c r="D1359" s="7">
        <f>$J$3*D1358+$J$6*C1359</f>
        <v/>
      </c>
      <c r="E1359" s="12">
        <f>MAR1!$B$5+MAR1!$C$5*COS(2*PI()*B1359/365)+MAR1!$D$5*SIN(2*PI()*B1359/365)+D1359</f>
        <v/>
      </c>
    </row>
    <row r="1360">
      <c r="A1360" s="6">
        <f>Data!U1360</f>
        <v/>
      </c>
      <c r="B1360" s="6">
        <f>MOD(A1360-1,365)+1</f>
        <v/>
      </c>
      <c r="C1360" s="7">
        <f>NORM.S.INV(Data!X1360)</f>
        <v/>
      </c>
      <c r="D1360" s="7">
        <f>$J$3*D1359+$J$6*C1360</f>
        <v/>
      </c>
      <c r="E1360" s="12">
        <f>MAR1!$B$5+MAR1!$C$5*COS(2*PI()*B1360/365)+MAR1!$D$5*SIN(2*PI()*B1360/365)+D1360</f>
        <v/>
      </c>
    </row>
    <row r="1361">
      <c r="A1361" s="6">
        <f>Data!U1361</f>
        <v/>
      </c>
      <c r="B1361" s="6">
        <f>MOD(A1361-1,365)+1</f>
        <v/>
      </c>
      <c r="C1361" s="7">
        <f>NORM.S.INV(Data!X1361)</f>
        <v/>
      </c>
      <c r="D1361" s="7">
        <f>$J$3*D1360+$J$6*C1361</f>
        <v/>
      </c>
      <c r="E1361" s="12">
        <f>MAR1!$B$5+MAR1!$C$5*COS(2*PI()*B1361/365)+MAR1!$D$5*SIN(2*PI()*B1361/365)+D1361</f>
        <v/>
      </c>
    </row>
    <row r="1362">
      <c r="A1362" s="6">
        <f>Data!U1362</f>
        <v/>
      </c>
      <c r="B1362" s="6">
        <f>MOD(A1362-1,365)+1</f>
        <v/>
      </c>
      <c r="C1362" s="7">
        <f>NORM.S.INV(Data!X1362)</f>
        <v/>
      </c>
      <c r="D1362" s="7">
        <f>$J$3*D1361+$J$6*C1362</f>
        <v/>
      </c>
      <c r="E1362" s="12">
        <f>MAR1!$B$5+MAR1!$C$5*COS(2*PI()*B1362/365)+MAR1!$D$5*SIN(2*PI()*B1362/365)+D1362</f>
        <v/>
      </c>
    </row>
    <row r="1363">
      <c r="A1363" s="6">
        <f>Data!U1363</f>
        <v/>
      </c>
      <c r="B1363" s="6">
        <f>MOD(A1363-1,365)+1</f>
        <v/>
      </c>
      <c r="C1363" s="7">
        <f>NORM.S.INV(Data!X1363)</f>
        <v/>
      </c>
      <c r="D1363" s="7">
        <f>$J$3*D1362+$J$6*C1363</f>
        <v/>
      </c>
      <c r="E1363" s="12">
        <f>MAR1!$B$5+MAR1!$C$5*COS(2*PI()*B1363/365)+MAR1!$D$5*SIN(2*PI()*B1363/365)+D1363</f>
        <v/>
      </c>
    </row>
    <row r="1364">
      <c r="A1364" s="6">
        <f>Data!U1364</f>
        <v/>
      </c>
      <c r="B1364" s="6">
        <f>MOD(A1364-1,365)+1</f>
        <v/>
      </c>
      <c r="C1364" s="7">
        <f>NORM.S.INV(Data!X1364)</f>
        <v/>
      </c>
      <c r="D1364" s="7">
        <f>$J$3*D1363+$J$6*C1364</f>
        <v/>
      </c>
      <c r="E1364" s="12">
        <f>MAR1!$B$5+MAR1!$C$5*COS(2*PI()*B1364/365)+MAR1!$D$5*SIN(2*PI()*B1364/365)+D1364</f>
        <v/>
      </c>
    </row>
    <row r="1365">
      <c r="A1365" s="6">
        <f>Data!U1365</f>
        <v/>
      </c>
      <c r="B1365" s="6">
        <f>MOD(A1365-1,365)+1</f>
        <v/>
      </c>
      <c r="C1365" s="7">
        <f>NORM.S.INV(Data!X1365)</f>
        <v/>
      </c>
      <c r="D1365" s="7">
        <f>$J$3*D1364+$J$6*C1365</f>
        <v/>
      </c>
      <c r="E1365" s="12">
        <f>MAR1!$B$5+MAR1!$C$5*COS(2*PI()*B1365/365)+MAR1!$D$5*SIN(2*PI()*B1365/365)+D1365</f>
        <v/>
      </c>
    </row>
    <row r="1366">
      <c r="A1366" s="6">
        <f>Data!U1366</f>
        <v/>
      </c>
      <c r="B1366" s="6">
        <f>MOD(A1366-1,365)+1</f>
        <v/>
      </c>
      <c r="C1366" s="7">
        <f>NORM.S.INV(Data!X1366)</f>
        <v/>
      </c>
      <c r="D1366" s="7">
        <f>$J$3*D1365+$J$6*C1366</f>
        <v/>
      </c>
      <c r="E1366" s="12">
        <f>MAR1!$B$5+MAR1!$C$5*COS(2*PI()*B1366/365)+MAR1!$D$5*SIN(2*PI()*B1366/365)+D1366</f>
        <v/>
      </c>
    </row>
    <row r="1367">
      <c r="A1367" s="6">
        <f>Data!U1367</f>
        <v/>
      </c>
      <c r="B1367" s="6">
        <f>MOD(A1367-1,365)+1</f>
        <v/>
      </c>
      <c r="C1367" s="7">
        <f>NORM.S.INV(Data!X1367)</f>
        <v/>
      </c>
      <c r="D1367" s="7">
        <f>$J$3*D1366+$J$6*C1367</f>
        <v/>
      </c>
      <c r="E1367" s="12">
        <f>MAR1!$B$5+MAR1!$C$5*COS(2*PI()*B1367/365)+MAR1!$D$5*SIN(2*PI()*B1367/365)+D1367</f>
        <v/>
      </c>
    </row>
    <row r="1368">
      <c r="A1368" s="6">
        <f>Data!U1368</f>
        <v/>
      </c>
      <c r="B1368" s="6">
        <f>MOD(A1368-1,365)+1</f>
        <v/>
      </c>
      <c r="C1368" s="7">
        <f>NORM.S.INV(Data!X1368)</f>
        <v/>
      </c>
      <c r="D1368" s="7">
        <f>$J$3*D1367+$J$6*C1368</f>
        <v/>
      </c>
      <c r="E1368" s="12">
        <f>MAR1!$B$5+MAR1!$C$5*COS(2*PI()*B1368/365)+MAR1!$D$5*SIN(2*PI()*B1368/365)+D1368</f>
        <v/>
      </c>
    </row>
    <row r="1369">
      <c r="A1369" s="6">
        <f>Data!U1369</f>
        <v/>
      </c>
      <c r="B1369" s="6">
        <f>MOD(A1369-1,365)+1</f>
        <v/>
      </c>
      <c r="C1369" s="7">
        <f>NORM.S.INV(Data!X1369)</f>
        <v/>
      </c>
      <c r="D1369" s="7">
        <f>$J$3*D1368+$J$6*C1369</f>
        <v/>
      </c>
      <c r="E1369" s="12">
        <f>MAR1!$B$5+MAR1!$C$5*COS(2*PI()*B1369/365)+MAR1!$D$5*SIN(2*PI()*B1369/365)+D1369</f>
        <v/>
      </c>
    </row>
    <row r="1370">
      <c r="A1370" s="6">
        <f>Data!U1370</f>
        <v/>
      </c>
      <c r="B1370" s="6">
        <f>MOD(A1370-1,365)+1</f>
        <v/>
      </c>
      <c r="C1370" s="7">
        <f>NORM.S.INV(Data!X1370)</f>
        <v/>
      </c>
      <c r="D1370" s="7">
        <f>$J$3*D1369+$J$6*C1370</f>
        <v/>
      </c>
      <c r="E1370" s="12">
        <f>MAR1!$B$5+MAR1!$C$5*COS(2*PI()*B1370/365)+MAR1!$D$5*SIN(2*PI()*B1370/365)+D1370</f>
        <v/>
      </c>
    </row>
    <row r="1371">
      <c r="A1371" s="6">
        <f>Data!U1371</f>
        <v/>
      </c>
      <c r="B1371" s="6">
        <f>MOD(A1371-1,365)+1</f>
        <v/>
      </c>
      <c r="C1371" s="7">
        <f>NORM.S.INV(Data!X1371)</f>
        <v/>
      </c>
      <c r="D1371" s="7">
        <f>$J$3*D1370+$J$6*C1371</f>
        <v/>
      </c>
      <c r="E1371" s="12">
        <f>MAR1!$B$5+MAR1!$C$5*COS(2*PI()*B1371/365)+MAR1!$D$5*SIN(2*PI()*B1371/365)+D1371</f>
        <v/>
      </c>
    </row>
    <row r="1372">
      <c r="A1372" s="6">
        <f>Data!U1372</f>
        <v/>
      </c>
      <c r="B1372" s="6">
        <f>MOD(A1372-1,365)+1</f>
        <v/>
      </c>
      <c r="C1372" s="7">
        <f>NORM.S.INV(Data!X1372)</f>
        <v/>
      </c>
      <c r="D1372" s="7">
        <f>$J$3*D1371+$J$6*C1372</f>
        <v/>
      </c>
      <c r="E1372" s="12">
        <f>MAR1!$B$5+MAR1!$C$5*COS(2*PI()*B1372/365)+MAR1!$D$5*SIN(2*PI()*B1372/365)+D1372</f>
        <v/>
      </c>
    </row>
    <row r="1373">
      <c r="A1373" s="6">
        <f>Data!U1373</f>
        <v/>
      </c>
      <c r="B1373" s="6">
        <f>MOD(A1373-1,365)+1</f>
        <v/>
      </c>
      <c r="C1373" s="7">
        <f>NORM.S.INV(Data!X1373)</f>
        <v/>
      </c>
      <c r="D1373" s="7">
        <f>$J$3*D1372+$J$6*C1373</f>
        <v/>
      </c>
      <c r="E1373" s="12">
        <f>MAR1!$B$5+MAR1!$C$5*COS(2*PI()*B1373/365)+MAR1!$D$5*SIN(2*PI()*B1373/365)+D1373</f>
        <v/>
      </c>
    </row>
    <row r="1374">
      <c r="A1374" s="6">
        <f>Data!U1374</f>
        <v/>
      </c>
      <c r="B1374" s="6">
        <f>MOD(A1374-1,365)+1</f>
        <v/>
      </c>
      <c r="C1374" s="7">
        <f>NORM.S.INV(Data!X1374)</f>
        <v/>
      </c>
      <c r="D1374" s="7">
        <f>$J$3*D1373+$J$6*C1374</f>
        <v/>
      </c>
      <c r="E1374" s="12">
        <f>MAR1!$B$5+MAR1!$C$5*COS(2*PI()*B1374/365)+MAR1!$D$5*SIN(2*PI()*B1374/365)+D1374</f>
        <v/>
      </c>
    </row>
    <row r="1375">
      <c r="A1375" s="6">
        <f>Data!U1375</f>
        <v/>
      </c>
      <c r="B1375" s="6">
        <f>MOD(A1375-1,365)+1</f>
        <v/>
      </c>
      <c r="C1375" s="7">
        <f>NORM.S.INV(Data!X1375)</f>
        <v/>
      </c>
      <c r="D1375" s="7">
        <f>$J$3*D1374+$J$6*C1375</f>
        <v/>
      </c>
      <c r="E1375" s="12">
        <f>MAR1!$B$5+MAR1!$C$5*COS(2*PI()*B1375/365)+MAR1!$D$5*SIN(2*PI()*B1375/365)+D1375</f>
        <v/>
      </c>
    </row>
    <row r="1376">
      <c r="A1376" s="6">
        <f>Data!U1376</f>
        <v/>
      </c>
      <c r="B1376" s="6">
        <f>MOD(A1376-1,365)+1</f>
        <v/>
      </c>
      <c r="C1376" s="7">
        <f>NORM.S.INV(Data!X1376)</f>
        <v/>
      </c>
      <c r="D1376" s="7">
        <f>$J$3*D1375+$J$6*C1376</f>
        <v/>
      </c>
      <c r="E1376" s="12">
        <f>MAR1!$B$5+MAR1!$C$5*COS(2*PI()*B1376/365)+MAR1!$D$5*SIN(2*PI()*B1376/365)+D1376</f>
        <v/>
      </c>
    </row>
    <row r="1377">
      <c r="A1377" s="6">
        <f>Data!U1377</f>
        <v/>
      </c>
      <c r="B1377" s="6">
        <f>MOD(A1377-1,365)+1</f>
        <v/>
      </c>
      <c r="C1377" s="7">
        <f>NORM.S.INV(Data!X1377)</f>
        <v/>
      </c>
      <c r="D1377" s="7">
        <f>$J$3*D1376+$J$6*C1377</f>
        <v/>
      </c>
      <c r="E1377" s="12">
        <f>MAR1!$B$5+MAR1!$C$5*COS(2*PI()*B1377/365)+MAR1!$D$5*SIN(2*PI()*B1377/365)+D1377</f>
        <v/>
      </c>
    </row>
    <row r="1378">
      <c r="A1378" s="6">
        <f>Data!U1378</f>
        <v/>
      </c>
      <c r="B1378" s="6">
        <f>MOD(A1378-1,365)+1</f>
        <v/>
      </c>
      <c r="C1378" s="7">
        <f>NORM.S.INV(Data!X1378)</f>
        <v/>
      </c>
      <c r="D1378" s="7">
        <f>$J$3*D1377+$J$6*C1378</f>
        <v/>
      </c>
      <c r="E1378" s="12">
        <f>MAR1!$B$5+MAR1!$C$5*COS(2*PI()*B1378/365)+MAR1!$D$5*SIN(2*PI()*B1378/365)+D1378</f>
        <v/>
      </c>
    </row>
    <row r="1379">
      <c r="A1379" s="6">
        <f>Data!U1379</f>
        <v/>
      </c>
      <c r="B1379" s="6">
        <f>MOD(A1379-1,365)+1</f>
        <v/>
      </c>
      <c r="C1379" s="7">
        <f>NORM.S.INV(Data!X1379)</f>
        <v/>
      </c>
      <c r="D1379" s="7">
        <f>$J$3*D1378+$J$6*C1379</f>
        <v/>
      </c>
      <c r="E1379" s="12">
        <f>MAR1!$B$5+MAR1!$C$5*COS(2*PI()*B1379/365)+MAR1!$D$5*SIN(2*PI()*B1379/365)+D1379</f>
        <v/>
      </c>
    </row>
    <row r="1380">
      <c r="A1380" s="6">
        <f>Data!U1380</f>
        <v/>
      </c>
      <c r="B1380" s="6">
        <f>MOD(A1380-1,365)+1</f>
        <v/>
      </c>
      <c r="C1380" s="7">
        <f>NORM.S.INV(Data!X1380)</f>
        <v/>
      </c>
      <c r="D1380" s="7">
        <f>$J$3*D1379+$J$6*C1380</f>
        <v/>
      </c>
      <c r="E1380" s="12">
        <f>MAR1!$B$5+MAR1!$C$5*COS(2*PI()*B1380/365)+MAR1!$D$5*SIN(2*PI()*B1380/365)+D1380</f>
        <v/>
      </c>
    </row>
    <row r="1381">
      <c r="A1381" s="6">
        <f>Data!U1381</f>
        <v/>
      </c>
      <c r="B1381" s="6">
        <f>MOD(A1381-1,365)+1</f>
        <v/>
      </c>
      <c r="C1381" s="7">
        <f>NORM.S.INV(Data!X1381)</f>
        <v/>
      </c>
      <c r="D1381" s="7">
        <f>$J$3*D1380+$J$6*C1381</f>
        <v/>
      </c>
      <c r="E1381" s="12">
        <f>MAR1!$B$5+MAR1!$C$5*COS(2*PI()*B1381/365)+MAR1!$D$5*SIN(2*PI()*B1381/365)+D1381</f>
        <v/>
      </c>
    </row>
    <row r="1382">
      <c r="A1382" s="6">
        <f>Data!U1382</f>
        <v/>
      </c>
      <c r="B1382" s="6">
        <f>MOD(A1382-1,365)+1</f>
        <v/>
      </c>
      <c r="C1382" s="7">
        <f>NORM.S.INV(Data!X1382)</f>
        <v/>
      </c>
      <c r="D1382" s="7">
        <f>$J$3*D1381+$J$6*C1382</f>
        <v/>
      </c>
      <c r="E1382" s="12">
        <f>MAR1!$B$5+MAR1!$C$5*COS(2*PI()*B1382/365)+MAR1!$D$5*SIN(2*PI()*B1382/365)+D1382</f>
        <v/>
      </c>
    </row>
    <row r="1383">
      <c r="A1383" s="6">
        <f>Data!U1383</f>
        <v/>
      </c>
      <c r="B1383" s="6">
        <f>MOD(A1383-1,365)+1</f>
        <v/>
      </c>
      <c r="C1383" s="7">
        <f>NORM.S.INV(Data!X1383)</f>
        <v/>
      </c>
      <c r="D1383" s="7">
        <f>$J$3*D1382+$J$6*C1383</f>
        <v/>
      </c>
      <c r="E1383" s="12">
        <f>MAR1!$B$5+MAR1!$C$5*COS(2*PI()*B1383/365)+MAR1!$D$5*SIN(2*PI()*B1383/365)+D1383</f>
        <v/>
      </c>
    </row>
    <row r="1384">
      <c r="A1384" s="6">
        <f>Data!U1384</f>
        <v/>
      </c>
      <c r="B1384" s="6">
        <f>MOD(A1384-1,365)+1</f>
        <v/>
      </c>
      <c r="C1384" s="7">
        <f>NORM.S.INV(Data!X1384)</f>
        <v/>
      </c>
      <c r="D1384" s="7">
        <f>$J$3*D1383+$J$6*C1384</f>
        <v/>
      </c>
      <c r="E1384" s="12">
        <f>MAR1!$B$5+MAR1!$C$5*COS(2*PI()*B1384/365)+MAR1!$D$5*SIN(2*PI()*B1384/365)+D1384</f>
        <v/>
      </c>
    </row>
    <row r="1385">
      <c r="A1385" s="6">
        <f>Data!U1385</f>
        <v/>
      </c>
      <c r="B1385" s="6">
        <f>MOD(A1385-1,365)+1</f>
        <v/>
      </c>
      <c r="C1385" s="7">
        <f>NORM.S.INV(Data!X1385)</f>
        <v/>
      </c>
      <c r="D1385" s="7">
        <f>$J$3*D1384+$J$6*C1385</f>
        <v/>
      </c>
      <c r="E1385" s="12">
        <f>MAR1!$B$5+MAR1!$C$5*COS(2*PI()*B1385/365)+MAR1!$D$5*SIN(2*PI()*B1385/365)+D1385</f>
        <v/>
      </c>
    </row>
    <row r="1386">
      <c r="A1386" s="6">
        <f>Data!U1386</f>
        <v/>
      </c>
      <c r="B1386" s="6">
        <f>MOD(A1386-1,365)+1</f>
        <v/>
      </c>
      <c r="C1386" s="7">
        <f>NORM.S.INV(Data!X1386)</f>
        <v/>
      </c>
      <c r="D1386" s="7">
        <f>$J$3*D1385+$J$6*C1386</f>
        <v/>
      </c>
      <c r="E1386" s="12">
        <f>MAR1!$B$5+MAR1!$C$5*COS(2*PI()*B1386/365)+MAR1!$D$5*SIN(2*PI()*B1386/365)+D1386</f>
        <v/>
      </c>
    </row>
    <row r="1387">
      <c r="A1387" s="6">
        <f>Data!U1387</f>
        <v/>
      </c>
      <c r="B1387" s="6">
        <f>MOD(A1387-1,365)+1</f>
        <v/>
      </c>
      <c r="C1387" s="7">
        <f>NORM.S.INV(Data!X1387)</f>
        <v/>
      </c>
      <c r="D1387" s="7">
        <f>$J$3*D1386+$J$6*C1387</f>
        <v/>
      </c>
      <c r="E1387" s="12">
        <f>MAR1!$B$5+MAR1!$C$5*COS(2*PI()*B1387/365)+MAR1!$D$5*SIN(2*PI()*B1387/365)+D1387</f>
        <v/>
      </c>
    </row>
    <row r="1388">
      <c r="A1388" s="6">
        <f>Data!U1388</f>
        <v/>
      </c>
      <c r="B1388" s="6">
        <f>MOD(A1388-1,365)+1</f>
        <v/>
      </c>
      <c r="C1388" s="7">
        <f>NORM.S.INV(Data!X1388)</f>
        <v/>
      </c>
      <c r="D1388" s="7">
        <f>$J$3*D1387+$J$6*C1388</f>
        <v/>
      </c>
      <c r="E1388" s="12">
        <f>MAR1!$B$5+MAR1!$C$5*COS(2*PI()*B1388/365)+MAR1!$D$5*SIN(2*PI()*B1388/365)+D1388</f>
        <v/>
      </c>
    </row>
    <row r="1389">
      <c r="A1389" s="6">
        <f>Data!U1389</f>
        <v/>
      </c>
      <c r="B1389" s="6">
        <f>MOD(A1389-1,365)+1</f>
        <v/>
      </c>
      <c r="C1389" s="7">
        <f>NORM.S.INV(Data!X1389)</f>
        <v/>
      </c>
      <c r="D1389" s="7">
        <f>$J$3*D1388+$J$6*C1389</f>
        <v/>
      </c>
      <c r="E1389" s="12">
        <f>MAR1!$B$5+MAR1!$C$5*COS(2*PI()*B1389/365)+MAR1!$D$5*SIN(2*PI()*B1389/365)+D1389</f>
        <v/>
      </c>
    </row>
    <row r="1390">
      <c r="A1390" s="6">
        <f>Data!U1390</f>
        <v/>
      </c>
      <c r="B1390" s="6">
        <f>MOD(A1390-1,365)+1</f>
        <v/>
      </c>
      <c r="C1390" s="7">
        <f>NORM.S.INV(Data!X1390)</f>
        <v/>
      </c>
      <c r="D1390" s="7">
        <f>$J$3*D1389+$J$6*C1390</f>
        <v/>
      </c>
      <c r="E1390" s="12">
        <f>MAR1!$B$5+MAR1!$C$5*COS(2*PI()*B1390/365)+MAR1!$D$5*SIN(2*PI()*B1390/365)+D1390</f>
        <v/>
      </c>
    </row>
    <row r="1391">
      <c r="A1391" s="6">
        <f>Data!U1391</f>
        <v/>
      </c>
      <c r="B1391" s="6">
        <f>MOD(A1391-1,365)+1</f>
        <v/>
      </c>
      <c r="C1391" s="7">
        <f>NORM.S.INV(Data!X1391)</f>
        <v/>
      </c>
      <c r="D1391" s="7">
        <f>$J$3*D1390+$J$6*C1391</f>
        <v/>
      </c>
      <c r="E1391" s="12">
        <f>MAR1!$B$5+MAR1!$C$5*COS(2*PI()*B1391/365)+MAR1!$D$5*SIN(2*PI()*B1391/365)+D1391</f>
        <v/>
      </c>
    </row>
    <row r="1392">
      <c r="A1392" s="6">
        <f>Data!U1392</f>
        <v/>
      </c>
      <c r="B1392" s="6">
        <f>MOD(A1392-1,365)+1</f>
        <v/>
      </c>
      <c r="C1392" s="7">
        <f>NORM.S.INV(Data!X1392)</f>
        <v/>
      </c>
      <c r="D1392" s="7">
        <f>$J$3*D1391+$J$6*C1392</f>
        <v/>
      </c>
      <c r="E1392" s="12">
        <f>MAR1!$B$5+MAR1!$C$5*COS(2*PI()*B1392/365)+MAR1!$D$5*SIN(2*PI()*B1392/365)+D1392</f>
        <v/>
      </c>
    </row>
    <row r="1393">
      <c r="A1393" s="6">
        <f>Data!U1393</f>
        <v/>
      </c>
      <c r="B1393" s="6">
        <f>MOD(A1393-1,365)+1</f>
        <v/>
      </c>
      <c r="C1393" s="7">
        <f>NORM.S.INV(Data!X1393)</f>
        <v/>
      </c>
      <c r="D1393" s="7">
        <f>$J$3*D1392+$J$6*C1393</f>
        <v/>
      </c>
      <c r="E1393" s="12">
        <f>MAR1!$B$5+MAR1!$C$5*COS(2*PI()*B1393/365)+MAR1!$D$5*SIN(2*PI()*B1393/365)+D1393</f>
        <v/>
      </c>
    </row>
    <row r="1394">
      <c r="A1394" s="6">
        <f>Data!U1394</f>
        <v/>
      </c>
      <c r="B1394" s="6">
        <f>MOD(A1394-1,365)+1</f>
        <v/>
      </c>
      <c r="C1394" s="7">
        <f>NORM.S.INV(Data!X1394)</f>
        <v/>
      </c>
      <c r="D1394" s="7">
        <f>$J$3*D1393+$J$6*C1394</f>
        <v/>
      </c>
      <c r="E1394" s="12">
        <f>MAR1!$B$5+MAR1!$C$5*COS(2*PI()*B1394/365)+MAR1!$D$5*SIN(2*PI()*B1394/365)+D1394</f>
        <v/>
      </c>
    </row>
    <row r="1395">
      <c r="A1395" s="6">
        <f>Data!U1395</f>
        <v/>
      </c>
      <c r="B1395" s="6">
        <f>MOD(A1395-1,365)+1</f>
        <v/>
      </c>
      <c r="C1395" s="7">
        <f>NORM.S.INV(Data!X1395)</f>
        <v/>
      </c>
      <c r="D1395" s="7">
        <f>$J$3*D1394+$J$6*C1395</f>
        <v/>
      </c>
      <c r="E1395" s="12">
        <f>MAR1!$B$5+MAR1!$C$5*COS(2*PI()*B1395/365)+MAR1!$D$5*SIN(2*PI()*B1395/365)+D1395</f>
        <v/>
      </c>
    </row>
    <row r="1396">
      <c r="A1396" s="6">
        <f>Data!U1396</f>
        <v/>
      </c>
      <c r="B1396" s="6">
        <f>MOD(A1396-1,365)+1</f>
        <v/>
      </c>
      <c r="C1396" s="7">
        <f>NORM.S.INV(Data!X1396)</f>
        <v/>
      </c>
      <c r="D1396" s="7">
        <f>$J$3*D1395+$J$6*C1396</f>
        <v/>
      </c>
      <c r="E1396" s="12">
        <f>MAR1!$B$5+MAR1!$C$5*COS(2*PI()*B1396/365)+MAR1!$D$5*SIN(2*PI()*B1396/365)+D1396</f>
        <v/>
      </c>
    </row>
    <row r="1397">
      <c r="A1397" s="6">
        <f>Data!U1397</f>
        <v/>
      </c>
      <c r="B1397" s="6">
        <f>MOD(A1397-1,365)+1</f>
        <v/>
      </c>
      <c r="C1397" s="7">
        <f>NORM.S.INV(Data!X1397)</f>
        <v/>
      </c>
      <c r="D1397" s="7">
        <f>$J$3*D1396+$J$6*C1397</f>
        <v/>
      </c>
      <c r="E1397" s="12">
        <f>MAR1!$B$5+MAR1!$C$5*COS(2*PI()*B1397/365)+MAR1!$D$5*SIN(2*PI()*B1397/365)+D1397</f>
        <v/>
      </c>
    </row>
    <row r="1398">
      <c r="A1398" s="6">
        <f>Data!U1398</f>
        <v/>
      </c>
      <c r="B1398" s="6">
        <f>MOD(A1398-1,365)+1</f>
        <v/>
      </c>
      <c r="C1398" s="7">
        <f>NORM.S.INV(Data!X1398)</f>
        <v/>
      </c>
      <c r="D1398" s="7">
        <f>$J$3*D1397+$J$6*C1398</f>
        <v/>
      </c>
      <c r="E1398" s="12">
        <f>MAR1!$B$5+MAR1!$C$5*COS(2*PI()*B1398/365)+MAR1!$D$5*SIN(2*PI()*B1398/365)+D1398</f>
        <v/>
      </c>
    </row>
    <row r="1399">
      <c r="A1399" s="6">
        <f>Data!U1399</f>
        <v/>
      </c>
      <c r="B1399" s="6">
        <f>MOD(A1399-1,365)+1</f>
        <v/>
      </c>
      <c r="C1399" s="7">
        <f>NORM.S.INV(Data!X1399)</f>
        <v/>
      </c>
      <c r="D1399" s="7">
        <f>$J$3*D1398+$J$6*C1399</f>
        <v/>
      </c>
      <c r="E1399" s="12">
        <f>MAR1!$B$5+MAR1!$C$5*COS(2*PI()*B1399/365)+MAR1!$D$5*SIN(2*PI()*B1399/365)+D1399</f>
        <v/>
      </c>
    </row>
    <row r="1400">
      <c r="A1400" s="6">
        <f>Data!U1400</f>
        <v/>
      </c>
      <c r="B1400" s="6">
        <f>MOD(A1400-1,365)+1</f>
        <v/>
      </c>
      <c r="C1400" s="7">
        <f>NORM.S.INV(Data!X1400)</f>
        <v/>
      </c>
      <c r="D1400" s="7">
        <f>$J$3*D1399+$J$6*C1400</f>
        <v/>
      </c>
      <c r="E1400" s="12">
        <f>MAR1!$B$5+MAR1!$C$5*COS(2*PI()*B1400/365)+MAR1!$D$5*SIN(2*PI()*B1400/365)+D1400</f>
        <v/>
      </c>
    </row>
    <row r="1401">
      <c r="A1401" s="6">
        <f>Data!U1401</f>
        <v/>
      </c>
      <c r="B1401" s="6">
        <f>MOD(A1401-1,365)+1</f>
        <v/>
      </c>
      <c r="C1401" s="7">
        <f>NORM.S.INV(Data!X1401)</f>
        <v/>
      </c>
      <c r="D1401" s="7">
        <f>$J$3*D1400+$J$6*C1401</f>
        <v/>
      </c>
      <c r="E1401" s="12">
        <f>MAR1!$B$5+MAR1!$C$5*COS(2*PI()*B1401/365)+MAR1!$D$5*SIN(2*PI()*B1401/365)+D1401</f>
        <v/>
      </c>
    </row>
    <row r="1402">
      <c r="A1402" s="6">
        <f>Data!U1402</f>
        <v/>
      </c>
      <c r="B1402" s="6">
        <f>MOD(A1402-1,365)+1</f>
        <v/>
      </c>
      <c r="C1402" s="7">
        <f>NORM.S.INV(Data!X1402)</f>
        <v/>
      </c>
      <c r="D1402" s="7">
        <f>$J$3*D1401+$J$6*C1402</f>
        <v/>
      </c>
      <c r="E1402" s="12">
        <f>MAR1!$B$5+MAR1!$C$5*COS(2*PI()*B1402/365)+MAR1!$D$5*SIN(2*PI()*B1402/365)+D1402</f>
        <v/>
      </c>
    </row>
    <row r="1403">
      <c r="A1403" s="6">
        <f>Data!U1403</f>
        <v/>
      </c>
      <c r="B1403" s="6">
        <f>MOD(A1403-1,365)+1</f>
        <v/>
      </c>
      <c r="C1403" s="7">
        <f>NORM.S.INV(Data!X1403)</f>
        <v/>
      </c>
      <c r="D1403" s="7">
        <f>$J$3*D1402+$J$6*C1403</f>
        <v/>
      </c>
      <c r="E1403" s="12">
        <f>MAR1!$B$5+MAR1!$C$5*COS(2*PI()*B1403/365)+MAR1!$D$5*SIN(2*PI()*B1403/365)+D1403</f>
        <v/>
      </c>
    </row>
    <row r="1404">
      <c r="A1404" s="6">
        <f>Data!U1404</f>
        <v/>
      </c>
      <c r="B1404" s="6">
        <f>MOD(A1404-1,365)+1</f>
        <v/>
      </c>
      <c r="C1404" s="7">
        <f>NORM.S.INV(Data!X1404)</f>
        <v/>
      </c>
      <c r="D1404" s="7">
        <f>$J$3*D1403+$J$6*C1404</f>
        <v/>
      </c>
      <c r="E1404" s="12">
        <f>MAR1!$B$5+MAR1!$C$5*COS(2*PI()*B1404/365)+MAR1!$D$5*SIN(2*PI()*B1404/365)+D1404</f>
        <v/>
      </c>
    </row>
    <row r="1405">
      <c r="A1405" s="6">
        <f>Data!U1405</f>
        <v/>
      </c>
      <c r="B1405" s="6">
        <f>MOD(A1405-1,365)+1</f>
        <v/>
      </c>
      <c r="C1405" s="7">
        <f>NORM.S.INV(Data!X1405)</f>
        <v/>
      </c>
      <c r="D1405" s="7">
        <f>$J$3*D1404+$J$6*C1405</f>
        <v/>
      </c>
      <c r="E1405" s="12">
        <f>MAR1!$B$5+MAR1!$C$5*COS(2*PI()*B1405/365)+MAR1!$D$5*SIN(2*PI()*B1405/365)+D1405</f>
        <v/>
      </c>
    </row>
    <row r="1406">
      <c r="A1406" s="6">
        <f>Data!U1406</f>
        <v/>
      </c>
      <c r="B1406" s="6">
        <f>MOD(A1406-1,365)+1</f>
        <v/>
      </c>
      <c r="C1406" s="7">
        <f>NORM.S.INV(Data!X1406)</f>
        <v/>
      </c>
      <c r="D1406" s="7">
        <f>$J$3*D1405+$J$6*C1406</f>
        <v/>
      </c>
      <c r="E1406" s="12">
        <f>MAR1!$B$5+MAR1!$C$5*COS(2*PI()*B1406/365)+MAR1!$D$5*SIN(2*PI()*B1406/365)+D1406</f>
        <v/>
      </c>
    </row>
    <row r="1407">
      <c r="A1407" s="6">
        <f>Data!U1407</f>
        <v/>
      </c>
      <c r="B1407" s="6">
        <f>MOD(A1407-1,365)+1</f>
        <v/>
      </c>
      <c r="C1407" s="7">
        <f>NORM.S.INV(Data!X1407)</f>
        <v/>
      </c>
      <c r="D1407" s="7">
        <f>$J$3*D1406+$J$6*C1407</f>
        <v/>
      </c>
      <c r="E1407" s="12">
        <f>MAR1!$B$5+MAR1!$C$5*COS(2*PI()*B1407/365)+MAR1!$D$5*SIN(2*PI()*B1407/365)+D1407</f>
        <v/>
      </c>
    </row>
    <row r="1408">
      <c r="A1408" s="6">
        <f>Data!U1408</f>
        <v/>
      </c>
      <c r="B1408" s="6">
        <f>MOD(A1408-1,365)+1</f>
        <v/>
      </c>
      <c r="C1408" s="7">
        <f>NORM.S.INV(Data!X1408)</f>
        <v/>
      </c>
      <c r="D1408" s="7">
        <f>$J$3*D1407+$J$6*C1408</f>
        <v/>
      </c>
      <c r="E1408" s="12">
        <f>MAR1!$B$5+MAR1!$C$5*COS(2*PI()*B1408/365)+MAR1!$D$5*SIN(2*PI()*B1408/365)+D1408</f>
        <v/>
      </c>
    </row>
    <row r="1409">
      <c r="A1409" s="6">
        <f>Data!U1409</f>
        <v/>
      </c>
      <c r="B1409" s="6">
        <f>MOD(A1409-1,365)+1</f>
        <v/>
      </c>
      <c r="C1409" s="7">
        <f>NORM.S.INV(Data!X1409)</f>
        <v/>
      </c>
      <c r="D1409" s="7">
        <f>$J$3*D1408+$J$6*C1409</f>
        <v/>
      </c>
      <c r="E1409" s="12">
        <f>MAR1!$B$5+MAR1!$C$5*COS(2*PI()*B1409/365)+MAR1!$D$5*SIN(2*PI()*B1409/365)+D1409</f>
        <v/>
      </c>
    </row>
    <row r="1410">
      <c r="A1410" s="6">
        <f>Data!U1410</f>
        <v/>
      </c>
      <c r="B1410" s="6">
        <f>MOD(A1410-1,365)+1</f>
        <v/>
      </c>
      <c r="C1410" s="7">
        <f>NORM.S.INV(Data!X1410)</f>
        <v/>
      </c>
      <c r="D1410" s="7">
        <f>$J$3*D1409+$J$6*C1410</f>
        <v/>
      </c>
      <c r="E1410" s="12">
        <f>MAR1!$B$5+MAR1!$C$5*COS(2*PI()*B1410/365)+MAR1!$D$5*SIN(2*PI()*B1410/365)+D1410</f>
        <v/>
      </c>
    </row>
    <row r="1411">
      <c r="A1411" s="6">
        <f>Data!U1411</f>
        <v/>
      </c>
      <c r="B1411" s="6">
        <f>MOD(A1411-1,365)+1</f>
        <v/>
      </c>
      <c r="C1411" s="7">
        <f>NORM.S.INV(Data!X1411)</f>
        <v/>
      </c>
      <c r="D1411" s="7">
        <f>$J$3*D1410+$J$6*C1411</f>
        <v/>
      </c>
      <c r="E1411" s="12">
        <f>MAR1!$B$5+MAR1!$C$5*COS(2*PI()*B1411/365)+MAR1!$D$5*SIN(2*PI()*B1411/365)+D1411</f>
        <v/>
      </c>
    </row>
    <row r="1412">
      <c r="A1412" s="6">
        <f>Data!U1412</f>
        <v/>
      </c>
      <c r="B1412" s="6">
        <f>MOD(A1412-1,365)+1</f>
        <v/>
      </c>
      <c r="C1412" s="7">
        <f>NORM.S.INV(Data!X1412)</f>
        <v/>
      </c>
      <c r="D1412" s="7">
        <f>$J$3*D1411+$J$6*C1412</f>
        <v/>
      </c>
      <c r="E1412" s="12">
        <f>MAR1!$B$5+MAR1!$C$5*COS(2*PI()*B1412/365)+MAR1!$D$5*SIN(2*PI()*B1412/365)+D1412</f>
        <v/>
      </c>
    </row>
    <row r="1413">
      <c r="A1413" s="6">
        <f>Data!U1413</f>
        <v/>
      </c>
      <c r="B1413" s="6">
        <f>MOD(A1413-1,365)+1</f>
        <v/>
      </c>
      <c r="C1413" s="7">
        <f>NORM.S.INV(Data!X1413)</f>
        <v/>
      </c>
      <c r="D1413" s="7">
        <f>$J$3*D1412+$J$6*C1413</f>
        <v/>
      </c>
      <c r="E1413" s="12">
        <f>MAR1!$B$5+MAR1!$C$5*COS(2*PI()*B1413/365)+MAR1!$D$5*SIN(2*PI()*B1413/365)+D1413</f>
        <v/>
      </c>
    </row>
    <row r="1414">
      <c r="A1414" s="6">
        <f>Data!U1414</f>
        <v/>
      </c>
      <c r="B1414" s="6">
        <f>MOD(A1414-1,365)+1</f>
        <v/>
      </c>
      <c r="C1414" s="7">
        <f>NORM.S.INV(Data!X1414)</f>
        <v/>
      </c>
      <c r="D1414" s="7">
        <f>$J$3*D1413+$J$6*C1414</f>
        <v/>
      </c>
      <c r="E1414" s="12">
        <f>MAR1!$B$5+MAR1!$C$5*COS(2*PI()*B1414/365)+MAR1!$D$5*SIN(2*PI()*B1414/365)+D1414</f>
        <v/>
      </c>
    </row>
    <row r="1415">
      <c r="A1415" s="6">
        <f>Data!U1415</f>
        <v/>
      </c>
      <c r="B1415" s="6">
        <f>MOD(A1415-1,365)+1</f>
        <v/>
      </c>
      <c r="C1415" s="7">
        <f>NORM.S.INV(Data!X1415)</f>
        <v/>
      </c>
      <c r="D1415" s="7">
        <f>$J$3*D1414+$J$6*C1415</f>
        <v/>
      </c>
      <c r="E1415" s="12">
        <f>MAR1!$B$5+MAR1!$C$5*COS(2*PI()*B1415/365)+MAR1!$D$5*SIN(2*PI()*B1415/365)+D1415</f>
        <v/>
      </c>
    </row>
    <row r="1416">
      <c r="A1416" s="6">
        <f>Data!U1416</f>
        <v/>
      </c>
      <c r="B1416" s="6">
        <f>MOD(A1416-1,365)+1</f>
        <v/>
      </c>
      <c r="C1416" s="7">
        <f>NORM.S.INV(Data!X1416)</f>
        <v/>
      </c>
      <c r="D1416" s="7">
        <f>$J$3*D1415+$J$6*C1416</f>
        <v/>
      </c>
      <c r="E1416" s="12">
        <f>MAR1!$B$5+MAR1!$C$5*COS(2*PI()*B1416/365)+MAR1!$D$5*SIN(2*PI()*B1416/365)+D1416</f>
        <v/>
      </c>
    </row>
    <row r="1417">
      <c r="A1417" s="6">
        <f>Data!U1417</f>
        <v/>
      </c>
      <c r="B1417" s="6">
        <f>MOD(A1417-1,365)+1</f>
        <v/>
      </c>
      <c r="C1417" s="7">
        <f>NORM.S.INV(Data!X1417)</f>
        <v/>
      </c>
      <c r="D1417" s="7">
        <f>$J$3*D1416+$J$6*C1417</f>
        <v/>
      </c>
      <c r="E1417" s="12">
        <f>MAR1!$B$5+MAR1!$C$5*COS(2*PI()*B1417/365)+MAR1!$D$5*SIN(2*PI()*B1417/365)+D1417</f>
        <v/>
      </c>
    </row>
    <row r="1418">
      <c r="A1418" s="6">
        <f>Data!U1418</f>
        <v/>
      </c>
      <c r="B1418" s="6">
        <f>MOD(A1418-1,365)+1</f>
        <v/>
      </c>
      <c r="C1418" s="7">
        <f>NORM.S.INV(Data!X1418)</f>
        <v/>
      </c>
      <c r="D1418" s="7">
        <f>$J$3*D1417+$J$6*C1418</f>
        <v/>
      </c>
      <c r="E1418" s="12">
        <f>MAR1!$B$5+MAR1!$C$5*COS(2*PI()*B1418/365)+MAR1!$D$5*SIN(2*PI()*B1418/365)+D1418</f>
        <v/>
      </c>
    </row>
    <row r="1419">
      <c r="A1419" s="6">
        <f>Data!U1419</f>
        <v/>
      </c>
      <c r="B1419" s="6">
        <f>MOD(A1419-1,365)+1</f>
        <v/>
      </c>
      <c r="C1419" s="7">
        <f>NORM.S.INV(Data!X1419)</f>
        <v/>
      </c>
      <c r="D1419" s="7">
        <f>$J$3*D1418+$J$6*C1419</f>
        <v/>
      </c>
      <c r="E1419" s="12">
        <f>MAR1!$B$5+MAR1!$C$5*COS(2*PI()*B1419/365)+MAR1!$D$5*SIN(2*PI()*B1419/365)+D1419</f>
        <v/>
      </c>
    </row>
    <row r="1420">
      <c r="A1420" s="6">
        <f>Data!U1420</f>
        <v/>
      </c>
      <c r="B1420" s="6">
        <f>MOD(A1420-1,365)+1</f>
        <v/>
      </c>
      <c r="C1420" s="7">
        <f>NORM.S.INV(Data!X1420)</f>
        <v/>
      </c>
      <c r="D1420" s="7">
        <f>$J$3*D1419+$J$6*C1420</f>
        <v/>
      </c>
      <c r="E1420" s="12">
        <f>MAR1!$B$5+MAR1!$C$5*COS(2*PI()*B1420/365)+MAR1!$D$5*SIN(2*PI()*B1420/365)+D1420</f>
        <v/>
      </c>
    </row>
    <row r="1421">
      <c r="A1421" s="6">
        <f>Data!U1421</f>
        <v/>
      </c>
      <c r="B1421" s="6">
        <f>MOD(A1421-1,365)+1</f>
        <v/>
      </c>
      <c r="C1421" s="7">
        <f>NORM.S.INV(Data!X1421)</f>
        <v/>
      </c>
      <c r="D1421" s="7">
        <f>$J$3*D1420+$J$6*C1421</f>
        <v/>
      </c>
      <c r="E1421" s="12">
        <f>MAR1!$B$5+MAR1!$C$5*COS(2*PI()*B1421/365)+MAR1!$D$5*SIN(2*PI()*B1421/365)+D1421</f>
        <v/>
      </c>
    </row>
    <row r="1422">
      <c r="A1422" s="6">
        <f>Data!U1422</f>
        <v/>
      </c>
      <c r="B1422" s="6">
        <f>MOD(A1422-1,365)+1</f>
        <v/>
      </c>
      <c r="C1422" s="7">
        <f>NORM.S.INV(Data!X1422)</f>
        <v/>
      </c>
      <c r="D1422" s="7">
        <f>$J$3*D1421+$J$6*C1422</f>
        <v/>
      </c>
      <c r="E1422" s="12">
        <f>MAR1!$B$5+MAR1!$C$5*COS(2*PI()*B1422/365)+MAR1!$D$5*SIN(2*PI()*B1422/365)+D1422</f>
        <v/>
      </c>
    </row>
    <row r="1423">
      <c r="A1423" s="6">
        <f>Data!U1423</f>
        <v/>
      </c>
      <c r="B1423" s="6">
        <f>MOD(A1423-1,365)+1</f>
        <v/>
      </c>
      <c r="C1423" s="7">
        <f>NORM.S.INV(Data!X1423)</f>
        <v/>
      </c>
      <c r="D1423" s="7">
        <f>$J$3*D1422+$J$6*C1423</f>
        <v/>
      </c>
      <c r="E1423" s="12">
        <f>MAR1!$B$5+MAR1!$C$5*COS(2*PI()*B1423/365)+MAR1!$D$5*SIN(2*PI()*B1423/365)+D1423</f>
        <v/>
      </c>
    </row>
    <row r="1424">
      <c r="A1424" s="6">
        <f>Data!U1424</f>
        <v/>
      </c>
      <c r="B1424" s="6">
        <f>MOD(A1424-1,365)+1</f>
        <v/>
      </c>
      <c r="C1424" s="7">
        <f>NORM.S.INV(Data!X1424)</f>
        <v/>
      </c>
      <c r="D1424" s="7">
        <f>$J$3*D1423+$J$6*C1424</f>
        <v/>
      </c>
      <c r="E1424" s="12">
        <f>MAR1!$B$5+MAR1!$C$5*COS(2*PI()*B1424/365)+MAR1!$D$5*SIN(2*PI()*B1424/365)+D1424</f>
        <v/>
      </c>
    </row>
    <row r="1425">
      <c r="A1425" s="6">
        <f>Data!U1425</f>
        <v/>
      </c>
      <c r="B1425" s="6">
        <f>MOD(A1425-1,365)+1</f>
        <v/>
      </c>
      <c r="C1425" s="7">
        <f>NORM.S.INV(Data!X1425)</f>
        <v/>
      </c>
      <c r="D1425" s="7">
        <f>$J$3*D1424+$J$6*C1425</f>
        <v/>
      </c>
      <c r="E1425" s="12">
        <f>MAR1!$B$5+MAR1!$C$5*COS(2*PI()*B1425/365)+MAR1!$D$5*SIN(2*PI()*B1425/365)+D1425</f>
        <v/>
      </c>
    </row>
    <row r="1426">
      <c r="A1426" s="6">
        <f>Data!U1426</f>
        <v/>
      </c>
      <c r="B1426" s="6">
        <f>MOD(A1426-1,365)+1</f>
        <v/>
      </c>
      <c r="C1426" s="7">
        <f>NORM.S.INV(Data!X1426)</f>
        <v/>
      </c>
      <c r="D1426" s="7">
        <f>$J$3*D1425+$J$6*C1426</f>
        <v/>
      </c>
      <c r="E1426" s="12">
        <f>MAR1!$B$5+MAR1!$C$5*COS(2*PI()*B1426/365)+MAR1!$D$5*SIN(2*PI()*B1426/365)+D1426</f>
        <v/>
      </c>
    </row>
    <row r="1427">
      <c r="A1427" s="6">
        <f>Data!U1427</f>
        <v/>
      </c>
      <c r="B1427" s="6">
        <f>MOD(A1427-1,365)+1</f>
        <v/>
      </c>
      <c r="C1427" s="7">
        <f>NORM.S.INV(Data!X1427)</f>
        <v/>
      </c>
      <c r="D1427" s="7">
        <f>$J$3*D1426+$J$6*C1427</f>
        <v/>
      </c>
      <c r="E1427" s="12">
        <f>MAR1!$B$5+MAR1!$C$5*COS(2*PI()*B1427/365)+MAR1!$D$5*SIN(2*PI()*B1427/365)+D1427</f>
        <v/>
      </c>
    </row>
    <row r="1428">
      <c r="A1428" s="6">
        <f>Data!U1428</f>
        <v/>
      </c>
      <c r="B1428" s="6">
        <f>MOD(A1428-1,365)+1</f>
        <v/>
      </c>
      <c r="C1428" s="7">
        <f>NORM.S.INV(Data!X1428)</f>
        <v/>
      </c>
      <c r="D1428" s="7">
        <f>$J$3*D1427+$J$6*C1428</f>
        <v/>
      </c>
      <c r="E1428" s="12">
        <f>MAR1!$B$5+MAR1!$C$5*COS(2*PI()*B1428/365)+MAR1!$D$5*SIN(2*PI()*B1428/365)+D1428</f>
        <v/>
      </c>
    </row>
    <row r="1429">
      <c r="A1429" s="6">
        <f>Data!U1429</f>
        <v/>
      </c>
      <c r="B1429" s="6">
        <f>MOD(A1429-1,365)+1</f>
        <v/>
      </c>
      <c r="C1429" s="7">
        <f>NORM.S.INV(Data!X1429)</f>
        <v/>
      </c>
      <c r="D1429" s="7">
        <f>$J$3*D1428+$J$6*C1429</f>
        <v/>
      </c>
      <c r="E1429" s="12">
        <f>MAR1!$B$5+MAR1!$C$5*COS(2*PI()*B1429/365)+MAR1!$D$5*SIN(2*PI()*B1429/365)+D1429</f>
        <v/>
      </c>
    </row>
    <row r="1430">
      <c r="A1430" s="6">
        <f>Data!U1430</f>
        <v/>
      </c>
      <c r="B1430" s="6">
        <f>MOD(A1430-1,365)+1</f>
        <v/>
      </c>
      <c r="C1430" s="7">
        <f>NORM.S.INV(Data!X1430)</f>
        <v/>
      </c>
      <c r="D1430" s="7">
        <f>$J$3*D1429+$J$6*C1430</f>
        <v/>
      </c>
      <c r="E1430" s="12">
        <f>MAR1!$B$5+MAR1!$C$5*COS(2*PI()*B1430/365)+MAR1!$D$5*SIN(2*PI()*B1430/365)+D1430</f>
        <v/>
      </c>
    </row>
    <row r="1431">
      <c r="A1431" s="6">
        <f>Data!U1431</f>
        <v/>
      </c>
      <c r="B1431" s="6">
        <f>MOD(A1431-1,365)+1</f>
        <v/>
      </c>
      <c r="C1431" s="7">
        <f>NORM.S.INV(Data!X1431)</f>
        <v/>
      </c>
      <c r="D1431" s="7">
        <f>$J$3*D1430+$J$6*C1431</f>
        <v/>
      </c>
      <c r="E1431" s="12">
        <f>MAR1!$B$5+MAR1!$C$5*COS(2*PI()*B1431/365)+MAR1!$D$5*SIN(2*PI()*B1431/365)+D1431</f>
        <v/>
      </c>
    </row>
    <row r="1432">
      <c r="A1432" s="6">
        <f>Data!U1432</f>
        <v/>
      </c>
      <c r="B1432" s="6">
        <f>MOD(A1432-1,365)+1</f>
        <v/>
      </c>
      <c r="C1432" s="7">
        <f>NORM.S.INV(Data!X1432)</f>
        <v/>
      </c>
      <c r="D1432" s="7">
        <f>$J$3*D1431+$J$6*C1432</f>
        <v/>
      </c>
      <c r="E1432" s="12">
        <f>MAR1!$B$5+MAR1!$C$5*COS(2*PI()*B1432/365)+MAR1!$D$5*SIN(2*PI()*B1432/365)+D1432</f>
        <v/>
      </c>
    </row>
    <row r="1433">
      <c r="A1433" s="6">
        <f>Data!U1433</f>
        <v/>
      </c>
      <c r="B1433" s="6">
        <f>MOD(A1433-1,365)+1</f>
        <v/>
      </c>
      <c r="C1433" s="7">
        <f>NORM.S.INV(Data!X1433)</f>
        <v/>
      </c>
      <c r="D1433" s="7">
        <f>$J$3*D1432+$J$6*C1433</f>
        <v/>
      </c>
      <c r="E1433" s="12">
        <f>MAR1!$B$5+MAR1!$C$5*COS(2*PI()*B1433/365)+MAR1!$D$5*SIN(2*PI()*B1433/365)+D1433</f>
        <v/>
      </c>
    </row>
    <row r="1434">
      <c r="A1434" s="6">
        <f>Data!U1434</f>
        <v/>
      </c>
      <c r="B1434" s="6">
        <f>MOD(A1434-1,365)+1</f>
        <v/>
      </c>
      <c r="C1434" s="7">
        <f>NORM.S.INV(Data!X1434)</f>
        <v/>
      </c>
      <c r="D1434" s="7">
        <f>$J$3*D1433+$J$6*C1434</f>
        <v/>
      </c>
      <c r="E1434" s="12">
        <f>MAR1!$B$5+MAR1!$C$5*COS(2*PI()*B1434/365)+MAR1!$D$5*SIN(2*PI()*B1434/365)+D1434</f>
        <v/>
      </c>
    </row>
    <row r="1435">
      <c r="A1435" s="6">
        <f>Data!U1435</f>
        <v/>
      </c>
      <c r="B1435" s="6">
        <f>MOD(A1435-1,365)+1</f>
        <v/>
      </c>
      <c r="C1435" s="7">
        <f>NORM.S.INV(Data!X1435)</f>
        <v/>
      </c>
      <c r="D1435" s="7">
        <f>$J$3*D1434+$J$6*C1435</f>
        <v/>
      </c>
      <c r="E1435" s="12">
        <f>MAR1!$B$5+MAR1!$C$5*COS(2*PI()*B1435/365)+MAR1!$D$5*SIN(2*PI()*B1435/365)+D1435</f>
        <v/>
      </c>
    </row>
    <row r="1436">
      <c r="A1436" s="6">
        <f>Data!U1436</f>
        <v/>
      </c>
      <c r="B1436" s="6">
        <f>MOD(A1436-1,365)+1</f>
        <v/>
      </c>
      <c r="C1436" s="7">
        <f>NORM.S.INV(Data!X1436)</f>
        <v/>
      </c>
      <c r="D1436" s="7">
        <f>$J$3*D1435+$J$6*C1436</f>
        <v/>
      </c>
      <c r="E1436" s="12">
        <f>MAR1!$B$5+MAR1!$C$5*COS(2*PI()*B1436/365)+MAR1!$D$5*SIN(2*PI()*B1436/365)+D1436</f>
        <v/>
      </c>
    </row>
    <row r="1437">
      <c r="A1437" s="6">
        <f>Data!U1437</f>
        <v/>
      </c>
      <c r="B1437" s="6">
        <f>MOD(A1437-1,365)+1</f>
        <v/>
      </c>
      <c r="C1437" s="7">
        <f>NORM.S.INV(Data!X1437)</f>
        <v/>
      </c>
      <c r="D1437" s="7">
        <f>$J$3*D1436+$J$6*C1437</f>
        <v/>
      </c>
      <c r="E1437" s="12">
        <f>MAR1!$B$5+MAR1!$C$5*COS(2*PI()*B1437/365)+MAR1!$D$5*SIN(2*PI()*B1437/365)+D1437</f>
        <v/>
      </c>
    </row>
    <row r="1438">
      <c r="A1438" s="6">
        <f>Data!U1438</f>
        <v/>
      </c>
      <c r="B1438" s="6">
        <f>MOD(A1438-1,365)+1</f>
        <v/>
      </c>
      <c r="C1438" s="7">
        <f>NORM.S.INV(Data!X1438)</f>
        <v/>
      </c>
      <c r="D1438" s="7">
        <f>$J$3*D1437+$J$6*C1438</f>
        <v/>
      </c>
      <c r="E1438" s="12">
        <f>MAR1!$B$5+MAR1!$C$5*COS(2*PI()*B1438/365)+MAR1!$D$5*SIN(2*PI()*B1438/365)+D1438</f>
        <v/>
      </c>
    </row>
    <row r="1439">
      <c r="A1439" s="6">
        <f>Data!U1439</f>
        <v/>
      </c>
      <c r="B1439" s="6">
        <f>MOD(A1439-1,365)+1</f>
        <v/>
      </c>
      <c r="C1439" s="7">
        <f>NORM.S.INV(Data!X1439)</f>
        <v/>
      </c>
      <c r="D1439" s="7">
        <f>$J$3*D1438+$J$6*C1439</f>
        <v/>
      </c>
      <c r="E1439" s="12">
        <f>MAR1!$B$5+MAR1!$C$5*COS(2*PI()*B1439/365)+MAR1!$D$5*SIN(2*PI()*B1439/365)+D1439</f>
        <v/>
      </c>
    </row>
    <row r="1440">
      <c r="A1440" s="6">
        <f>Data!U1440</f>
        <v/>
      </c>
      <c r="B1440" s="6">
        <f>MOD(A1440-1,365)+1</f>
        <v/>
      </c>
      <c r="C1440" s="7">
        <f>NORM.S.INV(Data!X1440)</f>
        <v/>
      </c>
      <c r="D1440" s="7">
        <f>$J$3*D1439+$J$6*C1440</f>
        <v/>
      </c>
      <c r="E1440" s="12">
        <f>MAR1!$B$5+MAR1!$C$5*COS(2*PI()*B1440/365)+MAR1!$D$5*SIN(2*PI()*B1440/365)+D1440</f>
        <v/>
      </c>
    </row>
    <row r="1441">
      <c r="A1441" s="6">
        <f>Data!U1441</f>
        <v/>
      </c>
      <c r="B1441" s="6">
        <f>MOD(A1441-1,365)+1</f>
        <v/>
      </c>
      <c r="C1441" s="7">
        <f>NORM.S.INV(Data!X1441)</f>
        <v/>
      </c>
      <c r="D1441" s="7">
        <f>$J$3*D1440+$J$6*C1441</f>
        <v/>
      </c>
      <c r="E1441" s="12">
        <f>MAR1!$B$5+MAR1!$C$5*COS(2*PI()*B1441/365)+MAR1!$D$5*SIN(2*PI()*B1441/365)+D1441</f>
        <v/>
      </c>
    </row>
    <row r="1442">
      <c r="A1442" s="6">
        <f>Data!U1442</f>
        <v/>
      </c>
      <c r="B1442" s="6">
        <f>MOD(A1442-1,365)+1</f>
        <v/>
      </c>
      <c r="C1442" s="7">
        <f>NORM.S.INV(Data!X1442)</f>
        <v/>
      </c>
      <c r="D1442" s="7">
        <f>$J$3*D1441+$J$6*C1442</f>
        <v/>
      </c>
      <c r="E1442" s="12">
        <f>MAR1!$B$5+MAR1!$C$5*COS(2*PI()*B1442/365)+MAR1!$D$5*SIN(2*PI()*B1442/365)+D1442</f>
        <v/>
      </c>
    </row>
    <row r="1443">
      <c r="A1443" s="6">
        <f>Data!U1443</f>
        <v/>
      </c>
      <c r="B1443" s="6">
        <f>MOD(A1443-1,365)+1</f>
        <v/>
      </c>
      <c r="C1443" s="7">
        <f>NORM.S.INV(Data!X1443)</f>
        <v/>
      </c>
      <c r="D1443" s="7">
        <f>$J$3*D1442+$J$6*C1443</f>
        <v/>
      </c>
      <c r="E1443" s="12">
        <f>MAR1!$B$5+MAR1!$C$5*COS(2*PI()*B1443/365)+MAR1!$D$5*SIN(2*PI()*B1443/365)+D1443</f>
        <v/>
      </c>
    </row>
    <row r="1444">
      <c r="A1444" s="6">
        <f>Data!U1444</f>
        <v/>
      </c>
      <c r="B1444" s="6">
        <f>MOD(A1444-1,365)+1</f>
        <v/>
      </c>
      <c r="C1444" s="7">
        <f>NORM.S.INV(Data!X1444)</f>
        <v/>
      </c>
      <c r="D1444" s="7">
        <f>$J$3*D1443+$J$6*C1444</f>
        <v/>
      </c>
      <c r="E1444" s="12">
        <f>MAR1!$B$5+MAR1!$C$5*COS(2*PI()*B1444/365)+MAR1!$D$5*SIN(2*PI()*B1444/365)+D1444</f>
        <v/>
      </c>
    </row>
    <row r="1445">
      <c r="A1445" s="6">
        <f>Data!U1445</f>
        <v/>
      </c>
      <c r="B1445" s="6">
        <f>MOD(A1445-1,365)+1</f>
        <v/>
      </c>
      <c r="C1445" s="7">
        <f>NORM.S.INV(Data!X1445)</f>
        <v/>
      </c>
      <c r="D1445" s="7">
        <f>$J$3*D1444+$J$6*C1445</f>
        <v/>
      </c>
      <c r="E1445" s="12">
        <f>MAR1!$B$5+MAR1!$C$5*COS(2*PI()*B1445/365)+MAR1!$D$5*SIN(2*PI()*B1445/365)+D1445</f>
        <v/>
      </c>
    </row>
    <row r="1446">
      <c r="A1446" s="6">
        <f>Data!U1446</f>
        <v/>
      </c>
      <c r="B1446" s="6">
        <f>MOD(A1446-1,365)+1</f>
        <v/>
      </c>
      <c r="C1446" s="7">
        <f>NORM.S.INV(Data!X1446)</f>
        <v/>
      </c>
      <c r="D1446" s="7">
        <f>$J$3*D1445+$J$6*C1446</f>
        <v/>
      </c>
      <c r="E1446" s="12">
        <f>MAR1!$B$5+MAR1!$C$5*COS(2*PI()*B1446/365)+MAR1!$D$5*SIN(2*PI()*B1446/365)+D1446</f>
        <v/>
      </c>
    </row>
    <row r="1447">
      <c r="A1447" s="6">
        <f>Data!U1447</f>
        <v/>
      </c>
      <c r="B1447" s="6">
        <f>MOD(A1447-1,365)+1</f>
        <v/>
      </c>
      <c r="C1447" s="7">
        <f>NORM.S.INV(Data!X1447)</f>
        <v/>
      </c>
      <c r="D1447" s="7">
        <f>$J$3*D1446+$J$6*C1447</f>
        <v/>
      </c>
      <c r="E1447" s="12">
        <f>MAR1!$B$5+MAR1!$C$5*COS(2*PI()*B1447/365)+MAR1!$D$5*SIN(2*PI()*B1447/365)+D1447</f>
        <v/>
      </c>
    </row>
    <row r="1448">
      <c r="A1448" s="6">
        <f>Data!U1448</f>
        <v/>
      </c>
      <c r="B1448" s="6">
        <f>MOD(A1448-1,365)+1</f>
        <v/>
      </c>
      <c r="C1448" s="7">
        <f>NORM.S.INV(Data!X1448)</f>
        <v/>
      </c>
      <c r="D1448" s="7">
        <f>$J$3*D1447+$J$6*C1448</f>
        <v/>
      </c>
      <c r="E1448" s="12">
        <f>MAR1!$B$5+MAR1!$C$5*COS(2*PI()*B1448/365)+MAR1!$D$5*SIN(2*PI()*B1448/365)+D1448</f>
        <v/>
      </c>
    </row>
    <row r="1449">
      <c r="A1449" s="6">
        <f>Data!U1449</f>
        <v/>
      </c>
      <c r="B1449" s="6">
        <f>MOD(A1449-1,365)+1</f>
        <v/>
      </c>
      <c r="C1449" s="7">
        <f>NORM.S.INV(Data!X1449)</f>
        <v/>
      </c>
      <c r="D1449" s="7">
        <f>$J$3*D1448+$J$6*C1449</f>
        <v/>
      </c>
      <c r="E1449" s="12">
        <f>MAR1!$B$5+MAR1!$C$5*COS(2*PI()*B1449/365)+MAR1!$D$5*SIN(2*PI()*B1449/365)+D1449</f>
        <v/>
      </c>
    </row>
    <row r="1450">
      <c r="A1450" s="6">
        <f>Data!U1450</f>
        <v/>
      </c>
      <c r="B1450" s="6">
        <f>MOD(A1450-1,365)+1</f>
        <v/>
      </c>
      <c r="C1450" s="7">
        <f>NORM.S.INV(Data!X1450)</f>
        <v/>
      </c>
      <c r="D1450" s="7">
        <f>$J$3*D1449+$J$6*C1450</f>
        <v/>
      </c>
      <c r="E1450" s="12">
        <f>MAR1!$B$5+MAR1!$C$5*COS(2*PI()*B1450/365)+MAR1!$D$5*SIN(2*PI()*B1450/365)+D1450</f>
        <v/>
      </c>
    </row>
    <row r="1451">
      <c r="A1451" s="6">
        <f>Data!U1451</f>
        <v/>
      </c>
      <c r="B1451" s="6">
        <f>MOD(A1451-1,365)+1</f>
        <v/>
      </c>
      <c r="C1451" s="7">
        <f>NORM.S.INV(Data!X1451)</f>
        <v/>
      </c>
      <c r="D1451" s="7">
        <f>$J$3*D1450+$J$6*C1451</f>
        <v/>
      </c>
      <c r="E1451" s="12">
        <f>MAR1!$B$5+MAR1!$C$5*COS(2*PI()*B1451/365)+MAR1!$D$5*SIN(2*PI()*B1451/365)+D1451</f>
        <v/>
      </c>
    </row>
    <row r="1452">
      <c r="A1452" s="6">
        <f>Data!U1452</f>
        <v/>
      </c>
      <c r="B1452" s="6">
        <f>MOD(A1452-1,365)+1</f>
        <v/>
      </c>
      <c r="C1452" s="7">
        <f>NORM.S.INV(Data!X1452)</f>
        <v/>
      </c>
      <c r="D1452" s="7">
        <f>$J$3*D1451+$J$6*C1452</f>
        <v/>
      </c>
      <c r="E1452" s="12">
        <f>MAR1!$B$5+MAR1!$C$5*COS(2*PI()*B1452/365)+MAR1!$D$5*SIN(2*PI()*B1452/365)+D1452</f>
        <v/>
      </c>
    </row>
    <row r="1453">
      <c r="A1453" s="6">
        <f>Data!U1453</f>
        <v/>
      </c>
      <c r="B1453" s="6">
        <f>MOD(A1453-1,365)+1</f>
        <v/>
      </c>
      <c r="C1453" s="7">
        <f>NORM.S.INV(Data!X1453)</f>
        <v/>
      </c>
      <c r="D1453" s="7">
        <f>$J$3*D1452+$J$6*C1453</f>
        <v/>
      </c>
      <c r="E1453" s="12">
        <f>MAR1!$B$5+MAR1!$C$5*COS(2*PI()*B1453/365)+MAR1!$D$5*SIN(2*PI()*B1453/365)+D1453</f>
        <v/>
      </c>
    </row>
    <row r="1454">
      <c r="A1454" s="6">
        <f>Data!U1454</f>
        <v/>
      </c>
      <c r="B1454" s="6">
        <f>MOD(A1454-1,365)+1</f>
        <v/>
      </c>
      <c r="C1454" s="7">
        <f>NORM.S.INV(Data!X1454)</f>
        <v/>
      </c>
      <c r="D1454" s="7">
        <f>$J$3*D1453+$J$6*C1454</f>
        <v/>
      </c>
      <c r="E1454" s="12">
        <f>MAR1!$B$5+MAR1!$C$5*COS(2*PI()*B1454/365)+MAR1!$D$5*SIN(2*PI()*B1454/365)+D1454</f>
        <v/>
      </c>
    </row>
    <row r="1455">
      <c r="A1455" s="6">
        <f>Data!U1455</f>
        <v/>
      </c>
      <c r="B1455" s="6">
        <f>MOD(A1455-1,365)+1</f>
        <v/>
      </c>
      <c r="C1455" s="7">
        <f>NORM.S.INV(Data!X1455)</f>
        <v/>
      </c>
      <c r="D1455" s="7">
        <f>$J$3*D1454+$J$6*C1455</f>
        <v/>
      </c>
      <c r="E1455" s="12">
        <f>MAR1!$B$5+MAR1!$C$5*COS(2*PI()*B1455/365)+MAR1!$D$5*SIN(2*PI()*B1455/365)+D1455</f>
        <v/>
      </c>
    </row>
    <row r="1456">
      <c r="A1456" s="6">
        <f>Data!U1456</f>
        <v/>
      </c>
      <c r="B1456" s="6">
        <f>MOD(A1456-1,365)+1</f>
        <v/>
      </c>
      <c r="C1456" s="7">
        <f>NORM.S.INV(Data!X1456)</f>
        <v/>
      </c>
      <c r="D1456" s="7">
        <f>$J$3*D1455+$J$6*C1456</f>
        <v/>
      </c>
      <c r="E1456" s="12">
        <f>MAR1!$B$5+MAR1!$C$5*COS(2*PI()*B1456/365)+MAR1!$D$5*SIN(2*PI()*B1456/365)+D1456</f>
        <v/>
      </c>
    </row>
    <row r="1457">
      <c r="A1457" s="6">
        <f>Data!U1457</f>
        <v/>
      </c>
      <c r="B1457" s="6">
        <f>MOD(A1457-1,365)+1</f>
        <v/>
      </c>
      <c r="C1457" s="7">
        <f>NORM.S.INV(Data!X1457)</f>
        <v/>
      </c>
      <c r="D1457" s="7">
        <f>$J$3*D1456+$J$6*C1457</f>
        <v/>
      </c>
      <c r="E1457" s="12">
        <f>MAR1!$B$5+MAR1!$C$5*COS(2*PI()*B1457/365)+MAR1!$D$5*SIN(2*PI()*B1457/365)+D1457</f>
        <v/>
      </c>
    </row>
    <row r="1458">
      <c r="A1458" s="6">
        <f>Data!U1458</f>
        <v/>
      </c>
      <c r="B1458" s="6">
        <f>MOD(A1458-1,365)+1</f>
        <v/>
      </c>
      <c r="C1458" s="7">
        <f>NORM.S.INV(Data!X1458)</f>
        <v/>
      </c>
      <c r="D1458" s="7">
        <f>$J$3*D1457+$J$6*C1458</f>
        <v/>
      </c>
      <c r="E1458" s="12">
        <f>MAR1!$B$5+MAR1!$C$5*COS(2*PI()*B1458/365)+MAR1!$D$5*SIN(2*PI()*B1458/365)+D1458</f>
        <v/>
      </c>
    </row>
    <row r="1459">
      <c r="A1459" s="6">
        <f>Data!U1459</f>
        <v/>
      </c>
      <c r="B1459" s="6">
        <f>MOD(A1459-1,365)+1</f>
        <v/>
      </c>
      <c r="C1459" s="7">
        <f>NORM.S.INV(Data!X1459)</f>
        <v/>
      </c>
      <c r="D1459" s="7">
        <f>$J$3*D1458+$J$6*C1459</f>
        <v/>
      </c>
      <c r="E1459" s="12">
        <f>MAR1!$B$5+MAR1!$C$5*COS(2*PI()*B1459/365)+MAR1!$D$5*SIN(2*PI()*B1459/365)+D1459</f>
        <v/>
      </c>
    </row>
    <row r="1460">
      <c r="A1460" s="6">
        <f>Data!U1460</f>
        <v/>
      </c>
      <c r="B1460" s="6">
        <f>MOD(A1460-1,365)+1</f>
        <v/>
      </c>
      <c r="C1460" s="7">
        <f>NORM.S.INV(Data!X1460)</f>
        <v/>
      </c>
      <c r="D1460" s="7">
        <f>$J$3*D1459+$J$6*C1460</f>
        <v/>
      </c>
      <c r="E1460" s="12">
        <f>MAR1!$B$5+MAR1!$C$5*COS(2*PI()*B1460/365)+MAR1!$D$5*SIN(2*PI()*B1460/365)+D1460</f>
        <v/>
      </c>
    </row>
    <row r="1461">
      <c r="A1461" s="6">
        <f>Data!U1461</f>
        <v/>
      </c>
      <c r="B1461" s="6">
        <f>MOD(A1461-1,365)+1</f>
        <v/>
      </c>
      <c r="C1461" s="7">
        <f>NORM.S.INV(Data!X1461)</f>
        <v/>
      </c>
      <c r="D1461" s="7">
        <f>$J$3*D1460+$J$6*C1461</f>
        <v/>
      </c>
      <c r="E1461" s="12">
        <f>MAR1!$B$5+MAR1!$C$5*COS(2*PI()*B1461/365)+MAR1!$D$5*SIN(2*PI()*B1461/365)+D1461</f>
        <v/>
      </c>
    </row>
    <row r="1462">
      <c r="A1462" s="6">
        <f>Data!U1462</f>
        <v/>
      </c>
      <c r="B1462" s="6">
        <f>MOD(A1462-1,365)+1</f>
        <v/>
      </c>
      <c r="C1462" s="7">
        <f>NORM.S.INV(Data!X1462)</f>
        <v/>
      </c>
      <c r="D1462" s="7">
        <f>$J$3*D1461+$J$6*C1462</f>
        <v/>
      </c>
      <c r="E1462" s="12">
        <f>MAR1!$B$5+MAR1!$C$5*COS(2*PI()*B1462/365)+MAR1!$D$5*SIN(2*PI()*B1462/365)+D1462</f>
        <v/>
      </c>
    </row>
    <row r="1463">
      <c r="A1463" s="6">
        <f>Data!U1463</f>
        <v/>
      </c>
      <c r="B1463" s="6">
        <f>MOD(A1463-1,365)+1</f>
        <v/>
      </c>
      <c r="C1463" s="7">
        <f>NORM.S.INV(Data!X1463)</f>
        <v/>
      </c>
      <c r="D1463" s="7">
        <f>$J$3*D1462+$J$6*C1463</f>
        <v/>
      </c>
      <c r="E1463" s="12">
        <f>MAR1!$B$5+MAR1!$C$5*COS(2*PI()*B1463/365)+MAR1!$D$5*SIN(2*PI()*B1463/365)+D1463</f>
        <v/>
      </c>
    </row>
    <row r="1464">
      <c r="A1464" s="6">
        <f>Data!U1464</f>
        <v/>
      </c>
      <c r="B1464" s="6">
        <f>MOD(A1464-1,365)+1</f>
        <v/>
      </c>
      <c r="C1464" s="7">
        <f>NORM.S.INV(Data!X1464)</f>
        <v/>
      </c>
      <c r="D1464" s="7">
        <f>$J$3*D1463+$J$6*C1464</f>
        <v/>
      </c>
      <c r="E1464" s="12">
        <f>MAR1!$B$5+MAR1!$C$5*COS(2*PI()*B1464/365)+MAR1!$D$5*SIN(2*PI()*B1464/365)+D1464</f>
        <v/>
      </c>
    </row>
    <row r="1465">
      <c r="A1465" s="6">
        <f>Data!U1465</f>
        <v/>
      </c>
      <c r="B1465" s="6">
        <f>MOD(A1465-1,365)+1</f>
        <v/>
      </c>
      <c r="C1465" s="7">
        <f>NORM.S.INV(Data!X1465)</f>
        <v/>
      </c>
      <c r="D1465" s="7">
        <f>$J$3*D1464+$J$6*C1465</f>
        <v/>
      </c>
      <c r="E1465" s="12">
        <f>MAR1!$B$5+MAR1!$C$5*COS(2*PI()*B1465/365)+MAR1!$D$5*SIN(2*PI()*B1465/365)+D1465</f>
        <v/>
      </c>
    </row>
    <row r="1466">
      <c r="A1466" s="6">
        <f>Data!U1466</f>
        <v/>
      </c>
      <c r="B1466" s="6">
        <f>MOD(A1466-1,365)+1</f>
        <v/>
      </c>
      <c r="C1466" s="7">
        <f>NORM.S.INV(Data!X1466)</f>
        <v/>
      </c>
      <c r="D1466" s="7">
        <f>$J$3*D1465+$J$6*C1466</f>
        <v/>
      </c>
      <c r="E1466" s="12">
        <f>MAR1!$B$5+MAR1!$C$5*COS(2*PI()*B1466/365)+MAR1!$D$5*SIN(2*PI()*B1466/365)+D1466</f>
        <v/>
      </c>
    </row>
    <row r="1467">
      <c r="A1467" s="6">
        <f>Data!U1467</f>
        <v/>
      </c>
      <c r="B1467" s="6">
        <f>MOD(A1467-1,365)+1</f>
        <v/>
      </c>
      <c r="C1467" s="7">
        <f>NORM.S.INV(Data!X1467)</f>
        <v/>
      </c>
      <c r="D1467" s="7">
        <f>$J$3*D1466+$J$6*C1467</f>
        <v/>
      </c>
      <c r="E1467" s="12">
        <f>MAR1!$B$5+MAR1!$C$5*COS(2*PI()*B1467/365)+MAR1!$D$5*SIN(2*PI()*B1467/365)+D1467</f>
        <v/>
      </c>
    </row>
    <row r="1468">
      <c r="A1468" s="6">
        <f>Data!U1468</f>
        <v/>
      </c>
      <c r="B1468" s="6">
        <f>MOD(A1468-1,365)+1</f>
        <v/>
      </c>
      <c r="C1468" s="7">
        <f>NORM.S.INV(Data!X1468)</f>
        <v/>
      </c>
      <c r="D1468" s="7">
        <f>$J$3*D1467+$J$6*C1468</f>
        <v/>
      </c>
      <c r="E1468" s="12">
        <f>MAR1!$B$5+MAR1!$C$5*COS(2*PI()*B1468/365)+MAR1!$D$5*SIN(2*PI()*B1468/365)+D1468</f>
        <v/>
      </c>
    </row>
    <row r="1469">
      <c r="A1469" s="6">
        <f>Data!U1469</f>
        <v/>
      </c>
      <c r="B1469" s="6">
        <f>MOD(A1469-1,365)+1</f>
        <v/>
      </c>
      <c r="C1469" s="7">
        <f>NORM.S.INV(Data!X1469)</f>
        <v/>
      </c>
      <c r="D1469" s="7">
        <f>$J$3*D1468+$J$6*C1469</f>
        <v/>
      </c>
      <c r="E1469" s="12">
        <f>MAR1!$B$5+MAR1!$C$5*COS(2*PI()*B1469/365)+MAR1!$D$5*SIN(2*PI()*B1469/365)+D1469</f>
        <v/>
      </c>
    </row>
    <row r="1470">
      <c r="A1470" s="6">
        <f>Data!U1470</f>
        <v/>
      </c>
      <c r="B1470" s="6">
        <f>MOD(A1470-1,365)+1</f>
        <v/>
      </c>
      <c r="C1470" s="7">
        <f>NORM.S.INV(Data!X1470)</f>
        <v/>
      </c>
      <c r="D1470" s="7">
        <f>$J$3*D1469+$J$6*C1470</f>
        <v/>
      </c>
      <c r="E1470" s="12">
        <f>MAR1!$B$5+MAR1!$C$5*COS(2*PI()*B1470/365)+MAR1!$D$5*SIN(2*PI()*B1470/365)+D1470</f>
        <v/>
      </c>
    </row>
    <row r="1471">
      <c r="A1471" s="6">
        <f>Data!U1471</f>
        <v/>
      </c>
      <c r="B1471" s="6">
        <f>MOD(A1471-1,365)+1</f>
        <v/>
      </c>
      <c r="C1471" s="7">
        <f>NORM.S.INV(Data!X1471)</f>
        <v/>
      </c>
      <c r="D1471" s="7">
        <f>$J$3*D1470+$J$6*C1471</f>
        <v/>
      </c>
      <c r="E1471" s="12">
        <f>MAR1!$B$5+MAR1!$C$5*COS(2*PI()*B1471/365)+MAR1!$D$5*SIN(2*PI()*B1471/365)+D1471</f>
        <v/>
      </c>
    </row>
    <row r="1472">
      <c r="A1472" s="6">
        <f>Data!U1472</f>
        <v/>
      </c>
      <c r="B1472" s="6">
        <f>MOD(A1472-1,365)+1</f>
        <v/>
      </c>
      <c r="C1472" s="7">
        <f>NORM.S.INV(Data!X1472)</f>
        <v/>
      </c>
      <c r="D1472" s="7">
        <f>$J$3*D1471+$J$6*C1472</f>
        <v/>
      </c>
      <c r="E1472" s="12">
        <f>MAR1!$B$5+MAR1!$C$5*COS(2*PI()*B1472/365)+MAR1!$D$5*SIN(2*PI()*B1472/365)+D1472</f>
        <v/>
      </c>
    </row>
    <row r="1473">
      <c r="A1473" s="6">
        <f>Data!U1473</f>
        <v/>
      </c>
      <c r="B1473" s="6">
        <f>MOD(A1473-1,365)+1</f>
        <v/>
      </c>
      <c r="C1473" s="7">
        <f>NORM.S.INV(Data!X1473)</f>
        <v/>
      </c>
      <c r="D1473" s="7">
        <f>$J$3*D1472+$J$6*C1473</f>
        <v/>
      </c>
      <c r="E1473" s="12">
        <f>MAR1!$B$5+MAR1!$C$5*COS(2*PI()*B1473/365)+MAR1!$D$5*SIN(2*PI()*B1473/365)+D1473</f>
        <v/>
      </c>
    </row>
    <row r="1474">
      <c r="A1474" s="6">
        <f>Data!U1474</f>
        <v/>
      </c>
      <c r="B1474" s="6">
        <f>MOD(A1474-1,365)+1</f>
        <v/>
      </c>
      <c r="C1474" s="7">
        <f>NORM.S.INV(Data!X1474)</f>
        <v/>
      </c>
      <c r="D1474" s="7">
        <f>$J$3*D1473+$J$6*C1474</f>
        <v/>
      </c>
      <c r="E1474" s="12">
        <f>MAR1!$B$5+MAR1!$C$5*COS(2*PI()*B1474/365)+MAR1!$D$5*SIN(2*PI()*B1474/365)+D1474</f>
        <v/>
      </c>
    </row>
    <row r="1475">
      <c r="A1475" s="6">
        <f>Data!U1475</f>
        <v/>
      </c>
      <c r="B1475" s="6">
        <f>MOD(A1475-1,365)+1</f>
        <v/>
      </c>
      <c r="C1475" s="7">
        <f>NORM.S.INV(Data!X1475)</f>
        <v/>
      </c>
      <c r="D1475" s="7">
        <f>$J$3*D1474+$J$6*C1475</f>
        <v/>
      </c>
      <c r="E1475" s="12">
        <f>MAR1!$B$5+MAR1!$C$5*COS(2*PI()*B1475/365)+MAR1!$D$5*SIN(2*PI()*B1475/365)+D1475</f>
        <v/>
      </c>
    </row>
    <row r="1476">
      <c r="A1476" s="6">
        <f>Data!U1476</f>
        <v/>
      </c>
      <c r="B1476" s="6">
        <f>MOD(A1476-1,365)+1</f>
        <v/>
      </c>
      <c r="C1476" s="7">
        <f>NORM.S.INV(Data!X1476)</f>
        <v/>
      </c>
      <c r="D1476" s="7">
        <f>$J$3*D1475+$J$6*C1476</f>
        <v/>
      </c>
      <c r="E1476" s="12">
        <f>MAR1!$B$5+MAR1!$C$5*COS(2*PI()*B1476/365)+MAR1!$D$5*SIN(2*PI()*B1476/365)+D1476</f>
        <v/>
      </c>
    </row>
    <row r="1477">
      <c r="A1477" s="6">
        <f>Data!U1477</f>
        <v/>
      </c>
      <c r="B1477" s="6">
        <f>MOD(A1477-1,365)+1</f>
        <v/>
      </c>
      <c r="C1477" s="7">
        <f>NORM.S.INV(Data!X1477)</f>
        <v/>
      </c>
      <c r="D1477" s="7">
        <f>$J$3*D1476+$J$6*C1477</f>
        <v/>
      </c>
      <c r="E1477" s="12">
        <f>MAR1!$B$5+MAR1!$C$5*COS(2*PI()*B1477/365)+MAR1!$D$5*SIN(2*PI()*B1477/365)+D1477</f>
        <v/>
      </c>
    </row>
    <row r="1478">
      <c r="A1478" s="6">
        <f>Data!U1478</f>
        <v/>
      </c>
      <c r="B1478" s="6">
        <f>MOD(A1478-1,365)+1</f>
        <v/>
      </c>
      <c r="C1478" s="7">
        <f>NORM.S.INV(Data!X1478)</f>
        <v/>
      </c>
      <c r="D1478" s="7">
        <f>$J$3*D1477+$J$6*C1478</f>
        <v/>
      </c>
      <c r="E1478" s="12">
        <f>MAR1!$B$5+MAR1!$C$5*COS(2*PI()*B1478/365)+MAR1!$D$5*SIN(2*PI()*B1478/365)+D1478</f>
        <v/>
      </c>
    </row>
    <row r="1479">
      <c r="A1479" s="6">
        <f>Data!U1479</f>
        <v/>
      </c>
      <c r="B1479" s="6">
        <f>MOD(A1479-1,365)+1</f>
        <v/>
      </c>
      <c r="C1479" s="7">
        <f>NORM.S.INV(Data!X1479)</f>
        <v/>
      </c>
      <c r="D1479" s="7">
        <f>$J$3*D1478+$J$6*C1479</f>
        <v/>
      </c>
      <c r="E1479" s="12">
        <f>MAR1!$B$5+MAR1!$C$5*COS(2*PI()*B1479/365)+MAR1!$D$5*SIN(2*PI()*B1479/365)+D1479</f>
        <v/>
      </c>
    </row>
    <row r="1480">
      <c r="A1480" s="6">
        <f>Data!U1480</f>
        <v/>
      </c>
      <c r="B1480" s="6">
        <f>MOD(A1480-1,365)+1</f>
        <v/>
      </c>
      <c r="C1480" s="7">
        <f>NORM.S.INV(Data!X1480)</f>
        <v/>
      </c>
      <c r="D1480" s="7">
        <f>$J$3*D1479+$J$6*C1480</f>
        <v/>
      </c>
      <c r="E1480" s="12">
        <f>MAR1!$B$5+MAR1!$C$5*COS(2*PI()*B1480/365)+MAR1!$D$5*SIN(2*PI()*B1480/365)+D1480</f>
        <v/>
      </c>
    </row>
    <row r="1481">
      <c r="A1481" s="6">
        <f>Data!U1481</f>
        <v/>
      </c>
      <c r="B1481" s="6">
        <f>MOD(A1481-1,365)+1</f>
        <v/>
      </c>
      <c r="C1481" s="7">
        <f>NORM.S.INV(Data!X1481)</f>
        <v/>
      </c>
      <c r="D1481" s="7">
        <f>$J$3*D1480+$J$6*C1481</f>
        <v/>
      </c>
      <c r="E1481" s="12">
        <f>MAR1!$B$5+MAR1!$C$5*COS(2*PI()*B1481/365)+MAR1!$D$5*SIN(2*PI()*B1481/365)+D1481</f>
        <v/>
      </c>
    </row>
    <row r="1482">
      <c r="A1482" s="6">
        <f>Data!U1482</f>
        <v/>
      </c>
      <c r="B1482" s="6">
        <f>MOD(A1482-1,365)+1</f>
        <v/>
      </c>
      <c r="C1482" s="7">
        <f>NORM.S.INV(Data!X1482)</f>
        <v/>
      </c>
      <c r="D1482" s="7">
        <f>$J$3*D1481+$J$6*C1482</f>
        <v/>
      </c>
      <c r="E1482" s="12">
        <f>MAR1!$B$5+MAR1!$C$5*COS(2*PI()*B1482/365)+MAR1!$D$5*SIN(2*PI()*B1482/365)+D1482</f>
        <v/>
      </c>
    </row>
    <row r="1483">
      <c r="A1483" s="6">
        <f>Data!U1483</f>
        <v/>
      </c>
      <c r="B1483" s="6">
        <f>MOD(A1483-1,365)+1</f>
        <v/>
      </c>
      <c r="C1483" s="7">
        <f>NORM.S.INV(Data!X1483)</f>
        <v/>
      </c>
      <c r="D1483" s="7">
        <f>$J$3*D1482+$J$6*C1483</f>
        <v/>
      </c>
      <c r="E1483" s="12">
        <f>MAR1!$B$5+MAR1!$C$5*COS(2*PI()*B1483/365)+MAR1!$D$5*SIN(2*PI()*B1483/365)+D1483</f>
        <v/>
      </c>
    </row>
    <row r="1484">
      <c r="A1484" s="6">
        <f>Data!U1484</f>
        <v/>
      </c>
      <c r="B1484" s="6">
        <f>MOD(A1484-1,365)+1</f>
        <v/>
      </c>
      <c r="C1484" s="7">
        <f>NORM.S.INV(Data!X1484)</f>
        <v/>
      </c>
      <c r="D1484" s="7">
        <f>$J$3*D1483+$J$6*C1484</f>
        <v/>
      </c>
      <c r="E1484" s="12">
        <f>MAR1!$B$5+MAR1!$C$5*COS(2*PI()*B1484/365)+MAR1!$D$5*SIN(2*PI()*B1484/365)+D1484</f>
        <v/>
      </c>
    </row>
    <row r="1485">
      <c r="A1485" s="6">
        <f>Data!U1485</f>
        <v/>
      </c>
      <c r="B1485" s="6">
        <f>MOD(A1485-1,365)+1</f>
        <v/>
      </c>
      <c r="C1485" s="7">
        <f>NORM.S.INV(Data!X1485)</f>
        <v/>
      </c>
      <c r="D1485" s="7">
        <f>$J$3*D1484+$J$6*C1485</f>
        <v/>
      </c>
      <c r="E1485" s="12">
        <f>MAR1!$B$5+MAR1!$C$5*COS(2*PI()*B1485/365)+MAR1!$D$5*SIN(2*PI()*B1485/365)+D1485</f>
        <v/>
      </c>
    </row>
    <row r="1486">
      <c r="A1486" s="6">
        <f>Data!U1486</f>
        <v/>
      </c>
      <c r="B1486" s="6">
        <f>MOD(A1486-1,365)+1</f>
        <v/>
      </c>
      <c r="C1486" s="7">
        <f>NORM.S.INV(Data!X1486)</f>
        <v/>
      </c>
      <c r="D1486" s="7">
        <f>$J$3*D1485+$J$6*C1486</f>
        <v/>
      </c>
      <c r="E1486" s="12">
        <f>MAR1!$B$5+MAR1!$C$5*COS(2*PI()*B1486/365)+MAR1!$D$5*SIN(2*PI()*B1486/365)+D1486</f>
        <v/>
      </c>
    </row>
    <row r="1487">
      <c r="A1487" s="6">
        <f>Data!U1487</f>
        <v/>
      </c>
      <c r="B1487" s="6">
        <f>MOD(A1487-1,365)+1</f>
        <v/>
      </c>
      <c r="C1487" s="7">
        <f>NORM.S.INV(Data!X1487)</f>
        <v/>
      </c>
      <c r="D1487" s="7">
        <f>$J$3*D1486+$J$6*C1487</f>
        <v/>
      </c>
      <c r="E1487" s="12">
        <f>MAR1!$B$5+MAR1!$C$5*COS(2*PI()*B1487/365)+MAR1!$D$5*SIN(2*PI()*B1487/365)+D1487</f>
        <v/>
      </c>
    </row>
    <row r="1488">
      <c r="A1488" s="6">
        <f>Data!U1488</f>
        <v/>
      </c>
      <c r="B1488" s="6">
        <f>MOD(A1488-1,365)+1</f>
        <v/>
      </c>
      <c r="C1488" s="7">
        <f>NORM.S.INV(Data!X1488)</f>
        <v/>
      </c>
      <c r="D1488" s="7">
        <f>$J$3*D1487+$J$6*C1488</f>
        <v/>
      </c>
      <c r="E1488" s="12">
        <f>MAR1!$B$5+MAR1!$C$5*COS(2*PI()*B1488/365)+MAR1!$D$5*SIN(2*PI()*B1488/365)+D1488</f>
        <v/>
      </c>
    </row>
    <row r="1489">
      <c r="A1489" s="6">
        <f>Data!U1489</f>
        <v/>
      </c>
      <c r="B1489" s="6">
        <f>MOD(A1489-1,365)+1</f>
        <v/>
      </c>
      <c r="C1489" s="7">
        <f>NORM.S.INV(Data!X1489)</f>
        <v/>
      </c>
      <c r="D1489" s="7">
        <f>$J$3*D1488+$J$6*C1489</f>
        <v/>
      </c>
      <c r="E1489" s="12">
        <f>MAR1!$B$5+MAR1!$C$5*COS(2*PI()*B1489/365)+MAR1!$D$5*SIN(2*PI()*B1489/365)+D1489</f>
        <v/>
      </c>
    </row>
    <row r="1490">
      <c r="A1490" s="6">
        <f>Data!U1490</f>
        <v/>
      </c>
      <c r="B1490" s="6">
        <f>MOD(A1490-1,365)+1</f>
        <v/>
      </c>
      <c r="C1490" s="7">
        <f>NORM.S.INV(Data!X1490)</f>
        <v/>
      </c>
      <c r="D1490" s="7">
        <f>$J$3*D1489+$J$6*C1490</f>
        <v/>
      </c>
      <c r="E1490" s="12">
        <f>MAR1!$B$5+MAR1!$C$5*COS(2*PI()*B1490/365)+MAR1!$D$5*SIN(2*PI()*B1490/365)+D1490</f>
        <v/>
      </c>
    </row>
    <row r="1491">
      <c r="A1491" s="6">
        <f>Data!U1491</f>
        <v/>
      </c>
      <c r="B1491" s="6">
        <f>MOD(A1491-1,365)+1</f>
        <v/>
      </c>
      <c r="C1491" s="7">
        <f>NORM.S.INV(Data!X1491)</f>
        <v/>
      </c>
      <c r="D1491" s="7">
        <f>$J$3*D1490+$J$6*C1491</f>
        <v/>
      </c>
      <c r="E1491" s="12">
        <f>MAR1!$B$5+MAR1!$C$5*COS(2*PI()*B1491/365)+MAR1!$D$5*SIN(2*PI()*B1491/365)+D1491</f>
        <v/>
      </c>
    </row>
    <row r="1492">
      <c r="A1492" s="6">
        <f>Data!U1492</f>
        <v/>
      </c>
      <c r="B1492" s="6">
        <f>MOD(A1492-1,365)+1</f>
        <v/>
      </c>
      <c r="C1492" s="7">
        <f>NORM.S.INV(Data!X1492)</f>
        <v/>
      </c>
      <c r="D1492" s="7">
        <f>$J$3*D1491+$J$6*C1492</f>
        <v/>
      </c>
      <c r="E1492" s="12">
        <f>MAR1!$B$5+MAR1!$C$5*COS(2*PI()*B1492/365)+MAR1!$D$5*SIN(2*PI()*B1492/365)+D1492</f>
        <v/>
      </c>
    </row>
    <row r="1493">
      <c r="A1493" s="6">
        <f>Data!U1493</f>
        <v/>
      </c>
      <c r="B1493" s="6">
        <f>MOD(A1493-1,365)+1</f>
        <v/>
      </c>
      <c r="C1493" s="7">
        <f>NORM.S.INV(Data!X1493)</f>
        <v/>
      </c>
      <c r="D1493" s="7">
        <f>$J$3*D1492+$J$6*C1493</f>
        <v/>
      </c>
      <c r="E1493" s="12">
        <f>MAR1!$B$5+MAR1!$C$5*COS(2*PI()*B1493/365)+MAR1!$D$5*SIN(2*PI()*B1493/365)+D1493</f>
        <v/>
      </c>
    </row>
    <row r="1494">
      <c r="A1494" s="6">
        <f>Data!U1494</f>
        <v/>
      </c>
      <c r="B1494" s="6">
        <f>MOD(A1494-1,365)+1</f>
        <v/>
      </c>
      <c r="C1494" s="7">
        <f>NORM.S.INV(Data!X1494)</f>
        <v/>
      </c>
      <c r="D1494" s="7">
        <f>$J$3*D1493+$J$6*C1494</f>
        <v/>
      </c>
      <c r="E1494" s="12">
        <f>MAR1!$B$5+MAR1!$C$5*COS(2*PI()*B1494/365)+MAR1!$D$5*SIN(2*PI()*B1494/365)+D1494</f>
        <v/>
      </c>
    </row>
    <row r="1495">
      <c r="A1495" s="6">
        <f>Data!U1495</f>
        <v/>
      </c>
      <c r="B1495" s="6">
        <f>MOD(A1495-1,365)+1</f>
        <v/>
      </c>
      <c r="C1495" s="7">
        <f>NORM.S.INV(Data!X1495)</f>
        <v/>
      </c>
      <c r="D1495" s="7">
        <f>$J$3*D1494+$J$6*C1495</f>
        <v/>
      </c>
      <c r="E1495" s="12">
        <f>MAR1!$B$5+MAR1!$C$5*COS(2*PI()*B1495/365)+MAR1!$D$5*SIN(2*PI()*B1495/365)+D1495</f>
        <v/>
      </c>
    </row>
    <row r="1496">
      <c r="A1496" s="6">
        <f>Data!U1496</f>
        <v/>
      </c>
      <c r="B1496" s="6">
        <f>MOD(A1496-1,365)+1</f>
        <v/>
      </c>
      <c r="C1496" s="7">
        <f>NORM.S.INV(Data!X1496)</f>
        <v/>
      </c>
      <c r="D1496" s="7">
        <f>$J$3*D1495+$J$6*C1496</f>
        <v/>
      </c>
      <c r="E1496" s="12">
        <f>MAR1!$B$5+MAR1!$C$5*COS(2*PI()*B1496/365)+MAR1!$D$5*SIN(2*PI()*B1496/365)+D1496</f>
        <v/>
      </c>
    </row>
    <row r="1497">
      <c r="A1497" s="6">
        <f>Data!U1497</f>
        <v/>
      </c>
      <c r="B1497" s="6">
        <f>MOD(A1497-1,365)+1</f>
        <v/>
      </c>
      <c r="C1497" s="7">
        <f>NORM.S.INV(Data!X1497)</f>
        <v/>
      </c>
      <c r="D1497" s="7">
        <f>$J$3*D1496+$J$6*C1497</f>
        <v/>
      </c>
      <c r="E1497" s="12">
        <f>MAR1!$B$5+MAR1!$C$5*COS(2*PI()*B1497/365)+MAR1!$D$5*SIN(2*PI()*B1497/365)+D1497</f>
        <v/>
      </c>
    </row>
    <row r="1498">
      <c r="A1498" s="6">
        <f>Data!U1498</f>
        <v/>
      </c>
      <c r="B1498" s="6">
        <f>MOD(A1498-1,365)+1</f>
        <v/>
      </c>
      <c r="C1498" s="7">
        <f>NORM.S.INV(Data!X1498)</f>
        <v/>
      </c>
      <c r="D1498" s="7">
        <f>$J$3*D1497+$J$6*C1498</f>
        <v/>
      </c>
      <c r="E1498" s="12">
        <f>MAR1!$B$5+MAR1!$C$5*COS(2*PI()*B1498/365)+MAR1!$D$5*SIN(2*PI()*B1498/365)+D1498</f>
        <v/>
      </c>
    </row>
    <row r="1499">
      <c r="A1499" s="6">
        <f>Data!U1499</f>
        <v/>
      </c>
      <c r="B1499" s="6">
        <f>MOD(A1499-1,365)+1</f>
        <v/>
      </c>
      <c r="C1499" s="7">
        <f>NORM.S.INV(Data!X1499)</f>
        <v/>
      </c>
      <c r="D1499" s="7">
        <f>$J$3*D1498+$J$6*C1499</f>
        <v/>
      </c>
      <c r="E1499" s="12">
        <f>MAR1!$B$5+MAR1!$C$5*COS(2*PI()*B1499/365)+MAR1!$D$5*SIN(2*PI()*B1499/365)+D1499</f>
        <v/>
      </c>
    </row>
    <row r="1500">
      <c r="A1500" s="6">
        <f>Data!U1500</f>
        <v/>
      </c>
      <c r="B1500" s="6">
        <f>MOD(A1500-1,365)+1</f>
        <v/>
      </c>
      <c r="C1500" s="7">
        <f>NORM.S.INV(Data!X1500)</f>
        <v/>
      </c>
      <c r="D1500" s="7">
        <f>$J$3*D1499+$J$6*C1500</f>
        <v/>
      </c>
      <c r="E1500" s="12">
        <f>MAR1!$B$5+MAR1!$C$5*COS(2*PI()*B1500/365)+MAR1!$D$5*SIN(2*PI()*B1500/365)+D1500</f>
        <v/>
      </c>
    </row>
    <row r="1501">
      <c r="A1501" s="6">
        <f>Data!U1501</f>
        <v/>
      </c>
      <c r="B1501" s="6">
        <f>MOD(A1501-1,365)+1</f>
        <v/>
      </c>
      <c r="C1501" s="7">
        <f>NORM.S.INV(Data!X1501)</f>
        <v/>
      </c>
      <c r="D1501" s="7">
        <f>$J$3*D1500+$J$6*C1501</f>
        <v/>
      </c>
      <c r="E1501" s="12">
        <f>MAR1!$B$5+MAR1!$C$5*COS(2*PI()*B1501/365)+MAR1!$D$5*SIN(2*PI()*B1501/365)+D1501</f>
        <v/>
      </c>
    </row>
    <row r="1502">
      <c r="A1502" s="6">
        <f>Data!U1502</f>
        <v/>
      </c>
      <c r="B1502" s="6">
        <f>MOD(A1502-1,365)+1</f>
        <v/>
      </c>
      <c r="C1502" s="7">
        <f>NORM.S.INV(Data!X1502)</f>
        <v/>
      </c>
      <c r="D1502" s="7">
        <f>$J$3*D1501+$J$6*C1502</f>
        <v/>
      </c>
      <c r="E1502" s="12">
        <f>MAR1!$B$5+MAR1!$C$5*COS(2*PI()*B1502/365)+MAR1!$D$5*SIN(2*PI()*B1502/365)+D1502</f>
        <v/>
      </c>
    </row>
    <row r="1503">
      <c r="A1503" s="6">
        <f>Data!U1503</f>
        <v/>
      </c>
      <c r="B1503" s="6">
        <f>MOD(A1503-1,365)+1</f>
        <v/>
      </c>
      <c r="C1503" s="7">
        <f>NORM.S.INV(Data!X1503)</f>
        <v/>
      </c>
      <c r="D1503" s="7">
        <f>$J$3*D1502+$J$6*C1503</f>
        <v/>
      </c>
      <c r="E1503" s="12">
        <f>MAR1!$B$5+MAR1!$C$5*COS(2*PI()*B1503/365)+MAR1!$D$5*SIN(2*PI()*B1503/365)+D1503</f>
        <v/>
      </c>
    </row>
    <row r="1504">
      <c r="A1504" s="6">
        <f>Data!U1504</f>
        <v/>
      </c>
      <c r="B1504" s="6">
        <f>MOD(A1504-1,365)+1</f>
        <v/>
      </c>
      <c r="C1504" s="7">
        <f>NORM.S.INV(Data!X1504)</f>
        <v/>
      </c>
      <c r="D1504" s="7">
        <f>$J$3*D1503+$J$6*C1504</f>
        <v/>
      </c>
      <c r="E1504" s="12">
        <f>MAR1!$B$5+MAR1!$C$5*COS(2*PI()*B1504/365)+MAR1!$D$5*SIN(2*PI()*B1504/365)+D1504</f>
        <v/>
      </c>
    </row>
    <row r="1505">
      <c r="A1505" s="6">
        <f>Data!U1505</f>
        <v/>
      </c>
      <c r="B1505" s="6">
        <f>MOD(A1505-1,365)+1</f>
        <v/>
      </c>
      <c r="C1505" s="7">
        <f>NORM.S.INV(Data!X1505)</f>
        <v/>
      </c>
      <c r="D1505" s="7">
        <f>$J$3*D1504+$J$6*C1505</f>
        <v/>
      </c>
      <c r="E1505" s="12">
        <f>MAR1!$B$5+MAR1!$C$5*COS(2*PI()*B1505/365)+MAR1!$D$5*SIN(2*PI()*B1505/365)+D1505</f>
        <v/>
      </c>
    </row>
    <row r="1506">
      <c r="A1506" s="6">
        <f>Data!U1506</f>
        <v/>
      </c>
      <c r="B1506" s="6">
        <f>MOD(A1506-1,365)+1</f>
        <v/>
      </c>
      <c r="C1506" s="7">
        <f>NORM.S.INV(Data!X1506)</f>
        <v/>
      </c>
      <c r="D1506" s="7">
        <f>$J$3*D1505+$J$6*C1506</f>
        <v/>
      </c>
      <c r="E1506" s="12">
        <f>MAR1!$B$5+MAR1!$C$5*COS(2*PI()*B1506/365)+MAR1!$D$5*SIN(2*PI()*B1506/365)+D1506</f>
        <v/>
      </c>
    </row>
    <row r="1507">
      <c r="A1507" s="6">
        <f>Data!U1507</f>
        <v/>
      </c>
      <c r="B1507" s="6">
        <f>MOD(A1507-1,365)+1</f>
        <v/>
      </c>
      <c r="C1507" s="7">
        <f>NORM.S.INV(Data!X1507)</f>
        <v/>
      </c>
      <c r="D1507" s="7">
        <f>$J$3*D1506+$J$6*C1507</f>
        <v/>
      </c>
      <c r="E1507" s="12">
        <f>MAR1!$B$5+MAR1!$C$5*COS(2*PI()*B1507/365)+MAR1!$D$5*SIN(2*PI()*B1507/365)+D1507</f>
        <v/>
      </c>
    </row>
    <row r="1508">
      <c r="A1508" s="6">
        <f>Data!U1508</f>
        <v/>
      </c>
      <c r="B1508" s="6">
        <f>MOD(A1508-1,365)+1</f>
        <v/>
      </c>
      <c r="C1508" s="7">
        <f>NORM.S.INV(Data!X1508)</f>
        <v/>
      </c>
      <c r="D1508" s="7">
        <f>$J$3*D1507+$J$6*C1508</f>
        <v/>
      </c>
      <c r="E1508" s="12">
        <f>MAR1!$B$5+MAR1!$C$5*COS(2*PI()*B1508/365)+MAR1!$D$5*SIN(2*PI()*B1508/365)+D1508</f>
        <v/>
      </c>
    </row>
    <row r="1509">
      <c r="A1509" s="6">
        <f>Data!U1509</f>
        <v/>
      </c>
      <c r="B1509" s="6">
        <f>MOD(A1509-1,365)+1</f>
        <v/>
      </c>
      <c r="C1509" s="7">
        <f>NORM.S.INV(Data!X1509)</f>
        <v/>
      </c>
      <c r="D1509" s="7">
        <f>$J$3*D1508+$J$6*C1509</f>
        <v/>
      </c>
      <c r="E1509" s="12">
        <f>MAR1!$B$5+MAR1!$C$5*COS(2*PI()*B1509/365)+MAR1!$D$5*SIN(2*PI()*B1509/365)+D1509</f>
        <v/>
      </c>
    </row>
    <row r="1510">
      <c r="A1510" s="6">
        <f>Data!U1510</f>
        <v/>
      </c>
      <c r="B1510" s="6">
        <f>MOD(A1510-1,365)+1</f>
        <v/>
      </c>
      <c r="C1510" s="7">
        <f>NORM.S.INV(Data!X1510)</f>
        <v/>
      </c>
      <c r="D1510" s="7">
        <f>$J$3*D1509+$J$6*C1510</f>
        <v/>
      </c>
      <c r="E1510" s="12">
        <f>MAR1!$B$5+MAR1!$C$5*COS(2*PI()*B1510/365)+MAR1!$D$5*SIN(2*PI()*B1510/365)+D1510</f>
        <v/>
      </c>
    </row>
    <row r="1511">
      <c r="A1511" s="6">
        <f>Data!U1511</f>
        <v/>
      </c>
      <c r="B1511" s="6">
        <f>MOD(A1511-1,365)+1</f>
        <v/>
      </c>
      <c r="C1511" s="7">
        <f>NORM.S.INV(Data!X1511)</f>
        <v/>
      </c>
      <c r="D1511" s="7">
        <f>$J$3*D1510+$J$6*C1511</f>
        <v/>
      </c>
      <c r="E1511" s="12">
        <f>MAR1!$B$5+MAR1!$C$5*COS(2*PI()*B1511/365)+MAR1!$D$5*SIN(2*PI()*B1511/365)+D1511</f>
        <v/>
      </c>
    </row>
    <row r="1512">
      <c r="A1512" s="6">
        <f>Data!U1512</f>
        <v/>
      </c>
      <c r="B1512" s="6">
        <f>MOD(A1512-1,365)+1</f>
        <v/>
      </c>
      <c r="C1512" s="7">
        <f>NORM.S.INV(Data!X1512)</f>
        <v/>
      </c>
      <c r="D1512" s="7">
        <f>$J$3*D1511+$J$6*C1512</f>
        <v/>
      </c>
      <c r="E1512" s="12">
        <f>MAR1!$B$5+MAR1!$C$5*COS(2*PI()*B1512/365)+MAR1!$D$5*SIN(2*PI()*B1512/365)+D1512</f>
        <v/>
      </c>
    </row>
    <row r="1513">
      <c r="A1513" s="6">
        <f>Data!U1513</f>
        <v/>
      </c>
      <c r="B1513" s="6">
        <f>MOD(A1513-1,365)+1</f>
        <v/>
      </c>
      <c r="C1513" s="7">
        <f>NORM.S.INV(Data!X1513)</f>
        <v/>
      </c>
      <c r="D1513" s="7">
        <f>$J$3*D1512+$J$6*C1513</f>
        <v/>
      </c>
      <c r="E1513" s="12">
        <f>MAR1!$B$5+MAR1!$C$5*COS(2*PI()*B1513/365)+MAR1!$D$5*SIN(2*PI()*B1513/365)+D1513</f>
        <v/>
      </c>
    </row>
    <row r="1514">
      <c r="A1514" s="6">
        <f>Data!U1514</f>
        <v/>
      </c>
      <c r="B1514" s="6">
        <f>MOD(A1514-1,365)+1</f>
        <v/>
      </c>
      <c r="C1514" s="7">
        <f>NORM.S.INV(Data!X1514)</f>
        <v/>
      </c>
      <c r="D1514" s="7">
        <f>$J$3*D1513+$J$6*C1514</f>
        <v/>
      </c>
      <c r="E1514" s="12">
        <f>MAR1!$B$5+MAR1!$C$5*COS(2*PI()*B1514/365)+MAR1!$D$5*SIN(2*PI()*B1514/365)+D1514</f>
        <v/>
      </c>
    </row>
    <row r="1515">
      <c r="A1515" s="6">
        <f>Data!U1515</f>
        <v/>
      </c>
      <c r="B1515" s="6">
        <f>MOD(A1515-1,365)+1</f>
        <v/>
      </c>
      <c r="C1515" s="7">
        <f>NORM.S.INV(Data!X1515)</f>
        <v/>
      </c>
      <c r="D1515" s="7">
        <f>$J$3*D1514+$J$6*C1515</f>
        <v/>
      </c>
      <c r="E1515" s="12">
        <f>MAR1!$B$5+MAR1!$C$5*COS(2*PI()*B1515/365)+MAR1!$D$5*SIN(2*PI()*B1515/365)+D1515</f>
        <v/>
      </c>
    </row>
    <row r="1516">
      <c r="A1516" s="6">
        <f>Data!U1516</f>
        <v/>
      </c>
      <c r="B1516" s="6">
        <f>MOD(A1516-1,365)+1</f>
        <v/>
      </c>
      <c r="C1516" s="7">
        <f>NORM.S.INV(Data!X1516)</f>
        <v/>
      </c>
      <c r="D1516" s="7">
        <f>$J$3*D1515+$J$6*C1516</f>
        <v/>
      </c>
      <c r="E1516" s="12">
        <f>MAR1!$B$5+MAR1!$C$5*COS(2*PI()*B1516/365)+MAR1!$D$5*SIN(2*PI()*B1516/365)+D1516</f>
        <v/>
      </c>
    </row>
    <row r="1517">
      <c r="A1517" s="6">
        <f>Data!U1517</f>
        <v/>
      </c>
      <c r="B1517" s="6">
        <f>MOD(A1517-1,365)+1</f>
        <v/>
      </c>
      <c r="C1517" s="7">
        <f>NORM.S.INV(Data!X1517)</f>
        <v/>
      </c>
      <c r="D1517" s="7">
        <f>$J$3*D1516+$J$6*C1517</f>
        <v/>
      </c>
      <c r="E1517" s="12">
        <f>MAR1!$B$5+MAR1!$C$5*COS(2*PI()*B1517/365)+MAR1!$D$5*SIN(2*PI()*B1517/365)+D1517</f>
        <v/>
      </c>
    </row>
    <row r="1518">
      <c r="A1518" s="6">
        <f>Data!U1518</f>
        <v/>
      </c>
      <c r="B1518" s="6">
        <f>MOD(A1518-1,365)+1</f>
        <v/>
      </c>
      <c r="C1518" s="7">
        <f>NORM.S.INV(Data!X1518)</f>
        <v/>
      </c>
      <c r="D1518" s="7">
        <f>$J$3*D1517+$J$6*C1518</f>
        <v/>
      </c>
      <c r="E1518" s="12">
        <f>MAR1!$B$5+MAR1!$C$5*COS(2*PI()*B1518/365)+MAR1!$D$5*SIN(2*PI()*B1518/365)+D1518</f>
        <v/>
      </c>
    </row>
    <row r="1519">
      <c r="A1519" s="6">
        <f>Data!U1519</f>
        <v/>
      </c>
      <c r="B1519" s="6">
        <f>MOD(A1519-1,365)+1</f>
        <v/>
      </c>
      <c r="C1519" s="7">
        <f>NORM.S.INV(Data!X1519)</f>
        <v/>
      </c>
      <c r="D1519" s="7">
        <f>$J$3*D1518+$J$6*C1519</f>
        <v/>
      </c>
      <c r="E1519" s="12">
        <f>MAR1!$B$5+MAR1!$C$5*COS(2*PI()*B1519/365)+MAR1!$D$5*SIN(2*PI()*B1519/365)+D1519</f>
        <v/>
      </c>
    </row>
    <row r="1520">
      <c r="A1520" s="6">
        <f>Data!U1520</f>
        <v/>
      </c>
      <c r="B1520" s="6">
        <f>MOD(A1520-1,365)+1</f>
        <v/>
      </c>
      <c r="C1520" s="7">
        <f>NORM.S.INV(Data!X1520)</f>
        <v/>
      </c>
      <c r="D1520" s="7">
        <f>$J$3*D1519+$J$6*C1520</f>
        <v/>
      </c>
      <c r="E1520" s="12">
        <f>MAR1!$B$5+MAR1!$C$5*COS(2*PI()*B1520/365)+MAR1!$D$5*SIN(2*PI()*B1520/365)+D1520</f>
        <v/>
      </c>
    </row>
    <row r="1521">
      <c r="A1521" s="6">
        <f>Data!U1521</f>
        <v/>
      </c>
      <c r="B1521" s="6">
        <f>MOD(A1521-1,365)+1</f>
        <v/>
      </c>
      <c r="C1521" s="7">
        <f>NORM.S.INV(Data!X1521)</f>
        <v/>
      </c>
      <c r="D1521" s="7">
        <f>$J$3*D1520+$J$6*C1521</f>
        <v/>
      </c>
      <c r="E1521" s="12">
        <f>MAR1!$B$5+MAR1!$C$5*COS(2*PI()*B1521/365)+MAR1!$D$5*SIN(2*PI()*B1521/365)+D1521</f>
        <v/>
      </c>
    </row>
    <row r="1522">
      <c r="A1522" s="6">
        <f>Data!U1522</f>
        <v/>
      </c>
      <c r="B1522" s="6">
        <f>MOD(A1522-1,365)+1</f>
        <v/>
      </c>
      <c r="C1522" s="7">
        <f>NORM.S.INV(Data!X1522)</f>
        <v/>
      </c>
      <c r="D1522" s="7">
        <f>$J$3*D1521+$J$6*C1522</f>
        <v/>
      </c>
      <c r="E1522" s="12">
        <f>MAR1!$B$5+MAR1!$C$5*COS(2*PI()*B1522/365)+MAR1!$D$5*SIN(2*PI()*B1522/365)+D1522</f>
        <v/>
      </c>
    </row>
    <row r="1523">
      <c r="A1523" s="6">
        <f>Data!U1523</f>
        <v/>
      </c>
      <c r="B1523" s="6">
        <f>MOD(A1523-1,365)+1</f>
        <v/>
      </c>
      <c r="C1523" s="7">
        <f>NORM.S.INV(Data!X1523)</f>
        <v/>
      </c>
      <c r="D1523" s="7">
        <f>$J$3*D1522+$J$6*C1523</f>
        <v/>
      </c>
      <c r="E1523" s="12">
        <f>MAR1!$B$5+MAR1!$C$5*COS(2*PI()*B1523/365)+MAR1!$D$5*SIN(2*PI()*B1523/365)+D1523</f>
        <v/>
      </c>
    </row>
    <row r="1524">
      <c r="A1524" s="6">
        <f>Data!U1524</f>
        <v/>
      </c>
      <c r="B1524" s="6">
        <f>MOD(A1524-1,365)+1</f>
        <v/>
      </c>
      <c r="C1524" s="7">
        <f>NORM.S.INV(Data!X1524)</f>
        <v/>
      </c>
      <c r="D1524" s="7">
        <f>$J$3*D1523+$J$6*C1524</f>
        <v/>
      </c>
      <c r="E1524" s="12">
        <f>MAR1!$B$5+MAR1!$C$5*COS(2*PI()*B1524/365)+MAR1!$D$5*SIN(2*PI()*B1524/365)+D1524</f>
        <v/>
      </c>
    </row>
    <row r="1525">
      <c r="A1525" s="6">
        <f>Data!U1525</f>
        <v/>
      </c>
      <c r="B1525" s="6">
        <f>MOD(A1525-1,365)+1</f>
        <v/>
      </c>
      <c r="C1525" s="7">
        <f>NORM.S.INV(Data!X1525)</f>
        <v/>
      </c>
      <c r="D1525" s="7">
        <f>$J$3*D1524+$J$6*C1525</f>
        <v/>
      </c>
      <c r="E1525" s="12">
        <f>MAR1!$B$5+MAR1!$C$5*COS(2*PI()*B1525/365)+MAR1!$D$5*SIN(2*PI()*B1525/365)+D1525</f>
        <v/>
      </c>
    </row>
    <row r="1526">
      <c r="A1526" s="6">
        <f>Data!U1526</f>
        <v/>
      </c>
      <c r="B1526" s="6">
        <f>MOD(A1526-1,365)+1</f>
        <v/>
      </c>
      <c r="C1526" s="7">
        <f>NORM.S.INV(Data!X1526)</f>
        <v/>
      </c>
      <c r="D1526" s="7">
        <f>$J$3*D1525+$J$6*C1526</f>
        <v/>
      </c>
      <c r="E1526" s="12">
        <f>MAR1!$B$5+MAR1!$C$5*COS(2*PI()*B1526/365)+MAR1!$D$5*SIN(2*PI()*B1526/365)+D1526</f>
        <v/>
      </c>
    </row>
    <row r="1527">
      <c r="A1527" s="6">
        <f>Data!U1527</f>
        <v/>
      </c>
      <c r="B1527" s="6">
        <f>MOD(A1527-1,365)+1</f>
        <v/>
      </c>
      <c r="C1527" s="7">
        <f>NORM.S.INV(Data!X1527)</f>
        <v/>
      </c>
      <c r="D1527" s="7">
        <f>$J$3*D1526+$J$6*C1527</f>
        <v/>
      </c>
      <c r="E1527" s="12">
        <f>MAR1!$B$5+MAR1!$C$5*COS(2*PI()*B1527/365)+MAR1!$D$5*SIN(2*PI()*B1527/365)+D1527</f>
        <v/>
      </c>
    </row>
    <row r="1528">
      <c r="A1528" s="6">
        <f>Data!U1528</f>
        <v/>
      </c>
      <c r="B1528" s="6">
        <f>MOD(A1528-1,365)+1</f>
        <v/>
      </c>
      <c r="C1528" s="7">
        <f>NORM.S.INV(Data!X1528)</f>
        <v/>
      </c>
      <c r="D1528" s="7">
        <f>$J$3*D1527+$J$6*C1528</f>
        <v/>
      </c>
      <c r="E1528" s="12">
        <f>MAR1!$B$5+MAR1!$C$5*COS(2*PI()*B1528/365)+MAR1!$D$5*SIN(2*PI()*B1528/365)+D1528</f>
        <v/>
      </c>
    </row>
    <row r="1529">
      <c r="A1529" s="6">
        <f>Data!U1529</f>
        <v/>
      </c>
      <c r="B1529" s="6">
        <f>MOD(A1529-1,365)+1</f>
        <v/>
      </c>
      <c r="C1529" s="7">
        <f>NORM.S.INV(Data!X1529)</f>
        <v/>
      </c>
      <c r="D1529" s="7">
        <f>$J$3*D1528+$J$6*C1529</f>
        <v/>
      </c>
      <c r="E1529" s="12">
        <f>MAR1!$B$5+MAR1!$C$5*COS(2*PI()*B1529/365)+MAR1!$D$5*SIN(2*PI()*B1529/365)+D1529</f>
        <v/>
      </c>
    </row>
    <row r="1530">
      <c r="A1530" s="6">
        <f>Data!U1530</f>
        <v/>
      </c>
      <c r="B1530" s="6">
        <f>MOD(A1530-1,365)+1</f>
        <v/>
      </c>
      <c r="C1530" s="7">
        <f>NORM.S.INV(Data!X1530)</f>
        <v/>
      </c>
      <c r="D1530" s="7">
        <f>$J$3*D1529+$J$6*C1530</f>
        <v/>
      </c>
      <c r="E1530" s="12">
        <f>MAR1!$B$5+MAR1!$C$5*COS(2*PI()*B1530/365)+MAR1!$D$5*SIN(2*PI()*B1530/365)+D1530</f>
        <v/>
      </c>
    </row>
    <row r="1531">
      <c r="A1531" s="6">
        <f>Data!U1531</f>
        <v/>
      </c>
      <c r="B1531" s="6">
        <f>MOD(A1531-1,365)+1</f>
        <v/>
      </c>
      <c r="C1531" s="7">
        <f>NORM.S.INV(Data!X1531)</f>
        <v/>
      </c>
      <c r="D1531" s="7">
        <f>$J$3*D1530+$J$6*C1531</f>
        <v/>
      </c>
      <c r="E1531" s="12">
        <f>MAR1!$B$5+MAR1!$C$5*COS(2*PI()*B1531/365)+MAR1!$D$5*SIN(2*PI()*B1531/365)+D1531</f>
        <v/>
      </c>
    </row>
    <row r="1532">
      <c r="A1532" s="6">
        <f>Data!U1532</f>
        <v/>
      </c>
      <c r="B1532" s="6">
        <f>MOD(A1532-1,365)+1</f>
        <v/>
      </c>
      <c r="C1532" s="7">
        <f>NORM.S.INV(Data!X1532)</f>
        <v/>
      </c>
      <c r="D1532" s="7">
        <f>$J$3*D1531+$J$6*C1532</f>
        <v/>
      </c>
      <c r="E1532" s="12">
        <f>MAR1!$B$5+MAR1!$C$5*COS(2*PI()*B1532/365)+MAR1!$D$5*SIN(2*PI()*B1532/365)+D1532</f>
        <v/>
      </c>
    </row>
    <row r="1533">
      <c r="A1533" s="6">
        <f>Data!U1533</f>
        <v/>
      </c>
      <c r="B1533" s="6">
        <f>MOD(A1533-1,365)+1</f>
        <v/>
      </c>
      <c r="C1533" s="7">
        <f>NORM.S.INV(Data!X1533)</f>
        <v/>
      </c>
      <c r="D1533" s="7">
        <f>$J$3*D1532+$J$6*C1533</f>
        <v/>
      </c>
      <c r="E1533" s="12">
        <f>MAR1!$B$5+MAR1!$C$5*COS(2*PI()*B1533/365)+MAR1!$D$5*SIN(2*PI()*B1533/365)+D1533</f>
        <v/>
      </c>
    </row>
    <row r="1534">
      <c r="A1534" s="6">
        <f>Data!U1534</f>
        <v/>
      </c>
      <c r="B1534" s="6">
        <f>MOD(A1534-1,365)+1</f>
        <v/>
      </c>
      <c r="C1534" s="7">
        <f>NORM.S.INV(Data!X1534)</f>
        <v/>
      </c>
      <c r="D1534" s="7">
        <f>$J$3*D1533+$J$6*C1534</f>
        <v/>
      </c>
      <c r="E1534" s="12">
        <f>MAR1!$B$5+MAR1!$C$5*COS(2*PI()*B1534/365)+MAR1!$D$5*SIN(2*PI()*B1534/365)+D1534</f>
        <v/>
      </c>
    </row>
    <row r="1535">
      <c r="A1535" s="6">
        <f>Data!U1535</f>
        <v/>
      </c>
      <c r="B1535" s="6">
        <f>MOD(A1535-1,365)+1</f>
        <v/>
      </c>
      <c r="C1535" s="7">
        <f>NORM.S.INV(Data!X1535)</f>
        <v/>
      </c>
      <c r="D1535" s="7">
        <f>$J$3*D1534+$J$6*C1535</f>
        <v/>
      </c>
      <c r="E1535" s="12">
        <f>MAR1!$B$5+MAR1!$C$5*COS(2*PI()*B1535/365)+MAR1!$D$5*SIN(2*PI()*B1535/365)+D1535</f>
        <v/>
      </c>
    </row>
    <row r="1536">
      <c r="A1536" s="6">
        <f>Data!U1536</f>
        <v/>
      </c>
      <c r="B1536" s="6">
        <f>MOD(A1536-1,365)+1</f>
        <v/>
      </c>
      <c r="C1536" s="7">
        <f>NORM.S.INV(Data!X1536)</f>
        <v/>
      </c>
      <c r="D1536" s="7">
        <f>$J$3*D1535+$J$6*C1536</f>
        <v/>
      </c>
      <c r="E1536" s="12">
        <f>MAR1!$B$5+MAR1!$C$5*COS(2*PI()*B1536/365)+MAR1!$D$5*SIN(2*PI()*B1536/365)+D1536</f>
        <v/>
      </c>
    </row>
    <row r="1537">
      <c r="A1537" s="6">
        <f>Data!U1537</f>
        <v/>
      </c>
      <c r="B1537" s="6">
        <f>MOD(A1537-1,365)+1</f>
        <v/>
      </c>
      <c r="C1537" s="7">
        <f>NORM.S.INV(Data!X1537)</f>
        <v/>
      </c>
      <c r="D1537" s="7">
        <f>$J$3*D1536+$J$6*C1537</f>
        <v/>
      </c>
      <c r="E1537" s="12">
        <f>MAR1!$B$5+MAR1!$C$5*COS(2*PI()*B1537/365)+MAR1!$D$5*SIN(2*PI()*B1537/365)+D1537</f>
        <v/>
      </c>
    </row>
    <row r="1538">
      <c r="A1538" s="6">
        <f>Data!U1538</f>
        <v/>
      </c>
      <c r="B1538" s="6">
        <f>MOD(A1538-1,365)+1</f>
        <v/>
      </c>
      <c r="C1538" s="7">
        <f>NORM.S.INV(Data!X1538)</f>
        <v/>
      </c>
      <c r="D1538" s="7">
        <f>$J$3*D1537+$J$6*C1538</f>
        <v/>
      </c>
      <c r="E1538" s="12">
        <f>MAR1!$B$5+MAR1!$C$5*COS(2*PI()*B1538/365)+MAR1!$D$5*SIN(2*PI()*B1538/365)+D1538</f>
        <v/>
      </c>
    </row>
    <row r="1539">
      <c r="A1539" s="6">
        <f>Data!U1539</f>
        <v/>
      </c>
      <c r="B1539" s="6">
        <f>MOD(A1539-1,365)+1</f>
        <v/>
      </c>
      <c r="C1539" s="7">
        <f>NORM.S.INV(Data!X1539)</f>
        <v/>
      </c>
      <c r="D1539" s="7">
        <f>$J$3*D1538+$J$6*C1539</f>
        <v/>
      </c>
      <c r="E1539" s="12">
        <f>MAR1!$B$5+MAR1!$C$5*COS(2*PI()*B1539/365)+MAR1!$D$5*SIN(2*PI()*B1539/365)+D1539</f>
        <v/>
      </c>
    </row>
    <row r="1540">
      <c r="A1540" s="6">
        <f>Data!U1540</f>
        <v/>
      </c>
      <c r="B1540" s="6">
        <f>MOD(A1540-1,365)+1</f>
        <v/>
      </c>
      <c r="C1540" s="7">
        <f>NORM.S.INV(Data!X1540)</f>
        <v/>
      </c>
      <c r="D1540" s="7">
        <f>$J$3*D1539+$J$6*C1540</f>
        <v/>
      </c>
      <c r="E1540" s="12">
        <f>MAR1!$B$5+MAR1!$C$5*COS(2*PI()*B1540/365)+MAR1!$D$5*SIN(2*PI()*B1540/365)+D1540</f>
        <v/>
      </c>
    </row>
    <row r="1541">
      <c r="A1541" s="6">
        <f>Data!U1541</f>
        <v/>
      </c>
      <c r="B1541" s="6">
        <f>MOD(A1541-1,365)+1</f>
        <v/>
      </c>
      <c r="C1541" s="7">
        <f>NORM.S.INV(Data!X1541)</f>
        <v/>
      </c>
      <c r="D1541" s="7">
        <f>$J$3*D1540+$J$6*C1541</f>
        <v/>
      </c>
      <c r="E1541" s="12">
        <f>MAR1!$B$5+MAR1!$C$5*COS(2*PI()*B1541/365)+MAR1!$D$5*SIN(2*PI()*B1541/365)+D1541</f>
        <v/>
      </c>
    </row>
    <row r="1542">
      <c r="A1542" s="6">
        <f>Data!U1542</f>
        <v/>
      </c>
      <c r="B1542" s="6">
        <f>MOD(A1542-1,365)+1</f>
        <v/>
      </c>
      <c r="C1542" s="7">
        <f>NORM.S.INV(Data!X1542)</f>
        <v/>
      </c>
      <c r="D1542" s="7">
        <f>$J$3*D1541+$J$6*C1542</f>
        <v/>
      </c>
      <c r="E1542" s="12">
        <f>MAR1!$B$5+MAR1!$C$5*COS(2*PI()*B1542/365)+MAR1!$D$5*SIN(2*PI()*B1542/365)+D1542</f>
        <v/>
      </c>
    </row>
    <row r="1543">
      <c r="A1543" s="6">
        <f>Data!U1543</f>
        <v/>
      </c>
      <c r="B1543" s="6">
        <f>MOD(A1543-1,365)+1</f>
        <v/>
      </c>
      <c r="C1543" s="7">
        <f>NORM.S.INV(Data!X1543)</f>
        <v/>
      </c>
      <c r="D1543" s="7">
        <f>$J$3*D1542+$J$6*C1543</f>
        <v/>
      </c>
      <c r="E1543" s="12">
        <f>MAR1!$B$5+MAR1!$C$5*COS(2*PI()*B1543/365)+MAR1!$D$5*SIN(2*PI()*B1543/365)+D1543</f>
        <v/>
      </c>
    </row>
    <row r="1544">
      <c r="A1544" s="6">
        <f>Data!U1544</f>
        <v/>
      </c>
      <c r="B1544" s="6">
        <f>MOD(A1544-1,365)+1</f>
        <v/>
      </c>
      <c r="C1544" s="7">
        <f>NORM.S.INV(Data!X1544)</f>
        <v/>
      </c>
      <c r="D1544" s="7">
        <f>$J$3*D1543+$J$6*C1544</f>
        <v/>
      </c>
      <c r="E1544" s="12">
        <f>MAR1!$B$5+MAR1!$C$5*COS(2*PI()*B1544/365)+MAR1!$D$5*SIN(2*PI()*B1544/365)+D1544</f>
        <v/>
      </c>
    </row>
    <row r="1545">
      <c r="A1545" s="6">
        <f>Data!U1545</f>
        <v/>
      </c>
      <c r="B1545" s="6">
        <f>MOD(A1545-1,365)+1</f>
        <v/>
      </c>
      <c r="C1545" s="7">
        <f>NORM.S.INV(Data!X1545)</f>
        <v/>
      </c>
      <c r="D1545" s="7">
        <f>$J$3*D1544+$J$6*C1545</f>
        <v/>
      </c>
      <c r="E1545" s="12">
        <f>MAR1!$B$5+MAR1!$C$5*COS(2*PI()*B1545/365)+MAR1!$D$5*SIN(2*PI()*B1545/365)+D1545</f>
        <v/>
      </c>
    </row>
    <row r="1546">
      <c r="A1546" s="6">
        <f>Data!U1546</f>
        <v/>
      </c>
      <c r="B1546" s="6">
        <f>MOD(A1546-1,365)+1</f>
        <v/>
      </c>
      <c r="C1546" s="7">
        <f>NORM.S.INV(Data!X1546)</f>
        <v/>
      </c>
      <c r="D1546" s="7">
        <f>$J$3*D1545+$J$6*C1546</f>
        <v/>
      </c>
      <c r="E1546" s="12">
        <f>MAR1!$B$5+MAR1!$C$5*COS(2*PI()*B1546/365)+MAR1!$D$5*SIN(2*PI()*B1546/365)+D1546</f>
        <v/>
      </c>
    </row>
    <row r="1547">
      <c r="A1547" s="6">
        <f>Data!U1547</f>
        <v/>
      </c>
      <c r="B1547" s="6">
        <f>MOD(A1547-1,365)+1</f>
        <v/>
      </c>
      <c r="C1547" s="7">
        <f>NORM.S.INV(Data!X1547)</f>
        <v/>
      </c>
      <c r="D1547" s="7">
        <f>$J$3*D1546+$J$6*C1547</f>
        <v/>
      </c>
      <c r="E1547" s="12">
        <f>MAR1!$B$5+MAR1!$C$5*COS(2*PI()*B1547/365)+MAR1!$D$5*SIN(2*PI()*B1547/365)+D1547</f>
        <v/>
      </c>
    </row>
    <row r="1548">
      <c r="A1548" s="6">
        <f>Data!U1548</f>
        <v/>
      </c>
      <c r="B1548" s="6">
        <f>MOD(A1548-1,365)+1</f>
        <v/>
      </c>
      <c r="C1548" s="7">
        <f>NORM.S.INV(Data!X1548)</f>
        <v/>
      </c>
      <c r="D1548" s="7">
        <f>$J$3*D1547+$J$6*C1548</f>
        <v/>
      </c>
      <c r="E1548" s="12">
        <f>MAR1!$B$5+MAR1!$C$5*COS(2*PI()*B1548/365)+MAR1!$D$5*SIN(2*PI()*B1548/365)+D1548</f>
        <v/>
      </c>
    </row>
    <row r="1549">
      <c r="A1549" s="6">
        <f>Data!U1549</f>
        <v/>
      </c>
      <c r="B1549" s="6">
        <f>MOD(A1549-1,365)+1</f>
        <v/>
      </c>
      <c r="C1549" s="7">
        <f>NORM.S.INV(Data!X1549)</f>
        <v/>
      </c>
      <c r="D1549" s="7">
        <f>$J$3*D1548+$J$6*C1549</f>
        <v/>
      </c>
      <c r="E1549" s="12">
        <f>MAR1!$B$5+MAR1!$C$5*COS(2*PI()*B1549/365)+MAR1!$D$5*SIN(2*PI()*B1549/365)+D1549</f>
        <v/>
      </c>
    </row>
    <row r="1550">
      <c r="A1550" s="6">
        <f>Data!U1550</f>
        <v/>
      </c>
      <c r="B1550" s="6">
        <f>MOD(A1550-1,365)+1</f>
        <v/>
      </c>
      <c r="C1550" s="7">
        <f>NORM.S.INV(Data!X1550)</f>
        <v/>
      </c>
      <c r="D1550" s="7">
        <f>$J$3*D1549+$J$6*C1550</f>
        <v/>
      </c>
      <c r="E1550" s="12">
        <f>MAR1!$B$5+MAR1!$C$5*COS(2*PI()*B1550/365)+MAR1!$D$5*SIN(2*PI()*B1550/365)+D1550</f>
        <v/>
      </c>
    </row>
    <row r="1551">
      <c r="A1551" s="6">
        <f>Data!U1551</f>
        <v/>
      </c>
      <c r="B1551" s="6">
        <f>MOD(A1551-1,365)+1</f>
        <v/>
      </c>
      <c r="C1551" s="7">
        <f>NORM.S.INV(Data!X1551)</f>
        <v/>
      </c>
      <c r="D1551" s="7">
        <f>$J$3*D1550+$J$6*C1551</f>
        <v/>
      </c>
      <c r="E1551" s="12">
        <f>MAR1!$B$5+MAR1!$C$5*COS(2*PI()*B1551/365)+MAR1!$D$5*SIN(2*PI()*B1551/365)+D1551</f>
        <v/>
      </c>
    </row>
    <row r="1552">
      <c r="A1552" s="6">
        <f>Data!U1552</f>
        <v/>
      </c>
      <c r="B1552" s="6">
        <f>MOD(A1552-1,365)+1</f>
        <v/>
      </c>
      <c r="C1552" s="7">
        <f>NORM.S.INV(Data!X1552)</f>
        <v/>
      </c>
      <c r="D1552" s="7">
        <f>$J$3*D1551+$J$6*C1552</f>
        <v/>
      </c>
      <c r="E1552" s="12">
        <f>MAR1!$B$5+MAR1!$C$5*COS(2*PI()*B1552/365)+MAR1!$D$5*SIN(2*PI()*B1552/365)+D1552</f>
        <v/>
      </c>
    </row>
    <row r="1553">
      <c r="A1553" s="6">
        <f>Data!U1553</f>
        <v/>
      </c>
      <c r="B1553" s="6">
        <f>MOD(A1553-1,365)+1</f>
        <v/>
      </c>
      <c r="C1553" s="7">
        <f>NORM.S.INV(Data!X1553)</f>
        <v/>
      </c>
      <c r="D1553" s="7">
        <f>$J$3*D1552+$J$6*C1553</f>
        <v/>
      </c>
      <c r="E1553" s="12">
        <f>MAR1!$B$5+MAR1!$C$5*COS(2*PI()*B1553/365)+MAR1!$D$5*SIN(2*PI()*B1553/365)+D1553</f>
        <v/>
      </c>
    </row>
    <row r="1554">
      <c r="A1554" s="6">
        <f>Data!U1554</f>
        <v/>
      </c>
      <c r="B1554" s="6">
        <f>MOD(A1554-1,365)+1</f>
        <v/>
      </c>
      <c r="C1554" s="7">
        <f>NORM.S.INV(Data!X1554)</f>
        <v/>
      </c>
      <c r="D1554" s="7">
        <f>$J$3*D1553+$J$6*C1554</f>
        <v/>
      </c>
      <c r="E1554" s="12">
        <f>MAR1!$B$5+MAR1!$C$5*COS(2*PI()*B1554/365)+MAR1!$D$5*SIN(2*PI()*B1554/365)+D1554</f>
        <v/>
      </c>
    </row>
    <row r="1555">
      <c r="A1555" s="6">
        <f>Data!U1555</f>
        <v/>
      </c>
      <c r="B1555" s="6">
        <f>MOD(A1555-1,365)+1</f>
        <v/>
      </c>
      <c r="C1555" s="7">
        <f>NORM.S.INV(Data!X1555)</f>
        <v/>
      </c>
      <c r="D1555" s="7">
        <f>$J$3*D1554+$J$6*C1555</f>
        <v/>
      </c>
      <c r="E1555" s="12">
        <f>MAR1!$B$5+MAR1!$C$5*COS(2*PI()*B1555/365)+MAR1!$D$5*SIN(2*PI()*B1555/365)+D1555</f>
        <v/>
      </c>
    </row>
    <row r="1556">
      <c r="A1556" s="6">
        <f>Data!U1556</f>
        <v/>
      </c>
      <c r="B1556" s="6">
        <f>MOD(A1556-1,365)+1</f>
        <v/>
      </c>
      <c r="C1556" s="7">
        <f>NORM.S.INV(Data!X1556)</f>
        <v/>
      </c>
      <c r="D1556" s="7">
        <f>$J$3*D1555+$J$6*C1556</f>
        <v/>
      </c>
      <c r="E1556" s="12">
        <f>MAR1!$B$5+MAR1!$C$5*COS(2*PI()*B1556/365)+MAR1!$D$5*SIN(2*PI()*B1556/365)+D1556</f>
        <v/>
      </c>
    </row>
    <row r="1557">
      <c r="A1557" s="6">
        <f>Data!U1557</f>
        <v/>
      </c>
      <c r="B1557" s="6">
        <f>MOD(A1557-1,365)+1</f>
        <v/>
      </c>
      <c r="C1557" s="7">
        <f>NORM.S.INV(Data!X1557)</f>
        <v/>
      </c>
      <c r="D1557" s="7">
        <f>$J$3*D1556+$J$6*C1557</f>
        <v/>
      </c>
      <c r="E1557" s="12">
        <f>MAR1!$B$5+MAR1!$C$5*COS(2*PI()*B1557/365)+MAR1!$D$5*SIN(2*PI()*B1557/365)+D1557</f>
        <v/>
      </c>
    </row>
    <row r="1558">
      <c r="A1558" s="6">
        <f>Data!U1558</f>
        <v/>
      </c>
      <c r="B1558" s="6">
        <f>MOD(A1558-1,365)+1</f>
        <v/>
      </c>
      <c r="C1558" s="7">
        <f>NORM.S.INV(Data!X1558)</f>
        <v/>
      </c>
      <c r="D1558" s="7">
        <f>$J$3*D1557+$J$6*C1558</f>
        <v/>
      </c>
      <c r="E1558" s="12">
        <f>MAR1!$B$5+MAR1!$C$5*COS(2*PI()*B1558/365)+MAR1!$D$5*SIN(2*PI()*B1558/365)+D1558</f>
        <v/>
      </c>
    </row>
    <row r="1559">
      <c r="A1559" s="6">
        <f>Data!U1559</f>
        <v/>
      </c>
      <c r="B1559" s="6">
        <f>MOD(A1559-1,365)+1</f>
        <v/>
      </c>
      <c r="C1559" s="7">
        <f>NORM.S.INV(Data!X1559)</f>
        <v/>
      </c>
      <c r="D1559" s="7">
        <f>$J$3*D1558+$J$6*C1559</f>
        <v/>
      </c>
      <c r="E1559" s="12">
        <f>MAR1!$B$5+MAR1!$C$5*COS(2*PI()*B1559/365)+MAR1!$D$5*SIN(2*PI()*B1559/365)+D1559</f>
        <v/>
      </c>
    </row>
    <row r="1560">
      <c r="A1560" s="6">
        <f>Data!U1560</f>
        <v/>
      </c>
      <c r="B1560" s="6">
        <f>MOD(A1560-1,365)+1</f>
        <v/>
      </c>
      <c r="C1560" s="7">
        <f>NORM.S.INV(Data!X1560)</f>
        <v/>
      </c>
      <c r="D1560" s="7">
        <f>$J$3*D1559+$J$6*C1560</f>
        <v/>
      </c>
      <c r="E1560" s="12">
        <f>MAR1!$B$5+MAR1!$C$5*COS(2*PI()*B1560/365)+MAR1!$D$5*SIN(2*PI()*B1560/365)+D1560</f>
        <v/>
      </c>
    </row>
    <row r="1561">
      <c r="A1561" s="6">
        <f>Data!U1561</f>
        <v/>
      </c>
      <c r="B1561" s="6">
        <f>MOD(A1561-1,365)+1</f>
        <v/>
      </c>
      <c r="C1561" s="7">
        <f>NORM.S.INV(Data!X1561)</f>
        <v/>
      </c>
      <c r="D1561" s="7">
        <f>$J$3*D1560+$J$6*C1561</f>
        <v/>
      </c>
      <c r="E1561" s="12">
        <f>MAR1!$B$5+MAR1!$C$5*COS(2*PI()*B1561/365)+MAR1!$D$5*SIN(2*PI()*B1561/365)+D1561</f>
        <v/>
      </c>
    </row>
    <row r="1562">
      <c r="A1562" s="6">
        <f>Data!U1562</f>
        <v/>
      </c>
      <c r="B1562" s="6">
        <f>MOD(A1562-1,365)+1</f>
        <v/>
      </c>
      <c r="C1562" s="7">
        <f>NORM.S.INV(Data!X1562)</f>
        <v/>
      </c>
      <c r="D1562" s="7">
        <f>$J$3*D1561+$J$6*C1562</f>
        <v/>
      </c>
      <c r="E1562" s="12">
        <f>MAR1!$B$5+MAR1!$C$5*COS(2*PI()*B1562/365)+MAR1!$D$5*SIN(2*PI()*B1562/365)+D1562</f>
        <v/>
      </c>
    </row>
    <row r="1563">
      <c r="A1563" s="6">
        <f>Data!U1563</f>
        <v/>
      </c>
      <c r="B1563" s="6">
        <f>MOD(A1563-1,365)+1</f>
        <v/>
      </c>
      <c r="C1563" s="7">
        <f>NORM.S.INV(Data!X1563)</f>
        <v/>
      </c>
      <c r="D1563" s="7">
        <f>$J$3*D1562+$J$6*C1563</f>
        <v/>
      </c>
      <c r="E1563" s="12">
        <f>MAR1!$B$5+MAR1!$C$5*COS(2*PI()*B1563/365)+MAR1!$D$5*SIN(2*PI()*B1563/365)+D1563</f>
        <v/>
      </c>
    </row>
    <row r="1564">
      <c r="A1564" s="6">
        <f>Data!U1564</f>
        <v/>
      </c>
      <c r="B1564" s="6">
        <f>MOD(A1564-1,365)+1</f>
        <v/>
      </c>
      <c r="C1564" s="7">
        <f>NORM.S.INV(Data!X1564)</f>
        <v/>
      </c>
      <c r="D1564" s="7">
        <f>$J$3*D1563+$J$6*C1564</f>
        <v/>
      </c>
      <c r="E1564" s="12">
        <f>MAR1!$B$5+MAR1!$C$5*COS(2*PI()*B1564/365)+MAR1!$D$5*SIN(2*PI()*B1564/365)+D1564</f>
        <v/>
      </c>
    </row>
    <row r="1565">
      <c r="A1565" s="6">
        <f>Data!U1565</f>
        <v/>
      </c>
      <c r="B1565" s="6">
        <f>MOD(A1565-1,365)+1</f>
        <v/>
      </c>
      <c r="C1565" s="7">
        <f>NORM.S.INV(Data!X1565)</f>
        <v/>
      </c>
      <c r="D1565" s="7">
        <f>$J$3*D1564+$J$6*C1565</f>
        <v/>
      </c>
      <c r="E1565" s="12">
        <f>MAR1!$B$5+MAR1!$C$5*COS(2*PI()*B1565/365)+MAR1!$D$5*SIN(2*PI()*B1565/365)+D1565</f>
        <v/>
      </c>
    </row>
    <row r="1566">
      <c r="A1566" s="6">
        <f>Data!U1566</f>
        <v/>
      </c>
      <c r="B1566" s="6">
        <f>MOD(A1566-1,365)+1</f>
        <v/>
      </c>
      <c r="C1566" s="7">
        <f>NORM.S.INV(Data!X1566)</f>
        <v/>
      </c>
      <c r="D1566" s="7">
        <f>$J$3*D1565+$J$6*C1566</f>
        <v/>
      </c>
      <c r="E1566" s="12">
        <f>MAR1!$B$5+MAR1!$C$5*COS(2*PI()*B1566/365)+MAR1!$D$5*SIN(2*PI()*B1566/365)+D1566</f>
        <v/>
      </c>
    </row>
    <row r="1567">
      <c r="A1567" s="6">
        <f>Data!U1567</f>
        <v/>
      </c>
      <c r="B1567" s="6">
        <f>MOD(A1567-1,365)+1</f>
        <v/>
      </c>
      <c r="C1567" s="7">
        <f>NORM.S.INV(Data!X1567)</f>
        <v/>
      </c>
      <c r="D1567" s="7">
        <f>$J$3*D1566+$J$6*C1567</f>
        <v/>
      </c>
      <c r="E1567" s="12">
        <f>MAR1!$B$5+MAR1!$C$5*COS(2*PI()*B1567/365)+MAR1!$D$5*SIN(2*PI()*B1567/365)+D1567</f>
        <v/>
      </c>
    </row>
    <row r="1568">
      <c r="A1568" s="6">
        <f>Data!U1568</f>
        <v/>
      </c>
      <c r="B1568" s="6">
        <f>MOD(A1568-1,365)+1</f>
        <v/>
      </c>
      <c r="C1568" s="7">
        <f>NORM.S.INV(Data!X1568)</f>
        <v/>
      </c>
      <c r="D1568" s="7">
        <f>$J$3*D1567+$J$6*C1568</f>
        <v/>
      </c>
      <c r="E1568" s="12">
        <f>MAR1!$B$5+MAR1!$C$5*COS(2*PI()*B1568/365)+MAR1!$D$5*SIN(2*PI()*B1568/365)+D1568</f>
        <v/>
      </c>
    </row>
    <row r="1569">
      <c r="A1569" s="6">
        <f>Data!U1569</f>
        <v/>
      </c>
      <c r="B1569" s="6">
        <f>MOD(A1569-1,365)+1</f>
        <v/>
      </c>
      <c r="C1569" s="7">
        <f>NORM.S.INV(Data!X1569)</f>
        <v/>
      </c>
      <c r="D1569" s="7">
        <f>$J$3*D1568+$J$6*C1569</f>
        <v/>
      </c>
      <c r="E1569" s="12">
        <f>MAR1!$B$5+MAR1!$C$5*COS(2*PI()*B1569/365)+MAR1!$D$5*SIN(2*PI()*B1569/365)+D1569</f>
        <v/>
      </c>
    </row>
    <row r="1570">
      <c r="A1570" s="6">
        <f>Data!U1570</f>
        <v/>
      </c>
      <c r="B1570" s="6">
        <f>MOD(A1570-1,365)+1</f>
        <v/>
      </c>
      <c r="C1570" s="7">
        <f>NORM.S.INV(Data!X1570)</f>
        <v/>
      </c>
      <c r="D1570" s="7">
        <f>$J$3*D1569+$J$6*C1570</f>
        <v/>
      </c>
      <c r="E1570" s="12">
        <f>MAR1!$B$5+MAR1!$C$5*COS(2*PI()*B1570/365)+MAR1!$D$5*SIN(2*PI()*B1570/365)+D1570</f>
        <v/>
      </c>
    </row>
    <row r="1571">
      <c r="A1571" s="6">
        <f>Data!U1571</f>
        <v/>
      </c>
      <c r="B1571" s="6">
        <f>MOD(A1571-1,365)+1</f>
        <v/>
      </c>
      <c r="C1571" s="7">
        <f>NORM.S.INV(Data!X1571)</f>
        <v/>
      </c>
      <c r="D1571" s="7">
        <f>$J$3*D1570+$J$6*C1571</f>
        <v/>
      </c>
      <c r="E1571" s="12">
        <f>MAR1!$B$5+MAR1!$C$5*COS(2*PI()*B1571/365)+MAR1!$D$5*SIN(2*PI()*B1571/365)+D1571</f>
        <v/>
      </c>
    </row>
    <row r="1572">
      <c r="A1572" s="6">
        <f>Data!U1572</f>
        <v/>
      </c>
      <c r="B1572" s="6">
        <f>MOD(A1572-1,365)+1</f>
        <v/>
      </c>
      <c r="C1572" s="7">
        <f>NORM.S.INV(Data!X1572)</f>
        <v/>
      </c>
      <c r="D1572" s="7">
        <f>$J$3*D1571+$J$6*C1572</f>
        <v/>
      </c>
      <c r="E1572" s="12">
        <f>MAR1!$B$5+MAR1!$C$5*COS(2*PI()*B1572/365)+MAR1!$D$5*SIN(2*PI()*B1572/365)+D1572</f>
        <v/>
      </c>
    </row>
    <row r="1573">
      <c r="A1573" s="6">
        <f>Data!U1573</f>
        <v/>
      </c>
      <c r="B1573" s="6">
        <f>MOD(A1573-1,365)+1</f>
        <v/>
      </c>
      <c r="C1573" s="7">
        <f>NORM.S.INV(Data!X1573)</f>
        <v/>
      </c>
      <c r="D1573" s="7">
        <f>$J$3*D1572+$J$6*C1573</f>
        <v/>
      </c>
      <c r="E1573" s="12">
        <f>MAR1!$B$5+MAR1!$C$5*COS(2*PI()*B1573/365)+MAR1!$D$5*SIN(2*PI()*B1573/365)+D1573</f>
        <v/>
      </c>
    </row>
    <row r="1574">
      <c r="A1574" s="6">
        <f>Data!U1574</f>
        <v/>
      </c>
      <c r="B1574" s="6">
        <f>MOD(A1574-1,365)+1</f>
        <v/>
      </c>
      <c r="C1574" s="7">
        <f>NORM.S.INV(Data!X1574)</f>
        <v/>
      </c>
      <c r="D1574" s="7">
        <f>$J$3*D1573+$J$6*C1574</f>
        <v/>
      </c>
      <c r="E1574" s="12">
        <f>MAR1!$B$5+MAR1!$C$5*COS(2*PI()*B1574/365)+MAR1!$D$5*SIN(2*PI()*B1574/365)+D1574</f>
        <v/>
      </c>
    </row>
    <row r="1575">
      <c r="A1575" s="6">
        <f>Data!U1575</f>
        <v/>
      </c>
      <c r="B1575" s="6">
        <f>MOD(A1575-1,365)+1</f>
        <v/>
      </c>
      <c r="C1575" s="7">
        <f>NORM.S.INV(Data!X1575)</f>
        <v/>
      </c>
      <c r="D1575" s="7">
        <f>$J$3*D1574+$J$6*C1575</f>
        <v/>
      </c>
      <c r="E1575" s="12">
        <f>MAR1!$B$5+MAR1!$C$5*COS(2*PI()*B1575/365)+MAR1!$D$5*SIN(2*PI()*B1575/365)+D1575</f>
        <v/>
      </c>
    </row>
    <row r="1576">
      <c r="A1576" s="6">
        <f>Data!U1576</f>
        <v/>
      </c>
      <c r="B1576" s="6">
        <f>MOD(A1576-1,365)+1</f>
        <v/>
      </c>
      <c r="C1576" s="7">
        <f>NORM.S.INV(Data!X1576)</f>
        <v/>
      </c>
      <c r="D1576" s="7">
        <f>$J$3*D1575+$J$6*C1576</f>
        <v/>
      </c>
      <c r="E1576" s="12">
        <f>MAR1!$B$5+MAR1!$C$5*COS(2*PI()*B1576/365)+MAR1!$D$5*SIN(2*PI()*B1576/365)+D1576</f>
        <v/>
      </c>
    </row>
    <row r="1577">
      <c r="A1577" s="6">
        <f>Data!U1577</f>
        <v/>
      </c>
      <c r="B1577" s="6">
        <f>MOD(A1577-1,365)+1</f>
        <v/>
      </c>
      <c r="C1577" s="7">
        <f>NORM.S.INV(Data!X1577)</f>
        <v/>
      </c>
      <c r="D1577" s="7">
        <f>$J$3*D1576+$J$6*C1577</f>
        <v/>
      </c>
      <c r="E1577" s="12">
        <f>MAR1!$B$5+MAR1!$C$5*COS(2*PI()*B1577/365)+MAR1!$D$5*SIN(2*PI()*B1577/365)+D1577</f>
        <v/>
      </c>
    </row>
    <row r="1578">
      <c r="A1578" s="6">
        <f>Data!U1578</f>
        <v/>
      </c>
      <c r="B1578" s="6">
        <f>MOD(A1578-1,365)+1</f>
        <v/>
      </c>
      <c r="C1578" s="7">
        <f>NORM.S.INV(Data!X1578)</f>
        <v/>
      </c>
      <c r="D1578" s="7">
        <f>$J$3*D1577+$J$6*C1578</f>
        <v/>
      </c>
      <c r="E1578" s="12">
        <f>MAR1!$B$5+MAR1!$C$5*COS(2*PI()*B1578/365)+MAR1!$D$5*SIN(2*PI()*B1578/365)+D1578</f>
        <v/>
      </c>
    </row>
    <row r="1579">
      <c r="A1579" s="6">
        <f>Data!U1579</f>
        <v/>
      </c>
      <c r="B1579" s="6">
        <f>MOD(A1579-1,365)+1</f>
        <v/>
      </c>
      <c r="C1579" s="7">
        <f>NORM.S.INV(Data!X1579)</f>
        <v/>
      </c>
      <c r="D1579" s="7">
        <f>$J$3*D1578+$J$6*C1579</f>
        <v/>
      </c>
      <c r="E1579" s="12">
        <f>MAR1!$B$5+MAR1!$C$5*COS(2*PI()*B1579/365)+MAR1!$D$5*SIN(2*PI()*B1579/365)+D1579</f>
        <v/>
      </c>
    </row>
    <row r="1580">
      <c r="A1580" s="6">
        <f>Data!U1580</f>
        <v/>
      </c>
      <c r="B1580" s="6">
        <f>MOD(A1580-1,365)+1</f>
        <v/>
      </c>
      <c r="C1580" s="7">
        <f>NORM.S.INV(Data!X1580)</f>
        <v/>
      </c>
      <c r="D1580" s="7">
        <f>$J$3*D1579+$J$6*C1580</f>
        <v/>
      </c>
      <c r="E1580" s="12">
        <f>MAR1!$B$5+MAR1!$C$5*COS(2*PI()*B1580/365)+MAR1!$D$5*SIN(2*PI()*B1580/365)+D1580</f>
        <v/>
      </c>
    </row>
    <row r="1581">
      <c r="A1581" s="6">
        <f>Data!U1581</f>
        <v/>
      </c>
      <c r="B1581" s="6">
        <f>MOD(A1581-1,365)+1</f>
        <v/>
      </c>
      <c r="C1581" s="7">
        <f>NORM.S.INV(Data!X1581)</f>
        <v/>
      </c>
      <c r="D1581" s="7">
        <f>$J$3*D1580+$J$6*C1581</f>
        <v/>
      </c>
      <c r="E1581" s="12">
        <f>MAR1!$B$5+MAR1!$C$5*COS(2*PI()*B1581/365)+MAR1!$D$5*SIN(2*PI()*B1581/365)+D1581</f>
        <v/>
      </c>
    </row>
    <row r="1582">
      <c r="A1582" s="6">
        <f>Data!U1582</f>
        <v/>
      </c>
      <c r="B1582" s="6">
        <f>MOD(A1582-1,365)+1</f>
        <v/>
      </c>
      <c r="C1582" s="7">
        <f>NORM.S.INV(Data!X1582)</f>
        <v/>
      </c>
      <c r="D1582" s="7">
        <f>$J$3*D1581+$J$6*C1582</f>
        <v/>
      </c>
      <c r="E1582" s="12">
        <f>MAR1!$B$5+MAR1!$C$5*COS(2*PI()*B1582/365)+MAR1!$D$5*SIN(2*PI()*B1582/365)+D1582</f>
        <v/>
      </c>
    </row>
    <row r="1583">
      <c r="A1583" s="6">
        <f>Data!U1583</f>
        <v/>
      </c>
      <c r="B1583" s="6">
        <f>MOD(A1583-1,365)+1</f>
        <v/>
      </c>
      <c r="C1583" s="7">
        <f>NORM.S.INV(Data!X1583)</f>
        <v/>
      </c>
      <c r="D1583" s="7">
        <f>$J$3*D1582+$J$6*C1583</f>
        <v/>
      </c>
      <c r="E1583" s="12">
        <f>MAR1!$B$5+MAR1!$C$5*COS(2*PI()*B1583/365)+MAR1!$D$5*SIN(2*PI()*B1583/365)+D1583</f>
        <v/>
      </c>
    </row>
    <row r="1584">
      <c r="A1584" s="6">
        <f>Data!U1584</f>
        <v/>
      </c>
      <c r="B1584" s="6">
        <f>MOD(A1584-1,365)+1</f>
        <v/>
      </c>
      <c r="C1584" s="7">
        <f>NORM.S.INV(Data!X1584)</f>
        <v/>
      </c>
      <c r="D1584" s="7">
        <f>$J$3*D1583+$J$6*C1584</f>
        <v/>
      </c>
      <c r="E1584" s="12">
        <f>MAR1!$B$5+MAR1!$C$5*COS(2*PI()*B1584/365)+MAR1!$D$5*SIN(2*PI()*B1584/365)+D1584</f>
        <v/>
      </c>
    </row>
    <row r="1585">
      <c r="A1585" s="6">
        <f>Data!U1585</f>
        <v/>
      </c>
      <c r="B1585" s="6">
        <f>MOD(A1585-1,365)+1</f>
        <v/>
      </c>
      <c r="C1585" s="7">
        <f>NORM.S.INV(Data!X1585)</f>
        <v/>
      </c>
      <c r="D1585" s="7">
        <f>$J$3*D1584+$J$6*C1585</f>
        <v/>
      </c>
      <c r="E1585" s="12">
        <f>MAR1!$B$5+MAR1!$C$5*COS(2*PI()*B1585/365)+MAR1!$D$5*SIN(2*PI()*B1585/365)+D1585</f>
        <v/>
      </c>
    </row>
    <row r="1586">
      <c r="A1586" s="6">
        <f>Data!U1586</f>
        <v/>
      </c>
      <c r="B1586" s="6">
        <f>MOD(A1586-1,365)+1</f>
        <v/>
      </c>
      <c r="C1586" s="7">
        <f>NORM.S.INV(Data!X1586)</f>
        <v/>
      </c>
      <c r="D1586" s="7">
        <f>$J$3*D1585+$J$6*C1586</f>
        <v/>
      </c>
      <c r="E1586" s="12">
        <f>MAR1!$B$5+MAR1!$C$5*COS(2*PI()*B1586/365)+MAR1!$D$5*SIN(2*PI()*B1586/365)+D1586</f>
        <v/>
      </c>
    </row>
    <row r="1587">
      <c r="A1587" s="6">
        <f>Data!U1587</f>
        <v/>
      </c>
      <c r="B1587" s="6">
        <f>MOD(A1587-1,365)+1</f>
        <v/>
      </c>
      <c r="C1587" s="7">
        <f>NORM.S.INV(Data!X1587)</f>
        <v/>
      </c>
      <c r="D1587" s="7">
        <f>$J$3*D1586+$J$6*C1587</f>
        <v/>
      </c>
      <c r="E1587" s="12">
        <f>MAR1!$B$5+MAR1!$C$5*COS(2*PI()*B1587/365)+MAR1!$D$5*SIN(2*PI()*B1587/365)+D1587</f>
        <v/>
      </c>
    </row>
    <row r="1588">
      <c r="A1588" s="6">
        <f>Data!U1588</f>
        <v/>
      </c>
      <c r="B1588" s="6">
        <f>MOD(A1588-1,365)+1</f>
        <v/>
      </c>
      <c r="C1588" s="7">
        <f>NORM.S.INV(Data!X1588)</f>
        <v/>
      </c>
      <c r="D1588" s="7">
        <f>$J$3*D1587+$J$6*C1588</f>
        <v/>
      </c>
      <c r="E1588" s="12">
        <f>MAR1!$B$5+MAR1!$C$5*COS(2*PI()*B1588/365)+MAR1!$D$5*SIN(2*PI()*B1588/365)+D1588</f>
        <v/>
      </c>
    </row>
    <row r="1589">
      <c r="A1589" s="6">
        <f>Data!U1589</f>
        <v/>
      </c>
      <c r="B1589" s="6">
        <f>MOD(A1589-1,365)+1</f>
        <v/>
      </c>
      <c r="C1589" s="7">
        <f>NORM.S.INV(Data!X1589)</f>
        <v/>
      </c>
      <c r="D1589" s="7">
        <f>$J$3*D1588+$J$6*C1589</f>
        <v/>
      </c>
      <c r="E1589" s="12">
        <f>MAR1!$B$5+MAR1!$C$5*COS(2*PI()*B1589/365)+MAR1!$D$5*SIN(2*PI()*B1589/365)+D1589</f>
        <v/>
      </c>
    </row>
    <row r="1590">
      <c r="A1590" s="6">
        <f>Data!U1590</f>
        <v/>
      </c>
      <c r="B1590" s="6">
        <f>MOD(A1590-1,365)+1</f>
        <v/>
      </c>
      <c r="C1590" s="7">
        <f>NORM.S.INV(Data!X1590)</f>
        <v/>
      </c>
      <c r="D1590" s="7">
        <f>$J$3*D1589+$J$6*C1590</f>
        <v/>
      </c>
      <c r="E1590" s="12">
        <f>MAR1!$B$5+MAR1!$C$5*COS(2*PI()*B1590/365)+MAR1!$D$5*SIN(2*PI()*B1590/365)+D1590</f>
        <v/>
      </c>
    </row>
    <row r="1591">
      <c r="A1591" s="6">
        <f>Data!U1591</f>
        <v/>
      </c>
      <c r="B1591" s="6">
        <f>MOD(A1591-1,365)+1</f>
        <v/>
      </c>
      <c r="C1591" s="7">
        <f>NORM.S.INV(Data!X1591)</f>
        <v/>
      </c>
      <c r="D1591" s="7">
        <f>$J$3*D1590+$J$6*C1591</f>
        <v/>
      </c>
      <c r="E1591" s="12">
        <f>MAR1!$B$5+MAR1!$C$5*COS(2*PI()*B1591/365)+MAR1!$D$5*SIN(2*PI()*B1591/365)+D1591</f>
        <v/>
      </c>
    </row>
    <row r="1592">
      <c r="A1592" s="6">
        <f>Data!U1592</f>
        <v/>
      </c>
      <c r="B1592" s="6">
        <f>MOD(A1592-1,365)+1</f>
        <v/>
      </c>
      <c r="C1592" s="7">
        <f>NORM.S.INV(Data!X1592)</f>
        <v/>
      </c>
      <c r="D1592" s="7">
        <f>$J$3*D1591+$J$6*C1592</f>
        <v/>
      </c>
      <c r="E1592" s="12">
        <f>MAR1!$B$5+MAR1!$C$5*COS(2*PI()*B1592/365)+MAR1!$D$5*SIN(2*PI()*B1592/365)+D1592</f>
        <v/>
      </c>
    </row>
    <row r="1593">
      <c r="A1593" s="6">
        <f>Data!U1593</f>
        <v/>
      </c>
      <c r="B1593" s="6">
        <f>MOD(A1593-1,365)+1</f>
        <v/>
      </c>
      <c r="C1593" s="7">
        <f>NORM.S.INV(Data!X1593)</f>
        <v/>
      </c>
      <c r="D1593" s="7">
        <f>$J$3*D1592+$J$6*C1593</f>
        <v/>
      </c>
      <c r="E1593" s="12">
        <f>MAR1!$B$5+MAR1!$C$5*COS(2*PI()*B1593/365)+MAR1!$D$5*SIN(2*PI()*B1593/365)+D1593</f>
        <v/>
      </c>
    </row>
    <row r="1594">
      <c r="A1594" s="6">
        <f>Data!U1594</f>
        <v/>
      </c>
      <c r="B1594" s="6">
        <f>MOD(A1594-1,365)+1</f>
        <v/>
      </c>
      <c r="C1594" s="7">
        <f>NORM.S.INV(Data!X1594)</f>
        <v/>
      </c>
      <c r="D1594" s="7">
        <f>$J$3*D1593+$J$6*C1594</f>
        <v/>
      </c>
      <c r="E1594" s="12">
        <f>MAR1!$B$5+MAR1!$C$5*COS(2*PI()*B1594/365)+MAR1!$D$5*SIN(2*PI()*B1594/365)+D1594</f>
        <v/>
      </c>
    </row>
    <row r="1595">
      <c r="A1595" s="6">
        <f>Data!U1595</f>
        <v/>
      </c>
      <c r="B1595" s="6">
        <f>MOD(A1595-1,365)+1</f>
        <v/>
      </c>
      <c r="C1595" s="7">
        <f>NORM.S.INV(Data!X1595)</f>
        <v/>
      </c>
      <c r="D1595" s="7">
        <f>$J$3*D1594+$J$6*C1595</f>
        <v/>
      </c>
      <c r="E1595" s="12">
        <f>MAR1!$B$5+MAR1!$C$5*COS(2*PI()*B1595/365)+MAR1!$D$5*SIN(2*PI()*B1595/365)+D1595</f>
        <v/>
      </c>
    </row>
    <row r="1596">
      <c r="A1596" s="6">
        <f>Data!U1596</f>
        <v/>
      </c>
      <c r="B1596" s="6">
        <f>MOD(A1596-1,365)+1</f>
        <v/>
      </c>
      <c r="C1596" s="7">
        <f>NORM.S.INV(Data!X1596)</f>
        <v/>
      </c>
      <c r="D1596" s="7">
        <f>$J$3*D1595+$J$6*C1596</f>
        <v/>
      </c>
      <c r="E1596" s="12">
        <f>MAR1!$B$5+MAR1!$C$5*COS(2*PI()*B1596/365)+MAR1!$D$5*SIN(2*PI()*B1596/365)+D1596</f>
        <v/>
      </c>
    </row>
    <row r="1597">
      <c r="A1597" s="6">
        <f>Data!U1597</f>
        <v/>
      </c>
      <c r="B1597" s="6">
        <f>MOD(A1597-1,365)+1</f>
        <v/>
      </c>
      <c r="C1597" s="7">
        <f>NORM.S.INV(Data!X1597)</f>
        <v/>
      </c>
      <c r="D1597" s="7">
        <f>$J$3*D1596+$J$6*C1597</f>
        <v/>
      </c>
      <c r="E1597" s="12">
        <f>MAR1!$B$5+MAR1!$C$5*COS(2*PI()*B1597/365)+MAR1!$D$5*SIN(2*PI()*B1597/365)+D1597</f>
        <v/>
      </c>
    </row>
    <row r="1598">
      <c r="A1598" s="6">
        <f>Data!U1598</f>
        <v/>
      </c>
      <c r="B1598" s="6">
        <f>MOD(A1598-1,365)+1</f>
        <v/>
      </c>
      <c r="C1598" s="7">
        <f>NORM.S.INV(Data!X1598)</f>
        <v/>
      </c>
      <c r="D1598" s="7">
        <f>$J$3*D1597+$J$6*C1598</f>
        <v/>
      </c>
      <c r="E1598" s="12">
        <f>MAR1!$B$5+MAR1!$C$5*COS(2*PI()*B1598/365)+MAR1!$D$5*SIN(2*PI()*B1598/365)+D1598</f>
        <v/>
      </c>
    </row>
    <row r="1599">
      <c r="A1599" s="6">
        <f>Data!U1599</f>
        <v/>
      </c>
      <c r="B1599" s="6">
        <f>MOD(A1599-1,365)+1</f>
        <v/>
      </c>
      <c r="C1599" s="7">
        <f>NORM.S.INV(Data!X1599)</f>
        <v/>
      </c>
      <c r="D1599" s="7">
        <f>$J$3*D1598+$J$6*C1599</f>
        <v/>
      </c>
      <c r="E1599" s="12">
        <f>MAR1!$B$5+MAR1!$C$5*COS(2*PI()*B1599/365)+MAR1!$D$5*SIN(2*PI()*B1599/365)+D1599</f>
        <v/>
      </c>
    </row>
    <row r="1600">
      <c r="A1600" s="6">
        <f>Data!U1600</f>
        <v/>
      </c>
      <c r="B1600" s="6">
        <f>MOD(A1600-1,365)+1</f>
        <v/>
      </c>
      <c r="C1600" s="7">
        <f>NORM.S.INV(Data!X1600)</f>
        <v/>
      </c>
      <c r="D1600" s="7">
        <f>$J$3*D1599+$J$6*C1600</f>
        <v/>
      </c>
      <c r="E1600" s="12">
        <f>MAR1!$B$5+MAR1!$C$5*COS(2*PI()*B1600/365)+MAR1!$D$5*SIN(2*PI()*B1600/365)+D1600</f>
        <v/>
      </c>
    </row>
    <row r="1601">
      <c r="A1601" s="6">
        <f>Data!U1601</f>
        <v/>
      </c>
      <c r="B1601" s="6">
        <f>MOD(A1601-1,365)+1</f>
        <v/>
      </c>
      <c r="C1601" s="7">
        <f>NORM.S.INV(Data!X1601)</f>
        <v/>
      </c>
      <c r="D1601" s="7">
        <f>$J$3*D1600+$J$6*C1601</f>
        <v/>
      </c>
      <c r="E1601" s="12">
        <f>MAR1!$B$5+MAR1!$C$5*COS(2*PI()*B1601/365)+MAR1!$D$5*SIN(2*PI()*B1601/365)+D1601</f>
        <v/>
      </c>
    </row>
    <row r="1602">
      <c r="A1602" s="6">
        <f>Data!U1602</f>
        <v/>
      </c>
      <c r="B1602" s="6">
        <f>MOD(A1602-1,365)+1</f>
        <v/>
      </c>
      <c r="C1602" s="7">
        <f>NORM.S.INV(Data!X1602)</f>
        <v/>
      </c>
      <c r="D1602" s="7">
        <f>$J$3*D1601+$J$6*C1602</f>
        <v/>
      </c>
      <c r="E1602" s="12">
        <f>MAR1!$B$5+MAR1!$C$5*COS(2*PI()*B1602/365)+MAR1!$D$5*SIN(2*PI()*B1602/365)+D1602</f>
        <v/>
      </c>
    </row>
    <row r="1603">
      <c r="A1603" s="6">
        <f>Data!U1603</f>
        <v/>
      </c>
      <c r="B1603" s="6">
        <f>MOD(A1603-1,365)+1</f>
        <v/>
      </c>
      <c r="C1603" s="7">
        <f>NORM.S.INV(Data!X1603)</f>
        <v/>
      </c>
      <c r="D1603" s="7">
        <f>$J$3*D1602+$J$6*C1603</f>
        <v/>
      </c>
      <c r="E1603" s="12">
        <f>MAR1!$B$5+MAR1!$C$5*COS(2*PI()*B1603/365)+MAR1!$D$5*SIN(2*PI()*B1603/365)+D1603</f>
        <v/>
      </c>
    </row>
    <row r="1604">
      <c r="A1604" s="6">
        <f>Data!U1604</f>
        <v/>
      </c>
      <c r="B1604" s="6">
        <f>MOD(A1604-1,365)+1</f>
        <v/>
      </c>
      <c r="C1604" s="7">
        <f>NORM.S.INV(Data!X1604)</f>
        <v/>
      </c>
      <c r="D1604" s="7">
        <f>$J$3*D1603+$J$6*C1604</f>
        <v/>
      </c>
      <c r="E1604" s="12">
        <f>MAR1!$B$5+MAR1!$C$5*COS(2*PI()*B1604/365)+MAR1!$D$5*SIN(2*PI()*B1604/365)+D1604</f>
        <v/>
      </c>
    </row>
    <row r="1605">
      <c r="A1605" s="6">
        <f>Data!U1605</f>
        <v/>
      </c>
      <c r="B1605" s="6">
        <f>MOD(A1605-1,365)+1</f>
        <v/>
      </c>
      <c r="C1605" s="7">
        <f>NORM.S.INV(Data!X1605)</f>
        <v/>
      </c>
      <c r="D1605" s="7">
        <f>$J$3*D1604+$J$6*C1605</f>
        <v/>
      </c>
      <c r="E1605" s="12">
        <f>MAR1!$B$5+MAR1!$C$5*COS(2*PI()*B1605/365)+MAR1!$D$5*SIN(2*PI()*B1605/365)+D1605</f>
        <v/>
      </c>
    </row>
    <row r="1606">
      <c r="A1606" s="6">
        <f>Data!U1606</f>
        <v/>
      </c>
      <c r="B1606" s="6">
        <f>MOD(A1606-1,365)+1</f>
        <v/>
      </c>
      <c r="C1606" s="7">
        <f>NORM.S.INV(Data!X1606)</f>
        <v/>
      </c>
      <c r="D1606" s="7">
        <f>$J$3*D1605+$J$6*C1606</f>
        <v/>
      </c>
      <c r="E1606" s="12">
        <f>MAR1!$B$5+MAR1!$C$5*COS(2*PI()*B1606/365)+MAR1!$D$5*SIN(2*PI()*B1606/365)+D1606</f>
        <v/>
      </c>
    </row>
    <row r="1607">
      <c r="A1607" s="6">
        <f>Data!U1607</f>
        <v/>
      </c>
      <c r="B1607" s="6">
        <f>MOD(A1607-1,365)+1</f>
        <v/>
      </c>
      <c r="C1607" s="7">
        <f>NORM.S.INV(Data!X1607)</f>
        <v/>
      </c>
      <c r="D1607" s="7">
        <f>$J$3*D1606+$J$6*C1607</f>
        <v/>
      </c>
      <c r="E1607" s="12">
        <f>MAR1!$B$5+MAR1!$C$5*COS(2*PI()*B1607/365)+MAR1!$D$5*SIN(2*PI()*B1607/365)+D1607</f>
        <v/>
      </c>
    </row>
    <row r="1608">
      <c r="A1608" s="6">
        <f>Data!U1608</f>
        <v/>
      </c>
      <c r="B1608" s="6">
        <f>MOD(A1608-1,365)+1</f>
        <v/>
      </c>
      <c r="C1608" s="7">
        <f>NORM.S.INV(Data!X1608)</f>
        <v/>
      </c>
      <c r="D1608" s="7">
        <f>$J$3*D1607+$J$6*C1608</f>
        <v/>
      </c>
      <c r="E1608" s="12">
        <f>MAR1!$B$5+MAR1!$C$5*COS(2*PI()*B1608/365)+MAR1!$D$5*SIN(2*PI()*B1608/365)+D1608</f>
        <v/>
      </c>
    </row>
    <row r="1609">
      <c r="A1609" s="6">
        <f>Data!U1609</f>
        <v/>
      </c>
      <c r="B1609" s="6">
        <f>MOD(A1609-1,365)+1</f>
        <v/>
      </c>
      <c r="C1609" s="7">
        <f>NORM.S.INV(Data!X1609)</f>
        <v/>
      </c>
      <c r="D1609" s="7">
        <f>$J$3*D1608+$J$6*C1609</f>
        <v/>
      </c>
      <c r="E1609" s="12">
        <f>MAR1!$B$5+MAR1!$C$5*COS(2*PI()*B1609/365)+MAR1!$D$5*SIN(2*PI()*B1609/365)+D1609</f>
        <v/>
      </c>
    </row>
    <row r="1610">
      <c r="A1610" s="6">
        <f>Data!U1610</f>
        <v/>
      </c>
      <c r="B1610" s="6">
        <f>MOD(A1610-1,365)+1</f>
        <v/>
      </c>
      <c r="C1610" s="7">
        <f>NORM.S.INV(Data!X1610)</f>
        <v/>
      </c>
      <c r="D1610" s="7">
        <f>$J$3*D1609+$J$6*C1610</f>
        <v/>
      </c>
      <c r="E1610" s="12">
        <f>MAR1!$B$5+MAR1!$C$5*COS(2*PI()*B1610/365)+MAR1!$D$5*SIN(2*PI()*B1610/365)+D1610</f>
        <v/>
      </c>
    </row>
    <row r="1611">
      <c r="A1611" s="6">
        <f>Data!U1611</f>
        <v/>
      </c>
      <c r="B1611" s="6">
        <f>MOD(A1611-1,365)+1</f>
        <v/>
      </c>
      <c r="C1611" s="7">
        <f>NORM.S.INV(Data!X1611)</f>
        <v/>
      </c>
      <c r="D1611" s="7">
        <f>$J$3*D1610+$J$6*C1611</f>
        <v/>
      </c>
      <c r="E1611" s="12">
        <f>MAR1!$B$5+MAR1!$C$5*COS(2*PI()*B1611/365)+MAR1!$D$5*SIN(2*PI()*B1611/365)+D1611</f>
        <v/>
      </c>
    </row>
    <row r="1612">
      <c r="A1612" s="6">
        <f>Data!U1612</f>
        <v/>
      </c>
      <c r="B1612" s="6">
        <f>MOD(A1612-1,365)+1</f>
        <v/>
      </c>
      <c r="C1612" s="7">
        <f>NORM.S.INV(Data!X1612)</f>
        <v/>
      </c>
      <c r="D1612" s="7">
        <f>$J$3*D1611+$J$6*C1612</f>
        <v/>
      </c>
      <c r="E1612" s="12">
        <f>MAR1!$B$5+MAR1!$C$5*COS(2*PI()*B1612/365)+MAR1!$D$5*SIN(2*PI()*B1612/365)+D1612</f>
        <v/>
      </c>
    </row>
    <row r="1613">
      <c r="A1613" s="6">
        <f>Data!U1613</f>
        <v/>
      </c>
      <c r="B1613" s="6">
        <f>MOD(A1613-1,365)+1</f>
        <v/>
      </c>
      <c r="C1613" s="7">
        <f>NORM.S.INV(Data!X1613)</f>
        <v/>
      </c>
      <c r="D1613" s="7">
        <f>$J$3*D1612+$J$6*C1613</f>
        <v/>
      </c>
      <c r="E1613" s="12">
        <f>MAR1!$B$5+MAR1!$C$5*COS(2*PI()*B1613/365)+MAR1!$D$5*SIN(2*PI()*B1613/365)+D1613</f>
        <v/>
      </c>
    </row>
    <row r="1614">
      <c r="A1614" s="6">
        <f>Data!U1614</f>
        <v/>
      </c>
      <c r="B1614" s="6">
        <f>MOD(A1614-1,365)+1</f>
        <v/>
      </c>
      <c r="C1614" s="7">
        <f>NORM.S.INV(Data!X1614)</f>
        <v/>
      </c>
      <c r="D1614" s="7">
        <f>$J$3*D1613+$J$6*C1614</f>
        <v/>
      </c>
      <c r="E1614" s="12">
        <f>MAR1!$B$5+MAR1!$C$5*COS(2*PI()*B1614/365)+MAR1!$D$5*SIN(2*PI()*B1614/365)+D1614</f>
        <v/>
      </c>
    </row>
    <row r="1615">
      <c r="A1615" s="6">
        <f>Data!U1615</f>
        <v/>
      </c>
      <c r="B1615" s="6">
        <f>MOD(A1615-1,365)+1</f>
        <v/>
      </c>
      <c r="C1615" s="7">
        <f>NORM.S.INV(Data!X1615)</f>
        <v/>
      </c>
      <c r="D1615" s="7">
        <f>$J$3*D1614+$J$6*C1615</f>
        <v/>
      </c>
      <c r="E1615" s="12">
        <f>MAR1!$B$5+MAR1!$C$5*COS(2*PI()*B1615/365)+MAR1!$D$5*SIN(2*PI()*B1615/365)+D1615</f>
        <v/>
      </c>
    </row>
    <row r="1616">
      <c r="A1616" s="6">
        <f>Data!U1616</f>
        <v/>
      </c>
      <c r="B1616" s="6">
        <f>MOD(A1616-1,365)+1</f>
        <v/>
      </c>
      <c r="C1616" s="7">
        <f>NORM.S.INV(Data!X1616)</f>
        <v/>
      </c>
      <c r="D1616" s="7">
        <f>$J$3*D1615+$J$6*C1616</f>
        <v/>
      </c>
      <c r="E1616" s="12">
        <f>MAR1!$B$5+MAR1!$C$5*COS(2*PI()*B1616/365)+MAR1!$D$5*SIN(2*PI()*B1616/365)+D1616</f>
        <v/>
      </c>
    </row>
    <row r="1617">
      <c r="A1617" s="6">
        <f>Data!U1617</f>
        <v/>
      </c>
      <c r="B1617" s="6">
        <f>MOD(A1617-1,365)+1</f>
        <v/>
      </c>
      <c r="C1617" s="7">
        <f>NORM.S.INV(Data!X1617)</f>
        <v/>
      </c>
      <c r="D1617" s="7">
        <f>$J$3*D1616+$J$6*C1617</f>
        <v/>
      </c>
      <c r="E1617" s="12">
        <f>MAR1!$B$5+MAR1!$C$5*COS(2*PI()*B1617/365)+MAR1!$D$5*SIN(2*PI()*B1617/365)+D1617</f>
        <v/>
      </c>
    </row>
    <row r="1618">
      <c r="A1618" s="6">
        <f>Data!U1618</f>
        <v/>
      </c>
      <c r="B1618" s="6">
        <f>MOD(A1618-1,365)+1</f>
        <v/>
      </c>
      <c r="C1618" s="7">
        <f>NORM.S.INV(Data!X1618)</f>
        <v/>
      </c>
      <c r="D1618" s="7">
        <f>$J$3*D1617+$J$6*C1618</f>
        <v/>
      </c>
      <c r="E1618" s="12">
        <f>MAR1!$B$5+MAR1!$C$5*COS(2*PI()*B1618/365)+MAR1!$D$5*SIN(2*PI()*B1618/365)+D1618</f>
        <v/>
      </c>
    </row>
    <row r="1619">
      <c r="A1619" s="6">
        <f>Data!U1619</f>
        <v/>
      </c>
      <c r="B1619" s="6">
        <f>MOD(A1619-1,365)+1</f>
        <v/>
      </c>
      <c r="C1619" s="7">
        <f>NORM.S.INV(Data!X1619)</f>
        <v/>
      </c>
      <c r="D1619" s="7">
        <f>$J$3*D1618+$J$6*C1619</f>
        <v/>
      </c>
      <c r="E1619" s="12">
        <f>MAR1!$B$5+MAR1!$C$5*COS(2*PI()*B1619/365)+MAR1!$D$5*SIN(2*PI()*B1619/365)+D1619</f>
        <v/>
      </c>
    </row>
    <row r="1620">
      <c r="A1620" s="6">
        <f>Data!U1620</f>
        <v/>
      </c>
      <c r="B1620" s="6">
        <f>MOD(A1620-1,365)+1</f>
        <v/>
      </c>
      <c r="C1620" s="7">
        <f>NORM.S.INV(Data!X1620)</f>
        <v/>
      </c>
      <c r="D1620" s="7">
        <f>$J$3*D1619+$J$6*C1620</f>
        <v/>
      </c>
      <c r="E1620" s="12">
        <f>MAR1!$B$5+MAR1!$C$5*COS(2*PI()*B1620/365)+MAR1!$D$5*SIN(2*PI()*B1620/365)+D1620</f>
        <v/>
      </c>
    </row>
    <row r="1621">
      <c r="A1621" s="6">
        <f>Data!U1621</f>
        <v/>
      </c>
      <c r="B1621" s="6">
        <f>MOD(A1621-1,365)+1</f>
        <v/>
      </c>
      <c r="C1621" s="7">
        <f>NORM.S.INV(Data!X1621)</f>
        <v/>
      </c>
      <c r="D1621" s="7">
        <f>$J$3*D1620+$J$6*C1621</f>
        <v/>
      </c>
      <c r="E1621" s="12">
        <f>MAR1!$B$5+MAR1!$C$5*COS(2*PI()*B1621/365)+MAR1!$D$5*SIN(2*PI()*B1621/365)+D1621</f>
        <v/>
      </c>
    </row>
    <row r="1622">
      <c r="A1622" s="6">
        <f>Data!U1622</f>
        <v/>
      </c>
      <c r="B1622" s="6">
        <f>MOD(A1622-1,365)+1</f>
        <v/>
      </c>
      <c r="C1622" s="7">
        <f>NORM.S.INV(Data!X1622)</f>
        <v/>
      </c>
      <c r="D1622" s="7">
        <f>$J$3*D1621+$J$6*C1622</f>
        <v/>
      </c>
      <c r="E1622" s="12">
        <f>MAR1!$B$5+MAR1!$C$5*COS(2*PI()*B1622/365)+MAR1!$D$5*SIN(2*PI()*B1622/365)+D1622</f>
        <v/>
      </c>
    </row>
    <row r="1623">
      <c r="A1623" s="6">
        <f>Data!U1623</f>
        <v/>
      </c>
      <c r="B1623" s="6">
        <f>MOD(A1623-1,365)+1</f>
        <v/>
      </c>
      <c r="C1623" s="7">
        <f>NORM.S.INV(Data!X1623)</f>
        <v/>
      </c>
      <c r="D1623" s="7">
        <f>$J$3*D1622+$J$6*C1623</f>
        <v/>
      </c>
      <c r="E1623" s="12">
        <f>MAR1!$B$5+MAR1!$C$5*COS(2*PI()*B1623/365)+MAR1!$D$5*SIN(2*PI()*B1623/365)+D1623</f>
        <v/>
      </c>
    </row>
    <row r="1624">
      <c r="A1624" s="6">
        <f>Data!U1624</f>
        <v/>
      </c>
      <c r="B1624" s="6">
        <f>MOD(A1624-1,365)+1</f>
        <v/>
      </c>
      <c r="C1624" s="7">
        <f>NORM.S.INV(Data!X1624)</f>
        <v/>
      </c>
      <c r="D1624" s="7">
        <f>$J$3*D1623+$J$6*C1624</f>
        <v/>
      </c>
      <c r="E1624" s="12">
        <f>MAR1!$B$5+MAR1!$C$5*COS(2*PI()*B1624/365)+MAR1!$D$5*SIN(2*PI()*B1624/365)+D1624</f>
        <v/>
      </c>
    </row>
    <row r="1625">
      <c r="A1625" s="6">
        <f>Data!U1625</f>
        <v/>
      </c>
      <c r="B1625" s="6">
        <f>MOD(A1625-1,365)+1</f>
        <v/>
      </c>
      <c r="C1625" s="7">
        <f>NORM.S.INV(Data!X1625)</f>
        <v/>
      </c>
      <c r="D1625" s="7">
        <f>$J$3*D1624+$J$6*C1625</f>
        <v/>
      </c>
      <c r="E1625" s="12">
        <f>MAR1!$B$5+MAR1!$C$5*COS(2*PI()*B1625/365)+MAR1!$D$5*SIN(2*PI()*B1625/365)+D1625</f>
        <v/>
      </c>
    </row>
    <row r="1626">
      <c r="A1626" s="6">
        <f>Data!U1626</f>
        <v/>
      </c>
      <c r="B1626" s="6">
        <f>MOD(A1626-1,365)+1</f>
        <v/>
      </c>
      <c r="C1626" s="7">
        <f>NORM.S.INV(Data!X1626)</f>
        <v/>
      </c>
      <c r="D1626" s="7">
        <f>$J$3*D1625+$J$6*C1626</f>
        <v/>
      </c>
      <c r="E1626" s="12">
        <f>MAR1!$B$5+MAR1!$C$5*COS(2*PI()*B1626/365)+MAR1!$D$5*SIN(2*PI()*B1626/365)+D1626</f>
        <v/>
      </c>
    </row>
    <row r="1627">
      <c r="A1627" s="6">
        <f>Data!U1627</f>
        <v/>
      </c>
      <c r="B1627" s="6">
        <f>MOD(A1627-1,365)+1</f>
        <v/>
      </c>
      <c r="C1627" s="7">
        <f>NORM.S.INV(Data!X1627)</f>
        <v/>
      </c>
      <c r="D1627" s="7">
        <f>$J$3*D1626+$J$6*C1627</f>
        <v/>
      </c>
      <c r="E1627" s="12">
        <f>MAR1!$B$5+MAR1!$C$5*COS(2*PI()*B1627/365)+MAR1!$D$5*SIN(2*PI()*B1627/365)+D1627</f>
        <v/>
      </c>
    </row>
    <row r="1628">
      <c r="A1628" s="6">
        <f>Data!U1628</f>
        <v/>
      </c>
      <c r="B1628" s="6">
        <f>MOD(A1628-1,365)+1</f>
        <v/>
      </c>
      <c r="C1628" s="7">
        <f>NORM.S.INV(Data!X1628)</f>
        <v/>
      </c>
      <c r="D1628" s="7">
        <f>$J$3*D1627+$J$6*C1628</f>
        <v/>
      </c>
      <c r="E1628" s="12">
        <f>MAR1!$B$5+MAR1!$C$5*COS(2*PI()*B1628/365)+MAR1!$D$5*SIN(2*PI()*B1628/365)+D1628</f>
        <v/>
      </c>
    </row>
    <row r="1629">
      <c r="A1629" s="6">
        <f>Data!U1629</f>
        <v/>
      </c>
      <c r="B1629" s="6">
        <f>MOD(A1629-1,365)+1</f>
        <v/>
      </c>
      <c r="C1629" s="7">
        <f>NORM.S.INV(Data!X1629)</f>
        <v/>
      </c>
      <c r="D1629" s="7">
        <f>$J$3*D1628+$J$6*C1629</f>
        <v/>
      </c>
      <c r="E1629" s="12">
        <f>MAR1!$B$5+MAR1!$C$5*COS(2*PI()*B1629/365)+MAR1!$D$5*SIN(2*PI()*B1629/365)+D1629</f>
        <v/>
      </c>
    </row>
    <row r="1630">
      <c r="A1630" s="6">
        <f>Data!U1630</f>
        <v/>
      </c>
      <c r="B1630" s="6">
        <f>MOD(A1630-1,365)+1</f>
        <v/>
      </c>
      <c r="C1630" s="7">
        <f>NORM.S.INV(Data!X1630)</f>
        <v/>
      </c>
      <c r="D1630" s="7">
        <f>$J$3*D1629+$J$6*C1630</f>
        <v/>
      </c>
      <c r="E1630" s="12">
        <f>MAR1!$B$5+MAR1!$C$5*COS(2*PI()*B1630/365)+MAR1!$D$5*SIN(2*PI()*B1630/365)+D1630</f>
        <v/>
      </c>
    </row>
    <row r="1631">
      <c r="A1631" s="6">
        <f>Data!U1631</f>
        <v/>
      </c>
      <c r="B1631" s="6">
        <f>MOD(A1631-1,365)+1</f>
        <v/>
      </c>
      <c r="C1631" s="7">
        <f>NORM.S.INV(Data!X1631)</f>
        <v/>
      </c>
      <c r="D1631" s="7">
        <f>$J$3*D1630+$J$6*C1631</f>
        <v/>
      </c>
      <c r="E1631" s="12">
        <f>MAR1!$B$5+MAR1!$C$5*COS(2*PI()*B1631/365)+MAR1!$D$5*SIN(2*PI()*B1631/365)+D1631</f>
        <v/>
      </c>
    </row>
    <row r="1632">
      <c r="A1632" s="6">
        <f>Data!U1632</f>
        <v/>
      </c>
      <c r="B1632" s="6">
        <f>MOD(A1632-1,365)+1</f>
        <v/>
      </c>
      <c r="C1632" s="7">
        <f>NORM.S.INV(Data!X1632)</f>
        <v/>
      </c>
      <c r="D1632" s="7">
        <f>$J$3*D1631+$J$6*C1632</f>
        <v/>
      </c>
      <c r="E1632" s="12">
        <f>MAR1!$B$5+MAR1!$C$5*COS(2*PI()*B1632/365)+MAR1!$D$5*SIN(2*PI()*B1632/365)+D1632</f>
        <v/>
      </c>
    </row>
    <row r="1633">
      <c r="A1633" s="6">
        <f>Data!U1633</f>
        <v/>
      </c>
      <c r="B1633" s="6">
        <f>MOD(A1633-1,365)+1</f>
        <v/>
      </c>
      <c r="C1633" s="7">
        <f>NORM.S.INV(Data!X1633)</f>
        <v/>
      </c>
      <c r="D1633" s="7">
        <f>$J$3*D1632+$J$6*C1633</f>
        <v/>
      </c>
      <c r="E1633" s="12">
        <f>MAR1!$B$5+MAR1!$C$5*COS(2*PI()*B1633/365)+MAR1!$D$5*SIN(2*PI()*B1633/365)+D1633</f>
        <v/>
      </c>
    </row>
    <row r="1634">
      <c r="A1634" s="6">
        <f>Data!U1634</f>
        <v/>
      </c>
      <c r="B1634" s="6">
        <f>MOD(A1634-1,365)+1</f>
        <v/>
      </c>
      <c r="C1634" s="7">
        <f>NORM.S.INV(Data!X1634)</f>
        <v/>
      </c>
      <c r="D1634" s="7">
        <f>$J$3*D1633+$J$6*C1634</f>
        <v/>
      </c>
      <c r="E1634" s="12">
        <f>MAR1!$B$5+MAR1!$C$5*COS(2*PI()*B1634/365)+MAR1!$D$5*SIN(2*PI()*B1634/365)+D1634</f>
        <v/>
      </c>
    </row>
    <row r="1635">
      <c r="A1635" s="6">
        <f>Data!U1635</f>
        <v/>
      </c>
      <c r="B1635" s="6">
        <f>MOD(A1635-1,365)+1</f>
        <v/>
      </c>
      <c r="C1635" s="7">
        <f>NORM.S.INV(Data!X1635)</f>
        <v/>
      </c>
      <c r="D1635" s="7">
        <f>$J$3*D1634+$J$6*C1635</f>
        <v/>
      </c>
      <c r="E1635" s="12">
        <f>MAR1!$B$5+MAR1!$C$5*COS(2*PI()*B1635/365)+MAR1!$D$5*SIN(2*PI()*B1635/365)+D1635</f>
        <v/>
      </c>
    </row>
    <row r="1636">
      <c r="A1636" s="6">
        <f>Data!U1636</f>
        <v/>
      </c>
      <c r="B1636" s="6">
        <f>MOD(A1636-1,365)+1</f>
        <v/>
      </c>
      <c r="C1636" s="7">
        <f>NORM.S.INV(Data!X1636)</f>
        <v/>
      </c>
      <c r="D1636" s="7">
        <f>$J$3*D1635+$J$6*C1636</f>
        <v/>
      </c>
      <c r="E1636" s="12">
        <f>MAR1!$B$5+MAR1!$C$5*COS(2*PI()*B1636/365)+MAR1!$D$5*SIN(2*PI()*B1636/365)+D1636</f>
        <v/>
      </c>
    </row>
    <row r="1637">
      <c r="A1637" s="6">
        <f>Data!U1637</f>
        <v/>
      </c>
      <c r="B1637" s="6">
        <f>MOD(A1637-1,365)+1</f>
        <v/>
      </c>
      <c r="C1637" s="7">
        <f>NORM.S.INV(Data!X1637)</f>
        <v/>
      </c>
      <c r="D1637" s="7">
        <f>$J$3*D1636+$J$6*C1637</f>
        <v/>
      </c>
      <c r="E1637" s="12">
        <f>MAR1!$B$5+MAR1!$C$5*COS(2*PI()*B1637/365)+MAR1!$D$5*SIN(2*PI()*B1637/365)+D1637</f>
        <v/>
      </c>
    </row>
    <row r="1638">
      <c r="A1638" s="6">
        <f>Data!U1638</f>
        <v/>
      </c>
      <c r="B1638" s="6">
        <f>MOD(A1638-1,365)+1</f>
        <v/>
      </c>
      <c r="C1638" s="7">
        <f>NORM.S.INV(Data!X1638)</f>
        <v/>
      </c>
      <c r="D1638" s="7">
        <f>$J$3*D1637+$J$6*C1638</f>
        <v/>
      </c>
      <c r="E1638" s="12">
        <f>MAR1!$B$5+MAR1!$C$5*COS(2*PI()*B1638/365)+MAR1!$D$5*SIN(2*PI()*B1638/365)+D1638</f>
        <v/>
      </c>
    </row>
    <row r="1639">
      <c r="A1639" s="6">
        <f>Data!U1639</f>
        <v/>
      </c>
      <c r="B1639" s="6">
        <f>MOD(A1639-1,365)+1</f>
        <v/>
      </c>
      <c r="C1639" s="7">
        <f>NORM.S.INV(Data!X1639)</f>
        <v/>
      </c>
      <c r="D1639" s="7">
        <f>$J$3*D1638+$J$6*C1639</f>
        <v/>
      </c>
      <c r="E1639" s="12">
        <f>MAR1!$B$5+MAR1!$C$5*COS(2*PI()*B1639/365)+MAR1!$D$5*SIN(2*PI()*B1639/365)+D1639</f>
        <v/>
      </c>
    </row>
    <row r="1640">
      <c r="A1640" s="6">
        <f>Data!U1640</f>
        <v/>
      </c>
      <c r="B1640" s="6">
        <f>MOD(A1640-1,365)+1</f>
        <v/>
      </c>
      <c r="C1640" s="7">
        <f>NORM.S.INV(Data!X1640)</f>
        <v/>
      </c>
      <c r="D1640" s="7">
        <f>$J$3*D1639+$J$6*C1640</f>
        <v/>
      </c>
      <c r="E1640" s="12">
        <f>MAR1!$B$5+MAR1!$C$5*COS(2*PI()*B1640/365)+MAR1!$D$5*SIN(2*PI()*B1640/365)+D1640</f>
        <v/>
      </c>
    </row>
    <row r="1641">
      <c r="A1641" s="6">
        <f>Data!U1641</f>
        <v/>
      </c>
      <c r="B1641" s="6">
        <f>MOD(A1641-1,365)+1</f>
        <v/>
      </c>
      <c r="C1641" s="7">
        <f>NORM.S.INV(Data!X1641)</f>
        <v/>
      </c>
      <c r="D1641" s="7">
        <f>$J$3*D1640+$J$6*C1641</f>
        <v/>
      </c>
      <c r="E1641" s="12">
        <f>MAR1!$B$5+MAR1!$C$5*COS(2*PI()*B1641/365)+MAR1!$D$5*SIN(2*PI()*B1641/365)+D1641</f>
        <v/>
      </c>
    </row>
    <row r="1642">
      <c r="A1642" s="6">
        <f>Data!U1642</f>
        <v/>
      </c>
      <c r="B1642" s="6">
        <f>MOD(A1642-1,365)+1</f>
        <v/>
      </c>
      <c r="C1642" s="7">
        <f>NORM.S.INV(Data!X1642)</f>
        <v/>
      </c>
      <c r="D1642" s="7">
        <f>$J$3*D1641+$J$6*C1642</f>
        <v/>
      </c>
      <c r="E1642" s="12">
        <f>MAR1!$B$5+MAR1!$C$5*COS(2*PI()*B1642/365)+MAR1!$D$5*SIN(2*PI()*B1642/365)+D1642</f>
        <v/>
      </c>
    </row>
    <row r="1643">
      <c r="A1643" s="6">
        <f>Data!U1643</f>
        <v/>
      </c>
      <c r="B1643" s="6">
        <f>MOD(A1643-1,365)+1</f>
        <v/>
      </c>
      <c r="C1643" s="7">
        <f>NORM.S.INV(Data!X1643)</f>
        <v/>
      </c>
      <c r="D1643" s="7">
        <f>$J$3*D1642+$J$6*C1643</f>
        <v/>
      </c>
      <c r="E1643" s="12">
        <f>MAR1!$B$5+MAR1!$C$5*COS(2*PI()*B1643/365)+MAR1!$D$5*SIN(2*PI()*B1643/365)+D1643</f>
        <v/>
      </c>
    </row>
    <row r="1644">
      <c r="A1644" s="6">
        <f>Data!U1644</f>
        <v/>
      </c>
      <c r="B1644" s="6">
        <f>MOD(A1644-1,365)+1</f>
        <v/>
      </c>
      <c r="C1644" s="7">
        <f>NORM.S.INV(Data!X1644)</f>
        <v/>
      </c>
      <c r="D1644" s="7">
        <f>$J$3*D1643+$J$6*C1644</f>
        <v/>
      </c>
      <c r="E1644" s="12">
        <f>MAR1!$B$5+MAR1!$C$5*COS(2*PI()*B1644/365)+MAR1!$D$5*SIN(2*PI()*B1644/365)+D1644</f>
        <v/>
      </c>
    </row>
    <row r="1645">
      <c r="A1645" s="6">
        <f>Data!U1645</f>
        <v/>
      </c>
      <c r="B1645" s="6">
        <f>MOD(A1645-1,365)+1</f>
        <v/>
      </c>
      <c r="C1645" s="7">
        <f>NORM.S.INV(Data!X1645)</f>
        <v/>
      </c>
      <c r="D1645" s="7">
        <f>$J$3*D1644+$J$6*C1645</f>
        <v/>
      </c>
      <c r="E1645" s="12">
        <f>MAR1!$B$5+MAR1!$C$5*COS(2*PI()*B1645/365)+MAR1!$D$5*SIN(2*PI()*B1645/365)+D1645</f>
        <v/>
      </c>
    </row>
    <row r="1646">
      <c r="A1646" s="6">
        <f>Data!U1646</f>
        <v/>
      </c>
      <c r="B1646" s="6">
        <f>MOD(A1646-1,365)+1</f>
        <v/>
      </c>
      <c r="C1646" s="7">
        <f>NORM.S.INV(Data!X1646)</f>
        <v/>
      </c>
      <c r="D1646" s="7">
        <f>$J$3*D1645+$J$6*C1646</f>
        <v/>
      </c>
      <c r="E1646" s="12">
        <f>MAR1!$B$5+MAR1!$C$5*COS(2*PI()*B1646/365)+MAR1!$D$5*SIN(2*PI()*B1646/365)+D1646</f>
        <v/>
      </c>
    </row>
    <row r="1647">
      <c r="A1647" s="6">
        <f>Data!U1647</f>
        <v/>
      </c>
      <c r="B1647" s="6">
        <f>MOD(A1647-1,365)+1</f>
        <v/>
      </c>
      <c r="C1647" s="7">
        <f>NORM.S.INV(Data!X1647)</f>
        <v/>
      </c>
      <c r="D1647" s="7">
        <f>$J$3*D1646+$J$6*C1647</f>
        <v/>
      </c>
      <c r="E1647" s="12">
        <f>MAR1!$B$5+MAR1!$C$5*COS(2*PI()*B1647/365)+MAR1!$D$5*SIN(2*PI()*B1647/365)+D1647</f>
        <v/>
      </c>
    </row>
    <row r="1648">
      <c r="A1648" s="6">
        <f>Data!U1648</f>
        <v/>
      </c>
      <c r="B1648" s="6">
        <f>MOD(A1648-1,365)+1</f>
        <v/>
      </c>
      <c r="C1648" s="7">
        <f>NORM.S.INV(Data!X1648)</f>
        <v/>
      </c>
      <c r="D1648" s="7">
        <f>$J$3*D1647+$J$6*C1648</f>
        <v/>
      </c>
      <c r="E1648" s="12">
        <f>MAR1!$B$5+MAR1!$C$5*COS(2*PI()*B1648/365)+MAR1!$D$5*SIN(2*PI()*B1648/365)+D1648</f>
        <v/>
      </c>
    </row>
    <row r="1649">
      <c r="A1649" s="6">
        <f>Data!U1649</f>
        <v/>
      </c>
      <c r="B1649" s="6">
        <f>MOD(A1649-1,365)+1</f>
        <v/>
      </c>
      <c r="C1649" s="7">
        <f>NORM.S.INV(Data!X1649)</f>
        <v/>
      </c>
      <c r="D1649" s="7">
        <f>$J$3*D1648+$J$6*C1649</f>
        <v/>
      </c>
      <c r="E1649" s="12">
        <f>MAR1!$B$5+MAR1!$C$5*COS(2*PI()*B1649/365)+MAR1!$D$5*SIN(2*PI()*B1649/365)+D1649</f>
        <v/>
      </c>
    </row>
    <row r="1650">
      <c r="A1650" s="6">
        <f>Data!U1650</f>
        <v/>
      </c>
      <c r="B1650" s="6">
        <f>MOD(A1650-1,365)+1</f>
        <v/>
      </c>
      <c r="C1650" s="7">
        <f>NORM.S.INV(Data!X1650)</f>
        <v/>
      </c>
      <c r="D1650" s="7">
        <f>$J$3*D1649+$J$6*C1650</f>
        <v/>
      </c>
      <c r="E1650" s="12">
        <f>MAR1!$B$5+MAR1!$C$5*COS(2*PI()*B1650/365)+MAR1!$D$5*SIN(2*PI()*B1650/365)+D1650</f>
        <v/>
      </c>
    </row>
    <row r="1651">
      <c r="A1651" s="6">
        <f>Data!U1651</f>
        <v/>
      </c>
      <c r="B1651" s="6">
        <f>MOD(A1651-1,365)+1</f>
        <v/>
      </c>
      <c r="C1651" s="7">
        <f>NORM.S.INV(Data!X1651)</f>
        <v/>
      </c>
      <c r="D1651" s="7">
        <f>$J$3*D1650+$J$6*C1651</f>
        <v/>
      </c>
      <c r="E1651" s="12">
        <f>MAR1!$B$5+MAR1!$C$5*COS(2*PI()*B1651/365)+MAR1!$D$5*SIN(2*PI()*B1651/365)+D1651</f>
        <v/>
      </c>
    </row>
    <row r="1652">
      <c r="A1652" s="6">
        <f>Data!U1652</f>
        <v/>
      </c>
      <c r="B1652" s="6">
        <f>MOD(A1652-1,365)+1</f>
        <v/>
      </c>
      <c r="C1652" s="7">
        <f>NORM.S.INV(Data!X1652)</f>
        <v/>
      </c>
      <c r="D1652" s="7">
        <f>$J$3*D1651+$J$6*C1652</f>
        <v/>
      </c>
      <c r="E1652" s="12">
        <f>MAR1!$B$5+MAR1!$C$5*COS(2*PI()*B1652/365)+MAR1!$D$5*SIN(2*PI()*B1652/365)+D1652</f>
        <v/>
      </c>
    </row>
    <row r="1653">
      <c r="A1653" s="6">
        <f>Data!U1653</f>
        <v/>
      </c>
      <c r="B1653" s="6">
        <f>MOD(A1653-1,365)+1</f>
        <v/>
      </c>
      <c r="C1653" s="7">
        <f>NORM.S.INV(Data!X1653)</f>
        <v/>
      </c>
      <c r="D1653" s="7">
        <f>$J$3*D1652+$J$6*C1653</f>
        <v/>
      </c>
      <c r="E1653" s="12">
        <f>MAR1!$B$5+MAR1!$C$5*COS(2*PI()*B1653/365)+MAR1!$D$5*SIN(2*PI()*B1653/365)+D1653</f>
        <v/>
      </c>
    </row>
    <row r="1654">
      <c r="A1654" s="6">
        <f>Data!U1654</f>
        <v/>
      </c>
      <c r="B1654" s="6">
        <f>MOD(A1654-1,365)+1</f>
        <v/>
      </c>
      <c r="C1654" s="7">
        <f>NORM.S.INV(Data!X1654)</f>
        <v/>
      </c>
      <c r="D1654" s="7">
        <f>$J$3*D1653+$J$6*C1654</f>
        <v/>
      </c>
      <c r="E1654" s="12">
        <f>MAR1!$B$5+MAR1!$C$5*COS(2*PI()*B1654/365)+MAR1!$D$5*SIN(2*PI()*B1654/365)+D1654</f>
        <v/>
      </c>
    </row>
    <row r="1655">
      <c r="A1655" s="6">
        <f>Data!U1655</f>
        <v/>
      </c>
      <c r="B1655" s="6">
        <f>MOD(A1655-1,365)+1</f>
        <v/>
      </c>
      <c r="C1655" s="7">
        <f>NORM.S.INV(Data!X1655)</f>
        <v/>
      </c>
      <c r="D1655" s="7">
        <f>$J$3*D1654+$J$6*C1655</f>
        <v/>
      </c>
      <c r="E1655" s="12">
        <f>MAR1!$B$5+MAR1!$C$5*COS(2*PI()*B1655/365)+MAR1!$D$5*SIN(2*PI()*B1655/365)+D1655</f>
        <v/>
      </c>
    </row>
    <row r="1656">
      <c r="A1656" s="6">
        <f>Data!U1656</f>
        <v/>
      </c>
      <c r="B1656" s="6">
        <f>MOD(A1656-1,365)+1</f>
        <v/>
      </c>
      <c r="C1656" s="7">
        <f>NORM.S.INV(Data!X1656)</f>
        <v/>
      </c>
      <c r="D1656" s="7">
        <f>$J$3*D1655+$J$6*C1656</f>
        <v/>
      </c>
      <c r="E1656" s="12">
        <f>MAR1!$B$5+MAR1!$C$5*COS(2*PI()*B1656/365)+MAR1!$D$5*SIN(2*PI()*B1656/365)+D1656</f>
        <v/>
      </c>
    </row>
    <row r="1657">
      <c r="A1657" s="6">
        <f>Data!U1657</f>
        <v/>
      </c>
      <c r="B1657" s="6">
        <f>MOD(A1657-1,365)+1</f>
        <v/>
      </c>
      <c r="C1657" s="7">
        <f>NORM.S.INV(Data!X1657)</f>
        <v/>
      </c>
      <c r="D1657" s="7">
        <f>$J$3*D1656+$J$6*C1657</f>
        <v/>
      </c>
      <c r="E1657" s="12">
        <f>MAR1!$B$5+MAR1!$C$5*COS(2*PI()*B1657/365)+MAR1!$D$5*SIN(2*PI()*B1657/365)+D1657</f>
        <v/>
      </c>
    </row>
    <row r="1658">
      <c r="A1658" s="6">
        <f>Data!U1658</f>
        <v/>
      </c>
      <c r="B1658" s="6">
        <f>MOD(A1658-1,365)+1</f>
        <v/>
      </c>
      <c r="C1658" s="7">
        <f>NORM.S.INV(Data!X1658)</f>
        <v/>
      </c>
      <c r="D1658" s="7">
        <f>$J$3*D1657+$J$6*C1658</f>
        <v/>
      </c>
      <c r="E1658" s="12">
        <f>MAR1!$B$5+MAR1!$C$5*COS(2*PI()*B1658/365)+MAR1!$D$5*SIN(2*PI()*B1658/365)+D1658</f>
        <v/>
      </c>
    </row>
    <row r="1659">
      <c r="A1659" s="6">
        <f>Data!U1659</f>
        <v/>
      </c>
      <c r="B1659" s="6">
        <f>MOD(A1659-1,365)+1</f>
        <v/>
      </c>
      <c r="C1659" s="7">
        <f>NORM.S.INV(Data!X1659)</f>
        <v/>
      </c>
      <c r="D1659" s="7">
        <f>$J$3*D1658+$J$6*C1659</f>
        <v/>
      </c>
      <c r="E1659" s="12">
        <f>MAR1!$B$5+MAR1!$C$5*COS(2*PI()*B1659/365)+MAR1!$D$5*SIN(2*PI()*B1659/365)+D1659</f>
        <v/>
      </c>
    </row>
    <row r="1660">
      <c r="A1660" s="6">
        <f>Data!U1660</f>
        <v/>
      </c>
      <c r="B1660" s="6">
        <f>MOD(A1660-1,365)+1</f>
        <v/>
      </c>
      <c r="C1660" s="7">
        <f>NORM.S.INV(Data!X1660)</f>
        <v/>
      </c>
      <c r="D1660" s="7">
        <f>$J$3*D1659+$J$6*C1660</f>
        <v/>
      </c>
      <c r="E1660" s="12">
        <f>MAR1!$B$5+MAR1!$C$5*COS(2*PI()*B1660/365)+MAR1!$D$5*SIN(2*PI()*B1660/365)+D1660</f>
        <v/>
      </c>
    </row>
    <row r="1661">
      <c r="A1661" s="6">
        <f>Data!U1661</f>
        <v/>
      </c>
      <c r="B1661" s="6">
        <f>MOD(A1661-1,365)+1</f>
        <v/>
      </c>
      <c r="C1661" s="7">
        <f>NORM.S.INV(Data!X1661)</f>
        <v/>
      </c>
      <c r="D1661" s="7">
        <f>$J$3*D1660+$J$6*C1661</f>
        <v/>
      </c>
      <c r="E1661" s="12">
        <f>MAR1!$B$5+MAR1!$C$5*COS(2*PI()*B1661/365)+MAR1!$D$5*SIN(2*PI()*B1661/365)+D1661</f>
        <v/>
      </c>
    </row>
    <row r="1662">
      <c r="A1662" s="6">
        <f>Data!U1662</f>
        <v/>
      </c>
      <c r="B1662" s="6">
        <f>MOD(A1662-1,365)+1</f>
        <v/>
      </c>
      <c r="C1662" s="7">
        <f>NORM.S.INV(Data!X1662)</f>
        <v/>
      </c>
      <c r="D1662" s="7">
        <f>$J$3*D1661+$J$6*C1662</f>
        <v/>
      </c>
      <c r="E1662" s="12">
        <f>MAR1!$B$5+MAR1!$C$5*COS(2*PI()*B1662/365)+MAR1!$D$5*SIN(2*PI()*B1662/365)+D1662</f>
        <v/>
      </c>
    </row>
    <row r="1663">
      <c r="A1663" s="6">
        <f>Data!U1663</f>
        <v/>
      </c>
      <c r="B1663" s="6">
        <f>MOD(A1663-1,365)+1</f>
        <v/>
      </c>
      <c r="C1663" s="7">
        <f>NORM.S.INV(Data!X1663)</f>
        <v/>
      </c>
      <c r="D1663" s="7">
        <f>$J$3*D1662+$J$6*C1663</f>
        <v/>
      </c>
      <c r="E1663" s="12">
        <f>MAR1!$B$5+MAR1!$C$5*COS(2*PI()*B1663/365)+MAR1!$D$5*SIN(2*PI()*B1663/365)+D1663</f>
        <v/>
      </c>
    </row>
    <row r="1664">
      <c r="A1664" s="6">
        <f>Data!U1664</f>
        <v/>
      </c>
      <c r="B1664" s="6">
        <f>MOD(A1664-1,365)+1</f>
        <v/>
      </c>
      <c r="C1664" s="7">
        <f>NORM.S.INV(Data!X1664)</f>
        <v/>
      </c>
      <c r="D1664" s="7">
        <f>$J$3*D1663+$J$6*C1664</f>
        <v/>
      </c>
      <c r="E1664" s="12">
        <f>MAR1!$B$5+MAR1!$C$5*COS(2*PI()*B1664/365)+MAR1!$D$5*SIN(2*PI()*B1664/365)+D1664</f>
        <v/>
      </c>
    </row>
    <row r="1665">
      <c r="A1665" s="6">
        <f>Data!U1665</f>
        <v/>
      </c>
      <c r="B1665" s="6">
        <f>MOD(A1665-1,365)+1</f>
        <v/>
      </c>
      <c r="C1665" s="7">
        <f>NORM.S.INV(Data!X1665)</f>
        <v/>
      </c>
      <c r="D1665" s="7">
        <f>$J$3*D1664+$J$6*C1665</f>
        <v/>
      </c>
      <c r="E1665" s="12">
        <f>MAR1!$B$5+MAR1!$C$5*COS(2*PI()*B1665/365)+MAR1!$D$5*SIN(2*PI()*B1665/365)+D1665</f>
        <v/>
      </c>
    </row>
    <row r="1666">
      <c r="A1666" s="6">
        <f>Data!U1666</f>
        <v/>
      </c>
      <c r="B1666" s="6">
        <f>MOD(A1666-1,365)+1</f>
        <v/>
      </c>
      <c r="C1666" s="7">
        <f>NORM.S.INV(Data!X1666)</f>
        <v/>
      </c>
      <c r="D1666" s="7">
        <f>$J$3*D1665+$J$6*C1666</f>
        <v/>
      </c>
      <c r="E1666" s="12">
        <f>MAR1!$B$5+MAR1!$C$5*COS(2*PI()*B1666/365)+MAR1!$D$5*SIN(2*PI()*B1666/365)+D1666</f>
        <v/>
      </c>
    </row>
    <row r="1667">
      <c r="A1667" s="6">
        <f>Data!U1667</f>
        <v/>
      </c>
      <c r="B1667" s="6">
        <f>MOD(A1667-1,365)+1</f>
        <v/>
      </c>
      <c r="C1667" s="7">
        <f>NORM.S.INV(Data!X1667)</f>
        <v/>
      </c>
      <c r="D1667" s="7">
        <f>$J$3*D1666+$J$6*C1667</f>
        <v/>
      </c>
      <c r="E1667" s="12">
        <f>MAR1!$B$5+MAR1!$C$5*COS(2*PI()*B1667/365)+MAR1!$D$5*SIN(2*PI()*B1667/365)+D1667</f>
        <v/>
      </c>
    </row>
    <row r="1668">
      <c r="A1668" s="6">
        <f>Data!U1668</f>
        <v/>
      </c>
      <c r="B1668" s="6">
        <f>MOD(A1668-1,365)+1</f>
        <v/>
      </c>
      <c r="C1668" s="7">
        <f>NORM.S.INV(Data!X1668)</f>
        <v/>
      </c>
      <c r="D1668" s="7">
        <f>$J$3*D1667+$J$6*C1668</f>
        <v/>
      </c>
      <c r="E1668" s="12">
        <f>MAR1!$B$5+MAR1!$C$5*COS(2*PI()*B1668/365)+MAR1!$D$5*SIN(2*PI()*B1668/365)+D1668</f>
        <v/>
      </c>
    </row>
    <row r="1669">
      <c r="A1669" s="6">
        <f>Data!U1669</f>
        <v/>
      </c>
      <c r="B1669" s="6">
        <f>MOD(A1669-1,365)+1</f>
        <v/>
      </c>
      <c r="C1669" s="7">
        <f>NORM.S.INV(Data!X1669)</f>
        <v/>
      </c>
      <c r="D1669" s="7">
        <f>$J$3*D1668+$J$6*C1669</f>
        <v/>
      </c>
      <c r="E1669" s="12">
        <f>MAR1!$B$5+MAR1!$C$5*COS(2*PI()*B1669/365)+MAR1!$D$5*SIN(2*PI()*B1669/365)+D1669</f>
        <v/>
      </c>
    </row>
    <row r="1670">
      <c r="A1670" s="6">
        <f>Data!U1670</f>
        <v/>
      </c>
      <c r="B1670" s="6">
        <f>MOD(A1670-1,365)+1</f>
        <v/>
      </c>
      <c r="C1670" s="7">
        <f>NORM.S.INV(Data!X1670)</f>
        <v/>
      </c>
      <c r="D1670" s="7">
        <f>$J$3*D1669+$J$6*C1670</f>
        <v/>
      </c>
      <c r="E1670" s="12">
        <f>MAR1!$B$5+MAR1!$C$5*COS(2*PI()*B1670/365)+MAR1!$D$5*SIN(2*PI()*B1670/365)+D1670</f>
        <v/>
      </c>
    </row>
    <row r="1671">
      <c r="A1671" s="6">
        <f>Data!U1671</f>
        <v/>
      </c>
      <c r="B1671" s="6">
        <f>MOD(A1671-1,365)+1</f>
        <v/>
      </c>
      <c r="C1671" s="7">
        <f>NORM.S.INV(Data!X1671)</f>
        <v/>
      </c>
      <c r="D1671" s="7">
        <f>$J$3*D1670+$J$6*C1671</f>
        <v/>
      </c>
      <c r="E1671" s="12">
        <f>MAR1!$B$5+MAR1!$C$5*COS(2*PI()*B1671/365)+MAR1!$D$5*SIN(2*PI()*B1671/365)+D1671</f>
        <v/>
      </c>
    </row>
    <row r="1672">
      <c r="A1672" s="6">
        <f>Data!U1672</f>
        <v/>
      </c>
      <c r="B1672" s="6">
        <f>MOD(A1672-1,365)+1</f>
        <v/>
      </c>
      <c r="C1672" s="7">
        <f>NORM.S.INV(Data!X1672)</f>
        <v/>
      </c>
      <c r="D1672" s="7">
        <f>$J$3*D1671+$J$6*C1672</f>
        <v/>
      </c>
      <c r="E1672" s="12">
        <f>MAR1!$B$5+MAR1!$C$5*COS(2*PI()*B1672/365)+MAR1!$D$5*SIN(2*PI()*B1672/365)+D1672</f>
        <v/>
      </c>
    </row>
    <row r="1673">
      <c r="A1673" s="6">
        <f>Data!U1673</f>
        <v/>
      </c>
      <c r="B1673" s="6">
        <f>MOD(A1673-1,365)+1</f>
        <v/>
      </c>
      <c r="C1673" s="7">
        <f>NORM.S.INV(Data!X1673)</f>
        <v/>
      </c>
      <c r="D1673" s="7">
        <f>$J$3*D1672+$J$6*C1673</f>
        <v/>
      </c>
      <c r="E1673" s="12">
        <f>MAR1!$B$5+MAR1!$C$5*COS(2*PI()*B1673/365)+MAR1!$D$5*SIN(2*PI()*B1673/365)+D1673</f>
        <v/>
      </c>
    </row>
    <row r="1674">
      <c r="A1674" s="6">
        <f>Data!U1674</f>
        <v/>
      </c>
      <c r="B1674" s="6">
        <f>MOD(A1674-1,365)+1</f>
        <v/>
      </c>
      <c r="C1674" s="7">
        <f>NORM.S.INV(Data!X1674)</f>
        <v/>
      </c>
      <c r="D1674" s="7">
        <f>$J$3*D1673+$J$6*C1674</f>
        <v/>
      </c>
      <c r="E1674" s="12">
        <f>MAR1!$B$5+MAR1!$C$5*COS(2*PI()*B1674/365)+MAR1!$D$5*SIN(2*PI()*B1674/365)+D1674</f>
        <v/>
      </c>
    </row>
    <row r="1675">
      <c r="A1675" s="6">
        <f>Data!U1675</f>
        <v/>
      </c>
      <c r="B1675" s="6">
        <f>MOD(A1675-1,365)+1</f>
        <v/>
      </c>
      <c r="C1675" s="7">
        <f>NORM.S.INV(Data!X1675)</f>
        <v/>
      </c>
      <c r="D1675" s="7">
        <f>$J$3*D1674+$J$6*C1675</f>
        <v/>
      </c>
      <c r="E1675" s="12">
        <f>MAR1!$B$5+MAR1!$C$5*COS(2*PI()*B1675/365)+MAR1!$D$5*SIN(2*PI()*B1675/365)+D1675</f>
        <v/>
      </c>
    </row>
    <row r="1676">
      <c r="A1676" s="6">
        <f>Data!U1676</f>
        <v/>
      </c>
      <c r="B1676" s="6">
        <f>MOD(A1676-1,365)+1</f>
        <v/>
      </c>
      <c r="C1676" s="7">
        <f>NORM.S.INV(Data!X1676)</f>
        <v/>
      </c>
      <c r="D1676" s="7">
        <f>$J$3*D1675+$J$6*C1676</f>
        <v/>
      </c>
      <c r="E1676" s="12">
        <f>MAR1!$B$5+MAR1!$C$5*COS(2*PI()*B1676/365)+MAR1!$D$5*SIN(2*PI()*B1676/365)+D1676</f>
        <v/>
      </c>
    </row>
    <row r="1677">
      <c r="A1677" s="6">
        <f>Data!U1677</f>
        <v/>
      </c>
      <c r="B1677" s="6">
        <f>MOD(A1677-1,365)+1</f>
        <v/>
      </c>
      <c r="C1677" s="7">
        <f>NORM.S.INV(Data!X1677)</f>
        <v/>
      </c>
      <c r="D1677" s="7">
        <f>$J$3*D1676+$J$6*C1677</f>
        <v/>
      </c>
      <c r="E1677" s="12">
        <f>MAR1!$B$5+MAR1!$C$5*COS(2*PI()*B1677/365)+MAR1!$D$5*SIN(2*PI()*B1677/365)+D1677</f>
        <v/>
      </c>
    </row>
    <row r="1678">
      <c r="A1678" s="6">
        <f>Data!U1678</f>
        <v/>
      </c>
      <c r="B1678" s="6">
        <f>MOD(A1678-1,365)+1</f>
        <v/>
      </c>
      <c r="C1678" s="7">
        <f>NORM.S.INV(Data!X1678)</f>
        <v/>
      </c>
      <c r="D1678" s="7">
        <f>$J$3*D1677+$J$6*C1678</f>
        <v/>
      </c>
      <c r="E1678" s="12">
        <f>MAR1!$B$5+MAR1!$C$5*COS(2*PI()*B1678/365)+MAR1!$D$5*SIN(2*PI()*B1678/365)+D1678</f>
        <v/>
      </c>
    </row>
    <row r="1679">
      <c r="A1679" s="6">
        <f>Data!U1679</f>
        <v/>
      </c>
      <c r="B1679" s="6">
        <f>MOD(A1679-1,365)+1</f>
        <v/>
      </c>
      <c r="C1679" s="7">
        <f>NORM.S.INV(Data!X1679)</f>
        <v/>
      </c>
      <c r="D1679" s="7">
        <f>$J$3*D1678+$J$6*C1679</f>
        <v/>
      </c>
      <c r="E1679" s="12">
        <f>MAR1!$B$5+MAR1!$C$5*COS(2*PI()*B1679/365)+MAR1!$D$5*SIN(2*PI()*B1679/365)+D1679</f>
        <v/>
      </c>
    </row>
    <row r="1680">
      <c r="A1680" s="6">
        <f>Data!U1680</f>
        <v/>
      </c>
      <c r="B1680" s="6">
        <f>MOD(A1680-1,365)+1</f>
        <v/>
      </c>
      <c r="C1680" s="7">
        <f>NORM.S.INV(Data!X1680)</f>
        <v/>
      </c>
      <c r="D1680" s="7">
        <f>$J$3*D1679+$J$6*C1680</f>
        <v/>
      </c>
      <c r="E1680" s="12">
        <f>MAR1!$B$5+MAR1!$C$5*COS(2*PI()*B1680/365)+MAR1!$D$5*SIN(2*PI()*B1680/365)+D1680</f>
        <v/>
      </c>
    </row>
    <row r="1681">
      <c r="A1681" s="6">
        <f>Data!U1681</f>
        <v/>
      </c>
      <c r="B1681" s="6">
        <f>MOD(A1681-1,365)+1</f>
        <v/>
      </c>
      <c r="C1681" s="7">
        <f>NORM.S.INV(Data!X1681)</f>
        <v/>
      </c>
      <c r="D1681" s="7">
        <f>$J$3*D1680+$J$6*C1681</f>
        <v/>
      </c>
      <c r="E1681" s="12">
        <f>MAR1!$B$5+MAR1!$C$5*COS(2*PI()*B1681/365)+MAR1!$D$5*SIN(2*PI()*B1681/365)+D1681</f>
        <v/>
      </c>
    </row>
    <row r="1682">
      <c r="A1682" s="6">
        <f>Data!U1682</f>
        <v/>
      </c>
      <c r="B1682" s="6">
        <f>MOD(A1682-1,365)+1</f>
        <v/>
      </c>
      <c r="C1682" s="7">
        <f>NORM.S.INV(Data!X1682)</f>
        <v/>
      </c>
      <c r="D1682" s="7">
        <f>$J$3*D1681+$J$6*C1682</f>
        <v/>
      </c>
      <c r="E1682" s="12">
        <f>MAR1!$B$5+MAR1!$C$5*COS(2*PI()*B1682/365)+MAR1!$D$5*SIN(2*PI()*B1682/365)+D1682</f>
        <v/>
      </c>
    </row>
    <row r="1683">
      <c r="A1683" s="6">
        <f>Data!U1683</f>
        <v/>
      </c>
      <c r="B1683" s="6">
        <f>MOD(A1683-1,365)+1</f>
        <v/>
      </c>
      <c r="C1683" s="7">
        <f>NORM.S.INV(Data!X1683)</f>
        <v/>
      </c>
      <c r="D1683" s="7">
        <f>$J$3*D1682+$J$6*C1683</f>
        <v/>
      </c>
      <c r="E1683" s="12">
        <f>MAR1!$B$5+MAR1!$C$5*COS(2*PI()*B1683/365)+MAR1!$D$5*SIN(2*PI()*B1683/365)+D1683</f>
        <v/>
      </c>
    </row>
    <row r="1684">
      <c r="A1684" s="6">
        <f>Data!U1684</f>
        <v/>
      </c>
      <c r="B1684" s="6">
        <f>MOD(A1684-1,365)+1</f>
        <v/>
      </c>
      <c r="C1684" s="7">
        <f>NORM.S.INV(Data!X1684)</f>
        <v/>
      </c>
      <c r="D1684" s="7">
        <f>$J$3*D1683+$J$6*C1684</f>
        <v/>
      </c>
      <c r="E1684" s="12">
        <f>MAR1!$B$5+MAR1!$C$5*COS(2*PI()*B1684/365)+MAR1!$D$5*SIN(2*PI()*B1684/365)+D1684</f>
        <v/>
      </c>
    </row>
    <row r="1685">
      <c r="A1685" s="6">
        <f>Data!U1685</f>
        <v/>
      </c>
      <c r="B1685" s="6">
        <f>MOD(A1685-1,365)+1</f>
        <v/>
      </c>
      <c r="C1685" s="7">
        <f>NORM.S.INV(Data!X1685)</f>
        <v/>
      </c>
      <c r="D1685" s="7">
        <f>$J$3*D1684+$J$6*C1685</f>
        <v/>
      </c>
      <c r="E1685" s="12">
        <f>MAR1!$B$5+MAR1!$C$5*COS(2*PI()*B1685/365)+MAR1!$D$5*SIN(2*PI()*B1685/365)+D1685</f>
        <v/>
      </c>
    </row>
    <row r="1686">
      <c r="A1686" s="6">
        <f>Data!U1686</f>
        <v/>
      </c>
      <c r="B1686" s="6">
        <f>MOD(A1686-1,365)+1</f>
        <v/>
      </c>
      <c r="C1686" s="7">
        <f>NORM.S.INV(Data!X1686)</f>
        <v/>
      </c>
      <c r="D1686" s="7">
        <f>$J$3*D1685+$J$6*C1686</f>
        <v/>
      </c>
      <c r="E1686" s="12">
        <f>MAR1!$B$5+MAR1!$C$5*COS(2*PI()*B1686/365)+MAR1!$D$5*SIN(2*PI()*B1686/365)+D1686</f>
        <v/>
      </c>
    </row>
    <row r="1687">
      <c r="A1687" s="6">
        <f>Data!U1687</f>
        <v/>
      </c>
      <c r="B1687" s="6">
        <f>MOD(A1687-1,365)+1</f>
        <v/>
      </c>
      <c r="C1687" s="7">
        <f>NORM.S.INV(Data!X1687)</f>
        <v/>
      </c>
      <c r="D1687" s="7">
        <f>$J$3*D1686+$J$6*C1687</f>
        <v/>
      </c>
      <c r="E1687" s="12">
        <f>MAR1!$B$5+MAR1!$C$5*COS(2*PI()*B1687/365)+MAR1!$D$5*SIN(2*PI()*B1687/365)+D1687</f>
        <v/>
      </c>
    </row>
    <row r="1688">
      <c r="A1688" s="6">
        <f>Data!U1688</f>
        <v/>
      </c>
      <c r="B1688" s="6">
        <f>MOD(A1688-1,365)+1</f>
        <v/>
      </c>
      <c r="C1688" s="7">
        <f>NORM.S.INV(Data!X1688)</f>
        <v/>
      </c>
      <c r="D1688" s="7">
        <f>$J$3*D1687+$J$6*C1688</f>
        <v/>
      </c>
      <c r="E1688" s="12">
        <f>MAR1!$B$5+MAR1!$C$5*COS(2*PI()*B1688/365)+MAR1!$D$5*SIN(2*PI()*B1688/365)+D1688</f>
        <v/>
      </c>
    </row>
    <row r="1689">
      <c r="A1689" s="6">
        <f>Data!U1689</f>
        <v/>
      </c>
      <c r="B1689" s="6">
        <f>MOD(A1689-1,365)+1</f>
        <v/>
      </c>
      <c r="C1689" s="7">
        <f>NORM.S.INV(Data!X1689)</f>
        <v/>
      </c>
      <c r="D1689" s="7">
        <f>$J$3*D1688+$J$6*C1689</f>
        <v/>
      </c>
      <c r="E1689" s="12">
        <f>MAR1!$B$5+MAR1!$C$5*COS(2*PI()*B1689/365)+MAR1!$D$5*SIN(2*PI()*B1689/365)+D1689</f>
        <v/>
      </c>
    </row>
    <row r="1690">
      <c r="A1690" s="6">
        <f>Data!U1690</f>
        <v/>
      </c>
      <c r="B1690" s="6">
        <f>MOD(A1690-1,365)+1</f>
        <v/>
      </c>
      <c r="C1690" s="7">
        <f>NORM.S.INV(Data!X1690)</f>
        <v/>
      </c>
      <c r="D1690" s="7">
        <f>$J$3*D1689+$J$6*C1690</f>
        <v/>
      </c>
      <c r="E1690" s="12">
        <f>MAR1!$B$5+MAR1!$C$5*COS(2*PI()*B1690/365)+MAR1!$D$5*SIN(2*PI()*B1690/365)+D1690</f>
        <v/>
      </c>
    </row>
    <row r="1691">
      <c r="A1691" s="6">
        <f>Data!U1691</f>
        <v/>
      </c>
      <c r="B1691" s="6">
        <f>MOD(A1691-1,365)+1</f>
        <v/>
      </c>
      <c r="C1691" s="7">
        <f>NORM.S.INV(Data!X1691)</f>
        <v/>
      </c>
      <c r="D1691" s="7">
        <f>$J$3*D1690+$J$6*C1691</f>
        <v/>
      </c>
      <c r="E1691" s="12">
        <f>MAR1!$B$5+MAR1!$C$5*COS(2*PI()*B1691/365)+MAR1!$D$5*SIN(2*PI()*B1691/365)+D1691</f>
        <v/>
      </c>
    </row>
    <row r="1692">
      <c r="A1692" s="6">
        <f>Data!U1692</f>
        <v/>
      </c>
      <c r="B1692" s="6">
        <f>MOD(A1692-1,365)+1</f>
        <v/>
      </c>
      <c r="C1692" s="7">
        <f>NORM.S.INV(Data!X1692)</f>
        <v/>
      </c>
      <c r="D1692" s="7">
        <f>$J$3*D1691+$J$6*C1692</f>
        <v/>
      </c>
      <c r="E1692" s="12">
        <f>MAR1!$B$5+MAR1!$C$5*COS(2*PI()*B1692/365)+MAR1!$D$5*SIN(2*PI()*B1692/365)+D1692</f>
        <v/>
      </c>
    </row>
    <row r="1693">
      <c r="A1693" s="6">
        <f>Data!U1693</f>
        <v/>
      </c>
      <c r="B1693" s="6">
        <f>MOD(A1693-1,365)+1</f>
        <v/>
      </c>
      <c r="C1693" s="7">
        <f>NORM.S.INV(Data!X1693)</f>
        <v/>
      </c>
      <c r="D1693" s="7">
        <f>$J$3*D1692+$J$6*C1693</f>
        <v/>
      </c>
      <c r="E1693" s="12">
        <f>MAR1!$B$5+MAR1!$C$5*COS(2*PI()*B1693/365)+MAR1!$D$5*SIN(2*PI()*B1693/365)+D1693</f>
        <v/>
      </c>
    </row>
    <row r="1694">
      <c r="A1694" s="6">
        <f>Data!U1694</f>
        <v/>
      </c>
      <c r="B1694" s="6">
        <f>MOD(A1694-1,365)+1</f>
        <v/>
      </c>
      <c r="C1694" s="7">
        <f>NORM.S.INV(Data!X1694)</f>
        <v/>
      </c>
      <c r="D1694" s="7">
        <f>$J$3*D1693+$J$6*C1694</f>
        <v/>
      </c>
      <c r="E1694" s="12">
        <f>MAR1!$B$5+MAR1!$C$5*COS(2*PI()*B1694/365)+MAR1!$D$5*SIN(2*PI()*B1694/365)+D1694</f>
        <v/>
      </c>
    </row>
    <row r="1695">
      <c r="A1695" s="6">
        <f>Data!U1695</f>
        <v/>
      </c>
      <c r="B1695" s="6">
        <f>MOD(A1695-1,365)+1</f>
        <v/>
      </c>
      <c r="C1695" s="7">
        <f>NORM.S.INV(Data!X1695)</f>
        <v/>
      </c>
      <c r="D1695" s="7">
        <f>$J$3*D1694+$J$6*C1695</f>
        <v/>
      </c>
      <c r="E1695" s="12">
        <f>MAR1!$B$5+MAR1!$C$5*COS(2*PI()*B1695/365)+MAR1!$D$5*SIN(2*PI()*B1695/365)+D1695</f>
        <v/>
      </c>
    </row>
    <row r="1696">
      <c r="A1696" s="6">
        <f>Data!U1696</f>
        <v/>
      </c>
      <c r="B1696" s="6">
        <f>MOD(A1696-1,365)+1</f>
        <v/>
      </c>
      <c r="C1696" s="7">
        <f>NORM.S.INV(Data!X1696)</f>
        <v/>
      </c>
      <c r="D1696" s="7">
        <f>$J$3*D1695+$J$6*C1696</f>
        <v/>
      </c>
      <c r="E1696" s="12">
        <f>MAR1!$B$5+MAR1!$C$5*COS(2*PI()*B1696/365)+MAR1!$D$5*SIN(2*PI()*B1696/365)+D1696</f>
        <v/>
      </c>
    </row>
    <row r="1697">
      <c r="A1697" s="6">
        <f>Data!U1697</f>
        <v/>
      </c>
      <c r="B1697" s="6">
        <f>MOD(A1697-1,365)+1</f>
        <v/>
      </c>
      <c r="C1697" s="7">
        <f>NORM.S.INV(Data!X1697)</f>
        <v/>
      </c>
      <c r="D1697" s="7">
        <f>$J$3*D1696+$J$6*C1697</f>
        <v/>
      </c>
      <c r="E1697" s="12">
        <f>MAR1!$B$5+MAR1!$C$5*COS(2*PI()*B1697/365)+MAR1!$D$5*SIN(2*PI()*B1697/365)+D1697</f>
        <v/>
      </c>
    </row>
    <row r="1698">
      <c r="A1698" s="6">
        <f>Data!U1698</f>
        <v/>
      </c>
      <c r="B1698" s="6">
        <f>MOD(A1698-1,365)+1</f>
        <v/>
      </c>
      <c r="C1698" s="7">
        <f>NORM.S.INV(Data!X1698)</f>
        <v/>
      </c>
      <c r="D1698" s="7">
        <f>$J$3*D1697+$J$6*C1698</f>
        <v/>
      </c>
      <c r="E1698" s="12">
        <f>MAR1!$B$5+MAR1!$C$5*COS(2*PI()*B1698/365)+MAR1!$D$5*SIN(2*PI()*B1698/365)+D1698</f>
        <v/>
      </c>
    </row>
    <row r="1699">
      <c r="A1699" s="6">
        <f>Data!U1699</f>
        <v/>
      </c>
      <c r="B1699" s="6">
        <f>MOD(A1699-1,365)+1</f>
        <v/>
      </c>
      <c r="C1699" s="7">
        <f>NORM.S.INV(Data!X1699)</f>
        <v/>
      </c>
      <c r="D1699" s="7">
        <f>$J$3*D1698+$J$6*C1699</f>
        <v/>
      </c>
      <c r="E1699" s="12">
        <f>MAR1!$B$5+MAR1!$C$5*COS(2*PI()*B1699/365)+MAR1!$D$5*SIN(2*PI()*B1699/365)+D1699</f>
        <v/>
      </c>
    </row>
    <row r="1700">
      <c r="A1700" s="6">
        <f>Data!U1700</f>
        <v/>
      </c>
      <c r="B1700" s="6">
        <f>MOD(A1700-1,365)+1</f>
        <v/>
      </c>
      <c r="C1700" s="7">
        <f>NORM.S.INV(Data!X1700)</f>
        <v/>
      </c>
      <c r="D1700" s="7">
        <f>$J$3*D1699+$J$6*C1700</f>
        <v/>
      </c>
      <c r="E1700" s="12">
        <f>MAR1!$B$5+MAR1!$C$5*COS(2*PI()*B1700/365)+MAR1!$D$5*SIN(2*PI()*B1700/365)+D1700</f>
        <v/>
      </c>
    </row>
    <row r="1701">
      <c r="A1701" s="6">
        <f>Data!U1701</f>
        <v/>
      </c>
      <c r="B1701" s="6">
        <f>MOD(A1701-1,365)+1</f>
        <v/>
      </c>
      <c r="C1701" s="7">
        <f>NORM.S.INV(Data!X1701)</f>
        <v/>
      </c>
      <c r="D1701" s="7">
        <f>$J$3*D1700+$J$6*C1701</f>
        <v/>
      </c>
      <c r="E1701" s="12">
        <f>MAR1!$B$5+MAR1!$C$5*COS(2*PI()*B1701/365)+MAR1!$D$5*SIN(2*PI()*B1701/365)+D1701</f>
        <v/>
      </c>
    </row>
    <row r="1702">
      <c r="A1702" s="6">
        <f>Data!U1702</f>
        <v/>
      </c>
      <c r="B1702" s="6">
        <f>MOD(A1702-1,365)+1</f>
        <v/>
      </c>
      <c r="C1702" s="7">
        <f>NORM.S.INV(Data!X1702)</f>
        <v/>
      </c>
      <c r="D1702" s="7">
        <f>$J$3*D1701+$J$6*C1702</f>
        <v/>
      </c>
      <c r="E1702" s="12">
        <f>MAR1!$B$5+MAR1!$C$5*COS(2*PI()*B1702/365)+MAR1!$D$5*SIN(2*PI()*B1702/365)+D1702</f>
        <v/>
      </c>
    </row>
    <row r="1703">
      <c r="A1703" s="6">
        <f>Data!U1703</f>
        <v/>
      </c>
      <c r="B1703" s="6">
        <f>MOD(A1703-1,365)+1</f>
        <v/>
      </c>
      <c r="C1703" s="7">
        <f>NORM.S.INV(Data!X1703)</f>
        <v/>
      </c>
      <c r="D1703" s="7">
        <f>$J$3*D1702+$J$6*C1703</f>
        <v/>
      </c>
      <c r="E1703" s="12">
        <f>MAR1!$B$5+MAR1!$C$5*COS(2*PI()*B1703/365)+MAR1!$D$5*SIN(2*PI()*B1703/365)+D1703</f>
        <v/>
      </c>
    </row>
    <row r="1704">
      <c r="A1704" s="6">
        <f>Data!U1704</f>
        <v/>
      </c>
      <c r="B1704" s="6">
        <f>MOD(A1704-1,365)+1</f>
        <v/>
      </c>
      <c r="C1704" s="7">
        <f>NORM.S.INV(Data!X1704)</f>
        <v/>
      </c>
      <c r="D1704" s="7">
        <f>$J$3*D1703+$J$6*C1704</f>
        <v/>
      </c>
      <c r="E1704" s="12">
        <f>MAR1!$B$5+MAR1!$C$5*COS(2*PI()*B1704/365)+MAR1!$D$5*SIN(2*PI()*B1704/365)+D1704</f>
        <v/>
      </c>
    </row>
    <row r="1705">
      <c r="A1705" s="6">
        <f>Data!U1705</f>
        <v/>
      </c>
      <c r="B1705" s="6">
        <f>MOD(A1705-1,365)+1</f>
        <v/>
      </c>
      <c r="C1705" s="7">
        <f>NORM.S.INV(Data!X1705)</f>
        <v/>
      </c>
      <c r="D1705" s="7">
        <f>$J$3*D1704+$J$6*C1705</f>
        <v/>
      </c>
      <c r="E1705" s="12">
        <f>MAR1!$B$5+MAR1!$C$5*COS(2*PI()*B1705/365)+MAR1!$D$5*SIN(2*PI()*B1705/365)+D1705</f>
        <v/>
      </c>
    </row>
    <row r="1706">
      <c r="A1706" s="6">
        <f>Data!U1706</f>
        <v/>
      </c>
      <c r="B1706" s="6">
        <f>MOD(A1706-1,365)+1</f>
        <v/>
      </c>
      <c r="C1706" s="7">
        <f>NORM.S.INV(Data!X1706)</f>
        <v/>
      </c>
      <c r="D1706" s="7">
        <f>$J$3*D1705+$J$6*C1706</f>
        <v/>
      </c>
      <c r="E1706" s="12">
        <f>MAR1!$B$5+MAR1!$C$5*COS(2*PI()*B1706/365)+MAR1!$D$5*SIN(2*PI()*B1706/365)+D1706</f>
        <v/>
      </c>
    </row>
    <row r="1707">
      <c r="A1707" s="6">
        <f>Data!U1707</f>
        <v/>
      </c>
      <c r="B1707" s="6">
        <f>MOD(A1707-1,365)+1</f>
        <v/>
      </c>
      <c r="C1707" s="7">
        <f>NORM.S.INV(Data!X1707)</f>
        <v/>
      </c>
      <c r="D1707" s="7">
        <f>$J$3*D1706+$J$6*C1707</f>
        <v/>
      </c>
      <c r="E1707" s="12">
        <f>MAR1!$B$5+MAR1!$C$5*COS(2*PI()*B1707/365)+MAR1!$D$5*SIN(2*PI()*B1707/365)+D1707</f>
        <v/>
      </c>
    </row>
    <row r="1708">
      <c r="A1708" s="6">
        <f>Data!U1708</f>
        <v/>
      </c>
      <c r="B1708" s="6">
        <f>MOD(A1708-1,365)+1</f>
        <v/>
      </c>
      <c r="C1708" s="7">
        <f>NORM.S.INV(Data!X1708)</f>
        <v/>
      </c>
      <c r="D1708" s="7">
        <f>$J$3*D1707+$J$6*C1708</f>
        <v/>
      </c>
      <c r="E1708" s="12">
        <f>MAR1!$B$5+MAR1!$C$5*COS(2*PI()*B1708/365)+MAR1!$D$5*SIN(2*PI()*B1708/365)+D1708</f>
        <v/>
      </c>
    </row>
    <row r="1709">
      <c r="A1709" s="6">
        <f>Data!U1709</f>
        <v/>
      </c>
      <c r="B1709" s="6">
        <f>MOD(A1709-1,365)+1</f>
        <v/>
      </c>
      <c r="C1709" s="7">
        <f>NORM.S.INV(Data!X1709)</f>
        <v/>
      </c>
      <c r="D1709" s="7">
        <f>$J$3*D1708+$J$6*C1709</f>
        <v/>
      </c>
      <c r="E1709" s="12">
        <f>MAR1!$B$5+MAR1!$C$5*COS(2*PI()*B1709/365)+MAR1!$D$5*SIN(2*PI()*B1709/365)+D1709</f>
        <v/>
      </c>
    </row>
    <row r="1710">
      <c r="A1710" s="6">
        <f>Data!U1710</f>
        <v/>
      </c>
      <c r="B1710" s="6">
        <f>MOD(A1710-1,365)+1</f>
        <v/>
      </c>
      <c r="C1710" s="7">
        <f>NORM.S.INV(Data!X1710)</f>
        <v/>
      </c>
      <c r="D1710" s="7">
        <f>$J$3*D1709+$J$6*C1710</f>
        <v/>
      </c>
      <c r="E1710" s="12">
        <f>MAR1!$B$5+MAR1!$C$5*COS(2*PI()*B1710/365)+MAR1!$D$5*SIN(2*PI()*B1710/365)+D1710</f>
        <v/>
      </c>
    </row>
    <row r="1711">
      <c r="A1711" s="6">
        <f>Data!U1711</f>
        <v/>
      </c>
      <c r="B1711" s="6">
        <f>MOD(A1711-1,365)+1</f>
        <v/>
      </c>
      <c r="C1711" s="7">
        <f>NORM.S.INV(Data!X1711)</f>
        <v/>
      </c>
      <c r="D1711" s="7">
        <f>$J$3*D1710+$J$6*C1711</f>
        <v/>
      </c>
      <c r="E1711" s="12">
        <f>MAR1!$B$5+MAR1!$C$5*COS(2*PI()*B1711/365)+MAR1!$D$5*SIN(2*PI()*B1711/365)+D1711</f>
        <v/>
      </c>
    </row>
    <row r="1712">
      <c r="A1712" s="6">
        <f>Data!U1712</f>
        <v/>
      </c>
      <c r="B1712" s="6">
        <f>MOD(A1712-1,365)+1</f>
        <v/>
      </c>
      <c r="C1712" s="7">
        <f>NORM.S.INV(Data!X1712)</f>
        <v/>
      </c>
      <c r="D1712" s="7">
        <f>$J$3*D1711+$J$6*C1712</f>
        <v/>
      </c>
      <c r="E1712" s="12">
        <f>MAR1!$B$5+MAR1!$C$5*COS(2*PI()*B1712/365)+MAR1!$D$5*SIN(2*PI()*B1712/365)+D1712</f>
        <v/>
      </c>
    </row>
    <row r="1713">
      <c r="A1713" s="6">
        <f>Data!U1713</f>
        <v/>
      </c>
      <c r="B1713" s="6">
        <f>MOD(A1713-1,365)+1</f>
        <v/>
      </c>
      <c r="C1713" s="7">
        <f>NORM.S.INV(Data!X1713)</f>
        <v/>
      </c>
      <c r="D1713" s="7">
        <f>$J$3*D1712+$J$6*C1713</f>
        <v/>
      </c>
      <c r="E1713" s="12">
        <f>MAR1!$B$5+MAR1!$C$5*COS(2*PI()*B1713/365)+MAR1!$D$5*SIN(2*PI()*B1713/365)+D1713</f>
        <v/>
      </c>
    </row>
    <row r="1714">
      <c r="A1714" s="6">
        <f>Data!U1714</f>
        <v/>
      </c>
      <c r="B1714" s="6">
        <f>MOD(A1714-1,365)+1</f>
        <v/>
      </c>
      <c r="C1714" s="7">
        <f>NORM.S.INV(Data!X1714)</f>
        <v/>
      </c>
      <c r="D1714" s="7">
        <f>$J$3*D1713+$J$6*C1714</f>
        <v/>
      </c>
      <c r="E1714" s="12">
        <f>MAR1!$B$5+MAR1!$C$5*COS(2*PI()*B1714/365)+MAR1!$D$5*SIN(2*PI()*B1714/365)+D1714</f>
        <v/>
      </c>
    </row>
    <row r="1715">
      <c r="A1715" s="6">
        <f>Data!U1715</f>
        <v/>
      </c>
      <c r="B1715" s="6">
        <f>MOD(A1715-1,365)+1</f>
        <v/>
      </c>
      <c r="C1715" s="7">
        <f>NORM.S.INV(Data!X1715)</f>
        <v/>
      </c>
      <c r="D1715" s="7">
        <f>$J$3*D1714+$J$6*C1715</f>
        <v/>
      </c>
      <c r="E1715" s="12">
        <f>MAR1!$B$5+MAR1!$C$5*COS(2*PI()*B1715/365)+MAR1!$D$5*SIN(2*PI()*B1715/365)+D1715</f>
        <v/>
      </c>
    </row>
    <row r="1716">
      <c r="A1716" s="6">
        <f>Data!U1716</f>
        <v/>
      </c>
      <c r="B1716" s="6">
        <f>MOD(A1716-1,365)+1</f>
        <v/>
      </c>
      <c r="C1716" s="7">
        <f>NORM.S.INV(Data!X1716)</f>
        <v/>
      </c>
      <c r="D1716" s="7">
        <f>$J$3*D1715+$J$6*C1716</f>
        <v/>
      </c>
      <c r="E1716" s="12">
        <f>MAR1!$B$5+MAR1!$C$5*COS(2*PI()*B1716/365)+MAR1!$D$5*SIN(2*PI()*B1716/365)+D1716</f>
        <v/>
      </c>
    </row>
    <row r="1717">
      <c r="A1717" s="6">
        <f>Data!U1717</f>
        <v/>
      </c>
      <c r="B1717" s="6">
        <f>MOD(A1717-1,365)+1</f>
        <v/>
      </c>
      <c r="C1717" s="7">
        <f>NORM.S.INV(Data!X1717)</f>
        <v/>
      </c>
      <c r="D1717" s="7">
        <f>$J$3*D1716+$J$6*C1717</f>
        <v/>
      </c>
      <c r="E1717" s="12">
        <f>MAR1!$B$5+MAR1!$C$5*COS(2*PI()*B1717/365)+MAR1!$D$5*SIN(2*PI()*B1717/365)+D1717</f>
        <v/>
      </c>
    </row>
    <row r="1718">
      <c r="A1718" s="6">
        <f>Data!U1718</f>
        <v/>
      </c>
      <c r="B1718" s="6">
        <f>MOD(A1718-1,365)+1</f>
        <v/>
      </c>
      <c r="C1718" s="7">
        <f>NORM.S.INV(Data!X1718)</f>
        <v/>
      </c>
      <c r="D1718" s="7">
        <f>$J$3*D1717+$J$6*C1718</f>
        <v/>
      </c>
      <c r="E1718" s="12">
        <f>MAR1!$B$5+MAR1!$C$5*COS(2*PI()*B1718/365)+MAR1!$D$5*SIN(2*PI()*B1718/365)+D1718</f>
        <v/>
      </c>
    </row>
    <row r="1719">
      <c r="A1719" s="6">
        <f>Data!U1719</f>
        <v/>
      </c>
      <c r="B1719" s="6">
        <f>MOD(A1719-1,365)+1</f>
        <v/>
      </c>
      <c r="C1719" s="7">
        <f>NORM.S.INV(Data!X1719)</f>
        <v/>
      </c>
      <c r="D1719" s="7">
        <f>$J$3*D1718+$J$6*C1719</f>
        <v/>
      </c>
      <c r="E1719" s="12">
        <f>MAR1!$B$5+MAR1!$C$5*COS(2*PI()*B1719/365)+MAR1!$D$5*SIN(2*PI()*B1719/365)+D1719</f>
        <v/>
      </c>
    </row>
    <row r="1720">
      <c r="A1720" s="6">
        <f>Data!U1720</f>
        <v/>
      </c>
      <c r="B1720" s="6">
        <f>MOD(A1720-1,365)+1</f>
        <v/>
      </c>
      <c r="C1720" s="7">
        <f>NORM.S.INV(Data!X1720)</f>
        <v/>
      </c>
      <c r="D1720" s="7">
        <f>$J$3*D1719+$J$6*C1720</f>
        <v/>
      </c>
      <c r="E1720" s="12">
        <f>MAR1!$B$5+MAR1!$C$5*COS(2*PI()*B1720/365)+MAR1!$D$5*SIN(2*PI()*B1720/365)+D1720</f>
        <v/>
      </c>
    </row>
    <row r="1721">
      <c r="A1721" s="6">
        <f>Data!U1721</f>
        <v/>
      </c>
      <c r="B1721" s="6">
        <f>MOD(A1721-1,365)+1</f>
        <v/>
      </c>
      <c r="C1721" s="7">
        <f>NORM.S.INV(Data!X1721)</f>
        <v/>
      </c>
      <c r="D1721" s="7">
        <f>$J$3*D1720+$J$6*C1721</f>
        <v/>
      </c>
      <c r="E1721" s="12">
        <f>MAR1!$B$5+MAR1!$C$5*COS(2*PI()*B1721/365)+MAR1!$D$5*SIN(2*PI()*B1721/365)+D1721</f>
        <v/>
      </c>
    </row>
    <row r="1722">
      <c r="A1722" s="6">
        <f>Data!U1722</f>
        <v/>
      </c>
      <c r="B1722" s="6">
        <f>MOD(A1722-1,365)+1</f>
        <v/>
      </c>
      <c r="C1722" s="7">
        <f>NORM.S.INV(Data!X1722)</f>
        <v/>
      </c>
      <c r="D1722" s="7">
        <f>$J$3*D1721+$J$6*C1722</f>
        <v/>
      </c>
      <c r="E1722" s="12">
        <f>MAR1!$B$5+MAR1!$C$5*COS(2*PI()*B1722/365)+MAR1!$D$5*SIN(2*PI()*B1722/365)+D1722</f>
        <v/>
      </c>
    </row>
    <row r="1723">
      <c r="A1723" s="6">
        <f>Data!U1723</f>
        <v/>
      </c>
      <c r="B1723" s="6">
        <f>MOD(A1723-1,365)+1</f>
        <v/>
      </c>
      <c r="C1723" s="7">
        <f>NORM.S.INV(Data!X1723)</f>
        <v/>
      </c>
      <c r="D1723" s="7">
        <f>$J$3*D1722+$J$6*C1723</f>
        <v/>
      </c>
      <c r="E1723" s="12">
        <f>MAR1!$B$5+MAR1!$C$5*COS(2*PI()*B1723/365)+MAR1!$D$5*SIN(2*PI()*B1723/365)+D1723</f>
        <v/>
      </c>
    </row>
    <row r="1724">
      <c r="A1724" s="6">
        <f>Data!U1724</f>
        <v/>
      </c>
      <c r="B1724" s="6">
        <f>MOD(A1724-1,365)+1</f>
        <v/>
      </c>
      <c r="C1724" s="7">
        <f>NORM.S.INV(Data!X1724)</f>
        <v/>
      </c>
      <c r="D1724" s="7">
        <f>$J$3*D1723+$J$6*C1724</f>
        <v/>
      </c>
      <c r="E1724" s="12">
        <f>MAR1!$B$5+MAR1!$C$5*COS(2*PI()*B1724/365)+MAR1!$D$5*SIN(2*PI()*B1724/365)+D1724</f>
        <v/>
      </c>
    </row>
    <row r="1725">
      <c r="A1725" s="6">
        <f>Data!U1725</f>
        <v/>
      </c>
      <c r="B1725" s="6">
        <f>MOD(A1725-1,365)+1</f>
        <v/>
      </c>
      <c r="C1725" s="7">
        <f>NORM.S.INV(Data!X1725)</f>
        <v/>
      </c>
      <c r="D1725" s="7">
        <f>$J$3*D1724+$J$6*C1725</f>
        <v/>
      </c>
      <c r="E1725" s="12">
        <f>MAR1!$B$5+MAR1!$C$5*COS(2*PI()*B1725/365)+MAR1!$D$5*SIN(2*PI()*B1725/365)+D1725</f>
        <v/>
      </c>
    </row>
    <row r="1726">
      <c r="A1726" s="6">
        <f>Data!U1726</f>
        <v/>
      </c>
      <c r="B1726" s="6">
        <f>MOD(A1726-1,365)+1</f>
        <v/>
      </c>
      <c r="C1726" s="7">
        <f>NORM.S.INV(Data!X1726)</f>
        <v/>
      </c>
      <c r="D1726" s="7">
        <f>$J$3*D1725+$J$6*C1726</f>
        <v/>
      </c>
      <c r="E1726" s="12">
        <f>MAR1!$B$5+MAR1!$C$5*COS(2*PI()*B1726/365)+MAR1!$D$5*SIN(2*PI()*B1726/365)+D1726</f>
        <v/>
      </c>
    </row>
    <row r="1727">
      <c r="A1727" s="6">
        <f>Data!U1727</f>
        <v/>
      </c>
      <c r="B1727" s="6">
        <f>MOD(A1727-1,365)+1</f>
        <v/>
      </c>
      <c r="C1727" s="7">
        <f>NORM.S.INV(Data!X1727)</f>
        <v/>
      </c>
      <c r="D1727" s="7">
        <f>$J$3*D1726+$J$6*C1727</f>
        <v/>
      </c>
      <c r="E1727" s="12">
        <f>MAR1!$B$5+MAR1!$C$5*COS(2*PI()*B1727/365)+MAR1!$D$5*SIN(2*PI()*B1727/365)+D1727</f>
        <v/>
      </c>
    </row>
    <row r="1728">
      <c r="A1728" s="6">
        <f>Data!U1728</f>
        <v/>
      </c>
      <c r="B1728" s="6">
        <f>MOD(A1728-1,365)+1</f>
        <v/>
      </c>
      <c r="C1728" s="7">
        <f>NORM.S.INV(Data!X1728)</f>
        <v/>
      </c>
      <c r="D1728" s="7">
        <f>$J$3*D1727+$J$6*C1728</f>
        <v/>
      </c>
      <c r="E1728" s="12">
        <f>MAR1!$B$5+MAR1!$C$5*COS(2*PI()*B1728/365)+MAR1!$D$5*SIN(2*PI()*B1728/365)+D1728</f>
        <v/>
      </c>
    </row>
    <row r="1729">
      <c r="A1729" s="6">
        <f>Data!U1729</f>
        <v/>
      </c>
      <c r="B1729" s="6">
        <f>MOD(A1729-1,365)+1</f>
        <v/>
      </c>
      <c r="C1729" s="7">
        <f>NORM.S.INV(Data!X1729)</f>
        <v/>
      </c>
      <c r="D1729" s="7">
        <f>$J$3*D1728+$J$6*C1729</f>
        <v/>
      </c>
      <c r="E1729" s="12">
        <f>MAR1!$B$5+MAR1!$C$5*COS(2*PI()*B1729/365)+MAR1!$D$5*SIN(2*PI()*B1729/365)+D1729</f>
        <v/>
      </c>
    </row>
    <row r="1730">
      <c r="A1730" s="6">
        <f>Data!U1730</f>
        <v/>
      </c>
      <c r="B1730" s="6">
        <f>MOD(A1730-1,365)+1</f>
        <v/>
      </c>
      <c r="C1730" s="7">
        <f>NORM.S.INV(Data!X1730)</f>
        <v/>
      </c>
      <c r="D1730" s="7">
        <f>$J$3*D1729+$J$6*C1730</f>
        <v/>
      </c>
      <c r="E1730" s="12">
        <f>MAR1!$B$5+MAR1!$C$5*COS(2*PI()*B1730/365)+MAR1!$D$5*SIN(2*PI()*B1730/365)+D1730</f>
        <v/>
      </c>
    </row>
    <row r="1731">
      <c r="A1731" s="6">
        <f>Data!U1731</f>
        <v/>
      </c>
      <c r="B1731" s="6">
        <f>MOD(A1731-1,365)+1</f>
        <v/>
      </c>
      <c r="C1731" s="7">
        <f>NORM.S.INV(Data!X1731)</f>
        <v/>
      </c>
      <c r="D1731" s="7">
        <f>$J$3*D1730+$J$6*C1731</f>
        <v/>
      </c>
      <c r="E1731" s="12">
        <f>MAR1!$B$5+MAR1!$C$5*COS(2*PI()*B1731/365)+MAR1!$D$5*SIN(2*PI()*B1731/365)+D1731</f>
        <v/>
      </c>
    </row>
    <row r="1732">
      <c r="A1732" s="6">
        <f>Data!U1732</f>
        <v/>
      </c>
      <c r="B1732" s="6">
        <f>MOD(A1732-1,365)+1</f>
        <v/>
      </c>
      <c r="C1732" s="7">
        <f>NORM.S.INV(Data!X1732)</f>
        <v/>
      </c>
      <c r="D1732" s="7">
        <f>$J$3*D1731+$J$6*C1732</f>
        <v/>
      </c>
      <c r="E1732" s="12">
        <f>MAR1!$B$5+MAR1!$C$5*COS(2*PI()*B1732/365)+MAR1!$D$5*SIN(2*PI()*B1732/365)+D1732</f>
        <v/>
      </c>
    </row>
    <row r="1733">
      <c r="A1733" s="6">
        <f>Data!U1733</f>
        <v/>
      </c>
      <c r="B1733" s="6">
        <f>MOD(A1733-1,365)+1</f>
        <v/>
      </c>
      <c r="C1733" s="7">
        <f>NORM.S.INV(Data!X1733)</f>
        <v/>
      </c>
      <c r="D1733" s="7">
        <f>$J$3*D1732+$J$6*C1733</f>
        <v/>
      </c>
      <c r="E1733" s="12">
        <f>MAR1!$B$5+MAR1!$C$5*COS(2*PI()*B1733/365)+MAR1!$D$5*SIN(2*PI()*B1733/365)+D1733</f>
        <v/>
      </c>
    </row>
    <row r="1734">
      <c r="A1734" s="6">
        <f>Data!U1734</f>
        <v/>
      </c>
      <c r="B1734" s="6">
        <f>MOD(A1734-1,365)+1</f>
        <v/>
      </c>
      <c r="C1734" s="7">
        <f>NORM.S.INV(Data!X1734)</f>
        <v/>
      </c>
      <c r="D1734" s="7">
        <f>$J$3*D1733+$J$6*C1734</f>
        <v/>
      </c>
      <c r="E1734" s="12">
        <f>MAR1!$B$5+MAR1!$C$5*COS(2*PI()*B1734/365)+MAR1!$D$5*SIN(2*PI()*B1734/365)+D1734</f>
        <v/>
      </c>
    </row>
    <row r="1735">
      <c r="A1735" s="6">
        <f>Data!U1735</f>
        <v/>
      </c>
      <c r="B1735" s="6">
        <f>MOD(A1735-1,365)+1</f>
        <v/>
      </c>
      <c r="C1735" s="7">
        <f>NORM.S.INV(Data!X1735)</f>
        <v/>
      </c>
      <c r="D1735" s="7">
        <f>$J$3*D1734+$J$6*C1735</f>
        <v/>
      </c>
      <c r="E1735" s="12">
        <f>MAR1!$B$5+MAR1!$C$5*COS(2*PI()*B1735/365)+MAR1!$D$5*SIN(2*PI()*B1735/365)+D1735</f>
        <v/>
      </c>
    </row>
    <row r="1736">
      <c r="A1736" s="6">
        <f>Data!U1736</f>
        <v/>
      </c>
      <c r="B1736" s="6">
        <f>MOD(A1736-1,365)+1</f>
        <v/>
      </c>
      <c r="C1736" s="7">
        <f>NORM.S.INV(Data!X1736)</f>
        <v/>
      </c>
      <c r="D1736" s="7">
        <f>$J$3*D1735+$J$6*C1736</f>
        <v/>
      </c>
      <c r="E1736" s="12">
        <f>MAR1!$B$5+MAR1!$C$5*COS(2*PI()*B1736/365)+MAR1!$D$5*SIN(2*PI()*B1736/365)+D1736</f>
        <v/>
      </c>
    </row>
    <row r="1737">
      <c r="A1737" s="6">
        <f>Data!U1737</f>
        <v/>
      </c>
      <c r="B1737" s="6">
        <f>MOD(A1737-1,365)+1</f>
        <v/>
      </c>
      <c r="C1737" s="7">
        <f>NORM.S.INV(Data!X1737)</f>
        <v/>
      </c>
      <c r="D1737" s="7">
        <f>$J$3*D1736+$J$6*C1737</f>
        <v/>
      </c>
      <c r="E1737" s="12">
        <f>MAR1!$B$5+MAR1!$C$5*COS(2*PI()*B1737/365)+MAR1!$D$5*SIN(2*PI()*B1737/365)+D1737</f>
        <v/>
      </c>
    </row>
    <row r="1738">
      <c r="A1738" s="6">
        <f>Data!U1738</f>
        <v/>
      </c>
      <c r="B1738" s="6">
        <f>MOD(A1738-1,365)+1</f>
        <v/>
      </c>
      <c r="C1738" s="7">
        <f>NORM.S.INV(Data!X1738)</f>
        <v/>
      </c>
      <c r="D1738" s="7">
        <f>$J$3*D1737+$J$6*C1738</f>
        <v/>
      </c>
      <c r="E1738" s="12">
        <f>MAR1!$B$5+MAR1!$C$5*COS(2*PI()*B1738/365)+MAR1!$D$5*SIN(2*PI()*B1738/365)+D1738</f>
        <v/>
      </c>
    </row>
    <row r="1739">
      <c r="A1739" s="6">
        <f>Data!U1739</f>
        <v/>
      </c>
      <c r="B1739" s="6">
        <f>MOD(A1739-1,365)+1</f>
        <v/>
      </c>
      <c r="C1739" s="7">
        <f>NORM.S.INV(Data!X1739)</f>
        <v/>
      </c>
      <c r="D1739" s="7">
        <f>$J$3*D1738+$J$6*C1739</f>
        <v/>
      </c>
      <c r="E1739" s="12">
        <f>MAR1!$B$5+MAR1!$C$5*COS(2*PI()*B1739/365)+MAR1!$D$5*SIN(2*PI()*B1739/365)+D1739</f>
        <v/>
      </c>
    </row>
    <row r="1740">
      <c r="A1740" s="6">
        <f>Data!U1740</f>
        <v/>
      </c>
      <c r="B1740" s="6">
        <f>MOD(A1740-1,365)+1</f>
        <v/>
      </c>
      <c r="C1740" s="7">
        <f>NORM.S.INV(Data!X1740)</f>
        <v/>
      </c>
      <c r="D1740" s="7">
        <f>$J$3*D1739+$J$6*C1740</f>
        <v/>
      </c>
      <c r="E1740" s="12">
        <f>MAR1!$B$5+MAR1!$C$5*COS(2*PI()*B1740/365)+MAR1!$D$5*SIN(2*PI()*B1740/365)+D1740</f>
        <v/>
      </c>
    </row>
    <row r="1741">
      <c r="A1741" s="6">
        <f>Data!U1741</f>
        <v/>
      </c>
      <c r="B1741" s="6">
        <f>MOD(A1741-1,365)+1</f>
        <v/>
      </c>
      <c r="C1741" s="7">
        <f>NORM.S.INV(Data!X1741)</f>
        <v/>
      </c>
      <c r="D1741" s="7">
        <f>$J$3*D1740+$J$6*C1741</f>
        <v/>
      </c>
      <c r="E1741" s="12">
        <f>MAR1!$B$5+MAR1!$C$5*COS(2*PI()*B1741/365)+MAR1!$D$5*SIN(2*PI()*B1741/365)+D1741</f>
        <v/>
      </c>
    </row>
    <row r="1742">
      <c r="A1742" s="6">
        <f>Data!U1742</f>
        <v/>
      </c>
      <c r="B1742" s="6">
        <f>MOD(A1742-1,365)+1</f>
        <v/>
      </c>
      <c r="C1742" s="7">
        <f>NORM.S.INV(Data!X1742)</f>
        <v/>
      </c>
      <c r="D1742" s="7">
        <f>$J$3*D1741+$J$6*C1742</f>
        <v/>
      </c>
      <c r="E1742" s="12">
        <f>MAR1!$B$5+MAR1!$C$5*COS(2*PI()*B1742/365)+MAR1!$D$5*SIN(2*PI()*B1742/365)+D1742</f>
        <v/>
      </c>
    </row>
    <row r="1743">
      <c r="A1743" s="6">
        <f>Data!U1743</f>
        <v/>
      </c>
      <c r="B1743" s="6">
        <f>MOD(A1743-1,365)+1</f>
        <v/>
      </c>
      <c r="C1743" s="7">
        <f>NORM.S.INV(Data!X1743)</f>
        <v/>
      </c>
      <c r="D1743" s="7">
        <f>$J$3*D1742+$J$6*C1743</f>
        <v/>
      </c>
      <c r="E1743" s="12">
        <f>MAR1!$B$5+MAR1!$C$5*COS(2*PI()*B1743/365)+MAR1!$D$5*SIN(2*PI()*B1743/365)+D1743</f>
        <v/>
      </c>
    </row>
    <row r="1744">
      <c r="A1744" s="6">
        <f>Data!U1744</f>
        <v/>
      </c>
      <c r="B1744" s="6">
        <f>MOD(A1744-1,365)+1</f>
        <v/>
      </c>
      <c r="C1744" s="7">
        <f>NORM.S.INV(Data!X1744)</f>
        <v/>
      </c>
      <c r="D1744" s="7">
        <f>$J$3*D1743+$J$6*C1744</f>
        <v/>
      </c>
      <c r="E1744" s="12">
        <f>MAR1!$B$5+MAR1!$C$5*COS(2*PI()*B1744/365)+MAR1!$D$5*SIN(2*PI()*B1744/365)+D1744</f>
        <v/>
      </c>
    </row>
    <row r="1745">
      <c r="A1745" s="6">
        <f>Data!U1745</f>
        <v/>
      </c>
      <c r="B1745" s="6">
        <f>MOD(A1745-1,365)+1</f>
        <v/>
      </c>
      <c r="C1745" s="7">
        <f>NORM.S.INV(Data!X1745)</f>
        <v/>
      </c>
      <c r="D1745" s="7">
        <f>$J$3*D1744+$J$6*C1745</f>
        <v/>
      </c>
      <c r="E1745" s="12">
        <f>MAR1!$B$5+MAR1!$C$5*COS(2*PI()*B1745/365)+MAR1!$D$5*SIN(2*PI()*B1745/365)+D1745</f>
        <v/>
      </c>
    </row>
    <row r="1746">
      <c r="A1746" s="6">
        <f>Data!U1746</f>
        <v/>
      </c>
      <c r="B1746" s="6">
        <f>MOD(A1746-1,365)+1</f>
        <v/>
      </c>
      <c r="C1746" s="7">
        <f>NORM.S.INV(Data!X1746)</f>
        <v/>
      </c>
      <c r="D1746" s="7">
        <f>$J$3*D1745+$J$6*C1746</f>
        <v/>
      </c>
      <c r="E1746" s="12">
        <f>MAR1!$B$5+MAR1!$C$5*COS(2*PI()*B1746/365)+MAR1!$D$5*SIN(2*PI()*B1746/365)+D1746</f>
        <v/>
      </c>
    </row>
    <row r="1747">
      <c r="A1747" s="6">
        <f>Data!U1747</f>
        <v/>
      </c>
      <c r="B1747" s="6">
        <f>MOD(A1747-1,365)+1</f>
        <v/>
      </c>
      <c r="C1747" s="7">
        <f>NORM.S.INV(Data!X1747)</f>
        <v/>
      </c>
      <c r="D1747" s="7">
        <f>$J$3*D1746+$J$6*C1747</f>
        <v/>
      </c>
      <c r="E1747" s="12">
        <f>MAR1!$B$5+MAR1!$C$5*COS(2*PI()*B1747/365)+MAR1!$D$5*SIN(2*PI()*B1747/365)+D1747</f>
        <v/>
      </c>
    </row>
    <row r="1748">
      <c r="A1748" s="6">
        <f>Data!U1748</f>
        <v/>
      </c>
      <c r="B1748" s="6">
        <f>MOD(A1748-1,365)+1</f>
        <v/>
      </c>
      <c r="C1748" s="7">
        <f>NORM.S.INV(Data!X1748)</f>
        <v/>
      </c>
      <c r="D1748" s="7">
        <f>$J$3*D1747+$J$6*C1748</f>
        <v/>
      </c>
      <c r="E1748" s="12">
        <f>MAR1!$B$5+MAR1!$C$5*COS(2*PI()*B1748/365)+MAR1!$D$5*SIN(2*PI()*B1748/365)+D1748</f>
        <v/>
      </c>
    </row>
    <row r="1749">
      <c r="A1749" s="6">
        <f>Data!U1749</f>
        <v/>
      </c>
      <c r="B1749" s="6">
        <f>MOD(A1749-1,365)+1</f>
        <v/>
      </c>
      <c r="C1749" s="7">
        <f>NORM.S.INV(Data!X1749)</f>
        <v/>
      </c>
      <c r="D1749" s="7">
        <f>$J$3*D1748+$J$6*C1749</f>
        <v/>
      </c>
      <c r="E1749" s="12">
        <f>MAR1!$B$5+MAR1!$C$5*COS(2*PI()*B1749/365)+MAR1!$D$5*SIN(2*PI()*B1749/365)+D1749</f>
        <v/>
      </c>
    </row>
    <row r="1750">
      <c r="A1750" s="6">
        <f>Data!U1750</f>
        <v/>
      </c>
      <c r="B1750" s="6">
        <f>MOD(A1750-1,365)+1</f>
        <v/>
      </c>
      <c r="C1750" s="7">
        <f>NORM.S.INV(Data!X1750)</f>
        <v/>
      </c>
      <c r="D1750" s="7">
        <f>$J$3*D1749+$J$6*C1750</f>
        <v/>
      </c>
      <c r="E1750" s="12">
        <f>MAR1!$B$5+MAR1!$C$5*COS(2*PI()*B1750/365)+MAR1!$D$5*SIN(2*PI()*B1750/365)+D1750</f>
        <v/>
      </c>
    </row>
    <row r="1751">
      <c r="A1751" s="6">
        <f>Data!U1751</f>
        <v/>
      </c>
      <c r="B1751" s="6">
        <f>MOD(A1751-1,365)+1</f>
        <v/>
      </c>
      <c r="C1751" s="7">
        <f>NORM.S.INV(Data!X1751)</f>
        <v/>
      </c>
      <c r="D1751" s="7">
        <f>$J$3*D1750+$J$6*C1751</f>
        <v/>
      </c>
      <c r="E1751" s="12">
        <f>MAR1!$B$5+MAR1!$C$5*COS(2*PI()*B1751/365)+MAR1!$D$5*SIN(2*PI()*B1751/365)+D1751</f>
        <v/>
      </c>
    </row>
    <row r="1752">
      <c r="A1752" s="6">
        <f>Data!U1752</f>
        <v/>
      </c>
      <c r="B1752" s="6">
        <f>MOD(A1752-1,365)+1</f>
        <v/>
      </c>
      <c r="C1752" s="7">
        <f>NORM.S.INV(Data!X1752)</f>
        <v/>
      </c>
      <c r="D1752" s="7">
        <f>$J$3*D1751+$J$6*C1752</f>
        <v/>
      </c>
      <c r="E1752" s="12">
        <f>MAR1!$B$5+MAR1!$C$5*COS(2*PI()*B1752/365)+MAR1!$D$5*SIN(2*PI()*B1752/365)+D1752</f>
        <v/>
      </c>
    </row>
    <row r="1753">
      <c r="A1753" s="6">
        <f>Data!U1753</f>
        <v/>
      </c>
      <c r="B1753" s="6">
        <f>MOD(A1753-1,365)+1</f>
        <v/>
      </c>
      <c r="C1753" s="7">
        <f>NORM.S.INV(Data!X1753)</f>
        <v/>
      </c>
      <c r="D1753" s="7">
        <f>$J$3*D1752+$J$6*C1753</f>
        <v/>
      </c>
      <c r="E1753" s="12">
        <f>MAR1!$B$5+MAR1!$C$5*COS(2*PI()*B1753/365)+MAR1!$D$5*SIN(2*PI()*B1753/365)+D1753</f>
        <v/>
      </c>
    </row>
    <row r="1754">
      <c r="A1754" s="6">
        <f>Data!U1754</f>
        <v/>
      </c>
      <c r="B1754" s="6">
        <f>MOD(A1754-1,365)+1</f>
        <v/>
      </c>
      <c r="C1754" s="7">
        <f>NORM.S.INV(Data!X1754)</f>
        <v/>
      </c>
      <c r="D1754" s="7">
        <f>$J$3*D1753+$J$6*C1754</f>
        <v/>
      </c>
      <c r="E1754" s="12">
        <f>MAR1!$B$5+MAR1!$C$5*COS(2*PI()*B1754/365)+MAR1!$D$5*SIN(2*PI()*B1754/365)+D1754</f>
        <v/>
      </c>
    </row>
    <row r="1755">
      <c r="A1755" s="6">
        <f>Data!U1755</f>
        <v/>
      </c>
      <c r="B1755" s="6">
        <f>MOD(A1755-1,365)+1</f>
        <v/>
      </c>
      <c r="C1755" s="7">
        <f>NORM.S.INV(Data!X1755)</f>
        <v/>
      </c>
      <c r="D1755" s="7">
        <f>$J$3*D1754+$J$6*C1755</f>
        <v/>
      </c>
      <c r="E1755" s="12">
        <f>MAR1!$B$5+MAR1!$C$5*COS(2*PI()*B1755/365)+MAR1!$D$5*SIN(2*PI()*B1755/365)+D1755</f>
        <v/>
      </c>
    </row>
    <row r="1756">
      <c r="A1756" s="6">
        <f>Data!U1756</f>
        <v/>
      </c>
      <c r="B1756" s="6">
        <f>MOD(A1756-1,365)+1</f>
        <v/>
      </c>
      <c r="C1756" s="7">
        <f>NORM.S.INV(Data!X1756)</f>
        <v/>
      </c>
      <c r="D1756" s="7">
        <f>$J$3*D1755+$J$6*C1756</f>
        <v/>
      </c>
      <c r="E1756" s="12">
        <f>MAR1!$B$5+MAR1!$C$5*COS(2*PI()*B1756/365)+MAR1!$D$5*SIN(2*PI()*B1756/365)+D1756</f>
        <v/>
      </c>
    </row>
    <row r="1757">
      <c r="A1757" s="6">
        <f>Data!U1757</f>
        <v/>
      </c>
      <c r="B1757" s="6">
        <f>MOD(A1757-1,365)+1</f>
        <v/>
      </c>
      <c r="C1757" s="7">
        <f>NORM.S.INV(Data!X1757)</f>
        <v/>
      </c>
      <c r="D1757" s="7">
        <f>$J$3*D1756+$J$6*C1757</f>
        <v/>
      </c>
      <c r="E1757" s="12">
        <f>MAR1!$B$5+MAR1!$C$5*COS(2*PI()*B1757/365)+MAR1!$D$5*SIN(2*PI()*B1757/365)+D1757</f>
        <v/>
      </c>
    </row>
    <row r="1758">
      <c r="A1758" s="6">
        <f>Data!U1758</f>
        <v/>
      </c>
      <c r="B1758" s="6">
        <f>MOD(A1758-1,365)+1</f>
        <v/>
      </c>
      <c r="C1758" s="7">
        <f>NORM.S.INV(Data!X1758)</f>
        <v/>
      </c>
      <c r="D1758" s="7">
        <f>$J$3*D1757+$J$6*C1758</f>
        <v/>
      </c>
      <c r="E1758" s="12">
        <f>MAR1!$B$5+MAR1!$C$5*COS(2*PI()*B1758/365)+MAR1!$D$5*SIN(2*PI()*B1758/365)+D1758</f>
        <v/>
      </c>
    </row>
    <row r="1759">
      <c r="A1759" s="6">
        <f>Data!U1759</f>
        <v/>
      </c>
      <c r="B1759" s="6">
        <f>MOD(A1759-1,365)+1</f>
        <v/>
      </c>
      <c r="C1759" s="7">
        <f>NORM.S.INV(Data!X1759)</f>
        <v/>
      </c>
      <c r="D1759" s="7">
        <f>$J$3*D1758+$J$6*C1759</f>
        <v/>
      </c>
      <c r="E1759" s="12">
        <f>MAR1!$B$5+MAR1!$C$5*COS(2*PI()*B1759/365)+MAR1!$D$5*SIN(2*PI()*B1759/365)+D1759</f>
        <v/>
      </c>
    </row>
    <row r="1760">
      <c r="A1760" s="6">
        <f>Data!U1760</f>
        <v/>
      </c>
      <c r="B1760" s="6">
        <f>MOD(A1760-1,365)+1</f>
        <v/>
      </c>
      <c r="C1760" s="7">
        <f>NORM.S.INV(Data!X1760)</f>
        <v/>
      </c>
      <c r="D1760" s="7">
        <f>$J$3*D1759+$J$6*C1760</f>
        <v/>
      </c>
      <c r="E1760" s="12">
        <f>MAR1!$B$5+MAR1!$C$5*COS(2*PI()*B1760/365)+MAR1!$D$5*SIN(2*PI()*B1760/365)+D1760</f>
        <v/>
      </c>
    </row>
    <row r="1761">
      <c r="A1761" s="6">
        <f>Data!U1761</f>
        <v/>
      </c>
      <c r="B1761" s="6">
        <f>MOD(A1761-1,365)+1</f>
        <v/>
      </c>
      <c r="C1761" s="7">
        <f>NORM.S.INV(Data!X1761)</f>
        <v/>
      </c>
      <c r="D1761" s="7">
        <f>$J$3*D1760+$J$6*C1761</f>
        <v/>
      </c>
      <c r="E1761" s="12">
        <f>MAR1!$B$5+MAR1!$C$5*COS(2*PI()*B1761/365)+MAR1!$D$5*SIN(2*PI()*B1761/365)+D1761</f>
        <v/>
      </c>
    </row>
    <row r="1762">
      <c r="A1762" s="6">
        <f>Data!U1762</f>
        <v/>
      </c>
      <c r="B1762" s="6">
        <f>MOD(A1762-1,365)+1</f>
        <v/>
      </c>
      <c r="C1762" s="7">
        <f>NORM.S.INV(Data!X1762)</f>
        <v/>
      </c>
      <c r="D1762" s="7">
        <f>$J$3*D1761+$J$6*C1762</f>
        <v/>
      </c>
      <c r="E1762" s="12">
        <f>MAR1!$B$5+MAR1!$C$5*COS(2*PI()*B1762/365)+MAR1!$D$5*SIN(2*PI()*B1762/365)+D1762</f>
        <v/>
      </c>
    </row>
    <row r="1763">
      <c r="A1763" s="6">
        <f>Data!U1763</f>
        <v/>
      </c>
      <c r="B1763" s="6">
        <f>MOD(A1763-1,365)+1</f>
        <v/>
      </c>
      <c r="C1763" s="7">
        <f>NORM.S.INV(Data!X1763)</f>
        <v/>
      </c>
      <c r="D1763" s="7">
        <f>$J$3*D1762+$J$6*C1763</f>
        <v/>
      </c>
      <c r="E1763" s="12">
        <f>MAR1!$B$5+MAR1!$C$5*COS(2*PI()*B1763/365)+MAR1!$D$5*SIN(2*PI()*B1763/365)+D1763</f>
        <v/>
      </c>
    </row>
    <row r="1764">
      <c r="A1764" s="6">
        <f>Data!U1764</f>
        <v/>
      </c>
      <c r="B1764" s="6">
        <f>MOD(A1764-1,365)+1</f>
        <v/>
      </c>
      <c r="C1764" s="7">
        <f>NORM.S.INV(Data!X1764)</f>
        <v/>
      </c>
      <c r="D1764" s="7">
        <f>$J$3*D1763+$J$6*C1764</f>
        <v/>
      </c>
      <c r="E1764" s="12">
        <f>MAR1!$B$5+MAR1!$C$5*COS(2*PI()*B1764/365)+MAR1!$D$5*SIN(2*PI()*B1764/365)+D1764</f>
        <v/>
      </c>
    </row>
    <row r="1765">
      <c r="A1765" s="6">
        <f>Data!U1765</f>
        <v/>
      </c>
      <c r="B1765" s="6">
        <f>MOD(A1765-1,365)+1</f>
        <v/>
      </c>
      <c r="C1765" s="7">
        <f>NORM.S.INV(Data!X1765)</f>
        <v/>
      </c>
      <c r="D1765" s="7">
        <f>$J$3*D1764+$J$6*C1765</f>
        <v/>
      </c>
      <c r="E1765" s="12">
        <f>MAR1!$B$5+MAR1!$C$5*COS(2*PI()*B1765/365)+MAR1!$D$5*SIN(2*PI()*B1765/365)+D1765</f>
        <v/>
      </c>
    </row>
    <row r="1766">
      <c r="A1766" s="6">
        <f>Data!U1766</f>
        <v/>
      </c>
      <c r="B1766" s="6">
        <f>MOD(A1766-1,365)+1</f>
        <v/>
      </c>
      <c r="C1766" s="7">
        <f>NORM.S.INV(Data!X1766)</f>
        <v/>
      </c>
      <c r="D1766" s="7">
        <f>$J$3*D1765+$J$6*C1766</f>
        <v/>
      </c>
      <c r="E1766" s="12">
        <f>MAR1!$B$5+MAR1!$C$5*COS(2*PI()*B1766/365)+MAR1!$D$5*SIN(2*PI()*B1766/365)+D1766</f>
        <v/>
      </c>
    </row>
    <row r="1767">
      <c r="A1767" s="6">
        <f>Data!U1767</f>
        <v/>
      </c>
      <c r="B1767" s="6">
        <f>MOD(A1767-1,365)+1</f>
        <v/>
      </c>
      <c r="C1767" s="7">
        <f>NORM.S.INV(Data!X1767)</f>
        <v/>
      </c>
      <c r="D1767" s="7">
        <f>$J$3*D1766+$J$6*C1767</f>
        <v/>
      </c>
      <c r="E1767" s="12">
        <f>MAR1!$B$5+MAR1!$C$5*COS(2*PI()*B1767/365)+MAR1!$D$5*SIN(2*PI()*B1767/365)+D1767</f>
        <v/>
      </c>
    </row>
    <row r="1768">
      <c r="A1768" s="6">
        <f>Data!U1768</f>
        <v/>
      </c>
      <c r="B1768" s="6">
        <f>MOD(A1768-1,365)+1</f>
        <v/>
      </c>
      <c r="C1768" s="7">
        <f>NORM.S.INV(Data!X1768)</f>
        <v/>
      </c>
      <c r="D1768" s="7">
        <f>$J$3*D1767+$J$6*C1768</f>
        <v/>
      </c>
      <c r="E1768" s="12">
        <f>MAR1!$B$5+MAR1!$C$5*COS(2*PI()*B1768/365)+MAR1!$D$5*SIN(2*PI()*B1768/365)+D1768</f>
        <v/>
      </c>
    </row>
    <row r="1769">
      <c r="A1769" s="6">
        <f>Data!U1769</f>
        <v/>
      </c>
      <c r="B1769" s="6">
        <f>MOD(A1769-1,365)+1</f>
        <v/>
      </c>
      <c r="C1769" s="7">
        <f>NORM.S.INV(Data!X1769)</f>
        <v/>
      </c>
      <c r="D1769" s="7">
        <f>$J$3*D1768+$J$6*C1769</f>
        <v/>
      </c>
      <c r="E1769" s="12">
        <f>MAR1!$B$5+MAR1!$C$5*COS(2*PI()*B1769/365)+MAR1!$D$5*SIN(2*PI()*B1769/365)+D1769</f>
        <v/>
      </c>
    </row>
    <row r="1770">
      <c r="A1770" s="6">
        <f>Data!U1770</f>
        <v/>
      </c>
      <c r="B1770" s="6">
        <f>MOD(A1770-1,365)+1</f>
        <v/>
      </c>
      <c r="C1770" s="7">
        <f>NORM.S.INV(Data!X1770)</f>
        <v/>
      </c>
      <c r="D1770" s="7">
        <f>$J$3*D1769+$J$6*C1770</f>
        <v/>
      </c>
      <c r="E1770" s="12">
        <f>MAR1!$B$5+MAR1!$C$5*COS(2*PI()*B1770/365)+MAR1!$D$5*SIN(2*PI()*B1770/365)+D1770</f>
        <v/>
      </c>
    </row>
    <row r="1771">
      <c r="A1771" s="6">
        <f>Data!U1771</f>
        <v/>
      </c>
      <c r="B1771" s="6">
        <f>MOD(A1771-1,365)+1</f>
        <v/>
      </c>
      <c r="C1771" s="7">
        <f>NORM.S.INV(Data!X1771)</f>
        <v/>
      </c>
      <c r="D1771" s="7">
        <f>$J$3*D1770+$J$6*C1771</f>
        <v/>
      </c>
      <c r="E1771" s="12">
        <f>MAR1!$B$5+MAR1!$C$5*COS(2*PI()*B1771/365)+MAR1!$D$5*SIN(2*PI()*B1771/365)+D1771</f>
        <v/>
      </c>
    </row>
    <row r="1772">
      <c r="A1772" s="6">
        <f>Data!U1772</f>
        <v/>
      </c>
      <c r="B1772" s="6">
        <f>MOD(A1772-1,365)+1</f>
        <v/>
      </c>
      <c r="C1772" s="7">
        <f>NORM.S.INV(Data!X1772)</f>
        <v/>
      </c>
      <c r="D1772" s="7">
        <f>$J$3*D1771+$J$6*C1772</f>
        <v/>
      </c>
      <c r="E1772" s="12">
        <f>MAR1!$B$5+MAR1!$C$5*COS(2*PI()*B1772/365)+MAR1!$D$5*SIN(2*PI()*B1772/365)+D1772</f>
        <v/>
      </c>
    </row>
    <row r="1773">
      <c r="A1773" s="6">
        <f>Data!U1773</f>
        <v/>
      </c>
      <c r="B1773" s="6">
        <f>MOD(A1773-1,365)+1</f>
        <v/>
      </c>
      <c r="C1773" s="7">
        <f>NORM.S.INV(Data!X1773)</f>
        <v/>
      </c>
      <c r="D1773" s="7">
        <f>$J$3*D1772+$J$6*C1773</f>
        <v/>
      </c>
      <c r="E1773" s="12">
        <f>MAR1!$B$5+MAR1!$C$5*COS(2*PI()*B1773/365)+MAR1!$D$5*SIN(2*PI()*B1773/365)+D1773</f>
        <v/>
      </c>
    </row>
    <row r="1774">
      <c r="A1774" s="6">
        <f>Data!U1774</f>
        <v/>
      </c>
      <c r="B1774" s="6">
        <f>MOD(A1774-1,365)+1</f>
        <v/>
      </c>
      <c r="C1774" s="7">
        <f>NORM.S.INV(Data!X1774)</f>
        <v/>
      </c>
      <c r="D1774" s="7">
        <f>$J$3*D1773+$J$6*C1774</f>
        <v/>
      </c>
      <c r="E1774" s="12">
        <f>MAR1!$B$5+MAR1!$C$5*COS(2*PI()*B1774/365)+MAR1!$D$5*SIN(2*PI()*B1774/365)+D1774</f>
        <v/>
      </c>
    </row>
    <row r="1775">
      <c r="A1775" s="6">
        <f>Data!U1775</f>
        <v/>
      </c>
      <c r="B1775" s="6">
        <f>MOD(A1775-1,365)+1</f>
        <v/>
      </c>
      <c r="C1775" s="7">
        <f>NORM.S.INV(Data!X1775)</f>
        <v/>
      </c>
      <c r="D1775" s="7">
        <f>$J$3*D1774+$J$6*C1775</f>
        <v/>
      </c>
      <c r="E1775" s="12">
        <f>MAR1!$B$5+MAR1!$C$5*COS(2*PI()*B1775/365)+MAR1!$D$5*SIN(2*PI()*B1775/365)+D1775</f>
        <v/>
      </c>
    </row>
    <row r="1776">
      <c r="A1776" s="6">
        <f>Data!U1776</f>
        <v/>
      </c>
      <c r="B1776" s="6">
        <f>MOD(A1776-1,365)+1</f>
        <v/>
      </c>
      <c r="C1776" s="7">
        <f>NORM.S.INV(Data!X1776)</f>
        <v/>
      </c>
      <c r="D1776" s="7">
        <f>$J$3*D1775+$J$6*C1776</f>
        <v/>
      </c>
      <c r="E1776" s="12">
        <f>MAR1!$B$5+MAR1!$C$5*COS(2*PI()*B1776/365)+MAR1!$D$5*SIN(2*PI()*B1776/365)+D1776</f>
        <v/>
      </c>
    </row>
    <row r="1777">
      <c r="A1777" s="6">
        <f>Data!U1777</f>
        <v/>
      </c>
      <c r="B1777" s="6">
        <f>MOD(A1777-1,365)+1</f>
        <v/>
      </c>
      <c r="C1777" s="7">
        <f>NORM.S.INV(Data!X1777)</f>
        <v/>
      </c>
      <c r="D1777" s="7">
        <f>$J$3*D1776+$J$6*C1777</f>
        <v/>
      </c>
      <c r="E1777" s="12">
        <f>MAR1!$B$5+MAR1!$C$5*COS(2*PI()*B1777/365)+MAR1!$D$5*SIN(2*PI()*B1777/365)+D1777</f>
        <v/>
      </c>
    </row>
    <row r="1778">
      <c r="A1778" s="6">
        <f>Data!U1778</f>
        <v/>
      </c>
      <c r="B1778" s="6">
        <f>MOD(A1778-1,365)+1</f>
        <v/>
      </c>
      <c r="C1778" s="7">
        <f>NORM.S.INV(Data!X1778)</f>
        <v/>
      </c>
      <c r="D1778" s="7">
        <f>$J$3*D1777+$J$6*C1778</f>
        <v/>
      </c>
      <c r="E1778" s="12">
        <f>MAR1!$B$5+MAR1!$C$5*COS(2*PI()*B1778/365)+MAR1!$D$5*SIN(2*PI()*B1778/365)+D1778</f>
        <v/>
      </c>
    </row>
    <row r="1779">
      <c r="A1779" s="6">
        <f>Data!U1779</f>
        <v/>
      </c>
      <c r="B1779" s="6">
        <f>MOD(A1779-1,365)+1</f>
        <v/>
      </c>
      <c r="C1779" s="7">
        <f>NORM.S.INV(Data!X1779)</f>
        <v/>
      </c>
      <c r="D1779" s="7">
        <f>$J$3*D1778+$J$6*C1779</f>
        <v/>
      </c>
      <c r="E1779" s="12">
        <f>MAR1!$B$5+MAR1!$C$5*COS(2*PI()*B1779/365)+MAR1!$D$5*SIN(2*PI()*B1779/365)+D1779</f>
        <v/>
      </c>
    </row>
    <row r="1780">
      <c r="A1780" s="6">
        <f>Data!U1780</f>
        <v/>
      </c>
      <c r="B1780" s="6">
        <f>MOD(A1780-1,365)+1</f>
        <v/>
      </c>
      <c r="C1780" s="7">
        <f>NORM.S.INV(Data!X1780)</f>
        <v/>
      </c>
      <c r="D1780" s="7">
        <f>$J$3*D1779+$J$6*C1780</f>
        <v/>
      </c>
      <c r="E1780" s="12">
        <f>MAR1!$B$5+MAR1!$C$5*COS(2*PI()*B1780/365)+MAR1!$D$5*SIN(2*PI()*B1780/365)+D1780</f>
        <v/>
      </c>
    </row>
    <row r="1781">
      <c r="A1781" s="6">
        <f>Data!U1781</f>
        <v/>
      </c>
      <c r="B1781" s="6">
        <f>MOD(A1781-1,365)+1</f>
        <v/>
      </c>
      <c r="C1781" s="7">
        <f>NORM.S.INV(Data!X1781)</f>
        <v/>
      </c>
      <c r="D1781" s="7">
        <f>$J$3*D1780+$J$6*C1781</f>
        <v/>
      </c>
      <c r="E1781" s="12">
        <f>MAR1!$B$5+MAR1!$C$5*COS(2*PI()*B1781/365)+MAR1!$D$5*SIN(2*PI()*B1781/365)+D1781</f>
        <v/>
      </c>
    </row>
    <row r="1782">
      <c r="A1782" s="6">
        <f>Data!U1782</f>
        <v/>
      </c>
      <c r="B1782" s="6">
        <f>MOD(A1782-1,365)+1</f>
        <v/>
      </c>
      <c r="C1782" s="7">
        <f>NORM.S.INV(Data!X1782)</f>
        <v/>
      </c>
      <c r="D1782" s="7">
        <f>$J$3*D1781+$J$6*C1782</f>
        <v/>
      </c>
      <c r="E1782" s="12">
        <f>MAR1!$B$5+MAR1!$C$5*COS(2*PI()*B1782/365)+MAR1!$D$5*SIN(2*PI()*B1782/365)+D1782</f>
        <v/>
      </c>
    </row>
    <row r="1783">
      <c r="A1783" s="6">
        <f>Data!U1783</f>
        <v/>
      </c>
      <c r="B1783" s="6">
        <f>MOD(A1783-1,365)+1</f>
        <v/>
      </c>
      <c r="C1783" s="7">
        <f>NORM.S.INV(Data!X1783)</f>
        <v/>
      </c>
      <c r="D1783" s="7">
        <f>$J$3*D1782+$J$6*C1783</f>
        <v/>
      </c>
      <c r="E1783" s="12">
        <f>MAR1!$B$5+MAR1!$C$5*COS(2*PI()*B1783/365)+MAR1!$D$5*SIN(2*PI()*B1783/365)+D1783</f>
        <v/>
      </c>
    </row>
    <row r="1784">
      <c r="A1784" s="6">
        <f>Data!U1784</f>
        <v/>
      </c>
      <c r="B1784" s="6">
        <f>MOD(A1784-1,365)+1</f>
        <v/>
      </c>
      <c r="C1784" s="7">
        <f>NORM.S.INV(Data!X1784)</f>
        <v/>
      </c>
      <c r="D1784" s="7">
        <f>$J$3*D1783+$J$6*C1784</f>
        <v/>
      </c>
      <c r="E1784" s="12">
        <f>MAR1!$B$5+MAR1!$C$5*COS(2*PI()*B1784/365)+MAR1!$D$5*SIN(2*PI()*B1784/365)+D1784</f>
        <v/>
      </c>
    </row>
    <row r="1785">
      <c r="A1785" s="6">
        <f>Data!U1785</f>
        <v/>
      </c>
      <c r="B1785" s="6">
        <f>MOD(A1785-1,365)+1</f>
        <v/>
      </c>
      <c r="C1785" s="7">
        <f>NORM.S.INV(Data!X1785)</f>
        <v/>
      </c>
      <c r="D1785" s="7">
        <f>$J$3*D1784+$J$6*C1785</f>
        <v/>
      </c>
      <c r="E1785" s="12">
        <f>MAR1!$B$5+MAR1!$C$5*COS(2*PI()*B1785/365)+MAR1!$D$5*SIN(2*PI()*B1785/365)+D1785</f>
        <v/>
      </c>
    </row>
    <row r="1786">
      <c r="A1786" s="6">
        <f>Data!U1786</f>
        <v/>
      </c>
      <c r="B1786" s="6">
        <f>MOD(A1786-1,365)+1</f>
        <v/>
      </c>
      <c r="C1786" s="7">
        <f>NORM.S.INV(Data!X1786)</f>
        <v/>
      </c>
      <c r="D1786" s="7">
        <f>$J$3*D1785+$J$6*C1786</f>
        <v/>
      </c>
      <c r="E1786" s="12">
        <f>MAR1!$B$5+MAR1!$C$5*COS(2*PI()*B1786/365)+MAR1!$D$5*SIN(2*PI()*B1786/365)+D1786</f>
        <v/>
      </c>
    </row>
    <row r="1787">
      <c r="A1787" s="6">
        <f>Data!U1787</f>
        <v/>
      </c>
      <c r="B1787" s="6">
        <f>MOD(A1787-1,365)+1</f>
        <v/>
      </c>
      <c r="C1787" s="7">
        <f>NORM.S.INV(Data!X1787)</f>
        <v/>
      </c>
      <c r="D1787" s="7">
        <f>$J$3*D1786+$J$6*C1787</f>
        <v/>
      </c>
      <c r="E1787" s="12">
        <f>MAR1!$B$5+MAR1!$C$5*COS(2*PI()*B1787/365)+MAR1!$D$5*SIN(2*PI()*B1787/365)+D1787</f>
        <v/>
      </c>
    </row>
    <row r="1788">
      <c r="A1788" s="6">
        <f>Data!U1788</f>
        <v/>
      </c>
      <c r="B1788" s="6">
        <f>MOD(A1788-1,365)+1</f>
        <v/>
      </c>
      <c r="C1788" s="7">
        <f>NORM.S.INV(Data!X1788)</f>
        <v/>
      </c>
      <c r="D1788" s="7">
        <f>$J$3*D1787+$J$6*C1788</f>
        <v/>
      </c>
      <c r="E1788" s="12">
        <f>MAR1!$B$5+MAR1!$C$5*COS(2*PI()*B1788/365)+MAR1!$D$5*SIN(2*PI()*B1788/365)+D1788</f>
        <v/>
      </c>
    </row>
    <row r="1789">
      <c r="A1789" s="6">
        <f>Data!U1789</f>
        <v/>
      </c>
      <c r="B1789" s="6">
        <f>MOD(A1789-1,365)+1</f>
        <v/>
      </c>
      <c r="C1789" s="7">
        <f>NORM.S.INV(Data!X1789)</f>
        <v/>
      </c>
      <c r="D1789" s="7">
        <f>$J$3*D1788+$J$6*C1789</f>
        <v/>
      </c>
      <c r="E1789" s="12">
        <f>MAR1!$B$5+MAR1!$C$5*COS(2*PI()*B1789/365)+MAR1!$D$5*SIN(2*PI()*B1789/365)+D1789</f>
        <v/>
      </c>
    </row>
    <row r="1790">
      <c r="A1790" s="6">
        <f>Data!U1790</f>
        <v/>
      </c>
      <c r="B1790" s="6">
        <f>MOD(A1790-1,365)+1</f>
        <v/>
      </c>
      <c r="C1790" s="7">
        <f>NORM.S.INV(Data!X1790)</f>
        <v/>
      </c>
      <c r="D1790" s="7">
        <f>$J$3*D1789+$J$6*C1790</f>
        <v/>
      </c>
      <c r="E1790" s="12">
        <f>MAR1!$B$5+MAR1!$C$5*COS(2*PI()*B1790/365)+MAR1!$D$5*SIN(2*PI()*B1790/365)+D1790</f>
        <v/>
      </c>
    </row>
    <row r="1791">
      <c r="A1791" s="6">
        <f>Data!U1791</f>
        <v/>
      </c>
      <c r="B1791" s="6">
        <f>MOD(A1791-1,365)+1</f>
        <v/>
      </c>
      <c r="C1791" s="7">
        <f>NORM.S.INV(Data!X1791)</f>
        <v/>
      </c>
      <c r="D1791" s="7">
        <f>$J$3*D1790+$J$6*C1791</f>
        <v/>
      </c>
      <c r="E1791" s="12">
        <f>MAR1!$B$5+MAR1!$C$5*COS(2*PI()*B1791/365)+MAR1!$D$5*SIN(2*PI()*B1791/365)+D1791</f>
        <v/>
      </c>
    </row>
    <row r="1792">
      <c r="A1792" s="6">
        <f>Data!U1792</f>
        <v/>
      </c>
      <c r="B1792" s="6">
        <f>MOD(A1792-1,365)+1</f>
        <v/>
      </c>
      <c r="C1792" s="7">
        <f>NORM.S.INV(Data!X1792)</f>
        <v/>
      </c>
      <c r="D1792" s="7">
        <f>$J$3*D1791+$J$6*C1792</f>
        <v/>
      </c>
      <c r="E1792" s="12">
        <f>MAR1!$B$5+MAR1!$C$5*COS(2*PI()*B1792/365)+MAR1!$D$5*SIN(2*PI()*B1792/365)+D1792</f>
        <v/>
      </c>
    </row>
    <row r="1793">
      <c r="A1793" s="6">
        <f>Data!U1793</f>
        <v/>
      </c>
      <c r="B1793" s="6">
        <f>MOD(A1793-1,365)+1</f>
        <v/>
      </c>
      <c r="C1793" s="7">
        <f>NORM.S.INV(Data!X1793)</f>
        <v/>
      </c>
      <c r="D1793" s="7">
        <f>$J$3*D1792+$J$6*C1793</f>
        <v/>
      </c>
      <c r="E1793" s="12">
        <f>MAR1!$B$5+MAR1!$C$5*COS(2*PI()*B1793/365)+MAR1!$D$5*SIN(2*PI()*B1793/365)+D1793</f>
        <v/>
      </c>
    </row>
    <row r="1794">
      <c r="A1794" s="6">
        <f>Data!U1794</f>
        <v/>
      </c>
      <c r="B1794" s="6">
        <f>MOD(A1794-1,365)+1</f>
        <v/>
      </c>
      <c r="C1794" s="7">
        <f>NORM.S.INV(Data!X1794)</f>
        <v/>
      </c>
      <c r="D1794" s="7">
        <f>$J$3*D1793+$J$6*C1794</f>
        <v/>
      </c>
      <c r="E1794" s="12">
        <f>MAR1!$B$5+MAR1!$C$5*COS(2*PI()*B1794/365)+MAR1!$D$5*SIN(2*PI()*B1794/365)+D1794</f>
        <v/>
      </c>
    </row>
    <row r="1795">
      <c r="A1795" s="6">
        <f>Data!U1795</f>
        <v/>
      </c>
      <c r="B1795" s="6">
        <f>MOD(A1795-1,365)+1</f>
        <v/>
      </c>
      <c r="C1795" s="7">
        <f>NORM.S.INV(Data!X1795)</f>
        <v/>
      </c>
      <c r="D1795" s="7">
        <f>$J$3*D1794+$J$6*C1795</f>
        <v/>
      </c>
      <c r="E1795" s="12">
        <f>MAR1!$B$5+MAR1!$C$5*COS(2*PI()*B1795/365)+MAR1!$D$5*SIN(2*PI()*B1795/365)+D1795</f>
        <v/>
      </c>
    </row>
    <row r="1796">
      <c r="A1796" s="6">
        <f>Data!U1796</f>
        <v/>
      </c>
      <c r="B1796" s="6">
        <f>MOD(A1796-1,365)+1</f>
        <v/>
      </c>
      <c r="C1796" s="7">
        <f>NORM.S.INV(Data!X1796)</f>
        <v/>
      </c>
      <c r="D1796" s="7">
        <f>$J$3*D1795+$J$6*C1796</f>
        <v/>
      </c>
      <c r="E1796" s="12">
        <f>MAR1!$B$5+MAR1!$C$5*COS(2*PI()*B1796/365)+MAR1!$D$5*SIN(2*PI()*B1796/365)+D1796</f>
        <v/>
      </c>
    </row>
    <row r="1797">
      <c r="A1797" s="6">
        <f>Data!U1797</f>
        <v/>
      </c>
      <c r="B1797" s="6">
        <f>MOD(A1797-1,365)+1</f>
        <v/>
      </c>
      <c r="C1797" s="7">
        <f>NORM.S.INV(Data!X1797)</f>
        <v/>
      </c>
      <c r="D1797" s="7">
        <f>$J$3*D1796+$J$6*C1797</f>
        <v/>
      </c>
      <c r="E1797" s="12">
        <f>MAR1!$B$5+MAR1!$C$5*COS(2*PI()*B1797/365)+MAR1!$D$5*SIN(2*PI()*B1797/365)+D1797</f>
        <v/>
      </c>
    </row>
    <row r="1798">
      <c r="A1798" s="6">
        <f>Data!U1798</f>
        <v/>
      </c>
      <c r="B1798" s="6">
        <f>MOD(A1798-1,365)+1</f>
        <v/>
      </c>
      <c r="C1798" s="7">
        <f>NORM.S.INV(Data!X1798)</f>
        <v/>
      </c>
      <c r="D1798" s="7">
        <f>$J$3*D1797+$J$6*C1798</f>
        <v/>
      </c>
      <c r="E1798" s="12">
        <f>MAR1!$B$5+MAR1!$C$5*COS(2*PI()*B1798/365)+MAR1!$D$5*SIN(2*PI()*B1798/365)+D1798</f>
        <v/>
      </c>
    </row>
    <row r="1799">
      <c r="A1799" s="6">
        <f>Data!U1799</f>
        <v/>
      </c>
      <c r="B1799" s="6">
        <f>MOD(A1799-1,365)+1</f>
        <v/>
      </c>
      <c r="C1799" s="7">
        <f>NORM.S.INV(Data!X1799)</f>
        <v/>
      </c>
      <c r="D1799" s="7">
        <f>$J$3*D1798+$J$6*C1799</f>
        <v/>
      </c>
      <c r="E1799" s="12">
        <f>MAR1!$B$5+MAR1!$C$5*COS(2*PI()*B1799/365)+MAR1!$D$5*SIN(2*PI()*B1799/365)+D1799</f>
        <v/>
      </c>
    </row>
    <row r="1800">
      <c r="A1800" s="6">
        <f>Data!U1800</f>
        <v/>
      </c>
      <c r="B1800" s="6">
        <f>MOD(A1800-1,365)+1</f>
        <v/>
      </c>
      <c r="C1800" s="7">
        <f>NORM.S.INV(Data!X1800)</f>
        <v/>
      </c>
      <c r="D1800" s="7">
        <f>$J$3*D1799+$J$6*C1800</f>
        <v/>
      </c>
      <c r="E1800" s="12">
        <f>MAR1!$B$5+MAR1!$C$5*COS(2*PI()*B1800/365)+MAR1!$D$5*SIN(2*PI()*B1800/365)+D1800</f>
        <v/>
      </c>
    </row>
    <row r="1801">
      <c r="A1801" s="6">
        <f>Data!U1801</f>
        <v/>
      </c>
      <c r="B1801" s="6">
        <f>MOD(A1801-1,365)+1</f>
        <v/>
      </c>
      <c r="C1801" s="7">
        <f>NORM.S.INV(Data!X1801)</f>
        <v/>
      </c>
      <c r="D1801" s="7">
        <f>$J$3*D1800+$J$6*C1801</f>
        <v/>
      </c>
      <c r="E1801" s="12">
        <f>MAR1!$B$5+MAR1!$C$5*COS(2*PI()*B1801/365)+MAR1!$D$5*SIN(2*PI()*B1801/365)+D1801</f>
        <v/>
      </c>
    </row>
    <row r="1802">
      <c r="A1802" s="6">
        <f>Data!U1802</f>
        <v/>
      </c>
      <c r="B1802" s="6">
        <f>MOD(A1802-1,365)+1</f>
        <v/>
      </c>
      <c r="C1802" s="7">
        <f>NORM.S.INV(Data!X1802)</f>
        <v/>
      </c>
      <c r="D1802" s="7">
        <f>$J$3*D1801+$J$6*C1802</f>
        <v/>
      </c>
      <c r="E1802" s="12">
        <f>MAR1!$B$5+MAR1!$C$5*COS(2*PI()*B1802/365)+MAR1!$D$5*SIN(2*PI()*B1802/365)+D1802</f>
        <v/>
      </c>
    </row>
    <row r="1803">
      <c r="A1803" s="6">
        <f>Data!U1803</f>
        <v/>
      </c>
      <c r="B1803" s="6">
        <f>MOD(A1803-1,365)+1</f>
        <v/>
      </c>
      <c r="C1803" s="7">
        <f>NORM.S.INV(Data!X1803)</f>
        <v/>
      </c>
      <c r="D1803" s="7">
        <f>$J$3*D1802+$J$6*C1803</f>
        <v/>
      </c>
      <c r="E1803" s="12">
        <f>MAR1!$B$5+MAR1!$C$5*COS(2*PI()*B1803/365)+MAR1!$D$5*SIN(2*PI()*B1803/365)+D1803</f>
        <v/>
      </c>
    </row>
    <row r="1804">
      <c r="A1804" s="6">
        <f>Data!U1804</f>
        <v/>
      </c>
      <c r="B1804" s="6">
        <f>MOD(A1804-1,365)+1</f>
        <v/>
      </c>
      <c r="C1804" s="7">
        <f>NORM.S.INV(Data!X1804)</f>
        <v/>
      </c>
      <c r="D1804" s="7">
        <f>$J$3*D1803+$J$6*C1804</f>
        <v/>
      </c>
      <c r="E1804" s="12">
        <f>MAR1!$B$5+MAR1!$C$5*COS(2*PI()*B1804/365)+MAR1!$D$5*SIN(2*PI()*B1804/365)+D1804</f>
        <v/>
      </c>
    </row>
    <row r="1805">
      <c r="A1805" s="6">
        <f>Data!U1805</f>
        <v/>
      </c>
      <c r="B1805" s="6">
        <f>MOD(A1805-1,365)+1</f>
        <v/>
      </c>
      <c r="C1805" s="7">
        <f>NORM.S.INV(Data!X1805)</f>
        <v/>
      </c>
      <c r="D1805" s="7">
        <f>$J$3*D1804+$J$6*C1805</f>
        <v/>
      </c>
      <c r="E1805" s="12">
        <f>MAR1!$B$5+MAR1!$C$5*COS(2*PI()*B1805/365)+MAR1!$D$5*SIN(2*PI()*B1805/365)+D1805</f>
        <v/>
      </c>
    </row>
    <row r="1806">
      <c r="A1806" s="6">
        <f>Data!U1806</f>
        <v/>
      </c>
      <c r="B1806" s="6">
        <f>MOD(A1806-1,365)+1</f>
        <v/>
      </c>
      <c r="C1806" s="7">
        <f>NORM.S.INV(Data!X1806)</f>
        <v/>
      </c>
      <c r="D1806" s="7">
        <f>$J$3*D1805+$J$6*C1806</f>
        <v/>
      </c>
      <c r="E1806" s="12">
        <f>MAR1!$B$5+MAR1!$C$5*COS(2*PI()*B1806/365)+MAR1!$D$5*SIN(2*PI()*B1806/365)+D1806</f>
        <v/>
      </c>
    </row>
    <row r="1807">
      <c r="A1807" s="6">
        <f>Data!U1807</f>
        <v/>
      </c>
      <c r="B1807" s="6">
        <f>MOD(A1807-1,365)+1</f>
        <v/>
      </c>
      <c r="C1807" s="7">
        <f>NORM.S.INV(Data!X1807)</f>
        <v/>
      </c>
      <c r="D1807" s="7">
        <f>$J$3*D1806+$J$6*C1807</f>
        <v/>
      </c>
      <c r="E1807" s="12">
        <f>MAR1!$B$5+MAR1!$C$5*COS(2*PI()*B1807/365)+MAR1!$D$5*SIN(2*PI()*B1807/365)+D1807</f>
        <v/>
      </c>
    </row>
    <row r="1808">
      <c r="A1808" s="6">
        <f>Data!U1808</f>
        <v/>
      </c>
      <c r="B1808" s="6">
        <f>MOD(A1808-1,365)+1</f>
        <v/>
      </c>
      <c r="C1808" s="7">
        <f>NORM.S.INV(Data!X1808)</f>
        <v/>
      </c>
      <c r="D1808" s="7">
        <f>$J$3*D1807+$J$6*C1808</f>
        <v/>
      </c>
      <c r="E1808" s="12">
        <f>MAR1!$B$5+MAR1!$C$5*COS(2*PI()*B1808/365)+MAR1!$D$5*SIN(2*PI()*B1808/365)+D1808</f>
        <v/>
      </c>
    </row>
    <row r="1809">
      <c r="A1809" s="6">
        <f>Data!U1809</f>
        <v/>
      </c>
      <c r="B1809" s="6">
        <f>MOD(A1809-1,365)+1</f>
        <v/>
      </c>
      <c r="C1809" s="7">
        <f>NORM.S.INV(Data!X1809)</f>
        <v/>
      </c>
      <c r="D1809" s="7">
        <f>$J$3*D1808+$J$6*C1809</f>
        <v/>
      </c>
      <c r="E1809" s="12">
        <f>MAR1!$B$5+MAR1!$C$5*COS(2*PI()*B1809/365)+MAR1!$D$5*SIN(2*PI()*B1809/365)+D1809</f>
        <v/>
      </c>
    </row>
    <row r="1810">
      <c r="A1810" s="6">
        <f>Data!U1810</f>
        <v/>
      </c>
      <c r="B1810" s="6">
        <f>MOD(A1810-1,365)+1</f>
        <v/>
      </c>
      <c r="C1810" s="7">
        <f>NORM.S.INV(Data!X1810)</f>
        <v/>
      </c>
      <c r="D1810" s="7">
        <f>$J$3*D1809+$J$6*C1810</f>
        <v/>
      </c>
      <c r="E1810" s="12">
        <f>MAR1!$B$5+MAR1!$C$5*COS(2*PI()*B1810/365)+MAR1!$D$5*SIN(2*PI()*B1810/365)+D1810</f>
        <v/>
      </c>
    </row>
    <row r="1811">
      <c r="A1811" s="6">
        <f>Data!U1811</f>
        <v/>
      </c>
      <c r="B1811" s="6">
        <f>MOD(A1811-1,365)+1</f>
        <v/>
      </c>
      <c r="C1811" s="7">
        <f>NORM.S.INV(Data!X1811)</f>
        <v/>
      </c>
      <c r="D1811" s="7">
        <f>$J$3*D1810+$J$6*C1811</f>
        <v/>
      </c>
      <c r="E1811" s="12">
        <f>MAR1!$B$5+MAR1!$C$5*COS(2*PI()*B1811/365)+MAR1!$D$5*SIN(2*PI()*B1811/365)+D1811</f>
        <v/>
      </c>
    </row>
    <row r="1812">
      <c r="A1812" s="6">
        <f>Data!U1812</f>
        <v/>
      </c>
      <c r="B1812" s="6">
        <f>MOD(A1812-1,365)+1</f>
        <v/>
      </c>
      <c r="C1812" s="7">
        <f>NORM.S.INV(Data!X1812)</f>
        <v/>
      </c>
      <c r="D1812" s="7">
        <f>$J$3*D1811+$J$6*C1812</f>
        <v/>
      </c>
      <c r="E1812" s="12">
        <f>MAR1!$B$5+MAR1!$C$5*COS(2*PI()*B1812/365)+MAR1!$D$5*SIN(2*PI()*B1812/365)+D1812</f>
        <v/>
      </c>
    </row>
    <row r="1813">
      <c r="A1813" s="6">
        <f>Data!U1813</f>
        <v/>
      </c>
      <c r="B1813" s="6">
        <f>MOD(A1813-1,365)+1</f>
        <v/>
      </c>
      <c r="C1813" s="7">
        <f>NORM.S.INV(Data!X1813)</f>
        <v/>
      </c>
      <c r="D1813" s="7">
        <f>$J$3*D1812+$J$6*C1813</f>
        <v/>
      </c>
      <c r="E1813" s="12">
        <f>MAR1!$B$5+MAR1!$C$5*COS(2*PI()*B1813/365)+MAR1!$D$5*SIN(2*PI()*B1813/365)+D1813</f>
        <v/>
      </c>
    </row>
    <row r="1814">
      <c r="A1814" s="6">
        <f>Data!U1814</f>
        <v/>
      </c>
      <c r="B1814" s="6">
        <f>MOD(A1814-1,365)+1</f>
        <v/>
      </c>
      <c r="C1814" s="7">
        <f>NORM.S.INV(Data!X1814)</f>
        <v/>
      </c>
      <c r="D1814" s="7">
        <f>$J$3*D1813+$J$6*C1814</f>
        <v/>
      </c>
      <c r="E1814" s="12">
        <f>MAR1!$B$5+MAR1!$C$5*COS(2*PI()*B1814/365)+MAR1!$D$5*SIN(2*PI()*B1814/365)+D1814</f>
        <v/>
      </c>
    </row>
    <row r="1815">
      <c r="A1815" s="6">
        <f>Data!U1815</f>
        <v/>
      </c>
      <c r="B1815" s="6">
        <f>MOD(A1815-1,365)+1</f>
        <v/>
      </c>
      <c r="C1815" s="7">
        <f>NORM.S.INV(Data!X1815)</f>
        <v/>
      </c>
      <c r="D1815" s="7">
        <f>$J$3*D1814+$J$6*C1815</f>
        <v/>
      </c>
      <c r="E1815" s="12">
        <f>MAR1!$B$5+MAR1!$C$5*COS(2*PI()*B1815/365)+MAR1!$D$5*SIN(2*PI()*B1815/365)+D1815</f>
        <v/>
      </c>
    </row>
    <row r="1816">
      <c r="A1816" s="6">
        <f>Data!U1816</f>
        <v/>
      </c>
      <c r="B1816" s="6">
        <f>MOD(A1816-1,365)+1</f>
        <v/>
      </c>
      <c r="C1816" s="7">
        <f>NORM.S.INV(Data!X1816)</f>
        <v/>
      </c>
      <c r="D1816" s="7">
        <f>$J$3*D1815+$J$6*C1816</f>
        <v/>
      </c>
      <c r="E1816" s="12">
        <f>MAR1!$B$5+MAR1!$C$5*COS(2*PI()*B1816/365)+MAR1!$D$5*SIN(2*PI()*B1816/365)+D1816</f>
        <v/>
      </c>
    </row>
    <row r="1817">
      <c r="A1817" s="6">
        <f>Data!U1817</f>
        <v/>
      </c>
      <c r="B1817" s="6">
        <f>MOD(A1817-1,365)+1</f>
        <v/>
      </c>
      <c r="C1817" s="7">
        <f>NORM.S.INV(Data!X1817)</f>
        <v/>
      </c>
      <c r="D1817" s="7">
        <f>$J$3*D1816+$J$6*C1817</f>
        <v/>
      </c>
      <c r="E1817" s="12">
        <f>MAR1!$B$5+MAR1!$C$5*COS(2*PI()*B1817/365)+MAR1!$D$5*SIN(2*PI()*B1817/365)+D1817</f>
        <v/>
      </c>
    </row>
    <row r="1818">
      <c r="A1818" s="6">
        <f>Data!U1818</f>
        <v/>
      </c>
      <c r="B1818" s="6">
        <f>MOD(A1818-1,365)+1</f>
        <v/>
      </c>
      <c r="C1818" s="7">
        <f>NORM.S.INV(Data!X1818)</f>
        <v/>
      </c>
      <c r="D1818" s="7">
        <f>$J$3*D1817+$J$6*C1818</f>
        <v/>
      </c>
      <c r="E1818" s="12">
        <f>MAR1!$B$5+MAR1!$C$5*COS(2*PI()*B1818/365)+MAR1!$D$5*SIN(2*PI()*B1818/365)+D1818</f>
        <v/>
      </c>
    </row>
    <row r="1819">
      <c r="A1819" s="6">
        <f>Data!U1819</f>
        <v/>
      </c>
      <c r="B1819" s="6">
        <f>MOD(A1819-1,365)+1</f>
        <v/>
      </c>
      <c r="C1819" s="7">
        <f>NORM.S.INV(Data!X1819)</f>
        <v/>
      </c>
      <c r="D1819" s="7">
        <f>$J$3*D1818+$J$6*C1819</f>
        <v/>
      </c>
      <c r="E1819" s="12">
        <f>MAR1!$B$5+MAR1!$C$5*COS(2*PI()*B1819/365)+MAR1!$D$5*SIN(2*PI()*B1819/365)+D1819</f>
        <v/>
      </c>
    </row>
    <row r="1820">
      <c r="A1820" s="6">
        <f>Data!U1820</f>
        <v/>
      </c>
      <c r="B1820" s="6">
        <f>MOD(A1820-1,365)+1</f>
        <v/>
      </c>
      <c r="C1820" s="7">
        <f>NORM.S.INV(Data!X1820)</f>
        <v/>
      </c>
      <c r="D1820" s="7">
        <f>$J$3*D1819+$J$6*C1820</f>
        <v/>
      </c>
      <c r="E1820" s="12">
        <f>MAR1!$B$5+MAR1!$C$5*COS(2*PI()*B1820/365)+MAR1!$D$5*SIN(2*PI()*B1820/365)+D1820</f>
        <v/>
      </c>
    </row>
    <row r="1821">
      <c r="A1821" s="6">
        <f>Data!U1821</f>
        <v/>
      </c>
      <c r="B1821" s="6">
        <f>MOD(A1821-1,365)+1</f>
        <v/>
      </c>
      <c r="C1821" s="7">
        <f>NORM.S.INV(Data!X1821)</f>
        <v/>
      </c>
      <c r="D1821" s="7">
        <f>$J$3*D1820+$J$6*C1821</f>
        <v/>
      </c>
      <c r="E1821" s="12">
        <f>MAR1!$B$5+MAR1!$C$5*COS(2*PI()*B1821/365)+MAR1!$D$5*SIN(2*PI()*B1821/365)+D1821</f>
        <v/>
      </c>
    </row>
    <row r="1822">
      <c r="A1822" s="6">
        <f>Data!U1822</f>
        <v/>
      </c>
      <c r="B1822" s="6">
        <f>MOD(A1822-1,365)+1</f>
        <v/>
      </c>
      <c r="C1822" s="7">
        <f>NORM.S.INV(Data!X1822)</f>
        <v/>
      </c>
      <c r="D1822" s="7">
        <f>$J$3*D1821+$J$6*C1822</f>
        <v/>
      </c>
      <c r="E1822" s="12">
        <f>MAR1!$B$5+MAR1!$C$5*COS(2*PI()*B1822/365)+MAR1!$D$5*SIN(2*PI()*B1822/365)+D1822</f>
        <v/>
      </c>
    </row>
    <row r="1823">
      <c r="A1823" s="6">
        <f>Data!U1823</f>
        <v/>
      </c>
      <c r="B1823" s="6">
        <f>MOD(A1823-1,365)+1</f>
        <v/>
      </c>
      <c r="C1823" s="7">
        <f>NORM.S.INV(Data!X1823)</f>
        <v/>
      </c>
      <c r="D1823" s="7">
        <f>$J$3*D1822+$J$6*C1823</f>
        <v/>
      </c>
      <c r="E1823" s="12">
        <f>MAR1!$B$5+MAR1!$C$5*COS(2*PI()*B1823/365)+MAR1!$D$5*SIN(2*PI()*B1823/365)+D1823</f>
        <v/>
      </c>
    </row>
    <row r="1824">
      <c r="A1824" s="6">
        <f>Data!U1824</f>
        <v/>
      </c>
      <c r="B1824" s="6">
        <f>MOD(A1824-1,365)+1</f>
        <v/>
      </c>
      <c r="C1824" s="7">
        <f>NORM.S.INV(Data!X1824)</f>
        <v/>
      </c>
      <c r="D1824" s="7">
        <f>$J$3*D1823+$J$6*C1824</f>
        <v/>
      </c>
      <c r="E1824" s="12">
        <f>MAR1!$B$5+MAR1!$C$5*COS(2*PI()*B1824/365)+MAR1!$D$5*SIN(2*PI()*B1824/365)+D1824</f>
        <v/>
      </c>
    </row>
    <row r="1825">
      <c r="A1825" s="6">
        <f>Data!U1825</f>
        <v/>
      </c>
      <c r="B1825" s="6">
        <f>MOD(A1825-1,365)+1</f>
        <v/>
      </c>
      <c r="C1825" s="7">
        <f>NORM.S.INV(Data!X1825)</f>
        <v/>
      </c>
      <c r="D1825" s="7">
        <f>$J$3*D1824+$J$6*C1825</f>
        <v/>
      </c>
      <c r="E1825" s="12">
        <f>MAR1!$B$5+MAR1!$C$5*COS(2*PI()*B1825/365)+MAR1!$D$5*SIN(2*PI()*B1825/365)+D1825</f>
        <v/>
      </c>
    </row>
    <row r="1826">
      <c r="A1826" s="6">
        <f>Data!U1826</f>
        <v/>
      </c>
      <c r="B1826" s="6">
        <f>MOD(A1826-1,365)+1</f>
        <v/>
      </c>
      <c r="C1826" s="7">
        <f>NORM.S.INV(Data!X1826)</f>
        <v/>
      </c>
      <c r="D1826" s="7">
        <f>$J$3*D1825+$J$6*C1826</f>
        <v/>
      </c>
      <c r="E1826" s="12">
        <f>MAR1!$B$5+MAR1!$C$5*COS(2*PI()*B1826/365)+MAR1!$D$5*SIN(2*PI()*B1826/365)+D1826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A1" s="8" t="inlineStr">
        <is>
          <t>Change factors -&gt; perturbed parameters -&gt; recomputed statistics (analytic)</t>
        </is>
      </c>
    </row>
    <row r="2">
      <c r="A2" s="9" t="inlineStr">
        <is>
          <t>ILLUSTRATIVE scenario (warmer, heavier wet-day rain, slightly fewer wet days); not a projection. Edit the blue cells.</t>
        </is>
      </c>
    </row>
    <row r="5" ht="62" customHeight="1">
      <c r="A5" s="4" t="inlineStr">
        <is>
          <t>month</t>
        </is>
      </c>
      <c r="B5" s="4" t="inlineStr">
        <is>
          <t>f_P1 (x wet-day freq)</t>
        </is>
      </c>
      <c r="C5" s="4" t="inlineStr">
        <is>
          <t>delta gamma (+)</t>
        </is>
      </c>
      <c r="D5" s="4" t="inlineStr">
        <is>
          <t>f_mean (x wet-day mean)</t>
        </is>
      </c>
      <c r="E5" s="4" t="inlineStr">
        <is>
          <t>f_var (x wet-day variance)</t>
        </is>
      </c>
      <c r="F5" s="4" t="inlineStr">
        <is>
          <t>delta T (C)</t>
        </is>
      </c>
      <c r="G5" s="4" t="inlineStr">
        <is>
          <t>f_sd T (x sd)</t>
        </is>
      </c>
      <c r="H5" s="4" t="inlineStr">
        <is>
          <t>P1 base</t>
        </is>
      </c>
      <c r="I5" s="4" t="inlineStr">
        <is>
          <t>gamma base</t>
        </is>
      </c>
      <c r="J5" s="4" t="inlineStr">
        <is>
          <t>mean base (mm)</t>
        </is>
      </c>
      <c r="K5" s="4" t="inlineStr">
        <is>
          <t>var base (mm2)</t>
        </is>
      </c>
      <c r="L5" s="4" t="inlineStr">
        <is>
          <t>P1 scen</t>
        </is>
      </c>
      <c r="M5" s="4" t="inlineStr">
        <is>
          <t>gamma scen</t>
        </is>
      </c>
      <c r="N5" s="4" t="inlineStr">
        <is>
          <t>P01 scen</t>
        </is>
      </c>
      <c r="O5" s="4" t="inlineStr">
        <is>
          <t>P11 scen</t>
        </is>
      </c>
      <c r="P5" s="4" t="inlineStr">
        <is>
          <t>mean scen (mm)</t>
        </is>
      </c>
      <c r="Q5" s="4" t="inlineStr">
        <is>
          <t>var scen (mm2)</t>
        </is>
      </c>
      <c r="R5" s="4" t="inlineStr">
        <is>
          <t>alpha scen</t>
        </is>
      </c>
      <c r="S5" s="4" t="inlineStr">
        <is>
          <t>beta scen</t>
        </is>
      </c>
      <c r="T5" s="4" t="inlineStr">
        <is>
          <t>wet spell base (d)</t>
        </is>
      </c>
      <c r="U5" s="4" t="inlineStr">
        <is>
          <t>wet spell scen (d)</t>
        </is>
      </c>
      <c r="V5" s="4" t="inlineStr">
        <is>
          <t>dry spell base (d)</t>
        </is>
      </c>
      <c r="W5" s="4" t="inlineStr">
        <is>
          <t>dry spell scen (d)</t>
        </is>
      </c>
      <c r="X5" s="4" t="inlineStr">
        <is>
          <t>monthly total base (mm)</t>
        </is>
      </c>
      <c r="Y5" s="4" t="inlineStr">
        <is>
          <t>monthly total scen (mm)</t>
        </is>
      </c>
      <c r="Z5" s="4" t="inlineStr">
        <is>
          <t>daily 99th pct base (mm)</t>
        </is>
      </c>
      <c r="AA5" s="4" t="inlineStr">
        <is>
          <t>daily 99th pct scen (mm)</t>
        </is>
      </c>
    </row>
    <row r="6">
      <c r="A6" s="5" t="n">
        <v>1</v>
      </c>
      <c r="B6" s="19" t="n">
        <v>0.97</v>
      </c>
      <c r="C6" s="19" t="n">
        <v>0</v>
      </c>
      <c r="D6" s="19" t="n">
        <v>1.06</v>
      </c>
      <c r="E6" s="19" t="n">
        <v>1.236</v>
      </c>
      <c r="F6" s="19" t="n">
        <v>1.5</v>
      </c>
      <c r="G6" s="19" t="n">
        <v>1</v>
      </c>
      <c r="H6" s="7">
        <f>Markov!J6</f>
        <v/>
      </c>
      <c r="I6" s="7">
        <f>Markov!K6</f>
        <v/>
      </c>
      <c r="J6" s="12">
        <f>Markov!O6</f>
        <v/>
      </c>
      <c r="K6" s="12">
        <f>Markov!P6</f>
        <v/>
      </c>
      <c r="L6" s="7">
        <f>MIN(B6*H6,0.95)</f>
        <v/>
      </c>
      <c r="M6" s="7">
        <f>I6+C6</f>
        <v/>
      </c>
      <c r="N6" s="16">
        <f>L6*(1-M6)</f>
        <v/>
      </c>
      <c r="O6" s="16">
        <f>N6+M6</f>
        <v/>
      </c>
      <c r="P6" s="12">
        <f>J6*D6</f>
        <v/>
      </c>
      <c r="Q6" s="12">
        <f>K6*E6</f>
        <v/>
      </c>
      <c r="R6" s="16">
        <f>P6^2/Q6</f>
        <v/>
      </c>
      <c r="S6" s="12">
        <f>Q6/P6</f>
        <v/>
      </c>
      <c r="T6" s="12">
        <f>Markov!L6</f>
        <v/>
      </c>
      <c r="U6" s="12">
        <f>1/(1-O6)</f>
        <v/>
      </c>
      <c r="V6" s="12">
        <f>Markov!M6</f>
        <v/>
      </c>
      <c r="W6" s="12">
        <f>1/N6</f>
        <v/>
      </c>
      <c r="X6" s="13">
        <f>Markov!B6*H6*J6</f>
        <v/>
      </c>
      <c r="Y6" s="13">
        <f>Markov!B6*L6*P6</f>
        <v/>
      </c>
      <c r="Z6" s="13">
        <f>IF(H6&lt;=0.01,0,GAMMA.INV((0.99-(1-H6))/H6,Markov!Q6,Markov!R6))</f>
        <v/>
      </c>
      <c r="AA6" s="13">
        <f>IF(L6&lt;=0.01,0,GAMMA.INV((0.99-(1-L6))/L6,R6,S6))</f>
        <v/>
      </c>
    </row>
    <row r="7">
      <c r="A7" s="5" t="n">
        <v>2</v>
      </c>
      <c r="B7" s="19" t="n">
        <v>0.97</v>
      </c>
      <c r="C7" s="19" t="n">
        <v>0</v>
      </c>
      <c r="D7" s="19" t="n">
        <v>1.06</v>
      </c>
      <c r="E7" s="19" t="n">
        <v>1.236</v>
      </c>
      <c r="F7" s="19" t="n">
        <v>1.5</v>
      </c>
      <c r="G7" s="19" t="n">
        <v>1</v>
      </c>
      <c r="H7" s="7">
        <f>Markov!J7</f>
        <v/>
      </c>
      <c r="I7" s="7">
        <f>Markov!K7</f>
        <v/>
      </c>
      <c r="J7" s="12">
        <f>Markov!O7</f>
        <v/>
      </c>
      <c r="K7" s="12">
        <f>Markov!P7</f>
        <v/>
      </c>
      <c r="L7" s="7">
        <f>MIN(B7*H7,0.95)</f>
        <v/>
      </c>
      <c r="M7" s="7">
        <f>I7+C7</f>
        <v/>
      </c>
      <c r="N7" s="16">
        <f>L7*(1-M7)</f>
        <v/>
      </c>
      <c r="O7" s="16">
        <f>N7+M7</f>
        <v/>
      </c>
      <c r="P7" s="12">
        <f>J7*D7</f>
        <v/>
      </c>
      <c r="Q7" s="12">
        <f>K7*E7</f>
        <v/>
      </c>
      <c r="R7" s="16">
        <f>P7^2/Q7</f>
        <v/>
      </c>
      <c r="S7" s="12">
        <f>Q7/P7</f>
        <v/>
      </c>
      <c r="T7" s="12">
        <f>Markov!L7</f>
        <v/>
      </c>
      <c r="U7" s="12">
        <f>1/(1-O7)</f>
        <v/>
      </c>
      <c r="V7" s="12">
        <f>Markov!M7</f>
        <v/>
      </c>
      <c r="W7" s="12">
        <f>1/N7</f>
        <v/>
      </c>
      <c r="X7" s="13">
        <f>Markov!B7*H7*J7</f>
        <v/>
      </c>
      <c r="Y7" s="13">
        <f>Markov!B7*L7*P7</f>
        <v/>
      </c>
      <c r="Z7" s="13">
        <f>IF(H7&lt;=0.01,0,GAMMA.INV((0.99-(1-H7))/H7,Markov!Q7,Markov!R7))</f>
        <v/>
      </c>
      <c r="AA7" s="13">
        <f>IF(L7&lt;=0.01,0,GAMMA.INV((0.99-(1-L7))/L7,R7,S7))</f>
        <v/>
      </c>
    </row>
    <row r="8">
      <c r="A8" s="5" t="n">
        <v>3</v>
      </c>
      <c r="B8" s="19" t="n">
        <v>0.97</v>
      </c>
      <c r="C8" s="19" t="n">
        <v>0</v>
      </c>
      <c r="D8" s="19" t="n">
        <v>1.06</v>
      </c>
      <c r="E8" s="19" t="n">
        <v>1.236</v>
      </c>
      <c r="F8" s="19" t="n">
        <v>1.5</v>
      </c>
      <c r="G8" s="19" t="n">
        <v>1</v>
      </c>
      <c r="H8" s="7">
        <f>Markov!J8</f>
        <v/>
      </c>
      <c r="I8" s="7">
        <f>Markov!K8</f>
        <v/>
      </c>
      <c r="J8" s="12">
        <f>Markov!O8</f>
        <v/>
      </c>
      <c r="K8" s="12">
        <f>Markov!P8</f>
        <v/>
      </c>
      <c r="L8" s="7">
        <f>MIN(B8*H8,0.95)</f>
        <v/>
      </c>
      <c r="M8" s="7">
        <f>I8+C8</f>
        <v/>
      </c>
      <c r="N8" s="16">
        <f>L8*(1-M8)</f>
        <v/>
      </c>
      <c r="O8" s="16">
        <f>N8+M8</f>
        <v/>
      </c>
      <c r="P8" s="12">
        <f>J8*D8</f>
        <v/>
      </c>
      <c r="Q8" s="12">
        <f>K8*E8</f>
        <v/>
      </c>
      <c r="R8" s="16">
        <f>P8^2/Q8</f>
        <v/>
      </c>
      <c r="S8" s="12">
        <f>Q8/P8</f>
        <v/>
      </c>
      <c r="T8" s="12">
        <f>Markov!L8</f>
        <v/>
      </c>
      <c r="U8" s="12">
        <f>1/(1-O8)</f>
        <v/>
      </c>
      <c r="V8" s="12">
        <f>Markov!M8</f>
        <v/>
      </c>
      <c r="W8" s="12">
        <f>1/N8</f>
        <v/>
      </c>
      <c r="X8" s="13">
        <f>Markov!B8*H8*J8</f>
        <v/>
      </c>
      <c r="Y8" s="13">
        <f>Markov!B8*L8*P8</f>
        <v/>
      </c>
      <c r="Z8" s="13">
        <f>IF(H8&lt;=0.01,0,GAMMA.INV((0.99-(1-H8))/H8,Markov!Q8,Markov!R8))</f>
        <v/>
      </c>
      <c r="AA8" s="13">
        <f>IF(L8&lt;=0.01,0,GAMMA.INV((0.99-(1-L8))/L8,R8,S8))</f>
        <v/>
      </c>
    </row>
    <row r="9">
      <c r="A9" s="5" t="n">
        <v>4</v>
      </c>
      <c r="B9" s="19" t="n">
        <v>0.97</v>
      </c>
      <c r="C9" s="19" t="n">
        <v>0</v>
      </c>
      <c r="D9" s="19" t="n">
        <v>1.06</v>
      </c>
      <c r="E9" s="19" t="n">
        <v>1.236</v>
      </c>
      <c r="F9" s="19" t="n">
        <v>1.5</v>
      </c>
      <c r="G9" s="19" t="n">
        <v>1</v>
      </c>
      <c r="H9" s="7">
        <f>Markov!J9</f>
        <v/>
      </c>
      <c r="I9" s="7">
        <f>Markov!K9</f>
        <v/>
      </c>
      <c r="J9" s="12">
        <f>Markov!O9</f>
        <v/>
      </c>
      <c r="K9" s="12">
        <f>Markov!P9</f>
        <v/>
      </c>
      <c r="L9" s="7">
        <f>MIN(B9*H9,0.95)</f>
        <v/>
      </c>
      <c r="M9" s="7">
        <f>I9+C9</f>
        <v/>
      </c>
      <c r="N9" s="16">
        <f>L9*(1-M9)</f>
        <v/>
      </c>
      <c r="O9" s="16">
        <f>N9+M9</f>
        <v/>
      </c>
      <c r="P9" s="12">
        <f>J9*D9</f>
        <v/>
      </c>
      <c r="Q9" s="12">
        <f>K9*E9</f>
        <v/>
      </c>
      <c r="R9" s="16">
        <f>P9^2/Q9</f>
        <v/>
      </c>
      <c r="S9" s="12">
        <f>Q9/P9</f>
        <v/>
      </c>
      <c r="T9" s="12">
        <f>Markov!L9</f>
        <v/>
      </c>
      <c r="U9" s="12">
        <f>1/(1-O9)</f>
        <v/>
      </c>
      <c r="V9" s="12">
        <f>Markov!M9</f>
        <v/>
      </c>
      <c r="W9" s="12">
        <f>1/N9</f>
        <v/>
      </c>
      <c r="X9" s="13">
        <f>Markov!B9*H9*J9</f>
        <v/>
      </c>
      <c r="Y9" s="13">
        <f>Markov!B9*L9*P9</f>
        <v/>
      </c>
      <c r="Z9" s="13">
        <f>IF(H9&lt;=0.01,0,GAMMA.INV((0.99-(1-H9))/H9,Markov!Q9,Markov!R9))</f>
        <v/>
      </c>
      <c r="AA9" s="13">
        <f>IF(L9&lt;=0.01,0,GAMMA.INV((0.99-(1-L9))/L9,R9,S9))</f>
        <v/>
      </c>
    </row>
    <row r="10">
      <c r="A10" s="5" t="n">
        <v>5</v>
      </c>
      <c r="B10" s="19" t="n">
        <v>0.97</v>
      </c>
      <c r="C10" s="19" t="n">
        <v>0</v>
      </c>
      <c r="D10" s="19" t="n">
        <v>1.06</v>
      </c>
      <c r="E10" s="19" t="n">
        <v>1.236</v>
      </c>
      <c r="F10" s="19" t="n">
        <v>1.5</v>
      </c>
      <c r="G10" s="19" t="n">
        <v>1</v>
      </c>
      <c r="H10" s="7">
        <f>Markov!J10</f>
        <v/>
      </c>
      <c r="I10" s="7">
        <f>Markov!K10</f>
        <v/>
      </c>
      <c r="J10" s="12">
        <f>Markov!O10</f>
        <v/>
      </c>
      <c r="K10" s="12">
        <f>Markov!P10</f>
        <v/>
      </c>
      <c r="L10" s="7">
        <f>MIN(B10*H10,0.95)</f>
        <v/>
      </c>
      <c r="M10" s="7">
        <f>I10+C10</f>
        <v/>
      </c>
      <c r="N10" s="16">
        <f>L10*(1-M10)</f>
        <v/>
      </c>
      <c r="O10" s="16">
        <f>N10+M10</f>
        <v/>
      </c>
      <c r="P10" s="12">
        <f>J10*D10</f>
        <v/>
      </c>
      <c r="Q10" s="12">
        <f>K10*E10</f>
        <v/>
      </c>
      <c r="R10" s="16">
        <f>P10^2/Q10</f>
        <v/>
      </c>
      <c r="S10" s="12">
        <f>Q10/P10</f>
        <v/>
      </c>
      <c r="T10" s="12">
        <f>Markov!L10</f>
        <v/>
      </c>
      <c r="U10" s="12">
        <f>1/(1-O10)</f>
        <v/>
      </c>
      <c r="V10" s="12">
        <f>Markov!M10</f>
        <v/>
      </c>
      <c r="W10" s="12">
        <f>1/N10</f>
        <v/>
      </c>
      <c r="X10" s="13">
        <f>Markov!B10*H10*J10</f>
        <v/>
      </c>
      <c r="Y10" s="13">
        <f>Markov!B10*L10*P10</f>
        <v/>
      </c>
      <c r="Z10" s="13">
        <f>IF(H10&lt;=0.01,0,GAMMA.INV((0.99-(1-H10))/H10,Markov!Q10,Markov!R10))</f>
        <v/>
      </c>
      <c r="AA10" s="13">
        <f>IF(L10&lt;=0.01,0,GAMMA.INV((0.99-(1-L10))/L10,R10,S10))</f>
        <v/>
      </c>
    </row>
    <row r="11">
      <c r="A11" s="5" t="n">
        <v>6</v>
      </c>
      <c r="B11" s="19" t="n">
        <v>0.97</v>
      </c>
      <c r="C11" s="19" t="n">
        <v>0.04</v>
      </c>
      <c r="D11" s="19" t="n">
        <v>1.12</v>
      </c>
      <c r="E11" s="19" t="n">
        <v>1.3798</v>
      </c>
      <c r="F11" s="19" t="n">
        <v>1.5</v>
      </c>
      <c r="G11" s="19" t="n">
        <v>1</v>
      </c>
      <c r="H11" s="7">
        <f>Markov!J11</f>
        <v/>
      </c>
      <c r="I11" s="7">
        <f>Markov!K11</f>
        <v/>
      </c>
      <c r="J11" s="12">
        <f>Markov!O11</f>
        <v/>
      </c>
      <c r="K11" s="12">
        <f>Markov!P11</f>
        <v/>
      </c>
      <c r="L11" s="7">
        <f>MIN(B11*H11,0.95)</f>
        <v/>
      </c>
      <c r="M11" s="7">
        <f>I11+C11</f>
        <v/>
      </c>
      <c r="N11" s="16">
        <f>L11*(1-M11)</f>
        <v/>
      </c>
      <c r="O11" s="16">
        <f>N11+M11</f>
        <v/>
      </c>
      <c r="P11" s="12">
        <f>J11*D11</f>
        <v/>
      </c>
      <c r="Q11" s="12">
        <f>K11*E11</f>
        <v/>
      </c>
      <c r="R11" s="16">
        <f>P11^2/Q11</f>
        <v/>
      </c>
      <c r="S11" s="12">
        <f>Q11/P11</f>
        <v/>
      </c>
      <c r="T11" s="12">
        <f>Markov!L11</f>
        <v/>
      </c>
      <c r="U11" s="12">
        <f>1/(1-O11)</f>
        <v/>
      </c>
      <c r="V11" s="12">
        <f>Markov!M11</f>
        <v/>
      </c>
      <c r="W11" s="12">
        <f>1/N11</f>
        <v/>
      </c>
      <c r="X11" s="13">
        <f>Markov!B11*H11*J11</f>
        <v/>
      </c>
      <c r="Y11" s="13">
        <f>Markov!B11*L11*P11</f>
        <v/>
      </c>
      <c r="Z11" s="13">
        <f>IF(H11&lt;=0.01,0,GAMMA.INV((0.99-(1-H11))/H11,Markov!Q11,Markov!R11))</f>
        <v/>
      </c>
      <c r="AA11" s="13">
        <f>IF(L11&lt;=0.01,0,GAMMA.INV((0.99-(1-L11))/L11,R11,S11))</f>
        <v/>
      </c>
    </row>
    <row r="12">
      <c r="A12" s="5" t="n">
        <v>7</v>
      </c>
      <c r="B12" s="19" t="n">
        <v>0.97</v>
      </c>
      <c r="C12" s="19" t="n">
        <v>0.04</v>
      </c>
      <c r="D12" s="19" t="n">
        <v>1.12</v>
      </c>
      <c r="E12" s="19" t="n">
        <v>1.3798</v>
      </c>
      <c r="F12" s="19" t="n">
        <v>1.5</v>
      </c>
      <c r="G12" s="19" t="n">
        <v>1</v>
      </c>
      <c r="H12" s="7">
        <f>Markov!J12</f>
        <v/>
      </c>
      <c r="I12" s="7">
        <f>Markov!K12</f>
        <v/>
      </c>
      <c r="J12" s="12">
        <f>Markov!O12</f>
        <v/>
      </c>
      <c r="K12" s="12">
        <f>Markov!P12</f>
        <v/>
      </c>
      <c r="L12" s="7">
        <f>MIN(B12*H12,0.95)</f>
        <v/>
      </c>
      <c r="M12" s="7">
        <f>I12+C12</f>
        <v/>
      </c>
      <c r="N12" s="16">
        <f>L12*(1-M12)</f>
        <v/>
      </c>
      <c r="O12" s="16">
        <f>N12+M12</f>
        <v/>
      </c>
      <c r="P12" s="12">
        <f>J12*D12</f>
        <v/>
      </c>
      <c r="Q12" s="12">
        <f>K12*E12</f>
        <v/>
      </c>
      <c r="R12" s="16">
        <f>P12^2/Q12</f>
        <v/>
      </c>
      <c r="S12" s="12">
        <f>Q12/P12</f>
        <v/>
      </c>
      <c r="T12" s="12">
        <f>Markov!L12</f>
        <v/>
      </c>
      <c r="U12" s="12">
        <f>1/(1-O12)</f>
        <v/>
      </c>
      <c r="V12" s="12">
        <f>Markov!M12</f>
        <v/>
      </c>
      <c r="W12" s="12">
        <f>1/N12</f>
        <v/>
      </c>
      <c r="X12" s="13">
        <f>Markov!B12*H12*J12</f>
        <v/>
      </c>
      <c r="Y12" s="13">
        <f>Markov!B12*L12*P12</f>
        <v/>
      </c>
      <c r="Z12" s="13">
        <f>IF(H12&lt;=0.01,0,GAMMA.INV((0.99-(1-H12))/H12,Markov!Q12,Markov!R12))</f>
        <v/>
      </c>
      <c r="AA12" s="13">
        <f>IF(L12&lt;=0.01,0,GAMMA.INV((0.99-(1-L12))/L12,R12,S12))</f>
        <v/>
      </c>
    </row>
    <row r="13">
      <c r="A13" s="5" t="n">
        <v>8</v>
      </c>
      <c r="B13" s="19" t="n">
        <v>0.97</v>
      </c>
      <c r="C13" s="19" t="n">
        <v>0.04</v>
      </c>
      <c r="D13" s="19" t="n">
        <v>1.12</v>
      </c>
      <c r="E13" s="19" t="n">
        <v>1.3798</v>
      </c>
      <c r="F13" s="19" t="n">
        <v>1.5</v>
      </c>
      <c r="G13" s="19" t="n">
        <v>1</v>
      </c>
      <c r="H13" s="7">
        <f>Markov!J13</f>
        <v/>
      </c>
      <c r="I13" s="7">
        <f>Markov!K13</f>
        <v/>
      </c>
      <c r="J13" s="12">
        <f>Markov!O13</f>
        <v/>
      </c>
      <c r="K13" s="12">
        <f>Markov!P13</f>
        <v/>
      </c>
      <c r="L13" s="7">
        <f>MIN(B13*H13,0.95)</f>
        <v/>
      </c>
      <c r="M13" s="7">
        <f>I13+C13</f>
        <v/>
      </c>
      <c r="N13" s="16">
        <f>L13*(1-M13)</f>
        <v/>
      </c>
      <c r="O13" s="16">
        <f>N13+M13</f>
        <v/>
      </c>
      <c r="P13" s="12">
        <f>J13*D13</f>
        <v/>
      </c>
      <c r="Q13" s="12">
        <f>K13*E13</f>
        <v/>
      </c>
      <c r="R13" s="16">
        <f>P13^2/Q13</f>
        <v/>
      </c>
      <c r="S13" s="12">
        <f>Q13/P13</f>
        <v/>
      </c>
      <c r="T13" s="12">
        <f>Markov!L13</f>
        <v/>
      </c>
      <c r="U13" s="12">
        <f>1/(1-O13)</f>
        <v/>
      </c>
      <c r="V13" s="12">
        <f>Markov!M13</f>
        <v/>
      </c>
      <c r="W13" s="12">
        <f>1/N13</f>
        <v/>
      </c>
      <c r="X13" s="13">
        <f>Markov!B13*H13*J13</f>
        <v/>
      </c>
      <c r="Y13" s="13">
        <f>Markov!B13*L13*P13</f>
        <v/>
      </c>
      <c r="Z13" s="13">
        <f>IF(H13&lt;=0.01,0,GAMMA.INV((0.99-(1-H13))/H13,Markov!Q13,Markov!R13))</f>
        <v/>
      </c>
      <c r="AA13" s="13">
        <f>IF(L13&lt;=0.01,0,GAMMA.INV((0.99-(1-L13))/L13,R13,S13))</f>
        <v/>
      </c>
    </row>
    <row r="14">
      <c r="A14" s="5" t="n">
        <v>9</v>
      </c>
      <c r="B14" s="19" t="n">
        <v>0.97</v>
      </c>
      <c r="C14" s="19" t="n">
        <v>0.04</v>
      </c>
      <c r="D14" s="19" t="n">
        <v>1.12</v>
      </c>
      <c r="E14" s="19" t="n">
        <v>1.3798</v>
      </c>
      <c r="F14" s="19" t="n">
        <v>1.5</v>
      </c>
      <c r="G14" s="19" t="n">
        <v>1</v>
      </c>
      <c r="H14" s="7">
        <f>Markov!J14</f>
        <v/>
      </c>
      <c r="I14" s="7">
        <f>Markov!K14</f>
        <v/>
      </c>
      <c r="J14" s="12">
        <f>Markov!O14</f>
        <v/>
      </c>
      <c r="K14" s="12">
        <f>Markov!P14</f>
        <v/>
      </c>
      <c r="L14" s="7">
        <f>MIN(B14*H14,0.95)</f>
        <v/>
      </c>
      <c r="M14" s="7">
        <f>I14+C14</f>
        <v/>
      </c>
      <c r="N14" s="16">
        <f>L14*(1-M14)</f>
        <v/>
      </c>
      <c r="O14" s="16">
        <f>N14+M14</f>
        <v/>
      </c>
      <c r="P14" s="12">
        <f>J14*D14</f>
        <v/>
      </c>
      <c r="Q14" s="12">
        <f>K14*E14</f>
        <v/>
      </c>
      <c r="R14" s="16">
        <f>P14^2/Q14</f>
        <v/>
      </c>
      <c r="S14" s="12">
        <f>Q14/P14</f>
        <v/>
      </c>
      <c r="T14" s="12">
        <f>Markov!L14</f>
        <v/>
      </c>
      <c r="U14" s="12">
        <f>1/(1-O14)</f>
        <v/>
      </c>
      <c r="V14" s="12">
        <f>Markov!M14</f>
        <v/>
      </c>
      <c r="W14" s="12">
        <f>1/N14</f>
        <v/>
      </c>
      <c r="X14" s="13">
        <f>Markov!B14*H14*J14</f>
        <v/>
      </c>
      <c r="Y14" s="13">
        <f>Markov!B14*L14*P14</f>
        <v/>
      </c>
      <c r="Z14" s="13">
        <f>IF(H14&lt;=0.01,0,GAMMA.INV((0.99-(1-H14))/H14,Markov!Q14,Markov!R14))</f>
        <v/>
      </c>
      <c r="AA14" s="13">
        <f>IF(L14&lt;=0.01,0,GAMMA.INV((0.99-(1-L14))/L14,R14,S14))</f>
        <v/>
      </c>
    </row>
    <row r="15">
      <c r="A15" s="5" t="n">
        <v>10</v>
      </c>
      <c r="B15" s="19" t="n">
        <v>0.97</v>
      </c>
      <c r="C15" s="19" t="n">
        <v>0</v>
      </c>
      <c r="D15" s="19" t="n">
        <v>1.06</v>
      </c>
      <c r="E15" s="19" t="n">
        <v>1.236</v>
      </c>
      <c r="F15" s="19" t="n">
        <v>1.5</v>
      </c>
      <c r="G15" s="19" t="n">
        <v>1</v>
      </c>
      <c r="H15" s="7">
        <f>Markov!J15</f>
        <v/>
      </c>
      <c r="I15" s="7">
        <f>Markov!K15</f>
        <v/>
      </c>
      <c r="J15" s="12">
        <f>Markov!O15</f>
        <v/>
      </c>
      <c r="K15" s="12">
        <f>Markov!P15</f>
        <v/>
      </c>
      <c r="L15" s="7">
        <f>MIN(B15*H15,0.95)</f>
        <v/>
      </c>
      <c r="M15" s="7">
        <f>I15+C15</f>
        <v/>
      </c>
      <c r="N15" s="16">
        <f>L15*(1-M15)</f>
        <v/>
      </c>
      <c r="O15" s="16">
        <f>N15+M15</f>
        <v/>
      </c>
      <c r="P15" s="12">
        <f>J15*D15</f>
        <v/>
      </c>
      <c r="Q15" s="12">
        <f>K15*E15</f>
        <v/>
      </c>
      <c r="R15" s="16">
        <f>P15^2/Q15</f>
        <v/>
      </c>
      <c r="S15" s="12">
        <f>Q15/P15</f>
        <v/>
      </c>
      <c r="T15" s="12">
        <f>Markov!L15</f>
        <v/>
      </c>
      <c r="U15" s="12">
        <f>1/(1-O15)</f>
        <v/>
      </c>
      <c r="V15" s="12">
        <f>Markov!M15</f>
        <v/>
      </c>
      <c r="W15" s="12">
        <f>1/N15</f>
        <v/>
      </c>
      <c r="X15" s="13">
        <f>Markov!B15*H15*J15</f>
        <v/>
      </c>
      <c r="Y15" s="13">
        <f>Markov!B15*L15*P15</f>
        <v/>
      </c>
      <c r="Z15" s="13">
        <f>IF(H15&lt;=0.01,0,GAMMA.INV((0.99-(1-H15))/H15,Markov!Q15,Markov!R15))</f>
        <v/>
      </c>
      <c r="AA15" s="13">
        <f>IF(L15&lt;=0.01,0,GAMMA.INV((0.99-(1-L15))/L15,R15,S15))</f>
        <v/>
      </c>
    </row>
    <row r="16">
      <c r="A16" s="5" t="n">
        <v>11</v>
      </c>
      <c r="B16" s="19" t="n">
        <v>0.97</v>
      </c>
      <c r="C16" s="19" t="n">
        <v>0</v>
      </c>
      <c r="D16" s="19" t="n">
        <v>1.06</v>
      </c>
      <c r="E16" s="19" t="n">
        <v>1.236</v>
      </c>
      <c r="F16" s="19" t="n">
        <v>1.5</v>
      </c>
      <c r="G16" s="19" t="n">
        <v>1</v>
      </c>
      <c r="H16" s="7">
        <f>Markov!J16</f>
        <v/>
      </c>
      <c r="I16" s="7">
        <f>Markov!K16</f>
        <v/>
      </c>
      <c r="J16" s="12">
        <f>Markov!O16</f>
        <v/>
      </c>
      <c r="K16" s="12">
        <f>Markov!P16</f>
        <v/>
      </c>
      <c r="L16" s="7">
        <f>MIN(B16*H16,0.95)</f>
        <v/>
      </c>
      <c r="M16" s="7">
        <f>I16+C16</f>
        <v/>
      </c>
      <c r="N16" s="16">
        <f>L16*(1-M16)</f>
        <v/>
      </c>
      <c r="O16" s="16">
        <f>N16+M16</f>
        <v/>
      </c>
      <c r="P16" s="12">
        <f>J16*D16</f>
        <v/>
      </c>
      <c r="Q16" s="12">
        <f>K16*E16</f>
        <v/>
      </c>
      <c r="R16" s="16">
        <f>P16^2/Q16</f>
        <v/>
      </c>
      <c r="S16" s="12">
        <f>Q16/P16</f>
        <v/>
      </c>
      <c r="T16" s="12">
        <f>Markov!L16</f>
        <v/>
      </c>
      <c r="U16" s="12">
        <f>1/(1-O16)</f>
        <v/>
      </c>
      <c r="V16" s="12">
        <f>Markov!M16</f>
        <v/>
      </c>
      <c r="W16" s="12">
        <f>1/N16</f>
        <v/>
      </c>
      <c r="X16" s="13">
        <f>Markov!B16*H16*J16</f>
        <v/>
      </c>
      <c r="Y16" s="13">
        <f>Markov!B16*L16*P16</f>
        <v/>
      </c>
      <c r="Z16" s="13">
        <f>IF(H16&lt;=0.01,0,GAMMA.INV((0.99-(1-H16))/H16,Markov!Q16,Markov!R16))</f>
        <v/>
      </c>
      <c r="AA16" s="13">
        <f>IF(L16&lt;=0.01,0,GAMMA.INV((0.99-(1-L16))/L16,R16,S16))</f>
        <v/>
      </c>
    </row>
    <row r="17">
      <c r="A17" s="5" t="n">
        <v>12</v>
      </c>
      <c r="B17" s="19" t="n">
        <v>0.97</v>
      </c>
      <c r="C17" s="19" t="n">
        <v>0</v>
      </c>
      <c r="D17" s="19" t="n">
        <v>1.06</v>
      </c>
      <c r="E17" s="19" t="n">
        <v>1.236</v>
      </c>
      <c r="F17" s="19" t="n">
        <v>1.5</v>
      </c>
      <c r="G17" s="19" t="n">
        <v>1</v>
      </c>
      <c r="H17" s="7">
        <f>Markov!J17</f>
        <v/>
      </c>
      <c r="I17" s="7">
        <f>Markov!K17</f>
        <v/>
      </c>
      <c r="J17" s="12">
        <f>Markov!O17</f>
        <v/>
      </c>
      <c r="K17" s="12">
        <f>Markov!P17</f>
        <v/>
      </c>
      <c r="L17" s="7">
        <f>MIN(B17*H17,0.95)</f>
        <v/>
      </c>
      <c r="M17" s="7">
        <f>I17+C17</f>
        <v/>
      </c>
      <c r="N17" s="16">
        <f>L17*(1-M17)</f>
        <v/>
      </c>
      <c r="O17" s="16">
        <f>N17+M17</f>
        <v/>
      </c>
      <c r="P17" s="12">
        <f>J17*D17</f>
        <v/>
      </c>
      <c r="Q17" s="12">
        <f>K17*E17</f>
        <v/>
      </c>
      <c r="R17" s="16">
        <f>P17^2/Q17</f>
        <v/>
      </c>
      <c r="S17" s="12">
        <f>Q17/P17</f>
        <v/>
      </c>
      <c r="T17" s="12">
        <f>Markov!L17</f>
        <v/>
      </c>
      <c r="U17" s="12">
        <f>1/(1-O17)</f>
        <v/>
      </c>
      <c r="V17" s="12">
        <f>Markov!M17</f>
        <v/>
      </c>
      <c r="W17" s="12">
        <f>1/N17</f>
        <v/>
      </c>
      <c r="X17" s="13">
        <f>Markov!B17*H17*J17</f>
        <v/>
      </c>
      <c r="Y17" s="13">
        <f>Markov!B17*L17*P17</f>
        <v/>
      </c>
      <c r="Z17" s="13">
        <f>IF(H17&lt;=0.01,0,GAMMA.INV((0.99-(1-H17))/H17,Markov!Q17,Markov!R17))</f>
        <v/>
      </c>
      <c r="AA17" s="13">
        <f>IF(L17&lt;=0.01,0,GAMMA.INV((0.99-(1-L17))/L17,R17,S17))</f>
        <v/>
      </c>
    </row>
    <row r="18">
      <c r="A18" s="10" t="inlineStr">
        <is>
          <t>Year</t>
        </is>
      </c>
      <c r="X18" s="14">
        <f>SUM(X6:X17)</f>
        <v/>
      </c>
      <c r="Y18" s="14">
        <f>SUM(Y6:Y17)</f>
        <v/>
      </c>
    </row>
    <row r="19">
      <c r="A19" s="10" t="inlineStr">
        <is>
          <t>Change in annual total (%)</t>
        </is>
      </c>
      <c r="Y19" s="14">
        <f>100*(Y18/X18-1)</f>
        <v/>
      </c>
    </row>
    <row r="21">
      <c r="A21" s="10" t="inlineStr">
        <is>
          <t>Notes</t>
        </is>
      </c>
    </row>
    <row r="22">
      <c r="A22" s="6" t="inlineStr">
        <is>
          <t>Scenario P1 = f_P1 x P1 (capped at 0.95); scenario gamma = gamma + delta gamma, where gamma = P11 - P01 is the lag-1 persistence of the occurrence series.</t>
        </is>
      </c>
    </row>
    <row r="23">
      <c r="A23" s="6" t="inlineStr">
        <is>
          <t>Scenario P01 = P1(1-gamma); scenario P11 = P01 + gamma. (Follows from P1 = P01/(1-gamma) and gamma = P11-P01.)</t>
        </is>
      </c>
    </row>
    <row r="24">
      <c r="A24" s="6" t="inlineStr">
        <is>
          <t>Gamma: mean = f_mean x mean, var = f_var x var, alpha = mean^2/var, beta = var/mean.</t>
        </is>
      </c>
    </row>
    <row r="25">
      <c r="A25" s="6" t="inlineStr">
        <is>
          <t>Monthly total = days x P1 x mean wet-day amount. Daily 99th percentile of ALL days: solve 1-P1 + P1 F(x) = 0.99, so x = GAMMA.INV((0.99-(1-P1))/P1, alpha, beta) (0 if P1 &lt;= 0.01).</t>
        </is>
      </c>
    </row>
    <row r="26">
      <c r="A26" s="6" t="inlineStr">
        <is>
          <t>delta T and f_sd T are applied to Tmax in the Simulate sheet (column 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9" customWidth="1" min="4" max="4"/>
    <col width="8" customWidth="1" min="5" max="5"/>
    <col width="11" customWidth="1" min="6" max="6"/>
    <col width="8" customWidth="1" min="7" max="7"/>
    <col width="11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1" customWidth="1" min="15" max="15"/>
    <col width="11" customWidth="1" min="16" max="16"/>
    <col width="10" customWidth="1" min="17" max="17"/>
    <col width="11" customWidth="1" min="18" max="18"/>
    <col width="3" customWidth="1" min="19" max="19"/>
    <col width="48" customWidth="1" min="20" max="20"/>
    <col width="12" customWidth="1" min="21" max="21"/>
    <col width="12" customWidth="1" min="22" max="22"/>
  </cols>
  <sheetData>
    <row r="1" ht="45" customHeight="1">
      <c r="A1" s="4" t="inlineStr">
        <is>
          <t>day</t>
        </is>
      </c>
      <c r="B1" s="4" t="inlineStr">
        <is>
          <t>doy</t>
        </is>
      </c>
      <c r="C1" s="4" t="inlineStr">
        <is>
          <t>month</t>
        </is>
      </c>
      <c r="D1" s="4" t="inlineStr">
        <is>
          <t>u_occ</t>
        </is>
      </c>
      <c r="E1" s="4" t="inlineStr">
        <is>
          <t>wet base</t>
        </is>
      </c>
      <c r="F1" s="4" t="inlineStr">
        <is>
          <t>rain base (mm)</t>
        </is>
      </c>
      <c r="G1" s="4" t="inlineStr">
        <is>
          <t>wet scen</t>
        </is>
      </c>
      <c r="H1" s="4" t="inlineStr">
        <is>
          <t>rain scen (mm)</t>
        </is>
      </c>
      <c r="I1" s="4" t="inlineStr">
        <is>
          <t>e1</t>
        </is>
      </c>
      <c r="J1" s="4" t="inlineStr">
        <is>
          <t>e2</t>
        </is>
      </c>
      <c r="K1" s="4" t="inlineStr">
        <is>
          <t>e3</t>
        </is>
      </c>
      <c r="L1" s="4" t="inlineStr">
        <is>
          <t>y Tmax</t>
        </is>
      </c>
      <c r="M1" s="4" t="inlineStr">
        <is>
          <t>y Tmin</t>
        </is>
      </c>
      <c r="N1" s="4" t="inlineStr">
        <is>
          <t>y Srad</t>
        </is>
      </c>
      <c r="O1" s="4" t="inlineStr">
        <is>
          <t>Tmax base (C)</t>
        </is>
      </c>
      <c r="P1" s="4" t="inlineStr">
        <is>
          <t>Tmin base (C)</t>
        </is>
      </c>
      <c r="Q1" s="4" t="inlineStr">
        <is>
          <t>Srad base</t>
        </is>
      </c>
      <c r="R1" s="4" t="inlineStr">
        <is>
          <t>Tmax scen (C)</t>
        </is>
      </c>
      <c r="T1" s="4" t="inlineStr">
        <is>
          <t>Summary (fixed random numbers)</t>
        </is>
      </c>
      <c r="U1" s="4" t="inlineStr">
        <is>
          <t>baseline</t>
        </is>
      </c>
      <c r="V1" s="4" t="inlineStr">
        <is>
          <t>scenario</t>
        </is>
      </c>
    </row>
    <row r="2">
      <c r="A2" s="6">
        <f>Data!U2</f>
        <v/>
      </c>
      <c r="B2" s="6">
        <f>MOD(A2-1,365)+1</f>
        <v/>
      </c>
      <c r="C2" s="6">
        <f>MATCH(B2,Markov!$C$6:$C$17,1)</f>
        <v/>
      </c>
      <c r="D2" s="16">
        <f>Data!V2</f>
        <v/>
      </c>
      <c r="E2" s="6">
        <f>IF(D2&lt;INDEX(Markov!$J$6:$J$17,C2),1,0)</f>
        <v/>
      </c>
      <c r="F2" s="12">
        <f>IF(E2=1,GAMMA.INV(Data!W2,INDEX(Markov!$Q$6:$Q$17,C2),INDEX(Markov!$R$6:$R$17,C2)),0)</f>
        <v/>
      </c>
      <c r="G2" s="6">
        <f>IF(D2&lt;INDEX(ChangeFactor!$L$6:$L$17,C2),1,0)</f>
        <v/>
      </c>
      <c r="H2" s="12">
        <f>IF(G2=1,GAMMA.INV(Data!W2,INDEX(ChangeFactor!$R$6:$R$17,C2),INDEX(ChangeFactor!$S$6:$S$17,C2)),0)</f>
        <v/>
      </c>
      <c r="I2" s="7">
        <f>NORM.S.INV(Data!X2)</f>
        <v/>
      </c>
      <c r="J2" s="7">
        <f>NORM.S.INV(Data!Y2)</f>
        <v/>
      </c>
      <c r="K2" s="7">
        <f>NORM.S.INV(Data!Z2)</f>
        <v/>
      </c>
      <c r="L2" s="7">
        <f>MAR1!$B$42*I2+MAR1!$C$42*J2+MAR1!$D$42*K2</f>
        <v/>
      </c>
      <c r="M2" s="7">
        <f>MAR1!$B$43*I2+MAR1!$C$43*J2+MAR1!$D$43*K2</f>
        <v/>
      </c>
      <c r="N2" s="7">
        <f>MAR1!$B$44*I2+MAR1!$C$44*J2+MAR1!$D$44*K2</f>
        <v/>
      </c>
      <c r="O2" s="12">
        <f>MAR1!$B$5+MAR1!$C$5*COS(2*PI()*B2/365)+MAR1!$D$5*SIN(2*PI()*B2/365)+IF(E2=1,MAR1!$B$11+MAR1!$D$11*L2,MAR1!$C$11+MAR1!$E$11*L2)</f>
        <v/>
      </c>
      <c r="P2" s="12">
        <f>MAR1!$B$6+MAR1!$C$6*COS(2*PI()*B2/365)+MAR1!$D$6*SIN(2*PI()*B2/365)+IF(E2=1,MAR1!$B$12+MAR1!$D$12*M2,MAR1!$C$12+MAR1!$E$12*M2)</f>
        <v/>
      </c>
      <c r="Q2" s="12">
        <f>MAR1!$B$7+MAR1!$C$7*COS(2*PI()*B2/365)+MAR1!$D$7*SIN(2*PI()*B2/365)+IF(E2=1,MAR1!$B$13+MAR1!$D$13*N2,MAR1!$C$13+MAR1!$E$13*N2)</f>
        <v/>
      </c>
      <c r="R2" s="12">
        <f>MAR1!$B$5+MAR1!$C$5*COS(2*PI()*B2/365)+MAR1!$D$5*SIN(2*PI()*B2/365)+INDEX(ChangeFactor!$F$6:$F$17,C2)+IF(G2=1,MAR1!$B$11+INDEX(ChangeFactor!$G$6:$G$17,C2)*MAR1!$D$11*L2,MAR1!$C$11+INDEX(ChangeFactor!$G$6:$G$17,C2)*MAR1!$E$11*L2)</f>
        <v/>
      </c>
      <c r="T2" s="6" t="inlineStr">
        <is>
          <t>annual rain, simulated year 1 (mm)</t>
        </is>
      </c>
      <c r="U2" s="13">
        <f>SUM(F2:F366)</f>
        <v/>
      </c>
      <c r="V2" s="13">
        <f>SUM(H2:H366)</f>
        <v/>
      </c>
    </row>
    <row r="3">
      <c r="A3" s="6">
        <f>Data!U3</f>
        <v/>
      </c>
      <c r="B3" s="6">
        <f>MOD(A3-1,365)+1</f>
        <v/>
      </c>
      <c r="C3" s="6">
        <f>MATCH(B3,Markov!$C$6:$C$17,1)</f>
        <v/>
      </c>
      <c r="D3" s="16">
        <f>Data!V3</f>
        <v/>
      </c>
      <c r="E3" s="6">
        <f>IF(D3&lt;IF(E2=1,INDEX(Markov!$I$6:$I$17,C3),INDEX(Markov!$H$6:$H$17,C3)),1,0)</f>
        <v/>
      </c>
      <c r="F3" s="12">
        <f>IF(E3=1,GAMMA.INV(Data!W3,INDEX(Markov!$Q$6:$Q$17,C3),INDEX(Markov!$R$6:$R$17,C3)),0)</f>
        <v/>
      </c>
      <c r="G3" s="6">
        <f>IF(D3&lt;IF(G2=1,INDEX(ChangeFactor!$O$6:$O$17,C3),INDEX(ChangeFactor!$N$6:$N$17,C3)),1,0)</f>
        <v/>
      </c>
      <c r="H3" s="12">
        <f>IF(G3=1,GAMMA.INV(Data!W3,INDEX(ChangeFactor!$R$6:$R$17,C3),INDEX(ChangeFactor!$S$6:$S$17,C3)),0)</f>
        <v/>
      </c>
      <c r="I3" s="7">
        <f>NORM.S.INV(Data!X3)</f>
        <v/>
      </c>
      <c r="J3" s="7">
        <f>NORM.S.INV(Data!Y3)</f>
        <v/>
      </c>
      <c r="K3" s="7">
        <f>NORM.S.INV(Data!Z3)</f>
        <v/>
      </c>
      <c r="L3" s="7">
        <f>MAR1!$B$32*L2+MAR1!$C$32*M2+MAR1!$D$32*N2+MAR1!$B$42*I3+MAR1!$C$42*J3+MAR1!$D$42*K3</f>
        <v/>
      </c>
      <c r="M3" s="7">
        <f>MAR1!$B$33*L2+MAR1!$C$33*M2+MAR1!$D$33*N2+MAR1!$B$43*I3+MAR1!$C$43*J3+MAR1!$D$43*K3</f>
        <v/>
      </c>
      <c r="N3" s="7">
        <f>MAR1!$B$34*L2+MAR1!$C$34*M2+MAR1!$D$34*N2+MAR1!$B$44*I3+MAR1!$C$44*J3+MAR1!$D$44*K3</f>
        <v/>
      </c>
      <c r="O3" s="12">
        <f>MAR1!$B$5+MAR1!$C$5*COS(2*PI()*B3/365)+MAR1!$D$5*SIN(2*PI()*B3/365)+IF(E3=1,MAR1!$B$11+MAR1!$D$11*L3,MAR1!$C$11+MAR1!$E$11*L3)</f>
        <v/>
      </c>
      <c r="P3" s="12">
        <f>MAR1!$B$6+MAR1!$C$6*COS(2*PI()*B3/365)+MAR1!$D$6*SIN(2*PI()*B3/365)+IF(E3=1,MAR1!$B$12+MAR1!$D$12*M3,MAR1!$C$12+MAR1!$E$12*M3)</f>
        <v/>
      </c>
      <c r="Q3" s="12">
        <f>MAR1!$B$7+MAR1!$C$7*COS(2*PI()*B3/365)+MAR1!$D$7*SIN(2*PI()*B3/365)+IF(E3=1,MAR1!$B$13+MAR1!$D$13*N3,MAR1!$C$13+MAR1!$E$13*N3)</f>
        <v/>
      </c>
      <c r="R3" s="12">
        <f>MAR1!$B$5+MAR1!$C$5*COS(2*PI()*B3/365)+MAR1!$D$5*SIN(2*PI()*B3/365)+INDEX(ChangeFactor!$F$6:$F$17,C3)+IF(G3=1,MAR1!$B$11+INDEX(ChangeFactor!$G$6:$G$17,C3)*MAR1!$D$11*L3,MAR1!$C$11+INDEX(ChangeFactor!$G$6:$G$17,C3)*MAR1!$E$11*L3)</f>
        <v/>
      </c>
      <c r="T3" s="6" t="inlineStr">
        <is>
          <t>annual rain, simulated year 2 (mm)</t>
        </is>
      </c>
      <c r="U3" s="13">
        <f>SUM(F367:F731)</f>
        <v/>
      </c>
      <c r="V3" s="13">
        <f>SUM(H367:H731)</f>
        <v/>
      </c>
    </row>
    <row r="4">
      <c r="A4" s="6">
        <f>Data!U4</f>
        <v/>
      </c>
      <c r="B4" s="6">
        <f>MOD(A4-1,365)+1</f>
        <v/>
      </c>
      <c r="C4" s="6">
        <f>MATCH(B4,Markov!$C$6:$C$17,1)</f>
        <v/>
      </c>
      <c r="D4" s="16">
        <f>Data!V4</f>
        <v/>
      </c>
      <c r="E4" s="6">
        <f>IF(D4&lt;IF(E3=1,INDEX(Markov!$I$6:$I$17,C4),INDEX(Markov!$H$6:$H$17,C4)),1,0)</f>
        <v/>
      </c>
      <c r="F4" s="12">
        <f>IF(E4=1,GAMMA.INV(Data!W4,INDEX(Markov!$Q$6:$Q$17,C4),INDEX(Markov!$R$6:$R$17,C4)),0)</f>
        <v/>
      </c>
      <c r="G4" s="6">
        <f>IF(D4&lt;IF(G3=1,INDEX(ChangeFactor!$O$6:$O$17,C4),INDEX(ChangeFactor!$N$6:$N$17,C4)),1,0)</f>
        <v/>
      </c>
      <c r="H4" s="12">
        <f>IF(G4=1,GAMMA.INV(Data!W4,INDEX(ChangeFactor!$R$6:$R$17,C4),INDEX(ChangeFactor!$S$6:$S$17,C4)),0)</f>
        <v/>
      </c>
      <c r="I4" s="7">
        <f>NORM.S.INV(Data!X4)</f>
        <v/>
      </c>
      <c r="J4" s="7">
        <f>NORM.S.INV(Data!Y4)</f>
        <v/>
      </c>
      <c r="K4" s="7">
        <f>NORM.S.INV(Data!Z4)</f>
        <v/>
      </c>
      <c r="L4" s="7">
        <f>MAR1!$B$32*L3+MAR1!$C$32*M3+MAR1!$D$32*N3+MAR1!$B$42*I4+MAR1!$C$42*J4+MAR1!$D$42*K4</f>
        <v/>
      </c>
      <c r="M4" s="7">
        <f>MAR1!$B$33*L3+MAR1!$C$33*M3+MAR1!$D$33*N3+MAR1!$B$43*I4+MAR1!$C$43*J4+MAR1!$D$43*K4</f>
        <v/>
      </c>
      <c r="N4" s="7">
        <f>MAR1!$B$34*L3+MAR1!$C$34*M3+MAR1!$D$34*N3+MAR1!$B$44*I4+MAR1!$C$44*J4+MAR1!$D$44*K4</f>
        <v/>
      </c>
      <c r="O4" s="12">
        <f>MAR1!$B$5+MAR1!$C$5*COS(2*PI()*B4/365)+MAR1!$D$5*SIN(2*PI()*B4/365)+IF(E4=1,MAR1!$B$11+MAR1!$D$11*L4,MAR1!$C$11+MAR1!$E$11*L4)</f>
        <v/>
      </c>
      <c r="P4" s="12">
        <f>MAR1!$B$6+MAR1!$C$6*COS(2*PI()*B4/365)+MAR1!$D$6*SIN(2*PI()*B4/365)+IF(E4=1,MAR1!$B$12+MAR1!$D$12*M4,MAR1!$C$12+MAR1!$E$12*M4)</f>
        <v/>
      </c>
      <c r="Q4" s="12">
        <f>MAR1!$B$7+MAR1!$C$7*COS(2*PI()*B4/365)+MAR1!$D$7*SIN(2*PI()*B4/365)+IF(E4=1,MAR1!$B$13+MAR1!$D$13*N4,MAR1!$C$13+MAR1!$E$13*N4)</f>
        <v/>
      </c>
      <c r="R4" s="12">
        <f>MAR1!$B$5+MAR1!$C$5*COS(2*PI()*B4/365)+MAR1!$D$5*SIN(2*PI()*B4/365)+INDEX(ChangeFactor!$F$6:$F$17,C4)+IF(G4=1,MAR1!$B$11+INDEX(ChangeFactor!$G$6:$G$17,C4)*MAR1!$D$11*L4,MAR1!$C$11+INDEX(ChangeFactor!$G$6:$G$17,C4)*MAR1!$E$11*L4)</f>
        <v/>
      </c>
      <c r="T4" s="6" t="inlineStr">
        <is>
          <t>annual rain, simulated year 3 (mm)</t>
        </is>
      </c>
      <c r="U4" s="13">
        <f>SUM(F732:F1096)</f>
        <v/>
      </c>
      <c r="V4" s="13">
        <f>SUM(H732:H1096)</f>
        <v/>
      </c>
    </row>
    <row r="5">
      <c r="A5" s="6">
        <f>Data!U5</f>
        <v/>
      </c>
      <c r="B5" s="6">
        <f>MOD(A5-1,365)+1</f>
        <v/>
      </c>
      <c r="C5" s="6">
        <f>MATCH(B5,Markov!$C$6:$C$17,1)</f>
        <v/>
      </c>
      <c r="D5" s="16">
        <f>Data!V5</f>
        <v/>
      </c>
      <c r="E5" s="6">
        <f>IF(D5&lt;IF(E4=1,INDEX(Markov!$I$6:$I$17,C5),INDEX(Markov!$H$6:$H$17,C5)),1,0)</f>
        <v/>
      </c>
      <c r="F5" s="12">
        <f>IF(E5=1,GAMMA.INV(Data!W5,INDEX(Markov!$Q$6:$Q$17,C5),INDEX(Markov!$R$6:$R$17,C5)),0)</f>
        <v/>
      </c>
      <c r="G5" s="6">
        <f>IF(D5&lt;IF(G4=1,INDEX(ChangeFactor!$O$6:$O$17,C5),INDEX(ChangeFactor!$N$6:$N$17,C5)),1,0)</f>
        <v/>
      </c>
      <c r="H5" s="12">
        <f>IF(G5=1,GAMMA.INV(Data!W5,INDEX(ChangeFactor!$R$6:$R$17,C5),INDEX(ChangeFactor!$S$6:$S$17,C5)),0)</f>
        <v/>
      </c>
      <c r="I5" s="7">
        <f>NORM.S.INV(Data!X5)</f>
        <v/>
      </c>
      <c r="J5" s="7">
        <f>NORM.S.INV(Data!Y5)</f>
        <v/>
      </c>
      <c r="K5" s="7">
        <f>NORM.S.INV(Data!Z5)</f>
        <v/>
      </c>
      <c r="L5" s="7">
        <f>MAR1!$B$32*L4+MAR1!$C$32*M4+MAR1!$D$32*N4+MAR1!$B$42*I5+MAR1!$C$42*J5+MAR1!$D$42*K5</f>
        <v/>
      </c>
      <c r="M5" s="7">
        <f>MAR1!$B$33*L4+MAR1!$C$33*M4+MAR1!$D$33*N4+MAR1!$B$43*I5+MAR1!$C$43*J5+MAR1!$D$43*K5</f>
        <v/>
      </c>
      <c r="N5" s="7">
        <f>MAR1!$B$34*L4+MAR1!$C$34*M4+MAR1!$D$34*N4+MAR1!$B$44*I5+MAR1!$C$44*J5+MAR1!$D$44*K5</f>
        <v/>
      </c>
      <c r="O5" s="12">
        <f>MAR1!$B$5+MAR1!$C$5*COS(2*PI()*B5/365)+MAR1!$D$5*SIN(2*PI()*B5/365)+IF(E5=1,MAR1!$B$11+MAR1!$D$11*L5,MAR1!$C$11+MAR1!$E$11*L5)</f>
        <v/>
      </c>
      <c r="P5" s="12">
        <f>MAR1!$B$6+MAR1!$C$6*COS(2*PI()*B5/365)+MAR1!$D$6*SIN(2*PI()*B5/365)+IF(E5=1,MAR1!$B$12+MAR1!$D$12*M5,MAR1!$C$12+MAR1!$E$12*M5)</f>
        <v/>
      </c>
      <c r="Q5" s="12">
        <f>MAR1!$B$7+MAR1!$C$7*COS(2*PI()*B5/365)+MAR1!$D$7*SIN(2*PI()*B5/365)+IF(E5=1,MAR1!$B$13+MAR1!$D$13*N5,MAR1!$C$13+MAR1!$E$13*N5)</f>
        <v/>
      </c>
      <c r="R5" s="12">
        <f>MAR1!$B$5+MAR1!$C$5*COS(2*PI()*B5/365)+MAR1!$D$5*SIN(2*PI()*B5/365)+INDEX(ChangeFactor!$F$6:$F$17,C5)+IF(G5=1,MAR1!$B$11+INDEX(ChangeFactor!$G$6:$G$17,C5)*MAR1!$D$11*L5,MAR1!$C$11+INDEX(ChangeFactor!$G$6:$G$17,C5)*MAR1!$E$11*L5)</f>
        <v/>
      </c>
      <c r="T5" s="6" t="inlineStr">
        <is>
          <t>annual rain, simulated year 4 (mm)</t>
        </is>
      </c>
      <c r="U5" s="13">
        <f>SUM(F1097:F1461)</f>
        <v/>
      </c>
      <c r="V5" s="13">
        <f>SUM(H1097:H1461)</f>
        <v/>
      </c>
    </row>
    <row r="6">
      <c r="A6" s="6">
        <f>Data!U6</f>
        <v/>
      </c>
      <c r="B6" s="6">
        <f>MOD(A6-1,365)+1</f>
        <v/>
      </c>
      <c r="C6" s="6">
        <f>MATCH(B6,Markov!$C$6:$C$17,1)</f>
        <v/>
      </c>
      <c r="D6" s="16">
        <f>Data!V6</f>
        <v/>
      </c>
      <c r="E6" s="6">
        <f>IF(D6&lt;IF(E5=1,INDEX(Markov!$I$6:$I$17,C6),INDEX(Markov!$H$6:$H$17,C6)),1,0)</f>
        <v/>
      </c>
      <c r="F6" s="12">
        <f>IF(E6=1,GAMMA.INV(Data!W6,INDEX(Markov!$Q$6:$Q$17,C6),INDEX(Markov!$R$6:$R$17,C6)),0)</f>
        <v/>
      </c>
      <c r="G6" s="6">
        <f>IF(D6&lt;IF(G5=1,INDEX(ChangeFactor!$O$6:$O$17,C6),INDEX(ChangeFactor!$N$6:$N$17,C6)),1,0)</f>
        <v/>
      </c>
      <c r="H6" s="12">
        <f>IF(G6=1,GAMMA.INV(Data!W6,INDEX(ChangeFactor!$R$6:$R$17,C6),INDEX(ChangeFactor!$S$6:$S$17,C6)),0)</f>
        <v/>
      </c>
      <c r="I6" s="7">
        <f>NORM.S.INV(Data!X6)</f>
        <v/>
      </c>
      <c r="J6" s="7">
        <f>NORM.S.INV(Data!Y6)</f>
        <v/>
      </c>
      <c r="K6" s="7">
        <f>NORM.S.INV(Data!Z6)</f>
        <v/>
      </c>
      <c r="L6" s="7">
        <f>MAR1!$B$32*L5+MAR1!$C$32*M5+MAR1!$D$32*N5+MAR1!$B$42*I6+MAR1!$C$42*J6+MAR1!$D$42*K6</f>
        <v/>
      </c>
      <c r="M6" s="7">
        <f>MAR1!$B$33*L5+MAR1!$C$33*M5+MAR1!$D$33*N5+MAR1!$B$43*I6+MAR1!$C$43*J6+MAR1!$D$43*K6</f>
        <v/>
      </c>
      <c r="N6" s="7">
        <f>MAR1!$B$34*L5+MAR1!$C$34*M5+MAR1!$D$34*N5+MAR1!$B$44*I6+MAR1!$C$44*J6+MAR1!$D$44*K6</f>
        <v/>
      </c>
      <c r="O6" s="12">
        <f>MAR1!$B$5+MAR1!$C$5*COS(2*PI()*B6/365)+MAR1!$D$5*SIN(2*PI()*B6/365)+IF(E6=1,MAR1!$B$11+MAR1!$D$11*L6,MAR1!$C$11+MAR1!$E$11*L6)</f>
        <v/>
      </c>
      <c r="P6" s="12">
        <f>MAR1!$B$6+MAR1!$C$6*COS(2*PI()*B6/365)+MAR1!$D$6*SIN(2*PI()*B6/365)+IF(E6=1,MAR1!$B$12+MAR1!$D$12*M6,MAR1!$C$12+MAR1!$E$12*M6)</f>
        <v/>
      </c>
      <c r="Q6" s="12">
        <f>MAR1!$B$7+MAR1!$C$7*COS(2*PI()*B6/365)+MAR1!$D$7*SIN(2*PI()*B6/365)+IF(E6=1,MAR1!$B$13+MAR1!$D$13*N6,MAR1!$C$13+MAR1!$E$13*N6)</f>
        <v/>
      </c>
      <c r="R6" s="12">
        <f>MAR1!$B$5+MAR1!$C$5*COS(2*PI()*B6/365)+MAR1!$D$5*SIN(2*PI()*B6/365)+INDEX(ChangeFactor!$F$6:$F$17,C6)+IF(G6=1,MAR1!$B$11+INDEX(ChangeFactor!$G$6:$G$17,C6)*MAR1!$D$11*L6,MAR1!$C$11+INDEX(ChangeFactor!$G$6:$G$17,C6)*MAR1!$E$11*L6)</f>
        <v/>
      </c>
      <c r="T6" s="6" t="inlineStr">
        <is>
          <t>annual rain, simulated year 5 (mm)</t>
        </is>
      </c>
      <c r="U6" s="13">
        <f>SUM(F1462:F1826)</f>
        <v/>
      </c>
      <c r="V6" s="13">
        <f>SUM(H1462:H1826)</f>
        <v/>
      </c>
    </row>
    <row r="7">
      <c r="A7" s="6">
        <f>Data!U7</f>
        <v/>
      </c>
      <c r="B7" s="6">
        <f>MOD(A7-1,365)+1</f>
        <v/>
      </c>
      <c r="C7" s="6">
        <f>MATCH(B7,Markov!$C$6:$C$17,1)</f>
        <v/>
      </c>
      <c r="D7" s="16">
        <f>Data!V7</f>
        <v/>
      </c>
      <c r="E7" s="6">
        <f>IF(D7&lt;IF(E6=1,INDEX(Markov!$I$6:$I$17,C7),INDEX(Markov!$H$6:$H$17,C7)),1,0)</f>
        <v/>
      </c>
      <c r="F7" s="12">
        <f>IF(E7=1,GAMMA.INV(Data!W7,INDEX(Markov!$Q$6:$Q$17,C7),INDEX(Markov!$R$6:$R$17,C7)),0)</f>
        <v/>
      </c>
      <c r="G7" s="6">
        <f>IF(D7&lt;IF(G6=1,INDEX(ChangeFactor!$O$6:$O$17,C7),INDEX(ChangeFactor!$N$6:$N$17,C7)),1,0)</f>
        <v/>
      </c>
      <c r="H7" s="12">
        <f>IF(G7=1,GAMMA.INV(Data!W7,INDEX(ChangeFactor!$R$6:$R$17,C7),INDEX(ChangeFactor!$S$6:$S$17,C7)),0)</f>
        <v/>
      </c>
      <c r="I7" s="7">
        <f>NORM.S.INV(Data!X7)</f>
        <v/>
      </c>
      <c r="J7" s="7">
        <f>NORM.S.INV(Data!Y7)</f>
        <v/>
      </c>
      <c r="K7" s="7">
        <f>NORM.S.INV(Data!Z7)</f>
        <v/>
      </c>
      <c r="L7" s="7">
        <f>MAR1!$B$32*L6+MAR1!$C$32*M6+MAR1!$D$32*N6+MAR1!$B$42*I7+MAR1!$C$42*J7+MAR1!$D$42*K7</f>
        <v/>
      </c>
      <c r="M7" s="7">
        <f>MAR1!$B$33*L6+MAR1!$C$33*M6+MAR1!$D$33*N6+MAR1!$B$43*I7+MAR1!$C$43*J7+MAR1!$D$43*K7</f>
        <v/>
      </c>
      <c r="N7" s="7">
        <f>MAR1!$B$34*L6+MAR1!$C$34*M6+MAR1!$D$34*N6+MAR1!$B$44*I7+MAR1!$C$44*J7+MAR1!$D$44*K7</f>
        <v/>
      </c>
      <c r="O7" s="12">
        <f>MAR1!$B$5+MAR1!$C$5*COS(2*PI()*B7/365)+MAR1!$D$5*SIN(2*PI()*B7/365)+IF(E7=1,MAR1!$B$11+MAR1!$D$11*L7,MAR1!$C$11+MAR1!$E$11*L7)</f>
        <v/>
      </c>
      <c r="P7" s="12">
        <f>MAR1!$B$6+MAR1!$C$6*COS(2*PI()*B7/365)+MAR1!$D$6*SIN(2*PI()*B7/365)+IF(E7=1,MAR1!$B$12+MAR1!$D$12*M7,MAR1!$C$12+MAR1!$E$12*M7)</f>
        <v/>
      </c>
      <c r="Q7" s="12">
        <f>MAR1!$B$7+MAR1!$C$7*COS(2*PI()*B7/365)+MAR1!$D$7*SIN(2*PI()*B7/365)+IF(E7=1,MAR1!$B$13+MAR1!$D$13*N7,MAR1!$C$13+MAR1!$E$13*N7)</f>
        <v/>
      </c>
      <c r="R7" s="12">
        <f>MAR1!$B$5+MAR1!$C$5*COS(2*PI()*B7/365)+MAR1!$D$5*SIN(2*PI()*B7/365)+INDEX(ChangeFactor!$F$6:$F$17,C7)+IF(G7=1,MAR1!$B$11+INDEX(ChangeFactor!$G$6:$G$17,C7)*MAR1!$D$11*L7,MAR1!$C$11+INDEX(ChangeFactor!$G$6:$G$17,C7)*MAR1!$E$11*L7)</f>
        <v/>
      </c>
      <c r="T7" s="6" t="inlineStr">
        <is>
          <t>mean annual rain, simulated (mm)</t>
        </is>
      </c>
      <c r="U7" s="13">
        <f>AVERAGE(U2:U6)</f>
        <v/>
      </c>
      <c r="V7" s="13">
        <f>AVERAGE(V2:V6)</f>
        <v/>
      </c>
    </row>
    <row r="8">
      <c r="A8" s="6">
        <f>Data!U8</f>
        <v/>
      </c>
      <c r="B8" s="6">
        <f>MOD(A8-1,365)+1</f>
        <v/>
      </c>
      <c r="C8" s="6">
        <f>MATCH(B8,Markov!$C$6:$C$17,1)</f>
        <v/>
      </c>
      <c r="D8" s="16">
        <f>Data!V8</f>
        <v/>
      </c>
      <c r="E8" s="6">
        <f>IF(D8&lt;IF(E7=1,INDEX(Markov!$I$6:$I$17,C8),INDEX(Markov!$H$6:$H$17,C8)),1,0)</f>
        <v/>
      </c>
      <c r="F8" s="12">
        <f>IF(E8=1,GAMMA.INV(Data!W8,INDEX(Markov!$Q$6:$Q$17,C8),INDEX(Markov!$R$6:$R$17,C8)),0)</f>
        <v/>
      </c>
      <c r="G8" s="6">
        <f>IF(D8&lt;IF(G7=1,INDEX(ChangeFactor!$O$6:$O$17,C8),INDEX(ChangeFactor!$N$6:$N$17,C8)),1,0)</f>
        <v/>
      </c>
      <c r="H8" s="12">
        <f>IF(G8=1,GAMMA.INV(Data!W8,INDEX(ChangeFactor!$R$6:$R$17,C8),INDEX(ChangeFactor!$S$6:$S$17,C8)),0)</f>
        <v/>
      </c>
      <c r="I8" s="7">
        <f>NORM.S.INV(Data!X8)</f>
        <v/>
      </c>
      <c r="J8" s="7">
        <f>NORM.S.INV(Data!Y8)</f>
        <v/>
      </c>
      <c r="K8" s="7">
        <f>NORM.S.INV(Data!Z8)</f>
        <v/>
      </c>
      <c r="L8" s="7">
        <f>MAR1!$B$32*L7+MAR1!$C$32*M7+MAR1!$D$32*N7+MAR1!$B$42*I8+MAR1!$C$42*J8+MAR1!$D$42*K8</f>
        <v/>
      </c>
      <c r="M8" s="7">
        <f>MAR1!$B$33*L7+MAR1!$C$33*M7+MAR1!$D$33*N7+MAR1!$B$43*I8+MAR1!$C$43*J8+MAR1!$D$43*K8</f>
        <v/>
      </c>
      <c r="N8" s="7">
        <f>MAR1!$B$34*L7+MAR1!$C$34*M7+MAR1!$D$34*N7+MAR1!$B$44*I8+MAR1!$C$44*J8+MAR1!$D$44*K8</f>
        <v/>
      </c>
      <c r="O8" s="12">
        <f>MAR1!$B$5+MAR1!$C$5*COS(2*PI()*B8/365)+MAR1!$D$5*SIN(2*PI()*B8/365)+IF(E8=1,MAR1!$B$11+MAR1!$D$11*L8,MAR1!$C$11+MAR1!$E$11*L8)</f>
        <v/>
      </c>
      <c r="P8" s="12">
        <f>MAR1!$B$6+MAR1!$C$6*COS(2*PI()*B8/365)+MAR1!$D$6*SIN(2*PI()*B8/365)+IF(E8=1,MAR1!$B$12+MAR1!$D$12*M8,MAR1!$C$12+MAR1!$E$12*M8)</f>
        <v/>
      </c>
      <c r="Q8" s="12">
        <f>MAR1!$B$7+MAR1!$C$7*COS(2*PI()*B8/365)+MAR1!$D$7*SIN(2*PI()*B8/365)+IF(E8=1,MAR1!$B$13+MAR1!$D$13*N8,MAR1!$C$13+MAR1!$E$13*N8)</f>
        <v/>
      </c>
      <c r="R8" s="12">
        <f>MAR1!$B$5+MAR1!$C$5*COS(2*PI()*B8/365)+MAR1!$D$5*SIN(2*PI()*B8/365)+INDEX(ChangeFactor!$F$6:$F$17,C8)+IF(G8=1,MAR1!$B$11+INDEX(ChangeFactor!$G$6:$G$17,C8)*MAR1!$D$11*L8,MAR1!$C$11+INDEX(ChangeFactor!$G$6:$G$17,C8)*MAR1!$E$11*L8)</f>
        <v/>
      </c>
      <c r="T8" s="6" t="inlineStr">
        <is>
          <t>mean annual rain, analytic (mm)</t>
        </is>
      </c>
      <c r="U8" s="13">
        <f>ChangeFactor!X18</f>
        <v/>
      </c>
      <c r="V8" s="13">
        <f>ChangeFactor!Y18</f>
        <v/>
      </c>
    </row>
    <row r="9">
      <c r="A9" s="6">
        <f>Data!U9</f>
        <v/>
      </c>
      <c r="B9" s="6">
        <f>MOD(A9-1,365)+1</f>
        <v/>
      </c>
      <c r="C9" s="6">
        <f>MATCH(B9,Markov!$C$6:$C$17,1)</f>
        <v/>
      </c>
      <c r="D9" s="16">
        <f>Data!V9</f>
        <v/>
      </c>
      <c r="E9" s="6">
        <f>IF(D9&lt;IF(E8=1,INDEX(Markov!$I$6:$I$17,C9),INDEX(Markov!$H$6:$H$17,C9)),1,0)</f>
        <v/>
      </c>
      <c r="F9" s="12">
        <f>IF(E9=1,GAMMA.INV(Data!W9,INDEX(Markov!$Q$6:$Q$17,C9),INDEX(Markov!$R$6:$R$17,C9)),0)</f>
        <v/>
      </c>
      <c r="G9" s="6">
        <f>IF(D9&lt;IF(G8=1,INDEX(ChangeFactor!$O$6:$O$17,C9),INDEX(ChangeFactor!$N$6:$N$17,C9)),1,0)</f>
        <v/>
      </c>
      <c r="H9" s="12">
        <f>IF(G9=1,GAMMA.INV(Data!W9,INDEX(ChangeFactor!$R$6:$R$17,C9),INDEX(ChangeFactor!$S$6:$S$17,C9)),0)</f>
        <v/>
      </c>
      <c r="I9" s="7">
        <f>NORM.S.INV(Data!X9)</f>
        <v/>
      </c>
      <c r="J9" s="7">
        <f>NORM.S.INV(Data!Y9)</f>
        <v/>
      </c>
      <c r="K9" s="7">
        <f>NORM.S.INV(Data!Z9)</f>
        <v/>
      </c>
      <c r="L9" s="7">
        <f>MAR1!$B$32*L8+MAR1!$C$32*M8+MAR1!$D$32*N8+MAR1!$B$42*I9+MAR1!$C$42*J9+MAR1!$D$42*K9</f>
        <v/>
      </c>
      <c r="M9" s="7">
        <f>MAR1!$B$33*L8+MAR1!$C$33*M8+MAR1!$D$33*N8+MAR1!$B$43*I9+MAR1!$C$43*J9+MAR1!$D$43*K9</f>
        <v/>
      </c>
      <c r="N9" s="7">
        <f>MAR1!$B$34*L8+MAR1!$C$34*M8+MAR1!$D$34*N8+MAR1!$B$44*I9+MAR1!$C$44*J9+MAR1!$D$44*K9</f>
        <v/>
      </c>
      <c r="O9" s="12">
        <f>MAR1!$B$5+MAR1!$C$5*COS(2*PI()*B9/365)+MAR1!$D$5*SIN(2*PI()*B9/365)+IF(E9=1,MAR1!$B$11+MAR1!$D$11*L9,MAR1!$C$11+MAR1!$E$11*L9)</f>
        <v/>
      </c>
      <c r="P9" s="12">
        <f>MAR1!$B$6+MAR1!$C$6*COS(2*PI()*B9/365)+MAR1!$D$6*SIN(2*PI()*B9/365)+IF(E9=1,MAR1!$B$12+MAR1!$D$12*M9,MAR1!$C$12+MAR1!$E$12*M9)</f>
        <v/>
      </c>
      <c r="Q9" s="12">
        <f>MAR1!$B$7+MAR1!$C$7*COS(2*PI()*B9/365)+MAR1!$D$7*SIN(2*PI()*B9/365)+IF(E9=1,MAR1!$B$13+MAR1!$D$13*N9,MAR1!$C$13+MAR1!$E$13*N9)</f>
        <v/>
      </c>
      <c r="R9" s="12">
        <f>MAR1!$B$5+MAR1!$C$5*COS(2*PI()*B9/365)+MAR1!$D$5*SIN(2*PI()*B9/365)+INDEX(ChangeFactor!$F$6:$F$17,C9)+IF(G9=1,MAR1!$B$11+INDEX(ChangeFactor!$G$6:$G$17,C9)*MAR1!$D$11*L9,MAR1!$C$11+INDEX(ChangeFactor!$G$6:$G$17,C9)*MAR1!$E$11*L9)</f>
        <v/>
      </c>
      <c r="T9" s="6" t="inlineStr">
        <is>
          <t>wet days per year, simulated</t>
        </is>
      </c>
      <c r="U9" s="13">
        <f>SUM(E2:E1826)/5</f>
        <v/>
      </c>
      <c r="V9" s="13">
        <f>SUM(G2:G1826)/5</f>
        <v/>
      </c>
    </row>
    <row r="10">
      <c r="A10" s="6">
        <f>Data!U10</f>
        <v/>
      </c>
      <c r="B10" s="6">
        <f>MOD(A10-1,365)+1</f>
        <v/>
      </c>
      <c r="C10" s="6">
        <f>MATCH(B10,Markov!$C$6:$C$17,1)</f>
        <v/>
      </c>
      <c r="D10" s="16">
        <f>Data!V10</f>
        <v/>
      </c>
      <c r="E10" s="6">
        <f>IF(D10&lt;IF(E9=1,INDEX(Markov!$I$6:$I$17,C10),INDEX(Markov!$H$6:$H$17,C10)),1,0)</f>
        <v/>
      </c>
      <c r="F10" s="12">
        <f>IF(E10=1,GAMMA.INV(Data!W10,INDEX(Markov!$Q$6:$Q$17,C10),INDEX(Markov!$R$6:$R$17,C10)),0)</f>
        <v/>
      </c>
      <c r="G10" s="6">
        <f>IF(D10&lt;IF(G9=1,INDEX(ChangeFactor!$O$6:$O$17,C10),INDEX(ChangeFactor!$N$6:$N$17,C10)),1,0)</f>
        <v/>
      </c>
      <c r="H10" s="12">
        <f>IF(G10=1,GAMMA.INV(Data!W10,INDEX(ChangeFactor!$R$6:$R$17,C10),INDEX(ChangeFactor!$S$6:$S$17,C10)),0)</f>
        <v/>
      </c>
      <c r="I10" s="7">
        <f>NORM.S.INV(Data!X10)</f>
        <v/>
      </c>
      <c r="J10" s="7">
        <f>NORM.S.INV(Data!Y10)</f>
        <v/>
      </c>
      <c r="K10" s="7">
        <f>NORM.S.INV(Data!Z10)</f>
        <v/>
      </c>
      <c r="L10" s="7">
        <f>MAR1!$B$32*L9+MAR1!$C$32*M9+MAR1!$D$32*N9+MAR1!$B$42*I10+MAR1!$C$42*J10+MAR1!$D$42*K10</f>
        <v/>
      </c>
      <c r="M10" s="7">
        <f>MAR1!$B$33*L9+MAR1!$C$33*M9+MAR1!$D$33*N9+MAR1!$B$43*I10+MAR1!$C$43*J10+MAR1!$D$43*K10</f>
        <v/>
      </c>
      <c r="N10" s="7">
        <f>MAR1!$B$34*L9+MAR1!$C$34*M9+MAR1!$D$34*N9+MAR1!$B$44*I10+MAR1!$C$44*J10+MAR1!$D$44*K10</f>
        <v/>
      </c>
      <c r="O10" s="12">
        <f>MAR1!$B$5+MAR1!$C$5*COS(2*PI()*B10/365)+MAR1!$D$5*SIN(2*PI()*B10/365)+IF(E10=1,MAR1!$B$11+MAR1!$D$11*L10,MAR1!$C$11+MAR1!$E$11*L10)</f>
        <v/>
      </c>
      <c r="P10" s="12">
        <f>MAR1!$B$6+MAR1!$C$6*COS(2*PI()*B10/365)+MAR1!$D$6*SIN(2*PI()*B10/365)+IF(E10=1,MAR1!$B$12+MAR1!$D$12*M10,MAR1!$C$12+MAR1!$E$12*M10)</f>
        <v/>
      </c>
      <c r="Q10" s="12">
        <f>MAR1!$B$7+MAR1!$C$7*COS(2*PI()*B10/365)+MAR1!$D$7*SIN(2*PI()*B10/365)+IF(E10=1,MAR1!$B$13+MAR1!$D$13*N10,MAR1!$C$13+MAR1!$E$13*N10)</f>
        <v/>
      </c>
      <c r="R10" s="12">
        <f>MAR1!$B$5+MAR1!$C$5*COS(2*PI()*B10/365)+MAR1!$D$5*SIN(2*PI()*B10/365)+INDEX(ChangeFactor!$F$6:$F$17,C10)+IF(G10=1,MAR1!$B$11+INDEX(ChangeFactor!$G$6:$G$17,C10)*MAR1!$D$11*L10,MAR1!$C$11+INDEX(ChangeFactor!$G$6:$G$17,C10)*MAR1!$E$11*L10)</f>
        <v/>
      </c>
      <c r="T10" s="6" t="inlineStr">
        <is>
          <t>number of wet spells</t>
        </is>
      </c>
      <c r="U10" s="20">
        <f>E2+SUMPRODUCT((E3:E1826=1)*(E2:E1825=0))</f>
        <v/>
      </c>
      <c r="V10" s="20">
        <f>G2+SUMPRODUCT((G3:G1826=1)*(G2:G1825=0))</f>
        <v/>
      </c>
    </row>
    <row r="11">
      <c r="A11" s="6">
        <f>Data!U11</f>
        <v/>
      </c>
      <c r="B11" s="6">
        <f>MOD(A11-1,365)+1</f>
        <v/>
      </c>
      <c r="C11" s="6">
        <f>MATCH(B11,Markov!$C$6:$C$17,1)</f>
        <v/>
      </c>
      <c r="D11" s="16">
        <f>Data!V11</f>
        <v/>
      </c>
      <c r="E11" s="6">
        <f>IF(D11&lt;IF(E10=1,INDEX(Markov!$I$6:$I$17,C11),INDEX(Markov!$H$6:$H$17,C11)),1,0)</f>
        <v/>
      </c>
      <c r="F11" s="12">
        <f>IF(E11=1,GAMMA.INV(Data!W11,INDEX(Markov!$Q$6:$Q$17,C11),INDEX(Markov!$R$6:$R$17,C11)),0)</f>
        <v/>
      </c>
      <c r="G11" s="6">
        <f>IF(D11&lt;IF(G10=1,INDEX(ChangeFactor!$O$6:$O$17,C11),INDEX(ChangeFactor!$N$6:$N$17,C11)),1,0)</f>
        <v/>
      </c>
      <c r="H11" s="12">
        <f>IF(G11=1,GAMMA.INV(Data!W11,INDEX(ChangeFactor!$R$6:$R$17,C11),INDEX(ChangeFactor!$S$6:$S$17,C11)),0)</f>
        <v/>
      </c>
      <c r="I11" s="7">
        <f>NORM.S.INV(Data!X11)</f>
        <v/>
      </c>
      <c r="J11" s="7">
        <f>NORM.S.INV(Data!Y11)</f>
        <v/>
      </c>
      <c r="K11" s="7">
        <f>NORM.S.INV(Data!Z11)</f>
        <v/>
      </c>
      <c r="L11" s="7">
        <f>MAR1!$B$32*L10+MAR1!$C$32*M10+MAR1!$D$32*N10+MAR1!$B$42*I11+MAR1!$C$42*J11+MAR1!$D$42*K11</f>
        <v/>
      </c>
      <c r="M11" s="7">
        <f>MAR1!$B$33*L10+MAR1!$C$33*M10+MAR1!$D$33*N10+MAR1!$B$43*I11+MAR1!$C$43*J11+MAR1!$D$43*K11</f>
        <v/>
      </c>
      <c r="N11" s="7">
        <f>MAR1!$B$34*L10+MAR1!$C$34*M10+MAR1!$D$34*N10+MAR1!$B$44*I11+MAR1!$C$44*J11+MAR1!$D$44*K11</f>
        <v/>
      </c>
      <c r="O11" s="12">
        <f>MAR1!$B$5+MAR1!$C$5*COS(2*PI()*B11/365)+MAR1!$D$5*SIN(2*PI()*B11/365)+IF(E11=1,MAR1!$B$11+MAR1!$D$11*L11,MAR1!$C$11+MAR1!$E$11*L11)</f>
        <v/>
      </c>
      <c r="P11" s="12">
        <f>MAR1!$B$6+MAR1!$C$6*COS(2*PI()*B11/365)+MAR1!$D$6*SIN(2*PI()*B11/365)+IF(E11=1,MAR1!$B$12+MAR1!$D$12*M11,MAR1!$C$12+MAR1!$E$12*M11)</f>
        <v/>
      </c>
      <c r="Q11" s="12">
        <f>MAR1!$B$7+MAR1!$C$7*COS(2*PI()*B11/365)+MAR1!$D$7*SIN(2*PI()*B11/365)+IF(E11=1,MAR1!$B$13+MAR1!$D$13*N11,MAR1!$C$13+MAR1!$E$13*N11)</f>
        <v/>
      </c>
      <c r="R11" s="12">
        <f>MAR1!$B$5+MAR1!$C$5*COS(2*PI()*B11/365)+MAR1!$D$5*SIN(2*PI()*B11/365)+INDEX(ChangeFactor!$F$6:$F$17,C11)+IF(G11=1,MAR1!$B$11+INDEX(ChangeFactor!$G$6:$G$17,C11)*MAR1!$D$11*L11,MAR1!$C$11+INDEX(ChangeFactor!$G$6:$G$17,C11)*MAR1!$E$11*L11)</f>
        <v/>
      </c>
      <c r="T11" s="6" t="inlineStr">
        <is>
          <t>mean wet spell length, simulated (d)</t>
        </is>
      </c>
      <c r="U11" s="12">
        <f>SUM(E2:E1826)/U10</f>
        <v/>
      </c>
      <c r="V11" s="12">
        <f>SUM(G2:G1826)/V10</f>
        <v/>
      </c>
    </row>
    <row r="12">
      <c r="A12" s="6">
        <f>Data!U12</f>
        <v/>
      </c>
      <c r="B12" s="6">
        <f>MOD(A12-1,365)+1</f>
        <v/>
      </c>
      <c r="C12" s="6">
        <f>MATCH(B12,Markov!$C$6:$C$17,1)</f>
        <v/>
      </c>
      <c r="D12" s="16">
        <f>Data!V12</f>
        <v/>
      </c>
      <c r="E12" s="6">
        <f>IF(D12&lt;IF(E11=1,INDEX(Markov!$I$6:$I$17,C12),INDEX(Markov!$H$6:$H$17,C12)),1,0)</f>
        <v/>
      </c>
      <c r="F12" s="12">
        <f>IF(E12=1,GAMMA.INV(Data!W12,INDEX(Markov!$Q$6:$Q$17,C12),INDEX(Markov!$R$6:$R$17,C12)),0)</f>
        <v/>
      </c>
      <c r="G12" s="6">
        <f>IF(D12&lt;IF(G11=1,INDEX(ChangeFactor!$O$6:$O$17,C12),INDEX(ChangeFactor!$N$6:$N$17,C12)),1,0)</f>
        <v/>
      </c>
      <c r="H12" s="12">
        <f>IF(G12=1,GAMMA.INV(Data!W12,INDEX(ChangeFactor!$R$6:$R$17,C12),INDEX(ChangeFactor!$S$6:$S$17,C12)),0)</f>
        <v/>
      </c>
      <c r="I12" s="7">
        <f>NORM.S.INV(Data!X12)</f>
        <v/>
      </c>
      <c r="J12" s="7">
        <f>NORM.S.INV(Data!Y12)</f>
        <v/>
      </c>
      <c r="K12" s="7">
        <f>NORM.S.INV(Data!Z12)</f>
        <v/>
      </c>
      <c r="L12" s="7">
        <f>MAR1!$B$32*L11+MAR1!$C$32*M11+MAR1!$D$32*N11+MAR1!$B$42*I12+MAR1!$C$42*J12+MAR1!$D$42*K12</f>
        <v/>
      </c>
      <c r="M12" s="7">
        <f>MAR1!$B$33*L11+MAR1!$C$33*M11+MAR1!$D$33*N11+MAR1!$B$43*I12+MAR1!$C$43*J12+MAR1!$D$43*K12</f>
        <v/>
      </c>
      <c r="N12" s="7">
        <f>MAR1!$B$34*L11+MAR1!$C$34*M11+MAR1!$D$34*N11+MAR1!$B$44*I12+MAR1!$C$44*J12+MAR1!$D$44*K12</f>
        <v/>
      </c>
      <c r="O12" s="12">
        <f>MAR1!$B$5+MAR1!$C$5*COS(2*PI()*B12/365)+MAR1!$D$5*SIN(2*PI()*B12/365)+IF(E12=1,MAR1!$B$11+MAR1!$D$11*L12,MAR1!$C$11+MAR1!$E$11*L12)</f>
        <v/>
      </c>
      <c r="P12" s="12">
        <f>MAR1!$B$6+MAR1!$C$6*COS(2*PI()*B12/365)+MAR1!$D$6*SIN(2*PI()*B12/365)+IF(E12=1,MAR1!$B$12+MAR1!$D$12*M12,MAR1!$C$12+MAR1!$E$12*M12)</f>
        <v/>
      </c>
      <c r="Q12" s="12">
        <f>MAR1!$B$7+MAR1!$C$7*COS(2*PI()*B12/365)+MAR1!$D$7*SIN(2*PI()*B12/365)+IF(E12=1,MAR1!$B$13+MAR1!$D$13*N12,MAR1!$C$13+MAR1!$E$13*N12)</f>
        <v/>
      </c>
      <c r="R12" s="12">
        <f>MAR1!$B$5+MAR1!$C$5*COS(2*PI()*B12/365)+MAR1!$D$5*SIN(2*PI()*B12/365)+INDEX(ChangeFactor!$F$6:$F$17,C12)+IF(G12=1,MAR1!$B$11+INDEX(ChangeFactor!$G$6:$G$17,C12)*MAR1!$D$11*L12,MAR1!$C$11+INDEX(ChangeFactor!$G$6:$G$17,C12)*MAR1!$E$11*L12)</f>
        <v/>
      </c>
      <c r="T12" s="6" t="inlineStr">
        <is>
          <t>99th percentile of daily rain, simulated (mm)</t>
        </is>
      </c>
      <c r="U12" s="13">
        <f>PERCENTILE(F2:F1826,0.99)</f>
        <v/>
      </c>
      <c r="V12" s="13">
        <f>PERCENTILE(H2:H1826,0.99)</f>
        <v/>
      </c>
    </row>
    <row r="13">
      <c r="A13" s="6">
        <f>Data!U13</f>
        <v/>
      </c>
      <c r="B13" s="6">
        <f>MOD(A13-1,365)+1</f>
        <v/>
      </c>
      <c r="C13" s="6">
        <f>MATCH(B13,Markov!$C$6:$C$17,1)</f>
        <v/>
      </c>
      <c r="D13" s="16">
        <f>Data!V13</f>
        <v/>
      </c>
      <c r="E13" s="6">
        <f>IF(D13&lt;IF(E12=1,INDEX(Markov!$I$6:$I$17,C13),INDEX(Markov!$H$6:$H$17,C13)),1,0)</f>
        <v/>
      </c>
      <c r="F13" s="12">
        <f>IF(E13=1,GAMMA.INV(Data!W13,INDEX(Markov!$Q$6:$Q$17,C13),INDEX(Markov!$R$6:$R$17,C13)),0)</f>
        <v/>
      </c>
      <c r="G13" s="6">
        <f>IF(D13&lt;IF(G12=1,INDEX(ChangeFactor!$O$6:$O$17,C13),INDEX(ChangeFactor!$N$6:$N$17,C13)),1,0)</f>
        <v/>
      </c>
      <c r="H13" s="12">
        <f>IF(G13=1,GAMMA.INV(Data!W13,INDEX(ChangeFactor!$R$6:$R$17,C13),INDEX(ChangeFactor!$S$6:$S$17,C13)),0)</f>
        <v/>
      </c>
      <c r="I13" s="7">
        <f>NORM.S.INV(Data!X13)</f>
        <v/>
      </c>
      <c r="J13" s="7">
        <f>NORM.S.INV(Data!Y13)</f>
        <v/>
      </c>
      <c r="K13" s="7">
        <f>NORM.S.INV(Data!Z13)</f>
        <v/>
      </c>
      <c r="L13" s="7">
        <f>MAR1!$B$32*L12+MAR1!$C$32*M12+MAR1!$D$32*N12+MAR1!$B$42*I13+MAR1!$C$42*J13+MAR1!$D$42*K13</f>
        <v/>
      </c>
      <c r="M13" s="7">
        <f>MAR1!$B$33*L12+MAR1!$C$33*M12+MAR1!$D$33*N12+MAR1!$B$43*I13+MAR1!$C$43*J13+MAR1!$D$43*K13</f>
        <v/>
      </c>
      <c r="N13" s="7">
        <f>MAR1!$B$34*L12+MAR1!$C$34*M12+MAR1!$D$34*N12+MAR1!$B$44*I13+MAR1!$C$44*J13+MAR1!$D$44*K13</f>
        <v/>
      </c>
      <c r="O13" s="12">
        <f>MAR1!$B$5+MAR1!$C$5*COS(2*PI()*B13/365)+MAR1!$D$5*SIN(2*PI()*B13/365)+IF(E13=1,MAR1!$B$11+MAR1!$D$11*L13,MAR1!$C$11+MAR1!$E$11*L13)</f>
        <v/>
      </c>
      <c r="P13" s="12">
        <f>MAR1!$B$6+MAR1!$C$6*COS(2*PI()*B13/365)+MAR1!$D$6*SIN(2*PI()*B13/365)+IF(E13=1,MAR1!$B$12+MAR1!$D$12*M13,MAR1!$C$12+MAR1!$E$12*M13)</f>
        <v/>
      </c>
      <c r="Q13" s="12">
        <f>MAR1!$B$7+MAR1!$C$7*COS(2*PI()*B13/365)+MAR1!$D$7*SIN(2*PI()*B13/365)+IF(E13=1,MAR1!$B$13+MAR1!$D$13*N13,MAR1!$C$13+MAR1!$E$13*N13)</f>
        <v/>
      </c>
      <c r="R13" s="12">
        <f>MAR1!$B$5+MAR1!$C$5*COS(2*PI()*B13/365)+MAR1!$D$5*SIN(2*PI()*B13/365)+INDEX(ChangeFactor!$F$6:$F$17,C13)+IF(G13=1,MAR1!$B$11+INDEX(ChangeFactor!$G$6:$G$17,C13)*MAR1!$D$11*L13,MAR1!$C$11+INDEX(ChangeFactor!$G$6:$G$17,C13)*MAR1!$E$11*L13)</f>
        <v/>
      </c>
      <c r="T13" s="6" t="inlineStr">
        <is>
          <t>maximum daily rain, simulated (mm)</t>
        </is>
      </c>
      <c r="U13" s="13">
        <f>MAX(F2:F1826)</f>
        <v/>
      </c>
      <c r="V13" s="13">
        <f>MAX(H2:H1826)</f>
        <v/>
      </c>
    </row>
    <row r="14">
      <c r="A14" s="6">
        <f>Data!U14</f>
        <v/>
      </c>
      <c r="B14" s="6">
        <f>MOD(A14-1,365)+1</f>
        <v/>
      </c>
      <c r="C14" s="6">
        <f>MATCH(B14,Markov!$C$6:$C$17,1)</f>
        <v/>
      </c>
      <c r="D14" s="16">
        <f>Data!V14</f>
        <v/>
      </c>
      <c r="E14" s="6">
        <f>IF(D14&lt;IF(E13=1,INDEX(Markov!$I$6:$I$17,C14),INDEX(Markov!$H$6:$H$17,C14)),1,0)</f>
        <v/>
      </c>
      <c r="F14" s="12">
        <f>IF(E14=1,GAMMA.INV(Data!W14,INDEX(Markov!$Q$6:$Q$17,C14),INDEX(Markov!$R$6:$R$17,C14)),0)</f>
        <v/>
      </c>
      <c r="G14" s="6">
        <f>IF(D14&lt;IF(G13=1,INDEX(ChangeFactor!$O$6:$O$17,C14),INDEX(ChangeFactor!$N$6:$N$17,C14)),1,0)</f>
        <v/>
      </c>
      <c r="H14" s="12">
        <f>IF(G14=1,GAMMA.INV(Data!W14,INDEX(ChangeFactor!$R$6:$R$17,C14),INDEX(ChangeFactor!$S$6:$S$17,C14)),0)</f>
        <v/>
      </c>
      <c r="I14" s="7">
        <f>NORM.S.INV(Data!X14)</f>
        <v/>
      </c>
      <c r="J14" s="7">
        <f>NORM.S.INV(Data!Y14)</f>
        <v/>
      </c>
      <c r="K14" s="7">
        <f>NORM.S.INV(Data!Z14)</f>
        <v/>
      </c>
      <c r="L14" s="7">
        <f>MAR1!$B$32*L13+MAR1!$C$32*M13+MAR1!$D$32*N13+MAR1!$B$42*I14+MAR1!$C$42*J14+MAR1!$D$42*K14</f>
        <v/>
      </c>
      <c r="M14" s="7">
        <f>MAR1!$B$33*L13+MAR1!$C$33*M13+MAR1!$D$33*N13+MAR1!$B$43*I14+MAR1!$C$43*J14+MAR1!$D$43*K14</f>
        <v/>
      </c>
      <c r="N14" s="7">
        <f>MAR1!$B$34*L13+MAR1!$C$34*M13+MAR1!$D$34*N13+MAR1!$B$44*I14+MAR1!$C$44*J14+MAR1!$D$44*K14</f>
        <v/>
      </c>
      <c r="O14" s="12">
        <f>MAR1!$B$5+MAR1!$C$5*COS(2*PI()*B14/365)+MAR1!$D$5*SIN(2*PI()*B14/365)+IF(E14=1,MAR1!$B$11+MAR1!$D$11*L14,MAR1!$C$11+MAR1!$E$11*L14)</f>
        <v/>
      </c>
      <c r="P14" s="12">
        <f>MAR1!$B$6+MAR1!$C$6*COS(2*PI()*B14/365)+MAR1!$D$6*SIN(2*PI()*B14/365)+IF(E14=1,MAR1!$B$12+MAR1!$D$12*M14,MAR1!$C$12+MAR1!$E$12*M14)</f>
        <v/>
      </c>
      <c r="Q14" s="12">
        <f>MAR1!$B$7+MAR1!$C$7*COS(2*PI()*B14/365)+MAR1!$D$7*SIN(2*PI()*B14/365)+IF(E14=1,MAR1!$B$13+MAR1!$D$13*N14,MAR1!$C$13+MAR1!$E$13*N14)</f>
        <v/>
      </c>
      <c r="R14" s="12">
        <f>MAR1!$B$5+MAR1!$C$5*COS(2*PI()*B14/365)+MAR1!$D$5*SIN(2*PI()*B14/365)+INDEX(ChangeFactor!$F$6:$F$17,C14)+IF(G14=1,MAR1!$B$11+INDEX(ChangeFactor!$G$6:$G$17,C14)*MAR1!$D$11*L14,MAR1!$C$11+INDEX(ChangeFactor!$G$6:$G$17,C14)*MAR1!$E$11*L14)</f>
        <v/>
      </c>
      <c r="T14" s="6" t="inlineStr">
        <is>
          <t>mean Tmax, simulated (C)</t>
        </is>
      </c>
      <c r="U14" s="12">
        <f>AVERAGE(O2:O1826)</f>
        <v/>
      </c>
      <c r="V14" s="12">
        <f>AVERAGE(R2:R1826)</f>
        <v/>
      </c>
    </row>
    <row r="15">
      <c r="A15" s="6">
        <f>Data!U15</f>
        <v/>
      </c>
      <c r="B15" s="6">
        <f>MOD(A15-1,365)+1</f>
        <v/>
      </c>
      <c r="C15" s="6">
        <f>MATCH(B15,Markov!$C$6:$C$17,1)</f>
        <v/>
      </c>
      <c r="D15" s="16">
        <f>Data!V15</f>
        <v/>
      </c>
      <c r="E15" s="6">
        <f>IF(D15&lt;IF(E14=1,INDEX(Markov!$I$6:$I$17,C15),INDEX(Markov!$H$6:$H$17,C15)),1,0)</f>
        <v/>
      </c>
      <c r="F15" s="12">
        <f>IF(E15=1,GAMMA.INV(Data!W15,INDEX(Markov!$Q$6:$Q$17,C15),INDEX(Markov!$R$6:$R$17,C15)),0)</f>
        <v/>
      </c>
      <c r="G15" s="6">
        <f>IF(D15&lt;IF(G14=1,INDEX(ChangeFactor!$O$6:$O$17,C15),INDEX(ChangeFactor!$N$6:$N$17,C15)),1,0)</f>
        <v/>
      </c>
      <c r="H15" s="12">
        <f>IF(G15=1,GAMMA.INV(Data!W15,INDEX(ChangeFactor!$R$6:$R$17,C15),INDEX(ChangeFactor!$S$6:$S$17,C15)),0)</f>
        <v/>
      </c>
      <c r="I15" s="7">
        <f>NORM.S.INV(Data!X15)</f>
        <v/>
      </c>
      <c r="J15" s="7">
        <f>NORM.S.INV(Data!Y15)</f>
        <v/>
      </c>
      <c r="K15" s="7">
        <f>NORM.S.INV(Data!Z15)</f>
        <v/>
      </c>
      <c r="L15" s="7">
        <f>MAR1!$B$32*L14+MAR1!$C$32*M14+MAR1!$D$32*N14+MAR1!$B$42*I15+MAR1!$C$42*J15+MAR1!$D$42*K15</f>
        <v/>
      </c>
      <c r="M15" s="7">
        <f>MAR1!$B$33*L14+MAR1!$C$33*M14+MAR1!$D$33*N14+MAR1!$B$43*I15+MAR1!$C$43*J15+MAR1!$D$43*K15</f>
        <v/>
      </c>
      <c r="N15" s="7">
        <f>MAR1!$B$34*L14+MAR1!$C$34*M14+MAR1!$D$34*N14+MAR1!$B$44*I15+MAR1!$C$44*J15+MAR1!$D$44*K15</f>
        <v/>
      </c>
      <c r="O15" s="12">
        <f>MAR1!$B$5+MAR1!$C$5*COS(2*PI()*B15/365)+MAR1!$D$5*SIN(2*PI()*B15/365)+IF(E15=1,MAR1!$B$11+MAR1!$D$11*L15,MAR1!$C$11+MAR1!$E$11*L15)</f>
        <v/>
      </c>
      <c r="P15" s="12">
        <f>MAR1!$B$6+MAR1!$C$6*COS(2*PI()*B15/365)+MAR1!$D$6*SIN(2*PI()*B15/365)+IF(E15=1,MAR1!$B$12+MAR1!$D$12*M15,MAR1!$C$12+MAR1!$E$12*M15)</f>
        <v/>
      </c>
      <c r="Q15" s="12">
        <f>MAR1!$B$7+MAR1!$C$7*COS(2*PI()*B15/365)+MAR1!$D$7*SIN(2*PI()*B15/365)+IF(E15=1,MAR1!$B$13+MAR1!$D$13*N15,MAR1!$C$13+MAR1!$E$13*N15)</f>
        <v/>
      </c>
      <c r="R15" s="12">
        <f>MAR1!$B$5+MAR1!$C$5*COS(2*PI()*B15/365)+MAR1!$D$5*SIN(2*PI()*B15/365)+INDEX(ChangeFactor!$F$6:$F$17,C15)+IF(G15=1,MAR1!$B$11+INDEX(ChangeFactor!$G$6:$G$17,C15)*MAR1!$D$11*L15,MAR1!$C$11+INDEX(ChangeFactor!$G$6:$G$17,C15)*MAR1!$E$11*L15)</f>
        <v/>
      </c>
    </row>
    <row r="16">
      <c r="A16" s="6">
        <f>Data!U16</f>
        <v/>
      </c>
      <c r="B16" s="6">
        <f>MOD(A16-1,365)+1</f>
        <v/>
      </c>
      <c r="C16" s="6">
        <f>MATCH(B16,Markov!$C$6:$C$17,1)</f>
        <v/>
      </c>
      <c r="D16" s="16">
        <f>Data!V16</f>
        <v/>
      </c>
      <c r="E16" s="6">
        <f>IF(D16&lt;IF(E15=1,INDEX(Markov!$I$6:$I$17,C16),INDEX(Markov!$H$6:$H$17,C16)),1,0)</f>
        <v/>
      </c>
      <c r="F16" s="12">
        <f>IF(E16=1,GAMMA.INV(Data!W16,INDEX(Markov!$Q$6:$Q$17,C16),INDEX(Markov!$R$6:$R$17,C16)),0)</f>
        <v/>
      </c>
      <c r="G16" s="6">
        <f>IF(D16&lt;IF(G15=1,INDEX(ChangeFactor!$O$6:$O$17,C16),INDEX(ChangeFactor!$N$6:$N$17,C16)),1,0)</f>
        <v/>
      </c>
      <c r="H16" s="12">
        <f>IF(G16=1,GAMMA.INV(Data!W16,INDEX(ChangeFactor!$R$6:$R$17,C16),INDEX(ChangeFactor!$S$6:$S$17,C16)),0)</f>
        <v/>
      </c>
      <c r="I16" s="7">
        <f>NORM.S.INV(Data!X16)</f>
        <v/>
      </c>
      <c r="J16" s="7">
        <f>NORM.S.INV(Data!Y16)</f>
        <v/>
      </c>
      <c r="K16" s="7">
        <f>NORM.S.INV(Data!Z16)</f>
        <v/>
      </c>
      <c r="L16" s="7">
        <f>MAR1!$B$32*L15+MAR1!$C$32*M15+MAR1!$D$32*N15+MAR1!$B$42*I16+MAR1!$C$42*J16+MAR1!$D$42*K16</f>
        <v/>
      </c>
      <c r="M16" s="7">
        <f>MAR1!$B$33*L15+MAR1!$C$33*M15+MAR1!$D$33*N15+MAR1!$B$43*I16+MAR1!$C$43*J16+MAR1!$D$43*K16</f>
        <v/>
      </c>
      <c r="N16" s="7">
        <f>MAR1!$B$34*L15+MAR1!$C$34*M15+MAR1!$D$34*N15+MAR1!$B$44*I16+MAR1!$C$44*J16+MAR1!$D$44*K16</f>
        <v/>
      </c>
      <c r="O16" s="12">
        <f>MAR1!$B$5+MAR1!$C$5*COS(2*PI()*B16/365)+MAR1!$D$5*SIN(2*PI()*B16/365)+IF(E16=1,MAR1!$B$11+MAR1!$D$11*L16,MAR1!$C$11+MAR1!$E$11*L16)</f>
        <v/>
      </c>
      <c r="P16" s="12">
        <f>MAR1!$B$6+MAR1!$C$6*COS(2*PI()*B16/365)+MAR1!$D$6*SIN(2*PI()*B16/365)+IF(E16=1,MAR1!$B$12+MAR1!$D$12*M16,MAR1!$C$12+MAR1!$E$12*M16)</f>
        <v/>
      </c>
      <c r="Q16" s="12">
        <f>MAR1!$B$7+MAR1!$C$7*COS(2*PI()*B16/365)+MAR1!$D$7*SIN(2*PI()*B16/365)+IF(E16=1,MAR1!$B$13+MAR1!$D$13*N16,MAR1!$C$13+MAR1!$E$13*N16)</f>
        <v/>
      </c>
      <c r="R16" s="12">
        <f>MAR1!$B$5+MAR1!$C$5*COS(2*PI()*B16/365)+MAR1!$D$5*SIN(2*PI()*B16/365)+INDEX(ChangeFactor!$F$6:$F$17,C16)+IF(G16=1,MAR1!$B$11+INDEX(ChangeFactor!$G$6:$G$17,C16)*MAR1!$D$11*L16,MAR1!$C$11+INDEX(ChangeFactor!$G$6:$G$17,C16)*MAR1!$E$11*L16)</f>
        <v/>
      </c>
      <c r="T16" s="9" t="inlineStr">
        <is>
          <t>With only 5 simulated years the simulated numbers scatter around the analytic ones; the notebook repeats this with 100 years.</t>
        </is>
      </c>
    </row>
    <row r="17">
      <c r="A17" s="6">
        <f>Data!U17</f>
        <v/>
      </c>
      <c r="B17" s="6">
        <f>MOD(A17-1,365)+1</f>
        <v/>
      </c>
      <c r="C17" s="6">
        <f>MATCH(B17,Markov!$C$6:$C$17,1)</f>
        <v/>
      </c>
      <c r="D17" s="16">
        <f>Data!V17</f>
        <v/>
      </c>
      <c r="E17" s="6">
        <f>IF(D17&lt;IF(E16=1,INDEX(Markov!$I$6:$I$17,C17),INDEX(Markov!$H$6:$H$17,C17)),1,0)</f>
        <v/>
      </c>
      <c r="F17" s="12">
        <f>IF(E17=1,GAMMA.INV(Data!W17,INDEX(Markov!$Q$6:$Q$17,C17),INDEX(Markov!$R$6:$R$17,C17)),0)</f>
        <v/>
      </c>
      <c r="G17" s="6">
        <f>IF(D17&lt;IF(G16=1,INDEX(ChangeFactor!$O$6:$O$17,C17),INDEX(ChangeFactor!$N$6:$N$17,C17)),1,0)</f>
        <v/>
      </c>
      <c r="H17" s="12">
        <f>IF(G17=1,GAMMA.INV(Data!W17,INDEX(ChangeFactor!$R$6:$R$17,C17),INDEX(ChangeFactor!$S$6:$S$17,C17)),0)</f>
        <v/>
      </c>
      <c r="I17" s="7">
        <f>NORM.S.INV(Data!X17)</f>
        <v/>
      </c>
      <c r="J17" s="7">
        <f>NORM.S.INV(Data!Y17)</f>
        <v/>
      </c>
      <c r="K17" s="7">
        <f>NORM.S.INV(Data!Z17)</f>
        <v/>
      </c>
      <c r="L17" s="7">
        <f>MAR1!$B$32*L16+MAR1!$C$32*M16+MAR1!$D$32*N16+MAR1!$B$42*I17+MAR1!$C$42*J17+MAR1!$D$42*K17</f>
        <v/>
      </c>
      <c r="M17" s="7">
        <f>MAR1!$B$33*L16+MAR1!$C$33*M16+MAR1!$D$33*N16+MAR1!$B$43*I17+MAR1!$C$43*J17+MAR1!$D$43*K17</f>
        <v/>
      </c>
      <c r="N17" s="7">
        <f>MAR1!$B$34*L16+MAR1!$C$34*M16+MAR1!$D$34*N16+MAR1!$B$44*I17+MAR1!$C$44*J17+MAR1!$D$44*K17</f>
        <v/>
      </c>
      <c r="O17" s="12">
        <f>MAR1!$B$5+MAR1!$C$5*COS(2*PI()*B17/365)+MAR1!$D$5*SIN(2*PI()*B17/365)+IF(E17=1,MAR1!$B$11+MAR1!$D$11*L17,MAR1!$C$11+MAR1!$E$11*L17)</f>
        <v/>
      </c>
      <c r="P17" s="12">
        <f>MAR1!$B$6+MAR1!$C$6*COS(2*PI()*B17/365)+MAR1!$D$6*SIN(2*PI()*B17/365)+IF(E17=1,MAR1!$B$12+MAR1!$D$12*M17,MAR1!$C$12+MAR1!$E$12*M17)</f>
        <v/>
      </c>
      <c r="Q17" s="12">
        <f>MAR1!$B$7+MAR1!$C$7*COS(2*PI()*B17/365)+MAR1!$D$7*SIN(2*PI()*B17/365)+IF(E17=1,MAR1!$B$13+MAR1!$D$13*N17,MAR1!$C$13+MAR1!$E$13*N17)</f>
        <v/>
      </c>
      <c r="R17" s="12">
        <f>MAR1!$B$5+MAR1!$C$5*COS(2*PI()*B17/365)+MAR1!$D$5*SIN(2*PI()*B17/365)+INDEX(ChangeFactor!$F$6:$F$17,C17)+IF(G17=1,MAR1!$B$11+INDEX(ChangeFactor!$G$6:$G$17,C17)*MAR1!$D$11*L17,MAR1!$C$11+INDEX(ChangeFactor!$G$6:$G$17,C17)*MAR1!$E$11*L17)</f>
        <v/>
      </c>
    </row>
    <row r="18">
      <c r="A18" s="6">
        <f>Data!U18</f>
        <v/>
      </c>
      <c r="B18" s="6">
        <f>MOD(A18-1,365)+1</f>
        <v/>
      </c>
      <c r="C18" s="6">
        <f>MATCH(B18,Markov!$C$6:$C$17,1)</f>
        <v/>
      </c>
      <c r="D18" s="16">
        <f>Data!V18</f>
        <v/>
      </c>
      <c r="E18" s="6">
        <f>IF(D18&lt;IF(E17=1,INDEX(Markov!$I$6:$I$17,C18),INDEX(Markov!$H$6:$H$17,C18)),1,0)</f>
        <v/>
      </c>
      <c r="F18" s="12">
        <f>IF(E18=1,GAMMA.INV(Data!W18,INDEX(Markov!$Q$6:$Q$17,C18),INDEX(Markov!$R$6:$R$17,C18)),0)</f>
        <v/>
      </c>
      <c r="G18" s="6">
        <f>IF(D18&lt;IF(G17=1,INDEX(ChangeFactor!$O$6:$O$17,C18),INDEX(ChangeFactor!$N$6:$N$17,C18)),1,0)</f>
        <v/>
      </c>
      <c r="H18" s="12">
        <f>IF(G18=1,GAMMA.INV(Data!W18,INDEX(ChangeFactor!$R$6:$R$17,C18),INDEX(ChangeFactor!$S$6:$S$17,C18)),0)</f>
        <v/>
      </c>
      <c r="I18" s="7">
        <f>NORM.S.INV(Data!X18)</f>
        <v/>
      </c>
      <c r="J18" s="7">
        <f>NORM.S.INV(Data!Y18)</f>
        <v/>
      </c>
      <c r="K18" s="7">
        <f>NORM.S.INV(Data!Z18)</f>
        <v/>
      </c>
      <c r="L18" s="7">
        <f>MAR1!$B$32*L17+MAR1!$C$32*M17+MAR1!$D$32*N17+MAR1!$B$42*I18+MAR1!$C$42*J18+MAR1!$D$42*K18</f>
        <v/>
      </c>
      <c r="M18" s="7">
        <f>MAR1!$B$33*L17+MAR1!$C$33*M17+MAR1!$D$33*N17+MAR1!$B$43*I18+MAR1!$C$43*J18+MAR1!$D$43*K18</f>
        <v/>
      </c>
      <c r="N18" s="7">
        <f>MAR1!$B$34*L17+MAR1!$C$34*M17+MAR1!$D$34*N17+MAR1!$B$44*I18+MAR1!$C$44*J18+MAR1!$D$44*K18</f>
        <v/>
      </c>
      <c r="O18" s="12">
        <f>MAR1!$B$5+MAR1!$C$5*COS(2*PI()*B18/365)+MAR1!$D$5*SIN(2*PI()*B18/365)+IF(E18=1,MAR1!$B$11+MAR1!$D$11*L18,MAR1!$C$11+MAR1!$E$11*L18)</f>
        <v/>
      </c>
      <c r="P18" s="12">
        <f>MAR1!$B$6+MAR1!$C$6*COS(2*PI()*B18/365)+MAR1!$D$6*SIN(2*PI()*B18/365)+IF(E18=1,MAR1!$B$12+MAR1!$D$12*M18,MAR1!$C$12+MAR1!$E$12*M18)</f>
        <v/>
      </c>
      <c r="Q18" s="12">
        <f>MAR1!$B$7+MAR1!$C$7*COS(2*PI()*B18/365)+MAR1!$D$7*SIN(2*PI()*B18/365)+IF(E18=1,MAR1!$B$13+MAR1!$D$13*N18,MAR1!$C$13+MAR1!$E$13*N18)</f>
        <v/>
      </c>
      <c r="R18" s="12">
        <f>MAR1!$B$5+MAR1!$C$5*COS(2*PI()*B18/365)+MAR1!$D$5*SIN(2*PI()*B18/365)+INDEX(ChangeFactor!$F$6:$F$17,C18)+IF(G18=1,MAR1!$B$11+INDEX(ChangeFactor!$G$6:$G$17,C18)*MAR1!$D$11*L18,MAR1!$C$11+INDEX(ChangeFactor!$G$6:$G$17,C18)*MAR1!$E$11*L18)</f>
        <v/>
      </c>
    </row>
    <row r="19">
      <c r="A19" s="6">
        <f>Data!U19</f>
        <v/>
      </c>
      <c r="B19" s="6">
        <f>MOD(A19-1,365)+1</f>
        <v/>
      </c>
      <c r="C19" s="6">
        <f>MATCH(B19,Markov!$C$6:$C$17,1)</f>
        <v/>
      </c>
      <c r="D19" s="16">
        <f>Data!V19</f>
        <v/>
      </c>
      <c r="E19" s="6">
        <f>IF(D19&lt;IF(E18=1,INDEX(Markov!$I$6:$I$17,C19),INDEX(Markov!$H$6:$H$17,C19)),1,0)</f>
        <v/>
      </c>
      <c r="F19" s="12">
        <f>IF(E19=1,GAMMA.INV(Data!W19,INDEX(Markov!$Q$6:$Q$17,C19),INDEX(Markov!$R$6:$R$17,C19)),0)</f>
        <v/>
      </c>
      <c r="G19" s="6">
        <f>IF(D19&lt;IF(G18=1,INDEX(ChangeFactor!$O$6:$O$17,C19),INDEX(ChangeFactor!$N$6:$N$17,C19)),1,0)</f>
        <v/>
      </c>
      <c r="H19" s="12">
        <f>IF(G19=1,GAMMA.INV(Data!W19,INDEX(ChangeFactor!$R$6:$R$17,C19),INDEX(ChangeFactor!$S$6:$S$17,C19)),0)</f>
        <v/>
      </c>
      <c r="I19" s="7">
        <f>NORM.S.INV(Data!X19)</f>
        <v/>
      </c>
      <c r="J19" s="7">
        <f>NORM.S.INV(Data!Y19)</f>
        <v/>
      </c>
      <c r="K19" s="7">
        <f>NORM.S.INV(Data!Z19)</f>
        <v/>
      </c>
      <c r="L19" s="7">
        <f>MAR1!$B$32*L18+MAR1!$C$32*M18+MAR1!$D$32*N18+MAR1!$B$42*I19+MAR1!$C$42*J19+MAR1!$D$42*K19</f>
        <v/>
      </c>
      <c r="M19" s="7">
        <f>MAR1!$B$33*L18+MAR1!$C$33*M18+MAR1!$D$33*N18+MAR1!$B$43*I19+MAR1!$C$43*J19+MAR1!$D$43*K19</f>
        <v/>
      </c>
      <c r="N19" s="7">
        <f>MAR1!$B$34*L18+MAR1!$C$34*M18+MAR1!$D$34*N18+MAR1!$B$44*I19+MAR1!$C$44*J19+MAR1!$D$44*K19</f>
        <v/>
      </c>
      <c r="O19" s="12">
        <f>MAR1!$B$5+MAR1!$C$5*COS(2*PI()*B19/365)+MAR1!$D$5*SIN(2*PI()*B19/365)+IF(E19=1,MAR1!$B$11+MAR1!$D$11*L19,MAR1!$C$11+MAR1!$E$11*L19)</f>
        <v/>
      </c>
      <c r="P19" s="12">
        <f>MAR1!$B$6+MAR1!$C$6*COS(2*PI()*B19/365)+MAR1!$D$6*SIN(2*PI()*B19/365)+IF(E19=1,MAR1!$B$12+MAR1!$D$12*M19,MAR1!$C$12+MAR1!$E$12*M19)</f>
        <v/>
      </c>
      <c r="Q19" s="12">
        <f>MAR1!$B$7+MAR1!$C$7*COS(2*PI()*B19/365)+MAR1!$D$7*SIN(2*PI()*B19/365)+IF(E19=1,MAR1!$B$13+MAR1!$D$13*N19,MAR1!$C$13+MAR1!$E$13*N19)</f>
        <v/>
      </c>
      <c r="R19" s="12">
        <f>MAR1!$B$5+MAR1!$C$5*COS(2*PI()*B19/365)+MAR1!$D$5*SIN(2*PI()*B19/365)+INDEX(ChangeFactor!$F$6:$F$17,C19)+IF(G19=1,MAR1!$B$11+INDEX(ChangeFactor!$G$6:$G$17,C19)*MAR1!$D$11*L19,MAR1!$C$11+INDEX(ChangeFactor!$G$6:$G$17,C19)*MAR1!$E$11*L19)</f>
        <v/>
      </c>
    </row>
    <row r="20">
      <c r="A20" s="6">
        <f>Data!U20</f>
        <v/>
      </c>
      <c r="B20" s="6">
        <f>MOD(A20-1,365)+1</f>
        <v/>
      </c>
      <c r="C20" s="6">
        <f>MATCH(B20,Markov!$C$6:$C$17,1)</f>
        <v/>
      </c>
      <c r="D20" s="16">
        <f>Data!V20</f>
        <v/>
      </c>
      <c r="E20" s="6">
        <f>IF(D20&lt;IF(E19=1,INDEX(Markov!$I$6:$I$17,C20),INDEX(Markov!$H$6:$H$17,C20)),1,0)</f>
        <v/>
      </c>
      <c r="F20" s="12">
        <f>IF(E20=1,GAMMA.INV(Data!W20,INDEX(Markov!$Q$6:$Q$17,C20),INDEX(Markov!$R$6:$R$17,C20)),0)</f>
        <v/>
      </c>
      <c r="G20" s="6">
        <f>IF(D20&lt;IF(G19=1,INDEX(ChangeFactor!$O$6:$O$17,C20),INDEX(ChangeFactor!$N$6:$N$17,C20)),1,0)</f>
        <v/>
      </c>
      <c r="H20" s="12">
        <f>IF(G20=1,GAMMA.INV(Data!W20,INDEX(ChangeFactor!$R$6:$R$17,C20),INDEX(ChangeFactor!$S$6:$S$17,C20)),0)</f>
        <v/>
      </c>
      <c r="I20" s="7">
        <f>NORM.S.INV(Data!X20)</f>
        <v/>
      </c>
      <c r="J20" s="7">
        <f>NORM.S.INV(Data!Y20)</f>
        <v/>
      </c>
      <c r="K20" s="7">
        <f>NORM.S.INV(Data!Z20)</f>
        <v/>
      </c>
      <c r="L20" s="7">
        <f>MAR1!$B$32*L19+MAR1!$C$32*M19+MAR1!$D$32*N19+MAR1!$B$42*I20+MAR1!$C$42*J20+MAR1!$D$42*K20</f>
        <v/>
      </c>
      <c r="M20" s="7">
        <f>MAR1!$B$33*L19+MAR1!$C$33*M19+MAR1!$D$33*N19+MAR1!$B$43*I20+MAR1!$C$43*J20+MAR1!$D$43*K20</f>
        <v/>
      </c>
      <c r="N20" s="7">
        <f>MAR1!$B$34*L19+MAR1!$C$34*M19+MAR1!$D$34*N19+MAR1!$B$44*I20+MAR1!$C$44*J20+MAR1!$D$44*K20</f>
        <v/>
      </c>
      <c r="O20" s="12">
        <f>MAR1!$B$5+MAR1!$C$5*COS(2*PI()*B20/365)+MAR1!$D$5*SIN(2*PI()*B20/365)+IF(E20=1,MAR1!$B$11+MAR1!$D$11*L20,MAR1!$C$11+MAR1!$E$11*L20)</f>
        <v/>
      </c>
      <c r="P20" s="12">
        <f>MAR1!$B$6+MAR1!$C$6*COS(2*PI()*B20/365)+MAR1!$D$6*SIN(2*PI()*B20/365)+IF(E20=1,MAR1!$B$12+MAR1!$D$12*M20,MAR1!$C$12+MAR1!$E$12*M20)</f>
        <v/>
      </c>
      <c r="Q20" s="12">
        <f>MAR1!$B$7+MAR1!$C$7*COS(2*PI()*B20/365)+MAR1!$D$7*SIN(2*PI()*B20/365)+IF(E20=1,MAR1!$B$13+MAR1!$D$13*N20,MAR1!$C$13+MAR1!$E$13*N20)</f>
        <v/>
      </c>
      <c r="R20" s="12">
        <f>MAR1!$B$5+MAR1!$C$5*COS(2*PI()*B20/365)+MAR1!$D$5*SIN(2*PI()*B20/365)+INDEX(ChangeFactor!$F$6:$F$17,C20)+IF(G20=1,MAR1!$B$11+INDEX(ChangeFactor!$G$6:$G$17,C20)*MAR1!$D$11*L20,MAR1!$C$11+INDEX(ChangeFactor!$G$6:$G$17,C20)*MAR1!$E$11*L20)</f>
        <v/>
      </c>
    </row>
    <row r="21">
      <c r="A21" s="6">
        <f>Data!U21</f>
        <v/>
      </c>
      <c r="B21" s="6">
        <f>MOD(A21-1,365)+1</f>
        <v/>
      </c>
      <c r="C21" s="6">
        <f>MATCH(B21,Markov!$C$6:$C$17,1)</f>
        <v/>
      </c>
      <c r="D21" s="16">
        <f>Data!V21</f>
        <v/>
      </c>
      <c r="E21" s="6">
        <f>IF(D21&lt;IF(E20=1,INDEX(Markov!$I$6:$I$17,C21),INDEX(Markov!$H$6:$H$17,C21)),1,0)</f>
        <v/>
      </c>
      <c r="F21" s="12">
        <f>IF(E21=1,GAMMA.INV(Data!W21,INDEX(Markov!$Q$6:$Q$17,C21),INDEX(Markov!$R$6:$R$17,C21)),0)</f>
        <v/>
      </c>
      <c r="G21" s="6">
        <f>IF(D21&lt;IF(G20=1,INDEX(ChangeFactor!$O$6:$O$17,C21),INDEX(ChangeFactor!$N$6:$N$17,C21)),1,0)</f>
        <v/>
      </c>
      <c r="H21" s="12">
        <f>IF(G21=1,GAMMA.INV(Data!W21,INDEX(ChangeFactor!$R$6:$R$17,C21),INDEX(ChangeFactor!$S$6:$S$17,C21)),0)</f>
        <v/>
      </c>
      <c r="I21" s="7">
        <f>NORM.S.INV(Data!X21)</f>
        <v/>
      </c>
      <c r="J21" s="7">
        <f>NORM.S.INV(Data!Y21)</f>
        <v/>
      </c>
      <c r="K21" s="7">
        <f>NORM.S.INV(Data!Z21)</f>
        <v/>
      </c>
      <c r="L21" s="7">
        <f>MAR1!$B$32*L20+MAR1!$C$32*M20+MAR1!$D$32*N20+MAR1!$B$42*I21+MAR1!$C$42*J21+MAR1!$D$42*K21</f>
        <v/>
      </c>
      <c r="M21" s="7">
        <f>MAR1!$B$33*L20+MAR1!$C$33*M20+MAR1!$D$33*N20+MAR1!$B$43*I21+MAR1!$C$43*J21+MAR1!$D$43*K21</f>
        <v/>
      </c>
      <c r="N21" s="7">
        <f>MAR1!$B$34*L20+MAR1!$C$34*M20+MAR1!$D$34*N20+MAR1!$B$44*I21+MAR1!$C$44*J21+MAR1!$D$44*K21</f>
        <v/>
      </c>
      <c r="O21" s="12">
        <f>MAR1!$B$5+MAR1!$C$5*COS(2*PI()*B21/365)+MAR1!$D$5*SIN(2*PI()*B21/365)+IF(E21=1,MAR1!$B$11+MAR1!$D$11*L21,MAR1!$C$11+MAR1!$E$11*L21)</f>
        <v/>
      </c>
      <c r="P21" s="12">
        <f>MAR1!$B$6+MAR1!$C$6*COS(2*PI()*B21/365)+MAR1!$D$6*SIN(2*PI()*B21/365)+IF(E21=1,MAR1!$B$12+MAR1!$D$12*M21,MAR1!$C$12+MAR1!$E$12*M21)</f>
        <v/>
      </c>
      <c r="Q21" s="12">
        <f>MAR1!$B$7+MAR1!$C$7*COS(2*PI()*B21/365)+MAR1!$D$7*SIN(2*PI()*B21/365)+IF(E21=1,MAR1!$B$13+MAR1!$D$13*N21,MAR1!$C$13+MAR1!$E$13*N21)</f>
        <v/>
      </c>
      <c r="R21" s="12">
        <f>MAR1!$B$5+MAR1!$C$5*COS(2*PI()*B21/365)+MAR1!$D$5*SIN(2*PI()*B21/365)+INDEX(ChangeFactor!$F$6:$F$17,C21)+IF(G21=1,MAR1!$B$11+INDEX(ChangeFactor!$G$6:$G$17,C21)*MAR1!$D$11*L21,MAR1!$C$11+INDEX(ChangeFactor!$G$6:$G$17,C21)*MAR1!$E$11*L21)</f>
        <v/>
      </c>
    </row>
    <row r="22">
      <c r="A22" s="6">
        <f>Data!U22</f>
        <v/>
      </c>
      <c r="B22" s="6">
        <f>MOD(A22-1,365)+1</f>
        <v/>
      </c>
      <c r="C22" s="6">
        <f>MATCH(B22,Markov!$C$6:$C$17,1)</f>
        <v/>
      </c>
      <c r="D22" s="16">
        <f>Data!V22</f>
        <v/>
      </c>
      <c r="E22" s="6">
        <f>IF(D22&lt;IF(E21=1,INDEX(Markov!$I$6:$I$17,C22),INDEX(Markov!$H$6:$H$17,C22)),1,0)</f>
        <v/>
      </c>
      <c r="F22" s="12">
        <f>IF(E22=1,GAMMA.INV(Data!W22,INDEX(Markov!$Q$6:$Q$17,C22),INDEX(Markov!$R$6:$R$17,C22)),0)</f>
        <v/>
      </c>
      <c r="G22" s="6">
        <f>IF(D22&lt;IF(G21=1,INDEX(ChangeFactor!$O$6:$O$17,C22),INDEX(ChangeFactor!$N$6:$N$17,C22)),1,0)</f>
        <v/>
      </c>
      <c r="H22" s="12">
        <f>IF(G22=1,GAMMA.INV(Data!W22,INDEX(ChangeFactor!$R$6:$R$17,C22),INDEX(ChangeFactor!$S$6:$S$17,C22)),0)</f>
        <v/>
      </c>
      <c r="I22" s="7">
        <f>NORM.S.INV(Data!X22)</f>
        <v/>
      </c>
      <c r="J22" s="7">
        <f>NORM.S.INV(Data!Y22)</f>
        <v/>
      </c>
      <c r="K22" s="7">
        <f>NORM.S.INV(Data!Z22)</f>
        <v/>
      </c>
      <c r="L22" s="7">
        <f>MAR1!$B$32*L21+MAR1!$C$32*M21+MAR1!$D$32*N21+MAR1!$B$42*I22+MAR1!$C$42*J22+MAR1!$D$42*K22</f>
        <v/>
      </c>
      <c r="M22" s="7">
        <f>MAR1!$B$33*L21+MAR1!$C$33*M21+MAR1!$D$33*N21+MAR1!$B$43*I22+MAR1!$C$43*J22+MAR1!$D$43*K22</f>
        <v/>
      </c>
      <c r="N22" s="7">
        <f>MAR1!$B$34*L21+MAR1!$C$34*M21+MAR1!$D$34*N21+MAR1!$B$44*I22+MAR1!$C$44*J22+MAR1!$D$44*K22</f>
        <v/>
      </c>
      <c r="O22" s="12">
        <f>MAR1!$B$5+MAR1!$C$5*COS(2*PI()*B22/365)+MAR1!$D$5*SIN(2*PI()*B22/365)+IF(E22=1,MAR1!$B$11+MAR1!$D$11*L22,MAR1!$C$11+MAR1!$E$11*L22)</f>
        <v/>
      </c>
      <c r="P22" s="12">
        <f>MAR1!$B$6+MAR1!$C$6*COS(2*PI()*B22/365)+MAR1!$D$6*SIN(2*PI()*B22/365)+IF(E22=1,MAR1!$B$12+MAR1!$D$12*M22,MAR1!$C$12+MAR1!$E$12*M22)</f>
        <v/>
      </c>
      <c r="Q22" s="12">
        <f>MAR1!$B$7+MAR1!$C$7*COS(2*PI()*B22/365)+MAR1!$D$7*SIN(2*PI()*B22/365)+IF(E22=1,MAR1!$B$13+MAR1!$D$13*N22,MAR1!$C$13+MAR1!$E$13*N22)</f>
        <v/>
      </c>
      <c r="R22" s="12">
        <f>MAR1!$B$5+MAR1!$C$5*COS(2*PI()*B22/365)+MAR1!$D$5*SIN(2*PI()*B22/365)+INDEX(ChangeFactor!$F$6:$F$17,C22)+IF(G22=1,MAR1!$B$11+INDEX(ChangeFactor!$G$6:$G$17,C22)*MAR1!$D$11*L22,MAR1!$C$11+INDEX(ChangeFactor!$G$6:$G$17,C22)*MAR1!$E$11*L22)</f>
        <v/>
      </c>
    </row>
    <row r="23">
      <c r="A23" s="6">
        <f>Data!U23</f>
        <v/>
      </c>
      <c r="B23" s="6">
        <f>MOD(A23-1,365)+1</f>
        <v/>
      </c>
      <c r="C23" s="6">
        <f>MATCH(B23,Markov!$C$6:$C$17,1)</f>
        <v/>
      </c>
      <c r="D23" s="16">
        <f>Data!V23</f>
        <v/>
      </c>
      <c r="E23" s="6">
        <f>IF(D23&lt;IF(E22=1,INDEX(Markov!$I$6:$I$17,C23),INDEX(Markov!$H$6:$H$17,C23)),1,0)</f>
        <v/>
      </c>
      <c r="F23" s="12">
        <f>IF(E23=1,GAMMA.INV(Data!W23,INDEX(Markov!$Q$6:$Q$17,C23),INDEX(Markov!$R$6:$R$17,C23)),0)</f>
        <v/>
      </c>
      <c r="G23" s="6">
        <f>IF(D23&lt;IF(G22=1,INDEX(ChangeFactor!$O$6:$O$17,C23),INDEX(ChangeFactor!$N$6:$N$17,C23)),1,0)</f>
        <v/>
      </c>
      <c r="H23" s="12">
        <f>IF(G23=1,GAMMA.INV(Data!W23,INDEX(ChangeFactor!$R$6:$R$17,C23),INDEX(ChangeFactor!$S$6:$S$17,C23)),0)</f>
        <v/>
      </c>
      <c r="I23" s="7">
        <f>NORM.S.INV(Data!X23)</f>
        <v/>
      </c>
      <c r="J23" s="7">
        <f>NORM.S.INV(Data!Y23)</f>
        <v/>
      </c>
      <c r="K23" s="7">
        <f>NORM.S.INV(Data!Z23)</f>
        <v/>
      </c>
      <c r="L23" s="7">
        <f>MAR1!$B$32*L22+MAR1!$C$32*M22+MAR1!$D$32*N22+MAR1!$B$42*I23+MAR1!$C$42*J23+MAR1!$D$42*K23</f>
        <v/>
      </c>
      <c r="M23" s="7">
        <f>MAR1!$B$33*L22+MAR1!$C$33*M22+MAR1!$D$33*N22+MAR1!$B$43*I23+MAR1!$C$43*J23+MAR1!$D$43*K23</f>
        <v/>
      </c>
      <c r="N23" s="7">
        <f>MAR1!$B$34*L22+MAR1!$C$34*M22+MAR1!$D$34*N22+MAR1!$B$44*I23+MAR1!$C$44*J23+MAR1!$D$44*K23</f>
        <v/>
      </c>
      <c r="O23" s="12">
        <f>MAR1!$B$5+MAR1!$C$5*COS(2*PI()*B23/365)+MAR1!$D$5*SIN(2*PI()*B23/365)+IF(E23=1,MAR1!$B$11+MAR1!$D$11*L23,MAR1!$C$11+MAR1!$E$11*L23)</f>
        <v/>
      </c>
      <c r="P23" s="12">
        <f>MAR1!$B$6+MAR1!$C$6*COS(2*PI()*B23/365)+MAR1!$D$6*SIN(2*PI()*B23/365)+IF(E23=1,MAR1!$B$12+MAR1!$D$12*M23,MAR1!$C$12+MAR1!$E$12*M23)</f>
        <v/>
      </c>
      <c r="Q23" s="12">
        <f>MAR1!$B$7+MAR1!$C$7*COS(2*PI()*B23/365)+MAR1!$D$7*SIN(2*PI()*B23/365)+IF(E23=1,MAR1!$B$13+MAR1!$D$13*N23,MAR1!$C$13+MAR1!$E$13*N23)</f>
        <v/>
      </c>
      <c r="R23" s="12">
        <f>MAR1!$B$5+MAR1!$C$5*COS(2*PI()*B23/365)+MAR1!$D$5*SIN(2*PI()*B23/365)+INDEX(ChangeFactor!$F$6:$F$17,C23)+IF(G23=1,MAR1!$B$11+INDEX(ChangeFactor!$G$6:$G$17,C23)*MAR1!$D$11*L23,MAR1!$C$11+INDEX(ChangeFactor!$G$6:$G$17,C23)*MAR1!$E$11*L23)</f>
        <v/>
      </c>
    </row>
    <row r="24">
      <c r="A24" s="6">
        <f>Data!U24</f>
        <v/>
      </c>
      <c r="B24" s="6">
        <f>MOD(A24-1,365)+1</f>
        <v/>
      </c>
      <c r="C24" s="6">
        <f>MATCH(B24,Markov!$C$6:$C$17,1)</f>
        <v/>
      </c>
      <c r="D24" s="16">
        <f>Data!V24</f>
        <v/>
      </c>
      <c r="E24" s="6">
        <f>IF(D24&lt;IF(E23=1,INDEX(Markov!$I$6:$I$17,C24),INDEX(Markov!$H$6:$H$17,C24)),1,0)</f>
        <v/>
      </c>
      <c r="F24" s="12">
        <f>IF(E24=1,GAMMA.INV(Data!W24,INDEX(Markov!$Q$6:$Q$17,C24),INDEX(Markov!$R$6:$R$17,C24)),0)</f>
        <v/>
      </c>
      <c r="G24" s="6">
        <f>IF(D24&lt;IF(G23=1,INDEX(ChangeFactor!$O$6:$O$17,C24),INDEX(ChangeFactor!$N$6:$N$17,C24)),1,0)</f>
        <v/>
      </c>
      <c r="H24" s="12">
        <f>IF(G24=1,GAMMA.INV(Data!W24,INDEX(ChangeFactor!$R$6:$R$17,C24),INDEX(ChangeFactor!$S$6:$S$17,C24)),0)</f>
        <v/>
      </c>
      <c r="I24" s="7">
        <f>NORM.S.INV(Data!X24)</f>
        <v/>
      </c>
      <c r="J24" s="7">
        <f>NORM.S.INV(Data!Y24)</f>
        <v/>
      </c>
      <c r="K24" s="7">
        <f>NORM.S.INV(Data!Z24)</f>
        <v/>
      </c>
      <c r="L24" s="7">
        <f>MAR1!$B$32*L23+MAR1!$C$32*M23+MAR1!$D$32*N23+MAR1!$B$42*I24+MAR1!$C$42*J24+MAR1!$D$42*K24</f>
        <v/>
      </c>
      <c r="M24" s="7">
        <f>MAR1!$B$33*L23+MAR1!$C$33*M23+MAR1!$D$33*N23+MAR1!$B$43*I24+MAR1!$C$43*J24+MAR1!$D$43*K24</f>
        <v/>
      </c>
      <c r="N24" s="7">
        <f>MAR1!$B$34*L23+MAR1!$C$34*M23+MAR1!$D$34*N23+MAR1!$B$44*I24+MAR1!$C$44*J24+MAR1!$D$44*K24</f>
        <v/>
      </c>
      <c r="O24" s="12">
        <f>MAR1!$B$5+MAR1!$C$5*COS(2*PI()*B24/365)+MAR1!$D$5*SIN(2*PI()*B24/365)+IF(E24=1,MAR1!$B$11+MAR1!$D$11*L24,MAR1!$C$11+MAR1!$E$11*L24)</f>
        <v/>
      </c>
      <c r="P24" s="12">
        <f>MAR1!$B$6+MAR1!$C$6*COS(2*PI()*B24/365)+MAR1!$D$6*SIN(2*PI()*B24/365)+IF(E24=1,MAR1!$B$12+MAR1!$D$12*M24,MAR1!$C$12+MAR1!$E$12*M24)</f>
        <v/>
      </c>
      <c r="Q24" s="12">
        <f>MAR1!$B$7+MAR1!$C$7*COS(2*PI()*B24/365)+MAR1!$D$7*SIN(2*PI()*B24/365)+IF(E24=1,MAR1!$B$13+MAR1!$D$13*N24,MAR1!$C$13+MAR1!$E$13*N24)</f>
        <v/>
      </c>
      <c r="R24" s="12">
        <f>MAR1!$B$5+MAR1!$C$5*COS(2*PI()*B24/365)+MAR1!$D$5*SIN(2*PI()*B24/365)+INDEX(ChangeFactor!$F$6:$F$17,C24)+IF(G24=1,MAR1!$B$11+INDEX(ChangeFactor!$G$6:$G$17,C24)*MAR1!$D$11*L24,MAR1!$C$11+INDEX(ChangeFactor!$G$6:$G$17,C24)*MAR1!$E$11*L24)</f>
        <v/>
      </c>
    </row>
    <row r="25">
      <c r="A25" s="6">
        <f>Data!U25</f>
        <v/>
      </c>
      <c r="B25" s="6">
        <f>MOD(A25-1,365)+1</f>
        <v/>
      </c>
      <c r="C25" s="6">
        <f>MATCH(B25,Markov!$C$6:$C$17,1)</f>
        <v/>
      </c>
      <c r="D25" s="16">
        <f>Data!V25</f>
        <v/>
      </c>
      <c r="E25" s="6">
        <f>IF(D25&lt;IF(E24=1,INDEX(Markov!$I$6:$I$17,C25),INDEX(Markov!$H$6:$H$17,C25)),1,0)</f>
        <v/>
      </c>
      <c r="F25" s="12">
        <f>IF(E25=1,GAMMA.INV(Data!W25,INDEX(Markov!$Q$6:$Q$17,C25),INDEX(Markov!$R$6:$R$17,C25)),0)</f>
        <v/>
      </c>
      <c r="G25" s="6">
        <f>IF(D25&lt;IF(G24=1,INDEX(ChangeFactor!$O$6:$O$17,C25),INDEX(ChangeFactor!$N$6:$N$17,C25)),1,0)</f>
        <v/>
      </c>
      <c r="H25" s="12">
        <f>IF(G25=1,GAMMA.INV(Data!W25,INDEX(ChangeFactor!$R$6:$R$17,C25),INDEX(ChangeFactor!$S$6:$S$17,C25)),0)</f>
        <v/>
      </c>
      <c r="I25" s="7">
        <f>NORM.S.INV(Data!X25)</f>
        <v/>
      </c>
      <c r="J25" s="7">
        <f>NORM.S.INV(Data!Y25)</f>
        <v/>
      </c>
      <c r="K25" s="7">
        <f>NORM.S.INV(Data!Z25)</f>
        <v/>
      </c>
      <c r="L25" s="7">
        <f>MAR1!$B$32*L24+MAR1!$C$32*M24+MAR1!$D$32*N24+MAR1!$B$42*I25+MAR1!$C$42*J25+MAR1!$D$42*K25</f>
        <v/>
      </c>
      <c r="M25" s="7">
        <f>MAR1!$B$33*L24+MAR1!$C$33*M24+MAR1!$D$33*N24+MAR1!$B$43*I25+MAR1!$C$43*J25+MAR1!$D$43*K25</f>
        <v/>
      </c>
      <c r="N25" s="7">
        <f>MAR1!$B$34*L24+MAR1!$C$34*M24+MAR1!$D$34*N24+MAR1!$B$44*I25+MAR1!$C$44*J25+MAR1!$D$44*K25</f>
        <v/>
      </c>
      <c r="O25" s="12">
        <f>MAR1!$B$5+MAR1!$C$5*COS(2*PI()*B25/365)+MAR1!$D$5*SIN(2*PI()*B25/365)+IF(E25=1,MAR1!$B$11+MAR1!$D$11*L25,MAR1!$C$11+MAR1!$E$11*L25)</f>
        <v/>
      </c>
      <c r="P25" s="12">
        <f>MAR1!$B$6+MAR1!$C$6*COS(2*PI()*B25/365)+MAR1!$D$6*SIN(2*PI()*B25/365)+IF(E25=1,MAR1!$B$12+MAR1!$D$12*M25,MAR1!$C$12+MAR1!$E$12*M25)</f>
        <v/>
      </c>
      <c r="Q25" s="12">
        <f>MAR1!$B$7+MAR1!$C$7*COS(2*PI()*B25/365)+MAR1!$D$7*SIN(2*PI()*B25/365)+IF(E25=1,MAR1!$B$13+MAR1!$D$13*N25,MAR1!$C$13+MAR1!$E$13*N25)</f>
        <v/>
      </c>
      <c r="R25" s="12">
        <f>MAR1!$B$5+MAR1!$C$5*COS(2*PI()*B25/365)+MAR1!$D$5*SIN(2*PI()*B25/365)+INDEX(ChangeFactor!$F$6:$F$17,C25)+IF(G25=1,MAR1!$B$11+INDEX(ChangeFactor!$G$6:$G$17,C25)*MAR1!$D$11*L25,MAR1!$C$11+INDEX(ChangeFactor!$G$6:$G$17,C25)*MAR1!$E$11*L25)</f>
        <v/>
      </c>
    </row>
    <row r="26">
      <c r="A26" s="6">
        <f>Data!U26</f>
        <v/>
      </c>
      <c r="B26" s="6">
        <f>MOD(A26-1,365)+1</f>
        <v/>
      </c>
      <c r="C26" s="6">
        <f>MATCH(B26,Markov!$C$6:$C$17,1)</f>
        <v/>
      </c>
      <c r="D26" s="16">
        <f>Data!V26</f>
        <v/>
      </c>
      <c r="E26" s="6">
        <f>IF(D26&lt;IF(E25=1,INDEX(Markov!$I$6:$I$17,C26),INDEX(Markov!$H$6:$H$17,C26)),1,0)</f>
        <v/>
      </c>
      <c r="F26" s="12">
        <f>IF(E26=1,GAMMA.INV(Data!W26,INDEX(Markov!$Q$6:$Q$17,C26),INDEX(Markov!$R$6:$R$17,C26)),0)</f>
        <v/>
      </c>
      <c r="G26" s="6">
        <f>IF(D26&lt;IF(G25=1,INDEX(ChangeFactor!$O$6:$O$17,C26),INDEX(ChangeFactor!$N$6:$N$17,C26)),1,0)</f>
        <v/>
      </c>
      <c r="H26" s="12">
        <f>IF(G26=1,GAMMA.INV(Data!W26,INDEX(ChangeFactor!$R$6:$R$17,C26),INDEX(ChangeFactor!$S$6:$S$17,C26)),0)</f>
        <v/>
      </c>
      <c r="I26" s="7">
        <f>NORM.S.INV(Data!X26)</f>
        <v/>
      </c>
      <c r="J26" s="7">
        <f>NORM.S.INV(Data!Y26)</f>
        <v/>
      </c>
      <c r="K26" s="7">
        <f>NORM.S.INV(Data!Z26)</f>
        <v/>
      </c>
      <c r="L26" s="7">
        <f>MAR1!$B$32*L25+MAR1!$C$32*M25+MAR1!$D$32*N25+MAR1!$B$42*I26+MAR1!$C$42*J26+MAR1!$D$42*K26</f>
        <v/>
      </c>
      <c r="M26" s="7">
        <f>MAR1!$B$33*L25+MAR1!$C$33*M25+MAR1!$D$33*N25+MAR1!$B$43*I26+MAR1!$C$43*J26+MAR1!$D$43*K26</f>
        <v/>
      </c>
      <c r="N26" s="7">
        <f>MAR1!$B$34*L25+MAR1!$C$34*M25+MAR1!$D$34*N25+MAR1!$B$44*I26+MAR1!$C$44*J26+MAR1!$D$44*K26</f>
        <v/>
      </c>
      <c r="O26" s="12">
        <f>MAR1!$B$5+MAR1!$C$5*COS(2*PI()*B26/365)+MAR1!$D$5*SIN(2*PI()*B26/365)+IF(E26=1,MAR1!$B$11+MAR1!$D$11*L26,MAR1!$C$11+MAR1!$E$11*L26)</f>
        <v/>
      </c>
      <c r="P26" s="12">
        <f>MAR1!$B$6+MAR1!$C$6*COS(2*PI()*B26/365)+MAR1!$D$6*SIN(2*PI()*B26/365)+IF(E26=1,MAR1!$B$12+MAR1!$D$12*M26,MAR1!$C$12+MAR1!$E$12*M26)</f>
        <v/>
      </c>
      <c r="Q26" s="12">
        <f>MAR1!$B$7+MAR1!$C$7*COS(2*PI()*B26/365)+MAR1!$D$7*SIN(2*PI()*B26/365)+IF(E26=1,MAR1!$B$13+MAR1!$D$13*N26,MAR1!$C$13+MAR1!$E$13*N26)</f>
        <v/>
      </c>
      <c r="R26" s="12">
        <f>MAR1!$B$5+MAR1!$C$5*COS(2*PI()*B26/365)+MAR1!$D$5*SIN(2*PI()*B26/365)+INDEX(ChangeFactor!$F$6:$F$17,C26)+IF(G26=1,MAR1!$B$11+INDEX(ChangeFactor!$G$6:$G$17,C26)*MAR1!$D$11*L26,MAR1!$C$11+INDEX(ChangeFactor!$G$6:$G$17,C26)*MAR1!$E$11*L26)</f>
        <v/>
      </c>
    </row>
    <row r="27">
      <c r="A27" s="6">
        <f>Data!U27</f>
        <v/>
      </c>
      <c r="B27" s="6">
        <f>MOD(A27-1,365)+1</f>
        <v/>
      </c>
      <c r="C27" s="6">
        <f>MATCH(B27,Markov!$C$6:$C$17,1)</f>
        <v/>
      </c>
      <c r="D27" s="16">
        <f>Data!V27</f>
        <v/>
      </c>
      <c r="E27" s="6">
        <f>IF(D27&lt;IF(E26=1,INDEX(Markov!$I$6:$I$17,C27),INDEX(Markov!$H$6:$H$17,C27)),1,0)</f>
        <v/>
      </c>
      <c r="F27" s="12">
        <f>IF(E27=1,GAMMA.INV(Data!W27,INDEX(Markov!$Q$6:$Q$17,C27),INDEX(Markov!$R$6:$R$17,C27)),0)</f>
        <v/>
      </c>
      <c r="G27" s="6">
        <f>IF(D27&lt;IF(G26=1,INDEX(ChangeFactor!$O$6:$O$17,C27),INDEX(ChangeFactor!$N$6:$N$17,C27)),1,0)</f>
        <v/>
      </c>
      <c r="H27" s="12">
        <f>IF(G27=1,GAMMA.INV(Data!W27,INDEX(ChangeFactor!$R$6:$R$17,C27),INDEX(ChangeFactor!$S$6:$S$17,C27)),0)</f>
        <v/>
      </c>
      <c r="I27" s="7">
        <f>NORM.S.INV(Data!X27)</f>
        <v/>
      </c>
      <c r="J27" s="7">
        <f>NORM.S.INV(Data!Y27)</f>
        <v/>
      </c>
      <c r="K27" s="7">
        <f>NORM.S.INV(Data!Z27)</f>
        <v/>
      </c>
      <c r="L27" s="7">
        <f>MAR1!$B$32*L26+MAR1!$C$32*M26+MAR1!$D$32*N26+MAR1!$B$42*I27+MAR1!$C$42*J27+MAR1!$D$42*K27</f>
        <v/>
      </c>
      <c r="M27" s="7">
        <f>MAR1!$B$33*L26+MAR1!$C$33*M26+MAR1!$D$33*N26+MAR1!$B$43*I27+MAR1!$C$43*J27+MAR1!$D$43*K27</f>
        <v/>
      </c>
      <c r="N27" s="7">
        <f>MAR1!$B$34*L26+MAR1!$C$34*M26+MAR1!$D$34*N26+MAR1!$B$44*I27+MAR1!$C$44*J27+MAR1!$D$44*K27</f>
        <v/>
      </c>
      <c r="O27" s="12">
        <f>MAR1!$B$5+MAR1!$C$5*COS(2*PI()*B27/365)+MAR1!$D$5*SIN(2*PI()*B27/365)+IF(E27=1,MAR1!$B$11+MAR1!$D$11*L27,MAR1!$C$11+MAR1!$E$11*L27)</f>
        <v/>
      </c>
      <c r="P27" s="12">
        <f>MAR1!$B$6+MAR1!$C$6*COS(2*PI()*B27/365)+MAR1!$D$6*SIN(2*PI()*B27/365)+IF(E27=1,MAR1!$B$12+MAR1!$D$12*M27,MAR1!$C$12+MAR1!$E$12*M27)</f>
        <v/>
      </c>
      <c r="Q27" s="12">
        <f>MAR1!$B$7+MAR1!$C$7*COS(2*PI()*B27/365)+MAR1!$D$7*SIN(2*PI()*B27/365)+IF(E27=1,MAR1!$B$13+MAR1!$D$13*N27,MAR1!$C$13+MAR1!$E$13*N27)</f>
        <v/>
      </c>
      <c r="R27" s="12">
        <f>MAR1!$B$5+MAR1!$C$5*COS(2*PI()*B27/365)+MAR1!$D$5*SIN(2*PI()*B27/365)+INDEX(ChangeFactor!$F$6:$F$17,C27)+IF(G27=1,MAR1!$B$11+INDEX(ChangeFactor!$G$6:$G$17,C27)*MAR1!$D$11*L27,MAR1!$C$11+INDEX(ChangeFactor!$G$6:$G$17,C27)*MAR1!$E$11*L27)</f>
        <v/>
      </c>
    </row>
    <row r="28">
      <c r="A28" s="6">
        <f>Data!U28</f>
        <v/>
      </c>
      <c r="B28" s="6">
        <f>MOD(A28-1,365)+1</f>
        <v/>
      </c>
      <c r="C28" s="6">
        <f>MATCH(B28,Markov!$C$6:$C$17,1)</f>
        <v/>
      </c>
      <c r="D28" s="16">
        <f>Data!V28</f>
        <v/>
      </c>
      <c r="E28" s="6">
        <f>IF(D28&lt;IF(E27=1,INDEX(Markov!$I$6:$I$17,C28),INDEX(Markov!$H$6:$H$17,C28)),1,0)</f>
        <v/>
      </c>
      <c r="F28" s="12">
        <f>IF(E28=1,GAMMA.INV(Data!W28,INDEX(Markov!$Q$6:$Q$17,C28),INDEX(Markov!$R$6:$R$17,C28)),0)</f>
        <v/>
      </c>
      <c r="G28" s="6">
        <f>IF(D28&lt;IF(G27=1,INDEX(ChangeFactor!$O$6:$O$17,C28),INDEX(ChangeFactor!$N$6:$N$17,C28)),1,0)</f>
        <v/>
      </c>
      <c r="H28" s="12">
        <f>IF(G28=1,GAMMA.INV(Data!W28,INDEX(ChangeFactor!$R$6:$R$17,C28),INDEX(ChangeFactor!$S$6:$S$17,C28)),0)</f>
        <v/>
      </c>
      <c r="I28" s="7">
        <f>NORM.S.INV(Data!X28)</f>
        <v/>
      </c>
      <c r="J28" s="7">
        <f>NORM.S.INV(Data!Y28)</f>
        <v/>
      </c>
      <c r="K28" s="7">
        <f>NORM.S.INV(Data!Z28)</f>
        <v/>
      </c>
      <c r="L28" s="7">
        <f>MAR1!$B$32*L27+MAR1!$C$32*M27+MAR1!$D$32*N27+MAR1!$B$42*I28+MAR1!$C$42*J28+MAR1!$D$42*K28</f>
        <v/>
      </c>
      <c r="M28" s="7">
        <f>MAR1!$B$33*L27+MAR1!$C$33*M27+MAR1!$D$33*N27+MAR1!$B$43*I28+MAR1!$C$43*J28+MAR1!$D$43*K28</f>
        <v/>
      </c>
      <c r="N28" s="7">
        <f>MAR1!$B$34*L27+MAR1!$C$34*M27+MAR1!$D$34*N27+MAR1!$B$44*I28+MAR1!$C$44*J28+MAR1!$D$44*K28</f>
        <v/>
      </c>
      <c r="O28" s="12">
        <f>MAR1!$B$5+MAR1!$C$5*COS(2*PI()*B28/365)+MAR1!$D$5*SIN(2*PI()*B28/365)+IF(E28=1,MAR1!$B$11+MAR1!$D$11*L28,MAR1!$C$11+MAR1!$E$11*L28)</f>
        <v/>
      </c>
      <c r="P28" s="12">
        <f>MAR1!$B$6+MAR1!$C$6*COS(2*PI()*B28/365)+MAR1!$D$6*SIN(2*PI()*B28/365)+IF(E28=1,MAR1!$B$12+MAR1!$D$12*M28,MAR1!$C$12+MAR1!$E$12*M28)</f>
        <v/>
      </c>
      <c r="Q28" s="12">
        <f>MAR1!$B$7+MAR1!$C$7*COS(2*PI()*B28/365)+MAR1!$D$7*SIN(2*PI()*B28/365)+IF(E28=1,MAR1!$B$13+MAR1!$D$13*N28,MAR1!$C$13+MAR1!$E$13*N28)</f>
        <v/>
      </c>
      <c r="R28" s="12">
        <f>MAR1!$B$5+MAR1!$C$5*COS(2*PI()*B28/365)+MAR1!$D$5*SIN(2*PI()*B28/365)+INDEX(ChangeFactor!$F$6:$F$17,C28)+IF(G28=1,MAR1!$B$11+INDEX(ChangeFactor!$G$6:$G$17,C28)*MAR1!$D$11*L28,MAR1!$C$11+INDEX(ChangeFactor!$G$6:$G$17,C28)*MAR1!$E$11*L28)</f>
        <v/>
      </c>
    </row>
    <row r="29">
      <c r="A29" s="6">
        <f>Data!U29</f>
        <v/>
      </c>
      <c r="B29" s="6">
        <f>MOD(A29-1,365)+1</f>
        <v/>
      </c>
      <c r="C29" s="6">
        <f>MATCH(B29,Markov!$C$6:$C$17,1)</f>
        <v/>
      </c>
      <c r="D29" s="16">
        <f>Data!V29</f>
        <v/>
      </c>
      <c r="E29" s="6">
        <f>IF(D29&lt;IF(E28=1,INDEX(Markov!$I$6:$I$17,C29),INDEX(Markov!$H$6:$H$17,C29)),1,0)</f>
        <v/>
      </c>
      <c r="F29" s="12">
        <f>IF(E29=1,GAMMA.INV(Data!W29,INDEX(Markov!$Q$6:$Q$17,C29),INDEX(Markov!$R$6:$R$17,C29)),0)</f>
        <v/>
      </c>
      <c r="G29" s="6">
        <f>IF(D29&lt;IF(G28=1,INDEX(ChangeFactor!$O$6:$O$17,C29),INDEX(ChangeFactor!$N$6:$N$17,C29)),1,0)</f>
        <v/>
      </c>
      <c r="H29" s="12">
        <f>IF(G29=1,GAMMA.INV(Data!W29,INDEX(ChangeFactor!$R$6:$R$17,C29),INDEX(ChangeFactor!$S$6:$S$17,C29)),0)</f>
        <v/>
      </c>
      <c r="I29" s="7">
        <f>NORM.S.INV(Data!X29)</f>
        <v/>
      </c>
      <c r="J29" s="7">
        <f>NORM.S.INV(Data!Y29)</f>
        <v/>
      </c>
      <c r="K29" s="7">
        <f>NORM.S.INV(Data!Z29)</f>
        <v/>
      </c>
      <c r="L29" s="7">
        <f>MAR1!$B$32*L28+MAR1!$C$32*M28+MAR1!$D$32*N28+MAR1!$B$42*I29+MAR1!$C$42*J29+MAR1!$D$42*K29</f>
        <v/>
      </c>
      <c r="M29" s="7">
        <f>MAR1!$B$33*L28+MAR1!$C$33*M28+MAR1!$D$33*N28+MAR1!$B$43*I29+MAR1!$C$43*J29+MAR1!$D$43*K29</f>
        <v/>
      </c>
      <c r="N29" s="7">
        <f>MAR1!$B$34*L28+MAR1!$C$34*M28+MAR1!$D$34*N28+MAR1!$B$44*I29+MAR1!$C$44*J29+MAR1!$D$44*K29</f>
        <v/>
      </c>
      <c r="O29" s="12">
        <f>MAR1!$B$5+MAR1!$C$5*COS(2*PI()*B29/365)+MAR1!$D$5*SIN(2*PI()*B29/365)+IF(E29=1,MAR1!$B$11+MAR1!$D$11*L29,MAR1!$C$11+MAR1!$E$11*L29)</f>
        <v/>
      </c>
      <c r="P29" s="12">
        <f>MAR1!$B$6+MAR1!$C$6*COS(2*PI()*B29/365)+MAR1!$D$6*SIN(2*PI()*B29/365)+IF(E29=1,MAR1!$B$12+MAR1!$D$12*M29,MAR1!$C$12+MAR1!$E$12*M29)</f>
        <v/>
      </c>
      <c r="Q29" s="12">
        <f>MAR1!$B$7+MAR1!$C$7*COS(2*PI()*B29/365)+MAR1!$D$7*SIN(2*PI()*B29/365)+IF(E29=1,MAR1!$B$13+MAR1!$D$13*N29,MAR1!$C$13+MAR1!$E$13*N29)</f>
        <v/>
      </c>
      <c r="R29" s="12">
        <f>MAR1!$B$5+MAR1!$C$5*COS(2*PI()*B29/365)+MAR1!$D$5*SIN(2*PI()*B29/365)+INDEX(ChangeFactor!$F$6:$F$17,C29)+IF(G29=1,MAR1!$B$11+INDEX(ChangeFactor!$G$6:$G$17,C29)*MAR1!$D$11*L29,MAR1!$C$11+INDEX(ChangeFactor!$G$6:$G$17,C29)*MAR1!$E$11*L29)</f>
        <v/>
      </c>
    </row>
    <row r="30">
      <c r="A30" s="6">
        <f>Data!U30</f>
        <v/>
      </c>
      <c r="B30" s="6">
        <f>MOD(A30-1,365)+1</f>
        <v/>
      </c>
      <c r="C30" s="6">
        <f>MATCH(B30,Markov!$C$6:$C$17,1)</f>
        <v/>
      </c>
      <c r="D30" s="16">
        <f>Data!V30</f>
        <v/>
      </c>
      <c r="E30" s="6">
        <f>IF(D30&lt;IF(E29=1,INDEX(Markov!$I$6:$I$17,C30),INDEX(Markov!$H$6:$H$17,C30)),1,0)</f>
        <v/>
      </c>
      <c r="F30" s="12">
        <f>IF(E30=1,GAMMA.INV(Data!W30,INDEX(Markov!$Q$6:$Q$17,C30),INDEX(Markov!$R$6:$R$17,C30)),0)</f>
        <v/>
      </c>
      <c r="G30" s="6">
        <f>IF(D30&lt;IF(G29=1,INDEX(ChangeFactor!$O$6:$O$17,C30),INDEX(ChangeFactor!$N$6:$N$17,C30)),1,0)</f>
        <v/>
      </c>
      <c r="H30" s="12">
        <f>IF(G30=1,GAMMA.INV(Data!W30,INDEX(ChangeFactor!$R$6:$R$17,C30),INDEX(ChangeFactor!$S$6:$S$17,C30)),0)</f>
        <v/>
      </c>
      <c r="I30" s="7">
        <f>NORM.S.INV(Data!X30)</f>
        <v/>
      </c>
      <c r="J30" s="7">
        <f>NORM.S.INV(Data!Y30)</f>
        <v/>
      </c>
      <c r="K30" s="7">
        <f>NORM.S.INV(Data!Z30)</f>
        <v/>
      </c>
      <c r="L30" s="7">
        <f>MAR1!$B$32*L29+MAR1!$C$32*M29+MAR1!$D$32*N29+MAR1!$B$42*I30+MAR1!$C$42*J30+MAR1!$D$42*K30</f>
        <v/>
      </c>
      <c r="M30" s="7">
        <f>MAR1!$B$33*L29+MAR1!$C$33*M29+MAR1!$D$33*N29+MAR1!$B$43*I30+MAR1!$C$43*J30+MAR1!$D$43*K30</f>
        <v/>
      </c>
      <c r="N30" s="7">
        <f>MAR1!$B$34*L29+MAR1!$C$34*M29+MAR1!$D$34*N29+MAR1!$B$44*I30+MAR1!$C$44*J30+MAR1!$D$44*K30</f>
        <v/>
      </c>
      <c r="O30" s="12">
        <f>MAR1!$B$5+MAR1!$C$5*COS(2*PI()*B30/365)+MAR1!$D$5*SIN(2*PI()*B30/365)+IF(E30=1,MAR1!$B$11+MAR1!$D$11*L30,MAR1!$C$11+MAR1!$E$11*L30)</f>
        <v/>
      </c>
      <c r="P30" s="12">
        <f>MAR1!$B$6+MAR1!$C$6*COS(2*PI()*B30/365)+MAR1!$D$6*SIN(2*PI()*B30/365)+IF(E30=1,MAR1!$B$12+MAR1!$D$12*M30,MAR1!$C$12+MAR1!$E$12*M30)</f>
        <v/>
      </c>
      <c r="Q30" s="12">
        <f>MAR1!$B$7+MAR1!$C$7*COS(2*PI()*B30/365)+MAR1!$D$7*SIN(2*PI()*B30/365)+IF(E30=1,MAR1!$B$13+MAR1!$D$13*N30,MAR1!$C$13+MAR1!$E$13*N30)</f>
        <v/>
      </c>
      <c r="R30" s="12">
        <f>MAR1!$B$5+MAR1!$C$5*COS(2*PI()*B30/365)+MAR1!$D$5*SIN(2*PI()*B30/365)+INDEX(ChangeFactor!$F$6:$F$17,C30)+IF(G30=1,MAR1!$B$11+INDEX(ChangeFactor!$G$6:$G$17,C30)*MAR1!$D$11*L30,MAR1!$C$11+INDEX(ChangeFactor!$G$6:$G$17,C30)*MAR1!$E$11*L30)</f>
        <v/>
      </c>
    </row>
    <row r="31">
      <c r="A31" s="6">
        <f>Data!U31</f>
        <v/>
      </c>
      <c r="B31" s="6">
        <f>MOD(A31-1,365)+1</f>
        <v/>
      </c>
      <c r="C31" s="6">
        <f>MATCH(B31,Markov!$C$6:$C$17,1)</f>
        <v/>
      </c>
      <c r="D31" s="16">
        <f>Data!V31</f>
        <v/>
      </c>
      <c r="E31" s="6">
        <f>IF(D31&lt;IF(E30=1,INDEX(Markov!$I$6:$I$17,C31),INDEX(Markov!$H$6:$H$17,C31)),1,0)</f>
        <v/>
      </c>
      <c r="F31" s="12">
        <f>IF(E31=1,GAMMA.INV(Data!W31,INDEX(Markov!$Q$6:$Q$17,C31),INDEX(Markov!$R$6:$R$17,C31)),0)</f>
        <v/>
      </c>
      <c r="G31" s="6">
        <f>IF(D31&lt;IF(G30=1,INDEX(ChangeFactor!$O$6:$O$17,C31),INDEX(ChangeFactor!$N$6:$N$17,C31)),1,0)</f>
        <v/>
      </c>
      <c r="H31" s="12">
        <f>IF(G31=1,GAMMA.INV(Data!W31,INDEX(ChangeFactor!$R$6:$R$17,C31),INDEX(ChangeFactor!$S$6:$S$17,C31)),0)</f>
        <v/>
      </c>
      <c r="I31" s="7">
        <f>NORM.S.INV(Data!X31)</f>
        <v/>
      </c>
      <c r="J31" s="7">
        <f>NORM.S.INV(Data!Y31)</f>
        <v/>
      </c>
      <c r="K31" s="7">
        <f>NORM.S.INV(Data!Z31)</f>
        <v/>
      </c>
      <c r="L31" s="7">
        <f>MAR1!$B$32*L30+MAR1!$C$32*M30+MAR1!$D$32*N30+MAR1!$B$42*I31+MAR1!$C$42*J31+MAR1!$D$42*K31</f>
        <v/>
      </c>
      <c r="M31" s="7">
        <f>MAR1!$B$33*L30+MAR1!$C$33*M30+MAR1!$D$33*N30+MAR1!$B$43*I31+MAR1!$C$43*J31+MAR1!$D$43*K31</f>
        <v/>
      </c>
      <c r="N31" s="7">
        <f>MAR1!$B$34*L30+MAR1!$C$34*M30+MAR1!$D$34*N30+MAR1!$B$44*I31+MAR1!$C$44*J31+MAR1!$D$44*K31</f>
        <v/>
      </c>
      <c r="O31" s="12">
        <f>MAR1!$B$5+MAR1!$C$5*COS(2*PI()*B31/365)+MAR1!$D$5*SIN(2*PI()*B31/365)+IF(E31=1,MAR1!$B$11+MAR1!$D$11*L31,MAR1!$C$11+MAR1!$E$11*L31)</f>
        <v/>
      </c>
      <c r="P31" s="12">
        <f>MAR1!$B$6+MAR1!$C$6*COS(2*PI()*B31/365)+MAR1!$D$6*SIN(2*PI()*B31/365)+IF(E31=1,MAR1!$B$12+MAR1!$D$12*M31,MAR1!$C$12+MAR1!$E$12*M31)</f>
        <v/>
      </c>
      <c r="Q31" s="12">
        <f>MAR1!$B$7+MAR1!$C$7*COS(2*PI()*B31/365)+MAR1!$D$7*SIN(2*PI()*B31/365)+IF(E31=1,MAR1!$B$13+MAR1!$D$13*N31,MAR1!$C$13+MAR1!$E$13*N31)</f>
        <v/>
      </c>
      <c r="R31" s="12">
        <f>MAR1!$B$5+MAR1!$C$5*COS(2*PI()*B31/365)+MAR1!$D$5*SIN(2*PI()*B31/365)+INDEX(ChangeFactor!$F$6:$F$17,C31)+IF(G31=1,MAR1!$B$11+INDEX(ChangeFactor!$G$6:$G$17,C31)*MAR1!$D$11*L31,MAR1!$C$11+INDEX(ChangeFactor!$G$6:$G$17,C31)*MAR1!$E$11*L31)</f>
        <v/>
      </c>
    </row>
    <row r="32">
      <c r="A32" s="6">
        <f>Data!U32</f>
        <v/>
      </c>
      <c r="B32" s="6">
        <f>MOD(A32-1,365)+1</f>
        <v/>
      </c>
      <c r="C32" s="6">
        <f>MATCH(B32,Markov!$C$6:$C$17,1)</f>
        <v/>
      </c>
      <c r="D32" s="16">
        <f>Data!V32</f>
        <v/>
      </c>
      <c r="E32" s="6">
        <f>IF(D32&lt;IF(E31=1,INDEX(Markov!$I$6:$I$17,C32),INDEX(Markov!$H$6:$H$17,C32)),1,0)</f>
        <v/>
      </c>
      <c r="F32" s="12">
        <f>IF(E32=1,GAMMA.INV(Data!W32,INDEX(Markov!$Q$6:$Q$17,C32),INDEX(Markov!$R$6:$R$17,C32)),0)</f>
        <v/>
      </c>
      <c r="G32" s="6">
        <f>IF(D32&lt;IF(G31=1,INDEX(ChangeFactor!$O$6:$O$17,C32),INDEX(ChangeFactor!$N$6:$N$17,C32)),1,0)</f>
        <v/>
      </c>
      <c r="H32" s="12">
        <f>IF(G32=1,GAMMA.INV(Data!W32,INDEX(ChangeFactor!$R$6:$R$17,C32),INDEX(ChangeFactor!$S$6:$S$17,C32)),0)</f>
        <v/>
      </c>
      <c r="I32" s="7">
        <f>NORM.S.INV(Data!X32)</f>
        <v/>
      </c>
      <c r="J32" s="7">
        <f>NORM.S.INV(Data!Y32)</f>
        <v/>
      </c>
      <c r="K32" s="7">
        <f>NORM.S.INV(Data!Z32)</f>
        <v/>
      </c>
      <c r="L32" s="7">
        <f>MAR1!$B$32*L31+MAR1!$C$32*M31+MAR1!$D$32*N31+MAR1!$B$42*I32+MAR1!$C$42*J32+MAR1!$D$42*K32</f>
        <v/>
      </c>
      <c r="M32" s="7">
        <f>MAR1!$B$33*L31+MAR1!$C$33*M31+MAR1!$D$33*N31+MAR1!$B$43*I32+MAR1!$C$43*J32+MAR1!$D$43*K32</f>
        <v/>
      </c>
      <c r="N32" s="7">
        <f>MAR1!$B$34*L31+MAR1!$C$34*M31+MAR1!$D$34*N31+MAR1!$B$44*I32+MAR1!$C$44*J32+MAR1!$D$44*K32</f>
        <v/>
      </c>
      <c r="O32" s="12">
        <f>MAR1!$B$5+MAR1!$C$5*COS(2*PI()*B32/365)+MAR1!$D$5*SIN(2*PI()*B32/365)+IF(E32=1,MAR1!$B$11+MAR1!$D$11*L32,MAR1!$C$11+MAR1!$E$11*L32)</f>
        <v/>
      </c>
      <c r="P32" s="12">
        <f>MAR1!$B$6+MAR1!$C$6*COS(2*PI()*B32/365)+MAR1!$D$6*SIN(2*PI()*B32/365)+IF(E32=1,MAR1!$B$12+MAR1!$D$12*M32,MAR1!$C$12+MAR1!$E$12*M32)</f>
        <v/>
      </c>
      <c r="Q32" s="12">
        <f>MAR1!$B$7+MAR1!$C$7*COS(2*PI()*B32/365)+MAR1!$D$7*SIN(2*PI()*B32/365)+IF(E32=1,MAR1!$B$13+MAR1!$D$13*N32,MAR1!$C$13+MAR1!$E$13*N32)</f>
        <v/>
      </c>
      <c r="R32" s="12">
        <f>MAR1!$B$5+MAR1!$C$5*COS(2*PI()*B32/365)+MAR1!$D$5*SIN(2*PI()*B32/365)+INDEX(ChangeFactor!$F$6:$F$17,C32)+IF(G32=1,MAR1!$B$11+INDEX(ChangeFactor!$G$6:$G$17,C32)*MAR1!$D$11*L32,MAR1!$C$11+INDEX(ChangeFactor!$G$6:$G$17,C32)*MAR1!$E$11*L32)</f>
        <v/>
      </c>
    </row>
    <row r="33">
      <c r="A33" s="6">
        <f>Data!U33</f>
        <v/>
      </c>
      <c r="B33" s="6">
        <f>MOD(A33-1,365)+1</f>
        <v/>
      </c>
      <c r="C33" s="6">
        <f>MATCH(B33,Markov!$C$6:$C$17,1)</f>
        <v/>
      </c>
      <c r="D33" s="16">
        <f>Data!V33</f>
        <v/>
      </c>
      <c r="E33" s="6">
        <f>IF(D33&lt;IF(E32=1,INDEX(Markov!$I$6:$I$17,C33),INDEX(Markov!$H$6:$H$17,C33)),1,0)</f>
        <v/>
      </c>
      <c r="F33" s="12">
        <f>IF(E33=1,GAMMA.INV(Data!W33,INDEX(Markov!$Q$6:$Q$17,C33),INDEX(Markov!$R$6:$R$17,C33)),0)</f>
        <v/>
      </c>
      <c r="G33" s="6">
        <f>IF(D33&lt;IF(G32=1,INDEX(ChangeFactor!$O$6:$O$17,C33),INDEX(ChangeFactor!$N$6:$N$17,C33)),1,0)</f>
        <v/>
      </c>
      <c r="H33" s="12">
        <f>IF(G33=1,GAMMA.INV(Data!W33,INDEX(ChangeFactor!$R$6:$R$17,C33),INDEX(ChangeFactor!$S$6:$S$17,C33)),0)</f>
        <v/>
      </c>
      <c r="I33" s="7">
        <f>NORM.S.INV(Data!X33)</f>
        <v/>
      </c>
      <c r="J33" s="7">
        <f>NORM.S.INV(Data!Y33)</f>
        <v/>
      </c>
      <c r="K33" s="7">
        <f>NORM.S.INV(Data!Z33)</f>
        <v/>
      </c>
      <c r="L33" s="7">
        <f>MAR1!$B$32*L32+MAR1!$C$32*M32+MAR1!$D$32*N32+MAR1!$B$42*I33+MAR1!$C$42*J33+MAR1!$D$42*K33</f>
        <v/>
      </c>
      <c r="M33" s="7">
        <f>MAR1!$B$33*L32+MAR1!$C$33*M32+MAR1!$D$33*N32+MAR1!$B$43*I33+MAR1!$C$43*J33+MAR1!$D$43*K33</f>
        <v/>
      </c>
      <c r="N33" s="7">
        <f>MAR1!$B$34*L32+MAR1!$C$34*M32+MAR1!$D$34*N32+MAR1!$B$44*I33+MAR1!$C$44*J33+MAR1!$D$44*K33</f>
        <v/>
      </c>
      <c r="O33" s="12">
        <f>MAR1!$B$5+MAR1!$C$5*COS(2*PI()*B33/365)+MAR1!$D$5*SIN(2*PI()*B33/365)+IF(E33=1,MAR1!$B$11+MAR1!$D$11*L33,MAR1!$C$11+MAR1!$E$11*L33)</f>
        <v/>
      </c>
      <c r="P33" s="12">
        <f>MAR1!$B$6+MAR1!$C$6*COS(2*PI()*B33/365)+MAR1!$D$6*SIN(2*PI()*B33/365)+IF(E33=1,MAR1!$B$12+MAR1!$D$12*M33,MAR1!$C$12+MAR1!$E$12*M33)</f>
        <v/>
      </c>
      <c r="Q33" s="12">
        <f>MAR1!$B$7+MAR1!$C$7*COS(2*PI()*B33/365)+MAR1!$D$7*SIN(2*PI()*B33/365)+IF(E33=1,MAR1!$B$13+MAR1!$D$13*N33,MAR1!$C$13+MAR1!$E$13*N33)</f>
        <v/>
      </c>
      <c r="R33" s="12">
        <f>MAR1!$B$5+MAR1!$C$5*COS(2*PI()*B33/365)+MAR1!$D$5*SIN(2*PI()*B33/365)+INDEX(ChangeFactor!$F$6:$F$17,C33)+IF(G33=1,MAR1!$B$11+INDEX(ChangeFactor!$G$6:$G$17,C33)*MAR1!$D$11*L33,MAR1!$C$11+INDEX(ChangeFactor!$G$6:$G$17,C33)*MAR1!$E$11*L33)</f>
        <v/>
      </c>
    </row>
    <row r="34">
      <c r="A34" s="6">
        <f>Data!U34</f>
        <v/>
      </c>
      <c r="B34" s="6">
        <f>MOD(A34-1,365)+1</f>
        <v/>
      </c>
      <c r="C34" s="6">
        <f>MATCH(B34,Markov!$C$6:$C$17,1)</f>
        <v/>
      </c>
      <c r="D34" s="16">
        <f>Data!V34</f>
        <v/>
      </c>
      <c r="E34" s="6">
        <f>IF(D34&lt;IF(E33=1,INDEX(Markov!$I$6:$I$17,C34),INDEX(Markov!$H$6:$H$17,C34)),1,0)</f>
        <v/>
      </c>
      <c r="F34" s="12">
        <f>IF(E34=1,GAMMA.INV(Data!W34,INDEX(Markov!$Q$6:$Q$17,C34),INDEX(Markov!$R$6:$R$17,C34)),0)</f>
        <v/>
      </c>
      <c r="G34" s="6">
        <f>IF(D34&lt;IF(G33=1,INDEX(ChangeFactor!$O$6:$O$17,C34),INDEX(ChangeFactor!$N$6:$N$17,C34)),1,0)</f>
        <v/>
      </c>
      <c r="H34" s="12">
        <f>IF(G34=1,GAMMA.INV(Data!W34,INDEX(ChangeFactor!$R$6:$R$17,C34),INDEX(ChangeFactor!$S$6:$S$17,C34)),0)</f>
        <v/>
      </c>
      <c r="I34" s="7">
        <f>NORM.S.INV(Data!X34)</f>
        <v/>
      </c>
      <c r="J34" s="7">
        <f>NORM.S.INV(Data!Y34)</f>
        <v/>
      </c>
      <c r="K34" s="7">
        <f>NORM.S.INV(Data!Z34)</f>
        <v/>
      </c>
      <c r="L34" s="7">
        <f>MAR1!$B$32*L33+MAR1!$C$32*M33+MAR1!$D$32*N33+MAR1!$B$42*I34+MAR1!$C$42*J34+MAR1!$D$42*K34</f>
        <v/>
      </c>
      <c r="M34" s="7">
        <f>MAR1!$B$33*L33+MAR1!$C$33*M33+MAR1!$D$33*N33+MAR1!$B$43*I34+MAR1!$C$43*J34+MAR1!$D$43*K34</f>
        <v/>
      </c>
      <c r="N34" s="7">
        <f>MAR1!$B$34*L33+MAR1!$C$34*M33+MAR1!$D$34*N33+MAR1!$B$44*I34+MAR1!$C$44*J34+MAR1!$D$44*K34</f>
        <v/>
      </c>
      <c r="O34" s="12">
        <f>MAR1!$B$5+MAR1!$C$5*COS(2*PI()*B34/365)+MAR1!$D$5*SIN(2*PI()*B34/365)+IF(E34=1,MAR1!$B$11+MAR1!$D$11*L34,MAR1!$C$11+MAR1!$E$11*L34)</f>
        <v/>
      </c>
      <c r="P34" s="12">
        <f>MAR1!$B$6+MAR1!$C$6*COS(2*PI()*B34/365)+MAR1!$D$6*SIN(2*PI()*B34/365)+IF(E34=1,MAR1!$B$12+MAR1!$D$12*M34,MAR1!$C$12+MAR1!$E$12*M34)</f>
        <v/>
      </c>
      <c r="Q34" s="12">
        <f>MAR1!$B$7+MAR1!$C$7*COS(2*PI()*B34/365)+MAR1!$D$7*SIN(2*PI()*B34/365)+IF(E34=1,MAR1!$B$13+MAR1!$D$13*N34,MAR1!$C$13+MAR1!$E$13*N34)</f>
        <v/>
      </c>
      <c r="R34" s="12">
        <f>MAR1!$B$5+MAR1!$C$5*COS(2*PI()*B34/365)+MAR1!$D$5*SIN(2*PI()*B34/365)+INDEX(ChangeFactor!$F$6:$F$17,C34)+IF(G34=1,MAR1!$B$11+INDEX(ChangeFactor!$G$6:$G$17,C34)*MAR1!$D$11*L34,MAR1!$C$11+INDEX(ChangeFactor!$G$6:$G$17,C34)*MAR1!$E$11*L34)</f>
        <v/>
      </c>
    </row>
    <row r="35">
      <c r="A35" s="6">
        <f>Data!U35</f>
        <v/>
      </c>
      <c r="B35" s="6">
        <f>MOD(A35-1,365)+1</f>
        <v/>
      </c>
      <c r="C35" s="6">
        <f>MATCH(B35,Markov!$C$6:$C$17,1)</f>
        <v/>
      </c>
      <c r="D35" s="16">
        <f>Data!V35</f>
        <v/>
      </c>
      <c r="E35" s="6">
        <f>IF(D35&lt;IF(E34=1,INDEX(Markov!$I$6:$I$17,C35),INDEX(Markov!$H$6:$H$17,C35)),1,0)</f>
        <v/>
      </c>
      <c r="F35" s="12">
        <f>IF(E35=1,GAMMA.INV(Data!W35,INDEX(Markov!$Q$6:$Q$17,C35),INDEX(Markov!$R$6:$R$17,C35)),0)</f>
        <v/>
      </c>
      <c r="G35" s="6">
        <f>IF(D35&lt;IF(G34=1,INDEX(ChangeFactor!$O$6:$O$17,C35),INDEX(ChangeFactor!$N$6:$N$17,C35)),1,0)</f>
        <v/>
      </c>
      <c r="H35" s="12">
        <f>IF(G35=1,GAMMA.INV(Data!W35,INDEX(ChangeFactor!$R$6:$R$17,C35),INDEX(ChangeFactor!$S$6:$S$17,C35)),0)</f>
        <v/>
      </c>
      <c r="I35" s="7">
        <f>NORM.S.INV(Data!X35)</f>
        <v/>
      </c>
      <c r="J35" s="7">
        <f>NORM.S.INV(Data!Y35)</f>
        <v/>
      </c>
      <c r="K35" s="7">
        <f>NORM.S.INV(Data!Z35)</f>
        <v/>
      </c>
      <c r="L35" s="7">
        <f>MAR1!$B$32*L34+MAR1!$C$32*M34+MAR1!$D$32*N34+MAR1!$B$42*I35+MAR1!$C$42*J35+MAR1!$D$42*K35</f>
        <v/>
      </c>
      <c r="M35" s="7">
        <f>MAR1!$B$33*L34+MAR1!$C$33*M34+MAR1!$D$33*N34+MAR1!$B$43*I35+MAR1!$C$43*J35+MAR1!$D$43*K35</f>
        <v/>
      </c>
      <c r="N35" s="7">
        <f>MAR1!$B$34*L34+MAR1!$C$34*M34+MAR1!$D$34*N34+MAR1!$B$44*I35+MAR1!$C$44*J35+MAR1!$D$44*K35</f>
        <v/>
      </c>
      <c r="O35" s="12">
        <f>MAR1!$B$5+MAR1!$C$5*COS(2*PI()*B35/365)+MAR1!$D$5*SIN(2*PI()*B35/365)+IF(E35=1,MAR1!$B$11+MAR1!$D$11*L35,MAR1!$C$11+MAR1!$E$11*L35)</f>
        <v/>
      </c>
      <c r="P35" s="12">
        <f>MAR1!$B$6+MAR1!$C$6*COS(2*PI()*B35/365)+MAR1!$D$6*SIN(2*PI()*B35/365)+IF(E35=1,MAR1!$B$12+MAR1!$D$12*M35,MAR1!$C$12+MAR1!$E$12*M35)</f>
        <v/>
      </c>
      <c r="Q35" s="12">
        <f>MAR1!$B$7+MAR1!$C$7*COS(2*PI()*B35/365)+MAR1!$D$7*SIN(2*PI()*B35/365)+IF(E35=1,MAR1!$B$13+MAR1!$D$13*N35,MAR1!$C$13+MAR1!$E$13*N35)</f>
        <v/>
      </c>
      <c r="R35" s="12">
        <f>MAR1!$B$5+MAR1!$C$5*COS(2*PI()*B35/365)+MAR1!$D$5*SIN(2*PI()*B35/365)+INDEX(ChangeFactor!$F$6:$F$17,C35)+IF(G35=1,MAR1!$B$11+INDEX(ChangeFactor!$G$6:$G$17,C35)*MAR1!$D$11*L35,MAR1!$C$11+INDEX(ChangeFactor!$G$6:$G$17,C35)*MAR1!$E$11*L35)</f>
        <v/>
      </c>
    </row>
    <row r="36">
      <c r="A36" s="6">
        <f>Data!U36</f>
        <v/>
      </c>
      <c r="B36" s="6">
        <f>MOD(A36-1,365)+1</f>
        <v/>
      </c>
      <c r="C36" s="6">
        <f>MATCH(B36,Markov!$C$6:$C$17,1)</f>
        <v/>
      </c>
      <c r="D36" s="16">
        <f>Data!V36</f>
        <v/>
      </c>
      <c r="E36" s="6">
        <f>IF(D36&lt;IF(E35=1,INDEX(Markov!$I$6:$I$17,C36),INDEX(Markov!$H$6:$H$17,C36)),1,0)</f>
        <v/>
      </c>
      <c r="F36" s="12">
        <f>IF(E36=1,GAMMA.INV(Data!W36,INDEX(Markov!$Q$6:$Q$17,C36),INDEX(Markov!$R$6:$R$17,C36)),0)</f>
        <v/>
      </c>
      <c r="G36" s="6">
        <f>IF(D36&lt;IF(G35=1,INDEX(ChangeFactor!$O$6:$O$17,C36),INDEX(ChangeFactor!$N$6:$N$17,C36)),1,0)</f>
        <v/>
      </c>
      <c r="H36" s="12">
        <f>IF(G36=1,GAMMA.INV(Data!W36,INDEX(ChangeFactor!$R$6:$R$17,C36),INDEX(ChangeFactor!$S$6:$S$17,C36)),0)</f>
        <v/>
      </c>
      <c r="I36" s="7">
        <f>NORM.S.INV(Data!X36)</f>
        <v/>
      </c>
      <c r="J36" s="7">
        <f>NORM.S.INV(Data!Y36)</f>
        <v/>
      </c>
      <c r="K36" s="7">
        <f>NORM.S.INV(Data!Z36)</f>
        <v/>
      </c>
      <c r="L36" s="7">
        <f>MAR1!$B$32*L35+MAR1!$C$32*M35+MAR1!$D$32*N35+MAR1!$B$42*I36+MAR1!$C$42*J36+MAR1!$D$42*K36</f>
        <v/>
      </c>
      <c r="M36" s="7">
        <f>MAR1!$B$33*L35+MAR1!$C$33*M35+MAR1!$D$33*N35+MAR1!$B$43*I36+MAR1!$C$43*J36+MAR1!$D$43*K36</f>
        <v/>
      </c>
      <c r="N36" s="7">
        <f>MAR1!$B$34*L35+MAR1!$C$34*M35+MAR1!$D$34*N35+MAR1!$B$44*I36+MAR1!$C$44*J36+MAR1!$D$44*K36</f>
        <v/>
      </c>
      <c r="O36" s="12">
        <f>MAR1!$B$5+MAR1!$C$5*COS(2*PI()*B36/365)+MAR1!$D$5*SIN(2*PI()*B36/365)+IF(E36=1,MAR1!$B$11+MAR1!$D$11*L36,MAR1!$C$11+MAR1!$E$11*L36)</f>
        <v/>
      </c>
      <c r="P36" s="12">
        <f>MAR1!$B$6+MAR1!$C$6*COS(2*PI()*B36/365)+MAR1!$D$6*SIN(2*PI()*B36/365)+IF(E36=1,MAR1!$B$12+MAR1!$D$12*M36,MAR1!$C$12+MAR1!$E$12*M36)</f>
        <v/>
      </c>
      <c r="Q36" s="12">
        <f>MAR1!$B$7+MAR1!$C$7*COS(2*PI()*B36/365)+MAR1!$D$7*SIN(2*PI()*B36/365)+IF(E36=1,MAR1!$B$13+MAR1!$D$13*N36,MAR1!$C$13+MAR1!$E$13*N36)</f>
        <v/>
      </c>
      <c r="R36" s="12">
        <f>MAR1!$B$5+MAR1!$C$5*COS(2*PI()*B36/365)+MAR1!$D$5*SIN(2*PI()*B36/365)+INDEX(ChangeFactor!$F$6:$F$17,C36)+IF(G36=1,MAR1!$B$11+INDEX(ChangeFactor!$G$6:$G$17,C36)*MAR1!$D$11*L36,MAR1!$C$11+INDEX(ChangeFactor!$G$6:$G$17,C36)*MAR1!$E$11*L36)</f>
        <v/>
      </c>
    </row>
    <row r="37">
      <c r="A37" s="6">
        <f>Data!U37</f>
        <v/>
      </c>
      <c r="B37" s="6">
        <f>MOD(A37-1,365)+1</f>
        <v/>
      </c>
      <c r="C37" s="6">
        <f>MATCH(B37,Markov!$C$6:$C$17,1)</f>
        <v/>
      </c>
      <c r="D37" s="16">
        <f>Data!V37</f>
        <v/>
      </c>
      <c r="E37" s="6">
        <f>IF(D37&lt;IF(E36=1,INDEX(Markov!$I$6:$I$17,C37),INDEX(Markov!$H$6:$H$17,C37)),1,0)</f>
        <v/>
      </c>
      <c r="F37" s="12">
        <f>IF(E37=1,GAMMA.INV(Data!W37,INDEX(Markov!$Q$6:$Q$17,C37),INDEX(Markov!$R$6:$R$17,C37)),0)</f>
        <v/>
      </c>
      <c r="G37" s="6">
        <f>IF(D37&lt;IF(G36=1,INDEX(ChangeFactor!$O$6:$O$17,C37),INDEX(ChangeFactor!$N$6:$N$17,C37)),1,0)</f>
        <v/>
      </c>
      <c r="H37" s="12">
        <f>IF(G37=1,GAMMA.INV(Data!W37,INDEX(ChangeFactor!$R$6:$R$17,C37),INDEX(ChangeFactor!$S$6:$S$17,C37)),0)</f>
        <v/>
      </c>
      <c r="I37" s="7">
        <f>NORM.S.INV(Data!X37)</f>
        <v/>
      </c>
      <c r="J37" s="7">
        <f>NORM.S.INV(Data!Y37)</f>
        <v/>
      </c>
      <c r="K37" s="7">
        <f>NORM.S.INV(Data!Z37)</f>
        <v/>
      </c>
      <c r="L37" s="7">
        <f>MAR1!$B$32*L36+MAR1!$C$32*M36+MAR1!$D$32*N36+MAR1!$B$42*I37+MAR1!$C$42*J37+MAR1!$D$42*K37</f>
        <v/>
      </c>
      <c r="M37" s="7">
        <f>MAR1!$B$33*L36+MAR1!$C$33*M36+MAR1!$D$33*N36+MAR1!$B$43*I37+MAR1!$C$43*J37+MAR1!$D$43*K37</f>
        <v/>
      </c>
      <c r="N37" s="7">
        <f>MAR1!$B$34*L36+MAR1!$C$34*M36+MAR1!$D$34*N36+MAR1!$B$44*I37+MAR1!$C$44*J37+MAR1!$D$44*K37</f>
        <v/>
      </c>
      <c r="O37" s="12">
        <f>MAR1!$B$5+MAR1!$C$5*COS(2*PI()*B37/365)+MAR1!$D$5*SIN(2*PI()*B37/365)+IF(E37=1,MAR1!$B$11+MAR1!$D$11*L37,MAR1!$C$11+MAR1!$E$11*L37)</f>
        <v/>
      </c>
      <c r="P37" s="12">
        <f>MAR1!$B$6+MAR1!$C$6*COS(2*PI()*B37/365)+MAR1!$D$6*SIN(2*PI()*B37/365)+IF(E37=1,MAR1!$B$12+MAR1!$D$12*M37,MAR1!$C$12+MAR1!$E$12*M37)</f>
        <v/>
      </c>
      <c r="Q37" s="12">
        <f>MAR1!$B$7+MAR1!$C$7*COS(2*PI()*B37/365)+MAR1!$D$7*SIN(2*PI()*B37/365)+IF(E37=1,MAR1!$B$13+MAR1!$D$13*N37,MAR1!$C$13+MAR1!$E$13*N37)</f>
        <v/>
      </c>
      <c r="R37" s="12">
        <f>MAR1!$B$5+MAR1!$C$5*COS(2*PI()*B37/365)+MAR1!$D$5*SIN(2*PI()*B37/365)+INDEX(ChangeFactor!$F$6:$F$17,C37)+IF(G37=1,MAR1!$B$11+INDEX(ChangeFactor!$G$6:$G$17,C37)*MAR1!$D$11*L37,MAR1!$C$11+INDEX(ChangeFactor!$G$6:$G$17,C37)*MAR1!$E$11*L37)</f>
        <v/>
      </c>
    </row>
    <row r="38">
      <c r="A38" s="6">
        <f>Data!U38</f>
        <v/>
      </c>
      <c r="B38" s="6">
        <f>MOD(A38-1,365)+1</f>
        <v/>
      </c>
      <c r="C38" s="6">
        <f>MATCH(B38,Markov!$C$6:$C$17,1)</f>
        <v/>
      </c>
      <c r="D38" s="16">
        <f>Data!V38</f>
        <v/>
      </c>
      <c r="E38" s="6">
        <f>IF(D38&lt;IF(E37=1,INDEX(Markov!$I$6:$I$17,C38),INDEX(Markov!$H$6:$H$17,C38)),1,0)</f>
        <v/>
      </c>
      <c r="F38" s="12">
        <f>IF(E38=1,GAMMA.INV(Data!W38,INDEX(Markov!$Q$6:$Q$17,C38),INDEX(Markov!$R$6:$R$17,C38)),0)</f>
        <v/>
      </c>
      <c r="G38" s="6">
        <f>IF(D38&lt;IF(G37=1,INDEX(ChangeFactor!$O$6:$O$17,C38),INDEX(ChangeFactor!$N$6:$N$17,C38)),1,0)</f>
        <v/>
      </c>
      <c r="H38" s="12">
        <f>IF(G38=1,GAMMA.INV(Data!W38,INDEX(ChangeFactor!$R$6:$R$17,C38),INDEX(ChangeFactor!$S$6:$S$17,C38)),0)</f>
        <v/>
      </c>
      <c r="I38" s="7">
        <f>NORM.S.INV(Data!X38)</f>
        <v/>
      </c>
      <c r="J38" s="7">
        <f>NORM.S.INV(Data!Y38)</f>
        <v/>
      </c>
      <c r="K38" s="7">
        <f>NORM.S.INV(Data!Z38)</f>
        <v/>
      </c>
      <c r="L38" s="7">
        <f>MAR1!$B$32*L37+MAR1!$C$32*M37+MAR1!$D$32*N37+MAR1!$B$42*I38+MAR1!$C$42*J38+MAR1!$D$42*K38</f>
        <v/>
      </c>
      <c r="M38" s="7">
        <f>MAR1!$B$33*L37+MAR1!$C$33*M37+MAR1!$D$33*N37+MAR1!$B$43*I38+MAR1!$C$43*J38+MAR1!$D$43*K38</f>
        <v/>
      </c>
      <c r="N38" s="7">
        <f>MAR1!$B$34*L37+MAR1!$C$34*M37+MAR1!$D$34*N37+MAR1!$B$44*I38+MAR1!$C$44*J38+MAR1!$D$44*K38</f>
        <v/>
      </c>
      <c r="O38" s="12">
        <f>MAR1!$B$5+MAR1!$C$5*COS(2*PI()*B38/365)+MAR1!$D$5*SIN(2*PI()*B38/365)+IF(E38=1,MAR1!$B$11+MAR1!$D$11*L38,MAR1!$C$11+MAR1!$E$11*L38)</f>
        <v/>
      </c>
      <c r="P38" s="12">
        <f>MAR1!$B$6+MAR1!$C$6*COS(2*PI()*B38/365)+MAR1!$D$6*SIN(2*PI()*B38/365)+IF(E38=1,MAR1!$B$12+MAR1!$D$12*M38,MAR1!$C$12+MAR1!$E$12*M38)</f>
        <v/>
      </c>
      <c r="Q38" s="12">
        <f>MAR1!$B$7+MAR1!$C$7*COS(2*PI()*B38/365)+MAR1!$D$7*SIN(2*PI()*B38/365)+IF(E38=1,MAR1!$B$13+MAR1!$D$13*N38,MAR1!$C$13+MAR1!$E$13*N38)</f>
        <v/>
      </c>
      <c r="R38" s="12">
        <f>MAR1!$B$5+MAR1!$C$5*COS(2*PI()*B38/365)+MAR1!$D$5*SIN(2*PI()*B38/365)+INDEX(ChangeFactor!$F$6:$F$17,C38)+IF(G38=1,MAR1!$B$11+INDEX(ChangeFactor!$G$6:$G$17,C38)*MAR1!$D$11*L38,MAR1!$C$11+INDEX(ChangeFactor!$G$6:$G$17,C38)*MAR1!$E$11*L38)</f>
        <v/>
      </c>
    </row>
    <row r="39">
      <c r="A39" s="6">
        <f>Data!U39</f>
        <v/>
      </c>
      <c r="B39" s="6">
        <f>MOD(A39-1,365)+1</f>
        <v/>
      </c>
      <c r="C39" s="6">
        <f>MATCH(B39,Markov!$C$6:$C$17,1)</f>
        <v/>
      </c>
      <c r="D39" s="16">
        <f>Data!V39</f>
        <v/>
      </c>
      <c r="E39" s="6">
        <f>IF(D39&lt;IF(E38=1,INDEX(Markov!$I$6:$I$17,C39),INDEX(Markov!$H$6:$H$17,C39)),1,0)</f>
        <v/>
      </c>
      <c r="F39" s="12">
        <f>IF(E39=1,GAMMA.INV(Data!W39,INDEX(Markov!$Q$6:$Q$17,C39),INDEX(Markov!$R$6:$R$17,C39)),0)</f>
        <v/>
      </c>
      <c r="G39" s="6">
        <f>IF(D39&lt;IF(G38=1,INDEX(ChangeFactor!$O$6:$O$17,C39),INDEX(ChangeFactor!$N$6:$N$17,C39)),1,0)</f>
        <v/>
      </c>
      <c r="H39" s="12">
        <f>IF(G39=1,GAMMA.INV(Data!W39,INDEX(ChangeFactor!$R$6:$R$17,C39),INDEX(ChangeFactor!$S$6:$S$17,C39)),0)</f>
        <v/>
      </c>
      <c r="I39" s="7">
        <f>NORM.S.INV(Data!X39)</f>
        <v/>
      </c>
      <c r="J39" s="7">
        <f>NORM.S.INV(Data!Y39)</f>
        <v/>
      </c>
      <c r="K39" s="7">
        <f>NORM.S.INV(Data!Z39)</f>
        <v/>
      </c>
      <c r="L39" s="7">
        <f>MAR1!$B$32*L38+MAR1!$C$32*M38+MAR1!$D$32*N38+MAR1!$B$42*I39+MAR1!$C$42*J39+MAR1!$D$42*K39</f>
        <v/>
      </c>
      <c r="M39" s="7">
        <f>MAR1!$B$33*L38+MAR1!$C$33*M38+MAR1!$D$33*N38+MAR1!$B$43*I39+MAR1!$C$43*J39+MAR1!$D$43*K39</f>
        <v/>
      </c>
      <c r="N39" s="7">
        <f>MAR1!$B$34*L38+MAR1!$C$34*M38+MAR1!$D$34*N38+MAR1!$B$44*I39+MAR1!$C$44*J39+MAR1!$D$44*K39</f>
        <v/>
      </c>
      <c r="O39" s="12">
        <f>MAR1!$B$5+MAR1!$C$5*COS(2*PI()*B39/365)+MAR1!$D$5*SIN(2*PI()*B39/365)+IF(E39=1,MAR1!$B$11+MAR1!$D$11*L39,MAR1!$C$11+MAR1!$E$11*L39)</f>
        <v/>
      </c>
      <c r="P39" s="12">
        <f>MAR1!$B$6+MAR1!$C$6*COS(2*PI()*B39/365)+MAR1!$D$6*SIN(2*PI()*B39/365)+IF(E39=1,MAR1!$B$12+MAR1!$D$12*M39,MAR1!$C$12+MAR1!$E$12*M39)</f>
        <v/>
      </c>
      <c r="Q39" s="12">
        <f>MAR1!$B$7+MAR1!$C$7*COS(2*PI()*B39/365)+MAR1!$D$7*SIN(2*PI()*B39/365)+IF(E39=1,MAR1!$B$13+MAR1!$D$13*N39,MAR1!$C$13+MAR1!$E$13*N39)</f>
        <v/>
      </c>
      <c r="R39" s="12">
        <f>MAR1!$B$5+MAR1!$C$5*COS(2*PI()*B39/365)+MAR1!$D$5*SIN(2*PI()*B39/365)+INDEX(ChangeFactor!$F$6:$F$17,C39)+IF(G39=1,MAR1!$B$11+INDEX(ChangeFactor!$G$6:$G$17,C39)*MAR1!$D$11*L39,MAR1!$C$11+INDEX(ChangeFactor!$G$6:$G$17,C39)*MAR1!$E$11*L39)</f>
        <v/>
      </c>
    </row>
    <row r="40">
      <c r="A40" s="6">
        <f>Data!U40</f>
        <v/>
      </c>
      <c r="B40" s="6">
        <f>MOD(A40-1,365)+1</f>
        <v/>
      </c>
      <c r="C40" s="6">
        <f>MATCH(B40,Markov!$C$6:$C$17,1)</f>
        <v/>
      </c>
      <c r="D40" s="16">
        <f>Data!V40</f>
        <v/>
      </c>
      <c r="E40" s="6">
        <f>IF(D40&lt;IF(E39=1,INDEX(Markov!$I$6:$I$17,C40),INDEX(Markov!$H$6:$H$17,C40)),1,0)</f>
        <v/>
      </c>
      <c r="F40" s="12">
        <f>IF(E40=1,GAMMA.INV(Data!W40,INDEX(Markov!$Q$6:$Q$17,C40),INDEX(Markov!$R$6:$R$17,C40)),0)</f>
        <v/>
      </c>
      <c r="G40" s="6">
        <f>IF(D40&lt;IF(G39=1,INDEX(ChangeFactor!$O$6:$O$17,C40),INDEX(ChangeFactor!$N$6:$N$17,C40)),1,0)</f>
        <v/>
      </c>
      <c r="H40" s="12">
        <f>IF(G40=1,GAMMA.INV(Data!W40,INDEX(ChangeFactor!$R$6:$R$17,C40),INDEX(ChangeFactor!$S$6:$S$17,C40)),0)</f>
        <v/>
      </c>
      <c r="I40" s="7">
        <f>NORM.S.INV(Data!X40)</f>
        <v/>
      </c>
      <c r="J40" s="7">
        <f>NORM.S.INV(Data!Y40)</f>
        <v/>
      </c>
      <c r="K40" s="7">
        <f>NORM.S.INV(Data!Z40)</f>
        <v/>
      </c>
      <c r="L40" s="7">
        <f>MAR1!$B$32*L39+MAR1!$C$32*M39+MAR1!$D$32*N39+MAR1!$B$42*I40+MAR1!$C$42*J40+MAR1!$D$42*K40</f>
        <v/>
      </c>
      <c r="M40" s="7">
        <f>MAR1!$B$33*L39+MAR1!$C$33*M39+MAR1!$D$33*N39+MAR1!$B$43*I40+MAR1!$C$43*J40+MAR1!$D$43*K40</f>
        <v/>
      </c>
      <c r="N40" s="7">
        <f>MAR1!$B$34*L39+MAR1!$C$34*M39+MAR1!$D$34*N39+MAR1!$B$44*I40+MAR1!$C$44*J40+MAR1!$D$44*K40</f>
        <v/>
      </c>
      <c r="O40" s="12">
        <f>MAR1!$B$5+MAR1!$C$5*COS(2*PI()*B40/365)+MAR1!$D$5*SIN(2*PI()*B40/365)+IF(E40=1,MAR1!$B$11+MAR1!$D$11*L40,MAR1!$C$11+MAR1!$E$11*L40)</f>
        <v/>
      </c>
      <c r="P40" s="12">
        <f>MAR1!$B$6+MAR1!$C$6*COS(2*PI()*B40/365)+MAR1!$D$6*SIN(2*PI()*B40/365)+IF(E40=1,MAR1!$B$12+MAR1!$D$12*M40,MAR1!$C$12+MAR1!$E$12*M40)</f>
        <v/>
      </c>
      <c r="Q40" s="12">
        <f>MAR1!$B$7+MAR1!$C$7*COS(2*PI()*B40/365)+MAR1!$D$7*SIN(2*PI()*B40/365)+IF(E40=1,MAR1!$B$13+MAR1!$D$13*N40,MAR1!$C$13+MAR1!$E$13*N40)</f>
        <v/>
      </c>
      <c r="R40" s="12">
        <f>MAR1!$B$5+MAR1!$C$5*COS(2*PI()*B40/365)+MAR1!$D$5*SIN(2*PI()*B40/365)+INDEX(ChangeFactor!$F$6:$F$17,C40)+IF(G40=1,MAR1!$B$11+INDEX(ChangeFactor!$G$6:$G$17,C40)*MAR1!$D$11*L40,MAR1!$C$11+INDEX(ChangeFactor!$G$6:$G$17,C40)*MAR1!$E$11*L40)</f>
        <v/>
      </c>
    </row>
    <row r="41">
      <c r="A41" s="6">
        <f>Data!U41</f>
        <v/>
      </c>
      <c r="B41" s="6">
        <f>MOD(A41-1,365)+1</f>
        <v/>
      </c>
      <c r="C41" s="6">
        <f>MATCH(B41,Markov!$C$6:$C$17,1)</f>
        <v/>
      </c>
      <c r="D41" s="16">
        <f>Data!V41</f>
        <v/>
      </c>
      <c r="E41" s="6">
        <f>IF(D41&lt;IF(E40=1,INDEX(Markov!$I$6:$I$17,C41),INDEX(Markov!$H$6:$H$17,C41)),1,0)</f>
        <v/>
      </c>
      <c r="F41" s="12">
        <f>IF(E41=1,GAMMA.INV(Data!W41,INDEX(Markov!$Q$6:$Q$17,C41),INDEX(Markov!$R$6:$R$17,C41)),0)</f>
        <v/>
      </c>
      <c r="G41" s="6">
        <f>IF(D41&lt;IF(G40=1,INDEX(ChangeFactor!$O$6:$O$17,C41),INDEX(ChangeFactor!$N$6:$N$17,C41)),1,0)</f>
        <v/>
      </c>
      <c r="H41" s="12">
        <f>IF(G41=1,GAMMA.INV(Data!W41,INDEX(ChangeFactor!$R$6:$R$17,C41),INDEX(ChangeFactor!$S$6:$S$17,C41)),0)</f>
        <v/>
      </c>
      <c r="I41" s="7">
        <f>NORM.S.INV(Data!X41)</f>
        <v/>
      </c>
      <c r="J41" s="7">
        <f>NORM.S.INV(Data!Y41)</f>
        <v/>
      </c>
      <c r="K41" s="7">
        <f>NORM.S.INV(Data!Z41)</f>
        <v/>
      </c>
      <c r="L41" s="7">
        <f>MAR1!$B$32*L40+MAR1!$C$32*M40+MAR1!$D$32*N40+MAR1!$B$42*I41+MAR1!$C$42*J41+MAR1!$D$42*K41</f>
        <v/>
      </c>
      <c r="M41" s="7">
        <f>MAR1!$B$33*L40+MAR1!$C$33*M40+MAR1!$D$33*N40+MAR1!$B$43*I41+MAR1!$C$43*J41+MAR1!$D$43*K41</f>
        <v/>
      </c>
      <c r="N41" s="7">
        <f>MAR1!$B$34*L40+MAR1!$C$34*M40+MAR1!$D$34*N40+MAR1!$B$44*I41+MAR1!$C$44*J41+MAR1!$D$44*K41</f>
        <v/>
      </c>
      <c r="O41" s="12">
        <f>MAR1!$B$5+MAR1!$C$5*COS(2*PI()*B41/365)+MAR1!$D$5*SIN(2*PI()*B41/365)+IF(E41=1,MAR1!$B$11+MAR1!$D$11*L41,MAR1!$C$11+MAR1!$E$11*L41)</f>
        <v/>
      </c>
      <c r="P41" s="12">
        <f>MAR1!$B$6+MAR1!$C$6*COS(2*PI()*B41/365)+MAR1!$D$6*SIN(2*PI()*B41/365)+IF(E41=1,MAR1!$B$12+MAR1!$D$12*M41,MAR1!$C$12+MAR1!$E$12*M41)</f>
        <v/>
      </c>
      <c r="Q41" s="12">
        <f>MAR1!$B$7+MAR1!$C$7*COS(2*PI()*B41/365)+MAR1!$D$7*SIN(2*PI()*B41/365)+IF(E41=1,MAR1!$B$13+MAR1!$D$13*N41,MAR1!$C$13+MAR1!$E$13*N41)</f>
        <v/>
      </c>
      <c r="R41" s="12">
        <f>MAR1!$B$5+MAR1!$C$5*COS(2*PI()*B41/365)+MAR1!$D$5*SIN(2*PI()*B41/365)+INDEX(ChangeFactor!$F$6:$F$17,C41)+IF(G41=1,MAR1!$B$11+INDEX(ChangeFactor!$G$6:$G$17,C41)*MAR1!$D$11*L41,MAR1!$C$11+INDEX(ChangeFactor!$G$6:$G$17,C41)*MAR1!$E$11*L41)</f>
        <v/>
      </c>
    </row>
    <row r="42">
      <c r="A42" s="6">
        <f>Data!U42</f>
        <v/>
      </c>
      <c r="B42" s="6">
        <f>MOD(A42-1,365)+1</f>
        <v/>
      </c>
      <c r="C42" s="6">
        <f>MATCH(B42,Markov!$C$6:$C$17,1)</f>
        <v/>
      </c>
      <c r="D42" s="16">
        <f>Data!V42</f>
        <v/>
      </c>
      <c r="E42" s="6">
        <f>IF(D42&lt;IF(E41=1,INDEX(Markov!$I$6:$I$17,C42),INDEX(Markov!$H$6:$H$17,C42)),1,0)</f>
        <v/>
      </c>
      <c r="F42" s="12">
        <f>IF(E42=1,GAMMA.INV(Data!W42,INDEX(Markov!$Q$6:$Q$17,C42),INDEX(Markov!$R$6:$R$17,C42)),0)</f>
        <v/>
      </c>
      <c r="G42" s="6">
        <f>IF(D42&lt;IF(G41=1,INDEX(ChangeFactor!$O$6:$O$17,C42),INDEX(ChangeFactor!$N$6:$N$17,C42)),1,0)</f>
        <v/>
      </c>
      <c r="H42" s="12">
        <f>IF(G42=1,GAMMA.INV(Data!W42,INDEX(ChangeFactor!$R$6:$R$17,C42),INDEX(ChangeFactor!$S$6:$S$17,C42)),0)</f>
        <v/>
      </c>
      <c r="I42" s="7">
        <f>NORM.S.INV(Data!X42)</f>
        <v/>
      </c>
      <c r="J42" s="7">
        <f>NORM.S.INV(Data!Y42)</f>
        <v/>
      </c>
      <c r="K42" s="7">
        <f>NORM.S.INV(Data!Z42)</f>
        <v/>
      </c>
      <c r="L42" s="7">
        <f>MAR1!$B$32*L41+MAR1!$C$32*M41+MAR1!$D$32*N41+MAR1!$B$42*I42+MAR1!$C$42*J42+MAR1!$D$42*K42</f>
        <v/>
      </c>
      <c r="M42" s="7">
        <f>MAR1!$B$33*L41+MAR1!$C$33*M41+MAR1!$D$33*N41+MAR1!$B$43*I42+MAR1!$C$43*J42+MAR1!$D$43*K42</f>
        <v/>
      </c>
      <c r="N42" s="7">
        <f>MAR1!$B$34*L41+MAR1!$C$34*M41+MAR1!$D$34*N41+MAR1!$B$44*I42+MAR1!$C$44*J42+MAR1!$D$44*K42</f>
        <v/>
      </c>
      <c r="O42" s="12">
        <f>MAR1!$B$5+MAR1!$C$5*COS(2*PI()*B42/365)+MAR1!$D$5*SIN(2*PI()*B42/365)+IF(E42=1,MAR1!$B$11+MAR1!$D$11*L42,MAR1!$C$11+MAR1!$E$11*L42)</f>
        <v/>
      </c>
      <c r="P42" s="12">
        <f>MAR1!$B$6+MAR1!$C$6*COS(2*PI()*B42/365)+MAR1!$D$6*SIN(2*PI()*B42/365)+IF(E42=1,MAR1!$B$12+MAR1!$D$12*M42,MAR1!$C$12+MAR1!$E$12*M42)</f>
        <v/>
      </c>
      <c r="Q42" s="12">
        <f>MAR1!$B$7+MAR1!$C$7*COS(2*PI()*B42/365)+MAR1!$D$7*SIN(2*PI()*B42/365)+IF(E42=1,MAR1!$B$13+MAR1!$D$13*N42,MAR1!$C$13+MAR1!$E$13*N42)</f>
        <v/>
      </c>
      <c r="R42" s="12">
        <f>MAR1!$B$5+MAR1!$C$5*COS(2*PI()*B42/365)+MAR1!$D$5*SIN(2*PI()*B42/365)+INDEX(ChangeFactor!$F$6:$F$17,C42)+IF(G42=1,MAR1!$B$11+INDEX(ChangeFactor!$G$6:$G$17,C42)*MAR1!$D$11*L42,MAR1!$C$11+INDEX(ChangeFactor!$G$6:$G$17,C42)*MAR1!$E$11*L42)</f>
        <v/>
      </c>
    </row>
    <row r="43">
      <c r="A43" s="6">
        <f>Data!U43</f>
        <v/>
      </c>
      <c r="B43" s="6">
        <f>MOD(A43-1,365)+1</f>
        <v/>
      </c>
      <c r="C43" s="6">
        <f>MATCH(B43,Markov!$C$6:$C$17,1)</f>
        <v/>
      </c>
      <c r="D43" s="16">
        <f>Data!V43</f>
        <v/>
      </c>
      <c r="E43" s="6">
        <f>IF(D43&lt;IF(E42=1,INDEX(Markov!$I$6:$I$17,C43),INDEX(Markov!$H$6:$H$17,C43)),1,0)</f>
        <v/>
      </c>
      <c r="F43" s="12">
        <f>IF(E43=1,GAMMA.INV(Data!W43,INDEX(Markov!$Q$6:$Q$17,C43),INDEX(Markov!$R$6:$R$17,C43)),0)</f>
        <v/>
      </c>
      <c r="G43" s="6">
        <f>IF(D43&lt;IF(G42=1,INDEX(ChangeFactor!$O$6:$O$17,C43),INDEX(ChangeFactor!$N$6:$N$17,C43)),1,0)</f>
        <v/>
      </c>
      <c r="H43" s="12">
        <f>IF(G43=1,GAMMA.INV(Data!W43,INDEX(ChangeFactor!$R$6:$R$17,C43),INDEX(ChangeFactor!$S$6:$S$17,C43)),0)</f>
        <v/>
      </c>
      <c r="I43" s="7">
        <f>NORM.S.INV(Data!X43)</f>
        <v/>
      </c>
      <c r="J43" s="7">
        <f>NORM.S.INV(Data!Y43)</f>
        <v/>
      </c>
      <c r="K43" s="7">
        <f>NORM.S.INV(Data!Z43)</f>
        <v/>
      </c>
      <c r="L43" s="7">
        <f>MAR1!$B$32*L42+MAR1!$C$32*M42+MAR1!$D$32*N42+MAR1!$B$42*I43+MAR1!$C$42*J43+MAR1!$D$42*K43</f>
        <v/>
      </c>
      <c r="M43" s="7">
        <f>MAR1!$B$33*L42+MAR1!$C$33*M42+MAR1!$D$33*N42+MAR1!$B$43*I43+MAR1!$C$43*J43+MAR1!$D$43*K43</f>
        <v/>
      </c>
      <c r="N43" s="7">
        <f>MAR1!$B$34*L42+MAR1!$C$34*M42+MAR1!$D$34*N42+MAR1!$B$44*I43+MAR1!$C$44*J43+MAR1!$D$44*K43</f>
        <v/>
      </c>
      <c r="O43" s="12">
        <f>MAR1!$B$5+MAR1!$C$5*COS(2*PI()*B43/365)+MAR1!$D$5*SIN(2*PI()*B43/365)+IF(E43=1,MAR1!$B$11+MAR1!$D$11*L43,MAR1!$C$11+MAR1!$E$11*L43)</f>
        <v/>
      </c>
      <c r="P43" s="12">
        <f>MAR1!$B$6+MAR1!$C$6*COS(2*PI()*B43/365)+MAR1!$D$6*SIN(2*PI()*B43/365)+IF(E43=1,MAR1!$B$12+MAR1!$D$12*M43,MAR1!$C$12+MAR1!$E$12*M43)</f>
        <v/>
      </c>
      <c r="Q43" s="12">
        <f>MAR1!$B$7+MAR1!$C$7*COS(2*PI()*B43/365)+MAR1!$D$7*SIN(2*PI()*B43/365)+IF(E43=1,MAR1!$B$13+MAR1!$D$13*N43,MAR1!$C$13+MAR1!$E$13*N43)</f>
        <v/>
      </c>
      <c r="R43" s="12">
        <f>MAR1!$B$5+MAR1!$C$5*COS(2*PI()*B43/365)+MAR1!$D$5*SIN(2*PI()*B43/365)+INDEX(ChangeFactor!$F$6:$F$17,C43)+IF(G43=1,MAR1!$B$11+INDEX(ChangeFactor!$G$6:$G$17,C43)*MAR1!$D$11*L43,MAR1!$C$11+INDEX(ChangeFactor!$G$6:$G$17,C43)*MAR1!$E$11*L43)</f>
        <v/>
      </c>
    </row>
    <row r="44">
      <c r="A44" s="6">
        <f>Data!U44</f>
        <v/>
      </c>
      <c r="B44" s="6">
        <f>MOD(A44-1,365)+1</f>
        <v/>
      </c>
      <c r="C44" s="6">
        <f>MATCH(B44,Markov!$C$6:$C$17,1)</f>
        <v/>
      </c>
      <c r="D44" s="16">
        <f>Data!V44</f>
        <v/>
      </c>
      <c r="E44" s="6">
        <f>IF(D44&lt;IF(E43=1,INDEX(Markov!$I$6:$I$17,C44),INDEX(Markov!$H$6:$H$17,C44)),1,0)</f>
        <v/>
      </c>
      <c r="F44" s="12">
        <f>IF(E44=1,GAMMA.INV(Data!W44,INDEX(Markov!$Q$6:$Q$17,C44),INDEX(Markov!$R$6:$R$17,C44)),0)</f>
        <v/>
      </c>
      <c r="G44" s="6">
        <f>IF(D44&lt;IF(G43=1,INDEX(ChangeFactor!$O$6:$O$17,C44),INDEX(ChangeFactor!$N$6:$N$17,C44)),1,0)</f>
        <v/>
      </c>
      <c r="H44" s="12">
        <f>IF(G44=1,GAMMA.INV(Data!W44,INDEX(ChangeFactor!$R$6:$R$17,C44),INDEX(ChangeFactor!$S$6:$S$17,C44)),0)</f>
        <v/>
      </c>
      <c r="I44" s="7">
        <f>NORM.S.INV(Data!X44)</f>
        <v/>
      </c>
      <c r="J44" s="7">
        <f>NORM.S.INV(Data!Y44)</f>
        <v/>
      </c>
      <c r="K44" s="7">
        <f>NORM.S.INV(Data!Z44)</f>
        <v/>
      </c>
      <c r="L44" s="7">
        <f>MAR1!$B$32*L43+MAR1!$C$32*M43+MAR1!$D$32*N43+MAR1!$B$42*I44+MAR1!$C$42*J44+MAR1!$D$42*K44</f>
        <v/>
      </c>
      <c r="M44" s="7">
        <f>MAR1!$B$33*L43+MAR1!$C$33*M43+MAR1!$D$33*N43+MAR1!$B$43*I44+MAR1!$C$43*J44+MAR1!$D$43*K44</f>
        <v/>
      </c>
      <c r="N44" s="7">
        <f>MAR1!$B$34*L43+MAR1!$C$34*M43+MAR1!$D$34*N43+MAR1!$B$44*I44+MAR1!$C$44*J44+MAR1!$D$44*K44</f>
        <v/>
      </c>
      <c r="O44" s="12">
        <f>MAR1!$B$5+MAR1!$C$5*COS(2*PI()*B44/365)+MAR1!$D$5*SIN(2*PI()*B44/365)+IF(E44=1,MAR1!$B$11+MAR1!$D$11*L44,MAR1!$C$11+MAR1!$E$11*L44)</f>
        <v/>
      </c>
      <c r="P44" s="12">
        <f>MAR1!$B$6+MAR1!$C$6*COS(2*PI()*B44/365)+MAR1!$D$6*SIN(2*PI()*B44/365)+IF(E44=1,MAR1!$B$12+MAR1!$D$12*M44,MAR1!$C$12+MAR1!$E$12*M44)</f>
        <v/>
      </c>
      <c r="Q44" s="12">
        <f>MAR1!$B$7+MAR1!$C$7*COS(2*PI()*B44/365)+MAR1!$D$7*SIN(2*PI()*B44/365)+IF(E44=1,MAR1!$B$13+MAR1!$D$13*N44,MAR1!$C$13+MAR1!$E$13*N44)</f>
        <v/>
      </c>
      <c r="R44" s="12">
        <f>MAR1!$B$5+MAR1!$C$5*COS(2*PI()*B44/365)+MAR1!$D$5*SIN(2*PI()*B44/365)+INDEX(ChangeFactor!$F$6:$F$17,C44)+IF(G44=1,MAR1!$B$11+INDEX(ChangeFactor!$G$6:$G$17,C44)*MAR1!$D$11*L44,MAR1!$C$11+INDEX(ChangeFactor!$G$6:$G$17,C44)*MAR1!$E$11*L44)</f>
        <v/>
      </c>
    </row>
    <row r="45">
      <c r="A45" s="6">
        <f>Data!U45</f>
        <v/>
      </c>
      <c r="B45" s="6">
        <f>MOD(A45-1,365)+1</f>
        <v/>
      </c>
      <c r="C45" s="6">
        <f>MATCH(B45,Markov!$C$6:$C$17,1)</f>
        <v/>
      </c>
      <c r="D45" s="16">
        <f>Data!V45</f>
        <v/>
      </c>
      <c r="E45" s="6">
        <f>IF(D45&lt;IF(E44=1,INDEX(Markov!$I$6:$I$17,C45),INDEX(Markov!$H$6:$H$17,C45)),1,0)</f>
        <v/>
      </c>
      <c r="F45" s="12">
        <f>IF(E45=1,GAMMA.INV(Data!W45,INDEX(Markov!$Q$6:$Q$17,C45),INDEX(Markov!$R$6:$R$17,C45)),0)</f>
        <v/>
      </c>
      <c r="G45" s="6">
        <f>IF(D45&lt;IF(G44=1,INDEX(ChangeFactor!$O$6:$O$17,C45),INDEX(ChangeFactor!$N$6:$N$17,C45)),1,0)</f>
        <v/>
      </c>
      <c r="H45" s="12">
        <f>IF(G45=1,GAMMA.INV(Data!W45,INDEX(ChangeFactor!$R$6:$R$17,C45),INDEX(ChangeFactor!$S$6:$S$17,C45)),0)</f>
        <v/>
      </c>
      <c r="I45" s="7">
        <f>NORM.S.INV(Data!X45)</f>
        <v/>
      </c>
      <c r="J45" s="7">
        <f>NORM.S.INV(Data!Y45)</f>
        <v/>
      </c>
      <c r="K45" s="7">
        <f>NORM.S.INV(Data!Z45)</f>
        <v/>
      </c>
      <c r="L45" s="7">
        <f>MAR1!$B$32*L44+MAR1!$C$32*M44+MAR1!$D$32*N44+MAR1!$B$42*I45+MAR1!$C$42*J45+MAR1!$D$42*K45</f>
        <v/>
      </c>
      <c r="M45" s="7">
        <f>MAR1!$B$33*L44+MAR1!$C$33*M44+MAR1!$D$33*N44+MAR1!$B$43*I45+MAR1!$C$43*J45+MAR1!$D$43*K45</f>
        <v/>
      </c>
      <c r="N45" s="7">
        <f>MAR1!$B$34*L44+MAR1!$C$34*M44+MAR1!$D$34*N44+MAR1!$B$44*I45+MAR1!$C$44*J45+MAR1!$D$44*K45</f>
        <v/>
      </c>
      <c r="O45" s="12">
        <f>MAR1!$B$5+MAR1!$C$5*COS(2*PI()*B45/365)+MAR1!$D$5*SIN(2*PI()*B45/365)+IF(E45=1,MAR1!$B$11+MAR1!$D$11*L45,MAR1!$C$11+MAR1!$E$11*L45)</f>
        <v/>
      </c>
      <c r="P45" s="12">
        <f>MAR1!$B$6+MAR1!$C$6*COS(2*PI()*B45/365)+MAR1!$D$6*SIN(2*PI()*B45/365)+IF(E45=1,MAR1!$B$12+MAR1!$D$12*M45,MAR1!$C$12+MAR1!$E$12*M45)</f>
        <v/>
      </c>
      <c r="Q45" s="12">
        <f>MAR1!$B$7+MAR1!$C$7*COS(2*PI()*B45/365)+MAR1!$D$7*SIN(2*PI()*B45/365)+IF(E45=1,MAR1!$B$13+MAR1!$D$13*N45,MAR1!$C$13+MAR1!$E$13*N45)</f>
        <v/>
      </c>
      <c r="R45" s="12">
        <f>MAR1!$B$5+MAR1!$C$5*COS(2*PI()*B45/365)+MAR1!$D$5*SIN(2*PI()*B45/365)+INDEX(ChangeFactor!$F$6:$F$17,C45)+IF(G45=1,MAR1!$B$11+INDEX(ChangeFactor!$G$6:$G$17,C45)*MAR1!$D$11*L45,MAR1!$C$11+INDEX(ChangeFactor!$G$6:$G$17,C45)*MAR1!$E$11*L45)</f>
        <v/>
      </c>
    </row>
    <row r="46">
      <c r="A46" s="6">
        <f>Data!U46</f>
        <v/>
      </c>
      <c r="B46" s="6">
        <f>MOD(A46-1,365)+1</f>
        <v/>
      </c>
      <c r="C46" s="6">
        <f>MATCH(B46,Markov!$C$6:$C$17,1)</f>
        <v/>
      </c>
      <c r="D46" s="16">
        <f>Data!V46</f>
        <v/>
      </c>
      <c r="E46" s="6">
        <f>IF(D46&lt;IF(E45=1,INDEX(Markov!$I$6:$I$17,C46),INDEX(Markov!$H$6:$H$17,C46)),1,0)</f>
        <v/>
      </c>
      <c r="F46" s="12">
        <f>IF(E46=1,GAMMA.INV(Data!W46,INDEX(Markov!$Q$6:$Q$17,C46),INDEX(Markov!$R$6:$R$17,C46)),0)</f>
        <v/>
      </c>
      <c r="G46" s="6">
        <f>IF(D46&lt;IF(G45=1,INDEX(ChangeFactor!$O$6:$O$17,C46),INDEX(ChangeFactor!$N$6:$N$17,C46)),1,0)</f>
        <v/>
      </c>
      <c r="H46" s="12">
        <f>IF(G46=1,GAMMA.INV(Data!W46,INDEX(ChangeFactor!$R$6:$R$17,C46),INDEX(ChangeFactor!$S$6:$S$17,C46)),0)</f>
        <v/>
      </c>
      <c r="I46" s="7">
        <f>NORM.S.INV(Data!X46)</f>
        <v/>
      </c>
      <c r="J46" s="7">
        <f>NORM.S.INV(Data!Y46)</f>
        <v/>
      </c>
      <c r="K46" s="7">
        <f>NORM.S.INV(Data!Z46)</f>
        <v/>
      </c>
      <c r="L46" s="7">
        <f>MAR1!$B$32*L45+MAR1!$C$32*M45+MAR1!$D$32*N45+MAR1!$B$42*I46+MAR1!$C$42*J46+MAR1!$D$42*K46</f>
        <v/>
      </c>
      <c r="M46" s="7">
        <f>MAR1!$B$33*L45+MAR1!$C$33*M45+MAR1!$D$33*N45+MAR1!$B$43*I46+MAR1!$C$43*J46+MAR1!$D$43*K46</f>
        <v/>
      </c>
      <c r="N46" s="7">
        <f>MAR1!$B$34*L45+MAR1!$C$34*M45+MAR1!$D$34*N45+MAR1!$B$44*I46+MAR1!$C$44*J46+MAR1!$D$44*K46</f>
        <v/>
      </c>
      <c r="O46" s="12">
        <f>MAR1!$B$5+MAR1!$C$5*COS(2*PI()*B46/365)+MAR1!$D$5*SIN(2*PI()*B46/365)+IF(E46=1,MAR1!$B$11+MAR1!$D$11*L46,MAR1!$C$11+MAR1!$E$11*L46)</f>
        <v/>
      </c>
      <c r="P46" s="12">
        <f>MAR1!$B$6+MAR1!$C$6*COS(2*PI()*B46/365)+MAR1!$D$6*SIN(2*PI()*B46/365)+IF(E46=1,MAR1!$B$12+MAR1!$D$12*M46,MAR1!$C$12+MAR1!$E$12*M46)</f>
        <v/>
      </c>
      <c r="Q46" s="12">
        <f>MAR1!$B$7+MAR1!$C$7*COS(2*PI()*B46/365)+MAR1!$D$7*SIN(2*PI()*B46/365)+IF(E46=1,MAR1!$B$13+MAR1!$D$13*N46,MAR1!$C$13+MAR1!$E$13*N46)</f>
        <v/>
      </c>
      <c r="R46" s="12">
        <f>MAR1!$B$5+MAR1!$C$5*COS(2*PI()*B46/365)+MAR1!$D$5*SIN(2*PI()*B46/365)+INDEX(ChangeFactor!$F$6:$F$17,C46)+IF(G46=1,MAR1!$B$11+INDEX(ChangeFactor!$G$6:$G$17,C46)*MAR1!$D$11*L46,MAR1!$C$11+INDEX(ChangeFactor!$G$6:$G$17,C46)*MAR1!$E$11*L46)</f>
        <v/>
      </c>
    </row>
    <row r="47">
      <c r="A47" s="6">
        <f>Data!U47</f>
        <v/>
      </c>
      <c r="B47" s="6">
        <f>MOD(A47-1,365)+1</f>
        <v/>
      </c>
      <c r="C47" s="6">
        <f>MATCH(B47,Markov!$C$6:$C$17,1)</f>
        <v/>
      </c>
      <c r="D47" s="16">
        <f>Data!V47</f>
        <v/>
      </c>
      <c r="E47" s="6">
        <f>IF(D47&lt;IF(E46=1,INDEX(Markov!$I$6:$I$17,C47),INDEX(Markov!$H$6:$H$17,C47)),1,0)</f>
        <v/>
      </c>
      <c r="F47" s="12">
        <f>IF(E47=1,GAMMA.INV(Data!W47,INDEX(Markov!$Q$6:$Q$17,C47),INDEX(Markov!$R$6:$R$17,C47)),0)</f>
        <v/>
      </c>
      <c r="G47" s="6">
        <f>IF(D47&lt;IF(G46=1,INDEX(ChangeFactor!$O$6:$O$17,C47),INDEX(ChangeFactor!$N$6:$N$17,C47)),1,0)</f>
        <v/>
      </c>
      <c r="H47" s="12">
        <f>IF(G47=1,GAMMA.INV(Data!W47,INDEX(ChangeFactor!$R$6:$R$17,C47),INDEX(ChangeFactor!$S$6:$S$17,C47)),0)</f>
        <v/>
      </c>
      <c r="I47" s="7">
        <f>NORM.S.INV(Data!X47)</f>
        <v/>
      </c>
      <c r="J47" s="7">
        <f>NORM.S.INV(Data!Y47)</f>
        <v/>
      </c>
      <c r="K47" s="7">
        <f>NORM.S.INV(Data!Z47)</f>
        <v/>
      </c>
      <c r="L47" s="7">
        <f>MAR1!$B$32*L46+MAR1!$C$32*M46+MAR1!$D$32*N46+MAR1!$B$42*I47+MAR1!$C$42*J47+MAR1!$D$42*K47</f>
        <v/>
      </c>
      <c r="M47" s="7">
        <f>MAR1!$B$33*L46+MAR1!$C$33*M46+MAR1!$D$33*N46+MAR1!$B$43*I47+MAR1!$C$43*J47+MAR1!$D$43*K47</f>
        <v/>
      </c>
      <c r="N47" s="7">
        <f>MAR1!$B$34*L46+MAR1!$C$34*M46+MAR1!$D$34*N46+MAR1!$B$44*I47+MAR1!$C$44*J47+MAR1!$D$44*K47</f>
        <v/>
      </c>
      <c r="O47" s="12">
        <f>MAR1!$B$5+MAR1!$C$5*COS(2*PI()*B47/365)+MAR1!$D$5*SIN(2*PI()*B47/365)+IF(E47=1,MAR1!$B$11+MAR1!$D$11*L47,MAR1!$C$11+MAR1!$E$11*L47)</f>
        <v/>
      </c>
      <c r="P47" s="12">
        <f>MAR1!$B$6+MAR1!$C$6*COS(2*PI()*B47/365)+MAR1!$D$6*SIN(2*PI()*B47/365)+IF(E47=1,MAR1!$B$12+MAR1!$D$12*M47,MAR1!$C$12+MAR1!$E$12*M47)</f>
        <v/>
      </c>
      <c r="Q47" s="12">
        <f>MAR1!$B$7+MAR1!$C$7*COS(2*PI()*B47/365)+MAR1!$D$7*SIN(2*PI()*B47/365)+IF(E47=1,MAR1!$B$13+MAR1!$D$13*N47,MAR1!$C$13+MAR1!$E$13*N47)</f>
        <v/>
      </c>
      <c r="R47" s="12">
        <f>MAR1!$B$5+MAR1!$C$5*COS(2*PI()*B47/365)+MAR1!$D$5*SIN(2*PI()*B47/365)+INDEX(ChangeFactor!$F$6:$F$17,C47)+IF(G47=1,MAR1!$B$11+INDEX(ChangeFactor!$G$6:$G$17,C47)*MAR1!$D$11*L47,MAR1!$C$11+INDEX(ChangeFactor!$G$6:$G$17,C47)*MAR1!$E$11*L47)</f>
        <v/>
      </c>
    </row>
    <row r="48">
      <c r="A48" s="6">
        <f>Data!U48</f>
        <v/>
      </c>
      <c r="B48" s="6">
        <f>MOD(A48-1,365)+1</f>
        <v/>
      </c>
      <c r="C48" s="6">
        <f>MATCH(B48,Markov!$C$6:$C$17,1)</f>
        <v/>
      </c>
      <c r="D48" s="16">
        <f>Data!V48</f>
        <v/>
      </c>
      <c r="E48" s="6">
        <f>IF(D48&lt;IF(E47=1,INDEX(Markov!$I$6:$I$17,C48),INDEX(Markov!$H$6:$H$17,C48)),1,0)</f>
        <v/>
      </c>
      <c r="F48" s="12">
        <f>IF(E48=1,GAMMA.INV(Data!W48,INDEX(Markov!$Q$6:$Q$17,C48),INDEX(Markov!$R$6:$R$17,C48)),0)</f>
        <v/>
      </c>
      <c r="G48" s="6">
        <f>IF(D48&lt;IF(G47=1,INDEX(ChangeFactor!$O$6:$O$17,C48),INDEX(ChangeFactor!$N$6:$N$17,C48)),1,0)</f>
        <v/>
      </c>
      <c r="H48" s="12">
        <f>IF(G48=1,GAMMA.INV(Data!W48,INDEX(ChangeFactor!$R$6:$R$17,C48),INDEX(ChangeFactor!$S$6:$S$17,C48)),0)</f>
        <v/>
      </c>
      <c r="I48" s="7">
        <f>NORM.S.INV(Data!X48)</f>
        <v/>
      </c>
      <c r="J48" s="7">
        <f>NORM.S.INV(Data!Y48)</f>
        <v/>
      </c>
      <c r="K48" s="7">
        <f>NORM.S.INV(Data!Z48)</f>
        <v/>
      </c>
      <c r="L48" s="7">
        <f>MAR1!$B$32*L47+MAR1!$C$32*M47+MAR1!$D$32*N47+MAR1!$B$42*I48+MAR1!$C$42*J48+MAR1!$D$42*K48</f>
        <v/>
      </c>
      <c r="M48" s="7">
        <f>MAR1!$B$33*L47+MAR1!$C$33*M47+MAR1!$D$33*N47+MAR1!$B$43*I48+MAR1!$C$43*J48+MAR1!$D$43*K48</f>
        <v/>
      </c>
      <c r="N48" s="7">
        <f>MAR1!$B$34*L47+MAR1!$C$34*M47+MAR1!$D$34*N47+MAR1!$B$44*I48+MAR1!$C$44*J48+MAR1!$D$44*K48</f>
        <v/>
      </c>
      <c r="O48" s="12">
        <f>MAR1!$B$5+MAR1!$C$5*COS(2*PI()*B48/365)+MAR1!$D$5*SIN(2*PI()*B48/365)+IF(E48=1,MAR1!$B$11+MAR1!$D$11*L48,MAR1!$C$11+MAR1!$E$11*L48)</f>
        <v/>
      </c>
      <c r="P48" s="12">
        <f>MAR1!$B$6+MAR1!$C$6*COS(2*PI()*B48/365)+MAR1!$D$6*SIN(2*PI()*B48/365)+IF(E48=1,MAR1!$B$12+MAR1!$D$12*M48,MAR1!$C$12+MAR1!$E$12*M48)</f>
        <v/>
      </c>
      <c r="Q48" s="12">
        <f>MAR1!$B$7+MAR1!$C$7*COS(2*PI()*B48/365)+MAR1!$D$7*SIN(2*PI()*B48/365)+IF(E48=1,MAR1!$B$13+MAR1!$D$13*N48,MAR1!$C$13+MAR1!$E$13*N48)</f>
        <v/>
      </c>
      <c r="R48" s="12">
        <f>MAR1!$B$5+MAR1!$C$5*COS(2*PI()*B48/365)+MAR1!$D$5*SIN(2*PI()*B48/365)+INDEX(ChangeFactor!$F$6:$F$17,C48)+IF(G48=1,MAR1!$B$11+INDEX(ChangeFactor!$G$6:$G$17,C48)*MAR1!$D$11*L48,MAR1!$C$11+INDEX(ChangeFactor!$G$6:$G$17,C48)*MAR1!$E$11*L48)</f>
        <v/>
      </c>
    </row>
    <row r="49">
      <c r="A49" s="6">
        <f>Data!U49</f>
        <v/>
      </c>
      <c r="B49" s="6">
        <f>MOD(A49-1,365)+1</f>
        <v/>
      </c>
      <c r="C49" s="6">
        <f>MATCH(B49,Markov!$C$6:$C$17,1)</f>
        <v/>
      </c>
      <c r="D49" s="16">
        <f>Data!V49</f>
        <v/>
      </c>
      <c r="E49" s="6">
        <f>IF(D49&lt;IF(E48=1,INDEX(Markov!$I$6:$I$17,C49),INDEX(Markov!$H$6:$H$17,C49)),1,0)</f>
        <v/>
      </c>
      <c r="F49" s="12">
        <f>IF(E49=1,GAMMA.INV(Data!W49,INDEX(Markov!$Q$6:$Q$17,C49),INDEX(Markov!$R$6:$R$17,C49)),0)</f>
        <v/>
      </c>
      <c r="G49" s="6">
        <f>IF(D49&lt;IF(G48=1,INDEX(ChangeFactor!$O$6:$O$17,C49),INDEX(ChangeFactor!$N$6:$N$17,C49)),1,0)</f>
        <v/>
      </c>
      <c r="H49" s="12">
        <f>IF(G49=1,GAMMA.INV(Data!W49,INDEX(ChangeFactor!$R$6:$R$17,C49),INDEX(ChangeFactor!$S$6:$S$17,C49)),0)</f>
        <v/>
      </c>
      <c r="I49" s="7">
        <f>NORM.S.INV(Data!X49)</f>
        <v/>
      </c>
      <c r="J49" s="7">
        <f>NORM.S.INV(Data!Y49)</f>
        <v/>
      </c>
      <c r="K49" s="7">
        <f>NORM.S.INV(Data!Z49)</f>
        <v/>
      </c>
      <c r="L49" s="7">
        <f>MAR1!$B$32*L48+MAR1!$C$32*M48+MAR1!$D$32*N48+MAR1!$B$42*I49+MAR1!$C$42*J49+MAR1!$D$42*K49</f>
        <v/>
      </c>
      <c r="M49" s="7">
        <f>MAR1!$B$33*L48+MAR1!$C$33*M48+MAR1!$D$33*N48+MAR1!$B$43*I49+MAR1!$C$43*J49+MAR1!$D$43*K49</f>
        <v/>
      </c>
      <c r="N49" s="7">
        <f>MAR1!$B$34*L48+MAR1!$C$34*M48+MAR1!$D$34*N48+MAR1!$B$44*I49+MAR1!$C$44*J49+MAR1!$D$44*K49</f>
        <v/>
      </c>
      <c r="O49" s="12">
        <f>MAR1!$B$5+MAR1!$C$5*COS(2*PI()*B49/365)+MAR1!$D$5*SIN(2*PI()*B49/365)+IF(E49=1,MAR1!$B$11+MAR1!$D$11*L49,MAR1!$C$11+MAR1!$E$11*L49)</f>
        <v/>
      </c>
      <c r="P49" s="12">
        <f>MAR1!$B$6+MAR1!$C$6*COS(2*PI()*B49/365)+MAR1!$D$6*SIN(2*PI()*B49/365)+IF(E49=1,MAR1!$B$12+MAR1!$D$12*M49,MAR1!$C$12+MAR1!$E$12*M49)</f>
        <v/>
      </c>
      <c r="Q49" s="12">
        <f>MAR1!$B$7+MAR1!$C$7*COS(2*PI()*B49/365)+MAR1!$D$7*SIN(2*PI()*B49/365)+IF(E49=1,MAR1!$B$13+MAR1!$D$13*N49,MAR1!$C$13+MAR1!$E$13*N49)</f>
        <v/>
      </c>
      <c r="R49" s="12">
        <f>MAR1!$B$5+MAR1!$C$5*COS(2*PI()*B49/365)+MAR1!$D$5*SIN(2*PI()*B49/365)+INDEX(ChangeFactor!$F$6:$F$17,C49)+IF(G49=1,MAR1!$B$11+INDEX(ChangeFactor!$G$6:$G$17,C49)*MAR1!$D$11*L49,MAR1!$C$11+INDEX(ChangeFactor!$G$6:$G$17,C49)*MAR1!$E$11*L49)</f>
        <v/>
      </c>
    </row>
    <row r="50">
      <c r="A50" s="6">
        <f>Data!U50</f>
        <v/>
      </c>
      <c r="B50" s="6">
        <f>MOD(A50-1,365)+1</f>
        <v/>
      </c>
      <c r="C50" s="6">
        <f>MATCH(B50,Markov!$C$6:$C$17,1)</f>
        <v/>
      </c>
      <c r="D50" s="16">
        <f>Data!V50</f>
        <v/>
      </c>
      <c r="E50" s="6">
        <f>IF(D50&lt;IF(E49=1,INDEX(Markov!$I$6:$I$17,C50),INDEX(Markov!$H$6:$H$17,C50)),1,0)</f>
        <v/>
      </c>
      <c r="F50" s="12">
        <f>IF(E50=1,GAMMA.INV(Data!W50,INDEX(Markov!$Q$6:$Q$17,C50),INDEX(Markov!$R$6:$R$17,C50)),0)</f>
        <v/>
      </c>
      <c r="G50" s="6">
        <f>IF(D50&lt;IF(G49=1,INDEX(ChangeFactor!$O$6:$O$17,C50),INDEX(ChangeFactor!$N$6:$N$17,C50)),1,0)</f>
        <v/>
      </c>
      <c r="H50" s="12">
        <f>IF(G50=1,GAMMA.INV(Data!W50,INDEX(ChangeFactor!$R$6:$R$17,C50),INDEX(ChangeFactor!$S$6:$S$17,C50)),0)</f>
        <v/>
      </c>
      <c r="I50" s="7">
        <f>NORM.S.INV(Data!X50)</f>
        <v/>
      </c>
      <c r="J50" s="7">
        <f>NORM.S.INV(Data!Y50)</f>
        <v/>
      </c>
      <c r="K50" s="7">
        <f>NORM.S.INV(Data!Z50)</f>
        <v/>
      </c>
      <c r="L50" s="7">
        <f>MAR1!$B$32*L49+MAR1!$C$32*M49+MAR1!$D$32*N49+MAR1!$B$42*I50+MAR1!$C$42*J50+MAR1!$D$42*K50</f>
        <v/>
      </c>
      <c r="M50" s="7">
        <f>MAR1!$B$33*L49+MAR1!$C$33*M49+MAR1!$D$33*N49+MAR1!$B$43*I50+MAR1!$C$43*J50+MAR1!$D$43*K50</f>
        <v/>
      </c>
      <c r="N50" s="7">
        <f>MAR1!$B$34*L49+MAR1!$C$34*M49+MAR1!$D$34*N49+MAR1!$B$44*I50+MAR1!$C$44*J50+MAR1!$D$44*K50</f>
        <v/>
      </c>
      <c r="O50" s="12">
        <f>MAR1!$B$5+MAR1!$C$5*COS(2*PI()*B50/365)+MAR1!$D$5*SIN(2*PI()*B50/365)+IF(E50=1,MAR1!$B$11+MAR1!$D$11*L50,MAR1!$C$11+MAR1!$E$11*L50)</f>
        <v/>
      </c>
      <c r="P50" s="12">
        <f>MAR1!$B$6+MAR1!$C$6*COS(2*PI()*B50/365)+MAR1!$D$6*SIN(2*PI()*B50/365)+IF(E50=1,MAR1!$B$12+MAR1!$D$12*M50,MAR1!$C$12+MAR1!$E$12*M50)</f>
        <v/>
      </c>
      <c r="Q50" s="12">
        <f>MAR1!$B$7+MAR1!$C$7*COS(2*PI()*B50/365)+MAR1!$D$7*SIN(2*PI()*B50/365)+IF(E50=1,MAR1!$B$13+MAR1!$D$13*N50,MAR1!$C$13+MAR1!$E$13*N50)</f>
        <v/>
      </c>
      <c r="R50" s="12">
        <f>MAR1!$B$5+MAR1!$C$5*COS(2*PI()*B50/365)+MAR1!$D$5*SIN(2*PI()*B50/365)+INDEX(ChangeFactor!$F$6:$F$17,C50)+IF(G50=1,MAR1!$B$11+INDEX(ChangeFactor!$G$6:$G$17,C50)*MAR1!$D$11*L50,MAR1!$C$11+INDEX(ChangeFactor!$G$6:$G$17,C50)*MAR1!$E$11*L50)</f>
        <v/>
      </c>
    </row>
    <row r="51">
      <c r="A51" s="6">
        <f>Data!U51</f>
        <v/>
      </c>
      <c r="B51" s="6">
        <f>MOD(A51-1,365)+1</f>
        <v/>
      </c>
      <c r="C51" s="6">
        <f>MATCH(B51,Markov!$C$6:$C$17,1)</f>
        <v/>
      </c>
      <c r="D51" s="16">
        <f>Data!V51</f>
        <v/>
      </c>
      <c r="E51" s="6">
        <f>IF(D51&lt;IF(E50=1,INDEX(Markov!$I$6:$I$17,C51),INDEX(Markov!$H$6:$H$17,C51)),1,0)</f>
        <v/>
      </c>
      <c r="F51" s="12">
        <f>IF(E51=1,GAMMA.INV(Data!W51,INDEX(Markov!$Q$6:$Q$17,C51),INDEX(Markov!$R$6:$R$17,C51)),0)</f>
        <v/>
      </c>
      <c r="G51" s="6">
        <f>IF(D51&lt;IF(G50=1,INDEX(ChangeFactor!$O$6:$O$17,C51),INDEX(ChangeFactor!$N$6:$N$17,C51)),1,0)</f>
        <v/>
      </c>
      <c r="H51" s="12">
        <f>IF(G51=1,GAMMA.INV(Data!W51,INDEX(ChangeFactor!$R$6:$R$17,C51),INDEX(ChangeFactor!$S$6:$S$17,C51)),0)</f>
        <v/>
      </c>
      <c r="I51" s="7">
        <f>NORM.S.INV(Data!X51)</f>
        <v/>
      </c>
      <c r="J51" s="7">
        <f>NORM.S.INV(Data!Y51)</f>
        <v/>
      </c>
      <c r="K51" s="7">
        <f>NORM.S.INV(Data!Z51)</f>
        <v/>
      </c>
      <c r="L51" s="7">
        <f>MAR1!$B$32*L50+MAR1!$C$32*M50+MAR1!$D$32*N50+MAR1!$B$42*I51+MAR1!$C$42*J51+MAR1!$D$42*K51</f>
        <v/>
      </c>
      <c r="M51" s="7">
        <f>MAR1!$B$33*L50+MAR1!$C$33*M50+MAR1!$D$33*N50+MAR1!$B$43*I51+MAR1!$C$43*J51+MAR1!$D$43*K51</f>
        <v/>
      </c>
      <c r="N51" s="7">
        <f>MAR1!$B$34*L50+MAR1!$C$34*M50+MAR1!$D$34*N50+MAR1!$B$44*I51+MAR1!$C$44*J51+MAR1!$D$44*K51</f>
        <v/>
      </c>
      <c r="O51" s="12">
        <f>MAR1!$B$5+MAR1!$C$5*COS(2*PI()*B51/365)+MAR1!$D$5*SIN(2*PI()*B51/365)+IF(E51=1,MAR1!$B$11+MAR1!$D$11*L51,MAR1!$C$11+MAR1!$E$11*L51)</f>
        <v/>
      </c>
      <c r="P51" s="12">
        <f>MAR1!$B$6+MAR1!$C$6*COS(2*PI()*B51/365)+MAR1!$D$6*SIN(2*PI()*B51/365)+IF(E51=1,MAR1!$B$12+MAR1!$D$12*M51,MAR1!$C$12+MAR1!$E$12*M51)</f>
        <v/>
      </c>
      <c r="Q51" s="12">
        <f>MAR1!$B$7+MAR1!$C$7*COS(2*PI()*B51/365)+MAR1!$D$7*SIN(2*PI()*B51/365)+IF(E51=1,MAR1!$B$13+MAR1!$D$13*N51,MAR1!$C$13+MAR1!$E$13*N51)</f>
        <v/>
      </c>
      <c r="R51" s="12">
        <f>MAR1!$B$5+MAR1!$C$5*COS(2*PI()*B51/365)+MAR1!$D$5*SIN(2*PI()*B51/365)+INDEX(ChangeFactor!$F$6:$F$17,C51)+IF(G51=1,MAR1!$B$11+INDEX(ChangeFactor!$G$6:$G$17,C51)*MAR1!$D$11*L51,MAR1!$C$11+INDEX(ChangeFactor!$G$6:$G$17,C51)*MAR1!$E$11*L51)</f>
        <v/>
      </c>
    </row>
    <row r="52">
      <c r="A52" s="6">
        <f>Data!U52</f>
        <v/>
      </c>
      <c r="B52" s="6">
        <f>MOD(A52-1,365)+1</f>
        <v/>
      </c>
      <c r="C52" s="6">
        <f>MATCH(B52,Markov!$C$6:$C$17,1)</f>
        <v/>
      </c>
      <c r="D52" s="16">
        <f>Data!V52</f>
        <v/>
      </c>
      <c r="E52" s="6">
        <f>IF(D52&lt;IF(E51=1,INDEX(Markov!$I$6:$I$17,C52),INDEX(Markov!$H$6:$H$17,C52)),1,0)</f>
        <v/>
      </c>
      <c r="F52" s="12">
        <f>IF(E52=1,GAMMA.INV(Data!W52,INDEX(Markov!$Q$6:$Q$17,C52),INDEX(Markov!$R$6:$R$17,C52)),0)</f>
        <v/>
      </c>
      <c r="G52" s="6">
        <f>IF(D52&lt;IF(G51=1,INDEX(ChangeFactor!$O$6:$O$17,C52),INDEX(ChangeFactor!$N$6:$N$17,C52)),1,0)</f>
        <v/>
      </c>
      <c r="H52" s="12">
        <f>IF(G52=1,GAMMA.INV(Data!W52,INDEX(ChangeFactor!$R$6:$R$17,C52),INDEX(ChangeFactor!$S$6:$S$17,C52)),0)</f>
        <v/>
      </c>
      <c r="I52" s="7">
        <f>NORM.S.INV(Data!X52)</f>
        <v/>
      </c>
      <c r="J52" s="7">
        <f>NORM.S.INV(Data!Y52)</f>
        <v/>
      </c>
      <c r="K52" s="7">
        <f>NORM.S.INV(Data!Z52)</f>
        <v/>
      </c>
      <c r="L52" s="7">
        <f>MAR1!$B$32*L51+MAR1!$C$32*M51+MAR1!$D$32*N51+MAR1!$B$42*I52+MAR1!$C$42*J52+MAR1!$D$42*K52</f>
        <v/>
      </c>
      <c r="M52" s="7">
        <f>MAR1!$B$33*L51+MAR1!$C$33*M51+MAR1!$D$33*N51+MAR1!$B$43*I52+MAR1!$C$43*J52+MAR1!$D$43*K52</f>
        <v/>
      </c>
      <c r="N52" s="7">
        <f>MAR1!$B$34*L51+MAR1!$C$34*M51+MAR1!$D$34*N51+MAR1!$B$44*I52+MAR1!$C$44*J52+MAR1!$D$44*K52</f>
        <v/>
      </c>
      <c r="O52" s="12">
        <f>MAR1!$B$5+MAR1!$C$5*COS(2*PI()*B52/365)+MAR1!$D$5*SIN(2*PI()*B52/365)+IF(E52=1,MAR1!$B$11+MAR1!$D$11*L52,MAR1!$C$11+MAR1!$E$11*L52)</f>
        <v/>
      </c>
      <c r="P52" s="12">
        <f>MAR1!$B$6+MAR1!$C$6*COS(2*PI()*B52/365)+MAR1!$D$6*SIN(2*PI()*B52/365)+IF(E52=1,MAR1!$B$12+MAR1!$D$12*M52,MAR1!$C$12+MAR1!$E$12*M52)</f>
        <v/>
      </c>
      <c r="Q52" s="12">
        <f>MAR1!$B$7+MAR1!$C$7*COS(2*PI()*B52/365)+MAR1!$D$7*SIN(2*PI()*B52/365)+IF(E52=1,MAR1!$B$13+MAR1!$D$13*N52,MAR1!$C$13+MAR1!$E$13*N52)</f>
        <v/>
      </c>
      <c r="R52" s="12">
        <f>MAR1!$B$5+MAR1!$C$5*COS(2*PI()*B52/365)+MAR1!$D$5*SIN(2*PI()*B52/365)+INDEX(ChangeFactor!$F$6:$F$17,C52)+IF(G52=1,MAR1!$B$11+INDEX(ChangeFactor!$G$6:$G$17,C52)*MAR1!$D$11*L52,MAR1!$C$11+INDEX(ChangeFactor!$G$6:$G$17,C52)*MAR1!$E$11*L52)</f>
        <v/>
      </c>
    </row>
    <row r="53">
      <c r="A53" s="6">
        <f>Data!U53</f>
        <v/>
      </c>
      <c r="B53" s="6">
        <f>MOD(A53-1,365)+1</f>
        <v/>
      </c>
      <c r="C53" s="6">
        <f>MATCH(B53,Markov!$C$6:$C$17,1)</f>
        <v/>
      </c>
      <c r="D53" s="16">
        <f>Data!V53</f>
        <v/>
      </c>
      <c r="E53" s="6">
        <f>IF(D53&lt;IF(E52=1,INDEX(Markov!$I$6:$I$17,C53),INDEX(Markov!$H$6:$H$17,C53)),1,0)</f>
        <v/>
      </c>
      <c r="F53" s="12">
        <f>IF(E53=1,GAMMA.INV(Data!W53,INDEX(Markov!$Q$6:$Q$17,C53),INDEX(Markov!$R$6:$R$17,C53)),0)</f>
        <v/>
      </c>
      <c r="G53" s="6">
        <f>IF(D53&lt;IF(G52=1,INDEX(ChangeFactor!$O$6:$O$17,C53),INDEX(ChangeFactor!$N$6:$N$17,C53)),1,0)</f>
        <v/>
      </c>
      <c r="H53" s="12">
        <f>IF(G53=1,GAMMA.INV(Data!W53,INDEX(ChangeFactor!$R$6:$R$17,C53),INDEX(ChangeFactor!$S$6:$S$17,C53)),0)</f>
        <v/>
      </c>
      <c r="I53" s="7">
        <f>NORM.S.INV(Data!X53)</f>
        <v/>
      </c>
      <c r="J53" s="7">
        <f>NORM.S.INV(Data!Y53)</f>
        <v/>
      </c>
      <c r="K53" s="7">
        <f>NORM.S.INV(Data!Z53)</f>
        <v/>
      </c>
      <c r="L53" s="7">
        <f>MAR1!$B$32*L52+MAR1!$C$32*M52+MAR1!$D$32*N52+MAR1!$B$42*I53+MAR1!$C$42*J53+MAR1!$D$42*K53</f>
        <v/>
      </c>
      <c r="M53" s="7">
        <f>MAR1!$B$33*L52+MAR1!$C$33*M52+MAR1!$D$33*N52+MAR1!$B$43*I53+MAR1!$C$43*J53+MAR1!$D$43*K53</f>
        <v/>
      </c>
      <c r="N53" s="7">
        <f>MAR1!$B$34*L52+MAR1!$C$34*M52+MAR1!$D$34*N52+MAR1!$B$44*I53+MAR1!$C$44*J53+MAR1!$D$44*K53</f>
        <v/>
      </c>
      <c r="O53" s="12">
        <f>MAR1!$B$5+MAR1!$C$5*COS(2*PI()*B53/365)+MAR1!$D$5*SIN(2*PI()*B53/365)+IF(E53=1,MAR1!$B$11+MAR1!$D$11*L53,MAR1!$C$11+MAR1!$E$11*L53)</f>
        <v/>
      </c>
      <c r="P53" s="12">
        <f>MAR1!$B$6+MAR1!$C$6*COS(2*PI()*B53/365)+MAR1!$D$6*SIN(2*PI()*B53/365)+IF(E53=1,MAR1!$B$12+MAR1!$D$12*M53,MAR1!$C$12+MAR1!$E$12*M53)</f>
        <v/>
      </c>
      <c r="Q53" s="12">
        <f>MAR1!$B$7+MAR1!$C$7*COS(2*PI()*B53/365)+MAR1!$D$7*SIN(2*PI()*B53/365)+IF(E53=1,MAR1!$B$13+MAR1!$D$13*N53,MAR1!$C$13+MAR1!$E$13*N53)</f>
        <v/>
      </c>
      <c r="R53" s="12">
        <f>MAR1!$B$5+MAR1!$C$5*COS(2*PI()*B53/365)+MAR1!$D$5*SIN(2*PI()*B53/365)+INDEX(ChangeFactor!$F$6:$F$17,C53)+IF(G53=1,MAR1!$B$11+INDEX(ChangeFactor!$G$6:$G$17,C53)*MAR1!$D$11*L53,MAR1!$C$11+INDEX(ChangeFactor!$G$6:$G$17,C53)*MAR1!$E$11*L53)</f>
        <v/>
      </c>
    </row>
    <row r="54">
      <c r="A54" s="6">
        <f>Data!U54</f>
        <v/>
      </c>
      <c r="B54" s="6">
        <f>MOD(A54-1,365)+1</f>
        <v/>
      </c>
      <c r="C54" s="6">
        <f>MATCH(B54,Markov!$C$6:$C$17,1)</f>
        <v/>
      </c>
      <c r="D54" s="16">
        <f>Data!V54</f>
        <v/>
      </c>
      <c r="E54" s="6">
        <f>IF(D54&lt;IF(E53=1,INDEX(Markov!$I$6:$I$17,C54),INDEX(Markov!$H$6:$H$17,C54)),1,0)</f>
        <v/>
      </c>
      <c r="F54" s="12">
        <f>IF(E54=1,GAMMA.INV(Data!W54,INDEX(Markov!$Q$6:$Q$17,C54),INDEX(Markov!$R$6:$R$17,C54)),0)</f>
        <v/>
      </c>
      <c r="G54" s="6">
        <f>IF(D54&lt;IF(G53=1,INDEX(ChangeFactor!$O$6:$O$17,C54),INDEX(ChangeFactor!$N$6:$N$17,C54)),1,0)</f>
        <v/>
      </c>
      <c r="H54" s="12">
        <f>IF(G54=1,GAMMA.INV(Data!W54,INDEX(ChangeFactor!$R$6:$R$17,C54),INDEX(ChangeFactor!$S$6:$S$17,C54)),0)</f>
        <v/>
      </c>
      <c r="I54" s="7">
        <f>NORM.S.INV(Data!X54)</f>
        <v/>
      </c>
      <c r="J54" s="7">
        <f>NORM.S.INV(Data!Y54)</f>
        <v/>
      </c>
      <c r="K54" s="7">
        <f>NORM.S.INV(Data!Z54)</f>
        <v/>
      </c>
      <c r="L54" s="7">
        <f>MAR1!$B$32*L53+MAR1!$C$32*M53+MAR1!$D$32*N53+MAR1!$B$42*I54+MAR1!$C$42*J54+MAR1!$D$42*K54</f>
        <v/>
      </c>
      <c r="M54" s="7">
        <f>MAR1!$B$33*L53+MAR1!$C$33*M53+MAR1!$D$33*N53+MAR1!$B$43*I54+MAR1!$C$43*J54+MAR1!$D$43*K54</f>
        <v/>
      </c>
      <c r="N54" s="7">
        <f>MAR1!$B$34*L53+MAR1!$C$34*M53+MAR1!$D$34*N53+MAR1!$B$44*I54+MAR1!$C$44*J54+MAR1!$D$44*K54</f>
        <v/>
      </c>
      <c r="O54" s="12">
        <f>MAR1!$B$5+MAR1!$C$5*COS(2*PI()*B54/365)+MAR1!$D$5*SIN(2*PI()*B54/365)+IF(E54=1,MAR1!$B$11+MAR1!$D$11*L54,MAR1!$C$11+MAR1!$E$11*L54)</f>
        <v/>
      </c>
      <c r="P54" s="12">
        <f>MAR1!$B$6+MAR1!$C$6*COS(2*PI()*B54/365)+MAR1!$D$6*SIN(2*PI()*B54/365)+IF(E54=1,MAR1!$B$12+MAR1!$D$12*M54,MAR1!$C$12+MAR1!$E$12*M54)</f>
        <v/>
      </c>
      <c r="Q54" s="12">
        <f>MAR1!$B$7+MAR1!$C$7*COS(2*PI()*B54/365)+MAR1!$D$7*SIN(2*PI()*B54/365)+IF(E54=1,MAR1!$B$13+MAR1!$D$13*N54,MAR1!$C$13+MAR1!$E$13*N54)</f>
        <v/>
      </c>
      <c r="R54" s="12">
        <f>MAR1!$B$5+MAR1!$C$5*COS(2*PI()*B54/365)+MAR1!$D$5*SIN(2*PI()*B54/365)+INDEX(ChangeFactor!$F$6:$F$17,C54)+IF(G54=1,MAR1!$B$11+INDEX(ChangeFactor!$G$6:$G$17,C54)*MAR1!$D$11*L54,MAR1!$C$11+INDEX(ChangeFactor!$G$6:$G$17,C54)*MAR1!$E$11*L54)</f>
        <v/>
      </c>
    </row>
    <row r="55">
      <c r="A55" s="6">
        <f>Data!U55</f>
        <v/>
      </c>
      <c r="B55" s="6">
        <f>MOD(A55-1,365)+1</f>
        <v/>
      </c>
      <c r="C55" s="6">
        <f>MATCH(B55,Markov!$C$6:$C$17,1)</f>
        <v/>
      </c>
      <c r="D55" s="16">
        <f>Data!V55</f>
        <v/>
      </c>
      <c r="E55" s="6">
        <f>IF(D55&lt;IF(E54=1,INDEX(Markov!$I$6:$I$17,C55),INDEX(Markov!$H$6:$H$17,C55)),1,0)</f>
        <v/>
      </c>
      <c r="F55" s="12">
        <f>IF(E55=1,GAMMA.INV(Data!W55,INDEX(Markov!$Q$6:$Q$17,C55),INDEX(Markov!$R$6:$R$17,C55)),0)</f>
        <v/>
      </c>
      <c r="G55" s="6">
        <f>IF(D55&lt;IF(G54=1,INDEX(ChangeFactor!$O$6:$O$17,C55),INDEX(ChangeFactor!$N$6:$N$17,C55)),1,0)</f>
        <v/>
      </c>
      <c r="H55" s="12">
        <f>IF(G55=1,GAMMA.INV(Data!W55,INDEX(ChangeFactor!$R$6:$R$17,C55),INDEX(ChangeFactor!$S$6:$S$17,C55)),0)</f>
        <v/>
      </c>
      <c r="I55" s="7">
        <f>NORM.S.INV(Data!X55)</f>
        <v/>
      </c>
      <c r="J55" s="7">
        <f>NORM.S.INV(Data!Y55)</f>
        <v/>
      </c>
      <c r="K55" s="7">
        <f>NORM.S.INV(Data!Z55)</f>
        <v/>
      </c>
      <c r="L55" s="7">
        <f>MAR1!$B$32*L54+MAR1!$C$32*M54+MAR1!$D$32*N54+MAR1!$B$42*I55+MAR1!$C$42*J55+MAR1!$D$42*K55</f>
        <v/>
      </c>
      <c r="M55" s="7">
        <f>MAR1!$B$33*L54+MAR1!$C$33*M54+MAR1!$D$33*N54+MAR1!$B$43*I55+MAR1!$C$43*J55+MAR1!$D$43*K55</f>
        <v/>
      </c>
      <c r="N55" s="7">
        <f>MAR1!$B$34*L54+MAR1!$C$34*M54+MAR1!$D$34*N54+MAR1!$B$44*I55+MAR1!$C$44*J55+MAR1!$D$44*K55</f>
        <v/>
      </c>
      <c r="O55" s="12">
        <f>MAR1!$B$5+MAR1!$C$5*COS(2*PI()*B55/365)+MAR1!$D$5*SIN(2*PI()*B55/365)+IF(E55=1,MAR1!$B$11+MAR1!$D$11*L55,MAR1!$C$11+MAR1!$E$11*L55)</f>
        <v/>
      </c>
      <c r="P55" s="12">
        <f>MAR1!$B$6+MAR1!$C$6*COS(2*PI()*B55/365)+MAR1!$D$6*SIN(2*PI()*B55/365)+IF(E55=1,MAR1!$B$12+MAR1!$D$12*M55,MAR1!$C$12+MAR1!$E$12*M55)</f>
        <v/>
      </c>
      <c r="Q55" s="12">
        <f>MAR1!$B$7+MAR1!$C$7*COS(2*PI()*B55/365)+MAR1!$D$7*SIN(2*PI()*B55/365)+IF(E55=1,MAR1!$B$13+MAR1!$D$13*N55,MAR1!$C$13+MAR1!$E$13*N55)</f>
        <v/>
      </c>
      <c r="R55" s="12">
        <f>MAR1!$B$5+MAR1!$C$5*COS(2*PI()*B55/365)+MAR1!$D$5*SIN(2*PI()*B55/365)+INDEX(ChangeFactor!$F$6:$F$17,C55)+IF(G55=1,MAR1!$B$11+INDEX(ChangeFactor!$G$6:$G$17,C55)*MAR1!$D$11*L55,MAR1!$C$11+INDEX(ChangeFactor!$G$6:$G$17,C55)*MAR1!$E$11*L55)</f>
        <v/>
      </c>
    </row>
    <row r="56">
      <c r="A56" s="6">
        <f>Data!U56</f>
        <v/>
      </c>
      <c r="B56" s="6">
        <f>MOD(A56-1,365)+1</f>
        <v/>
      </c>
      <c r="C56" s="6">
        <f>MATCH(B56,Markov!$C$6:$C$17,1)</f>
        <v/>
      </c>
      <c r="D56" s="16">
        <f>Data!V56</f>
        <v/>
      </c>
      <c r="E56" s="6">
        <f>IF(D56&lt;IF(E55=1,INDEX(Markov!$I$6:$I$17,C56),INDEX(Markov!$H$6:$H$17,C56)),1,0)</f>
        <v/>
      </c>
      <c r="F56" s="12">
        <f>IF(E56=1,GAMMA.INV(Data!W56,INDEX(Markov!$Q$6:$Q$17,C56),INDEX(Markov!$R$6:$R$17,C56)),0)</f>
        <v/>
      </c>
      <c r="G56" s="6">
        <f>IF(D56&lt;IF(G55=1,INDEX(ChangeFactor!$O$6:$O$17,C56),INDEX(ChangeFactor!$N$6:$N$17,C56)),1,0)</f>
        <v/>
      </c>
      <c r="H56" s="12">
        <f>IF(G56=1,GAMMA.INV(Data!W56,INDEX(ChangeFactor!$R$6:$R$17,C56),INDEX(ChangeFactor!$S$6:$S$17,C56)),0)</f>
        <v/>
      </c>
      <c r="I56" s="7">
        <f>NORM.S.INV(Data!X56)</f>
        <v/>
      </c>
      <c r="J56" s="7">
        <f>NORM.S.INV(Data!Y56)</f>
        <v/>
      </c>
      <c r="K56" s="7">
        <f>NORM.S.INV(Data!Z56)</f>
        <v/>
      </c>
      <c r="L56" s="7">
        <f>MAR1!$B$32*L55+MAR1!$C$32*M55+MAR1!$D$32*N55+MAR1!$B$42*I56+MAR1!$C$42*J56+MAR1!$D$42*K56</f>
        <v/>
      </c>
      <c r="M56" s="7">
        <f>MAR1!$B$33*L55+MAR1!$C$33*M55+MAR1!$D$33*N55+MAR1!$B$43*I56+MAR1!$C$43*J56+MAR1!$D$43*K56</f>
        <v/>
      </c>
      <c r="N56" s="7">
        <f>MAR1!$B$34*L55+MAR1!$C$34*M55+MAR1!$D$34*N55+MAR1!$B$44*I56+MAR1!$C$44*J56+MAR1!$D$44*K56</f>
        <v/>
      </c>
      <c r="O56" s="12">
        <f>MAR1!$B$5+MAR1!$C$5*COS(2*PI()*B56/365)+MAR1!$D$5*SIN(2*PI()*B56/365)+IF(E56=1,MAR1!$B$11+MAR1!$D$11*L56,MAR1!$C$11+MAR1!$E$11*L56)</f>
        <v/>
      </c>
      <c r="P56" s="12">
        <f>MAR1!$B$6+MAR1!$C$6*COS(2*PI()*B56/365)+MAR1!$D$6*SIN(2*PI()*B56/365)+IF(E56=1,MAR1!$B$12+MAR1!$D$12*M56,MAR1!$C$12+MAR1!$E$12*M56)</f>
        <v/>
      </c>
      <c r="Q56" s="12">
        <f>MAR1!$B$7+MAR1!$C$7*COS(2*PI()*B56/365)+MAR1!$D$7*SIN(2*PI()*B56/365)+IF(E56=1,MAR1!$B$13+MAR1!$D$13*N56,MAR1!$C$13+MAR1!$E$13*N56)</f>
        <v/>
      </c>
      <c r="R56" s="12">
        <f>MAR1!$B$5+MAR1!$C$5*COS(2*PI()*B56/365)+MAR1!$D$5*SIN(2*PI()*B56/365)+INDEX(ChangeFactor!$F$6:$F$17,C56)+IF(G56=1,MAR1!$B$11+INDEX(ChangeFactor!$G$6:$G$17,C56)*MAR1!$D$11*L56,MAR1!$C$11+INDEX(ChangeFactor!$G$6:$G$17,C56)*MAR1!$E$11*L56)</f>
        <v/>
      </c>
    </row>
    <row r="57">
      <c r="A57" s="6">
        <f>Data!U57</f>
        <v/>
      </c>
      <c r="B57" s="6">
        <f>MOD(A57-1,365)+1</f>
        <v/>
      </c>
      <c r="C57" s="6">
        <f>MATCH(B57,Markov!$C$6:$C$17,1)</f>
        <v/>
      </c>
      <c r="D57" s="16">
        <f>Data!V57</f>
        <v/>
      </c>
      <c r="E57" s="6">
        <f>IF(D57&lt;IF(E56=1,INDEX(Markov!$I$6:$I$17,C57),INDEX(Markov!$H$6:$H$17,C57)),1,0)</f>
        <v/>
      </c>
      <c r="F57" s="12">
        <f>IF(E57=1,GAMMA.INV(Data!W57,INDEX(Markov!$Q$6:$Q$17,C57),INDEX(Markov!$R$6:$R$17,C57)),0)</f>
        <v/>
      </c>
      <c r="G57" s="6">
        <f>IF(D57&lt;IF(G56=1,INDEX(ChangeFactor!$O$6:$O$17,C57),INDEX(ChangeFactor!$N$6:$N$17,C57)),1,0)</f>
        <v/>
      </c>
      <c r="H57" s="12">
        <f>IF(G57=1,GAMMA.INV(Data!W57,INDEX(ChangeFactor!$R$6:$R$17,C57),INDEX(ChangeFactor!$S$6:$S$17,C57)),0)</f>
        <v/>
      </c>
      <c r="I57" s="7">
        <f>NORM.S.INV(Data!X57)</f>
        <v/>
      </c>
      <c r="J57" s="7">
        <f>NORM.S.INV(Data!Y57)</f>
        <v/>
      </c>
      <c r="K57" s="7">
        <f>NORM.S.INV(Data!Z57)</f>
        <v/>
      </c>
      <c r="L57" s="7">
        <f>MAR1!$B$32*L56+MAR1!$C$32*M56+MAR1!$D$32*N56+MAR1!$B$42*I57+MAR1!$C$42*J57+MAR1!$D$42*K57</f>
        <v/>
      </c>
      <c r="M57" s="7">
        <f>MAR1!$B$33*L56+MAR1!$C$33*M56+MAR1!$D$33*N56+MAR1!$B$43*I57+MAR1!$C$43*J57+MAR1!$D$43*K57</f>
        <v/>
      </c>
      <c r="N57" s="7">
        <f>MAR1!$B$34*L56+MAR1!$C$34*M56+MAR1!$D$34*N56+MAR1!$B$44*I57+MAR1!$C$44*J57+MAR1!$D$44*K57</f>
        <v/>
      </c>
      <c r="O57" s="12">
        <f>MAR1!$B$5+MAR1!$C$5*COS(2*PI()*B57/365)+MAR1!$D$5*SIN(2*PI()*B57/365)+IF(E57=1,MAR1!$B$11+MAR1!$D$11*L57,MAR1!$C$11+MAR1!$E$11*L57)</f>
        <v/>
      </c>
      <c r="P57" s="12">
        <f>MAR1!$B$6+MAR1!$C$6*COS(2*PI()*B57/365)+MAR1!$D$6*SIN(2*PI()*B57/365)+IF(E57=1,MAR1!$B$12+MAR1!$D$12*M57,MAR1!$C$12+MAR1!$E$12*M57)</f>
        <v/>
      </c>
      <c r="Q57" s="12">
        <f>MAR1!$B$7+MAR1!$C$7*COS(2*PI()*B57/365)+MAR1!$D$7*SIN(2*PI()*B57/365)+IF(E57=1,MAR1!$B$13+MAR1!$D$13*N57,MAR1!$C$13+MAR1!$E$13*N57)</f>
        <v/>
      </c>
      <c r="R57" s="12">
        <f>MAR1!$B$5+MAR1!$C$5*COS(2*PI()*B57/365)+MAR1!$D$5*SIN(2*PI()*B57/365)+INDEX(ChangeFactor!$F$6:$F$17,C57)+IF(G57=1,MAR1!$B$11+INDEX(ChangeFactor!$G$6:$G$17,C57)*MAR1!$D$11*L57,MAR1!$C$11+INDEX(ChangeFactor!$G$6:$G$17,C57)*MAR1!$E$11*L57)</f>
        <v/>
      </c>
    </row>
    <row r="58">
      <c r="A58" s="6">
        <f>Data!U58</f>
        <v/>
      </c>
      <c r="B58" s="6">
        <f>MOD(A58-1,365)+1</f>
        <v/>
      </c>
      <c r="C58" s="6">
        <f>MATCH(B58,Markov!$C$6:$C$17,1)</f>
        <v/>
      </c>
      <c r="D58" s="16">
        <f>Data!V58</f>
        <v/>
      </c>
      <c r="E58" s="6">
        <f>IF(D58&lt;IF(E57=1,INDEX(Markov!$I$6:$I$17,C58),INDEX(Markov!$H$6:$H$17,C58)),1,0)</f>
        <v/>
      </c>
      <c r="F58" s="12">
        <f>IF(E58=1,GAMMA.INV(Data!W58,INDEX(Markov!$Q$6:$Q$17,C58),INDEX(Markov!$R$6:$R$17,C58)),0)</f>
        <v/>
      </c>
      <c r="G58" s="6">
        <f>IF(D58&lt;IF(G57=1,INDEX(ChangeFactor!$O$6:$O$17,C58),INDEX(ChangeFactor!$N$6:$N$17,C58)),1,0)</f>
        <v/>
      </c>
      <c r="H58" s="12">
        <f>IF(G58=1,GAMMA.INV(Data!W58,INDEX(ChangeFactor!$R$6:$R$17,C58),INDEX(ChangeFactor!$S$6:$S$17,C58)),0)</f>
        <v/>
      </c>
      <c r="I58" s="7">
        <f>NORM.S.INV(Data!X58)</f>
        <v/>
      </c>
      <c r="J58" s="7">
        <f>NORM.S.INV(Data!Y58)</f>
        <v/>
      </c>
      <c r="K58" s="7">
        <f>NORM.S.INV(Data!Z58)</f>
        <v/>
      </c>
      <c r="L58" s="7">
        <f>MAR1!$B$32*L57+MAR1!$C$32*M57+MAR1!$D$32*N57+MAR1!$B$42*I58+MAR1!$C$42*J58+MAR1!$D$42*K58</f>
        <v/>
      </c>
      <c r="M58" s="7">
        <f>MAR1!$B$33*L57+MAR1!$C$33*M57+MAR1!$D$33*N57+MAR1!$B$43*I58+MAR1!$C$43*J58+MAR1!$D$43*K58</f>
        <v/>
      </c>
      <c r="N58" s="7">
        <f>MAR1!$B$34*L57+MAR1!$C$34*M57+MAR1!$D$34*N57+MAR1!$B$44*I58+MAR1!$C$44*J58+MAR1!$D$44*K58</f>
        <v/>
      </c>
      <c r="O58" s="12">
        <f>MAR1!$B$5+MAR1!$C$5*COS(2*PI()*B58/365)+MAR1!$D$5*SIN(2*PI()*B58/365)+IF(E58=1,MAR1!$B$11+MAR1!$D$11*L58,MAR1!$C$11+MAR1!$E$11*L58)</f>
        <v/>
      </c>
      <c r="P58" s="12">
        <f>MAR1!$B$6+MAR1!$C$6*COS(2*PI()*B58/365)+MAR1!$D$6*SIN(2*PI()*B58/365)+IF(E58=1,MAR1!$B$12+MAR1!$D$12*M58,MAR1!$C$12+MAR1!$E$12*M58)</f>
        <v/>
      </c>
      <c r="Q58" s="12">
        <f>MAR1!$B$7+MAR1!$C$7*COS(2*PI()*B58/365)+MAR1!$D$7*SIN(2*PI()*B58/365)+IF(E58=1,MAR1!$B$13+MAR1!$D$13*N58,MAR1!$C$13+MAR1!$E$13*N58)</f>
        <v/>
      </c>
      <c r="R58" s="12">
        <f>MAR1!$B$5+MAR1!$C$5*COS(2*PI()*B58/365)+MAR1!$D$5*SIN(2*PI()*B58/365)+INDEX(ChangeFactor!$F$6:$F$17,C58)+IF(G58=1,MAR1!$B$11+INDEX(ChangeFactor!$G$6:$G$17,C58)*MAR1!$D$11*L58,MAR1!$C$11+INDEX(ChangeFactor!$G$6:$G$17,C58)*MAR1!$E$11*L58)</f>
        <v/>
      </c>
    </row>
    <row r="59">
      <c r="A59" s="6">
        <f>Data!U59</f>
        <v/>
      </c>
      <c r="B59" s="6">
        <f>MOD(A59-1,365)+1</f>
        <v/>
      </c>
      <c r="C59" s="6">
        <f>MATCH(B59,Markov!$C$6:$C$17,1)</f>
        <v/>
      </c>
      <c r="D59" s="16">
        <f>Data!V59</f>
        <v/>
      </c>
      <c r="E59" s="6">
        <f>IF(D59&lt;IF(E58=1,INDEX(Markov!$I$6:$I$17,C59),INDEX(Markov!$H$6:$H$17,C59)),1,0)</f>
        <v/>
      </c>
      <c r="F59" s="12">
        <f>IF(E59=1,GAMMA.INV(Data!W59,INDEX(Markov!$Q$6:$Q$17,C59),INDEX(Markov!$R$6:$R$17,C59)),0)</f>
        <v/>
      </c>
      <c r="G59" s="6">
        <f>IF(D59&lt;IF(G58=1,INDEX(ChangeFactor!$O$6:$O$17,C59),INDEX(ChangeFactor!$N$6:$N$17,C59)),1,0)</f>
        <v/>
      </c>
      <c r="H59" s="12">
        <f>IF(G59=1,GAMMA.INV(Data!W59,INDEX(ChangeFactor!$R$6:$R$17,C59),INDEX(ChangeFactor!$S$6:$S$17,C59)),0)</f>
        <v/>
      </c>
      <c r="I59" s="7">
        <f>NORM.S.INV(Data!X59)</f>
        <v/>
      </c>
      <c r="J59" s="7">
        <f>NORM.S.INV(Data!Y59)</f>
        <v/>
      </c>
      <c r="K59" s="7">
        <f>NORM.S.INV(Data!Z59)</f>
        <v/>
      </c>
      <c r="L59" s="7">
        <f>MAR1!$B$32*L58+MAR1!$C$32*M58+MAR1!$D$32*N58+MAR1!$B$42*I59+MAR1!$C$42*J59+MAR1!$D$42*K59</f>
        <v/>
      </c>
      <c r="M59" s="7">
        <f>MAR1!$B$33*L58+MAR1!$C$33*M58+MAR1!$D$33*N58+MAR1!$B$43*I59+MAR1!$C$43*J59+MAR1!$D$43*K59</f>
        <v/>
      </c>
      <c r="N59" s="7">
        <f>MAR1!$B$34*L58+MAR1!$C$34*M58+MAR1!$D$34*N58+MAR1!$B$44*I59+MAR1!$C$44*J59+MAR1!$D$44*K59</f>
        <v/>
      </c>
      <c r="O59" s="12">
        <f>MAR1!$B$5+MAR1!$C$5*COS(2*PI()*B59/365)+MAR1!$D$5*SIN(2*PI()*B59/365)+IF(E59=1,MAR1!$B$11+MAR1!$D$11*L59,MAR1!$C$11+MAR1!$E$11*L59)</f>
        <v/>
      </c>
      <c r="P59" s="12">
        <f>MAR1!$B$6+MAR1!$C$6*COS(2*PI()*B59/365)+MAR1!$D$6*SIN(2*PI()*B59/365)+IF(E59=1,MAR1!$B$12+MAR1!$D$12*M59,MAR1!$C$12+MAR1!$E$12*M59)</f>
        <v/>
      </c>
      <c r="Q59" s="12">
        <f>MAR1!$B$7+MAR1!$C$7*COS(2*PI()*B59/365)+MAR1!$D$7*SIN(2*PI()*B59/365)+IF(E59=1,MAR1!$B$13+MAR1!$D$13*N59,MAR1!$C$13+MAR1!$E$13*N59)</f>
        <v/>
      </c>
      <c r="R59" s="12">
        <f>MAR1!$B$5+MAR1!$C$5*COS(2*PI()*B59/365)+MAR1!$D$5*SIN(2*PI()*B59/365)+INDEX(ChangeFactor!$F$6:$F$17,C59)+IF(G59=1,MAR1!$B$11+INDEX(ChangeFactor!$G$6:$G$17,C59)*MAR1!$D$11*L59,MAR1!$C$11+INDEX(ChangeFactor!$G$6:$G$17,C59)*MAR1!$E$11*L59)</f>
        <v/>
      </c>
    </row>
    <row r="60">
      <c r="A60" s="6">
        <f>Data!U60</f>
        <v/>
      </c>
      <c r="B60" s="6">
        <f>MOD(A60-1,365)+1</f>
        <v/>
      </c>
      <c r="C60" s="6">
        <f>MATCH(B60,Markov!$C$6:$C$17,1)</f>
        <v/>
      </c>
      <c r="D60" s="16">
        <f>Data!V60</f>
        <v/>
      </c>
      <c r="E60" s="6">
        <f>IF(D60&lt;IF(E59=1,INDEX(Markov!$I$6:$I$17,C60),INDEX(Markov!$H$6:$H$17,C60)),1,0)</f>
        <v/>
      </c>
      <c r="F60" s="12">
        <f>IF(E60=1,GAMMA.INV(Data!W60,INDEX(Markov!$Q$6:$Q$17,C60),INDEX(Markov!$R$6:$R$17,C60)),0)</f>
        <v/>
      </c>
      <c r="G60" s="6">
        <f>IF(D60&lt;IF(G59=1,INDEX(ChangeFactor!$O$6:$O$17,C60),INDEX(ChangeFactor!$N$6:$N$17,C60)),1,0)</f>
        <v/>
      </c>
      <c r="H60" s="12">
        <f>IF(G60=1,GAMMA.INV(Data!W60,INDEX(ChangeFactor!$R$6:$R$17,C60),INDEX(ChangeFactor!$S$6:$S$17,C60)),0)</f>
        <v/>
      </c>
      <c r="I60" s="7">
        <f>NORM.S.INV(Data!X60)</f>
        <v/>
      </c>
      <c r="J60" s="7">
        <f>NORM.S.INV(Data!Y60)</f>
        <v/>
      </c>
      <c r="K60" s="7">
        <f>NORM.S.INV(Data!Z60)</f>
        <v/>
      </c>
      <c r="L60" s="7">
        <f>MAR1!$B$32*L59+MAR1!$C$32*M59+MAR1!$D$32*N59+MAR1!$B$42*I60+MAR1!$C$42*J60+MAR1!$D$42*K60</f>
        <v/>
      </c>
      <c r="M60" s="7">
        <f>MAR1!$B$33*L59+MAR1!$C$33*M59+MAR1!$D$33*N59+MAR1!$B$43*I60+MAR1!$C$43*J60+MAR1!$D$43*K60</f>
        <v/>
      </c>
      <c r="N60" s="7">
        <f>MAR1!$B$34*L59+MAR1!$C$34*M59+MAR1!$D$34*N59+MAR1!$B$44*I60+MAR1!$C$44*J60+MAR1!$D$44*K60</f>
        <v/>
      </c>
      <c r="O60" s="12">
        <f>MAR1!$B$5+MAR1!$C$5*COS(2*PI()*B60/365)+MAR1!$D$5*SIN(2*PI()*B60/365)+IF(E60=1,MAR1!$B$11+MAR1!$D$11*L60,MAR1!$C$11+MAR1!$E$11*L60)</f>
        <v/>
      </c>
      <c r="P60" s="12">
        <f>MAR1!$B$6+MAR1!$C$6*COS(2*PI()*B60/365)+MAR1!$D$6*SIN(2*PI()*B60/365)+IF(E60=1,MAR1!$B$12+MAR1!$D$12*M60,MAR1!$C$12+MAR1!$E$12*M60)</f>
        <v/>
      </c>
      <c r="Q60" s="12">
        <f>MAR1!$B$7+MAR1!$C$7*COS(2*PI()*B60/365)+MAR1!$D$7*SIN(2*PI()*B60/365)+IF(E60=1,MAR1!$B$13+MAR1!$D$13*N60,MAR1!$C$13+MAR1!$E$13*N60)</f>
        <v/>
      </c>
      <c r="R60" s="12">
        <f>MAR1!$B$5+MAR1!$C$5*COS(2*PI()*B60/365)+MAR1!$D$5*SIN(2*PI()*B60/365)+INDEX(ChangeFactor!$F$6:$F$17,C60)+IF(G60=1,MAR1!$B$11+INDEX(ChangeFactor!$G$6:$G$17,C60)*MAR1!$D$11*L60,MAR1!$C$11+INDEX(ChangeFactor!$G$6:$G$17,C60)*MAR1!$E$11*L60)</f>
        <v/>
      </c>
    </row>
    <row r="61">
      <c r="A61" s="6">
        <f>Data!U61</f>
        <v/>
      </c>
      <c r="B61" s="6">
        <f>MOD(A61-1,365)+1</f>
        <v/>
      </c>
      <c r="C61" s="6">
        <f>MATCH(B61,Markov!$C$6:$C$17,1)</f>
        <v/>
      </c>
      <c r="D61" s="16">
        <f>Data!V61</f>
        <v/>
      </c>
      <c r="E61" s="6">
        <f>IF(D61&lt;IF(E60=1,INDEX(Markov!$I$6:$I$17,C61),INDEX(Markov!$H$6:$H$17,C61)),1,0)</f>
        <v/>
      </c>
      <c r="F61" s="12">
        <f>IF(E61=1,GAMMA.INV(Data!W61,INDEX(Markov!$Q$6:$Q$17,C61),INDEX(Markov!$R$6:$R$17,C61)),0)</f>
        <v/>
      </c>
      <c r="G61" s="6">
        <f>IF(D61&lt;IF(G60=1,INDEX(ChangeFactor!$O$6:$O$17,C61),INDEX(ChangeFactor!$N$6:$N$17,C61)),1,0)</f>
        <v/>
      </c>
      <c r="H61" s="12">
        <f>IF(G61=1,GAMMA.INV(Data!W61,INDEX(ChangeFactor!$R$6:$R$17,C61),INDEX(ChangeFactor!$S$6:$S$17,C61)),0)</f>
        <v/>
      </c>
      <c r="I61" s="7">
        <f>NORM.S.INV(Data!X61)</f>
        <v/>
      </c>
      <c r="J61" s="7">
        <f>NORM.S.INV(Data!Y61)</f>
        <v/>
      </c>
      <c r="K61" s="7">
        <f>NORM.S.INV(Data!Z61)</f>
        <v/>
      </c>
      <c r="L61" s="7">
        <f>MAR1!$B$32*L60+MAR1!$C$32*M60+MAR1!$D$32*N60+MAR1!$B$42*I61+MAR1!$C$42*J61+MAR1!$D$42*K61</f>
        <v/>
      </c>
      <c r="M61" s="7">
        <f>MAR1!$B$33*L60+MAR1!$C$33*M60+MAR1!$D$33*N60+MAR1!$B$43*I61+MAR1!$C$43*J61+MAR1!$D$43*K61</f>
        <v/>
      </c>
      <c r="N61" s="7">
        <f>MAR1!$B$34*L60+MAR1!$C$34*M60+MAR1!$D$34*N60+MAR1!$B$44*I61+MAR1!$C$44*J61+MAR1!$D$44*K61</f>
        <v/>
      </c>
      <c r="O61" s="12">
        <f>MAR1!$B$5+MAR1!$C$5*COS(2*PI()*B61/365)+MAR1!$D$5*SIN(2*PI()*B61/365)+IF(E61=1,MAR1!$B$11+MAR1!$D$11*L61,MAR1!$C$11+MAR1!$E$11*L61)</f>
        <v/>
      </c>
      <c r="P61" s="12">
        <f>MAR1!$B$6+MAR1!$C$6*COS(2*PI()*B61/365)+MAR1!$D$6*SIN(2*PI()*B61/365)+IF(E61=1,MAR1!$B$12+MAR1!$D$12*M61,MAR1!$C$12+MAR1!$E$12*M61)</f>
        <v/>
      </c>
      <c r="Q61" s="12">
        <f>MAR1!$B$7+MAR1!$C$7*COS(2*PI()*B61/365)+MAR1!$D$7*SIN(2*PI()*B61/365)+IF(E61=1,MAR1!$B$13+MAR1!$D$13*N61,MAR1!$C$13+MAR1!$E$13*N61)</f>
        <v/>
      </c>
      <c r="R61" s="12">
        <f>MAR1!$B$5+MAR1!$C$5*COS(2*PI()*B61/365)+MAR1!$D$5*SIN(2*PI()*B61/365)+INDEX(ChangeFactor!$F$6:$F$17,C61)+IF(G61=1,MAR1!$B$11+INDEX(ChangeFactor!$G$6:$G$17,C61)*MAR1!$D$11*L61,MAR1!$C$11+INDEX(ChangeFactor!$G$6:$G$17,C61)*MAR1!$E$11*L61)</f>
        <v/>
      </c>
    </row>
    <row r="62">
      <c r="A62" s="6">
        <f>Data!U62</f>
        <v/>
      </c>
      <c r="B62" s="6">
        <f>MOD(A62-1,365)+1</f>
        <v/>
      </c>
      <c r="C62" s="6">
        <f>MATCH(B62,Markov!$C$6:$C$17,1)</f>
        <v/>
      </c>
      <c r="D62" s="16">
        <f>Data!V62</f>
        <v/>
      </c>
      <c r="E62" s="6">
        <f>IF(D62&lt;IF(E61=1,INDEX(Markov!$I$6:$I$17,C62),INDEX(Markov!$H$6:$H$17,C62)),1,0)</f>
        <v/>
      </c>
      <c r="F62" s="12">
        <f>IF(E62=1,GAMMA.INV(Data!W62,INDEX(Markov!$Q$6:$Q$17,C62),INDEX(Markov!$R$6:$R$17,C62)),0)</f>
        <v/>
      </c>
      <c r="G62" s="6">
        <f>IF(D62&lt;IF(G61=1,INDEX(ChangeFactor!$O$6:$O$17,C62),INDEX(ChangeFactor!$N$6:$N$17,C62)),1,0)</f>
        <v/>
      </c>
      <c r="H62" s="12">
        <f>IF(G62=1,GAMMA.INV(Data!W62,INDEX(ChangeFactor!$R$6:$R$17,C62),INDEX(ChangeFactor!$S$6:$S$17,C62)),0)</f>
        <v/>
      </c>
      <c r="I62" s="7">
        <f>NORM.S.INV(Data!X62)</f>
        <v/>
      </c>
      <c r="J62" s="7">
        <f>NORM.S.INV(Data!Y62)</f>
        <v/>
      </c>
      <c r="K62" s="7">
        <f>NORM.S.INV(Data!Z62)</f>
        <v/>
      </c>
      <c r="L62" s="7">
        <f>MAR1!$B$32*L61+MAR1!$C$32*M61+MAR1!$D$32*N61+MAR1!$B$42*I62+MAR1!$C$42*J62+MAR1!$D$42*K62</f>
        <v/>
      </c>
      <c r="M62" s="7">
        <f>MAR1!$B$33*L61+MAR1!$C$33*M61+MAR1!$D$33*N61+MAR1!$B$43*I62+MAR1!$C$43*J62+MAR1!$D$43*K62</f>
        <v/>
      </c>
      <c r="N62" s="7">
        <f>MAR1!$B$34*L61+MAR1!$C$34*M61+MAR1!$D$34*N61+MAR1!$B$44*I62+MAR1!$C$44*J62+MAR1!$D$44*K62</f>
        <v/>
      </c>
      <c r="O62" s="12">
        <f>MAR1!$B$5+MAR1!$C$5*COS(2*PI()*B62/365)+MAR1!$D$5*SIN(2*PI()*B62/365)+IF(E62=1,MAR1!$B$11+MAR1!$D$11*L62,MAR1!$C$11+MAR1!$E$11*L62)</f>
        <v/>
      </c>
      <c r="P62" s="12">
        <f>MAR1!$B$6+MAR1!$C$6*COS(2*PI()*B62/365)+MAR1!$D$6*SIN(2*PI()*B62/365)+IF(E62=1,MAR1!$B$12+MAR1!$D$12*M62,MAR1!$C$12+MAR1!$E$12*M62)</f>
        <v/>
      </c>
      <c r="Q62" s="12">
        <f>MAR1!$B$7+MAR1!$C$7*COS(2*PI()*B62/365)+MAR1!$D$7*SIN(2*PI()*B62/365)+IF(E62=1,MAR1!$B$13+MAR1!$D$13*N62,MAR1!$C$13+MAR1!$E$13*N62)</f>
        <v/>
      </c>
      <c r="R62" s="12">
        <f>MAR1!$B$5+MAR1!$C$5*COS(2*PI()*B62/365)+MAR1!$D$5*SIN(2*PI()*B62/365)+INDEX(ChangeFactor!$F$6:$F$17,C62)+IF(G62=1,MAR1!$B$11+INDEX(ChangeFactor!$G$6:$G$17,C62)*MAR1!$D$11*L62,MAR1!$C$11+INDEX(ChangeFactor!$G$6:$G$17,C62)*MAR1!$E$11*L62)</f>
        <v/>
      </c>
    </row>
    <row r="63">
      <c r="A63" s="6">
        <f>Data!U63</f>
        <v/>
      </c>
      <c r="B63" s="6">
        <f>MOD(A63-1,365)+1</f>
        <v/>
      </c>
      <c r="C63" s="6">
        <f>MATCH(B63,Markov!$C$6:$C$17,1)</f>
        <v/>
      </c>
      <c r="D63" s="16">
        <f>Data!V63</f>
        <v/>
      </c>
      <c r="E63" s="6">
        <f>IF(D63&lt;IF(E62=1,INDEX(Markov!$I$6:$I$17,C63),INDEX(Markov!$H$6:$H$17,C63)),1,0)</f>
        <v/>
      </c>
      <c r="F63" s="12">
        <f>IF(E63=1,GAMMA.INV(Data!W63,INDEX(Markov!$Q$6:$Q$17,C63),INDEX(Markov!$R$6:$R$17,C63)),0)</f>
        <v/>
      </c>
      <c r="G63" s="6">
        <f>IF(D63&lt;IF(G62=1,INDEX(ChangeFactor!$O$6:$O$17,C63),INDEX(ChangeFactor!$N$6:$N$17,C63)),1,0)</f>
        <v/>
      </c>
      <c r="H63" s="12">
        <f>IF(G63=1,GAMMA.INV(Data!W63,INDEX(ChangeFactor!$R$6:$R$17,C63),INDEX(ChangeFactor!$S$6:$S$17,C63)),0)</f>
        <v/>
      </c>
      <c r="I63" s="7">
        <f>NORM.S.INV(Data!X63)</f>
        <v/>
      </c>
      <c r="J63" s="7">
        <f>NORM.S.INV(Data!Y63)</f>
        <v/>
      </c>
      <c r="K63" s="7">
        <f>NORM.S.INV(Data!Z63)</f>
        <v/>
      </c>
      <c r="L63" s="7">
        <f>MAR1!$B$32*L62+MAR1!$C$32*M62+MAR1!$D$32*N62+MAR1!$B$42*I63+MAR1!$C$42*J63+MAR1!$D$42*K63</f>
        <v/>
      </c>
      <c r="M63" s="7">
        <f>MAR1!$B$33*L62+MAR1!$C$33*M62+MAR1!$D$33*N62+MAR1!$B$43*I63+MAR1!$C$43*J63+MAR1!$D$43*K63</f>
        <v/>
      </c>
      <c r="N63" s="7">
        <f>MAR1!$B$34*L62+MAR1!$C$34*M62+MAR1!$D$34*N62+MAR1!$B$44*I63+MAR1!$C$44*J63+MAR1!$D$44*K63</f>
        <v/>
      </c>
      <c r="O63" s="12">
        <f>MAR1!$B$5+MAR1!$C$5*COS(2*PI()*B63/365)+MAR1!$D$5*SIN(2*PI()*B63/365)+IF(E63=1,MAR1!$B$11+MAR1!$D$11*L63,MAR1!$C$11+MAR1!$E$11*L63)</f>
        <v/>
      </c>
      <c r="P63" s="12">
        <f>MAR1!$B$6+MAR1!$C$6*COS(2*PI()*B63/365)+MAR1!$D$6*SIN(2*PI()*B63/365)+IF(E63=1,MAR1!$B$12+MAR1!$D$12*M63,MAR1!$C$12+MAR1!$E$12*M63)</f>
        <v/>
      </c>
      <c r="Q63" s="12">
        <f>MAR1!$B$7+MAR1!$C$7*COS(2*PI()*B63/365)+MAR1!$D$7*SIN(2*PI()*B63/365)+IF(E63=1,MAR1!$B$13+MAR1!$D$13*N63,MAR1!$C$13+MAR1!$E$13*N63)</f>
        <v/>
      </c>
      <c r="R63" s="12">
        <f>MAR1!$B$5+MAR1!$C$5*COS(2*PI()*B63/365)+MAR1!$D$5*SIN(2*PI()*B63/365)+INDEX(ChangeFactor!$F$6:$F$17,C63)+IF(G63=1,MAR1!$B$11+INDEX(ChangeFactor!$G$6:$G$17,C63)*MAR1!$D$11*L63,MAR1!$C$11+INDEX(ChangeFactor!$G$6:$G$17,C63)*MAR1!$E$11*L63)</f>
        <v/>
      </c>
    </row>
    <row r="64">
      <c r="A64" s="6">
        <f>Data!U64</f>
        <v/>
      </c>
      <c r="B64" s="6">
        <f>MOD(A64-1,365)+1</f>
        <v/>
      </c>
      <c r="C64" s="6">
        <f>MATCH(B64,Markov!$C$6:$C$17,1)</f>
        <v/>
      </c>
      <c r="D64" s="16">
        <f>Data!V64</f>
        <v/>
      </c>
      <c r="E64" s="6">
        <f>IF(D64&lt;IF(E63=1,INDEX(Markov!$I$6:$I$17,C64),INDEX(Markov!$H$6:$H$17,C64)),1,0)</f>
        <v/>
      </c>
      <c r="F64" s="12">
        <f>IF(E64=1,GAMMA.INV(Data!W64,INDEX(Markov!$Q$6:$Q$17,C64),INDEX(Markov!$R$6:$R$17,C64)),0)</f>
        <v/>
      </c>
      <c r="G64" s="6">
        <f>IF(D64&lt;IF(G63=1,INDEX(ChangeFactor!$O$6:$O$17,C64),INDEX(ChangeFactor!$N$6:$N$17,C64)),1,0)</f>
        <v/>
      </c>
      <c r="H64" s="12">
        <f>IF(G64=1,GAMMA.INV(Data!W64,INDEX(ChangeFactor!$R$6:$R$17,C64),INDEX(ChangeFactor!$S$6:$S$17,C64)),0)</f>
        <v/>
      </c>
      <c r="I64" s="7">
        <f>NORM.S.INV(Data!X64)</f>
        <v/>
      </c>
      <c r="J64" s="7">
        <f>NORM.S.INV(Data!Y64)</f>
        <v/>
      </c>
      <c r="K64" s="7">
        <f>NORM.S.INV(Data!Z64)</f>
        <v/>
      </c>
      <c r="L64" s="7">
        <f>MAR1!$B$32*L63+MAR1!$C$32*M63+MAR1!$D$32*N63+MAR1!$B$42*I64+MAR1!$C$42*J64+MAR1!$D$42*K64</f>
        <v/>
      </c>
      <c r="M64" s="7">
        <f>MAR1!$B$33*L63+MAR1!$C$33*M63+MAR1!$D$33*N63+MAR1!$B$43*I64+MAR1!$C$43*J64+MAR1!$D$43*K64</f>
        <v/>
      </c>
      <c r="N64" s="7">
        <f>MAR1!$B$34*L63+MAR1!$C$34*M63+MAR1!$D$34*N63+MAR1!$B$44*I64+MAR1!$C$44*J64+MAR1!$D$44*K64</f>
        <v/>
      </c>
      <c r="O64" s="12">
        <f>MAR1!$B$5+MAR1!$C$5*COS(2*PI()*B64/365)+MAR1!$D$5*SIN(2*PI()*B64/365)+IF(E64=1,MAR1!$B$11+MAR1!$D$11*L64,MAR1!$C$11+MAR1!$E$11*L64)</f>
        <v/>
      </c>
      <c r="P64" s="12">
        <f>MAR1!$B$6+MAR1!$C$6*COS(2*PI()*B64/365)+MAR1!$D$6*SIN(2*PI()*B64/365)+IF(E64=1,MAR1!$B$12+MAR1!$D$12*M64,MAR1!$C$12+MAR1!$E$12*M64)</f>
        <v/>
      </c>
      <c r="Q64" s="12">
        <f>MAR1!$B$7+MAR1!$C$7*COS(2*PI()*B64/365)+MAR1!$D$7*SIN(2*PI()*B64/365)+IF(E64=1,MAR1!$B$13+MAR1!$D$13*N64,MAR1!$C$13+MAR1!$E$13*N64)</f>
        <v/>
      </c>
      <c r="R64" s="12">
        <f>MAR1!$B$5+MAR1!$C$5*COS(2*PI()*B64/365)+MAR1!$D$5*SIN(2*PI()*B64/365)+INDEX(ChangeFactor!$F$6:$F$17,C64)+IF(G64=1,MAR1!$B$11+INDEX(ChangeFactor!$G$6:$G$17,C64)*MAR1!$D$11*L64,MAR1!$C$11+INDEX(ChangeFactor!$G$6:$G$17,C64)*MAR1!$E$11*L64)</f>
        <v/>
      </c>
    </row>
    <row r="65">
      <c r="A65" s="6">
        <f>Data!U65</f>
        <v/>
      </c>
      <c r="B65" s="6">
        <f>MOD(A65-1,365)+1</f>
        <v/>
      </c>
      <c r="C65" s="6">
        <f>MATCH(B65,Markov!$C$6:$C$17,1)</f>
        <v/>
      </c>
      <c r="D65" s="16">
        <f>Data!V65</f>
        <v/>
      </c>
      <c r="E65" s="6">
        <f>IF(D65&lt;IF(E64=1,INDEX(Markov!$I$6:$I$17,C65),INDEX(Markov!$H$6:$H$17,C65)),1,0)</f>
        <v/>
      </c>
      <c r="F65" s="12">
        <f>IF(E65=1,GAMMA.INV(Data!W65,INDEX(Markov!$Q$6:$Q$17,C65),INDEX(Markov!$R$6:$R$17,C65)),0)</f>
        <v/>
      </c>
      <c r="G65" s="6">
        <f>IF(D65&lt;IF(G64=1,INDEX(ChangeFactor!$O$6:$O$17,C65),INDEX(ChangeFactor!$N$6:$N$17,C65)),1,0)</f>
        <v/>
      </c>
      <c r="H65" s="12">
        <f>IF(G65=1,GAMMA.INV(Data!W65,INDEX(ChangeFactor!$R$6:$R$17,C65),INDEX(ChangeFactor!$S$6:$S$17,C65)),0)</f>
        <v/>
      </c>
      <c r="I65" s="7">
        <f>NORM.S.INV(Data!X65)</f>
        <v/>
      </c>
      <c r="J65" s="7">
        <f>NORM.S.INV(Data!Y65)</f>
        <v/>
      </c>
      <c r="K65" s="7">
        <f>NORM.S.INV(Data!Z65)</f>
        <v/>
      </c>
      <c r="L65" s="7">
        <f>MAR1!$B$32*L64+MAR1!$C$32*M64+MAR1!$D$32*N64+MAR1!$B$42*I65+MAR1!$C$42*J65+MAR1!$D$42*K65</f>
        <v/>
      </c>
      <c r="M65" s="7">
        <f>MAR1!$B$33*L64+MAR1!$C$33*M64+MAR1!$D$33*N64+MAR1!$B$43*I65+MAR1!$C$43*J65+MAR1!$D$43*K65</f>
        <v/>
      </c>
      <c r="N65" s="7">
        <f>MAR1!$B$34*L64+MAR1!$C$34*M64+MAR1!$D$34*N64+MAR1!$B$44*I65+MAR1!$C$44*J65+MAR1!$D$44*K65</f>
        <v/>
      </c>
      <c r="O65" s="12">
        <f>MAR1!$B$5+MAR1!$C$5*COS(2*PI()*B65/365)+MAR1!$D$5*SIN(2*PI()*B65/365)+IF(E65=1,MAR1!$B$11+MAR1!$D$11*L65,MAR1!$C$11+MAR1!$E$11*L65)</f>
        <v/>
      </c>
      <c r="P65" s="12">
        <f>MAR1!$B$6+MAR1!$C$6*COS(2*PI()*B65/365)+MAR1!$D$6*SIN(2*PI()*B65/365)+IF(E65=1,MAR1!$B$12+MAR1!$D$12*M65,MAR1!$C$12+MAR1!$E$12*M65)</f>
        <v/>
      </c>
      <c r="Q65" s="12">
        <f>MAR1!$B$7+MAR1!$C$7*COS(2*PI()*B65/365)+MAR1!$D$7*SIN(2*PI()*B65/365)+IF(E65=1,MAR1!$B$13+MAR1!$D$13*N65,MAR1!$C$13+MAR1!$E$13*N65)</f>
        <v/>
      </c>
      <c r="R65" s="12">
        <f>MAR1!$B$5+MAR1!$C$5*COS(2*PI()*B65/365)+MAR1!$D$5*SIN(2*PI()*B65/365)+INDEX(ChangeFactor!$F$6:$F$17,C65)+IF(G65=1,MAR1!$B$11+INDEX(ChangeFactor!$G$6:$G$17,C65)*MAR1!$D$11*L65,MAR1!$C$11+INDEX(ChangeFactor!$G$6:$G$17,C65)*MAR1!$E$11*L65)</f>
        <v/>
      </c>
    </row>
    <row r="66">
      <c r="A66" s="6">
        <f>Data!U66</f>
        <v/>
      </c>
      <c r="B66" s="6">
        <f>MOD(A66-1,365)+1</f>
        <v/>
      </c>
      <c r="C66" s="6">
        <f>MATCH(B66,Markov!$C$6:$C$17,1)</f>
        <v/>
      </c>
      <c r="D66" s="16">
        <f>Data!V66</f>
        <v/>
      </c>
      <c r="E66" s="6">
        <f>IF(D66&lt;IF(E65=1,INDEX(Markov!$I$6:$I$17,C66),INDEX(Markov!$H$6:$H$17,C66)),1,0)</f>
        <v/>
      </c>
      <c r="F66" s="12">
        <f>IF(E66=1,GAMMA.INV(Data!W66,INDEX(Markov!$Q$6:$Q$17,C66),INDEX(Markov!$R$6:$R$17,C66)),0)</f>
        <v/>
      </c>
      <c r="G66" s="6">
        <f>IF(D66&lt;IF(G65=1,INDEX(ChangeFactor!$O$6:$O$17,C66),INDEX(ChangeFactor!$N$6:$N$17,C66)),1,0)</f>
        <v/>
      </c>
      <c r="H66" s="12">
        <f>IF(G66=1,GAMMA.INV(Data!W66,INDEX(ChangeFactor!$R$6:$R$17,C66),INDEX(ChangeFactor!$S$6:$S$17,C66)),0)</f>
        <v/>
      </c>
      <c r="I66" s="7">
        <f>NORM.S.INV(Data!X66)</f>
        <v/>
      </c>
      <c r="J66" s="7">
        <f>NORM.S.INV(Data!Y66)</f>
        <v/>
      </c>
      <c r="K66" s="7">
        <f>NORM.S.INV(Data!Z66)</f>
        <v/>
      </c>
      <c r="L66" s="7">
        <f>MAR1!$B$32*L65+MAR1!$C$32*M65+MAR1!$D$32*N65+MAR1!$B$42*I66+MAR1!$C$42*J66+MAR1!$D$42*K66</f>
        <v/>
      </c>
      <c r="M66" s="7">
        <f>MAR1!$B$33*L65+MAR1!$C$33*M65+MAR1!$D$33*N65+MAR1!$B$43*I66+MAR1!$C$43*J66+MAR1!$D$43*K66</f>
        <v/>
      </c>
      <c r="N66" s="7">
        <f>MAR1!$B$34*L65+MAR1!$C$34*M65+MAR1!$D$34*N65+MAR1!$B$44*I66+MAR1!$C$44*J66+MAR1!$D$44*K66</f>
        <v/>
      </c>
      <c r="O66" s="12">
        <f>MAR1!$B$5+MAR1!$C$5*COS(2*PI()*B66/365)+MAR1!$D$5*SIN(2*PI()*B66/365)+IF(E66=1,MAR1!$B$11+MAR1!$D$11*L66,MAR1!$C$11+MAR1!$E$11*L66)</f>
        <v/>
      </c>
      <c r="P66" s="12">
        <f>MAR1!$B$6+MAR1!$C$6*COS(2*PI()*B66/365)+MAR1!$D$6*SIN(2*PI()*B66/365)+IF(E66=1,MAR1!$B$12+MAR1!$D$12*M66,MAR1!$C$12+MAR1!$E$12*M66)</f>
        <v/>
      </c>
      <c r="Q66" s="12">
        <f>MAR1!$B$7+MAR1!$C$7*COS(2*PI()*B66/365)+MAR1!$D$7*SIN(2*PI()*B66/365)+IF(E66=1,MAR1!$B$13+MAR1!$D$13*N66,MAR1!$C$13+MAR1!$E$13*N66)</f>
        <v/>
      </c>
      <c r="R66" s="12">
        <f>MAR1!$B$5+MAR1!$C$5*COS(2*PI()*B66/365)+MAR1!$D$5*SIN(2*PI()*B66/365)+INDEX(ChangeFactor!$F$6:$F$17,C66)+IF(G66=1,MAR1!$B$11+INDEX(ChangeFactor!$G$6:$G$17,C66)*MAR1!$D$11*L66,MAR1!$C$11+INDEX(ChangeFactor!$G$6:$G$17,C66)*MAR1!$E$11*L66)</f>
        <v/>
      </c>
    </row>
    <row r="67">
      <c r="A67" s="6">
        <f>Data!U67</f>
        <v/>
      </c>
      <c r="B67" s="6">
        <f>MOD(A67-1,365)+1</f>
        <v/>
      </c>
      <c r="C67" s="6">
        <f>MATCH(B67,Markov!$C$6:$C$17,1)</f>
        <v/>
      </c>
      <c r="D67" s="16">
        <f>Data!V67</f>
        <v/>
      </c>
      <c r="E67" s="6">
        <f>IF(D67&lt;IF(E66=1,INDEX(Markov!$I$6:$I$17,C67),INDEX(Markov!$H$6:$H$17,C67)),1,0)</f>
        <v/>
      </c>
      <c r="F67" s="12">
        <f>IF(E67=1,GAMMA.INV(Data!W67,INDEX(Markov!$Q$6:$Q$17,C67),INDEX(Markov!$R$6:$R$17,C67)),0)</f>
        <v/>
      </c>
      <c r="G67" s="6">
        <f>IF(D67&lt;IF(G66=1,INDEX(ChangeFactor!$O$6:$O$17,C67),INDEX(ChangeFactor!$N$6:$N$17,C67)),1,0)</f>
        <v/>
      </c>
      <c r="H67" s="12">
        <f>IF(G67=1,GAMMA.INV(Data!W67,INDEX(ChangeFactor!$R$6:$R$17,C67),INDEX(ChangeFactor!$S$6:$S$17,C67)),0)</f>
        <v/>
      </c>
      <c r="I67" s="7">
        <f>NORM.S.INV(Data!X67)</f>
        <v/>
      </c>
      <c r="J67" s="7">
        <f>NORM.S.INV(Data!Y67)</f>
        <v/>
      </c>
      <c r="K67" s="7">
        <f>NORM.S.INV(Data!Z67)</f>
        <v/>
      </c>
      <c r="L67" s="7">
        <f>MAR1!$B$32*L66+MAR1!$C$32*M66+MAR1!$D$32*N66+MAR1!$B$42*I67+MAR1!$C$42*J67+MAR1!$D$42*K67</f>
        <v/>
      </c>
      <c r="M67" s="7">
        <f>MAR1!$B$33*L66+MAR1!$C$33*M66+MAR1!$D$33*N66+MAR1!$B$43*I67+MAR1!$C$43*J67+MAR1!$D$43*K67</f>
        <v/>
      </c>
      <c r="N67" s="7">
        <f>MAR1!$B$34*L66+MAR1!$C$34*M66+MAR1!$D$34*N66+MAR1!$B$44*I67+MAR1!$C$44*J67+MAR1!$D$44*K67</f>
        <v/>
      </c>
      <c r="O67" s="12">
        <f>MAR1!$B$5+MAR1!$C$5*COS(2*PI()*B67/365)+MAR1!$D$5*SIN(2*PI()*B67/365)+IF(E67=1,MAR1!$B$11+MAR1!$D$11*L67,MAR1!$C$11+MAR1!$E$11*L67)</f>
        <v/>
      </c>
      <c r="P67" s="12">
        <f>MAR1!$B$6+MAR1!$C$6*COS(2*PI()*B67/365)+MAR1!$D$6*SIN(2*PI()*B67/365)+IF(E67=1,MAR1!$B$12+MAR1!$D$12*M67,MAR1!$C$12+MAR1!$E$12*M67)</f>
        <v/>
      </c>
      <c r="Q67" s="12">
        <f>MAR1!$B$7+MAR1!$C$7*COS(2*PI()*B67/365)+MAR1!$D$7*SIN(2*PI()*B67/365)+IF(E67=1,MAR1!$B$13+MAR1!$D$13*N67,MAR1!$C$13+MAR1!$E$13*N67)</f>
        <v/>
      </c>
      <c r="R67" s="12">
        <f>MAR1!$B$5+MAR1!$C$5*COS(2*PI()*B67/365)+MAR1!$D$5*SIN(2*PI()*B67/365)+INDEX(ChangeFactor!$F$6:$F$17,C67)+IF(G67=1,MAR1!$B$11+INDEX(ChangeFactor!$G$6:$G$17,C67)*MAR1!$D$11*L67,MAR1!$C$11+INDEX(ChangeFactor!$G$6:$G$17,C67)*MAR1!$E$11*L67)</f>
        <v/>
      </c>
    </row>
    <row r="68">
      <c r="A68" s="6">
        <f>Data!U68</f>
        <v/>
      </c>
      <c r="B68" s="6">
        <f>MOD(A68-1,365)+1</f>
        <v/>
      </c>
      <c r="C68" s="6">
        <f>MATCH(B68,Markov!$C$6:$C$17,1)</f>
        <v/>
      </c>
      <c r="D68" s="16">
        <f>Data!V68</f>
        <v/>
      </c>
      <c r="E68" s="6">
        <f>IF(D68&lt;IF(E67=1,INDEX(Markov!$I$6:$I$17,C68),INDEX(Markov!$H$6:$H$17,C68)),1,0)</f>
        <v/>
      </c>
      <c r="F68" s="12">
        <f>IF(E68=1,GAMMA.INV(Data!W68,INDEX(Markov!$Q$6:$Q$17,C68),INDEX(Markov!$R$6:$R$17,C68)),0)</f>
        <v/>
      </c>
      <c r="G68" s="6">
        <f>IF(D68&lt;IF(G67=1,INDEX(ChangeFactor!$O$6:$O$17,C68),INDEX(ChangeFactor!$N$6:$N$17,C68)),1,0)</f>
        <v/>
      </c>
      <c r="H68" s="12">
        <f>IF(G68=1,GAMMA.INV(Data!W68,INDEX(ChangeFactor!$R$6:$R$17,C68),INDEX(ChangeFactor!$S$6:$S$17,C68)),0)</f>
        <v/>
      </c>
      <c r="I68" s="7">
        <f>NORM.S.INV(Data!X68)</f>
        <v/>
      </c>
      <c r="J68" s="7">
        <f>NORM.S.INV(Data!Y68)</f>
        <v/>
      </c>
      <c r="K68" s="7">
        <f>NORM.S.INV(Data!Z68)</f>
        <v/>
      </c>
      <c r="L68" s="7">
        <f>MAR1!$B$32*L67+MAR1!$C$32*M67+MAR1!$D$32*N67+MAR1!$B$42*I68+MAR1!$C$42*J68+MAR1!$D$42*K68</f>
        <v/>
      </c>
      <c r="M68" s="7">
        <f>MAR1!$B$33*L67+MAR1!$C$33*M67+MAR1!$D$33*N67+MAR1!$B$43*I68+MAR1!$C$43*J68+MAR1!$D$43*K68</f>
        <v/>
      </c>
      <c r="N68" s="7">
        <f>MAR1!$B$34*L67+MAR1!$C$34*M67+MAR1!$D$34*N67+MAR1!$B$44*I68+MAR1!$C$44*J68+MAR1!$D$44*K68</f>
        <v/>
      </c>
      <c r="O68" s="12">
        <f>MAR1!$B$5+MAR1!$C$5*COS(2*PI()*B68/365)+MAR1!$D$5*SIN(2*PI()*B68/365)+IF(E68=1,MAR1!$B$11+MAR1!$D$11*L68,MAR1!$C$11+MAR1!$E$11*L68)</f>
        <v/>
      </c>
      <c r="P68" s="12">
        <f>MAR1!$B$6+MAR1!$C$6*COS(2*PI()*B68/365)+MAR1!$D$6*SIN(2*PI()*B68/365)+IF(E68=1,MAR1!$B$12+MAR1!$D$12*M68,MAR1!$C$12+MAR1!$E$12*M68)</f>
        <v/>
      </c>
      <c r="Q68" s="12">
        <f>MAR1!$B$7+MAR1!$C$7*COS(2*PI()*B68/365)+MAR1!$D$7*SIN(2*PI()*B68/365)+IF(E68=1,MAR1!$B$13+MAR1!$D$13*N68,MAR1!$C$13+MAR1!$E$13*N68)</f>
        <v/>
      </c>
      <c r="R68" s="12">
        <f>MAR1!$B$5+MAR1!$C$5*COS(2*PI()*B68/365)+MAR1!$D$5*SIN(2*PI()*B68/365)+INDEX(ChangeFactor!$F$6:$F$17,C68)+IF(G68=1,MAR1!$B$11+INDEX(ChangeFactor!$G$6:$G$17,C68)*MAR1!$D$11*L68,MAR1!$C$11+INDEX(ChangeFactor!$G$6:$G$17,C68)*MAR1!$E$11*L68)</f>
        <v/>
      </c>
    </row>
    <row r="69">
      <c r="A69" s="6">
        <f>Data!U69</f>
        <v/>
      </c>
      <c r="B69" s="6">
        <f>MOD(A69-1,365)+1</f>
        <v/>
      </c>
      <c r="C69" s="6">
        <f>MATCH(B69,Markov!$C$6:$C$17,1)</f>
        <v/>
      </c>
      <c r="D69" s="16">
        <f>Data!V69</f>
        <v/>
      </c>
      <c r="E69" s="6">
        <f>IF(D69&lt;IF(E68=1,INDEX(Markov!$I$6:$I$17,C69),INDEX(Markov!$H$6:$H$17,C69)),1,0)</f>
        <v/>
      </c>
      <c r="F69" s="12">
        <f>IF(E69=1,GAMMA.INV(Data!W69,INDEX(Markov!$Q$6:$Q$17,C69),INDEX(Markov!$R$6:$R$17,C69)),0)</f>
        <v/>
      </c>
      <c r="G69" s="6">
        <f>IF(D69&lt;IF(G68=1,INDEX(ChangeFactor!$O$6:$O$17,C69),INDEX(ChangeFactor!$N$6:$N$17,C69)),1,0)</f>
        <v/>
      </c>
      <c r="H69" s="12">
        <f>IF(G69=1,GAMMA.INV(Data!W69,INDEX(ChangeFactor!$R$6:$R$17,C69),INDEX(ChangeFactor!$S$6:$S$17,C69)),0)</f>
        <v/>
      </c>
      <c r="I69" s="7">
        <f>NORM.S.INV(Data!X69)</f>
        <v/>
      </c>
      <c r="J69" s="7">
        <f>NORM.S.INV(Data!Y69)</f>
        <v/>
      </c>
      <c r="K69" s="7">
        <f>NORM.S.INV(Data!Z69)</f>
        <v/>
      </c>
      <c r="L69" s="7">
        <f>MAR1!$B$32*L68+MAR1!$C$32*M68+MAR1!$D$32*N68+MAR1!$B$42*I69+MAR1!$C$42*J69+MAR1!$D$42*K69</f>
        <v/>
      </c>
      <c r="M69" s="7">
        <f>MAR1!$B$33*L68+MAR1!$C$33*M68+MAR1!$D$33*N68+MAR1!$B$43*I69+MAR1!$C$43*J69+MAR1!$D$43*K69</f>
        <v/>
      </c>
      <c r="N69" s="7">
        <f>MAR1!$B$34*L68+MAR1!$C$34*M68+MAR1!$D$34*N68+MAR1!$B$44*I69+MAR1!$C$44*J69+MAR1!$D$44*K69</f>
        <v/>
      </c>
      <c r="O69" s="12">
        <f>MAR1!$B$5+MAR1!$C$5*COS(2*PI()*B69/365)+MAR1!$D$5*SIN(2*PI()*B69/365)+IF(E69=1,MAR1!$B$11+MAR1!$D$11*L69,MAR1!$C$11+MAR1!$E$11*L69)</f>
        <v/>
      </c>
      <c r="P69" s="12">
        <f>MAR1!$B$6+MAR1!$C$6*COS(2*PI()*B69/365)+MAR1!$D$6*SIN(2*PI()*B69/365)+IF(E69=1,MAR1!$B$12+MAR1!$D$12*M69,MAR1!$C$12+MAR1!$E$12*M69)</f>
        <v/>
      </c>
      <c r="Q69" s="12">
        <f>MAR1!$B$7+MAR1!$C$7*COS(2*PI()*B69/365)+MAR1!$D$7*SIN(2*PI()*B69/365)+IF(E69=1,MAR1!$B$13+MAR1!$D$13*N69,MAR1!$C$13+MAR1!$E$13*N69)</f>
        <v/>
      </c>
      <c r="R69" s="12">
        <f>MAR1!$B$5+MAR1!$C$5*COS(2*PI()*B69/365)+MAR1!$D$5*SIN(2*PI()*B69/365)+INDEX(ChangeFactor!$F$6:$F$17,C69)+IF(G69=1,MAR1!$B$11+INDEX(ChangeFactor!$G$6:$G$17,C69)*MAR1!$D$11*L69,MAR1!$C$11+INDEX(ChangeFactor!$G$6:$G$17,C69)*MAR1!$E$11*L69)</f>
        <v/>
      </c>
    </row>
    <row r="70">
      <c r="A70" s="6">
        <f>Data!U70</f>
        <v/>
      </c>
      <c r="B70" s="6">
        <f>MOD(A70-1,365)+1</f>
        <v/>
      </c>
      <c r="C70" s="6">
        <f>MATCH(B70,Markov!$C$6:$C$17,1)</f>
        <v/>
      </c>
      <c r="D70" s="16">
        <f>Data!V70</f>
        <v/>
      </c>
      <c r="E70" s="6">
        <f>IF(D70&lt;IF(E69=1,INDEX(Markov!$I$6:$I$17,C70),INDEX(Markov!$H$6:$H$17,C70)),1,0)</f>
        <v/>
      </c>
      <c r="F70" s="12">
        <f>IF(E70=1,GAMMA.INV(Data!W70,INDEX(Markov!$Q$6:$Q$17,C70),INDEX(Markov!$R$6:$R$17,C70)),0)</f>
        <v/>
      </c>
      <c r="G70" s="6">
        <f>IF(D70&lt;IF(G69=1,INDEX(ChangeFactor!$O$6:$O$17,C70),INDEX(ChangeFactor!$N$6:$N$17,C70)),1,0)</f>
        <v/>
      </c>
      <c r="H70" s="12">
        <f>IF(G70=1,GAMMA.INV(Data!W70,INDEX(ChangeFactor!$R$6:$R$17,C70),INDEX(ChangeFactor!$S$6:$S$17,C70)),0)</f>
        <v/>
      </c>
      <c r="I70" s="7">
        <f>NORM.S.INV(Data!X70)</f>
        <v/>
      </c>
      <c r="J70" s="7">
        <f>NORM.S.INV(Data!Y70)</f>
        <v/>
      </c>
      <c r="K70" s="7">
        <f>NORM.S.INV(Data!Z70)</f>
        <v/>
      </c>
      <c r="L70" s="7">
        <f>MAR1!$B$32*L69+MAR1!$C$32*M69+MAR1!$D$32*N69+MAR1!$B$42*I70+MAR1!$C$42*J70+MAR1!$D$42*K70</f>
        <v/>
      </c>
      <c r="M70" s="7">
        <f>MAR1!$B$33*L69+MAR1!$C$33*M69+MAR1!$D$33*N69+MAR1!$B$43*I70+MAR1!$C$43*J70+MAR1!$D$43*K70</f>
        <v/>
      </c>
      <c r="N70" s="7">
        <f>MAR1!$B$34*L69+MAR1!$C$34*M69+MAR1!$D$34*N69+MAR1!$B$44*I70+MAR1!$C$44*J70+MAR1!$D$44*K70</f>
        <v/>
      </c>
      <c r="O70" s="12">
        <f>MAR1!$B$5+MAR1!$C$5*COS(2*PI()*B70/365)+MAR1!$D$5*SIN(2*PI()*B70/365)+IF(E70=1,MAR1!$B$11+MAR1!$D$11*L70,MAR1!$C$11+MAR1!$E$11*L70)</f>
        <v/>
      </c>
      <c r="P70" s="12">
        <f>MAR1!$B$6+MAR1!$C$6*COS(2*PI()*B70/365)+MAR1!$D$6*SIN(2*PI()*B70/365)+IF(E70=1,MAR1!$B$12+MAR1!$D$12*M70,MAR1!$C$12+MAR1!$E$12*M70)</f>
        <v/>
      </c>
      <c r="Q70" s="12">
        <f>MAR1!$B$7+MAR1!$C$7*COS(2*PI()*B70/365)+MAR1!$D$7*SIN(2*PI()*B70/365)+IF(E70=1,MAR1!$B$13+MAR1!$D$13*N70,MAR1!$C$13+MAR1!$E$13*N70)</f>
        <v/>
      </c>
      <c r="R70" s="12">
        <f>MAR1!$B$5+MAR1!$C$5*COS(2*PI()*B70/365)+MAR1!$D$5*SIN(2*PI()*B70/365)+INDEX(ChangeFactor!$F$6:$F$17,C70)+IF(G70=1,MAR1!$B$11+INDEX(ChangeFactor!$G$6:$G$17,C70)*MAR1!$D$11*L70,MAR1!$C$11+INDEX(ChangeFactor!$G$6:$G$17,C70)*MAR1!$E$11*L70)</f>
        <v/>
      </c>
    </row>
    <row r="71">
      <c r="A71" s="6">
        <f>Data!U71</f>
        <v/>
      </c>
      <c r="B71" s="6">
        <f>MOD(A71-1,365)+1</f>
        <v/>
      </c>
      <c r="C71" s="6">
        <f>MATCH(B71,Markov!$C$6:$C$17,1)</f>
        <v/>
      </c>
      <c r="D71" s="16">
        <f>Data!V71</f>
        <v/>
      </c>
      <c r="E71" s="6">
        <f>IF(D71&lt;IF(E70=1,INDEX(Markov!$I$6:$I$17,C71),INDEX(Markov!$H$6:$H$17,C71)),1,0)</f>
        <v/>
      </c>
      <c r="F71" s="12">
        <f>IF(E71=1,GAMMA.INV(Data!W71,INDEX(Markov!$Q$6:$Q$17,C71),INDEX(Markov!$R$6:$R$17,C71)),0)</f>
        <v/>
      </c>
      <c r="G71" s="6">
        <f>IF(D71&lt;IF(G70=1,INDEX(ChangeFactor!$O$6:$O$17,C71),INDEX(ChangeFactor!$N$6:$N$17,C71)),1,0)</f>
        <v/>
      </c>
      <c r="H71" s="12">
        <f>IF(G71=1,GAMMA.INV(Data!W71,INDEX(ChangeFactor!$R$6:$R$17,C71),INDEX(ChangeFactor!$S$6:$S$17,C71)),0)</f>
        <v/>
      </c>
      <c r="I71" s="7">
        <f>NORM.S.INV(Data!X71)</f>
        <v/>
      </c>
      <c r="J71" s="7">
        <f>NORM.S.INV(Data!Y71)</f>
        <v/>
      </c>
      <c r="K71" s="7">
        <f>NORM.S.INV(Data!Z71)</f>
        <v/>
      </c>
      <c r="L71" s="7">
        <f>MAR1!$B$32*L70+MAR1!$C$32*M70+MAR1!$D$32*N70+MAR1!$B$42*I71+MAR1!$C$42*J71+MAR1!$D$42*K71</f>
        <v/>
      </c>
      <c r="M71" s="7">
        <f>MAR1!$B$33*L70+MAR1!$C$33*M70+MAR1!$D$33*N70+MAR1!$B$43*I71+MAR1!$C$43*J71+MAR1!$D$43*K71</f>
        <v/>
      </c>
      <c r="N71" s="7">
        <f>MAR1!$B$34*L70+MAR1!$C$34*M70+MAR1!$D$34*N70+MAR1!$B$44*I71+MAR1!$C$44*J71+MAR1!$D$44*K71</f>
        <v/>
      </c>
      <c r="O71" s="12">
        <f>MAR1!$B$5+MAR1!$C$5*COS(2*PI()*B71/365)+MAR1!$D$5*SIN(2*PI()*B71/365)+IF(E71=1,MAR1!$B$11+MAR1!$D$11*L71,MAR1!$C$11+MAR1!$E$11*L71)</f>
        <v/>
      </c>
      <c r="P71" s="12">
        <f>MAR1!$B$6+MAR1!$C$6*COS(2*PI()*B71/365)+MAR1!$D$6*SIN(2*PI()*B71/365)+IF(E71=1,MAR1!$B$12+MAR1!$D$12*M71,MAR1!$C$12+MAR1!$E$12*M71)</f>
        <v/>
      </c>
      <c r="Q71" s="12">
        <f>MAR1!$B$7+MAR1!$C$7*COS(2*PI()*B71/365)+MAR1!$D$7*SIN(2*PI()*B71/365)+IF(E71=1,MAR1!$B$13+MAR1!$D$13*N71,MAR1!$C$13+MAR1!$E$13*N71)</f>
        <v/>
      </c>
      <c r="R71" s="12">
        <f>MAR1!$B$5+MAR1!$C$5*COS(2*PI()*B71/365)+MAR1!$D$5*SIN(2*PI()*B71/365)+INDEX(ChangeFactor!$F$6:$F$17,C71)+IF(G71=1,MAR1!$B$11+INDEX(ChangeFactor!$G$6:$G$17,C71)*MAR1!$D$11*L71,MAR1!$C$11+INDEX(ChangeFactor!$G$6:$G$17,C71)*MAR1!$E$11*L71)</f>
        <v/>
      </c>
    </row>
    <row r="72">
      <c r="A72" s="6">
        <f>Data!U72</f>
        <v/>
      </c>
      <c r="B72" s="6">
        <f>MOD(A72-1,365)+1</f>
        <v/>
      </c>
      <c r="C72" s="6">
        <f>MATCH(B72,Markov!$C$6:$C$17,1)</f>
        <v/>
      </c>
      <c r="D72" s="16">
        <f>Data!V72</f>
        <v/>
      </c>
      <c r="E72" s="6">
        <f>IF(D72&lt;IF(E71=1,INDEX(Markov!$I$6:$I$17,C72),INDEX(Markov!$H$6:$H$17,C72)),1,0)</f>
        <v/>
      </c>
      <c r="F72" s="12">
        <f>IF(E72=1,GAMMA.INV(Data!W72,INDEX(Markov!$Q$6:$Q$17,C72),INDEX(Markov!$R$6:$R$17,C72)),0)</f>
        <v/>
      </c>
      <c r="G72" s="6">
        <f>IF(D72&lt;IF(G71=1,INDEX(ChangeFactor!$O$6:$O$17,C72),INDEX(ChangeFactor!$N$6:$N$17,C72)),1,0)</f>
        <v/>
      </c>
      <c r="H72" s="12">
        <f>IF(G72=1,GAMMA.INV(Data!W72,INDEX(ChangeFactor!$R$6:$R$17,C72),INDEX(ChangeFactor!$S$6:$S$17,C72)),0)</f>
        <v/>
      </c>
      <c r="I72" s="7">
        <f>NORM.S.INV(Data!X72)</f>
        <v/>
      </c>
      <c r="J72" s="7">
        <f>NORM.S.INV(Data!Y72)</f>
        <v/>
      </c>
      <c r="K72" s="7">
        <f>NORM.S.INV(Data!Z72)</f>
        <v/>
      </c>
      <c r="L72" s="7">
        <f>MAR1!$B$32*L71+MAR1!$C$32*M71+MAR1!$D$32*N71+MAR1!$B$42*I72+MAR1!$C$42*J72+MAR1!$D$42*K72</f>
        <v/>
      </c>
      <c r="M72" s="7">
        <f>MAR1!$B$33*L71+MAR1!$C$33*M71+MAR1!$D$33*N71+MAR1!$B$43*I72+MAR1!$C$43*J72+MAR1!$D$43*K72</f>
        <v/>
      </c>
      <c r="N72" s="7">
        <f>MAR1!$B$34*L71+MAR1!$C$34*M71+MAR1!$D$34*N71+MAR1!$B$44*I72+MAR1!$C$44*J72+MAR1!$D$44*K72</f>
        <v/>
      </c>
      <c r="O72" s="12">
        <f>MAR1!$B$5+MAR1!$C$5*COS(2*PI()*B72/365)+MAR1!$D$5*SIN(2*PI()*B72/365)+IF(E72=1,MAR1!$B$11+MAR1!$D$11*L72,MAR1!$C$11+MAR1!$E$11*L72)</f>
        <v/>
      </c>
      <c r="P72" s="12">
        <f>MAR1!$B$6+MAR1!$C$6*COS(2*PI()*B72/365)+MAR1!$D$6*SIN(2*PI()*B72/365)+IF(E72=1,MAR1!$B$12+MAR1!$D$12*M72,MAR1!$C$12+MAR1!$E$12*M72)</f>
        <v/>
      </c>
      <c r="Q72" s="12">
        <f>MAR1!$B$7+MAR1!$C$7*COS(2*PI()*B72/365)+MAR1!$D$7*SIN(2*PI()*B72/365)+IF(E72=1,MAR1!$B$13+MAR1!$D$13*N72,MAR1!$C$13+MAR1!$E$13*N72)</f>
        <v/>
      </c>
      <c r="R72" s="12">
        <f>MAR1!$B$5+MAR1!$C$5*COS(2*PI()*B72/365)+MAR1!$D$5*SIN(2*PI()*B72/365)+INDEX(ChangeFactor!$F$6:$F$17,C72)+IF(G72=1,MAR1!$B$11+INDEX(ChangeFactor!$G$6:$G$17,C72)*MAR1!$D$11*L72,MAR1!$C$11+INDEX(ChangeFactor!$G$6:$G$17,C72)*MAR1!$E$11*L72)</f>
        <v/>
      </c>
    </row>
    <row r="73">
      <c r="A73" s="6">
        <f>Data!U73</f>
        <v/>
      </c>
      <c r="B73" s="6">
        <f>MOD(A73-1,365)+1</f>
        <v/>
      </c>
      <c r="C73" s="6">
        <f>MATCH(B73,Markov!$C$6:$C$17,1)</f>
        <v/>
      </c>
      <c r="D73" s="16">
        <f>Data!V73</f>
        <v/>
      </c>
      <c r="E73" s="6">
        <f>IF(D73&lt;IF(E72=1,INDEX(Markov!$I$6:$I$17,C73),INDEX(Markov!$H$6:$H$17,C73)),1,0)</f>
        <v/>
      </c>
      <c r="F73" s="12">
        <f>IF(E73=1,GAMMA.INV(Data!W73,INDEX(Markov!$Q$6:$Q$17,C73),INDEX(Markov!$R$6:$R$17,C73)),0)</f>
        <v/>
      </c>
      <c r="G73" s="6">
        <f>IF(D73&lt;IF(G72=1,INDEX(ChangeFactor!$O$6:$O$17,C73),INDEX(ChangeFactor!$N$6:$N$17,C73)),1,0)</f>
        <v/>
      </c>
      <c r="H73" s="12">
        <f>IF(G73=1,GAMMA.INV(Data!W73,INDEX(ChangeFactor!$R$6:$R$17,C73),INDEX(ChangeFactor!$S$6:$S$17,C73)),0)</f>
        <v/>
      </c>
      <c r="I73" s="7">
        <f>NORM.S.INV(Data!X73)</f>
        <v/>
      </c>
      <c r="J73" s="7">
        <f>NORM.S.INV(Data!Y73)</f>
        <v/>
      </c>
      <c r="K73" s="7">
        <f>NORM.S.INV(Data!Z73)</f>
        <v/>
      </c>
      <c r="L73" s="7">
        <f>MAR1!$B$32*L72+MAR1!$C$32*M72+MAR1!$D$32*N72+MAR1!$B$42*I73+MAR1!$C$42*J73+MAR1!$D$42*K73</f>
        <v/>
      </c>
      <c r="M73" s="7">
        <f>MAR1!$B$33*L72+MAR1!$C$33*M72+MAR1!$D$33*N72+MAR1!$B$43*I73+MAR1!$C$43*J73+MAR1!$D$43*K73</f>
        <v/>
      </c>
      <c r="N73" s="7">
        <f>MAR1!$B$34*L72+MAR1!$C$34*M72+MAR1!$D$34*N72+MAR1!$B$44*I73+MAR1!$C$44*J73+MAR1!$D$44*K73</f>
        <v/>
      </c>
      <c r="O73" s="12">
        <f>MAR1!$B$5+MAR1!$C$5*COS(2*PI()*B73/365)+MAR1!$D$5*SIN(2*PI()*B73/365)+IF(E73=1,MAR1!$B$11+MAR1!$D$11*L73,MAR1!$C$11+MAR1!$E$11*L73)</f>
        <v/>
      </c>
      <c r="P73" s="12">
        <f>MAR1!$B$6+MAR1!$C$6*COS(2*PI()*B73/365)+MAR1!$D$6*SIN(2*PI()*B73/365)+IF(E73=1,MAR1!$B$12+MAR1!$D$12*M73,MAR1!$C$12+MAR1!$E$12*M73)</f>
        <v/>
      </c>
      <c r="Q73" s="12">
        <f>MAR1!$B$7+MAR1!$C$7*COS(2*PI()*B73/365)+MAR1!$D$7*SIN(2*PI()*B73/365)+IF(E73=1,MAR1!$B$13+MAR1!$D$13*N73,MAR1!$C$13+MAR1!$E$13*N73)</f>
        <v/>
      </c>
      <c r="R73" s="12">
        <f>MAR1!$B$5+MAR1!$C$5*COS(2*PI()*B73/365)+MAR1!$D$5*SIN(2*PI()*B73/365)+INDEX(ChangeFactor!$F$6:$F$17,C73)+IF(G73=1,MAR1!$B$11+INDEX(ChangeFactor!$G$6:$G$17,C73)*MAR1!$D$11*L73,MAR1!$C$11+INDEX(ChangeFactor!$G$6:$G$17,C73)*MAR1!$E$11*L73)</f>
        <v/>
      </c>
    </row>
    <row r="74">
      <c r="A74" s="6">
        <f>Data!U74</f>
        <v/>
      </c>
      <c r="B74" s="6">
        <f>MOD(A74-1,365)+1</f>
        <v/>
      </c>
      <c r="C74" s="6">
        <f>MATCH(B74,Markov!$C$6:$C$17,1)</f>
        <v/>
      </c>
      <c r="D74" s="16">
        <f>Data!V74</f>
        <v/>
      </c>
      <c r="E74" s="6">
        <f>IF(D74&lt;IF(E73=1,INDEX(Markov!$I$6:$I$17,C74),INDEX(Markov!$H$6:$H$17,C74)),1,0)</f>
        <v/>
      </c>
      <c r="F74" s="12">
        <f>IF(E74=1,GAMMA.INV(Data!W74,INDEX(Markov!$Q$6:$Q$17,C74),INDEX(Markov!$R$6:$R$17,C74)),0)</f>
        <v/>
      </c>
      <c r="G74" s="6">
        <f>IF(D74&lt;IF(G73=1,INDEX(ChangeFactor!$O$6:$O$17,C74),INDEX(ChangeFactor!$N$6:$N$17,C74)),1,0)</f>
        <v/>
      </c>
      <c r="H74" s="12">
        <f>IF(G74=1,GAMMA.INV(Data!W74,INDEX(ChangeFactor!$R$6:$R$17,C74),INDEX(ChangeFactor!$S$6:$S$17,C74)),0)</f>
        <v/>
      </c>
      <c r="I74" s="7">
        <f>NORM.S.INV(Data!X74)</f>
        <v/>
      </c>
      <c r="J74" s="7">
        <f>NORM.S.INV(Data!Y74)</f>
        <v/>
      </c>
      <c r="K74" s="7">
        <f>NORM.S.INV(Data!Z74)</f>
        <v/>
      </c>
      <c r="L74" s="7">
        <f>MAR1!$B$32*L73+MAR1!$C$32*M73+MAR1!$D$32*N73+MAR1!$B$42*I74+MAR1!$C$42*J74+MAR1!$D$42*K74</f>
        <v/>
      </c>
      <c r="M74" s="7">
        <f>MAR1!$B$33*L73+MAR1!$C$33*M73+MAR1!$D$33*N73+MAR1!$B$43*I74+MAR1!$C$43*J74+MAR1!$D$43*K74</f>
        <v/>
      </c>
      <c r="N74" s="7">
        <f>MAR1!$B$34*L73+MAR1!$C$34*M73+MAR1!$D$34*N73+MAR1!$B$44*I74+MAR1!$C$44*J74+MAR1!$D$44*K74</f>
        <v/>
      </c>
      <c r="O74" s="12">
        <f>MAR1!$B$5+MAR1!$C$5*COS(2*PI()*B74/365)+MAR1!$D$5*SIN(2*PI()*B74/365)+IF(E74=1,MAR1!$B$11+MAR1!$D$11*L74,MAR1!$C$11+MAR1!$E$11*L74)</f>
        <v/>
      </c>
      <c r="P74" s="12">
        <f>MAR1!$B$6+MAR1!$C$6*COS(2*PI()*B74/365)+MAR1!$D$6*SIN(2*PI()*B74/365)+IF(E74=1,MAR1!$B$12+MAR1!$D$12*M74,MAR1!$C$12+MAR1!$E$12*M74)</f>
        <v/>
      </c>
      <c r="Q74" s="12">
        <f>MAR1!$B$7+MAR1!$C$7*COS(2*PI()*B74/365)+MAR1!$D$7*SIN(2*PI()*B74/365)+IF(E74=1,MAR1!$B$13+MAR1!$D$13*N74,MAR1!$C$13+MAR1!$E$13*N74)</f>
        <v/>
      </c>
      <c r="R74" s="12">
        <f>MAR1!$B$5+MAR1!$C$5*COS(2*PI()*B74/365)+MAR1!$D$5*SIN(2*PI()*B74/365)+INDEX(ChangeFactor!$F$6:$F$17,C74)+IF(G74=1,MAR1!$B$11+INDEX(ChangeFactor!$G$6:$G$17,C74)*MAR1!$D$11*L74,MAR1!$C$11+INDEX(ChangeFactor!$G$6:$G$17,C74)*MAR1!$E$11*L74)</f>
        <v/>
      </c>
    </row>
    <row r="75">
      <c r="A75" s="6">
        <f>Data!U75</f>
        <v/>
      </c>
      <c r="B75" s="6">
        <f>MOD(A75-1,365)+1</f>
        <v/>
      </c>
      <c r="C75" s="6">
        <f>MATCH(B75,Markov!$C$6:$C$17,1)</f>
        <v/>
      </c>
      <c r="D75" s="16">
        <f>Data!V75</f>
        <v/>
      </c>
      <c r="E75" s="6">
        <f>IF(D75&lt;IF(E74=1,INDEX(Markov!$I$6:$I$17,C75),INDEX(Markov!$H$6:$H$17,C75)),1,0)</f>
        <v/>
      </c>
      <c r="F75" s="12">
        <f>IF(E75=1,GAMMA.INV(Data!W75,INDEX(Markov!$Q$6:$Q$17,C75),INDEX(Markov!$R$6:$R$17,C75)),0)</f>
        <v/>
      </c>
      <c r="G75" s="6">
        <f>IF(D75&lt;IF(G74=1,INDEX(ChangeFactor!$O$6:$O$17,C75),INDEX(ChangeFactor!$N$6:$N$17,C75)),1,0)</f>
        <v/>
      </c>
      <c r="H75" s="12">
        <f>IF(G75=1,GAMMA.INV(Data!W75,INDEX(ChangeFactor!$R$6:$R$17,C75),INDEX(ChangeFactor!$S$6:$S$17,C75)),0)</f>
        <v/>
      </c>
      <c r="I75" s="7">
        <f>NORM.S.INV(Data!X75)</f>
        <v/>
      </c>
      <c r="J75" s="7">
        <f>NORM.S.INV(Data!Y75)</f>
        <v/>
      </c>
      <c r="K75" s="7">
        <f>NORM.S.INV(Data!Z75)</f>
        <v/>
      </c>
      <c r="L75" s="7">
        <f>MAR1!$B$32*L74+MAR1!$C$32*M74+MAR1!$D$32*N74+MAR1!$B$42*I75+MAR1!$C$42*J75+MAR1!$D$42*K75</f>
        <v/>
      </c>
      <c r="M75" s="7">
        <f>MAR1!$B$33*L74+MAR1!$C$33*M74+MAR1!$D$33*N74+MAR1!$B$43*I75+MAR1!$C$43*J75+MAR1!$D$43*K75</f>
        <v/>
      </c>
      <c r="N75" s="7">
        <f>MAR1!$B$34*L74+MAR1!$C$34*M74+MAR1!$D$34*N74+MAR1!$B$44*I75+MAR1!$C$44*J75+MAR1!$D$44*K75</f>
        <v/>
      </c>
      <c r="O75" s="12">
        <f>MAR1!$B$5+MAR1!$C$5*COS(2*PI()*B75/365)+MAR1!$D$5*SIN(2*PI()*B75/365)+IF(E75=1,MAR1!$B$11+MAR1!$D$11*L75,MAR1!$C$11+MAR1!$E$11*L75)</f>
        <v/>
      </c>
      <c r="P75" s="12">
        <f>MAR1!$B$6+MAR1!$C$6*COS(2*PI()*B75/365)+MAR1!$D$6*SIN(2*PI()*B75/365)+IF(E75=1,MAR1!$B$12+MAR1!$D$12*M75,MAR1!$C$12+MAR1!$E$12*M75)</f>
        <v/>
      </c>
      <c r="Q75" s="12">
        <f>MAR1!$B$7+MAR1!$C$7*COS(2*PI()*B75/365)+MAR1!$D$7*SIN(2*PI()*B75/365)+IF(E75=1,MAR1!$B$13+MAR1!$D$13*N75,MAR1!$C$13+MAR1!$E$13*N75)</f>
        <v/>
      </c>
      <c r="R75" s="12">
        <f>MAR1!$B$5+MAR1!$C$5*COS(2*PI()*B75/365)+MAR1!$D$5*SIN(2*PI()*B75/365)+INDEX(ChangeFactor!$F$6:$F$17,C75)+IF(G75=1,MAR1!$B$11+INDEX(ChangeFactor!$G$6:$G$17,C75)*MAR1!$D$11*L75,MAR1!$C$11+INDEX(ChangeFactor!$G$6:$G$17,C75)*MAR1!$E$11*L75)</f>
        <v/>
      </c>
    </row>
    <row r="76">
      <c r="A76" s="6">
        <f>Data!U76</f>
        <v/>
      </c>
      <c r="B76" s="6">
        <f>MOD(A76-1,365)+1</f>
        <v/>
      </c>
      <c r="C76" s="6">
        <f>MATCH(B76,Markov!$C$6:$C$17,1)</f>
        <v/>
      </c>
      <c r="D76" s="16">
        <f>Data!V76</f>
        <v/>
      </c>
      <c r="E76" s="6">
        <f>IF(D76&lt;IF(E75=1,INDEX(Markov!$I$6:$I$17,C76),INDEX(Markov!$H$6:$H$17,C76)),1,0)</f>
        <v/>
      </c>
      <c r="F76" s="12">
        <f>IF(E76=1,GAMMA.INV(Data!W76,INDEX(Markov!$Q$6:$Q$17,C76),INDEX(Markov!$R$6:$R$17,C76)),0)</f>
        <v/>
      </c>
      <c r="G76" s="6">
        <f>IF(D76&lt;IF(G75=1,INDEX(ChangeFactor!$O$6:$O$17,C76),INDEX(ChangeFactor!$N$6:$N$17,C76)),1,0)</f>
        <v/>
      </c>
      <c r="H76" s="12">
        <f>IF(G76=1,GAMMA.INV(Data!W76,INDEX(ChangeFactor!$R$6:$R$17,C76),INDEX(ChangeFactor!$S$6:$S$17,C76)),0)</f>
        <v/>
      </c>
      <c r="I76" s="7">
        <f>NORM.S.INV(Data!X76)</f>
        <v/>
      </c>
      <c r="J76" s="7">
        <f>NORM.S.INV(Data!Y76)</f>
        <v/>
      </c>
      <c r="K76" s="7">
        <f>NORM.S.INV(Data!Z76)</f>
        <v/>
      </c>
      <c r="L76" s="7">
        <f>MAR1!$B$32*L75+MAR1!$C$32*M75+MAR1!$D$32*N75+MAR1!$B$42*I76+MAR1!$C$42*J76+MAR1!$D$42*K76</f>
        <v/>
      </c>
      <c r="M76" s="7">
        <f>MAR1!$B$33*L75+MAR1!$C$33*M75+MAR1!$D$33*N75+MAR1!$B$43*I76+MAR1!$C$43*J76+MAR1!$D$43*K76</f>
        <v/>
      </c>
      <c r="N76" s="7">
        <f>MAR1!$B$34*L75+MAR1!$C$34*M75+MAR1!$D$34*N75+MAR1!$B$44*I76+MAR1!$C$44*J76+MAR1!$D$44*K76</f>
        <v/>
      </c>
      <c r="O76" s="12">
        <f>MAR1!$B$5+MAR1!$C$5*COS(2*PI()*B76/365)+MAR1!$D$5*SIN(2*PI()*B76/365)+IF(E76=1,MAR1!$B$11+MAR1!$D$11*L76,MAR1!$C$11+MAR1!$E$11*L76)</f>
        <v/>
      </c>
      <c r="P76" s="12">
        <f>MAR1!$B$6+MAR1!$C$6*COS(2*PI()*B76/365)+MAR1!$D$6*SIN(2*PI()*B76/365)+IF(E76=1,MAR1!$B$12+MAR1!$D$12*M76,MAR1!$C$12+MAR1!$E$12*M76)</f>
        <v/>
      </c>
      <c r="Q76" s="12">
        <f>MAR1!$B$7+MAR1!$C$7*COS(2*PI()*B76/365)+MAR1!$D$7*SIN(2*PI()*B76/365)+IF(E76=1,MAR1!$B$13+MAR1!$D$13*N76,MAR1!$C$13+MAR1!$E$13*N76)</f>
        <v/>
      </c>
      <c r="R76" s="12">
        <f>MAR1!$B$5+MAR1!$C$5*COS(2*PI()*B76/365)+MAR1!$D$5*SIN(2*PI()*B76/365)+INDEX(ChangeFactor!$F$6:$F$17,C76)+IF(G76=1,MAR1!$B$11+INDEX(ChangeFactor!$G$6:$G$17,C76)*MAR1!$D$11*L76,MAR1!$C$11+INDEX(ChangeFactor!$G$6:$G$17,C76)*MAR1!$E$11*L76)</f>
        <v/>
      </c>
    </row>
    <row r="77">
      <c r="A77" s="6">
        <f>Data!U77</f>
        <v/>
      </c>
      <c r="B77" s="6">
        <f>MOD(A77-1,365)+1</f>
        <v/>
      </c>
      <c r="C77" s="6">
        <f>MATCH(B77,Markov!$C$6:$C$17,1)</f>
        <v/>
      </c>
      <c r="D77" s="16">
        <f>Data!V77</f>
        <v/>
      </c>
      <c r="E77" s="6">
        <f>IF(D77&lt;IF(E76=1,INDEX(Markov!$I$6:$I$17,C77),INDEX(Markov!$H$6:$H$17,C77)),1,0)</f>
        <v/>
      </c>
      <c r="F77" s="12">
        <f>IF(E77=1,GAMMA.INV(Data!W77,INDEX(Markov!$Q$6:$Q$17,C77),INDEX(Markov!$R$6:$R$17,C77)),0)</f>
        <v/>
      </c>
      <c r="G77" s="6">
        <f>IF(D77&lt;IF(G76=1,INDEX(ChangeFactor!$O$6:$O$17,C77),INDEX(ChangeFactor!$N$6:$N$17,C77)),1,0)</f>
        <v/>
      </c>
      <c r="H77" s="12">
        <f>IF(G77=1,GAMMA.INV(Data!W77,INDEX(ChangeFactor!$R$6:$R$17,C77),INDEX(ChangeFactor!$S$6:$S$17,C77)),0)</f>
        <v/>
      </c>
      <c r="I77" s="7">
        <f>NORM.S.INV(Data!X77)</f>
        <v/>
      </c>
      <c r="J77" s="7">
        <f>NORM.S.INV(Data!Y77)</f>
        <v/>
      </c>
      <c r="K77" s="7">
        <f>NORM.S.INV(Data!Z77)</f>
        <v/>
      </c>
      <c r="L77" s="7">
        <f>MAR1!$B$32*L76+MAR1!$C$32*M76+MAR1!$D$32*N76+MAR1!$B$42*I77+MAR1!$C$42*J77+MAR1!$D$42*K77</f>
        <v/>
      </c>
      <c r="M77" s="7">
        <f>MAR1!$B$33*L76+MAR1!$C$33*M76+MAR1!$D$33*N76+MAR1!$B$43*I77+MAR1!$C$43*J77+MAR1!$D$43*K77</f>
        <v/>
      </c>
      <c r="N77" s="7">
        <f>MAR1!$B$34*L76+MAR1!$C$34*M76+MAR1!$D$34*N76+MAR1!$B$44*I77+MAR1!$C$44*J77+MAR1!$D$44*K77</f>
        <v/>
      </c>
      <c r="O77" s="12">
        <f>MAR1!$B$5+MAR1!$C$5*COS(2*PI()*B77/365)+MAR1!$D$5*SIN(2*PI()*B77/365)+IF(E77=1,MAR1!$B$11+MAR1!$D$11*L77,MAR1!$C$11+MAR1!$E$11*L77)</f>
        <v/>
      </c>
      <c r="P77" s="12">
        <f>MAR1!$B$6+MAR1!$C$6*COS(2*PI()*B77/365)+MAR1!$D$6*SIN(2*PI()*B77/365)+IF(E77=1,MAR1!$B$12+MAR1!$D$12*M77,MAR1!$C$12+MAR1!$E$12*M77)</f>
        <v/>
      </c>
      <c r="Q77" s="12">
        <f>MAR1!$B$7+MAR1!$C$7*COS(2*PI()*B77/365)+MAR1!$D$7*SIN(2*PI()*B77/365)+IF(E77=1,MAR1!$B$13+MAR1!$D$13*N77,MAR1!$C$13+MAR1!$E$13*N77)</f>
        <v/>
      </c>
      <c r="R77" s="12">
        <f>MAR1!$B$5+MAR1!$C$5*COS(2*PI()*B77/365)+MAR1!$D$5*SIN(2*PI()*B77/365)+INDEX(ChangeFactor!$F$6:$F$17,C77)+IF(G77=1,MAR1!$B$11+INDEX(ChangeFactor!$G$6:$G$17,C77)*MAR1!$D$11*L77,MAR1!$C$11+INDEX(ChangeFactor!$G$6:$G$17,C77)*MAR1!$E$11*L77)</f>
        <v/>
      </c>
    </row>
    <row r="78">
      <c r="A78" s="6">
        <f>Data!U78</f>
        <v/>
      </c>
      <c r="B78" s="6">
        <f>MOD(A78-1,365)+1</f>
        <v/>
      </c>
      <c r="C78" s="6">
        <f>MATCH(B78,Markov!$C$6:$C$17,1)</f>
        <v/>
      </c>
      <c r="D78" s="16">
        <f>Data!V78</f>
        <v/>
      </c>
      <c r="E78" s="6">
        <f>IF(D78&lt;IF(E77=1,INDEX(Markov!$I$6:$I$17,C78),INDEX(Markov!$H$6:$H$17,C78)),1,0)</f>
        <v/>
      </c>
      <c r="F78" s="12">
        <f>IF(E78=1,GAMMA.INV(Data!W78,INDEX(Markov!$Q$6:$Q$17,C78),INDEX(Markov!$R$6:$R$17,C78)),0)</f>
        <v/>
      </c>
      <c r="G78" s="6">
        <f>IF(D78&lt;IF(G77=1,INDEX(ChangeFactor!$O$6:$O$17,C78),INDEX(ChangeFactor!$N$6:$N$17,C78)),1,0)</f>
        <v/>
      </c>
      <c r="H78" s="12">
        <f>IF(G78=1,GAMMA.INV(Data!W78,INDEX(ChangeFactor!$R$6:$R$17,C78),INDEX(ChangeFactor!$S$6:$S$17,C78)),0)</f>
        <v/>
      </c>
      <c r="I78" s="7">
        <f>NORM.S.INV(Data!X78)</f>
        <v/>
      </c>
      <c r="J78" s="7">
        <f>NORM.S.INV(Data!Y78)</f>
        <v/>
      </c>
      <c r="K78" s="7">
        <f>NORM.S.INV(Data!Z78)</f>
        <v/>
      </c>
      <c r="L78" s="7">
        <f>MAR1!$B$32*L77+MAR1!$C$32*M77+MAR1!$D$32*N77+MAR1!$B$42*I78+MAR1!$C$42*J78+MAR1!$D$42*K78</f>
        <v/>
      </c>
      <c r="M78" s="7">
        <f>MAR1!$B$33*L77+MAR1!$C$33*M77+MAR1!$D$33*N77+MAR1!$B$43*I78+MAR1!$C$43*J78+MAR1!$D$43*K78</f>
        <v/>
      </c>
      <c r="N78" s="7">
        <f>MAR1!$B$34*L77+MAR1!$C$34*M77+MAR1!$D$34*N77+MAR1!$B$44*I78+MAR1!$C$44*J78+MAR1!$D$44*K78</f>
        <v/>
      </c>
      <c r="O78" s="12">
        <f>MAR1!$B$5+MAR1!$C$5*COS(2*PI()*B78/365)+MAR1!$D$5*SIN(2*PI()*B78/365)+IF(E78=1,MAR1!$B$11+MAR1!$D$11*L78,MAR1!$C$11+MAR1!$E$11*L78)</f>
        <v/>
      </c>
      <c r="P78" s="12">
        <f>MAR1!$B$6+MAR1!$C$6*COS(2*PI()*B78/365)+MAR1!$D$6*SIN(2*PI()*B78/365)+IF(E78=1,MAR1!$B$12+MAR1!$D$12*M78,MAR1!$C$12+MAR1!$E$12*M78)</f>
        <v/>
      </c>
      <c r="Q78" s="12">
        <f>MAR1!$B$7+MAR1!$C$7*COS(2*PI()*B78/365)+MAR1!$D$7*SIN(2*PI()*B78/365)+IF(E78=1,MAR1!$B$13+MAR1!$D$13*N78,MAR1!$C$13+MAR1!$E$13*N78)</f>
        <v/>
      </c>
      <c r="R78" s="12">
        <f>MAR1!$B$5+MAR1!$C$5*COS(2*PI()*B78/365)+MAR1!$D$5*SIN(2*PI()*B78/365)+INDEX(ChangeFactor!$F$6:$F$17,C78)+IF(G78=1,MAR1!$B$11+INDEX(ChangeFactor!$G$6:$G$17,C78)*MAR1!$D$11*L78,MAR1!$C$11+INDEX(ChangeFactor!$G$6:$G$17,C78)*MAR1!$E$11*L78)</f>
        <v/>
      </c>
    </row>
    <row r="79">
      <c r="A79" s="6">
        <f>Data!U79</f>
        <v/>
      </c>
      <c r="B79" s="6">
        <f>MOD(A79-1,365)+1</f>
        <v/>
      </c>
      <c r="C79" s="6">
        <f>MATCH(B79,Markov!$C$6:$C$17,1)</f>
        <v/>
      </c>
      <c r="D79" s="16">
        <f>Data!V79</f>
        <v/>
      </c>
      <c r="E79" s="6">
        <f>IF(D79&lt;IF(E78=1,INDEX(Markov!$I$6:$I$17,C79),INDEX(Markov!$H$6:$H$17,C79)),1,0)</f>
        <v/>
      </c>
      <c r="F79" s="12">
        <f>IF(E79=1,GAMMA.INV(Data!W79,INDEX(Markov!$Q$6:$Q$17,C79),INDEX(Markov!$R$6:$R$17,C79)),0)</f>
        <v/>
      </c>
      <c r="G79" s="6">
        <f>IF(D79&lt;IF(G78=1,INDEX(ChangeFactor!$O$6:$O$17,C79),INDEX(ChangeFactor!$N$6:$N$17,C79)),1,0)</f>
        <v/>
      </c>
      <c r="H79" s="12">
        <f>IF(G79=1,GAMMA.INV(Data!W79,INDEX(ChangeFactor!$R$6:$R$17,C79),INDEX(ChangeFactor!$S$6:$S$17,C79)),0)</f>
        <v/>
      </c>
      <c r="I79" s="7">
        <f>NORM.S.INV(Data!X79)</f>
        <v/>
      </c>
      <c r="J79" s="7">
        <f>NORM.S.INV(Data!Y79)</f>
        <v/>
      </c>
      <c r="K79" s="7">
        <f>NORM.S.INV(Data!Z79)</f>
        <v/>
      </c>
      <c r="L79" s="7">
        <f>MAR1!$B$32*L78+MAR1!$C$32*M78+MAR1!$D$32*N78+MAR1!$B$42*I79+MAR1!$C$42*J79+MAR1!$D$42*K79</f>
        <v/>
      </c>
      <c r="M79" s="7">
        <f>MAR1!$B$33*L78+MAR1!$C$33*M78+MAR1!$D$33*N78+MAR1!$B$43*I79+MAR1!$C$43*J79+MAR1!$D$43*K79</f>
        <v/>
      </c>
      <c r="N79" s="7">
        <f>MAR1!$B$34*L78+MAR1!$C$34*M78+MAR1!$D$34*N78+MAR1!$B$44*I79+MAR1!$C$44*J79+MAR1!$D$44*K79</f>
        <v/>
      </c>
      <c r="O79" s="12">
        <f>MAR1!$B$5+MAR1!$C$5*COS(2*PI()*B79/365)+MAR1!$D$5*SIN(2*PI()*B79/365)+IF(E79=1,MAR1!$B$11+MAR1!$D$11*L79,MAR1!$C$11+MAR1!$E$11*L79)</f>
        <v/>
      </c>
      <c r="P79" s="12">
        <f>MAR1!$B$6+MAR1!$C$6*COS(2*PI()*B79/365)+MAR1!$D$6*SIN(2*PI()*B79/365)+IF(E79=1,MAR1!$B$12+MAR1!$D$12*M79,MAR1!$C$12+MAR1!$E$12*M79)</f>
        <v/>
      </c>
      <c r="Q79" s="12">
        <f>MAR1!$B$7+MAR1!$C$7*COS(2*PI()*B79/365)+MAR1!$D$7*SIN(2*PI()*B79/365)+IF(E79=1,MAR1!$B$13+MAR1!$D$13*N79,MAR1!$C$13+MAR1!$E$13*N79)</f>
        <v/>
      </c>
      <c r="R79" s="12">
        <f>MAR1!$B$5+MAR1!$C$5*COS(2*PI()*B79/365)+MAR1!$D$5*SIN(2*PI()*B79/365)+INDEX(ChangeFactor!$F$6:$F$17,C79)+IF(G79=1,MAR1!$B$11+INDEX(ChangeFactor!$G$6:$G$17,C79)*MAR1!$D$11*L79,MAR1!$C$11+INDEX(ChangeFactor!$G$6:$G$17,C79)*MAR1!$E$11*L79)</f>
        <v/>
      </c>
    </row>
    <row r="80">
      <c r="A80" s="6">
        <f>Data!U80</f>
        <v/>
      </c>
      <c r="B80" s="6">
        <f>MOD(A80-1,365)+1</f>
        <v/>
      </c>
      <c r="C80" s="6">
        <f>MATCH(B80,Markov!$C$6:$C$17,1)</f>
        <v/>
      </c>
      <c r="D80" s="16">
        <f>Data!V80</f>
        <v/>
      </c>
      <c r="E80" s="6">
        <f>IF(D80&lt;IF(E79=1,INDEX(Markov!$I$6:$I$17,C80),INDEX(Markov!$H$6:$H$17,C80)),1,0)</f>
        <v/>
      </c>
      <c r="F80" s="12">
        <f>IF(E80=1,GAMMA.INV(Data!W80,INDEX(Markov!$Q$6:$Q$17,C80),INDEX(Markov!$R$6:$R$17,C80)),0)</f>
        <v/>
      </c>
      <c r="G80" s="6">
        <f>IF(D80&lt;IF(G79=1,INDEX(ChangeFactor!$O$6:$O$17,C80),INDEX(ChangeFactor!$N$6:$N$17,C80)),1,0)</f>
        <v/>
      </c>
      <c r="H80" s="12">
        <f>IF(G80=1,GAMMA.INV(Data!W80,INDEX(ChangeFactor!$R$6:$R$17,C80),INDEX(ChangeFactor!$S$6:$S$17,C80)),0)</f>
        <v/>
      </c>
      <c r="I80" s="7">
        <f>NORM.S.INV(Data!X80)</f>
        <v/>
      </c>
      <c r="J80" s="7">
        <f>NORM.S.INV(Data!Y80)</f>
        <v/>
      </c>
      <c r="K80" s="7">
        <f>NORM.S.INV(Data!Z80)</f>
        <v/>
      </c>
      <c r="L80" s="7">
        <f>MAR1!$B$32*L79+MAR1!$C$32*M79+MAR1!$D$32*N79+MAR1!$B$42*I80+MAR1!$C$42*J80+MAR1!$D$42*K80</f>
        <v/>
      </c>
      <c r="M80" s="7">
        <f>MAR1!$B$33*L79+MAR1!$C$33*M79+MAR1!$D$33*N79+MAR1!$B$43*I80+MAR1!$C$43*J80+MAR1!$D$43*K80</f>
        <v/>
      </c>
      <c r="N80" s="7">
        <f>MAR1!$B$34*L79+MAR1!$C$34*M79+MAR1!$D$34*N79+MAR1!$B$44*I80+MAR1!$C$44*J80+MAR1!$D$44*K80</f>
        <v/>
      </c>
      <c r="O80" s="12">
        <f>MAR1!$B$5+MAR1!$C$5*COS(2*PI()*B80/365)+MAR1!$D$5*SIN(2*PI()*B80/365)+IF(E80=1,MAR1!$B$11+MAR1!$D$11*L80,MAR1!$C$11+MAR1!$E$11*L80)</f>
        <v/>
      </c>
      <c r="P80" s="12">
        <f>MAR1!$B$6+MAR1!$C$6*COS(2*PI()*B80/365)+MAR1!$D$6*SIN(2*PI()*B80/365)+IF(E80=1,MAR1!$B$12+MAR1!$D$12*M80,MAR1!$C$12+MAR1!$E$12*M80)</f>
        <v/>
      </c>
      <c r="Q80" s="12">
        <f>MAR1!$B$7+MAR1!$C$7*COS(2*PI()*B80/365)+MAR1!$D$7*SIN(2*PI()*B80/365)+IF(E80=1,MAR1!$B$13+MAR1!$D$13*N80,MAR1!$C$13+MAR1!$E$13*N80)</f>
        <v/>
      </c>
      <c r="R80" s="12">
        <f>MAR1!$B$5+MAR1!$C$5*COS(2*PI()*B80/365)+MAR1!$D$5*SIN(2*PI()*B80/365)+INDEX(ChangeFactor!$F$6:$F$17,C80)+IF(G80=1,MAR1!$B$11+INDEX(ChangeFactor!$G$6:$G$17,C80)*MAR1!$D$11*L80,MAR1!$C$11+INDEX(ChangeFactor!$G$6:$G$17,C80)*MAR1!$E$11*L80)</f>
        <v/>
      </c>
    </row>
    <row r="81">
      <c r="A81" s="6">
        <f>Data!U81</f>
        <v/>
      </c>
      <c r="B81" s="6">
        <f>MOD(A81-1,365)+1</f>
        <v/>
      </c>
      <c r="C81" s="6">
        <f>MATCH(B81,Markov!$C$6:$C$17,1)</f>
        <v/>
      </c>
      <c r="D81" s="16">
        <f>Data!V81</f>
        <v/>
      </c>
      <c r="E81" s="6">
        <f>IF(D81&lt;IF(E80=1,INDEX(Markov!$I$6:$I$17,C81),INDEX(Markov!$H$6:$H$17,C81)),1,0)</f>
        <v/>
      </c>
      <c r="F81" s="12">
        <f>IF(E81=1,GAMMA.INV(Data!W81,INDEX(Markov!$Q$6:$Q$17,C81),INDEX(Markov!$R$6:$R$17,C81)),0)</f>
        <v/>
      </c>
      <c r="G81" s="6">
        <f>IF(D81&lt;IF(G80=1,INDEX(ChangeFactor!$O$6:$O$17,C81),INDEX(ChangeFactor!$N$6:$N$17,C81)),1,0)</f>
        <v/>
      </c>
      <c r="H81" s="12">
        <f>IF(G81=1,GAMMA.INV(Data!W81,INDEX(ChangeFactor!$R$6:$R$17,C81),INDEX(ChangeFactor!$S$6:$S$17,C81)),0)</f>
        <v/>
      </c>
      <c r="I81" s="7">
        <f>NORM.S.INV(Data!X81)</f>
        <v/>
      </c>
      <c r="J81" s="7">
        <f>NORM.S.INV(Data!Y81)</f>
        <v/>
      </c>
      <c r="K81" s="7">
        <f>NORM.S.INV(Data!Z81)</f>
        <v/>
      </c>
      <c r="L81" s="7">
        <f>MAR1!$B$32*L80+MAR1!$C$32*M80+MAR1!$D$32*N80+MAR1!$B$42*I81+MAR1!$C$42*J81+MAR1!$D$42*K81</f>
        <v/>
      </c>
      <c r="M81" s="7">
        <f>MAR1!$B$33*L80+MAR1!$C$33*M80+MAR1!$D$33*N80+MAR1!$B$43*I81+MAR1!$C$43*J81+MAR1!$D$43*K81</f>
        <v/>
      </c>
      <c r="N81" s="7">
        <f>MAR1!$B$34*L80+MAR1!$C$34*M80+MAR1!$D$34*N80+MAR1!$B$44*I81+MAR1!$C$44*J81+MAR1!$D$44*K81</f>
        <v/>
      </c>
      <c r="O81" s="12">
        <f>MAR1!$B$5+MAR1!$C$5*COS(2*PI()*B81/365)+MAR1!$D$5*SIN(2*PI()*B81/365)+IF(E81=1,MAR1!$B$11+MAR1!$D$11*L81,MAR1!$C$11+MAR1!$E$11*L81)</f>
        <v/>
      </c>
      <c r="P81" s="12">
        <f>MAR1!$B$6+MAR1!$C$6*COS(2*PI()*B81/365)+MAR1!$D$6*SIN(2*PI()*B81/365)+IF(E81=1,MAR1!$B$12+MAR1!$D$12*M81,MAR1!$C$12+MAR1!$E$12*M81)</f>
        <v/>
      </c>
      <c r="Q81" s="12">
        <f>MAR1!$B$7+MAR1!$C$7*COS(2*PI()*B81/365)+MAR1!$D$7*SIN(2*PI()*B81/365)+IF(E81=1,MAR1!$B$13+MAR1!$D$13*N81,MAR1!$C$13+MAR1!$E$13*N81)</f>
        <v/>
      </c>
      <c r="R81" s="12">
        <f>MAR1!$B$5+MAR1!$C$5*COS(2*PI()*B81/365)+MAR1!$D$5*SIN(2*PI()*B81/365)+INDEX(ChangeFactor!$F$6:$F$17,C81)+IF(G81=1,MAR1!$B$11+INDEX(ChangeFactor!$G$6:$G$17,C81)*MAR1!$D$11*L81,MAR1!$C$11+INDEX(ChangeFactor!$G$6:$G$17,C81)*MAR1!$E$11*L81)</f>
        <v/>
      </c>
    </row>
    <row r="82">
      <c r="A82" s="6">
        <f>Data!U82</f>
        <v/>
      </c>
      <c r="B82" s="6">
        <f>MOD(A82-1,365)+1</f>
        <v/>
      </c>
      <c r="C82" s="6">
        <f>MATCH(B82,Markov!$C$6:$C$17,1)</f>
        <v/>
      </c>
      <c r="D82" s="16">
        <f>Data!V82</f>
        <v/>
      </c>
      <c r="E82" s="6">
        <f>IF(D82&lt;IF(E81=1,INDEX(Markov!$I$6:$I$17,C82),INDEX(Markov!$H$6:$H$17,C82)),1,0)</f>
        <v/>
      </c>
      <c r="F82" s="12">
        <f>IF(E82=1,GAMMA.INV(Data!W82,INDEX(Markov!$Q$6:$Q$17,C82),INDEX(Markov!$R$6:$R$17,C82)),0)</f>
        <v/>
      </c>
      <c r="G82" s="6">
        <f>IF(D82&lt;IF(G81=1,INDEX(ChangeFactor!$O$6:$O$17,C82),INDEX(ChangeFactor!$N$6:$N$17,C82)),1,0)</f>
        <v/>
      </c>
      <c r="H82" s="12">
        <f>IF(G82=1,GAMMA.INV(Data!W82,INDEX(ChangeFactor!$R$6:$R$17,C82),INDEX(ChangeFactor!$S$6:$S$17,C82)),0)</f>
        <v/>
      </c>
      <c r="I82" s="7">
        <f>NORM.S.INV(Data!X82)</f>
        <v/>
      </c>
      <c r="J82" s="7">
        <f>NORM.S.INV(Data!Y82)</f>
        <v/>
      </c>
      <c r="K82" s="7">
        <f>NORM.S.INV(Data!Z82)</f>
        <v/>
      </c>
      <c r="L82" s="7">
        <f>MAR1!$B$32*L81+MAR1!$C$32*M81+MAR1!$D$32*N81+MAR1!$B$42*I82+MAR1!$C$42*J82+MAR1!$D$42*K82</f>
        <v/>
      </c>
      <c r="M82" s="7">
        <f>MAR1!$B$33*L81+MAR1!$C$33*M81+MAR1!$D$33*N81+MAR1!$B$43*I82+MAR1!$C$43*J82+MAR1!$D$43*K82</f>
        <v/>
      </c>
      <c r="N82" s="7">
        <f>MAR1!$B$34*L81+MAR1!$C$34*M81+MAR1!$D$34*N81+MAR1!$B$44*I82+MAR1!$C$44*J82+MAR1!$D$44*K82</f>
        <v/>
      </c>
      <c r="O82" s="12">
        <f>MAR1!$B$5+MAR1!$C$5*COS(2*PI()*B82/365)+MAR1!$D$5*SIN(2*PI()*B82/365)+IF(E82=1,MAR1!$B$11+MAR1!$D$11*L82,MAR1!$C$11+MAR1!$E$11*L82)</f>
        <v/>
      </c>
      <c r="P82" s="12">
        <f>MAR1!$B$6+MAR1!$C$6*COS(2*PI()*B82/365)+MAR1!$D$6*SIN(2*PI()*B82/365)+IF(E82=1,MAR1!$B$12+MAR1!$D$12*M82,MAR1!$C$12+MAR1!$E$12*M82)</f>
        <v/>
      </c>
      <c r="Q82" s="12">
        <f>MAR1!$B$7+MAR1!$C$7*COS(2*PI()*B82/365)+MAR1!$D$7*SIN(2*PI()*B82/365)+IF(E82=1,MAR1!$B$13+MAR1!$D$13*N82,MAR1!$C$13+MAR1!$E$13*N82)</f>
        <v/>
      </c>
      <c r="R82" s="12">
        <f>MAR1!$B$5+MAR1!$C$5*COS(2*PI()*B82/365)+MAR1!$D$5*SIN(2*PI()*B82/365)+INDEX(ChangeFactor!$F$6:$F$17,C82)+IF(G82=1,MAR1!$B$11+INDEX(ChangeFactor!$G$6:$G$17,C82)*MAR1!$D$11*L82,MAR1!$C$11+INDEX(ChangeFactor!$G$6:$G$17,C82)*MAR1!$E$11*L82)</f>
        <v/>
      </c>
    </row>
    <row r="83">
      <c r="A83" s="6">
        <f>Data!U83</f>
        <v/>
      </c>
      <c r="B83" s="6">
        <f>MOD(A83-1,365)+1</f>
        <v/>
      </c>
      <c r="C83" s="6">
        <f>MATCH(B83,Markov!$C$6:$C$17,1)</f>
        <v/>
      </c>
      <c r="D83" s="16">
        <f>Data!V83</f>
        <v/>
      </c>
      <c r="E83" s="6">
        <f>IF(D83&lt;IF(E82=1,INDEX(Markov!$I$6:$I$17,C83),INDEX(Markov!$H$6:$H$17,C83)),1,0)</f>
        <v/>
      </c>
      <c r="F83" s="12">
        <f>IF(E83=1,GAMMA.INV(Data!W83,INDEX(Markov!$Q$6:$Q$17,C83),INDEX(Markov!$R$6:$R$17,C83)),0)</f>
        <v/>
      </c>
      <c r="G83" s="6">
        <f>IF(D83&lt;IF(G82=1,INDEX(ChangeFactor!$O$6:$O$17,C83),INDEX(ChangeFactor!$N$6:$N$17,C83)),1,0)</f>
        <v/>
      </c>
      <c r="H83" s="12">
        <f>IF(G83=1,GAMMA.INV(Data!W83,INDEX(ChangeFactor!$R$6:$R$17,C83),INDEX(ChangeFactor!$S$6:$S$17,C83)),0)</f>
        <v/>
      </c>
      <c r="I83" s="7">
        <f>NORM.S.INV(Data!X83)</f>
        <v/>
      </c>
      <c r="J83" s="7">
        <f>NORM.S.INV(Data!Y83)</f>
        <v/>
      </c>
      <c r="K83" s="7">
        <f>NORM.S.INV(Data!Z83)</f>
        <v/>
      </c>
      <c r="L83" s="7">
        <f>MAR1!$B$32*L82+MAR1!$C$32*M82+MAR1!$D$32*N82+MAR1!$B$42*I83+MAR1!$C$42*J83+MAR1!$D$42*K83</f>
        <v/>
      </c>
      <c r="M83" s="7">
        <f>MAR1!$B$33*L82+MAR1!$C$33*M82+MAR1!$D$33*N82+MAR1!$B$43*I83+MAR1!$C$43*J83+MAR1!$D$43*K83</f>
        <v/>
      </c>
      <c r="N83" s="7">
        <f>MAR1!$B$34*L82+MAR1!$C$34*M82+MAR1!$D$34*N82+MAR1!$B$44*I83+MAR1!$C$44*J83+MAR1!$D$44*K83</f>
        <v/>
      </c>
      <c r="O83" s="12">
        <f>MAR1!$B$5+MAR1!$C$5*COS(2*PI()*B83/365)+MAR1!$D$5*SIN(2*PI()*B83/365)+IF(E83=1,MAR1!$B$11+MAR1!$D$11*L83,MAR1!$C$11+MAR1!$E$11*L83)</f>
        <v/>
      </c>
      <c r="P83" s="12">
        <f>MAR1!$B$6+MAR1!$C$6*COS(2*PI()*B83/365)+MAR1!$D$6*SIN(2*PI()*B83/365)+IF(E83=1,MAR1!$B$12+MAR1!$D$12*M83,MAR1!$C$12+MAR1!$E$12*M83)</f>
        <v/>
      </c>
      <c r="Q83" s="12">
        <f>MAR1!$B$7+MAR1!$C$7*COS(2*PI()*B83/365)+MAR1!$D$7*SIN(2*PI()*B83/365)+IF(E83=1,MAR1!$B$13+MAR1!$D$13*N83,MAR1!$C$13+MAR1!$E$13*N83)</f>
        <v/>
      </c>
      <c r="R83" s="12">
        <f>MAR1!$B$5+MAR1!$C$5*COS(2*PI()*B83/365)+MAR1!$D$5*SIN(2*PI()*B83/365)+INDEX(ChangeFactor!$F$6:$F$17,C83)+IF(G83=1,MAR1!$B$11+INDEX(ChangeFactor!$G$6:$G$17,C83)*MAR1!$D$11*L83,MAR1!$C$11+INDEX(ChangeFactor!$G$6:$G$17,C83)*MAR1!$E$11*L83)</f>
        <v/>
      </c>
    </row>
    <row r="84">
      <c r="A84" s="6">
        <f>Data!U84</f>
        <v/>
      </c>
      <c r="B84" s="6">
        <f>MOD(A84-1,365)+1</f>
        <v/>
      </c>
      <c r="C84" s="6">
        <f>MATCH(B84,Markov!$C$6:$C$17,1)</f>
        <v/>
      </c>
      <c r="D84" s="16">
        <f>Data!V84</f>
        <v/>
      </c>
      <c r="E84" s="6">
        <f>IF(D84&lt;IF(E83=1,INDEX(Markov!$I$6:$I$17,C84),INDEX(Markov!$H$6:$H$17,C84)),1,0)</f>
        <v/>
      </c>
      <c r="F84" s="12">
        <f>IF(E84=1,GAMMA.INV(Data!W84,INDEX(Markov!$Q$6:$Q$17,C84),INDEX(Markov!$R$6:$R$17,C84)),0)</f>
        <v/>
      </c>
      <c r="G84" s="6">
        <f>IF(D84&lt;IF(G83=1,INDEX(ChangeFactor!$O$6:$O$17,C84),INDEX(ChangeFactor!$N$6:$N$17,C84)),1,0)</f>
        <v/>
      </c>
      <c r="H84" s="12">
        <f>IF(G84=1,GAMMA.INV(Data!W84,INDEX(ChangeFactor!$R$6:$R$17,C84),INDEX(ChangeFactor!$S$6:$S$17,C84)),0)</f>
        <v/>
      </c>
      <c r="I84" s="7">
        <f>NORM.S.INV(Data!X84)</f>
        <v/>
      </c>
      <c r="J84" s="7">
        <f>NORM.S.INV(Data!Y84)</f>
        <v/>
      </c>
      <c r="K84" s="7">
        <f>NORM.S.INV(Data!Z84)</f>
        <v/>
      </c>
      <c r="L84" s="7">
        <f>MAR1!$B$32*L83+MAR1!$C$32*M83+MAR1!$D$32*N83+MAR1!$B$42*I84+MAR1!$C$42*J84+MAR1!$D$42*K84</f>
        <v/>
      </c>
      <c r="M84" s="7">
        <f>MAR1!$B$33*L83+MAR1!$C$33*M83+MAR1!$D$33*N83+MAR1!$B$43*I84+MAR1!$C$43*J84+MAR1!$D$43*K84</f>
        <v/>
      </c>
      <c r="N84" s="7">
        <f>MAR1!$B$34*L83+MAR1!$C$34*M83+MAR1!$D$34*N83+MAR1!$B$44*I84+MAR1!$C$44*J84+MAR1!$D$44*K84</f>
        <v/>
      </c>
      <c r="O84" s="12">
        <f>MAR1!$B$5+MAR1!$C$5*COS(2*PI()*B84/365)+MAR1!$D$5*SIN(2*PI()*B84/365)+IF(E84=1,MAR1!$B$11+MAR1!$D$11*L84,MAR1!$C$11+MAR1!$E$11*L84)</f>
        <v/>
      </c>
      <c r="P84" s="12">
        <f>MAR1!$B$6+MAR1!$C$6*COS(2*PI()*B84/365)+MAR1!$D$6*SIN(2*PI()*B84/365)+IF(E84=1,MAR1!$B$12+MAR1!$D$12*M84,MAR1!$C$12+MAR1!$E$12*M84)</f>
        <v/>
      </c>
      <c r="Q84" s="12">
        <f>MAR1!$B$7+MAR1!$C$7*COS(2*PI()*B84/365)+MAR1!$D$7*SIN(2*PI()*B84/365)+IF(E84=1,MAR1!$B$13+MAR1!$D$13*N84,MAR1!$C$13+MAR1!$E$13*N84)</f>
        <v/>
      </c>
      <c r="R84" s="12">
        <f>MAR1!$B$5+MAR1!$C$5*COS(2*PI()*B84/365)+MAR1!$D$5*SIN(2*PI()*B84/365)+INDEX(ChangeFactor!$F$6:$F$17,C84)+IF(G84=1,MAR1!$B$11+INDEX(ChangeFactor!$G$6:$G$17,C84)*MAR1!$D$11*L84,MAR1!$C$11+INDEX(ChangeFactor!$G$6:$G$17,C84)*MAR1!$E$11*L84)</f>
        <v/>
      </c>
    </row>
    <row r="85">
      <c r="A85" s="6">
        <f>Data!U85</f>
        <v/>
      </c>
      <c r="B85" s="6">
        <f>MOD(A85-1,365)+1</f>
        <v/>
      </c>
      <c r="C85" s="6">
        <f>MATCH(B85,Markov!$C$6:$C$17,1)</f>
        <v/>
      </c>
      <c r="D85" s="16">
        <f>Data!V85</f>
        <v/>
      </c>
      <c r="E85" s="6">
        <f>IF(D85&lt;IF(E84=1,INDEX(Markov!$I$6:$I$17,C85),INDEX(Markov!$H$6:$H$17,C85)),1,0)</f>
        <v/>
      </c>
      <c r="F85" s="12">
        <f>IF(E85=1,GAMMA.INV(Data!W85,INDEX(Markov!$Q$6:$Q$17,C85),INDEX(Markov!$R$6:$R$17,C85)),0)</f>
        <v/>
      </c>
      <c r="G85" s="6">
        <f>IF(D85&lt;IF(G84=1,INDEX(ChangeFactor!$O$6:$O$17,C85),INDEX(ChangeFactor!$N$6:$N$17,C85)),1,0)</f>
        <v/>
      </c>
      <c r="H85" s="12">
        <f>IF(G85=1,GAMMA.INV(Data!W85,INDEX(ChangeFactor!$R$6:$R$17,C85),INDEX(ChangeFactor!$S$6:$S$17,C85)),0)</f>
        <v/>
      </c>
      <c r="I85" s="7">
        <f>NORM.S.INV(Data!X85)</f>
        <v/>
      </c>
      <c r="J85" s="7">
        <f>NORM.S.INV(Data!Y85)</f>
        <v/>
      </c>
      <c r="K85" s="7">
        <f>NORM.S.INV(Data!Z85)</f>
        <v/>
      </c>
      <c r="L85" s="7">
        <f>MAR1!$B$32*L84+MAR1!$C$32*M84+MAR1!$D$32*N84+MAR1!$B$42*I85+MAR1!$C$42*J85+MAR1!$D$42*K85</f>
        <v/>
      </c>
      <c r="M85" s="7">
        <f>MAR1!$B$33*L84+MAR1!$C$33*M84+MAR1!$D$33*N84+MAR1!$B$43*I85+MAR1!$C$43*J85+MAR1!$D$43*K85</f>
        <v/>
      </c>
      <c r="N85" s="7">
        <f>MAR1!$B$34*L84+MAR1!$C$34*M84+MAR1!$D$34*N84+MAR1!$B$44*I85+MAR1!$C$44*J85+MAR1!$D$44*K85</f>
        <v/>
      </c>
      <c r="O85" s="12">
        <f>MAR1!$B$5+MAR1!$C$5*COS(2*PI()*B85/365)+MAR1!$D$5*SIN(2*PI()*B85/365)+IF(E85=1,MAR1!$B$11+MAR1!$D$11*L85,MAR1!$C$11+MAR1!$E$11*L85)</f>
        <v/>
      </c>
      <c r="P85" s="12">
        <f>MAR1!$B$6+MAR1!$C$6*COS(2*PI()*B85/365)+MAR1!$D$6*SIN(2*PI()*B85/365)+IF(E85=1,MAR1!$B$12+MAR1!$D$12*M85,MAR1!$C$12+MAR1!$E$12*M85)</f>
        <v/>
      </c>
      <c r="Q85" s="12">
        <f>MAR1!$B$7+MAR1!$C$7*COS(2*PI()*B85/365)+MAR1!$D$7*SIN(2*PI()*B85/365)+IF(E85=1,MAR1!$B$13+MAR1!$D$13*N85,MAR1!$C$13+MAR1!$E$13*N85)</f>
        <v/>
      </c>
      <c r="R85" s="12">
        <f>MAR1!$B$5+MAR1!$C$5*COS(2*PI()*B85/365)+MAR1!$D$5*SIN(2*PI()*B85/365)+INDEX(ChangeFactor!$F$6:$F$17,C85)+IF(G85=1,MAR1!$B$11+INDEX(ChangeFactor!$G$6:$G$17,C85)*MAR1!$D$11*L85,MAR1!$C$11+INDEX(ChangeFactor!$G$6:$G$17,C85)*MAR1!$E$11*L85)</f>
        <v/>
      </c>
    </row>
    <row r="86">
      <c r="A86" s="6">
        <f>Data!U86</f>
        <v/>
      </c>
      <c r="B86" s="6">
        <f>MOD(A86-1,365)+1</f>
        <v/>
      </c>
      <c r="C86" s="6">
        <f>MATCH(B86,Markov!$C$6:$C$17,1)</f>
        <v/>
      </c>
      <c r="D86" s="16">
        <f>Data!V86</f>
        <v/>
      </c>
      <c r="E86" s="6">
        <f>IF(D86&lt;IF(E85=1,INDEX(Markov!$I$6:$I$17,C86),INDEX(Markov!$H$6:$H$17,C86)),1,0)</f>
        <v/>
      </c>
      <c r="F86" s="12">
        <f>IF(E86=1,GAMMA.INV(Data!W86,INDEX(Markov!$Q$6:$Q$17,C86),INDEX(Markov!$R$6:$R$17,C86)),0)</f>
        <v/>
      </c>
      <c r="G86" s="6">
        <f>IF(D86&lt;IF(G85=1,INDEX(ChangeFactor!$O$6:$O$17,C86),INDEX(ChangeFactor!$N$6:$N$17,C86)),1,0)</f>
        <v/>
      </c>
      <c r="H86" s="12">
        <f>IF(G86=1,GAMMA.INV(Data!W86,INDEX(ChangeFactor!$R$6:$R$17,C86),INDEX(ChangeFactor!$S$6:$S$17,C86)),0)</f>
        <v/>
      </c>
      <c r="I86" s="7">
        <f>NORM.S.INV(Data!X86)</f>
        <v/>
      </c>
      <c r="J86" s="7">
        <f>NORM.S.INV(Data!Y86)</f>
        <v/>
      </c>
      <c r="K86" s="7">
        <f>NORM.S.INV(Data!Z86)</f>
        <v/>
      </c>
      <c r="L86" s="7">
        <f>MAR1!$B$32*L85+MAR1!$C$32*M85+MAR1!$D$32*N85+MAR1!$B$42*I86+MAR1!$C$42*J86+MAR1!$D$42*K86</f>
        <v/>
      </c>
      <c r="M86" s="7">
        <f>MAR1!$B$33*L85+MAR1!$C$33*M85+MAR1!$D$33*N85+MAR1!$B$43*I86+MAR1!$C$43*J86+MAR1!$D$43*K86</f>
        <v/>
      </c>
      <c r="N86" s="7">
        <f>MAR1!$B$34*L85+MAR1!$C$34*M85+MAR1!$D$34*N85+MAR1!$B$44*I86+MAR1!$C$44*J86+MAR1!$D$44*K86</f>
        <v/>
      </c>
      <c r="O86" s="12">
        <f>MAR1!$B$5+MAR1!$C$5*COS(2*PI()*B86/365)+MAR1!$D$5*SIN(2*PI()*B86/365)+IF(E86=1,MAR1!$B$11+MAR1!$D$11*L86,MAR1!$C$11+MAR1!$E$11*L86)</f>
        <v/>
      </c>
      <c r="P86" s="12">
        <f>MAR1!$B$6+MAR1!$C$6*COS(2*PI()*B86/365)+MAR1!$D$6*SIN(2*PI()*B86/365)+IF(E86=1,MAR1!$B$12+MAR1!$D$12*M86,MAR1!$C$12+MAR1!$E$12*M86)</f>
        <v/>
      </c>
      <c r="Q86" s="12">
        <f>MAR1!$B$7+MAR1!$C$7*COS(2*PI()*B86/365)+MAR1!$D$7*SIN(2*PI()*B86/365)+IF(E86=1,MAR1!$B$13+MAR1!$D$13*N86,MAR1!$C$13+MAR1!$E$13*N86)</f>
        <v/>
      </c>
      <c r="R86" s="12">
        <f>MAR1!$B$5+MAR1!$C$5*COS(2*PI()*B86/365)+MAR1!$D$5*SIN(2*PI()*B86/365)+INDEX(ChangeFactor!$F$6:$F$17,C86)+IF(G86=1,MAR1!$B$11+INDEX(ChangeFactor!$G$6:$G$17,C86)*MAR1!$D$11*L86,MAR1!$C$11+INDEX(ChangeFactor!$G$6:$G$17,C86)*MAR1!$E$11*L86)</f>
        <v/>
      </c>
    </row>
    <row r="87">
      <c r="A87" s="6">
        <f>Data!U87</f>
        <v/>
      </c>
      <c r="B87" s="6">
        <f>MOD(A87-1,365)+1</f>
        <v/>
      </c>
      <c r="C87" s="6">
        <f>MATCH(B87,Markov!$C$6:$C$17,1)</f>
        <v/>
      </c>
      <c r="D87" s="16">
        <f>Data!V87</f>
        <v/>
      </c>
      <c r="E87" s="6">
        <f>IF(D87&lt;IF(E86=1,INDEX(Markov!$I$6:$I$17,C87),INDEX(Markov!$H$6:$H$17,C87)),1,0)</f>
        <v/>
      </c>
      <c r="F87" s="12">
        <f>IF(E87=1,GAMMA.INV(Data!W87,INDEX(Markov!$Q$6:$Q$17,C87),INDEX(Markov!$R$6:$R$17,C87)),0)</f>
        <v/>
      </c>
      <c r="G87" s="6">
        <f>IF(D87&lt;IF(G86=1,INDEX(ChangeFactor!$O$6:$O$17,C87),INDEX(ChangeFactor!$N$6:$N$17,C87)),1,0)</f>
        <v/>
      </c>
      <c r="H87" s="12">
        <f>IF(G87=1,GAMMA.INV(Data!W87,INDEX(ChangeFactor!$R$6:$R$17,C87),INDEX(ChangeFactor!$S$6:$S$17,C87)),0)</f>
        <v/>
      </c>
      <c r="I87" s="7">
        <f>NORM.S.INV(Data!X87)</f>
        <v/>
      </c>
      <c r="J87" s="7">
        <f>NORM.S.INV(Data!Y87)</f>
        <v/>
      </c>
      <c r="K87" s="7">
        <f>NORM.S.INV(Data!Z87)</f>
        <v/>
      </c>
      <c r="L87" s="7">
        <f>MAR1!$B$32*L86+MAR1!$C$32*M86+MAR1!$D$32*N86+MAR1!$B$42*I87+MAR1!$C$42*J87+MAR1!$D$42*K87</f>
        <v/>
      </c>
      <c r="M87" s="7">
        <f>MAR1!$B$33*L86+MAR1!$C$33*M86+MAR1!$D$33*N86+MAR1!$B$43*I87+MAR1!$C$43*J87+MAR1!$D$43*K87</f>
        <v/>
      </c>
      <c r="N87" s="7">
        <f>MAR1!$B$34*L86+MAR1!$C$34*M86+MAR1!$D$34*N86+MAR1!$B$44*I87+MAR1!$C$44*J87+MAR1!$D$44*K87</f>
        <v/>
      </c>
      <c r="O87" s="12">
        <f>MAR1!$B$5+MAR1!$C$5*COS(2*PI()*B87/365)+MAR1!$D$5*SIN(2*PI()*B87/365)+IF(E87=1,MAR1!$B$11+MAR1!$D$11*L87,MAR1!$C$11+MAR1!$E$11*L87)</f>
        <v/>
      </c>
      <c r="P87" s="12">
        <f>MAR1!$B$6+MAR1!$C$6*COS(2*PI()*B87/365)+MAR1!$D$6*SIN(2*PI()*B87/365)+IF(E87=1,MAR1!$B$12+MAR1!$D$12*M87,MAR1!$C$12+MAR1!$E$12*M87)</f>
        <v/>
      </c>
      <c r="Q87" s="12">
        <f>MAR1!$B$7+MAR1!$C$7*COS(2*PI()*B87/365)+MAR1!$D$7*SIN(2*PI()*B87/365)+IF(E87=1,MAR1!$B$13+MAR1!$D$13*N87,MAR1!$C$13+MAR1!$E$13*N87)</f>
        <v/>
      </c>
      <c r="R87" s="12">
        <f>MAR1!$B$5+MAR1!$C$5*COS(2*PI()*B87/365)+MAR1!$D$5*SIN(2*PI()*B87/365)+INDEX(ChangeFactor!$F$6:$F$17,C87)+IF(G87=1,MAR1!$B$11+INDEX(ChangeFactor!$G$6:$G$17,C87)*MAR1!$D$11*L87,MAR1!$C$11+INDEX(ChangeFactor!$G$6:$G$17,C87)*MAR1!$E$11*L87)</f>
        <v/>
      </c>
    </row>
    <row r="88">
      <c r="A88" s="6">
        <f>Data!U88</f>
        <v/>
      </c>
      <c r="B88" s="6">
        <f>MOD(A88-1,365)+1</f>
        <v/>
      </c>
      <c r="C88" s="6">
        <f>MATCH(B88,Markov!$C$6:$C$17,1)</f>
        <v/>
      </c>
      <c r="D88" s="16">
        <f>Data!V88</f>
        <v/>
      </c>
      <c r="E88" s="6">
        <f>IF(D88&lt;IF(E87=1,INDEX(Markov!$I$6:$I$17,C88),INDEX(Markov!$H$6:$H$17,C88)),1,0)</f>
        <v/>
      </c>
      <c r="F88" s="12">
        <f>IF(E88=1,GAMMA.INV(Data!W88,INDEX(Markov!$Q$6:$Q$17,C88),INDEX(Markov!$R$6:$R$17,C88)),0)</f>
        <v/>
      </c>
      <c r="G88" s="6">
        <f>IF(D88&lt;IF(G87=1,INDEX(ChangeFactor!$O$6:$O$17,C88),INDEX(ChangeFactor!$N$6:$N$17,C88)),1,0)</f>
        <v/>
      </c>
      <c r="H88" s="12">
        <f>IF(G88=1,GAMMA.INV(Data!W88,INDEX(ChangeFactor!$R$6:$R$17,C88),INDEX(ChangeFactor!$S$6:$S$17,C88)),0)</f>
        <v/>
      </c>
      <c r="I88" s="7">
        <f>NORM.S.INV(Data!X88)</f>
        <v/>
      </c>
      <c r="J88" s="7">
        <f>NORM.S.INV(Data!Y88)</f>
        <v/>
      </c>
      <c r="K88" s="7">
        <f>NORM.S.INV(Data!Z88)</f>
        <v/>
      </c>
      <c r="L88" s="7">
        <f>MAR1!$B$32*L87+MAR1!$C$32*M87+MAR1!$D$32*N87+MAR1!$B$42*I88+MAR1!$C$42*J88+MAR1!$D$42*K88</f>
        <v/>
      </c>
      <c r="M88" s="7">
        <f>MAR1!$B$33*L87+MAR1!$C$33*M87+MAR1!$D$33*N87+MAR1!$B$43*I88+MAR1!$C$43*J88+MAR1!$D$43*K88</f>
        <v/>
      </c>
      <c r="N88" s="7">
        <f>MAR1!$B$34*L87+MAR1!$C$34*M87+MAR1!$D$34*N87+MAR1!$B$44*I88+MAR1!$C$44*J88+MAR1!$D$44*K88</f>
        <v/>
      </c>
      <c r="O88" s="12">
        <f>MAR1!$B$5+MAR1!$C$5*COS(2*PI()*B88/365)+MAR1!$D$5*SIN(2*PI()*B88/365)+IF(E88=1,MAR1!$B$11+MAR1!$D$11*L88,MAR1!$C$11+MAR1!$E$11*L88)</f>
        <v/>
      </c>
      <c r="P88" s="12">
        <f>MAR1!$B$6+MAR1!$C$6*COS(2*PI()*B88/365)+MAR1!$D$6*SIN(2*PI()*B88/365)+IF(E88=1,MAR1!$B$12+MAR1!$D$12*M88,MAR1!$C$12+MAR1!$E$12*M88)</f>
        <v/>
      </c>
      <c r="Q88" s="12">
        <f>MAR1!$B$7+MAR1!$C$7*COS(2*PI()*B88/365)+MAR1!$D$7*SIN(2*PI()*B88/365)+IF(E88=1,MAR1!$B$13+MAR1!$D$13*N88,MAR1!$C$13+MAR1!$E$13*N88)</f>
        <v/>
      </c>
      <c r="R88" s="12">
        <f>MAR1!$B$5+MAR1!$C$5*COS(2*PI()*B88/365)+MAR1!$D$5*SIN(2*PI()*B88/365)+INDEX(ChangeFactor!$F$6:$F$17,C88)+IF(G88=1,MAR1!$B$11+INDEX(ChangeFactor!$G$6:$G$17,C88)*MAR1!$D$11*L88,MAR1!$C$11+INDEX(ChangeFactor!$G$6:$G$17,C88)*MAR1!$E$11*L88)</f>
        <v/>
      </c>
    </row>
    <row r="89">
      <c r="A89" s="6">
        <f>Data!U89</f>
        <v/>
      </c>
      <c r="B89" s="6">
        <f>MOD(A89-1,365)+1</f>
        <v/>
      </c>
      <c r="C89" s="6">
        <f>MATCH(B89,Markov!$C$6:$C$17,1)</f>
        <v/>
      </c>
      <c r="D89" s="16">
        <f>Data!V89</f>
        <v/>
      </c>
      <c r="E89" s="6">
        <f>IF(D89&lt;IF(E88=1,INDEX(Markov!$I$6:$I$17,C89),INDEX(Markov!$H$6:$H$17,C89)),1,0)</f>
        <v/>
      </c>
      <c r="F89" s="12">
        <f>IF(E89=1,GAMMA.INV(Data!W89,INDEX(Markov!$Q$6:$Q$17,C89),INDEX(Markov!$R$6:$R$17,C89)),0)</f>
        <v/>
      </c>
      <c r="G89" s="6">
        <f>IF(D89&lt;IF(G88=1,INDEX(ChangeFactor!$O$6:$O$17,C89),INDEX(ChangeFactor!$N$6:$N$17,C89)),1,0)</f>
        <v/>
      </c>
      <c r="H89" s="12">
        <f>IF(G89=1,GAMMA.INV(Data!W89,INDEX(ChangeFactor!$R$6:$R$17,C89),INDEX(ChangeFactor!$S$6:$S$17,C89)),0)</f>
        <v/>
      </c>
      <c r="I89" s="7">
        <f>NORM.S.INV(Data!X89)</f>
        <v/>
      </c>
      <c r="J89" s="7">
        <f>NORM.S.INV(Data!Y89)</f>
        <v/>
      </c>
      <c r="K89" s="7">
        <f>NORM.S.INV(Data!Z89)</f>
        <v/>
      </c>
      <c r="L89" s="7">
        <f>MAR1!$B$32*L88+MAR1!$C$32*M88+MAR1!$D$32*N88+MAR1!$B$42*I89+MAR1!$C$42*J89+MAR1!$D$42*K89</f>
        <v/>
      </c>
      <c r="M89" s="7">
        <f>MAR1!$B$33*L88+MAR1!$C$33*M88+MAR1!$D$33*N88+MAR1!$B$43*I89+MAR1!$C$43*J89+MAR1!$D$43*K89</f>
        <v/>
      </c>
      <c r="N89" s="7">
        <f>MAR1!$B$34*L88+MAR1!$C$34*M88+MAR1!$D$34*N88+MAR1!$B$44*I89+MAR1!$C$44*J89+MAR1!$D$44*K89</f>
        <v/>
      </c>
      <c r="O89" s="12">
        <f>MAR1!$B$5+MAR1!$C$5*COS(2*PI()*B89/365)+MAR1!$D$5*SIN(2*PI()*B89/365)+IF(E89=1,MAR1!$B$11+MAR1!$D$11*L89,MAR1!$C$11+MAR1!$E$11*L89)</f>
        <v/>
      </c>
      <c r="P89" s="12">
        <f>MAR1!$B$6+MAR1!$C$6*COS(2*PI()*B89/365)+MAR1!$D$6*SIN(2*PI()*B89/365)+IF(E89=1,MAR1!$B$12+MAR1!$D$12*M89,MAR1!$C$12+MAR1!$E$12*M89)</f>
        <v/>
      </c>
      <c r="Q89" s="12">
        <f>MAR1!$B$7+MAR1!$C$7*COS(2*PI()*B89/365)+MAR1!$D$7*SIN(2*PI()*B89/365)+IF(E89=1,MAR1!$B$13+MAR1!$D$13*N89,MAR1!$C$13+MAR1!$E$13*N89)</f>
        <v/>
      </c>
      <c r="R89" s="12">
        <f>MAR1!$B$5+MAR1!$C$5*COS(2*PI()*B89/365)+MAR1!$D$5*SIN(2*PI()*B89/365)+INDEX(ChangeFactor!$F$6:$F$17,C89)+IF(G89=1,MAR1!$B$11+INDEX(ChangeFactor!$G$6:$G$17,C89)*MAR1!$D$11*L89,MAR1!$C$11+INDEX(ChangeFactor!$G$6:$G$17,C89)*MAR1!$E$11*L89)</f>
        <v/>
      </c>
    </row>
    <row r="90">
      <c r="A90" s="6">
        <f>Data!U90</f>
        <v/>
      </c>
      <c r="B90" s="6">
        <f>MOD(A90-1,365)+1</f>
        <v/>
      </c>
      <c r="C90" s="6">
        <f>MATCH(B90,Markov!$C$6:$C$17,1)</f>
        <v/>
      </c>
      <c r="D90" s="16">
        <f>Data!V90</f>
        <v/>
      </c>
      <c r="E90" s="6">
        <f>IF(D90&lt;IF(E89=1,INDEX(Markov!$I$6:$I$17,C90),INDEX(Markov!$H$6:$H$17,C90)),1,0)</f>
        <v/>
      </c>
      <c r="F90" s="12">
        <f>IF(E90=1,GAMMA.INV(Data!W90,INDEX(Markov!$Q$6:$Q$17,C90),INDEX(Markov!$R$6:$R$17,C90)),0)</f>
        <v/>
      </c>
      <c r="G90" s="6">
        <f>IF(D90&lt;IF(G89=1,INDEX(ChangeFactor!$O$6:$O$17,C90),INDEX(ChangeFactor!$N$6:$N$17,C90)),1,0)</f>
        <v/>
      </c>
      <c r="H90" s="12">
        <f>IF(G90=1,GAMMA.INV(Data!W90,INDEX(ChangeFactor!$R$6:$R$17,C90),INDEX(ChangeFactor!$S$6:$S$17,C90)),0)</f>
        <v/>
      </c>
      <c r="I90" s="7">
        <f>NORM.S.INV(Data!X90)</f>
        <v/>
      </c>
      <c r="J90" s="7">
        <f>NORM.S.INV(Data!Y90)</f>
        <v/>
      </c>
      <c r="K90" s="7">
        <f>NORM.S.INV(Data!Z90)</f>
        <v/>
      </c>
      <c r="L90" s="7">
        <f>MAR1!$B$32*L89+MAR1!$C$32*M89+MAR1!$D$32*N89+MAR1!$B$42*I90+MAR1!$C$42*J90+MAR1!$D$42*K90</f>
        <v/>
      </c>
      <c r="M90" s="7">
        <f>MAR1!$B$33*L89+MAR1!$C$33*M89+MAR1!$D$33*N89+MAR1!$B$43*I90+MAR1!$C$43*J90+MAR1!$D$43*K90</f>
        <v/>
      </c>
      <c r="N90" s="7">
        <f>MAR1!$B$34*L89+MAR1!$C$34*M89+MAR1!$D$34*N89+MAR1!$B$44*I90+MAR1!$C$44*J90+MAR1!$D$44*K90</f>
        <v/>
      </c>
      <c r="O90" s="12">
        <f>MAR1!$B$5+MAR1!$C$5*COS(2*PI()*B90/365)+MAR1!$D$5*SIN(2*PI()*B90/365)+IF(E90=1,MAR1!$B$11+MAR1!$D$11*L90,MAR1!$C$11+MAR1!$E$11*L90)</f>
        <v/>
      </c>
      <c r="P90" s="12">
        <f>MAR1!$B$6+MAR1!$C$6*COS(2*PI()*B90/365)+MAR1!$D$6*SIN(2*PI()*B90/365)+IF(E90=1,MAR1!$B$12+MAR1!$D$12*M90,MAR1!$C$12+MAR1!$E$12*M90)</f>
        <v/>
      </c>
      <c r="Q90" s="12">
        <f>MAR1!$B$7+MAR1!$C$7*COS(2*PI()*B90/365)+MAR1!$D$7*SIN(2*PI()*B90/365)+IF(E90=1,MAR1!$B$13+MAR1!$D$13*N90,MAR1!$C$13+MAR1!$E$13*N90)</f>
        <v/>
      </c>
      <c r="R90" s="12">
        <f>MAR1!$B$5+MAR1!$C$5*COS(2*PI()*B90/365)+MAR1!$D$5*SIN(2*PI()*B90/365)+INDEX(ChangeFactor!$F$6:$F$17,C90)+IF(G90=1,MAR1!$B$11+INDEX(ChangeFactor!$G$6:$G$17,C90)*MAR1!$D$11*L90,MAR1!$C$11+INDEX(ChangeFactor!$G$6:$G$17,C90)*MAR1!$E$11*L90)</f>
        <v/>
      </c>
    </row>
    <row r="91">
      <c r="A91" s="6">
        <f>Data!U91</f>
        <v/>
      </c>
      <c r="B91" s="6">
        <f>MOD(A91-1,365)+1</f>
        <v/>
      </c>
      <c r="C91" s="6">
        <f>MATCH(B91,Markov!$C$6:$C$17,1)</f>
        <v/>
      </c>
      <c r="D91" s="16">
        <f>Data!V91</f>
        <v/>
      </c>
      <c r="E91" s="6">
        <f>IF(D91&lt;IF(E90=1,INDEX(Markov!$I$6:$I$17,C91),INDEX(Markov!$H$6:$H$17,C91)),1,0)</f>
        <v/>
      </c>
      <c r="F91" s="12">
        <f>IF(E91=1,GAMMA.INV(Data!W91,INDEX(Markov!$Q$6:$Q$17,C91),INDEX(Markov!$R$6:$R$17,C91)),0)</f>
        <v/>
      </c>
      <c r="G91" s="6">
        <f>IF(D91&lt;IF(G90=1,INDEX(ChangeFactor!$O$6:$O$17,C91),INDEX(ChangeFactor!$N$6:$N$17,C91)),1,0)</f>
        <v/>
      </c>
      <c r="H91" s="12">
        <f>IF(G91=1,GAMMA.INV(Data!W91,INDEX(ChangeFactor!$R$6:$R$17,C91),INDEX(ChangeFactor!$S$6:$S$17,C91)),0)</f>
        <v/>
      </c>
      <c r="I91" s="7">
        <f>NORM.S.INV(Data!X91)</f>
        <v/>
      </c>
      <c r="J91" s="7">
        <f>NORM.S.INV(Data!Y91)</f>
        <v/>
      </c>
      <c r="K91" s="7">
        <f>NORM.S.INV(Data!Z91)</f>
        <v/>
      </c>
      <c r="L91" s="7">
        <f>MAR1!$B$32*L90+MAR1!$C$32*M90+MAR1!$D$32*N90+MAR1!$B$42*I91+MAR1!$C$42*J91+MAR1!$D$42*K91</f>
        <v/>
      </c>
      <c r="M91" s="7">
        <f>MAR1!$B$33*L90+MAR1!$C$33*M90+MAR1!$D$33*N90+MAR1!$B$43*I91+MAR1!$C$43*J91+MAR1!$D$43*K91</f>
        <v/>
      </c>
      <c r="N91" s="7">
        <f>MAR1!$B$34*L90+MAR1!$C$34*M90+MAR1!$D$34*N90+MAR1!$B$44*I91+MAR1!$C$44*J91+MAR1!$D$44*K91</f>
        <v/>
      </c>
      <c r="O91" s="12">
        <f>MAR1!$B$5+MAR1!$C$5*COS(2*PI()*B91/365)+MAR1!$D$5*SIN(2*PI()*B91/365)+IF(E91=1,MAR1!$B$11+MAR1!$D$11*L91,MAR1!$C$11+MAR1!$E$11*L91)</f>
        <v/>
      </c>
      <c r="P91" s="12">
        <f>MAR1!$B$6+MAR1!$C$6*COS(2*PI()*B91/365)+MAR1!$D$6*SIN(2*PI()*B91/365)+IF(E91=1,MAR1!$B$12+MAR1!$D$12*M91,MAR1!$C$12+MAR1!$E$12*M91)</f>
        <v/>
      </c>
      <c r="Q91" s="12">
        <f>MAR1!$B$7+MAR1!$C$7*COS(2*PI()*B91/365)+MAR1!$D$7*SIN(2*PI()*B91/365)+IF(E91=1,MAR1!$B$13+MAR1!$D$13*N91,MAR1!$C$13+MAR1!$E$13*N91)</f>
        <v/>
      </c>
      <c r="R91" s="12">
        <f>MAR1!$B$5+MAR1!$C$5*COS(2*PI()*B91/365)+MAR1!$D$5*SIN(2*PI()*B91/365)+INDEX(ChangeFactor!$F$6:$F$17,C91)+IF(G91=1,MAR1!$B$11+INDEX(ChangeFactor!$G$6:$G$17,C91)*MAR1!$D$11*L91,MAR1!$C$11+INDEX(ChangeFactor!$G$6:$G$17,C91)*MAR1!$E$11*L91)</f>
        <v/>
      </c>
    </row>
    <row r="92">
      <c r="A92" s="6">
        <f>Data!U92</f>
        <v/>
      </c>
      <c r="B92" s="6">
        <f>MOD(A92-1,365)+1</f>
        <v/>
      </c>
      <c r="C92" s="6">
        <f>MATCH(B92,Markov!$C$6:$C$17,1)</f>
        <v/>
      </c>
      <c r="D92" s="16">
        <f>Data!V92</f>
        <v/>
      </c>
      <c r="E92" s="6">
        <f>IF(D92&lt;IF(E91=1,INDEX(Markov!$I$6:$I$17,C92),INDEX(Markov!$H$6:$H$17,C92)),1,0)</f>
        <v/>
      </c>
      <c r="F92" s="12">
        <f>IF(E92=1,GAMMA.INV(Data!W92,INDEX(Markov!$Q$6:$Q$17,C92),INDEX(Markov!$R$6:$R$17,C92)),0)</f>
        <v/>
      </c>
      <c r="G92" s="6">
        <f>IF(D92&lt;IF(G91=1,INDEX(ChangeFactor!$O$6:$O$17,C92),INDEX(ChangeFactor!$N$6:$N$17,C92)),1,0)</f>
        <v/>
      </c>
      <c r="H92" s="12">
        <f>IF(G92=1,GAMMA.INV(Data!W92,INDEX(ChangeFactor!$R$6:$R$17,C92),INDEX(ChangeFactor!$S$6:$S$17,C92)),0)</f>
        <v/>
      </c>
      <c r="I92" s="7">
        <f>NORM.S.INV(Data!X92)</f>
        <v/>
      </c>
      <c r="J92" s="7">
        <f>NORM.S.INV(Data!Y92)</f>
        <v/>
      </c>
      <c r="K92" s="7">
        <f>NORM.S.INV(Data!Z92)</f>
        <v/>
      </c>
      <c r="L92" s="7">
        <f>MAR1!$B$32*L91+MAR1!$C$32*M91+MAR1!$D$32*N91+MAR1!$B$42*I92+MAR1!$C$42*J92+MAR1!$D$42*K92</f>
        <v/>
      </c>
      <c r="M92" s="7">
        <f>MAR1!$B$33*L91+MAR1!$C$33*M91+MAR1!$D$33*N91+MAR1!$B$43*I92+MAR1!$C$43*J92+MAR1!$D$43*K92</f>
        <v/>
      </c>
      <c r="N92" s="7">
        <f>MAR1!$B$34*L91+MAR1!$C$34*M91+MAR1!$D$34*N91+MAR1!$B$44*I92+MAR1!$C$44*J92+MAR1!$D$44*K92</f>
        <v/>
      </c>
      <c r="O92" s="12">
        <f>MAR1!$B$5+MAR1!$C$5*COS(2*PI()*B92/365)+MAR1!$D$5*SIN(2*PI()*B92/365)+IF(E92=1,MAR1!$B$11+MAR1!$D$11*L92,MAR1!$C$11+MAR1!$E$11*L92)</f>
        <v/>
      </c>
      <c r="P92" s="12">
        <f>MAR1!$B$6+MAR1!$C$6*COS(2*PI()*B92/365)+MAR1!$D$6*SIN(2*PI()*B92/365)+IF(E92=1,MAR1!$B$12+MAR1!$D$12*M92,MAR1!$C$12+MAR1!$E$12*M92)</f>
        <v/>
      </c>
      <c r="Q92" s="12">
        <f>MAR1!$B$7+MAR1!$C$7*COS(2*PI()*B92/365)+MAR1!$D$7*SIN(2*PI()*B92/365)+IF(E92=1,MAR1!$B$13+MAR1!$D$13*N92,MAR1!$C$13+MAR1!$E$13*N92)</f>
        <v/>
      </c>
      <c r="R92" s="12">
        <f>MAR1!$B$5+MAR1!$C$5*COS(2*PI()*B92/365)+MAR1!$D$5*SIN(2*PI()*B92/365)+INDEX(ChangeFactor!$F$6:$F$17,C92)+IF(G92=1,MAR1!$B$11+INDEX(ChangeFactor!$G$6:$G$17,C92)*MAR1!$D$11*L92,MAR1!$C$11+INDEX(ChangeFactor!$G$6:$G$17,C92)*MAR1!$E$11*L92)</f>
        <v/>
      </c>
    </row>
    <row r="93">
      <c r="A93" s="6">
        <f>Data!U93</f>
        <v/>
      </c>
      <c r="B93" s="6">
        <f>MOD(A93-1,365)+1</f>
        <v/>
      </c>
      <c r="C93" s="6">
        <f>MATCH(B93,Markov!$C$6:$C$17,1)</f>
        <v/>
      </c>
      <c r="D93" s="16">
        <f>Data!V93</f>
        <v/>
      </c>
      <c r="E93" s="6">
        <f>IF(D93&lt;IF(E92=1,INDEX(Markov!$I$6:$I$17,C93),INDEX(Markov!$H$6:$H$17,C93)),1,0)</f>
        <v/>
      </c>
      <c r="F93" s="12">
        <f>IF(E93=1,GAMMA.INV(Data!W93,INDEX(Markov!$Q$6:$Q$17,C93),INDEX(Markov!$R$6:$R$17,C93)),0)</f>
        <v/>
      </c>
      <c r="G93" s="6">
        <f>IF(D93&lt;IF(G92=1,INDEX(ChangeFactor!$O$6:$O$17,C93),INDEX(ChangeFactor!$N$6:$N$17,C93)),1,0)</f>
        <v/>
      </c>
      <c r="H93" s="12">
        <f>IF(G93=1,GAMMA.INV(Data!W93,INDEX(ChangeFactor!$R$6:$R$17,C93),INDEX(ChangeFactor!$S$6:$S$17,C93)),0)</f>
        <v/>
      </c>
      <c r="I93" s="7">
        <f>NORM.S.INV(Data!X93)</f>
        <v/>
      </c>
      <c r="J93" s="7">
        <f>NORM.S.INV(Data!Y93)</f>
        <v/>
      </c>
      <c r="K93" s="7">
        <f>NORM.S.INV(Data!Z93)</f>
        <v/>
      </c>
      <c r="L93" s="7">
        <f>MAR1!$B$32*L92+MAR1!$C$32*M92+MAR1!$D$32*N92+MAR1!$B$42*I93+MAR1!$C$42*J93+MAR1!$D$42*K93</f>
        <v/>
      </c>
      <c r="M93" s="7">
        <f>MAR1!$B$33*L92+MAR1!$C$33*M92+MAR1!$D$33*N92+MAR1!$B$43*I93+MAR1!$C$43*J93+MAR1!$D$43*K93</f>
        <v/>
      </c>
      <c r="N93" s="7">
        <f>MAR1!$B$34*L92+MAR1!$C$34*M92+MAR1!$D$34*N92+MAR1!$B$44*I93+MAR1!$C$44*J93+MAR1!$D$44*K93</f>
        <v/>
      </c>
      <c r="O93" s="12">
        <f>MAR1!$B$5+MAR1!$C$5*COS(2*PI()*B93/365)+MAR1!$D$5*SIN(2*PI()*B93/365)+IF(E93=1,MAR1!$B$11+MAR1!$D$11*L93,MAR1!$C$11+MAR1!$E$11*L93)</f>
        <v/>
      </c>
      <c r="P93" s="12">
        <f>MAR1!$B$6+MAR1!$C$6*COS(2*PI()*B93/365)+MAR1!$D$6*SIN(2*PI()*B93/365)+IF(E93=1,MAR1!$B$12+MAR1!$D$12*M93,MAR1!$C$12+MAR1!$E$12*M93)</f>
        <v/>
      </c>
      <c r="Q93" s="12">
        <f>MAR1!$B$7+MAR1!$C$7*COS(2*PI()*B93/365)+MAR1!$D$7*SIN(2*PI()*B93/365)+IF(E93=1,MAR1!$B$13+MAR1!$D$13*N93,MAR1!$C$13+MAR1!$E$13*N93)</f>
        <v/>
      </c>
      <c r="R93" s="12">
        <f>MAR1!$B$5+MAR1!$C$5*COS(2*PI()*B93/365)+MAR1!$D$5*SIN(2*PI()*B93/365)+INDEX(ChangeFactor!$F$6:$F$17,C93)+IF(G93=1,MAR1!$B$11+INDEX(ChangeFactor!$G$6:$G$17,C93)*MAR1!$D$11*L93,MAR1!$C$11+INDEX(ChangeFactor!$G$6:$G$17,C93)*MAR1!$E$11*L93)</f>
        <v/>
      </c>
    </row>
    <row r="94">
      <c r="A94" s="6">
        <f>Data!U94</f>
        <v/>
      </c>
      <c r="B94" s="6">
        <f>MOD(A94-1,365)+1</f>
        <v/>
      </c>
      <c r="C94" s="6">
        <f>MATCH(B94,Markov!$C$6:$C$17,1)</f>
        <v/>
      </c>
      <c r="D94" s="16">
        <f>Data!V94</f>
        <v/>
      </c>
      <c r="E94" s="6">
        <f>IF(D94&lt;IF(E93=1,INDEX(Markov!$I$6:$I$17,C94),INDEX(Markov!$H$6:$H$17,C94)),1,0)</f>
        <v/>
      </c>
      <c r="F94" s="12">
        <f>IF(E94=1,GAMMA.INV(Data!W94,INDEX(Markov!$Q$6:$Q$17,C94),INDEX(Markov!$R$6:$R$17,C94)),0)</f>
        <v/>
      </c>
      <c r="G94" s="6">
        <f>IF(D94&lt;IF(G93=1,INDEX(ChangeFactor!$O$6:$O$17,C94),INDEX(ChangeFactor!$N$6:$N$17,C94)),1,0)</f>
        <v/>
      </c>
      <c r="H94" s="12">
        <f>IF(G94=1,GAMMA.INV(Data!W94,INDEX(ChangeFactor!$R$6:$R$17,C94),INDEX(ChangeFactor!$S$6:$S$17,C94)),0)</f>
        <v/>
      </c>
      <c r="I94" s="7">
        <f>NORM.S.INV(Data!X94)</f>
        <v/>
      </c>
      <c r="J94" s="7">
        <f>NORM.S.INV(Data!Y94)</f>
        <v/>
      </c>
      <c r="K94" s="7">
        <f>NORM.S.INV(Data!Z94)</f>
        <v/>
      </c>
      <c r="L94" s="7">
        <f>MAR1!$B$32*L93+MAR1!$C$32*M93+MAR1!$D$32*N93+MAR1!$B$42*I94+MAR1!$C$42*J94+MAR1!$D$42*K94</f>
        <v/>
      </c>
      <c r="M94" s="7">
        <f>MAR1!$B$33*L93+MAR1!$C$33*M93+MAR1!$D$33*N93+MAR1!$B$43*I94+MAR1!$C$43*J94+MAR1!$D$43*K94</f>
        <v/>
      </c>
      <c r="N94" s="7">
        <f>MAR1!$B$34*L93+MAR1!$C$34*M93+MAR1!$D$34*N93+MAR1!$B$44*I94+MAR1!$C$44*J94+MAR1!$D$44*K94</f>
        <v/>
      </c>
      <c r="O94" s="12">
        <f>MAR1!$B$5+MAR1!$C$5*COS(2*PI()*B94/365)+MAR1!$D$5*SIN(2*PI()*B94/365)+IF(E94=1,MAR1!$B$11+MAR1!$D$11*L94,MAR1!$C$11+MAR1!$E$11*L94)</f>
        <v/>
      </c>
      <c r="P94" s="12">
        <f>MAR1!$B$6+MAR1!$C$6*COS(2*PI()*B94/365)+MAR1!$D$6*SIN(2*PI()*B94/365)+IF(E94=1,MAR1!$B$12+MAR1!$D$12*M94,MAR1!$C$12+MAR1!$E$12*M94)</f>
        <v/>
      </c>
      <c r="Q94" s="12">
        <f>MAR1!$B$7+MAR1!$C$7*COS(2*PI()*B94/365)+MAR1!$D$7*SIN(2*PI()*B94/365)+IF(E94=1,MAR1!$B$13+MAR1!$D$13*N94,MAR1!$C$13+MAR1!$E$13*N94)</f>
        <v/>
      </c>
      <c r="R94" s="12">
        <f>MAR1!$B$5+MAR1!$C$5*COS(2*PI()*B94/365)+MAR1!$D$5*SIN(2*PI()*B94/365)+INDEX(ChangeFactor!$F$6:$F$17,C94)+IF(G94=1,MAR1!$B$11+INDEX(ChangeFactor!$G$6:$G$17,C94)*MAR1!$D$11*L94,MAR1!$C$11+INDEX(ChangeFactor!$G$6:$G$17,C94)*MAR1!$E$11*L94)</f>
        <v/>
      </c>
    </row>
    <row r="95">
      <c r="A95" s="6">
        <f>Data!U95</f>
        <v/>
      </c>
      <c r="B95" s="6">
        <f>MOD(A95-1,365)+1</f>
        <v/>
      </c>
      <c r="C95" s="6">
        <f>MATCH(B95,Markov!$C$6:$C$17,1)</f>
        <v/>
      </c>
      <c r="D95" s="16">
        <f>Data!V95</f>
        <v/>
      </c>
      <c r="E95" s="6">
        <f>IF(D95&lt;IF(E94=1,INDEX(Markov!$I$6:$I$17,C95),INDEX(Markov!$H$6:$H$17,C95)),1,0)</f>
        <v/>
      </c>
      <c r="F95" s="12">
        <f>IF(E95=1,GAMMA.INV(Data!W95,INDEX(Markov!$Q$6:$Q$17,C95),INDEX(Markov!$R$6:$R$17,C95)),0)</f>
        <v/>
      </c>
      <c r="G95" s="6">
        <f>IF(D95&lt;IF(G94=1,INDEX(ChangeFactor!$O$6:$O$17,C95),INDEX(ChangeFactor!$N$6:$N$17,C95)),1,0)</f>
        <v/>
      </c>
      <c r="H95" s="12">
        <f>IF(G95=1,GAMMA.INV(Data!W95,INDEX(ChangeFactor!$R$6:$R$17,C95),INDEX(ChangeFactor!$S$6:$S$17,C95)),0)</f>
        <v/>
      </c>
      <c r="I95" s="7">
        <f>NORM.S.INV(Data!X95)</f>
        <v/>
      </c>
      <c r="J95" s="7">
        <f>NORM.S.INV(Data!Y95)</f>
        <v/>
      </c>
      <c r="K95" s="7">
        <f>NORM.S.INV(Data!Z95)</f>
        <v/>
      </c>
      <c r="L95" s="7">
        <f>MAR1!$B$32*L94+MAR1!$C$32*M94+MAR1!$D$32*N94+MAR1!$B$42*I95+MAR1!$C$42*J95+MAR1!$D$42*K95</f>
        <v/>
      </c>
      <c r="M95" s="7">
        <f>MAR1!$B$33*L94+MAR1!$C$33*M94+MAR1!$D$33*N94+MAR1!$B$43*I95+MAR1!$C$43*J95+MAR1!$D$43*K95</f>
        <v/>
      </c>
      <c r="N95" s="7">
        <f>MAR1!$B$34*L94+MAR1!$C$34*M94+MAR1!$D$34*N94+MAR1!$B$44*I95+MAR1!$C$44*J95+MAR1!$D$44*K95</f>
        <v/>
      </c>
      <c r="O95" s="12">
        <f>MAR1!$B$5+MAR1!$C$5*COS(2*PI()*B95/365)+MAR1!$D$5*SIN(2*PI()*B95/365)+IF(E95=1,MAR1!$B$11+MAR1!$D$11*L95,MAR1!$C$11+MAR1!$E$11*L95)</f>
        <v/>
      </c>
      <c r="P95" s="12">
        <f>MAR1!$B$6+MAR1!$C$6*COS(2*PI()*B95/365)+MAR1!$D$6*SIN(2*PI()*B95/365)+IF(E95=1,MAR1!$B$12+MAR1!$D$12*M95,MAR1!$C$12+MAR1!$E$12*M95)</f>
        <v/>
      </c>
      <c r="Q95" s="12">
        <f>MAR1!$B$7+MAR1!$C$7*COS(2*PI()*B95/365)+MAR1!$D$7*SIN(2*PI()*B95/365)+IF(E95=1,MAR1!$B$13+MAR1!$D$13*N95,MAR1!$C$13+MAR1!$E$13*N95)</f>
        <v/>
      </c>
      <c r="R95" s="12">
        <f>MAR1!$B$5+MAR1!$C$5*COS(2*PI()*B95/365)+MAR1!$D$5*SIN(2*PI()*B95/365)+INDEX(ChangeFactor!$F$6:$F$17,C95)+IF(G95=1,MAR1!$B$11+INDEX(ChangeFactor!$G$6:$G$17,C95)*MAR1!$D$11*L95,MAR1!$C$11+INDEX(ChangeFactor!$G$6:$G$17,C95)*MAR1!$E$11*L95)</f>
        <v/>
      </c>
    </row>
    <row r="96">
      <c r="A96" s="6">
        <f>Data!U96</f>
        <v/>
      </c>
      <c r="B96" s="6">
        <f>MOD(A96-1,365)+1</f>
        <v/>
      </c>
      <c r="C96" s="6">
        <f>MATCH(B96,Markov!$C$6:$C$17,1)</f>
        <v/>
      </c>
      <c r="D96" s="16">
        <f>Data!V96</f>
        <v/>
      </c>
      <c r="E96" s="6">
        <f>IF(D96&lt;IF(E95=1,INDEX(Markov!$I$6:$I$17,C96),INDEX(Markov!$H$6:$H$17,C96)),1,0)</f>
        <v/>
      </c>
      <c r="F96" s="12">
        <f>IF(E96=1,GAMMA.INV(Data!W96,INDEX(Markov!$Q$6:$Q$17,C96),INDEX(Markov!$R$6:$R$17,C96)),0)</f>
        <v/>
      </c>
      <c r="G96" s="6">
        <f>IF(D96&lt;IF(G95=1,INDEX(ChangeFactor!$O$6:$O$17,C96),INDEX(ChangeFactor!$N$6:$N$17,C96)),1,0)</f>
        <v/>
      </c>
      <c r="H96" s="12">
        <f>IF(G96=1,GAMMA.INV(Data!W96,INDEX(ChangeFactor!$R$6:$R$17,C96),INDEX(ChangeFactor!$S$6:$S$17,C96)),0)</f>
        <v/>
      </c>
      <c r="I96" s="7">
        <f>NORM.S.INV(Data!X96)</f>
        <v/>
      </c>
      <c r="J96" s="7">
        <f>NORM.S.INV(Data!Y96)</f>
        <v/>
      </c>
      <c r="K96" s="7">
        <f>NORM.S.INV(Data!Z96)</f>
        <v/>
      </c>
      <c r="L96" s="7">
        <f>MAR1!$B$32*L95+MAR1!$C$32*M95+MAR1!$D$32*N95+MAR1!$B$42*I96+MAR1!$C$42*J96+MAR1!$D$42*K96</f>
        <v/>
      </c>
      <c r="M96" s="7">
        <f>MAR1!$B$33*L95+MAR1!$C$33*M95+MAR1!$D$33*N95+MAR1!$B$43*I96+MAR1!$C$43*J96+MAR1!$D$43*K96</f>
        <v/>
      </c>
      <c r="N96" s="7">
        <f>MAR1!$B$34*L95+MAR1!$C$34*M95+MAR1!$D$34*N95+MAR1!$B$44*I96+MAR1!$C$44*J96+MAR1!$D$44*K96</f>
        <v/>
      </c>
      <c r="O96" s="12">
        <f>MAR1!$B$5+MAR1!$C$5*COS(2*PI()*B96/365)+MAR1!$D$5*SIN(2*PI()*B96/365)+IF(E96=1,MAR1!$B$11+MAR1!$D$11*L96,MAR1!$C$11+MAR1!$E$11*L96)</f>
        <v/>
      </c>
      <c r="P96" s="12">
        <f>MAR1!$B$6+MAR1!$C$6*COS(2*PI()*B96/365)+MAR1!$D$6*SIN(2*PI()*B96/365)+IF(E96=1,MAR1!$B$12+MAR1!$D$12*M96,MAR1!$C$12+MAR1!$E$12*M96)</f>
        <v/>
      </c>
      <c r="Q96" s="12">
        <f>MAR1!$B$7+MAR1!$C$7*COS(2*PI()*B96/365)+MAR1!$D$7*SIN(2*PI()*B96/365)+IF(E96=1,MAR1!$B$13+MAR1!$D$13*N96,MAR1!$C$13+MAR1!$E$13*N96)</f>
        <v/>
      </c>
      <c r="R96" s="12">
        <f>MAR1!$B$5+MAR1!$C$5*COS(2*PI()*B96/365)+MAR1!$D$5*SIN(2*PI()*B96/365)+INDEX(ChangeFactor!$F$6:$F$17,C96)+IF(G96=1,MAR1!$B$11+INDEX(ChangeFactor!$G$6:$G$17,C96)*MAR1!$D$11*L96,MAR1!$C$11+INDEX(ChangeFactor!$G$6:$G$17,C96)*MAR1!$E$11*L96)</f>
        <v/>
      </c>
    </row>
    <row r="97">
      <c r="A97" s="6">
        <f>Data!U97</f>
        <v/>
      </c>
      <c r="B97" s="6">
        <f>MOD(A97-1,365)+1</f>
        <v/>
      </c>
      <c r="C97" s="6">
        <f>MATCH(B97,Markov!$C$6:$C$17,1)</f>
        <v/>
      </c>
      <c r="D97" s="16">
        <f>Data!V97</f>
        <v/>
      </c>
      <c r="E97" s="6">
        <f>IF(D97&lt;IF(E96=1,INDEX(Markov!$I$6:$I$17,C97),INDEX(Markov!$H$6:$H$17,C97)),1,0)</f>
        <v/>
      </c>
      <c r="F97" s="12">
        <f>IF(E97=1,GAMMA.INV(Data!W97,INDEX(Markov!$Q$6:$Q$17,C97),INDEX(Markov!$R$6:$R$17,C97)),0)</f>
        <v/>
      </c>
      <c r="G97" s="6">
        <f>IF(D97&lt;IF(G96=1,INDEX(ChangeFactor!$O$6:$O$17,C97),INDEX(ChangeFactor!$N$6:$N$17,C97)),1,0)</f>
        <v/>
      </c>
      <c r="H97" s="12">
        <f>IF(G97=1,GAMMA.INV(Data!W97,INDEX(ChangeFactor!$R$6:$R$17,C97),INDEX(ChangeFactor!$S$6:$S$17,C97)),0)</f>
        <v/>
      </c>
      <c r="I97" s="7">
        <f>NORM.S.INV(Data!X97)</f>
        <v/>
      </c>
      <c r="J97" s="7">
        <f>NORM.S.INV(Data!Y97)</f>
        <v/>
      </c>
      <c r="K97" s="7">
        <f>NORM.S.INV(Data!Z97)</f>
        <v/>
      </c>
      <c r="L97" s="7">
        <f>MAR1!$B$32*L96+MAR1!$C$32*M96+MAR1!$D$32*N96+MAR1!$B$42*I97+MAR1!$C$42*J97+MAR1!$D$42*K97</f>
        <v/>
      </c>
      <c r="M97" s="7">
        <f>MAR1!$B$33*L96+MAR1!$C$33*M96+MAR1!$D$33*N96+MAR1!$B$43*I97+MAR1!$C$43*J97+MAR1!$D$43*K97</f>
        <v/>
      </c>
      <c r="N97" s="7">
        <f>MAR1!$B$34*L96+MAR1!$C$34*M96+MAR1!$D$34*N96+MAR1!$B$44*I97+MAR1!$C$44*J97+MAR1!$D$44*K97</f>
        <v/>
      </c>
      <c r="O97" s="12">
        <f>MAR1!$B$5+MAR1!$C$5*COS(2*PI()*B97/365)+MAR1!$D$5*SIN(2*PI()*B97/365)+IF(E97=1,MAR1!$B$11+MAR1!$D$11*L97,MAR1!$C$11+MAR1!$E$11*L97)</f>
        <v/>
      </c>
      <c r="P97" s="12">
        <f>MAR1!$B$6+MAR1!$C$6*COS(2*PI()*B97/365)+MAR1!$D$6*SIN(2*PI()*B97/365)+IF(E97=1,MAR1!$B$12+MAR1!$D$12*M97,MAR1!$C$12+MAR1!$E$12*M97)</f>
        <v/>
      </c>
      <c r="Q97" s="12">
        <f>MAR1!$B$7+MAR1!$C$7*COS(2*PI()*B97/365)+MAR1!$D$7*SIN(2*PI()*B97/365)+IF(E97=1,MAR1!$B$13+MAR1!$D$13*N97,MAR1!$C$13+MAR1!$E$13*N97)</f>
        <v/>
      </c>
      <c r="R97" s="12">
        <f>MAR1!$B$5+MAR1!$C$5*COS(2*PI()*B97/365)+MAR1!$D$5*SIN(2*PI()*B97/365)+INDEX(ChangeFactor!$F$6:$F$17,C97)+IF(G97=1,MAR1!$B$11+INDEX(ChangeFactor!$G$6:$G$17,C97)*MAR1!$D$11*L97,MAR1!$C$11+INDEX(ChangeFactor!$G$6:$G$17,C97)*MAR1!$E$11*L97)</f>
        <v/>
      </c>
    </row>
    <row r="98">
      <c r="A98" s="6">
        <f>Data!U98</f>
        <v/>
      </c>
      <c r="B98" s="6">
        <f>MOD(A98-1,365)+1</f>
        <v/>
      </c>
      <c r="C98" s="6">
        <f>MATCH(B98,Markov!$C$6:$C$17,1)</f>
        <v/>
      </c>
      <c r="D98" s="16">
        <f>Data!V98</f>
        <v/>
      </c>
      <c r="E98" s="6">
        <f>IF(D98&lt;IF(E97=1,INDEX(Markov!$I$6:$I$17,C98),INDEX(Markov!$H$6:$H$17,C98)),1,0)</f>
        <v/>
      </c>
      <c r="F98" s="12">
        <f>IF(E98=1,GAMMA.INV(Data!W98,INDEX(Markov!$Q$6:$Q$17,C98),INDEX(Markov!$R$6:$R$17,C98)),0)</f>
        <v/>
      </c>
      <c r="G98" s="6">
        <f>IF(D98&lt;IF(G97=1,INDEX(ChangeFactor!$O$6:$O$17,C98),INDEX(ChangeFactor!$N$6:$N$17,C98)),1,0)</f>
        <v/>
      </c>
      <c r="H98" s="12">
        <f>IF(G98=1,GAMMA.INV(Data!W98,INDEX(ChangeFactor!$R$6:$R$17,C98),INDEX(ChangeFactor!$S$6:$S$17,C98)),0)</f>
        <v/>
      </c>
      <c r="I98" s="7">
        <f>NORM.S.INV(Data!X98)</f>
        <v/>
      </c>
      <c r="J98" s="7">
        <f>NORM.S.INV(Data!Y98)</f>
        <v/>
      </c>
      <c r="K98" s="7">
        <f>NORM.S.INV(Data!Z98)</f>
        <v/>
      </c>
      <c r="L98" s="7">
        <f>MAR1!$B$32*L97+MAR1!$C$32*M97+MAR1!$D$32*N97+MAR1!$B$42*I98+MAR1!$C$42*J98+MAR1!$D$42*K98</f>
        <v/>
      </c>
      <c r="M98" s="7">
        <f>MAR1!$B$33*L97+MAR1!$C$33*M97+MAR1!$D$33*N97+MAR1!$B$43*I98+MAR1!$C$43*J98+MAR1!$D$43*K98</f>
        <v/>
      </c>
      <c r="N98" s="7">
        <f>MAR1!$B$34*L97+MAR1!$C$34*M97+MAR1!$D$34*N97+MAR1!$B$44*I98+MAR1!$C$44*J98+MAR1!$D$44*K98</f>
        <v/>
      </c>
      <c r="O98" s="12">
        <f>MAR1!$B$5+MAR1!$C$5*COS(2*PI()*B98/365)+MAR1!$D$5*SIN(2*PI()*B98/365)+IF(E98=1,MAR1!$B$11+MAR1!$D$11*L98,MAR1!$C$11+MAR1!$E$11*L98)</f>
        <v/>
      </c>
      <c r="P98" s="12">
        <f>MAR1!$B$6+MAR1!$C$6*COS(2*PI()*B98/365)+MAR1!$D$6*SIN(2*PI()*B98/365)+IF(E98=1,MAR1!$B$12+MAR1!$D$12*M98,MAR1!$C$12+MAR1!$E$12*M98)</f>
        <v/>
      </c>
      <c r="Q98" s="12">
        <f>MAR1!$B$7+MAR1!$C$7*COS(2*PI()*B98/365)+MAR1!$D$7*SIN(2*PI()*B98/365)+IF(E98=1,MAR1!$B$13+MAR1!$D$13*N98,MAR1!$C$13+MAR1!$E$13*N98)</f>
        <v/>
      </c>
      <c r="R98" s="12">
        <f>MAR1!$B$5+MAR1!$C$5*COS(2*PI()*B98/365)+MAR1!$D$5*SIN(2*PI()*B98/365)+INDEX(ChangeFactor!$F$6:$F$17,C98)+IF(G98=1,MAR1!$B$11+INDEX(ChangeFactor!$G$6:$G$17,C98)*MAR1!$D$11*L98,MAR1!$C$11+INDEX(ChangeFactor!$G$6:$G$17,C98)*MAR1!$E$11*L98)</f>
        <v/>
      </c>
    </row>
    <row r="99">
      <c r="A99" s="6">
        <f>Data!U99</f>
        <v/>
      </c>
      <c r="B99" s="6">
        <f>MOD(A99-1,365)+1</f>
        <v/>
      </c>
      <c r="C99" s="6">
        <f>MATCH(B99,Markov!$C$6:$C$17,1)</f>
        <v/>
      </c>
      <c r="D99" s="16">
        <f>Data!V99</f>
        <v/>
      </c>
      <c r="E99" s="6">
        <f>IF(D99&lt;IF(E98=1,INDEX(Markov!$I$6:$I$17,C99),INDEX(Markov!$H$6:$H$17,C99)),1,0)</f>
        <v/>
      </c>
      <c r="F99" s="12">
        <f>IF(E99=1,GAMMA.INV(Data!W99,INDEX(Markov!$Q$6:$Q$17,C99),INDEX(Markov!$R$6:$R$17,C99)),0)</f>
        <v/>
      </c>
      <c r="G99" s="6">
        <f>IF(D99&lt;IF(G98=1,INDEX(ChangeFactor!$O$6:$O$17,C99),INDEX(ChangeFactor!$N$6:$N$17,C99)),1,0)</f>
        <v/>
      </c>
      <c r="H99" s="12">
        <f>IF(G99=1,GAMMA.INV(Data!W99,INDEX(ChangeFactor!$R$6:$R$17,C99),INDEX(ChangeFactor!$S$6:$S$17,C99)),0)</f>
        <v/>
      </c>
      <c r="I99" s="7">
        <f>NORM.S.INV(Data!X99)</f>
        <v/>
      </c>
      <c r="J99" s="7">
        <f>NORM.S.INV(Data!Y99)</f>
        <v/>
      </c>
      <c r="K99" s="7">
        <f>NORM.S.INV(Data!Z99)</f>
        <v/>
      </c>
      <c r="L99" s="7">
        <f>MAR1!$B$32*L98+MAR1!$C$32*M98+MAR1!$D$32*N98+MAR1!$B$42*I99+MAR1!$C$42*J99+MAR1!$D$42*K99</f>
        <v/>
      </c>
      <c r="M99" s="7">
        <f>MAR1!$B$33*L98+MAR1!$C$33*M98+MAR1!$D$33*N98+MAR1!$B$43*I99+MAR1!$C$43*J99+MAR1!$D$43*K99</f>
        <v/>
      </c>
      <c r="N99" s="7">
        <f>MAR1!$B$34*L98+MAR1!$C$34*M98+MAR1!$D$34*N98+MAR1!$B$44*I99+MAR1!$C$44*J99+MAR1!$D$44*K99</f>
        <v/>
      </c>
      <c r="O99" s="12">
        <f>MAR1!$B$5+MAR1!$C$5*COS(2*PI()*B99/365)+MAR1!$D$5*SIN(2*PI()*B99/365)+IF(E99=1,MAR1!$B$11+MAR1!$D$11*L99,MAR1!$C$11+MAR1!$E$11*L99)</f>
        <v/>
      </c>
      <c r="P99" s="12">
        <f>MAR1!$B$6+MAR1!$C$6*COS(2*PI()*B99/365)+MAR1!$D$6*SIN(2*PI()*B99/365)+IF(E99=1,MAR1!$B$12+MAR1!$D$12*M99,MAR1!$C$12+MAR1!$E$12*M99)</f>
        <v/>
      </c>
      <c r="Q99" s="12">
        <f>MAR1!$B$7+MAR1!$C$7*COS(2*PI()*B99/365)+MAR1!$D$7*SIN(2*PI()*B99/365)+IF(E99=1,MAR1!$B$13+MAR1!$D$13*N99,MAR1!$C$13+MAR1!$E$13*N99)</f>
        <v/>
      </c>
      <c r="R99" s="12">
        <f>MAR1!$B$5+MAR1!$C$5*COS(2*PI()*B99/365)+MAR1!$D$5*SIN(2*PI()*B99/365)+INDEX(ChangeFactor!$F$6:$F$17,C99)+IF(G99=1,MAR1!$B$11+INDEX(ChangeFactor!$G$6:$G$17,C99)*MAR1!$D$11*L99,MAR1!$C$11+INDEX(ChangeFactor!$G$6:$G$17,C99)*MAR1!$E$11*L99)</f>
        <v/>
      </c>
    </row>
    <row r="100">
      <c r="A100" s="6">
        <f>Data!U100</f>
        <v/>
      </c>
      <c r="B100" s="6">
        <f>MOD(A100-1,365)+1</f>
        <v/>
      </c>
      <c r="C100" s="6">
        <f>MATCH(B100,Markov!$C$6:$C$17,1)</f>
        <v/>
      </c>
      <c r="D100" s="16">
        <f>Data!V100</f>
        <v/>
      </c>
      <c r="E100" s="6">
        <f>IF(D100&lt;IF(E99=1,INDEX(Markov!$I$6:$I$17,C100),INDEX(Markov!$H$6:$H$17,C100)),1,0)</f>
        <v/>
      </c>
      <c r="F100" s="12">
        <f>IF(E100=1,GAMMA.INV(Data!W100,INDEX(Markov!$Q$6:$Q$17,C100),INDEX(Markov!$R$6:$R$17,C100)),0)</f>
        <v/>
      </c>
      <c r="G100" s="6">
        <f>IF(D100&lt;IF(G99=1,INDEX(ChangeFactor!$O$6:$O$17,C100),INDEX(ChangeFactor!$N$6:$N$17,C100)),1,0)</f>
        <v/>
      </c>
      <c r="H100" s="12">
        <f>IF(G100=1,GAMMA.INV(Data!W100,INDEX(ChangeFactor!$R$6:$R$17,C100),INDEX(ChangeFactor!$S$6:$S$17,C100)),0)</f>
        <v/>
      </c>
      <c r="I100" s="7">
        <f>NORM.S.INV(Data!X100)</f>
        <v/>
      </c>
      <c r="J100" s="7">
        <f>NORM.S.INV(Data!Y100)</f>
        <v/>
      </c>
      <c r="K100" s="7">
        <f>NORM.S.INV(Data!Z100)</f>
        <v/>
      </c>
      <c r="L100" s="7">
        <f>MAR1!$B$32*L99+MAR1!$C$32*M99+MAR1!$D$32*N99+MAR1!$B$42*I100+MAR1!$C$42*J100+MAR1!$D$42*K100</f>
        <v/>
      </c>
      <c r="M100" s="7">
        <f>MAR1!$B$33*L99+MAR1!$C$33*M99+MAR1!$D$33*N99+MAR1!$B$43*I100+MAR1!$C$43*J100+MAR1!$D$43*K100</f>
        <v/>
      </c>
      <c r="N100" s="7">
        <f>MAR1!$B$34*L99+MAR1!$C$34*M99+MAR1!$D$34*N99+MAR1!$B$44*I100+MAR1!$C$44*J100+MAR1!$D$44*K100</f>
        <v/>
      </c>
      <c r="O100" s="12">
        <f>MAR1!$B$5+MAR1!$C$5*COS(2*PI()*B100/365)+MAR1!$D$5*SIN(2*PI()*B100/365)+IF(E100=1,MAR1!$B$11+MAR1!$D$11*L100,MAR1!$C$11+MAR1!$E$11*L100)</f>
        <v/>
      </c>
      <c r="P100" s="12">
        <f>MAR1!$B$6+MAR1!$C$6*COS(2*PI()*B100/365)+MAR1!$D$6*SIN(2*PI()*B100/365)+IF(E100=1,MAR1!$B$12+MAR1!$D$12*M100,MAR1!$C$12+MAR1!$E$12*M100)</f>
        <v/>
      </c>
      <c r="Q100" s="12">
        <f>MAR1!$B$7+MAR1!$C$7*COS(2*PI()*B100/365)+MAR1!$D$7*SIN(2*PI()*B100/365)+IF(E100=1,MAR1!$B$13+MAR1!$D$13*N100,MAR1!$C$13+MAR1!$E$13*N100)</f>
        <v/>
      </c>
      <c r="R100" s="12">
        <f>MAR1!$B$5+MAR1!$C$5*COS(2*PI()*B100/365)+MAR1!$D$5*SIN(2*PI()*B100/365)+INDEX(ChangeFactor!$F$6:$F$17,C100)+IF(G100=1,MAR1!$B$11+INDEX(ChangeFactor!$G$6:$G$17,C100)*MAR1!$D$11*L100,MAR1!$C$11+INDEX(ChangeFactor!$G$6:$G$17,C100)*MAR1!$E$11*L100)</f>
        <v/>
      </c>
    </row>
    <row r="101">
      <c r="A101" s="6">
        <f>Data!U101</f>
        <v/>
      </c>
      <c r="B101" s="6">
        <f>MOD(A101-1,365)+1</f>
        <v/>
      </c>
      <c r="C101" s="6">
        <f>MATCH(B101,Markov!$C$6:$C$17,1)</f>
        <v/>
      </c>
      <c r="D101" s="16">
        <f>Data!V101</f>
        <v/>
      </c>
      <c r="E101" s="6">
        <f>IF(D101&lt;IF(E100=1,INDEX(Markov!$I$6:$I$17,C101),INDEX(Markov!$H$6:$H$17,C101)),1,0)</f>
        <v/>
      </c>
      <c r="F101" s="12">
        <f>IF(E101=1,GAMMA.INV(Data!W101,INDEX(Markov!$Q$6:$Q$17,C101),INDEX(Markov!$R$6:$R$17,C101)),0)</f>
        <v/>
      </c>
      <c r="G101" s="6">
        <f>IF(D101&lt;IF(G100=1,INDEX(ChangeFactor!$O$6:$O$17,C101),INDEX(ChangeFactor!$N$6:$N$17,C101)),1,0)</f>
        <v/>
      </c>
      <c r="H101" s="12">
        <f>IF(G101=1,GAMMA.INV(Data!W101,INDEX(ChangeFactor!$R$6:$R$17,C101),INDEX(ChangeFactor!$S$6:$S$17,C101)),0)</f>
        <v/>
      </c>
      <c r="I101" s="7">
        <f>NORM.S.INV(Data!X101)</f>
        <v/>
      </c>
      <c r="J101" s="7">
        <f>NORM.S.INV(Data!Y101)</f>
        <v/>
      </c>
      <c r="K101" s="7">
        <f>NORM.S.INV(Data!Z101)</f>
        <v/>
      </c>
      <c r="L101" s="7">
        <f>MAR1!$B$32*L100+MAR1!$C$32*M100+MAR1!$D$32*N100+MAR1!$B$42*I101+MAR1!$C$42*J101+MAR1!$D$42*K101</f>
        <v/>
      </c>
      <c r="M101" s="7">
        <f>MAR1!$B$33*L100+MAR1!$C$33*M100+MAR1!$D$33*N100+MAR1!$B$43*I101+MAR1!$C$43*J101+MAR1!$D$43*K101</f>
        <v/>
      </c>
      <c r="N101" s="7">
        <f>MAR1!$B$34*L100+MAR1!$C$34*M100+MAR1!$D$34*N100+MAR1!$B$44*I101+MAR1!$C$44*J101+MAR1!$D$44*K101</f>
        <v/>
      </c>
      <c r="O101" s="12">
        <f>MAR1!$B$5+MAR1!$C$5*COS(2*PI()*B101/365)+MAR1!$D$5*SIN(2*PI()*B101/365)+IF(E101=1,MAR1!$B$11+MAR1!$D$11*L101,MAR1!$C$11+MAR1!$E$11*L101)</f>
        <v/>
      </c>
      <c r="P101" s="12">
        <f>MAR1!$B$6+MAR1!$C$6*COS(2*PI()*B101/365)+MAR1!$D$6*SIN(2*PI()*B101/365)+IF(E101=1,MAR1!$B$12+MAR1!$D$12*M101,MAR1!$C$12+MAR1!$E$12*M101)</f>
        <v/>
      </c>
      <c r="Q101" s="12">
        <f>MAR1!$B$7+MAR1!$C$7*COS(2*PI()*B101/365)+MAR1!$D$7*SIN(2*PI()*B101/365)+IF(E101=1,MAR1!$B$13+MAR1!$D$13*N101,MAR1!$C$13+MAR1!$E$13*N101)</f>
        <v/>
      </c>
      <c r="R101" s="12">
        <f>MAR1!$B$5+MAR1!$C$5*COS(2*PI()*B101/365)+MAR1!$D$5*SIN(2*PI()*B101/365)+INDEX(ChangeFactor!$F$6:$F$17,C101)+IF(G101=1,MAR1!$B$11+INDEX(ChangeFactor!$G$6:$G$17,C101)*MAR1!$D$11*L101,MAR1!$C$11+INDEX(ChangeFactor!$G$6:$G$17,C101)*MAR1!$E$11*L101)</f>
        <v/>
      </c>
    </row>
    <row r="102">
      <c r="A102" s="6">
        <f>Data!U102</f>
        <v/>
      </c>
      <c r="B102" s="6">
        <f>MOD(A102-1,365)+1</f>
        <v/>
      </c>
      <c r="C102" s="6">
        <f>MATCH(B102,Markov!$C$6:$C$17,1)</f>
        <v/>
      </c>
      <c r="D102" s="16">
        <f>Data!V102</f>
        <v/>
      </c>
      <c r="E102" s="6">
        <f>IF(D102&lt;IF(E101=1,INDEX(Markov!$I$6:$I$17,C102),INDEX(Markov!$H$6:$H$17,C102)),1,0)</f>
        <v/>
      </c>
      <c r="F102" s="12">
        <f>IF(E102=1,GAMMA.INV(Data!W102,INDEX(Markov!$Q$6:$Q$17,C102),INDEX(Markov!$R$6:$R$17,C102)),0)</f>
        <v/>
      </c>
      <c r="G102" s="6">
        <f>IF(D102&lt;IF(G101=1,INDEX(ChangeFactor!$O$6:$O$17,C102),INDEX(ChangeFactor!$N$6:$N$17,C102)),1,0)</f>
        <v/>
      </c>
      <c r="H102" s="12">
        <f>IF(G102=1,GAMMA.INV(Data!W102,INDEX(ChangeFactor!$R$6:$R$17,C102),INDEX(ChangeFactor!$S$6:$S$17,C102)),0)</f>
        <v/>
      </c>
      <c r="I102" s="7">
        <f>NORM.S.INV(Data!X102)</f>
        <v/>
      </c>
      <c r="J102" s="7">
        <f>NORM.S.INV(Data!Y102)</f>
        <v/>
      </c>
      <c r="K102" s="7">
        <f>NORM.S.INV(Data!Z102)</f>
        <v/>
      </c>
      <c r="L102" s="7">
        <f>MAR1!$B$32*L101+MAR1!$C$32*M101+MAR1!$D$32*N101+MAR1!$B$42*I102+MAR1!$C$42*J102+MAR1!$D$42*K102</f>
        <v/>
      </c>
      <c r="M102" s="7">
        <f>MAR1!$B$33*L101+MAR1!$C$33*M101+MAR1!$D$33*N101+MAR1!$B$43*I102+MAR1!$C$43*J102+MAR1!$D$43*K102</f>
        <v/>
      </c>
      <c r="N102" s="7">
        <f>MAR1!$B$34*L101+MAR1!$C$34*M101+MAR1!$D$34*N101+MAR1!$B$44*I102+MAR1!$C$44*J102+MAR1!$D$44*K102</f>
        <v/>
      </c>
      <c r="O102" s="12">
        <f>MAR1!$B$5+MAR1!$C$5*COS(2*PI()*B102/365)+MAR1!$D$5*SIN(2*PI()*B102/365)+IF(E102=1,MAR1!$B$11+MAR1!$D$11*L102,MAR1!$C$11+MAR1!$E$11*L102)</f>
        <v/>
      </c>
      <c r="P102" s="12">
        <f>MAR1!$B$6+MAR1!$C$6*COS(2*PI()*B102/365)+MAR1!$D$6*SIN(2*PI()*B102/365)+IF(E102=1,MAR1!$B$12+MAR1!$D$12*M102,MAR1!$C$12+MAR1!$E$12*M102)</f>
        <v/>
      </c>
      <c r="Q102" s="12">
        <f>MAR1!$B$7+MAR1!$C$7*COS(2*PI()*B102/365)+MAR1!$D$7*SIN(2*PI()*B102/365)+IF(E102=1,MAR1!$B$13+MAR1!$D$13*N102,MAR1!$C$13+MAR1!$E$13*N102)</f>
        <v/>
      </c>
      <c r="R102" s="12">
        <f>MAR1!$B$5+MAR1!$C$5*COS(2*PI()*B102/365)+MAR1!$D$5*SIN(2*PI()*B102/365)+INDEX(ChangeFactor!$F$6:$F$17,C102)+IF(G102=1,MAR1!$B$11+INDEX(ChangeFactor!$G$6:$G$17,C102)*MAR1!$D$11*L102,MAR1!$C$11+INDEX(ChangeFactor!$G$6:$G$17,C102)*MAR1!$E$11*L102)</f>
        <v/>
      </c>
    </row>
    <row r="103">
      <c r="A103" s="6">
        <f>Data!U103</f>
        <v/>
      </c>
      <c r="B103" s="6">
        <f>MOD(A103-1,365)+1</f>
        <v/>
      </c>
      <c r="C103" s="6">
        <f>MATCH(B103,Markov!$C$6:$C$17,1)</f>
        <v/>
      </c>
      <c r="D103" s="16">
        <f>Data!V103</f>
        <v/>
      </c>
      <c r="E103" s="6">
        <f>IF(D103&lt;IF(E102=1,INDEX(Markov!$I$6:$I$17,C103),INDEX(Markov!$H$6:$H$17,C103)),1,0)</f>
        <v/>
      </c>
      <c r="F103" s="12">
        <f>IF(E103=1,GAMMA.INV(Data!W103,INDEX(Markov!$Q$6:$Q$17,C103),INDEX(Markov!$R$6:$R$17,C103)),0)</f>
        <v/>
      </c>
      <c r="G103" s="6">
        <f>IF(D103&lt;IF(G102=1,INDEX(ChangeFactor!$O$6:$O$17,C103),INDEX(ChangeFactor!$N$6:$N$17,C103)),1,0)</f>
        <v/>
      </c>
      <c r="H103" s="12">
        <f>IF(G103=1,GAMMA.INV(Data!W103,INDEX(ChangeFactor!$R$6:$R$17,C103),INDEX(ChangeFactor!$S$6:$S$17,C103)),0)</f>
        <v/>
      </c>
      <c r="I103" s="7">
        <f>NORM.S.INV(Data!X103)</f>
        <v/>
      </c>
      <c r="J103" s="7">
        <f>NORM.S.INV(Data!Y103)</f>
        <v/>
      </c>
      <c r="K103" s="7">
        <f>NORM.S.INV(Data!Z103)</f>
        <v/>
      </c>
      <c r="L103" s="7">
        <f>MAR1!$B$32*L102+MAR1!$C$32*M102+MAR1!$D$32*N102+MAR1!$B$42*I103+MAR1!$C$42*J103+MAR1!$D$42*K103</f>
        <v/>
      </c>
      <c r="M103" s="7">
        <f>MAR1!$B$33*L102+MAR1!$C$33*M102+MAR1!$D$33*N102+MAR1!$B$43*I103+MAR1!$C$43*J103+MAR1!$D$43*K103</f>
        <v/>
      </c>
      <c r="N103" s="7">
        <f>MAR1!$B$34*L102+MAR1!$C$34*M102+MAR1!$D$34*N102+MAR1!$B$44*I103+MAR1!$C$44*J103+MAR1!$D$44*K103</f>
        <v/>
      </c>
      <c r="O103" s="12">
        <f>MAR1!$B$5+MAR1!$C$5*COS(2*PI()*B103/365)+MAR1!$D$5*SIN(2*PI()*B103/365)+IF(E103=1,MAR1!$B$11+MAR1!$D$11*L103,MAR1!$C$11+MAR1!$E$11*L103)</f>
        <v/>
      </c>
      <c r="P103" s="12">
        <f>MAR1!$B$6+MAR1!$C$6*COS(2*PI()*B103/365)+MAR1!$D$6*SIN(2*PI()*B103/365)+IF(E103=1,MAR1!$B$12+MAR1!$D$12*M103,MAR1!$C$12+MAR1!$E$12*M103)</f>
        <v/>
      </c>
      <c r="Q103" s="12">
        <f>MAR1!$B$7+MAR1!$C$7*COS(2*PI()*B103/365)+MAR1!$D$7*SIN(2*PI()*B103/365)+IF(E103=1,MAR1!$B$13+MAR1!$D$13*N103,MAR1!$C$13+MAR1!$E$13*N103)</f>
        <v/>
      </c>
      <c r="R103" s="12">
        <f>MAR1!$B$5+MAR1!$C$5*COS(2*PI()*B103/365)+MAR1!$D$5*SIN(2*PI()*B103/365)+INDEX(ChangeFactor!$F$6:$F$17,C103)+IF(G103=1,MAR1!$B$11+INDEX(ChangeFactor!$G$6:$G$17,C103)*MAR1!$D$11*L103,MAR1!$C$11+INDEX(ChangeFactor!$G$6:$G$17,C103)*MAR1!$E$11*L103)</f>
        <v/>
      </c>
    </row>
    <row r="104">
      <c r="A104" s="6">
        <f>Data!U104</f>
        <v/>
      </c>
      <c r="B104" s="6">
        <f>MOD(A104-1,365)+1</f>
        <v/>
      </c>
      <c r="C104" s="6">
        <f>MATCH(B104,Markov!$C$6:$C$17,1)</f>
        <v/>
      </c>
      <c r="D104" s="16">
        <f>Data!V104</f>
        <v/>
      </c>
      <c r="E104" s="6">
        <f>IF(D104&lt;IF(E103=1,INDEX(Markov!$I$6:$I$17,C104),INDEX(Markov!$H$6:$H$17,C104)),1,0)</f>
        <v/>
      </c>
      <c r="F104" s="12">
        <f>IF(E104=1,GAMMA.INV(Data!W104,INDEX(Markov!$Q$6:$Q$17,C104),INDEX(Markov!$R$6:$R$17,C104)),0)</f>
        <v/>
      </c>
      <c r="G104" s="6">
        <f>IF(D104&lt;IF(G103=1,INDEX(ChangeFactor!$O$6:$O$17,C104),INDEX(ChangeFactor!$N$6:$N$17,C104)),1,0)</f>
        <v/>
      </c>
      <c r="H104" s="12">
        <f>IF(G104=1,GAMMA.INV(Data!W104,INDEX(ChangeFactor!$R$6:$R$17,C104),INDEX(ChangeFactor!$S$6:$S$17,C104)),0)</f>
        <v/>
      </c>
      <c r="I104" s="7">
        <f>NORM.S.INV(Data!X104)</f>
        <v/>
      </c>
      <c r="J104" s="7">
        <f>NORM.S.INV(Data!Y104)</f>
        <v/>
      </c>
      <c r="K104" s="7">
        <f>NORM.S.INV(Data!Z104)</f>
        <v/>
      </c>
      <c r="L104" s="7">
        <f>MAR1!$B$32*L103+MAR1!$C$32*M103+MAR1!$D$32*N103+MAR1!$B$42*I104+MAR1!$C$42*J104+MAR1!$D$42*K104</f>
        <v/>
      </c>
      <c r="M104" s="7">
        <f>MAR1!$B$33*L103+MAR1!$C$33*M103+MAR1!$D$33*N103+MAR1!$B$43*I104+MAR1!$C$43*J104+MAR1!$D$43*K104</f>
        <v/>
      </c>
      <c r="N104" s="7">
        <f>MAR1!$B$34*L103+MAR1!$C$34*M103+MAR1!$D$34*N103+MAR1!$B$44*I104+MAR1!$C$44*J104+MAR1!$D$44*K104</f>
        <v/>
      </c>
      <c r="O104" s="12">
        <f>MAR1!$B$5+MAR1!$C$5*COS(2*PI()*B104/365)+MAR1!$D$5*SIN(2*PI()*B104/365)+IF(E104=1,MAR1!$B$11+MAR1!$D$11*L104,MAR1!$C$11+MAR1!$E$11*L104)</f>
        <v/>
      </c>
      <c r="P104" s="12">
        <f>MAR1!$B$6+MAR1!$C$6*COS(2*PI()*B104/365)+MAR1!$D$6*SIN(2*PI()*B104/365)+IF(E104=1,MAR1!$B$12+MAR1!$D$12*M104,MAR1!$C$12+MAR1!$E$12*M104)</f>
        <v/>
      </c>
      <c r="Q104" s="12">
        <f>MAR1!$B$7+MAR1!$C$7*COS(2*PI()*B104/365)+MAR1!$D$7*SIN(2*PI()*B104/365)+IF(E104=1,MAR1!$B$13+MAR1!$D$13*N104,MAR1!$C$13+MAR1!$E$13*N104)</f>
        <v/>
      </c>
      <c r="R104" s="12">
        <f>MAR1!$B$5+MAR1!$C$5*COS(2*PI()*B104/365)+MAR1!$D$5*SIN(2*PI()*B104/365)+INDEX(ChangeFactor!$F$6:$F$17,C104)+IF(G104=1,MAR1!$B$11+INDEX(ChangeFactor!$G$6:$G$17,C104)*MAR1!$D$11*L104,MAR1!$C$11+INDEX(ChangeFactor!$G$6:$G$17,C104)*MAR1!$E$11*L104)</f>
        <v/>
      </c>
    </row>
    <row r="105">
      <c r="A105" s="6">
        <f>Data!U105</f>
        <v/>
      </c>
      <c r="B105" s="6">
        <f>MOD(A105-1,365)+1</f>
        <v/>
      </c>
      <c r="C105" s="6">
        <f>MATCH(B105,Markov!$C$6:$C$17,1)</f>
        <v/>
      </c>
      <c r="D105" s="16">
        <f>Data!V105</f>
        <v/>
      </c>
      <c r="E105" s="6">
        <f>IF(D105&lt;IF(E104=1,INDEX(Markov!$I$6:$I$17,C105),INDEX(Markov!$H$6:$H$17,C105)),1,0)</f>
        <v/>
      </c>
      <c r="F105" s="12">
        <f>IF(E105=1,GAMMA.INV(Data!W105,INDEX(Markov!$Q$6:$Q$17,C105),INDEX(Markov!$R$6:$R$17,C105)),0)</f>
        <v/>
      </c>
      <c r="G105" s="6">
        <f>IF(D105&lt;IF(G104=1,INDEX(ChangeFactor!$O$6:$O$17,C105),INDEX(ChangeFactor!$N$6:$N$17,C105)),1,0)</f>
        <v/>
      </c>
      <c r="H105" s="12">
        <f>IF(G105=1,GAMMA.INV(Data!W105,INDEX(ChangeFactor!$R$6:$R$17,C105),INDEX(ChangeFactor!$S$6:$S$17,C105)),0)</f>
        <v/>
      </c>
      <c r="I105" s="7">
        <f>NORM.S.INV(Data!X105)</f>
        <v/>
      </c>
      <c r="J105" s="7">
        <f>NORM.S.INV(Data!Y105)</f>
        <v/>
      </c>
      <c r="K105" s="7">
        <f>NORM.S.INV(Data!Z105)</f>
        <v/>
      </c>
      <c r="L105" s="7">
        <f>MAR1!$B$32*L104+MAR1!$C$32*M104+MAR1!$D$32*N104+MAR1!$B$42*I105+MAR1!$C$42*J105+MAR1!$D$42*K105</f>
        <v/>
      </c>
      <c r="M105" s="7">
        <f>MAR1!$B$33*L104+MAR1!$C$33*M104+MAR1!$D$33*N104+MAR1!$B$43*I105+MAR1!$C$43*J105+MAR1!$D$43*K105</f>
        <v/>
      </c>
      <c r="N105" s="7">
        <f>MAR1!$B$34*L104+MAR1!$C$34*M104+MAR1!$D$34*N104+MAR1!$B$44*I105+MAR1!$C$44*J105+MAR1!$D$44*K105</f>
        <v/>
      </c>
      <c r="O105" s="12">
        <f>MAR1!$B$5+MAR1!$C$5*COS(2*PI()*B105/365)+MAR1!$D$5*SIN(2*PI()*B105/365)+IF(E105=1,MAR1!$B$11+MAR1!$D$11*L105,MAR1!$C$11+MAR1!$E$11*L105)</f>
        <v/>
      </c>
      <c r="P105" s="12">
        <f>MAR1!$B$6+MAR1!$C$6*COS(2*PI()*B105/365)+MAR1!$D$6*SIN(2*PI()*B105/365)+IF(E105=1,MAR1!$B$12+MAR1!$D$12*M105,MAR1!$C$12+MAR1!$E$12*M105)</f>
        <v/>
      </c>
      <c r="Q105" s="12">
        <f>MAR1!$B$7+MAR1!$C$7*COS(2*PI()*B105/365)+MAR1!$D$7*SIN(2*PI()*B105/365)+IF(E105=1,MAR1!$B$13+MAR1!$D$13*N105,MAR1!$C$13+MAR1!$E$13*N105)</f>
        <v/>
      </c>
      <c r="R105" s="12">
        <f>MAR1!$B$5+MAR1!$C$5*COS(2*PI()*B105/365)+MAR1!$D$5*SIN(2*PI()*B105/365)+INDEX(ChangeFactor!$F$6:$F$17,C105)+IF(G105=1,MAR1!$B$11+INDEX(ChangeFactor!$G$6:$G$17,C105)*MAR1!$D$11*L105,MAR1!$C$11+INDEX(ChangeFactor!$G$6:$G$17,C105)*MAR1!$E$11*L105)</f>
        <v/>
      </c>
    </row>
    <row r="106">
      <c r="A106" s="6">
        <f>Data!U106</f>
        <v/>
      </c>
      <c r="B106" s="6">
        <f>MOD(A106-1,365)+1</f>
        <v/>
      </c>
      <c r="C106" s="6">
        <f>MATCH(B106,Markov!$C$6:$C$17,1)</f>
        <v/>
      </c>
      <c r="D106" s="16">
        <f>Data!V106</f>
        <v/>
      </c>
      <c r="E106" s="6">
        <f>IF(D106&lt;IF(E105=1,INDEX(Markov!$I$6:$I$17,C106),INDEX(Markov!$H$6:$H$17,C106)),1,0)</f>
        <v/>
      </c>
      <c r="F106" s="12">
        <f>IF(E106=1,GAMMA.INV(Data!W106,INDEX(Markov!$Q$6:$Q$17,C106),INDEX(Markov!$R$6:$R$17,C106)),0)</f>
        <v/>
      </c>
      <c r="G106" s="6">
        <f>IF(D106&lt;IF(G105=1,INDEX(ChangeFactor!$O$6:$O$17,C106),INDEX(ChangeFactor!$N$6:$N$17,C106)),1,0)</f>
        <v/>
      </c>
      <c r="H106" s="12">
        <f>IF(G106=1,GAMMA.INV(Data!W106,INDEX(ChangeFactor!$R$6:$R$17,C106),INDEX(ChangeFactor!$S$6:$S$17,C106)),0)</f>
        <v/>
      </c>
      <c r="I106" s="7">
        <f>NORM.S.INV(Data!X106)</f>
        <v/>
      </c>
      <c r="J106" s="7">
        <f>NORM.S.INV(Data!Y106)</f>
        <v/>
      </c>
      <c r="K106" s="7">
        <f>NORM.S.INV(Data!Z106)</f>
        <v/>
      </c>
      <c r="L106" s="7">
        <f>MAR1!$B$32*L105+MAR1!$C$32*M105+MAR1!$D$32*N105+MAR1!$B$42*I106+MAR1!$C$42*J106+MAR1!$D$42*K106</f>
        <v/>
      </c>
      <c r="M106" s="7">
        <f>MAR1!$B$33*L105+MAR1!$C$33*M105+MAR1!$D$33*N105+MAR1!$B$43*I106+MAR1!$C$43*J106+MAR1!$D$43*K106</f>
        <v/>
      </c>
      <c r="N106" s="7">
        <f>MAR1!$B$34*L105+MAR1!$C$34*M105+MAR1!$D$34*N105+MAR1!$B$44*I106+MAR1!$C$44*J106+MAR1!$D$44*K106</f>
        <v/>
      </c>
      <c r="O106" s="12">
        <f>MAR1!$B$5+MAR1!$C$5*COS(2*PI()*B106/365)+MAR1!$D$5*SIN(2*PI()*B106/365)+IF(E106=1,MAR1!$B$11+MAR1!$D$11*L106,MAR1!$C$11+MAR1!$E$11*L106)</f>
        <v/>
      </c>
      <c r="P106" s="12">
        <f>MAR1!$B$6+MAR1!$C$6*COS(2*PI()*B106/365)+MAR1!$D$6*SIN(2*PI()*B106/365)+IF(E106=1,MAR1!$B$12+MAR1!$D$12*M106,MAR1!$C$12+MAR1!$E$12*M106)</f>
        <v/>
      </c>
      <c r="Q106" s="12">
        <f>MAR1!$B$7+MAR1!$C$7*COS(2*PI()*B106/365)+MAR1!$D$7*SIN(2*PI()*B106/365)+IF(E106=1,MAR1!$B$13+MAR1!$D$13*N106,MAR1!$C$13+MAR1!$E$13*N106)</f>
        <v/>
      </c>
      <c r="R106" s="12">
        <f>MAR1!$B$5+MAR1!$C$5*COS(2*PI()*B106/365)+MAR1!$D$5*SIN(2*PI()*B106/365)+INDEX(ChangeFactor!$F$6:$F$17,C106)+IF(G106=1,MAR1!$B$11+INDEX(ChangeFactor!$G$6:$G$17,C106)*MAR1!$D$11*L106,MAR1!$C$11+INDEX(ChangeFactor!$G$6:$G$17,C106)*MAR1!$E$11*L106)</f>
        <v/>
      </c>
    </row>
    <row r="107">
      <c r="A107" s="6">
        <f>Data!U107</f>
        <v/>
      </c>
      <c r="B107" s="6">
        <f>MOD(A107-1,365)+1</f>
        <v/>
      </c>
      <c r="C107" s="6">
        <f>MATCH(B107,Markov!$C$6:$C$17,1)</f>
        <v/>
      </c>
      <c r="D107" s="16">
        <f>Data!V107</f>
        <v/>
      </c>
      <c r="E107" s="6">
        <f>IF(D107&lt;IF(E106=1,INDEX(Markov!$I$6:$I$17,C107),INDEX(Markov!$H$6:$H$17,C107)),1,0)</f>
        <v/>
      </c>
      <c r="F107" s="12">
        <f>IF(E107=1,GAMMA.INV(Data!W107,INDEX(Markov!$Q$6:$Q$17,C107),INDEX(Markov!$R$6:$R$17,C107)),0)</f>
        <v/>
      </c>
      <c r="G107" s="6">
        <f>IF(D107&lt;IF(G106=1,INDEX(ChangeFactor!$O$6:$O$17,C107),INDEX(ChangeFactor!$N$6:$N$17,C107)),1,0)</f>
        <v/>
      </c>
      <c r="H107" s="12">
        <f>IF(G107=1,GAMMA.INV(Data!W107,INDEX(ChangeFactor!$R$6:$R$17,C107),INDEX(ChangeFactor!$S$6:$S$17,C107)),0)</f>
        <v/>
      </c>
      <c r="I107" s="7">
        <f>NORM.S.INV(Data!X107)</f>
        <v/>
      </c>
      <c r="J107" s="7">
        <f>NORM.S.INV(Data!Y107)</f>
        <v/>
      </c>
      <c r="K107" s="7">
        <f>NORM.S.INV(Data!Z107)</f>
        <v/>
      </c>
      <c r="L107" s="7">
        <f>MAR1!$B$32*L106+MAR1!$C$32*M106+MAR1!$D$32*N106+MAR1!$B$42*I107+MAR1!$C$42*J107+MAR1!$D$42*K107</f>
        <v/>
      </c>
      <c r="M107" s="7">
        <f>MAR1!$B$33*L106+MAR1!$C$33*M106+MAR1!$D$33*N106+MAR1!$B$43*I107+MAR1!$C$43*J107+MAR1!$D$43*K107</f>
        <v/>
      </c>
      <c r="N107" s="7">
        <f>MAR1!$B$34*L106+MAR1!$C$34*M106+MAR1!$D$34*N106+MAR1!$B$44*I107+MAR1!$C$44*J107+MAR1!$D$44*K107</f>
        <v/>
      </c>
      <c r="O107" s="12">
        <f>MAR1!$B$5+MAR1!$C$5*COS(2*PI()*B107/365)+MAR1!$D$5*SIN(2*PI()*B107/365)+IF(E107=1,MAR1!$B$11+MAR1!$D$11*L107,MAR1!$C$11+MAR1!$E$11*L107)</f>
        <v/>
      </c>
      <c r="P107" s="12">
        <f>MAR1!$B$6+MAR1!$C$6*COS(2*PI()*B107/365)+MAR1!$D$6*SIN(2*PI()*B107/365)+IF(E107=1,MAR1!$B$12+MAR1!$D$12*M107,MAR1!$C$12+MAR1!$E$12*M107)</f>
        <v/>
      </c>
      <c r="Q107" s="12">
        <f>MAR1!$B$7+MAR1!$C$7*COS(2*PI()*B107/365)+MAR1!$D$7*SIN(2*PI()*B107/365)+IF(E107=1,MAR1!$B$13+MAR1!$D$13*N107,MAR1!$C$13+MAR1!$E$13*N107)</f>
        <v/>
      </c>
      <c r="R107" s="12">
        <f>MAR1!$B$5+MAR1!$C$5*COS(2*PI()*B107/365)+MAR1!$D$5*SIN(2*PI()*B107/365)+INDEX(ChangeFactor!$F$6:$F$17,C107)+IF(G107=1,MAR1!$B$11+INDEX(ChangeFactor!$G$6:$G$17,C107)*MAR1!$D$11*L107,MAR1!$C$11+INDEX(ChangeFactor!$G$6:$G$17,C107)*MAR1!$E$11*L107)</f>
        <v/>
      </c>
    </row>
    <row r="108">
      <c r="A108" s="6">
        <f>Data!U108</f>
        <v/>
      </c>
      <c r="B108" s="6">
        <f>MOD(A108-1,365)+1</f>
        <v/>
      </c>
      <c r="C108" s="6">
        <f>MATCH(B108,Markov!$C$6:$C$17,1)</f>
        <v/>
      </c>
      <c r="D108" s="16">
        <f>Data!V108</f>
        <v/>
      </c>
      <c r="E108" s="6">
        <f>IF(D108&lt;IF(E107=1,INDEX(Markov!$I$6:$I$17,C108),INDEX(Markov!$H$6:$H$17,C108)),1,0)</f>
        <v/>
      </c>
      <c r="F108" s="12">
        <f>IF(E108=1,GAMMA.INV(Data!W108,INDEX(Markov!$Q$6:$Q$17,C108),INDEX(Markov!$R$6:$R$17,C108)),0)</f>
        <v/>
      </c>
      <c r="G108" s="6">
        <f>IF(D108&lt;IF(G107=1,INDEX(ChangeFactor!$O$6:$O$17,C108),INDEX(ChangeFactor!$N$6:$N$17,C108)),1,0)</f>
        <v/>
      </c>
      <c r="H108" s="12">
        <f>IF(G108=1,GAMMA.INV(Data!W108,INDEX(ChangeFactor!$R$6:$R$17,C108),INDEX(ChangeFactor!$S$6:$S$17,C108)),0)</f>
        <v/>
      </c>
      <c r="I108" s="7">
        <f>NORM.S.INV(Data!X108)</f>
        <v/>
      </c>
      <c r="J108" s="7">
        <f>NORM.S.INV(Data!Y108)</f>
        <v/>
      </c>
      <c r="K108" s="7">
        <f>NORM.S.INV(Data!Z108)</f>
        <v/>
      </c>
      <c r="L108" s="7">
        <f>MAR1!$B$32*L107+MAR1!$C$32*M107+MAR1!$D$32*N107+MAR1!$B$42*I108+MAR1!$C$42*J108+MAR1!$D$42*K108</f>
        <v/>
      </c>
      <c r="M108" s="7">
        <f>MAR1!$B$33*L107+MAR1!$C$33*M107+MAR1!$D$33*N107+MAR1!$B$43*I108+MAR1!$C$43*J108+MAR1!$D$43*K108</f>
        <v/>
      </c>
      <c r="N108" s="7">
        <f>MAR1!$B$34*L107+MAR1!$C$34*M107+MAR1!$D$34*N107+MAR1!$B$44*I108+MAR1!$C$44*J108+MAR1!$D$44*K108</f>
        <v/>
      </c>
      <c r="O108" s="12">
        <f>MAR1!$B$5+MAR1!$C$5*COS(2*PI()*B108/365)+MAR1!$D$5*SIN(2*PI()*B108/365)+IF(E108=1,MAR1!$B$11+MAR1!$D$11*L108,MAR1!$C$11+MAR1!$E$11*L108)</f>
        <v/>
      </c>
      <c r="P108" s="12">
        <f>MAR1!$B$6+MAR1!$C$6*COS(2*PI()*B108/365)+MAR1!$D$6*SIN(2*PI()*B108/365)+IF(E108=1,MAR1!$B$12+MAR1!$D$12*M108,MAR1!$C$12+MAR1!$E$12*M108)</f>
        <v/>
      </c>
      <c r="Q108" s="12">
        <f>MAR1!$B$7+MAR1!$C$7*COS(2*PI()*B108/365)+MAR1!$D$7*SIN(2*PI()*B108/365)+IF(E108=1,MAR1!$B$13+MAR1!$D$13*N108,MAR1!$C$13+MAR1!$E$13*N108)</f>
        <v/>
      </c>
      <c r="R108" s="12">
        <f>MAR1!$B$5+MAR1!$C$5*COS(2*PI()*B108/365)+MAR1!$D$5*SIN(2*PI()*B108/365)+INDEX(ChangeFactor!$F$6:$F$17,C108)+IF(G108=1,MAR1!$B$11+INDEX(ChangeFactor!$G$6:$G$17,C108)*MAR1!$D$11*L108,MAR1!$C$11+INDEX(ChangeFactor!$G$6:$G$17,C108)*MAR1!$E$11*L108)</f>
        <v/>
      </c>
    </row>
    <row r="109">
      <c r="A109" s="6">
        <f>Data!U109</f>
        <v/>
      </c>
      <c r="B109" s="6">
        <f>MOD(A109-1,365)+1</f>
        <v/>
      </c>
      <c r="C109" s="6">
        <f>MATCH(B109,Markov!$C$6:$C$17,1)</f>
        <v/>
      </c>
      <c r="D109" s="16">
        <f>Data!V109</f>
        <v/>
      </c>
      <c r="E109" s="6">
        <f>IF(D109&lt;IF(E108=1,INDEX(Markov!$I$6:$I$17,C109),INDEX(Markov!$H$6:$H$17,C109)),1,0)</f>
        <v/>
      </c>
      <c r="F109" s="12">
        <f>IF(E109=1,GAMMA.INV(Data!W109,INDEX(Markov!$Q$6:$Q$17,C109),INDEX(Markov!$R$6:$R$17,C109)),0)</f>
        <v/>
      </c>
      <c r="G109" s="6">
        <f>IF(D109&lt;IF(G108=1,INDEX(ChangeFactor!$O$6:$O$17,C109),INDEX(ChangeFactor!$N$6:$N$17,C109)),1,0)</f>
        <v/>
      </c>
      <c r="H109" s="12">
        <f>IF(G109=1,GAMMA.INV(Data!W109,INDEX(ChangeFactor!$R$6:$R$17,C109),INDEX(ChangeFactor!$S$6:$S$17,C109)),0)</f>
        <v/>
      </c>
      <c r="I109" s="7">
        <f>NORM.S.INV(Data!X109)</f>
        <v/>
      </c>
      <c r="J109" s="7">
        <f>NORM.S.INV(Data!Y109)</f>
        <v/>
      </c>
      <c r="K109" s="7">
        <f>NORM.S.INV(Data!Z109)</f>
        <v/>
      </c>
      <c r="L109" s="7">
        <f>MAR1!$B$32*L108+MAR1!$C$32*M108+MAR1!$D$32*N108+MAR1!$B$42*I109+MAR1!$C$42*J109+MAR1!$D$42*K109</f>
        <v/>
      </c>
      <c r="M109" s="7">
        <f>MAR1!$B$33*L108+MAR1!$C$33*M108+MAR1!$D$33*N108+MAR1!$B$43*I109+MAR1!$C$43*J109+MAR1!$D$43*K109</f>
        <v/>
      </c>
      <c r="N109" s="7">
        <f>MAR1!$B$34*L108+MAR1!$C$34*M108+MAR1!$D$34*N108+MAR1!$B$44*I109+MAR1!$C$44*J109+MAR1!$D$44*K109</f>
        <v/>
      </c>
      <c r="O109" s="12">
        <f>MAR1!$B$5+MAR1!$C$5*COS(2*PI()*B109/365)+MAR1!$D$5*SIN(2*PI()*B109/365)+IF(E109=1,MAR1!$B$11+MAR1!$D$11*L109,MAR1!$C$11+MAR1!$E$11*L109)</f>
        <v/>
      </c>
      <c r="P109" s="12">
        <f>MAR1!$B$6+MAR1!$C$6*COS(2*PI()*B109/365)+MAR1!$D$6*SIN(2*PI()*B109/365)+IF(E109=1,MAR1!$B$12+MAR1!$D$12*M109,MAR1!$C$12+MAR1!$E$12*M109)</f>
        <v/>
      </c>
      <c r="Q109" s="12">
        <f>MAR1!$B$7+MAR1!$C$7*COS(2*PI()*B109/365)+MAR1!$D$7*SIN(2*PI()*B109/365)+IF(E109=1,MAR1!$B$13+MAR1!$D$13*N109,MAR1!$C$13+MAR1!$E$13*N109)</f>
        <v/>
      </c>
      <c r="R109" s="12">
        <f>MAR1!$B$5+MAR1!$C$5*COS(2*PI()*B109/365)+MAR1!$D$5*SIN(2*PI()*B109/365)+INDEX(ChangeFactor!$F$6:$F$17,C109)+IF(G109=1,MAR1!$B$11+INDEX(ChangeFactor!$G$6:$G$17,C109)*MAR1!$D$11*L109,MAR1!$C$11+INDEX(ChangeFactor!$G$6:$G$17,C109)*MAR1!$E$11*L109)</f>
        <v/>
      </c>
    </row>
    <row r="110">
      <c r="A110" s="6">
        <f>Data!U110</f>
        <v/>
      </c>
      <c r="B110" s="6">
        <f>MOD(A110-1,365)+1</f>
        <v/>
      </c>
      <c r="C110" s="6">
        <f>MATCH(B110,Markov!$C$6:$C$17,1)</f>
        <v/>
      </c>
      <c r="D110" s="16">
        <f>Data!V110</f>
        <v/>
      </c>
      <c r="E110" s="6">
        <f>IF(D110&lt;IF(E109=1,INDEX(Markov!$I$6:$I$17,C110),INDEX(Markov!$H$6:$H$17,C110)),1,0)</f>
        <v/>
      </c>
      <c r="F110" s="12">
        <f>IF(E110=1,GAMMA.INV(Data!W110,INDEX(Markov!$Q$6:$Q$17,C110),INDEX(Markov!$R$6:$R$17,C110)),0)</f>
        <v/>
      </c>
      <c r="G110" s="6">
        <f>IF(D110&lt;IF(G109=1,INDEX(ChangeFactor!$O$6:$O$17,C110),INDEX(ChangeFactor!$N$6:$N$17,C110)),1,0)</f>
        <v/>
      </c>
      <c r="H110" s="12">
        <f>IF(G110=1,GAMMA.INV(Data!W110,INDEX(ChangeFactor!$R$6:$R$17,C110),INDEX(ChangeFactor!$S$6:$S$17,C110)),0)</f>
        <v/>
      </c>
      <c r="I110" s="7">
        <f>NORM.S.INV(Data!X110)</f>
        <v/>
      </c>
      <c r="J110" s="7">
        <f>NORM.S.INV(Data!Y110)</f>
        <v/>
      </c>
      <c r="K110" s="7">
        <f>NORM.S.INV(Data!Z110)</f>
        <v/>
      </c>
      <c r="L110" s="7">
        <f>MAR1!$B$32*L109+MAR1!$C$32*M109+MAR1!$D$32*N109+MAR1!$B$42*I110+MAR1!$C$42*J110+MAR1!$D$42*K110</f>
        <v/>
      </c>
      <c r="M110" s="7">
        <f>MAR1!$B$33*L109+MAR1!$C$33*M109+MAR1!$D$33*N109+MAR1!$B$43*I110+MAR1!$C$43*J110+MAR1!$D$43*K110</f>
        <v/>
      </c>
      <c r="N110" s="7">
        <f>MAR1!$B$34*L109+MAR1!$C$34*M109+MAR1!$D$34*N109+MAR1!$B$44*I110+MAR1!$C$44*J110+MAR1!$D$44*K110</f>
        <v/>
      </c>
      <c r="O110" s="12">
        <f>MAR1!$B$5+MAR1!$C$5*COS(2*PI()*B110/365)+MAR1!$D$5*SIN(2*PI()*B110/365)+IF(E110=1,MAR1!$B$11+MAR1!$D$11*L110,MAR1!$C$11+MAR1!$E$11*L110)</f>
        <v/>
      </c>
      <c r="P110" s="12">
        <f>MAR1!$B$6+MAR1!$C$6*COS(2*PI()*B110/365)+MAR1!$D$6*SIN(2*PI()*B110/365)+IF(E110=1,MAR1!$B$12+MAR1!$D$12*M110,MAR1!$C$12+MAR1!$E$12*M110)</f>
        <v/>
      </c>
      <c r="Q110" s="12">
        <f>MAR1!$B$7+MAR1!$C$7*COS(2*PI()*B110/365)+MAR1!$D$7*SIN(2*PI()*B110/365)+IF(E110=1,MAR1!$B$13+MAR1!$D$13*N110,MAR1!$C$13+MAR1!$E$13*N110)</f>
        <v/>
      </c>
      <c r="R110" s="12">
        <f>MAR1!$B$5+MAR1!$C$5*COS(2*PI()*B110/365)+MAR1!$D$5*SIN(2*PI()*B110/365)+INDEX(ChangeFactor!$F$6:$F$17,C110)+IF(G110=1,MAR1!$B$11+INDEX(ChangeFactor!$G$6:$G$17,C110)*MAR1!$D$11*L110,MAR1!$C$11+INDEX(ChangeFactor!$G$6:$G$17,C110)*MAR1!$E$11*L110)</f>
        <v/>
      </c>
    </row>
    <row r="111">
      <c r="A111" s="6">
        <f>Data!U111</f>
        <v/>
      </c>
      <c r="B111" s="6">
        <f>MOD(A111-1,365)+1</f>
        <v/>
      </c>
      <c r="C111" s="6">
        <f>MATCH(B111,Markov!$C$6:$C$17,1)</f>
        <v/>
      </c>
      <c r="D111" s="16">
        <f>Data!V111</f>
        <v/>
      </c>
      <c r="E111" s="6">
        <f>IF(D111&lt;IF(E110=1,INDEX(Markov!$I$6:$I$17,C111),INDEX(Markov!$H$6:$H$17,C111)),1,0)</f>
        <v/>
      </c>
      <c r="F111" s="12">
        <f>IF(E111=1,GAMMA.INV(Data!W111,INDEX(Markov!$Q$6:$Q$17,C111),INDEX(Markov!$R$6:$R$17,C111)),0)</f>
        <v/>
      </c>
      <c r="G111" s="6">
        <f>IF(D111&lt;IF(G110=1,INDEX(ChangeFactor!$O$6:$O$17,C111),INDEX(ChangeFactor!$N$6:$N$17,C111)),1,0)</f>
        <v/>
      </c>
      <c r="H111" s="12">
        <f>IF(G111=1,GAMMA.INV(Data!W111,INDEX(ChangeFactor!$R$6:$R$17,C111),INDEX(ChangeFactor!$S$6:$S$17,C111)),0)</f>
        <v/>
      </c>
      <c r="I111" s="7">
        <f>NORM.S.INV(Data!X111)</f>
        <v/>
      </c>
      <c r="J111" s="7">
        <f>NORM.S.INV(Data!Y111)</f>
        <v/>
      </c>
      <c r="K111" s="7">
        <f>NORM.S.INV(Data!Z111)</f>
        <v/>
      </c>
      <c r="L111" s="7">
        <f>MAR1!$B$32*L110+MAR1!$C$32*M110+MAR1!$D$32*N110+MAR1!$B$42*I111+MAR1!$C$42*J111+MAR1!$D$42*K111</f>
        <v/>
      </c>
      <c r="M111" s="7">
        <f>MAR1!$B$33*L110+MAR1!$C$33*M110+MAR1!$D$33*N110+MAR1!$B$43*I111+MAR1!$C$43*J111+MAR1!$D$43*K111</f>
        <v/>
      </c>
      <c r="N111" s="7">
        <f>MAR1!$B$34*L110+MAR1!$C$34*M110+MAR1!$D$34*N110+MAR1!$B$44*I111+MAR1!$C$44*J111+MAR1!$D$44*K111</f>
        <v/>
      </c>
      <c r="O111" s="12">
        <f>MAR1!$B$5+MAR1!$C$5*COS(2*PI()*B111/365)+MAR1!$D$5*SIN(2*PI()*B111/365)+IF(E111=1,MAR1!$B$11+MAR1!$D$11*L111,MAR1!$C$11+MAR1!$E$11*L111)</f>
        <v/>
      </c>
      <c r="P111" s="12">
        <f>MAR1!$B$6+MAR1!$C$6*COS(2*PI()*B111/365)+MAR1!$D$6*SIN(2*PI()*B111/365)+IF(E111=1,MAR1!$B$12+MAR1!$D$12*M111,MAR1!$C$12+MAR1!$E$12*M111)</f>
        <v/>
      </c>
      <c r="Q111" s="12">
        <f>MAR1!$B$7+MAR1!$C$7*COS(2*PI()*B111/365)+MAR1!$D$7*SIN(2*PI()*B111/365)+IF(E111=1,MAR1!$B$13+MAR1!$D$13*N111,MAR1!$C$13+MAR1!$E$13*N111)</f>
        <v/>
      </c>
      <c r="R111" s="12">
        <f>MAR1!$B$5+MAR1!$C$5*COS(2*PI()*B111/365)+MAR1!$D$5*SIN(2*PI()*B111/365)+INDEX(ChangeFactor!$F$6:$F$17,C111)+IF(G111=1,MAR1!$B$11+INDEX(ChangeFactor!$G$6:$G$17,C111)*MAR1!$D$11*L111,MAR1!$C$11+INDEX(ChangeFactor!$G$6:$G$17,C111)*MAR1!$E$11*L111)</f>
        <v/>
      </c>
    </row>
    <row r="112">
      <c r="A112" s="6">
        <f>Data!U112</f>
        <v/>
      </c>
      <c r="B112" s="6">
        <f>MOD(A112-1,365)+1</f>
        <v/>
      </c>
      <c r="C112" s="6">
        <f>MATCH(B112,Markov!$C$6:$C$17,1)</f>
        <v/>
      </c>
      <c r="D112" s="16">
        <f>Data!V112</f>
        <v/>
      </c>
      <c r="E112" s="6">
        <f>IF(D112&lt;IF(E111=1,INDEX(Markov!$I$6:$I$17,C112),INDEX(Markov!$H$6:$H$17,C112)),1,0)</f>
        <v/>
      </c>
      <c r="F112" s="12">
        <f>IF(E112=1,GAMMA.INV(Data!W112,INDEX(Markov!$Q$6:$Q$17,C112),INDEX(Markov!$R$6:$R$17,C112)),0)</f>
        <v/>
      </c>
      <c r="G112" s="6">
        <f>IF(D112&lt;IF(G111=1,INDEX(ChangeFactor!$O$6:$O$17,C112),INDEX(ChangeFactor!$N$6:$N$17,C112)),1,0)</f>
        <v/>
      </c>
      <c r="H112" s="12">
        <f>IF(G112=1,GAMMA.INV(Data!W112,INDEX(ChangeFactor!$R$6:$R$17,C112),INDEX(ChangeFactor!$S$6:$S$17,C112)),0)</f>
        <v/>
      </c>
      <c r="I112" s="7">
        <f>NORM.S.INV(Data!X112)</f>
        <v/>
      </c>
      <c r="J112" s="7">
        <f>NORM.S.INV(Data!Y112)</f>
        <v/>
      </c>
      <c r="K112" s="7">
        <f>NORM.S.INV(Data!Z112)</f>
        <v/>
      </c>
      <c r="L112" s="7">
        <f>MAR1!$B$32*L111+MAR1!$C$32*M111+MAR1!$D$32*N111+MAR1!$B$42*I112+MAR1!$C$42*J112+MAR1!$D$42*K112</f>
        <v/>
      </c>
      <c r="M112" s="7">
        <f>MAR1!$B$33*L111+MAR1!$C$33*M111+MAR1!$D$33*N111+MAR1!$B$43*I112+MAR1!$C$43*J112+MAR1!$D$43*K112</f>
        <v/>
      </c>
      <c r="N112" s="7">
        <f>MAR1!$B$34*L111+MAR1!$C$34*M111+MAR1!$D$34*N111+MAR1!$B$44*I112+MAR1!$C$44*J112+MAR1!$D$44*K112</f>
        <v/>
      </c>
      <c r="O112" s="12">
        <f>MAR1!$B$5+MAR1!$C$5*COS(2*PI()*B112/365)+MAR1!$D$5*SIN(2*PI()*B112/365)+IF(E112=1,MAR1!$B$11+MAR1!$D$11*L112,MAR1!$C$11+MAR1!$E$11*L112)</f>
        <v/>
      </c>
      <c r="P112" s="12">
        <f>MAR1!$B$6+MAR1!$C$6*COS(2*PI()*B112/365)+MAR1!$D$6*SIN(2*PI()*B112/365)+IF(E112=1,MAR1!$B$12+MAR1!$D$12*M112,MAR1!$C$12+MAR1!$E$12*M112)</f>
        <v/>
      </c>
      <c r="Q112" s="12">
        <f>MAR1!$B$7+MAR1!$C$7*COS(2*PI()*B112/365)+MAR1!$D$7*SIN(2*PI()*B112/365)+IF(E112=1,MAR1!$B$13+MAR1!$D$13*N112,MAR1!$C$13+MAR1!$E$13*N112)</f>
        <v/>
      </c>
      <c r="R112" s="12">
        <f>MAR1!$B$5+MAR1!$C$5*COS(2*PI()*B112/365)+MAR1!$D$5*SIN(2*PI()*B112/365)+INDEX(ChangeFactor!$F$6:$F$17,C112)+IF(G112=1,MAR1!$B$11+INDEX(ChangeFactor!$G$6:$G$17,C112)*MAR1!$D$11*L112,MAR1!$C$11+INDEX(ChangeFactor!$G$6:$G$17,C112)*MAR1!$E$11*L112)</f>
        <v/>
      </c>
    </row>
    <row r="113">
      <c r="A113" s="6">
        <f>Data!U113</f>
        <v/>
      </c>
      <c r="B113" s="6">
        <f>MOD(A113-1,365)+1</f>
        <v/>
      </c>
      <c r="C113" s="6">
        <f>MATCH(B113,Markov!$C$6:$C$17,1)</f>
        <v/>
      </c>
      <c r="D113" s="16">
        <f>Data!V113</f>
        <v/>
      </c>
      <c r="E113" s="6">
        <f>IF(D113&lt;IF(E112=1,INDEX(Markov!$I$6:$I$17,C113),INDEX(Markov!$H$6:$H$17,C113)),1,0)</f>
        <v/>
      </c>
      <c r="F113" s="12">
        <f>IF(E113=1,GAMMA.INV(Data!W113,INDEX(Markov!$Q$6:$Q$17,C113),INDEX(Markov!$R$6:$R$17,C113)),0)</f>
        <v/>
      </c>
      <c r="G113" s="6">
        <f>IF(D113&lt;IF(G112=1,INDEX(ChangeFactor!$O$6:$O$17,C113),INDEX(ChangeFactor!$N$6:$N$17,C113)),1,0)</f>
        <v/>
      </c>
      <c r="H113" s="12">
        <f>IF(G113=1,GAMMA.INV(Data!W113,INDEX(ChangeFactor!$R$6:$R$17,C113),INDEX(ChangeFactor!$S$6:$S$17,C113)),0)</f>
        <v/>
      </c>
      <c r="I113" s="7">
        <f>NORM.S.INV(Data!X113)</f>
        <v/>
      </c>
      <c r="J113" s="7">
        <f>NORM.S.INV(Data!Y113)</f>
        <v/>
      </c>
      <c r="K113" s="7">
        <f>NORM.S.INV(Data!Z113)</f>
        <v/>
      </c>
      <c r="L113" s="7">
        <f>MAR1!$B$32*L112+MAR1!$C$32*M112+MAR1!$D$32*N112+MAR1!$B$42*I113+MAR1!$C$42*J113+MAR1!$D$42*K113</f>
        <v/>
      </c>
      <c r="M113" s="7">
        <f>MAR1!$B$33*L112+MAR1!$C$33*M112+MAR1!$D$33*N112+MAR1!$B$43*I113+MAR1!$C$43*J113+MAR1!$D$43*K113</f>
        <v/>
      </c>
      <c r="N113" s="7">
        <f>MAR1!$B$34*L112+MAR1!$C$34*M112+MAR1!$D$34*N112+MAR1!$B$44*I113+MAR1!$C$44*J113+MAR1!$D$44*K113</f>
        <v/>
      </c>
      <c r="O113" s="12">
        <f>MAR1!$B$5+MAR1!$C$5*COS(2*PI()*B113/365)+MAR1!$D$5*SIN(2*PI()*B113/365)+IF(E113=1,MAR1!$B$11+MAR1!$D$11*L113,MAR1!$C$11+MAR1!$E$11*L113)</f>
        <v/>
      </c>
      <c r="P113" s="12">
        <f>MAR1!$B$6+MAR1!$C$6*COS(2*PI()*B113/365)+MAR1!$D$6*SIN(2*PI()*B113/365)+IF(E113=1,MAR1!$B$12+MAR1!$D$12*M113,MAR1!$C$12+MAR1!$E$12*M113)</f>
        <v/>
      </c>
      <c r="Q113" s="12">
        <f>MAR1!$B$7+MAR1!$C$7*COS(2*PI()*B113/365)+MAR1!$D$7*SIN(2*PI()*B113/365)+IF(E113=1,MAR1!$B$13+MAR1!$D$13*N113,MAR1!$C$13+MAR1!$E$13*N113)</f>
        <v/>
      </c>
      <c r="R113" s="12">
        <f>MAR1!$B$5+MAR1!$C$5*COS(2*PI()*B113/365)+MAR1!$D$5*SIN(2*PI()*B113/365)+INDEX(ChangeFactor!$F$6:$F$17,C113)+IF(G113=1,MAR1!$B$11+INDEX(ChangeFactor!$G$6:$G$17,C113)*MAR1!$D$11*L113,MAR1!$C$11+INDEX(ChangeFactor!$G$6:$G$17,C113)*MAR1!$E$11*L113)</f>
        <v/>
      </c>
    </row>
    <row r="114">
      <c r="A114" s="6">
        <f>Data!U114</f>
        <v/>
      </c>
      <c r="B114" s="6">
        <f>MOD(A114-1,365)+1</f>
        <v/>
      </c>
      <c r="C114" s="6">
        <f>MATCH(B114,Markov!$C$6:$C$17,1)</f>
        <v/>
      </c>
      <c r="D114" s="16">
        <f>Data!V114</f>
        <v/>
      </c>
      <c r="E114" s="6">
        <f>IF(D114&lt;IF(E113=1,INDEX(Markov!$I$6:$I$17,C114),INDEX(Markov!$H$6:$H$17,C114)),1,0)</f>
        <v/>
      </c>
      <c r="F114" s="12">
        <f>IF(E114=1,GAMMA.INV(Data!W114,INDEX(Markov!$Q$6:$Q$17,C114),INDEX(Markov!$R$6:$R$17,C114)),0)</f>
        <v/>
      </c>
      <c r="G114" s="6">
        <f>IF(D114&lt;IF(G113=1,INDEX(ChangeFactor!$O$6:$O$17,C114),INDEX(ChangeFactor!$N$6:$N$17,C114)),1,0)</f>
        <v/>
      </c>
      <c r="H114" s="12">
        <f>IF(G114=1,GAMMA.INV(Data!W114,INDEX(ChangeFactor!$R$6:$R$17,C114),INDEX(ChangeFactor!$S$6:$S$17,C114)),0)</f>
        <v/>
      </c>
      <c r="I114" s="7">
        <f>NORM.S.INV(Data!X114)</f>
        <v/>
      </c>
      <c r="J114" s="7">
        <f>NORM.S.INV(Data!Y114)</f>
        <v/>
      </c>
      <c r="K114" s="7">
        <f>NORM.S.INV(Data!Z114)</f>
        <v/>
      </c>
      <c r="L114" s="7">
        <f>MAR1!$B$32*L113+MAR1!$C$32*M113+MAR1!$D$32*N113+MAR1!$B$42*I114+MAR1!$C$42*J114+MAR1!$D$42*K114</f>
        <v/>
      </c>
      <c r="M114" s="7">
        <f>MAR1!$B$33*L113+MAR1!$C$33*M113+MAR1!$D$33*N113+MAR1!$B$43*I114+MAR1!$C$43*J114+MAR1!$D$43*K114</f>
        <v/>
      </c>
      <c r="N114" s="7">
        <f>MAR1!$B$34*L113+MAR1!$C$34*M113+MAR1!$D$34*N113+MAR1!$B$44*I114+MAR1!$C$44*J114+MAR1!$D$44*K114</f>
        <v/>
      </c>
      <c r="O114" s="12">
        <f>MAR1!$B$5+MAR1!$C$5*COS(2*PI()*B114/365)+MAR1!$D$5*SIN(2*PI()*B114/365)+IF(E114=1,MAR1!$B$11+MAR1!$D$11*L114,MAR1!$C$11+MAR1!$E$11*L114)</f>
        <v/>
      </c>
      <c r="P114" s="12">
        <f>MAR1!$B$6+MAR1!$C$6*COS(2*PI()*B114/365)+MAR1!$D$6*SIN(2*PI()*B114/365)+IF(E114=1,MAR1!$B$12+MAR1!$D$12*M114,MAR1!$C$12+MAR1!$E$12*M114)</f>
        <v/>
      </c>
      <c r="Q114" s="12">
        <f>MAR1!$B$7+MAR1!$C$7*COS(2*PI()*B114/365)+MAR1!$D$7*SIN(2*PI()*B114/365)+IF(E114=1,MAR1!$B$13+MAR1!$D$13*N114,MAR1!$C$13+MAR1!$E$13*N114)</f>
        <v/>
      </c>
      <c r="R114" s="12">
        <f>MAR1!$B$5+MAR1!$C$5*COS(2*PI()*B114/365)+MAR1!$D$5*SIN(2*PI()*B114/365)+INDEX(ChangeFactor!$F$6:$F$17,C114)+IF(G114=1,MAR1!$B$11+INDEX(ChangeFactor!$G$6:$G$17,C114)*MAR1!$D$11*L114,MAR1!$C$11+INDEX(ChangeFactor!$G$6:$G$17,C114)*MAR1!$E$11*L114)</f>
        <v/>
      </c>
    </row>
    <row r="115">
      <c r="A115" s="6">
        <f>Data!U115</f>
        <v/>
      </c>
      <c r="B115" s="6">
        <f>MOD(A115-1,365)+1</f>
        <v/>
      </c>
      <c r="C115" s="6">
        <f>MATCH(B115,Markov!$C$6:$C$17,1)</f>
        <v/>
      </c>
      <c r="D115" s="16">
        <f>Data!V115</f>
        <v/>
      </c>
      <c r="E115" s="6">
        <f>IF(D115&lt;IF(E114=1,INDEX(Markov!$I$6:$I$17,C115),INDEX(Markov!$H$6:$H$17,C115)),1,0)</f>
        <v/>
      </c>
      <c r="F115" s="12">
        <f>IF(E115=1,GAMMA.INV(Data!W115,INDEX(Markov!$Q$6:$Q$17,C115),INDEX(Markov!$R$6:$R$17,C115)),0)</f>
        <v/>
      </c>
      <c r="G115" s="6">
        <f>IF(D115&lt;IF(G114=1,INDEX(ChangeFactor!$O$6:$O$17,C115),INDEX(ChangeFactor!$N$6:$N$17,C115)),1,0)</f>
        <v/>
      </c>
      <c r="H115" s="12">
        <f>IF(G115=1,GAMMA.INV(Data!W115,INDEX(ChangeFactor!$R$6:$R$17,C115),INDEX(ChangeFactor!$S$6:$S$17,C115)),0)</f>
        <v/>
      </c>
      <c r="I115" s="7">
        <f>NORM.S.INV(Data!X115)</f>
        <v/>
      </c>
      <c r="J115" s="7">
        <f>NORM.S.INV(Data!Y115)</f>
        <v/>
      </c>
      <c r="K115" s="7">
        <f>NORM.S.INV(Data!Z115)</f>
        <v/>
      </c>
      <c r="L115" s="7">
        <f>MAR1!$B$32*L114+MAR1!$C$32*M114+MAR1!$D$32*N114+MAR1!$B$42*I115+MAR1!$C$42*J115+MAR1!$D$42*K115</f>
        <v/>
      </c>
      <c r="M115" s="7">
        <f>MAR1!$B$33*L114+MAR1!$C$33*M114+MAR1!$D$33*N114+MAR1!$B$43*I115+MAR1!$C$43*J115+MAR1!$D$43*K115</f>
        <v/>
      </c>
      <c r="N115" s="7">
        <f>MAR1!$B$34*L114+MAR1!$C$34*M114+MAR1!$D$34*N114+MAR1!$B$44*I115+MAR1!$C$44*J115+MAR1!$D$44*K115</f>
        <v/>
      </c>
      <c r="O115" s="12">
        <f>MAR1!$B$5+MAR1!$C$5*COS(2*PI()*B115/365)+MAR1!$D$5*SIN(2*PI()*B115/365)+IF(E115=1,MAR1!$B$11+MAR1!$D$11*L115,MAR1!$C$11+MAR1!$E$11*L115)</f>
        <v/>
      </c>
      <c r="P115" s="12">
        <f>MAR1!$B$6+MAR1!$C$6*COS(2*PI()*B115/365)+MAR1!$D$6*SIN(2*PI()*B115/365)+IF(E115=1,MAR1!$B$12+MAR1!$D$12*M115,MAR1!$C$12+MAR1!$E$12*M115)</f>
        <v/>
      </c>
      <c r="Q115" s="12">
        <f>MAR1!$B$7+MAR1!$C$7*COS(2*PI()*B115/365)+MAR1!$D$7*SIN(2*PI()*B115/365)+IF(E115=1,MAR1!$B$13+MAR1!$D$13*N115,MAR1!$C$13+MAR1!$E$13*N115)</f>
        <v/>
      </c>
      <c r="R115" s="12">
        <f>MAR1!$B$5+MAR1!$C$5*COS(2*PI()*B115/365)+MAR1!$D$5*SIN(2*PI()*B115/365)+INDEX(ChangeFactor!$F$6:$F$17,C115)+IF(G115=1,MAR1!$B$11+INDEX(ChangeFactor!$G$6:$G$17,C115)*MAR1!$D$11*L115,MAR1!$C$11+INDEX(ChangeFactor!$G$6:$G$17,C115)*MAR1!$E$11*L115)</f>
        <v/>
      </c>
    </row>
    <row r="116">
      <c r="A116" s="6">
        <f>Data!U116</f>
        <v/>
      </c>
      <c r="B116" s="6">
        <f>MOD(A116-1,365)+1</f>
        <v/>
      </c>
      <c r="C116" s="6">
        <f>MATCH(B116,Markov!$C$6:$C$17,1)</f>
        <v/>
      </c>
      <c r="D116" s="16">
        <f>Data!V116</f>
        <v/>
      </c>
      <c r="E116" s="6">
        <f>IF(D116&lt;IF(E115=1,INDEX(Markov!$I$6:$I$17,C116),INDEX(Markov!$H$6:$H$17,C116)),1,0)</f>
        <v/>
      </c>
      <c r="F116" s="12">
        <f>IF(E116=1,GAMMA.INV(Data!W116,INDEX(Markov!$Q$6:$Q$17,C116),INDEX(Markov!$R$6:$R$17,C116)),0)</f>
        <v/>
      </c>
      <c r="G116" s="6">
        <f>IF(D116&lt;IF(G115=1,INDEX(ChangeFactor!$O$6:$O$17,C116),INDEX(ChangeFactor!$N$6:$N$17,C116)),1,0)</f>
        <v/>
      </c>
      <c r="H116" s="12">
        <f>IF(G116=1,GAMMA.INV(Data!W116,INDEX(ChangeFactor!$R$6:$R$17,C116),INDEX(ChangeFactor!$S$6:$S$17,C116)),0)</f>
        <v/>
      </c>
      <c r="I116" s="7">
        <f>NORM.S.INV(Data!X116)</f>
        <v/>
      </c>
      <c r="J116" s="7">
        <f>NORM.S.INV(Data!Y116)</f>
        <v/>
      </c>
      <c r="K116" s="7">
        <f>NORM.S.INV(Data!Z116)</f>
        <v/>
      </c>
      <c r="L116" s="7">
        <f>MAR1!$B$32*L115+MAR1!$C$32*M115+MAR1!$D$32*N115+MAR1!$B$42*I116+MAR1!$C$42*J116+MAR1!$D$42*K116</f>
        <v/>
      </c>
      <c r="M116" s="7">
        <f>MAR1!$B$33*L115+MAR1!$C$33*M115+MAR1!$D$33*N115+MAR1!$B$43*I116+MAR1!$C$43*J116+MAR1!$D$43*K116</f>
        <v/>
      </c>
      <c r="N116" s="7">
        <f>MAR1!$B$34*L115+MAR1!$C$34*M115+MAR1!$D$34*N115+MAR1!$B$44*I116+MAR1!$C$44*J116+MAR1!$D$44*K116</f>
        <v/>
      </c>
      <c r="O116" s="12">
        <f>MAR1!$B$5+MAR1!$C$5*COS(2*PI()*B116/365)+MAR1!$D$5*SIN(2*PI()*B116/365)+IF(E116=1,MAR1!$B$11+MAR1!$D$11*L116,MAR1!$C$11+MAR1!$E$11*L116)</f>
        <v/>
      </c>
      <c r="P116" s="12">
        <f>MAR1!$B$6+MAR1!$C$6*COS(2*PI()*B116/365)+MAR1!$D$6*SIN(2*PI()*B116/365)+IF(E116=1,MAR1!$B$12+MAR1!$D$12*M116,MAR1!$C$12+MAR1!$E$12*M116)</f>
        <v/>
      </c>
      <c r="Q116" s="12">
        <f>MAR1!$B$7+MAR1!$C$7*COS(2*PI()*B116/365)+MAR1!$D$7*SIN(2*PI()*B116/365)+IF(E116=1,MAR1!$B$13+MAR1!$D$13*N116,MAR1!$C$13+MAR1!$E$13*N116)</f>
        <v/>
      </c>
      <c r="R116" s="12">
        <f>MAR1!$B$5+MAR1!$C$5*COS(2*PI()*B116/365)+MAR1!$D$5*SIN(2*PI()*B116/365)+INDEX(ChangeFactor!$F$6:$F$17,C116)+IF(G116=1,MAR1!$B$11+INDEX(ChangeFactor!$G$6:$G$17,C116)*MAR1!$D$11*L116,MAR1!$C$11+INDEX(ChangeFactor!$G$6:$G$17,C116)*MAR1!$E$11*L116)</f>
        <v/>
      </c>
    </row>
    <row r="117">
      <c r="A117" s="6">
        <f>Data!U117</f>
        <v/>
      </c>
      <c r="B117" s="6">
        <f>MOD(A117-1,365)+1</f>
        <v/>
      </c>
      <c r="C117" s="6">
        <f>MATCH(B117,Markov!$C$6:$C$17,1)</f>
        <v/>
      </c>
      <c r="D117" s="16">
        <f>Data!V117</f>
        <v/>
      </c>
      <c r="E117" s="6">
        <f>IF(D117&lt;IF(E116=1,INDEX(Markov!$I$6:$I$17,C117),INDEX(Markov!$H$6:$H$17,C117)),1,0)</f>
        <v/>
      </c>
      <c r="F117" s="12">
        <f>IF(E117=1,GAMMA.INV(Data!W117,INDEX(Markov!$Q$6:$Q$17,C117),INDEX(Markov!$R$6:$R$17,C117)),0)</f>
        <v/>
      </c>
      <c r="G117" s="6">
        <f>IF(D117&lt;IF(G116=1,INDEX(ChangeFactor!$O$6:$O$17,C117),INDEX(ChangeFactor!$N$6:$N$17,C117)),1,0)</f>
        <v/>
      </c>
      <c r="H117" s="12">
        <f>IF(G117=1,GAMMA.INV(Data!W117,INDEX(ChangeFactor!$R$6:$R$17,C117),INDEX(ChangeFactor!$S$6:$S$17,C117)),0)</f>
        <v/>
      </c>
      <c r="I117" s="7">
        <f>NORM.S.INV(Data!X117)</f>
        <v/>
      </c>
      <c r="J117" s="7">
        <f>NORM.S.INV(Data!Y117)</f>
        <v/>
      </c>
      <c r="K117" s="7">
        <f>NORM.S.INV(Data!Z117)</f>
        <v/>
      </c>
      <c r="L117" s="7">
        <f>MAR1!$B$32*L116+MAR1!$C$32*M116+MAR1!$D$32*N116+MAR1!$B$42*I117+MAR1!$C$42*J117+MAR1!$D$42*K117</f>
        <v/>
      </c>
      <c r="M117" s="7">
        <f>MAR1!$B$33*L116+MAR1!$C$33*M116+MAR1!$D$33*N116+MAR1!$B$43*I117+MAR1!$C$43*J117+MAR1!$D$43*K117</f>
        <v/>
      </c>
      <c r="N117" s="7">
        <f>MAR1!$B$34*L116+MAR1!$C$34*M116+MAR1!$D$34*N116+MAR1!$B$44*I117+MAR1!$C$44*J117+MAR1!$D$44*K117</f>
        <v/>
      </c>
      <c r="O117" s="12">
        <f>MAR1!$B$5+MAR1!$C$5*COS(2*PI()*B117/365)+MAR1!$D$5*SIN(2*PI()*B117/365)+IF(E117=1,MAR1!$B$11+MAR1!$D$11*L117,MAR1!$C$11+MAR1!$E$11*L117)</f>
        <v/>
      </c>
      <c r="P117" s="12">
        <f>MAR1!$B$6+MAR1!$C$6*COS(2*PI()*B117/365)+MAR1!$D$6*SIN(2*PI()*B117/365)+IF(E117=1,MAR1!$B$12+MAR1!$D$12*M117,MAR1!$C$12+MAR1!$E$12*M117)</f>
        <v/>
      </c>
      <c r="Q117" s="12">
        <f>MAR1!$B$7+MAR1!$C$7*COS(2*PI()*B117/365)+MAR1!$D$7*SIN(2*PI()*B117/365)+IF(E117=1,MAR1!$B$13+MAR1!$D$13*N117,MAR1!$C$13+MAR1!$E$13*N117)</f>
        <v/>
      </c>
      <c r="R117" s="12">
        <f>MAR1!$B$5+MAR1!$C$5*COS(2*PI()*B117/365)+MAR1!$D$5*SIN(2*PI()*B117/365)+INDEX(ChangeFactor!$F$6:$F$17,C117)+IF(G117=1,MAR1!$B$11+INDEX(ChangeFactor!$G$6:$G$17,C117)*MAR1!$D$11*L117,MAR1!$C$11+INDEX(ChangeFactor!$G$6:$G$17,C117)*MAR1!$E$11*L117)</f>
        <v/>
      </c>
    </row>
    <row r="118">
      <c r="A118" s="6">
        <f>Data!U118</f>
        <v/>
      </c>
      <c r="B118" s="6">
        <f>MOD(A118-1,365)+1</f>
        <v/>
      </c>
      <c r="C118" s="6">
        <f>MATCH(B118,Markov!$C$6:$C$17,1)</f>
        <v/>
      </c>
      <c r="D118" s="16">
        <f>Data!V118</f>
        <v/>
      </c>
      <c r="E118" s="6">
        <f>IF(D118&lt;IF(E117=1,INDEX(Markov!$I$6:$I$17,C118),INDEX(Markov!$H$6:$H$17,C118)),1,0)</f>
        <v/>
      </c>
      <c r="F118" s="12">
        <f>IF(E118=1,GAMMA.INV(Data!W118,INDEX(Markov!$Q$6:$Q$17,C118),INDEX(Markov!$R$6:$R$17,C118)),0)</f>
        <v/>
      </c>
      <c r="G118" s="6">
        <f>IF(D118&lt;IF(G117=1,INDEX(ChangeFactor!$O$6:$O$17,C118),INDEX(ChangeFactor!$N$6:$N$17,C118)),1,0)</f>
        <v/>
      </c>
      <c r="H118" s="12">
        <f>IF(G118=1,GAMMA.INV(Data!W118,INDEX(ChangeFactor!$R$6:$R$17,C118),INDEX(ChangeFactor!$S$6:$S$17,C118)),0)</f>
        <v/>
      </c>
      <c r="I118" s="7">
        <f>NORM.S.INV(Data!X118)</f>
        <v/>
      </c>
      <c r="J118" s="7">
        <f>NORM.S.INV(Data!Y118)</f>
        <v/>
      </c>
      <c r="K118" s="7">
        <f>NORM.S.INV(Data!Z118)</f>
        <v/>
      </c>
      <c r="L118" s="7">
        <f>MAR1!$B$32*L117+MAR1!$C$32*M117+MAR1!$D$32*N117+MAR1!$B$42*I118+MAR1!$C$42*J118+MAR1!$D$42*K118</f>
        <v/>
      </c>
      <c r="M118" s="7">
        <f>MAR1!$B$33*L117+MAR1!$C$33*M117+MAR1!$D$33*N117+MAR1!$B$43*I118+MAR1!$C$43*J118+MAR1!$D$43*K118</f>
        <v/>
      </c>
      <c r="N118" s="7">
        <f>MAR1!$B$34*L117+MAR1!$C$34*M117+MAR1!$D$34*N117+MAR1!$B$44*I118+MAR1!$C$44*J118+MAR1!$D$44*K118</f>
        <v/>
      </c>
      <c r="O118" s="12">
        <f>MAR1!$B$5+MAR1!$C$5*COS(2*PI()*B118/365)+MAR1!$D$5*SIN(2*PI()*B118/365)+IF(E118=1,MAR1!$B$11+MAR1!$D$11*L118,MAR1!$C$11+MAR1!$E$11*L118)</f>
        <v/>
      </c>
      <c r="P118" s="12">
        <f>MAR1!$B$6+MAR1!$C$6*COS(2*PI()*B118/365)+MAR1!$D$6*SIN(2*PI()*B118/365)+IF(E118=1,MAR1!$B$12+MAR1!$D$12*M118,MAR1!$C$12+MAR1!$E$12*M118)</f>
        <v/>
      </c>
      <c r="Q118" s="12">
        <f>MAR1!$B$7+MAR1!$C$7*COS(2*PI()*B118/365)+MAR1!$D$7*SIN(2*PI()*B118/365)+IF(E118=1,MAR1!$B$13+MAR1!$D$13*N118,MAR1!$C$13+MAR1!$E$13*N118)</f>
        <v/>
      </c>
      <c r="R118" s="12">
        <f>MAR1!$B$5+MAR1!$C$5*COS(2*PI()*B118/365)+MAR1!$D$5*SIN(2*PI()*B118/365)+INDEX(ChangeFactor!$F$6:$F$17,C118)+IF(G118=1,MAR1!$B$11+INDEX(ChangeFactor!$G$6:$G$17,C118)*MAR1!$D$11*L118,MAR1!$C$11+INDEX(ChangeFactor!$G$6:$G$17,C118)*MAR1!$E$11*L118)</f>
        <v/>
      </c>
    </row>
    <row r="119">
      <c r="A119" s="6">
        <f>Data!U119</f>
        <v/>
      </c>
      <c r="B119" s="6">
        <f>MOD(A119-1,365)+1</f>
        <v/>
      </c>
      <c r="C119" s="6">
        <f>MATCH(B119,Markov!$C$6:$C$17,1)</f>
        <v/>
      </c>
      <c r="D119" s="16">
        <f>Data!V119</f>
        <v/>
      </c>
      <c r="E119" s="6">
        <f>IF(D119&lt;IF(E118=1,INDEX(Markov!$I$6:$I$17,C119),INDEX(Markov!$H$6:$H$17,C119)),1,0)</f>
        <v/>
      </c>
      <c r="F119" s="12">
        <f>IF(E119=1,GAMMA.INV(Data!W119,INDEX(Markov!$Q$6:$Q$17,C119),INDEX(Markov!$R$6:$R$17,C119)),0)</f>
        <v/>
      </c>
      <c r="G119" s="6">
        <f>IF(D119&lt;IF(G118=1,INDEX(ChangeFactor!$O$6:$O$17,C119),INDEX(ChangeFactor!$N$6:$N$17,C119)),1,0)</f>
        <v/>
      </c>
      <c r="H119" s="12">
        <f>IF(G119=1,GAMMA.INV(Data!W119,INDEX(ChangeFactor!$R$6:$R$17,C119),INDEX(ChangeFactor!$S$6:$S$17,C119)),0)</f>
        <v/>
      </c>
      <c r="I119" s="7">
        <f>NORM.S.INV(Data!X119)</f>
        <v/>
      </c>
      <c r="J119" s="7">
        <f>NORM.S.INV(Data!Y119)</f>
        <v/>
      </c>
      <c r="K119" s="7">
        <f>NORM.S.INV(Data!Z119)</f>
        <v/>
      </c>
      <c r="L119" s="7">
        <f>MAR1!$B$32*L118+MAR1!$C$32*M118+MAR1!$D$32*N118+MAR1!$B$42*I119+MAR1!$C$42*J119+MAR1!$D$42*K119</f>
        <v/>
      </c>
      <c r="M119" s="7">
        <f>MAR1!$B$33*L118+MAR1!$C$33*M118+MAR1!$D$33*N118+MAR1!$B$43*I119+MAR1!$C$43*J119+MAR1!$D$43*K119</f>
        <v/>
      </c>
      <c r="N119" s="7">
        <f>MAR1!$B$34*L118+MAR1!$C$34*M118+MAR1!$D$34*N118+MAR1!$B$44*I119+MAR1!$C$44*J119+MAR1!$D$44*K119</f>
        <v/>
      </c>
      <c r="O119" s="12">
        <f>MAR1!$B$5+MAR1!$C$5*COS(2*PI()*B119/365)+MAR1!$D$5*SIN(2*PI()*B119/365)+IF(E119=1,MAR1!$B$11+MAR1!$D$11*L119,MAR1!$C$11+MAR1!$E$11*L119)</f>
        <v/>
      </c>
      <c r="P119" s="12">
        <f>MAR1!$B$6+MAR1!$C$6*COS(2*PI()*B119/365)+MAR1!$D$6*SIN(2*PI()*B119/365)+IF(E119=1,MAR1!$B$12+MAR1!$D$12*M119,MAR1!$C$12+MAR1!$E$12*M119)</f>
        <v/>
      </c>
      <c r="Q119" s="12">
        <f>MAR1!$B$7+MAR1!$C$7*COS(2*PI()*B119/365)+MAR1!$D$7*SIN(2*PI()*B119/365)+IF(E119=1,MAR1!$B$13+MAR1!$D$13*N119,MAR1!$C$13+MAR1!$E$13*N119)</f>
        <v/>
      </c>
      <c r="R119" s="12">
        <f>MAR1!$B$5+MAR1!$C$5*COS(2*PI()*B119/365)+MAR1!$D$5*SIN(2*PI()*B119/365)+INDEX(ChangeFactor!$F$6:$F$17,C119)+IF(G119=1,MAR1!$B$11+INDEX(ChangeFactor!$G$6:$G$17,C119)*MAR1!$D$11*L119,MAR1!$C$11+INDEX(ChangeFactor!$G$6:$G$17,C119)*MAR1!$E$11*L119)</f>
        <v/>
      </c>
    </row>
    <row r="120">
      <c r="A120" s="6">
        <f>Data!U120</f>
        <v/>
      </c>
      <c r="B120" s="6">
        <f>MOD(A120-1,365)+1</f>
        <v/>
      </c>
      <c r="C120" s="6">
        <f>MATCH(B120,Markov!$C$6:$C$17,1)</f>
        <v/>
      </c>
      <c r="D120" s="16">
        <f>Data!V120</f>
        <v/>
      </c>
      <c r="E120" s="6">
        <f>IF(D120&lt;IF(E119=1,INDEX(Markov!$I$6:$I$17,C120),INDEX(Markov!$H$6:$H$17,C120)),1,0)</f>
        <v/>
      </c>
      <c r="F120" s="12">
        <f>IF(E120=1,GAMMA.INV(Data!W120,INDEX(Markov!$Q$6:$Q$17,C120),INDEX(Markov!$R$6:$R$17,C120)),0)</f>
        <v/>
      </c>
      <c r="G120" s="6">
        <f>IF(D120&lt;IF(G119=1,INDEX(ChangeFactor!$O$6:$O$17,C120),INDEX(ChangeFactor!$N$6:$N$17,C120)),1,0)</f>
        <v/>
      </c>
      <c r="H120" s="12">
        <f>IF(G120=1,GAMMA.INV(Data!W120,INDEX(ChangeFactor!$R$6:$R$17,C120),INDEX(ChangeFactor!$S$6:$S$17,C120)),0)</f>
        <v/>
      </c>
      <c r="I120" s="7">
        <f>NORM.S.INV(Data!X120)</f>
        <v/>
      </c>
      <c r="J120" s="7">
        <f>NORM.S.INV(Data!Y120)</f>
        <v/>
      </c>
      <c r="K120" s="7">
        <f>NORM.S.INV(Data!Z120)</f>
        <v/>
      </c>
      <c r="L120" s="7">
        <f>MAR1!$B$32*L119+MAR1!$C$32*M119+MAR1!$D$32*N119+MAR1!$B$42*I120+MAR1!$C$42*J120+MAR1!$D$42*K120</f>
        <v/>
      </c>
      <c r="M120" s="7">
        <f>MAR1!$B$33*L119+MAR1!$C$33*M119+MAR1!$D$33*N119+MAR1!$B$43*I120+MAR1!$C$43*J120+MAR1!$D$43*K120</f>
        <v/>
      </c>
      <c r="N120" s="7">
        <f>MAR1!$B$34*L119+MAR1!$C$34*M119+MAR1!$D$34*N119+MAR1!$B$44*I120+MAR1!$C$44*J120+MAR1!$D$44*K120</f>
        <v/>
      </c>
      <c r="O120" s="12">
        <f>MAR1!$B$5+MAR1!$C$5*COS(2*PI()*B120/365)+MAR1!$D$5*SIN(2*PI()*B120/365)+IF(E120=1,MAR1!$B$11+MAR1!$D$11*L120,MAR1!$C$11+MAR1!$E$11*L120)</f>
        <v/>
      </c>
      <c r="P120" s="12">
        <f>MAR1!$B$6+MAR1!$C$6*COS(2*PI()*B120/365)+MAR1!$D$6*SIN(2*PI()*B120/365)+IF(E120=1,MAR1!$B$12+MAR1!$D$12*M120,MAR1!$C$12+MAR1!$E$12*M120)</f>
        <v/>
      </c>
      <c r="Q120" s="12">
        <f>MAR1!$B$7+MAR1!$C$7*COS(2*PI()*B120/365)+MAR1!$D$7*SIN(2*PI()*B120/365)+IF(E120=1,MAR1!$B$13+MAR1!$D$13*N120,MAR1!$C$13+MAR1!$E$13*N120)</f>
        <v/>
      </c>
      <c r="R120" s="12">
        <f>MAR1!$B$5+MAR1!$C$5*COS(2*PI()*B120/365)+MAR1!$D$5*SIN(2*PI()*B120/365)+INDEX(ChangeFactor!$F$6:$F$17,C120)+IF(G120=1,MAR1!$B$11+INDEX(ChangeFactor!$G$6:$G$17,C120)*MAR1!$D$11*L120,MAR1!$C$11+INDEX(ChangeFactor!$G$6:$G$17,C120)*MAR1!$E$11*L120)</f>
        <v/>
      </c>
    </row>
    <row r="121">
      <c r="A121" s="6">
        <f>Data!U121</f>
        <v/>
      </c>
      <c r="B121" s="6">
        <f>MOD(A121-1,365)+1</f>
        <v/>
      </c>
      <c r="C121" s="6">
        <f>MATCH(B121,Markov!$C$6:$C$17,1)</f>
        <v/>
      </c>
      <c r="D121" s="16">
        <f>Data!V121</f>
        <v/>
      </c>
      <c r="E121" s="6">
        <f>IF(D121&lt;IF(E120=1,INDEX(Markov!$I$6:$I$17,C121),INDEX(Markov!$H$6:$H$17,C121)),1,0)</f>
        <v/>
      </c>
      <c r="F121" s="12">
        <f>IF(E121=1,GAMMA.INV(Data!W121,INDEX(Markov!$Q$6:$Q$17,C121),INDEX(Markov!$R$6:$R$17,C121)),0)</f>
        <v/>
      </c>
      <c r="G121" s="6">
        <f>IF(D121&lt;IF(G120=1,INDEX(ChangeFactor!$O$6:$O$17,C121),INDEX(ChangeFactor!$N$6:$N$17,C121)),1,0)</f>
        <v/>
      </c>
      <c r="H121" s="12">
        <f>IF(G121=1,GAMMA.INV(Data!W121,INDEX(ChangeFactor!$R$6:$R$17,C121),INDEX(ChangeFactor!$S$6:$S$17,C121)),0)</f>
        <v/>
      </c>
      <c r="I121" s="7">
        <f>NORM.S.INV(Data!X121)</f>
        <v/>
      </c>
      <c r="J121" s="7">
        <f>NORM.S.INV(Data!Y121)</f>
        <v/>
      </c>
      <c r="K121" s="7">
        <f>NORM.S.INV(Data!Z121)</f>
        <v/>
      </c>
      <c r="L121" s="7">
        <f>MAR1!$B$32*L120+MAR1!$C$32*M120+MAR1!$D$32*N120+MAR1!$B$42*I121+MAR1!$C$42*J121+MAR1!$D$42*K121</f>
        <v/>
      </c>
      <c r="M121" s="7">
        <f>MAR1!$B$33*L120+MAR1!$C$33*M120+MAR1!$D$33*N120+MAR1!$B$43*I121+MAR1!$C$43*J121+MAR1!$D$43*K121</f>
        <v/>
      </c>
      <c r="N121" s="7">
        <f>MAR1!$B$34*L120+MAR1!$C$34*M120+MAR1!$D$34*N120+MAR1!$B$44*I121+MAR1!$C$44*J121+MAR1!$D$44*K121</f>
        <v/>
      </c>
      <c r="O121" s="12">
        <f>MAR1!$B$5+MAR1!$C$5*COS(2*PI()*B121/365)+MAR1!$D$5*SIN(2*PI()*B121/365)+IF(E121=1,MAR1!$B$11+MAR1!$D$11*L121,MAR1!$C$11+MAR1!$E$11*L121)</f>
        <v/>
      </c>
      <c r="P121" s="12">
        <f>MAR1!$B$6+MAR1!$C$6*COS(2*PI()*B121/365)+MAR1!$D$6*SIN(2*PI()*B121/365)+IF(E121=1,MAR1!$B$12+MAR1!$D$12*M121,MAR1!$C$12+MAR1!$E$12*M121)</f>
        <v/>
      </c>
      <c r="Q121" s="12">
        <f>MAR1!$B$7+MAR1!$C$7*COS(2*PI()*B121/365)+MAR1!$D$7*SIN(2*PI()*B121/365)+IF(E121=1,MAR1!$B$13+MAR1!$D$13*N121,MAR1!$C$13+MAR1!$E$13*N121)</f>
        <v/>
      </c>
      <c r="R121" s="12">
        <f>MAR1!$B$5+MAR1!$C$5*COS(2*PI()*B121/365)+MAR1!$D$5*SIN(2*PI()*B121/365)+INDEX(ChangeFactor!$F$6:$F$17,C121)+IF(G121=1,MAR1!$B$11+INDEX(ChangeFactor!$G$6:$G$17,C121)*MAR1!$D$11*L121,MAR1!$C$11+INDEX(ChangeFactor!$G$6:$G$17,C121)*MAR1!$E$11*L121)</f>
        <v/>
      </c>
    </row>
    <row r="122">
      <c r="A122" s="6">
        <f>Data!U122</f>
        <v/>
      </c>
      <c r="B122" s="6">
        <f>MOD(A122-1,365)+1</f>
        <v/>
      </c>
      <c r="C122" s="6">
        <f>MATCH(B122,Markov!$C$6:$C$17,1)</f>
        <v/>
      </c>
      <c r="D122" s="16">
        <f>Data!V122</f>
        <v/>
      </c>
      <c r="E122" s="6">
        <f>IF(D122&lt;IF(E121=1,INDEX(Markov!$I$6:$I$17,C122),INDEX(Markov!$H$6:$H$17,C122)),1,0)</f>
        <v/>
      </c>
      <c r="F122" s="12">
        <f>IF(E122=1,GAMMA.INV(Data!W122,INDEX(Markov!$Q$6:$Q$17,C122),INDEX(Markov!$R$6:$R$17,C122)),0)</f>
        <v/>
      </c>
      <c r="G122" s="6">
        <f>IF(D122&lt;IF(G121=1,INDEX(ChangeFactor!$O$6:$O$17,C122),INDEX(ChangeFactor!$N$6:$N$17,C122)),1,0)</f>
        <v/>
      </c>
      <c r="H122" s="12">
        <f>IF(G122=1,GAMMA.INV(Data!W122,INDEX(ChangeFactor!$R$6:$R$17,C122),INDEX(ChangeFactor!$S$6:$S$17,C122)),0)</f>
        <v/>
      </c>
      <c r="I122" s="7">
        <f>NORM.S.INV(Data!X122)</f>
        <v/>
      </c>
      <c r="J122" s="7">
        <f>NORM.S.INV(Data!Y122)</f>
        <v/>
      </c>
      <c r="K122" s="7">
        <f>NORM.S.INV(Data!Z122)</f>
        <v/>
      </c>
      <c r="L122" s="7">
        <f>MAR1!$B$32*L121+MAR1!$C$32*M121+MAR1!$D$32*N121+MAR1!$B$42*I122+MAR1!$C$42*J122+MAR1!$D$42*K122</f>
        <v/>
      </c>
      <c r="M122" s="7">
        <f>MAR1!$B$33*L121+MAR1!$C$33*M121+MAR1!$D$33*N121+MAR1!$B$43*I122+MAR1!$C$43*J122+MAR1!$D$43*K122</f>
        <v/>
      </c>
      <c r="N122" s="7">
        <f>MAR1!$B$34*L121+MAR1!$C$34*M121+MAR1!$D$34*N121+MAR1!$B$44*I122+MAR1!$C$44*J122+MAR1!$D$44*K122</f>
        <v/>
      </c>
      <c r="O122" s="12">
        <f>MAR1!$B$5+MAR1!$C$5*COS(2*PI()*B122/365)+MAR1!$D$5*SIN(2*PI()*B122/365)+IF(E122=1,MAR1!$B$11+MAR1!$D$11*L122,MAR1!$C$11+MAR1!$E$11*L122)</f>
        <v/>
      </c>
      <c r="P122" s="12">
        <f>MAR1!$B$6+MAR1!$C$6*COS(2*PI()*B122/365)+MAR1!$D$6*SIN(2*PI()*B122/365)+IF(E122=1,MAR1!$B$12+MAR1!$D$12*M122,MAR1!$C$12+MAR1!$E$12*M122)</f>
        <v/>
      </c>
      <c r="Q122" s="12">
        <f>MAR1!$B$7+MAR1!$C$7*COS(2*PI()*B122/365)+MAR1!$D$7*SIN(2*PI()*B122/365)+IF(E122=1,MAR1!$B$13+MAR1!$D$13*N122,MAR1!$C$13+MAR1!$E$13*N122)</f>
        <v/>
      </c>
      <c r="R122" s="12">
        <f>MAR1!$B$5+MAR1!$C$5*COS(2*PI()*B122/365)+MAR1!$D$5*SIN(2*PI()*B122/365)+INDEX(ChangeFactor!$F$6:$F$17,C122)+IF(G122=1,MAR1!$B$11+INDEX(ChangeFactor!$G$6:$G$17,C122)*MAR1!$D$11*L122,MAR1!$C$11+INDEX(ChangeFactor!$G$6:$G$17,C122)*MAR1!$E$11*L122)</f>
        <v/>
      </c>
    </row>
    <row r="123">
      <c r="A123" s="6">
        <f>Data!U123</f>
        <v/>
      </c>
      <c r="B123" s="6">
        <f>MOD(A123-1,365)+1</f>
        <v/>
      </c>
      <c r="C123" s="6">
        <f>MATCH(B123,Markov!$C$6:$C$17,1)</f>
        <v/>
      </c>
      <c r="D123" s="16">
        <f>Data!V123</f>
        <v/>
      </c>
      <c r="E123" s="6">
        <f>IF(D123&lt;IF(E122=1,INDEX(Markov!$I$6:$I$17,C123),INDEX(Markov!$H$6:$H$17,C123)),1,0)</f>
        <v/>
      </c>
      <c r="F123" s="12">
        <f>IF(E123=1,GAMMA.INV(Data!W123,INDEX(Markov!$Q$6:$Q$17,C123),INDEX(Markov!$R$6:$R$17,C123)),0)</f>
        <v/>
      </c>
      <c r="G123" s="6">
        <f>IF(D123&lt;IF(G122=1,INDEX(ChangeFactor!$O$6:$O$17,C123),INDEX(ChangeFactor!$N$6:$N$17,C123)),1,0)</f>
        <v/>
      </c>
      <c r="H123" s="12">
        <f>IF(G123=1,GAMMA.INV(Data!W123,INDEX(ChangeFactor!$R$6:$R$17,C123),INDEX(ChangeFactor!$S$6:$S$17,C123)),0)</f>
        <v/>
      </c>
      <c r="I123" s="7">
        <f>NORM.S.INV(Data!X123)</f>
        <v/>
      </c>
      <c r="J123" s="7">
        <f>NORM.S.INV(Data!Y123)</f>
        <v/>
      </c>
      <c r="K123" s="7">
        <f>NORM.S.INV(Data!Z123)</f>
        <v/>
      </c>
      <c r="L123" s="7">
        <f>MAR1!$B$32*L122+MAR1!$C$32*M122+MAR1!$D$32*N122+MAR1!$B$42*I123+MAR1!$C$42*J123+MAR1!$D$42*K123</f>
        <v/>
      </c>
      <c r="M123" s="7">
        <f>MAR1!$B$33*L122+MAR1!$C$33*M122+MAR1!$D$33*N122+MAR1!$B$43*I123+MAR1!$C$43*J123+MAR1!$D$43*K123</f>
        <v/>
      </c>
      <c r="N123" s="7">
        <f>MAR1!$B$34*L122+MAR1!$C$34*M122+MAR1!$D$34*N122+MAR1!$B$44*I123+MAR1!$C$44*J123+MAR1!$D$44*K123</f>
        <v/>
      </c>
      <c r="O123" s="12">
        <f>MAR1!$B$5+MAR1!$C$5*COS(2*PI()*B123/365)+MAR1!$D$5*SIN(2*PI()*B123/365)+IF(E123=1,MAR1!$B$11+MAR1!$D$11*L123,MAR1!$C$11+MAR1!$E$11*L123)</f>
        <v/>
      </c>
      <c r="P123" s="12">
        <f>MAR1!$B$6+MAR1!$C$6*COS(2*PI()*B123/365)+MAR1!$D$6*SIN(2*PI()*B123/365)+IF(E123=1,MAR1!$B$12+MAR1!$D$12*M123,MAR1!$C$12+MAR1!$E$12*M123)</f>
        <v/>
      </c>
      <c r="Q123" s="12">
        <f>MAR1!$B$7+MAR1!$C$7*COS(2*PI()*B123/365)+MAR1!$D$7*SIN(2*PI()*B123/365)+IF(E123=1,MAR1!$B$13+MAR1!$D$13*N123,MAR1!$C$13+MAR1!$E$13*N123)</f>
        <v/>
      </c>
      <c r="R123" s="12">
        <f>MAR1!$B$5+MAR1!$C$5*COS(2*PI()*B123/365)+MAR1!$D$5*SIN(2*PI()*B123/365)+INDEX(ChangeFactor!$F$6:$F$17,C123)+IF(G123=1,MAR1!$B$11+INDEX(ChangeFactor!$G$6:$G$17,C123)*MAR1!$D$11*L123,MAR1!$C$11+INDEX(ChangeFactor!$G$6:$G$17,C123)*MAR1!$E$11*L123)</f>
        <v/>
      </c>
    </row>
    <row r="124">
      <c r="A124" s="6">
        <f>Data!U124</f>
        <v/>
      </c>
      <c r="B124" s="6">
        <f>MOD(A124-1,365)+1</f>
        <v/>
      </c>
      <c r="C124" s="6">
        <f>MATCH(B124,Markov!$C$6:$C$17,1)</f>
        <v/>
      </c>
      <c r="D124" s="16">
        <f>Data!V124</f>
        <v/>
      </c>
      <c r="E124" s="6">
        <f>IF(D124&lt;IF(E123=1,INDEX(Markov!$I$6:$I$17,C124),INDEX(Markov!$H$6:$H$17,C124)),1,0)</f>
        <v/>
      </c>
      <c r="F124" s="12">
        <f>IF(E124=1,GAMMA.INV(Data!W124,INDEX(Markov!$Q$6:$Q$17,C124),INDEX(Markov!$R$6:$R$17,C124)),0)</f>
        <v/>
      </c>
      <c r="G124" s="6">
        <f>IF(D124&lt;IF(G123=1,INDEX(ChangeFactor!$O$6:$O$17,C124),INDEX(ChangeFactor!$N$6:$N$17,C124)),1,0)</f>
        <v/>
      </c>
      <c r="H124" s="12">
        <f>IF(G124=1,GAMMA.INV(Data!W124,INDEX(ChangeFactor!$R$6:$R$17,C124),INDEX(ChangeFactor!$S$6:$S$17,C124)),0)</f>
        <v/>
      </c>
      <c r="I124" s="7">
        <f>NORM.S.INV(Data!X124)</f>
        <v/>
      </c>
      <c r="J124" s="7">
        <f>NORM.S.INV(Data!Y124)</f>
        <v/>
      </c>
      <c r="K124" s="7">
        <f>NORM.S.INV(Data!Z124)</f>
        <v/>
      </c>
      <c r="L124" s="7">
        <f>MAR1!$B$32*L123+MAR1!$C$32*M123+MAR1!$D$32*N123+MAR1!$B$42*I124+MAR1!$C$42*J124+MAR1!$D$42*K124</f>
        <v/>
      </c>
      <c r="M124" s="7">
        <f>MAR1!$B$33*L123+MAR1!$C$33*M123+MAR1!$D$33*N123+MAR1!$B$43*I124+MAR1!$C$43*J124+MAR1!$D$43*K124</f>
        <v/>
      </c>
      <c r="N124" s="7">
        <f>MAR1!$B$34*L123+MAR1!$C$34*M123+MAR1!$D$34*N123+MAR1!$B$44*I124+MAR1!$C$44*J124+MAR1!$D$44*K124</f>
        <v/>
      </c>
      <c r="O124" s="12">
        <f>MAR1!$B$5+MAR1!$C$5*COS(2*PI()*B124/365)+MAR1!$D$5*SIN(2*PI()*B124/365)+IF(E124=1,MAR1!$B$11+MAR1!$D$11*L124,MAR1!$C$11+MAR1!$E$11*L124)</f>
        <v/>
      </c>
      <c r="P124" s="12">
        <f>MAR1!$B$6+MAR1!$C$6*COS(2*PI()*B124/365)+MAR1!$D$6*SIN(2*PI()*B124/365)+IF(E124=1,MAR1!$B$12+MAR1!$D$12*M124,MAR1!$C$12+MAR1!$E$12*M124)</f>
        <v/>
      </c>
      <c r="Q124" s="12">
        <f>MAR1!$B$7+MAR1!$C$7*COS(2*PI()*B124/365)+MAR1!$D$7*SIN(2*PI()*B124/365)+IF(E124=1,MAR1!$B$13+MAR1!$D$13*N124,MAR1!$C$13+MAR1!$E$13*N124)</f>
        <v/>
      </c>
      <c r="R124" s="12">
        <f>MAR1!$B$5+MAR1!$C$5*COS(2*PI()*B124/365)+MAR1!$D$5*SIN(2*PI()*B124/365)+INDEX(ChangeFactor!$F$6:$F$17,C124)+IF(G124=1,MAR1!$B$11+INDEX(ChangeFactor!$G$6:$G$17,C124)*MAR1!$D$11*L124,MAR1!$C$11+INDEX(ChangeFactor!$G$6:$G$17,C124)*MAR1!$E$11*L124)</f>
        <v/>
      </c>
    </row>
    <row r="125">
      <c r="A125" s="6">
        <f>Data!U125</f>
        <v/>
      </c>
      <c r="B125" s="6">
        <f>MOD(A125-1,365)+1</f>
        <v/>
      </c>
      <c r="C125" s="6">
        <f>MATCH(B125,Markov!$C$6:$C$17,1)</f>
        <v/>
      </c>
      <c r="D125" s="16">
        <f>Data!V125</f>
        <v/>
      </c>
      <c r="E125" s="6">
        <f>IF(D125&lt;IF(E124=1,INDEX(Markov!$I$6:$I$17,C125),INDEX(Markov!$H$6:$H$17,C125)),1,0)</f>
        <v/>
      </c>
      <c r="F125" s="12">
        <f>IF(E125=1,GAMMA.INV(Data!W125,INDEX(Markov!$Q$6:$Q$17,C125),INDEX(Markov!$R$6:$R$17,C125)),0)</f>
        <v/>
      </c>
      <c r="G125" s="6">
        <f>IF(D125&lt;IF(G124=1,INDEX(ChangeFactor!$O$6:$O$17,C125),INDEX(ChangeFactor!$N$6:$N$17,C125)),1,0)</f>
        <v/>
      </c>
      <c r="H125" s="12">
        <f>IF(G125=1,GAMMA.INV(Data!W125,INDEX(ChangeFactor!$R$6:$R$17,C125),INDEX(ChangeFactor!$S$6:$S$17,C125)),0)</f>
        <v/>
      </c>
      <c r="I125" s="7">
        <f>NORM.S.INV(Data!X125)</f>
        <v/>
      </c>
      <c r="J125" s="7">
        <f>NORM.S.INV(Data!Y125)</f>
        <v/>
      </c>
      <c r="K125" s="7">
        <f>NORM.S.INV(Data!Z125)</f>
        <v/>
      </c>
      <c r="L125" s="7">
        <f>MAR1!$B$32*L124+MAR1!$C$32*M124+MAR1!$D$32*N124+MAR1!$B$42*I125+MAR1!$C$42*J125+MAR1!$D$42*K125</f>
        <v/>
      </c>
      <c r="M125" s="7">
        <f>MAR1!$B$33*L124+MAR1!$C$33*M124+MAR1!$D$33*N124+MAR1!$B$43*I125+MAR1!$C$43*J125+MAR1!$D$43*K125</f>
        <v/>
      </c>
      <c r="N125" s="7">
        <f>MAR1!$B$34*L124+MAR1!$C$34*M124+MAR1!$D$34*N124+MAR1!$B$44*I125+MAR1!$C$44*J125+MAR1!$D$44*K125</f>
        <v/>
      </c>
      <c r="O125" s="12">
        <f>MAR1!$B$5+MAR1!$C$5*COS(2*PI()*B125/365)+MAR1!$D$5*SIN(2*PI()*B125/365)+IF(E125=1,MAR1!$B$11+MAR1!$D$11*L125,MAR1!$C$11+MAR1!$E$11*L125)</f>
        <v/>
      </c>
      <c r="P125" s="12">
        <f>MAR1!$B$6+MAR1!$C$6*COS(2*PI()*B125/365)+MAR1!$D$6*SIN(2*PI()*B125/365)+IF(E125=1,MAR1!$B$12+MAR1!$D$12*M125,MAR1!$C$12+MAR1!$E$12*M125)</f>
        <v/>
      </c>
      <c r="Q125" s="12">
        <f>MAR1!$B$7+MAR1!$C$7*COS(2*PI()*B125/365)+MAR1!$D$7*SIN(2*PI()*B125/365)+IF(E125=1,MAR1!$B$13+MAR1!$D$13*N125,MAR1!$C$13+MAR1!$E$13*N125)</f>
        <v/>
      </c>
      <c r="R125" s="12">
        <f>MAR1!$B$5+MAR1!$C$5*COS(2*PI()*B125/365)+MAR1!$D$5*SIN(2*PI()*B125/365)+INDEX(ChangeFactor!$F$6:$F$17,C125)+IF(G125=1,MAR1!$B$11+INDEX(ChangeFactor!$G$6:$G$17,C125)*MAR1!$D$11*L125,MAR1!$C$11+INDEX(ChangeFactor!$G$6:$G$17,C125)*MAR1!$E$11*L125)</f>
        <v/>
      </c>
    </row>
    <row r="126">
      <c r="A126" s="6">
        <f>Data!U126</f>
        <v/>
      </c>
      <c r="B126" s="6">
        <f>MOD(A126-1,365)+1</f>
        <v/>
      </c>
      <c r="C126" s="6">
        <f>MATCH(B126,Markov!$C$6:$C$17,1)</f>
        <v/>
      </c>
      <c r="D126" s="16">
        <f>Data!V126</f>
        <v/>
      </c>
      <c r="E126" s="6">
        <f>IF(D126&lt;IF(E125=1,INDEX(Markov!$I$6:$I$17,C126),INDEX(Markov!$H$6:$H$17,C126)),1,0)</f>
        <v/>
      </c>
      <c r="F126" s="12">
        <f>IF(E126=1,GAMMA.INV(Data!W126,INDEX(Markov!$Q$6:$Q$17,C126),INDEX(Markov!$R$6:$R$17,C126)),0)</f>
        <v/>
      </c>
      <c r="G126" s="6">
        <f>IF(D126&lt;IF(G125=1,INDEX(ChangeFactor!$O$6:$O$17,C126),INDEX(ChangeFactor!$N$6:$N$17,C126)),1,0)</f>
        <v/>
      </c>
      <c r="H126" s="12">
        <f>IF(G126=1,GAMMA.INV(Data!W126,INDEX(ChangeFactor!$R$6:$R$17,C126),INDEX(ChangeFactor!$S$6:$S$17,C126)),0)</f>
        <v/>
      </c>
      <c r="I126" s="7">
        <f>NORM.S.INV(Data!X126)</f>
        <v/>
      </c>
      <c r="J126" s="7">
        <f>NORM.S.INV(Data!Y126)</f>
        <v/>
      </c>
      <c r="K126" s="7">
        <f>NORM.S.INV(Data!Z126)</f>
        <v/>
      </c>
      <c r="L126" s="7">
        <f>MAR1!$B$32*L125+MAR1!$C$32*M125+MAR1!$D$32*N125+MAR1!$B$42*I126+MAR1!$C$42*J126+MAR1!$D$42*K126</f>
        <v/>
      </c>
      <c r="M126" s="7">
        <f>MAR1!$B$33*L125+MAR1!$C$33*M125+MAR1!$D$33*N125+MAR1!$B$43*I126+MAR1!$C$43*J126+MAR1!$D$43*K126</f>
        <v/>
      </c>
      <c r="N126" s="7">
        <f>MAR1!$B$34*L125+MAR1!$C$34*M125+MAR1!$D$34*N125+MAR1!$B$44*I126+MAR1!$C$44*J126+MAR1!$D$44*K126</f>
        <v/>
      </c>
      <c r="O126" s="12">
        <f>MAR1!$B$5+MAR1!$C$5*COS(2*PI()*B126/365)+MAR1!$D$5*SIN(2*PI()*B126/365)+IF(E126=1,MAR1!$B$11+MAR1!$D$11*L126,MAR1!$C$11+MAR1!$E$11*L126)</f>
        <v/>
      </c>
      <c r="P126" s="12">
        <f>MAR1!$B$6+MAR1!$C$6*COS(2*PI()*B126/365)+MAR1!$D$6*SIN(2*PI()*B126/365)+IF(E126=1,MAR1!$B$12+MAR1!$D$12*M126,MAR1!$C$12+MAR1!$E$12*M126)</f>
        <v/>
      </c>
      <c r="Q126" s="12">
        <f>MAR1!$B$7+MAR1!$C$7*COS(2*PI()*B126/365)+MAR1!$D$7*SIN(2*PI()*B126/365)+IF(E126=1,MAR1!$B$13+MAR1!$D$13*N126,MAR1!$C$13+MAR1!$E$13*N126)</f>
        <v/>
      </c>
      <c r="R126" s="12">
        <f>MAR1!$B$5+MAR1!$C$5*COS(2*PI()*B126/365)+MAR1!$D$5*SIN(2*PI()*B126/365)+INDEX(ChangeFactor!$F$6:$F$17,C126)+IF(G126=1,MAR1!$B$11+INDEX(ChangeFactor!$G$6:$G$17,C126)*MAR1!$D$11*L126,MAR1!$C$11+INDEX(ChangeFactor!$G$6:$G$17,C126)*MAR1!$E$11*L126)</f>
        <v/>
      </c>
    </row>
    <row r="127">
      <c r="A127" s="6">
        <f>Data!U127</f>
        <v/>
      </c>
      <c r="B127" s="6">
        <f>MOD(A127-1,365)+1</f>
        <v/>
      </c>
      <c r="C127" s="6">
        <f>MATCH(B127,Markov!$C$6:$C$17,1)</f>
        <v/>
      </c>
      <c r="D127" s="16">
        <f>Data!V127</f>
        <v/>
      </c>
      <c r="E127" s="6">
        <f>IF(D127&lt;IF(E126=1,INDEX(Markov!$I$6:$I$17,C127),INDEX(Markov!$H$6:$H$17,C127)),1,0)</f>
        <v/>
      </c>
      <c r="F127" s="12">
        <f>IF(E127=1,GAMMA.INV(Data!W127,INDEX(Markov!$Q$6:$Q$17,C127),INDEX(Markov!$R$6:$R$17,C127)),0)</f>
        <v/>
      </c>
      <c r="G127" s="6">
        <f>IF(D127&lt;IF(G126=1,INDEX(ChangeFactor!$O$6:$O$17,C127),INDEX(ChangeFactor!$N$6:$N$17,C127)),1,0)</f>
        <v/>
      </c>
      <c r="H127" s="12">
        <f>IF(G127=1,GAMMA.INV(Data!W127,INDEX(ChangeFactor!$R$6:$R$17,C127),INDEX(ChangeFactor!$S$6:$S$17,C127)),0)</f>
        <v/>
      </c>
      <c r="I127" s="7">
        <f>NORM.S.INV(Data!X127)</f>
        <v/>
      </c>
      <c r="J127" s="7">
        <f>NORM.S.INV(Data!Y127)</f>
        <v/>
      </c>
      <c r="K127" s="7">
        <f>NORM.S.INV(Data!Z127)</f>
        <v/>
      </c>
      <c r="L127" s="7">
        <f>MAR1!$B$32*L126+MAR1!$C$32*M126+MAR1!$D$32*N126+MAR1!$B$42*I127+MAR1!$C$42*J127+MAR1!$D$42*K127</f>
        <v/>
      </c>
      <c r="M127" s="7">
        <f>MAR1!$B$33*L126+MAR1!$C$33*M126+MAR1!$D$33*N126+MAR1!$B$43*I127+MAR1!$C$43*J127+MAR1!$D$43*K127</f>
        <v/>
      </c>
      <c r="N127" s="7">
        <f>MAR1!$B$34*L126+MAR1!$C$34*M126+MAR1!$D$34*N126+MAR1!$B$44*I127+MAR1!$C$44*J127+MAR1!$D$44*K127</f>
        <v/>
      </c>
      <c r="O127" s="12">
        <f>MAR1!$B$5+MAR1!$C$5*COS(2*PI()*B127/365)+MAR1!$D$5*SIN(2*PI()*B127/365)+IF(E127=1,MAR1!$B$11+MAR1!$D$11*L127,MAR1!$C$11+MAR1!$E$11*L127)</f>
        <v/>
      </c>
      <c r="P127" s="12">
        <f>MAR1!$B$6+MAR1!$C$6*COS(2*PI()*B127/365)+MAR1!$D$6*SIN(2*PI()*B127/365)+IF(E127=1,MAR1!$B$12+MAR1!$D$12*M127,MAR1!$C$12+MAR1!$E$12*M127)</f>
        <v/>
      </c>
      <c r="Q127" s="12">
        <f>MAR1!$B$7+MAR1!$C$7*COS(2*PI()*B127/365)+MAR1!$D$7*SIN(2*PI()*B127/365)+IF(E127=1,MAR1!$B$13+MAR1!$D$13*N127,MAR1!$C$13+MAR1!$E$13*N127)</f>
        <v/>
      </c>
      <c r="R127" s="12">
        <f>MAR1!$B$5+MAR1!$C$5*COS(2*PI()*B127/365)+MAR1!$D$5*SIN(2*PI()*B127/365)+INDEX(ChangeFactor!$F$6:$F$17,C127)+IF(G127=1,MAR1!$B$11+INDEX(ChangeFactor!$G$6:$G$17,C127)*MAR1!$D$11*L127,MAR1!$C$11+INDEX(ChangeFactor!$G$6:$G$17,C127)*MAR1!$E$11*L127)</f>
        <v/>
      </c>
    </row>
    <row r="128">
      <c r="A128" s="6">
        <f>Data!U128</f>
        <v/>
      </c>
      <c r="B128" s="6">
        <f>MOD(A128-1,365)+1</f>
        <v/>
      </c>
      <c r="C128" s="6">
        <f>MATCH(B128,Markov!$C$6:$C$17,1)</f>
        <v/>
      </c>
      <c r="D128" s="16">
        <f>Data!V128</f>
        <v/>
      </c>
      <c r="E128" s="6">
        <f>IF(D128&lt;IF(E127=1,INDEX(Markov!$I$6:$I$17,C128),INDEX(Markov!$H$6:$H$17,C128)),1,0)</f>
        <v/>
      </c>
      <c r="F128" s="12">
        <f>IF(E128=1,GAMMA.INV(Data!W128,INDEX(Markov!$Q$6:$Q$17,C128),INDEX(Markov!$R$6:$R$17,C128)),0)</f>
        <v/>
      </c>
      <c r="G128" s="6">
        <f>IF(D128&lt;IF(G127=1,INDEX(ChangeFactor!$O$6:$O$17,C128),INDEX(ChangeFactor!$N$6:$N$17,C128)),1,0)</f>
        <v/>
      </c>
      <c r="H128" s="12">
        <f>IF(G128=1,GAMMA.INV(Data!W128,INDEX(ChangeFactor!$R$6:$R$17,C128),INDEX(ChangeFactor!$S$6:$S$17,C128)),0)</f>
        <v/>
      </c>
      <c r="I128" s="7">
        <f>NORM.S.INV(Data!X128)</f>
        <v/>
      </c>
      <c r="J128" s="7">
        <f>NORM.S.INV(Data!Y128)</f>
        <v/>
      </c>
      <c r="K128" s="7">
        <f>NORM.S.INV(Data!Z128)</f>
        <v/>
      </c>
      <c r="L128" s="7">
        <f>MAR1!$B$32*L127+MAR1!$C$32*M127+MAR1!$D$32*N127+MAR1!$B$42*I128+MAR1!$C$42*J128+MAR1!$D$42*K128</f>
        <v/>
      </c>
      <c r="M128" s="7">
        <f>MAR1!$B$33*L127+MAR1!$C$33*M127+MAR1!$D$33*N127+MAR1!$B$43*I128+MAR1!$C$43*J128+MAR1!$D$43*K128</f>
        <v/>
      </c>
      <c r="N128" s="7">
        <f>MAR1!$B$34*L127+MAR1!$C$34*M127+MAR1!$D$34*N127+MAR1!$B$44*I128+MAR1!$C$44*J128+MAR1!$D$44*K128</f>
        <v/>
      </c>
      <c r="O128" s="12">
        <f>MAR1!$B$5+MAR1!$C$5*COS(2*PI()*B128/365)+MAR1!$D$5*SIN(2*PI()*B128/365)+IF(E128=1,MAR1!$B$11+MAR1!$D$11*L128,MAR1!$C$11+MAR1!$E$11*L128)</f>
        <v/>
      </c>
      <c r="P128" s="12">
        <f>MAR1!$B$6+MAR1!$C$6*COS(2*PI()*B128/365)+MAR1!$D$6*SIN(2*PI()*B128/365)+IF(E128=1,MAR1!$B$12+MAR1!$D$12*M128,MAR1!$C$12+MAR1!$E$12*M128)</f>
        <v/>
      </c>
      <c r="Q128" s="12">
        <f>MAR1!$B$7+MAR1!$C$7*COS(2*PI()*B128/365)+MAR1!$D$7*SIN(2*PI()*B128/365)+IF(E128=1,MAR1!$B$13+MAR1!$D$13*N128,MAR1!$C$13+MAR1!$E$13*N128)</f>
        <v/>
      </c>
      <c r="R128" s="12">
        <f>MAR1!$B$5+MAR1!$C$5*COS(2*PI()*B128/365)+MAR1!$D$5*SIN(2*PI()*B128/365)+INDEX(ChangeFactor!$F$6:$F$17,C128)+IF(G128=1,MAR1!$B$11+INDEX(ChangeFactor!$G$6:$G$17,C128)*MAR1!$D$11*L128,MAR1!$C$11+INDEX(ChangeFactor!$G$6:$G$17,C128)*MAR1!$E$11*L128)</f>
        <v/>
      </c>
    </row>
    <row r="129">
      <c r="A129" s="6">
        <f>Data!U129</f>
        <v/>
      </c>
      <c r="B129" s="6">
        <f>MOD(A129-1,365)+1</f>
        <v/>
      </c>
      <c r="C129" s="6">
        <f>MATCH(B129,Markov!$C$6:$C$17,1)</f>
        <v/>
      </c>
      <c r="D129" s="16">
        <f>Data!V129</f>
        <v/>
      </c>
      <c r="E129" s="6">
        <f>IF(D129&lt;IF(E128=1,INDEX(Markov!$I$6:$I$17,C129),INDEX(Markov!$H$6:$H$17,C129)),1,0)</f>
        <v/>
      </c>
      <c r="F129" s="12">
        <f>IF(E129=1,GAMMA.INV(Data!W129,INDEX(Markov!$Q$6:$Q$17,C129),INDEX(Markov!$R$6:$R$17,C129)),0)</f>
        <v/>
      </c>
      <c r="G129" s="6">
        <f>IF(D129&lt;IF(G128=1,INDEX(ChangeFactor!$O$6:$O$17,C129),INDEX(ChangeFactor!$N$6:$N$17,C129)),1,0)</f>
        <v/>
      </c>
      <c r="H129" s="12">
        <f>IF(G129=1,GAMMA.INV(Data!W129,INDEX(ChangeFactor!$R$6:$R$17,C129),INDEX(ChangeFactor!$S$6:$S$17,C129)),0)</f>
        <v/>
      </c>
      <c r="I129" s="7">
        <f>NORM.S.INV(Data!X129)</f>
        <v/>
      </c>
      <c r="J129" s="7">
        <f>NORM.S.INV(Data!Y129)</f>
        <v/>
      </c>
      <c r="K129" s="7">
        <f>NORM.S.INV(Data!Z129)</f>
        <v/>
      </c>
      <c r="L129" s="7">
        <f>MAR1!$B$32*L128+MAR1!$C$32*M128+MAR1!$D$32*N128+MAR1!$B$42*I129+MAR1!$C$42*J129+MAR1!$D$42*K129</f>
        <v/>
      </c>
      <c r="M129" s="7">
        <f>MAR1!$B$33*L128+MAR1!$C$33*M128+MAR1!$D$33*N128+MAR1!$B$43*I129+MAR1!$C$43*J129+MAR1!$D$43*K129</f>
        <v/>
      </c>
      <c r="N129" s="7">
        <f>MAR1!$B$34*L128+MAR1!$C$34*M128+MAR1!$D$34*N128+MAR1!$B$44*I129+MAR1!$C$44*J129+MAR1!$D$44*K129</f>
        <v/>
      </c>
      <c r="O129" s="12">
        <f>MAR1!$B$5+MAR1!$C$5*COS(2*PI()*B129/365)+MAR1!$D$5*SIN(2*PI()*B129/365)+IF(E129=1,MAR1!$B$11+MAR1!$D$11*L129,MAR1!$C$11+MAR1!$E$11*L129)</f>
        <v/>
      </c>
      <c r="P129" s="12">
        <f>MAR1!$B$6+MAR1!$C$6*COS(2*PI()*B129/365)+MAR1!$D$6*SIN(2*PI()*B129/365)+IF(E129=1,MAR1!$B$12+MAR1!$D$12*M129,MAR1!$C$12+MAR1!$E$12*M129)</f>
        <v/>
      </c>
      <c r="Q129" s="12">
        <f>MAR1!$B$7+MAR1!$C$7*COS(2*PI()*B129/365)+MAR1!$D$7*SIN(2*PI()*B129/365)+IF(E129=1,MAR1!$B$13+MAR1!$D$13*N129,MAR1!$C$13+MAR1!$E$13*N129)</f>
        <v/>
      </c>
      <c r="R129" s="12">
        <f>MAR1!$B$5+MAR1!$C$5*COS(2*PI()*B129/365)+MAR1!$D$5*SIN(2*PI()*B129/365)+INDEX(ChangeFactor!$F$6:$F$17,C129)+IF(G129=1,MAR1!$B$11+INDEX(ChangeFactor!$G$6:$G$17,C129)*MAR1!$D$11*L129,MAR1!$C$11+INDEX(ChangeFactor!$G$6:$G$17,C129)*MAR1!$E$11*L129)</f>
        <v/>
      </c>
    </row>
    <row r="130">
      <c r="A130" s="6">
        <f>Data!U130</f>
        <v/>
      </c>
      <c r="B130" s="6">
        <f>MOD(A130-1,365)+1</f>
        <v/>
      </c>
      <c r="C130" s="6">
        <f>MATCH(B130,Markov!$C$6:$C$17,1)</f>
        <v/>
      </c>
      <c r="D130" s="16">
        <f>Data!V130</f>
        <v/>
      </c>
      <c r="E130" s="6">
        <f>IF(D130&lt;IF(E129=1,INDEX(Markov!$I$6:$I$17,C130),INDEX(Markov!$H$6:$H$17,C130)),1,0)</f>
        <v/>
      </c>
      <c r="F130" s="12">
        <f>IF(E130=1,GAMMA.INV(Data!W130,INDEX(Markov!$Q$6:$Q$17,C130),INDEX(Markov!$R$6:$R$17,C130)),0)</f>
        <v/>
      </c>
      <c r="G130" s="6">
        <f>IF(D130&lt;IF(G129=1,INDEX(ChangeFactor!$O$6:$O$17,C130),INDEX(ChangeFactor!$N$6:$N$17,C130)),1,0)</f>
        <v/>
      </c>
      <c r="H130" s="12">
        <f>IF(G130=1,GAMMA.INV(Data!W130,INDEX(ChangeFactor!$R$6:$R$17,C130),INDEX(ChangeFactor!$S$6:$S$17,C130)),0)</f>
        <v/>
      </c>
      <c r="I130" s="7">
        <f>NORM.S.INV(Data!X130)</f>
        <v/>
      </c>
      <c r="J130" s="7">
        <f>NORM.S.INV(Data!Y130)</f>
        <v/>
      </c>
      <c r="K130" s="7">
        <f>NORM.S.INV(Data!Z130)</f>
        <v/>
      </c>
      <c r="L130" s="7">
        <f>MAR1!$B$32*L129+MAR1!$C$32*M129+MAR1!$D$32*N129+MAR1!$B$42*I130+MAR1!$C$42*J130+MAR1!$D$42*K130</f>
        <v/>
      </c>
      <c r="M130" s="7">
        <f>MAR1!$B$33*L129+MAR1!$C$33*M129+MAR1!$D$33*N129+MAR1!$B$43*I130+MAR1!$C$43*J130+MAR1!$D$43*K130</f>
        <v/>
      </c>
      <c r="N130" s="7">
        <f>MAR1!$B$34*L129+MAR1!$C$34*M129+MAR1!$D$34*N129+MAR1!$B$44*I130+MAR1!$C$44*J130+MAR1!$D$44*K130</f>
        <v/>
      </c>
      <c r="O130" s="12">
        <f>MAR1!$B$5+MAR1!$C$5*COS(2*PI()*B130/365)+MAR1!$D$5*SIN(2*PI()*B130/365)+IF(E130=1,MAR1!$B$11+MAR1!$D$11*L130,MAR1!$C$11+MAR1!$E$11*L130)</f>
        <v/>
      </c>
      <c r="P130" s="12">
        <f>MAR1!$B$6+MAR1!$C$6*COS(2*PI()*B130/365)+MAR1!$D$6*SIN(2*PI()*B130/365)+IF(E130=1,MAR1!$B$12+MAR1!$D$12*M130,MAR1!$C$12+MAR1!$E$12*M130)</f>
        <v/>
      </c>
      <c r="Q130" s="12">
        <f>MAR1!$B$7+MAR1!$C$7*COS(2*PI()*B130/365)+MAR1!$D$7*SIN(2*PI()*B130/365)+IF(E130=1,MAR1!$B$13+MAR1!$D$13*N130,MAR1!$C$13+MAR1!$E$13*N130)</f>
        <v/>
      </c>
      <c r="R130" s="12">
        <f>MAR1!$B$5+MAR1!$C$5*COS(2*PI()*B130/365)+MAR1!$D$5*SIN(2*PI()*B130/365)+INDEX(ChangeFactor!$F$6:$F$17,C130)+IF(G130=1,MAR1!$B$11+INDEX(ChangeFactor!$G$6:$G$17,C130)*MAR1!$D$11*L130,MAR1!$C$11+INDEX(ChangeFactor!$G$6:$G$17,C130)*MAR1!$E$11*L130)</f>
        <v/>
      </c>
    </row>
    <row r="131">
      <c r="A131" s="6">
        <f>Data!U131</f>
        <v/>
      </c>
      <c r="B131" s="6">
        <f>MOD(A131-1,365)+1</f>
        <v/>
      </c>
      <c r="C131" s="6">
        <f>MATCH(B131,Markov!$C$6:$C$17,1)</f>
        <v/>
      </c>
      <c r="D131" s="16">
        <f>Data!V131</f>
        <v/>
      </c>
      <c r="E131" s="6">
        <f>IF(D131&lt;IF(E130=1,INDEX(Markov!$I$6:$I$17,C131),INDEX(Markov!$H$6:$H$17,C131)),1,0)</f>
        <v/>
      </c>
      <c r="F131" s="12">
        <f>IF(E131=1,GAMMA.INV(Data!W131,INDEX(Markov!$Q$6:$Q$17,C131),INDEX(Markov!$R$6:$R$17,C131)),0)</f>
        <v/>
      </c>
      <c r="G131" s="6">
        <f>IF(D131&lt;IF(G130=1,INDEX(ChangeFactor!$O$6:$O$17,C131),INDEX(ChangeFactor!$N$6:$N$17,C131)),1,0)</f>
        <v/>
      </c>
      <c r="H131" s="12">
        <f>IF(G131=1,GAMMA.INV(Data!W131,INDEX(ChangeFactor!$R$6:$R$17,C131),INDEX(ChangeFactor!$S$6:$S$17,C131)),0)</f>
        <v/>
      </c>
      <c r="I131" s="7">
        <f>NORM.S.INV(Data!X131)</f>
        <v/>
      </c>
      <c r="J131" s="7">
        <f>NORM.S.INV(Data!Y131)</f>
        <v/>
      </c>
      <c r="K131" s="7">
        <f>NORM.S.INV(Data!Z131)</f>
        <v/>
      </c>
      <c r="L131" s="7">
        <f>MAR1!$B$32*L130+MAR1!$C$32*M130+MAR1!$D$32*N130+MAR1!$B$42*I131+MAR1!$C$42*J131+MAR1!$D$42*K131</f>
        <v/>
      </c>
      <c r="M131" s="7">
        <f>MAR1!$B$33*L130+MAR1!$C$33*M130+MAR1!$D$33*N130+MAR1!$B$43*I131+MAR1!$C$43*J131+MAR1!$D$43*K131</f>
        <v/>
      </c>
      <c r="N131" s="7">
        <f>MAR1!$B$34*L130+MAR1!$C$34*M130+MAR1!$D$34*N130+MAR1!$B$44*I131+MAR1!$C$44*J131+MAR1!$D$44*K131</f>
        <v/>
      </c>
      <c r="O131" s="12">
        <f>MAR1!$B$5+MAR1!$C$5*COS(2*PI()*B131/365)+MAR1!$D$5*SIN(2*PI()*B131/365)+IF(E131=1,MAR1!$B$11+MAR1!$D$11*L131,MAR1!$C$11+MAR1!$E$11*L131)</f>
        <v/>
      </c>
      <c r="P131" s="12">
        <f>MAR1!$B$6+MAR1!$C$6*COS(2*PI()*B131/365)+MAR1!$D$6*SIN(2*PI()*B131/365)+IF(E131=1,MAR1!$B$12+MAR1!$D$12*M131,MAR1!$C$12+MAR1!$E$12*M131)</f>
        <v/>
      </c>
      <c r="Q131" s="12">
        <f>MAR1!$B$7+MAR1!$C$7*COS(2*PI()*B131/365)+MAR1!$D$7*SIN(2*PI()*B131/365)+IF(E131=1,MAR1!$B$13+MAR1!$D$13*N131,MAR1!$C$13+MAR1!$E$13*N131)</f>
        <v/>
      </c>
      <c r="R131" s="12">
        <f>MAR1!$B$5+MAR1!$C$5*COS(2*PI()*B131/365)+MAR1!$D$5*SIN(2*PI()*B131/365)+INDEX(ChangeFactor!$F$6:$F$17,C131)+IF(G131=1,MAR1!$B$11+INDEX(ChangeFactor!$G$6:$G$17,C131)*MAR1!$D$11*L131,MAR1!$C$11+INDEX(ChangeFactor!$G$6:$G$17,C131)*MAR1!$E$11*L131)</f>
        <v/>
      </c>
    </row>
    <row r="132">
      <c r="A132" s="6">
        <f>Data!U132</f>
        <v/>
      </c>
      <c r="B132" s="6">
        <f>MOD(A132-1,365)+1</f>
        <v/>
      </c>
      <c r="C132" s="6">
        <f>MATCH(B132,Markov!$C$6:$C$17,1)</f>
        <v/>
      </c>
      <c r="D132" s="16">
        <f>Data!V132</f>
        <v/>
      </c>
      <c r="E132" s="6">
        <f>IF(D132&lt;IF(E131=1,INDEX(Markov!$I$6:$I$17,C132),INDEX(Markov!$H$6:$H$17,C132)),1,0)</f>
        <v/>
      </c>
      <c r="F132" s="12">
        <f>IF(E132=1,GAMMA.INV(Data!W132,INDEX(Markov!$Q$6:$Q$17,C132),INDEX(Markov!$R$6:$R$17,C132)),0)</f>
        <v/>
      </c>
      <c r="G132" s="6">
        <f>IF(D132&lt;IF(G131=1,INDEX(ChangeFactor!$O$6:$O$17,C132),INDEX(ChangeFactor!$N$6:$N$17,C132)),1,0)</f>
        <v/>
      </c>
      <c r="H132" s="12">
        <f>IF(G132=1,GAMMA.INV(Data!W132,INDEX(ChangeFactor!$R$6:$R$17,C132),INDEX(ChangeFactor!$S$6:$S$17,C132)),0)</f>
        <v/>
      </c>
      <c r="I132" s="7">
        <f>NORM.S.INV(Data!X132)</f>
        <v/>
      </c>
      <c r="J132" s="7">
        <f>NORM.S.INV(Data!Y132)</f>
        <v/>
      </c>
      <c r="K132" s="7">
        <f>NORM.S.INV(Data!Z132)</f>
        <v/>
      </c>
      <c r="L132" s="7">
        <f>MAR1!$B$32*L131+MAR1!$C$32*M131+MAR1!$D$32*N131+MAR1!$B$42*I132+MAR1!$C$42*J132+MAR1!$D$42*K132</f>
        <v/>
      </c>
      <c r="M132" s="7">
        <f>MAR1!$B$33*L131+MAR1!$C$33*M131+MAR1!$D$33*N131+MAR1!$B$43*I132+MAR1!$C$43*J132+MAR1!$D$43*K132</f>
        <v/>
      </c>
      <c r="N132" s="7">
        <f>MAR1!$B$34*L131+MAR1!$C$34*M131+MAR1!$D$34*N131+MAR1!$B$44*I132+MAR1!$C$44*J132+MAR1!$D$44*K132</f>
        <v/>
      </c>
      <c r="O132" s="12">
        <f>MAR1!$B$5+MAR1!$C$5*COS(2*PI()*B132/365)+MAR1!$D$5*SIN(2*PI()*B132/365)+IF(E132=1,MAR1!$B$11+MAR1!$D$11*L132,MAR1!$C$11+MAR1!$E$11*L132)</f>
        <v/>
      </c>
      <c r="P132" s="12">
        <f>MAR1!$B$6+MAR1!$C$6*COS(2*PI()*B132/365)+MAR1!$D$6*SIN(2*PI()*B132/365)+IF(E132=1,MAR1!$B$12+MAR1!$D$12*M132,MAR1!$C$12+MAR1!$E$12*M132)</f>
        <v/>
      </c>
      <c r="Q132" s="12">
        <f>MAR1!$B$7+MAR1!$C$7*COS(2*PI()*B132/365)+MAR1!$D$7*SIN(2*PI()*B132/365)+IF(E132=1,MAR1!$B$13+MAR1!$D$13*N132,MAR1!$C$13+MAR1!$E$13*N132)</f>
        <v/>
      </c>
      <c r="R132" s="12">
        <f>MAR1!$B$5+MAR1!$C$5*COS(2*PI()*B132/365)+MAR1!$D$5*SIN(2*PI()*B132/365)+INDEX(ChangeFactor!$F$6:$F$17,C132)+IF(G132=1,MAR1!$B$11+INDEX(ChangeFactor!$G$6:$G$17,C132)*MAR1!$D$11*L132,MAR1!$C$11+INDEX(ChangeFactor!$G$6:$G$17,C132)*MAR1!$E$11*L132)</f>
        <v/>
      </c>
    </row>
    <row r="133">
      <c r="A133" s="6">
        <f>Data!U133</f>
        <v/>
      </c>
      <c r="B133" s="6">
        <f>MOD(A133-1,365)+1</f>
        <v/>
      </c>
      <c r="C133" s="6">
        <f>MATCH(B133,Markov!$C$6:$C$17,1)</f>
        <v/>
      </c>
      <c r="D133" s="16">
        <f>Data!V133</f>
        <v/>
      </c>
      <c r="E133" s="6">
        <f>IF(D133&lt;IF(E132=1,INDEX(Markov!$I$6:$I$17,C133),INDEX(Markov!$H$6:$H$17,C133)),1,0)</f>
        <v/>
      </c>
      <c r="F133" s="12">
        <f>IF(E133=1,GAMMA.INV(Data!W133,INDEX(Markov!$Q$6:$Q$17,C133),INDEX(Markov!$R$6:$R$17,C133)),0)</f>
        <v/>
      </c>
      <c r="G133" s="6">
        <f>IF(D133&lt;IF(G132=1,INDEX(ChangeFactor!$O$6:$O$17,C133),INDEX(ChangeFactor!$N$6:$N$17,C133)),1,0)</f>
        <v/>
      </c>
      <c r="H133" s="12">
        <f>IF(G133=1,GAMMA.INV(Data!W133,INDEX(ChangeFactor!$R$6:$R$17,C133),INDEX(ChangeFactor!$S$6:$S$17,C133)),0)</f>
        <v/>
      </c>
      <c r="I133" s="7">
        <f>NORM.S.INV(Data!X133)</f>
        <v/>
      </c>
      <c r="J133" s="7">
        <f>NORM.S.INV(Data!Y133)</f>
        <v/>
      </c>
      <c r="K133" s="7">
        <f>NORM.S.INV(Data!Z133)</f>
        <v/>
      </c>
      <c r="L133" s="7">
        <f>MAR1!$B$32*L132+MAR1!$C$32*M132+MAR1!$D$32*N132+MAR1!$B$42*I133+MAR1!$C$42*J133+MAR1!$D$42*K133</f>
        <v/>
      </c>
      <c r="M133" s="7">
        <f>MAR1!$B$33*L132+MAR1!$C$33*M132+MAR1!$D$33*N132+MAR1!$B$43*I133+MAR1!$C$43*J133+MAR1!$D$43*K133</f>
        <v/>
      </c>
      <c r="N133" s="7">
        <f>MAR1!$B$34*L132+MAR1!$C$34*M132+MAR1!$D$34*N132+MAR1!$B$44*I133+MAR1!$C$44*J133+MAR1!$D$44*K133</f>
        <v/>
      </c>
      <c r="O133" s="12">
        <f>MAR1!$B$5+MAR1!$C$5*COS(2*PI()*B133/365)+MAR1!$D$5*SIN(2*PI()*B133/365)+IF(E133=1,MAR1!$B$11+MAR1!$D$11*L133,MAR1!$C$11+MAR1!$E$11*L133)</f>
        <v/>
      </c>
      <c r="P133" s="12">
        <f>MAR1!$B$6+MAR1!$C$6*COS(2*PI()*B133/365)+MAR1!$D$6*SIN(2*PI()*B133/365)+IF(E133=1,MAR1!$B$12+MAR1!$D$12*M133,MAR1!$C$12+MAR1!$E$12*M133)</f>
        <v/>
      </c>
      <c r="Q133" s="12">
        <f>MAR1!$B$7+MAR1!$C$7*COS(2*PI()*B133/365)+MAR1!$D$7*SIN(2*PI()*B133/365)+IF(E133=1,MAR1!$B$13+MAR1!$D$13*N133,MAR1!$C$13+MAR1!$E$13*N133)</f>
        <v/>
      </c>
      <c r="R133" s="12">
        <f>MAR1!$B$5+MAR1!$C$5*COS(2*PI()*B133/365)+MAR1!$D$5*SIN(2*PI()*B133/365)+INDEX(ChangeFactor!$F$6:$F$17,C133)+IF(G133=1,MAR1!$B$11+INDEX(ChangeFactor!$G$6:$G$17,C133)*MAR1!$D$11*L133,MAR1!$C$11+INDEX(ChangeFactor!$G$6:$G$17,C133)*MAR1!$E$11*L133)</f>
        <v/>
      </c>
    </row>
    <row r="134">
      <c r="A134" s="6">
        <f>Data!U134</f>
        <v/>
      </c>
      <c r="B134" s="6">
        <f>MOD(A134-1,365)+1</f>
        <v/>
      </c>
      <c r="C134" s="6">
        <f>MATCH(B134,Markov!$C$6:$C$17,1)</f>
        <v/>
      </c>
      <c r="D134" s="16">
        <f>Data!V134</f>
        <v/>
      </c>
      <c r="E134" s="6">
        <f>IF(D134&lt;IF(E133=1,INDEX(Markov!$I$6:$I$17,C134),INDEX(Markov!$H$6:$H$17,C134)),1,0)</f>
        <v/>
      </c>
      <c r="F134" s="12">
        <f>IF(E134=1,GAMMA.INV(Data!W134,INDEX(Markov!$Q$6:$Q$17,C134),INDEX(Markov!$R$6:$R$17,C134)),0)</f>
        <v/>
      </c>
      <c r="G134" s="6">
        <f>IF(D134&lt;IF(G133=1,INDEX(ChangeFactor!$O$6:$O$17,C134),INDEX(ChangeFactor!$N$6:$N$17,C134)),1,0)</f>
        <v/>
      </c>
      <c r="H134" s="12">
        <f>IF(G134=1,GAMMA.INV(Data!W134,INDEX(ChangeFactor!$R$6:$R$17,C134),INDEX(ChangeFactor!$S$6:$S$17,C134)),0)</f>
        <v/>
      </c>
      <c r="I134" s="7">
        <f>NORM.S.INV(Data!X134)</f>
        <v/>
      </c>
      <c r="J134" s="7">
        <f>NORM.S.INV(Data!Y134)</f>
        <v/>
      </c>
      <c r="K134" s="7">
        <f>NORM.S.INV(Data!Z134)</f>
        <v/>
      </c>
      <c r="L134" s="7">
        <f>MAR1!$B$32*L133+MAR1!$C$32*M133+MAR1!$D$32*N133+MAR1!$B$42*I134+MAR1!$C$42*J134+MAR1!$D$42*K134</f>
        <v/>
      </c>
      <c r="M134" s="7">
        <f>MAR1!$B$33*L133+MAR1!$C$33*M133+MAR1!$D$33*N133+MAR1!$B$43*I134+MAR1!$C$43*J134+MAR1!$D$43*K134</f>
        <v/>
      </c>
      <c r="N134" s="7">
        <f>MAR1!$B$34*L133+MAR1!$C$34*M133+MAR1!$D$34*N133+MAR1!$B$44*I134+MAR1!$C$44*J134+MAR1!$D$44*K134</f>
        <v/>
      </c>
      <c r="O134" s="12">
        <f>MAR1!$B$5+MAR1!$C$5*COS(2*PI()*B134/365)+MAR1!$D$5*SIN(2*PI()*B134/365)+IF(E134=1,MAR1!$B$11+MAR1!$D$11*L134,MAR1!$C$11+MAR1!$E$11*L134)</f>
        <v/>
      </c>
      <c r="P134" s="12">
        <f>MAR1!$B$6+MAR1!$C$6*COS(2*PI()*B134/365)+MAR1!$D$6*SIN(2*PI()*B134/365)+IF(E134=1,MAR1!$B$12+MAR1!$D$12*M134,MAR1!$C$12+MAR1!$E$12*M134)</f>
        <v/>
      </c>
      <c r="Q134" s="12">
        <f>MAR1!$B$7+MAR1!$C$7*COS(2*PI()*B134/365)+MAR1!$D$7*SIN(2*PI()*B134/365)+IF(E134=1,MAR1!$B$13+MAR1!$D$13*N134,MAR1!$C$13+MAR1!$E$13*N134)</f>
        <v/>
      </c>
      <c r="R134" s="12">
        <f>MAR1!$B$5+MAR1!$C$5*COS(2*PI()*B134/365)+MAR1!$D$5*SIN(2*PI()*B134/365)+INDEX(ChangeFactor!$F$6:$F$17,C134)+IF(G134=1,MAR1!$B$11+INDEX(ChangeFactor!$G$6:$G$17,C134)*MAR1!$D$11*L134,MAR1!$C$11+INDEX(ChangeFactor!$G$6:$G$17,C134)*MAR1!$E$11*L134)</f>
        <v/>
      </c>
    </row>
    <row r="135">
      <c r="A135" s="6">
        <f>Data!U135</f>
        <v/>
      </c>
      <c r="B135" s="6">
        <f>MOD(A135-1,365)+1</f>
        <v/>
      </c>
      <c r="C135" s="6">
        <f>MATCH(B135,Markov!$C$6:$C$17,1)</f>
        <v/>
      </c>
      <c r="D135" s="16">
        <f>Data!V135</f>
        <v/>
      </c>
      <c r="E135" s="6">
        <f>IF(D135&lt;IF(E134=1,INDEX(Markov!$I$6:$I$17,C135),INDEX(Markov!$H$6:$H$17,C135)),1,0)</f>
        <v/>
      </c>
      <c r="F135" s="12">
        <f>IF(E135=1,GAMMA.INV(Data!W135,INDEX(Markov!$Q$6:$Q$17,C135),INDEX(Markov!$R$6:$R$17,C135)),0)</f>
        <v/>
      </c>
      <c r="G135" s="6">
        <f>IF(D135&lt;IF(G134=1,INDEX(ChangeFactor!$O$6:$O$17,C135),INDEX(ChangeFactor!$N$6:$N$17,C135)),1,0)</f>
        <v/>
      </c>
      <c r="H135" s="12">
        <f>IF(G135=1,GAMMA.INV(Data!W135,INDEX(ChangeFactor!$R$6:$R$17,C135),INDEX(ChangeFactor!$S$6:$S$17,C135)),0)</f>
        <v/>
      </c>
      <c r="I135" s="7">
        <f>NORM.S.INV(Data!X135)</f>
        <v/>
      </c>
      <c r="J135" s="7">
        <f>NORM.S.INV(Data!Y135)</f>
        <v/>
      </c>
      <c r="K135" s="7">
        <f>NORM.S.INV(Data!Z135)</f>
        <v/>
      </c>
      <c r="L135" s="7">
        <f>MAR1!$B$32*L134+MAR1!$C$32*M134+MAR1!$D$32*N134+MAR1!$B$42*I135+MAR1!$C$42*J135+MAR1!$D$42*K135</f>
        <v/>
      </c>
      <c r="M135" s="7">
        <f>MAR1!$B$33*L134+MAR1!$C$33*M134+MAR1!$D$33*N134+MAR1!$B$43*I135+MAR1!$C$43*J135+MAR1!$D$43*K135</f>
        <v/>
      </c>
      <c r="N135" s="7">
        <f>MAR1!$B$34*L134+MAR1!$C$34*M134+MAR1!$D$34*N134+MAR1!$B$44*I135+MAR1!$C$44*J135+MAR1!$D$44*K135</f>
        <v/>
      </c>
      <c r="O135" s="12">
        <f>MAR1!$B$5+MAR1!$C$5*COS(2*PI()*B135/365)+MAR1!$D$5*SIN(2*PI()*B135/365)+IF(E135=1,MAR1!$B$11+MAR1!$D$11*L135,MAR1!$C$11+MAR1!$E$11*L135)</f>
        <v/>
      </c>
      <c r="P135" s="12">
        <f>MAR1!$B$6+MAR1!$C$6*COS(2*PI()*B135/365)+MAR1!$D$6*SIN(2*PI()*B135/365)+IF(E135=1,MAR1!$B$12+MAR1!$D$12*M135,MAR1!$C$12+MAR1!$E$12*M135)</f>
        <v/>
      </c>
      <c r="Q135" s="12">
        <f>MAR1!$B$7+MAR1!$C$7*COS(2*PI()*B135/365)+MAR1!$D$7*SIN(2*PI()*B135/365)+IF(E135=1,MAR1!$B$13+MAR1!$D$13*N135,MAR1!$C$13+MAR1!$E$13*N135)</f>
        <v/>
      </c>
      <c r="R135" s="12">
        <f>MAR1!$B$5+MAR1!$C$5*COS(2*PI()*B135/365)+MAR1!$D$5*SIN(2*PI()*B135/365)+INDEX(ChangeFactor!$F$6:$F$17,C135)+IF(G135=1,MAR1!$B$11+INDEX(ChangeFactor!$G$6:$G$17,C135)*MAR1!$D$11*L135,MAR1!$C$11+INDEX(ChangeFactor!$G$6:$G$17,C135)*MAR1!$E$11*L135)</f>
        <v/>
      </c>
    </row>
    <row r="136">
      <c r="A136" s="6">
        <f>Data!U136</f>
        <v/>
      </c>
      <c r="B136" s="6">
        <f>MOD(A136-1,365)+1</f>
        <v/>
      </c>
      <c r="C136" s="6">
        <f>MATCH(B136,Markov!$C$6:$C$17,1)</f>
        <v/>
      </c>
      <c r="D136" s="16">
        <f>Data!V136</f>
        <v/>
      </c>
      <c r="E136" s="6">
        <f>IF(D136&lt;IF(E135=1,INDEX(Markov!$I$6:$I$17,C136),INDEX(Markov!$H$6:$H$17,C136)),1,0)</f>
        <v/>
      </c>
      <c r="F136" s="12">
        <f>IF(E136=1,GAMMA.INV(Data!W136,INDEX(Markov!$Q$6:$Q$17,C136),INDEX(Markov!$R$6:$R$17,C136)),0)</f>
        <v/>
      </c>
      <c r="G136" s="6">
        <f>IF(D136&lt;IF(G135=1,INDEX(ChangeFactor!$O$6:$O$17,C136),INDEX(ChangeFactor!$N$6:$N$17,C136)),1,0)</f>
        <v/>
      </c>
      <c r="H136" s="12">
        <f>IF(G136=1,GAMMA.INV(Data!W136,INDEX(ChangeFactor!$R$6:$R$17,C136),INDEX(ChangeFactor!$S$6:$S$17,C136)),0)</f>
        <v/>
      </c>
      <c r="I136" s="7">
        <f>NORM.S.INV(Data!X136)</f>
        <v/>
      </c>
      <c r="J136" s="7">
        <f>NORM.S.INV(Data!Y136)</f>
        <v/>
      </c>
      <c r="K136" s="7">
        <f>NORM.S.INV(Data!Z136)</f>
        <v/>
      </c>
      <c r="L136" s="7">
        <f>MAR1!$B$32*L135+MAR1!$C$32*M135+MAR1!$D$32*N135+MAR1!$B$42*I136+MAR1!$C$42*J136+MAR1!$D$42*K136</f>
        <v/>
      </c>
      <c r="M136" s="7">
        <f>MAR1!$B$33*L135+MAR1!$C$33*M135+MAR1!$D$33*N135+MAR1!$B$43*I136+MAR1!$C$43*J136+MAR1!$D$43*K136</f>
        <v/>
      </c>
      <c r="N136" s="7">
        <f>MAR1!$B$34*L135+MAR1!$C$34*M135+MAR1!$D$34*N135+MAR1!$B$44*I136+MAR1!$C$44*J136+MAR1!$D$44*K136</f>
        <v/>
      </c>
      <c r="O136" s="12">
        <f>MAR1!$B$5+MAR1!$C$5*COS(2*PI()*B136/365)+MAR1!$D$5*SIN(2*PI()*B136/365)+IF(E136=1,MAR1!$B$11+MAR1!$D$11*L136,MAR1!$C$11+MAR1!$E$11*L136)</f>
        <v/>
      </c>
      <c r="P136" s="12">
        <f>MAR1!$B$6+MAR1!$C$6*COS(2*PI()*B136/365)+MAR1!$D$6*SIN(2*PI()*B136/365)+IF(E136=1,MAR1!$B$12+MAR1!$D$12*M136,MAR1!$C$12+MAR1!$E$12*M136)</f>
        <v/>
      </c>
      <c r="Q136" s="12">
        <f>MAR1!$B$7+MAR1!$C$7*COS(2*PI()*B136/365)+MAR1!$D$7*SIN(2*PI()*B136/365)+IF(E136=1,MAR1!$B$13+MAR1!$D$13*N136,MAR1!$C$13+MAR1!$E$13*N136)</f>
        <v/>
      </c>
      <c r="R136" s="12">
        <f>MAR1!$B$5+MAR1!$C$5*COS(2*PI()*B136/365)+MAR1!$D$5*SIN(2*PI()*B136/365)+INDEX(ChangeFactor!$F$6:$F$17,C136)+IF(G136=1,MAR1!$B$11+INDEX(ChangeFactor!$G$6:$G$17,C136)*MAR1!$D$11*L136,MAR1!$C$11+INDEX(ChangeFactor!$G$6:$G$17,C136)*MAR1!$E$11*L136)</f>
        <v/>
      </c>
    </row>
    <row r="137">
      <c r="A137" s="6">
        <f>Data!U137</f>
        <v/>
      </c>
      <c r="B137" s="6">
        <f>MOD(A137-1,365)+1</f>
        <v/>
      </c>
      <c r="C137" s="6">
        <f>MATCH(B137,Markov!$C$6:$C$17,1)</f>
        <v/>
      </c>
      <c r="D137" s="16">
        <f>Data!V137</f>
        <v/>
      </c>
      <c r="E137" s="6">
        <f>IF(D137&lt;IF(E136=1,INDEX(Markov!$I$6:$I$17,C137),INDEX(Markov!$H$6:$H$17,C137)),1,0)</f>
        <v/>
      </c>
      <c r="F137" s="12">
        <f>IF(E137=1,GAMMA.INV(Data!W137,INDEX(Markov!$Q$6:$Q$17,C137),INDEX(Markov!$R$6:$R$17,C137)),0)</f>
        <v/>
      </c>
      <c r="G137" s="6">
        <f>IF(D137&lt;IF(G136=1,INDEX(ChangeFactor!$O$6:$O$17,C137),INDEX(ChangeFactor!$N$6:$N$17,C137)),1,0)</f>
        <v/>
      </c>
      <c r="H137" s="12">
        <f>IF(G137=1,GAMMA.INV(Data!W137,INDEX(ChangeFactor!$R$6:$R$17,C137),INDEX(ChangeFactor!$S$6:$S$17,C137)),0)</f>
        <v/>
      </c>
      <c r="I137" s="7">
        <f>NORM.S.INV(Data!X137)</f>
        <v/>
      </c>
      <c r="J137" s="7">
        <f>NORM.S.INV(Data!Y137)</f>
        <v/>
      </c>
      <c r="K137" s="7">
        <f>NORM.S.INV(Data!Z137)</f>
        <v/>
      </c>
      <c r="L137" s="7">
        <f>MAR1!$B$32*L136+MAR1!$C$32*M136+MAR1!$D$32*N136+MAR1!$B$42*I137+MAR1!$C$42*J137+MAR1!$D$42*K137</f>
        <v/>
      </c>
      <c r="M137" s="7">
        <f>MAR1!$B$33*L136+MAR1!$C$33*M136+MAR1!$D$33*N136+MAR1!$B$43*I137+MAR1!$C$43*J137+MAR1!$D$43*K137</f>
        <v/>
      </c>
      <c r="N137" s="7">
        <f>MAR1!$B$34*L136+MAR1!$C$34*M136+MAR1!$D$34*N136+MAR1!$B$44*I137+MAR1!$C$44*J137+MAR1!$D$44*K137</f>
        <v/>
      </c>
      <c r="O137" s="12">
        <f>MAR1!$B$5+MAR1!$C$5*COS(2*PI()*B137/365)+MAR1!$D$5*SIN(2*PI()*B137/365)+IF(E137=1,MAR1!$B$11+MAR1!$D$11*L137,MAR1!$C$11+MAR1!$E$11*L137)</f>
        <v/>
      </c>
      <c r="P137" s="12">
        <f>MAR1!$B$6+MAR1!$C$6*COS(2*PI()*B137/365)+MAR1!$D$6*SIN(2*PI()*B137/365)+IF(E137=1,MAR1!$B$12+MAR1!$D$12*M137,MAR1!$C$12+MAR1!$E$12*M137)</f>
        <v/>
      </c>
      <c r="Q137" s="12">
        <f>MAR1!$B$7+MAR1!$C$7*COS(2*PI()*B137/365)+MAR1!$D$7*SIN(2*PI()*B137/365)+IF(E137=1,MAR1!$B$13+MAR1!$D$13*N137,MAR1!$C$13+MAR1!$E$13*N137)</f>
        <v/>
      </c>
      <c r="R137" s="12">
        <f>MAR1!$B$5+MAR1!$C$5*COS(2*PI()*B137/365)+MAR1!$D$5*SIN(2*PI()*B137/365)+INDEX(ChangeFactor!$F$6:$F$17,C137)+IF(G137=1,MAR1!$B$11+INDEX(ChangeFactor!$G$6:$G$17,C137)*MAR1!$D$11*L137,MAR1!$C$11+INDEX(ChangeFactor!$G$6:$G$17,C137)*MAR1!$E$11*L137)</f>
        <v/>
      </c>
    </row>
    <row r="138">
      <c r="A138" s="6">
        <f>Data!U138</f>
        <v/>
      </c>
      <c r="B138" s="6">
        <f>MOD(A138-1,365)+1</f>
        <v/>
      </c>
      <c r="C138" s="6">
        <f>MATCH(B138,Markov!$C$6:$C$17,1)</f>
        <v/>
      </c>
      <c r="D138" s="16">
        <f>Data!V138</f>
        <v/>
      </c>
      <c r="E138" s="6">
        <f>IF(D138&lt;IF(E137=1,INDEX(Markov!$I$6:$I$17,C138),INDEX(Markov!$H$6:$H$17,C138)),1,0)</f>
        <v/>
      </c>
      <c r="F138" s="12">
        <f>IF(E138=1,GAMMA.INV(Data!W138,INDEX(Markov!$Q$6:$Q$17,C138),INDEX(Markov!$R$6:$R$17,C138)),0)</f>
        <v/>
      </c>
      <c r="G138" s="6">
        <f>IF(D138&lt;IF(G137=1,INDEX(ChangeFactor!$O$6:$O$17,C138),INDEX(ChangeFactor!$N$6:$N$17,C138)),1,0)</f>
        <v/>
      </c>
      <c r="H138" s="12">
        <f>IF(G138=1,GAMMA.INV(Data!W138,INDEX(ChangeFactor!$R$6:$R$17,C138),INDEX(ChangeFactor!$S$6:$S$17,C138)),0)</f>
        <v/>
      </c>
      <c r="I138" s="7">
        <f>NORM.S.INV(Data!X138)</f>
        <v/>
      </c>
      <c r="J138" s="7">
        <f>NORM.S.INV(Data!Y138)</f>
        <v/>
      </c>
      <c r="K138" s="7">
        <f>NORM.S.INV(Data!Z138)</f>
        <v/>
      </c>
      <c r="L138" s="7">
        <f>MAR1!$B$32*L137+MAR1!$C$32*M137+MAR1!$D$32*N137+MAR1!$B$42*I138+MAR1!$C$42*J138+MAR1!$D$42*K138</f>
        <v/>
      </c>
      <c r="M138" s="7">
        <f>MAR1!$B$33*L137+MAR1!$C$33*M137+MAR1!$D$33*N137+MAR1!$B$43*I138+MAR1!$C$43*J138+MAR1!$D$43*K138</f>
        <v/>
      </c>
      <c r="N138" s="7">
        <f>MAR1!$B$34*L137+MAR1!$C$34*M137+MAR1!$D$34*N137+MAR1!$B$44*I138+MAR1!$C$44*J138+MAR1!$D$44*K138</f>
        <v/>
      </c>
      <c r="O138" s="12">
        <f>MAR1!$B$5+MAR1!$C$5*COS(2*PI()*B138/365)+MAR1!$D$5*SIN(2*PI()*B138/365)+IF(E138=1,MAR1!$B$11+MAR1!$D$11*L138,MAR1!$C$11+MAR1!$E$11*L138)</f>
        <v/>
      </c>
      <c r="P138" s="12">
        <f>MAR1!$B$6+MAR1!$C$6*COS(2*PI()*B138/365)+MAR1!$D$6*SIN(2*PI()*B138/365)+IF(E138=1,MAR1!$B$12+MAR1!$D$12*M138,MAR1!$C$12+MAR1!$E$12*M138)</f>
        <v/>
      </c>
      <c r="Q138" s="12">
        <f>MAR1!$B$7+MAR1!$C$7*COS(2*PI()*B138/365)+MAR1!$D$7*SIN(2*PI()*B138/365)+IF(E138=1,MAR1!$B$13+MAR1!$D$13*N138,MAR1!$C$13+MAR1!$E$13*N138)</f>
        <v/>
      </c>
      <c r="R138" s="12">
        <f>MAR1!$B$5+MAR1!$C$5*COS(2*PI()*B138/365)+MAR1!$D$5*SIN(2*PI()*B138/365)+INDEX(ChangeFactor!$F$6:$F$17,C138)+IF(G138=1,MAR1!$B$11+INDEX(ChangeFactor!$G$6:$G$17,C138)*MAR1!$D$11*L138,MAR1!$C$11+INDEX(ChangeFactor!$G$6:$G$17,C138)*MAR1!$E$11*L138)</f>
        <v/>
      </c>
    </row>
    <row r="139">
      <c r="A139" s="6">
        <f>Data!U139</f>
        <v/>
      </c>
      <c r="B139" s="6">
        <f>MOD(A139-1,365)+1</f>
        <v/>
      </c>
      <c r="C139" s="6">
        <f>MATCH(B139,Markov!$C$6:$C$17,1)</f>
        <v/>
      </c>
      <c r="D139" s="16">
        <f>Data!V139</f>
        <v/>
      </c>
      <c r="E139" s="6">
        <f>IF(D139&lt;IF(E138=1,INDEX(Markov!$I$6:$I$17,C139),INDEX(Markov!$H$6:$H$17,C139)),1,0)</f>
        <v/>
      </c>
      <c r="F139" s="12">
        <f>IF(E139=1,GAMMA.INV(Data!W139,INDEX(Markov!$Q$6:$Q$17,C139),INDEX(Markov!$R$6:$R$17,C139)),0)</f>
        <v/>
      </c>
      <c r="G139" s="6">
        <f>IF(D139&lt;IF(G138=1,INDEX(ChangeFactor!$O$6:$O$17,C139),INDEX(ChangeFactor!$N$6:$N$17,C139)),1,0)</f>
        <v/>
      </c>
      <c r="H139" s="12">
        <f>IF(G139=1,GAMMA.INV(Data!W139,INDEX(ChangeFactor!$R$6:$R$17,C139),INDEX(ChangeFactor!$S$6:$S$17,C139)),0)</f>
        <v/>
      </c>
      <c r="I139" s="7">
        <f>NORM.S.INV(Data!X139)</f>
        <v/>
      </c>
      <c r="J139" s="7">
        <f>NORM.S.INV(Data!Y139)</f>
        <v/>
      </c>
      <c r="K139" s="7">
        <f>NORM.S.INV(Data!Z139)</f>
        <v/>
      </c>
      <c r="L139" s="7">
        <f>MAR1!$B$32*L138+MAR1!$C$32*M138+MAR1!$D$32*N138+MAR1!$B$42*I139+MAR1!$C$42*J139+MAR1!$D$42*K139</f>
        <v/>
      </c>
      <c r="M139" s="7">
        <f>MAR1!$B$33*L138+MAR1!$C$33*M138+MAR1!$D$33*N138+MAR1!$B$43*I139+MAR1!$C$43*J139+MAR1!$D$43*K139</f>
        <v/>
      </c>
      <c r="N139" s="7">
        <f>MAR1!$B$34*L138+MAR1!$C$34*M138+MAR1!$D$34*N138+MAR1!$B$44*I139+MAR1!$C$44*J139+MAR1!$D$44*K139</f>
        <v/>
      </c>
      <c r="O139" s="12">
        <f>MAR1!$B$5+MAR1!$C$5*COS(2*PI()*B139/365)+MAR1!$D$5*SIN(2*PI()*B139/365)+IF(E139=1,MAR1!$B$11+MAR1!$D$11*L139,MAR1!$C$11+MAR1!$E$11*L139)</f>
        <v/>
      </c>
      <c r="P139" s="12">
        <f>MAR1!$B$6+MAR1!$C$6*COS(2*PI()*B139/365)+MAR1!$D$6*SIN(2*PI()*B139/365)+IF(E139=1,MAR1!$B$12+MAR1!$D$12*M139,MAR1!$C$12+MAR1!$E$12*M139)</f>
        <v/>
      </c>
      <c r="Q139" s="12">
        <f>MAR1!$B$7+MAR1!$C$7*COS(2*PI()*B139/365)+MAR1!$D$7*SIN(2*PI()*B139/365)+IF(E139=1,MAR1!$B$13+MAR1!$D$13*N139,MAR1!$C$13+MAR1!$E$13*N139)</f>
        <v/>
      </c>
      <c r="R139" s="12">
        <f>MAR1!$B$5+MAR1!$C$5*COS(2*PI()*B139/365)+MAR1!$D$5*SIN(2*PI()*B139/365)+INDEX(ChangeFactor!$F$6:$F$17,C139)+IF(G139=1,MAR1!$B$11+INDEX(ChangeFactor!$G$6:$G$17,C139)*MAR1!$D$11*L139,MAR1!$C$11+INDEX(ChangeFactor!$G$6:$G$17,C139)*MAR1!$E$11*L139)</f>
        <v/>
      </c>
    </row>
    <row r="140">
      <c r="A140" s="6">
        <f>Data!U140</f>
        <v/>
      </c>
      <c r="B140" s="6">
        <f>MOD(A140-1,365)+1</f>
        <v/>
      </c>
      <c r="C140" s="6">
        <f>MATCH(B140,Markov!$C$6:$C$17,1)</f>
        <v/>
      </c>
      <c r="D140" s="16">
        <f>Data!V140</f>
        <v/>
      </c>
      <c r="E140" s="6">
        <f>IF(D140&lt;IF(E139=1,INDEX(Markov!$I$6:$I$17,C140),INDEX(Markov!$H$6:$H$17,C140)),1,0)</f>
        <v/>
      </c>
      <c r="F140" s="12">
        <f>IF(E140=1,GAMMA.INV(Data!W140,INDEX(Markov!$Q$6:$Q$17,C140),INDEX(Markov!$R$6:$R$17,C140)),0)</f>
        <v/>
      </c>
      <c r="G140" s="6">
        <f>IF(D140&lt;IF(G139=1,INDEX(ChangeFactor!$O$6:$O$17,C140),INDEX(ChangeFactor!$N$6:$N$17,C140)),1,0)</f>
        <v/>
      </c>
      <c r="H140" s="12">
        <f>IF(G140=1,GAMMA.INV(Data!W140,INDEX(ChangeFactor!$R$6:$R$17,C140),INDEX(ChangeFactor!$S$6:$S$17,C140)),0)</f>
        <v/>
      </c>
      <c r="I140" s="7">
        <f>NORM.S.INV(Data!X140)</f>
        <v/>
      </c>
      <c r="J140" s="7">
        <f>NORM.S.INV(Data!Y140)</f>
        <v/>
      </c>
      <c r="K140" s="7">
        <f>NORM.S.INV(Data!Z140)</f>
        <v/>
      </c>
      <c r="L140" s="7">
        <f>MAR1!$B$32*L139+MAR1!$C$32*M139+MAR1!$D$32*N139+MAR1!$B$42*I140+MAR1!$C$42*J140+MAR1!$D$42*K140</f>
        <v/>
      </c>
      <c r="M140" s="7">
        <f>MAR1!$B$33*L139+MAR1!$C$33*M139+MAR1!$D$33*N139+MAR1!$B$43*I140+MAR1!$C$43*J140+MAR1!$D$43*K140</f>
        <v/>
      </c>
      <c r="N140" s="7">
        <f>MAR1!$B$34*L139+MAR1!$C$34*M139+MAR1!$D$34*N139+MAR1!$B$44*I140+MAR1!$C$44*J140+MAR1!$D$44*K140</f>
        <v/>
      </c>
      <c r="O140" s="12">
        <f>MAR1!$B$5+MAR1!$C$5*COS(2*PI()*B140/365)+MAR1!$D$5*SIN(2*PI()*B140/365)+IF(E140=1,MAR1!$B$11+MAR1!$D$11*L140,MAR1!$C$11+MAR1!$E$11*L140)</f>
        <v/>
      </c>
      <c r="P140" s="12">
        <f>MAR1!$B$6+MAR1!$C$6*COS(2*PI()*B140/365)+MAR1!$D$6*SIN(2*PI()*B140/365)+IF(E140=1,MAR1!$B$12+MAR1!$D$12*M140,MAR1!$C$12+MAR1!$E$12*M140)</f>
        <v/>
      </c>
      <c r="Q140" s="12">
        <f>MAR1!$B$7+MAR1!$C$7*COS(2*PI()*B140/365)+MAR1!$D$7*SIN(2*PI()*B140/365)+IF(E140=1,MAR1!$B$13+MAR1!$D$13*N140,MAR1!$C$13+MAR1!$E$13*N140)</f>
        <v/>
      </c>
      <c r="R140" s="12">
        <f>MAR1!$B$5+MAR1!$C$5*COS(2*PI()*B140/365)+MAR1!$D$5*SIN(2*PI()*B140/365)+INDEX(ChangeFactor!$F$6:$F$17,C140)+IF(G140=1,MAR1!$B$11+INDEX(ChangeFactor!$G$6:$G$17,C140)*MAR1!$D$11*L140,MAR1!$C$11+INDEX(ChangeFactor!$G$6:$G$17,C140)*MAR1!$E$11*L140)</f>
        <v/>
      </c>
    </row>
    <row r="141">
      <c r="A141" s="6">
        <f>Data!U141</f>
        <v/>
      </c>
      <c r="B141" s="6">
        <f>MOD(A141-1,365)+1</f>
        <v/>
      </c>
      <c r="C141" s="6">
        <f>MATCH(B141,Markov!$C$6:$C$17,1)</f>
        <v/>
      </c>
      <c r="D141" s="16">
        <f>Data!V141</f>
        <v/>
      </c>
      <c r="E141" s="6">
        <f>IF(D141&lt;IF(E140=1,INDEX(Markov!$I$6:$I$17,C141),INDEX(Markov!$H$6:$H$17,C141)),1,0)</f>
        <v/>
      </c>
      <c r="F141" s="12">
        <f>IF(E141=1,GAMMA.INV(Data!W141,INDEX(Markov!$Q$6:$Q$17,C141),INDEX(Markov!$R$6:$R$17,C141)),0)</f>
        <v/>
      </c>
      <c r="G141" s="6">
        <f>IF(D141&lt;IF(G140=1,INDEX(ChangeFactor!$O$6:$O$17,C141),INDEX(ChangeFactor!$N$6:$N$17,C141)),1,0)</f>
        <v/>
      </c>
      <c r="H141" s="12">
        <f>IF(G141=1,GAMMA.INV(Data!W141,INDEX(ChangeFactor!$R$6:$R$17,C141),INDEX(ChangeFactor!$S$6:$S$17,C141)),0)</f>
        <v/>
      </c>
      <c r="I141" s="7">
        <f>NORM.S.INV(Data!X141)</f>
        <v/>
      </c>
      <c r="J141" s="7">
        <f>NORM.S.INV(Data!Y141)</f>
        <v/>
      </c>
      <c r="K141" s="7">
        <f>NORM.S.INV(Data!Z141)</f>
        <v/>
      </c>
      <c r="L141" s="7">
        <f>MAR1!$B$32*L140+MAR1!$C$32*M140+MAR1!$D$32*N140+MAR1!$B$42*I141+MAR1!$C$42*J141+MAR1!$D$42*K141</f>
        <v/>
      </c>
      <c r="M141" s="7">
        <f>MAR1!$B$33*L140+MAR1!$C$33*M140+MAR1!$D$33*N140+MAR1!$B$43*I141+MAR1!$C$43*J141+MAR1!$D$43*K141</f>
        <v/>
      </c>
      <c r="N141" s="7">
        <f>MAR1!$B$34*L140+MAR1!$C$34*M140+MAR1!$D$34*N140+MAR1!$B$44*I141+MAR1!$C$44*J141+MAR1!$D$44*K141</f>
        <v/>
      </c>
      <c r="O141" s="12">
        <f>MAR1!$B$5+MAR1!$C$5*COS(2*PI()*B141/365)+MAR1!$D$5*SIN(2*PI()*B141/365)+IF(E141=1,MAR1!$B$11+MAR1!$D$11*L141,MAR1!$C$11+MAR1!$E$11*L141)</f>
        <v/>
      </c>
      <c r="P141" s="12">
        <f>MAR1!$B$6+MAR1!$C$6*COS(2*PI()*B141/365)+MAR1!$D$6*SIN(2*PI()*B141/365)+IF(E141=1,MAR1!$B$12+MAR1!$D$12*M141,MAR1!$C$12+MAR1!$E$12*M141)</f>
        <v/>
      </c>
      <c r="Q141" s="12">
        <f>MAR1!$B$7+MAR1!$C$7*COS(2*PI()*B141/365)+MAR1!$D$7*SIN(2*PI()*B141/365)+IF(E141=1,MAR1!$B$13+MAR1!$D$13*N141,MAR1!$C$13+MAR1!$E$13*N141)</f>
        <v/>
      </c>
      <c r="R141" s="12">
        <f>MAR1!$B$5+MAR1!$C$5*COS(2*PI()*B141/365)+MAR1!$D$5*SIN(2*PI()*B141/365)+INDEX(ChangeFactor!$F$6:$F$17,C141)+IF(G141=1,MAR1!$B$11+INDEX(ChangeFactor!$G$6:$G$17,C141)*MAR1!$D$11*L141,MAR1!$C$11+INDEX(ChangeFactor!$G$6:$G$17,C141)*MAR1!$E$11*L141)</f>
        <v/>
      </c>
    </row>
    <row r="142">
      <c r="A142" s="6">
        <f>Data!U142</f>
        <v/>
      </c>
      <c r="B142" s="6">
        <f>MOD(A142-1,365)+1</f>
        <v/>
      </c>
      <c r="C142" s="6">
        <f>MATCH(B142,Markov!$C$6:$C$17,1)</f>
        <v/>
      </c>
      <c r="D142" s="16">
        <f>Data!V142</f>
        <v/>
      </c>
      <c r="E142" s="6">
        <f>IF(D142&lt;IF(E141=1,INDEX(Markov!$I$6:$I$17,C142),INDEX(Markov!$H$6:$H$17,C142)),1,0)</f>
        <v/>
      </c>
      <c r="F142" s="12">
        <f>IF(E142=1,GAMMA.INV(Data!W142,INDEX(Markov!$Q$6:$Q$17,C142),INDEX(Markov!$R$6:$R$17,C142)),0)</f>
        <v/>
      </c>
      <c r="G142" s="6">
        <f>IF(D142&lt;IF(G141=1,INDEX(ChangeFactor!$O$6:$O$17,C142),INDEX(ChangeFactor!$N$6:$N$17,C142)),1,0)</f>
        <v/>
      </c>
      <c r="H142" s="12">
        <f>IF(G142=1,GAMMA.INV(Data!W142,INDEX(ChangeFactor!$R$6:$R$17,C142),INDEX(ChangeFactor!$S$6:$S$17,C142)),0)</f>
        <v/>
      </c>
      <c r="I142" s="7">
        <f>NORM.S.INV(Data!X142)</f>
        <v/>
      </c>
      <c r="J142" s="7">
        <f>NORM.S.INV(Data!Y142)</f>
        <v/>
      </c>
      <c r="K142" s="7">
        <f>NORM.S.INV(Data!Z142)</f>
        <v/>
      </c>
      <c r="L142" s="7">
        <f>MAR1!$B$32*L141+MAR1!$C$32*M141+MAR1!$D$32*N141+MAR1!$B$42*I142+MAR1!$C$42*J142+MAR1!$D$42*K142</f>
        <v/>
      </c>
      <c r="M142" s="7">
        <f>MAR1!$B$33*L141+MAR1!$C$33*M141+MAR1!$D$33*N141+MAR1!$B$43*I142+MAR1!$C$43*J142+MAR1!$D$43*K142</f>
        <v/>
      </c>
      <c r="N142" s="7">
        <f>MAR1!$B$34*L141+MAR1!$C$34*M141+MAR1!$D$34*N141+MAR1!$B$44*I142+MAR1!$C$44*J142+MAR1!$D$44*K142</f>
        <v/>
      </c>
      <c r="O142" s="12">
        <f>MAR1!$B$5+MAR1!$C$5*COS(2*PI()*B142/365)+MAR1!$D$5*SIN(2*PI()*B142/365)+IF(E142=1,MAR1!$B$11+MAR1!$D$11*L142,MAR1!$C$11+MAR1!$E$11*L142)</f>
        <v/>
      </c>
      <c r="P142" s="12">
        <f>MAR1!$B$6+MAR1!$C$6*COS(2*PI()*B142/365)+MAR1!$D$6*SIN(2*PI()*B142/365)+IF(E142=1,MAR1!$B$12+MAR1!$D$12*M142,MAR1!$C$12+MAR1!$E$12*M142)</f>
        <v/>
      </c>
      <c r="Q142" s="12">
        <f>MAR1!$B$7+MAR1!$C$7*COS(2*PI()*B142/365)+MAR1!$D$7*SIN(2*PI()*B142/365)+IF(E142=1,MAR1!$B$13+MAR1!$D$13*N142,MAR1!$C$13+MAR1!$E$13*N142)</f>
        <v/>
      </c>
      <c r="R142" s="12">
        <f>MAR1!$B$5+MAR1!$C$5*COS(2*PI()*B142/365)+MAR1!$D$5*SIN(2*PI()*B142/365)+INDEX(ChangeFactor!$F$6:$F$17,C142)+IF(G142=1,MAR1!$B$11+INDEX(ChangeFactor!$G$6:$G$17,C142)*MAR1!$D$11*L142,MAR1!$C$11+INDEX(ChangeFactor!$G$6:$G$17,C142)*MAR1!$E$11*L142)</f>
        <v/>
      </c>
    </row>
    <row r="143">
      <c r="A143" s="6">
        <f>Data!U143</f>
        <v/>
      </c>
      <c r="B143" s="6">
        <f>MOD(A143-1,365)+1</f>
        <v/>
      </c>
      <c r="C143" s="6">
        <f>MATCH(B143,Markov!$C$6:$C$17,1)</f>
        <v/>
      </c>
      <c r="D143" s="16">
        <f>Data!V143</f>
        <v/>
      </c>
      <c r="E143" s="6">
        <f>IF(D143&lt;IF(E142=1,INDEX(Markov!$I$6:$I$17,C143),INDEX(Markov!$H$6:$H$17,C143)),1,0)</f>
        <v/>
      </c>
      <c r="F143" s="12">
        <f>IF(E143=1,GAMMA.INV(Data!W143,INDEX(Markov!$Q$6:$Q$17,C143),INDEX(Markov!$R$6:$R$17,C143)),0)</f>
        <v/>
      </c>
      <c r="G143" s="6">
        <f>IF(D143&lt;IF(G142=1,INDEX(ChangeFactor!$O$6:$O$17,C143),INDEX(ChangeFactor!$N$6:$N$17,C143)),1,0)</f>
        <v/>
      </c>
      <c r="H143" s="12">
        <f>IF(G143=1,GAMMA.INV(Data!W143,INDEX(ChangeFactor!$R$6:$R$17,C143),INDEX(ChangeFactor!$S$6:$S$17,C143)),0)</f>
        <v/>
      </c>
      <c r="I143" s="7">
        <f>NORM.S.INV(Data!X143)</f>
        <v/>
      </c>
      <c r="J143" s="7">
        <f>NORM.S.INV(Data!Y143)</f>
        <v/>
      </c>
      <c r="K143" s="7">
        <f>NORM.S.INV(Data!Z143)</f>
        <v/>
      </c>
      <c r="L143" s="7">
        <f>MAR1!$B$32*L142+MAR1!$C$32*M142+MAR1!$D$32*N142+MAR1!$B$42*I143+MAR1!$C$42*J143+MAR1!$D$42*K143</f>
        <v/>
      </c>
      <c r="M143" s="7">
        <f>MAR1!$B$33*L142+MAR1!$C$33*M142+MAR1!$D$33*N142+MAR1!$B$43*I143+MAR1!$C$43*J143+MAR1!$D$43*K143</f>
        <v/>
      </c>
      <c r="N143" s="7">
        <f>MAR1!$B$34*L142+MAR1!$C$34*M142+MAR1!$D$34*N142+MAR1!$B$44*I143+MAR1!$C$44*J143+MAR1!$D$44*K143</f>
        <v/>
      </c>
      <c r="O143" s="12">
        <f>MAR1!$B$5+MAR1!$C$5*COS(2*PI()*B143/365)+MAR1!$D$5*SIN(2*PI()*B143/365)+IF(E143=1,MAR1!$B$11+MAR1!$D$11*L143,MAR1!$C$11+MAR1!$E$11*L143)</f>
        <v/>
      </c>
      <c r="P143" s="12">
        <f>MAR1!$B$6+MAR1!$C$6*COS(2*PI()*B143/365)+MAR1!$D$6*SIN(2*PI()*B143/365)+IF(E143=1,MAR1!$B$12+MAR1!$D$12*M143,MAR1!$C$12+MAR1!$E$12*M143)</f>
        <v/>
      </c>
      <c r="Q143" s="12">
        <f>MAR1!$B$7+MAR1!$C$7*COS(2*PI()*B143/365)+MAR1!$D$7*SIN(2*PI()*B143/365)+IF(E143=1,MAR1!$B$13+MAR1!$D$13*N143,MAR1!$C$13+MAR1!$E$13*N143)</f>
        <v/>
      </c>
      <c r="R143" s="12">
        <f>MAR1!$B$5+MAR1!$C$5*COS(2*PI()*B143/365)+MAR1!$D$5*SIN(2*PI()*B143/365)+INDEX(ChangeFactor!$F$6:$F$17,C143)+IF(G143=1,MAR1!$B$11+INDEX(ChangeFactor!$G$6:$G$17,C143)*MAR1!$D$11*L143,MAR1!$C$11+INDEX(ChangeFactor!$G$6:$G$17,C143)*MAR1!$E$11*L143)</f>
        <v/>
      </c>
    </row>
    <row r="144">
      <c r="A144" s="6">
        <f>Data!U144</f>
        <v/>
      </c>
      <c r="B144" s="6">
        <f>MOD(A144-1,365)+1</f>
        <v/>
      </c>
      <c r="C144" s="6">
        <f>MATCH(B144,Markov!$C$6:$C$17,1)</f>
        <v/>
      </c>
      <c r="D144" s="16">
        <f>Data!V144</f>
        <v/>
      </c>
      <c r="E144" s="6">
        <f>IF(D144&lt;IF(E143=1,INDEX(Markov!$I$6:$I$17,C144),INDEX(Markov!$H$6:$H$17,C144)),1,0)</f>
        <v/>
      </c>
      <c r="F144" s="12">
        <f>IF(E144=1,GAMMA.INV(Data!W144,INDEX(Markov!$Q$6:$Q$17,C144),INDEX(Markov!$R$6:$R$17,C144)),0)</f>
        <v/>
      </c>
      <c r="G144" s="6">
        <f>IF(D144&lt;IF(G143=1,INDEX(ChangeFactor!$O$6:$O$17,C144),INDEX(ChangeFactor!$N$6:$N$17,C144)),1,0)</f>
        <v/>
      </c>
      <c r="H144" s="12">
        <f>IF(G144=1,GAMMA.INV(Data!W144,INDEX(ChangeFactor!$R$6:$R$17,C144),INDEX(ChangeFactor!$S$6:$S$17,C144)),0)</f>
        <v/>
      </c>
      <c r="I144" s="7">
        <f>NORM.S.INV(Data!X144)</f>
        <v/>
      </c>
      <c r="J144" s="7">
        <f>NORM.S.INV(Data!Y144)</f>
        <v/>
      </c>
      <c r="K144" s="7">
        <f>NORM.S.INV(Data!Z144)</f>
        <v/>
      </c>
      <c r="L144" s="7">
        <f>MAR1!$B$32*L143+MAR1!$C$32*M143+MAR1!$D$32*N143+MAR1!$B$42*I144+MAR1!$C$42*J144+MAR1!$D$42*K144</f>
        <v/>
      </c>
      <c r="M144" s="7">
        <f>MAR1!$B$33*L143+MAR1!$C$33*M143+MAR1!$D$33*N143+MAR1!$B$43*I144+MAR1!$C$43*J144+MAR1!$D$43*K144</f>
        <v/>
      </c>
      <c r="N144" s="7">
        <f>MAR1!$B$34*L143+MAR1!$C$34*M143+MAR1!$D$34*N143+MAR1!$B$44*I144+MAR1!$C$44*J144+MAR1!$D$44*K144</f>
        <v/>
      </c>
      <c r="O144" s="12">
        <f>MAR1!$B$5+MAR1!$C$5*COS(2*PI()*B144/365)+MAR1!$D$5*SIN(2*PI()*B144/365)+IF(E144=1,MAR1!$B$11+MAR1!$D$11*L144,MAR1!$C$11+MAR1!$E$11*L144)</f>
        <v/>
      </c>
      <c r="P144" s="12">
        <f>MAR1!$B$6+MAR1!$C$6*COS(2*PI()*B144/365)+MAR1!$D$6*SIN(2*PI()*B144/365)+IF(E144=1,MAR1!$B$12+MAR1!$D$12*M144,MAR1!$C$12+MAR1!$E$12*M144)</f>
        <v/>
      </c>
      <c r="Q144" s="12">
        <f>MAR1!$B$7+MAR1!$C$7*COS(2*PI()*B144/365)+MAR1!$D$7*SIN(2*PI()*B144/365)+IF(E144=1,MAR1!$B$13+MAR1!$D$13*N144,MAR1!$C$13+MAR1!$E$13*N144)</f>
        <v/>
      </c>
      <c r="R144" s="12">
        <f>MAR1!$B$5+MAR1!$C$5*COS(2*PI()*B144/365)+MAR1!$D$5*SIN(2*PI()*B144/365)+INDEX(ChangeFactor!$F$6:$F$17,C144)+IF(G144=1,MAR1!$B$11+INDEX(ChangeFactor!$G$6:$G$17,C144)*MAR1!$D$11*L144,MAR1!$C$11+INDEX(ChangeFactor!$G$6:$G$17,C144)*MAR1!$E$11*L144)</f>
        <v/>
      </c>
    </row>
    <row r="145">
      <c r="A145" s="6">
        <f>Data!U145</f>
        <v/>
      </c>
      <c r="B145" s="6">
        <f>MOD(A145-1,365)+1</f>
        <v/>
      </c>
      <c r="C145" s="6">
        <f>MATCH(B145,Markov!$C$6:$C$17,1)</f>
        <v/>
      </c>
      <c r="D145" s="16">
        <f>Data!V145</f>
        <v/>
      </c>
      <c r="E145" s="6">
        <f>IF(D145&lt;IF(E144=1,INDEX(Markov!$I$6:$I$17,C145),INDEX(Markov!$H$6:$H$17,C145)),1,0)</f>
        <v/>
      </c>
      <c r="F145" s="12">
        <f>IF(E145=1,GAMMA.INV(Data!W145,INDEX(Markov!$Q$6:$Q$17,C145),INDEX(Markov!$R$6:$R$17,C145)),0)</f>
        <v/>
      </c>
      <c r="G145" s="6">
        <f>IF(D145&lt;IF(G144=1,INDEX(ChangeFactor!$O$6:$O$17,C145),INDEX(ChangeFactor!$N$6:$N$17,C145)),1,0)</f>
        <v/>
      </c>
      <c r="H145" s="12">
        <f>IF(G145=1,GAMMA.INV(Data!W145,INDEX(ChangeFactor!$R$6:$R$17,C145),INDEX(ChangeFactor!$S$6:$S$17,C145)),0)</f>
        <v/>
      </c>
      <c r="I145" s="7">
        <f>NORM.S.INV(Data!X145)</f>
        <v/>
      </c>
      <c r="J145" s="7">
        <f>NORM.S.INV(Data!Y145)</f>
        <v/>
      </c>
      <c r="K145" s="7">
        <f>NORM.S.INV(Data!Z145)</f>
        <v/>
      </c>
      <c r="L145" s="7">
        <f>MAR1!$B$32*L144+MAR1!$C$32*M144+MAR1!$D$32*N144+MAR1!$B$42*I145+MAR1!$C$42*J145+MAR1!$D$42*K145</f>
        <v/>
      </c>
      <c r="M145" s="7">
        <f>MAR1!$B$33*L144+MAR1!$C$33*M144+MAR1!$D$33*N144+MAR1!$B$43*I145+MAR1!$C$43*J145+MAR1!$D$43*K145</f>
        <v/>
      </c>
      <c r="N145" s="7">
        <f>MAR1!$B$34*L144+MAR1!$C$34*M144+MAR1!$D$34*N144+MAR1!$B$44*I145+MAR1!$C$44*J145+MAR1!$D$44*K145</f>
        <v/>
      </c>
      <c r="O145" s="12">
        <f>MAR1!$B$5+MAR1!$C$5*COS(2*PI()*B145/365)+MAR1!$D$5*SIN(2*PI()*B145/365)+IF(E145=1,MAR1!$B$11+MAR1!$D$11*L145,MAR1!$C$11+MAR1!$E$11*L145)</f>
        <v/>
      </c>
      <c r="P145" s="12">
        <f>MAR1!$B$6+MAR1!$C$6*COS(2*PI()*B145/365)+MAR1!$D$6*SIN(2*PI()*B145/365)+IF(E145=1,MAR1!$B$12+MAR1!$D$12*M145,MAR1!$C$12+MAR1!$E$12*M145)</f>
        <v/>
      </c>
      <c r="Q145" s="12">
        <f>MAR1!$B$7+MAR1!$C$7*COS(2*PI()*B145/365)+MAR1!$D$7*SIN(2*PI()*B145/365)+IF(E145=1,MAR1!$B$13+MAR1!$D$13*N145,MAR1!$C$13+MAR1!$E$13*N145)</f>
        <v/>
      </c>
      <c r="R145" s="12">
        <f>MAR1!$B$5+MAR1!$C$5*COS(2*PI()*B145/365)+MAR1!$D$5*SIN(2*PI()*B145/365)+INDEX(ChangeFactor!$F$6:$F$17,C145)+IF(G145=1,MAR1!$B$11+INDEX(ChangeFactor!$G$6:$G$17,C145)*MAR1!$D$11*L145,MAR1!$C$11+INDEX(ChangeFactor!$G$6:$G$17,C145)*MAR1!$E$11*L145)</f>
        <v/>
      </c>
    </row>
    <row r="146">
      <c r="A146" s="6">
        <f>Data!U146</f>
        <v/>
      </c>
      <c r="B146" s="6">
        <f>MOD(A146-1,365)+1</f>
        <v/>
      </c>
      <c r="C146" s="6">
        <f>MATCH(B146,Markov!$C$6:$C$17,1)</f>
        <v/>
      </c>
      <c r="D146" s="16">
        <f>Data!V146</f>
        <v/>
      </c>
      <c r="E146" s="6">
        <f>IF(D146&lt;IF(E145=1,INDEX(Markov!$I$6:$I$17,C146),INDEX(Markov!$H$6:$H$17,C146)),1,0)</f>
        <v/>
      </c>
      <c r="F146" s="12">
        <f>IF(E146=1,GAMMA.INV(Data!W146,INDEX(Markov!$Q$6:$Q$17,C146),INDEX(Markov!$R$6:$R$17,C146)),0)</f>
        <v/>
      </c>
      <c r="G146" s="6">
        <f>IF(D146&lt;IF(G145=1,INDEX(ChangeFactor!$O$6:$O$17,C146),INDEX(ChangeFactor!$N$6:$N$17,C146)),1,0)</f>
        <v/>
      </c>
      <c r="H146" s="12">
        <f>IF(G146=1,GAMMA.INV(Data!W146,INDEX(ChangeFactor!$R$6:$R$17,C146),INDEX(ChangeFactor!$S$6:$S$17,C146)),0)</f>
        <v/>
      </c>
      <c r="I146" s="7">
        <f>NORM.S.INV(Data!X146)</f>
        <v/>
      </c>
      <c r="J146" s="7">
        <f>NORM.S.INV(Data!Y146)</f>
        <v/>
      </c>
      <c r="K146" s="7">
        <f>NORM.S.INV(Data!Z146)</f>
        <v/>
      </c>
      <c r="L146" s="7">
        <f>MAR1!$B$32*L145+MAR1!$C$32*M145+MAR1!$D$32*N145+MAR1!$B$42*I146+MAR1!$C$42*J146+MAR1!$D$42*K146</f>
        <v/>
      </c>
      <c r="M146" s="7">
        <f>MAR1!$B$33*L145+MAR1!$C$33*M145+MAR1!$D$33*N145+MAR1!$B$43*I146+MAR1!$C$43*J146+MAR1!$D$43*K146</f>
        <v/>
      </c>
      <c r="N146" s="7">
        <f>MAR1!$B$34*L145+MAR1!$C$34*M145+MAR1!$D$34*N145+MAR1!$B$44*I146+MAR1!$C$44*J146+MAR1!$D$44*K146</f>
        <v/>
      </c>
      <c r="O146" s="12">
        <f>MAR1!$B$5+MAR1!$C$5*COS(2*PI()*B146/365)+MAR1!$D$5*SIN(2*PI()*B146/365)+IF(E146=1,MAR1!$B$11+MAR1!$D$11*L146,MAR1!$C$11+MAR1!$E$11*L146)</f>
        <v/>
      </c>
      <c r="P146" s="12">
        <f>MAR1!$B$6+MAR1!$C$6*COS(2*PI()*B146/365)+MAR1!$D$6*SIN(2*PI()*B146/365)+IF(E146=1,MAR1!$B$12+MAR1!$D$12*M146,MAR1!$C$12+MAR1!$E$12*M146)</f>
        <v/>
      </c>
      <c r="Q146" s="12">
        <f>MAR1!$B$7+MAR1!$C$7*COS(2*PI()*B146/365)+MAR1!$D$7*SIN(2*PI()*B146/365)+IF(E146=1,MAR1!$B$13+MAR1!$D$13*N146,MAR1!$C$13+MAR1!$E$13*N146)</f>
        <v/>
      </c>
      <c r="R146" s="12">
        <f>MAR1!$B$5+MAR1!$C$5*COS(2*PI()*B146/365)+MAR1!$D$5*SIN(2*PI()*B146/365)+INDEX(ChangeFactor!$F$6:$F$17,C146)+IF(G146=1,MAR1!$B$11+INDEX(ChangeFactor!$G$6:$G$17,C146)*MAR1!$D$11*L146,MAR1!$C$11+INDEX(ChangeFactor!$G$6:$G$17,C146)*MAR1!$E$11*L146)</f>
        <v/>
      </c>
    </row>
    <row r="147">
      <c r="A147" s="6">
        <f>Data!U147</f>
        <v/>
      </c>
      <c r="B147" s="6">
        <f>MOD(A147-1,365)+1</f>
        <v/>
      </c>
      <c r="C147" s="6">
        <f>MATCH(B147,Markov!$C$6:$C$17,1)</f>
        <v/>
      </c>
      <c r="D147" s="16">
        <f>Data!V147</f>
        <v/>
      </c>
      <c r="E147" s="6">
        <f>IF(D147&lt;IF(E146=1,INDEX(Markov!$I$6:$I$17,C147),INDEX(Markov!$H$6:$H$17,C147)),1,0)</f>
        <v/>
      </c>
      <c r="F147" s="12">
        <f>IF(E147=1,GAMMA.INV(Data!W147,INDEX(Markov!$Q$6:$Q$17,C147),INDEX(Markov!$R$6:$R$17,C147)),0)</f>
        <v/>
      </c>
      <c r="G147" s="6">
        <f>IF(D147&lt;IF(G146=1,INDEX(ChangeFactor!$O$6:$O$17,C147),INDEX(ChangeFactor!$N$6:$N$17,C147)),1,0)</f>
        <v/>
      </c>
      <c r="H147" s="12">
        <f>IF(G147=1,GAMMA.INV(Data!W147,INDEX(ChangeFactor!$R$6:$R$17,C147),INDEX(ChangeFactor!$S$6:$S$17,C147)),0)</f>
        <v/>
      </c>
      <c r="I147" s="7">
        <f>NORM.S.INV(Data!X147)</f>
        <v/>
      </c>
      <c r="J147" s="7">
        <f>NORM.S.INV(Data!Y147)</f>
        <v/>
      </c>
      <c r="K147" s="7">
        <f>NORM.S.INV(Data!Z147)</f>
        <v/>
      </c>
      <c r="L147" s="7">
        <f>MAR1!$B$32*L146+MAR1!$C$32*M146+MAR1!$D$32*N146+MAR1!$B$42*I147+MAR1!$C$42*J147+MAR1!$D$42*K147</f>
        <v/>
      </c>
      <c r="M147" s="7">
        <f>MAR1!$B$33*L146+MAR1!$C$33*M146+MAR1!$D$33*N146+MAR1!$B$43*I147+MAR1!$C$43*J147+MAR1!$D$43*K147</f>
        <v/>
      </c>
      <c r="N147" s="7">
        <f>MAR1!$B$34*L146+MAR1!$C$34*M146+MAR1!$D$34*N146+MAR1!$B$44*I147+MAR1!$C$44*J147+MAR1!$D$44*K147</f>
        <v/>
      </c>
      <c r="O147" s="12">
        <f>MAR1!$B$5+MAR1!$C$5*COS(2*PI()*B147/365)+MAR1!$D$5*SIN(2*PI()*B147/365)+IF(E147=1,MAR1!$B$11+MAR1!$D$11*L147,MAR1!$C$11+MAR1!$E$11*L147)</f>
        <v/>
      </c>
      <c r="P147" s="12">
        <f>MAR1!$B$6+MAR1!$C$6*COS(2*PI()*B147/365)+MAR1!$D$6*SIN(2*PI()*B147/365)+IF(E147=1,MAR1!$B$12+MAR1!$D$12*M147,MAR1!$C$12+MAR1!$E$12*M147)</f>
        <v/>
      </c>
      <c r="Q147" s="12">
        <f>MAR1!$B$7+MAR1!$C$7*COS(2*PI()*B147/365)+MAR1!$D$7*SIN(2*PI()*B147/365)+IF(E147=1,MAR1!$B$13+MAR1!$D$13*N147,MAR1!$C$13+MAR1!$E$13*N147)</f>
        <v/>
      </c>
      <c r="R147" s="12">
        <f>MAR1!$B$5+MAR1!$C$5*COS(2*PI()*B147/365)+MAR1!$D$5*SIN(2*PI()*B147/365)+INDEX(ChangeFactor!$F$6:$F$17,C147)+IF(G147=1,MAR1!$B$11+INDEX(ChangeFactor!$G$6:$G$17,C147)*MAR1!$D$11*L147,MAR1!$C$11+INDEX(ChangeFactor!$G$6:$G$17,C147)*MAR1!$E$11*L147)</f>
        <v/>
      </c>
    </row>
    <row r="148">
      <c r="A148" s="6">
        <f>Data!U148</f>
        <v/>
      </c>
      <c r="B148" s="6">
        <f>MOD(A148-1,365)+1</f>
        <v/>
      </c>
      <c r="C148" s="6">
        <f>MATCH(B148,Markov!$C$6:$C$17,1)</f>
        <v/>
      </c>
      <c r="D148" s="16">
        <f>Data!V148</f>
        <v/>
      </c>
      <c r="E148" s="6">
        <f>IF(D148&lt;IF(E147=1,INDEX(Markov!$I$6:$I$17,C148),INDEX(Markov!$H$6:$H$17,C148)),1,0)</f>
        <v/>
      </c>
      <c r="F148" s="12">
        <f>IF(E148=1,GAMMA.INV(Data!W148,INDEX(Markov!$Q$6:$Q$17,C148),INDEX(Markov!$R$6:$R$17,C148)),0)</f>
        <v/>
      </c>
      <c r="G148" s="6">
        <f>IF(D148&lt;IF(G147=1,INDEX(ChangeFactor!$O$6:$O$17,C148),INDEX(ChangeFactor!$N$6:$N$17,C148)),1,0)</f>
        <v/>
      </c>
      <c r="H148" s="12">
        <f>IF(G148=1,GAMMA.INV(Data!W148,INDEX(ChangeFactor!$R$6:$R$17,C148),INDEX(ChangeFactor!$S$6:$S$17,C148)),0)</f>
        <v/>
      </c>
      <c r="I148" s="7">
        <f>NORM.S.INV(Data!X148)</f>
        <v/>
      </c>
      <c r="J148" s="7">
        <f>NORM.S.INV(Data!Y148)</f>
        <v/>
      </c>
      <c r="K148" s="7">
        <f>NORM.S.INV(Data!Z148)</f>
        <v/>
      </c>
      <c r="L148" s="7">
        <f>MAR1!$B$32*L147+MAR1!$C$32*M147+MAR1!$D$32*N147+MAR1!$B$42*I148+MAR1!$C$42*J148+MAR1!$D$42*K148</f>
        <v/>
      </c>
      <c r="M148" s="7">
        <f>MAR1!$B$33*L147+MAR1!$C$33*M147+MAR1!$D$33*N147+MAR1!$B$43*I148+MAR1!$C$43*J148+MAR1!$D$43*K148</f>
        <v/>
      </c>
      <c r="N148" s="7">
        <f>MAR1!$B$34*L147+MAR1!$C$34*M147+MAR1!$D$34*N147+MAR1!$B$44*I148+MAR1!$C$44*J148+MAR1!$D$44*K148</f>
        <v/>
      </c>
      <c r="O148" s="12">
        <f>MAR1!$B$5+MAR1!$C$5*COS(2*PI()*B148/365)+MAR1!$D$5*SIN(2*PI()*B148/365)+IF(E148=1,MAR1!$B$11+MAR1!$D$11*L148,MAR1!$C$11+MAR1!$E$11*L148)</f>
        <v/>
      </c>
      <c r="P148" s="12">
        <f>MAR1!$B$6+MAR1!$C$6*COS(2*PI()*B148/365)+MAR1!$D$6*SIN(2*PI()*B148/365)+IF(E148=1,MAR1!$B$12+MAR1!$D$12*M148,MAR1!$C$12+MAR1!$E$12*M148)</f>
        <v/>
      </c>
      <c r="Q148" s="12">
        <f>MAR1!$B$7+MAR1!$C$7*COS(2*PI()*B148/365)+MAR1!$D$7*SIN(2*PI()*B148/365)+IF(E148=1,MAR1!$B$13+MAR1!$D$13*N148,MAR1!$C$13+MAR1!$E$13*N148)</f>
        <v/>
      </c>
      <c r="R148" s="12">
        <f>MAR1!$B$5+MAR1!$C$5*COS(2*PI()*B148/365)+MAR1!$D$5*SIN(2*PI()*B148/365)+INDEX(ChangeFactor!$F$6:$F$17,C148)+IF(G148=1,MAR1!$B$11+INDEX(ChangeFactor!$G$6:$G$17,C148)*MAR1!$D$11*L148,MAR1!$C$11+INDEX(ChangeFactor!$G$6:$G$17,C148)*MAR1!$E$11*L148)</f>
        <v/>
      </c>
    </row>
    <row r="149">
      <c r="A149" s="6">
        <f>Data!U149</f>
        <v/>
      </c>
      <c r="B149" s="6">
        <f>MOD(A149-1,365)+1</f>
        <v/>
      </c>
      <c r="C149" s="6">
        <f>MATCH(B149,Markov!$C$6:$C$17,1)</f>
        <v/>
      </c>
      <c r="D149" s="16">
        <f>Data!V149</f>
        <v/>
      </c>
      <c r="E149" s="6">
        <f>IF(D149&lt;IF(E148=1,INDEX(Markov!$I$6:$I$17,C149),INDEX(Markov!$H$6:$H$17,C149)),1,0)</f>
        <v/>
      </c>
      <c r="F149" s="12">
        <f>IF(E149=1,GAMMA.INV(Data!W149,INDEX(Markov!$Q$6:$Q$17,C149),INDEX(Markov!$R$6:$R$17,C149)),0)</f>
        <v/>
      </c>
      <c r="G149" s="6">
        <f>IF(D149&lt;IF(G148=1,INDEX(ChangeFactor!$O$6:$O$17,C149),INDEX(ChangeFactor!$N$6:$N$17,C149)),1,0)</f>
        <v/>
      </c>
      <c r="H149" s="12">
        <f>IF(G149=1,GAMMA.INV(Data!W149,INDEX(ChangeFactor!$R$6:$R$17,C149),INDEX(ChangeFactor!$S$6:$S$17,C149)),0)</f>
        <v/>
      </c>
      <c r="I149" s="7">
        <f>NORM.S.INV(Data!X149)</f>
        <v/>
      </c>
      <c r="J149" s="7">
        <f>NORM.S.INV(Data!Y149)</f>
        <v/>
      </c>
      <c r="K149" s="7">
        <f>NORM.S.INV(Data!Z149)</f>
        <v/>
      </c>
      <c r="L149" s="7">
        <f>MAR1!$B$32*L148+MAR1!$C$32*M148+MAR1!$D$32*N148+MAR1!$B$42*I149+MAR1!$C$42*J149+MAR1!$D$42*K149</f>
        <v/>
      </c>
      <c r="M149" s="7">
        <f>MAR1!$B$33*L148+MAR1!$C$33*M148+MAR1!$D$33*N148+MAR1!$B$43*I149+MAR1!$C$43*J149+MAR1!$D$43*K149</f>
        <v/>
      </c>
      <c r="N149" s="7">
        <f>MAR1!$B$34*L148+MAR1!$C$34*M148+MAR1!$D$34*N148+MAR1!$B$44*I149+MAR1!$C$44*J149+MAR1!$D$44*K149</f>
        <v/>
      </c>
      <c r="O149" s="12">
        <f>MAR1!$B$5+MAR1!$C$5*COS(2*PI()*B149/365)+MAR1!$D$5*SIN(2*PI()*B149/365)+IF(E149=1,MAR1!$B$11+MAR1!$D$11*L149,MAR1!$C$11+MAR1!$E$11*L149)</f>
        <v/>
      </c>
      <c r="P149" s="12">
        <f>MAR1!$B$6+MAR1!$C$6*COS(2*PI()*B149/365)+MAR1!$D$6*SIN(2*PI()*B149/365)+IF(E149=1,MAR1!$B$12+MAR1!$D$12*M149,MAR1!$C$12+MAR1!$E$12*M149)</f>
        <v/>
      </c>
      <c r="Q149" s="12">
        <f>MAR1!$B$7+MAR1!$C$7*COS(2*PI()*B149/365)+MAR1!$D$7*SIN(2*PI()*B149/365)+IF(E149=1,MAR1!$B$13+MAR1!$D$13*N149,MAR1!$C$13+MAR1!$E$13*N149)</f>
        <v/>
      </c>
      <c r="R149" s="12">
        <f>MAR1!$B$5+MAR1!$C$5*COS(2*PI()*B149/365)+MAR1!$D$5*SIN(2*PI()*B149/365)+INDEX(ChangeFactor!$F$6:$F$17,C149)+IF(G149=1,MAR1!$B$11+INDEX(ChangeFactor!$G$6:$G$17,C149)*MAR1!$D$11*L149,MAR1!$C$11+INDEX(ChangeFactor!$G$6:$G$17,C149)*MAR1!$E$11*L149)</f>
        <v/>
      </c>
    </row>
    <row r="150">
      <c r="A150" s="6">
        <f>Data!U150</f>
        <v/>
      </c>
      <c r="B150" s="6">
        <f>MOD(A150-1,365)+1</f>
        <v/>
      </c>
      <c r="C150" s="6">
        <f>MATCH(B150,Markov!$C$6:$C$17,1)</f>
        <v/>
      </c>
      <c r="D150" s="16">
        <f>Data!V150</f>
        <v/>
      </c>
      <c r="E150" s="6">
        <f>IF(D150&lt;IF(E149=1,INDEX(Markov!$I$6:$I$17,C150),INDEX(Markov!$H$6:$H$17,C150)),1,0)</f>
        <v/>
      </c>
      <c r="F150" s="12">
        <f>IF(E150=1,GAMMA.INV(Data!W150,INDEX(Markov!$Q$6:$Q$17,C150),INDEX(Markov!$R$6:$R$17,C150)),0)</f>
        <v/>
      </c>
      <c r="G150" s="6">
        <f>IF(D150&lt;IF(G149=1,INDEX(ChangeFactor!$O$6:$O$17,C150),INDEX(ChangeFactor!$N$6:$N$17,C150)),1,0)</f>
        <v/>
      </c>
      <c r="H150" s="12">
        <f>IF(G150=1,GAMMA.INV(Data!W150,INDEX(ChangeFactor!$R$6:$R$17,C150),INDEX(ChangeFactor!$S$6:$S$17,C150)),0)</f>
        <v/>
      </c>
      <c r="I150" s="7">
        <f>NORM.S.INV(Data!X150)</f>
        <v/>
      </c>
      <c r="J150" s="7">
        <f>NORM.S.INV(Data!Y150)</f>
        <v/>
      </c>
      <c r="K150" s="7">
        <f>NORM.S.INV(Data!Z150)</f>
        <v/>
      </c>
      <c r="L150" s="7">
        <f>MAR1!$B$32*L149+MAR1!$C$32*M149+MAR1!$D$32*N149+MAR1!$B$42*I150+MAR1!$C$42*J150+MAR1!$D$42*K150</f>
        <v/>
      </c>
      <c r="M150" s="7">
        <f>MAR1!$B$33*L149+MAR1!$C$33*M149+MAR1!$D$33*N149+MAR1!$B$43*I150+MAR1!$C$43*J150+MAR1!$D$43*K150</f>
        <v/>
      </c>
      <c r="N150" s="7">
        <f>MAR1!$B$34*L149+MAR1!$C$34*M149+MAR1!$D$34*N149+MAR1!$B$44*I150+MAR1!$C$44*J150+MAR1!$D$44*K150</f>
        <v/>
      </c>
      <c r="O150" s="12">
        <f>MAR1!$B$5+MAR1!$C$5*COS(2*PI()*B150/365)+MAR1!$D$5*SIN(2*PI()*B150/365)+IF(E150=1,MAR1!$B$11+MAR1!$D$11*L150,MAR1!$C$11+MAR1!$E$11*L150)</f>
        <v/>
      </c>
      <c r="P150" s="12">
        <f>MAR1!$B$6+MAR1!$C$6*COS(2*PI()*B150/365)+MAR1!$D$6*SIN(2*PI()*B150/365)+IF(E150=1,MAR1!$B$12+MAR1!$D$12*M150,MAR1!$C$12+MAR1!$E$12*M150)</f>
        <v/>
      </c>
      <c r="Q150" s="12">
        <f>MAR1!$B$7+MAR1!$C$7*COS(2*PI()*B150/365)+MAR1!$D$7*SIN(2*PI()*B150/365)+IF(E150=1,MAR1!$B$13+MAR1!$D$13*N150,MAR1!$C$13+MAR1!$E$13*N150)</f>
        <v/>
      </c>
      <c r="R150" s="12">
        <f>MAR1!$B$5+MAR1!$C$5*COS(2*PI()*B150/365)+MAR1!$D$5*SIN(2*PI()*B150/365)+INDEX(ChangeFactor!$F$6:$F$17,C150)+IF(G150=1,MAR1!$B$11+INDEX(ChangeFactor!$G$6:$G$17,C150)*MAR1!$D$11*L150,MAR1!$C$11+INDEX(ChangeFactor!$G$6:$G$17,C150)*MAR1!$E$11*L150)</f>
        <v/>
      </c>
    </row>
    <row r="151">
      <c r="A151" s="6">
        <f>Data!U151</f>
        <v/>
      </c>
      <c r="B151" s="6">
        <f>MOD(A151-1,365)+1</f>
        <v/>
      </c>
      <c r="C151" s="6">
        <f>MATCH(B151,Markov!$C$6:$C$17,1)</f>
        <v/>
      </c>
      <c r="D151" s="16">
        <f>Data!V151</f>
        <v/>
      </c>
      <c r="E151" s="6">
        <f>IF(D151&lt;IF(E150=1,INDEX(Markov!$I$6:$I$17,C151),INDEX(Markov!$H$6:$H$17,C151)),1,0)</f>
        <v/>
      </c>
      <c r="F151" s="12">
        <f>IF(E151=1,GAMMA.INV(Data!W151,INDEX(Markov!$Q$6:$Q$17,C151),INDEX(Markov!$R$6:$R$17,C151)),0)</f>
        <v/>
      </c>
      <c r="G151" s="6">
        <f>IF(D151&lt;IF(G150=1,INDEX(ChangeFactor!$O$6:$O$17,C151),INDEX(ChangeFactor!$N$6:$N$17,C151)),1,0)</f>
        <v/>
      </c>
      <c r="H151" s="12">
        <f>IF(G151=1,GAMMA.INV(Data!W151,INDEX(ChangeFactor!$R$6:$R$17,C151),INDEX(ChangeFactor!$S$6:$S$17,C151)),0)</f>
        <v/>
      </c>
      <c r="I151" s="7">
        <f>NORM.S.INV(Data!X151)</f>
        <v/>
      </c>
      <c r="J151" s="7">
        <f>NORM.S.INV(Data!Y151)</f>
        <v/>
      </c>
      <c r="K151" s="7">
        <f>NORM.S.INV(Data!Z151)</f>
        <v/>
      </c>
      <c r="L151" s="7">
        <f>MAR1!$B$32*L150+MAR1!$C$32*M150+MAR1!$D$32*N150+MAR1!$B$42*I151+MAR1!$C$42*J151+MAR1!$D$42*K151</f>
        <v/>
      </c>
      <c r="M151" s="7">
        <f>MAR1!$B$33*L150+MAR1!$C$33*M150+MAR1!$D$33*N150+MAR1!$B$43*I151+MAR1!$C$43*J151+MAR1!$D$43*K151</f>
        <v/>
      </c>
      <c r="N151" s="7">
        <f>MAR1!$B$34*L150+MAR1!$C$34*M150+MAR1!$D$34*N150+MAR1!$B$44*I151+MAR1!$C$44*J151+MAR1!$D$44*K151</f>
        <v/>
      </c>
      <c r="O151" s="12">
        <f>MAR1!$B$5+MAR1!$C$5*COS(2*PI()*B151/365)+MAR1!$D$5*SIN(2*PI()*B151/365)+IF(E151=1,MAR1!$B$11+MAR1!$D$11*L151,MAR1!$C$11+MAR1!$E$11*L151)</f>
        <v/>
      </c>
      <c r="P151" s="12">
        <f>MAR1!$B$6+MAR1!$C$6*COS(2*PI()*B151/365)+MAR1!$D$6*SIN(2*PI()*B151/365)+IF(E151=1,MAR1!$B$12+MAR1!$D$12*M151,MAR1!$C$12+MAR1!$E$12*M151)</f>
        <v/>
      </c>
      <c r="Q151" s="12">
        <f>MAR1!$B$7+MAR1!$C$7*COS(2*PI()*B151/365)+MAR1!$D$7*SIN(2*PI()*B151/365)+IF(E151=1,MAR1!$B$13+MAR1!$D$13*N151,MAR1!$C$13+MAR1!$E$13*N151)</f>
        <v/>
      </c>
      <c r="R151" s="12">
        <f>MAR1!$B$5+MAR1!$C$5*COS(2*PI()*B151/365)+MAR1!$D$5*SIN(2*PI()*B151/365)+INDEX(ChangeFactor!$F$6:$F$17,C151)+IF(G151=1,MAR1!$B$11+INDEX(ChangeFactor!$G$6:$G$17,C151)*MAR1!$D$11*L151,MAR1!$C$11+INDEX(ChangeFactor!$G$6:$G$17,C151)*MAR1!$E$11*L151)</f>
        <v/>
      </c>
    </row>
    <row r="152">
      <c r="A152" s="6">
        <f>Data!U152</f>
        <v/>
      </c>
      <c r="B152" s="6">
        <f>MOD(A152-1,365)+1</f>
        <v/>
      </c>
      <c r="C152" s="6">
        <f>MATCH(B152,Markov!$C$6:$C$17,1)</f>
        <v/>
      </c>
      <c r="D152" s="16">
        <f>Data!V152</f>
        <v/>
      </c>
      <c r="E152" s="6">
        <f>IF(D152&lt;IF(E151=1,INDEX(Markov!$I$6:$I$17,C152),INDEX(Markov!$H$6:$H$17,C152)),1,0)</f>
        <v/>
      </c>
      <c r="F152" s="12">
        <f>IF(E152=1,GAMMA.INV(Data!W152,INDEX(Markov!$Q$6:$Q$17,C152),INDEX(Markov!$R$6:$R$17,C152)),0)</f>
        <v/>
      </c>
      <c r="G152" s="6">
        <f>IF(D152&lt;IF(G151=1,INDEX(ChangeFactor!$O$6:$O$17,C152),INDEX(ChangeFactor!$N$6:$N$17,C152)),1,0)</f>
        <v/>
      </c>
      <c r="H152" s="12">
        <f>IF(G152=1,GAMMA.INV(Data!W152,INDEX(ChangeFactor!$R$6:$R$17,C152),INDEX(ChangeFactor!$S$6:$S$17,C152)),0)</f>
        <v/>
      </c>
      <c r="I152" s="7">
        <f>NORM.S.INV(Data!X152)</f>
        <v/>
      </c>
      <c r="J152" s="7">
        <f>NORM.S.INV(Data!Y152)</f>
        <v/>
      </c>
      <c r="K152" s="7">
        <f>NORM.S.INV(Data!Z152)</f>
        <v/>
      </c>
      <c r="L152" s="7">
        <f>MAR1!$B$32*L151+MAR1!$C$32*M151+MAR1!$D$32*N151+MAR1!$B$42*I152+MAR1!$C$42*J152+MAR1!$D$42*K152</f>
        <v/>
      </c>
      <c r="M152" s="7">
        <f>MAR1!$B$33*L151+MAR1!$C$33*M151+MAR1!$D$33*N151+MAR1!$B$43*I152+MAR1!$C$43*J152+MAR1!$D$43*K152</f>
        <v/>
      </c>
      <c r="N152" s="7">
        <f>MAR1!$B$34*L151+MAR1!$C$34*M151+MAR1!$D$34*N151+MAR1!$B$44*I152+MAR1!$C$44*J152+MAR1!$D$44*K152</f>
        <v/>
      </c>
      <c r="O152" s="12">
        <f>MAR1!$B$5+MAR1!$C$5*COS(2*PI()*B152/365)+MAR1!$D$5*SIN(2*PI()*B152/365)+IF(E152=1,MAR1!$B$11+MAR1!$D$11*L152,MAR1!$C$11+MAR1!$E$11*L152)</f>
        <v/>
      </c>
      <c r="P152" s="12">
        <f>MAR1!$B$6+MAR1!$C$6*COS(2*PI()*B152/365)+MAR1!$D$6*SIN(2*PI()*B152/365)+IF(E152=1,MAR1!$B$12+MAR1!$D$12*M152,MAR1!$C$12+MAR1!$E$12*M152)</f>
        <v/>
      </c>
      <c r="Q152" s="12">
        <f>MAR1!$B$7+MAR1!$C$7*COS(2*PI()*B152/365)+MAR1!$D$7*SIN(2*PI()*B152/365)+IF(E152=1,MAR1!$B$13+MAR1!$D$13*N152,MAR1!$C$13+MAR1!$E$13*N152)</f>
        <v/>
      </c>
      <c r="R152" s="12">
        <f>MAR1!$B$5+MAR1!$C$5*COS(2*PI()*B152/365)+MAR1!$D$5*SIN(2*PI()*B152/365)+INDEX(ChangeFactor!$F$6:$F$17,C152)+IF(G152=1,MAR1!$B$11+INDEX(ChangeFactor!$G$6:$G$17,C152)*MAR1!$D$11*L152,MAR1!$C$11+INDEX(ChangeFactor!$G$6:$G$17,C152)*MAR1!$E$11*L152)</f>
        <v/>
      </c>
    </row>
    <row r="153">
      <c r="A153" s="6">
        <f>Data!U153</f>
        <v/>
      </c>
      <c r="B153" s="6">
        <f>MOD(A153-1,365)+1</f>
        <v/>
      </c>
      <c r="C153" s="6">
        <f>MATCH(B153,Markov!$C$6:$C$17,1)</f>
        <v/>
      </c>
      <c r="D153" s="16">
        <f>Data!V153</f>
        <v/>
      </c>
      <c r="E153" s="6">
        <f>IF(D153&lt;IF(E152=1,INDEX(Markov!$I$6:$I$17,C153),INDEX(Markov!$H$6:$H$17,C153)),1,0)</f>
        <v/>
      </c>
      <c r="F153" s="12">
        <f>IF(E153=1,GAMMA.INV(Data!W153,INDEX(Markov!$Q$6:$Q$17,C153),INDEX(Markov!$R$6:$R$17,C153)),0)</f>
        <v/>
      </c>
      <c r="G153" s="6">
        <f>IF(D153&lt;IF(G152=1,INDEX(ChangeFactor!$O$6:$O$17,C153),INDEX(ChangeFactor!$N$6:$N$17,C153)),1,0)</f>
        <v/>
      </c>
      <c r="H153" s="12">
        <f>IF(G153=1,GAMMA.INV(Data!W153,INDEX(ChangeFactor!$R$6:$R$17,C153),INDEX(ChangeFactor!$S$6:$S$17,C153)),0)</f>
        <v/>
      </c>
      <c r="I153" s="7">
        <f>NORM.S.INV(Data!X153)</f>
        <v/>
      </c>
      <c r="J153" s="7">
        <f>NORM.S.INV(Data!Y153)</f>
        <v/>
      </c>
      <c r="K153" s="7">
        <f>NORM.S.INV(Data!Z153)</f>
        <v/>
      </c>
      <c r="L153" s="7">
        <f>MAR1!$B$32*L152+MAR1!$C$32*M152+MAR1!$D$32*N152+MAR1!$B$42*I153+MAR1!$C$42*J153+MAR1!$D$42*K153</f>
        <v/>
      </c>
      <c r="M153" s="7">
        <f>MAR1!$B$33*L152+MAR1!$C$33*M152+MAR1!$D$33*N152+MAR1!$B$43*I153+MAR1!$C$43*J153+MAR1!$D$43*K153</f>
        <v/>
      </c>
      <c r="N153" s="7">
        <f>MAR1!$B$34*L152+MAR1!$C$34*M152+MAR1!$D$34*N152+MAR1!$B$44*I153+MAR1!$C$44*J153+MAR1!$D$44*K153</f>
        <v/>
      </c>
      <c r="O153" s="12">
        <f>MAR1!$B$5+MAR1!$C$5*COS(2*PI()*B153/365)+MAR1!$D$5*SIN(2*PI()*B153/365)+IF(E153=1,MAR1!$B$11+MAR1!$D$11*L153,MAR1!$C$11+MAR1!$E$11*L153)</f>
        <v/>
      </c>
      <c r="P153" s="12">
        <f>MAR1!$B$6+MAR1!$C$6*COS(2*PI()*B153/365)+MAR1!$D$6*SIN(2*PI()*B153/365)+IF(E153=1,MAR1!$B$12+MAR1!$D$12*M153,MAR1!$C$12+MAR1!$E$12*M153)</f>
        <v/>
      </c>
      <c r="Q153" s="12">
        <f>MAR1!$B$7+MAR1!$C$7*COS(2*PI()*B153/365)+MAR1!$D$7*SIN(2*PI()*B153/365)+IF(E153=1,MAR1!$B$13+MAR1!$D$13*N153,MAR1!$C$13+MAR1!$E$13*N153)</f>
        <v/>
      </c>
      <c r="R153" s="12">
        <f>MAR1!$B$5+MAR1!$C$5*COS(2*PI()*B153/365)+MAR1!$D$5*SIN(2*PI()*B153/365)+INDEX(ChangeFactor!$F$6:$F$17,C153)+IF(G153=1,MAR1!$B$11+INDEX(ChangeFactor!$G$6:$G$17,C153)*MAR1!$D$11*L153,MAR1!$C$11+INDEX(ChangeFactor!$G$6:$G$17,C153)*MAR1!$E$11*L153)</f>
        <v/>
      </c>
    </row>
    <row r="154">
      <c r="A154" s="6">
        <f>Data!U154</f>
        <v/>
      </c>
      <c r="B154" s="6">
        <f>MOD(A154-1,365)+1</f>
        <v/>
      </c>
      <c r="C154" s="6">
        <f>MATCH(B154,Markov!$C$6:$C$17,1)</f>
        <v/>
      </c>
      <c r="D154" s="16">
        <f>Data!V154</f>
        <v/>
      </c>
      <c r="E154" s="6">
        <f>IF(D154&lt;IF(E153=1,INDEX(Markov!$I$6:$I$17,C154),INDEX(Markov!$H$6:$H$17,C154)),1,0)</f>
        <v/>
      </c>
      <c r="F154" s="12">
        <f>IF(E154=1,GAMMA.INV(Data!W154,INDEX(Markov!$Q$6:$Q$17,C154),INDEX(Markov!$R$6:$R$17,C154)),0)</f>
        <v/>
      </c>
      <c r="G154" s="6">
        <f>IF(D154&lt;IF(G153=1,INDEX(ChangeFactor!$O$6:$O$17,C154),INDEX(ChangeFactor!$N$6:$N$17,C154)),1,0)</f>
        <v/>
      </c>
      <c r="H154" s="12">
        <f>IF(G154=1,GAMMA.INV(Data!W154,INDEX(ChangeFactor!$R$6:$R$17,C154),INDEX(ChangeFactor!$S$6:$S$17,C154)),0)</f>
        <v/>
      </c>
      <c r="I154" s="7">
        <f>NORM.S.INV(Data!X154)</f>
        <v/>
      </c>
      <c r="J154" s="7">
        <f>NORM.S.INV(Data!Y154)</f>
        <v/>
      </c>
      <c r="K154" s="7">
        <f>NORM.S.INV(Data!Z154)</f>
        <v/>
      </c>
      <c r="L154" s="7">
        <f>MAR1!$B$32*L153+MAR1!$C$32*M153+MAR1!$D$32*N153+MAR1!$B$42*I154+MAR1!$C$42*J154+MAR1!$D$42*K154</f>
        <v/>
      </c>
      <c r="M154" s="7">
        <f>MAR1!$B$33*L153+MAR1!$C$33*M153+MAR1!$D$33*N153+MAR1!$B$43*I154+MAR1!$C$43*J154+MAR1!$D$43*K154</f>
        <v/>
      </c>
      <c r="N154" s="7">
        <f>MAR1!$B$34*L153+MAR1!$C$34*M153+MAR1!$D$34*N153+MAR1!$B$44*I154+MAR1!$C$44*J154+MAR1!$D$44*K154</f>
        <v/>
      </c>
      <c r="O154" s="12">
        <f>MAR1!$B$5+MAR1!$C$5*COS(2*PI()*B154/365)+MAR1!$D$5*SIN(2*PI()*B154/365)+IF(E154=1,MAR1!$B$11+MAR1!$D$11*L154,MAR1!$C$11+MAR1!$E$11*L154)</f>
        <v/>
      </c>
      <c r="P154" s="12">
        <f>MAR1!$B$6+MAR1!$C$6*COS(2*PI()*B154/365)+MAR1!$D$6*SIN(2*PI()*B154/365)+IF(E154=1,MAR1!$B$12+MAR1!$D$12*M154,MAR1!$C$12+MAR1!$E$12*M154)</f>
        <v/>
      </c>
      <c r="Q154" s="12">
        <f>MAR1!$B$7+MAR1!$C$7*COS(2*PI()*B154/365)+MAR1!$D$7*SIN(2*PI()*B154/365)+IF(E154=1,MAR1!$B$13+MAR1!$D$13*N154,MAR1!$C$13+MAR1!$E$13*N154)</f>
        <v/>
      </c>
      <c r="R154" s="12">
        <f>MAR1!$B$5+MAR1!$C$5*COS(2*PI()*B154/365)+MAR1!$D$5*SIN(2*PI()*B154/365)+INDEX(ChangeFactor!$F$6:$F$17,C154)+IF(G154=1,MAR1!$B$11+INDEX(ChangeFactor!$G$6:$G$17,C154)*MAR1!$D$11*L154,MAR1!$C$11+INDEX(ChangeFactor!$G$6:$G$17,C154)*MAR1!$E$11*L154)</f>
        <v/>
      </c>
    </row>
    <row r="155">
      <c r="A155" s="6">
        <f>Data!U155</f>
        <v/>
      </c>
      <c r="B155" s="6">
        <f>MOD(A155-1,365)+1</f>
        <v/>
      </c>
      <c r="C155" s="6">
        <f>MATCH(B155,Markov!$C$6:$C$17,1)</f>
        <v/>
      </c>
      <c r="D155" s="16">
        <f>Data!V155</f>
        <v/>
      </c>
      <c r="E155" s="6">
        <f>IF(D155&lt;IF(E154=1,INDEX(Markov!$I$6:$I$17,C155),INDEX(Markov!$H$6:$H$17,C155)),1,0)</f>
        <v/>
      </c>
      <c r="F155" s="12">
        <f>IF(E155=1,GAMMA.INV(Data!W155,INDEX(Markov!$Q$6:$Q$17,C155),INDEX(Markov!$R$6:$R$17,C155)),0)</f>
        <v/>
      </c>
      <c r="G155" s="6">
        <f>IF(D155&lt;IF(G154=1,INDEX(ChangeFactor!$O$6:$O$17,C155),INDEX(ChangeFactor!$N$6:$N$17,C155)),1,0)</f>
        <v/>
      </c>
      <c r="H155" s="12">
        <f>IF(G155=1,GAMMA.INV(Data!W155,INDEX(ChangeFactor!$R$6:$R$17,C155),INDEX(ChangeFactor!$S$6:$S$17,C155)),0)</f>
        <v/>
      </c>
      <c r="I155" s="7">
        <f>NORM.S.INV(Data!X155)</f>
        <v/>
      </c>
      <c r="J155" s="7">
        <f>NORM.S.INV(Data!Y155)</f>
        <v/>
      </c>
      <c r="K155" s="7">
        <f>NORM.S.INV(Data!Z155)</f>
        <v/>
      </c>
      <c r="L155" s="7">
        <f>MAR1!$B$32*L154+MAR1!$C$32*M154+MAR1!$D$32*N154+MAR1!$B$42*I155+MAR1!$C$42*J155+MAR1!$D$42*K155</f>
        <v/>
      </c>
      <c r="M155" s="7">
        <f>MAR1!$B$33*L154+MAR1!$C$33*M154+MAR1!$D$33*N154+MAR1!$B$43*I155+MAR1!$C$43*J155+MAR1!$D$43*K155</f>
        <v/>
      </c>
      <c r="N155" s="7">
        <f>MAR1!$B$34*L154+MAR1!$C$34*M154+MAR1!$D$34*N154+MAR1!$B$44*I155+MAR1!$C$44*J155+MAR1!$D$44*K155</f>
        <v/>
      </c>
      <c r="O155" s="12">
        <f>MAR1!$B$5+MAR1!$C$5*COS(2*PI()*B155/365)+MAR1!$D$5*SIN(2*PI()*B155/365)+IF(E155=1,MAR1!$B$11+MAR1!$D$11*L155,MAR1!$C$11+MAR1!$E$11*L155)</f>
        <v/>
      </c>
      <c r="P155" s="12">
        <f>MAR1!$B$6+MAR1!$C$6*COS(2*PI()*B155/365)+MAR1!$D$6*SIN(2*PI()*B155/365)+IF(E155=1,MAR1!$B$12+MAR1!$D$12*M155,MAR1!$C$12+MAR1!$E$12*M155)</f>
        <v/>
      </c>
      <c r="Q155" s="12">
        <f>MAR1!$B$7+MAR1!$C$7*COS(2*PI()*B155/365)+MAR1!$D$7*SIN(2*PI()*B155/365)+IF(E155=1,MAR1!$B$13+MAR1!$D$13*N155,MAR1!$C$13+MAR1!$E$13*N155)</f>
        <v/>
      </c>
      <c r="R155" s="12">
        <f>MAR1!$B$5+MAR1!$C$5*COS(2*PI()*B155/365)+MAR1!$D$5*SIN(2*PI()*B155/365)+INDEX(ChangeFactor!$F$6:$F$17,C155)+IF(G155=1,MAR1!$B$11+INDEX(ChangeFactor!$G$6:$G$17,C155)*MAR1!$D$11*L155,MAR1!$C$11+INDEX(ChangeFactor!$G$6:$G$17,C155)*MAR1!$E$11*L155)</f>
        <v/>
      </c>
    </row>
    <row r="156">
      <c r="A156" s="6">
        <f>Data!U156</f>
        <v/>
      </c>
      <c r="B156" s="6">
        <f>MOD(A156-1,365)+1</f>
        <v/>
      </c>
      <c r="C156" s="6">
        <f>MATCH(B156,Markov!$C$6:$C$17,1)</f>
        <v/>
      </c>
      <c r="D156" s="16">
        <f>Data!V156</f>
        <v/>
      </c>
      <c r="E156" s="6">
        <f>IF(D156&lt;IF(E155=1,INDEX(Markov!$I$6:$I$17,C156),INDEX(Markov!$H$6:$H$17,C156)),1,0)</f>
        <v/>
      </c>
      <c r="F156" s="12">
        <f>IF(E156=1,GAMMA.INV(Data!W156,INDEX(Markov!$Q$6:$Q$17,C156),INDEX(Markov!$R$6:$R$17,C156)),0)</f>
        <v/>
      </c>
      <c r="G156" s="6">
        <f>IF(D156&lt;IF(G155=1,INDEX(ChangeFactor!$O$6:$O$17,C156),INDEX(ChangeFactor!$N$6:$N$17,C156)),1,0)</f>
        <v/>
      </c>
      <c r="H156" s="12">
        <f>IF(G156=1,GAMMA.INV(Data!W156,INDEX(ChangeFactor!$R$6:$R$17,C156),INDEX(ChangeFactor!$S$6:$S$17,C156)),0)</f>
        <v/>
      </c>
      <c r="I156" s="7">
        <f>NORM.S.INV(Data!X156)</f>
        <v/>
      </c>
      <c r="J156" s="7">
        <f>NORM.S.INV(Data!Y156)</f>
        <v/>
      </c>
      <c r="K156" s="7">
        <f>NORM.S.INV(Data!Z156)</f>
        <v/>
      </c>
      <c r="L156" s="7">
        <f>MAR1!$B$32*L155+MAR1!$C$32*M155+MAR1!$D$32*N155+MAR1!$B$42*I156+MAR1!$C$42*J156+MAR1!$D$42*K156</f>
        <v/>
      </c>
      <c r="M156" s="7">
        <f>MAR1!$B$33*L155+MAR1!$C$33*M155+MAR1!$D$33*N155+MAR1!$B$43*I156+MAR1!$C$43*J156+MAR1!$D$43*K156</f>
        <v/>
      </c>
      <c r="N156" s="7">
        <f>MAR1!$B$34*L155+MAR1!$C$34*M155+MAR1!$D$34*N155+MAR1!$B$44*I156+MAR1!$C$44*J156+MAR1!$D$44*K156</f>
        <v/>
      </c>
      <c r="O156" s="12">
        <f>MAR1!$B$5+MAR1!$C$5*COS(2*PI()*B156/365)+MAR1!$D$5*SIN(2*PI()*B156/365)+IF(E156=1,MAR1!$B$11+MAR1!$D$11*L156,MAR1!$C$11+MAR1!$E$11*L156)</f>
        <v/>
      </c>
      <c r="P156" s="12">
        <f>MAR1!$B$6+MAR1!$C$6*COS(2*PI()*B156/365)+MAR1!$D$6*SIN(2*PI()*B156/365)+IF(E156=1,MAR1!$B$12+MAR1!$D$12*M156,MAR1!$C$12+MAR1!$E$12*M156)</f>
        <v/>
      </c>
      <c r="Q156" s="12">
        <f>MAR1!$B$7+MAR1!$C$7*COS(2*PI()*B156/365)+MAR1!$D$7*SIN(2*PI()*B156/365)+IF(E156=1,MAR1!$B$13+MAR1!$D$13*N156,MAR1!$C$13+MAR1!$E$13*N156)</f>
        <v/>
      </c>
      <c r="R156" s="12">
        <f>MAR1!$B$5+MAR1!$C$5*COS(2*PI()*B156/365)+MAR1!$D$5*SIN(2*PI()*B156/365)+INDEX(ChangeFactor!$F$6:$F$17,C156)+IF(G156=1,MAR1!$B$11+INDEX(ChangeFactor!$G$6:$G$17,C156)*MAR1!$D$11*L156,MAR1!$C$11+INDEX(ChangeFactor!$G$6:$G$17,C156)*MAR1!$E$11*L156)</f>
        <v/>
      </c>
    </row>
    <row r="157">
      <c r="A157" s="6">
        <f>Data!U157</f>
        <v/>
      </c>
      <c r="B157" s="6">
        <f>MOD(A157-1,365)+1</f>
        <v/>
      </c>
      <c r="C157" s="6">
        <f>MATCH(B157,Markov!$C$6:$C$17,1)</f>
        <v/>
      </c>
      <c r="D157" s="16">
        <f>Data!V157</f>
        <v/>
      </c>
      <c r="E157" s="6">
        <f>IF(D157&lt;IF(E156=1,INDEX(Markov!$I$6:$I$17,C157),INDEX(Markov!$H$6:$H$17,C157)),1,0)</f>
        <v/>
      </c>
      <c r="F157" s="12">
        <f>IF(E157=1,GAMMA.INV(Data!W157,INDEX(Markov!$Q$6:$Q$17,C157),INDEX(Markov!$R$6:$R$17,C157)),0)</f>
        <v/>
      </c>
      <c r="G157" s="6">
        <f>IF(D157&lt;IF(G156=1,INDEX(ChangeFactor!$O$6:$O$17,C157),INDEX(ChangeFactor!$N$6:$N$17,C157)),1,0)</f>
        <v/>
      </c>
      <c r="H157" s="12">
        <f>IF(G157=1,GAMMA.INV(Data!W157,INDEX(ChangeFactor!$R$6:$R$17,C157),INDEX(ChangeFactor!$S$6:$S$17,C157)),0)</f>
        <v/>
      </c>
      <c r="I157" s="7">
        <f>NORM.S.INV(Data!X157)</f>
        <v/>
      </c>
      <c r="J157" s="7">
        <f>NORM.S.INV(Data!Y157)</f>
        <v/>
      </c>
      <c r="K157" s="7">
        <f>NORM.S.INV(Data!Z157)</f>
        <v/>
      </c>
      <c r="L157" s="7">
        <f>MAR1!$B$32*L156+MAR1!$C$32*M156+MAR1!$D$32*N156+MAR1!$B$42*I157+MAR1!$C$42*J157+MAR1!$D$42*K157</f>
        <v/>
      </c>
      <c r="M157" s="7">
        <f>MAR1!$B$33*L156+MAR1!$C$33*M156+MAR1!$D$33*N156+MAR1!$B$43*I157+MAR1!$C$43*J157+MAR1!$D$43*K157</f>
        <v/>
      </c>
      <c r="N157" s="7">
        <f>MAR1!$B$34*L156+MAR1!$C$34*M156+MAR1!$D$34*N156+MAR1!$B$44*I157+MAR1!$C$44*J157+MAR1!$D$44*K157</f>
        <v/>
      </c>
      <c r="O157" s="12">
        <f>MAR1!$B$5+MAR1!$C$5*COS(2*PI()*B157/365)+MAR1!$D$5*SIN(2*PI()*B157/365)+IF(E157=1,MAR1!$B$11+MAR1!$D$11*L157,MAR1!$C$11+MAR1!$E$11*L157)</f>
        <v/>
      </c>
      <c r="P157" s="12">
        <f>MAR1!$B$6+MAR1!$C$6*COS(2*PI()*B157/365)+MAR1!$D$6*SIN(2*PI()*B157/365)+IF(E157=1,MAR1!$B$12+MAR1!$D$12*M157,MAR1!$C$12+MAR1!$E$12*M157)</f>
        <v/>
      </c>
      <c r="Q157" s="12">
        <f>MAR1!$B$7+MAR1!$C$7*COS(2*PI()*B157/365)+MAR1!$D$7*SIN(2*PI()*B157/365)+IF(E157=1,MAR1!$B$13+MAR1!$D$13*N157,MAR1!$C$13+MAR1!$E$13*N157)</f>
        <v/>
      </c>
      <c r="R157" s="12">
        <f>MAR1!$B$5+MAR1!$C$5*COS(2*PI()*B157/365)+MAR1!$D$5*SIN(2*PI()*B157/365)+INDEX(ChangeFactor!$F$6:$F$17,C157)+IF(G157=1,MAR1!$B$11+INDEX(ChangeFactor!$G$6:$G$17,C157)*MAR1!$D$11*L157,MAR1!$C$11+INDEX(ChangeFactor!$G$6:$G$17,C157)*MAR1!$E$11*L157)</f>
        <v/>
      </c>
    </row>
    <row r="158">
      <c r="A158" s="6">
        <f>Data!U158</f>
        <v/>
      </c>
      <c r="B158" s="6">
        <f>MOD(A158-1,365)+1</f>
        <v/>
      </c>
      <c r="C158" s="6">
        <f>MATCH(B158,Markov!$C$6:$C$17,1)</f>
        <v/>
      </c>
      <c r="D158" s="16">
        <f>Data!V158</f>
        <v/>
      </c>
      <c r="E158" s="6">
        <f>IF(D158&lt;IF(E157=1,INDEX(Markov!$I$6:$I$17,C158),INDEX(Markov!$H$6:$H$17,C158)),1,0)</f>
        <v/>
      </c>
      <c r="F158" s="12">
        <f>IF(E158=1,GAMMA.INV(Data!W158,INDEX(Markov!$Q$6:$Q$17,C158),INDEX(Markov!$R$6:$R$17,C158)),0)</f>
        <v/>
      </c>
      <c r="G158" s="6">
        <f>IF(D158&lt;IF(G157=1,INDEX(ChangeFactor!$O$6:$O$17,C158),INDEX(ChangeFactor!$N$6:$N$17,C158)),1,0)</f>
        <v/>
      </c>
      <c r="H158" s="12">
        <f>IF(G158=1,GAMMA.INV(Data!W158,INDEX(ChangeFactor!$R$6:$R$17,C158),INDEX(ChangeFactor!$S$6:$S$17,C158)),0)</f>
        <v/>
      </c>
      <c r="I158" s="7">
        <f>NORM.S.INV(Data!X158)</f>
        <v/>
      </c>
      <c r="J158" s="7">
        <f>NORM.S.INV(Data!Y158)</f>
        <v/>
      </c>
      <c r="K158" s="7">
        <f>NORM.S.INV(Data!Z158)</f>
        <v/>
      </c>
      <c r="L158" s="7">
        <f>MAR1!$B$32*L157+MAR1!$C$32*M157+MAR1!$D$32*N157+MAR1!$B$42*I158+MAR1!$C$42*J158+MAR1!$D$42*K158</f>
        <v/>
      </c>
      <c r="M158" s="7">
        <f>MAR1!$B$33*L157+MAR1!$C$33*M157+MAR1!$D$33*N157+MAR1!$B$43*I158+MAR1!$C$43*J158+MAR1!$D$43*K158</f>
        <v/>
      </c>
      <c r="N158" s="7">
        <f>MAR1!$B$34*L157+MAR1!$C$34*M157+MAR1!$D$34*N157+MAR1!$B$44*I158+MAR1!$C$44*J158+MAR1!$D$44*K158</f>
        <v/>
      </c>
      <c r="O158" s="12">
        <f>MAR1!$B$5+MAR1!$C$5*COS(2*PI()*B158/365)+MAR1!$D$5*SIN(2*PI()*B158/365)+IF(E158=1,MAR1!$B$11+MAR1!$D$11*L158,MAR1!$C$11+MAR1!$E$11*L158)</f>
        <v/>
      </c>
      <c r="P158" s="12">
        <f>MAR1!$B$6+MAR1!$C$6*COS(2*PI()*B158/365)+MAR1!$D$6*SIN(2*PI()*B158/365)+IF(E158=1,MAR1!$B$12+MAR1!$D$12*M158,MAR1!$C$12+MAR1!$E$12*M158)</f>
        <v/>
      </c>
      <c r="Q158" s="12">
        <f>MAR1!$B$7+MAR1!$C$7*COS(2*PI()*B158/365)+MAR1!$D$7*SIN(2*PI()*B158/365)+IF(E158=1,MAR1!$B$13+MAR1!$D$13*N158,MAR1!$C$13+MAR1!$E$13*N158)</f>
        <v/>
      </c>
      <c r="R158" s="12">
        <f>MAR1!$B$5+MAR1!$C$5*COS(2*PI()*B158/365)+MAR1!$D$5*SIN(2*PI()*B158/365)+INDEX(ChangeFactor!$F$6:$F$17,C158)+IF(G158=1,MAR1!$B$11+INDEX(ChangeFactor!$G$6:$G$17,C158)*MAR1!$D$11*L158,MAR1!$C$11+INDEX(ChangeFactor!$G$6:$G$17,C158)*MAR1!$E$11*L158)</f>
        <v/>
      </c>
    </row>
    <row r="159">
      <c r="A159" s="6">
        <f>Data!U159</f>
        <v/>
      </c>
      <c r="B159" s="6">
        <f>MOD(A159-1,365)+1</f>
        <v/>
      </c>
      <c r="C159" s="6">
        <f>MATCH(B159,Markov!$C$6:$C$17,1)</f>
        <v/>
      </c>
      <c r="D159" s="16">
        <f>Data!V159</f>
        <v/>
      </c>
      <c r="E159" s="6">
        <f>IF(D159&lt;IF(E158=1,INDEX(Markov!$I$6:$I$17,C159),INDEX(Markov!$H$6:$H$17,C159)),1,0)</f>
        <v/>
      </c>
      <c r="F159" s="12">
        <f>IF(E159=1,GAMMA.INV(Data!W159,INDEX(Markov!$Q$6:$Q$17,C159),INDEX(Markov!$R$6:$R$17,C159)),0)</f>
        <v/>
      </c>
      <c r="G159" s="6">
        <f>IF(D159&lt;IF(G158=1,INDEX(ChangeFactor!$O$6:$O$17,C159),INDEX(ChangeFactor!$N$6:$N$17,C159)),1,0)</f>
        <v/>
      </c>
      <c r="H159" s="12">
        <f>IF(G159=1,GAMMA.INV(Data!W159,INDEX(ChangeFactor!$R$6:$R$17,C159),INDEX(ChangeFactor!$S$6:$S$17,C159)),0)</f>
        <v/>
      </c>
      <c r="I159" s="7">
        <f>NORM.S.INV(Data!X159)</f>
        <v/>
      </c>
      <c r="J159" s="7">
        <f>NORM.S.INV(Data!Y159)</f>
        <v/>
      </c>
      <c r="K159" s="7">
        <f>NORM.S.INV(Data!Z159)</f>
        <v/>
      </c>
      <c r="L159" s="7">
        <f>MAR1!$B$32*L158+MAR1!$C$32*M158+MAR1!$D$32*N158+MAR1!$B$42*I159+MAR1!$C$42*J159+MAR1!$D$42*K159</f>
        <v/>
      </c>
      <c r="M159" s="7">
        <f>MAR1!$B$33*L158+MAR1!$C$33*M158+MAR1!$D$33*N158+MAR1!$B$43*I159+MAR1!$C$43*J159+MAR1!$D$43*K159</f>
        <v/>
      </c>
      <c r="N159" s="7">
        <f>MAR1!$B$34*L158+MAR1!$C$34*M158+MAR1!$D$34*N158+MAR1!$B$44*I159+MAR1!$C$44*J159+MAR1!$D$44*K159</f>
        <v/>
      </c>
      <c r="O159" s="12">
        <f>MAR1!$B$5+MAR1!$C$5*COS(2*PI()*B159/365)+MAR1!$D$5*SIN(2*PI()*B159/365)+IF(E159=1,MAR1!$B$11+MAR1!$D$11*L159,MAR1!$C$11+MAR1!$E$11*L159)</f>
        <v/>
      </c>
      <c r="P159" s="12">
        <f>MAR1!$B$6+MAR1!$C$6*COS(2*PI()*B159/365)+MAR1!$D$6*SIN(2*PI()*B159/365)+IF(E159=1,MAR1!$B$12+MAR1!$D$12*M159,MAR1!$C$12+MAR1!$E$12*M159)</f>
        <v/>
      </c>
      <c r="Q159" s="12">
        <f>MAR1!$B$7+MAR1!$C$7*COS(2*PI()*B159/365)+MAR1!$D$7*SIN(2*PI()*B159/365)+IF(E159=1,MAR1!$B$13+MAR1!$D$13*N159,MAR1!$C$13+MAR1!$E$13*N159)</f>
        <v/>
      </c>
      <c r="R159" s="12">
        <f>MAR1!$B$5+MAR1!$C$5*COS(2*PI()*B159/365)+MAR1!$D$5*SIN(2*PI()*B159/365)+INDEX(ChangeFactor!$F$6:$F$17,C159)+IF(G159=1,MAR1!$B$11+INDEX(ChangeFactor!$G$6:$G$17,C159)*MAR1!$D$11*L159,MAR1!$C$11+INDEX(ChangeFactor!$G$6:$G$17,C159)*MAR1!$E$11*L159)</f>
        <v/>
      </c>
    </row>
    <row r="160">
      <c r="A160" s="6">
        <f>Data!U160</f>
        <v/>
      </c>
      <c r="B160" s="6">
        <f>MOD(A160-1,365)+1</f>
        <v/>
      </c>
      <c r="C160" s="6">
        <f>MATCH(B160,Markov!$C$6:$C$17,1)</f>
        <v/>
      </c>
      <c r="D160" s="16">
        <f>Data!V160</f>
        <v/>
      </c>
      <c r="E160" s="6">
        <f>IF(D160&lt;IF(E159=1,INDEX(Markov!$I$6:$I$17,C160),INDEX(Markov!$H$6:$H$17,C160)),1,0)</f>
        <v/>
      </c>
      <c r="F160" s="12">
        <f>IF(E160=1,GAMMA.INV(Data!W160,INDEX(Markov!$Q$6:$Q$17,C160),INDEX(Markov!$R$6:$R$17,C160)),0)</f>
        <v/>
      </c>
      <c r="G160" s="6">
        <f>IF(D160&lt;IF(G159=1,INDEX(ChangeFactor!$O$6:$O$17,C160),INDEX(ChangeFactor!$N$6:$N$17,C160)),1,0)</f>
        <v/>
      </c>
      <c r="H160" s="12">
        <f>IF(G160=1,GAMMA.INV(Data!W160,INDEX(ChangeFactor!$R$6:$R$17,C160),INDEX(ChangeFactor!$S$6:$S$17,C160)),0)</f>
        <v/>
      </c>
      <c r="I160" s="7">
        <f>NORM.S.INV(Data!X160)</f>
        <v/>
      </c>
      <c r="J160" s="7">
        <f>NORM.S.INV(Data!Y160)</f>
        <v/>
      </c>
      <c r="K160" s="7">
        <f>NORM.S.INV(Data!Z160)</f>
        <v/>
      </c>
      <c r="L160" s="7">
        <f>MAR1!$B$32*L159+MAR1!$C$32*M159+MAR1!$D$32*N159+MAR1!$B$42*I160+MAR1!$C$42*J160+MAR1!$D$42*K160</f>
        <v/>
      </c>
      <c r="M160" s="7">
        <f>MAR1!$B$33*L159+MAR1!$C$33*M159+MAR1!$D$33*N159+MAR1!$B$43*I160+MAR1!$C$43*J160+MAR1!$D$43*K160</f>
        <v/>
      </c>
      <c r="N160" s="7">
        <f>MAR1!$B$34*L159+MAR1!$C$34*M159+MAR1!$D$34*N159+MAR1!$B$44*I160+MAR1!$C$44*J160+MAR1!$D$44*K160</f>
        <v/>
      </c>
      <c r="O160" s="12">
        <f>MAR1!$B$5+MAR1!$C$5*COS(2*PI()*B160/365)+MAR1!$D$5*SIN(2*PI()*B160/365)+IF(E160=1,MAR1!$B$11+MAR1!$D$11*L160,MAR1!$C$11+MAR1!$E$11*L160)</f>
        <v/>
      </c>
      <c r="P160" s="12">
        <f>MAR1!$B$6+MAR1!$C$6*COS(2*PI()*B160/365)+MAR1!$D$6*SIN(2*PI()*B160/365)+IF(E160=1,MAR1!$B$12+MAR1!$D$12*M160,MAR1!$C$12+MAR1!$E$12*M160)</f>
        <v/>
      </c>
      <c r="Q160" s="12">
        <f>MAR1!$B$7+MAR1!$C$7*COS(2*PI()*B160/365)+MAR1!$D$7*SIN(2*PI()*B160/365)+IF(E160=1,MAR1!$B$13+MAR1!$D$13*N160,MAR1!$C$13+MAR1!$E$13*N160)</f>
        <v/>
      </c>
      <c r="R160" s="12">
        <f>MAR1!$B$5+MAR1!$C$5*COS(2*PI()*B160/365)+MAR1!$D$5*SIN(2*PI()*B160/365)+INDEX(ChangeFactor!$F$6:$F$17,C160)+IF(G160=1,MAR1!$B$11+INDEX(ChangeFactor!$G$6:$G$17,C160)*MAR1!$D$11*L160,MAR1!$C$11+INDEX(ChangeFactor!$G$6:$G$17,C160)*MAR1!$E$11*L160)</f>
        <v/>
      </c>
    </row>
    <row r="161">
      <c r="A161" s="6">
        <f>Data!U161</f>
        <v/>
      </c>
      <c r="B161" s="6">
        <f>MOD(A161-1,365)+1</f>
        <v/>
      </c>
      <c r="C161" s="6">
        <f>MATCH(B161,Markov!$C$6:$C$17,1)</f>
        <v/>
      </c>
      <c r="D161" s="16">
        <f>Data!V161</f>
        <v/>
      </c>
      <c r="E161" s="6">
        <f>IF(D161&lt;IF(E160=1,INDEX(Markov!$I$6:$I$17,C161),INDEX(Markov!$H$6:$H$17,C161)),1,0)</f>
        <v/>
      </c>
      <c r="F161" s="12">
        <f>IF(E161=1,GAMMA.INV(Data!W161,INDEX(Markov!$Q$6:$Q$17,C161),INDEX(Markov!$R$6:$R$17,C161)),0)</f>
        <v/>
      </c>
      <c r="G161" s="6">
        <f>IF(D161&lt;IF(G160=1,INDEX(ChangeFactor!$O$6:$O$17,C161),INDEX(ChangeFactor!$N$6:$N$17,C161)),1,0)</f>
        <v/>
      </c>
      <c r="H161" s="12">
        <f>IF(G161=1,GAMMA.INV(Data!W161,INDEX(ChangeFactor!$R$6:$R$17,C161),INDEX(ChangeFactor!$S$6:$S$17,C161)),0)</f>
        <v/>
      </c>
      <c r="I161" s="7">
        <f>NORM.S.INV(Data!X161)</f>
        <v/>
      </c>
      <c r="J161" s="7">
        <f>NORM.S.INV(Data!Y161)</f>
        <v/>
      </c>
      <c r="K161" s="7">
        <f>NORM.S.INV(Data!Z161)</f>
        <v/>
      </c>
      <c r="L161" s="7">
        <f>MAR1!$B$32*L160+MAR1!$C$32*M160+MAR1!$D$32*N160+MAR1!$B$42*I161+MAR1!$C$42*J161+MAR1!$D$42*K161</f>
        <v/>
      </c>
      <c r="M161" s="7">
        <f>MAR1!$B$33*L160+MAR1!$C$33*M160+MAR1!$D$33*N160+MAR1!$B$43*I161+MAR1!$C$43*J161+MAR1!$D$43*K161</f>
        <v/>
      </c>
      <c r="N161" s="7">
        <f>MAR1!$B$34*L160+MAR1!$C$34*M160+MAR1!$D$34*N160+MAR1!$B$44*I161+MAR1!$C$44*J161+MAR1!$D$44*K161</f>
        <v/>
      </c>
      <c r="O161" s="12">
        <f>MAR1!$B$5+MAR1!$C$5*COS(2*PI()*B161/365)+MAR1!$D$5*SIN(2*PI()*B161/365)+IF(E161=1,MAR1!$B$11+MAR1!$D$11*L161,MAR1!$C$11+MAR1!$E$11*L161)</f>
        <v/>
      </c>
      <c r="P161" s="12">
        <f>MAR1!$B$6+MAR1!$C$6*COS(2*PI()*B161/365)+MAR1!$D$6*SIN(2*PI()*B161/365)+IF(E161=1,MAR1!$B$12+MAR1!$D$12*M161,MAR1!$C$12+MAR1!$E$12*M161)</f>
        <v/>
      </c>
      <c r="Q161" s="12">
        <f>MAR1!$B$7+MAR1!$C$7*COS(2*PI()*B161/365)+MAR1!$D$7*SIN(2*PI()*B161/365)+IF(E161=1,MAR1!$B$13+MAR1!$D$13*N161,MAR1!$C$13+MAR1!$E$13*N161)</f>
        <v/>
      </c>
      <c r="R161" s="12">
        <f>MAR1!$B$5+MAR1!$C$5*COS(2*PI()*B161/365)+MAR1!$D$5*SIN(2*PI()*B161/365)+INDEX(ChangeFactor!$F$6:$F$17,C161)+IF(G161=1,MAR1!$B$11+INDEX(ChangeFactor!$G$6:$G$17,C161)*MAR1!$D$11*L161,MAR1!$C$11+INDEX(ChangeFactor!$G$6:$G$17,C161)*MAR1!$E$11*L161)</f>
        <v/>
      </c>
    </row>
    <row r="162">
      <c r="A162" s="6">
        <f>Data!U162</f>
        <v/>
      </c>
      <c r="B162" s="6">
        <f>MOD(A162-1,365)+1</f>
        <v/>
      </c>
      <c r="C162" s="6">
        <f>MATCH(B162,Markov!$C$6:$C$17,1)</f>
        <v/>
      </c>
      <c r="D162" s="16">
        <f>Data!V162</f>
        <v/>
      </c>
      <c r="E162" s="6">
        <f>IF(D162&lt;IF(E161=1,INDEX(Markov!$I$6:$I$17,C162),INDEX(Markov!$H$6:$H$17,C162)),1,0)</f>
        <v/>
      </c>
      <c r="F162" s="12">
        <f>IF(E162=1,GAMMA.INV(Data!W162,INDEX(Markov!$Q$6:$Q$17,C162),INDEX(Markov!$R$6:$R$17,C162)),0)</f>
        <v/>
      </c>
      <c r="G162" s="6">
        <f>IF(D162&lt;IF(G161=1,INDEX(ChangeFactor!$O$6:$O$17,C162),INDEX(ChangeFactor!$N$6:$N$17,C162)),1,0)</f>
        <v/>
      </c>
      <c r="H162" s="12">
        <f>IF(G162=1,GAMMA.INV(Data!W162,INDEX(ChangeFactor!$R$6:$R$17,C162),INDEX(ChangeFactor!$S$6:$S$17,C162)),0)</f>
        <v/>
      </c>
      <c r="I162" s="7">
        <f>NORM.S.INV(Data!X162)</f>
        <v/>
      </c>
      <c r="J162" s="7">
        <f>NORM.S.INV(Data!Y162)</f>
        <v/>
      </c>
      <c r="K162" s="7">
        <f>NORM.S.INV(Data!Z162)</f>
        <v/>
      </c>
      <c r="L162" s="7">
        <f>MAR1!$B$32*L161+MAR1!$C$32*M161+MAR1!$D$32*N161+MAR1!$B$42*I162+MAR1!$C$42*J162+MAR1!$D$42*K162</f>
        <v/>
      </c>
      <c r="M162" s="7">
        <f>MAR1!$B$33*L161+MAR1!$C$33*M161+MAR1!$D$33*N161+MAR1!$B$43*I162+MAR1!$C$43*J162+MAR1!$D$43*K162</f>
        <v/>
      </c>
      <c r="N162" s="7">
        <f>MAR1!$B$34*L161+MAR1!$C$34*M161+MAR1!$D$34*N161+MAR1!$B$44*I162+MAR1!$C$44*J162+MAR1!$D$44*K162</f>
        <v/>
      </c>
      <c r="O162" s="12">
        <f>MAR1!$B$5+MAR1!$C$5*COS(2*PI()*B162/365)+MAR1!$D$5*SIN(2*PI()*B162/365)+IF(E162=1,MAR1!$B$11+MAR1!$D$11*L162,MAR1!$C$11+MAR1!$E$11*L162)</f>
        <v/>
      </c>
      <c r="P162" s="12">
        <f>MAR1!$B$6+MAR1!$C$6*COS(2*PI()*B162/365)+MAR1!$D$6*SIN(2*PI()*B162/365)+IF(E162=1,MAR1!$B$12+MAR1!$D$12*M162,MAR1!$C$12+MAR1!$E$12*M162)</f>
        <v/>
      </c>
      <c r="Q162" s="12">
        <f>MAR1!$B$7+MAR1!$C$7*COS(2*PI()*B162/365)+MAR1!$D$7*SIN(2*PI()*B162/365)+IF(E162=1,MAR1!$B$13+MAR1!$D$13*N162,MAR1!$C$13+MAR1!$E$13*N162)</f>
        <v/>
      </c>
      <c r="R162" s="12">
        <f>MAR1!$B$5+MAR1!$C$5*COS(2*PI()*B162/365)+MAR1!$D$5*SIN(2*PI()*B162/365)+INDEX(ChangeFactor!$F$6:$F$17,C162)+IF(G162=1,MAR1!$B$11+INDEX(ChangeFactor!$G$6:$G$17,C162)*MAR1!$D$11*L162,MAR1!$C$11+INDEX(ChangeFactor!$G$6:$G$17,C162)*MAR1!$E$11*L162)</f>
        <v/>
      </c>
    </row>
    <row r="163">
      <c r="A163" s="6">
        <f>Data!U163</f>
        <v/>
      </c>
      <c r="B163" s="6">
        <f>MOD(A163-1,365)+1</f>
        <v/>
      </c>
      <c r="C163" s="6">
        <f>MATCH(B163,Markov!$C$6:$C$17,1)</f>
        <v/>
      </c>
      <c r="D163" s="16">
        <f>Data!V163</f>
        <v/>
      </c>
      <c r="E163" s="6">
        <f>IF(D163&lt;IF(E162=1,INDEX(Markov!$I$6:$I$17,C163),INDEX(Markov!$H$6:$H$17,C163)),1,0)</f>
        <v/>
      </c>
      <c r="F163" s="12">
        <f>IF(E163=1,GAMMA.INV(Data!W163,INDEX(Markov!$Q$6:$Q$17,C163),INDEX(Markov!$R$6:$R$17,C163)),0)</f>
        <v/>
      </c>
      <c r="G163" s="6">
        <f>IF(D163&lt;IF(G162=1,INDEX(ChangeFactor!$O$6:$O$17,C163),INDEX(ChangeFactor!$N$6:$N$17,C163)),1,0)</f>
        <v/>
      </c>
      <c r="H163" s="12">
        <f>IF(G163=1,GAMMA.INV(Data!W163,INDEX(ChangeFactor!$R$6:$R$17,C163),INDEX(ChangeFactor!$S$6:$S$17,C163)),0)</f>
        <v/>
      </c>
      <c r="I163" s="7">
        <f>NORM.S.INV(Data!X163)</f>
        <v/>
      </c>
      <c r="J163" s="7">
        <f>NORM.S.INV(Data!Y163)</f>
        <v/>
      </c>
      <c r="K163" s="7">
        <f>NORM.S.INV(Data!Z163)</f>
        <v/>
      </c>
      <c r="L163" s="7">
        <f>MAR1!$B$32*L162+MAR1!$C$32*M162+MAR1!$D$32*N162+MAR1!$B$42*I163+MAR1!$C$42*J163+MAR1!$D$42*K163</f>
        <v/>
      </c>
      <c r="M163" s="7">
        <f>MAR1!$B$33*L162+MAR1!$C$33*M162+MAR1!$D$33*N162+MAR1!$B$43*I163+MAR1!$C$43*J163+MAR1!$D$43*K163</f>
        <v/>
      </c>
      <c r="N163" s="7">
        <f>MAR1!$B$34*L162+MAR1!$C$34*M162+MAR1!$D$34*N162+MAR1!$B$44*I163+MAR1!$C$44*J163+MAR1!$D$44*K163</f>
        <v/>
      </c>
      <c r="O163" s="12">
        <f>MAR1!$B$5+MAR1!$C$5*COS(2*PI()*B163/365)+MAR1!$D$5*SIN(2*PI()*B163/365)+IF(E163=1,MAR1!$B$11+MAR1!$D$11*L163,MAR1!$C$11+MAR1!$E$11*L163)</f>
        <v/>
      </c>
      <c r="P163" s="12">
        <f>MAR1!$B$6+MAR1!$C$6*COS(2*PI()*B163/365)+MAR1!$D$6*SIN(2*PI()*B163/365)+IF(E163=1,MAR1!$B$12+MAR1!$D$12*M163,MAR1!$C$12+MAR1!$E$12*M163)</f>
        <v/>
      </c>
      <c r="Q163" s="12">
        <f>MAR1!$B$7+MAR1!$C$7*COS(2*PI()*B163/365)+MAR1!$D$7*SIN(2*PI()*B163/365)+IF(E163=1,MAR1!$B$13+MAR1!$D$13*N163,MAR1!$C$13+MAR1!$E$13*N163)</f>
        <v/>
      </c>
      <c r="R163" s="12">
        <f>MAR1!$B$5+MAR1!$C$5*COS(2*PI()*B163/365)+MAR1!$D$5*SIN(2*PI()*B163/365)+INDEX(ChangeFactor!$F$6:$F$17,C163)+IF(G163=1,MAR1!$B$11+INDEX(ChangeFactor!$G$6:$G$17,C163)*MAR1!$D$11*L163,MAR1!$C$11+INDEX(ChangeFactor!$G$6:$G$17,C163)*MAR1!$E$11*L163)</f>
        <v/>
      </c>
    </row>
    <row r="164">
      <c r="A164" s="6">
        <f>Data!U164</f>
        <v/>
      </c>
      <c r="B164" s="6">
        <f>MOD(A164-1,365)+1</f>
        <v/>
      </c>
      <c r="C164" s="6">
        <f>MATCH(B164,Markov!$C$6:$C$17,1)</f>
        <v/>
      </c>
      <c r="D164" s="16">
        <f>Data!V164</f>
        <v/>
      </c>
      <c r="E164" s="6">
        <f>IF(D164&lt;IF(E163=1,INDEX(Markov!$I$6:$I$17,C164),INDEX(Markov!$H$6:$H$17,C164)),1,0)</f>
        <v/>
      </c>
      <c r="F164" s="12">
        <f>IF(E164=1,GAMMA.INV(Data!W164,INDEX(Markov!$Q$6:$Q$17,C164),INDEX(Markov!$R$6:$R$17,C164)),0)</f>
        <v/>
      </c>
      <c r="G164" s="6">
        <f>IF(D164&lt;IF(G163=1,INDEX(ChangeFactor!$O$6:$O$17,C164),INDEX(ChangeFactor!$N$6:$N$17,C164)),1,0)</f>
        <v/>
      </c>
      <c r="H164" s="12">
        <f>IF(G164=1,GAMMA.INV(Data!W164,INDEX(ChangeFactor!$R$6:$R$17,C164),INDEX(ChangeFactor!$S$6:$S$17,C164)),0)</f>
        <v/>
      </c>
      <c r="I164" s="7">
        <f>NORM.S.INV(Data!X164)</f>
        <v/>
      </c>
      <c r="J164" s="7">
        <f>NORM.S.INV(Data!Y164)</f>
        <v/>
      </c>
      <c r="K164" s="7">
        <f>NORM.S.INV(Data!Z164)</f>
        <v/>
      </c>
      <c r="L164" s="7">
        <f>MAR1!$B$32*L163+MAR1!$C$32*M163+MAR1!$D$32*N163+MAR1!$B$42*I164+MAR1!$C$42*J164+MAR1!$D$42*K164</f>
        <v/>
      </c>
      <c r="M164" s="7">
        <f>MAR1!$B$33*L163+MAR1!$C$33*M163+MAR1!$D$33*N163+MAR1!$B$43*I164+MAR1!$C$43*J164+MAR1!$D$43*K164</f>
        <v/>
      </c>
      <c r="N164" s="7">
        <f>MAR1!$B$34*L163+MAR1!$C$34*M163+MAR1!$D$34*N163+MAR1!$B$44*I164+MAR1!$C$44*J164+MAR1!$D$44*K164</f>
        <v/>
      </c>
      <c r="O164" s="12">
        <f>MAR1!$B$5+MAR1!$C$5*COS(2*PI()*B164/365)+MAR1!$D$5*SIN(2*PI()*B164/365)+IF(E164=1,MAR1!$B$11+MAR1!$D$11*L164,MAR1!$C$11+MAR1!$E$11*L164)</f>
        <v/>
      </c>
      <c r="P164" s="12">
        <f>MAR1!$B$6+MAR1!$C$6*COS(2*PI()*B164/365)+MAR1!$D$6*SIN(2*PI()*B164/365)+IF(E164=1,MAR1!$B$12+MAR1!$D$12*M164,MAR1!$C$12+MAR1!$E$12*M164)</f>
        <v/>
      </c>
      <c r="Q164" s="12">
        <f>MAR1!$B$7+MAR1!$C$7*COS(2*PI()*B164/365)+MAR1!$D$7*SIN(2*PI()*B164/365)+IF(E164=1,MAR1!$B$13+MAR1!$D$13*N164,MAR1!$C$13+MAR1!$E$13*N164)</f>
        <v/>
      </c>
      <c r="R164" s="12">
        <f>MAR1!$B$5+MAR1!$C$5*COS(2*PI()*B164/365)+MAR1!$D$5*SIN(2*PI()*B164/365)+INDEX(ChangeFactor!$F$6:$F$17,C164)+IF(G164=1,MAR1!$B$11+INDEX(ChangeFactor!$G$6:$G$17,C164)*MAR1!$D$11*L164,MAR1!$C$11+INDEX(ChangeFactor!$G$6:$G$17,C164)*MAR1!$E$11*L164)</f>
        <v/>
      </c>
    </row>
    <row r="165">
      <c r="A165" s="6">
        <f>Data!U165</f>
        <v/>
      </c>
      <c r="B165" s="6">
        <f>MOD(A165-1,365)+1</f>
        <v/>
      </c>
      <c r="C165" s="6">
        <f>MATCH(B165,Markov!$C$6:$C$17,1)</f>
        <v/>
      </c>
      <c r="D165" s="16">
        <f>Data!V165</f>
        <v/>
      </c>
      <c r="E165" s="6">
        <f>IF(D165&lt;IF(E164=1,INDEX(Markov!$I$6:$I$17,C165),INDEX(Markov!$H$6:$H$17,C165)),1,0)</f>
        <v/>
      </c>
      <c r="F165" s="12">
        <f>IF(E165=1,GAMMA.INV(Data!W165,INDEX(Markov!$Q$6:$Q$17,C165),INDEX(Markov!$R$6:$R$17,C165)),0)</f>
        <v/>
      </c>
      <c r="G165" s="6">
        <f>IF(D165&lt;IF(G164=1,INDEX(ChangeFactor!$O$6:$O$17,C165),INDEX(ChangeFactor!$N$6:$N$17,C165)),1,0)</f>
        <v/>
      </c>
      <c r="H165" s="12">
        <f>IF(G165=1,GAMMA.INV(Data!W165,INDEX(ChangeFactor!$R$6:$R$17,C165),INDEX(ChangeFactor!$S$6:$S$17,C165)),0)</f>
        <v/>
      </c>
      <c r="I165" s="7">
        <f>NORM.S.INV(Data!X165)</f>
        <v/>
      </c>
      <c r="J165" s="7">
        <f>NORM.S.INV(Data!Y165)</f>
        <v/>
      </c>
      <c r="K165" s="7">
        <f>NORM.S.INV(Data!Z165)</f>
        <v/>
      </c>
      <c r="L165" s="7">
        <f>MAR1!$B$32*L164+MAR1!$C$32*M164+MAR1!$D$32*N164+MAR1!$B$42*I165+MAR1!$C$42*J165+MAR1!$D$42*K165</f>
        <v/>
      </c>
      <c r="M165" s="7">
        <f>MAR1!$B$33*L164+MAR1!$C$33*M164+MAR1!$D$33*N164+MAR1!$B$43*I165+MAR1!$C$43*J165+MAR1!$D$43*K165</f>
        <v/>
      </c>
      <c r="N165" s="7">
        <f>MAR1!$B$34*L164+MAR1!$C$34*M164+MAR1!$D$34*N164+MAR1!$B$44*I165+MAR1!$C$44*J165+MAR1!$D$44*K165</f>
        <v/>
      </c>
      <c r="O165" s="12">
        <f>MAR1!$B$5+MAR1!$C$5*COS(2*PI()*B165/365)+MAR1!$D$5*SIN(2*PI()*B165/365)+IF(E165=1,MAR1!$B$11+MAR1!$D$11*L165,MAR1!$C$11+MAR1!$E$11*L165)</f>
        <v/>
      </c>
      <c r="P165" s="12">
        <f>MAR1!$B$6+MAR1!$C$6*COS(2*PI()*B165/365)+MAR1!$D$6*SIN(2*PI()*B165/365)+IF(E165=1,MAR1!$B$12+MAR1!$D$12*M165,MAR1!$C$12+MAR1!$E$12*M165)</f>
        <v/>
      </c>
      <c r="Q165" s="12">
        <f>MAR1!$B$7+MAR1!$C$7*COS(2*PI()*B165/365)+MAR1!$D$7*SIN(2*PI()*B165/365)+IF(E165=1,MAR1!$B$13+MAR1!$D$13*N165,MAR1!$C$13+MAR1!$E$13*N165)</f>
        <v/>
      </c>
      <c r="R165" s="12">
        <f>MAR1!$B$5+MAR1!$C$5*COS(2*PI()*B165/365)+MAR1!$D$5*SIN(2*PI()*B165/365)+INDEX(ChangeFactor!$F$6:$F$17,C165)+IF(G165=1,MAR1!$B$11+INDEX(ChangeFactor!$G$6:$G$17,C165)*MAR1!$D$11*L165,MAR1!$C$11+INDEX(ChangeFactor!$G$6:$G$17,C165)*MAR1!$E$11*L165)</f>
        <v/>
      </c>
    </row>
    <row r="166">
      <c r="A166" s="6">
        <f>Data!U166</f>
        <v/>
      </c>
      <c r="B166" s="6">
        <f>MOD(A166-1,365)+1</f>
        <v/>
      </c>
      <c r="C166" s="6">
        <f>MATCH(B166,Markov!$C$6:$C$17,1)</f>
        <v/>
      </c>
      <c r="D166" s="16">
        <f>Data!V166</f>
        <v/>
      </c>
      <c r="E166" s="6">
        <f>IF(D166&lt;IF(E165=1,INDEX(Markov!$I$6:$I$17,C166),INDEX(Markov!$H$6:$H$17,C166)),1,0)</f>
        <v/>
      </c>
      <c r="F166" s="12">
        <f>IF(E166=1,GAMMA.INV(Data!W166,INDEX(Markov!$Q$6:$Q$17,C166),INDEX(Markov!$R$6:$R$17,C166)),0)</f>
        <v/>
      </c>
      <c r="G166" s="6">
        <f>IF(D166&lt;IF(G165=1,INDEX(ChangeFactor!$O$6:$O$17,C166),INDEX(ChangeFactor!$N$6:$N$17,C166)),1,0)</f>
        <v/>
      </c>
      <c r="H166" s="12">
        <f>IF(G166=1,GAMMA.INV(Data!W166,INDEX(ChangeFactor!$R$6:$R$17,C166),INDEX(ChangeFactor!$S$6:$S$17,C166)),0)</f>
        <v/>
      </c>
      <c r="I166" s="7">
        <f>NORM.S.INV(Data!X166)</f>
        <v/>
      </c>
      <c r="J166" s="7">
        <f>NORM.S.INV(Data!Y166)</f>
        <v/>
      </c>
      <c r="K166" s="7">
        <f>NORM.S.INV(Data!Z166)</f>
        <v/>
      </c>
      <c r="L166" s="7">
        <f>MAR1!$B$32*L165+MAR1!$C$32*M165+MAR1!$D$32*N165+MAR1!$B$42*I166+MAR1!$C$42*J166+MAR1!$D$42*K166</f>
        <v/>
      </c>
      <c r="M166" s="7">
        <f>MAR1!$B$33*L165+MAR1!$C$33*M165+MAR1!$D$33*N165+MAR1!$B$43*I166+MAR1!$C$43*J166+MAR1!$D$43*K166</f>
        <v/>
      </c>
      <c r="N166" s="7">
        <f>MAR1!$B$34*L165+MAR1!$C$34*M165+MAR1!$D$34*N165+MAR1!$B$44*I166+MAR1!$C$44*J166+MAR1!$D$44*K166</f>
        <v/>
      </c>
      <c r="O166" s="12">
        <f>MAR1!$B$5+MAR1!$C$5*COS(2*PI()*B166/365)+MAR1!$D$5*SIN(2*PI()*B166/365)+IF(E166=1,MAR1!$B$11+MAR1!$D$11*L166,MAR1!$C$11+MAR1!$E$11*L166)</f>
        <v/>
      </c>
      <c r="P166" s="12">
        <f>MAR1!$B$6+MAR1!$C$6*COS(2*PI()*B166/365)+MAR1!$D$6*SIN(2*PI()*B166/365)+IF(E166=1,MAR1!$B$12+MAR1!$D$12*M166,MAR1!$C$12+MAR1!$E$12*M166)</f>
        <v/>
      </c>
      <c r="Q166" s="12">
        <f>MAR1!$B$7+MAR1!$C$7*COS(2*PI()*B166/365)+MAR1!$D$7*SIN(2*PI()*B166/365)+IF(E166=1,MAR1!$B$13+MAR1!$D$13*N166,MAR1!$C$13+MAR1!$E$13*N166)</f>
        <v/>
      </c>
      <c r="R166" s="12">
        <f>MAR1!$B$5+MAR1!$C$5*COS(2*PI()*B166/365)+MAR1!$D$5*SIN(2*PI()*B166/365)+INDEX(ChangeFactor!$F$6:$F$17,C166)+IF(G166=1,MAR1!$B$11+INDEX(ChangeFactor!$G$6:$G$17,C166)*MAR1!$D$11*L166,MAR1!$C$11+INDEX(ChangeFactor!$G$6:$G$17,C166)*MAR1!$E$11*L166)</f>
        <v/>
      </c>
    </row>
    <row r="167">
      <c r="A167" s="6">
        <f>Data!U167</f>
        <v/>
      </c>
      <c r="B167" s="6">
        <f>MOD(A167-1,365)+1</f>
        <v/>
      </c>
      <c r="C167" s="6">
        <f>MATCH(B167,Markov!$C$6:$C$17,1)</f>
        <v/>
      </c>
      <c r="D167" s="16">
        <f>Data!V167</f>
        <v/>
      </c>
      <c r="E167" s="6">
        <f>IF(D167&lt;IF(E166=1,INDEX(Markov!$I$6:$I$17,C167),INDEX(Markov!$H$6:$H$17,C167)),1,0)</f>
        <v/>
      </c>
      <c r="F167" s="12">
        <f>IF(E167=1,GAMMA.INV(Data!W167,INDEX(Markov!$Q$6:$Q$17,C167),INDEX(Markov!$R$6:$R$17,C167)),0)</f>
        <v/>
      </c>
      <c r="G167" s="6">
        <f>IF(D167&lt;IF(G166=1,INDEX(ChangeFactor!$O$6:$O$17,C167),INDEX(ChangeFactor!$N$6:$N$17,C167)),1,0)</f>
        <v/>
      </c>
      <c r="H167" s="12">
        <f>IF(G167=1,GAMMA.INV(Data!W167,INDEX(ChangeFactor!$R$6:$R$17,C167),INDEX(ChangeFactor!$S$6:$S$17,C167)),0)</f>
        <v/>
      </c>
      <c r="I167" s="7">
        <f>NORM.S.INV(Data!X167)</f>
        <v/>
      </c>
      <c r="J167" s="7">
        <f>NORM.S.INV(Data!Y167)</f>
        <v/>
      </c>
      <c r="K167" s="7">
        <f>NORM.S.INV(Data!Z167)</f>
        <v/>
      </c>
      <c r="L167" s="7">
        <f>MAR1!$B$32*L166+MAR1!$C$32*M166+MAR1!$D$32*N166+MAR1!$B$42*I167+MAR1!$C$42*J167+MAR1!$D$42*K167</f>
        <v/>
      </c>
      <c r="M167" s="7">
        <f>MAR1!$B$33*L166+MAR1!$C$33*M166+MAR1!$D$33*N166+MAR1!$B$43*I167+MAR1!$C$43*J167+MAR1!$D$43*K167</f>
        <v/>
      </c>
      <c r="N167" s="7">
        <f>MAR1!$B$34*L166+MAR1!$C$34*M166+MAR1!$D$34*N166+MAR1!$B$44*I167+MAR1!$C$44*J167+MAR1!$D$44*K167</f>
        <v/>
      </c>
      <c r="O167" s="12">
        <f>MAR1!$B$5+MAR1!$C$5*COS(2*PI()*B167/365)+MAR1!$D$5*SIN(2*PI()*B167/365)+IF(E167=1,MAR1!$B$11+MAR1!$D$11*L167,MAR1!$C$11+MAR1!$E$11*L167)</f>
        <v/>
      </c>
      <c r="P167" s="12">
        <f>MAR1!$B$6+MAR1!$C$6*COS(2*PI()*B167/365)+MAR1!$D$6*SIN(2*PI()*B167/365)+IF(E167=1,MAR1!$B$12+MAR1!$D$12*M167,MAR1!$C$12+MAR1!$E$12*M167)</f>
        <v/>
      </c>
      <c r="Q167" s="12">
        <f>MAR1!$B$7+MAR1!$C$7*COS(2*PI()*B167/365)+MAR1!$D$7*SIN(2*PI()*B167/365)+IF(E167=1,MAR1!$B$13+MAR1!$D$13*N167,MAR1!$C$13+MAR1!$E$13*N167)</f>
        <v/>
      </c>
      <c r="R167" s="12">
        <f>MAR1!$B$5+MAR1!$C$5*COS(2*PI()*B167/365)+MAR1!$D$5*SIN(2*PI()*B167/365)+INDEX(ChangeFactor!$F$6:$F$17,C167)+IF(G167=1,MAR1!$B$11+INDEX(ChangeFactor!$G$6:$G$17,C167)*MAR1!$D$11*L167,MAR1!$C$11+INDEX(ChangeFactor!$G$6:$G$17,C167)*MAR1!$E$11*L167)</f>
        <v/>
      </c>
    </row>
    <row r="168">
      <c r="A168" s="6">
        <f>Data!U168</f>
        <v/>
      </c>
      <c r="B168" s="6">
        <f>MOD(A168-1,365)+1</f>
        <v/>
      </c>
      <c r="C168" s="6">
        <f>MATCH(B168,Markov!$C$6:$C$17,1)</f>
        <v/>
      </c>
      <c r="D168" s="16">
        <f>Data!V168</f>
        <v/>
      </c>
      <c r="E168" s="6">
        <f>IF(D168&lt;IF(E167=1,INDEX(Markov!$I$6:$I$17,C168),INDEX(Markov!$H$6:$H$17,C168)),1,0)</f>
        <v/>
      </c>
      <c r="F168" s="12">
        <f>IF(E168=1,GAMMA.INV(Data!W168,INDEX(Markov!$Q$6:$Q$17,C168),INDEX(Markov!$R$6:$R$17,C168)),0)</f>
        <v/>
      </c>
      <c r="G168" s="6">
        <f>IF(D168&lt;IF(G167=1,INDEX(ChangeFactor!$O$6:$O$17,C168),INDEX(ChangeFactor!$N$6:$N$17,C168)),1,0)</f>
        <v/>
      </c>
      <c r="H168" s="12">
        <f>IF(G168=1,GAMMA.INV(Data!W168,INDEX(ChangeFactor!$R$6:$R$17,C168),INDEX(ChangeFactor!$S$6:$S$17,C168)),0)</f>
        <v/>
      </c>
      <c r="I168" s="7">
        <f>NORM.S.INV(Data!X168)</f>
        <v/>
      </c>
      <c r="J168" s="7">
        <f>NORM.S.INV(Data!Y168)</f>
        <v/>
      </c>
      <c r="K168" s="7">
        <f>NORM.S.INV(Data!Z168)</f>
        <v/>
      </c>
      <c r="L168" s="7">
        <f>MAR1!$B$32*L167+MAR1!$C$32*M167+MAR1!$D$32*N167+MAR1!$B$42*I168+MAR1!$C$42*J168+MAR1!$D$42*K168</f>
        <v/>
      </c>
      <c r="M168" s="7">
        <f>MAR1!$B$33*L167+MAR1!$C$33*M167+MAR1!$D$33*N167+MAR1!$B$43*I168+MAR1!$C$43*J168+MAR1!$D$43*K168</f>
        <v/>
      </c>
      <c r="N168" s="7">
        <f>MAR1!$B$34*L167+MAR1!$C$34*M167+MAR1!$D$34*N167+MAR1!$B$44*I168+MAR1!$C$44*J168+MAR1!$D$44*K168</f>
        <v/>
      </c>
      <c r="O168" s="12">
        <f>MAR1!$B$5+MAR1!$C$5*COS(2*PI()*B168/365)+MAR1!$D$5*SIN(2*PI()*B168/365)+IF(E168=1,MAR1!$B$11+MAR1!$D$11*L168,MAR1!$C$11+MAR1!$E$11*L168)</f>
        <v/>
      </c>
      <c r="P168" s="12">
        <f>MAR1!$B$6+MAR1!$C$6*COS(2*PI()*B168/365)+MAR1!$D$6*SIN(2*PI()*B168/365)+IF(E168=1,MAR1!$B$12+MAR1!$D$12*M168,MAR1!$C$12+MAR1!$E$12*M168)</f>
        <v/>
      </c>
      <c r="Q168" s="12">
        <f>MAR1!$B$7+MAR1!$C$7*COS(2*PI()*B168/365)+MAR1!$D$7*SIN(2*PI()*B168/365)+IF(E168=1,MAR1!$B$13+MAR1!$D$13*N168,MAR1!$C$13+MAR1!$E$13*N168)</f>
        <v/>
      </c>
      <c r="R168" s="12">
        <f>MAR1!$B$5+MAR1!$C$5*COS(2*PI()*B168/365)+MAR1!$D$5*SIN(2*PI()*B168/365)+INDEX(ChangeFactor!$F$6:$F$17,C168)+IF(G168=1,MAR1!$B$11+INDEX(ChangeFactor!$G$6:$G$17,C168)*MAR1!$D$11*L168,MAR1!$C$11+INDEX(ChangeFactor!$G$6:$G$17,C168)*MAR1!$E$11*L168)</f>
        <v/>
      </c>
    </row>
    <row r="169">
      <c r="A169" s="6">
        <f>Data!U169</f>
        <v/>
      </c>
      <c r="B169" s="6">
        <f>MOD(A169-1,365)+1</f>
        <v/>
      </c>
      <c r="C169" s="6">
        <f>MATCH(B169,Markov!$C$6:$C$17,1)</f>
        <v/>
      </c>
      <c r="D169" s="16">
        <f>Data!V169</f>
        <v/>
      </c>
      <c r="E169" s="6">
        <f>IF(D169&lt;IF(E168=1,INDEX(Markov!$I$6:$I$17,C169),INDEX(Markov!$H$6:$H$17,C169)),1,0)</f>
        <v/>
      </c>
      <c r="F169" s="12">
        <f>IF(E169=1,GAMMA.INV(Data!W169,INDEX(Markov!$Q$6:$Q$17,C169),INDEX(Markov!$R$6:$R$17,C169)),0)</f>
        <v/>
      </c>
      <c r="G169" s="6">
        <f>IF(D169&lt;IF(G168=1,INDEX(ChangeFactor!$O$6:$O$17,C169),INDEX(ChangeFactor!$N$6:$N$17,C169)),1,0)</f>
        <v/>
      </c>
      <c r="H169" s="12">
        <f>IF(G169=1,GAMMA.INV(Data!W169,INDEX(ChangeFactor!$R$6:$R$17,C169),INDEX(ChangeFactor!$S$6:$S$17,C169)),0)</f>
        <v/>
      </c>
      <c r="I169" s="7">
        <f>NORM.S.INV(Data!X169)</f>
        <v/>
      </c>
      <c r="J169" s="7">
        <f>NORM.S.INV(Data!Y169)</f>
        <v/>
      </c>
      <c r="K169" s="7">
        <f>NORM.S.INV(Data!Z169)</f>
        <v/>
      </c>
      <c r="L169" s="7">
        <f>MAR1!$B$32*L168+MAR1!$C$32*M168+MAR1!$D$32*N168+MAR1!$B$42*I169+MAR1!$C$42*J169+MAR1!$D$42*K169</f>
        <v/>
      </c>
      <c r="M169" s="7">
        <f>MAR1!$B$33*L168+MAR1!$C$33*M168+MAR1!$D$33*N168+MAR1!$B$43*I169+MAR1!$C$43*J169+MAR1!$D$43*K169</f>
        <v/>
      </c>
      <c r="N169" s="7">
        <f>MAR1!$B$34*L168+MAR1!$C$34*M168+MAR1!$D$34*N168+MAR1!$B$44*I169+MAR1!$C$44*J169+MAR1!$D$44*K169</f>
        <v/>
      </c>
      <c r="O169" s="12">
        <f>MAR1!$B$5+MAR1!$C$5*COS(2*PI()*B169/365)+MAR1!$D$5*SIN(2*PI()*B169/365)+IF(E169=1,MAR1!$B$11+MAR1!$D$11*L169,MAR1!$C$11+MAR1!$E$11*L169)</f>
        <v/>
      </c>
      <c r="P169" s="12">
        <f>MAR1!$B$6+MAR1!$C$6*COS(2*PI()*B169/365)+MAR1!$D$6*SIN(2*PI()*B169/365)+IF(E169=1,MAR1!$B$12+MAR1!$D$12*M169,MAR1!$C$12+MAR1!$E$12*M169)</f>
        <v/>
      </c>
      <c r="Q169" s="12">
        <f>MAR1!$B$7+MAR1!$C$7*COS(2*PI()*B169/365)+MAR1!$D$7*SIN(2*PI()*B169/365)+IF(E169=1,MAR1!$B$13+MAR1!$D$13*N169,MAR1!$C$13+MAR1!$E$13*N169)</f>
        <v/>
      </c>
      <c r="R169" s="12">
        <f>MAR1!$B$5+MAR1!$C$5*COS(2*PI()*B169/365)+MAR1!$D$5*SIN(2*PI()*B169/365)+INDEX(ChangeFactor!$F$6:$F$17,C169)+IF(G169=1,MAR1!$B$11+INDEX(ChangeFactor!$G$6:$G$17,C169)*MAR1!$D$11*L169,MAR1!$C$11+INDEX(ChangeFactor!$G$6:$G$17,C169)*MAR1!$E$11*L169)</f>
        <v/>
      </c>
    </row>
    <row r="170">
      <c r="A170" s="6">
        <f>Data!U170</f>
        <v/>
      </c>
      <c r="B170" s="6">
        <f>MOD(A170-1,365)+1</f>
        <v/>
      </c>
      <c r="C170" s="6">
        <f>MATCH(B170,Markov!$C$6:$C$17,1)</f>
        <v/>
      </c>
      <c r="D170" s="16">
        <f>Data!V170</f>
        <v/>
      </c>
      <c r="E170" s="6">
        <f>IF(D170&lt;IF(E169=1,INDEX(Markov!$I$6:$I$17,C170),INDEX(Markov!$H$6:$H$17,C170)),1,0)</f>
        <v/>
      </c>
      <c r="F170" s="12">
        <f>IF(E170=1,GAMMA.INV(Data!W170,INDEX(Markov!$Q$6:$Q$17,C170),INDEX(Markov!$R$6:$R$17,C170)),0)</f>
        <v/>
      </c>
      <c r="G170" s="6">
        <f>IF(D170&lt;IF(G169=1,INDEX(ChangeFactor!$O$6:$O$17,C170),INDEX(ChangeFactor!$N$6:$N$17,C170)),1,0)</f>
        <v/>
      </c>
      <c r="H170" s="12">
        <f>IF(G170=1,GAMMA.INV(Data!W170,INDEX(ChangeFactor!$R$6:$R$17,C170),INDEX(ChangeFactor!$S$6:$S$17,C170)),0)</f>
        <v/>
      </c>
      <c r="I170" s="7">
        <f>NORM.S.INV(Data!X170)</f>
        <v/>
      </c>
      <c r="J170" s="7">
        <f>NORM.S.INV(Data!Y170)</f>
        <v/>
      </c>
      <c r="K170" s="7">
        <f>NORM.S.INV(Data!Z170)</f>
        <v/>
      </c>
      <c r="L170" s="7">
        <f>MAR1!$B$32*L169+MAR1!$C$32*M169+MAR1!$D$32*N169+MAR1!$B$42*I170+MAR1!$C$42*J170+MAR1!$D$42*K170</f>
        <v/>
      </c>
      <c r="M170" s="7">
        <f>MAR1!$B$33*L169+MAR1!$C$33*M169+MAR1!$D$33*N169+MAR1!$B$43*I170+MAR1!$C$43*J170+MAR1!$D$43*K170</f>
        <v/>
      </c>
      <c r="N170" s="7">
        <f>MAR1!$B$34*L169+MAR1!$C$34*M169+MAR1!$D$34*N169+MAR1!$B$44*I170+MAR1!$C$44*J170+MAR1!$D$44*K170</f>
        <v/>
      </c>
      <c r="O170" s="12">
        <f>MAR1!$B$5+MAR1!$C$5*COS(2*PI()*B170/365)+MAR1!$D$5*SIN(2*PI()*B170/365)+IF(E170=1,MAR1!$B$11+MAR1!$D$11*L170,MAR1!$C$11+MAR1!$E$11*L170)</f>
        <v/>
      </c>
      <c r="P170" s="12">
        <f>MAR1!$B$6+MAR1!$C$6*COS(2*PI()*B170/365)+MAR1!$D$6*SIN(2*PI()*B170/365)+IF(E170=1,MAR1!$B$12+MAR1!$D$12*M170,MAR1!$C$12+MAR1!$E$12*M170)</f>
        <v/>
      </c>
      <c r="Q170" s="12">
        <f>MAR1!$B$7+MAR1!$C$7*COS(2*PI()*B170/365)+MAR1!$D$7*SIN(2*PI()*B170/365)+IF(E170=1,MAR1!$B$13+MAR1!$D$13*N170,MAR1!$C$13+MAR1!$E$13*N170)</f>
        <v/>
      </c>
      <c r="R170" s="12">
        <f>MAR1!$B$5+MAR1!$C$5*COS(2*PI()*B170/365)+MAR1!$D$5*SIN(2*PI()*B170/365)+INDEX(ChangeFactor!$F$6:$F$17,C170)+IF(G170=1,MAR1!$B$11+INDEX(ChangeFactor!$G$6:$G$17,C170)*MAR1!$D$11*L170,MAR1!$C$11+INDEX(ChangeFactor!$G$6:$G$17,C170)*MAR1!$E$11*L170)</f>
        <v/>
      </c>
    </row>
    <row r="171">
      <c r="A171" s="6">
        <f>Data!U171</f>
        <v/>
      </c>
      <c r="B171" s="6">
        <f>MOD(A171-1,365)+1</f>
        <v/>
      </c>
      <c r="C171" s="6">
        <f>MATCH(B171,Markov!$C$6:$C$17,1)</f>
        <v/>
      </c>
      <c r="D171" s="16">
        <f>Data!V171</f>
        <v/>
      </c>
      <c r="E171" s="6">
        <f>IF(D171&lt;IF(E170=1,INDEX(Markov!$I$6:$I$17,C171),INDEX(Markov!$H$6:$H$17,C171)),1,0)</f>
        <v/>
      </c>
      <c r="F171" s="12">
        <f>IF(E171=1,GAMMA.INV(Data!W171,INDEX(Markov!$Q$6:$Q$17,C171),INDEX(Markov!$R$6:$R$17,C171)),0)</f>
        <v/>
      </c>
      <c r="G171" s="6">
        <f>IF(D171&lt;IF(G170=1,INDEX(ChangeFactor!$O$6:$O$17,C171),INDEX(ChangeFactor!$N$6:$N$17,C171)),1,0)</f>
        <v/>
      </c>
      <c r="H171" s="12">
        <f>IF(G171=1,GAMMA.INV(Data!W171,INDEX(ChangeFactor!$R$6:$R$17,C171),INDEX(ChangeFactor!$S$6:$S$17,C171)),0)</f>
        <v/>
      </c>
      <c r="I171" s="7">
        <f>NORM.S.INV(Data!X171)</f>
        <v/>
      </c>
      <c r="J171" s="7">
        <f>NORM.S.INV(Data!Y171)</f>
        <v/>
      </c>
      <c r="K171" s="7">
        <f>NORM.S.INV(Data!Z171)</f>
        <v/>
      </c>
      <c r="L171" s="7">
        <f>MAR1!$B$32*L170+MAR1!$C$32*M170+MAR1!$D$32*N170+MAR1!$B$42*I171+MAR1!$C$42*J171+MAR1!$D$42*K171</f>
        <v/>
      </c>
      <c r="M171" s="7">
        <f>MAR1!$B$33*L170+MAR1!$C$33*M170+MAR1!$D$33*N170+MAR1!$B$43*I171+MAR1!$C$43*J171+MAR1!$D$43*K171</f>
        <v/>
      </c>
      <c r="N171" s="7">
        <f>MAR1!$B$34*L170+MAR1!$C$34*M170+MAR1!$D$34*N170+MAR1!$B$44*I171+MAR1!$C$44*J171+MAR1!$D$44*K171</f>
        <v/>
      </c>
      <c r="O171" s="12">
        <f>MAR1!$B$5+MAR1!$C$5*COS(2*PI()*B171/365)+MAR1!$D$5*SIN(2*PI()*B171/365)+IF(E171=1,MAR1!$B$11+MAR1!$D$11*L171,MAR1!$C$11+MAR1!$E$11*L171)</f>
        <v/>
      </c>
      <c r="P171" s="12">
        <f>MAR1!$B$6+MAR1!$C$6*COS(2*PI()*B171/365)+MAR1!$D$6*SIN(2*PI()*B171/365)+IF(E171=1,MAR1!$B$12+MAR1!$D$12*M171,MAR1!$C$12+MAR1!$E$12*M171)</f>
        <v/>
      </c>
      <c r="Q171" s="12">
        <f>MAR1!$B$7+MAR1!$C$7*COS(2*PI()*B171/365)+MAR1!$D$7*SIN(2*PI()*B171/365)+IF(E171=1,MAR1!$B$13+MAR1!$D$13*N171,MAR1!$C$13+MAR1!$E$13*N171)</f>
        <v/>
      </c>
      <c r="R171" s="12">
        <f>MAR1!$B$5+MAR1!$C$5*COS(2*PI()*B171/365)+MAR1!$D$5*SIN(2*PI()*B171/365)+INDEX(ChangeFactor!$F$6:$F$17,C171)+IF(G171=1,MAR1!$B$11+INDEX(ChangeFactor!$G$6:$G$17,C171)*MAR1!$D$11*L171,MAR1!$C$11+INDEX(ChangeFactor!$G$6:$G$17,C171)*MAR1!$E$11*L171)</f>
        <v/>
      </c>
    </row>
    <row r="172">
      <c r="A172" s="6">
        <f>Data!U172</f>
        <v/>
      </c>
      <c r="B172" s="6">
        <f>MOD(A172-1,365)+1</f>
        <v/>
      </c>
      <c r="C172" s="6">
        <f>MATCH(B172,Markov!$C$6:$C$17,1)</f>
        <v/>
      </c>
      <c r="D172" s="16">
        <f>Data!V172</f>
        <v/>
      </c>
      <c r="E172" s="6">
        <f>IF(D172&lt;IF(E171=1,INDEX(Markov!$I$6:$I$17,C172),INDEX(Markov!$H$6:$H$17,C172)),1,0)</f>
        <v/>
      </c>
      <c r="F172" s="12">
        <f>IF(E172=1,GAMMA.INV(Data!W172,INDEX(Markov!$Q$6:$Q$17,C172),INDEX(Markov!$R$6:$R$17,C172)),0)</f>
        <v/>
      </c>
      <c r="G172" s="6">
        <f>IF(D172&lt;IF(G171=1,INDEX(ChangeFactor!$O$6:$O$17,C172),INDEX(ChangeFactor!$N$6:$N$17,C172)),1,0)</f>
        <v/>
      </c>
      <c r="H172" s="12">
        <f>IF(G172=1,GAMMA.INV(Data!W172,INDEX(ChangeFactor!$R$6:$R$17,C172),INDEX(ChangeFactor!$S$6:$S$17,C172)),0)</f>
        <v/>
      </c>
      <c r="I172" s="7">
        <f>NORM.S.INV(Data!X172)</f>
        <v/>
      </c>
      <c r="J172" s="7">
        <f>NORM.S.INV(Data!Y172)</f>
        <v/>
      </c>
      <c r="K172" s="7">
        <f>NORM.S.INV(Data!Z172)</f>
        <v/>
      </c>
      <c r="L172" s="7">
        <f>MAR1!$B$32*L171+MAR1!$C$32*M171+MAR1!$D$32*N171+MAR1!$B$42*I172+MAR1!$C$42*J172+MAR1!$D$42*K172</f>
        <v/>
      </c>
      <c r="M172" s="7">
        <f>MAR1!$B$33*L171+MAR1!$C$33*M171+MAR1!$D$33*N171+MAR1!$B$43*I172+MAR1!$C$43*J172+MAR1!$D$43*K172</f>
        <v/>
      </c>
      <c r="N172" s="7">
        <f>MAR1!$B$34*L171+MAR1!$C$34*M171+MAR1!$D$34*N171+MAR1!$B$44*I172+MAR1!$C$44*J172+MAR1!$D$44*K172</f>
        <v/>
      </c>
      <c r="O172" s="12">
        <f>MAR1!$B$5+MAR1!$C$5*COS(2*PI()*B172/365)+MAR1!$D$5*SIN(2*PI()*B172/365)+IF(E172=1,MAR1!$B$11+MAR1!$D$11*L172,MAR1!$C$11+MAR1!$E$11*L172)</f>
        <v/>
      </c>
      <c r="P172" s="12">
        <f>MAR1!$B$6+MAR1!$C$6*COS(2*PI()*B172/365)+MAR1!$D$6*SIN(2*PI()*B172/365)+IF(E172=1,MAR1!$B$12+MAR1!$D$12*M172,MAR1!$C$12+MAR1!$E$12*M172)</f>
        <v/>
      </c>
      <c r="Q172" s="12">
        <f>MAR1!$B$7+MAR1!$C$7*COS(2*PI()*B172/365)+MAR1!$D$7*SIN(2*PI()*B172/365)+IF(E172=1,MAR1!$B$13+MAR1!$D$13*N172,MAR1!$C$13+MAR1!$E$13*N172)</f>
        <v/>
      </c>
      <c r="R172" s="12">
        <f>MAR1!$B$5+MAR1!$C$5*COS(2*PI()*B172/365)+MAR1!$D$5*SIN(2*PI()*B172/365)+INDEX(ChangeFactor!$F$6:$F$17,C172)+IF(G172=1,MAR1!$B$11+INDEX(ChangeFactor!$G$6:$G$17,C172)*MAR1!$D$11*L172,MAR1!$C$11+INDEX(ChangeFactor!$G$6:$G$17,C172)*MAR1!$E$11*L172)</f>
        <v/>
      </c>
    </row>
    <row r="173">
      <c r="A173" s="6">
        <f>Data!U173</f>
        <v/>
      </c>
      <c r="B173" s="6">
        <f>MOD(A173-1,365)+1</f>
        <v/>
      </c>
      <c r="C173" s="6">
        <f>MATCH(B173,Markov!$C$6:$C$17,1)</f>
        <v/>
      </c>
      <c r="D173" s="16">
        <f>Data!V173</f>
        <v/>
      </c>
      <c r="E173" s="6">
        <f>IF(D173&lt;IF(E172=1,INDEX(Markov!$I$6:$I$17,C173),INDEX(Markov!$H$6:$H$17,C173)),1,0)</f>
        <v/>
      </c>
      <c r="F173" s="12">
        <f>IF(E173=1,GAMMA.INV(Data!W173,INDEX(Markov!$Q$6:$Q$17,C173),INDEX(Markov!$R$6:$R$17,C173)),0)</f>
        <v/>
      </c>
      <c r="G173" s="6">
        <f>IF(D173&lt;IF(G172=1,INDEX(ChangeFactor!$O$6:$O$17,C173),INDEX(ChangeFactor!$N$6:$N$17,C173)),1,0)</f>
        <v/>
      </c>
      <c r="H173" s="12">
        <f>IF(G173=1,GAMMA.INV(Data!W173,INDEX(ChangeFactor!$R$6:$R$17,C173),INDEX(ChangeFactor!$S$6:$S$17,C173)),0)</f>
        <v/>
      </c>
      <c r="I173" s="7">
        <f>NORM.S.INV(Data!X173)</f>
        <v/>
      </c>
      <c r="J173" s="7">
        <f>NORM.S.INV(Data!Y173)</f>
        <v/>
      </c>
      <c r="K173" s="7">
        <f>NORM.S.INV(Data!Z173)</f>
        <v/>
      </c>
      <c r="L173" s="7">
        <f>MAR1!$B$32*L172+MAR1!$C$32*M172+MAR1!$D$32*N172+MAR1!$B$42*I173+MAR1!$C$42*J173+MAR1!$D$42*K173</f>
        <v/>
      </c>
      <c r="M173" s="7">
        <f>MAR1!$B$33*L172+MAR1!$C$33*M172+MAR1!$D$33*N172+MAR1!$B$43*I173+MAR1!$C$43*J173+MAR1!$D$43*K173</f>
        <v/>
      </c>
      <c r="N173" s="7">
        <f>MAR1!$B$34*L172+MAR1!$C$34*M172+MAR1!$D$34*N172+MAR1!$B$44*I173+MAR1!$C$44*J173+MAR1!$D$44*K173</f>
        <v/>
      </c>
      <c r="O173" s="12">
        <f>MAR1!$B$5+MAR1!$C$5*COS(2*PI()*B173/365)+MAR1!$D$5*SIN(2*PI()*B173/365)+IF(E173=1,MAR1!$B$11+MAR1!$D$11*L173,MAR1!$C$11+MAR1!$E$11*L173)</f>
        <v/>
      </c>
      <c r="P173" s="12">
        <f>MAR1!$B$6+MAR1!$C$6*COS(2*PI()*B173/365)+MAR1!$D$6*SIN(2*PI()*B173/365)+IF(E173=1,MAR1!$B$12+MAR1!$D$12*M173,MAR1!$C$12+MAR1!$E$12*M173)</f>
        <v/>
      </c>
      <c r="Q173" s="12">
        <f>MAR1!$B$7+MAR1!$C$7*COS(2*PI()*B173/365)+MAR1!$D$7*SIN(2*PI()*B173/365)+IF(E173=1,MAR1!$B$13+MAR1!$D$13*N173,MAR1!$C$13+MAR1!$E$13*N173)</f>
        <v/>
      </c>
      <c r="R173" s="12">
        <f>MAR1!$B$5+MAR1!$C$5*COS(2*PI()*B173/365)+MAR1!$D$5*SIN(2*PI()*B173/365)+INDEX(ChangeFactor!$F$6:$F$17,C173)+IF(G173=1,MAR1!$B$11+INDEX(ChangeFactor!$G$6:$G$17,C173)*MAR1!$D$11*L173,MAR1!$C$11+INDEX(ChangeFactor!$G$6:$G$17,C173)*MAR1!$E$11*L173)</f>
        <v/>
      </c>
    </row>
    <row r="174">
      <c r="A174" s="6">
        <f>Data!U174</f>
        <v/>
      </c>
      <c r="B174" s="6">
        <f>MOD(A174-1,365)+1</f>
        <v/>
      </c>
      <c r="C174" s="6">
        <f>MATCH(B174,Markov!$C$6:$C$17,1)</f>
        <v/>
      </c>
      <c r="D174" s="16">
        <f>Data!V174</f>
        <v/>
      </c>
      <c r="E174" s="6">
        <f>IF(D174&lt;IF(E173=1,INDEX(Markov!$I$6:$I$17,C174),INDEX(Markov!$H$6:$H$17,C174)),1,0)</f>
        <v/>
      </c>
      <c r="F174" s="12">
        <f>IF(E174=1,GAMMA.INV(Data!W174,INDEX(Markov!$Q$6:$Q$17,C174),INDEX(Markov!$R$6:$R$17,C174)),0)</f>
        <v/>
      </c>
      <c r="G174" s="6">
        <f>IF(D174&lt;IF(G173=1,INDEX(ChangeFactor!$O$6:$O$17,C174),INDEX(ChangeFactor!$N$6:$N$17,C174)),1,0)</f>
        <v/>
      </c>
      <c r="H174" s="12">
        <f>IF(G174=1,GAMMA.INV(Data!W174,INDEX(ChangeFactor!$R$6:$R$17,C174),INDEX(ChangeFactor!$S$6:$S$17,C174)),0)</f>
        <v/>
      </c>
      <c r="I174" s="7">
        <f>NORM.S.INV(Data!X174)</f>
        <v/>
      </c>
      <c r="J174" s="7">
        <f>NORM.S.INV(Data!Y174)</f>
        <v/>
      </c>
      <c r="K174" s="7">
        <f>NORM.S.INV(Data!Z174)</f>
        <v/>
      </c>
      <c r="L174" s="7">
        <f>MAR1!$B$32*L173+MAR1!$C$32*M173+MAR1!$D$32*N173+MAR1!$B$42*I174+MAR1!$C$42*J174+MAR1!$D$42*K174</f>
        <v/>
      </c>
      <c r="M174" s="7">
        <f>MAR1!$B$33*L173+MAR1!$C$33*M173+MAR1!$D$33*N173+MAR1!$B$43*I174+MAR1!$C$43*J174+MAR1!$D$43*K174</f>
        <v/>
      </c>
      <c r="N174" s="7">
        <f>MAR1!$B$34*L173+MAR1!$C$34*M173+MAR1!$D$34*N173+MAR1!$B$44*I174+MAR1!$C$44*J174+MAR1!$D$44*K174</f>
        <v/>
      </c>
      <c r="O174" s="12">
        <f>MAR1!$B$5+MAR1!$C$5*COS(2*PI()*B174/365)+MAR1!$D$5*SIN(2*PI()*B174/365)+IF(E174=1,MAR1!$B$11+MAR1!$D$11*L174,MAR1!$C$11+MAR1!$E$11*L174)</f>
        <v/>
      </c>
      <c r="P174" s="12">
        <f>MAR1!$B$6+MAR1!$C$6*COS(2*PI()*B174/365)+MAR1!$D$6*SIN(2*PI()*B174/365)+IF(E174=1,MAR1!$B$12+MAR1!$D$12*M174,MAR1!$C$12+MAR1!$E$12*M174)</f>
        <v/>
      </c>
      <c r="Q174" s="12">
        <f>MAR1!$B$7+MAR1!$C$7*COS(2*PI()*B174/365)+MAR1!$D$7*SIN(2*PI()*B174/365)+IF(E174=1,MAR1!$B$13+MAR1!$D$13*N174,MAR1!$C$13+MAR1!$E$13*N174)</f>
        <v/>
      </c>
      <c r="R174" s="12">
        <f>MAR1!$B$5+MAR1!$C$5*COS(2*PI()*B174/365)+MAR1!$D$5*SIN(2*PI()*B174/365)+INDEX(ChangeFactor!$F$6:$F$17,C174)+IF(G174=1,MAR1!$B$11+INDEX(ChangeFactor!$G$6:$G$17,C174)*MAR1!$D$11*L174,MAR1!$C$11+INDEX(ChangeFactor!$G$6:$G$17,C174)*MAR1!$E$11*L174)</f>
        <v/>
      </c>
    </row>
    <row r="175">
      <c r="A175" s="6">
        <f>Data!U175</f>
        <v/>
      </c>
      <c r="B175" s="6">
        <f>MOD(A175-1,365)+1</f>
        <v/>
      </c>
      <c r="C175" s="6">
        <f>MATCH(B175,Markov!$C$6:$C$17,1)</f>
        <v/>
      </c>
      <c r="D175" s="16">
        <f>Data!V175</f>
        <v/>
      </c>
      <c r="E175" s="6">
        <f>IF(D175&lt;IF(E174=1,INDEX(Markov!$I$6:$I$17,C175),INDEX(Markov!$H$6:$H$17,C175)),1,0)</f>
        <v/>
      </c>
      <c r="F175" s="12">
        <f>IF(E175=1,GAMMA.INV(Data!W175,INDEX(Markov!$Q$6:$Q$17,C175),INDEX(Markov!$R$6:$R$17,C175)),0)</f>
        <v/>
      </c>
      <c r="G175" s="6">
        <f>IF(D175&lt;IF(G174=1,INDEX(ChangeFactor!$O$6:$O$17,C175),INDEX(ChangeFactor!$N$6:$N$17,C175)),1,0)</f>
        <v/>
      </c>
      <c r="H175" s="12">
        <f>IF(G175=1,GAMMA.INV(Data!W175,INDEX(ChangeFactor!$R$6:$R$17,C175),INDEX(ChangeFactor!$S$6:$S$17,C175)),0)</f>
        <v/>
      </c>
      <c r="I175" s="7">
        <f>NORM.S.INV(Data!X175)</f>
        <v/>
      </c>
      <c r="J175" s="7">
        <f>NORM.S.INV(Data!Y175)</f>
        <v/>
      </c>
      <c r="K175" s="7">
        <f>NORM.S.INV(Data!Z175)</f>
        <v/>
      </c>
      <c r="L175" s="7">
        <f>MAR1!$B$32*L174+MAR1!$C$32*M174+MAR1!$D$32*N174+MAR1!$B$42*I175+MAR1!$C$42*J175+MAR1!$D$42*K175</f>
        <v/>
      </c>
      <c r="M175" s="7">
        <f>MAR1!$B$33*L174+MAR1!$C$33*M174+MAR1!$D$33*N174+MAR1!$B$43*I175+MAR1!$C$43*J175+MAR1!$D$43*K175</f>
        <v/>
      </c>
      <c r="N175" s="7">
        <f>MAR1!$B$34*L174+MAR1!$C$34*M174+MAR1!$D$34*N174+MAR1!$B$44*I175+MAR1!$C$44*J175+MAR1!$D$44*K175</f>
        <v/>
      </c>
      <c r="O175" s="12">
        <f>MAR1!$B$5+MAR1!$C$5*COS(2*PI()*B175/365)+MAR1!$D$5*SIN(2*PI()*B175/365)+IF(E175=1,MAR1!$B$11+MAR1!$D$11*L175,MAR1!$C$11+MAR1!$E$11*L175)</f>
        <v/>
      </c>
      <c r="P175" s="12">
        <f>MAR1!$B$6+MAR1!$C$6*COS(2*PI()*B175/365)+MAR1!$D$6*SIN(2*PI()*B175/365)+IF(E175=1,MAR1!$B$12+MAR1!$D$12*M175,MAR1!$C$12+MAR1!$E$12*M175)</f>
        <v/>
      </c>
      <c r="Q175" s="12">
        <f>MAR1!$B$7+MAR1!$C$7*COS(2*PI()*B175/365)+MAR1!$D$7*SIN(2*PI()*B175/365)+IF(E175=1,MAR1!$B$13+MAR1!$D$13*N175,MAR1!$C$13+MAR1!$E$13*N175)</f>
        <v/>
      </c>
      <c r="R175" s="12">
        <f>MAR1!$B$5+MAR1!$C$5*COS(2*PI()*B175/365)+MAR1!$D$5*SIN(2*PI()*B175/365)+INDEX(ChangeFactor!$F$6:$F$17,C175)+IF(G175=1,MAR1!$B$11+INDEX(ChangeFactor!$G$6:$G$17,C175)*MAR1!$D$11*L175,MAR1!$C$11+INDEX(ChangeFactor!$G$6:$G$17,C175)*MAR1!$E$11*L175)</f>
        <v/>
      </c>
    </row>
    <row r="176">
      <c r="A176" s="6">
        <f>Data!U176</f>
        <v/>
      </c>
      <c r="B176" s="6">
        <f>MOD(A176-1,365)+1</f>
        <v/>
      </c>
      <c r="C176" s="6">
        <f>MATCH(B176,Markov!$C$6:$C$17,1)</f>
        <v/>
      </c>
      <c r="D176" s="16">
        <f>Data!V176</f>
        <v/>
      </c>
      <c r="E176" s="6">
        <f>IF(D176&lt;IF(E175=1,INDEX(Markov!$I$6:$I$17,C176),INDEX(Markov!$H$6:$H$17,C176)),1,0)</f>
        <v/>
      </c>
      <c r="F176" s="12">
        <f>IF(E176=1,GAMMA.INV(Data!W176,INDEX(Markov!$Q$6:$Q$17,C176),INDEX(Markov!$R$6:$R$17,C176)),0)</f>
        <v/>
      </c>
      <c r="G176" s="6">
        <f>IF(D176&lt;IF(G175=1,INDEX(ChangeFactor!$O$6:$O$17,C176),INDEX(ChangeFactor!$N$6:$N$17,C176)),1,0)</f>
        <v/>
      </c>
      <c r="H176" s="12">
        <f>IF(G176=1,GAMMA.INV(Data!W176,INDEX(ChangeFactor!$R$6:$R$17,C176),INDEX(ChangeFactor!$S$6:$S$17,C176)),0)</f>
        <v/>
      </c>
      <c r="I176" s="7">
        <f>NORM.S.INV(Data!X176)</f>
        <v/>
      </c>
      <c r="J176" s="7">
        <f>NORM.S.INV(Data!Y176)</f>
        <v/>
      </c>
      <c r="K176" s="7">
        <f>NORM.S.INV(Data!Z176)</f>
        <v/>
      </c>
      <c r="L176" s="7">
        <f>MAR1!$B$32*L175+MAR1!$C$32*M175+MAR1!$D$32*N175+MAR1!$B$42*I176+MAR1!$C$42*J176+MAR1!$D$42*K176</f>
        <v/>
      </c>
      <c r="M176" s="7">
        <f>MAR1!$B$33*L175+MAR1!$C$33*M175+MAR1!$D$33*N175+MAR1!$B$43*I176+MAR1!$C$43*J176+MAR1!$D$43*K176</f>
        <v/>
      </c>
      <c r="N176" s="7">
        <f>MAR1!$B$34*L175+MAR1!$C$34*M175+MAR1!$D$34*N175+MAR1!$B$44*I176+MAR1!$C$44*J176+MAR1!$D$44*K176</f>
        <v/>
      </c>
      <c r="O176" s="12">
        <f>MAR1!$B$5+MAR1!$C$5*COS(2*PI()*B176/365)+MAR1!$D$5*SIN(2*PI()*B176/365)+IF(E176=1,MAR1!$B$11+MAR1!$D$11*L176,MAR1!$C$11+MAR1!$E$11*L176)</f>
        <v/>
      </c>
      <c r="P176" s="12">
        <f>MAR1!$B$6+MAR1!$C$6*COS(2*PI()*B176/365)+MAR1!$D$6*SIN(2*PI()*B176/365)+IF(E176=1,MAR1!$B$12+MAR1!$D$12*M176,MAR1!$C$12+MAR1!$E$12*M176)</f>
        <v/>
      </c>
      <c r="Q176" s="12">
        <f>MAR1!$B$7+MAR1!$C$7*COS(2*PI()*B176/365)+MAR1!$D$7*SIN(2*PI()*B176/365)+IF(E176=1,MAR1!$B$13+MAR1!$D$13*N176,MAR1!$C$13+MAR1!$E$13*N176)</f>
        <v/>
      </c>
      <c r="R176" s="12">
        <f>MAR1!$B$5+MAR1!$C$5*COS(2*PI()*B176/365)+MAR1!$D$5*SIN(2*PI()*B176/365)+INDEX(ChangeFactor!$F$6:$F$17,C176)+IF(G176=1,MAR1!$B$11+INDEX(ChangeFactor!$G$6:$G$17,C176)*MAR1!$D$11*L176,MAR1!$C$11+INDEX(ChangeFactor!$G$6:$G$17,C176)*MAR1!$E$11*L176)</f>
        <v/>
      </c>
    </row>
    <row r="177">
      <c r="A177" s="6">
        <f>Data!U177</f>
        <v/>
      </c>
      <c r="B177" s="6">
        <f>MOD(A177-1,365)+1</f>
        <v/>
      </c>
      <c r="C177" s="6">
        <f>MATCH(B177,Markov!$C$6:$C$17,1)</f>
        <v/>
      </c>
      <c r="D177" s="16">
        <f>Data!V177</f>
        <v/>
      </c>
      <c r="E177" s="6">
        <f>IF(D177&lt;IF(E176=1,INDEX(Markov!$I$6:$I$17,C177),INDEX(Markov!$H$6:$H$17,C177)),1,0)</f>
        <v/>
      </c>
      <c r="F177" s="12">
        <f>IF(E177=1,GAMMA.INV(Data!W177,INDEX(Markov!$Q$6:$Q$17,C177),INDEX(Markov!$R$6:$R$17,C177)),0)</f>
        <v/>
      </c>
      <c r="G177" s="6">
        <f>IF(D177&lt;IF(G176=1,INDEX(ChangeFactor!$O$6:$O$17,C177),INDEX(ChangeFactor!$N$6:$N$17,C177)),1,0)</f>
        <v/>
      </c>
      <c r="H177" s="12">
        <f>IF(G177=1,GAMMA.INV(Data!W177,INDEX(ChangeFactor!$R$6:$R$17,C177),INDEX(ChangeFactor!$S$6:$S$17,C177)),0)</f>
        <v/>
      </c>
      <c r="I177" s="7">
        <f>NORM.S.INV(Data!X177)</f>
        <v/>
      </c>
      <c r="J177" s="7">
        <f>NORM.S.INV(Data!Y177)</f>
        <v/>
      </c>
      <c r="K177" s="7">
        <f>NORM.S.INV(Data!Z177)</f>
        <v/>
      </c>
      <c r="L177" s="7">
        <f>MAR1!$B$32*L176+MAR1!$C$32*M176+MAR1!$D$32*N176+MAR1!$B$42*I177+MAR1!$C$42*J177+MAR1!$D$42*K177</f>
        <v/>
      </c>
      <c r="M177" s="7">
        <f>MAR1!$B$33*L176+MAR1!$C$33*M176+MAR1!$D$33*N176+MAR1!$B$43*I177+MAR1!$C$43*J177+MAR1!$D$43*K177</f>
        <v/>
      </c>
      <c r="N177" s="7">
        <f>MAR1!$B$34*L176+MAR1!$C$34*M176+MAR1!$D$34*N176+MAR1!$B$44*I177+MAR1!$C$44*J177+MAR1!$D$44*K177</f>
        <v/>
      </c>
      <c r="O177" s="12">
        <f>MAR1!$B$5+MAR1!$C$5*COS(2*PI()*B177/365)+MAR1!$D$5*SIN(2*PI()*B177/365)+IF(E177=1,MAR1!$B$11+MAR1!$D$11*L177,MAR1!$C$11+MAR1!$E$11*L177)</f>
        <v/>
      </c>
      <c r="P177" s="12">
        <f>MAR1!$B$6+MAR1!$C$6*COS(2*PI()*B177/365)+MAR1!$D$6*SIN(2*PI()*B177/365)+IF(E177=1,MAR1!$B$12+MAR1!$D$12*M177,MAR1!$C$12+MAR1!$E$12*M177)</f>
        <v/>
      </c>
      <c r="Q177" s="12">
        <f>MAR1!$B$7+MAR1!$C$7*COS(2*PI()*B177/365)+MAR1!$D$7*SIN(2*PI()*B177/365)+IF(E177=1,MAR1!$B$13+MAR1!$D$13*N177,MAR1!$C$13+MAR1!$E$13*N177)</f>
        <v/>
      </c>
      <c r="R177" s="12">
        <f>MAR1!$B$5+MAR1!$C$5*COS(2*PI()*B177/365)+MAR1!$D$5*SIN(2*PI()*B177/365)+INDEX(ChangeFactor!$F$6:$F$17,C177)+IF(G177=1,MAR1!$B$11+INDEX(ChangeFactor!$G$6:$G$17,C177)*MAR1!$D$11*L177,MAR1!$C$11+INDEX(ChangeFactor!$G$6:$G$17,C177)*MAR1!$E$11*L177)</f>
        <v/>
      </c>
    </row>
    <row r="178">
      <c r="A178" s="6">
        <f>Data!U178</f>
        <v/>
      </c>
      <c r="B178" s="6">
        <f>MOD(A178-1,365)+1</f>
        <v/>
      </c>
      <c r="C178" s="6">
        <f>MATCH(B178,Markov!$C$6:$C$17,1)</f>
        <v/>
      </c>
      <c r="D178" s="16">
        <f>Data!V178</f>
        <v/>
      </c>
      <c r="E178" s="6">
        <f>IF(D178&lt;IF(E177=1,INDEX(Markov!$I$6:$I$17,C178),INDEX(Markov!$H$6:$H$17,C178)),1,0)</f>
        <v/>
      </c>
      <c r="F178" s="12">
        <f>IF(E178=1,GAMMA.INV(Data!W178,INDEX(Markov!$Q$6:$Q$17,C178),INDEX(Markov!$R$6:$R$17,C178)),0)</f>
        <v/>
      </c>
      <c r="G178" s="6">
        <f>IF(D178&lt;IF(G177=1,INDEX(ChangeFactor!$O$6:$O$17,C178),INDEX(ChangeFactor!$N$6:$N$17,C178)),1,0)</f>
        <v/>
      </c>
      <c r="H178" s="12">
        <f>IF(G178=1,GAMMA.INV(Data!W178,INDEX(ChangeFactor!$R$6:$R$17,C178),INDEX(ChangeFactor!$S$6:$S$17,C178)),0)</f>
        <v/>
      </c>
      <c r="I178" s="7">
        <f>NORM.S.INV(Data!X178)</f>
        <v/>
      </c>
      <c r="J178" s="7">
        <f>NORM.S.INV(Data!Y178)</f>
        <v/>
      </c>
      <c r="K178" s="7">
        <f>NORM.S.INV(Data!Z178)</f>
        <v/>
      </c>
      <c r="L178" s="7">
        <f>MAR1!$B$32*L177+MAR1!$C$32*M177+MAR1!$D$32*N177+MAR1!$B$42*I178+MAR1!$C$42*J178+MAR1!$D$42*K178</f>
        <v/>
      </c>
      <c r="M178" s="7">
        <f>MAR1!$B$33*L177+MAR1!$C$33*M177+MAR1!$D$33*N177+MAR1!$B$43*I178+MAR1!$C$43*J178+MAR1!$D$43*K178</f>
        <v/>
      </c>
      <c r="N178" s="7">
        <f>MAR1!$B$34*L177+MAR1!$C$34*M177+MAR1!$D$34*N177+MAR1!$B$44*I178+MAR1!$C$44*J178+MAR1!$D$44*K178</f>
        <v/>
      </c>
      <c r="O178" s="12">
        <f>MAR1!$B$5+MAR1!$C$5*COS(2*PI()*B178/365)+MAR1!$D$5*SIN(2*PI()*B178/365)+IF(E178=1,MAR1!$B$11+MAR1!$D$11*L178,MAR1!$C$11+MAR1!$E$11*L178)</f>
        <v/>
      </c>
      <c r="P178" s="12">
        <f>MAR1!$B$6+MAR1!$C$6*COS(2*PI()*B178/365)+MAR1!$D$6*SIN(2*PI()*B178/365)+IF(E178=1,MAR1!$B$12+MAR1!$D$12*M178,MAR1!$C$12+MAR1!$E$12*M178)</f>
        <v/>
      </c>
      <c r="Q178" s="12">
        <f>MAR1!$B$7+MAR1!$C$7*COS(2*PI()*B178/365)+MAR1!$D$7*SIN(2*PI()*B178/365)+IF(E178=1,MAR1!$B$13+MAR1!$D$13*N178,MAR1!$C$13+MAR1!$E$13*N178)</f>
        <v/>
      </c>
      <c r="R178" s="12">
        <f>MAR1!$B$5+MAR1!$C$5*COS(2*PI()*B178/365)+MAR1!$D$5*SIN(2*PI()*B178/365)+INDEX(ChangeFactor!$F$6:$F$17,C178)+IF(G178=1,MAR1!$B$11+INDEX(ChangeFactor!$G$6:$G$17,C178)*MAR1!$D$11*L178,MAR1!$C$11+INDEX(ChangeFactor!$G$6:$G$17,C178)*MAR1!$E$11*L178)</f>
        <v/>
      </c>
    </row>
    <row r="179">
      <c r="A179" s="6">
        <f>Data!U179</f>
        <v/>
      </c>
      <c r="B179" s="6">
        <f>MOD(A179-1,365)+1</f>
        <v/>
      </c>
      <c r="C179" s="6">
        <f>MATCH(B179,Markov!$C$6:$C$17,1)</f>
        <v/>
      </c>
      <c r="D179" s="16">
        <f>Data!V179</f>
        <v/>
      </c>
      <c r="E179" s="6">
        <f>IF(D179&lt;IF(E178=1,INDEX(Markov!$I$6:$I$17,C179),INDEX(Markov!$H$6:$H$17,C179)),1,0)</f>
        <v/>
      </c>
      <c r="F179" s="12">
        <f>IF(E179=1,GAMMA.INV(Data!W179,INDEX(Markov!$Q$6:$Q$17,C179),INDEX(Markov!$R$6:$R$17,C179)),0)</f>
        <v/>
      </c>
      <c r="G179" s="6">
        <f>IF(D179&lt;IF(G178=1,INDEX(ChangeFactor!$O$6:$O$17,C179),INDEX(ChangeFactor!$N$6:$N$17,C179)),1,0)</f>
        <v/>
      </c>
      <c r="H179" s="12">
        <f>IF(G179=1,GAMMA.INV(Data!W179,INDEX(ChangeFactor!$R$6:$R$17,C179),INDEX(ChangeFactor!$S$6:$S$17,C179)),0)</f>
        <v/>
      </c>
      <c r="I179" s="7">
        <f>NORM.S.INV(Data!X179)</f>
        <v/>
      </c>
      <c r="J179" s="7">
        <f>NORM.S.INV(Data!Y179)</f>
        <v/>
      </c>
      <c r="K179" s="7">
        <f>NORM.S.INV(Data!Z179)</f>
        <v/>
      </c>
      <c r="L179" s="7">
        <f>MAR1!$B$32*L178+MAR1!$C$32*M178+MAR1!$D$32*N178+MAR1!$B$42*I179+MAR1!$C$42*J179+MAR1!$D$42*K179</f>
        <v/>
      </c>
      <c r="M179" s="7">
        <f>MAR1!$B$33*L178+MAR1!$C$33*M178+MAR1!$D$33*N178+MAR1!$B$43*I179+MAR1!$C$43*J179+MAR1!$D$43*K179</f>
        <v/>
      </c>
      <c r="N179" s="7">
        <f>MAR1!$B$34*L178+MAR1!$C$34*M178+MAR1!$D$34*N178+MAR1!$B$44*I179+MAR1!$C$44*J179+MAR1!$D$44*K179</f>
        <v/>
      </c>
      <c r="O179" s="12">
        <f>MAR1!$B$5+MAR1!$C$5*COS(2*PI()*B179/365)+MAR1!$D$5*SIN(2*PI()*B179/365)+IF(E179=1,MAR1!$B$11+MAR1!$D$11*L179,MAR1!$C$11+MAR1!$E$11*L179)</f>
        <v/>
      </c>
      <c r="P179" s="12">
        <f>MAR1!$B$6+MAR1!$C$6*COS(2*PI()*B179/365)+MAR1!$D$6*SIN(2*PI()*B179/365)+IF(E179=1,MAR1!$B$12+MAR1!$D$12*M179,MAR1!$C$12+MAR1!$E$12*M179)</f>
        <v/>
      </c>
      <c r="Q179" s="12">
        <f>MAR1!$B$7+MAR1!$C$7*COS(2*PI()*B179/365)+MAR1!$D$7*SIN(2*PI()*B179/365)+IF(E179=1,MAR1!$B$13+MAR1!$D$13*N179,MAR1!$C$13+MAR1!$E$13*N179)</f>
        <v/>
      </c>
      <c r="R179" s="12">
        <f>MAR1!$B$5+MAR1!$C$5*COS(2*PI()*B179/365)+MAR1!$D$5*SIN(2*PI()*B179/365)+INDEX(ChangeFactor!$F$6:$F$17,C179)+IF(G179=1,MAR1!$B$11+INDEX(ChangeFactor!$G$6:$G$17,C179)*MAR1!$D$11*L179,MAR1!$C$11+INDEX(ChangeFactor!$G$6:$G$17,C179)*MAR1!$E$11*L179)</f>
        <v/>
      </c>
    </row>
    <row r="180">
      <c r="A180" s="6">
        <f>Data!U180</f>
        <v/>
      </c>
      <c r="B180" s="6">
        <f>MOD(A180-1,365)+1</f>
        <v/>
      </c>
      <c r="C180" s="6">
        <f>MATCH(B180,Markov!$C$6:$C$17,1)</f>
        <v/>
      </c>
      <c r="D180" s="16">
        <f>Data!V180</f>
        <v/>
      </c>
      <c r="E180" s="6">
        <f>IF(D180&lt;IF(E179=1,INDEX(Markov!$I$6:$I$17,C180),INDEX(Markov!$H$6:$H$17,C180)),1,0)</f>
        <v/>
      </c>
      <c r="F180" s="12">
        <f>IF(E180=1,GAMMA.INV(Data!W180,INDEX(Markov!$Q$6:$Q$17,C180),INDEX(Markov!$R$6:$R$17,C180)),0)</f>
        <v/>
      </c>
      <c r="G180" s="6">
        <f>IF(D180&lt;IF(G179=1,INDEX(ChangeFactor!$O$6:$O$17,C180),INDEX(ChangeFactor!$N$6:$N$17,C180)),1,0)</f>
        <v/>
      </c>
      <c r="H180" s="12">
        <f>IF(G180=1,GAMMA.INV(Data!W180,INDEX(ChangeFactor!$R$6:$R$17,C180),INDEX(ChangeFactor!$S$6:$S$17,C180)),0)</f>
        <v/>
      </c>
      <c r="I180" s="7">
        <f>NORM.S.INV(Data!X180)</f>
        <v/>
      </c>
      <c r="J180" s="7">
        <f>NORM.S.INV(Data!Y180)</f>
        <v/>
      </c>
      <c r="K180" s="7">
        <f>NORM.S.INV(Data!Z180)</f>
        <v/>
      </c>
      <c r="L180" s="7">
        <f>MAR1!$B$32*L179+MAR1!$C$32*M179+MAR1!$D$32*N179+MAR1!$B$42*I180+MAR1!$C$42*J180+MAR1!$D$42*K180</f>
        <v/>
      </c>
      <c r="M180" s="7">
        <f>MAR1!$B$33*L179+MAR1!$C$33*M179+MAR1!$D$33*N179+MAR1!$B$43*I180+MAR1!$C$43*J180+MAR1!$D$43*K180</f>
        <v/>
      </c>
      <c r="N180" s="7">
        <f>MAR1!$B$34*L179+MAR1!$C$34*M179+MAR1!$D$34*N179+MAR1!$B$44*I180+MAR1!$C$44*J180+MAR1!$D$44*K180</f>
        <v/>
      </c>
      <c r="O180" s="12">
        <f>MAR1!$B$5+MAR1!$C$5*COS(2*PI()*B180/365)+MAR1!$D$5*SIN(2*PI()*B180/365)+IF(E180=1,MAR1!$B$11+MAR1!$D$11*L180,MAR1!$C$11+MAR1!$E$11*L180)</f>
        <v/>
      </c>
      <c r="P180" s="12">
        <f>MAR1!$B$6+MAR1!$C$6*COS(2*PI()*B180/365)+MAR1!$D$6*SIN(2*PI()*B180/365)+IF(E180=1,MAR1!$B$12+MAR1!$D$12*M180,MAR1!$C$12+MAR1!$E$12*M180)</f>
        <v/>
      </c>
      <c r="Q180" s="12">
        <f>MAR1!$B$7+MAR1!$C$7*COS(2*PI()*B180/365)+MAR1!$D$7*SIN(2*PI()*B180/365)+IF(E180=1,MAR1!$B$13+MAR1!$D$13*N180,MAR1!$C$13+MAR1!$E$13*N180)</f>
        <v/>
      </c>
      <c r="R180" s="12">
        <f>MAR1!$B$5+MAR1!$C$5*COS(2*PI()*B180/365)+MAR1!$D$5*SIN(2*PI()*B180/365)+INDEX(ChangeFactor!$F$6:$F$17,C180)+IF(G180=1,MAR1!$B$11+INDEX(ChangeFactor!$G$6:$G$17,C180)*MAR1!$D$11*L180,MAR1!$C$11+INDEX(ChangeFactor!$G$6:$G$17,C180)*MAR1!$E$11*L180)</f>
        <v/>
      </c>
    </row>
    <row r="181">
      <c r="A181" s="6">
        <f>Data!U181</f>
        <v/>
      </c>
      <c r="B181" s="6">
        <f>MOD(A181-1,365)+1</f>
        <v/>
      </c>
      <c r="C181" s="6">
        <f>MATCH(B181,Markov!$C$6:$C$17,1)</f>
        <v/>
      </c>
      <c r="D181" s="16">
        <f>Data!V181</f>
        <v/>
      </c>
      <c r="E181" s="6">
        <f>IF(D181&lt;IF(E180=1,INDEX(Markov!$I$6:$I$17,C181),INDEX(Markov!$H$6:$H$17,C181)),1,0)</f>
        <v/>
      </c>
      <c r="F181" s="12">
        <f>IF(E181=1,GAMMA.INV(Data!W181,INDEX(Markov!$Q$6:$Q$17,C181),INDEX(Markov!$R$6:$R$17,C181)),0)</f>
        <v/>
      </c>
      <c r="G181" s="6">
        <f>IF(D181&lt;IF(G180=1,INDEX(ChangeFactor!$O$6:$O$17,C181),INDEX(ChangeFactor!$N$6:$N$17,C181)),1,0)</f>
        <v/>
      </c>
      <c r="H181" s="12">
        <f>IF(G181=1,GAMMA.INV(Data!W181,INDEX(ChangeFactor!$R$6:$R$17,C181),INDEX(ChangeFactor!$S$6:$S$17,C181)),0)</f>
        <v/>
      </c>
      <c r="I181" s="7">
        <f>NORM.S.INV(Data!X181)</f>
        <v/>
      </c>
      <c r="J181" s="7">
        <f>NORM.S.INV(Data!Y181)</f>
        <v/>
      </c>
      <c r="K181" s="7">
        <f>NORM.S.INV(Data!Z181)</f>
        <v/>
      </c>
      <c r="L181" s="7">
        <f>MAR1!$B$32*L180+MAR1!$C$32*M180+MAR1!$D$32*N180+MAR1!$B$42*I181+MAR1!$C$42*J181+MAR1!$D$42*K181</f>
        <v/>
      </c>
      <c r="M181" s="7">
        <f>MAR1!$B$33*L180+MAR1!$C$33*M180+MAR1!$D$33*N180+MAR1!$B$43*I181+MAR1!$C$43*J181+MAR1!$D$43*K181</f>
        <v/>
      </c>
      <c r="N181" s="7">
        <f>MAR1!$B$34*L180+MAR1!$C$34*M180+MAR1!$D$34*N180+MAR1!$B$44*I181+MAR1!$C$44*J181+MAR1!$D$44*K181</f>
        <v/>
      </c>
      <c r="O181" s="12">
        <f>MAR1!$B$5+MAR1!$C$5*COS(2*PI()*B181/365)+MAR1!$D$5*SIN(2*PI()*B181/365)+IF(E181=1,MAR1!$B$11+MAR1!$D$11*L181,MAR1!$C$11+MAR1!$E$11*L181)</f>
        <v/>
      </c>
      <c r="P181" s="12">
        <f>MAR1!$B$6+MAR1!$C$6*COS(2*PI()*B181/365)+MAR1!$D$6*SIN(2*PI()*B181/365)+IF(E181=1,MAR1!$B$12+MAR1!$D$12*M181,MAR1!$C$12+MAR1!$E$12*M181)</f>
        <v/>
      </c>
      <c r="Q181" s="12">
        <f>MAR1!$B$7+MAR1!$C$7*COS(2*PI()*B181/365)+MAR1!$D$7*SIN(2*PI()*B181/365)+IF(E181=1,MAR1!$B$13+MAR1!$D$13*N181,MAR1!$C$13+MAR1!$E$13*N181)</f>
        <v/>
      </c>
      <c r="R181" s="12">
        <f>MAR1!$B$5+MAR1!$C$5*COS(2*PI()*B181/365)+MAR1!$D$5*SIN(2*PI()*B181/365)+INDEX(ChangeFactor!$F$6:$F$17,C181)+IF(G181=1,MAR1!$B$11+INDEX(ChangeFactor!$G$6:$G$17,C181)*MAR1!$D$11*L181,MAR1!$C$11+INDEX(ChangeFactor!$G$6:$G$17,C181)*MAR1!$E$11*L181)</f>
        <v/>
      </c>
    </row>
    <row r="182">
      <c r="A182" s="6">
        <f>Data!U182</f>
        <v/>
      </c>
      <c r="B182" s="6">
        <f>MOD(A182-1,365)+1</f>
        <v/>
      </c>
      <c r="C182" s="6">
        <f>MATCH(B182,Markov!$C$6:$C$17,1)</f>
        <v/>
      </c>
      <c r="D182" s="16">
        <f>Data!V182</f>
        <v/>
      </c>
      <c r="E182" s="6">
        <f>IF(D182&lt;IF(E181=1,INDEX(Markov!$I$6:$I$17,C182),INDEX(Markov!$H$6:$H$17,C182)),1,0)</f>
        <v/>
      </c>
      <c r="F182" s="12">
        <f>IF(E182=1,GAMMA.INV(Data!W182,INDEX(Markov!$Q$6:$Q$17,C182),INDEX(Markov!$R$6:$R$17,C182)),0)</f>
        <v/>
      </c>
      <c r="G182" s="6">
        <f>IF(D182&lt;IF(G181=1,INDEX(ChangeFactor!$O$6:$O$17,C182),INDEX(ChangeFactor!$N$6:$N$17,C182)),1,0)</f>
        <v/>
      </c>
      <c r="H182" s="12">
        <f>IF(G182=1,GAMMA.INV(Data!W182,INDEX(ChangeFactor!$R$6:$R$17,C182),INDEX(ChangeFactor!$S$6:$S$17,C182)),0)</f>
        <v/>
      </c>
      <c r="I182" s="7">
        <f>NORM.S.INV(Data!X182)</f>
        <v/>
      </c>
      <c r="J182" s="7">
        <f>NORM.S.INV(Data!Y182)</f>
        <v/>
      </c>
      <c r="K182" s="7">
        <f>NORM.S.INV(Data!Z182)</f>
        <v/>
      </c>
      <c r="L182" s="7">
        <f>MAR1!$B$32*L181+MAR1!$C$32*M181+MAR1!$D$32*N181+MAR1!$B$42*I182+MAR1!$C$42*J182+MAR1!$D$42*K182</f>
        <v/>
      </c>
      <c r="M182" s="7">
        <f>MAR1!$B$33*L181+MAR1!$C$33*M181+MAR1!$D$33*N181+MAR1!$B$43*I182+MAR1!$C$43*J182+MAR1!$D$43*K182</f>
        <v/>
      </c>
      <c r="N182" s="7">
        <f>MAR1!$B$34*L181+MAR1!$C$34*M181+MAR1!$D$34*N181+MAR1!$B$44*I182+MAR1!$C$44*J182+MAR1!$D$44*K182</f>
        <v/>
      </c>
      <c r="O182" s="12">
        <f>MAR1!$B$5+MAR1!$C$5*COS(2*PI()*B182/365)+MAR1!$D$5*SIN(2*PI()*B182/365)+IF(E182=1,MAR1!$B$11+MAR1!$D$11*L182,MAR1!$C$11+MAR1!$E$11*L182)</f>
        <v/>
      </c>
      <c r="P182" s="12">
        <f>MAR1!$B$6+MAR1!$C$6*COS(2*PI()*B182/365)+MAR1!$D$6*SIN(2*PI()*B182/365)+IF(E182=1,MAR1!$B$12+MAR1!$D$12*M182,MAR1!$C$12+MAR1!$E$12*M182)</f>
        <v/>
      </c>
      <c r="Q182" s="12">
        <f>MAR1!$B$7+MAR1!$C$7*COS(2*PI()*B182/365)+MAR1!$D$7*SIN(2*PI()*B182/365)+IF(E182=1,MAR1!$B$13+MAR1!$D$13*N182,MAR1!$C$13+MAR1!$E$13*N182)</f>
        <v/>
      </c>
      <c r="R182" s="12">
        <f>MAR1!$B$5+MAR1!$C$5*COS(2*PI()*B182/365)+MAR1!$D$5*SIN(2*PI()*B182/365)+INDEX(ChangeFactor!$F$6:$F$17,C182)+IF(G182=1,MAR1!$B$11+INDEX(ChangeFactor!$G$6:$G$17,C182)*MAR1!$D$11*L182,MAR1!$C$11+INDEX(ChangeFactor!$G$6:$G$17,C182)*MAR1!$E$11*L182)</f>
        <v/>
      </c>
    </row>
    <row r="183">
      <c r="A183" s="6">
        <f>Data!U183</f>
        <v/>
      </c>
      <c r="B183" s="6">
        <f>MOD(A183-1,365)+1</f>
        <v/>
      </c>
      <c r="C183" s="6">
        <f>MATCH(B183,Markov!$C$6:$C$17,1)</f>
        <v/>
      </c>
      <c r="D183" s="16">
        <f>Data!V183</f>
        <v/>
      </c>
      <c r="E183" s="6">
        <f>IF(D183&lt;IF(E182=1,INDEX(Markov!$I$6:$I$17,C183),INDEX(Markov!$H$6:$H$17,C183)),1,0)</f>
        <v/>
      </c>
      <c r="F183" s="12">
        <f>IF(E183=1,GAMMA.INV(Data!W183,INDEX(Markov!$Q$6:$Q$17,C183),INDEX(Markov!$R$6:$R$17,C183)),0)</f>
        <v/>
      </c>
      <c r="G183" s="6">
        <f>IF(D183&lt;IF(G182=1,INDEX(ChangeFactor!$O$6:$O$17,C183),INDEX(ChangeFactor!$N$6:$N$17,C183)),1,0)</f>
        <v/>
      </c>
      <c r="H183" s="12">
        <f>IF(G183=1,GAMMA.INV(Data!W183,INDEX(ChangeFactor!$R$6:$R$17,C183),INDEX(ChangeFactor!$S$6:$S$17,C183)),0)</f>
        <v/>
      </c>
      <c r="I183" s="7">
        <f>NORM.S.INV(Data!X183)</f>
        <v/>
      </c>
      <c r="J183" s="7">
        <f>NORM.S.INV(Data!Y183)</f>
        <v/>
      </c>
      <c r="K183" s="7">
        <f>NORM.S.INV(Data!Z183)</f>
        <v/>
      </c>
      <c r="L183" s="7">
        <f>MAR1!$B$32*L182+MAR1!$C$32*M182+MAR1!$D$32*N182+MAR1!$B$42*I183+MAR1!$C$42*J183+MAR1!$D$42*K183</f>
        <v/>
      </c>
      <c r="M183" s="7">
        <f>MAR1!$B$33*L182+MAR1!$C$33*M182+MAR1!$D$33*N182+MAR1!$B$43*I183+MAR1!$C$43*J183+MAR1!$D$43*K183</f>
        <v/>
      </c>
      <c r="N183" s="7">
        <f>MAR1!$B$34*L182+MAR1!$C$34*M182+MAR1!$D$34*N182+MAR1!$B$44*I183+MAR1!$C$44*J183+MAR1!$D$44*K183</f>
        <v/>
      </c>
      <c r="O183" s="12">
        <f>MAR1!$B$5+MAR1!$C$5*COS(2*PI()*B183/365)+MAR1!$D$5*SIN(2*PI()*B183/365)+IF(E183=1,MAR1!$B$11+MAR1!$D$11*L183,MAR1!$C$11+MAR1!$E$11*L183)</f>
        <v/>
      </c>
      <c r="P183" s="12">
        <f>MAR1!$B$6+MAR1!$C$6*COS(2*PI()*B183/365)+MAR1!$D$6*SIN(2*PI()*B183/365)+IF(E183=1,MAR1!$B$12+MAR1!$D$12*M183,MAR1!$C$12+MAR1!$E$12*M183)</f>
        <v/>
      </c>
      <c r="Q183" s="12">
        <f>MAR1!$B$7+MAR1!$C$7*COS(2*PI()*B183/365)+MAR1!$D$7*SIN(2*PI()*B183/365)+IF(E183=1,MAR1!$B$13+MAR1!$D$13*N183,MAR1!$C$13+MAR1!$E$13*N183)</f>
        <v/>
      </c>
      <c r="R183" s="12">
        <f>MAR1!$B$5+MAR1!$C$5*COS(2*PI()*B183/365)+MAR1!$D$5*SIN(2*PI()*B183/365)+INDEX(ChangeFactor!$F$6:$F$17,C183)+IF(G183=1,MAR1!$B$11+INDEX(ChangeFactor!$G$6:$G$17,C183)*MAR1!$D$11*L183,MAR1!$C$11+INDEX(ChangeFactor!$G$6:$G$17,C183)*MAR1!$E$11*L183)</f>
        <v/>
      </c>
    </row>
    <row r="184">
      <c r="A184" s="6">
        <f>Data!U184</f>
        <v/>
      </c>
      <c r="B184" s="6">
        <f>MOD(A184-1,365)+1</f>
        <v/>
      </c>
      <c r="C184" s="6">
        <f>MATCH(B184,Markov!$C$6:$C$17,1)</f>
        <v/>
      </c>
      <c r="D184" s="16">
        <f>Data!V184</f>
        <v/>
      </c>
      <c r="E184" s="6">
        <f>IF(D184&lt;IF(E183=1,INDEX(Markov!$I$6:$I$17,C184),INDEX(Markov!$H$6:$H$17,C184)),1,0)</f>
        <v/>
      </c>
      <c r="F184" s="12">
        <f>IF(E184=1,GAMMA.INV(Data!W184,INDEX(Markov!$Q$6:$Q$17,C184),INDEX(Markov!$R$6:$R$17,C184)),0)</f>
        <v/>
      </c>
      <c r="G184" s="6">
        <f>IF(D184&lt;IF(G183=1,INDEX(ChangeFactor!$O$6:$O$17,C184),INDEX(ChangeFactor!$N$6:$N$17,C184)),1,0)</f>
        <v/>
      </c>
      <c r="H184" s="12">
        <f>IF(G184=1,GAMMA.INV(Data!W184,INDEX(ChangeFactor!$R$6:$R$17,C184),INDEX(ChangeFactor!$S$6:$S$17,C184)),0)</f>
        <v/>
      </c>
      <c r="I184" s="7">
        <f>NORM.S.INV(Data!X184)</f>
        <v/>
      </c>
      <c r="J184" s="7">
        <f>NORM.S.INV(Data!Y184)</f>
        <v/>
      </c>
      <c r="K184" s="7">
        <f>NORM.S.INV(Data!Z184)</f>
        <v/>
      </c>
      <c r="L184" s="7">
        <f>MAR1!$B$32*L183+MAR1!$C$32*M183+MAR1!$D$32*N183+MAR1!$B$42*I184+MAR1!$C$42*J184+MAR1!$D$42*K184</f>
        <v/>
      </c>
      <c r="M184" s="7">
        <f>MAR1!$B$33*L183+MAR1!$C$33*M183+MAR1!$D$33*N183+MAR1!$B$43*I184+MAR1!$C$43*J184+MAR1!$D$43*K184</f>
        <v/>
      </c>
      <c r="N184" s="7">
        <f>MAR1!$B$34*L183+MAR1!$C$34*M183+MAR1!$D$34*N183+MAR1!$B$44*I184+MAR1!$C$44*J184+MAR1!$D$44*K184</f>
        <v/>
      </c>
      <c r="O184" s="12">
        <f>MAR1!$B$5+MAR1!$C$5*COS(2*PI()*B184/365)+MAR1!$D$5*SIN(2*PI()*B184/365)+IF(E184=1,MAR1!$B$11+MAR1!$D$11*L184,MAR1!$C$11+MAR1!$E$11*L184)</f>
        <v/>
      </c>
      <c r="P184" s="12">
        <f>MAR1!$B$6+MAR1!$C$6*COS(2*PI()*B184/365)+MAR1!$D$6*SIN(2*PI()*B184/365)+IF(E184=1,MAR1!$B$12+MAR1!$D$12*M184,MAR1!$C$12+MAR1!$E$12*M184)</f>
        <v/>
      </c>
      <c r="Q184" s="12">
        <f>MAR1!$B$7+MAR1!$C$7*COS(2*PI()*B184/365)+MAR1!$D$7*SIN(2*PI()*B184/365)+IF(E184=1,MAR1!$B$13+MAR1!$D$13*N184,MAR1!$C$13+MAR1!$E$13*N184)</f>
        <v/>
      </c>
      <c r="R184" s="12">
        <f>MAR1!$B$5+MAR1!$C$5*COS(2*PI()*B184/365)+MAR1!$D$5*SIN(2*PI()*B184/365)+INDEX(ChangeFactor!$F$6:$F$17,C184)+IF(G184=1,MAR1!$B$11+INDEX(ChangeFactor!$G$6:$G$17,C184)*MAR1!$D$11*L184,MAR1!$C$11+INDEX(ChangeFactor!$G$6:$G$17,C184)*MAR1!$E$11*L184)</f>
        <v/>
      </c>
    </row>
    <row r="185">
      <c r="A185" s="6">
        <f>Data!U185</f>
        <v/>
      </c>
      <c r="B185" s="6">
        <f>MOD(A185-1,365)+1</f>
        <v/>
      </c>
      <c r="C185" s="6">
        <f>MATCH(B185,Markov!$C$6:$C$17,1)</f>
        <v/>
      </c>
      <c r="D185" s="16">
        <f>Data!V185</f>
        <v/>
      </c>
      <c r="E185" s="6">
        <f>IF(D185&lt;IF(E184=1,INDEX(Markov!$I$6:$I$17,C185),INDEX(Markov!$H$6:$H$17,C185)),1,0)</f>
        <v/>
      </c>
      <c r="F185" s="12">
        <f>IF(E185=1,GAMMA.INV(Data!W185,INDEX(Markov!$Q$6:$Q$17,C185),INDEX(Markov!$R$6:$R$17,C185)),0)</f>
        <v/>
      </c>
      <c r="G185" s="6">
        <f>IF(D185&lt;IF(G184=1,INDEX(ChangeFactor!$O$6:$O$17,C185),INDEX(ChangeFactor!$N$6:$N$17,C185)),1,0)</f>
        <v/>
      </c>
      <c r="H185" s="12">
        <f>IF(G185=1,GAMMA.INV(Data!W185,INDEX(ChangeFactor!$R$6:$R$17,C185),INDEX(ChangeFactor!$S$6:$S$17,C185)),0)</f>
        <v/>
      </c>
      <c r="I185" s="7">
        <f>NORM.S.INV(Data!X185)</f>
        <v/>
      </c>
      <c r="J185" s="7">
        <f>NORM.S.INV(Data!Y185)</f>
        <v/>
      </c>
      <c r="K185" s="7">
        <f>NORM.S.INV(Data!Z185)</f>
        <v/>
      </c>
      <c r="L185" s="7">
        <f>MAR1!$B$32*L184+MAR1!$C$32*M184+MAR1!$D$32*N184+MAR1!$B$42*I185+MAR1!$C$42*J185+MAR1!$D$42*K185</f>
        <v/>
      </c>
      <c r="M185" s="7">
        <f>MAR1!$B$33*L184+MAR1!$C$33*M184+MAR1!$D$33*N184+MAR1!$B$43*I185+MAR1!$C$43*J185+MAR1!$D$43*K185</f>
        <v/>
      </c>
      <c r="N185" s="7">
        <f>MAR1!$B$34*L184+MAR1!$C$34*M184+MAR1!$D$34*N184+MAR1!$B$44*I185+MAR1!$C$44*J185+MAR1!$D$44*K185</f>
        <v/>
      </c>
      <c r="O185" s="12">
        <f>MAR1!$B$5+MAR1!$C$5*COS(2*PI()*B185/365)+MAR1!$D$5*SIN(2*PI()*B185/365)+IF(E185=1,MAR1!$B$11+MAR1!$D$11*L185,MAR1!$C$11+MAR1!$E$11*L185)</f>
        <v/>
      </c>
      <c r="P185" s="12">
        <f>MAR1!$B$6+MAR1!$C$6*COS(2*PI()*B185/365)+MAR1!$D$6*SIN(2*PI()*B185/365)+IF(E185=1,MAR1!$B$12+MAR1!$D$12*M185,MAR1!$C$12+MAR1!$E$12*M185)</f>
        <v/>
      </c>
      <c r="Q185" s="12">
        <f>MAR1!$B$7+MAR1!$C$7*COS(2*PI()*B185/365)+MAR1!$D$7*SIN(2*PI()*B185/365)+IF(E185=1,MAR1!$B$13+MAR1!$D$13*N185,MAR1!$C$13+MAR1!$E$13*N185)</f>
        <v/>
      </c>
      <c r="R185" s="12">
        <f>MAR1!$B$5+MAR1!$C$5*COS(2*PI()*B185/365)+MAR1!$D$5*SIN(2*PI()*B185/365)+INDEX(ChangeFactor!$F$6:$F$17,C185)+IF(G185=1,MAR1!$B$11+INDEX(ChangeFactor!$G$6:$G$17,C185)*MAR1!$D$11*L185,MAR1!$C$11+INDEX(ChangeFactor!$G$6:$G$17,C185)*MAR1!$E$11*L185)</f>
        <v/>
      </c>
    </row>
    <row r="186">
      <c r="A186" s="6">
        <f>Data!U186</f>
        <v/>
      </c>
      <c r="B186" s="6">
        <f>MOD(A186-1,365)+1</f>
        <v/>
      </c>
      <c r="C186" s="6">
        <f>MATCH(B186,Markov!$C$6:$C$17,1)</f>
        <v/>
      </c>
      <c r="D186" s="16">
        <f>Data!V186</f>
        <v/>
      </c>
      <c r="E186" s="6">
        <f>IF(D186&lt;IF(E185=1,INDEX(Markov!$I$6:$I$17,C186),INDEX(Markov!$H$6:$H$17,C186)),1,0)</f>
        <v/>
      </c>
      <c r="F186" s="12">
        <f>IF(E186=1,GAMMA.INV(Data!W186,INDEX(Markov!$Q$6:$Q$17,C186),INDEX(Markov!$R$6:$R$17,C186)),0)</f>
        <v/>
      </c>
      <c r="G186" s="6">
        <f>IF(D186&lt;IF(G185=1,INDEX(ChangeFactor!$O$6:$O$17,C186),INDEX(ChangeFactor!$N$6:$N$17,C186)),1,0)</f>
        <v/>
      </c>
      <c r="H186" s="12">
        <f>IF(G186=1,GAMMA.INV(Data!W186,INDEX(ChangeFactor!$R$6:$R$17,C186),INDEX(ChangeFactor!$S$6:$S$17,C186)),0)</f>
        <v/>
      </c>
      <c r="I186" s="7">
        <f>NORM.S.INV(Data!X186)</f>
        <v/>
      </c>
      <c r="J186" s="7">
        <f>NORM.S.INV(Data!Y186)</f>
        <v/>
      </c>
      <c r="K186" s="7">
        <f>NORM.S.INV(Data!Z186)</f>
        <v/>
      </c>
      <c r="L186" s="7">
        <f>MAR1!$B$32*L185+MAR1!$C$32*M185+MAR1!$D$32*N185+MAR1!$B$42*I186+MAR1!$C$42*J186+MAR1!$D$42*K186</f>
        <v/>
      </c>
      <c r="M186" s="7">
        <f>MAR1!$B$33*L185+MAR1!$C$33*M185+MAR1!$D$33*N185+MAR1!$B$43*I186+MAR1!$C$43*J186+MAR1!$D$43*K186</f>
        <v/>
      </c>
      <c r="N186" s="7">
        <f>MAR1!$B$34*L185+MAR1!$C$34*M185+MAR1!$D$34*N185+MAR1!$B$44*I186+MAR1!$C$44*J186+MAR1!$D$44*K186</f>
        <v/>
      </c>
      <c r="O186" s="12">
        <f>MAR1!$B$5+MAR1!$C$5*COS(2*PI()*B186/365)+MAR1!$D$5*SIN(2*PI()*B186/365)+IF(E186=1,MAR1!$B$11+MAR1!$D$11*L186,MAR1!$C$11+MAR1!$E$11*L186)</f>
        <v/>
      </c>
      <c r="P186" s="12">
        <f>MAR1!$B$6+MAR1!$C$6*COS(2*PI()*B186/365)+MAR1!$D$6*SIN(2*PI()*B186/365)+IF(E186=1,MAR1!$B$12+MAR1!$D$12*M186,MAR1!$C$12+MAR1!$E$12*M186)</f>
        <v/>
      </c>
      <c r="Q186" s="12">
        <f>MAR1!$B$7+MAR1!$C$7*COS(2*PI()*B186/365)+MAR1!$D$7*SIN(2*PI()*B186/365)+IF(E186=1,MAR1!$B$13+MAR1!$D$13*N186,MAR1!$C$13+MAR1!$E$13*N186)</f>
        <v/>
      </c>
      <c r="R186" s="12">
        <f>MAR1!$B$5+MAR1!$C$5*COS(2*PI()*B186/365)+MAR1!$D$5*SIN(2*PI()*B186/365)+INDEX(ChangeFactor!$F$6:$F$17,C186)+IF(G186=1,MAR1!$B$11+INDEX(ChangeFactor!$G$6:$G$17,C186)*MAR1!$D$11*L186,MAR1!$C$11+INDEX(ChangeFactor!$G$6:$G$17,C186)*MAR1!$E$11*L186)</f>
        <v/>
      </c>
    </row>
    <row r="187">
      <c r="A187" s="6">
        <f>Data!U187</f>
        <v/>
      </c>
      <c r="B187" s="6">
        <f>MOD(A187-1,365)+1</f>
        <v/>
      </c>
      <c r="C187" s="6">
        <f>MATCH(B187,Markov!$C$6:$C$17,1)</f>
        <v/>
      </c>
      <c r="D187" s="16">
        <f>Data!V187</f>
        <v/>
      </c>
      <c r="E187" s="6">
        <f>IF(D187&lt;IF(E186=1,INDEX(Markov!$I$6:$I$17,C187),INDEX(Markov!$H$6:$H$17,C187)),1,0)</f>
        <v/>
      </c>
      <c r="F187" s="12">
        <f>IF(E187=1,GAMMA.INV(Data!W187,INDEX(Markov!$Q$6:$Q$17,C187),INDEX(Markov!$R$6:$R$17,C187)),0)</f>
        <v/>
      </c>
      <c r="G187" s="6">
        <f>IF(D187&lt;IF(G186=1,INDEX(ChangeFactor!$O$6:$O$17,C187),INDEX(ChangeFactor!$N$6:$N$17,C187)),1,0)</f>
        <v/>
      </c>
      <c r="H187" s="12">
        <f>IF(G187=1,GAMMA.INV(Data!W187,INDEX(ChangeFactor!$R$6:$R$17,C187),INDEX(ChangeFactor!$S$6:$S$17,C187)),0)</f>
        <v/>
      </c>
      <c r="I187" s="7">
        <f>NORM.S.INV(Data!X187)</f>
        <v/>
      </c>
      <c r="J187" s="7">
        <f>NORM.S.INV(Data!Y187)</f>
        <v/>
      </c>
      <c r="K187" s="7">
        <f>NORM.S.INV(Data!Z187)</f>
        <v/>
      </c>
      <c r="L187" s="7">
        <f>MAR1!$B$32*L186+MAR1!$C$32*M186+MAR1!$D$32*N186+MAR1!$B$42*I187+MAR1!$C$42*J187+MAR1!$D$42*K187</f>
        <v/>
      </c>
      <c r="M187" s="7">
        <f>MAR1!$B$33*L186+MAR1!$C$33*M186+MAR1!$D$33*N186+MAR1!$B$43*I187+MAR1!$C$43*J187+MAR1!$D$43*K187</f>
        <v/>
      </c>
      <c r="N187" s="7">
        <f>MAR1!$B$34*L186+MAR1!$C$34*M186+MAR1!$D$34*N186+MAR1!$B$44*I187+MAR1!$C$44*J187+MAR1!$D$44*K187</f>
        <v/>
      </c>
      <c r="O187" s="12">
        <f>MAR1!$B$5+MAR1!$C$5*COS(2*PI()*B187/365)+MAR1!$D$5*SIN(2*PI()*B187/365)+IF(E187=1,MAR1!$B$11+MAR1!$D$11*L187,MAR1!$C$11+MAR1!$E$11*L187)</f>
        <v/>
      </c>
      <c r="P187" s="12">
        <f>MAR1!$B$6+MAR1!$C$6*COS(2*PI()*B187/365)+MAR1!$D$6*SIN(2*PI()*B187/365)+IF(E187=1,MAR1!$B$12+MAR1!$D$12*M187,MAR1!$C$12+MAR1!$E$12*M187)</f>
        <v/>
      </c>
      <c r="Q187" s="12">
        <f>MAR1!$B$7+MAR1!$C$7*COS(2*PI()*B187/365)+MAR1!$D$7*SIN(2*PI()*B187/365)+IF(E187=1,MAR1!$B$13+MAR1!$D$13*N187,MAR1!$C$13+MAR1!$E$13*N187)</f>
        <v/>
      </c>
      <c r="R187" s="12">
        <f>MAR1!$B$5+MAR1!$C$5*COS(2*PI()*B187/365)+MAR1!$D$5*SIN(2*PI()*B187/365)+INDEX(ChangeFactor!$F$6:$F$17,C187)+IF(G187=1,MAR1!$B$11+INDEX(ChangeFactor!$G$6:$G$17,C187)*MAR1!$D$11*L187,MAR1!$C$11+INDEX(ChangeFactor!$G$6:$G$17,C187)*MAR1!$E$11*L187)</f>
        <v/>
      </c>
    </row>
    <row r="188">
      <c r="A188" s="6">
        <f>Data!U188</f>
        <v/>
      </c>
      <c r="B188" s="6">
        <f>MOD(A188-1,365)+1</f>
        <v/>
      </c>
      <c r="C188" s="6">
        <f>MATCH(B188,Markov!$C$6:$C$17,1)</f>
        <v/>
      </c>
      <c r="D188" s="16">
        <f>Data!V188</f>
        <v/>
      </c>
      <c r="E188" s="6">
        <f>IF(D188&lt;IF(E187=1,INDEX(Markov!$I$6:$I$17,C188),INDEX(Markov!$H$6:$H$17,C188)),1,0)</f>
        <v/>
      </c>
      <c r="F188" s="12">
        <f>IF(E188=1,GAMMA.INV(Data!W188,INDEX(Markov!$Q$6:$Q$17,C188),INDEX(Markov!$R$6:$R$17,C188)),0)</f>
        <v/>
      </c>
      <c r="G188" s="6">
        <f>IF(D188&lt;IF(G187=1,INDEX(ChangeFactor!$O$6:$O$17,C188),INDEX(ChangeFactor!$N$6:$N$17,C188)),1,0)</f>
        <v/>
      </c>
      <c r="H188" s="12">
        <f>IF(G188=1,GAMMA.INV(Data!W188,INDEX(ChangeFactor!$R$6:$R$17,C188),INDEX(ChangeFactor!$S$6:$S$17,C188)),0)</f>
        <v/>
      </c>
      <c r="I188" s="7">
        <f>NORM.S.INV(Data!X188)</f>
        <v/>
      </c>
      <c r="J188" s="7">
        <f>NORM.S.INV(Data!Y188)</f>
        <v/>
      </c>
      <c r="K188" s="7">
        <f>NORM.S.INV(Data!Z188)</f>
        <v/>
      </c>
      <c r="L188" s="7">
        <f>MAR1!$B$32*L187+MAR1!$C$32*M187+MAR1!$D$32*N187+MAR1!$B$42*I188+MAR1!$C$42*J188+MAR1!$D$42*K188</f>
        <v/>
      </c>
      <c r="M188" s="7">
        <f>MAR1!$B$33*L187+MAR1!$C$33*M187+MAR1!$D$33*N187+MAR1!$B$43*I188+MAR1!$C$43*J188+MAR1!$D$43*K188</f>
        <v/>
      </c>
      <c r="N188" s="7">
        <f>MAR1!$B$34*L187+MAR1!$C$34*M187+MAR1!$D$34*N187+MAR1!$B$44*I188+MAR1!$C$44*J188+MAR1!$D$44*K188</f>
        <v/>
      </c>
      <c r="O188" s="12">
        <f>MAR1!$B$5+MAR1!$C$5*COS(2*PI()*B188/365)+MAR1!$D$5*SIN(2*PI()*B188/365)+IF(E188=1,MAR1!$B$11+MAR1!$D$11*L188,MAR1!$C$11+MAR1!$E$11*L188)</f>
        <v/>
      </c>
      <c r="P188" s="12">
        <f>MAR1!$B$6+MAR1!$C$6*COS(2*PI()*B188/365)+MAR1!$D$6*SIN(2*PI()*B188/365)+IF(E188=1,MAR1!$B$12+MAR1!$D$12*M188,MAR1!$C$12+MAR1!$E$12*M188)</f>
        <v/>
      </c>
      <c r="Q188" s="12">
        <f>MAR1!$B$7+MAR1!$C$7*COS(2*PI()*B188/365)+MAR1!$D$7*SIN(2*PI()*B188/365)+IF(E188=1,MAR1!$B$13+MAR1!$D$13*N188,MAR1!$C$13+MAR1!$E$13*N188)</f>
        <v/>
      </c>
      <c r="R188" s="12">
        <f>MAR1!$B$5+MAR1!$C$5*COS(2*PI()*B188/365)+MAR1!$D$5*SIN(2*PI()*B188/365)+INDEX(ChangeFactor!$F$6:$F$17,C188)+IF(G188=1,MAR1!$B$11+INDEX(ChangeFactor!$G$6:$G$17,C188)*MAR1!$D$11*L188,MAR1!$C$11+INDEX(ChangeFactor!$G$6:$G$17,C188)*MAR1!$E$11*L188)</f>
        <v/>
      </c>
    </row>
    <row r="189">
      <c r="A189" s="6">
        <f>Data!U189</f>
        <v/>
      </c>
      <c r="B189" s="6">
        <f>MOD(A189-1,365)+1</f>
        <v/>
      </c>
      <c r="C189" s="6">
        <f>MATCH(B189,Markov!$C$6:$C$17,1)</f>
        <v/>
      </c>
      <c r="D189" s="16">
        <f>Data!V189</f>
        <v/>
      </c>
      <c r="E189" s="6">
        <f>IF(D189&lt;IF(E188=1,INDEX(Markov!$I$6:$I$17,C189),INDEX(Markov!$H$6:$H$17,C189)),1,0)</f>
        <v/>
      </c>
      <c r="F189" s="12">
        <f>IF(E189=1,GAMMA.INV(Data!W189,INDEX(Markov!$Q$6:$Q$17,C189),INDEX(Markov!$R$6:$R$17,C189)),0)</f>
        <v/>
      </c>
      <c r="G189" s="6">
        <f>IF(D189&lt;IF(G188=1,INDEX(ChangeFactor!$O$6:$O$17,C189),INDEX(ChangeFactor!$N$6:$N$17,C189)),1,0)</f>
        <v/>
      </c>
      <c r="H189" s="12">
        <f>IF(G189=1,GAMMA.INV(Data!W189,INDEX(ChangeFactor!$R$6:$R$17,C189),INDEX(ChangeFactor!$S$6:$S$17,C189)),0)</f>
        <v/>
      </c>
      <c r="I189" s="7">
        <f>NORM.S.INV(Data!X189)</f>
        <v/>
      </c>
      <c r="J189" s="7">
        <f>NORM.S.INV(Data!Y189)</f>
        <v/>
      </c>
      <c r="K189" s="7">
        <f>NORM.S.INV(Data!Z189)</f>
        <v/>
      </c>
      <c r="L189" s="7">
        <f>MAR1!$B$32*L188+MAR1!$C$32*M188+MAR1!$D$32*N188+MAR1!$B$42*I189+MAR1!$C$42*J189+MAR1!$D$42*K189</f>
        <v/>
      </c>
      <c r="M189" s="7">
        <f>MAR1!$B$33*L188+MAR1!$C$33*M188+MAR1!$D$33*N188+MAR1!$B$43*I189+MAR1!$C$43*J189+MAR1!$D$43*K189</f>
        <v/>
      </c>
      <c r="N189" s="7">
        <f>MAR1!$B$34*L188+MAR1!$C$34*M188+MAR1!$D$34*N188+MAR1!$B$44*I189+MAR1!$C$44*J189+MAR1!$D$44*K189</f>
        <v/>
      </c>
      <c r="O189" s="12">
        <f>MAR1!$B$5+MAR1!$C$5*COS(2*PI()*B189/365)+MAR1!$D$5*SIN(2*PI()*B189/365)+IF(E189=1,MAR1!$B$11+MAR1!$D$11*L189,MAR1!$C$11+MAR1!$E$11*L189)</f>
        <v/>
      </c>
      <c r="P189" s="12">
        <f>MAR1!$B$6+MAR1!$C$6*COS(2*PI()*B189/365)+MAR1!$D$6*SIN(2*PI()*B189/365)+IF(E189=1,MAR1!$B$12+MAR1!$D$12*M189,MAR1!$C$12+MAR1!$E$12*M189)</f>
        <v/>
      </c>
      <c r="Q189" s="12">
        <f>MAR1!$B$7+MAR1!$C$7*COS(2*PI()*B189/365)+MAR1!$D$7*SIN(2*PI()*B189/365)+IF(E189=1,MAR1!$B$13+MAR1!$D$13*N189,MAR1!$C$13+MAR1!$E$13*N189)</f>
        <v/>
      </c>
      <c r="R189" s="12">
        <f>MAR1!$B$5+MAR1!$C$5*COS(2*PI()*B189/365)+MAR1!$D$5*SIN(2*PI()*B189/365)+INDEX(ChangeFactor!$F$6:$F$17,C189)+IF(G189=1,MAR1!$B$11+INDEX(ChangeFactor!$G$6:$G$17,C189)*MAR1!$D$11*L189,MAR1!$C$11+INDEX(ChangeFactor!$G$6:$G$17,C189)*MAR1!$E$11*L189)</f>
        <v/>
      </c>
    </row>
    <row r="190">
      <c r="A190" s="6">
        <f>Data!U190</f>
        <v/>
      </c>
      <c r="B190" s="6">
        <f>MOD(A190-1,365)+1</f>
        <v/>
      </c>
      <c r="C190" s="6">
        <f>MATCH(B190,Markov!$C$6:$C$17,1)</f>
        <v/>
      </c>
      <c r="D190" s="16">
        <f>Data!V190</f>
        <v/>
      </c>
      <c r="E190" s="6">
        <f>IF(D190&lt;IF(E189=1,INDEX(Markov!$I$6:$I$17,C190),INDEX(Markov!$H$6:$H$17,C190)),1,0)</f>
        <v/>
      </c>
      <c r="F190" s="12">
        <f>IF(E190=1,GAMMA.INV(Data!W190,INDEX(Markov!$Q$6:$Q$17,C190),INDEX(Markov!$R$6:$R$17,C190)),0)</f>
        <v/>
      </c>
      <c r="G190" s="6">
        <f>IF(D190&lt;IF(G189=1,INDEX(ChangeFactor!$O$6:$O$17,C190),INDEX(ChangeFactor!$N$6:$N$17,C190)),1,0)</f>
        <v/>
      </c>
      <c r="H190" s="12">
        <f>IF(G190=1,GAMMA.INV(Data!W190,INDEX(ChangeFactor!$R$6:$R$17,C190),INDEX(ChangeFactor!$S$6:$S$17,C190)),0)</f>
        <v/>
      </c>
      <c r="I190" s="7">
        <f>NORM.S.INV(Data!X190)</f>
        <v/>
      </c>
      <c r="J190" s="7">
        <f>NORM.S.INV(Data!Y190)</f>
        <v/>
      </c>
      <c r="K190" s="7">
        <f>NORM.S.INV(Data!Z190)</f>
        <v/>
      </c>
      <c r="L190" s="7">
        <f>MAR1!$B$32*L189+MAR1!$C$32*M189+MAR1!$D$32*N189+MAR1!$B$42*I190+MAR1!$C$42*J190+MAR1!$D$42*K190</f>
        <v/>
      </c>
      <c r="M190" s="7">
        <f>MAR1!$B$33*L189+MAR1!$C$33*M189+MAR1!$D$33*N189+MAR1!$B$43*I190+MAR1!$C$43*J190+MAR1!$D$43*K190</f>
        <v/>
      </c>
      <c r="N190" s="7">
        <f>MAR1!$B$34*L189+MAR1!$C$34*M189+MAR1!$D$34*N189+MAR1!$B$44*I190+MAR1!$C$44*J190+MAR1!$D$44*K190</f>
        <v/>
      </c>
      <c r="O190" s="12">
        <f>MAR1!$B$5+MAR1!$C$5*COS(2*PI()*B190/365)+MAR1!$D$5*SIN(2*PI()*B190/365)+IF(E190=1,MAR1!$B$11+MAR1!$D$11*L190,MAR1!$C$11+MAR1!$E$11*L190)</f>
        <v/>
      </c>
      <c r="P190" s="12">
        <f>MAR1!$B$6+MAR1!$C$6*COS(2*PI()*B190/365)+MAR1!$D$6*SIN(2*PI()*B190/365)+IF(E190=1,MAR1!$B$12+MAR1!$D$12*M190,MAR1!$C$12+MAR1!$E$12*M190)</f>
        <v/>
      </c>
      <c r="Q190" s="12">
        <f>MAR1!$B$7+MAR1!$C$7*COS(2*PI()*B190/365)+MAR1!$D$7*SIN(2*PI()*B190/365)+IF(E190=1,MAR1!$B$13+MAR1!$D$13*N190,MAR1!$C$13+MAR1!$E$13*N190)</f>
        <v/>
      </c>
      <c r="R190" s="12">
        <f>MAR1!$B$5+MAR1!$C$5*COS(2*PI()*B190/365)+MAR1!$D$5*SIN(2*PI()*B190/365)+INDEX(ChangeFactor!$F$6:$F$17,C190)+IF(G190=1,MAR1!$B$11+INDEX(ChangeFactor!$G$6:$G$17,C190)*MAR1!$D$11*L190,MAR1!$C$11+INDEX(ChangeFactor!$G$6:$G$17,C190)*MAR1!$E$11*L190)</f>
        <v/>
      </c>
    </row>
    <row r="191">
      <c r="A191" s="6">
        <f>Data!U191</f>
        <v/>
      </c>
      <c r="B191" s="6">
        <f>MOD(A191-1,365)+1</f>
        <v/>
      </c>
      <c r="C191" s="6">
        <f>MATCH(B191,Markov!$C$6:$C$17,1)</f>
        <v/>
      </c>
      <c r="D191" s="16">
        <f>Data!V191</f>
        <v/>
      </c>
      <c r="E191" s="6">
        <f>IF(D191&lt;IF(E190=1,INDEX(Markov!$I$6:$I$17,C191),INDEX(Markov!$H$6:$H$17,C191)),1,0)</f>
        <v/>
      </c>
      <c r="F191" s="12">
        <f>IF(E191=1,GAMMA.INV(Data!W191,INDEX(Markov!$Q$6:$Q$17,C191),INDEX(Markov!$R$6:$R$17,C191)),0)</f>
        <v/>
      </c>
      <c r="G191" s="6">
        <f>IF(D191&lt;IF(G190=1,INDEX(ChangeFactor!$O$6:$O$17,C191),INDEX(ChangeFactor!$N$6:$N$17,C191)),1,0)</f>
        <v/>
      </c>
      <c r="H191" s="12">
        <f>IF(G191=1,GAMMA.INV(Data!W191,INDEX(ChangeFactor!$R$6:$R$17,C191),INDEX(ChangeFactor!$S$6:$S$17,C191)),0)</f>
        <v/>
      </c>
      <c r="I191" s="7">
        <f>NORM.S.INV(Data!X191)</f>
        <v/>
      </c>
      <c r="J191" s="7">
        <f>NORM.S.INV(Data!Y191)</f>
        <v/>
      </c>
      <c r="K191" s="7">
        <f>NORM.S.INV(Data!Z191)</f>
        <v/>
      </c>
      <c r="L191" s="7">
        <f>MAR1!$B$32*L190+MAR1!$C$32*M190+MAR1!$D$32*N190+MAR1!$B$42*I191+MAR1!$C$42*J191+MAR1!$D$42*K191</f>
        <v/>
      </c>
      <c r="M191" s="7">
        <f>MAR1!$B$33*L190+MAR1!$C$33*M190+MAR1!$D$33*N190+MAR1!$B$43*I191+MAR1!$C$43*J191+MAR1!$D$43*K191</f>
        <v/>
      </c>
      <c r="N191" s="7">
        <f>MAR1!$B$34*L190+MAR1!$C$34*M190+MAR1!$D$34*N190+MAR1!$B$44*I191+MAR1!$C$44*J191+MAR1!$D$44*K191</f>
        <v/>
      </c>
      <c r="O191" s="12">
        <f>MAR1!$B$5+MAR1!$C$5*COS(2*PI()*B191/365)+MAR1!$D$5*SIN(2*PI()*B191/365)+IF(E191=1,MAR1!$B$11+MAR1!$D$11*L191,MAR1!$C$11+MAR1!$E$11*L191)</f>
        <v/>
      </c>
      <c r="P191" s="12">
        <f>MAR1!$B$6+MAR1!$C$6*COS(2*PI()*B191/365)+MAR1!$D$6*SIN(2*PI()*B191/365)+IF(E191=1,MAR1!$B$12+MAR1!$D$12*M191,MAR1!$C$12+MAR1!$E$12*M191)</f>
        <v/>
      </c>
      <c r="Q191" s="12">
        <f>MAR1!$B$7+MAR1!$C$7*COS(2*PI()*B191/365)+MAR1!$D$7*SIN(2*PI()*B191/365)+IF(E191=1,MAR1!$B$13+MAR1!$D$13*N191,MAR1!$C$13+MAR1!$E$13*N191)</f>
        <v/>
      </c>
      <c r="R191" s="12">
        <f>MAR1!$B$5+MAR1!$C$5*COS(2*PI()*B191/365)+MAR1!$D$5*SIN(2*PI()*B191/365)+INDEX(ChangeFactor!$F$6:$F$17,C191)+IF(G191=1,MAR1!$B$11+INDEX(ChangeFactor!$G$6:$G$17,C191)*MAR1!$D$11*L191,MAR1!$C$11+INDEX(ChangeFactor!$G$6:$G$17,C191)*MAR1!$E$11*L191)</f>
        <v/>
      </c>
    </row>
    <row r="192">
      <c r="A192" s="6">
        <f>Data!U192</f>
        <v/>
      </c>
      <c r="B192" s="6">
        <f>MOD(A192-1,365)+1</f>
        <v/>
      </c>
      <c r="C192" s="6">
        <f>MATCH(B192,Markov!$C$6:$C$17,1)</f>
        <v/>
      </c>
      <c r="D192" s="16">
        <f>Data!V192</f>
        <v/>
      </c>
      <c r="E192" s="6">
        <f>IF(D192&lt;IF(E191=1,INDEX(Markov!$I$6:$I$17,C192),INDEX(Markov!$H$6:$H$17,C192)),1,0)</f>
        <v/>
      </c>
      <c r="F192" s="12">
        <f>IF(E192=1,GAMMA.INV(Data!W192,INDEX(Markov!$Q$6:$Q$17,C192),INDEX(Markov!$R$6:$R$17,C192)),0)</f>
        <v/>
      </c>
      <c r="G192" s="6">
        <f>IF(D192&lt;IF(G191=1,INDEX(ChangeFactor!$O$6:$O$17,C192),INDEX(ChangeFactor!$N$6:$N$17,C192)),1,0)</f>
        <v/>
      </c>
      <c r="H192" s="12">
        <f>IF(G192=1,GAMMA.INV(Data!W192,INDEX(ChangeFactor!$R$6:$R$17,C192),INDEX(ChangeFactor!$S$6:$S$17,C192)),0)</f>
        <v/>
      </c>
      <c r="I192" s="7">
        <f>NORM.S.INV(Data!X192)</f>
        <v/>
      </c>
      <c r="J192" s="7">
        <f>NORM.S.INV(Data!Y192)</f>
        <v/>
      </c>
      <c r="K192" s="7">
        <f>NORM.S.INV(Data!Z192)</f>
        <v/>
      </c>
      <c r="L192" s="7">
        <f>MAR1!$B$32*L191+MAR1!$C$32*M191+MAR1!$D$32*N191+MAR1!$B$42*I192+MAR1!$C$42*J192+MAR1!$D$42*K192</f>
        <v/>
      </c>
      <c r="M192" s="7">
        <f>MAR1!$B$33*L191+MAR1!$C$33*M191+MAR1!$D$33*N191+MAR1!$B$43*I192+MAR1!$C$43*J192+MAR1!$D$43*K192</f>
        <v/>
      </c>
      <c r="N192" s="7">
        <f>MAR1!$B$34*L191+MAR1!$C$34*M191+MAR1!$D$34*N191+MAR1!$B$44*I192+MAR1!$C$44*J192+MAR1!$D$44*K192</f>
        <v/>
      </c>
      <c r="O192" s="12">
        <f>MAR1!$B$5+MAR1!$C$5*COS(2*PI()*B192/365)+MAR1!$D$5*SIN(2*PI()*B192/365)+IF(E192=1,MAR1!$B$11+MAR1!$D$11*L192,MAR1!$C$11+MAR1!$E$11*L192)</f>
        <v/>
      </c>
      <c r="P192" s="12">
        <f>MAR1!$B$6+MAR1!$C$6*COS(2*PI()*B192/365)+MAR1!$D$6*SIN(2*PI()*B192/365)+IF(E192=1,MAR1!$B$12+MAR1!$D$12*M192,MAR1!$C$12+MAR1!$E$12*M192)</f>
        <v/>
      </c>
      <c r="Q192" s="12">
        <f>MAR1!$B$7+MAR1!$C$7*COS(2*PI()*B192/365)+MAR1!$D$7*SIN(2*PI()*B192/365)+IF(E192=1,MAR1!$B$13+MAR1!$D$13*N192,MAR1!$C$13+MAR1!$E$13*N192)</f>
        <v/>
      </c>
      <c r="R192" s="12">
        <f>MAR1!$B$5+MAR1!$C$5*COS(2*PI()*B192/365)+MAR1!$D$5*SIN(2*PI()*B192/365)+INDEX(ChangeFactor!$F$6:$F$17,C192)+IF(G192=1,MAR1!$B$11+INDEX(ChangeFactor!$G$6:$G$17,C192)*MAR1!$D$11*L192,MAR1!$C$11+INDEX(ChangeFactor!$G$6:$G$17,C192)*MAR1!$E$11*L192)</f>
        <v/>
      </c>
    </row>
    <row r="193">
      <c r="A193" s="6">
        <f>Data!U193</f>
        <v/>
      </c>
      <c r="B193" s="6">
        <f>MOD(A193-1,365)+1</f>
        <v/>
      </c>
      <c r="C193" s="6">
        <f>MATCH(B193,Markov!$C$6:$C$17,1)</f>
        <v/>
      </c>
      <c r="D193" s="16">
        <f>Data!V193</f>
        <v/>
      </c>
      <c r="E193" s="6">
        <f>IF(D193&lt;IF(E192=1,INDEX(Markov!$I$6:$I$17,C193),INDEX(Markov!$H$6:$H$17,C193)),1,0)</f>
        <v/>
      </c>
      <c r="F193" s="12">
        <f>IF(E193=1,GAMMA.INV(Data!W193,INDEX(Markov!$Q$6:$Q$17,C193),INDEX(Markov!$R$6:$R$17,C193)),0)</f>
        <v/>
      </c>
      <c r="G193" s="6">
        <f>IF(D193&lt;IF(G192=1,INDEX(ChangeFactor!$O$6:$O$17,C193),INDEX(ChangeFactor!$N$6:$N$17,C193)),1,0)</f>
        <v/>
      </c>
      <c r="H193" s="12">
        <f>IF(G193=1,GAMMA.INV(Data!W193,INDEX(ChangeFactor!$R$6:$R$17,C193),INDEX(ChangeFactor!$S$6:$S$17,C193)),0)</f>
        <v/>
      </c>
      <c r="I193" s="7">
        <f>NORM.S.INV(Data!X193)</f>
        <v/>
      </c>
      <c r="J193" s="7">
        <f>NORM.S.INV(Data!Y193)</f>
        <v/>
      </c>
      <c r="K193" s="7">
        <f>NORM.S.INV(Data!Z193)</f>
        <v/>
      </c>
      <c r="L193" s="7">
        <f>MAR1!$B$32*L192+MAR1!$C$32*M192+MAR1!$D$32*N192+MAR1!$B$42*I193+MAR1!$C$42*J193+MAR1!$D$42*K193</f>
        <v/>
      </c>
      <c r="M193" s="7">
        <f>MAR1!$B$33*L192+MAR1!$C$33*M192+MAR1!$D$33*N192+MAR1!$B$43*I193+MAR1!$C$43*J193+MAR1!$D$43*K193</f>
        <v/>
      </c>
      <c r="N193" s="7">
        <f>MAR1!$B$34*L192+MAR1!$C$34*M192+MAR1!$D$34*N192+MAR1!$B$44*I193+MAR1!$C$44*J193+MAR1!$D$44*K193</f>
        <v/>
      </c>
      <c r="O193" s="12">
        <f>MAR1!$B$5+MAR1!$C$5*COS(2*PI()*B193/365)+MAR1!$D$5*SIN(2*PI()*B193/365)+IF(E193=1,MAR1!$B$11+MAR1!$D$11*L193,MAR1!$C$11+MAR1!$E$11*L193)</f>
        <v/>
      </c>
      <c r="P193" s="12">
        <f>MAR1!$B$6+MAR1!$C$6*COS(2*PI()*B193/365)+MAR1!$D$6*SIN(2*PI()*B193/365)+IF(E193=1,MAR1!$B$12+MAR1!$D$12*M193,MAR1!$C$12+MAR1!$E$12*M193)</f>
        <v/>
      </c>
      <c r="Q193" s="12">
        <f>MAR1!$B$7+MAR1!$C$7*COS(2*PI()*B193/365)+MAR1!$D$7*SIN(2*PI()*B193/365)+IF(E193=1,MAR1!$B$13+MAR1!$D$13*N193,MAR1!$C$13+MAR1!$E$13*N193)</f>
        <v/>
      </c>
      <c r="R193" s="12">
        <f>MAR1!$B$5+MAR1!$C$5*COS(2*PI()*B193/365)+MAR1!$D$5*SIN(2*PI()*B193/365)+INDEX(ChangeFactor!$F$6:$F$17,C193)+IF(G193=1,MAR1!$B$11+INDEX(ChangeFactor!$G$6:$G$17,C193)*MAR1!$D$11*L193,MAR1!$C$11+INDEX(ChangeFactor!$G$6:$G$17,C193)*MAR1!$E$11*L193)</f>
        <v/>
      </c>
    </row>
    <row r="194">
      <c r="A194" s="6">
        <f>Data!U194</f>
        <v/>
      </c>
      <c r="B194" s="6">
        <f>MOD(A194-1,365)+1</f>
        <v/>
      </c>
      <c r="C194" s="6">
        <f>MATCH(B194,Markov!$C$6:$C$17,1)</f>
        <v/>
      </c>
      <c r="D194" s="16">
        <f>Data!V194</f>
        <v/>
      </c>
      <c r="E194" s="6">
        <f>IF(D194&lt;IF(E193=1,INDEX(Markov!$I$6:$I$17,C194),INDEX(Markov!$H$6:$H$17,C194)),1,0)</f>
        <v/>
      </c>
      <c r="F194" s="12">
        <f>IF(E194=1,GAMMA.INV(Data!W194,INDEX(Markov!$Q$6:$Q$17,C194),INDEX(Markov!$R$6:$R$17,C194)),0)</f>
        <v/>
      </c>
      <c r="G194" s="6">
        <f>IF(D194&lt;IF(G193=1,INDEX(ChangeFactor!$O$6:$O$17,C194),INDEX(ChangeFactor!$N$6:$N$17,C194)),1,0)</f>
        <v/>
      </c>
      <c r="H194" s="12">
        <f>IF(G194=1,GAMMA.INV(Data!W194,INDEX(ChangeFactor!$R$6:$R$17,C194),INDEX(ChangeFactor!$S$6:$S$17,C194)),0)</f>
        <v/>
      </c>
      <c r="I194" s="7">
        <f>NORM.S.INV(Data!X194)</f>
        <v/>
      </c>
      <c r="J194" s="7">
        <f>NORM.S.INV(Data!Y194)</f>
        <v/>
      </c>
      <c r="K194" s="7">
        <f>NORM.S.INV(Data!Z194)</f>
        <v/>
      </c>
      <c r="L194" s="7">
        <f>MAR1!$B$32*L193+MAR1!$C$32*M193+MAR1!$D$32*N193+MAR1!$B$42*I194+MAR1!$C$42*J194+MAR1!$D$42*K194</f>
        <v/>
      </c>
      <c r="M194" s="7">
        <f>MAR1!$B$33*L193+MAR1!$C$33*M193+MAR1!$D$33*N193+MAR1!$B$43*I194+MAR1!$C$43*J194+MAR1!$D$43*K194</f>
        <v/>
      </c>
      <c r="N194" s="7">
        <f>MAR1!$B$34*L193+MAR1!$C$34*M193+MAR1!$D$34*N193+MAR1!$B$44*I194+MAR1!$C$44*J194+MAR1!$D$44*K194</f>
        <v/>
      </c>
      <c r="O194" s="12">
        <f>MAR1!$B$5+MAR1!$C$5*COS(2*PI()*B194/365)+MAR1!$D$5*SIN(2*PI()*B194/365)+IF(E194=1,MAR1!$B$11+MAR1!$D$11*L194,MAR1!$C$11+MAR1!$E$11*L194)</f>
        <v/>
      </c>
      <c r="P194" s="12">
        <f>MAR1!$B$6+MAR1!$C$6*COS(2*PI()*B194/365)+MAR1!$D$6*SIN(2*PI()*B194/365)+IF(E194=1,MAR1!$B$12+MAR1!$D$12*M194,MAR1!$C$12+MAR1!$E$12*M194)</f>
        <v/>
      </c>
      <c r="Q194" s="12">
        <f>MAR1!$B$7+MAR1!$C$7*COS(2*PI()*B194/365)+MAR1!$D$7*SIN(2*PI()*B194/365)+IF(E194=1,MAR1!$B$13+MAR1!$D$13*N194,MAR1!$C$13+MAR1!$E$13*N194)</f>
        <v/>
      </c>
      <c r="R194" s="12">
        <f>MAR1!$B$5+MAR1!$C$5*COS(2*PI()*B194/365)+MAR1!$D$5*SIN(2*PI()*B194/365)+INDEX(ChangeFactor!$F$6:$F$17,C194)+IF(G194=1,MAR1!$B$11+INDEX(ChangeFactor!$G$6:$G$17,C194)*MAR1!$D$11*L194,MAR1!$C$11+INDEX(ChangeFactor!$G$6:$G$17,C194)*MAR1!$E$11*L194)</f>
        <v/>
      </c>
    </row>
    <row r="195">
      <c r="A195" s="6">
        <f>Data!U195</f>
        <v/>
      </c>
      <c r="B195" s="6">
        <f>MOD(A195-1,365)+1</f>
        <v/>
      </c>
      <c r="C195" s="6">
        <f>MATCH(B195,Markov!$C$6:$C$17,1)</f>
        <v/>
      </c>
      <c r="D195" s="16">
        <f>Data!V195</f>
        <v/>
      </c>
      <c r="E195" s="6">
        <f>IF(D195&lt;IF(E194=1,INDEX(Markov!$I$6:$I$17,C195),INDEX(Markov!$H$6:$H$17,C195)),1,0)</f>
        <v/>
      </c>
      <c r="F195" s="12">
        <f>IF(E195=1,GAMMA.INV(Data!W195,INDEX(Markov!$Q$6:$Q$17,C195),INDEX(Markov!$R$6:$R$17,C195)),0)</f>
        <v/>
      </c>
      <c r="G195" s="6">
        <f>IF(D195&lt;IF(G194=1,INDEX(ChangeFactor!$O$6:$O$17,C195),INDEX(ChangeFactor!$N$6:$N$17,C195)),1,0)</f>
        <v/>
      </c>
      <c r="H195" s="12">
        <f>IF(G195=1,GAMMA.INV(Data!W195,INDEX(ChangeFactor!$R$6:$R$17,C195),INDEX(ChangeFactor!$S$6:$S$17,C195)),0)</f>
        <v/>
      </c>
      <c r="I195" s="7">
        <f>NORM.S.INV(Data!X195)</f>
        <v/>
      </c>
      <c r="J195" s="7">
        <f>NORM.S.INV(Data!Y195)</f>
        <v/>
      </c>
      <c r="K195" s="7">
        <f>NORM.S.INV(Data!Z195)</f>
        <v/>
      </c>
      <c r="L195" s="7">
        <f>MAR1!$B$32*L194+MAR1!$C$32*M194+MAR1!$D$32*N194+MAR1!$B$42*I195+MAR1!$C$42*J195+MAR1!$D$42*K195</f>
        <v/>
      </c>
      <c r="M195" s="7">
        <f>MAR1!$B$33*L194+MAR1!$C$33*M194+MAR1!$D$33*N194+MAR1!$B$43*I195+MAR1!$C$43*J195+MAR1!$D$43*K195</f>
        <v/>
      </c>
      <c r="N195" s="7">
        <f>MAR1!$B$34*L194+MAR1!$C$34*M194+MAR1!$D$34*N194+MAR1!$B$44*I195+MAR1!$C$44*J195+MAR1!$D$44*K195</f>
        <v/>
      </c>
      <c r="O195" s="12">
        <f>MAR1!$B$5+MAR1!$C$5*COS(2*PI()*B195/365)+MAR1!$D$5*SIN(2*PI()*B195/365)+IF(E195=1,MAR1!$B$11+MAR1!$D$11*L195,MAR1!$C$11+MAR1!$E$11*L195)</f>
        <v/>
      </c>
      <c r="P195" s="12">
        <f>MAR1!$B$6+MAR1!$C$6*COS(2*PI()*B195/365)+MAR1!$D$6*SIN(2*PI()*B195/365)+IF(E195=1,MAR1!$B$12+MAR1!$D$12*M195,MAR1!$C$12+MAR1!$E$12*M195)</f>
        <v/>
      </c>
      <c r="Q195" s="12">
        <f>MAR1!$B$7+MAR1!$C$7*COS(2*PI()*B195/365)+MAR1!$D$7*SIN(2*PI()*B195/365)+IF(E195=1,MAR1!$B$13+MAR1!$D$13*N195,MAR1!$C$13+MAR1!$E$13*N195)</f>
        <v/>
      </c>
      <c r="R195" s="12">
        <f>MAR1!$B$5+MAR1!$C$5*COS(2*PI()*B195/365)+MAR1!$D$5*SIN(2*PI()*B195/365)+INDEX(ChangeFactor!$F$6:$F$17,C195)+IF(G195=1,MAR1!$B$11+INDEX(ChangeFactor!$G$6:$G$17,C195)*MAR1!$D$11*L195,MAR1!$C$11+INDEX(ChangeFactor!$G$6:$G$17,C195)*MAR1!$E$11*L195)</f>
        <v/>
      </c>
    </row>
    <row r="196">
      <c r="A196" s="6">
        <f>Data!U196</f>
        <v/>
      </c>
      <c r="B196" s="6">
        <f>MOD(A196-1,365)+1</f>
        <v/>
      </c>
      <c r="C196" s="6">
        <f>MATCH(B196,Markov!$C$6:$C$17,1)</f>
        <v/>
      </c>
      <c r="D196" s="16">
        <f>Data!V196</f>
        <v/>
      </c>
      <c r="E196" s="6">
        <f>IF(D196&lt;IF(E195=1,INDEX(Markov!$I$6:$I$17,C196),INDEX(Markov!$H$6:$H$17,C196)),1,0)</f>
        <v/>
      </c>
      <c r="F196" s="12">
        <f>IF(E196=1,GAMMA.INV(Data!W196,INDEX(Markov!$Q$6:$Q$17,C196),INDEX(Markov!$R$6:$R$17,C196)),0)</f>
        <v/>
      </c>
      <c r="G196" s="6">
        <f>IF(D196&lt;IF(G195=1,INDEX(ChangeFactor!$O$6:$O$17,C196),INDEX(ChangeFactor!$N$6:$N$17,C196)),1,0)</f>
        <v/>
      </c>
      <c r="H196" s="12">
        <f>IF(G196=1,GAMMA.INV(Data!W196,INDEX(ChangeFactor!$R$6:$R$17,C196),INDEX(ChangeFactor!$S$6:$S$17,C196)),0)</f>
        <v/>
      </c>
      <c r="I196" s="7">
        <f>NORM.S.INV(Data!X196)</f>
        <v/>
      </c>
      <c r="J196" s="7">
        <f>NORM.S.INV(Data!Y196)</f>
        <v/>
      </c>
      <c r="K196" s="7">
        <f>NORM.S.INV(Data!Z196)</f>
        <v/>
      </c>
      <c r="L196" s="7">
        <f>MAR1!$B$32*L195+MAR1!$C$32*M195+MAR1!$D$32*N195+MAR1!$B$42*I196+MAR1!$C$42*J196+MAR1!$D$42*K196</f>
        <v/>
      </c>
      <c r="M196" s="7">
        <f>MAR1!$B$33*L195+MAR1!$C$33*M195+MAR1!$D$33*N195+MAR1!$B$43*I196+MAR1!$C$43*J196+MAR1!$D$43*K196</f>
        <v/>
      </c>
      <c r="N196" s="7">
        <f>MAR1!$B$34*L195+MAR1!$C$34*M195+MAR1!$D$34*N195+MAR1!$B$44*I196+MAR1!$C$44*J196+MAR1!$D$44*K196</f>
        <v/>
      </c>
      <c r="O196" s="12">
        <f>MAR1!$B$5+MAR1!$C$5*COS(2*PI()*B196/365)+MAR1!$D$5*SIN(2*PI()*B196/365)+IF(E196=1,MAR1!$B$11+MAR1!$D$11*L196,MAR1!$C$11+MAR1!$E$11*L196)</f>
        <v/>
      </c>
      <c r="P196" s="12">
        <f>MAR1!$B$6+MAR1!$C$6*COS(2*PI()*B196/365)+MAR1!$D$6*SIN(2*PI()*B196/365)+IF(E196=1,MAR1!$B$12+MAR1!$D$12*M196,MAR1!$C$12+MAR1!$E$12*M196)</f>
        <v/>
      </c>
      <c r="Q196" s="12">
        <f>MAR1!$B$7+MAR1!$C$7*COS(2*PI()*B196/365)+MAR1!$D$7*SIN(2*PI()*B196/365)+IF(E196=1,MAR1!$B$13+MAR1!$D$13*N196,MAR1!$C$13+MAR1!$E$13*N196)</f>
        <v/>
      </c>
      <c r="R196" s="12">
        <f>MAR1!$B$5+MAR1!$C$5*COS(2*PI()*B196/365)+MAR1!$D$5*SIN(2*PI()*B196/365)+INDEX(ChangeFactor!$F$6:$F$17,C196)+IF(G196=1,MAR1!$B$11+INDEX(ChangeFactor!$G$6:$G$17,C196)*MAR1!$D$11*L196,MAR1!$C$11+INDEX(ChangeFactor!$G$6:$G$17,C196)*MAR1!$E$11*L196)</f>
        <v/>
      </c>
    </row>
    <row r="197">
      <c r="A197" s="6">
        <f>Data!U197</f>
        <v/>
      </c>
      <c r="B197" s="6">
        <f>MOD(A197-1,365)+1</f>
        <v/>
      </c>
      <c r="C197" s="6">
        <f>MATCH(B197,Markov!$C$6:$C$17,1)</f>
        <v/>
      </c>
      <c r="D197" s="16">
        <f>Data!V197</f>
        <v/>
      </c>
      <c r="E197" s="6">
        <f>IF(D197&lt;IF(E196=1,INDEX(Markov!$I$6:$I$17,C197),INDEX(Markov!$H$6:$H$17,C197)),1,0)</f>
        <v/>
      </c>
      <c r="F197" s="12">
        <f>IF(E197=1,GAMMA.INV(Data!W197,INDEX(Markov!$Q$6:$Q$17,C197),INDEX(Markov!$R$6:$R$17,C197)),0)</f>
        <v/>
      </c>
      <c r="G197" s="6">
        <f>IF(D197&lt;IF(G196=1,INDEX(ChangeFactor!$O$6:$O$17,C197),INDEX(ChangeFactor!$N$6:$N$17,C197)),1,0)</f>
        <v/>
      </c>
      <c r="H197" s="12">
        <f>IF(G197=1,GAMMA.INV(Data!W197,INDEX(ChangeFactor!$R$6:$R$17,C197),INDEX(ChangeFactor!$S$6:$S$17,C197)),0)</f>
        <v/>
      </c>
      <c r="I197" s="7">
        <f>NORM.S.INV(Data!X197)</f>
        <v/>
      </c>
      <c r="J197" s="7">
        <f>NORM.S.INV(Data!Y197)</f>
        <v/>
      </c>
      <c r="K197" s="7">
        <f>NORM.S.INV(Data!Z197)</f>
        <v/>
      </c>
      <c r="L197" s="7">
        <f>MAR1!$B$32*L196+MAR1!$C$32*M196+MAR1!$D$32*N196+MAR1!$B$42*I197+MAR1!$C$42*J197+MAR1!$D$42*K197</f>
        <v/>
      </c>
      <c r="M197" s="7">
        <f>MAR1!$B$33*L196+MAR1!$C$33*M196+MAR1!$D$33*N196+MAR1!$B$43*I197+MAR1!$C$43*J197+MAR1!$D$43*K197</f>
        <v/>
      </c>
      <c r="N197" s="7">
        <f>MAR1!$B$34*L196+MAR1!$C$34*M196+MAR1!$D$34*N196+MAR1!$B$44*I197+MAR1!$C$44*J197+MAR1!$D$44*K197</f>
        <v/>
      </c>
      <c r="O197" s="12">
        <f>MAR1!$B$5+MAR1!$C$5*COS(2*PI()*B197/365)+MAR1!$D$5*SIN(2*PI()*B197/365)+IF(E197=1,MAR1!$B$11+MAR1!$D$11*L197,MAR1!$C$11+MAR1!$E$11*L197)</f>
        <v/>
      </c>
      <c r="P197" s="12">
        <f>MAR1!$B$6+MAR1!$C$6*COS(2*PI()*B197/365)+MAR1!$D$6*SIN(2*PI()*B197/365)+IF(E197=1,MAR1!$B$12+MAR1!$D$12*M197,MAR1!$C$12+MAR1!$E$12*M197)</f>
        <v/>
      </c>
      <c r="Q197" s="12">
        <f>MAR1!$B$7+MAR1!$C$7*COS(2*PI()*B197/365)+MAR1!$D$7*SIN(2*PI()*B197/365)+IF(E197=1,MAR1!$B$13+MAR1!$D$13*N197,MAR1!$C$13+MAR1!$E$13*N197)</f>
        <v/>
      </c>
      <c r="R197" s="12">
        <f>MAR1!$B$5+MAR1!$C$5*COS(2*PI()*B197/365)+MAR1!$D$5*SIN(2*PI()*B197/365)+INDEX(ChangeFactor!$F$6:$F$17,C197)+IF(G197=1,MAR1!$B$11+INDEX(ChangeFactor!$G$6:$G$17,C197)*MAR1!$D$11*L197,MAR1!$C$11+INDEX(ChangeFactor!$G$6:$G$17,C197)*MAR1!$E$11*L197)</f>
        <v/>
      </c>
    </row>
    <row r="198">
      <c r="A198" s="6">
        <f>Data!U198</f>
        <v/>
      </c>
      <c r="B198" s="6">
        <f>MOD(A198-1,365)+1</f>
        <v/>
      </c>
      <c r="C198" s="6">
        <f>MATCH(B198,Markov!$C$6:$C$17,1)</f>
        <v/>
      </c>
      <c r="D198" s="16">
        <f>Data!V198</f>
        <v/>
      </c>
      <c r="E198" s="6">
        <f>IF(D198&lt;IF(E197=1,INDEX(Markov!$I$6:$I$17,C198),INDEX(Markov!$H$6:$H$17,C198)),1,0)</f>
        <v/>
      </c>
      <c r="F198" s="12">
        <f>IF(E198=1,GAMMA.INV(Data!W198,INDEX(Markov!$Q$6:$Q$17,C198),INDEX(Markov!$R$6:$R$17,C198)),0)</f>
        <v/>
      </c>
      <c r="G198" s="6">
        <f>IF(D198&lt;IF(G197=1,INDEX(ChangeFactor!$O$6:$O$17,C198),INDEX(ChangeFactor!$N$6:$N$17,C198)),1,0)</f>
        <v/>
      </c>
      <c r="H198" s="12">
        <f>IF(G198=1,GAMMA.INV(Data!W198,INDEX(ChangeFactor!$R$6:$R$17,C198),INDEX(ChangeFactor!$S$6:$S$17,C198)),0)</f>
        <v/>
      </c>
      <c r="I198" s="7">
        <f>NORM.S.INV(Data!X198)</f>
        <v/>
      </c>
      <c r="J198" s="7">
        <f>NORM.S.INV(Data!Y198)</f>
        <v/>
      </c>
      <c r="K198" s="7">
        <f>NORM.S.INV(Data!Z198)</f>
        <v/>
      </c>
      <c r="L198" s="7">
        <f>MAR1!$B$32*L197+MAR1!$C$32*M197+MAR1!$D$32*N197+MAR1!$B$42*I198+MAR1!$C$42*J198+MAR1!$D$42*K198</f>
        <v/>
      </c>
      <c r="M198" s="7">
        <f>MAR1!$B$33*L197+MAR1!$C$33*M197+MAR1!$D$33*N197+MAR1!$B$43*I198+MAR1!$C$43*J198+MAR1!$D$43*K198</f>
        <v/>
      </c>
      <c r="N198" s="7">
        <f>MAR1!$B$34*L197+MAR1!$C$34*M197+MAR1!$D$34*N197+MAR1!$B$44*I198+MAR1!$C$44*J198+MAR1!$D$44*K198</f>
        <v/>
      </c>
      <c r="O198" s="12">
        <f>MAR1!$B$5+MAR1!$C$5*COS(2*PI()*B198/365)+MAR1!$D$5*SIN(2*PI()*B198/365)+IF(E198=1,MAR1!$B$11+MAR1!$D$11*L198,MAR1!$C$11+MAR1!$E$11*L198)</f>
        <v/>
      </c>
      <c r="P198" s="12">
        <f>MAR1!$B$6+MAR1!$C$6*COS(2*PI()*B198/365)+MAR1!$D$6*SIN(2*PI()*B198/365)+IF(E198=1,MAR1!$B$12+MAR1!$D$12*M198,MAR1!$C$12+MAR1!$E$12*M198)</f>
        <v/>
      </c>
      <c r="Q198" s="12">
        <f>MAR1!$B$7+MAR1!$C$7*COS(2*PI()*B198/365)+MAR1!$D$7*SIN(2*PI()*B198/365)+IF(E198=1,MAR1!$B$13+MAR1!$D$13*N198,MAR1!$C$13+MAR1!$E$13*N198)</f>
        <v/>
      </c>
      <c r="R198" s="12">
        <f>MAR1!$B$5+MAR1!$C$5*COS(2*PI()*B198/365)+MAR1!$D$5*SIN(2*PI()*B198/365)+INDEX(ChangeFactor!$F$6:$F$17,C198)+IF(G198=1,MAR1!$B$11+INDEX(ChangeFactor!$G$6:$G$17,C198)*MAR1!$D$11*L198,MAR1!$C$11+INDEX(ChangeFactor!$G$6:$G$17,C198)*MAR1!$E$11*L198)</f>
        <v/>
      </c>
    </row>
    <row r="199">
      <c r="A199" s="6">
        <f>Data!U199</f>
        <v/>
      </c>
      <c r="B199" s="6">
        <f>MOD(A199-1,365)+1</f>
        <v/>
      </c>
      <c r="C199" s="6">
        <f>MATCH(B199,Markov!$C$6:$C$17,1)</f>
        <v/>
      </c>
      <c r="D199" s="16">
        <f>Data!V199</f>
        <v/>
      </c>
      <c r="E199" s="6">
        <f>IF(D199&lt;IF(E198=1,INDEX(Markov!$I$6:$I$17,C199),INDEX(Markov!$H$6:$H$17,C199)),1,0)</f>
        <v/>
      </c>
      <c r="F199" s="12">
        <f>IF(E199=1,GAMMA.INV(Data!W199,INDEX(Markov!$Q$6:$Q$17,C199),INDEX(Markov!$R$6:$R$17,C199)),0)</f>
        <v/>
      </c>
      <c r="G199" s="6">
        <f>IF(D199&lt;IF(G198=1,INDEX(ChangeFactor!$O$6:$O$17,C199),INDEX(ChangeFactor!$N$6:$N$17,C199)),1,0)</f>
        <v/>
      </c>
      <c r="H199" s="12">
        <f>IF(G199=1,GAMMA.INV(Data!W199,INDEX(ChangeFactor!$R$6:$R$17,C199),INDEX(ChangeFactor!$S$6:$S$17,C199)),0)</f>
        <v/>
      </c>
      <c r="I199" s="7">
        <f>NORM.S.INV(Data!X199)</f>
        <v/>
      </c>
      <c r="J199" s="7">
        <f>NORM.S.INV(Data!Y199)</f>
        <v/>
      </c>
      <c r="K199" s="7">
        <f>NORM.S.INV(Data!Z199)</f>
        <v/>
      </c>
      <c r="L199" s="7">
        <f>MAR1!$B$32*L198+MAR1!$C$32*M198+MAR1!$D$32*N198+MAR1!$B$42*I199+MAR1!$C$42*J199+MAR1!$D$42*K199</f>
        <v/>
      </c>
      <c r="M199" s="7">
        <f>MAR1!$B$33*L198+MAR1!$C$33*M198+MAR1!$D$33*N198+MAR1!$B$43*I199+MAR1!$C$43*J199+MAR1!$D$43*K199</f>
        <v/>
      </c>
      <c r="N199" s="7">
        <f>MAR1!$B$34*L198+MAR1!$C$34*M198+MAR1!$D$34*N198+MAR1!$B$44*I199+MAR1!$C$44*J199+MAR1!$D$44*K199</f>
        <v/>
      </c>
      <c r="O199" s="12">
        <f>MAR1!$B$5+MAR1!$C$5*COS(2*PI()*B199/365)+MAR1!$D$5*SIN(2*PI()*B199/365)+IF(E199=1,MAR1!$B$11+MAR1!$D$11*L199,MAR1!$C$11+MAR1!$E$11*L199)</f>
        <v/>
      </c>
      <c r="P199" s="12">
        <f>MAR1!$B$6+MAR1!$C$6*COS(2*PI()*B199/365)+MAR1!$D$6*SIN(2*PI()*B199/365)+IF(E199=1,MAR1!$B$12+MAR1!$D$12*M199,MAR1!$C$12+MAR1!$E$12*M199)</f>
        <v/>
      </c>
      <c r="Q199" s="12">
        <f>MAR1!$B$7+MAR1!$C$7*COS(2*PI()*B199/365)+MAR1!$D$7*SIN(2*PI()*B199/365)+IF(E199=1,MAR1!$B$13+MAR1!$D$13*N199,MAR1!$C$13+MAR1!$E$13*N199)</f>
        <v/>
      </c>
      <c r="R199" s="12">
        <f>MAR1!$B$5+MAR1!$C$5*COS(2*PI()*B199/365)+MAR1!$D$5*SIN(2*PI()*B199/365)+INDEX(ChangeFactor!$F$6:$F$17,C199)+IF(G199=1,MAR1!$B$11+INDEX(ChangeFactor!$G$6:$G$17,C199)*MAR1!$D$11*L199,MAR1!$C$11+INDEX(ChangeFactor!$G$6:$G$17,C199)*MAR1!$E$11*L199)</f>
        <v/>
      </c>
    </row>
    <row r="200">
      <c r="A200" s="6">
        <f>Data!U200</f>
        <v/>
      </c>
      <c r="B200" s="6">
        <f>MOD(A200-1,365)+1</f>
        <v/>
      </c>
      <c r="C200" s="6">
        <f>MATCH(B200,Markov!$C$6:$C$17,1)</f>
        <v/>
      </c>
      <c r="D200" s="16">
        <f>Data!V200</f>
        <v/>
      </c>
      <c r="E200" s="6">
        <f>IF(D200&lt;IF(E199=1,INDEX(Markov!$I$6:$I$17,C200),INDEX(Markov!$H$6:$H$17,C200)),1,0)</f>
        <v/>
      </c>
      <c r="F200" s="12">
        <f>IF(E200=1,GAMMA.INV(Data!W200,INDEX(Markov!$Q$6:$Q$17,C200),INDEX(Markov!$R$6:$R$17,C200)),0)</f>
        <v/>
      </c>
      <c r="G200" s="6">
        <f>IF(D200&lt;IF(G199=1,INDEX(ChangeFactor!$O$6:$O$17,C200),INDEX(ChangeFactor!$N$6:$N$17,C200)),1,0)</f>
        <v/>
      </c>
      <c r="H200" s="12">
        <f>IF(G200=1,GAMMA.INV(Data!W200,INDEX(ChangeFactor!$R$6:$R$17,C200),INDEX(ChangeFactor!$S$6:$S$17,C200)),0)</f>
        <v/>
      </c>
      <c r="I200" s="7">
        <f>NORM.S.INV(Data!X200)</f>
        <v/>
      </c>
      <c r="J200" s="7">
        <f>NORM.S.INV(Data!Y200)</f>
        <v/>
      </c>
      <c r="K200" s="7">
        <f>NORM.S.INV(Data!Z200)</f>
        <v/>
      </c>
      <c r="L200" s="7">
        <f>MAR1!$B$32*L199+MAR1!$C$32*M199+MAR1!$D$32*N199+MAR1!$B$42*I200+MAR1!$C$42*J200+MAR1!$D$42*K200</f>
        <v/>
      </c>
      <c r="M200" s="7">
        <f>MAR1!$B$33*L199+MAR1!$C$33*M199+MAR1!$D$33*N199+MAR1!$B$43*I200+MAR1!$C$43*J200+MAR1!$D$43*K200</f>
        <v/>
      </c>
      <c r="N200" s="7">
        <f>MAR1!$B$34*L199+MAR1!$C$34*M199+MAR1!$D$34*N199+MAR1!$B$44*I200+MAR1!$C$44*J200+MAR1!$D$44*K200</f>
        <v/>
      </c>
      <c r="O200" s="12">
        <f>MAR1!$B$5+MAR1!$C$5*COS(2*PI()*B200/365)+MAR1!$D$5*SIN(2*PI()*B200/365)+IF(E200=1,MAR1!$B$11+MAR1!$D$11*L200,MAR1!$C$11+MAR1!$E$11*L200)</f>
        <v/>
      </c>
      <c r="P200" s="12">
        <f>MAR1!$B$6+MAR1!$C$6*COS(2*PI()*B200/365)+MAR1!$D$6*SIN(2*PI()*B200/365)+IF(E200=1,MAR1!$B$12+MAR1!$D$12*M200,MAR1!$C$12+MAR1!$E$12*M200)</f>
        <v/>
      </c>
      <c r="Q200" s="12">
        <f>MAR1!$B$7+MAR1!$C$7*COS(2*PI()*B200/365)+MAR1!$D$7*SIN(2*PI()*B200/365)+IF(E200=1,MAR1!$B$13+MAR1!$D$13*N200,MAR1!$C$13+MAR1!$E$13*N200)</f>
        <v/>
      </c>
      <c r="R200" s="12">
        <f>MAR1!$B$5+MAR1!$C$5*COS(2*PI()*B200/365)+MAR1!$D$5*SIN(2*PI()*B200/365)+INDEX(ChangeFactor!$F$6:$F$17,C200)+IF(G200=1,MAR1!$B$11+INDEX(ChangeFactor!$G$6:$G$17,C200)*MAR1!$D$11*L200,MAR1!$C$11+INDEX(ChangeFactor!$G$6:$G$17,C200)*MAR1!$E$11*L200)</f>
        <v/>
      </c>
    </row>
    <row r="201">
      <c r="A201" s="6">
        <f>Data!U201</f>
        <v/>
      </c>
      <c r="B201" s="6">
        <f>MOD(A201-1,365)+1</f>
        <v/>
      </c>
      <c r="C201" s="6">
        <f>MATCH(B201,Markov!$C$6:$C$17,1)</f>
        <v/>
      </c>
      <c r="D201" s="16">
        <f>Data!V201</f>
        <v/>
      </c>
      <c r="E201" s="6">
        <f>IF(D201&lt;IF(E200=1,INDEX(Markov!$I$6:$I$17,C201),INDEX(Markov!$H$6:$H$17,C201)),1,0)</f>
        <v/>
      </c>
      <c r="F201" s="12">
        <f>IF(E201=1,GAMMA.INV(Data!W201,INDEX(Markov!$Q$6:$Q$17,C201),INDEX(Markov!$R$6:$R$17,C201)),0)</f>
        <v/>
      </c>
      <c r="G201" s="6">
        <f>IF(D201&lt;IF(G200=1,INDEX(ChangeFactor!$O$6:$O$17,C201),INDEX(ChangeFactor!$N$6:$N$17,C201)),1,0)</f>
        <v/>
      </c>
      <c r="H201" s="12">
        <f>IF(G201=1,GAMMA.INV(Data!W201,INDEX(ChangeFactor!$R$6:$R$17,C201),INDEX(ChangeFactor!$S$6:$S$17,C201)),0)</f>
        <v/>
      </c>
      <c r="I201" s="7">
        <f>NORM.S.INV(Data!X201)</f>
        <v/>
      </c>
      <c r="J201" s="7">
        <f>NORM.S.INV(Data!Y201)</f>
        <v/>
      </c>
      <c r="K201" s="7">
        <f>NORM.S.INV(Data!Z201)</f>
        <v/>
      </c>
      <c r="L201" s="7">
        <f>MAR1!$B$32*L200+MAR1!$C$32*M200+MAR1!$D$32*N200+MAR1!$B$42*I201+MAR1!$C$42*J201+MAR1!$D$42*K201</f>
        <v/>
      </c>
      <c r="M201" s="7">
        <f>MAR1!$B$33*L200+MAR1!$C$33*M200+MAR1!$D$33*N200+MAR1!$B$43*I201+MAR1!$C$43*J201+MAR1!$D$43*K201</f>
        <v/>
      </c>
      <c r="N201" s="7">
        <f>MAR1!$B$34*L200+MAR1!$C$34*M200+MAR1!$D$34*N200+MAR1!$B$44*I201+MAR1!$C$44*J201+MAR1!$D$44*K201</f>
        <v/>
      </c>
      <c r="O201" s="12">
        <f>MAR1!$B$5+MAR1!$C$5*COS(2*PI()*B201/365)+MAR1!$D$5*SIN(2*PI()*B201/365)+IF(E201=1,MAR1!$B$11+MAR1!$D$11*L201,MAR1!$C$11+MAR1!$E$11*L201)</f>
        <v/>
      </c>
      <c r="P201" s="12">
        <f>MAR1!$B$6+MAR1!$C$6*COS(2*PI()*B201/365)+MAR1!$D$6*SIN(2*PI()*B201/365)+IF(E201=1,MAR1!$B$12+MAR1!$D$12*M201,MAR1!$C$12+MAR1!$E$12*M201)</f>
        <v/>
      </c>
      <c r="Q201" s="12">
        <f>MAR1!$B$7+MAR1!$C$7*COS(2*PI()*B201/365)+MAR1!$D$7*SIN(2*PI()*B201/365)+IF(E201=1,MAR1!$B$13+MAR1!$D$13*N201,MAR1!$C$13+MAR1!$E$13*N201)</f>
        <v/>
      </c>
      <c r="R201" s="12">
        <f>MAR1!$B$5+MAR1!$C$5*COS(2*PI()*B201/365)+MAR1!$D$5*SIN(2*PI()*B201/365)+INDEX(ChangeFactor!$F$6:$F$17,C201)+IF(G201=1,MAR1!$B$11+INDEX(ChangeFactor!$G$6:$G$17,C201)*MAR1!$D$11*L201,MAR1!$C$11+INDEX(ChangeFactor!$G$6:$G$17,C201)*MAR1!$E$11*L201)</f>
        <v/>
      </c>
    </row>
    <row r="202">
      <c r="A202" s="6">
        <f>Data!U202</f>
        <v/>
      </c>
      <c r="B202" s="6">
        <f>MOD(A202-1,365)+1</f>
        <v/>
      </c>
      <c r="C202" s="6">
        <f>MATCH(B202,Markov!$C$6:$C$17,1)</f>
        <v/>
      </c>
      <c r="D202" s="16">
        <f>Data!V202</f>
        <v/>
      </c>
      <c r="E202" s="6">
        <f>IF(D202&lt;IF(E201=1,INDEX(Markov!$I$6:$I$17,C202),INDEX(Markov!$H$6:$H$17,C202)),1,0)</f>
        <v/>
      </c>
      <c r="F202" s="12">
        <f>IF(E202=1,GAMMA.INV(Data!W202,INDEX(Markov!$Q$6:$Q$17,C202),INDEX(Markov!$R$6:$R$17,C202)),0)</f>
        <v/>
      </c>
      <c r="G202" s="6">
        <f>IF(D202&lt;IF(G201=1,INDEX(ChangeFactor!$O$6:$O$17,C202),INDEX(ChangeFactor!$N$6:$N$17,C202)),1,0)</f>
        <v/>
      </c>
      <c r="H202" s="12">
        <f>IF(G202=1,GAMMA.INV(Data!W202,INDEX(ChangeFactor!$R$6:$R$17,C202),INDEX(ChangeFactor!$S$6:$S$17,C202)),0)</f>
        <v/>
      </c>
      <c r="I202" s="7">
        <f>NORM.S.INV(Data!X202)</f>
        <v/>
      </c>
      <c r="J202" s="7">
        <f>NORM.S.INV(Data!Y202)</f>
        <v/>
      </c>
      <c r="K202" s="7">
        <f>NORM.S.INV(Data!Z202)</f>
        <v/>
      </c>
      <c r="L202" s="7">
        <f>MAR1!$B$32*L201+MAR1!$C$32*M201+MAR1!$D$32*N201+MAR1!$B$42*I202+MAR1!$C$42*J202+MAR1!$D$42*K202</f>
        <v/>
      </c>
      <c r="M202" s="7">
        <f>MAR1!$B$33*L201+MAR1!$C$33*M201+MAR1!$D$33*N201+MAR1!$B$43*I202+MAR1!$C$43*J202+MAR1!$D$43*K202</f>
        <v/>
      </c>
      <c r="N202" s="7">
        <f>MAR1!$B$34*L201+MAR1!$C$34*M201+MAR1!$D$34*N201+MAR1!$B$44*I202+MAR1!$C$44*J202+MAR1!$D$44*K202</f>
        <v/>
      </c>
      <c r="O202" s="12">
        <f>MAR1!$B$5+MAR1!$C$5*COS(2*PI()*B202/365)+MAR1!$D$5*SIN(2*PI()*B202/365)+IF(E202=1,MAR1!$B$11+MAR1!$D$11*L202,MAR1!$C$11+MAR1!$E$11*L202)</f>
        <v/>
      </c>
      <c r="P202" s="12">
        <f>MAR1!$B$6+MAR1!$C$6*COS(2*PI()*B202/365)+MAR1!$D$6*SIN(2*PI()*B202/365)+IF(E202=1,MAR1!$B$12+MAR1!$D$12*M202,MAR1!$C$12+MAR1!$E$12*M202)</f>
        <v/>
      </c>
      <c r="Q202" s="12">
        <f>MAR1!$B$7+MAR1!$C$7*COS(2*PI()*B202/365)+MAR1!$D$7*SIN(2*PI()*B202/365)+IF(E202=1,MAR1!$B$13+MAR1!$D$13*N202,MAR1!$C$13+MAR1!$E$13*N202)</f>
        <v/>
      </c>
      <c r="R202" s="12">
        <f>MAR1!$B$5+MAR1!$C$5*COS(2*PI()*B202/365)+MAR1!$D$5*SIN(2*PI()*B202/365)+INDEX(ChangeFactor!$F$6:$F$17,C202)+IF(G202=1,MAR1!$B$11+INDEX(ChangeFactor!$G$6:$G$17,C202)*MAR1!$D$11*L202,MAR1!$C$11+INDEX(ChangeFactor!$G$6:$G$17,C202)*MAR1!$E$11*L202)</f>
        <v/>
      </c>
    </row>
    <row r="203">
      <c r="A203" s="6">
        <f>Data!U203</f>
        <v/>
      </c>
      <c r="B203" s="6">
        <f>MOD(A203-1,365)+1</f>
        <v/>
      </c>
      <c r="C203" s="6">
        <f>MATCH(B203,Markov!$C$6:$C$17,1)</f>
        <v/>
      </c>
      <c r="D203" s="16">
        <f>Data!V203</f>
        <v/>
      </c>
      <c r="E203" s="6">
        <f>IF(D203&lt;IF(E202=1,INDEX(Markov!$I$6:$I$17,C203),INDEX(Markov!$H$6:$H$17,C203)),1,0)</f>
        <v/>
      </c>
      <c r="F203" s="12">
        <f>IF(E203=1,GAMMA.INV(Data!W203,INDEX(Markov!$Q$6:$Q$17,C203),INDEX(Markov!$R$6:$R$17,C203)),0)</f>
        <v/>
      </c>
      <c r="G203" s="6">
        <f>IF(D203&lt;IF(G202=1,INDEX(ChangeFactor!$O$6:$O$17,C203),INDEX(ChangeFactor!$N$6:$N$17,C203)),1,0)</f>
        <v/>
      </c>
      <c r="H203" s="12">
        <f>IF(G203=1,GAMMA.INV(Data!W203,INDEX(ChangeFactor!$R$6:$R$17,C203),INDEX(ChangeFactor!$S$6:$S$17,C203)),0)</f>
        <v/>
      </c>
      <c r="I203" s="7">
        <f>NORM.S.INV(Data!X203)</f>
        <v/>
      </c>
      <c r="J203" s="7">
        <f>NORM.S.INV(Data!Y203)</f>
        <v/>
      </c>
      <c r="K203" s="7">
        <f>NORM.S.INV(Data!Z203)</f>
        <v/>
      </c>
      <c r="L203" s="7">
        <f>MAR1!$B$32*L202+MAR1!$C$32*M202+MAR1!$D$32*N202+MAR1!$B$42*I203+MAR1!$C$42*J203+MAR1!$D$42*K203</f>
        <v/>
      </c>
      <c r="M203" s="7">
        <f>MAR1!$B$33*L202+MAR1!$C$33*M202+MAR1!$D$33*N202+MAR1!$B$43*I203+MAR1!$C$43*J203+MAR1!$D$43*K203</f>
        <v/>
      </c>
      <c r="N203" s="7">
        <f>MAR1!$B$34*L202+MAR1!$C$34*M202+MAR1!$D$34*N202+MAR1!$B$44*I203+MAR1!$C$44*J203+MAR1!$D$44*K203</f>
        <v/>
      </c>
      <c r="O203" s="12">
        <f>MAR1!$B$5+MAR1!$C$5*COS(2*PI()*B203/365)+MAR1!$D$5*SIN(2*PI()*B203/365)+IF(E203=1,MAR1!$B$11+MAR1!$D$11*L203,MAR1!$C$11+MAR1!$E$11*L203)</f>
        <v/>
      </c>
      <c r="P203" s="12">
        <f>MAR1!$B$6+MAR1!$C$6*COS(2*PI()*B203/365)+MAR1!$D$6*SIN(2*PI()*B203/365)+IF(E203=1,MAR1!$B$12+MAR1!$D$12*M203,MAR1!$C$12+MAR1!$E$12*M203)</f>
        <v/>
      </c>
      <c r="Q203" s="12">
        <f>MAR1!$B$7+MAR1!$C$7*COS(2*PI()*B203/365)+MAR1!$D$7*SIN(2*PI()*B203/365)+IF(E203=1,MAR1!$B$13+MAR1!$D$13*N203,MAR1!$C$13+MAR1!$E$13*N203)</f>
        <v/>
      </c>
      <c r="R203" s="12">
        <f>MAR1!$B$5+MAR1!$C$5*COS(2*PI()*B203/365)+MAR1!$D$5*SIN(2*PI()*B203/365)+INDEX(ChangeFactor!$F$6:$F$17,C203)+IF(G203=1,MAR1!$B$11+INDEX(ChangeFactor!$G$6:$G$17,C203)*MAR1!$D$11*L203,MAR1!$C$11+INDEX(ChangeFactor!$G$6:$G$17,C203)*MAR1!$E$11*L203)</f>
        <v/>
      </c>
    </row>
    <row r="204">
      <c r="A204" s="6">
        <f>Data!U204</f>
        <v/>
      </c>
      <c r="B204" s="6">
        <f>MOD(A204-1,365)+1</f>
        <v/>
      </c>
      <c r="C204" s="6">
        <f>MATCH(B204,Markov!$C$6:$C$17,1)</f>
        <v/>
      </c>
      <c r="D204" s="16">
        <f>Data!V204</f>
        <v/>
      </c>
      <c r="E204" s="6">
        <f>IF(D204&lt;IF(E203=1,INDEX(Markov!$I$6:$I$17,C204),INDEX(Markov!$H$6:$H$17,C204)),1,0)</f>
        <v/>
      </c>
      <c r="F204" s="12">
        <f>IF(E204=1,GAMMA.INV(Data!W204,INDEX(Markov!$Q$6:$Q$17,C204),INDEX(Markov!$R$6:$R$17,C204)),0)</f>
        <v/>
      </c>
      <c r="G204" s="6">
        <f>IF(D204&lt;IF(G203=1,INDEX(ChangeFactor!$O$6:$O$17,C204),INDEX(ChangeFactor!$N$6:$N$17,C204)),1,0)</f>
        <v/>
      </c>
      <c r="H204" s="12">
        <f>IF(G204=1,GAMMA.INV(Data!W204,INDEX(ChangeFactor!$R$6:$R$17,C204),INDEX(ChangeFactor!$S$6:$S$17,C204)),0)</f>
        <v/>
      </c>
      <c r="I204" s="7">
        <f>NORM.S.INV(Data!X204)</f>
        <v/>
      </c>
      <c r="J204" s="7">
        <f>NORM.S.INV(Data!Y204)</f>
        <v/>
      </c>
      <c r="K204" s="7">
        <f>NORM.S.INV(Data!Z204)</f>
        <v/>
      </c>
      <c r="L204" s="7">
        <f>MAR1!$B$32*L203+MAR1!$C$32*M203+MAR1!$D$32*N203+MAR1!$B$42*I204+MAR1!$C$42*J204+MAR1!$D$42*K204</f>
        <v/>
      </c>
      <c r="M204" s="7">
        <f>MAR1!$B$33*L203+MAR1!$C$33*M203+MAR1!$D$33*N203+MAR1!$B$43*I204+MAR1!$C$43*J204+MAR1!$D$43*K204</f>
        <v/>
      </c>
      <c r="N204" s="7">
        <f>MAR1!$B$34*L203+MAR1!$C$34*M203+MAR1!$D$34*N203+MAR1!$B$44*I204+MAR1!$C$44*J204+MAR1!$D$44*K204</f>
        <v/>
      </c>
      <c r="O204" s="12">
        <f>MAR1!$B$5+MAR1!$C$5*COS(2*PI()*B204/365)+MAR1!$D$5*SIN(2*PI()*B204/365)+IF(E204=1,MAR1!$B$11+MAR1!$D$11*L204,MAR1!$C$11+MAR1!$E$11*L204)</f>
        <v/>
      </c>
      <c r="P204" s="12">
        <f>MAR1!$B$6+MAR1!$C$6*COS(2*PI()*B204/365)+MAR1!$D$6*SIN(2*PI()*B204/365)+IF(E204=1,MAR1!$B$12+MAR1!$D$12*M204,MAR1!$C$12+MAR1!$E$12*M204)</f>
        <v/>
      </c>
      <c r="Q204" s="12">
        <f>MAR1!$B$7+MAR1!$C$7*COS(2*PI()*B204/365)+MAR1!$D$7*SIN(2*PI()*B204/365)+IF(E204=1,MAR1!$B$13+MAR1!$D$13*N204,MAR1!$C$13+MAR1!$E$13*N204)</f>
        <v/>
      </c>
      <c r="R204" s="12">
        <f>MAR1!$B$5+MAR1!$C$5*COS(2*PI()*B204/365)+MAR1!$D$5*SIN(2*PI()*B204/365)+INDEX(ChangeFactor!$F$6:$F$17,C204)+IF(G204=1,MAR1!$B$11+INDEX(ChangeFactor!$G$6:$G$17,C204)*MAR1!$D$11*L204,MAR1!$C$11+INDEX(ChangeFactor!$G$6:$G$17,C204)*MAR1!$E$11*L204)</f>
        <v/>
      </c>
    </row>
    <row r="205">
      <c r="A205" s="6">
        <f>Data!U205</f>
        <v/>
      </c>
      <c r="B205" s="6">
        <f>MOD(A205-1,365)+1</f>
        <v/>
      </c>
      <c r="C205" s="6">
        <f>MATCH(B205,Markov!$C$6:$C$17,1)</f>
        <v/>
      </c>
      <c r="D205" s="16">
        <f>Data!V205</f>
        <v/>
      </c>
      <c r="E205" s="6">
        <f>IF(D205&lt;IF(E204=1,INDEX(Markov!$I$6:$I$17,C205),INDEX(Markov!$H$6:$H$17,C205)),1,0)</f>
        <v/>
      </c>
      <c r="F205" s="12">
        <f>IF(E205=1,GAMMA.INV(Data!W205,INDEX(Markov!$Q$6:$Q$17,C205),INDEX(Markov!$R$6:$R$17,C205)),0)</f>
        <v/>
      </c>
      <c r="G205" s="6">
        <f>IF(D205&lt;IF(G204=1,INDEX(ChangeFactor!$O$6:$O$17,C205),INDEX(ChangeFactor!$N$6:$N$17,C205)),1,0)</f>
        <v/>
      </c>
      <c r="H205" s="12">
        <f>IF(G205=1,GAMMA.INV(Data!W205,INDEX(ChangeFactor!$R$6:$R$17,C205),INDEX(ChangeFactor!$S$6:$S$17,C205)),0)</f>
        <v/>
      </c>
      <c r="I205" s="7">
        <f>NORM.S.INV(Data!X205)</f>
        <v/>
      </c>
      <c r="J205" s="7">
        <f>NORM.S.INV(Data!Y205)</f>
        <v/>
      </c>
      <c r="K205" s="7">
        <f>NORM.S.INV(Data!Z205)</f>
        <v/>
      </c>
      <c r="L205" s="7">
        <f>MAR1!$B$32*L204+MAR1!$C$32*M204+MAR1!$D$32*N204+MAR1!$B$42*I205+MAR1!$C$42*J205+MAR1!$D$42*K205</f>
        <v/>
      </c>
      <c r="M205" s="7">
        <f>MAR1!$B$33*L204+MAR1!$C$33*M204+MAR1!$D$33*N204+MAR1!$B$43*I205+MAR1!$C$43*J205+MAR1!$D$43*K205</f>
        <v/>
      </c>
      <c r="N205" s="7">
        <f>MAR1!$B$34*L204+MAR1!$C$34*M204+MAR1!$D$34*N204+MAR1!$B$44*I205+MAR1!$C$44*J205+MAR1!$D$44*K205</f>
        <v/>
      </c>
      <c r="O205" s="12">
        <f>MAR1!$B$5+MAR1!$C$5*COS(2*PI()*B205/365)+MAR1!$D$5*SIN(2*PI()*B205/365)+IF(E205=1,MAR1!$B$11+MAR1!$D$11*L205,MAR1!$C$11+MAR1!$E$11*L205)</f>
        <v/>
      </c>
      <c r="P205" s="12">
        <f>MAR1!$B$6+MAR1!$C$6*COS(2*PI()*B205/365)+MAR1!$D$6*SIN(2*PI()*B205/365)+IF(E205=1,MAR1!$B$12+MAR1!$D$12*M205,MAR1!$C$12+MAR1!$E$12*M205)</f>
        <v/>
      </c>
      <c r="Q205" s="12">
        <f>MAR1!$B$7+MAR1!$C$7*COS(2*PI()*B205/365)+MAR1!$D$7*SIN(2*PI()*B205/365)+IF(E205=1,MAR1!$B$13+MAR1!$D$13*N205,MAR1!$C$13+MAR1!$E$13*N205)</f>
        <v/>
      </c>
      <c r="R205" s="12">
        <f>MAR1!$B$5+MAR1!$C$5*COS(2*PI()*B205/365)+MAR1!$D$5*SIN(2*PI()*B205/365)+INDEX(ChangeFactor!$F$6:$F$17,C205)+IF(G205=1,MAR1!$B$11+INDEX(ChangeFactor!$G$6:$G$17,C205)*MAR1!$D$11*L205,MAR1!$C$11+INDEX(ChangeFactor!$G$6:$G$17,C205)*MAR1!$E$11*L205)</f>
        <v/>
      </c>
    </row>
    <row r="206">
      <c r="A206" s="6">
        <f>Data!U206</f>
        <v/>
      </c>
      <c r="B206" s="6">
        <f>MOD(A206-1,365)+1</f>
        <v/>
      </c>
      <c r="C206" s="6">
        <f>MATCH(B206,Markov!$C$6:$C$17,1)</f>
        <v/>
      </c>
      <c r="D206" s="16">
        <f>Data!V206</f>
        <v/>
      </c>
      <c r="E206" s="6">
        <f>IF(D206&lt;IF(E205=1,INDEX(Markov!$I$6:$I$17,C206),INDEX(Markov!$H$6:$H$17,C206)),1,0)</f>
        <v/>
      </c>
      <c r="F206" s="12">
        <f>IF(E206=1,GAMMA.INV(Data!W206,INDEX(Markov!$Q$6:$Q$17,C206),INDEX(Markov!$R$6:$R$17,C206)),0)</f>
        <v/>
      </c>
      <c r="G206" s="6">
        <f>IF(D206&lt;IF(G205=1,INDEX(ChangeFactor!$O$6:$O$17,C206),INDEX(ChangeFactor!$N$6:$N$17,C206)),1,0)</f>
        <v/>
      </c>
      <c r="H206" s="12">
        <f>IF(G206=1,GAMMA.INV(Data!W206,INDEX(ChangeFactor!$R$6:$R$17,C206),INDEX(ChangeFactor!$S$6:$S$17,C206)),0)</f>
        <v/>
      </c>
      <c r="I206" s="7">
        <f>NORM.S.INV(Data!X206)</f>
        <v/>
      </c>
      <c r="J206" s="7">
        <f>NORM.S.INV(Data!Y206)</f>
        <v/>
      </c>
      <c r="K206" s="7">
        <f>NORM.S.INV(Data!Z206)</f>
        <v/>
      </c>
      <c r="L206" s="7">
        <f>MAR1!$B$32*L205+MAR1!$C$32*M205+MAR1!$D$32*N205+MAR1!$B$42*I206+MAR1!$C$42*J206+MAR1!$D$42*K206</f>
        <v/>
      </c>
      <c r="M206" s="7">
        <f>MAR1!$B$33*L205+MAR1!$C$33*M205+MAR1!$D$33*N205+MAR1!$B$43*I206+MAR1!$C$43*J206+MAR1!$D$43*K206</f>
        <v/>
      </c>
      <c r="N206" s="7">
        <f>MAR1!$B$34*L205+MAR1!$C$34*M205+MAR1!$D$34*N205+MAR1!$B$44*I206+MAR1!$C$44*J206+MAR1!$D$44*K206</f>
        <v/>
      </c>
      <c r="O206" s="12">
        <f>MAR1!$B$5+MAR1!$C$5*COS(2*PI()*B206/365)+MAR1!$D$5*SIN(2*PI()*B206/365)+IF(E206=1,MAR1!$B$11+MAR1!$D$11*L206,MAR1!$C$11+MAR1!$E$11*L206)</f>
        <v/>
      </c>
      <c r="P206" s="12">
        <f>MAR1!$B$6+MAR1!$C$6*COS(2*PI()*B206/365)+MAR1!$D$6*SIN(2*PI()*B206/365)+IF(E206=1,MAR1!$B$12+MAR1!$D$12*M206,MAR1!$C$12+MAR1!$E$12*M206)</f>
        <v/>
      </c>
      <c r="Q206" s="12">
        <f>MAR1!$B$7+MAR1!$C$7*COS(2*PI()*B206/365)+MAR1!$D$7*SIN(2*PI()*B206/365)+IF(E206=1,MAR1!$B$13+MAR1!$D$13*N206,MAR1!$C$13+MAR1!$E$13*N206)</f>
        <v/>
      </c>
      <c r="R206" s="12">
        <f>MAR1!$B$5+MAR1!$C$5*COS(2*PI()*B206/365)+MAR1!$D$5*SIN(2*PI()*B206/365)+INDEX(ChangeFactor!$F$6:$F$17,C206)+IF(G206=1,MAR1!$B$11+INDEX(ChangeFactor!$G$6:$G$17,C206)*MAR1!$D$11*L206,MAR1!$C$11+INDEX(ChangeFactor!$G$6:$G$17,C206)*MAR1!$E$11*L206)</f>
        <v/>
      </c>
    </row>
    <row r="207">
      <c r="A207" s="6">
        <f>Data!U207</f>
        <v/>
      </c>
      <c r="B207" s="6">
        <f>MOD(A207-1,365)+1</f>
        <v/>
      </c>
      <c r="C207" s="6">
        <f>MATCH(B207,Markov!$C$6:$C$17,1)</f>
        <v/>
      </c>
      <c r="D207" s="16">
        <f>Data!V207</f>
        <v/>
      </c>
      <c r="E207" s="6">
        <f>IF(D207&lt;IF(E206=1,INDEX(Markov!$I$6:$I$17,C207),INDEX(Markov!$H$6:$H$17,C207)),1,0)</f>
        <v/>
      </c>
      <c r="F207" s="12">
        <f>IF(E207=1,GAMMA.INV(Data!W207,INDEX(Markov!$Q$6:$Q$17,C207),INDEX(Markov!$R$6:$R$17,C207)),0)</f>
        <v/>
      </c>
      <c r="G207" s="6">
        <f>IF(D207&lt;IF(G206=1,INDEX(ChangeFactor!$O$6:$O$17,C207),INDEX(ChangeFactor!$N$6:$N$17,C207)),1,0)</f>
        <v/>
      </c>
      <c r="H207" s="12">
        <f>IF(G207=1,GAMMA.INV(Data!W207,INDEX(ChangeFactor!$R$6:$R$17,C207),INDEX(ChangeFactor!$S$6:$S$17,C207)),0)</f>
        <v/>
      </c>
      <c r="I207" s="7">
        <f>NORM.S.INV(Data!X207)</f>
        <v/>
      </c>
      <c r="J207" s="7">
        <f>NORM.S.INV(Data!Y207)</f>
        <v/>
      </c>
      <c r="K207" s="7">
        <f>NORM.S.INV(Data!Z207)</f>
        <v/>
      </c>
      <c r="L207" s="7">
        <f>MAR1!$B$32*L206+MAR1!$C$32*M206+MAR1!$D$32*N206+MAR1!$B$42*I207+MAR1!$C$42*J207+MAR1!$D$42*K207</f>
        <v/>
      </c>
      <c r="M207" s="7">
        <f>MAR1!$B$33*L206+MAR1!$C$33*M206+MAR1!$D$33*N206+MAR1!$B$43*I207+MAR1!$C$43*J207+MAR1!$D$43*K207</f>
        <v/>
      </c>
      <c r="N207" s="7">
        <f>MAR1!$B$34*L206+MAR1!$C$34*M206+MAR1!$D$34*N206+MAR1!$B$44*I207+MAR1!$C$44*J207+MAR1!$D$44*K207</f>
        <v/>
      </c>
      <c r="O207" s="12">
        <f>MAR1!$B$5+MAR1!$C$5*COS(2*PI()*B207/365)+MAR1!$D$5*SIN(2*PI()*B207/365)+IF(E207=1,MAR1!$B$11+MAR1!$D$11*L207,MAR1!$C$11+MAR1!$E$11*L207)</f>
        <v/>
      </c>
      <c r="P207" s="12">
        <f>MAR1!$B$6+MAR1!$C$6*COS(2*PI()*B207/365)+MAR1!$D$6*SIN(2*PI()*B207/365)+IF(E207=1,MAR1!$B$12+MAR1!$D$12*M207,MAR1!$C$12+MAR1!$E$12*M207)</f>
        <v/>
      </c>
      <c r="Q207" s="12">
        <f>MAR1!$B$7+MAR1!$C$7*COS(2*PI()*B207/365)+MAR1!$D$7*SIN(2*PI()*B207/365)+IF(E207=1,MAR1!$B$13+MAR1!$D$13*N207,MAR1!$C$13+MAR1!$E$13*N207)</f>
        <v/>
      </c>
      <c r="R207" s="12">
        <f>MAR1!$B$5+MAR1!$C$5*COS(2*PI()*B207/365)+MAR1!$D$5*SIN(2*PI()*B207/365)+INDEX(ChangeFactor!$F$6:$F$17,C207)+IF(G207=1,MAR1!$B$11+INDEX(ChangeFactor!$G$6:$G$17,C207)*MAR1!$D$11*L207,MAR1!$C$11+INDEX(ChangeFactor!$G$6:$G$17,C207)*MAR1!$E$11*L207)</f>
        <v/>
      </c>
    </row>
    <row r="208">
      <c r="A208" s="6">
        <f>Data!U208</f>
        <v/>
      </c>
      <c r="B208" s="6">
        <f>MOD(A208-1,365)+1</f>
        <v/>
      </c>
      <c r="C208" s="6">
        <f>MATCH(B208,Markov!$C$6:$C$17,1)</f>
        <v/>
      </c>
      <c r="D208" s="16">
        <f>Data!V208</f>
        <v/>
      </c>
      <c r="E208" s="6">
        <f>IF(D208&lt;IF(E207=1,INDEX(Markov!$I$6:$I$17,C208),INDEX(Markov!$H$6:$H$17,C208)),1,0)</f>
        <v/>
      </c>
      <c r="F208" s="12">
        <f>IF(E208=1,GAMMA.INV(Data!W208,INDEX(Markov!$Q$6:$Q$17,C208),INDEX(Markov!$R$6:$R$17,C208)),0)</f>
        <v/>
      </c>
      <c r="G208" s="6">
        <f>IF(D208&lt;IF(G207=1,INDEX(ChangeFactor!$O$6:$O$17,C208),INDEX(ChangeFactor!$N$6:$N$17,C208)),1,0)</f>
        <v/>
      </c>
      <c r="H208" s="12">
        <f>IF(G208=1,GAMMA.INV(Data!W208,INDEX(ChangeFactor!$R$6:$R$17,C208),INDEX(ChangeFactor!$S$6:$S$17,C208)),0)</f>
        <v/>
      </c>
      <c r="I208" s="7">
        <f>NORM.S.INV(Data!X208)</f>
        <v/>
      </c>
      <c r="J208" s="7">
        <f>NORM.S.INV(Data!Y208)</f>
        <v/>
      </c>
      <c r="K208" s="7">
        <f>NORM.S.INV(Data!Z208)</f>
        <v/>
      </c>
      <c r="L208" s="7">
        <f>MAR1!$B$32*L207+MAR1!$C$32*M207+MAR1!$D$32*N207+MAR1!$B$42*I208+MAR1!$C$42*J208+MAR1!$D$42*K208</f>
        <v/>
      </c>
      <c r="M208" s="7">
        <f>MAR1!$B$33*L207+MAR1!$C$33*M207+MAR1!$D$33*N207+MAR1!$B$43*I208+MAR1!$C$43*J208+MAR1!$D$43*K208</f>
        <v/>
      </c>
      <c r="N208" s="7">
        <f>MAR1!$B$34*L207+MAR1!$C$34*M207+MAR1!$D$34*N207+MAR1!$B$44*I208+MAR1!$C$44*J208+MAR1!$D$44*K208</f>
        <v/>
      </c>
      <c r="O208" s="12">
        <f>MAR1!$B$5+MAR1!$C$5*COS(2*PI()*B208/365)+MAR1!$D$5*SIN(2*PI()*B208/365)+IF(E208=1,MAR1!$B$11+MAR1!$D$11*L208,MAR1!$C$11+MAR1!$E$11*L208)</f>
        <v/>
      </c>
      <c r="P208" s="12">
        <f>MAR1!$B$6+MAR1!$C$6*COS(2*PI()*B208/365)+MAR1!$D$6*SIN(2*PI()*B208/365)+IF(E208=1,MAR1!$B$12+MAR1!$D$12*M208,MAR1!$C$12+MAR1!$E$12*M208)</f>
        <v/>
      </c>
      <c r="Q208" s="12">
        <f>MAR1!$B$7+MAR1!$C$7*COS(2*PI()*B208/365)+MAR1!$D$7*SIN(2*PI()*B208/365)+IF(E208=1,MAR1!$B$13+MAR1!$D$13*N208,MAR1!$C$13+MAR1!$E$13*N208)</f>
        <v/>
      </c>
      <c r="R208" s="12">
        <f>MAR1!$B$5+MAR1!$C$5*COS(2*PI()*B208/365)+MAR1!$D$5*SIN(2*PI()*B208/365)+INDEX(ChangeFactor!$F$6:$F$17,C208)+IF(G208=1,MAR1!$B$11+INDEX(ChangeFactor!$G$6:$G$17,C208)*MAR1!$D$11*L208,MAR1!$C$11+INDEX(ChangeFactor!$G$6:$G$17,C208)*MAR1!$E$11*L208)</f>
        <v/>
      </c>
    </row>
    <row r="209">
      <c r="A209" s="6">
        <f>Data!U209</f>
        <v/>
      </c>
      <c r="B209" s="6">
        <f>MOD(A209-1,365)+1</f>
        <v/>
      </c>
      <c r="C209" s="6">
        <f>MATCH(B209,Markov!$C$6:$C$17,1)</f>
        <v/>
      </c>
      <c r="D209" s="16">
        <f>Data!V209</f>
        <v/>
      </c>
      <c r="E209" s="6">
        <f>IF(D209&lt;IF(E208=1,INDEX(Markov!$I$6:$I$17,C209),INDEX(Markov!$H$6:$H$17,C209)),1,0)</f>
        <v/>
      </c>
      <c r="F209" s="12">
        <f>IF(E209=1,GAMMA.INV(Data!W209,INDEX(Markov!$Q$6:$Q$17,C209),INDEX(Markov!$R$6:$R$17,C209)),0)</f>
        <v/>
      </c>
      <c r="G209" s="6">
        <f>IF(D209&lt;IF(G208=1,INDEX(ChangeFactor!$O$6:$O$17,C209),INDEX(ChangeFactor!$N$6:$N$17,C209)),1,0)</f>
        <v/>
      </c>
      <c r="H209" s="12">
        <f>IF(G209=1,GAMMA.INV(Data!W209,INDEX(ChangeFactor!$R$6:$R$17,C209),INDEX(ChangeFactor!$S$6:$S$17,C209)),0)</f>
        <v/>
      </c>
      <c r="I209" s="7">
        <f>NORM.S.INV(Data!X209)</f>
        <v/>
      </c>
      <c r="J209" s="7">
        <f>NORM.S.INV(Data!Y209)</f>
        <v/>
      </c>
      <c r="K209" s="7">
        <f>NORM.S.INV(Data!Z209)</f>
        <v/>
      </c>
      <c r="L209" s="7">
        <f>MAR1!$B$32*L208+MAR1!$C$32*M208+MAR1!$D$32*N208+MAR1!$B$42*I209+MAR1!$C$42*J209+MAR1!$D$42*K209</f>
        <v/>
      </c>
      <c r="M209" s="7">
        <f>MAR1!$B$33*L208+MAR1!$C$33*M208+MAR1!$D$33*N208+MAR1!$B$43*I209+MAR1!$C$43*J209+MAR1!$D$43*K209</f>
        <v/>
      </c>
      <c r="N209" s="7">
        <f>MAR1!$B$34*L208+MAR1!$C$34*M208+MAR1!$D$34*N208+MAR1!$B$44*I209+MAR1!$C$44*J209+MAR1!$D$44*K209</f>
        <v/>
      </c>
      <c r="O209" s="12">
        <f>MAR1!$B$5+MAR1!$C$5*COS(2*PI()*B209/365)+MAR1!$D$5*SIN(2*PI()*B209/365)+IF(E209=1,MAR1!$B$11+MAR1!$D$11*L209,MAR1!$C$11+MAR1!$E$11*L209)</f>
        <v/>
      </c>
      <c r="P209" s="12">
        <f>MAR1!$B$6+MAR1!$C$6*COS(2*PI()*B209/365)+MAR1!$D$6*SIN(2*PI()*B209/365)+IF(E209=1,MAR1!$B$12+MAR1!$D$12*M209,MAR1!$C$12+MAR1!$E$12*M209)</f>
        <v/>
      </c>
      <c r="Q209" s="12">
        <f>MAR1!$B$7+MAR1!$C$7*COS(2*PI()*B209/365)+MAR1!$D$7*SIN(2*PI()*B209/365)+IF(E209=1,MAR1!$B$13+MAR1!$D$13*N209,MAR1!$C$13+MAR1!$E$13*N209)</f>
        <v/>
      </c>
      <c r="R209" s="12">
        <f>MAR1!$B$5+MAR1!$C$5*COS(2*PI()*B209/365)+MAR1!$D$5*SIN(2*PI()*B209/365)+INDEX(ChangeFactor!$F$6:$F$17,C209)+IF(G209=1,MAR1!$B$11+INDEX(ChangeFactor!$G$6:$G$17,C209)*MAR1!$D$11*L209,MAR1!$C$11+INDEX(ChangeFactor!$G$6:$G$17,C209)*MAR1!$E$11*L209)</f>
        <v/>
      </c>
    </row>
    <row r="210">
      <c r="A210" s="6">
        <f>Data!U210</f>
        <v/>
      </c>
      <c r="B210" s="6">
        <f>MOD(A210-1,365)+1</f>
        <v/>
      </c>
      <c r="C210" s="6">
        <f>MATCH(B210,Markov!$C$6:$C$17,1)</f>
        <v/>
      </c>
      <c r="D210" s="16">
        <f>Data!V210</f>
        <v/>
      </c>
      <c r="E210" s="6">
        <f>IF(D210&lt;IF(E209=1,INDEX(Markov!$I$6:$I$17,C210),INDEX(Markov!$H$6:$H$17,C210)),1,0)</f>
        <v/>
      </c>
      <c r="F210" s="12">
        <f>IF(E210=1,GAMMA.INV(Data!W210,INDEX(Markov!$Q$6:$Q$17,C210),INDEX(Markov!$R$6:$R$17,C210)),0)</f>
        <v/>
      </c>
      <c r="G210" s="6">
        <f>IF(D210&lt;IF(G209=1,INDEX(ChangeFactor!$O$6:$O$17,C210),INDEX(ChangeFactor!$N$6:$N$17,C210)),1,0)</f>
        <v/>
      </c>
      <c r="H210" s="12">
        <f>IF(G210=1,GAMMA.INV(Data!W210,INDEX(ChangeFactor!$R$6:$R$17,C210),INDEX(ChangeFactor!$S$6:$S$17,C210)),0)</f>
        <v/>
      </c>
      <c r="I210" s="7">
        <f>NORM.S.INV(Data!X210)</f>
        <v/>
      </c>
      <c r="J210" s="7">
        <f>NORM.S.INV(Data!Y210)</f>
        <v/>
      </c>
      <c r="K210" s="7">
        <f>NORM.S.INV(Data!Z210)</f>
        <v/>
      </c>
      <c r="L210" s="7">
        <f>MAR1!$B$32*L209+MAR1!$C$32*M209+MAR1!$D$32*N209+MAR1!$B$42*I210+MAR1!$C$42*J210+MAR1!$D$42*K210</f>
        <v/>
      </c>
      <c r="M210" s="7">
        <f>MAR1!$B$33*L209+MAR1!$C$33*M209+MAR1!$D$33*N209+MAR1!$B$43*I210+MAR1!$C$43*J210+MAR1!$D$43*K210</f>
        <v/>
      </c>
      <c r="N210" s="7">
        <f>MAR1!$B$34*L209+MAR1!$C$34*M209+MAR1!$D$34*N209+MAR1!$B$44*I210+MAR1!$C$44*J210+MAR1!$D$44*K210</f>
        <v/>
      </c>
      <c r="O210" s="12">
        <f>MAR1!$B$5+MAR1!$C$5*COS(2*PI()*B210/365)+MAR1!$D$5*SIN(2*PI()*B210/365)+IF(E210=1,MAR1!$B$11+MAR1!$D$11*L210,MAR1!$C$11+MAR1!$E$11*L210)</f>
        <v/>
      </c>
      <c r="P210" s="12">
        <f>MAR1!$B$6+MAR1!$C$6*COS(2*PI()*B210/365)+MAR1!$D$6*SIN(2*PI()*B210/365)+IF(E210=1,MAR1!$B$12+MAR1!$D$12*M210,MAR1!$C$12+MAR1!$E$12*M210)</f>
        <v/>
      </c>
      <c r="Q210" s="12">
        <f>MAR1!$B$7+MAR1!$C$7*COS(2*PI()*B210/365)+MAR1!$D$7*SIN(2*PI()*B210/365)+IF(E210=1,MAR1!$B$13+MAR1!$D$13*N210,MAR1!$C$13+MAR1!$E$13*N210)</f>
        <v/>
      </c>
      <c r="R210" s="12">
        <f>MAR1!$B$5+MAR1!$C$5*COS(2*PI()*B210/365)+MAR1!$D$5*SIN(2*PI()*B210/365)+INDEX(ChangeFactor!$F$6:$F$17,C210)+IF(G210=1,MAR1!$B$11+INDEX(ChangeFactor!$G$6:$G$17,C210)*MAR1!$D$11*L210,MAR1!$C$11+INDEX(ChangeFactor!$G$6:$G$17,C210)*MAR1!$E$11*L210)</f>
        <v/>
      </c>
    </row>
    <row r="211">
      <c r="A211" s="6">
        <f>Data!U211</f>
        <v/>
      </c>
      <c r="B211" s="6">
        <f>MOD(A211-1,365)+1</f>
        <v/>
      </c>
      <c r="C211" s="6">
        <f>MATCH(B211,Markov!$C$6:$C$17,1)</f>
        <v/>
      </c>
      <c r="D211" s="16">
        <f>Data!V211</f>
        <v/>
      </c>
      <c r="E211" s="6">
        <f>IF(D211&lt;IF(E210=1,INDEX(Markov!$I$6:$I$17,C211),INDEX(Markov!$H$6:$H$17,C211)),1,0)</f>
        <v/>
      </c>
      <c r="F211" s="12">
        <f>IF(E211=1,GAMMA.INV(Data!W211,INDEX(Markov!$Q$6:$Q$17,C211),INDEX(Markov!$R$6:$R$17,C211)),0)</f>
        <v/>
      </c>
      <c r="G211" s="6">
        <f>IF(D211&lt;IF(G210=1,INDEX(ChangeFactor!$O$6:$O$17,C211),INDEX(ChangeFactor!$N$6:$N$17,C211)),1,0)</f>
        <v/>
      </c>
      <c r="H211" s="12">
        <f>IF(G211=1,GAMMA.INV(Data!W211,INDEX(ChangeFactor!$R$6:$R$17,C211),INDEX(ChangeFactor!$S$6:$S$17,C211)),0)</f>
        <v/>
      </c>
      <c r="I211" s="7">
        <f>NORM.S.INV(Data!X211)</f>
        <v/>
      </c>
      <c r="J211" s="7">
        <f>NORM.S.INV(Data!Y211)</f>
        <v/>
      </c>
      <c r="K211" s="7">
        <f>NORM.S.INV(Data!Z211)</f>
        <v/>
      </c>
      <c r="L211" s="7">
        <f>MAR1!$B$32*L210+MAR1!$C$32*M210+MAR1!$D$32*N210+MAR1!$B$42*I211+MAR1!$C$42*J211+MAR1!$D$42*K211</f>
        <v/>
      </c>
      <c r="M211" s="7">
        <f>MAR1!$B$33*L210+MAR1!$C$33*M210+MAR1!$D$33*N210+MAR1!$B$43*I211+MAR1!$C$43*J211+MAR1!$D$43*K211</f>
        <v/>
      </c>
      <c r="N211" s="7">
        <f>MAR1!$B$34*L210+MAR1!$C$34*M210+MAR1!$D$34*N210+MAR1!$B$44*I211+MAR1!$C$44*J211+MAR1!$D$44*K211</f>
        <v/>
      </c>
      <c r="O211" s="12">
        <f>MAR1!$B$5+MAR1!$C$5*COS(2*PI()*B211/365)+MAR1!$D$5*SIN(2*PI()*B211/365)+IF(E211=1,MAR1!$B$11+MAR1!$D$11*L211,MAR1!$C$11+MAR1!$E$11*L211)</f>
        <v/>
      </c>
      <c r="P211" s="12">
        <f>MAR1!$B$6+MAR1!$C$6*COS(2*PI()*B211/365)+MAR1!$D$6*SIN(2*PI()*B211/365)+IF(E211=1,MAR1!$B$12+MAR1!$D$12*M211,MAR1!$C$12+MAR1!$E$12*M211)</f>
        <v/>
      </c>
      <c r="Q211" s="12">
        <f>MAR1!$B$7+MAR1!$C$7*COS(2*PI()*B211/365)+MAR1!$D$7*SIN(2*PI()*B211/365)+IF(E211=1,MAR1!$B$13+MAR1!$D$13*N211,MAR1!$C$13+MAR1!$E$13*N211)</f>
        <v/>
      </c>
      <c r="R211" s="12">
        <f>MAR1!$B$5+MAR1!$C$5*COS(2*PI()*B211/365)+MAR1!$D$5*SIN(2*PI()*B211/365)+INDEX(ChangeFactor!$F$6:$F$17,C211)+IF(G211=1,MAR1!$B$11+INDEX(ChangeFactor!$G$6:$G$17,C211)*MAR1!$D$11*L211,MAR1!$C$11+INDEX(ChangeFactor!$G$6:$G$17,C211)*MAR1!$E$11*L211)</f>
        <v/>
      </c>
    </row>
    <row r="212">
      <c r="A212" s="6">
        <f>Data!U212</f>
        <v/>
      </c>
      <c r="B212" s="6">
        <f>MOD(A212-1,365)+1</f>
        <v/>
      </c>
      <c r="C212" s="6">
        <f>MATCH(B212,Markov!$C$6:$C$17,1)</f>
        <v/>
      </c>
      <c r="D212" s="16">
        <f>Data!V212</f>
        <v/>
      </c>
      <c r="E212" s="6">
        <f>IF(D212&lt;IF(E211=1,INDEX(Markov!$I$6:$I$17,C212),INDEX(Markov!$H$6:$H$17,C212)),1,0)</f>
        <v/>
      </c>
      <c r="F212" s="12">
        <f>IF(E212=1,GAMMA.INV(Data!W212,INDEX(Markov!$Q$6:$Q$17,C212),INDEX(Markov!$R$6:$R$17,C212)),0)</f>
        <v/>
      </c>
      <c r="G212" s="6">
        <f>IF(D212&lt;IF(G211=1,INDEX(ChangeFactor!$O$6:$O$17,C212),INDEX(ChangeFactor!$N$6:$N$17,C212)),1,0)</f>
        <v/>
      </c>
      <c r="H212" s="12">
        <f>IF(G212=1,GAMMA.INV(Data!W212,INDEX(ChangeFactor!$R$6:$R$17,C212),INDEX(ChangeFactor!$S$6:$S$17,C212)),0)</f>
        <v/>
      </c>
      <c r="I212" s="7">
        <f>NORM.S.INV(Data!X212)</f>
        <v/>
      </c>
      <c r="J212" s="7">
        <f>NORM.S.INV(Data!Y212)</f>
        <v/>
      </c>
      <c r="K212" s="7">
        <f>NORM.S.INV(Data!Z212)</f>
        <v/>
      </c>
      <c r="L212" s="7">
        <f>MAR1!$B$32*L211+MAR1!$C$32*M211+MAR1!$D$32*N211+MAR1!$B$42*I212+MAR1!$C$42*J212+MAR1!$D$42*K212</f>
        <v/>
      </c>
      <c r="M212" s="7">
        <f>MAR1!$B$33*L211+MAR1!$C$33*M211+MAR1!$D$33*N211+MAR1!$B$43*I212+MAR1!$C$43*J212+MAR1!$D$43*K212</f>
        <v/>
      </c>
      <c r="N212" s="7">
        <f>MAR1!$B$34*L211+MAR1!$C$34*M211+MAR1!$D$34*N211+MAR1!$B$44*I212+MAR1!$C$44*J212+MAR1!$D$44*K212</f>
        <v/>
      </c>
      <c r="O212" s="12">
        <f>MAR1!$B$5+MAR1!$C$5*COS(2*PI()*B212/365)+MAR1!$D$5*SIN(2*PI()*B212/365)+IF(E212=1,MAR1!$B$11+MAR1!$D$11*L212,MAR1!$C$11+MAR1!$E$11*L212)</f>
        <v/>
      </c>
      <c r="P212" s="12">
        <f>MAR1!$B$6+MAR1!$C$6*COS(2*PI()*B212/365)+MAR1!$D$6*SIN(2*PI()*B212/365)+IF(E212=1,MAR1!$B$12+MAR1!$D$12*M212,MAR1!$C$12+MAR1!$E$12*M212)</f>
        <v/>
      </c>
      <c r="Q212" s="12">
        <f>MAR1!$B$7+MAR1!$C$7*COS(2*PI()*B212/365)+MAR1!$D$7*SIN(2*PI()*B212/365)+IF(E212=1,MAR1!$B$13+MAR1!$D$13*N212,MAR1!$C$13+MAR1!$E$13*N212)</f>
        <v/>
      </c>
      <c r="R212" s="12">
        <f>MAR1!$B$5+MAR1!$C$5*COS(2*PI()*B212/365)+MAR1!$D$5*SIN(2*PI()*B212/365)+INDEX(ChangeFactor!$F$6:$F$17,C212)+IF(G212=1,MAR1!$B$11+INDEX(ChangeFactor!$G$6:$G$17,C212)*MAR1!$D$11*L212,MAR1!$C$11+INDEX(ChangeFactor!$G$6:$G$17,C212)*MAR1!$E$11*L212)</f>
        <v/>
      </c>
    </row>
    <row r="213">
      <c r="A213" s="6">
        <f>Data!U213</f>
        <v/>
      </c>
      <c r="B213" s="6">
        <f>MOD(A213-1,365)+1</f>
        <v/>
      </c>
      <c r="C213" s="6">
        <f>MATCH(B213,Markov!$C$6:$C$17,1)</f>
        <v/>
      </c>
      <c r="D213" s="16">
        <f>Data!V213</f>
        <v/>
      </c>
      <c r="E213" s="6">
        <f>IF(D213&lt;IF(E212=1,INDEX(Markov!$I$6:$I$17,C213),INDEX(Markov!$H$6:$H$17,C213)),1,0)</f>
        <v/>
      </c>
      <c r="F213" s="12">
        <f>IF(E213=1,GAMMA.INV(Data!W213,INDEX(Markov!$Q$6:$Q$17,C213),INDEX(Markov!$R$6:$R$17,C213)),0)</f>
        <v/>
      </c>
      <c r="G213" s="6">
        <f>IF(D213&lt;IF(G212=1,INDEX(ChangeFactor!$O$6:$O$17,C213),INDEX(ChangeFactor!$N$6:$N$17,C213)),1,0)</f>
        <v/>
      </c>
      <c r="H213" s="12">
        <f>IF(G213=1,GAMMA.INV(Data!W213,INDEX(ChangeFactor!$R$6:$R$17,C213),INDEX(ChangeFactor!$S$6:$S$17,C213)),0)</f>
        <v/>
      </c>
      <c r="I213" s="7">
        <f>NORM.S.INV(Data!X213)</f>
        <v/>
      </c>
      <c r="J213" s="7">
        <f>NORM.S.INV(Data!Y213)</f>
        <v/>
      </c>
      <c r="K213" s="7">
        <f>NORM.S.INV(Data!Z213)</f>
        <v/>
      </c>
      <c r="L213" s="7">
        <f>MAR1!$B$32*L212+MAR1!$C$32*M212+MAR1!$D$32*N212+MAR1!$B$42*I213+MAR1!$C$42*J213+MAR1!$D$42*K213</f>
        <v/>
      </c>
      <c r="M213" s="7">
        <f>MAR1!$B$33*L212+MAR1!$C$33*M212+MAR1!$D$33*N212+MAR1!$B$43*I213+MAR1!$C$43*J213+MAR1!$D$43*K213</f>
        <v/>
      </c>
      <c r="N213" s="7">
        <f>MAR1!$B$34*L212+MAR1!$C$34*M212+MAR1!$D$34*N212+MAR1!$B$44*I213+MAR1!$C$44*J213+MAR1!$D$44*K213</f>
        <v/>
      </c>
      <c r="O213" s="12">
        <f>MAR1!$B$5+MAR1!$C$5*COS(2*PI()*B213/365)+MAR1!$D$5*SIN(2*PI()*B213/365)+IF(E213=1,MAR1!$B$11+MAR1!$D$11*L213,MAR1!$C$11+MAR1!$E$11*L213)</f>
        <v/>
      </c>
      <c r="P213" s="12">
        <f>MAR1!$B$6+MAR1!$C$6*COS(2*PI()*B213/365)+MAR1!$D$6*SIN(2*PI()*B213/365)+IF(E213=1,MAR1!$B$12+MAR1!$D$12*M213,MAR1!$C$12+MAR1!$E$12*M213)</f>
        <v/>
      </c>
      <c r="Q213" s="12">
        <f>MAR1!$B$7+MAR1!$C$7*COS(2*PI()*B213/365)+MAR1!$D$7*SIN(2*PI()*B213/365)+IF(E213=1,MAR1!$B$13+MAR1!$D$13*N213,MAR1!$C$13+MAR1!$E$13*N213)</f>
        <v/>
      </c>
      <c r="R213" s="12">
        <f>MAR1!$B$5+MAR1!$C$5*COS(2*PI()*B213/365)+MAR1!$D$5*SIN(2*PI()*B213/365)+INDEX(ChangeFactor!$F$6:$F$17,C213)+IF(G213=1,MAR1!$B$11+INDEX(ChangeFactor!$G$6:$G$17,C213)*MAR1!$D$11*L213,MAR1!$C$11+INDEX(ChangeFactor!$G$6:$G$17,C213)*MAR1!$E$11*L213)</f>
        <v/>
      </c>
    </row>
    <row r="214">
      <c r="A214" s="6">
        <f>Data!U214</f>
        <v/>
      </c>
      <c r="B214" s="6">
        <f>MOD(A214-1,365)+1</f>
        <v/>
      </c>
      <c r="C214" s="6">
        <f>MATCH(B214,Markov!$C$6:$C$17,1)</f>
        <v/>
      </c>
      <c r="D214" s="16">
        <f>Data!V214</f>
        <v/>
      </c>
      <c r="E214" s="6">
        <f>IF(D214&lt;IF(E213=1,INDEX(Markov!$I$6:$I$17,C214),INDEX(Markov!$H$6:$H$17,C214)),1,0)</f>
        <v/>
      </c>
      <c r="F214" s="12">
        <f>IF(E214=1,GAMMA.INV(Data!W214,INDEX(Markov!$Q$6:$Q$17,C214),INDEX(Markov!$R$6:$R$17,C214)),0)</f>
        <v/>
      </c>
      <c r="G214" s="6">
        <f>IF(D214&lt;IF(G213=1,INDEX(ChangeFactor!$O$6:$O$17,C214),INDEX(ChangeFactor!$N$6:$N$17,C214)),1,0)</f>
        <v/>
      </c>
      <c r="H214" s="12">
        <f>IF(G214=1,GAMMA.INV(Data!W214,INDEX(ChangeFactor!$R$6:$R$17,C214),INDEX(ChangeFactor!$S$6:$S$17,C214)),0)</f>
        <v/>
      </c>
      <c r="I214" s="7">
        <f>NORM.S.INV(Data!X214)</f>
        <v/>
      </c>
      <c r="J214" s="7">
        <f>NORM.S.INV(Data!Y214)</f>
        <v/>
      </c>
      <c r="K214" s="7">
        <f>NORM.S.INV(Data!Z214)</f>
        <v/>
      </c>
      <c r="L214" s="7">
        <f>MAR1!$B$32*L213+MAR1!$C$32*M213+MAR1!$D$32*N213+MAR1!$B$42*I214+MAR1!$C$42*J214+MAR1!$D$42*K214</f>
        <v/>
      </c>
      <c r="M214" s="7">
        <f>MAR1!$B$33*L213+MAR1!$C$33*M213+MAR1!$D$33*N213+MAR1!$B$43*I214+MAR1!$C$43*J214+MAR1!$D$43*K214</f>
        <v/>
      </c>
      <c r="N214" s="7">
        <f>MAR1!$B$34*L213+MAR1!$C$34*M213+MAR1!$D$34*N213+MAR1!$B$44*I214+MAR1!$C$44*J214+MAR1!$D$44*K214</f>
        <v/>
      </c>
      <c r="O214" s="12">
        <f>MAR1!$B$5+MAR1!$C$5*COS(2*PI()*B214/365)+MAR1!$D$5*SIN(2*PI()*B214/365)+IF(E214=1,MAR1!$B$11+MAR1!$D$11*L214,MAR1!$C$11+MAR1!$E$11*L214)</f>
        <v/>
      </c>
      <c r="P214" s="12">
        <f>MAR1!$B$6+MAR1!$C$6*COS(2*PI()*B214/365)+MAR1!$D$6*SIN(2*PI()*B214/365)+IF(E214=1,MAR1!$B$12+MAR1!$D$12*M214,MAR1!$C$12+MAR1!$E$12*M214)</f>
        <v/>
      </c>
      <c r="Q214" s="12">
        <f>MAR1!$B$7+MAR1!$C$7*COS(2*PI()*B214/365)+MAR1!$D$7*SIN(2*PI()*B214/365)+IF(E214=1,MAR1!$B$13+MAR1!$D$13*N214,MAR1!$C$13+MAR1!$E$13*N214)</f>
        <v/>
      </c>
      <c r="R214" s="12">
        <f>MAR1!$B$5+MAR1!$C$5*COS(2*PI()*B214/365)+MAR1!$D$5*SIN(2*PI()*B214/365)+INDEX(ChangeFactor!$F$6:$F$17,C214)+IF(G214=1,MAR1!$B$11+INDEX(ChangeFactor!$G$6:$G$17,C214)*MAR1!$D$11*L214,MAR1!$C$11+INDEX(ChangeFactor!$G$6:$G$17,C214)*MAR1!$E$11*L214)</f>
        <v/>
      </c>
    </row>
    <row r="215">
      <c r="A215" s="6">
        <f>Data!U215</f>
        <v/>
      </c>
      <c r="B215" s="6">
        <f>MOD(A215-1,365)+1</f>
        <v/>
      </c>
      <c r="C215" s="6">
        <f>MATCH(B215,Markov!$C$6:$C$17,1)</f>
        <v/>
      </c>
      <c r="D215" s="16">
        <f>Data!V215</f>
        <v/>
      </c>
      <c r="E215" s="6">
        <f>IF(D215&lt;IF(E214=1,INDEX(Markov!$I$6:$I$17,C215),INDEX(Markov!$H$6:$H$17,C215)),1,0)</f>
        <v/>
      </c>
      <c r="F215" s="12">
        <f>IF(E215=1,GAMMA.INV(Data!W215,INDEX(Markov!$Q$6:$Q$17,C215),INDEX(Markov!$R$6:$R$17,C215)),0)</f>
        <v/>
      </c>
      <c r="G215" s="6">
        <f>IF(D215&lt;IF(G214=1,INDEX(ChangeFactor!$O$6:$O$17,C215),INDEX(ChangeFactor!$N$6:$N$17,C215)),1,0)</f>
        <v/>
      </c>
      <c r="H215" s="12">
        <f>IF(G215=1,GAMMA.INV(Data!W215,INDEX(ChangeFactor!$R$6:$R$17,C215),INDEX(ChangeFactor!$S$6:$S$17,C215)),0)</f>
        <v/>
      </c>
      <c r="I215" s="7">
        <f>NORM.S.INV(Data!X215)</f>
        <v/>
      </c>
      <c r="J215" s="7">
        <f>NORM.S.INV(Data!Y215)</f>
        <v/>
      </c>
      <c r="K215" s="7">
        <f>NORM.S.INV(Data!Z215)</f>
        <v/>
      </c>
      <c r="L215" s="7">
        <f>MAR1!$B$32*L214+MAR1!$C$32*M214+MAR1!$D$32*N214+MAR1!$B$42*I215+MAR1!$C$42*J215+MAR1!$D$42*K215</f>
        <v/>
      </c>
      <c r="M215" s="7">
        <f>MAR1!$B$33*L214+MAR1!$C$33*M214+MAR1!$D$33*N214+MAR1!$B$43*I215+MAR1!$C$43*J215+MAR1!$D$43*K215</f>
        <v/>
      </c>
      <c r="N215" s="7">
        <f>MAR1!$B$34*L214+MAR1!$C$34*M214+MAR1!$D$34*N214+MAR1!$B$44*I215+MAR1!$C$44*J215+MAR1!$D$44*K215</f>
        <v/>
      </c>
      <c r="O215" s="12">
        <f>MAR1!$B$5+MAR1!$C$5*COS(2*PI()*B215/365)+MAR1!$D$5*SIN(2*PI()*B215/365)+IF(E215=1,MAR1!$B$11+MAR1!$D$11*L215,MAR1!$C$11+MAR1!$E$11*L215)</f>
        <v/>
      </c>
      <c r="P215" s="12">
        <f>MAR1!$B$6+MAR1!$C$6*COS(2*PI()*B215/365)+MAR1!$D$6*SIN(2*PI()*B215/365)+IF(E215=1,MAR1!$B$12+MAR1!$D$12*M215,MAR1!$C$12+MAR1!$E$12*M215)</f>
        <v/>
      </c>
      <c r="Q215" s="12">
        <f>MAR1!$B$7+MAR1!$C$7*COS(2*PI()*B215/365)+MAR1!$D$7*SIN(2*PI()*B215/365)+IF(E215=1,MAR1!$B$13+MAR1!$D$13*N215,MAR1!$C$13+MAR1!$E$13*N215)</f>
        <v/>
      </c>
      <c r="R215" s="12">
        <f>MAR1!$B$5+MAR1!$C$5*COS(2*PI()*B215/365)+MAR1!$D$5*SIN(2*PI()*B215/365)+INDEX(ChangeFactor!$F$6:$F$17,C215)+IF(G215=1,MAR1!$B$11+INDEX(ChangeFactor!$G$6:$G$17,C215)*MAR1!$D$11*L215,MAR1!$C$11+INDEX(ChangeFactor!$G$6:$G$17,C215)*MAR1!$E$11*L215)</f>
        <v/>
      </c>
    </row>
    <row r="216">
      <c r="A216" s="6">
        <f>Data!U216</f>
        <v/>
      </c>
      <c r="B216" s="6">
        <f>MOD(A216-1,365)+1</f>
        <v/>
      </c>
      <c r="C216" s="6">
        <f>MATCH(B216,Markov!$C$6:$C$17,1)</f>
        <v/>
      </c>
      <c r="D216" s="16">
        <f>Data!V216</f>
        <v/>
      </c>
      <c r="E216" s="6">
        <f>IF(D216&lt;IF(E215=1,INDEX(Markov!$I$6:$I$17,C216),INDEX(Markov!$H$6:$H$17,C216)),1,0)</f>
        <v/>
      </c>
      <c r="F216" s="12">
        <f>IF(E216=1,GAMMA.INV(Data!W216,INDEX(Markov!$Q$6:$Q$17,C216),INDEX(Markov!$R$6:$R$17,C216)),0)</f>
        <v/>
      </c>
      <c r="G216" s="6">
        <f>IF(D216&lt;IF(G215=1,INDEX(ChangeFactor!$O$6:$O$17,C216),INDEX(ChangeFactor!$N$6:$N$17,C216)),1,0)</f>
        <v/>
      </c>
      <c r="H216" s="12">
        <f>IF(G216=1,GAMMA.INV(Data!W216,INDEX(ChangeFactor!$R$6:$R$17,C216),INDEX(ChangeFactor!$S$6:$S$17,C216)),0)</f>
        <v/>
      </c>
      <c r="I216" s="7">
        <f>NORM.S.INV(Data!X216)</f>
        <v/>
      </c>
      <c r="J216" s="7">
        <f>NORM.S.INV(Data!Y216)</f>
        <v/>
      </c>
      <c r="K216" s="7">
        <f>NORM.S.INV(Data!Z216)</f>
        <v/>
      </c>
      <c r="L216" s="7">
        <f>MAR1!$B$32*L215+MAR1!$C$32*M215+MAR1!$D$32*N215+MAR1!$B$42*I216+MAR1!$C$42*J216+MAR1!$D$42*K216</f>
        <v/>
      </c>
      <c r="M216" s="7">
        <f>MAR1!$B$33*L215+MAR1!$C$33*M215+MAR1!$D$33*N215+MAR1!$B$43*I216+MAR1!$C$43*J216+MAR1!$D$43*K216</f>
        <v/>
      </c>
      <c r="N216" s="7">
        <f>MAR1!$B$34*L215+MAR1!$C$34*M215+MAR1!$D$34*N215+MAR1!$B$44*I216+MAR1!$C$44*J216+MAR1!$D$44*K216</f>
        <v/>
      </c>
      <c r="O216" s="12">
        <f>MAR1!$B$5+MAR1!$C$5*COS(2*PI()*B216/365)+MAR1!$D$5*SIN(2*PI()*B216/365)+IF(E216=1,MAR1!$B$11+MAR1!$D$11*L216,MAR1!$C$11+MAR1!$E$11*L216)</f>
        <v/>
      </c>
      <c r="P216" s="12">
        <f>MAR1!$B$6+MAR1!$C$6*COS(2*PI()*B216/365)+MAR1!$D$6*SIN(2*PI()*B216/365)+IF(E216=1,MAR1!$B$12+MAR1!$D$12*M216,MAR1!$C$12+MAR1!$E$12*M216)</f>
        <v/>
      </c>
      <c r="Q216" s="12">
        <f>MAR1!$B$7+MAR1!$C$7*COS(2*PI()*B216/365)+MAR1!$D$7*SIN(2*PI()*B216/365)+IF(E216=1,MAR1!$B$13+MAR1!$D$13*N216,MAR1!$C$13+MAR1!$E$13*N216)</f>
        <v/>
      </c>
      <c r="R216" s="12">
        <f>MAR1!$B$5+MAR1!$C$5*COS(2*PI()*B216/365)+MAR1!$D$5*SIN(2*PI()*B216/365)+INDEX(ChangeFactor!$F$6:$F$17,C216)+IF(G216=1,MAR1!$B$11+INDEX(ChangeFactor!$G$6:$G$17,C216)*MAR1!$D$11*L216,MAR1!$C$11+INDEX(ChangeFactor!$G$6:$G$17,C216)*MAR1!$E$11*L216)</f>
        <v/>
      </c>
    </row>
    <row r="217">
      <c r="A217" s="6">
        <f>Data!U217</f>
        <v/>
      </c>
      <c r="B217" s="6">
        <f>MOD(A217-1,365)+1</f>
        <v/>
      </c>
      <c r="C217" s="6">
        <f>MATCH(B217,Markov!$C$6:$C$17,1)</f>
        <v/>
      </c>
      <c r="D217" s="16">
        <f>Data!V217</f>
        <v/>
      </c>
      <c r="E217" s="6">
        <f>IF(D217&lt;IF(E216=1,INDEX(Markov!$I$6:$I$17,C217),INDEX(Markov!$H$6:$H$17,C217)),1,0)</f>
        <v/>
      </c>
      <c r="F217" s="12">
        <f>IF(E217=1,GAMMA.INV(Data!W217,INDEX(Markov!$Q$6:$Q$17,C217),INDEX(Markov!$R$6:$R$17,C217)),0)</f>
        <v/>
      </c>
      <c r="G217" s="6">
        <f>IF(D217&lt;IF(G216=1,INDEX(ChangeFactor!$O$6:$O$17,C217),INDEX(ChangeFactor!$N$6:$N$17,C217)),1,0)</f>
        <v/>
      </c>
      <c r="H217" s="12">
        <f>IF(G217=1,GAMMA.INV(Data!W217,INDEX(ChangeFactor!$R$6:$R$17,C217),INDEX(ChangeFactor!$S$6:$S$17,C217)),0)</f>
        <v/>
      </c>
      <c r="I217" s="7">
        <f>NORM.S.INV(Data!X217)</f>
        <v/>
      </c>
      <c r="J217" s="7">
        <f>NORM.S.INV(Data!Y217)</f>
        <v/>
      </c>
      <c r="K217" s="7">
        <f>NORM.S.INV(Data!Z217)</f>
        <v/>
      </c>
      <c r="L217" s="7">
        <f>MAR1!$B$32*L216+MAR1!$C$32*M216+MAR1!$D$32*N216+MAR1!$B$42*I217+MAR1!$C$42*J217+MAR1!$D$42*K217</f>
        <v/>
      </c>
      <c r="M217" s="7">
        <f>MAR1!$B$33*L216+MAR1!$C$33*M216+MAR1!$D$33*N216+MAR1!$B$43*I217+MAR1!$C$43*J217+MAR1!$D$43*K217</f>
        <v/>
      </c>
      <c r="N217" s="7">
        <f>MAR1!$B$34*L216+MAR1!$C$34*M216+MAR1!$D$34*N216+MAR1!$B$44*I217+MAR1!$C$44*J217+MAR1!$D$44*K217</f>
        <v/>
      </c>
      <c r="O217" s="12">
        <f>MAR1!$B$5+MAR1!$C$5*COS(2*PI()*B217/365)+MAR1!$D$5*SIN(2*PI()*B217/365)+IF(E217=1,MAR1!$B$11+MAR1!$D$11*L217,MAR1!$C$11+MAR1!$E$11*L217)</f>
        <v/>
      </c>
      <c r="P217" s="12">
        <f>MAR1!$B$6+MAR1!$C$6*COS(2*PI()*B217/365)+MAR1!$D$6*SIN(2*PI()*B217/365)+IF(E217=1,MAR1!$B$12+MAR1!$D$12*M217,MAR1!$C$12+MAR1!$E$12*M217)</f>
        <v/>
      </c>
      <c r="Q217" s="12">
        <f>MAR1!$B$7+MAR1!$C$7*COS(2*PI()*B217/365)+MAR1!$D$7*SIN(2*PI()*B217/365)+IF(E217=1,MAR1!$B$13+MAR1!$D$13*N217,MAR1!$C$13+MAR1!$E$13*N217)</f>
        <v/>
      </c>
      <c r="R217" s="12">
        <f>MAR1!$B$5+MAR1!$C$5*COS(2*PI()*B217/365)+MAR1!$D$5*SIN(2*PI()*B217/365)+INDEX(ChangeFactor!$F$6:$F$17,C217)+IF(G217=1,MAR1!$B$11+INDEX(ChangeFactor!$G$6:$G$17,C217)*MAR1!$D$11*L217,MAR1!$C$11+INDEX(ChangeFactor!$G$6:$G$17,C217)*MAR1!$E$11*L217)</f>
        <v/>
      </c>
    </row>
    <row r="218">
      <c r="A218" s="6">
        <f>Data!U218</f>
        <v/>
      </c>
      <c r="B218" s="6">
        <f>MOD(A218-1,365)+1</f>
        <v/>
      </c>
      <c r="C218" s="6">
        <f>MATCH(B218,Markov!$C$6:$C$17,1)</f>
        <v/>
      </c>
      <c r="D218" s="16">
        <f>Data!V218</f>
        <v/>
      </c>
      <c r="E218" s="6">
        <f>IF(D218&lt;IF(E217=1,INDEX(Markov!$I$6:$I$17,C218),INDEX(Markov!$H$6:$H$17,C218)),1,0)</f>
        <v/>
      </c>
      <c r="F218" s="12">
        <f>IF(E218=1,GAMMA.INV(Data!W218,INDEX(Markov!$Q$6:$Q$17,C218),INDEX(Markov!$R$6:$R$17,C218)),0)</f>
        <v/>
      </c>
      <c r="G218" s="6">
        <f>IF(D218&lt;IF(G217=1,INDEX(ChangeFactor!$O$6:$O$17,C218),INDEX(ChangeFactor!$N$6:$N$17,C218)),1,0)</f>
        <v/>
      </c>
      <c r="H218" s="12">
        <f>IF(G218=1,GAMMA.INV(Data!W218,INDEX(ChangeFactor!$R$6:$R$17,C218),INDEX(ChangeFactor!$S$6:$S$17,C218)),0)</f>
        <v/>
      </c>
      <c r="I218" s="7">
        <f>NORM.S.INV(Data!X218)</f>
        <v/>
      </c>
      <c r="J218" s="7">
        <f>NORM.S.INV(Data!Y218)</f>
        <v/>
      </c>
      <c r="K218" s="7">
        <f>NORM.S.INV(Data!Z218)</f>
        <v/>
      </c>
      <c r="L218" s="7">
        <f>MAR1!$B$32*L217+MAR1!$C$32*M217+MAR1!$D$32*N217+MAR1!$B$42*I218+MAR1!$C$42*J218+MAR1!$D$42*K218</f>
        <v/>
      </c>
      <c r="M218" s="7">
        <f>MAR1!$B$33*L217+MAR1!$C$33*M217+MAR1!$D$33*N217+MAR1!$B$43*I218+MAR1!$C$43*J218+MAR1!$D$43*K218</f>
        <v/>
      </c>
      <c r="N218" s="7">
        <f>MAR1!$B$34*L217+MAR1!$C$34*M217+MAR1!$D$34*N217+MAR1!$B$44*I218+MAR1!$C$44*J218+MAR1!$D$44*K218</f>
        <v/>
      </c>
      <c r="O218" s="12">
        <f>MAR1!$B$5+MAR1!$C$5*COS(2*PI()*B218/365)+MAR1!$D$5*SIN(2*PI()*B218/365)+IF(E218=1,MAR1!$B$11+MAR1!$D$11*L218,MAR1!$C$11+MAR1!$E$11*L218)</f>
        <v/>
      </c>
      <c r="P218" s="12">
        <f>MAR1!$B$6+MAR1!$C$6*COS(2*PI()*B218/365)+MAR1!$D$6*SIN(2*PI()*B218/365)+IF(E218=1,MAR1!$B$12+MAR1!$D$12*M218,MAR1!$C$12+MAR1!$E$12*M218)</f>
        <v/>
      </c>
      <c r="Q218" s="12">
        <f>MAR1!$B$7+MAR1!$C$7*COS(2*PI()*B218/365)+MAR1!$D$7*SIN(2*PI()*B218/365)+IF(E218=1,MAR1!$B$13+MAR1!$D$13*N218,MAR1!$C$13+MAR1!$E$13*N218)</f>
        <v/>
      </c>
      <c r="R218" s="12">
        <f>MAR1!$B$5+MAR1!$C$5*COS(2*PI()*B218/365)+MAR1!$D$5*SIN(2*PI()*B218/365)+INDEX(ChangeFactor!$F$6:$F$17,C218)+IF(G218=1,MAR1!$B$11+INDEX(ChangeFactor!$G$6:$G$17,C218)*MAR1!$D$11*L218,MAR1!$C$11+INDEX(ChangeFactor!$G$6:$G$17,C218)*MAR1!$E$11*L218)</f>
        <v/>
      </c>
    </row>
    <row r="219">
      <c r="A219" s="6">
        <f>Data!U219</f>
        <v/>
      </c>
      <c r="B219" s="6">
        <f>MOD(A219-1,365)+1</f>
        <v/>
      </c>
      <c r="C219" s="6">
        <f>MATCH(B219,Markov!$C$6:$C$17,1)</f>
        <v/>
      </c>
      <c r="D219" s="16">
        <f>Data!V219</f>
        <v/>
      </c>
      <c r="E219" s="6">
        <f>IF(D219&lt;IF(E218=1,INDEX(Markov!$I$6:$I$17,C219),INDEX(Markov!$H$6:$H$17,C219)),1,0)</f>
        <v/>
      </c>
      <c r="F219" s="12">
        <f>IF(E219=1,GAMMA.INV(Data!W219,INDEX(Markov!$Q$6:$Q$17,C219),INDEX(Markov!$R$6:$R$17,C219)),0)</f>
        <v/>
      </c>
      <c r="G219" s="6">
        <f>IF(D219&lt;IF(G218=1,INDEX(ChangeFactor!$O$6:$O$17,C219),INDEX(ChangeFactor!$N$6:$N$17,C219)),1,0)</f>
        <v/>
      </c>
      <c r="H219" s="12">
        <f>IF(G219=1,GAMMA.INV(Data!W219,INDEX(ChangeFactor!$R$6:$R$17,C219),INDEX(ChangeFactor!$S$6:$S$17,C219)),0)</f>
        <v/>
      </c>
      <c r="I219" s="7">
        <f>NORM.S.INV(Data!X219)</f>
        <v/>
      </c>
      <c r="J219" s="7">
        <f>NORM.S.INV(Data!Y219)</f>
        <v/>
      </c>
      <c r="K219" s="7">
        <f>NORM.S.INV(Data!Z219)</f>
        <v/>
      </c>
      <c r="L219" s="7">
        <f>MAR1!$B$32*L218+MAR1!$C$32*M218+MAR1!$D$32*N218+MAR1!$B$42*I219+MAR1!$C$42*J219+MAR1!$D$42*K219</f>
        <v/>
      </c>
      <c r="M219" s="7">
        <f>MAR1!$B$33*L218+MAR1!$C$33*M218+MAR1!$D$33*N218+MAR1!$B$43*I219+MAR1!$C$43*J219+MAR1!$D$43*K219</f>
        <v/>
      </c>
      <c r="N219" s="7">
        <f>MAR1!$B$34*L218+MAR1!$C$34*M218+MAR1!$D$34*N218+MAR1!$B$44*I219+MAR1!$C$44*J219+MAR1!$D$44*K219</f>
        <v/>
      </c>
      <c r="O219" s="12">
        <f>MAR1!$B$5+MAR1!$C$5*COS(2*PI()*B219/365)+MAR1!$D$5*SIN(2*PI()*B219/365)+IF(E219=1,MAR1!$B$11+MAR1!$D$11*L219,MAR1!$C$11+MAR1!$E$11*L219)</f>
        <v/>
      </c>
      <c r="P219" s="12">
        <f>MAR1!$B$6+MAR1!$C$6*COS(2*PI()*B219/365)+MAR1!$D$6*SIN(2*PI()*B219/365)+IF(E219=1,MAR1!$B$12+MAR1!$D$12*M219,MAR1!$C$12+MAR1!$E$12*M219)</f>
        <v/>
      </c>
      <c r="Q219" s="12">
        <f>MAR1!$B$7+MAR1!$C$7*COS(2*PI()*B219/365)+MAR1!$D$7*SIN(2*PI()*B219/365)+IF(E219=1,MAR1!$B$13+MAR1!$D$13*N219,MAR1!$C$13+MAR1!$E$13*N219)</f>
        <v/>
      </c>
      <c r="R219" s="12">
        <f>MAR1!$B$5+MAR1!$C$5*COS(2*PI()*B219/365)+MAR1!$D$5*SIN(2*PI()*B219/365)+INDEX(ChangeFactor!$F$6:$F$17,C219)+IF(G219=1,MAR1!$B$11+INDEX(ChangeFactor!$G$6:$G$17,C219)*MAR1!$D$11*L219,MAR1!$C$11+INDEX(ChangeFactor!$G$6:$G$17,C219)*MAR1!$E$11*L219)</f>
        <v/>
      </c>
    </row>
    <row r="220">
      <c r="A220" s="6">
        <f>Data!U220</f>
        <v/>
      </c>
      <c r="B220" s="6">
        <f>MOD(A220-1,365)+1</f>
        <v/>
      </c>
      <c r="C220" s="6">
        <f>MATCH(B220,Markov!$C$6:$C$17,1)</f>
        <v/>
      </c>
      <c r="D220" s="16">
        <f>Data!V220</f>
        <v/>
      </c>
      <c r="E220" s="6">
        <f>IF(D220&lt;IF(E219=1,INDEX(Markov!$I$6:$I$17,C220),INDEX(Markov!$H$6:$H$17,C220)),1,0)</f>
        <v/>
      </c>
      <c r="F220" s="12">
        <f>IF(E220=1,GAMMA.INV(Data!W220,INDEX(Markov!$Q$6:$Q$17,C220),INDEX(Markov!$R$6:$R$17,C220)),0)</f>
        <v/>
      </c>
      <c r="G220" s="6">
        <f>IF(D220&lt;IF(G219=1,INDEX(ChangeFactor!$O$6:$O$17,C220),INDEX(ChangeFactor!$N$6:$N$17,C220)),1,0)</f>
        <v/>
      </c>
      <c r="H220" s="12">
        <f>IF(G220=1,GAMMA.INV(Data!W220,INDEX(ChangeFactor!$R$6:$R$17,C220),INDEX(ChangeFactor!$S$6:$S$17,C220)),0)</f>
        <v/>
      </c>
      <c r="I220" s="7">
        <f>NORM.S.INV(Data!X220)</f>
        <v/>
      </c>
      <c r="J220" s="7">
        <f>NORM.S.INV(Data!Y220)</f>
        <v/>
      </c>
      <c r="K220" s="7">
        <f>NORM.S.INV(Data!Z220)</f>
        <v/>
      </c>
      <c r="L220" s="7">
        <f>MAR1!$B$32*L219+MAR1!$C$32*M219+MAR1!$D$32*N219+MAR1!$B$42*I220+MAR1!$C$42*J220+MAR1!$D$42*K220</f>
        <v/>
      </c>
      <c r="M220" s="7">
        <f>MAR1!$B$33*L219+MAR1!$C$33*M219+MAR1!$D$33*N219+MAR1!$B$43*I220+MAR1!$C$43*J220+MAR1!$D$43*K220</f>
        <v/>
      </c>
      <c r="N220" s="7">
        <f>MAR1!$B$34*L219+MAR1!$C$34*M219+MAR1!$D$34*N219+MAR1!$B$44*I220+MAR1!$C$44*J220+MAR1!$D$44*K220</f>
        <v/>
      </c>
      <c r="O220" s="12">
        <f>MAR1!$B$5+MAR1!$C$5*COS(2*PI()*B220/365)+MAR1!$D$5*SIN(2*PI()*B220/365)+IF(E220=1,MAR1!$B$11+MAR1!$D$11*L220,MAR1!$C$11+MAR1!$E$11*L220)</f>
        <v/>
      </c>
      <c r="P220" s="12">
        <f>MAR1!$B$6+MAR1!$C$6*COS(2*PI()*B220/365)+MAR1!$D$6*SIN(2*PI()*B220/365)+IF(E220=1,MAR1!$B$12+MAR1!$D$12*M220,MAR1!$C$12+MAR1!$E$12*M220)</f>
        <v/>
      </c>
      <c r="Q220" s="12">
        <f>MAR1!$B$7+MAR1!$C$7*COS(2*PI()*B220/365)+MAR1!$D$7*SIN(2*PI()*B220/365)+IF(E220=1,MAR1!$B$13+MAR1!$D$13*N220,MAR1!$C$13+MAR1!$E$13*N220)</f>
        <v/>
      </c>
      <c r="R220" s="12">
        <f>MAR1!$B$5+MAR1!$C$5*COS(2*PI()*B220/365)+MAR1!$D$5*SIN(2*PI()*B220/365)+INDEX(ChangeFactor!$F$6:$F$17,C220)+IF(G220=1,MAR1!$B$11+INDEX(ChangeFactor!$G$6:$G$17,C220)*MAR1!$D$11*L220,MAR1!$C$11+INDEX(ChangeFactor!$G$6:$G$17,C220)*MAR1!$E$11*L220)</f>
        <v/>
      </c>
    </row>
    <row r="221">
      <c r="A221" s="6">
        <f>Data!U221</f>
        <v/>
      </c>
      <c r="B221" s="6">
        <f>MOD(A221-1,365)+1</f>
        <v/>
      </c>
      <c r="C221" s="6">
        <f>MATCH(B221,Markov!$C$6:$C$17,1)</f>
        <v/>
      </c>
      <c r="D221" s="16">
        <f>Data!V221</f>
        <v/>
      </c>
      <c r="E221" s="6">
        <f>IF(D221&lt;IF(E220=1,INDEX(Markov!$I$6:$I$17,C221),INDEX(Markov!$H$6:$H$17,C221)),1,0)</f>
        <v/>
      </c>
      <c r="F221" s="12">
        <f>IF(E221=1,GAMMA.INV(Data!W221,INDEX(Markov!$Q$6:$Q$17,C221),INDEX(Markov!$R$6:$R$17,C221)),0)</f>
        <v/>
      </c>
      <c r="G221" s="6">
        <f>IF(D221&lt;IF(G220=1,INDEX(ChangeFactor!$O$6:$O$17,C221),INDEX(ChangeFactor!$N$6:$N$17,C221)),1,0)</f>
        <v/>
      </c>
      <c r="H221" s="12">
        <f>IF(G221=1,GAMMA.INV(Data!W221,INDEX(ChangeFactor!$R$6:$R$17,C221),INDEX(ChangeFactor!$S$6:$S$17,C221)),0)</f>
        <v/>
      </c>
      <c r="I221" s="7">
        <f>NORM.S.INV(Data!X221)</f>
        <v/>
      </c>
      <c r="J221" s="7">
        <f>NORM.S.INV(Data!Y221)</f>
        <v/>
      </c>
      <c r="K221" s="7">
        <f>NORM.S.INV(Data!Z221)</f>
        <v/>
      </c>
      <c r="L221" s="7">
        <f>MAR1!$B$32*L220+MAR1!$C$32*M220+MAR1!$D$32*N220+MAR1!$B$42*I221+MAR1!$C$42*J221+MAR1!$D$42*K221</f>
        <v/>
      </c>
      <c r="M221" s="7">
        <f>MAR1!$B$33*L220+MAR1!$C$33*M220+MAR1!$D$33*N220+MAR1!$B$43*I221+MAR1!$C$43*J221+MAR1!$D$43*K221</f>
        <v/>
      </c>
      <c r="N221" s="7">
        <f>MAR1!$B$34*L220+MAR1!$C$34*M220+MAR1!$D$34*N220+MAR1!$B$44*I221+MAR1!$C$44*J221+MAR1!$D$44*K221</f>
        <v/>
      </c>
      <c r="O221" s="12">
        <f>MAR1!$B$5+MAR1!$C$5*COS(2*PI()*B221/365)+MAR1!$D$5*SIN(2*PI()*B221/365)+IF(E221=1,MAR1!$B$11+MAR1!$D$11*L221,MAR1!$C$11+MAR1!$E$11*L221)</f>
        <v/>
      </c>
      <c r="P221" s="12">
        <f>MAR1!$B$6+MAR1!$C$6*COS(2*PI()*B221/365)+MAR1!$D$6*SIN(2*PI()*B221/365)+IF(E221=1,MAR1!$B$12+MAR1!$D$12*M221,MAR1!$C$12+MAR1!$E$12*M221)</f>
        <v/>
      </c>
      <c r="Q221" s="12">
        <f>MAR1!$B$7+MAR1!$C$7*COS(2*PI()*B221/365)+MAR1!$D$7*SIN(2*PI()*B221/365)+IF(E221=1,MAR1!$B$13+MAR1!$D$13*N221,MAR1!$C$13+MAR1!$E$13*N221)</f>
        <v/>
      </c>
      <c r="R221" s="12">
        <f>MAR1!$B$5+MAR1!$C$5*COS(2*PI()*B221/365)+MAR1!$D$5*SIN(2*PI()*B221/365)+INDEX(ChangeFactor!$F$6:$F$17,C221)+IF(G221=1,MAR1!$B$11+INDEX(ChangeFactor!$G$6:$G$17,C221)*MAR1!$D$11*L221,MAR1!$C$11+INDEX(ChangeFactor!$G$6:$G$17,C221)*MAR1!$E$11*L221)</f>
        <v/>
      </c>
    </row>
    <row r="222">
      <c r="A222" s="6">
        <f>Data!U222</f>
        <v/>
      </c>
      <c r="B222" s="6">
        <f>MOD(A222-1,365)+1</f>
        <v/>
      </c>
      <c r="C222" s="6">
        <f>MATCH(B222,Markov!$C$6:$C$17,1)</f>
        <v/>
      </c>
      <c r="D222" s="16">
        <f>Data!V222</f>
        <v/>
      </c>
      <c r="E222" s="6">
        <f>IF(D222&lt;IF(E221=1,INDEX(Markov!$I$6:$I$17,C222),INDEX(Markov!$H$6:$H$17,C222)),1,0)</f>
        <v/>
      </c>
      <c r="F222" s="12">
        <f>IF(E222=1,GAMMA.INV(Data!W222,INDEX(Markov!$Q$6:$Q$17,C222),INDEX(Markov!$R$6:$R$17,C222)),0)</f>
        <v/>
      </c>
      <c r="G222" s="6">
        <f>IF(D222&lt;IF(G221=1,INDEX(ChangeFactor!$O$6:$O$17,C222),INDEX(ChangeFactor!$N$6:$N$17,C222)),1,0)</f>
        <v/>
      </c>
      <c r="H222" s="12">
        <f>IF(G222=1,GAMMA.INV(Data!W222,INDEX(ChangeFactor!$R$6:$R$17,C222),INDEX(ChangeFactor!$S$6:$S$17,C222)),0)</f>
        <v/>
      </c>
      <c r="I222" s="7">
        <f>NORM.S.INV(Data!X222)</f>
        <v/>
      </c>
      <c r="J222" s="7">
        <f>NORM.S.INV(Data!Y222)</f>
        <v/>
      </c>
      <c r="K222" s="7">
        <f>NORM.S.INV(Data!Z222)</f>
        <v/>
      </c>
      <c r="L222" s="7">
        <f>MAR1!$B$32*L221+MAR1!$C$32*M221+MAR1!$D$32*N221+MAR1!$B$42*I222+MAR1!$C$42*J222+MAR1!$D$42*K222</f>
        <v/>
      </c>
      <c r="M222" s="7">
        <f>MAR1!$B$33*L221+MAR1!$C$33*M221+MAR1!$D$33*N221+MAR1!$B$43*I222+MAR1!$C$43*J222+MAR1!$D$43*K222</f>
        <v/>
      </c>
      <c r="N222" s="7">
        <f>MAR1!$B$34*L221+MAR1!$C$34*M221+MAR1!$D$34*N221+MAR1!$B$44*I222+MAR1!$C$44*J222+MAR1!$D$44*K222</f>
        <v/>
      </c>
      <c r="O222" s="12">
        <f>MAR1!$B$5+MAR1!$C$5*COS(2*PI()*B222/365)+MAR1!$D$5*SIN(2*PI()*B222/365)+IF(E222=1,MAR1!$B$11+MAR1!$D$11*L222,MAR1!$C$11+MAR1!$E$11*L222)</f>
        <v/>
      </c>
      <c r="P222" s="12">
        <f>MAR1!$B$6+MAR1!$C$6*COS(2*PI()*B222/365)+MAR1!$D$6*SIN(2*PI()*B222/365)+IF(E222=1,MAR1!$B$12+MAR1!$D$12*M222,MAR1!$C$12+MAR1!$E$12*M222)</f>
        <v/>
      </c>
      <c r="Q222" s="12">
        <f>MAR1!$B$7+MAR1!$C$7*COS(2*PI()*B222/365)+MAR1!$D$7*SIN(2*PI()*B222/365)+IF(E222=1,MAR1!$B$13+MAR1!$D$13*N222,MAR1!$C$13+MAR1!$E$13*N222)</f>
        <v/>
      </c>
      <c r="R222" s="12">
        <f>MAR1!$B$5+MAR1!$C$5*COS(2*PI()*B222/365)+MAR1!$D$5*SIN(2*PI()*B222/365)+INDEX(ChangeFactor!$F$6:$F$17,C222)+IF(G222=1,MAR1!$B$11+INDEX(ChangeFactor!$G$6:$G$17,C222)*MAR1!$D$11*L222,MAR1!$C$11+INDEX(ChangeFactor!$G$6:$G$17,C222)*MAR1!$E$11*L222)</f>
        <v/>
      </c>
    </row>
    <row r="223">
      <c r="A223" s="6">
        <f>Data!U223</f>
        <v/>
      </c>
      <c r="B223" s="6">
        <f>MOD(A223-1,365)+1</f>
        <v/>
      </c>
      <c r="C223" s="6">
        <f>MATCH(B223,Markov!$C$6:$C$17,1)</f>
        <v/>
      </c>
      <c r="D223" s="16">
        <f>Data!V223</f>
        <v/>
      </c>
      <c r="E223" s="6">
        <f>IF(D223&lt;IF(E222=1,INDEX(Markov!$I$6:$I$17,C223),INDEX(Markov!$H$6:$H$17,C223)),1,0)</f>
        <v/>
      </c>
      <c r="F223" s="12">
        <f>IF(E223=1,GAMMA.INV(Data!W223,INDEX(Markov!$Q$6:$Q$17,C223),INDEX(Markov!$R$6:$R$17,C223)),0)</f>
        <v/>
      </c>
      <c r="G223" s="6">
        <f>IF(D223&lt;IF(G222=1,INDEX(ChangeFactor!$O$6:$O$17,C223),INDEX(ChangeFactor!$N$6:$N$17,C223)),1,0)</f>
        <v/>
      </c>
      <c r="H223" s="12">
        <f>IF(G223=1,GAMMA.INV(Data!W223,INDEX(ChangeFactor!$R$6:$R$17,C223),INDEX(ChangeFactor!$S$6:$S$17,C223)),0)</f>
        <v/>
      </c>
      <c r="I223" s="7">
        <f>NORM.S.INV(Data!X223)</f>
        <v/>
      </c>
      <c r="J223" s="7">
        <f>NORM.S.INV(Data!Y223)</f>
        <v/>
      </c>
      <c r="K223" s="7">
        <f>NORM.S.INV(Data!Z223)</f>
        <v/>
      </c>
      <c r="L223" s="7">
        <f>MAR1!$B$32*L222+MAR1!$C$32*M222+MAR1!$D$32*N222+MAR1!$B$42*I223+MAR1!$C$42*J223+MAR1!$D$42*K223</f>
        <v/>
      </c>
      <c r="M223" s="7">
        <f>MAR1!$B$33*L222+MAR1!$C$33*M222+MAR1!$D$33*N222+MAR1!$B$43*I223+MAR1!$C$43*J223+MAR1!$D$43*K223</f>
        <v/>
      </c>
      <c r="N223" s="7">
        <f>MAR1!$B$34*L222+MAR1!$C$34*M222+MAR1!$D$34*N222+MAR1!$B$44*I223+MAR1!$C$44*J223+MAR1!$D$44*K223</f>
        <v/>
      </c>
      <c r="O223" s="12">
        <f>MAR1!$B$5+MAR1!$C$5*COS(2*PI()*B223/365)+MAR1!$D$5*SIN(2*PI()*B223/365)+IF(E223=1,MAR1!$B$11+MAR1!$D$11*L223,MAR1!$C$11+MAR1!$E$11*L223)</f>
        <v/>
      </c>
      <c r="P223" s="12">
        <f>MAR1!$B$6+MAR1!$C$6*COS(2*PI()*B223/365)+MAR1!$D$6*SIN(2*PI()*B223/365)+IF(E223=1,MAR1!$B$12+MAR1!$D$12*M223,MAR1!$C$12+MAR1!$E$12*M223)</f>
        <v/>
      </c>
      <c r="Q223" s="12">
        <f>MAR1!$B$7+MAR1!$C$7*COS(2*PI()*B223/365)+MAR1!$D$7*SIN(2*PI()*B223/365)+IF(E223=1,MAR1!$B$13+MAR1!$D$13*N223,MAR1!$C$13+MAR1!$E$13*N223)</f>
        <v/>
      </c>
      <c r="R223" s="12">
        <f>MAR1!$B$5+MAR1!$C$5*COS(2*PI()*B223/365)+MAR1!$D$5*SIN(2*PI()*B223/365)+INDEX(ChangeFactor!$F$6:$F$17,C223)+IF(G223=1,MAR1!$B$11+INDEX(ChangeFactor!$G$6:$G$17,C223)*MAR1!$D$11*L223,MAR1!$C$11+INDEX(ChangeFactor!$G$6:$G$17,C223)*MAR1!$E$11*L223)</f>
        <v/>
      </c>
    </row>
    <row r="224">
      <c r="A224" s="6">
        <f>Data!U224</f>
        <v/>
      </c>
      <c r="B224" s="6">
        <f>MOD(A224-1,365)+1</f>
        <v/>
      </c>
      <c r="C224" s="6">
        <f>MATCH(B224,Markov!$C$6:$C$17,1)</f>
        <v/>
      </c>
      <c r="D224" s="16">
        <f>Data!V224</f>
        <v/>
      </c>
      <c r="E224" s="6">
        <f>IF(D224&lt;IF(E223=1,INDEX(Markov!$I$6:$I$17,C224),INDEX(Markov!$H$6:$H$17,C224)),1,0)</f>
        <v/>
      </c>
      <c r="F224" s="12">
        <f>IF(E224=1,GAMMA.INV(Data!W224,INDEX(Markov!$Q$6:$Q$17,C224),INDEX(Markov!$R$6:$R$17,C224)),0)</f>
        <v/>
      </c>
      <c r="G224" s="6">
        <f>IF(D224&lt;IF(G223=1,INDEX(ChangeFactor!$O$6:$O$17,C224),INDEX(ChangeFactor!$N$6:$N$17,C224)),1,0)</f>
        <v/>
      </c>
      <c r="H224" s="12">
        <f>IF(G224=1,GAMMA.INV(Data!W224,INDEX(ChangeFactor!$R$6:$R$17,C224),INDEX(ChangeFactor!$S$6:$S$17,C224)),0)</f>
        <v/>
      </c>
      <c r="I224" s="7">
        <f>NORM.S.INV(Data!X224)</f>
        <v/>
      </c>
      <c r="J224" s="7">
        <f>NORM.S.INV(Data!Y224)</f>
        <v/>
      </c>
      <c r="K224" s="7">
        <f>NORM.S.INV(Data!Z224)</f>
        <v/>
      </c>
      <c r="L224" s="7">
        <f>MAR1!$B$32*L223+MAR1!$C$32*M223+MAR1!$D$32*N223+MAR1!$B$42*I224+MAR1!$C$42*J224+MAR1!$D$42*K224</f>
        <v/>
      </c>
      <c r="M224" s="7">
        <f>MAR1!$B$33*L223+MAR1!$C$33*M223+MAR1!$D$33*N223+MAR1!$B$43*I224+MAR1!$C$43*J224+MAR1!$D$43*K224</f>
        <v/>
      </c>
      <c r="N224" s="7">
        <f>MAR1!$B$34*L223+MAR1!$C$34*M223+MAR1!$D$34*N223+MAR1!$B$44*I224+MAR1!$C$44*J224+MAR1!$D$44*K224</f>
        <v/>
      </c>
      <c r="O224" s="12">
        <f>MAR1!$B$5+MAR1!$C$5*COS(2*PI()*B224/365)+MAR1!$D$5*SIN(2*PI()*B224/365)+IF(E224=1,MAR1!$B$11+MAR1!$D$11*L224,MAR1!$C$11+MAR1!$E$11*L224)</f>
        <v/>
      </c>
      <c r="P224" s="12">
        <f>MAR1!$B$6+MAR1!$C$6*COS(2*PI()*B224/365)+MAR1!$D$6*SIN(2*PI()*B224/365)+IF(E224=1,MAR1!$B$12+MAR1!$D$12*M224,MAR1!$C$12+MAR1!$E$12*M224)</f>
        <v/>
      </c>
      <c r="Q224" s="12">
        <f>MAR1!$B$7+MAR1!$C$7*COS(2*PI()*B224/365)+MAR1!$D$7*SIN(2*PI()*B224/365)+IF(E224=1,MAR1!$B$13+MAR1!$D$13*N224,MAR1!$C$13+MAR1!$E$13*N224)</f>
        <v/>
      </c>
      <c r="R224" s="12">
        <f>MAR1!$B$5+MAR1!$C$5*COS(2*PI()*B224/365)+MAR1!$D$5*SIN(2*PI()*B224/365)+INDEX(ChangeFactor!$F$6:$F$17,C224)+IF(G224=1,MAR1!$B$11+INDEX(ChangeFactor!$G$6:$G$17,C224)*MAR1!$D$11*L224,MAR1!$C$11+INDEX(ChangeFactor!$G$6:$G$17,C224)*MAR1!$E$11*L224)</f>
        <v/>
      </c>
    </row>
    <row r="225">
      <c r="A225" s="6">
        <f>Data!U225</f>
        <v/>
      </c>
      <c r="B225" s="6">
        <f>MOD(A225-1,365)+1</f>
        <v/>
      </c>
      <c r="C225" s="6">
        <f>MATCH(B225,Markov!$C$6:$C$17,1)</f>
        <v/>
      </c>
      <c r="D225" s="16">
        <f>Data!V225</f>
        <v/>
      </c>
      <c r="E225" s="6">
        <f>IF(D225&lt;IF(E224=1,INDEX(Markov!$I$6:$I$17,C225),INDEX(Markov!$H$6:$H$17,C225)),1,0)</f>
        <v/>
      </c>
      <c r="F225" s="12">
        <f>IF(E225=1,GAMMA.INV(Data!W225,INDEX(Markov!$Q$6:$Q$17,C225),INDEX(Markov!$R$6:$R$17,C225)),0)</f>
        <v/>
      </c>
      <c r="G225" s="6">
        <f>IF(D225&lt;IF(G224=1,INDEX(ChangeFactor!$O$6:$O$17,C225),INDEX(ChangeFactor!$N$6:$N$17,C225)),1,0)</f>
        <v/>
      </c>
      <c r="H225" s="12">
        <f>IF(G225=1,GAMMA.INV(Data!W225,INDEX(ChangeFactor!$R$6:$R$17,C225),INDEX(ChangeFactor!$S$6:$S$17,C225)),0)</f>
        <v/>
      </c>
      <c r="I225" s="7">
        <f>NORM.S.INV(Data!X225)</f>
        <v/>
      </c>
      <c r="J225" s="7">
        <f>NORM.S.INV(Data!Y225)</f>
        <v/>
      </c>
      <c r="K225" s="7">
        <f>NORM.S.INV(Data!Z225)</f>
        <v/>
      </c>
      <c r="L225" s="7">
        <f>MAR1!$B$32*L224+MAR1!$C$32*M224+MAR1!$D$32*N224+MAR1!$B$42*I225+MAR1!$C$42*J225+MAR1!$D$42*K225</f>
        <v/>
      </c>
      <c r="M225" s="7">
        <f>MAR1!$B$33*L224+MAR1!$C$33*M224+MAR1!$D$33*N224+MAR1!$B$43*I225+MAR1!$C$43*J225+MAR1!$D$43*K225</f>
        <v/>
      </c>
      <c r="N225" s="7">
        <f>MAR1!$B$34*L224+MAR1!$C$34*M224+MAR1!$D$34*N224+MAR1!$B$44*I225+MAR1!$C$44*J225+MAR1!$D$44*K225</f>
        <v/>
      </c>
      <c r="O225" s="12">
        <f>MAR1!$B$5+MAR1!$C$5*COS(2*PI()*B225/365)+MAR1!$D$5*SIN(2*PI()*B225/365)+IF(E225=1,MAR1!$B$11+MAR1!$D$11*L225,MAR1!$C$11+MAR1!$E$11*L225)</f>
        <v/>
      </c>
      <c r="P225" s="12">
        <f>MAR1!$B$6+MAR1!$C$6*COS(2*PI()*B225/365)+MAR1!$D$6*SIN(2*PI()*B225/365)+IF(E225=1,MAR1!$B$12+MAR1!$D$12*M225,MAR1!$C$12+MAR1!$E$12*M225)</f>
        <v/>
      </c>
      <c r="Q225" s="12">
        <f>MAR1!$B$7+MAR1!$C$7*COS(2*PI()*B225/365)+MAR1!$D$7*SIN(2*PI()*B225/365)+IF(E225=1,MAR1!$B$13+MAR1!$D$13*N225,MAR1!$C$13+MAR1!$E$13*N225)</f>
        <v/>
      </c>
      <c r="R225" s="12">
        <f>MAR1!$B$5+MAR1!$C$5*COS(2*PI()*B225/365)+MAR1!$D$5*SIN(2*PI()*B225/365)+INDEX(ChangeFactor!$F$6:$F$17,C225)+IF(G225=1,MAR1!$B$11+INDEX(ChangeFactor!$G$6:$G$17,C225)*MAR1!$D$11*L225,MAR1!$C$11+INDEX(ChangeFactor!$G$6:$G$17,C225)*MAR1!$E$11*L225)</f>
        <v/>
      </c>
    </row>
    <row r="226">
      <c r="A226" s="6">
        <f>Data!U226</f>
        <v/>
      </c>
      <c r="B226" s="6">
        <f>MOD(A226-1,365)+1</f>
        <v/>
      </c>
      <c r="C226" s="6">
        <f>MATCH(B226,Markov!$C$6:$C$17,1)</f>
        <v/>
      </c>
      <c r="D226" s="16">
        <f>Data!V226</f>
        <v/>
      </c>
      <c r="E226" s="6">
        <f>IF(D226&lt;IF(E225=1,INDEX(Markov!$I$6:$I$17,C226),INDEX(Markov!$H$6:$H$17,C226)),1,0)</f>
        <v/>
      </c>
      <c r="F226" s="12">
        <f>IF(E226=1,GAMMA.INV(Data!W226,INDEX(Markov!$Q$6:$Q$17,C226),INDEX(Markov!$R$6:$R$17,C226)),0)</f>
        <v/>
      </c>
      <c r="G226" s="6">
        <f>IF(D226&lt;IF(G225=1,INDEX(ChangeFactor!$O$6:$O$17,C226),INDEX(ChangeFactor!$N$6:$N$17,C226)),1,0)</f>
        <v/>
      </c>
      <c r="H226" s="12">
        <f>IF(G226=1,GAMMA.INV(Data!W226,INDEX(ChangeFactor!$R$6:$R$17,C226),INDEX(ChangeFactor!$S$6:$S$17,C226)),0)</f>
        <v/>
      </c>
      <c r="I226" s="7">
        <f>NORM.S.INV(Data!X226)</f>
        <v/>
      </c>
      <c r="J226" s="7">
        <f>NORM.S.INV(Data!Y226)</f>
        <v/>
      </c>
      <c r="K226" s="7">
        <f>NORM.S.INV(Data!Z226)</f>
        <v/>
      </c>
      <c r="L226" s="7">
        <f>MAR1!$B$32*L225+MAR1!$C$32*M225+MAR1!$D$32*N225+MAR1!$B$42*I226+MAR1!$C$42*J226+MAR1!$D$42*K226</f>
        <v/>
      </c>
      <c r="M226" s="7">
        <f>MAR1!$B$33*L225+MAR1!$C$33*M225+MAR1!$D$33*N225+MAR1!$B$43*I226+MAR1!$C$43*J226+MAR1!$D$43*K226</f>
        <v/>
      </c>
      <c r="N226" s="7">
        <f>MAR1!$B$34*L225+MAR1!$C$34*M225+MAR1!$D$34*N225+MAR1!$B$44*I226+MAR1!$C$44*J226+MAR1!$D$44*K226</f>
        <v/>
      </c>
      <c r="O226" s="12">
        <f>MAR1!$B$5+MAR1!$C$5*COS(2*PI()*B226/365)+MAR1!$D$5*SIN(2*PI()*B226/365)+IF(E226=1,MAR1!$B$11+MAR1!$D$11*L226,MAR1!$C$11+MAR1!$E$11*L226)</f>
        <v/>
      </c>
      <c r="P226" s="12">
        <f>MAR1!$B$6+MAR1!$C$6*COS(2*PI()*B226/365)+MAR1!$D$6*SIN(2*PI()*B226/365)+IF(E226=1,MAR1!$B$12+MAR1!$D$12*M226,MAR1!$C$12+MAR1!$E$12*M226)</f>
        <v/>
      </c>
      <c r="Q226" s="12">
        <f>MAR1!$B$7+MAR1!$C$7*COS(2*PI()*B226/365)+MAR1!$D$7*SIN(2*PI()*B226/365)+IF(E226=1,MAR1!$B$13+MAR1!$D$13*N226,MAR1!$C$13+MAR1!$E$13*N226)</f>
        <v/>
      </c>
      <c r="R226" s="12">
        <f>MAR1!$B$5+MAR1!$C$5*COS(2*PI()*B226/365)+MAR1!$D$5*SIN(2*PI()*B226/365)+INDEX(ChangeFactor!$F$6:$F$17,C226)+IF(G226=1,MAR1!$B$11+INDEX(ChangeFactor!$G$6:$G$17,C226)*MAR1!$D$11*L226,MAR1!$C$11+INDEX(ChangeFactor!$G$6:$G$17,C226)*MAR1!$E$11*L226)</f>
        <v/>
      </c>
    </row>
    <row r="227">
      <c r="A227" s="6">
        <f>Data!U227</f>
        <v/>
      </c>
      <c r="B227" s="6">
        <f>MOD(A227-1,365)+1</f>
        <v/>
      </c>
      <c r="C227" s="6">
        <f>MATCH(B227,Markov!$C$6:$C$17,1)</f>
        <v/>
      </c>
      <c r="D227" s="16">
        <f>Data!V227</f>
        <v/>
      </c>
      <c r="E227" s="6">
        <f>IF(D227&lt;IF(E226=1,INDEX(Markov!$I$6:$I$17,C227),INDEX(Markov!$H$6:$H$17,C227)),1,0)</f>
        <v/>
      </c>
      <c r="F227" s="12">
        <f>IF(E227=1,GAMMA.INV(Data!W227,INDEX(Markov!$Q$6:$Q$17,C227),INDEX(Markov!$R$6:$R$17,C227)),0)</f>
        <v/>
      </c>
      <c r="G227" s="6">
        <f>IF(D227&lt;IF(G226=1,INDEX(ChangeFactor!$O$6:$O$17,C227),INDEX(ChangeFactor!$N$6:$N$17,C227)),1,0)</f>
        <v/>
      </c>
      <c r="H227" s="12">
        <f>IF(G227=1,GAMMA.INV(Data!W227,INDEX(ChangeFactor!$R$6:$R$17,C227),INDEX(ChangeFactor!$S$6:$S$17,C227)),0)</f>
        <v/>
      </c>
      <c r="I227" s="7">
        <f>NORM.S.INV(Data!X227)</f>
        <v/>
      </c>
      <c r="J227" s="7">
        <f>NORM.S.INV(Data!Y227)</f>
        <v/>
      </c>
      <c r="K227" s="7">
        <f>NORM.S.INV(Data!Z227)</f>
        <v/>
      </c>
      <c r="L227" s="7">
        <f>MAR1!$B$32*L226+MAR1!$C$32*M226+MAR1!$D$32*N226+MAR1!$B$42*I227+MAR1!$C$42*J227+MAR1!$D$42*K227</f>
        <v/>
      </c>
      <c r="M227" s="7">
        <f>MAR1!$B$33*L226+MAR1!$C$33*M226+MAR1!$D$33*N226+MAR1!$B$43*I227+MAR1!$C$43*J227+MAR1!$D$43*K227</f>
        <v/>
      </c>
      <c r="N227" s="7">
        <f>MAR1!$B$34*L226+MAR1!$C$34*M226+MAR1!$D$34*N226+MAR1!$B$44*I227+MAR1!$C$44*J227+MAR1!$D$44*K227</f>
        <v/>
      </c>
      <c r="O227" s="12">
        <f>MAR1!$B$5+MAR1!$C$5*COS(2*PI()*B227/365)+MAR1!$D$5*SIN(2*PI()*B227/365)+IF(E227=1,MAR1!$B$11+MAR1!$D$11*L227,MAR1!$C$11+MAR1!$E$11*L227)</f>
        <v/>
      </c>
      <c r="P227" s="12">
        <f>MAR1!$B$6+MAR1!$C$6*COS(2*PI()*B227/365)+MAR1!$D$6*SIN(2*PI()*B227/365)+IF(E227=1,MAR1!$B$12+MAR1!$D$12*M227,MAR1!$C$12+MAR1!$E$12*M227)</f>
        <v/>
      </c>
      <c r="Q227" s="12">
        <f>MAR1!$B$7+MAR1!$C$7*COS(2*PI()*B227/365)+MAR1!$D$7*SIN(2*PI()*B227/365)+IF(E227=1,MAR1!$B$13+MAR1!$D$13*N227,MAR1!$C$13+MAR1!$E$13*N227)</f>
        <v/>
      </c>
      <c r="R227" s="12">
        <f>MAR1!$B$5+MAR1!$C$5*COS(2*PI()*B227/365)+MAR1!$D$5*SIN(2*PI()*B227/365)+INDEX(ChangeFactor!$F$6:$F$17,C227)+IF(G227=1,MAR1!$B$11+INDEX(ChangeFactor!$G$6:$G$17,C227)*MAR1!$D$11*L227,MAR1!$C$11+INDEX(ChangeFactor!$G$6:$G$17,C227)*MAR1!$E$11*L227)</f>
        <v/>
      </c>
    </row>
    <row r="228">
      <c r="A228" s="6">
        <f>Data!U228</f>
        <v/>
      </c>
      <c r="B228" s="6">
        <f>MOD(A228-1,365)+1</f>
        <v/>
      </c>
      <c r="C228" s="6">
        <f>MATCH(B228,Markov!$C$6:$C$17,1)</f>
        <v/>
      </c>
      <c r="D228" s="16">
        <f>Data!V228</f>
        <v/>
      </c>
      <c r="E228" s="6">
        <f>IF(D228&lt;IF(E227=1,INDEX(Markov!$I$6:$I$17,C228),INDEX(Markov!$H$6:$H$17,C228)),1,0)</f>
        <v/>
      </c>
      <c r="F228" s="12">
        <f>IF(E228=1,GAMMA.INV(Data!W228,INDEX(Markov!$Q$6:$Q$17,C228),INDEX(Markov!$R$6:$R$17,C228)),0)</f>
        <v/>
      </c>
      <c r="G228" s="6">
        <f>IF(D228&lt;IF(G227=1,INDEX(ChangeFactor!$O$6:$O$17,C228),INDEX(ChangeFactor!$N$6:$N$17,C228)),1,0)</f>
        <v/>
      </c>
      <c r="H228" s="12">
        <f>IF(G228=1,GAMMA.INV(Data!W228,INDEX(ChangeFactor!$R$6:$R$17,C228),INDEX(ChangeFactor!$S$6:$S$17,C228)),0)</f>
        <v/>
      </c>
      <c r="I228" s="7">
        <f>NORM.S.INV(Data!X228)</f>
        <v/>
      </c>
      <c r="J228" s="7">
        <f>NORM.S.INV(Data!Y228)</f>
        <v/>
      </c>
      <c r="K228" s="7">
        <f>NORM.S.INV(Data!Z228)</f>
        <v/>
      </c>
      <c r="L228" s="7">
        <f>MAR1!$B$32*L227+MAR1!$C$32*M227+MAR1!$D$32*N227+MAR1!$B$42*I228+MAR1!$C$42*J228+MAR1!$D$42*K228</f>
        <v/>
      </c>
      <c r="M228" s="7">
        <f>MAR1!$B$33*L227+MAR1!$C$33*M227+MAR1!$D$33*N227+MAR1!$B$43*I228+MAR1!$C$43*J228+MAR1!$D$43*K228</f>
        <v/>
      </c>
      <c r="N228" s="7">
        <f>MAR1!$B$34*L227+MAR1!$C$34*M227+MAR1!$D$34*N227+MAR1!$B$44*I228+MAR1!$C$44*J228+MAR1!$D$44*K228</f>
        <v/>
      </c>
      <c r="O228" s="12">
        <f>MAR1!$B$5+MAR1!$C$5*COS(2*PI()*B228/365)+MAR1!$D$5*SIN(2*PI()*B228/365)+IF(E228=1,MAR1!$B$11+MAR1!$D$11*L228,MAR1!$C$11+MAR1!$E$11*L228)</f>
        <v/>
      </c>
      <c r="P228" s="12">
        <f>MAR1!$B$6+MAR1!$C$6*COS(2*PI()*B228/365)+MAR1!$D$6*SIN(2*PI()*B228/365)+IF(E228=1,MAR1!$B$12+MAR1!$D$12*M228,MAR1!$C$12+MAR1!$E$12*M228)</f>
        <v/>
      </c>
      <c r="Q228" s="12">
        <f>MAR1!$B$7+MAR1!$C$7*COS(2*PI()*B228/365)+MAR1!$D$7*SIN(2*PI()*B228/365)+IF(E228=1,MAR1!$B$13+MAR1!$D$13*N228,MAR1!$C$13+MAR1!$E$13*N228)</f>
        <v/>
      </c>
      <c r="R228" s="12">
        <f>MAR1!$B$5+MAR1!$C$5*COS(2*PI()*B228/365)+MAR1!$D$5*SIN(2*PI()*B228/365)+INDEX(ChangeFactor!$F$6:$F$17,C228)+IF(G228=1,MAR1!$B$11+INDEX(ChangeFactor!$G$6:$G$17,C228)*MAR1!$D$11*L228,MAR1!$C$11+INDEX(ChangeFactor!$G$6:$G$17,C228)*MAR1!$E$11*L228)</f>
        <v/>
      </c>
    </row>
    <row r="229">
      <c r="A229" s="6">
        <f>Data!U229</f>
        <v/>
      </c>
      <c r="B229" s="6">
        <f>MOD(A229-1,365)+1</f>
        <v/>
      </c>
      <c r="C229" s="6">
        <f>MATCH(B229,Markov!$C$6:$C$17,1)</f>
        <v/>
      </c>
      <c r="D229" s="16">
        <f>Data!V229</f>
        <v/>
      </c>
      <c r="E229" s="6">
        <f>IF(D229&lt;IF(E228=1,INDEX(Markov!$I$6:$I$17,C229),INDEX(Markov!$H$6:$H$17,C229)),1,0)</f>
        <v/>
      </c>
      <c r="F229" s="12">
        <f>IF(E229=1,GAMMA.INV(Data!W229,INDEX(Markov!$Q$6:$Q$17,C229),INDEX(Markov!$R$6:$R$17,C229)),0)</f>
        <v/>
      </c>
      <c r="G229" s="6">
        <f>IF(D229&lt;IF(G228=1,INDEX(ChangeFactor!$O$6:$O$17,C229),INDEX(ChangeFactor!$N$6:$N$17,C229)),1,0)</f>
        <v/>
      </c>
      <c r="H229" s="12">
        <f>IF(G229=1,GAMMA.INV(Data!W229,INDEX(ChangeFactor!$R$6:$R$17,C229),INDEX(ChangeFactor!$S$6:$S$17,C229)),0)</f>
        <v/>
      </c>
      <c r="I229" s="7">
        <f>NORM.S.INV(Data!X229)</f>
        <v/>
      </c>
      <c r="J229" s="7">
        <f>NORM.S.INV(Data!Y229)</f>
        <v/>
      </c>
      <c r="K229" s="7">
        <f>NORM.S.INV(Data!Z229)</f>
        <v/>
      </c>
      <c r="L229" s="7">
        <f>MAR1!$B$32*L228+MAR1!$C$32*M228+MAR1!$D$32*N228+MAR1!$B$42*I229+MAR1!$C$42*J229+MAR1!$D$42*K229</f>
        <v/>
      </c>
      <c r="M229" s="7">
        <f>MAR1!$B$33*L228+MAR1!$C$33*M228+MAR1!$D$33*N228+MAR1!$B$43*I229+MAR1!$C$43*J229+MAR1!$D$43*K229</f>
        <v/>
      </c>
      <c r="N229" s="7">
        <f>MAR1!$B$34*L228+MAR1!$C$34*M228+MAR1!$D$34*N228+MAR1!$B$44*I229+MAR1!$C$44*J229+MAR1!$D$44*K229</f>
        <v/>
      </c>
      <c r="O229" s="12">
        <f>MAR1!$B$5+MAR1!$C$5*COS(2*PI()*B229/365)+MAR1!$D$5*SIN(2*PI()*B229/365)+IF(E229=1,MAR1!$B$11+MAR1!$D$11*L229,MAR1!$C$11+MAR1!$E$11*L229)</f>
        <v/>
      </c>
      <c r="P229" s="12">
        <f>MAR1!$B$6+MAR1!$C$6*COS(2*PI()*B229/365)+MAR1!$D$6*SIN(2*PI()*B229/365)+IF(E229=1,MAR1!$B$12+MAR1!$D$12*M229,MAR1!$C$12+MAR1!$E$12*M229)</f>
        <v/>
      </c>
      <c r="Q229" s="12">
        <f>MAR1!$B$7+MAR1!$C$7*COS(2*PI()*B229/365)+MAR1!$D$7*SIN(2*PI()*B229/365)+IF(E229=1,MAR1!$B$13+MAR1!$D$13*N229,MAR1!$C$13+MAR1!$E$13*N229)</f>
        <v/>
      </c>
      <c r="R229" s="12">
        <f>MAR1!$B$5+MAR1!$C$5*COS(2*PI()*B229/365)+MAR1!$D$5*SIN(2*PI()*B229/365)+INDEX(ChangeFactor!$F$6:$F$17,C229)+IF(G229=1,MAR1!$B$11+INDEX(ChangeFactor!$G$6:$G$17,C229)*MAR1!$D$11*L229,MAR1!$C$11+INDEX(ChangeFactor!$G$6:$G$17,C229)*MAR1!$E$11*L229)</f>
        <v/>
      </c>
    </row>
    <row r="230">
      <c r="A230" s="6">
        <f>Data!U230</f>
        <v/>
      </c>
      <c r="B230" s="6">
        <f>MOD(A230-1,365)+1</f>
        <v/>
      </c>
      <c r="C230" s="6">
        <f>MATCH(B230,Markov!$C$6:$C$17,1)</f>
        <v/>
      </c>
      <c r="D230" s="16">
        <f>Data!V230</f>
        <v/>
      </c>
      <c r="E230" s="6">
        <f>IF(D230&lt;IF(E229=1,INDEX(Markov!$I$6:$I$17,C230),INDEX(Markov!$H$6:$H$17,C230)),1,0)</f>
        <v/>
      </c>
      <c r="F230" s="12">
        <f>IF(E230=1,GAMMA.INV(Data!W230,INDEX(Markov!$Q$6:$Q$17,C230),INDEX(Markov!$R$6:$R$17,C230)),0)</f>
        <v/>
      </c>
      <c r="G230" s="6">
        <f>IF(D230&lt;IF(G229=1,INDEX(ChangeFactor!$O$6:$O$17,C230),INDEX(ChangeFactor!$N$6:$N$17,C230)),1,0)</f>
        <v/>
      </c>
      <c r="H230" s="12">
        <f>IF(G230=1,GAMMA.INV(Data!W230,INDEX(ChangeFactor!$R$6:$R$17,C230),INDEX(ChangeFactor!$S$6:$S$17,C230)),0)</f>
        <v/>
      </c>
      <c r="I230" s="7">
        <f>NORM.S.INV(Data!X230)</f>
        <v/>
      </c>
      <c r="J230" s="7">
        <f>NORM.S.INV(Data!Y230)</f>
        <v/>
      </c>
      <c r="K230" s="7">
        <f>NORM.S.INV(Data!Z230)</f>
        <v/>
      </c>
      <c r="L230" s="7">
        <f>MAR1!$B$32*L229+MAR1!$C$32*M229+MAR1!$D$32*N229+MAR1!$B$42*I230+MAR1!$C$42*J230+MAR1!$D$42*K230</f>
        <v/>
      </c>
      <c r="M230" s="7">
        <f>MAR1!$B$33*L229+MAR1!$C$33*M229+MAR1!$D$33*N229+MAR1!$B$43*I230+MAR1!$C$43*J230+MAR1!$D$43*K230</f>
        <v/>
      </c>
      <c r="N230" s="7">
        <f>MAR1!$B$34*L229+MAR1!$C$34*M229+MAR1!$D$34*N229+MAR1!$B$44*I230+MAR1!$C$44*J230+MAR1!$D$44*K230</f>
        <v/>
      </c>
      <c r="O230" s="12">
        <f>MAR1!$B$5+MAR1!$C$5*COS(2*PI()*B230/365)+MAR1!$D$5*SIN(2*PI()*B230/365)+IF(E230=1,MAR1!$B$11+MAR1!$D$11*L230,MAR1!$C$11+MAR1!$E$11*L230)</f>
        <v/>
      </c>
      <c r="P230" s="12">
        <f>MAR1!$B$6+MAR1!$C$6*COS(2*PI()*B230/365)+MAR1!$D$6*SIN(2*PI()*B230/365)+IF(E230=1,MAR1!$B$12+MAR1!$D$12*M230,MAR1!$C$12+MAR1!$E$12*M230)</f>
        <v/>
      </c>
      <c r="Q230" s="12">
        <f>MAR1!$B$7+MAR1!$C$7*COS(2*PI()*B230/365)+MAR1!$D$7*SIN(2*PI()*B230/365)+IF(E230=1,MAR1!$B$13+MAR1!$D$13*N230,MAR1!$C$13+MAR1!$E$13*N230)</f>
        <v/>
      </c>
      <c r="R230" s="12">
        <f>MAR1!$B$5+MAR1!$C$5*COS(2*PI()*B230/365)+MAR1!$D$5*SIN(2*PI()*B230/365)+INDEX(ChangeFactor!$F$6:$F$17,C230)+IF(G230=1,MAR1!$B$11+INDEX(ChangeFactor!$G$6:$G$17,C230)*MAR1!$D$11*L230,MAR1!$C$11+INDEX(ChangeFactor!$G$6:$G$17,C230)*MAR1!$E$11*L230)</f>
        <v/>
      </c>
    </row>
    <row r="231">
      <c r="A231" s="6">
        <f>Data!U231</f>
        <v/>
      </c>
      <c r="B231" s="6">
        <f>MOD(A231-1,365)+1</f>
        <v/>
      </c>
      <c r="C231" s="6">
        <f>MATCH(B231,Markov!$C$6:$C$17,1)</f>
        <v/>
      </c>
      <c r="D231" s="16">
        <f>Data!V231</f>
        <v/>
      </c>
      <c r="E231" s="6">
        <f>IF(D231&lt;IF(E230=1,INDEX(Markov!$I$6:$I$17,C231),INDEX(Markov!$H$6:$H$17,C231)),1,0)</f>
        <v/>
      </c>
      <c r="F231" s="12">
        <f>IF(E231=1,GAMMA.INV(Data!W231,INDEX(Markov!$Q$6:$Q$17,C231),INDEX(Markov!$R$6:$R$17,C231)),0)</f>
        <v/>
      </c>
      <c r="G231" s="6">
        <f>IF(D231&lt;IF(G230=1,INDEX(ChangeFactor!$O$6:$O$17,C231),INDEX(ChangeFactor!$N$6:$N$17,C231)),1,0)</f>
        <v/>
      </c>
      <c r="H231" s="12">
        <f>IF(G231=1,GAMMA.INV(Data!W231,INDEX(ChangeFactor!$R$6:$R$17,C231),INDEX(ChangeFactor!$S$6:$S$17,C231)),0)</f>
        <v/>
      </c>
      <c r="I231" s="7">
        <f>NORM.S.INV(Data!X231)</f>
        <v/>
      </c>
      <c r="J231" s="7">
        <f>NORM.S.INV(Data!Y231)</f>
        <v/>
      </c>
      <c r="K231" s="7">
        <f>NORM.S.INV(Data!Z231)</f>
        <v/>
      </c>
      <c r="L231" s="7">
        <f>MAR1!$B$32*L230+MAR1!$C$32*M230+MAR1!$D$32*N230+MAR1!$B$42*I231+MAR1!$C$42*J231+MAR1!$D$42*K231</f>
        <v/>
      </c>
      <c r="M231" s="7">
        <f>MAR1!$B$33*L230+MAR1!$C$33*M230+MAR1!$D$33*N230+MAR1!$B$43*I231+MAR1!$C$43*J231+MAR1!$D$43*K231</f>
        <v/>
      </c>
      <c r="N231" s="7">
        <f>MAR1!$B$34*L230+MAR1!$C$34*M230+MAR1!$D$34*N230+MAR1!$B$44*I231+MAR1!$C$44*J231+MAR1!$D$44*K231</f>
        <v/>
      </c>
      <c r="O231" s="12">
        <f>MAR1!$B$5+MAR1!$C$5*COS(2*PI()*B231/365)+MAR1!$D$5*SIN(2*PI()*B231/365)+IF(E231=1,MAR1!$B$11+MAR1!$D$11*L231,MAR1!$C$11+MAR1!$E$11*L231)</f>
        <v/>
      </c>
      <c r="P231" s="12">
        <f>MAR1!$B$6+MAR1!$C$6*COS(2*PI()*B231/365)+MAR1!$D$6*SIN(2*PI()*B231/365)+IF(E231=1,MAR1!$B$12+MAR1!$D$12*M231,MAR1!$C$12+MAR1!$E$12*M231)</f>
        <v/>
      </c>
      <c r="Q231" s="12">
        <f>MAR1!$B$7+MAR1!$C$7*COS(2*PI()*B231/365)+MAR1!$D$7*SIN(2*PI()*B231/365)+IF(E231=1,MAR1!$B$13+MAR1!$D$13*N231,MAR1!$C$13+MAR1!$E$13*N231)</f>
        <v/>
      </c>
      <c r="R231" s="12">
        <f>MAR1!$B$5+MAR1!$C$5*COS(2*PI()*B231/365)+MAR1!$D$5*SIN(2*PI()*B231/365)+INDEX(ChangeFactor!$F$6:$F$17,C231)+IF(G231=1,MAR1!$B$11+INDEX(ChangeFactor!$G$6:$G$17,C231)*MAR1!$D$11*L231,MAR1!$C$11+INDEX(ChangeFactor!$G$6:$G$17,C231)*MAR1!$E$11*L231)</f>
        <v/>
      </c>
    </row>
    <row r="232">
      <c r="A232" s="6">
        <f>Data!U232</f>
        <v/>
      </c>
      <c r="B232" s="6">
        <f>MOD(A232-1,365)+1</f>
        <v/>
      </c>
      <c r="C232" s="6">
        <f>MATCH(B232,Markov!$C$6:$C$17,1)</f>
        <v/>
      </c>
      <c r="D232" s="16">
        <f>Data!V232</f>
        <v/>
      </c>
      <c r="E232" s="6">
        <f>IF(D232&lt;IF(E231=1,INDEX(Markov!$I$6:$I$17,C232),INDEX(Markov!$H$6:$H$17,C232)),1,0)</f>
        <v/>
      </c>
      <c r="F232" s="12">
        <f>IF(E232=1,GAMMA.INV(Data!W232,INDEX(Markov!$Q$6:$Q$17,C232),INDEX(Markov!$R$6:$R$17,C232)),0)</f>
        <v/>
      </c>
      <c r="G232" s="6">
        <f>IF(D232&lt;IF(G231=1,INDEX(ChangeFactor!$O$6:$O$17,C232),INDEX(ChangeFactor!$N$6:$N$17,C232)),1,0)</f>
        <v/>
      </c>
      <c r="H232" s="12">
        <f>IF(G232=1,GAMMA.INV(Data!W232,INDEX(ChangeFactor!$R$6:$R$17,C232),INDEX(ChangeFactor!$S$6:$S$17,C232)),0)</f>
        <v/>
      </c>
      <c r="I232" s="7">
        <f>NORM.S.INV(Data!X232)</f>
        <v/>
      </c>
      <c r="J232" s="7">
        <f>NORM.S.INV(Data!Y232)</f>
        <v/>
      </c>
      <c r="K232" s="7">
        <f>NORM.S.INV(Data!Z232)</f>
        <v/>
      </c>
      <c r="L232" s="7">
        <f>MAR1!$B$32*L231+MAR1!$C$32*M231+MAR1!$D$32*N231+MAR1!$B$42*I232+MAR1!$C$42*J232+MAR1!$D$42*K232</f>
        <v/>
      </c>
      <c r="M232" s="7">
        <f>MAR1!$B$33*L231+MAR1!$C$33*M231+MAR1!$D$33*N231+MAR1!$B$43*I232+MAR1!$C$43*J232+MAR1!$D$43*K232</f>
        <v/>
      </c>
      <c r="N232" s="7">
        <f>MAR1!$B$34*L231+MAR1!$C$34*M231+MAR1!$D$34*N231+MAR1!$B$44*I232+MAR1!$C$44*J232+MAR1!$D$44*K232</f>
        <v/>
      </c>
      <c r="O232" s="12">
        <f>MAR1!$B$5+MAR1!$C$5*COS(2*PI()*B232/365)+MAR1!$D$5*SIN(2*PI()*B232/365)+IF(E232=1,MAR1!$B$11+MAR1!$D$11*L232,MAR1!$C$11+MAR1!$E$11*L232)</f>
        <v/>
      </c>
      <c r="P232" s="12">
        <f>MAR1!$B$6+MAR1!$C$6*COS(2*PI()*B232/365)+MAR1!$D$6*SIN(2*PI()*B232/365)+IF(E232=1,MAR1!$B$12+MAR1!$D$12*M232,MAR1!$C$12+MAR1!$E$12*M232)</f>
        <v/>
      </c>
      <c r="Q232" s="12">
        <f>MAR1!$B$7+MAR1!$C$7*COS(2*PI()*B232/365)+MAR1!$D$7*SIN(2*PI()*B232/365)+IF(E232=1,MAR1!$B$13+MAR1!$D$13*N232,MAR1!$C$13+MAR1!$E$13*N232)</f>
        <v/>
      </c>
      <c r="R232" s="12">
        <f>MAR1!$B$5+MAR1!$C$5*COS(2*PI()*B232/365)+MAR1!$D$5*SIN(2*PI()*B232/365)+INDEX(ChangeFactor!$F$6:$F$17,C232)+IF(G232=1,MAR1!$B$11+INDEX(ChangeFactor!$G$6:$G$17,C232)*MAR1!$D$11*L232,MAR1!$C$11+INDEX(ChangeFactor!$G$6:$G$17,C232)*MAR1!$E$11*L232)</f>
        <v/>
      </c>
    </row>
    <row r="233">
      <c r="A233" s="6">
        <f>Data!U233</f>
        <v/>
      </c>
      <c r="B233" s="6">
        <f>MOD(A233-1,365)+1</f>
        <v/>
      </c>
      <c r="C233" s="6">
        <f>MATCH(B233,Markov!$C$6:$C$17,1)</f>
        <v/>
      </c>
      <c r="D233" s="16">
        <f>Data!V233</f>
        <v/>
      </c>
      <c r="E233" s="6">
        <f>IF(D233&lt;IF(E232=1,INDEX(Markov!$I$6:$I$17,C233),INDEX(Markov!$H$6:$H$17,C233)),1,0)</f>
        <v/>
      </c>
      <c r="F233" s="12">
        <f>IF(E233=1,GAMMA.INV(Data!W233,INDEX(Markov!$Q$6:$Q$17,C233),INDEX(Markov!$R$6:$R$17,C233)),0)</f>
        <v/>
      </c>
      <c r="G233" s="6">
        <f>IF(D233&lt;IF(G232=1,INDEX(ChangeFactor!$O$6:$O$17,C233),INDEX(ChangeFactor!$N$6:$N$17,C233)),1,0)</f>
        <v/>
      </c>
      <c r="H233" s="12">
        <f>IF(G233=1,GAMMA.INV(Data!W233,INDEX(ChangeFactor!$R$6:$R$17,C233),INDEX(ChangeFactor!$S$6:$S$17,C233)),0)</f>
        <v/>
      </c>
      <c r="I233" s="7">
        <f>NORM.S.INV(Data!X233)</f>
        <v/>
      </c>
      <c r="J233" s="7">
        <f>NORM.S.INV(Data!Y233)</f>
        <v/>
      </c>
      <c r="K233" s="7">
        <f>NORM.S.INV(Data!Z233)</f>
        <v/>
      </c>
      <c r="L233" s="7">
        <f>MAR1!$B$32*L232+MAR1!$C$32*M232+MAR1!$D$32*N232+MAR1!$B$42*I233+MAR1!$C$42*J233+MAR1!$D$42*K233</f>
        <v/>
      </c>
      <c r="M233" s="7">
        <f>MAR1!$B$33*L232+MAR1!$C$33*M232+MAR1!$D$33*N232+MAR1!$B$43*I233+MAR1!$C$43*J233+MAR1!$D$43*K233</f>
        <v/>
      </c>
      <c r="N233" s="7">
        <f>MAR1!$B$34*L232+MAR1!$C$34*M232+MAR1!$D$34*N232+MAR1!$B$44*I233+MAR1!$C$44*J233+MAR1!$D$44*K233</f>
        <v/>
      </c>
      <c r="O233" s="12">
        <f>MAR1!$B$5+MAR1!$C$5*COS(2*PI()*B233/365)+MAR1!$D$5*SIN(2*PI()*B233/365)+IF(E233=1,MAR1!$B$11+MAR1!$D$11*L233,MAR1!$C$11+MAR1!$E$11*L233)</f>
        <v/>
      </c>
      <c r="P233" s="12">
        <f>MAR1!$B$6+MAR1!$C$6*COS(2*PI()*B233/365)+MAR1!$D$6*SIN(2*PI()*B233/365)+IF(E233=1,MAR1!$B$12+MAR1!$D$12*M233,MAR1!$C$12+MAR1!$E$12*M233)</f>
        <v/>
      </c>
      <c r="Q233" s="12">
        <f>MAR1!$B$7+MAR1!$C$7*COS(2*PI()*B233/365)+MAR1!$D$7*SIN(2*PI()*B233/365)+IF(E233=1,MAR1!$B$13+MAR1!$D$13*N233,MAR1!$C$13+MAR1!$E$13*N233)</f>
        <v/>
      </c>
      <c r="R233" s="12">
        <f>MAR1!$B$5+MAR1!$C$5*COS(2*PI()*B233/365)+MAR1!$D$5*SIN(2*PI()*B233/365)+INDEX(ChangeFactor!$F$6:$F$17,C233)+IF(G233=1,MAR1!$B$11+INDEX(ChangeFactor!$G$6:$G$17,C233)*MAR1!$D$11*L233,MAR1!$C$11+INDEX(ChangeFactor!$G$6:$G$17,C233)*MAR1!$E$11*L233)</f>
        <v/>
      </c>
    </row>
    <row r="234">
      <c r="A234" s="6">
        <f>Data!U234</f>
        <v/>
      </c>
      <c r="B234" s="6">
        <f>MOD(A234-1,365)+1</f>
        <v/>
      </c>
      <c r="C234" s="6">
        <f>MATCH(B234,Markov!$C$6:$C$17,1)</f>
        <v/>
      </c>
      <c r="D234" s="16">
        <f>Data!V234</f>
        <v/>
      </c>
      <c r="E234" s="6">
        <f>IF(D234&lt;IF(E233=1,INDEX(Markov!$I$6:$I$17,C234),INDEX(Markov!$H$6:$H$17,C234)),1,0)</f>
        <v/>
      </c>
      <c r="F234" s="12">
        <f>IF(E234=1,GAMMA.INV(Data!W234,INDEX(Markov!$Q$6:$Q$17,C234),INDEX(Markov!$R$6:$R$17,C234)),0)</f>
        <v/>
      </c>
      <c r="G234" s="6">
        <f>IF(D234&lt;IF(G233=1,INDEX(ChangeFactor!$O$6:$O$17,C234),INDEX(ChangeFactor!$N$6:$N$17,C234)),1,0)</f>
        <v/>
      </c>
      <c r="H234" s="12">
        <f>IF(G234=1,GAMMA.INV(Data!W234,INDEX(ChangeFactor!$R$6:$R$17,C234),INDEX(ChangeFactor!$S$6:$S$17,C234)),0)</f>
        <v/>
      </c>
      <c r="I234" s="7">
        <f>NORM.S.INV(Data!X234)</f>
        <v/>
      </c>
      <c r="J234" s="7">
        <f>NORM.S.INV(Data!Y234)</f>
        <v/>
      </c>
      <c r="K234" s="7">
        <f>NORM.S.INV(Data!Z234)</f>
        <v/>
      </c>
      <c r="L234" s="7">
        <f>MAR1!$B$32*L233+MAR1!$C$32*M233+MAR1!$D$32*N233+MAR1!$B$42*I234+MAR1!$C$42*J234+MAR1!$D$42*K234</f>
        <v/>
      </c>
      <c r="M234" s="7">
        <f>MAR1!$B$33*L233+MAR1!$C$33*M233+MAR1!$D$33*N233+MAR1!$B$43*I234+MAR1!$C$43*J234+MAR1!$D$43*K234</f>
        <v/>
      </c>
      <c r="N234" s="7">
        <f>MAR1!$B$34*L233+MAR1!$C$34*M233+MAR1!$D$34*N233+MAR1!$B$44*I234+MAR1!$C$44*J234+MAR1!$D$44*K234</f>
        <v/>
      </c>
      <c r="O234" s="12">
        <f>MAR1!$B$5+MAR1!$C$5*COS(2*PI()*B234/365)+MAR1!$D$5*SIN(2*PI()*B234/365)+IF(E234=1,MAR1!$B$11+MAR1!$D$11*L234,MAR1!$C$11+MAR1!$E$11*L234)</f>
        <v/>
      </c>
      <c r="P234" s="12">
        <f>MAR1!$B$6+MAR1!$C$6*COS(2*PI()*B234/365)+MAR1!$D$6*SIN(2*PI()*B234/365)+IF(E234=1,MAR1!$B$12+MAR1!$D$12*M234,MAR1!$C$12+MAR1!$E$12*M234)</f>
        <v/>
      </c>
      <c r="Q234" s="12">
        <f>MAR1!$B$7+MAR1!$C$7*COS(2*PI()*B234/365)+MAR1!$D$7*SIN(2*PI()*B234/365)+IF(E234=1,MAR1!$B$13+MAR1!$D$13*N234,MAR1!$C$13+MAR1!$E$13*N234)</f>
        <v/>
      </c>
      <c r="R234" s="12">
        <f>MAR1!$B$5+MAR1!$C$5*COS(2*PI()*B234/365)+MAR1!$D$5*SIN(2*PI()*B234/365)+INDEX(ChangeFactor!$F$6:$F$17,C234)+IF(G234=1,MAR1!$B$11+INDEX(ChangeFactor!$G$6:$G$17,C234)*MAR1!$D$11*L234,MAR1!$C$11+INDEX(ChangeFactor!$G$6:$G$17,C234)*MAR1!$E$11*L234)</f>
        <v/>
      </c>
    </row>
    <row r="235">
      <c r="A235" s="6">
        <f>Data!U235</f>
        <v/>
      </c>
      <c r="B235" s="6">
        <f>MOD(A235-1,365)+1</f>
        <v/>
      </c>
      <c r="C235" s="6">
        <f>MATCH(B235,Markov!$C$6:$C$17,1)</f>
        <v/>
      </c>
      <c r="D235" s="16">
        <f>Data!V235</f>
        <v/>
      </c>
      <c r="E235" s="6">
        <f>IF(D235&lt;IF(E234=1,INDEX(Markov!$I$6:$I$17,C235),INDEX(Markov!$H$6:$H$17,C235)),1,0)</f>
        <v/>
      </c>
      <c r="F235" s="12">
        <f>IF(E235=1,GAMMA.INV(Data!W235,INDEX(Markov!$Q$6:$Q$17,C235),INDEX(Markov!$R$6:$R$17,C235)),0)</f>
        <v/>
      </c>
      <c r="G235" s="6">
        <f>IF(D235&lt;IF(G234=1,INDEX(ChangeFactor!$O$6:$O$17,C235),INDEX(ChangeFactor!$N$6:$N$17,C235)),1,0)</f>
        <v/>
      </c>
      <c r="H235" s="12">
        <f>IF(G235=1,GAMMA.INV(Data!W235,INDEX(ChangeFactor!$R$6:$R$17,C235),INDEX(ChangeFactor!$S$6:$S$17,C235)),0)</f>
        <v/>
      </c>
      <c r="I235" s="7">
        <f>NORM.S.INV(Data!X235)</f>
        <v/>
      </c>
      <c r="J235" s="7">
        <f>NORM.S.INV(Data!Y235)</f>
        <v/>
      </c>
      <c r="K235" s="7">
        <f>NORM.S.INV(Data!Z235)</f>
        <v/>
      </c>
      <c r="L235" s="7">
        <f>MAR1!$B$32*L234+MAR1!$C$32*M234+MAR1!$D$32*N234+MAR1!$B$42*I235+MAR1!$C$42*J235+MAR1!$D$42*K235</f>
        <v/>
      </c>
      <c r="M235" s="7">
        <f>MAR1!$B$33*L234+MAR1!$C$33*M234+MAR1!$D$33*N234+MAR1!$B$43*I235+MAR1!$C$43*J235+MAR1!$D$43*K235</f>
        <v/>
      </c>
      <c r="N235" s="7">
        <f>MAR1!$B$34*L234+MAR1!$C$34*M234+MAR1!$D$34*N234+MAR1!$B$44*I235+MAR1!$C$44*J235+MAR1!$D$44*K235</f>
        <v/>
      </c>
      <c r="O235" s="12">
        <f>MAR1!$B$5+MAR1!$C$5*COS(2*PI()*B235/365)+MAR1!$D$5*SIN(2*PI()*B235/365)+IF(E235=1,MAR1!$B$11+MAR1!$D$11*L235,MAR1!$C$11+MAR1!$E$11*L235)</f>
        <v/>
      </c>
      <c r="P235" s="12">
        <f>MAR1!$B$6+MAR1!$C$6*COS(2*PI()*B235/365)+MAR1!$D$6*SIN(2*PI()*B235/365)+IF(E235=1,MAR1!$B$12+MAR1!$D$12*M235,MAR1!$C$12+MAR1!$E$12*M235)</f>
        <v/>
      </c>
      <c r="Q235" s="12">
        <f>MAR1!$B$7+MAR1!$C$7*COS(2*PI()*B235/365)+MAR1!$D$7*SIN(2*PI()*B235/365)+IF(E235=1,MAR1!$B$13+MAR1!$D$13*N235,MAR1!$C$13+MAR1!$E$13*N235)</f>
        <v/>
      </c>
      <c r="R235" s="12">
        <f>MAR1!$B$5+MAR1!$C$5*COS(2*PI()*B235/365)+MAR1!$D$5*SIN(2*PI()*B235/365)+INDEX(ChangeFactor!$F$6:$F$17,C235)+IF(G235=1,MAR1!$B$11+INDEX(ChangeFactor!$G$6:$G$17,C235)*MAR1!$D$11*L235,MAR1!$C$11+INDEX(ChangeFactor!$G$6:$G$17,C235)*MAR1!$E$11*L235)</f>
        <v/>
      </c>
    </row>
    <row r="236">
      <c r="A236" s="6">
        <f>Data!U236</f>
        <v/>
      </c>
      <c r="B236" s="6">
        <f>MOD(A236-1,365)+1</f>
        <v/>
      </c>
      <c r="C236" s="6">
        <f>MATCH(B236,Markov!$C$6:$C$17,1)</f>
        <v/>
      </c>
      <c r="D236" s="16">
        <f>Data!V236</f>
        <v/>
      </c>
      <c r="E236" s="6">
        <f>IF(D236&lt;IF(E235=1,INDEX(Markov!$I$6:$I$17,C236),INDEX(Markov!$H$6:$H$17,C236)),1,0)</f>
        <v/>
      </c>
      <c r="F236" s="12">
        <f>IF(E236=1,GAMMA.INV(Data!W236,INDEX(Markov!$Q$6:$Q$17,C236),INDEX(Markov!$R$6:$R$17,C236)),0)</f>
        <v/>
      </c>
      <c r="G236" s="6">
        <f>IF(D236&lt;IF(G235=1,INDEX(ChangeFactor!$O$6:$O$17,C236),INDEX(ChangeFactor!$N$6:$N$17,C236)),1,0)</f>
        <v/>
      </c>
      <c r="H236" s="12">
        <f>IF(G236=1,GAMMA.INV(Data!W236,INDEX(ChangeFactor!$R$6:$R$17,C236),INDEX(ChangeFactor!$S$6:$S$17,C236)),0)</f>
        <v/>
      </c>
      <c r="I236" s="7">
        <f>NORM.S.INV(Data!X236)</f>
        <v/>
      </c>
      <c r="J236" s="7">
        <f>NORM.S.INV(Data!Y236)</f>
        <v/>
      </c>
      <c r="K236" s="7">
        <f>NORM.S.INV(Data!Z236)</f>
        <v/>
      </c>
      <c r="L236" s="7">
        <f>MAR1!$B$32*L235+MAR1!$C$32*M235+MAR1!$D$32*N235+MAR1!$B$42*I236+MAR1!$C$42*J236+MAR1!$D$42*K236</f>
        <v/>
      </c>
      <c r="M236" s="7">
        <f>MAR1!$B$33*L235+MAR1!$C$33*M235+MAR1!$D$33*N235+MAR1!$B$43*I236+MAR1!$C$43*J236+MAR1!$D$43*K236</f>
        <v/>
      </c>
      <c r="N236" s="7">
        <f>MAR1!$B$34*L235+MAR1!$C$34*M235+MAR1!$D$34*N235+MAR1!$B$44*I236+MAR1!$C$44*J236+MAR1!$D$44*K236</f>
        <v/>
      </c>
      <c r="O236" s="12">
        <f>MAR1!$B$5+MAR1!$C$5*COS(2*PI()*B236/365)+MAR1!$D$5*SIN(2*PI()*B236/365)+IF(E236=1,MAR1!$B$11+MAR1!$D$11*L236,MAR1!$C$11+MAR1!$E$11*L236)</f>
        <v/>
      </c>
      <c r="P236" s="12">
        <f>MAR1!$B$6+MAR1!$C$6*COS(2*PI()*B236/365)+MAR1!$D$6*SIN(2*PI()*B236/365)+IF(E236=1,MAR1!$B$12+MAR1!$D$12*M236,MAR1!$C$12+MAR1!$E$12*M236)</f>
        <v/>
      </c>
      <c r="Q236" s="12">
        <f>MAR1!$B$7+MAR1!$C$7*COS(2*PI()*B236/365)+MAR1!$D$7*SIN(2*PI()*B236/365)+IF(E236=1,MAR1!$B$13+MAR1!$D$13*N236,MAR1!$C$13+MAR1!$E$13*N236)</f>
        <v/>
      </c>
      <c r="R236" s="12">
        <f>MAR1!$B$5+MAR1!$C$5*COS(2*PI()*B236/365)+MAR1!$D$5*SIN(2*PI()*B236/365)+INDEX(ChangeFactor!$F$6:$F$17,C236)+IF(G236=1,MAR1!$B$11+INDEX(ChangeFactor!$G$6:$G$17,C236)*MAR1!$D$11*L236,MAR1!$C$11+INDEX(ChangeFactor!$G$6:$G$17,C236)*MAR1!$E$11*L236)</f>
        <v/>
      </c>
    </row>
    <row r="237">
      <c r="A237" s="6">
        <f>Data!U237</f>
        <v/>
      </c>
      <c r="B237" s="6">
        <f>MOD(A237-1,365)+1</f>
        <v/>
      </c>
      <c r="C237" s="6">
        <f>MATCH(B237,Markov!$C$6:$C$17,1)</f>
        <v/>
      </c>
      <c r="D237" s="16">
        <f>Data!V237</f>
        <v/>
      </c>
      <c r="E237" s="6">
        <f>IF(D237&lt;IF(E236=1,INDEX(Markov!$I$6:$I$17,C237),INDEX(Markov!$H$6:$H$17,C237)),1,0)</f>
        <v/>
      </c>
      <c r="F237" s="12">
        <f>IF(E237=1,GAMMA.INV(Data!W237,INDEX(Markov!$Q$6:$Q$17,C237),INDEX(Markov!$R$6:$R$17,C237)),0)</f>
        <v/>
      </c>
      <c r="G237" s="6">
        <f>IF(D237&lt;IF(G236=1,INDEX(ChangeFactor!$O$6:$O$17,C237),INDEX(ChangeFactor!$N$6:$N$17,C237)),1,0)</f>
        <v/>
      </c>
      <c r="H237" s="12">
        <f>IF(G237=1,GAMMA.INV(Data!W237,INDEX(ChangeFactor!$R$6:$R$17,C237),INDEX(ChangeFactor!$S$6:$S$17,C237)),0)</f>
        <v/>
      </c>
      <c r="I237" s="7">
        <f>NORM.S.INV(Data!X237)</f>
        <v/>
      </c>
      <c r="J237" s="7">
        <f>NORM.S.INV(Data!Y237)</f>
        <v/>
      </c>
      <c r="K237" s="7">
        <f>NORM.S.INV(Data!Z237)</f>
        <v/>
      </c>
      <c r="L237" s="7">
        <f>MAR1!$B$32*L236+MAR1!$C$32*M236+MAR1!$D$32*N236+MAR1!$B$42*I237+MAR1!$C$42*J237+MAR1!$D$42*K237</f>
        <v/>
      </c>
      <c r="M237" s="7">
        <f>MAR1!$B$33*L236+MAR1!$C$33*M236+MAR1!$D$33*N236+MAR1!$B$43*I237+MAR1!$C$43*J237+MAR1!$D$43*K237</f>
        <v/>
      </c>
      <c r="N237" s="7">
        <f>MAR1!$B$34*L236+MAR1!$C$34*M236+MAR1!$D$34*N236+MAR1!$B$44*I237+MAR1!$C$44*J237+MAR1!$D$44*K237</f>
        <v/>
      </c>
      <c r="O237" s="12">
        <f>MAR1!$B$5+MAR1!$C$5*COS(2*PI()*B237/365)+MAR1!$D$5*SIN(2*PI()*B237/365)+IF(E237=1,MAR1!$B$11+MAR1!$D$11*L237,MAR1!$C$11+MAR1!$E$11*L237)</f>
        <v/>
      </c>
      <c r="P237" s="12">
        <f>MAR1!$B$6+MAR1!$C$6*COS(2*PI()*B237/365)+MAR1!$D$6*SIN(2*PI()*B237/365)+IF(E237=1,MAR1!$B$12+MAR1!$D$12*M237,MAR1!$C$12+MAR1!$E$12*M237)</f>
        <v/>
      </c>
      <c r="Q237" s="12">
        <f>MAR1!$B$7+MAR1!$C$7*COS(2*PI()*B237/365)+MAR1!$D$7*SIN(2*PI()*B237/365)+IF(E237=1,MAR1!$B$13+MAR1!$D$13*N237,MAR1!$C$13+MAR1!$E$13*N237)</f>
        <v/>
      </c>
      <c r="R237" s="12">
        <f>MAR1!$B$5+MAR1!$C$5*COS(2*PI()*B237/365)+MAR1!$D$5*SIN(2*PI()*B237/365)+INDEX(ChangeFactor!$F$6:$F$17,C237)+IF(G237=1,MAR1!$B$11+INDEX(ChangeFactor!$G$6:$G$17,C237)*MAR1!$D$11*L237,MAR1!$C$11+INDEX(ChangeFactor!$G$6:$G$17,C237)*MAR1!$E$11*L237)</f>
        <v/>
      </c>
    </row>
    <row r="238">
      <c r="A238" s="6">
        <f>Data!U238</f>
        <v/>
      </c>
      <c r="B238" s="6">
        <f>MOD(A238-1,365)+1</f>
        <v/>
      </c>
      <c r="C238" s="6">
        <f>MATCH(B238,Markov!$C$6:$C$17,1)</f>
        <v/>
      </c>
      <c r="D238" s="16">
        <f>Data!V238</f>
        <v/>
      </c>
      <c r="E238" s="6">
        <f>IF(D238&lt;IF(E237=1,INDEX(Markov!$I$6:$I$17,C238),INDEX(Markov!$H$6:$H$17,C238)),1,0)</f>
        <v/>
      </c>
      <c r="F238" s="12">
        <f>IF(E238=1,GAMMA.INV(Data!W238,INDEX(Markov!$Q$6:$Q$17,C238),INDEX(Markov!$R$6:$R$17,C238)),0)</f>
        <v/>
      </c>
      <c r="G238" s="6">
        <f>IF(D238&lt;IF(G237=1,INDEX(ChangeFactor!$O$6:$O$17,C238),INDEX(ChangeFactor!$N$6:$N$17,C238)),1,0)</f>
        <v/>
      </c>
      <c r="H238" s="12">
        <f>IF(G238=1,GAMMA.INV(Data!W238,INDEX(ChangeFactor!$R$6:$R$17,C238),INDEX(ChangeFactor!$S$6:$S$17,C238)),0)</f>
        <v/>
      </c>
      <c r="I238" s="7">
        <f>NORM.S.INV(Data!X238)</f>
        <v/>
      </c>
      <c r="J238" s="7">
        <f>NORM.S.INV(Data!Y238)</f>
        <v/>
      </c>
      <c r="K238" s="7">
        <f>NORM.S.INV(Data!Z238)</f>
        <v/>
      </c>
      <c r="L238" s="7">
        <f>MAR1!$B$32*L237+MAR1!$C$32*M237+MAR1!$D$32*N237+MAR1!$B$42*I238+MAR1!$C$42*J238+MAR1!$D$42*K238</f>
        <v/>
      </c>
      <c r="M238" s="7">
        <f>MAR1!$B$33*L237+MAR1!$C$33*M237+MAR1!$D$33*N237+MAR1!$B$43*I238+MAR1!$C$43*J238+MAR1!$D$43*K238</f>
        <v/>
      </c>
      <c r="N238" s="7">
        <f>MAR1!$B$34*L237+MAR1!$C$34*M237+MAR1!$D$34*N237+MAR1!$B$44*I238+MAR1!$C$44*J238+MAR1!$D$44*K238</f>
        <v/>
      </c>
      <c r="O238" s="12">
        <f>MAR1!$B$5+MAR1!$C$5*COS(2*PI()*B238/365)+MAR1!$D$5*SIN(2*PI()*B238/365)+IF(E238=1,MAR1!$B$11+MAR1!$D$11*L238,MAR1!$C$11+MAR1!$E$11*L238)</f>
        <v/>
      </c>
      <c r="P238" s="12">
        <f>MAR1!$B$6+MAR1!$C$6*COS(2*PI()*B238/365)+MAR1!$D$6*SIN(2*PI()*B238/365)+IF(E238=1,MAR1!$B$12+MAR1!$D$12*M238,MAR1!$C$12+MAR1!$E$12*M238)</f>
        <v/>
      </c>
      <c r="Q238" s="12">
        <f>MAR1!$B$7+MAR1!$C$7*COS(2*PI()*B238/365)+MAR1!$D$7*SIN(2*PI()*B238/365)+IF(E238=1,MAR1!$B$13+MAR1!$D$13*N238,MAR1!$C$13+MAR1!$E$13*N238)</f>
        <v/>
      </c>
      <c r="R238" s="12">
        <f>MAR1!$B$5+MAR1!$C$5*COS(2*PI()*B238/365)+MAR1!$D$5*SIN(2*PI()*B238/365)+INDEX(ChangeFactor!$F$6:$F$17,C238)+IF(G238=1,MAR1!$B$11+INDEX(ChangeFactor!$G$6:$G$17,C238)*MAR1!$D$11*L238,MAR1!$C$11+INDEX(ChangeFactor!$G$6:$G$17,C238)*MAR1!$E$11*L238)</f>
        <v/>
      </c>
    </row>
    <row r="239">
      <c r="A239" s="6">
        <f>Data!U239</f>
        <v/>
      </c>
      <c r="B239" s="6">
        <f>MOD(A239-1,365)+1</f>
        <v/>
      </c>
      <c r="C239" s="6">
        <f>MATCH(B239,Markov!$C$6:$C$17,1)</f>
        <v/>
      </c>
      <c r="D239" s="16">
        <f>Data!V239</f>
        <v/>
      </c>
      <c r="E239" s="6">
        <f>IF(D239&lt;IF(E238=1,INDEX(Markov!$I$6:$I$17,C239),INDEX(Markov!$H$6:$H$17,C239)),1,0)</f>
        <v/>
      </c>
      <c r="F239" s="12">
        <f>IF(E239=1,GAMMA.INV(Data!W239,INDEX(Markov!$Q$6:$Q$17,C239),INDEX(Markov!$R$6:$R$17,C239)),0)</f>
        <v/>
      </c>
      <c r="G239" s="6">
        <f>IF(D239&lt;IF(G238=1,INDEX(ChangeFactor!$O$6:$O$17,C239),INDEX(ChangeFactor!$N$6:$N$17,C239)),1,0)</f>
        <v/>
      </c>
      <c r="H239" s="12">
        <f>IF(G239=1,GAMMA.INV(Data!W239,INDEX(ChangeFactor!$R$6:$R$17,C239),INDEX(ChangeFactor!$S$6:$S$17,C239)),0)</f>
        <v/>
      </c>
      <c r="I239" s="7">
        <f>NORM.S.INV(Data!X239)</f>
        <v/>
      </c>
      <c r="J239" s="7">
        <f>NORM.S.INV(Data!Y239)</f>
        <v/>
      </c>
      <c r="K239" s="7">
        <f>NORM.S.INV(Data!Z239)</f>
        <v/>
      </c>
      <c r="L239" s="7">
        <f>MAR1!$B$32*L238+MAR1!$C$32*M238+MAR1!$D$32*N238+MAR1!$B$42*I239+MAR1!$C$42*J239+MAR1!$D$42*K239</f>
        <v/>
      </c>
      <c r="M239" s="7">
        <f>MAR1!$B$33*L238+MAR1!$C$33*M238+MAR1!$D$33*N238+MAR1!$B$43*I239+MAR1!$C$43*J239+MAR1!$D$43*K239</f>
        <v/>
      </c>
      <c r="N239" s="7">
        <f>MAR1!$B$34*L238+MAR1!$C$34*M238+MAR1!$D$34*N238+MAR1!$B$44*I239+MAR1!$C$44*J239+MAR1!$D$44*K239</f>
        <v/>
      </c>
      <c r="O239" s="12">
        <f>MAR1!$B$5+MAR1!$C$5*COS(2*PI()*B239/365)+MAR1!$D$5*SIN(2*PI()*B239/365)+IF(E239=1,MAR1!$B$11+MAR1!$D$11*L239,MAR1!$C$11+MAR1!$E$11*L239)</f>
        <v/>
      </c>
      <c r="P239" s="12">
        <f>MAR1!$B$6+MAR1!$C$6*COS(2*PI()*B239/365)+MAR1!$D$6*SIN(2*PI()*B239/365)+IF(E239=1,MAR1!$B$12+MAR1!$D$12*M239,MAR1!$C$12+MAR1!$E$12*M239)</f>
        <v/>
      </c>
      <c r="Q239" s="12">
        <f>MAR1!$B$7+MAR1!$C$7*COS(2*PI()*B239/365)+MAR1!$D$7*SIN(2*PI()*B239/365)+IF(E239=1,MAR1!$B$13+MAR1!$D$13*N239,MAR1!$C$13+MAR1!$E$13*N239)</f>
        <v/>
      </c>
      <c r="R239" s="12">
        <f>MAR1!$B$5+MAR1!$C$5*COS(2*PI()*B239/365)+MAR1!$D$5*SIN(2*PI()*B239/365)+INDEX(ChangeFactor!$F$6:$F$17,C239)+IF(G239=1,MAR1!$B$11+INDEX(ChangeFactor!$G$6:$G$17,C239)*MAR1!$D$11*L239,MAR1!$C$11+INDEX(ChangeFactor!$G$6:$G$17,C239)*MAR1!$E$11*L239)</f>
        <v/>
      </c>
    </row>
    <row r="240">
      <c r="A240" s="6">
        <f>Data!U240</f>
        <v/>
      </c>
      <c r="B240" s="6">
        <f>MOD(A240-1,365)+1</f>
        <v/>
      </c>
      <c r="C240" s="6">
        <f>MATCH(B240,Markov!$C$6:$C$17,1)</f>
        <v/>
      </c>
      <c r="D240" s="16">
        <f>Data!V240</f>
        <v/>
      </c>
      <c r="E240" s="6">
        <f>IF(D240&lt;IF(E239=1,INDEX(Markov!$I$6:$I$17,C240),INDEX(Markov!$H$6:$H$17,C240)),1,0)</f>
        <v/>
      </c>
      <c r="F240" s="12">
        <f>IF(E240=1,GAMMA.INV(Data!W240,INDEX(Markov!$Q$6:$Q$17,C240),INDEX(Markov!$R$6:$R$17,C240)),0)</f>
        <v/>
      </c>
      <c r="G240" s="6">
        <f>IF(D240&lt;IF(G239=1,INDEX(ChangeFactor!$O$6:$O$17,C240),INDEX(ChangeFactor!$N$6:$N$17,C240)),1,0)</f>
        <v/>
      </c>
      <c r="H240" s="12">
        <f>IF(G240=1,GAMMA.INV(Data!W240,INDEX(ChangeFactor!$R$6:$R$17,C240),INDEX(ChangeFactor!$S$6:$S$17,C240)),0)</f>
        <v/>
      </c>
      <c r="I240" s="7">
        <f>NORM.S.INV(Data!X240)</f>
        <v/>
      </c>
      <c r="J240" s="7">
        <f>NORM.S.INV(Data!Y240)</f>
        <v/>
      </c>
      <c r="K240" s="7">
        <f>NORM.S.INV(Data!Z240)</f>
        <v/>
      </c>
      <c r="L240" s="7">
        <f>MAR1!$B$32*L239+MAR1!$C$32*M239+MAR1!$D$32*N239+MAR1!$B$42*I240+MAR1!$C$42*J240+MAR1!$D$42*K240</f>
        <v/>
      </c>
      <c r="M240" s="7">
        <f>MAR1!$B$33*L239+MAR1!$C$33*M239+MAR1!$D$33*N239+MAR1!$B$43*I240+MAR1!$C$43*J240+MAR1!$D$43*K240</f>
        <v/>
      </c>
      <c r="N240" s="7">
        <f>MAR1!$B$34*L239+MAR1!$C$34*M239+MAR1!$D$34*N239+MAR1!$B$44*I240+MAR1!$C$44*J240+MAR1!$D$44*K240</f>
        <v/>
      </c>
      <c r="O240" s="12">
        <f>MAR1!$B$5+MAR1!$C$5*COS(2*PI()*B240/365)+MAR1!$D$5*SIN(2*PI()*B240/365)+IF(E240=1,MAR1!$B$11+MAR1!$D$11*L240,MAR1!$C$11+MAR1!$E$11*L240)</f>
        <v/>
      </c>
      <c r="P240" s="12">
        <f>MAR1!$B$6+MAR1!$C$6*COS(2*PI()*B240/365)+MAR1!$D$6*SIN(2*PI()*B240/365)+IF(E240=1,MAR1!$B$12+MAR1!$D$12*M240,MAR1!$C$12+MAR1!$E$12*M240)</f>
        <v/>
      </c>
      <c r="Q240" s="12">
        <f>MAR1!$B$7+MAR1!$C$7*COS(2*PI()*B240/365)+MAR1!$D$7*SIN(2*PI()*B240/365)+IF(E240=1,MAR1!$B$13+MAR1!$D$13*N240,MAR1!$C$13+MAR1!$E$13*N240)</f>
        <v/>
      </c>
      <c r="R240" s="12">
        <f>MAR1!$B$5+MAR1!$C$5*COS(2*PI()*B240/365)+MAR1!$D$5*SIN(2*PI()*B240/365)+INDEX(ChangeFactor!$F$6:$F$17,C240)+IF(G240=1,MAR1!$B$11+INDEX(ChangeFactor!$G$6:$G$17,C240)*MAR1!$D$11*L240,MAR1!$C$11+INDEX(ChangeFactor!$G$6:$G$17,C240)*MAR1!$E$11*L240)</f>
        <v/>
      </c>
    </row>
    <row r="241">
      <c r="A241" s="6">
        <f>Data!U241</f>
        <v/>
      </c>
      <c r="B241" s="6">
        <f>MOD(A241-1,365)+1</f>
        <v/>
      </c>
      <c r="C241" s="6">
        <f>MATCH(B241,Markov!$C$6:$C$17,1)</f>
        <v/>
      </c>
      <c r="D241" s="16">
        <f>Data!V241</f>
        <v/>
      </c>
      <c r="E241" s="6">
        <f>IF(D241&lt;IF(E240=1,INDEX(Markov!$I$6:$I$17,C241),INDEX(Markov!$H$6:$H$17,C241)),1,0)</f>
        <v/>
      </c>
      <c r="F241" s="12">
        <f>IF(E241=1,GAMMA.INV(Data!W241,INDEX(Markov!$Q$6:$Q$17,C241),INDEX(Markov!$R$6:$R$17,C241)),0)</f>
        <v/>
      </c>
      <c r="G241" s="6">
        <f>IF(D241&lt;IF(G240=1,INDEX(ChangeFactor!$O$6:$O$17,C241),INDEX(ChangeFactor!$N$6:$N$17,C241)),1,0)</f>
        <v/>
      </c>
      <c r="H241" s="12">
        <f>IF(G241=1,GAMMA.INV(Data!W241,INDEX(ChangeFactor!$R$6:$R$17,C241),INDEX(ChangeFactor!$S$6:$S$17,C241)),0)</f>
        <v/>
      </c>
      <c r="I241" s="7">
        <f>NORM.S.INV(Data!X241)</f>
        <v/>
      </c>
      <c r="J241" s="7">
        <f>NORM.S.INV(Data!Y241)</f>
        <v/>
      </c>
      <c r="K241" s="7">
        <f>NORM.S.INV(Data!Z241)</f>
        <v/>
      </c>
      <c r="L241" s="7">
        <f>MAR1!$B$32*L240+MAR1!$C$32*M240+MAR1!$D$32*N240+MAR1!$B$42*I241+MAR1!$C$42*J241+MAR1!$D$42*K241</f>
        <v/>
      </c>
      <c r="M241" s="7">
        <f>MAR1!$B$33*L240+MAR1!$C$33*M240+MAR1!$D$33*N240+MAR1!$B$43*I241+MAR1!$C$43*J241+MAR1!$D$43*K241</f>
        <v/>
      </c>
      <c r="N241" s="7">
        <f>MAR1!$B$34*L240+MAR1!$C$34*M240+MAR1!$D$34*N240+MAR1!$B$44*I241+MAR1!$C$44*J241+MAR1!$D$44*K241</f>
        <v/>
      </c>
      <c r="O241" s="12">
        <f>MAR1!$B$5+MAR1!$C$5*COS(2*PI()*B241/365)+MAR1!$D$5*SIN(2*PI()*B241/365)+IF(E241=1,MAR1!$B$11+MAR1!$D$11*L241,MAR1!$C$11+MAR1!$E$11*L241)</f>
        <v/>
      </c>
      <c r="P241" s="12">
        <f>MAR1!$B$6+MAR1!$C$6*COS(2*PI()*B241/365)+MAR1!$D$6*SIN(2*PI()*B241/365)+IF(E241=1,MAR1!$B$12+MAR1!$D$12*M241,MAR1!$C$12+MAR1!$E$12*M241)</f>
        <v/>
      </c>
      <c r="Q241" s="12">
        <f>MAR1!$B$7+MAR1!$C$7*COS(2*PI()*B241/365)+MAR1!$D$7*SIN(2*PI()*B241/365)+IF(E241=1,MAR1!$B$13+MAR1!$D$13*N241,MAR1!$C$13+MAR1!$E$13*N241)</f>
        <v/>
      </c>
      <c r="R241" s="12">
        <f>MAR1!$B$5+MAR1!$C$5*COS(2*PI()*B241/365)+MAR1!$D$5*SIN(2*PI()*B241/365)+INDEX(ChangeFactor!$F$6:$F$17,C241)+IF(G241=1,MAR1!$B$11+INDEX(ChangeFactor!$G$6:$G$17,C241)*MAR1!$D$11*L241,MAR1!$C$11+INDEX(ChangeFactor!$G$6:$G$17,C241)*MAR1!$E$11*L241)</f>
        <v/>
      </c>
    </row>
    <row r="242">
      <c r="A242" s="6">
        <f>Data!U242</f>
        <v/>
      </c>
      <c r="B242" s="6">
        <f>MOD(A242-1,365)+1</f>
        <v/>
      </c>
      <c r="C242" s="6">
        <f>MATCH(B242,Markov!$C$6:$C$17,1)</f>
        <v/>
      </c>
      <c r="D242" s="16">
        <f>Data!V242</f>
        <v/>
      </c>
      <c r="E242" s="6">
        <f>IF(D242&lt;IF(E241=1,INDEX(Markov!$I$6:$I$17,C242),INDEX(Markov!$H$6:$H$17,C242)),1,0)</f>
        <v/>
      </c>
      <c r="F242" s="12">
        <f>IF(E242=1,GAMMA.INV(Data!W242,INDEX(Markov!$Q$6:$Q$17,C242),INDEX(Markov!$R$6:$R$17,C242)),0)</f>
        <v/>
      </c>
      <c r="G242" s="6">
        <f>IF(D242&lt;IF(G241=1,INDEX(ChangeFactor!$O$6:$O$17,C242),INDEX(ChangeFactor!$N$6:$N$17,C242)),1,0)</f>
        <v/>
      </c>
      <c r="H242" s="12">
        <f>IF(G242=1,GAMMA.INV(Data!W242,INDEX(ChangeFactor!$R$6:$R$17,C242),INDEX(ChangeFactor!$S$6:$S$17,C242)),0)</f>
        <v/>
      </c>
      <c r="I242" s="7">
        <f>NORM.S.INV(Data!X242)</f>
        <v/>
      </c>
      <c r="J242" s="7">
        <f>NORM.S.INV(Data!Y242)</f>
        <v/>
      </c>
      <c r="K242" s="7">
        <f>NORM.S.INV(Data!Z242)</f>
        <v/>
      </c>
      <c r="L242" s="7">
        <f>MAR1!$B$32*L241+MAR1!$C$32*M241+MAR1!$D$32*N241+MAR1!$B$42*I242+MAR1!$C$42*J242+MAR1!$D$42*K242</f>
        <v/>
      </c>
      <c r="M242" s="7">
        <f>MAR1!$B$33*L241+MAR1!$C$33*M241+MAR1!$D$33*N241+MAR1!$B$43*I242+MAR1!$C$43*J242+MAR1!$D$43*K242</f>
        <v/>
      </c>
      <c r="N242" s="7">
        <f>MAR1!$B$34*L241+MAR1!$C$34*M241+MAR1!$D$34*N241+MAR1!$B$44*I242+MAR1!$C$44*J242+MAR1!$D$44*K242</f>
        <v/>
      </c>
      <c r="O242" s="12">
        <f>MAR1!$B$5+MAR1!$C$5*COS(2*PI()*B242/365)+MAR1!$D$5*SIN(2*PI()*B242/365)+IF(E242=1,MAR1!$B$11+MAR1!$D$11*L242,MAR1!$C$11+MAR1!$E$11*L242)</f>
        <v/>
      </c>
      <c r="P242" s="12">
        <f>MAR1!$B$6+MAR1!$C$6*COS(2*PI()*B242/365)+MAR1!$D$6*SIN(2*PI()*B242/365)+IF(E242=1,MAR1!$B$12+MAR1!$D$12*M242,MAR1!$C$12+MAR1!$E$12*M242)</f>
        <v/>
      </c>
      <c r="Q242" s="12">
        <f>MAR1!$B$7+MAR1!$C$7*COS(2*PI()*B242/365)+MAR1!$D$7*SIN(2*PI()*B242/365)+IF(E242=1,MAR1!$B$13+MAR1!$D$13*N242,MAR1!$C$13+MAR1!$E$13*N242)</f>
        <v/>
      </c>
      <c r="R242" s="12">
        <f>MAR1!$B$5+MAR1!$C$5*COS(2*PI()*B242/365)+MAR1!$D$5*SIN(2*PI()*B242/365)+INDEX(ChangeFactor!$F$6:$F$17,C242)+IF(G242=1,MAR1!$B$11+INDEX(ChangeFactor!$G$6:$G$17,C242)*MAR1!$D$11*L242,MAR1!$C$11+INDEX(ChangeFactor!$G$6:$G$17,C242)*MAR1!$E$11*L242)</f>
        <v/>
      </c>
    </row>
    <row r="243">
      <c r="A243" s="6">
        <f>Data!U243</f>
        <v/>
      </c>
      <c r="B243" s="6">
        <f>MOD(A243-1,365)+1</f>
        <v/>
      </c>
      <c r="C243" s="6">
        <f>MATCH(B243,Markov!$C$6:$C$17,1)</f>
        <v/>
      </c>
      <c r="D243" s="16">
        <f>Data!V243</f>
        <v/>
      </c>
      <c r="E243" s="6">
        <f>IF(D243&lt;IF(E242=1,INDEX(Markov!$I$6:$I$17,C243),INDEX(Markov!$H$6:$H$17,C243)),1,0)</f>
        <v/>
      </c>
      <c r="F243" s="12">
        <f>IF(E243=1,GAMMA.INV(Data!W243,INDEX(Markov!$Q$6:$Q$17,C243),INDEX(Markov!$R$6:$R$17,C243)),0)</f>
        <v/>
      </c>
      <c r="G243" s="6">
        <f>IF(D243&lt;IF(G242=1,INDEX(ChangeFactor!$O$6:$O$17,C243),INDEX(ChangeFactor!$N$6:$N$17,C243)),1,0)</f>
        <v/>
      </c>
      <c r="H243" s="12">
        <f>IF(G243=1,GAMMA.INV(Data!W243,INDEX(ChangeFactor!$R$6:$R$17,C243),INDEX(ChangeFactor!$S$6:$S$17,C243)),0)</f>
        <v/>
      </c>
      <c r="I243" s="7">
        <f>NORM.S.INV(Data!X243)</f>
        <v/>
      </c>
      <c r="J243" s="7">
        <f>NORM.S.INV(Data!Y243)</f>
        <v/>
      </c>
      <c r="K243" s="7">
        <f>NORM.S.INV(Data!Z243)</f>
        <v/>
      </c>
      <c r="L243" s="7">
        <f>MAR1!$B$32*L242+MAR1!$C$32*M242+MAR1!$D$32*N242+MAR1!$B$42*I243+MAR1!$C$42*J243+MAR1!$D$42*K243</f>
        <v/>
      </c>
      <c r="M243" s="7">
        <f>MAR1!$B$33*L242+MAR1!$C$33*M242+MAR1!$D$33*N242+MAR1!$B$43*I243+MAR1!$C$43*J243+MAR1!$D$43*K243</f>
        <v/>
      </c>
      <c r="N243" s="7">
        <f>MAR1!$B$34*L242+MAR1!$C$34*M242+MAR1!$D$34*N242+MAR1!$B$44*I243+MAR1!$C$44*J243+MAR1!$D$44*K243</f>
        <v/>
      </c>
      <c r="O243" s="12">
        <f>MAR1!$B$5+MAR1!$C$5*COS(2*PI()*B243/365)+MAR1!$D$5*SIN(2*PI()*B243/365)+IF(E243=1,MAR1!$B$11+MAR1!$D$11*L243,MAR1!$C$11+MAR1!$E$11*L243)</f>
        <v/>
      </c>
      <c r="P243" s="12">
        <f>MAR1!$B$6+MAR1!$C$6*COS(2*PI()*B243/365)+MAR1!$D$6*SIN(2*PI()*B243/365)+IF(E243=1,MAR1!$B$12+MAR1!$D$12*M243,MAR1!$C$12+MAR1!$E$12*M243)</f>
        <v/>
      </c>
      <c r="Q243" s="12">
        <f>MAR1!$B$7+MAR1!$C$7*COS(2*PI()*B243/365)+MAR1!$D$7*SIN(2*PI()*B243/365)+IF(E243=1,MAR1!$B$13+MAR1!$D$13*N243,MAR1!$C$13+MAR1!$E$13*N243)</f>
        <v/>
      </c>
      <c r="R243" s="12">
        <f>MAR1!$B$5+MAR1!$C$5*COS(2*PI()*B243/365)+MAR1!$D$5*SIN(2*PI()*B243/365)+INDEX(ChangeFactor!$F$6:$F$17,C243)+IF(G243=1,MAR1!$B$11+INDEX(ChangeFactor!$G$6:$G$17,C243)*MAR1!$D$11*L243,MAR1!$C$11+INDEX(ChangeFactor!$G$6:$G$17,C243)*MAR1!$E$11*L243)</f>
        <v/>
      </c>
    </row>
    <row r="244">
      <c r="A244" s="6">
        <f>Data!U244</f>
        <v/>
      </c>
      <c r="B244" s="6">
        <f>MOD(A244-1,365)+1</f>
        <v/>
      </c>
      <c r="C244" s="6">
        <f>MATCH(B244,Markov!$C$6:$C$17,1)</f>
        <v/>
      </c>
      <c r="D244" s="16">
        <f>Data!V244</f>
        <v/>
      </c>
      <c r="E244" s="6">
        <f>IF(D244&lt;IF(E243=1,INDEX(Markov!$I$6:$I$17,C244),INDEX(Markov!$H$6:$H$17,C244)),1,0)</f>
        <v/>
      </c>
      <c r="F244" s="12">
        <f>IF(E244=1,GAMMA.INV(Data!W244,INDEX(Markov!$Q$6:$Q$17,C244),INDEX(Markov!$R$6:$R$17,C244)),0)</f>
        <v/>
      </c>
      <c r="G244" s="6">
        <f>IF(D244&lt;IF(G243=1,INDEX(ChangeFactor!$O$6:$O$17,C244),INDEX(ChangeFactor!$N$6:$N$17,C244)),1,0)</f>
        <v/>
      </c>
      <c r="H244" s="12">
        <f>IF(G244=1,GAMMA.INV(Data!W244,INDEX(ChangeFactor!$R$6:$R$17,C244),INDEX(ChangeFactor!$S$6:$S$17,C244)),0)</f>
        <v/>
      </c>
      <c r="I244" s="7">
        <f>NORM.S.INV(Data!X244)</f>
        <v/>
      </c>
      <c r="J244" s="7">
        <f>NORM.S.INV(Data!Y244)</f>
        <v/>
      </c>
      <c r="K244" s="7">
        <f>NORM.S.INV(Data!Z244)</f>
        <v/>
      </c>
      <c r="L244" s="7">
        <f>MAR1!$B$32*L243+MAR1!$C$32*M243+MAR1!$D$32*N243+MAR1!$B$42*I244+MAR1!$C$42*J244+MAR1!$D$42*K244</f>
        <v/>
      </c>
      <c r="M244" s="7">
        <f>MAR1!$B$33*L243+MAR1!$C$33*M243+MAR1!$D$33*N243+MAR1!$B$43*I244+MAR1!$C$43*J244+MAR1!$D$43*K244</f>
        <v/>
      </c>
      <c r="N244" s="7">
        <f>MAR1!$B$34*L243+MAR1!$C$34*M243+MAR1!$D$34*N243+MAR1!$B$44*I244+MAR1!$C$44*J244+MAR1!$D$44*K244</f>
        <v/>
      </c>
      <c r="O244" s="12">
        <f>MAR1!$B$5+MAR1!$C$5*COS(2*PI()*B244/365)+MAR1!$D$5*SIN(2*PI()*B244/365)+IF(E244=1,MAR1!$B$11+MAR1!$D$11*L244,MAR1!$C$11+MAR1!$E$11*L244)</f>
        <v/>
      </c>
      <c r="P244" s="12">
        <f>MAR1!$B$6+MAR1!$C$6*COS(2*PI()*B244/365)+MAR1!$D$6*SIN(2*PI()*B244/365)+IF(E244=1,MAR1!$B$12+MAR1!$D$12*M244,MAR1!$C$12+MAR1!$E$12*M244)</f>
        <v/>
      </c>
      <c r="Q244" s="12">
        <f>MAR1!$B$7+MAR1!$C$7*COS(2*PI()*B244/365)+MAR1!$D$7*SIN(2*PI()*B244/365)+IF(E244=1,MAR1!$B$13+MAR1!$D$13*N244,MAR1!$C$13+MAR1!$E$13*N244)</f>
        <v/>
      </c>
      <c r="R244" s="12">
        <f>MAR1!$B$5+MAR1!$C$5*COS(2*PI()*B244/365)+MAR1!$D$5*SIN(2*PI()*B244/365)+INDEX(ChangeFactor!$F$6:$F$17,C244)+IF(G244=1,MAR1!$B$11+INDEX(ChangeFactor!$G$6:$G$17,C244)*MAR1!$D$11*L244,MAR1!$C$11+INDEX(ChangeFactor!$G$6:$G$17,C244)*MAR1!$E$11*L244)</f>
        <v/>
      </c>
    </row>
    <row r="245">
      <c r="A245" s="6">
        <f>Data!U245</f>
        <v/>
      </c>
      <c r="B245" s="6">
        <f>MOD(A245-1,365)+1</f>
        <v/>
      </c>
      <c r="C245" s="6">
        <f>MATCH(B245,Markov!$C$6:$C$17,1)</f>
        <v/>
      </c>
      <c r="D245" s="16">
        <f>Data!V245</f>
        <v/>
      </c>
      <c r="E245" s="6">
        <f>IF(D245&lt;IF(E244=1,INDEX(Markov!$I$6:$I$17,C245),INDEX(Markov!$H$6:$H$17,C245)),1,0)</f>
        <v/>
      </c>
      <c r="F245" s="12">
        <f>IF(E245=1,GAMMA.INV(Data!W245,INDEX(Markov!$Q$6:$Q$17,C245),INDEX(Markov!$R$6:$R$17,C245)),0)</f>
        <v/>
      </c>
      <c r="G245" s="6">
        <f>IF(D245&lt;IF(G244=1,INDEX(ChangeFactor!$O$6:$O$17,C245),INDEX(ChangeFactor!$N$6:$N$17,C245)),1,0)</f>
        <v/>
      </c>
      <c r="H245" s="12">
        <f>IF(G245=1,GAMMA.INV(Data!W245,INDEX(ChangeFactor!$R$6:$R$17,C245),INDEX(ChangeFactor!$S$6:$S$17,C245)),0)</f>
        <v/>
      </c>
      <c r="I245" s="7">
        <f>NORM.S.INV(Data!X245)</f>
        <v/>
      </c>
      <c r="J245" s="7">
        <f>NORM.S.INV(Data!Y245)</f>
        <v/>
      </c>
      <c r="K245" s="7">
        <f>NORM.S.INV(Data!Z245)</f>
        <v/>
      </c>
      <c r="L245" s="7">
        <f>MAR1!$B$32*L244+MAR1!$C$32*M244+MAR1!$D$32*N244+MAR1!$B$42*I245+MAR1!$C$42*J245+MAR1!$D$42*K245</f>
        <v/>
      </c>
      <c r="M245" s="7">
        <f>MAR1!$B$33*L244+MAR1!$C$33*M244+MAR1!$D$33*N244+MAR1!$B$43*I245+MAR1!$C$43*J245+MAR1!$D$43*K245</f>
        <v/>
      </c>
      <c r="N245" s="7">
        <f>MAR1!$B$34*L244+MAR1!$C$34*M244+MAR1!$D$34*N244+MAR1!$B$44*I245+MAR1!$C$44*J245+MAR1!$D$44*K245</f>
        <v/>
      </c>
      <c r="O245" s="12">
        <f>MAR1!$B$5+MAR1!$C$5*COS(2*PI()*B245/365)+MAR1!$D$5*SIN(2*PI()*B245/365)+IF(E245=1,MAR1!$B$11+MAR1!$D$11*L245,MAR1!$C$11+MAR1!$E$11*L245)</f>
        <v/>
      </c>
      <c r="P245" s="12">
        <f>MAR1!$B$6+MAR1!$C$6*COS(2*PI()*B245/365)+MAR1!$D$6*SIN(2*PI()*B245/365)+IF(E245=1,MAR1!$B$12+MAR1!$D$12*M245,MAR1!$C$12+MAR1!$E$12*M245)</f>
        <v/>
      </c>
      <c r="Q245" s="12">
        <f>MAR1!$B$7+MAR1!$C$7*COS(2*PI()*B245/365)+MAR1!$D$7*SIN(2*PI()*B245/365)+IF(E245=1,MAR1!$B$13+MAR1!$D$13*N245,MAR1!$C$13+MAR1!$E$13*N245)</f>
        <v/>
      </c>
      <c r="R245" s="12">
        <f>MAR1!$B$5+MAR1!$C$5*COS(2*PI()*B245/365)+MAR1!$D$5*SIN(2*PI()*B245/365)+INDEX(ChangeFactor!$F$6:$F$17,C245)+IF(G245=1,MAR1!$B$11+INDEX(ChangeFactor!$G$6:$G$17,C245)*MAR1!$D$11*L245,MAR1!$C$11+INDEX(ChangeFactor!$G$6:$G$17,C245)*MAR1!$E$11*L245)</f>
        <v/>
      </c>
    </row>
    <row r="246">
      <c r="A246" s="6">
        <f>Data!U246</f>
        <v/>
      </c>
      <c r="B246" s="6">
        <f>MOD(A246-1,365)+1</f>
        <v/>
      </c>
      <c r="C246" s="6">
        <f>MATCH(B246,Markov!$C$6:$C$17,1)</f>
        <v/>
      </c>
      <c r="D246" s="16">
        <f>Data!V246</f>
        <v/>
      </c>
      <c r="E246" s="6">
        <f>IF(D246&lt;IF(E245=1,INDEX(Markov!$I$6:$I$17,C246),INDEX(Markov!$H$6:$H$17,C246)),1,0)</f>
        <v/>
      </c>
      <c r="F246" s="12">
        <f>IF(E246=1,GAMMA.INV(Data!W246,INDEX(Markov!$Q$6:$Q$17,C246),INDEX(Markov!$R$6:$R$17,C246)),0)</f>
        <v/>
      </c>
      <c r="G246" s="6">
        <f>IF(D246&lt;IF(G245=1,INDEX(ChangeFactor!$O$6:$O$17,C246),INDEX(ChangeFactor!$N$6:$N$17,C246)),1,0)</f>
        <v/>
      </c>
      <c r="H246" s="12">
        <f>IF(G246=1,GAMMA.INV(Data!W246,INDEX(ChangeFactor!$R$6:$R$17,C246),INDEX(ChangeFactor!$S$6:$S$17,C246)),0)</f>
        <v/>
      </c>
      <c r="I246" s="7">
        <f>NORM.S.INV(Data!X246)</f>
        <v/>
      </c>
      <c r="J246" s="7">
        <f>NORM.S.INV(Data!Y246)</f>
        <v/>
      </c>
      <c r="K246" s="7">
        <f>NORM.S.INV(Data!Z246)</f>
        <v/>
      </c>
      <c r="L246" s="7">
        <f>MAR1!$B$32*L245+MAR1!$C$32*M245+MAR1!$D$32*N245+MAR1!$B$42*I246+MAR1!$C$42*J246+MAR1!$D$42*K246</f>
        <v/>
      </c>
      <c r="M246" s="7">
        <f>MAR1!$B$33*L245+MAR1!$C$33*M245+MAR1!$D$33*N245+MAR1!$B$43*I246+MAR1!$C$43*J246+MAR1!$D$43*K246</f>
        <v/>
      </c>
      <c r="N246" s="7">
        <f>MAR1!$B$34*L245+MAR1!$C$34*M245+MAR1!$D$34*N245+MAR1!$B$44*I246+MAR1!$C$44*J246+MAR1!$D$44*K246</f>
        <v/>
      </c>
      <c r="O246" s="12">
        <f>MAR1!$B$5+MAR1!$C$5*COS(2*PI()*B246/365)+MAR1!$D$5*SIN(2*PI()*B246/365)+IF(E246=1,MAR1!$B$11+MAR1!$D$11*L246,MAR1!$C$11+MAR1!$E$11*L246)</f>
        <v/>
      </c>
      <c r="P246" s="12">
        <f>MAR1!$B$6+MAR1!$C$6*COS(2*PI()*B246/365)+MAR1!$D$6*SIN(2*PI()*B246/365)+IF(E246=1,MAR1!$B$12+MAR1!$D$12*M246,MAR1!$C$12+MAR1!$E$12*M246)</f>
        <v/>
      </c>
      <c r="Q246" s="12">
        <f>MAR1!$B$7+MAR1!$C$7*COS(2*PI()*B246/365)+MAR1!$D$7*SIN(2*PI()*B246/365)+IF(E246=1,MAR1!$B$13+MAR1!$D$13*N246,MAR1!$C$13+MAR1!$E$13*N246)</f>
        <v/>
      </c>
      <c r="R246" s="12">
        <f>MAR1!$B$5+MAR1!$C$5*COS(2*PI()*B246/365)+MAR1!$D$5*SIN(2*PI()*B246/365)+INDEX(ChangeFactor!$F$6:$F$17,C246)+IF(G246=1,MAR1!$B$11+INDEX(ChangeFactor!$G$6:$G$17,C246)*MAR1!$D$11*L246,MAR1!$C$11+INDEX(ChangeFactor!$G$6:$G$17,C246)*MAR1!$E$11*L246)</f>
        <v/>
      </c>
    </row>
    <row r="247">
      <c r="A247" s="6">
        <f>Data!U247</f>
        <v/>
      </c>
      <c r="B247" s="6">
        <f>MOD(A247-1,365)+1</f>
        <v/>
      </c>
      <c r="C247" s="6">
        <f>MATCH(B247,Markov!$C$6:$C$17,1)</f>
        <v/>
      </c>
      <c r="D247" s="16">
        <f>Data!V247</f>
        <v/>
      </c>
      <c r="E247" s="6">
        <f>IF(D247&lt;IF(E246=1,INDEX(Markov!$I$6:$I$17,C247),INDEX(Markov!$H$6:$H$17,C247)),1,0)</f>
        <v/>
      </c>
      <c r="F247" s="12">
        <f>IF(E247=1,GAMMA.INV(Data!W247,INDEX(Markov!$Q$6:$Q$17,C247),INDEX(Markov!$R$6:$R$17,C247)),0)</f>
        <v/>
      </c>
      <c r="G247" s="6">
        <f>IF(D247&lt;IF(G246=1,INDEX(ChangeFactor!$O$6:$O$17,C247),INDEX(ChangeFactor!$N$6:$N$17,C247)),1,0)</f>
        <v/>
      </c>
      <c r="H247" s="12">
        <f>IF(G247=1,GAMMA.INV(Data!W247,INDEX(ChangeFactor!$R$6:$R$17,C247),INDEX(ChangeFactor!$S$6:$S$17,C247)),0)</f>
        <v/>
      </c>
      <c r="I247" s="7">
        <f>NORM.S.INV(Data!X247)</f>
        <v/>
      </c>
      <c r="J247" s="7">
        <f>NORM.S.INV(Data!Y247)</f>
        <v/>
      </c>
      <c r="K247" s="7">
        <f>NORM.S.INV(Data!Z247)</f>
        <v/>
      </c>
      <c r="L247" s="7">
        <f>MAR1!$B$32*L246+MAR1!$C$32*M246+MAR1!$D$32*N246+MAR1!$B$42*I247+MAR1!$C$42*J247+MAR1!$D$42*K247</f>
        <v/>
      </c>
      <c r="M247" s="7">
        <f>MAR1!$B$33*L246+MAR1!$C$33*M246+MAR1!$D$33*N246+MAR1!$B$43*I247+MAR1!$C$43*J247+MAR1!$D$43*K247</f>
        <v/>
      </c>
      <c r="N247" s="7">
        <f>MAR1!$B$34*L246+MAR1!$C$34*M246+MAR1!$D$34*N246+MAR1!$B$44*I247+MAR1!$C$44*J247+MAR1!$D$44*K247</f>
        <v/>
      </c>
      <c r="O247" s="12">
        <f>MAR1!$B$5+MAR1!$C$5*COS(2*PI()*B247/365)+MAR1!$D$5*SIN(2*PI()*B247/365)+IF(E247=1,MAR1!$B$11+MAR1!$D$11*L247,MAR1!$C$11+MAR1!$E$11*L247)</f>
        <v/>
      </c>
      <c r="P247" s="12">
        <f>MAR1!$B$6+MAR1!$C$6*COS(2*PI()*B247/365)+MAR1!$D$6*SIN(2*PI()*B247/365)+IF(E247=1,MAR1!$B$12+MAR1!$D$12*M247,MAR1!$C$12+MAR1!$E$12*M247)</f>
        <v/>
      </c>
      <c r="Q247" s="12">
        <f>MAR1!$B$7+MAR1!$C$7*COS(2*PI()*B247/365)+MAR1!$D$7*SIN(2*PI()*B247/365)+IF(E247=1,MAR1!$B$13+MAR1!$D$13*N247,MAR1!$C$13+MAR1!$E$13*N247)</f>
        <v/>
      </c>
      <c r="R247" s="12">
        <f>MAR1!$B$5+MAR1!$C$5*COS(2*PI()*B247/365)+MAR1!$D$5*SIN(2*PI()*B247/365)+INDEX(ChangeFactor!$F$6:$F$17,C247)+IF(G247=1,MAR1!$B$11+INDEX(ChangeFactor!$G$6:$G$17,C247)*MAR1!$D$11*L247,MAR1!$C$11+INDEX(ChangeFactor!$G$6:$G$17,C247)*MAR1!$E$11*L247)</f>
        <v/>
      </c>
    </row>
    <row r="248">
      <c r="A248" s="6">
        <f>Data!U248</f>
        <v/>
      </c>
      <c r="B248" s="6">
        <f>MOD(A248-1,365)+1</f>
        <v/>
      </c>
      <c r="C248" s="6">
        <f>MATCH(B248,Markov!$C$6:$C$17,1)</f>
        <v/>
      </c>
      <c r="D248" s="16">
        <f>Data!V248</f>
        <v/>
      </c>
      <c r="E248" s="6">
        <f>IF(D248&lt;IF(E247=1,INDEX(Markov!$I$6:$I$17,C248),INDEX(Markov!$H$6:$H$17,C248)),1,0)</f>
        <v/>
      </c>
      <c r="F248" s="12">
        <f>IF(E248=1,GAMMA.INV(Data!W248,INDEX(Markov!$Q$6:$Q$17,C248),INDEX(Markov!$R$6:$R$17,C248)),0)</f>
        <v/>
      </c>
      <c r="G248" s="6">
        <f>IF(D248&lt;IF(G247=1,INDEX(ChangeFactor!$O$6:$O$17,C248),INDEX(ChangeFactor!$N$6:$N$17,C248)),1,0)</f>
        <v/>
      </c>
      <c r="H248" s="12">
        <f>IF(G248=1,GAMMA.INV(Data!W248,INDEX(ChangeFactor!$R$6:$R$17,C248),INDEX(ChangeFactor!$S$6:$S$17,C248)),0)</f>
        <v/>
      </c>
      <c r="I248" s="7">
        <f>NORM.S.INV(Data!X248)</f>
        <v/>
      </c>
      <c r="J248" s="7">
        <f>NORM.S.INV(Data!Y248)</f>
        <v/>
      </c>
      <c r="K248" s="7">
        <f>NORM.S.INV(Data!Z248)</f>
        <v/>
      </c>
      <c r="L248" s="7">
        <f>MAR1!$B$32*L247+MAR1!$C$32*M247+MAR1!$D$32*N247+MAR1!$B$42*I248+MAR1!$C$42*J248+MAR1!$D$42*K248</f>
        <v/>
      </c>
      <c r="M248" s="7">
        <f>MAR1!$B$33*L247+MAR1!$C$33*M247+MAR1!$D$33*N247+MAR1!$B$43*I248+MAR1!$C$43*J248+MAR1!$D$43*K248</f>
        <v/>
      </c>
      <c r="N248" s="7">
        <f>MAR1!$B$34*L247+MAR1!$C$34*M247+MAR1!$D$34*N247+MAR1!$B$44*I248+MAR1!$C$44*J248+MAR1!$D$44*K248</f>
        <v/>
      </c>
      <c r="O248" s="12">
        <f>MAR1!$B$5+MAR1!$C$5*COS(2*PI()*B248/365)+MAR1!$D$5*SIN(2*PI()*B248/365)+IF(E248=1,MAR1!$B$11+MAR1!$D$11*L248,MAR1!$C$11+MAR1!$E$11*L248)</f>
        <v/>
      </c>
      <c r="P248" s="12">
        <f>MAR1!$B$6+MAR1!$C$6*COS(2*PI()*B248/365)+MAR1!$D$6*SIN(2*PI()*B248/365)+IF(E248=1,MAR1!$B$12+MAR1!$D$12*M248,MAR1!$C$12+MAR1!$E$12*M248)</f>
        <v/>
      </c>
      <c r="Q248" s="12">
        <f>MAR1!$B$7+MAR1!$C$7*COS(2*PI()*B248/365)+MAR1!$D$7*SIN(2*PI()*B248/365)+IF(E248=1,MAR1!$B$13+MAR1!$D$13*N248,MAR1!$C$13+MAR1!$E$13*N248)</f>
        <v/>
      </c>
      <c r="R248" s="12">
        <f>MAR1!$B$5+MAR1!$C$5*COS(2*PI()*B248/365)+MAR1!$D$5*SIN(2*PI()*B248/365)+INDEX(ChangeFactor!$F$6:$F$17,C248)+IF(G248=1,MAR1!$B$11+INDEX(ChangeFactor!$G$6:$G$17,C248)*MAR1!$D$11*L248,MAR1!$C$11+INDEX(ChangeFactor!$G$6:$G$17,C248)*MAR1!$E$11*L248)</f>
        <v/>
      </c>
    </row>
    <row r="249">
      <c r="A249" s="6">
        <f>Data!U249</f>
        <v/>
      </c>
      <c r="B249" s="6">
        <f>MOD(A249-1,365)+1</f>
        <v/>
      </c>
      <c r="C249" s="6">
        <f>MATCH(B249,Markov!$C$6:$C$17,1)</f>
        <v/>
      </c>
      <c r="D249" s="16">
        <f>Data!V249</f>
        <v/>
      </c>
      <c r="E249" s="6">
        <f>IF(D249&lt;IF(E248=1,INDEX(Markov!$I$6:$I$17,C249),INDEX(Markov!$H$6:$H$17,C249)),1,0)</f>
        <v/>
      </c>
      <c r="F249" s="12">
        <f>IF(E249=1,GAMMA.INV(Data!W249,INDEX(Markov!$Q$6:$Q$17,C249),INDEX(Markov!$R$6:$R$17,C249)),0)</f>
        <v/>
      </c>
      <c r="G249" s="6">
        <f>IF(D249&lt;IF(G248=1,INDEX(ChangeFactor!$O$6:$O$17,C249),INDEX(ChangeFactor!$N$6:$N$17,C249)),1,0)</f>
        <v/>
      </c>
      <c r="H249" s="12">
        <f>IF(G249=1,GAMMA.INV(Data!W249,INDEX(ChangeFactor!$R$6:$R$17,C249),INDEX(ChangeFactor!$S$6:$S$17,C249)),0)</f>
        <v/>
      </c>
      <c r="I249" s="7">
        <f>NORM.S.INV(Data!X249)</f>
        <v/>
      </c>
      <c r="J249" s="7">
        <f>NORM.S.INV(Data!Y249)</f>
        <v/>
      </c>
      <c r="K249" s="7">
        <f>NORM.S.INV(Data!Z249)</f>
        <v/>
      </c>
      <c r="L249" s="7">
        <f>MAR1!$B$32*L248+MAR1!$C$32*M248+MAR1!$D$32*N248+MAR1!$B$42*I249+MAR1!$C$42*J249+MAR1!$D$42*K249</f>
        <v/>
      </c>
      <c r="M249" s="7">
        <f>MAR1!$B$33*L248+MAR1!$C$33*M248+MAR1!$D$33*N248+MAR1!$B$43*I249+MAR1!$C$43*J249+MAR1!$D$43*K249</f>
        <v/>
      </c>
      <c r="N249" s="7">
        <f>MAR1!$B$34*L248+MAR1!$C$34*M248+MAR1!$D$34*N248+MAR1!$B$44*I249+MAR1!$C$44*J249+MAR1!$D$44*K249</f>
        <v/>
      </c>
      <c r="O249" s="12">
        <f>MAR1!$B$5+MAR1!$C$5*COS(2*PI()*B249/365)+MAR1!$D$5*SIN(2*PI()*B249/365)+IF(E249=1,MAR1!$B$11+MAR1!$D$11*L249,MAR1!$C$11+MAR1!$E$11*L249)</f>
        <v/>
      </c>
      <c r="P249" s="12">
        <f>MAR1!$B$6+MAR1!$C$6*COS(2*PI()*B249/365)+MAR1!$D$6*SIN(2*PI()*B249/365)+IF(E249=1,MAR1!$B$12+MAR1!$D$12*M249,MAR1!$C$12+MAR1!$E$12*M249)</f>
        <v/>
      </c>
      <c r="Q249" s="12">
        <f>MAR1!$B$7+MAR1!$C$7*COS(2*PI()*B249/365)+MAR1!$D$7*SIN(2*PI()*B249/365)+IF(E249=1,MAR1!$B$13+MAR1!$D$13*N249,MAR1!$C$13+MAR1!$E$13*N249)</f>
        <v/>
      </c>
      <c r="R249" s="12">
        <f>MAR1!$B$5+MAR1!$C$5*COS(2*PI()*B249/365)+MAR1!$D$5*SIN(2*PI()*B249/365)+INDEX(ChangeFactor!$F$6:$F$17,C249)+IF(G249=1,MAR1!$B$11+INDEX(ChangeFactor!$G$6:$G$17,C249)*MAR1!$D$11*L249,MAR1!$C$11+INDEX(ChangeFactor!$G$6:$G$17,C249)*MAR1!$E$11*L249)</f>
        <v/>
      </c>
    </row>
    <row r="250">
      <c r="A250" s="6">
        <f>Data!U250</f>
        <v/>
      </c>
      <c r="B250" s="6">
        <f>MOD(A250-1,365)+1</f>
        <v/>
      </c>
      <c r="C250" s="6">
        <f>MATCH(B250,Markov!$C$6:$C$17,1)</f>
        <v/>
      </c>
      <c r="D250" s="16">
        <f>Data!V250</f>
        <v/>
      </c>
      <c r="E250" s="6">
        <f>IF(D250&lt;IF(E249=1,INDEX(Markov!$I$6:$I$17,C250),INDEX(Markov!$H$6:$H$17,C250)),1,0)</f>
        <v/>
      </c>
      <c r="F250" s="12">
        <f>IF(E250=1,GAMMA.INV(Data!W250,INDEX(Markov!$Q$6:$Q$17,C250),INDEX(Markov!$R$6:$R$17,C250)),0)</f>
        <v/>
      </c>
      <c r="G250" s="6">
        <f>IF(D250&lt;IF(G249=1,INDEX(ChangeFactor!$O$6:$O$17,C250),INDEX(ChangeFactor!$N$6:$N$17,C250)),1,0)</f>
        <v/>
      </c>
      <c r="H250" s="12">
        <f>IF(G250=1,GAMMA.INV(Data!W250,INDEX(ChangeFactor!$R$6:$R$17,C250),INDEX(ChangeFactor!$S$6:$S$17,C250)),0)</f>
        <v/>
      </c>
      <c r="I250" s="7">
        <f>NORM.S.INV(Data!X250)</f>
        <v/>
      </c>
      <c r="J250" s="7">
        <f>NORM.S.INV(Data!Y250)</f>
        <v/>
      </c>
      <c r="K250" s="7">
        <f>NORM.S.INV(Data!Z250)</f>
        <v/>
      </c>
      <c r="L250" s="7">
        <f>MAR1!$B$32*L249+MAR1!$C$32*M249+MAR1!$D$32*N249+MAR1!$B$42*I250+MAR1!$C$42*J250+MAR1!$D$42*K250</f>
        <v/>
      </c>
      <c r="M250" s="7">
        <f>MAR1!$B$33*L249+MAR1!$C$33*M249+MAR1!$D$33*N249+MAR1!$B$43*I250+MAR1!$C$43*J250+MAR1!$D$43*K250</f>
        <v/>
      </c>
      <c r="N250" s="7">
        <f>MAR1!$B$34*L249+MAR1!$C$34*M249+MAR1!$D$34*N249+MAR1!$B$44*I250+MAR1!$C$44*J250+MAR1!$D$44*K250</f>
        <v/>
      </c>
      <c r="O250" s="12">
        <f>MAR1!$B$5+MAR1!$C$5*COS(2*PI()*B250/365)+MAR1!$D$5*SIN(2*PI()*B250/365)+IF(E250=1,MAR1!$B$11+MAR1!$D$11*L250,MAR1!$C$11+MAR1!$E$11*L250)</f>
        <v/>
      </c>
      <c r="P250" s="12">
        <f>MAR1!$B$6+MAR1!$C$6*COS(2*PI()*B250/365)+MAR1!$D$6*SIN(2*PI()*B250/365)+IF(E250=1,MAR1!$B$12+MAR1!$D$12*M250,MAR1!$C$12+MAR1!$E$12*M250)</f>
        <v/>
      </c>
      <c r="Q250" s="12">
        <f>MAR1!$B$7+MAR1!$C$7*COS(2*PI()*B250/365)+MAR1!$D$7*SIN(2*PI()*B250/365)+IF(E250=1,MAR1!$B$13+MAR1!$D$13*N250,MAR1!$C$13+MAR1!$E$13*N250)</f>
        <v/>
      </c>
      <c r="R250" s="12">
        <f>MAR1!$B$5+MAR1!$C$5*COS(2*PI()*B250/365)+MAR1!$D$5*SIN(2*PI()*B250/365)+INDEX(ChangeFactor!$F$6:$F$17,C250)+IF(G250=1,MAR1!$B$11+INDEX(ChangeFactor!$G$6:$G$17,C250)*MAR1!$D$11*L250,MAR1!$C$11+INDEX(ChangeFactor!$G$6:$G$17,C250)*MAR1!$E$11*L250)</f>
        <v/>
      </c>
    </row>
    <row r="251">
      <c r="A251" s="6">
        <f>Data!U251</f>
        <v/>
      </c>
      <c r="B251" s="6">
        <f>MOD(A251-1,365)+1</f>
        <v/>
      </c>
      <c r="C251" s="6">
        <f>MATCH(B251,Markov!$C$6:$C$17,1)</f>
        <v/>
      </c>
      <c r="D251" s="16">
        <f>Data!V251</f>
        <v/>
      </c>
      <c r="E251" s="6">
        <f>IF(D251&lt;IF(E250=1,INDEX(Markov!$I$6:$I$17,C251),INDEX(Markov!$H$6:$H$17,C251)),1,0)</f>
        <v/>
      </c>
      <c r="F251" s="12">
        <f>IF(E251=1,GAMMA.INV(Data!W251,INDEX(Markov!$Q$6:$Q$17,C251),INDEX(Markov!$R$6:$R$17,C251)),0)</f>
        <v/>
      </c>
      <c r="G251" s="6">
        <f>IF(D251&lt;IF(G250=1,INDEX(ChangeFactor!$O$6:$O$17,C251),INDEX(ChangeFactor!$N$6:$N$17,C251)),1,0)</f>
        <v/>
      </c>
      <c r="H251" s="12">
        <f>IF(G251=1,GAMMA.INV(Data!W251,INDEX(ChangeFactor!$R$6:$R$17,C251),INDEX(ChangeFactor!$S$6:$S$17,C251)),0)</f>
        <v/>
      </c>
      <c r="I251" s="7">
        <f>NORM.S.INV(Data!X251)</f>
        <v/>
      </c>
      <c r="J251" s="7">
        <f>NORM.S.INV(Data!Y251)</f>
        <v/>
      </c>
      <c r="K251" s="7">
        <f>NORM.S.INV(Data!Z251)</f>
        <v/>
      </c>
      <c r="L251" s="7">
        <f>MAR1!$B$32*L250+MAR1!$C$32*M250+MAR1!$D$32*N250+MAR1!$B$42*I251+MAR1!$C$42*J251+MAR1!$D$42*K251</f>
        <v/>
      </c>
      <c r="M251" s="7">
        <f>MAR1!$B$33*L250+MAR1!$C$33*M250+MAR1!$D$33*N250+MAR1!$B$43*I251+MAR1!$C$43*J251+MAR1!$D$43*K251</f>
        <v/>
      </c>
      <c r="N251" s="7">
        <f>MAR1!$B$34*L250+MAR1!$C$34*M250+MAR1!$D$34*N250+MAR1!$B$44*I251+MAR1!$C$44*J251+MAR1!$D$44*K251</f>
        <v/>
      </c>
      <c r="O251" s="12">
        <f>MAR1!$B$5+MAR1!$C$5*COS(2*PI()*B251/365)+MAR1!$D$5*SIN(2*PI()*B251/365)+IF(E251=1,MAR1!$B$11+MAR1!$D$11*L251,MAR1!$C$11+MAR1!$E$11*L251)</f>
        <v/>
      </c>
      <c r="P251" s="12">
        <f>MAR1!$B$6+MAR1!$C$6*COS(2*PI()*B251/365)+MAR1!$D$6*SIN(2*PI()*B251/365)+IF(E251=1,MAR1!$B$12+MAR1!$D$12*M251,MAR1!$C$12+MAR1!$E$12*M251)</f>
        <v/>
      </c>
      <c r="Q251" s="12">
        <f>MAR1!$B$7+MAR1!$C$7*COS(2*PI()*B251/365)+MAR1!$D$7*SIN(2*PI()*B251/365)+IF(E251=1,MAR1!$B$13+MAR1!$D$13*N251,MAR1!$C$13+MAR1!$E$13*N251)</f>
        <v/>
      </c>
      <c r="R251" s="12">
        <f>MAR1!$B$5+MAR1!$C$5*COS(2*PI()*B251/365)+MAR1!$D$5*SIN(2*PI()*B251/365)+INDEX(ChangeFactor!$F$6:$F$17,C251)+IF(G251=1,MAR1!$B$11+INDEX(ChangeFactor!$G$6:$G$17,C251)*MAR1!$D$11*L251,MAR1!$C$11+INDEX(ChangeFactor!$G$6:$G$17,C251)*MAR1!$E$11*L251)</f>
        <v/>
      </c>
    </row>
    <row r="252">
      <c r="A252" s="6">
        <f>Data!U252</f>
        <v/>
      </c>
      <c r="B252" s="6">
        <f>MOD(A252-1,365)+1</f>
        <v/>
      </c>
      <c r="C252" s="6">
        <f>MATCH(B252,Markov!$C$6:$C$17,1)</f>
        <v/>
      </c>
      <c r="D252" s="16">
        <f>Data!V252</f>
        <v/>
      </c>
      <c r="E252" s="6">
        <f>IF(D252&lt;IF(E251=1,INDEX(Markov!$I$6:$I$17,C252),INDEX(Markov!$H$6:$H$17,C252)),1,0)</f>
        <v/>
      </c>
      <c r="F252" s="12">
        <f>IF(E252=1,GAMMA.INV(Data!W252,INDEX(Markov!$Q$6:$Q$17,C252),INDEX(Markov!$R$6:$R$17,C252)),0)</f>
        <v/>
      </c>
      <c r="G252" s="6">
        <f>IF(D252&lt;IF(G251=1,INDEX(ChangeFactor!$O$6:$O$17,C252),INDEX(ChangeFactor!$N$6:$N$17,C252)),1,0)</f>
        <v/>
      </c>
      <c r="H252" s="12">
        <f>IF(G252=1,GAMMA.INV(Data!W252,INDEX(ChangeFactor!$R$6:$R$17,C252),INDEX(ChangeFactor!$S$6:$S$17,C252)),0)</f>
        <v/>
      </c>
      <c r="I252" s="7">
        <f>NORM.S.INV(Data!X252)</f>
        <v/>
      </c>
      <c r="J252" s="7">
        <f>NORM.S.INV(Data!Y252)</f>
        <v/>
      </c>
      <c r="K252" s="7">
        <f>NORM.S.INV(Data!Z252)</f>
        <v/>
      </c>
      <c r="L252" s="7">
        <f>MAR1!$B$32*L251+MAR1!$C$32*M251+MAR1!$D$32*N251+MAR1!$B$42*I252+MAR1!$C$42*J252+MAR1!$D$42*K252</f>
        <v/>
      </c>
      <c r="M252" s="7">
        <f>MAR1!$B$33*L251+MAR1!$C$33*M251+MAR1!$D$33*N251+MAR1!$B$43*I252+MAR1!$C$43*J252+MAR1!$D$43*K252</f>
        <v/>
      </c>
      <c r="N252" s="7">
        <f>MAR1!$B$34*L251+MAR1!$C$34*M251+MAR1!$D$34*N251+MAR1!$B$44*I252+MAR1!$C$44*J252+MAR1!$D$44*K252</f>
        <v/>
      </c>
      <c r="O252" s="12">
        <f>MAR1!$B$5+MAR1!$C$5*COS(2*PI()*B252/365)+MAR1!$D$5*SIN(2*PI()*B252/365)+IF(E252=1,MAR1!$B$11+MAR1!$D$11*L252,MAR1!$C$11+MAR1!$E$11*L252)</f>
        <v/>
      </c>
      <c r="P252" s="12">
        <f>MAR1!$B$6+MAR1!$C$6*COS(2*PI()*B252/365)+MAR1!$D$6*SIN(2*PI()*B252/365)+IF(E252=1,MAR1!$B$12+MAR1!$D$12*M252,MAR1!$C$12+MAR1!$E$12*M252)</f>
        <v/>
      </c>
      <c r="Q252" s="12">
        <f>MAR1!$B$7+MAR1!$C$7*COS(2*PI()*B252/365)+MAR1!$D$7*SIN(2*PI()*B252/365)+IF(E252=1,MAR1!$B$13+MAR1!$D$13*N252,MAR1!$C$13+MAR1!$E$13*N252)</f>
        <v/>
      </c>
      <c r="R252" s="12">
        <f>MAR1!$B$5+MAR1!$C$5*COS(2*PI()*B252/365)+MAR1!$D$5*SIN(2*PI()*B252/365)+INDEX(ChangeFactor!$F$6:$F$17,C252)+IF(G252=1,MAR1!$B$11+INDEX(ChangeFactor!$G$6:$G$17,C252)*MAR1!$D$11*L252,MAR1!$C$11+INDEX(ChangeFactor!$G$6:$G$17,C252)*MAR1!$E$11*L252)</f>
        <v/>
      </c>
    </row>
    <row r="253">
      <c r="A253" s="6">
        <f>Data!U253</f>
        <v/>
      </c>
      <c r="B253" s="6">
        <f>MOD(A253-1,365)+1</f>
        <v/>
      </c>
      <c r="C253" s="6">
        <f>MATCH(B253,Markov!$C$6:$C$17,1)</f>
        <v/>
      </c>
      <c r="D253" s="16">
        <f>Data!V253</f>
        <v/>
      </c>
      <c r="E253" s="6">
        <f>IF(D253&lt;IF(E252=1,INDEX(Markov!$I$6:$I$17,C253),INDEX(Markov!$H$6:$H$17,C253)),1,0)</f>
        <v/>
      </c>
      <c r="F253" s="12">
        <f>IF(E253=1,GAMMA.INV(Data!W253,INDEX(Markov!$Q$6:$Q$17,C253),INDEX(Markov!$R$6:$R$17,C253)),0)</f>
        <v/>
      </c>
      <c r="G253" s="6">
        <f>IF(D253&lt;IF(G252=1,INDEX(ChangeFactor!$O$6:$O$17,C253),INDEX(ChangeFactor!$N$6:$N$17,C253)),1,0)</f>
        <v/>
      </c>
      <c r="H253" s="12">
        <f>IF(G253=1,GAMMA.INV(Data!W253,INDEX(ChangeFactor!$R$6:$R$17,C253),INDEX(ChangeFactor!$S$6:$S$17,C253)),0)</f>
        <v/>
      </c>
      <c r="I253" s="7">
        <f>NORM.S.INV(Data!X253)</f>
        <v/>
      </c>
      <c r="J253" s="7">
        <f>NORM.S.INV(Data!Y253)</f>
        <v/>
      </c>
      <c r="K253" s="7">
        <f>NORM.S.INV(Data!Z253)</f>
        <v/>
      </c>
      <c r="L253" s="7">
        <f>MAR1!$B$32*L252+MAR1!$C$32*M252+MAR1!$D$32*N252+MAR1!$B$42*I253+MAR1!$C$42*J253+MAR1!$D$42*K253</f>
        <v/>
      </c>
      <c r="M253" s="7">
        <f>MAR1!$B$33*L252+MAR1!$C$33*M252+MAR1!$D$33*N252+MAR1!$B$43*I253+MAR1!$C$43*J253+MAR1!$D$43*K253</f>
        <v/>
      </c>
      <c r="N253" s="7">
        <f>MAR1!$B$34*L252+MAR1!$C$34*M252+MAR1!$D$34*N252+MAR1!$B$44*I253+MAR1!$C$44*J253+MAR1!$D$44*K253</f>
        <v/>
      </c>
      <c r="O253" s="12">
        <f>MAR1!$B$5+MAR1!$C$5*COS(2*PI()*B253/365)+MAR1!$D$5*SIN(2*PI()*B253/365)+IF(E253=1,MAR1!$B$11+MAR1!$D$11*L253,MAR1!$C$11+MAR1!$E$11*L253)</f>
        <v/>
      </c>
      <c r="P253" s="12">
        <f>MAR1!$B$6+MAR1!$C$6*COS(2*PI()*B253/365)+MAR1!$D$6*SIN(2*PI()*B253/365)+IF(E253=1,MAR1!$B$12+MAR1!$D$12*M253,MAR1!$C$12+MAR1!$E$12*M253)</f>
        <v/>
      </c>
      <c r="Q253" s="12">
        <f>MAR1!$B$7+MAR1!$C$7*COS(2*PI()*B253/365)+MAR1!$D$7*SIN(2*PI()*B253/365)+IF(E253=1,MAR1!$B$13+MAR1!$D$13*N253,MAR1!$C$13+MAR1!$E$13*N253)</f>
        <v/>
      </c>
      <c r="R253" s="12">
        <f>MAR1!$B$5+MAR1!$C$5*COS(2*PI()*B253/365)+MAR1!$D$5*SIN(2*PI()*B253/365)+INDEX(ChangeFactor!$F$6:$F$17,C253)+IF(G253=1,MAR1!$B$11+INDEX(ChangeFactor!$G$6:$G$17,C253)*MAR1!$D$11*L253,MAR1!$C$11+INDEX(ChangeFactor!$G$6:$G$17,C253)*MAR1!$E$11*L253)</f>
        <v/>
      </c>
    </row>
    <row r="254">
      <c r="A254" s="6">
        <f>Data!U254</f>
        <v/>
      </c>
      <c r="B254" s="6">
        <f>MOD(A254-1,365)+1</f>
        <v/>
      </c>
      <c r="C254" s="6">
        <f>MATCH(B254,Markov!$C$6:$C$17,1)</f>
        <v/>
      </c>
      <c r="D254" s="16">
        <f>Data!V254</f>
        <v/>
      </c>
      <c r="E254" s="6">
        <f>IF(D254&lt;IF(E253=1,INDEX(Markov!$I$6:$I$17,C254),INDEX(Markov!$H$6:$H$17,C254)),1,0)</f>
        <v/>
      </c>
      <c r="F254" s="12">
        <f>IF(E254=1,GAMMA.INV(Data!W254,INDEX(Markov!$Q$6:$Q$17,C254),INDEX(Markov!$R$6:$R$17,C254)),0)</f>
        <v/>
      </c>
      <c r="G254" s="6">
        <f>IF(D254&lt;IF(G253=1,INDEX(ChangeFactor!$O$6:$O$17,C254),INDEX(ChangeFactor!$N$6:$N$17,C254)),1,0)</f>
        <v/>
      </c>
      <c r="H254" s="12">
        <f>IF(G254=1,GAMMA.INV(Data!W254,INDEX(ChangeFactor!$R$6:$R$17,C254),INDEX(ChangeFactor!$S$6:$S$17,C254)),0)</f>
        <v/>
      </c>
      <c r="I254" s="7">
        <f>NORM.S.INV(Data!X254)</f>
        <v/>
      </c>
      <c r="J254" s="7">
        <f>NORM.S.INV(Data!Y254)</f>
        <v/>
      </c>
      <c r="K254" s="7">
        <f>NORM.S.INV(Data!Z254)</f>
        <v/>
      </c>
      <c r="L254" s="7">
        <f>MAR1!$B$32*L253+MAR1!$C$32*M253+MAR1!$D$32*N253+MAR1!$B$42*I254+MAR1!$C$42*J254+MAR1!$D$42*K254</f>
        <v/>
      </c>
      <c r="M254" s="7">
        <f>MAR1!$B$33*L253+MAR1!$C$33*M253+MAR1!$D$33*N253+MAR1!$B$43*I254+MAR1!$C$43*J254+MAR1!$D$43*K254</f>
        <v/>
      </c>
      <c r="N254" s="7">
        <f>MAR1!$B$34*L253+MAR1!$C$34*M253+MAR1!$D$34*N253+MAR1!$B$44*I254+MAR1!$C$44*J254+MAR1!$D$44*K254</f>
        <v/>
      </c>
      <c r="O254" s="12">
        <f>MAR1!$B$5+MAR1!$C$5*COS(2*PI()*B254/365)+MAR1!$D$5*SIN(2*PI()*B254/365)+IF(E254=1,MAR1!$B$11+MAR1!$D$11*L254,MAR1!$C$11+MAR1!$E$11*L254)</f>
        <v/>
      </c>
      <c r="P254" s="12">
        <f>MAR1!$B$6+MAR1!$C$6*COS(2*PI()*B254/365)+MAR1!$D$6*SIN(2*PI()*B254/365)+IF(E254=1,MAR1!$B$12+MAR1!$D$12*M254,MAR1!$C$12+MAR1!$E$12*M254)</f>
        <v/>
      </c>
      <c r="Q254" s="12">
        <f>MAR1!$B$7+MAR1!$C$7*COS(2*PI()*B254/365)+MAR1!$D$7*SIN(2*PI()*B254/365)+IF(E254=1,MAR1!$B$13+MAR1!$D$13*N254,MAR1!$C$13+MAR1!$E$13*N254)</f>
        <v/>
      </c>
      <c r="R254" s="12">
        <f>MAR1!$B$5+MAR1!$C$5*COS(2*PI()*B254/365)+MAR1!$D$5*SIN(2*PI()*B254/365)+INDEX(ChangeFactor!$F$6:$F$17,C254)+IF(G254=1,MAR1!$B$11+INDEX(ChangeFactor!$G$6:$G$17,C254)*MAR1!$D$11*L254,MAR1!$C$11+INDEX(ChangeFactor!$G$6:$G$17,C254)*MAR1!$E$11*L254)</f>
        <v/>
      </c>
    </row>
    <row r="255">
      <c r="A255" s="6">
        <f>Data!U255</f>
        <v/>
      </c>
      <c r="B255" s="6">
        <f>MOD(A255-1,365)+1</f>
        <v/>
      </c>
      <c r="C255" s="6">
        <f>MATCH(B255,Markov!$C$6:$C$17,1)</f>
        <v/>
      </c>
      <c r="D255" s="16">
        <f>Data!V255</f>
        <v/>
      </c>
      <c r="E255" s="6">
        <f>IF(D255&lt;IF(E254=1,INDEX(Markov!$I$6:$I$17,C255),INDEX(Markov!$H$6:$H$17,C255)),1,0)</f>
        <v/>
      </c>
      <c r="F255" s="12">
        <f>IF(E255=1,GAMMA.INV(Data!W255,INDEX(Markov!$Q$6:$Q$17,C255),INDEX(Markov!$R$6:$R$17,C255)),0)</f>
        <v/>
      </c>
      <c r="G255" s="6">
        <f>IF(D255&lt;IF(G254=1,INDEX(ChangeFactor!$O$6:$O$17,C255),INDEX(ChangeFactor!$N$6:$N$17,C255)),1,0)</f>
        <v/>
      </c>
      <c r="H255" s="12">
        <f>IF(G255=1,GAMMA.INV(Data!W255,INDEX(ChangeFactor!$R$6:$R$17,C255),INDEX(ChangeFactor!$S$6:$S$17,C255)),0)</f>
        <v/>
      </c>
      <c r="I255" s="7">
        <f>NORM.S.INV(Data!X255)</f>
        <v/>
      </c>
      <c r="J255" s="7">
        <f>NORM.S.INV(Data!Y255)</f>
        <v/>
      </c>
      <c r="K255" s="7">
        <f>NORM.S.INV(Data!Z255)</f>
        <v/>
      </c>
      <c r="L255" s="7">
        <f>MAR1!$B$32*L254+MAR1!$C$32*M254+MAR1!$D$32*N254+MAR1!$B$42*I255+MAR1!$C$42*J255+MAR1!$D$42*K255</f>
        <v/>
      </c>
      <c r="M255" s="7">
        <f>MAR1!$B$33*L254+MAR1!$C$33*M254+MAR1!$D$33*N254+MAR1!$B$43*I255+MAR1!$C$43*J255+MAR1!$D$43*K255</f>
        <v/>
      </c>
      <c r="N255" s="7">
        <f>MAR1!$B$34*L254+MAR1!$C$34*M254+MAR1!$D$34*N254+MAR1!$B$44*I255+MAR1!$C$44*J255+MAR1!$D$44*K255</f>
        <v/>
      </c>
      <c r="O255" s="12">
        <f>MAR1!$B$5+MAR1!$C$5*COS(2*PI()*B255/365)+MAR1!$D$5*SIN(2*PI()*B255/365)+IF(E255=1,MAR1!$B$11+MAR1!$D$11*L255,MAR1!$C$11+MAR1!$E$11*L255)</f>
        <v/>
      </c>
      <c r="P255" s="12">
        <f>MAR1!$B$6+MAR1!$C$6*COS(2*PI()*B255/365)+MAR1!$D$6*SIN(2*PI()*B255/365)+IF(E255=1,MAR1!$B$12+MAR1!$D$12*M255,MAR1!$C$12+MAR1!$E$12*M255)</f>
        <v/>
      </c>
      <c r="Q255" s="12">
        <f>MAR1!$B$7+MAR1!$C$7*COS(2*PI()*B255/365)+MAR1!$D$7*SIN(2*PI()*B255/365)+IF(E255=1,MAR1!$B$13+MAR1!$D$13*N255,MAR1!$C$13+MAR1!$E$13*N255)</f>
        <v/>
      </c>
      <c r="R255" s="12">
        <f>MAR1!$B$5+MAR1!$C$5*COS(2*PI()*B255/365)+MAR1!$D$5*SIN(2*PI()*B255/365)+INDEX(ChangeFactor!$F$6:$F$17,C255)+IF(G255=1,MAR1!$B$11+INDEX(ChangeFactor!$G$6:$G$17,C255)*MAR1!$D$11*L255,MAR1!$C$11+INDEX(ChangeFactor!$G$6:$G$17,C255)*MAR1!$E$11*L255)</f>
        <v/>
      </c>
    </row>
    <row r="256">
      <c r="A256" s="6">
        <f>Data!U256</f>
        <v/>
      </c>
      <c r="B256" s="6">
        <f>MOD(A256-1,365)+1</f>
        <v/>
      </c>
      <c r="C256" s="6">
        <f>MATCH(B256,Markov!$C$6:$C$17,1)</f>
        <v/>
      </c>
      <c r="D256" s="16">
        <f>Data!V256</f>
        <v/>
      </c>
      <c r="E256" s="6">
        <f>IF(D256&lt;IF(E255=1,INDEX(Markov!$I$6:$I$17,C256),INDEX(Markov!$H$6:$H$17,C256)),1,0)</f>
        <v/>
      </c>
      <c r="F256" s="12">
        <f>IF(E256=1,GAMMA.INV(Data!W256,INDEX(Markov!$Q$6:$Q$17,C256),INDEX(Markov!$R$6:$R$17,C256)),0)</f>
        <v/>
      </c>
      <c r="G256" s="6">
        <f>IF(D256&lt;IF(G255=1,INDEX(ChangeFactor!$O$6:$O$17,C256),INDEX(ChangeFactor!$N$6:$N$17,C256)),1,0)</f>
        <v/>
      </c>
      <c r="H256" s="12">
        <f>IF(G256=1,GAMMA.INV(Data!W256,INDEX(ChangeFactor!$R$6:$R$17,C256),INDEX(ChangeFactor!$S$6:$S$17,C256)),0)</f>
        <v/>
      </c>
      <c r="I256" s="7">
        <f>NORM.S.INV(Data!X256)</f>
        <v/>
      </c>
      <c r="J256" s="7">
        <f>NORM.S.INV(Data!Y256)</f>
        <v/>
      </c>
      <c r="K256" s="7">
        <f>NORM.S.INV(Data!Z256)</f>
        <v/>
      </c>
      <c r="L256" s="7">
        <f>MAR1!$B$32*L255+MAR1!$C$32*M255+MAR1!$D$32*N255+MAR1!$B$42*I256+MAR1!$C$42*J256+MAR1!$D$42*K256</f>
        <v/>
      </c>
      <c r="M256" s="7">
        <f>MAR1!$B$33*L255+MAR1!$C$33*M255+MAR1!$D$33*N255+MAR1!$B$43*I256+MAR1!$C$43*J256+MAR1!$D$43*K256</f>
        <v/>
      </c>
      <c r="N256" s="7">
        <f>MAR1!$B$34*L255+MAR1!$C$34*M255+MAR1!$D$34*N255+MAR1!$B$44*I256+MAR1!$C$44*J256+MAR1!$D$44*K256</f>
        <v/>
      </c>
      <c r="O256" s="12">
        <f>MAR1!$B$5+MAR1!$C$5*COS(2*PI()*B256/365)+MAR1!$D$5*SIN(2*PI()*B256/365)+IF(E256=1,MAR1!$B$11+MAR1!$D$11*L256,MAR1!$C$11+MAR1!$E$11*L256)</f>
        <v/>
      </c>
      <c r="P256" s="12">
        <f>MAR1!$B$6+MAR1!$C$6*COS(2*PI()*B256/365)+MAR1!$D$6*SIN(2*PI()*B256/365)+IF(E256=1,MAR1!$B$12+MAR1!$D$12*M256,MAR1!$C$12+MAR1!$E$12*M256)</f>
        <v/>
      </c>
      <c r="Q256" s="12">
        <f>MAR1!$B$7+MAR1!$C$7*COS(2*PI()*B256/365)+MAR1!$D$7*SIN(2*PI()*B256/365)+IF(E256=1,MAR1!$B$13+MAR1!$D$13*N256,MAR1!$C$13+MAR1!$E$13*N256)</f>
        <v/>
      </c>
      <c r="R256" s="12">
        <f>MAR1!$B$5+MAR1!$C$5*COS(2*PI()*B256/365)+MAR1!$D$5*SIN(2*PI()*B256/365)+INDEX(ChangeFactor!$F$6:$F$17,C256)+IF(G256=1,MAR1!$B$11+INDEX(ChangeFactor!$G$6:$G$17,C256)*MAR1!$D$11*L256,MAR1!$C$11+INDEX(ChangeFactor!$G$6:$G$17,C256)*MAR1!$E$11*L256)</f>
        <v/>
      </c>
    </row>
    <row r="257">
      <c r="A257" s="6">
        <f>Data!U257</f>
        <v/>
      </c>
      <c r="B257" s="6">
        <f>MOD(A257-1,365)+1</f>
        <v/>
      </c>
      <c r="C257" s="6">
        <f>MATCH(B257,Markov!$C$6:$C$17,1)</f>
        <v/>
      </c>
      <c r="D257" s="16">
        <f>Data!V257</f>
        <v/>
      </c>
      <c r="E257" s="6">
        <f>IF(D257&lt;IF(E256=1,INDEX(Markov!$I$6:$I$17,C257),INDEX(Markov!$H$6:$H$17,C257)),1,0)</f>
        <v/>
      </c>
      <c r="F257" s="12">
        <f>IF(E257=1,GAMMA.INV(Data!W257,INDEX(Markov!$Q$6:$Q$17,C257),INDEX(Markov!$R$6:$R$17,C257)),0)</f>
        <v/>
      </c>
      <c r="G257" s="6">
        <f>IF(D257&lt;IF(G256=1,INDEX(ChangeFactor!$O$6:$O$17,C257),INDEX(ChangeFactor!$N$6:$N$17,C257)),1,0)</f>
        <v/>
      </c>
      <c r="H257" s="12">
        <f>IF(G257=1,GAMMA.INV(Data!W257,INDEX(ChangeFactor!$R$6:$R$17,C257),INDEX(ChangeFactor!$S$6:$S$17,C257)),0)</f>
        <v/>
      </c>
      <c r="I257" s="7">
        <f>NORM.S.INV(Data!X257)</f>
        <v/>
      </c>
      <c r="J257" s="7">
        <f>NORM.S.INV(Data!Y257)</f>
        <v/>
      </c>
      <c r="K257" s="7">
        <f>NORM.S.INV(Data!Z257)</f>
        <v/>
      </c>
      <c r="L257" s="7">
        <f>MAR1!$B$32*L256+MAR1!$C$32*M256+MAR1!$D$32*N256+MAR1!$B$42*I257+MAR1!$C$42*J257+MAR1!$D$42*K257</f>
        <v/>
      </c>
      <c r="M257" s="7">
        <f>MAR1!$B$33*L256+MAR1!$C$33*M256+MAR1!$D$33*N256+MAR1!$B$43*I257+MAR1!$C$43*J257+MAR1!$D$43*K257</f>
        <v/>
      </c>
      <c r="N257" s="7">
        <f>MAR1!$B$34*L256+MAR1!$C$34*M256+MAR1!$D$34*N256+MAR1!$B$44*I257+MAR1!$C$44*J257+MAR1!$D$44*K257</f>
        <v/>
      </c>
      <c r="O257" s="12">
        <f>MAR1!$B$5+MAR1!$C$5*COS(2*PI()*B257/365)+MAR1!$D$5*SIN(2*PI()*B257/365)+IF(E257=1,MAR1!$B$11+MAR1!$D$11*L257,MAR1!$C$11+MAR1!$E$11*L257)</f>
        <v/>
      </c>
      <c r="P257" s="12">
        <f>MAR1!$B$6+MAR1!$C$6*COS(2*PI()*B257/365)+MAR1!$D$6*SIN(2*PI()*B257/365)+IF(E257=1,MAR1!$B$12+MAR1!$D$12*M257,MAR1!$C$12+MAR1!$E$12*M257)</f>
        <v/>
      </c>
      <c r="Q257" s="12">
        <f>MAR1!$B$7+MAR1!$C$7*COS(2*PI()*B257/365)+MAR1!$D$7*SIN(2*PI()*B257/365)+IF(E257=1,MAR1!$B$13+MAR1!$D$13*N257,MAR1!$C$13+MAR1!$E$13*N257)</f>
        <v/>
      </c>
      <c r="R257" s="12">
        <f>MAR1!$B$5+MAR1!$C$5*COS(2*PI()*B257/365)+MAR1!$D$5*SIN(2*PI()*B257/365)+INDEX(ChangeFactor!$F$6:$F$17,C257)+IF(G257=1,MAR1!$B$11+INDEX(ChangeFactor!$G$6:$G$17,C257)*MAR1!$D$11*L257,MAR1!$C$11+INDEX(ChangeFactor!$G$6:$G$17,C257)*MAR1!$E$11*L257)</f>
        <v/>
      </c>
    </row>
    <row r="258">
      <c r="A258" s="6">
        <f>Data!U258</f>
        <v/>
      </c>
      <c r="B258" s="6">
        <f>MOD(A258-1,365)+1</f>
        <v/>
      </c>
      <c r="C258" s="6">
        <f>MATCH(B258,Markov!$C$6:$C$17,1)</f>
        <v/>
      </c>
      <c r="D258" s="16">
        <f>Data!V258</f>
        <v/>
      </c>
      <c r="E258" s="6">
        <f>IF(D258&lt;IF(E257=1,INDEX(Markov!$I$6:$I$17,C258),INDEX(Markov!$H$6:$H$17,C258)),1,0)</f>
        <v/>
      </c>
      <c r="F258" s="12">
        <f>IF(E258=1,GAMMA.INV(Data!W258,INDEX(Markov!$Q$6:$Q$17,C258),INDEX(Markov!$R$6:$R$17,C258)),0)</f>
        <v/>
      </c>
      <c r="G258" s="6">
        <f>IF(D258&lt;IF(G257=1,INDEX(ChangeFactor!$O$6:$O$17,C258),INDEX(ChangeFactor!$N$6:$N$17,C258)),1,0)</f>
        <v/>
      </c>
      <c r="H258" s="12">
        <f>IF(G258=1,GAMMA.INV(Data!W258,INDEX(ChangeFactor!$R$6:$R$17,C258),INDEX(ChangeFactor!$S$6:$S$17,C258)),0)</f>
        <v/>
      </c>
      <c r="I258" s="7">
        <f>NORM.S.INV(Data!X258)</f>
        <v/>
      </c>
      <c r="J258" s="7">
        <f>NORM.S.INV(Data!Y258)</f>
        <v/>
      </c>
      <c r="K258" s="7">
        <f>NORM.S.INV(Data!Z258)</f>
        <v/>
      </c>
      <c r="L258" s="7">
        <f>MAR1!$B$32*L257+MAR1!$C$32*M257+MAR1!$D$32*N257+MAR1!$B$42*I258+MAR1!$C$42*J258+MAR1!$D$42*K258</f>
        <v/>
      </c>
      <c r="M258" s="7">
        <f>MAR1!$B$33*L257+MAR1!$C$33*M257+MAR1!$D$33*N257+MAR1!$B$43*I258+MAR1!$C$43*J258+MAR1!$D$43*K258</f>
        <v/>
      </c>
      <c r="N258" s="7">
        <f>MAR1!$B$34*L257+MAR1!$C$34*M257+MAR1!$D$34*N257+MAR1!$B$44*I258+MAR1!$C$44*J258+MAR1!$D$44*K258</f>
        <v/>
      </c>
      <c r="O258" s="12">
        <f>MAR1!$B$5+MAR1!$C$5*COS(2*PI()*B258/365)+MAR1!$D$5*SIN(2*PI()*B258/365)+IF(E258=1,MAR1!$B$11+MAR1!$D$11*L258,MAR1!$C$11+MAR1!$E$11*L258)</f>
        <v/>
      </c>
      <c r="P258" s="12">
        <f>MAR1!$B$6+MAR1!$C$6*COS(2*PI()*B258/365)+MAR1!$D$6*SIN(2*PI()*B258/365)+IF(E258=1,MAR1!$B$12+MAR1!$D$12*M258,MAR1!$C$12+MAR1!$E$12*M258)</f>
        <v/>
      </c>
      <c r="Q258" s="12">
        <f>MAR1!$B$7+MAR1!$C$7*COS(2*PI()*B258/365)+MAR1!$D$7*SIN(2*PI()*B258/365)+IF(E258=1,MAR1!$B$13+MAR1!$D$13*N258,MAR1!$C$13+MAR1!$E$13*N258)</f>
        <v/>
      </c>
      <c r="R258" s="12">
        <f>MAR1!$B$5+MAR1!$C$5*COS(2*PI()*B258/365)+MAR1!$D$5*SIN(2*PI()*B258/365)+INDEX(ChangeFactor!$F$6:$F$17,C258)+IF(G258=1,MAR1!$B$11+INDEX(ChangeFactor!$G$6:$G$17,C258)*MAR1!$D$11*L258,MAR1!$C$11+INDEX(ChangeFactor!$G$6:$G$17,C258)*MAR1!$E$11*L258)</f>
        <v/>
      </c>
    </row>
    <row r="259">
      <c r="A259" s="6">
        <f>Data!U259</f>
        <v/>
      </c>
      <c r="B259" s="6">
        <f>MOD(A259-1,365)+1</f>
        <v/>
      </c>
      <c r="C259" s="6">
        <f>MATCH(B259,Markov!$C$6:$C$17,1)</f>
        <v/>
      </c>
      <c r="D259" s="16">
        <f>Data!V259</f>
        <v/>
      </c>
      <c r="E259" s="6">
        <f>IF(D259&lt;IF(E258=1,INDEX(Markov!$I$6:$I$17,C259),INDEX(Markov!$H$6:$H$17,C259)),1,0)</f>
        <v/>
      </c>
      <c r="F259" s="12">
        <f>IF(E259=1,GAMMA.INV(Data!W259,INDEX(Markov!$Q$6:$Q$17,C259),INDEX(Markov!$R$6:$R$17,C259)),0)</f>
        <v/>
      </c>
      <c r="G259" s="6">
        <f>IF(D259&lt;IF(G258=1,INDEX(ChangeFactor!$O$6:$O$17,C259),INDEX(ChangeFactor!$N$6:$N$17,C259)),1,0)</f>
        <v/>
      </c>
      <c r="H259" s="12">
        <f>IF(G259=1,GAMMA.INV(Data!W259,INDEX(ChangeFactor!$R$6:$R$17,C259),INDEX(ChangeFactor!$S$6:$S$17,C259)),0)</f>
        <v/>
      </c>
      <c r="I259" s="7">
        <f>NORM.S.INV(Data!X259)</f>
        <v/>
      </c>
      <c r="J259" s="7">
        <f>NORM.S.INV(Data!Y259)</f>
        <v/>
      </c>
      <c r="K259" s="7">
        <f>NORM.S.INV(Data!Z259)</f>
        <v/>
      </c>
      <c r="L259" s="7">
        <f>MAR1!$B$32*L258+MAR1!$C$32*M258+MAR1!$D$32*N258+MAR1!$B$42*I259+MAR1!$C$42*J259+MAR1!$D$42*K259</f>
        <v/>
      </c>
      <c r="M259" s="7">
        <f>MAR1!$B$33*L258+MAR1!$C$33*M258+MAR1!$D$33*N258+MAR1!$B$43*I259+MAR1!$C$43*J259+MAR1!$D$43*K259</f>
        <v/>
      </c>
      <c r="N259" s="7">
        <f>MAR1!$B$34*L258+MAR1!$C$34*M258+MAR1!$D$34*N258+MAR1!$B$44*I259+MAR1!$C$44*J259+MAR1!$D$44*K259</f>
        <v/>
      </c>
      <c r="O259" s="12">
        <f>MAR1!$B$5+MAR1!$C$5*COS(2*PI()*B259/365)+MAR1!$D$5*SIN(2*PI()*B259/365)+IF(E259=1,MAR1!$B$11+MAR1!$D$11*L259,MAR1!$C$11+MAR1!$E$11*L259)</f>
        <v/>
      </c>
      <c r="P259" s="12">
        <f>MAR1!$B$6+MAR1!$C$6*COS(2*PI()*B259/365)+MAR1!$D$6*SIN(2*PI()*B259/365)+IF(E259=1,MAR1!$B$12+MAR1!$D$12*M259,MAR1!$C$12+MAR1!$E$12*M259)</f>
        <v/>
      </c>
      <c r="Q259" s="12">
        <f>MAR1!$B$7+MAR1!$C$7*COS(2*PI()*B259/365)+MAR1!$D$7*SIN(2*PI()*B259/365)+IF(E259=1,MAR1!$B$13+MAR1!$D$13*N259,MAR1!$C$13+MAR1!$E$13*N259)</f>
        <v/>
      </c>
      <c r="R259" s="12">
        <f>MAR1!$B$5+MAR1!$C$5*COS(2*PI()*B259/365)+MAR1!$D$5*SIN(2*PI()*B259/365)+INDEX(ChangeFactor!$F$6:$F$17,C259)+IF(G259=1,MAR1!$B$11+INDEX(ChangeFactor!$G$6:$G$17,C259)*MAR1!$D$11*L259,MAR1!$C$11+INDEX(ChangeFactor!$G$6:$G$17,C259)*MAR1!$E$11*L259)</f>
        <v/>
      </c>
    </row>
    <row r="260">
      <c r="A260" s="6">
        <f>Data!U260</f>
        <v/>
      </c>
      <c r="B260" s="6">
        <f>MOD(A260-1,365)+1</f>
        <v/>
      </c>
      <c r="C260" s="6">
        <f>MATCH(B260,Markov!$C$6:$C$17,1)</f>
        <v/>
      </c>
      <c r="D260" s="16">
        <f>Data!V260</f>
        <v/>
      </c>
      <c r="E260" s="6">
        <f>IF(D260&lt;IF(E259=1,INDEX(Markov!$I$6:$I$17,C260),INDEX(Markov!$H$6:$H$17,C260)),1,0)</f>
        <v/>
      </c>
      <c r="F260" s="12">
        <f>IF(E260=1,GAMMA.INV(Data!W260,INDEX(Markov!$Q$6:$Q$17,C260),INDEX(Markov!$R$6:$R$17,C260)),0)</f>
        <v/>
      </c>
      <c r="G260" s="6">
        <f>IF(D260&lt;IF(G259=1,INDEX(ChangeFactor!$O$6:$O$17,C260),INDEX(ChangeFactor!$N$6:$N$17,C260)),1,0)</f>
        <v/>
      </c>
      <c r="H260" s="12">
        <f>IF(G260=1,GAMMA.INV(Data!W260,INDEX(ChangeFactor!$R$6:$R$17,C260),INDEX(ChangeFactor!$S$6:$S$17,C260)),0)</f>
        <v/>
      </c>
      <c r="I260" s="7">
        <f>NORM.S.INV(Data!X260)</f>
        <v/>
      </c>
      <c r="J260" s="7">
        <f>NORM.S.INV(Data!Y260)</f>
        <v/>
      </c>
      <c r="K260" s="7">
        <f>NORM.S.INV(Data!Z260)</f>
        <v/>
      </c>
      <c r="L260" s="7">
        <f>MAR1!$B$32*L259+MAR1!$C$32*M259+MAR1!$D$32*N259+MAR1!$B$42*I260+MAR1!$C$42*J260+MAR1!$D$42*K260</f>
        <v/>
      </c>
      <c r="M260" s="7">
        <f>MAR1!$B$33*L259+MAR1!$C$33*M259+MAR1!$D$33*N259+MAR1!$B$43*I260+MAR1!$C$43*J260+MAR1!$D$43*K260</f>
        <v/>
      </c>
      <c r="N260" s="7">
        <f>MAR1!$B$34*L259+MAR1!$C$34*M259+MAR1!$D$34*N259+MAR1!$B$44*I260+MAR1!$C$44*J260+MAR1!$D$44*K260</f>
        <v/>
      </c>
      <c r="O260" s="12">
        <f>MAR1!$B$5+MAR1!$C$5*COS(2*PI()*B260/365)+MAR1!$D$5*SIN(2*PI()*B260/365)+IF(E260=1,MAR1!$B$11+MAR1!$D$11*L260,MAR1!$C$11+MAR1!$E$11*L260)</f>
        <v/>
      </c>
      <c r="P260" s="12">
        <f>MAR1!$B$6+MAR1!$C$6*COS(2*PI()*B260/365)+MAR1!$D$6*SIN(2*PI()*B260/365)+IF(E260=1,MAR1!$B$12+MAR1!$D$12*M260,MAR1!$C$12+MAR1!$E$12*M260)</f>
        <v/>
      </c>
      <c r="Q260" s="12">
        <f>MAR1!$B$7+MAR1!$C$7*COS(2*PI()*B260/365)+MAR1!$D$7*SIN(2*PI()*B260/365)+IF(E260=1,MAR1!$B$13+MAR1!$D$13*N260,MAR1!$C$13+MAR1!$E$13*N260)</f>
        <v/>
      </c>
      <c r="R260" s="12">
        <f>MAR1!$B$5+MAR1!$C$5*COS(2*PI()*B260/365)+MAR1!$D$5*SIN(2*PI()*B260/365)+INDEX(ChangeFactor!$F$6:$F$17,C260)+IF(G260=1,MAR1!$B$11+INDEX(ChangeFactor!$G$6:$G$17,C260)*MAR1!$D$11*L260,MAR1!$C$11+INDEX(ChangeFactor!$G$6:$G$17,C260)*MAR1!$E$11*L260)</f>
        <v/>
      </c>
    </row>
    <row r="261">
      <c r="A261" s="6">
        <f>Data!U261</f>
        <v/>
      </c>
      <c r="B261" s="6">
        <f>MOD(A261-1,365)+1</f>
        <v/>
      </c>
      <c r="C261" s="6">
        <f>MATCH(B261,Markov!$C$6:$C$17,1)</f>
        <v/>
      </c>
      <c r="D261" s="16">
        <f>Data!V261</f>
        <v/>
      </c>
      <c r="E261" s="6">
        <f>IF(D261&lt;IF(E260=1,INDEX(Markov!$I$6:$I$17,C261),INDEX(Markov!$H$6:$H$17,C261)),1,0)</f>
        <v/>
      </c>
      <c r="F261" s="12">
        <f>IF(E261=1,GAMMA.INV(Data!W261,INDEX(Markov!$Q$6:$Q$17,C261),INDEX(Markov!$R$6:$R$17,C261)),0)</f>
        <v/>
      </c>
      <c r="G261" s="6">
        <f>IF(D261&lt;IF(G260=1,INDEX(ChangeFactor!$O$6:$O$17,C261),INDEX(ChangeFactor!$N$6:$N$17,C261)),1,0)</f>
        <v/>
      </c>
      <c r="H261" s="12">
        <f>IF(G261=1,GAMMA.INV(Data!W261,INDEX(ChangeFactor!$R$6:$R$17,C261),INDEX(ChangeFactor!$S$6:$S$17,C261)),0)</f>
        <v/>
      </c>
      <c r="I261" s="7">
        <f>NORM.S.INV(Data!X261)</f>
        <v/>
      </c>
      <c r="J261" s="7">
        <f>NORM.S.INV(Data!Y261)</f>
        <v/>
      </c>
      <c r="K261" s="7">
        <f>NORM.S.INV(Data!Z261)</f>
        <v/>
      </c>
      <c r="L261" s="7">
        <f>MAR1!$B$32*L260+MAR1!$C$32*M260+MAR1!$D$32*N260+MAR1!$B$42*I261+MAR1!$C$42*J261+MAR1!$D$42*K261</f>
        <v/>
      </c>
      <c r="M261" s="7">
        <f>MAR1!$B$33*L260+MAR1!$C$33*M260+MAR1!$D$33*N260+MAR1!$B$43*I261+MAR1!$C$43*J261+MAR1!$D$43*K261</f>
        <v/>
      </c>
      <c r="N261" s="7">
        <f>MAR1!$B$34*L260+MAR1!$C$34*M260+MAR1!$D$34*N260+MAR1!$B$44*I261+MAR1!$C$44*J261+MAR1!$D$44*K261</f>
        <v/>
      </c>
      <c r="O261" s="12">
        <f>MAR1!$B$5+MAR1!$C$5*COS(2*PI()*B261/365)+MAR1!$D$5*SIN(2*PI()*B261/365)+IF(E261=1,MAR1!$B$11+MAR1!$D$11*L261,MAR1!$C$11+MAR1!$E$11*L261)</f>
        <v/>
      </c>
      <c r="P261" s="12">
        <f>MAR1!$B$6+MAR1!$C$6*COS(2*PI()*B261/365)+MAR1!$D$6*SIN(2*PI()*B261/365)+IF(E261=1,MAR1!$B$12+MAR1!$D$12*M261,MAR1!$C$12+MAR1!$E$12*M261)</f>
        <v/>
      </c>
      <c r="Q261" s="12">
        <f>MAR1!$B$7+MAR1!$C$7*COS(2*PI()*B261/365)+MAR1!$D$7*SIN(2*PI()*B261/365)+IF(E261=1,MAR1!$B$13+MAR1!$D$13*N261,MAR1!$C$13+MAR1!$E$13*N261)</f>
        <v/>
      </c>
      <c r="R261" s="12">
        <f>MAR1!$B$5+MAR1!$C$5*COS(2*PI()*B261/365)+MAR1!$D$5*SIN(2*PI()*B261/365)+INDEX(ChangeFactor!$F$6:$F$17,C261)+IF(G261=1,MAR1!$B$11+INDEX(ChangeFactor!$G$6:$G$17,C261)*MAR1!$D$11*L261,MAR1!$C$11+INDEX(ChangeFactor!$G$6:$G$17,C261)*MAR1!$E$11*L261)</f>
        <v/>
      </c>
    </row>
    <row r="262">
      <c r="A262" s="6">
        <f>Data!U262</f>
        <v/>
      </c>
      <c r="B262" s="6">
        <f>MOD(A262-1,365)+1</f>
        <v/>
      </c>
      <c r="C262" s="6">
        <f>MATCH(B262,Markov!$C$6:$C$17,1)</f>
        <v/>
      </c>
      <c r="D262" s="16">
        <f>Data!V262</f>
        <v/>
      </c>
      <c r="E262" s="6">
        <f>IF(D262&lt;IF(E261=1,INDEX(Markov!$I$6:$I$17,C262),INDEX(Markov!$H$6:$H$17,C262)),1,0)</f>
        <v/>
      </c>
      <c r="F262" s="12">
        <f>IF(E262=1,GAMMA.INV(Data!W262,INDEX(Markov!$Q$6:$Q$17,C262),INDEX(Markov!$R$6:$R$17,C262)),0)</f>
        <v/>
      </c>
      <c r="G262" s="6">
        <f>IF(D262&lt;IF(G261=1,INDEX(ChangeFactor!$O$6:$O$17,C262),INDEX(ChangeFactor!$N$6:$N$17,C262)),1,0)</f>
        <v/>
      </c>
      <c r="H262" s="12">
        <f>IF(G262=1,GAMMA.INV(Data!W262,INDEX(ChangeFactor!$R$6:$R$17,C262),INDEX(ChangeFactor!$S$6:$S$17,C262)),0)</f>
        <v/>
      </c>
      <c r="I262" s="7">
        <f>NORM.S.INV(Data!X262)</f>
        <v/>
      </c>
      <c r="J262" s="7">
        <f>NORM.S.INV(Data!Y262)</f>
        <v/>
      </c>
      <c r="K262" s="7">
        <f>NORM.S.INV(Data!Z262)</f>
        <v/>
      </c>
      <c r="L262" s="7">
        <f>MAR1!$B$32*L261+MAR1!$C$32*M261+MAR1!$D$32*N261+MAR1!$B$42*I262+MAR1!$C$42*J262+MAR1!$D$42*K262</f>
        <v/>
      </c>
      <c r="M262" s="7">
        <f>MAR1!$B$33*L261+MAR1!$C$33*M261+MAR1!$D$33*N261+MAR1!$B$43*I262+MAR1!$C$43*J262+MAR1!$D$43*K262</f>
        <v/>
      </c>
      <c r="N262" s="7">
        <f>MAR1!$B$34*L261+MAR1!$C$34*M261+MAR1!$D$34*N261+MAR1!$B$44*I262+MAR1!$C$44*J262+MAR1!$D$44*K262</f>
        <v/>
      </c>
      <c r="O262" s="12">
        <f>MAR1!$B$5+MAR1!$C$5*COS(2*PI()*B262/365)+MAR1!$D$5*SIN(2*PI()*B262/365)+IF(E262=1,MAR1!$B$11+MAR1!$D$11*L262,MAR1!$C$11+MAR1!$E$11*L262)</f>
        <v/>
      </c>
      <c r="P262" s="12">
        <f>MAR1!$B$6+MAR1!$C$6*COS(2*PI()*B262/365)+MAR1!$D$6*SIN(2*PI()*B262/365)+IF(E262=1,MAR1!$B$12+MAR1!$D$12*M262,MAR1!$C$12+MAR1!$E$12*M262)</f>
        <v/>
      </c>
      <c r="Q262" s="12">
        <f>MAR1!$B$7+MAR1!$C$7*COS(2*PI()*B262/365)+MAR1!$D$7*SIN(2*PI()*B262/365)+IF(E262=1,MAR1!$B$13+MAR1!$D$13*N262,MAR1!$C$13+MAR1!$E$13*N262)</f>
        <v/>
      </c>
      <c r="R262" s="12">
        <f>MAR1!$B$5+MAR1!$C$5*COS(2*PI()*B262/365)+MAR1!$D$5*SIN(2*PI()*B262/365)+INDEX(ChangeFactor!$F$6:$F$17,C262)+IF(G262=1,MAR1!$B$11+INDEX(ChangeFactor!$G$6:$G$17,C262)*MAR1!$D$11*L262,MAR1!$C$11+INDEX(ChangeFactor!$G$6:$G$17,C262)*MAR1!$E$11*L262)</f>
        <v/>
      </c>
    </row>
    <row r="263">
      <c r="A263" s="6">
        <f>Data!U263</f>
        <v/>
      </c>
      <c r="B263" s="6">
        <f>MOD(A263-1,365)+1</f>
        <v/>
      </c>
      <c r="C263" s="6">
        <f>MATCH(B263,Markov!$C$6:$C$17,1)</f>
        <v/>
      </c>
      <c r="D263" s="16">
        <f>Data!V263</f>
        <v/>
      </c>
      <c r="E263" s="6">
        <f>IF(D263&lt;IF(E262=1,INDEX(Markov!$I$6:$I$17,C263),INDEX(Markov!$H$6:$H$17,C263)),1,0)</f>
        <v/>
      </c>
      <c r="F263" s="12">
        <f>IF(E263=1,GAMMA.INV(Data!W263,INDEX(Markov!$Q$6:$Q$17,C263),INDEX(Markov!$R$6:$R$17,C263)),0)</f>
        <v/>
      </c>
      <c r="G263" s="6">
        <f>IF(D263&lt;IF(G262=1,INDEX(ChangeFactor!$O$6:$O$17,C263),INDEX(ChangeFactor!$N$6:$N$17,C263)),1,0)</f>
        <v/>
      </c>
      <c r="H263" s="12">
        <f>IF(G263=1,GAMMA.INV(Data!W263,INDEX(ChangeFactor!$R$6:$R$17,C263),INDEX(ChangeFactor!$S$6:$S$17,C263)),0)</f>
        <v/>
      </c>
      <c r="I263" s="7">
        <f>NORM.S.INV(Data!X263)</f>
        <v/>
      </c>
      <c r="J263" s="7">
        <f>NORM.S.INV(Data!Y263)</f>
        <v/>
      </c>
      <c r="K263" s="7">
        <f>NORM.S.INV(Data!Z263)</f>
        <v/>
      </c>
      <c r="L263" s="7">
        <f>MAR1!$B$32*L262+MAR1!$C$32*M262+MAR1!$D$32*N262+MAR1!$B$42*I263+MAR1!$C$42*J263+MAR1!$D$42*K263</f>
        <v/>
      </c>
      <c r="M263" s="7">
        <f>MAR1!$B$33*L262+MAR1!$C$33*M262+MAR1!$D$33*N262+MAR1!$B$43*I263+MAR1!$C$43*J263+MAR1!$D$43*K263</f>
        <v/>
      </c>
      <c r="N263" s="7">
        <f>MAR1!$B$34*L262+MAR1!$C$34*M262+MAR1!$D$34*N262+MAR1!$B$44*I263+MAR1!$C$44*J263+MAR1!$D$44*K263</f>
        <v/>
      </c>
      <c r="O263" s="12">
        <f>MAR1!$B$5+MAR1!$C$5*COS(2*PI()*B263/365)+MAR1!$D$5*SIN(2*PI()*B263/365)+IF(E263=1,MAR1!$B$11+MAR1!$D$11*L263,MAR1!$C$11+MAR1!$E$11*L263)</f>
        <v/>
      </c>
      <c r="P263" s="12">
        <f>MAR1!$B$6+MAR1!$C$6*COS(2*PI()*B263/365)+MAR1!$D$6*SIN(2*PI()*B263/365)+IF(E263=1,MAR1!$B$12+MAR1!$D$12*M263,MAR1!$C$12+MAR1!$E$12*M263)</f>
        <v/>
      </c>
      <c r="Q263" s="12">
        <f>MAR1!$B$7+MAR1!$C$7*COS(2*PI()*B263/365)+MAR1!$D$7*SIN(2*PI()*B263/365)+IF(E263=1,MAR1!$B$13+MAR1!$D$13*N263,MAR1!$C$13+MAR1!$E$13*N263)</f>
        <v/>
      </c>
      <c r="R263" s="12">
        <f>MAR1!$B$5+MAR1!$C$5*COS(2*PI()*B263/365)+MAR1!$D$5*SIN(2*PI()*B263/365)+INDEX(ChangeFactor!$F$6:$F$17,C263)+IF(G263=1,MAR1!$B$11+INDEX(ChangeFactor!$G$6:$G$17,C263)*MAR1!$D$11*L263,MAR1!$C$11+INDEX(ChangeFactor!$G$6:$G$17,C263)*MAR1!$E$11*L263)</f>
        <v/>
      </c>
    </row>
    <row r="264">
      <c r="A264" s="6">
        <f>Data!U264</f>
        <v/>
      </c>
      <c r="B264" s="6">
        <f>MOD(A264-1,365)+1</f>
        <v/>
      </c>
      <c r="C264" s="6">
        <f>MATCH(B264,Markov!$C$6:$C$17,1)</f>
        <v/>
      </c>
      <c r="D264" s="16">
        <f>Data!V264</f>
        <v/>
      </c>
      <c r="E264" s="6">
        <f>IF(D264&lt;IF(E263=1,INDEX(Markov!$I$6:$I$17,C264),INDEX(Markov!$H$6:$H$17,C264)),1,0)</f>
        <v/>
      </c>
      <c r="F264" s="12">
        <f>IF(E264=1,GAMMA.INV(Data!W264,INDEX(Markov!$Q$6:$Q$17,C264),INDEX(Markov!$R$6:$R$17,C264)),0)</f>
        <v/>
      </c>
      <c r="G264" s="6">
        <f>IF(D264&lt;IF(G263=1,INDEX(ChangeFactor!$O$6:$O$17,C264),INDEX(ChangeFactor!$N$6:$N$17,C264)),1,0)</f>
        <v/>
      </c>
      <c r="H264" s="12">
        <f>IF(G264=1,GAMMA.INV(Data!W264,INDEX(ChangeFactor!$R$6:$R$17,C264),INDEX(ChangeFactor!$S$6:$S$17,C264)),0)</f>
        <v/>
      </c>
      <c r="I264" s="7">
        <f>NORM.S.INV(Data!X264)</f>
        <v/>
      </c>
      <c r="J264" s="7">
        <f>NORM.S.INV(Data!Y264)</f>
        <v/>
      </c>
      <c r="K264" s="7">
        <f>NORM.S.INV(Data!Z264)</f>
        <v/>
      </c>
      <c r="L264" s="7">
        <f>MAR1!$B$32*L263+MAR1!$C$32*M263+MAR1!$D$32*N263+MAR1!$B$42*I264+MAR1!$C$42*J264+MAR1!$D$42*K264</f>
        <v/>
      </c>
      <c r="M264" s="7">
        <f>MAR1!$B$33*L263+MAR1!$C$33*M263+MAR1!$D$33*N263+MAR1!$B$43*I264+MAR1!$C$43*J264+MAR1!$D$43*K264</f>
        <v/>
      </c>
      <c r="N264" s="7">
        <f>MAR1!$B$34*L263+MAR1!$C$34*M263+MAR1!$D$34*N263+MAR1!$B$44*I264+MAR1!$C$44*J264+MAR1!$D$44*K264</f>
        <v/>
      </c>
      <c r="O264" s="12">
        <f>MAR1!$B$5+MAR1!$C$5*COS(2*PI()*B264/365)+MAR1!$D$5*SIN(2*PI()*B264/365)+IF(E264=1,MAR1!$B$11+MAR1!$D$11*L264,MAR1!$C$11+MAR1!$E$11*L264)</f>
        <v/>
      </c>
      <c r="P264" s="12">
        <f>MAR1!$B$6+MAR1!$C$6*COS(2*PI()*B264/365)+MAR1!$D$6*SIN(2*PI()*B264/365)+IF(E264=1,MAR1!$B$12+MAR1!$D$12*M264,MAR1!$C$12+MAR1!$E$12*M264)</f>
        <v/>
      </c>
      <c r="Q264" s="12">
        <f>MAR1!$B$7+MAR1!$C$7*COS(2*PI()*B264/365)+MAR1!$D$7*SIN(2*PI()*B264/365)+IF(E264=1,MAR1!$B$13+MAR1!$D$13*N264,MAR1!$C$13+MAR1!$E$13*N264)</f>
        <v/>
      </c>
      <c r="R264" s="12">
        <f>MAR1!$B$5+MAR1!$C$5*COS(2*PI()*B264/365)+MAR1!$D$5*SIN(2*PI()*B264/365)+INDEX(ChangeFactor!$F$6:$F$17,C264)+IF(G264=1,MAR1!$B$11+INDEX(ChangeFactor!$G$6:$G$17,C264)*MAR1!$D$11*L264,MAR1!$C$11+INDEX(ChangeFactor!$G$6:$G$17,C264)*MAR1!$E$11*L264)</f>
        <v/>
      </c>
    </row>
    <row r="265">
      <c r="A265" s="6">
        <f>Data!U265</f>
        <v/>
      </c>
      <c r="B265" s="6">
        <f>MOD(A265-1,365)+1</f>
        <v/>
      </c>
      <c r="C265" s="6">
        <f>MATCH(B265,Markov!$C$6:$C$17,1)</f>
        <v/>
      </c>
      <c r="D265" s="16">
        <f>Data!V265</f>
        <v/>
      </c>
      <c r="E265" s="6">
        <f>IF(D265&lt;IF(E264=1,INDEX(Markov!$I$6:$I$17,C265),INDEX(Markov!$H$6:$H$17,C265)),1,0)</f>
        <v/>
      </c>
      <c r="F265" s="12">
        <f>IF(E265=1,GAMMA.INV(Data!W265,INDEX(Markov!$Q$6:$Q$17,C265),INDEX(Markov!$R$6:$R$17,C265)),0)</f>
        <v/>
      </c>
      <c r="G265" s="6">
        <f>IF(D265&lt;IF(G264=1,INDEX(ChangeFactor!$O$6:$O$17,C265),INDEX(ChangeFactor!$N$6:$N$17,C265)),1,0)</f>
        <v/>
      </c>
      <c r="H265" s="12">
        <f>IF(G265=1,GAMMA.INV(Data!W265,INDEX(ChangeFactor!$R$6:$R$17,C265),INDEX(ChangeFactor!$S$6:$S$17,C265)),0)</f>
        <v/>
      </c>
      <c r="I265" s="7">
        <f>NORM.S.INV(Data!X265)</f>
        <v/>
      </c>
      <c r="J265" s="7">
        <f>NORM.S.INV(Data!Y265)</f>
        <v/>
      </c>
      <c r="K265" s="7">
        <f>NORM.S.INV(Data!Z265)</f>
        <v/>
      </c>
      <c r="L265" s="7">
        <f>MAR1!$B$32*L264+MAR1!$C$32*M264+MAR1!$D$32*N264+MAR1!$B$42*I265+MAR1!$C$42*J265+MAR1!$D$42*K265</f>
        <v/>
      </c>
      <c r="M265" s="7">
        <f>MAR1!$B$33*L264+MAR1!$C$33*M264+MAR1!$D$33*N264+MAR1!$B$43*I265+MAR1!$C$43*J265+MAR1!$D$43*K265</f>
        <v/>
      </c>
      <c r="N265" s="7">
        <f>MAR1!$B$34*L264+MAR1!$C$34*M264+MAR1!$D$34*N264+MAR1!$B$44*I265+MAR1!$C$44*J265+MAR1!$D$44*K265</f>
        <v/>
      </c>
      <c r="O265" s="12">
        <f>MAR1!$B$5+MAR1!$C$5*COS(2*PI()*B265/365)+MAR1!$D$5*SIN(2*PI()*B265/365)+IF(E265=1,MAR1!$B$11+MAR1!$D$11*L265,MAR1!$C$11+MAR1!$E$11*L265)</f>
        <v/>
      </c>
      <c r="P265" s="12">
        <f>MAR1!$B$6+MAR1!$C$6*COS(2*PI()*B265/365)+MAR1!$D$6*SIN(2*PI()*B265/365)+IF(E265=1,MAR1!$B$12+MAR1!$D$12*M265,MAR1!$C$12+MAR1!$E$12*M265)</f>
        <v/>
      </c>
      <c r="Q265" s="12">
        <f>MAR1!$B$7+MAR1!$C$7*COS(2*PI()*B265/365)+MAR1!$D$7*SIN(2*PI()*B265/365)+IF(E265=1,MAR1!$B$13+MAR1!$D$13*N265,MAR1!$C$13+MAR1!$E$13*N265)</f>
        <v/>
      </c>
      <c r="R265" s="12">
        <f>MAR1!$B$5+MAR1!$C$5*COS(2*PI()*B265/365)+MAR1!$D$5*SIN(2*PI()*B265/365)+INDEX(ChangeFactor!$F$6:$F$17,C265)+IF(G265=1,MAR1!$B$11+INDEX(ChangeFactor!$G$6:$G$17,C265)*MAR1!$D$11*L265,MAR1!$C$11+INDEX(ChangeFactor!$G$6:$G$17,C265)*MAR1!$E$11*L265)</f>
        <v/>
      </c>
    </row>
    <row r="266">
      <c r="A266" s="6">
        <f>Data!U266</f>
        <v/>
      </c>
      <c r="B266" s="6">
        <f>MOD(A266-1,365)+1</f>
        <v/>
      </c>
      <c r="C266" s="6">
        <f>MATCH(B266,Markov!$C$6:$C$17,1)</f>
        <v/>
      </c>
      <c r="D266" s="16">
        <f>Data!V266</f>
        <v/>
      </c>
      <c r="E266" s="6">
        <f>IF(D266&lt;IF(E265=1,INDEX(Markov!$I$6:$I$17,C266),INDEX(Markov!$H$6:$H$17,C266)),1,0)</f>
        <v/>
      </c>
      <c r="F266" s="12">
        <f>IF(E266=1,GAMMA.INV(Data!W266,INDEX(Markov!$Q$6:$Q$17,C266),INDEX(Markov!$R$6:$R$17,C266)),0)</f>
        <v/>
      </c>
      <c r="G266" s="6">
        <f>IF(D266&lt;IF(G265=1,INDEX(ChangeFactor!$O$6:$O$17,C266),INDEX(ChangeFactor!$N$6:$N$17,C266)),1,0)</f>
        <v/>
      </c>
      <c r="H266" s="12">
        <f>IF(G266=1,GAMMA.INV(Data!W266,INDEX(ChangeFactor!$R$6:$R$17,C266),INDEX(ChangeFactor!$S$6:$S$17,C266)),0)</f>
        <v/>
      </c>
      <c r="I266" s="7">
        <f>NORM.S.INV(Data!X266)</f>
        <v/>
      </c>
      <c r="J266" s="7">
        <f>NORM.S.INV(Data!Y266)</f>
        <v/>
      </c>
      <c r="K266" s="7">
        <f>NORM.S.INV(Data!Z266)</f>
        <v/>
      </c>
      <c r="L266" s="7">
        <f>MAR1!$B$32*L265+MAR1!$C$32*M265+MAR1!$D$32*N265+MAR1!$B$42*I266+MAR1!$C$42*J266+MAR1!$D$42*K266</f>
        <v/>
      </c>
      <c r="M266" s="7">
        <f>MAR1!$B$33*L265+MAR1!$C$33*M265+MAR1!$D$33*N265+MAR1!$B$43*I266+MAR1!$C$43*J266+MAR1!$D$43*K266</f>
        <v/>
      </c>
      <c r="N266" s="7">
        <f>MAR1!$B$34*L265+MAR1!$C$34*M265+MAR1!$D$34*N265+MAR1!$B$44*I266+MAR1!$C$44*J266+MAR1!$D$44*K266</f>
        <v/>
      </c>
      <c r="O266" s="12">
        <f>MAR1!$B$5+MAR1!$C$5*COS(2*PI()*B266/365)+MAR1!$D$5*SIN(2*PI()*B266/365)+IF(E266=1,MAR1!$B$11+MAR1!$D$11*L266,MAR1!$C$11+MAR1!$E$11*L266)</f>
        <v/>
      </c>
      <c r="P266" s="12">
        <f>MAR1!$B$6+MAR1!$C$6*COS(2*PI()*B266/365)+MAR1!$D$6*SIN(2*PI()*B266/365)+IF(E266=1,MAR1!$B$12+MAR1!$D$12*M266,MAR1!$C$12+MAR1!$E$12*M266)</f>
        <v/>
      </c>
      <c r="Q266" s="12">
        <f>MAR1!$B$7+MAR1!$C$7*COS(2*PI()*B266/365)+MAR1!$D$7*SIN(2*PI()*B266/365)+IF(E266=1,MAR1!$B$13+MAR1!$D$13*N266,MAR1!$C$13+MAR1!$E$13*N266)</f>
        <v/>
      </c>
      <c r="R266" s="12">
        <f>MAR1!$B$5+MAR1!$C$5*COS(2*PI()*B266/365)+MAR1!$D$5*SIN(2*PI()*B266/365)+INDEX(ChangeFactor!$F$6:$F$17,C266)+IF(G266=1,MAR1!$B$11+INDEX(ChangeFactor!$G$6:$G$17,C266)*MAR1!$D$11*L266,MAR1!$C$11+INDEX(ChangeFactor!$G$6:$G$17,C266)*MAR1!$E$11*L266)</f>
        <v/>
      </c>
    </row>
    <row r="267">
      <c r="A267" s="6">
        <f>Data!U267</f>
        <v/>
      </c>
      <c r="B267" s="6">
        <f>MOD(A267-1,365)+1</f>
        <v/>
      </c>
      <c r="C267" s="6">
        <f>MATCH(B267,Markov!$C$6:$C$17,1)</f>
        <v/>
      </c>
      <c r="D267" s="16">
        <f>Data!V267</f>
        <v/>
      </c>
      <c r="E267" s="6">
        <f>IF(D267&lt;IF(E266=1,INDEX(Markov!$I$6:$I$17,C267),INDEX(Markov!$H$6:$H$17,C267)),1,0)</f>
        <v/>
      </c>
      <c r="F267" s="12">
        <f>IF(E267=1,GAMMA.INV(Data!W267,INDEX(Markov!$Q$6:$Q$17,C267),INDEX(Markov!$R$6:$R$17,C267)),0)</f>
        <v/>
      </c>
      <c r="G267" s="6">
        <f>IF(D267&lt;IF(G266=1,INDEX(ChangeFactor!$O$6:$O$17,C267),INDEX(ChangeFactor!$N$6:$N$17,C267)),1,0)</f>
        <v/>
      </c>
      <c r="H267" s="12">
        <f>IF(G267=1,GAMMA.INV(Data!W267,INDEX(ChangeFactor!$R$6:$R$17,C267),INDEX(ChangeFactor!$S$6:$S$17,C267)),0)</f>
        <v/>
      </c>
      <c r="I267" s="7">
        <f>NORM.S.INV(Data!X267)</f>
        <v/>
      </c>
      <c r="J267" s="7">
        <f>NORM.S.INV(Data!Y267)</f>
        <v/>
      </c>
      <c r="K267" s="7">
        <f>NORM.S.INV(Data!Z267)</f>
        <v/>
      </c>
      <c r="L267" s="7">
        <f>MAR1!$B$32*L266+MAR1!$C$32*M266+MAR1!$D$32*N266+MAR1!$B$42*I267+MAR1!$C$42*J267+MAR1!$D$42*K267</f>
        <v/>
      </c>
      <c r="M267" s="7">
        <f>MAR1!$B$33*L266+MAR1!$C$33*M266+MAR1!$D$33*N266+MAR1!$B$43*I267+MAR1!$C$43*J267+MAR1!$D$43*K267</f>
        <v/>
      </c>
      <c r="N267" s="7">
        <f>MAR1!$B$34*L266+MAR1!$C$34*M266+MAR1!$D$34*N266+MAR1!$B$44*I267+MAR1!$C$44*J267+MAR1!$D$44*K267</f>
        <v/>
      </c>
      <c r="O267" s="12">
        <f>MAR1!$B$5+MAR1!$C$5*COS(2*PI()*B267/365)+MAR1!$D$5*SIN(2*PI()*B267/365)+IF(E267=1,MAR1!$B$11+MAR1!$D$11*L267,MAR1!$C$11+MAR1!$E$11*L267)</f>
        <v/>
      </c>
      <c r="P267" s="12">
        <f>MAR1!$B$6+MAR1!$C$6*COS(2*PI()*B267/365)+MAR1!$D$6*SIN(2*PI()*B267/365)+IF(E267=1,MAR1!$B$12+MAR1!$D$12*M267,MAR1!$C$12+MAR1!$E$12*M267)</f>
        <v/>
      </c>
      <c r="Q267" s="12">
        <f>MAR1!$B$7+MAR1!$C$7*COS(2*PI()*B267/365)+MAR1!$D$7*SIN(2*PI()*B267/365)+IF(E267=1,MAR1!$B$13+MAR1!$D$13*N267,MAR1!$C$13+MAR1!$E$13*N267)</f>
        <v/>
      </c>
      <c r="R267" s="12">
        <f>MAR1!$B$5+MAR1!$C$5*COS(2*PI()*B267/365)+MAR1!$D$5*SIN(2*PI()*B267/365)+INDEX(ChangeFactor!$F$6:$F$17,C267)+IF(G267=1,MAR1!$B$11+INDEX(ChangeFactor!$G$6:$G$17,C267)*MAR1!$D$11*L267,MAR1!$C$11+INDEX(ChangeFactor!$G$6:$G$17,C267)*MAR1!$E$11*L267)</f>
        <v/>
      </c>
    </row>
    <row r="268">
      <c r="A268" s="6">
        <f>Data!U268</f>
        <v/>
      </c>
      <c r="B268" s="6">
        <f>MOD(A268-1,365)+1</f>
        <v/>
      </c>
      <c r="C268" s="6">
        <f>MATCH(B268,Markov!$C$6:$C$17,1)</f>
        <v/>
      </c>
      <c r="D268" s="16">
        <f>Data!V268</f>
        <v/>
      </c>
      <c r="E268" s="6">
        <f>IF(D268&lt;IF(E267=1,INDEX(Markov!$I$6:$I$17,C268),INDEX(Markov!$H$6:$H$17,C268)),1,0)</f>
        <v/>
      </c>
      <c r="F268" s="12">
        <f>IF(E268=1,GAMMA.INV(Data!W268,INDEX(Markov!$Q$6:$Q$17,C268),INDEX(Markov!$R$6:$R$17,C268)),0)</f>
        <v/>
      </c>
      <c r="G268" s="6">
        <f>IF(D268&lt;IF(G267=1,INDEX(ChangeFactor!$O$6:$O$17,C268),INDEX(ChangeFactor!$N$6:$N$17,C268)),1,0)</f>
        <v/>
      </c>
      <c r="H268" s="12">
        <f>IF(G268=1,GAMMA.INV(Data!W268,INDEX(ChangeFactor!$R$6:$R$17,C268),INDEX(ChangeFactor!$S$6:$S$17,C268)),0)</f>
        <v/>
      </c>
      <c r="I268" s="7">
        <f>NORM.S.INV(Data!X268)</f>
        <v/>
      </c>
      <c r="J268" s="7">
        <f>NORM.S.INV(Data!Y268)</f>
        <v/>
      </c>
      <c r="K268" s="7">
        <f>NORM.S.INV(Data!Z268)</f>
        <v/>
      </c>
      <c r="L268" s="7">
        <f>MAR1!$B$32*L267+MAR1!$C$32*M267+MAR1!$D$32*N267+MAR1!$B$42*I268+MAR1!$C$42*J268+MAR1!$D$42*K268</f>
        <v/>
      </c>
      <c r="M268" s="7">
        <f>MAR1!$B$33*L267+MAR1!$C$33*M267+MAR1!$D$33*N267+MAR1!$B$43*I268+MAR1!$C$43*J268+MAR1!$D$43*K268</f>
        <v/>
      </c>
      <c r="N268" s="7">
        <f>MAR1!$B$34*L267+MAR1!$C$34*M267+MAR1!$D$34*N267+MAR1!$B$44*I268+MAR1!$C$44*J268+MAR1!$D$44*K268</f>
        <v/>
      </c>
      <c r="O268" s="12">
        <f>MAR1!$B$5+MAR1!$C$5*COS(2*PI()*B268/365)+MAR1!$D$5*SIN(2*PI()*B268/365)+IF(E268=1,MAR1!$B$11+MAR1!$D$11*L268,MAR1!$C$11+MAR1!$E$11*L268)</f>
        <v/>
      </c>
      <c r="P268" s="12">
        <f>MAR1!$B$6+MAR1!$C$6*COS(2*PI()*B268/365)+MAR1!$D$6*SIN(2*PI()*B268/365)+IF(E268=1,MAR1!$B$12+MAR1!$D$12*M268,MAR1!$C$12+MAR1!$E$12*M268)</f>
        <v/>
      </c>
      <c r="Q268" s="12">
        <f>MAR1!$B$7+MAR1!$C$7*COS(2*PI()*B268/365)+MAR1!$D$7*SIN(2*PI()*B268/365)+IF(E268=1,MAR1!$B$13+MAR1!$D$13*N268,MAR1!$C$13+MAR1!$E$13*N268)</f>
        <v/>
      </c>
      <c r="R268" s="12">
        <f>MAR1!$B$5+MAR1!$C$5*COS(2*PI()*B268/365)+MAR1!$D$5*SIN(2*PI()*B268/365)+INDEX(ChangeFactor!$F$6:$F$17,C268)+IF(G268=1,MAR1!$B$11+INDEX(ChangeFactor!$G$6:$G$17,C268)*MAR1!$D$11*L268,MAR1!$C$11+INDEX(ChangeFactor!$G$6:$G$17,C268)*MAR1!$E$11*L268)</f>
        <v/>
      </c>
    </row>
    <row r="269">
      <c r="A269" s="6">
        <f>Data!U269</f>
        <v/>
      </c>
      <c r="B269" s="6">
        <f>MOD(A269-1,365)+1</f>
        <v/>
      </c>
      <c r="C269" s="6">
        <f>MATCH(B269,Markov!$C$6:$C$17,1)</f>
        <v/>
      </c>
      <c r="D269" s="16">
        <f>Data!V269</f>
        <v/>
      </c>
      <c r="E269" s="6">
        <f>IF(D269&lt;IF(E268=1,INDEX(Markov!$I$6:$I$17,C269),INDEX(Markov!$H$6:$H$17,C269)),1,0)</f>
        <v/>
      </c>
      <c r="F269" s="12">
        <f>IF(E269=1,GAMMA.INV(Data!W269,INDEX(Markov!$Q$6:$Q$17,C269),INDEX(Markov!$R$6:$R$17,C269)),0)</f>
        <v/>
      </c>
      <c r="G269" s="6">
        <f>IF(D269&lt;IF(G268=1,INDEX(ChangeFactor!$O$6:$O$17,C269),INDEX(ChangeFactor!$N$6:$N$17,C269)),1,0)</f>
        <v/>
      </c>
      <c r="H269" s="12">
        <f>IF(G269=1,GAMMA.INV(Data!W269,INDEX(ChangeFactor!$R$6:$R$17,C269),INDEX(ChangeFactor!$S$6:$S$17,C269)),0)</f>
        <v/>
      </c>
      <c r="I269" s="7">
        <f>NORM.S.INV(Data!X269)</f>
        <v/>
      </c>
      <c r="J269" s="7">
        <f>NORM.S.INV(Data!Y269)</f>
        <v/>
      </c>
      <c r="K269" s="7">
        <f>NORM.S.INV(Data!Z269)</f>
        <v/>
      </c>
      <c r="L269" s="7">
        <f>MAR1!$B$32*L268+MAR1!$C$32*M268+MAR1!$D$32*N268+MAR1!$B$42*I269+MAR1!$C$42*J269+MAR1!$D$42*K269</f>
        <v/>
      </c>
      <c r="M269" s="7">
        <f>MAR1!$B$33*L268+MAR1!$C$33*M268+MAR1!$D$33*N268+MAR1!$B$43*I269+MAR1!$C$43*J269+MAR1!$D$43*K269</f>
        <v/>
      </c>
      <c r="N269" s="7">
        <f>MAR1!$B$34*L268+MAR1!$C$34*M268+MAR1!$D$34*N268+MAR1!$B$44*I269+MAR1!$C$44*J269+MAR1!$D$44*K269</f>
        <v/>
      </c>
      <c r="O269" s="12">
        <f>MAR1!$B$5+MAR1!$C$5*COS(2*PI()*B269/365)+MAR1!$D$5*SIN(2*PI()*B269/365)+IF(E269=1,MAR1!$B$11+MAR1!$D$11*L269,MAR1!$C$11+MAR1!$E$11*L269)</f>
        <v/>
      </c>
      <c r="P269" s="12">
        <f>MAR1!$B$6+MAR1!$C$6*COS(2*PI()*B269/365)+MAR1!$D$6*SIN(2*PI()*B269/365)+IF(E269=1,MAR1!$B$12+MAR1!$D$12*M269,MAR1!$C$12+MAR1!$E$12*M269)</f>
        <v/>
      </c>
      <c r="Q269" s="12">
        <f>MAR1!$B$7+MAR1!$C$7*COS(2*PI()*B269/365)+MAR1!$D$7*SIN(2*PI()*B269/365)+IF(E269=1,MAR1!$B$13+MAR1!$D$13*N269,MAR1!$C$13+MAR1!$E$13*N269)</f>
        <v/>
      </c>
      <c r="R269" s="12">
        <f>MAR1!$B$5+MAR1!$C$5*COS(2*PI()*B269/365)+MAR1!$D$5*SIN(2*PI()*B269/365)+INDEX(ChangeFactor!$F$6:$F$17,C269)+IF(G269=1,MAR1!$B$11+INDEX(ChangeFactor!$G$6:$G$17,C269)*MAR1!$D$11*L269,MAR1!$C$11+INDEX(ChangeFactor!$G$6:$G$17,C269)*MAR1!$E$11*L269)</f>
        <v/>
      </c>
    </row>
    <row r="270">
      <c r="A270" s="6">
        <f>Data!U270</f>
        <v/>
      </c>
      <c r="B270" s="6">
        <f>MOD(A270-1,365)+1</f>
        <v/>
      </c>
      <c r="C270" s="6">
        <f>MATCH(B270,Markov!$C$6:$C$17,1)</f>
        <v/>
      </c>
      <c r="D270" s="16">
        <f>Data!V270</f>
        <v/>
      </c>
      <c r="E270" s="6">
        <f>IF(D270&lt;IF(E269=1,INDEX(Markov!$I$6:$I$17,C270),INDEX(Markov!$H$6:$H$17,C270)),1,0)</f>
        <v/>
      </c>
      <c r="F270" s="12">
        <f>IF(E270=1,GAMMA.INV(Data!W270,INDEX(Markov!$Q$6:$Q$17,C270),INDEX(Markov!$R$6:$R$17,C270)),0)</f>
        <v/>
      </c>
      <c r="G270" s="6">
        <f>IF(D270&lt;IF(G269=1,INDEX(ChangeFactor!$O$6:$O$17,C270),INDEX(ChangeFactor!$N$6:$N$17,C270)),1,0)</f>
        <v/>
      </c>
      <c r="H270" s="12">
        <f>IF(G270=1,GAMMA.INV(Data!W270,INDEX(ChangeFactor!$R$6:$R$17,C270),INDEX(ChangeFactor!$S$6:$S$17,C270)),0)</f>
        <v/>
      </c>
      <c r="I270" s="7">
        <f>NORM.S.INV(Data!X270)</f>
        <v/>
      </c>
      <c r="J270" s="7">
        <f>NORM.S.INV(Data!Y270)</f>
        <v/>
      </c>
      <c r="K270" s="7">
        <f>NORM.S.INV(Data!Z270)</f>
        <v/>
      </c>
      <c r="L270" s="7">
        <f>MAR1!$B$32*L269+MAR1!$C$32*M269+MAR1!$D$32*N269+MAR1!$B$42*I270+MAR1!$C$42*J270+MAR1!$D$42*K270</f>
        <v/>
      </c>
      <c r="M270" s="7">
        <f>MAR1!$B$33*L269+MAR1!$C$33*M269+MAR1!$D$33*N269+MAR1!$B$43*I270+MAR1!$C$43*J270+MAR1!$D$43*K270</f>
        <v/>
      </c>
      <c r="N270" s="7">
        <f>MAR1!$B$34*L269+MAR1!$C$34*M269+MAR1!$D$34*N269+MAR1!$B$44*I270+MAR1!$C$44*J270+MAR1!$D$44*K270</f>
        <v/>
      </c>
      <c r="O270" s="12">
        <f>MAR1!$B$5+MAR1!$C$5*COS(2*PI()*B270/365)+MAR1!$D$5*SIN(2*PI()*B270/365)+IF(E270=1,MAR1!$B$11+MAR1!$D$11*L270,MAR1!$C$11+MAR1!$E$11*L270)</f>
        <v/>
      </c>
      <c r="P270" s="12">
        <f>MAR1!$B$6+MAR1!$C$6*COS(2*PI()*B270/365)+MAR1!$D$6*SIN(2*PI()*B270/365)+IF(E270=1,MAR1!$B$12+MAR1!$D$12*M270,MAR1!$C$12+MAR1!$E$12*M270)</f>
        <v/>
      </c>
      <c r="Q270" s="12">
        <f>MAR1!$B$7+MAR1!$C$7*COS(2*PI()*B270/365)+MAR1!$D$7*SIN(2*PI()*B270/365)+IF(E270=1,MAR1!$B$13+MAR1!$D$13*N270,MAR1!$C$13+MAR1!$E$13*N270)</f>
        <v/>
      </c>
      <c r="R270" s="12">
        <f>MAR1!$B$5+MAR1!$C$5*COS(2*PI()*B270/365)+MAR1!$D$5*SIN(2*PI()*B270/365)+INDEX(ChangeFactor!$F$6:$F$17,C270)+IF(G270=1,MAR1!$B$11+INDEX(ChangeFactor!$G$6:$G$17,C270)*MAR1!$D$11*L270,MAR1!$C$11+INDEX(ChangeFactor!$G$6:$G$17,C270)*MAR1!$E$11*L270)</f>
        <v/>
      </c>
    </row>
    <row r="271">
      <c r="A271" s="6">
        <f>Data!U271</f>
        <v/>
      </c>
      <c r="B271" s="6">
        <f>MOD(A271-1,365)+1</f>
        <v/>
      </c>
      <c r="C271" s="6">
        <f>MATCH(B271,Markov!$C$6:$C$17,1)</f>
        <v/>
      </c>
      <c r="D271" s="16">
        <f>Data!V271</f>
        <v/>
      </c>
      <c r="E271" s="6">
        <f>IF(D271&lt;IF(E270=1,INDEX(Markov!$I$6:$I$17,C271),INDEX(Markov!$H$6:$H$17,C271)),1,0)</f>
        <v/>
      </c>
      <c r="F271" s="12">
        <f>IF(E271=1,GAMMA.INV(Data!W271,INDEX(Markov!$Q$6:$Q$17,C271),INDEX(Markov!$R$6:$R$17,C271)),0)</f>
        <v/>
      </c>
      <c r="G271" s="6">
        <f>IF(D271&lt;IF(G270=1,INDEX(ChangeFactor!$O$6:$O$17,C271),INDEX(ChangeFactor!$N$6:$N$17,C271)),1,0)</f>
        <v/>
      </c>
      <c r="H271" s="12">
        <f>IF(G271=1,GAMMA.INV(Data!W271,INDEX(ChangeFactor!$R$6:$R$17,C271),INDEX(ChangeFactor!$S$6:$S$17,C271)),0)</f>
        <v/>
      </c>
      <c r="I271" s="7">
        <f>NORM.S.INV(Data!X271)</f>
        <v/>
      </c>
      <c r="J271" s="7">
        <f>NORM.S.INV(Data!Y271)</f>
        <v/>
      </c>
      <c r="K271" s="7">
        <f>NORM.S.INV(Data!Z271)</f>
        <v/>
      </c>
      <c r="L271" s="7">
        <f>MAR1!$B$32*L270+MAR1!$C$32*M270+MAR1!$D$32*N270+MAR1!$B$42*I271+MAR1!$C$42*J271+MAR1!$D$42*K271</f>
        <v/>
      </c>
      <c r="M271" s="7">
        <f>MAR1!$B$33*L270+MAR1!$C$33*M270+MAR1!$D$33*N270+MAR1!$B$43*I271+MAR1!$C$43*J271+MAR1!$D$43*K271</f>
        <v/>
      </c>
      <c r="N271" s="7">
        <f>MAR1!$B$34*L270+MAR1!$C$34*M270+MAR1!$D$34*N270+MAR1!$B$44*I271+MAR1!$C$44*J271+MAR1!$D$44*K271</f>
        <v/>
      </c>
      <c r="O271" s="12">
        <f>MAR1!$B$5+MAR1!$C$5*COS(2*PI()*B271/365)+MAR1!$D$5*SIN(2*PI()*B271/365)+IF(E271=1,MAR1!$B$11+MAR1!$D$11*L271,MAR1!$C$11+MAR1!$E$11*L271)</f>
        <v/>
      </c>
      <c r="P271" s="12">
        <f>MAR1!$B$6+MAR1!$C$6*COS(2*PI()*B271/365)+MAR1!$D$6*SIN(2*PI()*B271/365)+IF(E271=1,MAR1!$B$12+MAR1!$D$12*M271,MAR1!$C$12+MAR1!$E$12*M271)</f>
        <v/>
      </c>
      <c r="Q271" s="12">
        <f>MAR1!$B$7+MAR1!$C$7*COS(2*PI()*B271/365)+MAR1!$D$7*SIN(2*PI()*B271/365)+IF(E271=1,MAR1!$B$13+MAR1!$D$13*N271,MAR1!$C$13+MAR1!$E$13*N271)</f>
        <v/>
      </c>
      <c r="R271" s="12">
        <f>MAR1!$B$5+MAR1!$C$5*COS(2*PI()*B271/365)+MAR1!$D$5*SIN(2*PI()*B271/365)+INDEX(ChangeFactor!$F$6:$F$17,C271)+IF(G271=1,MAR1!$B$11+INDEX(ChangeFactor!$G$6:$G$17,C271)*MAR1!$D$11*L271,MAR1!$C$11+INDEX(ChangeFactor!$G$6:$G$17,C271)*MAR1!$E$11*L271)</f>
        <v/>
      </c>
    </row>
    <row r="272">
      <c r="A272" s="6">
        <f>Data!U272</f>
        <v/>
      </c>
      <c r="B272" s="6">
        <f>MOD(A272-1,365)+1</f>
        <v/>
      </c>
      <c r="C272" s="6">
        <f>MATCH(B272,Markov!$C$6:$C$17,1)</f>
        <v/>
      </c>
      <c r="D272" s="16">
        <f>Data!V272</f>
        <v/>
      </c>
      <c r="E272" s="6">
        <f>IF(D272&lt;IF(E271=1,INDEX(Markov!$I$6:$I$17,C272),INDEX(Markov!$H$6:$H$17,C272)),1,0)</f>
        <v/>
      </c>
      <c r="F272" s="12">
        <f>IF(E272=1,GAMMA.INV(Data!W272,INDEX(Markov!$Q$6:$Q$17,C272),INDEX(Markov!$R$6:$R$17,C272)),0)</f>
        <v/>
      </c>
      <c r="G272" s="6">
        <f>IF(D272&lt;IF(G271=1,INDEX(ChangeFactor!$O$6:$O$17,C272),INDEX(ChangeFactor!$N$6:$N$17,C272)),1,0)</f>
        <v/>
      </c>
      <c r="H272" s="12">
        <f>IF(G272=1,GAMMA.INV(Data!W272,INDEX(ChangeFactor!$R$6:$R$17,C272),INDEX(ChangeFactor!$S$6:$S$17,C272)),0)</f>
        <v/>
      </c>
      <c r="I272" s="7">
        <f>NORM.S.INV(Data!X272)</f>
        <v/>
      </c>
      <c r="J272" s="7">
        <f>NORM.S.INV(Data!Y272)</f>
        <v/>
      </c>
      <c r="K272" s="7">
        <f>NORM.S.INV(Data!Z272)</f>
        <v/>
      </c>
      <c r="L272" s="7">
        <f>MAR1!$B$32*L271+MAR1!$C$32*M271+MAR1!$D$32*N271+MAR1!$B$42*I272+MAR1!$C$42*J272+MAR1!$D$42*K272</f>
        <v/>
      </c>
      <c r="M272" s="7">
        <f>MAR1!$B$33*L271+MAR1!$C$33*M271+MAR1!$D$33*N271+MAR1!$B$43*I272+MAR1!$C$43*J272+MAR1!$D$43*K272</f>
        <v/>
      </c>
      <c r="N272" s="7">
        <f>MAR1!$B$34*L271+MAR1!$C$34*M271+MAR1!$D$34*N271+MAR1!$B$44*I272+MAR1!$C$44*J272+MAR1!$D$44*K272</f>
        <v/>
      </c>
      <c r="O272" s="12">
        <f>MAR1!$B$5+MAR1!$C$5*COS(2*PI()*B272/365)+MAR1!$D$5*SIN(2*PI()*B272/365)+IF(E272=1,MAR1!$B$11+MAR1!$D$11*L272,MAR1!$C$11+MAR1!$E$11*L272)</f>
        <v/>
      </c>
      <c r="P272" s="12">
        <f>MAR1!$B$6+MAR1!$C$6*COS(2*PI()*B272/365)+MAR1!$D$6*SIN(2*PI()*B272/365)+IF(E272=1,MAR1!$B$12+MAR1!$D$12*M272,MAR1!$C$12+MAR1!$E$12*M272)</f>
        <v/>
      </c>
      <c r="Q272" s="12">
        <f>MAR1!$B$7+MAR1!$C$7*COS(2*PI()*B272/365)+MAR1!$D$7*SIN(2*PI()*B272/365)+IF(E272=1,MAR1!$B$13+MAR1!$D$13*N272,MAR1!$C$13+MAR1!$E$13*N272)</f>
        <v/>
      </c>
      <c r="R272" s="12">
        <f>MAR1!$B$5+MAR1!$C$5*COS(2*PI()*B272/365)+MAR1!$D$5*SIN(2*PI()*B272/365)+INDEX(ChangeFactor!$F$6:$F$17,C272)+IF(G272=1,MAR1!$B$11+INDEX(ChangeFactor!$G$6:$G$17,C272)*MAR1!$D$11*L272,MAR1!$C$11+INDEX(ChangeFactor!$G$6:$G$17,C272)*MAR1!$E$11*L272)</f>
        <v/>
      </c>
    </row>
    <row r="273">
      <c r="A273" s="6">
        <f>Data!U273</f>
        <v/>
      </c>
      <c r="B273" s="6">
        <f>MOD(A273-1,365)+1</f>
        <v/>
      </c>
      <c r="C273" s="6">
        <f>MATCH(B273,Markov!$C$6:$C$17,1)</f>
        <v/>
      </c>
      <c r="D273" s="16">
        <f>Data!V273</f>
        <v/>
      </c>
      <c r="E273" s="6">
        <f>IF(D273&lt;IF(E272=1,INDEX(Markov!$I$6:$I$17,C273),INDEX(Markov!$H$6:$H$17,C273)),1,0)</f>
        <v/>
      </c>
      <c r="F273" s="12">
        <f>IF(E273=1,GAMMA.INV(Data!W273,INDEX(Markov!$Q$6:$Q$17,C273),INDEX(Markov!$R$6:$R$17,C273)),0)</f>
        <v/>
      </c>
      <c r="G273" s="6">
        <f>IF(D273&lt;IF(G272=1,INDEX(ChangeFactor!$O$6:$O$17,C273),INDEX(ChangeFactor!$N$6:$N$17,C273)),1,0)</f>
        <v/>
      </c>
      <c r="H273" s="12">
        <f>IF(G273=1,GAMMA.INV(Data!W273,INDEX(ChangeFactor!$R$6:$R$17,C273),INDEX(ChangeFactor!$S$6:$S$17,C273)),0)</f>
        <v/>
      </c>
      <c r="I273" s="7">
        <f>NORM.S.INV(Data!X273)</f>
        <v/>
      </c>
      <c r="J273" s="7">
        <f>NORM.S.INV(Data!Y273)</f>
        <v/>
      </c>
      <c r="K273" s="7">
        <f>NORM.S.INV(Data!Z273)</f>
        <v/>
      </c>
      <c r="L273" s="7">
        <f>MAR1!$B$32*L272+MAR1!$C$32*M272+MAR1!$D$32*N272+MAR1!$B$42*I273+MAR1!$C$42*J273+MAR1!$D$42*K273</f>
        <v/>
      </c>
      <c r="M273" s="7">
        <f>MAR1!$B$33*L272+MAR1!$C$33*M272+MAR1!$D$33*N272+MAR1!$B$43*I273+MAR1!$C$43*J273+MAR1!$D$43*K273</f>
        <v/>
      </c>
      <c r="N273" s="7">
        <f>MAR1!$B$34*L272+MAR1!$C$34*M272+MAR1!$D$34*N272+MAR1!$B$44*I273+MAR1!$C$44*J273+MAR1!$D$44*K273</f>
        <v/>
      </c>
      <c r="O273" s="12">
        <f>MAR1!$B$5+MAR1!$C$5*COS(2*PI()*B273/365)+MAR1!$D$5*SIN(2*PI()*B273/365)+IF(E273=1,MAR1!$B$11+MAR1!$D$11*L273,MAR1!$C$11+MAR1!$E$11*L273)</f>
        <v/>
      </c>
      <c r="P273" s="12">
        <f>MAR1!$B$6+MAR1!$C$6*COS(2*PI()*B273/365)+MAR1!$D$6*SIN(2*PI()*B273/365)+IF(E273=1,MAR1!$B$12+MAR1!$D$12*M273,MAR1!$C$12+MAR1!$E$12*M273)</f>
        <v/>
      </c>
      <c r="Q273" s="12">
        <f>MAR1!$B$7+MAR1!$C$7*COS(2*PI()*B273/365)+MAR1!$D$7*SIN(2*PI()*B273/365)+IF(E273=1,MAR1!$B$13+MAR1!$D$13*N273,MAR1!$C$13+MAR1!$E$13*N273)</f>
        <v/>
      </c>
      <c r="R273" s="12">
        <f>MAR1!$B$5+MAR1!$C$5*COS(2*PI()*B273/365)+MAR1!$D$5*SIN(2*PI()*B273/365)+INDEX(ChangeFactor!$F$6:$F$17,C273)+IF(G273=1,MAR1!$B$11+INDEX(ChangeFactor!$G$6:$G$17,C273)*MAR1!$D$11*L273,MAR1!$C$11+INDEX(ChangeFactor!$G$6:$G$17,C273)*MAR1!$E$11*L273)</f>
        <v/>
      </c>
    </row>
    <row r="274">
      <c r="A274" s="6">
        <f>Data!U274</f>
        <v/>
      </c>
      <c r="B274" s="6">
        <f>MOD(A274-1,365)+1</f>
        <v/>
      </c>
      <c r="C274" s="6">
        <f>MATCH(B274,Markov!$C$6:$C$17,1)</f>
        <v/>
      </c>
      <c r="D274" s="16">
        <f>Data!V274</f>
        <v/>
      </c>
      <c r="E274" s="6">
        <f>IF(D274&lt;IF(E273=1,INDEX(Markov!$I$6:$I$17,C274),INDEX(Markov!$H$6:$H$17,C274)),1,0)</f>
        <v/>
      </c>
      <c r="F274" s="12">
        <f>IF(E274=1,GAMMA.INV(Data!W274,INDEX(Markov!$Q$6:$Q$17,C274),INDEX(Markov!$R$6:$R$17,C274)),0)</f>
        <v/>
      </c>
      <c r="G274" s="6">
        <f>IF(D274&lt;IF(G273=1,INDEX(ChangeFactor!$O$6:$O$17,C274),INDEX(ChangeFactor!$N$6:$N$17,C274)),1,0)</f>
        <v/>
      </c>
      <c r="H274" s="12">
        <f>IF(G274=1,GAMMA.INV(Data!W274,INDEX(ChangeFactor!$R$6:$R$17,C274),INDEX(ChangeFactor!$S$6:$S$17,C274)),0)</f>
        <v/>
      </c>
      <c r="I274" s="7">
        <f>NORM.S.INV(Data!X274)</f>
        <v/>
      </c>
      <c r="J274" s="7">
        <f>NORM.S.INV(Data!Y274)</f>
        <v/>
      </c>
      <c r="K274" s="7">
        <f>NORM.S.INV(Data!Z274)</f>
        <v/>
      </c>
      <c r="L274" s="7">
        <f>MAR1!$B$32*L273+MAR1!$C$32*M273+MAR1!$D$32*N273+MAR1!$B$42*I274+MAR1!$C$42*J274+MAR1!$D$42*K274</f>
        <v/>
      </c>
      <c r="M274" s="7">
        <f>MAR1!$B$33*L273+MAR1!$C$33*M273+MAR1!$D$33*N273+MAR1!$B$43*I274+MAR1!$C$43*J274+MAR1!$D$43*K274</f>
        <v/>
      </c>
      <c r="N274" s="7">
        <f>MAR1!$B$34*L273+MAR1!$C$34*M273+MAR1!$D$34*N273+MAR1!$B$44*I274+MAR1!$C$44*J274+MAR1!$D$44*K274</f>
        <v/>
      </c>
      <c r="O274" s="12">
        <f>MAR1!$B$5+MAR1!$C$5*COS(2*PI()*B274/365)+MAR1!$D$5*SIN(2*PI()*B274/365)+IF(E274=1,MAR1!$B$11+MAR1!$D$11*L274,MAR1!$C$11+MAR1!$E$11*L274)</f>
        <v/>
      </c>
      <c r="P274" s="12">
        <f>MAR1!$B$6+MAR1!$C$6*COS(2*PI()*B274/365)+MAR1!$D$6*SIN(2*PI()*B274/365)+IF(E274=1,MAR1!$B$12+MAR1!$D$12*M274,MAR1!$C$12+MAR1!$E$12*M274)</f>
        <v/>
      </c>
      <c r="Q274" s="12">
        <f>MAR1!$B$7+MAR1!$C$7*COS(2*PI()*B274/365)+MAR1!$D$7*SIN(2*PI()*B274/365)+IF(E274=1,MAR1!$B$13+MAR1!$D$13*N274,MAR1!$C$13+MAR1!$E$13*N274)</f>
        <v/>
      </c>
      <c r="R274" s="12">
        <f>MAR1!$B$5+MAR1!$C$5*COS(2*PI()*B274/365)+MAR1!$D$5*SIN(2*PI()*B274/365)+INDEX(ChangeFactor!$F$6:$F$17,C274)+IF(G274=1,MAR1!$B$11+INDEX(ChangeFactor!$G$6:$G$17,C274)*MAR1!$D$11*L274,MAR1!$C$11+INDEX(ChangeFactor!$G$6:$G$17,C274)*MAR1!$E$11*L274)</f>
        <v/>
      </c>
    </row>
    <row r="275">
      <c r="A275" s="6">
        <f>Data!U275</f>
        <v/>
      </c>
      <c r="B275" s="6">
        <f>MOD(A275-1,365)+1</f>
        <v/>
      </c>
      <c r="C275" s="6">
        <f>MATCH(B275,Markov!$C$6:$C$17,1)</f>
        <v/>
      </c>
      <c r="D275" s="16">
        <f>Data!V275</f>
        <v/>
      </c>
      <c r="E275" s="6">
        <f>IF(D275&lt;IF(E274=1,INDEX(Markov!$I$6:$I$17,C275),INDEX(Markov!$H$6:$H$17,C275)),1,0)</f>
        <v/>
      </c>
      <c r="F275" s="12">
        <f>IF(E275=1,GAMMA.INV(Data!W275,INDEX(Markov!$Q$6:$Q$17,C275),INDEX(Markov!$R$6:$R$17,C275)),0)</f>
        <v/>
      </c>
      <c r="G275" s="6">
        <f>IF(D275&lt;IF(G274=1,INDEX(ChangeFactor!$O$6:$O$17,C275),INDEX(ChangeFactor!$N$6:$N$17,C275)),1,0)</f>
        <v/>
      </c>
      <c r="H275" s="12">
        <f>IF(G275=1,GAMMA.INV(Data!W275,INDEX(ChangeFactor!$R$6:$R$17,C275),INDEX(ChangeFactor!$S$6:$S$17,C275)),0)</f>
        <v/>
      </c>
      <c r="I275" s="7">
        <f>NORM.S.INV(Data!X275)</f>
        <v/>
      </c>
      <c r="J275" s="7">
        <f>NORM.S.INV(Data!Y275)</f>
        <v/>
      </c>
      <c r="K275" s="7">
        <f>NORM.S.INV(Data!Z275)</f>
        <v/>
      </c>
      <c r="L275" s="7">
        <f>MAR1!$B$32*L274+MAR1!$C$32*M274+MAR1!$D$32*N274+MAR1!$B$42*I275+MAR1!$C$42*J275+MAR1!$D$42*K275</f>
        <v/>
      </c>
      <c r="M275" s="7">
        <f>MAR1!$B$33*L274+MAR1!$C$33*M274+MAR1!$D$33*N274+MAR1!$B$43*I275+MAR1!$C$43*J275+MAR1!$D$43*K275</f>
        <v/>
      </c>
      <c r="N275" s="7">
        <f>MAR1!$B$34*L274+MAR1!$C$34*M274+MAR1!$D$34*N274+MAR1!$B$44*I275+MAR1!$C$44*J275+MAR1!$D$44*K275</f>
        <v/>
      </c>
      <c r="O275" s="12">
        <f>MAR1!$B$5+MAR1!$C$5*COS(2*PI()*B275/365)+MAR1!$D$5*SIN(2*PI()*B275/365)+IF(E275=1,MAR1!$B$11+MAR1!$D$11*L275,MAR1!$C$11+MAR1!$E$11*L275)</f>
        <v/>
      </c>
      <c r="P275" s="12">
        <f>MAR1!$B$6+MAR1!$C$6*COS(2*PI()*B275/365)+MAR1!$D$6*SIN(2*PI()*B275/365)+IF(E275=1,MAR1!$B$12+MAR1!$D$12*M275,MAR1!$C$12+MAR1!$E$12*M275)</f>
        <v/>
      </c>
      <c r="Q275" s="12">
        <f>MAR1!$B$7+MAR1!$C$7*COS(2*PI()*B275/365)+MAR1!$D$7*SIN(2*PI()*B275/365)+IF(E275=1,MAR1!$B$13+MAR1!$D$13*N275,MAR1!$C$13+MAR1!$E$13*N275)</f>
        <v/>
      </c>
      <c r="R275" s="12">
        <f>MAR1!$B$5+MAR1!$C$5*COS(2*PI()*B275/365)+MAR1!$D$5*SIN(2*PI()*B275/365)+INDEX(ChangeFactor!$F$6:$F$17,C275)+IF(G275=1,MAR1!$B$11+INDEX(ChangeFactor!$G$6:$G$17,C275)*MAR1!$D$11*L275,MAR1!$C$11+INDEX(ChangeFactor!$G$6:$G$17,C275)*MAR1!$E$11*L275)</f>
        <v/>
      </c>
    </row>
    <row r="276">
      <c r="A276" s="6">
        <f>Data!U276</f>
        <v/>
      </c>
      <c r="B276" s="6">
        <f>MOD(A276-1,365)+1</f>
        <v/>
      </c>
      <c r="C276" s="6">
        <f>MATCH(B276,Markov!$C$6:$C$17,1)</f>
        <v/>
      </c>
      <c r="D276" s="16">
        <f>Data!V276</f>
        <v/>
      </c>
      <c r="E276" s="6">
        <f>IF(D276&lt;IF(E275=1,INDEX(Markov!$I$6:$I$17,C276),INDEX(Markov!$H$6:$H$17,C276)),1,0)</f>
        <v/>
      </c>
      <c r="F276" s="12">
        <f>IF(E276=1,GAMMA.INV(Data!W276,INDEX(Markov!$Q$6:$Q$17,C276),INDEX(Markov!$R$6:$R$17,C276)),0)</f>
        <v/>
      </c>
      <c r="G276" s="6">
        <f>IF(D276&lt;IF(G275=1,INDEX(ChangeFactor!$O$6:$O$17,C276),INDEX(ChangeFactor!$N$6:$N$17,C276)),1,0)</f>
        <v/>
      </c>
      <c r="H276" s="12">
        <f>IF(G276=1,GAMMA.INV(Data!W276,INDEX(ChangeFactor!$R$6:$R$17,C276),INDEX(ChangeFactor!$S$6:$S$17,C276)),0)</f>
        <v/>
      </c>
      <c r="I276" s="7">
        <f>NORM.S.INV(Data!X276)</f>
        <v/>
      </c>
      <c r="J276" s="7">
        <f>NORM.S.INV(Data!Y276)</f>
        <v/>
      </c>
      <c r="K276" s="7">
        <f>NORM.S.INV(Data!Z276)</f>
        <v/>
      </c>
      <c r="L276" s="7">
        <f>MAR1!$B$32*L275+MAR1!$C$32*M275+MAR1!$D$32*N275+MAR1!$B$42*I276+MAR1!$C$42*J276+MAR1!$D$42*K276</f>
        <v/>
      </c>
      <c r="M276" s="7">
        <f>MAR1!$B$33*L275+MAR1!$C$33*M275+MAR1!$D$33*N275+MAR1!$B$43*I276+MAR1!$C$43*J276+MAR1!$D$43*K276</f>
        <v/>
      </c>
      <c r="N276" s="7">
        <f>MAR1!$B$34*L275+MAR1!$C$34*M275+MAR1!$D$34*N275+MAR1!$B$44*I276+MAR1!$C$44*J276+MAR1!$D$44*K276</f>
        <v/>
      </c>
      <c r="O276" s="12">
        <f>MAR1!$B$5+MAR1!$C$5*COS(2*PI()*B276/365)+MAR1!$D$5*SIN(2*PI()*B276/365)+IF(E276=1,MAR1!$B$11+MAR1!$D$11*L276,MAR1!$C$11+MAR1!$E$11*L276)</f>
        <v/>
      </c>
      <c r="P276" s="12">
        <f>MAR1!$B$6+MAR1!$C$6*COS(2*PI()*B276/365)+MAR1!$D$6*SIN(2*PI()*B276/365)+IF(E276=1,MAR1!$B$12+MAR1!$D$12*M276,MAR1!$C$12+MAR1!$E$12*M276)</f>
        <v/>
      </c>
      <c r="Q276" s="12">
        <f>MAR1!$B$7+MAR1!$C$7*COS(2*PI()*B276/365)+MAR1!$D$7*SIN(2*PI()*B276/365)+IF(E276=1,MAR1!$B$13+MAR1!$D$13*N276,MAR1!$C$13+MAR1!$E$13*N276)</f>
        <v/>
      </c>
      <c r="R276" s="12">
        <f>MAR1!$B$5+MAR1!$C$5*COS(2*PI()*B276/365)+MAR1!$D$5*SIN(2*PI()*B276/365)+INDEX(ChangeFactor!$F$6:$F$17,C276)+IF(G276=1,MAR1!$B$11+INDEX(ChangeFactor!$G$6:$G$17,C276)*MAR1!$D$11*L276,MAR1!$C$11+INDEX(ChangeFactor!$G$6:$G$17,C276)*MAR1!$E$11*L276)</f>
        <v/>
      </c>
    </row>
    <row r="277">
      <c r="A277" s="6">
        <f>Data!U277</f>
        <v/>
      </c>
      <c r="B277" s="6">
        <f>MOD(A277-1,365)+1</f>
        <v/>
      </c>
      <c r="C277" s="6">
        <f>MATCH(B277,Markov!$C$6:$C$17,1)</f>
        <v/>
      </c>
      <c r="D277" s="16">
        <f>Data!V277</f>
        <v/>
      </c>
      <c r="E277" s="6">
        <f>IF(D277&lt;IF(E276=1,INDEX(Markov!$I$6:$I$17,C277),INDEX(Markov!$H$6:$H$17,C277)),1,0)</f>
        <v/>
      </c>
      <c r="F277" s="12">
        <f>IF(E277=1,GAMMA.INV(Data!W277,INDEX(Markov!$Q$6:$Q$17,C277),INDEX(Markov!$R$6:$R$17,C277)),0)</f>
        <v/>
      </c>
      <c r="G277" s="6">
        <f>IF(D277&lt;IF(G276=1,INDEX(ChangeFactor!$O$6:$O$17,C277),INDEX(ChangeFactor!$N$6:$N$17,C277)),1,0)</f>
        <v/>
      </c>
      <c r="H277" s="12">
        <f>IF(G277=1,GAMMA.INV(Data!W277,INDEX(ChangeFactor!$R$6:$R$17,C277),INDEX(ChangeFactor!$S$6:$S$17,C277)),0)</f>
        <v/>
      </c>
      <c r="I277" s="7">
        <f>NORM.S.INV(Data!X277)</f>
        <v/>
      </c>
      <c r="J277" s="7">
        <f>NORM.S.INV(Data!Y277)</f>
        <v/>
      </c>
      <c r="K277" s="7">
        <f>NORM.S.INV(Data!Z277)</f>
        <v/>
      </c>
      <c r="L277" s="7">
        <f>MAR1!$B$32*L276+MAR1!$C$32*M276+MAR1!$D$32*N276+MAR1!$B$42*I277+MAR1!$C$42*J277+MAR1!$D$42*K277</f>
        <v/>
      </c>
      <c r="M277" s="7">
        <f>MAR1!$B$33*L276+MAR1!$C$33*M276+MAR1!$D$33*N276+MAR1!$B$43*I277+MAR1!$C$43*J277+MAR1!$D$43*K277</f>
        <v/>
      </c>
      <c r="N277" s="7">
        <f>MAR1!$B$34*L276+MAR1!$C$34*M276+MAR1!$D$34*N276+MAR1!$B$44*I277+MAR1!$C$44*J277+MAR1!$D$44*K277</f>
        <v/>
      </c>
      <c r="O277" s="12">
        <f>MAR1!$B$5+MAR1!$C$5*COS(2*PI()*B277/365)+MAR1!$D$5*SIN(2*PI()*B277/365)+IF(E277=1,MAR1!$B$11+MAR1!$D$11*L277,MAR1!$C$11+MAR1!$E$11*L277)</f>
        <v/>
      </c>
      <c r="P277" s="12">
        <f>MAR1!$B$6+MAR1!$C$6*COS(2*PI()*B277/365)+MAR1!$D$6*SIN(2*PI()*B277/365)+IF(E277=1,MAR1!$B$12+MAR1!$D$12*M277,MAR1!$C$12+MAR1!$E$12*M277)</f>
        <v/>
      </c>
      <c r="Q277" s="12">
        <f>MAR1!$B$7+MAR1!$C$7*COS(2*PI()*B277/365)+MAR1!$D$7*SIN(2*PI()*B277/365)+IF(E277=1,MAR1!$B$13+MAR1!$D$13*N277,MAR1!$C$13+MAR1!$E$13*N277)</f>
        <v/>
      </c>
      <c r="R277" s="12">
        <f>MAR1!$B$5+MAR1!$C$5*COS(2*PI()*B277/365)+MAR1!$D$5*SIN(2*PI()*B277/365)+INDEX(ChangeFactor!$F$6:$F$17,C277)+IF(G277=1,MAR1!$B$11+INDEX(ChangeFactor!$G$6:$G$17,C277)*MAR1!$D$11*L277,MAR1!$C$11+INDEX(ChangeFactor!$G$6:$G$17,C277)*MAR1!$E$11*L277)</f>
        <v/>
      </c>
    </row>
    <row r="278">
      <c r="A278" s="6">
        <f>Data!U278</f>
        <v/>
      </c>
      <c r="B278" s="6">
        <f>MOD(A278-1,365)+1</f>
        <v/>
      </c>
      <c r="C278" s="6">
        <f>MATCH(B278,Markov!$C$6:$C$17,1)</f>
        <v/>
      </c>
      <c r="D278" s="16">
        <f>Data!V278</f>
        <v/>
      </c>
      <c r="E278" s="6">
        <f>IF(D278&lt;IF(E277=1,INDEX(Markov!$I$6:$I$17,C278),INDEX(Markov!$H$6:$H$17,C278)),1,0)</f>
        <v/>
      </c>
      <c r="F278" s="12">
        <f>IF(E278=1,GAMMA.INV(Data!W278,INDEX(Markov!$Q$6:$Q$17,C278),INDEX(Markov!$R$6:$R$17,C278)),0)</f>
        <v/>
      </c>
      <c r="G278" s="6">
        <f>IF(D278&lt;IF(G277=1,INDEX(ChangeFactor!$O$6:$O$17,C278),INDEX(ChangeFactor!$N$6:$N$17,C278)),1,0)</f>
        <v/>
      </c>
      <c r="H278" s="12">
        <f>IF(G278=1,GAMMA.INV(Data!W278,INDEX(ChangeFactor!$R$6:$R$17,C278),INDEX(ChangeFactor!$S$6:$S$17,C278)),0)</f>
        <v/>
      </c>
      <c r="I278" s="7">
        <f>NORM.S.INV(Data!X278)</f>
        <v/>
      </c>
      <c r="J278" s="7">
        <f>NORM.S.INV(Data!Y278)</f>
        <v/>
      </c>
      <c r="K278" s="7">
        <f>NORM.S.INV(Data!Z278)</f>
        <v/>
      </c>
      <c r="L278" s="7">
        <f>MAR1!$B$32*L277+MAR1!$C$32*M277+MAR1!$D$32*N277+MAR1!$B$42*I278+MAR1!$C$42*J278+MAR1!$D$42*K278</f>
        <v/>
      </c>
      <c r="M278" s="7">
        <f>MAR1!$B$33*L277+MAR1!$C$33*M277+MAR1!$D$33*N277+MAR1!$B$43*I278+MAR1!$C$43*J278+MAR1!$D$43*K278</f>
        <v/>
      </c>
      <c r="N278" s="7">
        <f>MAR1!$B$34*L277+MAR1!$C$34*M277+MAR1!$D$34*N277+MAR1!$B$44*I278+MAR1!$C$44*J278+MAR1!$D$44*K278</f>
        <v/>
      </c>
      <c r="O278" s="12">
        <f>MAR1!$B$5+MAR1!$C$5*COS(2*PI()*B278/365)+MAR1!$D$5*SIN(2*PI()*B278/365)+IF(E278=1,MAR1!$B$11+MAR1!$D$11*L278,MAR1!$C$11+MAR1!$E$11*L278)</f>
        <v/>
      </c>
      <c r="P278" s="12">
        <f>MAR1!$B$6+MAR1!$C$6*COS(2*PI()*B278/365)+MAR1!$D$6*SIN(2*PI()*B278/365)+IF(E278=1,MAR1!$B$12+MAR1!$D$12*M278,MAR1!$C$12+MAR1!$E$12*M278)</f>
        <v/>
      </c>
      <c r="Q278" s="12">
        <f>MAR1!$B$7+MAR1!$C$7*COS(2*PI()*B278/365)+MAR1!$D$7*SIN(2*PI()*B278/365)+IF(E278=1,MAR1!$B$13+MAR1!$D$13*N278,MAR1!$C$13+MAR1!$E$13*N278)</f>
        <v/>
      </c>
      <c r="R278" s="12">
        <f>MAR1!$B$5+MAR1!$C$5*COS(2*PI()*B278/365)+MAR1!$D$5*SIN(2*PI()*B278/365)+INDEX(ChangeFactor!$F$6:$F$17,C278)+IF(G278=1,MAR1!$B$11+INDEX(ChangeFactor!$G$6:$G$17,C278)*MAR1!$D$11*L278,MAR1!$C$11+INDEX(ChangeFactor!$G$6:$G$17,C278)*MAR1!$E$11*L278)</f>
        <v/>
      </c>
    </row>
    <row r="279">
      <c r="A279" s="6">
        <f>Data!U279</f>
        <v/>
      </c>
      <c r="B279" s="6">
        <f>MOD(A279-1,365)+1</f>
        <v/>
      </c>
      <c r="C279" s="6">
        <f>MATCH(B279,Markov!$C$6:$C$17,1)</f>
        <v/>
      </c>
      <c r="D279" s="16">
        <f>Data!V279</f>
        <v/>
      </c>
      <c r="E279" s="6">
        <f>IF(D279&lt;IF(E278=1,INDEX(Markov!$I$6:$I$17,C279),INDEX(Markov!$H$6:$H$17,C279)),1,0)</f>
        <v/>
      </c>
      <c r="F279" s="12">
        <f>IF(E279=1,GAMMA.INV(Data!W279,INDEX(Markov!$Q$6:$Q$17,C279),INDEX(Markov!$R$6:$R$17,C279)),0)</f>
        <v/>
      </c>
      <c r="G279" s="6">
        <f>IF(D279&lt;IF(G278=1,INDEX(ChangeFactor!$O$6:$O$17,C279),INDEX(ChangeFactor!$N$6:$N$17,C279)),1,0)</f>
        <v/>
      </c>
      <c r="H279" s="12">
        <f>IF(G279=1,GAMMA.INV(Data!W279,INDEX(ChangeFactor!$R$6:$R$17,C279),INDEX(ChangeFactor!$S$6:$S$17,C279)),0)</f>
        <v/>
      </c>
      <c r="I279" s="7">
        <f>NORM.S.INV(Data!X279)</f>
        <v/>
      </c>
      <c r="J279" s="7">
        <f>NORM.S.INV(Data!Y279)</f>
        <v/>
      </c>
      <c r="K279" s="7">
        <f>NORM.S.INV(Data!Z279)</f>
        <v/>
      </c>
      <c r="L279" s="7">
        <f>MAR1!$B$32*L278+MAR1!$C$32*M278+MAR1!$D$32*N278+MAR1!$B$42*I279+MAR1!$C$42*J279+MAR1!$D$42*K279</f>
        <v/>
      </c>
      <c r="M279" s="7">
        <f>MAR1!$B$33*L278+MAR1!$C$33*M278+MAR1!$D$33*N278+MAR1!$B$43*I279+MAR1!$C$43*J279+MAR1!$D$43*K279</f>
        <v/>
      </c>
      <c r="N279" s="7">
        <f>MAR1!$B$34*L278+MAR1!$C$34*M278+MAR1!$D$34*N278+MAR1!$B$44*I279+MAR1!$C$44*J279+MAR1!$D$44*K279</f>
        <v/>
      </c>
      <c r="O279" s="12">
        <f>MAR1!$B$5+MAR1!$C$5*COS(2*PI()*B279/365)+MAR1!$D$5*SIN(2*PI()*B279/365)+IF(E279=1,MAR1!$B$11+MAR1!$D$11*L279,MAR1!$C$11+MAR1!$E$11*L279)</f>
        <v/>
      </c>
      <c r="P279" s="12">
        <f>MAR1!$B$6+MAR1!$C$6*COS(2*PI()*B279/365)+MAR1!$D$6*SIN(2*PI()*B279/365)+IF(E279=1,MAR1!$B$12+MAR1!$D$12*M279,MAR1!$C$12+MAR1!$E$12*M279)</f>
        <v/>
      </c>
      <c r="Q279" s="12">
        <f>MAR1!$B$7+MAR1!$C$7*COS(2*PI()*B279/365)+MAR1!$D$7*SIN(2*PI()*B279/365)+IF(E279=1,MAR1!$B$13+MAR1!$D$13*N279,MAR1!$C$13+MAR1!$E$13*N279)</f>
        <v/>
      </c>
      <c r="R279" s="12">
        <f>MAR1!$B$5+MAR1!$C$5*COS(2*PI()*B279/365)+MAR1!$D$5*SIN(2*PI()*B279/365)+INDEX(ChangeFactor!$F$6:$F$17,C279)+IF(G279=1,MAR1!$B$11+INDEX(ChangeFactor!$G$6:$G$17,C279)*MAR1!$D$11*L279,MAR1!$C$11+INDEX(ChangeFactor!$G$6:$G$17,C279)*MAR1!$E$11*L279)</f>
        <v/>
      </c>
    </row>
    <row r="280">
      <c r="A280" s="6">
        <f>Data!U280</f>
        <v/>
      </c>
      <c r="B280" s="6">
        <f>MOD(A280-1,365)+1</f>
        <v/>
      </c>
      <c r="C280" s="6">
        <f>MATCH(B280,Markov!$C$6:$C$17,1)</f>
        <v/>
      </c>
      <c r="D280" s="16">
        <f>Data!V280</f>
        <v/>
      </c>
      <c r="E280" s="6">
        <f>IF(D280&lt;IF(E279=1,INDEX(Markov!$I$6:$I$17,C280),INDEX(Markov!$H$6:$H$17,C280)),1,0)</f>
        <v/>
      </c>
      <c r="F280" s="12">
        <f>IF(E280=1,GAMMA.INV(Data!W280,INDEX(Markov!$Q$6:$Q$17,C280),INDEX(Markov!$R$6:$R$17,C280)),0)</f>
        <v/>
      </c>
      <c r="G280" s="6">
        <f>IF(D280&lt;IF(G279=1,INDEX(ChangeFactor!$O$6:$O$17,C280),INDEX(ChangeFactor!$N$6:$N$17,C280)),1,0)</f>
        <v/>
      </c>
      <c r="H280" s="12">
        <f>IF(G280=1,GAMMA.INV(Data!W280,INDEX(ChangeFactor!$R$6:$R$17,C280),INDEX(ChangeFactor!$S$6:$S$17,C280)),0)</f>
        <v/>
      </c>
      <c r="I280" s="7">
        <f>NORM.S.INV(Data!X280)</f>
        <v/>
      </c>
      <c r="J280" s="7">
        <f>NORM.S.INV(Data!Y280)</f>
        <v/>
      </c>
      <c r="K280" s="7">
        <f>NORM.S.INV(Data!Z280)</f>
        <v/>
      </c>
      <c r="L280" s="7">
        <f>MAR1!$B$32*L279+MAR1!$C$32*M279+MAR1!$D$32*N279+MAR1!$B$42*I280+MAR1!$C$42*J280+MAR1!$D$42*K280</f>
        <v/>
      </c>
      <c r="M280" s="7">
        <f>MAR1!$B$33*L279+MAR1!$C$33*M279+MAR1!$D$33*N279+MAR1!$B$43*I280+MAR1!$C$43*J280+MAR1!$D$43*K280</f>
        <v/>
      </c>
      <c r="N280" s="7">
        <f>MAR1!$B$34*L279+MAR1!$C$34*M279+MAR1!$D$34*N279+MAR1!$B$44*I280+MAR1!$C$44*J280+MAR1!$D$44*K280</f>
        <v/>
      </c>
      <c r="O280" s="12">
        <f>MAR1!$B$5+MAR1!$C$5*COS(2*PI()*B280/365)+MAR1!$D$5*SIN(2*PI()*B280/365)+IF(E280=1,MAR1!$B$11+MAR1!$D$11*L280,MAR1!$C$11+MAR1!$E$11*L280)</f>
        <v/>
      </c>
      <c r="P280" s="12">
        <f>MAR1!$B$6+MAR1!$C$6*COS(2*PI()*B280/365)+MAR1!$D$6*SIN(2*PI()*B280/365)+IF(E280=1,MAR1!$B$12+MAR1!$D$12*M280,MAR1!$C$12+MAR1!$E$12*M280)</f>
        <v/>
      </c>
      <c r="Q280" s="12">
        <f>MAR1!$B$7+MAR1!$C$7*COS(2*PI()*B280/365)+MAR1!$D$7*SIN(2*PI()*B280/365)+IF(E280=1,MAR1!$B$13+MAR1!$D$13*N280,MAR1!$C$13+MAR1!$E$13*N280)</f>
        <v/>
      </c>
      <c r="R280" s="12">
        <f>MAR1!$B$5+MAR1!$C$5*COS(2*PI()*B280/365)+MAR1!$D$5*SIN(2*PI()*B280/365)+INDEX(ChangeFactor!$F$6:$F$17,C280)+IF(G280=1,MAR1!$B$11+INDEX(ChangeFactor!$G$6:$G$17,C280)*MAR1!$D$11*L280,MAR1!$C$11+INDEX(ChangeFactor!$G$6:$G$17,C280)*MAR1!$E$11*L280)</f>
        <v/>
      </c>
    </row>
    <row r="281">
      <c r="A281" s="6">
        <f>Data!U281</f>
        <v/>
      </c>
      <c r="B281" s="6">
        <f>MOD(A281-1,365)+1</f>
        <v/>
      </c>
      <c r="C281" s="6">
        <f>MATCH(B281,Markov!$C$6:$C$17,1)</f>
        <v/>
      </c>
      <c r="D281" s="16">
        <f>Data!V281</f>
        <v/>
      </c>
      <c r="E281" s="6">
        <f>IF(D281&lt;IF(E280=1,INDEX(Markov!$I$6:$I$17,C281),INDEX(Markov!$H$6:$H$17,C281)),1,0)</f>
        <v/>
      </c>
      <c r="F281" s="12">
        <f>IF(E281=1,GAMMA.INV(Data!W281,INDEX(Markov!$Q$6:$Q$17,C281),INDEX(Markov!$R$6:$R$17,C281)),0)</f>
        <v/>
      </c>
      <c r="G281" s="6">
        <f>IF(D281&lt;IF(G280=1,INDEX(ChangeFactor!$O$6:$O$17,C281),INDEX(ChangeFactor!$N$6:$N$17,C281)),1,0)</f>
        <v/>
      </c>
      <c r="H281" s="12">
        <f>IF(G281=1,GAMMA.INV(Data!W281,INDEX(ChangeFactor!$R$6:$R$17,C281),INDEX(ChangeFactor!$S$6:$S$17,C281)),0)</f>
        <v/>
      </c>
      <c r="I281" s="7">
        <f>NORM.S.INV(Data!X281)</f>
        <v/>
      </c>
      <c r="J281" s="7">
        <f>NORM.S.INV(Data!Y281)</f>
        <v/>
      </c>
      <c r="K281" s="7">
        <f>NORM.S.INV(Data!Z281)</f>
        <v/>
      </c>
      <c r="L281" s="7">
        <f>MAR1!$B$32*L280+MAR1!$C$32*M280+MAR1!$D$32*N280+MAR1!$B$42*I281+MAR1!$C$42*J281+MAR1!$D$42*K281</f>
        <v/>
      </c>
      <c r="M281" s="7">
        <f>MAR1!$B$33*L280+MAR1!$C$33*M280+MAR1!$D$33*N280+MAR1!$B$43*I281+MAR1!$C$43*J281+MAR1!$D$43*K281</f>
        <v/>
      </c>
      <c r="N281" s="7">
        <f>MAR1!$B$34*L280+MAR1!$C$34*M280+MAR1!$D$34*N280+MAR1!$B$44*I281+MAR1!$C$44*J281+MAR1!$D$44*K281</f>
        <v/>
      </c>
      <c r="O281" s="12">
        <f>MAR1!$B$5+MAR1!$C$5*COS(2*PI()*B281/365)+MAR1!$D$5*SIN(2*PI()*B281/365)+IF(E281=1,MAR1!$B$11+MAR1!$D$11*L281,MAR1!$C$11+MAR1!$E$11*L281)</f>
        <v/>
      </c>
      <c r="P281" s="12">
        <f>MAR1!$B$6+MAR1!$C$6*COS(2*PI()*B281/365)+MAR1!$D$6*SIN(2*PI()*B281/365)+IF(E281=1,MAR1!$B$12+MAR1!$D$12*M281,MAR1!$C$12+MAR1!$E$12*M281)</f>
        <v/>
      </c>
      <c r="Q281" s="12">
        <f>MAR1!$B$7+MAR1!$C$7*COS(2*PI()*B281/365)+MAR1!$D$7*SIN(2*PI()*B281/365)+IF(E281=1,MAR1!$B$13+MAR1!$D$13*N281,MAR1!$C$13+MAR1!$E$13*N281)</f>
        <v/>
      </c>
      <c r="R281" s="12">
        <f>MAR1!$B$5+MAR1!$C$5*COS(2*PI()*B281/365)+MAR1!$D$5*SIN(2*PI()*B281/365)+INDEX(ChangeFactor!$F$6:$F$17,C281)+IF(G281=1,MAR1!$B$11+INDEX(ChangeFactor!$G$6:$G$17,C281)*MAR1!$D$11*L281,MAR1!$C$11+INDEX(ChangeFactor!$G$6:$G$17,C281)*MAR1!$E$11*L281)</f>
        <v/>
      </c>
    </row>
    <row r="282">
      <c r="A282" s="6">
        <f>Data!U282</f>
        <v/>
      </c>
      <c r="B282" s="6">
        <f>MOD(A282-1,365)+1</f>
        <v/>
      </c>
      <c r="C282" s="6">
        <f>MATCH(B282,Markov!$C$6:$C$17,1)</f>
        <v/>
      </c>
      <c r="D282" s="16">
        <f>Data!V282</f>
        <v/>
      </c>
      <c r="E282" s="6">
        <f>IF(D282&lt;IF(E281=1,INDEX(Markov!$I$6:$I$17,C282),INDEX(Markov!$H$6:$H$17,C282)),1,0)</f>
        <v/>
      </c>
      <c r="F282" s="12">
        <f>IF(E282=1,GAMMA.INV(Data!W282,INDEX(Markov!$Q$6:$Q$17,C282),INDEX(Markov!$R$6:$R$17,C282)),0)</f>
        <v/>
      </c>
      <c r="G282" s="6">
        <f>IF(D282&lt;IF(G281=1,INDEX(ChangeFactor!$O$6:$O$17,C282),INDEX(ChangeFactor!$N$6:$N$17,C282)),1,0)</f>
        <v/>
      </c>
      <c r="H282" s="12">
        <f>IF(G282=1,GAMMA.INV(Data!W282,INDEX(ChangeFactor!$R$6:$R$17,C282),INDEX(ChangeFactor!$S$6:$S$17,C282)),0)</f>
        <v/>
      </c>
      <c r="I282" s="7">
        <f>NORM.S.INV(Data!X282)</f>
        <v/>
      </c>
      <c r="J282" s="7">
        <f>NORM.S.INV(Data!Y282)</f>
        <v/>
      </c>
      <c r="K282" s="7">
        <f>NORM.S.INV(Data!Z282)</f>
        <v/>
      </c>
      <c r="L282" s="7">
        <f>MAR1!$B$32*L281+MAR1!$C$32*M281+MAR1!$D$32*N281+MAR1!$B$42*I282+MAR1!$C$42*J282+MAR1!$D$42*K282</f>
        <v/>
      </c>
      <c r="M282" s="7">
        <f>MAR1!$B$33*L281+MAR1!$C$33*M281+MAR1!$D$33*N281+MAR1!$B$43*I282+MAR1!$C$43*J282+MAR1!$D$43*K282</f>
        <v/>
      </c>
      <c r="N282" s="7">
        <f>MAR1!$B$34*L281+MAR1!$C$34*M281+MAR1!$D$34*N281+MAR1!$B$44*I282+MAR1!$C$44*J282+MAR1!$D$44*K282</f>
        <v/>
      </c>
      <c r="O282" s="12">
        <f>MAR1!$B$5+MAR1!$C$5*COS(2*PI()*B282/365)+MAR1!$D$5*SIN(2*PI()*B282/365)+IF(E282=1,MAR1!$B$11+MAR1!$D$11*L282,MAR1!$C$11+MAR1!$E$11*L282)</f>
        <v/>
      </c>
      <c r="P282" s="12">
        <f>MAR1!$B$6+MAR1!$C$6*COS(2*PI()*B282/365)+MAR1!$D$6*SIN(2*PI()*B282/365)+IF(E282=1,MAR1!$B$12+MAR1!$D$12*M282,MAR1!$C$12+MAR1!$E$12*M282)</f>
        <v/>
      </c>
      <c r="Q282" s="12">
        <f>MAR1!$B$7+MAR1!$C$7*COS(2*PI()*B282/365)+MAR1!$D$7*SIN(2*PI()*B282/365)+IF(E282=1,MAR1!$B$13+MAR1!$D$13*N282,MAR1!$C$13+MAR1!$E$13*N282)</f>
        <v/>
      </c>
      <c r="R282" s="12">
        <f>MAR1!$B$5+MAR1!$C$5*COS(2*PI()*B282/365)+MAR1!$D$5*SIN(2*PI()*B282/365)+INDEX(ChangeFactor!$F$6:$F$17,C282)+IF(G282=1,MAR1!$B$11+INDEX(ChangeFactor!$G$6:$G$17,C282)*MAR1!$D$11*L282,MAR1!$C$11+INDEX(ChangeFactor!$G$6:$G$17,C282)*MAR1!$E$11*L282)</f>
        <v/>
      </c>
    </row>
    <row r="283">
      <c r="A283" s="6">
        <f>Data!U283</f>
        <v/>
      </c>
      <c r="B283" s="6">
        <f>MOD(A283-1,365)+1</f>
        <v/>
      </c>
      <c r="C283" s="6">
        <f>MATCH(B283,Markov!$C$6:$C$17,1)</f>
        <v/>
      </c>
      <c r="D283" s="16">
        <f>Data!V283</f>
        <v/>
      </c>
      <c r="E283" s="6">
        <f>IF(D283&lt;IF(E282=1,INDEX(Markov!$I$6:$I$17,C283),INDEX(Markov!$H$6:$H$17,C283)),1,0)</f>
        <v/>
      </c>
      <c r="F283" s="12">
        <f>IF(E283=1,GAMMA.INV(Data!W283,INDEX(Markov!$Q$6:$Q$17,C283),INDEX(Markov!$R$6:$R$17,C283)),0)</f>
        <v/>
      </c>
      <c r="G283" s="6">
        <f>IF(D283&lt;IF(G282=1,INDEX(ChangeFactor!$O$6:$O$17,C283),INDEX(ChangeFactor!$N$6:$N$17,C283)),1,0)</f>
        <v/>
      </c>
      <c r="H283" s="12">
        <f>IF(G283=1,GAMMA.INV(Data!W283,INDEX(ChangeFactor!$R$6:$R$17,C283),INDEX(ChangeFactor!$S$6:$S$17,C283)),0)</f>
        <v/>
      </c>
      <c r="I283" s="7">
        <f>NORM.S.INV(Data!X283)</f>
        <v/>
      </c>
      <c r="J283" s="7">
        <f>NORM.S.INV(Data!Y283)</f>
        <v/>
      </c>
      <c r="K283" s="7">
        <f>NORM.S.INV(Data!Z283)</f>
        <v/>
      </c>
      <c r="L283" s="7">
        <f>MAR1!$B$32*L282+MAR1!$C$32*M282+MAR1!$D$32*N282+MAR1!$B$42*I283+MAR1!$C$42*J283+MAR1!$D$42*K283</f>
        <v/>
      </c>
      <c r="M283" s="7">
        <f>MAR1!$B$33*L282+MAR1!$C$33*M282+MAR1!$D$33*N282+MAR1!$B$43*I283+MAR1!$C$43*J283+MAR1!$D$43*K283</f>
        <v/>
      </c>
      <c r="N283" s="7">
        <f>MAR1!$B$34*L282+MAR1!$C$34*M282+MAR1!$D$34*N282+MAR1!$B$44*I283+MAR1!$C$44*J283+MAR1!$D$44*K283</f>
        <v/>
      </c>
      <c r="O283" s="12">
        <f>MAR1!$B$5+MAR1!$C$5*COS(2*PI()*B283/365)+MAR1!$D$5*SIN(2*PI()*B283/365)+IF(E283=1,MAR1!$B$11+MAR1!$D$11*L283,MAR1!$C$11+MAR1!$E$11*L283)</f>
        <v/>
      </c>
      <c r="P283" s="12">
        <f>MAR1!$B$6+MAR1!$C$6*COS(2*PI()*B283/365)+MAR1!$D$6*SIN(2*PI()*B283/365)+IF(E283=1,MAR1!$B$12+MAR1!$D$12*M283,MAR1!$C$12+MAR1!$E$12*M283)</f>
        <v/>
      </c>
      <c r="Q283" s="12">
        <f>MAR1!$B$7+MAR1!$C$7*COS(2*PI()*B283/365)+MAR1!$D$7*SIN(2*PI()*B283/365)+IF(E283=1,MAR1!$B$13+MAR1!$D$13*N283,MAR1!$C$13+MAR1!$E$13*N283)</f>
        <v/>
      </c>
      <c r="R283" s="12">
        <f>MAR1!$B$5+MAR1!$C$5*COS(2*PI()*B283/365)+MAR1!$D$5*SIN(2*PI()*B283/365)+INDEX(ChangeFactor!$F$6:$F$17,C283)+IF(G283=1,MAR1!$B$11+INDEX(ChangeFactor!$G$6:$G$17,C283)*MAR1!$D$11*L283,MAR1!$C$11+INDEX(ChangeFactor!$G$6:$G$17,C283)*MAR1!$E$11*L283)</f>
        <v/>
      </c>
    </row>
    <row r="284">
      <c r="A284" s="6">
        <f>Data!U284</f>
        <v/>
      </c>
      <c r="B284" s="6">
        <f>MOD(A284-1,365)+1</f>
        <v/>
      </c>
      <c r="C284" s="6">
        <f>MATCH(B284,Markov!$C$6:$C$17,1)</f>
        <v/>
      </c>
      <c r="D284" s="16">
        <f>Data!V284</f>
        <v/>
      </c>
      <c r="E284" s="6">
        <f>IF(D284&lt;IF(E283=1,INDEX(Markov!$I$6:$I$17,C284),INDEX(Markov!$H$6:$H$17,C284)),1,0)</f>
        <v/>
      </c>
      <c r="F284" s="12">
        <f>IF(E284=1,GAMMA.INV(Data!W284,INDEX(Markov!$Q$6:$Q$17,C284),INDEX(Markov!$R$6:$R$17,C284)),0)</f>
        <v/>
      </c>
      <c r="G284" s="6">
        <f>IF(D284&lt;IF(G283=1,INDEX(ChangeFactor!$O$6:$O$17,C284),INDEX(ChangeFactor!$N$6:$N$17,C284)),1,0)</f>
        <v/>
      </c>
      <c r="H284" s="12">
        <f>IF(G284=1,GAMMA.INV(Data!W284,INDEX(ChangeFactor!$R$6:$R$17,C284),INDEX(ChangeFactor!$S$6:$S$17,C284)),0)</f>
        <v/>
      </c>
      <c r="I284" s="7">
        <f>NORM.S.INV(Data!X284)</f>
        <v/>
      </c>
      <c r="J284" s="7">
        <f>NORM.S.INV(Data!Y284)</f>
        <v/>
      </c>
      <c r="K284" s="7">
        <f>NORM.S.INV(Data!Z284)</f>
        <v/>
      </c>
      <c r="L284" s="7">
        <f>MAR1!$B$32*L283+MAR1!$C$32*M283+MAR1!$D$32*N283+MAR1!$B$42*I284+MAR1!$C$42*J284+MAR1!$D$42*K284</f>
        <v/>
      </c>
      <c r="M284" s="7">
        <f>MAR1!$B$33*L283+MAR1!$C$33*M283+MAR1!$D$33*N283+MAR1!$B$43*I284+MAR1!$C$43*J284+MAR1!$D$43*K284</f>
        <v/>
      </c>
      <c r="N284" s="7">
        <f>MAR1!$B$34*L283+MAR1!$C$34*M283+MAR1!$D$34*N283+MAR1!$B$44*I284+MAR1!$C$44*J284+MAR1!$D$44*K284</f>
        <v/>
      </c>
      <c r="O284" s="12">
        <f>MAR1!$B$5+MAR1!$C$5*COS(2*PI()*B284/365)+MAR1!$D$5*SIN(2*PI()*B284/365)+IF(E284=1,MAR1!$B$11+MAR1!$D$11*L284,MAR1!$C$11+MAR1!$E$11*L284)</f>
        <v/>
      </c>
      <c r="P284" s="12">
        <f>MAR1!$B$6+MAR1!$C$6*COS(2*PI()*B284/365)+MAR1!$D$6*SIN(2*PI()*B284/365)+IF(E284=1,MAR1!$B$12+MAR1!$D$12*M284,MAR1!$C$12+MAR1!$E$12*M284)</f>
        <v/>
      </c>
      <c r="Q284" s="12">
        <f>MAR1!$B$7+MAR1!$C$7*COS(2*PI()*B284/365)+MAR1!$D$7*SIN(2*PI()*B284/365)+IF(E284=1,MAR1!$B$13+MAR1!$D$13*N284,MAR1!$C$13+MAR1!$E$13*N284)</f>
        <v/>
      </c>
      <c r="R284" s="12">
        <f>MAR1!$B$5+MAR1!$C$5*COS(2*PI()*B284/365)+MAR1!$D$5*SIN(2*PI()*B284/365)+INDEX(ChangeFactor!$F$6:$F$17,C284)+IF(G284=1,MAR1!$B$11+INDEX(ChangeFactor!$G$6:$G$17,C284)*MAR1!$D$11*L284,MAR1!$C$11+INDEX(ChangeFactor!$G$6:$G$17,C284)*MAR1!$E$11*L284)</f>
        <v/>
      </c>
    </row>
    <row r="285">
      <c r="A285" s="6">
        <f>Data!U285</f>
        <v/>
      </c>
      <c r="B285" s="6">
        <f>MOD(A285-1,365)+1</f>
        <v/>
      </c>
      <c r="C285" s="6">
        <f>MATCH(B285,Markov!$C$6:$C$17,1)</f>
        <v/>
      </c>
      <c r="D285" s="16">
        <f>Data!V285</f>
        <v/>
      </c>
      <c r="E285" s="6">
        <f>IF(D285&lt;IF(E284=1,INDEX(Markov!$I$6:$I$17,C285),INDEX(Markov!$H$6:$H$17,C285)),1,0)</f>
        <v/>
      </c>
      <c r="F285" s="12">
        <f>IF(E285=1,GAMMA.INV(Data!W285,INDEX(Markov!$Q$6:$Q$17,C285),INDEX(Markov!$R$6:$R$17,C285)),0)</f>
        <v/>
      </c>
      <c r="G285" s="6">
        <f>IF(D285&lt;IF(G284=1,INDEX(ChangeFactor!$O$6:$O$17,C285),INDEX(ChangeFactor!$N$6:$N$17,C285)),1,0)</f>
        <v/>
      </c>
      <c r="H285" s="12">
        <f>IF(G285=1,GAMMA.INV(Data!W285,INDEX(ChangeFactor!$R$6:$R$17,C285),INDEX(ChangeFactor!$S$6:$S$17,C285)),0)</f>
        <v/>
      </c>
      <c r="I285" s="7">
        <f>NORM.S.INV(Data!X285)</f>
        <v/>
      </c>
      <c r="J285" s="7">
        <f>NORM.S.INV(Data!Y285)</f>
        <v/>
      </c>
      <c r="K285" s="7">
        <f>NORM.S.INV(Data!Z285)</f>
        <v/>
      </c>
      <c r="L285" s="7">
        <f>MAR1!$B$32*L284+MAR1!$C$32*M284+MAR1!$D$32*N284+MAR1!$B$42*I285+MAR1!$C$42*J285+MAR1!$D$42*K285</f>
        <v/>
      </c>
      <c r="M285" s="7">
        <f>MAR1!$B$33*L284+MAR1!$C$33*M284+MAR1!$D$33*N284+MAR1!$B$43*I285+MAR1!$C$43*J285+MAR1!$D$43*K285</f>
        <v/>
      </c>
      <c r="N285" s="7">
        <f>MAR1!$B$34*L284+MAR1!$C$34*M284+MAR1!$D$34*N284+MAR1!$B$44*I285+MAR1!$C$44*J285+MAR1!$D$44*K285</f>
        <v/>
      </c>
      <c r="O285" s="12">
        <f>MAR1!$B$5+MAR1!$C$5*COS(2*PI()*B285/365)+MAR1!$D$5*SIN(2*PI()*B285/365)+IF(E285=1,MAR1!$B$11+MAR1!$D$11*L285,MAR1!$C$11+MAR1!$E$11*L285)</f>
        <v/>
      </c>
      <c r="P285" s="12">
        <f>MAR1!$B$6+MAR1!$C$6*COS(2*PI()*B285/365)+MAR1!$D$6*SIN(2*PI()*B285/365)+IF(E285=1,MAR1!$B$12+MAR1!$D$12*M285,MAR1!$C$12+MAR1!$E$12*M285)</f>
        <v/>
      </c>
      <c r="Q285" s="12">
        <f>MAR1!$B$7+MAR1!$C$7*COS(2*PI()*B285/365)+MAR1!$D$7*SIN(2*PI()*B285/365)+IF(E285=1,MAR1!$B$13+MAR1!$D$13*N285,MAR1!$C$13+MAR1!$E$13*N285)</f>
        <v/>
      </c>
      <c r="R285" s="12">
        <f>MAR1!$B$5+MAR1!$C$5*COS(2*PI()*B285/365)+MAR1!$D$5*SIN(2*PI()*B285/365)+INDEX(ChangeFactor!$F$6:$F$17,C285)+IF(G285=1,MAR1!$B$11+INDEX(ChangeFactor!$G$6:$G$17,C285)*MAR1!$D$11*L285,MAR1!$C$11+INDEX(ChangeFactor!$G$6:$G$17,C285)*MAR1!$E$11*L285)</f>
        <v/>
      </c>
    </row>
    <row r="286">
      <c r="A286" s="6">
        <f>Data!U286</f>
        <v/>
      </c>
      <c r="B286" s="6">
        <f>MOD(A286-1,365)+1</f>
        <v/>
      </c>
      <c r="C286" s="6">
        <f>MATCH(B286,Markov!$C$6:$C$17,1)</f>
        <v/>
      </c>
      <c r="D286" s="16">
        <f>Data!V286</f>
        <v/>
      </c>
      <c r="E286" s="6">
        <f>IF(D286&lt;IF(E285=1,INDEX(Markov!$I$6:$I$17,C286),INDEX(Markov!$H$6:$H$17,C286)),1,0)</f>
        <v/>
      </c>
      <c r="F286" s="12">
        <f>IF(E286=1,GAMMA.INV(Data!W286,INDEX(Markov!$Q$6:$Q$17,C286),INDEX(Markov!$R$6:$R$17,C286)),0)</f>
        <v/>
      </c>
      <c r="G286" s="6">
        <f>IF(D286&lt;IF(G285=1,INDEX(ChangeFactor!$O$6:$O$17,C286),INDEX(ChangeFactor!$N$6:$N$17,C286)),1,0)</f>
        <v/>
      </c>
      <c r="H286" s="12">
        <f>IF(G286=1,GAMMA.INV(Data!W286,INDEX(ChangeFactor!$R$6:$R$17,C286),INDEX(ChangeFactor!$S$6:$S$17,C286)),0)</f>
        <v/>
      </c>
      <c r="I286" s="7">
        <f>NORM.S.INV(Data!X286)</f>
        <v/>
      </c>
      <c r="J286" s="7">
        <f>NORM.S.INV(Data!Y286)</f>
        <v/>
      </c>
      <c r="K286" s="7">
        <f>NORM.S.INV(Data!Z286)</f>
        <v/>
      </c>
      <c r="L286" s="7">
        <f>MAR1!$B$32*L285+MAR1!$C$32*M285+MAR1!$D$32*N285+MAR1!$B$42*I286+MAR1!$C$42*J286+MAR1!$D$42*K286</f>
        <v/>
      </c>
      <c r="M286" s="7">
        <f>MAR1!$B$33*L285+MAR1!$C$33*M285+MAR1!$D$33*N285+MAR1!$B$43*I286+MAR1!$C$43*J286+MAR1!$D$43*K286</f>
        <v/>
      </c>
      <c r="N286" s="7">
        <f>MAR1!$B$34*L285+MAR1!$C$34*M285+MAR1!$D$34*N285+MAR1!$B$44*I286+MAR1!$C$44*J286+MAR1!$D$44*K286</f>
        <v/>
      </c>
      <c r="O286" s="12">
        <f>MAR1!$B$5+MAR1!$C$5*COS(2*PI()*B286/365)+MAR1!$D$5*SIN(2*PI()*B286/365)+IF(E286=1,MAR1!$B$11+MAR1!$D$11*L286,MAR1!$C$11+MAR1!$E$11*L286)</f>
        <v/>
      </c>
      <c r="P286" s="12">
        <f>MAR1!$B$6+MAR1!$C$6*COS(2*PI()*B286/365)+MAR1!$D$6*SIN(2*PI()*B286/365)+IF(E286=1,MAR1!$B$12+MAR1!$D$12*M286,MAR1!$C$12+MAR1!$E$12*M286)</f>
        <v/>
      </c>
      <c r="Q286" s="12">
        <f>MAR1!$B$7+MAR1!$C$7*COS(2*PI()*B286/365)+MAR1!$D$7*SIN(2*PI()*B286/365)+IF(E286=1,MAR1!$B$13+MAR1!$D$13*N286,MAR1!$C$13+MAR1!$E$13*N286)</f>
        <v/>
      </c>
      <c r="R286" s="12">
        <f>MAR1!$B$5+MAR1!$C$5*COS(2*PI()*B286/365)+MAR1!$D$5*SIN(2*PI()*B286/365)+INDEX(ChangeFactor!$F$6:$F$17,C286)+IF(G286=1,MAR1!$B$11+INDEX(ChangeFactor!$G$6:$G$17,C286)*MAR1!$D$11*L286,MAR1!$C$11+INDEX(ChangeFactor!$G$6:$G$17,C286)*MAR1!$E$11*L286)</f>
        <v/>
      </c>
    </row>
    <row r="287">
      <c r="A287" s="6">
        <f>Data!U287</f>
        <v/>
      </c>
      <c r="B287" s="6">
        <f>MOD(A287-1,365)+1</f>
        <v/>
      </c>
      <c r="C287" s="6">
        <f>MATCH(B287,Markov!$C$6:$C$17,1)</f>
        <v/>
      </c>
      <c r="D287" s="16">
        <f>Data!V287</f>
        <v/>
      </c>
      <c r="E287" s="6">
        <f>IF(D287&lt;IF(E286=1,INDEX(Markov!$I$6:$I$17,C287),INDEX(Markov!$H$6:$H$17,C287)),1,0)</f>
        <v/>
      </c>
      <c r="F287" s="12">
        <f>IF(E287=1,GAMMA.INV(Data!W287,INDEX(Markov!$Q$6:$Q$17,C287),INDEX(Markov!$R$6:$R$17,C287)),0)</f>
        <v/>
      </c>
      <c r="G287" s="6">
        <f>IF(D287&lt;IF(G286=1,INDEX(ChangeFactor!$O$6:$O$17,C287),INDEX(ChangeFactor!$N$6:$N$17,C287)),1,0)</f>
        <v/>
      </c>
      <c r="H287" s="12">
        <f>IF(G287=1,GAMMA.INV(Data!W287,INDEX(ChangeFactor!$R$6:$R$17,C287),INDEX(ChangeFactor!$S$6:$S$17,C287)),0)</f>
        <v/>
      </c>
      <c r="I287" s="7">
        <f>NORM.S.INV(Data!X287)</f>
        <v/>
      </c>
      <c r="J287" s="7">
        <f>NORM.S.INV(Data!Y287)</f>
        <v/>
      </c>
      <c r="K287" s="7">
        <f>NORM.S.INV(Data!Z287)</f>
        <v/>
      </c>
      <c r="L287" s="7">
        <f>MAR1!$B$32*L286+MAR1!$C$32*M286+MAR1!$D$32*N286+MAR1!$B$42*I287+MAR1!$C$42*J287+MAR1!$D$42*K287</f>
        <v/>
      </c>
      <c r="M287" s="7">
        <f>MAR1!$B$33*L286+MAR1!$C$33*M286+MAR1!$D$33*N286+MAR1!$B$43*I287+MAR1!$C$43*J287+MAR1!$D$43*K287</f>
        <v/>
      </c>
      <c r="N287" s="7">
        <f>MAR1!$B$34*L286+MAR1!$C$34*M286+MAR1!$D$34*N286+MAR1!$B$44*I287+MAR1!$C$44*J287+MAR1!$D$44*K287</f>
        <v/>
      </c>
      <c r="O287" s="12">
        <f>MAR1!$B$5+MAR1!$C$5*COS(2*PI()*B287/365)+MAR1!$D$5*SIN(2*PI()*B287/365)+IF(E287=1,MAR1!$B$11+MAR1!$D$11*L287,MAR1!$C$11+MAR1!$E$11*L287)</f>
        <v/>
      </c>
      <c r="P287" s="12">
        <f>MAR1!$B$6+MAR1!$C$6*COS(2*PI()*B287/365)+MAR1!$D$6*SIN(2*PI()*B287/365)+IF(E287=1,MAR1!$B$12+MAR1!$D$12*M287,MAR1!$C$12+MAR1!$E$12*M287)</f>
        <v/>
      </c>
      <c r="Q287" s="12">
        <f>MAR1!$B$7+MAR1!$C$7*COS(2*PI()*B287/365)+MAR1!$D$7*SIN(2*PI()*B287/365)+IF(E287=1,MAR1!$B$13+MAR1!$D$13*N287,MAR1!$C$13+MAR1!$E$13*N287)</f>
        <v/>
      </c>
      <c r="R287" s="12">
        <f>MAR1!$B$5+MAR1!$C$5*COS(2*PI()*B287/365)+MAR1!$D$5*SIN(2*PI()*B287/365)+INDEX(ChangeFactor!$F$6:$F$17,C287)+IF(G287=1,MAR1!$B$11+INDEX(ChangeFactor!$G$6:$G$17,C287)*MAR1!$D$11*L287,MAR1!$C$11+INDEX(ChangeFactor!$G$6:$G$17,C287)*MAR1!$E$11*L287)</f>
        <v/>
      </c>
    </row>
    <row r="288">
      <c r="A288" s="6">
        <f>Data!U288</f>
        <v/>
      </c>
      <c r="B288" s="6">
        <f>MOD(A288-1,365)+1</f>
        <v/>
      </c>
      <c r="C288" s="6">
        <f>MATCH(B288,Markov!$C$6:$C$17,1)</f>
        <v/>
      </c>
      <c r="D288" s="16">
        <f>Data!V288</f>
        <v/>
      </c>
      <c r="E288" s="6">
        <f>IF(D288&lt;IF(E287=1,INDEX(Markov!$I$6:$I$17,C288),INDEX(Markov!$H$6:$H$17,C288)),1,0)</f>
        <v/>
      </c>
      <c r="F288" s="12">
        <f>IF(E288=1,GAMMA.INV(Data!W288,INDEX(Markov!$Q$6:$Q$17,C288),INDEX(Markov!$R$6:$R$17,C288)),0)</f>
        <v/>
      </c>
      <c r="G288" s="6">
        <f>IF(D288&lt;IF(G287=1,INDEX(ChangeFactor!$O$6:$O$17,C288),INDEX(ChangeFactor!$N$6:$N$17,C288)),1,0)</f>
        <v/>
      </c>
      <c r="H288" s="12">
        <f>IF(G288=1,GAMMA.INV(Data!W288,INDEX(ChangeFactor!$R$6:$R$17,C288),INDEX(ChangeFactor!$S$6:$S$17,C288)),0)</f>
        <v/>
      </c>
      <c r="I288" s="7">
        <f>NORM.S.INV(Data!X288)</f>
        <v/>
      </c>
      <c r="J288" s="7">
        <f>NORM.S.INV(Data!Y288)</f>
        <v/>
      </c>
      <c r="K288" s="7">
        <f>NORM.S.INV(Data!Z288)</f>
        <v/>
      </c>
      <c r="L288" s="7">
        <f>MAR1!$B$32*L287+MAR1!$C$32*M287+MAR1!$D$32*N287+MAR1!$B$42*I288+MAR1!$C$42*J288+MAR1!$D$42*K288</f>
        <v/>
      </c>
      <c r="M288" s="7">
        <f>MAR1!$B$33*L287+MAR1!$C$33*M287+MAR1!$D$33*N287+MAR1!$B$43*I288+MAR1!$C$43*J288+MAR1!$D$43*K288</f>
        <v/>
      </c>
      <c r="N288" s="7">
        <f>MAR1!$B$34*L287+MAR1!$C$34*M287+MAR1!$D$34*N287+MAR1!$B$44*I288+MAR1!$C$44*J288+MAR1!$D$44*K288</f>
        <v/>
      </c>
      <c r="O288" s="12">
        <f>MAR1!$B$5+MAR1!$C$5*COS(2*PI()*B288/365)+MAR1!$D$5*SIN(2*PI()*B288/365)+IF(E288=1,MAR1!$B$11+MAR1!$D$11*L288,MAR1!$C$11+MAR1!$E$11*L288)</f>
        <v/>
      </c>
      <c r="P288" s="12">
        <f>MAR1!$B$6+MAR1!$C$6*COS(2*PI()*B288/365)+MAR1!$D$6*SIN(2*PI()*B288/365)+IF(E288=1,MAR1!$B$12+MAR1!$D$12*M288,MAR1!$C$12+MAR1!$E$12*M288)</f>
        <v/>
      </c>
      <c r="Q288" s="12">
        <f>MAR1!$B$7+MAR1!$C$7*COS(2*PI()*B288/365)+MAR1!$D$7*SIN(2*PI()*B288/365)+IF(E288=1,MAR1!$B$13+MAR1!$D$13*N288,MAR1!$C$13+MAR1!$E$13*N288)</f>
        <v/>
      </c>
      <c r="R288" s="12">
        <f>MAR1!$B$5+MAR1!$C$5*COS(2*PI()*B288/365)+MAR1!$D$5*SIN(2*PI()*B288/365)+INDEX(ChangeFactor!$F$6:$F$17,C288)+IF(G288=1,MAR1!$B$11+INDEX(ChangeFactor!$G$6:$G$17,C288)*MAR1!$D$11*L288,MAR1!$C$11+INDEX(ChangeFactor!$G$6:$G$17,C288)*MAR1!$E$11*L288)</f>
        <v/>
      </c>
    </row>
    <row r="289">
      <c r="A289" s="6">
        <f>Data!U289</f>
        <v/>
      </c>
      <c r="B289" s="6">
        <f>MOD(A289-1,365)+1</f>
        <v/>
      </c>
      <c r="C289" s="6">
        <f>MATCH(B289,Markov!$C$6:$C$17,1)</f>
        <v/>
      </c>
      <c r="D289" s="16">
        <f>Data!V289</f>
        <v/>
      </c>
      <c r="E289" s="6">
        <f>IF(D289&lt;IF(E288=1,INDEX(Markov!$I$6:$I$17,C289),INDEX(Markov!$H$6:$H$17,C289)),1,0)</f>
        <v/>
      </c>
      <c r="F289" s="12">
        <f>IF(E289=1,GAMMA.INV(Data!W289,INDEX(Markov!$Q$6:$Q$17,C289),INDEX(Markov!$R$6:$R$17,C289)),0)</f>
        <v/>
      </c>
      <c r="G289" s="6">
        <f>IF(D289&lt;IF(G288=1,INDEX(ChangeFactor!$O$6:$O$17,C289),INDEX(ChangeFactor!$N$6:$N$17,C289)),1,0)</f>
        <v/>
      </c>
      <c r="H289" s="12">
        <f>IF(G289=1,GAMMA.INV(Data!W289,INDEX(ChangeFactor!$R$6:$R$17,C289),INDEX(ChangeFactor!$S$6:$S$17,C289)),0)</f>
        <v/>
      </c>
      <c r="I289" s="7">
        <f>NORM.S.INV(Data!X289)</f>
        <v/>
      </c>
      <c r="J289" s="7">
        <f>NORM.S.INV(Data!Y289)</f>
        <v/>
      </c>
      <c r="K289" s="7">
        <f>NORM.S.INV(Data!Z289)</f>
        <v/>
      </c>
      <c r="L289" s="7">
        <f>MAR1!$B$32*L288+MAR1!$C$32*M288+MAR1!$D$32*N288+MAR1!$B$42*I289+MAR1!$C$42*J289+MAR1!$D$42*K289</f>
        <v/>
      </c>
      <c r="M289" s="7">
        <f>MAR1!$B$33*L288+MAR1!$C$33*M288+MAR1!$D$33*N288+MAR1!$B$43*I289+MAR1!$C$43*J289+MAR1!$D$43*K289</f>
        <v/>
      </c>
      <c r="N289" s="7">
        <f>MAR1!$B$34*L288+MAR1!$C$34*M288+MAR1!$D$34*N288+MAR1!$B$44*I289+MAR1!$C$44*J289+MAR1!$D$44*K289</f>
        <v/>
      </c>
      <c r="O289" s="12">
        <f>MAR1!$B$5+MAR1!$C$5*COS(2*PI()*B289/365)+MAR1!$D$5*SIN(2*PI()*B289/365)+IF(E289=1,MAR1!$B$11+MAR1!$D$11*L289,MAR1!$C$11+MAR1!$E$11*L289)</f>
        <v/>
      </c>
      <c r="P289" s="12">
        <f>MAR1!$B$6+MAR1!$C$6*COS(2*PI()*B289/365)+MAR1!$D$6*SIN(2*PI()*B289/365)+IF(E289=1,MAR1!$B$12+MAR1!$D$12*M289,MAR1!$C$12+MAR1!$E$12*M289)</f>
        <v/>
      </c>
      <c r="Q289" s="12">
        <f>MAR1!$B$7+MAR1!$C$7*COS(2*PI()*B289/365)+MAR1!$D$7*SIN(2*PI()*B289/365)+IF(E289=1,MAR1!$B$13+MAR1!$D$13*N289,MAR1!$C$13+MAR1!$E$13*N289)</f>
        <v/>
      </c>
      <c r="R289" s="12">
        <f>MAR1!$B$5+MAR1!$C$5*COS(2*PI()*B289/365)+MAR1!$D$5*SIN(2*PI()*B289/365)+INDEX(ChangeFactor!$F$6:$F$17,C289)+IF(G289=1,MAR1!$B$11+INDEX(ChangeFactor!$G$6:$G$17,C289)*MAR1!$D$11*L289,MAR1!$C$11+INDEX(ChangeFactor!$G$6:$G$17,C289)*MAR1!$E$11*L289)</f>
        <v/>
      </c>
    </row>
    <row r="290">
      <c r="A290" s="6">
        <f>Data!U290</f>
        <v/>
      </c>
      <c r="B290" s="6">
        <f>MOD(A290-1,365)+1</f>
        <v/>
      </c>
      <c r="C290" s="6">
        <f>MATCH(B290,Markov!$C$6:$C$17,1)</f>
        <v/>
      </c>
      <c r="D290" s="16">
        <f>Data!V290</f>
        <v/>
      </c>
      <c r="E290" s="6">
        <f>IF(D290&lt;IF(E289=1,INDEX(Markov!$I$6:$I$17,C290),INDEX(Markov!$H$6:$H$17,C290)),1,0)</f>
        <v/>
      </c>
      <c r="F290" s="12">
        <f>IF(E290=1,GAMMA.INV(Data!W290,INDEX(Markov!$Q$6:$Q$17,C290),INDEX(Markov!$R$6:$R$17,C290)),0)</f>
        <v/>
      </c>
      <c r="G290" s="6">
        <f>IF(D290&lt;IF(G289=1,INDEX(ChangeFactor!$O$6:$O$17,C290),INDEX(ChangeFactor!$N$6:$N$17,C290)),1,0)</f>
        <v/>
      </c>
      <c r="H290" s="12">
        <f>IF(G290=1,GAMMA.INV(Data!W290,INDEX(ChangeFactor!$R$6:$R$17,C290),INDEX(ChangeFactor!$S$6:$S$17,C290)),0)</f>
        <v/>
      </c>
      <c r="I290" s="7">
        <f>NORM.S.INV(Data!X290)</f>
        <v/>
      </c>
      <c r="J290" s="7">
        <f>NORM.S.INV(Data!Y290)</f>
        <v/>
      </c>
      <c r="K290" s="7">
        <f>NORM.S.INV(Data!Z290)</f>
        <v/>
      </c>
      <c r="L290" s="7">
        <f>MAR1!$B$32*L289+MAR1!$C$32*M289+MAR1!$D$32*N289+MAR1!$B$42*I290+MAR1!$C$42*J290+MAR1!$D$42*K290</f>
        <v/>
      </c>
      <c r="M290" s="7">
        <f>MAR1!$B$33*L289+MAR1!$C$33*M289+MAR1!$D$33*N289+MAR1!$B$43*I290+MAR1!$C$43*J290+MAR1!$D$43*K290</f>
        <v/>
      </c>
      <c r="N290" s="7">
        <f>MAR1!$B$34*L289+MAR1!$C$34*M289+MAR1!$D$34*N289+MAR1!$B$44*I290+MAR1!$C$44*J290+MAR1!$D$44*K290</f>
        <v/>
      </c>
      <c r="O290" s="12">
        <f>MAR1!$B$5+MAR1!$C$5*COS(2*PI()*B290/365)+MAR1!$D$5*SIN(2*PI()*B290/365)+IF(E290=1,MAR1!$B$11+MAR1!$D$11*L290,MAR1!$C$11+MAR1!$E$11*L290)</f>
        <v/>
      </c>
      <c r="P290" s="12">
        <f>MAR1!$B$6+MAR1!$C$6*COS(2*PI()*B290/365)+MAR1!$D$6*SIN(2*PI()*B290/365)+IF(E290=1,MAR1!$B$12+MAR1!$D$12*M290,MAR1!$C$12+MAR1!$E$12*M290)</f>
        <v/>
      </c>
      <c r="Q290" s="12">
        <f>MAR1!$B$7+MAR1!$C$7*COS(2*PI()*B290/365)+MAR1!$D$7*SIN(2*PI()*B290/365)+IF(E290=1,MAR1!$B$13+MAR1!$D$13*N290,MAR1!$C$13+MAR1!$E$13*N290)</f>
        <v/>
      </c>
      <c r="R290" s="12">
        <f>MAR1!$B$5+MAR1!$C$5*COS(2*PI()*B290/365)+MAR1!$D$5*SIN(2*PI()*B290/365)+INDEX(ChangeFactor!$F$6:$F$17,C290)+IF(G290=1,MAR1!$B$11+INDEX(ChangeFactor!$G$6:$G$17,C290)*MAR1!$D$11*L290,MAR1!$C$11+INDEX(ChangeFactor!$G$6:$G$17,C290)*MAR1!$E$11*L290)</f>
        <v/>
      </c>
    </row>
    <row r="291">
      <c r="A291" s="6">
        <f>Data!U291</f>
        <v/>
      </c>
      <c r="B291" s="6">
        <f>MOD(A291-1,365)+1</f>
        <v/>
      </c>
      <c r="C291" s="6">
        <f>MATCH(B291,Markov!$C$6:$C$17,1)</f>
        <v/>
      </c>
      <c r="D291" s="16">
        <f>Data!V291</f>
        <v/>
      </c>
      <c r="E291" s="6">
        <f>IF(D291&lt;IF(E290=1,INDEX(Markov!$I$6:$I$17,C291),INDEX(Markov!$H$6:$H$17,C291)),1,0)</f>
        <v/>
      </c>
      <c r="F291" s="12">
        <f>IF(E291=1,GAMMA.INV(Data!W291,INDEX(Markov!$Q$6:$Q$17,C291),INDEX(Markov!$R$6:$R$17,C291)),0)</f>
        <v/>
      </c>
      <c r="G291" s="6">
        <f>IF(D291&lt;IF(G290=1,INDEX(ChangeFactor!$O$6:$O$17,C291),INDEX(ChangeFactor!$N$6:$N$17,C291)),1,0)</f>
        <v/>
      </c>
      <c r="H291" s="12">
        <f>IF(G291=1,GAMMA.INV(Data!W291,INDEX(ChangeFactor!$R$6:$R$17,C291),INDEX(ChangeFactor!$S$6:$S$17,C291)),0)</f>
        <v/>
      </c>
      <c r="I291" s="7">
        <f>NORM.S.INV(Data!X291)</f>
        <v/>
      </c>
      <c r="J291" s="7">
        <f>NORM.S.INV(Data!Y291)</f>
        <v/>
      </c>
      <c r="K291" s="7">
        <f>NORM.S.INV(Data!Z291)</f>
        <v/>
      </c>
      <c r="L291" s="7">
        <f>MAR1!$B$32*L290+MAR1!$C$32*M290+MAR1!$D$32*N290+MAR1!$B$42*I291+MAR1!$C$42*J291+MAR1!$D$42*K291</f>
        <v/>
      </c>
      <c r="M291" s="7">
        <f>MAR1!$B$33*L290+MAR1!$C$33*M290+MAR1!$D$33*N290+MAR1!$B$43*I291+MAR1!$C$43*J291+MAR1!$D$43*K291</f>
        <v/>
      </c>
      <c r="N291" s="7">
        <f>MAR1!$B$34*L290+MAR1!$C$34*M290+MAR1!$D$34*N290+MAR1!$B$44*I291+MAR1!$C$44*J291+MAR1!$D$44*K291</f>
        <v/>
      </c>
      <c r="O291" s="12">
        <f>MAR1!$B$5+MAR1!$C$5*COS(2*PI()*B291/365)+MAR1!$D$5*SIN(2*PI()*B291/365)+IF(E291=1,MAR1!$B$11+MAR1!$D$11*L291,MAR1!$C$11+MAR1!$E$11*L291)</f>
        <v/>
      </c>
      <c r="P291" s="12">
        <f>MAR1!$B$6+MAR1!$C$6*COS(2*PI()*B291/365)+MAR1!$D$6*SIN(2*PI()*B291/365)+IF(E291=1,MAR1!$B$12+MAR1!$D$12*M291,MAR1!$C$12+MAR1!$E$12*M291)</f>
        <v/>
      </c>
      <c r="Q291" s="12">
        <f>MAR1!$B$7+MAR1!$C$7*COS(2*PI()*B291/365)+MAR1!$D$7*SIN(2*PI()*B291/365)+IF(E291=1,MAR1!$B$13+MAR1!$D$13*N291,MAR1!$C$13+MAR1!$E$13*N291)</f>
        <v/>
      </c>
      <c r="R291" s="12">
        <f>MAR1!$B$5+MAR1!$C$5*COS(2*PI()*B291/365)+MAR1!$D$5*SIN(2*PI()*B291/365)+INDEX(ChangeFactor!$F$6:$F$17,C291)+IF(G291=1,MAR1!$B$11+INDEX(ChangeFactor!$G$6:$G$17,C291)*MAR1!$D$11*L291,MAR1!$C$11+INDEX(ChangeFactor!$G$6:$G$17,C291)*MAR1!$E$11*L291)</f>
        <v/>
      </c>
    </row>
    <row r="292">
      <c r="A292" s="6">
        <f>Data!U292</f>
        <v/>
      </c>
      <c r="B292" s="6">
        <f>MOD(A292-1,365)+1</f>
        <v/>
      </c>
      <c r="C292" s="6">
        <f>MATCH(B292,Markov!$C$6:$C$17,1)</f>
        <v/>
      </c>
      <c r="D292" s="16">
        <f>Data!V292</f>
        <v/>
      </c>
      <c r="E292" s="6">
        <f>IF(D292&lt;IF(E291=1,INDEX(Markov!$I$6:$I$17,C292),INDEX(Markov!$H$6:$H$17,C292)),1,0)</f>
        <v/>
      </c>
      <c r="F292" s="12">
        <f>IF(E292=1,GAMMA.INV(Data!W292,INDEX(Markov!$Q$6:$Q$17,C292),INDEX(Markov!$R$6:$R$17,C292)),0)</f>
        <v/>
      </c>
      <c r="G292" s="6">
        <f>IF(D292&lt;IF(G291=1,INDEX(ChangeFactor!$O$6:$O$17,C292),INDEX(ChangeFactor!$N$6:$N$17,C292)),1,0)</f>
        <v/>
      </c>
      <c r="H292" s="12">
        <f>IF(G292=1,GAMMA.INV(Data!W292,INDEX(ChangeFactor!$R$6:$R$17,C292),INDEX(ChangeFactor!$S$6:$S$17,C292)),0)</f>
        <v/>
      </c>
      <c r="I292" s="7">
        <f>NORM.S.INV(Data!X292)</f>
        <v/>
      </c>
      <c r="J292" s="7">
        <f>NORM.S.INV(Data!Y292)</f>
        <v/>
      </c>
      <c r="K292" s="7">
        <f>NORM.S.INV(Data!Z292)</f>
        <v/>
      </c>
      <c r="L292" s="7">
        <f>MAR1!$B$32*L291+MAR1!$C$32*M291+MAR1!$D$32*N291+MAR1!$B$42*I292+MAR1!$C$42*J292+MAR1!$D$42*K292</f>
        <v/>
      </c>
      <c r="M292" s="7">
        <f>MAR1!$B$33*L291+MAR1!$C$33*M291+MAR1!$D$33*N291+MAR1!$B$43*I292+MAR1!$C$43*J292+MAR1!$D$43*K292</f>
        <v/>
      </c>
      <c r="N292" s="7">
        <f>MAR1!$B$34*L291+MAR1!$C$34*M291+MAR1!$D$34*N291+MAR1!$B$44*I292+MAR1!$C$44*J292+MAR1!$D$44*K292</f>
        <v/>
      </c>
      <c r="O292" s="12">
        <f>MAR1!$B$5+MAR1!$C$5*COS(2*PI()*B292/365)+MAR1!$D$5*SIN(2*PI()*B292/365)+IF(E292=1,MAR1!$B$11+MAR1!$D$11*L292,MAR1!$C$11+MAR1!$E$11*L292)</f>
        <v/>
      </c>
      <c r="P292" s="12">
        <f>MAR1!$B$6+MAR1!$C$6*COS(2*PI()*B292/365)+MAR1!$D$6*SIN(2*PI()*B292/365)+IF(E292=1,MAR1!$B$12+MAR1!$D$12*M292,MAR1!$C$12+MAR1!$E$12*M292)</f>
        <v/>
      </c>
      <c r="Q292" s="12">
        <f>MAR1!$B$7+MAR1!$C$7*COS(2*PI()*B292/365)+MAR1!$D$7*SIN(2*PI()*B292/365)+IF(E292=1,MAR1!$B$13+MAR1!$D$13*N292,MAR1!$C$13+MAR1!$E$13*N292)</f>
        <v/>
      </c>
      <c r="R292" s="12">
        <f>MAR1!$B$5+MAR1!$C$5*COS(2*PI()*B292/365)+MAR1!$D$5*SIN(2*PI()*B292/365)+INDEX(ChangeFactor!$F$6:$F$17,C292)+IF(G292=1,MAR1!$B$11+INDEX(ChangeFactor!$G$6:$G$17,C292)*MAR1!$D$11*L292,MAR1!$C$11+INDEX(ChangeFactor!$G$6:$G$17,C292)*MAR1!$E$11*L292)</f>
        <v/>
      </c>
    </row>
    <row r="293">
      <c r="A293" s="6">
        <f>Data!U293</f>
        <v/>
      </c>
      <c r="B293" s="6">
        <f>MOD(A293-1,365)+1</f>
        <v/>
      </c>
      <c r="C293" s="6">
        <f>MATCH(B293,Markov!$C$6:$C$17,1)</f>
        <v/>
      </c>
      <c r="D293" s="16">
        <f>Data!V293</f>
        <v/>
      </c>
      <c r="E293" s="6">
        <f>IF(D293&lt;IF(E292=1,INDEX(Markov!$I$6:$I$17,C293),INDEX(Markov!$H$6:$H$17,C293)),1,0)</f>
        <v/>
      </c>
      <c r="F293" s="12">
        <f>IF(E293=1,GAMMA.INV(Data!W293,INDEX(Markov!$Q$6:$Q$17,C293),INDEX(Markov!$R$6:$R$17,C293)),0)</f>
        <v/>
      </c>
      <c r="G293" s="6">
        <f>IF(D293&lt;IF(G292=1,INDEX(ChangeFactor!$O$6:$O$17,C293),INDEX(ChangeFactor!$N$6:$N$17,C293)),1,0)</f>
        <v/>
      </c>
      <c r="H293" s="12">
        <f>IF(G293=1,GAMMA.INV(Data!W293,INDEX(ChangeFactor!$R$6:$R$17,C293),INDEX(ChangeFactor!$S$6:$S$17,C293)),0)</f>
        <v/>
      </c>
      <c r="I293" s="7">
        <f>NORM.S.INV(Data!X293)</f>
        <v/>
      </c>
      <c r="J293" s="7">
        <f>NORM.S.INV(Data!Y293)</f>
        <v/>
      </c>
      <c r="K293" s="7">
        <f>NORM.S.INV(Data!Z293)</f>
        <v/>
      </c>
      <c r="L293" s="7">
        <f>MAR1!$B$32*L292+MAR1!$C$32*M292+MAR1!$D$32*N292+MAR1!$B$42*I293+MAR1!$C$42*J293+MAR1!$D$42*K293</f>
        <v/>
      </c>
      <c r="M293" s="7">
        <f>MAR1!$B$33*L292+MAR1!$C$33*M292+MAR1!$D$33*N292+MAR1!$B$43*I293+MAR1!$C$43*J293+MAR1!$D$43*K293</f>
        <v/>
      </c>
      <c r="N293" s="7">
        <f>MAR1!$B$34*L292+MAR1!$C$34*M292+MAR1!$D$34*N292+MAR1!$B$44*I293+MAR1!$C$44*J293+MAR1!$D$44*K293</f>
        <v/>
      </c>
      <c r="O293" s="12">
        <f>MAR1!$B$5+MAR1!$C$5*COS(2*PI()*B293/365)+MAR1!$D$5*SIN(2*PI()*B293/365)+IF(E293=1,MAR1!$B$11+MAR1!$D$11*L293,MAR1!$C$11+MAR1!$E$11*L293)</f>
        <v/>
      </c>
      <c r="P293" s="12">
        <f>MAR1!$B$6+MAR1!$C$6*COS(2*PI()*B293/365)+MAR1!$D$6*SIN(2*PI()*B293/365)+IF(E293=1,MAR1!$B$12+MAR1!$D$12*M293,MAR1!$C$12+MAR1!$E$12*M293)</f>
        <v/>
      </c>
      <c r="Q293" s="12">
        <f>MAR1!$B$7+MAR1!$C$7*COS(2*PI()*B293/365)+MAR1!$D$7*SIN(2*PI()*B293/365)+IF(E293=1,MAR1!$B$13+MAR1!$D$13*N293,MAR1!$C$13+MAR1!$E$13*N293)</f>
        <v/>
      </c>
      <c r="R293" s="12">
        <f>MAR1!$B$5+MAR1!$C$5*COS(2*PI()*B293/365)+MAR1!$D$5*SIN(2*PI()*B293/365)+INDEX(ChangeFactor!$F$6:$F$17,C293)+IF(G293=1,MAR1!$B$11+INDEX(ChangeFactor!$G$6:$G$17,C293)*MAR1!$D$11*L293,MAR1!$C$11+INDEX(ChangeFactor!$G$6:$G$17,C293)*MAR1!$E$11*L293)</f>
        <v/>
      </c>
    </row>
    <row r="294">
      <c r="A294" s="6">
        <f>Data!U294</f>
        <v/>
      </c>
      <c r="B294" s="6">
        <f>MOD(A294-1,365)+1</f>
        <v/>
      </c>
      <c r="C294" s="6">
        <f>MATCH(B294,Markov!$C$6:$C$17,1)</f>
        <v/>
      </c>
      <c r="D294" s="16">
        <f>Data!V294</f>
        <v/>
      </c>
      <c r="E294" s="6">
        <f>IF(D294&lt;IF(E293=1,INDEX(Markov!$I$6:$I$17,C294),INDEX(Markov!$H$6:$H$17,C294)),1,0)</f>
        <v/>
      </c>
      <c r="F294" s="12">
        <f>IF(E294=1,GAMMA.INV(Data!W294,INDEX(Markov!$Q$6:$Q$17,C294),INDEX(Markov!$R$6:$R$17,C294)),0)</f>
        <v/>
      </c>
      <c r="G294" s="6">
        <f>IF(D294&lt;IF(G293=1,INDEX(ChangeFactor!$O$6:$O$17,C294),INDEX(ChangeFactor!$N$6:$N$17,C294)),1,0)</f>
        <v/>
      </c>
      <c r="H294" s="12">
        <f>IF(G294=1,GAMMA.INV(Data!W294,INDEX(ChangeFactor!$R$6:$R$17,C294),INDEX(ChangeFactor!$S$6:$S$17,C294)),0)</f>
        <v/>
      </c>
      <c r="I294" s="7">
        <f>NORM.S.INV(Data!X294)</f>
        <v/>
      </c>
      <c r="J294" s="7">
        <f>NORM.S.INV(Data!Y294)</f>
        <v/>
      </c>
      <c r="K294" s="7">
        <f>NORM.S.INV(Data!Z294)</f>
        <v/>
      </c>
      <c r="L294" s="7">
        <f>MAR1!$B$32*L293+MAR1!$C$32*M293+MAR1!$D$32*N293+MAR1!$B$42*I294+MAR1!$C$42*J294+MAR1!$D$42*K294</f>
        <v/>
      </c>
      <c r="M294" s="7">
        <f>MAR1!$B$33*L293+MAR1!$C$33*M293+MAR1!$D$33*N293+MAR1!$B$43*I294+MAR1!$C$43*J294+MAR1!$D$43*K294</f>
        <v/>
      </c>
      <c r="N294" s="7">
        <f>MAR1!$B$34*L293+MAR1!$C$34*M293+MAR1!$D$34*N293+MAR1!$B$44*I294+MAR1!$C$44*J294+MAR1!$D$44*K294</f>
        <v/>
      </c>
      <c r="O294" s="12">
        <f>MAR1!$B$5+MAR1!$C$5*COS(2*PI()*B294/365)+MAR1!$D$5*SIN(2*PI()*B294/365)+IF(E294=1,MAR1!$B$11+MAR1!$D$11*L294,MAR1!$C$11+MAR1!$E$11*L294)</f>
        <v/>
      </c>
      <c r="P294" s="12">
        <f>MAR1!$B$6+MAR1!$C$6*COS(2*PI()*B294/365)+MAR1!$D$6*SIN(2*PI()*B294/365)+IF(E294=1,MAR1!$B$12+MAR1!$D$12*M294,MAR1!$C$12+MAR1!$E$12*M294)</f>
        <v/>
      </c>
      <c r="Q294" s="12">
        <f>MAR1!$B$7+MAR1!$C$7*COS(2*PI()*B294/365)+MAR1!$D$7*SIN(2*PI()*B294/365)+IF(E294=1,MAR1!$B$13+MAR1!$D$13*N294,MAR1!$C$13+MAR1!$E$13*N294)</f>
        <v/>
      </c>
      <c r="R294" s="12">
        <f>MAR1!$B$5+MAR1!$C$5*COS(2*PI()*B294/365)+MAR1!$D$5*SIN(2*PI()*B294/365)+INDEX(ChangeFactor!$F$6:$F$17,C294)+IF(G294=1,MAR1!$B$11+INDEX(ChangeFactor!$G$6:$G$17,C294)*MAR1!$D$11*L294,MAR1!$C$11+INDEX(ChangeFactor!$G$6:$G$17,C294)*MAR1!$E$11*L294)</f>
        <v/>
      </c>
    </row>
    <row r="295">
      <c r="A295" s="6">
        <f>Data!U295</f>
        <v/>
      </c>
      <c r="B295" s="6">
        <f>MOD(A295-1,365)+1</f>
        <v/>
      </c>
      <c r="C295" s="6">
        <f>MATCH(B295,Markov!$C$6:$C$17,1)</f>
        <v/>
      </c>
      <c r="D295" s="16">
        <f>Data!V295</f>
        <v/>
      </c>
      <c r="E295" s="6">
        <f>IF(D295&lt;IF(E294=1,INDEX(Markov!$I$6:$I$17,C295),INDEX(Markov!$H$6:$H$17,C295)),1,0)</f>
        <v/>
      </c>
      <c r="F295" s="12">
        <f>IF(E295=1,GAMMA.INV(Data!W295,INDEX(Markov!$Q$6:$Q$17,C295),INDEX(Markov!$R$6:$R$17,C295)),0)</f>
        <v/>
      </c>
      <c r="G295" s="6">
        <f>IF(D295&lt;IF(G294=1,INDEX(ChangeFactor!$O$6:$O$17,C295),INDEX(ChangeFactor!$N$6:$N$17,C295)),1,0)</f>
        <v/>
      </c>
      <c r="H295" s="12">
        <f>IF(G295=1,GAMMA.INV(Data!W295,INDEX(ChangeFactor!$R$6:$R$17,C295),INDEX(ChangeFactor!$S$6:$S$17,C295)),0)</f>
        <v/>
      </c>
      <c r="I295" s="7">
        <f>NORM.S.INV(Data!X295)</f>
        <v/>
      </c>
      <c r="J295" s="7">
        <f>NORM.S.INV(Data!Y295)</f>
        <v/>
      </c>
      <c r="K295" s="7">
        <f>NORM.S.INV(Data!Z295)</f>
        <v/>
      </c>
      <c r="L295" s="7">
        <f>MAR1!$B$32*L294+MAR1!$C$32*M294+MAR1!$D$32*N294+MAR1!$B$42*I295+MAR1!$C$42*J295+MAR1!$D$42*K295</f>
        <v/>
      </c>
      <c r="M295" s="7">
        <f>MAR1!$B$33*L294+MAR1!$C$33*M294+MAR1!$D$33*N294+MAR1!$B$43*I295+MAR1!$C$43*J295+MAR1!$D$43*K295</f>
        <v/>
      </c>
      <c r="N295" s="7">
        <f>MAR1!$B$34*L294+MAR1!$C$34*M294+MAR1!$D$34*N294+MAR1!$B$44*I295+MAR1!$C$44*J295+MAR1!$D$44*K295</f>
        <v/>
      </c>
      <c r="O295" s="12">
        <f>MAR1!$B$5+MAR1!$C$5*COS(2*PI()*B295/365)+MAR1!$D$5*SIN(2*PI()*B295/365)+IF(E295=1,MAR1!$B$11+MAR1!$D$11*L295,MAR1!$C$11+MAR1!$E$11*L295)</f>
        <v/>
      </c>
      <c r="P295" s="12">
        <f>MAR1!$B$6+MAR1!$C$6*COS(2*PI()*B295/365)+MAR1!$D$6*SIN(2*PI()*B295/365)+IF(E295=1,MAR1!$B$12+MAR1!$D$12*M295,MAR1!$C$12+MAR1!$E$12*M295)</f>
        <v/>
      </c>
      <c r="Q295" s="12">
        <f>MAR1!$B$7+MAR1!$C$7*COS(2*PI()*B295/365)+MAR1!$D$7*SIN(2*PI()*B295/365)+IF(E295=1,MAR1!$B$13+MAR1!$D$13*N295,MAR1!$C$13+MAR1!$E$13*N295)</f>
        <v/>
      </c>
      <c r="R295" s="12">
        <f>MAR1!$B$5+MAR1!$C$5*COS(2*PI()*B295/365)+MAR1!$D$5*SIN(2*PI()*B295/365)+INDEX(ChangeFactor!$F$6:$F$17,C295)+IF(G295=1,MAR1!$B$11+INDEX(ChangeFactor!$G$6:$G$17,C295)*MAR1!$D$11*L295,MAR1!$C$11+INDEX(ChangeFactor!$G$6:$G$17,C295)*MAR1!$E$11*L295)</f>
        <v/>
      </c>
    </row>
    <row r="296">
      <c r="A296" s="6">
        <f>Data!U296</f>
        <v/>
      </c>
      <c r="B296" s="6">
        <f>MOD(A296-1,365)+1</f>
        <v/>
      </c>
      <c r="C296" s="6">
        <f>MATCH(B296,Markov!$C$6:$C$17,1)</f>
        <v/>
      </c>
      <c r="D296" s="16">
        <f>Data!V296</f>
        <v/>
      </c>
      <c r="E296" s="6">
        <f>IF(D296&lt;IF(E295=1,INDEX(Markov!$I$6:$I$17,C296),INDEX(Markov!$H$6:$H$17,C296)),1,0)</f>
        <v/>
      </c>
      <c r="F296" s="12">
        <f>IF(E296=1,GAMMA.INV(Data!W296,INDEX(Markov!$Q$6:$Q$17,C296),INDEX(Markov!$R$6:$R$17,C296)),0)</f>
        <v/>
      </c>
      <c r="G296" s="6">
        <f>IF(D296&lt;IF(G295=1,INDEX(ChangeFactor!$O$6:$O$17,C296),INDEX(ChangeFactor!$N$6:$N$17,C296)),1,0)</f>
        <v/>
      </c>
      <c r="H296" s="12">
        <f>IF(G296=1,GAMMA.INV(Data!W296,INDEX(ChangeFactor!$R$6:$R$17,C296),INDEX(ChangeFactor!$S$6:$S$17,C296)),0)</f>
        <v/>
      </c>
      <c r="I296" s="7">
        <f>NORM.S.INV(Data!X296)</f>
        <v/>
      </c>
      <c r="J296" s="7">
        <f>NORM.S.INV(Data!Y296)</f>
        <v/>
      </c>
      <c r="K296" s="7">
        <f>NORM.S.INV(Data!Z296)</f>
        <v/>
      </c>
      <c r="L296" s="7">
        <f>MAR1!$B$32*L295+MAR1!$C$32*M295+MAR1!$D$32*N295+MAR1!$B$42*I296+MAR1!$C$42*J296+MAR1!$D$42*K296</f>
        <v/>
      </c>
      <c r="M296" s="7">
        <f>MAR1!$B$33*L295+MAR1!$C$33*M295+MAR1!$D$33*N295+MAR1!$B$43*I296+MAR1!$C$43*J296+MAR1!$D$43*K296</f>
        <v/>
      </c>
      <c r="N296" s="7">
        <f>MAR1!$B$34*L295+MAR1!$C$34*M295+MAR1!$D$34*N295+MAR1!$B$44*I296+MAR1!$C$44*J296+MAR1!$D$44*K296</f>
        <v/>
      </c>
      <c r="O296" s="12">
        <f>MAR1!$B$5+MAR1!$C$5*COS(2*PI()*B296/365)+MAR1!$D$5*SIN(2*PI()*B296/365)+IF(E296=1,MAR1!$B$11+MAR1!$D$11*L296,MAR1!$C$11+MAR1!$E$11*L296)</f>
        <v/>
      </c>
      <c r="P296" s="12">
        <f>MAR1!$B$6+MAR1!$C$6*COS(2*PI()*B296/365)+MAR1!$D$6*SIN(2*PI()*B296/365)+IF(E296=1,MAR1!$B$12+MAR1!$D$12*M296,MAR1!$C$12+MAR1!$E$12*M296)</f>
        <v/>
      </c>
      <c r="Q296" s="12">
        <f>MAR1!$B$7+MAR1!$C$7*COS(2*PI()*B296/365)+MAR1!$D$7*SIN(2*PI()*B296/365)+IF(E296=1,MAR1!$B$13+MAR1!$D$13*N296,MAR1!$C$13+MAR1!$E$13*N296)</f>
        <v/>
      </c>
      <c r="R296" s="12">
        <f>MAR1!$B$5+MAR1!$C$5*COS(2*PI()*B296/365)+MAR1!$D$5*SIN(2*PI()*B296/365)+INDEX(ChangeFactor!$F$6:$F$17,C296)+IF(G296=1,MAR1!$B$11+INDEX(ChangeFactor!$G$6:$G$17,C296)*MAR1!$D$11*L296,MAR1!$C$11+INDEX(ChangeFactor!$G$6:$G$17,C296)*MAR1!$E$11*L296)</f>
        <v/>
      </c>
    </row>
    <row r="297">
      <c r="A297" s="6">
        <f>Data!U297</f>
        <v/>
      </c>
      <c r="B297" s="6">
        <f>MOD(A297-1,365)+1</f>
        <v/>
      </c>
      <c r="C297" s="6">
        <f>MATCH(B297,Markov!$C$6:$C$17,1)</f>
        <v/>
      </c>
      <c r="D297" s="16">
        <f>Data!V297</f>
        <v/>
      </c>
      <c r="E297" s="6">
        <f>IF(D297&lt;IF(E296=1,INDEX(Markov!$I$6:$I$17,C297),INDEX(Markov!$H$6:$H$17,C297)),1,0)</f>
        <v/>
      </c>
      <c r="F297" s="12">
        <f>IF(E297=1,GAMMA.INV(Data!W297,INDEX(Markov!$Q$6:$Q$17,C297),INDEX(Markov!$R$6:$R$17,C297)),0)</f>
        <v/>
      </c>
      <c r="G297" s="6">
        <f>IF(D297&lt;IF(G296=1,INDEX(ChangeFactor!$O$6:$O$17,C297),INDEX(ChangeFactor!$N$6:$N$17,C297)),1,0)</f>
        <v/>
      </c>
      <c r="H297" s="12">
        <f>IF(G297=1,GAMMA.INV(Data!W297,INDEX(ChangeFactor!$R$6:$R$17,C297),INDEX(ChangeFactor!$S$6:$S$17,C297)),0)</f>
        <v/>
      </c>
      <c r="I297" s="7">
        <f>NORM.S.INV(Data!X297)</f>
        <v/>
      </c>
      <c r="J297" s="7">
        <f>NORM.S.INV(Data!Y297)</f>
        <v/>
      </c>
      <c r="K297" s="7">
        <f>NORM.S.INV(Data!Z297)</f>
        <v/>
      </c>
      <c r="L297" s="7">
        <f>MAR1!$B$32*L296+MAR1!$C$32*M296+MAR1!$D$32*N296+MAR1!$B$42*I297+MAR1!$C$42*J297+MAR1!$D$42*K297</f>
        <v/>
      </c>
      <c r="M297" s="7">
        <f>MAR1!$B$33*L296+MAR1!$C$33*M296+MAR1!$D$33*N296+MAR1!$B$43*I297+MAR1!$C$43*J297+MAR1!$D$43*K297</f>
        <v/>
      </c>
      <c r="N297" s="7">
        <f>MAR1!$B$34*L296+MAR1!$C$34*M296+MAR1!$D$34*N296+MAR1!$B$44*I297+MAR1!$C$44*J297+MAR1!$D$44*K297</f>
        <v/>
      </c>
      <c r="O297" s="12">
        <f>MAR1!$B$5+MAR1!$C$5*COS(2*PI()*B297/365)+MAR1!$D$5*SIN(2*PI()*B297/365)+IF(E297=1,MAR1!$B$11+MAR1!$D$11*L297,MAR1!$C$11+MAR1!$E$11*L297)</f>
        <v/>
      </c>
      <c r="P297" s="12">
        <f>MAR1!$B$6+MAR1!$C$6*COS(2*PI()*B297/365)+MAR1!$D$6*SIN(2*PI()*B297/365)+IF(E297=1,MAR1!$B$12+MAR1!$D$12*M297,MAR1!$C$12+MAR1!$E$12*M297)</f>
        <v/>
      </c>
      <c r="Q297" s="12">
        <f>MAR1!$B$7+MAR1!$C$7*COS(2*PI()*B297/365)+MAR1!$D$7*SIN(2*PI()*B297/365)+IF(E297=1,MAR1!$B$13+MAR1!$D$13*N297,MAR1!$C$13+MAR1!$E$13*N297)</f>
        <v/>
      </c>
      <c r="R297" s="12">
        <f>MAR1!$B$5+MAR1!$C$5*COS(2*PI()*B297/365)+MAR1!$D$5*SIN(2*PI()*B297/365)+INDEX(ChangeFactor!$F$6:$F$17,C297)+IF(G297=1,MAR1!$B$11+INDEX(ChangeFactor!$G$6:$G$17,C297)*MAR1!$D$11*L297,MAR1!$C$11+INDEX(ChangeFactor!$G$6:$G$17,C297)*MAR1!$E$11*L297)</f>
        <v/>
      </c>
    </row>
    <row r="298">
      <c r="A298" s="6">
        <f>Data!U298</f>
        <v/>
      </c>
      <c r="B298" s="6">
        <f>MOD(A298-1,365)+1</f>
        <v/>
      </c>
      <c r="C298" s="6">
        <f>MATCH(B298,Markov!$C$6:$C$17,1)</f>
        <v/>
      </c>
      <c r="D298" s="16">
        <f>Data!V298</f>
        <v/>
      </c>
      <c r="E298" s="6">
        <f>IF(D298&lt;IF(E297=1,INDEX(Markov!$I$6:$I$17,C298),INDEX(Markov!$H$6:$H$17,C298)),1,0)</f>
        <v/>
      </c>
      <c r="F298" s="12">
        <f>IF(E298=1,GAMMA.INV(Data!W298,INDEX(Markov!$Q$6:$Q$17,C298),INDEX(Markov!$R$6:$R$17,C298)),0)</f>
        <v/>
      </c>
      <c r="G298" s="6">
        <f>IF(D298&lt;IF(G297=1,INDEX(ChangeFactor!$O$6:$O$17,C298),INDEX(ChangeFactor!$N$6:$N$17,C298)),1,0)</f>
        <v/>
      </c>
      <c r="H298" s="12">
        <f>IF(G298=1,GAMMA.INV(Data!W298,INDEX(ChangeFactor!$R$6:$R$17,C298),INDEX(ChangeFactor!$S$6:$S$17,C298)),0)</f>
        <v/>
      </c>
      <c r="I298" s="7">
        <f>NORM.S.INV(Data!X298)</f>
        <v/>
      </c>
      <c r="J298" s="7">
        <f>NORM.S.INV(Data!Y298)</f>
        <v/>
      </c>
      <c r="K298" s="7">
        <f>NORM.S.INV(Data!Z298)</f>
        <v/>
      </c>
      <c r="L298" s="7">
        <f>MAR1!$B$32*L297+MAR1!$C$32*M297+MAR1!$D$32*N297+MAR1!$B$42*I298+MAR1!$C$42*J298+MAR1!$D$42*K298</f>
        <v/>
      </c>
      <c r="M298" s="7">
        <f>MAR1!$B$33*L297+MAR1!$C$33*M297+MAR1!$D$33*N297+MAR1!$B$43*I298+MAR1!$C$43*J298+MAR1!$D$43*K298</f>
        <v/>
      </c>
      <c r="N298" s="7">
        <f>MAR1!$B$34*L297+MAR1!$C$34*M297+MAR1!$D$34*N297+MAR1!$B$44*I298+MAR1!$C$44*J298+MAR1!$D$44*K298</f>
        <v/>
      </c>
      <c r="O298" s="12">
        <f>MAR1!$B$5+MAR1!$C$5*COS(2*PI()*B298/365)+MAR1!$D$5*SIN(2*PI()*B298/365)+IF(E298=1,MAR1!$B$11+MAR1!$D$11*L298,MAR1!$C$11+MAR1!$E$11*L298)</f>
        <v/>
      </c>
      <c r="P298" s="12">
        <f>MAR1!$B$6+MAR1!$C$6*COS(2*PI()*B298/365)+MAR1!$D$6*SIN(2*PI()*B298/365)+IF(E298=1,MAR1!$B$12+MAR1!$D$12*M298,MAR1!$C$12+MAR1!$E$12*M298)</f>
        <v/>
      </c>
      <c r="Q298" s="12">
        <f>MAR1!$B$7+MAR1!$C$7*COS(2*PI()*B298/365)+MAR1!$D$7*SIN(2*PI()*B298/365)+IF(E298=1,MAR1!$B$13+MAR1!$D$13*N298,MAR1!$C$13+MAR1!$E$13*N298)</f>
        <v/>
      </c>
      <c r="R298" s="12">
        <f>MAR1!$B$5+MAR1!$C$5*COS(2*PI()*B298/365)+MAR1!$D$5*SIN(2*PI()*B298/365)+INDEX(ChangeFactor!$F$6:$F$17,C298)+IF(G298=1,MAR1!$B$11+INDEX(ChangeFactor!$G$6:$G$17,C298)*MAR1!$D$11*L298,MAR1!$C$11+INDEX(ChangeFactor!$G$6:$G$17,C298)*MAR1!$E$11*L298)</f>
        <v/>
      </c>
    </row>
    <row r="299">
      <c r="A299" s="6">
        <f>Data!U299</f>
        <v/>
      </c>
      <c r="B299" s="6">
        <f>MOD(A299-1,365)+1</f>
        <v/>
      </c>
      <c r="C299" s="6">
        <f>MATCH(B299,Markov!$C$6:$C$17,1)</f>
        <v/>
      </c>
      <c r="D299" s="16">
        <f>Data!V299</f>
        <v/>
      </c>
      <c r="E299" s="6">
        <f>IF(D299&lt;IF(E298=1,INDEX(Markov!$I$6:$I$17,C299),INDEX(Markov!$H$6:$H$17,C299)),1,0)</f>
        <v/>
      </c>
      <c r="F299" s="12">
        <f>IF(E299=1,GAMMA.INV(Data!W299,INDEX(Markov!$Q$6:$Q$17,C299),INDEX(Markov!$R$6:$R$17,C299)),0)</f>
        <v/>
      </c>
      <c r="G299" s="6">
        <f>IF(D299&lt;IF(G298=1,INDEX(ChangeFactor!$O$6:$O$17,C299),INDEX(ChangeFactor!$N$6:$N$17,C299)),1,0)</f>
        <v/>
      </c>
      <c r="H299" s="12">
        <f>IF(G299=1,GAMMA.INV(Data!W299,INDEX(ChangeFactor!$R$6:$R$17,C299),INDEX(ChangeFactor!$S$6:$S$17,C299)),0)</f>
        <v/>
      </c>
      <c r="I299" s="7">
        <f>NORM.S.INV(Data!X299)</f>
        <v/>
      </c>
      <c r="J299" s="7">
        <f>NORM.S.INV(Data!Y299)</f>
        <v/>
      </c>
      <c r="K299" s="7">
        <f>NORM.S.INV(Data!Z299)</f>
        <v/>
      </c>
      <c r="L299" s="7">
        <f>MAR1!$B$32*L298+MAR1!$C$32*M298+MAR1!$D$32*N298+MAR1!$B$42*I299+MAR1!$C$42*J299+MAR1!$D$42*K299</f>
        <v/>
      </c>
      <c r="M299" s="7">
        <f>MAR1!$B$33*L298+MAR1!$C$33*M298+MAR1!$D$33*N298+MAR1!$B$43*I299+MAR1!$C$43*J299+MAR1!$D$43*K299</f>
        <v/>
      </c>
      <c r="N299" s="7">
        <f>MAR1!$B$34*L298+MAR1!$C$34*M298+MAR1!$D$34*N298+MAR1!$B$44*I299+MAR1!$C$44*J299+MAR1!$D$44*K299</f>
        <v/>
      </c>
      <c r="O299" s="12">
        <f>MAR1!$B$5+MAR1!$C$5*COS(2*PI()*B299/365)+MAR1!$D$5*SIN(2*PI()*B299/365)+IF(E299=1,MAR1!$B$11+MAR1!$D$11*L299,MAR1!$C$11+MAR1!$E$11*L299)</f>
        <v/>
      </c>
      <c r="P299" s="12">
        <f>MAR1!$B$6+MAR1!$C$6*COS(2*PI()*B299/365)+MAR1!$D$6*SIN(2*PI()*B299/365)+IF(E299=1,MAR1!$B$12+MAR1!$D$12*M299,MAR1!$C$12+MAR1!$E$12*M299)</f>
        <v/>
      </c>
      <c r="Q299" s="12">
        <f>MAR1!$B$7+MAR1!$C$7*COS(2*PI()*B299/365)+MAR1!$D$7*SIN(2*PI()*B299/365)+IF(E299=1,MAR1!$B$13+MAR1!$D$13*N299,MAR1!$C$13+MAR1!$E$13*N299)</f>
        <v/>
      </c>
      <c r="R299" s="12">
        <f>MAR1!$B$5+MAR1!$C$5*COS(2*PI()*B299/365)+MAR1!$D$5*SIN(2*PI()*B299/365)+INDEX(ChangeFactor!$F$6:$F$17,C299)+IF(G299=1,MAR1!$B$11+INDEX(ChangeFactor!$G$6:$G$17,C299)*MAR1!$D$11*L299,MAR1!$C$11+INDEX(ChangeFactor!$G$6:$G$17,C299)*MAR1!$E$11*L299)</f>
        <v/>
      </c>
    </row>
    <row r="300">
      <c r="A300" s="6">
        <f>Data!U300</f>
        <v/>
      </c>
      <c r="B300" s="6">
        <f>MOD(A300-1,365)+1</f>
        <v/>
      </c>
      <c r="C300" s="6">
        <f>MATCH(B300,Markov!$C$6:$C$17,1)</f>
        <v/>
      </c>
      <c r="D300" s="16">
        <f>Data!V300</f>
        <v/>
      </c>
      <c r="E300" s="6">
        <f>IF(D300&lt;IF(E299=1,INDEX(Markov!$I$6:$I$17,C300),INDEX(Markov!$H$6:$H$17,C300)),1,0)</f>
        <v/>
      </c>
      <c r="F300" s="12">
        <f>IF(E300=1,GAMMA.INV(Data!W300,INDEX(Markov!$Q$6:$Q$17,C300),INDEX(Markov!$R$6:$R$17,C300)),0)</f>
        <v/>
      </c>
      <c r="G300" s="6">
        <f>IF(D300&lt;IF(G299=1,INDEX(ChangeFactor!$O$6:$O$17,C300),INDEX(ChangeFactor!$N$6:$N$17,C300)),1,0)</f>
        <v/>
      </c>
      <c r="H300" s="12">
        <f>IF(G300=1,GAMMA.INV(Data!W300,INDEX(ChangeFactor!$R$6:$R$17,C300),INDEX(ChangeFactor!$S$6:$S$17,C300)),0)</f>
        <v/>
      </c>
      <c r="I300" s="7">
        <f>NORM.S.INV(Data!X300)</f>
        <v/>
      </c>
      <c r="J300" s="7">
        <f>NORM.S.INV(Data!Y300)</f>
        <v/>
      </c>
      <c r="K300" s="7">
        <f>NORM.S.INV(Data!Z300)</f>
        <v/>
      </c>
      <c r="L300" s="7">
        <f>MAR1!$B$32*L299+MAR1!$C$32*M299+MAR1!$D$32*N299+MAR1!$B$42*I300+MAR1!$C$42*J300+MAR1!$D$42*K300</f>
        <v/>
      </c>
      <c r="M300" s="7">
        <f>MAR1!$B$33*L299+MAR1!$C$33*M299+MAR1!$D$33*N299+MAR1!$B$43*I300+MAR1!$C$43*J300+MAR1!$D$43*K300</f>
        <v/>
      </c>
      <c r="N300" s="7">
        <f>MAR1!$B$34*L299+MAR1!$C$34*M299+MAR1!$D$34*N299+MAR1!$B$44*I300+MAR1!$C$44*J300+MAR1!$D$44*K300</f>
        <v/>
      </c>
      <c r="O300" s="12">
        <f>MAR1!$B$5+MAR1!$C$5*COS(2*PI()*B300/365)+MAR1!$D$5*SIN(2*PI()*B300/365)+IF(E300=1,MAR1!$B$11+MAR1!$D$11*L300,MAR1!$C$11+MAR1!$E$11*L300)</f>
        <v/>
      </c>
      <c r="P300" s="12">
        <f>MAR1!$B$6+MAR1!$C$6*COS(2*PI()*B300/365)+MAR1!$D$6*SIN(2*PI()*B300/365)+IF(E300=1,MAR1!$B$12+MAR1!$D$12*M300,MAR1!$C$12+MAR1!$E$12*M300)</f>
        <v/>
      </c>
      <c r="Q300" s="12">
        <f>MAR1!$B$7+MAR1!$C$7*COS(2*PI()*B300/365)+MAR1!$D$7*SIN(2*PI()*B300/365)+IF(E300=1,MAR1!$B$13+MAR1!$D$13*N300,MAR1!$C$13+MAR1!$E$13*N300)</f>
        <v/>
      </c>
      <c r="R300" s="12">
        <f>MAR1!$B$5+MAR1!$C$5*COS(2*PI()*B300/365)+MAR1!$D$5*SIN(2*PI()*B300/365)+INDEX(ChangeFactor!$F$6:$F$17,C300)+IF(G300=1,MAR1!$B$11+INDEX(ChangeFactor!$G$6:$G$17,C300)*MAR1!$D$11*L300,MAR1!$C$11+INDEX(ChangeFactor!$G$6:$G$17,C300)*MAR1!$E$11*L300)</f>
        <v/>
      </c>
    </row>
    <row r="301">
      <c r="A301" s="6">
        <f>Data!U301</f>
        <v/>
      </c>
      <c r="B301" s="6">
        <f>MOD(A301-1,365)+1</f>
        <v/>
      </c>
      <c r="C301" s="6">
        <f>MATCH(B301,Markov!$C$6:$C$17,1)</f>
        <v/>
      </c>
      <c r="D301" s="16">
        <f>Data!V301</f>
        <v/>
      </c>
      <c r="E301" s="6">
        <f>IF(D301&lt;IF(E300=1,INDEX(Markov!$I$6:$I$17,C301),INDEX(Markov!$H$6:$H$17,C301)),1,0)</f>
        <v/>
      </c>
      <c r="F301" s="12">
        <f>IF(E301=1,GAMMA.INV(Data!W301,INDEX(Markov!$Q$6:$Q$17,C301),INDEX(Markov!$R$6:$R$17,C301)),0)</f>
        <v/>
      </c>
      <c r="G301" s="6">
        <f>IF(D301&lt;IF(G300=1,INDEX(ChangeFactor!$O$6:$O$17,C301),INDEX(ChangeFactor!$N$6:$N$17,C301)),1,0)</f>
        <v/>
      </c>
      <c r="H301" s="12">
        <f>IF(G301=1,GAMMA.INV(Data!W301,INDEX(ChangeFactor!$R$6:$R$17,C301),INDEX(ChangeFactor!$S$6:$S$17,C301)),0)</f>
        <v/>
      </c>
      <c r="I301" s="7">
        <f>NORM.S.INV(Data!X301)</f>
        <v/>
      </c>
      <c r="J301" s="7">
        <f>NORM.S.INV(Data!Y301)</f>
        <v/>
      </c>
      <c r="K301" s="7">
        <f>NORM.S.INV(Data!Z301)</f>
        <v/>
      </c>
      <c r="L301" s="7">
        <f>MAR1!$B$32*L300+MAR1!$C$32*M300+MAR1!$D$32*N300+MAR1!$B$42*I301+MAR1!$C$42*J301+MAR1!$D$42*K301</f>
        <v/>
      </c>
      <c r="M301" s="7">
        <f>MAR1!$B$33*L300+MAR1!$C$33*M300+MAR1!$D$33*N300+MAR1!$B$43*I301+MAR1!$C$43*J301+MAR1!$D$43*K301</f>
        <v/>
      </c>
      <c r="N301" s="7">
        <f>MAR1!$B$34*L300+MAR1!$C$34*M300+MAR1!$D$34*N300+MAR1!$B$44*I301+MAR1!$C$44*J301+MAR1!$D$44*K301</f>
        <v/>
      </c>
      <c r="O301" s="12">
        <f>MAR1!$B$5+MAR1!$C$5*COS(2*PI()*B301/365)+MAR1!$D$5*SIN(2*PI()*B301/365)+IF(E301=1,MAR1!$B$11+MAR1!$D$11*L301,MAR1!$C$11+MAR1!$E$11*L301)</f>
        <v/>
      </c>
      <c r="P301" s="12">
        <f>MAR1!$B$6+MAR1!$C$6*COS(2*PI()*B301/365)+MAR1!$D$6*SIN(2*PI()*B301/365)+IF(E301=1,MAR1!$B$12+MAR1!$D$12*M301,MAR1!$C$12+MAR1!$E$12*M301)</f>
        <v/>
      </c>
      <c r="Q301" s="12">
        <f>MAR1!$B$7+MAR1!$C$7*COS(2*PI()*B301/365)+MAR1!$D$7*SIN(2*PI()*B301/365)+IF(E301=1,MAR1!$B$13+MAR1!$D$13*N301,MAR1!$C$13+MAR1!$E$13*N301)</f>
        <v/>
      </c>
      <c r="R301" s="12">
        <f>MAR1!$B$5+MAR1!$C$5*COS(2*PI()*B301/365)+MAR1!$D$5*SIN(2*PI()*B301/365)+INDEX(ChangeFactor!$F$6:$F$17,C301)+IF(G301=1,MAR1!$B$11+INDEX(ChangeFactor!$G$6:$G$17,C301)*MAR1!$D$11*L301,MAR1!$C$11+INDEX(ChangeFactor!$G$6:$G$17,C301)*MAR1!$E$11*L301)</f>
        <v/>
      </c>
    </row>
    <row r="302">
      <c r="A302" s="6">
        <f>Data!U302</f>
        <v/>
      </c>
      <c r="B302" s="6">
        <f>MOD(A302-1,365)+1</f>
        <v/>
      </c>
      <c r="C302" s="6">
        <f>MATCH(B302,Markov!$C$6:$C$17,1)</f>
        <v/>
      </c>
      <c r="D302" s="16">
        <f>Data!V302</f>
        <v/>
      </c>
      <c r="E302" s="6">
        <f>IF(D302&lt;IF(E301=1,INDEX(Markov!$I$6:$I$17,C302),INDEX(Markov!$H$6:$H$17,C302)),1,0)</f>
        <v/>
      </c>
      <c r="F302" s="12">
        <f>IF(E302=1,GAMMA.INV(Data!W302,INDEX(Markov!$Q$6:$Q$17,C302),INDEX(Markov!$R$6:$R$17,C302)),0)</f>
        <v/>
      </c>
      <c r="G302" s="6">
        <f>IF(D302&lt;IF(G301=1,INDEX(ChangeFactor!$O$6:$O$17,C302),INDEX(ChangeFactor!$N$6:$N$17,C302)),1,0)</f>
        <v/>
      </c>
      <c r="H302" s="12">
        <f>IF(G302=1,GAMMA.INV(Data!W302,INDEX(ChangeFactor!$R$6:$R$17,C302),INDEX(ChangeFactor!$S$6:$S$17,C302)),0)</f>
        <v/>
      </c>
      <c r="I302" s="7">
        <f>NORM.S.INV(Data!X302)</f>
        <v/>
      </c>
      <c r="J302" s="7">
        <f>NORM.S.INV(Data!Y302)</f>
        <v/>
      </c>
      <c r="K302" s="7">
        <f>NORM.S.INV(Data!Z302)</f>
        <v/>
      </c>
      <c r="L302" s="7">
        <f>MAR1!$B$32*L301+MAR1!$C$32*M301+MAR1!$D$32*N301+MAR1!$B$42*I302+MAR1!$C$42*J302+MAR1!$D$42*K302</f>
        <v/>
      </c>
      <c r="M302" s="7">
        <f>MAR1!$B$33*L301+MAR1!$C$33*M301+MAR1!$D$33*N301+MAR1!$B$43*I302+MAR1!$C$43*J302+MAR1!$D$43*K302</f>
        <v/>
      </c>
      <c r="N302" s="7">
        <f>MAR1!$B$34*L301+MAR1!$C$34*M301+MAR1!$D$34*N301+MAR1!$B$44*I302+MAR1!$C$44*J302+MAR1!$D$44*K302</f>
        <v/>
      </c>
      <c r="O302" s="12">
        <f>MAR1!$B$5+MAR1!$C$5*COS(2*PI()*B302/365)+MAR1!$D$5*SIN(2*PI()*B302/365)+IF(E302=1,MAR1!$B$11+MAR1!$D$11*L302,MAR1!$C$11+MAR1!$E$11*L302)</f>
        <v/>
      </c>
      <c r="P302" s="12">
        <f>MAR1!$B$6+MAR1!$C$6*COS(2*PI()*B302/365)+MAR1!$D$6*SIN(2*PI()*B302/365)+IF(E302=1,MAR1!$B$12+MAR1!$D$12*M302,MAR1!$C$12+MAR1!$E$12*M302)</f>
        <v/>
      </c>
      <c r="Q302" s="12">
        <f>MAR1!$B$7+MAR1!$C$7*COS(2*PI()*B302/365)+MAR1!$D$7*SIN(2*PI()*B302/365)+IF(E302=1,MAR1!$B$13+MAR1!$D$13*N302,MAR1!$C$13+MAR1!$E$13*N302)</f>
        <v/>
      </c>
      <c r="R302" s="12">
        <f>MAR1!$B$5+MAR1!$C$5*COS(2*PI()*B302/365)+MAR1!$D$5*SIN(2*PI()*B302/365)+INDEX(ChangeFactor!$F$6:$F$17,C302)+IF(G302=1,MAR1!$B$11+INDEX(ChangeFactor!$G$6:$G$17,C302)*MAR1!$D$11*L302,MAR1!$C$11+INDEX(ChangeFactor!$G$6:$G$17,C302)*MAR1!$E$11*L302)</f>
        <v/>
      </c>
    </row>
    <row r="303">
      <c r="A303" s="6">
        <f>Data!U303</f>
        <v/>
      </c>
      <c r="B303" s="6">
        <f>MOD(A303-1,365)+1</f>
        <v/>
      </c>
      <c r="C303" s="6">
        <f>MATCH(B303,Markov!$C$6:$C$17,1)</f>
        <v/>
      </c>
      <c r="D303" s="16">
        <f>Data!V303</f>
        <v/>
      </c>
      <c r="E303" s="6">
        <f>IF(D303&lt;IF(E302=1,INDEX(Markov!$I$6:$I$17,C303),INDEX(Markov!$H$6:$H$17,C303)),1,0)</f>
        <v/>
      </c>
      <c r="F303" s="12">
        <f>IF(E303=1,GAMMA.INV(Data!W303,INDEX(Markov!$Q$6:$Q$17,C303),INDEX(Markov!$R$6:$R$17,C303)),0)</f>
        <v/>
      </c>
      <c r="G303" s="6">
        <f>IF(D303&lt;IF(G302=1,INDEX(ChangeFactor!$O$6:$O$17,C303),INDEX(ChangeFactor!$N$6:$N$17,C303)),1,0)</f>
        <v/>
      </c>
      <c r="H303" s="12">
        <f>IF(G303=1,GAMMA.INV(Data!W303,INDEX(ChangeFactor!$R$6:$R$17,C303),INDEX(ChangeFactor!$S$6:$S$17,C303)),0)</f>
        <v/>
      </c>
      <c r="I303" s="7">
        <f>NORM.S.INV(Data!X303)</f>
        <v/>
      </c>
      <c r="J303" s="7">
        <f>NORM.S.INV(Data!Y303)</f>
        <v/>
      </c>
      <c r="K303" s="7">
        <f>NORM.S.INV(Data!Z303)</f>
        <v/>
      </c>
      <c r="L303" s="7">
        <f>MAR1!$B$32*L302+MAR1!$C$32*M302+MAR1!$D$32*N302+MAR1!$B$42*I303+MAR1!$C$42*J303+MAR1!$D$42*K303</f>
        <v/>
      </c>
      <c r="M303" s="7">
        <f>MAR1!$B$33*L302+MAR1!$C$33*M302+MAR1!$D$33*N302+MAR1!$B$43*I303+MAR1!$C$43*J303+MAR1!$D$43*K303</f>
        <v/>
      </c>
      <c r="N303" s="7">
        <f>MAR1!$B$34*L302+MAR1!$C$34*M302+MAR1!$D$34*N302+MAR1!$B$44*I303+MAR1!$C$44*J303+MAR1!$D$44*K303</f>
        <v/>
      </c>
      <c r="O303" s="12">
        <f>MAR1!$B$5+MAR1!$C$5*COS(2*PI()*B303/365)+MAR1!$D$5*SIN(2*PI()*B303/365)+IF(E303=1,MAR1!$B$11+MAR1!$D$11*L303,MAR1!$C$11+MAR1!$E$11*L303)</f>
        <v/>
      </c>
      <c r="P303" s="12">
        <f>MAR1!$B$6+MAR1!$C$6*COS(2*PI()*B303/365)+MAR1!$D$6*SIN(2*PI()*B303/365)+IF(E303=1,MAR1!$B$12+MAR1!$D$12*M303,MAR1!$C$12+MAR1!$E$12*M303)</f>
        <v/>
      </c>
      <c r="Q303" s="12">
        <f>MAR1!$B$7+MAR1!$C$7*COS(2*PI()*B303/365)+MAR1!$D$7*SIN(2*PI()*B303/365)+IF(E303=1,MAR1!$B$13+MAR1!$D$13*N303,MAR1!$C$13+MAR1!$E$13*N303)</f>
        <v/>
      </c>
      <c r="R303" s="12">
        <f>MAR1!$B$5+MAR1!$C$5*COS(2*PI()*B303/365)+MAR1!$D$5*SIN(2*PI()*B303/365)+INDEX(ChangeFactor!$F$6:$F$17,C303)+IF(G303=1,MAR1!$B$11+INDEX(ChangeFactor!$G$6:$G$17,C303)*MAR1!$D$11*L303,MAR1!$C$11+INDEX(ChangeFactor!$G$6:$G$17,C303)*MAR1!$E$11*L303)</f>
        <v/>
      </c>
    </row>
    <row r="304">
      <c r="A304" s="6">
        <f>Data!U304</f>
        <v/>
      </c>
      <c r="B304" s="6">
        <f>MOD(A304-1,365)+1</f>
        <v/>
      </c>
      <c r="C304" s="6">
        <f>MATCH(B304,Markov!$C$6:$C$17,1)</f>
        <v/>
      </c>
      <c r="D304" s="16">
        <f>Data!V304</f>
        <v/>
      </c>
      <c r="E304" s="6">
        <f>IF(D304&lt;IF(E303=1,INDEX(Markov!$I$6:$I$17,C304),INDEX(Markov!$H$6:$H$17,C304)),1,0)</f>
        <v/>
      </c>
      <c r="F304" s="12">
        <f>IF(E304=1,GAMMA.INV(Data!W304,INDEX(Markov!$Q$6:$Q$17,C304),INDEX(Markov!$R$6:$R$17,C304)),0)</f>
        <v/>
      </c>
      <c r="G304" s="6">
        <f>IF(D304&lt;IF(G303=1,INDEX(ChangeFactor!$O$6:$O$17,C304),INDEX(ChangeFactor!$N$6:$N$17,C304)),1,0)</f>
        <v/>
      </c>
      <c r="H304" s="12">
        <f>IF(G304=1,GAMMA.INV(Data!W304,INDEX(ChangeFactor!$R$6:$R$17,C304),INDEX(ChangeFactor!$S$6:$S$17,C304)),0)</f>
        <v/>
      </c>
      <c r="I304" s="7">
        <f>NORM.S.INV(Data!X304)</f>
        <v/>
      </c>
      <c r="J304" s="7">
        <f>NORM.S.INV(Data!Y304)</f>
        <v/>
      </c>
      <c r="K304" s="7">
        <f>NORM.S.INV(Data!Z304)</f>
        <v/>
      </c>
      <c r="L304" s="7">
        <f>MAR1!$B$32*L303+MAR1!$C$32*M303+MAR1!$D$32*N303+MAR1!$B$42*I304+MAR1!$C$42*J304+MAR1!$D$42*K304</f>
        <v/>
      </c>
      <c r="M304" s="7">
        <f>MAR1!$B$33*L303+MAR1!$C$33*M303+MAR1!$D$33*N303+MAR1!$B$43*I304+MAR1!$C$43*J304+MAR1!$D$43*K304</f>
        <v/>
      </c>
      <c r="N304" s="7">
        <f>MAR1!$B$34*L303+MAR1!$C$34*M303+MAR1!$D$34*N303+MAR1!$B$44*I304+MAR1!$C$44*J304+MAR1!$D$44*K304</f>
        <v/>
      </c>
      <c r="O304" s="12">
        <f>MAR1!$B$5+MAR1!$C$5*COS(2*PI()*B304/365)+MAR1!$D$5*SIN(2*PI()*B304/365)+IF(E304=1,MAR1!$B$11+MAR1!$D$11*L304,MAR1!$C$11+MAR1!$E$11*L304)</f>
        <v/>
      </c>
      <c r="P304" s="12">
        <f>MAR1!$B$6+MAR1!$C$6*COS(2*PI()*B304/365)+MAR1!$D$6*SIN(2*PI()*B304/365)+IF(E304=1,MAR1!$B$12+MAR1!$D$12*M304,MAR1!$C$12+MAR1!$E$12*M304)</f>
        <v/>
      </c>
      <c r="Q304" s="12">
        <f>MAR1!$B$7+MAR1!$C$7*COS(2*PI()*B304/365)+MAR1!$D$7*SIN(2*PI()*B304/365)+IF(E304=1,MAR1!$B$13+MAR1!$D$13*N304,MAR1!$C$13+MAR1!$E$13*N304)</f>
        <v/>
      </c>
      <c r="R304" s="12">
        <f>MAR1!$B$5+MAR1!$C$5*COS(2*PI()*B304/365)+MAR1!$D$5*SIN(2*PI()*B304/365)+INDEX(ChangeFactor!$F$6:$F$17,C304)+IF(G304=1,MAR1!$B$11+INDEX(ChangeFactor!$G$6:$G$17,C304)*MAR1!$D$11*L304,MAR1!$C$11+INDEX(ChangeFactor!$G$6:$G$17,C304)*MAR1!$E$11*L304)</f>
        <v/>
      </c>
    </row>
    <row r="305">
      <c r="A305" s="6">
        <f>Data!U305</f>
        <v/>
      </c>
      <c r="B305" s="6">
        <f>MOD(A305-1,365)+1</f>
        <v/>
      </c>
      <c r="C305" s="6">
        <f>MATCH(B305,Markov!$C$6:$C$17,1)</f>
        <v/>
      </c>
      <c r="D305" s="16">
        <f>Data!V305</f>
        <v/>
      </c>
      <c r="E305" s="6">
        <f>IF(D305&lt;IF(E304=1,INDEX(Markov!$I$6:$I$17,C305),INDEX(Markov!$H$6:$H$17,C305)),1,0)</f>
        <v/>
      </c>
      <c r="F305" s="12">
        <f>IF(E305=1,GAMMA.INV(Data!W305,INDEX(Markov!$Q$6:$Q$17,C305),INDEX(Markov!$R$6:$R$17,C305)),0)</f>
        <v/>
      </c>
      <c r="G305" s="6">
        <f>IF(D305&lt;IF(G304=1,INDEX(ChangeFactor!$O$6:$O$17,C305),INDEX(ChangeFactor!$N$6:$N$17,C305)),1,0)</f>
        <v/>
      </c>
      <c r="H305" s="12">
        <f>IF(G305=1,GAMMA.INV(Data!W305,INDEX(ChangeFactor!$R$6:$R$17,C305),INDEX(ChangeFactor!$S$6:$S$17,C305)),0)</f>
        <v/>
      </c>
      <c r="I305" s="7">
        <f>NORM.S.INV(Data!X305)</f>
        <v/>
      </c>
      <c r="J305" s="7">
        <f>NORM.S.INV(Data!Y305)</f>
        <v/>
      </c>
      <c r="K305" s="7">
        <f>NORM.S.INV(Data!Z305)</f>
        <v/>
      </c>
      <c r="L305" s="7">
        <f>MAR1!$B$32*L304+MAR1!$C$32*M304+MAR1!$D$32*N304+MAR1!$B$42*I305+MAR1!$C$42*J305+MAR1!$D$42*K305</f>
        <v/>
      </c>
      <c r="M305" s="7">
        <f>MAR1!$B$33*L304+MAR1!$C$33*M304+MAR1!$D$33*N304+MAR1!$B$43*I305+MAR1!$C$43*J305+MAR1!$D$43*K305</f>
        <v/>
      </c>
      <c r="N305" s="7">
        <f>MAR1!$B$34*L304+MAR1!$C$34*M304+MAR1!$D$34*N304+MAR1!$B$44*I305+MAR1!$C$44*J305+MAR1!$D$44*K305</f>
        <v/>
      </c>
      <c r="O305" s="12">
        <f>MAR1!$B$5+MAR1!$C$5*COS(2*PI()*B305/365)+MAR1!$D$5*SIN(2*PI()*B305/365)+IF(E305=1,MAR1!$B$11+MAR1!$D$11*L305,MAR1!$C$11+MAR1!$E$11*L305)</f>
        <v/>
      </c>
      <c r="P305" s="12">
        <f>MAR1!$B$6+MAR1!$C$6*COS(2*PI()*B305/365)+MAR1!$D$6*SIN(2*PI()*B305/365)+IF(E305=1,MAR1!$B$12+MAR1!$D$12*M305,MAR1!$C$12+MAR1!$E$12*M305)</f>
        <v/>
      </c>
      <c r="Q305" s="12">
        <f>MAR1!$B$7+MAR1!$C$7*COS(2*PI()*B305/365)+MAR1!$D$7*SIN(2*PI()*B305/365)+IF(E305=1,MAR1!$B$13+MAR1!$D$13*N305,MAR1!$C$13+MAR1!$E$13*N305)</f>
        <v/>
      </c>
      <c r="R305" s="12">
        <f>MAR1!$B$5+MAR1!$C$5*COS(2*PI()*B305/365)+MAR1!$D$5*SIN(2*PI()*B305/365)+INDEX(ChangeFactor!$F$6:$F$17,C305)+IF(G305=1,MAR1!$B$11+INDEX(ChangeFactor!$G$6:$G$17,C305)*MAR1!$D$11*L305,MAR1!$C$11+INDEX(ChangeFactor!$G$6:$G$17,C305)*MAR1!$E$11*L305)</f>
        <v/>
      </c>
    </row>
    <row r="306">
      <c r="A306" s="6">
        <f>Data!U306</f>
        <v/>
      </c>
      <c r="B306" s="6">
        <f>MOD(A306-1,365)+1</f>
        <v/>
      </c>
      <c r="C306" s="6">
        <f>MATCH(B306,Markov!$C$6:$C$17,1)</f>
        <v/>
      </c>
      <c r="D306" s="16">
        <f>Data!V306</f>
        <v/>
      </c>
      <c r="E306" s="6">
        <f>IF(D306&lt;IF(E305=1,INDEX(Markov!$I$6:$I$17,C306),INDEX(Markov!$H$6:$H$17,C306)),1,0)</f>
        <v/>
      </c>
      <c r="F306" s="12">
        <f>IF(E306=1,GAMMA.INV(Data!W306,INDEX(Markov!$Q$6:$Q$17,C306),INDEX(Markov!$R$6:$R$17,C306)),0)</f>
        <v/>
      </c>
      <c r="G306" s="6">
        <f>IF(D306&lt;IF(G305=1,INDEX(ChangeFactor!$O$6:$O$17,C306),INDEX(ChangeFactor!$N$6:$N$17,C306)),1,0)</f>
        <v/>
      </c>
      <c r="H306" s="12">
        <f>IF(G306=1,GAMMA.INV(Data!W306,INDEX(ChangeFactor!$R$6:$R$17,C306),INDEX(ChangeFactor!$S$6:$S$17,C306)),0)</f>
        <v/>
      </c>
      <c r="I306" s="7">
        <f>NORM.S.INV(Data!X306)</f>
        <v/>
      </c>
      <c r="J306" s="7">
        <f>NORM.S.INV(Data!Y306)</f>
        <v/>
      </c>
      <c r="K306" s="7">
        <f>NORM.S.INV(Data!Z306)</f>
        <v/>
      </c>
      <c r="L306" s="7">
        <f>MAR1!$B$32*L305+MAR1!$C$32*M305+MAR1!$D$32*N305+MAR1!$B$42*I306+MAR1!$C$42*J306+MAR1!$D$42*K306</f>
        <v/>
      </c>
      <c r="M306" s="7">
        <f>MAR1!$B$33*L305+MAR1!$C$33*M305+MAR1!$D$33*N305+MAR1!$B$43*I306+MAR1!$C$43*J306+MAR1!$D$43*K306</f>
        <v/>
      </c>
      <c r="N306" s="7">
        <f>MAR1!$B$34*L305+MAR1!$C$34*M305+MAR1!$D$34*N305+MAR1!$B$44*I306+MAR1!$C$44*J306+MAR1!$D$44*K306</f>
        <v/>
      </c>
      <c r="O306" s="12">
        <f>MAR1!$B$5+MAR1!$C$5*COS(2*PI()*B306/365)+MAR1!$D$5*SIN(2*PI()*B306/365)+IF(E306=1,MAR1!$B$11+MAR1!$D$11*L306,MAR1!$C$11+MAR1!$E$11*L306)</f>
        <v/>
      </c>
      <c r="P306" s="12">
        <f>MAR1!$B$6+MAR1!$C$6*COS(2*PI()*B306/365)+MAR1!$D$6*SIN(2*PI()*B306/365)+IF(E306=1,MAR1!$B$12+MAR1!$D$12*M306,MAR1!$C$12+MAR1!$E$12*M306)</f>
        <v/>
      </c>
      <c r="Q306" s="12">
        <f>MAR1!$B$7+MAR1!$C$7*COS(2*PI()*B306/365)+MAR1!$D$7*SIN(2*PI()*B306/365)+IF(E306=1,MAR1!$B$13+MAR1!$D$13*N306,MAR1!$C$13+MAR1!$E$13*N306)</f>
        <v/>
      </c>
      <c r="R306" s="12">
        <f>MAR1!$B$5+MAR1!$C$5*COS(2*PI()*B306/365)+MAR1!$D$5*SIN(2*PI()*B306/365)+INDEX(ChangeFactor!$F$6:$F$17,C306)+IF(G306=1,MAR1!$B$11+INDEX(ChangeFactor!$G$6:$G$17,C306)*MAR1!$D$11*L306,MAR1!$C$11+INDEX(ChangeFactor!$G$6:$G$17,C306)*MAR1!$E$11*L306)</f>
        <v/>
      </c>
    </row>
    <row r="307">
      <c r="A307" s="6">
        <f>Data!U307</f>
        <v/>
      </c>
      <c r="B307" s="6">
        <f>MOD(A307-1,365)+1</f>
        <v/>
      </c>
      <c r="C307" s="6">
        <f>MATCH(B307,Markov!$C$6:$C$17,1)</f>
        <v/>
      </c>
      <c r="D307" s="16">
        <f>Data!V307</f>
        <v/>
      </c>
      <c r="E307" s="6">
        <f>IF(D307&lt;IF(E306=1,INDEX(Markov!$I$6:$I$17,C307),INDEX(Markov!$H$6:$H$17,C307)),1,0)</f>
        <v/>
      </c>
      <c r="F307" s="12">
        <f>IF(E307=1,GAMMA.INV(Data!W307,INDEX(Markov!$Q$6:$Q$17,C307),INDEX(Markov!$R$6:$R$17,C307)),0)</f>
        <v/>
      </c>
      <c r="G307" s="6">
        <f>IF(D307&lt;IF(G306=1,INDEX(ChangeFactor!$O$6:$O$17,C307),INDEX(ChangeFactor!$N$6:$N$17,C307)),1,0)</f>
        <v/>
      </c>
      <c r="H307" s="12">
        <f>IF(G307=1,GAMMA.INV(Data!W307,INDEX(ChangeFactor!$R$6:$R$17,C307),INDEX(ChangeFactor!$S$6:$S$17,C307)),0)</f>
        <v/>
      </c>
      <c r="I307" s="7">
        <f>NORM.S.INV(Data!X307)</f>
        <v/>
      </c>
      <c r="J307" s="7">
        <f>NORM.S.INV(Data!Y307)</f>
        <v/>
      </c>
      <c r="K307" s="7">
        <f>NORM.S.INV(Data!Z307)</f>
        <v/>
      </c>
      <c r="L307" s="7">
        <f>MAR1!$B$32*L306+MAR1!$C$32*M306+MAR1!$D$32*N306+MAR1!$B$42*I307+MAR1!$C$42*J307+MAR1!$D$42*K307</f>
        <v/>
      </c>
      <c r="M307" s="7">
        <f>MAR1!$B$33*L306+MAR1!$C$33*M306+MAR1!$D$33*N306+MAR1!$B$43*I307+MAR1!$C$43*J307+MAR1!$D$43*K307</f>
        <v/>
      </c>
      <c r="N307" s="7">
        <f>MAR1!$B$34*L306+MAR1!$C$34*M306+MAR1!$D$34*N306+MAR1!$B$44*I307+MAR1!$C$44*J307+MAR1!$D$44*K307</f>
        <v/>
      </c>
      <c r="O307" s="12">
        <f>MAR1!$B$5+MAR1!$C$5*COS(2*PI()*B307/365)+MAR1!$D$5*SIN(2*PI()*B307/365)+IF(E307=1,MAR1!$B$11+MAR1!$D$11*L307,MAR1!$C$11+MAR1!$E$11*L307)</f>
        <v/>
      </c>
      <c r="P307" s="12">
        <f>MAR1!$B$6+MAR1!$C$6*COS(2*PI()*B307/365)+MAR1!$D$6*SIN(2*PI()*B307/365)+IF(E307=1,MAR1!$B$12+MAR1!$D$12*M307,MAR1!$C$12+MAR1!$E$12*M307)</f>
        <v/>
      </c>
      <c r="Q307" s="12">
        <f>MAR1!$B$7+MAR1!$C$7*COS(2*PI()*B307/365)+MAR1!$D$7*SIN(2*PI()*B307/365)+IF(E307=1,MAR1!$B$13+MAR1!$D$13*N307,MAR1!$C$13+MAR1!$E$13*N307)</f>
        <v/>
      </c>
      <c r="R307" s="12">
        <f>MAR1!$B$5+MAR1!$C$5*COS(2*PI()*B307/365)+MAR1!$D$5*SIN(2*PI()*B307/365)+INDEX(ChangeFactor!$F$6:$F$17,C307)+IF(G307=1,MAR1!$B$11+INDEX(ChangeFactor!$G$6:$G$17,C307)*MAR1!$D$11*L307,MAR1!$C$11+INDEX(ChangeFactor!$G$6:$G$17,C307)*MAR1!$E$11*L307)</f>
        <v/>
      </c>
    </row>
    <row r="308">
      <c r="A308" s="6">
        <f>Data!U308</f>
        <v/>
      </c>
      <c r="B308" s="6">
        <f>MOD(A308-1,365)+1</f>
        <v/>
      </c>
      <c r="C308" s="6">
        <f>MATCH(B308,Markov!$C$6:$C$17,1)</f>
        <v/>
      </c>
      <c r="D308" s="16">
        <f>Data!V308</f>
        <v/>
      </c>
      <c r="E308" s="6">
        <f>IF(D308&lt;IF(E307=1,INDEX(Markov!$I$6:$I$17,C308),INDEX(Markov!$H$6:$H$17,C308)),1,0)</f>
        <v/>
      </c>
      <c r="F308" s="12">
        <f>IF(E308=1,GAMMA.INV(Data!W308,INDEX(Markov!$Q$6:$Q$17,C308),INDEX(Markov!$R$6:$R$17,C308)),0)</f>
        <v/>
      </c>
      <c r="G308" s="6">
        <f>IF(D308&lt;IF(G307=1,INDEX(ChangeFactor!$O$6:$O$17,C308),INDEX(ChangeFactor!$N$6:$N$17,C308)),1,0)</f>
        <v/>
      </c>
      <c r="H308" s="12">
        <f>IF(G308=1,GAMMA.INV(Data!W308,INDEX(ChangeFactor!$R$6:$R$17,C308),INDEX(ChangeFactor!$S$6:$S$17,C308)),0)</f>
        <v/>
      </c>
      <c r="I308" s="7">
        <f>NORM.S.INV(Data!X308)</f>
        <v/>
      </c>
      <c r="J308" s="7">
        <f>NORM.S.INV(Data!Y308)</f>
        <v/>
      </c>
      <c r="K308" s="7">
        <f>NORM.S.INV(Data!Z308)</f>
        <v/>
      </c>
      <c r="L308" s="7">
        <f>MAR1!$B$32*L307+MAR1!$C$32*M307+MAR1!$D$32*N307+MAR1!$B$42*I308+MAR1!$C$42*J308+MAR1!$D$42*K308</f>
        <v/>
      </c>
      <c r="M308" s="7">
        <f>MAR1!$B$33*L307+MAR1!$C$33*M307+MAR1!$D$33*N307+MAR1!$B$43*I308+MAR1!$C$43*J308+MAR1!$D$43*K308</f>
        <v/>
      </c>
      <c r="N308" s="7">
        <f>MAR1!$B$34*L307+MAR1!$C$34*M307+MAR1!$D$34*N307+MAR1!$B$44*I308+MAR1!$C$44*J308+MAR1!$D$44*K308</f>
        <v/>
      </c>
      <c r="O308" s="12">
        <f>MAR1!$B$5+MAR1!$C$5*COS(2*PI()*B308/365)+MAR1!$D$5*SIN(2*PI()*B308/365)+IF(E308=1,MAR1!$B$11+MAR1!$D$11*L308,MAR1!$C$11+MAR1!$E$11*L308)</f>
        <v/>
      </c>
      <c r="P308" s="12">
        <f>MAR1!$B$6+MAR1!$C$6*COS(2*PI()*B308/365)+MAR1!$D$6*SIN(2*PI()*B308/365)+IF(E308=1,MAR1!$B$12+MAR1!$D$12*M308,MAR1!$C$12+MAR1!$E$12*M308)</f>
        <v/>
      </c>
      <c r="Q308" s="12">
        <f>MAR1!$B$7+MAR1!$C$7*COS(2*PI()*B308/365)+MAR1!$D$7*SIN(2*PI()*B308/365)+IF(E308=1,MAR1!$B$13+MAR1!$D$13*N308,MAR1!$C$13+MAR1!$E$13*N308)</f>
        <v/>
      </c>
      <c r="R308" s="12">
        <f>MAR1!$B$5+MAR1!$C$5*COS(2*PI()*B308/365)+MAR1!$D$5*SIN(2*PI()*B308/365)+INDEX(ChangeFactor!$F$6:$F$17,C308)+IF(G308=1,MAR1!$B$11+INDEX(ChangeFactor!$G$6:$G$17,C308)*MAR1!$D$11*L308,MAR1!$C$11+INDEX(ChangeFactor!$G$6:$G$17,C308)*MAR1!$E$11*L308)</f>
        <v/>
      </c>
    </row>
    <row r="309">
      <c r="A309" s="6">
        <f>Data!U309</f>
        <v/>
      </c>
      <c r="B309" s="6">
        <f>MOD(A309-1,365)+1</f>
        <v/>
      </c>
      <c r="C309" s="6">
        <f>MATCH(B309,Markov!$C$6:$C$17,1)</f>
        <v/>
      </c>
      <c r="D309" s="16">
        <f>Data!V309</f>
        <v/>
      </c>
      <c r="E309" s="6">
        <f>IF(D309&lt;IF(E308=1,INDEX(Markov!$I$6:$I$17,C309),INDEX(Markov!$H$6:$H$17,C309)),1,0)</f>
        <v/>
      </c>
      <c r="F309" s="12">
        <f>IF(E309=1,GAMMA.INV(Data!W309,INDEX(Markov!$Q$6:$Q$17,C309),INDEX(Markov!$R$6:$R$17,C309)),0)</f>
        <v/>
      </c>
      <c r="G309" s="6">
        <f>IF(D309&lt;IF(G308=1,INDEX(ChangeFactor!$O$6:$O$17,C309),INDEX(ChangeFactor!$N$6:$N$17,C309)),1,0)</f>
        <v/>
      </c>
      <c r="H309" s="12">
        <f>IF(G309=1,GAMMA.INV(Data!W309,INDEX(ChangeFactor!$R$6:$R$17,C309),INDEX(ChangeFactor!$S$6:$S$17,C309)),0)</f>
        <v/>
      </c>
      <c r="I309" s="7">
        <f>NORM.S.INV(Data!X309)</f>
        <v/>
      </c>
      <c r="J309" s="7">
        <f>NORM.S.INV(Data!Y309)</f>
        <v/>
      </c>
      <c r="K309" s="7">
        <f>NORM.S.INV(Data!Z309)</f>
        <v/>
      </c>
      <c r="L309" s="7">
        <f>MAR1!$B$32*L308+MAR1!$C$32*M308+MAR1!$D$32*N308+MAR1!$B$42*I309+MAR1!$C$42*J309+MAR1!$D$42*K309</f>
        <v/>
      </c>
      <c r="M309" s="7">
        <f>MAR1!$B$33*L308+MAR1!$C$33*M308+MAR1!$D$33*N308+MAR1!$B$43*I309+MAR1!$C$43*J309+MAR1!$D$43*K309</f>
        <v/>
      </c>
      <c r="N309" s="7">
        <f>MAR1!$B$34*L308+MAR1!$C$34*M308+MAR1!$D$34*N308+MAR1!$B$44*I309+MAR1!$C$44*J309+MAR1!$D$44*K309</f>
        <v/>
      </c>
      <c r="O309" s="12">
        <f>MAR1!$B$5+MAR1!$C$5*COS(2*PI()*B309/365)+MAR1!$D$5*SIN(2*PI()*B309/365)+IF(E309=1,MAR1!$B$11+MAR1!$D$11*L309,MAR1!$C$11+MAR1!$E$11*L309)</f>
        <v/>
      </c>
      <c r="P309" s="12">
        <f>MAR1!$B$6+MAR1!$C$6*COS(2*PI()*B309/365)+MAR1!$D$6*SIN(2*PI()*B309/365)+IF(E309=1,MAR1!$B$12+MAR1!$D$12*M309,MAR1!$C$12+MAR1!$E$12*M309)</f>
        <v/>
      </c>
      <c r="Q309" s="12">
        <f>MAR1!$B$7+MAR1!$C$7*COS(2*PI()*B309/365)+MAR1!$D$7*SIN(2*PI()*B309/365)+IF(E309=1,MAR1!$B$13+MAR1!$D$13*N309,MAR1!$C$13+MAR1!$E$13*N309)</f>
        <v/>
      </c>
      <c r="R309" s="12">
        <f>MAR1!$B$5+MAR1!$C$5*COS(2*PI()*B309/365)+MAR1!$D$5*SIN(2*PI()*B309/365)+INDEX(ChangeFactor!$F$6:$F$17,C309)+IF(G309=1,MAR1!$B$11+INDEX(ChangeFactor!$G$6:$G$17,C309)*MAR1!$D$11*L309,MAR1!$C$11+INDEX(ChangeFactor!$G$6:$G$17,C309)*MAR1!$E$11*L309)</f>
        <v/>
      </c>
    </row>
    <row r="310">
      <c r="A310" s="6">
        <f>Data!U310</f>
        <v/>
      </c>
      <c r="B310" s="6">
        <f>MOD(A310-1,365)+1</f>
        <v/>
      </c>
      <c r="C310" s="6">
        <f>MATCH(B310,Markov!$C$6:$C$17,1)</f>
        <v/>
      </c>
      <c r="D310" s="16">
        <f>Data!V310</f>
        <v/>
      </c>
      <c r="E310" s="6">
        <f>IF(D310&lt;IF(E309=1,INDEX(Markov!$I$6:$I$17,C310),INDEX(Markov!$H$6:$H$17,C310)),1,0)</f>
        <v/>
      </c>
      <c r="F310" s="12">
        <f>IF(E310=1,GAMMA.INV(Data!W310,INDEX(Markov!$Q$6:$Q$17,C310),INDEX(Markov!$R$6:$R$17,C310)),0)</f>
        <v/>
      </c>
      <c r="G310" s="6">
        <f>IF(D310&lt;IF(G309=1,INDEX(ChangeFactor!$O$6:$O$17,C310),INDEX(ChangeFactor!$N$6:$N$17,C310)),1,0)</f>
        <v/>
      </c>
      <c r="H310" s="12">
        <f>IF(G310=1,GAMMA.INV(Data!W310,INDEX(ChangeFactor!$R$6:$R$17,C310),INDEX(ChangeFactor!$S$6:$S$17,C310)),0)</f>
        <v/>
      </c>
      <c r="I310" s="7">
        <f>NORM.S.INV(Data!X310)</f>
        <v/>
      </c>
      <c r="J310" s="7">
        <f>NORM.S.INV(Data!Y310)</f>
        <v/>
      </c>
      <c r="K310" s="7">
        <f>NORM.S.INV(Data!Z310)</f>
        <v/>
      </c>
      <c r="L310" s="7">
        <f>MAR1!$B$32*L309+MAR1!$C$32*M309+MAR1!$D$32*N309+MAR1!$B$42*I310+MAR1!$C$42*J310+MAR1!$D$42*K310</f>
        <v/>
      </c>
      <c r="M310" s="7">
        <f>MAR1!$B$33*L309+MAR1!$C$33*M309+MAR1!$D$33*N309+MAR1!$B$43*I310+MAR1!$C$43*J310+MAR1!$D$43*K310</f>
        <v/>
      </c>
      <c r="N310" s="7">
        <f>MAR1!$B$34*L309+MAR1!$C$34*M309+MAR1!$D$34*N309+MAR1!$B$44*I310+MAR1!$C$44*J310+MAR1!$D$44*K310</f>
        <v/>
      </c>
      <c r="O310" s="12">
        <f>MAR1!$B$5+MAR1!$C$5*COS(2*PI()*B310/365)+MAR1!$D$5*SIN(2*PI()*B310/365)+IF(E310=1,MAR1!$B$11+MAR1!$D$11*L310,MAR1!$C$11+MAR1!$E$11*L310)</f>
        <v/>
      </c>
      <c r="P310" s="12">
        <f>MAR1!$B$6+MAR1!$C$6*COS(2*PI()*B310/365)+MAR1!$D$6*SIN(2*PI()*B310/365)+IF(E310=1,MAR1!$B$12+MAR1!$D$12*M310,MAR1!$C$12+MAR1!$E$12*M310)</f>
        <v/>
      </c>
      <c r="Q310" s="12">
        <f>MAR1!$B$7+MAR1!$C$7*COS(2*PI()*B310/365)+MAR1!$D$7*SIN(2*PI()*B310/365)+IF(E310=1,MAR1!$B$13+MAR1!$D$13*N310,MAR1!$C$13+MAR1!$E$13*N310)</f>
        <v/>
      </c>
      <c r="R310" s="12">
        <f>MAR1!$B$5+MAR1!$C$5*COS(2*PI()*B310/365)+MAR1!$D$5*SIN(2*PI()*B310/365)+INDEX(ChangeFactor!$F$6:$F$17,C310)+IF(G310=1,MAR1!$B$11+INDEX(ChangeFactor!$G$6:$G$17,C310)*MAR1!$D$11*L310,MAR1!$C$11+INDEX(ChangeFactor!$G$6:$G$17,C310)*MAR1!$E$11*L310)</f>
        <v/>
      </c>
    </row>
    <row r="311">
      <c r="A311" s="6">
        <f>Data!U311</f>
        <v/>
      </c>
      <c r="B311" s="6">
        <f>MOD(A311-1,365)+1</f>
        <v/>
      </c>
      <c r="C311" s="6">
        <f>MATCH(B311,Markov!$C$6:$C$17,1)</f>
        <v/>
      </c>
      <c r="D311" s="16">
        <f>Data!V311</f>
        <v/>
      </c>
      <c r="E311" s="6">
        <f>IF(D311&lt;IF(E310=1,INDEX(Markov!$I$6:$I$17,C311),INDEX(Markov!$H$6:$H$17,C311)),1,0)</f>
        <v/>
      </c>
      <c r="F311" s="12">
        <f>IF(E311=1,GAMMA.INV(Data!W311,INDEX(Markov!$Q$6:$Q$17,C311),INDEX(Markov!$R$6:$R$17,C311)),0)</f>
        <v/>
      </c>
      <c r="G311" s="6">
        <f>IF(D311&lt;IF(G310=1,INDEX(ChangeFactor!$O$6:$O$17,C311),INDEX(ChangeFactor!$N$6:$N$17,C311)),1,0)</f>
        <v/>
      </c>
      <c r="H311" s="12">
        <f>IF(G311=1,GAMMA.INV(Data!W311,INDEX(ChangeFactor!$R$6:$R$17,C311),INDEX(ChangeFactor!$S$6:$S$17,C311)),0)</f>
        <v/>
      </c>
      <c r="I311" s="7">
        <f>NORM.S.INV(Data!X311)</f>
        <v/>
      </c>
      <c r="J311" s="7">
        <f>NORM.S.INV(Data!Y311)</f>
        <v/>
      </c>
      <c r="K311" s="7">
        <f>NORM.S.INV(Data!Z311)</f>
        <v/>
      </c>
      <c r="L311" s="7">
        <f>MAR1!$B$32*L310+MAR1!$C$32*M310+MAR1!$D$32*N310+MAR1!$B$42*I311+MAR1!$C$42*J311+MAR1!$D$42*K311</f>
        <v/>
      </c>
      <c r="M311" s="7">
        <f>MAR1!$B$33*L310+MAR1!$C$33*M310+MAR1!$D$33*N310+MAR1!$B$43*I311+MAR1!$C$43*J311+MAR1!$D$43*K311</f>
        <v/>
      </c>
      <c r="N311" s="7">
        <f>MAR1!$B$34*L310+MAR1!$C$34*M310+MAR1!$D$34*N310+MAR1!$B$44*I311+MAR1!$C$44*J311+MAR1!$D$44*K311</f>
        <v/>
      </c>
      <c r="O311" s="12">
        <f>MAR1!$B$5+MAR1!$C$5*COS(2*PI()*B311/365)+MAR1!$D$5*SIN(2*PI()*B311/365)+IF(E311=1,MAR1!$B$11+MAR1!$D$11*L311,MAR1!$C$11+MAR1!$E$11*L311)</f>
        <v/>
      </c>
      <c r="P311" s="12">
        <f>MAR1!$B$6+MAR1!$C$6*COS(2*PI()*B311/365)+MAR1!$D$6*SIN(2*PI()*B311/365)+IF(E311=1,MAR1!$B$12+MAR1!$D$12*M311,MAR1!$C$12+MAR1!$E$12*M311)</f>
        <v/>
      </c>
      <c r="Q311" s="12">
        <f>MAR1!$B$7+MAR1!$C$7*COS(2*PI()*B311/365)+MAR1!$D$7*SIN(2*PI()*B311/365)+IF(E311=1,MAR1!$B$13+MAR1!$D$13*N311,MAR1!$C$13+MAR1!$E$13*N311)</f>
        <v/>
      </c>
      <c r="R311" s="12">
        <f>MAR1!$B$5+MAR1!$C$5*COS(2*PI()*B311/365)+MAR1!$D$5*SIN(2*PI()*B311/365)+INDEX(ChangeFactor!$F$6:$F$17,C311)+IF(G311=1,MAR1!$B$11+INDEX(ChangeFactor!$G$6:$G$17,C311)*MAR1!$D$11*L311,MAR1!$C$11+INDEX(ChangeFactor!$G$6:$G$17,C311)*MAR1!$E$11*L311)</f>
        <v/>
      </c>
    </row>
    <row r="312">
      <c r="A312" s="6">
        <f>Data!U312</f>
        <v/>
      </c>
      <c r="B312" s="6">
        <f>MOD(A312-1,365)+1</f>
        <v/>
      </c>
      <c r="C312" s="6">
        <f>MATCH(B312,Markov!$C$6:$C$17,1)</f>
        <v/>
      </c>
      <c r="D312" s="16">
        <f>Data!V312</f>
        <v/>
      </c>
      <c r="E312" s="6">
        <f>IF(D312&lt;IF(E311=1,INDEX(Markov!$I$6:$I$17,C312),INDEX(Markov!$H$6:$H$17,C312)),1,0)</f>
        <v/>
      </c>
      <c r="F312" s="12">
        <f>IF(E312=1,GAMMA.INV(Data!W312,INDEX(Markov!$Q$6:$Q$17,C312),INDEX(Markov!$R$6:$R$17,C312)),0)</f>
        <v/>
      </c>
      <c r="G312" s="6">
        <f>IF(D312&lt;IF(G311=1,INDEX(ChangeFactor!$O$6:$O$17,C312),INDEX(ChangeFactor!$N$6:$N$17,C312)),1,0)</f>
        <v/>
      </c>
      <c r="H312" s="12">
        <f>IF(G312=1,GAMMA.INV(Data!W312,INDEX(ChangeFactor!$R$6:$R$17,C312),INDEX(ChangeFactor!$S$6:$S$17,C312)),0)</f>
        <v/>
      </c>
      <c r="I312" s="7">
        <f>NORM.S.INV(Data!X312)</f>
        <v/>
      </c>
      <c r="J312" s="7">
        <f>NORM.S.INV(Data!Y312)</f>
        <v/>
      </c>
      <c r="K312" s="7">
        <f>NORM.S.INV(Data!Z312)</f>
        <v/>
      </c>
      <c r="L312" s="7">
        <f>MAR1!$B$32*L311+MAR1!$C$32*M311+MAR1!$D$32*N311+MAR1!$B$42*I312+MAR1!$C$42*J312+MAR1!$D$42*K312</f>
        <v/>
      </c>
      <c r="M312" s="7">
        <f>MAR1!$B$33*L311+MAR1!$C$33*M311+MAR1!$D$33*N311+MAR1!$B$43*I312+MAR1!$C$43*J312+MAR1!$D$43*K312</f>
        <v/>
      </c>
      <c r="N312" s="7">
        <f>MAR1!$B$34*L311+MAR1!$C$34*M311+MAR1!$D$34*N311+MAR1!$B$44*I312+MAR1!$C$44*J312+MAR1!$D$44*K312</f>
        <v/>
      </c>
      <c r="O312" s="12">
        <f>MAR1!$B$5+MAR1!$C$5*COS(2*PI()*B312/365)+MAR1!$D$5*SIN(2*PI()*B312/365)+IF(E312=1,MAR1!$B$11+MAR1!$D$11*L312,MAR1!$C$11+MAR1!$E$11*L312)</f>
        <v/>
      </c>
      <c r="P312" s="12">
        <f>MAR1!$B$6+MAR1!$C$6*COS(2*PI()*B312/365)+MAR1!$D$6*SIN(2*PI()*B312/365)+IF(E312=1,MAR1!$B$12+MAR1!$D$12*M312,MAR1!$C$12+MAR1!$E$12*M312)</f>
        <v/>
      </c>
      <c r="Q312" s="12">
        <f>MAR1!$B$7+MAR1!$C$7*COS(2*PI()*B312/365)+MAR1!$D$7*SIN(2*PI()*B312/365)+IF(E312=1,MAR1!$B$13+MAR1!$D$13*N312,MAR1!$C$13+MAR1!$E$13*N312)</f>
        <v/>
      </c>
      <c r="R312" s="12">
        <f>MAR1!$B$5+MAR1!$C$5*COS(2*PI()*B312/365)+MAR1!$D$5*SIN(2*PI()*B312/365)+INDEX(ChangeFactor!$F$6:$F$17,C312)+IF(G312=1,MAR1!$B$11+INDEX(ChangeFactor!$G$6:$G$17,C312)*MAR1!$D$11*L312,MAR1!$C$11+INDEX(ChangeFactor!$G$6:$G$17,C312)*MAR1!$E$11*L312)</f>
        <v/>
      </c>
    </row>
    <row r="313">
      <c r="A313" s="6">
        <f>Data!U313</f>
        <v/>
      </c>
      <c r="B313" s="6">
        <f>MOD(A313-1,365)+1</f>
        <v/>
      </c>
      <c r="C313" s="6">
        <f>MATCH(B313,Markov!$C$6:$C$17,1)</f>
        <v/>
      </c>
      <c r="D313" s="16">
        <f>Data!V313</f>
        <v/>
      </c>
      <c r="E313" s="6">
        <f>IF(D313&lt;IF(E312=1,INDEX(Markov!$I$6:$I$17,C313),INDEX(Markov!$H$6:$H$17,C313)),1,0)</f>
        <v/>
      </c>
      <c r="F313" s="12">
        <f>IF(E313=1,GAMMA.INV(Data!W313,INDEX(Markov!$Q$6:$Q$17,C313),INDEX(Markov!$R$6:$R$17,C313)),0)</f>
        <v/>
      </c>
      <c r="G313" s="6">
        <f>IF(D313&lt;IF(G312=1,INDEX(ChangeFactor!$O$6:$O$17,C313),INDEX(ChangeFactor!$N$6:$N$17,C313)),1,0)</f>
        <v/>
      </c>
      <c r="H313" s="12">
        <f>IF(G313=1,GAMMA.INV(Data!W313,INDEX(ChangeFactor!$R$6:$R$17,C313),INDEX(ChangeFactor!$S$6:$S$17,C313)),0)</f>
        <v/>
      </c>
      <c r="I313" s="7">
        <f>NORM.S.INV(Data!X313)</f>
        <v/>
      </c>
      <c r="J313" s="7">
        <f>NORM.S.INV(Data!Y313)</f>
        <v/>
      </c>
      <c r="K313" s="7">
        <f>NORM.S.INV(Data!Z313)</f>
        <v/>
      </c>
      <c r="L313" s="7">
        <f>MAR1!$B$32*L312+MAR1!$C$32*M312+MAR1!$D$32*N312+MAR1!$B$42*I313+MAR1!$C$42*J313+MAR1!$D$42*K313</f>
        <v/>
      </c>
      <c r="M313" s="7">
        <f>MAR1!$B$33*L312+MAR1!$C$33*M312+MAR1!$D$33*N312+MAR1!$B$43*I313+MAR1!$C$43*J313+MAR1!$D$43*K313</f>
        <v/>
      </c>
      <c r="N313" s="7">
        <f>MAR1!$B$34*L312+MAR1!$C$34*M312+MAR1!$D$34*N312+MAR1!$B$44*I313+MAR1!$C$44*J313+MAR1!$D$44*K313</f>
        <v/>
      </c>
      <c r="O313" s="12">
        <f>MAR1!$B$5+MAR1!$C$5*COS(2*PI()*B313/365)+MAR1!$D$5*SIN(2*PI()*B313/365)+IF(E313=1,MAR1!$B$11+MAR1!$D$11*L313,MAR1!$C$11+MAR1!$E$11*L313)</f>
        <v/>
      </c>
      <c r="P313" s="12">
        <f>MAR1!$B$6+MAR1!$C$6*COS(2*PI()*B313/365)+MAR1!$D$6*SIN(2*PI()*B313/365)+IF(E313=1,MAR1!$B$12+MAR1!$D$12*M313,MAR1!$C$12+MAR1!$E$12*M313)</f>
        <v/>
      </c>
      <c r="Q313" s="12">
        <f>MAR1!$B$7+MAR1!$C$7*COS(2*PI()*B313/365)+MAR1!$D$7*SIN(2*PI()*B313/365)+IF(E313=1,MAR1!$B$13+MAR1!$D$13*N313,MAR1!$C$13+MAR1!$E$13*N313)</f>
        <v/>
      </c>
      <c r="R313" s="12">
        <f>MAR1!$B$5+MAR1!$C$5*COS(2*PI()*B313/365)+MAR1!$D$5*SIN(2*PI()*B313/365)+INDEX(ChangeFactor!$F$6:$F$17,C313)+IF(G313=1,MAR1!$B$11+INDEX(ChangeFactor!$G$6:$G$17,C313)*MAR1!$D$11*L313,MAR1!$C$11+INDEX(ChangeFactor!$G$6:$G$17,C313)*MAR1!$E$11*L313)</f>
        <v/>
      </c>
    </row>
    <row r="314">
      <c r="A314" s="6">
        <f>Data!U314</f>
        <v/>
      </c>
      <c r="B314" s="6">
        <f>MOD(A314-1,365)+1</f>
        <v/>
      </c>
      <c r="C314" s="6">
        <f>MATCH(B314,Markov!$C$6:$C$17,1)</f>
        <v/>
      </c>
      <c r="D314" s="16">
        <f>Data!V314</f>
        <v/>
      </c>
      <c r="E314" s="6">
        <f>IF(D314&lt;IF(E313=1,INDEX(Markov!$I$6:$I$17,C314),INDEX(Markov!$H$6:$H$17,C314)),1,0)</f>
        <v/>
      </c>
      <c r="F314" s="12">
        <f>IF(E314=1,GAMMA.INV(Data!W314,INDEX(Markov!$Q$6:$Q$17,C314),INDEX(Markov!$R$6:$R$17,C314)),0)</f>
        <v/>
      </c>
      <c r="G314" s="6">
        <f>IF(D314&lt;IF(G313=1,INDEX(ChangeFactor!$O$6:$O$17,C314),INDEX(ChangeFactor!$N$6:$N$17,C314)),1,0)</f>
        <v/>
      </c>
      <c r="H314" s="12">
        <f>IF(G314=1,GAMMA.INV(Data!W314,INDEX(ChangeFactor!$R$6:$R$17,C314),INDEX(ChangeFactor!$S$6:$S$17,C314)),0)</f>
        <v/>
      </c>
      <c r="I314" s="7">
        <f>NORM.S.INV(Data!X314)</f>
        <v/>
      </c>
      <c r="J314" s="7">
        <f>NORM.S.INV(Data!Y314)</f>
        <v/>
      </c>
      <c r="K314" s="7">
        <f>NORM.S.INV(Data!Z314)</f>
        <v/>
      </c>
      <c r="L314" s="7">
        <f>MAR1!$B$32*L313+MAR1!$C$32*M313+MAR1!$D$32*N313+MAR1!$B$42*I314+MAR1!$C$42*J314+MAR1!$D$42*K314</f>
        <v/>
      </c>
      <c r="M314" s="7">
        <f>MAR1!$B$33*L313+MAR1!$C$33*M313+MAR1!$D$33*N313+MAR1!$B$43*I314+MAR1!$C$43*J314+MAR1!$D$43*K314</f>
        <v/>
      </c>
      <c r="N314" s="7">
        <f>MAR1!$B$34*L313+MAR1!$C$34*M313+MAR1!$D$34*N313+MAR1!$B$44*I314+MAR1!$C$44*J314+MAR1!$D$44*K314</f>
        <v/>
      </c>
      <c r="O314" s="12">
        <f>MAR1!$B$5+MAR1!$C$5*COS(2*PI()*B314/365)+MAR1!$D$5*SIN(2*PI()*B314/365)+IF(E314=1,MAR1!$B$11+MAR1!$D$11*L314,MAR1!$C$11+MAR1!$E$11*L314)</f>
        <v/>
      </c>
      <c r="P314" s="12">
        <f>MAR1!$B$6+MAR1!$C$6*COS(2*PI()*B314/365)+MAR1!$D$6*SIN(2*PI()*B314/365)+IF(E314=1,MAR1!$B$12+MAR1!$D$12*M314,MAR1!$C$12+MAR1!$E$12*M314)</f>
        <v/>
      </c>
      <c r="Q314" s="12">
        <f>MAR1!$B$7+MAR1!$C$7*COS(2*PI()*B314/365)+MAR1!$D$7*SIN(2*PI()*B314/365)+IF(E314=1,MAR1!$B$13+MAR1!$D$13*N314,MAR1!$C$13+MAR1!$E$13*N314)</f>
        <v/>
      </c>
      <c r="R314" s="12">
        <f>MAR1!$B$5+MAR1!$C$5*COS(2*PI()*B314/365)+MAR1!$D$5*SIN(2*PI()*B314/365)+INDEX(ChangeFactor!$F$6:$F$17,C314)+IF(G314=1,MAR1!$B$11+INDEX(ChangeFactor!$G$6:$G$17,C314)*MAR1!$D$11*L314,MAR1!$C$11+INDEX(ChangeFactor!$G$6:$G$17,C314)*MAR1!$E$11*L314)</f>
        <v/>
      </c>
    </row>
    <row r="315">
      <c r="A315" s="6">
        <f>Data!U315</f>
        <v/>
      </c>
      <c r="B315" s="6">
        <f>MOD(A315-1,365)+1</f>
        <v/>
      </c>
      <c r="C315" s="6">
        <f>MATCH(B315,Markov!$C$6:$C$17,1)</f>
        <v/>
      </c>
      <c r="D315" s="16">
        <f>Data!V315</f>
        <v/>
      </c>
      <c r="E315" s="6">
        <f>IF(D315&lt;IF(E314=1,INDEX(Markov!$I$6:$I$17,C315),INDEX(Markov!$H$6:$H$17,C315)),1,0)</f>
        <v/>
      </c>
      <c r="F315" s="12">
        <f>IF(E315=1,GAMMA.INV(Data!W315,INDEX(Markov!$Q$6:$Q$17,C315),INDEX(Markov!$R$6:$R$17,C315)),0)</f>
        <v/>
      </c>
      <c r="G315" s="6">
        <f>IF(D315&lt;IF(G314=1,INDEX(ChangeFactor!$O$6:$O$17,C315),INDEX(ChangeFactor!$N$6:$N$17,C315)),1,0)</f>
        <v/>
      </c>
      <c r="H315" s="12">
        <f>IF(G315=1,GAMMA.INV(Data!W315,INDEX(ChangeFactor!$R$6:$R$17,C315),INDEX(ChangeFactor!$S$6:$S$17,C315)),0)</f>
        <v/>
      </c>
      <c r="I315" s="7">
        <f>NORM.S.INV(Data!X315)</f>
        <v/>
      </c>
      <c r="J315" s="7">
        <f>NORM.S.INV(Data!Y315)</f>
        <v/>
      </c>
      <c r="K315" s="7">
        <f>NORM.S.INV(Data!Z315)</f>
        <v/>
      </c>
      <c r="L315" s="7">
        <f>MAR1!$B$32*L314+MAR1!$C$32*M314+MAR1!$D$32*N314+MAR1!$B$42*I315+MAR1!$C$42*J315+MAR1!$D$42*K315</f>
        <v/>
      </c>
      <c r="M315" s="7">
        <f>MAR1!$B$33*L314+MAR1!$C$33*M314+MAR1!$D$33*N314+MAR1!$B$43*I315+MAR1!$C$43*J315+MAR1!$D$43*K315</f>
        <v/>
      </c>
      <c r="N315" s="7">
        <f>MAR1!$B$34*L314+MAR1!$C$34*M314+MAR1!$D$34*N314+MAR1!$B$44*I315+MAR1!$C$44*J315+MAR1!$D$44*K315</f>
        <v/>
      </c>
      <c r="O315" s="12">
        <f>MAR1!$B$5+MAR1!$C$5*COS(2*PI()*B315/365)+MAR1!$D$5*SIN(2*PI()*B315/365)+IF(E315=1,MAR1!$B$11+MAR1!$D$11*L315,MAR1!$C$11+MAR1!$E$11*L315)</f>
        <v/>
      </c>
      <c r="P315" s="12">
        <f>MAR1!$B$6+MAR1!$C$6*COS(2*PI()*B315/365)+MAR1!$D$6*SIN(2*PI()*B315/365)+IF(E315=1,MAR1!$B$12+MAR1!$D$12*M315,MAR1!$C$12+MAR1!$E$12*M315)</f>
        <v/>
      </c>
      <c r="Q315" s="12">
        <f>MAR1!$B$7+MAR1!$C$7*COS(2*PI()*B315/365)+MAR1!$D$7*SIN(2*PI()*B315/365)+IF(E315=1,MAR1!$B$13+MAR1!$D$13*N315,MAR1!$C$13+MAR1!$E$13*N315)</f>
        <v/>
      </c>
      <c r="R315" s="12">
        <f>MAR1!$B$5+MAR1!$C$5*COS(2*PI()*B315/365)+MAR1!$D$5*SIN(2*PI()*B315/365)+INDEX(ChangeFactor!$F$6:$F$17,C315)+IF(G315=1,MAR1!$B$11+INDEX(ChangeFactor!$G$6:$G$17,C315)*MAR1!$D$11*L315,MAR1!$C$11+INDEX(ChangeFactor!$G$6:$G$17,C315)*MAR1!$E$11*L315)</f>
        <v/>
      </c>
    </row>
    <row r="316">
      <c r="A316" s="6">
        <f>Data!U316</f>
        <v/>
      </c>
      <c r="B316" s="6">
        <f>MOD(A316-1,365)+1</f>
        <v/>
      </c>
      <c r="C316" s="6">
        <f>MATCH(B316,Markov!$C$6:$C$17,1)</f>
        <v/>
      </c>
      <c r="D316" s="16">
        <f>Data!V316</f>
        <v/>
      </c>
      <c r="E316" s="6">
        <f>IF(D316&lt;IF(E315=1,INDEX(Markov!$I$6:$I$17,C316),INDEX(Markov!$H$6:$H$17,C316)),1,0)</f>
        <v/>
      </c>
      <c r="F316" s="12">
        <f>IF(E316=1,GAMMA.INV(Data!W316,INDEX(Markov!$Q$6:$Q$17,C316),INDEX(Markov!$R$6:$R$17,C316)),0)</f>
        <v/>
      </c>
      <c r="G316" s="6">
        <f>IF(D316&lt;IF(G315=1,INDEX(ChangeFactor!$O$6:$O$17,C316),INDEX(ChangeFactor!$N$6:$N$17,C316)),1,0)</f>
        <v/>
      </c>
      <c r="H316" s="12">
        <f>IF(G316=1,GAMMA.INV(Data!W316,INDEX(ChangeFactor!$R$6:$R$17,C316),INDEX(ChangeFactor!$S$6:$S$17,C316)),0)</f>
        <v/>
      </c>
      <c r="I316" s="7">
        <f>NORM.S.INV(Data!X316)</f>
        <v/>
      </c>
      <c r="J316" s="7">
        <f>NORM.S.INV(Data!Y316)</f>
        <v/>
      </c>
      <c r="K316" s="7">
        <f>NORM.S.INV(Data!Z316)</f>
        <v/>
      </c>
      <c r="L316" s="7">
        <f>MAR1!$B$32*L315+MAR1!$C$32*M315+MAR1!$D$32*N315+MAR1!$B$42*I316+MAR1!$C$42*J316+MAR1!$D$42*K316</f>
        <v/>
      </c>
      <c r="M316" s="7">
        <f>MAR1!$B$33*L315+MAR1!$C$33*M315+MAR1!$D$33*N315+MAR1!$B$43*I316+MAR1!$C$43*J316+MAR1!$D$43*K316</f>
        <v/>
      </c>
      <c r="N316" s="7">
        <f>MAR1!$B$34*L315+MAR1!$C$34*M315+MAR1!$D$34*N315+MAR1!$B$44*I316+MAR1!$C$44*J316+MAR1!$D$44*K316</f>
        <v/>
      </c>
      <c r="O316" s="12">
        <f>MAR1!$B$5+MAR1!$C$5*COS(2*PI()*B316/365)+MAR1!$D$5*SIN(2*PI()*B316/365)+IF(E316=1,MAR1!$B$11+MAR1!$D$11*L316,MAR1!$C$11+MAR1!$E$11*L316)</f>
        <v/>
      </c>
      <c r="P316" s="12">
        <f>MAR1!$B$6+MAR1!$C$6*COS(2*PI()*B316/365)+MAR1!$D$6*SIN(2*PI()*B316/365)+IF(E316=1,MAR1!$B$12+MAR1!$D$12*M316,MAR1!$C$12+MAR1!$E$12*M316)</f>
        <v/>
      </c>
      <c r="Q316" s="12">
        <f>MAR1!$B$7+MAR1!$C$7*COS(2*PI()*B316/365)+MAR1!$D$7*SIN(2*PI()*B316/365)+IF(E316=1,MAR1!$B$13+MAR1!$D$13*N316,MAR1!$C$13+MAR1!$E$13*N316)</f>
        <v/>
      </c>
      <c r="R316" s="12">
        <f>MAR1!$B$5+MAR1!$C$5*COS(2*PI()*B316/365)+MAR1!$D$5*SIN(2*PI()*B316/365)+INDEX(ChangeFactor!$F$6:$F$17,C316)+IF(G316=1,MAR1!$B$11+INDEX(ChangeFactor!$G$6:$G$17,C316)*MAR1!$D$11*L316,MAR1!$C$11+INDEX(ChangeFactor!$G$6:$G$17,C316)*MAR1!$E$11*L316)</f>
        <v/>
      </c>
    </row>
    <row r="317">
      <c r="A317" s="6">
        <f>Data!U317</f>
        <v/>
      </c>
      <c r="B317" s="6">
        <f>MOD(A317-1,365)+1</f>
        <v/>
      </c>
      <c r="C317" s="6">
        <f>MATCH(B317,Markov!$C$6:$C$17,1)</f>
        <v/>
      </c>
      <c r="D317" s="16">
        <f>Data!V317</f>
        <v/>
      </c>
      <c r="E317" s="6">
        <f>IF(D317&lt;IF(E316=1,INDEX(Markov!$I$6:$I$17,C317),INDEX(Markov!$H$6:$H$17,C317)),1,0)</f>
        <v/>
      </c>
      <c r="F317" s="12">
        <f>IF(E317=1,GAMMA.INV(Data!W317,INDEX(Markov!$Q$6:$Q$17,C317),INDEX(Markov!$R$6:$R$17,C317)),0)</f>
        <v/>
      </c>
      <c r="G317" s="6">
        <f>IF(D317&lt;IF(G316=1,INDEX(ChangeFactor!$O$6:$O$17,C317),INDEX(ChangeFactor!$N$6:$N$17,C317)),1,0)</f>
        <v/>
      </c>
      <c r="H317" s="12">
        <f>IF(G317=1,GAMMA.INV(Data!W317,INDEX(ChangeFactor!$R$6:$R$17,C317),INDEX(ChangeFactor!$S$6:$S$17,C317)),0)</f>
        <v/>
      </c>
      <c r="I317" s="7">
        <f>NORM.S.INV(Data!X317)</f>
        <v/>
      </c>
      <c r="J317" s="7">
        <f>NORM.S.INV(Data!Y317)</f>
        <v/>
      </c>
      <c r="K317" s="7">
        <f>NORM.S.INV(Data!Z317)</f>
        <v/>
      </c>
      <c r="L317" s="7">
        <f>MAR1!$B$32*L316+MAR1!$C$32*M316+MAR1!$D$32*N316+MAR1!$B$42*I317+MAR1!$C$42*J317+MAR1!$D$42*K317</f>
        <v/>
      </c>
      <c r="M317" s="7">
        <f>MAR1!$B$33*L316+MAR1!$C$33*M316+MAR1!$D$33*N316+MAR1!$B$43*I317+MAR1!$C$43*J317+MAR1!$D$43*K317</f>
        <v/>
      </c>
      <c r="N317" s="7">
        <f>MAR1!$B$34*L316+MAR1!$C$34*M316+MAR1!$D$34*N316+MAR1!$B$44*I317+MAR1!$C$44*J317+MAR1!$D$44*K317</f>
        <v/>
      </c>
      <c r="O317" s="12">
        <f>MAR1!$B$5+MAR1!$C$5*COS(2*PI()*B317/365)+MAR1!$D$5*SIN(2*PI()*B317/365)+IF(E317=1,MAR1!$B$11+MAR1!$D$11*L317,MAR1!$C$11+MAR1!$E$11*L317)</f>
        <v/>
      </c>
      <c r="P317" s="12">
        <f>MAR1!$B$6+MAR1!$C$6*COS(2*PI()*B317/365)+MAR1!$D$6*SIN(2*PI()*B317/365)+IF(E317=1,MAR1!$B$12+MAR1!$D$12*M317,MAR1!$C$12+MAR1!$E$12*M317)</f>
        <v/>
      </c>
      <c r="Q317" s="12">
        <f>MAR1!$B$7+MAR1!$C$7*COS(2*PI()*B317/365)+MAR1!$D$7*SIN(2*PI()*B317/365)+IF(E317=1,MAR1!$B$13+MAR1!$D$13*N317,MAR1!$C$13+MAR1!$E$13*N317)</f>
        <v/>
      </c>
      <c r="R317" s="12">
        <f>MAR1!$B$5+MAR1!$C$5*COS(2*PI()*B317/365)+MAR1!$D$5*SIN(2*PI()*B317/365)+INDEX(ChangeFactor!$F$6:$F$17,C317)+IF(G317=1,MAR1!$B$11+INDEX(ChangeFactor!$G$6:$G$17,C317)*MAR1!$D$11*L317,MAR1!$C$11+INDEX(ChangeFactor!$G$6:$G$17,C317)*MAR1!$E$11*L317)</f>
        <v/>
      </c>
    </row>
    <row r="318">
      <c r="A318" s="6">
        <f>Data!U318</f>
        <v/>
      </c>
      <c r="B318" s="6">
        <f>MOD(A318-1,365)+1</f>
        <v/>
      </c>
      <c r="C318" s="6">
        <f>MATCH(B318,Markov!$C$6:$C$17,1)</f>
        <v/>
      </c>
      <c r="D318" s="16">
        <f>Data!V318</f>
        <v/>
      </c>
      <c r="E318" s="6">
        <f>IF(D318&lt;IF(E317=1,INDEX(Markov!$I$6:$I$17,C318),INDEX(Markov!$H$6:$H$17,C318)),1,0)</f>
        <v/>
      </c>
      <c r="F318" s="12">
        <f>IF(E318=1,GAMMA.INV(Data!W318,INDEX(Markov!$Q$6:$Q$17,C318),INDEX(Markov!$R$6:$R$17,C318)),0)</f>
        <v/>
      </c>
      <c r="G318" s="6">
        <f>IF(D318&lt;IF(G317=1,INDEX(ChangeFactor!$O$6:$O$17,C318),INDEX(ChangeFactor!$N$6:$N$17,C318)),1,0)</f>
        <v/>
      </c>
      <c r="H318" s="12">
        <f>IF(G318=1,GAMMA.INV(Data!W318,INDEX(ChangeFactor!$R$6:$R$17,C318),INDEX(ChangeFactor!$S$6:$S$17,C318)),0)</f>
        <v/>
      </c>
      <c r="I318" s="7">
        <f>NORM.S.INV(Data!X318)</f>
        <v/>
      </c>
      <c r="J318" s="7">
        <f>NORM.S.INV(Data!Y318)</f>
        <v/>
      </c>
      <c r="K318" s="7">
        <f>NORM.S.INV(Data!Z318)</f>
        <v/>
      </c>
      <c r="L318" s="7">
        <f>MAR1!$B$32*L317+MAR1!$C$32*M317+MAR1!$D$32*N317+MAR1!$B$42*I318+MAR1!$C$42*J318+MAR1!$D$42*K318</f>
        <v/>
      </c>
      <c r="M318" s="7">
        <f>MAR1!$B$33*L317+MAR1!$C$33*M317+MAR1!$D$33*N317+MAR1!$B$43*I318+MAR1!$C$43*J318+MAR1!$D$43*K318</f>
        <v/>
      </c>
      <c r="N318" s="7">
        <f>MAR1!$B$34*L317+MAR1!$C$34*M317+MAR1!$D$34*N317+MAR1!$B$44*I318+MAR1!$C$44*J318+MAR1!$D$44*K318</f>
        <v/>
      </c>
      <c r="O318" s="12">
        <f>MAR1!$B$5+MAR1!$C$5*COS(2*PI()*B318/365)+MAR1!$D$5*SIN(2*PI()*B318/365)+IF(E318=1,MAR1!$B$11+MAR1!$D$11*L318,MAR1!$C$11+MAR1!$E$11*L318)</f>
        <v/>
      </c>
      <c r="P318" s="12">
        <f>MAR1!$B$6+MAR1!$C$6*COS(2*PI()*B318/365)+MAR1!$D$6*SIN(2*PI()*B318/365)+IF(E318=1,MAR1!$B$12+MAR1!$D$12*M318,MAR1!$C$12+MAR1!$E$12*M318)</f>
        <v/>
      </c>
      <c r="Q318" s="12">
        <f>MAR1!$B$7+MAR1!$C$7*COS(2*PI()*B318/365)+MAR1!$D$7*SIN(2*PI()*B318/365)+IF(E318=1,MAR1!$B$13+MAR1!$D$13*N318,MAR1!$C$13+MAR1!$E$13*N318)</f>
        <v/>
      </c>
      <c r="R318" s="12">
        <f>MAR1!$B$5+MAR1!$C$5*COS(2*PI()*B318/365)+MAR1!$D$5*SIN(2*PI()*B318/365)+INDEX(ChangeFactor!$F$6:$F$17,C318)+IF(G318=1,MAR1!$B$11+INDEX(ChangeFactor!$G$6:$G$17,C318)*MAR1!$D$11*L318,MAR1!$C$11+INDEX(ChangeFactor!$G$6:$G$17,C318)*MAR1!$E$11*L318)</f>
        <v/>
      </c>
    </row>
    <row r="319">
      <c r="A319" s="6">
        <f>Data!U319</f>
        <v/>
      </c>
      <c r="B319" s="6">
        <f>MOD(A319-1,365)+1</f>
        <v/>
      </c>
      <c r="C319" s="6">
        <f>MATCH(B319,Markov!$C$6:$C$17,1)</f>
        <v/>
      </c>
      <c r="D319" s="16">
        <f>Data!V319</f>
        <v/>
      </c>
      <c r="E319" s="6">
        <f>IF(D319&lt;IF(E318=1,INDEX(Markov!$I$6:$I$17,C319),INDEX(Markov!$H$6:$H$17,C319)),1,0)</f>
        <v/>
      </c>
      <c r="F319" s="12">
        <f>IF(E319=1,GAMMA.INV(Data!W319,INDEX(Markov!$Q$6:$Q$17,C319),INDEX(Markov!$R$6:$R$17,C319)),0)</f>
        <v/>
      </c>
      <c r="G319" s="6">
        <f>IF(D319&lt;IF(G318=1,INDEX(ChangeFactor!$O$6:$O$17,C319),INDEX(ChangeFactor!$N$6:$N$17,C319)),1,0)</f>
        <v/>
      </c>
      <c r="H319" s="12">
        <f>IF(G319=1,GAMMA.INV(Data!W319,INDEX(ChangeFactor!$R$6:$R$17,C319),INDEX(ChangeFactor!$S$6:$S$17,C319)),0)</f>
        <v/>
      </c>
      <c r="I319" s="7">
        <f>NORM.S.INV(Data!X319)</f>
        <v/>
      </c>
      <c r="J319" s="7">
        <f>NORM.S.INV(Data!Y319)</f>
        <v/>
      </c>
      <c r="K319" s="7">
        <f>NORM.S.INV(Data!Z319)</f>
        <v/>
      </c>
      <c r="L319" s="7">
        <f>MAR1!$B$32*L318+MAR1!$C$32*M318+MAR1!$D$32*N318+MAR1!$B$42*I319+MAR1!$C$42*J319+MAR1!$D$42*K319</f>
        <v/>
      </c>
      <c r="M319" s="7">
        <f>MAR1!$B$33*L318+MAR1!$C$33*M318+MAR1!$D$33*N318+MAR1!$B$43*I319+MAR1!$C$43*J319+MAR1!$D$43*K319</f>
        <v/>
      </c>
      <c r="N319" s="7">
        <f>MAR1!$B$34*L318+MAR1!$C$34*M318+MAR1!$D$34*N318+MAR1!$B$44*I319+MAR1!$C$44*J319+MAR1!$D$44*K319</f>
        <v/>
      </c>
      <c r="O319" s="12">
        <f>MAR1!$B$5+MAR1!$C$5*COS(2*PI()*B319/365)+MAR1!$D$5*SIN(2*PI()*B319/365)+IF(E319=1,MAR1!$B$11+MAR1!$D$11*L319,MAR1!$C$11+MAR1!$E$11*L319)</f>
        <v/>
      </c>
      <c r="P319" s="12">
        <f>MAR1!$B$6+MAR1!$C$6*COS(2*PI()*B319/365)+MAR1!$D$6*SIN(2*PI()*B319/365)+IF(E319=1,MAR1!$B$12+MAR1!$D$12*M319,MAR1!$C$12+MAR1!$E$12*M319)</f>
        <v/>
      </c>
      <c r="Q319" s="12">
        <f>MAR1!$B$7+MAR1!$C$7*COS(2*PI()*B319/365)+MAR1!$D$7*SIN(2*PI()*B319/365)+IF(E319=1,MAR1!$B$13+MAR1!$D$13*N319,MAR1!$C$13+MAR1!$E$13*N319)</f>
        <v/>
      </c>
      <c r="R319" s="12">
        <f>MAR1!$B$5+MAR1!$C$5*COS(2*PI()*B319/365)+MAR1!$D$5*SIN(2*PI()*B319/365)+INDEX(ChangeFactor!$F$6:$F$17,C319)+IF(G319=1,MAR1!$B$11+INDEX(ChangeFactor!$G$6:$G$17,C319)*MAR1!$D$11*L319,MAR1!$C$11+INDEX(ChangeFactor!$G$6:$G$17,C319)*MAR1!$E$11*L319)</f>
        <v/>
      </c>
    </row>
    <row r="320">
      <c r="A320" s="6">
        <f>Data!U320</f>
        <v/>
      </c>
      <c r="B320" s="6">
        <f>MOD(A320-1,365)+1</f>
        <v/>
      </c>
      <c r="C320" s="6">
        <f>MATCH(B320,Markov!$C$6:$C$17,1)</f>
        <v/>
      </c>
      <c r="D320" s="16">
        <f>Data!V320</f>
        <v/>
      </c>
      <c r="E320" s="6">
        <f>IF(D320&lt;IF(E319=1,INDEX(Markov!$I$6:$I$17,C320),INDEX(Markov!$H$6:$H$17,C320)),1,0)</f>
        <v/>
      </c>
      <c r="F320" s="12">
        <f>IF(E320=1,GAMMA.INV(Data!W320,INDEX(Markov!$Q$6:$Q$17,C320),INDEX(Markov!$R$6:$R$17,C320)),0)</f>
        <v/>
      </c>
      <c r="G320" s="6">
        <f>IF(D320&lt;IF(G319=1,INDEX(ChangeFactor!$O$6:$O$17,C320),INDEX(ChangeFactor!$N$6:$N$17,C320)),1,0)</f>
        <v/>
      </c>
      <c r="H320" s="12">
        <f>IF(G320=1,GAMMA.INV(Data!W320,INDEX(ChangeFactor!$R$6:$R$17,C320),INDEX(ChangeFactor!$S$6:$S$17,C320)),0)</f>
        <v/>
      </c>
      <c r="I320" s="7">
        <f>NORM.S.INV(Data!X320)</f>
        <v/>
      </c>
      <c r="J320" s="7">
        <f>NORM.S.INV(Data!Y320)</f>
        <v/>
      </c>
      <c r="K320" s="7">
        <f>NORM.S.INV(Data!Z320)</f>
        <v/>
      </c>
      <c r="L320" s="7">
        <f>MAR1!$B$32*L319+MAR1!$C$32*M319+MAR1!$D$32*N319+MAR1!$B$42*I320+MAR1!$C$42*J320+MAR1!$D$42*K320</f>
        <v/>
      </c>
      <c r="M320" s="7">
        <f>MAR1!$B$33*L319+MAR1!$C$33*M319+MAR1!$D$33*N319+MAR1!$B$43*I320+MAR1!$C$43*J320+MAR1!$D$43*K320</f>
        <v/>
      </c>
      <c r="N320" s="7">
        <f>MAR1!$B$34*L319+MAR1!$C$34*M319+MAR1!$D$34*N319+MAR1!$B$44*I320+MAR1!$C$44*J320+MAR1!$D$44*K320</f>
        <v/>
      </c>
      <c r="O320" s="12">
        <f>MAR1!$B$5+MAR1!$C$5*COS(2*PI()*B320/365)+MAR1!$D$5*SIN(2*PI()*B320/365)+IF(E320=1,MAR1!$B$11+MAR1!$D$11*L320,MAR1!$C$11+MAR1!$E$11*L320)</f>
        <v/>
      </c>
      <c r="P320" s="12">
        <f>MAR1!$B$6+MAR1!$C$6*COS(2*PI()*B320/365)+MAR1!$D$6*SIN(2*PI()*B320/365)+IF(E320=1,MAR1!$B$12+MAR1!$D$12*M320,MAR1!$C$12+MAR1!$E$12*M320)</f>
        <v/>
      </c>
      <c r="Q320" s="12">
        <f>MAR1!$B$7+MAR1!$C$7*COS(2*PI()*B320/365)+MAR1!$D$7*SIN(2*PI()*B320/365)+IF(E320=1,MAR1!$B$13+MAR1!$D$13*N320,MAR1!$C$13+MAR1!$E$13*N320)</f>
        <v/>
      </c>
      <c r="R320" s="12">
        <f>MAR1!$B$5+MAR1!$C$5*COS(2*PI()*B320/365)+MAR1!$D$5*SIN(2*PI()*B320/365)+INDEX(ChangeFactor!$F$6:$F$17,C320)+IF(G320=1,MAR1!$B$11+INDEX(ChangeFactor!$G$6:$G$17,C320)*MAR1!$D$11*L320,MAR1!$C$11+INDEX(ChangeFactor!$G$6:$G$17,C320)*MAR1!$E$11*L320)</f>
        <v/>
      </c>
    </row>
    <row r="321">
      <c r="A321" s="6">
        <f>Data!U321</f>
        <v/>
      </c>
      <c r="B321" s="6">
        <f>MOD(A321-1,365)+1</f>
        <v/>
      </c>
      <c r="C321" s="6">
        <f>MATCH(B321,Markov!$C$6:$C$17,1)</f>
        <v/>
      </c>
      <c r="D321" s="16">
        <f>Data!V321</f>
        <v/>
      </c>
      <c r="E321" s="6">
        <f>IF(D321&lt;IF(E320=1,INDEX(Markov!$I$6:$I$17,C321),INDEX(Markov!$H$6:$H$17,C321)),1,0)</f>
        <v/>
      </c>
      <c r="F321" s="12">
        <f>IF(E321=1,GAMMA.INV(Data!W321,INDEX(Markov!$Q$6:$Q$17,C321),INDEX(Markov!$R$6:$R$17,C321)),0)</f>
        <v/>
      </c>
      <c r="G321" s="6">
        <f>IF(D321&lt;IF(G320=1,INDEX(ChangeFactor!$O$6:$O$17,C321),INDEX(ChangeFactor!$N$6:$N$17,C321)),1,0)</f>
        <v/>
      </c>
      <c r="H321" s="12">
        <f>IF(G321=1,GAMMA.INV(Data!W321,INDEX(ChangeFactor!$R$6:$R$17,C321),INDEX(ChangeFactor!$S$6:$S$17,C321)),0)</f>
        <v/>
      </c>
      <c r="I321" s="7">
        <f>NORM.S.INV(Data!X321)</f>
        <v/>
      </c>
      <c r="J321" s="7">
        <f>NORM.S.INV(Data!Y321)</f>
        <v/>
      </c>
      <c r="K321" s="7">
        <f>NORM.S.INV(Data!Z321)</f>
        <v/>
      </c>
      <c r="L321" s="7">
        <f>MAR1!$B$32*L320+MAR1!$C$32*M320+MAR1!$D$32*N320+MAR1!$B$42*I321+MAR1!$C$42*J321+MAR1!$D$42*K321</f>
        <v/>
      </c>
      <c r="M321" s="7">
        <f>MAR1!$B$33*L320+MAR1!$C$33*M320+MAR1!$D$33*N320+MAR1!$B$43*I321+MAR1!$C$43*J321+MAR1!$D$43*K321</f>
        <v/>
      </c>
      <c r="N321" s="7">
        <f>MAR1!$B$34*L320+MAR1!$C$34*M320+MAR1!$D$34*N320+MAR1!$B$44*I321+MAR1!$C$44*J321+MAR1!$D$44*K321</f>
        <v/>
      </c>
      <c r="O321" s="12">
        <f>MAR1!$B$5+MAR1!$C$5*COS(2*PI()*B321/365)+MAR1!$D$5*SIN(2*PI()*B321/365)+IF(E321=1,MAR1!$B$11+MAR1!$D$11*L321,MAR1!$C$11+MAR1!$E$11*L321)</f>
        <v/>
      </c>
      <c r="P321" s="12">
        <f>MAR1!$B$6+MAR1!$C$6*COS(2*PI()*B321/365)+MAR1!$D$6*SIN(2*PI()*B321/365)+IF(E321=1,MAR1!$B$12+MAR1!$D$12*M321,MAR1!$C$12+MAR1!$E$12*M321)</f>
        <v/>
      </c>
      <c r="Q321" s="12">
        <f>MAR1!$B$7+MAR1!$C$7*COS(2*PI()*B321/365)+MAR1!$D$7*SIN(2*PI()*B321/365)+IF(E321=1,MAR1!$B$13+MAR1!$D$13*N321,MAR1!$C$13+MAR1!$E$13*N321)</f>
        <v/>
      </c>
      <c r="R321" s="12">
        <f>MAR1!$B$5+MAR1!$C$5*COS(2*PI()*B321/365)+MAR1!$D$5*SIN(2*PI()*B321/365)+INDEX(ChangeFactor!$F$6:$F$17,C321)+IF(G321=1,MAR1!$B$11+INDEX(ChangeFactor!$G$6:$G$17,C321)*MAR1!$D$11*L321,MAR1!$C$11+INDEX(ChangeFactor!$G$6:$G$17,C321)*MAR1!$E$11*L321)</f>
        <v/>
      </c>
    </row>
    <row r="322">
      <c r="A322" s="6">
        <f>Data!U322</f>
        <v/>
      </c>
      <c r="B322" s="6">
        <f>MOD(A322-1,365)+1</f>
        <v/>
      </c>
      <c r="C322" s="6">
        <f>MATCH(B322,Markov!$C$6:$C$17,1)</f>
        <v/>
      </c>
      <c r="D322" s="16">
        <f>Data!V322</f>
        <v/>
      </c>
      <c r="E322" s="6">
        <f>IF(D322&lt;IF(E321=1,INDEX(Markov!$I$6:$I$17,C322),INDEX(Markov!$H$6:$H$17,C322)),1,0)</f>
        <v/>
      </c>
      <c r="F322" s="12">
        <f>IF(E322=1,GAMMA.INV(Data!W322,INDEX(Markov!$Q$6:$Q$17,C322),INDEX(Markov!$R$6:$R$17,C322)),0)</f>
        <v/>
      </c>
      <c r="G322" s="6">
        <f>IF(D322&lt;IF(G321=1,INDEX(ChangeFactor!$O$6:$O$17,C322),INDEX(ChangeFactor!$N$6:$N$17,C322)),1,0)</f>
        <v/>
      </c>
      <c r="H322" s="12">
        <f>IF(G322=1,GAMMA.INV(Data!W322,INDEX(ChangeFactor!$R$6:$R$17,C322),INDEX(ChangeFactor!$S$6:$S$17,C322)),0)</f>
        <v/>
      </c>
      <c r="I322" s="7">
        <f>NORM.S.INV(Data!X322)</f>
        <v/>
      </c>
      <c r="J322" s="7">
        <f>NORM.S.INV(Data!Y322)</f>
        <v/>
      </c>
      <c r="K322" s="7">
        <f>NORM.S.INV(Data!Z322)</f>
        <v/>
      </c>
      <c r="L322" s="7">
        <f>MAR1!$B$32*L321+MAR1!$C$32*M321+MAR1!$D$32*N321+MAR1!$B$42*I322+MAR1!$C$42*J322+MAR1!$D$42*K322</f>
        <v/>
      </c>
      <c r="M322" s="7">
        <f>MAR1!$B$33*L321+MAR1!$C$33*M321+MAR1!$D$33*N321+MAR1!$B$43*I322+MAR1!$C$43*J322+MAR1!$D$43*K322</f>
        <v/>
      </c>
      <c r="N322" s="7">
        <f>MAR1!$B$34*L321+MAR1!$C$34*M321+MAR1!$D$34*N321+MAR1!$B$44*I322+MAR1!$C$44*J322+MAR1!$D$44*K322</f>
        <v/>
      </c>
      <c r="O322" s="12">
        <f>MAR1!$B$5+MAR1!$C$5*COS(2*PI()*B322/365)+MAR1!$D$5*SIN(2*PI()*B322/365)+IF(E322=1,MAR1!$B$11+MAR1!$D$11*L322,MAR1!$C$11+MAR1!$E$11*L322)</f>
        <v/>
      </c>
      <c r="P322" s="12">
        <f>MAR1!$B$6+MAR1!$C$6*COS(2*PI()*B322/365)+MAR1!$D$6*SIN(2*PI()*B322/365)+IF(E322=1,MAR1!$B$12+MAR1!$D$12*M322,MAR1!$C$12+MAR1!$E$12*M322)</f>
        <v/>
      </c>
      <c r="Q322" s="12">
        <f>MAR1!$B$7+MAR1!$C$7*COS(2*PI()*B322/365)+MAR1!$D$7*SIN(2*PI()*B322/365)+IF(E322=1,MAR1!$B$13+MAR1!$D$13*N322,MAR1!$C$13+MAR1!$E$13*N322)</f>
        <v/>
      </c>
      <c r="R322" s="12">
        <f>MAR1!$B$5+MAR1!$C$5*COS(2*PI()*B322/365)+MAR1!$D$5*SIN(2*PI()*B322/365)+INDEX(ChangeFactor!$F$6:$F$17,C322)+IF(G322=1,MAR1!$B$11+INDEX(ChangeFactor!$G$6:$G$17,C322)*MAR1!$D$11*L322,MAR1!$C$11+INDEX(ChangeFactor!$G$6:$G$17,C322)*MAR1!$E$11*L322)</f>
        <v/>
      </c>
    </row>
    <row r="323">
      <c r="A323" s="6">
        <f>Data!U323</f>
        <v/>
      </c>
      <c r="B323" s="6">
        <f>MOD(A323-1,365)+1</f>
        <v/>
      </c>
      <c r="C323" s="6">
        <f>MATCH(B323,Markov!$C$6:$C$17,1)</f>
        <v/>
      </c>
      <c r="D323" s="16">
        <f>Data!V323</f>
        <v/>
      </c>
      <c r="E323" s="6">
        <f>IF(D323&lt;IF(E322=1,INDEX(Markov!$I$6:$I$17,C323),INDEX(Markov!$H$6:$H$17,C323)),1,0)</f>
        <v/>
      </c>
      <c r="F323" s="12">
        <f>IF(E323=1,GAMMA.INV(Data!W323,INDEX(Markov!$Q$6:$Q$17,C323),INDEX(Markov!$R$6:$R$17,C323)),0)</f>
        <v/>
      </c>
      <c r="G323" s="6">
        <f>IF(D323&lt;IF(G322=1,INDEX(ChangeFactor!$O$6:$O$17,C323),INDEX(ChangeFactor!$N$6:$N$17,C323)),1,0)</f>
        <v/>
      </c>
      <c r="H323" s="12">
        <f>IF(G323=1,GAMMA.INV(Data!W323,INDEX(ChangeFactor!$R$6:$R$17,C323),INDEX(ChangeFactor!$S$6:$S$17,C323)),0)</f>
        <v/>
      </c>
      <c r="I323" s="7">
        <f>NORM.S.INV(Data!X323)</f>
        <v/>
      </c>
      <c r="J323" s="7">
        <f>NORM.S.INV(Data!Y323)</f>
        <v/>
      </c>
      <c r="K323" s="7">
        <f>NORM.S.INV(Data!Z323)</f>
        <v/>
      </c>
      <c r="L323" s="7">
        <f>MAR1!$B$32*L322+MAR1!$C$32*M322+MAR1!$D$32*N322+MAR1!$B$42*I323+MAR1!$C$42*J323+MAR1!$D$42*K323</f>
        <v/>
      </c>
      <c r="M323" s="7">
        <f>MAR1!$B$33*L322+MAR1!$C$33*M322+MAR1!$D$33*N322+MAR1!$B$43*I323+MAR1!$C$43*J323+MAR1!$D$43*K323</f>
        <v/>
      </c>
      <c r="N323" s="7">
        <f>MAR1!$B$34*L322+MAR1!$C$34*M322+MAR1!$D$34*N322+MAR1!$B$44*I323+MAR1!$C$44*J323+MAR1!$D$44*K323</f>
        <v/>
      </c>
      <c r="O323" s="12">
        <f>MAR1!$B$5+MAR1!$C$5*COS(2*PI()*B323/365)+MAR1!$D$5*SIN(2*PI()*B323/365)+IF(E323=1,MAR1!$B$11+MAR1!$D$11*L323,MAR1!$C$11+MAR1!$E$11*L323)</f>
        <v/>
      </c>
      <c r="P323" s="12">
        <f>MAR1!$B$6+MAR1!$C$6*COS(2*PI()*B323/365)+MAR1!$D$6*SIN(2*PI()*B323/365)+IF(E323=1,MAR1!$B$12+MAR1!$D$12*M323,MAR1!$C$12+MAR1!$E$12*M323)</f>
        <v/>
      </c>
      <c r="Q323" s="12">
        <f>MAR1!$B$7+MAR1!$C$7*COS(2*PI()*B323/365)+MAR1!$D$7*SIN(2*PI()*B323/365)+IF(E323=1,MAR1!$B$13+MAR1!$D$13*N323,MAR1!$C$13+MAR1!$E$13*N323)</f>
        <v/>
      </c>
      <c r="R323" s="12">
        <f>MAR1!$B$5+MAR1!$C$5*COS(2*PI()*B323/365)+MAR1!$D$5*SIN(2*PI()*B323/365)+INDEX(ChangeFactor!$F$6:$F$17,C323)+IF(G323=1,MAR1!$B$11+INDEX(ChangeFactor!$G$6:$G$17,C323)*MAR1!$D$11*L323,MAR1!$C$11+INDEX(ChangeFactor!$G$6:$G$17,C323)*MAR1!$E$11*L323)</f>
        <v/>
      </c>
    </row>
    <row r="324">
      <c r="A324" s="6">
        <f>Data!U324</f>
        <v/>
      </c>
      <c r="B324" s="6">
        <f>MOD(A324-1,365)+1</f>
        <v/>
      </c>
      <c r="C324" s="6">
        <f>MATCH(B324,Markov!$C$6:$C$17,1)</f>
        <v/>
      </c>
      <c r="D324" s="16">
        <f>Data!V324</f>
        <v/>
      </c>
      <c r="E324" s="6">
        <f>IF(D324&lt;IF(E323=1,INDEX(Markov!$I$6:$I$17,C324),INDEX(Markov!$H$6:$H$17,C324)),1,0)</f>
        <v/>
      </c>
      <c r="F324" s="12">
        <f>IF(E324=1,GAMMA.INV(Data!W324,INDEX(Markov!$Q$6:$Q$17,C324),INDEX(Markov!$R$6:$R$17,C324)),0)</f>
        <v/>
      </c>
      <c r="G324" s="6">
        <f>IF(D324&lt;IF(G323=1,INDEX(ChangeFactor!$O$6:$O$17,C324),INDEX(ChangeFactor!$N$6:$N$17,C324)),1,0)</f>
        <v/>
      </c>
      <c r="H324" s="12">
        <f>IF(G324=1,GAMMA.INV(Data!W324,INDEX(ChangeFactor!$R$6:$R$17,C324),INDEX(ChangeFactor!$S$6:$S$17,C324)),0)</f>
        <v/>
      </c>
      <c r="I324" s="7">
        <f>NORM.S.INV(Data!X324)</f>
        <v/>
      </c>
      <c r="J324" s="7">
        <f>NORM.S.INV(Data!Y324)</f>
        <v/>
      </c>
      <c r="K324" s="7">
        <f>NORM.S.INV(Data!Z324)</f>
        <v/>
      </c>
      <c r="L324" s="7">
        <f>MAR1!$B$32*L323+MAR1!$C$32*M323+MAR1!$D$32*N323+MAR1!$B$42*I324+MAR1!$C$42*J324+MAR1!$D$42*K324</f>
        <v/>
      </c>
      <c r="M324" s="7">
        <f>MAR1!$B$33*L323+MAR1!$C$33*M323+MAR1!$D$33*N323+MAR1!$B$43*I324+MAR1!$C$43*J324+MAR1!$D$43*K324</f>
        <v/>
      </c>
      <c r="N324" s="7">
        <f>MAR1!$B$34*L323+MAR1!$C$34*M323+MAR1!$D$34*N323+MAR1!$B$44*I324+MAR1!$C$44*J324+MAR1!$D$44*K324</f>
        <v/>
      </c>
      <c r="O324" s="12">
        <f>MAR1!$B$5+MAR1!$C$5*COS(2*PI()*B324/365)+MAR1!$D$5*SIN(2*PI()*B324/365)+IF(E324=1,MAR1!$B$11+MAR1!$D$11*L324,MAR1!$C$11+MAR1!$E$11*L324)</f>
        <v/>
      </c>
      <c r="P324" s="12">
        <f>MAR1!$B$6+MAR1!$C$6*COS(2*PI()*B324/365)+MAR1!$D$6*SIN(2*PI()*B324/365)+IF(E324=1,MAR1!$B$12+MAR1!$D$12*M324,MAR1!$C$12+MAR1!$E$12*M324)</f>
        <v/>
      </c>
      <c r="Q324" s="12">
        <f>MAR1!$B$7+MAR1!$C$7*COS(2*PI()*B324/365)+MAR1!$D$7*SIN(2*PI()*B324/365)+IF(E324=1,MAR1!$B$13+MAR1!$D$13*N324,MAR1!$C$13+MAR1!$E$13*N324)</f>
        <v/>
      </c>
      <c r="R324" s="12">
        <f>MAR1!$B$5+MAR1!$C$5*COS(2*PI()*B324/365)+MAR1!$D$5*SIN(2*PI()*B324/365)+INDEX(ChangeFactor!$F$6:$F$17,C324)+IF(G324=1,MAR1!$B$11+INDEX(ChangeFactor!$G$6:$G$17,C324)*MAR1!$D$11*L324,MAR1!$C$11+INDEX(ChangeFactor!$G$6:$G$17,C324)*MAR1!$E$11*L324)</f>
        <v/>
      </c>
    </row>
    <row r="325">
      <c r="A325" s="6">
        <f>Data!U325</f>
        <v/>
      </c>
      <c r="B325" s="6">
        <f>MOD(A325-1,365)+1</f>
        <v/>
      </c>
      <c r="C325" s="6">
        <f>MATCH(B325,Markov!$C$6:$C$17,1)</f>
        <v/>
      </c>
      <c r="D325" s="16">
        <f>Data!V325</f>
        <v/>
      </c>
      <c r="E325" s="6">
        <f>IF(D325&lt;IF(E324=1,INDEX(Markov!$I$6:$I$17,C325),INDEX(Markov!$H$6:$H$17,C325)),1,0)</f>
        <v/>
      </c>
      <c r="F325" s="12">
        <f>IF(E325=1,GAMMA.INV(Data!W325,INDEX(Markov!$Q$6:$Q$17,C325),INDEX(Markov!$R$6:$R$17,C325)),0)</f>
        <v/>
      </c>
      <c r="G325" s="6">
        <f>IF(D325&lt;IF(G324=1,INDEX(ChangeFactor!$O$6:$O$17,C325),INDEX(ChangeFactor!$N$6:$N$17,C325)),1,0)</f>
        <v/>
      </c>
      <c r="H325" s="12">
        <f>IF(G325=1,GAMMA.INV(Data!W325,INDEX(ChangeFactor!$R$6:$R$17,C325),INDEX(ChangeFactor!$S$6:$S$17,C325)),0)</f>
        <v/>
      </c>
      <c r="I325" s="7">
        <f>NORM.S.INV(Data!X325)</f>
        <v/>
      </c>
      <c r="J325" s="7">
        <f>NORM.S.INV(Data!Y325)</f>
        <v/>
      </c>
      <c r="K325" s="7">
        <f>NORM.S.INV(Data!Z325)</f>
        <v/>
      </c>
      <c r="L325" s="7">
        <f>MAR1!$B$32*L324+MAR1!$C$32*M324+MAR1!$D$32*N324+MAR1!$B$42*I325+MAR1!$C$42*J325+MAR1!$D$42*K325</f>
        <v/>
      </c>
      <c r="M325" s="7">
        <f>MAR1!$B$33*L324+MAR1!$C$33*M324+MAR1!$D$33*N324+MAR1!$B$43*I325+MAR1!$C$43*J325+MAR1!$D$43*K325</f>
        <v/>
      </c>
      <c r="N325" s="7">
        <f>MAR1!$B$34*L324+MAR1!$C$34*M324+MAR1!$D$34*N324+MAR1!$B$44*I325+MAR1!$C$44*J325+MAR1!$D$44*K325</f>
        <v/>
      </c>
      <c r="O325" s="12">
        <f>MAR1!$B$5+MAR1!$C$5*COS(2*PI()*B325/365)+MAR1!$D$5*SIN(2*PI()*B325/365)+IF(E325=1,MAR1!$B$11+MAR1!$D$11*L325,MAR1!$C$11+MAR1!$E$11*L325)</f>
        <v/>
      </c>
      <c r="P325" s="12">
        <f>MAR1!$B$6+MAR1!$C$6*COS(2*PI()*B325/365)+MAR1!$D$6*SIN(2*PI()*B325/365)+IF(E325=1,MAR1!$B$12+MAR1!$D$12*M325,MAR1!$C$12+MAR1!$E$12*M325)</f>
        <v/>
      </c>
      <c r="Q325" s="12">
        <f>MAR1!$B$7+MAR1!$C$7*COS(2*PI()*B325/365)+MAR1!$D$7*SIN(2*PI()*B325/365)+IF(E325=1,MAR1!$B$13+MAR1!$D$13*N325,MAR1!$C$13+MAR1!$E$13*N325)</f>
        <v/>
      </c>
      <c r="R325" s="12">
        <f>MAR1!$B$5+MAR1!$C$5*COS(2*PI()*B325/365)+MAR1!$D$5*SIN(2*PI()*B325/365)+INDEX(ChangeFactor!$F$6:$F$17,C325)+IF(G325=1,MAR1!$B$11+INDEX(ChangeFactor!$G$6:$G$17,C325)*MAR1!$D$11*L325,MAR1!$C$11+INDEX(ChangeFactor!$G$6:$G$17,C325)*MAR1!$E$11*L325)</f>
        <v/>
      </c>
    </row>
    <row r="326">
      <c r="A326" s="6">
        <f>Data!U326</f>
        <v/>
      </c>
      <c r="B326" s="6">
        <f>MOD(A326-1,365)+1</f>
        <v/>
      </c>
      <c r="C326" s="6">
        <f>MATCH(B326,Markov!$C$6:$C$17,1)</f>
        <v/>
      </c>
      <c r="D326" s="16">
        <f>Data!V326</f>
        <v/>
      </c>
      <c r="E326" s="6">
        <f>IF(D326&lt;IF(E325=1,INDEX(Markov!$I$6:$I$17,C326),INDEX(Markov!$H$6:$H$17,C326)),1,0)</f>
        <v/>
      </c>
      <c r="F326" s="12">
        <f>IF(E326=1,GAMMA.INV(Data!W326,INDEX(Markov!$Q$6:$Q$17,C326),INDEX(Markov!$R$6:$R$17,C326)),0)</f>
        <v/>
      </c>
      <c r="G326" s="6">
        <f>IF(D326&lt;IF(G325=1,INDEX(ChangeFactor!$O$6:$O$17,C326),INDEX(ChangeFactor!$N$6:$N$17,C326)),1,0)</f>
        <v/>
      </c>
      <c r="H326" s="12">
        <f>IF(G326=1,GAMMA.INV(Data!W326,INDEX(ChangeFactor!$R$6:$R$17,C326),INDEX(ChangeFactor!$S$6:$S$17,C326)),0)</f>
        <v/>
      </c>
      <c r="I326" s="7">
        <f>NORM.S.INV(Data!X326)</f>
        <v/>
      </c>
      <c r="J326" s="7">
        <f>NORM.S.INV(Data!Y326)</f>
        <v/>
      </c>
      <c r="K326" s="7">
        <f>NORM.S.INV(Data!Z326)</f>
        <v/>
      </c>
      <c r="L326" s="7">
        <f>MAR1!$B$32*L325+MAR1!$C$32*M325+MAR1!$D$32*N325+MAR1!$B$42*I326+MAR1!$C$42*J326+MAR1!$D$42*K326</f>
        <v/>
      </c>
      <c r="M326" s="7">
        <f>MAR1!$B$33*L325+MAR1!$C$33*M325+MAR1!$D$33*N325+MAR1!$B$43*I326+MAR1!$C$43*J326+MAR1!$D$43*K326</f>
        <v/>
      </c>
      <c r="N326" s="7">
        <f>MAR1!$B$34*L325+MAR1!$C$34*M325+MAR1!$D$34*N325+MAR1!$B$44*I326+MAR1!$C$44*J326+MAR1!$D$44*K326</f>
        <v/>
      </c>
      <c r="O326" s="12">
        <f>MAR1!$B$5+MAR1!$C$5*COS(2*PI()*B326/365)+MAR1!$D$5*SIN(2*PI()*B326/365)+IF(E326=1,MAR1!$B$11+MAR1!$D$11*L326,MAR1!$C$11+MAR1!$E$11*L326)</f>
        <v/>
      </c>
      <c r="P326" s="12">
        <f>MAR1!$B$6+MAR1!$C$6*COS(2*PI()*B326/365)+MAR1!$D$6*SIN(2*PI()*B326/365)+IF(E326=1,MAR1!$B$12+MAR1!$D$12*M326,MAR1!$C$12+MAR1!$E$12*M326)</f>
        <v/>
      </c>
      <c r="Q326" s="12">
        <f>MAR1!$B$7+MAR1!$C$7*COS(2*PI()*B326/365)+MAR1!$D$7*SIN(2*PI()*B326/365)+IF(E326=1,MAR1!$B$13+MAR1!$D$13*N326,MAR1!$C$13+MAR1!$E$13*N326)</f>
        <v/>
      </c>
      <c r="R326" s="12">
        <f>MAR1!$B$5+MAR1!$C$5*COS(2*PI()*B326/365)+MAR1!$D$5*SIN(2*PI()*B326/365)+INDEX(ChangeFactor!$F$6:$F$17,C326)+IF(G326=1,MAR1!$B$11+INDEX(ChangeFactor!$G$6:$G$17,C326)*MAR1!$D$11*L326,MAR1!$C$11+INDEX(ChangeFactor!$G$6:$G$17,C326)*MAR1!$E$11*L326)</f>
        <v/>
      </c>
    </row>
    <row r="327">
      <c r="A327" s="6">
        <f>Data!U327</f>
        <v/>
      </c>
      <c r="B327" s="6">
        <f>MOD(A327-1,365)+1</f>
        <v/>
      </c>
      <c r="C327" s="6">
        <f>MATCH(B327,Markov!$C$6:$C$17,1)</f>
        <v/>
      </c>
      <c r="D327" s="16">
        <f>Data!V327</f>
        <v/>
      </c>
      <c r="E327" s="6">
        <f>IF(D327&lt;IF(E326=1,INDEX(Markov!$I$6:$I$17,C327),INDEX(Markov!$H$6:$H$17,C327)),1,0)</f>
        <v/>
      </c>
      <c r="F327" s="12">
        <f>IF(E327=1,GAMMA.INV(Data!W327,INDEX(Markov!$Q$6:$Q$17,C327),INDEX(Markov!$R$6:$R$17,C327)),0)</f>
        <v/>
      </c>
      <c r="G327" s="6">
        <f>IF(D327&lt;IF(G326=1,INDEX(ChangeFactor!$O$6:$O$17,C327),INDEX(ChangeFactor!$N$6:$N$17,C327)),1,0)</f>
        <v/>
      </c>
      <c r="H327" s="12">
        <f>IF(G327=1,GAMMA.INV(Data!W327,INDEX(ChangeFactor!$R$6:$R$17,C327),INDEX(ChangeFactor!$S$6:$S$17,C327)),0)</f>
        <v/>
      </c>
      <c r="I327" s="7">
        <f>NORM.S.INV(Data!X327)</f>
        <v/>
      </c>
      <c r="J327" s="7">
        <f>NORM.S.INV(Data!Y327)</f>
        <v/>
      </c>
      <c r="K327" s="7">
        <f>NORM.S.INV(Data!Z327)</f>
        <v/>
      </c>
      <c r="L327" s="7">
        <f>MAR1!$B$32*L326+MAR1!$C$32*M326+MAR1!$D$32*N326+MAR1!$B$42*I327+MAR1!$C$42*J327+MAR1!$D$42*K327</f>
        <v/>
      </c>
      <c r="M327" s="7">
        <f>MAR1!$B$33*L326+MAR1!$C$33*M326+MAR1!$D$33*N326+MAR1!$B$43*I327+MAR1!$C$43*J327+MAR1!$D$43*K327</f>
        <v/>
      </c>
      <c r="N327" s="7">
        <f>MAR1!$B$34*L326+MAR1!$C$34*M326+MAR1!$D$34*N326+MAR1!$B$44*I327+MAR1!$C$44*J327+MAR1!$D$44*K327</f>
        <v/>
      </c>
      <c r="O327" s="12">
        <f>MAR1!$B$5+MAR1!$C$5*COS(2*PI()*B327/365)+MAR1!$D$5*SIN(2*PI()*B327/365)+IF(E327=1,MAR1!$B$11+MAR1!$D$11*L327,MAR1!$C$11+MAR1!$E$11*L327)</f>
        <v/>
      </c>
      <c r="P327" s="12">
        <f>MAR1!$B$6+MAR1!$C$6*COS(2*PI()*B327/365)+MAR1!$D$6*SIN(2*PI()*B327/365)+IF(E327=1,MAR1!$B$12+MAR1!$D$12*M327,MAR1!$C$12+MAR1!$E$12*M327)</f>
        <v/>
      </c>
      <c r="Q327" s="12">
        <f>MAR1!$B$7+MAR1!$C$7*COS(2*PI()*B327/365)+MAR1!$D$7*SIN(2*PI()*B327/365)+IF(E327=1,MAR1!$B$13+MAR1!$D$13*N327,MAR1!$C$13+MAR1!$E$13*N327)</f>
        <v/>
      </c>
      <c r="R327" s="12">
        <f>MAR1!$B$5+MAR1!$C$5*COS(2*PI()*B327/365)+MAR1!$D$5*SIN(2*PI()*B327/365)+INDEX(ChangeFactor!$F$6:$F$17,C327)+IF(G327=1,MAR1!$B$11+INDEX(ChangeFactor!$G$6:$G$17,C327)*MAR1!$D$11*L327,MAR1!$C$11+INDEX(ChangeFactor!$G$6:$G$17,C327)*MAR1!$E$11*L327)</f>
        <v/>
      </c>
    </row>
    <row r="328">
      <c r="A328" s="6">
        <f>Data!U328</f>
        <v/>
      </c>
      <c r="B328" s="6">
        <f>MOD(A328-1,365)+1</f>
        <v/>
      </c>
      <c r="C328" s="6">
        <f>MATCH(B328,Markov!$C$6:$C$17,1)</f>
        <v/>
      </c>
      <c r="D328" s="16">
        <f>Data!V328</f>
        <v/>
      </c>
      <c r="E328" s="6">
        <f>IF(D328&lt;IF(E327=1,INDEX(Markov!$I$6:$I$17,C328),INDEX(Markov!$H$6:$H$17,C328)),1,0)</f>
        <v/>
      </c>
      <c r="F328" s="12">
        <f>IF(E328=1,GAMMA.INV(Data!W328,INDEX(Markov!$Q$6:$Q$17,C328),INDEX(Markov!$R$6:$R$17,C328)),0)</f>
        <v/>
      </c>
      <c r="G328" s="6">
        <f>IF(D328&lt;IF(G327=1,INDEX(ChangeFactor!$O$6:$O$17,C328),INDEX(ChangeFactor!$N$6:$N$17,C328)),1,0)</f>
        <v/>
      </c>
      <c r="H328" s="12">
        <f>IF(G328=1,GAMMA.INV(Data!W328,INDEX(ChangeFactor!$R$6:$R$17,C328),INDEX(ChangeFactor!$S$6:$S$17,C328)),0)</f>
        <v/>
      </c>
      <c r="I328" s="7">
        <f>NORM.S.INV(Data!X328)</f>
        <v/>
      </c>
      <c r="J328" s="7">
        <f>NORM.S.INV(Data!Y328)</f>
        <v/>
      </c>
      <c r="K328" s="7">
        <f>NORM.S.INV(Data!Z328)</f>
        <v/>
      </c>
      <c r="L328" s="7">
        <f>MAR1!$B$32*L327+MAR1!$C$32*M327+MAR1!$D$32*N327+MAR1!$B$42*I328+MAR1!$C$42*J328+MAR1!$D$42*K328</f>
        <v/>
      </c>
      <c r="M328" s="7">
        <f>MAR1!$B$33*L327+MAR1!$C$33*M327+MAR1!$D$33*N327+MAR1!$B$43*I328+MAR1!$C$43*J328+MAR1!$D$43*K328</f>
        <v/>
      </c>
      <c r="N328" s="7">
        <f>MAR1!$B$34*L327+MAR1!$C$34*M327+MAR1!$D$34*N327+MAR1!$B$44*I328+MAR1!$C$44*J328+MAR1!$D$44*K328</f>
        <v/>
      </c>
      <c r="O328" s="12">
        <f>MAR1!$B$5+MAR1!$C$5*COS(2*PI()*B328/365)+MAR1!$D$5*SIN(2*PI()*B328/365)+IF(E328=1,MAR1!$B$11+MAR1!$D$11*L328,MAR1!$C$11+MAR1!$E$11*L328)</f>
        <v/>
      </c>
      <c r="P328" s="12">
        <f>MAR1!$B$6+MAR1!$C$6*COS(2*PI()*B328/365)+MAR1!$D$6*SIN(2*PI()*B328/365)+IF(E328=1,MAR1!$B$12+MAR1!$D$12*M328,MAR1!$C$12+MAR1!$E$12*M328)</f>
        <v/>
      </c>
      <c r="Q328" s="12">
        <f>MAR1!$B$7+MAR1!$C$7*COS(2*PI()*B328/365)+MAR1!$D$7*SIN(2*PI()*B328/365)+IF(E328=1,MAR1!$B$13+MAR1!$D$13*N328,MAR1!$C$13+MAR1!$E$13*N328)</f>
        <v/>
      </c>
      <c r="R328" s="12">
        <f>MAR1!$B$5+MAR1!$C$5*COS(2*PI()*B328/365)+MAR1!$D$5*SIN(2*PI()*B328/365)+INDEX(ChangeFactor!$F$6:$F$17,C328)+IF(G328=1,MAR1!$B$11+INDEX(ChangeFactor!$G$6:$G$17,C328)*MAR1!$D$11*L328,MAR1!$C$11+INDEX(ChangeFactor!$G$6:$G$17,C328)*MAR1!$E$11*L328)</f>
        <v/>
      </c>
    </row>
    <row r="329">
      <c r="A329" s="6">
        <f>Data!U329</f>
        <v/>
      </c>
      <c r="B329" s="6">
        <f>MOD(A329-1,365)+1</f>
        <v/>
      </c>
      <c r="C329" s="6">
        <f>MATCH(B329,Markov!$C$6:$C$17,1)</f>
        <v/>
      </c>
      <c r="D329" s="16">
        <f>Data!V329</f>
        <v/>
      </c>
      <c r="E329" s="6">
        <f>IF(D329&lt;IF(E328=1,INDEX(Markov!$I$6:$I$17,C329),INDEX(Markov!$H$6:$H$17,C329)),1,0)</f>
        <v/>
      </c>
      <c r="F329" s="12">
        <f>IF(E329=1,GAMMA.INV(Data!W329,INDEX(Markov!$Q$6:$Q$17,C329),INDEX(Markov!$R$6:$R$17,C329)),0)</f>
        <v/>
      </c>
      <c r="G329" s="6">
        <f>IF(D329&lt;IF(G328=1,INDEX(ChangeFactor!$O$6:$O$17,C329),INDEX(ChangeFactor!$N$6:$N$17,C329)),1,0)</f>
        <v/>
      </c>
      <c r="H329" s="12">
        <f>IF(G329=1,GAMMA.INV(Data!W329,INDEX(ChangeFactor!$R$6:$R$17,C329),INDEX(ChangeFactor!$S$6:$S$17,C329)),0)</f>
        <v/>
      </c>
      <c r="I329" s="7">
        <f>NORM.S.INV(Data!X329)</f>
        <v/>
      </c>
      <c r="J329" s="7">
        <f>NORM.S.INV(Data!Y329)</f>
        <v/>
      </c>
      <c r="K329" s="7">
        <f>NORM.S.INV(Data!Z329)</f>
        <v/>
      </c>
      <c r="L329" s="7">
        <f>MAR1!$B$32*L328+MAR1!$C$32*M328+MAR1!$D$32*N328+MAR1!$B$42*I329+MAR1!$C$42*J329+MAR1!$D$42*K329</f>
        <v/>
      </c>
      <c r="M329" s="7">
        <f>MAR1!$B$33*L328+MAR1!$C$33*M328+MAR1!$D$33*N328+MAR1!$B$43*I329+MAR1!$C$43*J329+MAR1!$D$43*K329</f>
        <v/>
      </c>
      <c r="N329" s="7">
        <f>MAR1!$B$34*L328+MAR1!$C$34*M328+MAR1!$D$34*N328+MAR1!$B$44*I329+MAR1!$C$44*J329+MAR1!$D$44*K329</f>
        <v/>
      </c>
      <c r="O329" s="12">
        <f>MAR1!$B$5+MAR1!$C$5*COS(2*PI()*B329/365)+MAR1!$D$5*SIN(2*PI()*B329/365)+IF(E329=1,MAR1!$B$11+MAR1!$D$11*L329,MAR1!$C$11+MAR1!$E$11*L329)</f>
        <v/>
      </c>
      <c r="P329" s="12">
        <f>MAR1!$B$6+MAR1!$C$6*COS(2*PI()*B329/365)+MAR1!$D$6*SIN(2*PI()*B329/365)+IF(E329=1,MAR1!$B$12+MAR1!$D$12*M329,MAR1!$C$12+MAR1!$E$12*M329)</f>
        <v/>
      </c>
      <c r="Q329" s="12">
        <f>MAR1!$B$7+MAR1!$C$7*COS(2*PI()*B329/365)+MAR1!$D$7*SIN(2*PI()*B329/365)+IF(E329=1,MAR1!$B$13+MAR1!$D$13*N329,MAR1!$C$13+MAR1!$E$13*N329)</f>
        <v/>
      </c>
      <c r="R329" s="12">
        <f>MAR1!$B$5+MAR1!$C$5*COS(2*PI()*B329/365)+MAR1!$D$5*SIN(2*PI()*B329/365)+INDEX(ChangeFactor!$F$6:$F$17,C329)+IF(G329=1,MAR1!$B$11+INDEX(ChangeFactor!$G$6:$G$17,C329)*MAR1!$D$11*L329,MAR1!$C$11+INDEX(ChangeFactor!$G$6:$G$17,C329)*MAR1!$E$11*L329)</f>
        <v/>
      </c>
    </row>
    <row r="330">
      <c r="A330" s="6">
        <f>Data!U330</f>
        <v/>
      </c>
      <c r="B330" s="6">
        <f>MOD(A330-1,365)+1</f>
        <v/>
      </c>
      <c r="C330" s="6">
        <f>MATCH(B330,Markov!$C$6:$C$17,1)</f>
        <v/>
      </c>
      <c r="D330" s="16">
        <f>Data!V330</f>
        <v/>
      </c>
      <c r="E330" s="6">
        <f>IF(D330&lt;IF(E329=1,INDEX(Markov!$I$6:$I$17,C330),INDEX(Markov!$H$6:$H$17,C330)),1,0)</f>
        <v/>
      </c>
      <c r="F330" s="12">
        <f>IF(E330=1,GAMMA.INV(Data!W330,INDEX(Markov!$Q$6:$Q$17,C330),INDEX(Markov!$R$6:$R$17,C330)),0)</f>
        <v/>
      </c>
      <c r="G330" s="6">
        <f>IF(D330&lt;IF(G329=1,INDEX(ChangeFactor!$O$6:$O$17,C330),INDEX(ChangeFactor!$N$6:$N$17,C330)),1,0)</f>
        <v/>
      </c>
      <c r="H330" s="12">
        <f>IF(G330=1,GAMMA.INV(Data!W330,INDEX(ChangeFactor!$R$6:$R$17,C330),INDEX(ChangeFactor!$S$6:$S$17,C330)),0)</f>
        <v/>
      </c>
      <c r="I330" s="7">
        <f>NORM.S.INV(Data!X330)</f>
        <v/>
      </c>
      <c r="J330" s="7">
        <f>NORM.S.INV(Data!Y330)</f>
        <v/>
      </c>
      <c r="K330" s="7">
        <f>NORM.S.INV(Data!Z330)</f>
        <v/>
      </c>
      <c r="L330" s="7">
        <f>MAR1!$B$32*L329+MAR1!$C$32*M329+MAR1!$D$32*N329+MAR1!$B$42*I330+MAR1!$C$42*J330+MAR1!$D$42*K330</f>
        <v/>
      </c>
      <c r="M330" s="7">
        <f>MAR1!$B$33*L329+MAR1!$C$33*M329+MAR1!$D$33*N329+MAR1!$B$43*I330+MAR1!$C$43*J330+MAR1!$D$43*K330</f>
        <v/>
      </c>
      <c r="N330" s="7">
        <f>MAR1!$B$34*L329+MAR1!$C$34*M329+MAR1!$D$34*N329+MAR1!$B$44*I330+MAR1!$C$44*J330+MAR1!$D$44*K330</f>
        <v/>
      </c>
      <c r="O330" s="12">
        <f>MAR1!$B$5+MAR1!$C$5*COS(2*PI()*B330/365)+MAR1!$D$5*SIN(2*PI()*B330/365)+IF(E330=1,MAR1!$B$11+MAR1!$D$11*L330,MAR1!$C$11+MAR1!$E$11*L330)</f>
        <v/>
      </c>
      <c r="P330" s="12">
        <f>MAR1!$B$6+MAR1!$C$6*COS(2*PI()*B330/365)+MAR1!$D$6*SIN(2*PI()*B330/365)+IF(E330=1,MAR1!$B$12+MAR1!$D$12*M330,MAR1!$C$12+MAR1!$E$12*M330)</f>
        <v/>
      </c>
      <c r="Q330" s="12">
        <f>MAR1!$B$7+MAR1!$C$7*COS(2*PI()*B330/365)+MAR1!$D$7*SIN(2*PI()*B330/365)+IF(E330=1,MAR1!$B$13+MAR1!$D$13*N330,MAR1!$C$13+MAR1!$E$13*N330)</f>
        <v/>
      </c>
      <c r="R330" s="12">
        <f>MAR1!$B$5+MAR1!$C$5*COS(2*PI()*B330/365)+MAR1!$D$5*SIN(2*PI()*B330/365)+INDEX(ChangeFactor!$F$6:$F$17,C330)+IF(G330=1,MAR1!$B$11+INDEX(ChangeFactor!$G$6:$G$17,C330)*MAR1!$D$11*L330,MAR1!$C$11+INDEX(ChangeFactor!$G$6:$G$17,C330)*MAR1!$E$11*L330)</f>
        <v/>
      </c>
    </row>
    <row r="331">
      <c r="A331" s="6">
        <f>Data!U331</f>
        <v/>
      </c>
      <c r="B331" s="6">
        <f>MOD(A331-1,365)+1</f>
        <v/>
      </c>
      <c r="C331" s="6">
        <f>MATCH(B331,Markov!$C$6:$C$17,1)</f>
        <v/>
      </c>
      <c r="D331" s="16">
        <f>Data!V331</f>
        <v/>
      </c>
      <c r="E331" s="6">
        <f>IF(D331&lt;IF(E330=1,INDEX(Markov!$I$6:$I$17,C331),INDEX(Markov!$H$6:$H$17,C331)),1,0)</f>
        <v/>
      </c>
      <c r="F331" s="12">
        <f>IF(E331=1,GAMMA.INV(Data!W331,INDEX(Markov!$Q$6:$Q$17,C331),INDEX(Markov!$R$6:$R$17,C331)),0)</f>
        <v/>
      </c>
      <c r="G331" s="6">
        <f>IF(D331&lt;IF(G330=1,INDEX(ChangeFactor!$O$6:$O$17,C331),INDEX(ChangeFactor!$N$6:$N$17,C331)),1,0)</f>
        <v/>
      </c>
      <c r="H331" s="12">
        <f>IF(G331=1,GAMMA.INV(Data!W331,INDEX(ChangeFactor!$R$6:$R$17,C331),INDEX(ChangeFactor!$S$6:$S$17,C331)),0)</f>
        <v/>
      </c>
      <c r="I331" s="7">
        <f>NORM.S.INV(Data!X331)</f>
        <v/>
      </c>
      <c r="J331" s="7">
        <f>NORM.S.INV(Data!Y331)</f>
        <v/>
      </c>
      <c r="K331" s="7">
        <f>NORM.S.INV(Data!Z331)</f>
        <v/>
      </c>
      <c r="L331" s="7">
        <f>MAR1!$B$32*L330+MAR1!$C$32*M330+MAR1!$D$32*N330+MAR1!$B$42*I331+MAR1!$C$42*J331+MAR1!$D$42*K331</f>
        <v/>
      </c>
      <c r="M331" s="7">
        <f>MAR1!$B$33*L330+MAR1!$C$33*M330+MAR1!$D$33*N330+MAR1!$B$43*I331+MAR1!$C$43*J331+MAR1!$D$43*K331</f>
        <v/>
      </c>
      <c r="N331" s="7">
        <f>MAR1!$B$34*L330+MAR1!$C$34*M330+MAR1!$D$34*N330+MAR1!$B$44*I331+MAR1!$C$44*J331+MAR1!$D$44*K331</f>
        <v/>
      </c>
      <c r="O331" s="12">
        <f>MAR1!$B$5+MAR1!$C$5*COS(2*PI()*B331/365)+MAR1!$D$5*SIN(2*PI()*B331/365)+IF(E331=1,MAR1!$B$11+MAR1!$D$11*L331,MAR1!$C$11+MAR1!$E$11*L331)</f>
        <v/>
      </c>
      <c r="P331" s="12">
        <f>MAR1!$B$6+MAR1!$C$6*COS(2*PI()*B331/365)+MAR1!$D$6*SIN(2*PI()*B331/365)+IF(E331=1,MAR1!$B$12+MAR1!$D$12*M331,MAR1!$C$12+MAR1!$E$12*M331)</f>
        <v/>
      </c>
      <c r="Q331" s="12">
        <f>MAR1!$B$7+MAR1!$C$7*COS(2*PI()*B331/365)+MAR1!$D$7*SIN(2*PI()*B331/365)+IF(E331=1,MAR1!$B$13+MAR1!$D$13*N331,MAR1!$C$13+MAR1!$E$13*N331)</f>
        <v/>
      </c>
      <c r="R331" s="12">
        <f>MAR1!$B$5+MAR1!$C$5*COS(2*PI()*B331/365)+MAR1!$D$5*SIN(2*PI()*B331/365)+INDEX(ChangeFactor!$F$6:$F$17,C331)+IF(G331=1,MAR1!$B$11+INDEX(ChangeFactor!$G$6:$G$17,C331)*MAR1!$D$11*L331,MAR1!$C$11+INDEX(ChangeFactor!$G$6:$G$17,C331)*MAR1!$E$11*L331)</f>
        <v/>
      </c>
    </row>
    <row r="332">
      <c r="A332" s="6">
        <f>Data!U332</f>
        <v/>
      </c>
      <c r="B332" s="6">
        <f>MOD(A332-1,365)+1</f>
        <v/>
      </c>
      <c r="C332" s="6">
        <f>MATCH(B332,Markov!$C$6:$C$17,1)</f>
        <v/>
      </c>
      <c r="D332" s="16">
        <f>Data!V332</f>
        <v/>
      </c>
      <c r="E332" s="6">
        <f>IF(D332&lt;IF(E331=1,INDEX(Markov!$I$6:$I$17,C332),INDEX(Markov!$H$6:$H$17,C332)),1,0)</f>
        <v/>
      </c>
      <c r="F332" s="12">
        <f>IF(E332=1,GAMMA.INV(Data!W332,INDEX(Markov!$Q$6:$Q$17,C332),INDEX(Markov!$R$6:$R$17,C332)),0)</f>
        <v/>
      </c>
      <c r="G332" s="6">
        <f>IF(D332&lt;IF(G331=1,INDEX(ChangeFactor!$O$6:$O$17,C332),INDEX(ChangeFactor!$N$6:$N$17,C332)),1,0)</f>
        <v/>
      </c>
      <c r="H332" s="12">
        <f>IF(G332=1,GAMMA.INV(Data!W332,INDEX(ChangeFactor!$R$6:$R$17,C332),INDEX(ChangeFactor!$S$6:$S$17,C332)),0)</f>
        <v/>
      </c>
      <c r="I332" s="7">
        <f>NORM.S.INV(Data!X332)</f>
        <v/>
      </c>
      <c r="J332" s="7">
        <f>NORM.S.INV(Data!Y332)</f>
        <v/>
      </c>
      <c r="K332" s="7">
        <f>NORM.S.INV(Data!Z332)</f>
        <v/>
      </c>
      <c r="L332" s="7">
        <f>MAR1!$B$32*L331+MAR1!$C$32*M331+MAR1!$D$32*N331+MAR1!$B$42*I332+MAR1!$C$42*J332+MAR1!$D$42*K332</f>
        <v/>
      </c>
      <c r="M332" s="7">
        <f>MAR1!$B$33*L331+MAR1!$C$33*M331+MAR1!$D$33*N331+MAR1!$B$43*I332+MAR1!$C$43*J332+MAR1!$D$43*K332</f>
        <v/>
      </c>
      <c r="N332" s="7">
        <f>MAR1!$B$34*L331+MAR1!$C$34*M331+MAR1!$D$34*N331+MAR1!$B$44*I332+MAR1!$C$44*J332+MAR1!$D$44*K332</f>
        <v/>
      </c>
      <c r="O332" s="12">
        <f>MAR1!$B$5+MAR1!$C$5*COS(2*PI()*B332/365)+MAR1!$D$5*SIN(2*PI()*B332/365)+IF(E332=1,MAR1!$B$11+MAR1!$D$11*L332,MAR1!$C$11+MAR1!$E$11*L332)</f>
        <v/>
      </c>
      <c r="P332" s="12">
        <f>MAR1!$B$6+MAR1!$C$6*COS(2*PI()*B332/365)+MAR1!$D$6*SIN(2*PI()*B332/365)+IF(E332=1,MAR1!$B$12+MAR1!$D$12*M332,MAR1!$C$12+MAR1!$E$12*M332)</f>
        <v/>
      </c>
      <c r="Q332" s="12">
        <f>MAR1!$B$7+MAR1!$C$7*COS(2*PI()*B332/365)+MAR1!$D$7*SIN(2*PI()*B332/365)+IF(E332=1,MAR1!$B$13+MAR1!$D$13*N332,MAR1!$C$13+MAR1!$E$13*N332)</f>
        <v/>
      </c>
      <c r="R332" s="12">
        <f>MAR1!$B$5+MAR1!$C$5*COS(2*PI()*B332/365)+MAR1!$D$5*SIN(2*PI()*B332/365)+INDEX(ChangeFactor!$F$6:$F$17,C332)+IF(G332=1,MAR1!$B$11+INDEX(ChangeFactor!$G$6:$G$17,C332)*MAR1!$D$11*L332,MAR1!$C$11+INDEX(ChangeFactor!$G$6:$G$17,C332)*MAR1!$E$11*L332)</f>
        <v/>
      </c>
    </row>
    <row r="333">
      <c r="A333" s="6">
        <f>Data!U333</f>
        <v/>
      </c>
      <c r="B333" s="6">
        <f>MOD(A333-1,365)+1</f>
        <v/>
      </c>
      <c r="C333" s="6">
        <f>MATCH(B333,Markov!$C$6:$C$17,1)</f>
        <v/>
      </c>
      <c r="D333" s="16">
        <f>Data!V333</f>
        <v/>
      </c>
      <c r="E333" s="6">
        <f>IF(D333&lt;IF(E332=1,INDEX(Markov!$I$6:$I$17,C333),INDEX(Markov!$H$6:$H$17,C333)),1,0)</f>
        <v/>
      </c>
      <c r="F333" s="12">
        <f>IF(E333=1,GAMMA.INV(Data!W333,INDEX(Markov!$Q$6:$Q$17,C333),INDEX(Markov!$R$6:$R$17,C333)),0)</f>
        <v/>
      </c>
      <c r="G333" s="6">
        <f>IF(D333&lt;IF(G332=1,INDEX(ChangeFactor!$O$6:$O$17,C333),INDEX(ChangeFactor!$N$6:$N$17,C333)),1,0)</f>
        <v/>
      </c>
      <c r="H333" s="12">
        <f>IF(G333=1,GAMMA.INV(Data!W333,INDEX(ChangeFactor!$R$6:$R$17,C333),INDEX(ChangeFactor!$S$6:$S$17,C333)),0)</f>
        <v/>
      </c>
      <c r="I333" s="7">
        <f>NORM.S.INV(Data!X333)</f>
        <v/>
      </c>
      <c r="J333" s="7">
        <f>NORM.S.INV(Data!Y333)</f>
        <v/>
      </c>
      <c r="K333" s="7">
        <f>NORM.S.INV(Data!Z333)</f>
        <v/>
      </c>
      <c r="L333" s="7">
        <f>MAR1!$B$32*L332+MAR1!$C$32*M332+MAR1!$D$32*N332+MAR1!$B$42*I333+MAR1!$C$42*J333+MAR1!$D$42*K333</f>
        <v/>
      </c>
      <c r="M333" s="7">
        <f>MAR1!$B$33*L332+MAR1!$C$33*M332+MAR1!$D$33*N332+MAR1!$B$43*I333+MAR1!$C$43*J333+MAR1!$D$43*K333</f>
        <v/>
      </c>
      <c r="N333" s="7">
        <f>MAR1!$B$34*L332+MAR1!$C$34*M332+MAR1!$D$34*N332+MAR1!$B$44*I333+MAR1!$C$44*J333+MAR1!$D$44*K333</f>
        <v/>
      </c>
      <c r="O333" s="12">
        <f>MAR1!$B$5+MAR1!$C$5*COS(2*PI()*B333/365)+MAR1!$D$5*SIN(2*PI()*B333/365)+IF(E333=1,MAR1!$B$11+MAR1!$D$11*L333,MAR1!$C$11+MAR1!$E$11*L333)</f>
        <v/>
      </c>
      <c r="P333" s="12">
        <f>MAR1!$B$6+MAR1!$C$6*COS(2*PI()*B333/365)+MAR1!$D$6*SIN(2*PI()*B333/365)+IF(E333=1,MAR1!$B$12+MAR1!$D$12*M333,MAR1!$C$12+MAR1!$E$12*M333)</f>
        <v/>
      </c>
      <c r="Q333" s="12">
        <f>MAR1!$B$7+MAR1!$C$7*COS(2*PI()*B333/365)+MAR1!$D$7*SIN(2*PI()*B333/365)+IF(E333=1,MAR1!$B$13+MAR1!$D$13*N333,MAR1!$C$13+MAR1!$E$13*N333)</f>
        <v/>
      </c>
      <c r="R333" s="12">
        <f>MAR1!$B$5+MAR1!$C$5*COS(2*PI()*B333/365)+MAR1!$D$5*SIN(2*PI()*B333/365)+INDEX(ChangeFactor!$F$6:$F$17,C333)+IF(G333=1,MAR1!$B$11+INDEX(ChangeFactor!$G$6:$G$17,C333)*MAR1!$D$11*L333,MAR1!$C$11+INDEX(ChangeFactor!$G$6:$G$17,C333)*MAR1!$E$11*L333)</f>
        <v/>
      </c>
    </row>
    <row r="334">
      <c r="A334" s="6">
        <f>Data!U334</f>
        <v/>
      </c>
      <c r="B334" s="6">
        <f>MOD(A334-1,365)+1</f>
        <v/>
      </c>
      <c r="C334" s="6">
        <f>MATCH(B334,Markov!$C$6:$C$17,1)</f>
        <v/>
      </c>
      <c r="D334" s="16">
        <f>Data!V334</f>
        <v/>
      </c>
      <c r="E334" s="6">
        <f>IF(D334&lt;IF(E333=1,INDEX(Markov!$I$6:$I$17,C334),INDEX(Markov!$H$6:$H$17,C334)),1,0)</f>
        <v/>
      </c>
      <c r="F334" s="12">
        <f>IF(E334=1,GAMMA.INV(Data!W334,INDEX(Markov!$Q$6:$Q$17,C334),INDEX(Markov!$R$6:$R$17,C334)),0)</f>
        <v/>
      </c>
      <c r="G334" s="6">
        <f>IF(D334&lt;IF(G333=1,INDEX(ChangeFactor!$O$6:$O$17,C334),INDEX(ChangeFactor!$N$6:$N$17,C334)),1,0)</f>
        <v/>
      </c>
      <c r="H334" s="12">
        <f>IF(G334=1,GAMMA.INV(Data!W334,INDEX(ChangeFactor!$R$6:$R$17,C334),INDEX(ChangeFactor!$S$6:$S$17,C334)),0)</f>
        <v/>
      </c>
      <c r="I334" s="7">
        <f>NORM.S.INV(Data!X334)</f>
        <v/>
      </c>
      <c r="J334" s="7">
        <f>NORM.S.INV(Data!Y334)</f>
        <v/>
      </c>
      <c r="K334" s="7">
        <f>NORM.S.INV(Data!Z334)</f>
        <v/>
      </c>
      <c r="L334" s="7">
        <f>MAR1!$B$32*L333+MAR1!$C$32*M333+MAR1!$D$32*N333+MAR1!$B$42*I334+MAR1!$C$42*J334+MAR1!$D$42*K334</f>
        <v/>
      </c>
      <c r="M334" s="7">
        <f>MAR1!$B$33*L333+MAR1!$C$33*M333+MAR1!$D$33*N333+MAR1!$B$43*I334+MAR1!$C$43*J334+MAR1!$D$43*K334</f>
        <v/>
      </c>
      <c r="N334" s="7">
        <f>MAR1!$B$34*L333+MAR1!$C$34*M333+MAR1!$D$34*N333+MAR1!$B$44*I334+MAR1!$C$44*J334+MAR1!$D$44*K334</f>
        <v/>
      </c>
      <c r="O334" s="12">
        <f>MAR1!$B$5+MAR1!$C$5*COS(2*PI()*B334/365)+MAR1!$D$5*SIN(2*PI()*B334/365)+IF(E334=1,MAR1!$B$11+MAR1!$D$11*L334,MAR1!$C$11+MAR1!$E$11*L334)</f>
        <v/>
      </c>
      <c r="P334" s="12">
        <f>MAR1!$B$6+MAR1!$C$6*COS(2*PI()*B334/365)+MAR1!$D$6*SIN(2*PI()*B334/365)+IF(E334=1,MAR1!$B$12+MAR1!$D$12*M334,MAR1!$C$12+MAR1!$E$12*M334)</f>
        <v/>
      </c>
      <c r="Q334" s="12">
        <f>MAR1!$B$7+MAR1!$C$7*COS(2*PI()*B334/365)+MAR1!$D$7*SIN(2*PI()*B334/365)+IF(E334=1,MAR1!$B$13+MAR1!$D$13*N334,MAR1!$C$13+MAR1!$E$13*N334)</f>
        <v/>
      </c>
      <c r="R334" s="12">
        <f>MAR1!$B$5+MAR1!$C$5*COS(2*PI()*B334/365)+MAR1!$D$5*SIN(2*PI()*B334/365)+INDEX(ChangeFactor!$F$6:$F$17,C334)+IF(G334=1,MAR1!$B$11+INDEX(ChangeFactor!$G$6:$G$17,C334)*MAR1!$D$11*L334,MAR1!$C$11+INDEX(ChangeFactor!$G$6:$G$17,C334)*MAR1!$E$11*L334)</f>
        <v/>
      </c>
    </row>
    <row r="335">
      <c r="A335" s="6">
        <f>Data!U335</f>
        <v/>
      </c>
      <c r="B335" s="6">
        <f>MOD(A335-1,365)+1</f>
        <v/>
      </c>
      <c r="C335" s="6">
        <f>MATCH(B335,Markov!$C$6:$C$17,1)</f>
        <v/>
      </c>
      <c r="D335" s="16">
        <f>Data!V335</f>
        <v/>
      </c>
      <c r="E335" s="6">
        <f>IF(D335&lt;IF(E334=1,INDEX(Markov!$I$6:$I$17,C335),INDEX(Markov!$H$6:$H$17,C335)),1,0)</f>
        <v/>
      </c>
      <c r="F335" s="12">
        <f>IF(E335=1,GAMMA.INV(Data!W335,INDEX(Markov!$Q$6:$Q$17,C335),INDEX(Markov!$R$6:$R$17,C335)),0)</f>
        <v/>
      </c>
      <c r="G335" s="6">
        <f>IF(D335&lt;IF(G334=1,INDEX(ChangeFactor!$O$6:$O$17,C335),INDEX(ChangeFactor!$N$6:$N$17,C335)),1,0)</f>
        <v/>
      </c>
      <c r="H335" s="12">
        <f>IF(G335=1,GAMMA.INV(Data!W335,INDEX(ChangeFactor!$R$6:$R$17,C335),INDEX(ChangeFactor!$S$6:$S$17,C335)),0)</f>
        <v/>
      </c>
      <c r="I335" s="7">
        <f>NORM.S.INV(Data!X335)</f>
        <v/>
      </c>
      <c r="J335" s="7">
        <f>NORM.S.INV(Data!Y335)</f>
        <v/>
      </c>
      <c r="K335" s="7">
        <f>NORM.S.INV(Data!Z335)</f>
        <v/>
      </c>
      <c r="L335" s="7">
        <f>MAR1!$B$32*L334+MAR1!$C$32*M334+MAR1!$D$32*N334+MAR1!$B$42*I335+MAR1!$C$42*J335+MAR1!$D$42*K335</f>
        <v/>
      </c>
      <c r="M335" s="7">
        <f>MAR1!$B$33*L334+MAR1!$C$33*M334+MAR1!$D$33*N334+MAR1!$B$43*I335+MAR1!$C$43*J335+MAR1!$D$43*K335</f>
        <v/>
      </c>
      <c r="N335" s="7">
        <f>MAR1!$B$34*L334+MAR1!$C$34*M334+MAR1!$D$34*N334+MAR1!$B$44*I335+MAR1!$C$44*J335+MAR1!$D$44*K335</f>
        <v/>
      </c>
      <c r="O335" s="12">
        <f>MAR1!$B$5+MAR1!$C$5*COS(2*PI()*B335/365)+MAR1!$D$5*SIN(2*PI()*B335/365)+IF(E335=1,MAR1!$B$11+MAR1!$D$11*L335,MAR1!$C$11+MAR1!$E$11*L335)</f>
        <v/>
      </c>
      <c r="P335" s="12">
        <f>MAR1!$B$6+MAR1!$C$6*COS(2*PI()*B335/365)+MAR1!$D$6*SIN(2*PI()*B335/365)+IF(E335=1,MAR1!$B$12+MAR1!$D$12*M335,MAR1!$C$12+MAR1!$E$12*M335)</f>
        <v/>
      </c>
      <c r="Q335" s="12">
        <f>MAR1!$B$7+MAR1!$C$7*COS(2*PI()*B335/365)+MAR1!$D$7*SIN(2*PI()*B335/365)+IF(E335=1,MAR1!$B$13+MAR1!$D$13*N335,MAR1!$C$13+MAR1!$E$13*N335)</f>
        <v/>
      </c>
      <c r="R335" s="12">
        <f>MAR1!$B$5+MAR1!$C$5*COS(2*PI()*B335/365)+MAR1!$D$5*SIN(2*PI()*B335/365)+INDEX(ChangeFactor!$F$6:$F$17,C335)+IF(G335=1,MAR1!$B$11+INDEX(ChangeFactor!$G$6:$G$17,C335)*MAR1!$D$11*L335,MAR1!$C$11+INDEX(ChangeFactor!$G$6:$G$17,C335)*MAR1!$E$11*L335)</f>
        <v/>
      </c>
    </row>
    <row r="336">
      <c r="A336" s="6">
        <f>Data!U336</f>
        <v/>
      </c>
      <c r="B336" s="6">
        <f>MOD(A336-1,365)+1</f>
        <v/>
      </c>
      <c r="C336" s="6">
        <f>MATCH(B336,Markov!$C$6:$C$17,1)</f>
        <v/>
      </c>
      <c r="D336" s="16">
        <f>Data!V336</f>
        <v/>
      </c>
      <c r="E336" s="6">
        <f>IF(D336&lt;IF(E335=1,INDEX(Markov!$I$6:$I$17,C336),INDEX(Markov!$H$6:$H$17,C336)),1,0)</f>
        <v/>
      </c>
      <c r="F336" s="12">
        <f>IF(E336=1,GAMMA.INV(Data!W336,INDEX(Markov!$Q$6:$Q$17,C336),INDEX(Markov!$R$6:$R$17,C336)),0)</f>
        <v/>
      </c>
      <c r="G336" s="6">
        <f>IF(D336&lt;IF(G335=1,INDEX(ChangeFactor!$O$6:$O$17,C336),INDEX(ChangeFactor!$N$6:$N$17,C336)),1,0)</f>
        <v/>
      </c>
      <c r="H336" s="12">
        <f>IF(G336=1,GAMMA.INV(Data!W336,INDEX(ChangeFactor!$R$6:$R$17,C336),INDEX(ChangeFactor!$S$6:$S$17,C336)),0)</f>
        <v/>
      </c>
      <c r="I336" s="7">
        <f>NORM.S.INV(Data!X336)</f>
        <v/>
      </c>
      <c r="J336" s="7">
        <f>NORM.S.INV(Data!Y336)</f>
        <v/>
      </c>
      <c r="K336" s="7">
        <f>NORM.S.INV(Data!Z336)</f>
        <v/>
      </c>
      <c r="L336" s="7">
        <f>MAR1!$B$32*L335+MAR1!$C$32*M335+MAR1!$D$32*N335+MAR1!$B$42*I336+MAR1!$C$42*J336+MAR1!$D$42*K336</f>
        <v/>
      </c>
      <c r="M336" s="7">
        <f>MAR1!$B$33*L335+MAR1!$C$33*M335+MAR1!$D$33*N335+MAR1!$B$43*I336+MAR1!$C$43*J336+MAR1!$D$43*K336</f>
        <v/>
      </c>
      <c r="N336" s="7">
        <f>MAR1!$B$34*L335+MAR1!$C$34*M335+MAR1!$D$34*N335+MAR1!$B$44*I336+MAR1!$C$44*J336+MAR1!$D$44*K336</f>
        <v/>
      </c>
      <c r="O336" s="12">
        <f>MAR1!$B$5+MAR1!$C$5*COS(2*PI()*B336/365)+MAR1!$D$5*SIN(2*PI()*B336/365)+IF(E336=1,MAR1!$B$11+MAR1!$D$11*L336,MAR1!$C$11+MAR1!$E$11*L336)</f>
        <v/>
      </c>
      <c r="P336" s="12">
        <f>MAR1!$B$6+MAR1!$C$6*COS(2*PI()*B336/365)+MAR1!$D$6*SIN(2*PI()*B336/365)+IF(E336=1,MAR1!$B$12+MAR1!$D$12*M336,MAR1!$C$12+MAR1!$E$12*M336)</f>
        <v/>
      </c>
      <c r="Q336" s="12">
        <f>MAR1!$B$7+MAR1!$C$7*COS(2*PI()*B336/365)+MAR1!$D$7*SIN(2*PI()*B336/365)+IF(E336=1,MAR1!$B$13+MAR1!$D$13*N336,MAR1!$C$13+MAR1!$E$13*N336)</f>
        <v/>
      </c>
      <c r="R336" s="12">
        <f>MAR1!$B$5+MAR1!$C$5*COS(2*PI()*B336/365)+MAR1!$D$5*SIN(2*PI()*B336/365)+INDEX(ChangeFactor!$F$6:$F$17,C336)+IF(G336=1,MAR1!$B$11+INDEX(ChangeFactor!$G$6:$G$17,C336)*MAR1!$D$11*L336,MAR1!$C$11+INDEX(ChangeFactor!$G$6:$G$17,C336)*MAR1!$E$11*L336)</f>
        <v/>
      </c>
    </row>
    <row r="337">
      <c r="A337" s="6">
        <f>Data!U337</f>
        <v/>
      </c>
      <c r="B337" s="6">
        <f>MOD(A337-1,365)+1</f>
        <v/>
      </c>
      <c r="C337" s="6">
        <f>MATCH(B337,Markov!$C$6:$C$17,1)</f>
        <v/>
      </c>
      <c r="D337" s="16">
        <f>Data!V337</f>
        <v/>
      </c>
      <c r="E337" s="6">
        <f>IF(D337&lt;IF(E336=1,INDEX(Markov!$I$6:$I$17,C337),INDEX(Markov!$H$6:$H$17,C337)),1,0)</f>
        <v/>
      </c>
      <c r="F337" s="12">
        <f>IF(E337=1,GAMMA.INV(Data!W337,INDEX(Markov!$Q$6:$Q$17,C337),INDEX(Markov!$R$6:$R$17,C337)),0)</f>
        <v/>
      </c>
      <c r="G337" s="6">
        <f>IF(D337&lt;IF(G336=1,INDEX(ChangeFactor!$O$6:$O$17,C337),INDEX(ChangeFactor!$N$6:$N$17,C337)),1,0)</f>
        <v/>
      </c>
      <c r="H337" s="12">
        <f>IF(G337=1,GAMMA.INV(Data!W337,INDEX(ChangeFactor!$R$6:$R$17,C337),INDEX(ChangeFactor!$S$6:$S$17,C337)),0)</f>
        <v/>
      </c>
      <c r="I337" s="7">
        <f>NORM.S.INV(Data!X337)</f>
        <v/>
      </c>
      <c r="J337" s="7">
        <f>NORM.S.INV(Data!Y337)</f>
        <v/>
      </c>
      <c r="K337" s="7">
        <f>NORM.S.INV(Data!Z337)</f>
        <v/>
      </c>
      <c r="L337" s="7">
        <f>MAR1!$B$32*L336+MAR1!$C$32*M336+MAR1!$D$32*N336+MAR1!$B$42*I337+MAR1!$C$42*J337+MAR1!$D$42*K337</f>
        <v/>
      </c>
      <c r="M337" s="7">
        <f>MAR1!$B$33*L336+MAR1!$C$33*M336+MAR1!$D$33*N336+MAR1!$B$43*I337+MAR1!$C$43*J337+MAR1!$D$43*K337</f>
        <v/>
      </c>
      <c r="N337" s="7">
        <f>MAR1!$B$34*L336+MAR1!$C$34*M336+MAR1!$D$34*N336+MAR1!$B$44*I337+MAR1!$C$44*J337+MAR1!$D$44*K337</f>
        <v/>
      </c>
      <c r="O337" s="12">
        <f>MAR1!$B$5+MAR1!$C$5*COS(2*PI()*B337/365)+MAR1!$D$5*SIN(2*PI()*B337/365)+IF(E337=1,MAR1!$B$11+MAR1!$D$11*L337,MAR1!$C$11+MAR1!$E$11*L337)</f>
        <v/>
      </c>
      <c r="P337" s="12">
        <f>MAR1!$B$6+MAR1!$C$6*COS(2*PI()*B337/365)+MAR1!$D$6*SIN(2*PI()*B337/365)+IF(E337=1,MAR1!$B$12+MAR1!$D$12*M337,MAR1!$C$12+MAR1!$E$12*M337)</f>
        <v/>
      </c>
      <c r="Q337" s="12">
        <f>MAR1!$B$7+MAR1!$C$7*COS(2*PI()*B337/365)+MAR1!$D$7*SIN(2*PI()*B337/365)+IF(E337=1,MAR1!$B$13+MAR1!$D$13*N337,MAR1!$C$13+MAR1!$E$13*N337)</f>
        <v/>
      </c>
      <c r="R337" s="12">
        <f>MAR1!$B$5+MAR1!$C$5*COS(2*PI()*B337/365)+MAR1!$D$5*SIN(2*PI()*B337/365)+INDEX(ChangeFactor!$F$6:$F$17,C337)+IF(G337=1,MAR1!$B$11+INDEX(ChangeFactor!$G$6:$G$17,C337)*MAR1!$D$11*L337,MAR1!$C$11+INDEX(ChangeFactor!$G$6:$G$17,C337)*MAR1!$E$11*L337)</f>
        <v/>
      </c>
    </row>
    <row r="338">
      <c r="A338" s="6">
        <f>Data!U338</f>
        <v/>
      </c>
      <c r="B338" s="6">
        <f>MOD(A338-1,365)+1</f>
        <v/>
      </c>
      <c r="C338" s="6">
        <f>MATCH(B338,Markov!$C$6:$C$17,1)</f>
        <v/>
      </c>
      <c r="D338" s="16">
        <f>Data!V338</f>
        <v/>
      </c>
      <c r="E338" s="6">
        <f>IF(D338&lt;IF(E337=1,INDEX(Markov!$I$6:$I$17,C338),INDEX(Markov!$H$6:$H$17,C338)),1,0)</f>
        <v/>
      </c>
      <c r="F338" s="12">
        <f>IF(E338=1,GAMMA.INV(Data!W338,INDEX(Markov!$Q$6:$Q$17,C338),INDEX(Markov!$R$6:$R$17,C338)),0)</f>
        <v/>
      </c>
      <c r="G338" s="6">
        <f>IF(D338&lt;IF(G337=1,INDEX(ChangeFactor!$O$6:$O$17,C338),INDEX(ChangeFactor!$N$6:$N$17,C338)),1,0)</f>
        <v/>
      </c>
      <c r="H338" s="12">
        <f>IF(G338=1,GAMMA.INV(Data!W338,INDEX(ChangeFactor!$R$6:$R$17,C338),INDEX(ChangeFactor!$S$6:$S$17,C338)),0)</f>
        <v/>
      </c>
      <c r="I338" s="7">
        <f>NORM.S.INV(Data!X338)</f>
        <v/>
      </c>
      <c r="J338" s="7">
        <f>NORM.S.INV(Data!Y338)</f>
        <v/>
      </c>
      <c r="K338" s="7">
        <f>NORM.S.INV(Data!Z338)</f>
        <v/>
      </c>
      <c r="L338" s="7">
        <f>MAR1!$B$32*L337+MAR1!$C$32*M337+MAR1!$D$32*N337+MAR1!$B$42*I338+MAR1!$C$42*J338+MAR1!$D$42*K338</f>
        <v/>
      </c>
      <c r="M338" s="7">
        <f>MAR1!$B$33*L337+MAR1!$C$33*M337+MAR1!$D$33*N337+MAR1!$B$43*I338+MAR1!$C$43*J338+MAR1!$D$43*K338</f>
        <v/>
      </c>
      <c r="N338" s="7">
        <f>MAR1!$B$34*L337+MAR1!$C$34*M337+MAR1!$D$34*N337+MAR1!$B$44*I338+MAR1!$C$44*J338+MAR1!$D$44*K338</f>
        <v/>
      </c>
      <c r="O338" s="12">
        <f>MAR1!$B$5+MAR1!$C$5*COS(2*PI()*B338/365)+MAR1!$D$5*SIN(2*PI()*B338/365)+IF(E338=1,MAR1!$B$11+MAR1!$D$11*L338,MAR1!$C$11+MAR1!$E$11*L338)</f>
        <v/>
      </c>
      <c r="P338" s="12">
        <f>MAR1!$B$6+MAR1!$C$6*COS(2*PI()*B338/365)+MAR1!$D$6*SIN(2*PI()*B338/365)+IF(E338=1,MAR1!$B$12+MAR1!$D$12*M338,MAR1!$C$12+MAR1!$E$12*M338)</f>
        <v/>
      </c>
      <c r="Q338" s="12">
        <f>MAR1!$B$7+MAR1!$C$7*COS(2*PI()*B338/365)+MAR1!$D$7*SIN(2*PI()*B338/365)+IF(E338=1,MAR1!$B$13+MAR1!$D$13*N338,MAR1!$C$13+MAR1!$E$13*N338)</f>
        <v/>
      </c>
      <c r="R338" s="12">
        <f>MAR1!$B$5+MAR1!$C$5*COS(2*PI()*B338/365)+MAR1!$D$5*SIN(2*PI()*B338/365)+INDEX(ChangeFactor!$F$6:$F$17,C338)+IF(G338=1,MAR1!$B$11+INDEX(ChangeFactor!$G$6:$G$17,C338)*MAR1!$D$11*L338,MAR1!$C$11+INDEX(ChangeFactor!$G$6:$G$17,C338)*MAR1!$E$11*L338)</f>
        <v/>
      </c>
    </row>
    <row r="339">
      <c r="A339" s="6">
        <f>Data!U339</f>
        <v/>
      </c>
      <c r="B339" s="6">
        <f>MOD(A339-1,365)+1</f>
        <v/>
      </c>
      <c r="C339" s="6">
        <f>MATCH(B339,Markov!$C$6:$C$17,1)</f>
        <v/>
      </c>
      <c r="D339" s="16">
        <f>Data!V339</f>
        <v/>
      </c>
      <c r="E339" s="6">
        <f>IF(D339&lt;IF(E338=1,INDEX(Markov!$I$6:$I$17,C339),INDEX(Markov!$H$6:$H$17,C339)),1,0)</f>
        <v/>
      </c>
      <c r="F339" s="12">
        <f>IF(E339=1,GAMMA.INV(Data!W339,INDEX(Markov!$Q$6:$Q$17,C339),INDEX(Markov!$R$6:$R$17,C339)),0)</f>
        <v/>
      </c>
      <c r="G339" s="6">
        <f>IF(D339&lt;IF(G338=1,INDEX(ChangeFactor!$O$6:$O$17,C339),INDEX(ChangeFactor!$N$6:$N$17,C339)),1,0)</f>
        <v/>
      </c>
      <c r="H339" s="12">
        <f>IF(G339=1,GAMMA.INV(Data!W339,INDEX(ChangeFactor!$R$6:$R$17,C339),INDEX(ChangeFactor!$S$6:$S$17,C339)),0)</f>
        <v/>
      </c>
      <c r="I339" s="7">
        <f>NORM.S.INV(Data!X339)</f>
        <v/>
      </c>
      <c r="J339" s="7">
        <f>NORM.S.INV(Data!Y339)</f>
        <v/>
      </c>
      <c r="K339" s="7">
        <f>NORM.S.INV(Data!Z339)</f>
        <v/>
      </c>
      <c r="L339" s="7">
        <f>MAR1!$B$32*L338+MAR1!$C$32*M338+MAR1!$D$32*N338+MAR1!$B$42*I339+MAR1!$C$42*J339+MAR1!$D$42*K339</f>
        <v/>
      </c>
      <c r="M339" s="7">
        <f>MAR1!$B$33*L338+MAR1!$C$33*M338+MAR1!$D$33*N338+MAR1!$B$43*I339+MAR1!$C$43*J339+MAR1!$D$43*K339</f>
        <v/>
      </c>
      <c r="N339" s="7">
        <f>MAR1!$B$34*L338+MAR1!$C$34*M338+MAR1!$D$34*N338+MAR1!$B$44*I339+MAR1!$C$44*J339+MAR1!$D$44*K339</f>
        <v/>
      </c>
      <c r="O339" s="12">
        <f>MAR1!$B$5+MAR1!$C$5*COS(2*PI()*B339/365)+MAR1!$D$5*SIN(2*PI()*B339/365)+IF(E339=1,MAR1!$B$11+MAR1!$D$11*L339,MAR1!$C$11+MAR1!$E$11*L339)</f>
        <v/>
      </c>
      <c r="P339" s="12">
        <f>MAR1!$B$6+MAR1!$C$6*COS(2*PI()*B339/365)+MAR1!$D$6*SIN(2*PI()*B339/365)+IF(E339=1,MAR1!$B$12+MAR1!$D$12*M339,MAR1!$C$12+MAR1!$E$12*M339)</f>
        <v/>
      </c>
      <c r="Q339" s="12">
        <f>MAR1!$B$7+MAR1!$C$7*COS(2*PI()*B339/365)+MAR1!$D$7*SIN(2*PI()*B339/365)+IF(E339=1,MAR1!$B$13+MAR1!$D$13*N339,MAR1!$C$13+MAR1!$E$13*N339)</f>
        <v/>
      </c>
      <c r="R339" s="12">
        <f>MAR1!$B$5+MAR1!$C$5*COS(2*PI()*B339/365)+MAR1!$D$5*SIN(2*PI()*B339/365)+INDEX(ChangeFactor!$F$6:$F$17,C339)+IF(G339=1,MAR1!$B$11+INDEX(ChangeFactor!$G$6:$G$17,C339)*MAR1!$D$11*L339,MAR1!$C$11+INDEX(ChangeFactor!$G$6:$G$17,C339)*MAR1!$E$11*L339)</f>
        <v/>
      </c>
    </row>
    <row r="340">
      <c r="A340" s="6">
        <f>Data!U340</f>
        <v/>
      </c>
      <c r="B340" s="6">
        <f>MOD(A340-1,365)+1</f>
        <v/>
      </c>
      <c r="C340" s="6">
        <f>MATCH(B340,Markov!$C$6:$C$17,1)</f>
        <v/>
      </c>
      <c r="D340" s="16">
        <f>Data!V340</f>
        <v/>
      </c>
      <c r="E340" s="6">
        <f>IF(D340&lt;IF(E339=1,INDEX(Markov!$I$6:$I$17,C340),INDEX(Markov!$H$6:$H$17,C340)),1,0)</f>
        <v/>
      </c>
      <c r="F340" s="12">
        <f>IF(E340=1,GAMMA.INV(Data!W340,INDEX(Markov!$Q$6:$Q$17,C340),INDEX(Markov!$R$6:$R$17,C340)),0)</f>
        <v/>
      </c>
      <c r="G340" s="6">
        <f>IF(D340&lt;IF(G339=1,INDEX(ChangeFactor!$O$6:$O$17,C340),INDEX(ChangeFactor!$N$6:$N$17,C340)),1,0)</f>
        <v/>
      </c>
      <c r="H340" s="12">
        <f>IF(G340=1,GAMMA.INV(Data!W340,INDEX(ChangeFactor!$R$6:$R$17,C340),INDEX(ChangeFactor!$S$6:$S$17,C340)),0)</f>
        <v/>
      </c>
      <c r="I340" s="7">
        <f>NORM.S.INV(Data!X340)</f>
        <v/>
      </c>
      <c r="J340" s="7">
        <f>NORM.S.INV(Data!Y340)</f>
        <v/>
      </c>
      <c r="K340" s="7">
        <f>NORM.S.INV(Data!Z340)</f>
        <v/>
      </c>
      <c r="L340" s="7">
        <f>MAR1!$B$32*L339+MAR1!$C$32*M339+MAR1!$D$32*N339+MAR1!$B$42*I340+MAR1!$C$42*J340+MAR1!$D$42*K340</f>
        <v/>
      </c>
      <c r="M340" s="7">
        <f>MAR1!$B$33*L339+MAR1!$C$33*M339+MAR1!$D$33*N339+MAR1!$B$43*I340+MAR1!$C$43*J340+MAR1!$D$43*K340</f>
        <v/>
      </c>
      <c r="N340" s="7">
        <f>MAR1!$B$34*L339+MAR1!$C$34*M339+MAR1!$D$34*N339+MAR1!$B$44*I340+MAR1!$C$44*J340+MAR1!$D$44*K340</f>
        <v/>
      </c>
      <c r="O340" s="12">
        <f>MAR1!$B$5+MAR1!$C$5*COS(2*PI()*B340/365)+MAR1!$D$5*SIN(2*PI()*B340/365)+IF(E340=1,MAR1!$B$11+MAR1!$D$11*L340,MAR1!$C$11+MAR1!$E$11*L340)</f>
        <v/>
      </c>
      <c r="P340" s="12">
        <f>MAR1!$B$6+MAR1!$C$6*COS(2*PI()*B340/365)+MAR1!$D$6*SIN(2*PI()*B340/365)+IF(E340=1,MAR1!$B$12+MAR1!$D$12*M340,MAR1!$C$12+MAR1!$E$12*M340)</f>
        <v/>
      </c>
      <c r="Q340" s="12">
        <f>MAR1!$B$7+MAR1!$C$7*COS(2*PI()*B340/365)+MAR1!$D$7*SIN(2*PI()*B340/365)+IF(E340=1,MAR1!$B$13+MAR1!$D$13*N340,MAR1!$C$13+MAR1!$E$13*N340)</f>
        <v/>
      </c>
      <c r="R340" s="12">
        <f>MAR1!$B$5+MAR1!$C$5*COS(2*PI()*B340/365)+MAR1!$D$5*SIN(2*PI()*B340/365)+INDEX(ChangeFactor!$F$6:$F$17,C340)+IF(G340=1,MAR1!$B$11+INDEX(ChangeFactor!$G$6:$G$17,C340)*MAR1!$D$11*L340,MAR1!$C$11+INDEX(ChangeFactor!$G$6:$G$17,C340)*MAR1!$E$11*L340)</f>
        <v/>
      </c>
    </row>
    <row r="341">
      <c r="A341" s="6">
        <f>Data!U341</f>
        <v/>
      </c>
      <c r="B341" s="6">
        <f>MOD(A341-1,365)+1</f>
        <v/>
      </c>
      <c r="C341" s="6">
        <f>MATCH(B341,Markov!$C$6:$C$17,1)</f>
        <v/>
      </c>
      <c r="D341" s="16">
        <f>Data!V341</f>
        <v/>
      </c>
      <c r="E341" s="6">
        <f>IF(D341&lt;IF(E340=1,INDEX(Markov!$I$6:$I$17,C341),INDEX(Markov!$H$6:$H$17,C341)),1,0)</f>
        <v/>
      </c>
      <c r="F341" s="12">
        <f>IF(E341=1,GAMMA.INV(Data!W341,INDEX(Markov!$Q$6:$Q$17,C341),INDEX(Markov!$R$6:$R$17,C341)),0)</f>
        <v/>
      </c>
      <c r="G341" s="6">
        <f>IF(D341&lt;IF(G340=1,INDEX(ChangeFactor!$O$6:$O$17,C341),INDEX(ChangeFactor!$N$6:$N$17,C341)),1,0)</f>
        <v/>
      </c>
      <c r="H341" s="12">
        <f>IF(G341=1,GAMMA.INV(Data!W341,INDEX(ChangeFactor!$R$6:$R$17,C341),INDEX(ChangeFactor!$S$6:$S$17,C341)),0)</f>
        <v/>
      </c>
      <c r="I341" s="7">
        <f>NORM.S.INV(Data!X341)</f>
        <v/>
      </c>
      <c r="J341" s="7">
        <f>NORM.S.INV(Data!Y341)</f>
        <v/>
      </c>
      <c r="K341" s="7">
        <f>NORM.S.INV(Data!Z341)</f>
        <v/>
      </c>
      <c r="L341" s="7">
        <f>MAR1!$B$32*L340+MAR1!$C$32*M340+MAR1!$D$32*N340+MAR1!$B$42*I341+MAR1!$C$42*J341+MAR1!$D$42*K341</f>
        <v/>
      </c>
      <c r="M341" s="7">
        <f>MAR1!$B$33*L340+MAR1!$C$33*M340+MAR1!$D$33*N340+MAR1!$B$43*I341+MAR1!$C$43*J341+MAR1!$D$43*K341</f>
        <v/>
      </c>
      <c r="N341" s="7">
        <f>MAR1!$B$34*L340+MAR1!$C$34*M340+MAR1!$D$34*N340+MAR1!$B$44*I341+MAR1!$C$44*J341+MAR1!$D$44*K341</f>
        <v/>
      </c>
      <c r="O341" s="12">
        <f>MAR1!$B$5+MAR1!$C$5*COS(2*PI()*B341/365)+MAR1!$D$5*SIN(2*PI()*B341/365)+IF(E341=1,MAR1!$B$11+MAR1!$D$11*L341,MAR1!$C$11+MAR1!$E$11*L341)</f>
        <v/>
      </c>
      <c r="P341" s="12">
        <f>MAR1!$B$6+MAR1!$C$6*COS(2*PI()*B341/365)+MAR1!$D$6*SIN(2*PI()*B341/365)+IF(E341=1,MAR1!$B$12+MAR1!$D$12*M341,MAR1!$C$12+MAR1!$E$12*M341)</f>
        <v/>
      </c>
      <c r="Q341" s="12">
        <f>MAR1!$B$7+MAR1!$C$7*COS(2*PI()*B341/365)+MAR1!$D$7*SIN(2*PI()*B341/365)+IF(E341=1,MAR1!$B$13+MAR1!$D$13*N341,MAR1!$C$13+MAR1!$E$13*N341)</f>
        <v/>
      </c>
      <c r="R341" s="12">
        <f>MAR1!$B$5+MAR1!$C$5*COS(2*PI()*B341/365)+MAR1!$D$5*SIN(2*PI()*B341/365)+INDEX(ChangeFactor!$F$6:$F$17,C341)+IF(G341=1,MAR1!$B$11+INDEX(ChangeFactor!$G$6:$G$17,C341)*MAR1!$D$11*L341,MAR1!$C$11+INDEX(ChangeFactor!$G$6:$G$17,C341)*MAR1!$E$11*L341)</f>
        <v/>
      </c>
    </row>
    <row r="342">
      <c r="A342" s="6">
        <f>Data!U342</f>
        <v/>
      </c>
      <c r="B342" s="6">
        <f>MOD(A342-1,365)+1</f>
        <v/>
      </c>
      <c r="C342" s="6">
        <f>MATCH(B342,Markov!$C$6:$C$17,1)</f>
        <v/>
      </c>
      <c r="D342" s="16">
        <f>Data!V342</f>
        <v/>
      </c>
      <c r="E342" s="6">
        <f>IF(D342&lt;IF(E341=1,INDEX(Markov!$I$6:$I$17,C342),INDEX(Markov!$H$6:$H$17,C342)),1,0)</f>
        <v/>
      </c>
      <c r="F342" s="12">
        <f>IF(E342=1,GAMMA.INV(Data!W342,INDEX(Markov!$Q$6:$Q$17,C342),INDEX(Markov!$R$6:$R$17,C342)),0)</f>
        <v/>
      </c>
      <c r="G342" s="6">
        <f>IF(D342&lt;IF(G341=1,INDEX(ChangeFactor!$O$6:$O$17,C342),INDEX(ChangeFactor!$N$6:$N$17,C342)),1,0)</f>
        <v/>
      </c>
      <c r="H342" s="12">
        <f>IF(G342=1,GAMMA.INV(Data!W342,INDEX(ChangeFactor!$R$6:$R$17,C342),INDEX(ChangeFactor!$S$6:$S$17,C342)),0)</f>
        <v/>
      </c>
      <c r="I342" s="7">
        <f>NORM.S.INV(Data!X342)</f>
        <v/>
      </c>
      <c r="J342" s="7">
        <f>NORM.S.INV(Data!Y342)</f>
        <v/>
      </c>
      <c r="K342" s="7">
        <f>NORM.S.INV(Data!Z342)</f>
        <v/>
      </c>
      <c r="L342" s="7">
        <f>MAR1!$B$32*L341+MAR1!$C$32*M341+MAR1!$D$32*N341+MAR1!$B$42*I342+MAR1!$C$42*J342+MAR1!$D$42*K342</f>
        <v/>
      </c>
      <c r="M342" s="7">
        <f>MAR1!$B$33*L341+MAR1!$C$33*M341+MAR1!$D$33*N341+MAR1!$B$43*I342+MAR1!$C$43*J342+MAR1!$D$43*K342</f>
        <v/>
      </c>
      <c r="N342" s="7">
        <f>MAR1!$B$34*L341+MAR1!$C$34*M341+MAR1!$D$34*N341+MAR1!$B$44*I342+MAR1!$C$44*J342+MAR1!$D$44*K342</f>
        <v/>
      </c>
      <c r="O342" s="12">
        <f>MAR1!$B$5+MAR1!$C$5*COS(2*PI()*B342/365)+MAR1!$D$5*SIN(2*PI()*B342/365)+IF(E342=1,MAR1!$B$11+MAR1!$D$11*L342,MAR1!$C$11+MAR1!$E$11*L342)</f>
        <v/>
      </c>
      <c r="P342" s="12">
        <f>MAR1!$B$6+MAR1!$C$6*COS(2*PI()*B342/365)+MAR1!$D$6*SIN(2*PI()*B342/365)+IF(E342=1,MAR1!$B$12+MAR1!$D$12*M342,MAR1!$C$12+MAR1!$E$12*M342)</f>
        <v/>
      </c>
      <c r="Q342" s="12">
        <f>MAR1!$B$7+MAR1!$C$7*COS(2*PI()*B342/365)+MAR1!$D$7*SIN(2*PI()*B342/365)+IF(E342=1,MAR1!$B$13+MAR1!$D$13*N342,MAR1!$C$13+MAR1!$E$13*N342)</f>
        <v/>
      </c>
      <c r="R342" s="12">
        <f>MAR1!$B$5+MAR1!$C$5*COS(2*PI()*B342/365)+MAR1!$D$5*SIN(2*PI()*B342/365)+INDEX(ChangeFactor!$F$6:$F$17,C342)+IF(G342=1,MAR1!$B$11+INDEX(ChangeFactor!$G$6:$G$17,C342)*MAR1!$D$11*L342,MAR1!$C$11+INDEX(ChangeFactor!$G$6:$G$17,C342)*MAR1!$E$11*L342)</f>
        <v/>
      </c>
    </row>
    <row r="343">
      <c r="A343" s="6">
        <f>Data!U343</f>
        <v/>
      </c>
      <c r="B343" s="6">
        <f>MOD(A343-1,365)+1</f>
        <v/>
      </c>
      <c r="C343" s="6">
        <f>MATCH(B343,Markov!$C$6:$C$17,1)</f>
        <v/>
      </c>
      <c r="D343" s="16">
        <f>Data!V343</f>
        <v/>
      </c>
      <c r="E343" s="6">
        <f>IF(D343&lt;IF(E342=1,INDEX(Markov!$I$6:$I$17,C343),INDEX(Markov!$H$6:$H$17,C343)),1,0)</f>
        <v/>
      </c>
      <c r="F343" s="12">
        <f>IF(E343=1,GAMMA.INV(Data!W343,INDEX(Markov!$Q$6:$Q$17,C343),INDEX(Markov!$R$6:$R$17,C343)),0)</f>
        <v/>
      </c>
      <c r="G343" s="6">
        <f>IF(D343&lt;IF(G342=1,INDEX(ChangeFactor!$O$6:$O$17,C343),INDEX(ChangeFactor!$N$6:$N$17,C343)),1,0)</f>
        <v/>
      </c>
      <c r="H343" s="12">
        <f>IF(G343=1,GAMMA.INV(Data!W343,INDEX(ChangeFactor!$R$6:$R$17,C343),INDEX(ChangeFactor!$S$6:$S$17,C343)),0)</f>
        <v/>
      </c>
      <c r="I343" s="7">
        <f>NORM.S.INV(Data!X343)</f>
        <v/>
      </c>
      <c r="J343" s="7">
        <f>NORM.S.INV(Data!Y343)</f>
        <v/>
      </c>
      <c r="K343" s="7">
        <f>NORM.S.INV(Data!Z343)</f>
        <v/>
      </c>
      <c r="L343" s="7">
        <f>MAR1!$B$32*L342+MAR1!$C$32*M342+MAR1!$D$32*N342+MAR1!$B$42*I343+MAR1!$C$42*J343+MAR1!$D$42*K343</f>
        <v/>
      </c>
      <c r="M343" s="7">
        <f>MAR1!$B$33*L342+MAR1!$C$33*M342+MAR1!$D$33*N342+MAR1!$B$43*I343+MAR1!$C$43*J343+MAR1!$D$43*K343</f>
        <v/>
      </c>
      <c r="N343" s="7">
        <f>MAR1!$B$34*L342+MAR1!$C$34*M342+MAR1!$D$34*N342+MAR1!$B$44*I343+MAR1!$C$44*J343+MAR1!$D$44*K343</f>
        <v/>
      </c>
      <c r="O343" s="12">
        <f>MAR1!$B$5+MAR1!$C$5*COS(2*PI()*B343/365)+MAR1!$D$5*SIN(2*PI()*B343/365)+IF(E343=1,MAR1!$B$11+MAR1!$D$11*L343,MAR1!$C$11+MAR1!$E$11*L343)</f>
        <v/>
      </c>
      <c r="P343" s="12">
        <f>MAR1!$B$6+MAR1!$C$6*COS(2*PI()*B343/365)+MAR1!$D$6*SIN(2*PI()*B343/365)+IF(E343=1,MAR1!$B$12+MAR1!$D$12*M343,MAR1!$C$12+MAR1!$E$12*M343)</f>
        <v/>
      </c>
      <c r="Q343" s="12">
        <f>MAR1!$B$7+MAR1!$C$7*COS(2*PI()*B343/365)+MAR1!$D$7*SIN(2*PI()*B343/365)+IF(E343=1,MAR1!$B$13+MAR1!$D$13*N343,MAR1!$C$13+MAR1!$E$13*N343)</f>
        <v/>
      </c>
      <c r="R343" s="12">
        <f>MAR1!$B$5+MAR1!$C$5*COS(2*PI()*B343/365)+MAR1!$D$5*SIN(2*PI()*B343/365)+INDEX(ChangeFactor!$F$6:$F$17,C343)+IF(G343=1,MAR1!$B$11+INDEX(ChangeFactor!$G$6:$G$17,C343)*MAR1!$D$11*L343,MAR1!$C$11+INDEX(ChangeFactor!$G$6:$G$17,C343)*MAR1!$E$11*L343)</f>
        <v/>
      </c>
    </row>
    <row r="344">
      <c r="A344" s="6">
        <f>Data!U344</f>
        <v/>
      </c>
      <c r="B344" s="6">
        <f>MOD(A344-1,365)+1</f>
        <v/>
      </c>
      <c r="C344" s="6">
        <f>MATCH(B344,Markov!$C$6:$C$17,1)</f>
        <v/>
      </c>
      <c r="D344" s="16">
        <f>Data!V344</f>
        <v/>
      </c>
      <c r="E344" s="6">
        <f>IF(D344&lt;IF(E343=1,INDEX(Markov!$I$6:$I$17,C344),INDEX(Markov!$H$6:$H$17,C344)),1,0)</f>
        <v/>
      </c>
      <c r="F344" s="12">
        <f>IF(E344=1,GAMMA.INV(Data!W344,INDEX(Markov!$Q$6:$Q$17,C344),INDEX(Markov!$R$6:$R$17,C344)),0)</f>
        <v/>
      </c>
      <c r="G344" s="6">
        <f>IF(D344&lt;IF(G343=1,INDEX(ChangeFactor!$O$6:$O$17,C344),INDEX(ChangeFactor!$N$6:$N$17,C344)),1,0)</f>
        <v/>
      </c>
      <c r="H344" s="12">
        <f>IF(G344=1,GAMMA.INV(Data!W344,INDEX(ChangeFactor!$R$6:$R$17,C344),INDEX(ChangeFactor!$S$6:$S$17,C344)),0)</f>
        <v/>
      </c>
      <c r="I344" s="7">
        <f>NORM.S.INV(Data!X344)</f>
        <v/>
      </c>
      <c r="J344" s="7">
        <f>NORM.S.INV(Data!Y344)</f>
        <v/>
      </c>
      <c r="K344" s="7">
        <f>NORM.S.INV(Data!Z344)</f>
        <v/>
      </c>
      <c r="L344" s="7">
        <f>MAR1!$B$32*L343+MAR1!$C$32*M343+MAR1!$D$32*N343+MAR1!$B$42*I344+MAR1!$C$42*J344+MAR1!$D$42*K344</f>
        <v/>
      </c>
      <c r="M344" s="7">
        <f>MAR1!$B$33*L343+MAR1!$C$33*M343+MAR1!$D$33*N343+MAR1!$B$43*I344+MAR1!$C$43*J344+MAR1!$D$43*K344</f>
        <v/>
      </c>
      <c r="N344" s="7">
        <f>MAR1!$B$34*L343+MAR1!$C$34*M343+MAR1!$D$34*N343+MAR1!$B$44*I344+MAR1!$C$44*J344+MAR1!$D$44*K344</f>
        <v/>
      </c>
      <c r="O344" s="12">
        <f>MAR1!$B$5+MAR1!$C$5*COS(2*PI()*B344/365)+MAR1!$D$5*SIN(2*PI()*B344/365)+IF(E344=1,MAR1!$B$11+MAR1!$D$11*L344,MAR1!$C$11+MAR1!$E$11*L344)</f>
        <v/>
      </c>
      <c r="P344" s="12">
        <f>MAR1!$B$6+MAR1!$C$6*COS(2*PI()*B344/365)+MAR1!$D$6*SIN(2*PI()*B344/365)+IF(E344=1,MAR1!$B$12+MAR1!$D$12*M344,MAR1!$C$12+MAR1!$E$12*M344)</f>
        <v/>
      </c>
      <c r="Q344" s="12">
        <f>MAR1!$B$7+MAR1!$C$7*COS(2*PI()*B344/365)+MAR1!$D$7*SIN(2*PI()*B344/365)+IF(E344=1,MAR1!$B$13+MAR1!$D$13*N344,MAR1!$C$13+MAR1!$E$13*N344)</f>
        <v/>
      </c>
      <c r="R344" s="12">
        <f>MAR1!$B$5+MAR1!$C$5*COS(2*PI()*B344/365)+MAR1!$D$5*SIN(2*PI()*B344/365)+INDEX(ChangeFactor!$F$6:$F$17,C344)+IF(G344=1,MAR1!$B$11+INDEX(ChangeFactor!$G$6:$G$17,C344)*MAR1!$D$11*L344,MAR1!$C$11+INDEX(ChangeFactor!$G$6:$G$17,C344)*MAR1!$E$11*L344)</f>
        <v/>
      </c>
    </row>
    <row r="345">
      <c r="A345" s="6">
        <f>Data!U345</f>
        <v/>
      </c>
      <c r="B345" s="6">
        <f>MOD(A345-1,365)+1</f>
        <v/>
      </c>
      <c r="C345" s="6">
        <f>MATCH(B345,Markov!$C$6:$C$17,1)</f>
        <v/>
      </c>
      <c r="D345" s="16">
        <f>Data!V345</f>
        <v/>
      </c>
      <c r="E345" s="6">
        <f>IF(D345&lt;IF(E344=1,INDEX(Markov!$I$6:$I$17,C345),INDEX(Markov!$H$6:$H$17,C345)),1,0)</f>
        <v/>
      </c>
      <c r="F345" s="12">
        <f>IF(E345=1,GAMMA.INV(Data!W345,INDEX(Markov!$Q$6:$Q$17,C345),INDEX(Markov!$R$6:$R$17,C345)),0)</f>
        <v/>
      </c>
      <c r="G345" s="6">
        <f>IF(D345&lt;IF(G344=1,INDEX(ChangeFactor!$O$6:$O$17,C345),INDEX(ChangeFactor!$N$6:$N$17,C345)),1,0)</f>
        <v/>
      </c>
      <c r="H345" s="12">
        <f>IF(G345=1,GAMMA.INV(Data!W345,INDEX(ChangeFactor!$R$6:$R$17,C345),INDEX(ChangeFactor!$S$6:$S$17,C345)),0)</f>
        <v/>
      </c>
      <c r="I345" s="7">
        <f>NORM.S.INV(Data!X345)</f>
        <v/>
      </c>
      <c r="J345" s="7">
        <f>NORM.S.INV(Data!Y345)</f>
        <v/>
      </c>
      <c r="K345" s="7">
        <f>NORM.S.INV(Data!Z345)</f>
        <v/>
      </c>
      <c r="L345" s="7">
        <f>MAR1!$B$32*L344+MAR1!$C$32*M344+MAR1!$D$32*N344+MAR1!$B$42*I345+MAR1!$C$42*J345+MAR1!$D$42*K345</f>
        <v/>
      </c>
      <c r="M345" s="7">
        <f>MAR1!$B$33*L344+MAR1!$C$33*M344+MAR1!$D$33*N344+MAR1!$B$43*I345+MAR1!$C$43*J345+MAR1!$D$43*K345</f>
        <v/>
      </c>
      <c r="N345" s="7">
        <f>MAR1!$B$34*L344+MAR1!$C$34*M344+MAR1!$D$34*N344+MAR1!$B$44*I345+MAR1!$C$44*J345+MAR1!$D$44*K345</f>
        <v/>
      </c>
      <c r="O345" s="12">
        <f>MAR1!$B$5+MAR1!$C$5*COS(2*PI()*B345/365)+MAR1!$D$5*SIN(2*PI()*B345/365)+IF(E345=1,MAR1!$B$11+MAR1!$D$11*L345,MAR1!$C$11+MAR1!$E$11*L345)</f>
        <v/>
      </c>
      <c r="P345" s="12">
        <f>MAR1!$B$6+MAR1!$C$6*COS(2*PI()*B345/365)+MAR1!$D$6*SIN(2*PI()*B345/365)+IF(E345=1,MAR1!$B$12+MAR1!$D$12*M345,MAR1!$C$12+MAR1!$E$12*M345)</f>
        <v/>
      </c>
      <c r="Q345" s="12">
        <f>MAR1!$B$7+MAR1!$C$7*COS(2*PI()*B345/365)+MAR1!$D$7*SIN(2*PI()*B345/365)+IF(E345=1,MAR1!$B$13+MAR1!$D$13*N345,MAR1!$C$13+MAR1!$E$13*N345)</f>
        <v/>
      </c>
      <c r="R345" s="12">
        <f>MAR1!$B$5+MAR1!$C$5*COS(2*PI()*B345/365)+MAR1!$D$5*SIN(2*PI()*B345/365)+INDEX(ChangeFactor!$F$6:$F$17,C345)+IF(G345=1,MAR1!$B$11+INDEX(ChangeFactor!$G$6:$G$17,C345)*MAR1!$D$11*L345,MAR1!$C$11+INDEX(ChangeFactor!$G$6:$G$17,C345)*MAR1!$E$11*L345)</f>
        <v/>
      </c>
    </row>
    <row r="346">
      <c r="A346" s="6">
        <f>Data!U346</f>
        <v/>
      </c>
      <c r="B346" s="6">
        <f>MOD(A346-1,365)+1</f>
        <v/>
      </c>
      <c r="C346" s="6">
        <f>MATCH(B346,Markov!$C$6:$C$17,1)</f>
        <v/>
      </c>
      <c r="D346" s="16">
        <f>Data!V346</f>
        <v/>
      </c>
      <c r="E346" s="6">
        <f>IF(D346&lt;IF(E345=1,INDEX(Markov!$I$6:$I$17,C346),INDEX(Markov!$H$6:$H$17,C346)),1,0)</f>
        <v/>
      </c>
      <c r="F346" s="12">
        <f>IF(E346=1,GAMMA.INV(Data!W346,INDEX(Markov!$Q$6:$Q$17,C346),INDEX(Markov!$R$6:$R$17,C346)),0)</f>
        <v/>
      </c>
      <c r="G346" s="6">
        <f>IF(D346&lt;IF(G345=1,INDEX(ChangeFactor!$O$6:$O$17,C346),INDEX(ChangeFactor!$N$6:$N$17,C346)),1,0)</f>
        <v/>
      </c>
      <c r="H346" s="12">
        <f>IF(G346=1,GAMMA.INV(Data!W346,INDEX(ChangeFactor!$R$6:$R$17,C346),INDEX(ChangeFactor!$S$6:$S$17,C346)),0)</f>
        <v/>
      </c>
      <c r="I346" s="7">
        <f>NORM.S.INV(Data!X346)</f>
        <v/>
      </c>
      <c r="J346" s="7">
        <f>NORM.S.INV(Data!Y346)</f>
        <v/>
      </c>
      <c r="K346" s="7">
        <f>NORM.S.INV(Data!Z346)</f>
        <v/>
      </c>
      <c r="L346" s="7">
        <f>MAR1!$B$32*L345+MAR1!$C$32*M345+MAR1!$D$32*N345+MAR1!$B$42*I346+MAR1!$C$42*J346+MAR1!$D$42*K346</f>
        <v/>
      </c>
      <c r="M346" s="7">
        <f>MAR1!$B$33*L345+MAR1!$C$33*M345+MAR1!$D$33*N345+MAR1!$B$43*I346+MAR1!$C$43*J346+MAR1!$D$43*K346</f>
        <v/>
      </c>
      <c r="N346" s="7">
        <f>MAR1!$B$34*L345+MAR1!$C$34*M345+MAR1!$D$34*N345+MAR1!$B$44*I346+MAR1!$C$44*J346+MAR1!$D$44*K346</f>
        <v/>
      </c>
      <c r="O346" s="12">
        <f>MAR1!$B$5+MAR1!$C$5*COS(2*PI()*B346/365)+MAR1!$D$5*SIN(2*PI()*B346/365)+IF(E346=1,MAR1!$B$11+MAR1!$D$11*L346,MAR1!$C$11+MAR1!$E$11*L346)</f>
        <v/>
      </c>
      <c r="P346" s="12">
        <f>MAR1!$B$6+MAR1!$C$6*COS(2*PI()*B346/365)+MAR1!$D$6*SIN(2*PI()*B346/365)+IF(E346=1,MAR1!$B$12+MAR1!$D$12*M346,MAR1!$C$12+MAR1!$E$12*M346)</f>
        <v/>
      </c>
      <c r="Q346" s="12">
        <f>MAR1!$B$7+MAR1!$C$7*COS(2*PI()*B346/365)+MAR1!$D$7*SIN(2*PI()*B346/365)+IF(E346=1,MAR1!$B$13+MAR1!$D$13*N346,MAR1!$C$13+MAR1!$E$13*N346)</f>
        <v/>
      </c>
      <c r="R346" s="12">
        <f>MAR1!$B$5+MAR1!$C$5*COS(2*PI()*B346/365)+MAR1!$D$5*SIN(2*PI()*B346/365)+INDEX(ChangeFactor!$F$6:$F$17,C346)+IF(G346=1,MAR1!$B$11+INDEX(ChangeFactor!$G$6:$G$17,C346)*MAR1!$D$11*L346,MAR1!$C$11+INDEX(ChangeFactor!$G$6:$G$17,C346)*MAR1!$E$11*L346)</f>
        <v/>
      </c>
    </row>
    <row r="347">
      <c r="A347" s="6">
        <f>Data!U347</f>
        <v/>
      </c>
      <c r="B347" s="6">
        <f>MOD(A347-1,365)+1</f>
        <v/>
      </c>
      <c r="C347" s="6">
        <f>MATCH(B347,Markov!$C$6:$C$17,1)</f>
        <v/>
      </c>
      <c r="D347" s="16">
        <f>Data!V347</f>
        <v/>
      </c>
      <c r="E347" s="6">
        <f>IF(D347&lt;IF(E346=1,INDEX(Markov!$I$6:$I$17,C347),INDEX(Markov!$H$6:$H$17,C347)),1,0)</f>
        <v/>
      </c>
      <c r="F347" s="12">
        <f>IF(E347=1,GAMMA.INV(Data!W347,INDEX(Markov!$Q$6:$Q$17,C347),INDEX(Markov!$R$6:$R$17,C347)),0)</f>
        <v/>
      </c>
      <c r="G347" s="6">
        <f>IF(D347&lt;IF(G346=1,INDEX(ChangeFactor!$O$6:$O$17,C347),INDEX(ChangeFactor!$N$6:$N$17,C347)),1,0)</f>
        <v/>
      </c>
      <c r="H347" s="12">
        <f>IF(G347=1,GAMMA.INV(Data!W347,INDEX(ChangeFactor!$R$6:$R$17,C347),INDEX(ChangeFactor!$S$6:$S$17,C347)),0)</f>
        <v/>
      </c>
      <c r="I347" s="7">
        <f>NORM.S.INV(Data!X347)</f>
        <v/>
      </c>
      <c r="J347" s="7">
        <f>NORM.S.INV(Data!Y347)</f>
        <v/>
      </c>
      <c r="K347" s="7">
        <f>NORM.S.INV(Data!Z347)</f>
        <v/>
      </c>
      <c r="L347" s="7">
        <f>MAR1!$B$32*L346+MAR1!$C$32*M346+MAR1!$D$32*N346+MAR1!$B$42*I347+MAR1!$C$42*J347+MAR1!$D$42*K347</f>
        <v/>
      </c>
      <c r="M347" s="7">
        <f>MAR1!$B$33*L346+MAR1!$C$33*M346+MAR1!$D$33*N346+MAR1!$B$43*I347+MAR1!$C$43*J347+MAR1!$D$43*K347</f>
        <v/>
      </c>
      <c r="N347" s="7">
        <f>MAR1!$B$34*L346+MAR1!$C$34*M346+MAR1!$D$34*N346+MAR1!$B$44*I347+MAR1!$C$44*J347+MAR1!$D$44*K347</f>
        <v/>
      </c>
      <c r="O347" s="12">
        <f>MAR1!$B$5+MAR1!$C$5*COS(2*PI()*B347/365)+MAR1!$D$5*SIN(2*PI()*B347/365)+IF(E347=1,MAR1!$B$11+MAR1!$D$11*L347,MAR1!$C$11+MAR1!$E$11*L347)</f>
        <v/>
      </c>
      <c r="P347" s="12">
        <f>MAR1!$B$6+MAR1!$C$6*COS(2*PI()*B347/365)+MAR1!$D$6*SIN(2*PI()*B347/365)+IF(E347=1,MAR1!$B$12+MAR1!$D$12*M347,MAR1!$C$12+MAR1!$E$12*M347)</f>
        <v/>
      </c>
      <c r="Q347" s="12">
        <f>MAR1!$B$7+MAR1!$C$7*COS(2*PI()*B347/365)+MAR1!$D$7*SIN(2*PI()*B347/365)+IF(E347=1,MAR1!$B$13+MAR1!$D$13*N347,MAR1!$C$13+MAR1!$E$13*N347)</f>
        <v/>
      </c>
      <c r="R347" s="12">
        <f>MAR1!$B$5+MAR1!$C$5*COS(2*PI()*B347/365)+MAR1!$D$5*SIN(2*PI()*B347/365)+INDEX(ChangeFactor!$F$6:$F$17,C347)+IF(G347=1,MAR1!$B$11+INDEX(ChangeFactor!$G$6:$G$17,C347)*MAR1!$D$11*L347,MAR1!$C$11+INDEX(ChangeFactor!$G$6:$G$17,C347)*MAR1!$E$11*L347)</f>
        <v/>
      </c>
    </row>
    <row r="348">
      <c r="A348" s="6">
        <f>Data!U348</f>
        <v/>
      </c>
      <c r="B348" s="6">
        <f>MOD(A348-1,365)+1</f>
        <v/>
      </c>
      <c r="C348" s="6">
        <f>MATCH(B348,Markov!$C$6:$C$17,1)</f>
        <v/>
      </c>
      <c r="D348" s="16">
        <f>Data!V348</f>
        <v/>
      </c>
      <c r="E348" s="6">
        <f>IF(D348&lt;IF(E347=1,INDEX(Markov!$I$6:$I$17,C348),INDEX(Markov!$H$6:$H$17,C348)),1,0)</f>
        <v/>
      </c>
      <c r="F348" s="12">
        <f>IF(E348=1,GAMMA.INV(Data!W348,INDEX(Markov!$Q$6:$Q$17,C348),INDEX(Markov!$R$6:$R$17,C348)),0)</f>
        <v/>
      </c>
      <c r="G348" s="6">
        <f>IF(D348&lt;IF(G347=1,INDEX(ChangeFactor!$O$6:$O$17,C348),INDEX(ChangeFactor!$N$6:$N$17,C348)),1,0)</f>
        <v/>
      </c>
      <c r="H348" s="12">
        <f>IF(G348=1,GAMMA.INV(Data!W348,INDEX(ChangeFactor!$R$6:$R$17,C348),INDEX(ChangeFactor!$S$6:$S$17,C348)),0)</f>
        <v/>
      </c>
      <c r="I348" s="7">
        <f>NORM.S.INV(Data!X348)</f>
        <v/>
      </c>
      <c r="J348" s="7">
        <f>NORM.S.INV(Data!Y348)</f>
        <v/>
      </c>
      <c r="K348" s="7">
        <f>NORM.S.INV(Data!Z348)</f>
        <v/>
      </c>
      <c r="L348" s="7">
        <f>MAR1!$B$32*L347+MAR1!$C$32*M347+MAR1!$D$32*N347+MAR1!$B$42*I348+MAR1!$C$42*J348+MAR1!$D$42*K348</f>
        <v/>
      </c>
      <c r="M348" s="7">
        <f>MAR1!$B$33*L347+MAR1!$C$33*M347+MAR1!$D$33*N347+MAR1!$B$43*I348+MAR1!$C$43*J348+MAR1!$D$43*K348</f>
        <v/>
      </c>
      <c r="N348" s="7">
        <f>MAR1!$B$34*L347+MAR1!$C$34*M347+MAR1!$D$34*N347+MAR1!$B$44*I348+MAR1!$C$44*J348+MAR1!$D$44*K348</f>
        <v/>
      </c>
      <c r="O348" s="12">
        <f>MAR1!$B$5+MAR1!$C$5*COS(2*PI()*B348/365)+MAR1!$D$5*SIN(2*PI()*B348/365)+IF(E348=1,MAR1!$B$11+MAR1!$D$11*L348,MAR1!$C$11+MAR1!$E$11*L348)</f>
        <v/>
      </c>
      <c r="P348" s="12">
        <f>MAR1!$B$6+MAR1!$C$6*COS(2*PI()*B348/365)+MAR1!$D$6*SIN(2*PI()*B348/365)+IF(E348=1,MAR1!$B$12+MAR1!$D$12*M348,MAR1!$C$12+MAR1!$E$12*M348)</f>
        <v/>
      </c>
      <c r="Q348" s="12">
        <f>MAR1!$B$7+MAR1!$C$7*COS(2*PI()*B348/365)+MAR1!$D$7*SIN(2*PI()*B348/365)+IF(E348=1,MAR1!$B$13+MAR1!$D$13*N348,MAR1!$C$13+MAR1!$E$13*N348)</f>
        <v/>
      </c>
      <c r="R348" s="12">
        <f>MAR1!$B$5+MAR1!$C$5*COS(2*PI()*B348/365)+MAR1!$D$5*SIN(2*PI()*B348/365)+INDEX(ChangeFactor!$F$6:$F$17,C348)+IF(G348=1,MAR1!$B$11+INDEX(ChangeFactor!$G$6:$G$17,C348)*MAR1!$D$11*L348,MAR1!$C$11+INDEX(ChangeFactor!$G$6:$G$17,C348)*MAR1!$E$11*L348)</f>
        <v/>
      </c>
    </row>
    <row r="349">
      <c r="A349" s="6">
        <f>Data!U349</f>
        <v/>
      </c>
      <c r="B349" s="6">
        <f>MOD(A349-1,365)+1</f>
        <v/>
      </c>
      <c r="C349" s="6">
        <f>MATCH(B349,Markov!$C$6:$C$17,1)</f>
        <v/>
      </c>
      <c r="D349" s="16">
        <f>Data!V349</f>
        <v/>
      </c>
      <c r="E349" s="6">
        <f>IF(D349&lt;IF(E348=1,INDEX(Markov!$I$6:$I$17,C349),INDEX(Markov!$H$6:$H$17,C349)),1,0)</f>
        <v/>
      </c>
      <c r="F349" s="12">
        <f>IF(E349=1,GAMMA.INV(Data!W349,INDEX(Markov!$Q$6:$Q$17,C349),INDEX(Markov!$R$6:$R$17,C349)),0)</f>
        <v/>
      </c>
      <c r="G349" s="6">
        <f>IF(D349&lt;IF(G348=1,INDEX(ChangeFactor!$O$6:$O$17,C349),INDEX(ChangeFactor!$N$6:$N$17,C349)),1,0)</f>
        <v/>
      </c>
      <c r="H349" s="12">
        <f>IF(G349=1,GAMMA.INV(Data!W349,INDEX(ChangeFactor!$R$6:$R$17,C349),INDEX(ChangeFactor!$S$6:$S$17,C349)),0)</f>
        <v/>
      </c>
      <c r="I349" s="7">
        <f>NORM.S.INV(Data!X349)</f>
        <v/>
      </c>
      <c r="J349" s="7">
        <f>NORM.S.INV(Data!Y349)</f>
        <v/>
      </c>
      <c r="K349" s="7">
        <f>NORM.S.INV(Data!Z349)</f>
        <v/>
      </c>
      <c r="L349" s="7">
        <f>MAR1!$B$32*L348+MAR1!$C$32*M348+MAR1!$D$32*N348+MAR1!$B$42*I349+MAR1!$C$42*J349+MAR1!$D$42*K349</f>
        <v/>
      </c>
      <c r="M349" s="7">
        <f>MAR1!$B$33*L348+MAR1!$C$33*M348+MAR1!$D$33*N348+MAR1!$B$43*I349+MAR1!$C$43*J349+MAR1!$D$43*K349</f>
        <v/>
      </c>
      <c r="N349" s="7">
        <f>MAR1!$B$34*L348+MAR1!$C$34*M348+MAR1!$D$34*N348+MAR1!$B$44*I349+MAR1!$C$44*J349+MAR1!$D$44*K349</f>
        <v/>
      </c>
      <c r="O349" s="12">
        <f>MAR1!$B$5+MAR1!$C$5*COS(2*PI()*B349/365)+MAR1!$D$5*SIN(2*PI()*B349/365)+IF(E349=1,MAR1!$B$11+MAR1!$D$11*L349,MAR1!$C$11+MAR1!$E$11*L349)</f>
        <v/>
      </c>
      <c r="P349" s="12">
        <f>MAR1!$B$6+MAR1!$C$6*COS(2*PI()*B349/365)+MAR1!$D$6*SIN(2*PI()*B349/365)+IF(E349=1,MAR1!$B$12+MAR1!$D$12*M349,MAR1!$C$12+MAR1!$E$12*M349)</f>
        <v/>
      </c>
      <c r="Q349" s="12">
        <f>MAR1!$B$7+MAR1!$C$7*COS(2*PI()*B349/365)+MAR1!$D$7*SIN(2*PI()*B349/365)+IF(E349=1,MAR1!$B$13+MAR1!$D$13*N349,MAR1!$C$13+MAR1!$E$13*N349)</f>
        <v/>
      </c>
      <c r="R349" s="12">
        <f>MAR1!$B$5+MAR1!$C$5*COS(2*PI()*B349/365)+MAR1!$D$5*SIN(2*PI()*B349/365)+INDEX(ChangeFactor!$F$6:$F$17,C349)+IF(G349=1,MAR1!$B$11+INDEX(ChangeFactor!$G$6:$G$17,C349)*MAR1!$D$11*L349,MAR1!$C$11+INDEX(ChangeFactor!$G$6:$G$17,C349)*MAR1!$E$11*L349)</f>
        <v/>
      </c>
    </row>
    <row r="350">
      <c r="A350" s="6">
        <f>Data!U350</f>
        <v/>
      </c>
      <c r="B350" s="6">
        <f>MOD(A350-1,365)+1</f>
        <v/>
      </c>
      <c r="C350" s="6">
        <f>MATCH(B350,Markov!$C$6:$C$17,1)</f>
        <v/>
      </c>
      <c r="D350" s="16">
        <f>Data!V350</f>
        <v/>
      </c>
      <c r="E350" s="6">
        <f>IF(D350&lt;IF(E349=1,INDEX(Markov!$I$6:$I$17,C350),INDEX(Markov!$H$6:$H$17,C350)),1,0)</f>
        <v/>
      </c>
      <c r="F350" s="12">
        <f>IF(E350=1,GAMMA.INV(Data!W350,INDEX(Markov!$Q$6:$Q$17,C350),INDEX(Markov!$R$6:$R$17,C350)),0)</f>
        <v/>
      </c>
      <c r="G350" s="6">
        <f>IF(D350&lt;IF(G349=1,INDEX(ChangeFactor!$O$6:$O$17,C350),INDEX(ChangeFactor!$N$6:$N$17,C350)),1,0)</f>
        <v/>
      </c>
      <c r="H350" s="12">
        <f>IF(G350=1,GAMMA.INV(Data!W350,INDEX(ChangeFactor!$R$6:$R$17,C350),INDEX(ChangeFactor!$S$6:$S$17,C350)),0)</f>
        <v/>
      </c>
      <c r="I350" s="7">
        <f>NORM.S.INV(Data!X350)</f>
        <v/>
      </c>
      <c r="J350" s="7">
        <f>NORM.S.INV(Data!Y350)</f>
        <v/>
      </c>
      <c r="K350" s="7">
        <f>NORM.S.INV(Data!Z350)</f>
        <v/>
      </c>
      <c r="L350" s="7">
        <f>MAR1!$B$32*L349+MAR1!$C$32*M349+MAR1!$D$32*N349+MAR1!$B$42*I350+MAR1!$C$42*J350+MAR1!$D$42*K350</f>
        <v/>
      </c>
      <c r="M350" s="7">
        <f>MAR1!$B$33*L349+MAR1!$C$33*M349+MAR1!$D$33*N349+MAR1!$B$43*I350+MAR1!$C$43*J350+MAR1!$D$43*K350</f>
        <v/>
      </c>
      <c r="N350" s="7">
        <f>MAR1!$B$34*L349+MAR1!$C$34*M349+MAR1!$D$34*N349+MAR1!$B$44*I350+MAR1!$C$44*J350+MAR1!$D$44*K350</f>
        <v/>
      </c>
      <c r="O350" s="12">
        <f>MAR1!$B$5+MAR1!$C$5*COS(2*PI()*B350/365)+MAR1!$D$5*SIN(2*PI()*B350/365)+IF(E350=1,MAR1!$B$11+MAR1!$D$11*L350,MAR1!$C$11+MAR1!$E$11*L350)</f>
        <v/>
      </c>
      <c r="P350" s="12">
        <f>MAR1!$B$6+MAR1!$C$6*COS(2*PI()*B350/365)+MAR1!$D$6*SIN(2*PI()*B350/365)+IF(E350=1,MAR1!$B$12+MAR1!$D$12*M350,MAR1!$C$12+MAR1!$E$12*M350)</f>
        <v/>
      </c>
      <c r="Q350" s="12">
        <f>MAR1!$B$7+MAR1!$C$7*COS(2*PI()*B350/365)+MAR1!$D$7*SIN(2*PI()*B350/365)+IF(E350=1,MAR1!$B$13+MAR1!$D$13*N350,MAR1!$C$13+MAR1!$E$13*N350)</f>
        <v/>
      </c>
      <c r="R350" s="12">
        <f>MAR1!$B$5+MAR1!$C$5*COS(2*PI()*B350/365)+MAR1!$D$5*SIN(2*PI()*B350/365)+INDEX(ChangeFactor!$F$6:$F$17,C350)+IF(G350=1,MAR1!$B$11+INDEX(ChangeFactor!$G$6:$G$17,C350)*MAR1!$D$11*L350,MAR1!$C$11+INDEX(ChangeFactor!$G$6:$G$17,C350)*MAR1!$E$11*L350)</f>
        <v/>
      </c>
    </row>
    <row r="351">
      <c r="A351" s="6">
        <f>Data!U351</f>
        <v/>
      </c>
      <c r="B351" s="6">
        <f>MOD(A351-1,365)+1</f>
        <v/>
      </c>
      <c r="C351" s="6">
        <f>MATCH(B351,Markov!$C$6:$C$17,1)</f>
        <v/>
      </c>
      <c r="D351" s="16">
        <f>Data!V351</f>
        <v/>
      </c>
      <c r="E351" s="6">
        <f>IF(D351&lt;IF(E350=1,INDEX(Markov!$I$6:$I$17,C351),INDEX(Markov!$H$6:$H$17,C351)),1,0)</f>
        <v/>
      </c>
      <c r="F351" s="12">
        <f>IF(E351=1,GAMMA.INV(Data!W351,INDEX(Markov!$Q$6:$Q$17,C351),INDEX(Markov!$R$6:$R$17,C351)),0)</f>
        <v/>
      </c>
      <c r="G351" s="6">
        <f>IF(D351&lt;IF(G350=1,INDEX(ChangeFactor!$O$6:$O$17,C351),INDEX(ChangeFactor!$N$6:$N$17,C351)),1,0)</f>
        <v/>
      </c>
      <c r="H351" s="12">
        <f>IF(G351=1,GAMMA.INV(Data!W351,INDEX(ChangeFactor!$R$6:$R$17,C351),INDEX(ChangeFactor!$S$6:$S$17,C351)),0)</f>
        <v/>
      </c>
      <c r="I351" s="7">
        <f>NORM.S.INV(Data!X351)</f>
        <v/>
      </c>
      <c r="J351" s="7">
        <f>NORM.S.INV(Data!Y351)</f>
        <v/>
      </c>
      <c r="K351" s="7">
        <f>NORM.S.INV(Data!Z351)</f>
        <v/>
      </c>
      <c r="L351" s="7">
        <f>MAR1!$B$32*L350+MAR1!$C$32*M350+MAR1!$D$32*N350+MAR1!$B$42*I351+MAR1!$C$42*J351+MAR1!$D$42*K351</f>
        <v/>
      </c>
      <c r="M351" s="7">
        <f>MAR1!$B$33*L350+MAR1!$C$33*M350+MAR1!$D$33*N350+MAR1!$B$43*I351+MAR1!$C$43*J351+MAR1!$D$43*K351</f>
        <v/>
      </c>
      <c r="N351" s="7">
        <f>MAR1!$B$34*L350+MAR1!$C$34*M350+MAR1!$D$34*N350+MAR1!$B$44*I351+MAR1!$C$44*J351+MAR1!$D$44*K351</f>
        <v/>
      </c>
      <c r="O351" s="12">
        <f>MAR1!$B$5+MAR1!$C$5*COS(2*PI()*B351/365)+MAR1!$D$5*SIN(2*PI()*B351/365)+IF(E351=1,MAR1!$B$11+MAR1!$D$11*L351,MAR1!$C$11+MAR1!$E$11*L351)</f>
        <v/>
      </c>
      <c r="P351" s="12">
        <f>MAR1!$B$6+MAR1!$C$6*COS(2*PI()*B351/365)+MAR1!$D$6*SIN(2*PI()*B351/365)+IF(E351=1,MAR1!$B$12+MAR1!$D$12*M351,MAR1!$C$12+MAR1!$E$12*M351)</f>
        <v/>
      </c>
      <c r="Q351" s="12">
        <f>MAR1!$B$7+MAR1!$C$7*COS(2*PI()*B351/365)+MAR1!$D$7*SIN(2*PI()*B351/365)+IF(E351=1,MAR1!$B$13+MAR1!$D$13*N351,MAR1!$C$13+MAR1!$E$13*N351)</f>
        <v/>
      </c>
      <c r="R351" s="12">
        <f>MAR1!$B$5+MAR1!$C$5*COS(2*PI()*B351/365)+MAR1!$D$5*SIN(2*PI()*B351/365)+INDEX(ChangeFactor!$F$6:$F$17,C351)+IF(G351=1,MAR1!$B$11+INDEX(ChangeFactor!$G$6:$G$17,C351)*MAR1!$D$11*L351,MAR1!$C$11+INDEX(ChangeFactor!$G$6:$G$17,C351)*MAR1!$E$11*L351)</f>
        <v/>
      </c>
    </row>
    <row r="352">
      <c r="A352" s="6">
        <f>Data!U352</f>
        <v/>
      </c>
      <c r="B352" s="6">
        <f>MOD(A352-1,365)+1</f>
        <v/>
      </c>
      <c r="C352" s="6">
        <f>MATCH(B352,Markov!$C$6:$C$17,1)</f>
        <v/>
      </c>
      <c r="D352" s="16">
        <f>Data!V352</f>
        <v/>
      </c>
      <c r="E352" s="6">
        <f>IF(D352&lt;IF(E351=1,INDEX(Markov!$I$6:$I$17,C352),INDEX(Markov!$H$6:$H$17,C352)),1,0)</f>
        <v/>
      </c>
      <c r="F352" s="12">
        <f>IF(E352=1,GAMMA.INV(Data!W352,INDEX(Markov!$Q$6:$Q$17,C352),INDEX(Markov!$R$6:$R$17,C352)),0)</f>
        <v/>
      </c>
      <c r="G352" s="6">
        <f>IF(D352&lt;IF(G351=1,INDEX(ChangeFactor!$O$6:$O$17,C352),INDEX(ChangeFactor!$N$6:$N$17,C352)),1,0)</f>
        <v/>
      </c>
      <c r="H352" s="12">
        <f>IF(G352=1,GAMMA.INV(Data!W352,INDEX(ChangeFactor!$R$6:$R$17,C352),INDEX(ChangeFactor!$S$6:$S$17,C352)),0)</f>
        <v/>
      </c>
      <c r="I352" s="7">
        <f>NORM.S.INV(Data!X352)</f>
        <v/>
      </c>
      <c r="J352" s="7">
        <f>NORM.S.INV(Data!Y352)</f>
        <v/>
      </c>
      <c r="K352" s="7">
        <f>NORM.S.INV(Data!Z352)</f>
        <v/>
      </c>
      <c r="L352" s="7">
        <f>MAR1!$B$32*L351+MAR1!$C$32*M351+MAR1!$D$32*N351+MAR1!$B$42*I352+MAR1!$C$42*J352+MAR1!$D$42*K352</f>
        <v/>
      </c>
      <c r="M352" s="7">
        <f>MAR1!$B$33*L351+MAR1!$C$33*M351+MAR1!$D$33*N351+MAR1!$B$43*I352+MAR1!$C$43*J352+MAR1!$D$43*K352</f>
        <v/>
      </c>
      <c r="N352" s="7">
        <f>MAR1!$B$34*L351+MAR1!$C$34*M351+MAR1!$D$34*N351+MAR1!$B$44*I352+MAR1!$C$44*J352+MAR1!$D$44*K352</f>
        <v/>
      </c>
      <c r="O352" s="12">
        <f>MAR1!$B$5+MAR1!$C$5*COS(2*PI()*B352/365)+MAR1!$D$5*SIN(2*PI()*B352/365)+IF(E352=1,MAR1!$B$11+MAR1!$D$11*L352,MAR1!$C$11+MAR1!$E$11*L352)</f>
        <v/>
      </c>
      <c r="P352" s="12">
        <f>MAR1!$B$6+MAR1!$C$6*COS(2*PI()*B352/365)+MAR1!$D$6*SIN(2*PI()*B352/365)+IF(E352=1,MAR1!$B$12+MAR1!$D$12*M352,MAR1!$C$12+MAR1!$E$12*M352)</f>
        <v/>
      </c>
      <c r="Q352" s="12">
        <f>MAR1!$B$7+MAR1!$C$7*COS(2*PI()*B352/365)+MAR1!$D$7*SIN(2*PI()*B352/365)+IF(E352=1,MAR1!$B$13+MAR1!$D$13*N352,MAR1!$C$13+MAR1!$E$13*N352)</f>
        <v/>
      </c>
      <c r="R352" s="12">
        <f>MAR1!$B$5+MAR1!$C$5*COS(2*PI()*B352/365)+MAR1!$D$5*SIN(2*PI()*B352/365)+INDEX(ChangeFactor!$F$6:$F$17,C352)+IF(G352=1,MAR1!$B$11+INDEX(ChangeFactor!$G$6:$G$17,C352)*MAR1!$D$11*L352,MAR1!$C$11+INDEX(ChangeFactor!$G$6:$G$17,C352)*MAR1!$E$11*L352)</f>
        <v/>
      </c>
    </row>
    <row r="353">
      <c r="A353" s="6">
        <f>Data!U353</f>
        <v/>
      </c>
      <c r="B353" s="6">
        <f>MOD(A353-1,365)+1</f>
        <v/>
      </c>
      <c r="C353" s="6">
        <f>MATCH(B353,Markov!$C$6:$C$17,1)</f>
        <v/>
      </c>
      <c r="D353" s="16">
        <f>Data!V353</f>
        <v/>
      </c>
      <c r="E353" s="6">
        <f>IF(D353&lt;IF(E352=1,INDEX(Markov!$I$6:$I$17,C353),INDEX(Markov!$H$6:$H$17,C353)),1,0)</f>
        <v/>
      </c>
      <c r="F353" s="12">
        <f>IF(E353=1,GAMMA.INV(Data!W353,INDEX(Markov!$Q$6:$Q$17,C353),INDEX(Markov!$R$6:$R$17,C353)),0)</f>
        <v/>
      </c>
      <c r="G353" s="6">
        <f>IF(D353&lt;IF(G352=1,INDEX(ChangeFactor!$O$6:$O$17,C353),INDEX(ChangeFactor!$N$6:$N$17,C353)),1,0)</f>
        <v/>
      </c>
      <c r="H353" s="12">
        <f>IF(G353=1,GAMMA.INV(Data!W353,INDEX(ChangeFactor!$R$6:$R$17,C353),INDEX(ChangeFactor!$S$6:$S$17,C353)),0)</f>
        <v/>
      </c>
      <c r="I353" s="7">
        <f>NORM.S.INV(Data!X353)</f>
        <v/>
      </c>
      <c r="J353" s="7">
        <f>NORM.S.INV(Data!Y353)</f>
        <v/>
      </c>
      <c r="K353" s="7">
        <f>NORM.S.INV(Data!Z353)</f>
        <v/>
      </c>
      <c r="L353" s="7">
        <f>MAR1!$B$32*L352+MAR1!$C$32*M352+MAR1!$D$32*N352+MAR1!$B$42*I353+MAR1!$C$42*J353+MAR1!$D$42*K353</f>
        <v/>
      </c>
      <c r="M353" s="7">
        <f>MAR1!$B$33*L352+MAR1!$C$33*M352+MAR1!$D$33*N352+MAR1!$B$43*I353+MAR1!$C$43*J353+MAR1!$D$43*K353</f>
        <v/>
      </c>
      <c r="N353" s="7">
        <f>MAR1!$B$34*L352+MAR1!$C$34*M352+MAR1!$D$34*N352+MAR1!$B$44*I353+MAR1!$C$44*J353+MAR1!$D$44*K353</f>
        <v/>
      </c>
      <c r="O353" s="12">
        <f>MAR1!$B$5+MAR1!$C$5*COS(2*PI()*B353/365)+MAR1!$D$5*SIN(2*PI()*B353/365)+IF(E353=1,MAR1!$B$11+MAR1!$D$11*L353,MAR1!$C$11+MAR1!$E$11*L353)</f>
        <v/>
      </c>
      <c r="P353" s="12">
        <f>MAR1!$B$6+MAR1!$C$6*COS(2*PI()*B353/365)+MAR1!$D$6*SIN(2*PI()*B353/365)+IF(E353=1,MAR1!$B$12+MAR1!$D$12*M353,MAR1!$C$12+MAR1!$E$12*M353)</f>
        <v/>
      </c>
      <c r="Q353" s="12">
        <f>MAR1!$B$7+MAR1!$C$7*COS(2*PI()*B353/365)+MAR1!$D$7*SIN(2*PI()*B353/365)+IF(E353=1,MAR1!$B$13+MAR1!$D$13*N353,MAR1!$C$13+MAR1!$E$13*N353)</f>
        <v/>
      </c>
      <c r="R353" s="12">
        <f>MAR1!$B$5+MAR1!$C$5*COS(2*PI()*B353/365)+MAR1!$D$5*SIN(2*PI()*B353/365)+INDEX(ChangeFactor!$F$6:$F$17,C353)+IF(G353=1,MAR1!$B$11+INDEX(ChangeFactor!$G$6:$G$17,C353)*MAR1!$D$11*L353,MAR1!$C$11+INDEX(ChangeFactor!$G$6:$G$17,C353)*MAR1!$E$11*L353)</f>
        <v/>
      </c>
    </row>
    <row r="354">
      <c r="A354" s="6">
        <f>Data!U354</f>
        <v/>
      </c>
      <c r="B354" s="6">
        <f>MOD(A354-1,365)+1</f>
        <v/>
      </c>
      <c r="C354" s="6">
        <f>MATCH(B354,Markov!$C$6:$C$17,1)</f>
        <v/>
      </c>
      <c r="D354" s="16">
        <f>Data!V354</f>
        <v/>
      </c>
      <c r="E354" s="6">
        <f>IF(D354&lt;IF(E353=1,INDEX(Markov!$I$6:$I$17,C354),INDEX(Markov!$H$6:$H$17,C354)),1,0)</f>
        <v/>
      </c>
      <c r="F354" s="12">
        <f>IF(E354=1,GAMMA.INV(Data!W354,INDEX(Markov!$Q$6:$Q$17,C354),INDEX(Markov!$R$6:$R$17,C354)),0)</f>
        <v/>
      </c>
      <c r="G354" s="6">
        <f>IF(D354&lt;IF(G353=1,INDEX(ChangeFactor!$O$6:$O$17,C354),INDEX(ChangeFactor!$N$6:$N$17,C354)),1,0)</f>
        <v/>
      </c>
      <c r="H354" s="12">
        <f>IF(G354=1,GAMMA.INV(Data!W354,INDEX(ChangeFactor!$R$6:$R$17,C354),INDEX(ChangeFactor!$S$6:$S$17,C354)),0)</f>
        <v/>
      </c>
      <c r="I354" s="7">
        <f>NORM.S.INV(Data!X354)</f>
        <v/>
      </c>
      <c r="J354" s="7">
        <f>NORM.S.INV(Data!Y354)</f>
        <v/>
      </c>
      <c r="K354" s="7">
        <f>NORM.S.INV(Data!Z354)</f>
        <v/>
      </c>
      <c r="L354" s="7">
        <f>MAR1!$B$32*L353+MAR1!$C$32*M353+MAR1!$D$32*N353+MAR1!$B$42*I354+MAR1!$C$42*J354+MAR1!$D$42*K354</f>
        <v/>
      </c>
      <c r="M354" s="7">
        <f>MAR1!$B$33*L353+MAR1!$C$33*M353+MAR1!$D$33*N353+MAR1!$B$43*I354+MAR1!$C$43*J354+MAR1!$D$43*K354</f>
        <v/>
      </c>
      <c r="N354" s="7">
        <f>MAR1!$B$34*L353+MAR1!$C$34*M353+MAR1!$D$34*N353+MAR1!$B$44*I354+MAR1!$C$44*J354+MAR1!$D$44*K354</f>
        <v/>
      </c>
      <c r="O354" s="12">
        <f>MAR1!$B$5+MAR1!$C$5*COS(2*PI()*B354/365)+MAR1!$D$5*SIN(2*PI()*B354/365)+IF(E354=1,MAR1!$B$11+MAR1!$D$11*L354,MAR1!$C$11+MAR1!$E$11*L354)</f>
        <v/>
      </c>
      <c r="P354" s="12">
        <f>MAR1!$B$6+MAR1!$C$6*COS(2*PI()*B354/365)+MAR1!$D$6*SIN(2*PI()*B354/365)+IF(E354=1,MAR1!$B$12+MAR1!$D$12*M354,MAR1!$C$12+MAR1!$E$12*M354)</f>
        <v/>
      </c>
      <c r="Q354" s="12">
        <f>MAR1!$B$7+MAR1!$C$7*COS(2*PI()*B354/365)+MAR1!$D$7*SIN(2*PI()*B354/365)+IF(E354=1,MAR1!$B$13+MAR1!$D$13*N354,MAR1!$C$13+MAR1!$E$13*N354)</f>
        <v/>
      </c>
      <c r="R354" s="12">
        <f>MAR1!$B$5+MAR1!$C$5*COS(2*PI()*B354/365)+MAR1!$D$5*SIN(2*PI()*B354/365)+INDEX(ChangeFactor!$F$6:$F$17,C354)+IF(G354=1,MAR1!$B$11+INDEX(ChangeFactor!$G$6:$G$17,C354)*MAR1!$D$11*L354,MAR1!$C$11+INDEX(ChangeFactor!$G$6:$G$17,C354)*MAR1!$E$11*L354)</f>
        <v/>
      </c>
    </row>
    <row r="355">
      <c r="A355" s="6">
        <f>Data!U355</f>
        <v/>
      </c>
      <c r="B355" s="6">
        <f>MOD(A355-1,365)+1</f>
        <v/>
      </c>
      <c r="C355" s="6">
        <f>MATCH(B355,Markov!$C$6:$C$17,1)</f>
        <v/>
      </c>
      <c r="D355" s="16">
        <f>Data!V355</f>
        <v/>
      </c>
      <c r="E355" s="6">
        <f>IF(D355&lt;IF(E354=1,INDEX(Markov!$I$6:$I$17,C355),INDEX(Markov!$H$6:$H$17,C355)),1,0)</f>
        <v/>
      </c>
      <c r="F355" s="12">
        <f>IF(E355=1,GAMMA.INV(Data!W355,INDEX(Markov!$Q$6:$Q$17,C355),INDEX(Markov!$R$6:$R$17,C355)),0)</f>
        <v/>
      </c>
      <c r="G355" s="6">
        <f>IF(D355&lt;IF(G354=1,INDEX(ChangeFactor!$O$6:$O$17,C355),INDEX(ChangeFactor!$N$6:$N$17,C355)),1,0)</f>
        <v/>
      </c>
      <c r="H355" s="12">
        <f>IF(G355=1,GAMMA.INV(Data!W355,INDEX(ChangeFactor!$R$6:$R$17,C355),INDEX(ChangeFactor!$S$6:$S$17,C355)),0)</f>
        <v/>
      </c>
      <c r="I355" s="7">
        <f>NORM.S.INV(Data!X355)</f>
        <v/>
      </c>
      <c r="J355" s="7">
        <f>NORM.S.INV(Data!Y355)</f>
        <v/>
      </c>
      <c r="K355" s="7">
        <f>NORM.S.INV(Data!Z355)</f>
        <v/>
      </c>
      <c r="L355" s="7">
        <f>MAR1!$B$32*L354+MAR1!$C$32*M354+MAR1!$D$32*N354+MAR1!$B$42*I355+MAR1!$C$42*J355+MAR1!$D$42*K355</f>
        <v/>
      </c>
      <c r="M355" s="7">
        <f>MAR1!$B$33*L354+MAR1!$C$33*M354+MAR1!$D$33*N354+MAR1!$B$43*I355+MAR1!$C$43*J355+MAR1!$D$43*K355</f>
        <v/>
      </c>
      <c r="N355" s="7">
        <f>MAR1!$B$34*L354+MAR1!$C$34*M354+MAR1!$D$34*N354+MAR1!$B$44*I355+MAR1!$C$44*J355+MAR1!$D$44*K355</f>
        <v/>
      </c>
      <c r="O355" s="12">
        <f>MAR1!$B$5+MAR1!$C$5*COS(2*PI()*B355/365)+MAR1!$D$5*SIN(2*PI()*B355/365)+IF(E355=1,MAR1!$B$11+MAR1!$D$11*L355,MAR1!$C$11+MAR1!$E$11*L355)</f>
        <v/>
      </c>
      <c r="P355" s="12">
        <f>MAR1!$B$6+MAR1!$C$6*COS(2*PI()*B355/365)+MAR1!$D$6*SIN(2*PI()*B355/365)+IF(E355=1,MAR1!$B$12+MAR1!$D$12*M355,MAR1!$C$12+MAR1!$E$12*M355)</f>
        <v/>
      </c>
      <c r="Q355" s="12">
        <f>MAR1!$B$7+MAR1!$C$7*COS(2*PI()*B355/365)+MAR1!$D$7*SIN(2*PI()*B355/365)+IF(E355=1,MAR1!$B$13+MAR1!$D$13*N355,MAR1!$C$13+MAR1!$E$13*N355)</f>
        <v/>
      </c>
      <c r="R355" s="12">
        <f>MAR1!$B$5+MAR1!$C$5*COS(2*PI()*B355/365)+MAR1!$D$5*SIN(2*PI()*B355/365)+INDEX(ChangeFactor!$F$6:$F$17,C355)+IF(G355=1,MAR1!$B$11+INDEX(ChangeFactor!$G$6:$G$17,C355)*MAR1!$D$11*L355,MAR1!$C$11+INDEX(ChangeFactor!$G$6:$G$17,C355)*MAR1!$E$11*L355)</f>
        <v/>
      </c>
    </row>
    <row r="356">
      <c r="A356" s="6">
        <f>Data!U356</f>
        <v/>
      </c>
      <c r="B356" s="6">
        <f>MOD(A356-1,365)+1</f>
        <v/>
      </c>
      <c r="C356" s="6">
        <f>MATCH(B356,Markov!$C$6:$C$17,1)</f>
        <v/>
      </c>
      <c r="D356" s="16">
        <f>Data!V356</f>
        <v/>
      </c>
      <c r="E356" s="6">
        <f>IF(D356&lt;IF(E355=1,INDEX(Markov!$I$6:$I$17,C356),INDEX(Markov!$H$6:$H$17,C356)),1,0)</f>
        <v/>
      </c>
      <c r="F356" s="12">
        <f>IF(E356=1,GAMMA.INV(Data!W356,INDEX(Markov!$Q$6:$Q$17,C356),INDEX(Markov!$R$6:$R$17,C356)),0)</f>
        <v/>
      </c>
      <c r="G356" s="6">
        <f>IF(D356&lt;IF(G355=1,INDEX(ChangeFactor!$O$6:$O$17,C356),INDEX(ChangeFactor!$N$6:$N$17,C356)),1,0)</f>
        <v/>
      </c>
      <c r="H356" s="12">
        <f>IF(G356=1,GAMMA.INV(Data!W356,INDEX(ChangeFactor!$R$6:$R$17,C356),INDEX(ChangeFactor!$S$6:$S$17,C356)),0)</f>
        <v/>
      </c>
      <c r="I356" s="7">
        <f>NORM.S.INV(Data!X356)</f>
        <v/>
      </c>
      <c r="J356" s="7">
        <f>NORM.S.INV(Data!Y356)</f>
        <v/>
      </c>
      <c r="K356" s="7">
        <f>NORM.S.INV(Data!Z356)</f>
        <v/>
      </c>
      <c r="L356" s="7">
        <f>MAR1!$B$32*L355+MAR1!$C$32*M355+MAR1!$D$32*N355+MAR1!$B$42*I356+MAR1!$C$42*J356+MAR1!$D$42*K356</f>
        <v/>
      </c>
      <c r="M356" s="7">
        <f>MAR1!$B$33*L355+MAR1!$C$33*M355+MAR1!$D$33*N355+MAR1!$B$43*I356+MAR1!$C$43*J356+MAR1!$D$43*K356</f>
        <v/>
      </c>
      <c r="N356" s="7">
        <f>MAR1!$B$34*L355+MAR1!$C$34*M355+MAR1!$D$34*N355+MAR1!$B$44*I356+MAR1!$C$44*J356+MAR1!$D$44*K356</f>
        <v/>
      </c>
      <c r="O356" s="12">
        <f>MAR1!$B$5+MAR1!$C$5*COS(2*PI()*B356/365)+MAR1!$D$5*SIN(2*PI()*B356/365)+IF(E356=1,MAR1!$B$11+MAR1!$D$11*L356,MAR1!$C$11+MAR1!$E$11*L356)</f>
        <v/>
      </c>
      <c r="P356" s="12">
        <f>MAR1!$B$6+MAR1!$C$6*COS(2*PI()*B356/365)+MAR1!$D$6*SIN(2*PI()*B356/365)+IF(E356=1,MAR1!$B$12+MAR1!$D$12*M356,MAR1!$C$12+MAR1!$E$12*M356)</f>
        <v/>
      </c>
      <c r="Q356" s="12">
        <f>MAR1!$B$7+MAR1!$C$7*COS(2*PI()*B356/365)+MAR1!$D$7*SIN(2*PI()*B356/365)+IF(E356=1,MAR1!$B$13+MAR1!$D$13*N356,MAR1!$C$13+MAR1!$E$13*N356)</f>
        <v/>
      </c>
      <c r="R356" s="12">
        <f>MAR1!$B$5+MAR1!$C$5*COS(2*PI()*B356/365)+MAR1!$D$5*SIN(2*PI()*B356/365)+INDEX(ChangeFactor!$F$6:$F$17,C356)+IF(G356=1,MAR1!$B$11+INDEX(ChangeFactor!$G$6:$G$17,C356)*MAR1!$D$11*L356,MAR1!$C$11+INDEX(ChangeFactor!$G$6:$G$17,C356)*MAR1!$E$11*L356)</f>
        <v/>
      </c>
    </row>
    <row r="357">
      <c r="A357" s="6">
        <f>Data!U357</f>
        <v/>
      </c>
      <c r="B357" s="6">
        <f>MOD(A357-1,365)+1</f>
        <v/>
      </c>
      <c r="C357" s="6">
        <f>MATCH(B357,Markov!$C$6:$C$17,1)</f>
        <v/>
      </c>
      <c r="D357" s="16">
        <f>Data!V357</f>
        <v/>
      </c>
      <c r="E357" s="6">
        <f>IF(D357&lt;IF(E356=1,INDEX(Markov!$I$6:$I$17,C357),INDEX(Markov!$H$6:$H$17,C357)),1,0)</f>
        <v/>
      </c>
      <c r="F357" s="12">
        <f>IF(E357=1,GAMMA.INV(Data!W357,INDEX(Markov!$Q$6:$Q$17,C357),INDEX(Markov!$R$6:$R$17,C357)),0)</f>
        <v/>
      </c>
      <c r="G357" s="6">
        <f>IF(D357&lt;IF(G356=1,INDEX(ChangeFactor!$O$6:$O$17,C357),INDEX(ChangeFactor!$N$6:$N$17,C357)),1,0)</f>
        <v/>
      </c>
      <c r="H357" s="12">
        <f>IF(G357=1,GAMMA.INV(Data!W357,INDEX(ChangeFactor!$R$6:$R$17,C357),INDEX(ChangeFactor!$S$6:$S$17,C357)),0)</f>
        <v/>
      </c>
      <c r="I357" s="7">
        <f>NORM.S.INV(Data!X357)</f>
        <v/>
      </c>
      <c r="J357" s="7">
        <f>NORM.S.INV(Data!Y357)</f>
        <v/>
      </c>
      <c r="K357" s="7">
        <f>NORM.S.INV(Data!Z357)</f>
        <v/>
      </c>
      <c r="L357" s="7">
        <f>MAR1!$B$32*L356+MAR1!$C$32*M356+MAR1!$D$32*N356+MAR1!$B$42*I357+MAR1!$C$42*J357+MAR1!$D$42*K357</f>
        <v/>
      </c>
      <c r="M357" s="7">
        <f>MAR1!$B$33*L356+MAR1!$C$33*M356+MAR1!$D$33*N356+MAR1!$B$43*I357+MAR1!$C$43*J357+MAR1!$D$43*K357</f>
        <v/>
      </c>
      <c r="N357" s="7">
        <f>MAR1!$B$34*L356+MAR1!$C$34*M356+MAR1!$D$34*N356+MAR1!$B$44*I357+MAR1!$C$44*J357+MAR1!$D$44*K357</f>
        <v/>
      </c>
      <c r="O357" s="12">
        <f>MAR1!$B$5+MAR1!$C$5*COS(2*PI()*B357/365)+MAR1!$D$5*SIN(2*PI()*B357/365)+IF(E357=1,MAR1!$B$11+MAR1!$D$11*L357,MAR1!$C$11+MAR1!$E$11*L357)</f>
        <v/>
      </c>
      <c r="P357" s="12">
        <f>MAR1!$B$6+MAR1!$C$6*COS(2*PI()*B357/365)+MAR1!$D$6*SIN(2*PI()*B357/365)+IF(E357=1,MAR1!$B$12+MAR1!$D$12*M357,MAR1!$C$12+MAR1!$E$12*M357)</f>
        <v/>
      </c>
      <c r="Q357" s="12">
        <f>MAR1!$B$7+MAR1!$C$7*COS(2*PI()*B357/365)+MAR1!$D$7*SIN(2*PI()*B357/365)+IF(E357=1,MAR1!$B$13+MAR1!$D$13*N357,MAR1!$C$13+MAR1!$E$13*N357)</f>
        <v/>
      </c>
      <c r="R357" s="12">
        <f>MAR1!$B$5+MAR1!$C$5*COS(2*PI()*B357/365)+MAR1!$D$5*SIN(2*PI()*B357/365)+INDEX(ChangeFactor!$F$6:$F$17,C357)+IF(G357=1,MAR1!$B$11+INDEX(ChangeFactor!$G$6:$G$17,C357)*MAR1!$D$11*L357,MAR1!$C$11+INDEX(ChangeFactor!$G$6:$G$17,C357)*MAR1!$E$11*L357)</f>
        <v/>
      </c>
    </row>
    <row r="358">
      <c r="A358" s="6">
        <f>Data!U358</f>
        <v/>
      </c>
      <c r="B358" s="6">
        <f>MOD(A358-1,365)+1</f>
        <v/>
      </c>
      <c r="C358" s="6">
        <f>MATCH(B358,Markov!$C$6:$C$17,1)</f>
        <v/>
      </c>
      <c r="D358" s="16">
        <f>Data!V358</f>
        <v/>
      </c>
      <c r="E358" s="6">
        <f>IF(D358&lt;IF(E357=1,INDEX(Markov!$I$6:$I$17,C358),INDEX(Markov!$H$6:$H$17,C358)),1,0)</f>
        <v/>
      </c>
      <c r="F358" s="12">
        <f>IF(E358=1,GAMMA.INV(Data!W358,INDEX(Markov!$Q$6:$Q$17,C358),INDEX(Markov!$R$6:$R$17,C358)),0)</f>
        <v/>
      </c>
      <c r="G358" s="6">
        <f>IF(D358&lt;IF(G357=1,INDEX(ChangeFactor!$O$6:$O$17,C358),INDEX(ChangeFactor!$N$6:$N$17,C358)),1,0)</f>
        <v/>
      </c>
      <c r="H358" s="12">
        <f>IF(G358=1,GAMMA.INV(Data!W358,INDEX(ChangeFactor!$R$6:$R$17,C358),INDEX(ChangeFactor!$S$6:$S$17,C358)),0)</f>
        <v/>
      </c>
      <c r="I358" s="7">
        <f>NORM.S.INV(Data!X358)</f>
        <v/>
      </c>
      <c r="J358" s="7">
        <f>NORM.S.INV(Data!Y358)</f>
        <v/>
      </c>
      <c r="K358" s="7">
        <f>NORM.S.INV(Data!Z358)</f>
        <v/>
      </c>
      <c r="L358" s="7">
        <f>MAR1!$B$32*L357+MAR1!$C$32*M357+MAR1!$D$32*N357+MAR1!$B$42*I358+MAR1!$C$42*J358+MAR1!$D$42*K358</f>
        <v/>
      </c>
      <c r="M358" s="7">
        <f>MAR1!$B$33*L357+MAR1!$C$33*M357+MAR1!$D$33*N357+MAR1!$B$43*I358+MAR1!$C$43*J358+MAR1!$D$43*K358</f>
        <v/>
      </c>
      <c r="N358" s="7">
        <f>MAR1!$B$34*L357+MAR1!$C$34*M357+MAR1!$D$34*N357+MAR1!$B$44*I358+MAR1!$C$44*J358+MAR1!$D$44*K358</f>
        <v/>
      </c>
      <c r="O358" s="12">
        <f>MAR1!$B$5+MAR1!$C$5*COS(2*PI()*B358/365)+MAR1!$D$5*SIN(2*PI()*B358/365)+IF(E358=1,MAR1!$B$11+MAR1!$D$11*L358,MAR1!$C$11+MAR1!$E$11*L358)</f>
        <v/>
      </c>
      <c r="P358" s="12">
        <f>MAR1!$B$6+MAR1!$C$6*COS(2*PI()*B358/365)+MAR1!$D$6*SIN(2*PI()*B358/365)+IF(E358=1,MAR1!$B$12+MAR1!$D$12*M358,MAR1!$C$12+MAR1!$E$12*M358)</f>
        <v/>
      </c>
      <c r="Q358" s="12">
        <f>MAR1!$B$7+MAR1!$C$7*COS(2*PI()*B358/365)+MAR1!$D$7*SIN(2*PI()*B358/365)+IF(E358=1,MAR1!$B$13+MAR1!$D$13*N358,MAR1!$C$13+MAR1!$E$13*N358)</f>
        <v/>
      </c>
      <c r="R358" s="12">
        <f>MAR1!$B$5+MAR1!$C$5*COS(2*PI()*B358/365)+MAR1!$D$5*SIN(2*PI()*B358/365)+INDEX(ChangeFactor!$F$6:$F$17,C358)+IF(G358=1,MAR1!$B$11+INDEX(ChangeFactor!$G$6:$G$17,C358)*MAR1!$D$11*L358,MAR1!$C$11+INDEX(ChangeFactor!$G$6:$G$17,C358)*MAR1!$E$11*L358)</f>
        <v/>
      </c>
    </row>
    <row r="359">
      <c r="A359" s="6">
        <f>Data!U359</f>
        <v/>
      </c>
      <c r="B359" s="6">
        <f>MOD(A359-1,365)+1</f>
        <v/>
      </c>
      <c r="C359" s="6">
        <f>MATCH(B359,Markov!$C$6:$C$17,1)</f>
        <v/>
      </c>
      <c r="D359" s="16">
        <f>Data!V359</f>
        <v/>
      </c>
      <c r="E359" s="6">
        <f>IF(D359&lt;IF(E358=1,INDEX(Markov!$I$6:$I$17,C359),INDEX(Markov!$H$6:$H$17,C359)),1,0)</f>
        <v/>
      </c>
      <c r="F359" s="12">
        <f>IF(E359=1,GAMMA.INV(Data!W359,INDEX(Markov!$Q$6:$Q$17,C359),INDEX(Markov!$R$6:$R$17,C359)),0)</f>
        <v/>
      </c>
      <c r="G359" s="6">
        <f>IF(D359&lt;IF(G358=1,INDEX(ChangeFactor!$O$6:$O$17,C359),INDEX(ChangeFactor!$N$6:$N$17,C359)),1,0)</f>
        <v/>
      </c>
      <c r="H359" s="12">
        <f>IF(G359=1,GAMMA.INV(Data!W359,INDEX(ChangeFactor!$R$6:$R$17,C359),INDEX(ChangeFactor!$S$6:$S$17,C359)),0)</f>
        <v/>
      </c>
      <c r="I359" s="7">
        <f>NORM.S.INV(Data!X359)</f>
        <v/>
      </c>
      <c r="J359" s="7">
        <f>NORM.S.INV(Data!Y359)</f>
        <v/>
      </c>
      <c r="K359" s="7">
        <f>NORM.S.INV(Data!Z359)</f>
        <v/>
      </c>
      <c r="L359" s="7">
        <f>MAR1!$B$32*L358+MAR1!$C$32*M358+MAR1!$D$32*N358+MAR1!$B$42*I359+MAR1!$C$42*J359+MAR1!$D$42*K359</f>
        <v/>
      </c>
      <c r="M359" s="7">
        <f>MAR1!$B$33*L358+MAR1!$C$33*M358+MAR1!$D$33*N358+MAR1!$B$43*I359+MAR1!$C$43*J359+MAR1!$D$43*K359</f>
        <v/>
      </c>
      <c r="N359" s="7">
        <f>MAR1!$B$34*L358+MAR1!$C$34*M358+MAR1!$D$34*N358+MAR1!$B$44*I359+MAR1!$C$44*J359+MAR1!$D$44*K359</f>
        <v/>
      </c>
      <c r="O359" s="12">
        <f>MAR1!$B$5+MAR1!$C$5*COS(2*PI()*B359/365)+MAR1!$D$5*SIN(2*PI()*B359/365)+IF(E359=1,MAR1!$B$11+MAR1!$D$11*L359,MAR1!$C$11+MAR1!$E$11*L359)</f>
        <v/>
      </c>
      <c r="P359" s="12">
        <f>MAR1!$B$6+MAR1!$C$6*COS(2*PI()*B359/365)+MAR1!$D$6*SIN(2*PI()*B359/365)+IF(E359=1,MAR1!$B$12+MAR1!$D$12*M359,MAR1!$C$12+MAR1!$E$12*M359)</f>
        <v/>
      </c>
      <c r="Q359" s="12">
        <f>MAR1!$B$7+MAR1!$C$7*COS(2*PI()*B359/365)+MAR1!$D$7*SIN(2*PI()*B359/365)+IF(E359=1,MAR1!$B$13+MAR1!$D$13*N359,MAR1!$C$13+MAR1!$E$13*N359)</f>
        <v/>
      </c>
      <c r="R359" s="12">
        <f>MAR1!$B$5+MAR1!$C$5*COS(2*PI()*B359/365)+MAR1!$D$5*SIN(2*PI()*B359/365)+INDEX(ChangeFactor!$F$6:$F$17,C359)+IF(G359=1,MAR1!$B$11+INDEX(ChangeFactor!$G$6:$G$17,C359)*MAR1!$D$11*L359,MAR1!$C$11+INDEX(ChangeFactor!$G$6:$G$17,C359)*MAR1!$E$11*L359)</f>
        <v/>
      </c>
    </row>
    <row r="360">
      <c r="A360" s="6">
        <f>Data!U360</f>
        <v/>
      </c>
      <c r="B360" s="6">
        <f>MOD(A360-1,365)+1</f>
        <v/>
      </c>
      <c r="C360" s="6">
        <f>MATCH(B360,Markov!$C$6:$C$17,1)</f>
        <v/>
      </c>
      <c r="D360" s="16">
        <f>Data!V360</f>
        <v/>
      </c>
      <c r="E360" s="6">
        <f>IF(D360&lt;IF(E359=1,INDEX(Markov!$I$6:$I$17,C360),INDEX(Markov!$H$6:$H$17,C360)),1,0)</f>
        <v/>
      </c>
      <c r="F360" s="12">
        <f>IF(E360=1,GAMMA.INV(Data!W360,INDEX(Markov!$Q$6:$Q$17,C360),INDEX(Markov!$R$6:$R$17,C360)),0)</f>
        <v/>
      </c>
      <c r="G360" s="6">
        <f>IF(D360&lt;IF(G359=1,INDEX(ChangeFactor!$O$6:$O$17,C360),INDEX(ChangeFactor!$N$6:$N$17,C360)),1,0)</f>
        <v/>
      </c>
      <c r="H360" s="12">
        <f>IF(G360=1,GAMMA.INV(Data!W360,INDEX(ChangeFactor!$R$6:$R$17,C360),INDEX(ChangeFactor!$S$6:$S$17,C360)),0)</f>
        <v/>
      </c>
      <c r="I360" s="7">
        <f>NORM.S.INV(Data!X360)</f>
        <v/>
      </c>
      <c r="J360" s="7">
        <f>NORM.S.INV(Data!Y360)</f>
        <v/>
      </c>
      <c r="K360" s="7">
        <f>NORM.S.INV(Data!Z360)</f>
        <v/>
      </c>
      <c r="L360" s="7">
        <f>MAR1!$B$32*L359+MAR1!$C$32*M359+MAR1!$D$32*N359+MAR1!$B$42*I360+MAR1!$C$42*J360+MAR1!$D$42*K360</f>
        <v/>
      </c>
      <c r="M360" s="7">
        <f>MAR1!$B$33*L359+MAR1!$C$33*M359+MAR1!$D$33*N359+MAR1!$B$43*I360+MAR1!$C$43*J360+MAR1!$D$43*K360</f>
        <v/>
      </c>
      <c r="N360" s="7">
        <f>MAR1!$B$34*L359+MAR1!$C$34*M359+MAR1!$D$34*N359+MAR1!$B$44*I360+MAR1!$C$44*J360+MAR1!$D$44*K360</f>
        <v/>
      </c>
      <c r="O360" s="12">
        <f>MAR1!$B$5+MAR1!$C$5*COS(2*PI()*B360/365)+MAR1!$D$5*SIN(2*PI()*B360/365)+IF(E360=1,MAR1!$B$11+MAR1!$D$11*L360,MAR1!$C$11+MAR1!$E$11*L360)</f>
        <v/>
      </c>
      <c r="P360" s="12">
        <f>MAR1!$B$6+MAR1!$C$6*COS(2*PI()*B360/365)+MAR1!$D$6*SIN(2*PI()*B360/365)+IF(E360=1,MAR1!$B$12+MAR1!$D$12*M360,MAR1!$C$12+MAR1!$E$12*M360)</f>
        <v/>
      </c>
      <c r="Q360" s="12">
        <f>MAR1!$B$7+MAR1!$C$7*COS(2*PI()*B360/365)+MAR1!$D$7*SIN(2*PI()*B360/365)+IF(E360=1,MAR1!$B$13+MAR1!$D$13*N360,MAR1!$C$13+MAR1!$E$13*N360)</f>
        <v/>
      </c>
      <c r="R360" s="12">
        <f>MAR1!$B$5+MAR1!$C$5*COS(2*PI()*B360/365)+MAR1!$D$5*SIN(2*PI()*B360/365)+INDEX(ChangeFactor!$F$6:$F$17,C360)+IF(G360=1,MAR1!$B$11+INDEX(ChangeFactor!$G$6:$G$17,C360)*MAR1!$D$11*L360,MAR1!$C$11+INDEX(ChangeFactor!$G$6:$G$17,C360)*MAR1!$E$11*L360)</f>
        <v/>
      </c>
    </row>
    <row r="361">
      <c r="A361" s="6">
        <f>Data!U361</f>
        <v/>
      </c>
      <c r="B361" s="6">
        <f>MOD(A361-1,365)+1</f>
        <v/>
      </c>
      <c r="C361" s="6">
        <f>MATCH(B361,Markov!$C$6:$C$17,1)</f>
        <v/>
      </c>
      <c r="D361" s="16">
        <f>Data!V361</f>
        <v/>
      </c>
      <c r="E361" s="6">
        <f>IF(D361&lt;IF(E360=1,INDEX(Markov!$I$6:$I$17,C361),INDEX(Markov!$H$6:$H$17,C361)),1,0)</f>
        <v/>
      </c>
      <c r="F361" s="12">
        <f>IF(E361=1,GAMMA.INV(Data!W361,INDEX(Markov!$Q$6:$Q$17,C361),INDEX(Markov!$R$6:$R$17,C361)),0)</f>
        <v/>
      </c>
      <c r="G361" s="6">
        <f>IF(D361&lt;IF(G360=1,INDEX(ChangeFactor!$O$6:$O$17,C361),INDEX(ChangeFactor!$N$6:$N$17,C361)),1,0)</f>
        <v/>
      </c>
      <c r="H361" s="12">
        <f>IF(G361=1,GAMMA.INV(Data!W361,INDEX(ChangeFactor!$R$6:$R$17,C361),INDEX(ChangeFactor!$S$6:$S$17,C361)),0)</f>
        <v/>
      </c>
      <c r="I361" s="7">
        <f>NORM.S.INV(Data!X361)</f>
        <v/>
      </c>
      <c r="J361" s="7">
        <f>NORM.S.INV(Data!Y361)</f>
        <v/>
      </c>
      <c r="K361" s="7">
        <f>NORM.S.INV(Data!Z361)</f>
        <v/>
      </c>
      <c r="L361" s="7">
        <f>MAR1!$B$32*L360+MAR1!$C$32*M360+MAR1!$D$32*N360+MAR1!$B$42*I361+MAR1!$C$42*J361+MAR1!$D$42*K361</f>
        <v/>
      </c>
      <c r="M361" s="7">
        <f>MAR1!$B$33*L360+MAR1!$C$33*M360+MAR1!$D$33*N360+MAR1!$B$43*I361+MAR1!$C$43*J361+MAR1!$D$43*K361</f>
        <v/>
      </c>
      <c r="N361" s="7">
        <f>MAR1!$B$34*L360+MAR1!$C$34*M360+MAR1!$D$34*N360+MAR1!$B$44*I361+MAR1!$C$44*J361+MAR1!$D$44*K361</f>
        <v/>
      </c>
      <c r="O361" s="12">
        <f>MAR1!$B$5+MAR1!$C$5*COS(2*PI()*B361/365)+MAR1!$D$5*SIN(2*PI()*B361/365)+IF(E361=1,MAR1!$B$11+MAR1!$D$11*L361,MAR1!$C$11+MAR1!$E$11*L361)</f>
        <v/>
      </c>
      <c r="P361" s="12">
        <f>MAR1!$B$6+MAR1!$C$6*COS(2*PI()*B361/365)+MAR1!$D$6*SIN(2*PI()*B361/365)+IF(E361=1,MAR1!$B$12+MAR1!$D$12*M361,MAR1!$C$12+MAR1!$E$12*M361)</f>
        <v/>
      </c>
      <c r="Q361" s="12">
        <f>MAR1!$B$7+MAR1!$C$7*COS(2*PI()*B361/365)+MAR1!$D$7*SIN(2*PI()*B361/365)+IF(E361=1,MAR1!$B$13+MAR1!$D$13*N361,MAR1!$C$13+MAR1!$E$13*N361)</f>
        <v/>
      </c>
      <c r="R361" s="12">
        <f>MAR1!$B$5+MAR1!$C$5*COS(2*PI()*B361/365)+MAR1!$D$5*SIN(2*PI()*B361/365)+INDEX(ChangeFactor!$F$6:$F$17,C361)+IF(G361=1,MAR1!$B$11+INDEX(ChangeFactor!$G$6:$G$17,C361)*MAR1!$D$11*L361,MAR1!$C$11+INDEX(ChangeFactor!$G$6:$G$17,C361)*MAR1!$E$11*L361)</f>
        <v/>
      </c>
    </row>
    <row r="362">
      <c r="A362" s="6">
        <f>Data!U362</f>
        <v/>
      </c>
      <c r="B362" s="6">
        <f>MOD(A362-1,365)+1</f>
        <v/>
      </c>
      <c r="C362" s="6">
        <f>MATCH(B362,Markov!$C$6:$C$17,1)</f>
        <v/>
      </c>
      <c r="D362" s="16">
        <f>Data!V362</f>
        <v/>
      </c>
      <c r="E362" s="6">
        <f>IF(D362&lt;IF(E361=1,INDEX(Markov!$I$6:$I$17,C362),INDEX(Markov!$H$6:$H$17,C362)),1,0)</f>
        <v/>
      </c>
      <c r="F362" s="12">
        <f>IF(E362=1,GAMMA.INV(Data!W362,INDEX(Markov!$Q$6:$Q$17,C362),INDEX(Markov!$R$6:$R$17,C362)),0)</f>
        <v/>
      </c>
      <c r="G362" s="6">
        <f>IF(D362&lt;IF(G361=1,INDEX(ChangeFactor!$O$6:$O$17,C362),INDEX(ChangeFactor!$N$6:$N$17,C362)),1,0)</f>
        <v/>
      </c>
      <c r="H362" s="12">
        <f>IF(G362=1,GAMMA.INV(Data!W362,INDEX(ChangeFactor!$R$6:$R$17,C362),INDEX(ChangeFactor!$S$6:$S$17,C362)),0)</f>
        <v/>
      </c>
      <c r="I362" s="7">
        <f>NORM.S.INV(Data!X362)</f>
        <v/>
      </c>
      <c r="J362" s="7">
        <f>NORM.S.INV(Data!Y362)</f>
        <v/>
      </c>
      <c r="K362" s="7">
        <f>NORM.S.INV(Data!Z362)</f>
        <v/>
      </c>
      <c r="L362" s="7">
        <f>MAR1!$B$32*L361+MAR1!$C$32*M361+MAR1!$D$32*N361+MAR1!$B$42*I362+MAR1!$C$42*J362+MAR1!$D$42*K362</f>
        <v/>
      </c>
      <c r="M362" s="7">
        <f>MAR1!$B$33*L361+MAR1!$C$33*M361+MAR1!$D$33*N361+MAR1!$B$43*I362+MAR1!$C$43*J362+MAR1!$D$43*K362</f>
        <v/>
      </c>
      <c r="N362" s="7">
        <f>MAR1!$B$34*L361+MAR1!$C$34*M361+MAR1!$D$34*N361+MAR1!$B$44*I362+MAR1!$C$44*J362+MAR1!$D$44*K362</f>
        <v/>
      </c>
      <c r="O362" s="12">
        <f>MAR1!$B$5+MAR1!$C$5*COS(2*PI()*B362/365)+MAR1!$D$5*SIN(2*PI()*B362/365)+IF(E362=1,MAR1!$B$11+MAR1!$D$11*L362,MAR1!$C$11+MAR1!$E$11*L362)</f>
        <v/>
      </c>
      <c r="P362" s="12">
        <f>MAR1!$B$6+MAR1!$C$6*COS(2*PI()*B362/365)+MAR1!$D$6*SIN(2*PI()*B362/365)+IF(E362=1,MAR1!$B$12+MAR1!$D$12*M362,MAR1!$C$12+MAR1!$E$12*M362)</f>
        <v/>
      </c>
      <c r="Q362" s="12">
        <f>MAR1!$B$7+MAR1!$C$7*COS(2*PI()*B362/365)+MAR1!$D$7*SIN(2*PI()*B362/365)+IF(E362=1,MAR1!$B$13+MAR1!$D$13*N362,MAR1!$C$13+MAR1!$E$13*N362)</f>
        <v/>
      </c>
      <c r="R362" s="12">
        <f>MAR1!$B$5+MAR1!$C$5*COS(2*PI()*B362/365)+MAR1!$D$5*SIN(2*PI()*B362/365)+INDEX(ChangeFactor!$F$6:$F$17,C362)+IF(G362=1,MAR1!$B$11+INDEX(ChangeFactor!$G$6:$G$17,C362)*MAR1!$D$11*L362,MAR1!$C$11+INDEX(ChangeFactor!$G$6:$G$17,C362)*MAR1!$E$11*L362)</f>
        <v/>
      </c>
    </row>
    <row r="363">
      <c r="A363" s="6">
        <f>Data!U363</f>
        <v/>
      </c>
      <c r="B363" s="6">
        <f>MOD(A363-1,365)+1</f>
        <v/>
      </c>
      <c r="C363" s="6">
        <f>MATCH(B363,Markov!$C$6:$C$17,1)</f>
        <v/>
      </c>
      <c r="D363" s="16">
        <f>Data!V363</f>
        <v/>
      </c>
      <c r="E363" s="6">
        <f>IF(D363&lt;IF(E362=1,INDEX(Markov!$I$6:$I$17,C363),INDEX(Markov!$H$6:$H$17,C363)),1,0)</f>
        <v/>
      </c>
      <c r="F363" s="12">
        <f>IF(E363=1,GAMMA.INV(Data!W363,INDEX(Markov!$Q$6:$Q$17,C363),INDEX(Markov!$R$6:$R$17,C363)),0)</f>
        <v/>
      </c>
      <c r="G363" s="6">
        <f>IF(D363&lt;IF(G362=1,INDEX(ChangeFactor!$O$6:$O$17,C363),INDEX(ChangeFactor!$N$6:$N$17,C363)),1,0)</f>
        <v/>
      </c>
      <c r="H363" s="12">
        <f>IF(G363=1,GAMMA.INV(Data!W363,INDEX(ChangeFactor!$R$6:$R$17,C363),INDEX(ChangeFactor!$S$6:$S$17,C363)),0)</f>
        <v/>
      </c>
      <c r="I363" s="7">
        <f>NORM.S.INV(Data!X363)</f>
        <v/>
      </c>
      <c r="J363" s="7">
        <f>NORM.S.INV(Data!Y363)</f>
        <v/>
      </c>
      <c r="K363" s="7">
        <f>NORM.S.INV(Data!Z363)</f>
        <v/>
      </c>
      <c r="L363" s="7">
        <f>MAR1!$B$32*L362+MAR1!$C$32*M362+MAR1!$D$32*N362+MAR1!$B$42*I363+MAR1!$C$42*J363+MAR1!$D$42*K363</f>
        <v/>
      </c>
      <c r="M363" s="7">
        <f>MAR1!$B$33*L362+MAR1!$C$33*M362+MAR1!$D$33*N362+MAR1!$B$43*I363+MAR1!$C$43*J363+MAR1!$D$43*K363</f>
        <v/>
      </c>
      <c r="N363" s="7">
        <f>MAR1!$B$34*L362+MAR1!$C$34*M362+MAR1!$D$34*N362+MAR1!$B$44*I363+MAR1!$C$44*J363+MAR1!$D$44*K363</f>
        <v/>
      </c>
      <c r="O363" s="12">
        <f>MAR1!$B$5+MAR1!$C$5*COS(2*PI()*B363/365)+MAR1!$D$5*SIN(2*PI()*B363/365)+IF(E363=1,MAR1!$B$11+MAR1!$D$11*L363,MAR1!$C$11+MAR1!$E$11*L363)</f>
        <v/>
      </c>
      <c r="P363" s="12">
        <f>MAR1!$B$6+MAR1!$C$6*COS(2*PI()*B363/365)+MAR1!$D$6*SIN(2*PI()*B363/365)+IF(E363=1,MAR1!$B$12+MAR1!$D$12*M363,MAR1!$C$12+MAR1!$E$12*M363)</f>
        <v/>
      </c>
      <c r="Q363" s="12">
        <f>MAR1!$B$7+MAR1!$C$7*COS(2*PI()*B363/365)+MAR1!$D$7*SIN(2*PI()*B363/365)+IF(E363=1,MAR1!$B$13+MAR1!$D$13*N363,MAR1!$C$13+MAR1!$E$13*N363)</f>
        <v/>
      </c>
      <c r="R363" s="12">
        <f>MAR1!$B$5+MAR1!$C$5*COS(2*PI()*B363/365)+MAR1!$D$5*SIN(2*PI()*B363/365)+INDEX(ChangeFactor!$F$6:$F$17,C363)+IF(G363=1,MAR1!$B$11+INDEX(ChangeFactor!$G$6:$G$17,C363)*MAR1!$D$11*L363,MAR1!$C$11+INDEX(ChangeFactor!$G$6:$G$17,C363)*MAR1!$E$11*L363)</f>
        <v/>
      </c>
    </row>
    <row r="364">
      <c r="A364" s="6">
        <f>Data!U364</f>
        <v/>
      </c>
      <c r="B364" s="6">
        <f>MOD(A364-1,365)+1</f>
        <v/>
      </c>
      <c r="C364" s="6">
        <f>MATCH(B364,Markov!$C$6:$C$17,1)</f>
        <v/>
      </c>
      <c r="D364" s="16">
        <f>Data!V364</f>
        <v/>
      </c>
      <c r="E364" s="6">
        <f>IF(D364&lt;IF(E363=1,INDEX(Markov!$I$6:$I$17,C364),INDEX(Markov!$H$6:$H$17,C364)),1,0)</f>
        <v/>
      </c>
      <c r="F364" s="12">
        <f>IF(E364=1,GAMMA.INV(Data!W364,INDEX(Markov!$Q$6:$Q$17,C364),INDEX(Markov!$R$6:$R$17,C364)),0)</f>
        <v/>
      </c>
      <c r="G364" s="6">
        <f>IF(D364&lt;IF(G363=1,INDEX(ChangeFactor!$O$6:$O$17,C364),INDEX(ChangeFactor!$N$6:$N$17,C364)),1,0)</f>
        <v/>
      </c>
      <c r="H364" s="12">
        <f>IF(G364=1,GAMMA.INV(Data!W364,INDEX(ChangeFactor!$R$6:$R$17,C364),INDEX(ChangeFactor!$S$6:$S$17,C364)),0)</f>
        <v/>
      </c>
      <c r="I364" s="7">
        <f>NORM.S.INV(Data!X364)</f>
        <v/>
      </c>
      <c r="J364" s="7">
        <f>NORM.S.INV(Data!Y364)</f>
        <v/>
      </c>
      <c r="K364" s="7">
        <f>NORM.S.INV(Data!Z364)</f>
        <v/>
      </c>
      <c r="L364" s="7">
        <f>MAR1!$B$32*L363+MAR1!$C$32*M363+MAR1!$D$32*N363+MAR1!$B$42*I364+MAR1!$C$42*J364+MAR1!$D$42*K364</f>
        <v/>
      </c>
      <c r="M364" s="7">
        <f>MAR1!$B$33*L363+MAR1!$C$33*M363+MAR1!$D$33*N363+MAR1!$B$43*I364+MAR1!$C$43*J364+MAR1!$D$43*K364</f>
        <v/>
      </c>
      <c r="N364" s="7">
        <f>MAR1!$B$34*L363+MAR1!$C$34*M363+MAR1!$D$34*N363+MAR1!$B$44*I364+MAR1!$C$44*J364+MAR1!$D$44*K364</f>
        <v/>
      </c>
      <c r="O364" s="12">
        <f>MAR1!$B$5+MAR1!$C$5*COS(2*PI()*B364/365)+MAR1!$D$5*SIN(2*PI()*B364/365)+IF(E364=1,MAR1!$B$11+MAR1!$D$11*L364,MAR1!$C$11+MAR1!$E$11*L364)</f>
        <v/>
      </c>
      <c r="P364" s="12">
        <f>MAR1!$B$6+MAR1!$C$6*COS(2*PI()*B364/365)+MAR1!$D$6*SIN(2*PI()*B364/365)+IF(E364=1,MAR1!$B$12+MAR1!$D$12*M364,MAR1!$C$12+MAR1!$E$12*M364)</f>
        <v/>
      </c>
      <c r="Q364" s="12">
        <f>MAR1!$B$7+MAR1!$C$7*COS(2*PI()*B364/365)+MAR1!$D$7*SIN(2*PI()*B364/365)+IF(E364=1,MAR1!$B$13+MAR1!$D$13*N364,MAR1!$C$13+MAR1!$E$13*N364)</f>
        <v/>
      </c>
      <c r="R364" s="12">
        <f>MAR1!$B$5+MAR1!$C$5*COS(2*PI()*B364/365)+MAR1!$D$5*SIN(2*PI()*B364/365)+INDEX(ChangeFactor!$F$6:$F$17,C364)+IF(G364=1,MAR1!$B$11+INDEX(ChangeFactor!$G$6:$G$17,C364)*MAR1!$D$11*L364,MAR1!$C$11+INDEX(ChangeFactor!$G$6:$G$17,C364)*MAR1!$E$11*L364)</f>
        <v/>
      </c>
    </row>
    <row r="365">
      <c r="A365" s="6">
        <f>Data!U365</f>
        <v/>
      </c>
      <c r="B365" s="6">
        <f>MOD(A365-1,365)+1</f>
        <v/>
      </c>
      <c r="C365" s="6">
        <f>MATCH(B365,Markov!$C$6:$C$17,1)</f>
        <v/>
      </c>
      <c r="D365" s="16">
        <f>Data!V365</f>
        <v/>
      </c>
      <c r="E365" s="6">
        <f>IF(D365&lt;IF(E364=1,INDEX(Markov!$I$6:$I$17,C365),INDEX(Markov!$H$6:$H$17,C365)),1,0)</f>
        <v/>
      </c>
      <c r="F365" s="12">
        <f>IF(E365=1,GAMMA.INV(Data!W365,INDEX(Markov!$Q$6:$Q$17,C365),INDEX(Markov!$R$6:$R$17,C365)),0)</f>
        <v/>
      </c>
      <c r="G365" s="6">
        <f>IF(D365&lt;IF(G364=1,INDEX(ChangeFactor!$O$6:$O$17,C365),INDEX(ChangeFactor!$N$6:$N$17,C365)),1,0)</f>
        <v/>
      </c>
      <c r="H365" s="12">
        <f>IF(G365=1,GAMMA.INV(Data!W365,INDEX(ChangeFactor!$R$6:$R$17,C365),INDEX(ChangeFactor!$S$6:$S$17,C365)),0)</f>
        <v/>
      </c>
      <c r="I365" s="7">
        <f>NORM.S.INV(Data!X365)</f>
        <v/>
      </c>
      <c r="J365" s="7">
        <f>NORM.S.INV(Data!Y365)</f>
        <v/>
      </c>
      <c r="K365" s="7">
        <f>NORM.S.INV(Data!Z365)</f>
        <v/>
      </c>
      <c r="L365" s="7">
        <f>MAR1!$B$32*L364+MAR1!$C$32*M364+MAR1!$D$32*N364+MAR1!$B$42*I365+MAR1!$C$42*J365+MAR1!$D$42*K365</f>
        <v/>
      </c>
      <c r="M365" s="7">
        <f>MAR1!$B$33*L364+MAR1!$C$33*M364+MAR1!$D$33*N364+MAR1!$B$43*I365+MAR1!$C$43*J365+MAR1!$D$43*K365</f>
        <v/>
      </c>
      <c r="N365" s="7">
        <f>MAR1!$B$34*L364+MAR1!$C$34*M364+MAR1!$D$34*N364+MAR1!$B$44*I365+MAR1!$C$44*J365+MAR1!$D$44*K365</f>
        <v/>
      </c>
      <c r="O365" s="12">
        <f>MAR1!$B$5+MAR1!$C$5*COS(2*PI()*B365/365)+MAR1!$D$5*SIN(2*PI()*B365/365)+IF(E365=1,MAR1!$B$11+MAR1!$D$11*L365,MAR1!$C$11+MAR1!$E$11*L365)</f>
        <v/>
      </c>
      <c r="P365" s="12">
        <f>MAR1!$B$6+MAR1!$C$6*COS(2*PI()*B365/365)+MAR1!$D$6*SIN(2*PI()*B365/365)+IF(E365=1,MAR1!$B$12+MAR1!$D$12*M365,MAR1!$C$12+MAR1!$E$12*M365)</f>
        <v/>
      </c>
      <c r="Q365" s="12">
        <f>MAR1!$B$7+MAR1!$C$7*COS(2*PI()*B365/365)+MAR1!$D$7*SIN(2*PI()*B365/365)+IF(E365=1,MAR1!$B$13+MAR1!$D$13*N365,MAR1!$C$13+MAR1!$E$13*N365)</f>
        <v/>
      </c>
      <c r="R365" s="12">
        <f>MAR1!$B$5+MAR1!$C$5*COS(2*PI()*B365/365)+MAR1!$D$5*SIN(2*PI()*B365/365)+INDEX(ChangeFactor!$F$6:$F$17,C365)+IF(G365=1,MAR1!$B$11+INDEX(ChangeFactor!$G$6:$G$17,C365)*MAR1!$D$11*L365,MAR1!$C$11+INDEX(ChangeFactor!$G$6:$G$17,C365)*MAR1!$E$11*L365)</f>
        <v/>
      </c>
    </row>
    <row r="366">
      <c r="A366" s="6">
        <f>Data!U366</f>
        <v/>
      </c>
      <c r="B366" s="6">
        <f>MOD(A366-1,365)+1</f>
        <v/>
      </c>
      <c r="C366" s="6">
        <f>MATCH(B366,Markov!$C$6:$C$17,1)</f>
        <v/>
      </c>
      <c r="D366" s="16">
        <f>Data!V366</f>
        <v/>
      </c>
      <c r="E366" s="6">
        <f>IF(D366&lt;IF(E365=1,INDEX(Markov!$I$6:$I$17,C366),INDEX(Markov!$H$6:$H$17,C366)),1,0)</f>
        <v/>
      </c>
      <c r="F366" s="12">
        <f>IF(E366=1,GAMMA.INV(Data!W366,INDEX(Markov!$Q$6:$Q$17,C366),INDEX(Markov!$R$6:$R$17,C366)),0)</f>
        <v/>
      </c>
      <c r="G366" s="6">
        <f>IF(D366&lt;IF(G365=1,INDEX(ChangeFactor!$O$6:$O$17,C366),INDEX(ChangeFactor!$N$6:$N$17,C366)),1,0)</f>
        <v/>
      </c>
      <c r="H366" s="12">
        <f>IF(G366=1,GAMMA.INV(Data!W366,INDEX(ChangeFactor!$R$6:$R$17,C366),INDEX(ChangeFactor!$S$6:$S$17,C366)),0)</f>
        <v/>
      </c>
      <c r="I366" s="7">
        <f>NORM.S.INV(Data!X366)</f>
        <v/>
      </c>
      <c r="J366" s="7">
        <f>NORM.S.INV(Data!Y366)</f>
        <v/>
      </c>
      <c r="K366" s="7">
        <f>NORM.S.INV(Data!Z366)</f>
        <v/>
      </c>
      <c r="L366" s="7">
        <f>MAR1!$B$32*L365+MAR1!$C$32*M365+MAR1!$D$32*N365+MAR1!$B$42*I366+MAR1!$C$42*J366+MAR1!$D$42*K366</f>
        <v/>
      </c>
      <c r="M366" s="7">
        <f>MAR1!$B$33*L365+MAR1!$C$33*M365+MAR1!$D$33*N365+MAR1!$B$43*I366+MAR1!$C$43*J366+MAR1!$D$43*K366</f>
        <v/>
      </c>
      <c r="N366" s="7">
        <f>MAR1!$B$34*L365+MAR1!$C$34*M365+MAR1!$D$34*N365+MAR1!$B$44*I366+MAR1!$C$44*J366+MAR1!$D$44*K366</f>
        <v/>
      </c>
      <c r="O366" s="12">
        <f>MAR1!$B$5+MAR1!$C$5*COS(2*PI()*B366/365)+MAR1!$D$5*SIN(2*PI()*B366/365)+IF(E366=1,MAR1!$B$11+MAR1!$D$11*L366,MAR1!$C$11+MAR1!$E$11*L366)</f>
        <v/>
      </c>
      <c r="P366" s="12">
        <f>MAR1!$B$6+MAR1!$C$6*COS(2*PI()*B366/365)+MAR1!$D$6*SIN(2*PI()*B366/365)+IF(E366=1,MAR1!$B$12+MAR1!$D$12*M366,MAR1!$C$12+MAR1!$E$12*M366)</f>
        <v/>
      </c>
      <c r="Q366" s="12">
        <f>MAR1!$B$7+MAR1!$C$7*COS(2*PI()*B366/365)+MAR1!$D$7*SIN(2*PI()*B366/365)+IF(E366=1,MAR1!$B$13+MAR1!$D$13*N366,MAR1!$C$13+MAR1!$E$13*N366)</f>
        <v/>
      </c>
      <c r="R366" s="12">
        <f>MAR1!$B$5+MAR1!$C$5*COS(2*PI()*B366/365)+MAR1!$D$5*SIN(2*PI()*B366/365)+INDEX(ChangeFactor!$F$6:$F$17,C366)+IF(G366=1,MAR1!$B$11+INDEX(ChangeFactor!$G$6:$G$17,C366)*MAR1!$D$11*L366,MAR1!$C$11+INDEX(ChangeFactor!$G$6:$G$17,C366)*MAR1!$E$11*L366)</f>
        <v/>
      </c>
    </row>
    <row r="367">
      <c r="A367" s="6">
        <f>Data!U367</f>
        <v/>
      </c>
      <c r="B367" s="6">
        <f>MOD(A367-1,365)+1</f>
        <v/>
      </c>
      <c r="C367" s="6">
        <f>MATCH(B367,Markov!$C$6:$C$17,1)</f>
        <v/>
      </c>
      <c r="D367" s="16">
        <f>Data!V367</f>
        <v/>
      </c>
      <c r="E367" s="6">
        <f>IF(D367&lt;IF(E366=1,INDEX(Markov!$I$6:$I$17,C367),INDEX(Markov!$H$6:$H$17,C367)),1,0)</f>
        <v/>
      </c>
      <c r="F367" s="12">
        <f>IF(E367=1,GAMMA.INV(Data!W367,INDEX(Markov!$Q$6:$Q$17,C367),INDEX(Markov!$R$6:$R$17,C367)),0)</f>
        <v/>
      </c>
      <c r="G367" s="6">
        <f>IF(D367&lt;IF(G366=1,INDEX(ChangeFactor!$O$6:$O$17,C367),INDEX(ChangeFactor!$N$6:$N$17,C367)),1,0)</f>
        <v/>
      </c>
      <c r="H367" s="12">
        <f>IF(G367=1,GAMMA.INV(Data!W367,INDEX(ChangeFactor!$R$6:$R$17,C367),INDEX(ChangeFactor!$S$6:$S$17,C367)),0)</f>
        <v/>
      </c>
      <c r="I367" s="7">
        <f>NORM.S.INV(Data!X367)</f>
        <v/>
      </c>
      <c r="J367" s="7">
        <f>NORM.S.INV(Data!Y367)</f>
        <v/>
      </c>
      <c r="K367" s="7">
        <f>NORM.S.INV(Data!Z367)</f>
        <v/>
      </c>
      <c r="L367" s="7">
        <f>MAR1!$B$32*L366+MAR1!$C$32*M366+MAR1!$D$32*N366+MAR1!$B$42*I367+MAR1!$C$42*J367+MAR1!$D$42*K367</f>
        <v/>
      </c>
      <c r="M367" s="7">
        <f>MAR1!$B$33*L366+MAR1!$C$33*M366+MAR1!$D$33*N366+MAR1!$B$43*I367+MAR1!$C$43*J367+MAR1!$D$43*K367</f>
        <v/>
      </c>
      <c r="N367" s="7">
        <f>MAR1!$B$34*L366+MAR1!$C$34*M366+MAR1!$D$34*N366+MAR1!$B$44*I367+MAR1!$C$44*J367+MAR1!$D$44*K367</f>
        <v/>
      </c>
      <c r="O367" s="12">
        <f>MAR1!$B$5+MAR1!$C$5*COS(2*PI()*B367/365)+MAR1!$D$5*SIN(2*PI()*B367/365)+IF(E367=1,MAR1!$B$11+MAR1!$D$11*L367,MAR1!$C$11+MAR1!$E$11*L367)</f>
        <v/>
      </c>
      <c r="P367" s="12">
        <f>MAR1!$B$6+MAR1!$C$6*COS(2*PI()*B367/365)+MAR1!$D$6*SIN(2*PI()*B367/365)+IF(E367=1,MAR1!$B$12+MAR1!$D$12*M367,MAR1!$C$12+MAR1!$E$12*M367)</f>
        <v/>
      </c>
      <c r="Q367" s="12">
        <f>MAR1!$B$7+MAR1!$C$7*COS(2*PI()*B367/365)+MAR1!$D$7*SIN(2*PI()*B367/365)+IF(E367=1,MAR1!$B$13+MAR1!$D$13*N367,MAR1!$C$13+MAR1!$E$13*N367)</f>
        <v/>
      </c>
      <c r="R367" s="12">
        <f>MAR1!$B$5+MAR1!$C$5*COS(2*PI()*B367/365)+MAR1!$D$5*SIN(2*PI()*B367/365)+INDEX(ChangeFactor!$F$6:$F$17,C367)+IF(G367=1,MAR1!$B$11+INDEX(ChangeFactor!$G$6:$G$17,C367)*MAR1!$D$11*L367,MAR1!$C$11+INDEX(ChangeFactor!$G$6:$G$17,C367)*MAR1!$E$11*L367)</f>
        <v/>
      </c>
    </row>
    <row r="368">
      <c r="A368" s="6">
        <f>Data!U368</f>
        <v/>
      </c>
      <c r="B368" s="6">
        <f>MOD(A368-1,365)+1</f>
        <v/>
      </c>
      <c r="C368" s="6">
        <f>MATCH(B368,Markov!$C$6:$C$17,1)</f>
        <v/>
      </c>
      <c r="D368" s="16">
        <f>Data!V368</f>
        <v/>
      </c>
      <c r="E368" s="6">
        <f>IF(D368&lt;IF(E367=1,INDEX(Markov!$I$6:$I$17,C368),INDEX(Markov!$H$6:$H$17,C368)),1,0)</f>
        <v/>
      </c>
      <c r="F368" s="12">
        <f>IF(E368=1,GAMMA.INV(Data!W368,INDEX(Markov!$Q$6:$Q$17,C368),INDEX(Markov!$R$6:$R$17,C368)),0)</f>
        <v/>
      </c>
      <c r="G368" s="6">
        <f>IF(D368&lt;IF(G367=1,INDEX(ChangeFactor!$O$6:$O$17,C368),INDEX(ChangeFactor!$N$6:$N$17,C368)),1,0)</f>
        <v/>
      </c>
      <c r="H368" s="12">
        <f>IF(G368=1,GAMMA.INV(Data!W368,INDEX(ChangeFactor!$R$6:$R$17,C368),INDEX(ChangeFactor!$S$6:$S$17,C368)),0)</f>
        <v/>
      </c>
      <c r="I368" s="7">
        <f>NORM.S.INV(Data!X368)</f>
        <v/>
      </c>
      <c r="J368" s="7">
        <f>NORM.S.INV(Data!Y368)</f>
        <v/>
      </c>
      <c r="K368" s="7">
        <f>NORM.S.INV(Data!Z368)</f>
        <v/>
      </c>
      <c r="L368" s="7">
        <f>MAR1!$B$32*L367+MAR1!$C$32*M367+MAR1!$D$32*N367+MAR1!$B$42*I368+MAR1!$C$42*J368+MAR1!$D$42*K368</f>
        <v/>
      </c>
      <c r="M368" s="7">
        <f>MAR1!$B$33*L367+MAR1!$C$33*M367+MAR1!$D$33*N367+MAR1!$B$43*I368+MAR1!$C$43*J368+MAR1!$D$43*K368</f>
        <v/>
      </c>
      <c r="N368" s="7">
        <f>MAR1!$B$34*L367+MAR1!$C$34*M367+MAR1!$D$34*N367+MAR1!$B$44*I368+MAR1!$C$44*J368+MAR1!$D$44*K368</f>
        <v/>
      </c>
      <c r="O368" s="12">
        <f>MAR1!$B$5+MAR1!$C$5*COS(2*PI()*B368/365)+MAR1!$D$5*SIN(2*PI()*B368/365)+IF(E368=1,MAR1!$B$11+MAR1!$D$11*L368,MAR1!$C$11+MAR1!$E$11*L368)</f>
        <v/>
      </c>
      <c r="P368" s="12">
        <f>MAR1!$B$6+MAR1!$C$6*COS(2*PI()*B368/365)+MAR1!$D$6*SIN(2*PI()*B368/365)+IF(E368=1,MAR1!$B$12+MAR1!$D$12*M368,MAR1!$C$12+MAR1!$E$12*M368)</f>
        <v/>
      </c>
      <c r="Q368" s="12">
        <f>MAR1!$B$7+MAR1!$C$7*COS(2*PI()*B368/365)+MAR1!$D$7*SIN(2*PI()*B368/365)+IF(E368=1,MAR1!$B$13+MAR1!$D$13*N368,MAR1!$C$13+MAR1!$E$13*N368)</f>
        <v/>
      </c>
      <c r="R368" s="12">
        <f>MAR1!$B$5+MAR1!$C$5*COS(2*PI()*B368/365)+MAR1!$D$5*SIN(2*PI()*B368/365)+INDEX(ChangeFactor!$F$6:$F$17,C368)+IF(G368=1,MAR1!$B$11+INDEX(ChangeFactor!$G$6:$G$17,C368)*MAR1!$D$11*L368,MAR1!$C$11+INDEX(ChangeFactor!$G$6:$G$17,C368)*MAR1!$E$11*L368)</f>
        <v/>
      </c>
    </row>
    <row r="369">
      <c r="A369" s="6">
        <f>Data!U369</f>
        <v/>
      </c>
      <c r="B369" s="6">
        <f>MOD(A369-1,365)+1</f>
        <v/>
      </c>
      <c r="C369" s="6">
        <f>MATCH(B369,Markov!$C$6:$C$17,1)</f>
        <v/>
      </c>
      <c r="D369" s="16">
        <f>Data!V369</f>
        <v/>
      </c>
      <c r="E369" s="6">
        <f>IF(D369&lt;IF(E368=1,INDEX(Markov!$I$6:$I$17,C369),INDEX(Markov!$H$6:$H$17,C369)),1,0)</f>
        <v/>
      </c>
      <c r="F369" s="12">
        <f>IF(E369=1,GAMMA.INV(Data!W369,INDEX(Markov!$Q$6:$Q$17,C369),INDEX(Markov!$R$6:$R$17,C369)),0)</f>
        <v/>
      </c>
      <c r="G369" s="6">
        <f>IF(D369&lt;IF(G368=1,INDEX(ChangeFactor!$O$6:$O$17,C369),INDEX(ChangeFactor!$N$6:$N$17,C369)),1,0)</f>
        <v/>
      </c>
      <c r="H369" s="12">
        <f>IF(G369=1,GAMMA.INV(Data!W369,INDEX(ChangeFactor!$R$6:$R$17,C369),INDEX(ChangeFactor!$S$6:$S$17,C369)),0)</f>
        <v/>
      </c>
      <c r="I369" s="7">
        <f>NORM.S.INV(Data!X369)</f>
        <v/>
      </c>
      <c r="J369" s="7">
        <f>NORM.S.INV(Data!Y369)</f>
        <v/>
      </c>
      <c r="K369" s="7">
        <f>NORM.S.INV(Data!Z369)</f>
        <v/>
      </c>
      <c r="L369" s="7">
        <f>MAR1!$B$32*L368+MAR1!$C$32*M368+MAR1!$D$32*N368+MAR1!$B$42*I369+MAR1!$C$42*J369+MAR1!$D$42*K369</f>
        <v/>
      </c>
      <c r="M369" s="7">
        <f>MAR1!$B$33*L368+MAR1!$C$33*M368+MAR1!$D$33*N368+MAR1!$B$43*I369+MAR1!$C$43*J369+MAR1!$D$43*K369</f>
        <v/>
      </c>
      <c r="N369" s="7">
        <f>MAR1!$B$34*L368+MAR1!$C$34*M368+MAR1!$D$34*N368+MAR1!$B$44*I369+MAR1!$C$44*J369+MAR1!$D$44*K369</f>
        <v/>
      </c>
      <c r="O369" s="12">
        <f>MAR1!$B$5+MAR1!$C$5*COS(2*PI()*B369/365)+MAR1!$D$5*SIN(2*PI()*B369/365)+IF(E369=1,MAR1!$B$11+MAR1!$D$11*L369,MAR1!$C$11+MAR1!$E$11*L369)</f>
        <v/>
      </c>
      <c r="P369" s="12">
        <f>MAR1!$B$6+MAR1!$C$6*COS(2*PI()*B369/365)+MAR1!$D$6*SIN(2*PI()*B369/365)+IF(E369=1,MAR1!$B$12+MAR1!$D$12*M369,MAR1!$C$12+MAR1!$E$12*M369)</f>
        <v/>
      </c>
      <c r="Q369" s="12">
        <f>MAR1!$B$7+MAR1!$C$7*COS(2*PI()*B369/365)+MAR1!$D$7*SIN(2*PI()*B369/365)+IF(E369=1,MAR1!$B$13+MAR1!$D$13*N369,MAR1!$C$13+MAR1!$E$13*N369)</f>
        <v/>
      </c>
      <c r="R369" s="12">
        <f>MAR1!$B$5+MAR1!$C$5*COS(2*PI()*B369/365)+MAR1!$D$5*SIN(2*PI()*B369/365)+INDEX(ChangeFactor!$F$6:$F$17,C369)+IF(G369=1,MAR1!$B$11+INDEX(ChangeFactor!$G$6:$G$17,C369)*MAR1!$D$11*L369,MAR1!$C$11+INDEX(ChangeFactor!$G$6:$G$17,C369)*MAR1!$E$11*L369)</f>
        <v/>
      </c>
    </row>
    <row r="370">
      <c r="A370" s="6">
        <f>Data!U370</f>
        <v/>
      </c>
      <c r="B370" s="6">
        <f>MOD(A370-1,365)+1</f>
        <v/>
      </c>
      <c r="C370" s="6">
        <f>MATCH(B370,Markov!$C$6:$C$17,1)</f>
        <v/>
      </c>
      <c r="D370" s="16">
        <f>Data!V370</f>
        <v/>
      </c>
      <c r="E370" s="6">
        <f>IF(D370&lt;IF(E369=1,INDEX(Markov!$I$6:$I$17,C370),INDEX(Markov!$H$6:$H$17,C370)),1,0)</f>
        <v/>
      </c>
      <c r="F370" s="12">
        <f>IF(E370=1,GAMMA.INV(Data!W370,INDEX(Markov!$Q$6:$Q$17,C370),INDEX(Markov!$R$6:$R$17,C370)),0)</f>
        <v/>
      </c>
      <c r="G370" s="6">
        <f>IF(D370&lt;IF(G369=1,INDEX(ChangeFactor!$O$6:$O$17,C370),INDEX(ChangeFactor!$N$6:$N$17,C370)),1,0)</f>
        <v/>
      </c>
      <c r="H370" s="12">
        <f>IF(G370=1,GAMMA.INV(Data!W370,INDEX(ChangeFactor!$R$6:$R$17,C370),INDEX(ChangeFactor!$S$6:$S$17,C370)),0)</f>
        <v/>
      </c>
      <c r="I370" s="7">
        <f>NORM.S.INV(Data!X370)</f>
        <v/>
      </c>
      <c r="J370" s="7">
        <f>NORM.S.INV(Data!Y370)</f>
        <v/>
      </c>
      <c r="K370" s="7">
        <f>NORM.S.INV(Data!Z370)</f>
        <v/>
      </c>
      <c r="L370" s="7">
        <f>MAR1!$B$32*L369+MAR1!$C$32*M369+MAR1!$D$32*N369+MAR1!$B$42*I370+MAR1!$C$42*J370+MAR1!$D$42*K370</f>
        <v/>
      </c>
      <c r="M370" s="7">
        <f>MAR1!$B$33*L369+MAR1!$C$33*M369+MAR1!$D$33*N369+MAR1!$B$43*I370+MAR1!$C$43*J370+MAR1!$D$43*K370</f>
        <v/>
      </c>
      <c r="N370" s="7">
        <f>MAR1!$B$34*L369+MAR1!$C$34*M369+MAR1!$D$34*N369+MAR1!$B$44*I370+MAR1!$C$44*J370+MAR1!$D$44*K370</f>
        <v/>
      </c>
      <c r="O370" s="12">
        <f>MAR1!$B$5+MAR1!$C$5*COS(2*PI()*B370/365)+MAR1!$D$5*SIN(2*PI()*B370/365)+IF(E370=1,MAR1!$B$11+MAR1!$D$11*L370,MAR1!$C$11+MAR1!$E$11*L370)</f>
        <v/>
      </c>
      <c r="P370" s="12">
        <f>MAR1!$B$6+MAR1!$C$6*COS(2*PI()*B370/365)+MAR1!$D$6*SIN(2*PI()*B370/365)+IF(E370=1,MAR1!$B$12+MAR1!$D$12*M370,MAR1!$C$12+MAR1!$E$12*M370)</f>
        <v/>
      </c>
      <c r="Q370" s="12">
        <f>MAR1!$B$7+MAR1!$C$7*COS(2*PI()*B370/365)+MAR1!$D$7*SIN(2*PI()*B370/365)+IF(E370=1,MAR1!$B$13+MAR1!$D$13*N370,MAR1!$C$13+MAR1!$E$13*N370)</f>
        <v/>
      </c>
      <c r="R370" s="12">
        <f>MAR1!$B$5+MAR1!$C$5*COS(2*PI()*B370/365)+MAR1!$D$5*SIN(2*PI()*B370/365)+INDEX(ChangeFactor!$F$6:$F$17,C370)+IF(G370=1,MAR1!$B$11+INDEX(ChangeFactor!$G$6:$G$17,C370)*MAR1!$D$11*L370,MAR1!$C$11+INDEX(ChangeFactor!$G$6:$G$17,C370)*MAR1!$E$11*L370)</f>
        <v/>
      </c>
    </row>
    <row r="371">
      <c r="A371" s="6">
        <f>Data!U371</f>
        <v/>
      </c>
      <c r="B371" s="6">
        <f>MOD(A371-1,365)+1</f>
        <v/>
      </c>
      <c r="C371" s="6">
        <f>MATCH(B371,Markov!$C$6:$C$17,1)</f>
        <v/>
      </c>
      <c r="D371" s="16">
        <f>Data!V371</f>
        <v/>
      </c>
      <c r="E371" s="6">
        <f>IF(D371&lt;IF(E370=1,INDEX(Markov!$I$6:$I$17,C371),INDEX(Markov!$H$6:$H$17,C371)),1,0)</f>
        <v/>
      </c>
      <c r="F371" s="12">
        <f>IF(E371=1,GAMMA.INV(Data!W371,INDEX(Markov!$Q$6:$Q$17,C371),INDEX(Markov!$R$6:$R$17,C371)),0)</f>
        <v/>
      </c>
      <c r="G371" s="6">
        <f>IF(D371&lt;IF(G370=1,INDEX(ChangeFactor!$O$6:$O$17,C371),INDEX(ChangeFactor!$N$6:$N$17,C371)),1,0)</f>
        <v/>
      </c>
      <c r="H371" s="12">
        <f>IF(G371=1,GAMMA.INV(Data!W371,INDEX(ChangeFactor!$R$6:$R$17,C371),INDEX(ChangeFactor!$S$6:$S$17,C371)),0)</f>
        <v/>
      </c>
      <c r="I371" s="7">
        <f>NORM.S.INV(Data!X371)</f>
        <v/>
      </c>
      <c r="J371" s="7">
        <f>NORM.S.INV(Data!Y371)</f>
        <v/>
      </c>
      <c r="K371" s="7">
        <f>NORM.S.INV(Data!Z371)</f>
        <v/>
      </c>
      <c r="L371" s="7">
        <f>MAR1!$B$32*L370+MAR1!$C$32*M370+MAR1!$D$32*N370+MAR1!$B$42*I371+MAR1!$C$42*J371+MAR1!$D$42*K371</f>
        <v/>
      </c>
      <c r="M371" s="7">
        <f>MAR1!$B$33*L370+MAR1!$C$33*M370+MAR1!$D$33*N370+MAR1!$B$43*I371+MAR1!$C$43*J371+MAR1!$D$43*K371</f>
        <v/>
      </c>
      <c r="N371" s="7">
        <f>MAR1!$B$34*L370+MAR1!$C$34*M370+MAR1!$D$34*N370+MAR1!$B$44*I371+MAR1!$C$44*J371+MAR1!$D$44*K371</f>
        <v/>
      </c>
      <c r="O371" s="12">
        <f>MAR1!$B$5+MAR1!$C$5*COS(2*PI()*B371/365)+MAR1!$D$5*SIN(2*PI()*B371/365)+IF(E371=1,MAR1!$B$11+MAR1!$D$11*L371,MAR1!$C$11+MAR1!$E$11*L371)</f>
        <v/>
      </c>
      <c r="P371" s="12">
        <f>MAR1!$B$6+MAR1!$C$6*COS(2*PI()*B371/365)+MAR1!$D$6*SIN(2*PI()*B371/365)+IF(E371=1,MAR1!$B$12+MAR1!$D$12*M371,MAR1!$C$12+MAR1!$E$12*M371)</f>
        <v/>
      </c>
      <c r="Q371" s="12">
        <f>MAR1!$B$7+MAR1!$C$7*COS(2*PI()*B371/365)+MAR1!$D$7*SIN(2*PI()*B371/365)+IF(E371=1,MAR1!$B$13+MAR1!$D$13*N371,MAR1!$C$13+MAR1!$E$13*N371)</f>
        <v/>
      </c>
      <c r="R371" s="12">
        <f>MAR1!$B$5+MAR1!$C$5*COS(2*PI()*B371/365)+MAR1!$D$5*SIN(2*PI()*B371/365)+INDEX(ChangeFactor!$F$6:$F$17,C371)+IF(G371=1,MAR1!$B$11+INDEX(ChangeFactor!$G$6:$G$17,C371)*MAR1!$D$11*L371,MAR1!$C$11+INDEX(ChangeFactor!$G$6:$G$17,C371)*MAR1!$E$11*L371)</f>
        <v/>
      </c>
    </row>
    <row r="372">
      <c r="A372" s="6">
        <f>Data!U372</f>
        <v/>
      </c>
      <c r="B372" s="6">
        <f>MOD(A372-1,365)+1</f>
        <v/>
      </c>
      <c r="C372" s="6">
        <f>MATCH(B372,Markov!$C$6:$C$17,1)</f>
        <v/>
      </c>
      <c r="D372" s="16">
        <f>Data!V372</f>
        <v/>
      </c>
      <c r="E372" s="6">
        <f>IF(D372&lt;IF(E371=1,INDEX(Markov!$I$6:$I$17,C372),INDEX(Markov!$H$6:$H$17,C372)),1,0)</f>
        <v/>
      </c>
      <c r="F372" s="12">
        <f>IF(E372=1,GAMMA.INV(Data!W372,INDEX(Markov!$Q$6:$Q$17,C372),INDEX(Markov!$R$6:$R$17,C372)),0)</f>
        <v/>
      </c>
      <c r="G372" s="6">
        <f>IF(D372&lt;IF(G371=1,INDEX(ChangeFactor!$O$6:$O$17,C372),INDEX(ChangeFactor!$N$6:$N$17,C372)),1,0)</f>
        <v/>
      </c>
      <c r="H372" s="12">
        <f>IF(G372=1,GAMMA.INV(Data!W372,INDEX(ChangeFactor!$R$6:$R$17,C372),INDEX(ChangeFactor!$S$6:$S$17,C372)),0)</f>
        <v/>
      </c>
      <c r="I372" s="7">
        <f>NORM.S.INV(Data!X372)</f>
        <v/>
      </c>
      <c r="J372" s="7">
        <f>NORM.S.INV(Data!Y372)</f>
        <v/>
      </c>
      <c r="K372" s="7">
        <f>NORM.S.INV(Data!Z372)</f>
        <v/>
      </c>
      <c r="L372" s="7">
        <f>MAR1!$B$32*L371+MAR1!$C$32*M371+MAR1!$D$32*N371+MAR1!$B$42*I372+MAR1!$C$42*J372+MAR1!$D$42*K372</f>
        <v/>
      </c>
      <c r="M372" s="7">
        <f>MAR1!$B$33*L371+MAR1!$C$33*M371+MAR1!$D$33*N371+MAR1!$B$43*I372+MAR1!$C$43*J372+MAR1!$D$43*K372</f>
        <v/>
      </c>
      <c r="N372" s="7">
        <f>MAR1!$B$34*L371+MAR1!$C$34*M371+MAR1!$D$34*N371+MAR1!$B$44*I372+MAR1!$C$44*J372+MAR1!$D$44*K372</f>
        <v/>
      </c>
      <c r="O372" s="12">
        <f>MAR1!$B$5+MAR1!$C$5*COS(2*PI()*B372/365)+MAR1!$D$5*SIN(2*PI()*B372/365)+IF(E372=1,MAR1!$B$11+MAR1!$D$11*L372,MAR1!$C$11+MAR1!$E$11*L372)</f>
        <v/>
      </c>
      <c r="P372" s="12">
        <f>MAR1!$B$6+MAR1!$C$6*COS(2*PI()*B372/365)+MAR1!$D$6*SIN(2*PI()*B372/365)+IF(E372=1,MAR1!$B$12+MAR1!$D$12*M372,MAR1!$C$12+MAR1!$E$12*M372)</f>
        <v/>
      </c>
      <c r="Q372" s="12">
        <f>MAR1!$B$7+MAR1!$C$7*COS(2*PI()*B372/365)+MAR1!$D$7*SIN(2*PI()*B372/365)+IF(E372=1,MAR1!$B$13+MAR1!$D$13*N372,MAR1!$C$13+MAR1!$E$13*N372)</f>
        <v/>
      </c>
      <c r="R372" s="12">
        <f>MAR1!$B$5+MAR1!$C$5*COS(2*PI()*B372/365)+MAR1!$D$5*SIN(2*PI()*B372/365)+INDEX(ChangeFactor!$F$6:$F$17,C372)+IF(G372=1,MAR1!$B$11+INDEX(ChangeFactor!$G$6:$G$17,C372)*MAR1!$D$11*L372,MAR1!$C$11+INDEX(ChangeFactor!$G$6:$G$17,C372)*MAR1!$E$11*L372)</f>
        <v/>
      </c>
    </row>
    <row r="373">
      <c r="A373" s="6">
        <f>Data!U373</f>
        <v/>
      </c>
      <c r="B373" s="6">
        <f>MOD(A373-1,365)+1</f>
        <v/>
      </c>
      <c r="C373" s="6">
        <f>MATCH(B373,Markov!$C$6:$C$17,1)</f>
        <v/>
      </c>
      <c r="D373" s="16">
        <f>Data!V373</f>
        <v/>
      </c>
      <c r="E373" s="6">
        <f>IF(D373&lt;IF(E372=1,INDEX(Markov!$I$6:$I$17,C373),INDEX(Markov!$H$6:$H$17,C373)),1,0)</f>
        <v/>
      </c>
      <c r="F373" s="12">
        <f>IF(E373=1,GAMMA.INV(Data!W373,INDEX(Markov!$Q$6:$Q$17,C373),INDEX(Markov!$R$6:$R$17,C373)),0)</f>
        <v/>
      </c>
      <c r="G373" s="6">
        <f>IF(D373&lt;IF(G372=1,INDEX(ChangeFactor!$O$6:$O$17,C373),INDEX(ChangeFactor!$N$6:$N$17,C373)),1,0)</f>
        <v/>
      </c>
      <c r="H373" s="12">
        <f>IF(G373=1,GAMMA.INV(Data!W373,INDEX(ChangeFactor!$R$6:$R$17,C373),INDEX(ChangeFactor!$S$6:$S$17,C373)),0)</f>
        <v/>
      </c>
      <c r="I373" s="7">
        <f>NORM.S.INV(Data!X373)</f>
        <v/>
      </c>
      <c r="J373" s="7">
        <f>NORM.S.INV(Data!Y373)</f>
        <v/>
      </c>
      <c r="K373" s="7">
        <f>NORM.S.INV(Data!Z373)</f>
        <v/>
      </c>
      <c r="L373" s="7">
        <f>MAR1!$B$32*L372+MAR1!$C$32*M372+MAR1!$D$32*N372+MAR1!$B$42*I373+MAR1!$C$42*J373+MAR1!$D$42*K373</f>
        <v/>
      </c>
      <c r="M373" s="7">
        <f>MAR1!$B$33*L372+MAR1!$C$33*M372+MAR1!$D$33*N372+MAR1!$B$43*I373+MAR1!$C$43*J373+MAR1!$D$43*K373</f>
        <v/>
      </c>
      <c r="N373" s="7">
        <f>MAR1!$B$34*L372+MAR1!$C$34*M372+MAR1!$D$34*N372+MAR1!$B$44*I373+MAR1!$C$44*J373+MAR1!$D$44*K373</f>
        <v/>
      </c>
      <c r="O373" s="12">
        <f>MAR1!$B$5+MAR1!$C$5*COS(2*PI()*B373/365)+MAR1!$D$5*SIN(2*PI()*B373/365)+IF(E373=1,MAR1!$B$11+MAR1!$D$11*L373,MAR1!$C$11+MAR1!$E$11*L373)</f>
        <v/>
      </c>
      <c r="P373" s="12">
        <f>MAR1!$B$6+MAR1!$C$6*COS(2*PI()*B373/365)+MAR1!$D$6*SIN(2*PI()*B373/365)+IF(E373=1,MAR1!$B$12+MAR1!$D$12*M373,MAR1!$C$12+MAR1!$E$12*M373)</f>
        <v/>
      </c>
      <c r="Q373" s="12">
        <f>MAR1!$B$7+MAR1!$C$7*COS(2*PI()*B373/365)+MAR1!$D$7*SIN(2*PI()*B373/365)+IF(E373=1,MAR1!$B$13+MAR1!$D$13*N373,MAR1!$C$13+MAR1!$E$13*N373)</f>
        <v/>
      </c>
      <c r="R373" s="12">
        <f>MAR1!$B$5+MAR1!$C$5*COS(2*PI()*B373/365)+MAR1!$D$5*SIN(2*PI()*B373/365)+INDEX(ChangeFactor!$F$6:$F$17,C373)+IF(G373=1,MAR1!$B$11+INDEX(ChangeFactor!$G$6:$G$17,C373)*MAR1!$D$11*L373,MAR1!$C$11+INDEX(ChangeFactor!$G$6:$G$17,C373)*MAR1!$E$11*L373)</f>
        <v/>
      </c>
    </row>
    <row r="374">
      <c r="A374" s="6">
        <f>Data!U374</f>
        <v/>
      </c>
      <c r="B374" s="6">
        <f>MOD(A374-1,365)+1</f>
        <v/>
      </c>
      <c r="C374" s="6">
        <f>MATCH(B374,Markov!$C$6:$C$17,1)</f>
        <v/>
      </c>
      <c r="D374" s="16">
        <f>Data!V374</f>
        <v/>
      </c>
      <c r="E374" s="6">
        <f>IF(D374&lt;IF(E373=1,INDEX(Markov!$I$6:$I$17,C374),INDEX(Markov!$H$6:$H$17,C374)),1,0)</f>
        <v/>
      </c>
      <c r="F374" s="12">
        <f>IF(E374=1,GAMMA.INV(Data!W374,INDEX(Markov!$Q$6:$Q$17,C374),INDEX(Markov!$R$6:$R$17,C374)),0)</f>
        <v/>
      </c>
      <c r="G374" s="6">
        <f>IF(D374&lt;IF(G373=1,INDEX(ChangeFactor!$O$6:$O$17,C374),INDEX(ChangeFactor!$N$6:$N$17,C374)),1,0)</f>
        <v/>
      </c>
      <c r="H374" s="12">
        <f>IF(G374=1,GAMMA.INV(Data!W374,INDEX(ChangeFactor!$R$6:$R$17,C374),INDEX(ChangeFactor!$S$6:$S$17,C374)),0)</f>
        <v/>
      </c>
      <c r="I374" s="7">
        <f>NORM.S.INV(Data!X374)</f>
        <v/>
      </c>
      <c r="J374" s="7">
        <f>NORM.S.INV(Data!Y374)</f>
        <v/>
      </c>
      <c r="K374" s="7">
        <f>NORM.S.INV(Data!Z374)</f>
        <v/>
      </c>
      <c r="L374" s="7">
        <f>MAR1!$B$32*L373+MAR1!$C$32*M373+MAR1!$D$32*N373+MAR1!$B$42*I374+MAR1!$C$42*J374+MAR1!$D$42*K374</f>
        <v/>
      </c>
      <c r="M374" s="7">
        <f>MAR1!$B$33*L373+MAR1!$C$33*M373+MAR1!$D$33*N373+MAR1!$B$43*I374+MAR1!$C$43*J374+MAR1!$D$43*K374</f>
        <v/>
      </c>
      <c r="N374" s="7">
        <f>MAR1!$B$34*L373+MAR1!$C$34*M373+MAR1!$D$34*N373+MAR1!$B$44*I374+MAR1!$C$44*J374+MAR1!$D$44*K374</f>
        <v/>
      </c>
      <c r="O374" s="12">
        <f>MAR1!$B$5+MAR1!$C$5*COS(2*PI()*B374/365)+MAR1!$D$5*SIN(2*PI()*B374/365)+IF(E374=1,MAR1!$B$11+MAR1!$D$11*L374,MAR1!$C$11+MAR1!$E$11*L374)</f>
        <v/>
      </c>
      <c r="P374" s="12">
        <f>MAR1!$B$6+MAR1!$C$6*COS(2*PI()*B374/365)+MAR1!$D$6*SIN(2*PI()*B374/365)+IF(E374=1,MAR1!$B$12+MAR1!$D$12*M374,MAR1!$C$12+MAR1!$E$12*M374)</f>
        <v/>
      </c>
      <c r="Q374" s="12">
        <f>MAR1!$B$7+MAR1!$C$7*COS(2*PI()*B374/365)+MAR1!$D$7*SIN(2*PI()*B374/365)+IF(E374=1,MAR1!$B$13+MAR1!$D$13*N374,MAR1!$C$13+MAR1!$E$13*N374)</f>
        <v/>
      </c>
      <c r="R374" s="12">
        <f>MAR1!$B$5+MAR1!$C$5*COS(2*PI()*B374/365)+MAR1!$D$5*SIN(2*PI()*B374/365)+INDEX(ChangeFactor!$F$6:$F$17,C374)+IF(G374=1,MAR1!$B$11+INDEX(ChangeFactor!$G$6:$G$17,C374)*MAR1!$D$11*L374,MAR1!$C$11+INDEX(ChangeFactor!$G$6:$G$17,C374)*MAR1!$E$11*L374)</f>
        <v/>
      </c>
    </row>
    <row r="375">
      <c r="A375" s="6">
        <f>Data!U375</f>
        <v/>
      </c>
      <c r="B375" s="6">
        <f>MOD(A375-1,365)+1</f>
        <v/>
      </c>
      <c r="C375" s="6">
        <f>MATCH(B375,Markov!$C$6:$C$17,1)</f>
        <v/>
      </c>
      <c r="D375" s="16">
        <f>Data!V375</f>
        <v/>
      </c>
      <c r="E375" s="6">
        <f>IF(D375&lt;IF(E374=1,INDEX(Markov!$I$6:$I$17,C375),INDEX(Markov!$H$6:$H$17,C375)),1,0)</f>
        <v/>
      </c>
      <c r="F375" s="12">
        <f>IF(E375=1,GAMMA.INV(Data!W375,INDEX(Markov!$Q$6:$Q$17,C375),INDEX(Markov!$R$6:$R$17,C375)),0)</f>
        <v/>
      </c>
      <c r="G375" s="6">
        <f>IF(D375&lt;IF(G374=1,INDEX(ChangeFactor!$O$6:$O$17,C375),INDEX(ChangeFactor!$N$6:$N$17,C375)),1,0)</f>
        <v/>
      </c>
      <c r="H375" s="12">
        <f>IF(G375=1,GAMMA.INV(Data!W375,INDEX(ChangeFactor!$R$6:$R$17,C375),INDEX(ChangeFactor!$S$6:$S$17,C375)),0)</f>
        <v/>
      </c>
      <c r="I375" s="7">
        <f>NORM.S.INV(Data!X375)</f>
        <v/>
      </c>
      <c r="J375" s="7">
        <f>NORM.S.INV(Data!Y375)</f>
        <v/>
      </c>
      <c r="K375" s="7">
        <f>NORM.S.INV(Data!Z375)</f>
        <v/>
      </c>
      <c r="L375" s="7">
        <f>MAR1!$B$32*L374+MAR1!$C$32*M374+MAR1!$D$32*N374+MAR1!$B$42*I375+MAR1!$C$42*J375+MAR1!$D$42*K375</f>
        <v/>
      </c>
      <c r="M375" s="7">
        <f>MAR1!$B$33*L374+MAR1!$C$33*M374+MAR1!$D$33*N374+MAR1!$B$43*I375+MAR1!$C$43*J375+MAR1!$D$43*K375</f>
        <v/>
      </c>
      <c r="N375" s="7">
        <f>MAR1!$B$34*L374+MAR1!$C$34*M374+MAR1!$D$34*N374+MAR1!$B$44*I375+MAR1!$C$44*J375+MAR1!$D$44*K375</f>
        <v/>
      </c>
      <c r="O375" s="12">
        <f>MAR1!$B$5+MAR1!$C$5*COS(2*PI()*B375/365)+MAR1!$D$5*SIN(2*PI()*B375/365)+IF(E375=1,MAR1!$B$11+MAR1!$D$11*L375,MAR1!$C$11+MAR1!$E$11*L375)</f>
        <v/>
      </c>
      <c r="P375" s="12">
        <f>MAR1!$B$6+MAR1!$C$6*COS(2*PI()*B375/365)+MAR1!$D$6*SIN(2*PI()*B375/365)+IF(E375=1,MAR1!$B$12+MAR1!$D$12*M375,MAR1!$C$12+MAR1!$E$12*M375)</f>
        <v/>
      </c>
      <c r="Q375" s="12">
        <f>MAR1!$B$7+MAR1!$C$7*COS(2*PI()*B375/365)+MAR1!$D$7*SIN(2*PI()*B375/365)+IF(E375=1,MAR1!$B$13+MAR1!$D$13*N375,MAR1!$C$13+MAR1!$E$13*N375)</f>
        <v/>
      </c>
      <c r="R375" s="12">
        <f>MAR1!$B$5+MAR1!$C$5*COS(2*PI()*B375/365)+MAR1!$D$5*SIN(2*PI()*B375/365)+INDEX(ChangeFactor!$F$6:$F$17,C375)+IF(G375=1,MAR1!$B$11+INDEX(ChangeFactor!$G$6:$G$17,C375)*MAR1!$D$11*L375,MAR1!$C$11+INDEX(ChangeFactor!$G$6:$G$17,C375)*MAR1!$E$11*L375)</f>
        <v/>
      </c>
    </row>
    <row r="376">
      <c r="A376" s="6">
        <f>Data!U376</f>
        <v/>
      </c>
      <c r="B376" s="6">
        <f>MOD(A376-1,365)+1</f>
        <v/>
      </c>
      <c r="C376" s="6">
        <f>MATCH(B376,Markov!$C$6:$C$17,1)</f>
        <v/>
      </c>
      <c r="D376" s="16">
        <f>Data!V376</f>
        <v/>
      </c>
      <c r="E376" s="6">
        <f>IF(D376&lt;IF(E375=1,INDEX(Markov!$I$6:$I$17,C376),INDEX(Markov!$H$6:$H$17,C376)),1,0)</f>
        <v/>
      </c>
      <c r="F376" s="12">
        <f>IF(E376=1,GAMMA.INV(Data!W376,INDEX(Markov!$Q$6:$Q$17,C376),INDEX(Markov!$R$6:$R$17,C376)),0)</f>
        <v/>
      </c>
      <c r="G376" s="6">
        <f>IF(D376&lt;IF(G375=1,INDEX(ChangeFactor!$O$6:$O$17,C376),INDEX(ChangeFactor!$N$6:$N$17,C376)),1,0)</f>
        <v/>
      </c>
      <c r="H376" s="12">
        <f>IF(G376=1,GAMMA.INV(Data!W376,INDEX(ChangeFactor!$R$6:$R$17,C376),INDEX(ChangeFactor!$S$6:$S$17,C376)),0)</f>
        <v/>
      </c>
      <c r="I376" s="7">
        <f>NORM.S.INV(Data!X376)</f>
        <v/>
      </c>
      <c r="J376" s="7">
        <f>NORM.S.INV(Data!Y376)</f>
        <v/>
      </c>
      <c r="K376" s="7">
        <f>NORM.S.INV(Data!Z376)</f>
        <v/>
      </c>
      <c r="L376" s="7">
        <f>MAR1!$B$32*L375+MAR1!$C$32*M375+MAR1!$D$32*N375+MAR1!$B$42*I376+MAR1!$C$42*J376+MAR1!$D$42*K376</f>
        <v/>
      </c>
      <c r="M376" s="7">
        <f>MAR1!$B$33*L375+MAR1!$C$33*M375+MAR1!$D$33*N375+MAR1!$B$43*I376+MAR1!$C$43*J376+MAR1!$D$43*K376</f>
        <v/>
      </c>
      <c r="N376" s="7">
        <f>MAR1!$B$34*L375+MAR1!$C$34*M375+MAR1!$D$34*N375+MAR1!$B$44*I376+MAR1!$C$44*J376+MAR1!$D$44*K376</f>
        <v/>
      </c>
      <c r="O376" s="12">
        <f>MAR1!$B$5+MAR1!$C$5*COS(2*PI()*B376/365)+MAR1!$D$5*SIN(2*PI()*B376/365)+IF(E376=1,MAR1!$B$11+MAR1!$D$11*L376,MAR1!$C$11+MAR1!$E$11*L376)</f>
        <v/>
      </c>
      <c r="P376" s="12">
        <f>MAR1!$B$6+MAR1!$C$6*COS(2*PI()*B376/365)+MAR1!$D$6*SIN(2*PI()*B376/365)+IF(E376=1,MAR1!$B$12+MAR1!$D$12*M376,MAR1!$C$12+MAR1!$E$12*M376)</f>
        <v/>
      </c>
      <c r="Q376" s="12">
        <f>MAR1!$B$7+MAR1!$C$7*COS(2*PI()*B376/365)+MAR1!$D$7*SIN(2*PI()*B376/365)+IF(E376=1,MAR1!$B$13+MAR1!$D$13*N376,MAR1!$C$13+MAR1!$E$13*N376)</f>
        <v/>
      </c>
      <c r="R376" s="12">
        <f>MAR1!$B$5+MAR1!$C$5*COS(2*PI()*B376/365)+MAR1!$D$5*SIN(2*PI()*B376/365)+INDEX(ChangeFactor!$F$6:$F$17,C376)+IF(G376=1,MAR1!$B$11+INDEX(ChangeFactor!$G$6:$G$17,C376)*MAR1!$D$11*L376,MAR1!$C$11+INDEX(ChangeFactor!$G$6:$G$17,C376)*MAR1!$E$11*L376)</f>
        <v/>
      </c>
    </row>
    <row r="377">
      <c r="A377" s="6">
        <f>Data!U377</f>
        <v/>
      </c>
      <c r="B377" s="6">
        <f>MOD(A377-1,365)+1</f>
        <v/>
      </c>
      <c r="C377" s="6">
        <f>MATCH(B377,Markov!$C$6:$C$17,1)</f>
        <v/>
      </c>
      <c r="D377" s="16">
        <f>Data!V377</f>
        <v/>
      </c>
      <c r="E377" s="6">
        <f>IF(D377&lt;IF(E376=1,INDEX(Markov!$I$6:$I$17,C377),INDEX(Markov!$H$6:$H$17,C377)),1,0)</f>
        <v/>
      </c>
      <c r="F377" s="12">
        <f>IF(E377=1,GAMMA.INV(Data!W377,INDEX(Markov!$Q$6:$Q$17,C377),INDEX(Markov!$R$6:$R$17,C377)),0)</f>
        <v/>
      </c>
      <c r="G377" s="6">
        <f>IF(D377&lt;IF(G376=1,INDEX(ChangeFactor!$O$6:$O$17,C377),INDEX(ChangeFactor!$N$6:$N$17,C377)),1,0)</f>
        <v/>
      </c>
      <c r="H377" s="12">
        <f>IF(G377=1,GAMMA.INV(Data!W377,INDEX(ChangeFactor!$R$6:$R$17,C377),INDEX(ChangeFactor!$S$6:$S$17,C377)),0)</f>
        <v/>
      </c>
      <c r="I377" s="7">
        <f>NORM.S.INV(Data!X377)</f>
        <v/>
      </c>
      <c r="J377" s="7">
        <f>NORM.S.INV(Data!Y377)</f>
        <v/>
      </c>
      <c r="K377" s="7">
        <f>NORM.S.INV(Data!Z377)</f>
        <v/>
      </c>
      <c r="L377" s="7">
        <f>MAR1!$B$32*L376+MAR1!$C$32*M376+MAR1!$D$32*N376+MAR1!$B$42*I377+MAR1!$C$42*J377+MAR1!$D$42*K377</f>
        <v/>
      </c>
      <c r="M377" s="7">
        <f>MAR1!$B$33*L376+MAR1!$C$33*M376+MAR1!$D$33*N376+MAR1!$B$43*I377+MAR1!$C$43*J377+MAR1!$D$43*K377</f>
        <v/>
      </c>
      <c r="N377" s="7">
        <f>MAR1!$B$34*L376+MAR1!$C$34*M376+MAR1!$D$34*N376+MAR1!$B$44*I377+MAR1!$C$44*J377+MAR1!$D$44*K377</f>
        <v/>
      </c>
      <c r="O377" s="12">
        <f>MAR1!$B$5+MAR1!$C$5*COS(2*PI()*B377/365)+MAR1!$D$5*SIN(2*PI()*B377/365)+IF(E377=1,MAR1!$B$11+MAR1!$D$11*L377,MAR1!$C$11+MAR1!$E$11*L377)</f>
        <v/>
      </c>
      <c r="P377" s="12">
        <f>MAR1!$B$6+MAR1!$C$6*COS(2*PI()*B377/365)+MAR1!$D$6*SIN(2*PI()*B377/365)+IF(E377=1,MAR1!$B$12+MAR1!$D$12*M377,MAR1!$C$12+MAR1!$E$12*M377)</f>
        <v/>
      </c>
      <c r="Q377" s="12">
        <f>MAR1!$B$7+MAR1!$C$7*COS(2*PI()*B377/365)+MAR1!$D$7*SIN(2*PI()*B377/365)+IF(E377=1,MAR1!$B$13+MAR1!$D$13*N377,MAR1!$C$13+MAR1!$E$13*N377)</f>
        <v/>
      </c>
      <c r="R377" s="12">
        <f>MAR1!$B$5+MAR1!$C$5*COS(2*PI()*B377/365)+MAR1!$D$5*SIN(2*PI()*B377/365)+INDEX(ChangeFactor!$F$6:$F$17,C377)+IF(G377=1,MAR1!$B$11+INDEX(ChangeFactor!$G$6:$G$17,C377)*MAR1!$D$11*L377,MAR1!$C$11+INDEX(ChangeFactor!$G$6:$G$17,C377)*MAR1!$E$11*L377)</f>
        <v/>
      </c>
    </row>
    <row r="378">
      <c r="A378" s="6">
        <f>Data!U378</f>
        <v/>
      </c>
      <c r="B378" s="6">
        <f>MOD(A378-1,365)+1</f>
        <v/>
      </c>
      <c r="C378" s="6">
        <f>MATCH(B378,Markov!$C$6:$C$17,1)</f>
        <v/>
      </c>
      <c r="D378" s="16">
        <f>Data!V378</f>
        <v/>
      </c>
      <c r="E378" s="6">
        <f>IF(D378&lt;IF(E377=1,INDEX(Markov!$I$6:$I$17,C378),INDEX(Markov!$H$6:$H$17,C378)),1,0)</f>
        <v/>
      </c>
      <c r="F378" s="12">
        <f>IF(E378=1,GAMMA.INV(Data!W378,INDEX(Markov!$Q$6:$Q$17,C378),INDEX(Markov!$R$6:$R$17,C378)),0)</f>
        <v/>
      </c>
      <c r="G378" s="6">
        <f>IF(D378&lt;IF(G377=1,INDEX(ChangeFactor!$O$6:$O$17,C378),INDEX(ChangeFactor!$N$6:$N$17,C378)),1,0)</f>
        <v/>
      </c>
      <c r="H378" s="12">
        <f>IF(G378=1,GAMMA.INV(Data!W378,INDEX(ChangeFactor!$R$6:$R$17,C378),INDEX(ChangeFactor!$S$6:$S$17,C378)),0)</f>
        <v/>
      </c>
      <c r="I378" s="7">
        <f>NORM.S.INV(Data!X378)</f>
        <v/>
      </c>
      <c r="J378" s="7">
        <f>NORM.S.INV(Data!Y378)</f>
        <v/>
      </c>
      <c r="K378" s="7">
        <f>NORM.S.INV(Data!Z378)</f>
        <v/>
      </c>
      <c r="L378" s="7">
        <f>MAR1!$B$32*L377+MAR1!$C$32*M377+MAR1!$D$32*N377+MAR1!$B$42*I378+MAR1!$C$42*J378+MAR1!$D$42*K378</f>
        <v/>
      </c>
      <c r="M378" s="7">
        <f>MAR1!$B$33*L377+MAR1!$C$33*M377+MAR1!$D$33*N377+MAR1!$B$43*I378+MAR1!$C$43*J378+MAR1!$D$43*K378</f>
        <v/>
      </c>
      <c r="N378" s="7">
        <f>MAR1!$B$34*L377+MAR1!$C$34*M377+MAR1!$D$34*N377+MAR1!$B$44*I378+MAR1!$C$44*J378+MAR1!$D$44*K378</f>
        <v/>
      </c>
      <c r="O378" s="12">
        <f>MAR1!$B$5+MAR1!$C$5*COS(2*PI()*B378/365)+MAR1!$D$5*SIN(2*PI()*B378/365)+IF(E378=1,MAR1!$B$11+MAR1!$D$11*L378,MAR1!$C$11+MAR1!$E$11*L378)</f>
        <v/>
      </c>
      <c r="P378" s="12">
        <f>MAR1!$B$6+MAR1!$C$6*COS(2*PI()*B378/365)+MAR1!$D$6*SIN(2*PI()*B378/365)+IF(E378=1,MAR1!$B$12+MAR1!$D$12*M378,MAR1!$C$12+MAR1!$E$12*M378)</f>
        <v/>
      </c>
      <c r="Q378" s="12">
        <f>MAR1!$B$7+MAR1!$C$7*COS(2*PI()*B378/365)+MAR1!$D$7*SIN(2*PI()*B378/365)+IF(E378=1,MAR1!$B$13+MAR1!$D$13*N378,MAR1!$C$13+MAR1!$E$13*N378)</f>
        <v/>
      </c>
      <c r="R378" s="12">
        <f>MAR1!$B$5+MAR1!$C$5*COS(2*PI()*B378/365)+MAR1!$D$5*SIN(2*PI()*B378/365)+INDEX(ChangeFactor!$F$6:$F$17,C378)+IF(G378=1,MAR1!$B$11+INDEX(ChangeFactor!$G$6:$G$17,C378)*MAR1!$D$11*L378,MAR1!$C$11+INDEX(ChangeFactor!$G$6:$G$17,C378)*MAR1!$E$11*L378)</f>
        <v/>
      </c>
    </row>
    <row r="379">
      <c r="A379" s="6">
        <f>Data!U379</f>
        <v/>
      </c>
      <c r="B379" s="6">
        <f>MOD(A379-1,365)+1</f>
        <v/>
      </c>
      <c r="C379" s="6">
        <f>MATCH(B379,Markov!$C$6:$C$17,1)</f>
        <v/>
      </c>
      <c r="D379" s="16">
        <f>Data!V379</f>
        <v/>
      </c>
      <c r="E379" s="6">
        <f>IF(D379&lt;IF(E378=1,INDEX(Markov!$I$6:$I$17,C379),INDEX(Markov!$H$6:$H$17,C379)),1,0)</f>
        <v/>
      </c>
      <c r="F379" s="12">
        <f>IF(E379=1,GAMMA.INV(Data!W379,INDEX(Markov!$Q$6:$Q$17,C379),INDEX(Markov!$R$6:$R$17,C379)),0)</f>
        <v/>
      </c>
      <c r="G379" s="6">
        <f>IF(D379&lt;IF(G378=1,INDEX(ChangeFactor!$O$6:$O$17,C379),INDEX(ChangeFactor!$N$6:$N$17,C379)),1,0)</f>
        <v/>
      </c>
      <c r="H379" s="12">
        <f>IF(G379=1,GAMMA.INV(Data!W379,INDEX(ChangeFactor!$R$6:$R$17,C379),INDEX(ChangeFactor!$S$6:$S$17,C379)),0)</f>
        <v/>
      </c>
      <c r="I379" s="7">
        <f>NORM.S.INV(Data!X379)</f>
        <v/>
      </c>
      <c r="J379" s="7">
        <f>NORM.S.INV(Data!Y379)</f>
        <v/>
      </c>
      <c r="K379" s="7">
        <f>NORM.S.INV(Data!Z379)</f>
        <v/>
      </c>
      <c r="L379" s="7">
        <f>MAR1!$B$32*L378+MAR1!$C$32*M378+MAR1!$D$32*N378+MAR1!$B$42*I379+MAR1!$C$42*J379+MAR1!$D$42*K379</f>
        <v/>
      </c>
      <c r="M379" s="7">
        <f>MAR1!$B$33*L378+MAR1!$C$33*M378+MAR1!$D$33*N378+MAR1!$B$43*I379+MAR1!$C$43*J379+MAR1!$D$43*K379</f>
        <v/>
      </c>
      <c r="N379" s="7">
        <f>MAR1!$B$34*L378+MAR1!$C$34*M378+MAR1!$D$34*N378+MAR1!$B$44*I379+MAR1!$C$44*J379+MAR1!$D$44*K379</f>
        <v/>
      </c>
      <c r="O379" s="12">
        <f>MAR1!$B$5+MAR1!$C$5*COS(2*PI()*B379/365)+MAR1!$D$5*SIN(2*PI()*B379/365)+IF(E379=1,MAR1!$B$11+MAR1!$D$11*L379,MAR1!$C$11+MAR1!$E$11*L379)</f>
        <v/>
      </c>
      <c r="P379" s="12">
        <f>MAR1!$B$6+MAR1!$C$6*COS(2*PI()*B379/365)+MAR1!$D$6*SIN(2*PI()*B379/365)+IF(E379=1,MAR1!$B$12+MAR1!$D$12*M379,MAR1!$C$12+MAR1!$E$12*M379)</f>
        <v/>
      </c>
      <c r="Q379" s="12">
        <f>MAR1!$B$7+MAR1!$C$7*COS(2*PI()*B379/365)+MAR1!$D$7*SIN(2*PI()*B379/365)+IF(E379=1,MAR1!$B$13+MAR1!$D$13*N379,MAR1!$C$13+MAR1!$E$13*N379)</f>
        <v/>
      </c>
      <c r="R379" s="12">
        <f>MAR1!$B$5+MAR1!$C$5*COS(2*PI()*B379/365)+MAR1!$D$5*SIN(2*PI()*B379/365)+INDEX(ChangeFactor!$F$6:$F$17,C379)+IF(G379=1,MAR1!$B$11+INDEX(ChangeFactor!$G$6:$G$17,C379)*MAR1!$D$11*L379,MAR1!$C$11+INDEX(ChangeFactor!$G$6:$G$17,C379)*MAR1!$E$11*L379)</f>
        <v/>
      </c>
    </row>
    <row r="380">
      <c r="A380" s="6">
        <f>Data!U380</f>
        <v/>
      </c>
      <c r="B380" s="6">
        <f>MOD(A380-1,365)+1</f>
        <v/>
      </c>
      <c r="C380" s="6">
        <f>MATCH(B380,Markov!$C$6:$C$17,1)</f>
        <v/>
      </c>
      <c r="D380" s="16">
        <f>Data!V380</f>
        <v/>
      </c>
      <c r="E380" s="6">
        <f>IF(D380&lt;IF(E379=1,INDEX(Markov!$I$6:$I$17,C380),INDEX(Markov!$H$6:$H$17,C380)),1,0)</f>
        <v/>
      </c>
      <c r="F380" s="12">
        <f>IF(E380=1,GAMMA.INV(Data!W380,INDEX(Markov!$Q$6:$Q$17,C380),INDEX(Markov!$R$6:$R$17,C380)),0)</f>
        <v/>
      </c>
      <c r="G380" s="6">
        <f>IF(D380&lt;IF(G379=1,INDEX(ChangeFactor!$O$6:$O$17,C380),INDEX(ChangeFactor!$N$6:$N$17,C380)),1,0)</f>
        <v/>
      </c>
      <c r="H380" s="12">
        <f>IF(G380=1,GAMMA.INV(Data!W380,INDEX(ChangeFactor!$R$6:$R$17,C380),INDEX(ChangeFactor!$S$6:$S$17,C380)),0)</f>
        <v/>
      </c>
      <c r="I380" s="7">
        <f>NORM.S.INV(Data!X380)</f>
        <v/>
      </c>
      <c r="J380" s="7">
        <f>NORM.S.INV(Data!Y380)</f>
        <v/>
      </c>
      <c r="K380" s="7">
        <f>NORM.S.INV(Data!Z380)</f>
        <v/>
      </c>
      <c r="L380" s="7">
        <f>MAR1!$B$32*L379+MAR1!$C$32*M379+MAR1!$D$32*N379+MAR1!$B$42*I380+MAR1!$C$42*J380+MAR1!$D$42*K380</f>
        <v/>
      </c>
      <c r="M380" s="7">
        <f>MAR1!$B$33*L379+MAR1!$C$33*M379+MAR1!$D$33*N379+MAR1!$B$43*I380+MAR1!$C$43*J380+MAR1!$D$43*K380</f>
        <v/>
      </c>
      <c r="N380" s="7">
        <f>MAR1!$B$34*L379+MAR1!$C$34*M379+MAR1!$D$34*N379+MAR1!$B$44*I380+MAR1!$C$44*J380+MAR1!$D$44*K380</f>
        <v/>
      </c>
      <c r="O380" s="12">
        <f>MAR1!$B$5+MAR1!$C$5*COS(2*PI()*B380/365)+MAR1!$D$5*SIN(2*PI()*B380/365)+IF(E380=1,MAR1!$B$11+MAR1!$D$11*L380,MAR1!$C$11+MAR1!$E$11*L380)</f>
        <v/>
      </c>
      <c r="P380" s="12">
        <f>MAR1!$B$6+MAR1!$C$6*COS(2*PI()*B380/365)+MAR1!$D$6*SIN(2*PI()*B380/365)+IF(E380=1,MAR1!$B$12+MAR1!$D$12*M380,MAR1!$C$12+MAR1!$E$12*M380)</f>
        <v/>
      </c>
      <c r="Q380" s="12">
        <f>MAR1!$B$7+MAR1!$C$7*COS(2*PI()*B380/365)+MAR1!$D$7*SIN(2*PI()*B380/365)+IF(E380=1,MAR1!$B$13+MAR1!$D$13*N380,MAR1!$C$13+MAR1!$E$13*N380)</f>
        <v/>
      </c>
      <c r="R380" s="12">
        <f>MAR1!$B$5+MAR1!$C$5*COS(2*PI()*B380/365)+MAR1!$D$5*SIN(2*PI()*B380/365)+INDEX(ChangeFactor!$F$6:$F$17,C380)+IF(G380=1,MAR1!$B$11+INDEX(ChangeFactor!$G$6:$G$17,C380)*MAR1!$D$11*L380,MAR1!$C$11+INDEX(ChangeFactor!$G$6:$G$17,C380)*MAR1!$E$11*L380)</f>
        <v/>
      </c>
    </row>
    <row r="381">
      <c r="A381" s="6">
        <f>Data!U381</f>
        <v/>
      </c>
      <c r="B381" s="6">
        <f>MOD(A381-1,365)+1</f>
        <v/>
      </c>
      <c r="C381" s="6">
        <f>MATCH(B381,Markov!$C$6:$C$17,1)</f>
        <v/>
      </c>
      <c r="D381" s="16">
        <f>Data!V381</f>
        <v/>
      </c>
      <c r="E381" s="6">
        <f>IF(D381&lt;IF(E380=1,INDEX(Markov!$I$6:$I$17,C381),INDEX(Markov!$H$6:$H$17,C381)),1,0)</f>
        <v/>
      </c>
      <c r="F381" s="12">
        <f>IF(E381=1,GAMMA.INV(Data!W381,INDEX(Markov!$Q$6:$Q$17,C381),INDEX(Markov!$R$6:$R$17,C381)),0)</f>
        <v/>
      </c>
      <c r="G381" s="6">
        <f>IF(D381&lt;IF(G380=1,INDEX(ChangeFactor!$O$6:$O$17,C381),INDEX(ChangeFactor!$N$6:$N$17,C381)),1,0)</f>
        <v/>
      </c>
      <c r="H381" s="12">
        <f>IF(G381=1,GAMMA.INV(Data!W381,INDEX(ChangeFactor!$R$6:$R$17,C381),INDEX(ChangeFactor!$S$6:$S$17,C381)),0)</f>
        <v/>
      </c>
      <c r="I381" s="7">
        <f>NORM.S.INV(Data!X381)</f>
        <v/>
      </c>
      <c r="J381" s="7">
        <f>NORM.S.INV(Data!Y381)</f>
        <v/>
      </c>
      <c r="K381" s="7">
        <f>NORM.S.INV(Data!Z381)</f>
        <v/>
      </c>
      <c r="L381" s="7">
        <f>MAR1!$B$32*L380+MAR1!$C$32*M380+MAR1!$D$32*N380+MAR1!$B$42*I381+MAR1!$C$42*J381+MAR1!$D$42*K381</f>
        <v/>
      </c>
      <c r="M381" s="7">
        <f>MAR1!$B$33*L380+MAR1!$C$33*M380+MAR1!$D$33*N380+MAR1!$B$43*I381+MAR1!$C$43*J381+MAR1!$D$43*K381</f>
        <v/>
      </c>
      <c r="N381" s="7">
        <f>MAR1!$B$34*L380+MAR1!$C$34*M380+MAR1!$D$34*N380+MAR1!$B$44*I381+MAR1!$C$44*J381+MAR1!$D$44*K381</f>
        <v/>
      </c>
      <c r="O381" s="12">
        <f>MAR1!$B$5+MAR1!$C$5*COS(2*PI()*B381/365)+MAR1!$D$5*SIN(2*PI()*B381/365)+IF(E381=1,MAR1!$B$11+MAR1!$D$11*L381,MAR1!$C$11+MAR1!$E$11*L381)</f>
        <v/>
      </c>
      <c r="P381" s="12">
        <f>MAR1!$B$6+MAR1!$C$6*COS(2*PI()*B381/365)+MAR1!$D$6*SIN(2*PI()*B381/365)+IF(E381=1,MAR1!$B$12+MAR1!$D$12*M381,MAR1!$C$12+MAR1!$E$12*M381)</f>
        <v/>
      </c>
      <c r="Q381" s="12">
        <f>MAR1!$B$7+MAR1!$C$7*COS(2*PI()*B381/365)+MAR1!$D$7*SIN(2*PI()*B381/365)+IF(E381=1,MAR1!$B$13+MAR1!$D$13*N381,MAR1!$C$13+MAR1!$E$13*N381)</f>
        <v/>
      </c>
      <c r="R381" s="12">
        <f>MAR1!$B$5+MAR1!$C$5*COS(2*PI()*B381/365)+MAR1!$D$5*SIN(2*PI()*B381/365)+INDEX(ChangeFactor!$F$6:$F$17,C381)+IF(G381=1,MAR1!$B$11+INDEX(ChangeFactor!$G$6:$G$17,C381)*MAR1!$D$11*L381,MAR1!$C$11+INDEX(ChangeFactor!$G$6:$G$17,C381)*MAR1!$E$11*L381)</f>
        <v/>
      </c>
    </row>
    <row r="382">
      <c r="A382" s="6">
        <f>Data!U382</f>
        <v/>
      </c>
      <c r="B382" s="6">
        <f>MOD(A382-1,365)+1</f>
        <v/>
      </c>
      <c r="C382" s="6">
        <f>MATCH(B382,Markov!$C$6:$C$17,1)</f>
        <v/>
      </c>
      <c r="D382" s="16">
        <f>Data!V382</f>
        <v/>
      </c>
      <c r="E382" s="6">
        <f>IF(D382&lt;IF(E381=1,INDEX(Markov!$I$6:$I$17,C382),INDEX(Markov!$H$6:$H$17,C382)),1,0)</f>
        <v/>
      </c>
      <c r="F382" s="12">
        <f>IF(E382=1,GAMMA.INV(Data!W382,INDEX(Markov!$Q$6:$Q$17,C382),INDEX(Markov!$R$6:$R$17,C382)),0)</f>
        <v/>
      </c>
      <c r="G382" s="6">
        <f>IF(D382&lt;IF(G381=1,INDEX(ChangeFactor!$O$6:$O$17,C382),INDEX(ChangeFactor!$N$6:$N$17,C382)),1,0)</f>
        <v/>
      </c>
      <c r="H382" s="12">
        <f>IF(G382=1,GAMMA.INV(Data!W382,INDEX(ChangeFactor!$R$6:$R$17,C382),INDEX(ChangeFactor!$S$6:$S$17,C382)),0)</f>
        <v/>
      </c>
      <c r="I382" s="7">
        <f>NORM.S.INV(Data!X382)</f>
        <v/>
      </c>
      <c r="J382" s="7">
        <f>NORM.S.INV(Data!Y382)</f>
        <v/>
      </c>
      <c r="K382" s="7">
        <f>NORM.S.INV(Data!Z382)</f>
        <v/>
      </c>
      <c r="L382" s="7">
        <f>MAR1!$B$32*L381+MAR1!$C$32*M381+MAR1!$D$32*N381+MAR1!$B$42*I382+MAR1!$C$42*J382+MAR1!$D$42*K382</f>
        <v/>
      </c>
      <c r="M382" s="7">
        <f>MAR1!$B$33*L381+MAR1!$C$33*M381+MAR1!$D$33*N381+MAR1!$B$43*I382+MAR1!$C$43*J382+MAR1!$D$43*K382</f>
        <v/>
      </c>
      <c r="N382" s="7">
        <f>MAR1!$B$34*L381+MAR1!$C$34*M381+MAR1!$D$34*N381+MAR1!$B$44*I382+MAR1!$C$44*J382+MAR1!$D$44*K382</f>
        <v/>
      </c>
      <c r="O382" s="12">
        <f>MAR1!$B$5+MAR1!$C$5*COS(2*PI()*B382/365)+MAR1!$D$5*SIN(2*PI()*B382/365)+IF(E382=1,MAR1!$B$11+MAR1!$D$11*L382,MAR1!$C$11+MAR1!$E$11*L382)</f>
        <v/>
      </c>
      <c r="P382" s="12">
        <f>MAR1!$B$6+MAR1!$C$6*COS(2*PI()*B382/365)+MAR1!$D$6*SIN(2*PI()*B382/365)+IF(E382=1,MAR1!$B$12+MAR1!$D$12*M382,MAR1!$C$12+MAR1!$E$12*M382)</f>
        <v/>
      </c>
      <c r="Q382" s="12">
        <f>MAR1!$B$7+MAR1!$C$7*COS(2*PI()*B382/365)+MAR1!$D$7*SIN(2*PI()*B382/365)+IF(E382=1,MAR1!$B$13+MAR1!$D$13*N382,MAR1!$C$13+MAR1!$E$13*N382)</f>
        <v/>
      </c>
      <c r="R382" s="12">
        <f>MAR1!$B$5+MAR1!$C$5*COS(2*PI()*B382/365)+MAR1!$D$5*SIN(2*PI()*B382/365)+INDEX(ChangeFactor!$F$6:$F$17,C382)+IF(G382=1,MAR1!$B$11+INDEX(ChangeFactor!$G$6:$G$17,C382)*MAR1!$D$11*L382,MAR1!$C$11+INDEX(ChangeFactor!$G$6:$G$17,C382)*MAR1!$E$11*L382)</f>
        <v/>
      </c>
    </row>
    <row r="383">
      <c r="A383" s="6">
        <f>Data!U383</f>
        <v/>
      </c>
      <c r="B383" s="6">
        <f>MOD(A383-1,365)+1</f>
        <v/>
      </c>
      <c r="C383" s="6">
        <f>MATCH(B383,Markov!$C$6:$C$17,1)</f>
        <v/>
      </c>
      <c r="D383" s="16">
        <f>Data!V383</f>
        <v/>
      </c>
      <c r="E383" s="6">
        <f>IF(D383&lt;IF(E382=1,INDEX(Markov!$I$6:$I$17,C383),INDEX(Markov!$H$6:$H$17,C383)),1,0)</f>
        <v/>
      </c>
      <c r="F383" s="12">
        <f>IF(E383=1,GAMMA.INV(Data!W383,INDEX(Markov!$Q$6:$Q$17,C383),INDEX(Markov!$R$6:$R$17,C383)),0)</f>
        <v/>
      </c>
      <c r="G383" s="6">
        <f>IF(D383&lt;IF(G382=1,INDEX(ChangeFactor!$O$6:$O$17,C383),INDEX(ChangeFactor!$N$6:$N$17,C383)),1,0)</f>
        <v/>
      </c>
      <c r="H383" s="12">
        <f>IF(G383=1,GAMMA.INV(Data!W383,INDEX(ChangeFactor!$R$6:$R$17,C383),INDEX(ChangeFactor!$S$6:$S$17,C383)),0)</f>
        <v/>
      </c>
      <c r="I383" s="7">
        <f>NORM.S.INV(Data!X383)</f>
        <v/>
      </c>
      <c r="J383" s="7">
        <f>NORM.S.INV(Data!Y383)</f>
        <v/>
      </c>
      <c r="K383" s="7">
        <f>NORM.S.INV(Data!Z383)</f>
        <v/>
      </c>
      <c r="L383" s="7">
        <f>MAR1!$B$32*L382+MAR1!$C$32*M382+MAR1!$D$32*N382+MAR1!$B$42*I383+MAR1!$C$42*J383+MAR1!$D$42*K383</f>
        <v/>
      </c>
      <c r="M383" s="7">
        <f>MAR1!$B$33*L382+MAR1!$C$33*M382+MAR1!$D$33*N382+MAR1!$B$43*I383+MAR1!$C$43*J383+MAR1!$D$43*K383</f>
        <v/>
      </c>
      <c r="N383" s="7">
        <f>MAR1!$B$34*L382+MAR1!$C$34*M382+MAR1!$D$34*N382+MAR1!$B$44*I383+MAR1!$C$44*J383+MAR1!$D$44*K383</f>
        <v/>
      </c>
      <c r="O383" s="12">
        <f>MAR1!$B$5+MAR1!$C$5*COS(2*PI()*B383/365)+MAR1!$D$5*SIN(2*PI()*B383/365)+IF(E383=1,MAR1!$B$11+MAR1!$D$11*L383,MAR1!$C$11+MAR1!$E$11*L383)</f>
        <v/>
      </c>
      <c r="P383" s="12">
        <f>MAR1!$B$6+MAR1!$C$6*COS(2*PI()*B383/365)+MAR1!$D$6*SIN(2*PI()*B383/365)+IF(E383=1,MAR1!$B$12+MAR1!$D$12*M383,MAR1!$C$12+MAR1!$E$12*M383)</f>
        <v/>
      </c>
      <c r="Q383" s="12">
        <f>MAR1!$B$7+MAR1!$C$7*COS(2*PI()*B383/365)+MAR1!$D$7*SIN(2*PI()*B383/365)+IF(E383=1,MAR1!$B$13+MAR1!$D$13*N383,MAR1!$C$13+MAR1!$E$13*N383)</f>
        <v/>
      </c>
      <c r="R383" s="12">
        <f>MAR1!$B$5+MAR1!$C$5*COS(2*PI()*B383/365)+MAR1!$D$5*SIN(2*PI()*B383/365)+INDEX(ChangeFactor!$F$6:$F$17,C383)+IF(G383=1,MAR1!$B$11+INDEX(ChangeFactor!$G$6:$G$17,C383)*MAR1!$D$11*L383,MAR1!$C$11+INDEX(ChangeFactor!$G$6:$G$17,C383)*MAR1!$E$11*L383)</f>
        <v/>
      </c>
    </row>
    <row r="384">
      <c r="A384" s="6">
        <f>Data!U384</f>
        <v/>
      </c>
      <c r="B384" s="6">
        <f>MOD(A384-1,365)+1</f>
        <v/>
      </c>
      <c r="C384" s="6">
        <f>MATCH(B384,Markov!$C$6:$C$17,1)</f>
        <v/>
      </c>
      <c r="D384" s="16">
        <f>Data!V384</f>
        <v/>
      </c>
      <c r="E384" s="6">
        <f>IF(D384&lt;IF(E383=1,INDEX(Markov!$I$6:$I$17,C384),INDEX(Markov!$H$6:$H$17,C384)),1,0)</f>
        <v/>
      </c>
      <c r="F384" s="12">
        <f>IF(E384=1,GAMMA.INV(Data!W384,INDEX(Markov!$Q$6:$Q$17,C384),INDEX(Markov!$R$6:$R$17,C384)),0)</f>
        <v/>
      </c>
      <c r="G384" s="6">
        <f>IF(D384&lt;IF(G383=1,INDEX(ChangeFactor!$O$6:$O$17,C384),INDEX(ChangeFactor!$N$6:$N$17,C384)),1,0)</f>
        <v/>
      </c>
      <c r="H384" s="12">
        <f>IF(G384=1,GAMMA.INV(Data!W384,INDEX(ChangeFactor!$R$6:$R$17,C384),INDEX(ChangeFactor!$S$6:$S$17,C384)),0)</f>
        <v/>
      </c>
      <c r="I384" s="7">
        <f>NORM.S.INV(Data!X384)</f>
        <v/>
      </c>
      <c r="J384" s="7">
        <f>NORM.S.INV(Data!Y384)</f>
        <v/>
      </c>
      <c r="K384" s="7">
        <f>NORM.S.INV(Data!Z384)</f>
        <v/>
      </c>
      <c r="L384" s="7">
        <f>MAR1!$B$32*L383+MAR1!$C$32*M383+MAR1!$D$32*N383+MAR1!$B$42*I384+MAR1!$C$42*J384+MAR1!$D$42*K384</f>
        <v/>
      </c>
      <c r="M384" s="7">
        <f>MAR1!$B$33*L383+MAR1!$C$33*M383+MAR1!$D$33*N383+MAR1!$B$43*I384+MAR1!$C$43*J384+MAR1!$D$43*K384</f>
        <v/>
      </c>
      <c r="N384" s="7">
        <f>MAR1!$B$34*L383+MAR1!$C$34*M383+MAR1!$D$34*N383+MAR1!$B$44*I384+MAR1!$C$44*J384+MAR1!$D$44*K384</f>
        <v/>
      </c>
      <c r="O384" s="12">
        <f>MAR1!$B$5+MAR1!$C$5*COS(2*PI()*B384/365)+MAR1!$D$5*SIN(2*PI()*B384/365)+IF(E384=1,MAR1!$B$11+MAR1!$D$11*L384,MAR1!$C$11+MAR1!$E$11*L384)</f>
        <v/>
      </c>
      <c r="P384" s="12">
        <f>MAR1!$B$6+MAR1!$C$6*COS(2*PI()*B384/365)+MAR1!$D$6*SIN(2*PI()*B384/365)+IF(E384=1,MAR1!$B$12+MAR1!$D$12*M384,MAR1!$C$12+MAR1!$E$12*M384)</f>
        <v/>
      </c>
      <c r="Q384" s="12">
        <f>MAR1!$B$7+MAR1!$C$7*COS(2*PI()*B384/365)+MAR1!$D$7*SIN(2*PI()*B384/365)+IF(E384=1,MAR1!$B$13+MAR1!$D$13*N384,MAR1!$C$13+MAR1!$E$13*N384)</f>
        <v/>
      </c>
      <c r="R384" s="12">
        <f>MAR1!$B$5+MAR1!$C$5*COS(2*PI()*B384/365)+MAR1!$D$5*SIN(2*PI()*B384/365)+INDEX(ChangeFactor!$F$6:$F$17,C384)+IF(G384=1,MAR1!$B$11+INDEX(ChangeFactor!$G$6:$G$17,C384)*MAR1!$D$11*L384,MAR1!$C$11+INDEX(ChangeFactor!$G$6:$G$17,C384)*MAR1!$E$11*L384)</f>
        <v/>
      </c>
    </row>
    <row r="385">
      <c r="A385" s="6">
        <f>Data!U385</f>
        <v/>
      </c>
      <c r="B385" s="6">
        <f>MOD(A385-1,365)+1</f>
        <v/>
      </c>
      <c r="C385" s="6">
        <f>MATCH(B385,Markov!$C$6:$C$17,1)</f>
        <v/>
      </c>
      <c r="D385" s="16">
        <f>Data!V385</f>
        <v/>
      </c>
      <c r="E385" s="6">
        <f>IF(D385&lt;IF(E384=1,INDEX(Markov!$I$6:$I$17,C385),INDEX(Markov!$H$6:$H$17,C385)),1,0)</f>
        <v/>
      </c>
      <c r="F385" s="12">
        <f>IF(E385=1,GAMMA.INV(Data!W385,INDEX(Markov!$Q$6:$Q$17,C385),INDEX(Markov!$R$6:$R$17,C385)),0)</f>
        <v/>
      </c>
      <c r="G385" s="6">
        <f>IF(D385&lt;IF(G384=1,INDEX(ChangeFactor!$O$6:$O$17,C385),INDEX(ChangeFactor!$N$6:$N$17,C385)),1,0)</f>
        <v/>
      </c>
      <c r="H385" s="12">
        <f>IF(G385=1,GAMMA.INV(Data!W385,INDEX(ChangeFactor!$R$6:$R$17,C385),INDEX(ChangeFactor!$S$6:$S$17,C385)),0)</f>
        <v/>
      </c>
      <c r="I385" s="7">
        <f>NORM.S.INV(Data!X385)</f>
        <v/>
      </c>
      <c r="J385" s="7">
        <f>NORM.S.INV(Data!Y385)</f>
        <v/>
      </c>
      <c r="K385" s="7">
        <f>NORM.S.INV(Data!Z385)</f>
        <v/>
      </c>
      <c r="L385" s="7">
        <f>MAR1!$B$32*L384+MAR1!$C$32*M384+MAR1!$D$32*N384+MAR1!$B$42*I385+MAR1!$C$42*J385+MAR1!$D$42*K385</f>
        <v/>
      </c>
      <c r="M385" s="7">
        <f>MAR1!$B$33*L384+MAR1!$C$33*M384+MAR1!$D$33*N384+MAR1!$B$43*I385+MAR1!$C$43*J385+MAR1!$D$43*K385</f>
        <v/>
      </c>
      <c r="N385" s="7">
        <f>MAR1!$B$34*L384+MAR1!$C$34*M384+MAR1!$D$34*N384+MAR1!$B$44*I385+MAR1!$C$44*J385+MAR1!$D$44*K385</f>
        <v/>
      </c>
      <c r="O385" s="12">
        <f>MAR1!$B$5+MAR1!$C$5*COS(2*PI()*B385/365)+MAR1!$D$5*SIN(2*PI()*B385/365)+IF(E385=1,MAR1!$B$11+MAR1!$D$11*L385,MAR1!$C$11+MAR1!$E$11*L385)</f>
        <v/>
      </c>
      <c r="P385" s="12">
        <f>MAR1!$B$6+MAR1!$C$6*COS(2*PI()*B385/365)+MAR1!$D$6*SIN(2*PI()*B385/365)+IF(E385=1,MAR1!$B$12+MAR1!$D$12*M385,MAR1!$C$12+MAR1!$E$12*M385)</f>
        <v/>
      </c>
      <c r="Q385" s="12">
        <f>MAR1!$B$7+MAR1!$C$7*COS(2*PI()*B385/365)+MAR1!$D$7*SIN(2*PI()*B385/365)+IF(E385=1,MAR1!$B$13+MAR1!$D$13*N385,MAR1!$C$13+MAR1!$E$13*N385)</f>
        <v/>
      </c>
      <c r="R385" s="12">
        <f>MAR1!$B$5+MAR1!$C$5*COS(2*PI()*B385/365)+MAR1!$D$5*SIN(2*PI()*B385/365)+INDEX(ChangeFactor!$F$6:$F$17,C385)+IF(G385=1,MAR1!$B$11+INDEX(ChangeFactor!$G$6:$G$17,C385)*MAR1!$D$11*L385,MAR1!$C$11+INDEX(ChangeFactor!$G$6:$G$17,C385)*MAR1!$E$11*L385)</f>
        <v/>
      </c>
    </row>
    <row r="386">
      <c r="A386" s="6">
        <f>Data!U386</f>
        <v/>
      </c>
      <c r="B386" s="6">
        <f>MOD(A386-1,365)+1</f>
        <v/>
      </c>
      <c r="C386" s="6">
        <f>MATCH(B386,Markov!$C$6:$C$17,1)</f>
        <v/>
      </c>
      <c r="D386" s="16">
        <f>Data!V386</f>
        <v/>
      </c>
      <c r="E386" s="6">
        <f>IF(D386&lt;IF(E385=1,INDEX(Markov!$I$6:$I$17,C386),INDEX(Markov!$H$6:$H$17,C386)),1,0)</f>
        <v/>
      </c>
      <c r="F386" s="12">
        <f>IF(E386=1,GAMMA.INV(Data!W386,INDEX(Markov!$Q$6:$Q$17,C386),INDEX(Markov!$R$6:$R$17,C386)),0)</f>
        <v/>
      </c>
      <c r="G386" s="6">
        <f>IF(D386&lt;IF(G385=1,INDEX(ChangeFactor!$O$6:$O$17,C386),INDEX(ChangeFactor!$N$6:$N$17,C386)),1,0)</f>
        <v/>
      </c>
      <c r="H386" s="12">
        <f>IF(G386=1,GAMMA.INV(Data!W386,INDEX(ChangeFactor!$R$6:$R$17,C386),INDEX(ChangeFactor!$S$6:$S$17,C386)),0)</f>
        <v/>
      </c>
      <c r="I386" s="7">
        <f>NORM.S.INV(Data!X386)</f>
        <v/>
      </c>
      <c r="J386" s="7">
        <f>NORM.S.INV(Data!Y386)</f>
        <v/>
      </c>
      <c r="K386" s="7">
        <f>NORM.S.INV(Data!Z386)</f>
        <v/>
      </c>
      <c r="L386" s="7">
        <f>MAR1!$B$32*L385+MAR1!$C$32*M385+MAR1!$D$32*N385+MAR1!$B$42*I386+MAR1!$C$42*J386+MAR1!$D$42*K386</f>
        <v/>
      </c>
      <c r="M386" s="7">
        <f>MAR1!$B$33*L385+MAR1!$C$33*M385+MAR1!$D$33*N385+MAR1!$B$43*I386+MAR1!$C$43*J386+MAR1!$D$43*K386</f>
        <v/>
      </c>
      <c r="N386" s="7">
        <f>MAR1!$B$34*L385+MAR1!$C$34*M385+MAR1!$D$34*N385+MAR1!$B$44*I386+MAR1!$C$44*J386+MAR1!$D$44*K386</f>
        <v/>
      </c>
      <c r="O386" s="12">
        <f>MAR1!$B$5+MAR1!$C$5*COS(2*PI()*B386/365)+MAR1!$D$5*SIN(2*PI()*B386/365)+IF(E386=1,MAR1!$B$11+MAR1!$D$11*L386,MAR1!$C$11+MAR1!$E$11*L386)</f>
        <v/>
      </c>
      <c r="P386" s="12">
        <f>MAR1!$B$6+MAR1!$C$6*COS(2*PI()*B386/365)+MAR1!$D$6*SIN(2*PI()*B386/365)+IF(E386=1,MAR1!$B$12+MAR1!$D$12*M386,MAR1!$C$12+MAR1!$E$12*M386)</f>
        <v/>
      </c>
      <c r="Q386" s="12">
        <f>MAR1!$B$7+MAR1!$C$7*COS(2*PI()*B386/365)+MAR1!$D$7*SIN(2*PI()*B386/365)+IF(E386=1,MAR1!$B$13+MAR1!$D$13*N386,MAR1!$C$13+MAR1!$E$13*N386)</f>
        <v/>
      </c>
      <c r="R386" s="12">
        <f>MAR1!$B$5+MAR1!$C$5*COS(2*PI()*B386/365)+MAR1!$D$5*SIN(2*PI()*B386/365)+INDEX(ChangeFactor!$F$6:$F$17,C386)+IF(G386=1,MAR1!$B$11+INDEX(ChangeFactor!$G$6:$G$17,C386)*MAR1!$D$11*L386,MAR1!$C$11+INDEX(ChangeFactor!$G$6:$G$17,C386)*MAR1!$E$11*L386)</f>
        <v/>
      </c>
    </row>
    <row r="387">
      <c r="A387" s="6">
        <f>Data!U387</f>
        <v/>
      </c>
      <c r="B387" s="6">
        <f>MOD(A387-1,365)+1</f>
        <v/>
      </c>
      <c r="C387" s="6">
        <f>MATCH(B387,Markov!$C$6:$C$17,1)</f>
        <v/>
      </c>
      <c r="D387" s="16">
        <f>Data!V387</f>
        <v/>
      </c>
      <c r="E387" s="6">
        <f>IF(D387&lt;IF(E386=1,INDEX(Markov!$I$6:$I$17,C387),INDEX(Markov!$H$6:$H$17,C387)),1,0)</f>
        <v/>
      </c>
      <c r="F387" s="12">
        <f>IF(E387=1,GAMMA.INV(Data!W387,INDEX(Markov!$Q$6:$Q$17,C387),INDEX(Markov!$R$6:$R$17,C387)),0)</f>
        <v/>
      </c>
      <c r="G387" s="6">
        <f>IF(D387&lt;IF(G386=1,INDEX(ChangeFactor!$O$6:$O$17,C387),INDEX(ChangeFactor!$N$6:$N$17,C387)),1,0)</f>
        <v/>
      </c>
      <c r="H387" s="12">
        <f>IF(G387=1,GAMMA.INV(Data!W387,INDEX(ChangeFactor!$R$6:$R$17,C387),INDEX(ChangeFactor!$S$6:$S$17,C387)),0)</f>
        <v/>
      </c>
      <c r="I387" s="7">
        <f>NORM.S.INV(Data!X387)</f>
        <v/>
      </c>
      <c r="J387" s="7">
        <f>NORM.S.INV(Data!Y387)</f>
        <v/>
      </c>
      <c r="K387" s="7">
        <f>NORM.S.INV(Data!Z387)</f>
        <v/>
      </c>
      <c r="L387" s="7">
        <f>MAR1!$B$32*L386+MAR1!$C$32*M386+MAR1!$D$32*N386+MAR1!$B$42*I387+MAR1!$C$42*J387+MAR1!$D$42*K387</f>
        <v/>
      </c>
      <c r="M387" s="7">
        <f>MAR1!$B$33*L386+MAR1!$C$33*M386+MAR1!$D$33*N386+MAR1!$B$43*I387+MAR1!$C$43*J387+MAR1!$D$43*K387</f>
        <v/>
      </c>
      <c r="N387" s="7">
        <f>MAR1!$B$34*L386+MAR1!$C$34*M386+MAR1!$D$34*N386+MAR1!$B$44*I387+MAR1!$C$44*J387+MAR1!$D$44*K387</f>
        <v/>
      </c>
      <c r="O387" s="12">
        <f>MAR1!$B$5+MAR1!$C$5*COS(2*PI()*B387/365)+MAR1!$D$5*SIN(2*PI()*B387/365)+IF(E387=1,MAR1!$B$11+MAR1!$D$11*L387,MAR1!$C$11+MAR1!$E$11*L387)</f>
        <v/>
      </c>
      <c r="P387" s="12">
        <f>MAR1!$B$6+MAR1!$C$6*COS(2*PI()*B387/365)+MAR1!$D$6*SIN(2*PI()*B387/365)+IF(E387=1,MAR1!$B$12+MAR1!$D$12*M387,MAR1!$C$12+MAR1!$E$12*M387)</f>
        <v/>
      </c>
      <c r="Q387" s="12">
        <f>MAR1!$B$7+MAR1!$C$7*COS(2*PI()*B387/365)+MAR1!$D$7*SIN(2*PI()*B387/365)+IF(E387=1,MAR1!$B$13+MAR1!$D$13*N387,MAR1!$C$13+MAR1!$E$13*N387)</f>
        <v/>
      </c>
      <c r="R387" s="12">
        <f>MAR1!$B$5+MAR1!$C$5*COS(2*PI()*B387/365)+MAR1!$D$5*SIN(2*PI()*B387/365)+INDEX(ChangeFactor!$F$6:$F$17,C387)+IF(G387=1,MAR1!$B$11+INDEX(ChangeFactor!$G$6:$G$17,C387)*MAR1!$D$11*L387,MAR1!$C$11+INDEX(ChangeFactor!$G$6:$G$17,C387)*MAR1!$E$11*L387)</f>
        <v/>
      </c>
    </row>
    <row r="388">
      <c r="A388" s="6">
        <f>Data!U388</f>
        <v/>
      </c>
      <c r="B388" s="6">
        <f>MOD(A388-1,365)+1</f>
        <v/>
      </c>
      <c r="C388" s="6">
        <f>MATCH(B388,Markov!$C$6:$C$17,1)</f>
        <v/>
      </c>
      <c r="D388" s="16">
        <f>Data!V388</f>
        <v/>
      </c>
      <c r="E388" s="6">
        <f>IF(D388&lt;IF(E387=1,INDEX(Markov!$I$6:$I$17,C388),INDEX(Markov!$H$6:$H$17,C388)),1,0)</f>
        <v/>
      </c>
      <c r="F388" s="12">
        <f>IF(E388=1,GAMMA.INV(Data!W388,INDEX(Markov!$Q$6:$Q$17,C388),INDEX(Markov!$R$6:$R$17,C388)),0)</f>
        <v/>
      </c>
      <c r="G388" s="6">
        <f>IF(D388&lt;IF(G387=1,INDEX(ChangeFactor!$O$6:$O$17,C388),INDEX(ChangeFactor!$N$6:$N$17,C388)),1,0)</f>
        <v/>
      </c>
      <c r="H388" s="12">
        <f>IF(G388=1,GAMMA.INV(Data!W388,INDEX(ChangeFactor!$R$6:$R$17,C388),INDEX(ChangeFactor!$S$6:$S$17,C388)),0)</f>
        <v/>
      </c>
      <c r="I388" s="7">
        <f>NORM.S.INV(Data!X388)</f>
        <v/>
      </c>
      <c r="J388" s="7">
        <f>NORM.S.INV(Data!Y388)</f>
        <v/>
      </c>
      <c r="K388" s="7">
        <f>NORM.S.INV(Data!Z388)</f>
        <v/>
      </c>
      <c r="L388" s="7">
        <f>MAR1!$B$32*L387+MAR1!$C$32*M387+MAR1!$D$32*N387+MAR1!$B$42*I388+MAR1!$C$42*J388+MAR1!$D$42*K388</f>
        <v/>
      </c>
      <c r="M388" s="7">
        <f>MAR1!$B$33*L387+MAR1!$C$33*M387+MAR1!$D$33*N387+MAR1!$B$43*I388+MAR1!$C$43*J388+MAR1!$D$43*K388</f>
        <v/>
      </c>
      <c r="N388" s="7">
        <f>MAR1!$B$34*L387+MAR1!$C$34*M387+MAR1!$D$34*N387+MAR1!$B$44*I388+MAR1!$C$44*J388+MAR1!$D$44*K388</f>
        <v/>
      </c>
      <c r="O388" s="12">
        <f>MAR1!$B$5+MAR1!$C$5*COS(2*PI()*B388/365)+MAR1!$D$5*SIN(2*PI()*B388/365)+IF(E388=1,MAR1!$B$11+MAR1!$D$11*L388,MAR1!$C$11+MAR1!$E$11*L388)</f>
        <v/>
      </c>
      <c r="P388" s="12">
        <f>MAR1!$B$6+MAR1!$C$6*COS(2*PI()*B388/365)+MAR1!$D$6*SIN(2*PI()*B388/365)+IF(E388=1,MAR1!$B$12+MAR1!$D$12*M388,MAR1!$C$12+MAR1!$E$12*M388)</f>
        <v/>
      </c>
      <c r="Q388" s="12">
        <f>MAR1!$B$7+MAR1!$C$7*COS(2*PI()*B388/365)+MAR1!$D$7*SIN(2*PI()*B388/365)+IF(E388=1,MAR1!$B$13+MAR1!$D$13*N388,MAR1!$C$13+MAR1!$E$13*N388)</f>
        <v/>
      </c>
      <c r="R388" s="12">
        <f>MAR1!$B$5+MAR1!$C$5*COS(2*PI()*B388/365)+MAR1!$D$5*SIN(2*PI()*B388/365)+INDEX(ChangeFactor!$F$6:$F$17,C388)+IF(G388=1,MAR1!$B$11+INDEX(ChangeFactor!$G$6:$G$17,C388)*MAR1!$D$11*L388,MAR1!$C$11+INDEX(ChangeFactor!$G$6:$G$17,C388)*MAR1!$E$11*L388)</f>
        <v/>
      </c>
    </row>
    <row r="389">
      <c r="A389" s="6">
        <f>Data!U389</f>
        <v/>
      </c>
      <c r="B389" s="6">
        <f>MOD(A389-1,365)+1</f>
        <v/>
      </c>
      <c r="C389" s="6">
        <f>MATCH(B389,Markov!$C$6:$C$17,1)</f>
        <v/>
      </c>
      <c r="D389" s="16">
        <f>Data!V389</f>
        <v/>
      </c>
      <c r="E389" s="6">
        <f>IF(D389&lt;IF(E388=1,INDEX(Markov!$I$6:$I$17,C389),INDEX(Markov!$H$6:$H$17,C389)),1,0)</f>
        <v/>
      </c>
      <c r="F389" s="12">
        <f>IF(E389=1,GAMMA.INV(Data!W389,INDEX(Markov!$Q$6:$Q$17,C389),INDEX(Markov!$R$6:$R$17,C389)),0)</f>
        <v/>
      </c>
      <c r="G389" s="6">
        <f>IF(D389&lt;IF(G388=1,INDEX(ChangeFactor!$O$6:$O$17,C389),INDEX(ChangeFactor!$N$6:$N$17,C389)),1,0)</f>
        <v/>
      </c>
      <c r="H389" s="12">
        <f>IF(G389=1,GAMMA.INV(Data!W389,INDEX(ChangeFactor!$R$6:$R$17,C389),INDEX(ChangeFactor!$S$6:$S$17,C389)),0)</f>
        <v/>
      </c>
      <c r="I389" s="7">
        <f>NORM.S.INV(Data!X389)</f>
        <v/>
      </c>
      <c r="J389" s="7">
        <f>NORM.S.INV(Data!Y389)</f>
        <v/>
      </c>
      <c r="K389" s="7">
        <f>NORM.S.INV(Data!Z389)</f>
        <v/>
      </c>
      <c r="L389" s="7">
        <f>MAR1!$B$32*L388+MAR1!$C$32*M388+MAR1!$D$32*N388+MAR1!$B$42*I389+MAR1!$C$42*J389+MAR1!$D$42*K389</f>
        <v/>
      </c>
      <c r="M389" s="7">
        <f>MAR1!$B$33*L388+MAR1!$C$33*M388+MAR1!$D$33*N388+MAR1!$B$43*I389+MAR1!$C$43*J389+MAR1!$D$43*K389</f>
        <v/>
      </c>
      <c r="N389" s="7">
        <f>MAR1!$B$34*L388+MAR1!$C$34*M388+MAR1!$D$34*N388+MAR1!$B$44*I389+MAR1!$C$44*J389+MAR1!$D$44*K389</f>
        <v/>
      </c>
      <c r="O389" s="12">
        <f>MAR1!$B$5+MAR1!$C$5*COS(2*PI()*B389/365)+MAR1!$D$5*SIN(2*PI()*B389/365)+IF(E389=1,MAR1!$B$11+MAR1!$D$11*L389,MAR1!$C$11+MAR1!$E$11*L389)</f>
        <v/>
      </c>
      <c r="P389" s="12">
        <f>MAR1!$B$6+MAR1!$C$6*COS(2*PI()*B389/365)+MAR1!$D$6*SIN(2*PI()*B389/365)+IF(E389=1,MAR1!$B$12+MAR1!$D$12*M389,MAR1!$C$12+MAR1!$E$12*M389)</f>
        <v/>
      </c>
      <c r="Q389" s="12">
        <f>MAR1!$B$7+MAR1!$C$7*COS(2*PI()*B389/365)+MAR1!$D$7*SIN(2*PI()*B389/365)+IF(E389=1,MAR1!$B$13+MAR1!$D$13*N389,MAR1!$C$13+MAR1!$E$13*N389)</f>
        <v/>
      </c>
      <c r="R389" s="12">
        <f>MAR1!$B$5+MAR1!$C$5*COS(2*PI()*B389/365)+MAR1!$D$5*SIN(2*PI()*B389/365)+INDEX(ChangeFactor!$F$6:$F$17,C389)+IF(G389=1,MAR1!$B$11+INDEX(ChangeFactor!$G$6:$G$17,C389)*MAR1!$D$11*L389,MAR1!$C$11+INDEX(ChangeFactor!$G$6:$G$17,C389)*MAR1!$E$11*L389)</f>
        <v/>
      </c>
    </row>
    <row r="390">
      <c r="A390" s="6">
        <f>Data!U390</f>
        <v/>
      </c>
      <c r="B390" s="6">
        <f>MOD(A390-1,365)+1</f>
        <v/>
      </c>
      <c r="C390" s="6">
        <f>MATCH(B390,Markov!$C$6:$C$17,1)</f>
        <v/>
      </c>
      <c r="D390" s="16">
        <f>Data!V390</f>
        <v/>
      </c>
      <c r="E390" s="6">
        <f>IF(D390&lt;IF(E389=1,INDEX(Markov!$I$6:$I$17,C390),INDEX(Markov!$H$6:$H$17,C390)),1,0)</f>
        <v/>
      </c>
      <c r="F390" s="12">
        <f>IF(E390=1,GAMMA.INV(Data!W390,INDEX(Markov!$Q$6:$Q$17,C390),INDEX(Markov!$R$6:$R$17,C390)),0)</f>
        <v/>
      </c>
      <c r="G390" s="6">
        <f>IF(D390&lt;IF(G389=1,INDEX(ChangeFactor!$O$6:$O$17,C390),INDEX(ChangeFactor!$N$6:$N$17,C390)),1,0)</f>
        <v/>
      </c>
      <c r="H390" s="12">
        <f>IF(G390=1,GAMMA.INV(Data!W390,INDEX(ChangeFactor!$R$6:$R$17,C390),INDEX(ChangeFactor!$S$6:$S$17,C390)),0)</f>
        <v/>
      </c>
      <c r="I390" s="7">
        <f>NORM.S.INV(Data!X390)</f>
        <v/>
      </c>
      <c r="J390" s="7">
        <f>NORM.S.INV(Data!Y390)</f>
        <v/>
      </c>
      <c r="K390" s="7">
        <f>NORM.S.INV(Data!Z390)</f>
        <v/>
      </c>
      <c r="L390" s="7">
        <f>MAR1!$B$32*L389+MAR1!$C$32*M389+MAR1!$D$32*N389+MAR1!$B$42*I390+MAR1!$C$42*J390+MAR1!$D$42*K390</f>
        <v/>
      </c>
      <c r="M390" s="7">
        <f>MAR1!$B$33*L389+MAR1!$C$33*M389+MAR1!$D$33*N389+MAR1!$B$43*I390+MAR1!$C$43*J390+MAR1!$D$43*K390</f>
        <v/>
      </c>
      <c r="N390" s="7">
        <f>MAR1!$B$34*L389+MAR1!$C$34*M389+MAR1!$D$34*N389+MAR1!$B$44*I390+MAR1!$C$44*J390+MAR1!$D$44*K390</f>
        <v/>
      </c>
      <c r="O390" s="12">
        <f>MAR1!$B$5+MAR1!$C$5*COS(2*PI()*B390/365)+MAR1!$D$5*SIN(2*PI()*B390/365)+IF(E390=1,MAR1!$B$11+MAR1!$D$11*L390,MAR1!$C$11+MAR1!$E$11*L390)</f>
        <v/>
      </c>
      <c r="P390" s="12">
        <f>MAR1!$B$6+MAR1!$C$6*COS(2*PI()*B390/365)+MAR1!$D$6*SIN(2*PI()*B390/365)+IF(E390=1,MAR1!$B$12+MAR1!$D$12*M390,MAR1!$C$12+MAR1!$E$12*M390)</f>
        <v/>
      </c>
      <c r="Q390" s="12">
        <f>MAR1!$B$7+MAR1!$C$7*COS(2*PI()*B390/365)+MAR1!$D$7*SIN(2*PI()*B390/365)+IF(E390=1,MAR1!$B$13+MAR1!$D$13*N390,MAR1!$C$13+MAR1!$E$13*N390)</f>
        <v/>
      </c>
      <c r="R390" s="12">
        <f>MAR1!$B$5+MAR1!$C$5*COS(2*PI()*B390/365)+MAR1!$D$5*SIN(2*PI()*B390/365)+INDEX(ChangeFactor!$F$6:$F$17,C390)+IF(G390=1,MAR1!$B$11+INDEX(ChangeFactor!$G$6:$G$17,C390)*MAR1!$D$11*L390,MAR1!$C$11+INDEX(ChangeFactor!$G$6:$G$17,C390)*MAR1!$E$11*L390)</f>
        <v/>
      </c>
    </row>
    <row r="391">
      <c r="A391" s="6">
        <f>Data!U391</f>
        <v/>
      </c>
      <c r="B391" s="6">
        <f>MOD(A391-1,365)+1</f>
        <v/>
      </c>
      <c r="C391" s="6">
        <f>MATCH(B391,Markov!$C$6:$C$17,1)</f>
        <v/>
      </c>
      <c r="D391" s="16">
        <f>Data!V391</f>
        <v/>
      </c>
      <c r="E391" s="6">
        <f>IF(D391&lt;IF(E390=1,INDEX(Markov!$I$6:$I$17,C391),INDEX(Markov!$H$6:$H$17,C391)),1,0)</f>
        <v/>
      </c>
      <c r="F391" s="12">
        <f>IF(E391=1,GAMMA.INV(Data!W391,INDEX(Markov!$Q$6:$Q$17,C391),INDEX(Markov!$R$6:$R$17,C391)),0)</f>
        <v/>
      </c>
      <c r="G391" s="6">
        <f>IF(D391&lt;IF(G390=1,INDEX(ChangeFactor!$O$6:$O$17,C391),INDEX(ChangeFactor!$N$6:$N$17,C391)),1,0)</f>
        <v/>
      </c>
      <c r="H391" s="12">
        <f>IF(G391=1,GAMMA.INV(Data!W391,INDEX(ChangeFactor!$R$6:$R$17,C391),INDEX(ChangeFactor!$S$6:$S$17,C391)),0)</f>
        <v/>
      </c>
      <c r="I391" s="7">
        <f>NORM.S.INV(Data!X391)</f>
        <v/>
      </c>
      <c r="J391" s="7">
        <f>NORM.S.INV(Data!Y391)</f>
        <v/>
      </c>
      <c r="K391" s="7">
        <f>NORM.S.INV(Data!Z391)</f>
        <v/>
      </c>
      <c r="L391" s="7">
        <f>MAR1!$B$32*L390+MAR1!$C$32*M390+MAR1!$D$32*N390+MAR1!$B$42*I391+MAR1!$C$42*J391+MAR1!$D$42*K391</f>
        <v/>
      </c>
      <c r="M391" s="7">
        <f>MAR1!$B$33*L390+MAR1!$C$33*M390+MAR1!$D$33*N390+MAR1!$B$43*I391+MAR1!$C$43*J391+MAR1!$D$43*K391</f>
        <v/>
      </c>
      <c r="N391" s="7">
        <f>MAR1!$B$34*L390+MAR1!$C$34*M390+MAR1!$D$34*N390+MAR1!$B$44*I391+MAR1!$C$44*J391+MAR1!$D$44*K391</f>
        <v/>
      </c>
      <c r="O391" s="12">
        <f>MAR1!$B$5+MAR1!$C$5*COS(2*PI()*B391/365)+MAR1!$D$5*SIN(2*PI()*B391/365)+IF(E391=1,MAR1!$B$11+MAR1!$D$11*L391,MAR1!$C$11+MAR1!$E$11*L391)</f>
        <v/>
      </c>
      <c r="P391" s="12">
        <f>MAR1!$B$6+MAR1!$C$6*COS(2*PI()*B391/365)+MAR1!$D$6*SIN(2*PI()*B391/365)+IF(E391=1,MAR1!$B$12+MAR1!$D$12*M391,MAR1!$C$12+MAR1!$E$12*M391)</f>
        <v/>
      </c>
      <c r="Q391" s="12">
        <f>MAR1!$B$7+MAR1!$C$7*COS(2*PI()*B391/365)+MAR1!$D$7*SIN(2*PI()*B391/365)+IF(E391=1,MAR1!$B$13+MAR1!$D$13*N391,MAR1!$C$13+MAR1!$E$13*N391)</f>
        <v/>
      </c>
      <c r="R391" s="12">
        <f>MAR1!$B$5+MAR1!$C$5*COS(2*PI()*B391/365)+MAR1!$D$5*SIN(2*PI()*B391/365)+INDEX(ChangeFactor!$F$6:$F$17,C391)+IF(G391=1,MAR1!$B$11+INDEX(ChangeFactor!$G$6:$G$17,C391)*MAR1!$D$11*L391,MAR1!$C$11+INDEX(ChangeFactor!$G$6:$G$17,C391)*MAR1!$E$11*L391)</f>
        <v/>
      </c>
    </row>
    <row r="392">
      <c r="A392" s="6">
        <f>Data!U392</f>
        <v/>
      </c>
      <c r="B392" s="6">
        <f>MOD(A392-1,365)+1</f>
        <v/>
      </c>
      <c r="C392" s="6">
        <f>MATCH(B392,Markov!$C$6:$C$17,1)</f>
        <v/>
      </c>
      <c r="D392" s="16">
        <f>Data!V392</f>
        <v/>
      </c>
      <c r="E392" s="6">
        <f>IF(D392&lt;IF(E391=1,INDEX(Markov!$I$6:$I$17,C392),INDEX(Markov!$H$6:$H$17,C392)),1,0)</f>
        <v/>
      </c>
      <c r="F392" s="12">
        <f>IF(E392=1,GAMMA.INV(Data!W392,INDEX(Markov!$Q$6:$Q$17,C392),INDEX(Markov!$R$6:$R$17,C392)),0)</f>
        <v/>
      </c>
      <c r="G392" s="6">
        <f>IF(D392&lt;IF(G391=1,INDEX(ChangeFactor!$O$6:$O$17,C392),INDEX(ChangeFactor!$N$6:$N$17,C392)),1,0)</f>
        <v/>
      </c>
      <c r="H392" s="12">
        <f>IF(G392=1,GAMMA.INV(Data!W392,INDEX(ChangeFactor!$R$6:$R$17,C392),INDEX(ChangeFactor!$S$6:$S$17,C392)),0)</f>
        <v/>
      </c>
      <c r="I392" s="7">
        <f>NORM.S.INV(Data!X392)</f>
        <v/>
      </c>
      <c r="J392" s="7">
        <f>NORM.S.INV(Data!Y392)</f>
        <v/>
      </c>
      <c r="K392" s="7">
        <f>NORM.S.INV(Data!Z392)</f>
        <v/>
      </c>
      <c r="L392" s="7">
        <f>MAR1!$B$32*L391+MAR1!$C$32*M391+MAR1!$D$32*N391+MAR1!$B$42*I392+MAR1!$C$42*J392+MAR1!$D$42*K392</f>
        <v/>
      </c>
      <c r="M392" s="7">
        <f>MAR1!$B$33*L391+MAR1!$C$33*M391+MAR1!$D$33*N391+MAR1!$B$43*I392+MAR1!$C$43*J392+MAR1!$D$43*K392</f>
        <v/>
      </c>
      <c r="N392" s="7">
        <f>MAR1!$B$34*L391+MAR1!$C$34*M391+MAR1!$D$34*N391+MAR1!$B$44*I392+MAR1!$C$44*J392+MAR1!$D$44*K392</f>
        <v/>
      </c>
      <c r="O392" s="12">
        <f>MAR1!$B$5+MAR1!$C$5*COS(2*PI()*B392/365)+MAR1!$D$5*SIN(2*PI()*B392/365)+IF(E392=1,MAR1!$B$11+MAR1!$D$11*L392,MAR1!$C$11+MAR1!$E$11*L392)</f>
        <v/>
      </c>
      <c r="P392" s="12">
        <f>MAR1!$B$6+MAR1!$C$6*COS(2*PI()*B392/365)+MAR1!$D$6*SIN(2*PI()*B392/365)+IF(E392=1,MAR1!$B$12+MAR1!$D$12*M392,MAR1!$C$12+MAR1!$E$12*M392)</f>
        <v/>
      </c>
      <c r="Q392" s="12">
        <f>MAR1!$B$7+MAR1!$C$7*COS(2*PI()*B392/365)+MAR1!$D$7*SIN(2*PI()*B392/365)+IF(E392=1,MAR1!$B$13+MAR1!$D$13*N392,MAR1!$C$13+MAR1!$E$13*N392)</f>
        <v/>
      </c>
      <c r="R392" s="12">
        <f>MAR1!$B$5+MAR1!$C$5*COS(2*PI()*B392/365)+MAR1!$D$5*SIN(2*PI()*B392/365)+INDEX(ChangeFactor!$F$6:$F$17,C392)+IF(G392=1,MAR1!$B$11+INDEX(ChangeFactor!$G$6:$G$17,C392)*MAR1!$D$11*L392,MAR1!$C$11+INDEX(ChangeFactor!$G$6:$G$17,C392)*MAR1!$E$11*L392)</f>
        <v/>
      </c>
    </row>
    <row r="393">
      <c r="A393" s="6">
        <f>Data!U393</f>
        <v/>
      </c>
      <c r="B393" s="6">
        <f>MOD(A393-1,365)+1</f>
        <v/>
      </c>
      <c r="C393" s="6">
        <f>MATCH(B393,Markov!$C$6:$C$17,1)</f>
        <v/>
      </c>
      <c r="D393" s="16">
        <f>Data!V393</f>
        <v/>
      </c>
      <c r="E393" s="6">
        <f>IF(D393&lt;IF(E392=1,INDEX(Markov!$I$6:$I$17,C393),INDEX(Markov!$H$6:$H$17,C393)),1,0)</f>
        <v/>
      </c>
      <c r="F393" s="12">
        <f>IF(E393=1,GAMMA.INV(Data!W393,INDEX(Markov!$Q$6:$Q$17,C393),INDEX(Markov!$R$6:$R$17,C393)),0)</f>
        <v/>
      </c>
      <c r="G393" s="6">
        <f>IF(D393&lt;IF(G392=1,INDEX(ChangeFactor!$O$6:$O$17,C393),INDEX(ChangeFactor!$N$6:$N$17,C393)),1,0)</f>
        <v/>
      </c>
      <c r="H393" s="12">
        <f>IF(G393=1,GAMMA.INV(Data!W393,INDEX(ChangeFactor!$R$6:$R$17,C393),INDEX(ChangeFactor!$S$6:$S$17,C393)),0)</f>
        <v/>
      </c>
      <c r="I393" s="7">
        <f>NORM.S.INV(Data!X393)</f>
        <v/>
      </c>
      <c r="J393" s="7">
        <f>NORM.S.INV(Data!Y393)</f>
        <v/>
      </c>
      <c r="K393" s="7">
        <f>NORM.S.INV(Data!Z393)</f>
        <v/>
      </c>
      <c r="L393" s="7">
        <f>MAR1!$B$32*L392+MAR1!$C$32*M392+MAR1!$D$32*N392+MAR1!$B$42*I393+MAR1!$C$42*J393+MAR1!$D$42*K393</f>
        <v/>
      </c>
      <c r="M393" s="7">
        <f>MAR1!$B$33*L392+MAR1!$C$33*M392+MAR1!$D$33*N392+MAR1!$B$43*I393+MAR1!$C$43*J393+MAR1!$D$43*K393</f>
        <v/>
      </c>
      <c r="N393" s="7">
        <f>MAR1!$B$34*L392+MAR1!$C$34*M392+MAR1!$D$34*N392+MAR1!$B$44*I393+MAR1!$C$44*J393+MAR1!$D$44*K393</f>
        <v/>
      </c>
      <c r="O393" s="12">
        <f>MAR1!$B$5+MAR1!$C$5*COS(2*PI()*B393/365)+MAR1!$D$5*SIN(2*PI()*B393/365)+IF(E393=1,MAR1!$B$11+MAR1!$D$11*L393,MAR1!$C$11+MAR1!$E$11*L393)</f>
        <v/>
      </c>
      <c r="P393" s="12">
        <f>MAR1!$B$6+MAR1!$C$6*COS(2*PI()*B393/365)+MAR1!$D$6*SIN(2*PI()*B393/365)+IF(E393=1,MAR1!$B$12+MAR1!$D$12*M393,MAR1!$C$12+MAR1!$E$12*M393)</f>
        <v/>
      </c>
      <c r="Q393" s="12">
        <f>MAR1!$B$7+MAR1!$C$7*COS(2*PI()*B393/365)+MAR1!$D$7*SIN(2*PI()*B393/365)+IF(E393=1,MAR1!$B$13+MAR1!$D$13*N393,MAR1!$C$13+MAR1!$E$13*N393)</f>
        <v/>
      </c>
      <c r="R393" s="12">
        <f>MAR1!$B$5+MAR1!$C$5*COS(2*PI()*B393/365)+MAR1!$D$5*SIN(2*PI()*B393/365)+INDEX(ChangeFactor!$F$6:$F$17,C393)+IF(G393=1,MAR1!$B$11+INDEX(ChangeFactor!$G$6:$G$17,C393)*MAR1!$D$11*L393,MAR1!$C$11+INDEX(ChangeFactor!$G$6:$G$17,C393)*MAR1!$E$11*L393)</f>
        <v/>
      </c>
    </row>
    <row r="394">
      <c r="A394" s="6">
        <f>Data!U394</f>
        <v/>
      </c>
      <c r="B394" s="6">
        <f>MOD(A394-1,365)+1</f>
        <v/>
      </c>
      <c r="C394" s="6">
        <f>MATCH(B394,Markov!$C$6:$C$17,1)</f>
        <v/>
      </c>
      <c r="D394" s="16">
        <f>Data!V394</f>
        <v/>
      </c>
      <c r="E394" s="6">
        <f>IF(D394&lt;IF(E393=1,INDEX(Markov!$I$6:$I$17,C394),INDEX(Markov!$H$6:$H$17,C394)),1,0)</f>
        <v/>
      </c>
      <c r="F394" s="12">
        <f>IF(E394=1,GAMMA.INV(Data!W394,INDEX(Markov!$Q$6:$Q$17,C394),INDEX(Markov!$R$6:$R$17,C394)),0)</f>
        <v/>
      </c>
      <c r="G394" s="6">
        <f>IF(D394&lt;IF(G393=1,INDEX(ChangeFactor!$O$6:$O$17,C394),INDEX(ChangeFactor!$N$6:$N$17,C394)),1,0)</f>
        <v/>
      </c>
      <c r="H394" s="12">
        <f>IF(G394=1,GAMMA.INV(Data!W394,INDEX(ChangeFactor!$R$6:$R$17,C394),INDEX(ChangeFactor!$S$6:$S$17,C394)),0)</f>
        <v/>
      </c>
      <c r="I394" s="7">
        <f>NORM.S.INV(Data!X394)</f>
        <v/>
      </c>
      <c r="J394" s="7">
        <f>NORM.S.INV(Data!Y394)</f>
        <v/>
      </c>
      <c r="K394" s="7">
        <f>NORM.S.INV(Data!Z394)</f>
        <v/>
      </c>
      <c r="L394" s="7">
        <f>MAR1!$B$32*L393+MAR1!$C$32*M393+MAR1!$D$32*N393+MAR1!$B$42*I394+MAR1!$C$42*J394+MAR1!$D$42*K394</f>
        <v/>
      </c>
      <c r="M394" s="7">
        <f>MAR1!$B$33*L393+MAR1!$C$33*M393+MAR1!$D$33*N393+MAR1!$B$43*I394+MAR1!$C$43*J394+MAR1!$D$43*K394</f>
        <v/>
      </c>
      <c r="N394" s="7">
        <f>MAR1!$B$34*L393+MAR1!$C$34*M393+MAR1!$D$34*N393+MAR1!$B$44*I394+MAR1!$C$44*J394+MAR1!$D$44*K394</f>
        <v/>
      </c>
      <c r="O394" s="12">
        <f>MAR1!$B$5+MAR1!$C$5*COS(2*PI()*B394/365)+MAR1!$D$5*SIN(2*PI()*B394/365)+IF(E394=1,MAR1!$B$11+MAR1!$D$11*L394,MAR1!$C$11+MAR1!$E$11*L394)</f>
        <v/>
      </c>
      <c r="P394" s="12">
        <f>MAR1!$B$6+MAR1!$C$6*COS(2*PI()*B394/365)+MAR1!$D$6*SIN(2*PI()*B394/365)+IF(E394=1,MAR1!$B$12+MAR1!$D$12*M394,MAR1!$C$12+MAR1!$E$12*M394)</f>
        <v/>
      </c>
      <c r="Q394" s="12">
        <f>MAR1!$B$7+MAR1!$C$7*COS(2*PI()*B394/365)+MAR1!$D$7*SIN(2*PI()*B394/365)+IF(E394=1,MAR1!$B$13+MAR1!$D$13*N394,MAR1!$C$13+MAR1!$E$13*N394)</f>
        <v/>
      </c>
      <c r="R394" s="12">
        <f>MAR1!$B$5+MAR1!$C$5*COS(2*PI()*B394/365)+MAR1!$D$5*SIN(2*PI()*B394/365)+INDEX(ChangeFactor!$F$6:$F$17,C394)+IF(G394=1,MAR1!$B$11+INDEX(ChangeFactor!$G$6:$G$17,C394)*MAR1!$D$11*L394,MAR1!$C$11+INDEX(ChangeFactor!$G$6:$G$17,C394)*MAR1!$E$11*L394)</f>
        <v/>
      </c>
    </row>
    <row r="395">
      <c r="A395" s="6">
        <f>Data!U395</f>
        <v/>
      </c>
      <c r="B395" s="6">
        <f>MOD(A395-1,365)+1</f>
        <v/>
      </c>
      <c r="C395" s="6">
        <f>MATCH(B395,Markov!$C$6:$C$17,1)</f>
        <v/>
      </c>
      <c r="D395" s="16">
        <f>Data!V395</f>
        <v/>
      </c>
      <c r="E395" s="6">
        <f>IF(D395&lt;IF(E394=1,INDEX(Markov!$I$6:$I$17,C395),INDEX(Markov!$H$6:$H$17,C395)),1,0)</f>
        <v/>
      </c>
      <c r="F395" s="12">
        <f>IF(E395=1,GAMMA.INV(Data!W395,INDEX(Markov!$Q$6:$Q$17,C395),INDEX(Markov!$R$6:$R$17,C395)),0)</f>
        <v/>
      </c>
      <c r="G395" s="6">
        <f>IF(D395&lt;IF(G394=1,INDEX(ChangeFactor!$O$6:$O$17,C395),INDEX(ChangeFactor!$N$6:$N$17,C395)),1,0)</f>
        <v/>
      </c>
      <c r="H395" s="12">
        <f>IF(G395=1,GAMMA.INV(Data!W395,INDEX(ChangeFactor!$R$6:$R$17,C395),INDEX(ChangeFactor!$S$6:$S$17,C395)),0)</f>
        <v/>
      </c>
      <c r="I395" s="7">
        <f>NORM.S.INV(Data!X395)</f>
        <v/>
      </c>
      <c r="J395" s="7">
        <f>NORM.S.INV(Data!Y395)</f>
        <v/>
      </c>
      <c r="K395" s="7">
        <f>NORM.S.INV(Data!Z395)</f>
        <v/>
      </c>
      <c r="L395" s="7">
        <f>MAR1!$B$32*L394+MAR1!$C$32*M394+MAR1!$D$32*N394+MAR1!$B$42*I395+MAR1!$C$42*J395+MAR1!$D$42*K395</f>
        <v/>
      </c>
      <c r="M395" s="7">
        <f>MAR1!$B$33*L394+MAR1!$C$33*M394+MAR1!$D$33*N394+MAR1!$B$43*I395+MAR1!$C$43*J395+MAR1!$D$43*K395</f>
        <v/>
      </c>
      <c r="N395" s="7">
        <f>MAR1!$B$34*L394+MAR1!$C$34*M394+MAR1!$D$34*N394+MAR1!$B$44*I395+MAR1!$C$44*J395+MAR1!$D$44*K395</f>
        <v/>
      </c>
      <c r="O395" s="12">
        <f>MAR1!$B$5+MAR1!$C$5*COS(2*PI()*B395/365)+MAR1!$D$5*SIN(2*PI()*B395/365)+IF(E395=1,MAR1!$B$11+MAR1!$D$11*L395,MAR1!$C$11+MAR1!$E$11*L395)</f>
        <v/>
      </c>
      <c r="P395" s="12">
        <f>MAR1!$B$6+MAR1!$C$6*COS(2*PI()*B395/365)+MAR1!$D$6*SIN(2*PI()*B395/365)+IF(E395=1,MAR1!$B$12+MAR1!$D$12*M395,MAR1!$C$12+MAR1!$E$12*M395)</f>
        <v/>
      </c>
      <c r="Q395" s="12">
        <f>MAR1!$B$7+MAR1!$C$7*COS(2*PI()*B395/365)+MAR1!$D$7*SIN(2*PI()*B395/365)+IF(E395=1,MAR1!$B$13+MAR1!$D$13*N395,MAR1!$C$13+MAR1!$E$13*N395)</f>
        <v/>
      </c>
      <c r="R395" s="12">
        <f>MAR1!$B$5+MAR1!$C$5*COS(2*PI()*B395/365)+MAR1!$D$5*SIN(2*PI()*B395/365)+INDEX(ChangeFactor!$F$6:$F$17,C395)+IF(G395=1,MAR1!$B$11+INDEX(ChangeFactor!$G$6:$G$17,C395)*MAR1!$D$11*L395,MAR1!$C$11+INDEX(ChangeFactor!$G$6:$G$17,C395)*MAR1!$E$11*L395)</f>
        <v/>
      </c>
    </row>
    <row r="396">
      <c r="A396" s="6">
        <f>Data!U396</f>
        <v/>
      </c>
      <c r="B396" s="6">
        <f>MOD(A396-1,365)+1</f>
        <v/>
      </c>
      <c r="C396" s="6">
        <f>MATCH(B396,Markov!$C$6:$C$17,1)</f>
        <v/>
      </c>
      <c r="D396" s="16">
        <f>Data!V396</f>
        <v/>
      </c>
      <c r="E396" s="6">
        <f>IF(D396&lt;IF(E395=1,INDEX(Markov!$I$6:$I$17,C396),INDEX(Markov!$H$6:$H$17,C396)),1,0)</f>
        <v/>
      </c>
      <c r="F396" s="12">
        <f>IF(E396=1,GAMMA.INV(Data!W396,INDEX(Markov!$Q$6:$Q$17,C396),INDEX(Markov!$R$6:$R$17,C396)),0)</f>
        <v/>
      </c>
      <c r="G396" s="6">
        <f>IF(D396&lt;IF(G395=1,INDEX(ChangeFactor!$O$6:$O$17,C396),INDEX(ChangeFactor!$N$6:$N$17,C396)),1,0)</f>
        <v/>
      </c>
      <c r="H396" s="12">
        <f>IF(G396=1,GAMMA.INV(Data!W396,INDEX(ChangeFactor!$R$6:$R$17,C396),INDEX(ChangeFactor!$S$6:$S$17,C396)),0)</f>
        <v/>
      </c>
      <c r="I396" s="7">
        <f>NORM.S.INV(Data!X396)</f>
        <v/>
      </c>
      <c r="J396" s="7">
        <f>NORM.S.INV(Data!Y396)</f>
        <v/>
      </c>
      <c r="K396" s="7">
        <f>NORM.S.INV(Data!Z396)</f>
        <v/>
      </c>
      <c r="L396" s="7">
        <f>MAR1!$B$32*L395+MAR1!$C$32*M395+MAR1!$D$32*N395+MAR1!$B$42*I396+MAR1!$C$42*J396+MAR1!$D$42*K396</f>
        <v/>
      </c>
      <c r="M396" s="7">
        <f>MAR1!$B$33*L395+MAR1!$C$33*M395+MAR1!$D$33*N395+MAR1!$B$43*I396+MAR1!$C$43*J396+MAR1!$D$43*K396</f>
        <v/>
      </c>
      <c r="N396" s="7">
        <f>MAR1!$B$34*L395+MAR1!$C$34*M395+MAR1!$D$34*N395+MAR1!$B$44*I396+MAR1!$C$44*J396+MAR1!$D$44*K396</f>
        <v/>
      </c>
      <c r="O396" s="12">
        <f>MAR1!$B$5+MAR1!$C$5*COS(2*PI()*B396/365)+MAR1!$D$5*SIN(2*PI()*B396/365)+IF(E396=1,MAR1!$B$11+MAR1!$D$11*L396,MAR1!$C$11+MAR1!$E$11*L396)</f>
        <v/>
      </c>
      <c r="P396" s="12">
        <f>MAR1!$B$6+MAR1!$C$6*COS(2*PI()*B396/365)+MAR1!$D$6*SIN(2*PI()*B396/365)+IF(E396=1,MAR1!$B$12+MAR1!$D$12*M396,MAR1!$C$12+MAR1!$E$12*M396)</f>
        <v/>
      </c>
      <c r="Q396" s="12">
        <f>MAR1!$B$7+MAR1!$C$7*COS(2*PI()*B396/365)+MAR1!$D$7*SIN(2*PI()*B396/365)+IF(E396=1,MAR1!$B$13+MAR1!$D$13*N396,MAR1!$C$13+MAR1!$E$13*N396)</f>
        <v/>
      </c>
      <c r="R396" s="12">
        <f>MAR1!$B$5+MAR1!$C$5*COS(2*PI()*B396/365)+MAR1!$D$5*SIN(2*PI()*B396/365)+INDEX(ChangeFactor!$F$6:$F$17,C396)+IF(G396=1,MAR1!$B$11+INDEX(ChangeFactor!$G$6:$G$17,C396)*MAR1!$D$11*L396,MAR1!$C$11+INDEX(ChangeFactor!$G$6:$G$17,C396)*MAR1!$E$11*L396)</f>
        <v/>
      </c>
    </row>
    <row r="397">
      <c r="A397" s="6">
        <f>Data!U397</f>
        <v/>
      </c>
      <c r="B397" s="6">
        <f>MOD(A397-1,365)+1</f>
        <v/>
      </c>
      <c r="C397" s="6">
        <f>MATCH(B397,Markov!$C$6:$C$17,1)</f>
        <v/>
      </c>
      <c r="D397" s="16">
        <f>Data!V397</f>
        <v/>
      </c>
      <c r="E397" s="6">
        <f>IF(D397&lt;IF(E396=1,INDEX(Markov!$I$6:$I$17,C397),INDEX(Markov!$H$6:$H$17,C397)),1,0)</f>
        <v/>
      </c>
      <c r="F397" s="12">
        <f>IF(E397=1,GAMMA.INV(Data!W397,INDEX(Markov!$Q$6:$Q$17,C397),INDEX(Markov!$R$6:$R$17,C397)),0)</f>
        <v/>
      </c>
      <c r="G397" s="6">
        <f>IF(D397&lt;IF(G396=1,INDEX(ChangeFactor!$O$6:$O$17,C397),INDEX(ChangeFactor!$N$6:$N$17,C397)),1,0)</f>
        <v/>
      </c>
      <c r="H397" s="12">
        <f>IF(G397=1,GAMMA.INV(Data!W397,INDEX(ChangeFactor!$R$6:$R$17,C397),INDEX(ChangeFactor!$S$6:$S$17,C397)),0)</f>
        <v/>
      </c>
      <c r="I397" s="7">
        <f>NORM.S.INV(Data!X397)</f>
        <v/>
      </c>
      <c r="J397" s="7">
        <f>NORM.S.INV(Data!Y397)</f>
        <v/>
      </c>
      <c r="K397" s="7">
        <f>NORM.S.INV(Data!Z397)</f>
        <v/>
      </c>
      <c r="L397" s="7">
        <f>MAR1!$B$32*L396+MAR1!$C$32*M396+MAR1!$D$32*N396+MAR1!$B$42*I397+MAR1!$C$42*J397+MAR1!$D$42*K397</f>
        <v/>
      </c>
      <c r="M397" s="7">
        <f>MAR1!$B$33*L396+MAR1!$C$33*M396+MAR1!$D$33*N396+MAR1!$B$43*I397+MAR1!$C$43*J397+MAR1!$D$43*K397</f>
        <v/>
      </c>
      <c r="N397" s="7">
        <f>MAR1!$B$34*L396+MAR1!$C$34*M396+MAR1!$D$34*N396+MAR1!$B$44*I397+MAR1!$C$44*J397+MAR1!$D$44*K397</f>
        <v/>
      </c>
      <c r="O397" s="12">
        <f>MAR1!$B$5+MAR1!$C$5*COS(2*PI()*B397/365)+MAR1!$D$5*SIN(2*PI()*B397/365)+IF(E397=1,MAR1!$B$11+MAR1!$D$11*L397,MAR1!$C$11+MAR1!$E$11*L397)</f>
        <v/>
      </c>
      <c r="P397" s="12">
        <f>MAR1!$B$6+MAR1!$C$6*COS(2*PI()*B397/365)+MAR1!$D$6*SIN(2*PI()*B397/365)+IF(E397=1,MAR1!$B$12+MAR1!$D$12*M397,MAR1!$C$12+MAR1!$E$12*M397)</f>
        <v/>
      </c>
      <c r="Q397" s="12">
        <f>MAR1!$B$7+MAR1!$C$7*COS(2*PI()*B397/365)+MAR1!$D$7*SIN(2*PI()*B397/365)+IF(E397=1,MAR1!$B$13+MAR1!$D$13*N397,MAR1!$C$13+MAR1!$E$13*N397)</f>
        <v/>
      </c>
      <c r="R397" s="12">
        <f>MAR1!$B$5+MAR1!$C$5*COS(2*PI()*B397/365)+MAR1!$D$5*SIN(2*PI()*B397/365)+INDEX(ChangeFactor!$F$6:$F$17,C397)+IF(G397=1,MAR1!$B$11+INDEX(ChangeFactor!$G$6:$G$17,C397)*MAR1!$D$11*L397,MAR1!$C$11+INDEX(ChangeFactor!$G$6:$G$17,C397)*MAR1!$E$11*L397)</f>
        <v/>
      </c>
    </row>
    <row r="398">
      <c r="A398" s="6">
        <f>Data!U398</f>
        <v/>
      </c>
      <c r="B398" s="6">
        <f>MOD(A398-1,365)+1</f>
        <v/>
      </c>
      <c r="C398" s="6">
        <f>MATCH(B398,Markov!$C$6:$C$17,1)</f>
        <v/>
      </c>
      <c r="D398" s="16">
        <f>Data!V398</f>
        <v/>
      </c>
      <c r="E398" s="6">
        <f>IF(D398&lt;IF(E397=1,INDEX(Markov!$I$6:$I$17,C398),INDEX(Markov!$H$6:$H$17,C398)),1,0)</f>
        <v/>
      </c>
      <c r="F398" s="12">
        <f>IF(E398=1,GAMMA.INV(Data!W398,INDEX(Markov!$Q$6:$Q$17,C398),INDEX(Markov!$R$6:$R$17,C398)),0)</f>
        <v/>
      </c>
      <c r="G398" s="6">
        <f>IF(D398&lt;IF(G397=1,INDEX(ChangeFactor!$O$6:$O$17,C398),INDEX(ChangeFactor!$N$6:$N$17,C398)),1,0)</f>
        <v/>
      </c>
      <c r="H398" s="12">
        <f>IF(G398=1,GAMMA.INV(Data!W398,INDEX(ChangeFactor!$R$6:$R$17,C398),INDEX(ChangeFactor!$S$6:$S$17,C398)),0)</f>
        <v/>
      </c>
      <c r="I398" s="7">
        <f>NORM.S.INV(Data!X398)</f>
        <v/>
      </c>
      <c r="J398" s="7">
        <f>NORM.S.INV(Data!Y398)</f>
        <v/>
      </c>
      <c r="K398" s="7">
        <f>NORM.S.INV(Data!Z398)</f>
        <v/>
      </c>
      <c r="L398" s="7">
        <f>MAR1!$B$32*L397+MAR1!$C$32*M397+MAR1!$D$32*N397+MAR1!$B$42*I398+MAR1!$C$42*J398+MAR1!$D$42*K398</f>
        <v/>
      </c>
      <c r="M398" s="7">
        <f>MAR1!$B$33*L397+MAR1!$C$33*M397+MAR1!$D$33*N397+MAR1!$B$43*I398+MAR1!$C$43*J398+MAR1!$D$43*K398</f>
        <v/>
      </c>
      <c r="N398" s="7">
        <f>MAR1!$B$34*L397+MAR1!$C$34*M397+MAR1!$D$34*N397+MAR1!$B$44*I398+MAR1!$C$44*J398+MAR1!$D$44*K398</f>
        <v/>
      </c>
      <c r="O398" s="12">
        <f>MAR1!$B$5+MAR1!$C$5*COS(2*PI()*B398/365)+MAR1!$D$5*SIN(2*PI()*B398/365)+IF(E398=1,MAR1!$B$11+MAR1!$D$11*L398,MAR1!$C$11+MAR1!$E$11*L398)</f>
        <v/>
      </c>
      <c r="P398" s="12">
        <f>MAR1!$B$6+MAR1!$C$6*COS(2*PI()*B398/365)+MAR1!$D$6*SIN(2*PI()*B398/365)+IF(E398=1,MAR1!$B$12+MAR1!$D$12*M398,MAR1!$C$12+MAR1!$E$12*M398)</f>
        <v/>
      </c>
      <c r="Q398" s="12">
        <f>MAR1!$B$7+MAR1!$C$7*COS(2*PI()*B398/365)+MAR1!$D$7*SIN(2*PI()*B398/365)+IF(E398=1,MAR1!$B$13+MAR1!$D$13*N398,MAR1!$C$13+MAR1!$E$13*N398)</f>
        <v/>
      </c>
      <c r="R398" s="12">
        <f>MAR1!$B$5+MAR1!$C$5*COS(2*PI()*B398/365)+MAR1!$D$5*SIN(2*PI()*B398/365)+INDEX(ChangeFactor!$F$6:$F$17,C398)+IF(G398=1,MAR1!$B$11+INDEX(ChangeFactor!$G$6:$G$17,C398)*MAR1!$D$11*L398,MAR1!$C$11+INDEX(ChangeFactor!$G$6:$G$17,C398)*MAR1!$E$11*L398)</f>
        <v/>
      </c>
    </row>
    <row r="399">
      <c r="A399" s="6">
        <f>Data!U399</f>
        <v/>
      </c>
      <c r="B399" s="6">
        <f>MOD(A399-1,365)+1</f>
        <v/>
      </c>
      <c r="C399" s="6">
        <f>MATCH(B399,Markov!$C$6:$C$17,1)</f>
        <v/>
      </c>
      <c r="D399" s="16">
        <f>Data!V399</f>
        <v/>
      </c>
      <c r="E399" s="6">
        <f>IF(D399&lt;IF(E398=1,INDEX(Markov!$I$6:$I$17,C399),INDEX(Markov!$H$6:$H$17,C399)),1,0)</f>
        <v/>
      </c>
      <c r="F399" s="12">
        <f>IF(E399=1,GAMMA.INV(Data!W399,INDEX(Markov!$Q$6:$Q$17,C399),INDEX(Markov!$R$6:$R$17,C399)),0)</f>
        <v/>
      </c>
      <c r="G399" s="6">
        <f>IF(D399&lt;IF(G398=1,INDEX(ChangeFactor!$O$6:$O$17,C399),INDEX(ChangeFactor!$N$6:$N$17,C399)),1,0)</f>
        <v/>
      </c>
      <c r="H399" s="12">
        <f>IF(G399=1,GAMMA.INV(Data!W399,INDEX(ChangeFactor!$R$6:$R$17,C399),INDEX(ChangeFactor!$S$6:$S$17,C399)),0)</f>
        <v/>
      </c>
      <c r="I399" s="7">
        <f>NORM.S.INV(Data!X399)</f>
        <v/>
      </c>
      <c r="J399" s="7">
        <f>NORM.S.INV(Data!Y399)</f>
        <v/>
      </c>
      <c r="K399" s="7">
        <f>NORM.S.INV(Data!Z399)</f>
        <v/>
      </c>
      <c r="L399" s="7">
        <f>MAR1!$B$32*L398+MAR1!$C$32*M398+MAR1!$D$32*N398+MAR1!$B$42*I399+MAR1!$C$42*J399+MAR1!$D$42*K399</f>
        <v/>
      </c>
      <c r="M399" s="7">
        <f>MAR1!$B$33*L398+MAR1!$C$33*M398+MAR1!$D$33*N398+MAR1!$B$43*I399+MAR1!$C$43*J399+MAR1!$D$43*K399</f>
        <v/>
      </c>
      <c r="N399" s="7">
        <f>MAR1!$B$34*L398+MAR1!$C$34*M398+MAR1!$D$34*N398+MAR1!$B$44*I399+MAR1!$C$44*J399+MAR1!$D$44*K399</f>
        <v/>
      </c>
      <c r="O399" s="12">
        <f>MAR1!$B$5+MAR1!$C$5*COS(2*PI()*B399/365)+MAR1!$D$5*SIN(2*PI()*B399/365)+IF(E399=1,MAR1!$B$11+MAR1!$D$11*L399,MAR1!$C$11+MAR1!$E$11*L399)</f>
        <v/>
      </c>
      <c r="P399" s="12">
        <f>MAR1!$B$6+MAR1!$C$6*COS(2*PI()*B399/365)+MAR1!$D$6*SIN(2*PI()*B399/365)+IF(E399=1,MAR1!$B$12+MAR1!$D$12*M399,MAR1!$C$12+MAR1!$E$12*M399)</f>
        <v/>
      </c>
      <c r="Q399" s="12">
        <f>MAR1!$B$7+MAR1!$C$7*COS(2*PI()*B399/365)+MAR1!$D$7*SIN(2*PI()*B399/365)+IF(E399=1,MAR1!$B$13+MAR1!$D$13*N399,MAR1!$C$13+MAR1!$E$13*N399)</f>
        <v/>
      </c>
      <c r="R399" s="12">
        <f>MAR1!$B$5+MAR1!$C$5*COS(2*PI()*B399/365)+MAR1!$D$5*SIN(2*PI()*B399/365)+INDEX(ChangeFactor!$F$6:$F$17,C399)+IF(G399=1,MAR1!$B$11+INDEX(ChangeFactor!$G$6:$G$17,C399)*MAR1!$D$11*L399,MAR1!$C$11+INDEX(ChangeFactor!$G$6:$G$17,C399)*MAR1!$E$11*L399)</f>
        <v/>
      </c>
    </row>
    <row r="400">
      <c r="A400" s="6">
        <f>Data!U400</f>
        <v/>
      </c>
      <c r="B400" s="6">
        <f>MOD(A400-1,365)+1</f>
        <v/>
      </c>
      <c r="C400" s="6">
        <f>MATCH(B400,Markov!$C$6:$C$17,1)</f>
        <v/>
      </c>
      <c r="D400" s="16">
        <f>Data!V400</f>
        <v/>
      </c>
      <c r="E400" s="6">
        <f>IF(D400&lt;IF(E399=1,INDEX(Markov!$I$6:$I$17,C400),INDEX(Markov!$H$6:$H$17,C400)),1,0)</f>
        <v/>
      </c>
      <c r="F400" s="12">
        <f>IF(E400=1,GAMMA.INV(Data!W400,INDEX(Markov!$Q$6:$Q$17,C400),INDEX(Markov!$R$6:$R$17,C400)),0)</f>
        <v/>
      </c>
      <c r="G400" s="6">
        <f>IF(D400&lt;IF(G399=1,INDEX(ChangeFactor!$O$6:$O$17,C400),INDEX(ChangeFactor!$N$6:$N$17,C400)),1,0)</f>
        <v/>
      </c>
      <c r="H400" s="12">
        <f>IF(G400=1,GAMMA.INV(Data!W400,INDEX(ChangeFactor!$R$6:$R$17,C400),INDEX(ChangeFactor!$S$6:$S$17,C400)),0)</f>
        <v/>
      </c>
      <c r="I400" s="7">
        <f>NORM.S.INV(Data!X400)</f>
        <v/>
      </c>
      <c r="J400" s="7">
        <f>NORM.S.INV(Data!Y400)</f>
        <v/>
      </c>
      <c r="K400" s="7">
        <f>NORM.S.INV(Data!Z400)</f>
        <v/>
      </c>
      <c r="L400" s="7">
        <f>MAR1!$B$32*L399+MAR1!$C$32*M399+MAR1!$D$32*N399+MAR1!$B$42*I400+MAR1!$C$42*J400+MAR1!$D$42*K400</f>
        <v/>
      </c>
      <c r="M400" s="7">
        <f>MAR1!$B$33*L399+MAR1!$C$33*M399+MAR1!$D$33*N399+MAR1!$B$43*I400+MAR1!$C$43*J400+MAR1!$D$43*K400</f>
        <v/>
      </c>
      <c r="N400" s="7">
        <f>MAR1!$B$34*L399+MAR1!$C$34*M399+MAR1!$D$34*N399+MAR1!$B$44*I400+MAR1!$C$44*J400+MAR1!$D$44*K400</f>
        <v/>
      </c>
      <c r="O400" s="12">
        <f>MAR1!$B$5+MAR1!$C$5*COS(2*PI()*B400/365)+MAR1!$D$5*SIN(2*PI()*B400/365)+IF(E400=1,MAR1!$B$11+MAR1!$D$11*L400,MAR1!$C$11+MAR1!$E$11*L400)</f>
        <v/>
      </c>
      <c r="P400" s="12">
        <f>MAR1!$B$6+MAR1!$C$6*COS(2*PI()*B400/365)+MAR1!$D$6*SIN(2*PI()*B400/365)+IF(E400=1,MAR1!$B$12+MAR1!$D$12*M400,MAR1!$C$12+MAR1!$E$12*M400)</f>
        <v/>
      </c>
      <c r="Q400" s="12">
        <f>MAR1!$B$7+MAR1!$C$7*COS(2*PI()*B400/365)+MAR1!$D$7*SIN(2*PI()*B400/365)+IF(E400=1,MAR1!$B$13+MAR1!$D$13*N400,MAR1!$C$13+MAR1!$E$13*N400)</f>
        <v/>
      </c>
      <c r="R400" s="12">
        <f>MAR1!$B$5+MAR1!$C$5*COS(2*PI()*B400/365)+MAR1!$D$5*SIN(2*PI()*B400/365)+INDEX(ChangeFactor!$F$6:$F$17,C400)+IF(G400=1,MAR1!$B$11+INDEX(ChangeFactor!$G$6:$G$17,C400)*MAR1!$D$11*L400,MAR1!$C$11+INDEX(ChangeFactor!$G$6:$G$17,C400)*MAR1!$E$11*L400)</f>
        <v/>
      </c>
    </row>
    <row r="401">
      <c r="A401" s="6">
        <f>Data!U401</f>
        <v/>
      </c>
      <c r="B401" s="6">
        <f>MOD(A401-1,365)+1</f>
        <v/>
      </c>
      <c r="C401" s="6">
        <f>MATCH(B401,Markov!$C$6:$C$17,1)</f>
        <v/>
      </c>
      <c r="D401" s="16">
        <f>Data!V401</f>
        <v/>
      </c>
      <c r="E401" s="6">
        <f>IF(D401&lt;IF(E400=1,INDEX(Markov!$I$6:$I$17,C401),INDEX(Markov!$H$6:$H$17,C401)),1,0)</f>
        <v/>
      </c>
      <c r="F401" s="12">
        <f>IF(E401=1,GAMMA.INV(Data!W401,INDEX(Markov!$Q$6:$Q$17,C401),INDEX(Markov!$R$6:$R$17,C401)),0)</f>
        <v/>
      </c>
      <c r="G401" s="6">
        <f>IF(D401&lt;IF(G400=1,INDEX(ChangeFactor!$O$6:$O$17,C401),INDEX(ChangeFactor!$N$6:$N$17,C401)),1,0)</f>
        <v/>
      </c>
      <c r="H401" s="12">
        <f>IF(G401=1,GAMMA.INV(Data!W401,INDEX(ChangeFactor!$R$6:$R$17,C401),INDEX(ChangeFactor!$S$6:$S$17,C401)),0)</f>
        <v/>
      </c>
      <c r="I401" s="7">
        <f>NORM.S.INV(Data!X401)</f>
        <v/>
      </c>
      <c r="J401" s="7">
        <f>NORM.S.INV(Data!Y401)</f>
        <v/>
      </c>
      <c r="K401" s="7">
        <f>NORM.S.INV(Data!Z401)</f>
        <v/>
      </c>
      <c r="L401" s="7">
        <f>MAR1!$B$32*L400+MAR1!$C$32*M400+MAR1!$D$32*N400+MAR1!$B$42*I401+MAR1!$C$42*J401+MAR1!$D$42*K401</f>
        <v/>
      </c>
      <c r="M401" s="7">
        <f>MAR1!$B$33*L400+MAR1!$C$33*M400+MAR1!$D$33*N400+MAR1!$B$43*I401+MAR1!$C$43*J401+MAR1!$D$43*K401</f>
        <v/>
      </c>
      <c r="N401" s="7">
        <f>MAR1!$B$34*L400+MAR1!$C$34*M400+MAR1!$D$34*N400+MAR1!$B$44*I401+MAR1!$C$44*J401+MAR1!$D$44*K401</f>
        <v/>
      </c>
      <c r="O401" s="12">
        <f>MAR1!$B$5+MAR1!$C$5*COS(2*PI()*B401/365)+MAR1!$D$5*SIN(2*PI()*B401/365)+IF(E401=1,MAR1!$B$11+MAR1!$D$11*L401,MAR1!$C$11+MAR1!$E$11*L401)</f>
        <v/>
      </c>
      <c r="P401" s="12">
        <f>MAR1!$B$6+MAR1!$C$6*COS(2*PI()*B401/365)+MAR1!$D$6*SIN(2*PI()*B401/365)+IF(E401=1,MAR1!$B$12+MAR1!$D$12*M401,MAR1!$C$12+MAR1!$E$12*M401)</f>
        <v/>
      </c>
      <c r="Q401" s="12">
        <f>MAR1!$B$7+MAR1!$C$7*COS(2*PI()*B401/365)+MAR1!$D$7*SIN(2*PI()*B401/365)+IF(E401=1,MAR1!$B$13+MAR1!$D$13*N401,MAR1!$C$13+MAR1!$E$13*N401)</f>
        <v/>
      </c>
      <c r="R401" s="12">
        <f>MAR1!$B$5+MAR1!$C$5*COS(2*PI()*B401/365)+MAR1!$D$5*SIN(2*PI()*B401/365)+INDEX(ChangeFactor!$F$6:$F$17,C401)+IF(G401=1,MAR1!$B$11+INDEX(ChangeFactor!$G$6:$G$17,C401)*MAR1!$D$11*L401,MAR1!$C$11+INDEX(ChangeFactor!$G$6:$G$17,C401)*MAR1!$E$11*L401)</f>
        <v/>
      </c>
    </row>
    <row r="402">
      <c r="A402" s="6">
        <f>Data!U402</f>
        <v/>
      </c>
      <c r="B402" s="6">
        <f>MOD(A402-1,365)+1</f>
        <v/>
      </c>
      <c r="C402" s="6">
        <f>MATCH(B402,Markov!$C$6:$C$17,1)</f>
        <v/>
      </c>
      <c r="D402" s="16">
        <f>Data!V402</f>
        <v/>
      </c>
      <c r="E402" s="6">
        <f>IF(D402&lt;IF(E401=1,INDEX(Markov!$I$6:$I$17,C402),INDEX(Markov!$H$6:$H$17,C402)),1,0)</f>
        <v/>
      </c>
      <c r="F402" s="12">
        <f>IF(E402=1,GAMMA.INV(Data!W402,INDEX(Markov!$Q$6:$Q$17,C402),INDEX(Markov!$R$6:$R$17,C402)),0)</f>
        <v/>
      </c>
      <c r="G402" s="6">
        <f>IF(D402&lt;IF(G401=1,INDEX(ChangeFactor!$O$6:$O$17,C402),INDEX(ChangeFactor!$N$6:$N$17,C402)),1,0)</f>
        <v/>
      </c>
      <c r="H402" s="12">
        <f>IF(G402=1,GAMMA.INV(Data!W402,INDEX(ChangeFactor!$R$6:$R$17,C402),INDEX(ChangeFactor!$S$6:$S$17,C402)),0)</f>
        <v/>
      </c>
      <c r="I402" s="7">
        <f>NORM.S.INV(Data!X402)</f>
        <v/>
      </c>
      <c r="J402" s="7">
        <f>NORM.S.INV(Data!Y402)</f>
        <v/>
      </c>
      <c r="K402" s="7">
        <f>NORM.S.INV(Data!Z402)</f>
        <v/>
      </c>
      <c r="L402" s="7">
        <f>MAR1!$B$32*L401+MAR1!$C$32*M401+MAR1!$D$32*N401+MAR1!$B$42*I402+MAR1!$C$42*J402+MAR1!$D$42*K402</f>
        <v/>
      </c>
      <c r="M402" s="7">
        <f>MAR1!$B$33*L401+MAR1!$C$33*M401+MAR1!$D$33*N401+MAR1!$B$43*I402+MAR1!$C$43*J402+MAR1!$D$43*K402</f>
        <v/>
      </c>
      <c r="N402" s="7">
        <f>MAR1!$B$34*L401+MAR1!$C$34*M401+MAR1!$D$34*N401+MAR1!$B$44*I402+MAR1!$C$44*J402+MAR1!$D$44*K402</f>
        <v/>
      </c>
      <c r="O402" s="12">
        <f>MAR1!$B$5+MAR1!$C$5*COS(2*PI()*B402/365)+MAR1!$D$5*SIN(2*PI()*B402/365)+IF(E402=1,MAR1!$B$11+MAR1!$D$11*L402,MAR1!$C$11+MAR1!$E$11*L402)</f>
        <v/>
      </c>
      <c r="P402" s="12">
        <f>MAR1!$B$6+MAR1!$C$6*COS(2*PI()*B402/365)+MAR1!$D$6*SIN(2*PI()*B402/365)+IF(E402=1,MAR1!$B$12+MAR1!$D$12*M402,MAR1!$C$12+MAR1!$E$12*M402)</f>
        <v/>
      </c>
      <c r="Q402" s="12">
        <f>MAR1!$B$7+MAR1!$C$7*COS(2*PI()*B402/365)+MAR1!$D$7*SIN(2*PI()*B402/365)+IF(E402=1,MAR1!$B$13+MAR1!$D$13*N402,MAR1!$C$13+MAR1!$E$13*N402)</f>
        <v/>
      </c>
      <c r="R402" s="12">
        <f>MAR1!$B$5+MAR1!$C$5*COS(2*PI()*B402/365)+MAR1!$D$5*SIN(2*PI()*B402/365)+INDEX(ChangeFactor!$F$6:$F$17,C402)+IF(G402=1,MAR1!$B$11+INDEX(ChangeFactor!$G$6:$G$17,C402)*MAR1!$D$11*L402,MAR1!$C$11+INDEX(ChangeFactor!$G$6:$G$17,C402)*MAR1!$E$11*L402)</f>
        <v/>
      </c>
    </row>
    <row r="403">
      <c r="A403" s="6">
        <f>Data!U403</f>
        <v/>
      </c>
      <c r="B403" s="6">
        <f>MOD(A403-1,365)+1</f>
        <v/>
      </c>
      <c r="C403" s="6">
        <f>MATCH(B403,Markov!$C$6:$C$17,1)</f>
        <v/>
      </c>
      <c r="D403" s="16">
        <f>Data!V403</f>
        <v/>
      </c>
      <c r="E403" s="6">
        <f>IF(D403&lt;IF(E402=1,INDEX(Markov!$I$6:$I$17,C403),INDEX(Markov!$H$6:$H$17,C403)),1,0)</f>
        <v/>
      </c>
      <c r="F403" s="12">
        <f>IF(E403=1,GAMMA.INV(Data!W403,INDEX(Markov!$Q$6:$Q$17,C403),INDEX(Markov!$R$6:$R$17,C403)),0)</f>
        <v/>
      </c>
      <c r="G403" s="6">
        <f>IF(D403&lt;IF(G402=1,INDEX(ChangeFactor!$O$6:$O$17,C403),INDEX(ChangeFactor!$N$6:$N$17,C403)),1,0)</f>
        <v/>
      </c>
      <c r="H403" s="12">
        <f>IF(G403=1,GAMMA.INV(Data!W403,INDEX(ChangeFactor!$R$6:$R$17,C403),INDEX(ChangeFactor!$S$6:$S$17,C403)),0)</f>
        <v/>
      </c>
      <c r="I403" s="7">
        <f>NORM.S.INV(Data!X403)</f>
        <v/>
      </c>
      <c r="J403" s="7">
        <f>NORM.S.INV(Data!Y403)</f>
        <v/>
      </c>
      <c r="K403" s="7">
        <f>NORM.S.INV(Data!Z403)</f>
        <v/>
      </c>
      <c r="L403" s="7">
        <f>MAR1!$B$32*L402+MAR1!$C$32*M402+MAR1!$D$32*N402+MAR1!$B$42*I403+MAR1!$C$42*J403+MAR1!$D$42*K403</f>
        <v/>
      </c>
      <c r="M403" s="7">
        <f>MAR1!$B$33*L402+MAR1!$C$33*M402+MAR1!$D$33*N402+MAR1!$B$43*I403+MAR1!$C$43*J403+MAR1!$D$43*K403</f>
        <v/>
      </c>
      <c r="N403" s="7">
        <f>MAR1!$B$34*L402+MAR1!$C$34*M402+MAR1!$D$34*N402+MAR1!$B$44*I403+MAR1!$C$44*J403+MAR1!$D$44*K403</f>
        <v/>
      </c>
      <c r="O403" s="12">
        <f>MAR1!$B$5+MAR1!$C$5*COS(2*PI()*B403/365)+MAR1!$D$5*SIN(2*PI()*B403/365)+IF(E403=1,MAR1!$B$11+MAR1!$D$11*L403,MAR1!$C$11+MAR1!$E$11*L403)</f>
        <v/>
      </c>
      <c r="P403" s="12">
        <f>MAR1!$B$6+MAR1!$C$6*COS(2*PI()*B403/365)+MAR1!$D$6*SIN(2*PI()*B403/365)+IF(E403=1,MAR1!$B$12+MAR1!$D$12*M403,MAR1!$C$12+MAR1!$E$12*M403)</f>
        <v/>
      </c>
      <c r="Q403" s="12">
        <f>MAR1!$B$7+MAR1!$C$7*COS(2*PI()*B403/365)+MAR1!$D$7*SIN(2*PI()*B403/365)+IF(E403=1,MAR1!$B$13+MAR1!$D$13*N403,MAR1!$C$13+MAR1!$E$13*N403)</f>
        <v/>
      </c>
      <c r="R403" s="12">
        <f>MAR1!$B$5+MAR1!$C$5*COS(2*PI()*B403/365)+MAR1!$D$5*SIN(2*PI()*B403/365)+INDEX(ChangeFactor!$F$6:$F$17,C403)+IF(G403=1,MAR1!$B$11+INDEX(ChangeFactor!$G$6:$G$17,C403)*MAR1!$D$11*L403,MAR1!$C$11+INDEX(ChangeFactor!$G$6:$G$17,C403)*MAR1!$E$11*L403)</f>
        <v/>
      </c>
    </row>
    <row r="404">
      <c r="A404" s="6">
        <f>Data!U404</f>
        <v/>
      </c>
      <c r="B404" s="6">
        <f>MOD(A404-1,365)+1</f>
        <v/>
      </c>
      <c r="C404" s="6">
        <f>MATCH(B404,Markov!$C$6:$C$17,1)</f>
        <v/>
      </c>
      <c r="D404" s="16">
        <f>Data!V404</f>
        <v/>
      </c>
      <c r="E404" s="6">
        <f>IF(D404&lt;IF(E403=1,INDEX(Markov!$I$6:$I$17,C404),INDEX(Markov!$H$6:$H$17,C404)),1,0)</f>
        <v/>
      </c>
      <c r="F404" s="12">
        <f>IF(E404=1,GAMMA.INV(Data!W404,INDEX(Markov!$Q$6:$Q$17,C404),INDEX(Markov!$R$6:$R$17,C404)),0)</f>
        <v/>
      </c>
      <c r="G404" s="6">
        <f>IF(D404&lt;IF(G403=1,INDEX(ChangeFactor!$O$6:$O$17,C404),INDEX(ChangeFactor!$N$6:$N$17,C404)),1,0)</f>
        <v/>
      </c>
      <c r="H404" s="12">
        <f>IF(G404=1,GAMMA.INV(Data!W404,INDEX(ChangeFactor!$R$6:$R$17,C404),INDEX(ChangeFactor!$S$6:$S$17,C404)),0)</f>
        <v/>
      </c>
      <c r="I404" s="7">
        <f>NORM.S.INV(Data!X404)</f>
        <v/>
      </c>
      <c r="J404" s="7">
        <f>NORM.S.INV(Data!Y404)</f>
        <v/>
      </c>
      <c r="K404" s="7">
        <f>NORM.S.INV(Data!Z404)</f>
        <v/>
      </c>
      <c r="L404" s="7">
        <f>MAR1!$B$32*L403+MAR1!$C$32*M403+MAR1!$D$32*N403+MAR1!$B$42*I404+MAR1!$C$42*J404+MAR1!$D$42*K404</f>
        <v/>
      </c>
      <c r="M404" s="7">
        <f>MAR1!$B$33*L403+MAR1!$C$33*M403+MAR1!$D$33*N403+MAR1!$B$43*I404+MAR1!$C$43*J404+MAR1!$D$43*K404</f>
        <v/>
      </c>
      <c r="N404" s="7">
        <f>MAR1!$B$34*L403+MAR1!$C$34*M403+MAR1!$D$34*N403+MAR1!$B$44*I404+MAR1!$C$44*J404+MAR1!$D$44*K404</f>
        <v/>
      </c>
      <c r="O404" s="12">
        <f>MAR1!$B$5+MAR1!$C$5*COS(2*PI()*B404/365)+MAR1!$D$5*SIN(2*PI()*B404/365)+IF(E404=1,MAR1!$B$11+MAR1!$D$11*L404,MAR1!$C$11+MAR1!$E$11*L404)</f>
        <v/>
      </c>
      <c r="P404" s="12">
        <f>MAR1!$B$6+MAR1!$C$6*COS(2*PI()*B404/365)+MAR1!$D$6*SIN(2*PI()*B404/365)+IF(E404=1,MAR1!$B$12+MAR1!$D$12*M404,MAR1!$C$12+MAR1!$E$12*M404)</f>
        <v/>
      </c>
      <c r="Q404" s="12">
        <f>MAR1!$B$7+MAR1!$C$7*COS(2*PI()*B404/365)+MAR1!$D$7*SIN(2*PI()*B404/365)+IF(E404=1,MAR1!$B$13+MAR1!$D$13*N404,MAR1!$C$13+MAR1!$E$13*N404)</f>
        <v/>
      </c>
      <c r="R404" s="12">
        <f>MAR1!$B$5+MAR1!$C$5*COS(2*PI()*B404/365)+MAR1!$D$5*SIN(2*PI()*B404/365)+INDEX(ChangeFactor!$F$6:$F$17,C404)+IF(G404=1,MAR1!$B$11+INDEX(ChangeFactor!$G$6:$G$17,C404)*MAR1!$D$11*L404,MAR1!$C$11+INDEX(ChangeFactor!$G$6:$G$17,C404)*MAR1!$E$11*L404)</f>
        <v/>
      </c>
    </row>
    <row r="405">
      <c r="A405" s="6">
        <f>Data!U405</f>
        <v/>
      </c>
      <c r="B405" s="6">
        <f>MOD(A405-1,365)+1</f>
        <v/>
      </c>
      <c r="C405" s="6">
        <f>MATCH(B405,Markov!$C$6:$C$17,1)</f>
        <v/>
      </c>
      <c r="D405" s="16">
        <f>Data!V405</f>
        <v/>
      </c>
      <c r="E405" s="6">
        <f>IF(D405&lt;IF(E404=1,INDEX(Markov!$I$6:$I$17,C405),INDEX(Markov!$H$6:$H$17,C405)),1,0)</f>
        <v/>
      </c>
      <c r="F405" s="12">
        <f>IF(E405=1,GAMMA.INV(Data!W405,INDEX(Markov!$Q$6:$Q$17,C405),INDEX(Markov!$R$6:$R$17,C405)),0)</f>
        <v/>
      </c>
      <c r="G405" s="6">
        <f>IF(D405&lt;IF(G404=1,INDEX(ChangeFactor!$O$6:$O$17,C405),INDEX(ChangeFactor!$N$6:$N$17,C405)),1,0)</f>
        <v/>
      </c>
      <c r="H405" s="12">
        <f>IF(G405=1,GAMMA.INV(Data!W405,INDEX(ChangeFactor!$R$6:$R$17,C405),INDEX(ChangeFactor!$S$6:$S$17,C405)),0)</f>
        <v/>
      </c>
      <c r="I405" s="7">
        <f>NORM.S.INV(Data!X405)</f>
        <v/>
      </c>
      <c r="J405" s="7">
        <f>NORM.S.INV(Data!Y405)</f>
        <v/>
      </c>
      <c r="K405" s="7">
        <f>NORM.S.INV(Data!Z405)</f>
        <v/>
      </c>
      <c r="L405" s="7">
        <f>MAR1!$B$32*L404+MAR1!$C$32*M404+MAR1!$D$32*N404+MAR1!$B$42*I405+MAR1!$C$42*J405+MAR1!$D$42*K405</f>
        <v/>
      </c>
      <c r="M405" s="7">
        <f>MAR1!$B$33*L404+MAR1!$C$33*M404+MAR1!$D$33*N404+MAR1!$B$43*I405+MAR1!$C$43*J405+MAR1!$D$43*K405</f>
        <v/>
      </c>
      <c r="N405" s="7">
        <f>MAR1!$B$34*L404+MAR1!$C$34*M404+MAR1!$D$34*N404+MAR1!$B$44*I405+MAR1!$C$44*J405+MAR1!$D$44*K405</f>
        <v/>
      </c>
      <c r="O405" s="12">
        <f>MAR1!$B$5+MAR1!$C$5*COS(2*PI()*B405/365)+MAR1!$D$5*SIN(2*PI()*B405/365)+IF(E405=1,MAR1!$B$11+MAR1!$D$11*L405,MAR1!$C$11+MAR1!$E$11*L405)</f>
        <v/>
      </c>
      <c r="P405" s="12">
        <f>MAR1!$B$6+MAR1!$C$6*COS(2*PI()*B405/365)+MAR1!$D$6*SIN(2*PI()*B405/365)+IF(E405=1,MAR1!$B$12+MAR1!$D$12*M405,MAR1!$C$12+MAR1!$E$12*M405)</f>
        <v/>
      </c>
      <c r="Q405" s="12">
        <f>MAR1!$B$7+MAR1!$C$7*COS(2*PI()*B405/365)+MAR1!$D$7*SIN(2*PI()*B405/365)+IF(E405=1,MAR1!$B$13+MAR1!$D$13*N405,MAR1!$C$13+MAR1!$E$13*N405)</f>
        <v/>
      </c>
      <c r="R405" s="12">
        <f>MAR1!$B$5+MAR1!$C$5*COS(2*PI()*B405/365)+MAR1!$D$5*SIN(2*PI()*B405/365)+INDEX(ChangeFactor!$F$6:$F$17,C405)+IF(G405=1,MAR1!$B$11+INDEX(ChangeFactor!$G$6:$G$17,C405)*MAR1!$D$11*L405,MAR1!$C$11+INDEX(ChangeFactor!$G$6:$G$17,C405)*MAR1!$E$11*L405)</f>
        <v/>
      </c>
    </row>
    <row r="406">
      <c r="A406" s="6">
        <f>Data!U406</f>
        <v/>
      </c>
      <c r="B406" s="6">
        <f>MOD(A406-1,365)+1</f>
        <v/>
      </c>
      <c r="C406" s="6">
        <f>MATCH(B406,Markov!$C$6:$C$17,1)</f>
        <v/>
      </c>
      <c r="D406" s="16">
        <f>Data!V406</f>
        <v/>
      </c>
      <c r="E406" s="6">
        <f>IF(D406&lt;IF(E405=1,INDEX(Markov!$I$6:$I$17,C406),INDEX(Markov!$H$6:$H$17,C406)),1,0)</f>
        <v/>
      </c>
      <c r="F406" s="12">
        <f>IF(E406=1,GAMMA.INV(Data!W406,INDEX(Markov!$Q$6:$Q$17,C406),INDEX(Markov!$R$6:$R$17,C406)),0)</f>
        <v/>
      </c>
      <c r="G406" s="6">
        <f>IF(D406&lt;IF(G405=1,INDEX(ChangeFactor!$O$6:$O$17,C406),INDEX(ChangeFactor!$N$6:$N$17,C406)),1,0)</f>
        <v/>
      </c>
      <c r="H406" s="12">
        <f>IF(G406=1,GAMMA.INV(Data!W406,INDEX(ChangeFactor!$R$6:$R$17,C406),INDEX(ChangeFactor!$S$6:$S$17,C406)),0)</f>
        <v/>
      </c>
      <c r="I406" s="7">
        <f>NORM.S.INV(Data!X406)</f>
        <v/>
      </c>
      <c r="J406" s="7">
        <f>NORM.S.INV(Data!Y406)</f>
        <v/>
      </c>
      <c r="K406" s="7">
        <f>NORM.S.INV(Data!Z406)</f>
        <v/>
      </c>
      <c r="L406" s="7">
        <f>MAR1!$B$32*L405+MAR1!$C$32*M405+MAR1!$D$32*N405+MAR1!$B$42*I406+MAR1!$C$42*J406+MAR1!$D$42*K406</f>
        <v/>
      </c>
      <c r="M406" s="7">
        <f>MAR1!$B$33*L405+MAR1!$C$33*M405+MAR1!$D$33*N405+MAR1!$B$43*I406+MAR1!$C$43*J406+MAR1!$D$43*K406</f>
        <v/>
      </c>
      <c r="N406" s="7">
        <f>MAR1!$B$34*L405+MAR1!$C$34*M405+MAR1!$D$34*N405+MAR1!$B$44*I406+MAR1!$C$44*J406+MAR1!$D$44*K406</f>
        <v/>
      </c>
      <c r="O406" s="12">
        <f>MAR1!$B$5+MAR1!$C$5*COS(2*PI()*B406/365)+MAR1!$D$5*SIN(2*PI()*B406/365)+IF(E406=1,MAR1!$B$11+MAR1!$D$11*L406,MAR1!$C$11+MAR1!$E$11*L406)</f>
        <v/>
      </c>
      <c r="P406" s="12">
        <f>MAR1!$B$6+MAR1!$C$6*COS(2*PI()*B406/365)+MAR1!$D$6*SIN(2*PI()*B406/365)+IF(E406=1,MAR1!$B$12+MAR1!$D$12*M406,MAR1!$C$12+MAR1!$E$12*M406)</f>
        <v/>
      </c>
      <c r="Q406" s="12">
        <f>MAR1!$B$7+MAR1!$C$7*COS(2*PI()*B406/365)+MAR1!$D$7*SIN(2*PI()*B406/365)+IF(E406=1,MAR1!$B$13+MAR1!$D$13*N406,MAR1!$C$13+MAR1!$E$13*N406)</f>
        <v/>
      </c>
      <c r="R406" s="12">
        <f>MAR1!$B$5+MAR1!$C$5*COS(2*PI()*B406/365)+MAR1!$D$5*SIN(2*PI()*B406/365)+INDEX(ChangeFactor!$F$6:$F$17,C406)+IF(G406=1,MAR1!$B$11+INDEX(ChangeFactor!$G$6:$G$17,C406)*MAR1!$D$11*L406,MAR1!$C$11+INDEX(ChangeFactor!$G$6:$G$17,C406)*MAR1!$E$11*L406)</f>
        <v/>
      </c>
    </row>
    <row r="407">
      <c r="A407" s="6">
        <f>Data!U407</f>
        <v/>
      </c>
      <c r="B407" s="6">
        <f>MOD(A407-1,365)+1</f>
        <v/>
      </c>
      <c r="C407" s="6">
        <f>MATCH(B407,Markov!$C$6:$C$17,1)</f>
        <v/>
      </c>
      <c r="D407" s="16">
        <f>Data!V407</f>
        <v/>
      </c>
      <c r="E407" s="6">
        <f>IF(D407&lt;IF(E406=1,INDEX(Markov!$I$6:$I$17,C407),INDEX(Markov!$H$6:$H$17,C407)),1,0)</f>
        <v/>
      </c>
      <c r="F407" s="12">
        <f>IF(E407=1,GAMMA.INV(Data!W407,INDEX(Markov!$Q$6:$Q$17,C407),INDEX(Markov!$R$6:$R$17,C407)),0)</f>
        <v/>
      </c>
      <c r="G407" s="6">
        <f>IF(D407&lt;IF(G406=1,INDEX(ChangeFactor!$O$6:$O$17,C407),INDEX(ChangeFactor!$N$6:$N$17,C407)),1,0)</f>
        <v/>
      </c>
      <c r="H407" s="12">
        <f>IF(G407=1,GAMMA.INV(Data!W407,INDEX(ChangeFactor!$R$6:$R$17,C407),INDEX(ChangeFactor!$S$6:$S$17,C407)),0)</f>
        <v/>
      </c>
      <c r="I407" s="7">
        <f>NORM.S.INV(Data!X407)</f>
        <v/>
      </c>
      <c r="J407" s="7">
        <f>NORM.S.INV(Data!Y407)</f>
        <v/>
      </c>
      <c r="K407" s="7">
        <f>NORM.S.INV(Data!Z407)</f>
        <v/>
      </c>
      <c r="L407" s="7">
        <f>MAR1!$B$32*L406+MAR1!$C$32*M406+MAR1!$D$32*N406+MAR1!$B$42*I407+MAR1!$C$42*J407+MAR1!$D$42*K407</f>
        <v/>
      </c>
      <c r="M407" s="7">
        <f>MAR1!$B$33*L406+MAR1!$C$33*M406+MAR1!$D$33*N406+MAR1!$B$43*I407+MAR1!$C$43*J407+MAR1!$D$43*K407</f>
        <v/>
      </c>
      <c r="N407" s="7">
        <f>MAR1!$B$34*L406+MAR1!$C$34*M406+MAR1!$D$34*N406+MAR1!$B$44*I407+MAR1!$C$44*J407+MAR1!$D$44*K407</f>
        <v/>
      </c>
      <c r="O407" s="12">
        <f>MAR1!$B$5+MAR1!$C$5*COS(2*PI()*B407/365)+MAR1!$D$5*SIN(2*PI()*B407/365)+IF(E407=1,MAR1!$B$11+MAR1!$D$11*L407,MAR1!$C$11+MAR1!$E$11*L407)</f>
        <v/>
      </c>
      <c r="P407" s="12">
        <f>MAR1!$B$6+MAR1!$C$6*COS(2*PI()*B407/365)+MAR1!$D$6*SIN(2*PI()*B407/365)+IF(E407=1,MAR1!$B$12+MAR1!$D$12*M407,MAR1!$C$12+MAR1!$E$12*M407)</f>
        <v/>
      </c>
      <c r="Q407" s="12">
        <f>MAR1!$B$7+MAR1!$C$7*COS(2*PI()*B407/365)+MAR1!$D$7*SIN(2*PI()*B407/365)+IF(E407=1,MAR1!$B$13+MAR1!$D$13*N407,MAR1!$C$13+MAR1!$E$13*N407)</f>
        <v/>
      </c>
      <c r="R407" s="12">
        <f>MAR1!$B$5+MAR1!$C$5*COS(2*PI()*B407/365)+MAR1!$D$5*SIN(2*PI()*B407/365)+INDEX(ChangeFactor!$F$6:$F$17,C407)+IF(G407=1,MAR1!$B$11+INDEX(ChangeFactor!$G$6:$G$17,C407)*MAR1!$D$11*L407,MAR1!$C$11+INDEX(ChangeFactor!$G$6:$G$17,C407)*MAR1!$E$11*L407)</f>
        <v/>
      </c>
    </row>
    <row r="408">
      <c r="A408" s="6">
        <f>Data!U408</f>
        <v/>
      </c>
      <c r="B408" s="6">
        <f>MOD(A408-1,365)+1</f>
        <v/>
      </c>
      <c r="C408" s="6">
        <f>MATCH(B408,Markov!$C$6:$C$17,1)</f>
        <v/>
      </c>
      <c r="D408" s="16">
        <f>Data!V408</f>
        <v/>
      </c>
      <c r="E408" s="6">
        <f>IF(D408&lt;IF(E407=1,INDEX(Markov!$I$6:$I$17,C408),INDEX(Markov!$H$6:$H$17,C408)),1,0)</f>
        <v/>
      </c>
      <c r="F408" s="12">
        <f>IF(E408=1,GAMMA.INV(Data!W408,INDEX(Markov!$Q$6:$Q$17,C408),INDEX(Markov!$R$6:$R$17,C408)),0)</f>
        <v/>
      </c>
      <c r="G408" s="6">
        <f>IF(D408&lt;IF(G407=1,INDEX(ChangeFactor!$O$6:$O$17,C408),INDEX(ChangeFactor!$N$6:$N$17,C408)),1,0)</f>
        <v/>
      </c>
      <c r="H408" s="12">
        <f>IF(G408=1,GAMMA.INV(Data!W408,INDEX(ChangeFactor!$R$6:$R$17,C408),INDEX(ChangeFactor!$S$6:$S$17,C408)),0)</f>
        <v/>
      </c>
      <c r="I408" s="7">
        <f>NORM.S.INV(Data!X408)</f>
        <v/>
      </c>
      <c r="J408" s="7">
        <f>NORM.S.INV(Data!Y408)</f>
        <v/>
      </c>
      <c r="K408" s="7">
        <f>NORM.S.INV(Data!Z408)</f>
        <v/>
      </c>
      <c r="L408" s="7">
        <f>MAR1!$B$32*L407+MAR1!$C$32*M407+MAR1!$D$32*N407+MAR1!$B$42*I408+MAR1!$C$42*J408+MAR1!$D$42*K408</f>
        <v/>
      </c>
      <c r="M408" s="7">
        <f>MAR1!$B$33*L407+MAR1!$C$33*M407+MAR1!$D$33*N407+MAR1!$B$43*I408+MAR1!$C$43*J408+MAR1!$D$43*K408</f>
        <v/>
      </c>
      <c r="N408" s="7">
        <f>MAR1!$B$34*L407+MAR1!$C$34*M407+MAR1!$D$34*N407+MAR1!$B$44*I408+MAR1!$C$44*J408+MAR1!$D$44*K408</f>
        <v/>
      </c>
      <c r="O408" s="12">
        <f>MAR1!$B$5+MAR1!$C$5*COS(2*PI()*B408/365)+MAR1!$D$5*SIN(2*PI()*B408/365)+IF(E408=1,MAR1!$B$11+MAR1!$D$11*L408,MAR1!$C$11+MAR1!$E$11*L408)</f>
        <v/>
      </c>
      <c r="P408" s="12">
        <f>MAR1!$B$6+MAR1!$C$6*COS(2*PI()*B408/365)+MAR1!$D$6*SIN(2*PI()*B408/365)+IF(E408=1,MAR1!$B$12+MAR1!$D$12*M408,MAR1!$C$12+MAR1!$E$12*M408)</f>
        <v/>
      </c>
      <c r="Q408" s="12">
        <f>MAR1!$B$7+MAR1!$C$7*COS(2*PI()*B408/365)+MAR1!$D$7*SIN(2*PI()*B408/365)+IF(E408=1,MAR1!$B$13+MAR1!$D$13*N408,MAR1!$C$13+MAR1!$E$13*N408)</f>
        <v/>
      </c>
      <c r="R408" s="12">
        <f>MAR1!$B$5+MAR1!$C$5*COS(2*PI()*B408/365)+MAR1!$D$5*SIN(2*PI()*B408/365)+INDEX(ChangeFactor!$F$6:$F$17,C408)+IF(G408=1,MAR1!$B$11+INDEX(ChangeFactor!$G$6:$G$17,C408)*MAR1!$D$11*L408,MAR1!$C$11+INDEX(ChangeFactor!$G$6:$G$17,C408)*MAR1!$E$11*L408)</f>
        <v/>
      </c>
    </row>
    <row r="409">
      <c r="A409" s="6">
        <f>Data!U409</f>
        <v/>
      </c>
      <c r="B409" s="6">
        <f>MOD(A409-1,365)+1</f>
        <v/>
      </c>
      <c r="C409" s="6">
        <f>MATCH(B409,Markov!$C$6:$C$17,1)</f>
        <v/>
      </c>
      <c r="D409" s="16">
        <f>Data!V409</f>
        <v/>
      </c>
      <c r="E409" s="6">
        <f>IF(D409&lt;IF(E408=1,INDEX(Markov!$I$6:$I$17,C409),INDEX(Markov!$H$6:$H$17,C409)),1,0)</f>
        <v/>
      </c>
      <c r="F409" s="12">
        <f>IF(E409=1,GAMMA.INV(Data!W409,INDEX(Markov!$Q$6:$Q$17,C409),INDEX(Markov!$R$6:$R$17,C409)),0)</f>
        <v/>
      </c>
      <c r="G409" s="6">
        <f>IF(D409&lt;IF(G408=1,INDEX(ChangeFactor!$O$6:$O$17,C409),INDEX(ChangeFactor!$N$6:$N$17,C409)),1,0)</f>
        <v/>
      </c>
      <c r="H409" s="12">
        <f>IF(G409=1,GAMMA.INV(Data!W409,INDEX(ChangeFactor!$R$6:$R$17,C409),INDEX(ChangeFactor!$S$6:$S$17,C409)),0)</f>
        <v/>
      </c>
      <c r="I409" s="7">
        <f>NORM.S.INV(Data!X409)</f>
        <v/>
      </c>
      <c r="J409" s="7">
        <f>NORM.S.INV(Data!Y409)</f>
        <v/>
      </c>
      <c r="K409" s="7">
        <f>NORM.S.INV(Data!Z409)</f>
        <v/>
      </c>
      <c r="L409" s="7">
        <f>MAR1!$B$32*L408+MAR1!$C$32*M408+MAR1!$D$32*N408+MAR1!$B$42*I409+MAR1!$C$42*J409+MAR1!$D$42*K409</f>
        <v/>
      </c>
      <c r="M409" s="7">
        <f>MAR1!$B$33*L408+MAR1!$C$33*M408+MAR1!$D$33*N408+MAR1!$B$43*I409+MAR1!$C$43*J409+MAR1!$D$43*K409</f>
        <v/>
      </c>
      <c r="N409" s="7">
        <f>MAR1!$B$34*L408+MAR1!$C$34*M408+MAR1!$D$34*N408+MAR1!$B$44*I409+MAR1!$C$44*J409+MAR1!$D$44*K409</f>
        <v/>
      </c>
      <c r="O409" s="12">
        <f>MAR1!$B$5+MAR1!$C$5*COS(2*PI()*B409/365)+MAR1!$D$5*SIN(2*PI()*B409/365)+IF(E409=1,MAR1!$B$11+MAR1!$D$11*L409,MAR1!$C$11+MAR1!$E$11*L409)</f>
        <v/>
      </c>
      <c r="P409" s="12">
        <f>MAR1!$B$6+MAR1!$C$6*COS(2*PI()*B409/365)+MAR1!$D$6*SIN(2*PI()*B409/365)+IF(E409=1,MAR1!$B$12+MAR1!$D$12*M409,MAR1!$C$12+MAR1!$E$12*M409)</f>
        <v/>
      </c>
      <c r="Q409" s="12">
        <f>MAR1!$B$7+MAR1!$C$7*COS(2*PI()*B409/365)+MAR1!$D$7*SIN(2*PI()*B409/365)+IF(E409=1,MAR1!$B$13+MAR1!$D$13*N409,MAR1!$C$13+MAR1!$E$13*N409)</f>
        <v/>
      </c>
      <c r="R409" s="12">
        <f>MAR1!$B$5+MAR1!$C$5*COS(2*PI()*B409/365)+MAR1!$D$5*SIN(2*PI()*B409/365)+INDEX(ChangeFactor!$F$6:$F$17,C409)+IF(G409=1,MAR1!$B$11+INDEX(ChangeFactor!$G$6:$G$17,C409)*MAR1!$D$11*L409,MAR1!$C$11+INDEX(ChangeFactor!$G$6:$G$17,C409)*MAR1!$E$11*L409)</f>
        <v/>
      </c>
    </row>
    <row r="410">
      <c r="A410" s="6">
        <f>Data!U410</f>
        <v/>
      </c>
      <c r="B410" s="6">
        <f>MOD(A410-1,365)+1</f>
        <v/>
      </c>
      <c r="C410" s="6">
        <f>MATCH(B410,Markov!$C$6:$C$17,1)</f>
        <v/>
      </c>
      <c r="D410" s="16">
        <f>Data!V410</f>
        <v/>
      </c>
      <c r="E410" s="6">
        <f>IF(D410&lt;IF(E409=1,INDEX(Markov!$I$6:$I$17,C410),INDEX(Markov!$H$6:$H$17,C410)),1,0)</f>
        <v/>
      </c>
      <c r="F410" s="12">
        <f>IF(E410=1,GAMMA.INV(Data!W410,INDEX(Markov!$Q$6:$Q$17,C410),INDEX(Markov!$R$6:$R$17,C410)),0)</f>
        <v/>
      </c>
      <c r="G410" s="6">
        <f>IF(D410&lt;IF(G409=1,INDEX(ChangeFactor!$O$6:$O$17,C410),INDEX(ChangeFactor!$N$6:$N$17,C410)),1,0)</f>
        <v/>
      </c>
      <c r="H410" s="12">
        <f>IF(G410=1,GAMMA.INV(Data!W410,INDEX(ChangeFactor!$R$6:$R$17,C410),INDEX(ChangeFactor!$S$6:$S$17,C410)),0)</f>
        <v/>
      </c>
      <c r="I410" s="7">
        <f>NORM.S.INV(Data!X410)</f>
        <v/>
      </c>
      <c r="J410" s="7">
        <f>NORM.S.INV(Data!Y410)</f>
        <v/>
      </c>
      <c r="K410" s="7">
        <f>NORM.S.INV(Data!Z410)</f>
        <v/>
      </c>
      <c r="L410" s="7">
        <f>MAR1!$B$32*L409+MAR1!$C$32*M409+MAR1!$D$32*N409+MAR1!$B$42*I410+MAR1!$C$42*J410+MAR1!$D$42*K410</f>
        <v/>
      </c>
      <c r="M410" s="7">
        <f>MAR1!$B$33*L409+MAR1!$C$33*M409+MAR1!$D$33*N409+MAR1!$B$43*I410+MAR1!$C$43*J410+MAR1!$D$43*K410</f>
        <v/>
      </c>
      <c r="N410" s="7">
        <f>MAR1!$B$34*L409+MAR1!$C$34*M409+MAR1!$D$34*N409+MAR1!$B$44*I410+MAR1!$C$44*J410+MAR1!$D$44*K410</f>
        <v/>
      </c>
      <c r="O410" s="12">
        <f>MAR1!$B$5+MAR1!$C$5*COS(2*PI()*B410/365)+MAR1!$D$5*SIN(2*PI()*B410/365)+IF(E410=1,MAR1!$B$11+MAR1!$D$11*L410,MAR1!$C$11+MAR1!$E$11*L410)</f>
        <v/>
      </c>
      <c r="P410" s="12">
        <f>MAR1!$B$6+MAR1!$C$6*COS(2*PI()*B410/365)+MAR1!$D$6*SIN(2*PI()*B410/365)+IF(E410=1,MAR1!$B$12+MAR1!$D$12*M410,MAR1!$C$12+MAR1!$E$12*M410)</f>
        <v/>
      </c>
      <c r="Q410" s="12">
        <f>MAR1!$B$7+MAR1!$C$7*COS(2*PI()*B410/365)+MAR1!$D$7*SIN(2*PI()*B410/365)+IF(E410=1,MAR1!$B$13+MAR1!$D$13*N410,MAR1!$C$13+MAR1!$E$13*N410)</f>
        <v/>
      </c>
      <c r="R410" s="12">
        <f>MAR1!$B$5+MAR1!$C$5*COS(2*PI()*B410/365)+MAR1!$D$5*SIN(2*PI()*B410/365)+INDEX(ChangeFactor!$F$6:$F$17,C410)+IF(G410=1,MAR1!$B$11+INDEX(ChangeFactor!$G$6:$G$17,C410)*MAR1!$D$11*L410,MAR1!$C$11+INDEX(ChangeFactor!$G$6:$G$17,C410)*MAR1!$E$11*L410)</f>
        <v/>
      </c>
    </row>
    <row r="411">
      <c r="A411" s="6">
        <f>Data!U411</f>
        <v/>
      </c>
      <c r="B411" s="6">
        <f>MOD(A411-1,365)+1</f>
        <v/>
      </c>
      <c r="C411" s="6">
        <f>MATCH(B411,Markov!$C$6:$C$17,1)</f>
        <v/>
      </c>
      <c r="D411" s="16">
        <f>Data!V411</f>
        <v/>
      </c>
      <c r="E411" s="6">
        <f>IF(D411&lt;IF(E410=1,INDEX(Markov!$I$6:$I$17,C411),INDEX(Markov!$H$6:$H$17,C411)),1,0)</f>
        <v/>
      </c>
      <c r="F411" s="12">
        <f>IF(E411=1,GAMMA.INV(Data!W411,INDEX(Markov!$Q$6:$Q$17,C411),INDEX(Markov!$R$6:$R$17,C411)),0)</f>
        <v/>
      </c>
      <c r="G411" s="6">
        <f>IF(D411&lt;IF(G410=1,INDEX(ChangeFactor!$O$6:$O$17,C411),INDEX(ChangeFactor!$N$6:$N$17,C411)),1,0)</f>
        <v/>
      </c>
      <c r="H411" s="12">
        <f>IF(G411=1,GAMMA.INV(Data!W411,INDEX(ChangeFactor!$R$6:$R$17,C411),INDEX(ChangeFactor!$S$6:$S$17,C411)),0)</f>
        <v/>
      </c>
      <c r="I411" s="7">
        <f>NORM.S.INV(Data!X411)</f>
        <v/>
      </c>
      <c r="J411" s="7">
        <f>NORM.S.INV(Data!Y411)</f>
        <v/>
      </c>
      <c r="K411" s="7">
        <f>NORM.S.INV(Data!Z411)</f>
        <v/>
      </c>
      <c r="L411" s="7">
        <f>MAR1!$B$32*L410+MAR1!$C$32*M410+MAR1!$D$32*N410+MAR1!$B$42*I411+MAR1!$C$42*J411+MAR1!$D$42*K411</f>
        <v/>
      </c>
      <c r="M411" s="7">
        <f>MAR1!$B$33*L410+MAR1!$C$33*M410+MAR1!$D$33*N410+MAR1!$B$43*I411+MAR1!$C$43*J411+MAR1!$D$43*K411</f>
        <v/>
      </c>
      <c r="N411" s="7">
        <f>MAR1!$B$34*L410+MAR1!$C$34*M410+MAR1!$D$34*N410+MAR1!$B$44*I411+MAR1!$C$44*J411+MAR1!$D$44*K411</f>
        <v/>
      </c>
      <c r="O411" s="12">
        <f>MAR1!$B$5+MAR1!$C$5*COS(2*PI()*B411/365)+MAR1!$D$5*SIN(2*PI()*B411/365)+IF(E411=1,MAR1!$B$11+MAR1!$D$11*L411,MAR1!$C$11+MAR1!$E$11*L411)</f>
        <v/>
      </c>
      <c r="P411" s="12">
        <f>MAR1!$B$6+MAR1!$C$6*COS(2*PI()*B411/365)+MAR1!$D$6*SIN(2*PI()*B411/365)+IF(E411=1,MAR1!$B$12+MAR1!$D$12*M411,MAR1!$C$12+MAR1!$E$12*M411)</f>
        <v/>
      </c>
      <c r="Q411" s="12">
        <f>MAR1!$B$7+MAR1!$C$7*COS(2*PI()*B411/365)+MAR1!$D$7*SIN(2*PI()*B411/365)+IF(E411=1,MAR1!$B$13+MAR1!$D$13*N411,MAR1!$C$13+MAR1!$E$13*N411)</f>
        <v/>
      </c>
      <c r="R411" s="12">
        <f>MAR1!$B$5+MAR1!$C$5*COS(2*PI()*B411/365)+MAR1!$D$5*SIN(2*PI()*B411/365)+INDEX(ChangeFactor!$F$6:$F$17,C411)+IF(G411=1,MAR1!$B$11+INDEX(ChangeFactor!$G$6:$G$17,C411)*MAR1!$D$11*L411,MAR1!$C$11+INDEX(ChangeFactor!$G$6:$G$17,C411)*MAR1!$E$11*L411)</f>
        <v/>
      </c>
    </row>
    <row r="412">
      <c r="A412" s="6">
        <f>Data!U412</f>
        <v/>
      </c>
      <c r="B412" s="6">
        <f>MOD(A412-1,365)+1</f>
        <v/>
      </c>
      <c r="C412" s="6">
        <f>MATCH(B412,Markov!$C$6:$C$17,1)</f>
        <v/>
      </c>
      <c r="D412" s="16">
        <f>Data!V412</f>
        <v/>
      </c>
      <c r="E412" s="6">
        <f>IF(D412&lt;IF(E411=1,INDEX(Markov!$I$6:$I$17,C412),INDEX(Markov!$H$6:$H$17,C412)),1,0)</f>
        <v/>
      </c>
      <c r="F412" s="12">
        <f>IF(E412=1,GAMMA.INV(Data!W412,INDEX(Markov!$Q$6:$Q$17,C412),INDEX(Markov!$R$6:$R$17,C412)),0)</f>
        <v/>
      </c>
      <c r="G412" s="6">
        <f>IF(D412&lt;IF(G411=1,INDEX(ChangeFactor!$O$6:$O$17,C412),INDEX(ChangeFactor!$N$6:$N$17,C412)),1,0)</f>
        <v/>
      </c>
      <c r="H412" s="12">
        <f>IF(G412=1,GAMMA.INV(Data!W412,INDEX(ChangeFactor!$R$6:$R$17,C412),INDEX(ChangeFactor!$S$6:$S$17,C412)),0)</f>
        <v/>
      </c>
      <c r="I412" s="7">
        <f>NORM.S.INV(Data!X412)</f>
        <v/>
      </c>
      <c r="J412" s="7">
        <f>NORM.S.INV(Data!Y412)</f>
        <v/>
      </c>
      <c r="K412" s="7">
        <f>NORM.S.INV(Data!Z412)</f>
        <v/>
      </c>
      <c r="L412" s="7">
        <f>MAR1!$B$32*L411+MAR1!$C$32*M411+MAR1!$D$32*N411+MAR1!$B$42*I412+MAR1!$C$42*J412+MAR1!$D$42*K412</f>
        <v/>
      </c>
      <c r="M412" s="7">
        <f>MAR1!$B$33*L411+MAR1!$C$33*M411+MAR1!$D$33*N411+MAR1!$B$43*I412+MAR1!$C$43*J412+MAR1!$D$43*K412</f>
        <v/>
      </c>
      <c r="N412" s="7">
        <f>MAR1!$B$34*L411+MAR1!$C$34*M411+MAR1!$D$34*N411+MAR1!$B$44*I412+MAR1!$C$44*J412+MAR1!$D$44*K412</f>
        <v/>
      </c>
      <c r="O412" s="12">
        <f>MAR1!$B$5+MAR1!$C$5*COS(2*PI()*B412/365)+MAR1!$D$5*SIN(2*PI()*B412/365)+IF(E412=1,MAR1!$B$11+MAR1!$D$11*L412,MAR1!$C$11+MAR1!$E$11*L412)</f>
        <v/>
      </c>
      <c r="P412" s="12">
        <f>MAR1!$B$6+MAR1!$C$6*COS(2*PI()*B412/365)+MAR1!$D$6*SIN(2*PI()*B412/365)+IF(E412=1,MAR1!$B$12+MAR1!$D$12*M412,MAR1!$C$12+MAR1!$E$12*M412)</f>
        <v/>
      </c>
      <c r="Q412" s="12">
        <f>MAR1!$B$7+MAR1!$C$7*COS(2*PI()*B412/365)+MAR1!$D$7*SIN(2*PI()*B412/365)+IF(E412=1,MAR1!$B$13+MAR1!$D$13*N412,MAR1!$C$13+MAR1!$E$13*N412)</f>
        <v/>
      </c>
      <c r="R412" s="12">
        <f>MAR1!$B$5+MAR1!$C$5*COS(2*PI()*B412/365)+MAR1!$D$5*SIN(2*PI()*B412/365)+INDEX(ChangeFactor!$F$6:$F$17,C412)+IF(G412=1,MAR1!$B$11+INDEX(ChangeFactor!$G$6:$G$17,C412)*MAR1!$D$11*L412,MAR1!$C$11+INDEX(ChangeFactor!$G$6:$G$17,C412)*MAR1!$E$11*L412)</f>
        <v/>
      </c>
    </row>
    <row r="413">
      <c r="A413" s="6">
        <f>Data!U413</f>
        <v/>
      </c>
      <c r="B413" s="6">
        <f>MOD(A413-1,365)+1</f>
        <v/>
      </c>
      <c r="C413" s="6">
        <f>MATCH(B413,Markov!$C$6:$C$17,1)</f>
        <v/>
      </c>
      <c r="D413" s="16">
        <f>Data!V413</f>
        <v/>
      </c>
      <c r="E413" s="6">
        <f>IF(D413&lt;IF(E412=1,INDEX(Markov!$I$6:$I$17,C413),INDEX(Markov!$H$6:$H$17,C413)),1,0)</f>
        <v/>
      </c>
      <c r="F413" s="12">
        <f>IF(E413=1,GAMMA.INV(Data!W413,INDEX(Markov!$Q$6:$Q$17,C413),INDEX(Markov!$R$6:$R$17,C413)),0)</f>
        <v/>
      </c>
      <c r="G413" s="6">
        <f>IF(D413&lt;IF(G412=1,INDEX(ChangeFactor!$O$6:$O$17,C413),INDEX(ChangeFactor!$N$6:$N$17,C413)),1,0)</f>
        <v/>
      </c>
      <c r="H413" s="12">
        <f>IF(G413=1,GAMMA.INV(Data!W413,INDEX(ChangeFactor!$R$6:$R$17,C413),INDEX(ChangeFactor!$S$6:$S$17,C413)),0)</f>
        <v/>
      </c>
      <c r="I413" s="7">
        <f>NORM.S.INV(Data!X413)</f>
        <v/>
      </c>
      <c r="J413" s="7">
        <f>NORM.S.INV(Data!Y413)</f>
        <v/>
      </c>
      <c r="K413" s="7">
        <f>NORM.S.INV(Data!Z413)</f>
        <v/>
      </c>
      <c r="L413" s="7">
        <f>MAR1!$B$32*L412+MAR1!$C$32*M412+MAR1!$D$32*N412+MAR1!$B$42*I413+MAR1!$C$42*J413+MAR1!$D$42*K413</f>
        <v/>
      </c>
      <c r="M413" s="7">
        <f>MAR1!$B$33*L412+MAR1!$C$33*M412+MAR1!$D$33*N412+MAR1!$B$43*I413+MAR1!$C$43*J413+MAR1!$D$43*K413</f>
        <v/>
      </c>
      <c r="N413" s="7">
        <f>MAR1!$B$34*L412+MAR1!$C$34*M412+MAR1!$D$34*N412+MAR1!$B$44*I413+MAR1!$C$44*J413+MAR1!$D$44*K413</f>
        <v/>
      </c>
      <c r="O413" s="12">
        <f>MAR1!$B$5+MAR1!$C$5*COS(2*PI()*B413/365)+MAR1!$D$5*SIN(2*PI()*B413/365)+IF(E413=1,MAR1!$B$11+MAR1!$D$11*L413,MAR1!$C$11+MAR1!$E$11*L413)</f>
        <v/>
      </c>
      <c r="P413" s="12">
        <f>MAR1!$B$6+MAR1!$C$6*COS(2*PI()*B413/365)+MAR1!$D$6*SIN(2*PI()*B413/365)+IF(E413=1,MAR1!$B$12+MAR1!$D$12*M413,MAR1!$C$12+MAR1!$E$12*M413)</f>
        <v/>
      </c>
      <c r="Q413" s="12">
        <f>MAR1!$B$7+MAR1!$C$7*COS(2*PI()*B413/365)+MAR1!$D$7*SIN(2*PI()*B413/365)+IF(E413=1,MAR1!$B$13+MAR1!$D$13*N413,MAR1!$C$13+MAR1!$E$13*N413)</f>
        <v/>
      </c>
      <c r="R413" s="12">
        <f>MAR1!$B$5+MAR1!$C$5*COS(2*PI()*B413/365)+MAR1!$D$5*SIN(2*PI()*B413/365)+INDEX(ChangeFactor!$F$6:$F$17,C413)+IF(G413=1,MAR1!$B$11+INDEX(ChangeFactor!$G$6:$G$17,C413)*MAR1!$D$11*L413,MAR1!$C$11+INDEX(ChangeFactor!$G$6:$G$17,C413)*MAR1!$E$11*L413)</f>
        <v/>
      </c>
    </row>
    <row r="414">
      <c r="A414" s="6">
        <f>Data!U414</f>
        <v/>
      </c>
      <c r="B414" s="6">
        <f>MOD(A414-1,365)+1</f>
        <v/>
      </c>
      <c r="C414" s="6">
        <f>MATCH(B414,Markov!$C$6:$C$17,1)</f>
        <v/>
      </c>
      <c r="D414" s="16">
        <f>Data!V414</f>
        <v/>
      </c>
      <c r="E414" s="6">
        <f>IF(D414&lt;IF(E413=1,INDEX(Markov!$I$6:$I$17,C414),INDEX(Markov!$H$6:$H$17,C414)),1,0)</f>
        <v/>
      </c>
      <c r="F414" s="12">
        <f>IF(E414=1,GAMMA.INV(Data!W414,INDEX(Markov!$Q$6:$Q$17,C414),INDEX(Markov!$R$6:$R$17,C414)),0)</f>
        <v/>
      </c>
      <c r="G414" s="6">
        <f>IF(D414&lt;IF(G413=1,INDEX(ChangeFactor!$O$6:$O$17,C414),INDEX(ChangeFactor!$N$6:$N$17,C414)),1,0)</f>
        <v/>
      </c>
      <c r="H414" s="12">
        <f>IF(G414=1,GAMMA.INV(Data!W414,INDEX(ChangeFactor!$R$6:$R$17,C414),INDEX(ChangeFactor!$S$6:$S$17,C414)),0)</f>
        <v/>
      </c>
      <c r="I414" s="7">
        <f>NORM.S.INV(Data!X414)</f>
        <v/>
      </c>
      <c r="J414" s="7">
        <f>NORM.S.INV(Data!Y414)</f>
        <v/>
      </c>
      <c r="K414" s="7">
        <f>NORM.S.INV(Data!Z414)</f>
        <v/>
      </c>
      <c r="L414" s="7">
        <f>MAR1!$B$32*L413+MAR1!$C$32*M413+MAR1!$D$32*N413+MAR1!$B$42*I414+MAR1!$C$42*J414+MAR1!$D$42*K414</f>
        <v/>
      </c>
      <c r="M414" s="7">
        <f>MAR1!$B$33*L413+MAR1!$C$33*M413+MAR1!$D$33*N413+MAR1!$B$43*I414+MAR1!$C$43*J414+MAR1!$D$43*K414</f>
        <v/>
      </c>
      <c r="N414" s="7">
        <f>MAR1!$B$34*L413+MAR1!$C$34*M413+MAR1!$D$34*N413+MAR1!$B$44*I414+MAR1!$C$44*J414+MAR1!$D$44*K414</f>
        <v/>
      </c>
      <c r="O414" s="12">
        <f>MAR1!$B$5+MAR1!$C$5*COS(2*PI()*B414/365)+MAR1!$D$5*SIN(2*PI()*B414/365)+IF(E414=1,MAR1!$B$11+MAR1!$D$11*L414,MAR1!$C$11+MAR1!$E$11*L414)</f>
        <v/>
      </c>
      <c r="P414" s="12">
        <f>MAR1!$B$6+MAR1!$C$6*COS(2*PI()*B414/365)+MAR1!$D$6*SIN(2*PI()*B414/365)+IF(E414=1,MAR1!$B$12+MAR1!$D$12*M414,MAR1!$C$12+MAR1!$E$12*M414)</f>
        <v/>
      </c>
      <c r="Q414" s="12">
        <f>MAR1!$B$7+MAR1!$C$7*COS(2*PI()*B414/365)+MAR1!$D$7*SIN(2*PI()*B414/365)+IF(E414=1,MAR1!$B$13+MAR1!$D$13*N414,MAR1!$C$13+MAR1!$E$13*N414)</f>
        <v/>
      </c>
      <c r="R414" s="12">
        <f>MAR1!$B$5+MAR1!$C$5*COS(2*PI()*B414/365)+MAR1!$D$5*SIN(2*PI()*B414/365)+INDEX(ChangeFactor!$F$6:$F$17,C414)+IF(G414=1,MAR1!$B$11+INDEX(ChangeFactor!$G$6:$G$17,C414)*MAR1!$D$11*L414,MAR1!$C$11+INDEX(ChangeFactor!$G$6:$G$17,C414)*MAR1!$E$11*L414)</f>
        <v/>
      </c>
    </row>
    <row r="415">
      <c r="A415" s="6">
        <f>Data!U415</f>
        <v/>
      </c>
      <c r="B415" s="6">
        <f>MOD(A415-1,365)+1</f>
        <v/>
      </c>
      <c r="C415" s="6">
        <f>MATCH(B415,Markov!$C$6:$C$17,1)</f>
        <v/>
      </c>
      <c r="D415" s="16">
        <f>Data!V415</f>
        <v/>
      </c>
      <c r="E415" s="6">
        <f>IF(D415&lt;IF(E414=1,INDEX(Markov!$I$6:$I$17,C415),INDEX(Markov!$H$6:$H$17,C415)),1,0)</f>
        <v/>
      </c>
      <c r="F415" s="12">
        <f>IF(E415=1,GAMMA.INV(Data!W415,INDEX(Markov!$Q$6:$Q$17,C415),INDEX(Markov!$R$6:$R$17,C415)),0)</f>
        <v/>
      </c>
      <c r="G415" s="6">
        <f>IF(D415&lt;IF(G414=1,INDEX(ChangeFactor!$O$6:$O$17,C415),INDEX(ChangeFactor!$N$6:$N$17,C415)),1,0)</f>
        <v/>
      </c>
      <c r="H415" s="12">
        <f>IF(G415=1,GAMMA.INV(Data!W415,INDEX(ChangeFactor!$R$6:$R$17,C415),INDEX(ChangeFactor!$S$6:$S$17,C415)),0)</f>
        <v/>
      </c>
      <c r="I415" s="7">
        <f>NORM.S.INV(Data!X415)</f>
        <v/>
      </c>
      <c r="J415" s="7">
        <f>NORM.S.INV(Data!Y415)</f>
        <v/>
      </c>
      <c r="K415" s="7">
        <f>NORM.S.INV(Data!Z415)</f>
        <v/>
      </c>
      <c r="L415" s="7">
        <f>MAR1!$B$32*L414+MAR1!$C$32*M414+MAR1!$D$32*N414+MAR1!$B$42*I415+MAR1!$C$42*J415+MAR1!$D$42*K415</f>
        <v/>
      </c>
      <c r="M415" s="7">
        <f>MAR1!$B$33*L414+MAR1!$C$33*M414+MAR1!$D$33*N414+MAR1!$B$43*I415+MAR1!$C$43*J415+MAR1!$D$43*K415</f>
        <v/>
      </c>
      <c r="N415" s="7">
        <f>MAR1!$B$34*L414+MAR1!$C$34*M414+MAR1!$D$34*N414+MAR1!$B$44*I415+MAR1!$C$44*J415+MAR1!$D$44*K415</f>
        <v/>
      </c>
      <c r="O415" s="12">
        <f>MAR1!$B$5+MAR1!$C$5*COS(2*PI()*B415/365)+MAR1!$D$5*SIN(2*PI()*B415/365)+IF(E415=1,MAR1!$B$11+MAR1!$D$11*L415,MAR1!$C$11+MAR1!$E$11*L415)</f>
        <v/>
      </c>
      <c r="P415" s="12">
        <f>MAR1!$B$6+MAR1!$C$6*COS(2*PI()*B415/365)+MAR1!$D$6*SIN(2*PI()*B415/365)+IF(E415=1,MAR1!$B$12+MAR1!$D$12*M415,MAR1!$C$12+MAR1!$E$12*M415)</f>
        <v/>
      </c>
      <c r="Q415" s="12">
        <f>MAR1!$B$7+MAR1!$C$7*COS(2*PI()*B415/365)+MAR1!$D$7*SIN(2*PI()*B415/365)+IF(E415=1,MAR1!$B$13+MAR1!$D$13*N415,MAR1!$C$13+MAR1!$E$13*N415)</f>
        <v/>
      </c>
      <c r="R415" s="12">
        <f>MAR1!$B$5+MAR1!$C$5*COS(2*PI()*B415/365)+MAR1!$D$5*SIN(2*PI()*B415/365)+INDEX(ChangeFactor!$F$6:$F$17,C415)+IF(G415=1,MAR1!$B$11+INDEX(ChangeFactor!$G$6:$G$17,C415)*MAR1!$D$11*L415,MAR1!$C$11+INDEX(ChangeFactor!$G$6:$G$17,C415)*MAR1!$E$11*L415)</f>
        <v/>
      </c>
    </row>
    <row r="416">
      <c r="A416" s="6">
        <f>Data!U416</f>
        <v/>
      </c>
      <c r="B416" s="6">
        <f>MOD(A416-1,365)+1</f>
        <v/>
      </c>
      <c r="C416" s="6">
        <f>MATCH(B416,Markov!$C$6:$C$17,1)</f>
        <v/>
      </c>
      <c r="D416" s="16">
        <f>Data!V416</f>
        <v/>
      </c>
      <c r="E416" s="6">
        <f>IF(D416&lt;IF(E415=1,INDEX(Markov!$I$6:$I$17,C416),INDEX(Markov!$H$6:$H$17,C416)),1,0)</f>
        <v/>
      </c>
      <c r="F416" s="12">
        <f>IF(E416=1,GAMMA.INV(Data!W416,INDEX(Markov!$Q$6:$Q$17,C416),INDEX(Markov!$R$6:$R$17,C416)),0)</f>
        <v/>
      </c>
      <c r="G416" s="6">
        <f>IF(D416&lt;IF(G415=1,INDEX(ChangeFactor!$O$6:$O$17,C416),INDEX(ChangeFactor!$N$6:$N$17,C416)),1,0)</f>
        <v/>
      </c>
      <c r="H416" s="12">
        <f>IF(G416=1,GAMMA.INV(Data!W416,INDEX(ChangeFactor!$R$6:$R$17,C416),INDEX(ChangeFactor!$S$6:$S$17,C416)),0)</f>
        <v/>
      </c>
      <c r="I416" s="7">
        <f>NORM.S.INV(Data!X416)</f>
        <v/>
      </c>
      <c r="J416" s="7">
        <f>NORM.S.INV(Data!Y416)</f>
        <v/>
      </c>
      <c r="K416" s="7">
        <f>NORM.S.INV(Data!Z416)</f>
        <v/>
      </c>
      <c r="L416" s="7">
        <f>MAR1!$B$32*L415+MAR1!$C$32*M415+MAR1!$D$32*N415+MAR1!$B$42*I416+MAR1!$C$42*J416+MAR1!$D$42*K416</f>
        <v/>
      </c>
      <c r="M416" s="7">
        <f>MAR1!$B$33*L415+MAR1!$C$33*M415+MAR1!$D$33*N415+MAR1!$B$43*I416+MAR1!$C$43*J416+MAR1!$D$43*K416</f>
        <v/>
      </c>
      <c r="N416" s="7">
        <f>MAR1!$B$34*L415+MAR1!$C$34*M415+MAR1!$D$34*N415+MAR1!$B$44*I416+MAR1!$C$44*J416+MAR1!$D$44*K416</f>
        <v/>
      </c>
      <c r="O416" s="12">
        <f>MAR1!$B$5+MAR1!$C$5*COS(2*PI()*B416/365)+MAR1!$D$5*SIN(2*PI()*B416/365)+IF(E416=1,MAR1!$B$11+MAR1!$D$11*L416,MAR1!$C$11+MAR1!$E$11*L416)</f>
        <v/>
      </c>
      <c r="P416" s="12">
        <f>MAR1!$B$6+MAR1!$C$6*COS(2*PI()*B416/365)+MAR1!$D$6*SIN(2*PI()*B416/365)+IF(E416=1,MAR1!$B$12+MAR1!$D$12*M416,MAR1!$C$12+MAR1!$E$12*M416)</f>
        <v/>
      </c>
      <c r="Q416" s="12">
        <f>MAR1!$B$7+MAR1!$C$7*COS(2*PI()*B416/365)+MAR1!$D$7*SIN(2*PI()*B416/365)+IF(E416=1,MAR1!$B$13+MAR1!$D$13*N416,MAR1!$C$13+MAR1!$E$13*N416)</f>
        <v/>
      </c>
      <c r="R416" s="12">
        <f>MAR1!$B$5+MAR1!$C$5*COS(2*PI()*B416/365)+MAR1!$D$5*SIN(2*PI()*B416/365)+INDEX(ChangeFactor!$F$6:$F$17,C416)+IF(G416=1,MAR1!$B$11+INDEX(ChangeFactor!$G$6:$G$17,C416)*MAR1!$D$11*L416,MAR1!$C$11+INDEX(ChangeFactor!$G$6:$G$17,C416)*MAR1!$E$11*L416)</f>
        <v/>
      </c>
    </row>
    <row r="417">
      <c r="A417" s="6">
        <f>Data!U417</f>
        <v/>
      </c>
      <c r="B417" s="6">
        <f>MOD(A417-1,365)+1</f>
        <v/>
      </c>
      <c r="C417" s="6">
        <f>MATCH(B417,Markov!$C$6:$C$17,1)</f>
        <v/>
      </c>
      <c r="D417" s="16">
        <f>Data!V417</f>
        <v/>
      </c>
      <c r="E417" s="6">
        <f>IF(D417&lt;IF(E416=1,INDEX(Markov!$I$6:$I$17,C417),INDEX(Markov!$H$6:$H$17,C417)),1,0)</f>
        <v/>
      </c>
      <c r="F417" s="12">
        <f>IF(E417=1,GAMMA.INV(Data!W417,INDEX(Markov!$Q$6:$Q$17,C417),INDEX(Markov!$R$6:$R$17,C417)),0)</f>
        <v/>
      </c>
      <c r="G417" s="6">
        <f>IF(D417&lt;IF(G416=1,INDEX(ChangeFactor!$O$6:$O$17,C417),INDEX(ChangeFactor!$N$6:$N$17,C417)),1,0)</f>
        <v/>
      </c>
      <c r="H417" s="12">
        <f>IF(G417=1,GAMMA.INV(Data!W417,INDEX(ChangeFactor!$R$6:$R$17,C417),INDEX(ChangeFactor!$S$6:$S$17,C417)),0)</f>
        <v/>
      </c>
      <c r="I417" s="7">
        <f>NORM.S.INV(Data!X417)</f>
        <v/>
      </c>
      <c r="J417" s="7">
        <f>NORM.S.INV(Data!Y417)</f>
        <v/>
      </c>
      <c r="K417" s="7">
        <f>NORM.S.INV(Data!Z417)</f>
        <v/>
      </c>
      <c r="L417" s="7">
        <f>MAR1!$B$32*L416+MAR1!$C$32*M416+MAR1!$D$32*N416+MAR1!$B$42*I417+MAR1!$C$42*J417+MAR1!$D$42*K417</f>
        <v/>
      </c>
      <c r="M417" s="7">
        <f>MAR1!$B$33*L416+MAR1!$C$33*M416+MAR1!$D$33*N416+MAR1!$B$43*I417+MAR1!$C$43*J417+MAR1!$D$43*K417</f>
        <v/>
      </c>
      <c r="N417" s="7">
        <f>MAR1!$B$34*L416+MAR1!$C$34*M416+MAR1!$D$34*N416+MAR1!$B$44*I417+MAR1!$C$44*J417+MAR1!$D$44*K417</f>
        <v/>
      </c>
      <c r="O417" s="12">
        <f>MAR1!$B$5+MAR1!$C$5*COS(2*PI()*B417/365)+MAR1!$D$5*SIN(2*PI()*B417/365)+IF(E417=1,MAR1!$B$11+MAR1!$D$11*L417,MAR1!$C$11+MAR1!$E$11*L417)</f>
        <v/>
      </c>
      <c r="P417" s="12">
        <f>MAR1!$B$6+MAR1!$C$6*COS(2*PI()*B417/365)+MAR1!$D$6*SIN(2*PI()*B417/365)+IF(E417=1,MAR1!$B$12+MAR1!$D$12*M417,MAR1!$C$12+MAR1!$E$12*M417)</f>
        <v/>
      </c>
      <c r="Q417" s="12">
        <f>MAR1!$B$7+MAR1!$C$7*COS(2*PI()*B417/365)+MAR1!$D$7*SIN(2*PI()*B417/365)+IF(E417=1,MAR1!$B$13+MAR1!$D$13*N417,MAR1!$C$13+MAR1!$E$13*N417)</f>
        <v/>
      </c>
      <c r="R417" s="12">
        <f>MAR1!$B$5+MAR1!$C$5*COS(2*PI()*B417/365)+MAR1!$D$5*SIN(2*PI()*B417/365)+INDEX(ChangeFactor!$F$6:$F$17,C417)+IF(G417=1,MAR1!$B$11+INDEX(ChangeFactor!$G$6:$G$17,C417)*MAR1!$D$11*L417,MAR1!$C$11+INDEX(ChangeFactor!$G$6:$G$17,C417)*MAR1!$E$11*L417)</f>
        <v/>
      </c>
    </row>
    <row r="418">
      <c r="A418" s="6">
        <f>Data!U418</f>
        <v/>
      </c>
      <c r="B418" s="6">
        <f>MOD(A418-1,365)+1</f>
        <v/>
      </c>
      <c r="C418" s="6">
        <f>MATCH(B418,Markov!$C$6:$C$17,1)</f>
        <v/>
      </c>
      <c r="D418" s="16">
        <f>Data!V418</f>
        <v/>
      </c>
      <c r="E418" s="6">
        <f>IF(D418&lt;IF(E417=1,INDEX(Markov!$I$6:$I$17,C418),INDEX(Markov!$H$6:$H$17,C418)),1,0)</f>
        <v/>
      </c>
      <c r="F418" s="12">
        <f>IF(E418=1,GAMMA.INV(Data!W418,INDEX(Markov!$Q$6:$Q$17,C418),INDEX(Markov!$R$6:$R$17,C418)),0)</f>
        <v/>
      </c>
      <c r="G418" s="6">
        <f>IF(D418&lt;IF(G417=1,INDEX(ChangeFactor!$O$6:$O$17,C418),INDEX(ChangeFactor!$N$6:$N$17,C418)),1,0)</f>
        <v/>
      </c>
      <c r="H418" s="12">
        <f>IF(G418=1,GAMMA.INV(Data!W418,INDEX(ChangeFactor!$R$6:$R$17,C418),INDEX(ChangeFactor!$S$6:$S$17,C418)),0)</f>
        <v/>
      </c>
      <c r="I418" s="7">
        <f>NORM.S.INV(Data!X418)</f>
        <v/>
      </c>
      <c r="J418" s="7">
        <f>NORM.S.INV(Data!Y418)</f>
        <v/>
      </c>
      <c r="K418" s="7">
        <f>NORM.S.INV(Data!Z418)</f>
        <v/>
      </c>
      <c r="L418" s="7">
        <f>MAR1!$B$32*L417+MAR1!$C$32*M417+MAR1!$D$32*N417+MAR1!$B$42*I418+MAR1!$C$42*J418+MAR1!$D$42*K418</f>
        <v/>
      </c>
      <c r="M418" s="7">
        <f>MAR1!$B$33*L417+MAR1!$C$33*M417+MAR1!$D$33*N417+MAR1!$B$43*I418+MAR1!$C$43*J418+MAR1!$D$43*K418</f>
        <v/>
      </c>
      <c r="N418" s="7">
        <f>MAR1!$B$34*L417+MAR1!$C$34*M417+MAR1!$D$34*N417+MAR1!$B$44*I418+MAR1!$C$44*J418+MAR1!$D$44*K418</f>
        <v/>
      </c>
      <c r="O418" s="12">
        <f>MAR1!$B$5+MAR1!$C$5*COS(2*PI()*B418/365)+MAR1!$D$5*SIN(2*PI()*B418/365)+IF(E418=1,MAR1!$B$11+MAR1!$D$11*L418,MAR1!$C$11+MAR1!$E$11*L418)</f>
        <v/>
      </c>
      <c r="P418" s="12">
        <f>MAR1!$B$6+MAR1!$C$6*COS(2*PI()*B418/365)+MAR1!$D$6*SIN(2*PI()*B418/365)+IF(E418=1,MAR1!$B$12+MAR1!$D$12*M418,MAR1!$C$12+MAR1!$E$12*M418)</f>
        <v/>
      </c>
      <c r="Q418" s="12">
        <f>MAR1!$B$7+MAR1!$C$7*COS(2*PI()*B418/365)+MAR1!$D$7*SIN(2*PI()*B418/365)+IF(E418=1,MAR1!$B$13+MAR1!$D$13*N418,MAR1!$C$13+MAR1!$E$13*N418)</f>
        <v/>
      </c>
      <c r="R418" s="12">
        <f>MAR1!$B$5+MAR1!$C$5*COS(2*PI()*B418/365)+MAR1!$D$5*SIN(2*PI()*B418/365)+INDEX(ChangeFactor!$F$6:$F$17,C418)+IF(G418=1,MAR1!$B$11+INDEX(ChangeFactor!$G$6:$G$17,C418)*MAR1!$D$11*L418,MAR1!$C$11+INDEX(ChangeFactor!$G$6:$G$17,C418)*MAR1!$E$11*L418)</f>
        <v/>
      </c>
    </row>
    <row r="419">
      <c r="A419" s="6">
        <f>Data!U419</f>
        <v/>
      </c>
      <c r="B419" s="6">
        <f>MOD(A419-1,365)+1</f>
        <v/>
      </c>
      <c r="C419" s="6">
        <f>MATCH(B419,Markov!$C$6:$C$17,1)</f>
        <v/>
      </c>
      <c r="D419" s="16">
        <f>Data!V419</f>
        <v/>
      </c>
      <c r="E419" s="6">
        <f>IF(D419&lt;IF(E418=1,INDEX(Markov!$I$6:$I$17,C419),INDEX(Markov!$H$6:$H$17,C419)),1,0)</f>
        <v/>
      </c>
      <c r="F419" s="12">
        <f>IF(E419=1,GAMMA.INV(Data!W419,INDEX(Markov!$Q$6:$Q$17,C419),INDEX(Markov!$R$6:$R$17,C419)),0)</f>
        <v/>
      </c>
      <c r="G419" s="6">
        <f>IF(D419&lt;IF(G418=1,INDEX(ChangeFactor!$O$6:$O$17,C419),INDEX(ChangeFactor!$N$6:$N$17,C419)),1,0)</f>
        <v/>
      </c>
      <c r="H419" s="12">
        <f>IF(G419=1,GAMMA.INV(Data!W419,INDEX(ChangeFactor!$R$6:$R$17,C419),INDEX(ChangeFactor!$S$6:$S$17,C419)),0)</f>
        <v/>
      </c>
      <c r="I419" s="7">
        <f>NORM.S.INV(Data!X419)</f>
        <v/>
      </c>
      <c r="J419" s="7">
        <f>NORM.S.INV(Data!Y419)</f>
        <v/>
      </c>
      <c r="K419" s="7">
        <f>NORM.S.INV(Data!Z419)</f>
        <v/>
      </c>
      <c r="L419" s="7">
        <f>MAR1!$B$32*L418+MAR1!$C$32*M418+MAR1!$D$32*N418+MAR1!$B$42*I419+MAR1!$C$42*J419+MAR1!$D$42*K419</f>
        <v/>
      </c>
      <c r="M419" s="7">
        <f>MAR1!$B$33*L418+MAR1!$C$33*M418+MAR1!$D$33*N418+MAR1!$B$43*I419+MAR1!$C$43*J419+MAR1!$D$43*K419</f>
        <v/>
      </c>
      <c r="N419" s="7">
        <f>MAR1!$B$34*L418+MAR1!$C$34*M418+MAR1!$D$34*N418+MAR1!$B$44*I419+MAR1!$C$44*J419+MAR1!$D$44*K419</f>
        <v/>
      </c>
      <c r="O419" s="12">
        <f>MAR1!$B$5+MAR1!$C$5*COS(2*PI()*B419/365)+MAR1!$D$5*SIN(2*PI()*B419/365)+IF(E419=1,MAR1!$B$11+MAR1!$D$11*L419,MAR1!$C$11+MAR1!$E$11*L419)</f>
        <v/>
      </c>
      <c r="P419" s="12">
        <f>MAR1!$B$6+MAR1!$C$6*COS(2*PI()*B419/365)+MAR1!$D$6*SIN(2*PI()*B419/365)+IF(E419=1,MAR1!$B$12+MAR1!$D$12*M419,MAR1!$C$12+MAR1!$E$12*M419)</f>
        <v/>
      </c>
      <c r="Q419" s="12">
        <f>MAR1!$B$7+MAR1!$C$7*COS(2*PI()*B419/365)+MAR1!$D$7*SIN(2*PI()*B419/365)+IF(E419=1,MAR1!$B$13+MAR1!$D$13*N419,MAR1!$C$13+MAR1!$E$13*N419)</f>
        <v/>
      </c>
      <c r="R419" s="12">
        <f>MAR1!$B$5+MAR1!$C$5*COS(2*PI()*B419/365)+MAR1!$D$5*SIN(2*PI()*B419/365)+INDEX(ChangeFactor!$F$6:$F$17,C419)+IF(G419=1,MAR1!$B$11+INDEX(ChangeFactor!$G$6:$G$17,C419)*MAR1!$D$11*L419,MAR1!$C$11+INDEX(ChangeFactor!$G$6:$G$17,C419)*MAR1!$E$11*L419)</f>
        <v/>
      </c>
    </row>
    <row r="420">
      <c r="A420" s="6">
        <f>Data!U420</f>
        <v/>
      </c>
      <c r="B420" s="6">
        <f>MOD(A420-1,365)+1</f>
        <v/>
      </c>
      <c r="C420" s="6">
        <f>MATCH(B420,Markov!$C$6:$C$17,1)</f>
        <v/>
      </c>
      <c r="D420" s="16">
        <f>Data!V420</f>
        <v/>
      </c>
      <c r="E420" s="6">
        <f>IF(D420&lt;IF(E419=1,INDEX(Markov!$I$6:$I$17,C420),INDEX(Markov!$H$6:$H$17,C420)),1,0)</f>
        <v/>
      </c>
      <c r="F420" s="12">
        <f>IF(E420=1,GAMMA.INV(Data!W420,INDEX(Markov!$Q$6:$Q$17,C420),INDEX(Markov!$R$6:$R$17,C420)),0)</f>
        <v/>
      </c>
      <c r="G420" s="6">
        <f>IF(D420&lt;IF(G419=1,INDEX(ChangeFactor!$O$6:$O$17,C420),INDEX(ChangeFactor!$N$6:$N$17,C420)),1,0)</f>
        <v/>
      </c>
      <c r="H420" s="12">
        <f>IF(G420=1,GAMMA.INV(Data!W420,INDEX(ChangeFactor!$R$6:$R$17,C420),INDEX(ChangeFactor!$S$6:$S$17,C420)),0)</f>
        <v/>
      </c>
      <c r="I420" s="7">
        <f>NORM.S.INV(Data!X420)</f>
        <v/>
      </c>
      <c r="J420" s="7">
        <f>NORM.S.INV(Data!Y420)</f>
        <v/>
      </c>
      <c r="K420" s="7">
        <f>NORM.S.INV(Data!Z420)</f>
        <v/>
      </c>
      <c r="L420" s="7">
        <f>MAR1!$B$32*L419+MAR1!$C$32*M419+MAR1!$D$32*N419+MAR1!$B$42*I420+MAR1!$C$42*J420+MAR1!$D$42*K420</f>
        <v/>
      </c>
      <c r="M420" s="7">
        <f>MAR1!$B$33*L419+MAR1!$C$33*M419+MAR1!$D$33*N419+MAR1!$B$43*I420+MAR1!$C$43*J420+MAR1!$D$43*K420</f>
        <v/>
      </c>
      <c r="N420" s="7">
        <f>MAR1!$B$34*L419+MAR1!$C$34*M419+MAR1!$D$34*N419+MAR1!$B$44*I420+MAR1!$C$44*J420+MAR1!$D$44*K420</f>
        <v/>
      </c>
      <c r="O420" s="12">
        <f>MAR1!$B$5+MAR1!$C$5*COS(2*PI()*B420/365)+MAR1!$D$5*SIN(2*PI()*B420/365)+IF(E420=1,MAR1!$B$11+MAR1!$D$11*L420,MAR1!$C$11+MAR1!$E$11*L420)</f>
        <v/>
      </c>
      <c r="P420" s="12">
        <f>MAR1!$B$6+MAR1!$C$6*COS(2*PI()*B420/365)+MAR1!$D$6*SIN(2*PI()*B420/365)+IF(E420=1,MAR1!$B$12+MAR1!$D$12*M420,MAR1!$C$12+MAR1!$E$12*M420)</f>
        <v/>
      </c>
      <c r="Q420" s="12">
        <f>MAR1!$B$7+MAR1!$C$7*COS(2*PI()*B420/365)+MAR1!$D$7*SIN(2*PI()*B420/365)+IF(E420=1,MAR1!$B$13+MAR1!$D$13*N420,MAR1!$C$13+MAR1!$E$13*N420)</f>
        <v/>
      </c>
      <c r="R420" s="12">
        <f>MAR1!$B$5+MAR1!$C$5*COS(2*PI()*B420/365)+MAR1!$D$5*SIN(2*PI()*B420/365)+INDEX(ChangeFactor!$F$6:$F$17,C420)+IF(G420=1,MAR1!$B$11+INDEX(ChangeFactor!$G$6:$G$17,C420)*MAR1!$D$11*L420,MAR1!$C$11+INDEX(ChangeFactor!$G$6:$G$17,C420)*MAR1!$E$11*L420)</f>
        <v/>
      </c>
    </row>
    <row r="421">
      <c r="A421" s="6">
        <f>Data!U421</f>
        <v/>
      </c>
      <c r="B421" s="6">
        <f>MOD(A421-1,365)+1</f>
        <v/>
      </c>
      <c r="C421" s="6">
        <f>MATCH(B421,Markov!$C$6:$C$17,1)</f>
        <v/>
      </c>
      <c r="D421" s="16">
        <f>Data!V421</f>
        <v/>
      </c>
      <c r="E421" s="6">
        <f>IF(D421&lt;IF(E420=1,INDEX(Markov!$I$6:$I$17,C421),INDEX(Markov!$H$6:$H$17,C421)),1,0)</f>
        <v/>
      </c>
      <c r="F421" s="12">
        <f>IF(E421=1,GAMMA.INV(Data!W421,INDEX(Markov!$Q$6:$Q$17,C421),INDEX(Markov!$R$6:$R$17,C421)),0)</f>
        <v/>
      </c>
      <c r="G421" s="6">
        <f>IF(D421&lt;IF(G420=1,INDEX(ChangeFactor!$O$6:$O$17,C421),INDEX(ChangeFactor!$N$6:$N$17,C421)),1,0)</f>
        <v/>
      </c>
      <c r="H421" s="12">
        <f>IF(G421=1,GAMMA.INV(Data!W421,INDEX(ChangeFactor!$R$6:$R$17,C421),INDEX(ChangeFactor!$S$6:$S$17,C421)),0)</f>
        <v/>
      </c>
      <c r="I421" s="7">
        <f>NORM.S.INV(Data!X421)</f>
        <v/>
      </c>
      <c r="J421" s="7">
        <f>NORM.S.INV(Data!Y421)</f>
        <v/>
      </c>
      <c r="K421" s="7">
        <f>NORM.S.INV(Data!Z421)</f>
        <v/>
      </c>
      <c r="L421" s="7">
        <f>MAR1!$B$32*L420+MAR1!$C$32*M420+MAR1!$D$32*N420+MAR1!$B$42*I421+MAR1!$C$42*J421+MAR1!$D$42*K421</f>
        <v/>
      </c>
      <c r="M421" s="7">
        <f>MAR1!$B$33*L420+MAR1!$C$33*M420+MAR1!$D$33*N420+MAR1!$B$43*I421+MAR1!$C$43*J421+MAR1!$D$43*K421</f>
        <v/>
      </c>
      <c r="N421" s="7">
        <f>MAR1!$B$34*L420+MAR1!$C$34*M420+MAR1!$D$34*N420+MAR1!$B$44*I421+MAR1!$C$44*J421+MAR1!$D$44*K421</f>
        <v/>
      </c>
      <c r="O421" s="12">
        <f>MAR1!$B$5+MAR1!$C$5*COS(2*PI()*B421/365)+MAR1!$D$5*SIN(2*PI()*B421/365)+IF(E421=1,MAR1!$B$11+MAR1!$D$11*L421,MAR1!$C$11+MAR1!$E$11*L421)</f>
        <v/>
      </c>
      <c r="P421" s="12">
        <f>MAR1!$B$6+MAR1!$C$6*COS(2*PI()*B421/365)+MAR1!$D$6*SIN(2*PI()*B421/365)+IF(E421=1,MAR1!$B$12+MAR1!$D$12*M421,MAR1!$C$12+MAR1!$E$12*M421)</f>
        <v/>
      </c>
      <c r="Q421" s="12">
        <f>MAR1!$B$7+MAR1!$C$7*COS(2*PI()*B421/365)+MAR1!$D$7*SIN(2*PI()*B421/365)+IF(E421=1,MAR1!$B$13+MAR1!$D$13*N421,MAR1!$C$13+MAR1!$E$13*N421)</f>
        <v/>
      </c>
      <c r="R421" s="12">
        <f>MAR1!$B$5+MAR1!$C$5*COS(2*PI()*B421/365)+MAR1!$D$5*SIN(2*PI()*B421/365)+INDEX(ChangeFactor!$F$6:$F$17,C421)+IF(G421=1,MAR1!$B$11+INDEX(ChangeFactor!$G$6:$G$17,C421)*MAR1!$D$11*L421,MAR1!$C$11+INDEX(ChangeFactor!$G$6:$G$17,C421)*MAR1!$E$11*L421)</f>
        <v/>
      </c>
    </row>
    <row r="422">
      <c r="A422" s="6">
        <f>Data!U422</f>
        <v/>
      </c>
      <c r="B422" s="6">
        <f>MOD(A422-1,365)+1</f>
        <v/>
      </c>
      <c r="C422" s="6">
        <f>MATCH(B422,Markov!$C$6:$C$17,1)</f>
        <v/>
      </c>
      <c r="D422" s="16">
        <f>Data!V422</f>
        <v/>
      </c>
      <c r="E422" s="6">
        <f>IF(D422&lt;IF(E421=1,INDEX(Markov!$I$6:$I$17,C422),INDEX(Markov!$H$6:$H$17,C422)),1,0)</f>
        <v/>
      </c>
      <c r="F422" s="12">
        <f>IF(E422=1,GAMMA.INV(Data!W422,INDEX(Markov!$Q$6:$Q$17,C422),INDEX(Markov!$R$6:$R$17,C422)),0)</f>
        <v/>
      </c>
      <c r="G422" s="6">
        <f>IF(D422&lt;IF(G421=1,INDEX(ChangeFactor!$O$6:$O$17,C422),INDEX(ChangeFactor!$N$6:$N$17,C422)),1,0)</f>
        <v/>
      </c>
      <c r="H422" s="12">
        <f>IF(G422=1,GAMMA.INV(Data!W422,INDEX(ChangeFactor!$R$6:$R$17,C422),INDEX(ChangeFactor!$S$6:$S$17,C422)),0)</f>
        <v/>
      </c>
      <c r="I422" s="7">
        <f>NORM.S.INV(Data!X422)</f>
        <v/>
      </c>
      <c r="J422" s="7">
        <f>NORM.S.INV(Data!Y422)</f>
        <v/>
      </c>
      <c r="K422" s="7">
        <f>NORM.S.INV(Data!Z422)</f>
        <v/>
      </c>
      <c r="L422" s="7">
        <f>MAR1!$B$32*L421+MAR1!$C$32*M421+MAR1!$D$32*N421+MAR1!$B$42*I422+MAR1!$C$42*J422+MAR1!$D$42*K422</f>
        <v/>
      </c>
      <c r="M422" s="7">
        <f>MAR1!$B$33*L421+MAR1!$C$33*M421+MAR1!$D$33*N421+MAR1!$B$43*I422+MAR1!$C$43*J422+MAR1!$D$43*K422</f>
        <v/>
      </c>
      <c r="N422" s="7">
        <f>MAR1!$B$34*L421+MAR1!$C$34*M421+MAR1!$D$34*N421+MAR1!$B$44*I422+MAR1!$C$44*J422+MAR1!$D$44*K422</f>
        <v/>
      </c>
      <c r="O422" s="12">
        <f>MAR1!$B$5+MAR1!$C$5*COS(2*PI()*B422/365)+MAR1!$D$5*SIN(2*PI()*B422/365)+IF(E422=1,MAR1!$B$11+MAR1!$D$11*L422,MAR1!$C$11+MAR1!$E$11*L422)</f>
        <v/>
      </c>
      <c r="P422" s="12">
        <f>MAR1!$B$6+MAR1!$C$6*COS(2*PI()*B422/365)+MAR1!$D$6*SIN(2*PI()*B422/365)+IF(E422=1,MAR1!$B$12+MAR1!$D$12*M422,MAR1!$C$12+MAR1!$E$12*M422)</f>
        <v/>
      </c>
      <c r="Q422" s="12">
        <f>MAR1!$B$7+MAR1!$C$7*COS(2*PI()*B422/365)+MAR1!$D$7*SIN(2*PI()*B422/365)+IF(E422=1,MAR1!$B$13+MAR1!$D$13*N422,MAR1!$C$13+MAR1!$E$13*N422)</f>
        <v/>
      </c>
      <c r="R422" s="12">
        <f>MAR1!$B$5+MAR1!$C$5*COS(2*PI()*B422/365)+MAR1!$D$5*SIN(2*PI()*B422/365)+INDEX(ChangeFactor!$F$6:$F$17,C422)+IF(G422=1,MAR1!$B$11+INDEX(ChangeFactor!$G$6:$G$17,C422)*MAR1!$D$11*L422,MAR1!$C$11+INDEX(ChangeFactor!$G$6:$G$17,C422)*MAR1!$E$11*L422)</f>
        <v/>
      </c>
    </row>
    <row r="423">
      <c r="A423" s="6">
        <f>Data!U423</f>
        <v/>
      </c>
      <c r="B423" s="6">
        <f>MOD(A423-1,365)+1</f>
        <v/>
      </c>
      <c r="C423" s="6">
        <f>MATCH(B423,Markov!$C$6:$C$17,1)</f>
        <v/>
      </c>
      <c r="D423" s="16">
        <f>Data!V423</f>
        <v/>
      </c>
      <c r="E423" s="6">
        <f>IF(D423&lt;IF(E422=1,INDEX(Markov!$I$6:$I$17,C423),INDEX(Markov!$H$6:$H$17,C423)),1,0)</f>
        <v/>
      </c>
      <c r="F423" s="12">
        <f>IF(E423=1,GAMMA.INV(Data!W423,INDEX(Markov!$Q$6:$Q$17,C423),INDEX(Markov!$R$6:$R$17,C423)),0)</f>
        <v/>
      </c>
      <c r="G423" s="6">
        <f>IF(D423&lt;IF(G422=1,INDEX(ChangeFactor!$O$6:$O$17,C423),INDEX(ChangeFactor!$N$6:$N$17,C423)),1,0)</f>
        <v/>
      </c>
      <c r="H423" s="12">
        <f>IF(G423=1,GAMMA.INV(Data!W423,INDEX(ChangeFactor!$R$6:$R$17,C423),INDEX(ChangeFactor!$S$6:$S$17,C423)),0)</f>
        <v/>
      </c>
      <c r="I423" s="7">
        <f>NORM.S.INV(Data!X423)</f>
        <v/>
      </c>
      <c r="J423" s="7">
        <f>NORM.S.INV(Data!Y423)</f>
        <v/>
      </c>
      <c r="K423" s="7">
        <f>NORM.S.INV(Data!Z423)</f>
        <v/>
      </c>
      <c r="L423" s="7">
        <f>MAR1!$B$32*L422+MAR1!$C$32*M422+MAR1!$D$32*N422+MAR1!$B$42*I423+MAR1!$C$42*J423+MAR1!$D$42*K423</f>
        <v/>
      </c>
      <c r="M423" s="7">
        <f>MAR1!$B$33*L422+MAR1!$C$33*M422+MAR1!$D$33*N422+MAR1!$B$43*I423+MAR1!$C$43*J423+MAR1!$D$43*K423</f>
        <v/>
      </c>
      <c r="N423" s="7">
        <f>MAR1!$B$34*L422+MAR1!$C$34*M422+MAR1!$D$34*N422+MAR1!$B$44*I423+MAR1!$C$44*J423+MAR1!$D$44*K423</f>
        <v/>
      </c>
      <c r="O423" s="12">
        <f>MAR1!$B$5+MAR1!$C$5*COS(2*PI()*B423/365)+MAR1!$D$5*SIN(2*PI()*B423/365)+IF(E423=1,MAR1!$B$11+MAR1!$D$11*L423,MAR1!$C$11+MAR1!$E$11*L423)</f>
        <v/>
      </c>
      <c r="P423" s="12">
        <f>MAR1!$B$6+MAR1!$C$6*COS(2*PI()*B423/365)+MAR1!$D$6*SIN(2*PI()*B423/365)+IF(E423=1,MAR1!$B$12+MAR1!$D$12*M423,MAR1!$C$12+MAR1!$E$12*M423)</f>
        <v/>
      </c>
      <c r="Q423" s="12">
        <f>MAR1!$B$7+MAR1!$C$7*COS(2*PI()*B423/365)+MAR1!$D$7*SIN(2*PI()*B423/365)+IF(E423=1,MAR1!$B$13+MAR1!$D$13*N423,MAR1!$C$13+MAR1!$E$13*N423)</f>
        <v/>
      </c>
      <c r="R423" s="12">
        <f>MAR1!$B$5+MAR1!$C$5*COS(2*PI()*B423/365)+MAR1!$D$5*SIN(2*PI()*B423/365)+INDEX(ChangeFactor!$F$6:$F$17,C423)+IF(G423=1,MAR1!$B$11+INDEX(ChangeFactor!$G$6:$G$17,C423)*MAR1!$D$11*L423,MAR1!$C$11+INDEX(ChangeFactor!$G$6:$G$17,C423)*MAR1!$E$11*L423)</f>
        <v/>
      </c>
    </row>
    <row r="424">
      <c r="A424" s="6">
        <f>Data!U424</f>
        <v/>
      </c>
      <c r="B424" s="6">
        <f>MOD(A424-1,365)+1</f>
        <v/>
      </c>
      <c r="C424" s="6">
        <f>MATCH(B424,Markov!$C$6:$C$17,1)</f>
        <v/>
      </c>
      <c r="D424" s="16">
        <f>Data!V424</f>
        <v/>
      </c>
      <c r="E424" s="6">
        <f>IF(D424&lt;IF(E423=1,INDEX(Markov!$I$6:$I$17,C424),INDEX(Markov!$H$6:$H$17,C424)),1,0)</f>
        <v/>
      </c>
      <c r="F424" s="12">
        <f>IF(E424=1,GAMMA.INV(Data!W424,INDEX(Markov!$Q$6:$Q$17,C424),INDEX(Markov!$R$6:$R$17,C424)),0)</f>
        <v/>
      </c>
      <c r="G424" s="6">
        <f>IF(D424&lt;IF(G423=1,INDEX(ChangeFactor!$O$6:$O$17,C424),INDEX(ChangeFactor!$N$6:$N$17,C424)),1,0)</f>
        <v/>
      </c>
      <c r="H424" s="12">
        <f>IF(G424=1,GAMMA.INV(Data!W424,INDEX(ChangeFactor!$R$6:$R$17,C424),INDEX(ChangeFactor!$S$6:$S$17,C424)),0)</f>
        <v/>
      </c>
      <c r="I424" s="7">
        <f>NORM.S.INV(Data!X424)</f>
        <v/>
      </c>
      <c r="J424" s="7">
        <f>NORM.S.INV(Data!Y424)</f>
        <v/>
      </c>
      <c r="K424" s="7">
        <f>NORM.S.INV(Data!Z424)</f>
        <v/>
      </c>
      <c r="L424" s="7">
        <f>MAR1!$B$32*L423+MAR1!$C$32*M423+MAR1!$D$32*N423+MAR1!$B$42*I424+MAR1!$C$42*J424+MAR1!$D$42*K424</f>
        <v/>
      </c>
      <c r="M424" s="7">
        <f>MAR1!$B$33*L423+MAR1!$C$33*M423+MAR1!$D$33*N423+MAR1!$B$43*I424+MAR1!$C$43*J424+MAR1!$D$43*K424</f>
        <v/>
      </c>
      <c r="N424" s="7">
        <f>MAR1!$B$34*L423+MAR1!$C$34*M423+MAR1!$D$34*N423+MAR1!$B$44*I424+MAR1!$C$44*J424+MAR1!$D$44*K424</f>
        <v/>
      </c>
      <c r="O424" s="12">
        <f>MAR1!$B$5+MAR1!$C$5*COS(2*PI()*B424/365)+MAR1!$D$5*SIN(2*PI()*B424/365)+IF(E424=1,MAR1!$B$11+MAR1!$D$11*L424,MAR1!$C$11+MAR1!$E$11*L424)</f>
        <v/>
      </c>
      <c r="P424" s="12">
        <f>MAR1!$B$6+MAR1!$C$6*COS(2*PI()*B424/365)+MAR1!$D$6*SIN(2*PI()*B424/365)+IF(E424=1,MAR1!$B$12+MAR1!$D$12*M424,MAR1!$C$12+MAR1!$E$12*M424)</f>
        <v/>
      </c>
      <c r="Q424" s="12">
        <f>MAR1!$B$7+MAR1!$C$7*COS(2*PI()*B424/365)+MAR1!$D$7*SIN(2*PI()*B424/365)+IF(E424=1,MAR1!$B$13+MAR1!$D$13*N424,MAR1!$C$13+MAR1!$E$13*N424)</f>
        <v/>
      </c>
      <c r="R424" s="12">
        <f>MAR1!$B$5+MAR1!$C$5*COS(2*PI()*B424/365)+MAR1!$D$5*SIN(2*PI()*B424/365)+INDEX(ChangeFactor!$F$6:$F$17,C424)+IF(G424=1,MAR1!$B$11+INDEX(ChangeFactor!$G$6:$G$17,C424)*MAR1!$D$11*L424,MAR1!$C$11+INDEX(ChangeFactor!$G$6:$G$17,C424)*MAR1!$E$11*L424)</f>
        <v/>
      </c>
    </row>
    <row r="425">
      <c r="A425" s="6">
        <f>Data!U425</f>
        <v/>
      </c>
      <c r="B425" s="6">
        <f>MOD(A425-1,365)+1</f>
        <v/>
      </c>
      <c r="C425" s="6">
        <f>MATCH(B425,Markov!$C$6:$C$17,1)</f>
        <v/>
      </c>
      <c r="D425" s="16">
        <f>Data!V425</f>
        <v/>
      </c>
      <c r="E425" s="6">
        <f>IF(D425&lt;IF(E424=1,INDEX(Markov!$I$6:$I$17,C425),INDEX(Markov!$H$6:$H$17,C425)),1,0)</f>
        <v/>
      </c>
      <c r="F425" s="12">
        <f>IF(E425=1,GAMMA.INV(Data!W425,INDEX(Markov!$Q$6:$Q$17,C425),INDEX(Markov!$R$6:$R$17,C425)),0)</f>
        <v/>
      </c>
      <c r="G425" s="6">
        <f>IF(D425&lt;IF(G424=1,INDEX(ChangeFactor!$O$6:$O$17,C425),INDEX(ChangeFactor!$N$6:$N$17,C425)),1,0)</f>
        <v/>
      </c>
      <c r="H425" s="12">
        <f>IF(G425=1,GAMMA.INV(Data!W425,INDEX(ChangeFactor!$R$6:$R$17,C425),INDEX(ChangeFactor!$S$6:$S$17,C425)),0)</f>
        <v/>
      </c>
      <c r="I425" s="7">
        <f>NORM.S.INV(Data!X425)</f>
        <v/>
      </c>
      <c r="J425" s="7">
        <f>NORM.S.INV(Data!Y425)</f>
        <v/>
      </c>
      <c r="K425" s="7">
        <f>NORM.S.INV(Data!Z425)</f>
        <v/>
      </c>
      <c r="L425" s="7">
        <f>MAR1!$B$32*L424+MAR1!$C$32*M424+MAR1!$D$32*N424+MAR1!$B$42*I425+MAR1!$C$42*J425+MAR1!$D$42*K425</f>
        <v/>
      </c>
      <c r="M425" s="7">
        <f>MAR1!$B$33*L424+MAR1!$C$33*M424+MAR1!$D$33*N424+MAR1!$B$43*I425+MAR1!$C$43*J425+MAR1!$D$43*K425</f>
        <v/>
      </c>
      <c r="N425" s="7">
        <f>MAR1!$B$34*L424+MAR1!$C$34*M424+MAR1!$D$34*N424+MAR1!$B$44*I425+MAR1!$C$44*J425+MAR1!$D$44*K425</f>
        <v/>
      </c>
      <c r="O425" s="12">
        <f>MAR1!$B$5+MAR1!$C$5*COS(2*PI()*B425/365)+MAR1!$D$5*SIN(2*PI()*B425/365)+IF(E425=1,MAR1!$B$11+MAR1!$D$11*L425,MAR1!$C$11+MAR1!$E$11*L425)</f>
        <v/>
      </c>
      <c r="P425" s="12">
        <f>MAR1!$B$6+MAR1!$C$6*COS(2*PI()*B425/365)+MAR1!$D$6*SIN(2*PI()*B425/365)+IF(E425=1,MAR1!$B$12+MAR1!$D$12*M425,MAR1!$C$12+MAR1!$E$12*M425)</f>
        <v/>
      </c>
      <c r="Q425" s="12">
        <f>MAR1!$B$7+MAR1!$C$7*COS(2*PI()*B425/365)+MAR1!$D$7*SIN(2*PI()*B425/365)+IF(E425=1,MAR1!$B$13+MAR1!$D$13*N425,MAR1!$C$13+MAR1!$E$13*N425)</f>
        <v/>
      </c>
      <c r="R425" s="12">
        <f>MAR1!$B$5+MAR1!$C$5*COS(2*PI()*B425/365)+MAR1!$D$5*SIN(2*PI()*B425/365)+INDEX(ChangeFactor!$F$6:$F$17,C425)+IF(G425=1,MAR1!$B$11+INDEX(ChangeFactor!$G$6:$G$17,C425)*MAR1!$D$11*L425,MAR1!$C$11+INDEX(ChangeFactor!$G$6:$G$17,C425)*MAR1!$E$11*L425)</f>
        <v/>
      </c>
    </row>
    <row r="426">
      <c r="A426" s="6">
        <f>Data!U426</f>
        <v/>
      </c>
      <c r="B426" s="6">
        <f>MOD(A426-1,365)+1</f>
        <v/>
      </c>
      <c r="C426" s="6">
        <f>MATCH(B426,Markov!$C$6:$C$17,1)</f>
        <v/>
      </c>
      <c r="D426" s="16">
        <f>Data!V426</f>
        <v/>
      </c>
      <c r="E426" s="6">
        <f>IF(D426&lt;IF(E425=1,INDEX(Markov!$I$6:$I$17,C426),INDEX(Markov!$H$6:$H$17,C426)),1,0)</f>
        <v/>
      </c>
      <c r="F426" s="12">
        <f>IF(E426=1,GAMMA.INV(Data!W426,INDEX(Markov!$Q$6:$Q$17,C426),INDEX(Markov!$R$6:$R$17,C426)),0)</f>
        <v/>
      </c>
      <c r="G426" s="6">
        <f>IF(D426&lt;IF(G425=1,INDEX(ChangeFactor!$O$6:$O$17,C426),INDEX(ChangeFactor!$N$6:$N$17,C426)),1,0)</f>
        <v/>
      </c>
      <c r="H426" s="12">
        <f>IF(G426=1,GAMMA.INV(Data!W426,INDEX(ChangeFactor!$R$6:$R$17,C426),INDEX(ChangeFactor!$S$6:$S$17,C426)),0)</f>
        <v/>
      </c>
      <c r="I426" s="7">
        <f>NORM.S.INV(Data!X426)</f>
        <v/>
      </c>
      <c r="J426" s="7">
        <f>NORM.S.INV(Data!Y426)</f>
        <v/>
      </c>
      <c r="K426" s="7">
        <f>NORM.S.INV(Data!Z426)</f>
        <v/>
      </c>
      <c r="L426" s="7">
        <f>MAR1!$B$32*L425+MAR1!$C$32*M425+MAR1!$D$32*N425+MAR1!$B$42*I426+MAR1!$C$42*J426+MAR1!$D$42*K426</f>
        <v/>
      </c>
      <c r="M426" s="7">
        <f>MAR1!$B$33*L425+MAR1!$C$33*M425+MAR1!$D$33*N425+MAR1!$B$43*I426+MAR1!$C$43*J426+MAR1!$D$43*K426</f>
        <v/>
      </c>
      <c r="N426" s="7">
        <f>MAR1!$B$34*L425+MAR1!$C$34*M425+MAR1!$D$34*N425+MAR1!$B$44*I426+MAR1!$C$44*J426+MAR1!$D$44*K426</f>
        <v/>
      </c>
      <c r="O426" s="12">
        <f>MAR1!$B$5+MAR1!$C$5*COS(2*PI()*B426/365)+MAR1!$D$5*SIN(2*PI()*B426/365)+IF(E426=1,MAR1!$B$11+MAR1!$D$11*L426,MAR1!$C$11+MAR1!$E$11*L426)</f>
        <v/>
      </c>
      <c r="P426" s="12">
        <f>MAR1!$B$6+MAR1!$C$6*COS(2*PI()*B426/365)+MAR1!$D$6*SIN(2*PI()*B426/365)+IF(E426=1,MAR1!$B$12+MAR1!$D$12*M426,MAR1!$C$12+MAR1!$E$12*M426)</f>
        <v/>
      </c>
      <c r="Q426" s="12">
        <f>MAR1!$B$7+MAR1!$C$7*COS(2*PI()*B426/365)+MAR1!$D$7*SIN(2*PI()*B426/365)+IF(E426=1,MAR1!$B$13+MAR1!$D$13*N426,MAR1!$C$13+MAR1!$E$13*N426)</f>
        <v/>
      </c>
      <c r="R426" s="12">
        <f>MAR1!$B$5+MAR1!$C$5*COS(2*PI()*B426/365)+MAR1!$D$5*SIN(2*PI()*B426/365)+INDEX(ChangeFactor!$F$6:$F$17,C426)+IF(G426=1,MAR1!$B$11+INDEX(ChangeFactor!$G$6:$G$17,C426)*MAR1!$D$11*L426,MAR1!$C$11+INDEX(ChangeFactor!$G$6:$G$17,C426)*MAR1!$E$11*L426)</f>
        <v/>
      </c>
    </row>
    <row r="427">
      <c r="A427" s="6">
        <f>Data!U427</f>
        <v/>
      </c>
      <c r="B427" s="6">
        <f>MOD(A427-1,365)+1</f>
        <v/>
      </c>
      <c r="C427" s="6">
        <f>MATCH(B427,Markov!$C$6:$C$17,1)</f>
        <v/>
      </c>
      <c r="D427" s="16">
        <f>Data!V427</f>
        <v/>
      </c>
      <c r="E427" s="6">
        <f>IF(D427&lt;IF(E426=1,INDEX(Markov!$I$6:$I$17,C427),INDEX(Markov!$H$6:$H$17,C427)),1,0)</f>
        <v/>
      </c>
      <c r="F427" s="12">
        <f>IF(E427=1,GAMMA.INV(Data!W427,INDEX(Markov!$Q$6:$Q$17,C427),INDEX(Markov!$R$6:$R$17,C427)),0)</f>
        <v/>
      </c>
      <c r="G427" s="6">
        <f>IF(D427&lt;IF(G426=1,INDEX(ChangeFactor!$O$6:$O$17,C427),INDEX(ChangeFactor!$N$6:$N$17,C427)),1,0)</f>
        <v/>
      </c>
      <c r="H427" s="12">
        <f>IF(G427=1,GAMMA.INV(Data!W427,INDEX(ChangeFactor!$R$6:$R$17,C427),INDEX(ChangeFactor!$S$6:$S$17,C427)),0)</f>
        <v/>
      </c>
      <c r="I427" s="7">
        <f>NORM.S.INV(Data!X427)</f>
        <v/>
      </c>
      <c r="J427" s="7">
        <f>NORM.S.INV(Data!Y427)</f>
        <v/>
      </c>
      <c r="K427" s="7">
        <f>NORM.S.INV(Data!Z427)</f>
        <v/>
      </c>
      <c r="L427" s="7">
        <f>MAR1!$B$32*L426+MAR1!$C$32*M426+MAR1!$D$32*N426+MAR1!$B$42*I427+MAR1!$C$42*J427+MAR1!$D$42*K427</f>
        <v/>
      </c>
      <c r="M427" s="7">
        <f>MAR1!$B$33*L426+MAR1!$C$33*M426+MAR1!$D$33*N426+MAR1!$B$43*I427+MAR1!$C$43*J427+MAR1!$D$43*K427</f>
        <v/>
      </c>
      <c r="N427" s="7">
        <f>MAR1!$B$34*L426+MAR1!$C$34*M426+MAR1!$D$34*N426+MAR1!$B$44*I427+MAR1!$C$44*J427+MAR1!$D$44*K427</f>
        <v/>
      </c>
      <c r="O427" s="12">
        <f>MAR1!$B$5+MAR1!$C$5*COS(2*PI()*B427/365)+MAR1!$D$5*SIN(2*PI()*B427/365)+IF(E427=1,MAR1!$B$11+MAR1!$D$11*L427,MAR1!$C$11+MAR1!$E$11*L427)</f>
        <v/>
      </c>
      <c r="P427" s="12">
        <f>MAR1!$B$6+MAR1!$C$6*COS(2*PI()*B427/365)+MAR1!$D$6*SIN(2*PI()*B427/365)+IF(E427=1,MAR1!$B$12+MAR1!$D$12*M427,MAR1!$C$12+MAR1!$E$12*M427)</f>
        <v/>
      </c>
      <c r="Q427" s="12">
        <f>MAR1!$B$7+MAR1!$C$7*COS(2*PI()*B427/365)+MAR1!$D$7*SIN(2*PI()*B427/365)+IF(E427=1,MAR1!$B$13+MAR1!$D$13*N427,MAR1!$C$13+MAR1!$E$13*N427)</f>
        <v/>
      </c>
      <c r="R427" s="12">
        <f>MAR1!$B$5+MAR1!$C$5*COS(2*PI()*B427/365)+MAR1!$D$5*SIN(2*PI()*B427/365)+INDEX(ChangeFactor!$F$6:$F$17,C427)+IF(G427=1,MAR1!$B$11+INDEX(ChangeFactor!$G$6:$G$17,C427)*MAR1!$D$11*L427,MAR1!$C$11+INDEX(ChangeFactor!$G$6:$G$17,C427)*MAR1!$E$11*L427)</f>
        <v/>
      </c>
    </row>
    <row r="428">
      <c r="A428" s="6">
        <f>Data!U428</f>
        <v/>
      </c>
      <c r="B428" s="6">
        <f>MOD(A428-1,365)+1</f>
        <v/>
      </c>
      <c r="C428" s="6">
        <f>MATCH(B428,Markov!$C$6:$C$17,1)</f>
        <v/>
      </c>
      <c r="D428" s="16">
        <f>Data!V428</f>
        <v/>
      </c>
      <c r="E428" s="6">
        <f>IF(D428&lt;IF(E427=1,INDEX(Markov!$I$6:$I$17,C428),INDEX(Markov!$H$6:$H$17,C428)),1,0)</f>
        <v/>
      </c>
      <c r="F428" s="12">
        <f>IF(E428=1,GAMMA.INV(Data!W428,INDEX(Markov!$Q$6:$Q$17,C428),INDEX(Markov!$R$6:$R$17,C428)),0)</f>
        <v/>
      </c>
      <c r="G428" s="6">
        <f>IF(D428&lt;IF(G427=1,INDEX(ChangeFactor!$O$6:$O$17,C428),INDEX(ChangeFactor!$N$6:$N$17,C428)),1,0)</f>
        <v/>
      </c>
      <c r="H428" s="12">
        <f>IF(G428=1,GAMMA.INV(Data!W428,INDEX(ChangeFactor!$R$6:$R$17,C428),INDEX(ChangeFactor!$S$6:$S$17,C428)),0)</f>
        <v/>
      </c>
      <c r="I428" s="7">
        <f>NORM.S.INV(Data!X428)</f>
        <v/>
      </c>
      <c r="J428" s="7">
        <f>NORM.S.INV(Data!Y428)</f>
        <v/>
      </c>
      <c r="K428" s="7">
        <f>NORM.S.INV(Data!Z428)</f>
        <v/>
      </c>
      <c r="L428" s="7">
        <f>MAR1!$B$32*L427+MAR1!$C$32*M427+MAR1!$D$32*N427+MAR1!$B$42*I428+MAR1!$C$42*J428+MAR1!$D$42*K428</f>
        <v/>
      </c>
      <c r="M428" s="7">
        <f>MAR1!$B$33*L427+MAR1!$C$33*M427+MAR1!$D$33*N427+MAR1!$B$43*I428+MAR1!$C$43*J428+MAR1!$D$43*K428</f>
        <v/>
      </c>
      <c r="N428" s="7">
        <f>MAR1!$B$34*L427+MAR1!$C$34*M427+MAR1!$D$34*N427+MAR1!$B$44*I428+MAR1!$C$44*J428+MAR1!$D$44*K428</f>
        <v/>
      </c>
      <c r="O428" s="12">
        <f>MAR1!$B$5+MAR1!$C$5*COS(2*PI()*B428/365)+MAR1!$D$5*SIN(2*PI()*B428/365)+IF(E428=1,MAR1!$B$11+MAR1!$D$11*L428,MAR1!$C$11+MAR1!$E$11*L428)</f>
        <v/>
      </c>
      <c r="P428" s="12">
        <f>MAR1!$B$6+MAR1!$C$6*COS(2*PI()*B428/365)+MAR1!$D$6*SIN(2*PI()*B428/365)+IF(E428=1,MAR1!$B$12+MAR1!$D$12*M428,MAR1!$C$12+MAR1!$E$12*M428)</f>
        <v/>
      </c>
      <c r="Q428" s="12">
        <f>MAR1!$B$7+MAR1!$C$7*COS(2*PI()*B428/365)+MAR1!$D$7*SIN(2*PI()*B428/365)+IF(E428=1,MAR1!$B$13+MAR1!$D$13*N428,MAR1!$C$13+MAR1!$E$13*N428)</f>
        <v/>
      </c>
      <c r="R428" s="12">
        <f>MAR1!$B$5+MAR1!$C$5*COS(2*PI()*B428/365)+MAR1!$D$5*SIN(2*PI()*B428/365)+INDEX(ChangeFactor!$F$6:$F$17,C428)+IF(G428=1,MAR1!$B$11+INDEX(ChangeFactor!$G$6:$G$17,C428)*MAR1!$D$11*L428,MAR1!$C$11+INDEX(ChangeFactor!$G$6:$G$17,C428)*MAR1!$E$11*L428)</f>
        <v/>
      </c>
    </row>
    <row r="429">
      <c r="A429" s="6">
        <f>Data!U429</f>
        <v/>
      </c>
      <c r="B429" s="6">
        <f>MOD(A429-1,365)+1</f>
        <v/>
      </c>
      <c r="C429" s="6">
        <f>MATCH(B429,Markov!$C$6:$C$17,1)</f>
        <v/>
      </c>
      <c r="D429" s="16">
        <f>Data!V429</f>
        <v/>
      </c>
      <c r="E429" s="6">
        <f>IF(D429&lt;IF(E428=1,INDEX(Markov!$I$6:$I$17,C429),INDEX(Markov!$H$6:$H$17,C429)),1,0)</f>
        <v/>
      </c>
      <c r="F429" s="12">
        <f>IF(E429=1,GAMMA.INV(Data!W429,INDEX(Markov!$Q$6:$Q$17,C429),INDEX(Markov!$R$6:$R$17,C429)),0)</f>
        <v/>
      </c>
      <c r="G429" s="6">
        <f>IF(D429&lt;IF(G428=1,INDEX(ChangeFactor!$O$6:$O$17,C429),INDEX(ChangeFactor!$N$6:$N$17,C429)),1,0)</f>
        <v/>
      </c>
      <c r="H429" s="12">
        <f>IF(G429=1,GAMMA.INV(Data!W429,INDEX(ChangeFactor!$R$6:$R$17,C429),INDEX(ChangeFactor!$S$6:$S$17,C429)),0)</f>
        <v/>
      </c>
      <c r="I429" s="7">
        <f>NORM.S.INV(Data!X429)</f>
        <v/>
      </c>
      <c r="J429" s="7">
        <f>NORM.S.INV(Data!Y429)</f>
        <v/>
      </c>
      <c r="K429" s="7">
        <f>NORM.S.INV(Data!Z429)</f>
        <v/>
      </c>
      <c r="L429" s="7">
        <f>MAR1!$B$32*L428+MAR1!$C$32*M428+MAR1!$D$32*N428+MAR1!$B$42*I429+MAR1!$C$42*J429+MAR1!$D$42*K429</f>
        <v/>
      </c>
      <c r="M429" s="7">
        <f>MAR1!$B$33*L428+MAR1!$C$33*M428+MAR1!$D$33*N428+MAR1!$B$43*I429+MAR1!$C$43*J429+MAR1!$D$43*K429</f>
        <v/>
      </c>
      <c r="N429" s="7">
        <f>MAR1!$B$34*L428+MAR1!$C$34*M428+MAR1!$D$34*N428+MAR1!$B$44*I429+MAR1!$C$44*J429+MAR1!$D$44*K429</f>
        <v/>
      </c>
      <c r="O429" s="12">
        <f>MAR1!$B$5+MAR1!$C$5*COS(2*PI()*B429/365)+MAR1!$D$5*SIN(2*PI()*B429/365)+IF(E429=1,MAR1!$B$11+MAR1!$D$11*L429,MAR1!$C$11+MAR1!$E$11*L429)</f>
        <v/>
      </c>
      <c r="P429" s="12">
        <f>MAR1!$B$6+MAR1!$C$6*COS(2*PI()*B429/365)+MAR1!$D$6*SIN(2*PI()*B429/365)+IF(E429=1,MAR1!$B$12+MAR1!$D$12*M429,MAR1!$C$12+MAR1!$E$12*M429)</f>
        <v/>
      </c>
      <c r="Q429" s="12">
        <f>MAR1!$B$7+MAR1!$C$7*COS(2*PI()*B429/365)+MAR1!$D$7*SIN(2*PI()*B429/365)+IF(E429=1,MAR1!$B$13+MAR1!$D$13*N429,MAR1!$C$13+MAR1!$E$13*N429)</f>
        <v/>
      </c>
      <c r="R429" s="12">
        <f>MAR1!$B$5+MAR1!$C$5*COS(2*PI()*B429/365)+MAR1!$D$5*SIN(2*PI()*B429/365)+INDEX(ChangeFactor!$F$6:$F$17,C429)+IF(G429=1,MAR1!$B$11+INDEX(ChangeFactor!$G$6:$G$17,C429)*MAR1!$D$11*L429,MAR1!$C$11+INDEX(ChangeFactor!$G$6:$G$17,C429)*MAR1!$E$11*L429)</f>
        <v/>
      </c>
    </row>
    <row r="430">
      <c r="A430" s="6">
        <f>Data!U430</f>
        <v/>
      </c>
      <c r="B430" s="6">
        <f>MOD(A430-1,365)+1</f>
        <v/>
      </c>
      <c r="C430" s="6">
        <f>MATCH(B430,Markov!$C$6:$C$17,1)</f>
        <v/>
      </c>
      <c r="D430" s="16">
        <f>Data!V430</f>
        <v/>
      </c>
      <c r="E430" s="6">
        <f>IF(D430&lt;IF(E429=1,INDEX(Markov!$I$6:$I$17,C430),INDEX(Markov!$H$6:$H$17,C430)),1,0)</f>
        <v/>
      </c>
      <c r="F430" s="12">
        <f>IF(E430=1,GAMMA.INV(Data!W430,INDEX(Markov!$Q$6:$Q$17,C430),INDEX(Markov!$R$6:$R$17,C430)),0)</f>
        <v/>
      </c>
      <c r="G430" s="6">
        <f>IF(D430&lt;IF(G429=1,INDEX(ChangeFactor!$O$6:$O$17,C430),INDEX(ChangeFactor!$N$6:$N$17,C430)),1,0)</f>
        <v/>
      </c>
      <c r="H430" s="12">
        <f>IF(G430=1,GAMMA.INV(Data!W430,INDEX(ChangeFactor!$R$6:$R$17,C430),INDEX(ChangeFactor!$S$6:$S$17,C430)),0)</f>
        <v/>
      </c>
      <c r="I430" s="7">
        <f>NORM.S.INV(Data!X430)</f>
        <v/>
      </c>
      <c r="J430" s="7">
        <f>NORM.S.INV(Data!Y430)</f>
        <v/>
      </c>
      <c r="K430" s="7">
        <f>NORM.S.INV(Data!Z430)</f>
        <v/>
      </c>
      <c r="L430" s="7">
        <f>MAR1!$B$32*L429+MAR1!$C$32*M429+MAR1!$D$32*N429+MAR1!$B$42*I430+MAR1!$C$42*J430+MAR1!$D$42*K430</f>
        <v/>
      </c>
      <c r="M430" s="7">
        <f>MAR1!$B$33*L429+MAR1!$C$33*M429+MAR1!$D$33*N429+MAR1!$B$43*I430+MAR1!$C$43*J430+MAR1!$D$43*K430</f>
        <v/>
      </c>
      <c r="N430" s="7">
        <f>MAR1!$B$34*L429+MAR1!$C$34*M429+MAR1!$D$34*N429+MAR1!$B$44*I430+MAR1!$C$44*J430+MAR1!$D$44*K430</f>
        <v/>
      </c>
      <c r="O430" s="12">
        <f>MAR1!$B$5+MAR1!$C$5*COS(2*PI()*B430/365)+MAR1!$D$5*SIN(2*PI()*B430/365)+IF(E430=1,MAR1!$B$11+MAR1!$D$11*L430,MAR1!$C$11+MAR1!$E$11*L430)</f>
        <v/>
      </c>
      <c r="P430" s="12">
        <f>MAR1!$B$6+MAR1!$C$6*COS(2*PI()*B430/365)+MAR1!$D$6*SIN(2*PI()*B430/365)+IF(E430=1,MAR1!$B$12+MAR1!$D$12*M430,MAR1!$C$12+MAR1!$E$12*M430)</f>
        <v/>
      </c>
      <c r="Q430" s="12">
        <f>MAR1!$B$7+MAR1!$C$7*COS(2*PI()*B430/365)+MAR1!$D$7*SIN(2*PI()*B430/365)+IF(E430=1,MAR1!$B$13+MAR1!$D$13*N430,MAR1!$C$13+MAR1!$E$13*N430)</f>
        <v/>
      </c>
      <c r="R430" s="12">
        <f>MAR1!$B$5+MAR1!$C$5*COS(2*PI()*B430/365)+MAR1!$D$5*SIN(2*PI()*B430/365)+INDEX(ChangeFactor!$F$6:$F$17,C430)+IF(G430=1,MAR1!$B$11+INDEX(ChangeFactor!$G$6:$G$17,C430)*MAR1!$D$11*L430,MAR1!$C$11+INDEX(ChangeFactor!$G$6:$G$17,C430)*MAR1!$E$11*L430)</f>
        <v/>
      </c>
    </row>
    <row r="431">
      <c r="A431" s="6">
        <f>Data!U431</f>
        <v/>
      </c>
      <c r="B431" s="6">
        <f>MOD(A431-1,365)+1</f>
        <v/>
      </c>
      <c r="C431" s="6">
        <f>MATCH(B431,Markov!$C$6:$C$17,1)</f>
        <v/>
      </c>
      <c r="D431" s="16">
        <f>Data!V431</f>
        <v/>
      </c>
      <c r="E431" s="6">
        <f>IF(D431&lt;IF(E430=1,INDEX(Markov!$I$6:$I$17,C431),INDEX(Markov!$H$6:$H$17,C431)),1,0)</f>
        <v/>
      </c>
      <c r="F431" s="12">
        <f>IF(E431=1,GAMMA.INV(Data!W431,INDEX(Markov!$Q$6:$Q$17,C431),INDEX(Markov!$R$6:$R$17,C431)),0)</f>
        <v/>
      </c>
      <c r="G431" s="6">
        <f>IF(D431&lt;IF(G430=1,INDEX(ChangeFactor!$O$6:$O$17,C431),INDEX(ChangeFactor!$N$6:$N$17,C431)),1,0)</f>
        <v/>
      </c>
      <c r="H431" s="12">
        <f>IF(G431=1,GAMMA.INV(Data!W431,INDEX(ChangeFactor!$R$6:$R$17,C431),INDEX(ChangeFactor!$S$6:$S$17,C431)),0)</f>
        <v/>
      </c>
      <c r="I431" s="7">
        <f>NORM.S.INV(Data!X431)</f>
        <v/>
      </c>
      <c r="J431" s="7">
        <f>NORM.S.INV(Data!Y431)</f>
        <v/>
      </c>
      <c r="K431" s="7">
        <f>NORM.S.INV(Data!Z431)</f>
        <v/>
      </c>
      <c r="L431" s="7">
        <f>MAR1!$B$32*L430+MAR1!$C$32*M430+MAR1!$D$32*N430+MAR1!$B$42*I431+MAR1!$C$42*J431+MAR1!$D$42*K431</f>
        <v/>
      </c>
      <c r="M431" s="7">
        <f>MAR1!$B$33*L430+MAR1!$C$33*M430+MAR1!$D$33*N430+MAR1!$B$43*I431+MAR1!$C$43*J431+MAR1!$D$43*K431</f>
        <v/>
      </c>
      <c r="N431" s="7">
        <f>MAR1!$B$34*L430+MAR1!$C$34*M430+MAR1!$D$34*N430+MAR1!$B$44*I431+MAR1!$C$44*J431+MAR1!$D$44*K431</f>
        <v/>
      </c>
      <c r="O431" s="12">
        <f>MAR1!$B$5+MAR1!$C$5*COS(2*PI()*B431/365)+MAR1!$D$5*SIN(2*PI()*B431/365)+IF(E431=1,MAR1!$B$11+MAR1!$D$11*L431,MAR1!$C$11+MAR1!$E$11*L431)</f>
        <v/>
      </c>
      <c r="P431" s="12">
        <f>MAR1!$B$6+MAR1!$C$6*COS(2*PI()*B431/365)+MAR1!$D$6*SIN(2*PI()*B431/365)+IF(E431=1,MAR1!$B$12+MAR1!$D$12*M431,MAR1!$C$12+MAR1!$E$12*M431)</f>
        <v/>
      </c>
      <c r="Q431" s="12">
        <f>MAR1!$B$7+MAR1!$C$7*COS(2*PI()*B431/365)+MAR1!$D$7*SIN(2*PI()*B431/365)+IF(E431=1,MAR1!$B$13+MAR1!$D$13*N431,MAR1!$C$13+MAR1!$E$13*N431)</f>
        <v/>
      </c>
      <c r="R431" s="12">
        <f>MAR1!$B$5+MAR1!$C$5*COS(2*PI()*B431/365)+MAR1!$D$5*SIN(2*PI()*B431/365)+INDEX(ChangeFactor!$F$6:$F$17,C431)+IF(G431=1,MAR1!$B$11+INDEX(ChangeFactor!$G$6:$G$17,C431)*MAR1!$D$11*L431,MAR1!$C$11+INDEX(ChangeFactor!$G$6:$G$17,C431)*MAR1!$E$11*L431)</f>
        <v/>
      </c>
    </row>
    <row r="432">
      <c r="A432" s="6">
        <f>Data!U432</f>
        <v/>
      </c>
      <c r="B432" s="6">
        <f>MOD(A432-1,365)+1</f>
        <v/>
      </c>
      <c r="C432" s="6">
        <f>MATCH(B432,Markov!$C$6:$C$17,1)</f>
        <v/>
      </c>
      <c r="D432" s="16">
        <f>Data!V432</f>
        <v/>
      </c>
      <c r="E432" s="6">
        <f>IF(D432&lt;IF(E431=1,INDEX(Markov!$I$6:$I$17,C432),INDEX(Markov!$H$6:$H$17,C432)),1,0)</f>
        <v/>
      </c>
      <c r="F432" s="12">
        <f>IF(E432=1,GAMMA.INV(Data!W432,INDEX(Markov!$Q$6:$Q$17,C432),INDEX(Markov!$R$6:$R$17,C432)),0)</f>
        <v/>
      </c>
      <c r="G432" s="6">
        <f>IF(D432&lt;IF(G431=1,INDEX(ChangeFactor!$O$6:$O$17,C432),INDEX(ChangeFactor!$N$6:$N$17,C432)),1,0)</f>
        <v/>
      </c>
      <c r="H432" s="12">
        <f>IF(G432=1,GAMMA.INV(Data!W432,INDEX(ChangeFactor!$R$6:$R$17,C432),INDEX(ChangeFactor!$S$6:$S$17,C432)),0)</f>
        <v/>
      </c>
      <c r="I432" s="7">
        <f>NORM.S.INV(Data!X432)</f>
        <v/>
      </c>
      <c r="J432" s="7">
        <f>NORM.S.INV(Data!Y432)</f>
        <v/>
      </c>
      <c r="K432" s="7">
        <f>NORM.S.INV(Data!Z432)</f>
        <v/>
      </c>
      <c r="L432" s="7">
        <f>MAR1!$B$32*L431+MAR1!$C$32*M431+MAR1!$D$32*N431+MAR1!$B$42*I432+MAR1!$C$42*J432+MAR1!$D$42*K432</f>
        <v/>
      </c>
      <c r="M432" s="7">
        <f>MAR1!$B$33*L431+MAR1!$C$33*M431+MAR1!$D$33*N431+MAR1!$B$43*I432+MAR1!$C$43*J432+MAR1!$D$43*K432</f>
        <v/>
      </c>
      <c r="N432" s="7">
        <f>MAR1!$B$34*L431+MAR1!$C$34*M431+MAR1!$D$34*N431+MAR1!$B$44*I432+MAR1!$C$44*J432+MAR1!$D$44*K432</f>
        <v/>
      </c>
      <c r="O432" s="12">
        <f>MAR1!$B$5+MAR1!$C$5*COS(2*PI()*B432/365)+MAR1!$D$5*SIN(2*PI()*B432/365)+IF(E432=1,MAR1!$B$11+MAR1!$D$11*L432,MAR1!$C$11+MAR1!$E$11*L432)</f>
        <v/>
      </c>
      <c r="P432" s="12">
        <f>MAR1!$B$6+MAR1!$C$6*COS(2*PI()*B432/365)+MAR1!$D$6*SIN(2*PI()*B432/365)+IF(E432=1,MAR1!$B$12+MAR1!$D$12*M432,MAR1!$C$12+MAR1!$E$12*M432)</f>
        <v/>
      </c>
      <c r="Q432" s="12">
        <f>MAR1!$B$7+MAR1!$C$7*COS(2*PI()*B432/365)+MAR1!$D$7*SIN(2*PI()*B432/365)+IF(E432=1,MAR1!$B$13+MAR1!$D$13*N432,MAR1!$C$13+MAR1!$E$13*N432)</f>
        <v/>
      </c>
      <c r="R432" s="12">
        <f>MAR1!$B$5+MAR1!$C$5*COS(2*PI()*B432/365)+MAR1!$D$5*SIN(2*PI()*B432/365)+INDEX(ChangeFactor!$F$6:$F$17,C432)+IF(G432=1,MAR1!$B$11+INDEX(ChangeFactor!$G$6:$G$17,C432)*MAR1!$D$11*L432,MAR1!$C$11+INDEX(ChangeFactor!$G$6:$G$17,C432)*MAR1!$E$11*L432)</f>
        <v/>
      </c>
    </row>
    <row r="433">
      <c r="A433" s="6">
        <f>Data!U433</f>
        <v/>
      </c>
      <c r="B433" s="6">
        <f>MOD(A433-1,365)+1</f>
        <v/>
      </c>
      <c r="C433" s="6">
        <f>MATCH(B433,Markov!$C$6:$C$17,1)</f>
        <v/>
      </c>
      <c r="D433" s="16">
        <f>Data!V433</f>
        <v/>
      </c>
      <c r="E433" s="6">
        <f>IF(D433&lt;IF(E432=1,INDEX(Markov!$I$6:$I$17,C433),INDEX(Markov!$H$6:$H$17,C433)),1,0)</f>
        <v/>
      </c>
      <c r="F433" s="12">
        <f>IF(E433=1,GAMMA.INV(Data!W433,INDEX(Markov!$Q$6:$Q$17,C433),INDEX(Markov!$R$6:$R$17,C433)),0)</f>
        <v/>
      </c>
      <c r="G433" s="6">
        <f>IF(D433&lt;IF(G432=1,INDEX(ChangeFactor!$O$6:$O$17,C433),INDEX(ChangeFactor!$N$6:$N$17,C433)),1,0)</f>
        <v/>
      </c>
      <c r="H433" s="12">
        <f>IF(G433=1,GAMMA.INV(Data!W433,INDEX(ChangeFactor!$R$6:$R$17,C433),INDEX(ChangeFactor!$S$6:$S$17,C433)),0)</f>
        <v/>
      </c>
      <c r="I433" s="7">
        <f>NORM.S.INV(Data!X433)</f>
        <v/>
      </c>
      <c r="J433" s="7">
        <f>NORM.S.INV(Data!Y433)</f>
        <v/>
      </c>
      <c r="K433" s="7">
        <f>NORM.S.INV(Data!Z433)</f>
        <v/>
      </c>
      <c r="L433" s="7">
        <f>MAR1!$B$32*L432+MAR1!$C$32*M432+MAR1!$D$32*N432+MAR1!$B$42*I433+MAR1!$C$42*J433+MAR1!$D$42*K433</f>
        <v/>
      </c>
      <c r="M433" s="7">
        <f>MAR1!$B$33*L432+MAR1!$C$33*M432+MAR1!$D$33*N432+MAR1!$B$43*I433+MAR1!$C$43*J433+MAR1!$D$43*K433</f>
        <v/>
      </c>
      <c r="N433" s="7">
        <f>MAR1!$B$34*L432+MAR1!$C$34*M432+MAR1!$D$34*N432+MAR1!$B$44*I433+MAR1!$C$44*J433+MAR1!$D$44*K433</f>
        <v/>
      </c>
      <c r="O433" s="12">
        <f>MAR1!$B$5+MAR1!$C$5*COS(2*PI()*B433/365)+MAR1!$D$5*SIN(2*PI()*B433/365)+IF(E433=1,MAR1!$B$11+MAR1!$D$11*L433,MAR1!$C$11+MAR1!$E$11*L433)</f>
        <v/>
      </c>
      <c r="P433" s="12">
        <f>MAR1!$B$6+MAR1!$C$6*COS(2*PI()*B433/365)+MAR1!$D$6*SIN(2*PI()*B433/365)+IF(E433=1,MAR1!$B$12+MAR1!$D$12*M433,MAR1!$C$12+MAR1!$E$12*M433)</f>
        <v/>
      </c>
      <c r="Q433" s="12">
        <f>MAR1!$B$7+MAR1!$C$7*COS(2*PI()*B433/365)+MAR1!$D$7*SIN(2*PI()*B433/365)+IF(E433=1,MAR1!$B$13+MAR1!$D$13*N433,MAR1!$C$13+MAR1!$E$13*N433)</f>
        <v/>
      </c>
      <c r="R433" s="12">
        <f>MAR1!$B$5+MAR1!$C$5*COS(2*PI()*B433/365)+MAR1!$D$5*SIN(2*PI()*B433/365)+INDEX(ChangeFactor!$F$6:$F$17,C433)+IF(G433=1,MAR1!$B$11+INDEX(ChangeFactor!$G$6:$G$17,C433)*MAR1!$D$11*L433,MAR1!$C$11+INDEX(ChangeFactor!$G$6:$G$17,C433)*MAR1!$E$11*L433)</f>
        <v/>
      </c>
    </row>
    <row r="434">
      <c r="A434" s="6">
        <f>Data!U434</f>
        <v/>
      </c>
      <c r="B434" s="6">
        <f>MOD(A434-1,365)+1</f>
        <v/>
      </c>
      <c r="C434" s="6">
        <f>MATCH(B434,Markov!$C$6:$C$17,1)</f>
        <v/>
      </c>
      <c r="D434" s="16">
        <f>Data!V434</f>
        <v/>
      </c>
      <c r="E434" s="6">
        <f>IF(D434&lt;IF(E433=1,INDEX(Markov!$I$6:$I$17,C434),INDEX(Markov!$H$6:$H$17,C434)),1,0)</f>
        <v/>
      </c>
      <c r="F434" s="12">
        <f>IF(E434=1,GAMMA.INV(Data!W434,INDEX(Markov!$Q$6:$Q$17,C434),INDEX(Markov!$R$6:$R$17,C434)),0)</f>
        <v/>
      </c>
      <c r="G434" s="6">
        <f>IF(D434&lt;IF(G433=1,INDEX(ChangeFactor!$O$6:$O$17,C434),INDEX(ChangeFactor!$N$6:$N$17,C434)),1,0)</f>
        <v/>
      </c>
      <c r="H434" s="12">
        <f>IF(G434=1,GAMMA.INV(Data!W434,INDEX(ChangeFactor!$R$6:$R$17,C434),INDEX(ChangeFactor!$S$6:$S$17,C434)),0)</f>
        <v/>
      </c>
      <c r="I434" s="7">
        <f>NORM.S.INV(Data!X434)</f>
        <v/>
      </c>
      <c r="J434" s="7">
        <f>NORM.S.INV(Data!Y434)</f>
        <v/>
      </c>
      <c r="K434" s="7">
        <f>NORM.S.INV(Data!Z434)</f>
        <v/>
      </c>
      <c r="L434" s="7">
        <f>MAR1!$B$32*L433+MAR1!$C$32*M433+MAR1!$D$32*N433+MAR1!$B$42*I434+MAR1!$C$42*J434+MAR1!$D$42*K434</f>
        <v/>
      </c>
      <c r="M434" s="7">
        <f>MAR1!$B$33*L433+MAR1!$C$33*M433+MAR1!$D$33*N433+MAR1!$B$43*I434+MAR1!$C$43*J434+MAR1!$D$43*K434</f>
        <v/>
      </c>
      <c r="N434" s="7">
        <f>MAR1!$B$34*L433+MAR1!$C$34*M433+MAR1!$D$34*N433+MAR1!$B$44*I434+MAR1!$C$44*J434+MAR1!$D$44*K434</f>
        <v/>
      </c>
      <c r="O434" s="12">
        <f>MAR1!$B$5+MAR1!$C$5*COS(2*PI()*B434/365)+MAR1!$D$5*SIN(2*PI()*B434/365)+IF(E434=1,MAR1!$B$11+MAR1!$D$11*L434,MAR1!$C$11+MAR1!$E$11*L434)</f>
        <v/>
      </c>
      <c r="P434" s="12">
        <f>MAR1!$B$6+MAR1!$C$6*COS(2*PI()*B434/365)+MAR1!$D$6*SIN(2*PI()*B434/365)+IF(E434=1,MAR1!$B$12+MAR1!$D$12*M434,MAR1!$C$12+MAR1!$E$12*M434)</f>
        <v/>
      </c>
      <c r="Q434" s="12">
        <f>MAR1!$B$7+MAR1!$C$7*COS(2*PI()*B434/365)+MAR1!$D$7*SIN(2*PI()*B434/365)+IF(E434=1,MAR1!$B$13+MAR1!$D$13*N434,MAR1!$C$13+MAR1!$E$13*N434)</f>
        <v/>
      </c>
      <c r="R434" s="12">
        <f>MAR1!$B$5+MAR1!$C$5*COS(2*PI()*B434/365)+MAR1!$D$5*SIN(2*PI()*B434/365)+INDEX(ChangeFactor!$F$6:$F$17,C434)+IF(G434=1,MAR1!$B$11+INDEX(ChangeFactor!$G$6:$G$17,C434)*MAR1!$D$11*L434,MAR1!$C$11+INDEX(ChangeFactor!$G$6:$G$17,C434)*MAR1!$E$11*L434)</f>
        <v/>
      </c>
    </row>
    <row r="435">
      <c r="A435" s="6">
        <f>Data!U435</f>
        <v/>
      </c>
      <c r="B435" s="6">
        <f>MOD(A435-1,365)+1</f>
        <v/>
      </c>
      <c r="C435" s="6">
        <f>MATCH(B435,Markov!$C$6:$C$17,1)</f>
        <v/>
      </c>
      <c r="D435" s="16">
        <f>Data!V435</f>
        <v/>
      </c>
      <c r="E435" s="6">
        <f>IF(D435&lt;IF(E434=1,INDEX(Markov!$I$6:$I$17,C435),INDEX(Markov!$H$6:$H$17,C435)),1,0)</f>
        <v/>
      </c>
      <c r="F435" s="12">
        <f>IF(E435=1,GAMMA.INV(Data!W435,INDEX(Markov!$Q$6:$Q$17,C435),INDEX(Markov!$R$6:$R$17,C435)),0)</f>
        <v/>
      </c>
      <c r="G435" s="6">
        <f>IF(D435&lt;IF(G434=1,INDEX(ChangeFactor!$O$6:$O$17,C435),INDEX(ChangeFactor!$N$6:$N$17,C435)),1,0)</f>
        <v/>
      </c>
      <c r="H435" s="12">
        <f>IF(G435=1,GAMMA.INV(Data!W435,INDEX(ChangeFactor!$R$6:$R$17,C435),INDEX(ChangeFactor!$S$6:$S$17,C435)),0)</f>
        <v/>
      </c>
      <c r="I435" s="7">
        <f>NORM.S.INV(Data!X435)</f>
        <v/>
      </c>
      <c r="J435" s="7">
        <f>NORM.S.INV(Data!Y435)</f>
        <v/>
      </c>
      <c r="K435" s="7">
        <f>NORM.S.INV(Data!Z435)</f>
        <v/>
      </c>
      <c r="L435" s="7">
        <f>MAR1!$B$32*L434+MAR1!$C$32*M434+MAR1!$D$32*N434+MAR1!$B$42*I435+MAR1!$C$42*J435+MAR1!$D$42*K435</f>
        <v/>
      </c>
      <c r="M435" s="7">
        <f>MAR1!$B$33*L434+MAR1!$C$33*M434+MAR1!$D$33*N434+MAR1!$B$43*I435+MAR1!$C$43*J435+MAR1!$D$43*K435</f>
        <v/>
      </c>
      <c r="N435" s="7">
        <f>MAR1!$B$34*L434+MAR1!$C$34*M434+MAR1!$D$34*N434+MAR1!$B$44*I435+MAR1!$C$44*J435+MAR1!$D$44*K435</f>
        <v/>
      </c>
      <c r="O435" s="12">
        <f>MAR1!$B$5+MAR1!$C$5*COS(2*PI()*B435/365)+MAR1!$D$5*SIN(2*PI()*B435/365)+IF(E435=1,MAR1!$B$11+MAR1!$D$11*L435,MAR1!$C$11+MAR1!$E$11*L435)</f>
        <v/>
      </c>
      <c r="P435" s="12">
        <f>MAR1!$B$6+MAR1!$C$6*COS(2*PI()*B435/365)+MAR1!$D$6*SIN(2*PI()*B435/365)+IF(E435=1,MAR1!$B$12+MAR1!$D$12*M435,MAR1!$C$12+MAR1!$E$12*M435)</f>
        <v/>
      </c>
      <c r="Q435" s="12">
        <f>MAR1!$B$7+MAR1!$C$7*COS(2*PI()*B435/365)+MAR1!$D$7*SIN(2*PI()*B435/365)+IF(E435=1,MAR1!$B$13+MAR1!$D$13*N435,MAR1!$C$13+MAR1!$E$13*N435)</f>
        <v/>
      </c>
      <c r="R435" s="12">
        <f>MAR1!$B$5+MAR1!$C$5*COS(2*PI()*B435/365)+MAR1!$D$5*SIN(2*PI()*B435/365)+INDEX(ChangeFactor!$F$6:$F$17,C435)+IF(G435=1,MAR1!$B$11+INDEX(ChangeFactor!$G$6:$G$17,C435)*MAR1!$D$11*L435,MAR1!$C$11+INDEX(ChangeFactor!$G$6:$G$17,C435)*MAR1!$E$11*L435)</f>
        <v/>
      </c>
    </row>
    <row r="436">
      <c r="A436" s="6">
        <f>Data!U436</f>
        <v/>
      </c>
      <c r="B436" s="6">
        <f>MOD(A436-1,365)+1</f>
        <v/>
      </c>
      <c r="C436" s="6">
        <f>MATCH(B436,Markov!$C$6:$C$17,1)</f>
        <v/>
      </c>
      <c r="D436" s="16">
        <f>Data!V436</f>
        <v/>
      </c>
      <c r="E436" s="6">
        <f>IF(D436&lt;IF(E435=1,INDEX(Markov!$I$6:$I$17,C436),INDEX(Markov!$H$6:$H$17,C436)),1,0)</f>
        <v/>
      </c>
      <c r="F436" s="12">
        <f>IF(E436=1,GAMMA.INV(Data!W436,INDEX(Markov!$Q$6:$Q$17,C436),INDEX(Markov!$R$6:$R$17,C436)),0)</f>
        <v/>
      </c>
      <c r="G436" s="6">
        <f>IF(D436&lt;IF(G435=1,INDEX(ChangeFactor!$O$6:$O$17,C436),INDEX(ChangeFactor!$N$6:$N$17,C436)),1,0)</f>
        <v/>
      </c>
      <c r="H436" s="12">
        <f>IF(G436=1,GAMMA.INV(Data!W436,INDEX(ChangeFactor!$R$6:$R$17,C436),INDEX(ChangeFactor!$S$6:$S$17,C436)),0)</f>
        <v/>
      </c>
      <c r="I436" s="7">
        <f>NORM.S.INV(Data!X436)</f>
        <v/>
      </c>
      <c r="J436" s="7">
        <f>NORM.S.INV(Data!Y436)</f>
        <v/>
      </c>
      <c r="K436" s="7">
        <f>NORM.S.INV(Data!Z436)</f>
        <v/>
      </c>
      <c r="L436" s="7">
        <f>MAR1!$B$32*L435+MAR1!$C$32*M435+MAR1!$D$32*N435+MAR1!$B$42*I436+MAR1!$C$42*J436+MAR1!$D$42*K436</f>
        <v/>
      </c>
      <c r="M436" s="7">
        <f>MAR1!$B$33*L435+MAR1!$C$33*M435+MAR1!$D$33*N435+MAR1!$B$43*I436+MAR1!$C$43*J436+MAR1!$D$43*K436</f>
        <v/>
      </c>
      <c r="N436" s="7">
        <f>MAR1!$B$34*L435+MAR1!$C$34*M435+MAR1!$D$34*N435+MAR1!$B$44*I436+MAR1!$C$44*J436+MAR1!$D$44*K436</f>
        <v/>
      </c>
      <c r="O436" s="12">
        <f>MAR1!$B$5+MAR1!$C$5*COS(2*PI()*B436/365)+MAR1!$D$5*SIN(2*PI()*B436/365)+IF(E436=1,MAR1!$B$11+MAR1!$D$11*L436,MAR1!$C$11+MAR1!$E$11*L436)</f>
        <v/>
      </c>
      <c r="P436" s="12">
        <f>MAR1!$B$6+MAR1!$C$6*COS(2*PI()*B436/365)+MAR1!$D$6*SIN(2*PI()*B436/365)+IF(E436=1,MAR1!$B$12+MAR1!$D$12*M436,MAR1!$C$12+MAR1!$E$12*M436)</f>
        <v/>
      </c>
      <c r="Q436" s="12">
        <f>MAR1!$B$7+MAR1!$C$7*COS(2*PI()*B436/365)+MAR1!$D$7*SIN(2*PI()*B436/365)+IF(E436=1,MAR1!$B$13+MAR1!$D$13*N436,MAR1!$C$13+MAR1!$E$13*N436)</f>
        <v/>
      </c>
      <c r="R436" s="12">
        <f>MAR1!$B$5+MAR1!$C$5*COS(2*PI()*B436/365)+MAR1!$D$5*SIN(2*PI()*B436/365)+INDEX(ChangeFactor!$F$6:$F$17,C436)+IF(G436=1,MAR1!$B$11+INDEX(ChangeFactor!$G$6:$G$17,C436)*MAR1!$D$11*L436,MAR1!$C$11+INDEX(ChangeFactor!$G$6:$G$17,C436)*MAR1!$E$11*L436)</f>
        <v/>
      </c>
    </row>
    <row r="437">
      <c r="A437" s="6">
        <f>Data!U437</f>
        <v/>
      </c>
      <c r="B437" s="6">
        <f>MOD(A437-1,365)+1</f>
        <v/>
      </c>
      <c r="C437" s="6">
        <f>MATCH(B437,Markov!$C$6:$C$17,1)</f>
        <v/>
      </c>
      <c r="D437" s="16">
        <f>Data!V437</f>
        <v/>
      </c>
      <c r="E437" s="6">
        <f>IF(D437&lt;IF(E436=1,INDEX(Markov!$I$6:$I$17,C437),INDEX(Markov!$H$6:$H$17,C437)),1,0)</f>
        <v/>
      </c>
      <c r="F437" s="12">
        <f>IF(E437=1,GAMMA.INV(Data!W437,INDEX(Markov!$Q$6:$Q$17,C437),INDEX(Markov!$R$6:$R$17,C437)),0)</f>
        <v/>
      </c>
      <c r="G437" s="6">
        <f>IF(D437&lt;IF(G436=1,INDEX(ChangeFactor!$O$6:$O$17,C437),INDEX(ChangeFactor!$N$6:$N$17,C437)),1,0)</f>
        <v/>
      </c>
      <c r="H437" s="12">
        <f>IF(G437=1,GAMMA.INV(Data!W437,INDEX(ChangeFactor!$R$6:$R$17,C437),INDEX(ChangeFactor!$S$6:$S$17,C437)),0)</f>
        <v/>
      </c>
      <c r="I437" s="7">
        <f>NORM.S.INV(Data!X437)</f>
        <v/>
      </c>
      <c r="J437" s="7">
        <f>NORM.S.INV(Data!Y437)</f>
        <v/>
      </c>
      <c r="K437" s="7">
        <f>NORM.S.INV(Data!Z437)</f>
        <v/>
      </c>
      <c r="L437" s="7">
        <f>MAR1!$B$32*L436+MAR1!$C$32*M436+MAR1!$D$32*N436+MAR1!$B$42*I437+MAR1!$C$42*J437+MAR1!$D$42*K437</f>
        <v/>
      </c>
      <c r="M437" s="7">
        <f>MAR1!$B$33*L436+MAR1!$C$33*M436+MAR1!$D$33*N436+MAR1!$B$43*I437+MAR1!$C$43*J437+MAR1!$D$43*K437</f>
        <v/>
      </c>
      <c r="N437" s="7">
        <f>MAR1!$B$34*L436+MAR1!$C$34*M436+MAR1!$D$34*N436+MAR1!$B$44*I437+MAR1!$C$44*J437+MAR1!$D$44*K437</f>
        <v/>
      </c>
      <c r="O437" s="12">
        <f>MAR1!$B$5+MAR1!$C$5*COS(2*PI()*B437/365)+MAR1!$D$5*SIN(2*PI()*B437/365)+IF(E437=1,MAR1!$B$11+MAR1!$D$11*L437,MAR1!$C$11+MAR1!$E$11*L437)</f>
        <v/>
      </c>
      <c r="P437" s="12">
        <f>MAR1!$B$6+MAR1!$C$6*COS(2*PI()*B437/365)+MAR1!$D$6*SIN(2*PI()*B437/365)+IF(E437=1,MAR1!$B$12+MAR1!$D$12*M437,MAR1!$C$12+MAR1!$E$12*M437)</f>
        <v/>
      </c>
      <c r="Q437" s="12">
        <f>MAR1!$B$7+MAR1!$C$7*COS(2*PI()*B437/365)+MAR1!$D$7*SIN(2*PI()*B437/365)+IF(E437=1,MAR1!$B$13+MAR1!$D$13*N437,MAR1!$C$13+MAR1!$E$13*N437)</f>
        <v/>
      </c>
      <c r="R437" s="12">
        <f>MAR1!$B$5+MAR1!$C$5*COS(2*PI()*B437/365)+MAR1!$D$5*SIN(2*PI()*B437/365)+INDEX(ChangeFactor!$F$6:$F$17,C437)+IF(G437=1,MAR1!$B$11+INDEX(ChangeFactor!$G$6:$G$17,C437)*MAR1!$D$11*L437,MAR1!$C$11+INDEX(ChangeFactor!$G$6:$G$17,C437)*MAR1!$E$11*L437)</f>
        <v/>
      </c>
    </row>
    <row r="438">
      <c r="A438" s="6">
        <f>Data!U438</f>
        <v/>
      </c>
      <c r="B438" s="6">
        <f>MOD(A438-1,365)+1</f>
        <v/>
      </c>
      <c r="C438" s="6">
        <f>MATCH(B438,Markov!$C$6:$C$17,1)</f>
        <v/>
      </c>
      <c r="D438" s="16">
        <f>Data!V438</f>
        <v/>
      </c>
      <c r="E438" s="6">
        <f>IF(D438&lt;IF(E437=1,INDEX(Markov!$I$6:$I$17,C438),INDEX(Markov!$H$6:$H$17,C438)),1,0)</f>
        <v/>
      </c>
      <c r="F438" s="12">
        <f>IF(E438=1,GAMMA.INV(Data!W438,INDEX(Markov!$Q$6:$Q$17,C438),INDEX(Markov!$R$6:$R$17,C438)),0)</f>
        <v/>
      </c>
      <c r="G438" s="6">
        <f>IF(D438&lt;IF(G437=1,INDEX(ChangeFactor!$O$6:$O$17,C438),INDEX(ChangeFactor!$N$6:$N$17,C438)),1,0)</f>
        <v/>
      </c>
      <c r="H438" s="12">
        <f>IF(G438=1,GAMMA.INV(Data!W438,INDEX(ChangeFactor!$R$6:$R$17,C438),INDEX(ChangeFactor!$S$6:$S$17,C438)),0)</f>
        <v/>
      </c>
      <c r="I438" s="7">
        <f>NORM.S.INV(Data!X438)</f>
        <v/>
      </c>
      <c r="J438" s="7">
        <f>NORM.S.INV(Data!Y438)</f>
        <v/>
      </c>
      <c r="K438" s="7">
        <f>NORM.S.INV(Data!Z438)</f>
        <v/>
      </c>
      <c r="L438" s="7">
        <f>MAR1!$B$32*L437+MAR1!$C$32*M437+MAR1!$D$32*N437+MAR1!$B$42*I438+MAR1!$C$42*J438+MAR1!$D$42*K438</f>
        <v/>
      </c>
      <c r="M438" s="7">
        <f>MAR1!$B$33*L437+MAR1!$C$33*M437+MAR1!$D$33*N437+MAR1!$B$43*I438+MAR1!$C$43*J438+MAR1!$D$43*K438</f>
        <v/>
      </c>
      <c r="N438" s="7">
        <f>MAR1!$B$34*L437+MAR1!$C$34*M437+MAR1!$D$34*N437+MAR1!$B$44*I438+MAR1!$C$44*J438+MAR1!$D$44*K438</f>
        <v/>
      </c>
      <c r="O438" s="12">
        <f>MAR1!$B$5+MAR1!$C$5*COS(2*PI()*B438/365)+MAR1!$D$5*SIN(2*PI()*B438/365)+IF(E438=1,MAR1!$B$11+MAR1!$D$11*L438,MAR1!$C$11+MAR1!$E$11*L438)</f>
        <v/>
      </c>
      <c r="P438" s="12">
        <f>MAR1!$B$6+MAR1!$C$6*COS(2*PI()*B438/365)+MAR1!$D$6*SIN(2*PI()*B438/365)+IF(E438=1,MAR1!$B$12+MAR1!$D$12*M438,MAR1!$C$12+MAR1!$E$12*M438)</f>
        <v/>
      </c>
      <c r="Q438" s="12">
        <f>MAR1!$B$7+MAR1!$C$7*COS(2*PI()*B438/365)+MAR1!$D$7*SIN(2*PI()*B438/365)+IF(E438=1,MAR1!$B$13+MAR1!$D$13*N438,MAR1!$C$13+MAR1!$E$13*N438)</f>
        <v/>
      </c>
      <c r="R438" s="12">
        <f>MAR1!$B$5+MAR1!$C$5*COS(2*PI()*B438/365)+MAR1!$D$5*SIN(2*PI()*B438/365)+INDEX(ChangeFactor!$F$6:$F$17,C438)+IF(G438=1,MAR1!$B$11+INDEX(ChangeFactor!$G$6:$G$17,C438)*MAR1!$D$11*L438,MAR1!$C$11+INDEX(ChangeFactor!$G$6:$G$17,C438)*MAR1!$E$11*L438)</f>
        <v/>
      </c>
    </row>
    <row r="439">
      <c r="A439" s="6">
        <f>Data!U439</f>
        <v/>
      </c>
      <c r="B439" s="6">
        <f>MOD(A439-1,365)+1</f>
        <v/>
      </c>
      <c r="C439" s="6">
        <f>MATCH(B439,Markov!$C$6:$C$17,1)</f>
        <v/>
      </c>
      <c r="D439" s="16">
        <f>Data!V439</f>
        <v/>
      </c>
      <c r="E439" s="6">
        <f>IF(D439&lt;IF(E438=1,INDEX(Markov!$I$6:$I$17,C439),INDEX(Markov!$H$6:$H$17,C439)),1,0)</f>
        <v/>
      </c>
      <c r="F439" s="12">
        <f>IF(E439=1,GAMMA.INV(Data!W439,INDEX(Markov!$Q$6:$Q$17,C439),INDEX(Markov!$R$6:$R$17,C439)),0)</f>
        <v/>
      </c>
      <c r="G439" s="6">
        <f>IF(D439&lt;IF(G438=1,INDEX(ChangeFactor!$O$6:$O$17,C439),INDEX(ChangeFactor!$N$6:$N$17,C439)),1,0)</f>
        <v/>
      </c>
      <c r="H439" s="12">
        <f>IF(G439=1,GAMMA.INV(Data!W439,INDEX(ChangeFactor!$R$6:$R$17,C439),INDEX(ChangeFactor!$S$6:$S$17,C439)),0)</f>
        <v/>
      </c>
      <c r="I439" s="7">
        <f>NORM.S.INV(Data!X439)</f>
        <v/>
      </c>
      <c r="J439" s="7">
        <f>NORM.S.INV(Data!Y439)</f>
        <v/>
      </c>
      <c r="K439" s="7">
        <f>NORM.S.INV(Data!Z439)</f>
        <v/>
      </c>
      <c r="L439" s="7">
        <f>MAR1!$B$32*L438+MAR1!$C$32*M438+MAR1!$D$32*N438+MAR1!$B$42*I439+MAR1!$C$42*J439+MAR1!$D$42*K439</f>
        <v/>
      </c>
      <c r="M439" s="7">
        <f>MAR1!$B$33*L438+MAR1!$C$33*M438+MAR1!$D$33*N438+MAR1!$B$43*I439+MAR1!$C$43*J439+MAR1!$D$43*K439</f>
        <v/>
      </c>
      <c r="N439" s="7">
        <f>MAR1!$B$34*L438+MAR1!$C$34*M438+MAR1!$D$34*N438+MAR1!$B$44*I439+MAR1!$C$44*J439+MAR1!$D$44*K439</f>
        <v/>
      </c>
      <c r="O439" s="12">
        <f>MAR1!$B$5+MAR1!$C$5*COS(2*PI()*B439/365)+MAR1!$D$5*SIN(2*PI()*B439/365)+IF(E439=1,MAR1!$B$11+MAR1!$D$11*L439,MAR1!$C$11+MAR1!$E$11*L439)</f>
        <v/>
      </c>
      <c r="P439" s="12">
        <f>MAR1!$B$6+MAR1!$C$6*COS(2*PI()*B439/365)+MAR1!$D$6*SIN(2*PI()*B439/365)+IF(E439=1,MAR1!$B$12+MAR1!$D$12*M439,MAR1!$C$12+MAR1!$E$12*M439)</f>
        <v/>
      </c>
      <c r="Q439" s="12">
        <f>MAR1!$B$7+MAR1!$C$7*COS(2*PI()*B439/365)+MAR1!$D$7*SIN(2*PI()*B439/365)+IF(E439=1,MAR1!$B$13+MAR1!$D$13*N439,MAR1!$C$13+MAR1!$E$13*N439)</f>
        <v/>
      </c>
      <c r="R439" s="12">
        <f>MAR1!$B$5+MAR1!$C$5*COS(2*PI()*B439/365)+MAR1!$D$5*SIN(2*PI()*B439/365)+INDEX(ChangeFactor!$F$6:$F$17,C439)+IF(G439=1,MAR1!$B$11+INDEX(ChangeFactor!$G$6:$G$17,C439)*MAR1!$D$11*L439,MAR1!$C$11+INDEX(ChangeFactor!$G$6:$G$17,C439)*MAR1!$E$11*L439)</f>
        <v/>
      </c>
    </row>
    <row r="440">
      <c r="A440" s="6">
        <f>Data!U440</f>
        <v/>
      </c>
      <c r="B440" s="6">
        <f>MOD(A440-1,365)+1</f>
        <v/>
      </c>
      <c r="C440" s="6">
        <f>MATCH(B440,Markov!$C$6:$C$17,1)</f>
        <v/>
      </c>
      <c r="D440" s="16">
        <f>Data!V440</f>
        <v/>
      </c>
      <c r="E440" s="6">
        <f>IF(D440&lt;IF(E439=1,INDEX(Markov!$I$6:$I$17,C440),INDEX(Markov!$H$6:$H$17,C440)),1,0)</f>
        <v/>
      </c>
      <c r="F440" s="12">
        <f>IF(E440=1,GAMMA.INV(Data!W440,INDEX(Markov!$Q$6:$Q$17,C440),INDEX(Markov!$R$6:$R$17,C440)),0)</f>
        <v/>
      </c>
      <c r="G440" s="6">
        <f>IF(D440&lt;IF(G439=1,INDEX(ChangeFactor!$O$6:$O$17,C440),INDEX(ChangeFactor!$N$6:$N$17,C440)),1,0)</f>
        <v/>
      </c>
      <c r="H440" s="12">
        <f>IF(G440=1,GAMMA.INV(Data!W440,INDEX(ChangeFactor!$R$6:$R$17,C440),INDEX(ChangeFactor!$S$6:$S$17,C440)),0)</f>
        <v/>
      </c>
      <c r="I440" s="7">
        <f>NORM.S.INV(Data!X440)</f>
        <v/>
      </c>
      <c r="J440" s="7">
        <f>NORM.S.INV(Data!Y440)</f>
        <v/>
      </c>
      <c r="K440" s="7">
        <f>NORM.S.INV(Data!Z440)</f>
        <v/>
      </c>
      <c r="L440" s="7">
        <f>MAR1!$B$32*L439+MAR1!$C$32*M439+MAR1!$D$32*N439+MAR1!$B$42*I440+MAR1!$C$42*J440+MAR1!$D$42*K440</f>
        <v/>
      </c>
      <c r="M440" s="7">
        <f>MAR1!$B$33*L439+MAR1!$C$33*M439+MAR1!$D$33*N439+MAR1!$B$43*I440+MAR1!$C$43*J440+MAR1!$D$43*K440</f>
        <v/>
      </c>
      <c r="N440" s="7">
        <f>MAR1!$B$34*L439+MAR1!$C$34*M439+MAR1!$D$34*N439+MAR1!$B$44*I440+MAR1!$C$44*J440+MAR1!$D$44*K440</f>
        <v/>
      </c>
      <c r="O440" s="12">
        <f>MAR1!$B$5+MAR1!$C$5*COS(2*PI()*B440/365)+MAR1!$D$5*SIN(2*PI()*B440/365)+IF(E440=1,MAR1!$B$11+MAR1!$D$11*L440,MAR1!$C$11+MAR1!$E$11*L440)</f>
        <v/>
      </c>
      <c r="P440" s="12">
        <f>MAR1!$B$6+MAR1!$C$6*COS(2*PI()*B440/365)+MAR1!$D$6*SIN(2*PI()*B440/365)+IF(E440=1,MAR1!$B$12+MAR1!$D$12*M440,MAR1!$C$12+MAR1!$E$12*M440)</f>
        <v/>
      </c>
      <c r="Q440" s="12">
        <f>MAR1!$B$7+MAR1!$C$7*COS(2*PI()*B440/365)+MAR1!$D$7*SIN(2*PI()*B440/365)+IF(E440=1,MAR1!$B$13+MAR1!$D$13*N440,MAR1!$C$13+MAR1!$E$13*N440)</f>
        <v/>
      </c>
      <c r="R440" s="12">
        <f>MAR1!$B$5+MAR1!$C$5*COS(2*PI()*B440/365)+MAR1!$D$5*SIN(2*PI()*B440/365)+INDEX(ChangeFactor!$F$6:$F$17,C440)+IF(G440=1,MAR1!$B$11+INDEX(ChangeFactor!$G$6:$G$17,C440)*MAR1!$D$11*L440,MAR1!$C$11+INDEX(ChangeFactor!$G$6:$G$17,C440)*MAR1!$E$11*L440)</f>
        <v/>
      </c>
    </row>
    <row r="441">
      <c r="A441" s="6">
        <f>Data!U441</f>
        <v/>
      </c>
      <c r="B441" s="6">
        <f>MOD(A441-1,365)+1</f>
        <v/>
      </c>
      <c r="C441" s="6">
        <f>MATCH(B441,Markov!$C$6:$C$17,1)</f>
        <v/>
      </c>
      <c r="D441" s="16">
        <f>Data!V441</f>
        <v/>
      </c>
      <c r="E441" s="6">
        <f>IF(D441&lt;IF(E440=1,INDEX(Markov!$I$6:$I$17,C441),INDEX(Markov!$H$6:$H$17,C441)),1,0)</f>
        <v/>
      </c>
      <c r="F441" s="12">
        <f>IF(E441=1,GAMMA.INV(Data!W441,INDEX(Markov!$Q$6:$Q$17,C441),INDEX(Markov!$R$6:$R$17,C441)),0)</f>
        <v/>
      </c>
      <c r="G441" s="6">
        <f>IF(D441&lt;IF(G440=1,INDEX(ChangeFactor!$O$6:$O$17,C441),INDEX(ChangeFactor!$N$6:$N$17,C441)),1,0)</f>
        <v/>
      </c>
      <c r="H441" s="12">
        <f>IF(G441=1,GAMMA.INV(Data!W441,INDEX(ChangeFactor!$R$6:$R$17,C441),INDEX(ChangeFactor!$S$6:$S$17,C441)),0)</f>
        <v/>
      </c>
      <c r="I441" s="7">
        <f>NORM.S.INV(Data!X441)</f>
        <v/>
      </c>
      <c r="J441" s="7">
        <f>NORM.S.INV(Data!Y441)</f>
        <v/>
      </c>
      <c r="K441" s="7">
        <f>NORM.S.INV(Data!Z441)</f>
        <v/>
      </c>
      <c r="L441" s="7">
        <f>MAR1!$B$32*L440+MAR1!$C$32*M440+MAR1!$D$32*N440+MAR1!$B$42*I441+MAR1!$C$42*J441+MAR1!$D$42*K441</f>
        <v/>
      </c>
      <c r="M441" s="7">
        <f>MAR1!$B$33*L440+MAR1!$C$33*M440+MAR1!$D$33*N440+MAR1!$B$43*I441+MAR1!$C$43*J441+MAR1!$D$43*K441</f>
        <v/>
      </c>
      <c r="N441" s="7">
        <f>MAR1!$B$34*L440+MAR1!$C$34*M440+MAR1!$D$34*N440+MAR1!$B$44*I441+MAR1!$C$44*J441+MAR1!$D$44*K441</f>
        <v/>
      </c>
      <c r="O441" s="12">
        <f>MAR1!$B$5+MAR1!$C$5*COS(2*PI()*B441/365)+MAR1!$D$5*SIN(2*PI()*B441/365)+IF(E441=1,MAR1!$B$11+MAR1!$D$11*L441,MAR1!$C$11+MAR1!$E$11*L441)</f>
        <v/>
      </c>
      <c r="P441" s="12">
        <f>MAR1!$B$6+MAR1!$C$6*COS(2*PI()*B441/365)+MAR1!$D$6*SIN(2*PI()*B441/365)+IF(E441=1,MAR1!$B$12+MAR1!$D$12*M441,MAR1!$C$12+MAR1!$E$12*M441)</f>
        <v/>
      </c>
      <c r="Q441" s="12">
        <f>MAR1!$B$7+MAR1!$C$7*COS(2*PI()*B441/365)+MAR1!$D$7*SIN(2*PI()*B441/365)+IF(E441=1,MAR1!$B$13+MAR1!$D$13*N441,MAR1!$C$13+MAR1!$E$13*N441)</f>
        <v/>
      </c>
      <c r="R441" s="12">
        <f>MAR1!$B$5+MAR1!$C$5*COS(2*PI()*B441/365)+MAR1!$D$5*SIN(2*PI()*B441/365)+INDEX(ChangeFactor!$F$6:$F$17,C441)+IF(G441=1,MAR1!$B$11+INDEX(ChangeFactor!$G$6:$G$17,C441)*MAR1!$D$11*L441,MAR1!$C$11+INDEX(ChangeFactor!$G$6:$G$17,C441)*MAR1!$E$11*L441)</f>
        <v/>
      </c>
    </row>
    <row r="442">
      <c r="A442" s="6">
        <f>Data!U442</f>
        <v/>
      </c>
      <c r="B442" s="6">
        <f>MOD(A442-1,365)+1</f>
        <v/>
      </c>
      <c r="C442" s="6">
        <f>MATCH(B442,Markov!$C$6:$C$17,1)</f>
        <v/>
      </c>
      <c r="D442" s="16">
        <f>Data!V442</f>
        <v/>
      </c>
      <c r="E442" s="6">
        <f>IF(D442&lt;IF(E441=1,INDEX(Markov!$I$6:$I$17,C442),INDEX(Markov!$H$6:$H$17,C442)),1,0)</f>
        <v/>
      </c>
      <c r="F442" s="12">
        <f>IF(E442=1,GAMMA.INV(Data!W442,INDEX(Markov!$Q$6:$Q$17,C442),INDEX(Markov!$R$6:$R$17,C442)),0)</f>
        <v/>
      </c>
      <c r="G442" s="6">
        <f>IF(D442&lt;IF(G441=1,INDEX(ChangeFactor!$O$6:$O$17,C442),INDEX(ChangeFactor!$N$6:$N$17,C442)),1,0)</f>
        <v/>
      </c>
      <c r="H442" s="12">
        <f>IF(G442=1,GAMMA.INV(Data!W442,INDEX(ChangeFactor!$R$6:$R$17,C442),INDEX(ChangeFactor!$S$6:$S$17,C442)),0)</f>
        <v/>
      </c>
      <c r="I442" s="7">
        <f>NORM.S.INV(Data!X442)</f>
        <v/>
      </c>
      <c r="J442" s="7">
        <f>NORM.S.INV(Data!Y442)</f>
        <v/>
      </c>
      <c r="K442" s="7">
        <f>NORM.S.INV(Data!Z442)</f>
        <v/>
      </c>
      <c r="L442" s="7">
        <f>MAR1!$B$32*L441+MAR1!$C$32*M441+MAR1!$D$32*N441+MAR1!$B$42*I442+MAR1!$C$42*J442+MAR1!$D$42*K442</f>
        <v/>
      </c>
      <c r="M442" s="7">
        <f>MAR1!$B$33*L441+MAR1!$C$33*M441+MAR1!$D$33*N441+MAR1!$B$43*I442+MAR1!$C$43*J442+MAR1!$D$43*K442</f>
        <v/>
      </c>
      <c r="N442" s="7">
        <f>MAR1!$B$34*L441+MAR1!$C$34*M441+MAR1!$D$34*N441+MAR1!$B$44*I442+MAR1!$C$44*J442+MAR1!$D$44*K442</f>
        <v/>
      </c>
      <c r="O442" s="12">
        <f>MAR1!$B$5+MAR1!$C$5*COS(2*PI()*B442/365)+MAR1!$D$5*SIN(2*PI()*B442/365)+IF(E442=1,MAR1!$B$11+MAR1!$D$11*L442,MAR1!$C$11+MAR1!$E$11*L442)</f>
        <v/>
      </c>
      <c r="P442" s="12">
        <f>MAR1!$B$6+MAR1!$C$6*COS(2*PI()*B442/365)+MAR1!$D$6*SIN(2*PI()*B442/365)+IF(E442=1,MAR1!$B$12+MAR1!$D$12*M442,MAR1!$C$12+MAR1!$E$12*M442)</f>
        <v/>
      </c>
      <c r="Q442" s="12">
        <f>MAR1!$B$7+MAR1!$C$7*COS(2*PI()*B442/365)+MAR1!$D$7*SIN(2*PI()*B442/365)+IF(E442=1,MAR1!$B$13+MAR1!$D$13*N442,MAR1!$C$13+MAR1!$E$13*N442)</f>
        <v/>
      </c>
      <c r="R442" s="12">
        <f>MAR1!$B$5+MAR1!$C$5*COS(2*PI()*B442/365)+MAR1!$D$5*SIN(2*PI()*B442/365)+INDEX(ChangeFactor!$F$6:$F$17,C442)+IF(G442=1,MAR1!$B$11+INDEX(ChangeFactor!$G$6:$G$17,C442)*MAR1!$D$11*L442,MAR1!$C$11+INDEX(ChangeFactor!$G$6:$G$17,C442)*MAR1!$E$11*L442)</f>
        <v/>
      </c>
    </row>
    <row r="443">
      <c r="A443" s="6">
        <f>Data!U443</f>
        <v/>
      </c>
      <c r="B443" s="6">
        <f>MOD(A443-1,365)+1</f>
        <v/>
      </c>
      <c r="C443" s="6">
        <f>MATCH(B443,Markov!$C$6:$C$17,1)</f>
        <v/>
      </c>
      <c r="D443" s="16">
        <f>Data!V443</f>
        <v/>
      </c>
      <c r="E443" s="6">
        <f>IF(D443&lt;IF(E442=1,INDEX(Markov!$I$6:$I$17,C443),INDEX(Markov!$H$6:$H$17,C443)),1,0)</f>
        <v/>
      </c>
      <c r="F443" s="12">
        <f>IF(E443=1,GAMMA.INV(Data!W443,INDEX(Markov!$Q$6:$Q$17,C443),INDEX(Markov!$R$6:$R$17,C443)),0)</f>
        <v/>
      </c>
      <c r="G443" s="6">
        <f>IF(D443&lt;IF(G442=1,INDEX(ChangeFactor!$O$6:$O$17,C443),INDEX(ChangeFactor!$N$6:$N$17,C443)),1,0)</f>
        <v/>
      </c>
      <c r="H443" s="12">
        <f>IF(G443=1,GAMMA.INV(Data!W443,INDEX(ChangeFactor!$R$6:$R$17,C443),INDEX(ChangeFactor!$S$6:$S$17,C443)),0)</f>
        <v/>
      </c>
      <c r="I443" s="7">
        <f>NORM.S.INV(Data!X443)</f>
        <v/>
      </c>
      <c r="J443" s="7">
        <f>NORM.S.INV(Data!Y443)</f>
        <v/>
      </c>
      <c r="K443" s="7">
        <f>NORM.S.INV(Data!Z443)</f>
        <v/>
      </c>
      <c r="L443" s="7">
        <f>MAR1!$B$32*L442+MAR1!$C$32*M442+MAR1!$D$32*N442+MAR1!$B$42*I443+MAR1!$C$42*J443+MAR1!$D$42*K443</f>
        <v/>
      </c>
      <c r="M443" s="7">
        <f>MAR1!$B$33*L442+MAR1!$C$33*M442+MAR1!$D$33*N442+MAR1!$B$43*I443+MAR1!$C$43*J443+MAR1!$D$43*K443</f>
        <v/>
      </c>
      <c r="N443" s="7">
        <f>MAR1!$B$34*L442+MAR1!$C$34*M442+MAR1!$D$34*N442+MAR1!$B$44*I443+MAR1!$C$44*J443+MAR1!$D$44*K443</f>
        <v/>
      </c>
      <c r="O443" s="12">
        <f>MAR1!$B$5+MAR1!$C$5*COS(2*PI()*B443/365)+MAR1!$D$5*SIN(2*PI()*B443/365)+IF(E443=1,MAR1!$B$11+MAR1!$D$11*L443,MAR1!$C$11+MAR1!$E$11*L443)</f>
        <v/>
      </c>
      <c r="P443" s="12">
        <f>MAR1!$B$6+MAR1!$C$6*COS(2*PI()*B443/365)+MAR1!$D$6*SIN(2*PI()*B443/365)+IF(E443=1,MAR1!$B$12+MAR1!$D$12*M443,MAR1!$C$12+MAR1!$E$12*M443)</f>
        <v/>
      </c>
      <c r="Q443" s="12">
        <f>MAR1!$B$7+MAR1!$C$7*COS(2*PI()*B443/365)+MAR1!$D$7*SIN(2*PI()*B443/365)+IF(E443=1,MAR1!$B$13+MAR1!$D$13*N443,MAR1!$C$13+MAR1!$E$13*N443)</f>
        <v/>
      </c>
      <c r="R443" s="12">
        <f>MAR1!$B$5+MAR1!$C$5*COS(2*PI()*B443/365)+MAR1!$D$5*SIN(2*PI()*B443/365)+INDEX(ChangeFactor!$F$6:$F$17,C443)+IF(G443=1,MAR1!$B$11+INDEX(ChangeFactor!$G$6:$G$17,C443)*MAR1!$D$11*L443,MAR1!$C$11+INDEX(ChangeFactor!$G$6:$G$17,C443)*MAR1!$E$11*L443)</f>
        <v/>
      </c>
    </row>
    <row r="444">
      <c r="A444" s="6">
        <f>Data!U444</f>
        <v/>
      </c>
      <c r="B444" s="6">
        <f>MOD(A444-1,365)+1</f>
        <v/>
      </c>
      <c r="C444" s="6">
        <f>MATCH(B444,Markov!$C$6:$C$17,1)</f>
        <v/>
      </c>
      <c r="D444" s="16">
        <f>Data!V444</f>
        <v/>
      </c>
      <c r="E444" s="6">
        <f>IF(D444&lt;IF(E443=1,INDEX(Markov!$I$6:$I$17,C444),INDEX(Markov!$H$6:$H$17,C444)),1,0)</f>
        <v/>
      </c>
      <c r="F444" s="12">
        <f>IF(E444=1,GAMMA.INV(Data!W444,INDEX(Markov!$Q$6:$Q$17,C444),INDEX(Markov!$R$6:$R$17,C444)),0)</f>
        <v/>
      </c>
      <c r="G444" s="6">
        <f>IF(D444&lt;IF(G443=1,INDEX(ChangeFactor!$O$6:$O$17,C444),INDEX(ChangeFactor!$N$6:$N$17,C444)),1,0)</f>
        <v/>
      </c>
      <c r="H444" s="12">
        <f>IF(G444=1,GAMMA.INV(Data!W444,INDEX(ChangeFactor!$R$6:$R$17,C444),INDEX(ChangeFactor!$S$6:$S$17,C444)),0)</f>
        <v/>
      </c>
      <c r="I444" s="7">
        <f>NORM.S.INV(Data!X444)</f>
        <v/>
      </c>
      <c r="J444" s="7">
        <f>NORM.S.INV(Data!Y444)</f>
        <v/>
      </c>
      <c r="K444" s="7">
        <f>NORM.S.INV(Data!Z444)</f>
        <v/>
      </c>
      <c r="L444" s="7">
        <f>MAR1!$B$32*L443+MAR1!$C$32*M443+MAR1!$D$32*N443+MAR1!$B$42*I444+MAR1!$C$42*J444+MAR1!$D$42*K444</f>
        <v/>
      </c>
      <c r="M444" s="7">
        <f>MAR1!$B$33*L443+MAR1!$C$33*M443+MAR1!$D$33*N443+MAR1!$B$43*I444+MAR1!$C$43*J444+MAR1!$D$43*K444</f>
        <v/>
      </c>
      <c r="N444" s="7">
        <f>MAR1!$B$34*L443+MAR1!$C$34*M443+MAR1!$D$34*N443+MAR1!$B$44*I444+MAR1!$C$44*J444+MAR1!$D$44*K444</f>
        <v/>
      </c>
      <c r="O444" s="12">
        <f>MAR1!$B$5+MAR1!$C$5*COS(2*PI()*B444/365)+MAR1!$D$5*SIN(2*PI()*B444/365)+IF(E444=1,MAR1!$B$11+MAR1!$D$11*L444,MAR1!$C$11+MAR1!$E$11*L444)</f>
        <v/>
      </c>
      <c r="P444" s="12">
        <f>MAR1!$B$6+MAR1!$C$6*COS(2*PI()*B444/365)+MAR1!$D$6*SIN(2*PI()*B444/365)+IF(E444=1,MAR1!$B$12+MAR1!$D$12*M444,MAR1!$C$12+MAR1!$E$12*M444)</f>
        <v/>
      </c>
      <c r="Q444" s="12">
        <f>MAR1!$B$7+MAR1!$C$7*COS(2*PI()*B444/365)+MAR1!$D$7*SIN(2*PI()*B444/365)+IF(E444=1,MAR1!$B$13+MAR1!$D$13*N444,MAR1!$C$13+MAR1!$E$13*N444)</f>
        <v/>
      </c>
      <c r="R444" s="12">
        <f>MAR1!$B$5+MAR1!$C$5*COS(2*PI()*B444/365)+MAR1!$D$5*SIN(2*PI()*B444/365)+INDEX(ChangeFactor!$F$6:$F$17,C444)+IF(G444=1,MAR1!$B$11+INDEX(ChangeFactor!$G$6:$G$17,C444)*MAR1!$D$11*L444,MAR1!$C$11+INDEX(ChangeFactor!$G$6:$G$17,C444)*MAR1!$E$11*L444)</f>
        <v/>
      </c>
    </row>
    <row r="445">
      <c r="A445" s="6">
        <f>Data!U445</f>
        <v/>
      </c>
      <c r="B445" s="6">
        <f>MOD(A445-1,365)+1</f>
        <v/>
      </c>
      <c r="C445" s="6">
        <f>MATCH(B445,Markov!$C$6:$C$17,1)</f>
        <v/>
      </c>
      <c r="D445" s="16">
        <f>Data!V445</f>
        <v/>
      </c>
      <c r="E445" s="6">
        <f>IF(D445&lt;IF(E444=1,INDEX(Markov!$I$6:$I$17,C445),INDEX(Markov!$H$6:$H$17,C445)),1,0)</f>
        <v/>
      </c>
      <c r="F445" s="12">
        <f>IF(E445=1,GAMMA.INV(Data!W445,INDEX(Markov!$Q$6:$Q$17,C445),INDEX(Markov!$R$6:$R$17,C445)),0)</f>
        <v/>
      </c>
      <c r="G445" s="6">
        <f>IF(D445&lt;IF(G444=1,INDEX(ChangeFactor!$O$6:$O$17,C445),INDEX(ChangeFactor!$N$6:$N$17,C445)),1,0)</f>
        <v/>
      </c>
      <c r="H445" s="12">
        <f>IF(G445=1,GAMMA.INV(Data!W445,INDEX(ChangeFactor!$R$6:$R$17,C445),INDEX(ChangeFactor!$S$6:$S$17,C445)),0)</f>
        <v/>
      </c>
      <c r="I445" s="7">
        <f>NORM.S.INV(Data!X445)</f>
        <v/>
      </c>
      <c r="J445" s="7">
        <f>NORM.S.INV(Data!Y445)</f>
        <v/>
      </c>
      <c r="K445" s="7">
        <f>NORM.S.INV(Data!Z445)</f>
        <v/>
      </c>
      <c r="L445" s="7">
        <f>MAR1!$B$32*L444+MAR1!$C$32*M444+MAR1!$D$32*N444+MAR1!$B$42*I445+MAR1!$C$42*J445+MAR1!$D$42*K445</f>
        <v/>
      </c>
      <c r="M445" s="7">
        <f>MAR1!$B$33*L444+MAR1!$C$33*M444+MAR1!$D$33*N444+MAR1!$B$43*I445+MAR1!$C$43*J445+MAR1!$D$43*K445</f>
        <v/>
      </c>
      <c r="N445" s="7">
        <f>MAR1!$B$34*L444+MAR1!$C$34*M444+MAR1!$D$34*N444+MAR1!$B$44*I445+MAR1!$C$44*J445+MAR1!$D$44*K445</f>
        <v/>
      </c>
      <c r="O445" s="12">
        <f>MAR1!$B$5+MAR1!$C$5*COS(2*PI()*B445/365)+MAR1!$D$5*SIN(2*PI()*B445/365)+IF(E445=1,MAR1!$B$11+MAR1!$D$11*L445,MAR1!$C$11+MAR1!$E$11*L445)</f>
        <v/>
      </c>
      <c r="P445" s="12">
        <f>MAR1!$B$6+MAR1!$C$6*COS(2*PI()*B445/365)+MAR1!$D$6*SIN(2*PI()*B445/365)+IF(E445=1,MAR1!$B$12+MAR1!$D$12*M445,MAR1!$C$12+MAR1!$E$12*M445)</f>
        <v/>
      </c>
      <c r="Q445" s="12">
        <f>MAR1!$B$7+MAR1!$C$7*COS(2*PI()*B445/365)+MAR1!$D$7*SIN(2*PI()*B445/365)+IF(E445=1,MAR1!$B$13+MAR1!$D$13*N445,MAR1!$C$13+MAR1!$E$13*N445)</f>
        <v/>
      </c>
      <c r="R445" s="12">
        <f>MAR1!$B$5+MAR1!$C$5*COS(2*PI()*B445/365)+MAR1!$D$5*SIN(2*PI()*B445/365)+INDEX(ChangeFactor!$F$6:$F$17,C445)+IF(G445=1,MAR1!$B$11+INDEX(ChangeFactor!$G$6:$G$17,C445)*MAR1!$D$11*L445,MAR1!$C$11+INDEX(ChangeFactor!$G$6:$G$17,C445)*MAR1!$E$11*L445)</f>
        <v/>
      </c>
    </row>
    <row r="446">
      <c r="A446" s="6">
        <f>Data!U446</f>
        <v/>
      </c>
      <c r="B446" s="6">
        <f>MOD(A446-1,365)+1</f>
        <v/>
      </c>
      <c r="C446" s="6">
        <f>MATCH(B446,Markov!$C$6:$C$17,1)</f>
        <v/>
      </c>
      <c r="D446" s="16">
        <f>Data!V446</f>
        <v/>
      </c>
      <c r="E446" s="6">
        <f>IF(D446&lt;IF(E445=1,INDEX(Markov!$I$6:$I$17,C446),INDEX(Markov!$H$6:$H$17,C446)),1,0)</f>
        <v/>
      </c>
      <c r="F446" s="12">
        <f>IF(E446=1,GAMMA.INV(Data!W446,INDEX(Markov!$Q$6:$Q$17,C446),INDEX(Markov!$R$6:$R$17,C446)),0)</f>
        <v/>
      </c>
      <c r="G446" s="6">
        <f>IF(D446&lt;IF(G445=1,INDEX(ChangeFactor!$O$6:$O$17,C446),INDEX(ChangeFactor!$N$6:$N$17,C446)),1,0)</f>
        <v/>
      </c>
      <c r="H446" s="12">
        <f>IF(G446=1,GAMMA.INV(Data!W446,INDEX(ChangeFactor!$R$6:$R$17,C446),INDEX(ChangeFactor!$S$6:$S$17,C446)),0)</f>
        <v/>
      </c>
      <c r="I446" s="7">
        <f>NORM.S.INV(Data!X446)</f>
        <v/>
      </c>
      <c r="J446" s="7">
        <f>NORM.S.INV(Data!Y446)</f>
        <v/>
      </c>
      <c r="K446" s="7">
        <f>NORM.S.INV(Data!Z446)</f>
        <v/>
      </c>
      <c r="L446" s="7">
        <f>MAR1!$B$32*L445+MAR1!$C$32*M445+MAR1!$D$32*N445+MAR1!$B$42*I446+MAR1!$C$42*J446+MAR1!$D$42*K446</f>
        <v/>
      </c>
      <c r="M446" s="7">
        <f>MAR1!$B$33*L445+MAR1!$C$33*M445+MAR1!$D$33*N445+MAR1!$B$43*I446+MAR1!$C$43*J446+MAR1!$D$43*K446</f>
        <v/>
      </c>
      <c r="N446" s="7">
        <f>MAR1!$B$34*L445+MAR1!$C$34*M445+MAR1!$D$34*N445+MAR1!$B$44*I446+MAR1!$C$44*J446+MAR1!$D$44*K446</f>
        <v/>
      </c>
      <c r="O446" s="12">
        <f>MAR1!$B$5+MAR1!$C$5*COS(2*PI()*B446/365)+MAR1!$D$5*SIN(2*PI()*B446/365)+IF(E446=1,MAR1!$B$11+MAR1!$D$11*L446,MAR1!$C$11+MAR1!$E$11*L446)</f>
        <v/>
      </c>
      <c r="P446" s="12">
        <f>MAR1!$B$6+MAR1!$C$6*COS(2*PI()*B446/365)+MAR1!$D$6*SIN(2*PI()*B446/365)+IF(E446=1,MAR1!$B$12+MAR1!$D$12*M446,MAR1!$C$12+MAR1!$E$12*M446)</f>
        <v/>
      </c>
      <c r="Q446" s="12">
        <f>MAR1!$B$7+MAR1!$C$7*COS(2*PI()*B446/365)+MAR1!$D$7*SIN(2*PI()*B446/365)+IF(E446=1,MAR1!$B$13+MAR1!$D$13*N446,MAR1!$C$13+MAR1!$E$13*N446)</f>
        <v/>
      </c>
      <c r="R446" s="12">
        <f>MAR1!$B$5+MAR1!$C$5*COS(2*PI()*B446/365)+MAR1!$D$5*SIN(2*PI()*B446/365)+INDEX(ChangeFactor!$F$6:$F$17,C446)+IF(G446=1,MAR1!$B$11+INDEX(ChangeFactor!$G$6:$G$17,C446)*MAR1!$D$11*L446,MAR1!$C$11+INDEX(ChangeFactor!$G$6:$G$17,C446)*MAR1!$E$11*L446)</f>
        <v/>
      </c>
    </row>
    <row r="447">
      <c r="A447" s="6">
        <f>Data!U447</f>
        <v/>
      </c>
      <c r="B447" s="6">
        <f>MOD(A447-1,365)+1</f>
        <v/>
      </c>
      <c r="C447" s="6">
        <f>MATCH(B447,Markov!$C$6:$C$17,1)</f>
        <v/>
      </c>
      <c r="D447" s="16">
        <f>Data!V447</f>
        <v/>
      </c>
      <c r="E447" s="6">
        <f>IF(D447&lt;IF(E446=1,INDEX(Markov!$I$6:$I$17,C447),INDEX(Markov!$H$6:$H$17,C447)),1,0)</f>
        <v/>
      </c>
      <c r="F447" s="12">
        <f>IF(E447=1,GAMMA.INV(Data!W447,INDEX(Markov!$Q$6:$Q$17,C447),INDEX(Markov!$R$6:$R$17,C447)),0)</f>
        <v/>
      </c>
      <c r="G447" s="6">
        <f>IF(D447&lt;IF(G446=1,INDEX(ChangeFactor!$O$6:$O$17,C447),INDEX(ChangeFactor!$N$6:$N$17,C447)),1,0)</f>
        <v/>
      </c>
      <c r="H447" s="12">
        <f>IF(G447=1,GAMMA.INV(Data!W447,INDEX(ChangeFactor!$R$6:$R$17,C447),INDEX(ChangeFactor!$S$6:$S$17,C447)),0)</f>
        <v/>
      </c>
      <c r="I447" s="7">
        <f>NORM.S.INV(Data!X447)</f>
        <v/>
      </c>
      <c r="J447" s="7">
        <f>NORM.S.INV(Data!Y447)</f>
        <v/>
      </c>
      <c r="K447" s="7">
        <f>NORM.S.INV(Data!Z447)</f>
        <v/>
      </c>
      <c r="L447" s="7">
        <f>MAR1!$B$32*L446+MAR1!$C$32*M446+MAR1!$D$32*N446+MAR1!$B$42*I447+MAR1!$C$42*J447+MAR1!$D$42*K447</f>
        <v/>
      </c>
      <c r="M447" s="7">
        <f>MAR1!$B$33*L446+MAR1!$C$33*M446+MAR1!$D$33*N446+MAR1!$B$43*I447+MAR1!$C$43*J447+MAR1!$D$43*K447</f>
        <v/>
      </c>
      <c r="N447" s="7">
        <f>MAR1!$B$34*L446+MAR1!$C$34*M446+MAR1!$D$34*N446+MAR1!$B$44*I447+MAR1!$C$44*J447+MAR1!$D$44*K447</f>
        <v/>
      </c>
      <c r="O447" s="12">
        <f>MAR1!$B$5+MAR1!$C$5*COS(2*PI()*B447/365)+MAR1!$D$5*SIN(2*PI()*B447/365)+IF(E447=1,MAR1!$B$11+MAR1!$D$11*L447,MAR1!$C$11+MAR1!$E$11*L447)</f>
        <v/>
      </c>
      <c r="P447" s="12">
        <f>MAR1!$B$6+MAR1!$C$6*COS(2*PI()*B447/365)+MAR1!$D$6*SIN(2*PI()*B447/365)+IF(E447=1,MAR1!$B$12+MAR1!$D$12*M447,MAR1!$C$12+MAR1!$E$12*M447)</f>
        <v/>
      </c>
      <c r="Q447" s="12">
        <f>MAR1!$B$7+MAR1!$C$7*COS(2*PI()*B447/365)+MAR1!$D$7*SIN(2*PI()*B447/365)+IF(E447=1,MAR1!$B$13+MAR1!$D$13*N447,MAR1!$C$13+MAR1!$E$13*N447)</f>
        <v/>
      </c>
      <c r="R447" s="12">
        <f>MAR1!$B$5+MAR1!$C$5*COS(2*PI()*B447/365)+MAR1!$D$5*SIN(2*PI()*B447/365)+INDEX(ChangeFactor!$F$6:$F$17,C447)+IF(G447=1,MAR1!$B$11+INDEX(ChangeFactor!$G$6:$G$17,C447)*MAR1!$D$11*L447,MAR1!$C$11+INDEX(ChangeFactor!$G$6:$G$17,C447)*MAR1!$E$11*L447)</f>
        <v/>
      </c>
    </row>
    <row r="448">
      <c r="A448" s="6">
        <f>Data!U448</f>
        <v/>
      </c>
      <c r="B448" s="6">
        <f>MOD(A448-1,365)+1</f>
        <v/>
      </c>
      <c r="C448" s="6">
        <f>MATCH(B448,Markov!$C$6:$C$17,1)</f>
        <v/>
      </c>
      <c r="D448" s="16">
        <f>Data!V448</f>
        <v/>
      </c>
      <c r="E448" s="6">
        <f>IF(D448&lt;IF(E447=1,INDEX(Markov!$I$6:$I$17,C448),INDEX(Markov!$H$6:$H$17,C448)),1,0)</f>
        <v/>
      </c>
      <c r="F448" s="12">
        <f>IF(E448=1,GAMMA.INV(Data!W448,INDEX(Markov!$Q$6:$Q$17,C448),INDEX(Markov!$R$6:$R$17,C448)),0)</f>
        <v/>
      </c>
      <c r="G448" s="6">
        <f>IF(D448&lt;IF(G447=1,INDEX(ChangeFactor!$O$6:$O$17,C448),INDEX(ChangeFactor!$N$6:$N$17,C448)),1,0)</f>
        <v/>
      </c>
      <c r="H448" s="12">
        <f>IF(G448=1,GAMMA.INV(Data!W448,INDEX(ChangeFactor!$R$6:$R$17,C448),INDEX(ChangeFactor!$S$6:$S$17,C448)),0)</f>
        <v/>
      </c>
      <c r="I448" s="7">
        <f>NORM.S.INV(Data!X448)</f>
        <v/>
      </c>
      <c r="J448" s="7">
        <f>NORM.S.INV(Data!Y448)</f>
        <v/>
      </c>
      <c r="K448" s="7">
        <f>NORM.S.INV(Data!Z448)</f>
        <v/>
      </c>
      <c r="L448" s="7">
        <f>MAR1!$B$32*L447+MAR1!$C$32*M447+MAR1!$D$32*N447+MAR1!$B$42*I448+MAR1!$C$42*J448+MAR1!$D$42*K448</f>
        <v/>
      </c>
      <c r="M448" s="7">
        <f>MAR1!$B$33*L447+MAR1!$C$33*M447+MAR1!$D$33*N447+MAR1!$B$43*I448+MAR1!$C$43*J448+MAR1!$D$43*K448</f>
        <v/>
      </c>
      <c r="N448" s="7">
        <f>MAR1!$B$34*L447+MAR1!$C$34*M447+MAR1!$D$34*N447+MAR1!$B$44*I448+MAR1!$C$44*J448+MAR1!$D$44*K448</f>
        <v/>
      </c>
      <c r="O448" s="12">
        <f>MAR1!$B$5+MAR1!$C$5*COS(2*PI()*B448/365)+MAR1!$D$5*SIN(2*PI()*B448/365)+IF(E448=1,MAR1!$B$11+MAR1!$D$11*L448,MAR1!$C$11+MAR1!$E$11*L448)</f>
        <v/>
      </c>
      <c r="P448" s="12">
        <f>MAR1!$B$6+MAR1!$C$6*COS(2*PI()*B448/365)+MAR1!$D$6*SIN(2*PI()*B448/365)+IF(E448=1,MAR1!$B$12+MAR1!$D$12*M448,MAR1!$C$12+MAR1!$E$12*M448)</f>
        <v/>
      </c>
      <c r="Q448" s="12">
        <f>MAR1!$B$7+MAR1!$C$7*COS(2*PI()*B448/365)+MAR1!$D$7*SIN(2*PI()*B448/365)+IF(E448=1,MAR1!$B$13+MAR1!$D$13*N448,MAR1!$C$13+MAR1!$E$13*N448)</f>
        <v/>
      </c>
      <c r="R448" s="12">
        <f>MAR1!$B$5+MAR1!$C$5*COS(2*PI()*B448/365)+MAR1!$D$5*SIN(2*PI()*B448/365)+INDEX(ChangeFactor!$F$6:$F$17,C448)+IF(G448=1,MAR1!$B$11+INDEX(ChangeFactor!$G$6:$G$17,C448)*MAR1!$D$11*L448,MAR1!$C$11+INDEX(ChangeFactor!$G$6:$G$17,C448)*MAR1!$E$11*L448)</f>
        <v/>
      </c>
    </row>
    <row r="449">
      <c r="A449" s="6">
        <f>Data!U449</f>
        <v/>
      </c>
      <c r="B449" s="6">
        <f>MOD(A449-1,365)+1</f>
        <v/>
      </c>
      <c r="C449" s="6">
        <f>MATCH(B449,Markov!$C$6:$C$17,1)</f>
        <v/>
      </c>
      <c r="D449" s="16">
        <f>Data!V449</f>
        <v/>
      </c>
      <c r="E449" s="6">
        <f>IF(D449&lt;IF(E448=1,INDEX(Markov!$I$6:$I$17,C449),INDEX(Markov!$H$6:$H$17,C449)),1,0)</f>
        <v/>
      </c>
      <c r="F449" s="12">
        <f>IF(E449=1,GAMMA.INV(Data!W449,INDEX(Markov!$Q$6:$Q$17,C449),INDEX(Markov!$R$6:$R$17,C449)),0)</f>
        <v/>
      </c>
      <c r="G449" s="6">
        <f>IF(D449&lt;IF(G448=1,INDEX(ChangeFactor!$O$6:$O$17,C449),INDEX(ChangeFactor!$N$6:$N$17,C449)),1,0)</f>
        <v/>
      </c>
      <c r="H449" s="12">
        <f>IF(G449=1,GAMMA.INV(Data!W449,INDEX(ChangeFactor!$R$6:$R$17,C449),INDEX(ChangeFactor!$S$6:$S$17,C449)),0)</f>
        <v/>
      </c>
      <c r="I449" s="7">
        <f>NORM.S.INV(Data!X449)</f>
        <v/>
      </c>
      <c r="J449" s="7">
        <f>NORM.S.INV(Data!Y449)</f>
        <v/>
      </c>
      <c r="K449" s="7">
        <f>NORM.S.INV(Data!Z449)</f>
        <v/>
      </c>
      <c r="L449" s="7">
        <f>MAR1!$B$32*L448+MAR1!$C$32*M448+MAR1!$D$32*N448+MAR1!$B$42*I449+MAR1!$C$42*J449+MAR1!$D$42*K449</f>
        <v/>
      </c>
      <c r="M449" s="7">
        <f>MAR1!$B$33*L448+MAR1!$C$33*M448+MAR1!$D$33*N448+MAR1!$B$43*I449+MAR1!$C$43*J449+MAR1!$D$43*K449</f>
        <v/>
      </c>
      <c r="N449" s="7">
        <f>MAR1!$B$34*L448+MAR1!$C$34*M448+MAR1!$D$34*N448+MAR1!$B$44*I449+MAR1!$C$44*J449+MAR1!$D$44*K449</f>
        <v/>
      </c>
      <c r="O449" s="12">
        <f>MAR1!$B$5+MAR1!$C$5*COS(2*PI()*B449/365)+MAR1!$D$5*SIN(2*PI()*B449/365)+IF(E449=1,MAR1!$B$11+MAR1!$D$11*L449,MAR1!$C$11+MAR1!$E$11*L449)</f>
        <v/>
      </c>
      <c r="P449" s="12">
        <f>MAR1!$B$6+MAR1!$C$6*COS(2*PI()*B449/365)+MAR1!$D$6*SIN(2*PI()*B449/365)+IF(E449=1,MAR1!$B$12+MAR1!$D$12*M449,MAR1!$C$12+MAR1!$E$12*M449)</f>
        <v/>
      </c>
      <c r="Q449" s="12">
        <f>MAR1!$B$7+MAR1!$C$7*COS(2*PI()*B449/365)+MAR1!$D$7*SIN(2*PI()*B449/365)+IF(E449=1,MAR1!$B$13+MAR1!$D$13*N449,MAR1!$C$13+MAR1!$E$13*N449)</f>
        <v/>
      </c>
      <c r="R449" s="12">
        <f>MAR1!$B$5+MAR1!$C$5*COS(2*PI()*B449/365)+MAR1!$D$5*SIN(2*PI()*B449/365)+INDEX(ChangeFactor!$F$6:$F$17,C449)+IF(G449=1,MAR1!$B$11+INDEX(ChangeFactor!$G$6:$G$17,C449)*MAR1!$D$11*L449,MAR1!$C$11+INDEX(ChangeFactor!$G$6:$G$17,C449)*MAR1!$E$11*L449)</f>
        <v/>
      </c>
    </row>
    <row r="450">
      <c r="A450" s="6">
        <f>Data!U450</f>
        <v/>
      </c>
      <c r="B450" s="6">
        <f>MOD(A450-1,365)+1</f>
        <v/>
      </c>
      <c r="C450" s="6">
        <f>MATCH(B450,Markov!$C$6:$C$17,1)</f>
        <v/>
      </c>
      <c r="D450" s="16">
        <f>Data!V450</f>
        <v/>
      </c>
      <c r="E450" s="6">
        <f>IF(D450&lt;IF(E449=1,INDEX(Markov!$I$6:$I$17,C450),INDEX(Markov!$H$6:$H$17,C450)),1,0)</f>
        <v/>
      </c>
      <c r="F450" s="12">
        <f>IF(E450=1,GAMMA.INV(Data!W450,INDEX(Markov!$Q$6:$Q$17,C450),INDEX(Markov!$R$6:$R$17,C450)),0)</f>
        <v/>
      </c>
      <c r="G450" s="6">
        <f>IF(D450&lt;IF(G449=1,INDEX(ChangeFactor!$O$6:$O$17,C450),INDEX(ChangeFactor!$N$6:$N$17,C450)),1,0)</f>
        <v/>
      </c>
      <c r="H450" s="12">
        <f>IF(G450=1,GAMMA.INV(Data!W450,INDEX(ChangeFactor!$R$6:$R$17,C450),INDEX(ChangeFactor!$S$6:$S$17,C450)),0)</f>
        <v/>
      </c>
      <c r="I450" s="7">
        <f>NORM.S.INV(Data!X450)</f>
        <v/>
      </c>
      <c r="J450" s="7">
        <f>NORM.S.INV(Data!Y450)</f>
        <v/>
      </c>
      <c r="K450" s="7">
        <f>NORM.S.INV(Data!Z450)</f>
        <v/>
      </c>
      <c r="L450" s="7">
        <f>MAR1!$B$32*L449+MAR1!$C$32*M449+MAR1!$D$32*N449+MAR1!$B$42*I450+MAR1!$C$42*J450+MAR1!$D$42*K450</f>
        <v/>
      </c>
      <c r="M450" s="7">
        <f>MAR1!$B$33*L449+MAR1!$C$33*M449+MAR1!$D$33*N449+MAR1!$B$43*I450+MAR1!$C$43*J450+MAR1!$D$43*K450</f>
        <v/>
      </c>
      <c r="N450" s="7">
        <f>MAR1!$B$34*L449+MAR1!$C$34*M449+MAR1!$D$34*N449+MAR1!$B$44*I450+MAR1!$C$44*J450+MAR1!$D$44*K450</f>
        <v/>
      </c>
      <c r="O450" s="12">
        <f>MAR1!$B$5+MAR1!$C$5*COS(2*PI()*B450/365)+MAR1!$D$5*SIN(2*PI()*B450/365)+IF(E450=1,MAR1!$B$11+MAR1!$D$11*L450,MAR1!$C$11+MAR1!$E$11*L450)</f>
        <v/>
      </c>
      <c r="P450" s="12">
        <f>MAR1!$B$6+MAR1!$C$6*COS(2*PI()*B450/365)+MAR1!$D$6*SIN(2*PI()*B450/365)+IF(E450=1,MAR1!$B$12+MAR1!$D$12*M450,MAR1!$C$12+MAR1!$E$12*M450)</f>
        <v/>
      </c>
      <c r="Q450" s="12">
        <f>MAR1!$B$7+MAR1!$C$7*COS(2*PI()*B450/365)+MAR1!$D$7*SIN(2*PI()*B450/365)+IF(E450=1,MAR1!$B$13+MAR1!$D$13*N450,MAR1!$C$13+MAR1!$E$13*N450)</f>
        <v/>
      </c>
      <c r="R450" s="12">
        <f>MAR1!$B$5+MAR1!$C$5*COS(2*PI()*B450/365)+MAR1!$D$5*SIN(2*PI()*B450/365)+INDEX(ChangeFactor!$F$6:$F$17,C450)+IF(G450=1,MAR1!$B$11+INDEX(ChangeFactor!$G$6:$G$17,C450)*MAR1!$D$11*L450,MAR1!$C$11+INDEX(ChangeFactor!$G$6:$G$17,C450)*MAR1!$E$11*L450)</f>
        <v/>
      </c>
    </row>
    <row r="451">
      <c r="A451" s="6">
        <f>Data!U451</f>
        <v/>
      </c>
      <c r="B451" s="6">
        <f>MOD(A451-1,365)+1</f>
        <v/>
      </c>
      <c r="C451" s="6">
        <f>MATCH(B451,Markov!$C$6:$C$17,1)</f>
        <v/>
      </c>
      <c r="D451" s="16">
        <f>Data!V451</f>
        <v/>
      </c>
      <c r="E451" s="6">
        <f>IF(D451&lt;IF(E450=1,INDEX(Markov!$I$6:$I$17,C451),INDEX(Markov!$H$6:$H$17,C451)),1,0)</f>
        <v/>
      </c>
      <c r="F451" s="12">
        <f>IF(E451=1,GAMMA.INV(Data!W451,INDEX(Markov!$Q$6:$Q$17,C451),INDEX(Markov!$R$6:$R$17,C451)),0)</f>
        <v/>
      </c>
      <c r="G451" s="6">
        <f>IF(D451&lt;IF(G450=1,INDEX(ChangeFactor!$O$6:$O$17,C451),INDEX(ChangeFactor!$N$6:$N$17,C451)),1,0)</f>
        <v/>
      </c>
      <c r="H451" s="12">
        <f>IF(G451=1,GAMMA.INV(Data!W451,INDEX(ChangeFactor!$R$6:$R$17,C451),INDEX(ChangeFactor!$S$6:$S$17,C451)),0)</f>
        <v/>
      </c>
      <c r="I451" s="7">
        <f>NORM.S.INV(Data!X451)</f>
        <v/>
      </c>
      <c r="J451" s="7">
        <f>NORM.S.INV(Data!Y451)</f>
        <v/>
      </c>
      <c r="K451" s="7">
        <f>NORM.S.INV(Data!Z451)</f>
        <v/>
      </c>
      <c r="L451" s="7">
        <f>MAR1!$B$32*L450+MAR1!$C$32*M450+MAR1!$D$32*N450+MAR1!$B$42*I451+MAR1!$C$42*J451+MAR1!$D$42*K451</f>
        <v/>
      </c>
      <c r="M451" s="7">
        <f>MAR1!$B$33*L450+MAR1!$C$33*M450+MAR1!$D$33*N450+MAR1!$B$43*I451+MAR1!$C$43*J451+MAR1!$D$43*K451</f>
        <v/>
      </c>
      <c r="N451" s="7">
        <f>MAR1!$B$34*L450+MAR1!$C$34*M450+MAR1!$D$34*N450+MAR1!$B$44*I451+MAR1!$C$44*J451+MAR1!$D$44*K451</f>
        <v/>
      </c>
      <c r="O451" s="12">
        <f>MAR1!$B$5+MAR1!$C$5*COS(2*PI()*B451/365)+MAR1!$D$5*SIN(2*PI()*B451/365)+IF(E451=1,MAR1!$B$11+MAR1!$D$11*L451,MAR1!$C$11+MAR1!$E$11*L451)</f>
        <v/>
      </c>
      <c r="P451" s="12">
        <f>MAR1!$B$6+MAR1!$C$6*COS(2*PI()*B451/365)+MAR1!$D$6*SIN(2*PI()*B451/365)+IF(E451=1,MAR1!$B$12+MAR1!$D$12*M451,MAR1!$C$12+MAR1!$E$12*M451)</f>
        <v/>
      </c>
      <c r="Q451" s="12">
        <f>MAR1!$B$7+MAR1!$C$7*COS(2*PI()*B451/365)+MAR1!$D$7*SIN(2*PI()*B451/365)+IF(E451=1,MAR1!$B$13+MAR1!$D$13*N451,MAR1!$C$13+MAR1!$E$13*N451)</f>
        <v/>
      </c>
      <c r="R451" s="12">
        <f>MAR1!$B$5+MAR1!$C$5*COS(2*PI()*B451/365)+MAR1!$D$5*SIN(2*PI()*B451/365)+INDEX(ChangeFactor!$F$6:$F$17,C451)+IF(G451=1,MAR1!$B$11+INDEX(ChangeFactor!$G$6:$G$17,C451)*MAR1!$D$11*L451,MAR1!$C$11+INDEX(ChangeFactor!$G$6:$G$17,C451)*MAR1!$E$11*L451)</f>
        <v/>
      </c>
    </row>
    <row r="452">
      <c r="A452" s="6">
        <f>Data!U452</f>
        <v/>
      </c>
      <c r="B452" s="6">
        <f>MOD(A452-1,365)+1</f>
        <v/>
      </c>
      <c r="C452" s="6">
        <f>MATCH(B452,Markov!$C$6:$C$17,1)</f>
        <v/>
      </c>
      <c r="D452" s="16">
        <f>Data!V452</f>
        <v/>
      </c>
      <c r="E452" s="6">
        <f>IF(D452&lt;IF(E451=1,INDEX(Markov!$I$6:$I$17,C452),INDEX(Markov!$H$6:$H$17,C452)),1,0)</f>
        <v/>
      </c>
      <c r="F452" s="12">
        <f>IF(E452=1,GAMMA.INV(Data!W452,INDEX(Markov!$Q$6:$Q$17,C452),INDEX(Markov!$R$6:$R$17,C452)),0)</f>
        <v/>
      </c>
      <c r="G452" s="6">
        <f>IF(D452&lt;IF(G451=1,INDEX(ChangeFactor!$O$6:$O$17,C452),INDEX(ChangeFactor!$N$6:$N$17,C452)),1,0)</f>
        <v/>
      </c>
      <c r="H452" s="12">
        <f>IF(G452=1,GAMMA.INV(Data!W452,INDEX(ChangeFactor!$R$6:$R$17,C452),INDEX(ChangeFactor!$S$6:$S$17,C452)),0)</f>
        <v/>
      </c>
      <c r="I452" s="7">
        <f>NORM.S.INV(Data!X452)</f>
        <v/>
      </c>
      <c r="J452" s="7">
        <f>NORM.S.INV(Data!Y452)</f>
        <v/>
      </c>
      <c r="K452" s="7">
        <f>NORM.S.INV(Data!Z452)</f>
        <v/>
      </c>
      <c r="L452" s="7">
        <f>MAR1!$B$32*L451+MAR1!$C$32*M451+MAR1!$D$32*N451+MAR1!$B$42*I452+MAR1!$C$42*J452+MAR1!$D$42*K452</f>
        <v/>
      </c>
      <c r="M452" s="7">
        <f>MAR1!$B$33*L451+MAR1!$C$33*M451+MAR1!$D$33*N451+MAR1!$B$43*I452+MAR1!$C$43*J452+MAR1!$D$43*K452</f>
        <v/>
      </c>
      <c r="N452" s="7">
        <f>MAR1!$B$34*L451+MAR1!$C$34*M451+MAR1!$D$34*N451+MAR1!$B$44*I452+MAR1!$C$44*J452+MAR1!$D$44*K452</f>
        <v/>
      </c>
      <c r="O452" s="12">
        <f>MAR1!$B$5+MAR1!$C$5*COS(2*PI()*B452/365)+MAR1!$D$5*SIN(2*PI()*B452/365)+IF(E452=1,MAR1!$B$11+MAR1!$D$11*L452,MAR1!$C$11+MAR1!$E$11*L452)</f>
        <v/>
      </c>
      <c r="P452" s="12">
        <f>MAR1!$B$6+MAR1!$C$6*COS(2*PI()*B452/365)+MAR1!$D$6*SIN(2*PI()*B452/365)+IF(E452=1,MAR1!$B$12+MAR1!$D$12*M452,MAR1!$C$12+MAR1!$E$12*M452)</f>
        <v/>
      </c>
      <c r="Q452" s="12">
        <f>MAR1!$B$7+MAR1!$C$7*COS(2*PI()*B452/365)+MAR1!$D$7*SIN(2*PI()*B452/365)+IF(E452=1,MAR1!$B$13+MAR1!$D$13*N452,MAR1!$C$13+MAR1!$E$13*N452)</f>
        <v/>
      </c>
      <c r="R452" s="12">
        <f>MAR1!$B$5+MAR1!$C$5*COS(2*PI()*B452/365)+MAR1!$D$5*SIN(2*PI()*B452/365)+INDEX(ChangeFactor!$F$6:$F$17,C452)+IF(G452=1,MAR1!$B$11+INDEX(ChangeFactor!$G$6:$G$17,C452)*MAR1!$D$11*L452,MAR1!$C$11+INDEX(ChangeFactor!$G$6:$G$17,C452)*MAR1!$E$11*L452)</f>
        <v/>
      </c>
    </row>
    <row r="453">
      <c r="A453" s="6">
        <f>Data!U453</f>
        <v/>
      </c>
      <c r="B453" s="6">
        <f>MOD(A453-1,365)+1</f>
        <v/>
      </c>
      <c r="C453" s="6">
        <f>MATCH(B453,Markov!$C$6:$C$17,1)</f>
        <v/>
      </c>
      <c r="D453" s="16">
        <f>Data!V453</f>
        <v/>
      </c>
      <c r="E453" s="6">
        <f>IF(D453&lt;IF(E452=1,INDEX(Markov!$I$6:$I$17,C453),INDEX(Markov!$H$6:$H$17,C453)),1,0)</f>
        <v/>
      </c>
      <c r="F453" s="12">
        <f>IF(E453=1,GAMMA.INV(Data!W453,INDEX(Markov!$Q$6:$Q$17,C453),INDEX(Markov!$R$6:$R$17,C453)),0)</f>
        <v/>
      </c>
      <c r="G453" s="6">
        <f>IF(D453&lt;IF(G452=1,INDEX(ChangeFactor!$O$6:$O$17,C453),INDEX(ChangeFactor!$N$6:$N$17,C453)),1,0)</f>
        <v/>
      </c>
      <c r="H453" s="12">
        <f>IF(G453=1,GAMMA.INV(Data!W453,INDEX(ChangeFactor!$R$6:$R$17,C453),INDEX(ChangeFactor!$S$6:$S$17,C453)),0)</f>
        <v/>
      </c>
      <c r="I453" s="7">
        <f>NORM.S.INV(Data!X453)</f>
        <v/>
      </c>
      <c r="J453" s="7">
        <f>NORM.S.INV(Data!Y453)</f>
        <v/>
      </c>
      <c r="K453" s="7">
        <f>NORM.S.INV(Data!Z453)</f>
        <v/>
      </c>
      <c r="L453" s="7">
        <f>MAR1!$B$32*L452+MAR1!$C$32*M452+MAR1!$D$32*N452+MAR1!$B$42*I453+MAR1!$C$42*J453+MAR1!$D$42*K453</f>
        <v/>
      </c>
      <c r="M453" s="7">
        <f>MAR1!$B$33*L452+MAR1!$C$33*M452+MAR1!$D$33*N452+MAR1!$B$43*I453+MAR1!$C$43*J453+MAR1!$D$43*K453</f>
        <v/>
      </c>
      <c r="N453" s="7">
        <f>MAR1!$B$34*L452+MAR1!$C$34*M452+MAR1!$D$34*N452+MAR1!$B$44*I453+MAR1!$C$44*J453+MAR1!$D$44*K453</f>
        <v/>
      </c>
      <c r="O453" s="12">
        <f>MAR1!$B$5+MAR1!$C$5*COS(2*PI()*B453/365)+MAR1!$D$5*SIN(2*PI()*B453/365)+IF(E453=1,MAR1!$B$11+MAR1!$D$11*L453,MAR1!$C$11+MAR1!$E$11*L453)</f>
        <v/>
      </c>
      <c r="P453" s="12">
        <f>MAR1!$B$6+MAR1!$C$6*COS(2*PI()*B453/365)+MAR1!$D$6*SIN(2*PI()*B453/365)+IF(E453=1,MAR1!$B$12+MAR1!$D$12*M453,MAR1!$C$12+MAR1!$E$12*M453)</f>
        <v/>
      </c>
      <c r="Q453" s="12">
        <f>MAR1!$B$7+MAR1!$C$7*COS(2*PI()*B453/365)+MAR1!$D$7*SIN(2*PI()*B453/365)+IF(E453=1,MAR1!$B$13+MAR1!$D$13*N453,MAR1!$C$13+MAR1!$E$13*N453)</f>
        <v/>
      </c>
      <c r="R453" s="12">
        <f>MAR1!$B$5+MAR1!$C$5*COS(2*PI()*B453/365)+MAR1!$D$5*SIN(2*PI()*B453/365)+INDEX(ChangeFactor!$F$6:$F$17,C453)+IF(G453=1,MAR1!$B$11+INDEX(ChangeFactor!$G$6:$G$17,C453)*MAR1!$D$11*L453,MAR1!$C$11+INDEX(ChangeFactor!$G$6:$G$17,C453)*MAR1!$E$11*L453)</f>
        <v/>
      </c>
    </row>
    <row r="454">
      <c r="A454" s="6">
        <f>Data!U454</f>
        <v/>
      </c>
      <c r="B454" s="6">
        <f>MOD(A454-1,365)+1</f>
        <v/>
      </c>
      <c r="C454" s="6">
        <f>MATCH(B454,Markov!$C$6:$C$17,1)</f>
        <v/>
      </c>
      <c r="D454" s="16">
        <f>Data!V454</f>
        <v/>
      </c>
      <c r="E454" s="6">
        <f>IF(D454&lt;IF(E453=1,INDEX(Markov!$I$6:$I$17,C454),INDEX(Markov!$H$6:$H$17,C454)),1,0)</f>
        <v/>
      </c>
      <c r="F454" s="12">
        <f>IF(E454=1,GAMMA.INV(Data!W454,INDEX(Markov!$Q$6:$Q$17,C454),INDEX(Markov!$R$6:$R$17,C454)),0)</f>
        <v/>
      </c>
      <c r="G454" s="6">
        <f>IF(D454&lt;IF(G453=1,INDEX(ChangeFactor!$O$6:$O$17,C454),INDEX(ChangeFactor!$N$6:$N$17,C454)),1,0)</f>
        <v/>
      </c>
      <c r="H454" s="12">
        <f>IF(G454=1,GAMMA.INV(Data!W454,INDEX(ChangeFactor!$R$6:$R$17,C454),INDEX(ChangeFactor!$S$6:$S$17,C454)),0)</f>
        <v/>
      </c>
      <c r="I454" s="7">
        <f>NORM.S.INV(Data!X454)</f>
        <v/>
      </c>
      <c r="J454" s="7">
        <f>NORM.S.INV(Data!Y454)</f>
        <v/>
      </c>
      <c r="K454" s="7">
        <f>NORM.S.INV(Data!Z454)</f>
        <v/>
      </c>
      <c r="L454" s="7">
        <f>MAR1!$B$32*L453+MAR1!$C$32*M453+MAR1!$D$32*N453+MAR1!$B$42*I454+MAR1!$C$42*J454+MAR1!$D$42*K454</f>
        <v/>
      </c>
      <c r="M454" s="7">
        <f>MAR1!$B$33*L453+MAR1!$C$33*M453+MAR1!$D$33*N453+MAR1!$B$43*I454+MAR1!$C$43*J454+MAR1!$D$43*K454</f>
        <v/>
      </c>
      <c r="N454" s="7">
        <f>MAR1!$B$34*L453+MAR1!$C$34*M453+MAR1!$D$34*N453+MAR1!$B$44*I454+MAR1!$C$44*J454+MAR1!$D$44*K454</f>
        <v/>
      </c>
      <c r="O454" s="12">
        <f>MAR1!$B$5+MAR1!$C$5*COS(2*PI()*B454/365)+MAR1!$D$5*SIN(2*PI()*B454/365)+IF(E454=1,MAR1!$B$11+MAR1!$D$11*L454,MAR1!$C$11+MAR1!$E$11*L454)</f>
        <v/>
      </c>
      <c r="P454" s="12">
        <f>MAR1!$B$6+MAR1!$C$6*COS(2*PI()*B454/365)+MAR1!$D$6*SIN(2*PI()*B454/365)+IF(E454=1,MAR1!$B$12+MAR1!$D$12*M454,MAR1!$C$12+MAR1!$E$12*M454)</f>
        <v/>
      </c>
      <c r="Q454" s="12">
        <f>MAR1!$B$7+MAR1!$C$7*COS(2*PI()*B454/365)+MAR1!$D$7*SIN(2*PI()*B454/365)+IF(E454=1,MAR1!$B$13+MAR1!$D$13*N454,MAR1!$C$13+MAR1!$E$13*N454)</f>
        <v/>
      </c>
      <c r="R454" s="12">
        <f>MAR1!$B$5+MAR1!$C$5*COS(2*PI()*B454/365)+MAR1!$D$5*SIN(2*PI()*B454/365)+INDEX(ChangeFactor!$F$6:$F$17,C454)+IF(G454=1,MAR1!$B$11+INDEX(ChangeFactor!$G$6:$G$17,C454)*MAR1!$D$11*L454,MAR1!$C$11+INDEX(ChangeFactor!$G$6:$G$17,C454)*MAR1!$E$11*L454)</f>
        <v/>
      </c>
    </row>
    <row r="455">
      <c r="A455" s="6">
        <f>Data!U455</f>
        <v/>
      </c>
      <c r="B455" s="6">
        <f>MOD(A455-1,365)+1</f>
        <v/>
      </c>
      <c r="C455" s="6">
        <f>MATCH(B455,Markov!$C$6:$C$17,1)</f>
        <v/>
      </c>
      <c r="D455" s="16">
        <f>Data!V455</f>
        <v/>
      </c>
      <c r="E455" s="6">
        <f>IF(D455&lt;IF(E454=1,INDEX(Markov!$I$6:$I$17,C455),INDEX(Markov!$H$6:$H$17,C455)),1,0)</f>
        <v/>
      </c>
      <c r="F455" s="12">
        <f>IF(E455=1,GAMMA.INV(Data!W455,INDEX(Markov!$Q$6:$Q$17,C455),INDEX(Markov!$R$6:$R$17,C455)),0)</f>
        <v/>
      </c>
      <c r="G455" s="6">
        <f>IF(D455&lt;IF(G454=1,INDEX(ChangeFactor!$O$6:$O$17,C455),INDEX(ChangeFactor!$N$6:$N$17,C455)),1,0)</f>
        <v/>
      </c>
      <c r="H455" s="12">
        <f>IF(G455=1,GAMMA.INV(Data!W455,INDEX(ChangeFactor!$R$6:$R$17,C455),INDEX(ChangeFactor!$S$6:$S$17,C455)),0)</f>
        <v/>
      </c>
      <c r="I455" s="7">
        <f>NORM.S.INV(Data!X455)</f>
        <v/>
      </c>
      <c r="J455" s="7">
        <f>NORM.S.INV(Data!Y455)</f>
        <v/>
      </c>
      <c r="K455" s="7">
        <f>NORM.S.INV(Data!Z455)</f>
        <v/>
      </c>
      <c r="L455" s="7">
        <f>MAR1!$B$32*L454+MAR1!$C$32*M454+MAR1!$D$32*N454+MAR1!$B$42*I455+MAR1!$C$42*J455+MAR1!$D$42*K455</f>
        <v/>
      </c>
      <c r="M455" s="7">
        <f>MAR1!$B$33*L454+MAR1!$C$33*M454+MAR1!$D$33*N454+MAR1!$B$43*I455+MAR1!$C$43*J455+MAR1!$D$43*K455</f>
        <v/>
      </c>
      <c r="N455" s="7">
        <f>MAR1!$B$34*L454+MAR1!$C$34*M454+MAR1!$D$34*N454+MAR1!$B$44*I455+MAR1!$C$44*J455+MAR1!$D$44*K455</f>
        <v/>
      </c>
      <c r="O455" s="12">
        <f>MAR1!$B$5+MAR1!$C$5*COS(2*PI()*B455/365)+MAR1!$D$5*SIN(2*PI()*B455/365)+IF(E455=1,MAR1!$B$11+MAR1!$D$11*L455,MAR1!$C$11+MAR1!$E$11*L455)</f>
        <v/>
      </c>
      <c r="P455" s="12">
        <f>MAR1!$B$6+MAR1!$C$6*COS(2*PI()*B455/365)+MAR1!$D$6*SIN(2*PI()*B455/365)+IF(E455=1,MAR1!$B$12+MAR1!$D$12*M455,MAR1!$C$12+MAR1!$E$12*M455)</f>
        <v/>
      </c>
      <c r="Q455" s="12">
        <f>MAR1!$B$7+MAR1!$C$7*COS(2*PI()*B455/365)+MAR1!$D$7*SIN(2*PI()*B455/365)+IF(E455=1,MAR1!$B$13+MAR1!$D$13*N455,MAR1!$C$13+MAR1!$E$13*N455)</f>
        <v/>
      </c>
      <c r="R455" s="12">
        <f>MAR1!$B$5+MAR1!$C$5*COS(2*PI()*B455/365)+MAR1!$D$5*SIN(2*PI()*B455/365)+INDEX(ChangeFactor!$F$6:$F$17,C455)+IF(G455=1,MAR1!$B$11+INDEX(ChangeFactor!$G$6:$G$17,C455)*MAR1!$D$11*L455,MAR1!$C$11+INDEX(ChangeFactor!$G$6:$G$17,C455)*MAR1!$E$11*L455)</f>
        <v/>
      </c>
    </row>
    <row r="456">
      <c r="A456" s="6">
        <f>Data!U456</f>
        <v/>
      </c>
      <c r="B456" s="6">
        <f>MOD(A456-1,365)+1</f>
        <v/>
      </c>
      <c r="C456" s="6">
        <f>MATCH(B456,Markov!$C$6:$C$17,1)</f>
        <v/>
      </c>
      <c r="D456" s="16">
        <f>Data!V456</f>
        <v/>
      </c>
      <c r="E456" s="6">
        <f>IF(D456&lt;IF(E455=1,INDEX(Markov!$I$6:$I$17,C456),INDEX(Markov!$H$6:$H$17,C456)),1,0)</f>
        <v/>
      </c>
      <c r="F456" s="12">
        <f>IF(E456=1,GAMMA.INV(Data!W456,INDEX(Markov!$Q$6:$Q$17,C456),INDEX(Markov!$R$6:$R$17,C456)),0)</f>
        <v/>
      </c>
      <c r="G456" s="6">
        <f>IF(D456&lt;IF(G455=1,INDEX(ChangeFactor!$O$6:$O$17,C456),INDEX(ChangeFactor!$N$6:$N$17,C456)),1,0)</f>
        <v/>
      </c>
      <c r="H456" s="12">
        <f>IF(G456=1,GAMMA.INV(Data!W456,INDEX(ChangeFactor!$R$6:$R$17,C456),INDEX(ChangeFactor!$S$6:$S$17,C456)),0)</f>
        <v/>
      </c>
      <c r="I456" s="7">
        <f>NORM.S.INV(Data!X456)</f>
        <v/>
      </c>
      <c r="J456" s="7">
        <f>NORM.S.INV(Data!Y456)</f>
        <v/>
      </c>
      <c r="K456" s="7">
        <f>NORM.S.INV(Data!Z456)</f>
        <v/>
      </c>
      <c r="L456" s="7">
        <f>MAR1!$B$32*L455+MAR1!$C$32*M455+MAR1!$D$32*N455+MAR1!$B$42*I456+MAR1!$C$42*J456+MAR1!$D$42*K456</f>
        <v/>
      </c>
      <c r="M456" s="7">
        <f>MAR1!$B$33*L455+MAR1!$C$33*M455+MAR1!$D$33*N455+MAR1!$B$43*I456+MAR1!$C$43*J456+MAR1!$D$43*K456</f>
        <v/>
      </c>
      <c r="N456" s="7">
        <f>MAR1!$B$34*L455+MAR1!$C$34*M455+MAR1!$D$34*N455+MAR1!$B$44*I456+MAR1!$C$44*J456+MAR1!$D$44*K456</f>
        <v/>
      </c>
      <c r="O456" s="12">
        <f>MAR1!$B$5+MAR1!$C$5*COS(2*PI()*B456/365)+MAR1!$D$5*SIN(2*PI()*B456/365)+IF(E456=1,MAR1!$B$11+MAR1!$D$11*L456,MAR1!$C$11+MAR1!$E$11*L456)</f>
        <v/>
      </c>
      <c r="P456" s="12">
        <f>MAR1!$B$6+MAR1!$C$6*COS(2*PI()*B456/365)+MAR1!$D$6*SIN(2*PI()*B456/365)+IF(E456=1,MAR1!$B$12+MAR1!$D$12*M456,MAR1!$C$12+MAR1!$E$12*M456)</f>
        <v/>
      </c>
      <c r="Q456" s="12">
        <f>MAR1!$B$7+MAR1!$C$7*COS(2*PI()*B456/365)+MAR1!$D$7*SIN(2*PI()*B456/365)+IF(E456=1,MAR1!$B$13+MAR1!$D$13*N456,MAR1!$C$13+MAR1!$E$13*N456)</f>
        <v/>
      </c>
      <c r="R456" s="12">
        <f>MAR1!$B$5+MAR1!$C$5*COS(2*PI()*B456/365)+MAR1!$D$5*SIN(2*PI()*B456/365)+INDEX(ChangeFactor!$F$6:$F$17,C456)+IF(G456=1,MAR1!$B$11+INDEX(ChangeFactor!$G$6:$G$17,C456)*MAR1!$D$11*L456,MAR1!$C$11+INDEX(ChangeFactor!$G$6:$G$17,C456)*MAR1!$E$11*L456)</f>
        <v/>
      </c>
    </row>
    <row r="457">
      <c r="A457" s="6">
        <f>Data!U457</f>
        <v/>
      </c>
      <c r="B457" s="6">
        <f>MOD(A457-1,365)+1</f>
        <v/>
      </c>
      <c r="C457" s="6">
        <f>MATCH(B457,Markov!$C$6:$C$17,1)</f>
        <v/>
      </c>
      <c r="D457" s="16">
        <f>Data!V457</f>
        <v/>
      </c>
      <c r="E457" s="6">
        <f>IF(D457&lt;IF(E456=1,INDEX(Markov!$I$6:$I$17,C457),INDEX(Markov!$H$6:$H$17,C457)),1,0)</f>
        <v/>
      </c>
      <c r="F457" s="12">
        <f>IF(E457=1,GAMMA.INV(Data!W457,INDEX(Markov!$Q$6:$Q$17,C457),INDEX(Markov!$R$6:$R$17,C457)),0)</f>
        <v/>
      </c>
      <c r="G457" s="6">
        <f>IF(D457&lt;IF(G456=1,INDEX(ChangeFactor!$O$6:$O$17,C457),INDEX(ChangeFactor!$N$6:$N$17,C457)),1,0)</f>
        <v/>
      </c>
      <c r="H457" s="12">
        <f>IF(G457=1,GAMMA.INV(Data!W457,INDEX(ChangeFactor!$R$6:$R$17,C457),INDEX(ChangeFactor!$S$6:$S$17,C457)),0)</f>
        <v/>
      </c>
      <c r="I457" s="7">
        <f>NORM.S.INV(Data!X457)</f>
        <v/>
      </c>
      <c r="J457" s="7">
        <f>NORM.S.INV(Data!Y457)</f>
        <v/>
      </c>
      <c r="K457" s="7">
        <f>NORM.S.INV(Data!Z457)</f>
        <v/>
      </c>
      <c r="L457" s="7">
        <f>MAR1!$B$32*L456+MAR1!$C$32*M456+MAR1!$D$32*N456+MAR1!$B$42*I457+MAR1!$C$42*J457+MAR1!$D$42*K457</f>
        <v/>
      </c>
      <c r="M457" s="7">
        <f>MAR1!$B$33*L456+MAR1!$C$33*M456+MAR1!$D$33*N456+MAR1!$B$43*I457+MAR1!$C$43*J457+MAR1!$D$43*K457</f>
        <v/>
      </c>
      <c r="N457" s="7">
        <f>MAR1!$B$34*L456+MAR1!$C$34*M456+MAR1!$D$34*N456+MAR1!$B$44*I457+MAR1!$C$44*J457+MAR1!$D$44*K457</f>
        <v/>
      </c>
      <c r="O457" s="12">
        <f>MAR1!$B$5+MAR1!$C$5*COS(2*PI()*B457/365)+MAR1!$D$5*SIN(2*PI()*B457/365)+IF(E457=1,MAR1!$B$11+MAR1!$D$11*L457,MAR1!$C$11+MAR1!$E$11*L457)</f>
        <v/>
      </c>
      <c r="P457" s="12">
        <f>MAR1!$B$6+MAR1!$C$6*COS(2*PI()*B457/365)+MAR1!$D$6*SIN(2*PI()*B457/365)+IF(E457=1,MAR1!$B$12+MAR1!$D$12*M457,MAR1!$C$12+MAR1!$E$12*M457)</f>
        <v/>
      </c>
      <c r="Q457" s="12">
        <f>MAR1!$B$7+MAR1!$C$7*COS(2*PI()*B457/365)+MAR1!$D$7*SIN(2*PI()*B457/365)+IF(E457=1,MAR1!$B$13+MAR1!$D$13*N457,MAR1!$C$13+MAR1!$E$13*N457)</f>
        <v/>
      </c>
      <c r="R457" s="12">
        <f>MAR1!$B$5+MAR1!$C$5*COS(2*PI()*B457/365)+MAR1!$D$5*SIN(2*PI()*B457/365)+INDEX(ChangeFactor!$F$6:$F$17,C457)+IF(G457=1,MAR1!$B$11+INDEX(ChangeFactor!$G$6:$G$17,C457)*MAR1!$D$11*L457,MAR1!$C$11+INDEX(ChangeFactor!$G$6:$G$17,C457)*MAR1!$E$11*L457)</f>
        <v/>
      </c>
    </row>
    <row r="458">
      <c r="A458" s="6">
        <f>Data!U458</f>
        <v/>
      </c>
      <c r="B458" s="6">
        <f>MOD(A458-1,365)+1</f>
        <v/>
      </c>
      <c r="C458" s="6">
        <f>MATCH(B458,Markov!$C$6:$C$17,1)</f>
        <v/>
      </c>
      <c r="D458" s="16">
        <f>Data!V458</f>
        <v/>
      </c>
      <c r="E458" s="6">
        <f>IF(D458&lt;IF(E457=1,INDEX(Markov!$I$6:$I$17,C458),INDEX(Markov!$H$6:$H$17,C458)),1,0)</f>
        <v/>
      </c>
      <c r="F458" s="12">
        <f>IF(E458=1,GAMMA.INV(Data!W458,INDEX(Markov!$Q$6:$Q$17,C458),INDEX(Markov!$R$6:$R$17,C458)),0)</f>
        <v/>
      </c>
      <c r="G458" s="6">
        <f>IF(D458&lt;IF(G457=1,INDEX(ChangeFactor!$O$6:$O$17,C458),INDEX(ChangeFactor!$N$6:$N$17,C458)),1,0)</f>
        <v/>
      </c>
      <c r="H458" s="12">
        <f>IF(G458=1,GAMMA.INV(Data!W458,INDEX(ChangeFactor!$R$6:$R$17,C458),INDEX(ChangeFactor!$S$6:$S$17,C458)),0)</f>
        <v/>
      </c>
      <c r="I458" s="7">
        <f>NORM.S.INV(Data!X458)</f>
        <v/>
      </c>
      <c r="J458" s="7">
        <f>NORM.S.INV(Data!Y458)</f>
        <v/>
      </c>
      <c r="K458" s="7">
        <f>NORM.S.INV(Data!Z458)</f>
        <v/>
      </c>
      <c r="L458" s="7">
        <f>MAR1!$B$32*L457+MAR1!$C$32*M457+MAR1!$D$32*N457+MAR1!$B$42*I458+MAR1!$C$42*J458+MAR1!$D$42*K458</f>
        <v/>
      </c>
      <c r="M458" s="7">
        <f>MAR1!$B$33*L457+MAR1!$C$33*M457+MAR1!$D$33*N457+MAR1!$B$43*I458+MAR1!$C$43*J458+MAR1!$D$43*K458</f>
        <v/>
      </c>
      <c r="N458" s="7">
        <f>MAR1!$B$34*L457+MAR1!$C$34*M457+MAR1!$D$34*N457+MAR1!$B$44*I458+MAR1!$C$44*J458+MAR1!$D$44*K458</f>
        <v/>
      </c>
      <c r="O458" s="12">
        <f>MAR1!$B$5+MAR1!$C$5*COS(2*PI()*B458/365)+MAR1!$D$5*SIN(2*PI()*B458/365)+IF(E458=1,MAR1!$B$11+MAR1!$D$11*L458,MAR1!$C$11+MAR1!$E$11*L458)</f>
        <v/>
      </c>
      <c r="P458" s="12">
        <f>MAR1!$B$6+MAR1!$C$6*COS(2*PI()*B458/365)+MAR1!$D$6*SIN(2*PI()*B458/365)+IF(E458=1,MAR1!$B$12+MAR1!$D$12*M458,MAR1!$C$12+MAR1!$E$12*M458)</f>
        <v/>
      </c>
      <c r="Q458" s="12">
        <f>MAR1!$B$7+MAR1!$C$7*COS(2*PI()*B458/365)+MAR1!$D$7*SIN(2*PI()*B458/365)+IF(E458=1,MAR1!$B$13+MAR1!$D$13*N458,MAR1!$C$13+MAR1!$E$13*N458)</f>
        <v/>
      </c>
      <c r="R458" s="12">
        <f>MAR1!$B$5+MAR1!$C$5*COS(2*PI()*B458/365)+MAR1!$D$5*SIN(2*PI()*B458/365)+INDEX(ChangeFactor!$F$6:$F$17,C458)+IF(G458=1,MAR1!$B$11+INDEX(ChangeFactor!$G$6:$G$17,C458)*MAR1!$D$11*L458,MAR1!$C$11+INDEX(ChangeFactor!$G$6:$G$17,C458)*MAR1!$E$11*L458)</f>
        <v/>
      </c>
    </row>
    <row r="459">
      <c r="A459" s="6">
        <f>Data!U459</f>
        <v/>
      </c>
      <c r="B459" s="6">
        <f>MOD(A459-1,365)+1</f>
        <v/>
      </c>
      <c r="C459" s="6">
        <f>MATCH(B459,Markov!$C$6:$C$17,1)</f>
        <v/>
      </c>
      <c r="D459" s="16">
        <f>Data!V459</f>
        <v/>
      </c>
      <c r="E459" s="6">
        <f>IF(D459&lt;IF(E458=1,INDEX(Markov!$I$6:$I$17,C459),INDEX(Markov!$H$6:$H$17,C459)),1,0)</f>
        <v/>
      </c>
      <c r="F459" s="12">
        <f>IF(E459=1,GAMMA.INV(Data!W459,INDEX(Markov!$Q$6:$Q$17,C459),INDEX(Markov!$R$6:$R$17,C459)),0)</f>
        <v/>
      </c>
      <c r="G459" s="6">
        <f>IF(D459&lt;IF(G458=1,INDEX(ChangeFactor!$O$6:$O$17,C459),INDEX(ChangeFactor!$N$6:$N$17,C459)),1,0)</f>
        <v/>
      </c>
      <c r="H459" s="12">
        <f>IF(G459=1,GAMMA.INV(Data!W459,INDEX(ChangeFactor!$R$6:$R$17,C459),INDEX(ChangeFactor!$S$6:$S$17,C459)),0)</f>
        <v/>
      </c>
      <c r="I459" s="7">
        <f>NORM.S.INV(Data!X459)</f>
        <v/>
      </c>
      <c r="J459" s="7">
        <f>NORM.S.INV(Data!Y459)</f>
        <v/>
      </c>
      <c r="K459" s="7">
        <f>NORM.S.INV(Data!Z459)</f>
        <v/>
      </c>
      <c r="L459" s="7">
        <f>MAR1!$B$32*L458+MAR1!$C$32*M458+MAR1!$D$32*N458+MAR1!$B$42*I459+MAR1!$C$42*J459+MAR1!$D$42*K459</f>
        <v/>
      </c>
      <c r="M459" s="7">
        <f>MAR1!$B$33*L458+MAR1!$C$33*M458+MAR1!$D$33*N458+MAR1!$B$43*I459+MAR1!$C$43*J459+MAR1!$D$43*K459</f>
        <v/>
      </c>
      <c r="N459" s="7">
        <f>MAR1!$B$34*L458+MAR1!$C$34*M458+MAR1!$D$34*N458+MAR1!$B$44*I459+MAR1!$C$44*J459+MAR1!$D$44*K459</f>
        <v/>
      </c>
      <c r="O459" s="12">
        <f>MAR1!$B$5+MAR1!$C$5*COS(2*PI()*B459/365)+MAR1!$D$5*SIN(2*PI()*B459/365)+IF(E459=1,MAR1!$B$11+MAR1!$D$11*L459,MAR1!$C$11+MAR1!$E$11*L459)</f>
        <v/>
      </c>
      <c r="P459" s="12">
        <f>MAR1!$B$6+MAR1!$C$6*COS(2*PI()*B459/365)+MAR1!$D$6*SIN(2*PI()*B459/365)+IF(E459=1,MAR1!$B$12+MAR1!$D$12*M459,MAR1!$C$12+MAR1!$E$12*M459)</f>
        <v/>
      </c>
      <c r="Q459" s="12">
        <f>MAR1!$B$7+MAR1!$C$7*COS(2*PI()*B459/365)+MAR1!$D$7*SIN(2*PI()*B459/365)+IF(E459=1,MAR1!$B$13+MAR1!$D$13*N459,MAR1!$C$13+MAR1!$E$13*N459)</f>
        <v/>
      </c>
      <c r="R459" s="12">
        <f>MAR1!$B$5+MAR1!$C$5*COS(2*PI()*B459/365)+MAR1!$D$5*SIN(2*PI()*B459/365)+INDEX(ChangeFactor!$F$6:$F$17,C459)+IF(G459=1,MAR1!$B$11+INDEX(ChangeFactor!$G$6:$G$17,C459)*MAR1!$D$11*L459,MAR1!$C$11+INDEX(ChangeFactor!$G$6:$G$17,C459)*MAR1!$E$11*L459)</f>
        <v/>
      </c>
    </row>
    <row r="460">
      <c r="A460" s="6">
        <f>Data!U460</f>
        <v/>
      </c>
      <c r="B460" s="6">
        <f>MOD(A460-1,365)+1</f>
        <v/>
      </c>
      <c r="C460" s="6">
        <f>MATCH(B460,Markov!$C$6:$C$17,1)</f>
        <v/>
      </c>
      <c r="D460" s="16">
        <f>Data!V460</f>
        <v/>
      </c>
      <c r="E460" s="6">
        <f>IF(D460&lt;IF(E459=1,INDEX(Markov!$I$6:$I$17,C460),INDEX(Markov!$H$6:$H$17,C460)),1,0)</f>
        <v/>
      </c>
      <c r="F460" s="12">
        <f>IF(E460=1,GAMMA.INV(Data!W460,INDEX(Markov!$Q$6:$Q$17,C460),INDEX(Markov!$R$6:$R$17,C460)),0)</f>
        <v/>
      </c>
      <c r="G460" s="6">
        <f>IF(D460&lt;IF(G459=1,INDEX(ChangeFactor!$O$6:$O$17,C460),INDEX(ChangeFactor!$N$6:$N$17,C460)),1,0)</f>
        <v/>
      </c>
      <c r="H460" s="12">
        <f>IF(G460=1,GAMMA.INV(Data!W460,INDEX(ChangeFactor!$R$6:$R$17,C460),INDEX(ChangeFactor!$S$6:$S$17,C460)),0)</f>
        <v/>
      </c>
      <c r="I460" s="7">
        <f>NORM.S.INV(Data!X460)</f>
        <v/>
      </c>
      <c r="J460" s="7">
        <f>NORM.S.INV(Data!Y460)</f>
        <v/>
      </c>
      <c r="K460" s="7">
        <f>NORM.S.INV(Data!Z460)</f>
        <v/>
      </c>
      <c r="L460" s="7">
        <f>MAR1!$B$32*L459+MAR1!$C$32*M459+MAR1!$D$32*N459+MAR1!$B$42*I460+MAR1!$C$42*J460+MAR1!$D$42*K460</f>
        <v/>
      </c>
      <c r="M460" s="7">
        <f>MAR1!$B$33*L459+MAR1!$C$33*M459+MAR1!$D$33*N459+MAR1!$B$43*I460+MAR1!$C$43*J460+MAR1!$D$43*K460</f>
        <v/>
      </c>
      <c r="N460" s="7">
        <f>MAR1!$B$34*L459+MAR1!$C$34*M459+MAR1!$D$34*N459+MAR1!$B$44*I460+MAR1!$C$44*J460+MAR1!$D$44*K460</f>
        <v/>
      </c>
      <c r="O460" s="12">
        <f>MAR1!$B$5+MAR1!$C$5*COS(2*PI()*B460/365)+MAR1!$D$5*SIN(2*PI()*B460/365)+IF(E460=1,MAR1!$B$11+MAR1!$D$11*L460,MAR1!$C$11+MAR1!$E$11*L460)</f>
        <v/>
      </c>
      <c r="P460" s="12">
        <f>MAR1!$B$6+MAR1!$C$6*COS(2*PI()*B460/365)+MAR1!$D$6*SIN(2*PI()*B460/365)+IF(E460=1,MAR1!$B$12+MAR1!$D$12*M460,MAR1!$C$12+MAR1!$E$12*M460)</f>
        <v/>
      </c>
      <c r="Q460" s="12">
        <f>MAR1!$B$7+MAR1!$C$7*COS(2*PI()*B460/365)+MAR1!$D$7*SIN(2*PI()*B460/365)+IF(E460=1,MAR1!$B$13+MAR1!$D$13*N460,MAR1!$C$13+MAR1!$E$13*N460)</f>
        <v/>
      </c>
      <c r="R460" s="12">
        <f>MAR1!$B$5+MAR1!$C$5*COS(2*PI()*B460/365)+MAR1!$D$5*SIN(2*PI()*B460/365)+INDEX(ChangeFactor!$F$6:$F$17,C460)+IF(G460=1,MAR1!$B$11+INDEX(ChangeFactor!$G$6:$G$17,C460)*MAR1!$D$11*L460,MAR1!$C$11+INDEX(ChangeFactor!$G$6:$G$17,C460)*MAR1!$E$11*L460)</f>
        <v/>
      </c>
    </row>
    <row r="461">
      <c r="A461" s="6">
        <f>Data!U461</f>
        <v/>
      </c>
      <c r="B461" s="6">
        <f>MOD(A461-1,365)+1</f>
        <v/>
      </c>
      <c r="C461" s="6">
        <f>MATCH(B461,Markov!$C$6:$C$17,1)</f>
        <v/>
      </c>
      <c r="D461" s="16">
        <f>Data!V461</f>
        <v/>
      </c>
      <c r="E461" s="6">
        <f>IF(D461&lt;IF(E460=1,INDEX(Markov!$I$6:$I$17,C461),INDEX(Markov!$H$6:$H$17,C461)),1,0)</f>
        <v/>
      </c>
      <c r="F461" s="12">
        <f>IF(E461=1,GAMMA.INV(Data!W461,INDEX(Markov!$Q$6:$Q$17,C461),INDEX(Markov!$R$6:$R$17,C461)),0)</f>
        <v/>
      </c>
      <c r="G461" s="6">
        <f>IF(D461&lt;IF(G460=1,INDEX(ChangeFactor!$O$6:$O$17,C461),INDEX(ChangeFactor!$N$6:$N$17,C461)),1,0)</f>
        <v/>
      </c>
      <c r="H461" s="12">
        <f>IF(G461=1,GAMMA.INV(Data!W461,INDEX(ChangeFactor!$R$6:$R$17,C461),INDEX(ChangeFactor!$S$6:$S$17,C461)),0)</f>
        <v/>
      </c>
      <c r="I461" s="7">
        <f>NORM.S.INV(Data!X461)</f>
        <v/>
      </c>
      <c r="J461" s="7">
        <f>NORM.S.INV(Data!Y461)</f>
        <v/>
      </c>
      <c r="K461" s="7">
        <f>NORM.S.INV(Data!Z461)</f>
        <v/>
      </c>
      <c r="L461" s="7">
        <f>MAR1!$B$32*L460+MAR1!$C$32*M460+MAR1!$D$32*N460+MAR1!$B$42*I461+MAR1!$C$42*J461+MAR1!$D$42*K461</f>
        <v/>
      </c>
      <c r="M461" s="7">
        <f>MAR1!$B$33*L460+MAR1!$C$33*M460+MAR1!$D$33*N460+MAR1!$B$43*I461+MAR1!$C$43*J461+MAR1!$D$43*K461</f>
        <v/>
      </c>
      <c r="N461" s="7">
        <f>MAR1!$B$34*L460+MAR1!$C$34*M460+MAR1!$D$34*N460+MAR1!$B$44*I461+MAR1!$C$44*J461+MAR1!$D$44*K461</f>
        <v/>
      </c>
      <c r="O461" s="12">
        <f>MAR1!$B$5+MAR1!$C$5*COS(2*PI()*B461/365)+MAR1!$D$5*SIN(2*PI()*B461/365)+IF(E461=1,MAR1!$B$11+MAR1!$D$11*L461,MAR1!$C$11+MAR1!$E$11*L461)</f>
        <v/>
      </c>
      <c r="P461" s="12">
        <f>MAR1!$B$6+MAR1!$C$6*COS(2*PI()*B461/365)+MAR1!$D$6*SIN(2*PI()*B461/365)+IF(E461=1,MAR1!$B$12+MAR1!$D$12*M461,MAR1!$C$12+MAR1!$E$12*M461)</f>
        <v/>
      </c>
      <c r="Q461" s="12">
        <f>MAR1!$B$7+MAR1!$C$7*COS(2*PI()*B461/365)+MAR1!$D$7*SIN(2*PI()*B461/365)+IF(E461=1,MAR1!$B$13+MAR1!$D$13*N461,MAR1!$C$13+MAR1!$E$13*N461)</f>
        <v/>
      </c>
      <c r="R461" s="12">
        <f>MAR1!$B$5+MAR1!$C$5*COS(2*PI()*B461/365)+MAR1!$D$5*SIN(2*PI()*B461/365)+INDEX(ChangeFactor!$F$6:$F$17,C461)+IF(G461=1,MAR1!$B$11+INDEX(ChangeFactor!$G$6:$G$17,C461)*MAR1!$D$11*L461,MAR1!$C$11+INDEX(ChangeFactor!$G$6:$G$17,C461)*MAR1!$E$11*L461)</f>
        <v/>
      </c>
    </row>
    <row r="462">
      <c r="A462" s="6">
        <f>Data!U462</f>
        <v/>
      </c>
      <c r="B462" s="6">
        <f>MOD(A462-1,365)+1</f>
        <v/>
      </c>
      <c r="C462" s="6">
        <f>MATCH(B462,Markov!$C$6:$C$17,1)</f>
        <v/>
      </c>
      <c r="D462" s="16">
        <f>Data!V462</f>
        <v/>
      </c>
      <c r="E462" s="6">
        <f>IF(D462&lt;IF(E461=1,INDEX(Markov!$I$6:$I$17,C462),INDEX(Markov!$H$6:$H$17,C462)),1,0)</f>
        <v/>
      </c>
      <c r="F462" s="12">
        <f>IF(E462=1,GAMMA.INV(Data!W462,INDEX(Markov!$Q$6:$Q$17,C462),INDEX(Markov!$R$6:$R$17,C462)),0)</f>
        <v/>
      </c>
      <c r="G462" s="6">
        <f>IF(D462&lt;IF(G461=1,INDEX(ChangeFactor!$O$6:$O$17,C462),INDEX(ChangeFactor!$N$6:$N$17,C462)),1,0)</f>
        <v/>
      </c>
      <c r="H462" s="12">
        <f>IF(G462=1,GAMMA.INV(Data!W462,INDEX(ChangeFactor!$R$6:$R$17,C462),INDEX(ChangeFactor!$S$6:$S$17,C462)),0)</f>
        <v/>
      </c>
      <c r="I462" s="7">
        <f>NORM.S.INV(Data!X462)</f>
        <v/>
      </c>
      <c r="J462" s="7">
        <f>NORM.S.INV(Data!Y462)</f>
        <v/>
      </c>
      <c r="K462" s="7">
        <f>NORM.S.INV(Data!Z462)</f>
        <v/>
      </c>
      <c r="L462" s="7">
        <f>MAR1!$B$32*L461+MAR1!$C$32*M461+MAR1!$D$32*N461+MAR1!$B$42*I462+MAR1!$C$42*J462+MAR1!$D$42*K462</f>
        <v/>
      </c>
      <c r="M462" s="7">
        <f>MAR1!$B$33*L461+MAR1!$C$33*M461+MAR1!$D$33*N461+MAR1!$B$43*I462+MAR1!$C$43*J462+MAR1!$D$43*K462</f>
        <v/>
      </c>
      <c r="N462" s="7">
        <f>MAR1!$B$34*L461+MAR1!$C$34*M461+MAR1!$D$34*N461+MAR1!$B$44*I462+MAR1!$C$44*J462+MAR1!$D$44*K462</f>
        <v/>
      </c>
      <c r="O462" s="12">
        <f>MAR1!$B$5+MAR1!$C$5*COS(2*PI()*B462/365)+MAR1!$D$5*SIN(2*PI()*B462/365)+IF(E462=1,MAR1!$B$11+MAR1!$D$11*L462,MAR1!$C$11+MAR1!$E$11*L462)</f>
        <v/>
      </c>
      <c r="P462" s="12">
        <f>MAR1!$B$6+MAR1!$C$6*COS(2*PI()*B462/365)+MAR1!$D$6*SIN(2*PI()*B462/365)+IF(E462=1,MAR1!$B$12+MAR1!$D$12*M462,MAR1!$C$12+MAR1!$E$12*M462)</f>
        <v/>
      </c>
      <c r="Q462" s="12">
        <f>MAR1!$B$7+MAR1!$C$7*COS(2*PI()*B462/365)+MAR1!$D$7*SIN(2*PI()*B462/365)+IF(E462=1,MAR1!$B$13+MAR1!$D$13*N462,MAR1!$C$13+MAR1!$E$13*N462)</f>
        <v/>
      </c>
      <c r="R462" s="12">
        <f>MAR1!$B$5+MAR1!$C$5*COS(2*PI()*B462/365)+MAR1!$D$5*SIN(2*PI()*B462/365)+INDEX(ChangeFactor!$F$6:$F$17,C462)+IF(G462=1,MAR1!$B$11+INDEX(ChangeFactor!$G$6:$G$17,C462)*MAR1!$D$11*L462,MAR1!$C$11+INDEX(ChangeFactor!$G$6:$G$17,C462)*MAR1!$E$11*L462)</f>
        <v/>
      </c>
    </row>
    <row r="463">
      <c r="A463" s="6">
        <f>Data!U463</f>
        <v/>
      </c>
      <c r="B463" s="6">
        <f>MOD(A463-1,365)+1</f>
        <v/>
      </c>
      <c r="C463" s="6">
        <f>MATCH(B463,Markov!$C$6:$C$17,1)</f>
        <v/>
      </c>
      <c r="D463" s="16">
        <f>Data!V463</f>
        <v/>
      </c>
      <c r="E463" s="6">
        <f>IF(D463&lt;IF(E462=1,INDEX(Markov!$I$6:$I$17,C463),INDEX(Markov!$H$6:$H$17,C463)),1,0)</f>
        <v/>
      </c>
      <c r="F463" s="12">
        <f>IF(E463=1,GAMMA.INV(Data!W463,INDEX(Markov!$Q$6:$Q$17,C463),INDEX(Markov!$R$6:$R$17,C463)),0)</f>
        <v/>
      </c>
      <c r="G463" s="6">
        <f>IF(D463&lt;IF(G462=1,INDEX(ChangeFactor!$O$6:$O$17,C463),INDEX(ChangeFactor!$N$6:$N$17,C463)),1,0)</f>
        <v/>
      </c>
      <c r="H463" s="12">
        <f>IF(G463=1,GAMMA.INV(Data!W463,INDEX(ChangeFactor!$R$6:$R$17,C463),INDEX(ChangeFactor!$S$6:$S$17,C463)),0)</f>
        <v/>
      </c>
      <c r="I463" s="7">
        <f>NORM.S.INV(Data!X463)</f>
        <v/>
      </c>
      <c r="J463" s="7">
        <f>NORM.S.INV(Data!Y463)</f>
        <v/>
      </c>
      <c r="K463" s="7">
        <f>NORM.S.INV(Data!Z463)</f>
        <v/>
      </c>
      <c r="L463" s="7">
        <f>MAR1!$B$32*L462+MAR1!$C$32*M462+MAR1!$D$32*N462+MAR1!$B$42*I463+MAR1!$C$42*J463+MAR1!$D$42*K463</f>
        <v/>
      </c>
      <c r="M463" s="7">
        <f>MAR1!$B$33*L462+MAR1!$C$33*M462+MAR1!$D$33*N462+MAR1!$B$43*I463+MAR1!$C$43*J463+MAR1!$D$43*K463</f>
        <v/>
      </c>
      <c r="N463" s="7">
        <f>MAR1!$B$34*L462+MAR1!$C$34*M462+MAR1!$D$34*N462+MAR1!$B$44*I463+MAR1!$C$44*J463+MAR1!$D$44*K463</f>
        <v/>
      </c>
      <c r="O463" s="12">
        <f>MAR1!$B$5+MAR1!$C$5*COS(2*PI()*B463/365)+MAR1!$D$5*SIN(2*PI()*B463/365)+IF(E463=1,MAR1!$B$11+MAR1!$D$11*L463,MAR1!$C$11+MAR1!$E$11*L463)</f>
        <v/>
      </c>
      <c r="P463" s="12">
        <f>MAR1!$B$6+MAR1!$C$6*COS(2*PI()*B463/365)+MAR1!$D$6*SIN(2*PI()*B463/365)+IF(E463=1,MAR1!$B$12+MAR1!$D$12*M463,MAR1!$C$12+MAR1!$E$12*M463)</f>
        <v/>
      </c>
      <c r="Q463" s="12">
        <f>MAR1!$B$7+MAR1!$C$7*COS(2*PI()*B463/365)+MAR1!$D$7*SIN(2*PI()*B463/365)+IF(E463=1,MAR1!$B$13+MAR1!$D$13*N463,MAR1!$C$13+MAR1!$E$13*N463)</f>
        <v/>
      </c>
      <c r="R463" s="12">
        <f>MAR1!$B$5+MAR1!$C$5*COS(2*PI()*B463/365)+MAR1!$D$5*SIN(2*PI()*B463/365)+INDEX(ChangeFactor!$F$6:$F$17,C463)+IF(G463=1,MAR1!$B$11+INDEX(ChangeFactor!$G$6:$G$17,C463)*MAR1!$D$11*L463,MAR1!$C$11+INDEX(ChangeFactor!$G$6:$G$17,C463)*MAR1!$E$11*L463)</f>
        <v/>
      </c>
    </row>
    <row r="464">
      <c r="A464" s="6">
        <f>Data!U464</f>
        <v/>
      </c>
      <c r="B464" s="6">
        <f>MOD(A464-1,365)+1</f>
        <v/>
      </c>
      <c r="C464" s="6">
        <f>MATCH(B464,Markov!$C$6:$C$17,1)</f>
        <v/>
      </c>
      <c r="D464" s="16">
        <f>Data!V464</f>
        <v/>
      </c>
      <c r="E464" s="6">
        <f>IF(D464&lt;IF(E463=1,INDEX(Markov!$I$6:$I$17,C464),INDEX(Markov!$H$6:$H$17,C464)),1,0)</f>
        <v/>
      </c>
      <c r="F464" s="12">
        <f>IF(E464=1,GAMMA.INV(Data!W464,INDEX(Markov!$Q$6:$Q$17,C464),INDEX(Markov!$R$6:$R$17,C464)),0)</f>
        <v/>
      </c>
      <c r="G464" s="6">
        <f>IF(D464&lt;IF(G463=1,INDEX(ChangeFactor!$O$6:$O$17,C464),INDEX(ChangeFactor!$N$6:$N$17,C464)),1,0)</f>
        <v/>
      </c>
      <c r="H464" s="12">
        <f>IF(G464=1,GAMMA.INV(Data!W464,INDEX(ChangeFactor!$R$6:$R$17,C464),INDEX(ChangeFactor!$S$6:$S$17,C464)),0)</f>
        <v/>
      </c>
      <c r="I464" s="7">
        <f>NORM.S.INV(Data!X464)</f>
        <v/>
      </c>
      <c r="J464" s="7">
        <f>NORM.S.INV(Data!Y464)</f>
        <v/>
      </c>
      <c r="K464" s="7">
        <f>NORM.S.INV(Data!Z464)</f>
        <v/>
      </c>
      <c r="L464" s="7">
        <f>MAR1!$B$32*L463+MAR1!$C$32*M463+MAR1!$D$32*N463+MAR1!$B$42*I464+MAR1!$C$42*J464+MAR1!$D$42*K464</f>
        <v/>
      </c>
      <c r="M464" s="7">
        <f>MAR1!$B$33*L463+MAR1!$C$33*M463+MAR1!$D$33*N463+MAR1!$B$43*I464+MAR1!$C$43*J464+MAR1!$D$43*K464</f>
        <v/>
      </c>
      <c r="N464" s="7">
        <f>MAR1!$B$34*L463+MAR1!$C$34*M463+MAR1!$D$34*N463+MAR1!$B$44*I464+MAR1!$C$44*J464+MAR1!$D$44*K464</f>
        <v/>
      </c>
      <c r="O464" s="12">
        <f>MAR1!$B$5+MAR1!$C$5*COS(2*PI()*B464/365)+MAR1!$D$5*SIN(2*PI()*B464/365)+IF(E464=1,MAR1!$B$11+MAR1!$D$11*L464,MAR1!$C$11+MAR1!$E$11*L464)</f>
        <v/>
      </c>
      <c r="P464" s="12">
        <f>MAR1!$B$6+MAR1!$C$6*COS(2*PI()*B464/365)+MAR1!$D$6*SIN(2*PI()*B464/365)+IF(E464=1,MAR1!$B$12+MAR1!$D$12*M464,MAR1!$C$12+MAR1!$E$12*M464)</f>
        <v/>
      </c>
      <c r="Q464" s="12">
        <f>MAR1!$B$7+MAR1!$C$7*COS(2*PI()*B464/365)+MAR1!$D$7*SIN(2*PI()*B464/365)+IF(E464=1,MAR1!$B$13+MAR1!$D$13*N464,MAR1!$C$13+MAR1!$E$13*N464)</f>
        <v/>
      </c>
      <c r="R464" s="12">
        <f>MAR1!$B$5+MAR1!$C$5*COS(2*PI()*B464/365)+MAR1!$D$5*SIN(2*PI()*B464/365)+INDEX(ChangeFactor!$F$6:$F$17,C464)+IF(G464=1,MAR1!$B$11+INDEX(ChangeFactor!$G$6:$G$17,C464)*MAR1!$D$11*L464,MAR1!$C$11+INDEX(ChangeFactor!$G$6:$G$17,C464)*MAR1!$E$11*L464)</f>
        <v/>
      </c>
    </row>
    <row r="465">
      <c r="A465" s="6">
        <f>Data!U465</f>
        <v/>
      </c>
      <c r="B465" s="6">
        <f>MOD(A465-1,365)+1</f>
        <v/>
      </c>
      <c r="C465" s="6">
        <f>MATCH(B465,Markov!$C$6:$C$17,1)</f>
        <v/>
      </c>
      <c r="D465" s="16">
        <f>Data!V465</f>
        <v/>
      </c>
      <c r="E465" s="6">
        <f>IF(D465&lt;IF(E464=1,INDEX(Markov!$I$6:$I$17,C465),INDEX(Markov!$H$6:$H$17,C465)),1,0)</f>
        <v/>
      </c>
      <c r="F465" s="12">
        <f>IF(E465=1,GAMMA.INV(Data!W465,INDEX(Markov!$Q$6:$Q$17,C465),INDEX(Markov!$R$6:$R$17,C465)),0)</f>
        <v/>
      </c>
      <c r="G465" s="6">
        <f>IF(D465&lt;IF(G464=1,INDEX(ChangeFactor!$O$6:$O$17,C465),INDEX(ChangeFactor!$N$6:$N$17,C465)),1,0)</f>
        <v/>
      </c>
      <c r="H465" s="12">
        <f>IF(G465=1,GAMMA.INV(Data!W465,INDEX(ChangeFactor!$R$6:$R$17,C465),INDEX(ChangeFactor!$S$6:$S$17,C465)),0)</f>
        <v/>
      </c>
      <c r="I465" s="7">
        <f>NORM.S.INV(Data!X465)</f>
        <v/>
      </c>
      <c r="J465" s="7">
        <f>NORM.S.INV(Data!Y465)</f>
        <v/>
      </c>
      <c r="K465" s="7">
        <f>NORM.S.INV(Data!Z465)</f>
        <v/>
      </c>
      <c r="L465" s="7">
        <f>MAR1!$B$32*L464+MAR1!$C$32*M464+MAR1!$D$32*N464+MAR1!$B$42*I465+MAR1!$C$42*J465+MAR1!$D$42*K465</f>
        <v/>
      </c>
      <c r="M465" s="7">
        <f>MAR1!$B$33*L464+MAR1!$C$33*M464+MAR1!$D$33*N464+MAR1!$B$43*I465+MAR1!$C$43*J465+MAR1!$D$43*K465</f>
        <v/>
      </c>
      <c r="N465" s="7">
        <f>MAR1!$B$34*L464+MAR1!$C$34*M464+MAR1!$D$34*N464+MAR1!$B$44*I465+MAR1!$C$44*J465+MAR1!$D$44*K465</f>
        <v/>
      </c>
      <c r="O465" s="12">
        <f>MAR1!$B$5+MAR1!$C$5*COS(2*PI()*B465/365)+MAR1!$D$5*SIN(2*PI()*B465/365)+IF(E465=1,MAR1!$B$11+MAR1!$D$11*L465,MAR1!$C$11+MAR1!$E$11*L465)</f>
        <v/>
      </c>
      <c r="P465" s="12">
        <f>MAR1!$B$6+MAR1!$C$6*COS(2*PI()*B465/365)+MAR1!$D$6*SIN(2*PI()*B465/365)+IF(E465=1,MAR1!$B$12+MAR1!$D$12*M465,MAR1!$C$12+MAR1!$E$12*M465)</f>
        <v/>
      </c>
      <c r="Q465" s="12">
        <f>MAR1!$B$7+MAR1!$C$7*COS(2*PI()*B465/365)+MAR1!$D$7*SIN(2*PI()*B465/365)+IF(E465=1,MAR1!$B$13+MAR1!$D$13*N465,MAR1!$C$13+MAR1!$E$13*N465)</f>
        <v/>
      </c>
      <c r="R465" s="12">
        <f>MAR1!$B$5+MAR1!$C$5*COS(2*PI()*B465/365)+MAR1!$D$5*SIN(2*PI()*B465/365)+INDEX(ChangeFactor!$F$6:$F$17,C465)+IF(G465=1,MAR1!$B$11+INDEX(ChangeFactor!$G$6:$G$17,C465)*MAR1!$D$11*L465,MAR1!$C$11+INDEX(ChangeFactor!$G$6:$G$17,C465)*MAR1!$E$11*L465)</f>
        <v/>
      </c>
    </row>
    <row r="466">
      <c r="A466" s="6">
        <f>Data!U466</f>
        <v/>
      </c>
      <c r="B466" s="6">
        <f>MOD(A466-1,365)+1</f>
        <v/>
      </c>
      <c r="C466" s="6">
        <f>MATCH(B466,Markov!$C$6:$C$17,1)</f>
        <v/>
      </c>
      <c r="D466" s="16">
        <f>Data!V466</f>
        <v/>
      </c>
      <c r="E466" s="6">
        <f>IF(D466&lt;IF(E465=1,INDEX(Markov!$I$6:$I$17,C466),INDEX(Markov!$H$6:$H$17,C466)),1,0)</f>
        <v/>
      </c>
      <c r="F466" s="12">
        <f>IF(E466=1,GAMMA.INV(Data!W466,INDEX(Markov!$Q$6:$Q$17,C466),INDEX(Markov!$R$6:$R$17,C466)),0)</f>
        <v/>
      </c>
      <c r="G466" s="6">
        <f>IF(D466&lt;IF(G465=1,INDEX(ChangeFactor!$O$6:$O$17,C466),INDEX(ChangeFactor!$N$6:$N$17,C466)),1,0)</f>
        <v/>
      </c>
      <c r="H466" s="12">
        <f>IF(G466=1,GAMMA.INV(Data!W466,INDEX(ChangeFactor!$R$6:$R$17,C466),INDEX(ChangeFactor!$S$6:$S$17,C466)),0)</f>
        <v/>
      </c>
      <c r="I466" s="7">
        <f>NORM.S.INV(Data!X466)</f>
        <v/>
      </c>
      <c r="J466" s="7">
        <f>NORM.S.INV(Data!Y466)</f>
        <v/>
      </c>
      <c r="K466" s="7">
        <f>NORM.S.INV(Data!Z466)</f>
        <v/>
      </c>
      <c r="L466" s="7">
        <f>MAR1!$B$32*L465+MAR1!$C$32*M465+MAR1!$D$32*N465+MAR1!$B$42*I466+MAR1!$C$42*J466+MAR1!$D$42*K466</f>
        <v/>
      </c>
      <c r="M466" s="7">
        <f>MAR1!$B$33*L465+MAR1!$C$33*M465+MAR1!$D$33*N465+MAR1!$B$43*I466+MAR1!$C$43*J466+MAR1!$D$43*K466</f>
        <v/>
      </c>
      <c r="N466" s="7">
        <f>MAR1!$B$34*L465+MAR1!$C$34*M465+MAR1!$D$34*N465+MAR1!$B$44*I466+MAR1!$C$44*J466+MAR1!$D$44*K466</f>
        <v/>
      </c>
      <c r="O466" s="12">
        <f>MAR1!$B$5+MAR1!$C$5*COS(2*PI()*B466/365)+MAR1!$D$5*SIN(2*PI()*B466/365)+IF(E466=1,MAR1!$B$11+MAR1!$D$11*L466,MAR1!$C$11+MAR1!$E$11*L466)</f>
        <v/>
      </c>
      <c r="P466" s="12">
        <f>MAR1!$B$6+MAR1!$C$6*COS(2*PI()*B466/365)+MAR1!$D$6*SIN(2*PI()*B466/365)+IF(E466=1,MAR1!$B$12+MAR1!$D$12*M466,MAR1!$C$12+MAR1!$E$12*M466)</f>
        <v/>
      </c>
      <c r="Q466" s="12">
        <f>MAR1!$B$7+MAR1!$C$7*COS(2*PI()*B466/365)+MAR1!$D$7*SIN(2*PI()*B466/365)+IF(E466=1,MAR1!$B$13+MAR1!$D$13*N466,MAR1!$C$13+MAR1!$E$13*N466)</f>
        <v/>
      </c>
      <c r="R466" s="12">
        <f>MAR1!$B$5+MAR1!$C$5*COS(2*PI()*B466/365)+MAR1!$D$5*SIN(2*PI()*B466/365)+INDEX(ChangeFactor!$F$6:$F$17,C466)+IF(G466=1,MAR1!$B$11+INDEX(ChangeFactor!$G$6:$G$17,C466)*MAR1!$D$11*L466,MAR1!$C$11+INDEX(ChangeFactor!$G$6:$G$17,C466)*MAR1!$E$11*L466)</f>
        <v/>
      </c>
    </row>
    <row r="467">
      <c r="A467" s="6">
        <f>Data!U467</f>
        <v/>
      </c>
      <c r="B467" s="6">
        <f>MOD(A467-1,365)+1</f>
        <v/>
      </c>
      <c r="C467" s="6">
        <f>MATCH(B467,Markov!$C$6:$C$17,1)</f>
        <v/>
      </c>
      <c r="D467" s="16">
        <f>Data!V467</f>
        <v/>
      </c>
      <c r="E467" s="6">
        <f>IF(D467&lt;IF(E466=1,INDEX(Markov!$I$6:$I$17,C467),INDEX(Markov!$H$6:$H$17,C467)),1,0)</f>
        <v/>
      </c>
      <c r="F467" s="12">
        <f>IF(E467=1,GAMMA.INV(Data!W467,INDEX(Markov!$Q$6:$Q$17,C467),INDEX(Markov!$R$6:$R$17,C467)),0)</f>
        <v/>
      </c>
      <c r="G467" s="6">
        <f>IF(D467&lt;IF(G466=1,INDEX(ChangeFactor!$O$6:$O$17,C467),INDEX(ChangeFactor!$N$6:$N$17,C467)),1,0)</f>
        <v/>
      </c>
      <c r="H467" s="12">
        <f>IF(G467=1,GAMMA.INV(Data!W467,INDEX(ChangeFactor!$R$6:$R$17,C467),INDEX(ChangeFactor!$S$6:$S$17,C467)),0)</f>
        <v/>
      </c>
      <c r="I467" s="7">
        <f>NORM.S.INV(Data!X467)</f>
        <v/>
      </c>
      <c r="J467" s="7">
        <f>NORM.S.INV(Data!Y467)</f>
        <v/>
      </c>
      <c r="K467" s="7">
        <f>NORM.S.INV(Data!Z467)</f>
        <v/>
      </c>
      <c r="L467" s="7">
        <f>MAR1!$B$32*L466+MAR1!$C$32*M466+MAR1!$D$32*N466+MAR1!$B$42*I467+MAR1!$C$42*J467+MAR1!$D$42*K467</f>
        <v/>
      </c>
      <c r="M467" s="7">
        <f>MAR1!$B$33*L466+MAR1!$C$33*M466+MAR1!$D$33*N466+MAR1!$B$43*I467+MAR1!$C$43*J467+MAR1!$D$43*K467</f>
        <v/>
      </c>
      <c r="N467" s="7">
        <f>MAR1!$B$34*L466+MAR1!$C$34*M466+MAR1!$D$34*N466+MAR1!$B$44*I467+MAR1!$C$44*J467+MAR1!$D$44*K467</f>
        <v/>
      </c>
      <c r="O467" s="12">
        <f>MAR1!$B$5+MAR1!$C$5*COS(2*PI()*B467/365)+MAR1!$D$5*SIN(2*PI()*B467/365)+IF(E467=1,MAR1!$B$11+MAR1!$D$11*L467,MAR1!$C$11+MAR1!$E$11*L467)</f>
        <v/>
      </c>
      <c r="P467" s="12">
        <f>MAR1!$B$6+MAR1!$C$6*COS(2*PI()*B467/365)+MAR1!$D$6*SIN(2*PI()*B467/365)+IF(E467=1,MAR1!$B$12+MAR1!$D$12*M467,MAR1!$C$12+MAR1!$E$12*M467)</f>
        <v/>
      </c>
      <c r="Q467" s="12">
        <f>MAR1!$B$7+MAR1!$C$7*COS(2*PI()*B467/365)+MAR1!$D$7*SIN(2*PI()*B467/365)+IF(E467=1,MAR1!$B$13+MAR1!$D$13*N467,MAR1!$C$13+MAR1!$E$13*N467)</f>
        <v/>
      </c>
      <c r="R467" s="12">
        <f>MAR1!$B$5+MAR1!$C$5*COS(2*PI()*B467/365)+MAR1!$D$5*SIN(2*PI()*B467/365)+INDEX(ChangeFactor!$F$6:$F$17,C467)+IF(G467=1,MAR1!$B$11+INDEX(ChangeFactor!$G$6:$G$17,C467)*MAR1!$D$11*L467,MAR1!$C$11+INDEX(ChangeFactor!$G$6:$G$17,C467)*MAR1!$E$11*L467)</f>
        <v/>
      </c>
    </row>
    <row r="468">
      <c r="A468" s="6">
        <f>Data!U468</f>
        <v/>
      </c>
      <c r="B468" s="6">
        <f>MOD(A468-1,365)+1</f>
        <v/>
      </c>
      <c r="C468" s="6">
        <f>MATCH(B468,Markov!$C$6:$C$17,1)</f>
        <v/>
      </c>
      <c r="D468" s="16">
        <f>Data!V468</f>
        <v/>
      </c>
      <c r="E468" s="6">
        <f>IF(D468&lt;IF(E467=1,INDEX(Markov!$I$6:$I$17,C468),INDEX(Markov!$H$6:$H$17,C468)),1,0)</f>
        <v/>
      </c>
      <c r="F468" s="12">
        <f>IF(E468=1,GAMMA.INV(Data!W468,INDEX(Markov!$Q$6:$Q$17,C468),INDEX(Markov!$R$6:$R$17,C468)),0)</f>
        <v/>
      </c>
      <c r="G468" s="6">
        <f>IF(D468&lt;IF(G467=1,INDEX(ChangeFactor!$O$6:$O$17,C468),INDEX(ChangeFactor!$N$6:$N$17,C468)),1,0)</f>
        <v/>
      </c>
      <c r="H468" s="12">
        <f>IF(G468=1,GAMMA.INV(Data!W468,INDEX(ChangeFactor!$R$6:$R$17,C468),INDEX(ChangeFactor!$S$6:$S$17,C468)),0)</f>
        <v/>
      </c>
      <c r="I468" s="7">
        <f>NORM.S.INV(Data!X468)</f>
        <v/>
      </c>
      <c r="J468" s="7">
        <f>NORM.S.INV(Data!Y468)</f>
        <v/>
      </c>
      <c r="K468" s="7">
        <f>NORM.S.INV(Data!Z468)</f>
        <v/>
      </c>
      <c r="L468" s="7">
        <f>MAR1!$B$32*L467+MAR1!$C$32*M467+MAR1!$D$32*N467+MAR1!$B$42*I468+MAR1!$C$42*J468+MAR1!$D$42*K468</f>
        <v/>
      </c>
      <c r="M468" s="7">
        <f>MAR1!$B$33*L467+MAR1!$C$33*M467+MAR1!$D$33*N467+MAR1!$B$43*I468+MAR1!$C$43*J468+MAR1!$D$43*K468</f>
        <v/>
      </c>
      <c r="N468" s="7">
        <f>MAR1!$B$34*L467+MAR1!$C$34*M467+MAR1!$D$34*N467+MAR1!$B$44*I468+MAR1!$C$44*J468+MAR1!$D$44*K468</f>
        <v/>
      </c>
      <c r="O468" s="12">
        <f>MAR1!$B$5+MAR1!$C$5*COS(2*PI()*B468/365)+MAR1!$D$5*SIN(2*PI()*B468/365)+IF(E468=1,MAR1!$B$11+MAR1!$D$11*L468,MAR1!$C$11+MAR1!$E$11*L468)</f>
        <v/>
      </c>
      <c r="P468" s="12">
        <f>MAR1!$B$6+MAR1!$C$6*COS(2*PI()*B468/365)+MAR1!$D$6*SIN(2*PI()*B468/365)+IF(E468=1,MAR1!$B$12+MAR1!$D$12*M468,MAR1!$C$12+MAR1!$E$12*M468)</f>
        <v/>
      </c>
      <c r="Q468" s="12">
        <f>MAR1!$B$7+MAR1!$C$7*COS(2*PI()*B468/365)+MAR1!$D$7*SIN(2*PI()*B468/365)+IF(E468=1,MAR1!$B$13+MAR1!$D$13*N468,MAR1!$C$13+MAR1!$E$13*N468)</f>
        <v/>
      </c>
      <c r="R468" s="12">
        <f>MAR1!$B$5+MAR1!$C$5*COS(2*PI()*B468/365)+MAR1!$D$5*SIN(2*PI()*B468/365)+INDEX(ChangeFactor!$F$6:$F$17,C468)+IF(G468=1,MAR1!$B$11+INDEX(ChangeFactor!$G$6:$G$17,C468)*MAR1!$D$11*L468,MAR1!$C$11+INDEX(ChangeFactor!$G$6:$G$17,C468)*MAR1!$E$11*L468)</f>
        <v/>
      </c>
    </row>
    <row r="469">
      <c r="A469" s="6">
        <f>Data!U469</f>
        <v/>
      </c>
      <c r="B469" s="6">
        <f>MOD(A469-1,365)+1</f>
        <v/>
      </c>
      <c r="C469" s="6">
        <f>MATCH(B469,Markov!$C$6:$C$17,1)</f>
        <v/>
      </c>
      <c r="D469" s="16">
        <f>Data!V469</f>
        <v/>
      </c>
      <c r="E469" s="6">
        <f>IF(D469&lt;IF(E468=1,INDEX(Markov!$I$6:$I$17,C469),INDEX(Markov!$H$6:$H$17,C469)),1,0)</f>
        <v/>
      </c>
      <c r="F469" s="12">
        <f>IF(E469=1,GAMMA.INV(Data!W469,INDEX(Markov!$Q$6:$Q$17,C469),INDEX(Markov!$R$6:$R$17,C469)),0)</f>
        <v/>
      </c>
      <c r="G469" s="6">
        <f>IF(D469&lt;IF(G468=1,INDEX(ChangeFactor!$O$6:$O$17,C469),INDEX(ChangeFactor!$N$6:$N$17,C469)),1,0)</f>
        <v/>
      </c>
      <c r="H469" s="12">
        <f>IF(G469=1,GAMMA.INV(Data!W469,INDEX(ChangeFactor!$R$6:$R$17,C469),INDEX(ChangeFactor!$S$6:$S$17,C469)),0)</f>
        <v/>
      </c>
      <c r="I469" s="7">
        <f>NORM.S.INV(Data!X469)</f>
        <v/>
      </c>
      <c r="J469" s="7">
        <f>NORM.S.INV(Data!Y469)</f>
        <v/>
      </c>
      <c r="K469" s="7">
        <f>NORM.S.INV(Data!Z469)</f>
        <v/>
      </c>
      <c r="L469" s="7">
        <f>MAR1!$B$32*L468+MAR1!$C$32*M468+MAR1!$D$32*N468+MAR1!$B$42*I469+MAR1!$C$42*J469+MAR1!$D$42*K469</f>
        <v/>
      </c>
      <c r="M469" s="7">
        <f>MAR1!$B$33*L468+MAR1!$C$33*M468+MAR1!$D$33*N468+MAR1!$B$43*I469+MAR1!$C$43*J469+MAR1!$D$43*K469</f>
        <v/>
      </c>
      <c r="N469" s="7">
        <f>MAR1!$B$34*L468+MAR1!$C$34*M468+MAR1!$D$34*N468+MAR1!$B$44*I469+MAR1!$C$44*J469+MAR1!$D$44*K469</f>
        <v/>
      </c>
      <c r="O469" s="12">
        <f>MAR1!$B$5+MAR1!$C$5*COS(2*PI()*B469/365)+MAR1!$D$5*SIN(2*PI()*B469/365)+IF(E469=1,MAR1!$B$11+MAR1!$D$11*L469,MAR1!$C$11+MAR1!$E$11*L469)</f>
        <v/>
      </c>
      <c r="P469" s="12">
        <f>MAR1!$B$6+MAR1!$C$6*COS(2*PI()*B469/365)+MAR1!$D$6*SIN(2*PI()*B469/365)+IF(E469=1,MAR1!$B$12+MAR1!$D$12*M469,MAR1!$C$12+MAR1!$E$12*M469)</f>
        <v/>
      </c>
      <c r="Q469" s="12">
        <f>MAR1!$B$7+MAR1!$C$7*COS(2*PI()*B469/365)+MAR1!$D$7*SIN(2*PI()*B469/365)+IF(E469=1,MAR1!$B$13+MAR1!$D$13*N469,MAR1!$C$13+MAR1!$E$13*N469)</f>
        <v/>
      </c>
      <c r="R469" s="12">
        <f>MAR1!$B$5+MAR1!$C$5*COS(2*PI()*B469/365)+MAR1!$D$5*SIN(2*PI()*B469/365)+INDEX(ChangeFactor!$F$6:$F$17,C469)+IF(G469=1,MAR1!$B$11+INDEX(ChangeFactor!$G$6:$G$17,C469)*MAR1!$D$11*L469,MAR1!$C$11+INDEX(ChangeFactor!$G$6:$G$17,C469)*MAR1!$E$11*L469)</f>
        <v/>
      </c>
    </row>
    <row r="470">
      <c r="A470" s="6">
        <f>Data!U470</f>
        <v/>
      </c>
      <c r="B470" s="6">
        <f>MOD(A470-1,365)+1</f>
        <v/>
      </c>
      <c r="C470" s="6">
        <f>MATCH(B470,Markov!$C$6:$C$17,1)</f>
        <v/>
      </c>
      <c r="D470" s="16">
        <f>Data!V470</f>
        <v/>
      </c>
      <c r="E470" s="6">
        <f>IF(D470&lt;IF(E469=1,INDEX(Markov!$I$6:$I$17,C470),INDEX(Markov!$H$6:$H$17,C470)),1,0)</f>
        <v/>
      </c>
      <c r="F470" s="12">
        <f>IF(E470=1,GAMMA.INV(Data!W470,INDEX(Markov!$Q$6:$Q$17,C470),INDEX(Markov!$R$6:$R$17,C470)),0)</f>
        <v/>
      </c>
      <c r="G470" s="6">
        <f>IF(D470&lt;IF(G469=1,INDEX(ChangeFactor!$O$6:$O$17,C470),INDEX(ChangeFactor!$N$6:$N$17,C470)),1,0)</f>
        <v/>
      </c>
      <c r="H470" s="12">
        <f>IF(G470=1,GAMMA.INV(Data!W470,INDEX(ChangeFactor!$R$6:$R$17,C470),INDEX(ChangeFactor!$S$6:$S$17,C470)),0)</f>
        <v/>
      </c>
      <c r="I470" s="7">
        <f>NORM.S.INV(Data!X470)</f>
        <v/>
      </c>
      <c r="J470" s="7">
        <f>NORM.S.INV(Data!Y470)</f>
        <v/>
      </c>
      <c r="K470" s="7">
        <f>NORM.S.INV(Data!Z470)</f>
        <v/>
      </c>
      <c r="L470" s="7">
        <f>MAR1!$B$32*L469+MAR1!$C$32*M469+MAR1!$D$32*N469+MAR1!$B$42*I470+MAR1!$C$42*J470+MAR1!$D$42*K470</f>
        <v/>
      </c>
      <c r="M470" s="7">
        <f>MAR1!$B$33*L469+MAR1!$C$33*M469+MAR1!$D$33*N469+MAR1!$B$43*I470+MAR1!$C$43*J470+MAR1!$D$43*K470</f>
        <v/>
      </c>
      <c r="N470" s="7">
        <f>MAR1!$B$34*L469+MAR1!$C$34*M469+MAR1!$D$34*N469+MAR1!$B$44*I470+MAR1!$C$44*J470+MAR1!$D$44*K470</f>
        <v/>
      </c>
      <c r="O470" s="12">
        <f>MAR1!$B$5+MAR1!$C$5*COS(2*PI()*B470/365)+MAR1!$D$5*SIN(2*PI()*B470/365)+IF(E470=1,MAR1!$B$11+MAR1!$D$11*L470,MAR1!$C$11+MAR1!$E$11*L470)</f>
        <v/>
      </c>
      <c r="P470" s="12">
        <f>MAR1!$B$6+MAR1!$C$6*COS(2*PI()*B470/365)+MAR1!$D$6*SIN(2*PI()*B470/365)+IF(E470=1,MAR1!$B$12+MAR1!$D$12*M470,MAR1!$C$12+MAR1!$E$12*M470)</f>
        <v/>
      </c>
      <c r="Q470" s="12">
        <f>MAR1!$B$7+MAR1!$C$7*COS(2*PI()*B470/365)+MAR1!$D$7*SIN(2*PI()*B470/365)+IF(E470=1,MAR1!$B$13+MAR1!$D$13*N470,MAR1!$C$13+MAR1!$E$13*N470)</f>
        <v/>
      </c>
      <c r="R470" s="12">
        <f>MAR1!$B$5+MAR1!$C$5*COS(2*PI()*B470/365)+MAR1!$D$5*SIN(2*PI()*B470/365)+INDEX(ChangeFactor!$F$6:$F$17,C470)+IF(G470=1,MAR1!$B$11+INDEX(ChangeFactor!$G$6:$G$17,C470)*MAR1!$D$11*L470,MAR1!$C$11+INDEX(ChangeFactor!$G$6:$G$17,C470)*MAR1!$E$11*L470)</f>
        <v/>
      </c>
    </row>
    <row r="471">
      <c r="A471" s="6">
        <f>Data!U471</f>
        <v/>
      </c>
      <c r="B471" s="6">
        <f>MOD(A471-1,365)+1</f>
        <v/>
      </c>
      <c r="C471" s="6">
        <f>MATCH(B471,Markov!$C$6:$C$17,1)</f>
        <v/>
      </c>
      <c r="D471" s="16">
        <f>Data!V471</f>
        <v/>
      </c>
      <c r="E471" s="6">
        <f>IF(D471&lt;IF(E470=1,INDEX(Markov!$I$6:$I$17,C471),INDEX(Markov!$H$6:$H$17,C471)),1,0)</f>
        <v/>
      </c>
      <c r="F471" s="12">
        <f>IF(E471=1,GAMMA.INV(Data!W471,INDEX(Markov!$Q$6:$Q$17,C471),INDEX(Markov!$R$6:$R$17,C471)),0)</f>
        <v/>
      </c>
      <c r="G471" s="6">
        <f>IF(D471&lt;IF(G470=1,INDEX(ChangeFactor!$O$6:$O$17,C471),INDEX(ChangeFactor!$N$6:$N$17,C471)),1,0)</f>
        <v/>
      </c>
      <c r="H471" s="12">
        <f>IF(G471=1,GAMMA.INV(Data!W471,INDEX(ChangeFactor!$R$6:$R$17,C471),INDEX(ChangeFactor!$S$6:$S$17,C471)),0)</f>
        <v/>
      </c>
      <c r="I471" s="7">
        <f>NORM.S.INV(Data!X471)</f>
        <v/>
      </c>
      <c r="J471" s="7">
        <f>NORM.S.INV(Data!Y471)</f>
        <v/>
      </c>
      <c r="K471" s="7">
        <f>NORM.S.INV(Data!Z471)</f>
        <v/>
      </c>
      <c r="L471" s="7">
        <f>MAR1!$B$32*L470+MAR1!$C$32*M470+MAR1!$D$32*N470+MAR1!$B$42*I471+MAR1!$C$42*J471+MAR1!$D$42*K471</f>
        <v/>
      </c>
      <c r="M471" s="7">
        <f>MAR1!$B$33*L470+MAR1!$C$33*M470+MAR1!$D$33*N470+MAR1!$B$43*I471+MAR1!$C$43*J471+MAR1!$D$43*K471</f>
        <v/>
      </c>
      <c r="N471" s="7">
        <f>MAR1!$B$34*L470+MAR1!$C$34*M470+MAR1!$D$34*N470+MAR1!$B$44*I471+MAR1!$C$44*J471+MAR1!$D$44*K471</f>
        <v/>
      </c>
      <c r="O471" s="12">
        <f>MAR1!$B$5+MAR1!$C$5*COS(2*PI()*B471/365)+MAR1!$D$5*SIN(2*PI()*B471/365)+IF(E471=1,MAR1!$B$11+MAR1!$D$11*L471,MAR1!$C$11+MAR1!$E$11*L471)</f>
        <v/>
      </c>
      <c r="P471" s="12">
        <f>MAR1!$B$6+MAR1!$C$6*COS(2*PI()*B471/365)+MAR1!$D$6*SIN(2*PI()*B471/365)+IF(E471=1,MAR1!$B$12+MAR1!$D$12*M471,MAR1!$C$12+MAR1!$E$12*M471)</f>
        <v/>
      </c>
      <c r="Q471" s="12">
        <f>MAR1!$B$7+MAR1!$C$7*COS(2*PI()*B471/365)+MAR1!$D$7*SIN(2*PI()*B471/365)+IF(E471=1,MAR1!$B$13+MAR1!$D$13*N471,MAR1!$C$13+MAR1!$E$13*N471)</f>
        <v/>
      </c>
      <c r="R471" s="12">
        <f>MAR1!$B$5+MAR1!$C$5*COS(2*PI()*B471/365)+MAR1!$D$5*SIN(2*PI()*B471/365)+INDEX(ChangeFactor!$F$6:$F$17,C471)+IF(G471=1,MAR1!$B$11+INDEX(ChangeFactor!$G$6:$G$17,C471)*MAR1!$D$11*L471,MAR1!$C$11+INDEX(ChangeFactor!$G$6:$G$17,C471)*MAR1!$E$11*L471)</f>
        <v/>
      </c>
    </row>
    <row r="472">
      <c r="A472" s="6">
        <f>Data!U472</f>
        <v/>
      </c>
      <c r="B472" s="6">
        <f>MOD(A472-1,365)+1</f>
        <v/>
      </c>
      <c r="C472" s="6">
        <f>MATCH(B472,Markov!$C$6:$C$17,1)</f>
        <v/>
      </c>
      <c r="D472" s="16">
        <f>Data!V472</f>
        <v/>
      </c>
      <c r="E472" s="6">
        <f>IF(D472&lt;IF(E471=1,INDEX(Markov!$I$6:$I$17,C472),INDEX(Markov!$H$6:$H$17,C472)),1,0)</f>
        <v/>
      </c>
      <c r="F472" s="12">
        <f>IF(E472=1,GAMMA.INV(Data!W472,INDEX(Markov!$Q$6:$Q$17,C472),INDEX(Markov!$R$6:$R$17,C472)),0)</f>
        <v/>
      </c>
      <c r="G472" s="6">
        <f>IF(D472&lt;IF(G471=1,INDEX(ChangeFactor!$O$6:$O$17,C472),INDEX(ChangeFactor!$N$6:$N$17,C472)),1,0)</f>
        <v/>
      </c>
      <c r="H472" s="12">
        <f>IF(G472=1,GAMMA.INV(Data!W472,INDEX(ChangeFactor!$R$6:$R$17,C472),INDEX(ChangeFactor!$S$6:$S$17,C472)),0)</f>
        <v/>
      </c>
      <c r="I472" s="7">
        <f>NORM.S.INV(Data!X472)</f>
        <v/>
      </c>
      <c r="J472" s="7">
        <f>NORM.S.INV(Data!Y472)</f>
        <v/>
      </c>
      <c r="K472" s="7">
        <f>NORM.S.INV(Data!Z472)</f>
        <v/>
      </c>
      <c r="L472" s="7">
        <f>MAR1!$B$32*L471+MAR1!$C$32*M471+MAR1!$D$32*N471+MAR1!$B$42*I472+MAR1!$C$42*J472+MAR1!$D$42*K472</f>
        <v/>
      </c>
      <c r="M472" s="7">
        <f>MAR1!$B$33*L471+MAR1!$C$33*M471+MAR1!$D$33*N471+MAR1!$B$43*I472+MAR1!$C$43*J472+MAR1!$D$43*K472</f>
        <v/>
      </c>
      <c r="N472" s="7">
        <f>MAR1!$B$34*L471+MAR1!$C$34*M471+MAR1!$D$34*N471+MAR1!$B$44*I472+MAR1!$C$44*J472+MAR1!$D$44*K472</f>
        <v/>
      </c>
      <c r="O472" s="12">
        <f>MAR1!$B$5+MAR1!$C$5*COS(2*PI()*B472/365)+MAR1!$D$5*SIN(2*PI()*B472/365)+IF(E472=1,MAR1!$B$11+MAR1!$D$11*L472,MAR1!$C$11+MAR1!$E$11*L472)</f>
        <v/>
      </c>
      <c r="P472" s="12">
        <f>MAR1!$B$6+MAR1!$C$6*COS(2*PI()*B472/365)+MAR1!$D$6*SIN(2*PI()*B472/365)+IF(E472=1,MAR1!$B$12+MAR1!$D$12*M472,MAR1!$C$12+MAR1!$E$12*M472)</f>
        <v/>
      </c>
      <c r="Q472" s="12">
        <f>MAR1!$B$7+MAR1!$C$7*COS(2*PI()*B472/365)+MAR1!$D$7*SIN(2*PI()*B472/365)+IF(E472=1,MAR1!$B$13+MAR1!$D$13*N472,MAR1!$C$13+MAR1!$E$13*N472)</f>
        <v/>
      </c>
      <c r="R472" s="12">
        <f>MAR1!$B$5+MAR1!$C$5*COS(2*PI()*B472/365)+MAR1!$D$5*SIN(2*PI()*B472/365)+INDEX(ChangeFactor!$F$6:$F$17,C472)+IF(G472=1,MAR1!$B$11+INDEX(ChangeFactor!$G$6:$G$17,C472)*MAR1!$D$11*L472,MAR1!$C$11+INDEX(ChangeFactor!$G$6:$G$17,C472)*MAR1!$E$11*L472)</f>
        <v/>
      </c>
    </row>
    <row r="473">
      <c r="A473" s="6">
        <f>Data!U473</f>
        <v/>
      </c>
      <c r="B473" s="6">
        <f>MOD(A473-1,365)+1</f>
        <v/>
      </c>
      <c r="C473" s="6">
        <f>MATCH(B473,Markov!$C$6:$C$17,1)</f>
        <v/>
      </c>
      <c r="D473" s="16">
        <f>Data!V473</f>
        <v/>
      </c>
      <c r="E473" s="6">
        <f>IF(D473&lt;IF(E472=1,INDEX(Markov!$I$6:$I$17,C473),INDEX(Markov!$H$6:$H$17,C473)),1,0)</f>
        <v/>
      </c>
      <c r="F473" s="12">
        <f>IF(E473=1,GAMMA.INV(Data!W473,INDEX(Markov!$Q$6:$Q$17,C473),INDEX(Markov!$R$6:$R$17,C473)),0)</f>
        <v/>
      </c>
      <c r="G473" s="6">
        <f>IF(D473&lt;IF(G472=1,INDEX(ChangeFactor!$O$6:$O$17,C473),INDEX(ChangeFactor!$N$6:$N$17,C473)),1,0)</f>
        <v/>
      </c>
      <c r="H473" s="12">
        <f>IF(G473=1,GAMMA.INV(Data!W473,INDEX(ChangeFactor!$R$6:$R$17,C473),INDEX(ChangeFactor!$S$6:$S$17,C473)),0)</f>
        <v/>
      </c>
      <c r="I473" s="7">
        <f>NORM.S.INV(Data!X473)</f>
        <v/>
      </c>
      <c r="J473" s="7">
        <f>NORM.S.INV(Data!Y473)</f>
        <v/>
      </c>
      <c r="K473" s="7">
        <f>NORM.S.INV(Data!Z473)</f>
        <v/>
      </c>
      <c r="L473" s="7">
        <f>MAR1!$B$32*L472+MAR1!$C$32*M472+MAR1!$D$32*N472+MAR1!$B$42*I473+MAR1!$C$42*J473+MAR1!$D$42*K473</f>
        <v/>
      </c>
      <c r="M473" s="7">
        <f>MAR1!$B$33*L472+MAR1!$C$33*M472+MAR1!$D$33*N472+MAR1!$B$43*I473+MAR1!$C$43*J473+MAR1!$D$43*K473</f>
        <v/>
      </c>
      <c r="N473" s="7">
        <f>MAR1!$B$34*L472+MAR1!$C$34*M472+MAR1!$D$34*N472+MAR1!$B$44*I473+MAR1!$C$44*J473+MAR1!$D$44*K473</f>
        <v/>
      </c>
      <c r="O473" s="12">
        <f>MAR1!$B$5+MAR1!$C$5*COS(2*PI()*B473/365)+MAR1!$D$5*SIN(2*PI()*B473/365)+IF(E473=1,MAR1!$B$11+MAR1!$D$11*L473,MAR1!$C$11+MAR1!$E$11*L473)</f>
        <v/>
      </c>
      <c r="P473" s="12">
        <f>MAR1!$B$6+MAR1!$C$6*COS(2*PI()*B473/365)+MAR1!$D$6*SIN(2*PI()*B473/365)+IF(E473=1,MAR1!$B$12+MAR1!$D$12*M473,MAR1!$C$12+MAR1!$E$12*M473)</f>
        <v/>
      </c>
      <c r="Q473" s="12">
        <f>MAR1!$B$7+MAR1!$C$7*COS(2*PI()*B473/365)+MAR1!$D$7*SIN(2*PI()*B473/365)+IF(E473=1,MAR1!$B$13+MAR1!$D$13*N473,MAR1!$C$13+MAR1!$E$13*N473)</f>
        <v/>
      </c>
      <c r="R473" s="12">
        <f>MAR1!$B$5+MAR1!$C$5*COS(2*PI()*B473/365)+MAR1!$D$5*SIN(2*PI()*B473/365)+INDEX(ChangeFactor!$F$6:$F$17,C473)+IF(G473=1,MAR1!$B$11+INDEX(ChangeFactor!$G$6:$G$17,C473)*MAR1!$D$11*L473,MAR1!$C$11+INDEX(ChangeFactor!$G$6:$G$17,C473)*MAR1!$E$11*L473)</f>
        <v/>
      </c>
    </row>
    <row r="474">
      <c r="A474" s="6">
        <f>Data!U474</f>
        <v/>
      </c>
      <c r="B474" s="6">
        <f>MOD(A474-1,365)+1</f>
        <v/>
      </c>
      <c r="C474" s="6">
        <f>MATCH(B474,Markov!$C$6:$C$17,1)</f>
        <v/>
      </c>
      <c r="D474" s="16">
        <f>Data!V474</f>
        <v/>
      </c>
      <c r="E474" s="6">
        <f>IF(D474&lt;IF(E473=1,INDEX(Markov!$I$6:$I$17,C474),INDEX(Markov!$H$6:$H$17,C474)),1,0)</f>
        <v/>
      </c>
      <c r="F474" s="12">
        <f>IF(E474=1,GAMMA.INV(Data!W474,INDEX(Markov!$Q$6:$Q$17,C474),INDEX(Markov!$R$6:$R$17,C474)),0)</f>
        <v/>
      </c>
      <c r="G474" s="6">
        <f>IF(D474&lt;IF(G473=1,INDEX(ChangeFactor!$O$6:$O$17,C474),INDEX(ChangeFactor!$N$6:$N$17,C474)),1,0)</f>
        <v/>
      </c>
      <c r="H474" s="12">
        <f>IF(G474=1,GAMMA.INV(Data!W474,INDEX(ChangeFactor!$R$6:$R$17,C474),INDEX(ChangeFactor!$S$6:$S$17,C474)),0)</f>
        <v/>
      </c>
      <c r="I474" s="7">
        <f>NORM.S.INV(Data!X474)</f>
        <v/>
      </c>
      <c r="J474" s="7">
        <f>NORM.S.INV(Data!Y474)</f>
        <v/>
      </c>
      <c r="K474" s="7">
        <f>NORM.S.INV(Data!Z474)</f>
        <v/>
      </c>
      <c r="L474" s="7">
        <f>MAR1!$B$32*L473+MAR1!$C$32*M473+MAR1!$D$32*N473+MAR1!$B$42*I474+MAR1!$C$42*J474+MAR1!$D$42*K474</f>
        <v/>
      </c>
      <c r="M474" s="7">
        <f>MAR1!$B$33*L473+MAR1!$C$33*M473+MAR1!$D$33*N473+MAR1!$B$43*I474+MAR1!$C$43*J474+MAR1!$D$43*K474</f>
        <v/>
      </c>
      <c r="N474" s="7">
        <f>MAR1!$B$34*L473+MAR1!$C$34*M473+MAR1!$D$34*N473+MAR1!$B$44*I474+MAR1!$C$44*J474+MAR1!$D$44*K474</f>
        <v/>
      </c>
      <c r="O474" s="12">
        <f>MAR1!$B$5+MAR1!$C$5*COS(2*PI()*B474/365)+MAR1!$D$5*SIN(2*PI()*B474/365)+IF(E474=1,MAR1!$B$11+MAR1!$D$11*L474,MAR1!$C$11+MAR1!$E$11*L474)</f>
        <v/>
      </c>
      <c r="P474" s="12">
        <f>MAR1!$B$6+MAR1!$C$6*COS(2*PI()*B474/365)+MAR1!$D$6*SIN(2*PI()*B474/365)+IF(E474=1,MAR1!$B$12+MAR1!$D$12*M474,MAR1!$C$12+MAR1!$E$12*M474)</f>
        <v/>
      </c>
      <c r="Q474" s="12">
        <f>MAR1!$B$7+MAR1!$C$7*COS(2*PI()*B474/365)+MAR1!$D$7*SIN(2*PI()*B474/365)+IF(E474=1,MAR1!$B$13+MAR1!$D$13*N474,MAR1!$C$13+MAR1!$E$13*N474)</f>
        <v/>
      </c>
      <c r="R474" s="12">
        <f>MAR1!$B$5+MAR1!$C$5*COS(2*PI()*B474/365)+MAR1!$D$5*SIN(2*PI()*B474/365)+INDEX(ChangeFactor!$F$6:$F$17,C474)+IF(G474=1,MAR1!$B$11+INDEX(ChangeFactor!$G$6:$G$17,C474)*MAR1!$D$11*L474,MAR1!$C$11+INDEX(ChangeFactor!$G$6:$G$17,C474)*MAR1!$E$11*L474)</f>
        <v/>
      </c>
    </row>
    <row r="475">
      <c r="A475" s="6">
        <f>Data!U475</f>
        <v/>
      </c>
      <c r="B475" s="6">
        <f>MOD(A475-1,365)+1</f>
        <v/>
      </c>
      <c r="C475" s="6">
        <f>MATCH(B475,Markov!$C$6:$C$17,1)</f>
        <v/>
      </c>
      <c r="D475" s="16">
        <f>Data!V475</f>
        <v/>
      </c>
      <c r="E475" s="6">
        <f>IF(D475&lt;IF(E474=1,INDEX(Markov!$I$6:$I$17,C475),INDEX(Markov!$H$6:$H$17,C475)),1,0)</f>
        <v/>
      </c>
      <c r="F475" s="12">
        <f>IF(E475=1,GAMMA.INV(Data!W475,INDEX(Markov!$Q$6:$Q$17,C475),INDEX(Markov!$R$6:$R$17,C475)),0)</f>
        <v/>
      </c>
      <c r="G475" s="6">
        <f>IF(D475&lt;IF(G474=1,INDEX(ChangeFactor!$O$6:$O$17,C475),INDEX(ChangeFactor!$N$6:$N$17,C475)),1,0)</f>
        <v/>
      </c>
      <c r="H475" s="12">
        <f>IF(G475=1,GAMMA.INV(Data!W475,INDEX(ChangeFactor!$R$6:$R$17,C475),INDEX(ChangeFactor!$S$6:$S$17,C475)),0)</f>
        <v/>
      </c>
      <c r="I475" s="7">
        <f>NORM.S.INV(Data!X475)</f>
        <v/>
      </c>
      <c r="J475" s="7">
        <f>NORM.S.INV(Data!Y475)</f>
        <v/>
      </c>
      <c r="K475" s="7">
        <f>NORM.S.INV(Data!Z475)</f>
        <v/>
      </c>
      <c r="L475" s="7">
        <f>MAR1!$B$32*L474+MAR1!$C$32*M474+MAR1!$D$32*N474+MAR1!$B$42*I475+MAR1!$C$42*J475+MAR1!$D$42*K475</f>
        <v/>
      </c>
      <c r="M475" s="7">
        <f>MAR1!$B$33*L474+MAR1!$C$33*M474+MAR1!$D$33*N474+MAR1!$B$43*I475+MAR1!$C$43*J475+MAR1!$D$43*K475</f>
        <v/>
      </c>
      <c r="N475" s="7">
        <f>MAR1!$B$34*L474+MAR1!$C$34*M474+MAR1!$D$34*N474+MAR1!$B$44*I475+MAR1!$C$44*J475+MAR1!$D$44*K475</f>
        <v/>
      </c>
      <c r="O475" s="12">
        <f>MAR1!$B$5+MAR1!$C$5*COS(2*PI()*B475/365)+MAR1!$D$5*SIN(2*PI()*B475/365)+IF(E475=1,MAR1!$B$11+MAR1!$D$11*L475,MAR1!$C$11+MAR1!$E$11*L475)</f>
        <v/>
      </c>
      <c r="P475" s="12">
        <f>MAR1!$B$6+MAR1!$C$6*COS(2*PI()*B475/365)+MAR1!$D$6*SIN(2*PI()*B475/365)+IF(E475=1,MAR1!$B$12+MAR1!$D$12*M475,MAR1!$C$12+MAR1!$E$12*M475)</f>
        <v/>
      </c>
      <c r="Q475" s="12">
        <f>MAR1!$B$7+MAR1!$C$7*COS(2*PI()*B475/365)+MAR1!$D$7*SIN(2*PI()*B475/365)+IF(E475=1,MAR1!$B$13+MAR1!$D$13*N475,MAR1!$C$13+MAR1!$E$13*N475)</f>
        <v/>
      </c>
      <c r="R475" s="12">
        <f>MAR1!$B$5+MAR1!$C$5*COS(2*PI()*B475/365)+MAR1!$D$5*SIN(2*PI()*B475/365)+INDEX(ChangeFactor!$F$6:$F$17,C475)+IF(G475=1,MAR1!$B$11+INDEX(ChangeFactor!$G$6:$G$17,C475)*MAR1!$D$11*L475,MAR1!$C$11+INDEX(ChangeFactor!$G$6:$G$17,C475)*MAR1!$E$11*L475)</f>
        <v/>
      </c>
    </row>
    <row r="476">
      <c r="A476" s="6">
        <f>Data!U476</f>
        <v/>
      </c>
      <c r="B476" s="6">
        <f>MOD(A476-1,365)+1</f>
        <v/>
      </c>
      <c r="C476" s="6">
        <f>MATCH(B476,Markov!$C$6:$C$17,1)</f>
        <v/>
      </c>
      <c r="D476" s="16">
        <f>Data!V476</f>
        <v/>
      </c>
      <c r="E476" s="6">
        <f>IF(D476&lt;IF(E475=1,INDEX(Markov!$I$6:$I$17,C476),INDEX(Markov!$H$6:$H$17,C476)),1,0)</f>
        <v/>
      </c>
      <c r="F476" s="12">
        <f>IF(E476=1,GAMMA.INV(Data!W476,INDEX(Markov!$Q$6:$Q$17,C476),INDEX(Markov!$R$6:$R$17,C476)),0)</f>
        <v/>
      </c>
      <c r="G476" s="6">
        <f>IF(D476&lt;IF(G475=1,INDEX(ChangeFactor!$O$6:$O$17,C476),INDEX(ChangeFactor!$N$6:$N$17,C476)),1,0)</f>
        <v/>
      </c>
      <c r="H476" s="12">
        <f>IF(G476=1,GAMMA.INV(Data!W476,INDEX(ChangeFactor!$R$6:$R$17,C476),INDEX(ChangeFactor!$S$6:$S$17,C476)),0)</f>
        <v/>
      </c>
      <c r="I476" s="7">
        <f>NORM.S.INV(Data!X476)</f>
        <v/>
      </c>
      <c r="J476" s="7">
        <f>NORM.S.INV(Data!Y476)</f>
        <v/>
      </c>
      <c r="K476" s="7">
        <f>NORM.S.INV(Data!Z476)</f>
        <v/>
      </c>
      <c r="L476" s="7">
        <f>MAR1!$B$32*L475+MAR1!$C$32*M475+MAR1!$D$32*N475+MAR1!$B$42*I476+MAR1!$C$42*J476+MAR1!$D$42*K476</f>
        <v/>
      </c>
      <c r="M476" s="7">
        <f>MAR1!$B$33*L475+MAR1!$C$33*M475+MAR1!$D$33*N475+MAR1!$B$43*I476+MAR1!$C$43*J476+MAR1!$D$43*K476</f>
        <v/>
      </c>
      <c r="N476" s="7">
        <f>MAR1!$B$34*L475+MAR1!$C$34*M475+MAR1!$D$34*N475+MAR1!$B$44*I476+MAR1!$C$44*J476+MAR1!$D$44*K476</f>
        <v/>
      </c>
      <c r="O476" s="12">
        <f>MAR1!$B$5+MAR1!$C$5*COS(2*PI()*B476/365)+MAR1!$D$5*SIN(2*PI()*B476/365)+IF(E476=1,MAR1!$B$11+MAR1!$D$11*L476,MAR1!$C$11+MAR1!$E$11*L476)</f>
        <v/>
      </c>
      <c r="P476" s="12">
        <f>MAR1!$B$6+MAR1!$C$6*COS(2*PI()*B476/365)+MAR1!$D$6*SIN(2*PI()*B476/365)+IF(E476=1,MAR1!$B$12+MAR1!$D$12*M476,MAR1!$C$12+MAR1!$E$12*M476)</f>
        <v/>
      </c>
      <c r="Q476" s="12">
        <f>MAR1!$B$7+MAR1!$C$7*COS(2*PI()*B476/365)+MAR1!$D$7*SIN(2*PI()*B476/365)+IF(E476=1,MAR1!$B$13+MAR1!$D$13*N476,MAR1!$C$13+MAR1!$E$13*N476)</f>
        <v/>
      </c>
      <c r="R476" s="12">
        <f>MAR1!$B$5+MAR1!$C$5*COS(2*PI()*B476/365)+MAR1!$D$5*SIN(2*PI()*B476/365)+INDEX(ChangeFactor!$F$6:$F$17,C476)+IF(G476=1,MAR1!$B$11+INDEX(ChangeFactor!$G$6:$G$17,C476)*MAR1!$D$11*L476,MAR1!$C$11+INDEX(ChangeFactor!$G$6:$G$17,C476)*MAR1!$E$11*L476)</f>
        <v/>
      </c>
    </row>
    <row r="477">
      <c r="A477" s="6">
        <f>Data!U477</f>
        <v/>
      </c>
      <c r="B477" s="6">
        <f>MOD(A477-1,365)+1</f>
        <v/>
      </c>
      <c r="C477" s="6">
        <f>MATCH(B477,Markov!$C$6:$C$17,1)</f>
        <v/>
      </c>
      <c r="D477" s="16">
        <f>Data!V477</f>
        <v/>
      </c>
      <c r="E477" s="6">
        <f>IF(D477&lt;IF(E476=1,INDEX(Markov!$I$6:$I$17,C477),INDEX(Markov!$H$6:$H$17,C477)),1,0)</f>
        <v/>
      </c>
      <c r="F477" s="12">
        <f>IF(E477=1,GAMMA.INV(Data!W477,INDEX(Markov!$Q$6:$Q$17,C477),INDEX(Markov!$R$6:$R$17,C477)),0)</f>
        <v/>
      </c>
      <c r="G477" s="6">
        <f>IF(D477&lt;IF(G476=1,INDEX(ChangeFactor!$O$6:$O$17,C477),INDEX(ChangeFactor!$N$6:$N$17,C477)),1,0)</f>
        <v/>
      </c>
      <c r="H477" s="12">
        <f>IF(G477=1,GAMMA.INV(Data!W477,INDEX(ChangeFactor!$R$6:$R$17,C477),INDEX(ChangeFactor!$S$6:$S$17,C477)),0)</f>
        <v/>
      </c>
      <c r="I477" s="7">
        <f>NORM.S.INV(Data!X477)</f>
        <v/>
      </c>
      <c r="J477" s="7">
        <f>NORM.S.INV(Data!Y477)</f>
        <v/>
      </c>
      <c r="K477" s="7">
        <f>NORM.S.INV(Data!Z477)</f>
        <v/>
      </c>
      <c r="L477" s="7">
        <f>MAR1!$B$32*L476+MAR1!$C$32*M476+MAR1!$D$32*N476+MAR1!$B$42*I477+MAR1!$C$42*J477+MAR1!$D$42*K477</f>
        <v/>
      </c>
      <c r="M477" s="7">
        <f>MAR1!$B$33*L476+MAR1!$C$33*M476+MAR1!$D$33*N476+MAR1!$B$43*I477+MAR1!$C$43*J477+MAR1!$D$43*K477</f>
        <v/>
      </c>
      <c r="N477" s="7">
        <f>MAR1!$B$34*L476+MAR1!$C$34*M476+MAR1!$D$34*N476+MAR1!$B$44*I477+MAR1!$C$44*J477+MAR1!$D$44*K477</f>
        <v/>
      </c>
      <c r="O477" s="12">
        <f>MAR1!$B$5+MAR1!$C$5*COS(2*PI()*B477/365)+MAR1!$D$5*SIN(2*PI()*B477/365)+IF(E477=1,MAR1!$B$11+MAR1!$D$11*L477,MAR1!$C$11+MAR1!$E$11*L477)</f>
        <v/>
      </c>
      <c r="P477" s="12">
        <f>MAR1!$B$6+MAR1!$C$6*COS(2*PI()*B477/365)+MAR1!$D$6*SIN(2*PI()*B477/365)+IF(E477=1,MAR1!$B$12+MAR1!$D$12*M477,MAR1!$C$12+MAR1!$E$12*M477)</f>
        <v/>
      </c>
      <c r="Q477" s="12">
        <f>MAR1!$B$7+MAR1!$C$7*COS(2*PI()*B477/365)+MAR1!$D$7*SIN(2*PI()*B477/365)+IF(E477=1,MAR1!$B$13+MAR1!$D$13*N477,MAR1!$C$13+MAR1!$E$13*N477)</f>
        <v/>
      </c>
      <c r="R477" s="12">
        <f>MAR1!$B$5+MAR1!$C$5*COS(2*PI()*B477/365)+MAR1!$D$5*SIN(2*PI()*B477/365)+INDEX(ChangeFactor!$F$6:$F$17,C477)+IF(G477=1,MAR1!$B$11+INDEX(ChangeFactor!$G$6:$G$17,C477)*MAR1!$D$11*L477,MAR1!$C$11+INDEX(ChangeFactor!$G$6:$G$17,C477)*MAR1!$E$11*L477)</f>
        <v/>
      </c>
    </row>
    <row r="478">
      <c r="A478" s="6">
        <f>Data!U478</f>
        <v/>
      </c>
      <c r="B478" s="6">
        <f>MOD(A478-1,365)+1</f>
        <v/>
      </c>
      <c r="C478" s="6">
        <f>MATCH(B478,Markov!$C$6:$C$17,1)</f>
        <v/>
      </c>
      <c r="D478" s="16">
        <f>Data!V478</f>
        <v/>
      </c>
      <c r="E478" s="6">
        <f>IF(D478&lt;IF(E477=1,INDEX(Markov!$I$6:$I$17,C478),INDEX(Markov!$H$6:$H$17,C478)),1,0)</f>
        <v/>
      </c>
      <c r="F478" s="12">
        <f>IF(E478=1,GAMMA.INV(Data!W478,INDEX(Markov!$Q$6:$Q$17,C478),INDEX(Markov!$R$6:$R$17,C478)),0)</f>
        <v/>
      </c>
      <c r="G478" s="6">
        <f>IF(D478&lt;IF(G477=1,INDEX(ChangeFactor!$O$6:$O$17,C478),INDEX(ChangeFactor!$N$6:$N$17,C478)),1,0)</f>
        <v/>
      </c>
      <c r="H478" s="12">
        <f>IF(G478=1,GAMMA.INV(Data!W478,INDEX(ChangeFactor!$R$6:$R$17,C478),INDEX(ChangeFactor!$S$6:$S$17,C478)),0)</f>
        <v/>
      </c>
      <c r="I478" s="7">
        <f>NORM.S.INV(Data!X478)</f>
        <v/>
      </c>
      <c r="J478" s="7">
        <f>NORM.S.INV(Data!Y478)</f>
        <v/>
      </c>
      <c r="K478" s="7">
        <f>NORM.S.INV(Data!Z478)</f>
        <v/>
      </c>
      <c r="L478" s="7">
        <f>MAR1!$B$32*L477+MAR1!$C$32*M477+MAR1!$D$32*N477+MAR1!$B$42*I478+MAR1!$C$42*J478+MAR1!$D$42*K478</f>
        <v/>
      </c>
      <c r="M478" s="7">
        <f>MAR1!$B$33*L477+MAR1!$C$33*M477+MAR1!$D$33*N477+MAR1!$B$43*I478+MAR1!$C$43*J478+MAR1!$D$43*K478</f>
        <v/>
      </c>
      <c r="N478" s="7">
        <f>MAR1!$B$34*L477+MAR1!$C$34*M477+MAR1!$D$34*N477+MAR1!$B$44*I478+MAR1!$C$44*J478+MAR1!$D$44*K478</f>
        <v/>
      </c>
      <c r="O478" s="12">
        <f>MAR1!$B$5+MAR1!$C$5*COS(2*PI()*B478/365)+MAR1!$D$5*SIN(2*PI()*B478/365)+IF(E478=1,MAR1!$B$11+MAR1!$D$11*L478,MAR1!$C$11+MAR1!$E$11*L478)</f>
        <v/>
      </c>
      <c r="P478" s="12">
        <f>MAR1!$B$6+MAR1!$C$6*COS(2*PI()*B478/365)+MAR1!$D$6*SIN(2*PI()*B478/365)+IF(E478=1,MAR1!$B$12+MAR1!$D$12*M478,MAR1!$C$12+MAR1!$E$12*M478)</f>
        <v/>
      </c>
      <c r="Q478" s="12">
        <f>MAR1!$B$7+MAR1!$C$7*COS(2*PI()*B478/365)+MAR1!$D$7*SIN(2*PI()*B478/365)+IF(E478=1,MAR1!$B$13+MAR1!$D$13*N478,MAR1!$C$13+MAR1!$E$13*N478)</f>
        <v/>
      </c>
      <c r="R478" s="12">
        <f>MAR1!$B$5+MAR1!$C$5*COS(2*PI()*B478/365)+MAR1!$D$5*SIN(2*PI()*B478/365)+INDEX(ChangeFactor!$F$6:$F$17,C478)+IF(G478=1,MAR1!$B$11+INDEX(ChangeFactor!$G$6:$G$17,C478)*MAR1!$D$11*L478,MAR1!$C$11+INDEX(ChangeFactor!$G$6:$G$17,C478)*MAR1!$E$11*L478)</f>
        <v/>
      </c>
    </row>
    <row r="479">
      <c r="A479" s="6">
        <f>Data!U479</f>
        <v/>
      </c>
      <c r="B479" s="6">
        <f>MOD(A479-1,365)+1</f>
        <v/>
      </c>
      <c r="C479" s="6">
        <f>MATCH(B479,Markov!$C$6:$C$17,1)</f>
        <v/>
      </c>
      <c r="D479" s="16">
        <f>Data!V479</f>
        <v/>
      </c>
      <c r="E479" s="6">
        <f>IF(D479&lt;IF(E478=1,INDEX(Markov!$I$6:$I$17,C479),INDEX(Markov!$H$6:$H$17,C479)),1,0)</f>
        <v/>
      </c>
      <c r="F479" s="12">
        <f>IF(E479=1,GAMMA.INV(Data!W479,INDEX(Markov!$Q$6:$Q$17,C479),INDEX(Markov!$R$6:$R$17,C479)),0)</f>
        <v/>
      </c>
      <c r="G479" s="6">
        <f>IF(D479&lt;IF(G478=1,INDEX(ChangeFactor!$O$6:$O$17,C479),INDEX(ChangeFactor!$N$6:$N$17,C479)),1,0)</f>
        <v/>
      </c>
      <c r="H479" s="12">
        <f>IF(G479=1,GAMMA.INV(Data!W479,INDEX(ChangeFactor!$R$6:$R$17,C479),INDEX(ChangeFactor!$S$6:$S$17,C479)),0)</f>
        <v/>
      </c>
      <c r="I479" s="7">
        <f>NORM.S.INV(Data!X479)</f>
        <v/>
      </c>
      <c r="J479" s="7">
        <f>NORM.S.INV(Data!Y479)</f>
        <v/>
      </c>
      <c r="K479" s="7">
        <f>NORM.S.INV(Data!Z479)</f>
        <v/>
      </c>
      <c r="L479" s="7">
        <f>MAR1!$B$32*L478+MAR1!$C$32*M478+MAR1!$D$32*N478+MAR1!$B$42*I479+MAR1!$C$42*J479+MAR1!$D$42*K479</f>
        <v/>
      </c>
      <c r="M479" s="7">
        <f>MAR1!$B$33*L478+MAR1!$C$33*M478+MAR1!$D$33*N478+MAR1!$B$43*I479+MAR1!$C$43*J479+MAR1!$D$43*K479</f>
        <v/>
      </c>
      <c r="N479" s="7">
        <f>MAR1!$B$34*L478+MAR1!$C$34*M478+MAR1!$D$34*N478+MAR1!$B$44*I479+MAR1!$C$44*J479+MAR1!$D$44*K479</f>
        <v/>
      </c>
      <c r="O479" s="12">
        <f>MAR1!$B$5+MAR1!$C$5*COS(2*PI()*B479/365)+MAR1!$D$5*SIN(2*PI()*B479/365)+IF(E479=1,MAR1!$B$11+MAR1!$D$11*L479,MAR1!$C$11+MAR1!$E$11*L479)</f>
        <v/>
      </c>
      <c r="P479" s="12">
        <f>MAR1!$B$6+MAR1!$C$6*COS(2*PI()*B479/365)+MAR1!$D$6*SIN(2*PI()*B479/365)+IF(E479=1,MAR1!$B$12+MAR1!$D$12*M479,MAR1!$C$12+MAR1!$E$12*M479)</f>
        <v/>
      </c>
      <c r="Q479" s="12">
        <f>MAR1!$B$7+MAR1!$C$7*COS(2*PI()*B479/365)+MAR1!$D$7*SIN(2*PI()*B479/365)+IF(E479=1,MAR1!$B$13+MAR1!$D$13*N479,MAR1!$C$13+MAR1!$E$13*N479)</f>
        <v/>
      </c>
      <c r="R479" s="12">
        <f>MAR1!$B$5+MAR1!$C$5*COS(2*PI()*B479/365)+MAR1!$D$5*SIN(2*PI()*B479/365)+INDEX(ChangeFactor!$F$6:$F$17,C479)+IF(G479=1,MAR1!$B$11+INDEX(ChangeFactor!$G$6:$G$17,C479)*MAR1!$D$11*L479,MAR1!$C$11+INDEX(ChangeFactor!$G$6:$G$17,C479)*MAR1!$E$11*L479)</f>
        <v/>
      </c>
    </row>
    <row r="480">
      <c r="A480" s="6">
        <f>Data!U480</f>
        <v/>
      </c>
      <c r="B480" s="6">
        <f>MOD(A480-1,365)+1</f>
        <v/>
      </c>
      <c r="C480" s="6">
        <f>MATCH(B480,Markov!$C$6:$C$17,1)</f>
        <v/>
      </c>
      <c r="D480" s="16">
        <f>Data!V480</f>
        <v/>
      </c>
      <c r="E480" s="6">
        <f>IF(D480&lt;IF(E479=1,INDEX(Markov!$I$6:$I$17,C480),INDEX(Markov!$H$6:$H$17,C480)),1,0)</f>
        <v/>
      </c>
      <c r="F480" s="12">
        <f>IF(E480=1,GAMMA.INV(Data!W480,INDEX(Markov!$Q$6:$Q$17,C480),INDEX(Markov!$R$6:$R$17,C480)),0)</f>
        <v/>
      </c>
      <c r="G480" s="6">
        <f>IF(D480&lt;IF(G479=1,INDEX(ChangeFactor!$O$6:$O$17,C480),INDEX(ChangeFactor!$N$6:$N$17,C480)),1,0)</f>
        <v/>
      </c>
      <c r="H480" s="12">
        <f>IF(G480=1,GAMMA.INV(Data!W480,INDEX(ChangeFactor!$R$6:$R$17,C480),INDEX(ChangeFactor!$S$6:$S$17,C480)),0)</f>
        <v/>
      </c>
      <c r="I480" s="7">
        <f>NORM.S.INV(Data!X480)</f>
        <v/>
      </c>
      <c r="J480" s="7">
        <f>NORM.S.INV(Data!Y480)</f>
        <v/>
      </c>
      <c r="K480" s="7">
        <f>NORM.S.INV(Data!Z480)</f>
        <v/>
      </c>
      <c r="L480" s="7">
        <f>MAR1!$B$32*L479+MAR1!$C$32*M479+MAR1!$D$32*N479+MAR1!$B$42*I480+MAR1!$C$42*J480+MAR1!$D$42*K480</f>
        <v/>
      </c>
      <c r="M480" s="7">
        <f>MAR1!$B$33*L479+MAR1!$C$33*M479+MAR1!$D$33*N479+MAR1!$B$43*I480+MAR1!$C$43*J480+MAR1!$D$43*K480</f>
        <v/>
      </c>
      <c r="N480" s="7">
        <f>MAR1!$B$34*L479+MAR1!$C$34*M479+MAR1!$D$34*N479+MAR1!$B$44*I480+MAR1!$C$44*J480+MAR1!$D$44*K480</f>
        <v/>
      </c>
      <c r="O480" s="12">
        <f>MAR1!$B$5+MAR1!$C$5*COS(2*PI()*B480/365)+MAR1!$D$5*SIN(2*PI()*B480/365)+IF(E480=1,MAR1!$B$11+MAR1!$D$11*L480,MAR1!$C$11+MAR1!$E$11*L480)</f>
        <v/>
      </c>
      <c r="P480" s="12">
        <f>MAR1!$B$6+MAR1!$C$6*COS(2*PI()*B480/365)+MAR1!$D$6*SIN(2*PI()*B480/365)+IF(E480=1,MAR1!$B$12+MAR1!$D$12*M480,MAR1!$C$12+MAR1!$E$12*M480)</f>
        <v/>
      </c>
      <c r="Q480" s="12">
        <f>MAR1!$B$7+MAR1!$C$7*COS(2*PI()*B480/365)+MAR1!$D$7*SIN(2*PI()*B480/365)+IF(E480=1,MAR1!$B$13+MAR1!$D$13*N480,MAR1!$C$13+MAR1!$E$13*N480)</f>
        <v/>
      </c>
      <c r="R480" s="12">
        <f>MAR1!$B$5+MAR1!$C$5*COS(2*PI()*B480/365)+MAR1!$D$5*SIN(2*PI()*B480/365)+INDEX(ChangeFactor!$F$6:$F$17,C480)+IF(G480=1,MAR1!$B$11+INDEX(ChangeFactor!$G$6:$G$17,C480)*MAR1!$D$11*L480,MAR1!$C$11+INDEX(ChangeFactor!$G$6:$G$17,C480)*MAR1!$E$11*L480)</f>
        <v/>
      </c>
    </row>
    <row r="481">
      <c r="A481" s="6">
        <f>Data!U481</f>
        <v/>
      </c>
      <c r="B481" s="6">
        <f>MOD(A481-1,365)+1</f>
        <v/>
      </c>
      <c r="C481" s="6">
        <f>MATCH(B481,Markov!$C$6:$C$17,1)</f>
        <v/>
      </c>
      <c r="D481" s="16">
        <f>Data!V481</f>
        <v/>
      </c>
      <c r="E481" s="6">
        <f>IF(D481&lt;IF(E480=1,INDEX(Markov!$I$6:$I$17,C481),INDEX(Markov!$H$6:$H$17,C481)),1,0)</f>
        <v/>
      </c>
      <c r="F481" s="12">
        <f>IF(E481=1,GAMMA.INV(Data!W481,INDEX(Markov!$Q$6:$Q$17,C481),INDEX(Markov!$R$6:$R$17,C481)),0)</f>
        <v/>
      </c>
      <c r="G481" s="6">
        <f>IF(D481&lt;IF(G480=1,INDEX(ChangeFactor!$O$6:$O$17,C481),INDEX(ChangeFactor!$N$6:$N$17,C481)),1,0)</f>
        <v/>
      </c>
      <c r="H481" s="12">
        <f>IF(G481=1,GAMMA.INV(Data!W481,INDEX(ChangeFactor!$R$6:$R$17,C481),INDEX(ChangeFactor!$S$6:$S$17,C481)),0)</f>
        <v/>
      </c>
      <c r="I481" s="7">
        <f>NORM.S.INV(Data!X481)</f>
        <v/>
      </c>
      <c r="J481" s="7">
        <f>NORM.S.INV(Data!Y481)</f>
        <v/>
      </c>
      <c r="K481" s="7">
        <f>NORM.S.INV(Data!Z481)</f>
        <v/>
      </c>
      <c r="L481" s="7">
        <f>MAR1!$B$32*L480+MAR1!$C$32*M480+MAR1!$D$32*N480+MAR1!$B$42*I481+MAR1!$C$42*J481+MAR1!$D$42*K481</f>
        <v/>
      </c>
      <c r="M481" s="7">
        <f>MAR1!$B$33*L480+MAR1!$C$33*M480+MAR1!$D$33*N480+MAR1!$B$43*I481+MAR1!$C$43*J481+MAR1!$D$43*K481</f>
        <v/>
      </c>
      <c r="N481" s="7">
        <f>MAR1!$B$34*L480+MAR1!$C$34*M480+MAR1!$D$34*N480+MAR1!$B$44*I481+MAR1!$C$44*J481+MAR1!$D$44*K481</f>
        <v/>
      </c>
      <c r="O481" s="12">
        <f>MAR1!$B$5+MAR1!$C$5*COS(2*PI()*B481/365)+MAR1!$D$5*SIN(2*PI()*B481/365)+IF(E481=1,MAR1!$B$11+MAR1!$D$11*L481,MAR1!$C$11+MAR1!$E$11*L481)</f>
        <v/>
      </c>
      <c r="P481" s="12">
        <f>MAR1!$B$6+MAR1!$C$6*COS(2*PI()*B481/365)+MAR1!$D$6*SIN(2*PI()*B481/365)+IF(E481=1,MAR1!$B$12+MAR1!$D$12*M481,MAR1!$C$12+MAR1!$E$12*M481)</f>
        <v/>
      </c>
      <c r="Q481" s="12">
        <f>MAR1!$B$7+MAR1!$C$7*COS(2*PI()*B481/365)+MAR1!$D$7*SIN(2*PI()*B481/365)+IF(E481=1,MAR1!$B$13+MAR1!$D$13*N481,MAR1!$C$13+MAR1!$E$13*N481)</f>
        <v/>
      </c>
      <c r="R481" s="12">
        <f>MAR1!$B$5+MAR1!$C$5*COS(2*PI()*B481/365)+MAR1!$D$5*SIN(2*PI()*B481/365)+INDEX(ChangeFactor!$F$6:$F$17,C481)+IF(G481=1,MAR1!$B$11+INDEX(ChangeFactor!$G$6:$G$17,C481)*MAR1!$D$11*L481,MAR1!$C$11+INDEX(ChangeFactor!$G$6:$G$17,C481)*MAR1!$E$11*L481)</f>
        <v/>
      </c>
    </row>
    <row r="482">
      <c r="A482" s="6">
        <f>Data!U482</f>
        <v/>
      </c>
      <c r="B482" s="6">
        <f>MOD(A482-1,365)+1</f>
        <v/>
      </c>
      <c r="C482" s="6">
        <f>MATCH(B482,Markov!$C$6:$C$17,1)</f>
        <v/>
      </c>
      <c r="D482" s="16">
        <f>Data!V482</f>
        <v/>
      </c>
      <c r="E482" s="6">
        <f>IF(D482&lt;IF(E481=1,INDEX(Markov!$I$6:$I$17,C482),INDEX(Markov!$H$6:$H$17,C482)),1,0)</f>
        <v/>
      </c>
      <c r="F482" s="12">
        <f>IF(E482=1,GAMMA.INV(Data!W482,INDEX(Markov!$Q$6:$Q$17,C482),INDEX(Markov!$R$6:$R$17,C482)),0)</f>
        <v/>
      </c>
      <c r="G482" s="6">
        <f>IF(D482&lt;IF(G481=1,INDEX(ChangeFactor!$O$6:$O$17,C482),INDEX(ChangeFactor!$N$6:$N$17,C482)),1,0)</f>
        <v/>
      </c>
      <c r="H482" s="12">
        <f>IF(G482=1,GAMMA.INV(Data!W482,INDEX(ChangeFactor!$R$6:$R$17,C482),INDEX(ChangeFactor!$S$6:$S$17,C482)),0)</f>
        <v/>
      </c>
      <c r="I482" s="7">
        <f>NORM.S.INV(Data!X482)</f>
        <v/>
      </c>
      <c r="J482" s="7">
        <f>NORM.S.INV(Data!Y482)</f>
        <v/>
      </c>
      <c r="K482" s="7">
        <f>NORM.S.INV(Data!Z482)</f>
        <v/>
      </c>
      <c r="L482" s="7">
        <f>MAR1!$B$32*L481+MAR1!$C$32*M481+MAR1!$D$32*N481+MAR1!$B$42*I482+MAR1!$C$42*J482+MAR1!$D$42*K482</f>
        <v/>
      </c>
      <c r="M482" s="7">
        <f>MAR1!$B$33*L481+MAR1!$C$33*M481+MAR1!$D$33*N481+MAR1!$B$43*I482+MAR1!$C$43*J482+MAR1!$D$43*K482</f>
        <v/>
      </c>
      <c r="N482" s="7">
        <f>MAR1!$B$34*L481+MAR1!$C$34*M481+MAR1!$D$34*N481+MAR1!$B$44*I482+MAR1!$C$44*J482+MAR1!$D$44*K482</f>
        <v/>
      </c>
      <c r="O482" s="12">
        <f>MAR1!$B$5+MAR1!$C$5*COS(2*PI()*B482/365)+MAR1!$D$5*SIN(2*PI()*B482/365)+IF(E482=1,MAR1!$B$11+MAR1!$D$11*L482,MAR1!$C$11+MAR1!$E$11*L482)</f>
        <v/>
      </c>
      <c r="P482" s="12">
        <f>MAR1!$B$6+MAR1!$C$6*COS(2*PI()*B482/365)+MAR1!$D$6*SIN(2*PI()*B482/365)+IF(E482=1,MAR1!$B$12+MAR1!$D$12*M482,MAR1!$C$12+MAR1!$E$12*M482)</f>
        <v/>
      </c>
      <c r="Q482" s="12">
        <f>MAR1!$B$7+MAR1!$C$7*COS(2*PI()*B482/365)+MAR1!$D$7*SIN(2*PI()*B482/365)+IF(E482=1,MAR1!$B$13+MAR1!$D$13*N482,MAR1!$C$13+MAR1!$E$13*N482)</f>
        <v/>
      </c>
      <c r="R482" s="12">
        <f>MAR1!$B$5+MAR1!$C$5*COS(2*PI()*B482/365)+MAR1!$D$5*SIN(2*PI()*B482/365)+INDEX(ChangeFactor!$F$6:$F$17,C482)+IF(G482=1,MAR1!$B$11+INDEX(ChangeFactor!$G$6:$G$17,C482)*MAR1!$D$11*L482,MAR1!$C$11+INDEX(ChangeFactor!$G$6:$G$17,C482)*MAR1!$E$11*L482)</f>
        <v/>
      </c>
    </row>
    <row r="483">
      <c r="A483" s="6">
        <f>Data!U483</f>
        <v/>
      </c>
      <c r="B483" s="6">
        <f>MOD(A483-1,365)+1</f>
        <v/>
      </c>
      <c r="C483" s="6">
        <f>MATCH(B483,Markov!$C$6:$C$17,1)</f>
        <v/>
      </c>
      <c r="D483" s="16">
        <f>Data!V483</f>
        <v/>
      </c>
      <c r="E483" s="6">
        <f>IF(D483&lt;IF(E482=1,INDEX(Markov!$I$6:$I$17,C483),INDEX(Markov!$H$6:$H$17,C483)),1,0)</f>
        <v/>
      </c>
      <c r="F483" s="12">
        <f>IF(E483=1,GAMMA.INV(Data!W483,INDEX(Markov!$Q$6:$Q$17,C483),INDEX(Markov!$R$6:$R$17,C483)),0)</f>
        <v/>
      </c>
      <c r="G483" s="6">
        <f>IF(D483&lt;IF(G482=1,INDEX(ChangeFactor!$O$6:$O$17,C483),INDEX(ChangeFactor!$N$6:$N$17,C483)),1,0)</f>
        <v/>
      </c>
      <c r="H483" s="12">
        <f>IF(G483=1,GAMMA.INV(Data!W483,INDEX(ChangeFactor!$R$6:$R$17,C483),INDEX(ChangeFactor!$S$6:$S$17,C483)),0)</f>
        <v/>
      </c>
      <c r="I483" s="7">
        <f>NORM.S.INV(Data!X483)</f>
        <v/>
      </c>
      <c r="J483" s="7">
        <f>NORM.S.INV(Data!Y483)</f>
        <v/>
      </c>
      <c r="K483" s="7">
        <f>NORM.S.INV(Data!Z483)</f>
        <v/>
      </c>
      <c r="L483" s="7">
        <f>MAR1!$B$32*L482+MAR1!$C$32*M482+MAR1!$D$32*N482+MAR1!$B$42*I483+MAR1!$C$42*J483+MAR1!$D$42*K483</f>
        <v/>
      </c>
      <c r="M483" s="7">
        <f>MAR1!$B$33*L482+MAR1!$C$33*M482+MAR1!$D$33*N482+MAR1!$B$43*I483+MAR1!$C$43*J483+MAR1!$D$43*K483</f>
        <v/>
      </c>
      <c r="N483" s="7">
        <f>MAR1!$B$34*L482+MAR1!$C$34*M482+MAR1!$D$34*N482+MAR1!$B$44*I483+MAR1!$C$44*J483+MAR1!$D$44*K483</f>
        <v/>
      </c>
      <c r="O483" s="12">
        <f>MAR1!$B$5+MAR1!$C$5*COS(2*PI()*B483/365)+MAR1!$D$5*SIN(2*PI()*B483/365)+IF(E483=1,MAR1!$B$11+MAR1!$D$11*L483,MAR1!$C$11+MAR1!$E$11*L483)</f>
        <v/>
      </c>
      <c r="P483" s="12">
        <f>MAR1!$B$6+MAR1!$C$6*COS(2*PI()*B483/365)+MAR1!$D$6*SIN(2*PI()*B483/365)+IF(E483=1,MAR1!$B$12+MAR1!$D$12*M483,MAR1!$C$12+MAR1!$E$12*M483)</f>
        <v/>
      </c>
      <c r="Q483" s="12">
        <f>MAR1!$B$7+MAR1!$C$7*COS(2*PI()*B483/365)+MAR1!$D$7*SIN(2*PI()*B483/365)+IF(E483=1,MAR1!$B$13+MAR1!$D$13*N483,MAR1!$C$13+MAR1!$E$13*N483)</f>
        <v/>
      </c>
      <c r="R483" s="12">
        <f>MAR1!$B$5+MAR1!$C$5*COS(2*PI()*B483/365)+MAR1!$D$5*SIN(2*PI()*B483/365)+INDEX(ChangeFactor!$F$6:$F$17,C483)+IF(G483=1,MAR1!$B$11+INDEX(ChangeFactor!$G$6:$G$17,C483)*MAR1!$D$11*L483,MAR1!$C$11+INDEX(ChangeFactor!$G$6:$G$17,C483)*MAR1!$E$11*L483)</f>
        <v/>
      </c>
    </row>
    <row r="484">
      <c r="A484" s="6">
        <f>Data!U484</f>
        <v/>
      </c>
      <c r="B484" s="6">
        <f>MOD(A484-1,365)+1</f>
        <v/>
      </c>
      <c r="C484" s="6">
        <f>MATCH(B484,Markov!$C$6:$C$17,1)</f>
        <v/>
      </c>
      <c r="D484" s="16">
        <f>Data!V484</f>
        <v/>
      </c>
      <c r="E484" s="6">
        <f>IF(D484&lt;IF(E483=1,INDEX(Markov!$I$6:$I$17,C484),INDEX(Markov!$H$6:$H$17,C484)),1,0)</f>
        <v/>
      </c>
      <c r="F484" s="12">
        <f>IF(E484=1,GAMMA.INV(Data!W484,INDEX(Markov!$Q$6:$Q$17,C484),INDEX(Markov!$R$6:$R$17,C484)),0)</f>
        <v/>
      </c>
      <c r="G484" s="6">
        <f>IF(D484&lt;IF(G483=1,INDEX(ChangeFactor!$O$6:$O$17,C484),INDEX(ChangeFactor!$N$6:$N$17,C484)),1,0)</f>
        <v/>
      </c>
      <c r="H484" s="12">
        <f>IF(G484=1,GAMMA.INV(Data!W484,INDEX(ChangeFactor!$R$6:$R$17,C484),INDEX(ChangeFactor!$S$6:$S$17,C484)),0)</f>
        <v/>
      </c>
      <c r="I484" s="7">
        <f>NORM.S.INV(Data!X484)</f>
        <v/>
      </c>
      <c r="J484" s="7">
        <f>NORM.S.INV(Data!Y484)</f>
        <v/>
      </c>
      <c r="K484" s="7">
        <f>NORM.S.INV(Data!Z484)</f>
        <v/>
      </c>
      <c r="L484" s="7">
        <f>MAR1!$B$32*L483+MAR1!$C$32*M483+MAR1!$D$32*N483+MAR1!$B$42*I484+MAR1!$C$42*J484+MAR1!$D$42*K484</f>
        <v/>
      </c>
      <c r="M484" s="7">
        <f>MAR1!$B$33*L483+MAR1!$C$33*M483+MAR1!$D$33*N483+MAR1!$B$43*I484+MAR1!$C$43*J484+MAR1!$D$43*K484</f>
        <v/>
      </c>
      <c r="N484" s="7">
        <f>MAR1!$B$34*L483+MAR1!$C$34*M483+MAR1!$D$34*N483+MAR1!$B$44*I484+MAR1!$C$44*J484+MAR1!$D$44*K484</f>
        <v/>
      </c>
      <c r="O484" s="12">
        <f>MAR1!$B$5+MAR1!$C$5*COS(2*PI()*B484/365)+MAR1!$D$5*SIN(2*PI()*B484/365)+IF(E484=1,MAR1!$B$11+MAR1!$D$11*L484,MAR1!$C$11+MAR1!$E$11*L484)</f>
        <v/>
      </c>
      <c r="P484" s="12">
        <f>MAR1!$B$6+MAR1!$C$6*COS(2*PI()*B484/365)+MAR1!$D$6*SIN(2*PI()*B484/365)+IF(E484=1,MAR1!$B$12+MAR1!$D$12*M484,MAR1!$C$12+MAR1!$E$12*M484)</f>
        <v/>
      </c>
      <c r="Q484" s="12">
        <f>MAR1!$B$7+MAR1!$C$7*COS(2*PI()*B484/365)+MAR1!$D$7*SIN(2*PI()*B484/365)+IF(E484=1,MAR1!$B$13+MAR1!$D$13*N484,MAR1!$C$13+MAR1!$E$13*N484)</f>
        <v/>
      </c>
      <c r="R484" s="12">
        <f>MAR1!$B$5+MAR1!$C$5*COS(2*PI()*B484/365)+MAR1!$D$5*SIN(2*PI()*B484/365)+INDEX(ChangeFactor!$F$6:$F$17,C484)+IF(G484=1,MAR1!$B$11+INDEX(ChangeFactor!$G$6:$G$17,C484)*MAR1!$D$11*L484,MAR1!$C$11+INDEX(ChangeFactor!$G$6:$G$17,C484)*MAR1!$E$11*L484)</f>
        <v/>
      </c>
    </row>
    <row r="485">
      <c r="A485" s="6">
        <f>Data!U485</f>
        <v/>
      </c>
      <c r="B485" s="6">
        <f>MOD(A485-1,365)+1</f>
        <v/>
      </c>
      <c r="C485" s="6">
        <f>MATCH(B485,Markov!$C$6:$C$17,1)</f>
        <v/>
      </c>
      <c r="D485" s="16">
        <f>Data!V485</f>
        <v/>
      </c>
      <c r="E485" s="6">
        <f>IF(D485&lt;IF(E484=1,INDEX(Markov!$I$6:$I$17,C485),INDEX(Markov!$H$6:$H$17,C485)),1,0)</f>
        <v/>
      </c>
      <c r="F485" s="12">
        <f>IF(E485=1,GAMMA.INV(Data!W485,INDEX(Markov!$Q$6:$Q$17,C485),INDEX(Markov!$R$6:$R$17,C485)),0)</f>
        <v/>
      </c>
      <c r="G485" s="6">
        <f>IF(D485&lt;IF(G484=1,INDEX(ChangeFactor!$O$6:$O$17,C485),INDEX(ChangeFactor!$N$6:$N$17,C485)),1,0)</f>
        <v/>
      </c>
      <c r="H485" s="12">
        <f>IF(G485=1,GAMMA.INV(Data!W485,INDEX(ChangeFactor!$R$6:$R$17,C485),INDEX(ChangeFactor!$S$6:$S$17,C485)),0)</f>
        <v/>
      </c>
      <c r="I485" s="7">
        <f>NORM.S.INV(Data!X485)</f>
        <v/>
      </c>
      <c r="J485" s="7">
        <f>NORM.S.INV(Data!Y485)</f>
        <v/>
      </c>
      <c r="K485" s="7">
        <f>NORM.S.INV(Data!Z485)</f>
        <v/>
      </c>
      <c r="L485" s="7">
        <f>MAR1!$B$32*L484+MAR1!$C$32*M484+MAR1!$D$32*N484+MAR1!$B$42*I485+MAR1!$C$42*J485+MAR1!$D$42*K485</f>
        <v/>
      </c>
      <c r="M485" s="7">
        <f>MAR1!$B$33*L484+MAR1!$C$33*M484+MAR1!$D$33*N484+MAR1!$B$43*I485+MAR1!$C$43*J485+MAR1!$D$43*K485</f>
        <v/>
      </c>
      <c r="N485" s="7">
        <f>MAR1!$B$34*L484+MAR1!$C$34*M484+MAR1!$D$34*N484+MAR1!$B$44*I485+MAR1!$C$44*J485+MAR1!$D$44*K485</f>
        <v/>
      </c>
      <c r="O485" s="12">
        <f>MAR1!$B$5+MAR1!$C$5*COS(2*PI()*B485/365)+MAR1!$D$5*SIN(2*PI()*B485/365)+IF(E485=1,MAR1!$B$11+MAR1!$D$11*L485,MAR1!$C$11+MAR1!$E$11*L485)</f>
        <v/>
      </c>
      <c r="P485" s="12">
        <f>MAR1!$B$6+MAR1!$C$6*COS(2*PI()*B485/365)+MAR1!$D$6*SIN(2*PI()*B485/365)+IF(E485=1,MAR1!$B$12+MAR1!$D$12*M485,MAR1!$C$12+MAR1!$E$12*M485)</f>
        <v/>
      </c>
      <c r="Q485" s="12">
        <f>MAR1!$B$7+MAR1!$C$7*COS(2*PI()*B485/365)+MAR1!$D$7*SIN(2*PI()*B485/365)+IF(E485=1,MAR1!$B$13+MAR1!$D$13*N485,MAR1!$C$13+MAR1!$E$13*N485)</f>
        <v/>
      </c>
      <c r="R485" s="12">
        <f>MAR1!$B$5+MAR1!$C$5*COS(2*PI()*B485/365)+MAR1!$D$5*SIN(2*PI()*B485/365)+INDEX(ChangeFactor!$F$6:$F$17,C485)+IF(G485=1,MAR1!$B$11+INDEX(ChangeFactor!$G$6:$G$17,C485)*MAR1!$D$11*L485,MAR1!$C$11+INDEX(ChangeFactor!$G$6:$G$17,C485)*MAR1!$E$11*L485)</f>
        <v/>
      </c>
    </row>
    <row r="486">
      <c r="A486" s="6">
        <f>Data!U486</f>
        <v/>
      </c>
      <c r="B486" s="6">
        <f>MOD(A486-1,365)+1</f>
        <v/>
      </c>
      <c r="C486" s="6">
        <f>MATCH(B486,Markov!$C$6:$C$17,1)</f>
        <v/>
      </c>
      <c r="D486" s="16">
        <f>Data!V486</f>
        <v/>
      </c>
      <c r="E486" s="6">
        <f>IF(D486&lt;IF(E485=1,INDEX(Markov!$I$6:$I$17,C486),INDEX(Markov!$H$6:$H$17,C486)),1,0)</f>
        <v/>
      </c>
      <c r="F486" s="12">
        <f>IF(E486=1,GAMMA.INV(Data!W486,INDEX(Markov!$Q$6:$Q$17,C486),INDEX(Markov!$R$6:$R$17,C486)),0)</f>
        <v/>
      </c>
      <c r="G486" s="6">
        <f>IF(D486&lt;IF(G485=1,INDEX(ChangeFactor!$O$6:$O$17,C486),INDEX(ChangeFactor!$N$6:$N$17,C486)),1,0)</f>
        <v/>
      </c>
      <c r="H486" s="12">
        <f>IF(G486=1,GAMMA.INV(Data!W486,INDEX(ChangeFactor!$R$6:$R$17,C486),INDEX(ChangeFactor!$S$6:$S$17,C486)),0)</f>
        <v/>
      </c>
      <c r="I486" s="7">
        <f>NORM.S.INV(Data!X486)</f>
        <v/>
      </c>
      <c r="J486" s="7">
        <f>NORM.S.INV(Data!Y486)</f>
        <v/>
      </c>
      <c r="K486" s="7">
        <f>NORM.S.INV(Data!Z486)</f>
        <v/>
      </c>
      <c r="L486" s="7">
        <f>MAR1!$B$32*L485+MAR1!$C$32*M485+MAR1!$D$32*N485+MAR1!$B$42*I486+MAR1!$C$42*J486+MAR1!$D$42*K486</f>
        <v/>
      </c>
      <c r="M486" s="7">
        <f>MAR1!$B$33*L485+MAR1!$C$33*M485+MAR1!$D$33*N485+MAR1!$B$43*I486+MAR1!$C$43*J486+MAR1!$D$43*K486</f>
        <v/>
      </c>
      <c r="N486" s="7">
        <f>MAR1!$B$34*L485+MAR1!$C$34*M485+MAR1!$D$34*N485+MAR1!$B$44*I486+MAR1!$C$44*J486+MAR1!$D$44*K486</f>
        <v/>
      </c>
      <c r="O486" s="12">
        <f>MAR1!$B$5+MAR1!$C$5*COS(2*PI()*B486/365)+MAR1!$D$5*SIN(2*PI()*B486/365)+IF(E486=1,MAR1!$B$11+MAR1!$D$11*L486,MAR1!$C$11+MAR1!$E$11*L486)</f>
        <v/>
      </c>
      <c r="P486" s="12">
        <f>MAR1!$B$6+MAR1!$C$6*COS(2*PI()*B486/365)+MAR1!$D$6*SIN(2*PI()*B486/365)+IF(E486=1,MAR1!$B$12+MAR1!$D$12*M486,MAR1!$C$12+MAR1!$E$12*M486)</f>
        <v/>
      </c>
      <c r="Q486" s="12">
        <f>MAR1!$B$7+MAR1!$C$7*COS(2*PI()*B486/365)+MAR1!$D$7*SIN(2*PI()*B486/365)+IF(E486=1,MAR1!$B$13+MAR1!$D$13*N486,MAR1!$C$13+MAR1!$E$13*N486)</f>
        <v/>
      </c>
      <c r="R486" s="12">
        <f>MAR1!$B$5+MAR1!$C$5*COS(2*PI()*B486/365)+MAR1!$D$5*SIN(2*PI()*B486/365)+INDEX(ChangeFactor!$F$6:$F$17,C486)+IF(G486=1,MAR1!$B$11+INDEX(ChangeFactor!$G$6:$G$17,C486)*MAR1!$D$11*L486,MAR1!$C$11+INDEX(ChangeFactor!$G$6:$G$17,C486)*MAR1!$E$11*L486)</f>
        <v/>
      </c>
    </row>
    <row r="487">
      <c r="A487" s="6">
        <f>Data!U487</f>
        <v/>
      </c>
      <c r="B487" s="6">
        <f>MOD(A487-1,365)+1</f>
        <v/>
      </c>
      <c r="C487" s="6">
        <f>MATCH(B487,Markov!$C$6:$C$17,1)</f>
        <v/>
      </c>
      <c r="D487" s="16">
        <f>Data!V487</f>
        <v/>
      </c>
      <c r="E487" s="6">
        <f>IF(D487&lt;IF(E486=1,INDEX(Markov!$I$6:$I$17,C487),INDEX(Markov!$H$6:$H$17,C487)),1,0)</f>
        <v/>
      </c>
      <c r="F487" s="12">
        <f>IF(E487=1,GAMMA.INV(Data!W487,INDEX(Markov!$Q$6:$Q$17,C487),INDEX(Markov!$R$6:$R$17,C487)),0)</f>
        <v/>
      </c>
      <c r="G487" s="6">
        <f>IF(D487&lt;IF(G486=1,INDEX(ChangeFactor!$O$6:$O$17,C487),INDEX(ChangeFactor!$N$6:$N$17,C487)),1,0)</f>
        <v/>
      </c>
      <c r="H487" s="12">
        <f>IF(G487=1,GAMMA.INV(Data!W487,INDEX(ChangeFactor!$R$6:$R$17,C487),INDEX(ChangeFactor!$S$6:$S$17,C487)),0)</f>
        <v/>
      </c>
      <c r="I487" s="7">
        <f>NORM.S.INV(Data!X487)</f>
        <v/>
      </c>
      <c r="J487" s="7">
        <f>NORM.S.INV(Data!Y487)</f>
        <v/>
      </c>
      <c r="K487" s="7">
        <f>NORM.S.INV(Data!Z487)</f>
        <v/>
      </c>
      <c r="L487" s="7">
        <f>MAR1!$B$32*L486+MAR1!$C$32*M486+MAR1!$D$32*N486+MAR1!$B$42*I487+MAR1!$C$42*J487+MAR1!$D$42*K487</f>
        <v/>
      </c>
      <c r="M487" s="7">
        <f>MAR1!$B$33*L486+MAR1!$C$33*M486+MAR1!$D$33*N486+MAR1!$B$43*I487+MAR1!$C$43*J487+MAR1!$D$43*K487</f>
        <v/>
      </c>
      <c r="N487" s="7">
        <f>MAR1!$B$34*L486+MAR1!$C$34*M486+MAR1!$D$34*N486+MAR1!$B$44*I487+MAR1!$C$44*J487+MAR1!$D$44*K487</f>
        <v/>
      </c>
      <c r="O487" s="12">
        <f>MAR1!$B$5+MAR1!$C$5*COS(2*PI()*B487/365)+MAR1!$D$5*SIN(2*PI()*B487/365)+IF(E487=1,MAR1!$B$11+MAR1!$D$11*L487,MAR1!$C$11+MAR1!$E$11*L487)</f>
        <v/>
      </c>
      <c r="P487" s="12">
        <f>MAR1!$B$6+MAR1!$C$6*COS(2*PI()*B487/365)+MAR1!$D$6*SIN(2*PI()*B487/365)+IF(E487=1,MAR1!$B$12+MAR1!$D$12*M487,MAR1!$C$12+MAR1!$E$12*M487)</f>
        <v/>
      </c>
      <c r="Q487" s="12">
        <f>MAR1!$B$7+MAR1!$C$7*COS(2*PI()*B487/365)+MAR1!$D$7*SIN(2*PI()*B487/365)+IF(E487=1,MAR1!$B$13+MAR1!$D$13*N487,MAR1!$C$13+MAR1!$E$13*N487)</f>
        <v/>
      </c>
      <c r="R487" s="12">
        <f>MAR1!$B$5+MAR1!$C$5*COS(2*PI()*B487/365)+MAR1!$D$5*SIN(2*PI()*B487/365)+INDEX(ChangeFactor!$F$6:$F$17,C487)+IF(G487=1,MAR1!$B$11+INDEX(ChangeFactor!$G$6:$G$17,C487)*MAR1!$D$11*L487,MAR1!$C$11+INDEX(ChangeFactor!$G$6:$G$17,C487)*MAR1!$E$11*L487)</f>
        <v/>
      </c>
    </row>
    <row r="488">
      <c r="A488" s="6">
        <f>Data!U488</f>
        <v/>
      </c>
      <c r="B488" s="6">
        <f>MOD(A488-1,365)+1</f>
        <v/>
      </c>
      <c r="C488" s="6">
        <f>MATCH(B488,Markov!$C$6:$C$17,1)</f>
        <v/>
      </c>
      <c r="D488" s="16">
        <f>Data!V488</f>
        <v/>
      </c>
      <c r="E488" s="6">
        <f>IF(D488&lt;IF(E487=1,INDEX(Markov!$I$6:$I$17,C488),INDEX(Markov!$H$6:$H$17,C488)),1,0)</f>
        <v/>
      </c>
      <c r="F488" s="12">
        <f>IF(E488=1,GAMMA.INV(Data!W488,INDEX(Markov!$Q$6:$Q$17,C488),INDEX(Markov!$R$6:$R$17,C488)),0)</f>
        <v/>
      </c>
      <c r="G488" s="6">
        <f>IF(D488&lt;IF(G487=1,INDEX(ChangeFactor!$O$6:$O$17,C488),INDEX(ChangeFactor!$N$6:$N$17,C488)),1,0)</f>
        <v/>
      </c>
      <c r="H488" s="12">
        <f>IF(G488=1,GAMMA.INV(Data!W488,INDEX(ChangeFactor!$R$6:$R$17,C488),INDEX(ChangeFactor!$S$6:$S$17,C488)),0)</f>
        <v/>
      </c>
      <c r="I488" s="7">
        <f>NORM.S.INV(Data!X488)</f>
        <v/>
      </c>
      <c r="J488" s="7">
        <f>NORM.S.INV(Data!Y488)</f>
        <v/>
      </c>
      <c r="K488" s="7">
        <f>NORM.S.INV(Data!Z488)</f>
        <v/>
      </c>
      <c r="L488" s="7">
        <f>MAR1!$B$32*L487+MAR1!$C$32*M487+MAR1!$D$32*N487+MAR1!$B$42*I488+MAR1!$C$42*J488+MAR1!$D$42*K488</f>
        <v/>
      </c>
      <c r="M488" s="7">
        <f>MAR1!$B$33*L487+MAR1!$C$33*M487+MAR1!$D$33*N487+MAR1!$B$43*I488+MAR1!$C$43*J488+MAR1!$D$43*K488</f>
        <v/>
      </c>
      <c r="N488" s="7">
        <f>MAR1!$B$34*L487+MAR1!$C$34*M487+MAR1!$D$34*N487+MAR1!$B$44*I488+MAR1!$C$44*J488+MAR1!$D$44*K488</f>
        <v/>
      </c>
      <c r="O488" s="12">
        <f>MAR1!$B$5+MAR1!$C$5*COS(2*PI()*B488/365)+MAR1!$D$5*SIN(2*PI()*B488/365)+IF(E488=1,MAR1!$B$11+MAR1!$D$11*L488,MAR1!$C$11+MAR1!$E$11*L488)</f>
        <v/>
      </c>
      <c r="P488" s="12">
        <f>MAR1!$B$6+MAR1!$C$6*COS(2*PI()*B488/365)+MAR1!$D$6*SIN(2*PI()*B488/365)+IF(E488=1,MAR1!$B$12+MAR1!$D$12*M488,MAR1!$C$12+MAR1!$E$12*M488)</f>
        <v/>
      </c>
      <c r="Q488" s="12">
        <f>MAR1!$B$7+MAR1!$C$7*COS(2*PI()*B488/365)+MAR1!$D$7*SIN(2*PI()*B488/365)+IF(E488=1,MAR1!$B$13+MAR1!$D$13*N488,MAR1!$C$13+MAR1!$E$13*N488)</f>
        <v/>
      </c>
      <c r="R488" s="12">
        <f>MAR1!$B$5+MAR1!$C$5*COS(2*PI()*B488/365)+MAR1!$D$5*SIN(2*PI()*B488/365)+INDEX(ChangeFactor!$F$6:$F$17,C488)+IF(G488=1,MAR1!$B$11+INDEX(ChangeFactor!$G$6:$G$17,C488)*MAR1!$D$11*L488,MAR1!$C$11+INDEX(ChangeFactor!$G$6:$G$17,C488)*MAR1!$E$11*L488)</f>
        <v/>
      </c>
    </row>
    <row r="489">
      <c r="A489" s="6">
        <f>Data!U489</f>
        <v/>
      </c>
      <c r="B489" s="6">
        <f>MOD(A489-1,365)+1</f>
        <v/>
      </c>
      <c r="C489" s="6">
        <f>MATCH(B489,Markov!$C$6:$C$17,1)</f>
        <v/>
      </c>
      <c r="D489" s="16">
        <f>Data!V489</f>
        <v/>
      </c>
      <c r="E489" s="6">
        <f>IF(D489&lt;IF(E488=1,INDEX(Markov!$I$6:$I$17,C489),INDEX(Markov!$H$6:$H$17,C489)),1,0)</f>
        <v/>
      </c>
      <c r="F489" s="12">
        <f>IF(E489=1,GAMMA.INV(Data!W489,INDEX(Markov!$Q$6:$Q$17,C489),INDEX(Markov!$R$6:$R$17,C489)),0)</f>
        <v/>
      </c>
      <c r="G489" s="6">
        <f>IF(D489&lt;IF(G488=1,INDEX(ChangeFactor!$O$6:$O$17,C489),INDEX(ChangeFactor!$N$6:$N$17,C489)),1,0)</f>
        <v/>
      </c>
      <c r="H489" s="12">
        <f>IF(G489=1,GAMMA.INV(Data!W489,INDEX(ChangeFactor!$R$6:$R$17,C489),INDEX(ChangeFactor!$S$6:$S$17,C489)),0)</f>
        <v/>
      </c>
      <c r="I489" s="7">
        <f>NORM.S.INV(Data!X489)</f>
        <v/>
      </c>
      <c r="J489" s="7">
        <f>NORM.S.INV(Data!Y489)</f>
        <v/>
      </c>
      <c r="K489" s="7">
        <f>NORM.S.INV(Data!Z489)</f>
        <v/>
      </c>
      <c r="L489" s="7">
        <f>MAR1!$B$32*L488+MAR1!$C$32*M488+MAR1!$D$32*N488+MAR1!$B$42*I489+MAR1!$C$42*J489+MAR1!$D$42*K489</f>
        <v/>
      </c>
      <c r="M489" s="7">
        <f>MAR1!$B$33*L488+MAR1!$C$33*M488+MAR1!$D$33*N488+MAR1!$B$43*I489+MAR1!$C$43*J489+MAR1!$D$43*K489</f>
        <v/>
      </c>
      <c r="N489" s="7">
        <f>MAR1!$B$34*L488+MAR1!$C$34*M488+MAR1!$D$34*N488+MAR1!$B$44*I489+MAR1!$C$44*J489+MAR1!$D$44*K489</f>
        <v/>
      </c>
      <c r="O489" s="12">
        <f>MAR1!$B$5+MAR1!$C$5*COS(2*PI()*B489/365)+MAR1!$D$5*SIN(2*PI()*B489/365)+IF(E489=1,MAR1!$B$11+MAR1!$D$11*L489,MAR1!$C$11+MAR1!$E$11*L489)</f>
        <v/>
      </c>
      <c r="P489" s="12">
        <f>MAR1!$B$6+MAR1!$C$6*COS(2*PI()*B489/365)+MAR1!$D$6*SIN(2*PI()*B489/365)+IF(E489=1,MAR1!$B$12+MAR1!$D$12*M489,MAR1!$C$12+MAR1!$E$12*M489)</f>
        <v/>
      </c>
      <c r="Q489" s="12">
        <f>MAR1!$B$7+MAR1!$C$7*COS(2*PI()*B489/365)+MAR1!$D$7*SIN(2*PI()*B489/365)+IF(E489=1,MAR1!$B$13+MAR1!$D$13*N489,MAR1!$C$13+MAR1!$E$13*N489)</f>
        <v/>
      </c>
      <c r="R489" s="12">
        <f>MAR1!$B$5+MAR1!$C$5*COS(2*PI()*B489/365)+MAR1!$D$5*SIN(2*PI()*B489/365)+INDEX(ChangeFactor!$F$6:$F$17,C489)+IF(G489=1,MAR1!$B$11+INDEX(ChangeFactor!$G$6:$G$17,C489)*MAR1!$D$11*L489,MAR1!$C$11+INDEX(ChangeFactor!$G$6:$G$17,C489)*MAR1!$E$11*L489)</f>
        <v/>
      </c>
    </row>
    <row r="490">
      <c r="A490" s="6">
        <f>Data!U490</f>
        <v/>
      </c>
      <c r="B490" s="6">
        <f>MOD(A490-1,365)+1</f>
        <v/>
      </c>
      <c r="C490" s="6">
        <f>MATCH(B490,Markov!$C$6:$C$17,1)</f>
        <v/>
      </c>
      <c r="D490" s="16">
        <f>Data!V490</f>
        <v/>
      </c>
      <c r="E490" s="6">
        <f>IF(D490&lt;IF(E489=1,INDEX(Markov!$I$6:$I$17,C490),INDEX(Markov!$H$6:$H$17,C490)),1,0)</f>
        <v/>
      </c>
      <c r="F490" s="12">
        <f>IF(E490=1,GAMMA.INV(Data!W490,INDEX(Markov!$Q$6:$Q$17,C490),INDEX(Markov!$R$6:$R$17,C490)),0)</f>
        <v/>
      </c>
      <c r="G490" s="6">
        <f>IF(D490&lt;IF(G489=1,INDEX(ChangeFactor!$O$6:$O$17,C490),INDEX(ChangeFactor!$N$6:$N$17,C490)),1,0)</f>
        <v/>
      </c>
      <c r="H490" s="12">
        <f>IF(G490=1,GAMMA.INV(Data!W490,INDEX(ChangeFactor!$R$6:$R$17,C490),INDEX(ChangeFactor!$S$6:$S$17,C490)),0)</f>
        <v/>
      </c>
      <c r="I490" s="7">
        <f>NORM.S.INV(Data!X490)</f>
        <v/>
      </c>
      <c r="J490" s="7">
        <f>NORM.S.INV(Data!Y490)</f>
        <v/>
      </c>
      <c r="K490" s="7">
        <f>NORM.S.INV(Data!Z490)</f>
        <v/>
      </c>
      <c r="L490" s="7">
        <f>MAR1!$B$32*L489+MAR1!$C$32*M489+MAR1!$D$32*N489+MAR1!$B$42*I490+MAR1!$C$42*J490+MAR1!$D$42*K490</f>
        <v/>
      </c>
      <c r="M490" s="7">
        <f>MAR1!$B$33*L489+MAR1!$C$33*M489+MAR1!$D$33*N489+MAR1!$B$43*I490+MAR1!$C$43*J490+MAR1!$D$43*K490</f>
        <v/>
      </c>
      <c r="N490" s="7">
        <f>MAR1!$B$34*L489+MAR1!$C$34*M489+MAR1!$D$34*N489+MAR1!$B$44*I490+MAR1!$C$44*J490+MAR1!$D$44*K490</f>
        <v/>
      </c>
      <c r="O490" s="12">
        <f>MAR1!$B$5+MAR1!$C$5*COS(2*PI()*B490/365)+MAR1!$D$5*SIN(2*PI()*B490/365)+IF(E490=1,MAR1!$B$11+MAR1!$D$11*L490,MAR1!$C$11+MAR1!$E$11*L490)</f>
        <v/>
      </c>
      <c r="P490" s="12">
        <f>MAR1!$B$6+MAR1!$C$6*COS(2*PI()*B490/365)+MAR1!$D$6*SIN(2*PI()*B490/365)+IF(E490=1,MAR1!$B$12+MAR1!$D$12*M490,MAR1!$C$12+MAR1!$E$12*M490)</f>
        <v/>
      </c>
      <c r="Q490" s="12">
        <f>MAR1!$B$7+MAR1!$C$7*COS(2*PI()*B490/365)+MAR1!$D$7*SIN(2*PI()*B490/365)+IF(E490=1,MAR1!$B$13+MAR1!$D$13*N490,MAR1!$C$13+MAR1!$E$13*N490)</f>
        <v/>
      </c>
      <c r="R490" s="12">
        <f>MAR1!$B$5+MAR1!$C$5*COS(2*PI()*B490/365)+MAR1!$D$5*SIN(2*PI()*B490/365)+INDEX(ChangeFactor!$F$6:$F$17,C490)+IF(G490=1,MAR1!$B$11+INDEX(ChangeFactor!$G$6:$G$17,C490)*MAR1!$D$11*L490,MAR1!$C$11+INDEX(ChangeFactor!$G$6:$G$17,C490)*MAR1!$E$11*L490)</f>
        <v/>
      </c>
    </row>
    <row r="491">
      <c r="A491" s="6">
        <f>Data!U491</f>
        <v/>
      </c>
      <c r="B491" s="6">
        <f>MOD(A491-1,365)+1</f>
        <v/>
      </c>
      <c r="C491" s="6">
        <f>MATCH(B491,Markov!$C$6:$C$17,1)</f>
        <v/>
      </c>
      <c r="D491" s="16">
        <f>Data!V491</f>
        <v/>
      </c>
      <c r="E491" s="6">
        <f>IF(D491&lt;IF(E490=1,INDEX(Markov!$I$6:$I$17,C491),INDEX(Markov!$H$6:$H$17,C491)),1,0)</f>
        <v/>
      </c>
      <c r="F491" s="12">
        <f>IF(E491=1,GAMMA.INV(Data!W491,INDEX(Markov!$Q$6:$Q$17,C491),INDEX(Markov!$R$6:$R$17,C491)),0)</f>
        <v/>
      </c>
      <c r="G491" s="6">
        <f>IF(D491&lt;IF(G490=1,INDEX(ChangeFactor!$O$6:$O$17,C491),INDEX(ChangeFactor!$N$6:$N$17,C491)),1,0)</f>
        <v/>
      </c>
      <c r="H491" s="12">
        <f>IF(G491=1,GAMMA.INV(Data!W491,INDEX(ChangeFactor!$R$6:$R$17,C491),INDEX(ChangeFactor!$S$6:$S$17,C491)),0)</f>
        <v/>
      </c>
      <c r="I491" s="7">
        <f>NORM.S.INV(Data!X491)</f>
        <v/>
      </c>
      <c r="J491" s="7">
        <f>NORM.S.INV(Data!Y491)</f>
        <v/>
      </c>
      <c r="K491" s="7">
        <f>NORM.S.INV(Data!Z491)</f>
        <v/>
      </c>
      <c r="L491" s="7">
        <f>MAR1!$B$32*L490+MAR1!$C$32*M490+MAR1!$D$32*N490+MAR1!$B$42*I491+MAR1!$C$42*J491+MAR1!$D$42*K491</f>
        <v/>
      </c>
      <c r="M491" s="7">
        <f>MAR1!$B$33*L490+MAR1!$C$33*M490+MAR1!$D$33*N490+MAR1!$B$43*I491+MAR1!$C$43*J491+MAR1!$D$43*K491</f>
        <v/>
      </c>
      <c r="N491" s="7">
        <f>MAR1!$B$34*L490+MAR1!$C$34*M490+MAR1!$D$34*N490+MAR1!$B$44*I491+MAR1!$C$44*J491+MAR1!$D$44*K491</f>
        <v/>
      </c>
      <c r="O491" s="12">
        <f>MAR1!$B$5+MAR1!$C$5*COS(2*PI()*B491/365)+MAR1!$D$5*SIN(2*PI()*B491/365)+IF(E491=1,MAR1!$B$11+MAR1!$D$11*L491,MAR1!$C$11+MAR1!$E$11*L491)</f>
        <v/>
      </c>
      <c r="P491" s="12">
        <f>MAR1!$B$6+MAR1!$C$6*COS(2*PI()*B491/365)+MAR1!$D$6*SIN(2*PI()*B491/365)+IF(E491=1,MAR1!$B$12+MAR1!$D$12*M491,MAR1!$C$12+MAR1!$E$12*M491)</f>
        <v/>
      </c>
      <c r="Q491" s="12">
        <f>MAR1!$B$7+MAR1!$C$7*COS(2*PI()*B491/365)+MAR1!$D$7*SIN(2*PI()*B491/365)+IF(E491=1,MAR1!$B$13+MAR1!$D$13*N491,MAR1!$C$13+MAR1!$E$13*N491)</f>
        <v/>
      </c>
      <c r="R491" s="12">
        <f>MAR1!$B$5+MAR1!$C$5*COS(2*PI()*B491/365)+MAR1!$D$5*SIN(2*PI()*B491/365)+INDEX(ChangeFactor!$F$6:$F$17,C491)+IF(G491=1,MAR1!$B$11+INDEX(ChangeFactor!$G$6:$G$17,C491)*MAR1!$D$11*L491,MAR1!$C$11+INDEX(ChangeFactor!$G$6:$G$17,C491)*MAR1!$E$11*L491)</f>
        <v/>
      </c>
    </row>
    <row r="492">
      <c r="A492" s="6">
        <f>Data!U492</f>
        <v/>
      </c>
      <c r="B492" s="6">
        <f>MOD(A492-1,365)+1</f>
        <v/>
      </c>
      <c r="C492" s="6">
        <f>MATCH(B492,Markov!$C$6:$C$17,1)</f>
        <v/>
      </c>
      <c r="D492" s="16">
        <f>Data!V492</f>
        <v/>
      </c>
      <c r="E492" s="6">
        <f>IF(D492&lt;IF(E491=1,INDEX(Markov!$I$6:$I$17,C492),INDEX(Markov!$H$6:$H$17,C492)),1,0)</f>
        <v/>
      </c>
      <c r="F492" s="12">
        <f>IF(E492=1,GAMMA.INV(Data!W492,INDEX(Markov!$Q$6:$Q$17,C492),INDEX(Markov!$R$6:$R$17,C492)),0)</f>
        <v/>
      </c>
      <c r="G492" s="6">
        <f>IF(D492&lt;IF(G491=1,INDEX(ChangeFactor!$O$6:$O$17,C492),INDEX(ChangeFactor!$N$6:$N$17,C492)),1,0)</f>
        <v/>
      </c>
      <c r="H492" s="12">
        <f>IF(G492=1,GAMMA.INV(Data!W492,INDEX(ChangeFactor!$R$6:$R$17,C492),INDEX(ChangeFactor!$S$6:$S$17,C492)),0)</f>
        <v/>
      </c>
      <c r="I492" s="7">
        <f>NORM.S.INV(Data!X492)</f>
        <v/>
      </c>
      <c r="J492" s="7">
        <f>NORM.S.INV(Data!Y492)</f>
        <v/>
      </c>
      <c r="K492" s="7">
        <f>NORM.S.INV(Data!Z492)</f>
        <v/>
      </c>
      <c r="L492" s="7">
        <f>MAR1!$B$32*L491+MAR1!$C$32*M491+MAR1!$D$32*N491+MAR1!$B$42*I492+MAR1!$C$42*J492+MAR1!$D$42*K492</f>
        <v/>
      </c>
      <c r="M492" s="7">
        <f>MAR1!$B$33*L491+MAR1!$C$33*M491+MAR1!$D$33*N491+MAR1!$B$43*I492+MAR1!$C$43*J492+MAR1!$D$43*K492</f>
        <v/>
      </c>
      <c r="N492" s="7">
        <f>MAR1!$B$34*L491+MAR1!$C$34*M491+MAR1!$D$34*N491+MAR1!$B$44*I492+MAR1!$C$44*J492+MAR1!$D$44*K492</f>
        <v/>
      </c>
      <c r="O492" s="12">
        <f>MAR1!$B$5+MAR1!$C$5*COS(2*PI()*B492/365)+MAR1!$D$5*SIN(2*PI()*B492/365)+IF(E492=1,MAR1!$B$11+MAR1!$D$11*L492,MAR1!$C$11+MAR1!$E$11*L492)</f>
        <v/>
      </c>
      <c r="P492" s="12">
        <f>MAR1!$B$6+MAR1!$C$6*COS(2*PI()*B492/365)+MAR1!$D$6*SIN(2*PI()*B492/365)+IF(E492=1,MAR1!$B$12+MAR1!$D$12*M492,MAR1!$C$12+MAR1!$E$12*M492)</f>
        <v/>
      </c>
      <c r="Q492" s="12">
        <f>MAR1!$B$7+MAR1!$C$7*COS(2*PI()*B492/365)+MAR1!$D$7*SIN(2*PI()*B492/365)+IF(E492=1,MAR1!$B$13+MAR1!$D$13*N492,MAR1!$C$13+MAR1!$E$13*N492)</f>
        <v/>
      </c>
      <c r="R492" s="12">
        <f>MAR1!$B$5+MAR1!$C$5*COS(2*PI()*B492/365)+MAR1!$D$5*SIN(2*PI()*B492/365)+INDEX(ChangeFactor!$F$6:$F$17,C492)+IF(G492=1,MAR1!$B$11+INDEX(ChangeFactor!$G$6:$G$17,C492)*MAR1!$D$11*L492,MAR1!$C$11+INDEX(ChangeFactor!$G$6:$G$17,C492)*MAR1!$E$11*L492)</f>
        <v/>
      </c>
    </row>
    <row r="493">
      <c r="A493" s="6">
        <f>Data!U493</f>
        <v/>
      </c>
      <c r="B493" s="6">
        <f>MOD(A493-1,365)+1</f>
        <v/>
      </c>
      <c r="C493" s="6">
        <f>MATCH(B493,Markov!$C$6:$C$17,1)</f>
        <v/>
      </c>
      <c r="D493" s="16">
        <f>Data!V493</f>
        <v/>
      </c>
      <c r="E493" s="6">
        <f>IF(D493&lt;IF(E492=1,INDEX(Markov!$I$6:$I$17,C493),INDEX(Markov!$H$6:$H$17,C493)),1,0)</f>
        <v/>
      </c>
      <c r="F493" s="12">
        <f>IF(E493=1,GAMMA.INV(Data!W493,INDEX(Markov!$Q$6:$Q$17,C493),INDEX(Markov!$R$6:$R$17,C493)),0)</f>
        <v/>
      </c>
      <c r="G493" s="6">
        <f>IF(D493&lt;IF(G492=1,INDEX(ChangeFactor!$O$6:$O$17,C493),INDEX(ChangeFactor!$N$6:$N$17,C493)),1,0)</f>
        <v/>
      </c>
      <c r="H493" s="12">
        <f>IF(G493=1,GAMMA.INV(Data!W493,INDEX(ChangeFactor!$R$6:$R$17,C493),INDEX(ChangeFactor!$S$6:$S$17,C493)),0)</f>
        <v/>
      </c>
      <c r="I493" s="7">
        <f>NORM.S.INV(Data!X493)</f>
        <v/>
      </c>
      <c r="J493" s="7">
        <f>NORM.S.INV(Data!Y493)</f>
        <v/>
      </c>
      <c r="K493" s="7">
        <f>NORM.S.INV(Data!Z493)</f>
        <v/>
      </c>
      <c r="L493" s="7">
        <f>MAR1!$B$32*L492+MAR1!$C$32*M492+MAR1!$D$32*N492+MAR1!$B$42*I493+MAR1!$C$42*J493+MAR1!$D$42*K493</f>
        <v/>
      </c>
      <c r="M493" s="7">
        <f>MAR1!$B$33*L492+MAR1!$C$33*M492+MAR1!$D$33*N492+MAR1!$B$43*I493+MAR1!$C$43*J493+MAR1!$D$43*K493</f>
        <v/>
      </c>
      <c r="N493" s="7">
        <f>MAR1!$B$34*L492+MAR1!$C$34*M492+MAR1!$D$34*N492+MAR1!$B$44*I493+MAR1!$C$44*J493+MAR1!$D$44*K493</f>
        <v/>
      </c>
      <c r="O493" s="12">
        <f>MAR1!$B$5+MAR1!$C$5*COS(2*PI()*B493/365)+MAR1!$D$5*SIN(2*PI()*B493/365)+IF(E493=1,MAR1!$B$11+MAR1!$D$11*L493,MAR1!$C$11+MAR1!$E$11*L493)</f>
        <v/>
      </c>
      <c r="P493" s="12">
        <f>MAR1!$B$6+MAR1!$C$6*COS(2*PI()*B493/365)+MAR1!$D$6*SIN(2*PI()*B493/365)+IF(E493=1,MAR1!$B$12+MAR1!$D$12*M493,MAR1!$C$12+MAR1!$E$12*M493)</f>
        <v/>
      </c>
      <c r="Q493" s="12">
        <f>MAR1!$B$7+MAR1!$C$7*COS(2*PI()*B493/365)+MAR1!$D$7*SIN(2*PI()*B493/365)+IF(E493=1,MAR1!$B$13+MAR1!$D$13*N493,MAR1!$C$13+MAR1!$E$13*N493)</f>
        <v/>
      </c>
      <c r="R493" s="12">
        <f>MAR1!$B$5+MAR1!$C$5*COS(2*PI()*B493/365)+MAR1!$D$5*SIN(2*PI()*B493/365)+INDEX(ChangeFactor!$F$6:$F$17,C493)+IF(G493=1,MAR1!$B$11+INDEX(ChangeFactor!$G$6:$G$17,C493)*MAR1!$D$11*L493,MAR1!$C$11+INDEX(ChangeFactor!$G$6:$G$17,C493)*MAR1!$E$11*L493)</f>
        <v/>
      </c>
    </row>
    <row r="494">
      <c r="A494" s="6">
        <f>Data!U494</f>
        <v/>
      </c>
      <c r="B494" s="6">
        <f>MOD(A494-1,365)+1</f>
        <v/>
      </c>
      <c r="C494" s="6">
        <f>MATCH(B494,Markov!$C$6:$C$17,1)</f>
        <v/>
      </c>
      <c r="D494" s="16">
        <f>Data!V494</f>
        <v/>
      </c>
      <c r="E494" s="6">
        <f>IF(D494&lt;IF(E493=1,INDEX(Markov!$I$6:$I$17,C494),INDEX(Markov!$H$6:$H$17,C494)),1,0)</f>
        <v/>
      </c>
      <c r="F494" s="12">
        <f>IF(E494=1,GAMMA.INV(Data!W494,INDEX(Markov!$Q$6:$Q$17,C494),INDEX(Markov!$R$6:$R$17,C494)),0)</f>
        <v/>
      </c>
      <c r="G494" s="6">
        <f>IF(D494&lt;IF(G493=1,INDEX(ChangeFactor!$O$6:$O$17,C494),INDEX(ChangeFactor!$N$6:$N$17,C494)),1,0)</f>
        <v/>
      </c>
      <c r="H494" s="12">
        <f>IF(G494=1,GAMMA.INV(Data!W494,INDEX(ChangeFactor!$R$6:$R$17,C494),INDEX(ChangeFactor!$S$6:$S$17,C494)),0)</f>
        <v/>
      </c>
      <c r="I494" s="7">
        <f>NORM.S.INV(Data!X494)</f>
        <v/>
      </c>
      <c r="J494" s="7">
        <f>NORM.S.INV(Data!Y494)</f>
        <v/>
      </c>
      <c r="K494" s="7">
        <f>NORM.S.INV(Data!Z494)</f>
        <v/>
      </c>
      <c r="L494" s="7">
        <f>MAR1!$B$32*L493+MAR1!$C$32*M493+MAR1!$D$32*N493+MAR1!$B$42*I494+MAR1!$C$42*J494+MAR1!$D$42*K494</f>
        <v/>
      </c>
      <c r="M494" s="7">
        <f>MAR1!$B$33*L493+MAR1!$C$33*M493+MAR1!$D$33*N493+MAR1!$B$43*I494+MAR1!$C$43*J494+MAR1!$D$43*K494</f>
        <v/>
      </c>
      <c r="N494" s="7">
        <f>MAR1!$B$34*L493+MAR1!$C$34*M493+MAR1!$D$34*N493+MAR1!$B$44*I494+MAR1!$C$44*J494+MAR1!$D$44*K494</f>
        <v/>
      </c>
      <c r="O494" s="12">
        <f>MAR1!$B$5+MAR1!$C$5*COS(2*PI()*B494/365)+MAR1!$D$5*SIN(2*PI()*B494/365)+IF(E494=1,MAR1!$B$11+MAR1!$D$11*L494,MAR1!$C$11+MAR1!$E$11*L494)</f>
        <v/>
      </c>
      <c r="P494" s="12">
        <f>MAR1!$B$6+MAR1!$C$6*COS(2*PI()*B494/365)+MAR1!$D$6*SIN(2*PI()*B494/365)+IF(E494=1,MAR1!$B$12+MAR1!$D$12*M494,MAR1!$C$12+MAR1!$E$12*M494)</f>
        <v/>
      </c>
      <c r="Q494" s="12">
        <f>MAR1!$B$7+MAR1!$C$7*COS(2*PI()*B494/365)+MAR1!$D$7*SIN(2*PI()*B494/365)+IF(E494=1,MAR1!$B$13+MAR1!$D$13*N494,MAR1!$C$13+MAR1!$E$13*N494)</f>
        <v/>
      </c>
      <c r="R494" s="12">
        <f>MAR1!$B$5+MAR1!$C$5*COS(2*PI()*B494/365)+MAR1!$D$5*SIN(2*PI()*B494/365)+INDEX(ChangeFactor!$F$6:$F$17,C494)+IF(G494=1,MAR1!$B$11+INDEX(ChangeFactor!$G$6:$G$17,C494)*MAR1!$D$11*L494,MAR1!$C$11+INDEX(ChangeFactor!$G$6:$G$17,C494)*MAR1!$E$11*L494)</f>
        <v/>
      </c>
    </row>
    <row r="495">
      <c r="A495" s="6">
        <f>Data!U495</f>
        <v/>
      </c>
      <c r="B495" s="6">
        <f>MOD(A495-1,365)+1</f>
        <v/>
      </c>
      <c r="C495" s="6">
        <f>MATCH(B495,Markov!$C$6:$C$17,1)</f>
        <v/>
      </c>
      <c r="D495" s="16">
        <f>Data!V495</f>
        <v/>
      </c>
      <c r="E495" s="6">
        <f>IF(D495&lt;IF(E494=1,INDEX(Markov!$I$6:$I$17,C495),INDEX(Markov!$H$6:$H$17,C495)),1,0)</f>
        <v/>
      </c>
      <c r="F495" s="12">
        <f>IF(E495=1,GAMMA.INV(Data!W495,INDEX(Markov!$Q$6:$Q$17,C495),INDEX(Markov!$R$6:$R$17,C495)),0)</f>
        <v/>
      </c>
      <c r="G495" s="6">
        <f>IF(D495&lt;IF(G494=1,INDEX(ChangeFactor!$O$6:$O$17,C495),INDEX(ChangeFactor!$N$6:$N$17,C495)),1,0)</f>
        <v/>
      </c>
      <c r="H495" s="12">
        <f>IF(G495=1,GAMMA.INV(Data!W495,INDEX(ChangeFactor!$R$6:$R$17,C495),INDEX(ChangeFactor!$S$6:$S$17,C495)),0)</f>
        <v/>
      </c>
      <c r="I495" s="7">
        <f>NORM.S.INV(Data!X495)</f>
        <v/>
      </c>
      <c r="J495" s="7">
        <f>NORM.S.INV(Data!Y495)</f>
        <v/>
      </c>
      <c r="K495" s="7">
        <f>NORM.S.INV(Data!Z495)</f>
        <v/>
      </c>
      <c r="L495" s="7">
        <f>MAR1!$B$32*L494+MAR1!$C$32*M494+MAR1!$D$32*N494+MAR1!$B$42*I495+MAR1!$C$42*J495+MAR1!$D$42*K495</f>
        <v/>
      </c>
      <c r="M495" s="7">
        <f>MAR1!$B$33*L494+MAR1!$C$33*M494+MAR1!$D$33*N494+MAR1!$B$43*I495+MAR1!$C$43*J495+MAR1!$D$43*K495</f>
        <v/>
      </c>
      <c r="N495" s="7">
        <f>MAR1!$B$34*L494+MAR1!$C$34*M494+MAR1!$D$34*N494+MAR1!$B$44*I495+MAR1!$C$44*J495+MAR1!$D$44*K495</f>
        <v/>
      </c>
      <c r="O495" s="12">
        <f>MAR1!$B$5+MAR1!$C$5*COS(2*PI()*B495/365)+MAR1!$D$5*SIN(2*PI()*B495/365)+IF(E495=1,MAR1!$B$11+MAR1!$D$11*L495,MAR1!$C$11+MAR1!$E$11*L495)</f>
        <v/>
      </c>
      <c r="P495" s="12">
        <f>MAR1!$B$6+MAR1!$C$6*COS(2*PI()*B495/365)+MAR1!$D$6*SIN(2*PI()*B495/365)+IF(E495=1,MAR1!$B$12+MAR1!$D$12*M495,MAR1!$C$12+MAR1!$E$12*M495)</f>
        <v/>
      </c>
      <c r="Q495" s="12">
        <f>MAR1!$B$7+MAR1!$C$7*COS(2*PI()*B495/365)+MAR1!$D$7*SIN(2*PI()*B495/365)+IF(E495=1,MAR1!$B$13+MAR1!$D$13*N495,MAR1!$C$13+MAR1!$E$13*N495)</f>
        <v/>
      </c>
      <c r="R495" s="12">
        <f>MAR1!$B$5+MAR1!$C$5*COS(2*PI()*B495/365)+MAR1!$D$5*SIN(2*PI()*B495/365)+INDEX(ChangeFactor!$F$6:$F$17,C495)+IF(G495=1,MAR1!$B$11+INDEX(ChangeFactor!$G$6:$G$17,C495)*MAR1!$D$11*L495,MAR1!$C$11+INDEX(ChangeFactor!$G$6:$G$17,C495)*MAR1!$E$11*L495)</f>
        <v/>
      </c>
    </row>
    <row r="496">
      <c r="A496" s="6">
        <f>Data!U496</f>
        <v/>
      </c>
      <c r="B496" s="6">
        <f>MOD(A496-1,365)+1</f>
        <v/>
      </c>
      <c r="C496" s="6">
        <f>MATCH(B496,Markov!$C$6:$C$17,1)</f>
        <v/>
      </c>
      <c r="D496" s="16">
        <f>Data!V496</f>
        <v/>
      </c>
      <c r="E496" s="6">
        <f>IF(D496&lt;IF(E495=1,INDEX(Markov!$I$6:$I$17,C496),INDEX(Markov!$H$6:$H$17,C496)),1,0)</f>
        <v/>
      </c>
      <c r="F496" s="12">
        <f>IF(E496=1,GAMMA.INV(Data!W496,INDEX(Markov!$Q$6:$Q$17,C496),INDEX(Markov!$R$6:$R$17,C496)),0)</f>
        <v/>
      </c>
      <c r="G496" s="6">
        <f>IF(D496&lt;IF(G495=1,INDEX(ChangeFactor!$O$6:$O$17,C496),INDEX(ChangeFactor!$N$6:$N$17,C496)),1,0)</f>
        <v/>
      </c>
      <c r="H496" s="12">
        <f>IF(G496=1,GAMMA.INV(Data!W496,INDEX(ChangeFactor!$R$6:$R$17,C496),INDEX(ChangeFactor!$S$6:$S$17,C496)),0)</f>
        <v/>
      </c>
      <c r="I496" s="7">
        <f>NORM.S.INV(Data!X496)</f>
        <v/>
      </c>
      <c r="J496" s="7">
        <f>NORM.S.INV(Data!Y496)</f>
        <v/>
      </c>
      <c r="K496" s="7">
        <f>NORM.S.INV(Data!Z496)</f>
        <v/>
      </c>
      <c r="L496" s="7">
        <f>MAR1!$B$32*L495+MAR1!$C$32*M495+MAR1!$D$32*N495+MAR1!$B$42*I496+MAR1!$C$42*J496+MAR1!$D$42*K496</f>
        <v/>
      </c>
      <c r="M496" s="7">
        <f>MAR1!$B$33*L495+MAR1!$C$33*M495+MAR1!$D$33*N495+MAR1!$B$43*I496+MAR1!$C$43*J496+MAR1!$D$43*K496</f>
        <v/>
      </c>
      <c r="N496" s="7">
        <f>MAR1!$B$34*L495+MAR1!$C$34*M495+MAR1!$D$34*N495+MAR1!$B$44*I496+MAR1!$C$44*J496+MAR1!$D$44*K496</f>
        <v/>
      </c>
      <c r="O496" s="12">
        <f>MAR1!$B$5+MAR1!$C$5*COS(2*PI()*B496/365)+MAR1!$D$5*SIN(2*PI()*B496/365)+IF(E496=1,MAR1!$B$11+MAR1!$D$11*L496,MAR1!$C$11+MAR1!$E$11*L496)</f>
        <v/>
      </c>
      <c r="P496" s="12">
        <f>MAR1!$B$6+MAR1!$C$6*COS(2*PI()*B496/365)+MAR1!$D$6*SIN(2*PI()*B496/365)+IF(E496=1,MAR1!$B$12+MAR1!$D$12*M496,MAR1!$C$12+MAR1!$E$12*M496)</f>
        <v/>
      </c>
      <c r="Q496" s="12">
        <f>MAR1!$B$7+MAR1!$C$7*COS(2*PI()*B496/365)+MAR1!$D$7*SIN(2*PI()*B496/365)+IF(E496=1,MAR1!$B$13+MAR1!$D$13*N496,MAR1!$C$13+MAR1!$E$13*N496)</f>
        <v/>
      </c>
      <c r="R496" s="12">
        <f>MAR1!$B$5+MAR1!$C$5*COS(2*PI()*B496/365)+MAR1!$D$5*SIN(2*PI()*B496/365)+INDEX(ChangeFactor!$F$6:$F$17,C496)+IF(G496=1,MAR1!$B$11+INDEX(ChangeFactor!$G$6:$G$17,C496)*MAR1!$D$11*L496,MAR1!$C$11+INDEX(ChangeFactor!$G$6:$G$17,C496)*MAR1!$E$11*L496)</f>
        <v/>
      </c>
    </row>
    <row r="497">
      <c r="A497" s="6">
        <f>Data!U497</f>
        <v/>
      </c>
      <c r="B497" s="6">
        <f>MOD(A497-1,365)+1</f>
        <v/>
      </c>
      <c r="C497" s="6">
        <f>MATCH(B497,Markov!$C$6:$C$17,1)</f>
        <v/>
      </c>
      <c r="D497" s="16">
        <f>Data!V497</f>
        <v/>
      </c>
      <c r="E497" s="6">
        <f>IF(D497&lt;IF(E496=1,INDEX(Markov!$I$6:$I$17,C497),INDEX(Markov!$H$6:$H$17,C497)),1,0)</f>
        <v/>
      </c>
      <c r="F497" s="12">
        <f>IF(E497=1,GAMMA.INV(Data!W497,INDEX(Markov!$Q$6:$Q$17,C497),INDEX(Markov!$R$6:$R$17,C497)),0)</f>
        <v/>
      </c>
      <c r="G497" s="6">
        <f>IF(D497&lt;IF(G496=1,INDEX(ChangeFactor!$O$6:$O$17,C497),INDEX(ChangeFactor!$N$6:$N$17,C497)),1,0)</f>
        <v/>
      </c>
      <c r="H497" s="12">
        <f>IF(G497=1,GAMMA.INV(Data!W497,INDEX(ChangeFactor!$R$6:$R$17,C497),INDEX(ChangeFactor!$S$6:$S$17,C497)),0)</f>
        <v/>
      </c>
      <c r="I497" s="7">
        <f>NORM.S.INV(Data!X497)</f>
        <v/>
      </c>
      <c r="J497" s="7">
        <f>NORM.S.INV(Data!Y497)</f>
        <v/>
      </c>
      <c r="K497" s="7">
        <f>NORM.S.INV(Data!Z497)</f>
        <v/>
      </c>
      <c r="L497" s="7">
        <f>MAR1!$B$32*L496+MAR1!$C$32*M496+MAR1!$D$32*N496+MAR1!$B$42*I497+MAR1!$C$42*J497+MAR1!$D$42*K497</f>
        <v/>
      </c>
      <c r="M497" s="7">
        <f>MAR1!$B$33*L496+MAR1!$C$33*M496+MAR1!$D$33*N496+MAR1!$B$43*I497+MAR1!$C$43*J497+MAR1!$D$43*K497</f>
        <v/>
      </c>
      <c r="N497" s="7">
        <f>MAR1!$B$34*L496+MAR1!$C$34*M496+MAR1!$D$34*N496+MAR1!$B$44*I497+MAR1!$C$44*J497+MAR1!$D$44*K497</f>
        <v/>
      </c>
      <c r="O497" s="12">
        <f>MAR1!$B$5+MAR1!$C$5*COS(2*PI()*B497/365)+MAR1!$D$5*SIN(2*PI()*B497/365)+IF(E497=1,MAR1!$B$11+MAR1!$D$11*L497,MAR1!$C$11+MAR1!$E$11*L497)</f>
        <v/>
      </c>
      <c r="P497" s="12">
        <f>MAR1!$B$6+MAR1!$C$6*COS(2*PI()*B497/365)+MAR1!$D$6*SIN(2*PI()*B497/365)+IF(E497=1,MAR1!$B$12+MAR1!$D$12*M497,MAR1!$C$12+MAR1!$E$12*M497)</f>
        <v/>
      </c>
      <c r="Q497" s="12">
        <f>MAR1!$B$7+MAR1!$C$7*COS(2*PI()*B497/365)+MAR1!$D$7*SIN(2*PI()*B497/365)+IF(E497=1,MAR1!$B$13+MAR1!$D$13*N497,MAR1!$C$13+MAR1!$E$13*N497)</f>
        <v/>
      </c>
      <c r="R497" s="12">
        <f>MAR1!$B$5+MAR1!$C$5*COS(2*PI()*B497/365)+MAR1!$D$5*SIN(2*PI()*B497/365)+INDEX(ChangeFactor!$F$6:$F$17,C497)+IF(G497=1,MAR1!$B$11+INDEX(ChangeFactor!$G$6:$G$17,C497)*MAR1!$D$11*L497,MAR1!$C$11+INDEX(ChangeFactor!$G$6:$G$17,C497)*MAR1!$E$11*L497)</f>
        <v/>
      </c>
    </row>
    <row r="498">
      <c r="A498" s="6">
        <f>Data!U498</f>
        <v/>
      </c>
      <c r="B498" s="6">
        <f>MOD(A498-1,365)+1</f>
        <v/>
      </c>
      <c r="C498" s="6">
        <f>MATCH(B498,Markov!$C$6:$C$17,1)</f>
        <v/>
      </c>
      <c r="D498" s="16">
        <f>Data!V498</f>
        <v/>
      </c>
      <c r="E498" s="6">
        <f>IF(D498&lt;IF(E497=1,INDEX(Markov!$I$6:$I$17,C498),INDEX(Markov!$H$6:$H$17,C498)),1,0)</f>
        <v/>
      </c>
      <c r="F498" s="12">
        <f>IF(E498=1,GAMMA.INV(Data!W498,INDEX(Markov!$Q$6:$Q$17,C498),INDEX(Markov!$R$6:$R$17,C498)),0)</f>
        <v/>
      </c>
      <c r="G498" s="6">
        <f>IF(D498&lt;IF(G497=1,INDEX(ChangeFactor!$O$6:$O$17,C498),INDEX(ChangeFactor!$N$6:$N$17,C498)),1,0)</f>
        <v/>
      </c>
      <c r="H498" s="12">
        <f>IF(G498=1,GAMMA.INV(Data!W498,INDEX(ChangeFactor!$R$6:$R$17,C498),INDEX(ChangeFactor!$S$6:$S$17,C498)),0)</f>
        <v/>
      </c>
      <c r="I498" s="7">
        <f>NORM.S.INV(Data!X498)</f>
        <v/>
      </c>
      <c r="J498" s="7">
        <f>NORM.S.INV(Data!Y498)</f>
        <v/>
      </c>
      <c r="K498" s="7">
        <f>NORM.S.INV(Data!Z498)</f>
        <v/>
      </c>
      <c r="L498" s="7">
        <f>MAR1!$B$32*L497+MAR1!$C$32*M497+MAR1!$D$32*N497+MAR1!$B$42*I498+MAR1!$C$42*J498+MAR1!$D$42*K498</f>
        <v/>
      </c>
      <c r="M498" s="7">
        <f>MAR1!$B$33*L497+MAR1!$C$33*M497+MAR1!$D$33*N497+MAR1!$B$43*I498+MAR1!$C$43*J498+MAR1!$D$43*K498</f>
        <v/>
      </c>
      <c r="N498" s="7">
        <f>MAR1!$B$34*L497+MAR1!$C$34*M497+MAR1!$D$34*N497+MAR1!$B$44*I498+MAR1!$C$44*J498+MAR1!$D$44*K498</f>
        <v/>
      </c>
      <c r="O498" s="12">
        <f>MAR1!$B$5+MAR1!$C$5*COS(2*PI()*B498/365)+MAR1!$D$5*SIN(2*PI()*B498/365)+IF(E498=1,MAR1!$B$11+MAR1!$D$11*L498,MAR1!$C$11+MAR1!$E$11*L498)</f>
        <v/>
      </c>
      <c r="P498" s="12">
        <f>MAR1!$B$6+MAR1!$C$6*COS(2*PI()*B498/365)+MAR1!$D$6*SIN(2*PI()*B498/365)+IF(E498=1,MAR1!$B$12+MAR1!$D$12*M498,MAR1!$C$12+MAR1!$E$12*M498)</f>
        <v/>
      </c>
      <c r="Q498" s="12">
        <f>MAR1!$B$7+MAR1!$C$7*COS(2*PI()*B498/365)+MAR1!$D$7*SIN(2*PI()*B498/365)+IF(E498=1,MAR1!$B$13+MAR1!$D$13*N498,MAR1!$C$13+MAR1!$E$13*N498)</f>
        <v/>
      </c>
      <c r="R498" s="12">
        <f>MAR1!$B$5+MAR1!$C$5*COS(2*PI()*B498/365)+MAR1!$D$5*SIN(2*PI()*B498/365)+INDEX(ChangeFactor!$F$6:$F$17,C498)+IF(G498=1,MAR1!$B$11+INDEX(ChangeFactor!$G$6:$G$17,C498)*MAR1!$D$11*L498,MAR1!$C$11+INDEX(ChangeFactor!$G$6:$G$17,C498)*MAR1!$E$11*L498)</f>
        <v/>
      </c>
    </row>
    <row r="499">
      <c r="A499" s="6">
        <f>Data!U499</f>
        <v/>
      </c>
      <c r="B499" s="6">
        <f>MOD(A499-1,365)+1</f>
        <v/>
      </c>
      <c r="C499" s="6">
        <f>MATCH(B499,Markov!$C$6:$C$17,1)</f>
        <v/>
      </c>
      <c r="D499" s="16">
        <f>Data!V499</f>
        <v/>
      </c>
      <c r="E499" s="6">
        <f>IF(D499&lt;IF(E498=1,INDEX(Markov!$I$6:$I$17,C499),INDEX(Markov!$H$6:$H$17,C499)),1,0)</f>
        <v/>
      </c>
      <c r="F499" s="12">
        <f>IF(E499=1,GAMMA.INV(Data!W499,INDEX(Markov!$Q$6:$Q$17,C499),INDEX(Markov!$R$6:$R$17,C499)),0)</f>
        <v/>
      </c>
      <c r="G499" s="6">
        <f>IF(D499&lt;IF(G498=1,INDEX(ChangeFactor!$O$6:$O$17,C499),INDEX(ChangeFactor!$N$6:$N$17,C499)),1,0)</f>
        <v/>
      </c>
      <c r="H499" s="12">
        <f>IF(G499=1,GAMMA.INV(Data!W499,INDEX(ChangeFactor!$R$6:$R$17,C499),INDEX(ChangeFactor!$S$6:$S$17,C499)),0)</f>
        <v/>
      </c>
      <c r="I499" s="7">
        <f>NORM.S.INV(Data!X499)</f>
        <v/>
      </c>
      <c r="J499" s="7">
        <f>NORM.S.INV(Data!Y499)</f>
        <v/>
      </c>
      <c r="K499" s="7">
        <f>NORM.S.INV(Data!Z499)</f>
        <v/>
      </c>
      <c r="L499" s="7">
        <f>MAR1!$B$32*L498+MAR1!$C$32*M498+MAR1!$D$32*N498+MAR1!$B$42*I499+MAR1!$C$42*J499+MAR1!$D$42*K499</f>
        <v/>
      </c>
      <c r="M499" s="7">
        <f>MAR1!$B$33*L498+MAR1!$C$33*M498+MAR1!$D$33*N498+MAR1!$B$43*I499+MAR1!$C$43*J499+MAR1!$D$43*K499</f>
        <v/>
      </c>
      <c r="N499" s="7">
        <f>MAR1!$B$34*L498+MAR1!$C$34*M498+MAR1!$D$34*N498+MAR1!$B$44*I499+MAR1!$C$44*J499+MAR1!$D$44*K499</f>
        <v/>
      </c>
      <c r="O499" s="12">
        <f>MAR1!$B$5+MAR1!$C$5*COS(2*PI()*B499/365)+MAR1!$D$5*SIN(2*PI()*B499/365)+IF(E499=1,MAR1!$B$11+MAR1!$D$11*L499,MAR1!$C$11+MAR1!$E$11*L499)</f>
        <v/>
      </c>
      <c r="P499" s="12">
        <f>MAR1!$B$6+MAR1!$C$6*COS(2*PI()*B499/365)+MAR1!$D$6*SIN(2*PI()*B499/365)+IF(E499=1,MAR1!$B$12+MAR1!$D$12*M499,MAR1!$C$12+MAR1!$E$12*M499)</f>
        <v/>
      </c>
      <c r="Q499" s="12">
        <f>MAR1!$B$7+MAR1!$C$7*COS(2*PI()*B499/365)+MAR1!$D$7*SIN(2*PI()*B499/365)+IF(E499=1,MAR1!$B$13+MAR1!$D$13*N499,MAR1!$C$13+MAR1!$E$13*N499)</f>
        <v/>
      </c>
      <c r="R499" s="12">
        <f>MAR1!$B$5+MAR1!$C$5*COS(2*PI()*B499/365)+MAR1!$D$5*SIN(2*PI()*B499/365)+INDEX(ChangeFactor!$F$6:$F$17,C499)+IF(G499=1,MAR1!$B$11+INDEX(ChangeFactor!$G$6:$G$17,C499)*MAR1!$D$11*L499,MAR1!$C$11+INDEX(ChangeFactor!$G$6:$G$17,C499)*MAR1!$E$11*L499)</f>
        <v/>
      </c>
    </row>
    <row r="500">
      <c r="A500" s="6">
        <f>Data!U500</f>
        <v/>
      </c>
      <c r="B500" s="6">
        <f>MOD(A500-1,365)+1</f>
        <v/>
      </c>
      <c r="C500" s="6">
        <f>MATCH(B500,Markov!$C$6:$C$17,1)</f>
        <v/>
      </c>
      <c r="D500" s="16">
        <f>Data!V500</f>
        <v/>
      </c>
      <c r="E500" s="6">
        <f>IF(D500&lt;IF(E499=1,INDEX(Markov!$I$6:$I$17,C500),INDEX(Markov!$H$6:$H$17,C500)),1,0)</f>
        <v/>
      </c>
      <c r="F500" s="12">
        <f>IF(E500=1,GAMMA.INV(Data!W500,INDEX(Markov!$Q$6:$Q$17,C500),INDEX(Markov!$R$6:$R$17,C500)),0)</f>
        <v/>
      </c>
      <c r="G500" s="6">
        <f>IF(D500&lt;IF(G499=1,INDEX(ChangeFactor!$O$6:$O$17,C500),INDEX(ChangeFactor!$N$6:$N$17,C500)),1,0)</f>
        <v/>
      </c>
      <c r="H500" s="12">
        <f>IF(G500=1,GAMMA.INV(Data!W500,INDEX(ChangeFactor!$R$6:$R$17,C500),INDEX(ChangeFactor!$S$6:$S$17,C500)),0)</f>
        <v/>
      </c>
      <c r="I500" s="7">
        <f>NORM.S.INV(Data!X500)</f>
        <v/>
      </c>
      <c r="J500" s="7">
        <f>NORM.S.INV(Data!Y500)</f>
        <v/>
      </c>
      <c r="K500" s="7">
        <f>NORM.S.INV(Data!Z500)</f>
        <v/>
      </c>
      <c r="L500" s="7">
        <f>MAR1!$B$32*L499+MAR1!$C$32*M499+MAR1!$D$32*N499+MAR1!$B$42*I500+MAR1!$C$42*J500+MAR1!$D$42*K500</f>
        <v/>
      </c>
      <c r="M500" s="7">
        <f>MAR1!$B$33*L499+MAR1!$C$33*M499+MAR1!$D$33*N499+MAR1!$B$43*I500+MAR1!$C$43*J500+MAR1!$D$43*K500</f>
        <v/>
      </c>
      <c r="N500" s="7">
        <f>MAR1!$B$34*L499+MAR1!$C$34*M499+MAR1!$D$34*N499+MAR1!$B$44*I500+MAR1!$C$44*J500+MAR1!$D$44*K500</f>
        <v/>
      </c>
      <c r="O500" s="12">
        <f>MAR1!$B$5+MAR1!$C$5*COS(2*PI()*B500/365)+MAR1!$D$5*SIN(2*PI()*B500/365)+IF(E500=1,MAR1!$B$11+MAR1!$D$11*L500,MAR1!$C$11+MAR1!$E$11*L500)</f>
        <v/>
      </c>
      <c r="P500" s="12">
        <f>MAR1!$B$6+MAR1!$C$6*COS(2*PI()*B500/365)+MAR1!$D$6*SIN(2*PI()*B500/365)+IF(E500=1,MAR1!$B$12+MAR1!$D$12*M500,MAR1!$C$12+MAR1!$E$12*M500)</f>
        <v/>
      </c>
      <c r="Q500" s="12">
        <f>MAR1!$B$7+MAR1!$C$7*COS(2*PI()*B500/365)+MAR1!$D$7*SIN(2*PI()*B500/365)+IF(E500=1,MAR1!$B$13+MAR1!$D$13*N500,MAR1!$C$13+MAR1!$E$13*N500)</f>
        <v/>
      </c>
      <c r="R500" s="12">
        <f>MAR1!$B$5+MAR1!$C$5*COS(2*PI()*B500/365)+MAR1!$D$5*SIN(2*PI()*B500/365)+INDEX(ChangeFactor!$F$6:$F$17,C500)+IF(G500=1,MAR1!$B$11+INDEX(ChangeFactor!$G$6:$G$17,C500)*MAR1!$D$11*L500,MAR1!$C$11+INDEX(ChangeFactor!$G$6:$G$17,C500)*MAR1!$E$11*L500)</f>
        <v/>
      </c>
    </row>
    <row r="501">
      <c r="A501" s="6">
        <f>Data!U501</f>
        <v/>
      </c>
      <c r="B501" s="6">
        <f>MOD(A501-1,365)+1</f>
        <v/>
      </c>
      <c r="C501" s="6">
        <f>MATCH(B501,Markov!$C$6:$C$17,1)</f>
        <v/>
      </c>
      <c r="D501" s="16">
        <f>Data!V501</f>
        <v/>
      </c>
      <c r="E501" s="6">
        <f>IF(D501&lt;IF(E500=1,INDEX(Markov!$I$6:$I$17,C501),INDEX(Markov!$H$6:$H$17,C501)),1,0)</f>
        <v/>
      </c>
      <c r="F501" s="12">
        <f>IF(E501=1,GAMMA.INV(Data!W501,INDEX(Markov!$Q$6:$Q$17,C501),INDEX(Markov!$R$6:$R$17,C501)),0)</f>
        <v/>
      </c>
      <c r="G501" s="6">
        <f>IF(D501&lt;IF(G500=1,INDEX(ChangeFactor!$O$6:$O$17,C501),INDEX(ChangeFactor!$N$6:$N$17,C501)),1,0)</f>
        <v/>
      </c>
      <c r="H501" s="12">
        <f>IF(G501=1,GAMMA.INV(Data!W501,INDEX(ChangeFactor!$R$6:$R$17,C501),INDEX(ChangeFactor!$S$6:$S$17,C501)),0)</f>
        <v/>
      </c>
      <c r="I501" s="7">
        <f>NORM.S.INV(Data!X501)</f>
        <v/>
      </c>
      <c r="J501" s="7">
        <f>NORM.S.INV(Data!Y501)</f>
        <v/>
      </c>
      <c r="K501" s="7">
        <f>NORM.S.INV(Data!Z501)</f>
        <v/>
      </c>
      <c r="L501" s="7">
        <f>MAR1!$B$32*L500+MAR1!$C$32*M500+MAR1!$D$32*N500+MAR1!$B$42*I501+MAR1!$C$42*J501+MAR1!$D$42*K501</f>
        <v/>
      </c>
      <c r="M501" s="7">
        <f>MAR1!$B$33*L500+MAR1!$C$33*M500+MAR1!$D$33*N500+MAR1!$B$43*I501+MAR1!$C$43*J501+MAR1!$D$43*K501</f>
        <v/>
      </c>
      <c r="N501" s="7">
        <f>MAR1!$B$34*L500+MAR1!$C$34*M500+MAR1!$D$34*N500+MAR1!$B$44*I501+MAR1!$C$44*J501+MAR1!$D$44*K501</f>
        <v/>
      </c>
      <c r="O501" s="12">
        <f>MAR1!$B$5+MAR1!$C$5*COS(2*PI()*B501/365)+MAR1!$D$5*SIN(2*PI()*B501/365)+IF(E501=1,MAR1!$B$11+MAR1!$D$11*L501,MAR1!$C$11+MAR1!$E$11*L501)</f>
        <v/>
      </c>
      <c r="P501" s="12">
        <f>MAR1!$B$6+MAR1!$C$6*COS(2*PI()*B501/365)+MAR1!$D$6*SIN(2*PI()*B501/365)+IF(E501=1,MAR1!$B$12+MAR1!$D$12*M501,MAR1!$C$12+MAR1!$E$12*M501)</f>
        <v/>
      </c>
      <c r="Q501" s="12">
        <f>MAR1!$B$7+MAR1!$C$7*COS(2*PI()*B501/365)+MAR1!$D$7*SIN(2*PI()*B501/365)+IF(E501=1,MAR1!$B$13+MAR1!$D$13*N501,MAR1!$C$13+MAR1!$E$13*N501)</f>
        <v/>
      </c>
      <c r="R501" s="12">
        <f>MAR1!$B$5+MAR1!$C$5*COS(2*PI()*B501/365)+MAR1!$D$5*SIN(2*PI()*B501/365)+INDEX(ChangeFactor!$F$6:$F$17,C501)+IF(G501=1,MAR1!$B$11+INDEX(ChangeFactor!$G$6:$G$17,C501)*MAR1!$D$11*L501,MAR1!$C$11+INDEX(ChangeFactor!$G$6:$G$17,C501)*MAR1!$E$11*L501)</f>
        <v/>
      </c>
    </row>
    <row r="502">
      <c r="A502" s="6">
        <f>Data!U502</f>
        <v/>
      </c>
      <c r="B502" s="6">
        <f>MOD(A502-1,365)+1</f>
        <v/>
      </c>
      <c r="C502" s="6">
        <f>MATCH(B502,Markov!$C$6:$C$17,1)</f>
        <v/>
      </c>
      <c r="D502" s="16">
        <f>Data!V502</f>
        <v/>
      </c>
      <c r="E502" s="6">
        <f>IF(D502&lt;IF(E501=1,INDEX(Markov!$I$6:$I$17,C502),INDEX(Markov!$H$6:$H$17,C502)),1,0)</f>
        <v/>
      </c>
      <c r="F502" s="12">
        <f>IF(E502=1,GAMMA.INV(Data!W502,INDEX(Markov!$Q$6:$Q$17,C502),INDEX(Markov!$R$6:$R$17,C502)),0)</f>
        <v/>
      </c>
      <c r="G502" s="6">
        <f>IF(D502&lt;IF(G501=1,INDEX(ChangeFactor!$O$6:$O$17,C502),INDEX(ChangeFactor!$N$6:$N$17,C502)),1,0)</f>
        <v/>
      </c>
      <c r="H502" s="12">
        <f>IF(G502=1,GAMMA.INV(Data!W502,INDEX(ChangeFactor!$R$6:$R$17,C502),INDEX(ChangeFactor!$S$6:$S$17,C502)),0)</f>
        <v/>
      </c>
      <c r="I502" s="7">
        <f>NORM.S.INV(Data!X502)</f>
        <v/>
      </c>
      <c r="J502" s="7">
        <f>NORM.S.INV(Data!Y502)</f>
        <v/>
      </c>
      <c r="K502" s="7">
        <f>NORM.S.INV(Data!Z502)</f>
        <v/>
      </c>
      <c r="L502" s="7">
        <f>MAR1!$B$32*L501+MAR1!$C$32*M501+MAR1!$D$32*N501+MAR1!$B$42*I502+MAR1!$C$42*J502+MAR1!$D$42*K502</f>
        <v/>
      </c>
      <c r="M502" s="7">
        <f>MAR1!$B$33*L501+MAR1!$C$33*M501+MAR1!$D$33*N501+MAR1!$B$43*I502+MAR1!$C$43*J502+MAR1!$D$43*K502</f>
        <v/>
      </c>
      <c r="N502" s="7">
        <f>MAR1!$B$34*L501+MAR1!$C$34*M501+MAR1!$D$34*N501+MAR1!$B$44*I502+MAR1!$C$44*J502+MAR1!$D$44*K502</f>
        <v/>
      </c>
      <c r="O502" s="12">
        <f>MAR1!$B$5+MAR1!$C$5*COS(2*PI()*B502/365)+MAR1!$D$5*SIN(2*PI()*B502/365)+IF(E502=1,MAR1!$B$11+MAR1!$D$11*L502,MAR1!$C$11+MAR1!$E$11*L502)</f>
        <v/>
      </c>
      <c r="P502" s="12">
        <f>MAR1!$B$6+MAR1!$C$6*COS(2*PI()*B502/365)+MAR1!$D$6*SIN(2*PI()*B502/365)+IF(E502=1,MAR1!$B$12+MAR1!$D$12*M502,MAR1!$C$12+MAR1!$E$12*M502)</f>
        <v/>
      </c>
      <c r="Q502" s="12">
        <f>MAR1!$B$7+MAR1!$C$7*COS(2*PI()*B502/365)+MAR1!$D$7*SIN(2*PI()*B502/365)+IF(E502=1,MAR1!$B$13+MAR1!$D$13*N502,MAR1!$C$13+MAR1!$E$13*N502)</f>
        <v/>
      </c>
      <c r="R502" s="12">
        <f>MAR1!$B$5+MAR1!$C$5*COS(2*PI()*B502/365)+MAR1!$D$5*SIN(2*PI()*B502/365)+INDEX(ChangeFactor!$F$6:$F$17,C502)+IF(G502=1,MAR1!$B$11+INDEX(ChangeFactor!$G$6:$G$17,C502)*MAR1!$D$11*L502,MAR1!$C$11+INDEX(ChangeFactor!$G$6:$G$17,C502)*MAR1!$E$11*L502)</f>
        <v/>
      </c>
    </row>
    <row r="503">
      <c r="A503" s="6">
        <f>Data!U503</f>
        <v/>
      </c>
      <c r="B503" s="6">
        <f>MOD(A503-1,365)+1</f>
        <v/>
      </c>
      <c r="C503" s="6">
        <f>MATCH(B503,Markov!$C$6:$C$17,1)</f>
        <v/>
      </c>
      <c r="D503" s="16">
        <f>Data!V503</f>
        <v/>
      </c>
      <c r="E503" s="6">
        <f>IF(D503&lt;IF(E502=1,INDEX(Markov!$I$6:$I$17,C503),INDEX(Markov!$H$6:$H$17,C503)),1,0)</f>
        <v/>
      </c>
      <c r="F503" s="12">
        <f>IF(E503=1,GAMMA.INV(Data!W503,INDEX(Markov!$Q$6:$Q$17,C503),INDEX(Markov!$R$6:$R$17,C503)),0)</f>
        <v/>
      </c>
      <c r="G503" s="6">
        <f>IF(D503&lt;IF(G502=1,INDEX(ChangeFactor!$O$6:$O$17,C503),INDEX(ChangeFactor!$N$6:$N$17,C503)),1,0)</f>
        <v/>
      </c>
      <c r="H503" s="12">
        <f>IF(G503=1,GAMMA.INV(Data!W503,INDEX(ChangeFactor!$R$6:$R$17,C503),INDEX(ChangeFactor!$S$6:$S$17,C503)),0)</f>
        <v/>
      </c>
      <c r="I503" s="7">
        <f>NORM.S.INV(Data!X503)</f>
        <v/>
      </c>
      <c r="J503" s="7">
        <f>NORM.S.INV(Data!Y503)</f>
        <v/>
      </c>
      <c r="K503" s="7">
        <f>NORM.S.INV(Data!Z503)</f>
        <v/>
      </c>
      <c r="L503" s="7">
        <f>MAR1!$B$32*L502+MAR1!$C$32*M502+MAR1!$D$32*N502+MAR1!$B$42*I503+MAR1!$C$42*J503+MAR1!$D$42*K503</f>
        <v/>
      </c>
      <c r="M503" s="7">
        <f>MAR1!$B$33*L502+MAR1!$C$33*M502+MAR1!$D$33*N502+MAR1!$B$43*I503+MAR1!$C$43*J503+MAR1!$D$43*K503</f>
        <v/>
      </c>
      <c r="N503" s="7">
        <f>MAR1!$B$34*L502+MAR1!$C$34*M502+MAR1!$D$34*N502+MAR1!$B$44*I503+MAR1!$C$44*J503+MAR1!$D$44*K503</f>
        <v/>
      </c>
      <c r="O503" s="12">
        <f>MAR1!$B$5+MAR1!$C$5*COS(2*PI()*B503/365)+MAR1!$D$5*SIN(2*PI()*B503/365)+IF(E503=1,MAR1!$B$11+MAR1!$D$11*L503,MAR1!$C$11+MAR1!$E$11*L503)</f>
        <v/>
      </c>
      <c r="P503" s="12">
        <f>MAR1!$B$6+MAR1!$C$6*COS(2*PI()*B503/365)+MAR1!$D$6*SIN(2*PI()*B503/365)+IF(E503=1,MAR1!$B$12+MAR1!$D$12*M503,MAR1!$C$12+MAR1!$E$12*M503)</f>
        <v/>
      </c>
      <c r="Q503" s="12">
        <f>MAR1!$B$7+MAR1!$C$7*COS(2*PI()*B503/365)+MAR1!$D$7*SIN(2*PI()*B503/365)+IF(E503=1,MAR1!$B$13+MAR1!$D$13*N503,MAR1!$C$13+MAR1!$E$13*N503)</f>
        <v/>
      </c>
      <c r="R503" s="12">
        <f>MAR1!$B$5+MAR1!$C$5*COS(2*PI()*B503/365)+MAR1!$D$5*SIN(2*PI()*B503/365)+INDEX(ChangeFactor!$F$6:$F$17,C503)+IF(G503=1,MAR1!$B$11+INDEX(ChangeFactor!$G$6:$G$17,C503)*MAR1!$D$11*L503,MAR1!$C$11+INDEX(ChangeFactor!$G$6:$G$17,C503)*MAR1!$E$11*L503)</f>
        <v/>
      </c>
    </row>
    <row r="504">
      <c r="A504" s="6">
        <f>Data!U504</f>
        <v/>
      </c>
      <c r="B504" s="6">
        <f>MOD(A504-1,365)+1</f>
        <v/>
      </c>
      <c r="C504" s="6">
        <f>MATCH(B504,Markov!$C$6:$C$17,1)</f>
        <v/>
      </c>
      <c r="D504" s="16">
        <f>Data!V504</f>
        <v/>
      </c>
      <c r="E504" s="6">
        <f>IF(D504&lt;IF(E503=1,INDEX(Markov!$I$6:$I$17,C504),INDEX(Markov!$H$6:$H$17,C504)),1,0)</f>
        <v/>
      </c>
      <c r="F504" s="12">
        <f>IF(E504=1,GAMMA.INV(Data!W504,INDEX(Markov!$Q$6:$Q$17,C504),INDEX(Markov!$R$6:$R$17,C504)),0)</f>
        <v/>
      </c>
      <c r="G504" s="6">
        <f>IF(D504&lt;IF(G503=1,INDEX(ChangeFactor!$O$6:$O$17,C504),INDEX(ChangeFactor!$N$6:$N$17,C504)),1,0)</f>
        <v/>
      </c>
      <c r="H504" s="12">
        <f>IF(G504=1,GAMMA.INV(Data!W504,INDEX(ChangeFactor!$R$6:$R$17,C504),INDEX(ChangeFactor!$S$6:$S$17,C504)),0)</f>
        <v/>
      </c>
      <c r="I504" s="7">
        <f>NORM.S.INV(Data!X504)</f>
        <v/>
      </c>
      <c r="J504" s="7">
        <f>NORM.S.INV(Data!Y504)</f>
        <v/>
      </c>
      <c r="K504" s="7">
        <f>NORM.S.INV(Data!Z504)</f>
        <v/>
      </c>
      <c r="L504" s="7">
        <f>MAR1!$B$32*L503+MAR1!$C$32*M503+MAR1!$D$32*N503+MAR1!$B$42*I504+MAR1!$C$42*J504+MAR1!$D$42*K504</f>
        <v/>
      </c>
      <c r="M504" s="7">
        <f>MAR1!$B$33*L503+MAR1!$C$33*M503+MAR1!$D$33*N503+MAR1!$B$43*I504+MAR1!$C$43*J504+MAR1!$D$43*K504</f>
        <v/>
      </c>
      <c r="N504" s="7">
        <f>MAR1!$B$34*L503+MAR1!$C$34*M503+MAR1!$D$34*N503+MAR1!$B$44*I504+MAR1!$C$44*J504+MAR1!$D$44*K504</f>
        <v/>
      </c>
      <c r="O504" s="12">
        <f>MAR1!$B$5+MAR1!$C$5*COS(2*PI()*B504/365)+MAR1!$D$5*SIN(2*PI()*B504/365)+IF(E504=1,MAR1!$B$11+MAR1!$D$11*L504,MAR1!$C$11+MAR1!$E$11*L504)</f>
        <v/>
      </c>
      <c r="P504" s="12">
        <f>MAR1!$B$6+MAR1!$C$6*COS(2*PI()*B504/365)+MAR1!$D$6*SIN(2*PI()*B504/365)+IF(E504=1,MAR1!$B$12+MAR1!$D$12*M504,MAR1!$C$12+MAR1!$E$12*M504)</f>
        <v/>
      </c>
      <c r="Q504" s="12">
        <f>MAR1!$B$7+MAR1!$C$7*COS(2*PI()*B504/365)+MAR1!$D$7*SIN(2*PI()*B504/365)+IF(E504=1,MAR1!$B$13+MAR1!$D$13*N504,MAR1!$C$13+MAR1!$E$13*N504)</f>
        <v/>
      </c>
      <c r="R504" s="12">
        <f>MAR1!$B$5+MAR1!$C$5*COS(2*PI()*B504/365)+MAR1!$D$5*SIN(2*PI()*B504/365)+INDEX(ChangeFactor!$F$6:$F$17,C504)+IF(G504=1,MAR1!$B$11+INDEX(ChangeFactor!$G$6:$G$17,C504)*MAR1!$D$11*L504,MAR1!$C$11+INDEX(ChangeFactor!$G$6:$G$17,C504)*MAR1!$E$11*L504)</f>
        <v/>
      </c>
    </row>
    <row r="505">
      <c r="A505" s="6">
        <f>Data!U505</f>
        <v/>
      </c>
      <c r="B505" s="6">
        <f>MOD(A505-1,365)+1</f>
        <v/>
      </c>
      <c r="C505" s="6">
        <f>MATCH(B505,Markov!$C$6:$C$17,1)</f>
        <v/>
      </c>
      <c r="D505" s="16">
        <f>Data!V505</f>
        <v/>
      </c>
      <c r="E505" s="6">
        <f>IF(D505&lt;IF(E504=1,INDEX(Markov!$I$6:$I$17,C505),INDEX(Markov!$H$6:$H$17,C505)),1,0)</f>
        <v/>
      </c>
      <c r="F505" s="12">
        <f>IF(E505=1,GAMMA.INV(Data!W505,INDEX(Markov!$Q$6:$Q$17,C505),INDEX(Markov!$R$6:$R$17,C505)),0)</f>
        <v/>
      </c>
      <c r="G505" s="6">
        <f>IF(D505&lt;IF(G504=1,INDEX(ChangeFactor!$O$6:$O$17,C505),INDEX(ChangeFactor!$N$6:$N$17,C505)),1,0)</f>
        <v/>
      </c>
      <c r="H505" s="12">
        <f>IF(G505=1,GAMMA.INV(Data!W505,INDEX(ChangeFactor!$R$6:$R$17,C505),INDEX(ChangeFactor!$S$6:$S$17,C505)),0)</f>
        <v/>
      </c>
      <c r="I505" s="7">
        <f>NORM.S.INV(Data!X505)</f>
        <v/>
      </c>
      <c r="J505" s="7">
        <f>NORM.S.INV(Data!Y505)</f>
        <v/>
      </c>
      <c r="K505" s="7">
        <f>NORM.S.INV(Data!Z505)</f>
        <v/>
      </c>
      <c r="L505" s="7">
        <f>MAR1!$B$32*L504+MAR1!$C$32*M504+MAR1!$D$32*N504+MAR1!$B$42*I505+MAR1!$C$42*J505+MAR1!$D$42*K505</f>
        <v/>
      </c>
      <c r="M505" s="7">
        <f>MAR1!$B$33*L504+MAR1!$C$33*M504+MAR1!$D$33*N504+MAR1!$B$43*I505+MAR1!$C$43*J505+MAR1!$D$43*K505</f>
        <v/>
      </c>
      <c r="N505" s="7">
        <f>MAR1!$B$34*L504+MAR1!$C$34*M504+MAR1!$D$34*N504+MAR1!$B$44*I505+MAR1!$C$44*J505+MAR1!$D$44*K505</f>
        <v/>
      </c>
      <c r="O505" s="12">
        <f>MAR1!$B$5+MAR1!$C$5*COS(2*PI()*B505/365)+MAR1!$D$5*SIN(2*PI()*B505/365)+IF(E505=1,MAR1!$B$11+MAR1!$D$11*L505,MAR1!$C$11+MAR1!$E$11*L505)</f>
        <v/>
      </c>
      <c r="P505" s="12">
        <f>MAR1!$B$6+MAR1!$C$6*COS(2*PI()*B505/365)+MAR1!$D$6*SIN(2*PI()*B505/365)+IF(E505=1,MAR1!$B$12+MAR1!$D$12*M505,MAR1!$C$12+MAR1!$E$12*M505)</f>
        <v/>
      </c>
      <c r="Q505" s="12">
        <f>MAR1!$B$7+MAR1!$C$7*COS(2*PI()*B505/365)+MAR1!$D$7*SIN(2*PI()*B505/365)+IF(E505=1,MAR1!$B$13+MAR1!$D$13*N505,MAR1!$C$13+MAR1!$E$13*N505)</f>
        <v/>
      </c>
      <c r="R505" s="12">
        <f>MAR1!$B$5+MAR1!$C$5*COS(2*PI()*B505/365)+MAR1!$D$5*SIN(2*PI()*B505/365)+INDEX(ChangeFactor!$F$6:$F$17,C505)+IF(G505=1,MAR1!$B$11+INDEX(ChangeFactor!$G$6:$G$17,C505)*MAR1!$D$11*L505,MAR1!$C$11+INDEX(ChangeFactor!$G$6:$G$17,C505)*MAR1!$E$11*L505)</f>
        <v/>
      </c>
    </row>
    <row r="506">
      <c r="A506" s="6">
        <f>Data!U506</f>
        <v/>
      </c>
      <c r="B506" s="6">
        <f>MOD(A506-1,365)+1</f>
        <v/>
      </c>
      <c r="C506" s="6">
        <f>MATCH(B506,Markov!$C$6:$C$17,1)</f>
        <v/>
      </c>
      <c r="D506" s="16">
        <f>Data!V506</f>
        <v/>
      </c>
      <c r="E506" s="6">
        <f>IF(D506&lt;IF(E505=1,INDEX(Markov!$I$6:$I$17,C506),INDEX(Markov!$H$6:$H$17,C506)),1,0)</f>
        <v/>
      </c>
      <c r="F506" s="12">
        <f>IF(E506=1,GAMMA.INV(Data!W506,INDEX(Markov!$Q$6:$Q$17,C506),INDEX(Markov!$R$6:$R$17,C506)),0)</f>
        <v/>
      </c>
      <c r="G506" s="6">
        <f>IF(D506&lt;IF(G505=1,INDEX(ChangeFactor!$O$6:$O$17,C506),INDEX(ChangeFactor!$N$6:$N$17,C506)),1,0)</f>
        <v/>
      </c>
      <c r="H506" s="12">
        <f>IF(G506=1,GAMMA.INV(Data!W506,INDEX(ChangeFactor!$R$6:$R$17,C506),INDEX(ChangeFactor!$S$6:$S$17,C506)),0)</f>
        <v/>
      </c>
      <c r="I506" s="7">
        <f>NORM.S.INV(Data!X506)</f>
        <v/>
      </c>
      <c r="J506" s="7">
        <f>NORM.S.INV(Data!Y506)</f>
        <v/>
      </c>
      <c r="K506" s="7">
        <f>NORM.S.INV(Data!Z506)</f>
        <v/>
      </c>
      <c r="L506" s="7">
        <f>MAR1!$B$32*L505+MAR1!$C$32*M505+MAR1!$D$32*N505+MAR1!$B$42*I506+MAR1!$C$42*J506+MAR1!$D$42*K506</f>
        <v/>
      </c>
      <c r="M506" s="7">
        <f>MAR1!$B$33*L505+MAR1!$C$33*M505+MAR1!$D$33*N505+MAR1!$B$43*I506+MAR1!$C$43*J506+MAR1!$D$43*K506</f>
        <v/>
      </c>
      <c r="N506" s="7">
        <f>MAR1!$B$34*L505+MAR1!$C$34*M505+MAR1!$D$34*N505+MAR1!$B$44*I506+MAR1!$C$44*J506+MAR1!$D$44*K506</f>
        <v/>
      </c>
      <c r="O506" s="12">
        <f>MAR1!$B$5+MAR1!$C$5*COS(2*PI()*B506/365)+MAR1!$D$5*SIN(2*PI()*B506/365)+IF(E506=1,MAR1!$B$11+MAR1!$D$11*L506,MAR1!$C$11+MAR1!$E$11*L506)</f>
        <v/>
      </c>
      <c r="P506" s="12">
        <f>MAR1!$B$6+MAR1!$C$6*COS(2*PI()*B506/365)+MAR1!$D$6*SIN(2*PI()*B506/365)+IF(E506=1,MAR1!$B$12+MAR1!$D$12*M506,MAR1!$C$12+MAR1!$E$12*M506)</f>
        <v/>
      </c>
      <c r="Q506" s="12">
        <f>MAR1!$B$7+MAR1!$C$7*COS(2*PI()*B506/365)+MAR1!$D$7*SIN(2*PI()*B506/365)+IF(E506=1,MAR1!$B$13+MAR1!$D$13*N506,MAR1!$C$13+MAR1!$E$13*N506)</f>
        <v/>
      </c>
      <c r="R506" s="12">
        <f>MAR1!$B$5+MAR1!$C$5*COS(2*PI()*B506/365)+MAR1!$D$5*SIN(2*PI()*B506/365)+INDEX(ChangeFactor!$F$6:$F$17,C506)+IF(G506=1,MAR1!$B$11+INDEX(ChangeFactor!$G$6:$G$17,C506)*MAR1!$D$11*L506,MAR1!$C$11+INDEX(ChangeFactor!$G$6:$G$17,C506)*MAR1!$E$11*L506)</f>
        <v/>
      </c>
    </row>
    <row r="507">
      <c r="A507" s="6">
        <f>Data!U507</f>
        <v/>
      </c>
      <c r="B507" s="6">
        <f>MOD(A507-1,365)+1</f>
        <v/>
      </c>
      <c r="C507" s="6">
        <f>MATCH(B507,Markov!$C$6:$C$17,1)</f>
        <v/>
      </c>
      <c r="D507" s="16">
        <f>Data!V507</f>
        <v/>
      </c>
      <c r="E507" s="6">
        <f>IF(D507&lt;IF(E506=1,INDEX(Markov!$I$6:$I$17,C507),INDEX(Markov!$H$6:$H$17,C507)),1,0)</f>
        <v/>
      </c>
      <c r="F507" s="12">
        <f>IF(E507=1,GAMMA.INV(Data!W507,INDEX(Markov!$Q$6:$Q$17,C507),INDEX(Markov!$R$6:$R$17,C507)),0)</f>
        <v/>
      </c>
      <c r="G507" s="6">
        <f>IF(D507&lt;IF(G506=1,INDEX(ChangeFactor!$O$6:$O$17,C507),INDEX(ChangeFactor!$N$6:$N$17,C507)),1,0)</f>
        <v/>
      </c>
      <c r="H507" s="12">
        <f>IF(G507=1,GAMMA.INV(Data!W507,INDEX(ChangeFactor!$R$6:$R$17,C507),INDEX(ChangeFactor!$S$6:$S$17,C507)),0)</f>
        <v/>
      </c>
      <c r="I507" s="7">
        <f>NORM.S.INV(Data!X507)</f>
        <v/>
      </c>
      <c r="J507" s="7">
        <f>NORM.S.INV(Data!Y507)</f>
        <v/>
      </c>
      <c r="K507" s="7">
        <f>NORM.S.INV(Data!Z507)</f>
        <v/>
      </c>
      <c r="L507" s="7">
        <f>MAR1!$B$32*L506+MAR1!$C$32*M506+MAR1!$D$32*N506+MAR1!$B$42*I507+MAR1!$C$42*J507+MAR1!$D$42*K507</f>
        <v/>
      </c>
      <c r="M507" s="7">
        <f>MAR1!$B$33*L506+MAR1!$C$33*M506+MAR1!$D$33*N506+MAR1!$B$43*I507+MAR1!$C$43*J507+MAR1!$D$43*K507</f>
        <v/>
      </c>
      <c r="N507" s="7">
        <f>MAR1!$B$34*L506+MAR1!$C$34*M506+MAR1!$D$34*N506+MAR1!$B$44*I507+MAR1!$C$44*J507+MAR1!$D$44*K507</f>
        <v/>
      </c>
      <c r="O507" s="12">
        <f>MAR1!$B$5+MAR1!$C$5*COS(2*PI()*B507/365)+MAR1!$D$5*SIN(2*PI()*B507/365)+IF(E507=1,MAR1!$B$11+MAR1!$D$11*L507,MAR1!$C$11+MAR1!$E$11*L507)</f>
        <v/>
      </c>
      <c r="P507" s="12">
        <f>MAR1!$B$6+MAR1!$C$6*COS(2*PI()*B507/365)+MAR1!$D$6*SIN(2*PI()*B507/365)+IF(E507=1,MAR1!$B$12+MAR1!$D$12*M507,MAR1!$C$12+MAR1!$E$12*M507)</f>
        <v/>
      </c>
      <c r="Q507" s="12">
        <f>MAR1!$B$7+MAR1!$C$7*COS(2*PI()*B507/365)+MAR1!$D$7*SIN(2*PI()*B507/365)+IF(E507=1,MAR1!$B$13+MAR1!$D$13*N507,MAR1!$C$13+MAR1!$E$13*N507)</f>
        <v/>
      </c>
      <c r="R507" s="12">
        <f>MAR1!$B$5+MAR1!$C$5*COS(2*PI()*B507/365)+MAR1!$D$5*SIN(2*PI()*B507/365)+INDEX(ChangeFactor!$F$6:$F$17,C507)+IF(G507=1,MAR1!$B$11+INDEX(ChangeFactor!$G$6:$G$17,C507)*MAR1!$D$11*L507,MAR1!$C$11+INDEX(ChangeFactor!$G$6:$G$17,C507)*MAR1!$E$11*L507)</f>
        <v/>
      </c>
    </row>
    <row r="508">
      <c r="A508" s="6">
        <f>Data!U508</f>
        <v/>
      </c>
      <c r="B508" s="6">
        <f>MOD(A508-1,365)+1</f>
        <v/>
      </c>
      <c r="C508" s="6">
        <f>MATCH(B508,Markov!$C$6:$C$17,1)</f>
        <v/>
      </c>
      <c r="D508" s="16">
        <f>Data!V508</f>
        <v/>
      </c>
      <c r="E508" s="6">
        <f>IF(D508&lt;IF(E507=1,INDEX(Markov!$I$6:$I$17,C508),INDEX(Markov!$H$6:$H$17,C508)),1,0)</f>
        <v/>
      </c>
      <c r="F508" s="12">
        <f>IF(E508=1,GAMMA.INV(Data!W508,INDEX(Markov!$Q$6:$Q$17,C508),INDEX(Markov!$R$6:$R$17,C508)),0)</f>
        <v/>
      </c>
      <c r="G508" s="6">
        <f>IF(D508&lt;IF(G507=1,INDEX(ChangeFactor!$O$6:$O$17,C508),INDEX(ChangeFactor!$N$6:$N$17,C508)),1,0)</f>
        <v/>
      </c>
      <c r="H508" s="12">
        <f>IF(G508=1,GAMMA.INV(Data!W508,INDEX(ChangeFactor!$R$6:$R$17,C508),INDEX(ChangeFactor!$S$6:$S$17,C508)),0)</f>
        <v/>
      </c>
      <c r="I508" s="7">
        <f>NORM.S.INV(Data!X508)</f>
        <v/>
      </c>
      <c r="J508" s="7">
        <f>NORM.S.INV(Data!Y508)</f>
        <v/>
      </c>
      <c r="K508" s="7">
        <f>NORM.S.INV(Data!Z508)</f>
        <v/>
      </c>
      <c r="L508" s="7">
        <f>MAR1!$B$32*L507+MAR1!$C$32*M507+MAR1!$D$32*N507+MAR1!$B$42*I508+MAR1!$C$42*J508+MAR1!$D$42*K508</f>
        <v/>
      </c>
      <c r="M508" s="7">
        <f>MAR1!$B$33*L507+MAR1!$C$33*M507+MAR1!$D$33*N507+MAR1!$B$43*I508+MAR1!$C$43*J508+MAR1!$D$43*K508</f>
        <v/>
      </c>
      <c r="N508" s="7">
        <f>MAR1!$B$34*L507+MAR1!$C$34*M507+MAR1!$D$34*N507+MAR1!$B$44*I508+MAR1!$C$44*J508+MAR1!$D$44*K508</f>
        <v/>
      </c>
      <c r="O508" s="12">
        <f>MAR1!$B$5+MAR1!$C$5*COS(2*PI()*B508/365)+MAR1!$D$5*SIN(2*PI()*B508/365)+IF(E508=1,MAR1!$B$11+MAR1!$D$11*L508,MAR1!$C$11+MAR1!$E$11*L508)</f>
        <v/>
      </c>
      <c r="P508" s="12">
        <f>MAR1!$B$6+MAR1!$C$6*COS(2*PI()*B508/365)+MAR1!$D$6*SIN(2*PI()*B508/365)+IF(E508=1,MAR1!$B$12+MAR1!$D$12*M508,MAR1!$C$12+MAR1!$E$12*M508)</f>
        <v/>
      </c>
      <c r="Q508" s="12">
        <f>MAR1!$B$7+MAR1!$C$7*COS(2*PI()*B508/365)+MAR1!$D$7*SIN(2*PI()*B508/365)+IF(E508=1,MAR1!$B$13+MAR1!$D$13*N508,MAR1!$C$13+MAR1!$E$13*N508)</f>
        <v/>
      </c>
      <c r="R508" s="12">
        <f>MAR1!$B$5+MAR1!$C$5*COS(2*PI()*B508/365)+MAR1!$D$5*SIN(2*PI()*B508/365)+INDEX(ChangeFactor!$F$6:$F$17,C508)+IF(G508=1,MAR1!$B$11+INDEX(ChangeFactor!$G$6:$G$17,C508)*MAR1!$D$11*L508,MAR1!$C$11+INDEX(ChangeFactor!$G$6:$G$17,C508)*MAR1!$E$11*L508)</f>
        <v/>
      </c>
    </row>
    <row r="509">
      <c r="A509" s="6">
        <f>Data!U509</f>
        <v/>
      </c>
      <c r="B509" s="6">
        <f>MOD(A509-1,365)+1</f>
        <v/>
      </c>
      <c r="C509" s="6">
        <f>MATCH(B509,Markov!$C$6:$C$17,1)</f>
        <v/>
      </c>
      <c r="D509" s="16">
        <f>Data!V509</f>
        <v/>
      </c>
      <c r="E509" s="6">
        <f>IF(D509&lt;IF(E508=1,INDEX(Markov!$I$6:$I$17,C509),INDEX(Markov!$H$6:$H$17,C509)),1,0)</f>
        <v/>
      </c>
      <c r="F509" s="12">
        <f>IF(E509=1,GAMMA.INV(Data!W509,INDEX(Markov!$Q$6:$Q$17,C509),INDEX(Markov!$R$6:$R$17,C509)),0)</f>
        <v/>
      </c>
      <c r="G509" s="6">
        <f>IF(D509&lt;IF(G508=1,INDEX(ChangeFactor!$O$6:$O$17,C509),INDEX(ChangeFactor!$N$6:$N$17,C509)),1,0)</f>
        <v/>
      </c>
      <c r="H509" s="12">
        <f>IF(G509=1,GAMMA.INV(Data!W509,INDEX(ChangeFactor!$R$6:$R$17,C509),INDEX(ChangeFactor!$S$6:$S$17,C509)),0)</f>
        <v/>
      </c>
      <c r="I509" s="7">
        <f>NORM.S.INV(Data!X509)</f>
        <v/>
      </c>
      <c r="J509" s="7">
        <f>NORM.S.INV(Data!Y509)</f>
        <v/>
      </c>
      <c r="K509" s="7">
        <f>NORM.S.INV(Data!Z509)</f>
        <v/>
      </c>
      <c r="L509" s="7">
        <f>MAR1!$B$32*L508+MAR1!$C$32*M508+MAR1!$D$32*N508+MAR1!$B$42*I509+MAR1!$C$42*J509+MAR1!$D$42*K509</f>
        <v/>
      </c>
      <c r="M509" s="7">
        <f>MAR1!$B$33*L508+MAR1!$C$33*M508+MAR1!$D$33*N508+MAR1!$B$43*I509+MAR1!$C$43*J509+MAR1!$D$43*K509</f>
        <v/>
      </c>
      <c r="N509" s="7">
        <f>MAR1!$B$34*L508+MAR1!$C$34*M508+MAR1!$D$34*N508+MAR1!$B$44*I509+MAR1!$C$44*J509+MAR1!$D$44*K509</f>
        <v/>
      </c>
      <c r="O509" s="12">
        <f>MAR1!$B$5+MAR1!$C$5*COS(2*PI()*B509/365)+MAR1!$D$5*SIN(2*PI()*B509/365)+IF(E509=1,MAR1!$B$11+MAR1!$D$11*L509,MAR1!$C$11+MAR1!$E$11*L509)</f>
        <v/>
      </c>
      <c r="P509" s="12">
        <f>MAR1!$B$6+MAR1!$C$6*COS(2*PI()*B509/365)+MAR1!$D$6*SIN(2*PI()*B509/365)+IF(E509=1,MAR1!$B$12+MAR1!$D$12*M509,MAR1!$C$12+MAR1!$E$12*M509)</f>
        <v/>
      </c>
      <c r="Q509" s="12">
        <f>MAR1!$B$7+MAR1!$C$7*COS(2*PI()*B509/365)+MAR1!$D$7*SIN(2*PI()*B509/365)+IF(E509=1,MAR1!$B$13+MAR1!$D$13*N509,MAR1!$C$13+MAR1!$E$13*N509)</f>
        <v/>
      </c>
      <c r="R509" s="12">
        <f>MAR1!$B$5+MAR1!$C$5*COS(2*PI()*B509/365)+MAR1!$D$5*SIN(2*PI()*B509/365)+INDEX(ChangeFactor!$F$6:$F$17,C509)+IF(G509=1,MAR1!$B$11+INDEX(ChangeFactor!$G$6:$G$17,C509)*MAR1!$D$11*L509,MAR1!$C$11+INDEX(ChangeFactor!$G$6:$G$17,C509)*MAR1!$E$11*L509)</f>
        <v/>
      </c>
    </row>
    <row r="510">
      <c r="A510" s="6">
        <f>Data!U510</f>
        <v/>
      </c>
      <c r="B510" s="6">
        <f>MOD(A510-1,365)+1</f>
        <v/>
      </c>
      <c r="C510" s="6">
        <f>MATCH(B510,Markov!$C$6:$C$17,1)</f>
        <v/>
      </c>
      <c r="D510" s="16">
        <f>Data!V510</f>
        <v/>
      </c>
      <c r="E510" s="6">
        <f>IF(D510&lt;IF(E509=1,INDEX(Markov!$I$6:$I$17,C510),INDEX(Markov!$H$6:$H$17,C510)),1,0)</f>
        <v/>
      </c>
      <c r="F510" s="12">
        <f>IF(E510=1,GAMMA.INV(Data!W510,INDEX(Markov!$Q$6:$Q$17,C510),INDEX(Markov!$R$6:$R$17,C510)),0)</f>
        <v/>
      </c>
      <c r="G510" s="6">
        <f>IF(D510&lt;IF(G509=1,INDEX(ChangeFactor!$O$6:$O$17,C510),INDEX(ChangeFactor!$N$6:$N$17,C510)),1,0)</f>
        <v/>
      </c>
      <c r="H510" s="12">
        <f>IF(G510=1,GAMMA.INV(Data!W510,INDEX(ChangeFactor!$R$6:$R$17,C510),INDEX(ChangeFactor!$S$6:$S$17,C510)),0)</f>
        <v/>
      </c>
      <c r="I510" s="7">
        <f>NORM.S.INV(Data!X510)</f>
        <v/>
      </c>
      <c r="J510" s="7">
        <f>NORM.S.INV(Data!Y510)</f>
        <v/>
      </c>
      <c r="K510" s="7">
        <f>NORM.S.INV(Data!Z510)</f>
        <v/>
      </c>
      <c r="L510" s="7">
        <f>MAR1!$B$32*L509+MAR1!$C$32*M509+MAR1!$D$32*N509+MAR1!$B$42*I510+MAR1!$C$42*J510+MAR1!$D$42*K510</f>
        <v/>
      </c>
      <c r="M510" s="7">
        <f>MAR1!$B$33*L509+MAR1!$C$33*M509+MAR1!$D$33*N509+MAR1!$B$43*I510+MAR1!$C$43*J510+MAR1!$D$43*K510</f>
        <v/>
      </c>
      <c r="N510" s="7">
        <f>MAR1!$B$34*L509+MAR1!$C$34*M509+MAR1!$D$34*N509+MAR1!$B$44*I510+MAR1!$C$44*J510+MAR1!$D$44*K510</f>
        <v/>
      </c>
      <c r="O510" s="12">
        <f>MAR1!$B$5+MAR1!$C$5*COS(2*PI()*B510/365)+MAR1!$D$5*SIN(2*PI()*B510/365)+IF(E510=1,MAR1!$B$11+MAR1!$D$11*L510,MAR1!$C$11+MAR1!$E$11*L510)</f>
        <v/>
      </c>
      <c r="P510" s="12">
        <f>MAR1!$B$6+MAR1!$C$6*COS(2*PI()*B510/365)+MAR1!$D$6*SIN(2*PI()*B510/365)+IF(E510=1,MAR1!$B$12+MAR1!$D$12*M510,MAR1!$C$12+MAR1!$E$12*M510)</f>
        <v/>
      </c>
      <c r="Q510" s="12">
        <f>MAR1!$B$7+MAR1!$C$7*COS(2*PI()*B510/365)+MAR1!$D$7*SIN(2*PI()*B510/365)+IF(E510=1,MAR1!$B$13+MAR1!$D$13*N510,MAR1!$C$13+MAR1!$E$13*N510)</f>
        <v/>
      </c>
      <c r="R510" s="12">
        <f>MAR1!$B$5+MAR1!$C$5*COS(2*PI()*B510/365)+MAR1!$D$5*SIN(2*PI()*B510/365)+INDEX(ChangeFactor!$F$6:$F$17,C510)+IF(G510=1,MAR1!$B$11+INDEX(ChangeFactor!$G$6:$G$17,C510)*MAR1!$D$11*L510,MAR1!$C$11+INDEX(ChangeFactor!$G$6:$G$17,C510)*MAR1!$E$11*L510)</f>
        <v/>
      </c>
    </row>
    <row r="511">
      <c r="A511" s="6">
        <f>Data!U511</f>
        <v/>
      </c>
      <c r="B511" s="6">
        <f>MOD(A511-1,365)+1</f>
        <v/>
      </c>
      <c r="C511" s="6">
        <f>MATCH(B511,Markov!$C$6:$C$17,1)</f>
        <v/>
      </c>
      <c r="D511" s="16">
        <f>Data!V511</f>
        <v/>
      </c>
      <c r="E511" s="6">
        <f>IF(D511&lt;IF(E510=1,INDEX(Markov!$I$6:$I$17,C511),INDEX(Markov!$H$6:$H$17,C511)),1,0)</f>
        <v/>
      </c>
      <c r="F511" s="12">
        <f>IF(E511=1,GAMMA.INV(Data!W511,INDEX(Markov!$Q$6:$Q$17,C511),INDEX(Markov!$R$6:$R$17,C511)),0)</f>
        <v/>
      </c>
      <c r="G511" s="6">
        <f>IF(D511&lt;IF(G510=1,INDEX(ChangeFactor!$O$6:$O$17,C511),INDEX(ChangeFactor!$N$6:$N$17,C511)),1,0)</f>
        <v/>
      </c>
      <c r="H511" s="12">
        <f>IF(G511=1,GAMMA.INV(Data!W511,INDEX(ChangeFactor!$R$6:$R$17,C511),INDEX(ChangeFactor!$S$6:$S$17,C511)),0)</f>
        <v/>
      </c>
      <c r="I511" s="7">
        <f>NORM.S.INV(Data!X511)</f>
        <v/>
      </c>
      <c r="J511" s="7">
        <f>NORM.S.INV(Data!Y511)</f>
        <v/>
      </c>
      <c r="K511" s="7">
        <f>NORM.S.INV(Data!Z511)</f>
        <v/>
      </c>
      <c r="L511" s="7">
        <f>MAR1!$B$32*L510+MAR1!$C$32*M510+MAR1!$D$32*N510+MAR1!$B$42*I511+MAR1!$C$42*J511+MAR1!$D$42*K511</f>
        <v/>
      </c>
      <c r="M511" s="7">
        <f>MAR1!$B$33*L510+MAR1!$C$33*M510+MAR1!$D$33*N510+MAR1!$B$43*I511+MAR1!$C$43*J511+MAR1!$D$43*K511</f>
        <v/>
      </c>
      <c r="N511" s="7">
        <f>MAR1!$B$34*L510+MAR1!$C$34*M510+MAR1!$D$34*N510+MAR1!$B$44*I511+MAR1!$C$44*J511+MAR1!$D$44*K511</f>
        <v/>
      </c>
      <c r="O511" s="12">
        <f>MAR1!$B$5+MAR1!$C$5*COS(2*PI()*B511/365)+MAR1!$D$5*SIN(2*PI()*B511/365)+IF(E511=1,MAR1!$B$11+MAR1!$D$11*L511,MAR1!$C$11+MAR1!$E$11*L511)</f>
        <v/>
      </c>
      <c r="P511" s="12">
        <f>MAR1!$B$6+MAR1!$C$6*COS(2*PI()*B511/365)+MAR1!$D$6*SIN(2*PI()*B511/365)+IF(E511=1,MAR1!$B$12+MAR1!$D$12*M511,MAR1!$C$12+MAR1!$E$12*M511)</f>
        <v/>
      </c>
      <c r="Q511" s="12">
        <f>MAR1!$B$7+MAR1!$C$7*COS(2*PI()*B511/365)+MAR1!$D$7*SIN(2*PI()*B511/365)+IF(E511=1,MAR1!$B$13+MAR1!$D$13*N511,MAR1!$C$13+MAR1!$E$13*N511)</f>
        <v/>
      </c>
      <c r="R511" s="12">
        <f>MAR1!$B$5+MAR1!$C$5*COS(2*PI()*B511/365)+MAR1!$D$5*SIN(2*PI()*B511/365)+INDEX(ChangeFactor!$F$6:$F$17,C511)+IF(G511=1,MAR1!$B$11+INDEX(ChangeFactor!$G$6:$G$17,C511)*MAR1!$D$11*L511,MAR1!$C$11+INDEX(ChangeFactor!$G$6:$G$17,C511)*MAR1!$E$11*L511)</f>
        <v/>
      </c>
    </row>
    <row r="512">
      <c r="A512" s="6">
        <f>Data!U512</f>
        <v/>
      </c>
      <c r="B512" s="6">
        <f>MOD(A512-1,365)+1</f>
        <v/>
      </c>
      <c r="C512" s="6">
        <f>MATCH(B512,Markov!$C$6:$C$17,1)</f>
        <v/>
      </c>
      <c r="D512" s="16">
        <f>Data!V512</f>
        <v/>
      </c>
      <c r="E512" s="6">
        <f>IF(D512&lt;IF(E511=1,INDEX(Markov!$I$6:$I$17,C512),INDEX(Markov!$H$6:$H$17,C512)),1,0)</f>
        <v/>
      </c>
      <c r="F512" s="12">
        <f>IF(E512=1,GAMMA.INV(Data!W512,INDEX(Markov!$Q$6:$Q$17,C512),INDEX(Markov!$R$6:$R$17,C512)),0)</f>
        <v/>
      </c>
      <c r="G512" s="6">
        <f>IF(D512&lt;IF(G511=1,INDEX(ChangeFactor!$O$6:$O$17,C512),INDEX(ChangeFactor!$N$6:$N$17,C512)),1,0)</f>
        <v/>
      </c>
      <c r="H512" s="12">
        <f>IF(G512=1,GAMMA.INV(Data!W512,INDEX(ChangeFactor!$R$6:$R$17,C512),INDEX(ChangeFactor!$S$6:$S$17,C512)),0)</f>
        <v/>
      </c>
      <c r="I512" s="7">
        <f>NORM.S.INV(Data!X512)</f>
        <v/>
      </c>
      <c r="J512" s="7">
        <f>NORM.S.INV(Data!Y512)</f>
        <v/>
      </c>
      <c r="K512" s="7">
        <f>NORM.S.INV(Data!Z512)</f>
        <v/>
      </c>
      <c r="L512" s="7">
        <f>MAR1!$B$32*L511+MAR1!$C$32*M511+MAR1!$D$32*N511+MAR1!$B$42*I512+MAR1!$C$42*J512+MAR1!$D$42*K512</f>
        <v/>
      </c>
      <c r="M512" s="7">
        <f>MAR1!$B$33*L511+MAR1!$C$33*M511+MAR1!$D$33*N511+MAR1!$B$43*I512+MAR1!$C$43*J512+MAR1!$D$43*K512</f>
        <v/>
      </c>
      <c r="N512" s="7">
        <f>MAR1!$B$34*L511+MAR1!$C$34*M511+MAR1!$D$34*N511+MAR1!$B$44*I512+MAR1!$C$44*J512+MAR1!$D$44*K512</f>
        <v/>
      </c>
      <c r="O512" s="12">
        <f>MAR1!$B$5+MAR1!$C$5*COS(2*PI()*B512/365)+MAR1!$D$5*SIN(2*PI()*B512/365)+IF(E512=1,MAR1!$B$11+MAR1!$D$11*L512,MAR1!$C$11+MAR1!$E$11*L512)</f>
        <v/>
      </c>
      <c r="P512" s="12">
        <f>MAR1!$B$6+MAR1!$C$6*COS(2*PI()*B512/365)+MAR1!$D$6*SIN(2*PI()*B512/365)+IF(E512=1,MAR1!$B$12+MAR1!$D$12*M512,MAR1!$C$12+MAR1!$E$12*M512)</f>
        <v/>
      </c>
      <c r="Q512" s="12">
        <f>MAR1!$B$7+MAR1!$C$7*COS(2*PI()*B512/365)+MAR1!$D$7*SIN(2*PI()*B512/365)+IF(E512=1,MAR1!$B$13+MAR1!$D$13*N512,MAR1!$C$13+MAR1!$E$13*N512)</f>
        <v/>
      </c>
      <c r="R512" s="12">
        <f>MAR1!$B$5+MAR1!$C$5*COS(2*PI()*B512/365)+MAR1!$D$5*SIN(2*PI()*B512/365)+INDEX(ChangeFactor!$F$6:$F$17,C512)+IF(G512=1,MAR1!$B$11+INDEX(ChangeFactor!$G$6:$G$17,C512)*MAR1!$D$11*L512,MAR1!$C$11+INDEX(ChangeFactor!$G$6:$G$17,C512)*MAR1!$E$11*L512)</f>
        <v/>
      </c>
    </row>
    <row r="513">
      <c r="A513" s="6">
        <f>Data!U513</f>
        <v/>
      </c>
      <c r="B513" s="6">
        <f>MOD(A513-1,365)+1</f>
        <v/>
      </c>
      <c r="C513" s="6">
        <f>MATCH(B513,Markov!$C$6:$C$17,1)</f>
        <v/>
      </c>
      <c r="D513" s="16">
        <f>Data!V513</f>
        <v/>
      </c>
      <c r="E513" s="6">
        <f>IF(D513&lt;IF(E512=1,INDEX(Markov!$I$6:$I$17,C513),INDEX(Markov!$H$6:$H$17,C513)),1,0)</f>
        <v/>
      </c>
      <c r="F513" s="12">
        <f>IF(E513=1,GAMMA.INV(Data!W513,INDEX(Markov!$Q$6:$Q$17,C513),INDEX(Markov!$R$6:$R$17,C513)),0)</f>
        <v/>
      </c>
      <c r="G513" s="6">
        <f>IF(D513&lt;IF(G512=1,INDEX(ChangeFactor!$O$6:$O$17,C513),INDEX(ChangeFactor!$N$6:$N$17,C513)),1,0)</f>
        <v/>
      </c>
      <c r="H513" s="12">
        <f>IF(G513=1,GAMMA.INV(Data!W513,INDEX(ChangeFactor!$R$6:$R$17,C513),INDEX(ChangeFactor!$S$6:$S$17,C513)),0)</f>
        <v/>
      </c>
      <c r="I513" s="7">
        <f>NORM.S.INV(Data!X513)</f>
        <v/>
      </c>
      <c r="J513" s="7">
        <f>NORM.S.INV(Data!Y513)</f>
        <v/>
      </c>
      <c r="K513" s="7">
        <f>NORM.S.INV(Data!Z513)</f>
        <v/>
      </c>
      <c r="L513" s="7">
        <f>MAR1!$B$32*L512+MAR1!$C$32*M512+MAR1!$D$32*N512+MAR1!$B$42*I513+MAR1!$C$42*J513+MAR1!$D$42*K513</f>
        <v/>
      </c>
      <c r="M513" s="7">
        <f>MAR1!$B$33*L512+MAR1!$C$33*M512+MAR1!$D$33*N512+MAR1!$B$43*I513+MAR1!$C$43*J513+MAR1!$D$43*K513</f>
        <v/>
      </c>
      <c r="N513" s="7">
        <f>MAR1!$B$34*L512+MAR1!$C$34*M512+MAR1!$D$34*N512+MAR1!$B$44*I513+MAR1!$C$44*J513+MAR1!$D$44*K513</f>
        <v/>
      </c>
      <c r="O513" s="12">
        <f>MAR1!$B$5+MAR1!$C$5*COS(2*PI()*B513/365)+MAR1!$D$5*SIN(2*PI()*B513/365)+IF(E513=1,MAR1!$B$11+MAR1!$D$11*L513,MAR1!$C$11+MAR1!$E$11*L513)</f>
        <v/>
      </c>
      <c r="P513" s="12">
        <f>MAR1!$B$6+MAR1!$C$6*COS(2*PI()*B513/365)+MAR1!$D$6*SIN(2*PI()*B513/365)+IF(E513=1,MAR1!$B$12+MAR1!$D$12*M513,MAR1!$C$12+MAR1!$E$12*M513)</f>
        <v/>
      </c>
      <c r="Q513" s="12">
        <f>MAR1!$B$7+MAR1!$C$7*COS(2*PI()*B513/365)+MAR1!$D$7*SIN(2*PI()*B513/365)+IF(E513=1,MAR1!$B$13+MAR1!$D$13*N513,MAR1!$C$13+MAR1!$E$13*N513)</f>
        <v/>
      </c>
      <c r="R513" s="12">
        <f>MAR1!$B$5+MAR1!$C$5*COS(2*PI()*B513/365)+MAR1!$D$5*SIN(2*PI()*B513/365)+INDEX(ChangeFactor!$F$6:$F$17,C513)+IF(G513=1,MAR1!$B$11+INDEX(ChangeFactor!$G$6:$G$17,C513)*MAR1!$D$11*L513,MAR1!$C$11+INDEX(ChangeFactor!$G$6:$G$17,C513)*MAR1!$E$11*L513)</f>
        <v/>
      </c>
    </row>
    <row r="514">
      <c r="A514" s="6">
        <f>Data!U514</f>
        <v/>
      </c>
      <c r="B514" s="6">
        <f>MOD(A514-1,365)+1</f>
        <v/>
      </c>
      <c r="C514" s="6">
        <f>MATCH(B514,Markov!$C$6:$C$17,1)</f>
        <v/>
      </c>
      <c r="D514" s="16">
        <f>Data!V514</f>
        <v/>
      </c>
      <c r="E514" s="6">
        <f>IF(D514&lt;IF(E513=1,INDEX(Markov!$I$6:$I$17,C514),INDEX(Markov!$H$6:$H$17,C514)),1,0)</f>
        <v/>
      </c>
      <c r="F514" s="12">
        <f>IF(E514=1,GAMMA.INV(Data!W514,INDEX(Markov!$Q$6:$Q$17,C514),INDEX(Markov!$R$6:$R$17,C514)),0)</f>
        <v/>
      </c>
      <c r="G514" s="6">
        <f>IF(D514&lt;IF(G513=1,INDEX(ChangeFactor!$O$6:$O$17,C514),INDEX(ChangeFactor!$N$6:$N$17,C514)),1,0)</f>
        <v/>
      </c>
      <c r="H514" s="12">
        <f>IF(G514=1,GAMMA.INV(Data!W514,INDEX(ChangeFactor!$R$6:$R$17,C514),INDEX(ChangeFactor!$S$6:$S$17,C514)),0)</f>
        <v/>
      </c>
      <c r="I514" s="7">
        <f>NORM.S.INV(Data!X514)</f>
        <v/>
      </c>
      <c r="J514" s="7">
        <f>NORM.S.INV(Data!Y514)</f>
        <v/>
      </c>
      <c r="K514" s="7">
        <f>NORM.S.INV(Data!Z514)</f>
        <v/>
      </c>
      <c r="L514" s="7">
        <f>MAR1!$B$32*L513+MAR1!$C$32*M513+MAR1!$D$32*N513+MAR1!$B$42*I514+MAR1!$C$42*J514+MAR1!$D$42*K514</f>
        <v/>
      </c>
      <c r="M514" s="7">
        <f>MAR1!$B$33*L513+MAR1!$C$33*M513+MAR1!$D$33*N513+MAR1!$B$43*I514+MAR1!$C$43*J514+MAR1!$D$43*K514</f>
        <v/>
      </c>
      <c r="N514" s="7">
        <f>MAR1!$B$34*L513+MAR1!$C$34*M513+MAR1!$D$34*N513+MAR1!$B$44*I514+MAR1!$C$44*J514+MAR1!$D$44*K514</f>
        <v/>
      </c>
      <c r="O514" s="12">
        <f>MAR1!$B$5+MAR1!$C$5*COS(2*PI()*B514/365)+MAR1!$D$5*SIN(2*PI()*B514/365)+IF(E514=1,MAR1!$B$11+MAR1!$D$11*L514,MAR1!$C$11+MAR1!$E$11*L514)</f>
        <v/>
      </c>
      <c r="P514" s="12">
        <f>MAR1!$B$6+MAR1!$C$6*COS(2*PI()*B514/365)+MAR1!$D$6*SIN(2*PI()*B514/365)+IF(E514=1,MAR1!$B$12+MAR1!$D$12*M514,MAR1!$C$12+MAR1!$E$12*M514)</f>
        <v/>
      </c>
      <c r="Q514" s="12">
        <f>MAR1!$B$7+MAR1!$C$7*COS(2*PI()*B514/365)+MAR1!$D$7*SIN(2*PI()*B514/365)+IF(E514=1,MAR1!$B$13+MAR1!$D$13*N514,MAR1!$C$13+MAR1!$E$13*N514)</f>
        <v/>
      </c>
      <c r="R514" s="12">
        <f>MAR1!$B$5+MAR1!$C$5*COS(2*PI()*B514/365)+MAR1!$D$5*SIN(2*PI()*B514/365)+INDEX(ChangeFactor!$F$6:$F$17,C514)+IF(G514=1,MAR1!$B$11+INDEX(ChangeFactor!$G$6:$G$17,C514)*MAR1!$D$11*L514,MAR1!$C$11+INDEX(ChangeFactor!$G$6:$G$17,C514)*MAR1!$E$11*L514)</f>
        <v/>
      </c>
    </row>
    <row r="515">
      <c r="A515" s="6">
        <f>Data!U515</f>
        <v/>
      </c>
      <c r="B515" s="6">
        <f>MOD(A515-1,365)+1</f>
        <v/>
      </c>
      <c r="C515" s="6">
        <f>MATCH(B515,Markov!$C$6:$C$17,1)</f>
        <v/>
      </c>
      <c r="D515" s="16">
        <f>Data!V515</f>
        <v/>
      </c>
      <c r="E515" s="6">
        <f>IF(D515&lt;IF(E514=1,INDEX(Markov!$I$6:$I$17,C515),INDEX(Markov!$H$6:$H$17,C515)),1,0)</f>
        <v/>
      </c>
      <c r="F515" s="12">
        <f>IF(E515=1,GAMMA.INV(Data!W515,INDEX(Markov!$Q$6:$Q$17,C515),INDEX(Markov!$R$6:$R$17,C515)),0)</f>
        <v/>
      </c>
      <c r="G515" s="6">
        <f>IF(D515&lt;IF(G514=1,INDEX(ChangeFactor!$O$6:$O$17,C515),INDEX(ChangeFactor!$N$6:$N$17,C515)),1,0)</f>
        <v/>
      </c>
      <c r="H515" s="12">
        <f>IF(G515=1,GAMMA.INV(Data!W515,INDEX(ChangeFactor!$R$6:$R$17,C515),INDEX(ChangeFactor!$S$6:$S$17,C515)),0)</f>
        <v/>
      </c>
      <c r="I515" s="7">
        <f>NORM.S.INV(Data!X515)</f>
        <v/>
      </c>
      <c r="J515" s="7">
        <f>NORM.S.INV(Data!Y515)</f>
        <v/>
      </c>
      <c r="K515" s="7">
        <f>NORM.S.INV(Data!Z515)</f>
        <v/>
      </c>
      <c r="L515" s="7">
        <f>MAR1!$B$32*L514+MAR1!$C$32*M514+MAR1!$D$32*N514+MAR1!$B$42*I515+MAR1!$C$42*J515+MAR1!$D$42*K515</f>
        <v/>
      </c>
      <c r="M515" s="7">
        <f>MAR1!$B$33*L514+MAR1!$C$33*M514+MAR1!$D$33*N514+MAR1!$B$43*I515+MAR1!$C$43*J515+MAR1!$D$43*K515</f>
        <v/>
      </c>
      <c r="N515" s="7">
        <f>MAR1!$B$34*L514+MAR1!$C$34*M514+MAR1!$D$34*N514+MAR1!$B$44*I515+MAR1!$C$44*J515+MAR1!$D$44*K515</f>
        <v/>
      </c>
      <c r="O515" s="12">
        <f>MAR1!$B$5+MAR1!$C$5*COS(2*PI()*B515/365)+MAR1!$D$5*SIN(2*PI()*B515/365)+IF(E515=1,MAR1!$B$11+MAR1!$D$11*L515,MAR1!$C$11+MAR1!$E$11*L515)</f>
        <v/>
      </c>
      <c r="P515" s="12">
        <f>MAR1!$B$6+MAR1!$C$6*COS(2*PI()*B515/365)+MAR1!$D$6*SIN(2*PI()*B515/365)+IF(E515=1,MAR1!$B$12+MAR1!$D$12*M515,MAR1!$C$12+MAR1!$E$12*M515)</f>
        <v/>
      </c>
      <c r="Q515" s="12">
        <f>MAR1!$B$7+MAR1!$C$7*COS(2*PI()*B515/365)+MAR1!$D$7*SIN(2*PI()*B515/365)+IF(E515=1,MAR1!$B$13+MAR1!$D$13*N515,MAR1!$C$13+MAR1!$E$13*N515)</f>
        <v/>
      </c>
      <c r="R515" s="12">
        <f>MAR1!$B$5+MAR1!$C$5*COS(2*PI()*B515/365)+MAR1!$D$5*SIN(2*PI()*B515/365)+INDEX(ChangeFactor!$F$6:$F$17,C515)+IF(G515=1,MAR1!$B$11+INDEX(ChangeFactor!$G$6:$G$17,C515)*MAR1!$D$11*L515,MAR1!$C$11+INDEX(ChangeFactor!$G$6:$G$17,C515)*MAR1!$E$11*L515)</f>
        <v/>
      </c>
    </row>
    <row r="516">
      <c r="A516" s="6">
        <f>Data!U516</f>
        <v/>
      </c>
      <c r="B516" s="6">
        <f>MOD(A516-1,365)+1</f>
        <v/>
      </c>
      <c r="C516" s="6">
        <f>MATCH(B516,Markov!$C$6:$C$17,1)</f>
        <v/>
      </c>
      <c r="D516" s="16">
        <f>Data!V516</f>
        <v/>
      </c>
      <c r="E516" s="6">
        <f>IF(D516&lt;IF(E515=1,INDEX(Markov!$I$6:$I$17,C516),INDEX(Markov!$H$6:$H$17,C516)),1,0)</f>
        <v/>
      </c>
      <c r="F516" s="12">
        <f>IF(E516=1,GAMMA.INV(Data!W516,INDEX(Markov!$Q$6:$Q$17,C516),INDEX(Markov!$R$6:$R$17,C516)),0)</f>
        <v/>
      </c>
      <c r="G516" s="6">
        <f>IF(D516&lt;IF(G515=1,INDEX(ChangeFactor!$O$6:$O$17,C516),INDEX(ChangeFactor!$N$6:$N$17,C516)),1,0)</f>
        <v/>
      </c>
      <c r="H516" s="12">
        <f>IF(G516=1,GAMMA.INV(Data!W516,INDEX(ChangeFactor!$R$6:$R$17,C516),INDEX(ChangeFactor!$S$6:$S$17,C516)),0)</f>
        <v/>
      </c>
      <c r="I516" s="7">
        <f>NORM.S.INV(Data!X516)</f>
        <v/>
      </c>
      <c r="J516" s="7">
        <f>NORM.S.INV(Data!Y516)</f>
        <v/>
      </c>
      <c r="K516" s="7">
        <f>NORM.S.INV(Data!Z516)</f>
        <v/>
      </c>
      <c r="L516" s="7">
        <f>MAR1!$B$32*L515+MAR1!$C$32*M515+MAR1!$D$32*N515+MAR1!$B$42*I516+MAR1!$C$42*J516+MAR1!$D$42*K516</f>
        <v/>
      </c>
      <c r="M516" s="7">
        <f>MAR1!$B$33*L515+MAR1!$C$33*M515+MAR1!$D$33*N515+MAR1!$B$43*I516+MAR1!$C$43*J516+MAR1!$D$43*K516</f>
        <v/>
      </c>
      <c r="N516" s="7">
        <f>MAR1!$B$34*L515+MAR1!$C$34*M515+MAR1!$D$34*N515+MAR1!$B$44*I516+MAR1!$C$44*J516+MAR1!$D$44*K516</f>
        <v/>
      </c>
      <c r="O516" s="12">
        <f>MAR1!$B$5+MAR1!$C$5*COS(2*PI()*B516/365)+MAR1!$D$5*SIN(2*PI()*B516/365)+IF(E516=1,MAR1!$B$11+MAR1!$D$11*L516,MAR1!$C$11+MAR1!$E$11*L516)</f>
        <v/>
      </c>
      <c r="P516" s="12">
        <f>MAR1!$B$6+MAR1!$C$6*COS(2*PI()*B516/365)+MAR1!$D$6*SIN(2*PI()*B516/365)+IF(E516=1,MAR1!$B$12+MAR1!$D$12*M516,MAR1!$C$12+MAR1!$E$12*M516)</f>
        <v/>
      </c>
      <c r="Q516" s="12">
        <f>MAR1!$B$7+MAR1!$C$7*COS(2*PI()*B516/365)+MAR1!$D$7*SIN(2*PI()*B516/365)+IF(E516=1,MAR1!$B$13+MAR1!$D$13*N516,MAR1!$C$13+MAR1!$E$13*N516)</f>
        <v/>
      </c>
      <c r="R516" s="12">
        <f>MAR1!$B$5+MAR1!$C$5*COS(2*PI()*B516/365)+MAR1!$D$5*SIN(2*PI()*B516/365)+INDEX(ChangeFactor!$F$6:$F$17,C516)+IF(G516=1,MAR1!$B$11+INDEX(ChangeFactor!$G$6:$G$17,C516)*MAR1!$D$11*L516,MAR1!$C$11+INDEX(ChangeFactor!$G$6:$G$17,C516)*MAR1!$E$11*L516)</f>
        <v/>
      </c>
    </row>
    <row r="517">
      <c r="A517" s="6">
        <f>Data!U517</f>
        <v/>
      </c>
      <c r="B517" s="6">
        <f>MOD(A517-1,365)+1</f>
        <v/>
      </c>
      <c r="C517" s="6">
        <f>MATCH(B517,Markov!$C$6:$C$17,1)</f>
        <v/>
      </c>
      <c r="D517" s="16">
        <f>Data!V517</f>
        <v/>
      </c>
      <c r="E517" s="6">
        <f>IF(D517&lt;IF(E516=1,INDEX(Markov!$I$6:$I$17,C517),INDEX(Markov!$H$6:$H$17,C517)),1,0)</f>
        <v/>
      </c>
      <c r="F517" s="12">
        <f>IF(E517=1,GAMMA.INV(Data!W517,INDEX(Markov!$Q$6:$Q$17,C517),INDEX(Markov!$R$6:$R$17,C517)),0)</f>
        <v/>
      </c>
      <c r="G517" s="6">
        <f>IF(D517&lt;IF(G516=1,INDEX(ChangeFactor!$O$6:$O$17,C517),INDEX(ChangeFactor!$N$6:$N$17,C517)),1,0)</f>
        <v/>
      </c>
      <c r="H517" s="12">
        <f>IF(G517=1,GAMMA.INV(Data!W517,INDEX(ChangeFactor!$R$6:$R$17,C517),INDEX(ChangeFactor!$S$6:$S$17,C517)),0)</f>
        <v/>
      </c>
      <c r="I517" s="7">
        <f>NORM.S.INV(Data!X517)</f>
        <v/>
      </c>
      <c r="J517" s="7">
        <f>NORM.S.INV(Data!Y517)</f>
        <v/>
      </c>
      <c r="K517" s="7">
        <f>NORM.S.INV(Data!Z517)</f>
        <v/>
      </c>
      <c r="L517" s="7">
        <f>MAR1!$B$32*L516+MAR1!$C$32*M516+MAR1!$D$32*N516+MAR1!$B$42*I517+MAR1!$C$42*J517+MAR1!$D$42*K517</f>
        <v/>
      </c>
      <c r="M517" s="7">
        <f>MAR1!$B$33*L516+MAR1!$C$33*M516+MAR1!$D$33*N516+MAR1!$B$43*I517+MAR1!$C$43*J517+MAR1!$D$43*K517</f>
        <v/>
      </c>
      <c r="N517" s="7">
        <f>MAR1!$B$34*L516+MAR1!$C$34*M516+MAR1!$D$34*N516+MAR1!$B$44*I517+MAR1!$C$44*J517+MAR1!$D$44*K517</f>
        <v/>
      </c>
      <c r="O517" s="12">
        <f>MAR1!$B$5+MAR1!$C$5*COS(2*PI()*B517/365)+MAR1!$D$5*SIN(2*PI()*B517/365)+IF(E517=1,MAR1!$B$11+MAR1!$D$11*L517,MAR1!$C$11+MAR1!$E$11*L517)</f>
        <v/>
      </c>
      <c r="P517" s="12">
        <f>MAR1!$B$6+MAR1!$C$6*COS(2*PI()*B517/365)+MAR1!$D$6*SIN(2*PI()*B517/365)+IF(E517=1,MAR1!$B$12+MAR1!$D$12*M517,MAR1!$C$12+MAR1!$E$12*M517)</f>
        <v/>
      </c>
      <c r="Q517" s="12">
        <f>MAR1!$B$7+MAR1!$C$7*COS(2*PI()*B517/365)+MAR1!$D$7*SIN(2*PI()*B517/365)+IF(E517=1,MAR1!$B$13+MAR1!$D$13*N517,MAR1!$C$13+MAR1!$E$13*N517)</f>
        <v/>
      </c>
      <c r="R517" s="12">
        <f>MAR1!$B$5+MAR1!$C$5*COS(2*PI()*B517/365)+MAR1!$D$5*SIN(2*PI()*B517/365)+INDEX(ChangeFactor!$F$6:$F$17,C517)+IF(G517=1,MAR1!$B$11+INDEX(ChangeFactor!$G$6:$G$17,C517)*MAR1!$D$11*L517,MAR1!$C$11+INDEX(ChangeFactor!$G$6:$G$17,C517)*MAR1!$E$11*L517)</f>
        <v/>
      </c>
    </row>
    <row r="518">
      <c r="A518" s="6">
        <f>Data!U518</f>
        <v/>
      </c>
      <c r="B518" s="6">
        <f>MOD(A518-1,365)+1</f>
        <v/>
      </c>
      <c r="C518" s="6">
        <f>MATCH(B518,Markov!$C$6:$C$17,1)</f>
        <v/>
      </c>
      <c r="D518" s="16">
        <f>Data!V518</f>
        <v/>
      </c>
      <c r="E518" s="6">
        <f>IF(D518&lt;IF(E517=1,INDEX(Markov!$I$6:$I$17,C518),INDEX(Markov!$H$6:$H$17,C518)),1,0)</f>
        <v/>
      </c>
      <c r="F518" s="12">
        <f>IF(E518=1,GAMMA.INV(Data!W518,INDEX(Markov!$Q$6:$Q$17,C518),INDEX(Markov!$R$6:$R$17,C518)),0)</f>
        <v/>
      </c>
      <c r="G518" s="6">
        <f>IF(D518&lt;IF(G517=1,INDEX(ChangeFactor!$O$6:$O$17,C518),INDEX(ChangeFactor!$N$6:$N$17,C518)),1,0)</f>
        <v/>
      </c>
      <c r="H518" s="12">
        <f>IF(G518=1,GAMMA.INV(Data!W518,INDEX(ChangeFactor!$R$6:$R$17,C518),INDEX(ChangeFactor!$S$6:$S$17,C518)),0)</f>
        <v/>
      </c>
      <c r="I518" s="7">
        <f>NORM.S.INV(Data!X518)</f>
        <v/>
      </c>
      <c r="J518" s="7">
        <f>NORM.S.INV(Data!Y518)</f>
        <v/>
      </c>
      <c r="K518" s="7">
        <f>NORM.S.INV(Data!Z518)</f>
        <v/>
      </c>
      <c r="L518" s="7">
        <f>MAR1!$B$32*L517+MAR1!$C$32*M517+MAR1!$D$32*N517+MAR1!$B$42*I518+MAR1!$C$42*J518+MAR1!$D$42*K518</f>
        <v/>
      </c>
      <c r="M518" s="7">
        <f>MAR1!$B$33*L517+MAR1!$C$33*M517+MAR1!$D$33*N517+MAR1!$B$43*I518+MAR1!$C$43*J518+MAR1!$D$43*K518</f>
        <v/>
      </c>
      <c r="N518" s="7">
        <f>MAR1!$B$34*L517+MAR1!$C$34*M517+MAR1!$D$34*N517+MAR1!$B$44*I518+MAR1!$C$44*J518+MAR1!$D$44*K518</f>
        <v/>
      </c>
      <c r="O518" s="12">
        <f>MAR1!$B$5+MAR1!$C$5*COS(2*PI()*B518/365)+MAR1!$D$5*SIN(2*PI()*B518/365)+IF(E518=1,MAR1!$B$11+MAR1!$D$11*L518,MAR1!$C$11+MAR1!$E$11*L518)</f>
        <v/>
      </c>
      <c r="P518" s="12">
        <f>MAR1!$B$6+MAR1!$C$6*COS(2*PI()*B518/365)+MAR1!$D$6*SIN(2*PI()*B518/365)+IF(E518=1,MAR1!$B$12+MAR1!$D$12*M518,MAR1!$C$12+MAR1!$E$12*M518)</f>
        <v/>
      </c>
      <c r="Q518" s="12">
        <f>MAR1!$B$7+MAR1!$C$7*COS(2*PI()*B518/365)+MAR1!$D$7*SIN(2*PI()*B518/365)+IF(E518=1,MAR1!$B$13+MAR1!$D$13*N518,MAR1!$C$13+MAR1!$E$13*N518)</f>
        <v/>
      </c>
      <c r="R518" s="12">
        <f>MAR1!$B$5+MAR1!$C$5*COS(2*PI()*B518/365)+MAR1!$D$5*SIN(2*PI()*B518/365)+INDEX(ChangeFactor!$F$6:$F$17,C518)+IF(G518=1,MAR1!$B$11+INDEX(ChangeFactor!$G$6:$G$17,C518)*MAR1!$D$11*L518,MAR1!$C$11+INDEX(ChangeFactor!$G$6:$G$17,C518)*MAR1!$E$11*L518)</f>
        <v/>
      </c>
    </row>
    <row r="519">
      <c r="A519" s="6">
        <f>Data!U519</f>
        <v/>
      </c>
      <c r="B519" s="6">
        <f>MOD(A519-1,365)+1</f>
        <v/>
      </c>
      <c r="C519" s="6">
        <f>MATCH(B519,Markov!$C$6:$C$17,1)</f>
        <v/>
      </c>
      <c r="D519" s="16">
        <f>Data!V519</f>
        <v/>
      </c>
      <c r="E519" s="6">
        <f>IF(D519&lt;IF(E518=1,INDEX(Markov!$I$6:$I$17,C519),INDEX(Markov!$H$6:$H$17,C519)),1,0)</f>
        <v/>
      </c>
      <c r="F519" s="12">
        <f>IF(E519=1,GAMMA.INV(Data!W519,INDEX(Markov!$Q$6:$Q$17,C519),INDEX(Markov!$R$6:$R$17,C519)),0)</f>
        <v/>
      </c>
      <c r="G519" s="6">
        <f>IF(D519&lt;IF(G518=1,INDEX(ChangeFactor!$O$6:$O$17,C519),INDEX(ChangeFactor!$N$6:$N$17,C519)),1,0)</f>
        <v/>
      </c>
      <c r="H519" s="12">
        <f>IF(G519=1,GAMMA.INV(Data!W519,INDEX(ChangeFactor!$R$6:$R$17,C519),INDEX(ChangeFactor!$S$6:$S$17,C519)),0)</f>
        <v/>
      </c>
      <c r="I519" s="7">
        <f>NORM.S.INV(Data!X519)</f>
        <v/>
      </c>
      <c r="J519" s="7">
        <f>NORM.S.INV(Data!Y519)</f>
        <v/>
      </c>
      <c r="K519" s="7">
        <f>NORM.S.INV(Data!Z519)</f>
        <v/>
      </c>
      <c r="L519" s="7">
        <f>MAR1!$B$32*L518+MAR1!$C$32*M518+MAR1!$D$32*N518+MAR1!$B$42*I519+MAR1!$C$42*J519+MAR1!$D$42*K519</f>
        <v/>
      </c>
      <c r="M519" s="7">
        <f>MAR1!$B$33*L518+MAR1!$C$33*M518+MAR1!$D$33*N518+MAR1!$B$43*I519+MAR1!$C$43*J519+MAR1!$D$43*K519</f>
        <v/>
      </c>
      <c r="N519" s="7">
        <f>MAR1!$B$34*L518+MAR1!$C$34*M518+MAR1!$D$34*N518+MAR1!$B$44*I519+MAR1!$C$44*J519+MAR1!$D$44*K519</f>
        <v/>
      </c>
      <c r="O519" s="12">
        <f>MAR1!$B$5+MAR1!$C$5*COS(2*PI()*B519/365)+MAR1!$D$5*SIN(2*PI()*B519/365)+IF(E519=1,MAR1!$B$11+MAR1!$D$11*L519,MAR1!$C$11+MAR1!$E$11*L519)</f>
        <v/>
      </c>
      <c r="P519" s="12">
        <f>MAR1!$B$6+MAR1!$C$6*COS(2*PI()*B519/365)+MAR1!$D$6*SIN(2*PI()*B519/365)+IF(E519=1,MAR1!$B$12+MAR1!$D$12*M519,MAR1!$C$12+MAR1!$E$12*M519)</f>
        <v/>
      </c>
      <c r="Q519" s="12">
        <f>MAR1!$B$7+MAR1!$C$7*COS(2*PI()*B519/365)+MAR1!$D$7*SIN(2*PI()*B519/365)+IF(E519=1,MAR1!$B$13+MAR1!$D$13*N519,MAR1!$C$13+MAR1!$E$13*N519)</f>
        <v/>
      </c>
      <c r="R519" s="12">
        <f>MAR1!$B$5+MAR1!$C$5*COS(2*PI()*B519/365)+MAR1!$D$5*SIN(2*PI()*B519/365)+INDEX(ChangeFactor!$F$6:$F$17,C519)+IF(G519=1,MAR1!$B$11+INDEX(ChangeFactor!$G$6:$G$17,C519)*MAR1!$D$11*L519,MAR1!$C$11+INDEX(ChangeFactor!$G$6:$G$17,C519)*MAR1!$E$11*L519)</f>
        <v/>
      </c>
    </row>
    <row r="520">
      <c r="A520" s="6">
        <f>Data!U520</f>
        <v/>
      </c>
      <c r="B520" s="6">
        <f>MOD(A520-1,365)+1</f>
        <v/>
      </c>
      <c r="C520" s="6">
        <f>MATCH(B520,Markov!$C$6:$C$17,1)</f>
        <v/>
      </c>
      <c r="D520" s="16">
        <f>Data!V520</f>
        <v/>
      </c>
      <c r="E520" s="6">
        <f>IF(D520&lt;IF(E519=1,INDEX(Markov!$I$6:$I$17,C520),INDEX(Markov!$H$6:$H$17,C520)),1,0)</f>
        <v/>
      </c>
      <c r="F520" s="12">
        <f>IF(E520=1,GAMMA.INV(Data!W520,INDEX(Markov!$Q$6:$Q$17,C520),INDEX(Markov!$R$6:$R$17,C520)),0)</f>
        <v/>
      </c>
      <c r="G520" s="6">
        <f>IF(D520&lt;IF(G519=1,INDEX(ChangeFactor!$O$6:$O$17,C520),INDEX(ChangeFactor!$N$6:$N$17,C520)),1,0)</f>
        <v/>
      </c>
      <c r="H520" s="12">
        <f>IF(G520=1,GAMMA.INV(Data!W520,INDEX(ChangeFactor!$R$6:$R$17,C520),INDEX(ChangeFactor!$S$6:$S$17,C520)),0)</f>
        <v/>
      </c>
      <c r="I520" s="7">
        <f>NORM.S.INV(Data!X520)</f>
        <v/>
      </c>
      <c r="J520" s="7">
        <f>NORM.S.INV(Data!Y520)</f>
        <v/>
      </c>
      <c r="K520" s="7">
        <f>NORM.S.INV(Data!Z520)</f>
        <v/>
      </c>
      <c r="L520" s="7">
        <f>MAR1!$B$32*L519+MAR1!$C$32*M519+MAR1!$D$32*N519+MAR1!$B$42*I520+MAR1!$C$42*J520+MAR1!$D$42*K520</f>
        <v/>
      </c>
      <c r="M520" s="7">
        <f>MAR1!$B$33*L519+MAR1!$C$33*M519+MAR1!$D$33*N519+MAR1!$B$43*I520+MAR1!$C$43*J520+MAR1!$D$43*K520</f>
        <v/>
      </c>
      <c r="N520" s="7">
        <f>MAR1!$B$34*L519+MAR1!$C$34*M519+MAR1!$D$34*N519+MAR1!$B$44*I520+MAR1!$C$44*J520+MAR1!$D$44*K520</f>
        <v/>
      </c>
      <c r="O520" s="12">
        <f>MAR1!$B$5+MAR1!$C$5*COS(2*PI()*B520/365)+MAR1!$D$5*SIN(2*PI()*B520/365)+IF(E520=1,MAR1!$B$11+MAR1!$D$11*L520,MAR1!$C$11+MAR1!$E$11*L520)</f>
        <v/>
      </c>
      <c r="P520" s="12">
        <f>MAR1!$B$6+MAR1!$C$6*COS(2*PI()*B520/365)+MAR1!$D$6*SIN(2*PI()*B520/365)+IF(E520=1,MAR1!$B$12+MAR1!$D$12*M520,MAR1!$C$12+MAR1!$E$12*M520)</f>
        <v/>
      </c>
      <c r="Q520" s="12">
        <f>MAR1!$B$7+MAR1!$C$7*COS(2*PI()*B520/365)+MAR1!$D$7*SIN(2*PI()*B520/365)+IF(E520=1,MAR1!$B$13+MAR1!$D$13*N520,MAR1!$C$13+MAR1!$E$13*N520)</f>
        <v/>
      </c>
      <c r="R520" s="12">
        <f>MAR1!$B$5+MAR1!$C$5*COS(2*PI()*B520/365)+MAR1!$D$5*SIN(2*PI()*B520/365)+INDEX(ChangeFactor!$F$6:$F$17,C520)+IF(G520=1,MAR1!$B$11+INDEX(ChangeFactor!$G$6:$G$17,C520)*MAR1!$D$11*L520,MAR1!$C$11+INDEX(ChangeFactor!$G$6:$G$17,C520)*MAR1!$E$11*L520)</f>
        <v/>
      </c>
    </row>
    <row r="521">
      <c r="A521" s="6">
        <f>Data!U521</f>
        <v/>
      </c>
      <c r="B521" s="6">
        <f>MOD(A521-1,365)+1</f>
        <v/>
      </c>
      <c r="C521" s="6">
        <f>MATCH(B521,Markov!$C$6:$C$17,1)</f>
        <v/>
      </c>
      <c r="D521" s="16">
        <f>Data!V521</f>
        <v/>
      </c>
      <c r="E521" s="6">
        <f>IF(D521&lt;IF(E520=1,INDEX(Markov!$I$6:$I$17,C521),INDEX(Markov!$H$6:$H$17,C521)),1,0)</f>
        <v/>
      </c>
      <c r="F521" s="12">
        <f>IF(E521=1,GAMMA.INV(Data!W521,INDEX(Markov!$Q$6:$Q$17,C521),INDEX(Markov!$R$6:$R$17,C521)),0)</f>
        <v/>
      </c>
      <c r="G521" s="6">
        <f>IF(D521&lt;IF(G520=1,INDEX(ChangeFactor!$O$6:$O$17,C521),INDEX(ChangeFactor!$N$6:$N$17,C521)),1,0)</f>
        <v/>
      </c>
      <c r="H521" s="12">
        <f>IF(G521=1,GAMMA.INV(Data!W521,INDEX(ChangeFactor!$R$6:$R$17,C521),INDEX(ChangeFactor!$S$6:$S$17,C521)),0)</f>
        <v/>
      </c>
      <c r="I521" s="7">
        <f>NORM.S.INV(Data!X521)</f>
        <v/>
      </c>
      <c r="J521" s="7">
        <f>NORM.S.INV(Data!Y521)</f>
        <v/>
      </c>
      <c r="K521" s="7">
        <f>NORM.S.INV(Data!Z521)</f>
        <v/>
      </c>
      <c r="L521" s="7">
        <f>MAR1!$B$32*L520+MAR1!$C$32*M520+MAR1!$D$32*N520+MAR1!$B$42*I521+MAR1!$C$42*J521+MAR1!$D$42*K521</f>
        <v/>
      </c>
      <c r="M521" s="7">
        <f>MAR1!$B$33*L520+MAR1!$C$33*M520+MAR1!$D$33*N520+MAR1!$B$43*I521+MAR1!$C$43*J521+MAR1!$D$43*K521</f>
        <v/>
      </c>
      <c r="N521" s="7">
        <f>MAR1!$B$34*L520+MAR1!$C$34*M520+MAR1!$D$34*N520+MAR1!$B$44*I521+MAR1!$C$44*J521+MAR1!$D$44*K521</f>
        <v/>
      </c>
      <c r="O521" s="12">
        <f>MAR1!$B$5+MAR1!$C$5*COS(2*PI()*B521/365)+MAR1!$D$5*SIN(2*PI()*B521/365)+IF(E521=1,MAR1!$B$11+MAR1!$D$11*L521,MAR1!$C$11+MAR1!$E$11*L521)</f>
        <v/>
      </c>
      <c r="P521" s="12">
        <f>MAR1!$B$6+MAR1!$C$6*COS(2*PI()*B521/365)+MAR1!$D$6*SIN(2*PI()*B521/365)+IF(E521=1,MAR1!$B$12+MAR1!$D$12*M521,MAR1!$C$12+MAR1!$E$12*M521)</f>
        <v/>
      </c>
      <c r="Q521" s="12">
        <f>MAR1!$B$7+MAR1!$C$7*COS(2*PI()*B521/365)+MAR1!$D$7*SIN(2*PI()*B521/365)+IF(E521=1,MAR1!$B$13+MAR1!$D$13*N521,MAR1!$C$13+MAR1!$E$13*N521)</f>
        <v/>
      </c>
      <c r="R521" s="12">
        <f>MAR1!$B$5+MAR1!$C$5*COS(2*PI()*B521/365)+MAR1!$D$5*SIN(2*PI()*B521/365)+INDEX(ChangeFactor!$F$6:$F$17,C521)+IF(G521=1,MAR1!$B$11+INDEX(ChangeFactor!$G$6:$G$17,C521)*MAR1!$D$11*L521,MAR1!$C$11+INDEX(ChangeFactor!$G$6:$G$17,C521)*MAR1!$E$11*L521)</f>
        <v/>
      </c>
    </row>
    <row r="522">
      <c r="A522" s="6">
        <f>Data!U522</f>
        <v/>
      </c>
      <c r="B522" s="6">
        <f>MOD(A522-1,365)+1</f>
        <v/>
      </c>
      <c r="C522" s="6">
        <f>MATCH(B522,Markov!$C$6:$C$17,1)</f>
        <v/>
      </c>
      <c r="D522" s="16">
        <f>Data!V522</f>
        <v/>
      </c>
      <c r="E522" s="6">
        <f>IF(D522&lt;IF(E521=1,INDEX(Markov!$I$6:$I$17,C522),INDEX(Markov!$H$6:$H$17,C522)),1,0)</f>
        <v/>
      </c>
      <c r="F522" s="12">
        <f>IF(E522=1,GAMMA.INV(Data!W522,INDEX(Markov!$Q$6:$Q$17,C522),INDEX(Markov!$R$6:$R$17,C522)),0)</f>
        <v/>
      </c>
      <c r="G522" s="6">
        <f>IF(D522&lt;IF(G521=1,INDEX(ChangeFactor!$O$6:$O$17,C522),INDEX(ChangeFactor!$N$6:$N$17,C522)),1,0)</f>
        <v/>
      </c>
      <c r="H522" s="12">
        <f>IF(G522=1,GAMMA.INV(Data!W522,INDEX(ChangeFactor!$R$6:$R$17,C522),INDEX(ChangeFactor!$S$6:$S$17,C522)),0)</f>
        <v/>
      </c>
      <c r="I522" s="7">
        <f>NORM.S.INV(Data!X522)</f>
        <v/>
      </c>
      <c r="J522" s="7">
        <f>NORM.S.INV(Data!Y522)</f>
        <v/>
      </c>
      <c r="K522" s="7">
        <f>NORM.S.INV(Data!Z522)</f>
        <v/>
      </c>
      <c r="L522" s="7">
        <f>MAR1!$B$32*L521+MAR1!$C$32*M521+MAR1!$D$32*N521+MAR1!$B$42*I522+MAR1!$C$42*J522+MAR1!$D$42*K522</f>
        <v/>
      </c>
      <c r="M522" s="7">
        <f>MAR1!$B$33*L521+MAR1!$C$33*M521+MAR1!$D$33*N521+MAR1!$B$43*I522+MAR1!$C$43*J522+MAR1!$D$43*K522</f>
        <v/>
      </c>
      <c r="N522" s="7">
        <f>MAR1!$B$34*L521+MAR1!$C$34*M521+MAR1!$D$34*N521+MAR1!$B$44*I522+MAR1!$C$44*J522+MAR1!$D$44*K522</f>
        <v/>
      </c>
      <c r="O522" s="12">
        <f>MAR1!$B$5+MAR1!$C$5*COS(2*PI()*B522/365)+MAR1!$D$5*SIN(2*PI()*B522/365)+IF(E522=1,MAR1!$B$11+MAR1!$D$11*L522,MAR1!$C$11+MAR1!$E$11*L522)</f>
        <v/>
      </c>
      <c r="P522" s="12">
        <f>MAR1!$B$6+MAR1!$C$6*COS(2*PI()*B522/365)+MAR1!$D$6*SIN(2*PI()*B522/365)+IF(E522=1,MAR1!$B$12+MAR1!$D$12*M522,MAR1!$C$12+MAR1!$E$12*M522)</f>
        <v/>
      </c>
      <c r="Q522" s="12">
        <f>MAR1!$B$7+MAR1!$C$7*COS(2*PI()*B522/365)+MAR1!$D$7*SIN(2*PI()*B522/365)+IF(E522=1,MAR1!$B$13+MAR1!$D$13*N522,MAR1!$C$13+MAR1!$E$13*N522)</f>
        <v/>
      </c>
      <c r="R522" s="12">
        <f>MAR1!$B$5+MAR1!$C$5*COS(2*PI()*B522/365)+MAR1!$D$5*SIN(2*PI()*B522/365)+INDEX(ChangeFactor!$F$6:$F$17,C522)+IF(G522=1,MAR1!$B$11+INDEX(ChangeFactor!$G$6:$G$17,C522)*MAR1!$D$11*L522,MAR1!$C$11+INDEX(ChangeFactor!$G$6:$G$17,C522)*MAR1!$E$11*L522)</f>
        <v/>
      </c>
    </row>
    <row r="523">
      <c r="A523" s="6">
        <f>Data!U523</f>
        <v/>
      </c>
      <c r="B523" s="6">
        <f>MOD(A523-1,365)+1</f>
        <v/>
      </c>
      <c r="C523" s="6">
        <f>MATCH(B523,Markov!$C$6:$C$17,1)</f>
        <v/>
      </c>
      <c r="D523" s="16">
        <f>Data!V523</f>
        <v/>
      </c>
      <c r="E523" s="6">
        <f>IF(D523&lt;IF(E522=1,INDEX(Markov!$I$6:$I$17,C523),INDEX(Markov!$H$6:$H$17,C523)),1,0)</f>
        <v/>
      </c>
      <c r="F523" s="12">
        <f>IF(E523=1,GAMMA.INV(Data!W523,INDEX(Markov!$Q$6:$Q$17,C523),INDEX(Markov!$R$6:$R$17,C523)),0)</f>
        <v/>
      </c>
      <c r="G523" s="6">
        <f>IF(D523&lt;IF(G522=1,INDEX(ChangeFactor!$O$6:$O$17,C523),INDEX(ChangeFactor!$N$6:$N$17,C523)),1,0)</f>
        <v/>
      </c>
      <c r="H523" s="12">
        <f>IF(G523=1,GAMMA.INV(Data!W523,INDEX(ChangeFactor!$R$6:$R$17,C523),INDEX(ChangeFactor!$S$6:$S$17,C523)),0)</f>
        <v/>
      </c>
      <c r="I523" s="7">
        <f>NORM.S.INV(Data!X523)</f>
        <v/>
      </c>
      <c r="J523" s="7">
        <f>NORM.S.INV(Data!Y523)</f>
        <v/>
      </c>
      <c r="K523" s="7">
        <f>NORM.S.INV(Data!Z523)</f>
        <v/>
      </c>
      <c r="L523" s="7">
        <f>MAR1!$B$32*L522+MAR1!$C$32*M522+MAR1!$D$32*N522+MAR1!$B$42*I523+MAR1!$C$42*J523+MAR1!$D$42*K523</f>
        <v/>
      </c>
      <c r="M523" s="7">
        <f>MAR1!$B$33*L522+MAR1!$C$33*M522+MAR1!$D$33*N522+MAR1!$B$43*I523+MAR1!$C$43*J523+MAR1!$D$43*K523</f>
        <v/>
      </c>
      <c r="N523" s="7">
        <f>MAR1!$B$34*L522+MAR1!$C$34*M522+MAR1!$D$34*N522+MAR1!$B$44*I523+MAR1!$C$44*J523+MAR1!$D$44*K523</f>
        <v/>
      </c>
      <c r="O523" s="12">
        <f>MAR1!$B$5+MAR1!$C$5*COS(2*PI()*B523/365)+MAR1!$D$5*SIN(2*PI()*B523/365)+IF(E523=1,MAR1!$B$11+MAR1!$D$11*L523,MAR1!$C$11+MAR1!$E$11*L523)</f>
        <v/>
      </c>
      <c r="P523" s="12">
        <f>MAR1!$B$6+MAR1!$C$6*COS(2*PI()*B523/365)+MAR1!$D$6*SIN(2*PI()*B523/365)+IF(E523=1,MAR1!$B$12+MAR1!$D$12*M523,MAR1!$C$12+MAR1!$E$12*M523)</f>
        <v/>
      </c>
      <c r="Q523" s="12">
        <f>MAR1!$B$7+MAR1!$C$7*COS(2*PI()*B523/365)+MAR1!$D$7*SIN(2*PI()*B523/365)+IF(E523=1,MAR1!$B$13+MAR1!$D$13*N523,MAR1!$C$13+MAR1!$E$13*N523)</f>
        <v/>
      </c>
      <c r="R523" s="12">
        <f>MAR1!$B$5+MAR1!$C$5*COS(2*PI()*B523/365)+MAR1!$D$5*SIN(2*PI()*B523/365)+INDEX(ChangeFactor!$F$6:$F$17,C523)+IF(G523=1,MAR1!$B$11+INDEX(ChangeFactor!$G$6:$G$17,C523)*MAR1!$D$11*L523,MAR1!$C$11+INDEX(ChangeFactor!$G$6:$G$17,C523)*MAR1!$E$11*L523)</f>
        <v/>
      </c>
    </row>
    <row r="524">
      <c r="A524" s="6">
        <f>Data!U524</f>
        <v/>
      </c>
      <c r="B524" s="6">
        <f>MOD(A524-1,365)+1</f>
        <v/>
      </c>
      <c r="C524" s="6">
        <f>MATCH(B524,Markov!$C$6:$C$17,1)</f>
        <v/>
      </c>
      <c r="D524" s="16">
        <f>Data!V524</f>
        <v/>
      </c>
      <c r="E524" s="6">
        <f>IF(D524&lt;IF(E523=1,INDEX(Markov!$I$6:$I$17,C524),INDEX(Markov!$H$6:$H$17,C524)),1,0)</f>
        <v/>
      </c>
      <c r="F524" s="12">
        <f>IF(E524=1,GAMMA.INV(Data!W524,INDEX(Markov!$Q$6:$Q$17,C524),INDEX(Markov!$R$6:$R$17,C524)),0)</f>
        <v/>
      </c>
      <c r="G524" s="6">
        <f>IF(D524&lt;IF(G523=1,INDEX(ChangeFactor!$O$6:$O$17,C524),INDEX(ChangeFactor!$N$6:$N$17,C524)),1,0)</f>
        <v/>
      </c>
      <c r="H524" s="12">
        <f>IF(G524=1,GAMMA.INV(Data!W524,INDEX(ChangeFactor!$R$6:$R$17,C524),INDEX(ChangeFactor!$S$6:$S$17,C524)),0)</f>
        <v/>
      </c>
      <c r="I524" s="7">
        <f>NORM.S.INV(Data!X524)</f>
        <v/>
      </c>
      <c r="J524" s="7">
        <f>NORM.S.INV(Data!Y524)</f>
        <v/>
      </c>
      <c r="K524" s="7">
        <f>NORM.S.INV(Data!Z524)</f>
        <v/>
      </c>
      <c r="L524" s="7">
        <f>MAR1!$B$32*L523+MAR1!$C$32*M523+MAR1!$D$32*N523+MAR1!$B$42*I524+MAR1!$C$42*J524+MAR1!$D$42*K524</f>
        <v/>
      </c>
      <c r="M524" s="7">
        <f>MAR1!$B$33*L523+MAR1!$C$33*M523+MAR1!$D$33*N523+MAR1!$B$43*I524+MAR1!$C$43*J524+MAR1!$D$43*K524</f>
        <v/>
      </c>
      <c r="N524" s="7">
        <f>MAR1!$B$34*L523+MAR1!$C$34*M523+MAR1!$D$34*N523+MAR1!$B$44*I524+MAR1!$C$44*J524+MAR1!$D$44*K524</f>
        <v/>
      </c>
      <c r="O524" s="12">
        <f>MAR1!$B$5+MAR1!$C$5*COS(2*PI()*B524/365)+MAR1!$D$5*SIN(2*PI()*B524/365)+IF(E524=1,MAR1!$B$11+MAR1!$D$11*L524,MAR1!$C$11+MAR1!$E$11*L524)</f>
        <v/>
      </c>
      <c r="P524" s="12">
        <f>MAR1!$B$6+MAR1!$C$6*COS(2*PI()*B524/365)+MAR1!$D$6*SIN(2*PI()*B524/365)+IF(E524=1,MAR1!$B$12+MAR1!$D$12*M524,MAR1!$C$12+MAR1!$E$12*M524)</f>
        <v/>
      </c>
      <c r="Q524" s="12">
        <f>MAR1!$B$7+MAR1!$C$7*COS(2*PI()*B524/365)+MAR1!$D$7*SIN(2*PI()*B524/365)+IF(E524=1,MAR1!$B$13+MAR1!$D$13*N524,MAR1!$C$13+MAR1!$E$13*N524)</f>
        <v/>
      </c>
      <c r="R524" s="12">
        <f>MAR1!$B$5+MAR1!$C$5*COS(2*PI()*B524/365)+MAR1!$D$5*SIN(2*PI()*B524/365)+INDEX(ChangeFactor!$F$6:$F$17,C524)+IF(G524=1,MAR1!$B$11+INDEX(ChangeFactor!$G$6:$G$17,C524)*MAR1!$D$11*L524,MAR1!$C$11+INDEX(ChangeFactor!$G$6:$G$17,C524)*MAR1!$E$11*L524)</f>
        <v/>
      </c>
    </row>
    <row r="525">
      <c r="A525" s="6">
        <f>Data!U525</f>
        <v/>
      </c>
      <c r="B525" s="6">
        <f>MOD(A525-1,365)+1</f>
        <v/>
      </c>
      <c r="C525" s="6">
        <f>MATCH(B525,Markov!$C$6:$C$17,1)</f>
        <v/>
      </c>
      <c r="D525" s="16">
        <f>Data!V525</f>
        <v/>
      </c>
      <c r="E525" s="6">
        <f>IF(D525&lt;IF(E524=1,INDEX(Markov!$I$6:$I$17,C525),INDEX(Markov!$H$6:$H$17,C525)),1,0)</f>
        <v/>
      </c>
      <c r="F525" s="12">
        <f>IF(E525=1,GAMMA.INV(Data!W525,INDEX(Markov!$Q$6:$Q$17,C525),INDEX(Markov!$R$6:$R$17,C525)),0)</f>
        <v/>
      </c>
      <c r="G525" s="6">
        <f>IF(D525&lt;IF(G524=1,INDEX(ChangeFactor!$O$6:$O$17,C525),INDEX(ChangeFactor!$N$6:$N$17,C525)),1,0)</f>
        <v/>
      </c>
      <c r="H525" s="12">
        <f>IF(G525=1,GAMMA.INV(Data!W525,INDEX(ChangeFactor!$R$6:$R$17,C525),INDEX(ChangeFactor!$S$6:$S$17,C525)),0)</f>
        <v/>
      </c>
      <c r="I525" s="7">
        <f>NORM.S.INV(Data!X525)</f>
        <v/>
      </c>
      <c r="J525" s="7">
        <f>NORM.S.INV(Data!Y525)</f>
        <v/>
      </c>
      <c r="K525" s="7">
        <f>NORM.S.INV(Data!Z525)</f>
        <v/>
      </c>
      <c r="L525" s="7">
        <f>MAR1!$B$32*L524+MAR1!$C$32*M524+MAR1!$D$32*N524+MAR1!$B$42*I525+MAR1!$C$42*J525+MAR1!$D$42*K525</f>
        <v/>
      </c>
      <c r="M525" s="7">
        <f>MAR1!$B$33*L524+MAR1!$C$33*M524+MAR1!$D$33*N524+MAR1!$B$43*I525+MAR1!$C$43*J525+MAR1!$D$43*K525</f>
        <v/>
      </c>
      <c r="N525" s="7">
        <f>MAR1!$B$34*L524+MAR1!$C$34*M524+MAR1!$D$34*N524+MAR1!$B$44*I525+MAR1!$C$44*J525+MAR1!$D$44*K525</f>
        <v/>
      </c>
      <c r="O525" s="12">
        <f>MAR1!$B$5+MAR1!$C$5*COS(2*PI()*B525/365)+MAR1!$D$5*SIN(2*PI()*B525/365)+IF(E525=1,MAR1!$B$11+MAR1!$D$11*L525,MAR1!$C$11+MAR1!$E$11*L525)</f>
        <v/>
      </c>
      <c r="P525" s="12">
        <f>MAR1!$B$6+MAR1!$C$6*COS(2*PI()*B525/365)+MAR1!$D$6*SIN(2*PI()*B525/365)+IF(E525=1,MAR1!$B$12+MAR1!$D$12*M525,MAR1!$C$12+MAR1!$E$12*M525)</f>
        <v/>
      </c>
      <c r="Q525" s="12">
        <f>MAR1!$B$7+MAR1!$C$7*COS(2*PI()*B525/365)+MAR1!$D$7*SIN(2*PI()*B525/365)+IF(E525=1,MAR1!$B$13+MAR1!$D$13*N525,MAR1!$C$13+MAR1!$E$13*N525)</f>
        <v/>
      </c>
      <c r="R525" s="12">
        <f>MAR1!$B$5+MAR1!$C$5*COS(2*PI()*B525/365)+MAR1!$D$5*SIN(2*PI()*B525/365)+INDEX(ChangeFactor!$F$6:$F$17,C525)+IF(G525=1,MAR1!$B$11+INDEX(ChangeFactor!$G$6:$G$17,C525)*MAR1!$D$11*L525,MAR1!$C$11+INDEX(ChangeFactor!$G$6:$G$17,C525)*MAR1!$E$11*L525)</f>
        <v/>
      </c>
    </row>
    <row r="526">
      <c r="A526" s="6">
        <f>Data!U526</f>
        <v/>
      </c>
      <c r="B526" s="6">
        <f>MOD(A526-1,365)+1</f>
        <v/>
      </c>
      <c r="C526" s="6">
        <f>MATCH(B526,Markov!$C$6:$C$17,1)</f>
        <v/>
      </c>
      <c r="D526" s="16">
        <f>Data!V526</f>
        <v/>
      </c>
      <c r="E526" s="6">
        <f>IF(D526&lt;IF(E525=1,INDEX(Markov!$I$6:$I$17,C526),INDEX(Markov!$H$6:$H$17,C526)),1,0)</f>
        <v/>
      </c>
      <c r="F526" s="12">
        <f>IF(E526=1,GAMMA.INV(Data!W526,INDEX(Markov!$Q$6:$Q$17,C526),INDEX(Markov!$R$6:$R$17,C526)),0)</f>
        <v/>
      </c>
      <c r="G526" s="6">
        <f>IF(D526&lt;IF(G525=1,INDEX(ChangeFactor!$O$6:$O$17,C526),INDEX(ChangeFactor!$N$6:$N$17,C526)),1,0)</f>
        <v/>
      </c>
      <c r="H526" s="12">
        <f>IF(G526=1,GAMMA.INV(Data!W526,INDEX(ChangeFactor!$R$6:$R$17,C526),INDEX(ChangeFactor!$S$6:$S$17,C526)),0)</f>
        <v/>
      </c>
      <c r="I526" s="7">
        <f>NORM.S.INV(Data!X526)</f>
        <v/>
      </c>
      <c r="J526" s="7">
        <f>NORM.S.INV(Data!Y526)</f>
        <v/>
      </c>
      <c r="K526" s="7">
        <f>NORM.S.INV(Data!Z526)</f>
        <v/>
      </c>
      <c r="L526" s="7">
        <f>MAR1!$B$32*L525+MAR1!$C$32*M525+MAR1!$D$32*N525+MAR1!$B$42*I526+MAR1!$C$42*J526+MAR1!$D$42*K526</f>
        <v/>
      </c>
      <c r="M526" s="7">
        <f>MAR1!$B$33*L525+MAR1!$C$33*M525+MAR1!$D$33*N525+MAR1!$B$43*I526+MAR1!$C$43*J526+MAR1!$D$43*K526</f>
        <v/>
      </c>
      <c r="N526" s="7">
        <f>MAR1!$B$34*L525+MAR1!$C$34*M525+MAR1!$D$34*N525+MAR1!$B$44*I526+MAR1!$C$44*J526+MAR1!$D$44*K526</f>
        <v/>
      </c>
      <c r="O526" s="12">
        <f>MAR1!$B$5+MAR1!$C$5*COS(2*PI()*B526/365)+MAR1!$D$5*SIN(2*PI()*B526/365)+IF(E526=1,MAR1!$B$11+MAR1!$D$11*L526,MAR1!$C$11+MAR1!$E$11*L526)</f>
        <v/>
      </c>
      <c r="P526" s="12">
        <f>MAR1!$B$6+MAR1!$C$6*COS(2*PI()*B526/365)+MAR1!$D$6*SIN(2*PI()*B526/365)+IF(E526=1,MAR1!$B$12+MAR1!$D$12*M526,MAR1!$C$12+MAR1!$E$12*M526)</f>
        <v/>
      </c>
      <c r="Q526" s="12">
        <f>MAR1!$B$7+MAR1!$C$7*COS(2*PI()*B526/365)+MAR1!$D$7*SIN(2*PI()*B526/365)+IF(E526=1,MAR1!$B$13+MAR1!$D$13*N526,MAR1!$C$13+MAR1!$E$13*N526)</f>
        <v/>
      </c>
      <c r="R526" s="12">
        <f>MAR1!$B$5+MAR1!$C$5*COS(2*PI()*B526/365)+MAR1!$D$5*SIN(2*PI()*B526/365)+INDEX(ChangeFactor!$F$6:$F$17,C526)+IF(G526=1,MAR1!$B$11+INDEX(ChangeFactor!$G$6:$G$17,C526)*MAR1!$D$11*L526,MAR1!$C$11+INDEX(ChangeFactor!$G$6:$G$17,C526)*MAR1!$E$11*L526)</f>
        <v/>
      </c>
    </row>
    <row r="527">
      <c r="A527" s="6">
        <f>Data!U527</f>
        <v/>
      </c>
      <c r="B527" s="6">
        <f>MOD(A527-1,365)+1</f>
        <v/>
      </c>
      <c r="C527" s="6">
        <f>MATCH(B527,Markov!$C$6:$C$17,1)</f>
        <v/>
      </c>
      <c r="D527" s="16">
        <f>Data!V527</f>
        <v/>
      </c>
      <c r="E527" s="6">
        <f>IF(D527&lt;IF(E526=1,INDEX(Markov!$I$6:$I$17,C527),INDEX(Markov!$H$6:$H$17,C527)),1,0)</f>
        <v/>
      </c>
      <c r="F527" s="12">
        <f>IF(E527=1,GAMMA.INV(Data!W527,INDEX(Markov!$Q$6:$Q$17,C527),INDEX(Markov!$R$6:$R$17,C527)),0)</f>
        <v/>
      </c>
      <c r="G527" s="6">
        <f>IF(D527&lt;IF(G526=1,INDEX(ChangeFactor!$O$6:$O$17,C527),INDEX(ChangeFactor!$N$6:$N$17,C527)),1,0)</f>
        <v/>
      </c>
      <c r="H527" s="12">
        <f>IF(G527=1,GAMMA.INV(Data!W527,INDEX(ChangeFactor!$R$6:$R$17,C527),INDEX(ChangeFactor!$S$6:$S$17,C527)),0)</f>
        <v/>
      </c>
      <c r="I527" s="7">
        <f>NORM.S.INV(Data!X527)</f>
        <v/>
      </c>
      <c r="J527" s="7">
        <f>NORM.S.INV(Data!Y527)</f>
        <v/>
      </c>
      <c r="K527" s="7">
        <f>NORM.S.INV(Data!Z527)</f>
        <v/>
      </c>
      <c r="L527" s="7">
        <f>MAR1!$B$32*L526+MAR1!$C$32*M526+MAR1!$D$32*N526+MAR1!$B$42*I527+MAR1!$C$42*J527+MAR1!$D$42*K527</f>
        <v/>
      </c>
      <c r="M527" s="7">
        <f>MAR1!$B$33*L526+MAR1!$C$33*M526+MAR1!$D$33*N526+MAR1!$B$43*I527+MAR1!$C$43*J527+MAR1!$D$43*K527</f>
        <v/>
      </c>
      <c r="N527" s="7">
        <f>MAR1!$B$34*L526+MAR1!$C$34*M526+MAR1!$D$34*N526+MAR1!$B$44*I527+MAR1!$C$44*J527+MAR1!$D$44*K527</f>
        <v/>
      </c>
      <c r="O527" s="12">
        <f>MAR1!$B$5+MAR1!$C$5*COS(2*PI()*B527/365)+MAR1!$D$5*SIN(2*PI()*B527/365)+IF(E527=1,MAR1!$B$11+MAR1!$D$11*L527,MAR1!$C$11+MAR1!$E$11*L527)</f>
        <v/>
      </c>
      <c r="P527" s="12">
        <f>MAR1!$B$6+MAR1!$C$6*COS(2*PI()*B527/365)+MAR1!$D$6*SIN(2*PI()*B527/365)+IF(E527=1,MAR1!$B$12+MAR1!$D$12*M527,MAR1!$C$12+MAR1!$E$12*M527)</f>
        <v/>
      </c>
      <c r="Q527" s="12">
        <f>MAR1!$B$7+MAR1!$C$7*COS(2*PI()*B527/365)+MAR1!$D$7*SIN(2*PI()*B527/365)+IF(E527=1,MAR1!$B$13+MAR1!$D$13*N527,MAR1!$C$13+MAR1!$E$13*N527)</f>
        <v/>
      </c>
      <c r="R527" s="12">
        <f>MAR1!$B$5+MAR1!$C$5*COS(2*PI()*B527/365)+MAR1!$D$5*SIN(2*PI()*B527/365)+INDEX(ChangeFactor!$F$6:$F$17,C527)+IF(G527=1,MAR1!$B$11+INDEX(ChangeFactor!$G$6:$G$17,C527)*MAR1!$D$11*L527,MAR1!$C$11+INDEX(ChangeFactor!$G$6:$G$17,C527)*MAR1!$E$11*L527)</f>
        <v/>
      </c>
    </row>
    <row r="528">
      <c r="A528" s="6">
        <f>Data!U528</f>
        <v/>
      </c>
      <c r="B528" s="6">
        <f>MOD(A528-1,365)+1</f>
        <v/>
      </c>
      <c r="C528" s="6">
        <f>MATCH(B528,Markov!$C$6:$C$17,1)</f>
        <v/>
      </c>
      <c r="D528" s="16">
        <f>Data!V528</f>
        <v/>
      </c>
      <c r="E528" s="6">
        <f>IF(D528&lt;IF(E527=1,INDEX(Markov!$I$6:$I$17,C528),INDEX(Markov!$H$6:$H$17,C528)),1,0)</f>
        <v/>
      </c>
      <c r="F528" s="12">
        <f>IF(E528=1,GAMMA.INV(Data!W528,INDEX(Markov!$Q$6:$Q$17,C528),INDEX(Markov!$R$6:$R$17,C528)),0)</f>
        <v/>
      </c>
      <c r="G528" s="6">
        <f>IF(D528&lt;IF(G527=1,INDEX(ChangeFactor!$O$6:$O$17,C528),INDEX(ChangeFactor!$N$6:$N$17,C528)),1,0)</f>
        <v/>
      </c>
      <c r="H528" s="12">
        <f>IF(G528=1,GAMMA.INV(Data!W528,INDEX(ChangeFactor!$R$6:$R$17,C528),INDEX(ChangeFactor!$S$6:$S$17,C528)),0)</f>
        <v/>
      </c>
      <c r="I528" s="7">
        <f>NORM.S.INV(Data!X528)</f>
        <v/>
      </c>
      <c r="J528" s="7">
        <f>NORM.S.INV(Data!Y528)</f>
        <v/>
      </c>
      <c r="K528" s="7">
        <f>NORM.S.INV(Data!Z528)</f>
        <v/>
      </c>
      <c r="L528" s="7">
        <f>MAR1!$B$32*L527+MAR1!$C$32*M527+MAR1!$D$32*N527+MAR1!$B$42*I528+MAR1!$C$42*J528+MAR1!$D$42*K528</f>
        <v/>
      </c>
      <c r="M528" s="7">
        <f>MAR1!$B$33*L527+MAR1!$C$33*M527+MAR1!$D$33*N527+MAR1!$B$43*I528+MAR1!$C$43*J528+MAR1!$D$43*K528</f>
        <v/>
      </c>
      <c r="N528" s="7">
        <f>MAR1!$B$34*L527+MAR1!$C$34*M527+MAR1!$D$34*N527+MAR1!$B$44*I528+MAR1!$C$44*J528+MAR1!$D$44*K528</f>
        <v/>
      </c>
      <c r="O528" s="12">
        <f>MAR1!$B$5+MAR1!$C$5*COS(2*PI()*B528/365)+MAR1!$D$5*SIN(2*PI()*B528/365)+IF(E528=1,MAR1!$B$11+MAR1!$D$11*L528,MAR1!$C$11+MAR1!$E$11*L528)</f>
        <v/>
      </c>
      <c r="P528" s="12">
        <f>MAR1!$B$6+MAR1!$C$6*COS(2*PI()*B528/365)+MAR1!$D$6*SIN(2*PI()*B528/365)+IF(E528=1,MAR1!$B$12+MAR1!$D$12*M528,MAR1!$C$12+MAR1!$E$12*M528)</f>
        <v/>
      </c>
      <c r="Q528" s="12">
        <f>MAR1!$B$7+MAR1!$C$7*COS(2*PI()*B528/365)+MAR1!$D$7*SIN(2*PI()*B528/365)+IF(E528=1,MAR1!$B$13+MAR1!$D$13*N528,MAR1!$C$13+MAR1!$E$13*N528)</f>
        <v/>
      </c>
      <c r="R528" s="12">
        <f>MAR1!$B$5+MAR1!$C$5*COS(2*PI()*B528/365)+MAR1!$D$5*SIN(2*PI()*B528/365)+INDEX(ChangeFactor!$F$6:$F$17,C528)+IF(G528=1,MAR1!$B$11+INDEX(ChangeFactor!$G$6:$G$17,C528)*MAR1!$D$11*L528,MAR1!$C$11+INDEX(ChangeFactor!$G$6:$G$17,C528)*MAR1!$E$11*L528)</f>
        <v/>
      </c>
    </row>
    <row r="529">
      <c r="A529" s="6">
        <f>Data!U529</f>
        <v/>
      </c>
      <c r="B529" s="6">
        <f>MOD(A529-1,365)+1</f>
        <v/>
      </c>
      <c r="C529" s="6">
        <f>MATCH(B529,Markov!$C$6:$C$17,1)</f>
        <v/>
      </c>
      <c r="D529" s="16">
        <f>Data!V529</f>
        <v/>
      </c>
      <c r="E529" s="6">
        <f>IF(D529&lt;IF(E528=1,INDEX(Markov!$I$6:$I$17,C529),INDEX(Markov!$H$6:$H$17,C529)),1,0)</f>
        <v/>
      </c>
      <c r="F529" s="12">
        <f>IF(E529=1,GAMMA.INV(Data!W529,INDEX(Markov!$Q$6:$Q$17,C529),INDEX(Markov!$R$6:$R$17,C529)),0)</f>
        <v/>
      </c>
      <c r="G529" s="6">
        <f>IF(D529&lt;IF(G528=1,INDEX(ChangeFactor!$O$6:$O$17,C529),INDEX(ChangeFactor!$N$6:$N$17,C529)),1,0)</f>
        <v/>
      </c>
      <c r="H529" s="12">
        <f>IF(G529=1,GAMMA.INV(Data!W529,INDEX(ChangeFactor!$R$6:$R$17,C529),INDEX(ChangeFactor!$S$6:$S$17,C529)),0)</f>
        <v/>
      </c>
      <c r="I529" s="7">
        <f>NORM.S.INV(Data!X529)</f>
        <v/>
      </c>
      <c r="J529" s="7">
        <f>NORM.S.INV(Data!Y529)</f>
        <v/>
      </c>
      <c r="K529" s="7">
        <f>NORM.S.INV(Data!Z529)</f>
        <v/>
      </c>
      <c r="L529" s="7">
        <f>MAR1!$B$32*L528+MAR1!$C$32*M528+MAR1!$D$32*N528+MAR1!$B$42*I529+MAR1!$C$42*J529+MAR1!$D$42*K529</f>
        <v/>
      </c>
      <c r="M529" s="7">
        <f>MAR1!$B$33*L528+MAR1!$C$33*M528+MAR1!$D$33*N528+MAR1!$B$43*I529+MAR1!$C$43*J529+MAR1!$D$43*K529</f>
        <v/>
      </c>
      <c r="N529" s="7">
        <f>MAR1!$B$34*L528+MAR1!$C$34*M528+MAR1!$D$34*N528+MAR1!$B$44*I529+MAR1!$C$44*J529+MAR1!$D$44*K529</f>
        <v/>
      </c>
      <c r="O529" s="12">
        <f>MAR1!$B$5+MAR1!$C$5*COS(2*PI()*B529/365)+MAR1!$D$5*SIN(2*PI()*B529/365)+IF(E529=1,MAR1!$B$11+MAR1!$D$11*L529,MAR1!$C$11+MAR1!$E$11*L529)</f>
        <v/>
      </c>
      <c r="P529" s="12">
        <f>MAR1!$B$6+MAR1!$C$6*COS(2*PI()*B529/365)+MAR1!$D$6*SIN(2*PI()*B529/365)+IF(E529=1,MAR1!$B$12+MAR1!$D$12*M529,MAR1!$C$12+MAR1!$E$12*M529)</f>
        <v/>
      </c>
      <c r="Q529" s="12">
        <f>MAR1!$B$7+MAR1!$C$7*COS(2*PI()*B529/365)+MAR1!$D$7*SIN(2*PI()*B529/365)+IF(E529=1,MAR1!$B$13+MAR1!$D$13*N529,MAR1!$C$13+MAR1!$E$13*N529)</f>
        <v/>
      </c>
      <c r="R529" s="12">
        <f>MAR1!$B$5+MAR1!$C$5*COS(2*PI()*B529/365)+MAR1!$D$5*SIN(2*PI()*B529/365)+INDEX(ChangeFactor!$F$6:$F$17,C529)+IF(G529=1,MAR1!$B$11+INDEX(ChangeFactor!$G$6:$G$17,C529)*MAR1!$D$11*L529,MAR1!$C$11+INDEX(ChangeFactor!$G$6:$G$17,C529)*MAR1!$E$11*L529)</f>
        <v/>
      </c>
    </row>
    <row r="530">
      <c r="A530" s="6">
        <f>Data!U530</f>
        <v/>
      </c>
      <c r="B530" s="6">
        <f>MOD(A530-1,365)+1</f>
        <v/>
      </c>
      <c r="C530" s="6">
        <f>MATCH(B530,Markov!$C$6:$C$17,1)</f>
        <v/>
      </c>
      <c r="D530" s="16">
        <f>Data!V530</f>
        <v/>
      </c>
      <c r="E530" s="6">
        <f>IF(D530&lt;IF(E529=1,INDEX(Markov!$I$6:$I$17,C530),INDEX(Markov!$H$6:$H$17,C530)),1,0)</f>
        <v/>
      </c>
      <c r="F530" s="12">
        <f>IF(E530=1,GAMMA.INV(Data!W530,INDEX(Markov!$Q$6:$Q$17,C530),INDEX(Markov!$R$6:$R$17,C530)),0)</f>
        <v/>
      </c>
      <c r="G530" s="6">
        <f>IF(D530&lt;IF(G529=1,INDEX(ChangeFactor!$O$6:$O$17,C530),INDEX(ChangeFactor!$N$6:$N$17,C530)),1,0)</f>
        <v/>
      </c>
      <c r="H530" s="12">
        <f>IF(G530=1,GAMMA.INV(Data!W530,INDEX(ChangeFactor!$R$6:$R$17,C530),INDEX(ChangeFactor!$S$6:$S$17,C530)),0)</f>
        <v/>
      </c>
      <c r="I530" s="7">
        <f>NORM.S.INV(Data!X530)</f>
        <v/>
      </c>
      <c r="J530" s="7">
        <f>NORM.S.INV(Data!Y530)</f>
        <v/>
      </c>
      <c r="K530" s="7">
        <f>NORM.S.INV(Data!Z530)</f>
        <v/>
      </c>
      <c r="L530" s="7">
        <f>MAR1!$B$32*L529+MAR1!$C$32*M529+MAR1!$D$32*N529+MAR1!$B$42*I530+MAR1!$C$42*J530+MAR1!$D$42*K530</f>
        <v/>
      </c>
      <c r="M530" s="7">
        <f>MAR1!$B$33*L529+MAR1!$C$33*M529+MAR1!$D$33*N529+MAR1!$B$43*I530+MAR1!$C$43*J530+MAR1!$D$43*K530</f>
        <v/>
      </c>
      <c r="N530" s="7">
        <f>MAR1!$B$34*L529+MAR1!$C$34*M529+MAR1!$D$34*N529+MAR1!$B$44*I530+MAR1!$C$44*J530+MAR1!$D$44*K530</f>
        <v/>
      </c>
      <c r="O530" s="12">
        <f>MAR1!$B$5+MAR1!$C$5*COS(2*PI()*B530/365)+MAR1!$D$5*SIN(2*PI()*B530/365)+IF(E530=1,MAR1!$B$11+MAR1!$D$11*L530,MAR1!$C$11+MAR1!$E$11*L530)</f>
        <v/>
      </c>
      <c r="P530" s="12">
        <f>MAR1!$B$6+MAR1!$C$6*COS(2*PI()*B530/365)+MAR1!$D$6*SIN(2*PI()*B530/365)+IF(E530=1,MAR1!$B$12+MAR1!$D$12*M530,MAR1!$C$12+MAR1!$E$12*M530)</f>
        <v/>
      </c>
      <c r="Q530" s="12">
        <f>MAR1!$B$7+MAR1!$C$7*COS(2*PI()*B530/365)+MAR1!$D$7*SIN(2*PI()*B530/365)+IF(E530=1,MAR1!$B$13+MAR1!$D$13*N530,MAR1!$C$13+MAR1!$E$13*N530)</f>
        <v/>
      </c>
      <c r="R530" s="12">
        <f>MAR1!$B$5+MAR1!$C$5*COS(2*PI()*B530/365)+MAR1!$D$5*SIN(2*PI()*B530/365)+INDEX(ChangeFactor!$F$6:$F$17,C530)+IF(G530=1,MAR1!$B$11+INDEX(ChangeFactor!$G$6:$G$17,C530)*MAR1!$D$11*L530,MAR1!$C$11+INDEX(ChangeFactor!$G$6:$G$17,C530)*MAR1!$E$11*L530)</f>
        <v/>
      </c>
    </row>
    <row r="531">
      <c r="A531" s="6">
        <f>Data!U531</f>
        <v/>
      </c>
      <c r="B531" s="6">
        <f>MOD(A531-1,365)+1</f>
        <v/>
      </c>
      <c r="C531" s="6">
        <f>MATCH(B531,Markov!$C$6:$C$17,1)</f>
        <v/>
      </c>
      <c r="D531" s="16">
        <f>Data!V531</f>
        <v/>
      </c>
      <c r="E531" s="6">
        <f>IF(D531&lt;IF(E530=1,INDEX(Markov!$I$6:$I$17,C531),INDEX(Markov!$H$6:$H$17,C531)),1,0)</f>
        <v/>
      </c>
      <c r="F531" s="12">
        <f>IF(E531=1,GAMMA.INV(Data!W531,INDEX(Markov!$Q$6:$Q$17,C531),INDEX(Markov!$R$6:$R$17,C531)),0)</f>
        <v/>
      </c>
      <c r="G531" s="6">
        <f>IF(D531&lt;IF(G530=1,INDEX(ChangeFactor!$O$6:$O$17,C531),INDEX(ChangeFactor!$N$6:$N$17,C531)),1,0)</f>
        <v/>
      </c>
      <c r="H531" s="12">
        <f>IF(G531=1,GAMMA.INV(Data!W531,INDEX(ChangeFactor!$R$6:$R$17,C531),INDEX(ChangeFactor!$S$6:$S$17,C531)),0)</f>
        <v/>
      </c>
      <c r="I531" s="7">
        <f>NORM.S.INV(Data!X531)</f>
        <v/>
      </c>
      <c r="J531" s="7">
        <f>NORM.S.INV(Data!Y531)</f>
        <v/>
      </c>
      <c r="K531" s="7">
        <f>NORM.S.INV(Data!Z531)</f>
        <v/>
      </c>
      <c r="L531" s="7">
        <f>MAR1!$B$32*L530+MAR1!$C$32*M530+MAR1!$D$32*N530+MAR1!$B$42*I531+MAR1!$C$42*J531+MAR1!$D$42*K531</f>
        <v/>
      </c>
      <c r="M531" s="7">
        <f>MAR1!$B$33*L530+MAR1!$C$33*M530+MAR1!$D$33*N530+MAR1!$B$43*I531+MAR1!$C$43*J531+MAR1!$D$43*K531</f>
        <v/>
      </c>
      <c r="N531" s="7">
        <f>MAR1!$B$34*L530+MAR1!$C$34*M530+MAR1!$D$34*N530+MAR1!$B$44*I531+MAR1!$C$44*J531+MAR1!$D$44*K531</f>
        <v/>
      </c>
      <c r="O531" s="12">
        <f>MAR1!$B$5+MAR1!$C$5*COS(2*PI()*B531/365)+MAR1!$D$5*SIN(2*PI()*B531/365)+IF(E531=1,MAR1!$B$11+MAR1!$D$11*L531,MAR1!$C$11+MAR1!$E$11*L531)</f>
        <v/>
      </c>
      <c r="P531" s="12">
        <f>MAR1!$B$6+MAR1!$C$6*COS(2*PI()*B531/365)+MAR1!$D$6*SIN(2*PI()*B531/365)+IF(E531=1,MAR1!$B$12+MAR1!$D$12*M531,MAR1!$C$12+MAR1!$E$12*M531)</f>
        <v/>
      </c>
      <c r="Q531" s="12">
        <f>MAR1!$B$7+MAR1!$C$7*COS(2*PI()*B531/365)+MAR1!$D$7*SIN(2*PI()*B531/365)+IF(E531=1,MAR1!$B$13+MAR1!$D$13*N531,MAR1!$C$13+MAR1!$E$13*N531)</f>
        <v/>
      </c>
      <c r="R531" s="12">
        <f>MAR1!$B$5+MAR1!$C$5*COS(2*PI()*B531/365)+MAR1!$D$5*SIN(2*PI()*B531/365)+INDEX(ChangeFactor!$F$6:$F$17,C531)+IF(G531=1,MAR1!$B$11+INDEX(ChangeFactor!$G$6:$G$17,C531)*MAR1!$D$11*L531,MAR1!$C$11+INDEX(ChangeFactor!$G$6:$G$17,C531)*MAR1!$E$11*L531)</f>
        <v/>
      </c>
    </row>
    <row r="532">
      <c r="A532" s="6">
        <f>Data!U532</f>
        <v/>
      </c>
      <c r="B532" s="6">
        <f>MOD(A532-1,365)+1</f>
        <v/>
      </c>
      <c r="C532" s="6">
        <f>MATCH(B532,Markov!$C$6:$C$17,1)</f>
        <v/>
      </c>
      <c r="D532" s="16">
        <f>Data!V532</f>
        <v/>
      </c>
      <c r="E532" s="6">
        <f>IF(D532&lt;IF(E531=1,INDEX(Markov!$I$6:$I$17,C532),INDEX(Markov!$H$6:$H$17,C532)),1,0)</f>
        <v/>
      </c>
      <c r="F532" s="12">
        <f>IF(E532=1,GAMMA.INV(Data!W532,INDEX(Markov!$Q$6:$Q$17,C532),INDEX(Markov!$R$6:$R$17,C532)),0)</f>
        <v/>
      </c>
      <c r="G532" s="6">
        <f>IF(D532&lt;IF(G531=1,INDEX(ChangeFactor!$O$6:$O$17,C532),INDEX(ChangeFactor!$N$6:$N$17,C532)),1,0)</f>
        <v/>
      </c>
      <c r="H532" s="12">
        <f>IF(G532=1,GAMMA.INV(Data!W532,INDEX(ChangeFactor!$R$6:$R$17,C532),INDEX(ChangeFactor!$S$6:$S$17,C532)),0)</f>
        <v/>
      </c>
      <c r="I532" s="7">
        <f>NORM.S.INV(Data!X532)</f>
        <v/>
      </c>
      <c r="J532" s="7">
        <f>NORM.S.INV(Data!Y532)</f>
        <v/>
      </c>
      <c r="K532" s="7">
        <f>NORM.S.INV(Data!Z532)</f>
        <v/>
      </c>
      <c r="L532" s="7">
        <f>MAR1!$B$32*L531+MAR1!$C$32*M531+MAR1!$D$32*N531+MAR1!$B$42*I532+MAR1!$C$42*J532+MAR1!$D$42*K532</f>
        <v/>
      </c>
      <c r="M532" s="7">
        <f>MAR1!$B$33*L531+MAR1!$C$33*M531+MAR1!$D$33*N531+MAR1!$B$43*I532+MAR1!$C$43*J532+MAR1!$D$43*K532</f>
        <v/>
      </c>
      <c r="N532" s="7">
        <f>MAR1!$B$34*L531+MAR1!$C$34*M531+MAR1!$D$34*N531+MAR1!$B$44*I532+MAR1!$C$44*J532+MAR1!$D$44*K532</f>
        <v/>
      </c>
      <c r="O532" s="12">
        <f>MAR1!$B$5+MAR1!$C$5*COS(2*PI()*B532/365)+MAR1!$D$5*SIN(2*PI()*B532/365)+IF(E532=1,MAR1!$B$11+MAR1!$D$11*L532,MAR1!$C$11+MAR1!$E$11*L532)</f>
        <v/>
      </c>
      <c r="P532" s="12">
        <f>MAR1!$B$6+MAR1!$C$6*COS(2*PI()*B532/365)+MAR1!$D$6*SIN(2*PI()*B532/365)+IF(E532=1,MAR1!$B$12+MAR1!$D$12*M532,MAR1!$C$12+MAR1!$E$12*M532)</f>
        <v/>
      </c>
      <c r="Q532" s="12">
        <f>MAR1!$B$7+MAR1!$C$7*COS(2*PI()*B532/365)+MAR1!$D$7*SIN(2*PI()*B532/365)+IF(E532=1,MAR1!$B$13+MAR1!$D$13*N532,MAR1!$C$13+MAR1!$E$13*N532)</f>
        <v/>
      </c>
      <c r="R532" s="12">
        <f>MAR1!$B$5+MAR1!$C$5*COS(2*PI()*B532/365)+MAR1!$D$5*SIN(2*PI()*B532/365)+INDEX(ChangeFactor!$F$6:$F$17,C532)+IF(G532=1,MAR1!$B$11+INDEX(ChangeFactor!$G$6:$G$17,C532)*MAR1!$D$11*L532,MAR1!$C$11+INDEX(ChangeFactor!$G$6:$G$17,C532)*MAR1!$E$11*L532)</f>
        <v/>
      </c>
    </row>
    <row r="533">
      <c r="A533" s="6">
        <f>Data!U533</f>
        <v/>
      </c>
      <c r="B533" s="6">
        <f>MOD(A533-1,365)+1</f>
        <v/>
      </c>
      <c r="C533" s="6">
        <f>MATCH(B533,Markov!$C$6:$C$17,1)</f>
        <v/>
      </c>
      <c r="D533" s="16">
        <f>Data!V533</f>
        <v/>
      </c>
      <c r="E533" s="6">
        <f>IF(D533&lt;IF(E532=1,INDEX(Markov!$I$6:$I$17,C533),INDEX(Markov!$H$6:$H$17,C533)),1,0)</f>
        <v/>
      </c>
      <c r="F533" s="12">
        <f>IF(E533=1,GAMMA.INV(Data!W533,INDEX(Markov!$Q$6:$Q$17,C533),INDEX(Markov!$R$6:$R$17,C533)),0)</f>
        <v/>
      </c>
      <c r="G533" s="6">
        <f>IF(D533&lt;IF(G532=1,INDEX(ChangeFactor!$O$6:$O$17,C533),INDEX(ChangeFactor!$N$6:$N$17,C533)),1,0)</f>
        <v/>
      </c>
      <c r="H533" s="12">
        <f>IF(G533=1,GAMMA.INV(Data!W533,INDEX(ChangeFactor!$R$6:$R$17,C533),INDEX(ChangeFactor!$S$6:$S$17,C533)),0)</f>
        <v/>
      </c>
      <c r="I533" s="7">
        <f>NORM.S.INV(Data!X533)</f>
        <v/>
      </c>
      <c r="J533" s="7">
        <f>NORM.S.INV(Data!Y533)</f>
        <v/>
      </c>
      <c r="K533" s="7">
        <f>NORM.S.INV(Data!Z533)</f>
        <v/>
      </c>
      <c r="L533" s="7">
        <f>MAR1!$B$32*L532+MAR1!$C$32*M532+MAR1!$D$32*N532+MAR1!$B$42*I533+MAR1!$C$42*J533+MAR1!$D$42*K533</f>
        <v/>
      </c>
      <c r="M533" s="7">
        <f>MAR1!$B$33*L532+MAR1!$C$33*M532+MAR1!$D$33*N532+MAR1!$B$43*I533+MAR1!$C$43*J533+MAR1!$D$43*K533</f>
        <v/>
      </c>
      <c r="N533" s="7">
        <f>MAR1!$B$34*L532+MAR1!$C$34*M532+MAR1!$D$34*N532+MAR1!$B$44*I533+MAR1!$C$44*J533+MAR1!$D$44*K533</f>
        <v/>
      </c>
      <c r="O533" s="12">
        <f>MAR1!$B$5+MAR1!$C$5*COS(2*PI()*B533/365)+MAR1!$D$5*SIN(2*PI()*B533/365)+IF(E533=1,MAR1!$B$11+MAR1!$D$11*L533,MAR1!$C$11+MAR1!$E$11*L533)</f>
        <v/>
      </c>
      <c r="P533" s="12">
        <f>MAR1!$B$6+MAR1!$C$6*COS(2*PI()*B533/365)+MAR1!$D$6*SIN(2*PI()*B533/365)+IF(E533=1,MAR1!$B$12+MAR1!$D$12*M533,MAR1!$C$12+MAR1!$E$12*M533)</f>
        <v/>
      </c>
      <c r="Q533" s="12">
        <f>MAR1!$B$7+MAR1!$C$7*COS(2*PI()*B533/365)+MAR1!$D$7*SIN(2*PI()*B533/365)+IF(E533=1,MAR1!$B$13+MAR1!$D$13*N533,MAR1!$C$13+MAR1!$E$13*N533)</f>
        <v/>
      </c>
      <c r="R533" s="12">
        <f>MAR1!$B$5+MAR1!$C$5*COS(2*PI()*B533/365)+MAR1!$D$5*SIN(2*PI()*B533/365)+INDEX(ChangeFactor!$F$6:$F$17,C533)+IF(G533=1,MAR1!$B$11+INDEX(ChangeFactor!$G$6:$G$17,C533)*MAR1!$D$11*L533,MAR1!$C$11+INDEX(ChangeFactor!$G$6:$G$17,C533)*MAR1!$E$11*L533)</f>
        <v/>
      </c>
    </row>
    <row r="534">
      <c r="A534" s="6">
        <f>Data!U534</f>
        <v/>
      </c>
      <c r="B534" s="6">
        <f>MOD(A534-1,365)+1</f>
        <v/>
      </c>
      <c r="C534" s="6">
        <f>MATCH(B534,Markov!$C$6:$C$17,1)</f>
        <v/>
      </c>
      <c r="D534" s="16">
        <f>Data!V534</f>
        <v/>
      </c>
      <c r="E534" s="6">
        <f>IF(D534&lt;IF(E533=1,INDEX(Markov!$I$6:$I$17,C534),INDEX(Markov!$H$6:$H$17,C534)),1,0)</f>
        <v/>
      </c>
      <c r="F534" s="12">
        <f>IF(E534=1,GAMMA.INV(Data!W534,INDEX(Markov!$Q$6:$Q$17,C534),INDEX(Markov!$R$6:$R$17,C534)),0)</f>
        <v/>
      </c>
      <c r="G534" s="6">
        <f>IF(D534&lt;IF(G533=1,INDEX(ChangeFactor!$O$6:$O$17,C534),INDEX(ChangeFactor!$N$6:$N$17,C534)),1,0)</f>
        <v/>
      </c>
      <c r="H534" s="12">
        <f>IF(G534=1,GAMMA.INV(Data!W534,INDEX(ChangeFactor!$R$6:$R$17,C534),INDEX(ChangeFactor!$S$6:$S$17,C534)),0)</f>
        <v/>
      </c>
      <c r="I534" s="7">
        <f>NORM.S.INV(Data!X534)</f>
        <v/>
      </c>
      <c r="J534" s="7">
        <f>NORM.S.INV(Data!Y534)</f>
        <v/>
      </c>
      <c r="K534" s="7">
        <f>NORM.S.INV(Data!Z534)</f>
        <v/>
      </c>
      <c r="L534" s="7">
        <f>MAR1!$B$32*L533+MAR1!$C$32*M533+MAR1!$D$32*N533+MAR1!$B$42*I534+MAR1!$C$42*J534+MAR1!$D$42*K534</f>
        <v/>
      </c>
      <c r="M534" s="7">
        <f>MAR1!$B$33*L533+MAR1!$C$33*M533+MAR1!$D$33*N533+MAR1!$B$43*I534+MAR1!$C$43*J534+MAR1!$D$43*K534</f>
        <v/>
      </c>
      <c r="N534" s="7">
        <f>MAR1!$B$34*L533+MAR1!$C$34*M533+MAR1!$D$34*N533+MAR1!$B$44*I534+MAR1!$C$44*J534+MAR1!$D$44*K534</f>
        <v/>
      </c>
      <c r="O534" s="12">
        <f>MAR1!$B$5+MAR1!$C$5*COS(2*PI()*B534/365)+MAR1!$D$5*SIN(2*PI()*B534/365)+IF(E534=1,MAR1!$B$11+MAR1!$D$11*L534,MAR1!$C$11+MAR1!$E$11*L534)</f>
        <v/>
      </c>
      <c r="P534" s="12">
        <f>MAR1!$B$6+MAR1!$C$6*COS(2*PI()*B534/365)+MAR1!$D$6*SIN(2*PI()*B534/365)+IF(E534=1,MAR1!$B$12+MAR1!$D$12*M534,MAR1!$C$12+MAR1!$E$12*M534)</f>
        <v/>
      </c>
      <c r="Q534" s="12">
        <f>MAR1!$B$7+MAR1!$C$7*COS(2*PI()*B534/365)+MAR1!$D$7*SIN(2*PI()*B534/365)+IF(E534=1,MAR1!$B$13+MAR1!$D$13*N534,MAR1!$C$13+MAR1!$E$13*N534)</f>
        <v/>
      </c>
      <c r="R534" s="12">
        <f>MAR1!$B$5+MAR1!$C$5*COS(2*PI()*B534/365)+MAR1!$D$5*SIN(2*PI()*B534/365)+INDEX(ChangeFactor!$F$6:$F$17,C534)+IF(G534=1,MAR1!$B$11+INDEX(ChangeFactor!$G$6:$G$17,C534)*MAR1!$D$11*L534,MAR1!$C$11+INDEX(ChangeFactor!$G$6:$G$17,C534)*MAR1!$E$11*L534)</f>
        <v/>
      </c>
    </row>
    <row r="535">
      <c r="A535" s="6">
        <f>Data!U535</f>
        <v/>
      </c>
      <c r="B535" s="6">
        <f>MOD(A535-1,365)+1</f>
        <v/>
      </c>
      <c r="C535" s="6">
        <f>MATCH(B535,Markov!$C$6:$C$17,1)</f>
        <v/>
      </c>
      <c r="D535" s="16">
        <f>Data!V535</f>
        <v/>
      </c>
      <c r="E535" s="6">
        <f>IF(D535&lt;IF(E534=1,INDEX(Markov!$I$6:$I$17,C535),INDEX(Markov!$H$6:$H$17,C535)),1,0)</f>
        <v/>
      </c>
      <c r="F535" s="12">
        <f>IF(E535=1,GAMMA.INV(Data!W535,INDEX(Markov!$Q$6:$Q$17,C535),INDEX(Markov!$R$6:$R$17,C535)),0)</f>
        <v/>
      </c>
      <c r="G535" s="6">
        <f>IF(D535&lt;IF(G534=1,INDEX(ChangeFactor!$O$6:$O$17,C535),INDEX(ChangeFactor!$N$6:$N$17,C535)),1,0)</f>
        <v/>
      </c>
      <c r="H535" s="12">
        <f>IF(G535=1,GAMMA.INV(Data!W535,INDEX(ChangeFactor!$R$6:$R$17,C535),INDEX(ChangeFactor!$S$6:$S$17,C535)),0)</f>
        <v/>
      </c>
      <c r="I535" s="7">
        <f>NORM.S.INV(Data!X535)</f>
        <v/>
      </c>
      <c r="J535" s="7">
        <f>NORM.S.INV(Data!Y535)</f>
        <v/>
      </c>
      <c r="K535" s="7">
        <f>NORM.S.INV(Data!Z535)</f>
        <v/>
      </c>
      <c r="L535" s="7">
        <f>MAR1!$B$32*L534+MAR1!$C$32*M534+MAR1!$D$32*N534+MAR1!$B$42*I535+MAR1!$C$42*J535+MAR1!$D$42*K535</f>
        <v/>
      </c>
      <c r="M535" s="7">
        <f>MAR1!$B$33*L534+MAR1!$C$33*M534+MAR1!$D$33*N534+MAR1!$B$43*I535+MAR1!$C$43*J535+MAR1!$D$43*K535</f>
        <v/>
      </c>
      <c r="N535" s="7">
        <f>MAR1!$B$34*L534+MAR1!$C$34*M534+MAR1!$D$34*N534+MAR1!$B$44*I535+MAR1!$C$44*J535+MAR1!$D$44*K535</f>
        <v/>
      </c>
      <c r="O535" s="12">
        <f>MAR1!$B$5+MAR1!$C$5*COS(2*PI()*B535/365)+MAR1!$D$5*SIN(2*PI()*B535/365)+IF(E535=1,MAR1!$B$11+MAR1!$D$11*L535,MAR1!$C$11+MAR1!$E$11*L535)</f>
        <v/>
      </c>
      <c r="P535" s="12">
        <f>MAR1!$B$6+MAR1!$C$6*COS(2*PI()*B535/365)+MAR1!$D$6*SIN(2*PI()*B535/365)+IF(E535=1,MAR1!$B$12+MAR1!$D$12*M535,MAR1!$C$12+MAR1!$E$12*M535)</f>
        <v/>
      </c>
      <c r="Q535" s="12">
        <f>MAR1!$B$7+MAR1!$C$7*COS(2*PI()*B535/365)+MAR1!$D$7*SIN(2*PI()*B535/365)+IF(E535=1,MAR1!$B$13+MAR1!$D$13*N535,MAR1!$C$13+MAR1!$E$13*N535)</f>
        <v/>
      </c>
      <c r="R535" s="12">
        <f>MAR1!$B$5+MAR1!$C$5*COS(2*PI()*B535/365)+MAR1!$D$5*SIN(2*PI()*B535/365)+INDEX(ChangeFactor!$F$6:$F$17,C535)+IF(G535=1,MAR1!$B$11+INDEX(ChangeFactor!$G$6:$G$17,C535)*MAR1!$D$11*L535,MAR1!$C$11+INDEX(ChangeFactor!$G$6:$G$17,C535)*MAR1!$E$11*L535)</f>
        <v/>
      </c>
    </row>
    <row r="536">
      <c r="A536" s="6">
        <f>Data!U536</f>
        <v/>
      </c>
      <c r="B536" s="6">
        <f>MOD(A536-1,365)+1</f>
        <v/>
      </c>
      <c r="C536" s="6">
        <f>MATCH(B536,Markov!$C$6:$C$17,1)</f>
        <v/>
      </c>
      <c r="D536" s="16">
        <f>Data!V536</f>
        <v/>
      </c>
      <c r="E536" s="6">
        <f>IF(D536&lt;IF(E535=1,INDEX(Markov!$I$6:$I$17,C536),INDEX(Markov!$H$6:$H$17,C536)),1,0)</f>
        <v/>
      </c>
      <c r="F536" s="12">
        <f>IF(E536=1,GAMMA.INV(Data!W536,INDEX(Markov!$Q$6:$Q$17,C536),INDEX(Markov!$R$6:$R$17,C536)),0)</f>
        <v/>
      </c>
      <c r="G536" s="6">
        <f>IF(D536&lt;IF(G535=1,INDEX(ChangeFactor!$O$6:$O$17,C536),INDEX(ChangeFactor!$N$6:$N$17,C536)),1,0)</f>
        <v/>
      </c>
      <c r="H536" s="12">
        <f>IF(G536=1,GAMMA.INV(Data!W536,INDEX(ChangeFactor!$R$6:$R$17,C536),INDEX(ChangeFactor!$S$6:$S$17,C536)),0)</f>
        <v/>
      </c>
      <c r="I536" s="7">
        <f>NORM.S.INV(Data!X536)</f>
        <v/>
      </c>
      <c r="J536" s="7">
        <f>NORM.S.INV(Data!Y536)</f>
        <v/>
      </c>
      <c r="K536" s="7">
        <f>NORM.S.INV(Data!Z536)</f>
        <v/>
      </c>
      <c r="L536" s="7">
        <f>MAR1!$B$32*L535+MAR1!$C$32*M535+MAR1!$D$32*N535+MAR1!$B$42*I536+MAR1!$C$42*J536+MAR1!$D$42*K536</f>
        <v/>
      </c>
      <c r="M536" s="7">
        <f>MAR1!$B$33*L535+MAR1!$C$33*M535+MAR1!$D$33*N535+MAR1!$B$43*I536+MAR1!$C$43*J536+MAR1!$D$43*K536</f>
        <v/>
      </c>
      <c r="N536" s="7">
        <f>MAR1!$B$34*L535+MAR1!$C$34*M535+MAR1!$D$34*N535+MAR1!$B$44*I536+MAR1!$C$44*J536+MAR1!$D$44*K536</f>
        <v/>
      </c>
      <c r="O536" s="12">
        <f>MAR1!$B$5+MAR1!$C$5*COS(2*PI()*B536/365)+MAR1!$D$5*SIN(2*PI()*B536/365)+IF(E536=1,MAR1!$B$11+MAR1!$D$11*L536,MAR1!$C$11+MAR1!$E$11*L536)</f>
        <v/>
      </c>
      <c r="P536" s="12">
        <f>MAR1!$B$6+MAR1!$C$6*COS(2*PI()*B536/365)+MAR1!$D$6*SIN(2*PI()*B536/365)+IF(E536=1,MAR1!$B$12+MAR1!$D$12*M536,MAR1!$C$12+MAR1!$E$12*M536)</f>
        <v/>
      </c>
      <c r="Q536" s="12">
        <f>MAR1!$B$7+MAR1!$C$7*COS(2*PI()*B536/365)+MAR1!$D$7*SIN(2*PI()*B536/365)+IF(E536=1,MAR1!$B$13+MAR1!$D$13*N536,MAR1!$C$13+MAR1!$E$13*N536)</f>
        <v/>
      </c>
      <c r="R536" s="12">
        <f>MAR1!$B$5+MAR1!$C$5*COS(2*PI()*B536/365)+MAR1!$D$5*SIN(2*PI()*B536/365)+INDEX(ChangeFactor!$F$6:$F$17,C536)+IF(G536=1,MAR1!$B$11+INDEX(ChangeFactor!$G$6:$G$17,C536)*MAR1!$D$11*L536,MAR1!$C$11+INDEX(ChangeFactor!$G$6:$G$17,C536)*MAR1!$E$11*L536)</f>
        <v/>
      </c>
    </row>
    <row r="537">
      <c r="A537" s="6">
        <f>Data!U537</f>
        <v/>
      </c>
      <c r="B537" s="6">
        <f>MOD(A537-1,365)+1</f>
        <v/>
      </c>
      <c r="C537" s="6">
        <f>MATCH(B537,Markov!$C$6:$C$17,1)</f>
        <v/>
      </c>
      <c r="D537" s="16">
        <f>Data!V537</f>
        <v/>
      </c>
      <c r="E537" s="6">
        <f>IF(D537&lt;IF(E536=1,INDEX(Markov!$I$6:$I$17,C537),INDEX(Markov!$H$6:$H$17,C537)),1,0)</f>
        <v/>
      </c>
      <c r="F537" s="12">
        <f>IF(E537=1,GAMMA.INV(Data!W537,INDEX(Markov!$Q$6:$Q$17,C537),INDEX(Markov!$R$6:$R$17,C537)),0)</f>
        <v/>
      </c>
      <c r="G537" s="6">
        <f>IF(D537&lt;IF(G536=1,INDEX(ChangeFactor!$O$6:$O$17,C537),INDEX(ChangeFactor!$N$6:$N$17,C537)),1,0)</f>
        <v/>
      </c>
      <c r="H537" s="12">
        <f>IF(G537=1,GAMMA.INV(Data!W537,INDEX(ChangeFactor!$R$6:$R$17,C537),INDEX(ChangeFactor!$S$6:$S$17,C537)),0)</f>
        <v/>
      </c>
      <c r="I537" s="7">
        <f>NORM.S.INV(Data!X537)</f>
        <v/>
      </c>
      <c r="J537" s="7">
        <f>NORM.S.INV(Data!Y537)</f>
        <v/>
      </c>
      <c r="K537" s="7">
        <f>NORM.S.INV(Data!Z537)</f>
        <v/>
      </c>
      <c r="L537" s="7">
        <f>MAR1!$B$32*L536+MAR1!$C$32*M536+MAR1!$D$32*N536+MAR1!$B$42*I537+MAR1!$C$42*J537+MAR1!$D$42*K537</f>
        <v/>
      </c>
      <c r="M537" s="7">
        <f>MAR1!$B$33*L536+MAR1!$C$33*M536+MAR1!$D$33*N536+MAR1!$B$43*I537+MAR1!$C$43*J537+MAR1!$D$43*K537</f>
        <v/>
      </c>
      <c r="N537" s="7">
        <f>MAR1!$B$34*L536+MAR1!$C$34*M536+MAR1!$D$34*N536+MAR1!$B$44*I537+MAR1!$C$44*J537+MAR1!$D$44*K537</f>
        <v/>
      </c>
      <c r="O537" s="12">
        <f>MAR1!$B$5+MAR1!$C$5*COS(2*PI()*B537/365)+MAR1!$D$5*SIN(2*PI()*B537/365)+IF(E537=1,MAR1!$B$11+MAR1!$D$11*L537,MAR1!$C$11+MAR1!$E$11*L537)</f>
        <v/>
      </c>
      <c r="P537" s="12">
        <f>MAR1!$B$6+MAR1!$C$6*COS(2*PI()*B537/365)+MAR1!$D$6*SIN(2*PI()*B537/365)+IF(E537=1,MAR1!$B$12+MAR1!$D$12*M537,MAR1!$C$12+MAR1!$E$12*M537)</f>
        <v/>
      </c>
      <c r="Q537" s="12">
        <f>MAR1!$B$7+MAR1!$C$7*COS(2*PI()*B537/365)+MAR1!$D$7*SIN(2*PI()*B537/365)+IF(E537=1,MAR1!$B$13+MAR1!$D$13*N537,MAR1!$C$13+MAR1!$E$13*N537)</f>
        <v/>
      </c>
      <c r="R537" s="12">
        <f>MAR1!$B$5+MAR1!$C$5*COS(2*PI()*B537/365)+MAR1!$D$5*SIN(2*PI()*B537/365)+INDEX(ChangeFactor!$F$6:$F$17,C537)+IF(G537=1,MAR1!$B$11+INDEX(ChangeFactor!$G$6:$G$17,C537)*MAR1!$D$11*L537,MAR1!$C$11+INDEX(ChangeFactor!$G$6:$G$17,C537)*MAR1!$E$11*L537)</f>
        <v/>
      </c>
    </row>
    <row r="538">
      <c r="A538" s="6">
        <f>Data!U538</f>
        <v/>
      </c>
      <c r="B538" s="6">
        <f>MOD(A538-1,365)+1</f>
        <v/>
      </c>
      <c r="C538" s="6">
        <f>MATCH(B538,Markov!$C$6:$C$17,1)</f>
        <v/>
      </c>
      <c r="D538" s="16">
        <f>Data!V538</f>
        <v/>
      </c>
      <c r="E538" s="6">
        <f>IF(D538&lt;IF(E537=1,INDEX(Markov!$I$6:$I$17,C538),INDEX(Markov!$H$6:$H$17,C538)),1,0)</f>
        <v/>
      </c>
      <c r="F538" s="12">
        <f>IF(E538=1,GAMMA.INV(Data!W538,INDEX(Markov!$Q$6:$Q$17,C538),INDEX(Markov!$R$6:$R$17,C538)),0)</f>
        <v/>
      </c>
      <c r="G538" s="6">
        <f>IF(D538&lt;IF(G537=1,INDEX(ChangeFactor!$O$6:$O$17,C538),INDEX(ChangeFactor!$N$6:$N$17,C538)),1,0)</f>
        <v/>
      </c>
      <c r="H538" s="12">
        <f>IF(G538=1,GAMMA.INV(Data!W538,INDEX(ChangeFactor!$R$6:$R$17,C538),INDEX(ChangeFactor!$S$6:$S$17,C538)),0)</f>
        <v/>
      </c>
      <c r="I538" s="7">
        <f>NORM.S.INV(Data!X538)</f>
        <v/>
      </c>
      <c r="J538" s="7">
        <f>NORM.S.INV(Data!Y538)</f>
        <v/>
      </c>
      <c r="K538" s="7">
        <f>NORM.S.INV(Data!Z538)</f>
        <v/>
      </c>
      <c r="L538" s="7">
        <f>MAR1!$B$32*L537+MAR1!$C$32*M537+MAR1!$D$32*N537+MAR1!$B$42*I538+MAR1!$C$42*J538+MAR1!$D$42*K538</f>
        <v/>
      </c>
      <c r="M538" s="7">
        <f>MAR1!$B$33*L537+MAR1!$C$33*M537+MAR1!$D$33*N537+MAR1!$B$43*I538+MAR1!$C$43*J538+MAR1!$D$43*K538</f>
        <v/>
      </c>
      <c r="N538" s="7">
        <f>MAR1!$B$34*L537+MAR1!$C$34*M537+MAR1!$D$34*N537+MAR1!$B$44*I538+MAR1!$C$44*J538+MAR1!$D$44*K538</f>
        <v/>
      </c>
      <c r="O538" s="12">
        <f>MAR1!$B$5+MAR1!$C$5*COS(2*PI()*B538/365)+MAR1!$D$5*SIN(2*PI()*B538/365)+IF(E538=1,MAR1!$B$11+MAR1!$D$11*L538,MAR1!$C$11+MAR1!$E$11*L538)</f>
        <v/>
      </c>
      <c r="P538" s="12">
        <f>MAR1!$B$6+MAR1!$C$6*COS(2*PI()*B538/365)+MAR1!$D$6*SIN(2*PI()*B538/365)+IF(E538=1,MAR1!$B$12+MAR1!$D$12*M538,MAR1!$C$12+MAR1!$E$12*M538)</f>
        <v/>
      </c>
      <c r="Q538" s="12">
        <f>MAR1!$B$7+MAR1!$C$7*COS(2*PI()*B538/365)+MAR1!$D$7*SIN(2*PI()*B538/365)+IF(E538=1,MAR1!$B$13+MAR1!$D$13*N538,MAR1!$C$13+MAR1!$E$13*N538)</f>
        <v/>
      </c>
      <c r="R538" s="12">
        <f>MAR1!$B$5+MAR1!$C$5*COS(2*PI()*B538/365)+MAR1!$D$5*SIN(2*PI()*B538/365)+INDEX(ChangeFactor!$F$6:$F$17,C538)+IF(G538=1,MAR1!$B$11+INDEX(ChangeFactor!$G$6:$G$17,C538)*MAR1!$D$11*L538,MAR1!$C$11+INDEX(ChangeFactor!$G$6:$G$17,C538)*MAR1!$E$11*L538)</f>
        <v/>
      </c>
    </row>
    <row r="539">
      <c r="A539" s="6">
        <f>Data!U539</f>
        <v/>
      </c>
      <c r="B539" s="6">
        <f>MOD(A539-1,365)+1</f>
        <v/>
      </c>
      <c r="C539" s="6">
        <f>MATCH(B539,Markov!$C$6:$C$17,1)</f>
        <v/>
      </c>
      <c r="D539" s="16">
        <f>Data!V539</f>
        <v/>
      </c>
      <c r="E539" s="6">
        <f>IF(D539&lt;IF(E538=1,INDEX(Markov!$I$6:$I$17,C539),INDEX(Markov!$H$6:$H$17,C539)),1,0)</f>
        <v/>
      </c>
      <c r="F539" s="12">
        <f>IF(E539=1,GAMMA.INV(Data!W539,INDEX(Markov!$Q$6:$Q$17,C539),INDEX(Markov!$R$6:$R$17,C539)),0)</f>
        <v/>
      </c>
      <c r="G539" s="6">
        <f>IF(D539&lt;IF(G538=1,INDEX(ChangeFactor!$O$6:$O$17,C539),INDEX(ChangeFactor!$N$6:$N$17,C539)),1,0)</f>
        <v/>
      </c>
      <c r="H539" s="12">
        <f>IF(G539=1,GAMMA.INV(Data!W539,INDEX(ChangeFactor!$R$6:$R$17,C539),INDEX(ChangeFactor!$S$6:$S$17,C539)),0)</f>
        <v/>
      </c>
      <c r="I539" s="7">
        <f>NORM.S.INV(Data!X539)</f>
        <v/>
      </c>
      <c r="J539" s="7">
        <f>NORM.S.INV(Data!Y539)</f>
        <v/>
      </c>
      <c r="K539" s="7">
        <f>NORM.S.INV(Data!Z539)</f>
        <v/>
      </c>
      <c r="L539" s="7">
        <f>MAR1!$B$32*L538+MAR1!$C$32*M538+MAR1!$D$32*N538+MAR1!$B$42*I539+MAR1!$C$42*J539+MAR1!$D$42*K539</f>
        <v/>
      </c>
      <c r="M539" s="7">
        <f>MAR1!$B$33*L538+MAR1!$C$33*M538+MAR1!$D$33*N538+MAR1!$B$43*I539+MAR1!$C$43*J539+MAR1!$D$43*K539</f>
        <v/>
      </c>
      <c r="N539" s="7">
        <f>MAR1!$B$34*L538+MAR1!$C$34*M538+MAR1!$D$34*N538+MAR1!$B$44*I539+MAR1!$C$44*J539+MAR1!$D$44*K539</f>
        <v/>
      </c>
      <c r="O539" s="12">
        <f>MAR1!$B$5+MAR1!$C$5*COS(2*PI()*B539/365)+MAR1!$D$5*SIN(2*PI()*B539/365)+IF(E539=1,MAR1!$B$11+MAR1!$D$11*L539,MAR1!$C$11+MAR1!$E$11*L539)</f>
        <v/>
      </c>
      <c r="P539" s="12">
        <f>MAR1!$B$6+MAR1!$C$6*COS(2*PI()*B539/365)+MAR1!$D$6*SIN(2*PI()*B539/365)+IF(E539=1,MAR1!$B$12+MAR1!$D$12*M539,MAR1!$C$12+MAR1!$E$12*M539)</f>
        <v/>
      </c>
      <c r="Q539" s="12">
        <f>MAR1!$B$7+MAR1!$C$7*COS(2*PI()*B539/365)+MAR1!$D$7*SIN(2*PI()*B539/365)+IF(E539=1,MAR1!$B$13+MAR1!$D$13*N539,MAR1!$C$13+MAR1!$E$13*N539)</f>
        <v/>
      </c>
      <c r="R539" s="12">
        <f>MAR1!$B$5+MAR1!$C$5*COS(2*PI()*B539/365)+MAR1!$D$5*SIN(2*PI()*B539/365)+INDEX(ChangeFactor!$F$6:$F$17,C539)+IF(G539=1,MAR1!$B$11+INDEX(ChangeFactor!$G$6:$G$17,C539)*MAR1!$D$11*L539,MAR1!$C$11+INDEX(ChangeFactor!$G$6:$G$17,C539)*MAR1!$E$11*L539)</f>
        <v/>
      </c>
    </row>
    <row r="540">
      <c r="A540" s="6">
        <f>Data!U540</f>
        <v/>
      </c>
      <c r="B540" s="6">
        <f>MOD(A540-1,365)+1</f>
        <v/>
      </c>
      <c r="C540" s="6">
        <f>MATCH(B540,Markov!$C$6:$C$17,1)</f>
        <v/>
      </c>
      <c r="D540" s="16">
        <f>Data!V540</f>
        <v/>
      </c>
      <c r="E540" s="6">
        <f>IF(D540&lt;IF(E539=1,INDEX(Markov!$I$6:$I$17,C540),INDEX(Markov!$H$6:$H$17,C540)),1,0)</f>
        <v/>
      </c>
      <c r="F540" s="12">
        <f>IF(E540=1,GAMMA.INV(Data!W540,INDEX(Markov!$Q$6:$Q$17,C540),INDEX(Markov!$R$6:$R$17,C540)),0)</f>
        <v/>
      </c>
      <c r="G540" s="6">
        <f>IF(D540&lt;IF(G539=1,INDEX(ChangeFactor!$O$6:$O$17,C540),INDEX(ChangeFactor!$N$6:$N$17,C540)),1,0)</f>
        <v/>
      </c>
      <c r="H540" s="12">
        <f>IF(G540=1,GAMMA.INV(Data!W540,INDEX(ChangeFactor!$R$6:$R$17,C540),INDEX(ChangeFactor!$S$6:$S$17,C540)),0)</f>
        <v/>
      </c>
      <c r="I540" s="7">
        <f>NORM.S.INV(Data!X540)</f>
        <v/>
      </c>
      <c r="J540" s="7">
        <f>NORM.S.INV(Data!Y540)</f>
        <v/>
      </c>
      <c r="K540" s="7">
        <f>NORM.S.INV(Data!Z540)</f>
        <v/>
      </c>
      <c r="L540" s="7">
        <f>MAR1!$B$32*L539+MAR1!$C$32*M539+MAR1!$D$32*N539+MAR1!$B$42*I540+MAR1!$C$42*J540+MAR1!$D$42*K540</f>
        <v/>
      </c>
      <c r="M540" s="7">
        <f>MAR1!$B$33*L539+MAR1!$C$33*M539+MAR1!$D$33*N539+MAR1!$B$43*I540+MAR1!$C$43*J540+MAR1!$D$43*K540</f>
        <v/>
      </c>
      <c r="N540" s="7">
        <f>MAR1!$B$34*L539+MAR1!$C$34*M539+MAR1!$D$34*N539+MAR1!$B$44*I540+MAR1!$C$44*J540+MAR1!$D$44*K540</f>
        <v/>
      </c>
      <c r="O540" s="12">
        <f>MAR1!$B$5+MAR1!$C$5*COS(2*PI()*B540/365)+MAR1!$D$5*SIN(2*PI()*B540/365)+IF(E540=1,MAR1!$B$11+MAR1!$D$11*L540,MAR1!$C$11+MAR1!$E$11*L540)</f>
        <v/>
      </c>
      <c r="P540" s="12">
        <f>MAR1!$B$6+MAR1!$C$6*COS(2*PI()*B540/365)+MAR1!$D$6*SIN(2*PI()*B540/365)+IF(E540=1,MAR1!$B$12+MAR1!$D$12*M540,MAR1!$C$12+MAR1!$E$12*M540)</f>
        <v/>
      </c>
      <c r="Q540" s="12">
        <f>MAR1!$B$7+MAR1!$C$7*COS(2*PI()*B540/365)+MAR1!$D$7*SIN(2*PI()*B540/365)+IF(E540=1,MAR1!$B$13+MAR1!$D$13*N540,MAR1!$C$13+MAR1!$E$13*N540)</f>
        <v/>
      </c>
      <c r="R540" s="12">
        <f>MAR1!$B$5+MAR1!$C$5*COS(2*PI()*B540/365)+MAR1!$D$5*SIN(2*PI()*B540/365)+INDEX(ChangeFactor!$F$6:$F$17,C540)+IF(G540=1,MAR1!$B$11+INDEX(ChangeFactor!$G$6:$G$17,C540)*MAR1!$D$11*L540,MAR1!$C$11+INDEX(ChangeFactor!$G$6:$G$17,C540)*MAR1!$E$11*L540)</f>
        <v/>
      </c>
    </row>
    <row r="541">
      <c r="A541" s="6">
        <f>Data!U541</f>
        <v/>
      </c>
      <c r="B541" s="6">
        <f>MOD(A541-1,365)+1</f>
        <v/>
      </c>
      <c r="C541" s="6">
        <f>MATCH(B541,Markov!$C$6:$C$17,1)</f>
        <v/>
      </c>
      <c r="D541" s="16">
        <f>Data!V541</f>
        <v/>
      </c>
      <c r="E541" s="6">
        <f>IF(D541&lt;IF(E540=1,INDEX(Markov!$I$6:$I$17,C541),INDEX(Markov!$H$6:$H$17,C541)),1,0)</f>
        <v/>
      </c>
      <c r="F541" s="12">
        <f>IF(E541=1,GAMMA.INV(Data!W541,INDEX(Markov!$Q$6:$Q$17,C541),INDEX(Markov!$R$6:$R$17,C541)),0)</f>
        <v/>
      </c>
      <c r="G541" s="6">
        <f>IF(D541&lt;IF(G540=1,INDEX(ChangeFactor!$O$6:$O$17,C541),INDEX(ChangeFactor!$N$6:$N$17,C541)),1,0)</f>
        <v/>
      </c>
      <c r="H541" s="12">
        <f>IF(G541=1,GAMMA.INV(Data!W541,INDEX(ChangeFactor!$R$6:$R$17,C541),INDEX(ChangeFactor!$S$6:$S$17,C541)),0)</f>
        <v/>
      </c>
      <c r="I541" s="7">
        <f>NORM.S.INV(Data!X541)</f>
        <v/>
      </c>
      <c r="J541" s="7">
        <f>NORM.S.INV(Data!Y541)</f>
        <v/>
      </c>
      <c r="K541" s="7">
        <f>NORM.S.INV(Data!Z541)</f>
        <v/>
      </c>
      <c r="L541" s="7">
        <f>MAR1!$B$32*L540+MAR1!$C$32*M540+MAR1!$D$32*N540+MAR1!$B$42*I541+MAR1!$C$42*J541+MAR1!$D$42*K541</f>
        <v/>
      </c>
      <c r="M541" s="7">
        <f>MAR1!$B$33*L540+MAR1!$C$33*M540+MAR1!$D$33*N540+MAR1!$B$43*I541+MAR1!$C$43*J541+MAR1!$D$43*K541</f>
        <v/>
      </c>
      <c r="N541" s="7">
        <f>MAR1!$B$34*L540+MAR1!$C$34*M540+MAR1!$D$34*N540+MAR1!$B$44*I541+MAR1!$C$44*J541+MAR1!$D$44*K541</f>
        <v/>
      </c>
      <c r="O541" s="12">
        <f>MAR1!$B$5+MAR1!$C$5*COS(2*PI()*B541/365)+MAR1!$D$5*SIN(2*PI()*B541/365)+IF(E541=1,MAR1!$B$11+MAR1!$D$11*L541,MAR1!$C$11+MAR1!$E$11*L541)</f>
        <v/>
      </c>
      <c r="P541" s="12">
        <f>MAR1!$B$6+MAR1!$C$6*COS(2*PI()*B541/365)+MAR1!$D$6*SIN(2*PI()*B541/365)+IF(E541=1,MAR1!$B$12+MAR1!$D$12*M541,MAR1!$C$12+MAR1!$E$12*M541)</f>
        <v/>
      </c>
      <c r="Q541" s="12">
        <f>MAR1!$B$7+MAR1!$C$7*COS(2*PI()*B541/365)+MAR1!$D$7*SIN(2*PI()*B541/365)+IF(E541=1,MAR1!$B$13+MAR1!$D$13*N541,MAR1!$C$13+MAR1!$E$13*N541)</f>
        <v/>
      </c>
      <c r="R541" s="12">
        <f>MAR1!$B$5+MAR1!$C$5*COS(2*PI()*B541/365)+MAR1!$D$5*SIN(2*PI()*B541/365)+INDEX(ChangeFactor!$F$6:$F$17,C541)+IF(G541=1,MAR1!$B$11+INDEX(ChangeFactor!$G$6:$G$17,C541)*MAR1!$D$11*L541,MAR1!$C$11+INDEX(ChangeFactor!$G$6:$G$17,C541)*MAR1!$E$11*L541)</f>
        <v/>
      </c>
    </row>
    <row r="542">
      <c r="A542" s="6">
        <f>Data!U542</f>
        <v/>
      </c>
      <c r="B542" s="6">
        <f>MOD(A542-1,365)+1</f>
        <v/>
      </c>
      <c r="C542" s="6">
        <f>MATCH(B542,Markov!$C$6:$C$17,1)</f>
        <v/>
      </c>
      <c r="D542" s="16">
        <f>Data!V542</f>
        <v/>
      </c>
      <c r="E542" s="6">
        <f>IF(D542&lt;IF(E541=1,INDEX(Markov!$I$6:$I$17,C542),INDEX(Markov!$H$6:$H$17,C542)),1,0)</f>
        <v/>
      </c>
      <c r="F542" s="12">
        <f>IF(E542=1,GAMMA.INV(Data!W542,INDEX(Markov!$Q$6:$Q$17,C542),INDEX(Markov!$R$6:$R$17,C542)),0)</f>
        <v/>
      </c>
      <c r="G542" s="6">
        <f>IF(D542&lt;IF(G541=1,INDEX(ChangeFactor!$O$6:$O$17,C542),INDEX(ChangeFactor!$N$6:$N$17,C542)),1,0)</f>
        <v/>
      </c>
      <c r="H542" s="12">
        <f>IF(G542=1,GAMMA.INV(Data!W542,INDEX(ChangeFactor!$R$6:$R$17,C542),INDEX(ChangeFactor!$S$6:$S$17,C542)),0)</f>
        <v/>
      </c>
      <c r="I542" s="7">
        <f>NORM.S.INV(Data!X542)</f>
        <v/>
      </c>
      <c r="J542" s="7">
        <f>NORM.S.INV(Data!Y542)</f>
        <v/>
      </c>
      <c r="K542" s="7">
        <f>NORM.S.INV(Data!Z542)</f>
        <v/>
      </c>
      <c r="L542" s="7">
        <f>MAR1!$B$32*L541+MAR1!$C$32*M541+MAR1!$D$32*N541+MAR1!$B$42*I542+MAR1!$C$42*J542+MAR1!$D$42*K542</f>
        <v/>
      </c>
      <c r="M542" s="7">
        <f>MAR1!$B$33*L541+MAR1!$C$33*M541+MAR1!$D$33*N541+MAR1!$B$43*I542+MAR1!$C$43*J542+MAR1!$D$43*K542</f>
        <v/>
      </c>
      <c r="N542" s="7">
        <f>MAR1!$B$34*L541+MAR1!$C$34*M541+MAR1!$D$34*N541+MAR1!$B$44*I542+MAR1!$C$44*J542+MAR1!$D$44*K542</f>
        <v/>
      </c>
      <c r="O542" s="12">
        <f>MAR1!$B$5+MAR1!$C$5*COS(2*PI()*B542/365)+MAR1!$D$5*SIN(2*PI()*B542/365)+IF(E542=1,MAR1!$B$11+MAR1!$D$11*L542,MAR1!$C$11+MAR1!$E$11*L542)</f>
        <v/>
      </c>
      <c r="P542" s="12">
        <f>MAR1!$B$6+MAR1!$C$6*COS(2*PI()*B542/365)+MAR1!$D$6*SIN(2*PI()*B542/365)+IF(E542=1,MAR1!$B$12+MAR1!$D$12*M542,MAR1!$C$12+MAR1!$E$12*M542)</f>
        <v/>
      </c>
      <c r="Q542" s="12">
        <f>MAR1!$B$7+MAR1!$C$7*COS(2*PI()*B542/365)+MAR1!$D$7*SIN(2*PI()*B542/365)+IF(E542=1,MAR1!$B$13+MAR1!$D$13*N542,MAR1!$C$13+MAR1!$E$13*N542)</f>
        <v/>
      </c>
      <c r="R542" s="12">
        <f>MAR1!$B$5+MAR1!$C$5*COS(2*PI()*B542/365)+MAR1!$D$5*SIN(2*PI()*B542/365)+INDEX(ChangeFactor!$F$6:$F$17,C542)+IF(G542=1,MAR1!$B$11+INDEX(ChangeFactor!$G$6:$G$17,C542)*MAR1!$D$11*L542,MAR1!$C$11+INDEX(ChangeFactor!$G$6:$G$17,C542)*MAR1!$E$11*L542)</f>
        <v/>
      </c>
    </row>
    <row r="543">
      <c r="A543" s="6">
        <f>Data!U543</f>
        <v/>
      </c>
      <c r="B543" s="6">
        <f>MOD(A543-1,365)+1</f>
        <v/>
      </c>
      <c r="C543" s="6">
        <f>MATCH(B543,Markov!$C$6:$C$17,1)</f>
        <v/>
      </c>
      <c r="D543" s="16">
        <f>Data!V543</f>
        <v/>
      </c>
      <c r="E543" s="6">
        <f>IF(D543&lt;IF(E542=1,INDEX(Markov!$I$6:$I$17,C543),INDEX(Markov!$H$6:$H$17,C543)),1,0)</f>
        <v/>
      </c>
      <c r="F543" s="12">
        <f>IF(E543=1,GAMMA.INV(Data!W543,INDEX(Markov!$Q$6:$Q$17,C543),INDEX(Markov!$R$6:$R$17,C543)),0)</f>
        <v/>
      </c>
      <c r="G543" s="6">
        <f>IF(D543&lt;IF(G542=1,INDEX(ChangeFactor!$O$6:$O$17,C543),INDEX(ChangeFactor!$N$6:$N$17,C543)),1,0)</f>
        <v/>
      </c>
      <c r="H543" s="12">
        <f>IF(G543=1,GAMMA.INV(Data!W543,INDEX(ChangeFactor!$R$6:$R$17,C543),INDEX(ChangeFactor!$S$6:$S$17,C543)),0)</f>
        <v/>
      </c>
      <c r="I543" s="7">
        <f>NORM.S.INV(Data!X543)</f>
        <v/>
      </c>
      <c r="J543" s="7">
        <f>NORM.S.INV(Data!Y543)</f>
        <v/>
      </c>
      <c r="K543" s="7">
        <f>NORM.S.INV(Data!Z543)</f>
        <v/>
      </c>
      <c r="L543" s="7">
        <f>MAR1!$B$32*L542+MAR1!$C$32*M542+MAR1!$D$32*N542+MAR1!$B$42*I543+MAR1!$C$42*J543+MAR1!$D$42*K543</f>
        <v/>
      </c>
      <c r="M543" s="7">
        <f>MAR1!$B$33*L542+MAR1!$C$33*M542+MAR1!$D$33*N542+MAR1!$B$43*I543+MAR1!$C$43*J543+MAR1!$D$43*K543</f>
        <v/>
      </c>
      <c r="N543" s="7">
        <f>MAR1!$B$34*L542+MAR1!$C$34*M542+MAR1!$D$34*N542+MAR1!$B$44*I543+MAR1!$C$44*J543+MAR1!$D$44*K543</f>
        <v/>
      </c>
      <c r="O543" s="12">
        <f>MAR1!$B$5+MAR1!$C$5*COS(2*PI()*B543/365)+MAR1!$D$5*SIN(2*PI()*B543/365)+IF(E543=1,MAR1!$B$11+MAR1!$D$11*L543,MAR1!$C$11+MAR1!$E$11*L543)</f>
        <v/>
      </c>
      <c r="P543" s="12">
        <f>MAR1!$B$6+MAR1!$C$6*COS(2*PI()*B543/365)+MAR1!$D$6*SIN(2*PI()*B543/365)+IF(E543=1,MAR1!$B$12+MAR1!$D$12*M543,MAR1!$C$12+MAR1!$E$12*M543)</f>
        <v/>
      </c>
      <c r="Q543" s="12">
        <f>MAR1!$B$7+MAR1!$C$7*COS(2*PI()*B543/365)+MAR1!$D$7*SIN(2*PI()*B543/365)+IF(E543=1,MAR1!$B$13+MAR1!$D$13*N543,MAR1!$C$13+MAR1!$E$13*N543)</f>
        <v/>
      </c>
      <c r="R543" s="12">
        <f>MAR1!$B$5+MAR1!$C$5*COS(2*PI()*B543/365)+MAR1!$D$5*SIN(2*PI()*B543/365)+INDEX(ChangeFactor!$F$6:$F$17,C543)+IF(G543=1,MAR1!$B$11+INDEX(ChangeFactor!$G$6:$G$17,C543)*MAR1!$D$11*L543,MAR1!$C$11+INDEX(ChangeFactor!$G$6:$G$17,C543)*MAR1!$E$11*L543)</f>
        <v/>
      </c>
    </row>
    <row r="544">
      <c r="A544" s="6">
        <f>Data!U544</f>
        <v/>
      </c>
      <c r="B544" s="6">
        <f>MOD(A544-1,365)+1</f>
        <v/>
      </c>
      <c r="C544" s="6">
        <f>MATCH(B544,Markov!$C$6:$C$17,1)</f>
        <v/>
      </c>
      <c r="D544" s="16">
        <f>Data!V544</f>
        <v/>
      </c>
      <c r="E544" s="6">
        <f>IF(D544&lt;IF(E543=1,INDEX(Markov!$I$6:$I$17,C544),INDEX(Markov!$H$6:$H$17,C544)),1,0)</f>
        <v/>
      </c>
      <c r="F544" s="12">
        <f>IF(E544=1,GAMMA.INV(Data!W544,INDEX(Markov!$Q$6:$Q$17,C544),INDEX(Markov!$R$6:$R$17,C544)),0)</f>
        <v/>
      </c>
      <c r="G544" s="6">
        <f>IF(D544&lt;IF(G543=1,INDEX(ChangeFactor!$O$6:$O$17,C544),INDEX(ChangeFactor!$N$6:$N$17,C544)),1,0)</f>
        <v/>
      </c>
      <c r="H544" s="12">
        <f>IF(G544=1,GAMMA.INV(Data!W544,INDEX(ChangeFactor!$R$6:$R$17,C544),INDEX(ChangeFactor!$S$6:$S$17,C544)),0)</f>
        <v/>
      </c>
      <c r="I544" s="7">
        <f>NORM.S.INV(Data!X544)</f>
        <v/>
      </c>
      <c r="J544" s="7">
        <f>NORM.S.INV(Data!Y544)</f>
        <v/>
      </c>
      <c r="K544" s="7">
        <f>NORM.S.INV(Data!Z544)</f>
        <v/>
      </c>
      <c r="L544" s="7">
        <f>MAR1!$B$32*L543+MAR1!$C$32*M543+MAR1!$D$32*N543+MAR1!$B$42*I544+MAR1!$C$42*J544+MAR1!$D$42*K544</f>
        <v/>
      </c>
      <c r="M544" s="7">
        <f>MAR1!$B$33*L543+MAR1!$C$33*M543+MAR1!$D$33*N543+MAR1!$B$43*I544+MAR1!$C$43*J544+MAR1!$D$43*K544</f>
        <v/>
      </c>
      <c r="N544" s="7">
        <f>MAR1!$B$34*L543+MAR1!$C$34*M543+MAR1!$D$34*N543+MAR1!$B$44*I544+MAR1!$C$44*J544+MAR1!$D$44*K544</f>
        <v/>
      </c>
      <c r="O544" s="12">
        <f>MAR1!$B$5+MAR1!$C$5*COS(2*PI()*B544/365)+MAR1!$D$5*SIN(2*PI()*B544/365)+IF(E544=1,MAR1!$B$11+MAR1!$D$11*L544,MAR1!$C$11+MAR1!$E$11*L544)</f>
        <v/>
      </c>
      <c r="P544" s="12">
        <f>MAR1!$B$6+MAR1!$C$6*COS(2*PI()*B544/365)+MAR1!$D$6*SIN(2*PI()*B544/365)+IF(E544=1,MAR1!$B$12+MAR1!$D$12*M544,MAR1!$C$12+MAR1!$E$12*M544)</f>
        <v/>
      </c>
      <c r="Q544" s="12">
        <f>MAR1!$B$7+MAR1!$C$7*COS(2*PI()*B544/365)+MAR1!$D$7*SIN(2*PI()*B544/365)+IF(E544=1,MAR1!$B$13+MAR1!$D$13*N544,MAR1!$C$13+MAR1!$E$13*N544)</f>
        <v/>
      </c>
      <c r="R544" s="12">
        <f>MAR1!$B$5+MAR1!$C$5*COS(2*PI()*B544/365)+MAR1!$D$5*SIN(2*PI()*B544/365)+INDEX(ChangeFactor!$F$6:$F$17,C544)+IF(G544=1,MAR1!$B$11+INDEX(ChangeFactor!$G$6:$G$17,C544)*MAR1!$D$11*L544,MAR1!$C$11+INDEX(ChangeFactor!$G$6:$G$17,C544)*MAR1!$E$11*L544)</f>
        <v/>
      </c>
    </row>
    <row r="545">
      <c r="A545" s="6">
        <f>Data!U545</f>
        <v/>
      </c>
      <c r="B545" s="6">
        <f>MOD(A545-1,365)+1</f>
        <v/>
      </c>
      <c r="C545" s="6">
        <f>MATCH(B545,Markov!$C$6:$C$17,1)</f>
        <v/>
      </c>
      <c r="D545" s="16">
        <f>Data!V545</f>
        <v/>
      </c>
      <c r="E545" s="6">
        <f>IF(D545&lt;IF(E544=1,INDEX(Markov!$I$6:$I$17,C545),INDEX(Markov!$H$6:$H$17,C545)),1,0)</f>
        <v/>
      </c>
      <c r="F545" s="12">
        <f>IF(E545=1,GAMMA.INV(Data!W545,INDEX(Markov!$Q$6:$Q$17,C545),INDEX(Markov!$R$6:$R$17,C545)),0)</f>
        <v/>
      </c>
      <c r="G545" s="6">
        <f>IF(D545&lt;IF(G544=1,INDEX(ChangeFactor!$O$6:$O$17,C545),INDEX(ChangeFactor!$N$6:$N$17,C545)),1,0)</f>
        <v/>
      </c>
      <c r="H545" s="12">
        <f>IF(G545=1,GAMMA.INV(Data!W545,INDEX(ChangeFactor!$R$6:$R$17,C545),INDEX(ChangeFactor!$S$6:$S$17,C545)),0)</f>
        <v/>
      </c>
      <c r="I545" s="7">
        <f>NORM.S.INV(Data!X545)</f>
        <v/>
      </c>
      <c r="J545" s="7">
        <f>NORM.S.INV(Data!Y545)</f>
        <v/>
      </c>
      <c r="K545" s="7">
        <f>NORM.S.INV(Data!Z545)</f>
        <v/>
      </c>
      <c r="L545" s="7">
        <f>MAR1!$B$32*L544+MAR1!$C$32*M544+MAR1!$D$32*N544+MAR1!$B$42*I545+MAR1!$C$42*J545+MAR1!$D$42*K545</f>
        <v/>
      </c>
      <c r="M545" s="7">
        <f>MAR1!$B$33*L544+MAR1!$C$33*M544+MAR1!$D$33*N544+MAR1!$B$43*I545+MAR1!$C$43*J545+MAR1!$D$43*K545</f>
        <v/>
      </c>
      <c r="N545" s="7">
        <f>MAR1!$B$34*L544+MAR1!$C$34*M544+MAR1!$D$34*N544+MAR1!$B$44*I545+MAR1!$C$44*J545+MAR1!$D$44*K545</f>
        <v/>
      </c>
      <c r="O545" s="12">
        <f>MAR1!$B$5+MAR1!$C$5*COS(2*PI()*B545/365)+MAR1!$D$5*SIN(2*PI()*B545/365)+IF(E545=1,MAR1!$B$11+MAR1!$D$11*L545,MAR1!$C$11+MAR1!$E$11*L545)</f>
        <v/>
      </c>
      <c r="P545" s="12">
        <f>MAR1!$B$6+MAR1!$C$6*COS(2*PI()*B545/365)+MAR1!$D$6*SIN(2*PI()*B545/365)+IF(E545=1,MAR1!$B$12+MAR1!$D$12*M545,MAR1!$C$12+MAR1!$E$12*M545)</f>
        <v/>
      </c>
      <c r="Q545" s="12">
        <f>MAR1!$B$7+MAR1!$C$7*COS(2*PI()*B545/365)+MAR1!$D$7*SIN(2*PI()*B545/365)+IF(E545=1,MAR1!$B$13+MAR1!$D$13*N545,MAR1!$C$13+MAR1!$E$13*N545)</f>
        <v/>
      </c>
      <c r="R545" s="12">
        <f>MAR1!$B$5+MAR1!$C$5*COS(2*PI()*B545/365)+MAR1!$D$5*SIN(2*PI()*B545/365)+INDEX(ChangeFactor!$F$6:$F$17,C545)+IF(G545=1,MAR1!$B$11+INDEX(ChangeFactor!$G$6:$G$17,C545)*MAR1!$D$11*L545,MAR1!$C$11+INDEX(ChangeFactor!$G$6:$G$17,C545)*MAR1!$E$11*L545)</f>
        <v/>
      </c>
    </row>
    <row r="546">
      <c r="A546" s="6">
        <f>Data!U546</f>
        <v/>
      </c>
      <c r="B546" s="6">
        <f>MOD(A546-1,365)+1</f>
        <v/>
      </c>
      <c r="C546" s="6">
        <f>MATCH(B546,Markov!$C$6:$C$17,1)</f>
        <v/>
      </c>
      <c r="D546" s="16">
        <f>Data!V546</f>
        <v/>
      </c>
      <c r="E546" s="6">
        <f>IF(D546&lt;IF(E545=1,INDEX(Markov!$I$6:$I$17,C546),INDEX(Markov!$H$6:$H$17,C546)),1,0)</f>
        <v/>
      </c>
      <c r="F546" s="12">
        <f>IF(E546=1,GAMMA.INV(Data!W546,INDEX(Markov!$Q$6:$Q$17,C546),INDEX(Markov!$R$6:$R$17,C546)),0)</f>
        <v/>
      </c>
      <c r="G546" s="6">
        <f>IF(D546&lt;IF(G545=1,INDEX(ChangeFactor!$O$6:$O$17,C546),INDEX(ChangeFactor!$N$6:$N$17,C546)),1,0)</f>
        <v/>
      </c>
      <c r="H546" s="12">
        <f>IF(G546=1,GAMMA.INV(Data!W546,INDEX(ChangeFactor!$R$6:$R$17,C546),INDEX(ChangeFactor!$S$6:$S$17,C546)),0)</f>
        <v/>
      </c>
      <c r="I546" s="7">
        <f>NORM.S.INV(Data!X546)</f>
        <v/>
      </c>
      <c r="J546" s="7">
        <f>NORM.S.INV(Data!Y546)</f>
        <v/>
      </c>
      <c r="K546" s="7">
        <f>NORM.S.INV(Data!Z546)</f>
        <v/>
      </c>
      <c r="L546" s="7">
        <f>MAR1!$B$32*L545+MAR1!$C$32*M545+MAR1!$D$32*N545+MAR1!$B$42*I546+MAR1!$C$42*J546+MAR1!$D$42*K546</f>
        <v/>
      </c>
      <c r="M546" s="7">
        <f>MAR1!$B$33*L545+MAR1!$C$33*M545+MAR1!$D$33*N545+MAR1!$B$43*I546+MAR1!$C$43*J546+MAR1!$D$43*K546</f>
        <v/>
      </c>
      <c r="N546" s="7">
        <f>MAR1!$B$34*L545+MAR1!$C$34*M545+MAR1!$D$34*N545+MAR1!$B$44*I546+MAR1!$C$44*J546+MAR1!$D$44*K546</f>
        <v/>
      </c>
      <c r="O546" s="12">
        <f>MAR1!$B$5+MAR1!$C$5*COS(2*PI()*B546/365)+MAR1!$D$5*SIN(2*PI()*B546/365)+IF(E546=1,MAR1!$B$11+MAR1!$D$11*L546,MAR1!$C$11+MAR1!$E$11*L546)</f>
        <v/>
      </c>
      <c r="P546" s="12">
        <f>MAR1!$B$6+MAR1!$C$6*COS(2*PI()*B546/365)+MAR1!$D$6*SIN(2*PI()*B546/365)+IF(E546=1,MAR1!$B$12+MAR1!$D$12*M546,MAR1!$C$12+MAR1!$E$12*M546)</f>
        <v/>
      </c>
      <c r="Q546" s="12">
        <f>MAR1!$B$7+MAR1!$C$7*COS(2*PI()*B546/365)+MAR1!$D$7*SIN(2*PI()*B546/365)+IF(E546=1,MAR1!$B$13+MAR1!$D$13*N546,MAR1!$C$13+MAR1!$E$13*N546)</f>
        <v/>
      </c>
      <c r="R546" s="12">
        <f>MAR1!$B$5+MAR1!$C$5*COS(2*PI()*B546/365)+MAR1!$D$5*SIN(2*PI()*B546/365)+INDEX(ChangeFactor!$F$6:$F$17,C546)+IF(G546=1,MAR1!$B$11+INDEX(ChangeFactor!$G$6:$G$17,C546)*MAR1!$D$11*L546,MAR1!$C$11+INDEX(ChangeFactor!$G$6:$G$17,C546)*MAR1!$E$11*L546)</f>
        <v/>
      </c>
    </row>
    <row r="547">
      <c r="A547" s="6">
        <f>Data!U547</f>
        <v/>
      </c>
      <c r="B547" s="6">
        <f>MOD(A547-1,365)+1</f>
        <v/>
      </c>
      <c r="C547" s="6">
        <f>MATCH(B547,Markov!$C$6:$C$17,1)</f>
        <v/>
      </c>
      <c r="D547" s="16">
        <f>Data!V547</f>
        <v/>
      </c>
      <c r="E547" s="6">
        <f>IF(D547&lt;IF(E546=1,INDEX(Markov!$I$6:$I$17,C547),INDEX(Markov!$H$6:$H$17,C547)),1,0)</f>
        <v/>
      </c>
      <c r="F547" s="12">
        <f>IF(E547=1,GAMMA.INV(Data!W547,INDEX(Markov!$Q$6:$Q$17,C547),INDEX(Markov!$R$6:$R$17,C547)),0)</f>
        <v/>
      </c>
      <c r="G547" s="6">
        <f>IF(D547&lt;IF(G546=1,INDEX(ChangeFactor!$O$6:$O$17,C547),INDEX(ChangeFactor!$N$6:$N$17,C547)),1,0)</f>
        <v/>
      </c>
      <c r="H547" s="12">
        <f>IF(G547=1,GAMMA.INV(Data!W547,INDEX(ChangeFactor!$R$6:$R$17,C547),INDEX(ChangeFactor!$S$6:$S$17,C547)),0)</f>
        <v/>
      </c>
      <c r="I547" s="7">
        <f>NORM.S.INV(Data!X547)</f>
        <v/>
      </c>
      <c r="J547" s="7">
        <f>NORM.S.INV(Data!Y547)</f>
        <v/>
      </c>
      <c r="K547" s="7">
        <f>NORM.S.INV(Data!Z547)</f>
        <v/>
      </c>
      <c r="L547" s="7">
        <f>MAR1!$B$32*L546+MAR1!$C$32*M546+MAR1!$D$32*N546+MAR1!$B$42*I547+MAR1!$C$42*J547+MAR1!$D$42*K547</f>
        <v/>
      </c>
      <c r="M547" s="7">
        <f>MAR1!$B$33*L546+MAR1!$C$33*M546+MAR1!$D$33*N546+MAR1!$B$43*I547+MAR1!$C$43*J547+MAR1!$D$43*K547</f>
        <v/>
      </c>
      <c r="N547" s="7">
        <f>MAR1!$B$34*L546+MAR1!$C$34*M546+MAR1!$D$34*N546+MAR1!$B$44*I547+MAR1!$C$44*J547+MAR1!$D$44*K547</f>
        <v/>
      </c>
      <c r="O547" s="12">
        <f>MAR1!$B$5+MAR1!$C$5*COS(2*PI()*B547/365)+MAR1!$D$5*SIN(2*PI()*B547/365)+IF(E547=1,MAR1!$B$11+MAR1!$D$11*L547,MAR1!$C$11+MAR1!$E$11*L547)</f>
        <v/>
      </c>
      <c r="P547" s="12">
        <f>MAR1!$B$6+MAR1!$C$6*COS(2*PI()*B547/365)+MAR1!$D$6*SIN(2*PI()*B547/365)+IF(E547=1,MAR1!$B$12+MAR1!$D$12*M547,MAR1!$C$12+MAR1!$E$12*M547)</f>
        <v/>
      </c>
      <c r="Q547" s="12">
        <f>MAR1!$B$7+MAR1!$C$7*COS(2*PI()*B547/365)+MAR1!$D$7*SIN(2*PI()*B547/365)+IF(E547=1,MAR1!$B$13+MAR1!$D$13*N547,MAR1!$C$13+MAR1!$E$13*N547)</f>
        <v/>
      </c>
      <c r="R547" s="12">
        <f>MAR1!$B$5+MAR1!$C$5*COS(2*PI()*B547/365)+MAR1!$D$5*SIN(2*PI()*B547/365)+INDEX(ChangeFactor!$F$6:$F$17,C547)+IF(G547=1,MAR1!$B$11+INDEX(ChangeFactor!$G$6:$G$17,C547)*MAR1!$D$11*L547,MAR1!$C$11+INDEX(ChangeFactor!$G$6:$G$17,C547)*MAR1!$E$11*L547)</f>
        <v/>
      </c>
    </row>
    <row r="548">
      <c r="A548" s="6">
        <f>Data!U548</f>
        <v/>
      </c>
      <c r="B548" s="6">
        <f>MOD(A548-1,365)+1</f>
        <v/>
      </c>
      <c r="C548" s="6">
        <f>MATCH(B548,Markov!$C$6:$C$17,1)</f>
        <v/>
      </c>
      <c r="D548" s="16">
        <f>Data!V548</f>
        <v/>
      </c>
      <c r="E548" s="6">
        <f>IF(D548&lt;IF(E547=1,INDEX(Markov!$I$6:$I$17,C548),INDEX(Markov!$H$6:$H$17,C548)),1,0)</f>
        <v/>
      </c>
      <c r="F548" s="12">
        <f>IF(E548=1,GAMMA.INV(Data!W548,INDEX(Markov!$Q$6:$Q$17,C548),INDEX(Markov!$R$6:$R$17,C548)),0)</f>
        <v/>
      </c>
      <c r="G548" s="6">
        <f>IF(D548&lt;IF(G547=1,INDEX(ChangeFactor!$O$6:$O$17,C548),INDEX(ChangeFactor!$N$6:$N$17,C548)),1,0)</f>
        <v/>
      </c>
      <c r="H548" s="12">
        <f>IF(G548=1,GAMMA.INV(Data!W548,INDEX(ChangeFactor!$R$6:$R$17,C548),INDEX(ChangeFactor!$S$6:$S$17,C548)),0)</f>
        <v/>
      </c>
      <c r="I548" s="7">
        <f>NORM.S.INV(Data!X548)</f>
        <v/>
      </c>
      <c r="J548" s="7">
        <f>NORM.S.INV(Data!Y548)</f>
        <v/>
      </c>
      <c r="K548" s="7">
        <f>NORM.S.INV(Data!Z548)</f>
        <v/>
      </c>
      <c r="L548" s="7">
        <f>MAR1!$B$32*L547+MAR1!$C$32*M547+MAR1!$D$32*N547+MAR1!$B$42*I548+MAR1!$C$42*J548+MAR1!$D$42*K548</f>
        <v/>
      </c>
      <c r="M548" s="7">
        <f>MAR1!$B$33*L547+MAR1!$C$33*M547+MAR1!$D$33*N547+MAR1!$B$43*I548+MAR1!$C$43*J548+MAR1!$D$43*K548</f>
        <v/>
      </c>
      <c r="N548" s="7">
        <f>MAR1!$B$34*L547+MAR1!$C$34*M547+MAR1!$D$34*N547+MAR1!$B$44*I548+MAR1!$C$44*J548+MAR1!$D$44*K548</f>
        <v/>
      </c>
      <c r="O548" s="12">
        <f>MAR1!$B$5+MAR1!$C$5*COS(2*PI()*B548/365)+MAR1!$D$5*SIN(2*PI()*B548/365)+IF(E548=1,MAR1!$B$11+MAR1!$D$11*L548,MAR1!$C$11+MAR1!$E$11*L548)</f>
        <v/>
      </c>
      <c r="P548" s="12">
        <f>MAR1!$B$6+MAR1!$C$6*COS(2*PI()*B548/365)+MAR1!$D$6*SIN(2*PI()*B548/365)+IF(E548=1,MAR1!$B$12+MAR1!$D$12*M548,MAR1!$C$12+MAR1!$E$12*M548)</f>
        <v/>
      </c>
      <c r="Q548" s="12">
        <f>MAR1!$B$7+MAR1!$C$7*COS(2*PI()*B548/365)+MAR1!$D$7*SIN(2*PI()*B548/365)+IF(E548=1,MAR1!$B$13+MAR1!$D$13*N548,MAR1!$C$13+MAR1!$E$13*N548)</f>
        <v/>
      </c>
      <c r="R548" s="12">
        <f>MAR1!$B$5+MAR1!$C$5*COS(2*PI()*B548/365)+MAR1!$D$5*SIN(2*PI()*B548/365)+INDEX(ChangeFactor!$F$6:$F$17,C548)+IF(G548=1,MAR1!$B$11+INDEX(ChangeFactor!$G$6:$G$17,C548)*MAR1!$D$11*L548,MAR1!$C$11+INDEX(ChangeFactor!$G$6:$G$17,C548)*MAR1!$E$11*L548)</f>
        <v/>
      </c>
    </row>
    <row r="549">
      <c r="A549" s="6">
        <f>Data!U549</f>
        <v/>
      </c>
      <c r="B549" s="6">
        <f>MOD(A549-1,365)+1</f>
        <v/>
      </c>
      <c r="C549" s="6">
        <f>MATCH(B549,Markov!$C$6:$C$17,1)</f>
        <v/>
      </c>
      <c r="D549" s="16">
        <f>Data!V549</f>
        <v/>
      </c>
      <c r="E549" s="6">
        <f>IF(D549&lt;IF(E548=1,INDEX(Markov!$I$6:$I$17,C549),INDEX(Markov!$H$6:$H$17,C549)),1,0)</f>
        <v/>
      </c>
      <c r="F549" s="12">
        <f>IF(E549=1,GAMMA.INV(Data!W549,INDEX(Markov!$Q$6:$Q$17,C549),INDEX(Markov!$R$6:$R$17,C549)),0)</f>
        <v/>
      </c>
      <c r="G549" s="6">
        <f>IF(D549&lt;IF(G548=1,INDEX(ChangeFactor!$O$6:$O$17,C549),INDEX(ChangeFactor!$N$6:$N$17,C549)),1,0)</f>
        <v/>
      </c>
      <c r="H549" s="12">
        <f>IF(G549=1,GAMMA.INV(Data!W549,INDEX(ChangeFactor!$R$6:$R$17,C549),INDEX(ChangeFactor!$S$6:$S$17,C549)),0)</f>
        <v/>
      </c>
      <c r="I549" s="7">
        <f>NORM.S.INV(Data!X549)</f>
        <v/>
      </c>
      <c r="J549" s="7">
        <f>NORM.S.INV(Data!Y549)</f>
        <v/>
      </c>
      <c r="K549" s="7">
        <f>NORM.S.INV(Data!Z549)</f>
        <v/>
      </c>
      <c r="L549" s="7">
        <f>MAR1!$B$32*L548+MAR1!$C$32*M548+MAR1!$D$32*N548+MAR1!$B$42*I549+MAR1!$C$42*J549+MAR1!$D$42*K549</f>
        <v/>
      </c>
      <c r="M549" s="7">
        <f>MAR1!$B$33*L548+MAR1!$C$33*M548+MAR1!$D$33*N548+MAR1!$B$43*I549+MAR1!$C$43*J549+MAR1!$D$43*K549</f>
        <v/>
      </c>
      <c r="N549" s="7">
        <f>MAR1!$B$34*L548+MAR1!$C$34*M548+MAR1!$D$34*N548+MAR1!$B$44*I549+MAR1!$C$44*J549+MAR1!$D$44*K549</f>
        <v/>
      </c>
      <c r="O549" s="12">
        <f>MAR1!$B$5+MAR1!$C$5*COS(2*PI()*B549/365)+MAR1!$D$5*SIN(2*PI()*B549/365)+IF(E549=1,MAR1!$B$11+MAR1!$D$11*L549,MAR1!$C$11+MAR1!$E$11*L549)</f>
        <v/>
      </c>
      <c r="P549" s="12">
        <f>MAR1!$B$6+MAR1!$C$6*COS(2*PI()*B549/365)+MAR1!$D$6*SIN(2*PI()*B549/365)+IF(E549=1,MAR1!$B$12+MAR1!$D$12*M549,MAR1!$C$12+MAR1!$E$12*M549)</f>
        <v/>
      </c>
      <c r="Q549" s="12">
        <f>MAR1!$B$7+MAR1!$C$7*COS(2*PI()*B549/365)+MAR1!$D$7*SIN(2*PI()*B549/365)+IF(E549=1,MAR1!$B$13+MAR1!$D$13*N549,MAR1!$C$13+MAR1!$E$13*N549)</f>
        <v/>
      </c>
      <c r="R549" s="12">
        <f>MAR1!$B$5+MAR1!$C$5*COS(2*PI()*B549/365)+MAR1!$D$5*SIN(2*PI()*B549/365)+INDEX(ChangeFactor!$F$6:$F$17,C549)+IF(G549=1,MAR1!$B$11+INDEX(ChangeFactor!$G$6:$G$17,C549)*MAR1!$D$11*L549,MAR1!$C$11+INDEX(ChangeFactor!$G$6:$G$17,C549)*MAR1!$E$11*L549)</f>
        <v/>
      </c>
    </row>
    <row r="550">
      <c r="A550" s="6">
        <f>Data!U550</f>
        <v/>
      </c>
      <c r="B550" s="6">
        <f>MOD(A550-1,365)+1</f>
        <v/>
      </c>
      <c r="C550" s="6">
        <f>MATCH(B550,Markov!$C$6:$C$17,1)</f>
        <v/>
      </c>
      <c r="D550" s="16">
        <f>Data!V550</f>
        <v/>
      </c>
      <c r="E550" s="6">
        <f>IF(D550&lt;IF(E549=1,INDEX(Markov!$I$6:$I$17,C550),INDEX(Markov!$H$6:$H$17,C550)),1,0)</f>
        <v/>
      </c>
      <c r="F550" s="12">
        <f>IF(E550=1,GAMMA.INV(Data!W550,INDEX(Markov!$Q$6:$Q$17,C550),INDEX(Markov!$R$6:$R$17,C550)),0)</f>
        <v/>
      </c>
      <c r="G550" s="6">
        <f>IF(D550&lt;IF(G549=1,INDEX(ChangeFactor!$O$6:$O$17,C550),INDEX(ChangeFactor!$N$6:$N$17,C550)),1,0)</f>
        <v/>
      </c>
      <c r="H550" s="12">
        <f>IF(G550=1,GAMMA.INV(Data!W550,INDEX(ChangeFactor!$R$6:$R$17,C550),INDEX(ChangeFactor!$S$6:$S$17,C550)),0)</f>
        <v/>
      </c>
      <c r="I550" s="7">
        <f>NORM.S.INV(Data!X550)</f>
        <v/>
      </c>
      <c r="J550" s="7">
        <f>NORM.S.INV(Data!Y550)</f>
        <v/>
      </c>
      <c r="K550" s="7">
        <f>NORM.S.INV(Data!Z550)</f>
        <v/>
      </c>
      <c r="L550" s="7">
        <f>MAR1!$B$32*L549+MAR1!$C$32*M549+MAR1!$D$32*N549+MAR1!$B$42*I550+MAR1!$C$42*J550+MAR1!$D$42*K550</f>
        <v/>
      </c>
      <c r="M550" s="7">
        <f>MAR1!$B$33*L549+MAR1!$C$33*M549+MAR1!$D$33*N549+MAR1!$B$43*I550+MAR1!$C$43*J550+MAR1!$D$43*K550</f>
        <v/>
      </c>
      <c r="N550" s="7">
        <f>MAR1!$B$34*L549+MAR1!$C$34*M549+MAR1!$D$34*N549+MAR1!$B$44*I550+MAR1!$C$44*J550+MAR1!$D$44*K550</f>
        <v/>
      </c>
      <c r="O550" s="12">
        <f>MAR1!$B$5+MAR1!$C$5*COS(2*PI()*B550/365)+MAR1!$D$5*SIN(2*PI()*B550/365)+IF(E550=1,MAR1!$B$11+MAR1!$D$11*L550,MAR1!$C$11+MAR1!$E$11*L550)</f>
        <v/>
      </c>
      <c r="P550" s="12">
        <f>MAR1!$B$6+MAR1!$C$6*COS(2*PI()*B550/365)+MAR1!$D$6*SIN(2*PI()*B550/365)+IF(E550=1,MAR1!$B$12+MAR1!$D$12*M550,MAR1!$C$12+MAR1!$E$12*M550)</f>
        <v/>
      </c>
      <c r="Q550" s="12">
        <f>MAR1!$B$7+MAR1!$C$7*COS(2*PI()*B550/365)+MAR1!$D$7*SIN(2*PI()*B550/365)+IF(E550=1,MAR1!$B$13+MAR1!$D$13*N550,MAR1!$C$13+MAR1!$E$13*N550)</f>
        <v/>
      </c>
      <c r="R550" s="12">
        <f>MAR1!$B$5+MAR1!$C$5*COS(2*PI()*B550/365)+MAR1!$D$5*SIN(2*PI()*B550/365)+INDEX(ChangeFactor!$F$6:$F$17,C550)+IF(G550=1,MAR1!$B$11+INDEX(ChangeFactor!$G$6:$G$17,C550)*MAR1!$D$11*L550,MAR1!$C$11+INDEX(ChangeFactor!$G$6:$G$17,C550)*MAR1!$E$11*L550)</f>
        <v/>
      </c>
    </row>
    <row r="551">
      <c r="A551" s="6">
        <f>Data!U551</f>
        <v/>
      </c>
      <c r="B551" s="6">
        <f>MOD(A551-1,365)+1</f>
        <v/>
      </c>
      <c r="C551" s="6">
        <f>MATCH(B551,Markov!$C$6:$C$17,1)</f>
        <v/>
      </c>
      <c r="D551" s="16">
        <f>Data!V551</f>
        <v/>
      </c>
      <c r="E551" s="6">
        <f>IF(D551&lt;IF(E550=1,INDEX(Markov!$I$6:$I$17,C551),INDEX(Markov!$H$6:$H$17,C551)),1,0)</f>
        <v/>
      </c>
      <c r="F551" s="12">
        <f>IF(E551=1,GAMMA.INV(Data!W551,INDEX(Markov!$Q$6:$Q$17,C551),INDEX(Markov!$R$6:$R$17,C551)),0)</f>
        <v/>
      </c>
      <c r="G551" s="6">
        <f>IF(D551&lt;IF(G550=1,INDEX(ChangeFactor!$O$6:$O$17,C551),INDEX(ChangeFactor!$N$6:$N$17,C551)),1,0)</f>
        <v/>
      </c>
      <c r="H551" s="12">
        <f>IF(G551=1,GAMMA.INV(Data!W551,INDEX(ChangeFactor!$R$6:$R$17,C551),INDEX(ChangeFactor!$S$6:$S$17,C551)),0)</f>
        <v/>
      </c>
      <c r="I551" s="7">
        <f>NORM.S.INV(Data!X551)</f>
        <v/>
      </c>
      <c r="J551" s="7">
        <f>NORM.S.INV(Data!Y551)</f>
        <v/>
      </c>
      <c r="K551" s="7">
        <f>NORM.S.INV(Data!Z551)</f>
        <v/>
      </c>
      <c r="L551" s="7">
        <f>MAR1!$B$32*L550+MAR1!$C$32*M550+MAR1!$D$32*N550+MAR1!$B$42*I551+MAR1!$C$42*J551+MAR1!$D$42*K551</f>
        <v/>
      </c>
      <c r="M551" s="7">
        <f>MAR1!$B$33*L550+MAR1!$C$33*M550+MAR1!$D$33*N550+MAR1!$B$43*I551+MAR1!$C$43*J551+MAR1!$D$43*K551</f>
        <v/>
      </c>
      <c r="N551" s="7">
        <f>MAR1!$B$34*L550+MAR1!$C$34*M550+MAR1!$D$34*N550+MAR1!$B$44*I551+MAR1!$C$44*J551+MAR1!$D$44*K551</f>
        <v/>
      </c>
      <c r="O551" s="12">
        <f>MAR1!$B$5+MAR1!$C$5*COS(2*PI()*B551/365)+MAR1!$D$5*SIN(2*PI()*B551/365)+IF(E551=1,MAR1!$B$11+MAR1!$D$11*L551,MAR1!$C$11+MAR1!$E$11*L551)</f>
        <v/>
      </c>
      <c r="P551" s="12">
        <f>MAR1!$B$6+MAR1!$C$6*COS(2*PI()*B551/365)+MAR1!$D$6*SIN(2*PI()*B551/365)+IF(E551=1,MAR1!$B$12+MAR1!$D$12*M551,MAR1!$C$12+MAR1!$E$12*M551)</f>
        <v/>
      </c>
      <c r="Q551" s="12">
        <f>MAR1!$B$7+MAR1!$C$7*COS(2*PI()*B551/365)+MAR1!$D$7*SIN(2*PI()*B551/365)+IF(E551=1,MAR1!$B$13+MAR1!$D$13*N551,MAR1!$C$13+MAR1!$E$13*N551)</f>
        <v/>
      </c>
      <c r="R551" s="12">
        <f>MAR1!$B$5+MAR1!$C$5*COS(2*PI()*B551/365)+MAR1!$D$5*SIN(2*PI()*B551/365)+INDEX(ChangeFactor!$F$6:$F$17,C551)+IF(G551=1,MAR1!$B$11+INDEX(ChangeFactor!$G$6:$G$17,C551)*MAR1!$D$11*L551,MAR1!$C$11+INDEX(ChangeFactor!$G$6:$G$17,C551)*MAR1!$E$11*L551)</f>
        <v/>
      </c>
    </row>
    <row r="552">
      <c r="A552" s="6">
        <f>Data!U552</f>
        <v/>
      </c>
      <c r="B552" s="6">
        <f>MOD(A552-1,365)+1</f>
        <v/>
      </c>
      <c r="C552" s="6">
        <f>MATCH(B552,Markov!$C$6:$C$17,1)</f>
        <v/>
      </c>
      <c r="D552" s="16">
        <f>Data!V552</f>
        <v/>
      </c>
      <c r="E552" s="6">
        <f>IF(D552&lt;IF(E551=1,INDEX(Markov!$I$6:$I$17,C552),INDEX(Markov!$H$6:$H$17,C552)),1,0)</f>
        <v/>
      </c>
      <c r="F552" s="12">
        <f>IF(E552=1,GAMMA.INV(Data!W552,INDEX(Markov!$Q$6:$Q$17,C552),INDEX(Markov!$R$6:$R$17,C552)),0)</f>
        <v/>
      </c>
      <c r="G552" s="6">
        <f>IF(D552&lt;IF(G551=1,INDEX(ChangeFactor!$O$6:$O$17,C552),INDEX(ChangeFactor!$N$6:$N$17,C552)),1,0)</f>
        <v/>
      </c>
      <c r="H552" s="12">
        <f>IF(G552=1,GAMMA.INV(Data!W552,INDEX(ChangeFactor!$R$6:$R$17,C552),INDEX(ChangeFactor!$S$6:$S$17,C552)),0)</f>
        <v/>
      </c>
      <c r="I552" s="7">
        <f>NORM.S.INV(Data!X552)</f>
        <v/>
      </c>
      <c r="J552" s="7">
        <f>NORM.S.INV(Data!Y552)</f>
        <v/>
      </c>
      <c r="K552" s="7">
        <f>NORM.S.INV(Data!Z552)</f>
        <v/>
      </c>
      <c r="L552" s="7">
        <f>MAR1!$B$32*L551+MAR1!$C$32*M551+MAR1!$D$32*N551+MAR1!$B$42*I552+MAR1!$C$42*J552+MAR1!$D$42*K552</f>
        <v/>
      </c>
      <c r="M552" s="7">
        <f>MAR1!$B$33*L551+MAR1!$C$33*M551+MAR1!$D$33*N551+MAR1!$B$43*I552+MAR1!$C$43*J552+MAR1!$D$43*K552</f>
        <v/>
      </c>
      <c r="N552" s="7">
        <f>MAR1!$B$34*L551+MAR1!$C$34*M551+MAR1!$D$34*N551+MAR1!$B$44*I552+MAR1!$C$44*J552+MAR1!$D$44*K552</f>
        <v/>
      </c>
      <c r="O552" s="12">
        <f>MAR1!$B$5+MAR1!$C$5*COS(2*PI()*B552/365)+MAR1!$D$5*SIN(2*PI()*B552/365)+IF(E552=1,MAR1!$B$11+MAR1!$D$11*L552,MAR1!$C$11+MAR1!$E$11*L552)</f>
        <v/>
      </c>
      <c r="P552" s="12">
        <f>MAR1!$B$6+MAR1!$C$6*COS(2*PI()*B552/365)+MAR1!$D$6*SIN(2*PI()*B552/365)+IF(E552=1,MAR1!$B$12+MAR1!$D$12*M552,MAR1!$C$12+MAR1!$E$12*M552)</f>
        <v/>
      </c>
      <c r="Q552" s="12">
        <f>MAR1!$B$7+MAR1!$C$7*COS(2*PI()*B552/365)+MAR1!$D$7*SIN(2*PI()*B552/365)+IF(E552=1,MAR1!$B$13+MAR1!$D$13*N552,MAR1!$C$13+MAR1!$E$13*N552)</f>
        <v/>
      </c>
      <c r="R552" s="12">
        <f>MAR1!$B$5+MAR1!$C$5*COS(2*PI()*B552/365)+MAR1!$D$5*SIN(2*PI()*B552/365)+INDEX(ChangeFactor!$F$6:$F$17,C552)+IF(G552=1,MAR1!$B$11+INDEX(ChangeFactor!$G$6:$G$17,C552)*MAR1!$D$11*L552,MAR1!$C$11+INDEX(ChangeFactor!$G$6:$G$17,C552)*MAR1!$E$11*L552)</f>
        <v/>
      </c>
    </row>
    <row r="553">
      <c r="A553" s="6">
        <f>Data!U553</f>
        <v/>
      </c>
      <c r="B553" s="6">
        <f>MOD(A553-1,365)+1</f>
        <v/>
      </c>
      <c r="C553" s="6">
        <f>MATCH(B553,Markov!$C$6:$C$17,1)</f>
        <v/>
      </c>
      <c r="D553" s="16">
        <f>Data!V553</f>
        <v/>
      </c>
      <c r="E553" s="6">
        <f>IF(D553&lt;IF(E552=1,INDEX(Markov!$I$6:$I$17,C553),INDEX(Markov!$H$6:$H$17,C553)),1,0)</f>
        <v/>
      </c>
      <c r="F553" s="12">
        <f>IF(E553=1,GAMMA.INV(Data!W553,INDEX(Markov!$Q$6:$Q$17,C553),INDEX(Markov!$R$6:$R$17,C553)),0)</f>
        <v/>
      </c>
      <c r="G553" s="6">
        <f>IF(D553&lt;IF(G552=1,INDEX(ChangeFactor!$O$6:$O$17,C553),INDEX(ChangeFactor!$N$6:$N$17,C553)),1,0)</f>
        <v/>
      </c>
      <c r="H553" s="12">
        <f>IF(G553=1,GAMMA.INV(Data!W553,INDEX(ChangeFactor!$R$6:$R$17,C553),INDEX(ChangeFactor!$S$6:$S$17,C553)),0)</f>
        <v/>
      </c>
      <c r="I553" s="7">
        <f>NORM.S.INV(Data!X553)</f>
        <v/>
      </c>
      <c r="J553" s="7">
        <f>NORM.S.INV(Data!Y553)</f>
        <v/>
      </c>
      <c r="K553" s="7">
        <f>NORM.S.INV(Data!Z553)</f>
        <v/>
      </c>
      <c r="L553" s="7">
        <f>MAR1!$B$32*L552+MAR1!$C$32*M552+MAR1!$D$32*N552+MAR1!$B$42*I553+MAR1!$C$42*J553+MAR1!$D$42*K553</f>
        <v/>
      </c>
      <c r="M553" s="7">
        <f>MAR1!$B$33*L552+MAR1!$C$33*M552+MAR1!$D$33*N552+MAR1!$B$43*I553+MAR1!$C$43*J553+MAR1!$D$43*K553</f>
        <v/>
      </c>
      <c r="N553" s="7">
        <f>MAR1!$B$34*L552+MAR1!$C$34*M552+MAR1!$D$34*N552+MAR1!$B$44*I553+MAR1!$C$44*J553+MAR1!$D$44*K553</f>
        <v/>
      </c>
      <c r="O553" s="12">
        <f>MAR1!$B$5+MAR1!$C$5*COS(2*PI()*B553/365)+MAR1!$D$5*SIN(2*PI()*B553/365)+IF(E553=1,MAR1!$B$11+MAR1!$D$11*L553,MAR1!$C$11+MAR1!$E$11*L553)</f>
        <v/>
      </c>
      <c r="P553" s="12">
        <f>MAR1!$B$6+MAR1!$C$6*COS(2*PI()*B553/365)+MAR1!$D$6*SIN(2*PI()*B553/365)+IF(E553=1,MAR1!$B$12+MAR1!$D$12*M553,MAR1!$C$12+MAR1!$E$12*M553)</f>
        <v/>
      </c>
      <c r="Q553" s="12">
        <f>MAR1!$B$7+MAR1!$C$7*COS(2*PI()*B553/365)+MAR1!$D$7*SIN(2*PI()*B553/365)+IF(E553=1,MAR1!$B$13+MAR1!$D$13*N553,MAR1!$C$13+MAR1!$E$13*N553)</f>
        <v/>
      </c>
      <c r="R553" s="12">
        <f>MAR1!$B$5+MAR1!$C$5*COS(2*PI()*B553/365)+MAR1!$D$5*SIN(2*PI()*B553/365)+INDEX(ChangeFactor!$F$6:$F$17,C553)+IF(G553=1,MAR1!$B$11+INDEX(ChangeFactor!$G$6:$G$17,C553)*MAR1!$D$11*L553,MAR1!$C$11+INDEX(ChangeFactor!$G$6:$G$17,C553)*MAR1!$E$11*L553)</f>
        <v/>
      </c>
    </row>
    <row r="554">
      <c r="A554" s="6">
        <f>Data!U554</f>
        <v/>
      </c>
      <c r="B554" s="6">
        <f>MOD(A554-1,365)+1</f>
        <v/>
      </c>
      <c r="C554" s="6">
        <f>MATCH(B554,Markov!$C$6:$C$17,1)</f>
        <v/>
      </c>
      <c r="D554" s="16">
        <f>Data!V554</f>
        <v/>
      </c>
      <c r="E554" s="6">
        <f>IF(D554&lt;IF(E553=1,INDEX(Markov!$I$6:$I$17,C554),INDEX(Markov!$H$6:$H$17,C554)),1,0)</f>
        <v/>
      </c>
      <c r="F554" s="12">
        <f>IF(E554=1,GAMMA.INV(Data!W554,INDEX(Markov!$Q$6:$Q$17,C554),INDEX(Markov!$R$6:$R$17,C554)),0)</f>
        <v/>
      </c>
      <c r="G554" s="6">
        <f>IF(D554&lt;IF(G553=1,INDEX(ChangeFactor!$O$6:$O$17,C554),INDEX(ChangeFactor!$N$6:$N$17,C554)),1,0)</f>
        <v/>
      </c>
      <c r="H554" s="12">
        <f>IF(G554=1,GAMMA.INV(Data!W554,INDEX(ChangeFactor!$R$6:$R$17,C554),INDEX(ChangeFactor!$S$6:$S$17,C554)),0)</f>
        <v/>
      </c>
      <c r="I554" s="7">
        <f>NORM.S.INV(Data!X554)</f>
        <v/>
      </c>
      <c r="J554" s="7">
        <f>NORM.S.INV(Data!Y554)</f>
        <v/>
      </c>
      <c r="K554" s="7">
        <f>NORM.S.INV(Data!Z554)</f>
        <v/>
      </c>
      <c r="L554" s="7">
        <f>MAR1!$B$32*L553+MAR1!$C$32*M553+MAR1!$D$32*N553+MAR1!$B$42*I554+MAR1!$C$42*J554+MAR1!$D$42*K554</f>
        <v/>
      </c>
      <c r="M554" s="7">
        <f>MAR1!$B$33*L553+MAR1!$C$33*M553+MAR1!$D$33*N553+MAR1!$B$43*I554+MAR1!$C$43*J554+MAR1!$D$43*K554</f>
        <v/>
      </c>
      <c r="N554" s="7">
        <f>MAR1!$B$34*L553+MAR1!$C$34*M553+MAR1!$D$34*N553+MAR1!$B$44*I554+MAR1!$C$44*J554+MAR1!$D$44*K554</f>
        <v/>
      </c>
      <c r="O554" s="12">
        <f>MAR1!$B$5+MAR1!$C$5*COS(2*PI()*B554/365)+MAR1!$D$5*SIN(2*PI()*B554/365)+IF(E554=1,MAR1!$B$11+MAR1!$D$11*L554,MAR1!$C$11+MAR1!$E$11*L554)</f>
        <v/>
      </c>
      <c r="P554" s="12">
        <f>MAR1!$B$6+MAR1!$C$6*COS(2*PI()*B554/365)+MAR1!$D$6*SIN(2*PI()*B554/365)+IF(E554=1,MAR1!$B$12+MAR1!$D$12*M554,MAR1!$C$12+MAR1!$E$12*M554)</f>
        <v/>
      </c>
      <c r="Q554" s="12">
        <f>MAR1!$B$7+MAR1!$C$7*COS(2*PI()*B554/365)+MAR1!$D$7*SIN(2*PI()*B554/365)+IF(E554=1,MAR1!$B$13+MAR1!$D$13*N554,MAR1!$C$13+MAR1!$E$13*N554)</f>
        <v/>
      </c>
      <c r="R554" s="12">
        <f>MAR1!$B$5+MAR1!$C$5*COS(2*PI()*B554/365)+MAR1!$D$5*SIN(2*PI()*B554/365)+INDEX(ChangeFactor!$F$6:$F$17,C554)+IF(G554=1,MAR1!$B$11+INDEX(ChangeFactor!$G$6:$G$17,C554)*MAR1!$D$11*L554,MAR1!$C$11+INDEX(ChangeFactor!$G$6:$G$17,C554)*MAR1!$E$11*L554)</f>
        <v/>
      </c>
    </row>
    <row r="555">
      <c r="A555" s="6">
        <f>Data!U555</f>
        <v/>
      </c>
      <c r="B555" s="6">
        <f>MOD(A555-1,365)+1</f>
        <v/>
      </c>
      <c r="C555" s="6">
        <f>MATCH(B555,Markov!$C$6:$C$17,1)</f>
        <v/>
      </c>
      <c r="D555" s="16">
        <f>Data!V555</f>
        <v/>
      </c>
      <c r="E555" s="6">
        <f>IF(D555&lt;IF(E554=1,INDEX(Markov!$I$6:$I$17,C555),INDEX(Markov!$H$6:$H$17,C555)),1,0)</f>
        <v/>
      </c>
      <c r="F555" s="12">
        <f>IF(E555=1,GAMMA.INV(Data!W555,INDEX(Markov!$Q$6:$Q$17,C555),INDEX(Markov!$R$6:$R$17,C555)),0)</f>
        <v/>
      </c>
      <c r="G555" s="6">
        <f>IF(D555&lt;IF(G554=1,INDEX(ChangeFactor!$O$6:$O$17,C555),INDEX(ChangeFactor!$N$6:$N$17,C555)),1,0)</f>
        <v/>
      </c>
      <c r="H555" s="12">
        <f>IF(G555=1,GAMMA.INV(Data!W555,INDEX(ChangeFactor!$R$6:$R$17,C555),INDEX(ChangeFactor!$S$6:$S$17,C555)),0)</f>
        <v/>
      </c>
      <c r="I555" s="7">
        <f>NORM.S.INV(Data!X555)</f>
        <v/>
      </c>
      <c r="J555" s="7">
        <f>NORM.S.INV(Data!Y555)</f>
        <v/>
      </c>
      <c r="K555" s="7">
        <f>NORM.S.INV(Data!Z555)</f>
        <v/>
      </c>
      <c r="L555" s="7">
        <f>MAR1!$B$32*L554+MAR1!$C$32*M554+MAR1!$D$32*N554+MAR1!$B$42*I555+MAR1!$C$42*J555+MAR1!$D$42*K555</f>
        <v/>
      </c>
      <c r="M555" s="7">
        <f>MAR1!$B$33*L554+MAR1!$C$33*M554+MAR1!$D$33*N554+MAR1!$B$43*I555+MAR1!$C$43*J555+MAR1!$D$43*K555</f>
        <v/>
      </c>
      <c r="N555" s="7">
        <f>MAR1!$B$34*L554+MAR1!$C$34*M554+MAR1!$D$34*N554+MAR1!$B$44*I555+MAR1!$C$44*J555+MAR1!$D$44*K555</f>
        <v/>
      </c>
      <c r="O555" s="12">
        <f>MAR1!$B$5+MAR1!$C$5*COS(2*PI()*B555/365)+MAR1!$D$5*SIN(2*PI()*B555/365)+IF(E555=1,MAR1!$B$11+MAR1!$D$11*L555,MAR1!$C$11+MAR1!$E$11*L555)</f>
        <v/>
      </c>
      <c r="P555" s="12">
        <f>MAR1!$B$6+MAR1!$C$6*COS(2*PI()*B555/365)+MAR1!$D$6*SIN(2*PI()*B555/365)+IF(E555=1,MAR1!$B$12+MAR1!$D$12*M555,MAR1!$C$12+MAR1!$E$12*M555)</f>
        <v/>
      </c>
      <c r="Q555" s="12">
        <f>MAR1!$B$7+MAR1!$C$7*COS(2*PI()*B555/365)+MAR1!$D$7*SIN(2*PI()*B555/365)+IF(E555=1,MAR1!$B$13+MAR1!$D$13*N555,MAR1!$C$13+MAR1!$E$13*N555)</f>
        <v/>
      </c>
      <c r="R555" s="12">
        <f>MAR1!$B$5+MAR1!$C$5*COS(2*PI()*B555/365)+MAR1!$D$5*SIN(2*PI()*B555/365)+INDEX(ChangeFactor!$F$6:$F$17,C555)+IF(G555=1,MAR1!$B$11+INDEX(ChangeFactor!$G$6:$G$17,C555)*MAR1!$D$11*L555,MAR1!$C$11+INDEX(ChangeFactor!$G$6:$G$17,C555)*MAR1!$E$11*L555)</f>
        <v/>
      </c>
    </row>
    <row r="556">
      <c r="A556" s="6">
        <f>Data!U556</f>
        <v/>
      </c>
      <c r="B556" s="6">
        <f>MOD(A556-1,365)+1</f>
        <v/>
      </c>
      <c r="C556" s="6">
        <f>MATCH(B556,Markov!$C$6:$C$17,1)</f>
        <v/>
      </c>
      <c r="D556" s="16">
        <f>Data!V556</f>
        <v/>
      </c>
      <c r="E556" s="6">
        <f>IF(D556&lt;IF(E555=1,INDEX(Markov!$I$6:$I$17,C556),INDEX(Markov!$H$6:$H$17,C556)),1,0)</f>
        <v/>
      </c>
      <c r="F556" s="12">
        <f>IF(E556=1,GAMMA.INV(Data!W556,INDEX(Markov!$Q$6:$Q$17,C556),INDEX(Markov!$R$6:$R$17,C556)),0)</f>
        <v/>
      </c>
      <c r="G556" s="6">
        <f>IF(D556&lt;IF(G555=1,INDEX(ChangeFactor!$O$6:$O$17,C556),INDEX(ChangeFactor!$N$6:$N$17,C556)),1,0)</f>
        <v/>
      </c>
      <c r="H556" s="12">
        <f>IF(G556=1,GAMMA.INV(Data!W556,INDEX(ChangeFactor!$R$6:$R$17,C556),INDEX(ChangeFactor!$S$6:$S$17,C556)),0)</f>
        <v/>
      </c>
      <c r="I556" s="7">
        <f>NORM.S.INV(Data!X556)</f>
        <v/>
      </c>
      <c r="J556" s="7">
        <f>NORM.S.INV(Data!Y556)</f>
        <v/>
      </c>
      <c r="K556" s="7">
        <f>NORM.S.INV(Data!Z556)</f>
        <v/>
      </c>
      <c r="L556" s="7">
        <f>MAR1!$B$32*L555+MAR1!$C$32*M555+MAR1!$D$32*N555+MAR1!$B$42*I556+MAR1!$C$42*J556+MAR1!$D$42*K556</f>
        <v/>
      </c>
      <c r="M556" s="7">
        <f>MAR1!$B$33*L555+MAR1!$C$33*M555+MAR1!$D$33*N555+MAR1!$B$43*I556+MAR1!$C$43*J556+MAR1!$D$43*K556</f>
        <v/>
      </c>
      <c r="N556" s="7">
        <f>MAR1!$B$34*L555+MAR1!$C$34*M555+MAR1!$D$34*N555+MAR1!$B$44*I556+MAR1!$C$44*J556+MAR1!$D$44*K556</f>
        <v/>
      </c>
      <c r="O556" s="12">
        <f>MAR1!$B$5+MAR1!$C$5*COS(2*PI()*B556/365)+MAR1!$D$5*SIN(2*PI()*B556/365)+IF(E556=1,MAR1!$B$11+MAR1!$D$11*L556,MAR1!$C$11+MAR1!$E$11*L556)</f>
        <v/>
      </c>
      <c r="P556" s="12">
        <f>MAR1!$B$6+MAR1!$C$6*COS(2*PI()*B556/365)+MAR1!$D$6*SIN(2*PI()*B556/365)+IF(E556=1,MAR1!$B$12+MAR1!$D$12*M556,MAR1!$C$12+MAR1!$E$12*M556)</f>
        <v/>
      </c>
      <c r="Q556" s="12">
        <f>MAR1!$B$7+MAR1!$C$7*COS(2*PI()*B556/365)+MAR1!$D$7*SIN(2*PI()*B556/365)+IF(E556=1,MAR1!$B$13+MAR1!$D$13*N556,MAR1!$C$13+MAR1!$E$13*N556)</f>
        <v/>
      </c>
      <c r="R556" s="12">
        <f>MAR1!$B$5+MAR1!$C$5*COS(2*PI()*B556/365)+MAR1!$D$5*SIN(2*PI()*B556/365)+INDEX(ChangeFactor!$F$6:$F$17,C556)+IF(G556=1,MAR1!$B$11+INDEX(ChangeFactor!$G$6:$G$17,C556)*MAR1!$D$11*L556,MAR1!$C$11+INDEX(ChangeFactor!$G$6:$G$17,C556)*MAR1!$E$11*L556)</f>
        <v/>
      </c>
    </row>
    <row r="557">
      <c r="A557" s="6">
        <f>Data!U557</f>
        <v/>
      </c>
      <c r="B557" s="6">
        <f>MOD(A557-1,365)+1</f>
        <v/>
      </c>
      <c r="C557" s="6">
        <f>MATCH(B557,Markov!$C$6:$C$17,1)</f>
        <v/>
      </c>
      <c r="D557" s="16">
        <f>Data!V557</f>
        <v/>
      </c>
      <c r="E557" s="6">
        <f>IF(D557&lt;IF(E556=1,INDEX(Markov!$I$6:$I$17,C557),INDEX(Markov!$H$6:$H$17,C557)),1,0)</f>
        <v/>
      </c>
      <c r="F557" s="12">
        <f>IF(E557=1,GAMMA.INV(Data!W557,INDEX(Markov!$Q$6:$Q$17,C557),INDEX(Markov!$R$6:$R$17,C557)),0)</f>
        <v/>
      </c>
      <c r="G557" s="6">
        <f>IF(D557&lt;IF(G556=1,INDEX(ChangeFactor!$O$6:$O$17,C557),INDEX(ChangeFactor!$N$6:$N$17,C557)),1,0)</f>
        <v/>
      </c>
      <c r="H557" s="12">
        <f>IF(G557=1,GAMMA.INV(Data!W557,INDEX(ChangeFactor!$R$6:$R$17,C557),INDEX(ChangeFactor!$S$6:$S$17,C557)),0)</f>
        <v/>
      </c>
      <c r="I557" s="7">
        <f>NORM.S.INV(Data!X557)</f>
        <v/>
      </c>
      <c r="J557" s="7">
        <f>NORM.S.INV(Data!Y557)</f>
        <v/>
      </c>
      <c r="K557" s="7">
        <f>NORM.S.INV(Data!Z557)</f>
        <v/>
      </c>
      <c r="L557" s="7">
        <f>MAR1!$B$32*L556+MAR1!$C$32*M556+MAR1!$D$32*N556+MAR1!$B$42*I557+MAR1!$C$42*J557+MAR1!$D$42*K557</f>
        <v/>
      </c>
      <c r="M557" s="7">
        <f>MAR1!$B$33*L556+MAR1!$C$33*M556+MAR1!$D$33*N556+MAR1!$B$43*I557+MAR1!$C$43*J557+MAR1!$D$43*K557</f>
        <v/>
      </c>
      <c r="N557" s="7">
        <f>MAR1!$B$34*L556+MAR1!$C$34*M556+MAR1!$D$34*N556+MAR1!$B$44*I557+MAR1!$C$44*J557+MAR1!$D$44*K557</f>
        <v/>
      </c>
      <c r="O557" s="12">
        <f>MAR1!$B$5+MAR1!$C$5*COS(2*PI()*B557/365)+MAR1!$D$5*SIN(2*PI()*B557/365)+IF(E557=1,MAR1!$B$11+MAR1!$D$11*L557,MAR1!$C$11+MAR1!$E$11*L557)</f>
        <v/>
      </c>
      <c r="P557" s="12">
        <f>MAR1!$B$6+MAR1!$C$6*COS(2*PI()*B557/365)+MAR1!$D$6*SIN(2*PI()*B557/365)+IF(E557=1,MAR1!$B$12+MAR1!$D$12*M557,MAR1!$C$12+MAR1!$E$12*M557)</f>
        <v/>
      </c>
      <c r="Q557" s="12">
        <f>MAR1!$B$7+MAR1!$C$7*COS(2*PI()*B557/365)+MAR1!$D$7*SIN(2*PI()*B557/365)+IF(E557=1,MAR1!$B$13+MAR1!$D$13*N557,MAR1!$C$13+MAR1!$E$13*N557)</f>
        <v/>
      </c>
      <c r="R557" s="12">
        <f>MAR1!$B$5+MAR1!$C$5*COS(2*PI()*B557/365)+MAR1!$D$5*SIN(2*PI()*B557/365)+INDEX(ChangeFactor!$F$6:$F$17,C557)+IF(G557=1,MAR1!$B$11+INDEX(ChangeFactor!$G$6:$G$17,C557)*MAR1!$D$11*L557,MAR1!$C$11+INDEX(ChangeFactor!$G$6:$G$17,C557)*MAR1!$E$11*L557)</f>
        <v/>
      </c>
    </row>
    <row r="558">
      <c r="A558" s="6">
        <f>Data!U558</f>
        <v/>
      </c>
      <c r="B558" s="6">
        <f>MOD(A558-1,365)+1</f>
        <v/>
      </c>
      <c r="C558" s="6">
        <f>MATCH(B558,Markov!$C$6:$C$17,1)</f>
        <v/>
      </c>
      <c r="D558" s="16">
        <f>Data!V558</f>
        <v/>
      </c>
      <c r="E558" s="6">
        <f>IF(D558&lt;IF(E557=1,INDEX(Markov!$I$6:$I$17,C558),INDEX(Markov!$H$6:$H$17,C558)),1,0)</f>
        <v/>
      </c>
      <c r="F558" s="12">
        <f>IF(E558=1,GAMMA.INV(Data!W558,INDEX(Markov!$Q$6:$Q$17,C558),INDEX(Markov!$R$6:$R$17,C558)),0)</f>
        <v/>
      </c>
      <c r="G558" s="6">
        <f>IF(D558&lt;IF(G557=1,INDEX(ChangeFactor!$O$6:$O$17,C558),INDEX(ChangeFactor!$N$6:$N$17,C558)),1,0)</f>
        <v/>
      </c>
      <c r="H558" s="12">
        <f>IF(G558=1,GAMMA.INV(Data!W558,INDEX(ChangeFactor!$R$6:$R$17,C558),INDEX(ChangeFactor!$S$6:$S$17,C558)),0)</f>
        <v/>
      </c>
      <c r="I558" s="7">
        <f>NORM.S.INV(Data!X558)</f>
        <v/>
      </c>
      <c r="J558" s="7">
        <f>NORM.S.INV(Data!Y558)</f>
        <v/>
      </c>
      <c r="K558" s="7">
        <f>NORM.S.INV(Data!Z558)</f>
        <v/>
      </c>
      <c r="L558" s="7">
        <f>MAR1!$B$32*L557+MAR1!$C$32*M557+MAR1!$D$32*N557+MAR1!$B$42*I558+MAR1!$C$42*J558+MAR1!$D$42*K558</f>
        <v/>
      </c>
      <c r="M558" s="7">
        <f>MAR1!$B$33*L557+MAR1!$C$33*M557+MAR1!$D$33*N557+MAR1!$B$43*I558+MAR1!$C$43*J558+MAR1!$D$43*K558</f>
        <v/>
      </c>
      <c r="N558" s="7">
        <f>MAR1!$B$34*L557+MAR1!$C$34*M557+MAR1!$D$34*N557+MAR1!$B$44*I558+MAR1!$C$44*J558+MAR1!$D$44*K558</f>
        <v/>
      </c>
      <c r="O558" s="12">
        <f>MAR1!$B$5+MAR1!$C$5*COS(2*PI()*B558/365)+MAR1!$D$5*SIN(2*PI()*B558/365)+IF(E558=1,MAR1!$B$11+MAR1!$D$11*L558,MAR1!$C$11+MAR1!$E$11*L558)</f>
        <v/>
      </c>
      <c r="P558" s="12">
        <f>MAR1!$B$6+MAR1!$C$6*COS(2*PI()*B558/365)+MAR1!$D$6*SIN(2*PI()*B558/365)+IF(E558=1,MAR1!$B$12+MAR1!$D$12*M558,MAR1!$C$12+MAR1!$E$12*M558)</f>
        <v/>
      </c>
      <c r="Q558" s="12">
        <f>MAR1!$B$7+MAR1!$C$7*COS(2*PI()*B558/365)+MAR1!$D$7*SIN(2*PI()*B558/365)+IF(E558=1,MAR1!$B$13+MAR1!$D$13*N558,MAR1!$C$13+MAR1!$E$13*N558)</f>
        <v/>
      </c>
      <c r="R558" s="12">
        <f>MAR1!$B$5+MAR1!$C$5*COS(2*PI()*B558/365)+MAR1!$D$5*SIN(2*PI()*B558/365)+INDEX(ChangeFactor!$F$6:$F$17,C558)+IF(G558=1,MAR1!$B$11+INDEX(ChangeFactor!$G$6:$G$17,C558)*MAR1!$D$11*L558,MAR1!$C$11+INDEX(ChangeFactor!$G$6:$G$17,C558)*MAR1!$E$11*L558)</f>
        <v/>
      </c>
    </row>
    <row r="559">
      <c r="A559" s="6">
        <f>Data!U559</f>
        <v/>
      </c>
      <c r="B559" s="6">
        <f>MOD(A559-1,365)+1</f>
        <v/>
      </c>
      <c r="C559" s="6">
        <f>MATCH(B559,Markov!$C$6:$C$17,1)</f>
        <v/>
      </c>
      <c r="D559" s="16">
        <f>Data!V559</f>
        <v/>
      </c>
      <c r="E559" s="6">
        <f>IF(D559&lt;IF(E558=1,INDEX(Markov!$I$6:$I$17,C559),INDEX(Markov!$H$6:$H$17,C559)),1,0)</f>
        <v/>
      </c>
      <c r="F559" s="12">
        <f>IF(E559=1,GAMMA.INV(Data!W559,INDEX(Markov!$Q$6:$Q$17,C559),INDEX(Markov!$R$6:$R$17,C559)),0)</f>
        <v/>
      </c>
      <c r="G559" s="6">
        <f>IF(D559&lt;IF(G558=1,INDEX(ChangeFactor!$O$6:$O$17,C559),INDEX(ChangeFactor!$N$6:$N$17,C559)),1,0)</f>
        <v/>
      </c>
      <c r="H559" s="12">
        <f>IF(G559=1,GAMMA.INV(Data!W559,INDEX(ChangeFactor!$R$6:$R$17,C559),INDEX(ChangeFactor!$S$6:$S$17,C559)),0)</f>
        <v/>
      </c>
      <c r="I559" s="7">
        <f>NORM.S.INV(Data!X559)</f>
        <v/>
      </c>
      <c r="J559" s="7">
        <f>NORM.S.INV(Data!Y559)</f>
        <v/>
      </c>
      <c r="K559" s="7">
        <f>NORM.S.INV(Data!Z559)</f>
        <v/>
      </c>
      <c r="L559" s="7">
        <f>MAR1!$B$32*L558+MAR1!$C$32*M558+MAR1!$D$32*N558+MAR1!$B$42*I559+MAR1!$C$42*J559+MAR1!$D$42*K559</f>
        <v/>
      </c>
      <c r="M559" s="7">
        <f>MAR1!$B$33*L558+MAR1!$C$33*M558+MAR1!$D$33*N558+MAR1!$B$43*I559+MAR1!$C$43*J559+MAR1!$D$43*K559</f>
        <v/>
      </c>
      <c r="N559" s="7">
        <f>MAR1!$B$34*L558+MAR1!$C$34*M558+MAR1!$D$34*N558+MAR1!$B$44*I559+MAR1!$C$44*J559+MAR1!$D$44*K559</f>
        <v/>
      </c>
      <c r="O559" s="12">
        <f>MAR1!$B$5+MAR1!$C$5*COS(2*PI()*B559/365)+MAR1!$D$5*SIN(2*PI()*B559/365)+IF(E559=1,MAR1!$B$11+MAR1!$D$11*L559,MAR1!$C$11+MAR1!$E$11*L559)</f>
        <v/>
      </c>
      <c r="P559" s="12">
        <f>MAR1!$B$6+MAR1!$C$6*COS(2*PI()*B559/365)+MAR1!$D$6*SIN(2*PI()*B559/365)+IF(E559=1,MAR1!$B$12+MAR1!$D$12*M559,MAR1!$C$12+MAR1!$E$12*M559)</f>
        <v/>
      </c>
      <c r="Q559" s="12">
        <f>MAR1!$B$7+MAR1!$C$7*COS(2*PI()*B559/365)+MAR1!$D$7*SIN(2*PI()*B559/365)+IF(E559=1,MAR1!$B$13+MAR1!$D$13*N559,MAR1!$C$13+MAR1!$E$13*N559)</f>
        <v/>
      </c>
      <c r="R559" s="12">
        <f>MAR1!$B$5+MAR1!$C$5*COS(2*PI()*B559/365)+MAR1!$D$5*SIN(2*PI()*B559/365)+INDEX(ChangeFactor!$F$6:$F$17,C559)+IF(G559=1,MAR1!$B$11+INDEX(ChangeFactor!$G$6:$G$17,C559)*MAR1!$D$11*L559,MAR1!$C$11+INDEX(ChangeFactor!$G$6:$G$17,C559)*MAR1!$E$11*L559)</f>
        <v/>
      </c>
    </row>
    <row r="560">
      <c r="A560" s="6">
        <f>Data!U560</f>
        <v/>
      </c>
      <c r="B560" s="6">
        <f>MOD(A560-1,365)+1</f>
        <v/>
      </c>
      <c r="C560" s="6">
        <f>MATCH(B560,Markov!$C$6:$C$17,1)</f>
        <v/>
      </c>
      <c r="D560" s="16">
        <f>Data!V560</f>
        <v/>
      </c>
      <c r="E560" s="6">
        <f>IF(D560&lt;IF(E559=1,INDEX(Markov!$I$6:$I$17,C560),INDEX(Markov!$H$6:$H$17,C560)),1,0)</f>
        <v/>
      </c>
      <c r="F560" s="12">
        <f>IF(E560=1,GAMMA.INV(Data!W560,INDEX(Markov!$Q$6:$Q$17,C560),INDEX(Markov!$R$6:$R$17,C560)),0)</f>
        <v/>
      </c>
      <c r="G560" s="6">
        <f>IF(D560&lt;IF(G559=1,INDEX(ChangeFactor!$O$6:$O$17,C560),INDEX(ChangeFactor!$N$6:$N$17,C560)),1,0)</f>
        <v/>
      </c>
      <c r="H560" s="12">
        <f>IF(G560=1,GAMMA.INV(Data!W560,INDEX(ChangeFactor!$R$6:$R$17,C560),INDEX(ChangeFactor!$S$6:$S$17,C560)),0)</f>
        <v/>
      </c>
      <c r="I560" s="7">
        <f>NORM.S.INV(Data!X560)</f>
        <v/>
      </c>
      <c r="J560" s="7">
        <f>NORM.S.INV(Data!Y560)</f>
        <v/>
      </c>
      <c r="K560" s="7">
        <f>NORM.S.INV(Data!Z560)</f>
        <v/>
      </c>
      <c r="L560" s="7">
        <f>MAR1!$B$32*L559+MAR1!$C$32*M559+MAR1!$D$32*N559+MAR1!$B$42*I560+MAR1!$C$42*J560+MAR1!$D$42*K560</f>
        <v/>
      </c>
      <c r="M560" s="7">
        <f>MAR1!$B$33*L559+MAR1!$C$33*M559+MAR1!$D$33*N559+MAR1!$B$43*I560+MAR1!$C$43*J560+MAR1!$D$43*K560</f>
        <v/>
      </c>
      <c r="N560" s="7">
        <f>MAR1!$B$34*L559+MAR1!$C$34*M559+MAR1!$D$34*N559+MAR1!$B$44*I560+MAR1!$C$44*J560+MAR1!$D$44*K560</f>
        <v/>
      </c>
      <c r="O560" s="12">
        <f>MAR1!$B$5+MAR1!$C$5*COS(2*PI()*B560/365)+MAR1!$D$5*SIN(2*PI()*B560/365)+IF(E560=1,MAR1!$B$11+MAR1!$D$11*L560,MAR1!$C$11+MAR1!$E$11*L560)</f>
        <v/>
      </c>
      <c r="P560" s="12">
        <f>MAR1!$B$6+MAR1!$C$6*COS(2*PI()*B560/365)+MAR1!$D$6*SIN(2*PI()*B560/365)+IF(E560=1,MAR1!$B$12+MAR1!$D$12*M560,MAR1!$C$12+MAR1!$E$12*M560)</f>
        <v/>
      </c>
      <c r="Q560" s="12">
        <f>MAR1!$B$7+MAR1!$C$7*COS(2*PI()*B560/365)+MAR1!$D$7*SIN(2*PI()*B560/365)+IF(E560=1,MAR1!$B$13+MAR1!$D$13*N560,MAR1!$C$13+MAR1!$E$13*N560)</f>
        <v/>
      </c>
      <c r="R560" s="12">
        <f>MAR1!$B$5+MAR1!$C$5*COS(2*PI()*B560/365)+MAR1!$D$5*SIN(2*PI()*B560/365)+INDEX(ChangeFactor!$F$6:$F$17,C560)+IF(G560=1,MAR1!$B$11+INDEX(ChangeFactor!$G$6:$G$17,C560)*MAR1!$D$11*L560,MAR1!$C$11+INDEX(ChangeFactor!$G$6:$G$17,C560)*MAR1!$E$11*L560)</f>
        <v/>
      </c>
    </row>
    <row r="561">
      <c r="A561" s="6">
        <f>Data!U561</f>
        <v/>
      </c>
      <c r="B561" s="6">
        <f>MOD(A561-1,365)+1</f>
        <v/>
      </c>
      <c r="C561" s="6">
        <f>MATCH(B561,Markov!$C$6:$C$17,1)</f>
        <v/>
      </c>
      <c r="D561" s="16">
        <f>Data!V561</f>
        <v/>
      </c>
      <c r="E561" s="6">
        <f>IF(D561&lt;IF(E560=1,INDEX(Markov!$I$6:$I$17,C561),INDEX(Markov!$H$6:$H$17,C561)),1,0)</f>
        <v/>
      </c>
      <c r="F561" s="12">
        <f>IF(E561=1,GAMMA.INV(Data!W561,INDEX(Markov!$Q$6:$Q$17,C561),INDEX(Markov!$R$6:$R$17,C561)),0)</f>
        <v/>
      </c>
      <c r="G561" s="6">
        <f>IF(D561&lt;IF(G560=1,INDEX(ChangeFactor!$O$6:$O$17,C561),INDEX(ChangeFactor!$N$6:$N$17,C561)),1,0)</f>
        <v/>
      </c>
      <c r="H561" s="12">
        <f>IF(G561=1,GAMMA.INV(Data!W561,INDEX(ChangeFactor!$R$6:$R$17,C561),INDEX(ChangeFactor!$S$6:$S$17,C561)),0)</f>
        <v/>
      </c>
      <c r="I561" s="7">
        <f>NORM.S.INV(Data!X561)</f>
        <v/>
      </c>
      <c r="J561" s="7">
        <f>NORM.S.INV(Data!Y561)</f>
        <v/>
      </c>
      <c r="K561" s="7">
        <f>NORM.S.INV(Data!Z561)</f>
        <v/>
      </c>
      <c r="L561" s="7">
        <f>MAR1!$B$32*L560+MAR1!$C$32*M560+MAR1!$D$32*N560+MAR1!$B$42*I561+MAR1!$C$42*J561+MAR1!$D$42*K561</f>
        <v/>
      </c>
      <c r="M561" s="7">
        <f>MAR1!$B$33*L560+MAR1!$C$33*M560+MAR1!$D$33*N560+MAR1!$B$43*I561+MAR1!$C$43*J561+MAR1!$D$43*K561</f>
        <v/>
      </c>
      <c r="N561" s="7">
        <f>MAR1!$B$34*L560+MAR1!$C$34*M560+MAR1!$D$34*N560+MAR1!$B$44*I561+MAR1!$C$44*J561+MAR1!$D$44*K561</f>
        <v/>
      </c>
      <c r="O561" s="12">
        <f>MAR1!$B$5+MAR1!$C$5*COS(2*PI()*B561/365)+MAR1!$D$5*SIN(2*PI()*B561/365)+IF(E561=1,MAR1!$B$11+MAR1!$D$11*L561,MAR1!$C$11+MAR1!$E$11*L561)</f>
        <v/>
      </c>
      <c r="P561" s="12">
        <f>MAR1!$B$6+MAR1!$C$6*COS(2*PI()*B561/365)+MAR1!$D$6*SIN(2*PI()*B561/365)+IF(E561=1,MAR1!$B$12+MAR1!$D$12*M561,MAR1!$C$12+MAR1!$E$12*M561)</f>
        <v/>
      </c>
      <c r="Q561" s="12">
        <f>MAR1!$B$7+MAR1!$C$7*COS(2*PI()*B561/365)+MAR1!$D$7*SIN(2*PI()*B561/365)+IF(E561=1,MAR1!$B$13+MAR1!$D$13*N561,MAR1!$C$13+MAR1!$E$13*N561)</f>
        <v/>
      </c>
      <c r="R561" s="12">
        <f>MAR1!$B$5+MAR1!$C$5*COS(2*PI()*B561/365)+MAR1!$D$5*SIN(2*PI()*B561/365)+INDEX(ChangeFactor!$F$6:$F$17,C561)+IF(G561=1,MAR1!$B$11+INDEX(ChangeFactor!$G$6:$G$17,C561)*MAR1!$D$11*L561,MAR1!$C$11+INDEX(ChangeFactor!$G$6:$G$17,C561)*MAR1!$E$11*L561)</f>
        <v/>
      </c>
    </row>
    <row r="562">
      <c r="A562" s="6">
        <f>Data!U562</f>
        <v/>
      </c>
      <c r="B562" s="6">
        <f>MOD(A562-1,365)+1</f>
        <v/>
      </c>
      <c r="C562" s="6">
        <f>MATCH(B562,Markov!$C$6:$C$17,1)</f>
        <v/>
      </c>
      <c r="D562" s="16">
        <f>Data!V562</f>
        <v/>
      </c>
      <c r="E562" s="6">
        <f>IF(D562&lt;IF(E561=1,INDEX(Markov!$I$6:$I$17,C562),INDEX(Markov!$H$6:$H$17,C562)),1,0)</f>
        <v/>
      </c>
      <c r="F562" s="12">
        <f>IF(E562=1,GAMMA.INV(Data!W562,INDEX(Markov!$Q$6:$Q$17,C562),INDEX(Markov!$R$6:$R$17,C562)),0)</f>
        <v/>
      </c>
      <c r="G562" s="6">
        <f>IF(D562&lt;IF(G561=1,INDEX(ChangeFactor!$O$6:$O$17,C562),INDEX(ChangeFactor!$N$6:$N$17,C562)),1,0)</f>
        <v/>
      </c>
      <c r="H562" s="12">
        <f>IF(G562=1,GAMMA.INV(Data!W562,INDEX(ChangeFactor!$R$6:$R$17,C562),INDEX(ChangeFactor!$S$6:$S$17,C562)),0)</f>
        <v/>
      </c>
      <c r="I562" s="7">
        <f>NORM.S.INV(Data!X562)</f>
        <v/>
      </c>
      <c r="J562" s="7">
        <f>NORM.S.INV(Data!Y562)</f>
        <v/>
      </c>
      <c r="K562" s="7">
        <f>NORM.S.INV(Data!Z562)</f>
        <v/>
      </c>
      <c r="L562" s="7">
        <f>MAR1!$B$32*L561+MAR1!$C$32*M561+MAR1!$D$32*N561+MAR1!$B$42*I562+MAR1!$C$42*J562+MAR1!$D$42*K562</f>
        <v/>
      </c>
      <c r="M562" s="7">
        <f>MAR1!$B$33*L561+MAR1!$C$33*M561+MAR1!$D$33*N561+MAR1!$B$43*I562+MAR1!$C$43*J562+MAR1!$D$43*K562</f>
        <v/>
      </c>
      <c r="N562" s="7">
        <f>MAR1!$B$34*L561+MAR1!$C$34*M561+MAR1!$D$34*N561+MAR1!$B$44*I562+MAR1!$C$44*J562+MAR1!$D$44*K562</f>
        <v/>
      </c>
      <c r="O562" s="12">
        <f>MAR1!$B$5+MAR1!$C$5*COS(2*PI()*B562/365)+MAR1!$D$5*SIN(2*PI()*B562/365)+IF(E562=1,MAR1!$B$11+MAR1!$D$11*L562,MAR1!$C$11+MAR1!$E$11*L562)</f>
        <v/>
      </c>
      <c r="P562" s="12">
        <f>MAR1!$B$6+MAR1!$C$6*COS(2*PI()*B562/365)+MAR1!$D$6*SIN(2*PI()*B562/365)+IF(E562=1,MAR1!$B$12+MAR1!$D$12*M562,MAR1!$C$12+MAR1!$E$12*M562)</f>
        <v/>
      </c>
      <c r="Q562" s="12">
        <f>MAR1!$B$7+MAR1!$C$7*COS(2*PI()*B562/365)+MAR1!$D$7*SIN(2*PI()*B562/365)+IF(E562=1,MAR1!$B$13+MAR1!$D$13*N562,MAR1!$C$13+MAR1!$E$13*N562)</f>
        <v/>
      </c>
      <c r="R562" s="12">
        <f>MAR1!$B$5+MAR1!$C$5*COS(2*PI()*B562/365)+MAR1!$D$5*SIN(2*PI()*B562/365)+INDEX(ChangeFactor!$F$6:$F$17,C562)+IF(G562=1,MAR1!$B$11+INDEX(ChangeFactor!$G$6:$G$17,C562)*MAR1!$D$11*L562,MAR1!$C$11+INDEX(ChangeFactor!$G$6:$G$17,C562)*MAR1!$E$11*L562)</f>
        <v/>
      </c>
    </row>
    <row r="563">
      <c r="A563" s="6">
        <f>Data!U563</f>
        <v/>
      </c>
      <c r="B563" s="6">
        <f>MOD(A563-1,365)+1</f>
        <v/>
      </c>
      <c r="C563" s="6">
        <f>MATCH(B563,Markov!$C$6:$C$17,1)</f>
        <v/>
      </c>
      <c r="D563" s="16">
        <f>Data!V563</f>
        <v/>
      </c>
      <c r="E563" s="6">
        <f>IF(D563&lt;IF(E562=1,INDEX(Markov!$I$6:$I$17,C563),INDEX(Markov!$H$6:$H$17,C563)),1,0)</f>
        <v/>
      </c>
      <c r="F563" s="12">
        <f>IF(E563=1,GAMMA.INV(Data!W563,INDEX(Markov!$Q$6:$Q$17,C563),INDEX(Markov!$R$6:$R$17,C563)),0)</f>
        <v/>
      </c>
      <c r="G563" s="6">
        <f>IF(D563&lt;IF(G562=1,INDEX(ChangeFactor!$O$6:$O$17,C563),INDEX(ChangeFactor!$N$6:$N$17,C563)),1,0)</f>
        <v/>
      </c>
      <c r="H563" s="12">
        <f>IF(G563=1,GAMMA.INV(Data!W563,INDEX(ChangeFactor!$R$6:$R$17,C563),INDEX(ChangeFactor!$S$6:$S$17,C563)),0)</f>
        <v/>
      </c>
      <c r="I563" s="7">
        <f>NORM.S.INV(Data!X563)</f>
        <v/>
      </c>
      <c r="J563" s="7">
        <f>NORM.S.INV(Data!Y563)</f>
        <v/>
      </c>
      <c r="K563" s="7">
        <f>NORM.S.INV(Data!Z563)</f>
        <v/>
      </c>
      <c r="L563" s="7">
        <f>MAR1!$B$32*L562+MAR1!$C$32*M562+MAR1!$D$32*N562+MAR1!$B$42*I563+MAR1!$C$42*J563+MAR1!$D$42*K563</f>
        <v/>
      </c>
      <c r="M563" s="7">
        <f>MAR1!$B$33*L562+MAR1!$C$33*M562+MAR1!$D$33*N562+MAR1!$B$43*I563+MAR1!$C$43*J563+MAR1!$D$43*K563</f>
        <v/>
      </c>
      <c r="N563" s="7">
        <f>MAR1!$B$34*L562+MAR1!$C$34*M562+MAR1!$D$34*N562+MAR1!$B$44*I563+MAR1!$C$44*J563+MAR1!$D$44*K563</f>
        <v/>
      </c>
      <c r="O563" s="12">
        <f>MAR1!$B$5+MAR1!$C$5*COS(2*PI()*B563/365)+MAR1!$D$5*SIN(2*PI()*B563/365)+IF(E563=1,MAR1!$B$11+MAR1!$D$11*L563,MAR1!$C$11+MAR1!$E$11*L563)</f>
        <v/>
      </c>
      <c r="P563" s="12">
        <f>MAR1!$B$6+MAR1!$C$6*COS(2*PI()*B563/365)+MAR1!$D$6*SIN(2*PI()*B563/365)+IF(E563=1,MAR1!$B$12+MAR1!$D$12*M563,MAR1!$C$12+MAR1!$E$12*M563)</f>
        <v/>
      </c>
      <c r="Q563" s="12">
        <f>MAR1!$B$7+MAR1!$C$7*COS(2*PI()*B563/365)+MAR1!$D$7*SIN(2*PI()*B563/365)+IF(E563=1,MAR1!$B$13+MAR1!$D$13*N563,MAR1!$C$13+MAR1!$E$13*N563)</f>
        <v/>
      </c>
      <c r="R563" s="12">
        <f>MAR1!$B$5+MAR1!$C$5*COS(2*PI()*B563/365)+MAR1!$D$5*SIN(2*PI()*B563/365)+INDEX(ChangeFactor!$F$6:$F$17,C563)+IF(G563=1,MAR1!$B$11+INDEX(ChangeFactor!$G$6:$G$17,C563)*MAR1!$D$11*L563,MAR1!$C$11+INDEX(ChangeFactor!$G$6:$G$17,C563)*MAR1!$E$11*L563)</f>
        <v/>
      </c>
    </row>
    <row r="564">
      <c r="A564" s="6">
        <f>Data!U564</f>
        <v/>
      </c>
      <c r="B564" s="6">
        <f>MOD(A564-1,365)+1</f>
        <v/>
      </c>
      <c r="C564" s="6">
        <f>MATCH(B564,Markov!$C$6:$C$17,1)</f>
        <v/>
      </c>
      <c r="D564" s="16">
        <f>Data!V564</f>
        <v/>
      </c>
      <c r="E564" s="6">
        <f>IF(D564&lt;IF(E563=1,INDEX(Markov!$I$6:$I$17,C564),INDEX(Markov!$H$6:$H$17,C564)),1,0)</f>
        <v/>
      </c>
      <c r="F564" s="12">
        <f>IF(E564=1,GAMMA.INV(Data!W564,INDEX(Markov!$Q$6:$Q$17,C564),INDEX(Markov!$R$6:$R$17,C564)),0)</f>
        <v/>
      </c>
      <c r="G564" s="6">
        <f>IF(D564&lt;IF(G563=1,INDEX(ChangeFactor!$O$6:$O$17,C564),INDEX(ChangeFactor!$N$6:$N$17,C564)),1,0)</f>
        <v/>
      </c>
      <c r="H564" s="12">
        <f>IF(G564=1,GAMMA.INV(Data!W564,INDEX(ChangeFactor!$R$6:$R$17,C564),INDEX(ChangeFactor!$S$6:$S$17,C564)),0)</f>
        <v/>
      </c>
      <c r="I564" s="7">
        <f>NORM.S.INV(Data!X564)</f>
        <v/>
      </c>
      <c r="J564" s="7">
        <f>NORM.S.INV(Data!Y564)</f>
        <v/>
      </c>
      <c r="K564" s="7">
        <f>NORM.S.INV(Data!Z564)</f>
        <v/>
      </c>
      <c r="L564" s="7">
        <f>MAR1!$B$32*L563+MAR1!$C$32*M563+MAR1!$D$32*N563+MAR1!$B$42*I564+MAR1!$C$42*J564+MAR1!$D$42*K564</f>
        <v/>
      </c>
      <c r="M564" s="7">
        <f>MAR1!$B$33*L563+MAR1!$C$33*M563+MAR1!$D$33*N563+MAR1!$B$43*I564+MAR1!$C$43*J564+MAR1!$D$43*K564</f>
        <v/>
      </c>
      <c r="N564" s="7">
        <f>MAR1!$B$34*L563+MAR1!$C$34*M563+MAR1!$D$34*N563+MAR1!$B$44*I564+MAR1!$C$44*J564+MAR1!$D$44*K564</f>
        <v/>
      </c>
      <c r="O564" s="12">
        <f>MAR1!$B$5+MAR1!$C$5*COS(2*PI()*B564/365)+MAR1!$D$5*SIN(2*PI()*B564/365)+IF(E564=1,MAR1!$B$11+MAR1!$D$11*L564,MAR1!$C$11+MAR1!$E$11*L564)</f>
        <v/>
      </c>
      <c r="P564" s="12">
        <f>MAR1!$B$6+MAR1!$C$6*COS(2*PI()*B564/365)+MAR1!$D$6*SIN(2*PI()*B564/365)+IF(E564=1,MAR1!$B$12+MAR1!$D$12*M564,MAR1!$C$12+MAR1!$E$12*M564)</f>
        <v/>
      </c>
      <c r="Q564" s="12">
        <f>MAR1!$B$7+MAR1!$C$7*COS(2*PI()*B564/365)+MAR1!$D$7*SIN(2*PI()*B564/365)+IF(E564=1,MAR1!$B$13+MAR1!$D$13*N564,MAR1!$C$13+MAR1!$E$13*N564)</f>
        <v/>
      </c>
      <c r="R564" s="12">
        <f>MAR1!$B$5+MAR1!$C$5*COS(2*PI()*B564/365)+MAR1!$D$5*SIN(2*PI()*B564/365)+INDEX(ChangeFactor!$F$6:$F$17,C564)+IF(G564=1,MAR1!$B$11+INDEX(ChangeFactor!$G$6:$G$17,C564)*MAR1!$D$11*L564,MAR1!$C$11+INDEX(ChangeFactor!$G$6:$G$17,C564)*MAR1!$E$11*L564)</f>
        <v/>
      </c>
    </row>
    <row r="565">
      <c r="A565" s="6">
        <f>Data!U565</f>
        <v/>
      </c>
      <c r="B565" s="6">
        <f>MOD(A565-1,365)+1</f>
        <v/>
      </c>
      <c r="C565" s="6">
        <f>MATCH(B565,Markov!$C$6:$C$17,1)</f>
        <v/>
      </c>
      <c r="D565" s="16">
        <f>Data!V565</f>
        <v/>
      </c>
      <c r="E565" s="6">
        <f>IF(D565&lt;IF(E564=1,INDEX(Markov!$I$6:$I$17,C565),INDEX(Markov!$H$6:$H$17,C565)),1,0)</f>
        <v/>
      </c>
      <c r="F565" s="12">
        <f>IF(E565=1,GAMMA.INV(Data!W565,INDEX(Markov!$Q$6:$Q$17,C565),INDEX(Markov!$R$6:$R$17,C565)),0)</f>
        <v/>
      </c>
      <c r="G565" s="6">
        <f>IF(D565&lt;IF(G564=1,INDEX(ChangeFactor!$O$6:$O$17,C565),INDEX(ChangeFactor!$N$6:$N$17,C565)),1,0)</f>
        <v/>
      </c>
      <c r="H565" s="12">
        <f>IF(G565=1,GAMMA.INV(Data!W565,INDEX(ChangeFactor!$R$6:$R$17,C565),INDEX(ChangeFactor!$S$6:$S$17,C565)),0)</f>
        <v/>
      </c>
      <c r="I565" s="7">
        <f>NORM.S.INV(Data!X565)</f>
        <v/>
      </c>
      <c r="J565" s="7">
        <f>NORM.S.INV(Data!Y565)</f>
        <v/>
      </c>
      <c r="K565" s="7">
        <f>NORM.S.INV(Data!Z565)</f>
        <v/>
      </c>
      <c r="L565" s="7">
        <f>MAR1!$B$32*L564+MAR1!$C$32*M564+MAR1!$D$32*N564+MAR1!$B$42*I565+MAR1!$C$42*J565+MAR1!$D$42*K565</f>
        <v/>
      </c>
      <c r="M565" s="7">
        <f>MAR1!$B$33*L564+MAR1!$C$33*M564+MAR1!$D$33*N564+MAR1!$B$43*I565+MAR1!$C$43*J565+MAR1!$D$43*K565</f>
        <v/>
      </c>
      <c r="N565" s="7">
        <f>MAR1!$B$34*L564+MAR1!$C$34*M564+MAR1!$D$34*N564+MAR1!$B$44*I565+MAR1!$C$44*J565+MAR1!$D$44*K565</f>
        <v/>
      </c>
      <c r="O565" s="12">
        <f>MAR1!$B$5+MAR1!$C$5*COS(2*PI()*B565/365)+MAR1!$D$5*SIN(2*PI()*B565/365)+IF(E565=1,MAR1!$B$11+MAR1!$D$11*L565,MAR1!$C$11+MAR1!$E$11*L565)</f>
        <v/>
      </c>
      <c r="P565" s="12">
        <f>MAR1!$B$6+MAR1!$C$6*COS(2*PI()*B565/365)+MAR1!$D$6*SIN(2*PI()*B565/365)+IF(E565=1,MAR1!$B$12+MAR1!$D$12*M565,MAR1!$C$12+MAR1!$E$12*M565)</f>
        <v/>
      </c>
      <c r="Q565" s="12">
        <f>MAR1!$B$7+MAR1!$C$7*COS(2*PI()*B565/365)+MAR1!$D$7*SIN(2*PI()*B565/365)+IF(E565=1,MAR1!$B$13+MAR1!$D$13*N565,MAR1!$C$13+MAR1!$E$13*N565)</f>
        <v/>
      </c>
      <c r="R565" s="12">
        <f>MAR1!$B$5+MAR1!$C$5*COS(2*PI()*B565/365)+MAR1!$D$5*SIN(2*PI()*B565/365)+INDEX(ChangeFactor!$F$6:$F$17,C565)+IF(G565=1,MAR1!$B$11+INDEX(ChangeFactor!$G$6:$G$17,C565)*MAR1!$D$11*L565,MAR1!$C$11+INDEX(ChangeFactor!$G$6:$G$17,C565)*MAR1!$E$11*L565)</f>
        <v/>
      </c>
    </row>
    <row r="566">
      <c r="A566" s="6">
        <f>Data!U566</f>
        <v/>
      </c>
      <c r="B566" s="6">
        <f>MOD(A566-1,365)+1</f>
        <v/>
      </c>
      <c r="C566" s="6">
        <f>MATCH(B566,Markov!$C$6:$C$17,1)</f>
        <v/>
      </c>
      <c r="D566" s="16">
        <f>Data!V566</f>
        <v/>
      </c>
      <c r="E566" s="6">
        <f>IF(D566&lt;IF(E565=1,INDEX(Markov!$I$6:$I$17,C566),INDEX(Markov!$H$6:$H$17,C566)),1,0)</f>
        <v/>
      </c>
      <c r="F566" s="12">
        <f>IF(E566=1,GAMMA.INV(Data!W566,INDEX(Markov!$Q$6:$Q$17,C566),INDEX(Markov!$R$6:$R$17,C566)),0)</f>
        <v/>
      </c>
      <c r="G566" s="6">
        <f>IF(D566&lt;IF(G565=1,INDEX(ChangeFactor!$O$6:$O$17,C566),INDEX(ChangeFactor!$N$6:$N$17,C566)),1,0)</f>
        <v/>
      </c>
      <c r="H566" s="12">
        <f>IF(G566=1,GAMMA.INV(Data!W566,INDEX(ChangeFactor!$R$6:$R$17,C566),INDEX(ChangeFactor!$S$6:$S$17,C566)),0)</f>
        <v/>
      </c>
      <c r="I566" s="7">
        <f>NORM.S.INV(Data!X566)</f>
        <v/>
      </c>
      <c r="J566" s="7">
        <f>NORM.S.INV(Data!Y566)</f>
        <v/>
      </c>
      <c r="K566" s="7">
        <f>NORM.S.INV(Data!Z566)</f>
        <v/>
      </c>
      <c r="L566" s="7">
        <f>MAR1!$B$32*L565+MAR1!$C$32*M565+MAR1!$D$32*N565+MAR1!$B$42*I566+MAR1!$C$42*J566+MAR1!$D$42*K566</f>
        <v/>
      </c>
      <c r="M566" s="7">
        <f>MAR1!$B$33*L565+MAR1!$C$33*M565+MAR1!$D$33*N565+MAR1!$B$43*I566+MAR1!$C$43*J566+MAR1!$D$43*K566</f>
        <v/>
      </c>
      <c r="N566" s="7">
        <f>MAR1!$B$34*L565+MAR1!$C$34*M565+MAR1!$D$34*N565+MAR1!$B$44*I566+MAR1!$C$44*J566+MAR1!$D$44*K566</f>
        <v/>
      </c>
      <c r="O566" s="12">
        <f>MAR1!$B$5+MAR1!$C$5*COS(2*PI()*B566/365)+MAR1!$D$5*SIN(2*PI()*B566/365)+IF(E566=1,MAR1!$B$11+MAR1!$D$11*L566,MAR1!$C$11+MAR1!$E$11*L566)</f>
        <v/>
      </c>
      <c r="P566" s="12">
        <f>MAR1!$B$6+MAR1!$C$6*COS(2*PI()*B566/365)+MAR1!$D$6*SIN(2*PI()*B566/365)+IF(E566=1,MAR1!$B$12+MAR1!$D$12*M566,MAR1!$C$12+MAR1!$E$12*M566)</f>
        <v/>
      </c>
      <c r="Q566" s="12">
        <f>MAR1!$B$7+MAR1!$C$7*COS(2*PI()*B566/365)+MAR1!$D$7*SIN(2*PI()*B566/365)+IF(E566=1,MAR1!$B$13+MAR1!$D$13*N566,MAR1!$C$13+MAR1!$E$13*N566)</f>
        <v/>
      </c>
      <c r="R566" s="12">
        <f>MAR1!$B$5+MAR1!$C$5*COS(2*PI()*B566/365)+MAR1!$D$5*SIN(2*PI()*B566/365)+INDEX(ChangeFactor!$F$6:$F$17,C566)+IF(G566=1,MAR1!$B$11+INDEX(ChangeFactor!$G$6:$G$17,C566)*MAR1!$D$11*L566,MAR1!$C$11+INDEX(ChangeFactor!$G$6:$G$17,C566)*MAR1!$E$11*L566)</f>
        <v/>
      </c>
    </row>
    <row r="567">
      <c r="A567" s="6">
        <f>Data!U567</f>
        <v/>
      </c>
      <c r="B567" s="6">
        <f>MOD(A567-1,365)+1</f>
        <v/>
      </c>
      <c r="C567" s="6">
        <f>MATCH(B567,Markov!$C$6:$C$17,1)</f>
        <v/>
      </c>
      <c r="D567" s="16">
        <f>Data!V567</f>
        <v/>
      </c>
      <c r="E567" s="6">
        <f>IF(D567&lt;IF(E566=1,INDEX(Markov!$I$6:$I$17,C567),INDEX(Markov!$H$6:$H$17,C567)),1,0)</f>
        <v/>
      </c>
      <c r="F567" s="12">
        <f>IF(E567=1,GAMMA.INV(Data!W567,INDEX(Markov!$Q$6:$Q$17,C567),INDEX(Markov!$R$6:$R$17,C567)),0)</f>
        <v/>
      </c>
      <c r="G567" s="6">
        <f>IF(D567&lt;IF(G566=1,INDEX(ChangeFactor!$O$6:$O$17,C567),INDEX(ChangeFactor!$N$6:$N$17,C567)),1,0)</f>
        <v/>
      </c>
      <c r="H567" s="12">
        <f>IF(G567=1,GAMMA.INV(Data!W567,INDEX(ChangeFactor!$R$6:$R$17,C567),INDEX(ChangeFactor!$S$6:$S$17,C567)),0)</f>
        <v/>
      </c>
      <c r="I567" s="7">
        <f>NORM.S.INV(Data!X567)</f>
        <v/>
      </c>
      <c r="J567" s="7">
        <f>NORM.S.INV(Data!Y567)</f>
        <v/>
      </c>
      <c r="K567" s="7">
        <f>NORM.S.INV(Data!Z567)</f>
        <v/>
      </c>
      <c r="L567" s="7">
        <f>MAR1!$B$32*L566+MAR1!$C$32*M566+MAR1!$D$32*N566+MAR1!$B$42*I567+MAR1!$C$42*J567+MAR1!$D$42*K567</f>
        <v/>
      </c>
      <c r="M567" s="7">
        <f>MAR1!$B$33*L566+MAR1!$C$33*M566+MAR1!$D$33*N566+MAR1!$B$43*I567+MAR1!$C$43*J567+MAR1!$D$43*K567</f>
        <v/>
      </c>
      <c r="N567" s="7">
        <f>MAR1!$B$34*L566+MAR1!$C$34*M566+MAR1!$D$34*N566+MAR1!$B$44*I567+MAR1!$C$44*J567+MAR1!$D$44*K567</f>
        <v/>
      </c>
      <c r="O567" s="12">
        <f>MAR1!$B$5+MAR1!$C$5*COS(2*PI()*B567/365)+MAR1!$D$5*SIN(2*PI()*B567/365)+IF(E567=1,MAR1!$B$11+MAR1!$D$11*L567,MAR1!$C$11+MAR1!$E$11*L567)</f>
        <v/>
      </c>
      <c r="P567" s="12">
        <f>MAR1!$B$6+MAR1!$C$6*COS(2*PI()*B567/365)+MAR1!$D$6*SIN(2*PI()*B567/365)+IF(E567=1,MAR1!$B$12+MAR1!$D$12*M567,MAR1!$C$12+MAR1!$E$12*M567)</f>
        <v/>
      </c>
      <c r="Q567" s="12">
        <f>MAR1!$B$7+MAR1!$C$7*COS(2*PI()*B567/365)+MAR1!$D$7*SIN(2*PI()*B567/365)+IF(E567=1,MAR1!$B$13+MAR1!$D$13*N567,MAR1!$C$13+MAR1!$E$13*N567)</f>
        <v/>
      </c>
      <c r="R567" s="12">
        <f>MAR1!$B$5+MAR1!$C$5*COS(2*PI()*B567/365)+MAR1!$D$5*SIN(2*PI()*B567/365)+INDEX(ChangeFactor!$F$6:$F$17,C567)+IF(G567=1,MAR1!$B$11+INDEX(ChangeFactor!$G$6:$G$17,C567)*MAR1!$D$11*L567,MAR1!$C$11+INDEX(ChangeFactor!$G$6:$G$17,C567)*MAR1!$E$11*L567)</f>
        <v/>
      </c>
    </row>
    <row r="568">
      <c r="A568" s="6">
        <f>Data!U568</f>
        <v/>
      </c>
      <c r="B568" s="6">
        <f>MOD(A568-1,365)+1</f>
        <v/>
      </c>
      <c r="C568" s="6">
        <f>MATCH(B568,Markov!$C$6:$C$17,1)</f>
        <v/>
      </c>
      <c r="D568" s="16">
        <f>Data!V568</f>
        <v/>
      </c>
      <c r="E568" s="6">
        <f>IF(D568&lt;IF(E567=1,INDEX(Markov!$I$6:$I$17,C568),INDEX(Markov!$H$6:$H$17,C568)),1,0)</f>
        <v/>
      </c>
      <c r="F568" s="12">
        <f>IF(E568=1,GAMMA.INV(Data!W568,INDEX(Markov!$Q$6:$Q$17,C568),INDEX(Markov!$R$6:$R$17,C568)),0)</f>
        <v/>
      </c>
      <c r="G568" s="6">
        <f>IF(D568&lt;IF(G567=1,INDEX(ChangeFactor!$O$6:$O$17,C568),INDEX(ChangeFactor!$N$6:$N$17,C568)),1,0)</f>
        <v/>
      </c>
      <c r="H568" s="12">
        <f>IF(G568=1,GAMMA.INV(Data!W568,INDEX(ChangeFactor!$R$6:$R$17,C568),INDEX(ChangeFactor!$S$6:$S$17,C568)),0)</f>
        <v/>
      </c>
      <c r="I568" s="7">
        <f>NORM.S.INV(Data!X568)</f>
        <v/>
      </c>
      <c r="J568" s="7">
        <f>NORM.S.INV(Data!Y568)</f>
        <v/>
      </c>
      <c r="K568" s="7">
        <f>NORM.S.INV(Data!Z568)</f>
        <v/>
      </c>
      <c r="L568" s="7">
        <f>MAR1!$B$32*L567+MAR1!$C$32*M567+MAR1!$D$32*N567+MAR1!$B$42*I568+MAR1!$C$42*J568+MAR1!$D$42*K568</f>
        <v/>
      </c>
      <c r="M568" s="7">
        <f>MAR1!$B$33*L567+MAR1!$C$33*M567+MAR1!$D$33*N567+MAR1!$B$43*I568+MAR1!$C$43*J568+MAR1!$D$43*K568</f>
        <v/>
      </c>
      <c r="N568" s="7">
        <f>MAR1!$B$34*L567+MAR1!$C$34*M567+MAR1!$D$34*N567+MAR1!$B$44*I568+MAR1!$C$44*J568+MAR1!$D$44*K568</f>
        <v/>
      </c>
      <c r="O568" s="12">
        <f>MAR1!$B$5+MAR1!$C$5*COS(2*PI()*B568/365)+MAR1!$D$5*SIN(2*PI()*B568/365)+IF(E568=1,MAR1!$B$11+MAR1!$D$11*L568,MAR1!$C$11+MAR1!$E$11*L568)</f>
        <v/>
      </c>
      <c r="P568" s="12">
        <f>MAR1!$B$6+MAR1!$C$6*COS(2*PI()*B568/365)+MAR1!$D$6*SIN(2*PI()*B568/365)+IF(E568=1,MAR1!$B$12+MAR1!$D$12*M568,MAR1!$C$12+MAR1!$E$12*M568)</f>
        <v/>
      </c>
      <c r="Q568" s="12">
        <f>MAR1!$B$7+MAR1!$C$7*COS(2*PI()*B568/365)+MAR1!$D$7*SIN(2*PI()*B568/365)+IF(E568=1,MAR1!$B$13+MAR1!$D$13*N568,MAR1!$C$13+MAR1!$E$13*N568)</f>
        <v/>
      </c>
      <c r="R568" s="12">
        <f>MAR1!$B$5+MAR1!$C$5*COS(2*PI()*B568/365)+MAR1!$D$5*SIN(2*PI()*B568/365)+INDEX(ChangeFactor!$F$6:$F$17,C568)+IF(G568=1,MAR1!$B$11+INDEX(ChangeFactor!$G$6:$G$17,C568)*MAR1!$D$11*L568,MAR1!$C$11+INDEX(ChangeFactor!$G$6:$G$17,C568)*MAR1!$E$11*L568)</f>
        <v/>
      </c>
    </row>
    <row r="569">
      <c r="A569" s="6">
        <f>Data!U569</f>
        <v/>
      </c>
      <c r="B569" s="6">
        <f>MOD(A569-1,365)+1</f>
        <v/>
      </c>
      <c r="C569" s="6">
        <f>MATCH(B569,Markov!$C$6:$C$17,1)</f>
        <v/>
      </c>
      <c r="D569" s="16">
        <f>Data!V569</f>
        <v/>
      </c>
      <c r="E569" s="6">
        <f>IF(D569&lt;IF(E568=1,INDEX(Markov!$I$6:$I$17,C569),INDEX(Markov!$H$6:$H$17,C569)),1,0)</f>
        <v/>
      </c>
      <c r="F569" s="12">
        <f>IF(E569=1,GAMMA.INV(Data!W569,INDEX(Markov!$Q$6:$Q$17,C569),INDEX(Markov!$R$6:$R$17,C569)),0)</f>
        <v/>
      </c>
      <c r="G569" s="6">
        <f>IF(D569&lt;IF(G568=1,INDEX(ChangeFactor!$O$6:$O$17,C569),INDEX(ChangeFactor!$N$6:$N$17,C569)),1,0)</f>
        <v/>
      </c>
      <c r="H569" s="12">
        <f>IF(G569=1,GAMMA.INV(Data!W569,INDEX(ChangeFactor!$R$6:$R$17,C569),INDEX(ChangeFactor!$S$6:$S$17,C569)),0)</f>
        <v/>
      </c>
      <c r="I569" s="7">
        <f>NORM.S.INV(Data!X569)</f>
        <v/>
      </c>
      <c r="J569" s="7">
        <f>NORM.S.INV(Data!Y569)</f>
        <v/>
      </c>
      <c r="K569" s="7">
        <f>NORM.S.INV(Data!Z569)</f>
        <v/>
      </c>
      <c r="L569" s="7">
        <f>MAR1!$B$32*L568+MAR1!$C$32*M568+MAR1!$D$32*N568+MAR1!$B$42*I569+MAR1!$C$42*J569+MAR1!$D$42*K569</f>
        <v/>
      </c>
      <c r="M569" s="7">
        <f>MAR1!$B$33*L568+MAR1!$C$33*M568+MAR1!$D$33*N568+MAR1!$B$43*I569+MAR1!$C$43*J569+MAR1!$D$43*K569</f>
        <v/>
      </c>
      <c r="N569" s="7">
        <f>MAR1!$B$34*L568+MAR1!$C$34*M568+MAR1!$D$34*N568+MAR1!$B$44*I569+MAR1!$C$44*J569+MAR1!$D$44*K569</f>
        <v/>
      </c>
      <c r="O569" s="12">
        <f>MAR1!$B$5+MAR1!$C$5*COS(2*PI()*B569/365)+MAR1!$D$5*SIN(2*PI()*B569/365)+IF(E569=1,MAR1!$B$11+MAR1!$D$11*L569,MAR1!$C$11+MAR1!$E$11*L569)</f>
        <v/>
      </c>
      <c r="P569" s="12">
        <f>MAR1!$B$6+MAR1!$C$6*COS(2*PI()*B569/365)+MAR1!$D$6*SIN(2*PI()*B569/365)+IF(E569=1,MAR1!$B$12+MAR1!$D$12*M569,MAR1!$C$12+MAR1!$E$12*M569)</f>
        <v/>
      </c>
      <c r="Q569" s="12">
        <f>MAR1!$B$7+MAR1!$C$7*COS(2*PI()*B569/365)+MAR1!$D$7*SIN(2*PI()*B569/365)+IF(E569=1,MAR1!$B$13+MAR1!$D$13*N569,MAR1!$C$13+MAR1!$E$13*N569)</f>
        <v/>
      </c>
      <c r="R569" s="12">
        <f>MAR1!$B$5+MAR1!$C$5*COS(2*PI()*B569/365)+MAR1!$D$5*SIN(2*PI()*B569/365)+INDEX(ChangeFactor!$F$6:$F$17,C569)+IF(G569=1,MAR1!$B$11+INDEX(ChangeFactor!$G$6:$G$17,C569)*MAR1!$D$11*L569,MAR1!$C$11+INDEX(ChangeFactor!$G$6:$G$17,C569)*MAR1!$E$11*L569)</f>
        <v/>
      </c>
    </row>
    <row r="570">
      <c r="A570" s="6">
        <f>Data!U570</f>
        <v/>
      </c>
      <c r="B570" s="6">
        <f>MOD(A570-1,365)+1</f>
        <v/>
      </c>
      <c r="C570" s="6">
        <f>MATCH(B570,Markov!$C$6:$C$17,1)</f>
        <v/>
      </c>
      <c r="D570" s="16">
        <f>Data!V570</f>
        <v/>
      </c>
      <c r="E570" s="6">
        <f>IF(D570&lt;IF(E569=1,INDEX(Markov!$I$6:$I$17,C570),INDEX(Markov!$H$6:$H$17,C570)),1,0)</f>
        <v/>
      </c>
      <c r="F570" s="12">
        <f>IF(E570=1,GAMMA.INV(Data!W570,INDEX(Markov!$Q$6:$Q$17,C570),INDEX(Markov!$R$6:$R$17,C570)),0)</f>
        <v/>
      </c>
      <c r="G570" s="6">
        <f>IF(D570&lt;IF(G569=1,INDEX(ChangeFactor!$O$6:$O$17,C570),INDEX(ChangeFactor!$N$6:$N$17,C570)),1,0)</f>
        <v/>
      </c>
      <c r="H570" s="12">
        <f>IF(G570=1,GAMMA.INV(Data!W570,INDEX(ChangeFactor!$R$6:$R$17,C570),INDEX(ChangeFactor!$S$6:$S$17,C570)),0)</f>
        <v/>
      </c>
      <c r="I570" s="7">
        <f>NORM.S.INV(Data!X570)</f>
        <v/>
      </c>
      <c r="J570" s="7">
        <f>NORM.S.INV(Data!Y570)</f>
        <v/>
      </c>
      <c r="K570" s="7">
        <f>NORM.S.INV(Data!Z570)</f>
        <v/>
      </c>
      <c r="L570" s="7">
        <f>MAR1!$B$32*L569+MAR1!$C$32*M569+MAR1!$D$32*N569+MAR1!$B$42*I570+MAR1!$C$42*J570+MAR1!$D$42*K570</f>
        <v/>
      </c>
      <c r="M570" s="7">
        <f>MAR1!$B$33*L569+MAR1!$C$33*M569+MAR1!$D$33*N569+MAR1!$B$43*I570+MAR1!$C$43*J570+MAR1!$D$43*K570</f>
        <v/>
      </c>
      <c r="N570" s="7">
        <f>MAR1!$B$34*L569+MAR1!$C$34*M569+MAR1!$D$34*N569+MAR1!$B$44*I570+MAR1!$C$44*J570+MAR1!$D$44*K570</f>
        <v/>
      </c>
      <c r="O570" s="12">
        <f>MAR1!$B$5+MAR1!$C$5*COS(2*PI()*B570/365)+MAR1!$D$5*SIN(2*PI()*B570/365)+IF(E570=1,MAR1!$B$11+MAR1!$D$11*L570,MAR1!$C$11+MAR1!$E$11*L570)</f>
        <v/>
      </c>
      <c r="P570" s="12">
        <f>MAR1!$B$6+MAR1!$C$6*COS(2*PI()*B570/365)+MAR1!$D$6*SIN(2*PI()*B570/365)+IF(E570=1,MAR1!$B$12+MAR1!$D$12*M570,MAR1!$C$12+MAR1!$E$12*M570)</f>
        <v/>
      </c>
      <c r="Q570" s="12">
        <f>MAR1!$B$7+MAR1!$C$7*COS(2*PI()*B570/365)+MAR1!$D$7*SIN(2*PI()*B570/365)+IF(E570=1,MAR1!$B$13+MAR1!$D$13*N570,MAR1!$C$13+MAR1!$E$13*N570)</f>
        <v/>
      </c>
      <c r="R570" s="12">
        <f>MAR1!$B$5+MAR1!$C$5*COS(2*PI()*B570/365)+MAR1!$D$5*SIN(2*PI()*B570/365)+INDEX(ChangeFactor!$F$6:$F$17,C570)+IF(G570=1,MAR1!$B$11+INDEX(ChangeFactor!$G$6:$G$17,C570)*MAR1!$D$11*L570,MAR1!$C$11+INDEX(ChangeFactor!$G$6:$G$17,C570)*MAR1!$E$11*L570)</f>
        <v/>
      </c>
    </row>
    <row r="571">
      <c r="A571" s="6">
        <f>Data!U571</f>
        <v/>
      </c>
      <c r="B571" s="6">
        <f>MOD(A571-1,365)+1</f>
        <v/>
      </c>
      <c r="C571" s="6">
        <f>MATCH(B571,Markov!$C$6:$C$17,1)</f>
        <v/>
      </c>
      <c r="D571" s="16">
        <f>Data!V571</f>
        <v/>
      </c>
      <c r="E571" s="6">
        <f>IF(D571&lt;IF(E570=1,INDEX(Markov!$I$6:$I$17,C571),INDEX(Markov!$H$6:$H$17,C571)),1,0)</f>
        <v/>
      </c>
      <c r="F571" s="12">
        <f>IF(E571=1,GAMMA.INV(Data!W571,INDEX(Markov!$Q$6:$Q$17,C571),INDEX(Markov!$R$6:$R$17,C571)),0)</f>
        <v/>
      </c>
      <c r="G571" s="6">
        <f>IF(D571&lt;IF(G570=1,INDEX(ChangeFactor!$O$6:$O$17,C571),INDEX(ChangeFactor!$N$6:$N$17,C571)),1,0)</f>
        <v/>
      </c>
      <c r="H571" s="12">
        <f>IF(G571=1,GAMMA.INV(Data!W571,INDEX(ChangeFactor!$R$6:$R$17,C571),INDEX(ChangeFactor!$S$6:$S$17,C571)),0)</f>
        <v/>
      </c>
      <c r="I571" s="7">
        <f>NORM.S.INV(Data!X571)</f>
        <v/>
      </c>
      <c r="J571" s="7">
        <f>NORM.S.INV(Data!Y571)</f>
        <v/>
      </c>
      <c r="K571" s="7">
        <f>NORM.S.INV(Data!Z571)</f>
        <v/>
      </c>
      <c r="L571" s="7">
        <f>MAR1!$B$32*L570+MAR1!$C$32*M570+MAR1!$D$32*N570+MAR1!$B$42*I571+MAR1!$C$42*J571+MAR1!$D$42*K571</f>
        <v/>
      </c>
      <c r="M571" s="7">
        <f>MAR1!$B$33*L570+MAR1!$C$33*M570+MAR1!$D$33*N570+MAR1!$B$43*I571+MAR1!$C$43*J571+MAR1!$D$43*K571</f>
        <v/>
      </c>
      <c r="N571" s="7">
        <f>MAR1!$B$34*L570+MAR1!$C$34*M570+MAR1!$D$34*N570+MAR1!$B$44*I571+MAR1!$C$44*J571+MAR1!$D$44*K571</f>
        <v/>
      </c>
      <c r="O571" s="12">
        <f>MAR1!$B$5+MAR1!$C$5*COS(2*PI()*B571/365)+MAR1!$D$5*SIN(2*PI()*B571/365)+IF(E571=1,MAR1!$B$11+MAR1!$D$11*L571,MAR1!$C$11+MAR1!$E$11*L571)</f>
        <v/>
      </c>
      <c r="P571" s="12">
        <f>MAR1!$B$6+MAR1!$C$6*COS(2*PI()*B571/365)+MAR1!$D$6*SIN(2*PI()*B571/365)+IF(E571=1,MAR1!$B$12+MAR1!$D$12*M571,MAR1!$C$12+MAR1!$E$12*M571)</f>
        <v/>
      </c>
      <c r="Q571" s="12">
        <f>MAR1!$B$7+MAR1!$C$7*COS(2*PI()*B571/365)+MAR1!$D$7*SIN(2*PI()*B571/365)+IF(E571=1,MAR1!$B$13+MAR1!$D$13*N571,MAR1!$C$13+MAR1!$E$13*N571)</f>
        <v/>
      </c>
      <c r="R571" s="12">
        <f>MAR1!$B$5+MAR1!$C$5*COS(2*PI()*B571/365)+MAR1!$D$5*SIN(2*PI()*B571/365)+INDEX(ChangeFactor!$F$6:$F$17,C571)+IF(G571=1,MAR1!$B$11+INDEX(ChangeFactor!$G$6:$G$17,C571)*MAR1!$D$11*L571,MAR1!$C$11+INDEX(ChangeFactor!$G$6:$G$17,C571)*MAR1!$E$11*L571)</f>
        <v/>
      </c>
    </row>
    <row r="572">
      <c r="A572" s="6">
        <f>Data!U572</f>
        <v/>
      </c>
      <c r="B572" s="6">
        <f>MOD(A572-1,365)+1</f>
        <v/>
      </c>
      <c r="C572" s="6">
        <f>MATCH(B572,Markov!$C$6:$C$17,1)</f>
        <v/>
      </c>
      <c r="D572" s="16">
        <f>Data!V572</f>
        <v/>
      </c>
      <c r="E572" s="6">
        <f>IF(D572&lt;IF(E571=1,INDEX(Markov!$I$6:$I$17,C572),INDEX(Markov!$H$6:$H$17,C572)),1,0)</f>
        <v/>
      </c>
      <c r="F572" s="12">
        <f>IF(E572=1,GAMMA.INV(Data!W572,INDEX(Markov!$Q$6:$Q$17,C572),INDEX(Markov!$R$6:$R$17,C572)),0)</f>
        <v/>
      </c>
      <c r="G572" s="6">
        <f>IF(D572&lt;IF(G571=1,INDEX(ChangeFactor!$O$6:$O$17,C572),INDEX(ChangeFactor!$N$6:$N$17,C572)),1,0)</f>
        <v/>
      </c>
      <c r="H572" s="12">
        <f>IF(G572=1,GAMMA.INV(Data!W572,INDEX(ChangeFactor!$R$6:$R$17,C572),INDEX(ChangeFactor!$S$6:$S$17,C572)),0)</f>
        <v/>
      </c>
      <c r="I572" s="7">
        <f>NORM.S.INV(Data!X572)</f>
        <v/>
      </c>
      <c r="J572" s="7">
        <f>NORM.S.INV(Data!Y572)</f>
        <v/>
      </c>
      <c r="K572" s="7">
        <f>NORM.S.INV(Data!Z572)</f>
        <v/>
      </c>
      <c r="L572" s="7">
        <f>MAR1!$B$32*L571+MAR1!$C$32*M571+MAR1!$D$32*N571+MAR1!$B$42*I572+MAR1!$C$42*J572+MAR1!$D$42*K572</f>
        <v/>
      </c>
      <c r="M572" s="7">
        <f>MAR1!$B$33*L571+MAR1!$C$33*M571+MAR1!$D$33*N571+MAR1!$B$43*I572+MAR1!$C$43*J572+MAR1!$D$43*K572</f>
        <v/>
      </c>
      <c r="N572" s="7">
        <f>MAR1!$B$34*L571+MAR1!$C$34*M571+MAR1!$D$34*N571+MAR1!$B$44*I572+MAR1!$C$44*J572+MAR1!$D$44*K572</f>
        <v/>
      </c>
      <c r="O572" s="12">
        <f>MAR1!$B$5+MAR1!$C$5*COS(2*PI()*B572/365)+MAR1!$D$5*SIN(2*PI()*B572/365)+IF(E572=1,MAR1!$B$11+MAR1!$D$11*L572,MAR1!$C$11+MAR1!$E$11*L572)</f>
        <v/>
      </c>
      <c r="P572" s="12">
        <f>MAR1!$B$6+MAR1!$C$6*COS(2*PI()*B572/365)+MAR1!$D$6*SIN(2*PI()*B572/365)+IF(E572=1,MAR1!$B$12+MAR1!$D$12*M572,MAR1!$C$12+MAR1!$E$12*M572)</f>
        <v/>
      </c>
      <c r="Q572" s="12">
        <f>MAR1!$B$7+MAR1!$C$7*COS(2*PI()*B572/365)+MAR1!$D$7*SIN(2*PI()*B572/365)+IF(E572=1,MAR1!$B$13+MAR1!$D$13*N572,MAR1!$C$13+MAR1!$E$13*N572)</f>
        <v/>
      </c>
      <c r="R572" s="12">
        <f>MAR1!$B$5+MAR1!$C$5*COS(2*PI()*B572/365)+MAR1!$D$5*SIN(2*PI()*B572/365)+INDEX(ChangeFactor!$F$6:$F$17,C572)+IF(G572=1,MAR1!$B$11+INDEX(ChangeFactor!$G$6:$G$17,C572)*MAR1!$D$11*L572,MAR1!$C$11+INDEX(ChangeFactor!$G$6:$G$17,C572)*MAR1!$E$11*L572)</f>
        <v/>
      </c>
    </row>
    <row r="573">
      <c r="A573" s="6">
        <f>Data!U573</f>
        <v/>
      </c>
      <c r="B573" s="6">
        <f>MOD(A573-1,365)+1</f>
        <v/>
      </c>
      <c r="C573" s="6">
        <f>MATCH(B573,Markov!$C$6:$C$17,1)</f>
        <v/>
      </c>
      <c r="D573" s="16">
        <f>Data!V573</f>
        <v/>
      </c>
      <c r="E573" s="6">
        <f>IF(D573&lt;IF(E572=1,INDEX(Markov!$I$6:$I$17,C573),INDEX(Markov!$H$6:$H$17,C573)),1,0)</f>
        <v/>
      </c>
      <c r="F573" s="12">
        <f>IF(E573=1,GAMMA.INV(Data!W573,INDEX(Markov!$Q$6:$Q$17,C573),INDEX(Markov!$R$6:$R$17,C573)),0)</f>
        <v/>
      </c>
      <c r="G573" s="6">
        <f>IF(D573&lt;IF(G572=1,INDEX(ChangeFactor!$O$6:$O$17,C573),INDEX(ChangeFactor!$N$6:$N$17,C573)),1,0)</f>
        <v/>
      </c>
      <c r="H573" s="12">
        <f>IF(G573=1,GAMMA.INV(Data!W573,INDEX(ChangeFactor!$R$6:$R$17,C573),INDEX(ChangeFactor!$S$6:$S$17,C573)),0)</f>
        <v/>
      </c>
      <c r="I573" s="7">
        <f>NORM.S.INV(Data!X573)</f>
        <v/>
      </c>
      <c r="J573" s="7">
        <f>NORM.S.INV(Data!Y573)</f>
        <v/>
      </c>
      <c r="K573" s="7">
        <f>NORM.S.INV(Data!Z573)</f>
        <v/>
      </c>
      <c r="L573" s="7">
        <f>MAR1!$B$32*L572+MAR1!$C$32*M572+MAR1!$D$32*N572+MAR1!$B$42*I573+MAR1!$C$42*J573+MAR1!$D$42*K573</f>
        <v/>
      </c>
      <c r="M573" s="7">
        <f>MAR1!$B$33*L572+MAR1!$C$33*M572+MAR1!$D$33*N572+MAR1!$B$43*I573+MAR1!$C$43*J573+MAR1!$D$43*K573</f>
        <v/>
      </c>
      <c r="N573" s="7">
        <f>MAR1!$B$34*L572+MAR1!$C$34*M572+MAR1!$D$34*N572+MAR1!$B$44*I573+MAR1!$C$44*J573+MAR1!$D$44*K573</f>
        <v/>
      </c>
      <c r="O573" s="12">
        <f>MAR1!$B$5+MAR1!$C$5*COS(2*PI()*B573/365)+MAR1!$D$5*SIN(2*PI()*B573/365)+IF(E573=1,MAR1!$B$11+MAR1!$D$11*L573,MAR1!$C$11+MAR1!$E$11*L573)</f>
        <v/>
      </c>
      <c r="P573" s="12">
        <f>MAR1!$B$6+MAR1!$C$6*COS(2*PI()*B573/365)+MAR1!$D$6*SIN(2*PI()*B573/365)+IF(E573=1,MAR1!$B$12+MAR1!$D$12*M573,MAR1!$C$12+MAR1!$E$12*M573)</f>
        <v/>
      </c>
      <c r="Q573" s="12">
        <f>MAR1!$B$7+MAR1!$C$7*COS(2*PI()*B573/365)+MAR1!$D$7*SIN(2*PI()*B573/365)+IF(E573=1,MAR1!$B$13+MAR1!$D$13*N573,MAR1!$C$13+MAR1!$E$13*N573)</f>
        <v/>
      </c>
      <c r="R573" s="12">
        <f>MAR1!$B$5+MAR1!$C$5*COS(2*PI()*B573/365)+MAR1!$D$5*SIN(2*PI()*B573/365)+INDEX(ChangeFactor!$F$6:$F$17,C573)+IF(G573=1,MAR1!$B$11+INDEX(ChangeFactor!$G$6:$G$17,C573)*MAR1!$D$11*L573,MAR1!$C$11+INDEX(ChangeFactor!$G$6:$G$17,C573)*MAR1!$E$11*L573)</f>
        <v/>
      </c>
    </row>
    <row r="574">
      <c r="A574" s="6">
        <f>Data!U574</f>
        <v/>
      </c>
      <c r="B574" s="6">
        <f>MOD(A574-1,365)+1</f>
        <v/>
      </c>
      <c r="C574" s="6">
        <f>MATCH(B574,Markov!$C$6:$C$17,1)</f>
        <v/>
      </c>
      <c r="D574" s="16">
        <f>Data!V574</f>
        <v/>
      </c>
      <c r="E574" s="6">
        <f>IF(D574&lt;IF(E573=1,INDEX(Markov!$I$6:$I$17,C574),INDEX(Markov!$H$6:$H$17,C574)),1,0)</f>
        <v/>
      </c>
      <c r="F574" s="12">
        <f>IF(E574=1,GAMMA.INV(Data!W574,INDEX(Markov!$Q$6:$Q$17,C574),INDEX(Markov!$R$6:$R$17,C574)),0)</f>
        <v/>
      </c>
      <c r="G574" s="6">
        <f>IF(D574&lt;IF(G573=1,INDEX(ChangeFactor!$O$6:$O$17,C574),INDEX(ChangeFactor!$N$6:$N$17,C574)),1,0)</f>
        <v/>
      </c>
      <c r="H574" s="12">
        <f>IF(G574=1,GAMMA.INV(Data!W574,INDEX(ChangeFactor!$R$6:$R$17,C574),INDEX(ChangeFactor!$S$6:$S$17,C574)),0)</f>
        <v/>
      </c>
      <c r="I574" s="7">
        <f>NORM.S.INV(Data!X574)</f>
        <v/>
      </c>
      <c r="J574" s="7">
        <f>NORM.S.INV(Data!Y574)</f>
        <v/>
      </c>
      <c r="K574" s="7">
        <f>NORM.S.INV(Data!Z574)</f>
        <v/>
      </c>
      <c r="L574" s="7">
        <f>MAR1!$B$32*L573+MAR1!$C$32*M573+MAR1!$D$32*N573+MAR1!$B$42*I574+MAR1!$C$42*J574+MAR1!$D$42*K574</f>
        <v/>
      </c>
      <c r="M574" s="7">
        <f>MAR1!$B$33*L573+MAR1!$C$33*M573+MAR1!$D$33*N573+MAR1!$B$43*I574+MAR1!$C$43*J574+MAR1!$D$43*K574</f>
        <v/>
      </c>
      <c r="N574" s="7">
        <f>MAR1!$B$34*L573+MAR1!$C$34*M573+MAR1!$D$34*N573+MAR1!$B$44*I574+MAR1!$C$44*J574+MAR1!$D$44*K574</f>
        <v/>
      </c>
      <c r="O574" s="12">
        <f>MAR1!$B$5+MAR1!$C$5*COS(2*PI()*B574/365)+MAR1!$D$5*SIN(2*PI()*B574/365)+IF(E574=1,MAR1!$B$11+MAR1!$D$11*L574,MAR1!$C$11+MAR1!$E$11*L574)</f>
        <v/>
      </c>
      <c r="P574" s="12">
        <f>MAR1!$B$6+MAR1!$C$6*COS(2*PI()*B574/365)+MAR1!$D$6*SIN(2*PI()*B574/365)+IF(E574=1,MAR1!$B$12+MAR1!$D$12*M574,MAR1!$C$12+MAR1!$E$12*M574)</f>
        <v/>
      </c>
      <c r="Q574" s="12">
        <f>MAR1!$B$7+MAR1!$C$7*COS(2*PI()*B574/365)+MAR1!$D$7*SIN(2*PI()*B574/365)+IF(E574=1,MAR1!$B$13+MAR1!$D$13*N574,MAR1!$C$13+MAR1!$E$13*N574)</f>
        <v/>
      </c>
      <c r="R574" s="12">
        <f>MAR1!$B$5+MAR1!$C$5*COS(2*PI()*B574/365)+MAR1!$D$5*SIN(2*PI()*B574/365)+INDEX(ChangeFactor!$F$6:$F$17,C574)+IF(G574=1,MAR1!$B$11+INDEX(ChangeFactor!$G$6:$G$17,C574)*MAR1!$D$11*L574,MAR1!$C$11+INDEX(ChangeFactor!$G$6:$G$17,C574)*MAR1!$E$11*L574)</f>
        <v/>
      </c>
    </row>
    <row r="575">
      <c r="A575" s="6">
        <f>Data!U575</f>
        <v/>
      </c>
      <c r="B575" s="6">
        <f>MOD(A575-1,365)+1</f>
        <v/>
      </c>
      <c r="C575" s="6">
        <f>MATCH(B575,Markov!$C$6:$C$17,1)</f>
        <v/>
      </c>
      <c r="D575" s="16">
        <f>Data!V575</f>
        <v/>
      </c>
      <c r="E575" s="6">
        <f>IF(D575&lt;IF(E574=1,INDEX(Markov!$I$6:$I$17,C575),INDEX(Markov!$H$6:$H$17,C575)),1,0)</f>
        <v/>
      </c>
      <c r="F575" s="12">
        <f>IF(E575=1,GAMMA.INV(Data!W575,INDEX(Markov!$Q$6:$Q$17,C575),INDEX(Markov!$R$6:$R$17,C575)),0)</f>
        <v/>
      </c>
      <c r="G575" s="6">
        <f>IF(D575&lt;IF(G574=1,INDEX(ChangeFactor!$O$6:$O$17,C575),INDEX(ChangeFactor!$N$6:$N$17,C575)),1,0)</f>
        <v/>
      </c>
      <c r="H575" s="12">
        <f>IF(G575=1,GAMMA.INV(Data!W575,INDEX(ChangeFactor!$R$6:$R$17,C575),INDEX(ChangeFactor!$S$6:$S$17,C575)),0)</f>
        <v/>
      </c>
      <c r="I575" s="7">
        <f>NORM.S.INV(Data!X575)</f>
        <v/>
      </c>
      <c r="J575" s="7">
        <f>NORM.S.INV(Data!Y575)</f>
        <v/>
      </c>
      <c r="K575" s="7">
        <f>NORM.S.INV(Data!Z575)</f>
        <v/>
      </c>
      <c r="L575" s="7">
        <f>MAR1!$B$32*L574+MAR1!$C$32*M574+MAR1!$D$32*N574+MAR1!$B$42*I575+MAR1!$C$42*J575+MAR1!$D$42*K575</f>
        <v/>
      </c>
      <c r="M575" s="7">
        <f>MAR1!$B$33*L574+MAR1!$C$33*M574+MAR1!$D$33*N574+MAR1!$B$43*I575+MAR1!$C$43*J575+MAR1!$D$43*K575</f>
        <v/>
      </c>
      <c r="N575" s="7">
        <f>MAR1!$B$34*L574+MAR1!$C$34*M574+MAR1!$D$34*N574+MAR1!$B$44*I575+MAR1!$C$44*J575+MAR1!$D$44*K575</f>
        <v/>
      </c>
      <c r="O575" s="12">
        <f>MAR1!$B$5+MAR1!$C$5*COS(2*PI()*B575/365)+MAR1!$D$5*SIN(2*PI()*B575/365)+IF(E575=1,MAR1!$B$11+MAR1!$D$11*L575,MAR1!$C$11+MAR1!$E$11*L575)</f>
        <v/>
      </c>
      <c r="P575" s="12">
        <f>MAR1!$B$6+MAR1!$C$6*COS(2*PI()*B575/365)+MAR1!$D$6*SIN(2*PI()*B575/365)+IF(E575=1,MAR1!$B$12+MAR1!$D$12*M575,MAR1!$C$12+MAR1!$E$12*M575)</f>
        <v/>
      </c>
      <c r="Q575" s="12">
        <f>MAR1!$B$7+MAR1!$C$7*COS(2*PI()*B575/365)+MAR1!$D$7*SIN(2*PI()*B575/365)+IF(E575=1,MAR1!$B$13+MAR1!$D$13*N575,MAR1!$C$13+MAR1!$E$13*N575)</f>
        <v/>
      </c>
      <c r="R575" s="12">
        <f>MAR1!$B$5+MAR1!$C$5*COS(2*PI()*B575/365)+MAR1!$D$5*SIN(2*PI()*B575/365)+INDEX(ChangeFactor!$F$6:$F$17,C575)+IF(G575=1,MAR1!$B$11+INDEX(ChangeFactor!$G$6:$G$17,C575)*MAR1!$D$11*L575,MAR1!$C$11+INDEX(ChangeFactor!$G$6:$G$17,C575)*MAR1!$E$11*L575)</f>
        <v/>
      </c>
    </row>
    <row r="576">
      <c r="A576" s="6">
        <f>Data!U576</f>
        <v/>
      </c>
      <c r="B576" s="6">
        <f>MOD(A576-1,365)+1</f>
        <v/>
      </c>
      <c r="C576" s="6">
        <f>MATCH(B576,Markov!$C$6:$C$17,1)</f>
        <v/>
      </c>
      <c r="D576" s="16">
        <f>Data!V576</f>
        <v/>
      </c>
      <c r="E576" s="6">
        <f>IF(D576&lt;IF(E575=1,INDEX(Markov!$I$6:$I$17,C576),INDEX(Markov!$H$6:$H$17,C576)),1,0)</f>
        <v/>
      </c>
      <c r="F576" s="12">
        <f>IF(E576=1,GAMMA.INV(Data!W576,INDEX(Markov!$Q$6:$Q$17,C576),INDEX(Markov!$R$6:$R$17,C576)),0)</f>
        <v/>
      </c>
      <c r="G576" s="6">
        <f>IF(D576&lt;IF(G575=1,INDEX(ChangeFactor!$O$6:$O$17,C576),INDEX(ChangeFactor!$N$6:$N$17,C576)),1,0)</f>
        <v/>
      </c>
      <c r="H576" s="12">
        <f>IF(G576=1,GAMMA.INV(Data!W576,INDEX(ChangeFactor!$R$6:$R$17,C576),INDEX(ChangeFactor!$S$6:$S$17,C576)),0)</f>
        <v/>
      </c>
      <c r="I576" s="7">
        <f>NORM.S.INV(Data!X576)</f>
        <v/>
      </c>
      <c r="J576" s="7">
        <f>NORM.S.INV(Data!Y576)</f>
        <v/>
      </c>
      <c r="K576" s="7">
        <f>NORM.S.INV(Data!Z576)</f>
        <v/>
      </c>
      <c r="L576" s="7">
        <f>MAR1!$B$32*L575+MAR1!$C$32*M575+MAR1!$D$32*N575+MAR1!$B$42*I576+MAR1!$C$42*J576+MAR1!$D$42*K576</f>
        <v/>
      </c>
      <c r="M576" s="7">
        <f>MAR1!$B$33*L575+MAR1!$C$33*M575+MAR1!$D$33*N575+MAR1!$B$43*I576+MAR1!$C$43*J576+MAR1!$D$43*K576</f>
        <v/>
      </c>
      <c r="N576" s="7">
        <f>MAR1!$B$34*L575+MAR1!$C$34*M575+MAR1!$D$34*N575+MAR1!$B$44*I576+MAR1!$C$44*J576+MAR1!$D$44*K576</f>
        <v/>
      </c>
      <c r="O576" s="12">
        <f>MAR1!$B$5+MAR1!$C$5*COS(2*PI()*B576/365)+MAR1!$D$5*SIN(2*PI()*B576/365)+IF(E576=1,MAR1!$B$11+MAR1!$D$11*L576,MAR1!$C$11+MAR1!$E$11*L576)</f>
        <v/>
      </c>
      <c r="P576" s="12">
        <f>MAR1!$B$6+MAR1!$C$6*COS(2*PI()*B576/365)+MAR1!$D$6*SIN(2*PI()*B576/365)+IF(E576=1,MAR1!$B$12+MAR1!$D$12*M576,MAR1!$C$12+MAR1!$E$12*M576)</f>
        <v/>
      </c>
      <c r="Q576" s="12">
        <f>MAR1!$B$7+MAR1!$C$7*COS(2*PI()*B576/365)+MAR1!$D$7*SIN(2*PI()*B576/365)+IF(E576=1,MAR1!$B$13+MAR1!$D$13*N576,MAR1!$C$13+MAR1!$E$13*N576)</f>
        <v/>
      </c>
      <c r="R576" s="12">
        <f>MAR1!$B$5+MAR1!$C$5*COS(2*PI()*B576/365)+MAR1!$D$5*SIN(2*PI()*B576/365)+INDEX(ChangeFactor!$F$6:$F$17,C576)+IF(G576=1,MAR1!$B$11+INDEX(ChangeFactor!$G$6:$G$17,C576)*MAR1!$D$11*L576,MAR1!$C$11+INDEX(ChangeFactor!$G$6:$G$17,C576)*MAR1!$E$11*L576)</f>
        <v/>
      </c>
    </row>
    <row r="577">
      <c r="A577" s="6">
        <f>Data!U577</f>
        <v/>
      </c>
      <c r="B577" s="6">
        <f>MOD(A577-1,365)+1</f>
        <v/>
      </c>
      <c r="C577" s="6">
        <f>MATCH(B577,Markov!$C$6:$C$17,1)</f>
        <v/>
      </c>
      <c r="D577" s="16">
        <f>Data!V577</f>
        <v/>
      </c>
      <c r="E577" s="6">
        <f>IF(D577&lt;IF(E576=1,INDEX(Markov!$I$6:$I$17,C577),INDEX(Markov!$H$6:$H$17,C577)),1,0)</f>
        <v/>
      </c>
      <c r="F577" s="12">
        <f>IF(E577=1,GAMMA.INV(Data!W577,INDEX(Markov!$Q$6:$Q$17,C577),INDEX(Markov!$R$6:$R$17,C577)),0)</f>
        <v/>
      </c>
      <c r="G577" s="6">
        <f>IF(D577&lt;IF(G576=1,INDEX(ChangeFactor!$O$6:$O$17,C577),INDEX(ChangeFactor!$N$6:$N$17,C577)),1,0)</f>
        <v/>
      </c>
      <c r="H577" s="12">
        <f>IF(G577=1,GAMMA.INV(Data!W577,INDEX(ChangeFactor!$R$6:$R$17,C577),INDEX(ChangeFactor!$S$6:$S$17,C577)),0)</f>
        <v/>
      </c>
      <c r="I577" s="7">
        <f>NORM.S.INV(Data!X577)</f>
        <v/>
      </c>
      <c r="J577" s="7">
        <f>NORM.S.INV(Data!Y577)</f>
        <v/>
      </c>
      <c r="K577" s="7">
        <f>NORM.S.INV(Data!Z577)</f>
        <v/>
      </c>
      <c r="L577" s="7">
        <f>MAR1!$B$32*L576+MAR1!$C$32*M576+MAR1!$D$32*N576+MAR1!$B$42*I577+MAR1!$C$42*J577+MAR1!$D$42*K577</f>
        <v/>
      </c>
      <c r="M577" s="7">
        <f>MAR1!$B$33*L576+MAR1!$C$33*M576+MAR1!$D$33*N576+MAR1!$B$43*I577+MAR1!$C$43*J577+MAR1!$D$43*K577</f>
        <v/>
      </c>
      <c r="N577" s="7">
        <f>MAR1!$B$34*L576+MAR1!$C$34*M576+MAR1!$D$34*N576+MAR1!$B$44*I577+MAR1!$C$44*J577+MAR1!$D$44*K577</f>
        <v/>
      </c>
      <c r="O577" s="12">
        <f>MAR1!$B$5+MAR1!$C$5*COS(2*PI()*B577/365)+MAR1!$D$5*SIN(2*PI()*B577/365)+IF(E577=1,MAR1!$B$11+MAR1!$D$11*L577,MAR1!$C$11+MAR1!$E$11*L577)</f>
        <v/>
      </c>
      <c r="P577" s="12">
        <f>MAR1!$B$6+MAR1!$C$6*COS(2*PI()*B577/365)+MAR1!$D$6*SIN(2*PI()*B577/365)+IF(E577=1,MAR1!$B$12+MAR1!$D$12*M577,MAR1!$C$12+MAR1!$E$12*M577)</f>
        <v/>
      </c>
      <c r="Q577" s="12">
        <f>MAR1!$B$7+MAR1!$C$7*COS(2*PI()*B577/365)+MAR1!$D$7*SIN(2*PI()*B577/365)+IF(E577=1,MAR1!$B$13+MAR1!$D$13*N577,MAR1!$C$13+MAR1!$E$13*N577)</f>
        <v/>
      </c>
      <c r="R577" s="12">
        <f>MAR1!$B$5+MAR1!$C$5*COS(2*PI()*B577/365)+MAR1!$D$5*SIN(2*PI()*B577/365)+INDEX(ChangeFactor!$F$6:$F$17,C577)+IF(G577=1,MAR1!$B$11+INDEX(ChangeFactor!$G$6:$G$17,C577)*MAR1!$D$11*L577,MAR1!$C$11+INDEX(ChangeFactor!$G$6:$G$17,C577)*MAR1!$E$11*L577)</f>
        <v/>
      </c>
    </row>
    <row r="578">
      <c r="A578" s="6">
        <f>Data!U578</f>
        <v/>
      </c>
      <c r="B578" s="6">
        <f>MOD(A578-1,365)+1</f>
        <v/>
      </c>
      <c r="C578" s="6">
        <f>MATCH(B578,Markov!$C$6:$C$17,1)</f>
        <v/>
      </c>
      <c r="D578" s="16">
        <f>Data!V578</f>
        <v/>
      </c>
      <c r="E578" s="6">
        <f>IF(D578&lt;IF(E577=1,INDEX(Markov!$I$6:$I$17,C578),INDEX(Markov!$H$6:$H$17,C578)),1,0)</f>
        <v/>
      </c>
      <c r="F578" s="12">
        <f>IF(E578=1,GAMMA.INV(Data!W578,INDEX(Markov!$Q$6:$Q$17,C578),INDEX(Markov!$R$6:$R$17,C578)),0)</f>
        <v/>
      </c>
      <c r="G578" s="6">
        <f>IF(D578&lt;IF(G577=1,INDEX(ChangeFactor!$O$6:$O$17,C578),INDEX(ChangeFactor!$N$6:$N$17,C578)),1,0)</f>
        <v/>
      </c>
      <c r="H578" s="12">
        <f>IF(G578=1,GAMMA.INV(Data!W578,INDEX(ChangeFactor!$R$6:$R$17,C578),INDEX(ChangeFactor!$S$6:$S$17,C578)),0)</f>
        <v/>
      </c>
      <c r="I578" s="7">
        <f>NORM.S.INV(Data!X578)</f>
        <v/>
      </c>
      <c r="J578" s="7">
        <f>NORM.S.INV(Data!Y578)</f>
        <v/>
      </c>
      <c r="K578" s="7">
        <f>NORM.S.INV(Data!Z578)</f>
        <v/>
      </c>
      <c r="L578" s="7">
        <f>MAR1!$B$32*L577+MAR1!$C$32*M577+MAR1!$D$32*N577+MAR1!$B$42*I578+MAR1!$C$42*J578+MAR1!$D$42*K578</f>
        <v/>
      </c>
      <c r="M578" s="7">
        <f>MAR1!$B$33*L577+MAR1!$C$33*M577+MAR1!$D$33*N577+MAR1!$B$43*I578+MAR1!$C$43*J578+MAR1!$D$43*K578</f>
        <v/>
      </c>
      <c r="N578" s="7">
        <f>MAR1!$B$34*L577+MAR1!$C$34*M577+MAR1!$D$34*N577+MAR1!$B$44*I578+MAR1!$C$44*J578+MAR1!$D$44*K578</f>
        <v/>
      </c>
      <c r="O578" s="12">
        <f>MAR1!$B$5+MAR1!$C$5*COS(2*PI()*B578/365)+MAR1!$D$5*SIN(2*PI()*B578/365)+IF(E578=1,MAR1!$B$11+MAR1!$D$11*L578,MAR1!$C$11+MAR1!$E$11*L578)</f>
        <v/>
      </c>
      <c r="P578" s="12">
        <f>MAR1!$B$6+MAR1!$C$6*COS(2*PI()*B578/365)+MAR1!$D$6*SIN(2*PI()*B578/365)+IF(E578=1,MAR1!$B$12+MAR1!$D$12*M578,MAR1!$C$12+MAR1!$E$12*M578)</f>
        <v/>
      </c>
      <c r="Q578" s="12">
        <f>MAR1!$B$7+MAR1!$C$7*COS(2*PI()*B578/365)+MAR1!$D$7*SIN(2*PI()*B578/365)+IF(E578=1,MAR1!$B$13+MAR1!$D$13*N578,MAR1!$C$13+MAR1!$E$13*N578)</f>
        <v/>
      </c>
      <c r="R578" s="12">
        <f>MAR1!$B$5+MAR1!$C$5*COS(2*PI()*B578/365)+MAR1!$D$5*SIN(2*PI()*B578/365)+INDEX(ChangeFactor!$F$6:$F$17,C578)+IF(G578=1,MAR1!$B$11+INDEX(ChangeFactor!$G$6:$G$17,C578)*MAR1!$D$11*L578,MAR1!$C$11+INDEX(ChangeFactor!$G$6:$G$17,C578)*MAR1!$E$11*L578)</f>
        <v/>
      </c>
    </row>
    <row r="579">
      <c r="A579" s="6">
        <f>Data!U579</f>
        <v/>
      </c>
      <c r="B579" s="6">
        <f>MOD(A579-1,365)+1</f>
        <v/>
      </c>
      <c r="C579" s="6">
        <f>MATCH(B579,Markov!$C$6:$C$17,1)</f>
        <v/>
      </c>
      <c r="D579" s="16">
        <f>Data!V579</f>
        <v/>
      </c>
      <c r="E579" s="6">
        <f>IF(D579&lt;IF(E578=1,INDEX(Markov!$I$6:$I$17,C579),INDEX(Markov!$H$6:$H$17,C579)),1,0)</f>
        <v/>
      </c>
      <c r="F579" s="12">
        <f>IF(E579=1,GAMMA.INV(Data!W579,INDEX(Markov!$Q$6:$Q$17,C579),INDEX(Markov!$R$6:$R$17,C579)),0)</f>
        <v/>
      </c>
      <c r="G579" s="6">
        <f>IF(D579&lt;IF(G578=1,INDEX(ChangeFactor!$O$6:$O$17,C579),INDEX(ChangeFactor!$N$6:$N$17,C579)),1,0)</f>
        <v/>
      </c>
      <c r="H579" s="12">
        <f>IF(G579=1,GAMMA.INV(Data!W579,INDEX(ChangeFactor!$R$6:$R$17,C579),INDEX(ChangeFactor!$S$6:$S$17,C579)),0)</f>
        <v/>
      </c>
      <c r="I579" s="7">
        <f>NORM.S.INV(Data!X579)</f>
        <v/>
      </c>
      <c r="J579" s="7">
        <f>NORM.S.INV(Data!Y579)</f>
        <v/>
      </c>
      <c r="K579" s="7">
        <f>NORM.S.INV(Data!Z579)</f>
        <v/>
      </c>
      <c r="L579" s="7">
        <f>MAR1!$B$32*L578+MAR1!$C$32*M578+MAR1!$D$32*N578+MAR1!$B$42*I579+MAR1!$C$42*J579+MAR1!$D$42*K579</f>
        <v/>
      </c>
      <c r="M579" s="7">
        <f>MAR1!$B$33*L578+MAR1!$C$33*M578+MAR1!$D$33*N578+MAR1!$B$43*I579+MAR1!$C$43*J579+MAR1!$D$43*K579</f>
        <v/>
      </c>
      <c r="N579" s="7">
        <f>MAR1!$B$34*L578+MAR1!$C$34*M578+MAR1!$D$34*N578+MAR1!$B$44*I579+MAR1!$C$44*J579+MAR1!$D$44*K579</f>
        <v/>
      </c>
      <c r="O579" s="12">
        <f>MAR1!$B$5+MAR1!$C$5*COS(2*PI()*B579/365)+MAR1!$D$5*SIN(2*PI()*B579/365)+IF(E579=1,MAR1!$B$11+MAR1!$D$11*L579,MAR1!$C$11+MAR1!$E$11*L579)</f>
        <v/>
      </c>
      <c r="P579" s="12">
        <f>MAR1!$B$6+MAR1!$C$6*COS(2*PI()*B579/365)+MAR1!$D$6*SIN(2*PI()*B579/365)+IF(E579=1,MAR1!$B$12+MAR1!$D$12*M579,MAR1!$C$12+MAR1!$E$12*M579)</f>
        <v/>
      </c>
      <c r="Q579" s="12">
        <f>MAR1!$B$7+MAR1!$C$7*COS(2*PI()*B579/365)+MAR1!$D$7*SIN(2*PI()*B579/365)+IF(E579=1,MAR1!$B$13+MAR1!$D$13*N579,MAR1!$C$13+MAR1!$E$13*N579)</f>
        <v/>
      </c>
      <c r="R579" s="12">
        <f>MAR1!$B$5+MAR1!$C$5*COS(2*PI()*B579/365)+MAR1!$D$5*SIN(2*PI()*B579/365)+INDEX(ChangeFactor!$F$6:$F$17,C579)+IF(G579=1,MAR1!$B$11+INDEX(ChangeFactor!$G$6:$G$17,C579)*MAR1!$D$11*L579,MAR1!$C$11+INDEX(ChangeFactor!$G$6:$G$17,C579)*MAR1!$E$11*L579)</f>
        <v/>
      </c>
    </row>
    <row r="580">
      <c r="A580" s="6">
        <f>Data!U580</f>
        <v/>
      </c>
      <c r="B580" s="6">
        <f>MOD(A580-1,365)+1</f>
        <v/>
      </c>
      <c r="C580" s="6">
        <f>MATCH(B580,Markov!$C$6:$C$17,1)</f>
        <v/>
      </c>
      <c r="D580" s="16">
        <f>Data!V580</f>
        <v/>
      </c>
      <c r="E580" s="6">
        <f>IF(D580&lt;IF(E579=1,INDEX(Markov!$I$6:$I$17,C580),INDEX(Markov!$H$6:$H$17,C580)),1,0)</f>
        <v/>
      </c>
      <c r="F580" s="12">
        <f>IF(E580=1,GAMMA.INV(Data!W580,INDEX(Markov!$Q$6:$Q$17,C580),INDEX(Markov!$R$6:$R$17,C580)),0)</f>
        <v/>
      </c>
      <c r="G580" s="6">
        <f>IF(D580&lt;IF(G579=1,INDEX(ChangeFactor!$O$6:$O$17,C580),INDEX(ChangeFactor!$N$6:$N$17,C580)),1,0)</f>
        <v/>
      </c>
      <c r="H580" s="12">
        <f>IF(G580=1,GAMMA.INV(Data!W580,INDEX(ChangeFactor!$R$6:$R$17,C580),INDEX(ChangeFactor!$S$6:$S$17,C580)),0)</f>
        <v/>
      </c>
      <c r="I580" s="7">
        <f>NORM.S.INV(Data!X580)</f>
        <v/>
      </c>
      <c r="J580" s="7">
        <f>NORM.S.INV(Data!Y580)</f>
        <v/>
      </c>
      <c r="K580" s="7">
        <f>NORM.S.INV(Data!Z580)</f>
        <v/>
      </c>
      <c r="L580" s="7">
        <f>MAR1!$B$32*L579+MAR1!$C$32*M579+MAR1!$D$32*N579+MAR1!$B$42*I580+MAR1!$C$42*J580+MAR1!$D$42*K580</f>
        <v/>
      </c>
      <c r="M580" s="7">
        <f>MAR1!$B$33*L579+MAR1!$C$33*M579+MAR1!$D$33*N579+MAR1!$B$43*I580+MAR1!$C$43*J580+MAR1!$D$43*K580</f>
        <v/>
      </c>
      <c r="N580" s="7">
        <f>MAR1!$B$34*L579+MAR1!$C$34*M579+MAR1!$D$34*N579+MAR1!$B$44*I580+MAR1!$C$44*J580+MAR1!$D$44*K580</f>
        <v/>
      </c>
      <c r="O580" s="12">
        <f>MAR1!$B$5+MAR1!$C$5*COS(2*PI()*B580/365)+MAR1!$D$5*SIN(2*PI()*B580/365)+IF(E580=1,MAR1!$B$11+MAR1!$D$11*L580,MAR1!$C$11+MAR1!$E$11*L580)</f>
        <v/>
      </c>
      <c r="P580" s="12">
        <f>MAR1!$B$6+MAR1!$C$6*COS(2*PI()*B580/365)+MAR1!$D$6*SIN(2*PI()*B580/365)+IF(E580=1,MAR1!$B$12+MAR1!$D$12*M580,MAR1!$C$12+MAR1!$E$12*M580)</f>
        <v/>
      </c>
      <c r="Q580" s="12">
        <f>MAR1!$B$7+MAR1!$C$7*COS(2*PI()*B580/365)+MAR1!$D$7*SIN(2*PI()*B580/365)+IF(E580=1,MAR1!$B$13+MAR1!$D$13*N580,MAR1!$C$13+MAR1!$E$13*N580)</f>
        <v/>
      </c>
      <c r="R580" s="12">
        <f>MAR1!$B$5+MAR1!$C$5*COS(2*PI()*B580/365)+MAR1!$D$5*SIN(2*PI()*B580/365)+INDEX(ChangeFactor!$F$6:$F$17,C580)+IF(G580=1,MAR1!$B$11+INDEX(ChangeFactor!$G$6:$G$17,C580)*MAR1!$D$11*L580,MAR1!$C$11+INDEX(ChangeFactor!$G$6:$G$17,C580)*MAR1!$E$11*L580)</f>
        <v/>
      </c>
    </row>
    <row r="581">
      <c r="A581" s="6">
        <f>Data!U581</f>
        <v/>
      </c>
      <c r="B581" s="6">
        <f>MOD(A581-1,365)+1</f>
        <v/>
      </c>
      <c r="C581" s="6">
        <f>MATCH(B581,Markov!$C$6:$C$17,1)</f>
        <v/>
      </c>
      <c r="D581" s="16">
        <f>Data!V581</f>
        <v/>
      </c>
      <c r="E581" s="6">
        <f>IF(D581&lt;IF(E580=1,INDEX(Markov!$I$6:$I$17,C581),INDEX(Markov!$H$6:$H$17,C581)),1,0)</f>
        <v/>
      </c>
      <c r="F581" s="12">
        <f>IF(E581=1,GAMMA.INV(Data!W581,INDEX(Markov!$Q$6:$Q$17,C581),INDEX(Markov!$R$6:$R$17,C581)),0)</f>
        <v/>
      </c>
      <c r="G581" s="6">
        <f>IF(D581&lt;IF(G580=1,INDEX(ChangeFactor!$O$6:$O$17,C581),INDEX(ChangeFactor!$N$6:$N$17,C581)),1,0)</f>
        <v/>
      </c>
      <c r="H581" s="12">
        <f>IF(G581=1,GAMMA.INV(Data!W581,INDEX(ChangeFactor!$R$6:$R$17,C581),INDEX(ChangeFactor!$S$6:$S$17,C581)),0)</f>
        <v/>
      </c>
      <c r="I581" s="7">
        <f>NORM.S.INV(Data!X581)</f>
        <v/>
      </c>
      <c r="J581" s="7">
        <f>NORM.S.INV(Data!Y581)</f>
        <v/>
      </c>
      <c r="K581" s="7">
        <f>NORM.S.INV(Data!Z581)</f>
        <v/>
      </c>
      <c r="L581" s="7">
        <f>MAR1!$B$32*L580+MAR1!$C$32*M580+MAR1!$D$32*N580+MAR1!$B$42*I581+MAR1!$C$42*J581+MAR1!$D$42*K581</f>
        <v/>
      </c>
      <c r="M581" s="7">
        <f>MAR1!$B$33*L580+MAR1!$C$33*M580+MAR1!$D$33*N580+MAR1!$B$43*I581+MAR1!$C$43*J581+MAR1!$D$43*K581</f>
        <v/>
      </c>
      <c r="N581" s="7">
        <f>MAR1!$B$34*L580+MAR1!$C$34*M580+MAR1!$D$34*N580+MAR1!$B$44*I581+MAR1!$C$44*J581+MAR1!$D$44*K581</f>
        <v/>
      </c>
      <c r="O581" s="12">
        <f>MAR1!$B$5+MAR1!$C$5*COS(2*PI()*B581/365)+MAR1!$D$5*SIN(2*PI()*B581/365)+IF(E581=1,MAR1!$B$11+MAR1!$D$11*L581,MAR1!$C$11+MAR1!$E$11*L581)</f>
        <v/>
      </c>
      <c r="P581" s="12">
        <f>MAR1!$B$6+MAR1!$C$6*COS(2*PI()*B581/365)+MAR1!$D$6*SIN(2*PI()*B581/365)+IF(E581=1,MAR1!$B$12+MAR1!$D$12*M581,MAR1!$C$12+MAR1!$E$12*M581)</f>
        <v/>
      </c>
      <c r="Q581" s="12">
        <f>MAR1!$B$7+MAR1!$C$7*COS(2*PI()*B581/365)+MAR1!$D$7*SIN(2*PI()*B581/365)+IF(E581=1,MAR1!$B$13+MAR1!$D$13*N581,MAR1!$C$13+MAR1!$E$13*N581)</f>
        <v/>
      </c>
      <c r="R581" s="12">
        <f>MAR1!$B$5+MAR1!$C$5*COS(2*PI()*B581/365)+MAR1!$D$5*SIN(2*PI()*B581/365)+INDEX(ChangeFactor!$F$6:$F$17,C581)+IF(G581=1,MAR1!$B$11+INDEX(ChangeFactor!$G$6:$G$17,C581)*MAR1!$D$11*L581,MAR1!$C$11+INDEX(ChangeFactor!$G$6:$G$17,C581)*MAR1!$E$11*L581)</f>
        <v/>
      </c>
    </row>
    <row r="582">
      <c r="A582" s="6">
        <f>Data!U582</f>
        <v/>
      </c>
      <c r="B582" s="6">
        <f>MOD(A582-1,365)+1</f>
        <v/>
      </c>
      <c r="C582" s="6">
        <f>MATCH(B582,Markov!$C$6:$C$17,1)</f>
        <v/>
      </c>
      <c r="D582" s="16">
        <f>Data!V582</f>
        <v/>
      </c>
      <c r="E582" s="6">
        <f>IF(D582&lt;IF(E581=1,INDEX(Markov!$I$6:$I$17,C582),INDEX(Markov!$H$6:$H$17,C582)),1,0)</f>
        <v/>
      </c>
      <c r="F582" s="12">
        <f>IF(E582=1,GAMMA.INV(Data!W582,INDEX(Markov!$Q$6:$Q$17,C582),INDEX(Markov!$R$6:$R$17,C582)),0)</f>
        <v/>
      </c>
      <c r="G582" s="6">
        <f>IF(D582&lt;IF(G581=1,INDEX(ChangeFactor!$O$6:$O$17,C582),INDEX(ChangeFactor!$N$6:$N$17,C582)),1,0)</f>
        <v/>
      </c>
      <c r="H582" s="12">
        <f>IF(G582=1,GAMMA.INV(Data!W582,INDEX(ChangeFactor!$R$6:$R$17,C582),INDEX(ChangeFactor!$S$6:$S$17,C582)),0)</f>
        <v/>
      </c>
      <c r="I582" s="7">
        <f>NORM.S.INV(Data!X582)</f>
        <v/>
      </c>
      <c r="J582" s="7">
        <f>NORM.S.INV(Data!Y582)</f>
        <v/>
      </c>
      <c r="K582" s="7">
        <f>NORM.S.INV(Data!Z582)</f>
        <v/>
      </c>
      <c r="L582" s="7">
        <f>MAR1!$B$32*L581+MAR1!$C$32*M581+MAR1!$D$32*N581+MAR1!$B$42*I582+MAR1!$C$42*J582+MAR1!$D$42*K582</f>
        <v/>
      </c>
      <c r="M582" s="7">
        <f>MAR1!$B$33*L581+MAR1!$C$33*M581+MAR1!$D$33*N581+MAR1!$B$43*I582+MAR1!$C$43*J582+MAR1!$D$43*K582</f>
        <v/>
      </c>
      <c r="N582" s="7">
        <f>MAR1!$B$34*L581+MAR1!$C$34*M581+MAR1!$D$34*N581+MAR1!$B$44*I582+MAR1!$C$44*J582+MAR1!$D$44*K582</f>
        <v/>
      </c>
      <c r="O582" s="12">
        <f>MAR1!$B$5+MAR1!$C$5*COS(2*PI()*B582/365)+MAR1!$D$5*SIN(2*PI()*B582/365)+IF(E582=1,MAR1!$B$11+MAR1!$D$11*L582,MAR1!$C$11+MAR1!$E$11*L582)</f>
        <v/>
      </c>
      <c r="P582" s="12">
        <f>MAR1!$B$6+MAR1!$C$6*COS(2*PI()*B582/365)+MAR1!$D$6*SIN(2*PI()*B582/365)+IF(E582=1,MAR1!$B$12+MAR1!$D$12*M582,MAR1!$C$12+MAR1!$E$12*M582)</f>
        <v/>
      </c>
      <c r="Q582" s="12">
        <f>MAR1!$B$7+MAR1!$C$7*COS(2*PI()*B582/365)+MAR1!$D$7*SIN(2*PI()*B582/365)+IF(E582=1,MAR1!$B$13+MAR1!$D$13*N582,MAR1!$C$13+MAR1!$E$13*N582)</f>
        <v/>
      </c>
      <c r="R582" s="12">
        <f>MAR1!$B$5+MAR1!$C$5*COS(2*PI()*B582/365)+MAR1!$D$5*SIN(2*PI()*B582/365)+INDEX(ChangeFactor!$F$6:$F$17,C582)+IF(G582=1,MAR1!$B$11+INDEX(ChangeFactor!$G$6:$G$17,C582)*MAR1!$D$11*L582,MAR1!$C$11+INDEX(ChangeFactor!$G$6:$G$17,C582)*MAR1!$E$11*L582)</f>
        <v/>
      </c>
    </row>
    <row r="583">
      <c r="A583" s="6">
        <f>Data!U583</f>
        <v/>
      </c>
      <c r="B583" s="6">
        <f>MOD(A583-1,365)+1</f>
        <v/>
      </c>
      <c r="C583" s="6">
        <f>MATCH(B583,Markov!$C$6:$C$17,1)</f>
        <v/>
      </c>
      <c r="D583" s="16">
        <f>Data!V583</f>
        <v/>
      </c>
      <c r="E583" s="6">
        <f>IF(D583&lt;IF(E582=1,INDEX(Markov!$I$6:$I$17,C583),INDEX(Markov!$H$6:$H$17,C583)),1,0)</f>
        <v/>
      </c>
      <c r="F583" s="12">
        <f>IF(E583=1,GAMMA.INV(Data!W583,INDEX(Markov!$Q$6:$Q$17,C583),INDEX(Markov!$R$6:$R$17,C583)),0)</f>
        <v/>
      </c>
      <c r="G583" s="6">
        <f>IF(D583&lt;IF(G582=1,INDEX(ChangeFactor!$O$6:$O$17,C583),INDEX(ChangeFactor!$N$6:$N$17,C583)),1,0)</f>
        <v/>
      </c>
      <c r="H583" s="12">
        <f>IF(G583=1,GAMMA.INV(Data!W583,INDEX(ChangeFactor!$R$6:$R$17,C583),INDEX(ChangeFactor!$S$6:$S$17,C583)),0)</f>
        <v/>
      </c>
      <c r="I583" s="7">
        <f>NORM.S.INV(Data!X583)</f>
        <v/>
      </c>
      <c r="J583" s="7">
        <f>NORM.S.INV(Data!Y583)</f>
        <v/>
      </c>
      <c r="K583" s="7">
        <f>NORM.S.INV(Data!Z583)</f>
        <v/>
      </c>
      <c r="L583" s="7">
        <f>MAR1!$B$32*L582+MAR1!$C$32*M582+MAR1!$D$32*N582+MAR1!$B$42*I583+MAR1!$C$42*J583+MAR1!$D$42*K583</f>
        <v/>
      </c>
      <c r="M583" s="7">
        <f>MAR1!$B$33*L582+MAR1!$C$33*M582+MAR1!$D$33*N582+MAR1!$B$43*I583+MAR1!$C$43*J583+MAR1!$D$43*K583</f>
        <v/>
      </c>
      <c r="N583" s="7">
        <f>MAR1!$B$34*L582+MAR1!$C$34*M582+MAR1!$D$34*N582+MAR1!$B$44*I583+MAR1!$C$44*J583+MAR1!$D$44*K583</f>
        <v/>
      </c>
      <c r="O583" s="12">
        <f>MAR1!$B$5+MAR1!$C$5*COS(2*PI()*B583/365)+MAR1!$D$5*SIN(2*PI()*B583/365)+IF(E583=1,MAR1!$B$11+MAR1!$D$11*L583,MAR1!$C$11+MAR1!$E$11*L583)</f>
        <v/>
      </c>
      <c r="P583" s="12">
        <f>MAR1!$B$6+MAR1!$C$6*COS(2*PI()*B583/365)+MAR1!$D$6*SIN(2*PI()*B583/365)+IF(E583=1,MAR1!$B$12+MAR1!$D$12*M583,MAR1!$C$12+MAR1!$E$12*M583)</f>
        <v/>
      </c>
      <c r="Q583" s="12">
        <f>MAR1!$B$7+MAR1!$C$7*COS(2*PI()*B583/365)+MAR1!$D$7*SIN(2*PI()*B583/365)+IF(E583=1,MAR1!$B$13+MAR1!$D$13*N583,MAR1!$C$13+MAR1!$E$13*N583)</f>
        <v/>
      </c>
      <c r="R583" s="12">
        <f>MAR1!$B$5+MAR1!$C$5*COS(2*PI()*B583/365)+MAR1!$D$5*SIN(2*PI()*B583/365)+INDEX(ChangeFactor!$F$6:$F$17,C583)+IF(G583=1,MAR1!$B$11+INDEX(ChangeFactor!$G$6:$G$17,C583)*MAR1!$D$11*L583,MAR1!$C$11+INDEX(ChangeFactor!$G$6:$G$17,C583)*MAR1!$E$11*L583)</f>
        <v/>
      </c>
    </row>
    <row r="584">
      <c r="A584" s="6">
        <f>Data!U584</f>
        <v/>
      </c>
      <c r="B584" s="6">
        <f>MOD(A584-1,365)+1</f>
        <v/>
      </c>
      <c r="C584" s="6">
        <f>MATCH(B584,Markov!$C$6:$C$17,1)</f>
        <v/>
      </c>
      <c r="D584" s="16">
        <f>Data!V584</f>
        <v/>
      </c>
      <c r="E584" s="6">
        <f>IF(D584&lt;IF(E583=1,INDEX(Markov!$I$6:$I$17,C584),INDEX(Markov!$H$6:$H$17,C584)),1,0)</f>
        <v/>
      </c>
      <c r="F584" s="12">
        <f>IF(E584=1,GAMMA.INV(Data!W584,INDEX(Markov!$Q$6:$Q$17,C584),INDEX(Markov!$R$6:$R$17,C584)),0)</f>
        <v/>
      </c>
      <c r="G584" s="6">
        <f>IF(D584&lt;IF(G583=1,INDEX(ChangeFactor!$O$6:$O$17,C584),INDEX(ChangeFactor!$N$6:$N$17,C584)),1,0)</f>
        <v/>
      </c>
      <c r="H584" s="12">
        <f>IF(G584=1,GAMMA.INV(Data!W584,INDEX(ChangeFactor!$R$6:$R$17,C584),INDEX(ChangeFactor!$S$6:$S$17,C584)),0)</f>
        <v/>
      </c>
      <c r="I584" s="7">
        <f>NORM.S.INV(Data!X584)</f>
        <v/>
      </c>
      <c r="J584" s="7">
        <f>NORM.S.INV(Data!Y584)</f>
        <v/>
      </c>
      <c r="K584" s="7">
        <f>NORM.S.INV(Data!Z584)</f>
        <v/>
      </c>
      <c r="L584" s="7">
        <f>MAR1!$B$32*L583+MAR1!$C$32*M583+MAR1!$D$32*N583+MAR1!$B$42*I584+MAR1!$C$42*J584+MAR1!$D$42*K584</f>
        <v/>
      </c>
      <c r="M584" s="7">
        <f>MAR1!$B$33*L583+MAR1!$C$33*M583+MAR1!$D$33*N583+MAR1!$B$43*I584+MAR1!$C$43*J584+MAR1!$D$43*K584</f>
        <v/>
      </c>
      <c r="N584" s="7">
        <f>MAR1!$B$34*L583+MAR1!$C$34*M583+MAR1!$D$34*N583+MAR1!$B$44*I584+MAR1!$C$44*J584+MAR1!$D$44*K584</f>
        <v/>
      </c>
      <c r="O584" s="12">
        <f>MAR1!$B$5+MAR1!$C$5*COS(2*PI()*B584/365)+MAR1!$D$5*SIN(2*PI()*B584/365)+IF(E584=1,MAR1!$B$11+MAR1!$D$11*L584,MAR1!$C$11+MAR1!$E$11*L584)</f>
        <v/>
      </c>
      <c r="P584" s="12">
        <f>MAR1!$B$6+MAR1!$C$6*COS(2*PI()*B584/365)+MAR1!$D$6*SIN(2*PI()*B584/365)+IF(E584=1,MAR1!$B$12+MAR1!$D$12*M584,MAR1!$C$12+MAR1!$E$12*M584)</f>
        <v/>
      </c>
      <c r="Q584" s="12">
        <f>MAR1!$B$7+MAR1!$C$7*COS(2*PI()*B584/365)+MAR1!$D$7*SIN(2*PI()*B584/365)+IF(E584=1,MAR1!$B$13+MAR1!$D$13*N584,MAR1!$C$13+MAR1!$E$13*N584)</f>
        <v/>
      </c>
      <c r="R584" s="12">
        <f>MAR1!$B$5+MAR1!$C$5*COS(2*PI()*B584/365)+MAR1!$D$5*SIN(2*PI()*B584/365)+INDEX(ChangeFactor!$F$6:$F$17,C584)+IF(G584=1,MAR1!$B$11+INDEX(ChangeFactor!$G$6:$G$17,C584)*MAR1!$D$11*L584,MAR1!$C$11+INDEX(ChangeFactor!$G$6:$G$17,C584)*MAR1!$E$11*L584)</f>
        <v/>
      </c>
    </row>
    <row r="585">
      <c r="A585" s="6">
        <f>Data!U585</f>
        <v/>
      </c>
      <c r="B585" s="6">
        <f>MOD(A585-1,365)+1</f>
        <v/>
      </c>
      <c r="C585" s="6">
        <f>MATCH(B585,Markov!$C$6:$C$17,1)</f>
        <v/>
      </c>
      <c r="D585" s="16">
        <f>Data!V585</f>
        <v/>
      </c>
      <c r="E585" s="6">
        <f>IF(D585&lt;IF(E584=1,INDEX(Markov!$I$6:$I$17,C585),INDEX(Markov!$H$6:$H$17,C585)),1,0)</f>
        <v/>
      </c>
      <c r="F585" s="12">
        <f>IF(E585=1,GAMMA.INV(Data!W585,INDEX(Markov!$Q$6:$Q$17,C585),INDEX(Markov!$R$6:$R$17,C585)),0)</f>
        <v/>
      </c>
      <c r="G585" s="6">
        <f>IF(D585&lt;IF(G584=1,INDEX(ChangeFactor!$O$6:$O$17,C585),INDEX(ChangeFactor!$N$6:$N$17,C585)),1,0)</f>
        <v/>
      </c>
      <c r="H585" s="12">
        <f>IF(G585=1,GAMMA.INV(Data!W585,INDEX(ChangeFactor!$R$6:$R$17,C585),INDEX(ChangeFactor!$S$6:$S$17,C585)),0)</f>
        <v/>
      </c>
      <c r="I585" s="7">
        <f>NORM.S.INV(Data!X585)</f>
        <v/>
      </c>
      <c r="J585" s="7">
        <f>NORM.S.INV(Data!Y585)</f>
        <v/>
      </c>
      <c r="K585" s="7">
        <f>NORM.S.INV(Data!Z585)</f>
        <v/>
      </c>
      <c r="L585" s="7">
        <f>MAR1!$B$32*L584+MAR1!$C$32*M584+MAR1!$D$32*N584+MAR1!$B$42*I585+MAR1!$C$42*J585+MAR1!$D$42*K585</f>
        <v/>
      </c>
      <c r="M585" s="7">
        <f>MAR1!$B$33*L584+MAR1!$C$33*M584+MAR1!$D$33*N584+MAR1!$B$43*I585+MAR1!$C$43*J585+MAR1!$D$43*K585</f>
        <v/>
      </c>
      <c r="N585" s="7">
        <f>MAR1!$B$34*L584+MAR1!$C$34*M584+MAR1!$D$34*N584+MAR1!$B$44*I585+MAR1!$C$44*J585+MAR1!$D$44*K585</f>
        <v/>
      </c>
      <c r="O585" s="12">
        <f>MAR1!$B$5+MAR1!$C$5*COS(2*PI()*B585/365)+MAR1!$D$5*SIN(2*PI()*B585/365)+IF(E585=1,MAR1!$B$11+MAR1!$D$11*L585,MAR1!$C$11+MAR1!$E$11*L585)</f>
        <v/>
      </c>
      <c r="P585" s="12">
        <f>MAR1!$B$6+MAR1!$C$6*COS(2*PI()*B585/365)+MAR1!$D$6*SIN(2*PI()*B585/365)+IF(E585=1,MAR1!$B$12+MAR1!$D$12*M585,MAR1!$C$12+MAR1!$E$12*M585)</f>
        <v/>
      </c>
      <c r="Q585" s="12">
        <f>MAR1!$B$7+MAR1!$C$7*COS(2*PI()*B585/365)+MAR1!$D$7*SIN(2*PI()*B585/365)+IF(E585=1,MAR1!$B$13+MAR1!$D$13*N585,MAR1!$C$13+MAR1!$E$13*N585)</f>
        <v/>
      </c>
      <c r="R585" s="12">
        <f>MAR1!$B$5+MAR1!$C$5*COS(2*PI()*B585/365)+MAR1!$D$5*SIN(2*PI()*B585/365)+INDEX(ChangeFactor!$F$6:$F$17,C585)+IF(G585=1,MAR1!$B$11+INDEX(ChangeFactor!$G$6:$G$17,C585)*MAR1!$D$11*L585,MAR1!$C$11+INDEX(ChangeFactor!$G$6:$G$17,C585)*MAR1!$E$11*L585)</f>
        <v/>
      </c>
    </row>
    <row r="586">
      <c r="A586" s="6">
        <f>Data!U586</f>
        <v/>
      </c>
      <c r="B586" s="6">
        <f>MOD(A586-1,365)+1</f>
        <v/>
      </c>
      <c r="C586" s="6">
        <f>MATCH(B586,Markov!$C$6:$C$17,1)</f>
        <v/>
      </c>
      <c r="D586" s="16">
        <f>Data!V586</f>
        <v/>
      </c>
      <c r="E586" s="6">
        <f>IF(D586&lt;IF(E585=1,INDEX(Markov!$I$6:$I$17,C586),INDEX(Markov!$H$6:$H$17,C586)),1,0)</f>
        <v/>
      </c>
      <c r="F586" s="12">
        <f>IF(E586=1,GAMMA.INV(Data!W586,INDEX(Markov!$Q$6:$Q$17,C586),INDEX(Markov!$R$6:$R$17,C586)),0)</f>
        <v/>
      </c>
      <c r="G586" s="6">
        <f>IF(D586&lt;IF(G585=1,INDEX(ChangeFactor!$O$6:$O$17,C586),INDEX(ChangeFactor!$N$6:$N$17,C586)),1,0)</f>
        <v/>
      </c>
      <c r="H586" s="12">
        <f>IF(G586=1,GAMMA.INV(Data!W586,INDEX(ChangeFactor!$R$6:$R$17,C586),INDEX(ChangeFactor!$S$6:$S$17,C586)),0)</f>
        <v/>
      </c>
      <c r="I586" s="7">
        <f>NORM.S.INV(Data!X586)</f>
        <v/>
      </c>
      <c r="J586" s="7">
        <f>NORM.S.INV(Data!Y586)</f>
        <v/>
      </c>
      <c r="K586" s="7">
        <f>NORM.S.INV(Data!Z586)</f>
        <v/>
      </c>
      <c r="L586" s="7">
        <f>MAR1!$B$32*L585+MAR1!$C$32*M585+MAR1!$D$32*N585+MAR1!$B$42*I586+MAR1!$C$42*J586+MAR1!$D$42*K586</f>
        <v/>
      </c>
      <c r="M586" s="7">
        <f>MAR1!$B$33*L585+MAR1!$C$33*M585+MAR1!$D$33*N585+MAR1!$B$43*I586+MAR1!$C$43*J586+MAR1!$D$43*K586</f>
        <v/>
      </c>
      <c r="N586" s="7">
        <f>MAR1!$B$34*L585+MAR1!$C$34*M585+MAR1!$D$34*N585+MAR1!$B$44*I586+MAR1!$C$44*J586+MAR1!$D$44*K586</f>
        <v/>
      </c>
      <c r="O586" s="12">
        <f>MAR1!$B$5+MAR1!$C$5*COS(2*PI()*B586/365)+MAR1!$D$5*SIN(2*PI()*B586/365)+IF(E586=1,MAR1!$B$11+MAR1!$D$11*L586,MAR1!$C$11+MAR1!$E$11*L586)</f>
        <v/>
      </c>
      <c r="P586" s="12">
        <f>MAR1!$B$6+MAR1!$C$6*COS(2*PI()*B586/365)+MAR1!$D$6*SIN(2*PI()*B586/365)+IF(E586=1,MAR1!$B$12+MAR1!$D$12*M586,MAR1!$C$12+MAR1!$E$12*M586)</f>
        <v/>
      </c>
      <c r="Q586" s="12">
        <f>MAR1!$B$7+MAR1!$C$7*COS(2*PI()*B586/365)+MAR1!$D$7*SIN(2*PI()*B586/365)+IF(E586=1,MAR1!$B$13+MAR1!$D$13*N586,MAR1!$C$13+MAR1!$E$13*N586)</f>
        <v/>
      </c>
      <c r="R586" s="12">
        <f>MAR1!$B$5+MAR1!$C$5*COS(2*PI()*B586/365)+MAR1!$D$5*SIN(2*PI()*B586/365)+INDEX(ChangeFactor!$F$6:$F$17,C586)+IF(G586=1,MAR1!$B$11+INDEX(ChangeFactor!$G$6:$G$17,C586)*MAR1!$D$11*L586,MAR1!$C$11+INDEX(ChangeFactor!$G$6:$G$17,C586)*MAR1!$E$11*L586)</f>
        <v/>
      </c>
    </row>
    <row r="587">
      <c r="A587" s="6">
        <f>Data!U587</f>
        <v/>
      </c>
      <c r="B587" s="6">
        <f>MOD(A587-1,365)+1</f>
        <v/>
      </c>
      <c r="C587" s="6">
        <f>MATCH(B587,Markov!$C$6:$C$17,1)</f>
        <v/>
      </c>
      <c r="D587" s="16">
        <f>Data!V587</f>
        <v/>
      </c>
      <c r="E587" s="6">
        <f>IF(D587&lt;IF(E586=1,INDEX(Markov!$I$6:$I$17,C587),INDEX(Markov!$H$6:$H$17,C587)),1,0)</f>
        <v/>
      </c>
      <c r="F587" s="12">
        <f>IF(E587=1,GAMMA.INV(Data!W587,INDEX(Markov!$Q$6:$Q$17,C587),INDEX(Markov!$R$6:$R$17,C587)),0)</f>
        <v/>
      </c>
      <c r="G587" s="6">
        <f>IF(D587&lt;IF(G586=1,INDEX(ChangeFactor!$O$6:$O$17,C587),INDEX(ChangeFactor!$N$6:$N$17,C587)),1,0)</f>
        <v/>
      </c>
      <c r="H587" s="12">
        <f>IF(G587=1,GAMMA.INV(Data!W587,INDEX(ChangeFactor!$R$6:$R$17,C587),INDEX(ChangeFactor!$S$6:$S$17,C587)),0)</f>
        <v/>
      </c>
      <c r="I587" s="7">
        <f>NORM.S.INV(Data!X587)</f>
        <v/>
      </c>
      <c r="J587" s="7">
        <f>NORM.S.INV(Data!Y587)</f>
        <v/>
      </c>
      <c r="K587" s="7">
        <f>NORM.S.INV(Data!Z587)</f>
        <v/>
      </c>
      <c r="L587" s="7">
        <f>MAR1!$B$32*L586+MAR1!$C$32*M586+MAR1!$D$32*N586+MAR1!$B$42*I587+MAR1!$C$42*J587+MAR1!$D$42*K587</f>
        <v/>
      </c>
      <c r="M587" s="7">
        <f>MAR1!$B$33*L586+MAR1!$C$33*M586+MAR1!$D$33*N586+MAR1!$B$43*I587+MAR1!$C$43*J587+MAR1!$D$43*K587</f>
        <v/>
      </c>
      <c r="N587" s="7">
        <f>MAR1!$B$34*L586+MAR1!$C$34*M586+MAR1!$D$34*N586+MAR1!$B$44*I587+MAR1!$C$44*J587+MAR1!$D$44*K587</f>
        <v/>
      </c>
      <c r="O587" s="12">
        <f>MAR1!$B$5+MAR1!$C$5*COS(2*PI()*B587/365)+MAR1!$D$5*SIN(2*PI()*B587/365)+IF(E587=1,MAR1!$B$11+MAR1!$D$11*L587,MAR1!$C$11+MAR1!$E$11*L587)</f>
        <v/>
      </c>
      <c r="P587" s="12">
        <f>MAR1!$B$6+MAR1!$C$6*COS(2*PI()*B587/365)+MAR1!$D$6*SIN(2*PI()*B587/365)+IF(E587=1,MAR1!$B$12+MAR1!$D$12*M587,MAR1!$C$12+MAR1!$E$12*M587)</f>
        <v/>
      </c>
      <c r="Q587" s="12">
        <f>MAR1!$B$7+MAR1!$C$7*COS(2*PI()*B587/365)+MAR1!$D$7*SIN(2*PI()*B587/365)+IF(E587=1,MAR1!$B$13+MAR1!$D$13*N587,MAR1!$C$13+MAR1!$E$13*N587)</f>
        <v/>
      </c>
      <c r="R587" s="12">
        <f>MAR1!$B$5+MAR1!$C$5*COS(2*PI()*B587/365)+MAR1!$D$5*SIN(2*PI()*B587/365)+INDEX(ChangeFactor!$F$6:$F$17,C587)+IF(G587=1,MAR1!$B$11+INDEX(ChangeFactor!$G$6:$G$17,C587)*MAR1!$D$11*L587,MAR1!$C$11+INDEX(ChangeFactor!$G$6:$G$17,C587)*MAR1!$E$11*L587)</f>
        <v/>
      </c>
    </row>
    <row r="588">
      <c r="A588" s="6">
        <f>Data!U588</f>
        <v/>
      </c>
      <c r="B588" s="6">
        <f>MOD(A588-1,365)+1</f>
        <v/>
      </c>
      <c r="C588" s="6">
        <f>MATCH(B588,Markov!$C$6:$C$17,1)</f>
        <v/>
      </c>
      <c r="D588" s="16">
        <f>Data!V588</f>
        <v/>
      </c>
      <c r="E588" s="6">
        <f>IF(D588&lt;IF(E587=1,INDEX(Markov!$I$6:$I$17,C588),INDEX(Markov!$H$6:$H$17,C588)),1,0)</f>
        <v/>
      </c>
      <c r="F588" s="12">
        <f>IF(E588=1,GAMMA.INV(Data!W588,INDEX(Markov!$Q$6:$Q$17,C588),INDEX(Markov!$R$6:$R$17,C588)),0)</f>
        <v/>
      </c>
      <c r="G588" s="6">
        <f>IF(D588&lt;IF(G587=1,INDEX(ChangeFactor!$O$6:$O$17,C588),INDEX(ChangeFactor!$N$6:$N$17,C588)),1,0)</f>
        <v/>
      </c>
      <c r="H588" s="12">
        <f>IF(G588=1,GAMMA.INV(Data!W588,INDEX(ChangeFactor!$R$6:$R$17,C588),INDEX(ChangeFactor!$S$6:$S$17,C588)),0)</f>
        <v/>
      </c>
      <c r="I588" s="7">
        <f>NORM.S.INV(Data!X588)</f>
        <v/>
      </c>
      <c r="J588" s="7">
        <f>NORM.S.INV(Data!Y588)</f>
        <v/>
      </c>
      <c r="K588" s="7">
        <f>NORM.S.INV(Data!Z588)</f>
        <v/>
      </c>
      <c r="L588" s="7">
        <f>MAR1!$B$32*L587+MAR1!$C$32*M587+MAR1!$D$32*N587+MAR1!$B$42*I588+MAR1!$C$42*J588+MAR1!$D$42*K588</f>
        <v/>
      </c>
      <c r="M588" s="7">
        <f>MAR1!$B$33*L587+MAR1!$C$33*M587+MAR1!$D$33*N587+MAR1!$B$43*I588+MAR1!$C$43*J588+MAR1!$D$43*K588</f>
        <v/>
      </c>
      <c r="N588" s="7">
        <f>MAR1!$B$34*L587+MAR1!$C$34*M587+MAR1!$D$34*N587+MAR1!$B$44*I588+MAR1!$C$44*J588+MAR1!$D$44*K588</f>
        <v/>
      </c>
      <c r="O588" s="12">
        <f>MAR1!$B$5+MAR1!$C$5*COS(2*PI()*B588/365)+MAR1!$D$5*SIN(2*PI()*B588/365)+IF(E588=1,MAR1!$B$11+MAR1!$D$11*L588,MAR1!$C$11+MAR1!$E$11*L588)</f>
        <v/>
      </c>
      <c r="P588" s="12">
        <f>MAR1!$B$6+MAR1!$C$6*COS(2*PI()*B588/365)+MAR1!$D$6*SIN(2*PI()*B588/365)+IF(E588=1,MAR1!$B$12+MAR1!$D$12*M588,MAR1!$C$12+MAR1!$E$12*M588)</f>
        <v/>
      </c>
      <c r="Q588" s="12">
        <f>MAR1!$B$7+MAR1!$C$7*COS(2*PI()*B588/365)+MAR1!$D$7*SIN(2*PI()*B588/365)+IF(E588=1,MAR1!$B$13+MAR1!$D$13*N588,MAR1!$C$13+MAR1!$E$13*N588)</f>
        <v/>
      </c>
      <c r="R588" s="12">
        <f>MAR1!$B$5+MAR1!$C$5*COS(2*PI()*B588/365)+MAR1!$D$5*SIN(2*PI()*B588/365)+INDEX(ChangeFactor!$F$6:$F$17,C588)+IF(G588=1,MAR1!$B$11+INDEX(ChangeFactor!$G$6:$G$17,C588)*MAR1!$D$11*L588,MAR1!$C$11+INDEX(ChangeFactor!$G$6:$G$17,C588)*MAR1!$E$11*L588)</f>
        <v/>
      </c>
    </row>
    <row r="589">
      <c r="A589" s="6">
        <f>Data!U589</f>
        <v/>
      </c>
      <c r="B589" s="6">
        <f>MOD(A589-1,365)+1</f>
        <v/>
      </c>
      <c r="C589" s="6">
        <f>MATCH(B589,Markov!$C$6:$C$17,1)</f>
        <v/>
      </c>
      <c r="D589" s="16">
        <f>Data!V589</f>
        <v/>
      </c>
      <c r="E589" s="6">
        <f>IF(D589&lt;IF(E588=1,INDEX(Markov!$I$6:$I$17,C589),INDEX(Markov!$H$6:$H$17,C589)),1,0)</f>
        <v/>
      </c>
      <c r="F589" s="12">
        <f>IF(E589=1,GAMMA.INV(Data!W589,INDEX(Markov!$Q$6:$Q$17,C589),INDEX(Markov!$R$6:$R$17,C589)),0)</f>
        <v/>
      </c>
      <c r="G589" s="6">
        <f>IF(D589&lt;IF(G588=1,INDEX(ChangeFactor!$O$6:$O$17,C589),INDEX(ChangeFactor!$N$6:$N$17,C589)),1,0)</f>
        <v/>
      </c>
      <c r="H589" s="12">
        <f>IF(G589=1,GAMMA.INV(Data!W589,INDEX(ChangeFactor!$R$6:$R$17,C589),INDEX(ChangeFactor!$S$6:$S$17,C589)),0)</f>
        <v/>
      </c>
      <c r="I589" s="7">
        <f>NORM.S.INV(Data!X589)</f>
        <v/>
      </c>
      <c r="J589" s="7">
        <f>NORM.S.INV(Data!Y589)</f>
        <v/>
      </c>
      <c r="K589" s="7">
        <f>NORM.S.INV(Data!Z589)</f>
        <v/>
      </c>
      <c r="L589" s="7">
        <f>MAR1!$B$32*L588+MAR1!$C$32*M588+MAR1!$D$32*N588+MAR1!$B$42*I589+MAR1!$C$42*J589+MAR1!$D$42*K589</f>
        <v/>
      </c>
      <c r="M589" s="7">
        <f>MAR1!$B$33*L588+MAR1!$C$33*M588+MAR1!$D$33*N588+MAR1!$B$43*I589+MAR1!$C$43*J589+MAR1!$D$43*K589</f>
        <v/>
      </c>
      <c r="N589" s="7">
        <f>MAR1!$B$34*L588+MAR1!$C$34*M588+MAR1!$D$34*N588+MAR1!$B$44*I589+MAR1!$C$44*J589+MAR1!$D$44*K589</f>
        <v/>
      </c>
      <c r="O589" s="12">
        <f>MAR1!$B$5+MAR1!$C$5*COS(2*PI()*B589/365)+MAR1!$D$5*SIN(2*PI()*B589/365)+IF(E589=1,MAR1!$B$11+MAR1!$D$11*L589,MAR1!$C$11+MAR1!$E$11*L589)</f>
        <v/>
      </c>
      <c r="P589" s="12">
        <f>MAR1!$B$6+MAR1!$C$6*COS(2*PI()*B589/365)+MAR1!$D$6*SIN(2*PI()*B589/365)+IF(E589=1,MAR1!$B$12+MAR1!$D$12*M589,MAR1!$C$12+MAR1!$E$12*M589)</f>
        <v/>
      </c>
      <c r="Q589" s="12">
        <f>MAR1!$B$7+MAR1!$C$7*COS(2*PI()*B589/365)+MAR1!$D$7*SIN(2*PI()*B589/365)+IF(E589=1,MAR1!$B$13+MAR1!$D$13*N589,MAR1!$C$13+MAR1!$E$13*N589)</f>
        <v/>
      </c>
      <c r="R589" s="12">
        <f>MAR1!$B$5+MAR1!$C$5*COS(2*PI()*B589/365)+MAR1!$D$5*SIN(2*PI()*B589/365)+INDEX(ChangeFactor!$F$6:$F$17,C589)+IF(G589=1,MAR1!$B$11+INDEX(ChangeFactor!$G$6:$G$17,C589)*MAR1!$D$11*L589,MAR1!$C$11+INDEX(ChangeFactor!$G$6:$G$17,C589)*MAR1!$E$11*L589)</f>
        <v/>
      </c>
    </row>
    <row r="590">
      <c r="A590" s="6">
        <f>Data!U590</f>
        <v/>
      </c>
      <c r="B590" s="6">
        <f>MOD(A590-1,365)+1</f>
        <v/>
      </c>
      <c r="C590" s="6">
        <f>MATCH(B590,Markov!$C$6:$C$17,1)</f>
        <v/>
      </c>
      <c r="D590" s="16">
        <f>Data!V590</f>
        <v/>
      </c>
      <c r="E590" s="6">
        <f>IF(D590&lt;IF(E589=1,INDEX(Markov!$I$6:$I$17,C590),INDEX(Markov!$H$6:$H$17,C590)),1,0)</f>
        <v/>
      </c>
      <c r="F590" s="12">
        <f>IF(E590=1,GAMMA.INV(Data!W590,INDEX(Markov!$Q$6:$Q$17,C590),INDEX(Markov!$R$6:$R$17,C590)),0)</f>
        <v/>
      </c>
      <c r="G590" s="6">
        <f>IF(D590&lt;IF(G589=1,INDEX(ChangeFactor!$O$6:$O$17,C590),INDEX(ChangeFactor!$N$6:$N$17,C590)),1,0)</f>
        <v/>
      </c>
      <c r="H590" s="12">
        <f>IF(G590=1,GAMMA.INV(Data!W590,INDEX(ChangeFactor!$R$6:$R$17,C590),INDEX(ChangeFactor!$S$6:$S$17,C590)),0)</f>
        <v/>
      </c>
      <c r="I590" s="7">
        <f>NORM.S.INV(Data!X590)</f>
        <v/>
      </c>
      <c r="J590" s="7">
        <f>NORM.S.INV(Data!Y590)</f>
        <v/>
      </c>
      <c r="K590" s="7">
        <f>NORM.S.INV(Data!Z590)</f>
        <v/>
      </c>
      <c r="L590" s="7">
        <f>MAR1!$B$32*L589+MAR1!$C$32*M589+MAR1!$D$32*N589+MAR1!$B$42*I590+MAR1!$C$42*J590+MAR1!$D$42*K590</f>
        <v/>
      </c>
      <c r="M590" s="7">
        <f>MAR1!$B$33*L589+MAR1!$C$33*M589+MAR1!$D$33*N589+MAR1!$B$43*I590+MAR1!$C$43*J590+MAR1!$D$43*K590</f>
        <v/>
      </c>
      <c r="N590" s="7">
        <f>MAR1!$B$34*L589+MAR1!$C$34*M589+MAR1!$D$34*N589+MAR1!$B$44*I590+MAR1!$C$44*J590+MAR1!$D$44*K590</f>
        <v/>
      </c>
      <c r="O590" s="12">
        <f>MAR1!$B$5+MAR1!$C$5*COS(2*PI()*B590/365)+MAR1!$D$5*SIN(2*PI()*B590/365)+IF(E590=1,MAR1!$B$11+MAR1!$D$11*L590,MAR1!$C$11+MAR1!$E$11*L590)</f>
        <v/>
      </c>
      <c r="P590" s="12">
        <f>MAR1!$B$6+MAR1!$C$6*COS(2*PI()*B590/365)+MAR1!$D$6*SIN(2*PI()*B590/365)+IF(E590=1,MAR1!$B$12+MAR1!$D$12*M590,MAR1!$C$12+MAR1!$E$12*M590)</f>
        <v/>
      </c>
      <c r="Q590" s="12">
        <f>MAR1!$B$7+MAR1!$C$7*COS(2*PI()*B590/365)+MAR1!$D$7*SIN(2*PI()*B590/365)+IF(E590=1,MAR1!$B$13+MAR1!$D$13*N590,MAR1!$C$13+MAR1!$E$13*N590)</f>
        <v/>
      </c>
      <c r="R590" s="12">
        <f>MAR1!$B$5+MAR1!$C$5*COS(2*PI()*B590/365)+MAR1!$D$5*SIN(2*PI()*B590/365)+INDEX(ChangeFactor!$F$6:$F$17,C590)+IF(G590=1,MAR1!$B$11+INDEX(ChangeFactor!$G$6:$G$17,C590)*MAR1!$D$11*L590,MAR1!$C$11+INDEX(ChangeFactor!$G$6:$G$17,C590)*MAR1!$E$11*L590)</f>
        <v/>
      </c>
    </row>
    <row r="591">
      <c r="A591" s="6">
        <f>Data!U591</f>
        <v/>
      </c>
      <c r="B591" s="6">
        <f>MOD(A591-1,365)+1</f>
        <v/>
      </c>
      <c r="C591" s="6">
        <f>MATCH(B591,Markov!$C$6:$C$17,1)</f>
        <v/>
      </c>
      <c r="D591" s="16">
        <f>Data!V591</f>
        <v/>
      </c>
      <c r="E591" s="6">
        <f>IF(D591&lt;IF(E590=1,INDEX(Markov!$I$6:$I$17,C591),INDEX(Markov!$H$6:$H$17,C591)),1,0)</f>
        <v/>
      </c>
      <c r="F591" s="12">
        <f>IF(E591=1,GAMMA.INV(Data!W591,INDEX(Markov!$Q$6:$Q$17,C591),INDEX(Markov!$R$6:$R$17,C591)),0)</f>
        <v/>
      </c>
      <c r="G591" s="6">
        <f>IF(D591&lt;IF(G590=1,INDEX(ChangeFactor!$O$6:$O$17,C591),INDEX(ChangeFactor!$N$6:$N$17,C591)),1,0)</f>
        <v/>
      </c>
      <c r="H591" s="12">
        <f>IF(G591=1,GAMMA.INV(Data!W591,INDEX(ChangeFactor!$R$6:$R$17,C591),INDEX(ChangeFactor!$S$6:$S$17,C591)),0)</f>
        <v/>
      </c>
      <c r="I591" s="7">
        <f>NORM.S.INV(Data!X591)</f>
        <v/>
      </c>
      <c r="J591" s="7">
        <f>NORM.S.INV(Data!Y591)</f>
        <v/>
      </c>
      <c r="K591" s="7">
        <f>NORM.S.INV(Data!Z591)</f>
        <v/>
      </c>
      <c r="L591" s="7">
        <f>MAR1!$B$32*L590+MAR1!$C$32*M590+MAR1!$D$32*N590+MAR1!$B$42*I591+MAR1!$C$42*J591+MAR1!$D$42*K591</f>
        <v/>
      </c>
      <c r="M591" s="7">
        <f>MAR1!$B$33*L590+MAR1!$C$33*M590+MAR1!$D$33*N590+MAR1!$B$43*I591+MAR1!$C$43*J591+MAR1!$D$43*K591</f>
        <v/>
      </c>
      <c r="N591" s="7">
        <f>MAR1!$B$34*L590+MAR1!$C$34*M590+MAR1!$D$34*N590+MAR1!$B$44*I591+MAR1!$C$44*J591+MAR1!$D$44*K591</f>
        <v/>
      </c>
      <c r="O591" s="12">
        <f>MAR1!$B$5+MAR1!$C$5*COS(2*PI()*B591/365)+MAR1!$D$5*SIN(2*PI()*B591/365)+IF(E591=1,MAR1!$B$11+MAR1!$D$11*L591,MAR1!$C$11+MAR1!$E$11*L591)</f>
        <v/>
      </c>
      <c r="P591" s="12">
        <f>MAR1!$B$6+MAR1!$C$6*COS(2*PI()*B591/365)+MAR1!$D$6*SIN(2*PI()*B591/365)+IF(E591=1,MAR1!$B$12+MAR1!$D$12*M591,MAR1!$C$12+MAR1!$E$12*M591)</f>
        <v/>
      </c>
      <c r="Q591" s="12">
        <f>MAR1!$B$7+MAR1!$C$7*COS(2*PI()*B591/365)+MAR1!$D$7*SIN(2*PI()*B591/365)+IF(E591=1,MAR1!$B$13+MAR1!$D$13*N591,MAR1!$C$13+MAR1!$E$13*N591)</f>
        <v/>
      </c>
      <c r="R591" s="12">
        <f>MAR1!$B$5+MAR1!$C$5*COS(2*PI()*B591/365)+MAR1!$D$5*SIN(2*PI()*B591/365)+INDEX(ChangeFactor!$F$6:$F$17,C591)+IF(G591=1,MAR1!$B$11+INDEX(ChangeFactor!$G$6:$G$17,C591)*MAR1!$D$11*L591,MAR1!$C$11+INDEX(ChangeFactor!$G$6:$G$17,C591)*MAR1!$E$11*L591)</f>
        <v/>
      </c>
    </row>
    <row r="592">
      <c r="A592" s="6">
        <f>Data!U592</f>
        <v/>
      </c>
      <c r="B592" s="6">
        <f>MOD(A592-1,365)+1</f>
        <v/>
      </c>
      <c r="C592" s="6">
        <f>MATCH(B592,Markov!$C$6:$C$17,1)</f>
        <v/>
      </c>
      <c r="D592" s="16">
        <f>Data!V592</f>
        <v/>
      </c>
      <c r="E592" s="6">
        <f>IF(D592&lt;IF(E591=1,INDEX(Markov!$I$6:$I$17,C592),INDEX(Markov!$H$6:$H$17,C592)),1,0)</f>
        <v/>
      </c>
      <c r="F592" s="12">
        <f>IF(E592=1,GAMMA.INV(Data!W592,INDEX(Markov!$Q$6:$Q$17,C592),INDEX(Markov!$R$6:$R$17,C592)),0)</f>
        <v/>
      </c>
      <c r="G592" s="6">
        <f>IF(D592&lt;IF(G591=1,INDEX(ChangeFactor!$O$6:$O$17,C592),INDEX(ChangeFactor!$N$6:$N$17,C592)),1,0)</f>
        <v/>
      </c>
      <c r="H592" s="12">
        <f>IF(G592=1,GAMMA.INV(Data!W592,INDEX(ChangeFactor!$R$6:$R$17,C592),INDEX(ChangeFactor!$S$6:$S$17,C592)),0)</f>
        <v/>
      </c>
      <c r="I592" s="7">
        <f>NORM.S.INV(Data!X592)</f>
        <v/>
      </c>
      <c r="J592" s="7">
        <f>NORM.S.INV(Data!Y592)</f>
        <v/>
      </c>
      <c r="K592" s="7">
        <f>NORM.S.INV(Data!Z592)</f>
        <v/>
      </c>
      <c r="L592" s="7">
        <f>MAR1!$B$32*L591+MAR1!$C$32*M591+MAR1!$D$32*N591+MAR1!$B$42*I592+MAR1!$C$42*J592+MAR1!$D$42*K592</f>
        <v/>
      </c>
      <c r="M592" s="7">
        <f>MAR1!$B$33*L591+MAR1!$C$33*M591+MAR1!$D$33*N591+MAR1!$B$43*I592+MAR1!$C$43*J592+MAR1!$D$43*K592</f>
        <v/>
      </c>
      <c r="N592" s="7">
        <f>MAR1!$B$34*L591+MAR1!$C$34*M591+MAR1!$D$34*N591+MAR1!$B$44*I592+MAR1!$C$44*J592+MAR1!$D$44*K592</f>
        <v/>
      </c>
      <c r="O592" s="12">
        <f>MAR1!$B$5+MAR1!$C$5*COS(2*PI()*B592/365)+MAR1!$D$5*SIN(2*PI()*B592/365)+IF(E592=1,MAR1!$B$11+MAR1!$D$11*L592,MAR1!$C$11+MAR1!$E$11*L592)</f>
        <v/>
      </c>
      <c r="P592" s="12">
        <f>MAR1!$B$6+MAR1!$C$6*COS(2*PI()*B592/365)+MAR1!$D$6*SIN(2*PI()*B592/365)+IF(E592=1,MAR1!$B$12+MAR1!$D$12*M592,MAR1!$C$12+MAR1!$E$12*M592)</f>
        <v/>
      </c>
      <c r="Q592" s="12">
        <f>MAR1!$B$7+MAR1!$C$7*COS(2*PI()*B592/365)+MAR1!$D$7*SIN(2*PI()*B592/365)+IF(E592=1,MAR1!$B$13+MAR1!$D$13*N592,MAR1!$C$13+MAR1!$E$13*N592)</f>
        <v/>
      </c>
      <c r="R592" s="12">
        <f>MAR1!$B$5+MAR1!$C$5*COS(2*PI()*B592/365)+MAR1!$D$5*SIN(2*PI()*B592/365)+INDEX(ChangeFactor!$F$6:$F$17,C592)+IF(G592=1,MAR1!$B$11+INDEX(ChangeFactor!$G$6:$G$17,C592)*MAR1!$D$11*L592,MAR1!$C$11+INDEX(ChangeFactor!$G$6:$G$17,C592)*MAR1!$E$11*L592)</f>
        <v/>
      </c>
    </row>
    <row r="593">
      <c r="A593" s="6">
        <f>Data!U593</f>
        <v/>
      </c>
      <c r="B593" s="6">
        <f>MOD(A593-1,365)+1</f>
        <v/>
      </c>
      <c r="C593" s="6">
        <f>MATCH(B593,Markov!$C$6:$C$17,1)</f>
        <v/>
      </c>
      <c r="D593" s="16">
        <f>Data!V593</f>
        <v/>
      </c>
      <c r="E593" s="6">
        <f>IF(D593&lt;IF(E592=1,INDEX(Markov!$I$6:$I$17,C593),INDEX(Markov!$H$6:$H$17,C593)),1,0)</f>
        <v/>
      </c>
      <c r="F593" s="12">
        <f>IF(E593=1,GAMMA.INV(Data!W593,INDEX(Markov!$Q$6:$Q$17,C593),INDEX(Markov!$R$6:$R$17,C593)),0)</f>
        <v/>
      </c>
      <c r="G593" s="6">
        <f>IF(D593&lt;IF(G592=1,INDEX(ChangeFactor!$O$6:$O$17,C593),INDEX(ChangeFactor!$N$6:$N$17,C593)),1,0)</f>
        <v/>
      </c>
      <c r="H593" s="12">
        <f>IF(G593=1,GAMMA.INV(Data!W593,INDEX(ChangeFactor!$R$6:$R$17,C593),INDEX(ChangeFactor!$S$6:$S$17,C593)),0)</f>
        <v/>
      </c>
      <c r="I593" s="7">
        <f>NORM.S.INV(Data!X593)</f>
        <v/>
      </c>
      <c r="J593" s="7">
        <f>NORM.S.INV(Data!Y593)</f>
        <v/>
      </c>
      <c r="K593" s="7">
        <f>NORM.S.INV(Data!Z593)</f>
        <v/>
      </c>
      <c r="L593" s="7">
        <f>MAR1!$B$32*L592+MAR1!$C$32*M592+MAR1!$D$32*N592+MAR1!$B$42*I593+MAR1!$C$42*J593+MAR1!$D$42*K593</f>
        <v/>
      </c>
      <c r="M593" s="7">
        <f>MAR1!$B$33*L592+MAR1!$C$33*M592+MAR1!$D$33*N592+MAR1!$B$43*I593+MAR1!$C$43*J593+MAR1!$D$43*K593</f>
        <v/>
      </c>
      <c r="N593" s="7">
        <f>MAR1!$B$34*L592+MAR1!$C$34*M592+MAR1!$D$34*N592+MAR1!$B$44*I593+MAR1!$C$44*J593+MAR1!$D$44*K593</f>
        <v/>
      </c>
      <c r="O593" s="12">
        <f>MAR1!$B$5+MAR1!$C$5*COS(2*PI()*B593/365)+MAR1!$D$5*SIN(2*PI()*B593/365)+IF(E593=1,MAR1!$B$11+MAR1!$D$11*L593,MAR1!$C$11+MAR1!$E$11*L593)</f>
        <v/>
      </c>
      <c r="P593" s="12">
        <f>MAR1!$B$6+MAR1!$C$6*COS(2*PI()*B593/365)+MAR1!$D$6*SIN(2*PI()*B593/365)+IF(E593=1,MAR1!$B$12+MAR1!$D$12*M593,MAR1!$C$12+MAR1!$E$12*M593)</f>
        <v/>
      </c>
      <c r="Q593" s="12">
        <f>MAR1!$B$7+MAR1!$C$7*COS(2*PI()*B593/365)+MAR1!$D$7*SIN(2*PI()*B593/365)+IF(E593=1,MAR1!$B$13+MAR1!$D$13*N593,MAR1!$C$13+MAR1!$E$13*N593)</f>
        <v/>
      </c>
      <c r="R593" s="12">
        <f>MAR1!$B$5+MAR1!$C$5*COS(2*PI()*B593/365)+MAR1!$D$5*SIN(2*PI()*B593/365)+INDEX(ChangeFactor!$F$6:$F$17,C593)+IF(G593=1,MAR1!$B$11+INDEX(ChangeFactor!$G$6:$G$17,C593)*MAR1!$D$11*L593,MAR1!$C$11+INDEX(ChangeFactor!$G$6:$G$17,C593)*MAR1!$E$11*L593)</f>
        <v/>
      </c>
    </row>
    <row r="594">
      <c r="A594" s="6">
        <f>Data!U594</f>
        <v/>
      </c>
      <c r="B594" s="6">
        <f>MOD(A594-1,365)+1</f>
        <v/>
      </c>
      <c r="C594" s="6">
        <f>MATCH(B594,Markov!$C$6:$C$17,1)</f>
        <v/>
      </c>
      <c r="D594" s="16">
        <f>Data!V594</f>
        <v/>
      </c>
      <c r="E594" s="6">
        <f>IF(D594&lt;IF(E593=1,INDEX(Markov!$I$6:$I$17,C594),INDEX(Markov!$H$6:$H$17,C594)),1,0)</f>
        <v/>
      </c>
      <c r="F594" s="12">
        <f>IF(E594=1,GAMMA.INV(Data!W594,INDEX(Markov!$Q$6:$Q$17,C594),INDEX(Markov!$R$6:$R$17,C594)),0)</f>
        <v/>
      </c>
      <c r="G594" s="6">
        <f>IF(D594&lt;IF(G593=1,INDEX(ChangeFactor!$O$6:$O$17,C594),INDEX(ChangeFactor!$N$6:$N$17,C594)),1,0)</f>
        <v/>
      </c>
      <c r="H594" s="12">
        <f>IF(G594=1,GAMMA.INV(Data!W594,INDEX(ChangeFactor!$R$6:$R$17,C594),INDEX(ChangeFactor!$S$6:$S$17,C594)),0)</f>
        <v/>
      </c>
      <c r="I594" s="7">
        <f>NORM.S.INV(Data!X594)</f>
        <v/>
      </c>
      <c r="J594" s="7">
        <f>NORM.S.INV(Data!Y594)</f>
        <v/>
      </c>
      <c r="K594" s="7">
        <f>NORM.S.INV(Data!Z594)</f>
        <v/>
      </c>
      <c r="L594" s="7">
        <f>MAR1!$B$32*L593+MAR1!$C$32*M593+MAR1!$D$32*N593+MAR1!$B$42*I594+MAR1!$C$42*J594+MAR1!$D$42*K594</f>
        <v/>
      </c>
      <c r="M594" s="7">
        <f>MAR1!$B$33*L593+MAR1!$C$33*M593+MAR1!$D$33*N593+MAR1!$B$43*I594+MAR1!$C$43*J594+MAR1!$D$43*K594</f>
        <v/>
      </c>
      <c r="N594" s="7">
        <f>MAR1!$B$34*L593+MAR1!$C$34*M593+MAR1!$D$34*N593+MAR1!$B$44*I594+MAR1!$C$44*J594+MAR1!$D$44*K594</f>
        <v/>
      </c>
      <c r="O594" s="12">
        <f>MAR1!$B$5+MAR1!$C$5*COS(2*PI()*B594/365)+MAR1!$D$5*SIN(2*PI()*B594/365)+IF(E594=1,MAR1!$B$11+MAR1!$D$11*L594,MAR1!$C$11+MAR1!$E$11*L594)</f>
        <v/>
      </c>
      <c r="P594" s="12">
        <f>MAR1!$B$6+MAR1!$C$6*COS(2*PI()*B594/365)+MAR1!$D$6*SIN(2*PI()*B594/365)+IF(E594=1,MAR1!$B$12+MAR1!$D$12*M594,MAR1!$C$12+MAR1!$E$12*M594)</f>
        <v/>
      </c>
      <c r="Q594" s="12">
        <f>MAR1!$B$7+MAR1!$C$7*COS(2*PI()*B594/365)+MAR1!$D$7*SIN(2*PI()*B594/365)+IF(E594=1,MAR1!$B$13+MAR1!$D$13*N594,MAR1!$C$13+MAR1!$E$13*N594)</f>
        <v/>
      </c>
      <c r="R594" s="12">
        <f>MAR1!$B$5+MAR1!$C$5*COS(2*PI()*B594/365)+MAR1!$D$5*SIN(2*PI()*B594/365)+INDEX(ChangeFactor!$F$6:$F$17,C594)+IF(G594=1,MAR1!$B$11+INDEX(ChangeFactor!$G$6:$G$17,C594)*MAR1!$D$11*L594,MAR1!$C$11+INDEX(ChangeFactor!$G$6:$G$17,C594)*MAR1!$E$11*L594)</f>
        <v/>
      </c>
    </row>
    <row r="595">
      <c r="A595" s="6">
        <f>Data!U595</f>
        <v/>
      </c>
      <c r="B595" s="6">
        <f>MOD(A595-1,365)+1</f>
        <v/>
      </c>
      <c r="C595" s="6">
        <f>MATCH(B595,Markov!$C$6:$C$17,1)</f>
        <v/>
      </c>
      <c r="D595" s="16">
        <f>Data!V595</f>
        <v/>
      </c>
      <c r="E595" s="6">
        <f>IF(D595&lt;IF(E594=1,INDEX(Markov!$I$6:$I$17,C595),INDEX(Markov!$H$6:$H$17,C595)),1,0)</f>
        <v/>
      </c>
      <c r="F595" s="12">
        <f>IF(E595=1,GAMMA.INV(Data!W595,INDEX(Markov!$Q$6:$Q$17,C595),INDEX(Markov!$R$6:$R$17,C595)),0)</f>
        <v/>
      </c>
      <c r="G595" s="6">
        <f>IF(D595&lt;IF(G594=1,INDEX(ChangeFactor!$O$6:$O$17,C595),INDEX(ChangeFactor!$N$6:$N$17,C595)),1,0)</f>
        <v/>
      </c>
      <c r="H595" s="12">
        <f>IF(G595=1,GAMMA.INV(Data!W595,INDEX(ChangeFactor!$R$6:$R$17,C595),INDEX(ChangeFactor!$S$6:$S$17,C595)),0)</f>
        <v/>
      </c>
      <c r="I595" s="7">
        <f>NORM.S.INV(Data!X595)</f>
        <v/>
      </c>
      <c r="J595" s="7">
        <f>NORM.S.INV(Data!Y595)</f>
        <v/>
      </c>
      <c r="K595" s="7">
        <f>NORM.S.INV(Data!Z595)</f>
        <v/>
      </c>
      <c r="L595" s="7">
        <f>MAR1!$B$32*L594+MAR1!$C$32*M594+MAR1!$D$32*N594+MAR1!$B$42*I595+MAR1!$C$42*J595+MAR1!$D$42*K595</f>
        <v/>
      </c>
      <c r="M595" s="7">
        <f>MAR1!$B$33*L594+MAR1!$C$33*M594+MAR1!$D$33*N594+MAR1!$B$43*I595+MAR1!$C$43*J595+MAR1!$D$43*K595</f>
        <v/>
      </c>
      <c r="N595" s="7">
        <f>MAR1!$B$34*L594+MAR1!$C$34*M594+MAR1!$D$34*N594+MAR1!$B$44*I595+MAR1!$C$44*J595+MAR1!$D$44*K595</f>
        <v/>
      </c>
      <c r="O595" s="12">
        <f>MAR1!$B$5+MAR1!$C$5*COS(2*PI()*B595/365)+MAR1!$D$5*SIN(2*PI()*B595/365)+IF(E595=1,MAR1!$B$11+MAR1!$D$11*L595,MAR1!$C$11+MAR1!$E$11*L595)</f>
        <v/>
      </c>
      <c r="P595" s="12">
        <f>MAR1!$B$6+MAR1!$C$6*COS(2*PI()*B595/365)+MAR1!$D$6*SIN(2*PI()*B595/365)+IF(E595=1,MAR1!$B$12+MAR1!$D$12*M595,MAR1!$C$12+MAR1!$E$12*M595)</f>
        <v/>
      </c>
      <c r="Q595" s="12">
        <f>MAR1!$B$7+MAR1!$C$7*COS(2*PI()*B595/365)+MAR1!$D$7*SIN(2*PI()*B595/365)+IF(E595=1,MAR1!$B$13+MAR1!$D$13*N595,MAR1!$C$13+MAR1!$E$13*N595)</f>
        <v/>
      </c>
      <c r="R595" s="12">
        <f>MAR1!$B$5+MAR1!$C$5*COS(2*PI()*B595/365)+MAR1!$D$5*SIN(2*PI()*B595/365)+INDEX(ChangeFactor!$F$6:$F$17,C595)+IF(G595=1,MAR1!$B$11+INDEX(ChangeFactor!$G$6:$G$17,C595)*MAR1!$D$11*L595,MAR1!$C$11+INDEX(ChangeFactor!$G$6:$G$17,C595)*MAR1!$E$11*L595)</f>
        <v/>
      </c>
    </row>
    <row r="596">
      <c r="A596" s="6">
        <f>Data!U596</f>
        <v/>
      </c>
      <c r="B596" s="6">
        <f>MOD(A596-1,365)+1</f>
        <v/>
      </c>
      <c r="C596" s="6">
        <f>MATCH(B596,Markov!$C$6:$C$17,1)</f>
        <v/>
      </c>
      <c r="D596" s="16">
        <f>Data!V596</f>
        <v/>
      </c>
      <c r="E596" s="6">
        <f>IF(D596&lt;IF(E595=1,INDEX(Markov!$I$6:$I$17,C596),INDEX(Markov!$H$6:$H$17,C596)),1,0)</f>
        <v/>
      </c>
      <c r="F596" s="12">
        <f>IF(E596=1,GAMMA.INV(Data!W596,INDEX(Markov!$Q$6:$Q$17,C596),INDEX(Markov!$R$6:$R$17,C596)),0)</f>
        <v/>
      </c>
      <c r="G596" s="6">
        <f>IF(D596&lt;IF(G595=1,INDEX(ChangeFactor!$O$6:$O$17,C596),INDEX(ChangeFactor!$N$6:$N$17,C596)),1,0)</f>
        <v/>
      </c>
      <c r="H596" s="12">
        <f>IF(G596=1,GAMMA.INV(Data!W596,INDEX(ChangeFactor!$R$6:$R$17,C596),INDEX(ChangeFactor!$S$6:$S$17,C596)),0)</f>
        <v/>
      </c>
      <c r="I596" s="7">
        <f>NORM.S.INV(Data!X596)</f>
        <v/>
      </c>
      <c r="J596" s="7">
        <f>NORM.S.INV(Data!Y596)</f>
        <v/>
      </c>
      <c r="K596" s="7">
        <f>NORM.S.INV(Data!Z596)</f>
        <v/>
      </c>
      <c r="L596" s="7">
        <f>MAR1!$B$32*L595+MAR1!$C$32*M595+MAR1!$D$32*N595+MAR1!$B$42*I596+MAR1!$C$42*J596+MAR1!$D$42*K596</f>
        <v/>
      </c>
      <c r="M596" s="7">
        <f>MAR1!$B$33*L595+MAR1!$C$33*M595+MAR1!$D$33*N595+MAR1!$B$43*I596+MAR1!$C$43*J596+MAR1!$D$43*K596</f>
        <v/>
      </c>
      <c r="N596" s="7">
        <f>MAR1!$B$34*L595+MAR1!$C$34*M595+MAR1!$D$34*N595+MAR1!$B$44*I596+MAR1!$C$44*J596+MAR1!$D$44*K596</f>
        <v/>
      </c>
      <c r="O596" s="12">
        <f>MAR1!$B$5+MAR1!$C$5*COS(2*PI()*B596/365)+MAR1!$D$5*SIN(2*PI()*B596/365)+IF(E596=1,MAR1!$B$11+MAR1!$D$11*L596,MAR1!$C$11+MAR1!$E$11*L596)</f>
        <v/>
      </c>
      <c r="P596" s="12">
        <f>MAR1!$B$6+MAR1!$C$6*COS(2*PI()*B596/365)+MAR1!$D$6*SIN(2*PI()*B596/365)+IF(E596=1,MAR1!$B$12+MAR1!$D$12*M596,MAR1!$C$12+MAR1!$E$12*M596)</f>
        <v/>
      </c>
      <c r="Q596" s="12">
        <f>MAR1!$B$7+MAR1!$C$7*COS(2*PI()*B596/365)+MAR1!$D$7*SIN(2*PI()*B596/365)+IF(E596=1,MAR1!$B$13+MAR1!$D$13*N596,MAR1!$C$13+MAR1!$E$13*N596)</f>
        <v/>
      </c>
      <c r="R596" s="12">
        <f>MAR1!$B$5+MAR1!$C$5*COS(2*PI()*B596/365)+MAR1!$D$5*SIN(2*PI()*B596/365)+INDEX(ChangeFactor!$F$6:$F$17,C596)+IF(G596=1,MAR1!$B$11+INDEX(ChangeFactor!$G$6:$G$17,C596)*MAR1!$D$11*L596,MAR1!$C$11+INDEX(ChangeFactor!$G$6:$G$17,C596)*MAR1!$E$11*L596)</f>
        <v/>
      </c>
    </row>
    <row r="597">
      <c r="A597" s="6">
        <f>Data!U597</f>
        <v/>
      </c>
      <c r="B597" s="6">
        <f>MOD(A597-1,365)+1</f>
        <v/>
      </c>
      <c r="C597" s="6">
        <f>MATCH(B597,Markov!$C$6:$C$17,1)</f>
        <v/>
      </c>
      <c r="D597" s="16">
        <f>Data!V597</f>
        <v/>
      </c>
      <c r="E597" s="6">
        <f>IF(D597&lt;IF(E596=1,INDEX(Markov!$I$6:$I$17,C597),INDEX(Markov!$H$6:$H$17,C597)),1,0)</f>
        <v/>
      </c>
      <c r="F597" s="12">
        <f>IF(E597=1,GAMMA.INV(Data!W597,INDEX(Markov!$Q$6:$Q$17,C597),INDEX(Markov!$R$6:$R$17,C597)),0)</f>
        <v/>
      </c>
      <c r="G597" s="6">
        <f>IF(D597&lt;IF(G596=1,INDEX(ChangeFactor!$O$6:$O$17,C597),INDEX(ChangeFactor!$N$6:$N$17,C597)),1,0)</f>
        <v/>
      </c>
      <c r="H597" s="12">
        <f>IF(G597=1,GAMMA.INV(Data!W597,INDEX(ChangeFactor!$R$6:$R$17,C597),INDEX(ChangeFactor!$S$6:$S$17,C597)),0)</f>
        <v/>
      </c>
      <c r="I597" s="7">
        <f>NORM.S.INV(Data!X597)</f>
        <v/>
      </c>
      <c r="J597" s="7">
        <f>NORM.S.INV(Data!Y597)</f>
        <v/>
      </c>
      <c r="K597" s="7">
        <f>NORM.S.INV(Data!Z597)</f>
        <v/>
      </c>
      <c r="L597" s="7">
        <f>MAR1!$B$32*L596+MAR1!$C$32*M596+MAR1!$D$32*N596+MAR1!$B$42*I597+MAR1!$C$42*J597+MAR1!$D$42*K597</f>
        <v/>
      </c>
      <c r="M597" s="7">
        <f>MAR1!$B$33*L596+MAR1!$C$33*M596+MAR1!$D$33*N596+MAR1!$B$43*I597+MAR1!$C$43*J597+MAR1!$D$43*K597</f>
        <v/>
      </c>
      <c r="N597" s="7">
        <f>MAR1!$B$34*L596+MAR1!$C$34*M596+MAR1!$D$34*N596+MAR1!$B$44*I597+MAR1!$C$44*J597+MAR1!$D$44*K597</f>
        <v/>
      </c>
      <c r="O597" s="12">
        <f>MAR1!$B$5+MAR1!$C$5*COS(2*PI()*B597/365)+MAR1!$D$5*SIN(2*PI()*B597/365)+IF(E597=1,MAR1!$B$11+MAR1!$D$11*L597,MAR1!$C$11+MAR1!$E$11*L597)</f>
        <v/>
      </c>
      <c r="P597" s="12">
        <f>MAR1!$B$6+MAR1!$C$6*COS(2*PI()*B597/365)+MAR1!$D$6*SIN(2*PI()*B597/365)+IF(E597=1,MAR1!$B$12+MAR1!$D$12*M597,MAR1!$C$12+MAR1!$E$12*M597)</f>
        <v/>
      </c>
      <c r="Q597" s="12">
        <f>MAR1!$B$7+MAR1!$C$7*COS(2*PI()*B597/365)+MAR1!$D$7*SIN(2*PI()*B597/365)+IF(E597=1,MAR1!$B$13+MAR1!$D$13*N597,MAR1!$C$13+MAR1!$E$13*N597)</f>
        <v/>
      </c>
      <c r="R597" s="12">
        <f>MAR1!$B$5+MAR1!$C$5*COS(2*PI()*B597/365)+MAR1!$D$5*SIN(2*PI()*B597/365)+INDEX(ChangeFactor!$F$6:$F$17,C597)+IF(G597=1,MAR1!$B$11+INDEX(ChangeFactor!$G$6:$G$17,C597)*MAR1!$D$11*L597,MAR1!$C$11+INDEX(ChangeFactor!$G$6:$G$17,C597)*MAR1!$E$11*L597)</f>
        <v/>
      </c>
    </row>
    <row r="598">
      <c r="A598" s="6">
        <f>Data!U598</f>
        <v/>
      </c>
      <c r="B598" s="6">
        <f>MOD(A598-1,365)+1</f>
        <v/>
      </c>
      <c r="C598" s="6">
        <f>MATCH(B598,Markov!$C$6:$C$17,1)</f>
        <v/>
      </c>
      <c r="D598" s="16">
        <f>Data!V598</f>
        <v/>
      </c>
      <c r="E598" s="6">
        <f>IF(D598&lt;IF(E597=1,INDEX(Markov!$I$6:$I$17,C598),INDEX(Markov!$H$6:$H$17,C598)),1,0)</f>
        <v/>
      </c>
      <c r="F598" s="12">
        <f>IF(E598=1,GAMMA.INV(Data!W598,INDEX(Markov!$Q$6:$Q$17,C598),INDEX(Markov!$R$6:$R$17,C598)),0)</f>
        <v/>
      </c>
      <c r="G598" s="6">
        <f>IF(D598&lt;IF(G597=1,INDEX(ChangeFactor!$O$6:$O$17,C598),INDEX(ChangeFactor!$N$6:$N$17,C598)),1,0)</f>
        <v/>
      </c>
      <c r="H598" s="12">
        <f>IF(G598=1,GAMMA.INV(Data!W598,INDEX(ChangeFactor!$R$6:$R$17,C598),INDEX(ChangeFactor!$S$6:$S$17,C598)),0)</f>
        <v/>
      </c>
      <c r="I598" s="7">
        <f>NORM.S.INV(Data!X598)</f>
        <v/>
      </c>
      <c r="J598" s="7">
        <f>NORM.S.INV(Data!Y598)</f>
        <v/>
      </c>
      <c r="K598" s="7">
        <f>NORM.S.INV(Data!Z598)</f>
        <v/>
      </c>
      <c r="L598" s="7">
        <f>MAR1!$B$32*L597+MAR1!$C$32*M597+MAR1!$D$32*N597+MAR1!$B$42*I598+MAR1!$C$42*J598+MAR1!$D$42*K598</f>
        <v/>
      </c>
      <c r="M598" s="7">
        <f>MAR1!$B$33*L597+MAR1!$C$33*M597+MAR1!$D$33*N597+MAR1!$B$43*I598+MAR1!$C$43*J598+MAR1!$D$43*K598</f>
        <v/>
      </c>
      <c r="N598" s="7">
        <f>MAR1!$B$34*L597+MAR1!$C$34*M597+MAR1!$D$34*N597+MAR1!$B$44*I598+MAR1!$C$44*J598+MAR1!$D$44*K598</f>
        <v/>
      </c>
      <c r="O598" s="12">
        <f>MAR1!$B$5+MAR1!$C$5*COS(2*PI()*B598/365)+MAR1!$D$5*SIN(2*PI()*B598/365)+IF(E598=1,MAR1!$B$11+MAR1!$D$11*L598,MAR1!$C$11+MAR1!$E$11*L598)</f>
        <v/>
      </c>
      <c r="P598" s="12">
        <f>MAR1!$B$6+MAR1!$C$6*COS(2*PI()*B598/365)+MAR1!$D$6*SIN(2*PI()*B598/365)+IF(E598=1,MAR1!$B$12+MAR1!$D$12*M598,MAR1!$C$12+MAR1!$E$12*M598)</f>
        <v/>
      </c>
      <c r="Q598" s="12">
        <f>MAR1!$B$7+MAR1!$C$7*COS(2*PI()*B598/365)+MAR1!$D$7*SIN(2*PI()*B598/365)+IF(E598=1,MAR1!$B$13+MAR1!$D$13*N598,MAR1!$C$13+MAR1!$E$13*N598)</f>
        <v/>
      </c>
      <c r="R598" s="12">
        <f>MAR1!$B$5+MAR1!$C$5*COS(2*PI()*B598/365)+MAR1!$D$5*SIN(2*PI()*B598/365)+INDEX(ChangeFactor!$F$6:$F$17,C598)+IF(G598=1,MAR1!$B$11+INDEX(ChangeFactor!$G$6:$G$17,C598)*MAR1!$D$11*L598,MAR1!$C$11+INDEX(ChangeFactor!$G$6:$G$17,C598)*MAR1!$E$11*L598)</f>
        <v/>
      </c>
    </row>
    <row r="599">
      <c r="A599" s="6">
        <f>Data!U599</f>
        <v/>
      </c>
      <c r="B599" s="6">
        <f>MOD(A599-1,365)+1</f>
        <v/>
      </c>
      <c r="C599" s="6">
        <f>MATCH(B599,Markov!$C$6:$C$17,1)</f>
        <v/>
      </c>
      <c r="D599" s="16">
        <f>Data!V599</f>
        <v/>
      </c>
      <c r="E599" s="6">
        <f>IF(D599&lt;IF(E598=1,INDEX(Markov!$I$6:$I$17,C599),INDEX(Markov!$H$6:$H$17,C599)),1,0)</f>
        <v/>
      </c>
      <c r="F599" s="12">
        <f>IF(E599=1,GAMMA.INV(Data!W599,INDEX(Markov!$Q$6:$Q$17,C599),INDEX(Markov!$R$6:$R$17,C599)),0)</f>
        <v/>
      </c>
      <c r="G599" s="6">
        <f>IF(D599&lt;IF(G598=1,INDEX(ChangeFactor!$O$6:$O$17,C599),INDEX(ChangeFactor!$N$6:$N$17,C599)),1,0)</f>
        <v/>
      </c>
      <c r="H599" s="12">
        <f>IF(G599=1,GAMMA.INV(Data!W599,INDEX(ChangeFactor!$R$6:$R$17,C599),INDEX(ChangeFactor!$S$6:$S$17,C599)),0)</f>
        <v/>
      </c>
      <c r="I599" s="7">
        <f>NORM.S.INV(Data!X599)</f>
        <v/>
      </c>
      <c r="J599" s="7">
        <f>NORM.S.INV(Data!Y599)</f>
        <v/>
      </c>
      <c r="K599" s="7">
        <f>NORM.S.INV(Data!Z599)</f>
        <v/>
      </c>
      <c r="L599" s="7">
        <f>MAR1!$B$32*L598+MAR1!$C$32*M598+MAR1!$D$32*N598+MAR1!$B$42*I599+MAR1!$C$42*J599+MAR1!$D$42*K599</f>
        <v/>
      </c>
      <c r="M599" s="7">
        <f>MAR1!$B$33*L598+MAR1!$C$33*M598+MAR1!$D$33*N598+MAR1!$B$43*I599+MAR1!$C$43*J599+MAR1!$D$43*K599</f>
        <v/>
      </c>
      <c r="N599" s="7">
        <f>MAR1!$B$34*L598+MAR1!$C$34*M598+MAR1!$D$34*N598+MAR1!$B$44*I599+MAR1!$C$44*J599+MAR1!$D$44*K599</f>
        <v/>
      </c>
      <c r="O599" s="12">
        <f>MAR1!$B$5+MAR1!$C$5*COS(2*PI()*B599/365)+MAR1!$D$5*SIN(2*PI()*B599/365)+IF(E599=1,MAR1!$B$11+MAR1!$D$11*L599,MAR1!$C$11+MAR1!$E$11*L599)</f>
        <v/>
      </c>
      <c r="P599" s="12">
        <f>MAR1!$B$6+MAR1!$C$6*COS(2*PI()*B599/365)+MAR1!$D$6*SIN(2*PI()*B599/365)+IF(E599=1,MAR1!$B$12+MAR1!$D$12*M599,MAR1!$C$12+MAR1!$E$12*M599)</f>
        <v/>
      </c>
      <c r="Q599" s="12">
        <f>MAR1!$B$7+MAR1!$C$7*COS(2*PI()*B599/365)+MAR1!$D$7*SIN(2*PI()*B599/365)+IF(E599=1,MAR1!$B$13+MAR1!$D$13*N599,MAR1!$C$13+MAR1!$E$13*N599)</f>
        <v/>
      </c>
      <c r="R599" s="12">
        <f>MAR1!$B$5+MAR1!$C$5*COS(2*PI()*B599/365)+MAR1!$D$5*SIN(2*PI()*B599/365)+INDEX(ChangeFactor!$F$6:$F$17,C599)+IF(G599=1,MAR1!$B$11+INDEX(ChangeFactor!$G$6:$G$17,C599)*MAR1!$D$11*L599,MAR1!$C$11+INDEX(ChangeFactor!$G$6:$G$17,C599)*MAR1!$E$11*L599)</f>
        <v/>
      </c>
    </row>
    <row r="600">
      <c r="A600" s="6">
        <f>Data!U600</f>
        <v/>
      </c>
      <c r="B600" s="6">
        <f>MOD(A600-1,365)+1</f>
        <v/>
      </c>
      <c r="C600" s="6">
        <f>MATCH(B600,Markov!$C$6:$C$17,1)</f>
        <v/>
      </c>
      <c r="D600" s="16">
        <f>Data!V600</f>
        <v/>
      </c>
      <c r="E600" s="6">
        <f>IF(D600&lt;IF(E599=1,INDEX(Markov!$I$6:$I$17,C600),INDEX(Markov!$H$6:$H$17,C600)),1,0)</f>
        <v/>
      </c>
      <c r="F600" s="12">
        <f>IF(E600=1,GAMMA.INV(Data!W600,INDEX(Markov!$Q$6:$Q$17,C600),INDEX(Markov!$R$6:$R$17,C600)),0)</f>
        <v/>
      </c>
      <c r="G600" s="6">
        <f>IF(D600&lt;IF(G599=1,INDEX(ChangeFactor!$O$6:$O$17,C600),INDEX(ChangeFactor!$N$6:$N$17,C600)),1,0)</f>
        <v/>
      </c>
      <c r="H600" s="12">
        <f>IF(G600=1,GAMMA.INV(Data!W600,INDEX(ChangeFactor!$R$6:$R$17,C600),INDEX(ChangeFactor!$S$6:$S$17,C600)),0)</f>
        <v/>
      </c>
      <c r="I600" s="7">
        <f>NORM.S.INV(Data!X600)</f>
        <v/>
      </c>
      <c r="J600" s="7">
        <f>NORM.S.INV(Data!Y600)</f>
        <v/>
      </c>
      <c r="K600" s="7">
        <f>NORM.S.INV(Data!Z600)</f>
        <v/>
      </c>
      <c r="L600" s="7">
        <f>MAR1!$B$32*L599+MAR1!$C$32*M599+MAR1!$D$32*N599+MAR1!$B$42*I600+MAR1!$C$42*J600+MAR1!$D$42*K600</f>
        <v/>
      </c>
      <c r="M600" s="7">
        <f>MAR1!$B$33*L599+MAR1!$C$33*M599+MAR1!$D$33*N599+MAR1!$B$43*I600+MAR1!$C$43*J600+MAR1!$D$43*K600</f>
        <v/>
      </c>
      <c r="N600" s="7">
        <f>MAR1!$B$34*L599+MAR1!$C$34*M599+MAR1!$D$34*N599+MAR1!$B$44*I600+MAR1!$C$44*J600+MAR1!$D$44*K600</f>
        <v/>
      </c>
      <c r="O600" s="12">
        <f>MAR1!$B$5+MAR1!$C$5*COS(2*PI()*B600/365)+MAR1!$D$5*SIN(2*PI()*B600/365)+IF(E600=1,MAR1!$B$11+MAR1!$D$11*L600,MAR1!$C$11+MAR1!$E$11*L600)</f>
        <v/>
      </c>
      <c r="P600" s="12">
        <f>MAR1!$B$6+MAR1!$C$6*COS(2*PI()*B600/365)+MAR1!$D$6*SIN(2*PI()*B600/365)+IF(E600=1,MAR1!$B$12+MAR1!$D$12*M600,MAR1!$C$12+MAR1!$E$12*M600)</f>
        <v/>
      </c>
      <c r="Q600" s="12">
        <f>MAR1!$B$7+MAR1!$C$7*COS(2*PI()*B600/365)+MAR1!$D$7*SIN(2*PI()*B600/365)+IF(E600=1,MAR1!$B$13+MAR1!$D$13*N600,MAR1!$C$13+MAR1!$E$13*N600)</f>
        <v/>
      </c>
      <c r="R600" s="12">
        <f>MAR1!$B$5+MAR1!$C$5*COS(2*PI()*B600/365)+MAR1!$D$5*SIN(2*PI()*B600/365)+INDEX(ChangeFactor!$F$6:$F$17,C600)+IF(G600=1,MAR1!$B$11+INDEX(ChangeFactor!$G$6:$G$17,C600)*MAR1!$D$11*L600,MAR1!$C$11+INDEX(ChangeFactor!$G$6:$G$17,C600)*MAR1!$E$11*L600)</f>
        <v/>
      </c>
    </row>
    <row r="601">
      <c r="A601" s="6">
        <f>Data!U601</f>
        <v/>
      </c>
      <c r="B601" s="6">
        <f>MOD(A601-1,365)+1</f>
        <v/>
      </c>
      <c r="C601" s="6">
        <f>MATCH(B601,Markov!$C$6:$C$17,1)</f>
        <v/>
      </c>
      <c r="D601" s="16">
        <f>Data!V601</f>
        <v/>
      </c>
      <c r="E601" s="6">
        <f>IF(D601&lt;IF(E600=1,INDEX(Markov!$I$6:$I$17,C601),INDEX(Markov!$H$6:$H$17,C601)),1,0)</f>
        <v/>
      </c>
      <c r="F601" s="12">
        <f>IF(E601=1,GAMMA.INV(Data!W601,INDEX(Markov!$Q$6:$Q$17,C601),INDEX(Markov!$R$6:$R$17,C601)),0)</f>
        <v/>
      </c>
      <c r="G601" s="6">
        <f>IF(D601&lt;IF(G600=1,INDEX(ChangeFactor!$O$6:$O$17,C601),INDEX(ChangeFactor!$N$6:$N$17,C601)),1,0)</f>
        <v/>
      </c>
      <c r="H601" s="12">
        <f>IF(G601=1,GAMMA.INV(Data!W601,INDEX(ChangeFactor!$R$6:$R$17,C601),INDEX(ChangeFactor!$S$6:$S$17,C601)),0)</f>
        <v/>
      </c>
      <c r="I601" s="7">
        <f>NORM.S.INV(Data!X601)</f>
        <v/>
      </c>
      <c r="J601" s="7">
        <f>NORM.S.INV(Data!Y601)</f>
        <v/>
      </c>
      <c r="K601" s="7">
        <f>NORM.S.INV(Data!Z601)</f>
        <v/>
      </c>
      <c r="L601" s="7">
        <f>MAR1!$B$32*L600+MAR1!$C$32*M600+MAR1!$D$32*N600+MAR1!$B$42*I601+MAR1!$C$42*J601+MAR1!$D$42*K601</f>
        <v/>
      </c>
      <c r="M601" s="7">
        <f>MAR1!$B$33*L600+MAR1!$C$33*M600+MAR1!$D$33*N600+MAR1!$B$43*I601+MAR1!$C$43*J601+MAR1!$D$43*K601</f>
        <v/>
      </c>
      <c r="N601" s="7">
        <f>MAR1!$B$34*L600+MAR1!$C$34*M600+MAR1!$D$34*N600+MAR1!$B$44*I601+MAR1!$C$44*J601+MAR1!$D$44*K601</f>
        <v/>
      </c>
      <c r="O601" s="12">
        <f>MAR1!$B$5+MAR1!$C$5*COS(2*PI()*B601/365)+MAR1!$D$5*SIN(2*PI()*B601/365)+IF(E601=1,MAR1!$B$11+MAR1!$D$11*L601,MAR1!$C$11+MAR1!$E$11*L601)</f>
        <v/>
      </c>
      <c r="P601" s="12">
        <f>MAR1!$B$6+MAR1!$C$6*COS(2*PI()*B601/365)+MAR1!$D$6*SIN(2*PI()*B601/365)+IF(E601=1,MAR1!$B$12+MAR1!$D$12*M601,MAR1!$C$12+MAR1!$E$12*M601)</f>
        <v/>
      </c>
      <c r="Q601" s="12">
        <f>MAR1!$B$7+MAR1!$C$7*COS(2*PI()*B601/365)+MAR1!$D$7*SIN(2*PI()*B601/365)+IF(E601=1,MAR1!$B$13+MAR1!$D$13*N601,MAR1!$C$13+MAR1!$E$13*N601)</f>
        <v/>
      </c>
      <c r="R601" s="12">
        <f>MAR1!$B$5+MAR1!$C$5*COS(2*PI()*B601/365)+MAR1!$D$5*SIN(2*PI()*B601/365)+INDEX(ChangeFactor!$F$6:$F$17,C601)+IF(G601=1,MAR1!$B$11+INDEX(ChangeFactor!$G$6:$G$17,C601)*MAR1!$D$11*L601,MAR1!$C$11+INDEX(ChangeFactor!$G$6:$G$17,C601)*MAR1!$E$11*L601)</f>
        <v/>
      </c>
    </row>
    <row r="602">
      <c r="A602" s="6">
        <f>Data!U602</f>
        <v/>
      </c>
      <c r="B602" s="6">
        <f>MOD(A602-1,365)+1</f>
        <v/>
      </c>
      <c r="C602" s="6">
        <f>MATCH(B602,Markov!$C$6:$C$17,1)</f>
        <v/>
      </c>
      <c r="D602" s="16">
        <f>Data!V602</f>
        <v/>
      </c>
      <c r="E602" s="6">
        <f>IF(D602&lt;IF(E601=1,INDEX(Markov!$I$6:$I$17,C602),INDEX(Markov!$H$6:$H$17,C602)),1,0)</f>
        <v/>
      </c>
      <c r="F602" s="12">
        <f>IF(E602=1,GAMMA.INV(Data!W602,INDEX(Markov!$Q$6:$Q$17,C602),INDEX(Markov!$R$6:$R$17,C602)),0)</f>
        <v/>
      </c>
      <c r="G602" s="6">
        <f>IF(D602&lt;IF(G601=1,INDEX(ChangeFactor!$O$6:$O$17,C602),INDEX(ChangeFactor!$N$6:$N$17,C602)),1,0)</f>
        <v/>
      </c>
      <c r="H602" s="12">
        <f>IF(G602=1,GAMMA.INV(Data!W602,INDEX(ChangeFactor!$R$6:$R$17,C602),INDEX(ChangeFactor!$S$6:$S$17,C602)),0)</f>
        <v/>
      </c>
      <c r="I602" s="7">
        <f>NORM.S.INV(Data!X602)</f>
        <v/>
      </c>
      <c r="J602" s="7">
        <f>NORM.S.INV(Data!Y602)</f>
        <v/>
      </c>
      <c r="K602" s="7">
        <f>NORM.S.INV(Data!Z602)</f>
        <v/>
      </c>
      <c r="L602" s="7">
        <f>MAR1!$B$32*L601+MAR1!$C$32*M601+MAR1!$D$32*N601+MAR1!$B$42*I602+MAR1!$C$42*J602+MAR1!$D$42*K602</f>
        <v/>
      </c>
      <c r="M602" s="7">
        <f>MAR1!$B$33*L601+MAR1!$C$33*M601+MAR1!$D$33*N601+MAR1!$B$43*I602+MAR1!$C$43*J602+MAR1!$D$43*K602</f>
        <v/>
      </c>
      <c r="N602" s="7">
        <f>MAR1!$B$34*L601+MAR1!$C$34*M601+MAR1!$D$34*N601+MAR1!$B$44*I602+MAR1!$C$44*J602+MAR1!$D$44*K602</f>
        <v/>
      </c>
      <c r="O602" s="12">
        <f>MAR1!$B$5+MAR1!$C$5*COS(2*PI()*B602/365)+MAR1!$D$5*SIN(2*PI()*B602/365)+IF(E602=1,MAR1!$B$11+MAR1!$D$11*L602,MAR1!$C$11+MAR1!$E$11*L602)</f>
        <v/>
      </c>
      <c r="P602" s="12">
        <f>MAR1!$B$6+MAR1!$C$6*COS(2*PI()*B602/365)+MAR1!$D$6*SIN(2*PI()*B602/365)+IF(E602=1,MAR1!$B$12+MAR1!$D$12*M602,MAR1!$C$12+MAR1!$E$12*M602)</f>
        <v/>
      </c>
      <c r="Q602" s="12">
        <f>MAR1!$B$7+MAR1!$C$7*COS(2*PI()*B602/365)+MAR1!$D$7*SIN(2*PI()*B602/365)+IF(E602=1,MAR1!$B$13+MAR1!$D$13*N602,MAR1!$C$13+MAR1!$E$13*N602)</f>
        <v/>
      </c>
      <c r="R602" s="12">
        <f>MAR1!$B$5+MAR1!$C$5*COS(2*PI()*B602/365)+MAR1!$D$5*SIN(2*PI()*B602/365)+INDEX(ChangeFactor!$F$6:$F$17,C602)+IF(G602=1,MAR1!$B$11+INDEX(ChangeFactor!$G$6:$G$17,C602)*MAR1!$D$11*L602,MAR1!$C$11+INDEX(ChangeFactor!$G$6:$G$17,C602)*MAR1!$E$11*L602)</f>
        <v/>
      </c>
    </row>
    <row r="603">
      <c r="A603" s="6">
        <f>Data!U603</f>
        <v/>
      </c>
      <c r="B603" s="6">
        <f>MOD(A603-1,365)+1</f>
        <v/>
      </c>
      <c r="C603" s="6">
        <f>MATCH(B603,Markov!$C$6:$C$17,1)</f>
        <v/>
      </c>
      <c r="D603" s="16">
        <f>Data!V603</f>
        <v/>
      </c>
      <c r="E603" s="6">
        <f>IF(D603&lt;IF(E602=1,INDEX(Markov!$I$6:$I$17,C603),INDEX(Markov!$H$6:$H$17,C603)),1,0)</f>
        <v/>
      </c>
      <c r="F603" s="12">
        <f>IF(E603=1,GAMMA.INV(Data!W603,INDEX(Markov!$Q$6:$Q$17,C603),INDEX(Markov!$R$6:$R$17,C603)),0)</f>
        <v/>
      </c>
      <c r="G603" s="6">
        <f>IF(D603&lt;IF(G602=1,INDEX(ChangeFactor!$O$6:$O$17,C603),INDEX(ChangeFactor!$N$6:$N$17,C603)),1,0)</f>
        <v/>
      </c>
      <c r="H603" s="12">
        <f>IF(G603=1,GAMMA.INV(Data!W603,INDEX(ChangeFactor!$R$6:$R$17,C603),INDEX(ChangeFactor!$S$6:$S$17,C603)),0)</f>
        <v/>
      </c>
      <c r="I603" s="7">
        <f>NORM.S.INV(Data!X603)</f>
        <v/>
      </c>
      <c r="J603" s="7">
        <f>NORM.S.INV(Data!Y603)</f>
        <v/>
      </c>
      <c r="K603" s="7">
        <f>NORM.S.INV(Data!Z603)</f>
        <v/>
      </c>
      <c r="L603" s="7">
        <f>MAR1!$B$32*L602+MAR1!$C$32*M602+MAR1!$D$32*N602+MAR1!$B$42*I603+MAR1!$C$42*J603+MAR1!$D$42*K603</f>
        <v/>
      </c>
      <c r="M603" s="7">
        <f>MAR1!$B$33*L602+MAR1!$C$33*M602+MAR1!$D$33*N602+MAR1!$B$43*I603+MAR1!$C$43*J603+MAR1!$D$43*K603</f>
        <v/>
      </c>
      <c r="N603" s="7">
        <f>MAR1!$B$34*L602+MAR1!$C$34*M602+MAR1!$D$34*N602+MAR1!$B$44*I603+MAR1!$C$44*J603+MAR1!$D$44*K603</f>
        <v/>
      </c>
      <c r="O603" s="12">
        <f>MAR1!$B$5+MAR1!$C$5*COS(2*PI()*B603/365)+MAR1!$D$5*SIN(2*PI()*B603/365)+IF(E603=1,MAR1!$B$11+MAR1!$D$11*L603,MAR1!$C$11+MAR1!$E$11*L603)</f>
        <v/>
      </c>
      <c r="P603" s="12">
        <f>MAR1!$B$6+MAR1!$C$6*COS(2*PI()*B603/365)+MAR1!$D$6*SIN(2*PI()*B603/365)+IF(E603=1,MAR1!$B$12+MAR1!$D$12*M603,MAR1!$C$12+MAR1!$E$12*M603)</f>
        <v/>
      </c>
      <c r="Q603" s="12">
        <f>MAR1!$B$7+MAR1!$C$7*COS(2*PI()*B603/365)+MAR1!$D$7*SIN(2*PI()*B603/365)+IF(E603=1,MAR1!$B$13+MAR1!$D$13*N603,MAR1!$C$13+MAR1!$E$13*N603)</f>
        <v/>
      </c>
      <c r="R603" s="12">
        <f>MAR1!$B$5+MAR1!$C$5*COS(2*PI()*B603/365)+MAR1!$D$5*SIN(2*PI()*B603/365)+INDEX(ChangeFactor!$F$6:$F$17,C603)+IF(G603=1,MAR1!$B$11+INDEX(ChangeFactor!$G$6:$G$17,C603)*MAR1!$D$11*L603,MAR1!$C$11+INDEX(ChangeFactor!$G$6:$G$17,C603)*MAR1!$E$11*L603)</f>
        <v/>
      </c>
    </row>
    <row r="604">
      <c r="A604" s="6">
        <f>Data!U604</f>
        <v/>
      </c>
      <c r="B604" s="6">
        <f>MOD(A604-1,365)+1</f>
        <v/>
      </c>
      <c r="C604" s="6">
        <f>MATCH(B604,Markov!$C$6:$C$17,1)</f>
        <v/>
      </c>
      <c r="D604" s="16">
        <f>Data!V604</f>
        <v/>
      </c>
      <c r="E604" s="6">
        <f>IF(D604&lt;IF(E603=1,INDEX(Markov!$I$6:$I$17,C604),INDEX(Markov!$H$6:$H$17,C604)),1,0)</f>
        <v/>
      </c>
      <c r="F604" s="12">
        <f>IF(E604=1,GAMMA.INV(Data!W604,INDEX(Markov!$Q$6:$Q$17,C604),INDEX(Markov!$R$6:$R$17,C604)),0)</f>
        <v/>
      </c>
      <c r="G604" s="6">
        <f>IF(D604&lt;IF(G603=1,INDEX(ChangeFactor!$O$6:$O$17,C604),INDEX(ChangeFactor!$N$6:$N$17,C604)),1,0)</f>
        <v/>
      </c>
      <c r="H604" s="12">
        <f>IF(G604=1,GAMMA.INV(Data!W604,INDEX(ChangeFactor!$R$6:$R$17,C604),INDEX(ChangeFactor!$S$6:$S$17,C604)),0)</f>
        <v/>
      </c>
      <c r="I604" s="7">
        <f>NORM.S.INV(Data!X604)</f>
        <v/>
      </c>
      <c r="J604" s="7">
        <f>NORM.S.INV(Data!Y604)</f>
        <v/>
      </c>
      <c r="K604" s="7">
        <f>NORM.S.INV(Data!Z604)</f>
        <v/>
      </c>
      <c r="L604" s="7">
        <f>MAR1!$B$32*L603+MAR1!$C$32*M603+MAR1!$D$32*N603+MAR1!$B$42*I604+MAR1!$C$42*J604+MAR1!$D$42*K604</f>
        <v/>
      </c>
      <c r="M604" s="7">
        <f>MAR1!$B$33*L603+MAR1!$C$33*M603+MAR1!$D$33*N603+MAR1!$B$43*I604+MAR1!$C$43*J604+MAR1!$D$43*K604</f>
        <v/>
      </c>
      <c r="N604" s="7">
        <f>MAR1!$B$34*L603+MAR1!$C$34*M603+MAR1!$D$34*N603+MAR1!$B$44*I604+MAR1!$C$44*J604+MAR1!$D$44*K604</f>
        <v/>
      </c>
      <c r="O604" s="12">
        <f>MAR1!$B$5+MAR1!$C$5*COS(2*PI()*B604/365)+MAR1!$D$5*SIN(2*PI()*B604/365)+IF(E604=1,MAR1!$B$11+MAR1!$D$11*L604,MAR1!$C$11+MAR1!$E$11*L604)</f>
        <v/>
      </c>
      <c r="P604" s="12">
        <f>MAR1!$B$6+MAR1!$C$6*COS(2*PI()*B604/365)+MAR1!$D$6*SIN(2*PI()*B604/365)+IF(E604=1,MAR1!$B$12+MAR1!$D$12*M604,MAR1!$C$12+MAR1!$E$12*M604)</f>
        <v/>
      </c>
      <c r="Q604" s="12">
        <f>MAR1!$B$7+MAR1!$C$7*COS(2*PI()*B604/365)+MAR1!$D$7*SIN(2*PI()*B604/365)+IF(E604=1,MAR1!$B$13+MAR1!$D$13*N604,MAR1!$C$13+MAR1!$E$13*N604)</f>
        <v/>
      </c>
      <c r="R604" s="12">
        <f>MAR1!$B$5+MAR1!$C$5*COS(2*PI()*B604/365)+MAR1!$D$5*SIN(2*PI()*B604/365)+INDEX(ChangeFactor!$F$6:$F$17,C604)+IF(G604=1,MAR1!$B$11+INDEX(ChangeFactor!$G$6:$G$17,C604)*MAR1!$D$11*L604,MAR1!$C$11+INDEX(ChangeFactor!$G$6:$G$17,C604)*MAR1!$E$11*L604)</f>
        <v/>
      </c>
    </row>
    <row r="605">
      <c r="A605" s="6">
        <f>Data!U605</f>
        <v/>
      </c>
      <c r="B605" s="6">
        <f>MOD(A605-1,365)+1</f>
        <v/>
      </c>
      <c r="C605" s="6">
        <f>MATCH(B605,Markov!$C$6:$C$17,1)</f>
        <v/>
      </c>
      <c r="D605" s="16">
        <f>Data!V605</f>
        <v/>
      </c>
      <c r="E605" s="6">
        <f>IF(D605&lt;IF(E604=1,INDEX(Markov!$I$6:$I$17,C605),INDEX(Markov!$H$6:$H$17,C605)),1,0)</f>
        <v/>
      </c>
      <c r="F605" s="12">
        <f>IF(E605=1,GAMMA.INV(Data!W605,INDEX(Markov!$Q$6:$Q$17,C605),INDEX(Markov!$R$6:$R$17,C605)),0)</f>
        <v/>
      </c>
      <c r="G605" s="6">
        <f>IF(D605&lt;IF(G604=1,INDEX(ChangeFactor!$O$6:$O$17,C605),INDEX(ChangeFactor!$N$6:$N$17,C605)),1,0)</f>
        <v/>
      </c>
      <c r="H605" s="12">
        <f>IF(G605=1,GAMMA.INV(Data!W605,INDEX(ChangeFactor!$R$6:$R$17,C605),INDEX(ChangeFactor!$S$6:$S$17,C605)),0)</f>
        <v/>
      </c>
      <c r="I605" s="7">
        <f>NORM.S.INV(Data!X605)</f>
        <v/>
      </c>
      <c r="J605" s="7">
        <f>NORM.S.INV(Data!Y605)</f>
        <v/>
      </c>
      <c r="K605" s="7">
        <f>NORM.S.INV(Data!Z605)</f>
        <v/>
      </c>
      <c r="L605" s="7">
        <f>MAR1!$B$32*L604+MAR1!$C$32*M604+MAR1!$D$32*N604+MAR1!$B$42*I605+MAR1!$C$42*J605+MAR1!$D$42*K605</f>
        <v/>
      </c>
      <c r="M605" s="7">
        <f>MAR1!$B$33*L604+MAR1!$C$33*M604+MAR1!$D$33*N604+MAR1!$B$43*I605+MAR1!$C$43*J605+MAR1!$D$43*K605</f>
        <v/>
      </c>
      <c r="N605" s="7">
        <f>MAR1!$B$34*L604+MAR1!$C$34*M604+MAR1!$D$34*N604+MAR1!$B$44*I605+MAR1!$C$44*J605+MAR1!$D$44*K605</f>
        <v/>
      </c>
      <c r="O605" s="12">
        <f>MAR1!$B$5+MAR1!$C$5*COS(2*PI()*B605/365)+MAR1!$D$5*SIN(2*PI()*B605/365)+IF(E605=1,MAR1!$B$11+MAR1!$D$11*L605,MAR1!$C$11+MAR1!$E$11*L605)</f>
        <v/>
      </c>
      <c r="P605" s="12">
        <f>MAR1!$B$6+MAR1!$C$6*COS(2*PI()*B605/365)+MAR1!$D$6*SIN(2*PI()*B605/365)+IF(E605=1,MAR1!$B$12+MAR1!$D$12*M605,MAR1!$C$12+MAR1!$E$12*M605)</f>
        <v/>
      </c>
      <c r="Q605" s="12">
        <f>MAR1!$B$7+MAR1!$C$7*COS(2*PI()*B605/365)+MAR1!$D$7*SIN(2*PI()*B605/365)+IF(E605=1,MAR1!$B$13+MAR1!$D$13*N605,MAR1!$C$13+MAR1!$E$13*N605)</f>
        <v/>
      </c>
      <c r="R605" s="12">
        <f>MAR1!$B$5+MAR1!$C$5*COS(2*PI()*B605/365)+MAR1!$D$5*SIN(2*PI()*B605/365)+INDEX(ChangeFactor!$F$6:$F$17,C605)+IF(G605=1,MAR1!$B$11+INDEX(ChangeFactor!$G$6:$G$17,C605)*MAR1!$D$11*L605,MAR1!$C$11+INDEX(ChangeFactor!$G$6:$G$17,C605)*MAR1!$E$11*L605)</f>
        <v/>
      </c>
    </row>
    <row r="606">
      <c r="A606" s="6">
        <f>Data!U606</f>
        <v/>
      </c>
      <c r="B606" s="6">
        <f>MOD(A606-1,365)+1</f>
        <v/>
      </c>
      <c r="C606" s="6">
        <f>MATCH(B606,Markov!$C$6:$C$17,1)</f>
        <v/>
      </c>
      <c r="D606" s="16">
        <f>Data!V606</f>
        <v/>
      </c>
      <c r="E606" s="6">
        <f>IF(D606&lt;IF(E605=1,INDEX(Markov!$I$6:$I$17,C606),INDEX(Markov!$H$6:$H$17,C606)),1,0)</f>
        <v/>
      </c>
      <c r="F606" s="12">
        <f>IF(E606=1,GAMMA.INV(Data!W606,INDEX(Markov!$Q$6:$Q$17,C606),INDEX(Markov!$R$6:$R$17,C606)),0)</f>
        <v/>
      </c>
      <c r="G606" s="6">
        <f>IF(D606&lt;IF(G605=1,INDEX(ChangeFactor!$O$6:$O$17,C606),INDEX(ChangeFactor!$N$6:$N$17,C606)),1,0)</f>
        <v/>
      </c>
      <c r="H606" s="12">
        <f>IF(G606=1,GAMMA.INV(Data!W606,INDEX(ChangeFactor!$R$6:$R$17,C606),INDEX(ChangeFactor!$S$6:$S$17,C606)),0)</f>
        <v/>
      </c>
      <c r="I606" s="7">
        <f>NORM.S.INV(Data!X606)</f>
        <v/>
      </c>
      <c r="J606" s="7">
        <f>NORM.S.INV(Data!Y606)</f>
        <v/>
      </c>
      <c r="K606" s="7">
        <f>NORM.S.INV(Data!Z606)</f>
        <v/>
      </c>
      <c r="L606" s="7">
        <f>MAR1!$B$32*L605+MAR1!$C$32*M605+MAR1!$D$32*N605+MAR1!$B$42*I606+MAR1!$C$42*J606+MAR1!$D$42*K606</f>
        <v/>
      </c>
      <c r="M606" s="7">
        <f>MAR1!$B$33*L605+MAR1!$C$33*M605+MAR1!$D$33*N605+MAR1!$B$43*I606+MAR1!$C$43*J606+MAR1!$D$43*K606</f>
        <v/>
      </c>
      <c r="N606" s="7">
        <f>MAR1!$B$34*L605+MAR1!$C$34*M605+MAR1!$D$34*N605+MAR1!$B$44*I606+MAR1!$C$44*J606+MAR1!$D$44*K606</f>
        <v/>
      </c>
      <c r="O606" s="12">
        <f>MAR1!$B$5+MAR1!$C$5*COS(2*PI()*B606/365)+MAR1!$D$5*SIN(2*PI()*B606/365)+IF(E606=1,MAR1!$B$11+MAR1!$D$11*L606,MAR1!$C$11+MAR1!$E$11*L606)</f>
        <v/>
      </c>
      <c r="P606" s="12">
        <f>MAR1!$B$6+MAR1!$C$6*COS(2*PI()*B606/365)+MAR1!$D$6*SIN(2*PI()*B606/365)+IF(E606=1,MAR1!$B$12+MAR1!$D$12*M606,MAR1!$C$12+MAR1!$E$12*M606)</f>
        <v/>
      </c>
      <c r="Q606" s="12">
        <f>MAR1!$B$7+MAR1!$C$7*COS(2*PI()*B606/365)+MAR1!$D$7*SIN(2*PI()*B606/365)+IF(E606=1,MAR1!$B$13+MAR1!$D$13*N606,MAR1!$C$13+MAR1!$E$13*N606)</f>
        <v/>
      </c>
      <c r="R606" s="12">
        <f>MAR1!$B$5+MAR1!$C$5*COS(2*PI()*B606/365)+MAR1!$D$5*SIN(2*PI()*B606/365)+INDEX(ChangeFactor!$F$6:$F$17,C606)+IF(G606=1,MAR1!$B$11+INDEX(ChangeFactor!$G$6:$G$17,C606)*MAR1!$D$11*L606,MAR1!$C$11+INDEX(ChangeFactor!$G$6:$G$17,C606)*MAR1!$E$11*L606)</f>
        <v/>
      </c>
    </row>
    <row r="607">
      <c r="A607" s="6">
        <f>Data!U607</f>
        <v/>
      </c>
      <c r="B607" s="6">
        <f>MOD(A607-1,365)+1</f>
        <v/>
      </c>
      <c r="C607" s="6">
        <f>MATCH(B607,Markov!$C$6:$C$17,1)</f>
        <v/>
      </c>
      <c r="D607" s="16">
        <f>Data!V607</f>
        <v/>
      </c>
      <c r="E607" s="6">
        <f>IF(D607&lt;IF(E606=1,INDEX(Markov!$I$6:$I$17,C607),INDEX(Markov!$H$6:$H$17,C607)),1,0)</f>
        <v/>
      </c>
      <c r="F607" s="12">
        <f>IF(E607=1,GAMMA.INV(Data!W607,INDEX(Markov!$Q$6:$Q$17,C607),INDEX(Markov!$R$6:$R$17,C607)),0)</f>
        <v/>
      </c>
      <c r="G607" s="6">
        <f>IF(D607&lt;IF(G606=1,INDEX(ChangeFactor!$O$6:$O$17,C607),INDEX(ChangeFactor!$N$6:$N$17,C607)),1,0)</f>
        <v/>
      </c>
      <c r="H607" s="12">
        <f>IF(G607=1,GAMMA.INV(Data!W607,INDEX(ChangeFactor!$R$6:$R$17,C607),INDEX(ChangeFactor!$S$6:$S$17,C607)),0)</f>
        <v/>
      </c>
      <c r="I607" s="7">
        <f>NORM.S.INV(Data!X607)</f>
        <v/>
      </c>
      <c r="J607" s="7">
        <f>NORM.S.INV(Data!Y607)</f>
        <v/>
      </c>
      <c r="K607" s="7">
        <f>NORM.S.INV(Data!Z607)</f>
        <v/>
      </c>
      <c r="L607" s="7">
        <f>MAR1!$B$32*L606+MAR1!$C$32*M606+MAR1!$D$32*N606+MAR1!$B$42*I607+MAR1!$C$42*J607+MAR1!$D$42*K607</f>
        <v/>
      </c>
      <c r="M607" s="7">
        <f>MAR1!$B$33*L606+MAR1!$C$33*M606+MAR1!$D$33*N606+MAR1!$B$43*I607+MAR1!$C$43*J607+MAR1!$D$43*K607</f>
        <v/>
      </c>
      <c r="N607" s="7">
        <f>MAR1!$B$34*L606+MAR1!$C$34*M606+MAR1!$D$34*N606+MAR1!$B$44*I607+MAR1!$C$44*J607+MAR1!$D$44*K607</f>
        <v/>
      </c>
      <c r="O607" s="12">
        <f>MAR1!$B$5+MAR1!$C$5*COS(2*PI()*B607/365)+MAR1!$D$5*SIN(2*PI()*B607/365)+IF(E607=1,MAR1!$B$11+MAR1!$D$11*L607,MAR1!$C$11+MAR1!$E$11*L607)</f>
        <v/>
      </c>
      <c r="P607" s="12">
        <f>MAR1!$B$6+MAR1!$C$6*COS(2*PI()*B607/365)+MAR1!$D$6*SIN(2*PI()*B607/365)+IF(E607=1,MAR1!$B$12+MAR1!$D$12*M607,MAR1!$C$12+MAR1!$E$12*M607)</f>
        <v/>
      </c>
      <c r="Q607" s="12">
        <f>MAR1!$B$7+MAR1!$C$7*COS(2*PI()*B607/365)+MAR1!$D$7*SIN(2*PI()*B607/365)+IF(E607=1,MAR1!$B$13+MAR1!$D$13*N607,MAR1!$C$13+MAR1!$E$13*N607)</f>
        <v/>
      </c>
      <c r="R607" s="12">
        <f>MAR1!$B$5+MAR1!$C$5*COS(2*PI()*B607/365)+MAR1!$D$5*SIN(2*PI()*B607/365)+INDEX(ChangeFactor!$F$6:$F$17,C607)+IF(G607=1,MAR1!$B$11+INDEX(ChangeFactor!$G$6:$G$17,C607)*MAR1!$D$11*L607,MAR1!$C$11+INDEX(ChangeFactor!$G$6:$G$17,C607)*MAR1!$E$11*L607)</f>
        <v/>
      </c>
    </row>
    <row r="608">
      <c r="A608" s="6">
        <f>Data!U608</f>
        <v/>
      </c>
      <c r="B608" s="6">
        <f>MOD(A608-1,365)+1</f>
        <v/>
      </c>
      <c r="C608" s="6">
        <f>MATCH(B608,Markov!$C$6:$C$17,1)</f>
        <v/>
      </c>
      <c r="D608" s="16">
        <f>Data!V608</f>
        <v/>
      </c>
      <c r="E608" s="6">
        <f>IF(D608&lt;IF(E607=1,INDEX(Markov!$I$6:$I$17,C608),INDEX(Markov!$H$6:$H$17,C608)),1,0)</f>
        <v/>
      </c>
      <c r="F608" s="12">
        <f>IF(E608=1,GAMMA.INV(Data!W608,INDEX(Markov!$Q$6:$Q$17,C608),INDEX(Markov!$R$6:$R$17,C608)),0)</f>
        <v/>
      </c>
      <c r="G608" s="6">
        <f>IF(D608&lt;IF(G607=1,INDEX(ChangeFactor!$O$6:$O$17,C608),INDEX(ChangeFactor!$N$6:$N$17,C608)),1,0)</f>
        <v/>
      </c>
      <c r="H608" s="12">
        <f>IF(G608=1,GAMMA.INV(Data!W608,INDEX(ChangeFactor!$R$6:$R$17,C608),INDEX(ChangeFactor!$S$6:$S$17,C608)),0)</f>
        <v/>
      </c>
      <c r="I608" s="7">
        <f>NORM.S.INV(Data!X608)</f>
        <v/>
      </c>
      <c r="J608" s="7">
        <f>NORM.S.INV(Data!Y608)</f>
        <v/>
      </c>
      <c r="K608" s="7">
        <f>NORM.S.INV(Data!Z608)</f>
        <v/>
      </c>
      <c r="L608" s="7">
        <f>MAR1!$B$32*L607+MAR1!$C$32*M607+MAR1!$D$32*N607+MAR1!$B$42*I608+MAR1!$C$42*J608+MAR1!$D$42*K608</f>
        <v/>
      </c>
      <c r="M608" s="7">
        <f>MAR1!$B$33*L607+MAR1!$C$33*M607+MAR1!$D$33*N607+MAR1!$B$43*I608+MAR1!$C$43*J608+MAR1!$D$43*K608</f>
        <v/>
      </c>
      <c r="N608" s="7">
        <f>MAR1!$B$34*L607+MAR1!$C$34*M607+MAR1!$D$34*N607+MAR1!$B$44*I608+MAR1!$C$44*J608+MAR1!$D$44*K608</f>
        <v/>
      </c>
      <c r="O608" s="12">
        <f>MAR1!$B$5+MAR1!$C$5*COS(2*PI()*B608/365)+MAR1!$D$5*SIN(2*PI()*B608/365)+IF(E608=1,MAR1!$B$11+MAR1!$D$11*L608,MAR1!$C$11+MAR1!$E$11*L608)</f>
        <v/>
      </c>
      <c r="P608" s="12">
        <f>MAR1!$B$6+MAR1!$C$6*COS(2*PI()*B608/365)+MAR1!$D$6*SIN(2*PI()*B608/365)+IF(E608=1,MAR1!$B$12+MAR1!$D$12*M608,MAR1!$C$12+MAR1!$E$12*M608)</f>
        <v/>
      </c>
      <c r="Q608" s="12">
        <f>MAR1!$B$7+MAR1!$C$7*COS(2*PI()*B608/365)+MAR1!$D$7*SIN(2*PI()*B608/365)+IF(E608=1,MAR1!$B$13+MAR1!$D$13*N608,MAR1!$C$13+MAR1!$E$13*N608)</f>
        <v/>
      </c>
      <c r="R608" s="12">
        <f>MAR1!$B$5+MAR1!$C$5*COS(2*PI()*B608/365)+MAR1!$D$5*SIN(2*PI()*B608/365)+INDEX(ChangeFactor!$F$6:$F$17,C608)+IF(G608=1,MAR1!$B$11+INDEX(ChangeFactor!$G$6:$G$17,C608)*MAR1!$D$11*L608,MAR1!$C$11+INDEX(ChangeFactor!$G$6:$G$17,C608)*MAR1!$E$11*L608)</f>
        <v/>
      </c>
    </row>
    <row r="609">
      <c r="A609" s="6">
        <f>Data!U609</f>
        <v/>
      </c>
      <c r="B609" s="6">
        <f>MOD(A609-1,365)+1</f>
        <v/>
      </c>
      <c r="C609" s="6">
        <f>MATCH(B609,Markov!$C$6:$C$17,1)</f>
        <v/>
      </c>
      <c r="D609" s="16">
        <f>Data!V609</f>
        <v/>
      </c>
      <c r="E609" s="6">
        <f>IF(D609&lt;IF(E608=1,INDEX(Markov!$I$6:$I$17,C609),INDEX(Markov!$H$6:$H$17,C609)),1,0)</f>
        <v/>
      </c>
      <c r="F609" s="12">
        <f>IF(E609=1,GAMMA.INV(Data!W609,INDEX(Markov!$Q$6:$Q$17,C609),INDEX(Markov!$R$6:$R$17,C609)),0)</f>
        <v/>
      </c>
      <c r="G609" s="6">
        <f>IF(D609&lt;IF(G608=1,INDEX(ChangeFactor!$O$6:$O$17,C609),INDEX(ChangeFactor!$N$6:$N$17,C609)),1,0)</f>
        <v/>
      </c>
      <c r="H609" s="12">
        <f>IF(G609=1,GAMMA.INV(Data!W609,INDEX(ChangeFactor!$R$6:$R$17,C609),INDEX(ChangeFactor!$S$6:$S$17,C609)),0)</f>
        <v/>
      </c>
      <c r="I609" s="7">
        <f>NORM.S.INV(Data!X609)</f>
        <v/>
      </c>
      <c r="J609" s="7">
        <f>NORM.S.INV(Data!Y609)</f>
        <v/>
      </c>
      <c r="K609" s="7">
        <f>NORM.S.INV(Data!Z609)</f>
        <v/>
      </c>
      <c r="L609" s="7">
        <f>MAR1!$B$32*L608+MAR1!$C$32*M608+MAR1!$D$32*N608+MAR1!$B$42*I609+MAR1!$C$42*J609+MAR1!$D$42*K609</f>
        <v/>
      </c>
      <c r="M609" s="7">
        <f>MAR1!$B$33*L608+MAR1!$C$33*M608+MAR1!$D$33*N608+MAR1!$B$43*I609+MAR1!$C$43*J609+MAR1!$D$43*K609</f>
        <v/>
      </c>
      <c r="N609" s="7">
        <f>MAR1!$B$34*L608+MAR1!$C$34*M608+MAR1!$D$34*N608+MAR1!$B$44*I609+MAR1!$C$44*J609+MAR1!$D$44*K609</f>
        <v/>
      </c>
      <c r="O609" s="12">
        <f>MAR1!$B$5+MAR1!$C$5*COS(2*PI()*B609/365)+MAR1!$D$5*SIN(2*PI()*B609/365)+IF(E609=1,MAR1!$B$11+MAR1!$D$11*L609,MAR1!$C$11+MAR1!$E$11*L609)</f>
        <v/>
      </c>
      <c r="P609" s="12">
        <f>MAR1!$B$6+MAR1!$C$6*COS(2*PI()*B609/365)+MAR1!$D$6*SIN(2*PI()*B609/365)+IF(E609=1,MAR1!$B$12+MAR1!$D$12*M609,MAR1!$C$12+MAR1!$E$12*M609)</f>
        <v/>
      </c>
      <c r="Q609" s="12">
        <f>MAR1!$B$7+MAR1!$C$7*COS(2*PI()*B609/365)+MAR1!$D$7*SIN(2*PI()*B609/365)+IF(E609=1,MAR1!$B$13+MAR1!$D$13*N609,MAR1!$C$13+MAR1!$E$13*N609)</f>
        <v/>
      </c>
      <c r="R609" s="12">
        <f>MAR1!$B$5+MAR1!$C$5*COS(2*PI()*B609/365)+MAR1!$D$5*SIN(2*PI()*B609/365)+INDEX(ChangeFactor!$F$6:$F$17,C609)+IF(G609=1,MAR1!$B$11+INDEX(ChangeFactor!$G$6:$G$17,C609)*MAR1!$D$11*L609,MAR1!$C$11+INDEX(ChangeFactor!$G$6:$G$17,C609)*MAR1!$E$11*L609)</f>
        <v/>
      </c>
    </row>
    <row r="610">
      <c r="A610" s="6">
        <f>Data!U610</f>
        <v/>
      </c>
      <c r="B610" s="6">
        <f>MOD(A610-1,365)+1</f>
        <v/>
      </c>
      <c r="C610" s="6">
        <f>MATCH(B610,Markov!$C$6:$C$17,1)</f>
        <v/>
      </c>
      <c r="D610" s="16">
        <f>Data!V610</f>
        <v/>
      </c>
      <c r="E610" s="6">
        <f>IF(D610&lt;IF(E609=1,INDEX(Markov!$I$6:$I$17,C610),INDEX(Markov!$H$6:$H$17,C610)),1,0)</f>
        <v/>
      </c>
      <c r="F610" s="12">
        <f>IF(E610=1,GAMMA.INV(Data!W610,INDEX(Markov!$Q$6:$Q$17,C610),INDEX(Markov!$R$6:$R$17,C610)),0)</f>
        <v/>
      </c>
      <c r="G610" s="6">
        <f>IF(D610&lt;IF(G609=1,INDEX(ChangeFactor!$O$6:$O$17,C610),INDEX(ChangeFactor!$N$6:$N$17,C610)),1,0)</f>
        <v/>
      </c>
      <c r="H610" s="12">
        <f>IF(G610=1,GAMMA.INV(Data!W610,INDEX(ChangeFactor!$R$6:$R$17,C610),INDEX(ChangeFactor!$S$6:$S$17,C610)),0)</f>
        <v/>
      </c>
      <c r="I610" s="7">
        <f>NORM.S.INV(Data!X610)</f>
        <v/>
      </c>
      <c r="J610" s="7">
        <f>NORM.S.INV(Data!Y610)</f>
        <v/>
      </c>
      <c r="K610" s="7">
        <f>NORM.S.INV(Data!Z610)</f>
        <v/>
      </c>
      <c r="L610" s="7">
        <f>MAR1!$B$32*L609+MAR1!$C$32*M609+MAR1!$D$32*N609+MAR1!$B$42*I610+MAR1!$C$42*J610+MAR1!$D$42*K610</f>
        <v/>
      </c>
      <c r="M610" s="7">
        <f>MAR1!$B$33*L609+MAR1!$C$33*M609+MAR1!$D$33*N609+MAR1!$B$43*I610+MAR1!$C$43*J610+MAR1!$D$43*K610</f>
        <v/>
      </c>
      <c r="N610" s="7">
        <f>MAR1!$B$34*L609+MAR1!$C$34*M609+MAR1!$D$34*N609+MAR1!$B$44*I610+MAR1!$C$44*J610+MAR1!$D$44*K610</f>
        <v/>
      </c>
      <c r="O610" s="12">
        <f>MAR1!$B$5+MAR1!$C$5*COS(2*PI()*B610/365)+MAR1!$D$5*SIN(2*PI()*B610/365)+IF(E610=1,MAR1!$B$11+MAR1!$D$11*L610,MAR1!$C$11+MAR1!$E$11*L610)</f>
        <v/>
      </c>
      <c r="P610" s="12">
        <f>MAR1!$B$6+MAR1!$C$6*COS(2*PI()*B610/365)+MAR1!$D$6*SIN(2*PI()*B610/365)+IF(E610=1,MAR1!$B$12+MAR1!$D$12*M610,MAR1!$C$12+MAR1!$E$12*M610)</f>
        <v/>
      </c>
      <c r="Q610" s="12">
        <f>MAR1!$B$7+MAR1!$C$7*COS(2*PI()*B610/365)+MAR1!$D$7*SIN(2*PI()*B610/365)+IF(E610=1,MAR1!$B$13+MAR1!$D$13*N610,MAR1!$C$13+MAR1!$E$13*N610)</f>
        <v/>
      </c>
      <c r="R610" s="12">
        <f>MAR1!$B$5+MAR1!$C$5*COS(2*PI()*B610/365)+MAR1!$D$5*SIN(2*PI()*B610/365)+INDEX(ChangeFactor!$F$6:$F$17,C610)+IF(G610=1,MAR1!$B$11+INDEX(ChangeFactor!$G$6:$G$17,C610)*MAR1!$D$11*L610,MAR1!$C$11+INDEX(ChangeFactor!$G$6:$G$17,C610)*MAR1!$E$11*L610)</f>
        <v/>
      </c>
    </row>
    <row r="611">
      <c r="A611" s="6">
        <f>Data!U611</f>
        <v/>
      </c>
      <c r="B611" s="6">
        <f>MOD(A611-1,365)+1</f>
        <v/>
      </c>
      <c r="C611" s="6">
        <f>MATCH(B611,Markov!$C$6:$C$17,1)</f>
        <v/>
      </c>
      <c r="D611" s="16">
        <f>Data!V611</f>
        <v/>
      </c>
      <c r="E611" s="6">
        <f>IF(D611&lt;IF(E610=1,INDEX(Markov!$I$6:$I$17,C611),INDEX(Markov!$H$6:$H$17,C611)),1,0)</f>
        <v/>
      </c>
      <c r="F611" s="12">
        <f>IF(E611=1,GAMMA.INV(Data!W611,INDEX(Markov!$Q$6:$Q$17,C611),INDEX(Markov!$R$6:$R$17,C611)),0)</f>
        <v/>
      </c>
      <c r="G611" s="6">
        <f>IF(D611&lt;IF(G610=1,INDEX(ChangeFactor!$O$6:$O$17,C611),INDEX(ChangeFactor!$N$6:$N$17,C611)),1,0)</f>
        <v/>
      </c>
      <c r="H611" s="12">
        <f>IF(G611=1,GAMMA.INV(Data!W611,INDEX(ChangeFactor!$R$6:$R$17,C611),INDEX(ChangeFactor!$S$6:$S$17,C611)),0)</f>
        <v/>
      </c>
      <c r="I611" s="7">
        <f>NORM.S.INV(Data!X611)</f>
        <v/>
      </c>
      <c r="J611" s="7">
        <f>NORM.S.INV(Data!Y611)</f>
        <v/>
      </c>
      <c r="K611" s="7">
        <f>NORM.S.INV(Data!Z611)</f>
        <v/>
      </c>
      <c r="L611" s="7">
        <f>MAR1!$B$32*L610+MAR1!$C$32*M610+MAR1!$D$32*N610+MAR1!$B$42*I611+MAR1!$C$42*J611+MAR1!$D$42*K611</f>
        <v/>
      </c>
      <c r="M611" s="7">
        <f>MAR1!$B$33*L610+MAR1!$C$33*M610+MAR1!$D$33*N610+MAR1!$B$43*I611+MAR1!$C$43*J611+MAR1!$D$43*K611</f>
        <v/>
      </c>
      <c r="N611" s="7">
        <f>MAR1!$B$34*L610+MAR1!$C$34*M610+MAR1!$D$34*N610+MAR1!$B$44*I611+MAR1!$C$44*J611+MAR1!$D$44*K611</f>
        <v/>
      </c>
      <c r="O611" s="12">
        <f>MAR1!$B$5+MAR1!$C$5*COS(2*PI()*B611/365)+MAR1!$D$5*SIN(2*PI()*B611/365)+IF(E611=1,MAR1!$B$11+MAR1!$D$11*L611,MAR1!$C$11+MAR1!$E$11*L611)</f>
        <v/>
      </c>
      <c r="P611" s="12">
        <f>MAR1!$B$6+MAR1!$C$6*COS(2*PI()*B611/365)+MAR1!$D$6*SIN(2*PI()*B611/365)+IF(E611=1,MAR1!$B$12+MAR1!$D$12*M611,MAR1!$C$12+MAR1!$E$12*M611)</f>
        <v/>
      </c>
      <c r="Q611" s="12">
        <f>MAR1!$B$7+MAR1!$C$7*COS(2*PI()*B611/365)+MAR1!$D$7*SIN(2*PI()*B611/365)+IF(E611=1,MAR1!$B$13+MAR1!$D$13*N611,MAR1!$C$13+MAR1!$E$13*N611)</f>
        <v/>
      </c>
      <c r="R611" s="12">
        <f>MAR1!$B$5+MAR1!$C$5*COS(2*PI()*B611/365)+MAR1!$D$5*SIN(2*PI()*B611/365)+INDEX(ChangeFactor!$F$6:$F$17,C611)+IF(G611=1,MAR1!$B$11+INDEX(ChangeFactor!$G$6:$G$17,C611)*MAR1!$D$11*L611,MAR1!$C$11+INDEX(ChangeFactor!$G$6:$G$17,C611)*MAR1!$E$11*L611)</f>
        <v/>
      </c>
    </row>
    <row r="612">
      <c r="A612" s="6">
        <f>Data!U612</f>
        <v/>
      </c>
      <c r="B612" s="6">
        <f>MOD(A612-1,365)+1</f>
        <v/>
      </c>
      <c r="C612" s="6">
        <f>MATCH(B612,Markov!$C$6:$C$17,1)</f>
        <v/>
      </c>
      <c r="D612" s="16">
        <f>Data!V612</f>
        <v/>
      </c>
      <c r="E612" s="6">
        <f>IF(D612&lt;IF(E611=1,INDEX(Markov!$I$6:$I$17,C612),INDEX(Markov!$H$6:$H$17,C612)),1,0)</f>
        <v/>
      </c>
      <c r="F612" s="12">
        <f>IF(E612=1,GAMMA.INV(Data!W612,INDEX(Markov!$Q$6:$Q$17,C612),INDEX(Markov!$R$6:$R$17,C612)),0)</f>
        <v/>
      </c>
      <c r="G612" s="6">
        <f>IF(D612&lt;IF(G611=1,INDEX(ChangeFactor!$O$6:$O$17,C612),INDEX(ChangeFactor!$N$6:$N$17,C612)),1,0)</f>
        <v/>
      </c>
      <c r="H612" s="12">
        <f>IF(G612=1,GAMMA.INV(Data!W612,INDEX(ChangeFactor!$R$6:$R$17,C612),INDEX(ChangeFactor!$S$6:$S$17,C612)),0)</f>
        <v/>
      </c>
      <c r="I612" s="7">
        <f>NORM.S.INV(Data!X612)</f>
        <v/>
      </c>
      <c r="J612" s="7">
        <f>NORM.S.INV(Data!Y612)</f>
        <v/>
      </c>
      <c r="K612" s="7">
        <f>NORM.S.INV(Data!Z612)</f>
        <v/>
      </c>
      <c r="L612" s="7">
        <f>MAR1!$B$32*L611+MAR1!$C$32*M611+MAR1!$D$32*N611+MAR1!$B$42*I612+MAR1!$C$42*J612+MAR1!$D$42*K612</f>
        <v/>
      </c>
      <c r="M612" s="7">
        <f>MAR1!$B$33*L611+MAR1!$C$33*M611+MAR1!$D$33*N611+MAR1!$B$43*I612+MAR1!$C$43*J612+MAR1!$D$43*K612</f>
        <v/>
      </c>
      <c r="N612" s="7">
        <f>MAR1!$B$34*L611+MAR1!$C$34*M611+MAR1!$D$34*N611+MAR1!$B$44*I612+MAR1!$C$44*J612+MAR1!$D$44*K612</f>
        <v/>
      </c>
      <c r="O612" s="12">
        <f>MAR1!$B$5+MAR1!$C$5*COS(2*PI()*B612/365)+MAR1!$D$5*SIN(2*PI()*B612/365)+IF(E612=1,MAR1!$B$11+MAR1!$D$11*L612,MAR1!$C$11+MAR1!$E$11*L612)</f>
        <v/>
      </c>
      <c r="P612" s="12">
        <f>MAR1!$B$6+MAR1!$C$6*COS(2*PI()*B612/365)+MAR1!$D$6*SIN(2*PI()*B612/365)+IF(E612=1,MAR1!$B$12+MAR1!$D$12*M612,MAR1!$C$12+MAR1!$E$12*M612)</f>
        <v/>
      </c>
      <c r="Q612" s="12">
        <f>MAR1!$B$7+MAR1!$C$7*COS(2*PI()*B612/365)+MAR1!$D$7*SIN(2*PI()*B612/365)+IF(E612=1,MAR1!$B$13+MAR1!$D$13*N612,MAR1!$C$13+MAR1!$E$13*N612)</f>
        <v/>
      </c>
      <c r="R612" s="12">
        <f>MAR1!$B$5+MAR1!$C$5*COS(2*PI()*B612/365)+MAR1!$D$5*SIN(2*PI()*B612/365)+INDEX(ChangeFactor!$F$6:$F$17,C612)+IF(G612=1,MAR1!$B$11+INDEX(ChangeFactor!$G$6:$G$17,C612)*MAR1!$D$11*L612,MAR1!$C$11+INDEX(ChangeFactor!$G$6:$G$17,C612)*MAR1!$E$11*L612)</f>
        <v/>
      </c>
    </row>
    <row r="613">
      <c r="A613" s="6">
        <f>Data!U613</f>
        <v/>
      </c>
      <c r="B613" s="6">
        <f>MOD(A613-1,365)+1</f>
        <v/>
      </c>
      <c r="C613" s="6">
        <f>MATCH(B613,Markov!$C$6:$C$17,1)</f>
        <v/>
      </c>
      <c r="D613" s="16">
        <f>Data!V613</f>
        <v/>
      </c>
      <c r="E613" s="6">
        <f>IF(D613&lt;IF(E612=1,INDEX(Markov!$I$6:$I$17,C613),INDEX(Markov!$H$6:$H$17,C613)),1,0)</f>
        <v/>
      </c>
      <c r="F613" s="12">
        <f>IF(E613=1,GAMMA.INV(Data!W613,INDEX(Markov!$Q$6:$Q$17,C613),INDEX(Markov!$R$6:$R$17,C613)),0)</f>
        <v/>
      </c>
      <c r="G613" s="6">
        <f>IF(D613&lt;IF(G612=1,INDEX(ChangeFactor!$O$6:$O$17,C613),INDEX(ChangeFactor!$N$6:$N$17,C613)),1,0)</f>
        <v/>
      </c>
      <c r="H613" s="12">
        <f>IF(G613=1,GAMMA.INV(Data!W613,INDEX(ChangeFactor!$R$6:$R$17,C613),INDEX(ChangeFactor!$S$6:$S$17,C613)),0)</f>
        <v/>
      </c>
      <c r="I613" s="7">
        <f>NORM.S.INV(Data!X613)</f>
        <v/>
      </c>
      <c r="J613" s="7">
        <f>NORM.S.INV(Data!Y613)</f>
        <v/>
      </c>
      <c r="K613" s="7">
        <f>NORM.S.INV(Data!Z613)</f>
        <v/>
      </c>
      <c r="L613" s="7">
        <f>MAR1!$B$32*L612+MAR1!$C$32*M612+MAR1!$D$32*N612+MAR1!$B$42*I613+MAR1!$C$42*J613+MAR1!$D$42*K613</f>
        <v/>
      </c>
      <c r="M613" s="7">
        <f>MAR1!$B$33*L612+MAR1!$C$33*M612+MAR1!$D$33*N612+MAR1!$B$43*I613+MAR1!$C$43*J613+MAR1!$D$43*K613</f>
        <v/>
      </c>
      <c r="N613" s="7">
        <f>MAR1!$B$34*L612+MAR1!$C$34*M612+MAR1!$D$34*N612+MAR1!$B$44*I613+MAR1!$C$44*J613+MAR1!$D$44*K613</f>
        <v/>
      </c>
      <c r="O613" s="12">
        <f>MAR1!$B$5+MAR1!$C$5*COS(2*PI()*B613/365)+MAR1!$D$5*SIN(2*PI()*B613/365)+IF(E613=1,MAR1!$B$11+MAR1!$D$11*L613,MAR1!$C$11+MAR1!$E$11*L613)</f>
        <v/>
      </c>
      <c r="P613" s="12">
        <f>MAR1!$B$6+MAR1!$C$6*COS(2*PI()*B613/365)+MAR1!$D$6*SIN(2*PI()*B613/365)+IF(E613=1,MAR1!$B$12+MAR1!$D$12*M613,MAR1!$C$12+MAR1!$E$12*M613)</f>
        <v/>
      </c>
      <c r="Q613" s="12">
        <f>MAR1!$B$7+MAR1!$C$7*COS(2*PI()*B613/365)+MAR1!$D$7*SIN(2*PI()*B613/365)+IF(E613=1,MAR1!$B$13+MAR1!$D$13*N613,MAR1!$C$13+MAR1!$E$13*N613)</f>
        <v/>
      </c>
      <c r="R613" s="12">
        <f>MAR1!$B$5+MAR1!$C$5*COS(2*PI()*B613/365)+MAR1!$D$5*SIN(2*PI()*B613/365)+INDEX(ChangeFactor!$F$6:$F$17,C613)+IF(G613=1,MAR1!$B$11+INDEX(ChangeFactor!$G$6:$G$17,C613)*MAR1!$D$11*L613,MAR1!$C$11+INDEX(ChangeFactor!$G$6:$G$17,C613)*MAR1!$E$11*L613)</f>
        <v/>
      </c>
    </row>
    <row r="614">
      <c r="A614" s="6">
        <f>Data!U614</f>
        <v/>
      </c>
      <c r="B614" s="6">
        <f>MOD(A614-1,365)+1</f>
        <v/>
      </c>
      <c r="C614" s="6">
        <f>MATCH(B614,Markov!$C$6:$C$17,1)</f>
        <v/>
      </c>
      <c r="D614" s="16">
        <f>Data!V614</f>
        <v/>
      </c>
      <c r="E614" s="6">
        <f>IF(D614&lt;IF(E613=1,INDEX(Markov!$I$6:$I$17,C614),INDEX(Markov!$H$6:$H$17,C614)),1,0)</f>
        <v/>
      </c>
      <c r="F614" s="12">
        <f>IF(E614=1,GAMMA.INV(Data!W614,INDEX(Markov!$Q$6:$Q$17,C614),INDEX(Markov!$R$6:$R$17,C614)),0)</f>
        <v/>
      </c>
      <c r="G614" s="6">
        <f>IF(D614&lt;IF(G613=1,INDEX(ChangeFactor!$O$6:$O$17,C614),INDEX(ChangeFactor!$N$6:$N$17,C614)),1,0)</f>
        <v/>
      </c>
      <c r="H614" s="12">
        <f>IF(G614=1,GAMMA.INV(Data!W614,INDEX(ChangeFactor!$R$6:$R$17,C614),INDEX(ChangeFactor!$S$6:$S$17,C614)),0)</f>
        <v/>
      </c>
      <c r="I614" s="7">
        <f>NORM.S.INV(Data!X614)</f>
        <v/>
      </c>
      <c r="J614" s="7">
        <f>NORM.S.INV(Data!Y614)</f>
        <v/>
      </c>
      <c r="K614" s="7">
        <f>NORM.S.INV(Data!Z614)</f>
        <v/>
      </c>
      <c r="L614" s="7">
        <f>MAR1!$B$32*L613+MAR1!$C$32*M613+MAR1!$D$32*N613+MAR1!$B$42*I614+MAR1!$C$42*J614+MAR1!$D$42*K614</f>
        <v/>
      </c>
      <c r="M614" s="7">
        <f>MAR1!$B$33*L613+MAR1!$C$33*M613+MAR1!$D$33*N613+MAR1!$B$43*I614+MAR1!$C$43*J614+MAR1!$D$43*K614</f>
        <v/>
      </c>
      <c r="N614" s="7">
        <f>MAR1!$B$34*L613+MAR1!$C$34*M613+MAR1!$D$34*N613+MAR1!$B$44*I614+MAR1!$C$44*J614+MAR1!$D$44*K614</f>
        <v/>
      </c>
      <c r="O614" s="12">
        <f>MAR1!$B$5+MAR1!$C$5*COS(2*PI()*B614/365)+MAR1!$D$5*SIN(2*PI()*B614/365)+IF(E614=1,MAR1!$B$11+MAR1!$D$11*L614,MAR1!$C$11+MAR1!$E$11*L614)</f>
        <v/>
      </c>
      <c r="P614" s="12">
        <f>MAR1!$B$6+MAR1!$C$6*COS(2*PI()*B614/365)+MAR1!$D$6*SIN(2*PI()*B614/365)+IF(E614=1,MAR1!$B$12+MAR1!$D$12*M614,MAR1!$C$12+MAR1!$E$12*M614)</f>
        <v/>
      </c>
      <c r="Q614" s="12">
        <f>MAR1!$B$7+MAR1!$C$7*COS(2*PI()*B614/365)+MAR1!$D$7*SIN(2*PI()*B614/365)+IF(E614=1,MAR1!$B$13+MAR1!$D$13*N614,MAR1!$C$13+MAR1!$E$13*N614)</f>
        <v/>
      </c>
      <c r="R614" s="12">
        <f>MAR1!$B$5+MAR1!$C$5*COS(2*PI()*B614/365)+MAR1!$D$5*SIN(2*PI()*B614/365)+INDEX(ChangeFactor!$F$6:$F$17,C614)+IF(G614=1,MAR1!$B$11+INDEX(ChangeFactor!$G$6:$G$17,C614)*MAR1!$D$11*L614,MAR1!$C$11+INDEX(ChangeFactor!$G$6:$G$17,C614)*MAR1!$E$11*L614)</f>
        <v/>
      </c>
    </row>
    <row r="615">
      <c r="A615" s="6">
        <f>Data!U615</f>
        <v/>
      </c>
      <c r="B615" s="6">
        <f>MOD(A615-1,365)+1</f>
        <v/>
      </c>
      <c r="C615" s="6">
        <f>MATCH(B615,Markov!$C$6:$C$17,1)</f>
        <v/>
      </c>
      <c r="D615" s="16">
        <f>Data!V615</f>
        <v/>
      </c>
      <c r="E615" s="6">
        <f>IF(D615&lt;IF(E614=1,INDEX(Markov!$I$6:$I$17,C615),INDEX(Markov!$H$6:$H$17,C615)),1,0)</f>
        <v/>
      </c>
      <c r="F615" s="12">
        <f>IF(E615=1,GAMMA.INV(Data!W615,INDEX(Markov!$Q$6:$Q$17,C615),INDEX(Markov!$R$6:$R$17,C615)),0)</f>
        <v/>
      </c>
      <c r="G615" s="6">
        <f>IF(D615&lt;IF(G614=1,INDEX(ChangeFactor!$O$6:$O$17,C615),INDEX(ChangeFactor!$N$6:$N$17,C615)),1,0)</f>
        <v/>
      </c>
      <c r="H615" s="12">
        <f>IF(G615=1,GAMMA.INV(Data!W615,INDEX(ChangeFactor!$R$6:$R$17,C615),INDEX(ChangeFactor!$S$6:$S$17,C615)),0)</f>
        <v/>
      </c>
      <c r="I615" s="7">
        <f>NORM.S.INV(Data!X615)</f>
        <v/>
      </c>
      <c r="J615" s="7">
        <f>NORM.S.INV(Data!Y615)</f>
        <v/>
      </c>
      <c r="K615" s="7">
        <f>NORM.S.INV(Data!Z615)</f>
        <v/>
      </c>
      <c r="L615" s="7">
        <f>MAR1!$B$32*L614+MAR1!$C$32*M614+MAR1!$D$32*N614+MAR1!$B$42*I615+MAR1!$C$42*J615+MAR1!$D$42*K615</f>
        <v/>
      </c>
      <c r="M615" s="7">
        <f>MAR1!$B$33*L614+MAR1!$C$33*M614+MAR1!$D$33*N614+MAR1!$B$43*I615+MAR1!$C$43*J615+MAR1!$D$43*K615</f>
        <v/>
      </c>
      <c r="N615" s="7">
        <f>MAR1!$B$34*L614+MAR1!$C$34*M614+MAR1!$D$34*N614+MAR1!$B$44*I615+MAR1!$C$44*J615+MAR1!$D$44*K615</f>
        <v/>
      </c>
      <c r="O615" s="12">
        <f>MAR1!$B$5+MAR1!$C$5*COS(2*PI()*B615/365)+MAR1!$D$5*SIN(2*PI()*B615/365)+IF(E615=1,MAR1!$B$11+MAR1!$D$11*L615,MAR1!$C$11+MAR1!$E$11*L615)</f>
        <v/>
      </c>
      <c r="P615" s="12">
        <f>MAR1!$B$6+MAR1!$C$6*COS(2*PI()*B615/365)+MAR1!$D$6*SIN(2*PI()*B615/365)+IF(E615=1,MAR1!$B$12+MAR1!$D$12*M615,MAR1!$C$12+MAR1!$E$12*M615)</f>
        <v/>
      </c>
      <c r="Q615" s="12">
        <f>MAR1!$B$7+MAR1!$C$7*COS(2*PI()*B615/365)+MAR1!$D$7*SIN(2*PI()*B615/365)+IF(E615=1,MAR1!$B$13+MAR1!$D$13*N615,MAR1!$C$13+MAR1!$E$13*N615)</f>
        <v/>
      </c>
      <c r="R615" s="12">
        <f>MAR1!$B$5+MAR1!$C$5*COS(2*PI()*B615/365)+MAR1!$D$5*SIN(2*PI()*B615/365)+INDEX(ChangeFactor!$F$6:$F$17,C615)+IF(G615=1,MAR1!$B$11+INDEX(ChangeFactor!$G$6:$G$17,C615)*MAR1!$D$11*L615,MAR1!$C$11+INDEX(ChangeFactor!$G$6:$G$17,C615)*MAR1!$E$11*L615)</f>
        <v/>
      </c>
    </row>
    <row r="616">
      <c r="A616" s="6">
        <f>Data!U616</f>
        <v/>
      </c>
      <c r="B616" s="6">
        <f>MOD(A616-1,365)+1</f>
        <v/>
      </c>
      <c r="C616" s="6">
        <f>MATCH(B616,Markov!$C$6:$C$17,1)</f>
        <v/>
      </c>
      <c r="D616" s="16">
        <f>Data!V616</f>
        <v/>
      </c>
      <c r="E616" s="6">
        <f>IF(D616&lt;IF(E615=1,INDEX(Markov!$I$6:$I$17,C616),INDEX(Markov!$H$6:$H$17,C616)),1,0)</f>
        <v/>
      </c>
      <c r="F616" s="12">
        <f>IF(E616=1,GAMMA.INV(Data!W616,INDEX(Markov!$Q$6:$Q$17,C616),INDEX(Markov!$R$6:$R$17,C616)),0)</f>
        <v/>
      </c>
      <c r="G616" s="6">
        <f>IF(D616&lt;IF(G615=1,INDEX(ChangeFactor!$O$6:$O$17,C616),INDEX(ChangeFactor!$N$6:$N$17,C616)),1,0)</f>
        <v/>
      </c>
      <c r="H616" s="12">
        <f>IF(G616=1,GAMMA.INV(Data!W616,INDEX(ChangeFactor!$R$6:$R$17,C616),INDEX(ChangeFactor!$S$6:$S$17,C616)),0)</f>
        <v/>
      </c>
      <c r="I616" s="7">
        <f>NORM.S.INV(Data!X616)</f>
        <v/>
      </c>
      <c r="J616" s="7">
        <f>NORM.S.INV(Data!Y616)</f>
        <v/>
      </c>
      <c r="K616" s="7">
        <f>NORM.S.INV(Data!Z616)</f>
        <v/>
      </c>
      <c r="L616" s="7">
        <f>MAR1!$B$32*L615+MAR1!$C$32*M615+MAR1!$D$32*N615+MAR1!$B$42*I616+MAR1!$C$42*J616+MAR1!$D$42*K616</f>
        <v/>
      </c>
      <c r="M616" s="7">
        <f>MAR1!$B$33*L615+MAR1!$C$33*M615+MAR1!$D$33*N615+MAR1!$B$43*I616+MAR1!$C$43*J616+MAR1!$D$43*K616</f>
        <v/>
      </c>
      <c r="N616" s="7">
        <f>MAR1!$B$34*L615+MAR1!$C$34*M615+MAR1!$D$34*N615+MAR1!$B$44*I616+MAR1!$C$44*J616+MAR1!$D$44*K616</f>
        <v/>
      </c>
      <c r="O616" s="12">
        <f>MAR1!$B$5+MAR1!$C$5*COS(2*PI()*B616/365)+MAR1!$D$5*SIN(2*PI()*B616/365)+IF(E616=1,MAR1!$B$11+MAR1!$D$11*L616,MAR1!$C$11+MAR1!$E$11*L616)</f>
        <v/>
      </c>
      <c r="P616" s="12">
        <f>MAR1!$B$6+MAR1!$C$6*COS(2*PI()*B616/365)+MAR1!$D$6*SIN(2*PI()*B616/365)+IF(E616=1,MAR1!$B$12+MAR1!$D$12*M616,MAR1!$C$12+MAR1!$E$12*M616)</f>
        <v/>
      </c>
      <c r="Q616" s="12">
        <f>MAR1!$B$7+MAR1!$C$7*COS(2*PI()*B616/365)+MAR1!$D$7*SIN(2*PI()*B616/365)+IF(E616=1,MAR1!$B$13+MAR1!$D$13*N616,MAR1!$C$13+MAR1!$E$13*N616)</f>
        <v/>
      </c>
      <c r="R616" s="12">
        <f>MAR1!$B$5+MAR1!$C$5*COS(2*PI()*B616/365)+MAR1!$D$5*SIN(2*PI()*B616/365)+INDEX(ChangeFactor!$F$6:$F$17,C616)+IF(G616=1,MAR1!$B$11+INDEX(ChangeFactor!$G$6:$G$17,C616)*MAR1!$D$11*L616,MAR1!$C$11+INDEX(ChangeFactor!$G$6:$G$17,C616)*MAR1!$E$11*L616)</f>
        <v/>
      </c>
    </row>
    <row r="617">
      <c r="A617" s="6">
        <f>Data!U617</f>
        <v/>
      </c>
      <c r="B617" s="6">
        <f>MOD(A617-1,365)+1</f>
        <v/>
      </c>
      <c r="C617" s="6">
        <f>MATCH(B617,Markov!$C$6:$C$17,1)</f>
        <v/>
      </c>
      <c r="D617" s="16">
        <f>Data!V617</f>
        <v/>
      </c>
      <c r="E617" s="6">
        <f>IF(D617&lt;IF(E616=1,INDEX(Markov!$I$6:$I$17,C617),INDEX(Markov!$H$6:$H$17,C617)),1,0)</f>
        <v/>
      </c>
      <c r="F617" s="12">
        <f>IF(E617=1,GAMMA.INV(Data!W617,INDEX(Markov!$Q$6:$Q$17,C617),INDEX(Markov!$R$6:$R$17,C617)),0)</f>
        <v/>
      </c>
      <c r="G617" s="6">
        <f>IF(D617&lt;IF(G616=1,INDEX(ChangeFactor!$O$6:$O$17,C617),INDEX(ChangeFactor!$N$6:$N$17,C617)),1,0)</f>
        <v/>
      </c>
      <c r="H617" s="12">
        <f>IF(G617=1,GAMMA.INV(Data!W617,INDEX(ChangeFactor!$R$6:$R$17,C617),INDEX(ChangeFactor!$S$6:$S$17,C617)),0)</f>
        <v/>
      </c>
      <c r="I617" s="7">
        <f>NORM.S.INV(Data!X617)</f>
        <v/>
      </c>
      <c r="J617" s="7">
        <f>NORM.S.INV(Data!Y617)</f>
        <v/>
      </c>
      <c r="K617" s="7">
        <f>NORM.S.INV(Data!Z617)</f>
        <v/>
      </c>
      <c r="L617" s="7">
        <f>MAR1!$B$32*L616+MAR1!$C$32*M616+MAR1!$D$32*N616+MAR1!$B$42*I617+MAR1!$C$42*J617+MAR1!$D$42*K617</f>
        <v/>
      </c>
      <c r="M617" s="7">
        <f>MAR1!$B$33*L616+MAR1!$C$33*M616+MAR1!$D$33*N616+MAR1!$B$43*I617+MAR1!$C$43*J617+MAR1!$D$43*K617</f>
        <v/>
      </c>
      <c r="N617" s="7">
        <f>MAR1!$B$34*L616+MAR1!$C$34*M616+MAR1!$D$34*N616+MAR1!$B$44*I617+MAR1!$C$44*J617+MAR1!$D$44*K617</f>
        <v/>
      </c>
      <c r="O617" s="12">
        <f>MAR1!$B$5+MAR1!$C$5*COS(2*PI()*B617/365)+MAR1!$D$5*SIN(2*PI()*B617/365)+IF(E617=1,MAR1!$B$11+MAR1!$D$11*L617,MAR1!$C$11+MAR1!$E$11*L617)</f>
        <v/>
      </c>
      <c r="P617" s="12">
        <f>MAR1!$B$6+MAR1!$C$6*COS(2*PI()*B617/365)+MAR1!$D$6*SIN(2*PI()*B617/365)+IF(E617=1,MAR1!$B$12+MAR1!$D$12*M617,MAR1!$C$12+MAR1!$E$12*M617)</f>
        <v/>
      </c>
      <c r="Q617" s="12">
        <f>MAR1!$B$7+MAR1!$C$7*COS(2*PI()*B617/365)+MAR1!$D$7*SIN(2*PI()*B617/365)+IF(E617=1,MAR1!$B$13+MAR1!$D$13*N617,MAR1!$C$13+MAR1!$E$13*N617)</f>
        <v/>
      </c>
      <c r="R617" s="12">
        <f>MAR1!$B$5+MAR1!$C$5*COS(2*PI()*B617/365)+MAR1!$D$5*SIN(2*PI()*B617/365)+INDEX(ChangeFactor!$F$6:$F$17,C617)+IF(G617=1,MAR1!$B$11+INDEX(ChangeFactor!$G$6:$G$17,C617)*MAR1!$D$11*L617,MAR1!$C$11+INDEX(ChangeFactor!$G$6:$G$17,C617)*MAR1!$E$11*L617)</f>
        <v/>
      </c>
    </row>
    <row r="618">
      <c r="A618" s="6">
        <f>Data!U618</f>
        <v/>
      </c>
      <c r="B618" s="6">
        <f>MOD(A618-1,365)+1</f>
        <v/>
      </c>
      <c r="C618" s="6">
        <f>MATCH(B618,Markov!$C$6:$C$17,1)</f>
        <v/>
      </c>
      <c r="D618" s="16">
        <f>Data!V618</f>
        <v/>
      </c>
      <c r="E618" s="6">
        <f>IF(D618&lt;IF(E617=1,INDEX(Markov!$I$6:$I$17,C618),INDEX(Markov!$H$6:$H$17,C618)),1,0)</f>
        <v/>
      </c>
      <c r="F618" s="12">
        <f>IF(E618=1,GAMMA.INV(Data!W618,INDEX(Markov!$Q$6:$Q$17,C618),INDEX(Markov!$R$6:$R$17,C618)),0)</f>
        <v/>
      </c>
      <c r="G618" s="6">
        <f>IF(D618&lt;IF(G617=1,INDEX(ChangeFactor!$O$6:$O$17,C618),INDEX(ChangeFactor!$N$6:$N$17,C618)),1,0)</f>
        <v/>
      </c>
      <c r="H618" s="12">
        <f>IF(G618=1,GAMMA.INV(Data!W618,INDEX(ChangeFactor!$R$6:$R$17,C618),INDEX(ChangeFactor!$S$6:$S$17,C618)),0)</f>
        <v/>
      </c>
      <c r="I618" s="7">
        <f>NORM.S.INV(Data!X618)</f>
        <v/>
      </c>
      <c r="J618" s="7">
        <f>NORM.S.INV(Data!Y618)</f>
        <v/>
      </c>
      <c r="K618" s="7">
        <f>NORM.S.INV(Data!Z618)</f>
        <v/>
      </c>
      <c r="L618" s="7">
        <f>MAR1!$B$32*L617+MAR1!$C$32*M617+MAR1!$D$32*N617+MAR1!$B$42*I618+MAR1!$C$42*J618+MAR1!$D$42*K618</f>
        <v/>
      </c>
      <c r="M618" s="7">
        <f>MAR1!$B$33*L617+MAR1!$C$33*M617+MAR1!$D$33*N617+MAR1!$B$43*I618+MAR1!$C$43*J618+MAR1!$D$43*K618</f>
        <v/>
      </c>
      <c r="N618" s="7">
        <f>MAR1!$B$34*L617+MAR1!$C$34*M617+MAR1!$D$34*N617+MAR1!$B$44*I618+MAR1!$C$44*J618+MAR1!$D$44*K618</f>
        <v/>
      </c>
      <c r="O618" s="12">
        <f>MAR1!$B$5+MAR1!$C$5*COS(2*PI()*B618/365)+MAR1!$D$5*SIN(2*PI()*B618/365)+IF(E618=1,MAR1!$B$11+MAR1!$D$11*L618,MAR1!$C$11+MAR1!$E$11*L618)</f>
        <v/>
      </c>
      <c r="P618" s="12">
        <f>MAR1!$B$6+MAR1!$C$6*COS(2*PI()*B618/365)+MAR1!$D$6*SIN(2*PI()*B618/365)+IF(E618=1,MAR1!$B$12+MAR1!$D$12*M618,MAR1!$C$12+MAR1!$E$12*M618)</f>
        <v/>
      </c>
      <c r="Q618" s="12">
        <f>MAR1!$B$7+MAR1!$C$7*COS(2*PI()*B618/365)+MAR1!$D$7*SIN(2*PI()*B618/365)+IF(E618=1,MAR1!$B$13+MAR1!$D$13*N618,MAR1!$C$13+MAR1!$E$13*N618)</f>
        <v/>
      </c>
      <c r="R618" s="12">
        <f>MAR1!$B$5+MAR1!$C$5*COS(2*PI()*B618/365)+MAR1!$D$5*SIN(2*PI()*B618/365)+INDEX(ChangeFactor!$F$6:$F$17,C618)+IF(G618=1,MAR1!$B$11+INDEX(ChangeFactor!$G$6:$G$17,C618)*MAR1!$D$11*L618,MAR1!$C$11+INDEX(ChangeFactor!$G$6:$G$17,C618)*MAR1!$E$11*L618)</f>
        <v/>
      </c>
    </row>
    <row r="619">
      <c r="A619" s="6">
        <f>Data!U619</f>
        <v/>
      </c>
      <c r="B619" s="6">
        <f>MOD(A619-1,365)+1</f>
        <v/>
      </c>
      <c r="C619" s="6">
        <f>MATCH(B619,Markov!$C$6:$C$17,1)</f>
        <v/>
      </c>
      <c r="D619" s="16">
        <f>Data!V619</f>
        <v/>
      </c>
      <c r="E619" s="6">
        <f>IF(D619&lt;IF(E618=1,INDEX(Markov!$I$6:$I$17,C619),INDEX(Markov!$H$6:$H$17,C619)),1,0)</f>
        <v/>
      </c>
      <c r="F619" s="12">
        <f>IF(E619=1,GAMMA.INV(Data!W619,INDEX(Markov!$Q$6:$Q$17,C619),INDEX(Markov!$R$6:$R$17,C619)),0)</f>
        <v/>
      </c>
      <c r="G619" s="6">
        <f>IF(D619&lt;IF(G618=1,INDEX(ChangeFactor!$O$6:$O$17,C619),INDEX(ChangeFactor!$N$6:$N$17,C619)),1,0)</f>
        <v/>
      </c>
      <c r="H619" s="12">
        <f>IF(G619=1,GAMMA.INV(Data!W619,INDEX(ChangeFactor!$R$6:$R$17,C619),INDEX(ChangeFactor!$S$6:$S$17,C619)),0)</f>
        <v/>
      </c>
      <c r="I619" s="7">
        <f>NORM.S.INV(Data!X619)</f>
        <v/>
      </c>
      <c r="J619" s="7">
        <f>NORM.S.INV(Data!Y619)</f>
        <v/>
      </c>
      <c r="K619" s="7">
        <f>NORM.S.INV(Data!Z619)</f>
        <v/>
      </c>
      <c r="L619" s="7">
        <f>MAR1!$B$32*L618+MAR1!$C$32*M618+MAR1!$D$32*N618+MAR1!$B$42*I619+MAR1!$C$42*J619+MAR1!$D$42*K619</f>
        <v/>
      </c>
      <c r="M619" s="7">
        <f>MAR1!$B$33*L618+MAR1!$C$33*M618+MAR1!$D$33*N618+MAR1!$B$43*I619+MAR1!$C$43*J619+MAR1!$D$43*K619</f>
        <v/>
      </c>
      <c r="N619" s="7">
        <f>MAR1!$B$34*L618+MAR1!$C$34*M618+MAR1!$D$34*N618+MAR1!$B$44*I619+MAR1!$C$44*J619+MAR1!$D$44*K619</f>
        <v/>
      </c>
      <c r="O619" s="12">
        <f>MAR1!$B$5+MAR1!$C$5*COS(2*PI()*B619/365)+MAR1!$D$5*SIN(2*PI()*B619/365)+IF(E619=1,MAR1!$B$11+MAR1!$D$11*L619,MAR1!$C$11+MAR1!$E$11*L619)</f>
        <v/>
      </c>
      <c r="P619" s="12">
        <f>MAR1!$B$6+MAR1!$C$6*COS(2*PI()*B619/365)+MAR1!$D$6*SIN(2*PI()*B619/365)+IF(E619=1,MAR1!$B$12+MAR1!$D$12*M619,MAR1!$C$12+MAR1!$E$12*M619)</f>
        <v/>
      </c>
      <c r="Q619" s="12">
        <f>MAR1!$B$7+MAR1!$C$7*COS(2*PI()*B619/365)+MAR1!$D$7*SIN(2*PI()*B619/365)+IF(E619=1,MAR1!$B$13+MAR1!$D$13*N619,MAR1!$C$13+MAR1!$E$13*N619)</f>
        <v/>
      </c>
      <c r="R619" s="12">
        <f>MAR1!$B$5+MAR1!$C$5*COS(2*PI()*B619/365)+MAR1!$D$5*SIN(2*PI()*B619/365)+INDEX(ChangeFactor!$F$6:$F$17,C619)+IF(G619=1,MAR1!$B$11+INDEX(ChangeFactor!$G$6:$G$17,C619)*MAR1!$D$11*L619,MAR1!$C$11+INDEX(ChangeFactor!$G$6:$G$17,C619)*MAR1!$E$11*L619)</f>
        <v/>
      </c>
    </row>
    <row r="620">
      <c r="A620" s="6">
        <f>Data!U620</f>
        <v/>
      </c>
      <c r="B620" s="6">
        <f>MOD(A620-1,365)+1</f>
        <v/>
      </c>
      <c r="C620" s="6">
        <f>MATCH(B620,Markov!$C$6:$C$17,1)</f>
        <v/>
      </c>
      <c r="D620" s="16">
        <f>Data!V620</f>
        <v/>
      </c>
      <c r="E620" s="6">
        <f>IF(D620&lt;IF(E619=1,INDEX(Markov!$I$6:$I$17,C620),INDEX(Markov!$H$6:$H$17,C620)),1,0)</f>
        <v/>
      </c>
      <c r="F620" s="12">
        <f>IF(E620=1,GAMMA.INV(Data!W620,INDEX(Markov!$Q$6:$Q$17,C620),INDEX(Markov!$R$6:$R$17,C620)),0)</f>
        <v/>
      </c>
      <c r="G620" s="6">
        <f>IF(D620&lt;IF(G619=1,INDEX(ChangeFactor!$O$6:$O$17,C620),INDEX(ChangeFactor!$N$6:$N$17,C620)),1,0)</f>
        <v/>
      </c>
      <c r="H620" s="12">
        <f>IF(G620=1,GAMMA.INV(Data!W620,INDEX(ChangeFactor!$R$6:$R$17,C620),INDEX(ChangeFactor!$S$6:$S$17,C620)),0)</f>
        <v/>
      </c>
      <c r="I620" s="7">
        <f>NORM.S.INV(Data!X620)</f>
        <v/>
      </c>
      <c r="J620" s="7">
        <f>NORM.S.INV(Data!Y620)</f>
        <v/>
      </c>
      <c r="K620" s="7">
        <f>NORM.S.INV(Data!Z620)</f>
        <v/>
      </c>
      <c r="L620" s="7">
        <f>MAR1!$B$32*L619+MAR1!$C$32*M619+MAR1!$D$32*N619+MAR1!$B$42*I620+MAR1!$C$42*J620+MAR1!$D$42*K620</f>
        <v/>
      </c>
      <c r="M620" s="7">
        <f>MAR1!$B$33*L619+MAR1!$C$33*M619+MAR1!$D$33*N619+MAR1!$B$43*I620+MAR1!$C$43*J620+MAR1!$D$43*K620</f>
        <v/>
      </c>
      <c r="N620" s="7">
        <f>MAR1!$B$34*L619+MAR1!$C$34*M619+MAR1!$D$34*N619+MAR1!$B$44*I620+MAR1!$C$44*J620+MAR1!$D$44*K620</f>
        <v/>
      </c>
      <c r="O620" s="12">
        <f>MAR1!$B$5+MAR1!$C$5*COS(2*PI()*B620/365)+MAR1!$D$5*SIN(2*PI()*B620/365)+IF(E620=1,MAR1!$B$11+MAR1!$D$11*L620,MAR1!$C$11+MAR1!$E$11*L620)</f>
        <v/>
      </c>
      <c r="P620" s="12">
        <f>MAR1!$B$6+MAR1!$C$6*COS(2*PI()*B620/365)+MAR1!$D$6*SIN(2*PI()*B620/365)+IF(E620=1,MAR1!$B$12+MAR1!$D$12*M620,MAR1!$C$12+MAR1!$E$12*M620)</f>
        <v/>
      </c>
      <c r="Q620" s="12">
        <f>MAR1!$B$7+MAR1!$C$7*COS(2*PI()*B620/365)+MAR1!$D$7*SIN(2*PI()*B620/365)+IF(E620=1,MAR1!$B$13+MAR1!$D$13*N620,MAR1!$C$13+MAR1!$E$13*N620)</f>
        <v/>
      </c>
      <c r="R620" s="12">
        <f>MAR1!$B$5+MAR1!$C$5*COS(2*PI()*B620/365)+MAR1!$D$5*SIN(2*PI()*B620/365)+INDEX(ChangeFactor!$F$6:$F$17,C620)+IF(G620=1,MAR1!$B$11+INDEX(ChangeFactor!$G$6:$G$17,C620)*MAR1!$D$11*L620,MAR1!$C$11+INDEX(ChangeFactor!$G$6:$G$17,C620)*MAR1!$E$11*L620)</f>
        <v/>
      </c>
    </row>
    <row r="621">
      <c r="A621" s="6">
        <f>Data!U621</f>
        <v/>
      </c>
      <c r="B621" s="6">
        <f>MOD(A621-1,365)+1</f>
        <v/>
      </c>
      <c r="C621" s="6">
        <f>MATCH(B621,Markov!$C$6:$C$17,1)</f>
        <v/>
      </c>
      <c r="D621" s="16">
        <f>Data!V621</f>
        <v/>
      </c>
      <c r="E621" s="6">
        <f>IF(D621&lt;IF(E620=1,INDEX(Markov!$I$6:$I$17,C621),INDEX(Markov!$H$6:$H$17,C621)),1,0)</f>
        <v/>
      </c>
      <c r="F621" s="12">
        <f>IF(E621=1,GAMMA.INV(Data!W621,INDEX(Markov!$Q$6:$Q$17,C621),INDEX(Markov!$R$6:$R$17,C621)),0)</f>
        <v/>
      </c>
      <c r="G621" s="6">
        <f>IF(D621&lt;IF(G620=1,INDEX(ChangeFactor!$O$6:$O$17,C621),INDEX(ChangeFactor!$N$6:$N$17,C621)),1,0)</f>
        <v/>
      </c>
      <c r="H621" s="12">
        <f>IF(G621=1,GAMMA.INV(Data!W621,INDEX(ChangeFactor!$R$6:$R$17,C621),INDEX(ChangeFactor!$S$6:$S$17,C621)),0)</f>
        <v/>
      </c>
      <c r="I621" s="7">
        <f>NORM.S.INV(Data!X621)</f>
        <v/>
      </c>
      <c r="J621" s="7">
        <f>NORM.S.INV(Data!Y621)</f>
        <v/>
      </c>
      <c r="K621" s="7">
        <f>NORM.S.INV(Data!Z621)</f>
        <v/>
      </c>
      <c r="L621" s="7">
        <f>MAR1!$B$32*L620+MAR1!$C$32*M620+MAR1!$D$32*N620+MAR1!$B$42*I621+MAR1!$C$42*J621+MAR1!$D$42*K621</f>
        <v/>
      </c>
      <c r="M621" s="7">
        <f>MAR1!$B$33*L620+MAR1!$C$33*M620+MAR1!$D$33*N620+MAR1!$B$43*I621+MAR1!$C$43*J621+MAR1!$D$43*K621</f>
        <v/>
      </c>
      <c r="N621" s="7">
        <f>MAR1!$B$34*L620+MAR1!$C$34*M620+MAR1!$D$34*N620+MAR1!$B$44*I621+MAR1!$C$44*J621+MAR1!$D$44*K621</f>
        <v/>
      </c>
      <c r="O621" s="12">
        <f>MAR1!$B$5+MAR1!$C$5*COS(2*PI()*B621/365)+MAR1!$D$5*SIN(2*PI()*B621/365)+IF(E621=1,MAR1!$B$11+MAR1!$D$11*L621,MAR1!$C$11+MAR1!$E$11*L621)</f>
        <v/>
      </c>
      <c r="P621" s="12">
        <f>MAR1!$B$6+MAR1!$C$6*COS(2*PI()*B621/365)+MAR1!$D$6*SIN(2*PI()*B621/365)+IF(E621=1,MAR1!$B$12+MAR1!$D$12*M621,MAR1!$C$12+MAR1!$E$12*M621)</f>
        <v/>
      </c>
      <c r="Q621" s="12">
        <f>MAR1!$B$7+MAR1!$C$7*COS(2*PI()*B621/365)+MAR1!$D$7*SIN(2*PI()*B621/365)+IF(E621=1,MAR1!$B$13+MAR1!$D$13*N621,MAR1!$C$13+MAR1!$E$13*N621)</f>
        <v/>
      </c>
      <c r="R621" s="12">
        <f>MAR1!$B$5+MAR1!$C$5*COS(2*PI()*B621/365)+MAR1!$D$5*SIN(2*PI()*B621/365)+INDEX(ChangeFactor!$F$6:$F$17,C621)+IF(G621=1,MAR1!$B$11+INDEX(ChangeFactor!$G$6:$G$17,C621)*MAR1!$D$11*L621,MAR1!$C$11+INDEX(ChangeFactor!$G$6:$G$17,C621)*MAR1!$E$11*L621)</f>
        <v/>
      </c>
    </row>
    <row r="622">
      <c r="A622" s="6">
        <f>Data!U622</f>
        <v/>
      </c>
      <c r="B622" s="6">
        <f>MOD(A622-1,365)+1</f>
        <v/>
      </c>
      <c r="C622" s="6">
        <f>MATCH(B622,Markov!$C$6:$C$17,1)</f>
        <v/>
      </c>
      <c r="D622" s="16">
        <f>Data!V622</f>
        <v/>
      </c>
      <c r="E622" s="6">
        <f>IF(D622&lt;IF(E621=1,INDEX(Markov!$I$6:$I$17,C622),INDEX(Markov!$H$6:$H$17,C622)),1,0)</f>
        <v/>
      </c>
      <c r="F622" s="12">
        <f>IF(E622=1,GAMMA.INV(Data!W622,INDEX(Markov!$Q$6:$Q$17,C622),INDEX(Markov!$R$6:$R$17,C622)),0)</f>
        <v/>
      </c>
      <c r="G622" s="6">
        <f>IF(D622&lt;IF(G621=1,INDEX(ChangeFactor!$O$6:$O$17,C622),INDEX(ChangeFactor!$N$6:$N$17,C622)),1,0)</f>
        <v/>
      </c>
      <c r="H622" s="12">
        <f>IF(G622=1,GAMMA.INV(Data!W622,INDEX(ChangeFactor!$R$6:$R$17,C622),INDEX(ChangeFactor!$S$6:$S$17,C622)),0)</f>
        <v/>
      </c>
      <c r="I622" s="7">
        <f>NORM.S.INV(Data!X622)</f>
        <v/>
      </c>
      <c r="J622" s="7">
        <f>NORM.S.INV(Data!Y622)</f>
        <v/>
      </c>
      <c r="K622" s="7">
        <f>NORM.S.INV(Data!Z622)</f>
        <v/>
      </c>
      <c r="L622" s="7">
        <f>MAR1!$B$32*L621+MAR1!$C$32*M621+MAR1!$D$32*N621+MAR1!$B$42*I622+MAR1!$C$42*J622+MAR1!$D$42*K622</f>
        <v/>
      </c>
      <c r="M622" s="7">
        <f>MAR1!$B$33*L621+MAR1!$C$33*M621+MAR1!$D$33*N621+MAR1!$B$43*I622+MAR1!$C$43*J622+MAR1!$D$43*K622</f>
        <v/>
      </c>
      <c r="N622" s="7">
        <f>MAR1!$B$34*L621+MAR1!$C$34*M621+MAR1!$D$34*N621+MAR1!$B$44*I622+MAR1!$C$44*J622+MAR1!$D$44*K622</f>
        <v/>
      </c>
      <c r="O622" s="12">
        <f>MAR1!$B$5+MAR1!$C$5*COS(2*PI()*B622/365)+MAR1!$D$5*SIN(2*PI()*B622/365)+IF(E622=1,MAR1!$B$11+MAR1!$D$11*L622,MAR1!$C$11+MAR1!$E$11*L622)</f>
        <v/>
      </c>
      <c r="P622" s="12">
        <f>MAR1!$B$6+MAR1!$C$6*COS(2*PI()*B622/365)+MAR1!$D$6*SIN(2*PI()*B622/365)+IF(E622=1,MAR1!$B$12+MAR1!$D$12*M622,MAR1!$C$12+MAR1!$E$12*M622)</f>
        <v/>
      </c>
      <c r="Q622" s="12">
        <f>MAR1!$B$7+MAR1!$C$7*COS(2*PI()*B622/365)+MAR1!$D$7*SIN(2*PI()*B622/365)+IF(E622=1,MAR1!$B$13+MAR1!$D$13*N622,MAR1!$C$13+MAR1!$E$13*N622)</f>
        <v/>
      </c>
      <c r="R622" s="12">
        <f>MAR1!$B$5+MAR1!$C$5*COS(2*PI()*B622/365)+MAR1!$D$5*SIN(2*PI()*B622/365)+INDEX(ChangeFactor!$F$6:$F$17,C622)+IF(G622=1,MAR1!$B$11+INDEX(ChangeFactor!$G$6:$G$17,C622)*MAR1!$D$11*L622,MAR1!$C$11+INDEX(ChangeFactor!$G$6:$G$17,C622)*MAR1!$E$11*L622)</f>
        <v/>
      </c>
    </row>
    <row r="623">
      <c r="A623" s="6">
        <f>Data!U623</f>
        <v/>
      </c>
      <c r="B623" s="6">
        <f>MOD(A623-1,365)+1</f>
        <v/>
      </c>
      <c r="C623" s="6">
        <f>MATCH(B623,Markov!$C$6:$C$17,1)</f>
        <v/>
      </c>
      <c r="D623" s="16">
        <f>Data!V623</f>
        <v/>
      </c>
      <c r="E623" s="6">
        <f>IF(D623&lt;IF(E622=1,INDEX(Markov!$I$6:$I$17,C623),INDEX(Markov!$H$6:$H$17,C623)),1,0)</f>
        <v/>
      </c>
      <c r="F623" s="12">
        <f>IF(E623=1,GAMMA.INV(Data!W623,INDEX(Markov!$Q$6:$Q$17,C623),INDEX(Markov!$R$6:$R$17,C623)),0)</f>
        <v/>
      </c>
      <c r="G623" s="6">
        <f>IF(D623&lt;IF(G622=1,INDEX(ChangeFactor!$O$6:$O$17,C623),INDEX(ChangeFactor!$N$6:$N$17,C623)),1,0)</f>
        <v/>
      </c>
      <c r="H623" s="12">
        <f>IF(G623=1,GAMMA.INV(Data!W623,INDEX(ChangeFactor!$R$6:$R$17,C623),INDEX(ChangeFactor!$S$6:$S$17,C623)),0)</f>
        <v/>
      </c>
      <c r="I623" s="7">
        <f>NORM.S.INV(Data!X623)</f>
        <v/>
      </c>
      <c r="J623" s="7">
        <f>NORM.S.INV(Data!Y623)</f>
        <v/>
      </c>
      <c r="K623" s="7">
        <f>NORM.S.INV(Data!Z623)</f>
        <v/>
      </c>
      <c r="L623" s="7">
        <f>MAR1!$B$32*L622+MAR1!$C$32*M622+MAR1!$D$32*N622+MAR1!$B$42*I623+MAR1!$C$42*J623+MAR1!$D$42*K623</f>
        <v/>
      </c>
      <c r="M623" s="7">
        <f>MAR1!$B$33*L622+MAR1!$C$33*M622+MAR1!$D$33*N622+MAR1!$B$43*I623+MAR1!$C$43*J623+MAR1!$D$43*K623</f>
        <v/>
      </c>
      <c r="N623" s="7">
        <f>MAR1!$B$34*L622+MAR1!$C$34*M622+MAR1!$D$34*N622+MAR1!$B$44*I623+MAR1!$C$44*J623+MAR1!$D$44*K623</f>
        <v/>
      </c>
      <c r="O623" s="12">
        <f>MAR1!$B$5+MAR1!$C$5*COS(2*PI()*B623/365)+MAR1!$D$5*SIN(2*PI()*B623/365)+IF(E623=1,MAR1!$B$11+MAR1!$D$11*L623,MAR1!$C$11+MAR1!$E$11*L623)</f>
        <v/>
      </c>
      <c r="P623" s="12">
        <f>MAR1!$B$6+MAR1!$C$6*COS(2*PI()*B623/365)+MAR1!$D$6*SIN(2*PI()*B623/365)+IF(E623=1,MAR1!$B$12+MAR1!$D$12*M623,MAR1!$C$12+MAR1!$E$12*M623)</f>
        <v/>
      </c>
      <c r="Q623" s="12">
        <f>MAR1!$B$7+MAR1!$C$7*COS(2*PI()*B623/365)+MAR1!$D$7*SIN(2*PI()*B623/365)+IF(E623=1,MAR1!$B$13+MAR1!$D$13*N623,MAR1!$C$13+MAR1!$E$13*N623)</f>
        <v/>
      </c>
      <c r="R623" s="12">
        <f>MAR1!$B$5+MAR1!$C$5*COS(2*PI()*B623/365)+MAR1!$D$5*SIN(2*PI()*B623/365)+INDEX(ChangeFactor!$F$6:$F$17,C623)+IF(G623=1,MAR1!$B$11+INDEX(ChangeFactor!$G$6:$G$17,C623)*MAR1!$D$11*L623,MAR1!$C$11+INDEX(ChangeFactor!$G$6:$G$17,C623)*MAR1!$E$11*L623)</f>
        <v/>
      </c>
    </row>
    <row r="624">
      <c r="A624" s="6">
        <f>Data!U624</f>
        <v/>
      </c>
      <c r="B624" s="6">
        <f>MOD(A624-1,365)+1</f>
        <v/>
      </c>
      <c r="C624" s="6">
        <f>MATCH(B624,Markov!$C$6:$C$17,1)</f>
        <v/>
      </c>
      <c r="D624" s="16">
        <f>Data!V624</f>
        <v/>
      </c>
      <c r="E624" s="6">
        <f>IF(D624&lt;IF(E623=1,INDEX(Markov!$I$6:$I$17,C624),INDEX(Markov!$H$6:$H$17,C624)),1,0)</f>
        <v/>
      </c>
      <c r="F624" s="12">
        <f>IF(E624=1,GAMMA.INV(Data!W624,INDEX(Markov!$Q$6:$Q$17,C624),INDEX(Markov!$R$6:$R$17,C624)),0)</f>
        <v/>
      </c>
      <c r="G624" s="6">
        <f>IF(D624&lt;IF(G623=1,INDEX(ChangeFactor!$O$6:$O$17,C624),INDEX(ChangeFactor!$N$6:$N$17,C624)),1,0)</f>
        <v/>
      </c>
      <c r="H624" s="12">
        <f>IF(G624=1,GAMMA.INV(Data!W624,INDEX(ChangeFactor!$R$6:$R$17,C624),INDEX(ChangeFactor!$S$6:$S$17,C624)),0)</f>
        <v/>
      </c>
      <c r="I624" s="7">
        <f>NORM.S.INV(Data!X624)</f>
        <v/>
      </c>
      <c r="J624" s="7">
        <f>NORM.S.INV(Data!Y624)</f>
        <v/>
      </c>
      <c r="K624" s="7">
        <f>NORM.S.INV(Data!Z624)</f>
        <v/>
      </c>
      <c r="L624" s="7">
        <f>MAR1!$B$32*L623+MAR1!$C$32*M623+MAR1!$D$32*N623+MAR1!$B$42*I624+MAR1!$C$42*J624+MAR1!$D$42*K624</f>
        <v/>
      </c>
      <c r="M624" s="7">
        <f>MAR1!$B$33*L623+MAR1!$C$33*M623+MAR1!$D$33*N623+MAR1!$B$43*I624+MAR1!$C$43*J624+MAR1!$D$43*K624</f>
        <v/>
      </c>
      <c r="N624" s="7">
        <f>MAR1!$B$34*L623+MAR1!$C$34*M623+MAR1!$D$34*N623+MAR1!$B$44*I624+MAR1!$C$44*J624+MAR1!$D$44*K624</f>
        <v/>
      </c>
      <c r="O624" s="12">
        <f>MAR1!$B$5+MAR1!$C$5*COS(2*PI()*B624/365)+MAR1!$D$5*SIN(2*PI()*B624/365)+IF(E624=1,MAR1!$B$11+MAR1!$D$11*L624,MAR1!$C$11+MAR1!$E$11*L624)</f>
        <v/>
      </c>
      <c r="P624" s="12">
        <f>MAR1!$B$6+MAR1!$C$6*COS(2*PI()*B624/365)+MAR1!$D$6*SIN(2*PI()*B624/365)+IF(E624=1,MAR1!$B$12+MAR1!$D$12*M624,MAR1!$C$12+MAR1!$E$12*M624)</f>
        <v/>
      </c>
      <c r="Q624" s="12">
        <f>MAR1!$B$7+MAR1!$C$7*COS(2*PI()*B624/365)+MAR1!$D$7*SIN(2*PI()*B624/365)+IF(E624=1,MAR1!$B$13+MAR1!$D$13*N624,MAR1!$C$13+MAR1!$E$13*N624)</f>
        <v/>
      </c>
      <c r="R624" s="12">
        <f>MAR1!$B$5+MAR1!$C$5*COS(2*PI()*B624/365)+MAR1!$D$5*SIN(2*PI()*B624/365)+INDEX(ChangeFactor!$F$6:$F$17,C624)+IF(G624=1,MAR1!$B$11+INDEX(ChangeFactor!$G$6:$G$17,C624)*MAR1!$D$11*L624,MAR1!$C$11+INDEX(ChangeFactor!$G$6:$G$17,C624)*MAR1!$E$11*L624)</f>
        <v/>
      </c>
    </row>
    <row r="625">
      <c r="A625" s="6">
        <f>Data!U625</f>
        <v/>
      </c>
      <c r="B625" s="6">
        <f>MOD(A625-1,365)+1</f>
        <v/>
      </c>
      <c r="C625" s="6">
        <f>MATCH(B625,Markov!$C$6:$C$17,1)</f>
        <v/>
      </c>
      <c r="D625" s="16">
        <f>Data!V625</f>
        <v/>
      </c>
      <c r="E625" s="6">
        <f>IF(D625&lt;IF(E624=1,INDEX(Markov!$I$6:$I$17,C625),INDEX(Markov!$H$6:$H$17,C625)),1,0)</f>
        <v/>
      </c>
      <c r="F625" s="12">
        <f>IF(E625=1,GAMMA.INV(Data!W625,INDEX(Markov!$Q$6:$Q$17,C625),INDEX(Markov!$R$6:$R$17,C625)),0)</f>
        <v/>
      </c>
      <c r="G625" s="6">
        <f>IF(D625&lt;IF(G624=1,INDEX(ChangeFactor!$O$6:$O$17,C625),INDEX(ChangeFactor!$N$6:$N$17,C625)),1,0)</f>
        <v/>
      </c>
      <c r="H625" s="12">
        <f>IF(G625=1,GAMMA.INV(Data!W625,INDEX(ChangeFactor!$R$6:$R$17,C625),INDEX(ChangeFactor!$S$6:$S$17,C625)),0)</f>
        <v/>
      </c>
      <c r="I625" s="7">
        <f>NORM.S.INV(Data!X625)</f>
        <v/>
      </c>
      <c r="J625" s="7">
        <f>NORM.S.INV(Data!Y625)</f>
        <v/>
      </c>
      <c r="K625" s="7">
        <f>NORM.S.INV(Data!Z625)</f>
        <v/>
      </c>
      <c r="L625" s="7">
        <f>MAR1!$B$32*L624+MAR1!$C$32*M624+MAR1!$D$32*N624+MAR1!$B$42*I625+MAR1!$C$42*J625+MAR1!$D$42*K625</f>
        <v/>
      </c>
      <c r="M625" s="7">
        <f>MAR1!$B$33*L624+MAR1!$C$33*M624+MAR1!$D$33*N624+MAR1!$B$43*I625+MAR1!$C$43*J625+MAR1!$D$43*K625</f>
        <v/>
      </c>
      <c r="N625" s="7">
        <f>MAR1!$B$34*L624+MAR1!$C$34*M624+MAR1!$D$34*N624+MAR1!$B$44*I625+MAR1!$C$44*J625+MAR1!$D$44*K625</f>
        <v/>
      </c>
      <c r="O625" s="12">
        <f>MAR1!$B$5+MAR1!$C$5*COS(2*PI()*B625/365)+MAR1!$D$5*SIN(2*PI()*B625/365)+IF(E625=1,MAR1!$B$11+MAR1!$D$11*L625,MAR1!$C$11+MAR1!$E$11*L625)</f>
        <v/>
      </c>
      <c r="P625" s="12">
        <f>MAR1!$B$6+MAR1!$C$6*COS(2*PI()*B625/365)+MAR1!$D$6*SIN(2*PI()*B625/365)+IF(E625=1,MAR1!$B$12+MAR1!$D$12*M625,MAR1!$C$12+MAR1!$E$12*M625)</f>
        <v/>
      </c>
      <c r="Q625" s="12">
        <f>MAR1!$B$7+MAR1!$C$7*COS(2*PI()*B625/365)+MAR1!$D$7*SIN(2*PI()*B625/365)+IF(E625=1,MAR1!$B$13+MAR1!$D$13*N625,MAR1!$C$13+MAR1!$E$13*N625)</f>
        <v/>
      </c>
      <c r="R625" s="12">
        <f>MAR1!$B$5+MAR1!$C$5*COS(2*PI()*B625/365)+MAR1!$D$5*SIN(2*PI()*B625/365)+INDEX(ChangeFactor!$F$6:$F$17,C625)+IF(G625=1,MAR1!$B$11+INDEX(ChangeFactor!$G$6:$G$17,C625)*MAR1!$D$11*L625,MAR1!$C$11+INDEX(ChangeFactor!$G$6:$G$17,C625)*MAR1!$E$11*L625)</f>
        <v/>
      </c>
    </row>
    <row r="626">
      <c r="A626" s="6">
        <f>Data!U626</f>
        <v/>
      </c>
      <c r="B626" s="6">
        <f>MOD(A626-1,365)+1</f>
        <v/>
      </c>
      <c r="C626" s="6">
        <f>MATCH(B626,Markov!$C$6:$C$17,1)</f>
        <v/>
      </c>
      <c r="D626" s="16">
        <f>Data!V626</f>
        <v/>
      </c>
      <c r="E626" s="6">
        <f>IF(D626&lt;IF(E625=1,INDEX(Markov!$I$6:$I$17,C626),INDEX(Markov!$H$6:$H$17,C626)),1,0)</f>
        <v/>
      </c>
      <c r="F626" s="12">
        <f>IF(E626=1,GAMMA.INV(Data!W626,INDEX(Markov!$Q$6:$Q$17,C626),INDEX(Markov!$R$6:$R$17,C626)),0)</f>
        <v/>
      </c>
      <c r="G626" s="6">
        <f>IF(D626&lt;IF(G625=1,INDEX(ChangeFactor!$O$6:$O$17,C626),INDEX(ChangeFactor!$N$6:$N$17,C626)),1,0)</f>
        <v/>
      </c>
      <c r="H626" s="12">
        <f>IF(G626=1,GAMMA.INV(Data!W626,INDEX(ChangeFactor!$R$6:$R$17,C626),INDEX(ChangeFactor!$S$6:$S$17,C626)),0)</f>
        <v/>
      </c>
      <c r="I626" s="7">
        <f>NORM.S.INV(Data!X626)</f>
        <v/>
      </c>
      <c r="J626" s="7">
        <f>NORM.S.INV(Data!Y626)</f>
        <v/>
      </c>
      <c r="K626" s="7">
        <f>NORM.S.INV(Data!Z626)</f>
        <v/>
      </c>
      <c r="L626" s="7">
        <f>MAR1!$B$32*L625+MAR1!$C$32*M625+MAR1!$D$32*N625+MAR1!$B$42*I626+MAR1!$C$42*J626+MAR1!$D$42*K626</f>
        <v/>
      </c>
      <c r="M626" s="7">
        <f>MAR1!$B$33*L625+MAR1!$C$33*M625+MAR1!$D$33*N625+MAR1!$B$43*I626+MAR1!$C$43*J626+MAR1!$D$43*K626</f>
        <v/>
      </c>
      <c r="N626" s="7">
        <f>MAR1!$B$34*L625+MAR1!$C$34*M625+MAR1!$D$34*N625+MAR1!$B$44*I626+MAR1!$C$44*J626+MAR1!$D$44*K626</f>
        <v/>
      </c>
      <c r="O626" s="12">
        <f>MAR1!$B$5+MAR1!$C$5*COS(2*PI()*B626/365)+MAR1!$D$5*SIN(2*PI()*B626/365)+IF(E626=1,MAR1!$B$11+MAR1!$D$11*L626,MAR1!$C$11+MAR1!$E$11*L626)</f>
        <v/>
      </c>
      <c r="P626" s="12">
        <f>MAR1!$B$6+MAR1!$C$6*COS(2*PI()*B626/365)+MAR1!$D$6*SIN(2*PI()*B626/365)+IF(E626=1,MAR1!$B$12+MAR1!$D$12*M626,MAR1!$C$12+MAR1!$E$12*M626)</f>
        <v/>
      </c>
      <c r="Q626" s="12">
        <f>MAR1!$B$7+MAR1!$C$7*COS(2*PI()*B626/365)+MAR1!$D$7*SIN(2*PI()*B626/365)+IF(E626=1,MAR1!$B$13+MAR1!$D$13*N626,MAR1!$C$13+MAR1!$E$13*N626)</f>
        <v/>
      </c>
      <c r="R626" s="12">
        <f>MAR1!$B$5+MAR1!$C$5*COS(2*PI()*B626/365)+MAR1!$D$5*SIN(2*PI()*B626/365)+INDEX(ChangeFactor!$F$6:$F$17,C626)+IF(G626=1,MAR1!$B$11+INDEX(ChangeFactor!$G$6:$G$17,C626)*MAR1!$D$11*L626,MAR1!$C$11+INDEX(ChangeFactor!$G$6:$G$17,C626)*MAR1!$E$11*L626)</f>
        <v/>
      </c>
    </row>
    <row r="627">
      <c r="A627" s="6">
        <f>Data!U627</f>
        <v/>
      </c>
      <c r="B627" s="6">
        <f>MOD(A627-1,365)+1</f>
        <v/>
      </c>
      <c r="C627" s="6">
        <f>MATCH(B627,Markov!$C$6:$C$17,1)</f>
        <v/>
      </c>
      <c r="D627" s="16">
        <f>Data!V627</f>
        <v/>
      </c>
      <c r="E627" s="6">
        <f>IF(D627&lt;IF(E626=1,INDEX(Markov!$I$6:$I$17,C627),INDEX(Markov!$H$6:$H$17,C627)),1,0)</f>
        <v/>
      </c>
      <c r="F627" s="12">
        <f>IF(E627=1,GAMMA.INV(Data!W627,INDEX(Markov!$Q$6:$Q$17,C627),INDEX(Markov!$R$6:$R$17,C627)),0)</f>
        <v/>
      </c>
      <c r="G627" s="6">
        <f>IF(D627&lt;IF(G626=1,INDEX(ChangeFactor!$O$6:$O$17,C627),INDEX(ChangeFactor!$N$6:$N$17,C627)),1,0)</f>
        <v/>
      </c>
      <c r="H627" s="12">
        <f>IF(G627=1,GAMMA.INV(Data!W627,INDEX(ChangeFactor!$R$6:$R$17,C627),INDEX(ChangeFactor!$S$6:$S$17,C627)),0)</f>
        <v/>
      </c>
      <c r="I627" s="7">
        <f>NORM.S.INV(Data!X627)</f>
        <v/>
      </c>
      <c r="J627" s="7">
        <f>NORM.S.INV(Data!Y627)</f>
        <v/>
      </c>
      <c r="K627" s="7">
        <f>NORM.S.INV(Data!Z627)</f>
        <v/>
      </c>
      <c r="L627" s="7">
        <f>MAR1!$B$32*L626+MAR1!$C$32*M626+MAR1!$D$32*N626+MAR1!$B$42*I627+MAR1!$C$42*J627+MAR1!$D$42*K627</f>
        <v/>
      </c>
      <c r="M627" s="7">
        <f>MAR1!$B$33*L626+MAR1!$C$33*M626+MAR1!$D$33*N626+MAR1!$B$43*I627+MAR1!$C$43*J627+MAR1!$D$43*K627</f>
        <v/>
      </c>
      <c r="N627" s="7">
        <f>MAR1!$B$34*L626+MAR1!$C$34*M626+MAR1!$D$34*N626+MAR1!$B$44*I627+MAR1!$C$44*J627+MAR1!$D$44*K627</f>
        <v/>
      </c>
      <c r="O627" s="12">
        <f>MAR1!$B$5+MAR1!$C$5*COS(2*PI()*B627/365)+MAR1!$D$5*SIN(2*PI()*B627/365)+IF(E627=1,MAR1!$B$11+MAR1!$D$11*L627,MAR1!$C$11+MAR1!$E$11*L627)</f>
        <v/>
      </c>
      <c r="P627" s="12">
        <f>MAR1!$B$6+MAR1!$C$6*COS(2*PI()*B627/365)+MAR1!$D$6*SIN(2*PI()*B627/365)+IF(E627=1,MAR1!$B$12+MAR1!$D$12*M627,MAR1!$C$12+MAR1!$E$12*M627)</f>
        <v/>
      </c>
      <c r="Q627" s="12">
        <f>MAR1!$B$7+MAR1!$C$7*COS(2*PI()*B627/365)+MAR1!$D$7*SIN(2*PI()*B627/365)+IF(E627=1,MAR1!$B$13+MAR1!$D$13*N627,MAR1!$C$13+MAR1!$E$13*N627)</f>
        <v/>
      </c>
      <c r="R627" s="12">
        <f>MAR1!$B$5+MAR1!$C$5*COS(2*PI()*B627/365)+MAR1!$D$5*SIN(2*PI()*B627/365)+INDEX(ChangeFactor!$F$6:$F$17,C627)+IF(G627=1,MAR1!$B$11+INDEX(ChangeFactor!$G$6:$G$17,C627)*MAR1!$D$11*L627,MAR1!$C$11+INDEX(ChangeFactor!$G$6:$G$17,C627)*MAR1!$E$11*L627)</f>
        <v/>
      </c>
    </row>
    <row r="628">
      <c r="A628" s="6">
        <f>Data!U628</f>
        <v/>
      </c>
      <c r="B628" s="6">
        <f>MOD(A628-1,365)+1</f>
        <v/>
      </c>
      <c r="C628" s="6">
        <f>MATCH(B628,Markov!$C$6:$C$17,1)</f>
        <v/>
      </c>
      <c r="D628" s="16">
        <f>Data!V628</f>
        <v/>
      </c>
      <c r="E628" s="6">
        <f>IF(D628&lt;IF(E627=1,INDEX(Markov!$I$6:$I$17,C628),INDEX(Markov!$H$6:$H$17,C628)),1,0)</f>
        <v/>
      </c>
      <c r="F628" s="12">
        <f>IF(E628=1,GAMMA.INV(Data!W628,INDEX(Markov!$Q$6:$Q$17,C628),INDEX(Markov!$R$6:$R$17,C628)),0)</f>
        <v/>
      </c>
      <c r="G628" s="6">
        <f>IF(D628&lt;IF(G627=1,INDEX(ChangeFactor!$O$6:$O$17,C628),INDEX(ChangeFactor!$N$6:$N$17,C628)),1,0)</f>
        <v/>
      </c>
      <c r="H628" s="12">
        <f>IF(G628=1,GAMMA.INV(Data!W628,INDEX(ChangeFactor!$R$6:$R$17,C628),INDEX(ChangeFactor!$S$6:$S$17,C628)),0)</f>
        <v/>
      </c>
      <c r="I628" s="7">
        <f>NORM.S.INV(Data!X628)</f>
        <v/>
      </c>
      <c r="J628" s="7">
        <f>NORM.S.INV(Data!Y628)</f>
        <v/>
      </c>
      <c r="K628" s="7">
        <f>NORM.S.INV(Data!Z628)</f>
        <v/>
      </c>
      <c r="L628" s="7">
        <f>MAR1!$B$32*L627+MAR1!$C$32*M627+MAR1!$D$32*N627+MAR1!$B$42*I628+MAR1!$C$42*J628+MAR1!$D$42*K628</f>
        <v/>
      </c>
      <c r="M628" s="7">
        <f>MAR1!$B$33*L627+MAR1!$C$33*M627+MAR1!$D$33*N627+MAR1!$B$43*I628+MAR1!$C$43*J628+MAR1!$D$43*K628</f>
        <v/>
      </c>
      <c r="N628" s="7">
        <f>MAR1!$B$34*L627+MAR1!$C$34*M627+MAR1!$D$34*N627+MAR1!$B$44*I628+MAR1!$C$44*J628+MAR1!$D$44*K628</f>
        <v/>
      </c>
      <c r="O628" s="12">
        <f>MAR1!$B$5+MAR1!$C$5*COS(2*PI()*B628/365)+MAR1!$D$5*SIN(2*PI()*B628/365)+IF(E628=1,MAR1!$B$11+MAR1!$D$11*L628,MAR1!$C$11+MAR1!$E$11*L628)</f>
        <v/>
      </c>
      <c r="P628" s="12">
        <f>MAR1!$B$6+MAR1!$C$6*COS(2*PI()*B628/365)+MAR1!$D$6*SIN(2*PI()*B628/365)+IF(E628=1,MAR1!$B$12+MAR1!$D$12*M628,MAR1!$C$12+MAR1!$E$12*M628)</f>
        <v/>
      </c>
      <c r="Q628" s="12">
        <f>MAR1!$B$7+MAR1!$C$7*COS(2*PI()*B628/365)+MAR1!$D$7*SIN(2*PI()*B628/365)+IF(E628=1,MAR1!$B$13+MAR1!$D$13*N628,MAR1!$C$13+MAR1!$E$13*N628)</f>
        <v/>
      </c>
      <c r="R628" s="12">
        <f>MAR1!$B$5+MAR1!$C$5*COS(2*PI()*B628/365)+MAR1!$D$5*SIN(2*PI()*B628/365)+INDEX(ChangeFactor!$F$6:$F$17,C628)+IF(G628=1,MAR1!$B$11+INDEX(ChangeFactor!$G$6:$G$17,C628)*MAR1!$D$11*L628,MAR1!$C$11+INDEX(ChangeFactor!$G$6:$G$17,C628)*MAR1!$E$11*L628)</f>
        <v/>
      </c>
    </row>
    <row r="629">
      <c r="A629" s="6">
        <f>Data!U629</f>
        <v/>
      </c>
      <c r="B629" s="6">
        <f>MOD(A629-1,365)+1</f>
        <v/>
      </c>
      <c r="C629" s="6">
        <f>MATCH(B629,Markov!$C$6:$C$17,1)</f>
        <v/>
      </c>
      <c r="D629" s="16">
        <f>Data!V629</f>
        <v/>
      </c>
      <c r="E629" s="6">
        <f>IF(D629&lt;IF(E628=1,INDEX(Markov!$I$6:$I$17,C629),INDEX(Markov!$H$6:$H$17,C629)),1,0)</f>
        <v/>
      </c>
      <c r="F629" s="12">
        <f>IF(E629=1,GAMMA.INV(Data!W629,INDEX(Markov!$Q$6:$Q$17,C629),INDEX(Markov!$R$6:$R$17,C629)),0)</f>
        <v/>
      </c>
      <c r="G629" s="6">
        <f>IF(D629&lt;IF(G628=1,INDEX(ChangeFactor!$O$6:$O$17,C629),INDEX(ChangeFactor!$N$6:$N$17,C629)),1,0)</f>
        <v/>
      </c>
      <c r="H629" s="12">
        <f>IF(G629=1,GAMMA.INV(Data!W629,INDEX(ChangeFactor!$R$6:$R$17,C629),INDEX(ChangeFactor!$S$6:$S$17,C629)),0)</f>
        <v/>
      </c>
      <c r="I629" s="7">
        <f>NORM.S.INV(Data!X629)</f>
        <v/>
      </c>
      <c r="J629" s="7">
        <f>NORM.S.INV(Data!Y629)</f>
        <v/>
      </c>
      <c r="K629" s="7">
        <f>NORM.S.INV(Data!Z629)</f>
        <v/>
      </c>
      <c r="L629" s="7">
        <f>MAR1!$B$32*L628+MAR1!$C$32*M628+MAR1!$D$32*N628+MAR1!$B$42*I629+MAR1!$C$42*J629+MAR1!$D$42*K629</f>
        <v/>
      </c>
      <c r="M629" s="7">
        <f>MAR1!$B$33*L628+MAR1!$C$33*M628+MAR1!$D$33*N628+MAR1!$B$43*I629+MAR1!$C$43*J629+MAR1!$D$43*K629</f>
        <v/>
      </c>
      <c r="N629" s="7">
        <f>MAR1!$B$34*L628+MAR1!$C$34*M628+MAR1!$D$34*N628+MAR1!$B$44*I629+MAR1!$C$44*J629+MAR1!$D$44*K629</f>
        <v/>
      </c>
      <c r="O629" s="12">
        <f>MAR1!$B$5+MAR1!$C$5*COS(2*PI()*B629/365)+MAR1!$D$5*SIN(2*PI()*B629/365)+IF(E629=1,MAR1!$B$11+MAR1!$D$11*L629,MAR1!$C$11+MAR1!$E$11*L629)</f>
        <v/>
      </c>
      <c r="P629" s="12">
        <f>MAR1!$B$6+MAR1!$C$6*COS(2*PI()*B629/365)+MAR1!$D$6*SIN(2*PI()*B629/365)+IF(E629=1,MAR1!$B$12+MAR1!$D$12*M629,MAR1!$C$12+MAR1!$E$12*M629)</f>
        <v/>
      </c>
      <c r="Q629" s="12">
        <f>MAR1!$B$7+MAR1!$C$7*COS(2*PI()*B629/365)+MAR1!$D$7*SIN(2*PI()*B629/365)+IF(E629=1,MAR1!$B$13+MAR1!$D$13*N629,MAR1!$C$13+MAR1!$E$13*N629)</f>
        <v/>
      </c>
      <c r="R629" s="12">
        <f>MAR1!$B$5+MAR1!$C$5*COS(2*PI()*B629/365)+MAR1!$D$5*SIN(2*PI()*B629/365)+INDEX(ChangeFactor!$F$6:$F$17,C629)+IF(G629=1,MAR1!$B$11+INDEX(ChangeFactor!$G$6:$G$17,C629)*MAR1!$D$11*L629,MAR1!$C$11+INDEX(ChangeFactor!$G$6:$G$17,C629)*MAR1!$E$11*L629)</f>
        <v/>
      </c>
    </row>
    <row r="630">
      <c r="A630" s="6">
        <f>Data!U630</f>
        <v/>
      </c>
      <c r="B630" s="6">
        <f>MOD(A630-1,365)+1</f>
        <v/>
      </c>
      <c r="C630" s="6">
        <f>MATCH(B630,Markov!$C$6:$C$17,1)</f>
        <v/>
      </c>
      <c r="D630" s="16">
        <f>Data!V630</f>
        <v/>
      </c>
      <c r="E630" s="6">
        <f>IF(D630&lt;IF(E629=1,INDEX(Markov!$I$6:$I$17,C630),INDEX(Markov!$H$6:$H$17,C630)),1,0)</f>
        <v/>
      </c>
      <c r="F630" s="12">
        <f>IF(E630=1,GAMMA.INV(Data!W630,INDEX(Markov!$Q$6:$Q$17,C630),INDEX(Markov!$R$6:$R$17,C630)),0)</f>
        <v/>
      </c>
      <c r="G630" s="6">
        <f>IF(D630&lt;IF(G629=1,INDEX(ChangeFactor!$O$6:$O$17,C630),INDEX(ChangeFactor!$N$6:$N$17,C630)),1,0)</f>
        <v/>
      </c>
      <c r="H630" s="12">
        <f>IF(G630=1,GAMMA.INV(Data!W630,INDEX(ChangeFactor!$R$6:$R$17,C630),INDEX(ChangeFactor!$S$6:$S$17,C630)),0)</f>
        <v/>
      </c>
      <c r="I630" s="7">
        <f>NORM.S.INV(Data!X630)</f>
        <v/>
      </c>
      <c r="J630" s="7">
        <f>NORM.S.INV(Data!Y630)</f>
        <v/>
      </c>
      <c r="K630" s="7">
        <f>NORM.S.INV(Data!Z630)</f>
        <v/>
      </c>
      <c r="L630" s="7">
        <f>MAR1!$B$32*L629+MAR1!$C$32*M629+MAR1!$D$32*N629+MAR1!$B$42*I630+MAR1!$C$42*J630+MAR1!$D$42*K630</f>
        <v/>
      </c>
      <c r="M630" s="7">
        <f>MAR1!$B$33*L629+MAR1!$C$33*M629+MAR1!$D$33*N629+MAR1!$B$43*I630+MAR1!$C$43*J630+MAR1!$D$43*K630</f>
        <v/>
      </c>
      <c r="N630" s="7">
        <f>MAR1!$B$34*L629+MAR1!$C$34*M629+MAR1!$D$34*N629+MAR1!$B$44*I630+MAR1!$C$44*J630+MAR1!$D$44*K630</f>
        <v/>
      </c>
      <c r="O630" s="12">
        <f>MAR1!$B$5+MAR1!$C$5*COS(2*PI()*B630/365)+MAR1!$D$5*SIN(2*PI()*B630/365)+IF(E630=1,MAR1!$B$11+MAR1!$D$11*L630,MAR1!$C$11+MAR1!$E$11*L630)</f>
        <v/>
      </c>
      <c r="P630" s="12">
        <f>MAR1!$B$6+MAR1!$C$6*COS(2*PI()*B630/365)+MAR1!$D$6*SIN(2*PI()*B630/365)+IF(E630=1,MAR1!$B$12+MAR1!$D$12*M630,MAR1!$C$12+MAR1!$E$12*M630)</f>
        <v/>
      </c>
      <c r="Q630" s="12">
        <f>MAR1!$B$7+MAR1!$C$7*COS(2*PI()*B630/365)+MAR1!$D$7*SIN(2*PI()*B630/365)+IF(E630=1,MAR1!$B$13+MAR1!$D$13*N630,MAR1!$C$13+MAR1!$E$13*N630)</f>
        <v/>
      </c>
      <c r="R630" s="12">
        <f>MAR1!$B$5+MAR1!$C$5*COS(2*PI()*B630/365)+MAR1!$D$5*SIN(2*PI()*B630/365)+INDEX(ChangeFactor!$F$6:$F$17,C630)+IF(G630=1,MAR1!$B$11+INDEX(ChangeFactor!$G$6:$G$17,C630)*MAR1!$D$11*L630,MAR1!$C$11+INDEX(ChangeFactor!$G$6:$G$17,C630)*MAR1!$E$11*L630)</f>
        <v/>
      </c>
    </row>
    <row r="631">
      <c r="A631" s="6">
        <f>Data!U631</f>
        <v/>
      </c>
      <c r="B631" s="6">
        <f>MOD(A631-1,365)+1</f>
        <v/>
      </c>
      <c r="C631" s="6">
        <f>MATCH(B631,Markov!$C$6:$C$17,1)</f>
        <v/>
      </c>
      <c r="D631" s="16">
        <f>Data!V631</f>
        <v/>
      </c>
      <c r="E631" s="6">
        <f>IF(D631&lt;IF(E630=1,INDEX(Markov!$I$6:$I$17,C631),INDEX(Markov!$H$6:$H$17,C631)),1,0)</f>
        <v/>
      </c>
      <c r="F631" s="12">
        <f>IF(E631=1,GAMMA.INV(Data!W631,INDEX(Markov!$Q$6:$Q$17,C631),INDEX(Markov!$R$6:$R$17,C631)),0)</f>
        <v/>
      </c>
      <c r="G631" s="6">
        <f>IF(D631&lt;IF(G630=1,INDEX(ChangeFactor!$O$6:$O$17,C631),INDEX(ChangeFactor!$N$6:$N$17,C631)),1,0)</f>
        <v/>
      </c>
      <c r="H631" s="12">
        <f>IF(G631=1,GAMMA.INV(Data!W631,INDEX(ChangeFactor!$R$6:$R$17,C631),INDEX(ChangeFactor!$S$6:$S$17,C631)),0)</f>
        <v/>
      </c>
      <c r="I631" s="7">
        <f>NORM.S.INV(Data!X631)</f>
        <v/>
      </c>
      <c r="J631" s="7">
        <f>NORM.S.INV(Data!Y631)</f>
        <v/>
      </c>
      <c r="K631" s="7">
        <f>NORM.S.INV(Data!Z631)</f>
        <v/>
      </c>
      <c r="L631" s="7">
        <f>MAR1!$B$32*L630+MAR1!$C$32*M630+MAR1!$D$32*N630+MAR1!$B$42*I631+MAR1!$C$42*J631+MAR1!$D$42*K631</f>
        <v/>
      </c>
      <c r="M631" s="7">
        <f>MAR1!$B$33*L630+MAR1!$C$33*M630+MAR1!$D$33*N630+MAR1!$B$43*I631+MAR1!$C$43*J631+MAR1!$D$43*K631</f>
        <v/>
      </c>
      <c r="N631" s="7">
        <f>MAR1!$B$34*L630+MAR1!$C$34*M630+MAR1!$D$34*N630+MAR1!$B$44*I631+MAR1!$C$44*J631+MAR1!$D$44*K631</f>
        <v/>
      </c>
      <c r="O631" s="12">
        <f>MAR1!$B$5+MAR1!$C$5*COS(2*PI()*B631/365)+MAR1!$D$5*SIN(2*PI()*B631/365)+IF(E631=1,MAR1!$B$11+MAR1!$D$11*L631,MAR1!$C$11+MAR1!$E$11*L631)</f>
        <v/>
      </c>
      <c r="P631" s="12">
        <f>MAR1!$B$6+MAR1!$C$6*COS(2*PI()*B631/365)+MAR1!$D$6*SIN(2*PI()*B631/365)+IF(E631=1,MAR1!$B$12+MAR1!$D$12*M631,MAR1!$C$12+MAR1!$E$12*M631)</f>
        <v/>
      </c>
      <c r="Q631" s="12">
        <f>MAR1!$B$7+MAR1!$C$7*COS(2*PI()*B631/365)+MAR1!$D$7*SIN(2*PI()*B631/365)+IF(E631=1,MAR1!$B$13+MAR1!$D$13*N631,MAR1!$C$13+MAR1!$E$13*N631)</f>
        <v/>
      </c>
      <c r="R631" s="12">
        <f>MAR1!$B$5+MAR1!$C$5*COS(2*PI()*B631/365)+MAR1!$D$5*SIN(2*PI()*B631/365)+INDEX(ChangeFactor!$F$6:$F$17,C631)+IF(G631=1,MAR1!$B$11+INDEX(ChangeFactor!$G$6:$G$17,C631)*MAR1!$D$11*L631,MAR1!$C$11+INDEX(ChangeFactor!$G$6:$G$17,C631)*MAR1!$E$11*L631)</f>
        <v/>
      </c>
    </row>
    <row r="632">
      <c r="A632" s="6">
        <f>Data!U632</f>
        <v/>
      </c>
      <c r="B632" s="6">
        <f>MOD(A632-1,365)+1</f>
        <v/>
      </c>
      <c r="C632" s="6">
        <f>MATCH(B632,Markov!$C$6:$C$17,1)</f>
        <v/>
      </c>
      <c r="D632" s="16">
        <f>Data!V632</f>
        <v/>
      </c>
      <c r="E632" s="6">
        <f>IF(D632&lt;IF(E631=1,INDEX(Markov!$I$6:$I$17,C632),INDEX(Markov!$H$6:$H$17,C632)),1,0)</f>
        <v/>
      </c>
      <c r="F632" s="12">
        <f>IF(E632=1,GAMMA.INV(Data!W632,INDEX(Markov!$Q$6:$Q$17,C632),INDEX(Markov!$R$6:$R$17,C632)),0)</f>
        <v/>
      </c>
      <c r="G632" s="6">
        <f>IF(D632&lt;IF(G631=1,INDEX(ChangeFactor!$O$6:$O$17,C632),INDEX(ChangeFactor!$N$6:$N$17,C632)),1,0)</f>
        <v/>
      </c>
      <c r="H632" s="12">
        <f>IF(G632=1,GAMMA.INV(Data!W632,INDEX(ChangeFactor!$R$6:$R$17,C632),INDEX(ChangeFactor!$S$6:$S$17,C632)),0)</f>
        <v/>
      </c>
      <c r="I632" s="7">
        <f>NORM.S.INV(Data!X632)</f>
        <v/>
      </c>
      <c r="J632" s="7">
        <f>NORM.S.INV(Data!Y632)</f>
        <v/>
      </c>
      <c r="K632" s="7">
        <f>NORM.S.INV(Data!Z632)</f>
        <v/>
      </c>
      <c r="L632" s="7">
        <f>MAR1!$B$32*L631+MAR1!$C$32*M631+MAR1!$D$32*N631+MAR1!$B$42*I632+MAR1!$C$42*J632+MAR1!$D$42*K632</f>
        <v/>
      </c>
      <c r="M632" s="7">
        <f>MAR1!$B$33*L631+MAR1!$C$33*M631+MAR1!$D$33*N631+MAR1!$B$43*I632+MAR1!$C$43*J632+MAR1!$D$43*K632</f>
        <v/>
      </c>
      <c r="N632" s="7">
        <f>MAR1!$B$34*L631+MAR1!$C$34*M631+MAR1!$D$34*N631+MAR1!$B$44*I632+MAR1!$C$44*J632+MAR1!$D$44*K632</f>
        <v/>
      </c>
      <c r="O632" s="12">
        <f>MAR1!$B$5+MAR1!$C$5*COS(2*PI()*B632/365)+MAR1!$D$5*SIN(2*PI()*B632/365)+IF(E632=1,MAR1!$B$11+MAR1!$D$11*L632,MAR1!$C$11+MAR1!$E$11*L632)</f>
        <v/>
      </c>
      <c r="P632" s="12">
        <f>MAR1!$B$6+MAR1!$C$6*COS(2*PI()*B632/365)+MAR1!$D$6*SIN(2*PI()*B632/365)+IF(E632=1,MAR1!$B$12+MAR1!$D$12*M632,MAR1!$C$12+MAR1!$E$12*M632)</f>
        <v/>
      </c>
      <c r="Q632" s="12">
        <f>MAR1!$B$7+MAR1!$C$7*COS(2*PI()*B632/365)+MAR1!$D$7*SIN(2*PI()*B632/365)+IF(E632=1,MAR1!$B$13+MAR1!$D$13*N632,MAR1!$C$13+MAR1!$E$13*N632)</f>
        <v/>
      </c>
      <c r="R632" s="12">
        <f>MAR1!$B$5+MAR1!$C$5*COS(2*PI()*B632/365)+MAR1!$D$5*SIN(2*PI()*B632/365)+INDEX(ChangeFactor!$F$6:$F$17,C632)+IF(G632=1,MAR1!$B$11+INDEX(ChangeFactor!$G$6:$G$17,C632)*MAR1!$D$11*L632,MAR1!$C$11+INDEX(ChangeFactor!$G$6:$G$17,C632)*MAR1!$E$11*L632)</f>
        <v/>
      </c>
    </row>
    <row r="633">
      <c r="A633" s="6">
        <f>Data!U633</f>
        <v/>
      </c>
      <c r="B633" s="6">
        <f>MOD(A633-1,365)+1</f>
        <v/>
      </c>
      <c r="C633" s="6">
        <f>MATCH(B633,Markov!$C$6:$C$17,1)</f>
        <v/>
      </c>
      <c r="D633" s="16">
        <f>Data!V633</f>
        <v/>
      </c>
      <c r="E633" s="6">
        <f>IF(D633&lt;IF(E632=1,INDEX(Markov!$I$6:$I$17,C633),INDEX(Markov!$H$6:$H$17,C633)),1,0)</f>
        <v/>
      </c>
      <c r="F633" s="12">
        <f>IF(E633=1,GAMMA.INV(Data!W633,INDEX(Markov!$Q$6:$Q$17,C633),INDEX(Markov!$R$6:$R$17,C633)),0)</f>
        <v/>
      </c>
      <c r="G633" s="6">
        <f>IF(D633&lt;IF(G632=1,INDEX(ChangeFactor!$O$6:$O$17,C633),INDEX(ChangeFactor!$N$6:$N$17,C633)),1,0)</f>
        <v/>
      </c>
      <c r="H633" s="12">
        <f>IF(G633=1,GAMMA.INV(Data!W633,INDEX(ChangeFactor!$R$6:$R$17,C633),INDEX(ChangeFactor!$S$6:$S$17,C633)),0)</f>
        <v/>
      </c>
      <c r="I633" s="7">
        <f>NORM.S.INV(Data!X633)</f>
        <v/>
      </c>
      <c r="J633" s="7">
        <f>NORM.S.INV(Data!Y633)</f>
        <v/>
      </c>
      <c r="K633" s="7">
        <f>NORM.S.INV(Data!Z633)</f>
        <v/>
      </c>
      <c r="L633" s="7">
        <f>MAR1!$B$32*L632+MAR1!$C$32*M632+MAR1!$D$32*N632+MAR1!$B$42*I633+MAR1!$C$42*J633+MAR1!$D$42*K633</f>
        <v/>
      </c>
      <c r="M633" s="7">
        <f>MAR1!$B$33*L632+MAR1!$C$33*M632+MAR1!$D$33*N632+MAR1!$B$43*I633+MAR1!$C$43*J633+MAR1!$D$43*K633</f>
        <v/>
      </c>
      <c r="N633" s="7">
        <f>MAR1!$B$34*L632+MAR1!$C$34*M632+MAR1!$D$34*N632+MAR1!$B$44*I633+MAR1!$C$44*J633+MAR1!$D$44*K633</f>
        <v/>
      </c>
      <c r="O633" s="12">
        <f>MAR1!$B$5+MAR1!$C$5*COS(2*PI()*B633/365)+MAR1!$D$5*SIN(2*PI()*B633/365)+IF(E633=1,MAR1!$B$11+MAR1!$D$11*L633,MAR1!$C$11+MAR1!$E$11*L633)</f>
        <v/>
      </c>
      <c r="P633" s="12">
        <f>MAR1!$B$6+MAR1!$C$6*COS(2*PI()*B633/365)+MAR1!$D$6*SIN(2*PI()*B633/365)+IF(E633=1,MAR1!$B$12+MAR1!$D$12*M633,MAR1!$C$12+MAR1!$E$12*M633)</f>
        <v/>
      </c>
      <c r="Q633" s="12">
        <f>MAR1!$B$7+MAR1!$C$7*COS(2*PI()*B633/365)+MAR1!$D$7*SIN(2*PI()*B633/365)+IF(E633=1,MAR1!$B$13+MAR1!$D$13*N633,MAR1!$C$13+MAR1!$E$13*N633)</f>
        <v/>
      </c>
      <c r="R633" s="12">
        <f>MAR1!$B$5+MAR1!$C$5*COS(2*PI()*B633/365)+MAR1!$D$5*SIN(2*PI()*B633/365)+INDEX(ChangeFactor!$F$6:$F$17,C633)+IF(G633=1,MAR1!$B$11+INDEX(ChangeFactor!$G$6:$G$17,C633)*MAR1!$D$11*L633,MAR1!$C$11+INDEX(ChangeFactor!$G$6:$G$17,C633)*MAR1!$E$11*L633)</f>
        <v/>
      </c>
    </row>
    <row r="634">
      <c r="A634" s="6">
        <f>Data!U634</f>
        <v/>
      </c>
      <c r="B634" s="6">
        <f>MOD(A634-1,365)+1</f>
        <v/>
      </c>
      <c r="C634" s="6">
        <f>MATCH(B634,Markov!$C$6:$C$17,1)</f>
        <v/>
      </c>
      <c r="D634" s="16">
        <f>Data!V634</f>
        <v/>
      </c>
      <c r="E634" s="6">
        <f>IF(D634&lt;IF(E633=1,INDEX(Markov!$I$6:$I$17,C634),INDEX(Markov!$H$6:$H$17,C634)),1,0)</f>
        <v/>
      </c>
      <c r="F634" s="12">
        <f>IF(E634=1,GAMMA.INV(Data!W634,INDEX(Markov!$Q$6:$Q$17,C634),INDEX(Markov!$R$6:$R$17,C634)),0)</f>
        <v/>
      </c>
      <c r="G634" s="6">
        <f>IF(D634&lt;IF(G633=1,INDEX(ChangeFactor!$O$6:$O$17,C634),INDEX(ChangeFactor!$N$6:$N$17,C634)),1,0)</f>
        <v/>
      </c>
      <c r="H634" s="12">
        <f>IF(G634=1,GAMMA.INV(Data!W634,INDEX(ChangeFactor!$R$6:$R$17,C634),INDEX(ChangeFactor!$S$6:$S$17,C634)),0)</f>
        <v/>
      </c>
      <c r="I634" s="7">
        <f>NORM.S.INV(Data!X634)</f>
        <v/>
      </c>
      <c r="J634" s="7">
        <f>NORM.S.INV(Data!Y634)</f>
        <v/>
      </c>
      <c r="K634" s="7">
        <f>NORM.S.INV(Data!Z634)</f>
        <v/>
      </c>
      <c r="L634" s="7">
        <f>MAR1!$B$32*L633+MAR1!$C$32*M633+MAR1!$D$32*N633+MAR1!$B$42*I634+MAR1!$C$42*J634+MAR1!$D$42*K634</f>
        <v/>
      </c>
      <c r="M634" s="7">
        <f>MAR1!$B$33*L633+MAR1!$C$33*M633+MAR1!$D$33*N633+MAR1!$B$43*I634+MAR1!$C$43*J634+MAR1!$D$43*K634</f>
        <v/>
      </c>
      <c r="N634" s="7">
        <f>MAR1!$B$34*L633+MAR1!$C$34*M633+MAR1!$D$34*N633+MAR1!$B$44*I634+MAR1!$C$44*J634+MAR1!$D$44*K634</f>
        <v/>
      </c>
      <c r="O634" s="12">
        <f>MAR1!$B$5+MAR1!$C$5*COS(2*PI()*B634/365)+MAR1!$D$5*SIN(2*PI()*B634/365)+IF(E634=1,MAR1!$B$11+MAR1!$D$11*L634,MAR1!$C$11+MAR1!$E$11*L634)</f>
        <v/>
      </c>
      <c r="P634" s="12">
        <f>MAR1!$B$6+MAR1!$C$6*COS(2*PI()*B634/365)+MAR1!$D$6*SIN(2*PI()*B634/365)+IF(E634=1,MAR1!$B$12+MAR1!$D$12*M634,MAR1!$C$12+MAR1!$E$12*M634)</f>
        <v/>
      </c>
      <c r="Q634" s="12">
        <f>MAR1!$B$7+MAR1!$C$7*COS(2*PI()*B634/365)+MAR1!$D$7*SIN(2*PI()*B634/365)+IF(E634=1,MAR1!$B$13+MAR1!$D$13*N634,MAR1!$C$13+MAR1!$E$13*N634)</f>
        <v/>
      </c>
      <c r="R634" s="12">
        <f>MAR1!$B$5+MAR1!$C$5*COS(2*PI()*B634/365)+MAR1!$D$5*SIN(2*PI()*B634/365)+INDEX(ChangeFactor!$F$6:$F$17,C634)+IF(G634=1,MAR1!$B$11+INDEX(ChangeFactor!$G$6:$G$17,C634)*MAR1!$D$11*L634,MAR1!$C$11+INDEX(ChangeFactor!$G$6:$G$17,C634)*MAR1!$E$11*L634)</f>
        <v/>
      </c>
    </row>
    <row r="635">
      <c r="A635" s="6">
        <f>Data!U635</f>
        <v/>
      </c>
      <c r="B635" s="6">
        <f>MOD(A635-1,365)+1</f>
        <v/>
      </c>
      <c r="C635" s="6">
        <f>MATCH(B635,Markov!$C$6:$C$17,1)</f>
        <v/>
      </c>
      <c r="D635" s="16">
        <f>Data!V635</f>
        <v/>
      </c>
      <c r="E635" s="6">
        <f>IF(D635&lt;IF(E634=1,INDEX(Markov!$I$6:$I$17,C635),INDEX(Markov!$H$6:$H$17,C635)),1,0)</f>
        <v/>
      </c>
      <c r="F635" s="12">
        <f>IF(E635=1,GAMMA.INV(Data!W635,INDEX(Markov!$Q$6:$Q$17,C635),INDEX(Markov!$R$6:$R$17,C635)),0)</f>
        <v/>
      </c>
      <c r="G635" s="6">
        <f>IF(D635&lt;IF(G634=1,INDEX(ChangeFactor!$O$6:$O$17,C635),INDEX(ChangeFactor!$N$6:$N$17,C635)),1,0)</f>
        <v/>
      </c>
      <c r="H635" s="12">
        <f>IF(G635=1,GAMMA.INV(Data!W635,INDEX(ChangeFactor!$R$6:$R$17,C635),INDEX(ChangeFactor!$S$6:$S$17,C635)),0)</f>
        <v/>
      </c>
      <c r="I635" s="7">
        <f>NORM.S.INV(Data!X635)</f>
        <v/>
      </c>
      <c r="J635" s="7">
        <f>NORM.S.INV(Data!Y635)</f>
        <v/>
      </c>
      <c r="K635" s="7">
        <f>NORM.S.INV(Data!Z635)</f>
        <v/>
      </c>
      <c r="L635" s="7">
        <f>MAR1!$B$32*L634+MAR1!$C$32*M634+MAR1!$D$32*N634+MAR1!$B$42*I635+MAR1!$C$42*J635+MAR1!$D$42*K635</f>
        <v/>
      </c>
      <c r="M635" s="7">
        <f>MAR1!$B$33*L634+MAR1!$C$33*M634+MAR1!$D$33*N634+MAR1!$B$43*I635+MAR1!$C$43*J635+MAR1!$D$43*K635</f>
        <v/>
      </c>
      <c r="N635" s="7">
        <f>MAR1!$B$34*L634+MAR1!$C$34*M634+MAR1!$D$34*N634+MAR1!$B$44*I635+MAR1!$C$44*J635+MAR1!$D$44*K635</f>
        <v/>
      </c>
      <c r="O635" s="12">
        <f>MAR1!$B$5+MAR1!$C$5*COS(2*PI()*B635/365)+MAR1!$D$5*SIN(2*PI()*B635/365)+IF(E635=1,MAR1!$B$11+MAR1!$D$11*L635,MAR1!$C$11+MAR1!$E$11*L635)</f>
        <v/>
      </c>
      <c r="P635" s="12">
        <f>MAR1!$B$6+MAR1!$C$6*COS(2*PI()*B635/365)+MAR1!$D$6*SIN(2*PI()*B635/365)+IF(E635=1,MAR1!$B$12+MAR1!$D$12*M635,MAR1!$C$12+MAR1!$E$12*M635)</f>
        <v/>
      </c>
      <c r="Q635" s="12">
        <f>MAR1!$B$7+MAR1!$C$7*COS(2*PI()*B635/365)+MAR1!$D$7*SIN(2*PI()*B635/365)+IF(E635=1,MAR1!$B$13+MAR1!$D$13*N635,MAR1!$C$13+MAR1!$E$13*N635)</f>
        <v/>
      </c>
      <c r="R635" s="12">
        <f>MAR1!$B$5+MAR1!$C$5*COS(2*PI()*B635/365)+MAR1!$D$5*SIN(2*PI()*B635/365)+INDEX(ChangeFactor!$F$6:$F$17,C635)+IF(G635=1,MAR1!$B$11+INDEX(ChangeFactor!$G$6:$G$17,C635)*MAR1!$D$11*L635,MAR1!$C$11+INDEX(ChangeFactor!$G$6:$G$17,C635)*MAR1!$E$11*L635)</f>
        <v/>
      </c>
    </row>
    <row r="636">
      <c r="A636" s="6">
        <f>Data!U636</f>
        <v/>
      </c>
      <c r="B636" s="6">
        <f>MOD(A636-1,365)+1</f>
        <v/>
      </c>
      <c r="C636" s="6">
        <f>MATCH(B636,Markov!$C$6:$C$17,1)</f>
        <v/>
      </c>
      <c r="D636" s="16">
        <f>Data!V636</f>
        <v/>
      </c>
      <c r="E636" s="6">
        <f>IF(D636&lt;IF(E635=1,INDEX(Markov!$I$6:$I$17,C636),INDEX(Markov!$H$6:$H$17,C636)),1,0)</f>
        <v/>
      </c>
      <c r="F636" s="12">
        <f>IF(E636=1,GAMMA.INV(Data!W636,INDEX(Markov!$Q$6:$Q$17,C636),INDEX(Markov!$R$6:$R$17,C636)),0)</f>
        <v/>
      </c>
      <c r="G636" s="6">
        <f>IF(D636&lt;IF(G635=1,INDEX(ChangeFactor!$O$6:$O$17,C636),INDEX(ChangeFactor!$N$6:$N$17,C636)),1,0)</f>
        <v/>
      </c>
      <c r="H636" s="12">
        <f>IF(G636=1,GAMMA.INV(Data!W636,INDEX(ChangeFactor!$R$6:$R$17,C636),INDEX(ChangeFactor!$S$6:$S$17,C636)),0)</f>
        <v/>
      </c>
      <c r="I636" s="7">
        <f>NORM.S.INV(Data!X636)</f>
        <v/>
      </c>
      <c r="J636" s="7">
        <f>NORM.S.INV(Data!Y636)</f>
        <v/>
      </c>
      <c r="K636" s="7">
        <f>NORM.S.INV(Data!Z636)</f>
        <v/>
      </c>
      <c r="L636" s="7">
        <f>MAR1!$B$32*L635+MAR1!$C$32*M635+MAR1!$D$32*N635+MAR1!$B$42*I636+MAR1!$C$42*J636+MAR1!$D$42*K636</f>
        <v/>
      </c>
      <c r="M636" s="7">
        <f>MAR1!$B$33*L635+MAR1!$C$33*M635+MAR1!$D$33*N635+MAR1!$B$43*I636+MAR1!$C$43*J636+MAR1!$D$43*K636</f>
        <v/>
      </c>
      <c r="N636" s="7">
        <f>MAR1!$B$34*L635+MAR1!$C$34*M635+MAR1!$D$34*N635+MAR1!$B$44*I636+MAR1!$C$44*J636+MAR1!$D$44*K636</f>
        <v/>
      </c>
      <c r="O636" s="12">
        <f>MAR1!$B$5+MAR1!$C$5*COS(2*PI()*B636/365)+MAR1!$D$5*SIN(2*PI()*B636/365)+IF(E636=1,MAR1!$B$11+MAR1!$D$11*L636,MAR1!$C$11+MAR1!$E$11*L636)</f>
        <v/>
      </c>
      <c r="P636" s="12">
        <f>MAR1!$B$6+MAR1!$C$6*COS(2*PI()*B636/365)+MAR1!$D$6*SIN(2*PI()*B636/365)+IF(E636=1,MAR1!$B$12+MAR1!$D$12*M636,MAR1!$C$12+MAR1!$E$12*M636)</f>
        <v/>
      </c>
      <c r="Q636" s="12">
        <f>MAR1!$B$7+MAR1!$C$7*COS(2*PI()*B636/365)+MAR1!$D$7*SIN(2*PI()*B636/365)+IF(E636=1,MAR1!$B$13+MAR1!$D$13*N636,MAR1!$C$13+MAR1!$E$13*N636)</f>
        <v/>
      </c>
      <c r="R636" s="12">
        <f>MAR1!$B$5+MAR1!$C$5*COS(2*PI()*B636/365)+MAR1!$D$5*SIN(2*PI()*B636/365)+INDEX(ChangeFactor!$F$6:$F$17,C636)+IF(G636=1,MAR1!$B$11+INDEX(ChangeFactor!$G$6:$G$17,C636)*MAR1!$D$11*L636,MAR1!$C$11+INDEX(ChangeFactor!$G$6:$G$17,C636)*MAR1!$E$11*L636)</f>
        <v/>
      </c>
    </row>
    <row r="637">
      <c r="A637" s="6">
        <f>Data!U637</f>
        <v/>
      </c>
      <c r="B637" s="6">
        <f>MOD(A637-1,365)+1</f>
        <v/>
      </c>
      <c r="C637" s="6">
        <f>MATCH(B637,Markov!$C$6:$C$17,1)</f>
        <v/>
      </c>
      <c r="D637" s="16">
        <f>Data!V637</f>
        <v/>
      </c>
      <c r="E637" s="6">
        <f>IF(D637&lt;IF(E636=1,INDEX(Markov!$I$6:$I$17,C637),INDEX(Markov!$H$6:$H$17,C637)),1,0)</f>
        <v/>
      </c>
      <c r="F637" s="12">
        <f>IF(E637=1,GAMMA.INV(Data!W637,INDEX(Markov!$Q$6:$Q$17,C637),INDEX(Markov!$R$6:$R$17,C637)),0)</f>
        <v/>
      </c>
      <c r="G637" s="6">
        <f>IF(D637&lt;IF(G636=1,INDEX(ChangeFactor!$O$6:$O$17,C637),INDEX(ChangeFactor!$N$6:$N$17,C637)),1,0)</f>
        <v/>
      </c>
      <c r="H637" s="12">
        <f>IF(G637=1,GAMMA.INV(Data!W637,INDEX(ChangeFactor!$R$6:$R$17,C637),INDEX(ChangeFactor!$S$6:$S$17,C637)),0)</f>
        <v/>
      </c>
      <c r="I637" s="7">
        <f>NORM.S.INV(Data!X637)</f>
        <v/>
      </c>
      <c r="J637" s="7">
        <f>NORM.S.INV(Data!Y637)</f>
        <v/>
      </c>
      <c r="K637" s="7">
        <f>NORM.S.INV(Data!Z637)</f>
        <v/>
      </c>
      <c r="L637" s="7">
        <f>MAR1!$B$32*L636+MAR1!$C$32*M636+MAR1!$D$32*N636+MAR1!$B$42*I637+MAR1!$C$42*J637+MAR1!$D$42*K637</f>
        <v/>
      </c>
      <c r="M637" s="7">
        <f>MAR1!$B$33*L636+MAR1!$C$33*M636+MAR1!$D$33*N636+MAR1!$B$43*I637+MAR1!$C$43*J637+MAR1!$D$43*K637</f>
        <v/>
      </c>
      <c r="N637" s="7">
        <f>MAR1!$B$34*L636+MAR1!$C$34*M636+MAR1!$D$34*N636+MAR1!$B$44*I637+MAR1!$C$44*J637+MAR1!$D$44*K637</f>
        <v/>
      </c>
      <c r="O637" s="12">
        <f>MAR1!$B$5+MAR1!$C$5*COS(2*PI()*B637/365)+MAR1!$D$5*SIN(2*PI()*B637/365)+IF(E637=1,MAR1!$B$11+MAR1!$D$11*L637,MAR1!$C$11+MAR1!$E$11*L637)</f>
        <v/>
      </c>
      <c r="P637" s="12">
        <f>MAR1!$B$6+MAR1!$C$6*COS(2*PI()*B637/365)+MAR1!$D$6*SIN(2*PI()*B637/365)+IF(E637=1,MAR1!$B$12+MAR1!$D$12*M637,MAR1!$C$12+MAR1!$E$12*M637)</f>
        <v/>
      </c>
      <c r="Q637" s="12">
        <f>MAR1!$B$7+MAR1!$C$7*COS(2*PI()*B637/365)+MAR1!$D$7*SIN(2*PI()*B637/365)+IF(E637=1,MAR1!$B$13+MAR1!$D$13*N637,MAR1!$C$13+MAR1!$E$13*N637)</f>
        <v/>
      </c>
      <c r="R637" s="12">
        <f>MAR1!$B$5+MAR1!$C$5*COS(2*PI()*B637/365)+MAR1!$D$5*SIN(2*PI()*B637/365)+INDEX(ChangeFactor!$F$6:$F$17,C637)+IF(G637=1,MAR1!$B$11+INDEX(ChangeFactor!$G$6:$G$17,C637)*MAR1!$D$11*L637,MAR1!$C$11+INDEX(ChangeFactor!$G$6:$G$17,C637)*MAR1!$E$11*L637)</f>
        <v/>
      </c>
    </row>
    <row r="638">
      <c r="A638" s="6">
        <f>Data!U638</f>
        <v/>
      </c>
      <c r="B638" s="6">
        <f>MOD(A638-1,365)+1</f>
        <v/>
      </c>
      <c r="C638" s="6">
        <f>MATCH(B638,Markov!$C$6:$C$17,1)</f>
        <v/>
      </c>
      <c r="D638" s="16">
        <f>Data!V638</f>
        <v/>
      </c>
      <c r="E638" s="6">
        <f>IF(D638&lt;IF(E637=1,INDEX(Markov!$I$6:$I$17,C638),INDEX(Markov!$H$6:$H$17,C638)),1,0)</f>
        <v/>
      </c>
      <c r="F638" s="12">
        <f>IF(E638=1,GAMMA.INV(Data!W638,INDEX(Markov!$Q$6:$Q$17,C638),INDEX(Markov!$R$6:$R$17,C638)),0)</f>
        <v/>
      </c>
      <c r="G638" s="6">
        <f>IF(D638&lt;IF(G637=1,INDEX(ChangeFactor!$O$6:$O$17,C638),INDEX(ChangeFactor!$N$6:$N$17,C638)),1,0)</f>
        <v/>
      </c>
      <c r="H638" s="12">
        <f>IF(G638=1,GAMMA.INV(Data!W638,INDEX(ChangeFactor!$R$6:$R$17,C638),INDEX(ChangeFactor!$S$6:$S$17,C638)),0)</f>
        <v/>
      </c>
      <c r="I638" s="7">
        <f>NORM.S.INV(Data!X638)</f>
        <v/>
      </c>
      <c r="J638" s="7">
        <f>NORM.S.INV(Data!Y638)</f>
        <v/>
      </c>
      <c r="K638" s="7">
        <f>NORM.S.INV(Data!Z638)</f>
        <v/>
      </c>
      <c r="L638" s="7">
        <f>MAR1!$B$32*L637+MAR1!$C$32*M637+MAR1!$D$32*N637+MAR1!$B$42*I638+MAR1!$C$42*J638+MAR1!$D$42*K638</f>
        <v/>
      </c>
      <c r="M638" s="7">
        <f>MAR1!$B$33*L637+MAR1!$C$33*M637+MAR1!$D$33*N637+MAR1!$B$43*I638+MAR1!$C$43*J638+MAR1!$D$43*K638</f>
        <v/>
      </c>
      <c r="N638" s="7">
        <f>MAR1!$B$34*L637+MAR1!$C$34*M637+MAR1!$D$34*N637+MAR1!$B$44*I638+MAR1!$C$44*J638+MAR1!$D$44*K638</f>
        <v/>
      </c>
      <c r="O638" s="12">
        <f>MAR1!$B$5+MAR1!$C$5*COS(2*PI()*B638/365)+MAR1!$D$5*SIN(2*PI()*B638/365)+IF(E638=1,MAR1!$B$11+MAR1!$D$11*L638,MAR1!$C$11+MAR1!$E$11*L638)</f>
        <v/>
      </c>
      <c r="P638" s="12">
        <f>MAR1!$B$6+MAR1!$C$6*COS(2*PI()*B638/365)+MAR1!$D$6*SIN(2*PI()*B638/365)+IF(E638=1,MAR1!$B$12+MAR1!$D$12*M638,MAR1!$C$12+MAR1!$E$12*M638)</f>
        <v/>
      </c>
      <c r="Q638" s="12">
        <f>MAR1!$B$7+MAR1!$C$7*COS(2*PI()*B638/365)+MAR1!$D$7*SIN(2*PI()*B638/365)+IF(E638=1,MAR1!$B$13+MAR1!$D$13*N638,MAR1!$C$13+MAR1!$E$13*N638)</f>
        <v/>
      </c>
      <c r="R638" s="12">
        <f>MAR1!$B$5+MAR1!$C$5*COS(2*PI()*B638/365)+MAR1!$D$5*SIN(2*PI()*B638/365)+INDEX(ChangeFactor!$F$6:$F$17,C638)+IF(G638=1,MAR1!$B$11+INDEX(ChangeFactor!$G$6:$G$17,C638)*MAR1!$D$11*L638,MAR1!$C$11+INDEX(ChangeFactor!$G$6:$G$17,C638)*MAR1!$E$11*L638)</f>
        <v/>
      </c>
    </row>
    <row r="639">
      <c r="A639" s="6">
        <f>Data!U639</f>
        <v/>
      </c>
      <c r="B639" s="6">
        <f>MOD(A639-1,365)+1</f>
        <v/>
      </c>
      <c r="C639" s="6">
        <f>MATCH(B639,Markov!$C$6:$C$17,1)</f>
        <v/>
      </c>
      <c r="D639" s="16">
        <f>Data!V639</f>
        <v/>
      </c>
      <c r="E639" s="6">
        <f>IF(D639&lt;IF(E638=1,INDEX(Markov!$I$6:$I$17,C639),INDEX(Markov!$H$6:$H$17,C639)),1,0)</f>
        <v/>
      </c>
      <c r="F639" s="12">
        <f>IF(E639=1,GAMMA.INV(Data!W639,INDEX(Markov!$Q$6:$Q$17,C639),INDEX(Markov!$R$6:$R$17,C639)),0)</f>
        <v/>
      </c>
      <c r="G639" s="6">
        <f>IF(D639&lt;IF(G638=1,INDEX(ChangeFactor!$O$6:$O$17,C639),INDEX(ChangeFactor!$N$6:$N$17,C639)),1,0)</f>
        <v/>
      </c>
      <c r="H639" s="12">
        <f>IF(G639=1,GAMMA.INV(Data!W639,INDEX(ChangeFactor!$R$6:$R$17,C639),INDEX(ChangeFactor!$S$6:$S$17,C639)),0)</f>
        <v/>
      </c>
      <c r="I639" s="7">
        <f>NORM.S.INV(Data!X639)</f>
        <v/>
      </c>
      <c r="J639" s="7">
        <f>NORM.S.INV(Data!Y639)</f>
        <v/>
      </c>
      <c r="K639" s="7">
        <f>NORM.S.INV(Data!Z639)</f>
        <v/>
      </c>
      <c r="L639" s="7">
        <f>MAR1!$B$32*L638+MAR1!$C$32*M638+MAR1!$D$32*N638+MAR1!$B$42*I639+MAR1!$C$42*J639+MAR1!$D$42*K639</f>
        <v/>
      </c>
      <c r="M639" s="7">
        <f>MAR1!$B$33*L638+MAR1!$C$33*M638+MAR1!$D$33*N638+MAR1!$B$43*I639+MAR1!$C$43*J639+MAR1!$D$43*K639</f>
        <v/>
      </c>
      <c r="N639" s="7">
        <f>MAR1!$B$34*L638+MAR1!$C$34*M638+MAR1!$D$34*N638+MAR1!$B$44*I639+MAR1!$C$44*J639+MAR1!$D$44*K639</f>
        <v/>
      </c>
      <c r="O639" s="12">
        <f>MAR1!$B$5+MAR1!$C$5*COS(2*PI()*B639/365)+MAR1!$D$5*SIN(2*PI()*B639/365)+IF(E639=1,MAR1!$B$11+MAR1!$D$11*L639,MAR1!$C$11+MAR1!$E$11*L639)</f>
        <v/>
      </c>
      <c r="P639" s="12">
        <f>MAR1!$B$6+MAR1!$C$6*COS(2*PI()*B639/365)+MAR1!$D$6*SIN(2*PI()*B639/365)+IF(E639=1,MAR1!$B$12+MAR1!$D$12*M639,MAR1!$C$12+MAR1!$E$12*M639)</f>
        <v/>
      </c>
      <c r="Q639" s="12">
        <f>MAR1!$B$7+MAR1!$C$7*COS(2*PI()*B639/365)+MAR1!$D$7*SIN(2*PI()*B639/365)+IF(E639=1,MAR1!$B$13+MAR1!$D$13*N639,MAR1!$C$13+MAR1!$E$13*N639)</f>
        <v/>
      </c>
      <c r="R639" s="12">
        <f>MAR1!$B$5+MAR1!$C$5*COS(2*PI()*B639/365)+MAR1!$D$5*SIN(2*PI()*B639/365)+INDEX(ChangeFactor!$F$6:$F$17,C639)+IF(G639=1,MAR1!$B$11+INDEX(ChangeFactor!$G$6:$G$17,C639)*MAR1!$D$11*L639,MAR1!$C$11+INDEX(ChangeFactor!$G$6:$G$17,C639)*MAR1!$E$11*L639)</f>
        <v/>
      </c>
    </row>
    <row r="640">
      <c r="A640" s="6">
        <f>Data!U640</f>
        <v/>
      </c>
      <c r="B640" s="6">
        <f>MOD(A640-1,365)+1</f>
        <v/>
      </c>
      <c r="C640" s="6">
        <f>MATCH(B640,Markov!$C$6:$C$17,1)</f>
        <v/>
      </c>
      <c r="D640" s="16">
        <f>Data!V640</f>
        <v/>
      </c>
      <c r="E640" s="6">
        <f>IF(D640&lt;IF(E639=1,INDEX(Markov!$I$6:$I$17,C640),INDEX(Markov!$H$6:$H$17,C640)),1,0)</f>
        <v/>
      </c>
      <c r="F640" s="12">
        <f>IF(E640=1,GAMMA.INV(Data!W640,INDEX(Markov!$Q$6:$Q$17,C640),INDEX(Markov!$R$6:$R$17,C640)),0)</f>
        <v/>
      </c>
      <c r="G640" s="6">
        <f>IF(D640&lt;IF(G639=1,INDEX(ChangeFactor!$O$6:$O$17,C640),INDEX(ChangeFactor!$N$6:$N$17,C640)),1,0)</f>
        <v/>
      </c>
      <c r="H640" s="12">
        <f>IF(G640=1,GAMMA.INV(Data!W640,INDEX(ChangeFactor!$R$6:$R$17,C640),INDEX(ChangeFactor!$S$6:$S$17,C640)),0)</f>
        <v/>
      </c>
      <c r="I640" s="7">
        <f>NORM.S.INV(Data!X640)</f>
        <v/>
      </c>
      <c r="J640" s="7">
        <f>NORM.S.INV(Data!Y640)</f>
        <v/>
      </c>
      <c r="K640" s="7">
        <f>NORM.S.INV(Data!Z640)</f>
        <v/>
      </c>
      <c r="L640" s="7">
        <f>MAR1!$B$32*L639+MAR1!$C$32*M639+MAR1!$D$32*N639+MAR1!$B$42*I640+MAR1!$C$42*J640+MAR1!$D$42*K640</f>
        <v/>
      </c>
      <c r="M640" s="7">
        <f>MAR1!$B$33*L639+MAR1!$C$33*M639+MAR1!$D$33*N639+MAR1!$B$43*I640+MAR1!$C$43*J640+MAR1!$D$43*K640</f>
        <v/>
      </c>
      <c r="N640" s="7">
        <f>MAR1!$B$34*L639+MAR1!$C$34*M639+MAR1!$D$34*N639+MAR1!$B$44*I640+MAR1!$C$44*J640+MAR1!$D$44*K640</f>
        <v/>
      </c>
      <c r="O640" s="12">
        <f>MAR1!$B$5+MAR1!$C$5*COS(2*PI()*B640/365)+MAR1!$D$5*SIN(2*PI()*B640/365)+IF(E640=1,MAR1!$B$11+MAR1!$D$11*L640,MAR1!$C$11+MAR1!$E$11*L640)</f>
        <v/>
      </c>
      <c r="P640" s="12">
        <f>MAR1!$B$6+MAR1!$C$6*COS(2*PI()*B640/365)+MAR1!$D$6*SIN(2*PI()*B640/365)+IF(E640=1,MAR1!$B$12+MAR1!$D$12*M640,MAR1!$C$12+MAR1!$E$12*M640)</f>
        <v/>
      </c>
      <c r="Q640" s="12">
        <f>MAR1!$B$7+MAR1!$C$7*COS(2*PI()*B640/365)+MAR1!$D$7*SIN(2*PI()*B640/365)+IF(E640=1,MAR1!$B$13+MAR1!$D$13*N640,MAR1!$C$13+MAR1!$E$13*N640)</f>
        <v/>
      </c>
      <c r="R640" s="12">
        <f>MAR1!$B$5+MAR1!$C$5*COS(2*PI()*B640/365)+MAR1!$D$5*SIN(2*PI()*B640/365)+INDEX(ChangeFactor!$F$6:$F$17,C640)+IF(G640=1,MAR1!$B$11+INDEX(ChangeFactor!$G$6:$G$17,C640)*MAR1!$D$11*L640,MAR1!$C$11+INDEX(ChangeFactor!$G$6:$G$17,C640)*MAR1!$E$11*L640)</f>
        <v/>
      </c>
    </row>
    <row r="641">
      <c r="A641" s="6">
        <f>Data!U641</f>
        <v/>
      </c>
      <c r="B641" s="6">
        <f>MOD(A641-1,365)+1</f>
        <v/>
      </c>
      <c r="C641" s="6">
        <f>MATCH(B641,Markov!$C$6:$C$17,1)</f>
        <v/>
      </c>
      <c r="D641" s="16">
        <f>Data!V641</f>
        <v/>
      </c>
      <c r="E641" s="6">
        <f>IF(D641&lt;IF(E640=1,INDEX(Markov!$I$6:$I$17,C641),INDEX(Markov!$H$6:$H$17,C641)),1,0)</f>
        <v/>
      </c>
      <c r="F641" s="12">
        <f>IF(E641=1,GAMMA.INV(Data!W641,INDEX(Markov!$Q$6:$Q$17,C641),INDEX(Markov!$R$6:$R$17,C641)),0)</f>
        <v/>
      </c>
      <c r="G641" s="6">
        <f>IF(D641&lt;IF(G640=1,INDEX(ChangeFactor!$O$6:$O$17,C641),INDEX(ChangeFactor!$N$6:$N$17,C641)),1,0)</f>
        <v/>
      </c>
      <c r="H641" s="12">
        <f>IF(G641=1,GAMMA.INV(Data!W641,INDEX(ChangeFactor!$R$6:$R$17,C641),INDEX(ChangeFactor!$S$6:$S$17,C641)),0)</f>
        <v/>
      </c>
      <c r="I641" s="7">
        <f>NORM.S.INV(Data!X641)</f>
        <v/>
      </c>
      <c r="J641" s="7">
        <f>NORM.S.INV(Data!Y641)</f>
        <v/>
      </c>
      <c r="K641" s="7">
        <f>NORM.S.INV(Data!Z641)</f>
        <v/>
      </c>
      <c r="L641" s="7">
        <f>MAR1!$B$32*L640+MAR1!$C$32*M640+MAR1!$D$32*N640+MAR1!$B$42*I641+MAR1!$C$42*J641+MAR1!$D$42*K641</f>
        <v/>
      </c>
      <c r="M641" s="7">
        <f>MAR1!$B$33*L640+MAR1!$C$33*M640+MAR1!$D$33*N640+MAR1!$B$43*I641+MAR1!$C$43*J641+MAR1!$D$43*K641</f>
        <v/>
      </c>
      <c r="N641" s="7">
        <f>MAR1!$B$34*L640+MAR1!$C$34*M640+MAR1!$D$34*N640+MAR1!$B$44*I641+MAR1!$C$44*J641+MAR1!$D$44*K641</f>
        <v/>
      </c>
      <c r="O641" s="12">
        <f>MAR1!$B$5+MAR1!$C$5*COS(2*PI()*B641/365)+MAR1!$D$5*SIN(2*PI()*B641/365)+IF(E641=1,MAR1!$B$11+MAR1!$D$11*L641,MAR1!$C$11+MAR1!$E$11*L641)</f>
        <v/>
      </c>
      <c r="P641" s="12">
        <f>MAR1!$B$6+MAR1!$C$6*COS(2*PI()*B641/365)+MAR1!$D$6*SIN(2*PI()*B641/365)+IF(E641=1,MAR1!$B$12+MAR1!$D$12*M641,MAR1!$C$12+MAR1!$E$12*M641)</f>
        <v/>
      </c>
      <c r="Q641" s="12">
        <f>MAR1!$B$7+MAR1!$C$7*COS(2*PI()*B641/365)+MAR1!$D$7*SIN(2*PI()*B641/365)+IF(E641=1,MAR1!$B$13+MAR1!$D$13*N641,MAR1!$C$13+MAR1!$E$13*N641)</f>
        <v/>
      </c>
      <c r="R641" s="12">
        <f>MAR1!$B$5+MAR1!$C$5*COS(2*PI()*B641/365)+MAR1!$D$5*SIN(2*PI()*B641/365)+INDEX(ChangeFactor!$F$6:$F$17,C641)+IF(G641=1,MAR1!$B$11+INDEX(ChangeFactor!$G$6:$G$17,C641)*MAR1!$D$11*L641,MAR1!$C$11+INDEX(ChangeFactor!$G$6:$G$17,C641)*MAR1!$E$11*L641)</f>
        <v/>
      </c>
    </row>
    <row r="642">
      <c r="A642" s="6">
        <f>Data!U642</f>
        <v/>
      </c>
      <c r="B642" s="6">
        <f>MOD(A642-1,365)+1</f>
        <v/>
      </c>
      <c r="C642" s="6">
        <f>MATCH(B642,Markov!$C$6:$C$17,1)</f>
        <v/>
      </c>
      <c r="D642" s="16">
        <f>Data!V642</f>
        <v/>
      </c>
      <c r="E642" s="6">
        <f>IF(D642&lt;IF(E641=1,INDEX(Markov!$I$6:$I$17,C642),INDEX(Markov!$H$6:$H$17,C642)),1,0)</f>
        <v/>
      </c>
      <c r="F642" s="12">
        <f>IF(E642=1,GAMMA.INV(Data!W642,INDEX(Markov!$Q$6:$Q$17,C642),INDEX(Markov!$R$6:$R$17,C642)),0)</f>
        <v/>
      </c>
      <c r="G642" s="6">
        <f>IF(D642&lt;IF(G641=1,INDEX(ChangeFactor!$O$6:$O$17,C642),INDEX(ChangeFactor!$N$6:$N$17,C642)),1,0)</f>
        <v/>
      </c>
      <c r="H642" s="12">
        <f>IF(G642=1,GAMMA.INV(Data!W642,INDEX(ChangeFactor!$R$6:$R$17,C642),INDEX(ChangeFactor!$S$6:$S$17,C642)),0)</f>
        <v/>
      </c>
      <c r="I642" s="7">
        <f>NORM.S.INV(Data!X642)</f>
        <v/>
      </c>
      <c r="J642" s="7">
        <f>NORM.S.INV(Data!Y642)</f>
        <v/>
      </c>
      <c r="K642" s="7">
        <f>NORM.S.INV(Data!Z642)</f>
        <v/>
      </c>
      <c r="L642" s="7">
        <f>MAR1!$B$32*L641+MAR1!$C$32*M641+MAR1!$D$32*N641+MAR1!$B$42*I642+MAR1!$C$42*J642+MAR1!$D$42*K642</f>
        <v/>
      </c>
      <c r="M642" s="7">
        <f>MAR1!$B$33*L641+MAR1!$C$33*M641+MAR1!$D$33*N641+MAR1!$B$43*I642+MAR1!$C$43*J642+MAR1!$D$43*K642</f>
        <v/>
      </c>
      <c r="N642" s="7">
        <f>MAR1!$B$34*L641+MAR1!$C$34*M641+MAR1!$D$34*N641+MAR1!$B$44*I642+MAR1!$C$44*J642+MAR1!$D$44*K642</f>
        <v/>
      </c>
      <c r="O642" s="12">
        <f>MAR1!$B$5+MAR1!$C$5*COS(2*PI()*B642/365)+MAR1!$D$5*SIN(2*PI()*B642/365)+IF(E642=1,MAR1!$B$11+MAR1!$D$11*L642,MAR1!$C$11+MAR1!$E$11*L642)</f>
        <v/>
      </c>
      <c r="P642" s="12">
        <f>MAR1!$B$6+MAR1!$C$6*COS(2*PI()*B642/365)+MAR1!$D$6*SIN(2*PI()*B642/365)+IF(E642=1,MAR1!$B$12+MAR1!$D$12*M642,MAR1!$C$12+MAR1!$E$12*M642)</f>
        <v/>
      </c>
      <c r="Q642" s="12">
        <f>MAR1!$B$7+MAR1!$C$7*COS(2*PI()*B642/365)+MAR1!$D$7*SIN(2*PI()*B642/365)+IF(E642=1,MAR1!$B$13+MAR1!$D$13*N642,MAR1!$C$13+MAR1!$E$13*N642)</f>
        <v/>
      </c>
      <c r="R642" s="12">
        <f>MAR1!$B$5+MAR1!$C$5*COS(2*PI()*B642/365)+MAR1!$D$5*SIN(2*PI()*B642/365)+INDEX(ChangeFactor!$F$6:$F$17,C642)+IF(G642=1,MAR1!$B$11+INDEX(ChangeFactor!$G$6:$G$17,C642)*MAR1!$D$11*L642,MAR1!$C$11+INDEX(ChangeFactor!$G$6:$G$17,C642)*MAR1!$E$11*L642)</f>
        <v/>
      </c>
    </row>
    <row r="643">
      <c r="A643" s="6">
        <f>Data!U643</f>
        <v/>
      </c>
      <c r="B643" s="6">
        <f>MOD(A643-1,365)+1</f>
        <v/>
      </c>
      <c r="C643" s="6">
        <f>MATCH(B643,Markov!$C$6:$C$17,1)</f>
        <v/>
      </c>
      <c r="D643" s="16">
        <f>Data!V643</f>
        <v/>
      </c>
      <c r="E643" s="6">
        <f>IF(D643&lt;IF(E642=1,INDEX(Markov!$I$6:$I$17,C643),INDEX(Markov!$H$6:$H$17,C643)),1,0)</f>
        <v/>
      </c>
      <c r="F643" s="12">
        <f>IF(E643=1,GAMMA.INV(Data!W643,INDEX(Markov!$Q$6:$Q$17,C643),INDEX(Markov!$R$6:$R$17,C643)),0)</f>
        <v/>
      </c>
      <c r="G643" s="6">
        <f>IF(D643&lt;IF(G642=1,INDEX(ChangeFactor!$O$6:$O$17,C643),INDEX(ChangeFactor!$N$6:$N$17,C643)),1,0)</f>
        <v/>
      </c>
      <c r="H643" s="12">
        <f>IF(G643=1,GAMMA.INV(Data!W643,INDEX(ChangeFactor!$R$6:$R$17,C643),INDEX(ChangeFactor!$S$6:$S$17,C643)),0)</f>
        <v/>
      </c>
      <c r="I643" s="7">
        <f>NORM.S.INV(Data!X643)</f>
        <v/>
      </c>
      <c r="J643" s="7">
        <f>NORM.S.INV(Data!Y643)</f>
        <v/>
      </c>
      <c r="K643" s="7">
        <f>NORM.S.INV(Data!Z643)</f>
        <v/>
      </c>
      <c r="L643" s="7">
        <f>MAR1!$B$32*L642+MAR1!$C$32*M642+MAR1!$D$32*N642+MAR1!$B$42*I643+MAR1!$C$42*J643+MAR1!$D$42*K643</f>
        <v/>
      </c>
      <c r="M643" s="7">
        <f>MAR1!$B$33*L642+MAR1!$C$33*M642+MAR1!$D$33*N642+MAR1!$B$43*I643+MAR1!$C$43*J643+MAR1!$D$43*K643</f>
        <v/>
      </c>
      <c r="N643" s="7">
        <f>MAR1!$B$34*L642+MAR1!$C$34*M642+MAR1!$D$34*N642+MAR1!$B$44*I643+MAR1!$C$44*J643+MAR1!$D$44*K643</f>
        <v/>
      </c>
      <c r="O643" s="12">
        <f>MAR1!$B$5+MAR1!$C$5*COS(2*PI()*B643/365)+MAR1!$D$5*SIN(2*PI()*B643/365)+IF(E643=1,MAR1!$B$11+MAR1!$D$11*L643,MAR1!$C$11+MAR1!$E$11*L643)</f>
        <v/>
      </c>
      <c r="P643" s="12">
        <f>MAR1!$B$6+MAR1!$C$6*COS(2*PI()*B643/365)+MAR1!$D$6*SIN(2*PI()*B643/365)+IF(E643=1,MAR1!$B$12+MAR1!$D$12*M643,MAR1!$C$12+MAR1!$E$12*M643)</f>
        <v/>
      </c>
      <c r="Q643" s="12">
        <f>MAR1!$B$7+MAR1!$C$7*COS(2*PI()*B643/365)+MAR1!$D$7*SIN(2*PI()*B643/365)+IF(E643=1,MAR1!$B$13+MAR1!$D$13*N643,MAR1!$C$13+MAR1!$E$13*N643)</f>
        <v/>
      </c>
      <c r="R643" s="12">
        <f>MAR1!$B$5+MAR1!$C$5*COS(2*PI()*B643/365)+MAR1!$D$5*SIN(2*PI()*B643/365)+INDEX(ChangeFactor!$F$6:$F$17,C643)+IF(G643=1,MAR1!$B$11+INDEX(ChangeFactor!$G$6:$G$17,C643)*MAR1!$D$11*L643,MAR1!$C$11+INDEX(ChangeFactor!$G$6:$G$17,C643)*MAR1!$E$11*L643)</f>
        <v/>
      </c>
    </row>
    <row r="644">
      <c r="A644" s="6">
        <f>Data!U644</f>
        <v/>
      </c>
      <c r="B644" s="6">
        <f>MOD(A644-1,365)+1</f>
        <v/>
      </c>
      <c r="C644" s="6">
        <f>MATCH(B644,Markov!$C$6:$C$17,1)</f>
        <v/>
      </c>
      <c r="D644" s="16">
        <f>Data!V644</f>
        <v/>
      </c>
      <c r="E644" s="6">
        <f>IF(D644&lt;IF(E643=1,INDEX(Markov!$I$6:$I$17,C644),INDEX(Markov!$H$6:$H$17,C644)),1,0)</f>
        <v/>
      </c>
      <c r="F644" s="12">
        <f>IF(E644=1,GAMMA.INV(Data!W644,INDEX(Markov!$Q$6:$Q$17,C644),INDEX(Markov!$R$6:$R$17,C644)),0)</f>
        <v/>
      </c>
      <c r="G644" s="6">
        <f>IF(D644&lt;IF(G643=1,INDEX(ChangeFactor!$O$6:$O$17,C644),INDEX(ChangeFactor!$N$6:$N$17,C644)),1,0)</f>
        <v/>
      </c>
      <c r="H644" s="12">
        <f>IF(G644=1,GAMMA.INV(Data!W644,INDEX(ChangeFactor!$R$6:$R$17,C644),INDEX(ChangeFactor!$S$6:$S$17,C644)),0)</f>
        <v/>
      </c>
      <c r="I644" s="7">
        <f>NORM.S.INV(Data!X644)</f>
        <v/>
      </c>
      <c r="J644" s="7">
        <f>NORM.S.INV(Data!Y644)</f>
        <v/>
      </c>
      <c r="K644" s="7">
        <f>NORM.S.INV(Data!Z644)</f>
        <v/>
      </c>
      <c r="L644" s="7">
        <f>MAR1!$B$32*L643+MAR1!$C$32*M643+MAR1!$D$32*N643+MAR1!$B$42*I644+MAR1!$C$42*J644+MAR1!$D$42*K644</f>
        <v/>
      </c>
      <c r="M644" s="7">
        <f>MAR1!$B$33*L643+MAR1!$C$33*M643+MAR1!$D$33*N643+MAR1!$B$43*I644+MAR1!$C$43*J644+MAR1!$D$43*K644</f>
        <v/>
      </c>
      <c r="N644" s="7">
        <f>MAR1!$B$34*L643+MAR1!$C$34*M643+MAR1!$D$34*N643+MAR1!$B$44*I644+MAR1!$C$44*J644+MAR1!$D$44*K644</f>
        <v/>
      </c>
      <c r="O644" s="12">
        <f>MAR1!$B$5+MAR1!$C$5*COS(2*PI()*B644/365)+MAR1!$D$5*SIN(2*PI()*B644/365)+IF(E644=1,MAR1!$B$11+MAR1!$D$11*L644,MAR1!$C$11+MAR1!$E$11*L644)</f>
        <v/>
      </c>
      <c r="P644" s="12">
        <f>MAR1!$B$6+MAR1!$C$6*COS(2*PI()*B644/365)+MAR1!$D$6*SIN(2*PI()*B644/365)+IF(E644=1,MAR1!$B$12+MAR1!$D$12*M644,MAR1!$C$12+MAR1!$E$12*M644)</f>
        <v/>
      </c>
      <c r="Q644" s="12">
        <f>MAR1!$B$7+MAR1!$C$7*COS(2*PI()*B644/365)+MAR1!$D$7*SIN(2*PI()*B644/365)+IF(E644=1,MAR1!$B$13+MAR1!$D$13*N644,MAR1!$C$13+MAR1!$E$13*N644)</f>
        <v/>
      </c>
      <c r="R644" s="12">
        <f>MAR1!$B$5+MAR1!$C$5*COS(2*PI()*B644/365)+MAR1!$D$5*SIN(2*PI()*B644/365)+INDEX(ChangeFactor!$F$6:$F$17,C644)+IF(G644=1,MAR1!$B$11+INDEX(ChangeFactor!$G$6:$G$17,C644)*MAR1!$D$11*L644,MAR1!$C$11+INDEX(ChangeFactor!$G$6:$G$17,C644)*MAR1!$E$11*L644)</f>
        <v/>
      </c>
    </row>
    <row r="645">
      <c r="A645" s="6">
        <f>Data!U645</f>
        <v/>
      </c>
      <c r="B645" s="6">
        <f>MOD(A645-1,365)+1</f>
        <v/>
      </c>
      <c r="C645" s="6">
        <f>MATCH(B645,Markov!$C$6:$C$17,1)</f>
        <v/>
      </c>
      <c r="D645" s="16">
        <f>Data!V645</f>
        <v/>
      </c>
      <c r="E645" s="6">
        <f>IF(D645&lt;IF(E644=1,INDEX(Markov!$I$6:$I$17,C645),INDEX(Markov!$H$6:$H$17,C645)),1,0)</f>
        <v/>
      </c>
      <c r="F645" s="12">
        <f>IF(E645=1,GAMMA.INV(Data!W645,INDEX(Markov!$Q$6:$Q$17,C645),INDEX(Markov!$R$6:$R$17,C645)),0)</f>
        <v/>
      </c>
      <c r="G645" s="6">
        <f>IF(D645&lt;IF(G644=1,INDEX(ChangeFactor!$O$6:$O$17,C645),INDEX(ChangeFactor!$N$6:$N$17,C645)),1,0)</f>
        <v/>
      </c>
      <c r="H645" s="12">
        <f>IF(G645=1,GAMMA.INV(Data!W645,INDEX(ChangeFactor!$R$6:$R$17,C645),INDEX(ChangeFactor!$S$6:$S$17,C645)),0)</f>
        <v/>
      </c>
      <c r="I645" s="7">
        <f>NORM.S.INV(Data!X645)</f>
        <v/>
      </c>
      <c r="J645" s="7">
        <f>NORM.S.INV(Data!Y645)</f>
        <v/>
      </c>
      <c r="K645" s="7">
        <f>NORM.S.INV(Data!Z645)</f>
        <v/>
      </c>
      <c r="L645" s="7">
        <f>MAR1!$B$32*L644+MAR1!$C$32*M644+MAR1!$D$32*N644+MAR1!$B$42*I645+MAR1!$C$42*J645+MAR1!$D$42*K645</f>
        <v/>
      </c>
      <c r="M645" s="7">
        <f>MAR1!$B$33*L644+MAR1!$C$33*M644+MAR1!$D$33*N644+MAR1!$B$43*I645+MAR1!$C$43*J645+MAR1!$D$43*K645</f>
        <v/>
      </c>
      <c r="N645" s="7">
        <f>MAR1!$B$34*L644+MAR1!$C$34*M644+MAR1!$D$34*N644+MAR1!$B$44*I645+MAR1!$C$44*J645+MAR1!$D$44*K645</f>
        <v/>
      </c>
      <c r="O645" s="12">
        <f>MAR1!$B$5+MAR1!$C$5*COS(2*PI()*B645/365)+MAR1!$D$5*SIN(2*PI()*B645/365)+IF(E645=1,MAR1!$B$11+MAR1!$D$11*L645,MAR1!$C$11+MAR1!$E$11*L645)</f>
        <v/>
      </c>
      <c r="P645" s="12">
        <f>MAR1!$B$6+MAR1!$C$6*COS(2*PI()*B645/365)+MAR1!$D$6*SIN(2*PI()*B645/365)+IF(E645=1,MAR1!$B$12+MAR1!$D$12*M645,MAR1!$C$12+MAR1!$E$12*M645)</f>
        <v/>
      </c>
      <c r="Q645" s="12">
        <f>MAR1!$B$7+MAR1!$C$7*COS(2*PI()*B645/365)+MAR1!$D$7*SIN(2*PI()*B645/365)+IF(E645=1,MAR1!$B$13+MAR1!$D$13*N645,MAR1!$C$13+MAR1!$E$13*N645)</f>
        <v/>
      </c>
      <c r="R645" s="12">
        <f>MAR1!$B$5+MAR1!$C$5*COS(2*PI()*B645/365)+MAR1!$D$5*SIN(2*PI()*B645/365)+INDEX(ChangeFactor!$F$6:$F$17,C645)+IF(G645=1,MAR1!$B$11+INDEX(ChangeFactor!$G$6:$G$17,C645)*MAR1!$D$11*L645,MAR1!$C$11+INDEX(ChangeFactor!$G$6:$G$17,C645)*MAR1!$E$11*L645)</f>
        <v/>
      </c>
    </row>
    <row r="646">
      <c r="A646" s="6">
        <f>Data!U646</f>
        <v/>
      </c>
      <c r="B646" s="6">
        <f>MOD(A646-1,365)+1</f>
        <v/>
      </c>
      <c r="C646" s="6">
        <f>MATCH(B646,Markov!$C$6:$C$17,1)</f>
        <v/>
      </c>
      <c r="D646" s="16">
        <f>Data!V646</f>
        <v/>
      </c>
      <c r="E646" s="6">
        <f>IF(D646&lt;IF(E645=1,INDEX(Markov!$I$6:$I$17,C646),INDEX(Markov!$H$6:$H$17,C646)),1,0)</f>
        <v/>
      </c>
      <c r="F646" s="12">
        <f>IF(E646=1,GAMMA.INV(Data!W646,INDEX(Markov!$Q$6:$Q$17,C646),INDEX(Markov!$R$6:$R$17,C646)),0)</f>
        <v/>
      </c>
      <c r="G646" s="6">
        <f>IF(D646&lt;IF(G645=1,INDEX(ChangeFactor!$O$6:$O$17,C646),INDEX(ChangeFactor!$N$6:$N$17,C646)),1,0)</f>
        <v/>
      </c>
      <c r="H646" s="12">
        <f>IF(G646=1,GAMMA.INV(Data!W646,INDEX(ChangeFactor!$R$6:$R$17,C646),INDEX(ChangeFactor!$S$6:$S$17,C646)),0)</f>
        <v/>
      </c>
      <c r="I646" s="7">
        <f>NORM.S.INV(Data!X646)</f>
        <v/>
      </c>
      <c r="J646" s="7">
        <f>NORM.S.INV(Data!Y646)</f>
        <v/>
      </c>
      <c r="K646" s="7">
        <f>NORM.S.INV(Data!Z646)</f>
        <v/>
      </c>
      <c r="L646" s="7">
        <f>MAR1!$B$32*L645+MAR1!$C$32*M645+MAR1!$D$32*N645+MAR1!$B$42*I646+MAR1!$C$42*J646+MAR1!$D$42*K646</f>
        <v/>
      </c>
      <c r="M646" s="7">
        <f>MAR1!$B$33*L645+MAR1!$C$33*M645+MAR1!$D$33*N645+MAR1!$B$43*I646+MAR1!$C$43*J646+MAR1!$D$43*K646</f>
        <v/>
      </c>
      <c r="N646" s="7">
        <f>MAR1!$B$34*L645+MAR1!$C$34*M645+MAR1!$D$34*N645+MAR1!$B$44*I646+MAR1!$C$44*J646+MAR1!$D$44*K646</f>
        <v/>
      </c>
      <c r="O646" s="12">
        <f>MAR1!$B$5+MAR1!$C$5*COS(2*PI()*B646/365)+MAR1!$D$5*SIN(2*PI()*B646/365)+IF(E646=1,MAR1!$B$11+MAR1!$D$11*L646,MAR1!$C$11+MAR1!$E$11*L646)</f>
        <v/>
      </c>
      <c r="P646" s="12">
        <f>MAR1!$B$6+MAR1!$C$6*COS(2*PI()*B646/365)+MAR1!$D$6*SIN(2*PI()*B646/365)+IF(E646=1,MAR1!$B$12+MAR1!$D$12*M646,MAR1!$C$12+MAR1!$E$12*M646)</f>
        <v/>
      </c>
      <c r="Q646" s="12">
        <f>MAR1!$B$7+MAR1!$C$7*COS(2*PI()*B646/365)+MAR1!$D$7*SIN(2*PI()*B646/365)+IF(E646=1,MAR1!$B$13+MAR1!$D$13*N646,MAR1!$C$13+MAR1!$E$13*N646)</f>
        <v/>
      </c>
      <c r="R646" s="12">
        <f>MAR1!$B$5+MAR1!$C$5*COS(2*PI()*B646/365)+MAR1!$D$5*SIN(2*PI()*B646/365)+INDEX(ChangeFactor!$F$6:$F$17,C646)+IF(G646=1,MAR1!$B$11+INDEX(ChangeFactor!$G$6:$G$17,C646)*MAR1!$D$11*L646,MAR1!$C$11+INDEX(ChangeFactor!$G$6:$G$17,C646)*MAR1!$E$11*L646)</f>
        <v/>
      </c>
    </row>
    <row r="647">
      <c r="A647" s="6">
        <f>Data!U647</f>
        <v/>
      </c>
      <c r="B647" s="6">
        <f>MOD(A647-1,365)+1</f>
        <v/>
      </c>
      <c r="C647" s="6">
        <f>MATCH(B647,Markov!$C$6:$C$17,1)</f>
        <v/>
      </c>
      <c r="D647" s="16">
        <f>Data!V647</f>
        <v/>
      </c>
      <c r="E647" s="6">
        <f>IF(D647&lt;IF(E646=1,INDEX(Markov!$I$6:$I$17,C647),INDEX(Markov!$H$6:$H$17,C647)),1,0)</f>
        <v/>
      </c>
      <c r="F647" s="12">
        <f>IF(E647=1,GAMMA.INV(Data!W647,INDEX(Markov!$Q$6:$Q$17,C647),INDEX(Markov!$R$6:$R$17,C647)),0)</f>
        <v/>
      </c>
      <c r="G647" s="6">
        <f>IF(D647&lt;IF(G646=1,INDEX(ChangeFactor!$O$6:$O$17,C647),INDEX(ChangeFactor!$N$6:$N$17,C647)),1,0)</f>
        <v/>
      </c>
      <c r="H647" s="12">
        <f>IF(G647=1,GAMMA.INV(Data!W647,INDEX(ChangeFactor!$R$6:$R$17,C647),INDEX(ChangeFactor!$S$6:$S$17,C647)),0)</f>
        <v/>
      </c>
      <c r="I647" s="7">
        <f>NORM.S.INV(Data!X647)</f>
        <v/>
      </c>
      <c r="J647" s="7">
        <f>NORM.S.INV(Data!Y647)</f>
        <v/>
      </c>
      <c r="K647" s="7">
        <f>NORM.S.INV(Data!Z647)</f>
        <v/>
      </c>
      <c r="L647" s="7">
        <f>MAR1!$B$32*L646+MAR1!$C$32*M646+MAR1!$D$32*N646+MAR1!$B$42*I647+MAR1!$C$42*J647+MAR1!$D$42*K647</f>
        <v/>
      </c>
      <c r="M647" s="7">
        <f>MAR1!$B$33*L646+MAR1!$C$33*M646+MAR1!$D$33*N646+MAR1!$B$43*I647+MAR1!$C$43*J647+MAR1!$D$43*K647</f>
        <v/>
      </c>
      <c r="N647" s="7">
        <f>MAR1!$B$34*L646+MAR1!$C$34*M646+MAR1!$D$34*N646+MAR1!$B$44*I647+MAR1!$C$44*J647+MAR1!$D$44*K647</f>
        <v/>
      </c>
      <c r="O647" s="12">
        <f>MAR1!$B$5+MAR1!$C$5*COS(2*PI()*B647/365)+MAR1!$D$5*SIN(2*PI()*B647/365)+IF(E647=1,MAR1!$B$11+MAR1!$D$11*L647,MAR1!$C$11+MAR1!$E$11*L647)</f>
        <v/>
      </c>
      <c r="P647" s="12">
        <f>MAR1!$B$6+MAR1!$C$6*COS(2*PI()*B647/365)+MAR1!$D$6*SIN(2*PI()*B647/365)+IF(E647=1,MAR1!$B$12+MAR1!$D$12*M647,MAR1!$C$12+MAR1!$E$12*M647)</f>
        <v/>
      </c>
      <c r="Q647" s="12">
        <f>MAR1!$B$7+MAR1!$C$7*COS(2*PI()*B647/365)+MAR1!$D$7*SIN(2*PI()*B647/365)+IF(E647=1,MAR1!$B$13+MAR1!$D$13*N647,MAR1!$C$13+MAR1!$E$13*N647)</f>
        <v/>
      </c>
      <c r="R647" s="12">
        <f>MAR1!$B$5+MAR1!$C$5*COS(2*PI()*B647/365)+MAR1!$D$5*SIN(2*PI()*B647/365)+INDEX(ChangeFactor!$F$6:$F$17,C647)+IF(G647=1,MAR1!$B$11+INDEX(ChangeFactor!$G$6:$G$17,C647)*MAR1!$D$11*L647,MAR1!$C$11+INDEX(ChangeFactor!$G$6:$G$17,C647)*MAR1!$E$11*L647)</f>
        <v/>
      </c>
    </row>
    <row r="648">
      <c r="A648" s="6">
        <f>Data!U648</f>
        <v/>
      </c>
      <c r="B648" s="6">
        <f>MOD(A648-1,365)+1</f>
        <v/>
      </c>
      <c r="C648" s="6">
        <f>MATCH(B648,Markov!$C$6:$C$17,1)</f>
        <v/>
      </c>
      <c r="D648" s="16">
        <f>Data!V648</f>
        <v/>
      </c>
      <c r="E648" s="6">
        <f>IF(D648&lt;IF(E647=1,INDEX(Markov!$I$6:$I$17,C648),INDEX(Markov!$H$6:$H$17,C648)),1,0)</f>
        <v/>
      </c>
      <c r="F648" s="12">
        <f>IF(E648=1,GAMMA.INV(Data!W648,INDEX(Markov!$Q$6:$Q$17,C648),INDEX(Markov!$R$6:$R$17,C648)),0)</f>
        <v/>
      </c>
      <c r="G648" s="6">
        <f>IF(D648&lt;IF(G647=1,INDEX(ChangeFactor!$O$6:$O$17,C648),INDEX(ChangeFactor!$N$6:$N$17,C648)),1,0)</f>
        <v/>
      </c>
      <c r="H648" s="12">
        <f>IF(G648=1,GAMMA.INV(Data!W648,INDEX(ChangeFactor!$R$6:$R$17,C648),INDEX(ChangeFactor!$S$6:$S$17,C648)),0)</f>
        <v/>
      </c>
      <c r="I648" s="7">
        <f>NORM.S.INV(Data!X648)</f>
        <v/>
      </c>
      <c r="J648" s="7">
        <f>NORM.S.INV(Data!Y648)</f>
        <v/>
      </c>
      <c r="K648" s="7">
        <f>NORM.S.INV(Data!Z648)</f>
        <v/>
      </c>
      <c r="L648" s="7">
        <f>MAR1!$B$32*L647+MAR1!$C$32*M647+MAR1!$D$32*N647+MAR1!$B$42*I648+MAR1!$C$42*J648+MAR1!$D$42*K648</f>
        <v/>
      </c>
      <c r="M648" s="7">
        <f>MAR1!$B$33*L647+MAR1!$C$33*M647+MAR1!$D$33*N647+MAR1!$B$43*I648+MAR1!$C$43*J648+MAR1!$D$43*K648</f>
        <v/>
      </c>
      <c r="N648" s="7">
        <f>MAR1!$B$34*L647+MAR1!$C$34*M647+MAR1!$D$34*N647+MAR1!$B$44*I648+MAR1!$C$44*J648+MAR1!$D$44*K648</f>
        <v/>
      </c>
      <c r="O648" s="12">
        <f>MAR1!$B$5+MAR1!$C$5*COS(2*PI()*B648/365)+MAR1!$D$5*SIN(2*PI()*B648/365)+IF(E648=1,MAR1!$B$11+MAR1!$D$11*L648,MAR1!$C$11+MAR1!$E$11*L648)</f>
        <v/>
      </c>
      <c r="P648" s="12">
        <f>MAR1!$B$6+MAR1!$C$6*COS(2*PI()*B648/365)+MAR1!$D$6*SIN(2*PI()*B648/365)+IF(E648=1,MAR1!$B$12+MAR1!$D$12*M648,MAR1!$C$12+MAR1!$E$12*M648)</f>
        <v/>
      </c>
      <c r="Q648" s="12">
        <f>MAR1!$B$7+MAR1!$C$7*COS(2*PI()*B648/365)+MAR1!$D$7*SIN(2*PI()*B648/365)+IF(E648=1,MAR1!$B$13+MAR1!$D$13*N648,MAR1!$C$13+MAR1!$E$13*N648)</f>
        <v/>
      </c>
      <c r="R648" s="12">
        <f>MAR1!$B$5+MAR1!$C$5*COS(2*PI()*B648/365)+MAR1!$D$5*SIN(2*PI()*B648/365)+INDEX(ChangeFactor!$F$6:$F$17,C648)+IF(G648=1,MAR1!$B$11+INDEX(ChangeFactor!$G$6:$G$17,C648)*MAR1!$D$11*L648,MAR1!$C$11+INDEX(ChangeFactor!$G$6:$G$17,C648)*MAR1!$E$11*L648)</f>
        <v/>
      </c>
    </row>
    <row r="649">
      <c r="A649" s="6">
        <f>Data!U649</f>
        <v/>
      </c>
      <c r="B649" s="6">
        <f>MOD(A649-1,365)+1</f>
        <v/>
      </c>
      <c r="C649" s="6">
        <f>MATCH(B649,Markov!$C$6:$C$17,1)</f>
        <v/>
      </c>
      <c r="D649" s="16">
        <f>Data!V649</f>
        <v/>
      </c>
      <c r="E649" s="6">
        <f>IF(D649&lt;IF(E648=1,INDEX(Markov!$I$6:$I$17,C649),INDEX(Markov!$H$6:$H$17,C649)),1,0)</f>
        <v/>
      </c>
      <c r="F649" s="12">
        <f>IF(E649=1,GAMMA.INV(Data!W649,INDEX(Markov!$Q$6:$Q$17,C649),INDEX(Markov!$R$6:$R$17,C649)),0)</f>
        <v/>
      </c>
      <c r="G649" s="6">
        <f>IF(D649&lt;IF(G648=1,INDEX(ChangeFactor!$O$6:$O$17,C649),INDEX(ChangeFactor!$N$6:$N$17,C649)),1,0)</f>
        <v/>
      </c>
      <c r="H649" s="12">
        <f>IF(G649=1,GAMMA.INV(Data!W649,INDEX(ChangeFactor!$R$6:$R$17,C649),INDEX(ChangeFactor!$S$6:$S$17,C649)),0)</f>
        <v/>
      </c>
      <c r="I649" s="7">
        <f>NORM.S.INV(Data!X649)</f>
        <v/>
      </c>
      <c r="J649" s="7">
        <f>NORM.S.INV(Data!Y649)</f>
        <v/>
      </c>
      <c r="K649" s="7">
        <f>NORM.S.INV(Data!Z649)</f>
        <v/>
      </c>
      <c r="L649" s="7">
        <f>MAR1!$B$32*L648+MAR1!$C$32*M648+MAR1!$D$32*N648+MAR1!$B$42*I649+MAR1!$C$42*J649+MAR1!$D$42*K649</f>
        <v/>
      </c>
      <c r="M649" s="7">
        <f>MAR1!$B$33*L648+MAR1!$C$33*M648+MAR1!$D$33*N648+MAR1!$B$43*I649+MAR1!$C$43*J649+MAR1!$D$43*K649</f>
        <v/>
      </c>
      <c r="N649" s="7">
        <f>MAR1!$B$34*L648+MAR1!$C$34*M648+MAR1!$D$34*N648+MAR1!$B$44*I649+MAR1!$C$44*J649+MAR1!$D$44*K649</f>
        <v/>
      </c>
      <c r="O649" s="12">
        <f>MAR1!$B$5+MAR1!$C$5*COS(2*PI()*B649/365)+MAR1!$D$5*SIN(2*PI()*B649/365)+IF(E649=1,MAR1!$B$11+MAR1!$D$11*L649,MAR1!$C$11+MAR1!$E$11*L649)</f>
        <v/>
      </c>
      <c r="P649" s="12">
        <f>MAR1!$B$6+MAR1!$C$6*COS(2*PI()*B649/365)+MAR1!$D$6*SIN(2*PI()*B649/365)+IF(E649=1,MAR1!$B$12+MAR1!$D$12*M649,MAR1!$C$12+MAR1!$E$12*M649)</f>
        <v/>
      </c>
      <c r="Q649" s="12">
        <f>MAR1!$B$7+MAR1!$C$7*COS(2*PI()*B649/365)+MAR1!$D$7*SIN(2*PI()*B649/365)+IF(E649=1,MAR1!$B$13+MAR1!$D$13*N649,MAR1!$C$13+MAR1!$E$13*N649)</f>
        <v/>
      </c>
      <c r="R649" s="12">
        <f>MAR1!$B$5+MAR1!$C$5*COS(2*PI()*B649/365)+MAR1!$D$5*SIN(2*PI()*B649/365)+INDEX(ChangeFactor!$F$6:$F$17,C649)+IF(G649=1,MAR1!$B$11+INDEX(ChangeFactor!$G$6:$G$17,C649)*MAR1!$D$11*L649,MAR1!$C$11+INDEX(ChangeFactor!$G$6:$G$17,C649)*MAR1!$E$11*L649)</f>
        <v/>
      </c>
    </row>
    <row r="650">
      <c r="A650" s="6">
        <f>Data!U650</f>
        <v/>
      </c>
      <c r="B650" s="6">
        <f>MOD(A650-1,365)+1</f>
        <v/>
      </c>
      <c r="C650" s="6">
        <f>MATCH(B650,Markov!$C$6:$C$17,1)</f>
        <v/>
      </c>
      <c r="D650" s="16">
        <f>Data!V650</f>
        <v/>
      </c>
      <c r="E650" s="6">
        <f>IF(D650&lt;IF(E649=1,INDEX(Markov!$I$6:$I$17,C650),INDEX(Markov!$H$6:$H$17,C650)),1,0)</f>
        <v/>
      </c>
      <c r="F650" s="12">
        <f>IF(E650=1,GAMMA.INV(Data!W650,INDEX(Markov!$Q$6:$Q$17,C650),INDEX(Markov!$R$6:$R$17,C650)),0)</f>
        <v/>
      </c>
      <c r="G650" s="6">
        <f>IF(D650&lt;IF(G649=1,INDEX(ChangeFactor!$O$6:$O$17,C650),INDEX(ChangeFactor!$N$6:$N$17,C650)),1,0)</f>
        <v/>
      </c>
      <c r="H650" s="12">
        <f>IF(G650=1,GAMMA.INV(Data!W650,INDEX(ChangeFactor!$R$6:$R$17,C650),INDEX(ChangeFactor!$S$6:$S$17,C650)),0)</f>
        <v/>
      </c>
      <c r="I650" s="7">
        <f>NORM.S.INV(Data!X650)</f>
        <v/>
      </c>
      <c r="J650" s="7">
        <f>NORM.S.INV(Data!Y650)</f>
        <v/>
      </c>
      <c r="K650" s="7">
        <f>NORM.S.INV(Data!Z650)</f>
        <v/>
      </c>
      <c r="L650" s="7">
        <f>MAR1!$B$32*L649+MAR1!$C$32*M649+MAR1!$D$32*N649+MAR1!$B$42*I650+MAR1!$C$42*J650+MAR1!$D$42*K650</f>
        <v/>
      </c>
      <c r="M650" s="7">
        <f>MAR1!$B$33*L649+MAR1!$C$33*M649+MAR1!$D$33*N649+MAR1!$B$43*I650+MAR1!$C$43*J650+MAR1!$D$43*K650</f>
        <v/>
      </c>
      <c r="N650" s="7">
        <f>MAR1!$B$34*L649+MAR1!$C$34*M649+MAR1!$D$34*N649+MAR1!$B$44*I650+MAR1!$C$44*J650+MAR1!$D$44*K650</f>
        <v/>
      </c>
      <c r="O650" s="12">
        <f>MAR1!$B$5+MAR1!$C$5*COS(2*PI()*B650/365)+MAR1!$D$5*SIN(2*PI()*B650/365)+IF(E650=1,MAR1!$B$11+MAR1!$D$11*L650,MAR1!$C$11+MAR1!$E$11*L650)</f>
        <v/>
      </c>
      <c r="P650" s="12">
        <f>MAR1!$B$6+MAR1!$C$6*COS(2*PI()*B650/365)+MAR1!$D$6*SIN(2*PI()*B650/365)+IF(E650=1,MAR1!$B$12+MAR1!$D$12*M650,MAR1!$C$12+MAR1!$E$12*M650)</f>
        <v/>
      </c>
      <c r="Q650" s="12">
        <f>MAR1!$B$7+MAR1!$C$7*COS(2*PI()*B650/365)+MAR1!$D$7*SIN(2*PI()*B650/365)+IF(E650=1,MAR1!$B$13+MAR1!$D$13*N650,MAR1!$C$13+MAR1!$E$13*N650)</f>
        <v/>
      </c>
      <c r="R650" s="12">
        <f>MAR1!$B$5+MAR1!$C$5*COS(2*PI()*B650/365)+MAR1!$D$5*SIN(2*PI()*B650/365)+INDEX(ChangeFactor!$F$6:$F$17,C650)+IF(G650=1,MAR1!$B$11+INDEX(ChangeFactor!$G$6:$G$17,C650)*MAR1!$D$11*L650,MAR1!$C$11+INDEX(ChangeFactor!$G$6:$G$17,C650)*MAR1!$E$11*L650)</f>
        <v/>
      </c>
    </row>
    <row r="651">
      <c r="A651" s="6">
        <f>Data!U651</f>
        <v/>
      </c>
      <c r="B651" s="6">
        <f>MOD(A651-1,365)+1</f>
        <v/>
      </c>
      <c r="C651" s="6">
        <f>MATCH(B651,Markov!$C$6:$C$17,1)</f>
        <v/>
      </c>
      <c r="D651" s="16">
        <f>Data!V651</f>
        <v/>
      </c>
      <c r="E651" s="6">
        <f>IF(D651&lt;IF(E650=1,INDEX(Markov!$I$6:$I$17,C651),INDEX(Markov!$H$6:$H$17,C651)),1,0)</f>
        <v/>
      </c>
      <c r="F651" s="12">
        <f>IF(E651=1,GAMMA.INV(Data!W651,INDEX(Markov!$Q$6:$Q$17,C651),INDEX(Markov!$R$6:$R$17,C651)),0)</f>
        <v/>
      </c>
      <c r="G651" s="6">
        <f>IF(D651&lt;IF(G650=1,INDEX(ChangeFactor!$O$6:$O$17,C651),INDEX(ChangeFactor!$N$6:$N$17,C651)),1,0)</f>
        <v/>
      </c>
      <c r="H651" s="12">
        <f>IF(G651=1,GAMMA.INV(Data!W651,INDEX(ChangeFactor!$R$6:$R$17,C651),INDEX(ChangeFactor!$S$6:$S$17,C651)),0)</f>
        <v/>
      </c>
      <c r="I651" s="7">
        <f>NORM.S.INV(Data!X651)</f>
        <v/>
      </c>
      <c r="J651" s="7">
        <f>NORM.S.INV(Data!Y651)</f>
        <v/>
      </c>
      <c r="K651" s="7">
        <f>NORM.S.INV(Data!Z651)</f>
        <v/>
      </c>
      <c r="L651" s="7">
        <f>MAR1!$B$32*L650+MAR1!$C$32*M650+MAR1!$D$32*N650+MAR1!$B$42*I651+MAR1!$C$42*J651+MAR1!$D$42*K651</f>
        <v/>
      </c>
      <c r="M651" s="7">
        <f>MAR1!$B$33*L650+MAR1!$C$33*M650+MAR1!$D$33*N650+MAR1!$B$43*I651+MAR1!$C$43*J651+MAR1!$D$43*K651</f>
        <v/>
      </c>
      <c r="N651" s="7">
        <f>MAR1!$B$34*L650+MAR1!$C$34*M650+MAR1!$D$34*N650+MAR1!$B$44*I651+MAR1!$C$44*J651+MAR1!$D$44*K651</f>
        <v/>
      </c>
      <c r="O651" s="12">
        <f>MAR1!$B$5+MAR1!$C$5*COS(2*PI()*B651/365)+MAR1!$D$5*SIN(2*PI()*B651/365)+IF(E651=1,MAR1!$B$11+MAR1!$D$11*L651,MAR1!$C$11+MAR1!$E$11*L651)</f>
        <v/>
      </c>
      <c r="P651" s="12">
        <f>MAR1!$B$6+MAR1!$C$6*COS(2*PI()*B651/365)+MAR1!$D$6*SIN(2*PI()*B651/365)+IF(E651=1,MAR1!$B$12+MAR1!$D$12*M651,MAR1!$C$12+MAR1!$E$12*M651)</f>
        <v/>
      </c>
      <c r="Q651" s="12">
        <f>MAR1!$B$7+MAR1!$C$7*COS(2*PI()*B651/365)+MAR1!$D$7*SIN(2*PI()*B651/365)+IF(E651=1,MAR1!$B$13+MAR1!$D$13*N651,MAR1!$C$13+MAR1!$E$13*N651)</f>
        <v/>
      </c>
      <c r="R651" s="12">
        <f>MAR1!$B$5+MAR1!$C$5*COS(2*PI()*B651/365)+MAR1!$D$5*SIN(2*PI()*B651/365)+INDEX(ChangeFactor!$F$6:$F$17,C651)+IF(G651=1,MAR1!$B$11+INDEX(ChangeFactor!$G$6:$G$17,C651)*MAR1!$D$11*L651,MAR1!$C$11+INDEX(ChangeFactor!$G$6:$G$17,C651)*MAR1!$E$11*L651)</f>
        <v/>
      </c>
    </row>
    <row r="652">
      <c r="A652" s="6">
        <f>Data!U652</f>
        <v/>
      </c>
      <c r="B652" s="6">
        <f>MOD(A652-1,365)+1</f>
        <v/>
      </c>
      <c r="C652" s="6">
        <f>MATCH(B652,Markov!$C$6:$C$17,1)</f>
        <v/>
      </c>
      <c r="D652" s="16">
        <f>Data!V652</f>
        <v/>
      </c>
      <c r="E652" s="6">
        <f>IF(D652&lt;IF(E651=1,INDEX(Markov!$I$6:$I$17,C652),INDEX(Markov!$H$6:$H$17,C652)),1,0)</f>
        <v/>
      </c>
      <c r="F652" s="12">
        <f>IF(E652=1,GAMMA.INV(Data!W652,INDEX(Markov!$Q$6:$Q$17,C652),INDEX(Markov!$R$6:$R$17,C652)),0)</f>
        <v/>
      </c>
      <c r="G652" s="6">
        <f>IF(D652&lt;IF(G651=1,INDEX(ChangeFactor!$O$6:$O$17,C652),INDEX(ChangeFactor!$N$6:$N$17,C652)),1,0)</f>
        <v/>
      </c>
      <c r="H652" s="12">
        <f>IF(G652=1,GAMMA.INV(Data!W652,INDEX(ChangeFactor!$R$6:$R$17,C652),INDEX(ChangeFactor!$S$6:$S$17,C652)),0)</f>
        <v/>
      </c>
      <c r="I652" s="7">
        <f>NORM.S.INV(Data!X652)</f>
        <v/>
      </c>
      <c r="J652" s="7">
        <f>NORM.S.INV(Data!Y652)</f>
        <v/>
      </c>
      <c r="K652" s="7">
        <f>NORM.S.INV(Data!Z652)</f>
        <v/>
      </c>
      <c r="L652" s="7">
        <f>MAR1!$B$32*L651+MAR1!$C$32*M651+MAR1!$D$32*N651+MAR1!$B$42*I652+MAR1!$C$42*J652+MAR1!$D$42*K652</f>
        <v/>
      </c>
      <c r="M652" s="7">
        <f>MAR1!$B$33*L651+MAR1!$C$33*M651+MAR1!$D$33*N651+MAR1!$B$43*I652+MAR1!$C$43*J652+MAR1!$D$43*K652</f>
        <v/>
      </c>
      <c r="N652" s="7">
        <f>MAR1!$B$34*L651+MAR1!$C$34*M651+MAR1!$D$34*N651+MAR1!$B$44*I652+MAR1!$C$44*J652+MAR1!$D$44*K652</f>
        <v/>
      </c>
      <c r="O652" s="12">
        <f>MAR1!$B$5+MAR1!$C$5*COS(2*PI()*B652/365)+MAR1!$D$5*SIN(2*PI()*B652/365)+IF(E652=1,MAR1!$B$11+MAR1!$D$11*L652,MAR1!$C$11+MAR1!$E$11*L652)</f>
        <v/>
      </c>
      <c r="P652" s="12">
        <f>MAR1!$B$6+MAR1!$C$6*COS(2*PI()*B652/365)+MAR1!$D$6*SIN(2*PI()*B652/365)+IF(E652=1,MAR1!$B$12+MAR1!$D$12*M652,MAR1!$C$12+MAR1!$E$12*M652)</f>
        <v/>
      </c>
      <c r="Q652" s="12">
        <f>MAR1!$B$7+MAR1!$C$7*COS(2*PI()*B652/365)+MAR1!$D$7*SIN(2*PI()*B652/365)+IF(E652=1,MAR1!$B$13+MAR1!$D$13*N652,MAR1!$C$13+MAR1!$E$13*N652)</f>
        <v/>
      </c>
      <c r="R652" s="12">
        <f>MAR1!$B$5+MAR1!$C$5*COS(2*PI()*B652/365)+MAR1!$D$5*SIN(2*PI()*B652/365)+INDEX(ChangeFactor!$F$6:$F$17,C652)+IF(G652=1,MAR1!$B$11+INDEX(ChangeFactor!$G$6:$G$17,C652)*MAR1!$D$11*L652,MAR1!$C$11+INDEX(ChangeFactor!$G$6:$G$17,C652)*MAR1!$E$11*L652)</f>
        <v/>
      </c>
    </row>
    <row r="653">
      <c r="A653" s="6">
        <f>Data!U653</f>
        <v/>
      </c>
      <c r="B653" s="6">
        <f>MOD(A653-1,365)+1</f>
        <v/>
      </c>
      <c r="C653" s="6">
        <f>MATCH(B653,Markov!$C$6:$C$17,1)</f>
        <v/>
      </c>
      <c r="D653" s="16">
        <f>Data!V653</f>
        <v/>
      </c>
      <c r="E653" s="6">
        <f>IF(D653&lt;IF(E652=1,INDEX(Markov!$I$6:$I$17,C653),INDEX(Markov!$H$6:$H$17,C653)),1,0)</f>
        <v/>
      </c>
      <c r="F653" s="12">
        <f>IF(E653=1,GAMMA.INV(Data!W653,INDEX(Markov!$Q$6:$Q$17,C653),INDEX(Markov!$R$6:$R$17,C653)),0)</f>
        <v/>
      </c>
      <c r="G653" s="6">
        <f>IF(D653&lt;IF(G652=1,INDEX(ChangeFactor!$O$6:$O$17,C653),INDEX(ChangeFactor!$N$6:$N$17,C653)),1,0)</f>
        <v/>
      </c>
      <c r="H653" s="12">
        <f>IF(G653=1,GAMMA.INV(Data!W653,INDEX(ChangeFactor!$R$6:$R$17,C653),INDEX(ChangeFactor!$S$6:$S$17,C653)),0)</f>
        <v/>
      </c>
      <c r="I653" s="7">
        <f>NORM.S.INV(Data!X653)</f>
        <v/>
      </c>
      <c r="J653" s="7">
        <f>NORM.S.INV(Data!Y653)</f>
        <v/>
      </c>
      <c r="K653" s="7">
        <f>NORM.S.INV(Data!Z653)</f>
        <v/>
      </c>
      <c r="L653" s="7">
        <f>MAR1!$B$32*L652+MAR1!$C$32*M652+MAR1!$D$32*N652+MAR1!$B$42*I653+MAR1!$C$42*J653+MAR1!$D$42*K653</f>
        <v/>
      </c>
      <c r="M653" s="7">
        <f>MAR1!$B$33*L652+MAR1!$C$33*M652+MAR1!$D$33*N652+MAR1!$B$43*I653+MAR1!$C$43*J653+MAR1!$D$43*K653</f>
        <v/>
      </c>
      <c r="N653" s="7">
        <f>MAR1!$B$34*L652+MAR1!$C$34*M652+MAR1!$D$34*N652+MAR1!$B$44*I653+MAR1!$C$44*J653+MAR1!$D$44*K653</f>
        <v/>
      </c>
      <c r="O653" s="12">
        <f>MAR1!$B$5+MAR1!$C$5*COS(2*PI()*B653/365)+MAR1!$D$5*SIN(2*PI()*B653/365)+IF(E653=1,MAR1!$B$11+MAR1!$D$11*L653,MAR1!$C$11+MAR1!$E$11*L653)</f>
        <v/>
      </c>
      <c r="P653" s="12">
        <f>MAR1!$B$6+MAR1!$C$6*COS(2*PI()*B653/365)+MAR1!$D$6*SIN(2*PI()*B653/365)+IF(E653=1,MAR1!$B$12+MAR1!$D$12*M653,MAR1!$C$12+MAR1!$E$12*M653)</f>
        <v/>
      </c>
      <c r="Q653" s="12">
        <f>MAR1!$B$7+MAR1!$C$7*COS(2*PI()*B653/365)+MAR1!$D$7*SIN(2*PI()*B653/365)+IF(E653=1,MAR1!$B$13+MAR1!$D$13*N653,MAR1!$C$13+MAR1!$E$13*N653)</f>
        <v/>
      </c>
      <c r="R653" s="12">
        <f>MAR1!$B$5+MAR1!$C$5*COS(2*PI()*B653/365)+MAR1!$D$5*SIN(2*PI()*B653/365)+INDEX(ChangeFactor!$F$6:$F$17,C653)+IF(G653=1,MAR1!$B$11+INDEX(ChangeFactor!$G$6:$G$17,C653)*MAR1!$D$11*L653,MAR1!$C$11+INDEX(ChangeFactor!$G$6:$G$17,C653)*MAR1!$E$11*L653)</f>
        <v/>
      </c>
    </row>
    <row r="654">
      <c r="A654" s="6">
        <f>Data!U654</f>
        <v/>
      </c>
      <c r="B654" s="6">
        <f>MOD(A654-1,365)+1</f>
        <v/>
      </c>
      <c r="C654" s="6">
        <f>MATCH(B654,Markov!$C$6:$C$17,1)</f>
        <v/>
      </c>
      <c r="D654" s="16">
        <f>Data!V654</f>
        <v/>
      </c>
      <c r="E654" s="6">
        <f>IF(D654&lt;IF(E653=1,INDEX(Markov!$I$6:$I$17,C654),INDEX(Markov!$H$6:$H$17,C654)),1,0)</f>
        <v/>
      </c>
      <c r="F654" s="12">
        <f>IF(E654=1,GAMMA.INV(Data!W654,INDEX(Markov!$Q$6:$Q$17,C654),INDEX(Markov!$R$6:$R$17,C654)),0)</f>
        <v/>
      </c>
      <c r="G654" s="6">
        <f>IF(D654&lt;IF(G653=1,INDEX(ChangeFactor!$O$6:$O$17,C654),INDEX(ChangeFactor!$N$6:$N$17,C654)),1,0)</f>
        <v/>
      </c>
      <c r="H654" s="12">
        <f>IF(G654=1,GAMMA.INV(Data!W654,INDEX(ChangeFactor!$R$6:$R$17,C654),INDEX(ChangeFactor!$S$6:$S$17,C654)),0)</f>
        <v/>
      </c>
      <c r="I654" s="7">
        <f>NORM.S.INV(Data!X654)</f>
        <v/>
      </c>
      <c r="J654" s="7">
        <f>NORM.S.INV(Data!Y654)</f>
        <v/>
      </c>
      <c r="K654" s="7">
        <f>NORM.S.INV(Data!Z654)</f>
        <v/>
      </c>
      <c r="L654" s="7">
        <f>MAR1!$B$32*L653+MAR1!$C$32*M653+MAR1!$D$32*N653+MAR1!$B$42*I654+MAR1!$C$42*J654+MAR1!$D$42*K654</f>
        <v/>
      </c>
      <c r="M654" s="7">
        <f>MAR1!$B$33*L653+MAR1!$C$33*M653+MAR1!$D$33*N653+MAR1!$B$43*I654+MAR1!$C$43*J654+MAR1!$D$43*K654</f>
        <v/>
      </c>
      <c r="N654" s="7">
        <f>MAR1!$B$34*L653+MAR1!$C$34*M653+MAR1!$D$34*N653+MAR1!$B$44*I654+MAR1!$C$44*J654+MAR1!$D$44*K654</f>
        <v/>
      </c>
      <c r="O654" s="12">
        <f>MAR1!$B$5+MAR1!$C$5*COS(2*PI()*B654/365)+MAR1!$D$5*SIN(2*PI()*B654/365)+IF(E654=1,MAR1!$B$11+MAR1!$D$11*L654,MAR1!$C$11+MAR1!$E$11*L654)</f>
        <v/>
      </c>
      <c r="P654" s="12">
        <f>MAR1!$B$6+MAR1!$C$6*COS(2*PI()*B654/365)+MAR1!$D$6*SIN(2*PI()*B654/365)+IF(E654=1,MAR1!$B$12+MAR1!$D$12*M654,MAR1!$C$12+MAR1!$E$12*M654)</f>
        <v/>
      </c>
      <c r="Q654" s="12">
        <f>MAR1!$B$7+MAR1!$C$7*COS(2*PI()*B654/365)+MAR1!$D$7*SIN(2*PI()*B654/365)+IF(E654=1,MAR1!$B$13+MAR1!$D$13*N654,MAR1!$C$13+MAR1!$E$13*N654)</f>
        <v/>
      </c>
      <c r="R654" s="12">
        <f>MAR1!$B$5+MAR1!$C$5*COS(2*PI()*B654/365)+MAR1!$D$5*SIN(2*PI()*B654/365)+INDEX(ChangeFactor!$F$6:$F$17,C654)+IF(G654=1,MAR1!$B$11+INDEX(ChangeFactor!$G$6:$G$17,C654)*MAR1!$D$11*L654,MAR1!$C$11+INDEX(ChangeFactor!$G$6:$G$17,C654)*MAR1!$E$11*L654)</f>
        <v/>
      </c>
    </row>
    <row r="655">
      <c r="A655" s="6">
        <f>Data!U655</f>
        <v/>
      </c>
      <c r="B655" s="6">
        <f>MOD(A655-1,365)+1</f>
        <v/>
      </c>
      <c r="C655" s="6">
        <f>MATCH(B655,Markov!$C$6:$C$17,1)</f>
        <v/>
      </c>
      <c r="D655" s="16">
        <f>Data!V655</f>
        <v/>
      </c>
      <c r="E655" s="6">
        <f>IF(D655&lt;IF(E654=1,INDEX(Markov!$I$6:$I$17,C655),INDEX(Markov!$H$6:$H$17,C655)),1,0)</f>
        <v/>
      </c>
      <c r="F655" s="12">
        <f>IF(E655=1,GAMMA.INV(Data!W655,INDEX(Markov!$Q$6:$Q$17,C655),INDEX(Markov!$R$6:$R$17,C655)),0)</f>
        <v/>
      </c>
      <c r="G655" s="6">
        <f>IF(D655&lt;IF(G654=1,INDEX(ChangeFactor!$O$6:$O$17,C655),INDEX(ChangeFactor!$N$6:$N$17,C655)),1,0)</f>
        <v/>
      </c>
      <c r="H655" s="12">
        <f>IF(G655=1,GAMMA.INV(Data!W655,INDEX(ChangeFactor!$R$6:$R$17,C655),INDEX(ChangeFactor!$S$6:$S$17,C655)),0)</f>
        <v/>
      </c>
      <c r="I655" s="7">
        <f>NORM.S.INV(Data!X655)</f>
        <v/>
      </c>
      <c r="J655" s="7">
        <f>NORM.S.INV(Data!Y655)</f>
        <v/>
      </c>
      <c r="K655" s="7">
        <f>NORM.S.INV(Data!Z655)</f>
        <v/>
      </c>
      <c r="L655" s="7">
        <f>MAR1!$B$32*L654+MAR1!$C$32*M654+MAR1!$D$32*N654+MAR1!$B$42*I655+MAR1!$C$42*J655+MAR1!$D$42*K655</f>
        <v/>
      </c>
      <c r="M655" s="7">
        <f>MAR1!$B$33*L654+MAR1!$C$33*M654+MAR1!$D$33*N654+MAR1!$B$43*I655+MAR1!$C$43*J655+MAR1!$D$43*K655</f>
        <v/>
      </c>
      <c r="N655" s="7">
        <f>MAR1!$B$34*L654+MAR1!$C$34*M654+MAR1!$D$34*N654+MAR1!$B$44*I655+MAR1!$C$44*J655+MAR1!$D$44*K655</f>
        <v/>
      </c>
      <c r="O655" s="12">
        <f>MAR1!$B$5+MAR1!$C$5*COS(2*PI()*B655/365)+MAR1!$D$5*SIN(2*PI()*B655/365)+IF(E655=1,MAR1!$B$11+MAR1!$D$11*L655,MAR1!$C$11+MAR1!$E$11*L655)</f>
        <v/>
      </c>
      <c r="P655" s="12">
        <f>MAR1!$B$6+MAR1!$C$6*COS(2*PI()*B655/365)+MAR1!$D$6*SIN(2*PI()*B655/365)+IF(E655=1,MAR1!$B$12+MAR1!$D$12*M655,MAR1!$C$12+MAR1!$E$12*M655)</f>
        <v/>
      </c>
      <c r="Q655" s="12">
        <f>MAR1!$B$7+MAR1!$C$7*COS(2*PI()*B655/365)+MAR1!$D$7*SIN(2*PI()*B655/365)+IF(E655=1,MAR1!$B$13+MAR1!$D$13*N655,MAR1!$C$13+MAR1!$E$13*N655)</f>
        <v/>
      </c>
      <c r="R655" s="12">
        <f>MAR1!$B$5+MAR1!$C$5*COS(2*PI()*B655/365)+MAR1!$D$5*SIN(2*PI()*B655/365)+INDEX(ChangeFactor!$F$6:$F$17,C655)+IF(G655=1,MAR1!$B$11+INDEX(ChangeFactor!$G$6:$G$17,C655)*MAR1!$D$11*L655,MAR1!$C$11+INDEX(ChangeFactor!$G$6:$G$17,C655)*MAR1!$E$11*L655)</f>
        <v/>
      </c>
    </row>
    <row r="656">
      <c r="A656" s="6">
        <f>Data!U656</f>
        <v/>
      </c>
      <c r="B656" s="6">
        <f>MOD(A656-1,365)+1</f>
        <v/>
      </c>
      <c r="C656" s="6">
        <f>MATCH(B656,Markov!$C$6:$C$17,1)</f>
        <v/>
      </c>
      <c r="D656" s="16">
        <f>Data!V656</f>
        <v/>
      </c>
      <c r="E656" s="6">
        <f>IF(D656&lt;IF(E655=1,INDEX(Markov!$I$6:$I$17,C656),INDEX(Markov!$H$6:$H$17,C656)),1,0)</f>
        <v/>
      </c>
      <c r="F656" s="12">
        <f>IF(E656=1,GAMMA.INV(Data!W656,INDEX(Markov!$Q$6:$Q$17,C656),INDEX(Markov!$R$6:$R$17,C656)),0)</f>
        <v/>
      </c>
      <c r="G656" s="6">
        <f>IF(D656&lt;IF(G655=1,INDEX(ChangeFactor!$O$6:$O$17,C656),INDEX(ChangeFactor!$N$6:$N$17,C656)),1,0)</f>
        <v/>
      </c>
      <c r="H656" s="12">
        <f>IF(G656=1,GAMMA.INV(Data!W656,INDEX(ChangeFactor!$R$6:$R$17,C656),INDEX(ChangeFactor!$S$6:$S$17,C656)),0)</f>
        <v/>
      </c>
      <c r="I656" s="7">
        <f>NORM.S.INV(Data!X656)</f>
        <v/>
      </c>
      <c r="J656" s="7">
        <f>NORM.S.INV(Data!Y656)</f>
        <v/>
      </c>
      <c r="K656" s="7">
        <f>NORM.S.INV(Data!Z656)</f>
        <v/>
      </c>
      <c r="L656" s="7">
        <f>MAR1!$B$32*L655+MAR1!$C$32*M655+MAR1!$D$32*N655+MAR1!$B$42*I656+MAR1!$C$42*J656+MAR1!$D$42*K656</f>
        <v/>
      </c>
      <c r="M656" s="7">
        <f>MAR1!$B$33*L655+MAR1!$C$33*M655+MAR1!$D$33*N655+MAR1!$B$43*I656+MAR1!$C$43*J656+MAR1!$D$43*K656</f>
        <v/>
      </c>
      <c r="N656" s="7">
        <f>MAR1!$B$34*L655+MAR1!$C$34*M655+MAR1!$D$34*N655+MAR1!$B$44*I656+MAR1!$C$44*J656+MAR1!$D$44*K656</f>
        <v/>
      </c>
      <c r="O656" s="12">
        <f>MAR1!$B$5+MAR1!$C$5*COS(2*PI()*B656/365)+MAR1!$D$5*SIN(2*PI()*B656/365)+IF(E656=1,MAR1!$B$11+MAR1!$D$11*L656,MAR1!$C$11+MAR1!$E$11*L656)</f>
        <v/>
      </c>
      <c r="P656" s="12">
        <f>MAR1!$B$6+MAR1!$C$6*COS(2*PI()*B656/365)+MAR1!$D$6*SIN(2*PI()*B656/365)+IF(E656=1,MAR1!$B$12+MAR1!$D$12*M656,MAR1!$C$12+MAR1!$E$12*M656)</f>
        <v/>
      </c>
      <c r="Q656" s="12">
        <f>MAR1!$B$7+MAR1!$C$7*COS(2*PI()*B656/365)+MAR1!$D$7*SIN(2*PI()*B656/365)+IF(E656=1,MAR1!$B$13+MAR1!$D$13*N656,MAR1!$C$13+MAR1!$E$13*N656)</f>
        <v/>
      </c>
      <c r="R656" s="12">
        <f>MAR1!$B$5+MAR1!$C$5*COS(2*PI()*B656/365)+MAR1!$D$5*SIN(2*PI()*B656/365)+INDEX(ChangeFactor!$F$6:$F$17,C656)+IF(G656=1,MAR1!$B$11+INDEX(ChangeFactor!$G$6:$G$17,C656)*MAR1!$D$11*L656,MAR1!$C$11+INDEX(ChangeFactor!$G$6:$G$17,C656)*MAR1!$E$11*L656)</f>
        <v/>
      </c>
    </row>
    <row r="657">
      <c r="A657" s="6">
        <f>Data!U657</f>
        <v/>
      </c>
      <c r="B657" s="6">
        <f>MOD(A657-1,365)+1</f>
        <v/>
      </c>
      <c r="C657" s="6">
        <f>MATCH(B657,Markov!$C$6:$C$17,1)</f>
        <v/>
      </c>
      <c r="D657" s="16">
        <f>Data!V657</f>
        <v/>
      </c>
      <c r="E657" s="6">
        <f>IF(D657&lt;IF(E656=1,INDEX(Markov!$I$6:$I$17,C657),INDEX(Markov!$H$6:$H$17,C657)),1,0)</f>
        <v/>
      </c>
      <c r="F657" s="12">
        <f>IF(E657=1,GAMMA.INV(Data!W657,INDEX(Markov!$Q$6:$Q$17,C657),INDEX(Markov!$R$6:$R$17,C657)),0)</f>
        <v/>
      </c>
      <c r="G657" s="6">
        <f>IF(D657&lt;IF(G656=1,INDEX(ChangeFactor!$O$6:$O$17,C657),INDEX(ChangeFactor!$N$6:$N$17,C657)),1,0)</f>
        <v/>
      </c>
      <c r="H657" s="12">
        <f>IF(G657=1,GAMMA.INV(Data!W657,INDEX(ChangeFactor!$R$6:$R$17,C657),INDEX(ChangeFactor!$S$6:$S$17,C657)),0)</f>
        <v/>
      </c>
      <c r="I657" s="7">
        <f>NORM.S.INV(Data!X657)</f>
        <v/>
      </c>
      <c r="J657" s="7">
        <f>NORM.S.INV(Data!Y657)</f>
        <v/>
      </c>
      <c r="K657" s="7">
        <f>NORM.S.INV(Data!Z657)</f>
        <v/>
      </c>
      <c r="L657" s="7">
        <f>MAR1!$B$32*L656+MAR1!$C$32*M656+MAR1!$D$32*N656+MAR1!$B$42*I657+MAR1!$C$42*J657+MAR1!$D$42*K657</f>
        <v/>
      </c>
      <c r="M657" s="7">
        <f>MAR1!$B$33*L656+MAR1!$C$33*M656+MAR1!$D$33*N656+MAR1!$B$43*I657+MAR1!$C$43*J657+MAR1!$D$43*K657</f>
        <v/>
      </c>
      <c r="N657" s="7">
        <f>MAR1!$B$34*L656+MAR1!$C$34*M656+MAR1!$D$34*N656+MAR1!$B$44*I657+MAR1!$C$44*J657+MAR1!$D$44*K657</f>
        <v/>
      </c>
      <c r="O657" s="12">
        <f>MAR1!$B$5+MAR1!$C$5*COS(2*PI()*B657/365)+MAR1!$D$5*SIN(2*PI()*B657/365)+IF(E657=1,MAR1!$B$11+MAR1!$D$11*L657,MAR1!$C$11+MAR1!$E$11*L657)</f>
        <v/>
      </c>
      <c r="P657" s="12">
        <f>MAR1!$B$6+MAR1!$C$6*COS(2*PI()*B657/365)+MAR1!$D$6*SIN(2*PI()*B657/365)+IF(E657=1,MAR1!$B$12+MAR1!$D$12*M657,MAR1!$C$12+MAR1!$E$12*M657)</f>
        <v/>
      </c>
      <c r="Q657" s="12">
        <f>MAR1!$B$7+MAR1!$C$7*COS(2*PI()*B657/365)+MAR1!$D$7*SIN(2*PI()*B657/365)+IF(E657=1,MAR1!$B$13+MAR1!$D$13*N657,MAR1!$C$13+MAR1!$E$13*N657)</f>
        <v/>
      </c>
      <c r="R657" s="12">
        <f>MAR1!$B$5+MAR1!$C$5*COS(2*PI()*B657/365)+MAR1!$D$5*SIN(2*PI()*B657/365)+INDEX(ChangeFactor!$F$6:$F$17,C657)+IF(G657=1,MAR1!$B$11+INDEX(ChangeFactor!$G$6:$G$17,C657)*MAR1!$D$11*L657,MAR1!$C$11+INDEX(ChangeFactor!$G$6:$G$17,C657)*MAR1!$E$11*L657)</f>
        <v/>
      </c>
    </row>
    <row r="658">
      <c r="A658" s="6">
        <f>Data!U658</f>
        <v/>
      </c>
      <c r="B658" s="6">
        <f>MOD(A658-1,365)+1</f>
        <v/>
      </c>
      <c r="C658" s="6">
        <f>MATCH(B658,Markov!$C$6:$C$17,1)</f>
        <v/>
      </c>
      <c r="D658" s="16">
        <f>Data!V658</f>
        <v/>
      </c>
      <c r="E658" s="6">
        <f>IF(D658&lt;IF(E657=1,INDEX(Markov!$I$6:$I$17,C658),INDEX(Markov!$H$6:$H$17,C658)),1,0)</f>
        <v/>
      </c>
      <c r="F658" s="12">
        <f>IF(E658=1,GAMMA.INV(Data!W658,INDEX(Markov!$Q$6:$Q$17,C658),INDEX(Markov!$R$6:$R$17,C658)),0)</f>
        <v/>
      </c>
      <c r="G658" s="6">
        <f>IF(D658&lt;IF(G657=1,INDEX(ChangeFactor!$O$6:$O$17,C658),INDEX(ChangeFactor!$N$6:$N$17,C658)),1,0)</f>
        <v/>
      </c>
      <c r="H658" s="12">
        <f>IF(G658=1,GAMMA.INV(Data!W658,INDEX(ChangeFactor!$R$6:$R$17,C658),INDEX(ChangeFactor!$S$6:$S$17,C658)),0)</f>
        <v/>
      </c>
      <c r="I658" s="7">
        <f>NORM.S.INV(Data!X658)</f>
        <v/>
      </c>
      <c r="J658" s="7">
        <f>NORM.S.INV(Data!Y658)</f>
        <v/>
      </c>
      <c r="K658" s="7">
        <f>NORM.S.INV(Data!Z658)</f>
        <v/>
      </c>
      <c r="L658" s="7">
        <f>MAR1!$B$32*L657+MAR1!$C$32*M657+MAR1!$D$32*N657+MAR1!$B$42*I658+MAR1!$C$42*J658+MAR1!$D$42*K658</f>
        <v/>
      </c>
      <c r="M658" s="7">
        <f>MAR1!$B$33*L657+MAR1!$C$33*M657+MAR1!$D$33*N657+MAR1!$B$43*I658+MAR1!$C$43*J658+MAR1!$D$43*K658</f>
        <v/>
      </c>
      <c r="N658" s="7">
        <f>MAR1!$B$34*L657+MAR1!$C$34*M657+MAR1!$D$34*N657+MAR1!$B$44*I658+MAR1!$C$44*J658+MAR1!$D$44*K658</f>
        <v/>
      </c>
      <c r="O658" s="12">
        <f>MAR1!$B$5+MAR1!$C$5*COS(2*PI()*B658/365)+MAR1!$D$5*SIN(2*PI()*B658/365)+IF(E658=1,MAR1!$B$11+MAR1!$D$11*L658,MAR1!$C$11+MAR1!$E$11*L658)</f>
        <v/>
      </c>
      <c r="P658" s="12">
        <f>MAR1!$B$6+MAR1!$C$6*COS(2*PI()*B658/365)+MAR1!$D$6*SIN(2*PI()*B658/365)+IF(E658=1,MAR1!$B$12+MAR1!$D$12*M658,MAR1!$C$12+MAR1!$E$12*M658)</f>
        <v/>
      </c>
      <c r="Q658" s="12">
        <f>MAR1!$B$7+MAR1!$C$7*COS(2*PI()*B658/365)+MAR1!$D$7*SIN(2*PI()*B658/365)+IF(E658=1,MAR1!$B$13+MAR1!$D$13*N658,MAR1!$C$13+MAR1!$E$13*N658)</f>
        <v/>
      </c>
      <c r="R658" s="12">
        <f>MAR1!$B$5+MAR1!$C$5*COS(2*PI()*B658/365)+MAR1!$D$5*SIN(2*PI()*B658/365)+INDEX(ChangeFactor!$F$6:$F$17,C658)+IF(G658=1,MAR1!$B$11+INDEX(ChangeFactor!$G$6:$G$17,C658)*MAR1!$D$11*L658,MAR1!$C$11+INDEX(ChangeFactor!$G$6:$G$17,C658)*MAR1!$E$11*L658)</f>
        <v/>
      </c>
    </row>
    <row r="659">
      <c r="A659" s="6">
        <f>Data!U659</f>
        <v/>
      </c>
      <c r="B659" s="6">
        <f>MOD(A659-1,365)+1</f>
        <v/>
      </c>
      <c r="C659" s="6">
        <f>MATCH(B659,Markov!$C$6:$C$17,1)</f>
        <v/>
      </c>
      <c r="D659" s="16">
        <f>Data!V659</f>
        <v/>
      </c>
      <c r="E659" s="6">
        <f>IF(D659&lt;IF(E658=1,INDEX(Markov!$I$6:$I$17,C659),INDEX(Markov!$H$6:$H$17,C659)),1,0)</f>
        <v/>
      </c>
      <c r="F659" s="12">
        <f>IF(E659=1,GAMMA.INV(Data!W659,INDEX(Markov!$Q$6:$Q$17,C659),INDEX(Markov!$R$6:$R$17,C659)),0)</f>
        <v/>
      </c>
      <c r="G659" s="6">
        <f>IF(D659&lt;IF(G658=1,INDEX(ChangeFactor!$O$6:$O$17,C659),INDEX(ChangeFactor!$N$6:$N$17,C659)),1,0)</f>
        <v/>
      </c>
      <c r="H659" s="12">
        <f>IF(G659=1,GAMMA.INV(Data!W659,INDEX(ChangeFactor!$R$6:$R$17,C659),INDEX(ChangeFactor!$S$6:$S$17,C659)),0)</f>
        <v/>
      </c>
      <c r="I659" s="7">
        <f>NORM.S.INV(Data!X659)</f>
        <v/>
      </c>
      <c r="J659" s="7">
        <f>NORM.S.INV(Data!Y659)</f>
        <v/>
      </c>
      <c r="K659" s="7">
        <f>NORM.S.INV(Data!Z659)</f>
        <v/>
      </c>
      <c r="L659" s="7">
        <f>MAR1!$B$32*L658+MAR1!$C$32*M658+MAR1!$D$32*N658+MAR1!$B$42*I659+MAR1!$C$42*J659+MAR1!$D$42*K659</f>
        <v/>
      </c>
      <c r="M659" s="7">
        <f>MAR1!$B$33*L658+MAR1!$C$33*M658+MAR1!$D$33*N658+MAR1!$B$43*I659+MAR1!$C$43*J659+MAR1!$D$43*K659</f>
        <v/>
      </c>
      <c r="N659" s="7">
        <f>MAR1!$B$34*L658+MAR1!$C$34*M658+MAR1!$D$34*N658+MAR1!$B$44*I659+MAR1!$C$44*J659+MAR1!$D$44*K659</f>
        <v/>
      </c>
      <c r="O659" s="12">
        <f>MAR1!$B$5+MAR1!$C$5*COS(2*PI()*B659/365)+MAR1!$D$5*SIN(2*PI()*B659/365)+IF(E659=1,MAR1!$B$11+MAR1!$D$11*L659,MAR1!$C$11+MAR1!$E$11*L659)</f>
        <v/>
      </c>
      <c r="P659" s="12">
        <f>MAR1!$B$6+MAR1!$C$6*COS(2*PI()*B659/365)+MAR1!$D$6*SIN(2*PI()*B659/365)+IF(E659=1,MAR1!$B$12+MAR1!$D$12*M659,MAR1!$C$12+MAR1!$E$12*M659)</f>
        <v/>
      </c>
      <c r="Q659" s="12">
        <f>MAR1!$B$7+MAR1!$C$7*COS(2*PI()*B659/365)+MAR1!$D$7*SIN(2*PI()*B659/365)+IF(E659=1,MAR1!$B$13+MAR1!$D$13*N659,MAR1!$C$13+MAR1!$E$13*N659)</f>
        <v/>
      </c>
      <c r="R659" s="12">
        <f>MAR1!$B$5+MAR1!$C$5*COS(2*PI()*B659/365)+MAR1!$D$5*SIN(2*PI()*B659/365)+INDEX(ChangeFactor!$F$6:$F$17,C659)+IF(G659=1,MAR1!$B$11+INDEX(ChangeFactor!$G$6:$G$17,C659)*MAR1!$D$11*L659,MAR1!$C$11+INDEX(ChangeFactor!$G$6:$G$17,C659)*MAR1!$E$11*L659)</f>
        <v/>
      </c>
    </row>
    <row r="660">
      <c r="A660" s="6">
        <f>Data!U660</f>
        <v/>
      </c>
      <c r="B660" s="6">
        <f>MOD(A660-1,365)+1</f>
        <v/>
      </c>
      <c r="C660" s="6">
        <f>MATCH(B660,Markov!$C$6:$C$17,1)</f>
        <v/>
      </c>
      <c r="D660" s="16">
        <f>Data!V660</f>
        <v/>
      </c>
      <c r="E660" s="6">
        <f>IF(D660&lt;IF(E659=1,INDEX(Markov!$I$6:$I$17,C660),INDEX(Markov!$H$6:$H$17,C660)),1,0)</f>
        <v/>
      </c>
      <c r="F660" s="12">
        <f>IF(E660=1,GAMMA.INV(Data!W660,INDEX(Markov!$Q$6:$Q$17,C660),INDEX(Markov!$R$6:$R$17,C660)),0)</f>
        <v/>
      </c>
      <c r="G660" s="6">
        <f>IF(D660&lt;IF(G659=1,INDEX(ChangeFactor!$O$6:$O$17,C660),INDEX(ChangeFactor!$N$6:$N$17,C660)),1,0)</f>
        <v/>
      </c>
      <c r="H660" s="12">
        <f>IF(G660=1,GAMMA.INV(Data!W660,INDEX(ChangeFactor!$R$6:$R$17,C660),INDEX(ChangeFactor!$S$6:$S$17,C660)),0)</f>
        <v/>
      </c>
      <c r="I660" s="7">
        <f>NORM.S.INV(Data!X660)</f>
        <v/>
      </c>
      <c r="J660" s="7">
        <f>NORM.S.INV(Data!Y660)</f>
        <v/>
      </c>
      <c r="K660" s="7">
        <f>NORM.S.INV(Data!Z660)</f>
        <v/>
      </c>
      <c r="L660" s="7">
        <f>MAR1!$B$32*L659+MAR1!$C$32*M659+MAR1!$D$32*N659+MAR1!$B$42*I660+MAR1!$C$42*J660+MAR1!$D$42*K660</f>
        <v/>
      </c>
      <c r="M660" s="7">
        <f>MAR1!$B$33*L659+MAR1!$C$33*M659+MAR1!$D$33*N659+MAR1!$B$43*I660+MAR1!$C$43*J660+MAR1!$D$43*K660</f>
        <v/>
      </c>
      <c r="N660" s="7">
        <f>MAR1!$B$34*L659+MAR1!$C$34*M659+MAR1!$D$34*N659+MAR1!$B$44*I660+MAR1!$C$44*J660+MAR1!$D$44*K660</f>
        <v/>
      </c>
      <c r="O660" s="12">
        <f>MAR1!$B$5+MAR1!$C$5*COS(2*PI()*B660/365)+MAR1!$D$5*SIN(2*PI()*B660/365)+IF(E660=1,MAR1!$B$11+MAR1!$D$11*L660,MAR1!$C$11+MAR1!$E$11*L660)</f>
        <v/>
      </c>
      <c r="P660" s="12">
        <f>MAR1!$B$6+MAR1!$C$6*COS(2*PI()*B660/365)+MAR1!$D$6*SIN(2*PI()*B660/365)+IF(E660=1,MAR1!$B$12+MAR1!$D$12*M660,MAR1!$C$12+MAR1!$E$12*M660)</f>
        <v/>
      </c>
      <c r="Q660" s="12">
        <f>MAR1!$B$7+MAR1!$C$7*COS(2*PI()*B660/365)+MAR1!$D$7*SIN(2*PI()*B660/365)+IF(E660=1,MAR1!$B$13+MAR1!$D$13*N660,MAR1!$C$13+MAR1!$E$13*N660)</f>
        <v/>
      </c>
      <c r="R660" s="12">
        <f>MAR1!$B$5+MAR1!$C$5*COS(2*PI()*B660/365)+MAR1!$D$5*SIN(2*PI()*B660/365)+INDEX(ChangeFactor!$F$6:$F$17,C660)+IF(G660=1,MAR1!$B$11+INDEX(ChangeFactor!$G$6:$G$17,C660)*MAR1!$D$11*L660,MAR1!$C$11+INDEX(ChangeFactor!$G$6:$G$17,C660)*MAR1!$E$11*L660)</f>
        <v/>
      </c>
    </row>
    <row r="661">
      <c r="A661" s="6">
        <f>Data!U661</f>
        <v/>
      </c>
      <c r="B661" s="6">
        <f>MOD(A661-1,365)+1</f>
        <v/>
      </c>
      <c r="C661" s="6">
        <f>MATCH(B661,Markov!$C$6:$C$17,1)</f>
        <v/>
      </c>
      <c r="D661" s="16">
        <f>Data!V661</f>
        <v/>
      </c>
      <c r="E661" s="6">
        <f>IF(D661&lt;IF(E660=1,INDEX(Markov!$I$6:$I$17,C661),INDEX(Markov!$H$6:$H$17,C661)),1,0)</f>
        <v/>
      </c>
      <c r="F661" s="12">
        <f>IF(E661=1,GAMMA.INV(Data!W661,INDEX(Markov!$Q$6:$Q$17,C661),INDEX(Markov!$R$6:$R$17,C661)),0)</f>
        <v/>
      </c>
      <c r="G661" s="6">
        <f>IF(D661&lt;IF(G660=1,INDEX(ChangeFactor!$O$6:$O$17,C661),INDEX(ChangeFactor!$N$6:$N$17,C661)),1,0)</f>
        <v/>
      </c>
      <c r="H661" s="12">
        <f>IF(G661=1,GAMMA.INV(Data!W661,INDEX(ChangeFactor!$R$6:$R$17,C661),INDEX(ChangeFactor!$S$6:$S$17,C661)),0)</f>
        <v/>
      </c>
      <c r="I661" s="7">
        <f>NORM.S.INV(Data!X661)</f>
        <v/>
      </c>
      <c r="J661" s="7">
        <f>NORM.S.INV(Data!Y661)</f>
        <v/>
      </c>
      <c r="K661" s="7">
        <f>NORM.S.INV(Data!Z661)</f>
        <v/>
      </c>
      <c r="L661" s="7">
        <f>MAR1!$B$32*L660+MAR1!$C$32*M660+MAR1!$D$32*N660+MAR1!$B$42*I661+MAR1!$C$42*J661+MAR1!$D$42*K661</f>
        <v/>
      </c>
      <c r="M661" s="7">
        <f>MAR1!$B$33*L660+MAR1!$C$33*M660+MAR1!$D$33*N660+MAR1!$B$43*I661+MAR1!$C$43*J661+MAR1!$D$43*K661</f>
        <v/>
      </c>
      <c r="N661" s="7">
        <f>MAR1!$B$34*L660+MAR1!$C$34*M660+MAR1!$D$34*N660+MAR1!$B$44*I661+MAR1!$C$44*J661+MAR1!$D$44*K661</f>
        <v/>
      </c>
      <c r="O661" s="12">
        <f>MAR1!$B$5+MAR1!$C$5*COS(2*PI()*B661/365)+MAR1!$D$5*SIN(2*PI()*B661/365)+IF(E661=1,MAR1!$B$11+MAR1!$D$11*L661,MAR1!$C$11+MAR1!$E$11*L661)</f>
        <v/>
      </c>
      <c r="P661" s="12">
        <f>MAR1!$B$6+MAR1!$C$6*COS(2*PI()*B661/365)+MAR1!$D$6*SIN(2*PI()*B661/365)+IF(E661=1,MAR1!$B$12+MAR1!$D$12*M661,MAR1!$C$12+MAR1!$E$12*M661)</f>
        <v/>
      </c>
      <c r="Q661" s="12">
        <f>MAR1!$B$7+MAR1!$C$7*COS(2*PI()*B661/365)+MAR1!$D$7*SIN(2*PI()*B661/365)+IF(E661=1,MAR1!$B$13+MAR1!$D$13*N661,MAR1!$C$13+MAR1!$E$13*N661)</f>
        <v/>
      </c>
      <c r="R661" s="12">
        <f>MAR1!$B$5+MAR1!$C$5*COS(2*PI()*B661/365)+MAR1!$D$5*SIN(2*PI()*B661/365)+INDEX(ChangeFactor!$F$6:$F$17,C661)+IF(G661=1,MAR1!$B$11+INDEX(ChangeFactor!$G$6:$G$17,C661)*MAR1!$D$11*L661,MAR1!$C$11+INDEX(ChangeFactor!$G$6:$G$17,C661)*MAR1!$E$11*L661)</f>
        <v/>
      </c>
    </row>
    <row r="662">
      <c r="A662" s="6">
        <f>Data!U662</f>
        <v/>
      </c>
      <c r="B662" s="6">
        <f>MOD(A662-1,365)+1</f>
        <v/>
      </c>
      <c r="C662" s="6">
        <f>MATCH(B662,Markov!$C$6:$C$17,1)</f>
        <v/>
      </c>
      <c r="D662" s="16">
        <f>Data!V662</f>
        <v/>
      </c>
      <c r="E662" s="6">
        <f>IF(D662&lt;IF(E661=1,INDEX(Markov!$I$6:$I$17,C662),INDEX(Markov!$H$6:$H$17,C662)),1,0)</f>
        <v/>
      </c>
      <c r="F662" s="12">
        <f>IF(E662=1,GAMMA.INV(Data!W662,INDEX(Markov!$Q$6:$Q$17,C662),INDEX(Markov!$R$6:$R$17,C662)),0)</f>
        <v/>
      </c>
      <c r="G662" s="6">
        <f>IF(D662&lt;IF(G661=1,INDEX(ChangeFactor!$O$6:$O$17,C662),INDEX(ChangeFactor!$N$6:$N$17,C662)),1,0)</f>
        <v/>
      </c>
      <c r="H662" s="12">
        <f>IF(G662=1,GAMMA.INV(Data!W662,INDEX(ChangeFactor!$R$6:$R$17,C662),INDEX(ChangeFactor!$S$6:$S$17,C662)),0)</f>
        <v/>
      </c>
      <c r="I662" s="7">
        <f>NORM.S.INV(Data!X662)</f>
        <v/>
      </c>
      <c r="J662" s="7">
        <f>NORM.S.INV(Data!Y662)</f>
        <v/>
      </c>
      <c r="K662" s="7">
        <f>NORM.S.INV(Data!Z662)</f>
        <v/>
      </c>
      <c r="L662" s="7">
        <f>MAR1!$B$32*L661+MAR1!$C$32*M661+MAR1!$D$32*N661+MAR1!$B$42*I662+MAR1!$C$42*J662+MAR1!$D$42*K662</f>
        <v/>
      </c>
      <c r="M662" s="7">
        <f>MAR1!$B$33*L661+MAR1!$C$33*M661+MAR1!$D$33*N661+MAR1!$B$43*I662+MAR1!$C$43*J662+MAR1!$D$43*K662</f>
        <v/>
      </c>
      <c r="N662" s="7">
        <f>MAR1!$B$34*L661+MAR1!$C$34*M661+MAR1!$D$34*N661+MAR1!$B$44*I662+MAR1!$C$44*J662+MAR1!$D$44*K662</f>
        <v/>
      </c>
      <c r="O662" s="12">
        <f>MAR1!$B$5+MAR1!$C$5*COS(2*PI()*B662/365)+MAR1!$D$5*SIN(2*PI()*B662/365)+IF(E662=1,MAR1!$B$11+MAR1!$D$11*L662,MAR1!$C$11+MAR1!$E$11*L662)</f>
        <v/>
      </c>
      <c r="P662" s="12">
        <f>MAR1!$B$6+MAR1!$C$6*COS(2*PI()*B662/365)+MAR1!$D$6*SIN(2*PI()*B662/365)+IF(E662=1,MAR1!$B$12+MAR1!$D$12*M662,MAR1!$C$12+MAR1!$E$12*M662)</f>
        <v/>
      </c>
      <c r="Q662" s="12">
        <f>MAR1!$B$7+MAR1!$C$7*COS(2*PI()*B662/365)+MAR1!$D$7*SIN(2*PI()*B662/365)+IF(E662=1,MAR1!$B$13+MAR1!$D$13*N662,MAR1!$C$13+MAR1!$E$13*N662)</f>
        <v/>
      </c>
      <c r="R662" s="12">
        <f>MAR1!$B$5+MAR1!$C$5*COS(2*PI()*B662/365)+MAR1!$D$5*SIN(2*PI()*B662/365)+INDEX(ChangeFactor!$F$6:$F$17,C662)+IF(G662=1,MAR1!$B$11+INDEX(ChangeFactor!$G$6:$G$17,C662)*MAR1!$D$11*L662,MAR1!$C$11+INDEX(ChangeFactor!$G$6:$G$17,C662)*MAR1!$E$11*L662)</f>
        <v/>
      </c>
    </row>
    <row r="663">
      <c r="A663" s="6">
        <f>Data!U663</f>
        <v/>
      </c>
      <c r="B663" s="6">
        <f>MOD(A663-1,365)+1</f>
        <v/>
      </c>
      <c r="C663" s="6">
        <f>MATCH(B663,Markov!$C$6:$C$17,1)</f>
        <v/>
      </c>
      <c r="D663" s="16">
        <f>Data!V663</f>
        <v/>
      </c>
      <c r="E663" s="6">
        <f>IF(D663&lt;IF(E662=1,INDEX(Markov!$I$6:$I$17,C663),INDEX(Markov!$H$6:$H$17,C663)),1,0)</f>
        <v/>
      </c>
      <c r="F663" s="12">
        <f>IF(E663=1,GAMMA.INV(Data!W663,INDEX(Markov!$Q$6:$Q$17,C663),INDEX(Markov!$R$6:$R$17,C663)),0)</f>
        <v/>
      </c>
      <c r="G663" s="6">
        <f>IF(D663&lt;IF(G662=1,INDEX(ChangeFactor!$O$6:$O$17,C663),INDEX(ChangeFactor!$N$6:$N$17,C663)),1,0)</f>
        <v/>
      </c>
      <c r="H663" s="12">
        <f>IF(G663=1,GAMMA.INV(Data!W663,INDEX(ChangeFactor!$R$6:$R$17,C663),INDEX(ChangeFactor!$S$6:$S$17,C663)),0)</f>
        <v/>
      </c>
      <c r="I663" s="7">
        <f>NORM.S.INV(Data!X663)</f>
        <v/>
      </c>
      <c r="J663" s="7">
        <f>NORM.S.INV(Data!Y663)</f>
        <v/>
      </c>
      <c r="K663" s="7">
        <f>NORM.S.INV(Data!Z663)</f>
        <v/>
      </c>
      <c r="L663" s="7">
        <f>MAR1!$B$32*L662+MAR1!$C$32*M662+MAR1!$D$32*N662+MAR1!$B$42*I663+MAR1!$C$42*J663+MAR1!$D$42*K663</f>
        <v/>
      </c>
      <c r="M663" s="7">
        <f>MAR1!$B$33*L662+MAR1!$C$33*M662+MAR1!$D$33*N662+MAR1!$B$43*I663+MAR1!$C$43*J663+MAR1!$D$43*K663</f>
        <v/>
      </c>
      <c r="N663" s="7">
        <f>MAR1!$B$34*L662+MAR1!$C$34*M662+MAR1!$D$34*N662+MAR1!$B$44*I663+MAR1!$C$44*J663+MAR1!$D$44*K663</f>
        <v/>
      </c>
      <c r="O663" s="12">
        <f>MAR1!$B$5+MAR1!$C$5*COS(2*PI()*B663/365)+MAR1!$D$5*SIN(2*PI()*B663/365)+IF(E663=1,MAR1!$B$11+MAR1!$D$11*L663,MAR1!$C$11+MAR1!$E$11*L663)</f>
        <v/>
      </c>
      <c r="P663" s="12">
        <f>MAR1!$B$6+MAR1!$C$6*COS(2*PI()*B663/365)+MAR1!$D$6*SIN(2*PI()*B663/365)+IF(E663=1,MAR1!$B$12+MAR1!$D$12*M663,MAR1!$C$12+MAR1!$E$12*M663)</f>
        <v/>
      </c>
      <c r="Q663" s="12">
        <f>MAR1!$B$7+MAR1!$C$7*COS(2*PI()*B663/365)+MAR1!$D$7*SIN(2*PI()*B663/365)+IF(E663=1,MAR1!$B$13+MAR1!$D$13*N663,MAR1!$C$13+MAR1!$E$13*N663)</f>
        <v/>
      </c>
      <c r="R663" s="12">
        <f>MAR1!$B$5+MAR1!$C$5*COS(2*PI()*B663/365)+MAR1!$D$5*SIN(2*PI()*B663/365)+INDEX(ChangeFactor!$F$6:$F$17,C663)+IF(G663=1,MAR1!$B$11+INDEX(ChangeFactor!$G$6:$G$17,C663)*MAR1!$D$11*L663,MAR1!$C$11+INDEX(ChangeFactor!$G$6:$G$17,C663)*MAR1!$E$11*L663)</f>
        <v/>
      </c>
    </row>
    <row r="664">
      <c r="A664" s="6">
        <f>Data!U664</f>
        <v/>
      </c>
      <c r="B664" s="6">
        <f>MOD(A664-1,365)+1</f>
        <v/>
      </c>
      <c r="C664" s="6">
        <f>MATCH(B664,Markov!$C$6:$C$17,1)</f>
        <v/>
      </c>
      <c r="D664" s="16">
        <f>Data!V664</f>
        <v/>
      </c>
      <c r="E664" s="6">
        <f>IF(D664&lt;IF(E663=1,INDEX(Markov!$I$6:$I$17,C664),INDEX(Markov!$H$6:$H$17,C664)),1,0)</f>
        <v/>
      </c>
      <c r="F664" s="12">
        <f>IF(E664=1,GAMMA.INV(Data!W664,INDEX(Markov!$Q$6:$Q$17,C664),INDEX(Markov!$R$6:$R$17,C664)),0)</f>
        <v/>
      </c>
      <c r="G664" s="6">
        <f>IF(D664&lt;IF(G663=1,INDEX(ChangeFactor!$O$6:$O$17,C664),INDEX(ChangeFactor!$N$6:$N$17,C664)),1,0)</f>
        <v/>
      </c>
      <c r="H664" s="12">
        <f>IF(G664=1,GAMMA.INV(Data!W664,INDEX(ChangeFactor!$R$6:$R$17,C664),INDEX(ChangeFactor!$S$6:$S$17,C664)),0)</f>
        <v/>
      </c>
      <c r="I664" s="7">
        <f>NORM.S.INV(Data!X664)</f>
        <v/>
      </c>
      <c r="J664" s="7">
        <f>NORM.S.INV(Data!Y664)</f>
        <v/>
      </c>
      <c r="K664" s="7">
        <f>NORM.S.INV(Data!Z664)</f>
        <v/>
      </c>
      <c r="L664" s="7">
        <f>MAR1!$B$32*L663+MAR1!$C$32*M663+MAR1!$D$32*N663+MAR1!$B$42*I664+MAR1!$C$42*J664+MAR1!$D$42*K664</f>
        <v/>
      </c>
      <c r="M664" s="7">
        <f>MAR1!$B$33*L663+MAR1!$C$33*M663+MAR1!$D$33*N663+MAR1!$B$43*I664+MAR1!$C$43*J664+MAR1!$D$43*K664</f>
        <v/>
      </c>
      <c r="N664" s="7">
        <f>MAR1!$B$34*L663+MAR1!$C$34*M663+MAR1!$D$34*N663+MAR1!$B$44*I664+MAR1!$C$44*J664+MAR1!$D$44*K664</f>
        <v/>
      </c>
      <c r="O664" s="12">
        <f>MAR1!$B$5+MAR1!$C$5*COS(2*PI()*B664/365)+MAR1!$D$5*SIN(2*PI()*B664/365)+IF(E664=1,MAR1!$B$11+MAR1!$D$11*L664,MAR1!$C$11+MAR1!$E$11*L664)</f>
        <v/>
      </c>
      <c r="P664" s="12">
        <f>MAR1!$B$6+MAR1!$C$6*COS(2*PI()*B664/365)+MAR1!$D$6*SIN(2*PI()*B664/365)+IF(E664=1,MAR1!$B$12+MAR1!$D$12*M664,MAR1!$C$12+MAR1!$E$12*M664)</f>
        <v/>
      </c>
      <c r="Q664" s="12">
        <f>MAR1!$B$7+MAR1!$C$7*COS(2*PI()*B664/365)+MAR1!$D$7*SIN(2*PI()*B664/365)+IF(E664=1,MAR1!$B$13+MAR1!$D$13*N664,MAR1!$C$13+MAR1!$E$13*N664)</f>
        <v/>
      </c>
      <c r="R664" s="12">
        <f>MAR1!$B$5+MAR1!$C$5*COS(2*PI()*B664/365)+MAR1!$D$5*SIN(2*PI()*B664/365)+INDEX(ChangeFactor!$F$6:$F$17,C664)+IF(G664=1,MAR1!$B$11+INDEX(ChangeFactor!$G$6:$G$17,C664)*MAR1!$D$11*L664,MAR1!$C$11+INDEX(ChangeFactor!$G$6:$G$17,C664)*MAR1!$E$11*L664)</f>
        <v/>
      </c>
    </row>
    <row r="665">
      <c r="A665" s="6">
        <f>Data!U665</f>
        <v/>
      </c>
      <c r="B665" s="6">
        <f>MOD(A665-1,365)+1</f>
        <v/>
      </c>
      <c r="C665" s="6">
        <f>MATCH(B665,Markov!$C$6:$C$17,1)</f>
        <v/>
      </c>
      <c r="D665" s="16">
        <f>Data!V665</f>
        <v/>
      </c>
      <c r="E665" s="6">
        <f>IF(D665&lt;IF(E664=1,INDEX(Markov!$I$6:$I$17,C665),INDEX(Markov!$H$6:$H$17,C665)),1,0)</f>
        <v/>
      </c>
      <c r="F665" s="12">
        <f>IF(E665=1,GAMMA.INV(Data!W665,INDEX(Markov!$Q$6:$Q$17,C665),INDEX(Markov!$R$6:$R$17,C665)),0)</f>
        <v/>
      </c>
      <c r="G665" s="6">
        <f>IF(D665&lt;IF(G664=1,INDEX(ChangeFactor!$O$6:$O$17,C665),INDEX(ChangeFactor!$N$6:$N$17,C665)),1,0)</f>
        <v/>
      </c>
      <c r="H665" s="12">
        <f>IF(G665=1,GAMMA.INV(Data!W665,INDEX(ChangeFactor!$R$6:$R$17,C665),INDEX(ChangeFactor!$S$6:$S$17,C665)),0)</f>
        <v/>
      </c>
      <c r="I665" s="7">
        <f>NORM.S.INV(Data!X665)</f>
        <v/>
      </c>
      <c r="J665" s="7">
        <f>NORM.S.INV(Data!Y665)</f>
        <v/>
      </c>
      <c r="K665" s="7">
        <f>NORM.S.INV(Data!Z665)</f>
        <v/>
      </c>
      <c r="L665" s="7">
        <f>MAR1!$B$32*L664+MAR1!$C$32*M664+MAR1!$D$32*N664+MAR1!$B$42*I665+MAR1!$C$42*J665+MAR1!$D$42*K665</f>
        <v/>
      </c>
      <c r="M665" s="7">
        <f>MAR1!$B$33*L664+MAR1!$C$33*M664+MAR1!$D$33*N664+MAR1!$B$43*I665+MAR1!$C$43*J665+MAR1!$D$43*K665</f>
        <v/>
      </c>
      <c r="N665" s="7">
        <f>MAR1!$B$34*L664+MAR1!$C$34*M664+MAR1!$D$34*N664+MAR1!$B$44*I665+MAR1!$C$44*J665+MAR1!$D$44*K665</f>
        <v/>
      </c>
      <c r="O665" s="12">
        <f>MAR1!$B$5+MAR1!$C$5*COS(2*PI()*B665/365)+MAR1!$D$5*SIN(2*PI()*B665/365)+IF(E665=1,MAR1!$B$11+MAR1!$D$11*L665,MAR1!$C$11+MAR1!$E$11*L665)</f>
        <v/>
      </c>
      <c r="P665" s="12">
        <f>MAR1!$B$6+MAR1!$C$6*COS(2*PI()*B665/365)+MAR1!$D$6*SIN(2*PI()*B665/365)+IF(E665=1,MAR1!$B$12+MAR1!$D$12*M665,MAR1!$C$12+MAR1!$E$12*M665)</f>
        <v/>
      </c>
      <c r="Q665" s="12">
        <f>MAR1!$B$7+MAR1!$C$7*COS(2*PI()*B665/365)+MAR1!$D$7*SIN(2*PI()*B665/365)+IF(E665=1,MAR1!$B$13+MAR1!$D$13*N665,MAR1!$C$13+MAR1!$E$13*N665)</f>
        <v/>
      </c>
      <c r="R665" s="12">
        <f>MAR1!$B$5+MAR1!$C$5*COS(2*PI()*B665/365)+MAR1!$D$5*SIN(2*PI()*B665/365)+INDEX(ChangeFactor!$F$6:$F$17,C665)+IF(G665=1,MAR1!$B$11+INDEX(ChangeFactor!$G$6:$G$17,C665)*MAR1!$D$11*L665,MAR1!$C$11+INDEX(ChangeFactor!$G$6:$G$17,C665)*MAR1!$E$11*L665)</f>
        <v/>
      </c>
    </row>
    <row r="666">
      <c r="A666" s="6">
        <f>Data!U666</f>
        <v/>
      </c>
      <c r="B666" s="6">
        <f>MOD(A666-1,365)+1</f>
        <v/>
      </c>
      <c r="C666" s="6">
        <f>MATCH(B666,Markov!$C$6:$C$17,1)</f>
        <v/>
      </c>
      <c r="D666" s="16">
        <f>Data!V666</f>
        <v/>
      </c>
      <c r="E666" s="6">
        <f>IF(D666&lt;IF(E665=1,INDEX(Markov!$I$6:$I$17,C666),INDEX(Markov!$H$6:$H$17,C666)),1,0)</f>
        <v/>
      </c>
      <c r="F666" s="12">
        <f>IF(E666=1,GAMMA.INV(Data!W666,INDEX(Markov!$Q$6:$Q$17,C666),INDEX(Markov!$R$6:$R$17,C666)),0)</f>
        <v/>
      </c>
      <c r="G666" s="6">
        <f>IF(D666&lt;IF(G665=1,INDEX(ChangeFactor!$O$6:$O$17,C666),INDEX(ChangeFactor!$N$6:$N$17,C666)),1,0)</f>
        <v/>
      </c>
      <c r="H666" s="12">
        <f>IF(G666=1,GAMMA.INV(Data!W666,INDEX(ChangeFactor!$R$6:$R$17,C666),INDEX(ChangeFactor!$S$6:$S$17,C666)),0)</f>
        <v/>
      </c>
      <c r="I666" s="7">
        <f>NORM.S.INV(Data!X666)</f>
        <v/>
      </c>
      <c r="J666" s="7">
        <f>NORM.S.INV(Data!Y666)</f>
        <v/>
      </c>
      <c r="K666" s="7">
        <f>NORM.S.INV(Data!Z666)</f>
        <v/>
      </c>
      <c r="L666" s="7">
        <f>MAR1!$B$32*L665+MAR1!$C$32*M665+MAR1!$D$32*N665+MAR1!$B$42*I666+MAR1!$C$42*J666+MAR1!$D$42*K666</f>
        <v/>
      </c>
      <c r="M666" s="7">
        <f>MAR1!$B$33*L665+MAR1!$C$33*M665+MAR1!$D$33*N665+MAR1!$B$43*I666+MAR1!$C$43*J666+MAR1!$D$43*K666</f>
        <v/>
      </c>
      <c r="N666" s="7">
        <f>MAR1!$B$34*L665+MAR1!$C$34*M665+MAR1!$D$34*N665+MAR1!$B$44*I666+MAR1!$C$44*J666+MAR1!$D$44*K666</f>
        <v/>
      </c>
      <c r="O666" s="12">
        <f>MAR1!$B$5+MAR1!$C$5*COS(2*PI()*B666/365)+MAR1!$D$5*SIN(2*PI()*B666/365)+IF(E666=1,MAR1!$B$11+MAR1!$D$11*L666,MAR1!$C$11+MAR1!$E$11*L666)</f>
        <v/>
      </c>
      <c r="P666" s="12">
        <f>MAR1!$B$6+MAR1!$C$6*COS(2*PI()*B666/365)+MAR1!$D$6*SIN(2*PI()*B666/365)+IF(E666=1,MAR1!$B$12+MAR1!$D$12*M666,MAR1!$C$12+MAR1!$E$12*M666)</f>
        <v/>
      </c>
      <c r="Q666" s="12">
        <f>MAR1!$B$7+MAR1!$C$7*COS(2*PI()*B666/365)+MAR1!$D$7*SIN(2*PI()*B666/365)+IF(E666=1,MAR1!$B$13+MAR1!$D$13*N666,MAR1!$C$13+MAR1!$E$13*N666)</f>
        <v/>
      </c>
      <c r="R666" s="12">
        <f>MAR1!$B$5+MAR1!$C$5*COS(2*PI()*B666/365)+MAR1!$D$5*SIN(2*PI()*B666/365)+INDEX(ChangeFactor!$F$6:$F$17,C666)+IF(G666=1,MAR1!$B$11+INDEX(ChangeFactor!$G$6:$G$17,C666)*MAR1!$D$11*L666,MAR1!$C$11+INDEX(ChangeFactor!$G$6:$G$17,C666)*MAR1!$E$11*L666)</f>
        <v/>
      </c>
    </row>
    <row r="667">
      <c r="A667" s="6">
        <f>Data!U667</f>
        <v/>
      </c>
      <c r="B667" s="6">
        <f>MOD(A667-1,365)+1</f>
        <v/>
      </c>
      <c r="C667" s="6">
        <f>MATCH(B667,Markov!$C$6:$C$17,1)</f>
        <v/>
      </c>
      <c r="D667" s="16">
        <f>Data!V667</f>
        <v/>
      </c>
      <c r="E667" s="6">
        <f>IF(D667&lt;IF(E666=1,INDEX(Markov!$I$6:$I$17,C667),INDEX(Markov!$H$6:$H$17,C667)),1,0)</f>
        <v/>
      </c>
      <c r="F667" s="12">
        <f>IF(E667=1,GAMMA.INV(Data!W667,INDEX(Markov!$Q$6:$Q$17,C667),INDEX(Markov!$R$6:$R$17,C667)),0)</f>
        <v/>
      </c>
      <c r="G667" s="6">
        <f>IF(D667&lt;IF(G666=1,INDEX(ChangeFactor!$O$6:$O$17,C667),INDEX(ChangeFactor!$N$6:$N$17,C667)),1,0)</f>
        <v/>
      </c>
      <c r="H667" s="12">
        <f>IF(G667=1,GAMMA.INV(Data!W667,INDEX(ChangeFactor!$R$6:$R$17,C667),INDEX(ChangeFactor!$S$6:$S$17,C667)),0)</f>
        <v/>
      </c>
      <c r="I667" s="7">
        <f>NORM.S.INV(Data!X667)</f>
        <v/>
      </c>
      <c r="J667" s="7">
        <f>NORM.S.INV(Data!Y667)</f>
        <v/>
      </c>
      <c r="K667" s="7">
        <f>NORM.S.INV(Data!Z667)</f>
        <v/>
      </c>
      <c r="L667" s="7">
        <f>MAR1!$B$32*L666+MAR1!$C$32*M666+MAR1!$D$32*N666+MAR1!$B$42*I667+MAR1!$C$42*J667+MAR1!$D$42*K667</f>
        <v/>
      </c>
      <c r="M667" s="7">
        <f>MAR1!$B$33*L666+MAR1!$C$33*M666+MAR1!$D$33*N666+MAR1!$B$43*I667+MAR1!$C$43*J667+MAR1!$D$43*K667</f>
        <v/>
      </c>
      <c r="N667" s="7">
        <f>MAR1!$B$34*L666+MAR1!$C$34*M666+MAR1!$D$34*N666+MAR1!$B$44*I667+MAR1!$C$44*J667+MAR1!$D$44*K667</f>
        <v/>
      </c>
      <c r="O667" s="12">
        <f>MAR1!$B$5+MAR1!$C$5*COS(2*PI()*B667/365)+MAR1!$D$5*SIN(2*PI()*B667/365)+IF(E667=1,MAR1!$B$11+MAR1!$D$11*L667,MAR1!$C$11+MAR1!$E$11*L667)</f>
        <v/>
      </c>
      <c r="P667" s="12">
        <f>MAR1!$B$6+MAR1!$C$6*COS(2*PI()*B667/365)+MAR1!$D$6*SIN(2*PI()*B667/365)+IF(E667=1,MAR1!$B$12+MAR1!$D$12*M667,MAR1!$C$12+MAR1!$E$12*M667)</f>
        <v/>
      </c>
      <c r="Q667" s="12">
        <f>MAR1!$B$7+MAR1!$C$7*COS(2*PI()*B667/365)+MAR1!$D$7*SIN(2*PI()*B667/365)+IF(E667=1,MAR1!$B$13+MAR1!$D$13*N667,MAR1!$C$13+MAR1!$E$13*N667)</f>
        <v/>
      </c>
      <c r="R667" s="12">
        <f>MAR1!$B$5+MAR1!$C$5*COS(2*PI()*B667/365)+MAR1!$D$5*SIN(2*PI()*B667/365)+INDEX(ChangeFactor!$F$6:$F$17,C667)+IF(G667=1,MAR1!$B$11+INDEX(ChangeFactor!$G$6:$G$17,C667)*MAR1!$D$11*L667,MAR1!$C$11+INDEX(ChangeFactor!$G$6:$G$17,C667)*MAR1!$E$11*L667)</f>
        <v/>
      </c>
    </row>
    <row r="668">
      <c r="A668" s="6">
        <f>Data!U668</f>
        <v/>
      </c>
      <c r="B668" s="6">
        <f>MOD(A668-1,365)+1</f>
        <v/>
      </c>
      <c r="C668" s="6">
        <f>MATCH(B668,Markov!$C$6:$C$17,1)</f>
        <v/>
      </c>
      <c r="D668" s="16">
        <f>Data!V668</f>
        <v/>
      </c>
      <c r="E668" s="6">
        <f>IF(D668&lt;IF(E667=1,INDEX(Markov!$I$6:$I$17,C668),INDEX(Markov!$H$6:$H$17,C668)),1,0)</f>
        <v/>
      </c>
      <c r="F668" s="12">
        <f>IF(E668=1,GAMMA.INV(Data!W668,INDEX(Markov!$Q$6:$Q$17,C668),INDEX(Markov!$R$6:$R$17,C668)),0)</f>
        <v/>
      </c>
      <c r="G668" s="6">
        <f>IF(D668&lt;IF(G667=1,INDEX(ChangeFactor!$O$6:$O$17,C668),INDEX(ChangeFactor!$N$6:$N$17,C668)),1,0)</f>
        <v/>
      </c>
      <c r="H668" s="12">
        <f>IF(G668=1,GAMMA.INV(Data!W668,INDEX(ChangeFactor!$R$6:$R$17,C668),INDEX(ChangeFactor!$S$6:$S$17,C668)),0)</f>
        <v/>
      </c>
      <c r="I668" s="7">
        <f>NORM.S.INV(Data!X668)</f>
        <v/>
      </c>
      <c r="J668" s="7">
        <f>NORM.S.INV(Data!Y668)</f>
        <v/>
      </c>
      <c r="K668" s="7">
        <f>NORM.S.INV(Data!Z668)</f>
        <v/>
      </c>
      <c r="L668" s="7">
        <f>MAR1!$B$32*L667+MAR1!$C$32*M667+MAR1!$D$32*N667+MAR1!$B$42*I668+MAR1!$C$42*J668+MAR1!$D$42*K668</f>
        <v/>
      </c>
      <c r="M668" s="7">
        <f>MAR1!$B$33*L667+MAR1!$C$33*M667+MAR1!$D$33*N667+MAR1!$B$43*I668+MAR1!$C$43*J668+MAR1!$D$43*K668</f>
        <v/>
      </c>
      <c r="N668" s="7">
        <f>MAR1!$B$34*L667+MAR1!$C$34*M667+MAR1!$D$34*N667+MAR1!$B$44*I668+MAR1!$C$44*J668+MAR1!$D$44*K668</f>
        <v/>
      </c>
      <c r="O668" s="12">
        <f>MAR1!$B$5+MAR1!$C$5*COS(2*PI()*B668/365)+MAR1!$D$5*SIN(2*PI()*B668/365)+IF(E668=1,MAR1!$B$11+MAR1!$D$11*L668,MAR1!$C$11+MAR1!$E$11*L668)</f>
        <v/>
      </c>
      <c r="P668" s="12">
        <f>MAR1!$B$6+MAR1!$C$6*COS(2*PI()*B668/365)+MAR1!$D$6*SIN(2*PI()*B668/365)+IF(E668=1,MAR1!$B$12+MAR1!$D$12*M668,MAR1!$C$12+MAR1!$E$12*M668)</f>
        <v/>
      </c>
      <c r="Q668" s="12">
        <f>MAR1!$B$7+MAR1!$C$7*COS(2*PI()*B668/365)+MAR1!$D$7*SIN(2*PI()*B668/365)+IF(E668=1,MAR1!$B$13+MAR1!$D$13*N668,MAR1!$C$13+MAR1!$E$13*N668)</f>
        <v/>
      </c>
      <c r="R668" s="12">
        <f>MAR1!$B$5+MAR1!$C$5*COS(2*PI()*B668/365)+MAR1!$D$5*SIN(2*PI()*B668/365)+INDEX(ChangeFactor!$F$6:$F$17,C668)+IF(G668=1,MAR1!$B$11+INDEX(ChangeFactor!$G$6:$G$17,C668)*MAR1!$D$11*L668,MAR1!$C$11+INDEX(ChangeFactor!$G$6:$G$17,C668)*MAR1!$E$11*L668)</f>
        <v/>
      </c>
    </row>
    <row r="669">
      <c r="A669" s="6">
        <f>Data!U669</f>
        <v/>
      </c>
      <c r="B669" s="6">
        <f>MOD(A669-1,365)+1</f>
        <v/>
      </c>
      <c r="C669" s="6">
        <f>MATCH(B669,Markov!$C$6:$C$17,1)</f>
        <v/>
      </c>
      <c r="D669" s="16">
        <f>Data!V669</f>
        <v/>
      </c>
      <c r="E669" s="6">
        <f>IF(D669&lt;IF(E668=1,INDEX(Markov!$I$6:$I$17,C669),INDEX(Markov!$H$6:$H$17,C669)),1,0)</f>
        <v/>
      </c>
      <c r="F669" s="12">
        <f>IF(E669=1,GAMMA.INV(Data!W669,INDEX(Markov!$Q$6:$Q$17,C669),INDEX(Markov!$R$6:$R$17,C669)),0)</f>
        <v/>
      </c>
      <c r="G669" s="6">
        <f>IF(D669&lt;IF(G668=1,INDEX(ChangeFactor!$O$6:$O$17,C669),INDEX(ChangeFactor!$N$6:$N$17,C669)),1,0)</f>
        <v/>
      </c>
      <c r="H669" s="12">
        <f>IF(G669=1,GAMMA.INV(Data!W669,INDEX(ChangeFactor!$R$6:$R$17,C669),INDEX(ChangeFactor!$S$6:$S$17,C669)),0)</f>
        <v/>
      </c>
      <c r="I669" s="7">
        <f>NORM.S.INV(Data!X669)</f>
        <v/>
      </c>
      <c r="J669" s="7">
        <f>NORM.S.INV(Data!Y669)</f>
        <v/>
      </c>
      <c r="K669" s="7">
        <f>NORM.S.INV(Data!Z669)</f>
        <v/>
      </c>
      <c r="L669" s="7">
        <f>MAR1!$B$32*L668+MAR1!$C$32*M668+MAR1!$D$32*N668+MAR1!$B$42*I669+MAR1!$C$42*J669+MAR1!$D$42*K669</f>
        <v/>
      </c>
      <c r="M669" s="7">
        <f>MAR1!$B$33*L668+MAR1!$C$33*M668+MAR1!$D$33*N668+MAR1!$B$43*I669+MAR1!$C$43*J669+MAR1!$D$43*K669</f>
        <v/>
      </c>
      <c r="N669" s="7">
        <f>MAR1!$B$34*L668+MAR1!$C$34*M668+MAR1!$D$34*N668+MAR1!$B$44*I669+MAR1!$C$44*J669+MAR1!$D$44*K669</f>
        <v/>
      </c>
      <c r="O669" s="12">
        <f>MAR1!$B$5+MAR1!$C$5*COS(2*PI()*B669/365)+MAR1!$D$5*SIN(2*PI()*B669/365)+IF(E669=1,MAR1!$B$11+MAR1!$D$11*L669,MAR1!$C$11+MAR1!$E$11*L669)</f>
        <v/>
      </c>
      <c r="P669" s="12">
        <f>MAR1!$B$6+MAR1!$C$6*COS(2*PI()*B669/365)+MAR1!$D$6*SIN(2*PI()*B669/365)+IF(E669=1,MAR1!$B$12+MAR1!$D$12*M669,MAR1!$C$12+MAR1!$E$12*M669)</f>
        <v/>
      </c>
      <c r="Q669" s="12">
        <f>MAR1!$B$7+MAR1!$C$7*COS(2*PI()*B669/365)+MAR1!$D$7*SIN(2*PI()*B669/365)+IF(E669=1,MAR1!$B$13+MAR1!$D$13*N669,MAR1!$C$13+MAR1!$E$13*N669)</f>
        <v/>
      </c>
      <c r="R669" s="12">
        <f>MAR1!$B$5+MAR1!$C$5*COS(2*PI()*B669/365)+MAR1!$D$5*SIN(2*PI()*B669/365)+INDEX(ChangeFactor!$F$6:$F$17,C669)+IF(G669=1,MAR1!$B$11+INDEX(ChangeFactor!$G$6:$G$17,C669)*MAR1!$D$11*L669,MAR1!$C$11+INDEX(ChangeFactor!$G$6:$G$17,C669)*MAR1!$E$11*L669)</f>
        <v/>
      </c>
    </row>
    <row r="670">
      <c r="A670" s="6">
        <f>Data!U670</f>
        <v/>
      </c>
      <c r="B670" s="6">
        <f>MOD(A670-1,365)+1</f>
        <v/>
      </c>
      <c r="C670" s="6">
        <f>MATCH(B670,Markov!$C$6:$C$17,1)</f>
        <v/>
      </c>
      <c r="D670" s="16">
        <f>Data!V670</f>
        <v/>
      </c>
      <c r="E670" s="6">
        <f>IF(D670&lt;IF(E669=1,INDEX(Markov!$I$6:$I$17,C670),INDEX(Markov!$H$6:$H$17,C670)),1,0)</f>
        <v/>
      </c>
      <c r="F670" s="12">
        <f>IF(E670=1,GAMMA.INV(Data!W670,INDEX(Markov!$Q$6:$Q$17,C670),INDEX(Markov!$R$6:$R$17,C670)),0)</f>
        <v/>
      </c>
      <c r="G670" s="6">
        <f>IF(D670&lt;IF(G669=1,INDEX(ChangeFactor!$O$6:$O$17,C670),INDEX(ChangeFactor!$N$6:$N$17,C670)),1,0)</f>
        <v/>
      </c>
      <c r="H670" s="12">
        <f>IF(G670=1,GAMMA.INV(Data!W670,INDEX(ChangeFactor!$R$6:$R$17,C670),INDEX(ChangeFactor!$S$6:$S$17,C670)),0)</f>
        <v/>
      </c>
      <c r="I670" s="7">
        <f>NORM.S.INV(Data!X670)</f>
        <v/>
      </c>
      <c r="J670" s="7">
        <f>NORM.S.INV(Data!Y670)</f>
        <v/>
      </c>
      <c r="K670" s="7">
        <f>NORM.S.INV(Data!Z670)</f>
        <v/>
      </c>
      <c r="L670" s="7">
        <f>MAR1!$B$32*L669+MAR1!$C$32*M669+MAR1!$D$32*N669+MAR1!$B$42*I670+MAR1!$C$42*J670+MAR1!$D$42*K670</f>
        <v/>
      </c>
      <c r="M670" s="7">
        <f>MAR1!$B$33*L669+MAR1!$C$33*M669+MAR1!$D$33*N669+MAR1!$B$43*I670+MAR1!$C$43*J670+MAR1!$D$43*K670</f>
        <v/>
      </c>
      <c r="N670" s="7">
        <f>MAR1!$B$34*L669+MAR1!$C$34*M669+MAR1!$D$34*N669+MAR1!$B$44*I670+MAR1!$C$44*J670+MAR1!$D$44*K670</f>
        <v/>
      </c>
      <c r="O670" s="12">
        <f>MAR1!$B$5+MAR1!$C$5*COS(2*PI()*B670/365)+MAR1!$D$5*SIN(2*PI()*B670/365)+IF(E670=1,MAR1!$B$11+MAR1!$D$11*L670,MAR1!$C$11+MAR1!$E$11*L670)</f>
        <v/>
      </c>
      <c r="P670" s="12">
        <f>MAR1!$B$6+MAR1!$C$6*COS(2*PI()*B670/365)+MAR1!$D$6*SIN(2*PI()*B670/365)+IF(E670=1,MAR1!$B$12+MAR1!$D$12*M670,MAR1!$C$12+MAR1!$E$12*M670)</f>
        <v/>
      </c>
      <c r="Q670" s="12">
        <f>MAR1!$B$7+MAR1!$C$7*COS(2*PI()*B670/365)+MAR1!$D$7*SIN(2*PI()*B670/365)+IF(E670=1,MAR1!$B$13+MAR1!$D$13*N670,MAR1!$C$13+MAR1!$E$13*N670)</f>
        <v/>
      </c>
      <c r="R670" s="12">
        <f>MAR1!$B$5+MAR1!$C$5*COS(2*PI()*B670/365)+MAR1!$D$5*SIN(2*PI()*B670/365)+INDEX(ChangeFactor!$F$6:$F$17,C670)+IF(G670=1,MAR1!$B$11+INDEX(ChangeFactor!$G$6:$G$17,C670)*MAR1!$D$11*L670,MAR1!$C$11+INDEX(ChangeFactor!$G$6:$G$17,C670)*MAR1!$E$11*L670)</f>
        <v/>
      </c>
    </row>
    <row r="671">
      <c r="A671" s="6">
        <f>Data!U671</f>
        <v/>
      </c>
      <c r="B671" s="6">
        <f>MOD(A671-1,365)+1</f>
        <v/>
      </c>
      <c r="C671" s="6">
        <f>MATCH(B671,Markov!$C$6:$C$17,1)</f>
        <v/>
      </c>
      <c r="D671" s="16">
        <f>Data!V671</f>
        <v/>
      </c>
      <c r="E671" s="6">
        <f>IF(D671&lt;IF(E670=1,INDEX(Markov!$I$6:$I$17,C671),INDEX(Markov!$H$6:$H$17,C671)),1,0)</f>
        <v/>
      </c>
      <c r="F671" s="12">
        <f>IF(E671=1,GAMMA.INV(Data!W671,INDEX(Markov!$Q$6:$Q$17,C671),INDEX(Markov!$R$6:$R$17,C671)),0)</f>
        <v/>
      </c>
      <c r="G671" s="6">
        <f>IF(D671&lt;IF(G670=1,INDEX(ChangeFactor!$O$6:$O$17,C671),INDEX(ChangeFactor!$N$6:$N$17,C671)),1,0)</f>
        <v/>
      </c>
      <c r="H671" s="12">
        <f>IF(G671=1,GAMMA.INV(Data!W671,INDEX(ChangeFactor!$R$6:$R$17,C671),INDEX(ChangeFactor!$S$6:$S$17,C671)),0)</f>
        <v/>
      </c>
      <c r="I671" s="7">
        <f>NORM.S.INV(Data!X671)</f>
        <v/>
      </c>
      <c r="J671" s="7">
        <f>NORM.S.INV(Data!Y671)</f>
        <v/>
      </c>
      <c r="K671" s="7">
        <f>NORM.S.INV(Data!Z671)</f>
        <v/>
      </c>
      <c r="L671" s="7">
        <f>MAR1!$B$32*L670+MAR1!$C$32*M670+MAR1!$D$32*N670+MAR1!$B$42*I671+MAR1!$C$42*J671+MAR1!$D$42*K671</f>
        <v/>
      </c>
      <c r="M671" s="7">
        <f>MAR1!$B$33*L670+MAR1!$C$33*M670+MAR1!$D$33*N670+MAR1!$B$43*I671+MAR1!$C$43*J671+MAR1!$D$43*K671</f>
        <v/>
      </c>
      <c r="N671" s="7">
        <f>MAR1!$B$34*L670+MAR1!$C$34*M670+MAR1!$D$34*N670+MAR1!$B$44*I671+MAR1!$C$44*J671+MAR1!$D$44*K671</f>
        <v/>
      </c>
      <c r="O671" s="12">
        <f>MAR1!$B$5+MAR1!$C$5*COS(2*PI()*B671/365)+MAR1!$D$5*SIN(2*PI()*B671/365)+IF(E671=1,MAR1!$B$11+MAR1!$D$11*L671,MAR1!$C$11+MAR1!$E$11*L671)</f>
        <v/>
      </c>
      <c r="P671" s="12">
        <f>MAR1!$B$6+MAR1!$C$6*COS(2*PI()*B671/365)+MAR1!$D$6*SIN(2*PI()*B671/365)+IF(E671=1,MAR1!$B$12+MAR1!$D$12*M671,MAR1!$C$12+MAR1!$E$12*M671)</f>
        <v/>
      </c>
      <c r="Q671" s="12">
        <f>MAR1!$B$7+MAR1!$C$7*COS(2*PI()*B671/365)+MAR1!$D$7*SIN(2*PI()*B671/365)+IF(E671=1,MAR1!$B$13+MAR1!$D$13*N671,MAR1!$C$13+MAR1!$E$13*N671)</f>
        <v/>
      </c>
      <c r="R671" s="12">
        <f>MAR1!$B$5+MAR1!$C$5*COS(2*PI()*B671/365)+MAR1!$D$5*SIN(2*PI()*B671/365)+INDEX(ChangeFactor!$F$6:$F$17,C671)+IF(G671=1,MAR1!$B$11+INDEX(ChangeFactor!$G$6:$G$17,C671)*MAR1!$D$11*L671,MAR1!$C$11+INDEX(ChangeFactor!$G$6:$G$17,C671)*MAR1!$E$11*L671)</f>
        <v/>
      </c>
    </row>
    <row r="672">
      <c r="A672" s="6">
        <f>Data!U672</f>
        <v/>
      </c>
      <c r="B672" s="6">
        <f>MOD(A672-1,365)+1</f>
        <v/>
      </c>
      <c r="C672" s="6">
        <f>MATCH(B672,Markov!$C$6:$C$17,1)</f>
        <v/>
      </c>
      <c r="D672" s="16">
        <f>Data!V672</f>
        <v/>
      </c>
      <c r="E672" s="6">
        <f>IF(D672&lt;IF(E671=1,INDEX(Markov!$I$6:$I$17,C672),INDEX(Markov!$H$6:$H$17,C672)),1,0)</f>
        <v/>
      </c>
      <c r="F672" s="12">
        <f>IF(E672=1,GAMMA.INV(Data!W672,INDEX(Markov!$Q$6:$Q$17,C672),INDEX(Markov!$R$6:$R$17,C672)),0)</f>
        <v/>
      </c>
      <c r="G672" s="6">
        <f>IF(D672&lt;IF(G671=1,INDEX(ChangeFactor!$O$6:$O$17,C672),INDEX(ChangeFactor!$N$6:$N$17,C672)),1,0)</f>
        <v/>
      </c>
      <c r="H672" s="12">
        <f>IF(G672=1,GAMMA.INV(Data!W672,INDEX(ChangeFactor!$R$6:$R$17,C672),INDEX(ChangeFactor!$S$6:$S$17,C672)),0)</f>
        <v/>
      </c>
      <c r="I672" s="7">
        <f>NORM.S.INV(Data!X672)</f>
        <v/>
      </c>
      <c r="J672" s="7">
        <f>NORM.S.INV(Data!Y672)</f>
        <v/>
      </c>
      <c r="K672" s="7">
        <f>NORM.S.INV(Data!Z672)</f>
        <v/>
      </c>
      <c r="L672" s="7">
        <f>MAR1!$B$32*L671+MAR1!$C$32*M671+MAR1!$D$32*N671+MAR1!$B$42*I672+MAR1!$C$42*J672+MAR1!$D$42*K672</f>
        <v/>
      </c>
      <c r="M672" s="7">
        <f>MAR1!$B$33*L671+MAR1!$C$33*M671+MAR1!$D$33*N671+MAR1!$B$43*I672+MAR1!$C$43*J672+MAR1!$D$43*K672</f>
        <v/>
      </c>
      <c r="N672" s="7">
        <f>MAR1!$B$34*L671+MAR1!$C$34*M671+MAR1!$D$34*N671+MAR1!$B$44*I672+MAR1!$C$44*J672+MAR1!$D$44*K672</f>
        <v/>
      </c>
      <c r="O672" s="12">
        <f>MAR1!$B$5+MAR1!$C$5*COS(2*PI()*B672/365)+MAR1!$D$5*SIN(2*PI()*B672/365)+IF(E672=1,MAR1!$B$11+MAR1!$D$11*L672,MAR1!$C$11+MAR1!$E$11*L672)</f>
        <v/>
      </c>
      <c r="P672" s="12">
        <f>MAR1!$B$6+MAR1!$C$6*COS(2*PI()*B672/365)+MAR1!$D$6*SIN(2*PI()*B672/365)+IF(E672=1,MAR1!$B$12+MAR1!$D$12*M672,MAR1!$C$12+MAR1!$E$12*M672)</f>
        <v/>
      </c>
      <c r="Q672" s="12">
        <f>MAR1!$B$7+MAR1!$C$7*COS(2*PI()*B672/365)+MAR1!$D$7*SIN(2*PI()*B672/365)+IF(E672=1,MAR1!$B$13+MAR1!$D$13*N672,MAR1!$C$13+MAR1!$E$13*N672)</f>
        <v/>
      </c>
      <c r="R672" s="12">
        <f>MAR1!$B$5+MAR1!$C$5*COS(2*PI()*B672/365)+MAR1!$D$5*SIN(2*PI()*B672/365)+INDEX(ChangeFactor!$F$6:$F$17,C672)+IF(G672=1,MAR1!$B$11+INDEX(ChangeFactor!$G$6:$G$17,C672)*MAR1!$D$11*L672,MAR1!$C$11+INDEX(ChangeFactor!$G$6:$G$17,C672)*MAR1!$E$11*L672)</f>
        <v/>
      </c>
    </row>
    <row r="673">
      <c r="A673" s="6">
        <f>Data!U673</f>
        <v/>
      </c>
      <c r="B673" s="6">
        <f>MOD(A673-1,365)+1</f>
        <v/>
      </c>
      <c r="C673" s="6">
        <f>MATCH(B673,Markov!$C$6:$C$17,1)</f>
        <v/>
      </c>
      <c r="D673" s="16">
        <f>Data!V673</f>
        <v/>
      </c>
      <c r="E673" s="6">
        <f>IF(D673&lt;IF(E672=1,INDEX(Markov!$I$6:$I$17,C673),INDEX(Markov!$H$6:$H$17,C673)),1,0)</f>
        <v/>
      </c>
      <c r="F673" s="12">
        <f>IF(E673=1,GAMMA.INV(Data!W673,INDEX(Markov!$Q$6:$Q$17,C673),INDEX(Markov!$R$6:$R$17,C673)),0)</f>
        <v/>
      </c>
      <c r="G673" s="6">
        <f>IF(D673&lt;IF(G672=1,INDEX(ChangeFactor!$O$6:$O$17,C673),INDEX(ChangeFactor!$N$6:$N$17,C673)),1,0)</f>
        <v/>
      </c>
      <c r="H673" s="12">
        <f>IF(G673=1,GAMMA.INV(Data!W673,INDEX(ChangeFactor!$R$6:$R$17,C673),INDEX(ChangeFactor!$S$6:$S$17,C673)),0)</f>
        <v/>
      </c>
      <c r="I673" s="7">
        <f>NORM.S.INV(Data!X673)</f>
        <v/>
      </c>
      <c r="J673" s="7">
        <f>NORM.S.INV(Data!Y673)</f>
        <v/>
      </c>
      <c r="K673" s="7">
        <f>NORM.S.INV(Data!Z673)</f>
        <v/>
      </c>
      <c r="L673" s="7">
        <f>MAR1!$B$32*L672+MAR1!$C$32*M672+MAR1!$D$32*N672+MAR1!$B$42*I673+MAR1!$C$42*J673+MAR1!$D$42*K673</f>
        <v/>
      </c>
      <c r="M673" s="7">
        <f>MAR1!$B$33*L672+MAR1!$C$33*M672+MAR1!$D$33*N672+MAR1!$B$43*I673+MAR1!$C$43*J673+MAR1!$D$43*K673</f>
        <v/>
      </c>
      <c r="N673" s="7">
        <f>MAR1!$B$34*L672+MAR1!$C$34*M672+MAR1!$D$34*N672+MAR1!$B$44*I673+MAR1!$C$44*J673+MAR1!$D$44*K673</f>
        <v/>
      </c>
      <c r="O673" s="12">
        <f>MAR1!$B$5+MAR1!$C$5*COS(2*PI()*B673/365)+MAR1!$D$5*SIN(2*PI()*B673/365)+IF(E673=1,MAR1!$B$11+MAR1!$D$11*L673,MAR1!$C$11+MAR1!$E$11*L673)</f>
        <v/>
      </c>
      <c r="P673" s="12">
        <f>MAR1!$B$6+MAR1!$C$6*COS(2*PI()*B673/365)+MAR1!$D$6*SIN(2*PI()*B673/365)+IF(E673=1,MAR1!$B$12+MAR1!$D$12*M673,MAR1!$C$12+MAR1!$E$12*M673)</f>
        <v/>
      </c>
      <c r="Q673" s="12">
        <f>MAR1!$B$7+MAR1!$C$7*COS(2*PI()*B673/365)+MAR1!$D$7*SIN(2*PI()*B673/365)+IF(E673=1,MAR1!$B$13+MAR1!$D$13*N673,MAR1!$C$13+MAR1!$E$13*N673)</f>
        <v/>
      </c>
      <c r="R673" s="12">
        <f>MAR1!$B$5+MAR1!$C$5*COS(2*PI()*B673/365)+MAR1!$D$5*SIN(2*PI()*B673/365)+INDEX(ChangeFactor!$F$6:$F$17,C673)+IF(G673=1,MAR1!$B$11+INDEX(ChangeFactor!$G$6:$G$17,C673)*MAR1!$D$11*L673,MAR1!$C$11+INDEX(ChangeFactor!$G$6:$G$17,C673)*MAR1!$E$11*L673)</f>
        <v/>
      </c>
    </row>
    <row r="674">
      <c r="A674" s="6">
        <f>Data!U674</f>
        <v/>
      </c>
      <c r="B674" s="6">
        <f>MOD(A674-1,365)+1</f>
        <v/>
      </c>
      <c r="C674" s="6">
        <f>MATCH(B674,Markov!$C$6:$C$17,1)</f>
        <v/>
      </c>
      <c r="D674" s="16">
        <f>Data!V674</f>
        <v/>
      </c>
      <c r="E674" s="6">
        <f>IF(D674&lt;IF(E673=1,INDEX(Markov!$I$6:$I$17,C674),INDEX(Markov!$H$6:$H$17,C674)),1,0)</f>
        <v/>
      </c>
      <c r="F674" s="12">
        <f>IF(E674=1,GAMMA.INV(Data!W674,INDEX(Markov!$Q$6:$Q$17,C674),INDEX(Markov!$R$6:$R$17,C674)),0)</f>
        <v/>
      </c>
      <c r="G674" s="6">
        <f>IF(D674&lt;IF(G673=1,INDEX(ChangeFactor!$O$6:$O$17,C674),INDEX(ChangeFactor!$N$6:$N$17,C674)),1,0)</f>
        <v/>
      </c>
      <c r="H674" s="12">
        <f>IF(G674=1,GAMMA.INV(Data!W674,INDEX(ChangeFactor!$R$6:$R$17,C674),INDEX(ChangeFactor!$S$6:$S$17,C674)),0)</f>
        <v/>
      </c>
      <c r="I674" s="7">
        <f>NORM.S.INV(Data!X674)</f>
        <v/>
      </c>
      <c r="J674" s="7">
        <f>NORM.S.INV(Data!Y674)</f>
        <v/>
      </c>
      <c r="K674" s="7">
        <f>NORM.S.INV(Data!Z674)</f>
        <v/>
      </c>
      <c r="L674" s="7">
        <f>MAR1!$B$32*L673+MAR1!$C$32*M673+MAR1!$D$32*N673+MAR1!$B$42*I674+MAR1!$C$42*J674+MAR1!$D$42*K674</f>
        <v/>
      </c>
      <c r="M674" s="7">
        <f>MAR1!$B$33*L673+MAR1!$C$33*M673+MAR1!$D$33*N673+MAR1!$B$43*I674+MAR1!$C$43*J674+MAR1!$D$43*K674</f>
        <v/>
      </c>
      <c r="N674" s="7">
        <f>MAR1!$B$34*L673+MAR1!$C$34*M673+MAR1!$D$34*N673+MAR1!$B$44*I674+MAR1!$C$44*J674+MAR1!$D$44*K674</f>
        <v/>
      </c>
      <c r="O674" s="12">
        <f>MAR1!$B$5+MAR1!$C$5*COS(2*PI()*B674/365)+MAR1!$D$5*SIN(2*PI()*B674/365)+IF(E674=1,MAR1!$B$11+MAR1!$D$11*L674,MAR1!$C$11+MAR1!$E$11*L674)</f>
        <v/>
      </c>
      <c r="P674" s="12">
        <f>MAR1!$B$6+MAR1!$C$6*COS(2*PI()*B674/365)+MAR1!$D$6*SIN(2*PI()*B674/365)+IF(E674=1,MAR1!$B$12+MAR1!$D$12*M674,MAR1!$C$12+MAR1!$E$12*M674)</f>
        <v/>
      </c>
      <c r="Q674" s="12">
        <f>MAR1!$B$7+MAR1!$C$7*COS(2*PI()*B674/365)+MAR1!$D$7*SIN(2*PI()*B674/365)+IF(E674=1,MAR1!$B$13+MAR1!$D$13*N674,MAR1!$C$13+MAR1!$E$13*N674)</f>
        <v/>
      </c>
      <c r="R674" s="12">
        <f>MAR1!$B$5+MAR1!$C$5*COS(2*PI()*B674/365)+MAR1!$D$5*SIN(2*PI()*B674/365)+INDEX(ChangeFactor!$F$6:$F$17,C674)+IF(G674=1,MAR1!$B$11+INDEX(ChangeFactor!$G$6:$G$17,C674)*MAR1!$D$11*L674,MAR1!$C$11+INDEX(ChangeFactor!$G$6:$G$17,C674)*MAR1!$E$11*L674)</f>
        <v/>
      </c>
    </row>
    <row r="675">
      <c r="A675" s="6">
        <f>Data!U675</f>
        <v/>
      </c>
      <c r="B675" s="6">
        <f>MOD(A675-1,365)+1</f>
        <v/>
      </c>
      <c r="C675" s="6">
        <f>MATCH(B675,Markov!$C$6:$C$17,1)</f>
        <v/>
      </c>
      <c r="D675" s="16">
        <f>Data!V675</f>
        <v/>
      </c>
      <c r="E675" s="6">
        <f>IF(D675&lt;IF(E674=1,INDEX(Markov!$I$6:$I$17,C675),INDEX(Markov!$H$6:$H$17,C675)),1,0)</f>
        <v/>
      </c>
      <c r="F675" s="12">
        <f>IF(E675=1,GAMMA.INV(Data!W675,INDEX(Markov!$Q$6:$Q$17,C675),INDEX(Markov!$R$6:$R$17,C675)),0)</f>
        <v/>
      </c>
      <c r="G675" s="6">
        <f>IF(D675&lt;IF(G674=1,INDEX(ChangeFactor!$O$6:$O$17,C675),INDEX(ChangeFactor!$N$6:$N$17,C675)),1,0)</f>
        <v/>
      </c>
      <c r="H675" s="12">
        <f>IF(G675=1,GAMMA.INV(Data!W675,INDEX(ChangeFactor!$R$6:$R$17,C675),INDEX(ChangeFactor!$S$6:$S$17,C675)),0)</f>
        <v/>
      </c>
      <c r="I675" s="7">
        <f>NORM.S.INV(Data!X675)</f>
        <v/>
      </c>
      <c r="J675" s="7">
        <f>NORM.S.INV(Data!Y675)</f>
        <v/>
      </c>
      <c r="K675" s="7">
        <f>NORM.S.INV(Data!Z675)</f>
        <v/>
      </c>
      <c r="L675" s="7">
        <f>MAR1!$B$32*L674+MAR1!$C$32*M674+MAR1!$D$32*N674+MAR1!$B$42*I675+MAR1!$C$42*J675+MAR1!$D$42*K675</f>
        <v/>
      </c>
      <c r="M675" s="7">
        <f>MAR1!$B$33*L674+MAR1!$C$33*M674+MAR1!$D$33*N674+MAR1!$B$43*I675+MAR1!$C$43*J675+MAR1!$D$43*K675</f>
        <v/>
      </c>
      <c r="N675" s="7">
        <f>MAR1!$B$34*L674+MAR1!$C$34*M674+MAR1!$D$34*N674+MAR1!$B$44*I675+MAR1!$C$44*J675+MAR1!$D$44*K675</f>
        <v/>
      </c>
      <c r="O675" s="12">
        <f>MAR1!$B$5+MAR1!$C$5*COS(2*PI()*B675/365)+MAR1!$D$5*SIN(2*PI()*B675/365)+IF(E675=1,MAR1!$B$11+MAR1!$D$11*L675,MAR1!$C$11+MAR1!$E$11*L675)</f>
        <v/>
      </c>
      <c r="P675" s="12">
        <f>MAR1!$B$6+MAR1!$C$6*COS(2*PI()*B675/365)+MAR1!$D$6*SIN(2*PI()*B675/365)+IF(E675=1,MAR1!$B$12+MAR1!$D$12*M675,MAR1!$C$12+MAR1!$E$12*M675)</f>
        <v/>
      </c>
      <c r="Q675" s="12">
        <f>MAR1!$B$7+MAR1!$C$7*COS(2*PI()*B675/365)+MAR1!$D$7*SIN(2*PI()*B675/365)+IF(E675=1,MAR1!$B$13+MAR1!$D$13*N675,MAR1!$C$13+MAR1!$E$13*N675)</f>
        <v/>
      </c>
      <c r="R675" s="12">
        <f>MAR1!$B$5+MAR1!$C$5*COS(2*PI()*B675/365)+MAR1!$D$5*SIN(2*PI()*B675/365)+INDEX(ChangeFactor!$F$6:$F$17,C675)+IF(G675=1,MAR1!$B$11+INDEX(ChangeFactor!$G$6:$G$17,C675)*MAR1!$D$11*L675,MAR1!$C$11+INDEX(ChangeFactor!$G$6:$G$17,C675)*MAR1!$E$11*L675)</f>
        <v/>
      </c>
    </row>
    <row r="676">
      <c r="A676" s="6">
        <f>Data!U676</f>
        <v/>
      </c>
      <c r="B676" s="6">
        <f>MOD(A676-1,365)+1</f>
        <v/>
      </c>
      <c r="C676" s="6">
        <f>MATCH(B676,Markov!$C$6:$C$17,1)</f>
        <v/>
      </c>
      <c r="D676" s="16">
        <f>Data!V676</f>
        <v/>
      </c>
      <c r="E676" s="6">
        <f>IF(D676&lt;IF(E675=1,INDEX(Markov!$I$6:$I$17,C676),INDEX(Markov!$H$6:$H$17,C676)),1,0)</f>
        <v/>
      </c>
      <c r="F676" s="12">
        <f>IF(E676=1,GAMMA.INV(Data!W676,INDEX(Markov!$Q$6:$Q$17,C676),INDEX(Markov!$R$6:$R$17,C676)),0)</f>
        <v/>
      </c>
      <c r="G676" s="6">
        <f>IF(D676&lt;IF(G675=1,INDEX(ChangeFactor!$O$6:$O$17,C676),INDEX(ChangeFactor!$N$6:$N$17,C676)),1,0)</f>
        <v/>
      </c>
      <c r="H676" s="12">
        <f>IF(G676=1,GAMMA.INV(Data!W676,INDEX(ChangeFactor!$R$6:$R$17,C676),INDEX(ChangeFactor!$S$6:$S$17,C676)),0)</f>
        <v/>
      </c>
      <c r="I676" s="7">
        <f>NORM.S.INV(Data!X676)</f>
        <v/>
      </c>
      <c r="J676" s="7">
        <f>NORM.S.INV(Data!Y676)</f>
        <v/>
      </c>
      <c r="K676" s="7">
        <f>NORM.S.INV(Data!Z676)</f>
        <v/>
      </c>
      <c r="L676" s="7">
        <f>MAR1!$B$32*L675+MAR1!$C$32*M675+MAR1!$D$32*N675+MAR1!$B$42*I676+MAR1!$C$42*J676+MAR1!$D$42*K676</f>
        <v/>
      </c>
      <c r="M676" s="7">
        <f>MAR1!$B$33*L675+MAR1!$C$33*M675+MAR1!$D$33*N675+MAR1!$B$43*I676+MAR1!$C$43*J676+MAR1!$D$43*K676</f>
        <v/>
      </c>
      <c r="N676" s="7">
        <f>MAR1!$B$34*L675+MAR1!$C$34*M675+MAR1!$D$34*N675+MAR1!$B$44*I676+MAR1!$C$44*J676+MAR1!$D$44*K676</f>
        <v/>
      </c>
      <c r="O676" s="12">
        <f>MAR1!$B$5+MAR1!$C$5*COS(2*PI()*B676/365)+MAR1!$D$5*SIN(2*PI()*B676/365)+IF(E676=1,MAR1!$B$11+MAR1!$D$11*L676,MAR1!$C$11+MAR1!$E$11*L676)</f>
        <v/>
      </c>
      <c r="P676" s="12">
        <f>MAR1!$B$6+MAR1!$C$6*COS(2*PI()*B676/365)+MAR1!$D$6*SIN(2*PI()*B676/365)+IF(E676=1,MAR1!$B$12+MAR1!$D$12*M676,MAR1!$C$12+MAR1!$E$12*M676)</f>
        <v/>
      </c>
      <c r="Q676" s="12">
        <f>MAR1!$B$7+MAR1!$C$7*COS(2*PI()*B676/365)+MAR1!$D$7*SIN(2*PI()*B676/365)+IF(E676=1,MAR1!$B$13+MAR1!$D$13*N676,MAR1!$C$13+MAR1!$E$13*N676)</f>
        <v/>
      </c>
      <c r="R676" s="12">
        <f>MAR1!$B$5+MAR1!$C$5*COS(2*PI()*B676/365)+MAR1!$D$5*SIN(2*PI()*B676/365)+INDEX(ChangeFactor!$F$6:$F$17,C676)+IF(G676=1,MAR1!$B$11+INDEX(ChangeFactor!$G$6:$G$17,C676)*MAR1!$D$11*L676,MAR1!$C$11+INDEX(ChangeFactor!$G$6:$G$17,C676)*MAR1!$E$11*L676)</f>
        <v/>
      </c>
    </row>
    <row r="677">
      <c r="A677" s="6">
        <f>Data!U677</f>
        <v/>
      </c>
      <c r="B677" s="6">
        <f>MOD(A677-1,365)+1</f>
        <v/>
      </c>
      <c r="C677" s="6">
        <f>MATCH(B677,Markov!$C$6:$C$17,1)</f>
        <v/>
      </c>
      <c r="D677" s="16">
        <f>Data!V677</f>
        <v/>
      </c>
      <c r="E677" s="6">
        <f>IF(D677&lt;IF(E676=1,INDEX(Markov!$I$6:$I$17,C677),INDEX(Markov!$H$6:$H$17,C677)),1,0)</f>
        <v/>
      </c>
      <c r="F677" s="12">
        <f>IF(E677=1,GAMMA.INV(Data!W677,INDEX(Markov!$Q$6:$Q$17,C677),INDEX(Markov!$R$6:$R$17,C677)),0)</f>
        <v/>
      </c>
      <c r="G677" s="6">
        <f>IF(D677&lt;IF(G676=1,INDEX(ChangeFactor!$O$6:$O$17,C677),INDEX(ChangeFactor!$N$6:$N$17,C677)),1,0)</f>
        <v/>
      </c>
      <c r="H677" s="12">
        <f>IF(G677=1,GAMMA.INV(Data!W677,INDEX(ChangeFactor!$R$6:$R$17,C677),INDEX(ChangeFactor!$S$6:$S$17,C677)),0)</f>
        <v/>
      </c>
      <c r="I677" s="7">
        <f>NORM.S.INV(Data!X677)</f>
        <v/>
      </c>
      <c r="J677" s="7">
        <f>NORM.S.INV(Data!Y677)</f>
        <v/>
      </c>
      <c r="K677" s="7">
        <f>NORM.S.INV(Data!Z677)</f>
        <v/>
      </c>
      <c r="L677" s="7">
        <f>MAR1!$B$32*L676+MAR1!$C$32*M676+MAR1!$D$32*N676+MAR1!$B$42*I677+MAR1!$C$42*J677+MAR1!$D$42*K677</f>
        <v/>
      </c>
      <c r="M677" s="7">
        <f>MAR1!$B$33*L676+MAR1!$C$33*M676+MAR1!$D$33*N676+MAR1!$B$43*I677+MAR1!$C$43*J677+MAR1!$D$43*K677</f>
        <v/>
      </c>
      <c r="N677" s="7">
        <f>MAR1!$B$34*L676+MAR1!$C$34*M676+MAR1!$D$34*N676+MAR1!$B$44*I677+MAR1!$C$44*J677+MAR1!$D$44*K677</f>
        <v/>
      </c>
      <c r="O677" s="12">
        <f>MAR1!$B$5+MAR1!$C$5*COS(2*PI()*B677/365)+MAR1!$D$5*SIN(2*PI()*B677/365)+IF(E677=1,MAR1!$B$11+MAR1!$D$11*L677,MAR1!$C$11+MAR1!$E$11*L677)</f>
        <v/>
      </c>
      <c r="P677" s="12">
        <f>MAR1!$B$6+MAR1!$C$6*COS(2*PI()*B677/365)+MAR1!$D$6*SIN(2*PI()*B677/365)+IF(E677=1,MAR1!$B$12+MAR1!$D$12*M677,MAR1!$C$12+MAR1!$E$12*M677)</f>
        <v/>
      </c>
      <c r="Q677" s="12">
        <f>MAR1!$B$7+MAR1!$C$7*COS(2*PI()*B677/365)+MAR1!$D$7*SIN(2*PI()*B677/365)+IF(E677=1,MAR1!$B$13+MAR1!$D$13*N677,MAR1!$C$13+MAR1!$E$13*N677)</f>
        <v/>
      </c>
      <c r="R677" s="12">
        <f>MAR1!$B$5+MAR1!$C$5*COS(2*PI()*B677/365)+MAR1!$D$5*SIN(2*PI()*B677/365)+INDEX(ChangeFactor!$F$6:$F$17,C677)+IF(G677=1,MAR1!$B$11+INDEX(ChangeFactor!$G$6:$G$17,C677)*MAR1!$D$11*L677,MAR1!$C$11+INDEX(ChangeFactor!$G$6:$G$17,C677)*MAR1!$E$11*L677)</f>
        <v/>
      </c>
    </row>
    <row r="678">
      <c r="A678" s="6">
        <f>Data!U678</f>
        <v/>
      </c>
      <c r="B678" s="6">
        <f>MOD(A678-1,365)+1</f>
        <v/>
      </c>
      <c r="C678" s="6">
        <f>MATCH(B678,Markov!$C$6:$C$17,1)</f>
        <v/>
      </c>
      <c r="D678" s="16">
        <f>Data!V678</f>
        <v/>
      </c>
      <c r="E678" s="6">
        <f>IF(D678&lt;IF(E677=1,INDEX(Markov!$I$6:$I$17,C678),INDEX(Markov!$H$6:$H$17,C678)),1,0)</f>
        <v/>
      </c>
      <c r="F678" s="12">
        <f>IF(E678=1,GAMMA.INV(Data!W678,INDEX(Markov!$Q$6:$Q$17,C678),INDEX(Markov!$R$6:$R$17,C678)),0)</f>
        <v/>
      </c>
      <c r="G678" s="6">
        <f>IF(D678&lt;IF(G677=1,INDEX(ChangeFactor!$O$6:$O$17,C678),INDEX(ChangeFactor!$N$6:$N$17,C678)),1,0)</f>
        <v/>
      </c>
      <c r="H678" s="12">
        <f>IF(G678=1,GAMMA.INV(Data!W678,INDEX(ChangeFactor!$R$6:$R$17,C678),INDEX(ChangeFactor!$S$6:$S$17,C678)),0)</f>
        <v/>
      </c>
      <c r="I678" s="7">
        <f>NORM.S.INV(Data!X678)</f>
        <v/>
      </c>
      <c r="J678" s="7">
        <f>NORM.S.INV(Data!Y678)</f>
        <v/>
      </c>
      <c r="K678" s="7">
        <f>NORM.S.INV(Data!Z678)</f>
        <v/>
      </c>
      <c r="L678" s="7">
        <f>MAR1!$B$32*L677+MAR1!$C$32*M677+MAR1!$D$32*N677+MAR1!$B$42*I678+MAR1!$C$42*J678+MAR1!$D$42*K678</f>
        <v/>
      </c>
      <c r="M678" s="7">
        <f>MAR1!$B$33*L677+MAR1!$C$33*M677+MAR1!$D$33*N677+MAR1!$B$43*I678+MAR1!$C$43*J678+MAR1!$D$43*K678</f>
        <v/>
      </c>
      <c r="N678" s="7">
        <f>MAR1!$B$34*L677+MAR1!$C$34*M677+MAR1!$D$34*N677+MAR1!$B$44*I678+MAR1!$C$44*J678+MAR1!$D$44*K678</f>
        <v/>
      </c>
      <c r="O678" s="12">
        <f>MAR1!$B$5+MAR1!$C$5*COS(2*PI()*B678/365)+MAR1!$D$5*SIN(2*PI()*B678/365)+IF(E678=1,MAR1!$B$11+MAR1!$D$11*L678,MAR1!$C$11+MAR1!$E$11*L678)</f>
        <v/>
      </c>
      <c r="P678" s="12">
        <f>MAR1!$B$6+MAR1!$C$6*COS(2*PI()*B678/365)+MAR1!$D$6*SIN(2*PI()*B678/365)+IF(E678=1,MAR1!$B$12+MAR1!$D$12*M678,MAR1!$C$12+MAR1!$E$12*M678)</f>
        <v/>
      </c>
      <c r="Q678" s="12">
        <f>MAR1!$B$7+MAR1!$C$7*COS(2*PI()*B678/365)+MAR1!$D$7*SIN(2*PI()*B678/365)+IF(E678=1,MAR1!$B$13+MAR1!$D$13*N678,MAR1!$C$13+MAR1!$E$13*N678)</f>
        <v/>
      </c>
      <c r="R678" s="12">
        <f>MAR1!$B$5+MAR1!$C$5*COS(2*PI()*B678/365)+MAR1!$D$5*SIN(2*PI()*B678/365)+INDEX(ChangeFactor!$F$6:$F$17,C678)+IF(G678=1,MAR1!$B$11+INDEX(ChangeFactor!$G$6:$G$17,C678)*MAR1!$D$11*L678,MAR1!$C$11+INDEX(ChangeFactor!$G$6:$G$17,C678)*MAR1!$E$11*L678)</f>
        <v/>
      </c>
    </row>
    <row r="679">
      <c r="A679" s="6">
        <f>Data!U679</f>
        <v/>
      </c>
      <c r="B679" s="6">
        <f>MOD(A679-1,365)+1</f>
        <v/>
      </c>
      <c r="C679" s="6">
        <f>MATCH(B679,Markov!$C$6:$C$17,1)</f>
        <v/>
      </c>
      <c r="D679" s="16">
        <f>Data!V679</f>
        <v/>
      </c>
      <c r="E679" s="6">
        <f>IF(D679&lt;IF(E678=1,INDEX(Markov!$I$6:$I$17,C679),INDEX(Markov!$H$6:$H$17,C679)),1,0)</f>
        <v/>
      </c>
      <c r="F679" s="12">
        <f>IF(E679=1,GAMMA.INV(Data!W679,INDEX(Markov!$Q$6:$Q$17,C679),INDEX(Markov!$R$6:$R$17,C679)),0)</f>
        <v/>
      </c>
      <c r="G679" s="6">
        <f>IF(D679&lt;IF(G678=1,INDEX(ChangeFactor!$O$6:$O$17,C679),INDEX(ChangeFactor!$N$6:$N$17,C679)),1,0)</f>
        <v/>
      </c>
      <c r="H679" s="12">
        <f>IF(G679=1,GAMMA.INV(Data!W679,INDEX(ChangeFactor!$R$6:$R$17,C679),INDEX(ChangeFactor!$S$6:$S$17,C679)),0)</f>
        <v/>
      </c>
      <c r="I679" s="7">
        <f>NORM.S.INV(Data!X679)</f>
        <v/>
      </c>
      <c r="J679" s="7">
        <f>NORM.S.INV(Data!Y679)</f>
        <v/>
      </c>
      <c r="K679" s="7">
        <f>NORM.S.INV(Data!Z679)</f>
        <v/>
      </c>
      <c r="L679" s="7">
        <f>MAR1!$B$32*L678+MAR1!$C$32*M678+MAR1!$D$32*N678+MAR1!$B$42*I679+MAR1!$C$42*J679+MAR1!$D$42*K679</f>
        <v/>
      </c>
      <c r="M679" s="7">
        <f>MAR1!$B$33*L678+MAR1!$C$33*M678+MAR1!$D$33*N678+MAR1!$B$43*I679+MAR1!$C$43*J679+MAR1!$D$43*K679</f>
        <v/>
      </c>
      <c r="N679" s="7">
        <f>MAR1!$B$34*L678+MAR1!$C$34*M678+MAR1!$D$34*N678+MAR1!$B$44*I679+MAR1!$C$44*J679+MAR1!$D$44*K679</f>
        <v/>
      </c>
      <c r="O679" s="12">
        <f>MAR1!$B$5+MAR1!$C$5*COS(2*PI()*B679/365)+MAR1!$D$5*SIN(2*PI()*B679/365)+IF(E679=1,MAR1!$B$11+MAR1!$D$11*L679,MAR1!$C$11+MAR1!$E$11*L679)</f>
        <v/>
      </c>
      <c r="P679" s="12">
        <f>MAR1!$B$6+MAR1!$C$6*COS(2*PI()*B679/365)+MAR1!$D$6*SIN(2*PI()*B679/365)+IF(E679=1,MAR1!$B$12+MAR1!$D$12*M679,MAR1!$C$12+MAR1!$E$12*M679)</f>
        <v/>
      </c>
      <c r="Q679" s="12">
        <f>MAR1!$B$7+MAR1!$C$7*COS(2*PI()*B679/365)+MAR1!$D$7*SIN(2*PI()*B679/365)+IF(E679=1,MAR1!$B$13+MAR1!$D$13*N679,MAR1!$C$13+MAR1!$E$13*N679)</f>
        <v/>
      </c>
      <c r="R679" s="12">
        <f>MAR1!$B$5+MAR1!$C$5*COS(2*PI()*B679/365)+MAR1!$D$5*SIN(2*PI()*B679/365)+INDEX(ChangeFactor!$F$6:$F$17,C679)+IF(G679=1,MAR1!$B$11+INDEX(ChangeFactor!$G$6:$G$17,C679)*MAR1!$D$11*L679,MAR1!$C$11+INDEX(ChangeFactor!$G$6:$G$17,C679)*MAR1!$E$11*L679)</f>
        <v/>
      </c>
    </row>
    <row r="680">
      <c r="A680" s="6">
        <f>Data!U680</f>
        <v/>
      </c>
      <c r="B680" s="6">
        <f>MOD(A680-1,365)+1</f>
        <v/>
      </c>
      <c r="C680" s="6">
        <f>MATCH(B680,Markov!$C$6:$C$17,1)</f>
        <v/>
      </c>
      <c r="D680" s="16">
        <f>Data!V680</f>
        <v/>
      </c>
      <c r="E680" s="6">
        <f>IF(D680&lt;IF(E679=1,INDEX(Markov!$I$6:$I$17,C680),INDEX(Markov!$H$6:$H$17,C680)),1,0)</f>
        <v/>
      </c>
      <c r="F680" s="12">
        <f>IF(E680=1,GAMMA.INV(Data!W680,INDEX(Markov!$Q$6:$Q$17,C680),INDEX(Markov!$R$6:$R$17,C680)),0)</f>
        <v/>
      </c>
      <c r="G680" s="6">
        <f>IF(D680&lt;IF(G679=1,INDEX(ChangeFactor!$O$6:$O$17,C680),INDEX(ChangeFactor!$N$6:$N$17,C680)),1,0)</f>
        <v/>
      </c>
      <c r="H680" s="12">
        <f>IF(G680=1,GAMMA.INV(Data!W680,INDEX(ChangeFactor!$R$6:$R$17,C680),INDEX(ChangeFactor!$S$6:$S$17,C680)),0)</f>
        <v/>
      </c>
      <c r="I680" s="7">
        <f>NORM.S.INV(Data!X680)</f>
        <v/>
      </c>
      <c r="J680" s="7">
        <f>NORM.S.INV(Data!Y680)</f>
        <v/>
      </c>
      <c r="K680" s="7">
        <f>NORM.S.INV(Data!Z680)</f>
        <v/>
      </c>
      <c r="L680" s="7">
        <f>MAR1!$B$32*L679+MAR1!$C$32*M679+MAR1!$D$32*N679+MAR1!$B$42*I680+MAR1!$C$42*J680+MAR1!$D$42*K680</f>
        <v/>
      </c>
      <c r="M680" s="7">
        <f>MAR1!$B$33*L679+MAR1!$C$33*M679+MAR1!$D$33*N679+MAR1!$B$43*I680+MAR1!$C$43*J680+MAR1!$D$43*K680</f>
        <v/>
      </c>
      <c r="N680" s="7">
        <f>MAR1!$B$34*L679+MAR1!$C$34*M679+MAR1!$D$34*N679+MAR1!$B$44*I680+MAR1!$C$44*J680+MAR1!$D$44*K680</f>
        <v/>
      </c>
      <c r="O680" s="12">
        <f>MAR1!$B$5+MAR1!$C$5*COS(2*PI()*B680/365)+MAR1!$D$5*SIN(2*PI()*B680/365)+IF(E680=1,MAR1!$B$11+MAR1!$D$11*L680,MAR1!$C$11+MAR1!$E$11*L680)</f>
        <v/>
      </c>
      <c r="P680" s="12">
        <f>MAR1!$B$6+MAR1!$C$6*COS(2*PI()*B680/365)+MAR1!$D$6*SIN(2*PI()*B680/365)+IF(E680=1,MAR1!$B$12+MAR1!$D$12*M680,MAR1!$C$12+MAR1!$E$12*M680)</f>
        <v/>
      </c>
      <c r="Q680" s="12">
        <f>MAR1!$B$7+MAR1!$C$7*COS(2*PI()*B680/365)+MAR1!$D$7*SIN(2*PI()*B680/365)+IF(E680=1,MAR1!$B$13+MAR1!$D$13*N680,MAR1!$C$13+MAR1!$E$13*N680)</f>
        <v/>
      </c>
      <c r="R680" s="12">
        <f>MAR1!$B$5+MAR1!$C$5*COS(2*PI()*B680/365)+MAR1!$D$5*SIN(2*PI()*B680/365)+INDEX(ChangeFactor!$F$6:$F$17,C680)+IF(G680=1,MAR1!$B$11+INDEX(ChangeFactor!$G$6:$G$17,C680)*MAR1!$D$11*L680,MAR1!$C$11+INDEX(ChangeFactor!$G$6:$G$17,C680)*MAR1!$E$11*L680)</f>
        <v/>
      </c>
    </row>
    <row r="681">
      <c r="A681" s="6">
        <f>Data!U681</f>
        <v/>
      </c>
      <c r="B681" s="6">
        <f>MOD(A681-1,365)+1</f>
        <v/>
      </c>
      <c r="C681" s="6">
        <f>MATCH(B681,Markov!$C$6:$C$17,1)</f>
        <v/>
      </c>
      <c r="D681" s="16">
        <f>Data!V681</f>
        <v/>
      </c>
      <c r="E681" s="6">
        <f>IF(D681&lt;IF(E680=1,INDEX(Markov!$I$6:$I$17,C681),INDEX(Markov!$H$6:$H$17,C681)),1,0)</f>
        <v/>
      </c>
      <c r="F681" s="12">
        <f>IF(E681=1,GAMMA.INV(Data!W681,INDEX(Markov!$Q$6:$Q$17,C681),INDEX(Markov!$R$6:$R$17,C681)),0)</f>
        <v/>
      </c>
      <c r="G681" s="6">
        <f>IF(D681&lt;IF(G680=1,INDEX(ChangeFactor!$O$6:$O$17,C681),INDEX(ChangeFactor!$N$6:$N$17,C681)),1,0)</f>
        <v/>
      </c>
      <c r="H681" s="12">
        <f>IF(G681=1,GAMMA.INV(Data!W681,INDEX(ChangeFactor!$R$6:$R$17,C681),INDEX(ChangeFactor!$S$6:$S$17,C681)),0)</f>
        <v/>
      </c>
      <c r="I681" s="7">
        <f>NORM.S.INV(Data!X681)</f>
        <v/>
      </c>
      <c r="J681" s="7">
        <f>NORM.S.INV(Data!Y681)</f>
        <v/>
      </c>
      <c r="K681" s="7">
        <f>NORM.S.INV(Data!Z681)</f>
        <v/>
      </c>
      <c r="L681" s="7">
        <f>MAR1!$B$32*L680+MAR1!$C$32*M680+MAR1!$D$32*N680+MAR1!$B$42*I681+MAR1!$C$42*J681+MAR1!$D$42*K681</f>
        <v/>
      </c>
      <c r="M681" s="7">
        <f>MAR1!$B$33*L680+MAR1!$C$33*M680+MAR1!$D$33*N680+MAR1!$B$43*I681+MAR1!$C$43*J681+MAR1!$D$43*K681</f>
        <v/>
      </c>
      <c r="N681" s="7">
        <f>MAR1!$B$34*L680+MAR1!$C$34*M680+MAR1!$D$34*N680+MAR1!$B$44*I681+MAR1!$C$44*J681+MAR1!$D$44*K681</f>
        <v/>
      </c>
      <c r="O681" s="12">
        <f>MAR1!$B$5+MAR1!$C$5*COS(2*PI()*B681/365)+MAR1!$D$5*SIN(2*PI()*B681/365)+IF(E681=1,MAR1!$B$11+MAR1!$D$11*L681,MAR1!$C$11+MAR1!$E$11*L681)</f>
        <v/>
      </c>
      <c r="P681" s="12">
        <f>MAR1!$B$6+MAR1!$C$6*COS(2*PI()*B681/365)+MAR1!$D$6*SIN(2*PI()*B681/365)+IF(E681=1,MAR1!$B$12+MAR1!$D$12*M681,MAR1!$C$12+MAR1!$E$12*M681)</f>
        <v/>
      </c>
      <c r="Q681" s="12">
        <f>MAR1!$B$7+MAR1!$C$7*COS(2*PI()*B681/365)+MAR1!$D$7*SIN(2*PI()*B681/365)+IF(E681=1,MAR1!$B$13+MAR1!$D$13*N681,MAR1!$C$13+MAR1!$E$13*N681)</f>
        <v/>
      </c>
      <c r="R681" s="12">
        <f>MAR1!$B$5+MAR1!$C$5*COS(2*PI()*B681/365)+MAR1!$D$5*SIN(2*PI()*B681/365)+INDEX(ChangeFactor!$F$6:$F$17,C681)+IF(G681=1,MAR1!$B$11+INDEX(ChangeFactor!$G$6:$G$17,C681)*MAR1!$D$11*L681,MAR1!$C$11+INDEX(ChangeFactor!$G$6:$G$17,C681)*MAR1!$E$11*L681)</f>
        <v/>
      </c>
    </row>
    <row r="682">
      <c r="A682" s="6">
        <f>Data!U682</f>
        <v/>
      </c>
      <c r="B682" s="6">
        <f>MOD(A682-1,365)+1</f>
        <v/>
      </c>
      <c r="C682" s="6">
        <f>MATCH(B682,Markov!$C$6:$C$17,1)</f>
        <v/>
      </c>
      <c r="D682" s="16">
        <f>Data!V682</f>
        <v/>
      </c>
      <c r="E682" s="6">
        <f>IF(D682&lt;IF(E681=1,INDEX(Markov!$I$6:$I$17,C682),INDEX(Markov!$H$6:$H$17,C682)),1,0)</f>
        <v/>
      </c>
      <c r="F682" s="12">
        <f>IF(E682=1,GAMMA.INV(Data!W682,INDEX(Markov!$Q$6:$Q$17,C682),INDEX(Markov!$R$6:$R$17,C682)),0)</f>
        <v/>
      </c>
      <c r="G682" s="6">
        <f>IF(D682&lt;IF(G681=1,INDEX(ChangeFactor!$O$6:$O$17,C682),INDEX(ChangeFactor!$N$6:$N$17,C682)),1,0)</f>
        <v/>
      </c>
      <c r="H682" s="12">
        <f>IF(G682=1,GAMMA.INV(Data!W682,INDEX(ChangeFactor!$R$6:$R$17,C682),INDEX(ChangeFactor!$S$6:$S$17,C682)),0)</f>
        <v/>
      </c>
      <c r="I682" s="7">
        <f>NORM.S.INV(Data!X682)</f>
        <v/>
      </c>
      <c r="J682" s="7">
        <f>NORM.S.INV(Data!Y682)</f>
        <v/>
      </c>
      <c r="K682" s="7">
        <f>NORM.S.INV(Data!Z682)</f>
        <v/>
      </c>
      <c r="L682" s="7">
        <f>MAR1!$B$32*L681+MAR1!$C$32*M681+MAR1!$D$32*N681+MAR1!$B$42*I682+MAR1!$C$42*J682+MAR1!$D$42*K682</f>
        <v/>
      </c>
      <c r="M682" s="7">
        <f>MAR1!$B$33*L681+MAR1!$C$33*M681+MAR1!$D$33*N681+MAR1!$B$43*I682+MAR1!$C$43*J682+MAR1!$D$43*K682</f>
        <v/>
      </c>
      <c r="N682" s="7">
        <f>MAR1!$B$34*L681+MAR1!$C$34*M681+MAR1!$D$34*N681+MAR1!$B$44*I682+MAR1!$C$44*J682+MAR1!$D$44*K682</f>
        <v/>
      </c>
      <c r="O682" s="12">
        <f>MAR1!$B$5+MAR1!$C$5*COS(2*PI()*B682/365)+MAR1!$D$5*SIN(2*PI()*B682/365)+IF(E682=1,MAR1!$B$11+MAR1!$D$11*L682,MAR1!$C$11+MAR1!$E$11*L682)</f>
        <v/>
      </c>
      <c r="P682" s="12">
        <f>MAR1!$B$6+MAR1!$C$6*COS(2*PI()*B682/365)+MAR1!$D$6*SIN(2*PI()*B682/365)+IF(E682=1,MAR1!$B$12+MAR1!$D$12*M682,MAR1!$C$12+MAR1!$E$12*M682)</f>
        <v/>
      </c>
      <c r="Q682" s="12">
        <f>MAR1!$B$7+MAR1!$C$7*COS(2*PI()*B682/365)+MAR1!$D$7*SIN(2*PI()*B682/365)+IF(E682=1,MAR1!$B$13+MAR1!$D$13*N682,MAR1!$C$13+MAR1!$E$13*N682)</f>
        <v/>
      </c>
      <c r="R682" s="12">
        <f>MAR1!$B$5+MAR1!$C$5*COS(2*PI()*B682/365)+MAR1!$D$5*SIN(2*PI()*B682/365)+INDEX(ChangeFactor!$F$6:$F$17,C682)+IF(G682=1,MAR1!$B$11+INDEX(ChangeFactor!$G$6:$G$17,C682)*MAR1!$D$11*L682,MAR1!$C$11+INDEX(ChangeFactor!$G$6:$G$17,C682)*MAR1!$E$11*L682)</f>
        <v/>
      </c>
    </row>
    <row r="683">
      <c r="A683" s="6">
        <f>Data!U683</f>
        <v/>
      </c>
      <c r="B683" s="6">
        <f>MOD(A683-1,365)+1</f>
        <v/>
      </c>
      <c r="C683" s="6">
        <f>MATCH(B683,Markov!$C$6:$C$17,1)</f>
        <v/>
      </c>
      <c r="D683" s="16">
        <f>Data!V683</f>
        <v/>
      </c>
      <c r="E683" s="6">
        <f>IF(D683&lt;IF(E682=1,INDEX(Markov!$I$6:$I$17,C683),INDEX(Markov!$H$6:$H$17,C683)),1,0)</f>
        <v/>
      </c>
      <c r="F683" s="12">
        <f>IF(E683=1,GAMMA.INV(Data!W683,INDEX(Markov!$Q$6:$Q$17,C683),INDEX(Markov!$R$6:$R$17,C683)),0)</f>
        <v/>
      </c>
      <c r="G683" s="6">
        <f>IF(D683&lt;IF(G682=1,INDEX(ChangeFactor!$O$6:$O$17,C683),INDEX(ChangeFactor!$N$6:$N$17,C683)),1,0)</f>
        <v/>
      </c>
      <c r="H683" s="12">
        <f>IF(G683=1,GAMMA.INV(Data!W683,INDEX(ChangeFactor!$R$6:$R$17,C683),INDEX(ChangeFactor!$S$6:$S$17,C683)),0)</f>
        <v/>
      </c>
      <c r="I683" s="7">
        <f>NORM.S.INV(Data!X683)</f>
        <v/>
      </c>
      <c r="J683" s="7">
        <f>NORM.S.INV(Data!Y683)</f>
        <v/>
      </c>
      <c r="K683" s="7">
        <f>NORM.S.INV(Data!Z683)</f>
        <v/>
      </c>
      <c r="L683" s="7">
        <f>MAR1!$B$32*L682+MAR1!$C$32*M682+MAR1!$D$32*N682+MAR1!$B$42*I683+MAR1!$C$42*J683+MAR1!$D$42*K683</f>
        <v/>
      </c>
      <c r="M683" s="7">
        <f>MAR1!$B$33*L682+MAR1!$C$33*M682+MAR1!$D$33*N682+MAR1!$B$43*I683+MAR1!$C$43*J683+MAR1!$D$43*K683</f>
        <v/>
      </c>
      <c r="N683" s="7">
        <f>MAR1!$B$34*L682+MAR1!$C$34*M682+MAR1!$D$34*N682+MAR1!$B$44*I683+MAR1!$C$44*J683+MAR1!$D$44*K683</f>
        <v/>
      </c>
      <c r="O683" s="12">
        <f>MAR1!$B$5+MAR1!$C$5*COS(2*PI()*B683/365)+MAR1!$D$5*SIN(2*PI()*B683/365)+IF(E683=1,MAR1!$B$11+MAR1!$D$11*L683,MAR1!$C$11+MAR1!$E$11*L683)</f>
        <v/>
      </c>
      <c r="P683" s="12">
        <f>MAR1!$B$6+MAR1!$C$6*COS(2*PI()*B683/365)+MAR1!$D$6*SIN(2*PI()*B683/365)+IF(E683=1,MAR1!$B$12+MAR1!$D$12*M683,MAR1!$C$12+MAR1!$E$12*M683)</f>
        <v/>
      </c>
      <c r="Q683" s="12">
        <f>MAR1!$B$7+MAR1!$C$7*COS(2*PI()*B683/365)+MAR1!$D$7*SIN(2*PI()*B683/365)+IF(E683=1,MAR1!$B$13+MAR1!$D$13*N683,MAR1!$C$13+MAR1!$E$13*N683)</f>
        <v/>
      </c>
      <c r="R683" s="12">
        <f>MAR1!$B$5+MAR1!$C$5*COS(2*PI()*B683/365)+MAR1!$D$5*SIN(2*PI()*B683/365)+INDEX(ChangeFactor!$F$6:$F$17,C683)+IF(G683=1,MAR1!$B$11+INDEX(ChangeFactor!$G$6:$G$17,C683)*MAR1!$D$11*L683,MAR1!$C$11+INDEX(ChangeFactor!$G$6:$G$17,C683)*MAR1!$E$11*L683)</f>
        <v/>
      </c>
    </row>
    <row r="684">
      <c r="A684" s="6">
        <f>Data!U684</f>
        <v/>
      </c>
      <c r="B684" s="6">
        <f>MOD(A684-1,365)+1</f>
        <v/>
      </c>
      <c r="C684" s="6">
        <f>MATCH(B684,Markov!$C$6:$C$17,1)</f>
        <v/>
      </c>
      <c r="D684" s="16">
        <f>Data!V684</f>
        <v/>
      </c>
      <c r="E684" s="6">
        <f>IF(D684&lt;IF(E683=1,INDEX(Markov!$I$6:$I$17,C684),INDEX(Markov!$H$6:$H$17,C684)),1,0)</f>
        <v/>
      </c>
      <c r="F684" s="12">
        <f>IF(E684=1,GAMMA.INV(Data!W684,INDEX(Markov!$Q$6:$Q$17,C684),INDEX(Markov!$R$6:$R$17,C684)),0)</f>
        <v/>
      </c>
      <c r="G684" s="6">
        <f>IF(D684&lt;IF(G683=1,INDEX(ChangeFactor!$O$6:$O$17,C684),INDEX(ChangeFactor!$N$6:$N$17,C684)),1,0)</f>
        <v/>
      </c>
      <c r="H684" s="12">
        <f>IF(G684=1,GAMMA.INV(Data!W684,INDEX(ChangeFactor!$R$6:$R$17,C684),INDEX(ChangeFactor!$S$6:$S$17,C684)),0)</f>
        <v/>
      </c>
      <c r="I684" s="7">
        <f>NORM.S.INV(Data!X684)</f>
        <v/>
      </c>
      <c r="J684" s="7">
        <f>NORM.S.INV(Data!Y684)</f>
        <v/>
      </c>
      <c r="K684" s="7">
        <f>NORM.S.INV(Data!Z684)</f>
        <v/>
      </c>
      <c r="L684" s="7">
        <f>MAR1!$B$32*L683+MAR1!$C$32*M683+MAR1!$D$32*N683+MAR1!$B$42*I684+MAR1!$C$42*J684+MAR1!$D$42*K684</f>
        <v/>
      </c>
      <c r="M684" s="7">
        <f>MAR1!$B$33*L683+MAR1!$C$33*M683+MAR1!$D$33*N683+MAR1!$B$43*I684+MAR1!$C$43*J684+MAR1!$D$43*K684</f>
        <v/>
      </c>
      <c r="N684" s="7">
        <f>MAR1!$B$34*L683+MAR1!$C$34*M683+MAR1!$D$34*N683+MAR1!$B$44*I684+MAR1!$C$44*J684+MAR1!$D$44*K684</f>
        <v/>
      </c>
      <c r="O684" s="12">
        <f>MAR1!$B$5+MAR1!$C$5*COS(2*PI()*B684/365)+MAR1!$D$5*SIN(2*PI()*B684/365)+IF(E684=1,MAR1!$B$11+MAR1!$D$11*L684,MAR1!$C$11+MAR1!$E$11*L684)</f>
        <v/>
      </c>
      <c r="P684" s="12">
        <f>MAR1!$B$6+MAR1!$C$6*COS(2*PI()*B684/365)+MAR1!$D$6*SIN(2*PI()*B684/365)+IF(E684=1,MAR1!$B$12+MAR1!$D$12*M684,MAR1!$C$12+MAR1!$E$12*M684)</f>
        <v/>
      </c>
      <c r="Q684" s="12">
        <f>MAR1!$B$7+MAR1!$C$7*COS(2*PI()*B684/365)+MAR1!$D$7*SIN(2*PI()*B684/365)+IF(E684=1,MAR1!$B$13+MAR1!$D$13*N684,MAR1!$C$13+MAR1!$E$13*N684)</f>
        <v/>
      </c>
      <c r="R684" s="12">
        <f>MAR1!$B$5+MAR1!$C$5*COS(2*PI()*B684/365)+MAR1!$D$5*SIN(2*PI()*B684/365)+INDEX(ChangeFactor!$F$6:$F$17,C684)+IF(G684=1,MAR1!$B$11+INDEX(ChangeFactor!$G$6:$G$17,C684)*MAR1!$D$11*L684,MAR1!$C$11+INDEX(ChangeFactor!$G$6:$G$17,C684)*MAR1!$E$11*L684)</f>
        <v/>
      </c>
    </row>
    <row r="685">
      <c r="A685" s="6">
        <f>Data!U685</f>
        <v/>
      </c>
      <c r="B685" s="6">
        <f>MOD(A685-1,365)+1</f>
        <v/>
      </c>
      <c r="C685" s="6">
        <f>MATCH(B685,Markov!$C$6:$C$17,1)</f>
        <v/>
      </c>
      <c r="D685" s="16">
        <f>Data!V685</f>
        <v/>
      </c>
      <c r="E685" s="6">
        <f>IF(D685&lt;IF(E684=1,INDEX(Markov!$I$6:$I$17,C685),INDEX(Markov!$H$6:$H$17,C685)),1,0)</f>
        <v/>
      </c>
      <c r="F685" s="12">
        <f>IF(E685=1,GAMMA.INV(Data!W685,INDEX(Markov!$Q$6:$Q$17,C685),INDEX(Markov!$R$6:$R$17,C685)),0)</f>
        <v/>
      </c>
      <c r="G685" s="6">
        <f>IF(D685&lt;IF(G684=1,INDEX(ChangeFactor!$O$6:$O$17,C685),INDEX(ChangeFactor!$N$6:$N$17,C685)),1,0)</f>
        <v/>
      </c>
      <c r="H685" s="12">
        <f>IF(G685=1,GAMMA.INV(Data!W685,INDEX(ChangeFactor!$R$6:$R$17,C685),INDEX(ChangeFactor!$S$6:$S$17,C685)),0)</f>
        <v/>
      </c>
      <c r="I685" s="7">
        <f>NORM.S.INV(Data!X685)</f>
        <v/>
      </c>
      <c r="J685" s="7">
        <f>NORM.S.INV(Data!Y685)</f>
        <v/>
      </c>
      <c r="K685" s="7">
        <f>NORM.S.INV(Data!Z685)</f>
        <v/>
      </c>
      <c r="L685" s="7">
        <f>MAR1!$B$32*L684+MAR1!$C$32*M684+MAR1!$D$32*N684+MAR1!$B$42*I685+MAR1!$C$42*J685+MAR1!$D$42*K685</f>
        <v/>
      </c>
      <c r="M685" s="7">
        <f>MAR1!$B$33*L684+MAR1!$C$33*M684+MAR1!$D$33*N684+MAR1!$B$43*I685+MAR1!$C$43*J685+MAR1!$D$43*K685</f>
        <v/>
      </c>
      <c r="N685" s="7">
        <f>MAR1!$B$34*L684+MAR1!$C$34*M684+MAR1!$D$34*N684+MAR1!$B$44*I685+MAR1!$C$44*J685+MAR1!$D$44*K685</f>
        <v/>
      </c>
      <c r="O685" s="12">
        <f>MAR1!$B$5+MAR1!$C$5*COS(2*PI()*B685/365)+MAR1!$D$5*SIN(2*PI()*B685/365)+IF(E685=1,MAR1!$B$11+MAR1!$D$11*L685,MAR1!$C$11+MAR1!$E$11*L685)</f>
        <v/>
      </c>
      <c r="P685" s="12">
        <f>MAR1!$B$6+MAR1!$C$6*COS(2*PI()*B685/365)+MAR1!$D$6*SIN(2*PI()*B685/365)+IF(E685=1,MAR1!$B$12+MAR1!$D$12*M685,MAR1!$C$12+MAR1!$E$12*M685)</f>
        <v/>
      </c>
      <c r="Q685" s="12">
        <f>MAR1!$B$7+MAR1!$C$7*COS(2*PI()*B685/365)+MAR1!$D$7*SIN(2*PI()*B685/365)+IF(E685=1,MAR1!$B$13+MAR1!$D$13*N685,MAR1!$C$13+MAR1!$E$13*N685)</f>
        <v/>
      </c>
      <c r="R685" s="12">
        <f>MAR1!$B$5+MAR1!$C$5*COS(2*PI()*B685/365)+MAR1!$D$5*SIN(2*PI()*B685/365)+INDEX(ChangeFactor!$F$6:$F$17,C685)+IF(G685=1,MAR1!$B$11+INDEX(ChangeFactor!$G$6:$G$17,C685)*MAR1!$D$11*L685,MAR1!$C$11+INDEX(ChangeFactor!$G$6:$G$17,C685)*MAR1!$E$11*L685)</f>
        <v/>
      </c>
    </row>
    <row r="686">
      <c r="A686" s="6">
        <f>Data!U686</f>
        <v/>
      </c>
      <c r="B686" s="6">
        <f>MOD(A686-1,365)+1</f>
        <v/>
      </c>
      <c r="C686" s="6">
        <f>MATCH(B686,Markov!$C$6:$C$17,1)</f>
        <v/>
      </c>
      <c r="D686" s="16">
        <f>Data!V686</f>
        <v/>
      </c>
      <c r="E686" s="6">
        <f>IF(D686&lt;IF(E685=1,INDEX(Markov!$I$6:$I$17,C686),INDEX(Markov!$H$6:$H$17,C686)),1,0)</f>
        <v/>
      </c>
      <c r="F686" s="12">
        <f>IF(E686=1,GAMMA.INV(Data!W686,INDEX(Markov!$Q$6:$Q$17,C686),INDEX(Markov!$R$6:$R$17,C686)),0)</f>
        <v/>
      </c>
      <c r="G686" s="6">
        <f>IF(D686&lt;IF(G685=1,INDEX(ChangeFactor!$O$6:$O$17,C686),INDEX(ChangeFactor!$N$6:$N$17,C686)),1,0)</f>
        <v/>
      </c>
      <c r="H686" s="12">
        <f>IF(G686=1,GAMMA.INV(Data!W686,INDEX(ChangeFactor!$R$6:$R$17,C686),INDEX(ChangeFactor!$S$6:$S$17,C686)),0)</f>
        <v/>
      </c>
      <c r="I686" s="7">
        <f>NORM.S.INV(Data!X686)</f>
        <v/>
      </c>
      <c r="J686" s="7">
        <f>NORM.S.INV(Data!Y686)</f>
        <v/>
      </c>
      <c r="K686" s="7">
        <f>NORM.S.INV(Data!Z686)</f>
        <v/>
      </c>
      <c r="L686" s="7">
        <f>MAR1!$B$32*L685+MAR1!$C$32*M685+MAR1!$D$32*N685+MAR1!$B$42*I686+MAR1!$C$42*J686+MAR1!$D$42*K686</f>
        <v/>
      </c>
      <c r="M686" s="7">
        <f>MAR1!$B$33*L685+MAR1!$C$33*M685+MAR1!$D$33*N685+MAR1!$B$43*I686+MAR1!$C$43*J686+MAR1!$D$43*K686</f>
        <v/>
      </c>
      <c r="N686" s="7">
        <f>MAR1!$B$34*L685+MAR1!$C$34*M685+MAR1!$D$34*N685+MAR1!$B$44*I686+MAR1!$C$44*J686+MAR1!$D$44*K686</f>
        <v/>
      </c>
      <c r="O686" s="12">
        <f>MAR1!$B$5+MAR1!$C$5*COS(2*PI()*B686/365)+MAR1!$D$5*SIN(2*PI()*B686/365)+IF(E686=1,MAR1!$B$11+MAR1!$D$11*L686,MAR1!$C$11+MAR1!$E$11*L686)</f>
        <v/>
      </c>
      <c r="P686" s="12">
        <f>MAR1!$B$6+MAR1!$C$6*COS(2*PI()*B686/365)+MAR1!$D$6*SIN(2*PI()*B686/365)+IF(E686=1,MAR1!$B$12+MAR1!$D$12*M686,MAR1!$C$12+MAR1!$E$12*M686)</f>
        <v/>
      </c>
      <c r="Q686" s="12">
        <f>MAR1!$B$7+MAR1!$C$7*COS(2*PI()*B686/365)+MAR1!$D$7*SIN(2*PI()*B686/365)+IF(E686=1,MAR1!$B$13+MAR1!$D$13*N686,MAR1!$C$13+MAR1!$E$13*N686)</f>
        <v/>
      </c>
      <c r="R686" s="12">
        <f>MAR1!$B$5+MAR1!$C$5*COS(2*PI()*B686/365)+MAR1!$D$5*SIN(2*PI()*B686/365)+INDEX(ChangeFactor!$F$6:$F$17,C686)+IF(G686=1,MAR1!$B$11+INDEX(ChangeFactor!$G$6:$G$17,C686)*MAR1!$D$11*L686,MAR1!$C$11+INDEX(ChangeFactor!$G$6:$G$17,C686)*MAR1!$E$11*L686)</f>
        <v/>
      </c>
    </row>
    <row r="687">
      <c r="A687" s="6">
        <f>Data!U687</f>
        <v/>
      </c>
      <c r="B687" s="6">
        <f>MOD(A687-1,365)+1</f>
        <v/>
      </c>
      <c r="C687" s="6">
        <f>MATCH(B687,Markov!$C$6:$C$17,1)</f>
        <v/>
      </c>
      <c r="D687" s="16">
        <f>Data!V687</f>
        <v/>
      </c>
      <c r="E687" s="6">
        <f>IF(D687&lt;IF(E686=1,INDEX(Markov!$I$6:$I$17,C687),INDEX(Markov!$H$6:$H$17,C687)),1,0)</f>
        <v/>
      </c>
      <c r="F687" s="12">
        <f>IF(E687=1,GAMMA.INV(Data!W687,INDEX(Markov!$Q$6:$Q$17,C687),INDEX(Markov!$R$6:$R$17,C687)),0)</f>
        <v/>
      </c>
      <c r="G687" s="6">
        <f>IF(D687&lt;IF(G686=1,INDEX(ChangeFactor!$O$6:$O$17,C687),INDEX(ChangeFactor!$N$6:$N$17,C687)),1,0)</f>
        <v/>
      </c>
      <c r="H687" s="12">
        <f>IF(G687=1,GAMMA.INV(Data!W687,INDEX(ChangeFactor!$R$6:$R$17,C687),INDEX(ChangeFactor!$S$6:$S$17,C687)),0)</f>
        <v/>
      </c>
      <c r="I687" s="7">
        <f>NORM.S.INV(Data!X687)</f>
        <v/>
      </c>
      <c r="J687" s="7">
        <f>NORM.S.INV(Data!Y687)</f>
        <v/>
      </c>
      <c r="K687" s="7">
        <f>NORM.S.INV(Data!Z687)</f>
        <v/>
      </c>
      <c r="L687" s="7">
        <f>MAR1!$B$32*L686+MAR1!$C$32*M686+MAR1!$D$32*N686+MAR1!$B$42*I687+MAR1!$C$42*J687+MAR1!$D$42*K687</f>
        <v/>
      </c>
      <c r="M687" s="7">
        <f>MAR1!$B$33*L686+MAR1!$C$33*M686+MAR1!$D$33*N686+MAR1!$B$43*I687+MAR1!$C$43*J687+MAR1!$D$43*K687</f>
        <v/>
      </c>
      <c r="N687" s="7">
        <f>MAR1!$B$34*L686+MAR1!$C$34*M686+MAR1!$D$34*N686+MAR1!$B$44*I687+MAR1!$C$44*J687+MAR1!$D$44*K687</f>
        <v/>
      </c>
      <c r="O687" s="12">
        <f>MAR1!$B$5+MAR1!$C$5*COS(2*PI()*B687/365)+MAR1!$D$5*SIN(2*PI()*B687/365)+IF(E687=1,MAR1!$B$11+MAR1!$D$11*L687,MAR1!$C$11+MAR1!$E$11*L687)</f>
        <v/>
      </c>
      <c r="P687" s="12">
        <f>MAR1!$B$6+MAR1!$C$6*COS(2*PI()*B687/365)+MAR1!$D$6*SIN(2*PI()*B687/365)+IF(E687=1,MAR1!$B$12+MAR1!$D$12*M687,MAR1!$C$12+MAR1!$E$12*M687)</f>
        <v/>
      </c>
      <c r="Q687" s="12">
        <f>MAR1!$B$7+MAR1!$C$7*COS(2*PI()*B687/365)+MAR1!$D$7*SIN(2*PI()*B687/365)+IF(E687=1,MAR1!$B$13+MAR1!$D$13*N687,MAR1!$C$13+MAR1!$E$13*N687)</f>
        <v/>
      </c>
      <c r="R687" s="12">
        <f>MAR1!$B$5+MAR1!$C$5*COS(2*PI()*B687/365)+MAR1!$D$5*SIN(2*PI()*B687/365)+INDEX(ChangeFactor!$F$6:$F$17,C687)+IF(G687=1,MAR1!$B$11+INDEX(ChangeFactor!$G$6:$G$17,C687)*MAR1!$D$11*L687,MAR1!$C$11+INDEX(ChangeFactor!$G$6:$G$17,C687)*MAR1!$E$11*L687)</f>
        <v/>
      </c>
    </row>
    <row r="688">
      <c r="A688" s="6">
        <f>Data!U688</f>
        <v/>
      </c>
      <c r="B688" s="6">
        <f>MOD(A688-1,365)+1</f>
        <v/>
      </c>
      <c r="C688" s="6">
        <f>MATCH(B688,Markov!$C$6:$C$17,1)</f>
        <v/>
      </c>
      <c r="D688" s="16">
        <f>Data!V688</f>
        <v/>
      </c>
      <c r="E688" s="6">
        <f>IF(D688&lt;IF(E687=1,INDEX(Markov!$I$6:$I$17,C688),INDEX(Markov!$H$6:$H$17,C688)),1,0)</f>
        <v/>
      </c>
      <c r="F688" s="12">
        <f>IF(E688=1,GAMMA.INV(Data!W688,INDEX(Markov!$Q$6:$Q$17,C688),INDEX(Markov!$R$6:$R$17,C688)),0)</f>
        <v/>
      </c>
      <c r="G688" s="6">
        <f>IF(D688&lt;IF(G687=1,INDEX(ChangeFactor!$O$6:$O$17,C688),INDEX(ChangeFactor!$N$6:$N$17,C688)),1,0)</f>
        <v/>
      </c>
      <c r="H688" s="12">
        <f>IF(G688=1,GAMMA.INV(Data!W688,INDEX(ChangeFactor!$R$6:$R$17,C688),INDEX(ChangeFactor!$S$6:$S$17,C688)),0)</f>
        <v/>
      </c>
      <c r="I688" s="7">
        <f>NORM.S.INV(Data!X688)</f>
        <v/>
      </c>
      <c r="J688" s="7">
        <f>NORM.S.INV(Data!Y688)</f>
        <v/>
      </c>
      <c r="K688" s="7">
        <f>NORM.S.INV(Data!Z688)</f>
        <v/>
      </c>
      <c r="L688" s="7">
        <f>MAR1!$B$32*L687+MAR1!$C$32*M687+MAR1!$D$32*N687+MAR1!$B$42*I688+MAR1!$C$42*J688+MAR1!$D$42*K688</f>
        <v/>
      </c>
      <c r="M688" s="7">
        <f>MAR1!$B$33*L687+MAR1!$C$33*M687+MAR1!$D$33*N687+MAR1!$B$43*I688+MAR1!$C$43*J688+MAR1!$D$43*K688</f>
        <v/>
      </c>
      <c r="N688" s="7">
        <f>MAR1!$B$34*L687+MAR1!$C$34*M687+MAR1!$D$34*N687+MAR1!$B$44*I688+MAR1!$C$44*J688+MAR1!$D$44*K688</f>
        <v/>
      </c>
      <c r="O688" s="12">
        <f>MAR1!$B$5+MAR1!$C$5*COS(2*PI()*B688/365)+MAR1!$D$5*SIN(2*PI()*B688/365)+IF(E688=1,MAR1!$B$11+MAR1!$D$11*L688,MAR1!$C$11+MAR1!$E$11*L688)</f>
        <v/>
      </c>
      <c r="P688" s="12">
        <f>MAR1!$B$6+MAR1!$C$6*COS(2*PI()*B688/365)+MAR1!$D$6*SIN(2*PI()*B688/365)+IF(E688=1,MAR1!$B$12+MAR1!$D$12*M688,MAR1!$C$12+MAR1!$E$12*M688)</f>
        <v/>
      </c>
      <c r="Q688" s="12">
        <f>MAR1!$B$7+MAR1!$C$7*COS(2*PI()*B688/365)+MAR1!$D$7*SIN(2*PI()*B688/365)+IF(E688=1,MAR1!$B$13+MAR1!$D$13*N688,MAR1!$C$13+MAR1!$E$13*N688)</f>
        <v/>
      </c>
      <c r="R688" s="12">
        <f>MAR1!$B$5+MAR1!$C$5*COS(2*PI()*B688/365)+MAR1!$D$5*SIN(2*PI()*B688/365)+INDEX(ChangeFactor!$F$6:$F$17,C688)+IF(G688=1,MAR1!$B$11+INDEX(ChangeFactor!$G$6:$G$17,C688)*MAR1!$D$11*L688,MAR1!$C$11+INDEX(ChangeFactor!$G$6:$G$17,C688)*MAR1!$E$11*L688)</f>
        <v/>
      </c>
    </row>
    <row r="689">
      <c r="A689" s="6">
        <f>Data!U689</f>
        <v/>
      </c>
      <c r="B689" s="6">
        <f>MOD(A689-1,365)+1</f>
        <v/>
      </c>
      <c r="C689" s="6">
        <f>MATCH(B689,Markov!$C$6:$C$17,1)</f>
        <v/>
      </c>
      <c r="D689" s="16">
        <f>Data!V689</f>
        <v/>
      </c>
      <c r="E689" s="6">
        <f>IF(D689&lt;IF(E688=1,INDEX(Markov!$I$6:$I$17,C689),INDEX(Markov!$H$6:$H$17,C689)),1,0)</f>
        <v/>
      </c>
      <c r="F689" s="12">
        <f>IF(E689=1,GAMMA.INV(Data!W689,INDEX(Markov!$Q$6:$Q$17,C689),INDEX(Markov!$R$6:$R$17,C689)),0)</f>
        <v/>
      </c>
      <c r="G689" s="6">
        <f>IF(D689&lt;IF(G688=1,INDEX(ChangeFactor!$O$6:$O$17,C689),INDEX(ChangeFactor!$N$6:$N$17,C689)),1,0)</f>
        <v/>
      </c>
      <c r="H689" s="12">
        <f>IF(G689=1,GAMMA.INV(Data!W689,INDEX(ChangeFactor!$R$6:$R$17,C689),INDEX(ChangeFactor!$S$6:$S$17,C689)),0)</f>
        <v/>
      </c>
      <c r="I689" s="7">
        <f>NORM.S.INV(Data!X689)</f>
        <v/>
      </c>
      <c r="J689" s="7">
        <f>NORM.S.INV(Data!Y689)</f>
        <v/>
      </c>
      <c r="K689" s="7">
        <f>NORM.S.INV(Data!Z689)</f>
        <v/>
      </c>
      <c r="L689" s="7">
        <f>MAR1!$B$32*L688+MAR1!$C$32*M688+MAR1!$D$32*N688+MAR1!$B$42*I689+MAR1!$C$42*J689+MAR1!$D$42*K689</f>
        <v/>
      </c>
      <c r="M689" s="7">
        <f>MAR1!$B$33*L688+MAR1!$C$33*M688+MAR1!$D$33*N688+MAR1!$B$43*I689+MAR1!$C$43*J689+MAR1!$D$43*K689</f>
        <v/>
      </c>
      <c r="N689" s="7">
        <f>MAR1!$B$34*L688+MAR1!$C$34*M688+MAR1!$D$34*N688+MAR1!$B$44*I689+MAR1!$C$44*J689+MAR1!$D$44*K689</f>
        <v/>
      </c>
      <c r="O689" s="12">
        <f>MAR1!$B$5+MAR1!$C$5*COS(2*PI()*B689/365)+MAR1!$D$5*SIN(2*PI()*B689/365)+IF(E689=1,MAR1!$B$11+MAR1!$D$11*L689,MAR1!$C$11+MAR1!$E$11*L689)</f>
        <v/>
      </c>
      <c r="P689" s="12">
        <f>MAR1!$B$6+MAR1!$C$6*COS(2*PI()*B689/365)+MAR1!$D$6*SIN(2*PI()*B689/365)+IF(E689=1,MAR1!$B$12+MAR1!$D$12*M689,MAR1!$C$12+MAR1!$E$12*M689)</f>
        <v/>
      </c>
      <c r="Q689" s="12">
        <f>MAR1!$B$7+MAR1!$C$7*COS(2*PI()*B689/365)+MAR1!$D$7*SIN(2*PI()*B689/365)+IF(E689=1,MAR1!$B$13+MAR1!$D$13*N689,MAR1!$C$13+MAR1!$E$13*N689)</f>
        <v/>
      </c>
      <c r="R689" s="12">
        <f>MAR1!$B$5+MAR1!$C$5*COS(2*PI()*B689/365)+MAR1!$D$5*SIN(2*PI()*B689/365)+INDEX(ChangeFactor!$F$6:$F$17,C689)+IF(G689=1,MAR1!$B$11+INDEX(ChangeFactor!$G$6:$G$17,C689)*MAR1!$D$11*L689,MAR1!$C$11+INDEX(ChangeFactor!$G$6:$G$17,C689)*MAR1!$E$11*L689)</f>
        <v/>
      </c>
    </row>
    <row r="690">
      <c r="A690" s="6">
        <f>Data!U690</f>
        <v/>
      </c>
      <c r="B690" s="6">
        <f>MOD(A690-1,365)+1</f>
        <v/>
      </c>
      <c r="C690" s="6">
        <f>MATCH(B690,Markov!$C$6:$C$17,1)</f>
        <v/>
      </c>
      <c r="D690" s="16">
        <f>Data!V690</f>
        <v/>
      </c>
      <c r="E690" s="6">
        <f>IF(D690&lt;IF(E689=1,INDEX(Markov!$I$6:$I$17,C690),INDEX(Markov!$H$6:$H$17,C690)),1,0)</f>
        <v/>
      </c>
      <c r="F690" s="12">
        <f>IF(E690=1,GAMMA.INV(Data!W690,INDEX(Markov!$Q$6:$Q$17,C690),INDEX(Markov!$R$6:$R$17,C690)),0)</f>
        <v/>
      </c>
      <c r="G690" s="6">
        <f>IF(D690&lt;IF(G689=1,INDEX(ChangeFactor!$O$6:$O$17,C690),INDEX(ChangeFactor!$N$6:$N$17,C690)),1,0)</f>
        <v/>
      </c>
      <c r="H690" s="12">
        <f>IF(G690=1,GAMMA.INV(Data!W690,INDEX(ChangeFactor!$R$6:$R$17,C690),INDEX(ChangeFactor!$S$6:$S$17,C690)),0)</f>
        <v/>
      </c>
      <c r="I690" s="7">
        <f>NORM.S.INV(Data!X690)</f>
        <v/>
      </c>
      <c r="J690" s="7">
        <f>NORM.S.INV(Data!Y690)</f>
        <v/>
      </c>
      <c r="K690" s="7">
        <f>NORM.S.INV(Data!Z690)</f>
        <v/>
      </c>
      <c r="L690" s="7">
        <f>MAR1!$B$32*L689+MAR1!$C$32*M689+MAR1!$D$32*N689+MAR1!$B$42*I690+MAR1!$C$42*J690+MAR1!$D$42*K690</f>
        <v/>
      </c>
      <c r="M690" s="7">
        <f>MAR1!$B$33*L689+MAR1!$C$33*M689+MAR1!$D$33*N689+MAR1!$B$43*I690+MAR1!$C$43*J690+MAR1!$D$43*K690</f>
        <v/>
      </c>
      <c r="N690" s="7">
        <f>MAR1!$B$34*L689+MAR1!$C$34*M689+MAR1!$D$34*N689+MAR1!$B$44*I690+MAR1!$C$44*J690+MAR1!$D$44*K690</f>
        <v/>
      </c>
      <c r="O690" s="12">
        <f>MAR1!$B$5+MAR1!$C$5*COS(2*PI()*B690/365)+MAR1!$D$5*SIN(2*PI()*B690/365)+IF(E690=1,MAR1!$B$11+MAR1!$D$11*L690,MAR1!$C$11+MAR1!$E$11*L690)</f>
        <v/>
      </c>
      <c r="P690" s="12">
        <f>MAR1!$B$6+MAR1!$C$6*COS(2*PI()*B690/365)+MAR1!$D$6*SIN(2*PI()*B690/365)+IF(E690=1,MAR1!$B$12+MAR1!$D$12*M690,MAR1!$C$12+MAR1!$E$12*M690)</f>
        <v/>
      </c>
      <c r="Q690" s="12">
        <f>MAR1!$B$7+MAR1!$C$7*COS(2*PI()*B690/365)+MAR1!$D$7*SIN(2*PI()*B690/365)+IF(E690=1,MAR1!$B$13+MAR1!$D$13*N690,MAR1!$C$13+MAR1!$E$13*N690)</f>
        <v/>
      </c>
      <c r="R690" s="12">
        <f>MAR1!$B$5+MAR1!$C$5*COS(2*PI()*B690/365)+MAR1!$D$5*SIN(2*PI()*B690/365)+INDEX(ChangeFactor!$F$6:$F$17,C690)+IF(G690=1,MAR1!$B$11+INDEX(ChangeFactor!$G$6:$G$17,C690)*MAR1!$D$11*L690,MAR1!$C$11+INDEX(ChangeFactor!$G$6:$G$17,C690)*MAR1!$E$11*L690)</f>
        <v/>
      </c>
    </row>
    <row r="691">
      <c r="A691" s="6">
        <f>Data!U691</f>
        <v/>
      </c>
      <c r="B691" s="6">
        <f>MOD(A691-1,365)+1</f>
        <v/>
      </c>
      <c r="C691" s="6">
        <f>MATCH(B691,Markov!$C$6:$C$17,1)</f>
        <v/>
      </c>
      <c r="D691" s="16">
        <f>Data!V691</f>
        <v/>
      </c>
      <c r="E691" s="6">
        <f>IF(D691&lt;IF(E690=1,INDEX(Markov!$I$6:$I$17,C691),INDEX(Markov!$H$6:$H$17,C691)),1,0)</f>
        <v/>
      </c>
      <c r="F691" s="12">
        <f>IF(E691=1,GAMMA.INV(Data!W691,INDEX(Markov!$Q$6:$Q$17,C691),INDEX(Markov!$R$6:$R$17,C691)),0)</f>
        <v/>
      </c>
      <c r="G691" s="6">
        <f>IF(D691&lt;IF(G690=1,INDEX(ChangeFactor!$O$6:$O$17,C691),INDEX(ChangeFactor!$N$6:$N$17,C691)),1,0)</f>
        <v/>
      </c>
      <c r="H691" s="12">
        <f>IF(G691=1,GAMMA.INV(Data!W691,INDEX(ChangeFactor!$R$6:$R$17,C691),INDEX(ChangeFactor!$S$6:$S$17,C691)),0)</f>
        <v/>
      </c>
      <c r="I691" s="7">
        <f>NORM.S.INV(Data!X691)</f>
        <v/>
      </c>
      <c r="J691" s="7">
        <f>NORM.S.INV(Data!Y691)</f>
        <v/>
      </c>
      <c r="K691" s="7">
        <f>NORM.S.INV(Data!Z691)</f>
        <v/>
      </c>
      <c r="L691" s="7">
        <f>MAR1!$B$32*L690+MAR1!$C$32*M690+MAR1!$D$32*N690+MAR1!$B$42*I691+MAR1!$C$42*J691+MAR1!$D$42*K691</f>
        <v/>
      </c>
      <c r="M691" s="7">
        <f>MAR1!$B$33*L690+MAR1!$C$33*M690+MAR1!$D$33*N690+MAR1!$B$43*I691+MAR1!$C$43*J691+MAR1!$D$43*K691</f>
        <v/>
      </c>
      <c r="N691" s="7">
        <f>MAR1!$B$34*L690+MAR1!$C$34*M690+MAR1!$D$34*N690+MAR1!$B$44*I691+MAR1!$C$44*J691+MAR1!$D$44*K691</f>
        <v/>
      </c>
      <c r="O691" s="12">
        <f>MAR1!$B$5+MAR1!$C$5*COS(2*PI()*B691/365)+MAR1!$D$5*SIN(2*PI()*B691/365)+IF(E691=1,MAR1!$B$11+MAR1!$D$11*L691,MAR1!$C$11+MAR1!$E$11*L691)</f>
        <v/>
      </c>
      <c r="P691" s="12">
        <f>MAR1!$B$6+MAR1!$C$6*COS(2*PI()*B691/365)+MAR1!$D$6*SIN(2*PI()*B691/365)+IF(E691=1,MAR1!$B$12+MAR1!$D$12*M691,MAR1!$C$12+MAR1!$E$12*M691)</f>
        <v/>
      </c>
      <c r="Q691" s="12">
        <f>MAR1!$B$7+MAR1!$C$7*COS(2*PI()*B691/365)+MAR1!$D$7*SIN(2*PI()*B691/365)+IF(E691=1,MAR1!$B$13+MAR1!$D$13*N691,MAR1!$C$13+MAR1!$E$13*N691)</f>
        <v/>
      </c>
      <c r="R691" s="12">
        <f>MAR1!$B$5+MAR1!$C$5*COS(2*PI()*B691/365)+MAR1!$D$5*SIN(2*PI()*B691/365)+INDEX(ChangeFactor!$F$6:$F$17,C691)+IF(G691=1,MAR1!$B$11+INDEX(ChangeFactor!$G$6:$G$17,C691)*MAR1!$D$11*L691,MAR1!$C$11+INDEX(ChangeFactor!$G$6:$G$17,C691)*MAR1!$E$11*L691)</f>
        <v/>
      </c>
    </row>
    <row r="692">
      <c r="A692" s="6">
        <f>Data!U692</f>
        <v/>
      </c>
      <c r="B692" s="6">
        <f>MOD(A692-1,365)+1</f>
        <v/>
      </c>
      <c r="C692" s="6">
        <f>MATCH(B692,Markov!$C$6:$C$17,1)</f>
        <v/>
      </c>
      <c r="D692" s="16">
        <f>Data!V692</f>
        <v/>
      </c>
      <c r="E692" s="6">
        <f>IF(D692&lt;IF(E691=1,INDEX(Markov!$I$6:$I$17,C692),INDEX(Markov!$H$6:$H$17,C692)),1,0)</f>
        <v/>
      </c>
      <c r="F692" s="12">
        <f>IF(E692=1,GAMMA.INV(Data!W692,INDEX(Markov!$Q$6:$Q$17,C692),INDEX(Markov!$R$6:$R$17,C692)),0)</f>
        <v/>
      </c>
      <c r="G692" s="6">
        <f>IF(D692&lt;IF(G691=1,INDEX(ChangeFactor!$O$6:$O$17,C692),INDEX(ChangeFactor!$N$6:$N$17,C692)),1,0)</f>
        <v/>
      </c>
      <c r="H692" s="12">
        <f>IF(G692=1,GAMMA.INV(Data!W692,INDEX(ChangeFactor!$R$6:$R$17,C692),INDEX(ChangeFactor!$S$6:$S$17,C692)),0)</f>
        <v/>
      </c>
      <c r="I692" s="7">
        <f>NORM.S.INV(Data!X692)</f>
        <v/>
      </c>
      <c r="J692" s="7">
        <f>NORM.S.INV(Data!Y692)</f>
        <v/>
      </c>
      <c r="K692" s="7">
        <f>NORM.S.INV(Data!Z692)</f>
        <v/>
      </c>
      <c r="L692" s="7">
        <f>MAR1!$B$32*L691+MAR1!$C$32*M691+MAR1!$D$32*N691+MAR1!$B$42*I692+MAR1!$C$42*J692+MAR1!$D$42*K692</f>
        <v/>
      </c>
      <c r="M692" s="7">
        <f>MAR1!$B$33*L691+MAR1!$C$33*M691+MAR1!$D$33*N691+MAR1!$B$43*I692+MAR1!$C$43*J692+MAR1!$D$43*K692</f>
        <v/>
      </c>
      <c r="N692" s="7">
        <f>MAR1!$B$34*L691+MAR1!$C$34*M691+MAR1!$D$34*N691+MAR1!$B$44*I692+MAR1!$C$44*J692+MAR1!$D$44*K692</f>
        <v/>
      </c>
      <c r="O692" s="12">
        <f>MAR1!$B$5+MAR1!$C$5*COS(2*PI()*B692/365)+MAR1!$D$5*SIN(2*PI()*B692/365)+IF(E692=1,MAR1!$B$11+MAR1!$D$11*L692,MAR1!$C$11+MAR1!$E$11*L692)</f>
        <v/>
      </c>
      <c r="P692" s="12">
        <f>MAR1!$B$6+MAR1!$C$6*COS(2*PI()*B692/365)+MAR1!$D$6*SIN(2*PI()*B692/365)+IF(E692=1,MAR1!$B$12+MAR1!$D$12*M692,MAR1!$C$12+MAR1!$E$12*M692)</f>
        <v/>
      </c>
      <c r="Q692" s="12">
        <f>MAR1!$B$7+MAR1!$C$7*COS(2*PI()*B692/365)+MAR1!$D$7*SIN(2*PI()*B692/365)+IF(E692=1,MAR1!$B$13+MAR1!$D$13*N692,MAR1!$C$13+MAR1!$E$13*N692)</f>
        <v/>
      </c>
      <c r="R692" s="12">
        <f>MAR1!$B$5+MAR1!$C$5*COS(2*PI()*B692/365)+MAR1!$D$5*SIN(2*PI()*B692/365)+INDEX(ChangeFactor!$F$6:$F$17,C692)+IF(G692=1,MAR1!$B$11+INDEX(ChangeFactor!$G$6:$G$17,C692)*MAR1!$D$11*L692,MAR1!$C$11+INDEX(ChangeFactor!$G$6:$G$17,C692)*MAR1!$E$11*L692)</f>
        <v/>
      </c>
    </row>
    <row r="693">
      <c r="A693" s="6">
        <f>Data!U693</f>
        <v/>
      </c>
      <c r="B693" s="6">
        <f>MOD(A693-1,365)+1</f>
        <v/>
      </c>
      <c r="C693" s="6">
        <f>MATCH(B693,Markov!$C$6:$C$17,1)</f>
        <v/>
      </c>
      <c r="D693" s="16">
        <f>Data!V693</f>
        <v/>
      </c>
      <c r="E693" s="6">
        <f>IF(D693&lt;IF(E692=1,INDEX(Markov!$I$6:$I$17,C693),INDEX(Markov!$H$6:$H$17,C693)),1,0)</f>
        <v/>
      </c>
      <c r="F693" s="12">
        <f>IF(E693=1,GAMMA.INV(Data!W693,INDEX(Markov!$Q$6:$Q$17,C693),INDEX(Markov!$R$6:$R$17,C693)),0)</f>
        <v/>
      </c>
      <c r="G693" s="6">
        <f>IF(D693&lt;IF(G692=1,INDEX(ChangeFactor!$O$6:$O$17,C693),INDEX(ChangeFactor!$N$6:$N$17,C693)),1,0)</f>
        <v/>
      </c>
      <c r="H693" s="12">
        <f>IF(G693=1,GAMMA.INV(Data!W693,INDEX(ChangeFactor!$R$6:$R$17,C693),INDEX(ChangeFactor!$S$6:$S$17,C693)),0)</f>
        <v/>
      </c>
      <c r="I693" s="7">
        <f>NORM.S.INV(Data!X693)</f>
        <v/>
      </c>
      <c r="J693" s="7">
        <f>NORM.S.INV(Data!Y693)</f>
        <v/>
      </c>
      <c r="K693" s="7">
        <f>NORM.S.INV(Data!Z693)</f>
        <v/>
      </c>
      <c r="L693" s="7">
        <f>MAR1!$B$32*L692+MAR1!$C$32*M692+MAR1!$D$32*N692+MAR1!$B$42*I693+MAR1!$C$42*J693+MAR1!$D$42*K693</f>
        <v/>
      </c>
      <c r="M693" s="7">
        <f>MAR1!$B$33*L692+MAR1!$C$33*M692+MAR1!$D$33*N692+MAR1!$B$43*I693+MAR1!$C$43*J693+MAR1!$D$43*K693</f>
        <v/>
      </c>
      <c r="N693" s="7">
        <f>MAR1!$B$34*L692+MAR1!$C$34*M692+MAR1!$D$34*N692+MAR1!$B$44*I693+MAR1!$C$44*J693+MAR1!$D$44*K693</f>
        <v/>
      </c>
      <c r="O693" s="12">
        <f>MAR1!$B$5+MAR1!$C$5*COS(2*PI()*B693/365)+MAR1!$D$5*SIN(2*PI()*B693/365)+IF(E693=1,MAR1!$B$11+MAR1!$D$11*L693,MAR1!$C$11+MAR1!$E$11*L693)</f>
        <v/>
      </c>
      <c r="P693" s="12">
        <f>MAR1!$B$6+MAR1!$C$6*COS(2*PI()*B693/365)+MAR1!$D$6*SIN(2*PI()*B693/365)+IF(E693=1,MAR1!$B$12+MAR1!$D$12*M693,MAR1!$C$12+MAR1!$E$12*M693)</f>
        <v/>
      </c>
      <c r="Q693" s="12">
        <f>MAR1!$B$7+MAR1!$C$7*COS(2*PI()*B693/365)+MAR1!$D$7*SIN(2*PI()*B693/365)+IF(E693=1,MAR1!$B$13+MAR1!$D$13*N693,MAR1!$C$13+MAR1!$E$13*N693)</f>
        <v/>
      </c>
      <c r="R693" s="12">
        <f>MAR1!$B$5+MAR1!$C$5*COS(2*PI()*B693/365)+MAR1!$D$5*SIN(2*PI()*B693/365)+INDEX(ChangeFactor!$F$6:$F$17,C693)+IF(G693=1,MAR1!$B$11+INDEX(ChangeFactor!$G$6:$G$17,C693)*MAR1!$D$11*L693,MAR1!$C$11+INDEX(ChangeFactor!$G$6:$G$17,C693)*MAR1!$E$11*L693)</f>
        <v/>
      </c>
    </row>
    <row r="694">
      <c r="A694" s="6">
        <f>Data!U694</f>
        <v/>
      </c>
      <c r="B694" s="6">
        <f>MOD(A694-1,365)+1</f>
        <v/>
      </c>
      <c r="C694" s="6">
        <f>MATCH(B694,Markov!$C$6:$C$17,1)</f>
        <v/>
      </c>
      <c r="D694" s="16">
        <f>Data!V694</f>
        <v/>
      </c>
      <c r="E694" s="6">
        <f>IF(D694&lt;IF(E693=1,INDEX(Markov!$I$6:$I$17,C694),INDEX(Markov!$H$6:$H$17,C694)),1,0)</f>
        <v/>
      </c>
      <c r="F694" s="12">
        <f>IF(E694=1,GAMMA.INV(Data!W694,INDEX(Markov!$Q$6:$Q$17,C694),INDEX(Markov!$R$6:$R$17,C694)),0)</f>
        <v/>
      </c>
      <c r="G694" s="6">
        <f>IF(D694&lt;IF(G693=1,INDEX(ChangeFactor!$O$6:$O$17,C694),INDEX(ChangeFactor!$N$6:$N$17,C694)),1,0)</f>
        <v/>
      </c>
      <c r="H694" s="12">
        <f>IF(G694=1,GAMMA.INV(Data!W694,INDEX(ChangeFactor!$R$6:$R$17,C694),INDEX(ChangeFactor!$S$6:$S$17,C694)),0)</f>
        <v/>
      </c>
      <c r="I694" s="7">
        <f>NORM.S.INV(Data!X694)</f>
        <v/>
      </c>
      <c r="J694" s="7">
        <f>NORM.S.INV(Data!Y694)</f>
        <v/>
      </c>
      <c r="K694" s="7">
        <f>NORM.S.INV(Data!Z694)</f>
        <v/>
      </c>
      <c r="L694" s="7">
        <f>MAR1!$B$32*L693+MAR1!$C$32*M693+MAR1!$D$32*N693+MAR1!$B$42*I694+MAR1!$C$42*J694+MAR1!$D$42*K694</f>
        <v/>
      </c>
      <c r="M694" s="7">
        <f>MAR1!$B$33*L693+MAR1!$C$33*M693+MAR1!$D$33*N693+MAR1!$B$43*I694+MAR1!$C$43*J694+MAR1!$D$43*K694</f>
        <v/>
      </c>
      <c r="N694" s="7">
        <f>MAR1!$B$34*L693+MAR1!$C$34*M693+MAR1!$D$34*N693+MAR1!$B$44*I694+MAR1!$C$44*J694+MAR1!$D$44*K694</f>
        <v/>
      </c>
      <c r="O694" s="12">
        <f>MAR1!$B$5+MAR1!$C$5*COS(2*PI()*B694/365)+MAR1!$D$5*SIN(2*PI()*B694/365)+IF(E694=1,MAR1!$B$11+MAR1!$D$11*L694,MAR1!$C$11+MAR1!$E$11*L694)</f>
        <v/>
      </c>
      <c r="P694" s="12">
        <f>MAR1!$B$6+MAR1!$C$6*COS(2*PI()*B694/365)+MAR1!$D$6*SIN(2*PI()*B694/365)+IF(E694=1,MAR1!$B$12+MAR1!$D$12*M694,MAR1!$C$12+MAR1!$E$12*M694)</f>
        <v/>
      </c>
      <c r="Q694" s="12">
        <f>MAR1!$B$7+MAR1!$C$7*COS(2*PI()*B694/365)+MAR1!$D$7*SIN(2*PI()*B694/365)+IF(E694=1,MAR1!$B$13+MAR1!$D$13*N694,MAR1!$C$13+MAR1!$E$13*N694)</f>
        <v/>
      </c>
      <c r="R694" s="12">
        <f>MAR1!$B$5+MAR1!$C$5*COS(2*PI()*B694/365)+MAR1!$D$5*SIN(2*PI()*B694/365)+INDEX(ChangeFactor!$F$6:$F$17,C694)+IF(G694=1,MAR1!$B$11+INDEX(ChangeFactor!$G$6:$G$17,C694)*MAR1!$D$11*L694,MAR1!$C$11+INDEX(ChangeFactor!$G$6:$G$17,C694)*MAR1!$E$11*L694)</f>
        <v/>
      </c>
    </row>
    <row r="695">
      <c r="A695" s="6">
        <f>Data!U695</f>
        <v/>
      </c>
      <c r="B695" s="6">
        <f>MOD(A695-1,365)+1</f>
        <v/>
      </c>
      <c r="C695" s="6">
        <f>MATCH(B695,Markov!$C$6:$C$17,1)</f>
        <v/>
      </c>
      <c r="D695" s="16">
        <f>Data!V695</f>
        <v/>
      </c>
      <c r="E695" s="6">
        <f>IF(D695&lt;IF(E694=1,INDEX(Markov!$I$6:$I$17,C695),INDEX(Markov!$H$6:$H$17,C695)),1,0)</f>
        <v/>
      </c>
      <c r="F695" s="12">
        <f>IF(E695=1,GAMMA.INV(Data!W695,INDEX(Markov!$Q$6:$Q$17,C695),INDEX(Markov!$R$6:$R$17,C695)),0)</f>
        <v/>
      </c>
      <c r="G695" s="6">
        <f>IF(D695&lt;IF(G694=1,INDEX(ChangeFactor!$O$6:$O$17,C695),INDEX(ChangeFactor!$N$6:$N$17,C695)),1,0)</f>
        <v/>
      </c>
      <c r="H695" s="12">
        <f>IF(G695=1,GAMMA.INV(Data!W695,INDEX(ChangeFactor!$R$6:$R$17,C695),INDEX(ChangeFactor!$S$6:$S$17,C695)),0)</f>
        <v/>
      </c>
      <c r="I695" s="7">
        <f>NORM.S.INV(Data!X695)</f>
        <v/>
      </c>
      <c r="J695" s="7">
        <f>NORM.S.INV(Data!Y695)</f>
        <v/>
      </c>
      <c r="K695" s="7">
        <f>NORM.S.INV(Data!Z695)</f>
        <v/>
      </c>
      <c r="L695" s="7">
        <f>MAR1!$B$32*L694+MAR1!$C$32*M694+MAR1!$D$32*N694+MAR1!$B$42*I695+MAR1!$C$42*J695+MAR1!$D$42*K695</f>
        <v/>
      </c>
      <c r="M695" s="7">
        <f>MAR1!$B$33*L694+MAR1!$C$33*M694+MAR1!$D$33*N694+MAR1!$B$43*I695+MAR1!$C$43*J695+MAR1!$D$43*K695</f>
        <v/>
      </c>
      <c r="N695" s="7">
        <f>MAR1!$B$34*L694+MAR1!$C$34*M694+MAR1!$D$34*N694+MAR1!$B$44*I695+MAR1!$C$44*J695+MAR1!$D$44*K695</f>
        <v/>
      </c>
      <c r="O695" s="12">
        <f>MAR1!$B$5+MAR1!$C$5*COS(2*PI()*B695/365)+MAR1!$D$5*SIN(2*PI()*B695/365)+IF(E695=1,MAR1!$B$11+MAR1!$D$11*L695,MAR1!$C$11+MAR1!$E$11*L695)</f>
        <v/>
      </c>
      <c r="P695" s="12">
        <f>MAR1!$B$6+MAR1!$C$6*COS(2*PI()*B695/365)+MAR1!$D$6*SIN(2*PI()*B695/365)+IF(E695=1,MAR1!$B$12+MAR1!$D$12*M695,MAR1!$C$12+MAR1!$E$12*M695)</f>
        <v/>
      </c>
      <c r="Q695" s="12">
        <f>MAR1!$B$7+MAR1!$C$7*COS(2*PI()*B695/365)+MAR1!$D$7*SIN(2*PI()*B695/365)+IF(E695=1,MAR1!$B$13+MAR1!$D$13*N695,MAR1!$C$13+MAR1!$E$13*N695)</f>
        <v/>
      </c>
      <c r="R695" s="12">
        <f>MAR1!$B$5+MAR1!$C$5*COS(2*PI()*B695/365)+MAR1!$D$5*SIN(2*PI()*B695/365)+INDEX(ChangeFactor!$F$6:$F$17,C695)+IF(G695=1,MAR1!$B$11+INDEX(ChangeFactor!$G$6:$G$17,C695)*MAR1!$D$11*L695,MAR1!$C$11+INDEX(ChangeFactor!$G$6:$G$17,C695)*MAR1!$E$11*L695)</f>
        <v/>
      </c>
    </row>
    <row r="696">
      <c r="A696" s="6">
        <f>Data!U696</f>
        <v/>
      </c>
      <c r="B696" s="6">
        <f>MOD(A696-1,365)+1</f>
        <v/>
      </c>
      <c r="C696" s="6">
        <f>MATCH(B696,Markov!$C$6:$C$17,1)</f>
        <v/>
      </c>
      <c r="D696" s="16">
        <f>Data!V696</f>
        <v/>
      </c>
      <c r="E696" s="6">
        <f>IF(D696&lt;IF(E695=1,INDEX(Markov!$I$6:$I$17,C696),INDEX(Markov!$H$6:$H$17,C696)),1,0)</f>
        <v/>
      </c>
      <c r="F696" s="12">
        <f>IF(E696=1,GAMMA.INV(Data!W696,INDEX(Markov!$Q$6:$Q$17,C696),INDEX(Markov!$R$6:$R$17,C696)),0)</f>
        <v/>
      </c>
      <c r="G696" s="6">
        <f>IF(D696&lt;IF(G695=1,INDEX(ChangeFactor!$O$6:$O$17,C696),INDEX(ChangeFactor!$N$6:$N$17,C696)),1,0)</f>
        <v/>
      </c>
      <c r="H696" s="12">
        <f>IF(G696=1,GAMMA.INV(Data!W696,INDEX(ChangeFactor!$R$6:$R$17,C696),INDEX(ChangeFactor!$S$6:$S$17,C696)),0)</f>
        <v/>
      </c>
      <c r="I696" s="7">
        <f>NORM.S.INV(Data!X696)</f>
        <v/>
      </c>
      <c r="J696" s="7">
        <f>NORM.S.INV(Data!Y696)</f>
        <v/>
      </c>
      <c r="K696" s="7">
        <f>NORM.S.INV(Data!Z696)</f>
        <v/>
      </c>
      <c r="L696" s="7">
        <f>MAR1!$B$32*L695+MAR1!$C$32*M695+MAR1!$D$32*N695+MAR1!$B$42*I696+MAR1!$C$42*J696+MAR1!$D$42*K696</f>
        <v/>
      </c>
      <c r="M696" s="7">
        <f>MAR1!$B$33*L695+MAR1!$C$33*M695+MAR1!$D$33*N695+MAR1!$B$43*I696+MAR1!$C$43*J696+MAR1!$D$43*K696</f>
        <v/>
      </c>
      <c r="N696" s="7">
        <f>MAR1!$B$34*L695+MAR1!$C$34*M695+MAR1!$D$34*N695+MAR1!$B$44*I696+MAR1!$C$44*J696+MAR1!$D$44*K696</f>
        <v/>
      </c>
      <c r="O696" s="12">
        <f>MAR1!$B$5+MAR1!$C$5*COS(2*PI()*B696/365)+MAR1!$D$5*SIN(2*PI()*B696/365)+IF(E696=1,MAR1!$B$11+MAR1!$D$11*L696,MAR1!$C$11+MAR1!$E$11*L696)</f>
        <v/>
      </c>
      <c r="P696" s="12">
        <f>MAR1!$B$6+MAR1!$C$6*COS(2*PI()*B696/365)+MAR1!$D$6*SIN(2*PI()*B696/365)+IF(E696=1,MAR1!$B$12+MAR1!$D$12*M696,MAR1!$C$12+MAR1!$E$12*M696)</f>
        <v/>
      </c>
      <c r="Q696" s="12">
        <f>MAR1!$B$7+MAR1!$C$7*COS(2*PI()*B696/365)+MAR1!$D$7*SIN(2*PI()*B696/365)+IF(E696=1,MAR1!$B$13+MAR1!$D$13*N696,MAR1!$C$13+MAR1!$E$13*N696)</f>
        <v/>
      </c>
      <c r="R696" s="12">
        <f>MAR1!$B$5+MAR1!$C$5*COS(2*PI()*B696/365)+MAR1!$D$5*SIN(2*PI()*B696/365)+INDEX(ChangeFactor!$F$6:$F$17,C696)+IF(G696=1,MAR1!$B$11+INDEX(ChangeFactor!$G$6:$G$17,C696)*MAR1!$D$11*L696,MAR1!$C$11+INDEX(ChangeFactor!$G$6:$G$17,C696)*MAR1!$E$11*L696)</f>
        <v/>
      </c>
    </row>
    <row r="697">
      <c r="A697" s="6">
        <f>Data!U697</f>
        <v/>
      </c>
      <c r="B697" s="6">
        <f>MOD(A697-1,365)+1</f>
        <v/>
      </c>
      <c r="C697" s="6">
        <f>MATCH(B697,Markov!$C$6:$C$17,1)</f>
        <v/>
      </c>
      <c r="D697" s="16">
        <f>Data!V697</f>
        <v/>
      </c>
      <c r="E697" s="6">
        <f>IF(D697&lt;IF(E696=1,INDEX(Markov!$I$6:$I$17,C697),INDEX(Markov!$H$6:$H$17,C697)),1,0)</f>
        <v/>
      </c>
      <c r="F697" s="12">
        <f>IF(E697=1,GAMMA.INV(Data!W697,INDEX(Markov!$Q$6:$Q$17,C697),INDEX(Markov!$R$6:$R$17,C697)),0)</f>
        <v/>
      </c>
      <c r="G697" s="6">
        <f>IF(D697&lt;IF(G696=1,INDEX(ChangeFactor!$O$6:$O$17,C697),INDEX(ChangeFactor!$N$6:$N$17,C697)),1,0)</f>
        <v/>
      </c>
      <c r="H697" s="12">
        <f>IF(G697=1,GAMMA.INV(Data!W697,INDEX(ChangeFactor!$R$6:$R$17,C697),INDEX(ChangeFactor!$S$6:$S$17,C697)),0)</f>
        <v/>
      </c>
      <c r="I697" s="7">
        <f>NORM.S.INV(Data!X697)</f>
        <v/>
      </c>
      <c r="J697" s="7">
        <f>NORM.S.INV(Data!Y697)</f>
        <v/>
      </c>
      <c r="K697" s="7">
        <f>NORM.S.INV(Data!Z697)</f>
        <v/>
      </c>
      <c r="L697" s="7">
        <f>MAR1!$B$32*L696+MAR1!$C$32*M696+MAR1!$D$32*N696+MAR1!$B$42*I697+MAR1!$C$42*J697+MAR1!$D$42*K697</f>
        <v/>
      </c>
      <c r="M697" s="7">
        <f>MAR1!$B$33*L696+MAR1!$C$33*M696+MAR1!$D$33*N696+MAR1!$B$43*I697+MAR1!$C$43*J697+MAR1!$D$43*K697</f>
        <v/>
      </c>
      <c r="N697" s="7">
        <f>MAR1!$B$34*L696+MAR1!$C$34*M696+MAR1!$D$34*N696+MAR1!$B$44*I697+MAR1!$C$44*J697+MAR1!$D$44*K697</f>
        <v/>
      </c>
      <c r="O697" s="12">
        <f>MAR1!$B$5+MAR1!$C$5*COS(2*PI()*B697/365)+MAR1!$D$5*SIN(2*PI()*B697/365)+IF(E697=1,MAR1!$B$11+MAR1!$D$11*L697,MAR1!$C$11+MAR1!$E$11*L697)</f>
        <v/>
      </c>
      <c r="P697" s="12">
        <f>MAR1!$B$6+MAR1!$C$6*COS(2*PI()*B697/365)+MAR1!$D$6*SIN(2*PI()*B697/365)+IF(E697=1,MAR1!$B$12+MAR1!$D$12*M697,MAR1!$C$12+MAR1!$E$12*M697)</f>
        <v/>
      </c>
      <c r="Q697" s="12">
        <f>MAR1!$B$7+MAR1!$C$7*COS(2*PI()*B697/365)+MAR1!$D$7*SIN(2*PI()*B697/365)+IF(E697=1,MAR1!$B$13+MAR1!$D$13*N697,MAR1!$C$13+MAR1!$E$13*N697)</f>
        <v/>
      </c>
      <c r="R697" s="12">
        <f>MAR1!$B$5+MAR1!$C$5*COS(2*PI()*B697/365)+MAR1!$D$5*SIN(2*PI()*B697/365)+INDEX(ChangeFactor!$F$6:$F$17,C697)+IF(G697=1,MAR1!$B$11+INDEX(ChangeFactor!$G$6:$G$17,C697)*MAR1!$D$11*L697,MAR1!$C$11+INDEX(ChangeFactor!$G$6:$G$17,C697)*MAR1!$E$11*L697)</f>
        <v/>
      </c>
    </row>
    <row r="698">
      <c r="A698" s="6">
        <f>Data!U698</f>
        <v/>
      </c>
      <c r="B698" s="6">
        <f>MOD(A698-1,365)+1</f>
        <v/>
      </c>
      <c r="C698" s="6">
        <f>MATCH(B698,Markov!$C$6:$C$17,1)</f>
        <v/>
      </c>
      <c r="D698" s="16">
        <f>Data!V698</f>
        <v/>
      </c>
      <c r="E698" s="6">
        <f>IF(D698&lt;IF(E697=1,INDEX(Markov!$I$6:$I$17,C698),INDEX(Markov!$H$6:$H$17,C698)),1,0)</f>
        <v/>
      </c>
      <c r="F698" s="12">
        <f>IF(E698=1,GAMMA.INV(Data!W698,INDEX(Markov!$Q$6:$Q$17,C698),INDEX(Markov!$R$6:$R$17,C698)),0)</f>
        <v/>
      </c>
      <c r="G698" s="6">
        <f>IF(D698&lt;IF(G697=1,INDEX(ChangeFactor!$O$6:$O$17,C698),INDEX(ChangeFactor!$N$6:$N$17,C698)),1,0)</f>
        <v/>
      </c>
      <c r="H698" s="12">
        <f>IF(G698=1,GAMMA.INV(Data!W698,INDEX(ChangeFactor!$R$6:$R$17,C698),INDEX(ChangeFactor!$S$6:$S$17,C698)),0)</f>
        <v/>
      </c>
      <c r="I698" s="7">
        <f>NORM.S.INV(Data!X698)</f>
        <v/>
      </c>
      <c r="J698" s="7">
        <f>NORM.S.INV(Data!Y698)</f>
        <v/>
      </c>
      <c r="K698" s="7">
        <f>NORM.S.INV(Data!Z698)</f>
        <v/>
      </c>
      <c r="L698" s="7">
        <f>MAR1!$B$32*L697+MAR1!$C$32*M697+MAR1!$D$32*N697+MAR1!$B$42*I698+MAR1!$C$42*J698+MAR1!$D$42*K698</f>
        <v/>
      </c>
      <c r="M698" s="7">
        <f>MAR1!$B$33*L697+MAR1!$C$33*M697+MAR1!$D$33*N697+MAR1!$B$43*I698+MAR1!$C$43*J698+MAR1!$D$43*K698</f>
        <v/>
      </c>
      <c r="N698" s="7">
        <f>MAR1!$B$34*L697+MAR1!$C$34*M697+MAR1!$D$34*N697+MAR1!$B$44*I698+MAR1!$C$44*J698+MAR1!$D$44*K698</f>
        <v/>
      </c>
      <c r="O698" s="12">
        <f>MAR1!$B$5+MAR1!$C$5*COS(2*PI()*B698/365)+MAR1!$D$5*SIN(2*PI()*B698/365)+IF(E698=1,MAR1!$B$11+MAR1!$D$11*L698,MAR1!$C$11+MAR1!$E$11*L698)</f>
        <v/>
      </c>
      <c r="P698" s="12">
        <f>MAR1!$B$6+MAR1!$C$6*COS(2*PI()*B698/365)+MAR1!$D$6*SIN(2*PI()*B698/365)+IF(E698=1,MAR1!$B$12+MAR1!$D$12*M698,MAR1!$C$12+MAR1!$E$12*M698)</f>
        <v/>
      </c>
      <c r="Q698" s="12">
        <f>MAR1!$B$7+MAR1!$C$7*COS(2*PI()*B698/365)+MAR1!$D$7*SIN(2*PI()*B698/365)+IF(E698=1,MAR1!$B$13+MAR1!$D$13*N698,MAR1!$C$13+MAR1!$E$13*N698)</f>
        <v/>
      </c>
      <c r="R698" s="12">
        <f>MAR1!$B$5+MAR1!$C$5*COS(2*PI()*B698/365)+MAR1!$D$5*SIN(2*PI()*B698/365)+INDEX(ChangeFactor!$F$6:$F$17,C698)+IF(G698=1,MAR1!$B$11+INDEX(ChangeFactor!$G$6:$G$17,C698)*MAR1!$D$11*L698,MAR1!$C$11+INDEX(ChangeFactor!$G$6:$G$17,C698)*MAR1!$E$11*L698)</f>
        <v/>
      </c>
    </row>
    <row r="699">
      <c r="A699" s="6">
        <f>Data!U699</f>
        <v/>
      </c>
      <c r="B699" s="6">
        <f>MOD(A699-1,365)+1</f>
        <v/>
      </c>
      <c r="C699" s="6">
        <f>MATCH(B699,Markov!$C$6:$C$17,1)</f>
        <v/>
      </c>
      <c r="D699" s="16">
        <f>Data!V699</f>
        <v/>
      </c>
      <c r="E699" s="6">
        <f>IF(D699&lt;IF(E698=1,INDEX(Markov!$I$6:$I$17,C699),INDEX(Markov!$H$6:$H$17,C699)),1,0)</f>
        <v/>
      </c>
      <c r="F699" s="12">
        <f>IF(E699=1,GAMMA.INV(Data!W699,INDEX(Markov!$Q$6:$Q$17,C699),INDEX(Markov!$R$6:$R$17,C699)),0)</f>
        <v/>
      </c>
      <c r="G699" s="6">
        <f>IF(D699&lt;IF(G698=1,INDEX(ChangeFactor!$O$6:$O$17,C699),INDEX(ChangeFactor!$N$6:$N$17,C699)),1,0)</f>
        <v/>
      </c>
      <c r="H699" s="12">
        <f>IF(G699=1,GAMMA.INV(Data!W699,INDEX(ChangeFactor!$R$6:$R$17,C699),INDEX(ChangeFactor!$S$6:$S$17,C699)),0)</f>
        <v/>
      </c>
      <c r="I699" s="7">
        <f>NORM.S.INV(Data!X699)</f>
        <v/>
      </c>
      <c r="J699" s="7">
        <f>NORM.S.INV(Data!Y699)</f>
        <v/>
      </c>
      <c r="K699" s="7">
        <f>NORM.S.INV(Data!Z699)</f>
        <v/>
      </c>
      <c r="L699" s="7">
        <f>MAR1!$B$32*L698+MAR1!$C$32*M698+MAR1!$D$32*N698+MAR1!$B$42*I699+MAR1!$C$42*J699+MAR1!$D$42*K699</f>
        <v/>
      </c>
      <c r="M699" s="7">
        <f>MAR1!$B$33*L698+MAR1!$C$33*M698+MAR1!$D$33*N698+MAR1!$B$43*I699+MAR1!$C$43*J699+MAR1!$D$43*K699</f>
        <v/>
      </c>
      <c r="N699" s="7">
        <f>MAR1!$B$34*L698+MAR1!$C$34*M698+MAR1!$D$34*N698+MAR1!$B$44*I699+MAR1!$C$44*J699+MAR1!$D$44*K699</f>
        <v/>
      </c>
      <c r="O699" s="12">
        <f>MAR1!$B$5+MAR1!$C$5*COS(2*PI()*B699/365)+MAR1!$D$5*SIN(2*PI()*B699/365)+IF(E699=1,MAR1!$B$11+MAR1!$D$11*L699,MAR1!$C$11+MAR1!$E$11*L699)</f>
        <v/>
      </c>
      <c r="P699" s="12">
        <f>MAR1!$B$6+MAR1!$C$6*COS(2*PI()*B699/365)+MAR1!$D$6*SIN(2*PI()*B699/365)+IF(E699=1,MAR1!$B$12+MAR1!$D$12*M699,MAR1!$C$12+MAR1!$E$12*M699)</f>
        <v/>
      </c>
      <c r="Q699" s="12">
        <f>MAR1!$B$7+MAR1!$C$7*COS(2*PI()*B699/365)+MAR1!$D$7*SIN(2*PI()*B699/365)+IF(E699=1,MAR1!$B$13+MAR1!$D$13*N699,MAR1!$C$13+MAR1!$E$13*N699)</f>
        <v/>
      </c>
      <c r="R699" s="12">
        <f>MAR1!$B$5+MAR1!$C$5*COS(2*PI()*B699/365)+MAR1!$D$5*SIN(2*PI()*B699/365)+INDEX(ChangeFactor!$F$6:$F$17,C699)+IF(G699=1,MAR1!$B$11+INDEX(ChangeFactor!$G$6:$G$17,C699)*MAR1!$D$11*L699,MAR1!$C$11+INDEX(ChangeFactor!$G$6:$G$17,C699)*MAR1!$E$11*L699)</f>
        <v/>
      </c>
    </row>
    <row r="700">
      <c r="A700" s="6">
        <f>Data!U700</f>
        <v/>
      </c>
      <c r="B700" s="6">
        <f>MOD(A700-1,365)+1</f>
        <v/>
      </c>
      <c r="C700" s="6">
        <f>MATCH(B700,Markov!$C$6:$C$17,1)</f>
        <v/>
      </c>
      <c r="D700" s="16">
        <f>Data!V700</f>
        <v/>
      </c>
      <c r="E700" s="6">
        <f>IF(D700&lt;IF(E699=1,INDEX(Markov!$I$6:$I$17,C700),INDEX(Markov!$H$6:$H$17,C700)),1,0)</f>
        <v/>
      </c>
      <c r="F700" s="12">
        <f>IF(E700=1,GAMMA.INV(Data!W700,INDEX(Markov!$Q$6:$Q$17,C700),INDEX(Markov!$R$6:$R$17,C700)),0)</f>
        <v/>
      </c>
      <c r="G700" s="6">
        <f>IF(D700&lt;IF(G699=1,INDEX(ChangeFactor!$O$6:$O$17,C700),INDEX(ChangeFactor!$N$6:$N$17,C700)),1,0)</f>
        <v/>
      </c>
      <c r="H700" s="12">
        <f>IF(G700=1,GAMMA.INV(Data!W700,INDEX(ChangeFactor!$R$6:$R$17,C700),INDEX(ChangeFactor!$S$6:$S$17,C700)),0)</f>
        <v/>
      </c>
      <c r="I700" s="7">
        <f>NORM.S.INV(Data!X700)</f>
        <v/>
      </c>
      <c r="J700" s="7">
        <f>NORM.S.INV(Data!Y700)</f>
        <v/>
      </c>
      <c r="K700" s="7">
        <f>NORM.S.INV(Data!Z700)</f>
        <v/>
      </c>
      <c r="L700" s="7">
        <f>MAR1!$B$32*L699+MAR1!$C$32*M699+MAR1!$D$32*N699+MAR1!$B$42*I700+MAR1!$C$42*J700+MAR1!$D$42*K700</f>
        <v/>
      </c>
      <c r="M700" s="7">
        <f>MAR1!$B$33*L699+MAR1!$C$33*M699+MAR1!$D$33*N699+MAR1!$B$43*I700+MAR1!$C$43*J700+MAR1!$D$43*K700</f>
        <v/>
      </c>
      <c r="N700" s="7">
        <f>MAR1!$B$34*L699+MAR1!$C$34*M699+MAR1!$D$34*N699+MAR1!$B$44*I700+MAR1!$C$44*J700+MAR1!$D$44*K700</f>
        <v/>
      </c>
      <c r="O700" s="12">
        <f>MAR1!$B$5+MAR1!$C$5*COS(2*PI()*B700/365)+MAR1!$D$5*SIN(2*PI()*B700/365)+IF(E700=1,MAR1!$B$11+MAR1!$D$11*L700,MAR1!$C$11+MAR1!$E$11*L700)</f>
        <v/>
      </c>
      <c r="P700" s="12">
        <f>MAR1!$B$6+MAR1!$C$6*COS(2*PI()*B700/365)+MAR1!$D$6*SIN(2*PI()*B700/365)+IF(E700=1,MAR1!$B$12+MAR1!$D$12*M700,MAR1!$C$12+MAR1!$E$12*M700)</f>
        <v/>
      </c>
      <c r="Q700" s="12">
        <f>MAR1!$B$7+MAR1!$C$7*COS(2*PI()*B700/365)+MAR1!$D$7*SIN(2*PI()*B700/365)+IF(E700=1,MAR1!$B$13+MAR1!$D$13*N700,MAR1!$C$13+MAR1!$E$13*N700)</f>
        <v/>
      </c>
      <c r="R700" s="12">
        <f>MAR1!$B$5+MAR1!$C$5*COS(2*PI()*B700/365)+MAR1!$D$5*SIN(2*PI()*B700/365)+INDEX(ChangeFactor!$F$6:$F$17,C700)+IF(G700=1,MAR1!$B$11+INDEX(ChangeFactor!$G$6:$G$17,C700)*MAR1!$D$11*L700,MAR1!$C$11+INDEX(ChangeFactor!$G$6:$G$17,C700)*MAR1!$E$11*L700)</f>
        <v/>
      </c>
    </row>
    <row r="701">
      <c r="A701" s="6">
        <f>Data!U701</f>
        <v/>
      </c>
      <c r="B701" s="6">
        <f>MOD(A701-1,365)+1</f>
        <v/>
      </c>
      <c r="C701" s="6">
        <f>MATCH(B701,Markov!$C$6:$C$17,1)</f>
        <v/>
      </c>
      <c r="D701" s="16">
        <f>Data!V701</f>
        <v/>
      </c>
      <c r="E701" s="6">
        <f>IF(D701&lt;IF(E700=1,INDEX(Markov!$I$6:$I$17,C701),INDEX(Markov!$H$6:$H$17,C701)),1,0)</f>
        <v/>
      </c>
      <c r="F701" s="12">
        <f>IF(E701=1,GAMMA.INV(Data!W701,INDEX(Markov!$Q$6:$Q$17,C701),INDEX(Markov!$R$6:$R$17,C701)),0)</f>
        <v/>
      </c>
      <c r="G701" s="6">
        <f>IF(D701&lt;IF(G700=1,INDEX(ChangeFactor!$O$6:$O$17,C701),INDEX(ChangeFactor!$N$6:$N$17,C701)),1,0)</f>
        <v/>
      </c>
      <c r="H701" s="12">
        <f>IF(G701=1,GAMMA.INV(Data!W701,INDEX(ChangeFactor!$R$6:$R$17,C701),INDEX(ChangeFactor!$S$6:$S$17,C701)),0)</f>
        <v/>
      </c>
      <c r="I701" s="7">
        <f>NORM.S.INV(Data!X701)</f>
        <v/>
      </c>
      <c r="J701" s="7">
        <f>NORM.S.INV(Data!Y701)</f>
        <v/>
      </c>
      <c r="K701" s="7">
        <f>NORM.S.INV(Data!Z701)</f>
        <v/>
      </c>
      <c r="L701" s="7">
        <f>MAR1!$B$32*L700+MAR1!$C$32*M700+MAR1!$D$32*N700+MAR1!$B$42*I701+MAR1!$C$42*J701+MAR1!$D$42*K701</f>
        <v/>
      </c>
      <c r="M701" s="7">
        <f>MAR1!$B$33*L700+MAR1!$C$33*M700+MAR1!$D$33*N700+MAR1!$B$43*I701+MAR1!$C$43*J701+MAR1!$D$43*K701</f>
        <v/>
      </c>
      <c r="N701" s="7">
        <f>MAR1!$B$34*L700+MAR1!$C$34*M700+MAR1!$D$34*N700+MAR1!$B$44*I701+MAR1!$C$44*J701+MAR1!$D$44*K701</f>
        <v/>
      </c>
      <c r="O701" s="12">
        <f>MAR1!$B$5+MAR1!$C$5*COS(2*PI()*B701/365)+MAR1!$D$5*SIN(2*PI()*B701/365)+IF(E701=1,MAR1!$B$11+MAR1!$D$11*L701,MAR1!$C$11+MAR1!$E$11*L701)</f>
        <v/>
      </c>
      <c r="P701" s="12">
        <f>MAR1!$B$6+MAR1!$C$6*COS(2*PI()*B701/365)+MAR1!$D$6*SIN(2*PI()*B701/365)+IF(E701=1,MAR1!$B$12+MAR1!$D$12*M701,MAR1!$C$12+MAR1!$E$12*M701)</f>
        <v/>
      </c>
      <c r="Q701" s="12">
        <f>MAR1!$B$7+MAR1!$C$7*COS(2*PI()*B701/365)+MAR1!$D$7*SIN(2*PI()*B701/365)+IF(E701=1,MAR1!$B$13+MAR1!$D$13*N701,MAR1!$C$13+MAR1!$E$13*N701)</f>
        <v/>
      </c>
      <c r="R701" s="12">
        <f>MAR1!$B$5+MAR1!$C$5*COS(2*PI()*B701/365)+MAR1!$D$5*SIN(2*PI()*B701/365)+INDEX(ChangeFactor!$F$6:$F$17,C701)+IF(G701=1,MAR1!$B$11+INDEX(ChangeFactor!$G$6:$G$17,C701)*MAR1!$D$11*L701,MAR1!$C$11+INDEX(ChangeFactor!$G$6:$G$17,C701)*MAR1!$E$11*L701)</f>
        <v/>
      </c>
    </row>
    <row r="702">
      <c r="A702" s="6">
        <f>Data!U702</f>
        <v/>
      </c>
      <c r="B702" s="6">
        <f>MOD(A702-1,365)+1</f>
        <v/>
      </c>
      <c r="C702" s="6">
        <f>MATCH(B702,Markov!$C$6:$C$17,1)</f>
        <v/>
      </c>
      <c r="D702" s="16">
        <f>Data!V702</f>
        <v/>
      </c>
      <c r="E702" s="6">
        <f>IF(D702&lt;IF(E701=1,INDEX(Markov!$I$6:$I$17,C702),INDEX(Markov!$H$6:$H$17,C702)),1,0)</f>
        <v/>
      </c>
      <c r="F702" s="12">
        <f>IF(E702=1,GAMMA.INV(Data!W702,INDEX(Markov!$Q$6:$Q$17,C702),INDEX(Markov!$R$6:$R$17,C702)),0)</f>
        <v/>
      </c>
      <c r="G702" s="6">
        <f>IF(D702&lt;IF(G701=1,INDEX(ChangeFactor!$O$6:$O$17,C702),INDEX(ChangeFactor!$N$6:$N$17,C702)),1,0)</f>
        <v/>
      </c>
      <c r="H702" s="12">
        <f>IF(G702=1,GAMMA.INV(Data!W702,INDEX(ChangeFactor!$R$6:$R$17,C702),INDEX(ChangeFactor!$S$6:$S$17,C702)),0)</f>
        <v/>
      </c>
      <c r="I702" s="7">
        <f>NORM.S.INV(Data!X702)</f>
        <v/>
      </c>
      <c r="J702" s="7">
        <f>NORM.S.INV(Data!Y702)</f>
        <v/>
      </c>
      <c r="K702" s="7">
        <f>NORM.S.INV(Data!Z702)</f>
        <v/>
      </c>
      <c r="L702" s="7">
        <f>MAR1!$B$32*L701+MAR1!$C$32*M701+MAR1!$D$32*N701+MAR1!$B$42*I702+MAR1!$C$42*J702+MAR1!$D$42*K702</f>
        <v/>
      </c>
      <c r="M702" s="7">
        <f>MAR1!$B$33*L701+MAR1!$C$33*M701+MAR1!$D$33*N701+MAR1!$B$43*I702+MAR1!$C$43*J702+MAR1!$D$43*K702</f>
        <v/>
      </c>
      <c r="N702" s="7">
        <f>MAR1!$B$34*L701+MAR1!$C$34*M701+MAR1!$D$34*N701+MAR1!$B$44*I702+MAR1!$C$44*J702+MAR1!$D$44*K702</f>
        <v/>
      </c>
      <c r="O702" s="12">
        <f>MAR1!$B$5+MAR1!$C$5*COS(2*PI()*B702/365)+MAR1!$D$5*SIN(2*PI()*B702/365)+IF(E702=1,MAR1!$B$11+MAR1!$D$11*L702,MAR1!$C$11+MAR1!$E$11*L702)</f>
        <v/>
      </c>
      <c r="P702" s="12">
        <f>MAR1!$B$6+MAR1!$C$6*COS(2*PI()*B702/365)+MAR1!$D$6*SIN(2*PI()*B702/365)+IF(E702=1,MAR1!$B$12+MAR1!$D$12*M702,MAR1!$C$12+MAR1!$E$12*M702)</f>
        <v/>
      </c>
      <c r="Q702" s="12">
        <f>MAR1!$B$7+MAR1!$C$7*COS(2*PI()*B702/365)+MAR1!$D$7*SIN(2*PI()*B702/365)+IF(E702=1,MAR1!$B$13+MAR1!$D$13*N702,MAR1!$C$13+MAR1!$E$13*N702)</f>
        <v/>
      </c>
      <c r="R702" s="12">
        <f>MAR1!$B$5+MAR1!$C$5*COS(2*PI()*B702/365)+MAR1!$D$5*SIN(2*PI()*B702/365)+INDEX(ChangeFactor!$F$6:$F$17,C702)+IF(G702=1,MAR1!$B$11+INDEX(ChangeFactor!$G$6:$G$17,C702)*MAR1!$D$11*L702,MAR1!$C$11+INDEX(ChangeFactor!$G$6:$G$17,C702)*MAR1!$E$11*L702)</f>
        <v/>
      </c>
    </row>
    <row r="703">
      <c r="A703" s="6">
        <f>Data!U703</f>
        <v/>
      </c>
      <c r="B703" s="6">
        <f>MOD(A703-1,365)+1</f>
        <v/>
      </c>
      <c r="C703" s="6">
        <f>MATCH(B703,Markov!$C$6:$C$17,1)</f>
        <v/>
      </c>
      <c r="D703" s="16">
        <f>Data!V703</f>
        <v/>
      </c>
      <c r="E703" s="6">
        <f>IF(D703&lt;IF(E702=1,INDEX(Markov!$I$6:$I$17,C703),INDEX(Markov!$H$6:$H$17,C703)),1,0)</f>
        <v/>
      </c>
      <c r="F703" s="12">
        <f>IF(E703=1,GAMMA.INV(Data!W703,INDEX(Markov!$Q$6:$Q$17,C703),INDEX(Markov!$R$6:$R$17,C703)),0)</f>
        <v/>
      </c>
      <c r="G703" s="6">
        <f>IF(D703&lt;IF(G702=1,INDEX(ChangeFactor!$O$6:$O$17,C703),INDEX(ChangeFactor!$N$6:$N$17,C703)),1,0)</f>
        <v/>
      </c>
      <c r="H703" s="12">
        <f>IF(G703=1,GAMMA.INV(Data!W703,INDEX(ChangeFactor!$R$6:$R$17,C703),INDEX(ChangeFactor!$S$6:$S$17,C703)),0)</f>
        <v/>
      </c>
      <c r="I703" s="7">
        <f>NORM.S.INV(Data!X703)</f>
        <v/>
      </c>
      <c r="J703" s="7">
        <f>NORM.S.INV(Data!Y703)</f>
        <v/>
      </c>
      <c r="K703" s="7">
        <f>NORM.S.INV(Data!Z703)</f>
        <v/>
      </c>
      <c r="L703" s="7">
        <f>MAR1!$B$32*L702+MAR1!$C$32*M702+MAR1!$D$32*N702+MAR1!$B$42*I703+MAR1!$C$42*J703+MAR1!$D$42*K703</f>
        <v/>
      </c>
      <c r="M703" s="7">
        <f>MAR1!$B$33*L702+MAR1!$C$33*M702+MAR1!$D$33*N702+MAR1!$B$43*I703+MAR1!$C$43*J703+MAR1!$D$43*K703</f>
        <v/>
      </c>
      <c r="N703" s="7">
        <f>MAR1!$B$34*L702+MAR1!$C$34*M702+MAR1!$D$34*N702+MAR1!$B$44*I703+MAR1!$C$44*J703+MAR1!$D$44*K703</f>
        <v/>
      </c>
      <c r="O703" s="12">
        <f>MAR1!$B$5+MAR1!$C$5*COS(2*PI()*B703/365)+MAR1!$D$5*SIN(2*PI()*B703/365)+IF(E703=1,MAR1!$B$11+MAR1!$D$11*L703,MAR1!$C$11+MAR1!$E$11*L703)</f>
        <v/>
      </c>
      <c r="P703" s="12">
        <f>MAR1!$B$6+MAR1!$C$6*COS(2*PI()*B703/365)+MAR1!$D$6*SIN(2*PI()*B703/365)+IF(E703=1,MAR1!$B$12+MAR1!$D$12*M703,MAR1!$C$12+MAR1!$E$12*M703)</f>
        <v/>
      </c>
      <c r="Q703" s="12">
        <f>MAR1!$B$7+MAR1!$C$7*COS(2*PI()*B703/365)+MAR1!$D$7*SIN(2*PI()*B703/365)+IF(E703=1,MAR1!$B$13+MAR1!$D$13*N703,MAR1!$C$13+MAR1!$E$13*N703)</f>
        <v/>
      </c>
      <c r="R703" s="12">
        <f>MAR1!$B$5+MAR1!$C$5*COS(2*PI()*B703/365)+MAR1!$D$5*SIN(2*PI()*B703/365)+INDEX(ChangeFactor!$F$6:$F$17,C703)+IF(G703=1,MAR1!$B$11+INDEX(ChangeFactor!$G$6:$G$17,C703)*MAR1!$D$11*L703,MAR1!$C$11+INDEX(ChangeFactor!$G$6:$G$17,C703)*MAR1!$E$11*L703)</f>
        <v/>
      </c>
    </row>
    <row r="704">
      <c r="A704" s="6">
        <f>Data!U704</f>
        <v/>
      </c>
      <c r="B704" s="6">
        <f>MOD(A704-1,365)+1</f>
        <v/>
      </c>
      <c r="C704" s="6">
        <f>MATCH(B704,Markov!$C$6:$C$17,1)</f>
        <v/>
      </c>
      <c r="D704" s="16">
        <f>Data!V704</f>
        <v/>
      </c>
      <c r="E704" s="6">
        <f>IF(D704&lt;IF(E703=1,INDEX(Markov!$I$6:$I$17,C704),INDEX(Markov!$H$6:$H$17,C704)),1,0)</f>
        <v/>
      </c>
      <c r="F704" s="12">
        <f>IF(E704=1,GAMMA.INV(Data!W704,INDEX(Markov!$Q$6:$Q$17,C704),INDEX(Markov!$R$6:$R$17,C704)),0)</f>
        <v/>
      </c>
      <c r="G704" s="6">
        <f>IF(D704&lt;IF(G703=1,INDEX(ChangeFactor!$O$6:$O$17,C704),INDEX(ChangeFactor!$N$6:$N$17,C704)),1,0)</f>
        <v/>
      </c>
      <c r="H704" s="12">
        <f>IF(G704=1,GAMMA.INV(Data!W704,INDEX(ChangeFactor!$R$6:$R$17,C704),INDEX(ChangeFactor!$S$6:$S$17,C704)),0)</f>
        <v/>
      </c>
      <c r="I704" s="7">
        <f>NORM.S.INV(Data!X704)</f>
        <v/>
      </c>
      <c r="J704" s="7">
        <f>NORM.S.INV(Data!Y704)</f>
        <v/>
      </c>
      <c r="K704" s="7">
        <f>NORM.S.INV(Data!Z704)</f>
        <v/>
      </c>
      <c r="L704" s="7">
        <f>MAR1!$B$32*L703+MAR1!$C$32*M703+MAR1!$D$32*N703+MAR1!$B$42*I704+MAR1!$C$42*J704+MAR1!$D$42*K704</f>
        <v/>
      </c>
      <c r="M704" s="7">
        <f>MAR1!$B$33*L703+MAR1!$C$33*M703+MAR1!$D$33*N703+MAR1!$B$43*I704+MAR1!$C$43*J704+MAR1!$D$43*K704</f>
        <v/>
      </c>
      <c r="N704" s="7">
        <f>MAR1!$B$34*L703+MAR1!$C$34*M703+MAR1!$D$34*N703+MAR1!$B$44*I704+MAR1!$C$44*J704+MAR1!$D$44*K704</f>
        <v/>
      </c>
      <c r="O704" s="12">
        <f>MAR1!$B$5+MAR1!$C$5*COS(2*PI()*B704/365)+MAR1!$D$5*SIN(2*PI()*B704/365)+IF(E704=1,MAR1!$B$11+MAR1!$D$11*L704,MAR1!$C$11+MAR1!$E$11*L704)</f>
        <v/>
      </c>
      <c r="P704" s="12">
        <f>MAR1!$B$6+MAR1!$C$6*COS(2*PI()*B704/365)+MAR1!$D$6*SIN(2*PI()*B704/365)+IF(E704=1,MAR1!$B$12+MAR1!$D$12*M704,MAR1!$C$12+MAR1!$E$12*M704)</f>
        <v/>
      </c>
      <c r="Q704" s="12">
        <f>MAR1!$B$7+MAR1!$C$7*COS(2*PI()*B704/365)+MAR1!$D$7*SIN(2*PI()*B704/365)+IF(E704=1,MAR1!$B$13+MAR1!$D$13*N704,MAR1!$C$13+MAR1!$E$13*N704)</f>
        <v/>
      </c>
      <c r="R704" s="12">
        <f>MAR1!$B$5+MAR1!$C$5*COS(2*PI()*B704/365)+MAR1!$D$5*SIN(2*PI()*B704/365)+INDEX(ChangeFactor!$F$6:$F$17,C704)+IF(G704=1,MAR1!$B$11+INDEX(ChangeFactor!$G$6:$G$17,C704)*MAR1!$D$11*L704,MAR1!$C$11+INDEX(ChangeFactor!$G$6:$G$17,C704)*MAR1!$E$11*L704)</f>
        <v/>
      </c>
    </row>
    <row r="705">
      <c r="A705" s="6">
        <f>Data!U705</f>
        <v/>
      </c>
      <c r="B705" s="6">
        <f>MOD(A705-1,365)+1</f>
        <v/>
      </c>
      <c r="C705" s="6">
        <f>MATCH(B705,Markov!$C$6:$C$17,1)</f>
        <v/>
      </c>
      <c r="D705" s="16">
        <f>Data!V705</f>
        <v/>
      </c>
      <c r="E705" s="6">
        <f>IF(D705&lt;IF(E704=1,INDEX(Markov!$I$6:$I$17,C705),INDEX(Markov!$H$6:$H$17,C705)),1,0)</f>
        <v/>
      </c>
      <c r="F705" s="12">
        <f>IF(E705=1,GAMMA.INV(Data!W705,INDEX(Markov!$Q$6:$Q$17,C705),INDEX(Markov!$R$6:$R$17,C705)),0)</f>
        <v/>
      </c>
      <c r="G705" s="6">
        <f>IF(D705&lt;IF(G704=1,INDEX(ChangeFactor!$O$6:$O$17,C705),INDEX(ChangeFactor!$N$6:$N$17,C705)),1,0)</f>
        <v/>
      </c>
      <c r="H705" s="12">
        <f>IF(G705=1,GAMMA.INV(Data!W705,INDEX(ChangeFactor!$R$6:$R$17,C705),INDEX(ChangeFactor!$S$6:$S$17,C705)),0)</f>
        <v/>
      </c>
      <c r="I705" s="7">
        <f>NORM.S.INV(Data!X705)</f>
        <v/>
      </c>
      <c r="J705" s="7">
        <f>NORM.S.INV(Data!Y705)</f>
        <v/>
      </c>
      <c r="K705" s="7">
        <f>NORM.S.INV(Data!Z705)</f>
        <v/>
      </c>
      <c r="L705" s="7">
        <f>MAR1!$B$32*L704+MAR1!$C$32*M704+MAR1!$D$32*N704+MAR1!$B$42*I705+MAR1!$C$42*J705+MAR1!$D$42*K705</f>
        <v/>
      </c>
      <c r="M705" s="7">
        <f>MAR1!$B$33*L704+MAR1!$C$33*M704+MAR1!$D$33*N704+MAR1!$B$43*I705+MAR1!$C$43*J705+MAR1!$D$43*K705</f>
        <v/>
      </c>
      <c r="N705" s="7">
        <f>MAR1!$B$34*L704+MAR1!$C$34*M704+MAR1!$D$34*N704+MAR1!$B$44*I705+MAR1!$C$44*J705+MAR1!$D$44*K705</f>
        <v/>
      </c>
      <c r="O705" s="12">
        <f>MAR1!$B$5+MAR1!$C$5*COS(2*PI()*B705/365)+MAR1!$D$5*SIN(2*PI()*B705/365)+IF(E705=1,MAR1!$B$11+MAR1!$D$11*L705,MAR1!$C$11+MAR1!$E$11*L705)</f>
        <v/>
      </c>
      <c r="P705" s="12">
        <f>MAR1!$B$6+MAR1!$C$6*COS(2*PI()*B705/365)+MAR1!$D$6*SIN(2*PI()*B705/365)+IF(E705=1,MAR1!$B$12+MAR1!$D$12*M705,MAR1!$C$12+MAR1!$E$12*M705)</f>
        <v/>
      </c>
      <c r="Q705" s="12">
        <f>MAR1!$B$7+MAR1!$C$7*COS(2*PI()*B705/365)+MAR1!$D$7*SIN(2*PI()*B705/365)+IF(E705=1,MAR1!$B$13+MAR1!$D$13*N705,MAR1!$C$13+MAR1!$E$13*N705)</f>
        <v/>
      </c>
      <c r="R705" s="12">
        <f>MAR1!$B$5+MAR1!$C$5*COS(2*PI()*B705/365)+MAR1!$D$5*SIN(2*PI()*B705/365)+INDEX(ChangeFactor!$F$6:$F$17,C705)+IF(G705=1,MAR1!$B$11+INDEX(ChangeFactor!$G$6:$G$17,C705)*MAR1!$D$11*L705,MAR1!$C$11+INDEX(ChangeFactor!$G$6:$G$17,C705)*MAR1!$E$11*L705)</f>
        <v/>
      </c>
    </row>
    <row r="706">
      <c r="A706" s="6">
        <f>Data!U706</f>
        <v/>
      </c>
      <c r="B706" s="6">
        <f>MOD(A706-1,365)+1</f>
        <v/>
      </c>
      <c r="C706" s="6">
        <f>MATCH(B706,Markov!$C$6:$C$17,1)</f>
        <v/>
      </c>
      <c r="D706" s="16">
        <f>Data!V706</f>
        <v/>
      </c>
      <c r="E706" s="6">
        <f>IF(D706&lt;IF(E705=1,INDEX(Markov!$I$6:$I$17,C706),INDEX(Markov!$H$6:$H$17,C706)),1,0)</f>
        <v/>
      </c>
      <c r="F706" s="12">
        <f>IF(E706=1,GAMMA.INV(Data!W706,INDEX(Markov!$Q$6:$Q$17,C706),INDEX(Markov!$R$6:$R$17,C706)),0)</f>
        <v/>
      </c>
      <c r="G706" s="6">
        <f>IF(D706&lt;IF(G705=1,INDEX(ChangeFactor!$O$6:$O$17,C706),INDEX(ChangeFactor!$N$6:$N$17,C706)),1,0)</f>
        <v/>
      </c>
      <c r="H706" s="12">
        <f>IF(G706=1,GAMMA.INV(Data!W706,INDEX(ChangeFactor!$R$6:$R$17,C706),INDEX(ChangeFactor!$S$6:$S$17,C706)),0)</f>
        <v/>
      </c>
      <c r="I706" s="7">
        <f>NORM.S.INV(Data!X706)</f>
        <v/>
      </c>
      <c r="J706" s="7">
        <f>NORM.S.INV(Data!Y706)</f>
        <v/>
      </c>
      <c r="K706" s="7">
        <f>NORM.S.INV(Data!Z706)</f>
        <v/>
      </c>
      <c r="L706" s="7">
        <f>MAR1!$B$32*L705+MAR1!$C$32*M705+MAR1!$D$32*N705+MAR1!$B$42*I706+MAR1!$C$42*J706+MAR1!$D$42*K706</f>
        <v/>
      </c>
      <c r="M706" s="7">
        <f>MAR1!$B$33*L705+MAR1!$C$33*M705+MAR1!$D$33*N705+MAR1!$B$43*I706+MAR1!$C$43*J706+MAR1!$D$43*K706</f>
        <v/>
      </c>
      <c r="N706" s="7">
        <f>MAR1!$B$34*L705+MAR1!$C$34*M705+MAR1!$D$34*N705+MAR1!$B$44*I706+MAR1!$C$44*J706+MAR1!$D$44*K706</f>
        <v/>
      </c>
      <c r="O706" s="12">
        <f>MAR1!$B$5+MAR1!$C$5*COS(2*PI()*B706/365)+MAR1!$D$5*SIN(2*PI()*B706/365)+IF(E706=1,MAR1!$B$11+MAR1!$D$11*L706,MAR1!$C$11+MAR1!$E$11*L706)</f>
        <v/>
      </c>
      <c r="P706" s="12">
        <f>MAR1!$B$6+MAR1!$C$6*COS(2*PI()*B706/365)+MAR1!$D$6*SIN(2*PI()*B706/365)+IF(E706=1,MAR1!$B$12+MAR1!$D$12*M706,MAR1!$C$12+MAR1!$E$12*M706)</f>
        <v/>
      </c>
      <c r="Q706" s="12">
        <f>MAR1!$B$7+MAR1!$C$7*COS(2*PI()*B706/365)+MAR1!$D$7*SIN(2*PI()*B706/365)+IF(E706=1,MAR1!$B$13+MAR1!$D$13*N706,MAR1!$C$13+MAR1!$E$13*N706)</f>
        <v/>
      </c>
      <c r="R706" s="12">
        <f>MAR1!$B$5+MAR1!$C$5*COS(2*PI()*B706/365)+MAR1!$D$5*SIN(2*PI()*B706/365)+INDEX(ChangeFactor!$F$6:$F$17,C706)+IF(G706=1,MAR1!$B$11+INDEX(ChangeFactor!$G$6:$G$17,C706)*MAR1!$D$11*L706,MAR1!$C$11+INDEX(ChangeFactor!$G$6:$G$17,C706)*MAR1!$E$11*L706)</f>
        <v/>
      </c>
    </row>
    <row r="707">
      <c r="A707" s="6">
        <f>Data!U707</f>
        <v/>
      </c>
      <c r="B707" s="6">
        <f>MOD(A707-1,365)+1</f>
        <v/>
      </c>
      <c r="C707" s="6">
        <f>MATCH(B707,Markov!$C$6:$C$17,1)</f>
        <v/>
      </c>
      <c r="D707" s="16">
        <f>Data!V707</f>
        <v/>
      </c>
      <c r="E707" s="6">
        <f>IF(D707&lt;IF(E706=1,INDEX(Markov!$I$6:$I$17,C707),INDEX(Markov!$H$6:$H$17,C707)),1,0)</f>
        <v/>
      </c>
      <c r="F707" s="12">
        <f>IF(E707=1,GAMMA.INV(Data!W707,INDEX(Markov!$Q$6:$Q$17,C707),INDEX(Markov!$R$6:$R$17,C707)),0)</f>
        <v/>
      </c>
      <c r="G707" s="6">
        <f>IF(D707&lt;IF(G706=1,INDEX(ChangeFactor!$O$6:$O$17,C707),INDEX(ChangeFactor!$N$6:$N$17,C707)),1,0)</f>
        <v/>
      </c>
      <c r="H707" s="12">
        <f>IF(G707=1,GAMMA.INV(Data!W707,INDEX(ChangeFactor!$R$6:$R$17,C707),INDEX(ChangeFactor!$S$6:$S$17,C707)),0)</f>
        <v/>
      </c>
      <c r="I707" s="7">
        <f>NORM.S.INV(Data!X707)</f>
        <v/>
      </c>
      <c r="J707" s="7">
        <f>NORM.S.INV(Data!Y707)</f>
        <v/>
      </c>
      <c r="K707" s="7">
        <f>NORM.S.INV(Data!Z707)</f>
        <v/>
      </c>
      <c r="L707" s="7">
        <f>MAR1!$B$32*L706+MAR1!$C$32*M706+MAR1!$D$32*N706+MAR1!$B$42*I707+MAR1!$C$42*J707+MAR1!$D$42*K707</f>
        <v/>
      </c>
      <c r="M707" s="7">
        <f>MAR1!$B$33*L706+MAR1!$C$33*M706+MAR1!$D$33*N706+MAR1!$B$43*I707+MAR1!$C$43*J707+MAR1!$D$43*K707</f>
        <v/>
      </c>
      <c r="N707" s="7">
        <f>MAR1!$B$34*L706+MAR1!$C$34*M706+MAR1!$D$34*N706+MAR1!$B$44*I707+MAR1!$C$44*J707+MAR1!$D$44*K707</f>
        <v/>
      </c>
      <c r="O707" s="12">
        <f>MAR1!$B$5+MAR1!$C$5*COS(2*PI()*B707/365)+MAR1!$D$5*SIN(2*PI()*B707/365)+IF(E707=1,MAR1!$B$11+MAR1!$D$11*L707,MAR1!$C$11+MAR1!$E$11*L707)</f>
        <v/>
      </c>
      <c r="P707" s="12">
        <f>MAR1!$B$6+MAR1!$C$6*COS(2*PI()*B707/365)+MAR1!$D$6*SIN(2*PI()*B707/365)+IF(E707=1,MAR1!$B$12+MAR1!$D$12*M707,MAR1!$C$12+MAR1!$E$12*M707)</f>
        <v/>
      </c>
      <c r="Q707" s="12">
        <f>MAR1!$B$7+MAR1!$C$7*COS(2*PI()*B707/365)+MAR1!$D$7*SIN(2*PI()*B707/365)+IF(E707=1,MAR1!$B$13+MAR1!$D$13*N707,MAR1!$C$13+MAR1!$E$13*N707)</f>
        <v/>
      </c>
      <c r="R707" s="12">
        <f>MAR1!$B$5+MAR1!$C$5*COS(2*PI()*B707/365)+MAR1!$D$5*SIN(2*PI()*B707/365)+INDEX(ChangeFactor!$F$6:$F$17,C707)+IF(G707=1,MAR1!$B$11+INDEX(ChangeFactor!$G$6:$G$17,C707)*MAR1!$D$11*L707,MAR1!$C$11+INDEX(ChangeFactor!$G$6:$G$17,C707)*MAR1!$E$11*L707)</f>
        <v/>
      </c>
    </row>
    <row r="708">
      <c r="A708" s="6">
        <f>Data!U708</f>
        <v/>
      </c>
      <c r="B708" s="6">
        <f>MOD(A708-1,365)+1</f>
        <v/>
      </c>
      <c r="C708" s="6">
        <f>MATCH(B708,Markov!$C$6:$C$17,1)</f>
        <v/>
      </c>
      <c r="D708" s="16">
        <f>Data!V708</f>
        <v/>
      </c>
      <c r="E708" s="6">
        <f>IF(D708&lt;IF(E707=1,INDEX(Markov!$I$6:$I$17,C708),INDEX(Markov!$H$6:$H$17,C708)),1,0)</f>
        <v/>
      </c>
      <c r="F708" s="12">
        <f>IF(E708=1,GAMMA.INV(Data!W708,INDEX(Markov!$Q$6:$Q$17,C708),INDEX(Markov!$R$6:$R$17,C708)),0)</f>
        <v/>
      </c>
      <c r="G708" s="6">
        <f>IF(D708&lt;IF(G707=1,INDEX(ChangeFactor!$O$6:$O$17,C708),INDEX(ChangeFactor!$N$6:$N$17,C708)),1,0)</f>
        <v/>
      </c>
      <c r="H708" s="12">
        <f>IF(G708=1,GAMMA.INV(Data!W708,INDEX(ChangeFactor!$R$6:$R$17,C708),INDEX(ChangeFactor!$S$6:$S$17,C708)),0)</f>
        <v/>
      </c>
      <c r="I708" s="7">
        <f>NORM.S.INV(Data!X708)</f>
        <v/>
      </c>
      <c r="J708" s="7">
        <f>NORM.S.INV(Data!Y708)</f>
        <v/>
      </c>
      <c r="K708" s="7">
        <f>NORM.S.INV(Data!Z708)</f>
        <v/>
      </c>
      <c r="L708" s="7">
        <f>MAR1!$B$32*L707+MAR1!$C$32*M707+MAR1!$D$32*N707+MAR1!$B$42*I708+MAR1!$C$42*J708+MAR1!$D$42*K708</f>
        <v/>
      </c>
      <c r="M708" s="7">
        <f>MAR1!$B$33*L707+MAR1!$C$33*M707+MAR1!$D$33*N707+MAR1!$B$43*I708+MAR1!$C$43*J708+MAR1!$D$43*K708</f>
        <v/>
      </c>
      <c r="N708" s="7">
        <f>MAR1!$B$34*L707+MAR1!$C$34*M707+MAR1!$D$34*N707+MAR1!$B$44*I708+MAR1!$C$44*J708+MAR1!$D$44*K708</f>
        <v/>
      </c>
      <c r="O708" s="12">
        <f>MAR1!$B$5+MAR1!$C$5*COS(2*PI()*B708/365)+MAR1!$D$5*SIN(2*PI()*B708/365)+IF(E708=1,MAR1!$B$11+MAR1!$D$11*L708,MAR1!$C$11+MAR1!$E$11*L708)</f>
        <v/>
      </c>
      <c r="P708" s="12">
        <f>MAR1!$B$6+MAR1!$C$6*COS(2*PI()*B708/365)+MAR1!$D$6*SIN(2*PI()*B708/365)+IF(E708=1,MAR1!$B$12+MAR1!$D$12*M708,MAR1!$C$12+MAR1!$E$12*M708)</f>
        <v/>
      </c>
      <c r="Q708" s="12">
        <f>MAR1!$B$7+MAR1!$C$7*COS(2*PI()*B708/365)+MAR1!$D$7*SIN(2*PI()*B708/365)+IF(E708=1,MAR1!$B$13+MAR1!$D$13*N708,MAR1!$C$13+MAR1!$E$13*N708)</f>
        <v/>
      </c>
      <c r="R708" s="12">
        <f>MAR1!$B$5+MAR1!$C$5*COS(2*PI()*B708/365)+MAR1!$D$5*SIN(2*PI()*B708/365)+INDEX(ChangeFactor!$F$6:$F$17,C708)+IF(G708=1,MAR1!$B$11+INDEX(ChangeFactor!$G$6:$G$17,C708)*MAR1!$D$11*L708,MAR1!$C$11+INDEX(ChangeFactor!$G$6:$G$17,C708)*MAR1!$E$11*L708)</f>
        <v/>
      </c>
    </row>
    <row r="709">
      <c r="A709" s="6">
        <f>Data!U709</f>
        <v/>
      </c>
      <c r="B709" s="6">
        <f>MOD(A709-1,365)+1</f>
        <v/>
      </c>
      <c r="C709" s="6">
        <f>MATCH(B709,Markov!$C$6:$C$17,1)</f>
        <v/>
      </c>
      <c r="D709" s="16">
        <f>Data!V709</f>
        <v/>
      </c>
      <c r="E709" s="6">
        <f>IF(D709&lt;IF(E708=1,INDEX(Markov!$I$6:$I$17,C709),INDEX(Markov!$H$6:$H$17,C709)),1,0)</f>
        <v/>
      </c>
      <c r="F709" s="12">
        <f>IF(E709=1,GAMMA.INV(Data!W709,INDEX(Markov!$Q$6:$Q$17,C709),INDEX(Markov!$R$6:$R$17,C709)),0)</f>
        <v/>
      </c>
      <c r="G709" s="6">
        <f>IF(D709&lt;IF(G708=1,INDEX(ChangeFactor!$O$6:$O$17,C709),INDEX(ChangeFactor!$N$6:$N$17,C709)),1,0)</f>
        <v/>
      </c>
      <c r="H709" s="12">
        <f>IF(G709=1,GAMMA.INV(Data!W709,INDEX(ChangeFactor!$R$6:$R$17,C709),INDEX(ChangeFactor!$S$6:$S$17,C709)),0)</f>
        <v/>
      </c>
      <c r="I709" s="7">
        <f>NORM.S.INV(Data!X709)</f>
        <v/>
      </c>
      <c r="J709" s="7">
        <f>NORM.S.INV(Data!Y709)</f>
        <v/>
      </c>
      <c r="K709" s="7">
        <f>NORM.S.INV(Data!Z709)</f>
        <v/>
      </c>
      <c r="L709" s="7">
        <f>MAR1!$B$32*L708+MAR1!$C$32*M708+MAR1!$D$32*N708+MAR1!$B$42*I709+MAR1!$C$42*J709+MAR1!$D$42*K709</f>
        <v/>
      </c>
      <c r="M709" s="7">
        <f>MAR1!$B$33*L708+MAR1!$C$33*M708+MAR1!$D$33*N708+MAR1!$B$43*I709+MAR1!$C$43*J709+MAR1!$D$43*K709</f>
        <v/>
      </c>
      <c r="N709" s="7">
        <f>MAR1!$B$34*L708+MAR1!$C$34*M708+MAR1!$D$34*N708+MAR1!$B$44*I709+MAR1!$C$44*J709+MAR1!$D$44*K709</f>
        <v/>
      </c>
      <c r="O709" s="12">
        <f>MAR1!$B$5+MAR1!$C$5*COS(2*PI()*B709/365)+MAR1!$D$5*SIN(2*PI()*B709/365)+IF(E709=1,MAR1!$B$11+MAR1!$D$11*L709,MAR1!$C$11+MAR1!$E$11*L709)</f>
        <v/>
      </c>
      <c r="P709" s="12">
        <f>MAR1!$B$6+MAR1!$C$6*COS(2*PI()*B709/365)+MAR1!$D$6*SIN(2*PI()*B709/365)+IF(E709=1,MAR1!$B$12+MAR1!$D$12*M709,MAR1!$C$12+MAR1!$E$12*M709)</f>
        <v/>
      </c>
      <c r="Q709" s="12">
        <f>MAR1!$B$7+MAR1!$C$7*COS(2*PI()*B709/365)+MAR1!$D$7*SIN(2*PI()*B709/365)+IF(E709=1,MAR1!$B$13+MAR1!$D$13*N709,MAR1!$C$13+MAR1!$E$13*N709)</f>
        <v/>
      </c>
      <c r="R709" s="12">
        <f>MAR1!$B$5+MAR1!$C$5*COS(2*PI()*B709/365)+MAR1!$D$5*SIN(2*PI()*B709/365)+INDEX(ChangeFactor!$F$6:$F$17,C709)+IF(G709=1,MAR1!$B$11+INDEX(ChangeFactor!$G$6:$G$17,C709)*MAR1!$D$11*L709,MAR1!$C$11+INDEX(ChangeFactor!$G$6:$G$17,C709)*MAR1!$E$11*L709)</f>
        <v/>
      </c>
    </row>
    <row r="710">
      <c r="A710" s="6">
        <f>Data!U710</f>
        <v/>
      </c>
      <c r="B710" s="6">
        <f>MOD(A710-1,365)+1</f>
        <v/>
      </c>
      <c r="C710" s="6">
        <f>MATCH(B710,Markov!$C$6:$C$17,1)</f>
        <v/>
      </c>
      <c r="D710" s="16">
        <f>Data!V710</f>
        <v/>
      </c>
      <c r="E710" s="6">
        <f>IF(D710&lt;IF(E709=1,INDEX(Markov!$I$6:$I$17,C710),INDEX(Markov!$H$6:$H$17,C710)),1,0)</f>
        <v/>
      </c>
      <c r="F710" s="12">
        <f>IF(E710=1,GAMMA.INV(Data!W710,INDEX(Markov!$Q$6:$Q$17,C710),INDEX(Markov!$R$6:$R$17,C710)),0)</f>
        <v/>
      </c>
      <c r="G710" s="6">
        <f>IF(D710&lt;IF(G709=1,INDEX(ChangeFactor!$O$6:$O$17,C710),INDEX(ChangeFactor!$N$6:$N$17,C710)),1,0)</f>
        <v/>
      </c>
      <c r="H710" s="12">
        <f>IF(G710=1,GAMMA.INV(Data!W710,INDEX(ChangeFactor!$R$6:$R$17,C710),INDEX(ChangeFactor!$S$6:$S$17,C710)),0)</f>
        <v/>
      </c>
      <c r="I710" s="7">
        <f>NORM.S.INV(Data!X710)</f>
        <v/>
      </c>
      <c r="J710" s="7">
        <f>NORM.S.INV(Data!Y710)</f>
        <v/>
      </c>
      <c r="K710" s="7">
        <f>NORM.S.INV(Data!Z710)</f>
        <v/>
      </c>
      <c r="L710" s="7">
        <f>MAR1!$B$32*L709+MAR1!$C$32*M709+MAR1!$D$32*N709+MAR1!$B$42*I710+MAR1!$C$42*J710+MAR1!$D$42*K710</f>
        <v/>
      </c>
      <c r="M710" s="7">
        <f>MAR1!$B$33*L709+MAR1!$C$33*M709+MAR1!$D$33*N709+MAR1!$B$43*I710+MAR1!$C$43*J710+MAR1!$D$43*K710</f>
        <v/>
      </c>
      <c r="N710" s="7">
        <f>MAR1!$B$34*L709+MAR1!$C$34*M709+MAR1!$D$34*N709+MAR1!$B$44*I710+MAR1!$C$44*J710+MAR1!$D$44*K710</f>
        <v/>
      </c>
      <c r="O710" s="12">
        <f>MAR1!$B$5+MAR1!$C$5*COS(2*PI()*B710/365)+MAR1!$D$5*SIN(2*PI()*B710/365)+IF(E710=1,MAR1!$B$11+MAR1!$D$11*L710,MAR1!$C$11+MAR1!$E$11*L710)</f>
        <v/>
      </c>
      <c r="P710" s="12">
        <f>MAR1!$B$6+MAR1!$C$6*COS(2*PI()*B710/365)+MAR1!$D$6*SIN(2*PI()*B710/365)+IF(E710=1,MAR1!$B$12+MAR1!$D$12*M710,MAR1!$C$12+MAR1!$E$12*M710)</f>
        <v/>
      </c>
      <c r="Q710" s="12">
        <f>MAR1!$B$7+MAR1!$C$7*COS(2*PI()*B710/365)+MAR1!$D$7*SIN(2*PI()*B710/365)+IF(E710=1,MAR1!$B$13+MAR1!$D$13*N710,MAR1!$C$13+MAR1!$E$13*N710)</f>
        <v/>
      </c>
      <c r="R710" s="12">
        <f>MAR1!$B$5+MAR1!$C$5*COS(2*PI()*B710/365)+MAR1!$D$5*SIN(2*PI()*B710/365)+INDEX(ChangeFactor!$F$6:$F$17,C710)+IF(G710=1,MAR1!$B$11+INDEX(ChangeFactor!$G$6:$G$17,C710)*MAR1!$D$11*L710,MAR1!$C$11+INDEX(ChangeFactor!$G$6:$G$17,C710)*MAR1!$E$11*L710)</f>
        <v/>
      </c>
    </row>
    <row r="711">
      <c r="A711" s="6">
        <f>Data!U711</f>
        <v/>
      </c>
      <c r="B711" s="6">
        <f>MOD(A711-1,365)+1</f>
        <v/>
      </c>
      <c r="C711" s="6">
        <f>MATCH(B711,Markov!$C$6:$C$17,1)</f>
        <v/>
      </c>
      <c r="D711" s="16">
        <f>Data!V711</f>
        <v/>
      </c>
      <c r="E711" s="6">
        <f>IF(D711&lt;IF(E710=1,INDEX(Markov!$I$6:$I$17,C711),INDEX(Markov!$H$6:$H$17,C711)),1,0)</f>
        <v/>
      </c>
      <c r="F711" s="12">
        <f>IF(E711=1,GAMMA.INV(Data!W711,INDEX(Markov!$Q$6:$Q$17,C711),INDEX(Markov!$R$6:$R$17,C711)),0)</f>
        <v/>
      </c>
      <c r="G711" s="6">
        <f>IF(D711&lt;IF(G710=1,INDEX(ChangeFactor!$O$6:$O$17,C711),INDEX(ChangeFactor!$N$6:$N$17,C711)),1,0)</f>
        <v/>
      </c>
      <c r="H711" s="12">
        <f>IF(G711=1,GAMMA.INV(Data!W711,INDEX(ChangeFactor!$R$6:$R$17,C711),INDEX(ChangeFactor!$S$6:$S$17,C711)),0)</f>
        <v/>
      </c>
      <c r="I711" s="7">
        <f>NORM.S.INV(Data!X711)</f>
        <v/>
      </c>
      <c r="J711" s="7">
        <f>NORM.S.INV(Data!Y711)</f>
        <v/>
      </c>
      <c r="K711" s="7">
        <f>NORM.S.INV(Data!Z711)</f>
        <v/>
      </c>
      <c r="L711" s="7">
        <f>MAR1!$B$32*L710+MAR1!$C$32*M710+MAR1!$D$32*N710+MAR1!$B$42*I711+MAR1!$C$42*J711+MAR1!$D$42*K711</f>
        <v/>
      </c>
      <c r="M711" s="7">
        <f>MAR1!$B$33*L710+MAR1!$C$33*M710+MAR1!$D$33*N710+MAR1!$B$43*I711+MAR1!$C$43*J711+MAR1!$D$43*K711</f>
        <v/>
      </c>
      <c r="N711" s="7">
        <f>MAR1!$B$34*L710+MAR1!$C$34*M710+MAR1!$D$34*N710+MAR1!$B$44*I711+MAR1!$C$44*J711+MAR1!$D$44*K711</f>
        <v/>
      </c>
      <c r="O711" s="12">
        <f>MAR1!$B$5+MAR1!$C$5*COS(2*PI()*B711/365)+MAR1!$D$5*SIN(2*PI()*B711/365)+IF(E711=1,MAR1!$B$11+MAR1!$D$11*L711,MAR1!$C$11+MAR1!$E$11*L711)</f>
        <v/>
      </c>
      <c r="P711" s="12">
        <f>MAR1!$B$6+MAR1!$C$6*COS(2*PI()*B711/365)+MAR1!$D$6*SIN(2*PI()*B711/365)+IF(E711=1,MAR1!$B$12+MAR1!$D$12*M711,MAR1!$C$12+MAR1!$E$12*M711)</f>
        <v/>
      </c>
      <c r="Q711" s="12">
        <f>MAR1!$B$7+MAR1!$C$7*COS(2*PI()*B711/365)+MAR1!$D$7*SIN(2*PI()*B711/365)+IF(E711=1,MAR1!$B$13+MAR1!$D$13*N711,MAR1!$C$13+MAR1!$E$13*N711)</f>
        <v/>
      </c>
      <c r="R711" s="12">
        <f>MAR1!$B$5+MAR1!$C$5*COS(2*PI()*B711/365)+MAR1!$D$5*SIN(2*PI()*B711/365)+INDEX(ChangeFactor!$F$6:$F$17,C711)+IF(G711=1,MAR1!$B$11+INDEX(ChangeFactor!$G$6:$G$17,C711)*MAR1!$D$11*L711,MAR1!$C$11+INDEX(ChangeFactor!$G$6:$G$17,C711)*MAR1!$E$11*L711)</f>
        <v/>
      </c>
    </row>
    <row r="712">
      <c r="A712" s="6">
        <f>Data!U712</f>
        <v/>
      </c>
      <c r="B712" s="6">
        <f>MOD(A712-1,365)+1</f>
        <v/>
      </c>
      <c r="C712" s="6">
        <f>MATCH(B712,Markov!$C$6:$C$17,1)</f>
        <v/>
      </c>
      <c r="D712" s="16">
        <f>Data!V712</f>
        <v/>
      </c>
      <c r="E712" s="6">
        <f>IF(D712&lt;IF(E711=1,INDEX(Markov!$I$6:$I$17,C712),INDEX(Markov!$H$6:$H$17,C712)),1,0)</f>
        <v/>
      </c>
      <c r="F712" s="12">
        <f>IF(E712=1,GAMMA.INV(Data!W712,INDEX(Markov!$Q$6:$Q$17,C712),INDEX(Markov!$R$6:$R$17,C712)),0)</f>
        <v/>
      </c>
      <c r="G712" s="6">
        <f>IF(D712&lt;IF(G711=1,INDEX(ChangeFactor!$O$6:$O$17,C712),INDEX(ChangeFactor!$N$6:$N$17,C712)),1,0)</f>
        <v/>
      </c>
      <c r="H712" s="12">
        <f>IF(G712=1,GAMMA.INV(Data!W712,INDEX(ChangeFactor!$R$6:$R$17,C712),INDEX(ChangeFactor!$S$6:$S$17,C712)),0)</f>
        <v/>
      </c>
      <c r="I712" s="7">
        <f>NORM.S.INV(Data!X712)</f>
        <v/>
      </c>
      <c r="J712" s="7">
        <f>NORM.S.INV(Data!Y712)</f>
        <v/>
      </c>
      <c r="K712" s="7">
        <f>NORM.S.INV(Data!Z712)</f>
        <v/>
      </c>
      <c r="L712" s="7">
        <f>MAR1!$B$32*L711+MAR1!$C$32*M711+MAR1!$D$32*N711+MAR1!$B$42*I712+MAR1!$C$42*J712+MAR1!$D$42*K712</f>
        <v/>
      </c>
      <c r="M712" s="7">
        <f>MAR1!$B$33*L711+MAR1!$C$33*M711+MAR1!$D$33*N711+MAR1!$B$43*I712+MAR1!$C$43*J712+MAR1!$D$43*K712</f>
        <v/>
      </c>
      <c r="N712" s="7">
        <f>MAR1!$B$34*L711+MAR1!$C$34*M711+MAR1!$D$34*N711+MAR1!$B$44*I712+MAR1!$C$44*J712+MAR1!$D$44*K712</f>
        <v/>
      </c>
      <c r="O712" s="12">
        <f>MAR1!$B$5+MAR1!$C$5*COS(2*PI()*B712/365)+MAR1!$D$5*SIN(2*PI()*B712/365)+IF(E712=1,MAR1!$B$11+MAR1!$D$11*L712,MAR1!$C$11+MAR1!$E$11*L712)</f>
        <v/>
      </c>
      <c r="P712" s="12">
        <f>MAR1!$B$6+MAR1!$C$6*COS(2*PI()*B712/365)+MAR1!$D$6*SIN(2*PI()*B712/365)+IF(E712=1,MAR1!$B$12+MAR1!$D$12*M712,MAR1!$C$12+MAR1!$E$12*M712)</f>
        <v/>
      </c>
      <c r="Q712" s="12">
        <f>MAR1!$B$7+MAR1!$C$7*COS(2*PI()*B712/365)+MAR1!$D$7*SIN(2*PI()*B712/365)+IF(E712=1,MAR1!$B$13+MAR1!$D$13*N712,MAR1!$C$13+MAR1!$E$13*N712)</f>
        <v/>
      </c>
      <c r="R712" s="12">
        <f>MAR1!$B$5+MAR1!$C$5*COS(2*PI()*B712/365)+MAR1!$D$5*SIN(2*PI()*B712/365)+INDEX(ChangeFactor!$F$6:$F$17,C712)+IF(G712=1,MAR1!$B$11+INDEX(ChangeFactor!$G$6:$G$17,C712)*MAR1!$D$11*L712,MAR1!$C$11+INDEX(ChangeFactor!$G$6:$G$17,C712)*MAR1!$E$11*L712)</f>
        <v/>
      </c>
    </row>
    <row r="713">
      <c r="A713" s="6">
        <f>Data!U713</f>
        <v/>
      </c>
      <c r="B713" s="6">
        <f>MOD(A713-1,365)+1</f>
        <v/>
      </c>
      <c r="C713" s="6">
        <f>MATCH(B713,Markov!$C$6:$C$17,1)</f>
        <v/>
      </c>
      <c r="D713" s="16">
        <f>Data!V713</f>
        <v/>
      </c>
      <c r="E713" s="6">
        <f>IF(D713&lt;IF(E712=1,INDEX(Markov!$I$6:$I$17,C713),INDEX(Markov!$H$6:$H$17,C713)),1,0)</f>
        <v/>
      </c>
      <c r="F713" s="12">
        <f>IF(E713=1,GAMMA.INV(Data!W713,INDEX(Markov!$Q$6:$Q$17,C713),INDEX(Markov!$R$6:$R$17,C713)),0)</f>
        <v/>
      </c>
      <c r="G713" s="6">
        <f>IF(D713&lt;IF(G712=1,INDEX(ChangeFactor!$O$6:$O$17,C713),INDEX(ChangeFactor!$N$6:$N$17,C713)),1,0)</f>
        <v/>
      </c>
      <c r="H713" s="12">
        <f>IF(G713=1,GAMMA.INV(Data!W713,INDEX(ChangeFactor!$R$6:$R$17,C713),INDEX(ChangeFactor!$S$6:$S$17,C713)),0)</f>
        <v/>
      </c>
      <c r="I713" s="7">
        <f>NORM.S.INV(Data!X713)</f>
        <v/>
      </c>
      <c r="J713" s="7">
        <f>NORM.S.INV(Data!Y713)</f>
        <v/>
      </c>
      <c r="K713" s="7">
        <f>NORM.S.INV(Data!Z713)</f>
        <v/>
      </c>
      <c r="L713" s="7">
        <f>MAR1!$B$32*L712+MAR1!$C$32*M712+MAR1!$D$32*N712+MAR1!$B$42*I713+MAR1!$C$42*J713+MAR1!$D$42*K713</f>
        <v/>
      </c>
      <c r="M713" s="7">
        <f>MAR1!$B$33*L712+MAR1!$C$33*M712+MAR1!$D$33*N712+MAR1!$B$43*I713+MAR1!$C$43*J713+MAR1!$D$43*K713</f>
        <v/>
      </c>
      <c r="N713" s="7">
        <f>MAR1!$B$34*L712+MAR1!$C$34*M712+MAR1!$D$34*N712+MAR1!$B$44*I713+MAR1!$C$44*J713+MAR1!$D$44*K713</f>
        <v/>
      </c>
      <c r="O713" s="12">
        <f>MAR1!$B$5+MAR1!$C$5*COS(2*PI()*B713/365)+MAR1!$D$5*SIN(2*PI()*B713/365)+IF(E713=1,MAR1!$B$11+MAR1!$D$11*L713,MAR1!$C$11+MAR1!$E$11*L713)</f>
        <v/>
      </c>
      <c r="P713" s="12">
        <f>MAR1!$B$6+MAR1!$C$6*COS(2*PI()*B713/365)+MAR1!$D$6*SIN(2*PI()*B713/365)+IF(E713=1,MAR1!$B$12+MAR1!$D$12*M713,MAR1!$C$12+MAR1!$E$12*M713)</f>
        <v/>
      </c>
      <c r="Q713" s="12">
        <f>MAR1!$B$7+MAR1!$C$7*COS(2*PI()*B713/365)+MAR1!$D$7*SIN(2*PI()*B713/365)+IF(E713=1,MAR1!$B$13+MAR1!$D$13*N713,MAR1!$C$13+MAR1!$E$13*N713)</f>
        <v/>
      </c>
      <c r="R713" s="12">
        <f>MAR1!$B$5+MAR1!$C$5*COS(2*PI()*B713/365)+MAR1!$D$5*SIN(2*PI()*B713/365)+INDEX(ChangeFactor!$F$6:$F$17,C713)+IF(G713=1,MAR1!$B$11+INDEX(ChangeFactor!$G$6:$G$17,C713)*MAR1!$D$11*L713,MAR1!$C$11+INDEX(ChangeFactor!$G$6:$G$17,C713)*MAR1!$E$11*L713)</f>
        <v/>
      </c>
    </row>
    <row r="714">
      <c r="A714" s="6">
        <f>Data!U714</f>
        <v/>
      </c>
      <c r="B714" s="6">
        <f>MOD(A714-1,365)+1</f>
        <v/>
      </c>
      <c r="C714" s="6">
        <f>MATCH(B714,Markov!$C$6:$C$17,1)</f>
        <v/>
      </c>
      <c r="D714" s="16">
        <f>Data!V714</f>
        <v/>
      </c>
      <c r="E714" s="6">
        <f>IF(D714&lt;IF(E713=1,INDEX(Markov!$I$6:$I$17,C714),INDEX(Markov!$H$6:$H$17,C714)),1,0)</f>
        <v/>
      </c>
      <c r="F714" s="12">
        <f>IF(E714=1,GAMMA.INV(Data!W714,INDEX(Markov!$Q$6:$Q$17,C714),INDEX(Markov!$R$6:$R$17,C714)),0)</f>
        <v/>
      </c>
      <c r="G714" s="6">
        <f>IF(D714&lt;IF(G713=1,INDEX(ChangeFactor!$O$6:$O$17,C714),INDEX(ChangeFactor!$N$6:$N$17,C714)),1,0)</f>
        <v/>
      </c>
      <c r="H714" s="12">
        <f>IF(G714=1,GAMMA.INV(Data!W714,INDEX(ChangeFactor!$R$6:$R$17,C714),INDEX(ChangeFactor!$S$6:$S$17,C714)),0)</f>
        <v/>
      </c>
      <c r="I714" s="7">
        <f>NORM.S.INV(Data!X714)</f>
        <v/>
      </c>
      <c r="J714" s="7">
        <f>NORM.S.INV(Data!Y714)</f>
        <v/>
      </c>
      <c r="K714" s="7">
        <f>NORM.S.INV(Data!Z714)</f>
        <v/>
      </c>
      <c r="L714" s="7">
        <f>MAR1!$B$32*L713+MAR1!$C$32*M713+MAR1!$D$32*N713+MAR1!$B$42*I714+MAR1!$C$42*J714+MAR1!$D$42*K714</f>
        <v/>
      </c>
      <c r="M714" s="7">
        <f>MAR1!$B$33*L713+MAR1!$C$33*M713+MAR1!$D$33*N713+MAR1!$B$43*I714+MAR1!$C$43*J714+MAR1!$D$43*K714</f>
        <v/>
      </c>
      <c r="N714" s="7">
        <f>MAR1!$B$34*L713+MAR1!$C$34*M713+MAR1!$D$34*N713+MAR1!$B$44*I714+MAR1!$C$44*J714+MAR1!$D$44*K714</f>
        <v/>
      </c>
      <c r="O714" s="12">
        <f>MAR1!$B$5+MAR1!$C$5*COS(2*PI()*B714/365)+MAR1!$D$5*SIN(2*PI()*B714/365)+IF(E714=1,MAR1!$B$11+MAR1!$D$11*L714,MAR1!$C$11+MAR1!$E$11*L714)</f>
        <v/>
      </c>
      <c r="P714" s="12">
        <f>MAR1!$B$6+MAR1!$C$6*COS(2*PI()*B714/365)+MAR1!$D$6*SIN(2*PI()*B714/365)+IF(E714=1,MAR1!$B$12+MAR1!$D$12*M714,MAR1!$C$12+MAR1!$E$12*M714)</f>
        <v/>
      </c>
      <c r="Q714" s="12">
        <f>MAR1!$B$7+MAR1!$C$7*COS(2*PI()*B714/365)+MAR1!$D$7*SIN(2*PI()*B714/365)+IF(E714=1,MAR1!$B$13+MAR1!$D$13*N714,MAR1!$C$13+MAR1!$E$13*N714)</f>
        <v/>
      </c>
      <c r="R714" s="12">
        <f>MAR1!$B$5+MAR1!$C$5*COS(2*PI()*B714/365)+MAR1!$D$5*SIN(2*PI()*B714/365)+INDEX(ChangeFactor!$F$6:$F$17,C714)+IF(G714=1,MAR1!$B$11+INDEX(ChangeFactor!$G$6:$G$17,C714)*MAR1!$D$11*L714,MAR1!$C$11+INDEX(ChangeFactor!$G$6:$G$17,C714)*MAR1!$E$11*L714)</f>
        <v/>
      </c>
    </row>
    <row r="715">
      <c r="A715" s="6">
        <f>Data!U715</f>
        <v/>
      </c>
      <c r="B715" s="6">
        <f>MOD(A715-1,365)+1</f>
        <v/>
      </c>
      <c r="C715" s="6">
        <f>MATCH(B715,Markov!$C$6:$C$17,1)</f>
        <v/>
      </c>
      <c r="D715" s="16">
        <f>Data!V715</f>
        <v/>
      </c>
      <c r="E715" s="6">
        <f>IF(D715&lt;IF(E714=1,INDEX(Markov!$I$6:$I$17,C715),INDEX(Markov!$H$6:$H$17,C715)),1,0)</f>
        <v/>
      </c>
      <c r="F715" s="12">
        <f>IF(E715=1,GAMMA.INV(Data!W715,INDEX(Markov!$Q$6:$Q$17,C715),INDEX(Markov!$R$6:$R$17,C715)),0)</f>
        <v/>
      </c>
      <c r="G715" s="6">
        <f>IF(D715&lt;IF(G714=1,INDEX(ChangeFactor!$O$6:$O$17,C715),INDEX(ChangeFactor!$N$6:$N$17,C715)),1,0)</f>
        <v/>
      </c>
      <c r="H715" s="12">
        <f>IF(G715=1,GAMMA.INV(Data!W715,INDEX(ChangeFactor!$R$6:$R$17,C715),INDEX(ChangeFactor!$S$6:$S$17,C715)),0)</f>
        <v/>
      </c>
      <c r="I715" s="7">
        <f>NORM.S.INV(Data!X715)</f>
        <v/>
      </c>
      <c r="J715" s="7">
        <f>NORM.S.INV(Data!Y715)</f>
        <v/>
      </c>
      <c r="K715" s="7">
        <f>NORM.S.INV(Data!Z715)</f>
        <v/>
      </c>
      <c r="L715" s="7">
        <f>MAR1!$B$32*L714+MAR1!$C$32*M714+MAR1!$D$32*N714+MAR1!$B$42*I715+MAR1!$C$42*J715+MAR1!$D$42*K715</f>
        <v/>
      </c>
      <c r="M715" s="7">
        <f>MAR1!$B$33*L714+MAR1!$C$33*M714+MAR1!$D$33*N714+MAR1!$B$43*I715+MAR1!$C$43*J715+MAR1!$D$43*K715</f>
        <v/>
      </c>
      <c r="N715" s="7">
        <f>MAR1!$B$34*L714+MAR1!$C$34*M714+MAR1!$D$34*N714+MAR1!$B$44*I715+MAR1!$C$44*J715+MAR1!$D$44*K715</f>
        <v/>
      </c>
      <c r="O715" s="12">
        <f>MAR1!$B$5+MAR1!$C$5*COS(2*PI()*B715/365)+MAR1!$D$5*SIN(2*PI()*B715/365)+IF(E715=1,MAR1!$B$11+MAR1!$D$11*L715,MAR1!$C$11+MAR1!$E$11*L715)</f>
        <v/>
      </c>
      <c r="P715" s="12">
        <f>MAR1!$B$6+MAR1!$C$6*COS(2*PI()*B715/365)+MAR1!$D$6*SIN(2*PI()*B715/365)+IF(E715=1,MAR1!$B$12+MAR1!$D$12*M715,MAR1!$C$12+MAR1!$E$12*M715)</f>
        <v/>
      </c>
      <c r="Q715" s="12">
        <f>MAR1!$B$7+MAR1!$C$7*COS(2*PI()*B715/365)+MAR1!$D$7*SIN(2*PI()*B715/365)+IF(E715=1,MAR1!$B$13+MAR1!$D$13*N715,MAR1!$C$13+MAR1!$E$13*N715)</f>
        <v/>
      </c>
      <c r="R715" s="12">
        <f>MAR1!$B$5+MAR1!$C$5*COS(2*PI()*B715/365)+MAR1!$D$5*SIN(2*PI()*B715/365)+INDEX(ChangeFactor!$F$6:$F$17,C715)+IF(G715=1,MAR1!$B$11+INDEX(ChangeFactor!$G$6:$G$17,C715)*MAR1!$D$11*L715,MAR1!$C$11+INDEX(ChangeFactor!$G$6:$G$17,C715)*MAR1!$E$11*L715)</f>
        <v/>
      </c>
    </row>
    <row r="716">
      <c r="A716" s="6">
        <f>Data!U716</f>
        <v/>
      </c>
      <c r="B716" s="6">
        <f>MOD(A716-1,365)+1</f>
        <v/>
      </c>
      <c r="C716" s="6">
        <f>MATCH(B716,Markov!$C$6:$C$17,1)</f>
        <v/>
      </c>
      <c r="D716" s="16">
        <f>Data!V716</f>
        <v/>
      </c>
      <c r="E716" s="6">
        <f>IF(D716&lt;IF(E715=1,INDEX(Markov!$I$6:$I$17,C716),INDEX(Markov!$H$6:$H$17,C716)),1,0)</f>
        <v/>
      </c>
      <c r="F716" s="12">
        <f>IF(E716=1,GAMMA.INV(Data!W716,INDEX(Markov!$Q$6:$Q$17,C716),INDEX(Markov!$R$6:$R$17,C716)),0)</f>
        <v/>
      </c>
      <c r="G716" s="6">
        <f>IF(D716&lt;IF(G715=1,INDEX(ChangeFactor!$O$6:$O$17,C716),INDEX(ChangeFactor!$N$6:$N$17,C716)),1,0)</f>
        <v/>
      </c>
      <c r="H716" s="12">
        <f>IF(G716=1,GAMMA.INV(Data!W716,INDEX(ChangeFactor!$R$6:$R$17,C716),INDEX(ChangeFactor!$S$6:$S$17,C716)),0)</f>
        <v/>
      </c>
      <c r="I716" s="7">
        <f>NORM.S.INV(Data!X716)</f>
        <v/>
      </c>
      <c r="J716" s="7">
        <f>NORM.S.INV(Data!Y716)</f>
        <v/>
      </c>
      <c r="K716" s="7">
        <f>NORM.S.INV(Data!Z716)</f>
        <v/>
      </c>
      <c r="L716" s="7">
        <f>MAR1!$B$32*L715+MAR1!$C$32*M715+MAR1!$D$32*N715+MAR1!$B$42*I716+MAR1!$C$42*J716+MAR1!$D$42*K716</f>
        <v/>
      </c>
      <c r="M716" s="7">
        <f>MAR1!$B$33*L715+MAR1!$C$33*M715+MAR1!$D$33*N715+MAR1!$B$43*I716+MAR1!$C$43*J716+MAR1!$D$43*K716</f>
        <v/>
      </c>
      <c r="N716" s="7">
        <f>MAR1!$B$34*L715+MAR1!$C$34*M715+MAR1!$D$34*N715+MAR1!$B$44*I716+MAR1!$C$44*J716+MAR1!$D$44*K716</f>
        <v/>
      </c>
      <c r="O716" s="12">
        <f>MAR1!$B$5+MAR1!$C$5*COS(2*PI()*B716/365)+MAR1!$D$5*SIN(2*PI()*B716/365)+IF(E716=1,MAR1!$B$11+MAR1!$D$11*L716,MAR1!$C$11+MAR1!$E$11*L716)</f>
        <v/>
      </c>
      <c r="P716" s="12">
        <f>MAR1!$B$6+MAR1!$C$6*COS(2*PI()*B716/365)+MAR1!$D$6*SIN(2*PI()*B716/365)+IF(E716=1,MAR1!$B$12+MAR1!$D$12*M716,MAR1!$C$12+MAR1!$E$12*M716)</f>
        <v/>
      </c>
      <c r="Q716" s="12">
        <f>MAR1!$B$7+MAR1!$C$7*COS(2*PI()*B716/365)+MAR1!$D$7*SIN(2*PI()*B716/365)+IF(E716=1,MAR1!$B$13+MAR1!$D$13*N716,MAR1!$C$13+MAR1!$E$13*N716)</f>
        <v/>
      </c>
      <c r="R716" s="12">
        <f>MAR1!$B$5+MAR1!$C$5*COS(2*PI()*B716/365)+MAR1!$D$5*SIN(2*PI()*B716/365)+INDEX(ChangeFactor!$F$6:$F$17,C716)+IF(G716=1,MAR1!$B$11+INDEX(ChangeFactor!$G$6:$G$17,C716)*MAR1!$D$11*L716,MAR1!$C$11+INDEX(ChangeFactor!$G$6:$G$17,C716)*MAR1!$E$11*L716)</f>
        <v/>
      </c>
    </row>
    <row r="717">
      <c r="A717" s="6">
        <f>Data!U717</f>
        <v/>
      </c>
      <c r="B717" s="6">
        <f>MOD(A717-1,365)+1</f>
        <v/>
      </c>
      <c r="C717" s="6">
        <f>MATCH(B717,Markov!$C$6:$C$17,1)</f>
        <v/>
      </c>
      <c r="D717" s="16">
        <f>Data!V717</f>
        <v/>
      </c>
      <c r="E717" s="6">
        <f>IF(D717&lt;IF(E716=1,INDEX(Markov!$I$6:$I$17,C717),INDEX(Markov!$H$6:$H$17,C717)),1,0)</f>
        <v/>
      </c>
      <c r="F717" s="12">
        <f>IF(E717=1,GAMMA.INV(Data!W717,INDEX(Markov!$Q$6:$Q$17,C717),INDEX(Markov!$R$6:$R$17,C717)),0)</f>
        <v/>
      </c>
      <c r="G717" s="6">
        <f>IF(D717&lt;IF(G716=1,INDEX(ChangeFactor!$O$6:$O$17,C717),INDEX(ChangeFactor!$N$6:$N$17,C717)),1,0)</f>
        <v/>
      </c>
      <c r="H717" s="12">
        <f>IF(G717=1,GAMMA.INV(Data!W717,INDEX(ChangeFactor!$R$6:$R$17,C717),INDEX(ChangeFactor!$S$6:$S$17,C717)),0)</f>
        <v/>
      </c>
      <c r="I717" s="7">
        <f>NORM.S.INV(Data!X717)</f>
        <v/>
      </c>
      <c r="J717" s="7">
        <f>NORM.S.INV(Data!Y717)</f>
        <v/>
      </c>
      <c r="K717" s="7">
        <f>NORM.S.INV(Data!Z717)</f>
        <v/>
      </c>
      <c r="L717" s="7">
        <f>MAR1!$B$32*L716+MAR1!$C$32*M716+MAR1!$D$32*N716+MAR1!$B$42*I717+MAR1!$C$42*J717+MAR1!$D$42*K717</f>
        <v/>
      </c>
      <c r="M717" s="7">
        <f>MAR1!$B$33*L716+MAR1!$C$33*M716+MAR1!$D$33*N716+MAR1!$B$43*I717+MAR1!$C$43*J717+MAR1!$D$43*K717</f>
        <v/>
      </c>
      <c r="N717" s="7">
        <f>MAR1!$B$34*L716+MAR1!$C$34*M716+MAR1!$D$34*N716+MAR1!$B$44*I717+MAR1!$C$44*J717+MAR1!$D$44*K717</f>
        <v/>
      </c>
      <c r="O717" s="12">
        <f>MAR1!$B$5+MAR1!$C$5*COS(2*PI()*B717/365)+MAR1!$D$5*SIN(2*PI()*B717/365)+IF(E717=1,MAR1!$B$11+MAR1!$D$11*L717,MAR1!$C$11+MAR1!$E$11*L717)</f>
        <v/>
      </c>
      <c r="P717" s="12">
        <f>MAR1!$B$6+MAR1!$C$6*COS(2*PI()*B717/365)+MAR1!$D$6*SIN(2*PI()*B717/365)+IF(E717=1,MAR1!$B$12+MAR1!$D$12*M717,MAR1!$C$12+MAR1!$E$12*M717)</f>
        <v/>
      </c>
      <c r="Q717" s="12">
        <f>MAR1!$B$7+MAR1!$C$7*COS(2*PI()*B717/365)+MAR1!$D$7*SIN(2*PI()*B717/365)+IF(E717=1,MAR1!$B$13+MAR1!$D$13*N717,MAR1!$C$13+MAR1!$E$13*N717)</f>
        <v/>
      </c>
      <c r="R717" s="12">
        <f>MAR1!$B$5+MAR1!$C$5*COS(2*PI()*B717/365)+MAR1!$D$5*SIN(2*PI()*B717/365)+INDEX(ChangeFactor!$F$6:$F$17,C717)+IF(G717=1,MAR1!$B$11+INDEX(ChangeFactor!$G$6:$G$17,C717)*MAR1!$D$11*L717,MAR1!$C$11+INDEX(ChangeFactor!$G$6:$G$17,C717)*MAR1!$E$11*L717)</f>
        <v/>
      </c>
    </row>
    <row r="718">
      <c r="A718" s="6">
        <f>Data!U718</f>
        <v/>
      </c>
      <c r="B718" s="6">
        <f>MOD(A718-1,365)+1</f>
        <v/>
      </c>
      <c r="C718" s="6">
        <f>MATCH(B718,Markov!$C$6:$C$17,1)</f>
        <v/>
      </c>
      <c r="D718" s="16">
        <f>Data!V718</f>
        <v/>
      </c>
      <c r="E718" s="6">
        <f>IF(D718&lt;IF(E717=1,INDEX(Markov!$I$6:$I$17,C718),INDEX(Markov!$H$6:$H$17,C718)),1,0)</f>
        <v/>
      </c>
      <c r="F718" s="12">
        <f>IF(E718=1,GAMMA.INV(Data!W718,INDEX(Markov!$Q$6:$Q$17,C718),INDEX(Markov!$R$6:$R$17,C718)),0)</f>
        <v/>
      </c>
      <c r="G718" s="6">
        <f>IF(D718&lt;IF(G717=1,INDEX(ChangeFactor!$O$6:$O$17,C718),INDEX(ChangeFactor!$N$6:$N$17,C718)),1,0)</f>
        <v/>
      </c>
      <c r="H718" s="12">
        <f>IF(G718=1,GAMMA.INV(Data!W718,INDEX(ChangeFactor!$R$6:$R$17,C718),INDEX(ChangeFactor!$S$6:$S$17,C718)),0)</f>
        <v/>
      </c>
      <c r="I718" s="7">
        <f>NORM.S.INV(Data!X718)</f>
        <v/>
      </c>
      <c r="J718" s="7">
        <f>NORM.S.INV(Data!Y718)</f>
        <v/>
      </c>
      <c r="K718" s="7">
        <f>NORM.S.INV(Data!Z718)</f>
        <v/>
      </c>
      <c r="L718" s="7">
        <f>MAR1!$B$32*L717+MAR1!$C$32*M717+MAR1!$D$32*N717+MAR1!$B$42*I718+MAR1!$C$42*J718+MAR1!$D$42*K718</f>
        <v/>
      </c>
      <c r="M718" s="7">
        <f>MAR1!$B$33*L717+MAR1!$C$33*M717+MAR1!$D$33*N717+MAR1!$B$43*I718+MAR1!$C$43*J718+MAR1!$D$43*K718</f>
        <v/>
      </c>
      <c r="N718" s="7">
        <f>MAR1!$B$34*L717+MAR1!$C$34*M717+MAR1!$D$34*N717+MAR1!$B$44*I718+MAR1!$C$44*J718+MAR1!$D$44*K718</f>
        <v/>
      </c>
      <c r="O718" s="12">
        <f>MAR1!$B$5+MAR1!$C$5*COS(2*PI()*B718/365)+MAR1!$D$5*SIN(2*PI()*B718/365)+IF(E718=1,MAR1!$B$11+MAR1!$D$11*L718,MAR1!$C$11+MAR1!$E$11*L718)</f>
        <v/>
      </c>
      <c r="P718" s="12">
        <f>MAR1!$B$6+MAR1!$C$6*COS(2*PI()*B718/365)+MAR1!$D$6*SIN(2*PI()*B718/365)+IF(E718=1,MAR1!$B$12+MAR1!$D$12*M718,MAR1!$C$12+MAR1!$E$12*M718)</f>
        <v/>
      </c>
      <c r="Q718" s="12">
        <f>MAR1!$B$7+MAR1!$C$7*COS(2*PI()*B718/365)+MAR1!$D$7*SIN(2*PI()*B718/365)+IF(E718=1,MAR1!$B$13+MAR1!$D$13*N718,MAR1!$C$13+MAR1!$E$13*N718)</f>
        <v/>
      </c>
      <c r="R718" s="12">
        <f>MAR1!$B$5+MAR1!$C$5*COS(2*PI()*B718/365)+MAR1!$D$5*SIN(2*PI()*B718/365)+INDEX(ChangeFactor!$F$6:$F$17,C718)+IF(G718=1,MAR1!$B$11+INDEX(ChangeFactor!$G$6:$G$17,C718)*MAR1!$D$11*L718,MAR1!$C$11+INDEX(ChangeFactor!$G$6:$G$17,C718)*MAR1!$E$11*L718)</f>
        <v/>
      </c>
    </row>
    <row r="719">
      <c r="A719" s="6">
        <f>Data!U719</f>
        <v/>
      </c>
      <c r="B719" s="6">
        <f>MOD(A719-1,365)+1</f>
        <v/>
      </c>
      <c r="C719" s="6">
        <f>MATCH(B719,Markov!$C$6:$C$17,1)</f>
        <v/>
      </c>
      <c r="D719" s="16">
        <f>Data!V719</f>
        <v/>
      </c>
      <c r="E719" s="6">
        <f>IF(D719&lt;IF(E718=1,INDEX(Markov!$I$6:$I$17,C719),INDEX(Markov!$H$6:$H$17,C719)),1,0)</f>
        <v/>
      </c>
      <c r="F719" s="12">
        <f>IF(E719=1,GAMMA.INV(Data!W719,INDEX(Markov!$Q$6:$Q$17,C719),INDEX(Markov!$R$6:$R$17,C719)),0)</f>
        <v/>
      </c>
      <c r="G719" s="6">
        <f>IF(D719&lt;IF(G718=1,INDEX(ChangeFactor!$O$6:$O$17,C719),INDEX(ChangeFactor!$N$6:$N$17,C719)),1,0)</f>
        <v/>
      </c>
      <c r="H719" s="12">
        <f>IF(G719=1,GAMMA.INV(Data!W719,INDEX(ChangeFactor!$R$6:$R$17,C719),INDEX(ChangeFactor!$S$6:$S$17,C719)),0)</f>
        <v/>
      </c>
      <c r="I719" s="7">
        <f>NORM.S.INV(Data!X719)</f>
        <v/>
      </c>
      <c r="J719" s="7">
        <f>NORM.S.INV(Data!Y719)</f>
        <v/>
      </c>
      <c r="K719" s="7">
        <f>NORM.S.INV(Data!Z719)</f>
        <v/>
      </c>
      <c r="L719" s="7">
        <f>MAR1!$B$32*L718+MAR1!$C$32*M718+MAR1!$D$32*N718+MAR1!$B$42*I719+MAR1!$C$42*J719+MAR1!$D$42*K719</f>
        <v/>
      </c>
      <c r="M719" s="7">
        <f>MAR1!$B$33*L718+MAR1!$C$33*M718+MAR1!$D$33*N718+MAR1!$B$43*I719+MAR1!$C$43*J719+MAR1!$D$43*K719</f>
        <v/>
      </c>
      <c r="N719" s="7">
        <f>MAR1!$B$34*L718+MAR1!$C$34*M718+MAR1!$D$34*N718+MAR1!$B$44*I719+MAR1!$C$44*J719+MAR1!$D$44*K719</f>
        <v/>
      </c>
      <c r="O719" s="12">
        <f>MAR1!$B$5+MAR1!$C$5*COS(2*PI()*B719/365)+MAR1!$D$5*SIN(2*PI()*B719/365)+IF(E719=1,MAR1!$B$11+MAR1!$D$11*L719,MAR1!$C$11+MAR1!$E$11*L719)</f>
        <v/>
      </c>
      <c r="P719" s="12">
        <f>MAR1!$B$6+MAR1!$C$6*COS(2*PI()*B719/365)+MAR1!$D$6*SIN(2*PI()*B719/365)+IF(E719=1,MAR1!$B$12+MAR1!$D$12*M719,MAR1!$C$12+MAR1!$E$12*M719)</f>
        <v/>
      </c>
      <c r="Q719" s="12">
        <f>MAR1!$B$7+MAR1!$C$7*COS(2*PI()*B719/365)+MAR1!$D$7*SIN(2*PI()*B719/365)+IF(E719=1,MAR1!$B$13+MAR1!$D$13*N719,MAR1!$C$13+MAR1!$E$13*N719)</f>
        <v/>
      </c>
      <c r="R719" s="12">
        <f>MAR1!$B$5+MAR1!$C$5*COS(2*PI()*B719/365)+MAR1!$D$5*SIN(2*PI()*B719/365)+INDEX(ChangeFactor!$F$6:$F$17,C719)+IF(G719=1,MAR1!$B$11+INDEX(ChangeFactor!$G$6:$G$17,C719)*MAR1!$D$11*L719,MAR1!$C$11+INDEX(ChangeFactor!$G$6:$G$17,C719)*MAR1!$E$11*L719)</f>
        <v/>
      </c>
    </row>
    <row r="720">
      <c r="A720" s="6">
        <f>Data!U720</f>
        <v/>
      </c>
      <c r="B720" s="6">
        <f>MOD(A720-1,365)+1</f>
        <v/>
      </c>
      <c r="C720" s="6">
        <f>MATCH(B720,Markov!$C$6:$C$17,1)</f>
        <v/>
      </c>
      <c r="D720" s="16">
        <f>Data!V720</f>
        <v/>
      </c>
      <c r="E720" s="6">
        <f>IF(D720&lt;IF(E719=1,INDEX(Markov!$I$6:$I$17,C720),INDEX(Markov!$H$6:$H$17,C720)),1,0)</f>
        <v/>
      </c>
      <c r="F720" s="12">
        <f>IF(E720=1,GAMMA.INV(Data!W720,INDEX(Markov!$Q$6:$Q$17,C720),INDEX(Markov!$R$6:$R$17,C720)),0)</f>
        <v/>
      </c>
      <c r="G720" s="6">
        <f>IF(D720&lt;IF(G719=1,INDEX(ChangeFactor!$O$6:$O$17,C720),INDEX(ChangeFactor!$N$6:$N$17,C720)),1,0)</f>
        <v/>
      </c>
      <c r="H720" s="12">
        <f>IF(G720=1,GAMMA.INV(Data!W720,INDEX(ChangeFactor!$R$6:$R$17,C720),INDEX(ChangeFactor!$S$6:$S$17,C720)),0)</f>
        <v/>
      </c>
      <c r="I720" s="7">
        <f>NORM.S.INV(Data!X720)</f>
        <v/>
      </c>
      <c r="J720" s="7">
        <f>NORM.S.INV(Data!Y720)</f>
        <v/>
      </c>
      <c r="K720" s="7">
        <f>NORM.S.INV(Data!Z720)</f>
        <v/>
      </c>
      <c r="L720" s="7">
        <f>MAR1!$B$32*L719+MAR1!$C$32*M719+MAR1!$D$32*N719+MAR1!$B$42*I720+MAR1!$C$42*J720+MAR1!$D$42*K720</f>
        <v/>
      </c>
      <c r="M720" s="7">
        <f>MAR1!$B$33*L719+MAR1!$C$33*M719+MAR1!$D$33*N719+MAR1!$B$43*I720+MAR1!$C$43*J720+MAR1!$D$43*K720</f>
        <v/>
      </c>
      <c r="N720" s="7">
        <f>MAR1!$B$34*L719+MAR1!$C$34*M719+MAR1!$D$34*N719+MAR1!$B$44*I720+MAR1!$C$44*J720+MAR1!$D$44*K720</f>
        <v/>
      </c>
      <c r="O720" s="12">
        <f>MAR1!$B$5+MAR1!$C$5*COS(2*PI()*B720/365)+MAR1!$D$5*SIN(2*PI()*B720/365)+IF(E720=1,MAR1!$B$11+MAR1!$D$11*L720,MAR1!$C$11+MAR1!$E$11*L720)</f>
        <v/>
      </c>
      <c r="P720" s="12">
        <f>MAR1!$B$6+MAR1!$C$6*COS(2*PI()*B720/365)+MAR1!$D$6*SIN(2*PI()*B720/365)+IF(E720=1,MAR1!$B$12+MAR1!$D$12*M720,MAR1!$C$12+MAR1!$E$12*M720)</f>
        <v/>
      </c>
      <c r="Q720" s="12">
        <f>MAR1!$B$7+MAR1!$C$7*COS(2*PI()*B720/365)+MAR1!$D$7*SIN(2*PI()*B720/365)+IF(E720=1,MAR1!$B$13+MAR1!$D$13*N720,MAR1!$C$13+MAR1!$E$13*N720)</f>
        <v/>
      </c>
      <c r="R720" s="12">
        <f>MAR1!$B$5+MAR1!$C$5*COS(2*PI()*B720/365)+MAR1!$D$5*SIN(2*PI()*B720/365)+INDEX(ChangeFactor!$F$6:$F$17,C720)+IF(G720=1,MAR1!$B$11+INDEX(ChangeFactor!$G$6:$G$17,C720)*MAR1!$D$11*L720,MAR1!$C$11+INDEX(ChangeFactor!$G$6:$G$17,C720)*MAR1!$E$11*L720)</f>
        <v/>
      </c>
    </row>
    <row r="721">
      <c r="A721" s="6">
        <f>Data!U721</f>
        <v/>
      </c>
      <c r="B721" s="6">
        <f>MOD(A721-1,365)+1</f>
        <v/>
      </c>
      <c r="C721" s="6">
        <f>MATCH(B721,Markov!$C$6:$C$17,1)</f>
        <v/>
      </c>
      <c r="D721" s="16">
        <f>Data!V721</f>
        <v/>
      </c>
      <c r="E721" s="6">
        <f>IF(D721&lt;IF(E720=1,INDEX(Markov!$I$6:$I$17,C721),INDEX(Markov!$H$6:$H$17,C721)),1,0)</f>
        <v/>
      </c>
      <c r="F721" s="12">
        <f>IF(E721=1,GAMMA.INV(Data!W721,INDEX(Markov!$Q$6:$Q$17,C721),INDEX(Markov!$R$6:$R$17,C721)),0)</f>
        <v/>
      </c>
      <c r="G721" s="6">
        <f>IF(D721&lt;IF(G720=1,INDEX(ChangeFactor!$O$6:$O$17,C721),INDEX(ChangeFactor!$N$6:$N$17,C721)),1,0)</f>
        <v/>
      </c>
      <c r="H721" s="12">
        <f>IF(G721=1,GAMMA.INV(Data!W721,INDEX(ChangeFactor!$R$6:$R$17,C721),INDEX(ChangeFactor!$S$6:$S$17,C721)),0)</f>
        <v/>
      </c>
      <c r="I721" s="7">
        <f>NORM.S.INV(Data!X721)</f>
        <v/>
      </c>
      <c r="J721" s="7">
        <f>NORM.S.INV(Data!Y721)</f>
        <v/>
      </c>
      <c r="K721" s="7">
        <f>NORM.S.INV(Data!Z721)</f>
        <v/>
      </c>
      <c r="L721" s="7">
        <f>MAR1!$B$32*L720+MAR1!$C$32*M720+MAR1!$D$32*N720+MAR1!$B$42*I721+MAR1!$C$42*J721+MAR1!$D$42*K721</f>
        <v/>
      </c>
      <c r="M721" s="7">
        <f>MAR1!$B$33*L720+MAR1!$C$33*M720+MAR1!$D$33*N720+MAR1!$B$43*I721+MAR1!$C$43*J721+MAR1!$D$43*K721</f>
        <v/>
      </c>
      <c r="N721" s="7">
        <f>MAR1!$B$34*L720+MAR1!$C$34*M720+MAR1!$D$34*N720+MAR1!$B$44*I721+MAR1!$C$44*J721+MAR1!$D$44*K721</f>
        <v/>
      </c>
      <c r="O721" s="12">
        <f>MAR1!$B$5+MAR1!$C$5*COS(2*PI()*B721/365)+MAR1!$D$5*SIN(2*PI()*B721/365)+IF(E721=1,MAR1!$B$11+MAR1!$D$11*L721,MAR1!$C$11+MAR1!$E$11*L721)</f>
        <v/>
      </c>
      <c r="P721" s="12">
        <f>MAR1!$B$6+MAR1!$C$6*COS(2*PI()*B721/365)+MAR1!$D$6*SIN(2*PI()*B721/365)+IF(E721=1,MAR1!$B$12+MAR1!$D$12*M721,MAR1!$C$12+MAR1!$E$12*M721)</f>
        <v/>
      </c>
      <c r="Q721" s="12">
        <f>MAR1!$B$7+MAR1!$C$7*COS(2*PI()*B721/365)+MAR1!$D$7*SIN(2*PI()*B721/365)+IF(E721=1,MAR1!$B$13+MAR1!$D$13*N721,MAR1!$C$13+MAR1!$E$13*N721)</f>
        <v/>
      </c>
      <c r="R721" s="12">
        <f>MAR1!$B$5+MAR1!$C$5*COS(2*PI()*B721/365)+MAR1!$D$5*SIN(2*PI()*B721/365)+INDEX(ChangeFactor!$F$6:$F$17,C721)+IF(G721=1,MAR1!$B$11+INDEX(ChangeFactor!$G$6:$G$17,C721)*MAR1!$D$11*L721,MAR1!$C$11+INDEX(ChangeFactor!$G$6:$G$17,C721)*MAR1!$E$11*L721)</f>
        <v/>
      </c>
    </row>
    <row r="722">
      <c r="A722" s="6">
        <f>Data!U722</f>
        <v/>
      </c>
      <c r="B722" s="6">
        <f>MOD(A722-1,365)+1</f>
        <v/>
      </c>
      <c r="C722" s="6">
        <f>MATCH(B722,Markov!$C$6:$C$17,1)</f>
        <v/>
      </c>
      <c r="D722" s="16">
        <f>Data!V722</f>
        <v/>
      </c>
      <c r="E722" s="6">
        <f>IF(D722&lt;IF(E721=1,INDEX(Markov!$I$6:$I$17,C722),INDEX(Markov!$H$6:$H$17,C722)),1,0)</f>
        <v/>
      </c>
      <c r="F722" s="12">
        <f>IF(E722=1,GAMMA.INV(Data!W722,INDEX(Markov!$Q$6:$Q$17,C722),INDEX(Markov!$R$6:$R$17,C722)),0)</f>
        <v/>
      </c>
      <c r="G722" s="6">
        <f>IF(D722&lt;IF(G721=1,INDEX(ChangeFactor!$O$6:$O$17,C722),INDEX(ChangeFactor!$N$6:$N$17,C722)),1,0)</f>
        <v/>
      </c>
      <c r="H722" s="12">
        <f>IF(G722=1,GAMMA.INV(Data!W722,INDEX(ChangeFactor!$R$6:$R$17,C722),INDEX(ChangeFactor!$S$6:$S$17,C722)),0)</f>
        <v/>
      </c>
      <c r="I722" s="7">
        <f>NORM.S.INV(Data!X722)</f>
        <v/>
      </c>
      <c r="J722" s="7">
        <f>NORM.S.INV(Data!Y722)</f>
        <v/>
      </c>
      <c r="K722" s="7">
        <f>NORM.S.INV(Data!Z722)</f>
        <v/>
      </c>
      <c r="L722" s="7">
        <f>MAR1!$B$32*L721+MAR1!$C$32*M721+MAR1!$D$32*N721+MAR1!$B$42*I722+MAR1!$C$42*J722+MAR1!$D$42*K722</f>
        <v/>
      </c>
      <c r="M722" s="7">
        <f>MAR1!$B$33*L721+MAR1!$C$33*M721+MAR1!$D$33*N721+MAR1!$B$43*I722+MAR1!$C$43*J722+MAR1!$D$43*K722</f>
        <v/>
      </c>
      <c r="N722" s="7">
        <f>MAR1!$B$34*L721+MAR1!$C$34*M721+MAR1!$D$34*N721+MAR1!$B$44*I722+MAR1!$C$44*J722+MAR1!$D$44*K722</f>
        <v/>
      </c>
      <c r="O722" s="12">
        <f>MAR1!$B$5+MAR1!$C$5*COS(2*PI()*B722/365)+MAR1!$D$5*SIN(2*PI()*B722/365)+IF(E722=1,MAR1!$B$11+MAR1!$D$11*L722,MAR1!$C$11+MAR1!$E$11*L722)</f>
        <v/>
      </c>
      <c r="P722" s="12">
        <f>MAR1!$B$6+MAR1!$C$6*COS(2*PI()*B722/365)+MAR1!$D$6*SIN(2*PI()*B722/365)+IF(E722=1,MAR1!$B$12+MAR1!$D$12*M722,MAR1!$C$12+MAR1!$E$12*M722)</f>
        <v/>
      </c>
      <c r="Q722" s="12">
        <f>MAR1!$B$7+MAR1!$C$7*COS(2*PI()*B722/365)+MAR1!$D$7*SIN(2*PI()*B722/365)+IF(E722=1,MAR1!$B$13+MAR1!$D$13*N722,MAR1!$C$13+MAR1!$E$13*N722)</f>
        <v/>
      </c>
      <c r="R722" s="12">
        <f>MAR1!$B$5+MAR1!$C$5*COS(2*PI()*B722/365)+MAR1!$D$5*SIN(2*PI()*B722/365)+INDEX(ChangeFactor!$F$6:$F$17,C722)+IF(G722=1,MAR1!$B$11+INDEX(ChangeFactor!$G$6:$G$17,C722)*MAR1!$D$11*L722,MAR1!$C$11+INDEX(ChangeFactor!$G$6:$G$17,C722)*MAR1!$E$11*L722)</f>
        <v/>
      </c>
    </row>
    <row r="723">
      <c r="A723" s="6">
        <f>Data!U723</f>
        <v/>
      </c>
      <c r="B723" s="6">
        <f>MOD(A723-1,365)+1</f>
        <v/>
      </c>
      <c r="C723" s="6">
        <f>MATCH(B723,Markov!$C$6:$C$17,1)</f>
        <v/>
      </c>
      <c r="D723" s="16">
        <f>Data!V723</f>
        <v/>
      </c>
      <c r="E723" s="6">
        <f>IF(D723&lt;IF(E722=1,INDEX(Markov!$I$6:$I$17,C723),INDEX(Markov!$H$6:$H$17,C723)),1,0)</f>
        <v/>
      </c>
      <c r="F723" s="12">
        <f>IF(E723=1,GAMMA.INV(Data!W723,INDEX(Markov!$Q$6:$Q$17,C723),INDEX(Markov!$R$6:$R$17,C723)),0)</f>
        <v/>
      </c>
      <c r="G723" s="6">
        <f>IF(D723&lt;IF(G722=1,INDEX(ChangeFactor!$O$6:$O$17,C723),INDEX(ChangeFactor!$N$6:$N$17,C723)),1,0)</f>
        <v/>
      </c>
      <c r="H723" s="12">
        <f>IF(G723=1,GAMMA.INV(Data!W723,INDEX(ChangeFactor!$R$6:$R$17,C723),INDEX(ChangeFactor!$S$6:$S$17,C723)),0)</f>
        <v/>
      </c>
      <c r="I723" s="7">
        <f>NORM.S.INV(Data!X723)</f>
        <v/>
      </c>
      <c r="J723" s="7">
        <f>NORM.S.INV(Data!Y723)</f>
        <v/>
      </c>
      <c r="K723" s="7">
        <f>NORM.S.INV(Data!Z723)</f>
        <v/>
      </c>
      <c r="L723" s="7">
        <f>MAR1!$B$32*L722+MAR1!$C$32*M722+MAR1!$D$32*N722+MAR1!$B$42*I723+MAR1!$C$42*J723+MAR1!$D$42*K723</f>
        <v/>
      </c>
      <c r="M723" s="7">
        <f>MAR1!$B$33*L722+MAR1!$C$33*M722+MAR1!$D$33*N722+MAR1!$B$43*I723+MAR1!$C$43*J723+MAR1!$D$43*K723</f>
        <v/>
      </c>
      <c r="N723" s="7">
        <f>MAR1!$B$34*L722+MAR1!$C$34*M722+MAR1!$D$34*N722+MAR1!$B$44*I723+MAR1!$C$44*J723+MAR1!$D$44*K723</f>
        <v/>
      </c>
      <c r="O723" s="12">
        <f>MAR1!$B$5+MAR1!$C$5*COS(2*PI()*B723/365)+MAR1!$D$5*SIN(2*PI()*B723/365)+IF(E723=1,MAR1!$B$11+MAR1!$D$11*L723,MAR1!$C$11+MAR1!$E$11*L723)</f>
        <v/>
      </c>
      <c r="P723" s="12">
        <f>MAR1!$B$6+MAR1!$C$6*COS(2*PI()*B723/365)+MAR1!$D$6*SIN(2*PI()*B723/365)+IF(E723=1,MAR1!$B$12+MAR1!$D$12*M723,MAR1!$C$12+MAR1!$E$12*M723)</f>
        <v/>
      </c>
      <c r="Q723" s="12">
        <f>MAR1!$B$7+MAR1!$C$7*COS(2*PI()*B723/365)+MAR1!$D$7*SIN(2*PI()*B723/365)+IF(E723=1,MAR1!$B$13+MAR1!$D$13*N723,MAR1!$C$13+MAR1!$E$13*N723)</f>
        <v/>
      </c>
      <c r="R723" s="12">
        <f>MAR1!$B$5+MAR1!$C$5*COS(2*PI()*B723/365)+MAR1!$D$5*SIN(2*PI()*B723/365)+INDEX(ChangeFactor!$F$6:$F$17,C723)+IF(G723=1,MAR1!$B$11+INDEX(ChangeFactor!$G$6:$G$17,C723)*MAR1!$D$11*L723,MAR1!$C$11+INDEX(ChangeFactor!$G$6:$G$17,C723)*MAR1!$E$11*L723)</f>
        <v/>
      </c>
    </row>
    <row r="724">
      <c r="A724" s="6">
        <f>Data!U724</f>
        <v/>
      </c>
      <c r="B724" s="6">
        <f>MOD(A724-1,365)+1</f>
        <v/>
      </c>
      <c r="C724" s="6">
        <f>MATCH(B724,Markov!$C$6:$C$17,1)</f>
        <v/>
      </c>
      <c r="D724" s="16">
        <f>Data!V724</f>
        <v/>
      </c>
      <c r="E724" s="6">
        <f>IF(D724&lt;IF(E723=1,INDEX(Markov!$I$6:$I$17,C724),INDEX(Markov!$H$6:$H$17,C724)),1,0)</f>
        <v/>
      </c>
      <c r="F724" s="12">
        <f>IF(E724=1,GAMMA.INV(Data!W724,INDEX(Markov!$Q$6:$Q$17,C724),INDEX(Markov!$R$6:$R$17,C724)),0)</f>
        <v/>
      </c>
      <c r="G724" s="6">
        <f>IF(D724&lt;IF(G723=1,INDEX(ChangeFactor!$O$6:$O$17,C724),INDEX(ChangeFactor!$N$6:$N$17,C724)),1,0)</f>
        <v/>
      </c>
      <c r="H724" s="12">
        <f>IF(G724=1,GAMMA.INV(Data!W724,INDEX(ChangeFactor!$R$6:$R$17,C724),INDEX(ChangeFactor!$S$6:$S$17,C724)),0)</f>
        <v/>
      </c>
      <c r="I724" s="7">
        <f>NORM.S.INV(Data!X724)</f>
        <v/>
      </c>
      <c r="J724" s="7">
        <f>NORM.S.INV(Data!Y724)</f>
        <v/>
      </c>
      <c r="K724" s="7">
        <f>NORM.S.INV(Data!Z724)</f>
        <v/>
      </c>
      <c r="L724" s="7">
        <f>MAR1!$B$32*L723+MAR1!$C$32*M723+MAR1!$D$32*N723+MAR1!$B$42*I724+MAR1!$C$42*J724+MAR1!$D$42*K724</f>
        <v/>
      </c>
      <c r="M724" s="7">
        <f>MAR1!$B$33*L723+MAR1!$C$33*M723+MAR1!$D$33*N723+MAR1!$B$43*I724+MAR1!$C$43*J724+MAR1!$D$43*K724</f>
        <v/>
      </c>
      <c r="N724" s="7">
        <f>MAR1!$B$34*L723+MAR1!$C$34*M723+MAR1!$D$34*N723+MAR1!$B$44*I724+MAR1!$C$44*J724+MAR1!$D$44*K724</f>
        <v/>
      </c>
      <c r="O724" s="12">
        <f>MAR1!$B$5+MAR1!$C$5*COS(2*PI()*B724/365)+MAR1!$D$5*SIN(2*PI()*B724/365)+IF(E724=1,MAR1!$B$11+MAR1!$D$11*L724,MAR1!$C$11+MAR1!$E$11*L724)</f>
        <v/>
      </c>
      <c r="P724" s="12">
        <f>MAR1!$B$6+MAR1!$C$6*COS(2*PI()*B724/365)+MAR1!$D$6*SIN(2*PI()*B724/365)+IF(E724=1,MAR1!$B$12+MAR1!$D$12*M724,MAR1!$C$12+MAR1!$E$12*M724)</f>
        <v/>
      </c>
      <c r="Q724" s="12">
        <f>MAR1!$B$7+MAR1!$C$7*COS(2*PI()*B724/365)+MAR1!$D$7*SIN(2*PI()*B724/365)+IF(E724=1,MAR1!$B$13+MAR1!$D$13*N724,MAR1!$C$13+MAR1!$E$13*N724)</f>
        <v/>
      </c>
      <c r="R724" s="12">
        <f>MAR1!$B$5+MAR1!$C$5*COS(2*PI()*B724/365)+MAR1!$D$5*SIN(2*PI()*B724/365)+INDEX(ChangeFactor!$F$6:$F$17,C724)+IF(G724=1,MAR1!$B$11+INDEX(ChangeFactor!$G$6:$G$17,C724)*MAR1!$D$11*L724,MAR1!$C$11+INDEX(ChangeFactor!$G$6:$G$17,C724)*MAR1!$E$11*L724)</f>
        <v/>
      </c>
    </row>
    <row r="725">
      <c r="A725" s="6">
        <f>Data!U725</f>
        <v/>
      </c>
      <c r="B725" s="6">
        <f>MOD(A725-1,365)+1</f>
        <v/>
      </c>
      <c r="C725" s="6">
        <f>MATCH(B725,Markov!$C$6:$C$17,1)</f>
        <v/>
      </c>
      <c r="D725" s="16">
        <f>Data!V725</f>
        <v/>
      </c>
      <c r="E725" s="6">
        <f>IF(D725&lt;IF(E724=1,INDEX(Markov!$I$6:$I$17,C725),INDEX(Markov!$H$6:$H$17,C725)),1,0)</f>
        <v/>
      </c>
      <c r="F725" s="12">
        <f>IF(E725=1,GAMMA.INV(Data!W725,INDEX(Markov!$Q$6:$Q$17,C725),INDEX(Markov!$R$6:$R$17,C725)),0)</f>
        <v/>
      </c>
      <c r="G725" s="6">
        <f>IF(D725&lt;IF(G724=1,INDEX(ChangeFactor!$O$6:$O$17,C725),INDEX(ChangeFactor!$N$6:$N$17,C725)),1,0)</f>
        <v/>
      </c>
      <c r="H725" s="12">
        <f>IF(G725=1,GAMMA.INV(Data!W725,INDEX(ChangeFactor!$R$6:$R$17,C725),INDEX(ChangeFactor!$S$6:$S$17,C725)),0)</f>
        <v/>
      </c>
      <c r="I725" s="7">
        <f>NORM.S.INV(Data!X725)</f>
        <v/>
      </c>
      <c r="J725" s="7">
        <f>NORM.S.INV(Data!Y725)</f>
        <v/>
      </c>
      <c r="K725" s="7">
        <f>NORM.S.INV(Data!Z725)</f>
        <v/>
      </c>
      <c r="L725" s="7">
        <f>MAR1!$B$32*L724+MAR1!$C$32*M724+MAR1!$D$32*N724+MAR1!$B$42*I725+MAR1!$C$42*J725+MAR1!$D$42*K725</f>
        <v/>
      </c>
      <c r="M725" s="7">
        <f>MAR1!$B$33*L724+MAR1!$C$33*M724+MAR1!$D$33*N724+MAR1!$B$43*I725+MAR1!$C$43*J725+MAR1!$D$43*K725</f>
        <v/>
      </c>
      <c r="N725" s="7">
        <f>MAR1!$B$34*L724+MAR1!$C$34*M724+MAR1!$D$34*N724+MAR1!$B$44*I725+MAR1!$C$44*J725+MAR1!$D$44*K725</f>
        <v/>
      </c>
      <c r="O725" s="12">
        <f>MAR1!$B$5+MAR1!$C$5*COS(2*PI()*B725/365)+MAR1!$D$5*SIN(2*PI()*B725/365)+IF(E725=1,MAR1!$B$11+MAR1!$D$11*L725,MAR1!$C$11+MAR1!$E$11*L725)</f>
        <v/>
      </c>
      <c r="P725" s="12">
        <f>MAR1!$B$6+MAR1!$C$6*COS(2*PI()*B725/365)+MAR1!$D$6*SIN(2*PI()*B725/365)+IF(E725=1,MAR1!$B$12+MAR1!$D$12*M725,MAR1!$C$12+MAR1!$E$12*M725)</f>
        <v/>
      </c>
      <c r="Q725" s="12">
        <f>MAR1!$B$7+MAR1!$C$7*COS(2*PI()*B725/365)+MAR1!$D$7*SIN(2*PI()*B725/365)+IF(E725=1,MAR1!$B$13+MAR1!$D$13*N725,MAR1!$C$13+MAR1!$E$13*N725)</f>
        <v/>
      </c>
      <c r="R725" s="12">
        <f>MAR1!$B$5+MAR1!$C$5*COS(2*PI()*B725/365)+MAR1!$D$5*SIN(2*PI()*B725/365)+INDEX(ChangeFactor!$F$6:$F$17,C725)+IF(G725=1,MAR1!$B$11+INDEX(ChangeFactor!$G$6:$G$17,C725)*MAR1!$D$11*L725,MAR1!$C$11+INDEX(ChangeFactor!$G$6:$G$17,C725)*MAR1!$E$11*L725)</f>
        <v/>
      </c>
    </row>
    <row r="726">
      <c r="A726" s="6">
        <f>Data!U726</f>
        <v/>
      </c>
      <c r="B726" s="6">
        <f>MOD(A726-1,365)+1</f>
        <v/>
      </c>
      <c r="C726" s="6">
        <f>MATCH(B726,Markov!$C$6:$C$17,1)</f>
        <v/>
      </c>
      <c r="D726" s="16">
        <f>Data!V726</f>
        <v/>
      </c>
      <c r="E726" s="6">
        <f>IF(D726&lt;IF(E725=1,INDEX(Markov!$I$6:$I$17,C726),INDEX(Markov!$H$6:$H$17,C726)),1,0)</f>
        <v/>
      </c>
      <c r="F726" s="12">
        <f>IF(E726=1,GAMMA.INV(Data!W726,INDEX(Markov!$Q$6:$Q$17,C726),INDEX(Markov!$R$6:$R$17,C726)),0)</f>
        <v/>
      </c>
      <c r="G726" s="6">
        <f>IF(D726&lt;IF(G725=1,INDEX(ChangeFactor!$O$6:$O$17,C726),INDEX(ChangeFactor!$N$6:$N$17,C726)),1,0)</f>
        <v/>
      </c>
      <c r="H726" s="12">
        <f>IF(G726=1,GAMMA.INV(Data!W726,INDEX(ChangeFactor!$R$6:$R$17,C726),INDEX(ChangeFactor!$S$6:$S$17,C726)),0)</f>
        <v/>
      </c>
      <c r="I726" s="7">
        <f>NORM.S.INV(Data!X726)</f>
        <v/>
      </c>
      <c r="J726" s="7">
        <f>NORM.S.INV(Data!Y726)</f>
        <v/>
      </c>
      <c r="K726" s="7">
        <f>NORM.S.INV(Data!Z726)</f>
        <v/>
      </c>
      <c r="L726" s="7">
        <f>MAR1!$B$32*L725+MAR1!$C$32*M725+MAR1!$D$32*N725+MAR1!$B$42*I726+MAR1!$C$42*J726+MAR1!$D$42*K726</f>
        <v/>
      </c>
      <c r="M726" s="7">
        <f>MAR1!$B$33*L725+MAR1!$C$33*M725+MAR1!$D$33*N725+MAR1!$B$43*I726+MAR1!$C$43*J726+MAR1!$D$43*K726</f>
        <v/>
      </c>
      <c r="N726" s="7">
        <f>MAR1!$B$34*L725+MAR1!$C$34*M725+MAR1!$D$34*N725+MAR1!$B$44*I726+MAR1!$C$44*J726+MAR1!$D$44*K726</f>
        <v/>
      </c>
      <c r="O726" s="12">
        <f>MAR1!$B$5+MAR1!$C$5*COS(2*PI()*B726/365)+MAR1!$D$5*SIN(2*PI()*B726/365)+IF(E726=1,MAR1!$B$11+MAR1!$D$11*L726,MAR1!$C$11+MAR1!$E$11*L726)</f>
        <v/>
      </c>
      <c r="P726" s="12">
        <f>MAR1!$B$6+MAR1!$C$6*COS(2*PI()*B726/365)+MAR1!$D$6*SIN(2*PI()*B726/365)+IF(E726=1,MAR1!$B$12+MAR1!$D$12*M726,MAR1!$C$12+MAR1!$E$12*M726)</f>
        <v/>
      </c>
      <c r="Q726" s="12">
        <f>MAR1!$B$7+MAR1!$C$7*COS(2*PI()*B726/365)+MAR1!$D$7*SIN(2*PI()*B726/365)+IF(E726=1,MAR1!$B$13+MAR1!$D$13*N726,MAR1!$C$13+MAR1!$E$13*N726)</f>
        <v/>
      </c>
      <c r="R726" s="12">
        <f>MAR1!$B$5+MAR1!$C$5*COS(2*PI()*B726/365)+MAR1!$D$5*SIN(2*PI()*B726/365)+INDEX(ChangeFactor!$F$6:$F$17,C726)+IF(G726=1,MAR1!$B$11+INDEX(ChangeFactor!$G$6:$G$17,C726)*MAR1!$D$11*L726,MAR1!$C$11+INDEX(ChangeFactor!$G$6:$G$17,C726)*MAR1!$E$11*L726)</f>
        <v/>
      </c>
    </row>
    <row r="727">
      <c r="A727" s="6">
        <f>Data!U727</f>
        <v/>
      </c>
      <c r="B727" s="6">
        <f>MOD(A727-1,365)+1</f>
        <v/>
      </c>
      <c r="C727" s="6">
        <f>MATCH(B727,Markov!$C$6:$C$17,1)</f>
        <v/>
      </c>
      <c r="D727" s="16">
        <f>Data!V727</f>
        <v/>
      </c>
      <c r="E727" s="6">
        <f>IF(D727&lt;IF(E726=1,INDEX(Markov!$I$6:$I$17,C727),INDEX(Markov!$H$6:$H$17,C727)),1,0)</f>
        <v/>
      </c>
      <c r="F727" s="12">
        <f>IF(E727=1,GAMMA.INV(Data!W727,INDEX(Markov!$Q$6:$Q$17,C727),INDEX(Markov!$R$6:$R$17,C727)),0)</f>
        <v/>
      </c>
      <c r="G727" s="6">
        <f>IF(D727&lt;IF(G726=1,INDEX(ChangeFactor!$O$6:$O$17,C727),INDEX(ChangeFactor!$N$6:$N$17,C727)),1,0)</f>
        <v/>
      </c>
      <c r="H727" s="12">
        <f>IF(G727=1,GAMMA.INV(Data!W727,INDEX(ChangeFactor!$R$6:$R$17,C727),INDEX(ChangeFactor!$S$6:$S$17,C727)),0)</f>
        <v/>
      </c>
      <c r="I727" s="7">
        <f>NORM.S.INV(Data!X727)</f>
        <v/>
      </c>
      <c r="J727" s="7">
        <f>NORM.S.INV(Data!Y727)</f>
        <v/>
      </c>
      <c r="K727" s="7">
        <f>NORM.S.INV(Data!Z727)</f>
        <v/>
      </c>
      <c r="L727" s="7">
        <f>MAR1!$B$32*L726+MAR1!$C$32*M726+MAR1!$D$32*N726+MAR1!$B$42*I727+MAR1!$C$42*J727+MAR1!$D$42*K727</f>
        <v/>
      </c>
      <c r="M727" s="7">
        <f>MAR1!$B$33*L726+MAR1!$C$33*M726+MAR1!$D$33*N726+MAR1!$B$43*I727+MAR1!$C$43*J727+MAR1!$D$43*K727</f>
        <v/>
      </c>
      <c r="N727" s="7">
        <f>MAR1!$B$34*L726+MAR1!$C$34*M726+MAR1!$D$34*N726+MAR1!$B$44*I727+MAR1!$C$44*J727+MAR1!$D$44*K727</f>
        <v/>
      </c>
      <c r="O727" s="12">
        <f>MAR1!$B$5+MAR1!$C$5*COS(2*PI()*B727/365)+MAR1!$D$5*SIN(2*PI()*B727/365)+IF(E727=1,MAR1!$B$11+MAR1!$D$11*L727,MAR1!$C$11+MAR1!$E$11*L727)</f>
        <v/>
      </c>
      <c r="P727" s="12">
        <f>MAR1!$B$6+MAR1!$C$6*COS(2*PI()*B727/365)+MAR1!$D$6*SIN(2*PI()*B727/365)+IF(E727=1,MAR1!$B$12+MAR1!$D$12*M727,MAR1!$C$12+MAR1!$E$12*M727)</f>
        <v/>
      </c>
      <c r="Q727" s="12">
        <f>MAR1!$B$7+MAR1!$C$7*COS(2*PI()*B727/365)+MAR1!$D$7*SIN(2*PI()*B727/365)+IF(E727=1,MAR1!$B$13+MAR1!$D$13*N727,MAR1!$C$13+MAR1!$E$13*N727)</f>
        <v/>
      </c>
      <c r="R727" s="12">
        <f>MAR1!$B$5+MAR1!$C$5*COS(2*PI()*B727/365)+MAR1!$D$5*SIN(2*PI()*B727/365)+INDEX(ChangeFactor!$F$6:$F$17,C727)+IF(G727=1,MAR1!$B$11+INDEX(ChangeFactor!$G$6:$G$17,C727)*MAR1!$D$11*L727,MAR1!$C$11+INDEX(ChangeFactor!$G$6:$G$17,C727)*MAR1!$E$11*L727)</f>
        <v/>
      </c>
    </row>
    <row r="728">
      <c r="A728" s="6">
        <f>Data!U728</f>
        <v/>
      </c>
      <c r="B728" s="6">
        <f>MOD(A728-1,365)+1</f>
        <v/>
      </c>
      <c r="C728" s="6">
        <f>MATCH(B728,Markov!$C$6:$C$17,1)</f>
        <v/>
      </c>
      <c r="D728" s="16">
        <f>Data!V728</f>
        <v/>
      </c>
      <c r="E728" s="6">
        <f>IF(D728&lt;IF(E727=1,INDEX(Markov!$I$6:$I$17,C728),INDEX(Markov!$H$6:$H$17,C728)),1,0)</f>
        <v/>
      </c>
      <c r="F728" s="12">
        <f>IF(E728=1,GAMMA.INV(Data!W728,INDEX(Markov!$Q$6:$Q$17,C728),INDEX(Markov!$R$6:$R$17,C728)),0)</f>
        <v/>
      </c>
      <c r="G728" s="6">
        <f>IF(D728&lt;IF(G727=1,INDEX(ChangeFactor!$O$6:$O$17,C728),INDEX(ChangeFactor!$N$6:$N$17,C728)),1,0)</f>
        <v/>
      </c>
      <c r="H728" s="12">
        <f>IF(G728=1,GAMMA.INV(Data!W728,INDEX(ChangeFactor!$R$6:$R$17,C728),INDEX(ChangeFactor!$S$6:$S$17,C728)),0)</f>
        <v/>
      </c>
      <c r="I728" s="7">
        <f>NORM.S.INV(Data!X728)</f>
        <v/>
      </c>
      <c r="J728" s="7">
        <f>NORM.S.INV(Data!Y728)</f>
        <v/>
      </c>
      <c r="K728" s="7">
        <f>NORM.S.INV(Data!Z728)</f>
        <v/>
      </c>
      <c r="L728" s="7">
        <f>MAR1!$B$32*L727+MAR1!$C$32*M727+MAR1!$D$32*N727+MAR1!$B$42*I728+MAR1!$C$42*J728+MAR1!$D$42*K728</f>
        <v/>
      </c>
      <c r="M728" s="7">
        <f>MAR1!$B$33*L727+MAR1!$C$33*M727+MAR1!$D$33*N727+MAR1!$B$43*I728+MAR1!$C$43*J728+MAR1!$D$43*K728</f>
        <v/>
      </c>
      <c r="N728" s="7">
        <f>MAR1!$B$34*L727+MAR1!$C$34*M727+MAR1!$D$34*N727+MAR1!$B$44*I728+MAR1!$C$44*J728+MAR1!$D$44*K728</f>
        <v/>
      </c>
      <c r="O728" s="12">
        <f>MAR1!$B$5+MAR1!$C$5*COS(2*PI()*B728/365)+MAR1!$D$5*SIN(2*PI()*B728/365)+IF(E728=1,MAR1!$B$11+MAR1!$D$11*L728,MAR1!$C$11+MAR1!$E$11*L728)</f>
        <v/>
      </c>
      <c r="P728" s="12">
        <f>MAR1!$B$6+MAR1!$C$6*COS(2*PI()*B728/365)+MAR1!$D$6*SIN(2*PI()*B728/365)+IF(E728=1,MAR1!$B$12+MAR1!$D$12*M728,MAR1!$C$12+MAR1!$E$12*M728)</f>
        <v/>
      </c>
      <c r="Q728" s="12">
        <f>MAR1!$B$7+MAR1!$C$7*COS(2*PI()*B728/365)+MAR1!$D$7*SIN(2*PI()*B728/365)+IF(E728=1,MAR1!$B$13+MAR1!$D$13*N728,MAR1!$C$13+MAR1!$E$13*N728)</f>
        <v/>
      </c>
      <c r="R728" s="12">
        <f>MAR1!$B$5+MAR1!$C$5*COS(2*PI()*B728/365)+MAR1!$D$5*SIN(2*PI()*B728/365)+INDEX(ChangeFactor!$F$6:$F$17,C728)+IF(G728=1,MAR1!$B$11+INDEX(ChangeFactor!$G$6:$G$17,C728)*MAR1!$D$11*L728,MAR1!$C$11+INDEX(ChangeFactor!$G$6:$G$17,C728)*MAR1!$E$11*L728)</f>
        <v/>
      </c>
    </row>
    <row r="729">
      <c r="A729" s="6">
        <f>Data!U729</f>
        <v/>
      </c>
      <c r="B729" s="6">
        <f>MOD(A729-1,365)+1</f>
        <v/>
      </c>
      <c r="C729" s="6">
        <f>MATCH(B729,Markov!$C$6:$C$17,1)</f>
        <v/>
      </c>
      <c r="D729" s="16">
        <f>Data!V729</f>
        <v/>
      </c>
      <c r="E729" s="6">
        <f>IF(D729&lt;IF(E728=1,INDEX(Markov!$I$6:$I$17,C729),INDEX(Markov!$H$6:$H$17,C729)),1,0)</f>
        <v/>
      </c>
      <c r="F729" s="12">
        <f>IF(E729=1,GAMMA.INV(Data!W729,INDEX(Markov!$Q$6:$Q$17,C729),INDEX(Markov!$R$6:$R$17,C729)),0)</f>
        <v/>
      </c>
      <c r="G729" s="6">
        <f>IF(D729&lt;IF(G728=1,INDEX(ChangeFactor!$O$6:$O$17,C729),INDEX(ChangeFactor!$N$6:$N$17,C729)),1,0)</f>
        <v/>
      </c>
      <c r="H729" s="12">
        <f>IF(G729=1,GAMMA.INV(Data!W729,INDEX(ChangeFactor!$R$6:$R$17,C729),INDEX(ChangeFactor!$S$6:$S$17,C729)),0)</f>
        <v/>
      </c>
      <c r="I729" s="7">
        <f>NORM.S.INV(Data!X729)</f>
        <v/>
      </c>
      <c r="J729" s="7">
        <f>NORM.S.INV(Data!Y729)</f>
        <v/>
      </c>
      <c r="K729" s="7">
        <f>NORM.S.INV(Data!Z729)</f>
        <v/>
      </c>
      <c r="L729" s="7">
        <f>MAR1!$B$32*L728+MAR1!$C$32*M728+MAR1!$D$32*N728+MAR1!$B$42*I729+MAR1!$C$42*J729+MAR1!$D$42*K729</f>
        <v/>
      </c>
      <c r="M729" s="7">
        <f>MAR1!$B$33*L728+MAR1!$C$33*M728+MAR1!$D$33*N728+MAR1!$B$43*I729+MAR1!$C$43*J729+MAR1!$D$43*K729</f>
        <v/>
      </c>
      <c r="N729" s="7">
        <f>MAR1!$B$34*L728+MAR1!$C$34*M728+MAR1!$D$34*N728+MAR1!$B$44*I729+MAR1!$C$44*J729+MAR1!$D$44*K729</f>
        <v/>
      </c>
      <c r="O729" s="12">
        <f>MAR1!$B$5+MAR1!$C$5*COS(2*PI()*B729/365)+MAR1!$D$5*SIN(2*PI()*B729/365)+IF(E729=1,MAR1!$B$11+MAR1!$D$11*L729,MAR1!$C$11+MAR1!$E$11*L729)</f>
        <v/>
      </c>
      <c r="P729" s="12">
        <f>MAR1!$B$6+MAR1!$C$6*COS(2*PI()*B729/365)+MAR1!$D$6*SIN(2*PI()*B729/365)+IF(E729=1,MAR1!$B$12+MAR1!$D$12*M729,MAR1!$C$12+MAR1!$E$12*M729)</f>
        <v/>
      </c>
      <c r="Q729" s="12">
        <f>MAR1!$B$7+MAR1!$C$7*COS(2*PI()*B729/365)+MAR1!$D$7*SIN(2*PI()*B729/365)+IF(E729=1,MAR1!$B$13+MAR1!$D$13*N729,MAR1!$C$13+MAR1!$E$13*N729)</f>
        <v/>
      </c>
      <c r="R729" s="12">
        <f>MAR1!$B$5+MAR1!$C$5*COS(2*PI()*B729/365)+MAR1!$D$5*SIN(2*PI()*B729/365)+INDEX(ChangeFactor!$F$6:$F$17,C729)+IF(G729=1,MAR1!$B$11+INDEX(ChangeFactor!$G$6:$G$17,C729)*MAR1!$D$11*L729,MAR1!$C$11+INDEX(ChangeFactor!$G$6:$G$17,C729)*MAR1!$E$11*L729)</f>
        <v/>
      </c>
    </row>
    <row r="730">
      <c r="A730" s="6">
        <f>Data!U730</f>
        <v/>
      </c>
      <c r="B730" s="6">
        <f>MOD(A730-1,365)+1</f>
        <v/>
      </c>
      <c r="C730" s="6">
        <f>MATCH(B730,Markov!$C$6:$C$17,1)</f>
        <v/>
      </c>
      <c r="D730" s="16">
        <f>Data!V730</f>
        <v/>
      </c>
      <c r="E730" s="6">
        <f>IF(D730&lt;IF(E729=1,INDEX(Markov!$I$6:$I$17,C730),INDEX(Markov!$H$6:$H$17,C730)),1,0)</f>
        <v/>
      </c>
      <c r="F730" s="12">
        <f>IF(E730=1,GAMMA.INV(Data!W730,INDEX(Markov!$Q$6:$Q$17,C730),INDEX(Markov!$R$6:$R$17,C730)),0)</f>
        <v/>
      </c>
      <c r="G730" s="6">
        <f>IF(D730&lt;IF(G729=1,INDEX(ChangeFactor!$O$6:$O$17,C730),INDEX(ChangeFactor!$N$6:$N$17,C730)),1,0)</f>
        <v/>
      </c>
      <c r="H730" s="12">
        <f>IF(G730=1,GAMMA.INV(Data!W730,INDEX(ChangeFactor!$R$6:$R$17,C730),INDEX(ChangeFactor!$S$6:$S$17,C730)),0)</f>
        <v/>
      </c>
      <c r="I730" s="7">
        <f>NORM.S.INV(Data!X730)</f>
        <v/>
      </c>
      <c r="J730" s="7">
        <f>NORM.S.INV(Data!Y730)</f>
        <v/>
      </c>
      <c r="K730" s="7">
        <f>NORM.S.INV(Data!Z730)</f>
        <v/>
      </c>
      <c r="L730" s="7">
        <f>MAR1!$B$32*L729+MAR1!$C$32*M729+MAR1!$D$32*N729+MAR1!$B$42*I730+MAR1!$C$42*J730+MAR1!$D$42*K730</f>
        <v/>
      </c>
      <c r="M730" s="7">
        <f>MAR1!$B$33*L729+MAR1!$C$33*M729+MAR1!$D$33*N729+MAR1!$B$43*I730+MAR1!$C$43*J730+MAR1!$D$43*K730</f>
        <v/>
      </c>
      <c r="N730" s="7">
        <f>MAR1!$B$34*L729+MAR1!$C$34*M729+MAR1!$D$34*N729+MAR1!$B$44*I730+MAR1!$C$44*J730+MAR1!$D$44*K730</f>
        <v/>
      </c>
      <c r="O730" s="12">
        <f>MAR1!$B$5+MAR1!$C$5*COS(2*PI()*B730/365)+MAR1!$D$5*SIN(2*PI()*B730/365)+IF(E730=1,MAR1!$B$11+MAR1!$D$11*L730,MAR1!$C$11+MAR1!$E$11*L730)</f>
        <v/>
      </c>
      <c r="P730" s="12">
        <f>MAR1!$B$6+MAR1!$C$6*COS(2*PI()*B730/365)+MAR1!$D$6*SIN(2*PI()*B730/365)+IF(E730=1,MAR1!$B$12+MAR1!$D$12*M730,MAR1!$C$12+MAR1!$E$12*M730)</f>
        <v/>
      </c>
      <c r="Q730" s="12">
        <f>MAR1!$B$7+MAR1!$C$7*COS(2*PI()*B730/365)+MAR1!$D$7*SIN(2*PI()*B730/365)+IF(E730=1,MAR1!$B$13+MAR1!$D$13*N730,MAR1!$C$13+MAR1!$E$13*N730)</f>
        <v/>
      </c>
      <c r="R730" s="12">
        <f>MAR1!$B$5+MAR1!$C$5*COS(2*PI()*B730/365)+MAR1!$D$5*SIN(2*PI()*B730/365)+INDEX(ChangeFactor!$F$6:$F$17,C730)+IF(G730=1,MAR1!$B$11+INDEX(ChangeFactor!$G$6:$G$17,C730)*MAR1!$D$11*L730,MAR1!$C$11+INDEX(ChangeFactor!$G$6:$G$17,C730)*MAR1!$E$11*L730)</f>
        <v/>
      </c>
    </row>
    <row r="731">
      <c r="A731" s="6">
        <f>Data!U731</f>
        <v/>
      </c>
      <c r="B731" s="6">
        <f>MOD(A731-1,365)+1</f>
        <v/>
      </c>
      <c r="C731" s="6">
        <f>MATCH(B731,Markov!$C$6:$C$17,1)</f>
        <v/>
      </c>
      <c r="D731" s="16">
        <f>Data!V731</f>
        <v/>
      </c>
      <c r="E731" s="6">
        <f>IF(D731&lt;IF(E730=1,INDEX(Markov!$I$6:$I$17,C731),INDEX(Markov!$H$6:$H$17,C731)),1,0)</f>
        <v/>
      </c>
      <c r="F731" s="12">
        <f>IF(E731=1,GAMMA.INV(Data!W731,INDEX(Markov!$Q$6:$Q$17,C731),INDEX(Markov!$R$6:$R$17,C731)),0)</f>
        <v/>
      </c>
      <c r="G731" s="6">
        <f>IF(D731&lt;IF(G730=1,INDEX(ChangeFactor!$O$6:$O$17,C731),INDEX(ChangeFactor!$N$6:$N$17,C731)),1,0)</f>
        <v/>
      </c>
      <c r="H731" s="12">
        <f>IF(G731=1,GAMMA.INV(Data!W731,INDEX(ChangeFactor!$R$6:$R$17,C731),INDEX(ChangeFactor!$S$6:$S$17,C731)),0)</f>
        <v/>
      </c>
      <c r="I731" s="7">
        <f>NORM.S.INV(Data!X731)</f>
        <v/>
      </c>
      <c r="J731" s="7">
        <f>NORM.S.INV(Data!Y731)</f>
        <v/>
      </c>
      <c r="K731" s="7">
        <f>NORM.S.INV(Data!Z731)</f>
        <v/>
      </c>
      <c r="L731" s="7">
        <f>MAR1!$B$32*L730+MAR1!$C$32*M730+MAR1!$D$32*N730+MAR1!$B$42*I731+MAR1!$C$42*J731+MAR1!$D$42*K731</f>
        <v/>
      </c>
      <c r="M731" s="7">
        <f>MAR1!$B$33*L730+MAR1!$C$33*M730+MAR1!$D$33*N730+MAR1!$B$43*I731+MAR1!$C$43*J731+MAR1!$D$43*K731</f>
        <v/>
      </c>
      <c r="N731" s="7">
        <f>MAR1!$B$34*L730+MAR1!$C$34*M730+MAR1!$D$34*N730+MAR1!$B$44*I731+MAR1!$C$44*J731+MAR1!$D$44*K731</f>
        <v/>
      </c>
      <c r="O731" s="12">
        <f>MAR1!$B$5+MAR1!$C$5*COS(2*PI()*B731/365)+MAR1!$D$5*SIN(2*PI()*B731/365)+IF(E731=1,MAR1!$B$11+MAR1!$D$11*L731,MAR1!$C$11+MAR1!$E$11*L731)</f>
        <v/>
      </c>
      <c r="P731" s="12">
        <f>MAR1!$B$6+MAR1!$C$6*COS(2*PI()*B731/365)+MAR1!$D$6*SIN(2*PI()*B731/365)+IF(E731=1,MAR1!$B$12+MAR1!$D$12*M731,MAR1!$C$12+MAR1!$E$12*M731)</f>
        <v/>
      </c>
      <c r="Q731" s="12">
        <f>MAR1!$B$7+MAR1!$C$7*COS(2*PI()*B731/365)+MAR1!$D$7*SIN(2*PI()*B731/365)+IF(E731=1,MAR1!$B$13+MAR1!$D$13*N731,MAR1!$C$13+MAR1!$E$13*N731)</f>
        <v/>
      </c>
      <c r="R731" s="12">
        <f>MAR1!$B$5+MAR1!$C$5*COS(2*PI()*B731/365)+MAR1!$D$5*SIN(2*PI()*B731/365)+INDEX(ChangeFactor!$F$6:$F$17,C731)+IF(G731=1,MAR1!$B$11+INDEX(ChangeFactor!$G$6:$G$17,C731)*MAR1!$D$11*L731,MAR1!$C$11+INDEX(ChangeFactor!$G$6:$G$17,C731)*MAR1!$E$11*L731)</f>
        <v/>
      </c>
    </row>
    <row r="732">
      <c r="A732" s="6">
        <f>Data!U732</f>
        <v/>
      </c>
      <c r="B732" s="6">
        <f>MOD(A732-1,365)+1</f>
        <v/>
      </c>
      <c r="C732" s="6">
        <f>MATCH(B732,Markov!$C$6:$C$17,1)</f>
        <v/>
      </c>
      <c r="D732" s="16">
        <f>Data!V732</f>
        <v/>
      </c>
      <c r="E732" s="6">
        <f>IF(D732&lt;IF(E731=1,INDEX(Markov!$I$6:$I$17,C732),INDEX(Markov!$H$6:$H$17,C732)),1,0)</f>
        <v/>
      </c>
      <c r="F732" s="12">
        <f>IF(E732=1,GAMMA.INV(Data!W732,INDEX(Markov!$Q$6:$Q$17,C732),INDEX(Markov!$R$6:$R$17,C732)),0)</f>
        <v/>
      </c>
      <c r="G732" s="6">
        <f>IF(D732&lt;IF(G731=1,INDEX(ChangeFactor!$O$6:$O$17,C732),INDEX(ChangeFactor!$N$6:$N$17,C732)),1,0)</f>
        <v/>
      </c>
      <c r="H732" s="12">
        <f>IF(G732=1,GAMMA.INV(Data!W732,INDEX(ChangeFactor!$R$6:$R$17,C732),INDEX(ChangeFactor!$S$6:$S$17,C732)),0)</f>
        <v/>
      </c>
      <c r="I732" s="7">
        <f>NORM.S.INV(Data!X732)</f>
        <v/>
      </c>
      <c r="J732" s="7">
        <f>NORM.S.INV(Data!Y732)</f>
        <v/>
      </c>
      <c r="K732" s="7">
        <f>NORM.S.INV(Data!Z732)</f>
        <v/>
      </c>
      <c r="L732" s="7">
        <f>MAR1!$B$32*L731+MAR1!$C$32*M731+MAR1!$D$32*N731+MAR1!$B$42*I732+MAR1!$C$42*J732+MAR1!$D$42*K732</f>
        <v/>
      </c>
      <c r="M732" s="7">
        <f>MAR1!$B$33*L731+MAR1!$C$33*M731+MAR1!$D$33*N731+MAR1!$B$43*I732+MAR1!$C$43*J732+MAR1!$D$43*K732</f>
        <v/>
      </c>
      <c r="N732" s="7">
        <f>MAR1!$B$34*L731+MAR1!$C$34*M731+MAR1!$D$34*N731+MAR1!$B$44*I732+MAR1!$C$44*J732+MAR1!$D$44*K732</f>
        <v/>
      </c>
      <c r="O732" s="12">
        <f>MAR1!$B$5+MAR1!$C$5*COS(2*PI()*B732/365)+MAR1!$D$5*SIN(2*PI()*B732/365)+IF(E732=1,MAR1!$B$11+MAR1!$D$11*L732,MAR1!$C$11+MAR1!$E$11*L732)</f>
        <v/>
      </c>
      <c r="P732" s="12">
        <f>MAR1!$B$6+MAR1!$C$6*COS(2*PI()*B732/365)+MAR1!$D$6*SIN(2*PI()*B732/365)+IF(E732=1,MAR1!$B$12+MAR1!$D$12*M732,MAR1!$C$12+MAR1!$E$12*M732)</f>
        <v/>
      </c>
      <c r="Q732" s="12">
        <f>MAR1!$B$7+MAR1!$C$7*COS(2*PI()*B732/365)+MAR1!$D$7*SIN(2*PI()*B732/365)+IF(E732=1,MAR1!$B$13+MAR1!$D$13*N732,MAR1!$C$13+MAR1!$E$13*N732)</f>
        <v/>
      </c>
      <c r="R732" s="12">
        <f>MAR1!$B$5+MAR1!$C$5*COS(2*PI()*B732/365)+MAR1!$D$5*SIN(2*PI()*B732/365)+INDEX(ChangeFactor!$F$6:$F$17,C732)+IF(G732=1,MAR1!$B$11+INDEX(ChangeFactor!$G$6:$G$17,C732)*MAR1!$D$11*L732,MAR1!$C$11+INDEX(ChangeFactor!$G$6:$G$17,C732)*MAR1!$E$11*L732)</f>
        <v/>
      </c>
    </row>
    <row r="733">
      <c r="A733" s="6">
        <f>Data!U733</f>
        <v/>
      </c>
      <c r="B733" s="6">
        <f>MOD(A733-1,365)+1</f>
        <v/>
      </c>
      <c r="C733" s="6">
        <f>MATCH(B733,Markov!$C$6:$C$17,1)</f>
        <v/>
      </c>
      <c r="D733" s="16">
        <f>Data!V733</f>
        <v/>
      </c>
      <c r="E733" s="6">
        <f>IF(D733&lt;IF(E732=1,INDEX(Markov!$I$6:$I$17,C733),INDEX(Markov!$H$6:$H$17,C733)),1,0)</f>
        <v/>
      </c>
      <c r="F733" s="12">
        <f>IF(E733=1,GAMMA.INV(Data!W733,INDEX(Markov!$Q$6:$Q$17,C733),INDEX(Markov!$R$6:$R$17,C733)),0)</f>
        <v/>
      </c>
      <c r="G733" s="6">
        <f>IF(D733&lt;IF(G732=1,INDEX(ChangeFactor!$O$6:$O$17,C733),INDEX(ChangeFactor!$N$6:$N$17,C733)),1,0)</f>
        <v/>
      </c>
      <c r="H733" s="12">
        <f>IF(G733=1,GAMMA.INV(Data!W733,INDEX(ChangeFactor!$R$6:$R$17,C733),INDEX(ChangeFactor!$S$6:$S$17,C733)),0)</f>
        <v/>
      </c>
      <c r="I733" s="7">
        <f>NORM.S.INV(Data!X733)</f>
        <v/>
      </c>
      <c r="J733" s="7">
        <f>NORM.S.INV(Data!Y733)</f>
        <v/>
      </c>
      <c r="K733" s="7">
        <f>NORM.S.INV(Data!Z733)</f>
        <v/>
      </c>
      <c r="L733" s="7">
        <f>MAR1!$B$32*L732+MAR1!$C$32*M732+MAR1!$D$32*N732+MAR1!$B$42*I733+MAR1!$C$42*J733+MAR1!$D$42*K733</f>
        <v/>
      </c>
      <c r="M733" s="7">
        <f>MAR1!$B$33*L732+MAR1!$C$33*M732+MAR1!$D$33*N732+MAR1!$B$43*I733+MAR1!$C$43*J733+MAR1!$D$43*K733</f>
        <v/>
      </c>
      <c r="N733" s="7">
        <f>MAR1!$B$34*L732+MAR1!$C$34*M732+MAR1!$D$34*N732+MAR1!$B$44*I733+MAR1!$C$44*J733+MAR1!$D$44*K733</f>
        <v/>
      </c>
      <c r="O733" s="12">
        <f>MAR1!$B$5+MAR1!$C$5*COS(2*PI()*B733/365)+MAR1!$D$5*SIN(2*PI()*B733/365)+IF(E733=1,MAR1!$B$11+MAR1!$D$11*L733,MAR1!$C$11+MAR1!$E$11*L733)</f>
        <v/>
      </c>
      <c r="P733" s="12">
        <f>MAR1!$B$6+MAR1!$C$6*COS(2*PI()*B733/365)+MAR1!$D$6*SIN(2*PI()*B733/365)+IF(E733=1,MAR1!$B$12+MAR1!$D$12*M733,MAR1!$C$12+MAR1!$E$12*M733)</f>
        <v/>
      </c>
      <c r="Q733" s="12">
        <f>MAR1!$B$7+MAR1!$C$7*COS(2*PI()*B733/365)+MAR1!$D$7*SIN(2*PI()*B733/365)+IF(E733=1,MAR1!$B$13+MAR1!$D$13*N733,MAR1!$C$13+MAR1!$E$13*N733)</f>
        <v/>
      </c>
      <c r="R733" s="12">
        <f>MAR1!$B$5+MAR1!$C$5*COS(2*PI()*B733/365)+MAR1!$D$5*SIN(2*PI()*B733/365)+INDEX(ChangeFactor!$F$6:$F$17,C733)+IF(G733=1,MAR1!$B$11+INDEX(ChangeFactor!$G$6:$G$17,C733)*MAR1!$D$11*L733,MAR1!$C$11+INDEX(ChangeFactor!$G$6:$G$17,C733)*MAR1!$E$11*L733)</f>
        <v/>
      </c>
    </row>
    <row r="734">
      <c r="A734" s="6">
        <f>Data!U734</f>
        <v/>
      </c>
      <c r="B734" s="6">
        <f>MOD(A734-1,365)+1</f>
        <v/>
      </c>
      <c r="C734" s="6">
        <f>MATCH(B734,Markov!$C$6:$C$17,1)</f>
        <v/>
      </c>
      <c r="D734" s="16">
        <f>Data!V734</f>
        <v/>
      </c>
      <c r="E734" s="6">
        <f>IF(D734&lt;IF(E733=1,INDEX(Markov!$I$6:$I$17,C734),INDEX(Markov!$H$6:$H$17,C734)),1,0)</f>
        <v/>
      </c>
      <c r="F734" s="12">
        <f>IF(E734=1,GAMMA.INV(Data!W734,INDEX(Markov!$Q$6:$Q$17,C734),INDEX(Markov!$R$6:$R$17,C734)),0)</f>
        <v/>
      </c>
      <c r="G734" s="6">
        <f>IF(D734&lt;IF(G733=1,INDEX(ChangeFactor!$O$6:$O$17,C734),INDEX(ChangeFactor!$N$6:$N$17,C734)),1,0)</f>
        <v/>
      </c>
      <c r="H734" s="12">
        <f>IF(G734=1,GAMMA.INV(Data!W734,INDEX(ChangeFactor!$R$6:$R$17,C734),INDEX(ChangeFactor!$S$6:$S$17,C734)),0)</f>
        <v/>
      </c>
      <c r="I734" s="7">
        <f>NORM.S.INV(Data!X734)</f>
        <v/>
      </c>
      <c r="J734" s="7">
        <f>NORM.S.INV(Data!Y734)</f>
        <v/>
      </c>
      <c r="K734" s="7">
        <f>NORM.S.INV(Data!Z734)</f>
        <v/>
      </c>
      <c r="L734" s="7">
        <f>MAR1!$B$32*L733+MAR1!$C$32*M733+MAR1!$D$32*N733+MAR1!$B$42*I734+MAR1!$C$42*J734+MAR1!$D$42*K734</f>
        <v/>
      </c>
      <c r="M734" s="7">
        <f>MAR1!$B$33*L733+MAR1!$C$33*M733+MAR1!$D$33*N733+MAR1!$B$43*I734+MAR1!$C$43*J734+MAR1!$D$43*K734</f>
        <v/>
      </c>
      <c r="N734" s="7">
        <f>MAR1!$B$34*L733+MAR1!$C$34*M733+MAR1!$D$34*N733+MAR1!$B$44*I734+MAR1!$C$44*J734+MAR1!$D$44*K734</f>
        <v/>
      </c>
      <c r="O734" s="12">
        <f>MAR1!$B$5+MAR1!$C$5*COS(2*PI()*B734/365)+MAR1!$D$5*SIN(2*PI()*B734/365)+IF(E734=1,MAR1!$B$11+MAR1!$D$11*L734,MAR1!$C$11+MAR1!$E$11*L734)</f>
        <v/>
      </c>
      <c r="P734" s="12">
        <f>MAR1!$B$6+MAR1!$C$6*COS(2*PI()*B734/365)+MAR1!$D$6*SIN(2*PI()*B734/365)+IF(E734=1,MAR1!$B$12+MAR1!$D$12*M734,MAR1!$C$12+MAR1!$E$12*M734)</f>
        <v/>
      </c>
      <c r="Q734" s="12">
        <f>MAR1!$B$7+MAR1!$C$7*COS(2*PI()*B734/365)+MAR1!$D$7*SIN(2*PI()*B734/365)+IF(E734=1,MAR1!$B$13+MAR1!$D$13*N734,MAR1!$C$13+MAR1!$E$13*N734)</f>
        <v/>
      </c>
      <c r="R734" s="12">
        <f>MAR1!$B$5+MAR1!$C$5*COS(2*PI()*B734/365)+MAR1!$D$5*SIN(2*PI()*B734/365)+INDEX(ChangeFactor!$F$6:$F$17,C734)+IF(G734=1,MAR1!$B$11+INDEX(ChangeFactor!$G$6:$G$17,C734)*MAR1!$D$11*L734,MAR1!$C$11+INDEX(ChangeFactor!$G$6:$G$17,C734)*MAR1!$E$11*L734)</f>
        <v/>
      </c>
    </row>
    <row r="735">
      <c r="A735" s="6">
        <f>Data!U735</f>
        <v/>
      </c>
      <c r="B735" s="6">
        <f>MOD(A735-1,365)+1</f>
        <v/>
      </c>
      <c r="C735" s="6">
        <f>MATCH(B735,Markov!$C$6:$C$17,1)</f>
        <v/>
      </c>
      <c r="D735" s="16">
        <f>Data!V735</f>
        <v/>
      </c>
      <c r="E735" s="6">
        <f>IF(D735&lt;IF(E734=1,INDEX(Markov!$I$6:$I$17,C735),INDEX(Markov!$H$6:$H$17,C735)),1,0)</f>
        <v/>
      </c>
      <c r="F735" s="12">
        <f>IF(E735=1,GAMMA.INV(Data!W735,INDEX(Markov!$Q$6:$Q$17,C735),INDEX(Markov!$R$6:$R$17,C735)),0)</f>
        <v/>
      </c>
      <c r="G735" s="6">
        <f>IF(D735&lt;IF(G734=1,INDEX(ChangeFactor!$O$6:$O$17,C735),INDEX(ChangeFactor!$N$6:$N$17,C735)),1,0)</f>
        <v/>
      </c>
      <c r="H735" s="12">
        <f>IF(G735=1,GAMMA.INV(Data!W735,INDEX(ChangeFactor!$R$6:$R$17,C735),INDEX(ChangeFactor!$S$6:$S$17,C735)),0)</f>
        <v/>
      </c>
      <c r="I735" s="7">
        <f>NORM.S.INV(Data!X735)</f>
        <v/>
      </c>
      <c r="J735" s="7">
        <f>NORM.S.INV(Data!Y735)</f>
        <v/>
      </c>
      <c r="K735" s="7">
        <f>NORM.S.INV(Data!Z735)</f>
        <v/>
      </c>
      <c r="L735" s="7">
        <f>MAR1!$B$32*L734+MAR1!$C$32*M734+MAR1!$D$32*N734+MAR1!$B$42*I735+MAR1!$C$42*J735+MAR1!$D$42*K735</f>
        <v/>
      </c>
      <c r="M735" s="7">
        <f>MAR1!$B$33*L734+MAR1!$C$33*M734+MAR1!$D$33*N734+MAR1!$B$43*I735+MAR1!$C$43*J735+MAR1!$D$43*K735</f>
        <v/>
      </c>
      <c r="N735" s="7">
        <f>MAR1!$B$34*L734+MAR1!$C$34*M734+MAR1!$D$34*N734+MAR1!$B$44*I735+MAR1!$C$44*J735+MAR1!$D$44*K735</f>
        <v/>
      </c>
      <c r="O735" s="12">
        <f>MAR1!$B$5+MAR1!$C$5*COS(2*PI()*B735/365)+MAR1!$D$5*SIN(2*PI()*B735/365)+IF(E735=1,MAR1!$B$11+MAR1!$D$11*L735,MAR1!$C$11+MAR1!$E$11*L735)</f>
        <v/>
      </c>
      <c r="P735" s="12">
        <f>MAR1!$B$6+MAR1!$C$6*COS(2*PI()*B735/365)+MAR1!$D$6*SIN(2*PI()*B735/365)+IF(E735=1,MAR1!$B$12+MAR1!$D$12*M735,MAR1!$C$12+MAR1!$E$12*M735)</f>
        <v/>
      </c>
      <c r="Q735" s="12">
        <f>MAR1!$B$7+MAR1!$C$7*COS(2*PI()*B735/365)+MAR1!$D$7*SIN(2*PI()*B735/365)+IF(E735=1,MAR1!$B$13+MAR1!$D$13*N735,MAR1!$C$13+MAR1!$E$13*N735)</f>
        <v/>
      </c>
      <c r="R735" s="12">
        <f>MAR1!$B$5+MAR1!$C$5*COS(2*PI()*B735/365)+MAR1!$D$5*SIN(2*PI()*B735/365)+INDEX(ChangeFactor!$F$6:$F$17,C735)+IF(G735=1,MAR1!$B$11+INDEX(ChangeFactor!$G$6:$G$17,C735)*MAR1!$D$11*L735,MAR1!$C$11+INDEX(ChangeFactor!$G$6:$G$17,C735)*MAR1!$E$11*L735)</f>
        <v/>
      </c>
    </row>
    <row r="736">
      <c r="A736" s="6">
        <f>Data!U736</f>
        <v/>
      </c>
      <c r="B736" s="6">
        <f>MOD(A736-1,365)+1</f>
        <v/>
      </c>
      <c r="C736" s="6">
        <f>MATCH(B736,Markov!$C$6:$C$17,1)</f>
        <v/>
      </c>
      <c r="D736" s="16">
        <f>Data!V736</f>
        <v/>
      </c>
      <c r="E736" s="6">
        <f>IF(D736&lt;IF(E735=1,INDEX(Markov!$I$6:$I$17,C736),INDEX(Markov!$H$6:$H$17,C736)),1,0)</f>
        <v/>
      </c>
      <c r="F736" s="12">
        <f>IF(E736=1,GAMMA.INV(Data!W736,INDEX(Markov!$Q$6:$Q$17,C736),INDEX(Markov!$R$6:$R$17,C736)),0)</f>
        <v/>
      </c>
      <c r="G736" s="6">
        <f>IF(D736&lt;IF(G735=1,INDEX(ChangeFactor!$O$6:$O$17,C736),INDEX(ChangeFactor!$N$6:$N$17,C736)),1,0)</f>
        <v/>
      </c>
      <c r="H736" s="12">
        <f>IF(G736=1,GAMMA.INV(Data!W736,INDEX(ChangeFactor!$R$6:$R$17,C736),INDEX(ChangeFactor!$S$6:$S$17,C736)),0)</f>
        <v/>
      </c>
      <c r="I736" s="7">
        <f>NORM.S.INV(Data!X736)</f>
        <v/>
      </c>
      <c r="J736" s="7">
        <f>NORM.S.INV(Data!Y736)</f>
        <v/>
      </c>
      <c r="K736" s="7">
        <f>NORM.S.INV(Data!Z736)</f>
        <v/>
      </c>
      <c r="L736" s="7">
        <f>MAR1!$B$32*L735+MAR1!$C$32*M735+MAR1!$D$32*N735+MAR1!$B$42*I736+MAR1!$C$42*J736+MAR1!$D$42*K736</f>
        <v/>
      </c>
      <c r="M736" s="7">
        <f>MAR1!$B$33*L735+MAR1!$C$33*M735+MAR1!$D$33*N735+MAR1!$B$43*I736+MAR1!$C$43*J736+MAR1!$D$43*K736</f>
        <v/>
      </c>
      <c r="N736" s="7">
        <f>MAR1!$B$34*L735+MAR1!$C$34*M735+MAR1!$D$34*N735+MAR1!$B$44*I736+MAR1!$C$44*J736+MAR1!$D$44*K736</f>
        <v/>
      </c>
      <c r="O736" s="12">
        <f>MAR1!$B$5+MAR1!$C$5*COS(2*PI()*B736/365)+MAR1!$D$5*SIN(2*PI()*B736/365)+IF(E736=1,MAR1!$B$11+MAR1!$D$11*L736,MAR1!$C$11+MAR1!$E$11*L736)</f>
        <v/>
      </c>
      <c r="P736" s="12">
        <f>MAR1!$B$6+MAR1!$C$6*COS(2*PI()*B736/365)+MAR1!$D$6*SIN(2*PI()*B736/365)+IF(E736=1,MAR1!$B$12+MAR1!$D$12*M736,MAR1!$C$12+MAR1!$E$12*M736)</f>
        <v/>
      </c>
      <c r="Q736" s="12">
        <f>MAR1!$B$7+MAR1!$C$7*COS(2*PI()*B736/365)+MAR1!$D$7*SIN(2*PI()*B736/365)+IF(E736=1,MAR1!$B$13+MAR1!$D$13*N736,MAR1!$C$13+MAR1!$E$13*N736)</f>
        <v/>
      </c>
      <c r="R736" s="12">
        <f>MAR1!$B$5+MAR1!$C$5*COS(2*PI()*B736/365)+MAR1!$D$5*SIN(2*PI()*B736/365)+INDEX(ChangeFactor!$F$6:$F$17,C736)+IF(G736=1,MAR1!$B$11+INDEX(ChangeFactor!$G$6:$G$17,C736)*MAR1!$D$11*L736,MAR1!$C$11+INDEX(ChangeFactor!$G$6:$G$17,C736)*MAR1!$E$11*L736)</f>
        <v/>
      </c>
    </row>
    <row r="737">
      <c r="A737" s="6">
        <f>Data!U737</f>
        <v/>
      </c>
      <c r="B737" s="6">
        <f>MOD(A737-1,365)+1</f>
        <v/>
      </c>
      <c r="C737" s="6">
        <f>MATCH(B737,Markov!$C$6:$C$17,1)</f>
        <v/>
      </c>
      <c r="D737" s="16">
        <f>Data!V737</f>
        <v/>
      </c>
      <c r="E737" s="6">
        <f>IF(D737&lt;IF(E736=1,INDEX(Markov!$I$6:$I$17,C737),INDEX(Markov!$H$6:$H$17,C737)),1,0)</f>
        <v/>
      </c>
      <c r="F737" s="12">
        <f>IF(E737=1,GAMMA.INV(Data!W737,INDEX(Markov!$Q$6:$Q$17,C737),INDEX(Markov!$R$6:$R$17,C737)),0)</f>
        <v/>
      </c>
      <c r="G737" s="6">
        <f>IF(D737&lt;IF(G736=1,INDEX(ChangeFactor!$O$6:$O$17,C737),INDEX(ChangeFactor!$N$6:$N$17,C737)),1,0)</f>
        <v/>
      </c>
      <c r="H737" s="12">
        <f>IF(G737=1,GAMMA.INV(Data!W737,INDEX(ChangeFactor!$R$6:$R$17,C737),INDEX(ChangeFactor!$S$6:$S$17,C737)),0)</f>
        <v/>
      </c>
      <c r="I737" s="7">
        <f>NORM.S.INV(Data!X737)</f>
        <v/>
      </c>
      <c r="J737" s="7">
        <f>NORM.S.INV(Data!Y737)</f>
        <v/>
      </c>
      <c r="K737" s="7">
        <f>NORM.S.INV(Data!Z737)</f>
        <v/>
      </c>
      <c r="L737" s="7">
        <f>MAR1!$B$32*L736+MAR1!$C$32*M736+MAR1!$D$32*N736+MAR1!$B$42*I737+MAR1!$C$42*J737+MAR1!$D$42*K737</f>
        <v/>
      </c>
      <c r="M737" s="7">
        <f>MAR1!$B$33*L736+MAR1!$C$33*M736+MAR1!$D$33*N736+MAR1!$B$43*I737+MAR1!$C$43*J737+MAR1!$D$43*K737</f>
        <v/>
      </c>
      <c r="N737" s="7">
        <f>MAR1!$B$34*L736+MAR1!$C$34*M736+MAR1!$D$34*N736+MAR1!$B$44*I737+MAR1!$C$44*J737+MAR1!$D$44*K737</f>
        <v/>
      </c>
      <c r="O737" s="12">
        <f>MAR1!$B$5+MAR1!$C$5*COS(2*PI()*B737/365)+MAR1!$D$5*SIN(2*PI()*B737/365)+IF(E737=1,MAR1!$B$11+MAR1!$D$11*L737,MAR1!$C$11+MAR1!$E$11*L737)</f>
        <v/>
      </c>
      <c r="P737" s="12">
        <f>MAR1!$B$6+MAR1!$C$6*COS(2*PI()*B737/365)+MAR1!$D$6*SIN(2*PI()*B737/365)+IF(E737=1,MAR1!$B$12+MAR1!$D$12*M737,MAR1!$C$12+MAR1!$E$12*M737)</f>
        <v/>
      </c>
      <c r="Q737" s="12">
        <f>MAR1!$B$7+MAR1!$C$7*COS(2*PI()*B737/365)+MAR1!$D$7*SIN(2*PI()*B737/365)+IF(E737=1,MAR1!$B$13+MAR1!$D$13*N737,MAR1!$C$13+MAR1!$E$13*N737)</f>
        <v/>
      </c>
      <c r="R737" s="12">
        <f>MAR1!$B$5+MAR1!$C$5*COS(2*PI()*B737/365)+MAR1!$D$5*SIN(2*PI()*B737/365)+INDEX(ChangeFactor!$F$6:$F$17,C737)+IF(G737=1,MAR1!$B$11+INDEX(ChangeFactor!$G$6:$G$17,C737)*MAR1!$D$11*L737,MAR1!$C$11+INDEX(ChangeFactor!$G$6:$G$17,C737)*MAR1!$E$11*L737)</f>
        <v/>
      </c>
    </row>
    <row r="738">
      <c r="A738" s="6">
        <f>Data!U738</f>
        <v/>
      </c>
      <c r="B738" s="6">
        <f>MOD(A738-1,365)+1</f>
        <v/>
      </c>
      <c r="C738" s="6">
        <f>MATCH(B738,Markov!$C$6:$C$17,1)</f>
        <v/>
      </c>
      <c r="D738" s="16">
        <f>Data!V738</f>
        <v/>
      </c>
      <c r="E738" s="6">
        <f>IF(D738&lt;IF(E737=1,INDEX(Markov!$I$6:$I$17,C738),INDEX(Markov!$H$6:$H$17,C738)),1,0)</f>
        <v/>
      </c>
      <c r="F738" s="12">
        <f>IF(E738=1,GAMMA.INV(Data!W738,INDEX(Markov!$Q$6:$Q$17,C738),INDEX(Markov!$R$6:$R$17,C738)),0)</f>
        <v/>
      </c>
      <c r="G738" s="6">
        <f>IF(D738&lt;IF(G737=1,INDEX(ChangeFactor!$O$6:$O$17,C738),INDEX(ChangeFactor!$N$6:$N$17,C738)),1,0)</f>
        <v/>
      </c>
      <c r="H738" s="12">
        <f>IF(G738=1,GAMMA.INV(Data!W738,INDEX(ChangeFactor!$R$6:$R$17,C738),INDEX(ChangeFactor!$S$6:$S$17,C738)),0)</f>
        <v/>
      </c>
      <c r="I738" s="7">
        <f>NORM.S.INV(Data!X738)</f>
        <v/>
      </c>
      <c r="J738" s="7">
        <f>NORM.S.INV(Data!Y738)</f>
        <v/>
      </c>
      <c r="K738" s="7">
        <f>NORM.S.INV(Data!Z738)</f>
        <v/>
      </c>
      <c r="L738" s="7">
        <f>MAR1!$B$32*L737+MAR1!$C$32*M737+MAR1!$D$32*N737+MAR1!$B$42*I738+MAR1!$C$42*J738+MAR1!$D$42*K738</f>
        <v/>
      </c>
      <c r="M738" s="7">
        <f>MAR1!$B$33*L737+MAR1!$C$33*M737+MAR1!$D$33*N737+MAR1!$B$43*I738+MAR1!$C$43*J738+MAR1!$D$43*K738</f>
        <v/>
      </c>
      <c r="N738" s="7">
        <f>MAR1!$B$34*L737+MAR1!$C$34*M737+MAR1!$D$34*N737+MAR1!$B$44*I738+MAR1!$C$44*J738+MAR1!$D$44*K738</f>
        <v/>
      </c>
      <c r="O738" s="12">
        <f>MAR1!$B$5+MAR1!$C$5*COS(2*PI()*B738/365)+MAR1!$D$5*SIN(2*PI()*B738/365)+IF(E738=1,MAR1!$B$11+MAR1!$D$11*L738,MAR1!$C$11+MAR1!$E$11*L738)</f>
        <v/>
      </c>
      <c r="P738" s="12">
        <f>MAR1!$B$6+MAR1!$C$6*COS(2*PI()*B738/365)+MAR1!$D$6*SIN(2*PI()*B738/365)+IF(E738=1,MAR1!$B$12+MAR1!$D$12*M738,MAR1!$C$12+MAR1!$E$12*M738)</f>
        <v/>
      </c>
      <c r="Q738" s="12">
        <f>MAR1!$B$7+MAR1!$C$7*COS(2*PI()*B738/365)+MAR1!$D$7*SIN(2*PI()*B738/365)+IF(E738=1,MAR1!$B$13+MAR1!$D$13*N738,MAR1!$C$13+MAR1!$E$13*N738)</f>
        <v/>
      </c>
      <c r="R738" s="12">
        <f>MAR1!$B$5+MAR1!$C$5*COS(2*PI()*B738/365)+MAR1!$D$5*SIN(2*PI()*B738/365)+INDEX(ChangeFactor!$F$6:$F$17,C738)+IF(G738=1,MAR1!$B$11+INDEX(ChangeFactor!$G$6:$G$17,C738)*MAR1!$D$11*L738,MAR1!$C$11+INDEX(ChangeFactor!$G$6:$G$17,C738)*MAR1!$E$11*L738)</f>
        <v/>
      </c>
    </row>
    <row r="739">
      <c r="A739" s="6">
        <f>Data!U739</f>
        <v/>
      </c>
      <c r="B739" s="6">
        <f>MOD(A739-1,365)+1</f>
        <v/>
      </c>
      <c r="C739" s="6">
        <f>MATCH(B739,Markov!$C$6:$C$17,1)</f>
        <v/>
      </c>
      <c r="D739" s="16">
        <f>Data!V739</f>
        <v/>
      </c>
      <c r="E739" s="6">
        <f>IF(D739&lt;IF(E738=1,INDEX(Markov!$I$6:$I$17,C739),INDEX(Markov!$H$6:$H$17,C739)),1,0)</f>
        <v/>
      </c>
      <c r="F739" s="12">
        <f>IF(E739=1,GAMMA.INV(Data!W739,INDEX(Markov!$Q$6:$Q$17,C739),INDEX(Markov!$R$6:$R$17,C739)),0)</f>
        <v/>
      </c>
      <c r="G739" s="6">
        <f>IF(D739&lt;IF(G738=1,INDEX(ChangeFactor!$O$6:$O$17,C739),INDEX(ChangeFactor!$N$6:$N$17,C739)),1,0)</f>
        <v/>
      </c>
      <c r="H739" s="12">
        <f>IF(G739=1,GAMMA.INV(Data!W739,INDEX(ChangeFactor!$R$6:$R$17,C739),INDEX(ChangeFactor!$S$6:$S$17,C739)),0)</f>
        <v/>
      </c>
      <c r="I739" s="7">
        <f>NORM.S.INV(Data!X739)</f>
        <v/>
      </c>
      <c r="J739" s="7">
        <f>NORM.S.INV(Data!Y739)</f>
        <v/>
      </c>
      <c r="K739" s="7">
        <f>NORM.S.INV(Data!Z739)</f>
        <v/>
      </c>
      <c r="L739" s="7">
        <f>MAR1!$B$32*L738+MAR1!$C$32*M738+MAR1!$D$32*N738+MAR1!$B$42*I739+MAR1!$C$42*J739+MAR1!$D$42*K739</f>
        <v/>
      </c>
      <c r="M739" s="7">
        <f>MAR1!$B$33*L738+MAR1!$C$33*M738+MAR1!$D$33*N738+MAR1!$B$43*I739+MAR1!$C$43*J739+MAR1!$D$43*K739</f>
        <v/>
      </c>
      <c r="N739" s="7">
        <f>MAR1!$B$34*L738+MAR1!$C$34*M738+MAR1!$D$34*N738+MAR1!$B$44*I739+MAR1!$C$44*J739+MAR1!$D$44*K739</f>
        <v/>
      </c>
      <c r="O739" s="12">
        <f>MAR1!$B$5+MAR1!$C$5*COS(2*PI()*B739/365)+MAR1!$D$5*SIN(2*PI()*B739/365)+IF(E739=1,MAR1!$B$11+MAR1!$D$11*L739,MAR1!$C$11+MAR1!$E$11*L739)</f>
        <v/>
      </c>
      <c r="P739" s="12">
        <f>MAR1!$B$6+MAR1!$C$6*COS(2*PI()*B739/365)+MAR1!$D$6*SIN(2*PI()*B739/365)+IF(E739=1,MAR1!$B$12+MAR1!$D$12*M739,MAR1!$C$12+MAR1!$E$12*M739)</f>
        <v/>
      </c>
      <c r="Q739" s="12">
        <f>MAR1!$B$7+MAR1!$C$7*COS(2*PI()*B739/365)+MAR1!$D$7*SIN(2*PI()*B739/365)+IF(E739=1,MAR1!$B$13+MAR1!$D$13*N739,MAR1!$C$13+MAR1!$E$13*N739)</f>
        <v/>
      </c>
      <c r="R739" s="12">
        <f>MAR1!$B$5+MAR1!$C$5*COS(2*PI()*B739/365)+MAR1!$D$5*SIN(2*PI()*B739/365)+INDEX(ChangeFactor!$F$6:$F$17,C739)+IF(G739=1,MAR1!$B$11+INDEX(ChangeFactor!$G$6:$G$17,C739)*MAR1!$D$11*L739,MAR1!$C$11+INDEX(ChangeFactor!$G$6:$G$17,C739)*MAR1!$E$11*L739)</f>
        <v/>
      </c>
    </row>
    <row r="740">
      <c r="A740" s="6">
        <f>Data!U740</f>
        <v/>
      </c>
      <c r="B740" s="6">
        <f>MOD(A740-1,365)+1</f>
        <v/>
      </c>
      <c r="C740" s="6">
        <f>MATCH(B740,Markov!$C$6:$C$17,1)</f>
        <v/>
      </c>
      <c r="D740" s="16">
        <f>Data!V740</f>
        <v/>
      </c>
      <c r="E740" s="6">
        <f>IF(D740&lt;IF(E739=1,INDEX(Markov!$I$6:$I$17,C740),INDEX(Markov!$H$6:$H$17,C740)),1,0)</f>
        <v/>
      </c>
      <c r="F740" s="12">
        <f>IF(E740=1,GAMMA.INV(Data!W740,INDEX(Markov!$Q$6:$Q$17,C740),INDEX(Markov!$R$6:$R$17,C740)),0)</f>
        <v/>
      </c>
      <c r="G740" s="6">
        <f>IF(D740&lt;IF(G739=1,INDEX(ChangeFactor!$O$6:$O$17,C740),INDEX(ChangeFactor!$N$6:$N$17,C740)),1,0)</f>
        <v/>
      </c>
      <c r="H740" s="12">
        <f>IF(G740=1,GAMMA.INV(Data!W740,INDEX(ChangeFactor!$R$6:$R$17,C740),INDEX(ChangeFactor!$S$6:$S$17,C740)),0)</f>
        <v/>
      </c>
      <c r="I740" s="7">
        <f>NORM.S.INV(Data!X740)</f>
        <v/>
      </c>
      <c r="J740" s="7">
        <f>NORM.S.INV(Data!Y740)</f>
        <v/>
      </c>
      <c r="K740" s="7">
        <f>NORM.S.INV(Data!Z740)</f>
        <v/>
      </c>
      <c r="L740" s="7">
        <f>MAR1!$B$32*L739+MAR1!$C$32*M739+MAR1!$D$32*N739+MAR1!$B$42*I740+MAR1!$C$42*J740+MAR1!$D$42*K740</f>
        <v/>
      </c>
      <c r="M740" s="7">
        <f>MAR1!$B$33*L739+MAR1!$C$33*M739+MAR1!$D$33*N739+MAR1!$B$43*I740+MAR1!$C$43*J740+MAR1!$D$43*K740</f>
        <v/>
      </c>
      <c r="N740" s="7">
        <f>MAR1!$B$34*L739+MAR1!$C$34*M739+MAR1!$D$34*N739+MAR1!$B$44*I740+MAR1!$C$44*J740+MAR1!$D$44*K740</f>
        <v/>
      </c>
      <c r="O740" s="12">
        <f>MAR1!$B$5+MAR1!$C$5*COS(2*PI()*B740/365)+MAR1!$D$5*SIN(2*PI()*B740/365)+IF(E740=1,MAR1!$B$11+MAR1!$D$11*L740,MAR1!$C$11+MAR1!$E$11*L740)</f>
        <v/>
      </c>
      <c r="P740" s="12">
        <f>MAR1!$B$6+MAR1!$C$6*COS(2*PI()*B740/365)+MAR1!$D$6*SIN(2*PI()*B740/365)+IF(E740=1,MAR1!$B$12+MAR1!$D$12*M740,MAR1!$C$12+MAR1!$E$12*M740)</f>
        <v/>
      </c>
      <c r="Q740" s="12">
        <f>MAR1!$B$7+MAR1!$C$7*COS(2*PI()*B740/365)+MAR1!$D$7*SIN(2*PI()*B740/365)+IF(E740=1,MAR1!$B$13+MAR1!$D$13*N740,MAR1!$C$13+MAR1!$E$13*N740)</f>
        <v/>
      </c>
      <c r="R740" s="12">
        <f>MAR1!$B$5+MAR1!$C$5*COS(2*PI()*B740/365)+MAR1!$D$5*SIN(2*PI()*B740/365)+INDEX(ChangeFactor!$F$6:$F$17,C740)+IF(G740=1,MAR1!$B$11+INDEX(ChangeFactor!$G$6:$G$17,C740)*MAR1!$D$11*L740,MAR1!$C$11+INDEX(ChangeFactor!$G$6:$G$17,C740)*MAR1!$E$11*L740)</f>
        <v/>
      </c>
    </row>
    <row r="741">
      <c r="A741" s="6">
        <f>Data!U741</f>
        <v/>
      </c>
      <c r="B741" s="6">
        <f>MOD(A741-1,365)+1</f>
        <v/>
      </c>
      <c r="C741" s="6">
        <f>MATCH(B741,Markov!$C$6:$C$17,1)</f>
        <v/>
      </c>
      <c r="D741" s="16">
        <f>Data!V741</f>
        <v/>
      </c>
      <c r="E741" s="6">
        <f>IF(D741&lt;IF(E740=1,INDEX(Markov!$I$6:$I$17,C741),INDEX(Markov!$H$6:$H$17,C741)),1,0)</f>
        <v/>
      </c>
      <c r="F741" s="12">
        <f>IF(E741=1,GAMMA.INV(Data!W741,INDEX(Markov!$Q$6:$Q$17,C741),INDEX(Markov!$R$6:$R$17,C741)),0)</f>
        <v/>
      </c>
      <c r="G741" s="6">
        <f>IF(D741&lt;IF(G740=1,INDEX(ChangeFactor!$O$6:$O$17,C741),INDEX(ChangeFactor!$N$6:$N$17,C741)),1,0)</f>
        <v/>
      </c>
      <c r="H741" s="12">
        <f>IF(G741=1,GAMMA.INV(Data!W741,INDEX(ChangeFactor!$R$6:$R$17,C741),INDEX(ChangeFactor!$S$6:$S$17,C741)),0)</f>
        <v/>
      </c>
      <c r="I741" s="7">
        <f>NORM.S.INV(Data!X741)</f>
        <v/>
      </c>
      <c r="J741" s="7">
        <f>NORM.S.INV(Data!Y741)</f>
        <v/>
      </c>
      <c r="K741" s="7">
        <f>NORM.S.INV(Data!Z741)</f>
        <v/>
      </c>
      <c r="L741" s="7">
        <f>MAR1!$B$32*L740+MAR1!$C$32*M740+MAR1!$D$32*N740+MAR1!$B$42*I741+MAR1!$C$42*J741+MAR1!$D$42*K741</f>
        <v/>
      </c>
      <c r="M741" s="7">
        <f>MAR1!$B$33*L740+MAR1!$C$33*M740+MAR1!$D$33*N740+MAR1!$B$43*I741+MAR1!$C$43*J741+MAR1!$D$43*K741</f>
        <v/>
      </c>
      <c r="N741" s="7">
        <f>MAR1!$B$34*L740+MAR1!$C$34*M740+MAR1!$D$34*N740+MAR1!$B$44*I741+MAR1!$C$44*J741+MAR1!$D$44*K741</f>
        <v/>
      </c>
      <c r="O741" s="12">
        <f>MAR1!$B$5+MAR1!$C$5*COS(2*PI()*B741/365)+MAR1!$D$5*SIN(2*PI()*B741/365)+IF(E741=1,MAR1!$B$11+MAR1!$D$11*L741,MAR1!$C$11+MAR1!$E$11*L741)</f>
        <v/>
      </c>
      <c r="P741" s="12">
        <f>MAR1!$B$6+MAR1!$C$6*COS(2*PI()*B741/365)+MAR1!$D$6*SIN(2*PI()*B741/365)+IF(E741=1,MAR1!$B$12+MAR1!$D$12*M741,MAR1!$C$12+MAR1!$E$12*M741)</f>
        <v/>
      </c>
      <c r="Q741" s="12">
        <f>MAR1!$B$7+MAR1!$C$7*COS(2*PI()*B741/365)+MAR1!$D$7*SIN(2*PI()*B741/365)+IF(E741=1,MAR1!$B$13+MAR1!$D$13*N741,MAR1!$C$13+MAR1!$E$13*N741)</f>
        <v/>
      </c>
      <c r="R741" s="12">
        <f>MAR1!$B$5+MAR1!$C$5*COS(2*PI()*B741/365)+MAR1!$D$5*SIN(2*PI()*B741/365)+INDEX(ChangeFactor!$F$6:$F$17,C741)+IF(G741=1,MAR1!$B$11+INDEX(ChangeFactor!$G$6:$G$17,C741)*MAR1!$D$11*L741,MAR1!$C$11+INDEX(ChangeFactor!$G$6:$G$17,C741)*MAR1!$E$11*L741)</f>
        <v/>
      </c>
    </row>
    <row r="742">
      <c r="A742" s="6">
        <f>Data!U742</f>
        <v/>
      </c>
      <c r="B742" s="6">
        <f>MOD(A742-1,365)+1</f>
        <v/>
      </c>
      <c r="C742" s="6">
        <f>MATCH(B742,Markov!$C$6:$C$17,1)</f>
        <v/>
      </c>
      <c r="D742" s="16">
        <f>Data!V742</f>
        <v/>
      </c>
      <c r="E742" s="6">
        <f>IF(D742&lt;IF(E741=1,INDEX(Markov!$I$6:$I$17,C742),INDEX(Markov!$H$6:$H$17,C742)),1,0)</f>
        <v/>
      </c>
      <c r="F742" s="12">
        <f>IF(E742=1,GAMMA.INV(Data!W742,INDEX(Markov!$Q$6:$Q$17,C742),INDEX(Markov!$R$6:$R$17,C742)),0)</f>
        <v/>
      </c>
      <c r="G742" s="6">
        <f>IF(D742&lt;IF(G741=1,INDEX(ChangeFactor!$O$6:$O$17,C742),INDEX(ChangeFactor!$N$6:$N$17,C742)),1,0)</f>
        <v/>
      </c>
      <c r="H742" s="12">
        <f>IF(G742=1,GAMMA.INV(Data!W742,INDEX(ChangeFactor!$R$6:$R$17,C742),INDEX(ChangeFactor!$S$6:$S$17,C742)),0)</f>
        <v/>
      </c>
      <c r="I742" s="7">
        <f>NORM.S.INV(Data!X742)</f>
        <v/>
      </c>
      <c r="J742" s="7">
        <f>NORM.S.INV(Data!Y742)</f>
        <v/>
      </c>
      <c r="K742" s="7">
        <f>NORM.S.INV(Data!Z742)</f>
        <v/>
      </c>
      <c r="L742" s="7">
        <f>MAR1!$B$32*L741+MAR1!$C$32*M741+MAR1!$D$32*N741+MAR1!$B$42*I742+MAR1!$C$42*J742+MAR1!$D$42*K742</f>
        <v/>
      </c>
      <c r="M742" s="7">
        <f>MAR1!$B$33*L741+MAR1!$C$33*M741+MAR1!$D$33*N741+MAR1!$B$43*I742+MAR1!$C$43*J742+MAR1!$D$43*K742</f>
        <v/>
      </c>
      <c r="N742" s="7">
        <f>MAR1!$B$34*L741+MAR1!$C$34*M741+MAR1!$D$34*N741+MAR1!$B$44*I742+MAR1!$C$44*J742+MAR1!$D$44*K742</f>
        <v/>
      </c>
      <c r="O742" s="12">
        <f>MAR1!$B$5+MAR1!$C$5*COS(2*PI()*B742/365)+MAR1!$D$5*SIN(2*PI()*B742/365)+IF(E742=1,MAR1!$B$11+MAR1!$D$11*L742,MAR1!$C$11+MAR1!$E$11*L742)</f>
        <v/>
      </c>
      <c r="P742" s="12">
        <f>MAR1!$B$6+MAR1!$C$6*COS(2*PI()*B742/365)+MAR1!$D$6*SIN(2*PI()*B742/365)+IF(E742=1,MAR1!$B$12+MAR1!$D$12*M742,MAR1!$C$12+MAR1!$E$12*M742)</f>
        <v/>
      </c>
      <c r="Q742" s="12">
        <f>MAR1!$B$7+MAR1!$C$7*COS(2*PI()*B742/365)+MAR1!$D$7*SIN(2*PI()*B742/365)+IF(E742=1,MAR1!$B$13+MAR1!$D$13*N742,MAR1!$C$13+MAR1!$E$13*N742)</f>
        <v/>
      </c>
      <c r="R742" s="12">
        <f>MAR1!$B$5+MAR1!$C$5*COS(2*PI()*B742/365)+MAR1!$D$5*SIN(2*PI()*B742/365)+INDEX(ChangeFactor!$F$6:$F$17,C742)+IF(G742=1,MAR1!$B$11+INDEX(ChangeFactor!$G$6:$G$17,C742)*MAR1!$D$11*L742,MAR1!$C$11+INDEX(ChangeFactor!$G$6:$G$17,C742)*MAR1!$E$11*L742)</f>
        <v/>
      </c>
    </row>
    <row r="743">
      <c r="A743" s="6">
        <f>Data!U743</f>
        <v/>
      </c>
      <c r="B743" s="6">
        <f>MOD(A743-1,365)+1</f>
        <v/>
      </c>
      <c r="C743" s="6">
        <f>MATCH(B743,Markov!$C$6:$C$17,1)</f>
        <v/>
      </c>
      <c r="D743" s="16">
        <f>Data!V743</f>
        <v/>
      </c>
      <c r="E743" s="6">
        <f>IF(D743&lt;IF(E742=1,INDEX(Markov!$I$6:$I$17,C743),INDEX(Markov!$H$6:$H$17,C743)),1,0)</f>
        <v/>
      </c>
      <c r="F743" s="12">
        <f>IF(E743=1,GAMMA.INV(Data!W743,INDEX(Markov!$Q$6:$Q$17,C743),INDEX(Markov!$R$6:$R$17,C743)),0)</f>
        <v/>
      </c>
      <c r="G743" s="6">
        <f>IF(D743&lt;IF(G742=1,INDEX(ChangeFactor!$O$6:$O$17,C743),INDEX(ChangeFactor!$N$6:$N$17,C743)),1,0)</f>
        <v/>
      </c>
      <c r="H743" s="12">
        <f>IF(G743=1,GAMMA.INV(Data!W743,INDEX(ChangeFactor!$R$6:$R$17,C743),INDEX(ChangeFactor!$S$6:$S$17,C743)),0)</f>
        <v/>
      </c>
      <c r="I743" s="7">
        <f>NORM.S.INV(Data!X743)</f>
        <v/>
      </c>
      <c r="J743" s="7">
        <f>NORM.S.INV(Data!Y743)</f>
        <v/>
      </c>
      <c r="K743" s="7">
        <f>NORM.S.INV(Data!Z743)</f>
        <v/>
      </c>
      <c r="L743" s="7">
        <f>MAR1!$B$32*L742+MAR1!$C$32*M742+MAR1!$D$32*N742+MAR1!$B$42*I743+MAR1!$C$42*J743+MAR1!$D$42*K743</f>
        <v/>
      </c>
      <c r="M743" s="7">
        <f>MAR1!$B$33*L742+MAR1!$C$33*M742+MAR1!$D$33*N742+MAR1!$B$43*I743+MAR1!$C$43*J743+MAR1!$D$43*K743</f>
        <v/>
      </c>
      <c r="N743" s="7">
        <f>MAR1!$B$34*L742+MAR1!$C$34*M742+MAR1!$D$34*N742+MAR1!$B$44*I743+MAR1!$C$44*J743+MAR1!$D$44*K743</f>
        <v/>
      </c>
      <c r="O743" s="12">
        <f>MAR1!$B$5+MAR1!$C$5*COS(2*PI()*B743/365)+MAR1!$D$5*SIN(2*PI()*B743/365)+IF(E743=1,MAR1!$B$11+MAR1!$D$11*L743,MAR1!$C$11+MAR1!$E$11*L743)</f>
        <v/>
      </c>
      <c r="P743" s="12">
        <f>MAR1!$B$6+MAR1!$C$6*COS(2*PI()*B743/365)+MAR1!$D$6*SIN(2*PI()*B743/365)+IF(E743=1,MAR1!$B$12+MAR1!$D$12*M743,MAR1!$C$12+MAR1!$E$12*M743)</f>
        <v/>
      </c>
      <c r="Q743" s="12">
        <f>MAR1!$B$7+MAR1!$C$7*COS(2*PI()*B743/365)+MAR1!$D$7*SIN(2*PI()*B743/365)+IF(E743=1,MAR1!$B$13+MAR1!$D$13*N743,MAR1!$C$13+MAR1!$E$13*N743)</f>
        <v/>
      </c>
      <c r="R743" s="12">
        <f>MAR1!$B$5+MAR1!$C$5*COS(2*PI()*B743/365)+MAR1!$D$5*SIN(2*PI()*B743/365)+INDEX(ChangeFactor!$F$6:$F$17,C743)+IF(G743=1,MAR1!$B$11+INDEX(ChangeFactor!$G$6:$G$17,C743)*MAR1!$D$11*L743,MAR1!$C$11+INDEX(ChangeFactor!$G$6:$G$17,C743)*MAR1!$E$11*L743)</f>
        <v/>
      </c>
    </row>
    <row r="744">
      <c r="A744" s="6">
        <f>Data!U744</f>
        <v/>
      </c>
      <c r="B744" s="6">
        <f>MOD(A744-1,365)+1</f>
        <v/>
      </c>
      <c r="C744" s="6">
        <f>MATCH(B744,Markov!$C$6:$C$17,1)</f>
        <v/>
      </c>
      <c r="D744" s="16">
        <f>Data!V744</f>
        <v/>
      </c>
      <c r="E744" s="6">
        <f>IF(D744&lt;IF(E743=1,INDEX(Markov!$I$6:$I$17,C744),INDEX(Markov!$H$6:$H$17,C744)),1,0)</f>
        <v/>
      </c>
      <c r="F744" s="12">
        <f>IF(E744=1,GAMMA.INV(Data!W744,INDEX(Markov!$Q$6:$Q$17,C744),INDEX(Markov!$R$6:$R$17,C744)),0)</f>
        <v/>
      </c>
      <c r="G744" s="6">
        <f>IF(D744&lt;IF(G743=1,INDEX(ChangeFactor!$O$6:$O$17,C744),INDEX(ChangeFactor!$N$6:$N$17,C744)),1,0)</f>
        <v/>
      </c>
      <c r="H744" s="12">
        <f>IF(G744=1,GAMMA.INV(Data!W744,INDEX(ChangeFactor!$R$6:$R$17,C744),INDEX(ChangeFactor!$S$6:$S$17,C744)),0)</f>
        <v/>
      </c>
      <c r="I744" s="7">
        <f>NORM.S.INV(Data!X744)</f>
        <v/>
      </c>
      <c r="J744" s="7">
        <f>NORM.S.INV(Data!Y744)</f>
        <v/>
      </c>
      <c r="K744" s="7">
        <f>NORM.S.INV(Data!Z744)</f>
        <v/>
      </c>
      <c r="L744" s="7">
        <f>MAR1!$B$32*L743+MAR1!$C$32*M743+MAR1!$D$32*N743+MAR1!$B$42*I744+MAR1!$C$42*J744+MAR1!$D$42*K744</f>
        <v/>
      </c>
      <c r="M744" s="7">
        <f>MAR1!$B$33*L743+MAR1!$C$33*M743+MAR1!$D$33*N743+MAR1!$B$43*I744+MAR1!$C$43*J744+MAR1!$D$43*K744</f>
        <v/>
      </c>
      <c r="N744" s="7">
        <f>MAR1!$B$34*L743+MAR1!$C$34*M743+MAR1!$D$34*N743+MAR1!$B$44*I744+MAR1!$C$44*J744+MAR1!$D$44*K744</f>
        <v/>
      </c>
      <c r="O744" s="12">
        <f>MAR1!$B$5+MAR1!$C$5*COS(2*PI()*B744/365)+MAR1!$D$5*SIN(2*PI()*B744/365)+IF(E744=1,MAR1!$B$11+MAR1!$D$11*L744,MAR1!$C$11+MAR1!$E$11*L744)</f>
        <v/>
      </c>
      <c r="P744" s="12">
        <f>MAR1!$B$6+MAR1!$C$6*COS(2*PI()*B744/365)+MAR1!$D$6*SIN(2*PI()*B744/365)+IF(E744=1,MAR1!$B$12+MAR1!$D$12*M744,MAR1!$C$12+MAR1!$E$12*M744)</f>
        <v/>
      </c>
      <c r="Q744" s="12">
        <f>MAR1!$B$7+MAR1!$C$7*COS(2*PI()*B744/365)+MAR1!$D$7*SIN(2*PI()*B744/365)+IF(E744=1,MAR1!$B$13+MAR1!$D$13*N744,MAR1!$C$13+MAR1!$E$13*N744)</f>
        <v/>
      </c>
      <c r="R744" s="12">
        <f>MAR1!$B$5+MAR1!$C$5*COS(2*PI()*B744/365)+MAR1!$D$5*SIN(2*PI()*B744/365)+INDEX(ChangeFactor!$F$6:$F$17,C744)+IF(G744=1,MAR1!$B$11+INDEX(ChangeFactor!$G$6:$G$17,C744)*MAR1!$D$11*L744,MAR1!$C$11+INDEX(ChangeFactor!$G$6:$G$17,C744)*MAR1!$E$11*L744)</f>
        <v/>
      </c>
    </row>
    <row r="745">
      <c r="A745" s="6">
        <f>Data!U745</f>
        <v/>
      </c>
      <c r="B745" s="6">
        <f>MOD(A745-1,365)+1</f>
        <v/>
      </c>
      <c r="C745" s="6">
        <f>MATCH(B745,Markov!$C$6:$C$17,1)</f>
        <v/>
      </c>
      <c r="D745" s="16">
        <f>Data!V745</f>
        <v/>
      </c>
      <c r="E745" s="6">
        <f>IF(D745&lt;IF(E744=1,INDEX(Markov!$I$6:$I$17,C745),INDEX(Markov!$H$6:$H$17,C745)),1,0)</f>
        <v/>
      </c>
      <c r="F745" s="12">
        <f>IF(E745=1,GAMMA.INV(Data!W745,INDEX(Markov!$Q$6:$Q$17,C745),INDEX(Markov!$R$6:$R$17,C745)),0)</f>
        <v/>
      </c>
      <c r="G745" s="6">
        <f>IF(D745&lt;IF(G744=1,INDEX(ChangeFactor!$O$6:$O$17,C745),INDEX(ChangeFactor!$N$6:$N$17,C745)),1,0)</f>
        <v/>
      </c>
      <c r="H745" s="12">
        <f>IF(G745=1,GAMMA.INV(Data!W745,INDEX(ChangeFactor!$R$6:$R$17,C745),INDEX(ChangeFactor!$S$6:$S$17,C745)),0)</f>
        <v/>
      </c>
      <c r="I745" s="7">
        <f>NORM.S.INV(Data!X745)</f>
        <v/>
      </c>
      <c r="J745" s="7">
        <f>NORM.S.INV(Data!Y745)</f>
        <v/>
      </c>
      <c r="K745" s="7">
        <f>NORM.S.INV(Data!Z745)</f>
        <v/>
      </c>
      <c r="L745" s="7">
        <f>MAR1!$B$32*L744+MAR1!$C$32*M744+MAR1!$D$32*N744+MAR1!$B$42*I745+MAR1!$C$42*J745+MAR1!$D$42*K745</f>
        <v/>
      </c>
      <c r="M745" s="7">
        <f>MAR1!$B$33*L744+MAR1!$C$33*M744+MAR1!$D$33*N744+MAR1!$B$43*I745+MAR1!$C$43*J745+MAR1!$D$43*K745</f>
        <v/>
      </c>
      <c r="N745" s="7">
        <f>MAR1!$B$34*L744+MAR1!$C$34*M744+MAR1!$D$34*N744+MAR1!$B$44*I745+MAR1!$C$44*J745+MAR1!$D$44*K745</f>
        <v/>
      </c>
      <c r="O745" s="12">
        <f>MAR1!$B$5+MAR1!$C$5*COS(2*PI()*B745/365)+MAR1!$D$5*SIN(2*PI()*B745/365)+IF(E745=1,MAR1!$B$11+MAR1!$D$11*L745,MAR1!$C$11+MAR1!$E$11*L745)</f>
        <v/>
      </c>
      <c r="P745" s="12">
        <f>MAR1!$B$6+MAR1!$C$6*COS(2*PI()*B745/365)+MAR1!$D$6*SIN(2*PI()*B745/365)+IF(E745=1,MAR1!$B$12+MAR1!$D$12*M745,MAR1!$C$12+MAR1!$E$12*M745)</f>
        <v/>
      </c>
      <c r="Q745" s="12">
        <f>MAR1!$B$7+MAR1!$C$7*COS(2*PI()*B745/365)+MAR1!$D$7*SIN(2*PI()*B745/365)+IF(E745=1,MAR1!$B$13+MAR1!$D$13*N745,MAR1!$C$13+MAR1!$E$13*N745)</f>
        <v/>
      </c>
      <c r="R745" s="12">
        <f>MAR1!$B$5+MAR1!$C$5*COS(2*PI()*B745/365)+MAR1!$D$5*SIN(2*PI()*B745/365)+INDEX(ChangeFactor!$F$6:$F$17,C745)+IF(G745=1,MAR1!$B$11+INDEX(ChangeFactor!$G$6:$G$17,C745)*MAR1!$D$11*L745,MAR1!$C$11+INDEX(ChangeFactor!$G$6:$G$17,C745)*MAR1!$E$11*L745)</f>
        <v/>
      </c>
    </row>
    <row r="746">
      <c r="A746" s="6">
        <f>Data!U746</f>
        <v/>
      </c>
      <c r="B746" s="6">
        <f>MOD(A746-1,365)+1</f>
        <v/>
      </c>
      <c r="C746" s="6">
        <f>MATCH(B746,Markov!$C$6:$C$17,1)</f>
        <v/>
      </c>
      <c r="D746" s="16">
        <f>Data!V746</f>
        <v/>
      </c>
      <c r="E746" s="6">
        <f>IF(D746&lt;IF(E745=1,INDEX(Markov!$I$6:$I$17,C746),INDEX(Markov!$H$6:$H$17,C746)),1,0)</f>
        <v/>
      </c>
      <c r="F746" s="12">
        <f>IF(E746=1,GAMMA.INV(Data!W746,INDEX(Markov!$Q$6:$Q$17,C746),INDEX(Markov!$R$6:$R$17,C746)),0)</f>
        <v/>
      </c>
      <c r="G746" s="6">
        <f>IF(D746&lt;IF(G745=1,INDEX(ChangeFactor!$O$6:$O$17,C746),INDEX(ChangeFactor!$N$6:$N$17,C746)),1,0)</f>
        <v/>
      </c>
      <c r="H746" s="12">
        <f>IF(G746=1,GAMMA.INV(Data!W746,INDEX(ChangeFactor!$R$6:$R$17,C746),INDEX(ChangeFactor!$S$6:$S$17,C746)),0)</f>
        <v/>
      </c>
      <c r="I746" s="7">
        <f>NORM.S.INV(Data!X746)</f>
        <v/>
      </c>
      <c r="J746" s="7">
        <f>NORM.S.INV(Data!Y746)</f>
        <v/>
      </c>
      <c r="K746" s="7">
        <f>NORM.S.INV(Data!Z746)</f>
        <v/>
      </c>
      <c r="L746" s="7">
        <f>MAR1!$B$32*L745+MAR1!$C$32*M745+MAR1!$D$32*N745+MAR1!$B$42*I746+MAR1!$C$42*J746+MAR1!$D$42*K746</f>
        <v/>
      </c>
      <c r="M746" s="7">
        <f>MAR1!$B$33*L745+MAR1!$C$33*M745+MAR1!$D$33*N745+MAR1!$B$43*I746+MAR1!$C$43*J746+MAR1!$D$43*K746</f>
        <v/>
      </c>
      <c r="N746" s="7">
        <f>MAR1!$B$34*L745+MAR1!$C$34*M745+MAR1!$D$34*N745+MAR1!$B$44*I746+MAR1!$C$44*J746+MAR1!$D$44*K746</f>
        <v/>
      </c>
      <c r="O746" s="12">
        <f>MAR1!$B$5+MAR1!$C$5*COS(2*PI()*B746/365)+MAR1!$D$5*SIN(2*PI()*B746/365)+IF(E746=1,MAR1!$B$11+MAR1!$D$11*L746,MAR1!$C$11+MAR1!$E$11*L746)</f>
        <v/>
      </c>
      <c r="P746" s="12">
        <f>MAR1!$B$6+MAR1!$C$6*COS(2*PI()*B746/365)+MAR1!$D$6*SIN(2*PI()*B746/365)+IF(E746=1,MAR1!$B$12+MAR1!$D$12*M746,MAR1!$C$12+MAR1!$E$12*M746)</f>
        <v/>
      </c>
      <c r="Q746" s="12">
        <f>MAR1!$B$7+MAR1!$C$7*COS(2*PI()*B746/365)+MAR1!$D$7*SIN(2*PI()*B746/365)+IF(E746=1,MAR1!$B$13+MAR1!$D$13*N746,MAR1!$C$13+MAR1!$E$13*N746)</f>
        <v/>
      </c>
      <c r="R746" s="12">
        <f>MAR1!$B$5+MAR1!$C$5*COS(2*PI()*B746/365)+MAR1!$D$5*SIN(2*PI()*B746/365)+INDEX(ChangeFactor!$F$6:$F$17,C746)+IF(G746=1,MAR1!$B$11+INDEX(ChangeFactor!$G$6:$G$17,C746)*MAR1!$D$11*L746,MAR1!$C$11+INDEX(ChangeFactor!$G$6:$G$17,C746)*MAR1!$E$11*L746)</f>
        <v/>
      </c>
    </row>
    <row r="747">
      <c r="A747" s="6">
        <f>Data!U747</f>
        <v/>
      </c>
      <c r="B747" s="6">
        <f>MOD(A747-1,365)+1</f>
        <v/>
      </c>
      <c r="C747" s="6">
        <f>MATCH(B747,Markov!$C$6:$C$17,1)</f>
        <v/>
      </c>
      <c r="D747" s="16">
        <f>Data!V747</f>
        <v/>
      </c>
      <c r="E747" s="6">
        <f>IF(D747&lt;IF(E746=1,INDEX(Markov!$I$6:$I$17,C747),INDEX(Markov!$H$6:$H$17,C747)),1,0)</f>
        <v/>
      </c>
      <c r="F747" s="12">
        <f>IF(E747=1,GAMMA.INV(Data!W747,INDEX(Markov!$Q$6:$Q$17,C747),INDEX(Markov!$R$6:$R$17,C747)),0)</f>
        <v/>
      </c>
      <c r="G747" s="6">
        <f>IF(D747&lt;IF(G746=1,INDEX(ChangeFactor!$O$6:$O$17,C747),INDEX(ChangeFactor!$N$6:$N$17,C747)),1,0)</f>
        <v/>
      </c>
      <c r="H747" s="12">
        <f>IF(G747=1,GAMMA.INV(Data!W747,INDEX(ChangeFactor!$R$6:$R$17,C747),INDEX(ChangeFactor!$S$6:$S$17,C747)),0)</f>
        <v/>
      </c>
      <c r="I747" s="7">
        <f>NORM.S.INV(Data!X747)</f>
        <v/>
      </c>
      <c r="J747" s="7">
        <f>NORM.S.INV(Data!Y747)</f>
        <v/>
      </c>
      <c r="K747" s="7">
        <f>NORM.S.INV(Data!Z747)</f>
        <v/>
      </c>
      <c r="L747" s="7">
        <f>MAR1!$B$32*L746+MAR1!$C$32*M746+MAR1!$D$32*N746+MAR1!$B$42*I747+MAR1!$C$42*J747+MAR1!$D$42*K747</f>
        <v/>
      </c>
      <c r="M747" s="7">
        <f>MAR1!$B$33*L746+MAR1!$C$33*M746+MAR1!$D$33*N746+MAR1!$B$43*I747+MAR1!$C$43*J747+MAR1!$D$43*K747</f>
        <v/>
      </c>
      <c r="N747" s="7">
        <f>MAR1!$B$34*L746+MAR1!$C$34*M746+MAR1!$D$34*N746+MAR1!$B$44*I747+MAR1!$C$44*J747+MAR1!$D$44*K747</f>
        <v/>
      </c>
      <c r="O747" s="12">
        <f>MAR1!$B$5+MAR1!$C$5*COS(2*PI()*B747/365)+MAR1!$D$5*SIN(2*PI()*B747/365)+IF(E747=1,MAR1!$B$11+MAR1!$D$11*L747,MAR1!$C$11+MAR1!$E$11*L747)</f>
        <v/>
      </c>
      <c r="P747" s="12">
        <f>MAR1!$B$6+MAR1!$C$6*COS(2*PI()*B747/365)+MAR1!$D$6*SIN(2*PI()*B747/365)+IF(E747=1,MAR1!$B$12+MAR1!$D$12*M747,MAR1!$C$12+MAR1!$E$12*M747)</f>
        <v/>
      </c>
      <c r="Q747" s="12">
        <f>MAR1!$B$7+MAR1!$C$7*COS(2*PI()*B747/365)+MAR1!$D$7*SIN(2*PI()*B747/365)+IF(E747=1,MAR1!$B$13+MAR1!$D$13*N747,MAR1!$C$13+MAR1!$E$13*N747)</f>
        <v/>
      </c>
      <c r="R747" s="12">
        <f>MAR1!$B$5+MAR1!$C$5*COS(2*PI()*B747/365)+MAR1!$D$5*SIN(2*PI()*B747/365)+INDEX(ChangeFactor!$F$6:$F$17,C747)+IF(G747=1,MAR1!$B$11+INDEX(ChangeFactor!$G$6:$G$17,C747)*MAR1!$D$11*L747,MAR1!$C$11+INDEX(ChangeFactor!$G$6:$G$17,C747)*MAR1!$E$11*L747)</f>
        <v/>
      </c>
    </row>
    <row r="748">
      <c r="A748" s="6">
        <f>Data!U748</f>
        <v/>
      </c>
      <c r="B748" s="6">
        <f>MOD(A748-1,365)+1</f>
        <v/>
      </c>
      <c r="C748" s="6">
        <f>MATCH(B748,Markov!$C$6:$C$17,1)</f>
        <v/>
      </c>
      <c r="D748" s="16">
        <f>Data!V748</f>
        <v/>
      </c>
      <c r="E748" s="6">
        <f>IF(D748&lt;IF(E747=1,INDEX(Markov!$I$6:$I$17,C748),INDEX(Markov!$H$6:$H$17,C748)),1,0)</f>
        <v/>
      </c>
      <c r="F748" s="12">
        <f>IF(E748=1,GAMMA.INV(Data!W748,INDEX(Markov!$Q$6:$Q$17,C748),INDEX(Markov!$R$6:$R$17,C748)),0)</f>
        <v/>
      </c>
      <c r="G748" s="6">
        <f>IF(D748&lt;IF(G747=1,INDEX(ChangeFactor!$O$6:$O$17,C748),INDEX(ChangeFactor!$N$6:$N$17,C748)),1,0)</f>
        <v/>
      </c>
      <c r="H748" s="12">
        <f>IF(G748=1,GAMMA.INV(Data!W748,INDEX(ChangeFactor!$R$6:$R$17,C748),INDEX(ChangeFactor!$S$6:$S$17,C748)),0)</f>
        <v/>
      </c>
      <c r="I748" s="7">
        <f>NORM.S.INV(Data!X748)</f>
        <v/>
      </c>
      <c r="J748" s="7">
        <f>NORM.S.INV(Data!Y748)</f>
        <v/>
      </c>
      <c r="K748" s="7">
        <f>NORM.S.INV(Data!Z748)</f>
        <v/>
      </c>
      <c r="L748" s="7">
        <f>MAR1!$B$32*L747+MAR1!$C$32*M747+MAR1!$D$32*N747+MAR1!$B$42*I748+MAR1!$C$42*J748+MAR1!$D$42*K748</f>
        <v/>
      </c>
      <c r="M748" s="7">
        <f>MAR1!$B$33*L747+MAR1!$C$33*M747+MAR1!$D$33*N747+MAR1!$B$43*I748+MAR1!$C$43*J748+MAR1!$D$43*K748</f>
        <v/>
      </c>
      <c r="N748" s="7">
        <f>MAR1!$B$34*L747+MAR1!$C$34*M747+MAR1!$D$34*N747+MAR1!$B$44*I748+MAR1!$C$44*J748+MAR1!$D$44*K748</f>
        <v/>
      </c>
      <c r="O748" s="12">
        <f>MAR1!$B$5+MAR1!$C$5*COS(2*PI()*B748/365)+MAR1!$D$5*SIN(2*PI()*B748/365)+IF(E748=1,MAR1!$B$11+MAR1!$D$11*L748,MAR1!$C$11+MAR1!$E$11*L748)</f>
        <v/>
      </c>
      <c r="P748" s="12">
        <f>MAR1!$B$6+MAR1!$C$6*COS(2*PI()*B748/365)+MAR1!$D$6*SIN(2*PI()*B748/365)+IF(E748=1,MAR1!$B$12+MAR1!$D$12*M748,MAR1!$C$12+MAR1!$E$12*M748)</f>
        <v/>
      </c>
      <c r="Q748" s="12">
        <f>MAR1!$B$7+MAR1!$C$7*COS(2*PI()*B748/365)+MAR1!$D$7*SIN(2*PI()*B748/365)+IF(E748=1,MAR1!$B$13+MAR1!$D$13*N748,MAR1!$C$13+MAR1!$E$13*N748)</f>
        <v/>
      </c>
      <c r="R748" s="12">
        <f>MAR1!$B$5+MAR1!$C$5*COS(2*PI()*B748/365)+MAR1!$D$5*SIN(2*PI()*B748/365)+INDEX(ChangeFactor!$F$6:$F$17,C748)+IF(G748=1,MAR1!$B$11+INDEX(ChangeFactor!$G$6:$G$17,C748)*MAR1!$D$11*L748,MAR1!$C$11+INDEX(ChangeFactor!$G$6:$G$17,C748)*MAR1!$E$11*L748)</f>
        <v/>
      </c>
    </row>
    <row r="749">
      <c r="A749" s="6">
        <f>Data!U749</f>
        <v/>
      </c>
      <c r="B749" s="6">
        <f>MOD(A749-1,365)+1</f>
        <v/>
      </c>
      <c r="C749" s="6">
        <f>MATCH(B749,Markov!$C$6:$C$17,1)</f>
        <v/>
      </c>
      <c r="D749" s="16">
        <f>Data!V749</f>
        <v/>
      </c>
      <c r="E749" s="6">
        <f>IF(D749&lt;IF(E748=1,INDEX(Markov!$I$6:$I$17,C749),INDEX(Markov!$H$6:$H$17,C749)),1,0)</f>
        <v/>
      </c>
      <c r="F749" s="12">
        <f>IF(E749=1,GAMMA.INV(Data!W749,INDEX(Markov!$Q$6:$Q$17,C749),INDEX(Markov!$R$6:$R$17,C749)),0)</f>
        <v/>
      </c>
      <c r="G749" s="6">
        <f>IF(D749&lt;IF(G748=1,INDEX(ChangeFactor!$O$6:$O$17,C749),INDEX(ChangeFactor!$N$6:$N$17,C749)),1,0)</f>
        <v/>
      </c>
      <c r="H749" s="12">
        <f>IF(G749=1,GAMMA.INV(Data!W749,INDEX(ChangeFactor!$R$6:$R$17,C749),INDEX(ChangeFactor!$S$6:$S$17,C749)),0)</f>
        <v/>
      </c>
      <c r="I749" s="7">
        <f>NORM.S.INV(Data!X749)</f>
        <v/>
      </c>
      <c r="J749" s="7">
        <f>NORM.S.INV(Data!Y749)</f>
        <v/>
      </c>
      <c r="K749" s="7">
        <f>NORM.S.INV(Data!Z749)</f>
        <v/>
      </c>
      <c r="L749" s="7">
        <f>MAR1!$B$32*L748+MAR1!$C$32*M748+MAR1!$D$32*N748+MAR1!$B$42*I749+MAR1!$C$42*J749+MAR1!$D$42*K749</f>
        <v/>
      </c>
      <c r="M749" s="7">
        <f>MAR1!$B$33*L748+MAR1!$C$33*M748+MAR1!$D$33*N748+MAR1!$B$43*I749+MAR1!$C$43*J749+MAR1!$D$43*K749</f>
        <v/>
      </c>
      <c r="N749" s="7">
        <f>MAR1!$B$34*L748+MAR1!$C$34*M748+MAR1!$D$34*N748+MAR1!$B$44*I749+MAR1!$C$44*J749+MAR1!$D$44*K749</f>
        <v/>
      </c>
      <c r="O749" s="12">
        <f>MAR1!$B$5+MAR1!$C$5*COS(2*PI()*B749/365)+MAR1!$D$5*SIN(2*PI()*B749/365)+IF(E749=1,MAR1!$B$11+MAR1!$D$11*L749,MAR1!$C$11+MAR1!$E$11*L749)</f>
        <v/>
      </c>
      <c r="P749" s="12">
        <f>MAR1!$B$6+MAR1!$C$6*COS(2*PI()*B749/365)+MAR1!$D$6*SIN(2*PI()*B749/365)+IF(E749=1,MAR1!$B$12+MAR1!$D$12*M749,MAR1!$C$12+MAR1!$E$12*M749)</f>
        <v/>
      </c>
      <c r="Q749" s="12">
        <f>MAR1!$B$7+MAR1!$C$7*COS(2*PI()*B749/365)+MAR1!$D$7*SIN(2*PI()*B749/365)+IF(E749=1,MAR1!$B$13+MAR1!$D$13*N749,MAR1!$C$13+MAR1!$E$13*N749)</f>
        <v/>
      </c>
      <c r="R749" s="12">
        <f>MAR1!$B$5+MAR1!$C$5*COS(2*PI()*B749/365)+MAR1!$D$5*SIN(2*PI()*B749/365)+INDEX(ChangeFactor!$F$6:$F$17,C749)+IF(G749=1,MAR1!$B$11+INDEX(ChangeFactor!$G$6:$G$17,C749)*MAR1!$D$11*L749,MAR1!$C$11+INDEX(ChangeFactor!$G$6:$G$17,C749)*MAR1!$E$11*L749)</f>
        <v/>
      </c>
    </row>
    <row r="750">
      <c r="A750" s="6">
        <f>Data!U750</f>
        <v/>
      </c>
      <c r="B750" s="6">
        <f>MOD(A750-1,365)+1</f>
        <v/>
      </c>
      <c r="C750" s="6">
        <f>MATCH(B750,Markov!$C$6:$C$17,1)</f>
        <v/>
      </c>
      <c r="D750" s="16">
        <f>Data!V750</f>
        <v/>
      </c>
      <c r="E750" s="6">
        <f>IF(D750&lt;IF(E749=1,INDEX(Markov!$I$6:$I$17,C750),INDEX(Markov!$H$6:$H$17,C750)),1,0)</f>
        <v/>
      </c>
      <c r="F750" s="12">
        <f>IF(E750=1,GAMMA.INV(Data!W750,INDEX(Markov!$Q$6:$Q$17,C750),INDEX(Markov!$R$6:$R$17,C750)),0)</f>
        <v/>
      </c>
      <c r="G750" s="6">
        <f>IF(D750&lt;IF(G749=1,INDEX(ChangeFactor!$O$6:$O$17,C750),INDEX(ChangeFactor!$N$6:$N$17,C750)),1,0)</f>
        <v/>
      </c>
      <c r="H750" s="12">
        <f>IF(G750=1,GAMMA.INV(Data!W750,INDEX(ChangeFactor!$R$6:$R$17,C750),INDEX(ChangeFactor!$S$6:$S$17,C750)),0)</f>
        <v/>
      </c>
      <c r="I750" s="7">
        <f>NORM.S.INV(Data!X750)</f>
        <v/>
      </c>
      <c r="J750" s="7">
        <f>NORM.S.INV(Data!Y750)</f>
        <v/>
      </c>
      <c r="K750" s="7">
        <f>NORM.S.INV(Data!Z750)</f>
        <v/>
      </c>
      <c r="L750" s="7">
        <f>MAR1!$B$32*L749+MAR1!$C$32*M749+MAR1!$D$32*N749+MAR1!$B$42*I750+MAR1!$C$42*J750+MAR1!$D$42*K750</f>
        <v/>
      </c>
      <c r="M750" s="7">
        <f>MAR1!$B$33*L749+MAR1!$C$33*M749+MAR1!$D$33*N749+MAR1!$B$43*I750+MAR1!$C$43*J750+MAR1!$D$43*K750</f>
        <v/>
      </c>
      <c r="N750" s="7">
        <f>MAR1!$B$34*L749+MAR1!$C$34*M749+MAR1!$D$34*N749+MAR1!$B$44*I750+MAR1!$C$44*J750+MAR1!$D$44*K750</f>
        <v/>
      </c>
      <c r="O750" s="12">
        <f>MAR1!$B$5+MAR1!$C$5*COS(2*PI()*B750/365)+MAR1!$D$5*SIN(2*PI()*B750/365)+IF(E750=1,MAR1!$B$11+MAR1!$D$11*L750,MAR1!$C$11+MAR1!$E$11*L750)</f>
        <v/>
      </c>
      <c r="P750" s="12">
        <f>MAR1!$B$6+MAR1!$C$6*COS(2*PI()*B750/365)+MAR1!$D$6*SIN(2*PI()*B750/365)+IF(E750=1,MAR1!$B$12+MAR1!$D$12*M750,MAR1!$C$12+MAR1!$E$12*M750)</f>
        <v/>
      </c>
      <c r="Q750" s="12">
        <f>MAR1!$B$7+MAR1!$C$7*COS(2*PI()*B750/365)+MAR1!$D$7*SIN(2*PI()*B750/365)+IF(E750=1,MAR1!$B$13+MAR1!$D$13*N750,MAR1!$C$13+MAR1!$E$13*N750)</f>
        <v/>
      </c>
      <c r="R750" s="12">
        <f>MAR1!$B$5+MAR1!$C$5*COS(2*PI()*B750/365)+MAR1!$D$5*SIN(2*PI()*B750/365)+INDEX(ChangeFactor!$F$6:$F$17,C750)+IF(G750=1,MAR1!$B$11+INDEX(ChangeFactor!$G$6:$G$17,C750)*MAR1!$D$11*L750,MAR1!$C$11+INDEX(ChangeFactor!$G$6:$G$17,C750)*MAR1!$E$11*L750)</f>
        <v/>
      </c>
    </row>
    <row r="751">
      <c r="A751" s="6">
        <f>Data!U751</f>
        <v/>
      </c>
      <c r="B751" s="6">
        <f>MOD(A751-1,365)+1</f>
        <v/>
      </c>
      <c r="C751" s="6">
        <f>MATCH(B751,Markov!$C$6:$C$17,1)</f>
        <v/>
      </c>
      <c r="D751" s="16">
        <f>Data!V751</f>
        <v/>
      </c>
      <c r="E751" s="6">
        <f>IF(D751&lt;IF(E750=1,INDEX(Markov!$I$6:$I$17,C751),INDEX(Markov!$H$6:$H$17,C751)),1,0)</f>
        <v/>
      </c>
      <c r="F751" s="12">
        <f>IF(E751=1,GAMMA.INV(Data!W751,INDEX(Markov!$Q$6:$Q$17,C751),INDEX(Markov!$R$6:$R$17,C751)),0)</f>
        <v/>
      </c>
      <c r="G751" s="6">
        <f>IF(D751&lt;IF(G750=1,INDEX(ChangeFactor!$O$6:$O$17,C751),INDEX(ChangeFactor!$N$6:$N$17,C751)),1,0)</f>
        <v/>
      </c>
      <c r="H751" s="12">
        <f>IF(G751=1,GAMMA.INV(Data!W751,INDEX(ChangeFactor!$R$6:$R$17,C751),INDEX(ChangeFactor!$S$6:$S$17,C751)),0)</f>
        <v/>
      </c>
      <c r="I751" s="7">
        <f>NORM.S.INV(Data!X751)</f>
        <v/>
      </c>
      <c r="J751" s="7">
        <f>NORM.S.INV(Data!Y751)</f>
        <v/>
      </c>
      <c r="K751" s="7">
        <f>NORM.S.INV(Data!Z751)</f>
        <v/>
      </c>
      <c r="L751" s="7">
        <f>MAR1!$B$32*L750+MAR1!$C$32*M750+MAR1!$D$32*N750+MAR1!$B$42*I751+MAR1!$C$42*J751+MAR1!$D$42*K751</f>
        <v/>
      </c>
      <c r="M751" s="7">
        <f>MAR1!$B$33*L750+MAR1!$C$33*M750+MAR1!$D$33*N750+MAR1!$B$43*I751+MAR1!$C$43*J751+MAR1!$D$43*K751</f>
        <v/>
      </c>
      <c r="N751" s="7">
        <f>MAR1!$B$34*L750+MAR1!$C$34*M750+MAR1!$D$34*N750+MAR1!$B$44*I751+MAR1!$C$44*J751+MAR1!$D$44*K751</f>
        <v/>
      </c>
      <c r="O751" s="12">
        <f>MAR1!$B$5+MAR1!$C$5*COS(2*PI()*B751/365)+MAR1!$D$5*SIN(2*PI()*B751/365)+IF(E751=1,MAR1!$B$11+MAR1!$D$11*L751,MAR1!$C$11+MAR1!$E$11*L751)</f>
        <v/>
      </c>
      <c r="P751" s="12">
        <f>MAR1!$B$6+MAR1!$C$6*COS(2*PI()*B751/365)+MAR1!$D$6*SIN(2*PI()*B751/365)+IF(E751=1,MAR1!$B$12+MAR1!$D$12*M751,MAR1!$C$12+MAR1!$E$12*M751)</f>
        <v/>
      </c>
      <c r="Q751" s="12">
        <f>MAR1!$B$7+MAR1!$C$7*COS(2*PI()*B751/365)+MAR1!$D$7*SIN(2*PI()*B751/365)+IF(E751=1,MAR1!$B$13+MAR1!$D$13*N751,MAR1!$C$13+MAR1!$E$13*N751)</f>
        <v/>
      </c>
      <c r="R751" s="12">
        <f>MAR1!$B$5+MAR1!$C$5*COS(2*PI()*B751/365)+MAR1!$D$5*SIN(2*PI()*B751/365)+INDEX(ChangeFactor!$F$6:$F$17,C751)+IF(G751=1,MAR1!$B$11+INDEX(ChangeFactor!$G$6:$G$17,C751)*MAR1!$D$11*L751,MAR1!$C$11+INDEX(ChangeFactor!$G$6:$G$17,C751)*MAR1!$E$11*L751)</f>
        <v/>
      </c>
    </row>
    <row r="752">
      <c r="A752" s="6">
        <f>Data!U752</f>
        <v/>
      </c>
      <c r="B752" s="6">
        <f>MOD(A752-1,365)+1</f>
        <v/>
      </c>
      <c r="C752" s="6">
        <f>MATCH(B752,Markov!$C$6:$C$17,1)</f>
        <v/>
      </c>
      <c r="D752" s="16">
        <f>Data!V752</f>
        <v/>
      </c>
      <c r="E752" s="6">
        <f>IF(D752&lt;IF(E751=1,INDEX(Markov!$I$6:$I$17,C752),INDEX(Markov!$H$6:$H$17,C752)),1,0)</f>
        <v/>
      </c>
      <c r="F752" s="12">
        <f>IF(E752=1,GAMMA.INV(Data!W752,INDEX(Markov!$Q$6:$Q$17,C752),INDEX(Markov!$R$6:$R$17,C752)),0)</f>
        <v/>
      </c>
      <c r="G752" s="6">
        <f>IF(D752&lt;IF(G751=1,INDEX(ChangeFactor!$O$6:$O$17,C752),INDEX(ChangeFactor!$N$6:$N$17,C752)),1,0)</f>
        <v/>
      </c>
      <c r="H752" s="12">
        <f>IF(G752=1,GAMMA.INV(Data!W752,INDEX(ChangeFactor!$R$6:$R$17,C752),INDEX(ChangeFactor!$S$6:$S$17,C752)),0)</f>
        <v/>
      </c>
      <c r="I752" s="7">
        <f>NORM.S.INV(Data!X752)</f>
        <v/>
      </c>
      <c r="J752" s="7">
        <f>NORM.S.INV(Data!Y752)</f>
        <v/>
      </c>
      <c r="K752" s="7">
        <f>NORM.S.INV(Data!Z752)</f>
        <v/>
      </c>
      <c r="L752" s="7">
        <f>MAR1!$B$32*L751+MAR1!$C$32*M751+MAR1!$D$32*N751+MAR1!$B$42*I752+MAR1!$C$42*J752+MAR1!$D$42*K752</f>
        <v/>
      </c>
      <c r="M752" s="7">
        <f>MAR1!$B$33*L751+MAR1!$C$33*M751+MAR1!$D$33*N751+MAR1!$B$43*I752+MAR1!$C$43*J752+MAR1!$D$43*K752</f>
        <v/>
      </c>
      <c r="N752" s="7">
        <f>MAR1!$B$34*L751+MAR1!$C$34*M751+MAR1!$D$34*N751+MAR1!$B$44*I752+MAR1!$C$44*J752+MAR1!$D$44*K752</f>
        <v/>
      </c>
      <c r="O752" s="12">
        <f>MAR1!$B$5+MAR1!$C$5*COS(2*PI()*B752/365)+MAR1!$D$5*SIN(2*PI()*B752/365)+IF(E752=1,MAR1!$B$11+MAR1!$D$11*L752,MAR1!$C$11+MAR1!$E$11*L752)</f>
        <v/>
      </c>
      <c r="P752" s="12">
        <f>MAR1!$B$6+MAR1!$C$6*COS(2*PI()*B752/365)+MAR1!$D$6*SIN(2*PI()*B752/365)+IF(E752=1,MAR1!$B$12+MAR1!$D$12*M752,MAR1!$C$12+MAR1!$E$12*M752)</f>
        <v/>
      </c>
      <c r="Q752" s="12">
        <f>MAR1!$B$7+MAR1!$C$7*COS(2*PI()*B752/365)+MAR1!$D$7*SIN(2*PI()*B752/365)+IF(E752=1,MAR1!$B$13+MAR1!$D$13*N752,MAR1!$C$13+MAR1!$E$13*N752)</f>
        <v/>
      </c>
      <c r="R752" s="12">
        <f>MAR1!$B$5+MAR1!$C$5*COS(2*PI()*B752/365)+MAR1!$D$5*SIN(2*PI()*B752/365)+INDEX(ChangeFactor!$F$6:$F$17,C752)+IF(G752=1,MAR1!$B$11+INDEX(ChangeFactor!$G$6:$G$17,C752)*MAR1!$D$11*L752,MAR1!$C$11+INDEX(ChangeFactor!$G$6:$G$17,C752)*MAR1!$E$11*L752)</f>
        <v/>
      </c>
    </row>
    <row r="753">
      <c r="A753" s="6">
        <f>Data!U753</f>
        <v/>
      </c>
      <c r="B753" s="6">
        <f>MOD(A753-1,365)+1</f>
        <v/>
      </c>
      <c r="C753" s="6">
        <f>MATCH(B753,Markov!$C$6:$C$17,1)</f>
        <v/>
      </c>
      <c r="D753" s="16">
        <f>Data!V753</f>
        <v/>
      </c>
      <c r="E753" s="6">
        <f>IF(D753&lt;IF(E752=1,INDEX(Markov!$I$6:$I$17,C753),INDEX(Markov!$H$6:$H$17,C753)),1,0)</f>
        <v/>
      </c>
      <c r="F753" s="12">
        <f>IF(E753=1,GAMMA.INV(Data!W753,INDEX(Markov!$Q$6:$Q$17,C753),INDEX(Markov!$R$6:$R$17,C753)),0)</f>
        <v/>
      </c>
      <c r="G753" s="6">
        <f>IF(D753&lt;IF(G752=1,INDEX(ChangeFactor!$O$6:$O$17,C753),INDEX(ChangeFactor!$N$6:$N$17,C753)),1,0)</f>
        <v/>
      </c>
      <c r="H753" s="12">
        <f>IF(G753=1,GAMMA.INV(Data!W753,INDEX(ChangeFactor!$R$6:$R$17,C753),INDEX(ChangeFactor!$S$6:$S$17,C753)),0)</f>
        <v/>
      </c>
      <c r="I753" s="7">
        <f>NORM.S.INV(Data!X753)</f>
        <v/>
      </c>
      <c r="J753" s="7">
        <f>NORM.S.INV(Data!Y753)</f>
        <v/>
      </c>
      <c r="K753" s="7">
        <f>NORM.S.INV(Data!Z753)</f>
        <v/>
      </c>
      <c r="L753" s="7">
        <f>MAR1!$B$32*L752+MAR1!$C$32*M752+MAR1!$D$32*N752+MAR1!$B$42*I753+MAR1!$C$42*J753+MAR1!$D$42*K753</f>
        <v/>
      </c>
      <c r="M753" s="7">
        <f>MAR1!$B$33*L752+MAR1!$C$33*M752+MAR1!$D$33*N752+MAR1!$B$43*I753+MAR1!$C$43*J753+MAR1!$D$43*K753</f>
        <v/>
      </c>
      <c r="N753" s="7">
        <f>MAR1!$B$34*L752+MAR1!$C$34*M752+MAR1!$D$34*N752+MAR1!$B$44*I753+MAR1!$C$44*J753+MAR1!$D$44*K753</f>
        <v/>
      </c>
      <c r="O753" s="12">
        <f>MAR1!$B$5+MAR1!$C$5*COS(2*PI()*B753/365)+MAR1!$D$5*SIN(2*PI()*B753/365)+IF(E753=1,MAR1!$B$11+MAR1!$D$11*L753,MAR1!$C$11+MAR1!$E$11*L753)</f>
        <v/>
      </c>
      <c r="P753" s="12">
        <f>MAR1!$B$6+MAR1!$C$6*COS(2*PI()*B753/365)+MAR1!$D$6*SIN(2*PI()*B753/365)+IF(E753=1,MAR1!$B$12+MAR1!$D$12*M753,MAR1!$C$12+MAR1!$E$12*M753)</f>
        <v/>
      </c>
      <c r="Q753" s="12">
        <f>MAR1!$B$7+MAR1!$C$7*COS(2*PI()*B753/365)+MAR1!$D$7*SIN(2*PI()*B753/365)+IF(E753=1,MAR1!$B$13+MAR1!$D$13*N753,MAR1!$C$13+MAR1!$E$13*N753)</f>
        <v/>
      </c>
      <c r="R753" s="12">
        <f>MAR1!$B$5+MAR1!$C$5*COS(2*PI()*B753/365)+MAR1!$D$5*SIN(2*PI()*B753/365)+INDEX(ChangeFactor!$F$6:$F$17,C753)+IF(G753=1,MAR1!$B$11+INDEX(ChangeFactor!$G$6:$G$17,C753)*MAR1!$D$11*L753,MAR1!$C$11+INDEX(ChangeFactor!$G$6:$G$17,C753)*MAR1!$E$11*L753)</f>
        <v/>
      </c>
    </row>
    <row r="754">
      <c r="A754" s="6">
        <f>Data!U754</f>
        <v/>
      </c>
      <c r="B754" s="6">
        <f>MOD(A754-1,365)+1</f>
        <v/>
      </c>
      <c r="C754" s="6">
        <f>MATCH(B754,Markov!$C$6:$C$17,1)</f>
        <v/>
      </c>
      <c r="D754" s="16">
        <f>Data!V754</f>
        <v/>
      </c>
      <c r="E754" s="6">
        <f>IF(D754&lt;IF(E753=1,INDEX(Markov!$I$6:$I$17,C754),INDEX(Markov!$H$6:$H$17,C754)),1,0)</f>
        <v/>
      </c>
      <c r="F754" s="12">
        <f>IF(E754=1,GAMMA.INV(Data!W754,INDEX(Markov!$Q$6:$Q$17,C754),INDEX(Markov!$R$6:$R$17,C754)),0)</f>
        <v/>
      </c>
      <c r="G754" s="6">
        <f>IF(D754&lt;IF(G753=1,INDEX(ChangeFactor!$O$6:$O$17,C754),INDEX(ChangeFactor!$N$6:$N$17,C754)),1,0)</f>
        <v/>
      </c>
      <c r="H754" s="12">
        <f>IF(G754=1,GAMMA.INV(Data!W754,INDEX(ChangeFactor!$R$6:$R$17,C754),INDEX(ChangeFactor!$S$6:$S$17,C754)),0)</f>
        <v/>
      </c>
      <c r="I754" s="7">
        <f>NORM.S.INV(Data!X754)</f>
        <v/>
      </c>
      <c r="J754" s="7">
        <f>NORM.S.INV(Data!Y754)</f>
        <v/>
      </c>
      <c r="K754" s="7">
        <f>NORM.S.INV(Data!Z754)</f>
        <v/>
      </c>
      <c r="L754" s="7">
        <f>MAR1!$B$32*L753+MAR1!$C$32*M753+MAR1!$D$32*N753+MAR1!$B$42*I754+MAR1!$C$42*J754+MAR1!$D$42*K754</f>
        <v/>
      </c>
      <c r="M754" s="7">
        <f>MAR1!$B$33*L753+MAR1!$C$33*M753+MAR1!$D$33*N753+MAR1!$B$43*I754+MAR1!$C$43*J754+MAR1!$D$43*K754</f>
        <v/>
      </c>
      <c r="N754" s="7">
        <f>MAR1!$B$34*L753+MAR1!$C$34*M753+MAR1!$D$34*N753+MAR1!$B$44*I754+MAR1!$C$44*J754+MAR1!$D$44*K754</f>
        <v/>
      </c>
      <c r="O754" s="12">
        <f>MAR1!$B$5+MAR1!$C$5*COS(2*PI()*B754/365)+MAR1!$D$5*SIN(2*PI()*B754/365)+IF(E754=1,MAR1!$B$11+MAR1!$D$11*L754,MAR1!$C$11+MAR1!$E$11*L754)</f>
        <v/>
      </c>
      <c r="P754" s="12">
        <f>MAR1!$B$6+MAR1!$C$6*COS(2*PI()*B754/365)+MAR1!$D$6*SIN(2*PI()*B754/365)+IF(E754=1,MAR1!$B$12+MAR1!$D$12*M754,MAR1!$C$12+MAR1!$E$12*M754)</f>
        <v/>
      </c>
      <c r="Q754" s="12">
        <f>MAR1!$B$7+MAR1!$C$7*COS(2*PI()*B754/365)+MAR1!$D$7*SIN(2*PI()*B754/365)+IF(E754=1,MAR1!$B$13+MAR1!$D$13*N754,MAR1!$C$13+MAR1!$E$13*N754)</f>
        <v/>
      </c>
      <c r="R754" s="12">
        <f>MAR1!$B$5+MAR1!$C$5*COS(2*PI()*B754/365)+MAR1!$D$5*SIN(2*PI()*B754/365)+INDEX(ChangeFactor!$F$6:$F$17,C754)+IF(G754=1,MAR1!$B$11+INDEX(ChangeFactor!$G$6:$G$17,C754)*MAR1!$D$11*L754,MAR1!$C$11+INDEX(ChangeFactor!$G$6:$G$17,C754)*MAR1!$E$11*L754)</f>
        <v/>
      </c>
    </row>
    <row r="755">
      <c r="A755" s="6">
        <f>Data!U755</f>
        <v/>
      </c>
      <c r="B755" s="6">
        <f>MOD(A755-1,365)+1</f>
        <v/>
      </c>
      <c r="C755" s="6">
        <f>MATCH(B755,Markov!$C$6:$C$17,1)</f>
        <v/>
      </c>
      <c r="D755" s="16">
        <f>Data!V755</f>
        <v/>
      </c>
      <c r="E755" s="6">
        <f>IF(D755&lt;IF(E754=1,INDEX(Markov!$I$6:$I$17,C755),INDEX(Markov!$H$6:$H$17,C755)),1,0)</f>
        <v/>
      </c>
      <c r="F755" s="12">
        <f>IF(E755=1,GAMMA.INV(Data!W755,INDEX(Markov!$Q$6:$Q$17,C755),INDEX(Markov!$R$6:$R$17,C755)),0)</f>
        <v/>
      </c>
      <c r="G755" s="6">
        <f>IF(D755&lt;IF(G754=1,INDEX(ChangeFactor!$O$6:$O$17,C755),INDEX(ChangeFactor!$N$6:$N$17,C755)),1,0)</f>
        <v/>
      </c>
      <c r="H755" s="12">
        <f>IF(G755=1,GAMMA.INV(Data!W755,INDEX(ChangeFactor!$R$6:$R$17,C755),INDEX(ChangeFactor!$S$6:$S$17,C755)),0)</f>
        <v/>
      </c>
      <c r="I755" s="7">
        <f>NORM.S.INV(Data!X755)</f>
        <v/>
      </c>
      <c r="J755" s="7">
        <f>NORM.S.INV(Data!Y755)</f>
        <v/>
      </c>
      <c r="K755" s="7">
        <f>NORM.S.INV(Data!Z755)</f>
        <v/>
      </c>
      <c r="L755" s="7">
        <f>MAR1!$B$32*L754+MAR1!$C$32*M754+MAR1!$D$32*N754+MAR1!$B$42*I755+MAR1!$C$42*J755+MAR1!$D$42*K755</f>
        <v/>
      </c>
      <c r="M755" s="7">
        <f>MAR1!$B$33*L754+MAR1!$C$33*M754+MAR1!$D$33*N754+MAR1!$B$43*I755+MAR1!$C$43*J755+MAR1!$D$43*K755</f>
        <v/>
      </c>
      <c r="N755" s="7">
        <f>MAR1!$B$34*L754+MAR1!$C$34*M754+MAR1!$D$34*N754+MAR1!$B$44*I755+MAR1!$C$44*J755+MAR1!$D$44*K755</f>
        <v/>
      </c>
      <c r="O755" s="12">
        <f>MAR1!$B$5+MAR1!$C$5*COS(2*PI()*B755/365)+MAR1!$D$5*SIN(2*PI()*B755/365)+IF(E755=1,MAR1!$B$11+MAR1!$D$11*L755,MAR1!$C$11+MAR1!$E$11*L755)</f>
        <v/>
      </c>
      <c r="P755" s="12">
        <f>MAR1!$B$6+MAR1!$C$6*COS(2*PI()*B755/365)+MAR1!$D$6*SIN(2*PI()*B755/365)+IF(E755=1,MAR1!$B$12+MAR1!$D$12*M755,MAR1!$C$12+MAR1!$E$12*M755)</f>
        <v/>
      </c>
      <c r="Q755" s="12">
        <f>MAR1!$B$7+MAR1!$C$7*COS(2*PI()*B755/365)+MAR1!$D$7*SIN(2*PI()*B755/365)+IF(E755=1,MAR1!$B$13+MAR1!$D$13*N755,MAR1!$C$13+MAR1!$E$13*N755)</f>
        <v/>
      </c>
      <c r="R755" s="12">
        <f>MAR1!$B$5+MAR1!$C$5*COS(2*PI()*B755/365)+MAR1!$D$5*SIN(2*PI()*B755/365)+INDEX(ChangeFactor!$F$6:$F$17,C755)+IF(G755=1,MAR1!$B$11+INDEX(ChangeFactor!$G$6:$G$17,C755)*MAR1!$D$11*L755,MAR1!$C$11+INDEX(ChangeFactor!$G$6:$G$17,C755)*MAR1!$E$11*L755)</f>
        <v/>
      </c>
    </row>
    <row r="756">
      <c r="A756" s="6">
        <f>Data!U756</f>
        <v/>
      </c>
      <c r="B756" s="6">
        <f>MOD(A756-1,365)+1</f>
        <v/>
      </c>
      <c r="C756" s="6">
        <f>MATCH(B756,Markov!$C$6:$C$17,1)</f>
        <v/>
      </c>
      <c r="D756" s="16">
        <f>Data!V756</f>
        <v/>
      </c>
      <c r="E756" s="6">
        <f>IF(D756&lt;IF(E755=1,INDEX(Markov!$I$6:$I$17,C756),INDEX(Markov!$H$6:$H$17,C756)),1,0)</f>
        <v/>
      </c>
      <c r="F756" s="12">
        <f>IF(E756=1,GAMMA.INV(Data!W756,INDEX(Markov!$Q$6:$Q$17,C756),INDEX(Markov!$R$6:$R$17,C756)),0)</f>
        <v/>
      </c>
      <c r="G756" s="6">
        <f>IF(D756&lt;IF(G755=1,INDEX(ChangeFactor!$O$6:$O$17,C756),INDEX(ChangeFactor!$N$6:$N$17,C756)),1,0)</f>
        <v/>
      </c>
      <c r="H756" s="12">
        <f>IF(G756=1,GAMMA.INV(Data!W756,INDEX(ChangeFactor!$R$6:$R$17,C756),INDEX(ChangeFactor!$S$6:$S$17,C756)),0)</f>
        <v/>
      </c>
      <c r="I756" s="7">
        <f>NORM.S.INV(Data!X756)</f>
        <v/>
      </c>
      <c r="J756" s="7">
        <f>NORM.S.INV(Data!Y756)</f>
        <v/>
      </c>
      <c r="K756" s="7">
        <f>NORM.S.INV(Data!Z756)</f>
        <v/>
      </c>
      <c r="L756" s="7">
        <f>MAR1!$B$32*L755+MAR1!$C$32*M755+MAR1!$D$32*N755+MAR1!$B$42*I756+MAR1!$C$42*J756+MAR1!$D$42*K756</f>
        <v/>
      </c>
      <c r="M756" s="7">
        <f>MAR1!$B$33*L755+MAR1!$C$33*M755+MAR1!$D$33*N755+MAR1!$B$43*I756+MAR1!$C$43*J756+MAR1!$D$43*K756</f>
        <v/>
      </c>
      <c r="N756" s="7">
        <f>MAR1!$B$34*L755+MAR1!$C$34*M755+MAR1!$D$34*N755+MAR1!$B$44*I756+MAR1!$C$44*J756+MAR1!$D$44*K756</f>
        <v/>
      </c>
      <c r="O756" s="12">
        <f>MAR1!$B$5+MAR1!$C$5*COS(2*PI()*B756/365)+MAR1!$D$5*SIN(2*PI()*B756/365)+IF(E756=1,MAR1!$B$11+MAR1!$D$11*L756,MAR1!$C$11+MAR1!$E$11*L756)</f>
        <v/>
      </c>
      <c r="P756" s="12">
        <f>MAR1!$B$6+MAR1!$C$6*COS(2*PI()*B756/365)+MAR1!$D$6*SIN(2*PI()*B756/365)+IF(E756=1,MAR1!$B$12+MAR1!$D$12*M756,MAR1!$C$12+MAR1!$E$12*M756)</f>
        <v/>
      </c>
      <c r="Q756" s="12">
        <f>MAR1!$B$7+MAR1!$C$7*COS(2*PI()*B756/365)+MAR1!$D$7*SIN(2*PI()*B756/365)+IF(E756=1,MAR1!$B$13+MAR1!$D$13*N756,MAR1!$C$13+MAR1!$E$13*N756)</f>
        <v/>
      </c>
      <c r="R756" s="12">
        <f>MAR1!$B$5+MAR1!$C$5*COS(2*PI()*B756/365)+MAR1!$D$5*SIN(2*PI()*B756/365)+INDEX(ChangeFactor!$F$6:$F$17,C756)+IF(G756=1,MAR1!$B$11+INDEX(ChangeFactor!$G$6:$G$17,C756)*MAR1!$D$11*L756,MAR1!$C$11+INDEX(ChangeFactor!$G$6:$G$17,C756)*MAR1!$E$11*L756)</f>
        <v/>
      </c>
    </row>
    <row r="757">
      <c r="A757" s="6">
        <f>Data!U757</f>
        <v/>
      </c>
      <c r="B757" s="6">
        <f>MOD(A757-1,365)+1</f>
        <v/>
      </c>
      <c r="C757" s="6">
        <f>MATCH(B757,Markov!$C$6:$C$17,1)</f>
        <v/>
      </c>
      <c r="D757" s="16">
        <f>Data!V757</f>
        <v/>
      </c>
      <c r="E757" s="6">
        <f>IF(D757&lt;IF(E756=1,INDEX(Markov!$I$6:$I$17,C757),INDEX(Markov!$H$6:$H$17,C757)),1,0)</f>
        <v/>
      </c>
      <c r="F757" s="12">
        <f>IF(E757=1,GAMMA.INV(Data!W757,INDEX(Markov!$Q$6:$Q$17,C757),INDEX(Markov!$R$6:$R$17,C757)),0)</f>
        <v/>
      </c>
      <c r="G757" s="6">
        <f>IF(D757&lt;IF(G756=1,INDEX(ChangeFactor!$O$6:$O$17,C757),INDEX(ChangeFactor!$N$6:$N$17,C757)),1,0)</f>
        <v/>
      </c>
      <c r="H757" s="12">
        <f>IF(G757=1,GAMMA.INV(Data!W757,INDEX(ChangeFactor!$R$6:$R$17,C757),INDEX(ChangeFactor!$S$6:$S$17,C757)),0)</f>
        <v/>
      </c>
      <c r="I757" s="7">
        <f>NORM.S.INV(Data!X757)</f>
        <v/>
      </c>
      <c r="J757" s="7">
        <f>NORM.S.INV(Data!Y757)</f>
        <v/>
      </c>
      <c r="K757" s="7">
        <f>NORM.S.INV(Data!Z757)</f>
        <v/>
      </c>
      <c r="L757" s="7">
        <f>MAR1!$B$32*L756+MAR1!$C$32*M756+MAR1!$D$32*N756+MAR1!$B$42*I757+MAR1!$C$42*J757+MAR1!$D$42*K757</f>
        <v/>
      </c>
      <c r="M757" s="7">
        <f>MAR1!$B$33*L756+MAR1!$C$33*M756+MAR1!$D$33*N756+MAR1!$B$43*I757+MAR1!$C$43*J757+MAR1!$D$43*K757</f>
        <v/>
      </c>
      <c r="N757" s="7">
        <f>MAR1!$B$34*L756+MAR1!$C$34*M756+MAR1!$D$34*N756+MAR1!$B$44*I757+MAR1!$C$44*J757+MAR1!$D$44*K757</f>
        <v/>
      </c>
      <c r="O757" s="12">
        <f>MAR1!$B$5+MAR1!$C$5*COS(2*PI()*B757/365)+MAR1!$D$5*SIN(2*PI()*B757/365)+IF(E757=1,MAR1!$B$11+MAR1!$D$11*L757,MAR1!$C$11+MAR1!$E$11*L757)</f>
        <v/>
      </c>
      <c r="P757" s="12">
        <f>MAR1!$B$6+MAR1!$C$6*COS(2*PI()*B757/365)+MAR1!$D$6*SIN(2*PI()*B757/365)+IF(E757=1,MAR1!$B$12+MAR1!$D$12*M757,MAR1!$C$12+MAR1!$E$12*M757)</f>
        <v/>
      </c>
      <c r="Q757" s="12">
        <f>MAR1!$B$7+MAR1!$C$7*COS(2*PI()*B757/365)+MAR1!$D$7*SIN(2*PI()*B757/365)+IF(E757=1,MAR1!$B$13+MAR1!$D$13*N757,MAR1!$C$13+MAR1!$E$13*N757)</f>
        <v/>
      </c>
      <c r="R757" s="12">
        <f>MAR1!$B$5+MAR1!$C$5*COS(2*PI()*B757/365)+MAR1!$D$5*SIN(2*PI()*B757/365)+INDEX(ChangeFactor!$F$6:$F$17,C757)+IF(G757=1,MAR1!$B$11+INDEX(ChangeFactor!$G$6:$G$17,C757)*MAR1!$D$11*L757,MAR1!$C$11+INDEX(ChangeFactor!$G$6:$G$17,C757)*MAR1!$E$11*L757)</f>
        <v/>
      </c>
    </row>
    <row r="758">
      <c r="A758" s="6">
        <f>Data!U758</f>
        <v/>
      </c>
      <c r="B758" s="6">
        <f>MOD(A758-1,365)+1</f>
        <v/>
      </c>
      <c r="C758" s="6">
        <f>MATCH(B758,Markov!$C$6:$C$17,1)</f>
        <v/>
      </c>
      <c r="D758" s="16">
        <f>Data!V758</f>
        <v/>
      </c>
      <c r="E758" s="6">
        <f>IF(D758&lt;IF(E757=1,INDEX(Markov!$I$6:$I$17,C758),INDEX(Markov!$H$6:$H$17,C758)),1,0)</f>
        <v/>
      </c>
      <c r="F758" s="12">
        <f>IF(E758=1,GAMMA.INV(Data!W758,INDEX(Markov!$Q$6:$Q$17,C758),INDEX(Markov!$R$6:$R$17,C758)),0)</f>
        <v/>
      </c>
      <c r="G758" s="6">
        <f>IF(D758&lt;IF(G757=1,INDEX(ChangeFactor!$O$6:$O$17,C758),INDEX(ChangeFactor!$N$6:$N$17,C758)),1,0)</f>
        <v/>
      </c>
      <c r="H758" s="12">
        <f>IF(G758=1,GAMMA.INV(Data!W758,INDEX(ChangeFactor!$R$6:$R$17,C758),INDEX(ChangeFactor!$S$6:$S$17,C758)),0)</f>
        <v/>
      </c>
      <c r="I758" s="7">
        <f>NORM.S.INV(Data!X758)</f>
        <v/>
      </c>
      <c r="J758" s="7">
        <f>NORM.S.INV(Data!Y758)</f>
        <v/>
      </c>
      <c r="K758" s="7">
        <f>NORM.S.INV(Data!Z758)</f>
        <v/>
      </c>
      <c r="L758" s="7">
        <f>MAR1!$B$32*L757+MAR1!$C$32*M757+MAR1!$D$32*N757+MAR1!$B$42*I758+MAR1!$C$42*J758+MAR1!$D$42*K758</f>
        <v/>
      </c>
      <c r="M758" s="7">
        <f>MAR1!$B$33*L757+MAR1!$C$33*M757+MAR1!$D$33*N757+MAR1!$B$43*I758+MAR1!$C$43*J758+MAR1!$D$43*K758</f>
        <v/>
      </c>
      <c r="N758" s="7">
        <f>MAR1!$B$34*L757+MAR1!$C$34*M757+MAR1!$D$34*N757+MAR1!$B$44*I758+MAR1!$C$44*J758+MAR1!$D$44*K758</f>
        <v/>
      </c>
      <c r="O758" s="12">
        <f>MAR1!$B$5+MAR1!$C$5*COS(2*PI()*B758/365)+MAR1!$D$5*SIN(2*PI()*B758/365)+IF(E758=1,MAR1!$B$11+MAR1!$D$11*L758,MAR1!$C$11+MAR1!$E$11*L758)</f>
        <v/>
      </c>
      <c r="P758" s="12">
        <f>MAR1!$B$6+MAR1!$C$6*COS(2*PI()*B758/365)+MAR1!$D$6*SIN(2*PI()*B758/365)+IF(E758=1,MAR1!$B$12+MAR1!$D$12*M758,MAR1!$C$12+MAR1!$E$12*M758)</f>
        <v/>
      </c>
      <c r="Q758" s="12">
        <f>MAR1!$B$7+MAR1!$C$7*COS(2*PI()*B758/365)+MAR1!$D$7*SIN(2*PI()*B758/365)+IF(E758=1,MAR1!$B$13+MAR1!$D$13*N758,MAR1!$C$13+MAR1!$E$13*N758)</f>
        <v/>
      </c>
      <c r="R758" s="12">
        <f>MAR1!$B$5+MAR1!$C$5*COS(2*PI()*B758/365)+MAR1!$D$5*SIN(2*PI()*B758/365)+INDEX(ChangeFactor!$F$6:$F$17,C758)+IF(G758=1,MAR1!$B$11+INDEX(ChangeFactor!$G$6:$G$17,C758)*MAR1!$D$11*L758,MAR1!$C$11+INDEX(ChangeFactor!$G$6:$G$17,C758)*MAR1!$E$11*L758)</f>
        <v/>
      </c>
    </row>
    <row r="759">
      <c r="A759" s="6">
        <f>Data!U759</f>
        <v/>
      </c>
      <c r="B759" s="6">
        <f>MOD(A759-1,365)+1</f>
        <v/>
      </c>
      <c r="C759" s="6">
        <f>MATCH(B759,Markov!$C$6:$C$17,1)</f>
        <v/>
      </c>
      <c r="D759" s="16">
        <f>Data!V759</f>
        <v/>
      </c>
      <c r="E759" s="6">
        <f>IF(D759&lt;IF(E758=1,INDEX(Markov!$I$6:$I$17,C759),INDEX(Markov!$H$6:$H$17,C759)),1,0)</f>
        <v/>
      </c>
      <c r="F759" s="12">
        <f>IF(E759=1,GAMMA.INV(Data!W759,INDEX(Markov!$Q$6:$Q$17,C759),INDEX(Markov!$R$6:$R$17,C759)),0)</f>
        <v/>
      </c>
      <c r="G759" s="6">
        <f>IF(D759&lt;IF(G758=1,INDEX(ChangeFactor!$O$6:$O$17,C759),INDEX(ChangeFactor!$N$6:$N$17,C759)),1,0)</f>
        <v/>
      </c>
      <c r="H759" s="12">
        <f>IF(G759=1,GAMMA.INV(Data!W759,INDEX(ChangeFactor!$R$6:$R$17,C759),INDEX(ChangeFactor!$S$6:$S$17,C759)),0)</f>
        <v/>
      </c>
      <c r="I759" s="7">
        <f>NORM.S.INV(Data!X759)</f>
        <v/>
      </c>
      <c r="J759" s="7">
        <f>NORM.S.INV(Data!Y759)</f>
        <v/>
      </c>
      <c r="K759" s="7">
        <f>NORM.S.INV(Data!Z759)</f>
        <v/>
      </c>
      <c r="L759" s="7">
        <f>MAR1!$B$32*L758+MAR1!$C$32*M758+MAR1!$D$32*N758+MAR1!$B$42*I759+MAR1!$C$42*J759+MAR1!$D$42*K759</f>
        <v/>
      </c>
      <c r="M759" s="7">
        <f>MAR1!$B$33*L758+MAR1!$C$33*M758+MAR1!$D$33*N758+MAR1!$B$43*I759+MAR1!$C$43*J759+MAR1!$D$43*K759</f>
        <v/>
      </c>
      <c r="N759" s="7">
        <f>MAR1!$B$34*L758+MAR1!$C$34*M758+MAR1!$D$34*N758+MAR1!$B$44*I759+MAR1!$C$44*J759+MAR1!$D$44*K759</f>
        <v/>
      </c>
      <c r="O759" s="12">
        <f>MAR1!$B$5+MAR1!$C$5*COS(2*PI()*B759/365)+MAR1!$D$5*SIN(2*PI()*B759/365)+IF(E759=1,MAR1!$B$11+MAR1!$D$11*L759,MAR1!$C$11+MAR1!$E$11*L759)</f>
        <v/>
      </c>
      <c r="P759" s="12">
        <f>MAR1!$B$6+MAR1!$C$6*COS(2*PI()*B759/365)+MAR1!$D$6*SIN(2*PI()*B759/365)+IF(E759=1,MAR1!$B$12+MAR1!$D$12*M759,MAR1!$C$12+MAR1!$E$12*M759)</f>
        <v/>
      </c>
      <c r="Q759" s="12">
        <f>MAR1!$B$7+MAR1!$C$7*COS(2*PI()*B759/365)+MAR1!$D$7*SIN(2*PI()*B759/365)+IF(E759=1,MAR1!$B$13+MAR1!$D$13*N759,MAR1!$C$13+MAR1!$E$13*N759)</f>
        <v/>
      </c>
      <c r="R759" s="12">
        <f>MAR1!$B$5+MAR1!$C$5*COS(2*PI()*B759/365)+MAR1!$D$5*SIN(2*PI()*B759/365)+INDEX(ChangeFactor!$F$6:$F$17,C759)+IF(G759=1,MAR1!$B$11+INDEX(ChangeFactor!$G$6:$G$17,C759)*MAR1!$D$11*L759,MAR1!$C$11+INDEX(ChangeFactor!$G$6:$G$17,C759)*MAR1!$E$11*L759)</f>
        <v/>
      </c>
    </row>
    <row r="760">
      <c r="A760" s="6">
        <f>Data!U760</f>
        <v/>
      </c>
      <c r="B760" s="6">
        <f>MOD(A760-1,365)+1</f>
        <v/>
      </c>
      <c r="C760" s="6">
        <f>MATCH(B760,Markov!$C$6:$C$17,1)</f>
        <v/>
      </c>
      <c r="D760" s="16">
        <f>Data!V760</f>
        <v/>
      </c>
      <c r="E760" s="6">
        <f>IF(D760&lt;IF(E759=1,INDEX(Markov!$I$6:$I$17,C760),INDEX(Markov!$H$6:$H$17,C760)),1,0)</f>
        <v/>
      </c>
      <c r="F760" s="12">
        <f>IF(E760=1,GAMMA.INV(Data!W760,INDEX(Markov!$Q$6:$Q$17,C760),INDEX(Markov!$R$6:$R$17,C760)),0)</f>
        <v/>
      </c>
      <c r="G760" s="6">
        <f>IF(D760&lt;IF(G759=1,INDEX(ChangeFactor!$O$6:$O$17,C760),INDEX(ChangeFactor!$N$6:$N$17,C760)),1,0)</f>
        <v/>
      </c>
      <c r="H760" s="12">
        <f>IF(G760=1,GAMMA.INV(Data!W760,INDEX(ChangeFactor!$R$6:$R$17,C760),INDEX(ChangeFactor!$S$6:$S$17,C760)),0)</f>
        <v/>
      </c>
      <c r="I760" s="7">
        <f>NORM.S.INV(Data!X760)</f>
        <v/>
      </c>
      <c r="J760" s="7">
        <f>NORM.S.INV(Data!Y760)</f>
        <v/>
      </c>
      <c r="K760" s="7">
        <f>NORM.S.INV(Data!Z760)</f>
        <v/>
      </c>
      <c r="L760" s="7">
        <f>MAR1!$B$32*L759+MAR1!$C$32*M759+MAR1!$D$32*N759+MAR1!$B$42*I760+MAR1!$C$42*J760+MAR1!$D$42*K760</f>
        <v/>
      </c>
      <c r="M760" s="7">
        <f>MAR1!$B$33*L759+MAR1!$C$33*M759+MAR1!$D$33*N759+MAR1!$B$43*I760+MAR1!$C$43*J760+MAR1!$D$43*K760</f>
        <v/>
      </c>
      <c r="N760" s="7">
        <f>MAR1!$B$34*L759+MAR1!$C$34*M759+MAR1!$D$34*N759+MAR1!$B$44*I760+MAR1!$C$44*J760+MAR1!$D$44*K760</f>
        <v/>
      </c>
      <c r="O760" s="12">
        <f>MAR1!$B$5+MAR1!$C$5*COS(2*PI()*B760/365)+MAR1!$D$5*SIN(2*PI()*B760/365)+IF(E760=1,MAR1!$B$11+MAR1!$D$11*L760,MAR1!$C$11+MAR1!$E$11*L760)</f>
        <v/>
      </c>
      <c r="P760" s="12">
        <f>MAR1!$B$6+MAR1!$C$6*COS(2*PI()*B760/365)+MAR1!$D$6*SIN(2*PI()*B760/365)+IF(E760=1,MAR1!$B$12+MAR1!$D$12*M760,MAR1!$C$12+MAR1!$E$12*M760)</f>
        <v/>
      </c>
      <c r="Q760" s="12">
        <f>MAR1!$B$7+MAR1!$C$7*COS(2*PI()*B760/365)+MAR1!$D$7*SIN(2*PI()*B760/365)+IF(E760=1,MAR1!$B$13+MAR1!$D$13*N760,MAR1!$C$13+MAR1!$E$13*N760)</f>
        <v/>
      </c>
      <c r="R760" s="12">
        <f>MAR1!$B$5+MAR1!$C$5*COS(2*PI()*B760/365)+MAR1!$D$5*SIN(2*PI()*B760/365)+INDEX(ChangeFactor!$F$6:$F$17,C760)+IF(G760=1,MAR1!$B$11+INDEX(ChangeFactor!$G$6:$G$17,C760)*MAR1!$D$11*L760,MAR1!$C$11+INDEX(ChangeFactor!$G$6:$G$17,C760)*MAR1!$E$11*L760)</f>
        <v/>
      </c>
    </row>
    <row r="761">
      <c r="A761" s="6">
        <f>Data!U761</f>
        <v/>
      </c>
      <c r="B761" s="6">
        <f>MOD(A761-1,365)+1</f>
        <v/>
      </c>
      <c r="C761" s="6">
        <f>MATCH(B761,Markov!$C$6:$C$17,1)</f>
        <v/>
      </c>
      <c r="D761" s="16">
        <f>Data!V761</f>
        <v/>
      </c>
      <c r="E761" s="6">
        <f>IF(D761&lt;IF(E760=1,INDEX(Markov!$I$6:$I$17,C761),INDEX(Markov!$H$6:$H$17,C761)),1,0)</f>
        <v/>
      </c>
      <c r="F761" s="12">
        <f>IF(E761=1,GAMMA.INV(Data!W761,INDEX(Markov!$Q$6:$Q$17,C761),INDEX(Markov!$R$6:$R$17,C761)),0)</f>
        <v/>
      </c>
      <c r="G761" s="6">
        <f>IF(D761&lt;IF(G760=1,INDEX(ChangeFactor!$O$6:$O$17,C761),INDEX(ChangeFactor!$N$6:$N$17,C761)),1,0)</f>
        <v/>
      </c>
      <c r="H761" s="12">
        <f>IF(G761=1,GAMMA.INV(Data!W761,INDEX(ChangeFactor!$R$6:$R$17,C761),INDEX(ChangeFactor!$S$6:$S$17,C761)),0)</f>
        <v/>
      </c>
      <c r="I761" s="7">
        <f>NORM.S.INV(Data!X761)</f>
        <v/>
      </c>
      <c r="J761" s="7">
        <f>NORM.S.INV(Data!Y761)</f>
        <v/>
      </c>
      <c r="K761" s="7">
        <f>NORM.S.INV(Data!Z761)</f>
        <v/>
      </c>
      <c r="L761" s="7">
        <f>MAR1!$B$32*L760+MAR1!$C$32*M760+MAR1!$D$32*N760+MAR1!$B$42*I761+MAR1!$C$42*J761+MAR1!$D$42*K761</f>
        <v/>
      </c>
      <c r="M761" s="7">
        <f>MAR1!$B$33*L760+MAR1!$C$33*M760+MAR1!$D$33*N760+MAR1!$B$43*I761+MAR1!$C$43*J761+MAR1!$D$43*K761</f>
        <v/>
      </c>
      <c r="N761" s="7">
        <f>MAR1!$B$34*L760+MAR1!$C$34*M760+MAR1!$D$34*N760+MAR1!$B$44*I761+MAR1!$C$44*J761+MAR1!$D$44*K761</f>
        <v/>
      </c>
      <c r="O761" s="12">
        <f>MAR1!$B$5+MAR1!$C$5*COS(2*PI()*B761/365)+MAR1!$D$5*SIN(2*PI()*B761/365)+IF(E761=1,MAR1!$B$11+MAR1!$D$11*L761,MAR1!$C$11+MAR1!$E$11*L761)</f>
        <v/>
      </c>
      <c r="P761" s="12">
        <f>MAR1!$B$6+MAR1!$C$6*COS(2*PI()*B761/365)+MAR1!$D$6*SIN(2*PI()*B761/365)+IF(E761=1,MAR1!$B$12+MAR1!$D$12*M761,MAR1!$C$12+MAR1!$E$12*M761)</f>
        <v/>
      </c>
      <c r="Q761" s="12">
        <f>MAR1!$B$7+MAR1!$C$7*COS(2*PI()*B761/365)+MAR1!$D$7*SIN(2*PI()*B761/365)+IF(E761=1,MAR1!$B$13+MAR1!$D$13*N761,MAR1!$C$13+MAR1!$E$13*N761)</f>
        <v/>
      </c>
      <c r="R761" s="12">
        <f>MAR1!$B$5+MAR1!$C$5*COS(2*PI()*B761/365)+MAR1!$D$5*SIN(2*PI()*B761/365)+INDEX(ChangeFactor!$F$6:$F$17,C761)+IF(G761=1,MAR1!$B$11+INDEX(ChangeFactor!$G$6:$G$17,C761)*MAR1!$D$11*L761,MAR1!$C$11+INDEX(ChangeFactor!$G$6:$G$17,C761)*MAR1!$E$11*L761)</f>
        <v/>
      </c>
    </row>
    <row r="762">
      <c r="A762" s="6">
        <f>Data!U762</f>
        <v/>
      </c>
      <c r="B762" s="6">
        <f>MOD(A762-1,365)+1</f>
        <v/>
      </c>
      <c r="C762" s="6">
        <f>MATCH(B762,Markov!$C$6:$C$17,1)</f>
        <v/>
      </c>
      <c r="D762" s="16">
        <f>Data!V762</f>
        <v/>
      </c>
      <c r="E762" s="6">
        <f>IF(D762&lt;IF(E761=1,INDEX(Markov!$I$6:$I$17,C762),INDEX(Markov!$H$6:$H$17,C762)),1,0)</f>
        <v/>
      </c>
      <c r="F762" s="12">
        <f>IF(E762=1,GAMMA.INV(Data!W762,INDEX(Markov!$Q$6:$Q$17,C762),INDEX(Markov!$R$6:$R$17,C762)),0)</f>
        <v/>
      </c>
      <c r="G762" s="6">
        <f>IF(D762&lt;IF(G761=1,INDEX(ChangeFactor!$O$6:$O$17,C762),INDEX(ChangeFactor!$N$6:$N$17,C762)),1,0)</f>
        <v/>
      </c>
      <c r="H762" s="12">
        <f>IF(G762=1,GAMMA.INV(Data!W762,INDEX(ChangeFactor!$R$6:$R$17,C762),INDEX(ChangeFactor!$S$6:$S$17,C762)),0)</f>
        <v/>
      </c>
      <c r="I762" s="7">
        <f>NORM.S.INV(Data!X762)</f>
        <v/>
      </c>
      <c r="J762" s="7">
        <f>NORM.S.INV(Data!Y762)</f>
        <v/>
      </c>
      <c r="K762" s="7">
        <f>NORM.S.INV(Data!Z762)</f>
        <v/>
      </c>
      <c r="L762" s="7">
        <f>MAR1!$B$32*L761+MAR1!$C$32*M761+MAR1!$D$32*N761+MAR1!$B$42*I762+MAR1!$C$42*J762+MAR1!$D$42*K762</f>
        <v/>
      </c>
      <c r="M762" s="7">
        <f>MAR1!$B$33*L761+MAR1!$C$33*M761+MAR1!$D$33*N761+MAR1!$B$43*I762+MAR1!$C$43*J762+MAR1!$D$43*K762</f>
        <v/>
      </c>
      <c r="N762" s="7">
        <f>MAR1!$B$34*L761+MAR1!$C$34*M761+MAR1!$D$34*N761+MAR1!$B$44*I762+MAR1!$C$44*J762+MAR1!$D$44*K762</f>
        <v/>
      </c>
      <c r="O762" s="12">
        <f>MAR1!$B$5+MAR1!$C$5*COS(2*PI()*B762/365)+MAR1!$D$5*SIN(2*PI()*B762/365)+IF(E762=1,MAR1!$B$11+MAR1!$D$11*L762,MAR1!$C$11+MAR1!$E$11*L762)</f>
        <v/>
      </c>
      <c r="P762" s="12">
        <f>MAR1!$B$6+MAR1!$C$6*COS(2*PI()*B762/365)+MAR1!$D$6*SIN(2*PI()*B762/365)+IF(E762=1,MAR1!$B$12+MAR1!$D$12*M762,MAR1!$C$12+MAR1!$E$12*M762)</f>
        <v/>
      </c>
      <c r="Q762" s="12">
        <f>MAR1!$B$7+MAR1!$C$7*COS(2*PI()*B762/365)+MAR1!$D$7*SIN(2*PI()*B762/365)+IF(E762=1,MAR1!$B$13+MAR1!$D$13*N762,MAR1!$C$13+MAR1!$E$13*N762)</f>
        <v/>
      </c>
      <c r="R762" s="12">
        <f>MAR1!$B$5+MAR1!$C$5*COS(2*PI()*B762/365)+MAR1!$D$5*SIN(2*PI()*B762/365)+INDEX(ChangeFactor!$F$6:$F$17,C762)+IF(G762=1,MAR1!$B$11+INDEX(ChangeFactor!$G$6:$G$17,C762)*MAR1!$D$11*L762,MAR1!$C$11+INDEX(ChangeFactor!$G$6:$G$17,C762)*MAR1!$E$11*L762)</f>
        <v/>
      </c>
    </row>
    <row r="763">
      <c r="A763" s="6">
        <f>Data!U763</f>
        <v/>
      </c>
      <c r="B763" s="6">
        <f>MOD(A763-1,365)+1</f>
        <v/>
      </c>
      <c r="C763" s="6">
        <f>MATCH(B763,Markov!$C$6:$C$17,1)</f>
        <v/>
      </c>
      <c r="D763" s="16">
        <f>Data!V763</f>
        <v/>
      </c>
      <c r="E763" s="6">
        <f>IF(D763&lt;IF(E762=1,INDEX(Markov!$I$6:$I$17,C763),INDEX(Markov!$H$6:$H$17,C763)),1,0)</f>
        <v/>
      </c>
      <c r="F763" s="12">
        <f>IF(E763=1,GAMMA.INV(Data!W763,INDEX(Markov!$Q$6:$Q$17,C763),INDEX(Markov!$R$6:$R$17,C763)),0)</f>
        <v/>
      </c>
      <c r="G763" s="6">
        <f>IF(D763&lt;IF(G762=1,INDEX(ChangeFactor!$O$6:$O$17,C763),INDEX(ChangeFactor!$N$6:$N$17,C763)),1,0)</f>
        <v/>
      </c>
      <c r="H763" s="12">
        <f>IF(G763=1,GAMMA.INV(Data!W763,INDEX(ChangeFactor!$R$6:$R$17,C763),INDEX(ChangeFactor!$S$6:$S$17,C763)),0)</f>
        <v/>
      </c>
      <c r="I763" s="7">
        <f>NORM.S.INV(Data!X763)</f>
        <v/>
      </c>
      <c r="J763" s="7">
        <f>NORM.S.INV(Data!Y763)</f>
        <v/>
      </c>
      <c r="K763" s="7">
        <f>NORM.S.INV(Data!Z763)</f>
        <v/>
      </c>
      <c r="L763" s="7">
        <f>MAR1!$B$32*L762+MAR1!$C$32*M762+MAR1!$D$32*N762+MAR1!$B$42*I763+MAR1!$C$42*J763+MAR1!$D$42*K763</f>
        <v/>
      </c>
      <c r="M763" s="7">
        <f>MAR1!$B$33*L762+MAR1!$C$33*M762+MAR1!$D$33*N762+MAR1!$B$43*I763+MAR1!$C$43*J763+MAR1!$D$43*K763</f>
        <v/>
      </c>
      <c r="N763" s="7">
        <f>MAR1!$B$34*L762+MAR1!$C$34*M762+MAR1!$D$34*N762+MAR1!$B$44*I763+MAR1!$C$44*J763+MAR1!$D$44*K763</f>
        <v/>
      </c>
      <c r="O763" s="12">
        <f>MAR1!$B$5+MAR1!$C$5*COS(2*PI()*B763/365)+MAR1!$D$5*SIN(2*PI()*B763/365)+IF(E763=1,MAR1!$B$11+MAR1!$D$11*L763,MAR1!$C$11+MAR1!$E$11*L763)</f>
        <v/>
      </c>
      <c r="P763" s="12">
        <f>MAR1!$B$6+MAR1!$C$6*COS(2*PI()*B763/365)+MAR1!$D$6*SIN(2*PI()*B763/365)+IF(E763=1,MAR1!$B$12+MAR1!$D$12*M763,MAR1!$C$12+MAR1!$E$12*M763)</f>
        <v/>
      </c>
      <c r="Q763" s="12">
        <f>MAR1!$B$7+MAR1!$C$7*COS(2*PI()*B763/365)+MAR1!$D$7*SIN(2*PI()*B763/365)+IF(E763=1,MAR1!$B$13+MAR1!$D$13*N763,MAR1!$C$13+MAR1!$E$13*N763)</f>
        <v/>
      </c>
      <c r="R763" s="12">
        <f>MAR1!$B$5+MAR1!$C$5*COS(2*PI()*B763/365)+MAR1!$D$5*SIN(2*PI()*B763/365)+INDEX(ChangeFactor!$F$6:$F$17,C763)+IF(G763=1,MAR1!$B$11+INDEX(ChangeFactor!$G$6:$G$17,C763)*MAR1!$D$11*L763,MAR1!$C$11+INDEX(ChangeFactor!$G$6:$G$17,C763)*MAR1!$E$11*L763)</f>
        <v/>
      </c>
    </row>
    <row r="764">
      <c r="A764" s="6">
        <f>Data!U764</f>
        <v/>
      </c>
      <c r="B764" s="6">
        <f>MOD(A764-1,365)+1</f>
        <v/>
      </c>
      <c r="C764" s="6">
        <f>MATCH(B764,Markov!$C$6:$C$17,1)</f>
        <v/>
      </c>
      <c r="D764" s="16">
        <f>Data!V764</f>
        <v/>
      </c>
      <c r="E764" s="6">
        <f>IF(D764&lt;IF(E763=1,INDEX(Markov!$I$6:$I$17,C764),INDEX(Markov!$H$6:$H$17,C764)),1,0)</f>
        <v/>
      </c>
      <c r="F764" s="12">
        <f>IF(E764=1,GAMMA.INV(Data!W764,INDEX(Markov!$Q$6:$Q$17,C764),INDEX(Markov!$R$6:$R$17,C764)),0)</f>
        <v/>
      </c>
      <c r="G764" s="6">
        <f>IF(D764&lt;IF(G763=1,INDEX(ChangeFactor!$O$6:$O$17,C764),INDEX(ChangeFactor!$N$6:$N$17,C764)),1,0)</f>
        <v/>
      </c>
      <c r="H764" s="12">
        <f>IF(G764=1,GAMMA.INV(Data!W764,INDEX(ChangeFactor!$R$6:$R$17,C764),INDEX(ChangeFactor!$S$6:$S$17,C764)),0)</f>
        <v/>
      </c>
      <c r="I764" s="7">
        <f>NORM.S.INV(Data!X764)</f>
        <v/>
      </c>
      <c r="J764" s="7">
        <f>NORM.S.INV(Data!Y764)</f>
        <v/>
      </c>
      <c r="K764" s="7">
        <f>NORM.S.INV(Data!Z764)</f>
        <v/>
      </c>
      <c r="L764" s="7">
        <f>MAR1!$B$32*L763+MAR1!$C$32*M763+MAR1!$D$32*N763+MAR1!$B$42*I764+MAR1!$C$42*J764+MAR1!$D$42*K764</f>
        <v/>
      </c>
      <c r="M764" s="7">
        <f>MAR1!$B$33*L763+MAR1!$C$33*M763+MAR1!$D$33*N763+MAR1!$B$43*I764+MAR1!$C$43*J764+MAR1!$D$43*K764</f>
        <v/>
      </c>
      <c r="N764" s="7">
        <f>MAR1!$B$34*L763+MAR1!$C$34*M763+MAR1!$D$34*N763+MAR1!$B$44*I764+MAR1!$C$44*J764+MAR1!$D$44*K764</f>
        <v/>
      </c>
      <c r="O764" s="12">
        <f>MAR1!$B$5+MAR1!$C$5*COS(2*PI()*B764/365)+MAR1!$D$5*SIN(2*PI()*B764/365)+IF(E764=1,MAR1!$B$11+MAR1!$D$11*L764,MAR1!$C$11+MAR1!$E$11*L764)</f>
        <v/>
      </c>
      <c r="P764" s="12">
        <f>MAR1!$B$6+MAR1!$C$6*COS(2*PI()*B764/365)+MAR1!$D$6*SIN(2*PI()*B764/365)+IF(E764=1,MAR1!$B$12+MAR1!$D$12*M764,MAR1!$C$12+MAR1!$E$12*M764)</f>
        <v/>
      </c>
      <c r="Q764" s="12">
        <f>MAR1!$B$7+MAR1!$C$7*COS(2*PI()*B764/365)+MAR1!$D$7*SIN(2*PI()*B764/365)+IF(E764=1,MAR1!$B$13+MAR1!$D$13*N764,MAR1!$C$13+MAR1!$E$13*N764)</f>
        <v/>
      </c>
      <c r="R764" s="12">
        <f>MAR1!$B$5+MAR1!$C$5*COS(2*PI()*B764/365)+MAR1!$D$5*SIN(2*PI()*B764/365)+INDEX(ChangeFactor!$F$6:$F$17,C764)+IF(G764=1,MAR1!$B$11+INDEX(ChangeFactor!$G$6:$G$17,C764)*MAR1!$D$11*L764,MAR1!$C$11+INDEX(ChangeFactor!$G$6:$G$17,C764)*MAR1!$E$11*L764)</f>
        <v/>
      </c>
    </row>
    <row r="765">
      <c r="A765" s="6">
        <f>Data!U765</f>
        <v/>
      </c>
      <c r="B765" s="6">
        <f>MOD(A765-1,365)+1</f>
        <v/>
      </c>
      <c r="C765" s="6">
        <f>MATCH(B765,Markov!$C$6:$C$17,1)</f>
        <v/>
      </c>
      <c r="D765" s="16">
        <f>Data!V765</f>
        <v/>
      </c>
      <c r="E765" s="6">
        <f>IF(D765&lt;IF(E764=1,INDEX(Markov!$I$6:$I$17,C765),INDEX(Markov!$H$6:$H$17,C765)),1,0)</f>
        <v/>
      </c>
      <c r="F765" s="12">
        <f>IF(E765=1,GAMMA.INV(Data!W765,INDEX(Markov!$Q$6:$Q$17,C765),INDEX(Markov!$R$6:$R$17,C765)),0)</f>
        <v/>
      </c>
      <c r="G765" s="6">
        <f>IF(D765&lt;IF(G764=1,INDEX(ChangeFactor!$O$6:$O$17,C765),INDEX(ChangeFactor!$N$6:$N$17,C765)),1,0)</f>
        <v/>
      </c>
      <c r="H765" s="12">
        <f>IF(G765=1,GAMMA.INV(Data!W765,INDEX(ChangeFactor!$R$6:$R$17,C765),INDEX(ChangeFactor!$S$6:$S$17,C765)),0)</f>
        <v/>
      </c>
      <c r="I765" s="7">
        <f>NORM.S.INV(Data!X765)</f>
        <v/>
      </c>
      <c r="J765" s="7">
        <f>NORM.S.INV(Data!Y765)</f>
        <v/>
      </c>
      <c r="K765" s="7">
        <f>NORM.S.INV(Data!Z765)</f>
        <v/>
      </c>
      <c r="L765" s="7">
        <f>MAR1!$B$32*L764+MAR1!$C$32*M764+MAR1!$D$32*N764+MAR1!$B$42*I765+MAR1!$C$42*J765+MAR1!$D$42*K765</f>
        <v/>
      </c>
      <c r="M765" s="7">
        <f>MAR1!$B$33*L764+MAR1!$C$33*M764+MAR1!$D$33*N764+MAR1!$B$43*I765+MAR1!$C$43*J765+MAR1!$D$43*K765</f>
        <v/>
      </c>
      <c r="N765" s="7">
        <f>MAR1!$B$34*L764+MAR1!$C$34*M764+MAR1!$D$34*N764+MAR1!$B$44*I765+MAR1!$C$44*J765+MAR1!$D$44*K765</f>
        <v/>
      </c>
      <c r="O765" s="12">
        <f>MAR1!$B$5+MAR1!$C$5*COS(2*PI()*B765/365)+MAR1!$D$5*SIN(2*PI()*B765/365)+IF(E765=1,MAR1!$B$11+MAR1!$D$11*L765,MAR1!$C$11+MAR1!$E$11*L765)</f>
        <v/>
      </c>
      <c r="P765" s="12">
        <f>MAR1!$B$6+MAR1!$C$6*COS(2*PI()*B765/365)+MAR1!$D$6*SIN(2*PI()*B765/365)+IF(E765=1,MAR1!$B$12+MAR1!$D$12*M765,MAR1!$C$12+MAR1!$E$12*M765)</f>
        <v/>
      </c>
      <c r="Q765" s="12">
        <f>MAR1!$B$7+MAR1!$C$7*COS(2*PI()*B765/365)+MAR1!$D$7*SIN(2*PI()*B765/365)+IF(E765=1,MAR1!$B$13+MAR1!$D$13*N765,MAR1!$C$13+MAR1!$E$13*N765)</f>
        <v/>
      </c>
      <c r="R765" s="12">
        <f>MAR1!$B$5+MAR1!$C$5*COS(2*PI()*B765/365)+MAR1!$D$5*SIN(2*PI()*B765/365)+INDEX(ChangeFactor!$F$6:$F$17,C765)+IF(G765=1,MAR1!$B$11+INDEX(ChangeFactor!$G$6:$G$17,C765)*MAR1!$D$11*L765,MAR1!$C$11+INDEX(ChangeFactor!$G$6:$G$17,C765)*MAR1!$E$11*L765)</f>
        <v/>
      </c>
    </row>
    <row r="766">
      <c r="A766" s="6">
        <f>Data!U766</f>
        <v/>
      </c>
      <c r="B766" s="6">
        <f>MOD(A766-1,365)+1</f>
        <v/>
      </c>
      <c r="C766" s="6">
        <f>MATCH(B766,Markov!$C$6:$C$17,1)</f>
        <v/>
      </c>
      <c r="D766" s="16">
        <f>Data!V766</f>
        <v/>
      </c>
      <c r="E766" s="6">
        <f>IF(D766&lt;IF(E765=1,INDEX(Markov!$I$6:$I$17,C766),INDEX(Markov!$H$6:$H$17,C766)),1,0)</f>
        <v/>
      </c>
      <c r="F766" s="12">
        <f>IF(E766=1,GAMMA.INV(Data!W766,INDEX(Markov!$Q$6:$Q$17,C766),INDEX(Markov!$R$6:$R$17,C766)),0)</f>
        <v/>
      </c>
      <c r="G766" s="6">
        <f>IF(D766&lt;IF(G765=1,INDEX(ChangeFactor!$O$6:$O$17,C766),INDEX(ChangeFactor!$N$6:$N$17,C766)),1,0)</f>
        <v/>
      </c>
      <c r="H766" s="12">
        <f>IF(G766=1,GAMMA.INV(Data!W766,INDEX(ChangeFactor!$R$6:$R$17,C766),INDEX(ChangeFactor!$S$6:$S$17,C766)),0)</f>
        <v/>
      </c>
      <c r="I766" s="7">
        <f>NORM.S.INV(Data!X766)</f>
        <v/>
      </c>
      <c r="J766" s="7">
        <f>NORM.S.INV(Data!Y766)</f>
        <v/>
      </c>
      <c r="K766" s="7">
        <f>NORM.S.INV(Data!Z766)</f>
        <v/>
      </c>
      <c r="L766" s="7">
        <f>MAR1!$B$32*L765+MAR1!$C$32*M765+MAR1!$D$32*N765+MAR1!$B$42*I766+MAR1!$C$42*J766+MAR1!$D$42*K766</f>
        <v/>
      </c>
      <c r="M766" s="7">
        <f>MAR1!$B$33*L765+MAR1!$C$33*M765+MAR1!$D$33*N765+MAR1!$B$43*I766+MAR1!$C$43*J766+MAR1!$D$43*K766</f>
        <v/>
      </c>
      <c r="N766" s="7">
        <f>MAR1!$B$34*L765+MAR1!$C$34*M765+MAR1!$D$34*N765+MAR1!$B$44*I766+MAR1!$C$44*J766+MAR1!$D$44*K766</f>
        <v/>
      </c>
      <c r="O766" s="12">
        <f>MAR1!$B$5+MAR1!$C$5*COS(2*PI()*B766/365)+MAR1!$D$5*SIN(2*PI()*B766/365)+IF(E766=1,MAR1!$B$11+MAR1!$D$11*L766,MAR1!$C$11+MAR1!$E$11*L766)</f>
        <v/>
      </c>
      <c r="P766" s="12">
        <f>MAR1!$B$6+MAR1!$C$6*COS(2*PI()*B766/365)+MAR1!$D$6*SIN(2*PI()*B766/365)+IF(E766=1,MAR1!$B$12+MAR1!$D$12*M766,MAR1!$C$12+MAR1!$E$12*M766)</f>
        <v/>
      </c>
      <c r="Q766" s="12">
        <f>MAR1!$B$7+MAR1!$C$7*COS(2*PI()*B766/365)+MAR1!$D$7*SIN(2*PI()*B766/365)+IF(E766=1,MAR1!$B$13+MAR1!$D$13*N766,MAR1!$C$13+MAR1!$E$13*N766)</f>
        <v/>
      </c>
      <c r="R766" s="12">
        <f>MAR1!$B$5+MAR1!$C$5*COS(2*PI()*B766/365)+MAR1!$D$5*SIN(2*PI()*B766/365)+INDEX(ChangeFactor!$F$6:$F$17,C766)+IF(G766=1,MAR1!$B$11+INDEX(ChangeFactor!$G$6:$G$17,C766)*MAR1!$D$11*L766,MAR1!$C$11+INDEX(ChangeFactor!$G$6:$G$17,C766)*MAR1!$E$11*L766)</f>
        <v/>
      </c>
    </row>
    <row r="767">
      <c r="A767" s="6">
        <f>Data!U767</f>
        <v/>
      </c>
      <c r="B767" s="6">
        <f>MOD(A767-1,365)+1</f>
        <v/>
      </c>
      <c r="C767" s="6">
        <f>MATCH(B767,Markov!$C$6:$C$17,1)</f>
        <v/>
      </c>
      <c r="D767" s="16">
        <f>Data!V767</f>
        <v/>
      </c>
      <c r="E767" s="6">
        <f>IF(D767&lt;IF(E766=1,INDEX(Markov!$I$6:$I$17,C767),INDEX(Markov!$H$6:$H$17,C767)),1,0)</f>
        <v/>
      </c>
      <c r="F767" s="12">
        <f>IF(E767=1,GAMMA.INV(Data!W767,INDEX(Markov!$Q$6:$Q$17,C767),INDEX(Markov!$R$6:$R$17,C767)),0)</f>
        <v/>
      </c>
      <c r="G767" s="6">
        <f>IF(D767&lt;IF(G766=1,INDEX(ChangeFactor!$O$6:$O$17,C767),INDEX(ChangeFactor!$N$6:$N$17,C767)),1,0)</f>
        <v/>
      </c>
      <c r="H767" s="12">
        <f>IF(G767=1,GAMMA.INV(Data!W767,INDEX(ChangeFactor!$R$6:$R$17,C767),INDEX(ChangeFactor!$S$6:$S$17,C767)),0)</f>
        <v/>
      </c>
      <c r="I767" s="7">
        <f>NORM.S.INV(Data!X767)</f>
        <v/>
      </c>
      <c r="J767" s="7">
        <f>NORM.S.INV(Data!Y767)</f>
        <v/>
      </c>
      <c r="K767" s="7">
        <f>NORM.S.INV(Data!Z767)</f>
        <v/>
      </c>
      <c r="L767" s="7">
        <f>MAR1!$B$32*L766+MAR1!$C$32*M766+MAR1!$D$32*N766+MAR1!$B$42*I767+MAR1!$C$42*J767+MAR1!$D$42*K767</f>
        <v/>
      </c>
      <c r="M767" s="7">
        <f>MAR1!$B$33*L766+MAR1!$C$33*M766+MAR1!$D$33*N766+MAR1!$B$43*I767+MAR1!$C$43*J767+MAR1!$D$43*K767</f>
        <v/>
      </c>
      <c r="N767" s="7">
        <f>MAR1!$B$34*L766+MAR1!$C$34*M766+MAR1!$D$34*N766+MAR1!$B$44*I767+MAR1!$C$44*J767+MAR1!$D$44*K767</f>
        <v/>
      </c>
      <c r="O767" s="12">
        <f>MAR1!$B$5+MAR1!$C$5*COS(2*PI()*B767/365)+MAR1!$D$5*SIN(2*PI()*B767/365)+IF(E767=1,MAR1!$B$11+MAR1!$D$11*L767,MAR1!$C$11+MAR1!$E$11*L767)</f>
        <v/>
      </c>
      <c r="P767" s="12">
        <f>MAR1!$B$6+MAR1!$C$6*COS(2*PI()*B767/365)+MAR1!$D$6*SIN(2*PI()*B767/365)+IF(E767=1,MAR1!$B$12+MAR1!$D$12*M767,MAR1!$C$12+MAR1!$E$12*M767)</f>
        <v/>
      </c>
      <c r="Q767" s="12">
        <f>MAR1!$B$7+MAR1!$C$7*COS(2*PI()*B767/365)+MAR1!$D$7*SIN(2*PI()*B767/365)+IF(E767=1,MAR1!$B$13+MAR1!$D$13*N767,MAR1!$C$13+MAR1!$E$13*N767)</f>
        <v/>
      </c>
      <c r="R767" s="12">
        <f>MAR1!$B$5+MAR1!$C$5*COS(2*PI()*B767/365)+MAR1!$D$5*SIN(2*PI()*B767/365)+INDEX(ChangeFactor!$F$6:$F$17,C767)+IF(G767=1,MAR1!$B$11+INDEX(ChangeFactor!$G$6:$G$17,C767)*MAR1!$D$11*L767,MAR1!$C$11+INDEX(ChangeFactor!$G$6:$G$17,C767)*MAR1!$E$11*L767)</f>
        <v/>
      </c>
    </row>
    <row r="768">
      <c r="A768" s="6">
        <f>Data!U768</f>
        <v/>
      </c>
      <c r="B768" s="6">
        <f>MOD(A768-1,365)+1</f>
        <v/>
      </c>
      <c r="C768" s="6">
        <f>MATCH(B768,Markov!$C$6:$C$17,1)</f>
        <v/>
      </c>
      <c r="D768" s="16">
        <f>Data!V768</f>
        <v/>
      </c>
      <c r="E768" s="6">
        <f>IF(D768&lt;IF(E767=1,INDEX(Markov!$I$6:$I$17,C768),INDEX(Markov!$H$6:$H$17,C768)),1,0)</f>
        <v/>
      </c>
      <c r="F768" s="12">
        <f>IF(E768=1,GAMMA.INV(Data!W768,INDEX(Markov!$Q$6:$Q$17,C768),INDEX(Markov!$R$6:$R$17,C768)),0)</f>
        <v/>
      </c>
      <c r="G768" s="6">
        <f>IF(D768&lt;IF(G767=1,INDEX(ChangeFactor!$O$6:$O$17,C768),INDEX(ChangeFactor!$N$6:$N$17,C768)),1,0)</f>
        <v/>
      </c>
      <c r="H768" s="12">
        <f>IF(G768=1,GAMMA.INV(Data!W768,INDEX(ChangeFactor!$R$6:$R$17,C768),INDEX(ChangeFactor!$S$6:$S$17,C768)),0)</f>
        <v/>
      </c>
      <c r="I768" s="7">
        <f>NORM.S.INV(Data!X768)</f>
        <v/>
      </c>
      <c r="J768" s="7">
        <f>NORM.S.INV(Data!Y768)</f>
        <v/>
      </c>
      <c r="K768" s="7">
        <f>NORM.S.INV(Data!Z768)</f>
        <v/>
      </c>
      <c r="L768" s="7">
        <f>MAR1!$B$32*L767+MAR1!$C$32*M767+MAR1!$D$32*N767+MAR1!$B$42*I768+MAR1!$C$42*J768+MAR1!$D$42*K768</f>
        <v/>
      </c>
      <c r="M768" s="7">
        <f>MAR1!$B$33*L767+MAR1!$C$33*M767+MAR1!$D$33*N767+MAR1!$B$43*I768+MAR1!$C$43*J768+MAR1!$D$43*K768</f>
        <v/>
      </c>
      <c r="N768" s="7">
        <f>MAR1!$B$34*L767+MAR1!$C$34*M767+MAR1!$D$34*N767+MAR1!$B$44*I768+MAR1!$C$44*J768+MAR1!$D$44*K768</f>
        <v/>
      </c>
      <c r="O768" s="12">
        <f>MAR1!$B$5+MAR1!$C$5*COS(2*PI()*B768/365)+MAR1!$D$5*SIN(2*PI()*B768/365)+IF(E768=1,MAR1!$B$11+MAR1!$D$11*L768,MAR1!$C$11+MAR1!$E$11*L768)</f>
        <v/>
      </c>
      <c r="P768" s="12">
        <f>MAR1!$B$6+MAR1!$C$6*COS(2*PI()*B768/365)+MAR1!$D$6*SIN(2*PI()*B768/365)+IF(E768=1,MAR1!$B$12+MAR1!$D$12*M768,MAR1!$C$12+MAR1!$E$12*M768)</f>
        <v/>
      </c>
      <c r="Q768" s="12">
        <f>MAR1!$B$7+MAR1!$C$7*COS(2*PI()*B768/365)+MAR1!$D$7*SIN(2*PI()*B768/365)+IF(E768=1,MAR1!$B$13+MAR1!$D$13*N768,MAR1!$C$13+MAR1!$E$13*N768)</f>
        <v/>
      </c>
      <c r="R768" s="12">
        <f>MAR1!$B$5+MAR1!$C$5*COS(2*PI()*B768/365)+MAR1!$D$5*SIN(2*PI()*B768/365)+INDEX(ChangeFactor!$F$6:$F$17,C768)+IF(G768=1,MAR1!$B$11+INDEX(ChangeFactor!$G$6:$G$17,C768)*MAR1!$D$11*L768,MAR1!$C$11+INDEX(ChangeFactor!$G$6:$G$17,C768)*MAR1!$E$11*L768)</f>
        <v/>
      </c>
    </row>
    <row r="769">
      <c r="A769" s="6">
        <f>Data!U769</f>
        <v/>
      </c>
      <c r="B769" s="6">
        <f>MOD(A769-1,365)+1</f>
        <v/>
      </c>
      <c r="C769" s="6">
        <f>MATCH(B769,Markov!$C$6:$C$17,1)</f>
        <v/>
      </c>
      <c r="D769" s="16">
        <f>Data!V769</f>
        <v/>
      </c>
      <c r="E769" s="6">
        <f>IF(D769&lt;IF(E768=1,INDEX(Markov!$I$6:$I$17,C769),INDEX(Markov!$H$6:$H$17,C769)),1,0)</f>
        <v/>
      </c>
      <c r="F769" s="12">
        <f>IF(E769=1,GAMMA.INV(Data!W769,INDEX(Markov!$Q$6:$Q$17,C769),INDEX(Markov!$R$6:$R$17,C769)),0)</f>
        <v/>
      </c>
      <c r="G769" s="6">
        <f>IF(D769&lt;IF(G768=1,INDEX(ChangeFactor!$O$6:$O$17,C769),INDEX(ChangeFactor!$N$6:$N$17,C769)),1,0)</f>
        <v/>
      </c>
      <c r="H769" s="12">
        <f>IF(G769=1,GAMMA.INV(Data!W769,INDEX(ChangeFactor!$R$6:$R$17,C769),INDEX(ChangeFactor!$S$6:$S$17,C769)),0)</f>
        <v/>
      </c>
      <c r="I769" s="7">
        <f>NORM.S.INV(Data!X769)</f>
        <v/>
      </c>
      <c r="J769" s="7">
        <f>NORM.S.INV(Data!Y769)</f>
        <v/>
      </c>
      <c r="K769" s="7">
        <f>NORM.S.INV(Data!Z769)</f>
        <v/>
      </c>
      <c r="L769" s="7">
        <f>MAR1!$B$32*L768+MAR1!$C$32*M768+MAR1!$D$32*N768+MAR1!$B$42*I769+MAR1!$C$42*J769+MAR1!$D$42*K769</f>
        <v/>
      </c>
      <c r="M769" s="7">
        <f>MAR1!$B$33*L768+MAR1!$C$33*M768+MAR1!$D$33*N768+MAR1!$B$43*I769+MAR1!$C$43*J769+MAR1!$D$43*K769</f>
        <v/>
      </c>
      <c r="N769" s="7">
        <f>MAR1!$B$34*L768+MAR1!$C$34*M768+MAR1!$D$34*N768+MAR1!$B$44*I769+MAR1!$C$44*J769+MAR1!$D$44*K769</f>
        <v/>
      </c>
      <c r="O769" s="12">
        <f>MAR1!$B$5+MAR1!$C$5*COS(2*PI()*B769/365)+MAR1!$D$5*SIN(2*PI()*B769/365)+IF(E769=1,MAR1!$B$11+MAR1!$D$11*L769,MAR1!$C$11+MAR1!$E$11*L769)</f>
        <v/>
      </c>
      <c r="P769" s="12">
        <f>MAR1!$B$6+MAR1!$C$6*COS(2*PI()*B769/365)+MAR1!$D$6*SIN(2*PI()*B769/365)+IF(E769=1,MAR1!$B$12+MAR1!$D$12*M769,MAR1!$C$12+MAR1!$E$12*M769)</f>
        <v/>
      </c>
      <c r="Q769" s="12">
        <f>MAR1!$B$7+MAR1!$C$7*COS(2*PI()*B769/365)+MAR1!$D$7*SIN(2*PI()*B769/365)+IF(E769=1,MAR1!$B$13+MAR1!$D$13*N769,MAR1!$C$13+MAR1!$E$13*N769)</f>
        <v/>
      </c>
      <c r="R769" s="12">
        <f>MAR1!$B$5+MAR1!$C$5*COS(2*PI()*B769/365)+MAR1!$D$5*SIN(2*PI()*B769/365)+INDEX(ChangeFactor!$F$6:$F$17,C769)+IF(G769=1,MAR1!$B$11+INDEX(ChangeFactor!$G$6:$G$17,C769)*MAR1!$D$11*L769,MAR1!$C$11+INDEX(ChangeFactor!$G$6:$G$17,C769)*MAR1!$E$11*L769)</f>
        <v/>
      </c>
    </row>
    <row r="770">
      <c r="A770" s="6">
        <f>Data!U770</f>
        <v/>
      </c>
      <c r="B770" s="6">
        <f>MOD(A770-1,365)+1</f>
        <v/>
      </c>
      <c r="C770" s="6">
        <f>MATCH(B770,Markov!$C$6:$C$17,1)</f>
        <v/>
      </c>
      <c r="D770" s="16">
        <f>Data!V770</f>
        <v/>
      </c>
      <c r="E770" s="6">
        <f>IF(D770&lt;IF(E769=1,INDEX(Markov!$I$6:$I$17,C770),INDEX(Markov!$H$6:$H$17,C770)),1,0)</f>
        <v/>
      </c>
      <c r="F770" s="12">
        <f>IF(E770=1,GAMMA.INV(Data!W770,INDEX(Markov!$Q$6:$Q$17,C770),INDEX(Markov!$R$6:$R$17,C770)),0)</f>
        <v/>
      </c>
      <c r="G770" s="6">
        <f>IF(D770&lt;IF(G769=1,INDEX(ChangeFactor!$O$6:$O$17,C770),INDEX(ChangeFactor!$N$6:$N$17,C770)),1,0)</f>
        <v/>
      </c>
      <c r="H770" s="12">
        <f>IF(G770=1,GAMMA.INV(Data!W770,INDEX(ChangeFactor!$R$6:$R$17,C770),INDEX(ChangeFactor!$S$6:$S$17,C770)),0)</f>
        <v/>
      </c>
      <c r="I770" s="7">
        <f>NORM.S.INV(Data!X770)</f>
        <v/>
      </c>
      <c r="J770" s="7">
        <f>NORM.S.INV(Data!Y770)</f>
        <v/>
      </c>
      <c r="K770" s="7">
        <f>NORM.S.INV(Data!Z770)</f>
        <v/>
      </c>
      <c r="L770" s="7">
        <f>MAR1!$B$32*L769+MAR1!$C$32*M769+MAR1!$D$32*N769+MAR1!$B$42*I770+MAR1!$C$42*J770+MAR1!$D$42*K770</f>
        <v/>
      </c>
      <c r="M770" s="7">
        <f>MAR1!$B$33*L769+MAR1!$C$33*M769+MAR1!$D$33*N769+MAR1!$B$43*I770+MAR1!$C$43*J770+MAR1!$D$43*K770</f>
        <v/>
      </c>
      <c r="N770" s="7">
        <f>MAR1!$B$34*L769+MAR1!$C$34*M769+MAR1!$D$34*N769+MAR1!$B$44*I770+MAR1!$C$44*J770+MAR1!$D$44*K770</f>
        <v/>
      </c>
      <c r="O770" s="12">
        <f>MAR1!$B$5+MAR1!$C$5*COS(2*PI()*B770/365)+MAR1!$D$5*SIN(2*PI()*B770/365)+IF(E770=1,MAR1!$B$11+MAR1!$D$11*L770,MAR1!$C$11+MAR1!$E$11*L770)</f>
        <v/>
      </c>
      <c r="P770" s="12">
        <f>MAR1!$B$6+MAR1!$C$6*COS(2*PI()*B770/365)+MAR1!$D$6*SIN(2*PI()*B770/365)+IF(E770=1,MAR1!$B$12+MAR1!$D$12*M770,MAR1!$C$12+MAR1!$E$12*M770)</f>
        <v/>
      </c>
      <c r="Q770" s="12">
        <f>MAR1!$B$7+MAR1!$C$7*COS(2*PI()*B770/365)+MAR1!$D$7*SIN(2*PI()*B770/365)+IF(E770=1,MAR1!$B$13+MAR1!$D$13*N770,MAR1!$C$13+MAR1!$E$13*N770)</f>
        <v/>
      </c>
      <c r="R770" s="12">
        <f>MAR1!$B$5+MAR1!$C$5*COS(2*PI()*B770/365)+MAR1!$D$5*SIN(2*PI()*B770/365)+INDEX(ChangeFactor!$F$6:$F$17,C770)+IF(G770=1,MAR1!$B$11+INDEX(ChangeFactor!$G$6:$G$17,C770)*MAR1!$D$11*L770,MAR1!$C$11+INDEX(ChangeFactor!$G$6:$G$17,C770)*MAR1!$E$11*L770)</f>
        <v/>
      </c>
    </row>
    <row r="771">
      <c r="A771" s="6">
        <f>Data!U771</f>
        <v/>
      </c>
      <c r="B771" s="6">
        <f>MOD(A771-1,365)+1</f>
        <v/>
      </c>
      <c r="C771" s="6">
        <f>MATCH(B771,Markov!$C$6:$C$17,1)</f>
        <v/>
      </c>
      <c r="D771" s="16">
        <f>Data!V771</f>
        <v/>
      </c>
      <c r="E771" s="6">
        <f>IF(D771&lt;IF(E770=1,INDEX(Markov!$I$6:$I$17,C771),INDEX(Markov!$H$6:$H$17,C771)),1,0)</f>
        <v/>
      </c>
      <c r="F771" s="12">
        <f>IF(E771=1,GAMMA.INV(Data!W771,INDEX(Markov!$Q$6:$Q$17,C771),INDEX(Markov!$R$6:$R$17,C771)),0)</f>
        <v/>
      </c>
      <c r="G771" s="6">
        <f>IF(D771&lt;IF(G770=1,INDEX(ChangeFactor!$O$6:$O$17,C771),INDEX(ChangeFactor!$N$6:$N$17,C771)),1,0)</f>
        <v/>
      </c>
      <c r="H771" s="12">
        <f>IF(G771=1,GAMMA.INV(Data!W771,INDEX(ChangeFactor!$R$6:$R$17,C771),INDEX(ChangeFactor!$S$6:$S$17,C771)),0)</f>
        <v/>
      </c>
      <c r="I771" s="7">
        <f>NORM.S.INV(Data!X771)</f>
        <v/>
      </c>
      <c r="J771" s="7">
        <f>NORM.S.INV(Data!Y771)</f>
        <v/>
      </c>
      <c r="K771" s="7">
        <f>NORM.S.INV(Data!Z771)</f>
        <v/>
      </c>
      <c r="L771" s="7">
        <f>MAR1!$B$32*L770+MAR1!$C$32*M770+MAR1!$D$32*N770+MAR1!$B$42*I771+MAR1!$C$42*J771+MAR1!$D$42*K771</f>
        <v/>
      </c>
      <c r="M771" s="7">
        <f>MAR1!$B$33*L770+MAR1!$C$33*M770+MAR1!$D$33*N770+MAR1!$B$43*I771+MAR1!$C$43*J771+MAR1!$D$43*K771</f>
        <v/>
      </c>
      <c r="N771" s="7">
        <f>MAR1!$B$34*L770+MAR1!$C$34*M770+MAR1!$D$34*N770+MAR1!$B$44*I771+MAR1!$C$44*J771+MAR1!$D$44*K771</f>
        <v/>
      </c>
      <c r="O771" s="12">
        <f>MAR1!$B$5+MAR1!$C$5*COS(2*PI()*B771/365)+MAR1!$D$5*SIN(2*PI()*B771/365)+IF(E771=1,MAR1!$B$11+MAR1!$D$11*L771,MAR1!$C$11+MAR1!$E$11*L771)</f>
        <v/>
      </c>
      <c r="P771" s="12">
        <f>MAR1!$B$6+MAR1!$C$6*COS(2*PI()*B771/365)+MAR1!$D$6*SIN(2*PI()*B771/365)+IF(E771=1,MAR1!$B$12+MAR1!$D$12*M771,MAR1!$C$12+MAR1!$E$12*M771)</f>
        <v/>
      </c>
      <c r="Q771" s="12">
        <f>MAR1!$B$7+MAR1!$C$7*COS(2*PI()*B771/365)+MAR1!$D$7*SIN(2*PI()*B771/365)+IF(E771=1,MAR1!$B$13+MAR1!$D$13*N771,MAR1!$C$13+MAR1!$E$13*N771)</f>
        <v/>
      </c>
      <c r="R771" s="12">
        <f>MAR1!$B$5+MAR1!$C$5*COS(2*PI()*B771/365)+MAR1!$D$5*SIN(2*PI()*B771/365)+INDEX(ChangeFactor!$F$6:$F$17,C771)+IF(G771=1,MAR1!$B$11+INDEX(ChangeFactor!$G$6:$G$17,C771)*MAR1!$D$11*L771,MAR1!$C$11+INDEX(ChangeFactor!$G$6:$G$17,C771)*MAR1!$E$11*L771)</f>
        <v/>
      </c>
    </row>
    <row r="772">
      <c r="A772" s="6">
        <f>Data!U772</f>
        <v/>
      </c>
      <c r="B772" s="6">
        <f>MOD(A772-1,365)+1</f>
        <v/>
      </c>
      <c r="C772" s="6">
        <f>MATCH(B772,Markov!$C$6:$C$17,1)</f>
        <v/>
      </c>
      <c r="D772" s="16">
        <f>Data!V772</f>
        <v/>
      </c>
      <c r="E772" s="6">
        <f>IF(D772&lt;IF(E771=1,INDEX(Markov!$I$6:$I$17,C772),INDEX(Markov!$H$6:$H$17,C772)),1,0)</f>
        <v/>
      </c>
      <c r="F772" s="12">
        <f>IF(E772=1,GAMMA.INV(Data!W772,INDEX(Markov!$Q$6:$Q$17,C772),INDEX(Markov!$R$6:$R$17,C772)),0)</f>
        <v/>
      </c>
      <c r="G772" s="6">
        <f>IF(D772&lt;IF(G771=1,INDEX(ChangeFactor!$O$6:$O$17,C772),INDEX(ChangeFactor!$N$6:$N$17,C772)),1,0)</f>
        <v/>
      </c>
      <c r="H772" s="12">
        <f>IF(G772=1,GAMMA.INV(Data!W772,INDEX(ChangeFactor!$R$6:$R$17,C772),INDEX(ChangeFactor!$S$6:$S$17,C772)),0)</f>
        <v/>
      </c>
      <c r="I772" s="7">
        <f>NORM.S.INV(Data!X772)</f>
        <v/>
      </c>
      <c r="J772" s="7">
        <f>NORM.S.INV(Data!Y772)</f>
        <v/>
      </c>
      <c r="K772" s="7">
        <f>NORM.S.INV(Data!Z772)</f>
        <v/>
      </c>
      <c r="L772" s="7">
        <f>MAR1!$B$32*L771+MAR1!$C$32*M771+MAR1!$D$32*N771+MAR1!$B$42*I772+MAR1!$C$42*J772+MAR1!$D$42*K772</f>
        <v/>
      </c>
      <c r="M772" s="7">
        <f>MAR1!$B$33*L771+MAR1!$C$33*M771+MAR1!$D$33*N771+MAR1!$B$43*I772+MAR1!$C$43*J772+MAR1!$D$43*K772</f>
        <v/>
      </c>
      <c r="N772" s="7">
        <f>MAR1!$B$34*L771+MAR1!$C$34*M771+MAR1!$D$34*N771+MAR1!$B$44*I772+MAR1!$C$44*J772+MAR1!$D$44*K772</f>
        <v/>
      </c>
      <c r="O772" s="12">
        <f>MAR1!$B$5+MAR1!$C$5*COS(2*PI()*B772/365)+MAR1!$D$5*SIN(2*PI()*B772/365)+IF(E772=1,MAR1!$B$11+MAR1!$D$11*L772,MAR1!$C$11+MAR1!$E$11*L772)</f>
        <v/>
      </c>
      <c r="P772" s="12">
        <f>MAR1!$B$6+MAR1!$C$6*COS(2*PI()*B772/365)+MAR1!$D$6*SIN(2*PI()*B772/365)+IF(E772=1,MAR1!$B$12+MAR1!$D$12*M772,MAR1!$C$12+MAR1!$E$12*M772)</f>
        <v/>
      </c>
      <c r="Q772" s="12">
        <f>MAR1!$B$7+MAR1!$C$7*COS(2*PI()*B772/365)+MAR1!$D$7*SIN(2*PI()*B772/365)+IF(E772=1,MAR1!$B$13+MAR1!$D$13*N772,MAR1!$C$13+MAR1!$E$13*N772)</f>
        <v/>
      </c>
      <c r="R772" s="12">
        <f>MAR1!$B$5+MAR1!$C$5*COS(2*PI()*B772/365)+MAR1!$D$5*SIN(2*PI()*B772/365)+INDEX(ChangeFactor!$F$6:$F$17,C772)+IF(G772=1,MAR1!$B$11+INDEX(ChangeFactor!$G$6:$G$17,C772)*MAR1!$D$11*L772,MAR1!$C$11+INDEX(ChangeFactor!$G$6:$G$17,C772)*MAR1!$E$11*L772)</f>
        <v/>
      </c>
    </row>
    <row r="773">
      <c r="A773" s="6">
        <f>Data!U773</f>
        <v/>
      </c>
      <c r="B773" s="6">
        <f>MOD(A773-1,365)+1</f>
        <v/>
      </c>
      <c r="C773" s="6">
        <f>MATCH(B773,Markov!$C$6:$C$17,1)</f>
        <v/>
      </c>
      <c r="D773" s="16">
        <f>Data!V773</f>
        <v/>
      </c>
      <c r="E773" s="6">
        <f>IF(D773&lt;IF(E772=1,INDEX(Markov!$I$6:$I$17,C773),INDEX(Markov!$H$6:$H$17,C773)),1,0)</f>
        <v/>
      </c>
      <c r="F773" s="12">
        <f>IF(E773=1,GAMMA.INV(Data!W773,INDEX(Markov!$Q$6:$Q$17,C773),INDEX(Markov!$R$6:$R$17,C773)),0)</f>
        <v/>
      </c>
      <c r="G773" s="6">
        <f>IF(D773&lt;IF(G772=1,INDEX(ChangeFactor!$O$6:$O$17,C773),INDEX(ChangeFactor!$N$6:$N$17,C773)),1,0)</f>
        <v/>
      </c>
      <c r="H773" s="12">
        <f>IF(G773=1,GAMMA.INV(Data!W773,INDEX(ChangeFactor!$R$6:$R$17,C773),INDEX(ChangeFactor!$S$6:$S$17,C773)),0)</f>
        <v/>
      </c>
      <c r="I773" s="7">
        <f>NORM.S.INV(Data!X773)</f>
        <v/>
      </c>
      <c r="J773" s="7">
        <f>NORM.S.INV(Data!Y773)</f>
        <v/>
      </c>
      <c r="K773" s="7">
        <f>NORM.S.INV(Data!Z773)</f>
        <v/>
      </c>
      <c r="L773" s="7">
        <f>MAR1!$B$32*L772+MAR1!$C$32*M772+MAR1!$D$32*N772+MAR1!$B$42*I773+MAR1!$C$42*J773+MAR1!$D$42*K773</f>
        <v/>
      </c>
      <c r="M773" s="7">
        <f>MAR1!$B$33*L772+MAR1!$C$33*M772+MAR1!$D$33*N772+MAR1!$B$43*I773+MAR1!$C$43*J773+MAR1!$D$43*K773</f>
        <v/>
      </c>
      <c r="N773" s="7">
        <f>MAR1!$B$34*L772+MAR1!$C$34*M772+MAR1!$D$34*N772+MAR1!$B$44*I773+MAR1!$C$44*J773+MAR1!$D$44*K773</f>
        <v/>
      </c>
      <c r="O773" s="12">
        <f>MAR1!$B$5+MAR1!$C$5*COS(2*PI()*B773/365)+MAR1!$D$5*SIN(2*PI()*B773/365)+IF(E773=1,MAR1!$B$11+MAR1!$D$11*L773,MAR1!$C$11+MAR1!$E$11*L773)</f>
        <v/>
      </c>
      <c r="P773" s="12">
        <f>MAR1!$B$6+MAR1!$C$6*COS(2*PI()*B773/365)+MAR1!$D$6*SIN(2*PI()*B773/365)+IF(E773=1,MAR1!$B$12+MAR1!$D$12*M773,MAR1!$C$12+MAR1!$E$12*M773)</f>
        <v/>
      </c>
      <c r="Q773" s="12">
        <f>MAR1!$B$7+MAR1!$C$7*COS(2*PI()*B773/365)+MAR1!$D$7*SIN(2*PI()*B773/365)+IF(E773=1,MAR1!$B$13+MAR1!$D$13*N773,MAR1!$C$13+MAR1!$E$13*N773)</f>
        <v/>
      </c>
      <c r="R773" s="12">
        <f>MAR1!$B$5+MAR1!$C$5*COS(2*PI()*B773/365)+MAR1!$D$5*SIN(2*PI()*B773/365)+INDEX(ChangeFactor!$F$6:$F$17,C773)+IF(G773=1,MAR1!$B$11+INDEX(ChangeFactor!$G$6:$G$17,C773)*MAR1!$D$11*L773,MAR1!$C$11+INDEX(ChangeFactor!$G$6:$G$17,C773)*MAR1!$E$11*L773)</f>
        <v/>
      </c>
    </row>
    <row r="774">
      <c r="A774" s="6">
        <f>Data!U774</f>
        <v/>
      </c>
      <c r="B774" s="6">
        <f>MOD(A774-1,365)+1</f>
        <v/>
      </c>
      <c r="C774" s="6">
        <f>MATCH(B774,Markov!$C$6:$C$17,1)</f>
        <v/>
      </c>
      <c r="D774" s="16">
        <f>Data!V774</f>
        <v/>
      </c>
      <c r="E774" s="6">
        <f>IF(D774&lt;IF(E773=1,INDEX(Markov!$I$6:$I$17,C774),INDEX(Markov!$H$6:$H$17,C774)),1,0)</f>
        <v/>
      </c>
      <c r="F774" s="12">
        <f>IF(E774=1,GAMMA.INV(Data!W774,INDEX(Markov!$Q$6:$Q$17,C774),INDEX(Markov!$R$6:$R$17,C774)),0)</f>
        <v/>
      </c>
      <c r="G774" s="6">
        <f>IF(D774&lt;IF(G773=1,INDEX(ChangeFactor!$O$6:$O$17,C774),INDEX(ChangeFactor!$N$6:$N$17,C774)),1,0)</f>
        <v/>
      </c>
      <c r="H774" s="12">
        <f>IF(G774=1,GAMMA.INV(Data!W774,INDEX(ChangeFactor!$R$6:$R$17,C774),INDEX(ChangeFactor!$S$6:$S$17,C774)),0)</f>
        <v/>
      </c>
      <c r="I774" s="7">
        <f>NORM.S.INV(Data!X774)</f>
        <v/>
      </c>
      <c r="J774" s="7">
        <f>NORM.S.INV(Data!Y774)</f>
        <v/>
      </c>
      <c r="K774" s="7">
        <f>NORM.S.INV(Data!Z774)</f>
        <v/>
      </c>
      <c r="L774" s="7">
        <f>MAR1!$B$32*L773+MAR1!$C$32*M773+MAR1!$D$32*N773+MAR1!$B$42*I774+MAR1!$C$42*J774+MAR1!$D$42*K774</f>
        <v/>
      </c>
      <c r="M774" s="7">
        <f>MAR1!$B$33*L773+MAR1!$C$33*M773+MAR1!$D$33*N773+MAR1!$B$43*I774+MAR1!$C$43*J774+MAR1!$D$43*K774</f>
        <v/>
      </c>
      <c r="N774" s="7">
        <f>MAR1!$B$34*L773+MAR1!$C$34*M773+MAR1!$D$34*N773+MAR1!$B$44*I774+MAR1!$C$44*J774+MAR1!$D$44*K774</f>
        <v/>
      </c>
      <c r="O774" s="12">
        <f>MAR1!$B$5+MAR1!$C$5*COS(2*PI()*B774/365)+MAR1!$D$5*SIN(2*PI()*B774/365)+IF(E774=1,MAR1!$B$11+MAR1!$D$11*L774,MAR1!$C$11+MAR1!$E$11*L774)</f>
        <v/>
      </c>
      <c r="P774" s="12">
        <f>MAR1!$B$6+MAR1!$C$6*COS(2*PI()*B774/365)+MAR1!$D$6*SIN(2*PI()*B774/365)+IF(E774=1,MAR1!$B$12+MAR1!$D$12*M774,MAR1!$C$12+MAR1!$E$12*M774)</f>
        <v/>
      </c>
      <c r="Q774" s="12">
        <f>MAR1!$B$7+MAR1!$C$7*COS(2*PI()*B774/365)+MAR1!$D$7*SIN(2*PI()*B774/365)+IF(E774=1,MAR1!$B$13+MAR1!$D$13*N774,MAR1!$C$13+MAR1!$E$13*N774)</f>
        <v/>
      </c>
      <c r="R774" s="12">
        <f>MAR1!$B$5+MAR1!$C$5*COS(2*PI()*B774/365)+MAR1!$D$5*SIN(2*PI()*B774/365)+INDEX(ChangeFactor!$F$6:$F$17,C774)+IF(G774=1,MAR1!$B$11+INDEX(ChangeFactor!$G$6:$G$17,C774)*MAR1!$D$11*L774,MAR1!$C$11+INDEX(ChangeFactor!$G$6:$G$17,C774)*MAR1!$E$11*L774)</f>
        <v/>
      </c>
    </row>
    <row r="775">
      <c r="A775" s="6">
        <f>Data!U775</f>
        <v/>
      </c>
      <c r="B775" s="6">
        <f>MOD(A775-1,365)+1</f>
        <v/>
      </c>
      <c r="C775" s="6">
        <f>MATCH(B775,Markov!$C$6:$C$17,1)</f>
        <v/>
      </c>
      <c r="D775" s="16">
        <f>Data!V775</f>
        <v/>
      </c>
      <c r="E775" s="6">
        <f>IF(D775&lt;IF(E774=1,INDEX(Markov!$I$6:$I$17,C775),INDEX(Markov!$H$6:$H$17,C775)),1,0)</f>
        <v/>
      </c>
      <c r="F775" s="12">
        <f>IF(E775=1,GAMMA.INV(Data!W775,INDEX(Markov!$Q$6:$Q$17,C775),INDEX(Markov!$R$6:$R$17,C775)),0)</f>
        <v/>
      </c>
      <c r="G775" s="6">
        <f>IF(D775&lt;IF(G774=1,INDEX(ChangeFactor!$O$6:$O$17,C775),INDEX(ChangeFactor!$N$6:$N$17,C775)),1,0)</f>
        <v/>
      </c>
      <c r="H775" s="12">
        <f>IF(G775=1,GAMMA.INV(Data!W775,INDEX(ChangeFactor!$R$6:$R$17,C775),INDEX(ChangeFactor!$S$6:$S$17,C775)),0)</f>
        <v/>
      </c>
      <c r="I775" s="7">
        <f>NORM.S.INV(Data!X775)</f>
        <v/>
      </c>
      <c r="J775" s="7">
        <f>NORM.S.INV(Data!Y775)</f>
        <v/>
      </c>
      <c r="K775" s="7">
        <f>NORM.S.INV(Data!Z775)</f>
        <v/>
      </c>
      <c r="L775" s="7">
        <f>MAR1!$B$32*L774+MAR1!$C$32*M774+MAR1!$D$32*N774+MAR1!$B$42*I775+MAR1!$C$42*J775+MAR1!$D$42*K775</f>
        <v/>
      </c>
      <c r="M775" s="7">
        <f>MAR1!$B$33*L774+MAR1!$C$33*M774+MAR1!$D$33*N774+MAR1!$B$43*I775+MAR1!$C$43*J775+MAR1!$D$43*K775</f>
        <v/>
      </c>
      <c r="N775" s="7">
        <f>MAR1!$B$34*L774+MAR1!$C$34*M774+MAR1!$D$34*N774+MAR1!$B$44*I775+MAR1!$C$44*J775+MAR1!$D$44*K775</f>
        <v/>
      </c>
      <c r="O775" s="12">
        <f>MAR1!$B$5+MAR1!$C$5*COS(2*PI()*B775/365)+MAR1!$D$5*SIN(2*PI()*B775/365)+IF(E775=1,MAR1!$B$11+MAR1!$D$11*L775,MAR1!$C$11+MAR1!$E$11*L775)</f>
        <v/>
      </c>
      <c r="P775" s="12">
        <f>MAR1!$B$6+MAR1!$C$6*COS(2*PI()*B775/365)+MAR1!$D$6*SIN(2*PI()*B775/365)+IF(E775=1,MAR1!$B$12+MAR1!$D$12*M775,MAR1!$C$12+MAR1!$E$12*M775)</f>
        <v/>
      </c>
      <c r="Q775" s="12">
        <f>MAR1!$B$7+MAR1!$C$7*COS(2*PI()*B775/365)+MAR1!$D$7*SIN(2*PI()*B775/365)+IF(E775=1,MAR1!$B$13+MAR1!$D$13*N775,MAR1!$C$13+MAR1!$E$13*N775)</f>
        <v/>
      </c>
      <c r="R775" s="12">
        <f>MAR1!$B$5+MAR1!$C$5*COS(2*PI()*B775/365)+MAR1!$D$5*SIN(2*PI()*B775/365)+INDEX(ChangeFactor!$F$6:$F$17,C775)+IF(G775=1,MAR1!$B$11+INDEX(ChangeFactor!$G$6:$G$17,C775)*MAR1!$D$11*L775,MAR1!$C$11+INDEX(ChangeFactor!$G$6:$G$17,C775)*MAR1!$E$11*L775)</f>
        <v/>
      </c>
    </row>
    <row r="776">
      <c r="A776" s="6">
        <f>Data!U776</f>
        <v/>
      </c>
      <c r="B776" s="6">
        <f>MOD(A776-1,365)+1</f>
        <v/>
      </c>
      <c r="C776" s="6">
        <f>MATCH(B776,Markov!$C$6:$C$17,1)</f>
        <v/>
      </c>
      <c r="D776" s="16">
        <f>Data!V776</f>
        <v/>
      </c>
      <c r="E776" s="6">
        <f>IF(D776&lt;IF(E775=1,INDEX(Markov!$I$6:$I$17,C776),INDEX(Markov!$H$6:$H$17,C776)),1,0)</f>
        <v/>
      </c>
      <c r="F776" s="12">
        <f>IF(E776=1,GAMMA.INV(Data!W776,INDEX(Markov!$Q$6:$Q$17,C776),INDEX(Markov!$R$6:$R$17,C776)),0)</f>
        <v/>
      </c>
      <c r="G776" s="6">
        <f>IF(D776&lt;IF(G775=1,INDEX(ChangeFactor!$O$6:$O$17,C776),INDEX(ChangeFactor!$N$6:$N$17,C776)),1,0)</f>
        <v/>
      </c>
      <c r="H776" s="12">
        <f>IF(G776=1,GAMMA.INV(Data!W776,INDEX(ChangeFactor!$R$6:$R$17,C776),INDEX(ChangeFactor!$S$6:$S$17,C776)),0)</f>
        <v/>
      </c>
      <c r="I776" s="7">
        <f>NORM.S.INV(Data!X776)</f>
        <v/>
      </c>
      <c r="J776" s="7">
        <f>NORM.S.INV(Data!Y776)</f>
        <v/>
      </c>
      <c r="K776" s="7">
        <f>NORM.S.INV(Data!Z776)</f>
        <v/>
      </c>
      <c r="L776" s="7">
        <f>MAR1!$B$32*L775+MAR1!$C$32*M775+MAR1!$D$32*N775+MAR1!$B$42*I776+MAR1!$C$42*J776+MAR1!$D$42*K776</f>
        <v/>
      </c>
      <c r="M776" s="7">
        <f>MAR1!$B$33*L775+MAR1!$C$33*M775+MAR1!$D$33*N775+MAR1!$B$43*I776+MAR1!$C$43*J776+MAR1!$D$43*K776</f>
        <v/>
      </c>
      <c r="N776" s="7">
        <f>MAR1!$B$34*L775+MAR1!$C$34*M775+MAR1!$D$34*N775+MAR1!$B$44*I776+MAR1!$C$44*J776+MAR1!$D$44*K776</f>
        <v/>
      </c>
      <c r="O776" s="12">
        <f>MAR1!$B$5+MAR1!$C$5*COS(2*PI()*B776/365)+MAR1!$D$5*SIN(2*PI()*B776/365)+IF(E776=1,MAR1!$B$11+MAR1!$D$11*L776,MAR1!$C$11+MAR1!$E$11*L776)</f>
        <v/>
      </c>
      <c r="P776" s="12">
        <f>MAR1!$B$6+MAR1!$C$6*COS(2*PI()*B776/365)+MAR1!$D$6*SIN(2*PI()*B776/365)+IF(E776=1,MAR1!$B$12+MAR1!$D$12*M776,MAR1!$C$12+MAR1!$E$12*M776)</f>
        <v/>
      </c>
      <c r="Q776" s="12">
        <f>MAR1!$B$7+MAR1!$C$7*COS(2*PI()*B776/365)+MAR1!$D$7*SIN(2*PI()*B776/365)+IF(E776=1,MAR1!$B$13+MAR1!$D$13*N776,MAR1!$C$13+MAR1!$E$13*N776)</f>
        <v/>
      </c>
      <c r="R776" s="12">
        <f>MAR1!$B$5+MAR1!$C$5*COS(2*PI()*B776/365)+MAR1!$D$5*SIN(2*PI()*B776/365)+INDEX(ChangeFactor!$F$6:$F$17,C776)+IF(G776=1,MAR1!$B$11+INDEX(ChangeFactor!$G$6:$G$17,C776)*MAR1!$D$11*L776,MAR1!$C$11+INDEX(ChangeFactor!$G$6:$G$17,C776)*MAR1!$E$11*L776)</f>
        <v/>
      </c>
    </row>
    <row r="777">
      <c r="A777" s="6">
        <f>Data!U777</f>
        <v/>
      </c>
      <c r="B777" s="6">
        <f>MOD(A777-1,365)+1</f>
        <v/>
      </c>
      <c r="C777" s="6">
        <f>MATCH(B777,Markov!$C$6:$C$17,1)</f>
        <v/>
      </c>
      <c r="D777" s="16">
        <f>Data!V777</f>
        <v/>
      </c>
      <c r="E777" s="6">
        <f>IF(D777&lt;IF(E776=1,INDEX(Markov!$I$6:$I$17,C777),INDEX(Markov!$H$6:$H$17,C777)),1,0)</f>
        <v/>
      </c>
      <c r="F777" s="12">
        <f>IF(E777=1,GAMMA.INV(Data!W777,INDEX(Markov!$Q$6:$Q$17,C777),INDEX(Markov!$R$6:$R$17,C777)),0)</f>
        <v/>
      </c>
      <c r="G777" s="6">
        <f>IF(D777&lt;IF(G776=1,INDEX(ChangeFactor!$O$6:$O$17,C777),INDEX(ChangeFactor!$N$6:$N$17,C777)),1,0)</f>
        <v/>
      </c>
      <c r="H777" s="12">
        <f>IF(G777=1,GAMMA.INV(Data!W777,INDEX(ChangeFactor!$R$6:$R$17,C777),INDEX(ChangeFactor!$S$6:$S$17,C777)),0)</f>
        <v/>
      </c>
      <c r="I777" s="7">
        <f>NORM.S.INV(Data!X777)</f>
        <v/>
      </c>
      <c r="J777" s="7">
        <f>NORM.S.INV(Data!Y777)</f>
        <v/>
      </c>
      <c r="K777" s="7">
        <f>NORM.S.INV(Data!Z777)</f>
        <v/>
      </c>
      <c r="L777" s="7">
        <f>MAR1!$B$32*L776+MAR1!$C$32*M776+MAR1!$D$32*N776+MAR1!$B$42*I777+MAR1!$C$42*J777+MAR1!$D$42*K777</f>
        <v/>
      </c>
      <c r="M777" s="7">
        <f>MAR1!$B$33*L776+MAR1!$C$33*M776+MAR1!$D$33*N776+MAR1!$B$43*I777+MAR1!$C$43*J777+MAR1!$D$43*K777</f>
        <v/>
      </c>
      <c r="N777" s="7">
        <f>MAR1!$B$34*L776+MAR1!$C$34*M776+MAR1!$D$34*N776+MAR1!$B$44*I777+MAR1!$C$44*J777+MAR1!$D$44*K777</f>
        <v/>
      </c>
      <c r="O777" s="12">
        <f>MAR1!$B$5+MAR1!$C$5*COS(2*PI()*B777/365)+MAR1!$D$5*SIN(2*PI()*B777/365)+IF(E777=1,MAR1!$B$11+MAR1!$D$11*L777,MAR1!$C$11+MAR1!$E$11*L777)</f>
        <v/>
      </c>
      <c r="P777" s="12">
        <f>MAR1!$B$6+MAR1!$C$6*COS(2*PI()*B777/365)+MAR1!$D$6*SIN(2*PI()*B777/365)+IF(E777=1,MAR1!$B$12+MAR1!$D$12*M777,MAR1!$C$12+MAR1!$E$12*M777)</f>
        <v/>
      </c>
      <c r="Q777" s="12">
        <f>MAR1!$B$7+MAR1!$C$7*COS(2*PI()*B777/365)+MAR1!$D$7*SIN(2*PI()*B777/365)+IF(E777=1,MAR1!$B$13+MAR1!$D$13*N777,MAR1!$C$13+MAR1!$E$13*N777)</f>
        <v/>
      </c>
      <c r="R777" s="12">
        <f>MAR1!$B$5+MAR1!$C$5*COS(2*PI()*B777/365)+MAR1!$D$5*SIN(2*PI()*B777/365)+INDEX(ChangeFactor!$F$6:$F$17,C777)+IF(G777=1,MAR1!$B$11+INDEX(ChangeFactor!$G$6:$G$17,C777)*MAR1!$D$11*L777,MAR1!$C$11+INDEX(ChangeFactor!$G$6:$G$17,C777)*MAR1!$E$11*L777)</f>
        <v/>
      </c>
    </row>
    <row r="778">
      <c r="A778" s="6">
        <f>Data!U778</f>
        <v/>
      </c>
      <c r="B778" s="6">
        <f>MOD(A778-1,365)+1</f>
        <v/>
      </c>
      <c r="C778" s="6">
        <f>MATCH(B778,Markov!$C$6:$C$17,1)</f>
        <v/>
      </c>
      <c r="D778" s="16">
        <f>Data!V778</f>
        <v/>
      </c>
      <c r="E778" s="6">
        <f>IF(D778&lt;IF(E777=1,INDEX(Markov!$I$6:$I$17,C778),INDEX(Markov!$H$6:$H$17,C778)),1,0)</f>
        <v/>
      </c>
      <c r="F778" s="12">
        <f>IF(E778=1,GAMMA.INV(Data!W778,INDEX(Markov!$Q$6:$Q$17,C778),INDEX(Markov!$R$6:$R$17,C778)),0)</f>
        <v/>
      </c>
      <c r="G778" s="6">
        <f>IF(D778&lt;IF(G777=1,INDEX(ChangeFactor!$O$6:$O$17,C778),INDEX(ChangeFactor!$N$6:$N$17,C778)),1,0)</f>
        <v/>
      </c>
      <c r="H778" s="12">
        <f>IF(G778=1,GAMMA.INV(Data!W778,INDEX(ChangeFactor!$R$6:$R$17,C778),INDEX(ChangeFactor!$S$6:$S$17,C778)),0)</f>
        <v/>
      </c>
      <c r="I778" s="7">
        <f>NORM.S.INV(Data!X778)</f>
        <v/>
      </c>
      <c r="J778" s="7">
        <f>NORM.S.INV(Data!Y778)</f>
        <v/>
      </c>
      <c r="K778" s="7">
        <f>NORM.S.INV(Data!Z778)</f>
        <v/>
      </c>
      <c r="L778" s="7">
        <f>MAR1!$B$32*L777+MAR1!$C$32*M777+MAR1!$D$32*N777+MAR1!$B$42*I778+MAR1!$C$42*J778+MAR1!$D$42*K778</f>
        <v/>
      </c>
      <c r="M778" s="7">
        <f>MAR1!$B$33*L777+MAR1!$C$33*M777+MAR1!$D$33*N777+MAR1!$B$43*I778+MAR1!$C$43*J778+MAR1!$D$43*K778</f>
        <v/>
      </c>
      <c r="N778" s="7">
        <f>MAR1!$B$34*L777+MAR1!$C$34*M777+MAR1!$D$34*N777+MAR1!$B$44*I778+MAR1!$C$44*J778+MAR1!$D$44*K778</f>
        <v/>
      </c>
      <c r="O778" s="12">
        <f>MAR1!$B$5+MAR1!$C$5*COS(2*PI()*B778/365)+MAR1!$D$5*SIN(2*PI()*B778/365)+IF(E778=1,MAR1!$B$11+MAR1!$D$11*L778,MAR1!$C$11+MAR1!$E$11*L778)</f>
        <v/>
      </c>
      <c r="P778" s="12">
        <f>MAR1!$B$6+MAR1!$C$6*COS(2*PI()*B778/365)+MAR1!$D$6*SIN(2*PI()*B778/365)+IF(E778=1,MAR1!$B$12+MAR1!$D$12*M778,MAR1!$C$12+MAR1!$E$12*M778)</f>
        <v/>
      </c>
      <c r="Q778" s="12">
        <f>MAR1!$B$7+MAR1!$C$7*COS(2*PI()*B778/365)+MAR1!$D$7*SIN(2*PI()*B778/365)+IF(E778=1,MAR1!$B$13+MAR1!$D$13*N778,MAR1!$C$13+MAR1!$E$13*N778)</f>
        <v/>
      </c>
      <c r="R778" s="12">
        <f>MAR1!$B$5+MAR1!$C$5*COS(2*PI()*B778/365)+MAR1!$D$5*SIN(2*PI()*B778/365)+INDEX(ChangeFactor!$F$6:$F$17,C778)+IF(G778=1,MAR1!$B$11+INDEX(ChangeFactor!$G$6:$G$17,C778)*MAR1!$D$11*L778,MAR1!$C$11+INDEX(ChangeFactor!$G$6:$G$17,C778)*MAR1!$E$11*L778)</f>
        <v/>
      </c>
    </row>
    <row r="779">
      <c r="A779" s="6">
        <f>Data!U779</f>
        <v/>
      </c>
      <c r="B779" s="6">
        <f>MOD(A779-1,365)+1</f>
        <v/>
      </c>
      <c r="C779" s="6">
        <f>MATCH(B779,Markov!$C$6:$C$17,1)</f>
        <v/>
      </c>
      <c r="D779" s="16">
        <f>Data!V779</f>
        <v/>
      </c>
      <c r="E779" s="6">
        <f>IF(D779&lt;IF(E778=1,INDEX(Markov!$I$6:$I$17,C779),INDEX(Markov!$H$6:$H$17,C779)),1,0)</f>
        <v/>
      </c>
      <c r="F779" s="12">
        <f>IF(E779=1,GAMMA.INV(Data!W779,INDEX(Markov!$Q$6:$Q$17,C779),INDEX(Markov!$R$6:$R$17,C779)),0)</f>
        <v/>
      </c>
      <c r="G779" s="6">
        <f>IF(D779&lt;IF(G778=1,INDEX(ChangeFactor!$O$6:$O$17,C779),INDEX(ChangeFactor!$N$6:$N$17,C779)),1,0)</f>
        <v/>
      </c>
      <c r="H779" s="12">
        <f>IF(G779=1,GAMMA.INV(Data!W779,INDEX(ChangeFactor!$R$6:$R$17,C779),INDEX(ChangeFactor!$S$6:$S$17,C779)),0)</f>
        <v/>
      </c>
      <c r="I779" s="7">
        <f>NORM.S.INV(Data!X779)</f>
        <v/>
      </c>
      <c r="J779" s="7">
        <f>NORM.S.INV(Data!Y779)</f>
        <v/>
      </c>
      <c r="K779" s="7">
        <f>NORM.S.INV(Data!Z779)</f>
        <v/>
      </c>
      <c r="L779" s="7">
        <f>MAR1!$B$32*L778+MAR1!$C$32*M778+MAR1!$D$32*N778+MAR1!$B$42*I779+MAR1!$C$42*J779+MAR1!$D$42*K779</f>
        <v/>
      </c>
      <c r="M779" s="7">
        <f>MAR1!$B$33*L778+MAR1!$C$33*M778+MAR1!$D$33*N778+MAR1!$B$43*I779+MAR1!$C$43*J779+MAR1!$D$43*K779</f>
        <v/>
      </c>
      <c r="N779" s="7">
        <f>MAR1!$B$34*L778+MAR1!$C$34*M778+MAR1!$D$34*N778+MAR1!$B$44*I779+MAR1!$C$44*J779+MAR1!$D$44*K779</f>
        <v/>
      </c>
      <c r="O779" s="12">
        <f>MAR1!$B$5+MAR1!$C$5*COS(2*PI()*B779/365)+MAR1!$D$5*SIN(2*PI()*B779/365)+IF(E779=1,MAR1!$B$11+MAR1!$D$11*L779,MAR1!$C$11+MAR1!$E$11*L779)</f>
        <v/>
      </c>
      <c r="P779" s="12">
        <f>MAR1!$B$6+MAR1!$C$6*COS(2*PI()*B779/365)+MAR1!$D$6*SIN(2*PI()*B779/365)+IF(E779=1,MAR1!$B$12+MAR1!$D$12*M779,MAR1!$C$12+MAR1!$E$12*M779)</f>
        <v/>
      </c>
      <c r="Q779" s="12">
        <f>MAR1!$B$7+MAR1!$C$7*COS(2*PI()*B779/365)+MAR1!$D$7*SIN(2*PI()*B779/365)+IF(E779=1,MAR1!$B$13+MAR1!$D$13*N779,MAR1!$C$13+MAR1!$E$13*N779)</f>
        <v/>
      </c>
      <c r="R779" s="12">
        <f>MAR1!$B$5+MAR1!$C$5*COS(2*PI()*B779/365)+MAR1!$D$5*SIN(2*PI()*B779/365)+INDEX(ChangeFactor!$F$6:$F$17,C779)+IF(G779=1,MAR1!$B$11+INDEX(ChangeFactor!$G$6:$G$17,C779)*MAR1!$D$11*L779,MAR1!$C$11+INDEX(ChangeFactor!$G$6:$G$17,C779)*MAR1!$E$11*L779)</f>
        <v/>
      </c>
    </row>
    <row r="780">
      <c r="A780" s="6">
        <f>Data!U780</f>
        <v/>
      </c>
      <c r="B780" s="6">
        <f>MOD(A780-1,365)+1</f>
        <v/>
      </c>
      <c r="C780" s="6">
        <f>MATCH(B780,Markov!$C$6:$C$17,1)</f>
        <v/>
      </c>
      <c r="D780" s="16">
        <f>Data!V780</f>
        <v/>
      </c>
      <c r="E780" s="6">
        <f>IF(D780&lt;IF(E779=1,INDEX(Markov!$I$6:$I$17,C780),INDEX(Markov!$H$6:$H$17,C780)),1,0)</f>
        <v/>
      </c>
      <c r="F780" s="12">
        <f>IF(E780=1,GAMMA.INV(Data!W780,INDEX(Markov!$Q$6:$Q$17,C780),INDEX(Markov!$R$6:$R$17,C780)),0)</f>
        <v/>
      </c>
      <c r="G780" s="6">
        <f>IF(D780&lt;IF(G779=1,INDEX(ChangeFactor!$O$6:$O$17,C780),INDEX(ChangeFactor!$N$6:$N$17,C780)),1,0)</f>
        <v/>
      </c>
      <c r="H780" s="12">
        <f>IF(G780=1,GAMMA.INV(Data!W780,INDEX(ChangeFactor!$R$6:$R$17,C780),INDEX(ChangeFactor!$S$6:$S$17,C780)),0)</f>
        <v/>
      </c>
      <c r="I780" s="7">
        <f>NORM.S.INV(Data!X780)</f>
        <v/>
      </c>
      <c r="J780" s="7">
        <f>NORM.S.INV(Data!Y780)</f>
        <v/>
      </c>
      <c r="K780" s="7">
        <f>NORM.S.INV(Data!Z780)</f>
        <v/>
      </c>
      <c r="L780" s="7">
        <f>MAR1!$B$32*L779+MAR1!$C$32*M779+MAR1!$D$32*N779+MAR1!$B$42*I780+MAR1!$C$42*J780+MAR1!$D$42*K780</f>
        <v/>
      </c>
      <c r="M780" s="7">
        <f>MAR1!$B$33*L779+MAR1!$C$33*M779+MAR1!$D$33*N779+MAR1!$B$43*I780+MAR1!$C$43*J780+MAR1!$D$43*K780</f>
        <v/>
      </c>
      <c r="N780" s="7">
        <f>MAR1!$B$34*L779+MAR1!$C$34*M779+MAR1!$D$34*N779+MAR1!$B$44*I780+MAR1!$C$44*J780+MAR1!$D$44*K780</f>
        <v/>
      </c>
      <c r="O780" s="12">
        <f>MAR1!$B$5+MAR1!$C$5*COS(2*PI()*B780/365)+MAR1!$D$5*SIN(2*PI()*B780/365)+IF(E780=1,MAR1!$B$11+MAR1!$D$11*L780,MAR1!$C$11+MAR1!$E$11*L780)</f>
        <v/>
      </c>
      <c r="P780" s="12">
        <f>MAR1!$B$6+MAR1!$C$6*COS(2*PI()*B780/365)+MAR1!$D$6*SIN(2*PI()*B780/365)+IF(E780=1,MAR1!$B$12+MAR1!$D$12*M780,MAR1!$C$12+MAR1!$E$12*M780)</f>
        <v/>
      </c>
      <c r="Q780" s="12">
        <f>MAR1!$B$7+MAR1!$C$7*COS(2*PI()*B780/365)+MAR1!$D$7*SIN(2*PI()*B780/365)+IF(E780=1,MAR1!$B$13+MAR1!$D$13*N780,MAR1!$C$13+MAR1!$E$13*N780)</f>
        <v/>
      </c>
      <c r="R780" s="12">
        <f>MAR1!$B$5+MAR1!$C$5*COS(2*PI()*B780/365)+MAR1!$D$5*SIN(2*PI()*B780/365)+INDEX(ChangeFactor!$F$6:$F$17,C780)+IF(G780=1,MAR1!$B$11+INDEX(ChangeFactor!$G$6:$G$17,C780)*MAR1!$D$11*L780,MAR1!$C$11+INDEX(ChangeFactor!$G$6:$G$17,C780)*MAR1!$E$11*L780)</f>
        <v/>
      </c>
    </row>
    <row r="781">
      <c r="A781" s="6">
        <f>Data!U781</f>
        <v/>
      </c>
      <c r="B781" s="6">
        <f>MOD(A781-1,365)+1</f>
        <v/>
      </c>
      <c r="C781" s="6">
        <f>MATCH(B781,Markov!$C$6:$C$17,1)</f>
        <v/>
      </c>
      <c r="D781" s="16">
        <f>Data!V781</f>
        <v/>
      </c>
      <c r="E781" s="6">
        <f>IF(D781&lt;IF(E780=1,INDEX(Markov!$I$6:$I$17,C781),INDEX(Markov!$H$6:$H$17,C781)),1,0)</f>
        <v/>
      </c>
      <c r="F781" s="12">
        <f>IF(E781=1,GAMMA.INV(Data!W781,INDEX(Markov!$Q$6:$Q$17,C781),INDEX(Markov!$R$6:$R$17,C781)),0)</f>
        <v/>
      </c>
      <c r="G781" s="6">
        <f>IF(D781&lt;IF(G780=1,INDEX(ChangeFactor!$O$6:$O$17,C781),INDEX(ChangeFactor!$N$6:$N$17,C781)),1,0)</f>
        <v/>
      </c>
      <c r="H781" s="12">
        <f>IF(G781=1,GAMMA.INV(Data!W781,INDEX(ChangeFactor!$R$6:$R$17,C781),INDEX(ChangeFactor!$S$6:$S$17,C781)),0)</f>
        <v/>
      </c>
      <c r="I781" s="7">
        <f>NORM.S.INV(Data!X781)</f>
        <v/>
      </c>
      <c r="J781" s="7">
        <f>NORM.S.INV(Data!Y781)</f>
        <v/>
      </c>
      <c r="K781" s="7">
        <f>NORM.S.INV(Data!Z781)</f>
        <v/>
      </c>
      <c r="L781" s="7">
        <f>MAR1!$B$32*L780+MAR1!$C$32*M780+MAR1!$D$32*N780+MAR1!$B$42*I781+MAR1!$C$42*J781+MAR1!$D$42*K781</f>
        <v/>
      </c>
      <c r="M781" s="7">
        <f>MAR1!$B$33*L780+MAR1!$C$33*M780+MAR1!$D$33*N780+MAR1!$B$43*I781+MAR1!$C$43*J781+MAR1!$D$43*K781</f>
        <v/>
      </c>
      <c r="N781" s="7">
        <f>MAR1!$B$34*L780+MAR1!$C$34*M780+MAR1!$D$34*N780+MAR1!$B$44*I781+MAR1!$C$44*J781+MAR1!$D$44*K781</f>
        <v/>
      </c>
      <c r="O781" s="12">
        <f>MAR1!$B$5+MAR1!$C$5*COS(2*PI()*B781/365)+MAR1!$D$5*SIN(2*PI()*B781/365)+IF(E781=1,MAR1!$B$11+MAR1!$D$11*L781,MAR1!$C$11+MAR1!$E$11*L781)</f>
        <v/>
      </c>
      <c r="P781" s="12">
        <f>MAR1!$B$6+MAR1!$C$6*COS(2*PI()*B781/365)+MAR1!$D$6*SIN(2*PI()*B781/365)+IF(E781=1,MAR1!$B$12+MAR1!$D$12*M781,MAR1!$C$12+MAR1!$E$12*M781)</f>
        <v/>
      </c>
      <c r="Q781" s="12">
        <f>MAR1!$B$7+MAR1!$C$7*COS(2*PI()*B781/365)+MAR1!$D$7*SIN(2*PI()*B781/365)+IF(E781=1,MAR1!$B$13+MAR1!$D$13*N781,MAR1!$C$13+MAR1!$E$13*N781)</f>
        <v/>
      </c>
      <c r="R781" s="12">
        <f>MAR1!$B$5+MAR1!$C$5*COS(2*PI()*B781/365)+MAR1!$D$5*SIN(2*PI()*B781/365)+INDEX(ChangeFactor!$F$6:$F$17,C781)+IF(G781=1,MAR1!$B$11+INDEX(ChangeFactor!$G$6:$G$17,C781)*MAR1!$D$11*L781,MAR1!$C$11+INDEX(ChangeFactor!$G$6:$G$17,C781)*MAR1!$E$11*L781)</f>
        <v/>
      </c>
    </row>
    <row r="782">
      <c r="A782" s="6">
        <f>Data!U782</f>
        <v/>
      </c>
      <c r="B782" s="6">
        <f>MOD(A782-1,365)+1</f>
        <v/>
      </c>
      <c r="C782" s="6">
        <f>MATCH(B782,Markov!$C$6:$C$17,1)</f>
        <v/>
      </c>
      <c r="D782" s="16">
        <f>Data!V782</f>
        <v/>
      </c>
      <c r="E782" s="6">
        <f>IF(D782&lt;IF(E781=1,INDEX(Markov!$I$6:$I$17,C782),INDEX(Markov!$H$6:$H$17,C782)),1,0)</f>
        <v/>
      </c>
      <c r="F782" s="12">
        <f>IF(E782=1,GAMMA.INV(Data!W782,INDEX(Markov!$Q$6:$Q$17,C782),INDEX(Markov!$R$6:$R$17,C782)),0)</f>
        <v/>
      </c>
      <c r="G782" s="6">
        <f>IF(D782&lt;IF(G781=1,INDEX(ChangeFactor!$O$6:$O$17,C782),INDEX(ChangeFactor!$N$6:$N$17,C782)),1,0)</f>
        <v/>
      </c>
      <c r="H782" s="12">
        <f>IF(G782=1,GAMMA.INV(Data!W782,INDEX(ChangeFactor!$R$6:$R$17,C782),INDEX(ChangeFactor!$S$6:$S$17,C782)),0)</f>
        <v/>
      </c>
      <c r="I782" s="7">
        <f>NORM.S.INV(Data!X782)</f>
        <v/>
      </c>
      <c r="J782" s="7">
        <f>NORM.S.INV(Data!Y782)</f>
        <v/>
      </c>
      <c r="K782" s="7">
        <f>NORM.S.INV(Data!Z782)</f>
        <v/>
      </c>
      <c r="L782" s="7">
        <f>MAR1!$B$32*L781+MAR1!$C$32*M781+MAR1!$D$32*N781+MAR1!$B$42*I782+MAR1!$C$42*J782+MAR1!$D$42*K782</f>
        <v/>
      </c>
      <c r="M782" s="7">
        <f>MAR1!$B$33*L781+MAR1!$C$33*M781+MAR1!$D$33*N781+MAR1!$B$43*I782+MAR1!$C$43*J782+MAR1!$D$43*K782</f>
        <v/>
      </c>
      <c r="N782" s="7">
        <f>MAR1!$B$34*L781+MAR1!$C$34*M781+MAR1!$D$34*N781+MAR1!$B$44*I782+MAR1!$C$44*J782+MAR1!$D$44*K782</f>
        <v/>
      </c>
      <c r="O782" s="12">
        <f>MAR1!$B$5+MAR1!$C$5*COS(2*PI()*B782/365)+MAR1!$D$5*SIN(2*PI()*B782/365)+IF(E782=1,MAR1!$B$11+MAR1!$D$11*L782,MAR1!$C$11+MAR1!$E$11*L782)</f>
        <v/>
      </c>
      <c r="P782" s="12">
        <f>MAR1!$B$6+MAR1!$C$6*COS(2*PI()*B782/365)+MAR1!$D$6*SIN(2*PI()*B782/365)+IF(E782=1,MAR1!$B$12+MAR1!$D$12*M782,MAR1!$C$12+MAR1!$E$12*M782)</f>
        <v/>
      </c>
      <c r="Q782" s="12">
        <f>MAR1!$B$7+MAR1!$C$7*COS(2*PI()*B782/365)+MAR1!$D$7*SIN(2*PI()*B782/365)+IF(E782=1,MAR1!$B$13+MAR1!$D$13*N782,MAR1!$C$13+MAR1!$E$13*N782)</f>
        <v/>
      </c>
      <c r="R782" s="12">
        <f>MAR1!$B$5+MAR1!$C$5*COS(2*PI()*B782/365)+MAR1!$D$5*SIN(2*PI()*B782/365)+INDEX(ChangeFactor!$F$6:$F$17,C782)+IF(G782=1,MAR1!$B$11+INDEX(ChangeFactor!$G$6:$G$17,C782)*MAR1!$D$11*L782,MAR1!$C$11+INDEX(ChangeFactor!$G$6:$G$17,C782)*MAR1!$E$11*L782)</f>
        <v/>
      </c>
    </row>
    <row r="783">
      <c r="A783" s="6">
        <f>Data!U783</f>
        <v/>
      </c>
      <c r="B783" s="6">
        <f>MOD(A783-1,365)+1</f>
        <v/>
      </c>
      <c r="C783" s="6">
        <f>MATCH(B783,Markov!$C$6:$C$17,1)</f>
        <v/>
      </c>
      <c r="D783" s="16">
        <f>Data!V783</f>
        <v/>
      </c>
      <c r="E783" s="6">
        <f>IF(D783&lt;IF(E782=1,INDEX(Markov!$I$6:$I$17,C783),INDEX(Markov!$H$6:$H$17,C783)),1,0)</f>
        <v/>
      </c>
      <c r="F783" s="12">
        <f>IF(E783=1,GAMMA.INV(Data!W783,INDEX(Markov!$Q$6:$Q$17,C783),INDEX(Markov!$R$6:$R$17,C783)),0)</f>
        <v/>
      </c>
      <c r="G783" s="6">
        <f>IF(D783&lt;IF(G782=1,INDEX(ChangeFactor!$O$6:$O$17,C783),INDEX(ChangeFactor!$N$6:$N$17,C783)),1,0)</f>
        <v/>
      </c>
      <c r="H783" s="12">
        <f>IF(G783=1,GAMMA.INV(Data!W783,INDEX(ChangeFactor!$R$6:$R$17,C783),INDEX(ChangeFactor!$S$6:$S$17,C783)),0)</f>
        <v/>
      </c>
      <c r="I783" s="7">
        <f>NORM.S.INV(Data!X783)</f>
        <v/>
      </c>
      <c r="J783" s="7">
        <f>NORM.S.INV(Data!Y783)</f>
        <v/>
      </c>
      <c r="K783" s="7">
        <f>NORM.S.INV(Data!Z783)</f>
        <v/>
      </c>
      <c r="L783" s="7">
        <f>MAR1!$B$32*L782+MAR1!$C$32*M782+MAR1!$D$32*N782+MAR1!$B$42*I783+MAR1!$C$42*J783+MAR1!$D$42*K783</f>
        <v/>
      </c>
      <c r="M783" s="7">
        <f>MAR1!$B$33*L782+MAR1!$C$33*M782+MAR1!$D$33*N782+MAR1!$B$43*I783+MAR1!$C$43*J783+MAR1!$D$43*K783</f>
        <v/>
      </c>
      <c r="N783" s="7">
        <f>MAR1!$B$34*L782+MAR1!$C$34*M782+MAR1!$D$34*N782+MAR1!$B$44*I783+MAR1!$C$44*J783+MAR1!$D$44*K783</f>
        <v/>
      </c>
      <c r="O783" s="12">
        <f>MAR1!$B$5+MAR1!$C$5*COS(2*PI()*B783/365)+MAR1!$D$5*SIN(2*PI()*B783/365)+IF(E783=1,MAR1!$B$11+MAR1!$D$11*L783,MAR1!$C$11+MAR1!$E$11*L783)</f>
        <v/>
      </c>
      <c r="P783" s="12">
        <f>MAR1!$B$6+MAR1!$C$6*COS(2*PI()*B783/365)+MAR1!$D$6*SIN(2*PI()*B783/365)+IF(E783=1,MAR1!$B$12+MAR1!$D$12*M783,MAR1!$C$12+MAR1!$E$12*M783)</f>
        <v/>
      </c>
      <c r="Q783" s="12">
        <f>MAR1!$B$7+MAR1!$C$7*COS(2*PI()*B783/365)+MAR1!$D$7*SIN(2*PI()*B783/365)+IF(E783=1,MAR1!$B$13+MAR1!$D$13*N783,MAR1!$C$13+MAR1!$E$13*N783)</f>
        <v/>
      </c>
      <c r="R783" s="12">
        <f>MAR1!$B$5+MAR1!$C$5*COS(2*PI()*B783/365)+MAR1!$D$5*SIN(2*PI()*B783/365)+INDEX(ChangeFactor!$F$6:$F$17,C783)+IF(G783=1,MAR1!$B$11+INDEX(ChangeFactor!$G$6:$G$17,C783)*MAR1!$D$11*L783,MAR1!$C$11+INDEX(ChangeFactor!$G$6:$G$17,C783)*MAR1!$E$11*L783)</f>
        <v/>
      </c>
    </row>
    <row r="784">
      <c r="A784" s="6">
        <f>Data!U784</f>
        <v/>
      </c>
      <c r="B784" s="6">
        <f>MOD(A784-1,365)+1</f>
        <v/>
      </c>
      <c r="C784" s="6">
        <f>MATCH(B784,Markov!$C$6:$C$17,1)</f>
        <v/>
      </c>
      <c r="D784" s="16">
        <f>Data!V784</f>
        <v/>
      </c>
      <c r="E784" s="6">
        <f>IF(D784&lt;IF(E783=1,INDEX(Markov!$I$6:$I$17,C784),INDEX(Markov!$H$6:$H$17,C784)),1,0)</f>
        <v/>
      </c>
      <c r="F784" s="12">
        <f>IF(E784=1,GAMMA.INV(Data!W784,INDEX(Markov!$Q$6:$Q$17,C784),INDEX(Markov!$R$6:$R$17,C784)),0)</f>
        <v/>
      </c>
      <c r="G784" s="6">
        <f>IF(D784&lt;IF(G783=1,INDEX(ChangeFactor!$O$6:$O$17,C784),INDEX(ChangeFactor!$N$6:$N$17,C784)),1,0)</f>
        <v/>
      </c>
      <c r="H784" s="12">
        <f>IF(G784=1,GAMMA.INV(Data!W784,INDEX(ChangeFactor!$R$6:$R$17,C784),INDEX(ChangeFactor!$S$6:$S$17,C784)),0)</f>
        <v/>
      </c>
      <c r="I784" s="7">
        <f>NORM.S.INV(Data!X784)</f>
        <v/>
      </c>
      <c r="J784" s="7">
        <f>NORM.S.INV(Data!Y784)</f>
        <v/>
      </c>
      <c r="K784" s="7">
        <f>NORM.S.INV(Data!Z784)</f>
        <v/>
      </c>
      <c r="L784" s="7">
        <f>MAR1!$B$32*L783+MAR1!$C$32*M783+MAR1!$D$32*N783+MAR1!$B$42*I784+MAR1!$C$42*J784+MAR1!$D$42*K784</f>
        <v/>
      </c>
      <c r="M784" s="7">
        <f>MAR1!$B$33*L783+MAR1!$C$33*M783+MAR1!$D$33*N783+MAR1!$B$43*I784+MAR1!$C$43*J784+MAR1!$D$43*K784</f>
        <v/>
      </c>
      <c r="N784" s="7">
        <f>MAR1!$B$34*L783+MAR1!$C$34*M783+MAR1!$D$34*N783+MAR1!$B$44*I784+MAR1!$C$44*J784+MAR1!$D$44*K784</f>
        <v/>
      </c>
      <c r="O784" s="12">
        <f>MAR1!$B$5+MAR1!$C$5*COS(2*PI()*B784/365)+MAR1!$D$5*SIN(2*PI()*B784/365)+IF(E784=1,MAR1!$B$11+MAR1!$D$11*L784,MAR1!$C$11+MAR1!$E$11*L784)</f>
        <v/>
      </c>
      <c r="P784" s="12">
        <f>MAR1!$B$6+MAR1!$C$6*COS(2*PI()*B784/365)+MAR1!$D$6*SIN(2*PI()*B784/365)+IF(E784=1,MAR1!$B$12+MAR1!$D$12*M784,MAR1!$C$12+MAR1!$E$12*M784)</f>
        <v/>
      </c>
      <c r="Q784" s="12">
        <f>MAR1!$B$7+MAR1!$C$7*COS(2*PI()*B784/365)+MAR1!$D$7*SIN(2*PI()*B784/365)+IF(E784=1,MAR1!$B$13+MAR1!$D$13*N784,MAR1!$C$13+MAR1!$E$13*N784)</f>
        <v/>
      </c>
      <c r="R784" s="12">
        <f>MAR1!$B$5+MAR1!$C$5*COS(2*PI()*B784/365)+MAR1!$D$5*SIN(2*PI()*B784/365)+INDEX(ChangeFactor!$F$6:$F$17,C784)+IF(G784=1,MAR1!$B$11+INDEX(ChangeFactor!$G$6:$G$17,C784)*MAR1!$D$11*L784,MAR1!$C$11+INDEX(ChangeFactor!$G$6:$G$17,C784)*MAR1!$E$11*L784)</f>
        <v/>
      </c>
    </row>
    <row r="785">
      <c r="A785" s="6">
        <f>Data!U785</f>
        <v/>
      </c>
      <c r="B785" s="6">
        <f>MOD(A785-1,365)+1</f>
        <v/>
      </c>
      <c r="C785" s="6">
        <f>MATCH(B785,Markov!$C$6:$C$17,1)</f>
        <v/>
      </c>
      <c r="D785" s="16">
        <f>Data!V785</f>
        <v/>
      </c>
      <c r="E785" s="6">
        <f>IF(D785&lt;IF(E784=1,INDEX(Markov!$I$6:$I$17,C785),INDEX(Markov!$H$6:$H$17,C785)),1,0)</f>
        <v/>
      </c>
      <c r="F785" s="12">
        <f>IF(E785=1,GAMMA.INV(Data!W785,INDEX(Markov!$Q$6:$Q$17,C785),INDEX(Markov!$R$6:$R$17,C785)),0)</f>
        <v/>
      </c>
      <c r="G785" s="6">
        <f>IF(D785&lt;IF(G784=1,INDEX(ChangeFactor!$O$6:$O$17,C785),INDEX(ChangeFactor!$N$6:$N$17,C785)),1,0)</f>
        <v/>
      </c>
      <c r="H785" s="12">
        <f>IF(G785=1,GAMMA.INV(Data!W785,INDEX(ChangeFactor!$R$6:$R$17,C785),INDEX(ChangeFactor!$S$6:$S$17,C785)),0)</f>
        <v/>
      </c>
      <c r="I785" s="7">
        <f>NORM.S.INV(Data!X785)</f>
        <v/>
      </c>
      <c r="J785" s="7">
        <f>NORM.S.INV(Data!Y785)</f>
        <v/>
      </c>
      <c r="K785" s="7">
        <f>NORM.S.INV(Data!Z785)</f>
        <v/>
      </c>
      <c r="L785" s="7">
        <f>MAR1!$B$32*L784+MAR1!$C$32*M784+MAR1!$D$32*N784+MAR1!$B$42*I785+MAR1!$C$42*J785+MAR1!$D$42*K785</f>
        <v/>
      </c>
      <c r="M785" s="7">
        <f>MAR1!$B$33*L784+MAR1!$C$33*M784+MAR1!$D$33*N784+MAR1!$B$43*I785+MAR1!$C$43*J785+MAR1!$D$43*K785</f>
        <v/>
      </c>
      <c r="N785" s="7">
        <f>MAR1!$B$34*L784+MAR1!$C$34*M784+MAR1!$D$34*N784+MAR1!$B$44*I785+MAR1!$C$44*J785+MAR1!$D$44*K785</f>
        <v/>
      </c>
      <c r="O785" s="12">
        <f>MAR1!$B$5+MAR1!$C$5*COS(2*PI()*B785/365)+MAR1!$D$5*SIN(2*PI()*B785/365)+IF(E785=1,MAR1!$B$11+MAR1!$D$11*L785,MAR1!$C$11+MAR1!$E$11*L785)</f>
        <v/>
      </c>
      <c r="P785" s="12">
        <f>MAR1!$B$6+MAR1!$C$6*COS(2*PI()*B785/365)+MAR1!$D$6*SIN(2*PI()*B785/365)+IF(E785=1,MAR1!$B$12+MAR1!$D$12*M785,MAR1!$C$12+MAR1!$E$12*M785)</f>
        <v/>
      </c>
      <c r="Q785" s="12">
        <f>MAR1!$B$7+MAR1!$C$7*COS(2*PI()*B785/365)+MAR1!$D$7*SIN(2*PI()*B785/365)+IF(E785=1,MAR1!$B$13+MAR1!$D$13*N785,MAR1!$C$13+MAR1!$E$13*N785)</f>
        <v/>
      </c>
      <c r="R785" s="12">
        <f>MAR1!$B$5+MAR1!$C$5*COS(2*PI()*B785/365)+MAR1!$D$5*SIN(2*PI()*B785/365)+INDEX(ChangeFactor!$F$6:$F$17,C785)+IF(G785=1,MAR1!$B$11+INDEX(ChangeFactor!$G$6:$G$17,C785)*MAR1!$D$11*L785,MAR1!$C$11+INDEX(ChangeFactor!$G$6:$G$17,C785)*MAR1!$E$11*L785)</f>
        <v/>
      </c>
    </row>
    <row r="786">
      <c r="A786" s="6">
        <f>Data!U786</f>
        <v/>
      </c>
      <c r="B786" s="6">
        <f>MOD(A786-1,365)+1</f>
        <v/>
      </c>
      <c r="C786" s="6">
        <f>MATCH(B786,Markov!$C$6:$C$17,1)</f>
        <v/>
      </c>
      <c r="D786" s="16">
        <f>Data!V786</f>
        <v/>
      </c>
      <c r="E786" s="6">
        <f>IF(D786&lt;IF(E785=1,INDEX(Markov!$I$6:$I$17,C786),INDEX(Markov!$H$6:$H$17,C786)),1,0)</f>
        <v/>
      </c>
      <c r="F786" s="12">
        <f>IF(E786=1,GAMMA.INV(Data!W786,INDEX(Markov!$Q$6:$Q$17,C786),INDEX(Markov!$R$6:$R$17,C786)),0)</f>
        <v/>
      </c>
      <c r="G786" s="6">
        <f>IF(D786&lt;IF(G785=1,INDEX(ChangeFactor!$O$6:$O$17,C786),INDEX(ChangeFactor!$N$6:$N$17,C786)),1,0)</f>
        <v/>
      </c>
      <c r="H786" s="12">
        <f>IF(G786=1,GAMMA.INV(Data!W786,INDEX(ChangeFactor!$R$6:$R$17,C786),INDEX(ChangeFactor!$S$6:$S$17,C786)),0)</f>
        <v/>
      </c>
      <c r="I786" s="7">
        <f>NORM.S.INV(Data!X786)</f>
        <v/>
      </c>
      <c r="J786" s="7">
        <f>NORM.S.INV(Data!Y786)</f>
        <v/>
      </c>
      <c r="K786" s="7">
        <f>NORM.S.INV(Data!Z786)</f>
        <v/>
      </c>
      <c r="L786" s="7">
        <f>MAR1!$B$32*L785+MAR1!$C$32*M785+MAR1!$D$32*N785+MAR1!$B$42*I786+MAR1!$C$42*J786+MAR1!$D$42*K786</f>
        <v/>
      </c>
      <c r="M786" s="7">
        <f>MAR1!$B$33*L785+MAR1!$C$33*M785+MAR1!$D$33*N785+MAR1!$B$43*I786+MAR1!$C$43*J786+MAR1!$D$43*K786</f>
        <v/>
      </c>
      <c r="N786" s="7">
        <f>MAR1!$B$34*L785+MAR1!$C$34*M785+MAR1!$D$34*N785+MAR1!$B$44*I786+MAR1!$C$44*J786+MAR1!$D$44*K786</f>
        <v/>
      </c>
      <c r="O786" s="12">
        <f>MAR1!$B$5+MAR1!$C$5*COS(2*PI()*B786/365)+MAR1!$D$5*SIN(2*PI()*B786/365)+IF(E786=1,MAR1!$B$11+MAR1!$D$11*L786,MAR1!$C$11+MAR1!$E$11*L786)</f>
        <v/>
      </c>
      <c r="P786" s="12">
        <f>MAR1!$B$6+MAR1!$C$6*COS(2*PI()*B786/365)+MAR1!$D$6*SIN(2*PI()*B786/365)+IF(E786=1,MAR1!$B$12+MAR1!$D$12*M786,MAR1!$C$12+MAR1!$E$12*M786)</f>
        <v/>
      </c>
      <c r="Q786" s="12">
        <f>MAR1!$B$7+MAR1!$C$7*COS(2*PI()*B786/365)+MAR1!$D$7*SIN(2*PI()*B786/365)+IF(E786=1,MAR1!$B$13+MAR1!$D$13*N786,MAR1!$C$13+MAR1!$E$13*N786)</f>
        <v/>
      </c>
      <c r="R786" s="12">
        <f>MAR1!$B$5+MAR1!$C$5*COS(2*PI()*B786/365)+MAR1!$D$5*SIN(2*PI()*B786/365)+INDEX(ChangeFactor!$F$6:$F$17,C786)+IF(G786=1,MAR1!$B$11+INDEX(ChangeFactor!$G$6:$G$17,C786)*MAR1!$D$11*L786,MAR1!$C$11+INDEX(ChangeFactor!$G$6:$G$17,C786)*MAR1!$E$11*L786)</f>
        <v/>
      </c>
    </row>
    <row r="787">
      <c r="A787" s="6">
        <f>Data!U787</f>
        <v/>
      </c>
      <c r="B787" s="6">
        <f>MOD(A787-1,365)+1</f>
        <v/>
      </c>
      <c r="C787" s="6">
        <f>MATCH(B787,Markov!$C$6:$C$17,1)</f>
        <v/>
      </c>
      <c r="D787" s="16">
        <f>Data!V787</f>
        <v/>
      </c>
      <c r="E787" s="6">
        <f>IF(D787&lt;IF(E786=1,INDEX(Markov!$I$6:$I$17,C787),INDEX(Markov!$H$6:$H$17,C787)),1,0)</f>
        <v/>
      </c>
      <c r="F787" s="12">
        <f>IF(E787=1,GAMMA.INV(Data!W787,INDEX(Markov!$Q$6:$Q$17,C787),INDEX(Markov!$R$6:$R$17,C787)),0)</f>
        <v/>
      </c>
      <c r="G787" s="6">
        <f>IF(D787&lt;IF(G786=1,INDEX(ChangeFactor!$O$6:$O$17,C787),INDEX(ChangeFactor!$N$6:$N$17,C787)),1,0)</f>
        <v/>
      </c>
      <c r="H787" s="12">
        <f>IF(G787=1,GAMMA.INV(Data!W787,INDEX(ChangeFactor!$R$6:$R$17,C787),INDEX(ChangeFactor!$S$6:$S$17,C787)),0)</f>
        <v/>
      </c>
      <c r="I787" s="7">
        <f>NORM.S.INV(Data!X787)</f>
        <v/>
      </c>
      <c r="J787" s="7">
        <f>NORM.S.INV(Data!Y787)</f>
        <v/>
      </c>
      <c r="K787" s="7">
        <f>NORM.S.INV(Data!Z787)</f>
        <v/>
      </c>
      <c r="L787" s="7">
        <f>MAR1!$B$32*L786+MAR1!$C$32*M786+MAR1!$D$32*N786+MAR1!$B$42*I787+MAR1!$C$42*J787+MAR1!$D$42*K787</f>
        <v/>
      </c>
      <c r="M787" s="7">
        <f>MAR1!$B$33*L786+MAR1!$C$33*M786+MAR1!$D$33*N786+MAR1!$B$43*I787+MAR1!$C$43*J787+MAR1!$D$43*K787</f>
        <v/>
      </c>
      <c r="N787" s="7">
        <f>MAR1!$B$34*L786+MAR1!$C$34*M786+MAR1!$D$34*N786+MAR1!$B$44*I787+MAR1!$C$44*J787+MAR1!$D$44*K787</f>
        <v/>
      </c>
      <c r="O787" s="12">
        <f>MAR1!$B$5+MAR1!$C$5*COS(2*PI()*B787/365)+MAR1!$D$5*SIN(2*PI()*B787/365)+IF(E787=1,MAR1!$B$11+MAR1!$D$11*L787,MAR1!$C$11+MAR1!$E$11*L787)</f>
        <v/>
      </c>
      <c r="P787" s="12">
        <f>MAR1!$B$6+MAR1!$C$6*COS(2*PI()*B787/365)+MAR1!$D$6*SIN(2*PI()*B787/365)+IF(E787=1,MAR1!$B$12+MAR1!$D$12*M787,MAR1!$C$12+MAR1!$E$12*M787)</f>
        <v/>
      </c>
      <c r="Q787" s="12">
        <f>MAR1!$B$7+MAR1!$C$7*COS(2*PI()*B787/365)+MAR1!$D$7*SIN(2*PI()*B787/365)+IF(E787=1,MAR1!$B$13+MAR1!$D$13*N787,MAR1!$C$13+MAR1!$E$13*N787)</f>
        <v/>
      </c>
      <c r="R787" s="12">
        <f>MAR1!$B$5+MAR1!$C$5*COS(2*PI()*B787/365)+MAR1!$D$5*SIN(2*PI()*B787/365)+INDEX(ChangeFactor!$F$6:$F$17,C787)+IF(G787=1,MAR1!$B$11+INDEX(ChangeFactor!$G$6:$G$17,C787)*MAR1!$D$11*L787,MAR1!$C$11+INDEX(ChangeFactor!$G$6:$G$17,C787)*MAR1!$E$11*L787)</f>
        <v/>
      </c>
    </row>
    <row r="788">
      <c r="A788" s="6">
        <f>Data!U788</f>
        <v/>
      </c>
      <c r="B788" s="6">
        <f>MOD(A788-1,365)+1</f>
        <v/>
      </c>
      <c r="C788" s="6">
        <f>MATCH(B788,Markov!$C$6:$C$17,1)</f>
        <v/>
      </c>
      <c r="D788" s="16">
        <f>Data!V788</f>
        <v/>
      </c>
      <c r="E788" s="6">
        <f>IF(D788&lt;IF(E787=1,INDEX(Markov!$I$6:$I$17,C788),INDEX(Markov!$H$6:$H$17,C788)),1,0)</f>
        <v/>
      </c>
      <c r="F788" s="12">
        <f>IF(E788=1,GAMMA.INV(Data!W788,INDEX(Markov!$Q$6:$Q$17,C788),INDEX(Markov!$R$6:$R$17,C788)),0)</f>
        <v/>
      </c>
      <c r="G788" s="6">
        <f>IF(D788&lt;IF(G787=1,INDEX(ChangeFactor!$O$6:$O$17,C788),INDEX(ChangeFactor!$N$6:$N$17,C788)),1,0)</f>
        <v/>
      </c>
      <c r="H788" s="12">
        <f>IF(G788=1,GAMMA.INV(Data!W788,INDEX(ChangeFactor!$R$6:$R$17,C788),INDEX(ChangeFactor!$S$6:$S$17,C788)),0)</f>
        <v/>
      </c>
      <c r="I788" s="7">
        <f>NORM.S.INV(Data!X788)</f>
        <v/>
      </c>
      <c r="J788" s="7">
        <f>NORM.S.INV(Data!Y788)</f>
        <v/>
      </c>
      <c r="K788" s="7">
        <f>NORM.S.INV(Data!Z788)</f>
        <v/>
      </c>
      <c r="L788" s="7">
        <f>MAR1!$B$32*L787+MAR1!$C$32*M787+MAR1!$D$32*N787+MAR1!$B$42*I788+MAR1!$C$42*J788+MAR1!$D$42*K788</f>
        <v/>
      </c>
      <c r="M788" s="7">
        <f>MAR1!$B$33*L787+MAR1!$C$33*M787+MAR1!$D$33*N787+MAR1!$B$43*I788+MAR1!$C$43*J788+MAR1!$D$43*K788</f>
        <v/>
      </c>
      <c r="N788" s="7">
        <f>MAR1!$B$34*L787+MAR1!$C$34*M787+MAR1!$D$34*N787+MAR1!$B$44*I788+MAR1!$C$44*J788+MAR1!$D$44*K788</f>
        <v/>
      </c>
      <c r="O788" s="12">
        <f>MAR1!$B$5+MAR1!$C$5*COS(2*PI()*B788/365)+MAR1!$D$5*SIN(2*PI()*B788/365)+IF(E788=1,MAR1!$B$11+MAR1!$D$11*L788,MAR1!$C$11+MAR1!$E$11*L788)</f>
        <v/>
      </c>
      <c r="P788" s="12">
        <f>MAR1!$B$6+MAR1!$C$6*COS(2*PI()*B788/365)+MAR1!$D$6*SIN(2*PI()*B788/365)+IF(E788=1,MAR1!$B$12+MAR1!$D$12*M788,MAR1!$C$12+MAR1!$E$12*M788)</f>
        <v/>
      </c>
      <c r="Q788" s="12">
        <f>MAR1!$B$7+MAR1!$C$7*COS(2*PI()*B788/365)+MAR1!$D$7*SIN(2*PI()*B788/365)+IF(E788=1,MAR1!$B$13+MAR1!$D$13*N788,MAR1!$C$13+MAR1!$E$13*N788)</f>
        <v/>
      </c>
      <c r="R788" s="12">
        <f>MAR1!$B$5+MAR1!$C$5*COS(2*PI()*B788/365)+MAR1!$D$5*SIN(2*PI()*B788/365)+INDEX(ChangeFactor!$F$6:$F$17,C788)+IF(G788=1,MAR1!$B$11+INDEX(ChangeFactor!$G$6:$G$17,C788)*MAR1!$D$11*L788,MAR1!$C$11+INDEX(ChangeFactor!$G$6:$G$17,C788)*MAR1!$E$11*L788)</f>
        <v/>
      </c>
    </row>
    <row r="789">
      <c r="A789" s="6">
        <f>Data!U789</f>
        <v/>
      </c>
      <c r="B789" s="6">
        <f>MOD(A789-1,365)+1</f>
        <v/>
      </c>
      <c r="C789" s="6">
        <f>MATCH(B789,Markov!$C$6:$C$17,1)</f>
        <v/>
      </c>
      <c r="D789" s="16">
        <f>Data!V789</f>
        <v/>
      </c>
      <c r="E789" s="6">
        <f>IF(D789&lt;IF(E788=1,INDEX(Markov!$I$6:$I$17,C789),INDEX(Markov!$H$6:$H$17,C789)),1,0)</f>
        <v/>
      </c>
      <c r="F789" s="12">
        <f>IF(E789=1,GAMMA.INV(Data!W789,INDEX(Markov!$Q$6:$Q$17,C789),INDEX(Markov!$R$6:$R$17,C789)),0)</f>
        <v/>
      </c>
      <c r="G789" s="6">
        <f>IF(D789&lt;IF(G788=1,INDEX(ChangeFactor!$O$6:$O$17,C789),INDEX(ChangeFactor!$N$6:$N$17,C789)),1,0)</f>
        <v/>
      </c>
      <c r="H789" s="12">
        <f>IF(G789=1,GAMMA.INV(Data!W789,INDEX(ChangeFactor!$R$6:$R$17,C789),INDEX(ChangeFactor!$S$6:$S$17,C789)),0)</f>
        <v/>
      </c>
      <c r="I789" s="7">
        <f>NORM.S.INV(Data!X789)</f>
        <v/>
      </c>
      <c r="J789" s="7">
        <f>NORM.S.INV(Data!Y789)</f>
        <v/>
      </c>
      <c r="K789" s="7">
        <f>NORM.S.INV(Data!Z789)</f>
        <v/>
      </c>
      <c r="L789" s="7">
        <f>MAR1!$B$32*L788+MAR1!$C$32*M788+MAR1!$D$32*N788+MAR1!$B$42*I789+MAR1!$C$42*J789+MAR1!$D$42*K789</f>
        <v/>
      </c>
      <c r="M789" s="7">
        <f>MAR1!$B$33*L788+MAR1!$C$33*M788+MAR1!$D$33*N788+MAR1!$B$43*I789+MAR1!$C$43*J789+MAR1!$D$43*K789</f>
        <v/>
      </c>
      <c r="N789" s="7">
        <f>MAR1!$B$34*L788+MAR1!$C$34*M788+MAR1!$D$34*N788+MAR1!$B$44*I789+MAR1!$C$44*J789+MAR1!$D$44*K789</f>
        <v/>
      </c>
      <c r="O789" s="12">
        <f>MAR1!$B$5+MAR1!$C$5*COS(2*PI()*B789/365)+MAR1!$D$5*SIN(2*PI()*B789/365)+IF(E789=1,MAR1!$B$11+MAR1!$D$11*L789,MAR1!$C$11+MAR1!$E$11*L789)</f>
        <v/>
      </c>
      <c r="P789" s="12">
        <f>MAR1!$B$6+MAR1!$C$6*COS(2*PI()*B789/365)+MAR1!$D$6*SIN(2*PI()*B789/365)+IF(E789=1,MAR1!$B$12+MAR1!$D$12*M789,MAR1!$C$12+MAR1!$E$12*M789)</f>
        <v/>
      </c>
      <c r="Q789" s="12">
        <f>MAR1!$B$7+MAR1!$C$7*COS(2*PI()*B789/365)+MAR1!$D$7*SIN(2*PI()*B789/365)+IF(E789=1,MAR1!$B$13+MAR1!$D$13*N789,MAR1!$C$13+MAR1!$E$13*N789)</f>
        <v/>
      </c>
      <c r="R789" s="12">
        <f>MAR1!$B$5+MAR1!$C$5*COS(2*PI()*B789/365)+MAR1!$D$5*SIN(2*PI()*B789/365)+INDEX(ChangeFactor!$F$6:$F$17,C789)+IF(G789=1,MAR1!$B$11+INDEX(ChangeFactor!$G$6:$G$17,C789)*MAR1!$D$11*L789,MAR1!$C$11+INDEX(ChangeFactor!$G$6:$G$17,C789)*MAR1!$E$11*L789)</f>
        <v/>
      </c>
    </row>
    <row r="790">
      <c r="A790" s="6">
        <f>Data!U790</f>
        <v/>
      </c>
      <c r="B790" s="6">
        <f>MOD(A790-1,365)+1</f>
        <v/>
      </c>
      <c r="C790" s="6">
        <f>MATCH(B790,Markov!$C$6:$C$17,1)</f>
        <v/>
      </c>
      <c r="D790" s="16">
        <f>Data!V790</f>
        <v/>
      </c>
      <c r="E790" s="6">
        <f>IF(D790&lt;IF(E789=1,INDEX(Markov!$I$6:$I$17,C790),INDEX(Markov!$H$6:$H$17,C790)),1,0)</f>
        <v/>
      </c>
      <c r="F790" s="12">
        <f>IF(E790=1,GAMMA.INV(Data!W790,INDEX(Markov!$Q$6:$Q$17,C790),INDEX(Markov!$R$6:$R$17,C790)),0)</f>
        <v/>
      </c>
      <c r="G790" s="6">
        <f>IF(D790&lt;IF(G789=1,INDEX(ChangeFactor!$O$6:$O$17,C790),INDEX(ChangeFactor!$N$6:$N$17,C790)),1,0)</f>
        <v/>
      </c>
      <c r="H790" s="12">
        <f>IF(G790=1,GAMMA.INV(Data!W790,INDEX(ChangeFactor!$R$6:$R$17,C790),INDEX(ChangeFactor!$S$6:$S$17,C790)),0)</f>
        <v/>
      </c>
      <c r="I790" s="7">
        <f>NORM.S.INV(Data!X790)</f>
        <v/>
      </c>
      <c r="J790" s="7">
        <f>NORM.S.INV(Data!Y790)</f>
        <v/>
      </c>
      <c r="K790" s="7">
        <f>NORM.S.INV(Data!Z790)</f>
        <v/>
      </c>
      <c r="L790" s="7">
        <f>MAR1!$B$32*L789+MAR1!$C$32*M789+MAR1!$D$32*N789+MAR1!$B$42*I790+MAR1!$C$42*J790+MAR1!$D$42*K790</f>
        <v/>
      </c>
      <c r="M790" s="7">
        <f>MAR1!$B$33*L789+MAR1!$C$33*M789+MAR1!$D$33*N789+MAR1!$B$43*I790+MAR1!$C$43*J790+MAR1!$D$43*K790</f>
        <v/>
      </c>
      <c r="N790" s="7">
        <f>MAR1!$B$34*L789+MAR1!$C$34*M789+MAR1!$D$34*N789+MAR1!$B$44*I790+MAR1!$C$44*J790+MAR1!$D$44*K790</f>
        <v/>
      </c>
      <c r="O790" s="12">
        <f>MAR1!$B$5+MAR1!$C$5*COS(2*PI()*B790/365)+MAR1!$D$5*SIN(2*PI()*B790/365)+IF(E790=1,MAR1!$B$11+MAR1!$D$11*L790,MAR1!$C$11+MAR1!$E$11*L790)</f>
        <v/>
      </c>
      <c r="P790" s="12">
        <f>MAR1!$B$6+MAR1!$C$6*COS(2*PI()*B790/365)+MAR1!$D$6*SIN(2*PI()*B790/365)+IF(E790=1,MAR1!$B$12+MAR1!$D$12*M790,MAR1!$C$12+MAR1!$E$12*M790)</f>
        <v/>
      </c>
      <c r="Q790" s="12">
        <f>MAR1!$B$7+MAR1!$C$7*COS(2*PI()*B790/365)+MAR1!$D$7*SIN(2*PI()*B790/365)+IF(E790=1,MAR1!$B$13+MAR1!$D$13*N790,MAR1!$C$13+MAR1!$E$13*N790)</f>
        <v/>
      </c>
      <c r="R790" s="12">
        <f>MAR1!$B$5+MAR1!$C$5*COS(2*PI()*B790/365)+MAR1!$D$5*SIN(2*PI()*B790/365)+INDEX(ChangeFactor!$F$6:$F$17,C790)+IF(G790=1,MAR1!$B$11+INDEX(ChangeFactor!$G$6:$G$17,C790)*MAR1!$D$11*L790,MAR1!$C$11+INDEX(ChangeFactor!$G$6:$G$17,C790)*MAR1!$E$11*L790)</f>
        <v/>
      </c>
    </row>
    <row r="791">
      <c r="A791" s="6">
        <f>Data!U791</f>
        <v/>
      </c>
      <c r="B791" s="6">
        <f>MOD(A791-1,365)+1</f>
        <v/>
      </c>
      <c r="C791" s="6">
        <f>MATCH(B791,Markov!$C$6:$C$17,1)</f>
        <v/>
      </c>
      <c r="D791" s="16">
        <f>Data!V791</f>
        <v/>
      </c>
      <c r="E791" s="6">
        <f>IF(D791&lt;IF(E790=1,INDEX(Markov!$I$6:$I$17,C791),INDEX(Markov!$H$6:$H$17,C791)),1,0)</f>
        <v/>
      </c>
      <c r="F791" s="12">
        <f>IF(E791=1,GAMMA.INV(Data!W791,INDEX(Markov!$Q$6:$Q$17,C791),INDEX(Markov!$R$6:$R$17,C791)),0)</f>
        <v/>
      </c>
      <c r="G791" s="6">
        <f>IF(D791&lt;IF(G790=1,INDEX(ChangeFactor!$O$6:$O$17,C791),INDEX(ChangeFactor!$N$6:$N$17,C791)),1,0)</f>
        <v/>
      </c>
      <c r="H791" s="12">
        <f>IF(G791=1,GAMMA.INV(Data!W791,INDEX(ChangeFactor!$R$6:$R$17,C791),INDEX(ChangeFactor!$S$6:$S$17,C791)),0)</f>
        <v/>
      </c>
      <c r="I791" s="7">
        <f>NORM.S.INV(Data!X791)</f>
        <v/>
      </c>
      <c r="J791" s="7">
        <f>NORM.S.INV(Data!Y791)</f>
        <v/>
      </c>
      <c r="K791" s="7">
        <f>NORM.S.INV(Data!Z791)</f>
        <v/>
      </c>
      <c r="L791" s="7">
        <f>MAR1!$B$32*L790+MAR1!$C$32*M790+MAR1!$D$32*N790+MAR1!$B$42*I791+MAR1!$C$42*J791+MAR1!$D$42*K791</f>
        <v/>
      </c>
      <c r="M791" s="7">
        <f>MAR1!$B$33*L790+MAR1!$C$33*M790+MAR1!$D$33*N790+MAR1!$B$43*I791+MAR1!$C$43*J791+MAR1!$D$43*K791</f>
        <v/>
      </c>
      <c r="N791" s="7">
        <f>MAR1!$B$34*L790+MAR1!$C$34*M790+MAR1!$D$34*N790+MAR1!$B$44*I791+MAR1!$C$44*J791+MAR1!$D$44*K791</f>
        <v/>
      </c>
      <c r="O791" s="12">
        <f>MAR1!$B$5+MAR1!$C$5*COS(2*PI()*B791/365)+MAR1!$D$5*SIN(2*PI()*B791/365)+IF(E791=1,MAR1!$B$11+MAR1!$D$11*L791,MAR1!$C$11+MAR1!$E$11*L791)</f>
        <v/>
      </c>
      <c r="P791" s="12">
        <f>MAR1!$B$6+MAR1!$C$6*COS(2*PI()*B791/365)+MAR1!$D$6*SIN(2*PI()*B791/365)+IF(E791=1,MAR1!$B$12+MAR1!$D$12*M791,MAR1!$C$12+MAR1!$E$12*M791)</f>
        <v/>
      </c>
      <c r="Q791" s="12">
        <f>MAR1!$B$7+MAR1!$C$7*COS(2*PI()*B791/365)+MAR1!$D$7*SIN(2*PI()*B791/365)+IF(E791=1,MAR1!$B$13+MAR1!$D$13*N791,MAR1!$C$13+MAR1!$E$13*N791)</f>
        <v/>
      </c>
      <c r="R791" s="12">
        <f>MAR1!$B$5+MAR1!$C$5*COS(2*PI()*B791/365)+MAR1!$D$5*SIN(2*PI()*B791/365)+INDEX(ChangeFactor!$F$6:$F$17,C791)+IF(G791=1,MAR1!$B$11+INDEX(ChangeFactor!$G$6:$G$17,C791)*MAR1!$D$11*L791,MAR1!$C$11+INDEX(ChangeFactor!$G$6:$G$17,C791)*MAR1!$E$11*L791)</f>
        <v/>
      </c>
    </row>
    <row r="792">
      <c r="A792" s="6">
        <f>Data!U792</f>
        <v/>
      </c>
      <c r="B792" s="6">
        <f>MOD(A792-1,365)+1</f>
        <v/>
      </c>
      <c r="C792" s="6">
        <f>MATCH(B792,Markov!$C$6:$C$17,1)</f>
        <v/>
      </c>
      <c r="D792" s="16">
        <f>Data!V792</f>
        <v/>
      </c>
      <c r="E792" s="6">
        <f>IF(D792&lt;IF(E791=1,INDEX(Markov!$I$6:$I$17,C792),INDEX(Markov!$H$6:$H$17,C792)),1,0)</f>
        <v/>
      </c>
      <c r="F792" s="12">
        <f>IF(E792=1,GAMMA.INV(Data!W792,INDEX(Markov!$Q$6:$Q$17,C792),INDEX(Markov!$R$6:$R$17,C792)),0)</f>
        <v/>
      </c>
      <c r="G792" s="6">
        <f>IF(D792&lt;IF(G791=1,INDEX(ChangeFactor!$O$6:$O$17,C792),INDEX(ChangeFactor!$N$6:$N$17,C792)),1,0)</f>
        <v/>
      </c>
      <c r="H792" s="12">
        <f>IF(G792=1,GAMMA.INV(Data!W792,INDEX(ChangeFactor!$R$6:$R$17,C792),INDEX(ChangeFactor!$S$6:$S$17,C792)),0)</f>
        <v/>
      </c>
      <c r="I792" s="7">
        <f>NORM.S.INV(Data!X792)</f>
        <v/>
      </c>
      <c r="J792" s="7">
        <f>NORM.S.INV(Data!Y792)</f>
        <v/>
      </c>
      <c r="K792" s="7">
        <f>NORM.S.INV(Data!Z792)</f>
        <v/>
      </c>
      <c r="L792" s="7">
        <f>MAR1!$B$32*L791+MAR1!$C$32*M791+MAR1!$D$32*N791+MAR1!$B$42*I792+MAR1!$C$42*J792+MAR1!$D$42*K792</f>
        <v/>
      </c>
      <c r="M792" s="7">
        <f>MAR1!$B$33*L791+MAR1!$C$33*M791+MAR1!$D$33*N791+MAR1!$B$43*I792+MAR1!$C$43*J792+MAR1!$D$43*K792</f>
        <v/>
      </c>
      <c r="N792" s="7">
        <f>MAR1!$B$34*L791+MAR1!$C$34*M791+MAR1!$D$34*N791+MAR1!$B$44*I792+MAR1!$C$44*J792+MAR1!$D$44*K792</f>
        <v/>
      </c>
      <c r="O792" s="12">
        <f>MAR1!$B$5+MAR1!$C$5*COS(2*PI()*B792/365)+MAR1!$D$5*SIN(2*PI()*B792/365)+IF(E792=1,MAR1!$B$11+MAR1!$D$11*L792,MAR1!$C$11+MAR1!$E$11*L792)</f>
        <v/>
      </c>
      <c r="P792" s="12">
        <f>MAR1!$B$6+MAR1!$C$6*COS(2*PI()*B792/365)+MAR1!$D$6*SIN(2*PI()*B792/365)+IF(E792=1,MAR1!$B$12+MAR1!$D$12*M792,MAR1!$C$12+MAR1!$E$12*M792)</f>
        <v/>
      </c>
      <c r="Q792" s="12">
        <f>MAR1!$B$7+MAR1!$C$7*COS(2*PI()*B792/365)+MAR1!$D$7*SIN(2*PI()*B792/365)+IF(E792=1,MAR1!$B$13+MAR1!$D$13*N792,MAR1!$C$13+MAR1!$E$13*N792)</f>
        <v/>
      </c>
      <c r="R792" s="12">
        <f>MAR1!$B$5+MAR1!$C$5*COS(2*PI()*B792/365)+MAR1!$D$5*SIN(2*PI()*B792/365)+INDEX(ChangeFactor!$F$6:$F$17,C792)+IF(G792=1,MAR1!$B$11+INDEX(ChangeFactor!$G$6:$G$17,C792)*MAR1!$D$11*L792,MAR1!$C$11+INDEX(ChangeFactor!$G$6:$G$17,C792)*MAR1!$E$11*L792)</f>
        <v/>
      </c>
    </row>
    <row r="793">
      <c r="A793" s="6">
        <f>Data!U793</f>
        <v/>
      </c>
      <c r="B793" s="6">
        <f>MOD(A793-1,365)+1</f>
        <v/>
      </c>
      <c r="C793" s="6">
        <f>MATCH(B793,Markov!$C$6:$C$17,1)</f>
        <v/>
      </c>
      <c r="D793" s="16">
        <f>Data!V793</f>
        <v/>
      </c>
      <c r="E793" s="6">
        <f>IF(D793&lt;IF(E792=1,INDEX(Markov!$I$6:$I$17,C793),INDEX(Markov!$H$6:$H$17,C793)),1,0)</f>
        <v/>
      </c>
      <c r="F793" s="12">
        <f>IF(E793=1,GAMMA.INV(Data!W793,INDEX(Markov!$Q$6:$Q$17,C793),INDEX(Markov!$R$6:$R$17,C793)),0)</f>
        <v/>
      </c>
      <c r="G793" s="6">
        <f>IF(D793&lt;IF(G792=1,INDEX(ChangeFactor!$O$6:$O$17,C793),INDEX(ChangeFactor!$N$6:$N$17,C793)),1,0)</f>
        <v/>
      </c>
      <c r="H793" s="12">
        <f>IF(G793=1,GAMMA.INV(Data!W793,INDEX(ChangeFactor!$R$6:$R$17,C793),INDEX(ChangeFactor!$S$6:$S$17,C793)),0)</f>
        <v/>
      </c>
      <c r="I793" s="7">
        <f>NORM.S.INV(Data!X793)</f>
        <v/>
      </c>
      <c r="J793" s="7">
        <f>NORM.S.INV(Data!Y793)</f>
        <v/>
      </c>
      <c r="K793" s="7">
        <f>NORM.S.INV(Data!Z793)</f>
        <v/>
      </c>
      <c r="L793" s="7">
        <f>MAR1!$B$32*L792+MAR1!$C$32*M792+MAR1!$D$32*N792+MAR1!$B$42*I793+MAR1!$C$42*J793+MAR1!$D$42*K793</f>
        <v/>
      </c>
      <c r="M793" s="7">
        <f>MAR1!$B$33*L792+MAR1!$C$33*M792+MAR1!$D$33*N792+MAR1!$B$43*I793+MAR1!$C$43*J793+MAR1!$D$43*K793</f>
        <v/>
      </c>
      <c r="N793" s="7">
        <f>MAR1!$B$34*L792+MAR1!$C$34*M792+MAR1!$D$34*N792+MAR1!$B$44*I793+MAR1!$C$44*J793+MAR1!$D$44*K793</f>
        <v/>
      </c>
      <c r="O793" s="12">
        <f>MAR1!$B$5+MAR1!$C$5*COS(2*PI()*B793/365)+MAR1!$D$5*SIN(2*PI()*B793/365)+IF(E793=1,MAR1!$B$11+MAR1!$D$11*L793,MAR1!$C$11+MAR1!$E$11*L793)</f>
        <v/>
      </c>
      <c r="P793" s="12">
        <f>MAR1!$B$6+MAR1!$C$6*COS(2*PI()*B793/365)+MAR1!$D$6*SIN(2*PI()*B793/365)+IF(E793=1,MAR1!$B$12+MAR1!$D$12*M793,MAR1!$C$12+MAR1!$E$12*M793)</f>
        <v/>
      </c>
      <c r="Q793" s="12">
        <f>MAR1!$B$7+MAR1!$C$7*COS(2*PI()*B793/365)+MAR1!$D$7*SIN(2*PI()*B793/365)+IF(E793=1,MAR1!$B$13+MAR1!$D$13*N793,MAR1!$C$13+MAR1!$E$13*N793)</f>
        <v/>
      </c>
      <c r="R793" s="12">
        <f>MAR1!$B$5+MAR1!$C$5*COS(2*PI()*B793/365)+MAR1!$D$5*SIN(2*PI()*B793/365)+INDEX(ChangeFactor!$F$6:$F$17,C793)+IF(G793=1,MAR1!$B$11+INDEX(ChangeFactor!$G$6:$G$17,C793)*MAR1!$D$11*L793,MAR1!$C$11+INDEX(ChangeFactor!$G$6:$G$17,C793)*MAR1!$E$11*L793)</f>
        <v/>
      </c>
    </row>
    <row r="794">
      <c r="A794" s="6">
        <f>Data!U794</f>
        <v/>
      </c>
      <c r="B794" s="6">
        <f>MOD(A794-1,365)+1</f>
        <v/>
      </c>
      <c r="C794" s="6">
        <f>MATCH(B794,Markov!$C$6:$C$17,1)</f>
        <v/>
      </c>
      <c r="D794" s="16">
        <f>Data!V794</f>
        <v/>
      </c>
      <c r="E794" s="6">
        <f>IF(D794&lt;IF(E793=1,INDEX(Markov!$I$6:$I$17,C794),INDEX(Markov!$H$6:$H$17,C794)),1,0)</f>
        <v/>
      </c>
      <c r="F794" s="12">
        <f>IF(E794=1,GAMMA.INV(Data!W794,INDEX(Markov!$Q$6:$Q$17,C794),INDEX(Markov!$R$6:$R$17,C794)),0)</f>
        <v/>
      </c>
      <c r="G794" s="6">
        <f>IF(D794&lt;IF(G793=1,INDEX(ChangeFactor!$O$6:$O$17,C794),INDEX(ChangeFactor!$N$6:$N$17,C794)),1,0)</f>
        <v/>
      </c>
      <c r="H794" s="12">
        <f>IF(G794=1,GAMMA.INV(Data!W794,INDEX(ChangeFactor!$R$6:$R$17,C794),INDEX(ChangeFactor!$S$6:$S$17,C794)),0)</f>
        <v/>
      </c>
      <c r="I794" s="7">
        <f>NORM.S.INV(Data!X794)</f>
        <v/>
      </c>
      <c r="J794" s="7">
        <f>NORM.S.INV(Data!Y794)</f>
        <v/>
      </c>
      <c r="K794" s="7">
        <f>NORM.S.INV(Data!Z794)</f>
        <v/>
      </c>
      <c r="L794" s="7">
        <f>MAR1!$B$32*L793+MAR1!$C$32*M793+MAR1!$D$32*N793+MAR1!$B$42*I794+MAR1!$C$42*J794+MAR1!$D$42*K794</f>
        <v/>
      </c>
      <c r="M794" s="7">
        <f>MAR1!$B$33*L793+MAR1!$C$33*M793+MAR1!$D$33*N793+MAR1!$B$43*I794+MAR1!$C$43*J794+MAR1!$D$43*K794</f>
        <v/>
      </c>
      <c r="N794" s="7">
        <f>MAR1!$B$34*L793+MAR1!$C$34*M793+MAR1!$D$34*N793+MAR1!$B$44*I794+MAR1!$C$44*J794+MAR1!$D$44*K794</f>
        <v/>
      </c>
      <c r="O794" s="12">
        <f>MAR1!$B$5+MAR1!$C$5*COS(2*PI()*B794/365)+MAR1!$D$5*SIN(2*PI()*B794/365)+IF(E794=1,MAR1!$B$11+MAR1!$D$11*L794,MAR1!$C$11+MAR1!$E$11*L794)</f>
        <v/>
      </c>
      <c r="P794" s="12">
        <f>MAR1!$B$6+MAR1!$C$6*COS(2*PI()*B794/365)+MAR1!$D$6*SIN(2*PI()*B794/365)+IF(E794=1,MAR1!$B$12+MAR1!$D$12*M794,MAR1!$C$12+MAR1!$E$12*M794)</f>
        <v/>
      </c>
      <c r="Q794" s="12">
        <f>MAR1!$B$7+MAR1!$C$7*COS(2*PI()*B794/365)+MAR1!$D$7*SIN(2*PI()*B794/365)+IF(E794=1,MAR1!$B$13+MAR1!$D$13*N794,MAR1!$C$13+MAR1!$E$13*N794)</f>
        <v/>
      </c>
      <c r="R794" s="12">
        <f>MAR1!$B$5+MAR1!$C$5*COS(2*PI()*B794/365)+MAR1!$D$5*SIN(2*PI()*B794/365)+INDEX(ChangeFactor!$F$6:$F$17,C794)+IF(G794=1,MAR1!$B$11+INDEX(ChangeFactor!$G$6:$G$17,C794)*MAR1!$D$11*L794,MAR1!$C$11+INDEX(ChangeFactor!$G$6:$G$17,C794)*MAR1!$E$11*L794)</f>
        <v/>
      </c>
    </row>
    <row r="795">
      <c r="A795" s="6">
        <f>Data!U795</f>
        <v/>
      </c>
      <c r="B795" s="6">
        <f>MOD(A795-1,365)+1</f>
        <v/>
      </c>
      <c r="C795" s="6">
        <f>MATCH(B795,Markov!$C$6:$C$17,1)</f>
        <v/>
      </c>
      <c r="D795" s="16">
        <f>Data!V795</f>
        <v/>
      </c>
      <c r="E795" s="6">
        <f>IF(D795&lt;IF(E794=1,INDEX(Markov!$I$6:$I$17,C795),INDEX(Markov!$H$6:$H$17,C795)),1,0)</f>
        <v/>
      </c>
      <c r="F795" s="12">
        <f>IF(E795=1,GAMMA.INV(Data!W795,INDEX(Markov!$Q$6:$Q$17,C795),INDEX(Markov!$R$6:$R$17,C795)),0)</f>
        <v/>
      </c>
      <c r="G795" s="6">
        <f>IF(D795&lt;IF(G794=1,INDEX(ChangeFactor!$O$6:$O$17,C795),INDEX(ChangeFactor!$N$6:$N$17,C795)),1,0)</f>
        <v/>
      </c>
      <c r="H795" s="12">
        <f>IF(G795=1,GAMMA.INV(Data!W795,INDEX(ChangeFactor!$R$6:$R$17,C795),INDEX(ChangeFactor!$S$6:$S$17,C795)),0)</f>
        <v/>
      </c>
      <c r="I795" s="7">
        <f>NORM.S.INV(Data!X795)</f>
        <v/>
      </c>
      <c r="J795" s="7">
        <f>NORM.S.INV(Data!Y795)</f>
        <v/>
      </c>
      <c r="K795" s="7">
        <f>NORM.S.INV(Data!Z795)</f>
        <v/>
      </c>
      <c r="L795" s="7">
        <f>MAR1!$B$32*L794+MAR1!$C$32*M794+MAR1!$D$32*N794+MAR1!$B$42*I795+MAR1!$C$42*J795+MAR1!$D$42*K795</f>
        <v/>
      </c>
      <c r="M795" s="7">
        <f>MAR1!$B$33*L794+MAR1!$C$33*M794+MAR1!$D$33*N794+MAR1!$B$43*I795+MAR1!$C$43*J795+MAR1!$D$43*K795</f>
        <v/>
      </c>
      <c r="N795" s="7">
        <f>MAR1!$B$34*L794+MAR1!$C$34*M794+MAR1!$D$34*N794+MAR1!$B$44*I795+MAR1!$C$44*J795+MAR1!$D$44*K795</f>
        <v/>
      </c>
      <c r="O795" s="12">
        <f>MAR1!$B$5+MAR1!$C$5*COS(2*PI()*B795/365)+MAR1!$D$5*SIN(2*PI()*B795/365)+IF(E795=1,MAR1!$B$11+MAR1!$D$11*L795,MAR1!$C$11+MAR1!$E$11*L795)</f>
        <v/>
      </c>
      <c r="P795" s="12">
        <f>MAR1!$B$6+MAR1!$C$6*COS(2*PI()*B795/365)+MAR1!$D$6*SIN(2*PI()*B795/365)+IF(E795=1,MAR1!$B$12+MAR1!$D$12*M795,MAR1!$C$12+MAR1!$E$12*M795)</f>
        <v/>
      </c>
      <c r="Q795" s="12">
        <f>MAR1!$B$7+MAR1!$C$7*COS(2*PI()*B795/365)+MAR1!$D$7*SIN(2*PI()*B795/365)+IF(E795=1,MAR1!$B$13+MAR1!$D$13*N795,MAR1!$C$13+MAR1!$E$13*N795)</f>
        <v/>
      </c>
      <c r="R795" s="12">
        <f>MAR1!$B$5+MAR1!$C$5*COS(2*PI()*B795/365)+MAR1!$D$5*SIN(2*PI()*B795/365)+INDEX(ChangeFactor!$F$6:$F$17,C795)+IF(G795=1,MAR1!$B$11+INDEX(ChangeFactor!$G$6:$G$17,C795)*MAR1!$D$11*L795,MAR1!$C$11+INDEX(ChangeFactor!$G$6:$G$17,C795)*MAR1!$E$11*L795)</f>
        <v/>
      </c>
    </row>
    <row r="796">
      <c r="A796" s="6">
        <f>Data!U796</f>
        <v/>
      </c>
      <c r="B796" s="6">
        <f>MOD(A796-1,365)+1</f>
        <v/>
      </c>
      <c r="C796" s="6">
        <f>MATCH(B796,Markov!$C$6:$C$17,1)</f>
        <v/>
      </c>
      <c r="D796" s="16">
        <f>Data!V796</f>
        <v/>
      </c>
      <c r="E796" s="6">
        <f>IF(D796&lt;IF(E795=1,INDEX(Markov!$I$6:$I$17,C796),INDEX(Markov!$H$6:$H$17,C796)),1,0)</f>
        <v/>
      </c>
      <c r="F796" s="12">
        <f>IF(E796=1,GAMMA.INV(Data!W796,INDEX(Markov!$Q$6:$Q$17,C796),INDEX(Markov!$R$6:$R$17,C796)),0)</f>
        <v/>
      </c>
      <c r="G796" s="6">
        <f>IF(D796&lt;IF(G795=1,INDEX(ChangeFactor!$O$6:$O$17,C796),INDEX(ChangeFactor!$N$6:$N$17,C796)),1,0)</f>
        <v/>
      </c>
      <c r="H796" s="12">
        <f>IF(G796=1,GAMMA.INV(Data!W796,INDEX(ChangeFactor!$R$6:$R$17,C796),INDEX(ChangeFactor!$S$6:$S$17,C796)),0)</f>
        <v/>
      </c>
      <c r="I796" s="7">
        <f>NORM.S.INV(Data!X796)</f>
        <v/>
      </c>
      <c r="J796" s="7">
        <f>NORM.S.INV(Data!Y796)</f>
        <v/>
      </c>
      <c r="K796" s="7">
        <f>NORM.S.INV(Data!Z796)</f>
        <v/>
      </c>
      <c r="L796" s="7">
        <f>MAR1!$B$32*L795+MAR1!$C$32*M795+MAR1!$D$32*N795+MAR1!$B$42*I796+MAR1!$C$42*J796+MAR1!$D$42*K796</f>
        <v/>
      </c>
      <c r="M796" s="7">
        <f>MAR1!$B$33*L795+MAR1!$C$33*M795+MAR1!$D$33*N795+MAR1!$B$43*I796+MAR1!$C$43*J796+MAR1!$D$43*K796</f>
        <v/>
      </c>
      <c r="N796" s="7">
        <f>MAR1!$B$34*L795+MAR1!$C$34*M795+MAR1!$D$34*N795+MAR1!$B$44*I796+MAR1!$C$44*J796+MAR1!$D$44*K796</f>
        <v/>
      </c>
      <c r="O796" s="12">
        <f>MAR1!$B$5+MAR1!$C$5*COS(2*PI()*B796/365)+MAR1!$D$5*SIN(2*PI()*B796/365)+IF(E796=1,MAR1!$B$11+MAR1!$D$11*L796,MAR1!$C$11+MAR1!$E$11*L796)</f>
        <v/>
      </c>
      <c r="P796" s="12">
        <f>MAR1!$B$6+MAR1!$C$6*COS(2*PI()*B796/365)+MAR1!$D$6*SIN(2*PI()*B796/365)+IF(E796=1,MAR1!$B$12+MAR1!$D$12*M796,MAR1!$C$12+MAR1!$E$12*M796)</f>
        <v/>
      </c>
      <c r="Q796" s="12">
        <f>MAR1!$B$7+MAR1!$C$7*COS(2*PI()*B796/365)+MAR1!$D$7*SIN(2*PI()*B796/365)+IF(E796=1,MAR1!$B$13+MAR1!$D$13*N796,MAR1!$C$13+MAR1!$E$13*N796)</f>
        <v/>
      </c>
      <c r="R796" s="12">
        <f>MAR1!$B$5+MAR1!$C$5*COS(2*PI()*B796/365)+MAR1!$D$5*SIN(2*PI()*B796/365)+INDEX(ChangeFactor!$F$6:$F$17,C796)+IF(G796=1,MAR1!$B$11+INDEX(ChangeFactor!$G$6:$G$17,C796)*MAR1!$D$11*L796,MAR1!$C$11+INDEX(ChangeFactor!$G$6:$G$17,C796)*MAR1!$E$11*L796)</f>
        <v/>
      </c>
    </row>
    <row r="797">
      <c r="A797" s="6">
        <f>Data!U797</f>
        <v/>
      </c>
      <c r="B797" s="6">
        <f>MOD(A797-1,365)+1</f>
        <v/>
      </c>
      <c r="C797" s="6">
        <f>MATCH(B797,Markov!$C$6:$C$17,1)</f>
        <v/>
      </c>
      <c r="D797" s="16">
        <f>Data!V797</f>
        <v/>
      </c>
      <c r="E797" s="6">
        <f>IF(D797&lt;IF(E796=1,INDEX(Markov!$I$6:$I$17,C797),INDEX(Markov!$H$6:$H$17,C797)),1,0)</f>
        <v/>
      </c>
      <c r="F797" s="12">
        <f>IF(E797=1,GAMMA.INV(Data!W797,INDEX(Markov!$Q$6:$Q$17,C797),INDEX(Markov!$R$6:$R$17,C797)),0)</f>
        <v/>
      </c>
      <c r="G797" s="6">
        <f>IF(D797&lt;IF(G796=1,INDEX(ChangeFactor!$O$6:$O$17,C797),INDEX(ChangeFactor!$N$6:$N$17,C797)),1,0)</f>
        <v/>
      </c>
      <c r="H797" s="12">
        <f>IF(G797=1,GAMMA.INV(Data!W797,INDEX(ChangeFactor!$R$6:$R$17,C797),INDEX(ChangeFactor!$S$6:$S$17,C797)),0)</f>
        <v/>
      </c>
      <c r="I797" s="7">
        <f>NORM.S.INV(Data!X797)</f>
        <v/>
      </c>
      <c r="J797" s="7">
        <f>NORM.S.INV(Data!Y797)</f>
        <v/>
      </c>
      <c r="K797" s="7">
        <f>NORM.S.INV(Data!Z797)</f>
        <v/>
      </c>
      <c r="L797" s="7">
        <f>MAR1!$B$32*L796+MAR1!$C$32*M796+MAR1!$D$32*N796+MAR1!$B$42*I797+MAR1!$C$42*J797+MAR1!$D$42*K797</f>
        <v/>
      </c>
      <c r="M797" s="7">
        <f>MAR1!$B$33*L796+MAR1!$C$33*M796+MAR1!$D$33*N796+MAR1!$B$43*I797+MAR1!$C$43*J797+MAR1!$D$43*K797</f>
        <v/>
      </c>
      <c r="N797" s="7">
        <f>MAR1!$B$34*L796+MAR1!$C$34*M796+MAR1!$D$34*N796+MAR1!$B$44*I797+MAR1!$C$44*J797+MAR1!$D$44*K797</f>
        <v/>
      </c>
      <c r="O797" s="12">
        <f>MAR1!$B$5+MAR1!$C$5*COS(2*PI()*B797/365)+MAR1!$D$5*SIN(2*PI()*B797/365)+IF(E797=1,MAR1!$B$11+MAR1!$D$11*L797,MAR1!$C$11+MAR1!$E$11*L797)</f>
        <v/>
      </c>
      <c r="P797" s="12">
        <f>MAR1!$B$6+MAR1!$C$6*COS(2*PI()*B797/365)+MAR1!$D$6*SIN(2*PI()*B797/365)+IF(E797=1,MAR1!$B$12+MAR1!$D$12*M797,MAR1!$C$12+MAR1!$E$12*M797)</f>
        <v/>
      </c>
      <c r="Q797" s="12">
        <f>MAR1!$B$7+MAR1!$C$7*COS(2*PI()*B797/365)+MAR1!$D$7*SIN(2*PI()*B797/365)+IF(E797=1,MAR1!$B$13+MAR1!$D$13*N797,MAR1!$C$13+MAR1!$E$13*N797)</f>
        <v/>
      </c>
      <c r="R797" s="12">
        <f>MAR1!$B$5+MAR1!$C$5*COS(2*PI()*B797/365)+MAR1!$D$5*SIN(2*PI()*B797/365)+INDEX(ChangeFactor!$F$6:$F$17,C797)+IF(G797=1,MAR1!$B$11+INDEX(ChangeFactor!$G$6:$G$17,C797)*MAR1!$D$11*L797,MAR1!$C$11+INDEX(ChangeFactor!$G$6:$G$17,C797)*MAR1!$E$11*L797)</f>
        <v/>
      </c>
    </row>
    <row r="798">
      <c r="A798" s="6">
        <f>Data!U798</f>
        <v/>
      </c>
      <c r="B798" s="6">
        <f>MOD(A798-1,365)+1</f>
        <v/>
      </c>
      <c r="C798" s="6">
        <f>MATCH(B798,Markov!$C$6:$C$17,1)</f>
        <v/>
      </c>
      <c r="D798" s="16">
        <f>Data!V798</f>
        <v/>
      </c>
      <c r="E798" s="6">
        <f>IF(D798&lt;IF(E797=1,INDEX(Markov!$I$6:$I$17,C798),INDEX(Markov!$H$6:$H$17,C798)),1,0)</f>
        <v/>
      </c>
      <c r="F798" s="12">
        <f>IF(E798=1,GAMMA.INV(Data!W798,INDEX(Markov!$Q$6:$Q$17,C798),INDEX(Markov!$R$6:$R$17,C798)),0)</f>
        <v/>
      </c>
      <c r="G798" s="6">
        <f>IF(D798&lt;IF(G797=1,INDEX(ChangeFactor!$O$6:$O$17,C798),INDEX(ChangeFactor!$N$6:$N$17,C798)),1,0)</f>
        <v/>
      </c>
      <c r="H798" s="12">
        <f>IF(G798=1,GAMMA.INV(Data!W798,INDEX(ChangeFactor!$R$6:$R$17,C798),INDEX(ChangeFactor!$S$6:$S$17,C798)),0)</f>
        <v/>
      </c>
      <c r="I798" s="7">
        <f>NORM.S.INV(Data!X798)</f>
        <v/>
      </c>
      <c r="J798" s="7">
        <f>NORM.S.INV(Data!Y798)</f>
        <v/>
      </c>
      <c r="K798" s="7">
        <f>NORM.S.INV(Data!Z798)</f>
        <v/>
      </c>
      <c r="L798" s="7">
        <f>MAR1!$B$32*L797+MAR1!$C$32*M797+MAR1!$D$32*N797+MAR1!$B$42*I798+MAR1!$C$42*J798+MAR1!$D$42*K798</f>
        <v/>
      </c>
      <c r="M798" s="7">
        <f>MAR1!$B$33*L797+MAR1!$C$33*M797+MAR1!$D$33*N797+MAR1!$B$43*I798+MAR1!$C$43*J798+MAR1!$D$43*K798</f>
        <v/>
      </c>
      <c r="N798" s="7">
        <f>MAR1!$B$34*L797+MAR1!$C$34*M797+MAR1!$D$34*N797+MAR1!$B$44*I798+MAR1!$C$44*J798+MAR1!$D$44*K798</f>
        <v/>
      </c>
      <c r="O798" s="12">
        <f>MAR1!$B$5+MAR1!$C$5*COS(2*PI()*B798/365)+MAR1!$D$5*SIN(2*PI()*B798/365)+IF(E798=1,MAR1!$B$11+MAR1!$D$11*L798,MAR1!$C$11+MAR1!$E$11*L798)</f>
        <v/>
      </c>
      <c r="P798" s="12">
        <f>MAR1!$B$6+MAR1!$C$6*COS(2*PI()*B798/365)+MAR1!$D$6*SIN(2*PI()*B798/365)+IF(E798=1,MAR1!$B$12+MAR1!$D$12*M798,MAR1!$C$12+MAR1!$E$12*M798)</f>
        <v/>
      </c>
      <c r="Q798" s="12">
        <f>MAR1!$B$7+MAR1!$C$7*COS(2*PI()*B798/365)+MAR1!$D$7*SIN(2*PI()*B798/365)+IF(E798=1,MAR1!$B$13+MAR1!$D$13*N798,MAR1!$C$13+MAR1!$E$13*N798)</f>
        <v/>
      </c>
      <c r="R798" s="12">
        <f>MAR1!$B$5+MAR1!$C$5*COS(2*PI()*B798/365)+MAR1!$D$5*SIN(2*PI()*B798/365)+INDEX(ChangeFactor!$F$6:$F$17,C798)+IF(G798=1,MAR1!$B$11+INDEX(ChangeFactor!$G$6:$G$17,C798)*MAR1!$D$11*L798,MAR1!$C$11+INDEX(ChangeFactor!$G$6:$G$17,C798)*MAR1!$E$11*L798)</f>
        <v/>
      </c>
    </row>
    <row r="799">
      <c r="A799" s="6">
        <f>Data!U799</f>
        <v/>
      </c>
      <c r="B799" s="6">
        <f>MOD(A799-1,365)+1</f>
        <v/>
      </c>
      <c r="C799" s="6">
        <f>MATCH(B799,Markov!$C$6:$C$17,1)</f>
        <v/>
      </c>
      <c r="D799" s="16">
        <f>Data!V799</f>
        <v/>
      </c>
      <c r="E799" s="6">
        <f>IF(D799&lt;IF(E798=1,INDEX(Markov!$I$6:$I$17,C799),INDEX(Markov!$H$6:$H$17,C799)),1,0)</f>
        <v/>
      </c>
      <c r="F799" s="12">
        <f>IF(E799=1,GAMMA.INV(Data!W799,INDEX(Markov!$Q$6:$Q$17,C799),INDEX(Markov!$R$6:$R$17,C799)),0)</f>
        <v/>
      </c>
      <c r="G799" s="6">
        <f>IF(D799&lt;IF(G798=1,INDEX(ChangeFactor!$O$6:$O$17,C799),INDEX(ChangeFactor!$N$6:$N$17,C799)),1,0)</f>
        <v/>
      </c>
      <c r="H799" s="12">
        <f>IF(G799=1,GAMMA.INV(Data!W799,INDEX(ChangeFactor!$R$6:$R$17,C799),INDEX(ChangeFactor!$S$6:$S$17,C799)),0)</f>
        <v/>
      </c>
      <c r="I799" s="7">
        <f>NORM.S.INV(Data!X799)</f>
        <v/>
      </c>
      <c r="J799" s="7">
        <f>NORM.S.INV(Data!Y799)</f>
        <v/>
      </c>
      <c r="K799" s="7">
        <f>NORM.S.INV(Data!Z799)</f>
        <v/>
      </c>
      <c r="L799" s="7">
        <f>MAR1!$B$32*L798+MAR1!$C$32*M798+MAR1!$D$32*N798+MAR1!$B$42*I799+MAR1!$C$42*J799+MAR1!$D$42*K799</f>
        <v/>
      </c>
      <c r="M799" s="7">
        <f>MAR1!$B$33*L798+MAR1!$C$33*M798+MAR1!$D$33*N798+MAR1!$B$43*I799+MAR1!$C$43*J799+MAR1!$D$43*K799</f>
        <v/>
      </c>
      <c r="N799" s="7">
        <f>MAR1!$B$34*L798+MAR1!$C$34*M798+MAR1!$D$34*N798+MAR1!$B$44*I799+MAR1!$C$44*J799+MAR1!$D$44*K799</f>
        <v/>
      </c>
      <c r="O799" s="12">
        <f>MAR1!$B$5+MAR1!$C$5*COS(2*PI()*B799/365)+MAR1!$D$5*SIN(2*PI()*B799/365)+IF(E799=1,MAR1!$B$11+MAR1!$D$11*L799,MAR1!$C$11+MAR1!$E$11*L799)</f>
        <v/>
      </c>
      <c r="P799" s="12">
        <f>MAR1!$B$6+MAR1!$C$6*COS(2*PI()*B799/365)+MAR1!$D$6*SIN(2*PI()*B799/365)+IF(E799=1,MAR1!$B$12+MAR1!$D$12*M799,MAR1!$C$12+MAR1!$E$12*M799)</f>
        <v/>
      </c>
      <c r="Q799" s="12">
        <f>MAR1!$B$7+MAR1!$C$7*COS(2*PI()*B799/365)+MAR1!$D$7*SIN(2*PI()*B799/365)+IF(E799=1,MAR1!$B$13+MAR1!$D$13*N799,MAR1!$C$13+MAR1!$E$13*N799)</f>
        <v/>
      </c>
      <c r="R799" s="12">
        <f>MAR1!$B$5+MAR1!$C$5*COS(2*PI()*B799/365)+MAR1!$D$5*SIN(2*PI()*B799/365)+INDEX(ChangeFactor!$F$6:$F$17,C799)+IF(G799=1,MAR1!$B$11+INDEX(ChangeFactor!$G$6:$G$17,C799)*MAR1!$D$11*L799,MAR1!$C$11+INDEX(ChangeFactor!$G$6:$G$17,C799)*MAR1!$E$11*L799)</f>
        <v/>
      </c>
    </row>
    <row r="800">
      <c r="A800" s="6">
        <f>Data!U800</f>
        <v/>
      </c>
      <c r="B800" s="6">
        <f>MOD(A800-1,365)+1</f>
        <v/>
      </c>
      <c r="C800" s="6">
        <f>MATCH(B800,Markov!$C$6:$C$17,1)</f>
        <v/>
      </c>
      <c r="D800" s="16">
        <f>Data!V800</f>
        <v/>
      </c>
      <c r="E800" s="6">
        <f>IF(D800&lt;IF(E799=1,INDEX(Markov!$I$6:$I$17,C800),INDEX(Markov!$H$6:$H$17,C800)),1,0)</f>
        <v/>
      </c>
      <c r="F800" s="12">
        <f>IF(E800=1,GAMMA.INV(Data!W800,INDEX(Markov!$Q$6:$Q$17,C800),INDEX(Markov!$R$6:$R$17,C800)),0)</f>
        <v/>
      </c>
      <c r="G800" s="6">
        <f>IF(D800&lt;IF(G799=1,INDEX(ChangeFactor!$O$6:$O$17,C800),INDEX(ChangeFactor!$N$6:$N$17,C800)),1,0)</f>
        <v/>
      </c>
      <c r="H800" s="12">
        <f>IF(G800=1,GAMMA.INV(Data!W800,INDEX(ChangeFactor!$R$6:$R$17,C800),INDEX(ChangeFactor!$S$6:$S$17,C800)),0)</f>
        <v/>
      </c>
      <c r="I800" s="7">
        <f>NORM.S.INV(Data!X800)</f>
        <v/>
      </c>
      <c r="J800" s="7">
        <f>NORM.S.INV(Data!Y800)</f>
        <v/>
      </c>
      <c r="K800" s="7">
        <f>NORM.S.INV(Data!Z800)</f>
        <v/>
      </c>
      <c r="L800" s="7">
        <f>MAR1!$B$32*L799+MAR1!$C$32*M799+MAR1!$D$32*N799+MAR1!$B$42*I800+MAR1!$C$42*J800+MAR1!$D$42*K800</f>
        <v/>
      </c>
      <c r="M800" s="7">
        <f>MAR1!$B$33*L799+MAR1!$C$33*M799+MAR1!$D$33*N799+MAR1!$B$43*I800+MAR1!$C$43*J800+MAR1!$D$43*K800</f>
        <v/>
      </c>
      <c r="N800" s="7">
        <f>MAR1!$B$34*L799+MAR1!$C$34*M799+MAR1!$D$34*N799+MAR1!$B$44*I800+MAR1!$C$44*J800+MAR1!$D$44*K800</f>
        <v/>
      </c>
      <c r="O800" s="12">
        <f>MAR1!$B$5+MAR1!$C$5*COS(2*PI()*B800/365)+MAR1!$D$5*SIN(2*PI()*B800/365)+IF(E800=1,MAR1!$B$11+MAR1!$D$11*L800,MAR1!$C$11+MAR1!$E$11*L800)</f>
        <v/>
      </c>
      <c r="P800" s="12">
        <f>MAR1!$B$6+MAR1!$C$6*COS(2*PI()*B800/365)+MAR1!$D$6*SIN(2*PI()*B800/365)+IF(E800=1,MAR1!$B$12+MAR1!$D$12*M800,MAR1!$C$12+MAR1!$E$12*M800)</f>
        <v/>
      </c>
      <c r="Q800" s="12">
        <f>MAR1!$B$7+MAR1!$C$7*COS(2*PI()*B800/365)+MAR1!$D$7*SIN(2*PI()*B800/365)+IF(E800=1,MAR1!$B$13+MAR1!$D$13*N800,MAR1!$C$13+MAR1!$E$13*N800)</f>
        <v/>
      </c>
      <c r="R800" s="12">
        <f>MAR1!$B$5+MAR1!$C$5*COS(2*PI()*B800/365)+MAR1!$D$5*SIN(2*PI()*B800/365)+INDEX(ChangeFactor!$F$6:$F$17,C800)+IF(G800=1,MAR1!$B$11+INDEX(ChangeFactor!$G$6:$G$17,C800)*MAR1!$D$11*L800,MAR1!$C$11+INDEX(ChangeFactor!$G$6:$G$17,C800)*MAR1!$E$11*L800)</f>
        <v/>
      </c>
    </row>
    <row r="801">
      <c r="A801" s="6">
        <f>Data!U801</f>
        <v/>
      </c>
      <c r="B801" s="6">
        <f>MOD(A801-1,365)+1</f>
        <v/>
      </c>
      <c r="C801" s="6">
        <f>MATCH(B801,Markov!$C$6:$C$17,1)</f>
        <v/>
      </c>
      <c r="D801" s="16">
        <f>Data!V801</f>
        <v/>
      </c>
      <c r="E801" s="6">
        <f>IF(D801&lt;IF(E800=1,INDEX(Markov!$I$6:$I$17,C801),INDEX(Markov!$H$6:$H$17,C801)),1,0)</f>
        <v/>
      </c>
      <c r="F801" s="12">
        <f>IF(E801=1,GAMMA.INV(Data!W801,INDEX(Markov!$Q$6:$Q$17,C801),INDEX(Markov!$R$6:$R$17,C801)),0)</f>
        <v/>
      </c>
      <c r="G801" s="6">
        <f>IF(D801&lt;IF(G800=1,INDEX(ChangeFactor!$O$6:$O$17,C801),INDEX(ChangeFactor!$N$6:$N$17,C801)),1,0)</f>
        <v/>
      </c>
      <c r="H801" s="12">
        <f>IF(G801=1,GAMMA.INV(Data!W801,INDEX(ChangeFactor!$R$6:$R$17,C801),INDEX(ChangeFactor!$S$6:$S$17,C801)),0)</f>
        <v/>
      </c>
      <c r="I801" s="7">
        <f>NORM.S.INV(Data!X801)</f>
        <v/>
      </c>
      <c r="J801" s="7">
        <f>NORM.S.INV(Data!Y801)</f>
        <v/>
      </c>
      <c r="K801" s="7">
        <f>NORM.S.INV(Data!Z801)</f>
        <v/>
      </c>
      <c r="L801" s="7">
        <f>MAR1!$B$32*L800+MAR1!$C$32*M800+MAR1!$D$32*N800+MAR1!$B$42*I801+MAR1!$C$42*J801+MAR1!$D$42*K801</f>
        <v/>
      </c>
      <c r="M801" s="7">
        <f>MAR1!$B$33*L800+MAR1!$C$33*M800+MAR1!$D$33*N800+MAR1!$B$43*I801+MAR1!$C$43*J801+MAR1!$D$43*K801</f>
        <v/>
      </c>
      <c r="N801" s="7">
        <f>MAR1!$B$34*L800+MAR1!$C$34*M800+MAR1!$D$34*N800+MAR1!$B$44*I801+MAR1!$C$44*J801+MAR1!$D$44*K801</f>
        <v/>
      </c>
      <c r="O801" s="12">
        <f>MAR1!$B$5+MAR1!$C$5*COS(2*PI()*B801/365)+MAR1!$D$5*SIN(2*PI()*B801/365)+IF(E801=1,MAR1!$B$11+MAR1!$D$11*L801,MAR1!$C$11+MAR1!$E$11*L801)</f>
        <v/>
      </c>
      <c r="P801" s="12">
        <f>MAR1!$B$6+MAR1!$C$6*COS(2*PI()*B801/365)+MAR1!$D$6*SIN(2*PI()*B801/365)+IF(E801=1,MAR1!$B$12+MAR1!$D$12*M801,MAR1!$C$12+MAR1!$E$12*M801)</f>
        <v/>
      </c>
      <c r="Q801" s="12">
        <f>MAR1!$B$7+MAR1!$C$7*COS(2*PI()*B801/365)+MAR1!$D$7*SIN(2*PI()*B801/365)+IF(E801=1,MAR1!$B$13+MAR1!$D$13*N801,MAR1!$C$13+MAR1!$E$13*N801)</f>
        <v/>
      </c>
      <c r="R801" s="12">
        <f>MAR1!$B$5+MAR1!$C$5*COS(2*PI()*B801/365)+MAR1!$D$5*SIN(2*PI()*B801/365)+INDEX(ChangeFactor!$F$6:$F$17,C801)+IF(G801=1,MAR1!$B$11+INDEX(ChangeFactor!$G$6:$G$17,C801)*MAR1!$D$11*L801,MAR1!$C$11+INDEX(ChangeFactor!$G$6:$G$17,C801)*MAR1!$E$11*L801)</f>
        <v/>
      </c>
    </row>
    <row r="802">
      <c r="A802" s="6">
        <f>Data!U802</f>
        <v/>
      </c>
      <c r="B802" s="6">
        <f>MOD(A802-1,365)+1</f>
        <v/>
      </c>
      <c r="C802" s="6">
        <f>MATCH(B802,Markov!$C$6:$C$17,1)</f>
        <v/>
      </c>
      <c r="D802" s="16">
        <f>Data!V802</f>
        <v/>
      </c>
      <c r="E802" s="6">
        <f>IF(D802&lt;IF(E801=1,INDEX(Markov!$I$6:$I$17,C802),INDEX(Markov!$H$6:$H$17,C802)),1,0)</f>
        <v/>
      </c>
      <c r="F802" s="12">
        <f>IF(E802=1,GAMMA.INV(Data!W802,INDEX(Markov!$Q$6:$Q$17,C802),INDEX(Markov!$R$6:$R$17,C802)),0)</f>
        <v/>
      </c>
      <c r="G802" s="6">
        <f>IF(D802&lt;IF(G801=1,INDEX(ChangeFactor!$O$6:$O$17,C802),INDEX(ChangeFactor!$N$6:$N$17,C802)),1,0)</f>
        <v/>
      </c>
      <c r="H802" s="12">
        <f>IF(G802=1,GAMMA.INV(Data!W802,INDEX(ChangeFactor!$R$6:$R$17,C802),INDEX(ChangeFactor!$S$6:$S$17,C802)),0)</f>
        <v/>
      </c>
      <c r="I802" s="7">
        <f>NORM.S.INV(Data!X802)</f>
        <v/>
      </c>
      <c r="J802" s="7">
        <f>NORM.S.INV(Data!Y802)</f>
        <v/>
      </c>
      <c r="K802" s="7">
        <f>NORM.S.INV(Data!Z802)</f>
        <v/>
      </c>
      <c r="L802" s="7">
        <f>MAR1!$B$32*L801+MAR1!$C$32*M801+MAR1!$D$32*N801+MAR1!$B$42*I802+MAR1!$C$42*J802+MAR1!$D$42*K802</f>
        <v/>
      </c>
      <c r="M802" s="7">
        <f>MAR1!$B$33*L801+MAR1!$C$33*M801+MAR1!$D$33*N801+MAR1!$B$43*I802+MAR1!$C$43*J802+MAR1!$D$43*K802</f>
        <v/>
      </c>
      <c r="N802" s="7">
        <f>MAR1!$B$34*L801+MAR1!$C$34*M801+MAR1!$D$34*N801+MAR1!$B$44*I802+MAR1!$C$44*J802+MAR1!$D$44*K802</f>
        <v/>
      </c>
      <c r="O802" s="12">
        <f>MAR1!$B$5+MAR1!$C$5*COS(2*PI()*B802/365)+MAR1!$D$5*SIN(2*PI()*B802/365)+IF(E802=1,MAR1!$B$11+MAR1!$D$11*L802,MAR1!$C$11+MAR1!$E$11*L802)</f>
        <v/>
      </c>
      <c r="P802" s="12">
        <f>MAR1!$B$6+MAR1!$C$6*COS(2*PI()*B802/365)+MAR1!$D$6*SIN(2*PI()*B802/365)+IF(E802=1,MAR1!$B$12+MAR1!$D$12*M802,MAR1!$C$12+MAR1!$E$12*M802)</f>
        <v/>
      </c>
      <c r="Q802" s="12">
        <f>MAR1!$B$7+MAR1!$C$7*COS(2*PI()*B802/365)+MAR1!$D$7*SIN(2*PI()*B802/365)+IF(E802=1,MAR1!$B$13+MAR1!$D$13*N802,MAR1!$C$13+MAR1!$E$13*N802)</f>
        <v/>
      </c>
      <c r="R802" s="12">
        <f>MAR1!$B$5+MAR1!$C$5*COS(2*PI()*B802/365)+MAR1!$D$5*SIN(2*PI()*B802/365)+INDEX(ChangeFactor!$F$6:$F$17,C802)+IF(G802=1,MAR1!$B$11+INDEX(ChangeFactor!$G$6:$G$17,C802)*MAR1!$D$11*L802,MAR1!$C$11+INDEX(ChangeFactor!$G$6:$G$17,C802)*MAR1!$E$11*L802)</f>
        <v/>
      </c>
    </row>
    <row r="803">
      <c r="A803" s="6">
        <f>Data!U803</f>
        <v/>
      </c>
      <c r="B803" s="6">
        <f>MOD(A803-1,365)+1</f>
        <v/>
      </c>
      <c r="C803" s="6">
        <f>MATCH(B803,Markov!$C$6:$C$17,1)</f>
        <v/>
      </c>
      <c r="D803" s="16">
        <f>Data!V803</f>
        <v/>
      </c>
      <c r="E803" s="6">
        <f>IF(D803&lt;IF(E802=1,INDEX(Markov!$I$6:$I$17,C803),INDEX(Markov!$H$6:$H$17,C803)),1,0)</f>
        <v/>
      </c>
      <c r="F803" s="12">
        <f>IF(E803=1,GAMMA.INV(Data!W803,INDEX(Markov!$Q$6:$Q$17,C803),INDEX(Markov!$R$6:$R$17,C803)),0)</f>
        <v/>
      </c>
      <c r="G803" s="6">
        <f>IF(D803&lt;IF(G802=1,INDEX(ChangeFactor!$O$6:$O$17,C803),INDEX(ChangeFactor!$N$6:$N$17,C803)),1,0)</f>
        <v/>
      </c>
      <c r="H803" s="12">
        <f>IF(G803=1,GAMMA.INV(Data!W803,INDEX(ChangeFactor!$R$6:$R$17,C803),INDEX(ChangeFactor!$S$6:$S$17,C803)),0)</f>
        <v/>
      </c>
      <c r="I803" s="7">
        <f>NORM.S.INV(Data!X803)</f>
        <v/>
      </c>
      <c r="J803" s="7">
        <f>NORM.S.INV(Data!Y803)</f>
        <v/>
      </c>
      <c r="K803" s="7">
        <f>NORM.S.INV(Data!Z803)</f>
        <v/>
      </c>
      <c r="L803" s="7">
        <f>MAR1!$B$32*L802+MAR1!$C$32*M802+MAR1!$D$32*N802+MAR1!$B$42*I803+MAR1!$C$42*J803+MAR1!$D$42*K803</f>
        <v/>
      </c>
      <c r="M803" s="7">
        <f>MAR1!$B$33*L802+MAR1!$C$33*M802+MAR1!$D$33*N802+MAR1!$B$43*I803+MAR1!$C$43*J803+MAR1!$D$43*K803</f>
        <v/>
      </c>
      <c r="N803" s="7">
        <f>MAR1!$B$34*L802+MAR1!$C$34*M802+MAR1!$D$34*N802+MAR1!$B$44*I803+MAR1!$C$44*J803+MAR1!$D$44*K803</f>
        <v/>
      </c>
      <c r="O803" s="12">
        <f>MAR1!$B$5+MAR1!$C$5*COS(2*PI()*B803/365)+MAR1!$D$5*SIN(2*PI()*B803/365)+IF(E803=1,MAR1!$B$11+MAR1!$D$11*L803,MAR1!$C$11+MAR1!$E$11*L803)</f>
        <v/>
      </c>
      <c r="P803" s="12">
        <f>MAR1!$B$6+MAR1!$C$6*COS(2*PI()*B803/365)+MAR1!$D$6*SIN(2*PI()*B803/365)+IF(E803=1,MAR1!$B$12+MAR1!$D$12*M803,MAR1!$C$12+MAR1!$E$12*M803)</f>
        <v/>
      </c>
      <c r="Q803" s="12">
        <f>MAR1!$B$7+MAR1!$C$7*COS(2*PI()*B803/365)+MAR1!$D$7*SIN(2*PI()*B803/365)+IF(E803=1,MAR1!$B$13+MAR1!$D$13*N803,MAR1!$C$13+MAR1!$E$13*N803)</f>
        <v/>
      </c>
      <c r="R803" s="12">
        <f>MAR1!$B$5+MAR1!$C$5*COS(2*PI()*B803/365)+MAR1!$D$5*SIN(2*PI()*B803/365)+INDEX(ChangeFactor!$F$6:$F$17,C803)+IF(G803=1,MAR1!$B$11+INDEX(ChangeFactor!$G$6:$G$17,C803)*MAR1!$D$11*L803,MAR1!$C$11+INDEX(ChangeFactor!$G$6:$G$17,C803)*MAR1!$E$11*L803)</f>
        <v/>
      </c>
    </row>
    <row r="804">
      <c r="A804" s="6">
        <f>Data!U804</f>
        <v/>
      </c>
      <c r="B804" s="6">
        <f>MOD(A804-1,365)+1</f>
        <v/>
      </c>
      <c r="C804" s="6">
        <f>MATCH(B804,Markov!$C$6:$C$17,1)</f>
        <v/>
      </c>
      <c r="D804" s="16">
        <f>Data!V804</f>
        <v/>
      </c>
      <c r="E804" s="6">
        <f>IF(D804&lt;IF(E803=1,INDEX(Markov!$I$6:$I$17,C804),INDEX(Markov!$H$6:$H$17,C804)),1,0)</f>
        <v/>
      </c>
      <c r="F804" s="12">
        <f>IF(E804=1,GAMMA.INV(Data!W804,INDEX(Markov!$Q$6:$Q$17,C804),INDEX(Markov!$R$6:$R$17,C804)),0)</f>
        <v/>
      </c>
      <c r="G804" s="6">
        <f>IF(D804&lt;IF(G803=1,INDEX(ChangeFactor!$O$6:$O$17,C804),INDEX(ChangeFactor!$N$6:$N$17,C804)),1,0)</f>
        <v/>
      </c>
      <c r="H804" s="12">
        <f>IF(G804=1,GAMMA.INV(Data!W804,INDEX(ChangeFactor!$R$6:$R$17,C804),INDEX(ChangeFactor!$S$6:$S$17,C804)),0)</f>
        <v/>
      </c>
      <c r="I804" s="7">
        <f>NORM.S.INV(Data!X804)</f>
        <v/>
      </c>
      <c r="J804" s="7">
        <f>NORM.S.INV(Data!Y804)</f>
        <v/>
      </c>
      <c r="K804" s="7">
        <f>NORM.S.INV(Data!Z804)</f>
        <v/>
      </c>
      <c r="L804" s="7">
        <f>MAR1!$B$32*L803+MAR1!$C$32*M803+MAR1!$D$32*N803+MAR1!$B$42*I804+MAR1!$C$42*J804+MAR1!$D$42*K804</f>
        <v/>
      </c>
      <c r="M804" s="7">
        <f>MAR1!$B$33*L803+MAR1!$C$33*M803+MAR1!$D$33*N803+MAR1!$B$43*I804+MAR1!$C$43*J804+MAR1!$D$43*K804</f>
        <v/>
      </c>
      <c r="N804" s="7">
        <f>MAR1!$B$34*L803+MAR1!$C$34*M803+MAR1!$D$34*N803+MAR1!$B$44*I804+MAR1!$C$44*J804+MAR1!$D$44*K804</f>
        <v/>
      </c>
      <c r="O804" s="12">
        <f>MAR1!$B$5+MAR1!$C$5*COS(2*PI()*B804/365)+MAR1!$D$5*SIN(2*PI()*B804/365)+IF(E804=1,MAR1!$B$11+MAR1!$D$11*L804,MAR1!$C$11+MAR1!$E$11*L804)</f>
        <v/>
      </c>
      <c r="P804" s="12">
        <f>MAR1!$B$6+MAR1!$C$6*COS(2*PI()*B804/365)+MAR1!$D$6*SIN(2*PI()*B804/365)+IF(E804=1,MAR1!$B$12+MAR1!$D$12*M804,MAR1!$C$12+MAR1!$E$12*M804)</f>
        <v/>
      </c>
      <c r="Q804" s="12">
        <f>MAR1!$B$7+MAR1!$C$7*COS(2*PI()*B804/365)+MAR1!$D$7*SIN(2*PI()*B804/365)+IF(E804=1,MAR1!$B$13+MAR1!$D$13*N804,MAR1!$C$13+MAR1!$E$13*N804)</f>
        <v/>
      </c>
      <c r="R804" s="12">
        <f>MAR1!$B$5+MAR1!$C$5*COS(2*PI()*B804/365)+MAR1!$D$5*SIN(2*PI()*B804/365)+INDEX(ChangeFactor!$F$6:$F$17,C804)+IF(G804=1,MAR1!$B$11+INDEX(ChangeFactor!$G$6:$G$17,C804)*MAR1!$D$11*L804,MAR1!$C$11+INDEX(ChangeFactor!$G$6:$G$17,C804)*MAR1!$E$11*L804)</f>
        <v/>
      </c>
    </row>
    <row r="805">
      <c r="A805" s="6">
        <f>Data!U805</f>
        <v/>
      </c>
      <c r="B805" s="6">
        <f>MOD(A805-1,365)+1</f>
        <v/>
      </c>
      <c r="C805" s="6">
        <f>MATCH(B805,Markov!$C$6:$C$17,1)</f>
        <v/>
      </c>
      <c r="D805" s="16">
        <f>Data!V805</f>
        <v/>
      </c>
      <c r="E805" s="6">
        <f>IF(D805&lt;IF(E804=1,INDEX(Markov!$I$6:$I$17,C805),INDEX(Markov!$H$6:$H$17,C805)),1,0)</f>
        <v/>
      </c>
      <c r="F805" s="12">
        <f>IF(E805=1,GAMMA.INV(Data!W805,INDEX(Markov!$Q$6:$Q$17,C805),INDEX(Markov!$R$6:$R$17,C805)),0)</f>
        <v/>
      </c>
      <c r="G805" s="6">
        <f>IF(D805&lt;IF(G804=1,INDEX(ChangeFactor!$O$6:$O$17,C805),INDEX(ChangeFactor!$N$6:$N$17,C805)),1,0)</f>
        <v/>
      </c>
      <c r="H805" s="12">
        <f>IF(G805=1,GAMMA.INV(Data!W805,INDEX(ChangeFactor!$R$6:$R$17,C805),INDEX(ChangeFactor!$S$6:$S$17,C805)),0)</f>
        <v/>
      </c>
      <c r="I805" s="7">
        <f>NORM.S.INV(Data!X805)</f>
        <v/>
      </c>
      <c r="J805" s="7">
        <f>NORM.S.INV(Data!Y805)</f>
        <v/>
      </c>
      <c r="K805" s="7">
        <f>NORM.S.INV(Data!Z805)</f>
        <v/>
      </c>
      <c r="L805" s="7">
        <f>MAR1!$B$32*L804+MAR1!$C$32*M804+MAR1!$D$32*N804+MAR1!$B$42*I805+MAR1!$C$42*J805+MAR1!$D$42*K805</f>
        <v/>
      </c>
      <c r="M805" s="7">
        <f>MAR1!$B$33*L804+MAR1!$C$33*M804+MAR1!$D$33*N804+MAR1!$B$43*I805+MAR1!$C$43*J805+MAR1!$D$43*K805</f>
        <v/>
      </c>
      <c r="N805" s="7">
        <f>MAR1!$B$34*L804+MAR1!$C$34*M804+MAR1!$D$34*N804+MAR1!$B$44*I805+MAR1!$C$44*J805+MAR1!$D$44*K805</f>
        <v/>
      </c>
      <c r="O805" s="12">
        <f>MAR1!$B$5+MAR1!$C$5*COS(2*PI()*B805/365)+MAR1!$D$5*SIN(2*PI()*B805/365)+IF(E805=1,MAR1!$B$11+MAR1!$D$11*L805,MAR1!$C$11+MAR1!$E$11*L805)</f>
        <v/>
      </c>
      <c r="P805" s="12">
        <f>MAR1!$B$6+MAR1!$C$6*COS(2*PI()*B805/365)+MAR1!$D$6*SIN(2*PI()*B805/365)+IF(E805=1,MAR1!$B$12+MAR1!$D$12*M805,MAR1!$C$12+MAR1!$E$12*M805)</f>
        <v/>
      </c>
      <c r="Q805" s="12">
        <f>MAR1!$B$7+MAR1!$C$7*COS(2*PI()*B805/365)+MAR1!$D$7*SIN(2*PI()*B805/365)+IF(E805=1,MAR1!$B$13+MAR1!$D$13*N805,MAR1!$C$13+MAR1!$E$13*N805)</f>
        <v/>
      </c>
      <c r="R805" s="12">
        <f>MAR1!$B$5+MAR1!$C$5*COS(2*PI()*B805/365)+MAR1!$D$5*SIN(2*PI()*B805/365)+INDEX(ChangeFactor!$F$6:$F$17,C805)+IF(G805=1,MAR1!$B$11+INDEX(ChangeFactor!$G$6:$G$17,C805)*MAR1!$D$11*L805,MAR1!$C$11+INDEX(ChangeFactor!$G$6:$G$17,C805)*MAR1!$E$11*L805)</f>
        <v/>
      </c>
    </row>
    <row r="806">
      <c r="A806" s="6">
        <f>Data!U806</f>
        <v/>
      </c>
      <c r="B806" s="6">
        <f>MOD(A806-1,365)+1</f>
        <v/>
      </c>
      <c r="C806" s="6">
        <f>MATCH(B806,Markov!$C$6:$C$17,1)</f>
        <v/>
      </c>
      <c r="D806" s="16">
        <f>Data!V806</f>
        <v/>
      </c>
      <c r="E806" s="6">
        <f>IF(D806&lt;IF(E805=1,INDEX(Markov!$I$6:$I$17,C806),INDEX(Markov!$H$6:$H$17,C806)),1,0)</f>
        <v/>
      </c>
      <c r="F806" s="12">
        <f>IF(E806=1,GAMMA.INV(Data!W806,INDEX(Markov!$Q$6:$Q$17,C806),INDEX(Markov!$R$6:$R$17,C806)),0)</f>
        <v/>
      </c>
      <c r="G806" s="6">
        <f>IF(D806&lt;IF(G805=1,INDEX(ChangeFactor!$O$6:$O$17,C806),INDEX(ChangeFactor!$N$6:$N$17,C806)),1,0)</f>
        <v/>
      </c>
      <c r="H806" s="12">
        <f>IF(G806=1,GAMMA.INV(Data!W806,INDEX(ChangeFactor!$R$6:$R$17,C806),INDEX(ChangeFactor!$S$6:$S$17,C806)),0)</f>
        <v/>
      </c>
      <c r="I806" s="7">
        <f>NORM.S.INV(Data!X806)</f>
        <v/>
      </c>
      <c r="J806" s="7">
        <f>NORM.S.INV(Data!Y806)</f>
        <v/>
      </c>
      <c r="K806" s="7">
        <f>NORM.S.INV(Data!Z806)</f>
        <v/>
      </c>
      <c r="L806" s="7">
        <f>MAR1!$B$32*L805+MAR1!$C$32*M805+MAR1!$D$32*N805+MAR1!$B$42*I806+MAR1!$C$42*J806+MAR1!$D$42*K806</f>
        <v/>
      </c>
      <c r="M806" s="7">
        <f>MAR1!$B$33*L805+MAR1!$C$33*M805+MAR1!$D$33*N805+MAR1!$B$43*I806+MAR1!$C$43*J806+MAR1!$D$43*K806</f>
        <v/>
      </c>
      <c r="N806" s="7">
        <f>MAR1!$B$34*L805+MAR1!$C$34*M805+MAR1!$D$34*N805+MAR1!$B$44*I806+MAR1!$C$44*J806+MAR1!$D$44*K806</f>
        <v/>
      </c>
      <c r="O806" s="12">
        <f>MAR1!$B$5+MAR1!$C$5*COS(2*PI()*B806/365)+MAR1!$D$5*SIN(2*PI()*B806/365)+IF(E806=1,MAR1!$B$11+MAR1!$D$11*L806,MAR1!$C$11+MAR1!$E$11*L806)</f>
        <v/>
      </c>
      <c r="P806" s="12">
        <f>MAR1!$B$6+MAR1!$C$6*COS(2*PI()*B806/365)+MAR1!$D$6*SIN(2*PI()*B806/365)+IF(E806=1,MAR1!$B$12+MAR1!$D$12*M806,MAR1!$C$12+MAR1!$E$12*M806)</f>
        <v/>
      </c>
      <c r="Q806" s="12">
        <f>MAR1!$B$7+MAR1!$C$7*COS(2*PI()*B806/365)+MAR1!$D$7*SIN(2*PI()*B806/365)+IF(E806=1,MAR1!$B$13+MAR1!$D$13*N806,MAR1!$C$13+MAR1!$E$13*N806)</f>
        <v/>
      </c>
      <c r="R806" s="12">
        <f>MAR1!$B$5+MAR1!$C$5*COS(2*PI()*B806/365)+MAR1!$D$5*SIN(2*PI()*B806/365)+INDEX(ChangeFactor!$F$6:$F$17,C806)+IF(G806=1,MAR1!$B$11+INDEX(ChangeFactor!$G$6:$G$17,C806)*MAR1!$D$11*L806,MAR1!$C$11+INDEX(ChangeFactor!$G$6:$G$17,C806)*MAR1!$E$11*L806)</f>
        <v/>
      </c>
    </row>
    <row r="807">
      <c r="A807" s="6">
        <f>Data!U807</f>
        <v/>
      </c>
      <c r="B807" s="6">
        <f>MOD(A807-1,365)+1</f>
        <v/>
      </c>
      <c r="C807" s="6">
        <f>MATCH(B807,Markov!$C$6:$C$17,1)</f>
        <v/>
      </c>
      <c r="D807" s="16">
        <f>Data!V807</f>
        <v/>
      </c>
      <c r="E807" s="6">
        <f>IF(D807&lt;IF(E806=1,INDEX(Markov!$I$6:$I$17,C807),INDEX(Markov!$H$6:$H$17,C807)),1,0)</f>
        <v/>
      </c>
      <c r="F807" s="12">
        <f>IF(E807=1,GAMMA.INV(Data!W807,INDEX(Markov!$Q$6:$Q$17,C807),INDEX(Markov!$R$6:$R$17,C807)),0)</f>
        <v/>
      </c>
      <c r="G807" s="6">
        <f>IF(D807&lt;IF(G806=1,INDEX(ChangeFactor!$O$6:$O$17,C807),INDEX(ChangeFactor!$N$6:$N$17,C807)),1,0)</f>
        <v/>
      </c>
      <c r="H807" s="12">
        <f>IF(G807=1,GAMMA.INV(Data!W807,INDEX(ChangeFactor!$R$6:$R$17,C807),INDEX(ChangeFactor!$S$6:$S$17,C807)),0)</f>
        <v/>
      </c>
      <c r="I807" s="7">
        <f>NORM.S.INV(Data!X807)</f>
        <v/>
      </c>
      <c r="J807" s="7">
        <f>NORM.S.INV(Data!Y807)</f>
        <v/>
      </c>
      <c r="K807" s="7">
        <f>NORM.S.INV(Data!Z807)</f>
        <v/>
      </c>
      <c r="L807" s="7">
        <f>MAR1!$B$32*L806+MAR1!$C$32*M806+MAR1!$D$32*N806+MAR1!$B$42*I807+MAR1!$C$42*J807+MAR1!$D$42*K807</f>
        <v/>
      </c>
      <c r="M807" s="7">
        <f>MAR1!$B$33*L806+MAR1!$C$33*M806+MAR1!$D$33*N806+MAR1!$B$43*I807+MAR1!$C$43*J807+MAR1!$D$43*K807</f>
        <v/>
      </c>
      <c r="N807" s="7">
        <f>MAR1!$B$34*L806+MAR1!$C$34*M806+MAR1!$D$34*N806+MAR1!$B$44*I807+MAR1!$C$44*J807+MAR1!$D$44*K807</f>
        <v/>
      </c>
      <c r="O807" s="12">
        <f>MAR1!$B$5+MAR1!$C$5*COS(2*PI()*B807/365)+MAR1!$D$5*SIN(2*PI()*B807/365)+IF(E807=1,MAR1!$B$11+MAR1!$D$11*L807,MAR1!$C$11+MAR1!$E$11*L807)</f>
        <v/>
      </c>
      <c r="P807" s="12">
        <f>MAR1!$B$6+MAR1!$C$6*COS(2*PI()*B807/365)+MAR1!$D$6*SIN(2*PI()*B807/365)+IF(E807=1,MAR1!$B$12+MAR1!$D$12*M807,MAR1!$C$12+MAR1!$E$12*M807)</f>
        <v/>
      </c>
      <c r="Q807" s="12">
        <f>MAR1!$B$7+MAR1!$C$7*COS(2*PI()*B807/365)+MAR1!$D$7*SIN(2*PI()*B807/365)+IF(E807=1,MAR1!$B$13+MAR1!$D$13*N807,MAR1!$C$13+MAR1!$E$13*N807)</f>
        <v/>
      </c>
      <c r="R807" s="12">
        <f>MAR1!$B$5+MAR1!$C$5*COS(2*PI()*B807/365)+MAR1!$D$5*SIN(2*PI()*B807/365)+INDEX(ChangeFactor!$F$6:$F$17,C807)+IF(G807=1,MAR1!$B$11+INDEX(ChangeFactor!$G$6:$G$17,C807)*MAR1!$D$11*L807,MAR1!$C$11+INDEX(ChangeFactor!$G$6:$G$17,C807)*MAR1!$E$11*L807)</f>
        <v/>
      </c>
    </row>
    <row r="808">
      <c r="A808" s="6">
        <f>Data!U808</f>
        <v/>
      </c>
      <c r="B808" s="6">
        <f>MOD(A808-1,365)+1</f>
        <v/>
      </c>
      <c r="C808" s="6">
        <f>MATCH(B808,Markov!$C$6:$C$17,1)</f>
        <v/>
      </c>
      <c r="D808" s="16">
        <f>Data!V808</f>
        <v/>
      </c>
      <c r="E808" s="6">
        <f>IF(D808&lt;IF(E807=1,INDEX(Markov!$I$6:$I$17,C808),INDEX(Markov!$H$6:$H$17,C808)),1,0)</f>
        <v/>
      </c>
      <c r="F808" s="12">
        <f>IF(E808=1,GAMMA.INV(Data!W808,INDEX(Markov!$Q$6:$Q$17,C808),INDEX(Markov!$R$6:$R$17,C808)),0)</f>
        <v/>
      </c>
      <c r="G808" s="6">
        <f>IF(D808&lt;IF(G807=1,INDEX(ChangeFactor!$O$6:$O$17,C808),INDEX(ChangeFactor!$N$6:$N$17,C808)),1,0)</f>
        <v/>
      </c>
      <c r="H808" s="12">
        <f>IF(G808=1,GAMMA.INV(Data!W808,INDEX(ChangeFactor!$R$6:$R$17,C808),INDEX(ChangeFactor!$S$6:$S$17,C808)),0)</f>
        <v/>
      </c>
      <c r="I808" s="7">
        <f>NORM.S.INV(Data!X808)</f>
        <v/>
      </c>
      <c r="J808" s="7">
        <f>NORM.S.INV(Data!Y808)</f>
        <v/>
      </c>
      <c r="K808" s="7">
        <f>NORM.S.INV(Data!Z808)</f>
        <v/>
      </c>
      <c r="L808" s="7">
        <f>MAR1!$B$32*L807+MAR1!$C$32*M807+MAR1!$D$32*N807+MAR1!$B$42*I808+MAR1!$C$42*J808+MAR1!$D$42*K808</f>
        <v/>
      </c>
      <c r="M808" s="7">
        <f>MAR1!$B$33*L807+MAR1!$C$33*M807+MAR1!$D$33*N807+MAR1!$B$43*I808+MAR1!$C$43*J808+MAR1!$D$43*K808</f>
        <v/>
      </c>
      <c r="N808" s="7">
        <f>MAR1!$B$34*L807+MAR1!$C$34*M807+MAR1!$D$34*N807+MAR1!$B$44*I808+MAR1!$C$44*J808+MAR1!$D$44*K808</f>
        <v/>
      </c>
      <c r="O808" s="12">
        <f>MAR1!$B$5+MAR1!$C$5*COS(2*PI()*B808/365)+MAR1!$D$5*SIN(2*PI()*B808/365)+IF(E808=1,MAR1!$B$11+MAR1!$D$11*L808,MAR1!$C$11+MAR1!$E$11*L808)</f>
        <v/>
      </c>
      <c r="P808" s="12">
        <f>MAR1!$B$6+MAR1!$C$6*COS(2*PI()*B808/365)+MAR1!$D$6*SIN(2*PI()*B808/365)+IF(E808=1,MAR1!$B$12+MAR1!$D$12*M808,MAR1!$C$12+MAR1!$E$12*M808)</f>
        <v/>
      </c>
      <c r="Q808" s="12">
        <f>MAR1!$B$7+MAR1!$C$7*COS(2*PI()*B808/365)+MAR1!$D$7*SIN(2*PI()*B808/365)+IF(E808=1,MAR1!$B$13+MAR1!$D$13*N808,MAR1!$C$13+MAR1!$E$13*N808)</f>
        <v/>
      </c>
      <c r="R808" s="12">
        <f>MAR1!$B$5+MAR1!$C$5*COS(2*PI()*B808/365)+MAR1!$D$5*SIN(2*PI()*B808/365)+INDEX(ChangeFactor!$F$6:$F$17,C808)+IF(G808=1,MAR1!$B$11+INDEX(ChangeFactor!$G$6:$G$17,C808)*MAR1!$D$11*L808,MAR1!$C$11+INDEX(ChangeFactor!$G$6:$G$17,C808)*MAR1!$E$11*L808)</f>
        <v/>
      </c>
    </row>
    <row r="809">
      <c r="A809" s="6">
        <f>Data!U809</f>
        <v/>
      </c>
      <c r="B809" s="6">
        <f>MOD(A809-1,365)+1</f>
        <v/>
      </c>
      <c r="C809" s="6">
        <f>MATCH(B809,Markov!$C$6:$C$17,1)</f>
        <v/>
      </c>
      <c r="D809" s="16">
        <f>Data!V809</f>
        <v/>
      </c>
      <c r="E809" s="6">
        <f>IF(D809&lt;IF(E808=1,INDEX(Markov!$I$6:$I$17,C809),INDEX(Markov!$H$6:$H$17,C809)),1,0)</f>
        <v/>
      </c>
      <c r="F809" s="12">
        <f>IF(E809=1,GAMMA.INV(Data!W809,INDEX(Markov!$Q$6:$Q$17,C809),INDEX(Markov!$R$6:$R$17,C809)),0)</f>
        <v/>
      </c>
      <c r="G809" s="6">
        <f>IF(D809&lt;IF(G808=1,INDEX(ChangeFactor!$O$6:$O$17,C809),INDEX(ChangeFactor!$N$6:$N$17,C809)),1,0)</f>
        <v/>
      </c>
      <c r="H809" s="12">
        <f>IF(G809=1,GAMMA.INV(Data!W809,INDEX(ChangeFactor!$R$6:$R$17,C809),INDEX(ChangeFactor!$S$6:$S$17,C809)),0)</f>
        <v/>
      </c>
      <c r="I809" s="7">
        <f>NORM.S.INV(Data!X809)</f>
        <v/>
      </c>
      <c r="J809" s="7">
        <f>NORM.S.INV(Data!Y809)</f>
        <v/>
      </c>
      <c r="K809" s="7">
        <f>NORM.S.INV(Data!Z809)</f>
        <v/>
      </c>
      <c r="L809" s="7">
        <f>MAR1!$B$32*L808+MAR1!$C$32*M808+MAR1!$D$32*N808+MAR1!$B$42*I809+MAR1!$C$42*J809+MAR1!$D$42*K809</f>
        <v/>
      </c>
      <c r="M809" s="7">
        <f>MAR1!$B$33*L808+MAR1!$C$33*M808+MAR1!$D$33*N808+MAR1!$B$43*I809+MAR1!$C$43*J809+MAR1!$D$43*K809</f>
        <v/>
      </c>
      <c r="N809" s="7">
        <f>MAR1!$B$34*L808+MAR1!$C$34*M808+MAR1!$D$34*N808+MAR1!$B$44*I809+MAR1!$C$44*J809+MAR1!$D$44*K809</f>
        <v/>
      </c>
      <c r="O809" s="12">
        <f>MAR1!$B$5+MAR1!$C$5*COS(2*PI()*B809/365)+MAR1!$D$5*SIN(2*PI()*B809/365)+IF(E809=1,MAR1!$B$11+MAR1!$D$11*L809,MAR1!$C$11+MAR1!$E$11*L809)</f>
        <v/>
      </c>
      <c r="P809" s="12">
        <f>MAR1!$B$6+MAR1!$C$6*COS(2*PI()*B809/365)+MAR1!$D$6*SIN(2*PI()*B809/365)+IF(E809=1,MAR1!$B$12+MAR1!$D$12*M809,MAR1!$C$12+MAR1!$E$12*M809)</f>
        <v/>
      </c>
      <c r="Q809" s="12">
        <f>MAR1!$B$7+MAR1!$C$7*COS(2*PI()*B809/365)+MAR1!$D$7*SIN(2*PI()*B809/365)+IF(E809=1,MAR1!$B$13+MAR1!$D$13*N809,MAR1!$C$13+MAR1!$E$13*N809)</f>
        <v/>
      </c>
      <c r="R809" s="12">
        <f>MAR1!$B$5+MAR1!$C$5*COS(2*PI()*B809/365)+MAR1!$D$5*SIN(2*PI()*B809/365)+INDEX(ChangeFactor!$F$6:$F$17,C809)+IF(G809=1,MAR1!$B$11+INDEX(ChangeFactor!$G$6:$G$17,C809)*MAR1!$D$11*L809,MAR1!$C$11+INDEX(ChangeFactor!$G$6:$G$17,C809)*MAR1!$E$11*L809)</f>
        <v/>
      </c>
    </row>
    <row r="810">
      <c r="A810" s="6">
        <f>Data!U810</f>
        <v/>
      </c>
      <c r="B810" s="6">
        <f>MOD(A810-1,365)+1</f>
        <v/>
      </c>
      <c r="C810" s="6">
        <f>MATCH(B810,Markov!$C$6:$C$17,1)</f>
        <v/>
      </c>
      <c r="D810" s="16">
        <f>Data!V810</f>
        <v/>
      </c>
      <c r="E810" s="6">
        <f>IF(D810&lt;IF(E809=1,INDEX(Markov!$I$6:$I$17,C810),INDEX(Markov!$H$6:$H$17,C810)),1,0)</f>
        <v/>
      </c>
      <c r="F810" s="12">
        <f>IF(E810=1,GAMMA.INV(Data!W810,INDEX(Markov!$Q$6:$Q$17,C810),INDEX(Markov!$R$6:$R$17,C810)),0)</f>
        <v/>
      </c>
      <c r="G810" s="6">
        <f>IF(D810&lt;IF(G809=1,INDEX(ChangeFactor!$O$6:$O$17,C810),INDEX(ChangeFactor!$N$6:$N$17,C810)),1,0)</f>
        <v/>
      </c>
      <c r="H810" s="12">
        <f>IF(G810=1,GAMMA.INV(Data!W810,INDEX(ChangeFactor!$R$6:$R$17,C810),INDEX(ChangeFactor!$S$6:$S$17,C810)),0)</f>
        <v/>
      </c>
      <c r="I810" s="7">
        <f>NORM.S.INV(Data!X810)</f>
        <v/>
      </c>
      <c r="J810" s="7">
        <f>NORM.S.INV(Data!Y810)</f>
        <v/>
      </c>
      <c r="K810" s="7">
        <f>NORM.S.INV(Data!Z810)</f>
        <v/>
      </c>
      <c r="L810" s="7">
        <f>MAR1!$B$32*L809+MAR1!$C$32*M809+MAR1!$D$32*N809+MAR1!$B$42*I810+MAR1!$C$42*J810+MAR1!$D$42*K810</f>
        <v/>
      </c>
      <c r="M810" s="7">
        <f>MAR1!$B$33*L809+MAR1!$C$33*M809+MAR1!$D$33*N809+MAR1!$B$43*I810+MAR1!$C$43*J810+MAR1!$D$43*K810</f>
        <v/>
      </c>
      <c r="N810" s="7">
        <f>MAR1!$B$34*L809+MAR1!$C$34*M809+MAR1!$D$34*N809+MAR1!$B$44*I810+MAR1!$C$44*J810+MAR1!$D$44*K810</f>
        <v/>
      </c>
      <c r="O810" s="12">
        <f>MAR1!$B$5+MAR1!$C$5*COS(2*PI()*B810/365)+MAR1!$D$5*SIN(2*PI()*B810/365)+IF(E810=1,MAR1!$B$11+MAR1!$D$11*L810,MAR1!$C$11+MAR1!$E$11*L810)</f>
        <v/>
      </c>
      <c r="P810" s="12">
        <f>MAR1!$B$6+MAR1!$C$6*COS(2*PI()*B810/365)+MAR1!$D$6*SIN(2*PI()*B810/365)+IF(E810=1,MAR1!$B$12+MAR1!$D$12*M810,MAR1!$C$12+MAR1!$E$12*M810)</f>
        <v/>
      </c>
      <c r="Q810" s="12">
        <f>MAR1!$B$7+MAR1!$C$7*COS(2*PI()*B810/365)+MAR1!$D$7*SIN(2*PI()*B810/365)+IF(E810=1,MAR1!$B$13+MAR1!$D$13*N810,MAR1!$C$13+MAR1!$E$13*N810)</f>
        <v/>
      </c>
      <c r="R810" s="12">
        <f>MAR1!$B$5+MAR1!$C$5*COS(2*PI()*B810/365)+MAR1!$D$5*SIN(2*PI()*B810/365)+INDEX(ChangeFactor!$F$6:$F$17,C810)+IF(G810=1,MAR1!$B$11+INDEX(ChangeFactor!$G$6:$G$17,C810)*MAR1!$D$11*L810,MAR1!$C$11+INDEX(ChangeFactor!$G$6:$G$17,C810)*MAR1!$E$11*L810)</f>
        <v/>
      </c>
    </row>
    <row r="811">
      <c r="A811" s="6">
        <f>Data!U811</f>
        <v/>
      </c>
      <c r="B811" s="6">
        <f>MOD(A811-1,365)+1</f>
        <v/>
      </c>
      <c r="C811" s="6">
        <f>MATCH(B811,Markov!$C$6:$C$17,1)</f>
        <v/>
      </c>
      <c r="D811" s="16">
        <f>Data!V811</f>
        <v/>
      </c>
      <c r="E811" s="6">
        <f>IF(D811&lt;IF(E810=1,INDEX(Markov!$I$6:$I$17,C811),INDEX(Markov!$H$6:$H$17,C811)),1,0)</f>
        <v/>
      </c>
      <c r="F811" s="12">
        <f>IF(E811=1,GAMMA.INV(Data!W811,INDEX(Markov!$Q$6:$Q$17,C811),INDEX(Markov!$R$6:$R$17,C811)),0)</f>
        <v/>
      </c>
      <c r="G811" s="6">
        <f>IF(D811&lt;IF(G810=1,INDEX(ChangeFactor!$O$6:$O$17,C811),INDEX(ChangeFactor!$N$6:$N$17,C811)),1,0)</f>
        <v/>
      </c>
      <c r="H811" s="12">
        <f>IF(G811=1,GAMMA.INV(Data!W811,INDEX(ChangeFactor!$R$6:$R$17,C811),INDEX(ChangeFactor!$S$6:$S$17,C811)),0)</f>
        <v/>
      </c>
      <c r="I811" s="7">
        <f>NORM.S.INV(Data!X811)</f>
        <v/>
      </c>
      <c r="J811" s="7">
        <f>NORM.S.INV(Data!Y811)</f>
        <v/>
      </c>
      <c r="K811" s="7">
        <f>NORM.S.INV(Data!Z811)</f>
        <v/>
      </c>
      <c r="L811" s="7">
        <f>MAR1!$B$32*L810+MAR1!$C$32*M810+MAR1!$D$32*N810+MAR1!$B$42*I811+MAR1!$C$42*J811+MAR1!$D$42*K811</f>
        <v/>
      </c>
      <c r="M811" s="7">
        <f>MAR1!$B$33*L810+MAR1!$C$33*M810+MAR1!$D$33*N810+MAR1!$B$43*I811+MAR1!$C$43*J811+MAR1!$D$43*K811</f>
        <v/>
      </c>
      <c r="N811" s="7">
        <f>MAR1!$B$34*L810+MAR1!$C$34*M810+MAR1!$D$34*N810+MAR1!$B$44*I811+MAR1!$C$44*J811+MAR1!$D$44*K811</f>
        <v/>
      </c>
      <c r="O811" s="12">
        <f>MAR1!$B$5+MAR1!$C$5*COS(2*PI()*B811/365)+MAR1!$D$5*SIN(2*PI()*B811/365)+IF(E811=1,MAR1!$B$11+MAR1!$D$11*L811,MAR1!$C$11+MAR1!$E$11*L811)</f>
        <v/>
      </c>
      <c r="P811" s="12">
        <f>MAR1!$B$6+MAR1!$C$6*COS(2*PI()*B811/365)+MAR1!$D$6*SIN(2*PI()*B811/365)+IF(E811=1,MAR1!$B$12+MAR1!$D$12*M811,MAR1!$C$12+MAR1!$E$12*M811)</f>
        <v/>
      </c>
      <c r="Q811" s="12">
        <f>MAR1!$B$7+MAR1!$C$7*COS(2*PI()*B811/365)+MAR1!$D$7*SIN(2*PI()*B811/365)+IF(E811=1,MAR1!$B$13+MAR1!$D$13*N811,MAR1!$C$13+MAR1!$E$13*N811)</f>
        <v/>
      </c>
      <c r="R811" s="12">
        <f>MAR1!$B$5+MAR1!$C$5*COS(2*PI()*B811/365)+MAR1!$D$5*SIN(2*PI()*B811/365)+INDEX(ChangeFactor!$F$6:$F$17,C811)+IF(G811=1,MAR1!$B$11+INDEX(ChangeFactor!$G$6:$G$17,C811)*MAR1!$D$11*L811,MAR1!$C$11+INDEX(ChangeFactor!$G$6:$G$17,C811)*MAR1!$E$11*L811)</f>
        <v/>
      </c>
    </row>
    <row r="812">
      <c r="A812" s="6">
        <f>Data!U812</f>
        <v/>
      </c>
      <c r="B812" s="6">
        <f>MOD(A812-1,365)+1</f>
        <v/>
      </c>
      <c r="C812" s="6">
        <f>MATCH(B812,Markov!$C$6:$C$17,1)</f>
        <v/>
      </c>
      <c r="D812" s="16">
        <f>Data!V812</f>
        <v/>
      </c>
      <c r="E812" s="6">
        <f>IF(D812&lt;IF(E811=1,INDEX(Markov!$I$6:$I$17,C812),INDEX(Markov!$H$6:$H$17,C812)),1,0)</f>
        <v/>
      </c>
      <c r="F812" s="12">
        <f>IF(E812=1,GAMMA.INV(Data!W812,INDEX(Markov!$Q$6:$Q$17,C812),INDEX(Markov!$R$6:$R$17,C812)),0)</f>
        <v/>
      </c>
      <c r="G812" s="6">
        <f>IF(D812&lt;IF(G811=1,INDEX(ChangeFactor!$O$6:$O$17,C812),INDEX(ChangeFactor!$N$6:$N$17,C812)),1,0)</f>
        <v/>
      </c>
      <c r="H812" s="12">
        <f>IF(G812=1,GAMMA.INV(Data!W812,INDEX(ChangeFactor!$R$6:$R$17,C812),INDEX(ChangeFactor!$S$6:$S$17,C812)),0)</f>
        <v/>
      </c>
      <c r="I812" s="7">
        <f>NORM.S.INV(Data!X812)</f>
        <v/>
      </c>
      <c r="J812" s="7">
        <f>NORM.S.INV(Data!Y812)</f>
        <v/>
      </c>
      <c r="K812" s="7">
        <f>NORM.S.INV(Data!Z812)</f>
        <v/>
      </c>
      <c r="L812" s="7">
        <f>MAR1!$B$32*L811+MAR1!$C$32*M811+MAR1!$D$32*N811+MAR1!$B$42*I812+MAR1!$C$42*J812+MAR1!$D$42*K812</f>
        <v/>
      </c>
      <c r="M812" s="7">
        <f>MAR1!$B$33*L811+MAR1!$C$33*M811+MAR1!$D$33*N811+MAR1!$B$43*I812+MAR1!$C$43*J812+MAR1!$D$43*K812</f>
        <v/>
      </c>
      <c r="N812" s="7">
        <f>MAR1!$B$34*L811+MAR1!$C$34*M811+MAR1!$D$34*N811+MAR1!$B$44*I812+MAR1!$C$44*J812+MAR1!$D$44*K812</f>
        <v/>
      </c>
      <c r="O812" s="12">
        <f>MAR1!$B$5+MAR1!$C$5*COS(2*PI()*B812/365)+MAR1!$D$5*SIN(2*PI()*B812/365)+IF(E812=1,MAR1!$B$11+MAR1!$D$11*L812,MAR1!$C$11+MAR1!$E$11*L812)</f>
        <v/>
      </c>
      <c r="P812" s="12">
        <f>MAR1!$B$6+MAR1!$C$6*COS(2*PI()*B812/365)+MAR1!$D$6*SIN(2*PI()*B812/365)+IF(E812=1,MAR1!$B$12+MAR1!$D$12*M812,MAR1!$C$12+MAR1!$E$12*M812)</f>
        <v/>
      </c>
      <c r="Q812" s="12">
        <f>MAR1!$B$7+MAR1!$C$7*COS(2*PI()*B812/365)+MAR1!$D$7*SIN(2*PI()*B812/365)+IF(E812=1,MAR1!$B$13+MAR1!$D$13*N812,MAR1!$C$13+MAR1!$E$13*N812)</f>
        <v/>
      </c>
      <c r="R812" s="12">
        <f>MAR1!$B$5+MAR1!$C$5*COS(2*PI()*B812/365)+MAR1!$D$5*SIN(2*PI()*B812/365)+INDEX(ChangeFactor!$F$6:$F$17,C812)+IF(G812=1,MAR1!$B$11+INDEX(ChangeFactor!$G$6:$G$17,C812)*MAR1!$D$11*L812,MAR1!$C$11+INDEX(ChangeFactor!$G$6:$G$17,C812)*MAR1!$E$11*L812)</f>
        <v/>
      </c>
    </row>
    <row r="813">
      <c r="A813" s="6">
        <f>Data!U813</f>
        <v/>
      </c>
      <c r="B813" s="6">
        <f>MOD(A813-1,365)+1</f>
        <v/>
      </c>
      <c r="C813" s="6">
        <f>MATCH(B813,Markov!$C$6:$C$17,1)</f>
        <v/>
      </c>
      <c r="D813" s="16">
        <f>Data!V813</f>
        <v/>
      </c>
      <c r="E813" s="6">
        <f>IF(D813&lt;IF(E812=1,INDEX(Markov!$I$6:$I$17,C813),INDEX(Markov!$H$6:$H$17,C813)),1,0)</f>
        <v/>
      </c>
      <c r="F813" s="12">
        <f>IF(E813=1,GAMMA.INV(Data!W813,INDEX(Markov!$Q$6:$Q$17,C813),INDEX(Markov!$R$6:$R$17,C813)),0)</f>
        <v/>
      </c>
      <c r="G813" s="6">
        <f>IF(D813&lt;IF(G812=1,INDEX(ChangeFactor!$O$6:$O$17,C813),INDEX(ChangeFactor!$N$6:$N$17,C813)),1,0)</f>
        <v/>
      </c>
      <c r="H813" s="12">
        <f>IF(G813=1,GAMMA.INV(Data!W813,INDEX(ChangeFactor!$R$6:$R$17,C813),INDEX(ChangeFactor!$S$6:$S$17,C813)),0)</f>
        <v/>
      </c>
      <c r="I813" s="7">
        <f>NORM.S.INV(Data!X813)</f>
        <v/>
      </c>
      <c r="J813" s="7">
        <f>NORM.S.INV(Data!Y813)</f>
        <v/>
      </c>
      <c r="K813" s="7">
        <f>NORM.S.INV(Data!Z813)</f>
        <v/>
      </c>
      <c r="L813" s="7">
        <f>MAR1!$B$32*L812+MAR1!$C$32*M812+MAR1!$D$32*N812+MAR1!$B$42*I813+MAR1!$C$42*J813+MAR1!$D$42*K813</f>
        <v/>
      </c>
      <c r="M813" s="7">
        <f>MAR1!$B$33*L812+MAR1!$C$33*M812+MAR1!$D$33*N812+MAR1!$B$43*I813+MAR1!$C$43*J813+MAR1!$D$43*K813</f>
        <v/>
      </c>
      <c r="N813" s="7">
        <f>MAR1!$B$34*L812+MAR1!$C$34*M812+MAR1!$D$34*N812+MAR1!$B$44*I813+MAR1!$C$44*J813+MAR1!$D$44*K813</f>
        <v/>
      </c>
      <c r="O813" s="12">
        <f>MAR1!$B$5+MAR1!$C$5*COS(2*PI()*B813/365)+MAR1!$D$5*SIN(2*PI()*B813/365)+IF(E813=1,MAR1!$B$11+MAR1!$D$11*L813,MAR1!$C$11+MAR1!$E$11*L813)</f>
        <v/>
      </c>
      <c r="P813" s="12">
        <f>MAR1!$B$6+MAR1!$C$6*COS(2*PI()*B813/365)+MAR1!$D$6*SIN(2*PI()*B813/365)+IF(E813=1,MAR1!$B$12+MAR1!$D$12*M813,MAR1!$C$12+MAR1!$E$12*M813)</f>
        <v/>
      </c>
      <c r="Q813" s="12">
        <f>MAR1!$B$7+MAR1!$C$7*COS(2*PI()*B813/365)+MAR1!$D$7*SIN(2*PI()*B813/365)+IF(E813=1,MAR1!$B$13+MAR1!$D$13*N813,MAR1!$C$13+MAR1!$E$13*N813)</f>
        <v/>
      </c>
      <c r="R813" s="12">
        <f>MAR1!$B$5+MAR1!$C$5*COS(2*PI()*B813/365)+MAR1!$D$5*SIN(2*PI()*B813/365)+INDEX(ChangeFactor!$F$6:$F$17,C813)+IF(G813=1,MAR1!$B$11+INDEX(ChangeFactor!$G$6:$G$17,C813)*MAR1!$D$11*L813,MAR1!$C$11+INDEX(ChangeFactor!$G$6:$G$17,C813)*MAR1!$E$11*L813)</f>
        <v/>
      </c>
    </row>
    <row r="814">
      <c r="A814" s="6">
        <f>Data!U814</f>
        <v/>
      </c>
      <c r="B814" s="6">
        <f>MOD(A814-1,365)+1</f>
        <v/>
      </c>
      <c r="C814" s="6">
        <f>MATCH(B814,Markov!$C$6:$C$17,1)</f>
        <v/>
      </c>
      <c r="D814" s="16">
        <f>Data!V814</f>
        <v/>
      </c>
      <c r="E814" s="6">
        <f>IF(D814&lt;IF(E813=1,INDEX(Markov!$I$6:$I$17,C814),INDEX(Markov!$H$6:$H$17,C814)),1,0)</f>
        <v/>
      </c>
      <c r="F814" s="12">
        <f>IF(E814=1,GAMMA.INV(Data!W814,INDEX(Markov!$Q$6:$Q$17,C814),INDEX(Markov!$R$6:$R$17,C814)),0)</f>
        <v/>
      </c>
      <c r="G814" s="6">
        <f>IF(D814&lt;IF(G813=1,INDEX(ChangeFactor!$O$6:$O$17,C814),INDEX(ChangeFactor!$N$6:$N$17,C814)),1,0)</f>
        <v/>
      </c>
      <c r="H814" s="12">
        <f>IF(G814=1,GAMMA.INV(Data!W814,INDEX(ChangeFactor!$R$6:$R$17,C814),INDEX(ChangeFactor!$S$6:$S$17,C814)),0)</f>
        <v/>
      </c>
      <c r="I814" s="7">
        <f>NORM.S.INV(Data!X814)</f>
        <v/>
      </c>
      <c r="J814" s="7">
        <f>NORM.S.INV(Data!Y814)</f>
        <v/>
      </c>
      <c r="K814" s="7">
        <f>NORM.S.INV(Data!Z814)</f>
        <v/>
      </c>
      <c r="L814" s="7">
        <f>MAR1!$B$32*L813+MAR1!$C$32*M813+MAR1!$D$32*N813+MAR1!$B$42*I814+MAR1!$C$42*J814+MAR1!$D$42*K814</f>
        <v/>
      </c>
      <c r="M814" s="7">
        <f>MAR1!$B$33*L813+MAR1!$C$33*M813+MAR1!$D$33*N813+MAR1!$B$43*I814+MAR1!$C$43*J814+MAR1!$D$43*K814</f>
        <v/>
      </c>
      <c r="N814" s="7">
        <f>MAR1!$B$34*L813+MAR1!$C$34*M813+MAR1!$D$34*N813+MAR1!$B$44*I814+MAR1!$C$44*J814+MAR1!$D$44*K814</f>
        <v/>
      </c>
      <c r="O814" s="12">
        <f>MAR1!$B$5+MAR1!$C$5*COS(2*PI()*B814/365)+MAR1!$D$5*SIN(2*PI()*B814/365)+IF(E814=1,MAR1!$B$11+MAR1!$D$11*L814,MAR1!$C$11+MAR1!$E$11*L814)</f>
        <v/>
      </c>
      <c r="P814" s="12">
        <f>MAR1!$B$6+MAR1!$C$6*COS(2*PI()*B814/365)+MAR1!$D$6*SIN(2*PI()*B814/365)+IF(E814=1,MAR1!$B$12+MAR1!$D$12*M814,MAR1!$C$12+MAR1!$E$12*M814)</f>
        <v/>
      </c>
      <c r="Q814" s="12">
        <f>MAR1!$B$7+MAR1!$C$7*COS(2*PI()*B814/365)+MAR1!$D$7*SIN(2*PI()*B814/365)+IF(E814=1,MAR1!$B$13+MAR1!$D$13*N814,MAR1!$C$13+MAR1!$E$13*N814)</f>
        <v/>
      </c>
      <c r="R814" s="12">
        <f>MAR1!$B$5+MAR1!$C$5*COS(2*PI()*B814/365)+MAR1!$D$5*SIN(2*PI()*B814/365)+INDEX(ChangeFactor!$F$6:$F$17,C814)+IF(G814=1,MAR1!$B$11+INDEX(ChangeFactor!$G$6:$G$17,C814)*MAR1!$D$11*L814,MAR1!$C$11+INDEX(ChangeFactor!$G$6:$G$17,C814)*MAR1!$E$11*L814)</f>
        <v/>
      </c>
    </row>
    <row r="815">
      <c r="A815" s="6">
        <f>Data!U815</f>
        <v/>
      </c>
      <c r="B815" s="6">
        <f>MOD(A815-1,365)+1</f>
        <v/>
      </c>
      <c r="C815" s="6">
        <f>MATCH(B815,Markov!$C$6:$C$17,1)</f>
        <v/>
      </c>
      <c r="D815" s="16">
        <f>Data!V815</f>
        <v/>
      </c>
      <c r="E815" s="6">
        <f>IF(D815&lt;IF(E814=1,INDEX(Markov!$I$6:$I$17,C815),INDEX(Markov!$H$6:$H$17,C815)),1,0)</f>
        <v/>
      </c>
      <c r="F815" s="12">
        <f>IF(E815=1,GAMMA.INV(Data!W815,INDEX(Markov!$Q$6:$Q$17,C815),INDEX(Markov!$R$6:$R$17,C815)),0)</f>
        <v/>
      </c>
      <c r="G815" s="6">
        <f>IF(D815&lt;IF(G814=1,INDEX(ChangeFactor!$O$6:$O$17,C815),INDEX(ChangeFactor!$N$6:$N$17,C815)),1,0)</f>
        <v/>
      </c>
      <c r="H815" s="12">
        <f>IF(G815=1,GAMMA.INV(Data!W815,INDEX(ChangeFactor!$R$6:$R$17,C815),INDEX(ChangeFactor!$S$6:$S$17,C815)),0)</f>
        <v/>
      </c>
      <c r="I815" s="7">
        <f>NORM.S.INV(Data!X815)</f>
        <v/>
      </c>
      <c r="J815" s="7">
        <f>NORM.S.INV(Data!Y815)</f>
        <v/>
      </c>
      <c r="K815" s="7">
        <f>NORM.S.INV(Data!Z815)</f>
        <v/>
      </c>
      <c r="L815" s="7">
        <f>MAR1!$B$32*L814+MAR1!$C$32*M814+MAR1!$D$32*N814+MAR1!$B$42*I815+MAR1!$C$42*J815+MAR1!$D$42*K815</f>
        <v/>
      </c>
      <c r="M815" s="7">
        <f>MAR1!$B$33*L814+MAR1!$C$33*M814+MAR1!$D$33*N814+MAR1!$B$43*I815+MAR1!$C$43*J815+MAR1!$D$43*K815</f>
        <v/>
      </c>
      <c r="N815" s="7">
        <f>MAR1!$B$34*L814+MAR1!$C$34*M814+MAR1!$D$34*N814+MAR1!$B$44*I815+MAR1!$C$44*J815+MAR1!$D$44*K815</f>
        <v/>
      </c>
      <c r="O815" s="12">
        <f>MAR1!$B$5+MAR1!$C$5*COS(2*PI()*B815/365)+MAR1!$D$5*SIN(2*PI()*B815/365)+IF(E815=1,MAR1!$B$11+MAR1!$D$11*L815,MAR1!$C$11+MAR1!$E$11*L815)</f>
        <v/>
      </c>
      <c r="P815" s="12">
        <f>MAR1!$B$6+MAR1!$C$6*COS(2*PI()*B815/365)+MAR1!$D$6*SIN(2*PI()*B815/365)+IF(E815=1,MAR1!$B$12+MAR1!$D$12*M815,MAR1!$C$12+MAR1!$E$12*M815)</f>
        <v/>
      </c>
      <c r="Q815" s="12">
        <f>MAR1!$B$7+MAR1!$C$7*COS(2*PI()*B815/365)+MAR1!$D$7*SIN(2*PI()*B815/365)+IF(E815=1,MAR1!$B$13+MAR1!$D$13*N815,MAR1!$C$13+MAR1!$E$13*N815)</f>
        <v/>
      </c>
      <c r="R815" s="12">
        <f>MAR1!$B$5+MAR1!$C$5*COS(2*PI()*B815/365)+MAR1!$D$5*SIN(2*PI()*B815/365)+INDEX(ChangeFactor!$F$6:$F$17,C815)+IF(G815=1,MAR1!$B$11+INDEX(ChangeFactor!$G$6:$G$17,C815)*MAR1!$D$11*L815,MAR1!$C$11+INDEX(ChangeFactor!$G$6:$G$17,C815)*MAR1!$E$11*L815)</f>
        <v/>
      </c>
    </row>
    <row r="816">
      <c r="A816" s="6">
        <f>Data!U816</f>
        <v/>
      </c>
      <c r="B816" s="6">
        <f>MOD(A816-1,365)+1</f>
        <v/>
      </c>
      <c r="C816" s="6">
        <f>MATCH(B816,Markov!$C$6:$C$17,1)</f>
        <v/>
      </c>
      <c r="D816" s="16">
        <f>Data!V816</f>
        <v/>
      </c>
      <c r="E816" s="6">
        <f>IF(D816&lt;IF(E815=1,INDEX(Markov!$I$6:$I$17,C816),INDEX(Markov!$H$6:$H$17,C816)),1,0)</f>
        <v/>
      </c>
      <c r="F816" s="12">
        <f>IF(E816=1,GAMMA.INV(Data!W816,INDEX(Markov!$Q$6:$Q$17,C816),INDEX(Markov!$R$6:$R$17,C816)),0)</f>
        <v/>
      </c>
      <c r="G816" s="6">
        <f>IF(D816&lt;IF(G815=1,INDEX(ChangeFactor!$O$6:$O$17,C816),INDEX(ChangeFactor!$N$6:$N$17,C816)),1,0)</f>
        <v/>
      </c>
      <c r="H816" s="12">
        <f>IF(G816=1,GAMMA.INV(Data!W816,INDEX(ChangeFactor!$R$6:$R$17,C816),INDEX(ChangeFactor!$S$6:$S$17,C816)),0)</f>
        <v/>
      </c>
      <c r="I816" s="7">
        <f>NORM.S.INV(Data!X816)</f>
        <v/>
      </c>
      <c r="J816" s="7">
        <f>NORM.S.INV(Data!Y816)</f>
        <v/>
      </c>
      <c r="K816" s="7">
        <f>NORM.S.INV(Data!Z816)</f>
        <v/>
      </c>
      <c r="L816" s="7">
        <f>MAR1!$B$32*L815+MAR1!$C$32*M815+MAR1!$D$32*N815+MAR1!$B$42*I816+MAR1!$C$42*J816+MAR1!$D$42*K816</f>
        <v/>
      </c>
      <c r="M816" s="7">
        <f>MAR1!$B$33*L815+MAR1!$C$33*M815+MAR1!$D$33*N815+MAR1!$B$43*I816+MAR1!$C$43*J816+MAR1!$D$43*K816</f>
        <v/>
      </c>
      <c r="N816" s="7">
        <f>MAR1!$B$34*L815+MAR1!$C$34*M815+MAR1!$D$34*N815+MAR1!$B$44*I816+MAR1!$C$44*J816+MAR1!$D$44*K816</f>
        <v/>
      </c>
      <c r="O816" s="12">
        <f>MAR1!$B$5+MAR1!$C$5*COS(2*PI()*B816/365)+MAR1!$D$5*SIN(2*PI()*B816/365)+IF(E816=1,MAR1!$B$11+MAR1!$D$11*L816,MAR1!$C$11+MAR1!$E$11*L816)</f>
        <v/>
      </c>
      <c r="P816" s="12">
        <f>MAR1!$B$6+MAR1!$C$6*COS(2*PI()*B816/365)+MAR1!$D$6*SIN(2*PI()*B816/365)+IF(E816=1,MAR1!$B$12+MAR1!$D$12*M816,MAR1!$C$12+MAR1!$E$12*M816)</f>
        <v/>
      </c>
      <c r="Q816" s="12">
        <f>MAR1!$B$7+MAR1!$C$7*COS(2*PI()*B816/365)+MAR1!$D$7*SIN(2*PI()*B816/365)+IF(E816=1,MAR1!$B$13+MAR1!$D$13*N816,MAR1!$C$13+MAR1!$E$13*N816)</f>
        <v/>
      </c>
      <c r="R816" s="12">
        <f>MAR1!$B$5+MAR1!$C$5*COS(2*PI()*B816/365)+MAR1!$D$5*SIN(2*PI()*B816/365)+INDEX(ChangeFactor!$F$6:$F$17,C816)+IF(G816=1,MAR1!$B$11+INDEX(ChangeFactor!$G$6:$G$17,C816)*MAR1!$D$11*L816,MAR1!$C$11+INDEX(ChangeFactor!$G$6:$G$17,C816)*MAR1!$E$11*L816)</f>
        <v/>
      </c>
    </row>
    <row r="817">
      <c r="A817" s="6">
        <f>Data!U817</f>
        <v/>
      </c>
      <c r="B817" s="6">
        <f>MOD(A817-1,365)+1</f>
        <v/>
      </c>
      <c r="C817" s="6">
        <f>MATCH(B817,Markov!$C$6:$C$17,1)</f>
        <v/>
      </c>
      <c r="D817" s="16">
        <f>Data!V817</f>
        <v/>
      </c>
      <c r="E817" s="6">
        <f>IF(D817&lt;IF(E816=1,INDEX(Markov!$I$6:$I$17,C817),INDEX(Markov!$H$6:$H$17,C817)),1,0)</f>
        <v/>
      </c>
      <c r="F817" s="12">
        <f>IF(E817=1,GAMMA.INV(Data!W817,INDEX(Markov!$Q$6:$Q$17,C817),INDEX(Markov!$R$6:$R$17,C817)),0)</f>
        <v/>
      </c>
      <c r="G817" s="6">
        <f>IF(D817&lt;IF(G816=1,INDEX(ChangeFactor!$O$6:$O$17,C817),INDEX(ChangeFactor!$N$6:$N$17,C817)),1,0)</f>
        <v/>
      </c>
      <c r="H817" s="12">
        <f>IF(G817=1,GAMMA.INV(Data!W817,INDEX(ChangeFactor!$R$6:$R$17,C817),INDEX(ChangeFactor!$S$6:$S$17,C817)),0)</f>
        <v/>
      </c>
      <c r="I817" s="7">
        <f>NORM.S.INV(Data!X817)</f>
        <v/>
      </c>
      <c r="J817" s="7">
        <f>NORM.S.INV(Data!Y817)</f>
        <v/>
      </c>
      <c r="K817" s="7">
        <f>NORM.S.INV(Data!Z817)</f>
        <v/>
      </c>
      <c r="L817" s="7">
        <f>MAR1!$B$32*L816+MAR1!$C$32*M816+MAR1!$D$32*N816+MAR1!$B$42*I817+MAR1!$C$42*J817+MAR1!$D$42*K817</f>
        <v/>
      </c>
      <c r="M817" s="7">
        <f>MAR1!$B$33*L816+MAR1!$C$33*M816+MAR1!$D$33*N816+MAR1!$B$43*I817+MAR1!$C$43*J817+MAR1!$D$43*K817</f>
        <v/>
      </c>
      <c r="N817" s="7">
        <f>MAR1!$B$34*L816+MAR1!$C$34*M816+MAR1!$D$34*N816+MAR1!$B$44*I817+MAR1!$C$44*J817+MAR1!$D$44*K817</f>
        <v/>
      </c>
      <c r="O817" s="12">
        <f>MAR1!$B$5+MAR1!$C$5*COS(2*PI()*B817/365)+MAR1!$D$5*SIN(2*PI()*B817/365)+IF(E817=1,MAR1!$B$11+MAR1!$D$11*L817,MAR1!$C$11+MAR1!$E$11*L817)</f>
        <v/>
      </c>
      <c r="P817" s="12">
        <f>MAR1!$B$6+MAR1!$C$6*COS(2*PI()*B817/365)+MAR1!$D$6*SIN(2*PI()*B817/365)+IF(E817=1,MAR1!$B$12+MAR1!$D$12*M817,MAR1!$C$12+MAR1!$E$12*M817)</f>
        <v/>
      </c>
      <c r="Q817" s="12">
        <f>MAR1!$B$7+MAR1!$C$7*COS(2*PI()*B817/365)+MAR1!$D$7*SIN(2*PI()*B817/365)+IF(E817=1,MAR1!$B$13+MAR1!$D$13*N817,MAR1!$C$13+MAR1!$E$13*N817)</f>
        <v/>
      </c>
      <c r="R817" s="12">
        <f>MAR1!$B$5+MAR1!$C$5*COS(2*PI()*B817/365)+MAR1!$D$5*SIN(2*PI()*B817/365)+INDEX(ChangeFactor!$F$6:$F$17,C817)+IF(G817=1,MAR1!$B$11+INDEX(ChangeFactor!$G$6:$G$17,C817)*MAR1!$D$11*L817,MAR1!$C$11+INDEX(ChangeFactor!$G$6:$G$17,C817)*MAR1!$E$11*L817)</f>
        <v/>
      </c>
    </row>
    <row r="818">
      <c r="A818" s="6">
        <f>Data!U818</f>
        <v/>
      </c>
      <c r="B818" s="6">
        <f>MOD(A818-1,365)+1</f>
        <v/>
      </c>
      <c r="C818" s="6">
        <f>MATCH(B818,Markov!$C$6:$C$17,1)</f>
        <v/>
      </c>
      <c r="D818" s="16">
        <f>Data!V818</f>
        <v/>
      </c>
      <c r="E818" s="6">
        <f>IF(D818&lt;IF(E817=1,INDEX(Markov!$I$6:$I$17,C818),INDEX(Markov!$H$6:$H$17,C818)),1,0)</f>
        <v/>
      </c>
      <c r="F818" s="12">
        <f>IF(E818=1,GAMMA.INV(Data!W818,INDEX(Markov!$Q$6:$Q$17,C818),INDEX(Markov!$R$6:$R$17,C818)),0)</f>
        <v/>
      </c>
      <c r="G818" s="6">
        <f>IF(D818&lt;IF(G817=1,INDEX(ChangeFactor!$O$6:$O$17,C818),INDEX(ChangeFactor!$N$6:$N$17,C818)),1,0)</f>
        <v/>
      </c>
      <c r="H818" s="12">
        <f>IF(G818=1,GAMMA.INV(Data!W818,INDEX(ChangeFactor!$R$6:$R$17,C818),INDEX(ChangeFactor!$S$6:$S$17,C818)),0)</f>
        <v/>
      </c>
      <c r="I818" s="7">
        <f>NORM.S.INV(Data!X818)</f>
        <v/>
      </c>
      <c r="J818" s="7">
        <f>NORM.S.INV(Data!Y818)</f>
        <v/>
      </c>
      <c r="K818" s="7">
        <f>NORM.S.INV(Data!Z818)</f>
        <v/>
      </c>
      <c r="L818" s="7">
        <f>MAR1!$B$32*L817+MAR1!$C$32*M817+MAR1!$D$32*N817+MAR1!$B$42*I818+MAR1!$C$42*J818+MAR1!$D$42*K818</f>
        <v/>
      </c>
      <c r="M818" s="7">
        <f>MAR1!$B$33*L817+MAR1!$C$33*M817+MAR1!$D$33*N817+MAR1!$B$43*I818+MAR1!$C$43*J818+MAR1!$D$43*K818</f>
        <v/>
      </c>
      <c r="N818" s="7">
        <f>MAR1!$B$34*L817+MAR1!$C$34*M817+MAR1!$D$34*N817+MAR1!$B$44*I818+MAR1!$C$44*J818+MAR1!$D$44*K818</f>
        <v/>
      </c>
      <c r="O818" s="12">
        <f>MAR1!$B$5+MAR1!$C$5*COS(2*PI()*B818/365)+MAR1!$D$5*SIN(2*PI()*B818/365)+IF(E818=1,MAR1!$B$11+MAR1!$D$11*L818,MAR1!$C$11+MAR1!$E$11*L818)</f>
        <v/>
      </c>
      <c r="P818" s="12">
        <f>MAR1!$B$6+MAR1!$C$6*COS(2*PI()*B818/365)+MAR1!$D$6*SIN(2*PI()*B818/365)+IF(E818=1,MAR1!$B$12+MAR1!$D$12*M818,MAR1!$C$12+MAR1!$E$12*M818)</f>
        <v/>
      </c>
      <c r="Q818" s="12">
        <f>MAR1!$B$7+MAR1!$C$7*COS(2*PI()*B818/365)+MAR1!$D$7*SIN(2*PI()*B818/365)+IF(E818=1,MAR1!$B$13+MAR1!$D$13*N818,MAR1!$C$13+MAR1!$E$13*N818)</f>
        <v/>
      </c>
      <c r="R818" s="12">
        <f>MAR1!$B$5+MAR1!$C$5*COS(2*PI()*B818/365)+MAR1!$D$5*SIN(2*PI()*B818/365)+INDEX(ChangeFactor!$F$6:$F$17,C818)+IF(G818=1,MAR1!$B$11+INDEX(ChangeFactor!$G$6:$G$17,C818)*MAR1!$D$11*L818,MAR1!$C$11+INDEX(ChangeFactor!$G$6:$G$17,C818)*MAR1!$E$11*L818)</f>
        <v/>
      </c>
    </row>
    <row r="819">
      <c r="A819" s="6">
        <f>Data!U819</f>
        <v/>
      </c>
      <c r="B819" s="6">
        <f>MOD(A819-1,365)+1</f>
        <v/>
      </c>
      <c r="C819" s="6">
        <f>MATCH(B819,Markov!$C$6:$C$17,1)</f>
        <v/>
      </c>
      <c r="D819" s="16">
        <f>Data!V819</f>
        <v/>
      </c>
      <c r="E819" s="6">
        <f>IF(D819&lt;IF(E818=1,INDEX(Markov!$I$6:$I$17,C819),INDEX(Markov!$H$6:$H$17,C819)),1,0)</f>
        <v/>
      </c>
      <c r="F819" s="12">
        <f>IF(E819=1,GAMMA.INV(Data!W819,INDEX(Markov!$Q$6:$Q$17,C819),INDEX(Markov!$R$6:$R$17,C819)),0)</f>
        <v/>
      </c>
      <c r="G819" s="6">
        <f>IF(D819&lt;IF(G818=1,INDEX(ChangeFactor!$O$6:$O$17,C819),INDEX(ChangeFactor!$N$6:$N$17,C819)),1,0)</f>
        <v/>
      </c>
      <c r="H819" s="12">
        <f>IF(G819=1,GAMMA.INV(Data!W819,INDEX(ChangeFactor!$R$6:$R$17,C819),INDEX(ChangeFactor!$S$6:$S$17,C819)),0)</f>
        <v/>
      </c>
      <c r="I819" s="7">
        <f>NORM.S.INV(Data!X819)</f>
        <v/>
      </c>
      <c r="J819" s="7">
        <f>NORM.S.INV(Data!Y819)</f>
        <v/>
      </c>
      <c r="K819" s="7">
        <f>NORM.S.INV(Data!Z819)</f>
        <v/>
      </c>
      <c r="L819" s="7">
        <f>MAR1!$B$32*L818+MAR1!$C$32*M818+MAR1!$D$32*N818+MAR1!$B$42*I819+MAR1!$C$42*J819+MAR1!$D$42*K819</f>
        <v/>
      </c>
      <c r="M819" s="7">
        <f>MAR1!$B$33*L818+MAR1!$C$33*M818+MAR1!$D$33*N818+MAR1!$B$43*I819+MAR1!$C$43*J819+MAR1!$D$43*K819</f>
        <v/>
      </c>
      <c r="N819" s="7">
        <f>MAR1!$B$34*L818+MAR1!$C$34*M818+MAR1!$D$34*N818+MAR1!$B$44*I819+MAR1!$C$44*J819+MAR1!$D$44*K819</f>
        <v/>
      </c>
      <c r="O819" s="12">
        <f>MAR1!$B$5+MAR1!$C$5*COS(2*PI()*B819/365)+MAR1!$D$5*SIN(2*PI()*B819/365)+IF(E819=1,MAR1!$B$11+MAR1!$D$11*L819,MAR1!$C$11+MAR1!$E$11*L819)</f>
        <v/>
      </c>
      <c r="P819" s="12">
        <f>MAR1!$B$6+MAR1!$C$6*COS(2*PI()*B819/365)+MAR1!$D$6*SIN(2*PI()*B819/365)+IF(E819=1,MAR1!$B$12+MAR1!$D$12*M819,MAR1!$C$12+MAR1!$E$12*M819)</f>
        <v/>
      </c>
      <c r="Q819" s="12">
        <f>MAR1!$B$7+MAR1!$C$7*COS(2*PI()*B819/365)+MAR1!$D$7*SIN(2*PI()*B819/365)+IF(E819=1,MAR1!$B$13+MAR1!$D$13*N819,MAR1!$C$13+MAR1!$E$13*N819)</f>
        <v/>
      </c>
      <c r="R819" s="12">
        <f>MAR1!$B$5+MAR1!$C$5*COS(2*PI()*B819/365)+MAR1!$D$5*SIN(2*PI()*B819/365)+INDEX(ChangeFactor!$F$6:$F$17,C819)+IF(G819=1,MAR1!$B$11+INDEX(ChangeFactor!$G$6:$G$17,C819)*MAR1!$D$11*L819,MAR1!$C$11+INDEX(ChangeFactor!$G$6:$G$17,C819)*MAR1!$E$11*L819)</f>
        <v/>
      </c>
    </row>
    <row r="820">
      <c r="A820" s="6">
        <f>Data!U820</f>
        <v/>
      </c>
      <c r="B820" s="6">
        <f>MOD(A820-1,365)+1</f>
        <v/>
      </c>
      <c r="C820" s="6">
        <f>MATCH(B820,Markov!$C$6:$C$17,1)</f>
        <v/>
      </c>
      <c r="D820" s="16">
        <f>Data!V820</f>
        <v/>
      </c>
      <c r="E820" s="6">
        <f>IF(D820&lt;IF(E819=1,INDEX(Markov!$I$6:$I$17,C820),INDEX(Markov!$H$6:$H$17,C820)),1,0)</f>
        <v/>
      </c>
      <c r="F820" s="12">
        <f>IF(E820=1,GAMMA.INV(Data!W820,INDEX(Markov!$Q$6:$Q$17,C820),INDEX(Markov!$R$6:$R$17,C820)),0)</f>
        <v/>
      </c>
      <c r="G820" s="6">
        <f>IF(D820&lt;IF(G819=1,INDEX(ChangeFactor!$O$6:$O$17,C820),INDEX(ChangeFactor!$N$6:$N$17,C820)),1,0)</f>
        <v/>
      </c>
      <c r="H820" s="12">
        <f>IF(G820=1,GAMMA.INV(Data!W820,INDEX(ChangeFactor!$R$6:$R$17,C820),INDEX(ChangeFactor!$S$6:$S$17,C820)),0)</f>
        <v/>
      </c>
      <c r="I820" s="7">
        <f>NORM.S.INV(Data!X820)</f>
        <v/>
      </c>
      <c r="J820" s="7">
        <f>NORM.S.INV(Data!Y820)</f>
        <v/>
      </c>
      <c r="K820" s="7">
        <f>NORM.S.INV(Data!Z820)</f>
        <v/>
      </c>
      <c r="L820" s="7">
        <f>MAR1!$B$32*L819+MAR1!$C$32*M819+MAR1!$D$32*N819+MAR1!$B$42*I820+MAR1!$C$42*J820+MAR1!$D$42*K820</f>
        <v/>
      </c>
      <c r="M820" s="7">
        <f>MAR1!$B$33*L819+MAR1!$C$33*M819+MAR1!$D$33*N819+MAR1!$B$43*I820+MAR1!$C$43*J820+MAR1!$D$43*K820</f>
        <v/>
      </c>
      <c r="N820" s="7">
        <f>MAR1!$B$34*L819+MAR1!$C$34*M819+MAR1!$D$34*N819+MAR1!$B$44*I820+MAR1!$C$44*J820+MAR1!$D$44*K820</f>
        <v/>
      </c>
      <c r="O820" s="12">
        <f>MAR1!$B$5+MAR1!$C$5*COS(2*PI()*B820/365)+MAR1!$D$5*SIN(2*PI()*B820/365)+IF(E820=1,MAR1!$B$11+MAR1!$D$11*L820,MAR1!$C$11+MAR1!$E$11*L820)</f>
        <v/>
      </c>
      <c r="P820" s="12">
        <f>MAR1!$B$6+MAR1!$C$6*COS(2*PI()*B820/365)+MAR1!$D$6*SIN(2*PI()*B820/365)+IF(E820=1,MAR1!$B$12+MAR1!$D$12*M820,MAR1!$C$12+MAR1!$E$12*M820)</f>
        <v/>
      </c>
      <c r="Q820" s="12">
        <f>MAR1!$B$7+MAR1!$C$7*COS(2*PI()*B820/365)+MAR1!$D$7*SIN(2*PI()*B820/365)+IF(E820=1,MAR1!$B$13+MAR1!$D$13*N820,MAR1!$C$13+MAR1!$E$13*N820)</f>
        <v/>
      </c>
      <c r="R820" s="12">
        <f>MAR1!$B$5+MAR1!$C$5*COS(2*PI()*B820/365)+MAR1!$D$5*SIN(2*PI()*B820/365)+INDEX(ChangeFactor!$F$6:$F$17,C820)+IF(G820=1,MAR1!$B$11+INDEX(ChangeFactor!$G$6:$G$17,C820)*MAR1!$D$11*L820,MAR1!$C$11+INDEX(ChangeFactor!$G$6:$G$17,C820)*MAR1!$E$11*L820)</f>
        <v/>
      </c>
    </row>
    <row r="821">
      <c r="A821" s="6">
        <f>Data!U821</f>
        <v/>
      </c>
      <c r="B821" s="6">
        <f>MOD(A821-1,365)+1</f>
        <v/>
      </c>
      <c r="C821" s="6">
        <f>MATCH(B821,Markov!$C$6:$C$17,1)</f>
        <v/>
      </c>
      <c r="D821" s="16">
        <f>Data!V821</f>
        <v/>
      </c>
      <c r="E821" s="6">
        <f>IF(D821&lt;IF(E820=1,INDEX(Markov!$I$6:$I$17,C821),INDEX(Markov!$H$6:$H$17,C821)),1,0)</f>
        <v/>
      </c>
      <c r="F821" s="12">
        <f>IF(E821=1,GAMMA.INV(Data!W821,INDEX(Markov!$Q$6:$Q$17,C821),INDEX(Markov!$R$6:$R$17,C821)),0)</f>
        <v/>
      </c>
      <c r="G821" s="6">
        <f>IF(D821&lt;IF(G820=1,INDEX(ChangeFactor!$O$6:$O$17,C821),INDEX(ChangeFactor!$N$6:$N$17,C821)),1,0)</f>
        <v/>
      </c>
      <c r="H821" s="12">
        <f>IF(G821=1,GAMMA.INV(Data!W821,INDEX(ChangeFactor!$R$6:$R$17,C821),INDEX(ChangeFactor!$S$6:$S$17,C821)),0)</f>
        <v/>
      </c>
      <c r="I821" s="7">
        <f>NORM.S.INV(Data!X821)</f>
        <v/>
      </c>
      <c r="J821" s="7">
        <f>NORM.S.INV(Data!Y821)</f>
        <v/>
      </c>
      <c r="K821" s="7">
        <f>NORM.S.INV(Data!Z821)</f>
        <v/>
      </c>
      <c r="L821" s="7">
        <f>MAR1!$B$32*L820+MAR1!$C$32*M820+MAR1!$D$32*N820+MAR1!$B$42*I821+MAR1!$C$42*J821+MAR1!$D$42*K821</f>
        <v/>
      </c>
      <c r="M821" s="7">
        <f>MAR1!$B$33*L820+MAR1!$C$33*M820+MAR1!$D$33*N820+MAR1!$B$43*I821+MAR1!$C$43*J821+MAR1!$D$43*K821</f>
        <v/>
      </c>
      <c r="N821" s="7">
        <f>MAR1!$B$34*L820+MAR1!$C$34*M820+MAR1!$D$34*N820+MAR1!$B$44*I821+MAR1!$C$44*J821+MAR1!$D$44*K821</f>
        <v/>
      </c>
      <c r="O821" s="12">
        <f>MAR1!$B$5+MAR1!$C$5*COS(2*PI()*B821/365)+MAR1!$D$5*SIN(2*PI()*B821/365)+IF(E821=1,MAR1!$B$11+MAR1!$D$11*L821,MAR1!$C$11+MAR1!$E$11*L821)</f>
        <v/>
      </c>
      <c r="P821" s="12">
        <f>MAR1!$B$6+MAR1!$C$6*COS(2*PI()*B821/365)+MAR1!$D$6*SIN(2*PI()*B821/365)+IF(E821=1,MAR1!$B$12+MAR1!$D$12*M821,MAR1!$C$12+MAR1!$E$12*M821)</f>
        <v/>
      </c>
      <c r="Q821" s="12">
        <f>MAR1!$B$7+MAR1!$C$7*COS(2*PI()*B821/365)+MAR1!$D$7*SIN(2*PI()*B821/365)+IF(E821=1,MAR1!$B$13+MAR1!$D$13*N821,MAR1!$C$13+MAR1!$E$13*N821)</f>
        <v/>
      </c>
      <c r="R821" s="12">
        <f>MAR1!$B$5+MAR1!$C$5*COS(2*PI()*B821/365)+MAR1!$D$5*SIN(2*PI()*B821/365)+INDEX(ChangeFactor!$F$6:$F$17,C821)+IF(G821=1,MAR1!$B$11+INDEX(ChangeFactor!$G$6:$G$17,C821)*MAR1!$D$11*L821,MAR1!$C$11+INDEX(ChangeFactor!$G$6:$G$17,C821)*MAR1!$E$11*L821)</f>
        <v/>
      </c>
    </row>
    <row r="822">
      <c r="A822" s="6">
        <f>Data!U822</f>
        <v/>
      </c>
      <c r="B822" s="6">
        <f>MOD(A822-1,365)+1</f>
        <v/>
      </c>
      <c r="C822" s="6">
        <f>MATCH(B822,Markov!$C$6:$C$17,1)</f>
        <v/>
      </c>
      <c r="D822" s="16">
        <f>Data!V822</f>
        <v/>
      </c>
      <c r="E822" s="6">
        <f>IF(D822&lt;IF(E821=1,INDEX(Markov!$I$6:$I$17,C822),INDEX(Markov!$H$6:$H$17,C822)),1,0)</f>
        <v/>
      </c>
      <c r="F822" s="12">
        <f>IF(E822=1,GAMMA.INV(Data!W822,INDEX(Markov!$Q$6:$Q$17,C822),INDEX(Markov!$R$6:$R$17,C822)),0)</f>
        <v/>
      </c>
      <c r="G822" s="6">
        <f>IF(D822&lt;IF(G821=1,INDEX(ChangeFactor!$O$6:$O$17,C822),INDEX(ChangeFactor!$N$6:$N$17,C822)),1,0)</f>
        <v/>
      </c>
      <c r="H822" s="12">
        <f>IF(G822=1,GAMMA.INV(Data!W822,INDEX(ChangeFactor!$R$6:$R$17,C822),INDEX(ChangeFactor!$S$6:$S$17,C822)),0)</f>
        <v/>
      </c>
      <c r="I822" s="7">
        <f>NORM.S.INV(Data!X822)</f>
        <v/>
      </c>
      <c r="J822" s="7">
        <f>NORM.S.INV(Data!Y822)</f>
        <v/>
      </c>
      <c r="K822" s="7">
        <f>NORM.S.INV(Data!Z822)</f>
        <v/>
      </c>
      <c r="L822" s="7">
        <f>MAR1!$B$32*L821+MAR1!$C$32*M821+MAR1!$D$32*N821+MAR1!$B$42*I822+MAR1!$C$42*J822+MAR1!$D$42*K822</f>
        <v/>
      </c>
      <c r="M822" s="7">
        <f>MAR1!$B$33*L821+MAR1!$C$33*M821+MAR1!$D$33*N821+MAR1!$B$43*I822+MAR1!$C$43*J822+MAR1!$D$43*K822</f>
        <v/>
      </c>
      <c r="N822" s="7">
        <f>MAR1!$B$34*L821+MAR1!$C$34*M821+MAR1!$D$34*N821+MAR1!$B$44*I822+MAR1!$C$44*J822+MAR1!$D$44*K822</f>
        <v/>
      </c>
      <c r="O822" s="12">
        <f>MAR1!$B$5+MAR1!$C$5*COS(2*PI()*B822/365)+MAR1!$D$5*SIN(2*PI()*B822/365)+IF(E822=1,MAR1!$B$11+MAR1!$D$11*L822,MAR1!$C$11+MAR1!$E$11*L822)</f>
        <v/>
      </c>
      <c r="P822" s="12">
        <f>MAR1!$B$6+MAR1!$C$6*COS(2*PI()*B822/365)+MAR1!$D$6*SIN(2*PI()*B822/365)+IF(E822=1,MAR1!$B$12+MAR1!$D$12*M822,MAR1!$C$12+MAR1!$E$12*M822)</f>
        <v/>
      </c>
      <c r="Q822" s="12">
        <f>MAR1!$B$7+MAR1!$C$7*COS(2*PI()*B822/365)+MAR1!$D$7*SIN(2*PI()*B822/365)+IF(E822=1,MAR1!$B$13+MAR1!$D$13*N822,MAR1!$C$13+MAR1!$E$13*N822)</f>
        <v/>
      </c>
      <c r="R822" s="12">
        <f>MAR1!$B$5+MAR1!$C$5*COS(2*PI()*B822/365)+MAR1!$D$5*SIN(2*PI()*B822/365)+INDEX(ChangeFactor!$F$6:$F$17,C822)+IF(G822=1,MAR1!$B$11+INDEX(ChangeFactor!$G$6:$G$17,C822)*MAR1!$D$11*L822,MAR1!$C$11+INDEX(ChangeFactor!$G$6:$G$17,C822)*MAR1!$E$11*L822)</f>
        <v/>
      </c>
    </row>
    <row r="823">
      <c r="A823" s="6">
        <f>Data!U823</f>
        <v/>
      </c>
      <c r="B823" s="6">
        <f>MOD(A823-1,365)+1</f>
        <v/>
      </c>
      <c r="C823" s="6">
        <f>MATCH(B823,Markov!$C$6:$C$17,1)</f>
        <v/>
      </c>
      <c r="D823" s="16">
        <f>Data!V823</f>
        <v/>
      </c>
      <c r="E823" s="6">
        <f>IF(D823&lt;IF(E822=1,INDEX(Markov!$I$6:$I$17,C823),INDEX(Markov!$H$6:$H$17,C823)),1,0)</f>
        <v/>
      </c>
      <c r="F823" s="12">
        <f>IF(E823=1,GAMMA.INV(Data!W823,INDEX(Markov!$Q$6:$Q$17,C823),INDEX(Markov!$R$6:$R$17,C823)),0)</f>
        <v/>
      </c>
      <c r="G823" s="6">
        <f>IF(D823&lt;IF(G822=1,INDEX(ChangeFactor!$O$6:$O$17,C823),INDEX(ChangeFactor!$N$6:$N$17,C823)),1,0)</f>
        <v/>
      </c>
      <c r="H823" s="12">
        <f>IF(G823=1,GAMMA.INV(Data!W823,INDEX(ChangeFactor!$R$6:$R$17,C823),INDEX(ChangeFactor!$S$6:$S$17,C823)),0)</f>
        <v/>
      </c>
      <c r="I823" s="7">
        <f>NORM.S.INV(Data!X823)</f>
        <v/>
      </c>
      <c r="J823" s="7">
        <f>NORM.S.INV(Data!Y823)</f>
        <v/>
      </c>
      <c r="K823" s="7">
        <f>NORM.S.INV(Data!Z823)</f>
        <v/>
      </c>
      <c r="L823" s="7">
        <f>MAR1!$B$32*L822+MAR1!$C$32*M822+MAR1!$D$32*N822+MAR1!$B$42*I823+MAR1!$C$42*J823+MAR1!$D$42*K823</f>
        <v/>
      </c>
      <c r="M823" s="7">
        <f>MAR1!$B$33*L822+MAR1!$C$33*M822+MAR1!$D$33*N822+MAR1!$B$43*I823+MAR1!$C$43*J823+MAR1!$D$43*K823</f>
        <v/>
      </c>
      <c r="N823" s="7">
        <f>MAR1!$B$34*L822+MAR1!$C$34*M822+MAR1!$D$34*N822+MAR1!$B$44*I823+MAR1!$C$44*J823+MAR1!$D$44*K823</f>
        <v/>
      </c>
      <c r="O823" s="12">
        <f>MAR1!$B$5+MAR1!$C$5*COS(2*PI()*B823/365)+MAR1!$D$5*SIN(2*PI()*B823/365)+IF(E823=1,MAR1!$B$11+MAR1!$D$11*L823,MAR1!$C$11+MAR1!$E$11*L823)</f>
        <v/>
      </c>
      <c r="P823" s="12">
        <f>MAR1!$B$6+MAR1!$C$6*COS(2*PI()*B823/365)+MAR1!$D$6*SIN(2*PI()*B823/365)+IF(E823=1,MAR1!$B$12+MAR1!$D$12*M823,MAR1!$C$12+MAR1!$E$12*M823)</f>
        <v/>
      </c>
      <c r="Q823" s="12">
        <f>MAR1!$B$7+MAR1!$C$7*COS(2*PI()*B823/365)+MAR1!$D$7*SIN(2*PI()*B823/365)+IF(E823=1,MAR1!$B$13+MAR1!$D$13*N823,MAR1!$C$13+MAR1!$E$13*N823)</f>
        <v/>
      </c>
      <c r="R823" s="12">
        <f>MAR1!$B$5+MAR1!$C$5*COS(2*PI()*B823/365)+MAR1!$D$5*SIN(2*PI()*B823/365)+INDEX(ChangeFactor!$F$6:$F$17,C823)+IF(G823=1,MAR1!$B$11+INDEX(ChangeFactor!$G$6:$G$17,C823)*MAR1!$D$11*L823,MAR1!$C$11+INDEX(ChangeFactor!$G$6:$G$17,C823)*MAR1!$E$11*L823)</f>
        <v/>
      </c>
    </row>
    <row r="824">
      <c r="A824" s="6">
        <f>Data!U824</f>
        <v/>
      </c>
      <c r="B824" s="6">
        <f>MOD(A824-1,365)+1</f>
        <v/>
      </c>
      <c r="C824" s="6">
        <f>MATCH(B824,Markov!$C$6:$C$17,1)</f>
        <v/>
      </c>
      <c r="D824" s="16">
        <f>Data!V824</f>
        <v/>
      </c>
      <c r="E824" s="6">
        <f>IF(D824&lt;IF(E823=1,INDEX(Markov!$I$6:$I$17,C824),INDEX(Markov!$H$6:$H$17,C824)),1,0)</f>
        <v/>
      </c>
      <c r="F824" s="12">
        <f>IF(E824=1,GAMMA.INV(Data!W824,INDEX(Markov!$Q$6:$Q$17,C824),INDEX(Markov!$R$6:$R$17,C824)),0)</f>
        <v/>
      </c>
      <c r="G824" s="6">
        <f>IF(D824&lt;IF(G823=1,INDEX(ChangeFactor!$O$6:$O$17,C824),INDEX(ChangeFactor!$N$6:$N$17,C824)),1,0)</f>
        <v/>
      </c>
      <c r="H824" s="12">
        <f>IF(G824=1,GAMMA.INV(Data!W824,INDEX(ChangeFactor!$R$6:$R$17,C824),INDEX(ChangeFactor!$S$6:$S$17,C824)),0)</f>
        <v/>
      </c>
      <c r="I824" s="7">
        <f>NORM.S.INV(Data!X824)</f>
        <v/>
      </c>
      <c r="J824" s="7">
        <f>NORM.S.INV(Data!Y824)</f>
        <v/>
      </c>
      <c r="K824" s="7">
        <f>NORM.S.INV(Data!Z824)</f>
        <v/>
      </c>
      <c r="L824" s="7">
        <f>MAR1!$B$32*L823+MAR1!$C$32*M823+MAR1!$D$32*N823+MAR1!$B$42*I824+MAR1!$C$42*J824+MAR1!$D$42*K824</f>
        <v/>
      </c>
      <c r="M824" s="7">
        <f>MAR1!$B$33*L823+MAR1!$C$33*M823+MAR1!$D$33*N823+MAR1!$B$43*I824+MAR1!$C$43*J824+MAR1!$D$43*K824</f>
        <v/>
      </c>
      <c r="N824" s="7">
        <f>MAR1!$B$34*L823+MAR1!$C$34*M823+MAR1!$D$34*N823+MAR1!$B$44*I824+MAR1!$C$44*J824+MAR1!$D$44*K824</f>
        <v/>
      </c>
      <c r="O824" s="12">
        <f>MAR1!$B$5+MAR1!$C$5*COS(2*PI()*B824/365)+MAR1!$D$5*SIN(2*PI()*B824/365)+IF(E824=1,MAR1!$B$11+MAR1!$D$11*L824,MAR1!$C$11+MAR1!$E$11*L824)</f>
        <v/>
      </c>
      <c r="P824" s="12">
        <f>MAR1!$B$6+MAR1!$C$6*COS(2*PI()*B824/365)+MAR1!$D$6*SIN(2*PI()*B824/365)+IF(E824=1,MAR1!$B$12+MAR1!$D$12*M824,MAR1!$C$12+MAR1!$E$12*M824)</f>
        <v/>
      </c>
      <c r="Q824" s="12">
        <f>MAR1!$B$7+MAR1!$C$7*COS(2*PI()*B824/365)+MAR1!$D$7*SIN(2*PI()*B824/365)+IF(E824=1,MAR1!$B$13+MAR1!$D$13*N824,MAR1!$C$13+MAR1!$E$13*N824)</f>
        <v/>
      </c>
      <c r="R824" s="12">
        <f>MAR1!$B$5+MAR1!$C$5*COS(2*PI()*B824/365)+MAR1!$D$5*SIN(2*PI()*B824/365)+INDEX(ChangeFactor!$F$6:$F$17,C824)+IF(G824=1,MAR1!$B$11+INDEX(ChangeFactor!$G$6:$G$17,C824)*MAR1!$D$11*L824,MAR1!$C$11+INDEX(ChangeFactor!$G$6:$G$17,C824)*MAR1!$E$11*L824)</f>
        <v/>
      </c>
    </row>
    <row r="825">
      <c r="A825" s="6">
        <f>Data!U825</f>
        <v/>
      </c>
      <c r="B825" s="6">
        <f>MOD(A825-1,365)+1</f>
        <v/>
      </c>
      <c r="C825" s="6">
        <f>MATCH(B825,Markov!$C$6:$C$17,1)</f>
        <v/>
      </c>
      <c r="D825" s="16">
        <f>Data!V825</f>
        <v/>
      </c>
      <c r="E825" s="6">
        <f>IF(D825&lt;IF(E824=1,INDEX(Markov!$I$6:$I$17,C825),INDEX(Markov!$H$6:$H$17,C825)),1,0)</f>
        <v/>
      </c>
      <c r="F825" s="12">
        <f>IF(E825=1,GAMMA.INV(Data!W825,INDEX(Markov!$Q$6:$Q$17,C825),INDEX(Markov!$R$6:$R$17,C825)),0)</f>
        <v/>
      </c>
      <c r="G825" s="6">
        <f>IF(D825&lt;IF(G824=1,INDEX(ChangeFactor!$O$6:$O$17,C825),INDEX(ChangeFactor!$N$6:$N$17,C825)),1,0)</f>
        <v/>
      </c>
      <c r="H825" s="12">
        <f>IF(G825=1,GAMMA.INV(Data!W825,INDEX(ChangeFactor!$R$6:$R$17,C825),INDEX(ChangeFactor!$S$6:$S$17,C825)),0)</f>
        <v/>
      </c>
      <c r="I825" s="7">
        <f>NORM.S.INV(Data!X825)</f>
        <v/>
      </c>
      <c r="J825" s="7">
        <f>NORM.S.INV(Data!Y825)</f>
        <v/>
      </c>
      <c r="K825" s="7">
        <f>NORM.S.INV(Data!Z825)</f>
        <v/>
      </c>
      <c r="L825" s="7">
        <f>MAR1!$B$32*L824+MAR1!$C$32*M824+MAR1!$D$32*N824+MAR1!$B$42*I825+MAR1!$C$42*J825+MAR1!$D$42*K825</f>
        <v/>
      </c>
      <c r="M825" s="7">
        <f>MAR1!$B$33*L824+MAR1!$C$33*M824+MAR1!$D$33*N824+MAR1!$B$43*I825+MAR1!$C$43*J825+MAR1!$D$43*K825</f>
        <v/>
      </c>
      <c r="N825" s="7">
        <f>MAR1!$B$34*L824+MAR1!$C$34*M824+MAR1!$D$34*N824+MAR1!$B$44*I825+MAR1!$C$44*J825+MAR1!$D$44*K825</f>
        <v/>
      </c>
      <c r="O825" s="12">
        <f>MAR1!$B$5+MAR1!$C$5*COS(2*PI()*B825/365)+MAR1!$D$5*SIN(2*PI()*B825/365)+IF(E825=1,MAR1!$B$11+MAR1!$D$11*L825,MAR1!$C$11+MAR1!$E$11*L825)</f>
        <v/>
      </c>
      <c r="P825" s="12">
        <f>MAR1!$B$6+MAR1!$C$6*COS(2*PI()*B825/365)+MAR1!$D$6*SIN(2*PI()*B825/365)+IF(E825=1,MAR1!$B$12+MAR1!$D$12*M825,MAR1!$C$12+MAR1!$E$12*M825)</f>
        <v/>
      </c>
      <c r="Q825" s="12">
        <f>MAR1!$B$7+MAR1!$C$7*COS(2*PI()*B825/365)+MAR1!$D$7*SIN(2*PI()*B825/365)+IF(E825=1,MAR1!$B$13+MAR1!$D$13*N825,MAR1!$C$13+MAR1!$E$13*N825)</f>
        <v/>
      </c>
      <c r="R825" s="12">
        <f>MAR1!$B$5+MAR1!$C$5*COS(2*PI()*B825/365)+MAR1!$D$5*SIN(2*PI()*B825/365)+INDEX(ChangeFactor!$F$6:$F$17,C825)+IF(G825=1,MAR1!$B$11+INDEX(ChangeFactor!$G$6:$G$17,C825)*MAR1!$D$11*L825,MAR1!$C$11+INDEX(ChangeFactor!$G$6:$G$17,C825)*MAR1!$E$11*L825)</f>
        <v/>
      </c>
    </row>
    <row r="826">
      <c r="A826" s="6">
        <f>Data!U826</f>
        <v/>
      </c>
      <c r="B826" s="6">
        <f>MOD(A826-1,365)+1</f>
        <v/>
      </c>
      <c r="C826" s="6">
        <f>MATCH(B826,Markov!$C$6:$C$17,1)</f>
        <v/>
      </c>
      <c r="D826" s="16">
        <f>Data!V826</f>
        <v/>
      </c>
      <c r="E826" s="6">
        <f>IF(D826&lt;IF(E825=1,INDEX(Markov!$I$6:$I$17,C826),INDEX(Markov!$H$6:$H$17,C826)),1,0)</f>
        <v/>
      </c>
      <c r="F826" s="12">
        <f>IF(E826=1,GAMMA.INV(Data!W826,INDEX(Markov!$Q$6:$Q$17,C826),INDEX(Markov!$R$6:$R$17,C826)),0)</f>
        <v/>
      </c>
      <c r="G826" s="6">
        <f>IF(D826&lt;IF(G825=1,INDEX(ChangeFactor!$O$6:$O$17,C826),INDEX(ChangeFactor!$N$6:$N$17,C826)),1,0)</f>
        <v/>
      </c>
      <c r="H826" s="12">
        <f>IF(G826=1,GAMMA.INV(Data!W826,INDEX(ChangeFactor!$R$6:$R$17,C826),INDEX(ChangeFactor!$S$6:$S$17,C826)),0)</f>
        <v/>
      </c>
      <c r="I826" s="7">
        <f>NORM.S.INV(Data!X826)</f>
        <v/>
      </c>
      <c r="J826" s="7">
        <f>NORM.S.INV(Data!Y826)</f>
        <v/>
      </c>
      <c r="K826" s="7">
        <f>NORM.S.INV(Data!Z826)</f>
        <v/>
      </c>
      <c r="L826" s="7">
        <f>MAR1!$B$32*L825+MAR1!$C$32*M825+MAR1!$D$32*N825+MAR1!$B$42*I826+MAR1!$C$42*J826+MAR1!$D$42*K826</f>
        <v/>
      </c>
      <c r="M826" s="7">
        <f>MAR1!$B$33*L825+MAR1!$C$33*M825+MAR1!$D$33*N825+MAR1!$B$43*I826+MAR1!$C$43*J826+MAR1!$D$43*K826</f>
        <v/>
      </c>
      <c r="N826" s="7">
        <f>MAR1!$B$34*L825+MAR1!$C$34*M825+MAR1!$D$34*N825+MAR1!$B$44*I826+MAR1!$C$44*J826+MAR1!$D$44*K826</f>
        <v/>
      </c>
      <c r="O826" s="12">
        <f>MAR1!$B$5+MAR1!$C$5*COS(2*PI()*B826/365)+MAR1!$D$5*SIN(2*PI()*B826/365)+IF(E826=1,MAR1!$B$11+MAR1!$D$11*L826,MAR1!$C$11+MAR1!$E$11*L826)</f>
        <v/>
      </c>
      <c r="P826" s="12">
        <f>MAR1!$B$6+MAR1!$C$6*COS(2*PI()*B826/365)+MAR1!$D$6*SIN(2*PI()*B826/365)+IF(E826=1,MAR1!$B$12+MAR1!$D$12*M826,MAR1!$C$12+MAR1!$E$12*M826)</f>
        <v/>
      </c>
      <c r="Q826" s="12">
        <f>MAR1!$B$7+MAR1!$C$7*COS(2*PI()*B826/365)+MAR1!$D$7*SIN(2*PI()*B826/365)+IF(E826=1,MAR1!$B$13+MAR1!$D$13*N826,MAR1!$C$13+MAR1!$E$13*N826)</f>
        <v/>
      </c>
      <c r="R826" s="12">
        <f>MAR1!$B$5+MAR1!$C$5*COS(2*PI()*B826/365)+MAR1!$D$5*SIN(2*PI()*B826/365)+INDEX(ChangeFactor!$F$6:$F$17,C826)+IF(G826=1,MAR1!$B$11+INDEX(ChangeFactor!$G$6:$G$17,C826)*MAR1!$D$11*L826,MAR1!$C$11+INDEX(ChangeFactor!$G$6:$G$17,C826)*MAR1!$E$11*L826)</f>
        <v/>
      </c>
    </row>
    <row r="827">
      <c r="A827" s="6">
        <f>Data!U827</f>
        <v/>
      </c>
      <c r="B827" s="6">
        <f>MOD(A827-1,365)+1</f>
        <v/>
      </c>
      <c r="C827" s="6">
        <f>MATCH(B827,Markov!$C$6:$C$17,1)</f>
        <v/>
      </c>
      <c r="D827" s="16">
        <f>Data!V827</f>
        <v/>
      </c>
      <c r="E827" s="6">
        <f>IF(D827&lt;IF(E826=1,INDEX(Markov!$I$6:$I$17,C827),INDEX(Markov!$H$6:$H$17,C827)),1,0)</f>
        <v/>
      </c>
      <c r="F827" s="12">
        <f>IF(E827=1,GAMMA.INV(Data!W827,INDEX(Markov!$Q$6:$Q$17,C827),INDEX(Markov!$R$6:$R$17,C827)),0)</f>
        <v/>
      </c>
      <c r="G827" s="6">
        <f>IF(D827&lt;IF(G826=1,INDEX(ChangeFactor!$O$6:$O$17,C827),INDEX(ChangeFactor!$N$6:$N$17,C827)),1,0)</f>
        <v/>
      </c>
      <c r="H827" s="12">
        <f>IF(G827=1,GAMMA.INV(Data!W827,INDEX(ChangeFactor!$R$6:$R$17,C827),INDEX(ChangeFactor!$S$6:$S$17,C827)),0)</f>
        <v/>
      </c>
      <c r="I827" s="7">
        <f>NORM.S.INV(Data!X827)</f>
        <v/>
      </c>
      <c r="J827" s="7">
        <f>NORM.S.INV(Data!Y827)</f>
        <v/>
      </c>
      <c r="K827" s="7">
        <f>NORM.S.INV(Data!Z827)</f>
        <v/>
      </c>
      <c r="L827" s="7">
        <f>MAR1!$B$32*L826+MAR1!$C$32*M826+MAR1!$D$32*N826+MAR1!$B$42*I827+MAR1!$C$42*J827+MAR1!$D$42*K827</f>
        <v/>
      </c>
      <c r="M827" s="7">
        <f>MAR1!$B$33*L826+MAR1!$C$33*M826+MAR1!$D$33*N826+MAR1!$B$43*I827+MAR1!$C$43*J827+MAR1!$D$43*K827</f>
        <v/>
      </c>
      <c r="N827" s="7">
        <f>MAR1!$B$34*L826+MAR1!$C$34*M826+MAR1!$D$34*N826+MAR1!$B$44*I827+MAR1!$C$44*J827+MAR1!$D$44*K827</f>
        <v/>
      </c>
      <c r="O827" s="12">
        <f>MAR1!$B$5+MAR1!$C$5*COS(2*PI()*B827/365)+MAR1!$D$5*SIN(2*PI()*B827/365)+IF(E827=1,MAR1!$B$11+MAR1!$D$11*L827,MAR1!$C$11+MAR1!$E$11*L827)</f>
        <v/>
      </c>
      <c r="P827" s="12">
        <f>MAR1!$B$6+MAR1!$C$6*COS(2*PI()*B827/365)+MAR1!$D$6*SIN(2*PI()*B827/365)+IF(E827=1,MAR1!$B$12+MAR1!$D$12*M827,MAR1!$C$12+MAR1!$E$12*M827)</f>
        <v/>
      </c>
      <c r="Q827" s="12">
        <f>MAR1!$B$7+MAR1!$C$7*COS(2*PI()*B827/365)+MAR1!$D$7*SIN(2*PI()*B827/365)+IF(E827=1,MAR1!$B$13+MAR1!$D$13*N827,MAR1!$C$13+MAR1!$E$13*N827)</f>
        <v/>
      </c>
      <c r="R827" s="12">
        <f>MAR1!$B$5+MAR1!$C$5*COS(2*PI()*B827/365)+MAR1!$D$5*SIN(2*PI()*B827/365)+INDEX(ChangeFactor!$F$6:$F$17,C827)+IF(G827=1,MAR1!$B$11+INDEX(ChangeFactor!$G$6:$G$17,C827)*MAR1!$D$11*L827,MAR1!$C$11+INDEX(ChangeFactor!$G$6:$G$17,C827)*MAR1!$E$11*L827)</f>
        <v/>
      </c>
    </row>
    <row r="828">
      <c r="A828" s="6">
        <f>Data!U828</f>
        <v/>
      </c>
      <c r="B828" s="6">
        <f>MOD(A828-1,365)+1</f>
        <v/>
      </c>
      <c r="C828" s="6">
        <f>MATCH(B828,Markov!$C$6:$C$17,1)</f>
        <v/>
      </c>
      <c r="D828" s="16">
        <f>Data!V828</f>
        <v/>
      </c>
      <c r="E828" s="6">
        <f>IF(D828&lt;IF(E827=1,INDEX(Markov!$I$6:$I$17,C828),INDEX(Markov!$H$6:$H$17,C828)),1,0)</f>
        <v/>
      </c>
      <c r="F828" s="12">
        <f>IF(E828=1,GAMMA.INV(Data!W828,INDEX(Markov!$Q$6:$Q$17,C828),INDEX(Markov!$R$6:$R$17,C828)),0)</f>
        <v/>
      </c>
      <c r="G828" s="6">
        <f>IF(D828&lt;IF(G827=1,INDEX(ChangeFactor!$O$6:$O$17,C828),INDEX(ChangeFactor!$N$6:$N$17,C828)),1,0)</f>
        <v/>
      </c>
      <c r="H828" s="12">
        <f>IF(G828=1,GAMMA.INV(Data!W828,INDEX(ChangeFactor!$R$6:$R$17,C828),INDEX(ChangeFactor!$S$6:$S$17,C828)),0)</f>
        <v/>
      </c>
      <c r="I828" s="7">
        <f>NORM.S.INV(Data!X828)</f>
        <v/>
      </c>
      <c r="J828" s="7">
        <f>NORM.S.INV(Data!Y828)</f>
        <v/>
      </c>
      <c r="K828" s="7">
        <f>NORM.S.INV(Data!Z828)</f>
        <v/>
      </c>
      <c r="L828" s="7">
        <f>MAR1!$B$32*L827+MAR1!$C$32*M827+MAR1!$D$32*N827+MAR1!$B$42*I828+MAR1!$C$42*J828+MAR1!$D$42*K828</f>
        <v/>
      </c>
      <c r="M828" s="7">
        <f>MAR1!$B$33*L827+MAR1!$C$33*M827+MAR1!$D$33*N827+MAR1!$B$43*I828+MAR1!$C$43*J828+MAR1!$D$43*K828</f>
        <v/>
      </c>
      <c r="N828" s="7">
        <f>MAR1!$B$34*L827+MAR1!$C$34*M827+MAR1!$D$34*N827+MAR1!$B$44*I828+MAR1!$C$44*J828+MAR1!$D$44*K828</f>
        <v/>
      </c>
      <c r="O828" s="12">
        <f>MAR1!$B$5+MAR1!$C$5*COS(2*PI()*B828/365)+MAR1!$D$5*SIN(2*PI()*B828/365)+IF(E828=1,MAR1!$B$11+MAR1!$D$11*L828,MAR1!$C$11+MAR1!$E$11*L828)</f>
        <v/>
      </c>
      <c r="P828" s="12">
        <f>MAR1!$B$6+MAR1!$C$6*COS(2*PI()*B828/365)+MAR1!$D$6*SIN(2*PI()*B828/365)+IF(E828=1,MAR1!$B$12+MAR1!$D$12*M828,MAR1!$C$12+MAR1!$E$12*M828)</f>
        <v/>
      </c>
      <c r="Q828" s="12">
        <f>MAR1!$B$7+MAR1!$C$7*COS(2*PI()*B828/365)+MAR1!$D$7*SIN(2*PI()*B828/365)+IF(E828=1,MAR1!$B$13+MAR1!$D$13*N828,MAR1!$C$13+MAR1!$E$13*N828)</f>
        <v/>
      </c>
      <c r="R828" s="12">
        <f>MAR1!$B$5+MAR1!$C$5*COS(2*PI()*B828/365)+MAR1!$D$5*SIN(2*PI()*B828/365)+INDEX(ChangeFactor!$F$6:$F$17,C828)+IF(G828=1,MAR1!$B$11+INDEX(ChangeFactor!$G$6:$G$17,C828)*MAR1!$D$11*L828,MAR1!$C$11+INDEX(ChangeFactor!$G$6:$G$17,C828)*MAR1!$E$11*L828)</f>
        <v/>
      </c>
    </row>
    <row r="829">
      <c r="A829" s="6">
        <f>Data!U829</f>
        <v/>
      </c>
      <c r="B829" s="6">
        <f>MOD(A829-1,365)+1</f>
        <v/>
      </c>
      <c r="C829" s="6">
        <f>MATCH(B829,Markov!$C$6:$C$17,1)</f>
        <v/>
      </c>
      <c r="D829" s="16">
        <f>Data!V829</f>
        <v/>
      </c>
      <c r="E829" s="6">
        <f>IF(D829&lt;IF(E828=1,INDEX(Markov!$I$6:$I$17,C829),INDEX(Markov!$H$6:$H$17,C829)),1,0)</f>
        <v/>
      </c>
      <c r="F829" s="12">
        <f>IF(E829=1,GAMMA.INV(Data!W829,INDEX(Markov!$Q$6:$Q$17,C829),INDEX(Markov!$R$6:$R$17,C829)),0)</f>
        <v/>
      </c>
      <c r="G829" s="6">
        <f>IF(D829&lt;IF(G828=1,INDEX(ChangeFactor!$O$6:$O$17,C829),INDEX(ChangeFactor!$N$6:$N$17,C829)),1,0)</f>
        <v/>
      </c>
      <c r="H829" s="12">
        <f>IF(G829=1,GAMMA.INV(Data!W829,INDEX(ChangeFactor!$R$6:$R$17,C829),INDEX(ChangeFactor!$S$6:$S$17,C829)),0)</f>
        <v/>
      </c>
      <c r="I829" s="7">
        <f>NORM.S.INV(Data!X829)</f>
        <v/>
      </c>
      <c r="J829" s="7">
        <f>NORM.S.INV(Data!Y829)</f>
        <v/>
      </c>
      <c r="K829" s="7">
        <f>NORM.S.INV(Data!Z829)</f>
        <v/>
      </c>
      <c r="L829" s="7">
        <f>MAR1!$B$32*L828+MAR1!$C$32*M828+MAR1!$D$32*N828+MAR1!$B$42*I829+MAR1!$C$42*J829+MAR1!$D$42*K829</f>
        <v/>
      </c>
      <c r="M829" s="7">
        <f>MAR1!$B$33*L828+MAR1!$C$33*M828+MAR1!$D$33*N828+MAR1!$B$43*I829+MAR1!$C$43*J829+MAR1!$D$43*K829</f>
        <v/>
      </c>
      <c r="N829" s="7">
        <f>MAR1!$B$34*L828+MAR1!$C$34*M828+MAR1!$D$34*N828+MAR1!$B$44*I829+MAR1!$C$44*J829+MAR1!$D$44*K829</f>
        <v/>
      </c>
      <c r="O829" s="12">
        <f>MAR1!$B$5+MAR1!$C$5*COS(2*PI()*B829/365)+MAR1!$D$5*SIN(2*PI()*B829/365)+IF(E829=1,MAR1!$B$11+MAR1!$D$11*L829,MAR1!$C$11+MAR1!$E$11*L829)</f>
        <v/>
      </c>
      <c r="P829" s="12">
        <f>MAR1!$B$6+MAR1!$C$6*COS(2*PI()*B829/365)+MAR1!$D$6*SIN(2*PI()*B829/365)+IF(E829=1,MAR1!$B$12+MAR1!$D$12*M829,MAR1!$C$12+MAR1!$E$12*M829)</f>
        <v/>
      </c>
      <c r="Q829" s="12">
        <f>MAR1!$B$7+MAR1!$C$7*COS(2*PI()*B829/365)+MAR1!$D$7*SIN(2*PI()*B829/365)+IF(E829=1,MAR1!$B$13+MAR1!$D$13*N829,MAR1!$C$13+MAR1!$E$13*N829)</f>
        <v/>
      </c>
      <c r="R829" s="12">
        <f>MAR1!$B$5+MAR1!$C$5*COS(2*PI()*B829/365)+MAR1!$D$5*SIN(2*PI()*B829/365)+INDEX(ChangeFactor!$F$6:$F$17,C829)+IF(G829=1,MAR1!$B$11+INDEX(ChangeFactor!$G$6:$G$17,C829)*MAR1!$D$11*L829,MAR1!$C$11+INDEX(ChangeFactor!$G$6:$G$17,C829)*MAR1!$E$11*L829)</f>
        <v/>
      </c>
    </row>
    <row r="830">
      <c r="A830" s="6">
        <f>Data!U830</f>
        <v/>
      </c>
      <c r="B830" s="6">
        <f>MOD(A830-1,365)+1</f>
        <v/>
      </c>
      <c r="C830" s="6">
        <f>MATCH(B830,Markov!$C$6:$C$17,1)</f>
        <v/>
      </c>
      <c r="D830" s="16">
        <f>Data!V830</f>
        <v/>
      </c>
      <c r="E830" s="6">
        <f>IF(D830&lt;IF(E829=1,INDEX(Markov!$I$6:$I$17,C830),INDEX(Markov!$H$6:$H$17,C830)),1,0)</f>
        <v/>
      </c>
      <c r="F830" s="12">
        <f>IF(E830=1,GAMMA.INV(Data!W830,INDEX(Markov!$Q$6:$Q$17,C830),INDEX(Markov!$R$6:$R$17,C830)),0)</f>
        <v/>
      </c>
      <c r="G830" s="6">
        <f>IF(D830&lt;IF(G829=1,INDEX(ChangeFactor!$O$6:$O$17,C830),INDEX(ChangeFactor!$N$6:$N$17,C830)),1,0)</f>
        <v/>
      </c>
      <c r="H830" s="12">
        <f>IF(G830=1,GAMMA.INV(Data!W830,INDEX(ChangeFactor!$R$6:$R$17,C830),INDEX(ChangeFactor!$S$6:$S$17,C830)),0)</f>
        <v/>
      </c>
      <c r="I830" s="7">
        <f>NORM.S.INV(Data!X830)</f>
        <v/>
      </c>
      <c r="J830" s="7">
        <f>NORM.S.INV(Data!Y830)</f>
        <v/>
      </c>
      <c r="K830" s="7">
        <f>NORM.S.INV(Data!Z830)</f>
        <v/>
      </c>
      <c r="L830" s="7">
        <f>MAR1!$B$32*L829+MAR1!$C$32*M829+MAR1!$D$32*N829+MAR1!$B$42*I830+MAR1!$C$42*J830+MAR1!$D$42*K830</f>
        <v/>
      </c>
      <c r="M830" s="7">
        <f>MAR1!$B$33*L829+MAR1!$C$33*M829+MAR1!$D$33*N829+MAR1!$B$43*I830+MAR1!$C$43*J830+MAR1!$D$43*K830</f>
        <v/>
      </c>
      <c r="N830" s="7">
        <f>MAR1!$B$34*L829+MAR1!$C$34*M829+MAR1!$D$34*N829+MAR1!$B$44*I830+MAR1!$C$44*J830+MAR1!$D$44*K830</f>
        <v/>
      </c>
      <c r="O830" s="12">
        <f>MAR1!$B$5+MAR1!$C$5*COS(2*PI()*B830/365)+MAR1!$D$5*SIN(2*PI()*B830/365)+IF(E830=1,MAR1!$B$11+MAR1!$D$11*L830,MAR1!$C$11+MAR1!$E$11*L830)</f>
        <v/>
      </c>
      <c r="P830" s="12">
        <f>MAR1!$B$6+MAR1!$C$6*COS(2*PI()*B830/365)+MAR1!$D$6*SIN(2*PI()*B830/365)+IF(E830=1,MAR1!$B$12+MAR1!$D$12*M830,MAR1!$C$12+MAR1!$E$12*M830)</f>
        <v/>
      </c>
      <c r="Q830" s="12">
        <f>MAR1!$B$7+MAR1!$C$7*COS(2*PI()*B830/365)+MAR1!$D$7*SIN(2*PI()*B830/365)+IF(E830=1,MAR1!$B$13+MAR1!$D$13*N830,MAR1!$C$13+MAR1!$E$13*N830)</f>
        <v/>
      </c>
      <c r="R830" s="12">
        <f>MAR1!$B$5+MAR1!$C$5*COS(2*PI()*B830/365)+MAR1!$D$5*SIN(2*PI()*B830/365)+INDEX(ChangeFactor!$F$6:$F$17,C830)+IF(G830=1,MAR1!$B$11+INDEX(ChangeFactor!$G$6:$G$17,C830)*MAR1!$D$11*L830,MAR1!$C$11+INDEX(ChangeFactor!$G$6:$G$17,C830)*MAR1!$E$11*L830)</f>
        <v/>
      </c>
    </row>
    <row r="831">
      <c r="A831" s="6">
        <f>Data!U831</f>
        <v/>
      </c>
      <c r="B831" s="6">
        <f>MOD(A831-1,365)+1</f>
        <v/>
      </c>
      <c r="C831" s="6">
        <f>MATCH(B831,Markov!$C$6:$C$17,1)</f>
        <v/>
      </c>
      <c r="D831" s="16">
        <f>Data!V831</f>
        <v/>
      </c>
      <c r="E831" s="6">
        <f>IF(D831&lt;IF(E830=1,INDEX(Markov!$I$6:$I$17,C831),INDEX(Markov!$H$6:$H$17,C831)),1,0)</f>
        <v/>
      </c>
      <c r="F831" s="12">
        <f>IF(E831=1,GAMMA.INV(Data!W831,INDEX(Markov!$Q$6:$Q$17,C831),INDEX(Markov!$R$6:$R$17,C831)),0)</f>
        <v/>
      </c>
      <c r="G831" s="6">
        <f>IF(D831&lt;IF(G830=1,INDEX(ChangeFactor!$O$6:$O$17,C831),INDEX(ChangeFactor!$N$6:$N$17,C831)),1,0)</f>
        <v/>
      </c>
      <c r="H831" s="12">
        <f>IF(G831=1,GAMMA.INV(Data!W831,INDEX(ChangeFactor!$R$6:$R$17,C831),INDEX(ChangeFactor!$S$6:$S$17,C831)),0)</f>
        <v/>
      </c>
      <c r="I831" s="7">
        <f>NORM.S.INV(Data!X831)</f>
        <v/>
      </c>
      <c r="J831" s="7">
        <f>NORM.S.INV(Data!Y831)</f>
        <v/>
      </c>
      <c r="K831" s="7">
        <f>NORM.S.INV(Data!Z831)</f>
        <v/>
      </c>
      <c r="L831" s="7">
        <f>MAR1!$B$32*L830+MAR1!$C$32*M830+MAR1!$D$32*N830+MAR1!$B$42*I831+MAR1!$C$42*J831+MAR1!$D$42*K831</f>
        <v/>
      </c>
      <c r="M831" s="7">
        <f>MAR1!$B$33*L830+MAR1!$C$33*M830+MAR1!$D$33*N830+MAR1!$B$43*I831+MAR1!$C$43*J831+MAR1!$D$43*K831</f>
        <v/>
      </c>
      <c r="N831" s="7">
        <f>MAR1!$B$34*L830+MAR1!$C$34*M830+MAR1!$D$34*N830+MAR1!$B$44*I831+MAR1!$C$44*J831+MAR1!$D$44*K831</f>
        <v/>
      </c>
      <c r="O831" s="12">
        <f>MAR1!$B$5+MAR1!$C$5*COS(2*PI()*B831/365)+MAR1!$D$5*SIN(2*PI()*B831/365)+IF(E831=1,MAR1!$B$11+MAR1!$D$11*L831,MAR1!$C$11+MAR1!$E$11*L831)</f>
        <v/>
      </c>
      <c r="P831" s="12">
        <f>MAR1!$B$6+MAR1!$C$6*COS(2*PI()*B831/365)+MAR1!$D$6*SIN(2*PI()*B831/365)+IF(E831=1,MAR1!$B$12+MAR1!$D$12*M831,MAR1!$C$12+MAR1!$E$12*M831)</f>
        <v/>
      </c>
      <c r="Q831" s="12">
        <f>MAR1!$B$7+MAR1!$C$7*COS(2*PI()*B831/365)+MAR1!$D$7*SIN(2*PI()*B831/365)+IF(E831=1,MAR1!$B$13+MAR1!$D$13*N831,MAR1!$C$13+MAR1!$E$13*N831)</f>
        <v/>
      </c>
      <c r="R831" s="12">
        <f>MAR1!$B$5+MAR1!$C$5*COS(2*PI()*B831/365)+MAR1!$D$5*SIN(2*PI()*B831/365)+INDEX(ChangeFactor!$F$6:$F$17,C831)+IF(G831=1,MAR1!$B$11+INDEX(ChangeFactor!$G$6:$G$17,C831)*MAR1!$D$11*L831,MAR1!$C$11+INDEX(ChangeFactor!$G$6:$G$17,C831)*MAR1!$E$11*L831)</f>
        <v/>
      </c>
    </row>
    <row r="832">
      <c r="A832" s="6">
        <f>Data!U832</f>
        <v/>
      </c>
      <c r="B832" s="6">
        <f>MOD(A832-1,365)+1</f>
        <v/>
      </c>
      <c r="C832" s="6">
        <f>MATCH(B832,Markov!$C$6:$C$17,1)</f>
        <v/>
      </c>
      <c r="D832" s="16">
        <f>Data!V832</f>
        <v/>
      </c>
      <c r="E832" s="6">
        <f>IF(D832&lt;IF(E831=1,INDEX(Markov!$I$6:$I$17,C832),INDEX(Markov!$H$6:$H$17,C832)),1,0)</f>
        <v/>
      </c>
      <c r="F832" s="12">
        <f>IF(E832=1,GAMMA.INV(Data!W832,INDEX(Markov!$Q$6:$Q$17,C832),INDEX(Markov!$R$6:$R$17,C832)),0)</f>
        <v/>
      </c>
      <c r="G832" s="6">
        <f>IF(D832&lt;IF(G831=1,INDEX(ChangeFactor!$O$6:$O$17,C832),INDEX(ChangeFactor!$N$6:$N$17,C832)),1,0)</f>
        <v/>
      </c>
      <c r="H832" s="12">
        <f>IF(G832=1,GAMMA.INV(Data!W832,INDEX(ChangeFactor!$R$6:$R$17,C832),INDEX(ChangeFactor!$S$6:$S$17,C832)),0)</f>
        <v/>
      </c>
      <c r="I832" s="7">
        <f>NORM.S.INV(Data!X832)</f>
        <v/>
      </c>
      <c r="J832" s="7">
        <f>NORM.S.INV(Data!Y832)</f>
        <v/>
      </c>
      <c r="K832" s="7">
        <f>NORM.S.INV(Data!Z832)</f>
        <v/>
      </c>
      <c r="L832" s="7">
        <f>MAR1!$B$32*L831+MAR1!$C$32*M831+MAR1!$D$32*N831+MAR1!$B$42*I832+MAR1!$C$42*J832+MAR1!$D$42*K832</f>
        <v/>
      </c>
      <c r="M832" s="7">
        <f>MAR1!$B$33*L831+MAR1!$C$33*M831+MAR1!$D$33*N831+MAR1!$B$43*I832+MAR1!$C$43*J832+MAR1!$D$43*K832</f>
        <v/>
      </c>
      <c r="N832" s="7">
        <f>MAR1!$B$34*L831+MAR1!$C$34*M831+MAR1!$D$34*N831+MAR1!$B$44*I832+MAR1!$C$44*J832+MAR1!$D$44*K832</f>
        <v/>
      </c>
      <c r="O832" s="12">
        <f>MAR1!$B$5+MAR1!$C$5*COS(2*PI()*B832/365)+MAR1!$D$5*SIN(2*PI()*B832/365)+IF(E832=1,MAR1!$B$11+MAR1!$D$11*L832,MAR1!$C$11+MAR1!$E$11*L832)</f>
        <v/>
      </c>
      <c r="P832" s="12">
        <f>MAR1!$B$6+MAR1!$C$6*COS(2*PI()*B832/365)+MAR1!$D$6*SIN(2*PI()*B832/365)+IF(E832=1,MAR1!$B$12+MAR1!$D$12*M832,MAR1!$C$12+MAR1!$E$12*M832)</f>
        <v/>
      </c>
      <c r="Q832" s="12">
        <f>MAR1!$B$7+MAR1!$C$7*COS(2*PI()*B832/365)+MAR1!$D$7*SIN(2*PI()*B832/365)+IF(E832=1,MAR1!$B$13+MAR1!$D$13*N832,MAR1!$C$13+MAR1!$E$13*N832)</f>
        <v/>
      </c>
      <c r="R832" s="12">
        <f>MAR1!$B$5+MAR1!$C$5*COS(2*PI()*B832/365)+MAR1!$D$5*SIN(2*PI()*B832/365)+INDEX(ChangeFactor!$F$6:$F$17,C832)+IF(G832=1,MAR1!$B$11+INDEX(ChangeFactor!$G$6:$G$17,C832)*MAR1!$D$11*L832,MAR1!$C$11+INDEX(ChangeFactor!$G$6:$G$17,C832)*MAR1!$E$11*L832)</f>
        <v/>
      </c>
    </row>
    <row r="833">
      <c r="A833" s="6">
        <f>Data!U833</f>
        <v/>
      </c>
      <c r="B833" s="6">
        <f>MOD(A833-1,365)+1</f>
        <v/>
      </c>
      <c r="C833" s="6">
        <f>MATCH(B833,Markov!$C$6:$C$17,1)</f>
        <v/>
      </c>
      <c r="D833" s="16">
        <f>Data!V833</f>
        <v/>
      </c>
      <c r="E833" s="6">
        <f>IF(D833&lt;IF(E832=1,INDEX(Markov!$I$6:$I$17,C833),INDEX(Markov!$H$6:$H$17,C833)),1,0)</f>
        <v/>
      </c>
      <c r="F833" s="12">
        <f>IF(E833=1,GAMMA.INV(Data!W833,INDEX(Markov!$Q$6:$Q$17,C833),INDEX(Markov!$R$6:$R$17,C833)),0)</f>
        <v/>
      </c>
      <c r="G833" s="6">
        <f>IF(D833&lt;IF(G832=1,INDEX(ChangeFactor!$O$6:$O$17,C833),INDEX(ChangeFactor!$N$6:$N$17,C833)),1,0)</f>
        <v/>
      </c>
      <c r="H833" s="12">
        <f>IF(G833=1,GAMMA.INV(Data!W833,INDEX(ChangeFactor!$R$6:$R$17,C833),INDEX(ChangeFactor!$S$6:$S$17,C833)),0)</f>
        <v/>
      </c>
      <c r="I833" s="7">
        <f>NORM.S.INV(Data!X833)</f>
        <v/>
      </c>
      <c r="J833" s="7">
        <f>NORM.S.INV(Data!Y833)</f>
        <v/>
      </c>
      <c r="K833" s="7">
        <f>NORM.S.INV(Data!Z833)</f>
        <v/>
      </c>
      <c r="L833" s="7">
        <f>MAR1!$B$32*L832+MAR1!$C$32*M832+MAR1!$D$32*N832+MAR1!$B$42*I833+MAR1!$C$42*J833+MAR1!$D$42*K833</f>
        <v/>
      </c>
      <c r="M833" s="7">
        <f>MAR1!$B$33*L832+MAR1!$C$33*M832+MAR1!$D$33*N832+MAR1!$B$43*I833+MAR1!$C$43*J833+MAR1!$D$43*K833</f>
        <v/>
      </c>
      <c r="N833" s="7">
        <f>MAR1!$B$34*L832+MAR1!$C$34*M832+MAR1!$D$34*N832+MAR1!$B$44*I833+MAR1!$C$44*J833+MAR1!$D$44*K833</f>
        <v/>
      </c>
      <c r="O833" s="12">
        <f>MAR1!$B$5+MAR1!$C$5*COS(2*PI()*B833/365)+MAR1!$D$5*SIN(2*PI()*B833/365)+IF(E833=1,MAR1!$B$11+MAR1!$D$11*L833,MAR1!$C$11+MAR1!$E$11*L833)</f>
        <v/>
      </c>
      <c r="P833" s="12">
        <f>MAR1!$B$6+MAR1!$C$6*COS(2*PI()*B833/365)+MAR1!$D$6*SIN(2*PI()*B833/365)+IF(E833=1,MAR1!$B$12+MAR1!$D$12*M833,MAR1!$C$12+MAR1!$E$12*M833)</f>
        <v/>
      </c>
      <c r="Q833" s="12">
        <f>MAR1!$B$7+MAR1!$C$7*COS(2*PI()*B833/365)+MAR1!$D$7*SIN(2*PI()*B833/365)+IF(E833=1,MAR1!$B$13+MAR1!$D$13*N833,MAR1!$C$13+MAR1!$E$13*N833)</f>
        <v/>
      </c>
      <c r="R833" s="12">
        <f>MAR1!$B$5+MAR1!$C$5*COS(2*PI()*B833/365)+MAR1!$D$5*SIN(2*PI()*B833/365)+INDEX(ChangeFactor!$F$6:$F$17,C833)+IF(G833=1,MAR1!$B$11+INDEX(ChangeFactor!$G$6:$G$17,C833)*MAR1!$D$11*L833,MAR1!$C$11+INDEX(ChangeFactor!$G$6:$G$17,C833)*MAR1!$E$11*L833)</f>
        <v/>
      </c>
    </row>
    <row r="834">
      <c r="A834" s="6">
        <f>Data!U834</f>
        <v/>
      </c>
      <c r="B834" s="6">
        <f>MOD(A834-1,365)+1</f>
        <v/>
      </c>
      <c r="C834" s="6">
        <f>MATCH(B834,Markov!$C$6:$C$17,1)</f>
        <v/>
      </c>
      <c r="D834" s="16">
        <f>Data!V834</f>
        <v/>
      </c>
      <c r="E834" s="6">
        <f>IF(D834&lt;IF(E833=1,INDEX(Markov!$I$6:$I$17,C834),INDEX(Markov!$H$6:$H$17,C834)),1,0)</f>
        <v/>
      </c>
      <c r="F834" s="12">
        <f>IF(E834=1,GAMMA.INV(Data!W834,INDEX(Markov!$Q$6:$Q$17,C834),INDEX(Markov!$R$6:$R$17,C834)),0)</f>
        <v/>
      </c>
      <c r="G834" s="6">
        <f>IF(D834&lt;IF(G833=1,INDEX(ChangeFactor!$O$6:$O$17,C834),INDEX(ChangeFactor!$N$6:$N$17,C834)),1,0)</f>
        <v/>
      </c>
      <c r="H834" s="12">
        <f>IF(G834=1,GAMMA.INV(Data!W834,INDEX(ChangeFactor!$R$6:$R$17,C834),INDEX(ChangeFactor!$S$6:$S$17,C834)),0)</f>
        <v/>
      </c>
      <c r="I834" s="7">
        <f>NORM.S.INV(Data!X834)</f>
        <v/>
      </c>
      <c r="J834" s="7">
        <f>NORM.S.INV(Data!Y834)</f>
        <v/>
      </c>
      <c r="K834" s="7">
        <f>NORM.S.INV(Data!Z834)</f>
        <v/>
      </c>
      <c r="L834" s="7">
        <f>MAR1!$B$32*L833+MAR1!$C$32*M833+MAR1!$D$32*N833+MAR1!$B$42*I834+MAR1!$C$42*J834+MAR1!$D$42*K834</f>
        <v/>
      </c>
      <c r="M834" s="7">
        <f>MAR1!$B$33*L833+MAR1!$C$33*M833+MAR1!$D$33*N833+MAR1!$B$43*I834+MAR1!$C$43*J834+MAR1!$D$43*K834</f>
        <v/>
      </c>
      <c r="N834" s="7">
        <f>MAR1!$B$34*L833+MAR1!$C$34*M833+MAR1!$D$34*N833+MAR1!$B$44*I834+MAR1!$C$44*J834+MAR1!$D$44*K834</f>
        <v/>
      </c>
      <c r="O834" s="12">
        <f>MAR1!$B$5+MAR1!$C$5*COS(2*PI()*B834/365)+MAR1!$D$5*SIN(2*PI()*B834/365)+IF(E834=1,MAR1!$B$11+MAR1!$D$11*L834,MAR1!$C$11+MAR1!$E$11*L834)</f>
        <v/>
      </c>
      <c r="P834" s="12">
        <f>MAR1!$B$6+MAR1!$C$6*COS(2*PI()*B834/365)+MAR1!$D$6*SIN(2*PI()*B834/365)+IF(E834=1,MAR1!$B$12+MAR1!$D$12*M834,MAR1!$C$12+MAR1!$E$12*M834)</f>
        <v/>
      </c>
      <c r="Q834" s="12">
        <f>MAR1!$B$7+MAR1!$C$7*COS(2*PI()*B834/365)+MAR1!$D$7*SIN(2*PI()*B834/365)+IF(E834=1,MAR1!$B$13+MAR1!$D$13*N834,MAR1!$C$13+MAR1!$E$13*N834)</f>
        <v/>
      </c>
      <c r="R834" s="12">
        <f>MAR1!$B$5+MAR1!$C$5*COS(2*PI()*B834/365)+MAR1!$D$5*SIN(2*PI()*B834/365)+INDEX(ChangeFactor!$F$6:$F$17,C834)+IF(G834=1,MAR1!$B$11+INDEX(ChangeFactor!$G$6:$G$17,C834)*MAR1!$D$11*L834,MAR1!$C$11+INDEX(ChangeFactor!$G$6:$G$17,C834)*MAR1!$E$11*L834)</f>
        <v/>
      </c>
    </row>
    <row r="835">
      <c r="A835" s="6">
        <f>Data!U835</f>
        <v/>
      </c>
      <c r="B835" s="6">
        <f>MOD(A835-1,365)+1</f>
        <v/>
      </c>
      <c r="C835" s="6">
        <f>MATCH(B835,Markov!$C$6:$C$17,1)</f>
        <v/>
      </c>
      <c r="D835" s="16">
        <f>Data!V835</f>
        <v/>
      </c>
      <c r="E835" s="6">
        <f>IF(D835&lt;IF(E834=1,INDEX(Markov!$I$6:$I$17,C835),INDEX(Markov!$H$6:$H$17,C835)),1,0)</f>
        <v/>
      </c>
      <c r="F835" s="12">
        <f>IF(E835=1,GAMMA.INV(Data!W835,INDEX(Markov!$Q$6:$Q$17,C835),INDEX(Markov!$R$6:$R$17,C835)),0)</f>
        <v/>
      </c>
      <c r="G835" s="6">
        <f>IF(D835&lt;IF(G834=1,INDEX(ChangeFactor!$O$6:$O$17,C835),INDEX(ChangeFactor!$N$6:$N$17,C835)),1,0)</f>
        <v/>
      </c>
      <c r="H835" s="12">
        <f>IF(G835=1,GAMMA.INV(Data!W835,INDEX(ChangeFactor!$R$6:$R$17,C835),INDEX(ChangeFactor!$S$6:$S$17,C835)),0)</f>
        <v/>
      </c>
      <c r="I835" s="7">
        <f>NORM.S.INV(Data!X835)</f>
        <v/>
      </c>
      <c r="J835" s="7">
        <f>NORM.S.INV(Data!Y835)</f>
        <v/>
      </c>
      <c r="K835" s="7">
        <f>NORM.S.INV(Data!Z835)</f>
        <v/>
      </c>
      <c r="L835" s="7">
        <f>MAR1!$B$32*L834+MAR1!$C$32*M834+MAR1!$D$32*N834+MAR1!$B$42*I835+MAR1!$C$42*J835+MAR1!$D$42*K835</f>
        <v/>
      </c>
      <c r="M835" s="7">
        <f>MAR1!$B$33*L834+MAR1!$C$33*M834+MAR1!$D$33*N834+MAR1!$B$43*I835+MAR1!$C$43*J835+MAR1!$D$43*K835</f>
        <v/>
      </c>
      <c r="N835" s="7">
        <f>MAR1!$B$34*L834+MAR1!$C$34*M834+MAR1!$D$34*N834+MAR1!$B$44*I835+MAR1!$C$44*J835+MAR1!$D$44*K835</f>
        <v/>
      </c>
      <c r="O835" s="12">
        <f>MAR1!$B$5+MAR1!$C$5*COS(2*PI()*B835/365)+MAR1!$D$5*SIN(2*PI()*B835/365)+IF(E835=1,MAR1!$B$11+MAR1!$D$11*L835,MAR1!$C$11+MAR1!$E$11*L835)</f>
        <v/>
      </c>
      <c r="P835" s="12">
        <f>MAR1!$B$6+MAR1!$C$6*COS(2*PI()*B835/365)+MAR1!$D$6*SIN(2*PI()*B835/365)+IF(E835=1,MAR1!$B$12+MAR1!$D$12*M835,MAR1!$C$12+MAR1!$E$12*M835)</f>
        <v/>
      </c>
      <c r="Q835" s="12">
        <f>MAR1!$B$7+MAR1!$C$7*COS(2*PI()*B835/365)+MAR1!$D$7*SIN(2*PI()*B835/365)+IF(E835=1,MAR1!$B$13+MAR1!$D$13*N835,MAR1!$C$13+MAR1!$E$13*N835)</f>
        <v/>
      </c>
      <c r="R835" s="12">
        <f>MAR1!$B$5+MAR1!$C$5*COS(2*PI()*B835/365)+MAR1!$D$5*SIN(2*PI()*B835/365)+INDEX(ChangeFactor!$F$6:$F$17,C835)+IF(G835=1,MAR1!$B$11+INDEX(ChangeFactor!$G$6:$G$17,C835)*MAR1!$D$11*L835,MAR1!$C$11+INDEX(ChangeFactor!$G$6:$G$17,C835)*MAR1!$E$11*L835)</f>
        <v/>
      </c>
    </row>
    <row r="836">
      <c r="A836" s="6">
        <f>Data!U836</f>
        <v/>
      </c>
      <c r="B836" s="6">
        <f>MOD(A836-1,365)+1</f>
        <v/>
      </c>
      <c r="C836" s="6">
        <f>MATCH(B836,Markov!$C$6:$C$17,1)</f>
        <v/>
      </c>
      <c r="D836" s="16">
        <f>Data!V836</f>
        <v/>
      </c>
      <c r="E836" s="6">
        <f>IF(D836&lt;IF(E835=1,INDEX(Markov!$I$6:$I$17,C836),INDEX(Markov!$H$6:$H$17,C836)),1,0)</f>
        <v/>
      </c>
      <c r="F836" s="12">
        <f>IF(E836=1,GAMMA.INV(Data!W836,INDEX(Markov!$Q$6:$Q$17,C836),INDEX(Markov!$R$6:$R$17,C836)),0)</f>
        <v/>
      </c>
      <c r="G836" s="6">
        <f>IF(D836&lt;IF(G835=1,INDEX(ChangeFactor!$O$6:$O$17,C836),INDEX(ChangeFactor!$N$6:$N$17,C836)),1,0)</f>
        <v/>
      </c>
      <c r="H836" s="12">
        <f>IF(G836=1,GAMMA.INV(Data!W836,INDEX(ChangeFactor!$R$6:$R$17,C836),INDEX(ChangeFactor!$S$6:$S$17,C836)),0)</f>
        <v/>
      </c>
      <c r="I836" s="7">
        <f>NORM.S.INV(Data!X836)</f>
        <v/>
      </c>
      <c r="J836" s="7">
        <f>NORM.S.INV(Data!Y836)</f>
        <v/>
      </c>
      <c r="K836" s="7">
        <f>NORM.S.INV(Data!Z836)</f>
        <v/>
      </c>
      <c r="L836" s="7">
        <f>MAR1!$B$32*L835+MAR1!$C$32*M835+MAR1!$D$32*N835+MAR1!$B$42*I836+MAR1!$C$42*J836+MAR1!$D$42*K836</f>
        <v/>
      </c>
      <c r="M836" s="7">
        <f>MAR1!$B$33*L835+MAR1!$C$33*M835+MAR1!$D$33*N835+MAR1!$B$43*I836+MAR1!$C$43*J836+MAR1!$D$43*K836</f>
        <v/>
      </c>
      <c r="N836" s="7">
        <f>MAR1!$B$34*L835+MAR1!$C$34*M835+MAR1!$D$34*N835+MAR1!$B$44*I836+MAR1!$C$44*J836+MAR1!$D$44*K836</f>
        <v/>
      </c>
      <c r="O836" s="12">
        <f>MAR1!$B$5+MAR1!$C$5*COS(2*PI()*B836/365)+MAR1!$D$5*SIN(2*PI()*B836/365)+IF(E836=1,MAR1!$B$11+MAR1!$D$11*L836,MAR1!$C$11+MAR1!$E$11*L836)</f>
        <v/>
      </c>
      <c r="P836" s="12">
        <f>MAR1!$B$6+MAR1!$C$6*COS(2*PI()*B836/365)+MAR1!$D$6*SIN(2*PI()*B836/365)+IF(E836=1,MAR1!$B$12+MAR1!$D$12*M836,MAR1!$C$12+MAR1!$E$12*M836)</f>
        <v/>
      </c>
      <c r="Q836" s="12">
        <f>MAR1!$B$7+MAR1!$C$7*COS(2*PI()*B836/365)+MAR1!$D$7*SIN(2*PI()*B836/365)+IF(E836=1,MAR1!$B$13+MAR1!$D$13*N836,MAR1!$C$13+MAR1!$E$13*N836)</f>
        <v/>
      </c>
      <c r="R836" s="12">
        <f>MAR1!$B$5+MAR1!$C$5*COS(2*PI()*B836/365)+MAR1!$D$5*SIN(2*PI()*B836/365)+INDEX(ChangeFactor!$F$6:$F$17,C836)+IF(G836=1,MAR1!$B$11+INDEX(ChangeFactor!$G$6:$G$17,C836)*MAR1!$D$11*L836,MAR1!$C$11+INDEX(ChangeFactor!$G$6:$G$17,C836)*MAR1!$E$11*L836)</f>
        <v/>
      </c>
    </row>
    <row r="837">
      <c r="A837" s="6">
        <f>Data!U837</f>
        <v/>
      </c>
      <c r="B837" s="6">
        <f>MOD(A837-1,365)+1</f>
        <v/>
      </c>
      <c r="C837" s="6">
        <f>MATCH(B837,Markov!$C$6:$C$17,1)</f>
        <v/>
      </c>
      <c r="D837" s="16">
        <f>Data!V837</f>
        <v/>
      </c>
      <c r="E837" s="6">
        <f>IF(D837&lt;IF(E836=1,INDEX(Markov!$I$6:$I$17,C837),INDEX(Markov!$H$6:$H$17,C837)),1,0)</f>
        <v/>
      </c>
      <c r="F837" s="12">
        <f>IF(E837=1,GAMMA.INV(Data!W837,INDEX(Markov!$Q$6:$Q$17,C837),INDEX(Markov!$R$6:$R$17,C837)),0)</f>
        <v/>
      </c>
      <c r="G837" s="6">
        <f>IF(D837&lt;IF(G836=1,INDEX(ChangeFactor!$O$6:$O$17,C837),INDEX(ChangeFactor!$N$6:$N$17,C837)),1,0)</f>
        <v/>
      </c>
      <c r="H837" s="12">
        <f>IF(G837=1,GAMMA.INV(Data!W837,INDEX(ChangeFactor!$R$6:$R$17,C837),INDEX(ChangeFactor!$S$6:$S$17,C837)),0)</f>
        <v/>
      </c>
      <c r="I837" s="7">
        <f>NORM.S.INV(Data!X837)</f>
        <v/>
      </c>
      <c r="J837" s="7">
        <f>NORM.S.INV(Data!Y837)</f>
        <v/>
      </c>
      <c r="K837" s="7">
        <f>NORM.S.INV(Data!Z837)</f>
        <v/>
      </c>
      <c r="L837" s="7">
        <f>MAR1!$B$32*L836+MAR1!$C$32*M836+MAR1!$D$32*N836+MAR1!$B$42*I837+MAR1!$C$42*J837+MAR1!$D$42*K837</f>
        <v/>
      </c>
      <c r="M837" s="7">
        <f>MAR1!$B$33*L836+MAR1!$C$33*M836+MAR1!$D$33*N836+MAR1!$B$43*I837+MAR1!$C$43*J837+MAR1!$D$43*K837</f>
        <v/>
      </c>
      <c r="N837" s="7">
        <f>MAR1!$B$34*L836+MAR1!$C$34*M836+MAR1!$D$34*N836+MAR1!$B$44*I837+MAR1!$C$44*J837+MAR1!$D$44*K837</f>
        <v/>
      </c>
      <c r="O837" s="12">
        <f>MAR1!$B$5+MAR1!$C$5*COS(2*PI()*B837/365)+MAR1!$D$5*SIN(2*PI()*B837/365)+IF(E837=1,MAR1!$B$11+MAR1!$D$11*L837,MAR1!$C$11+MAR1!$E$11*L837)</f>
        <v/>
      </c>
      <c r="P837" s="12">
        <f>MAR1!$B$6+MAR1!$C$6*COS(2*PI()*B837/365)+MAR1!$D$6*SIN(2*PI()*B837/365)+IF(E837=1,MAR1!$B$12+MAR1!$D$12*M837,MAR1!$C$12+MAR1!$E$12*M837)</f>
        <v/>
      </c>
      <c r="Q837" s="12">
        <f>MAR1!$B$7+MAR1!$C$7*COS(2*PI()*B837/365)+MAR1!$D$7*SIN(2*PI()*B837/365)+IF(E837=1,MAR1!$B$13+MAR1!$D$13*N837,MAR1!$C$13+MAR1!$E$13*N837)</f>
        <v/>
      </c>
      <c r="R837" s="12">
        <f>MAR1!$B$5+MAR1!$C$5*COS(2*PI()*B837/365)+MAR1!$D$5*SIN(2*PI()*B837/365)+INDEX(ChangeFactor!$F$6:$F$17,C837)+IF(G837=1,MAR1!$B$11+INDEX(ChangeFactor!$G$6:$G$17,C837)*MAR1!$D$11*L837,MAR1!$C$11+INDEX(ChangeFactor!$G$6:$G$17,C837)*MAR1!$E$11*L837)</f>
        <v/>
      </c>
    </row>
    <row r="838">
      <c r="A838" s="6">
        <f>Data!U838</f>
        <v/>
      </c>
      <c r="B838" s="6">
        <f>MOD(A838-1,365)+1</f>
        <v/>
      </c>
      <c r="C838" s="6">
        <f>MATCH(B838,Markov!$C$6:$C$17,1)</f>
        <v/>
      </c>
      <c r="D838" s="16">
        <f>Data!V838</f>
        <v/>
      </c>
      <c r="E838" s="6">
        <f>IF(D838&lt;IF(E837=1,INDEX(Markov!$I$6:$I$17,C838),INDEX(Markov!$H$6:$H$17,C838)),1,0)</f>
        <v/>
      </c>
      <c r="F838" s="12">
        <f>IF(E838=1,GAMMA.INV(Data!W838,INDEX(Markov!$Q$6:$Q$17,C838),INDEX(Markov!$R$6:$R$17,C838)),0)</f>
        <v/>
      </c>
      <c r="G838" s="6">
        <f>IF(D838&lt;IF(G837=1,INDEX(ChangeFactor!$O$6:$O$17,C838),INDEX(ChangeFactor!$N$6:$N$17,C838)),1,0)</f>
        <v/>
      </c>
      <c r="H838" s="12">
        <f>IF(G838=1,GAMMA.INV(Data!W838,INDEX(ChangeFactor!$R$6:$R$17,C838),INDEX(ChangeFactor!$S$6:$S$17,C838)),0)</f>
        <v/>
      </c>
      <c r="I838" s="7">
        <f>NORM.S.INV(Data!X838)</f>
        <v/>
      </c>
      <c r="J838" s="7">
        <f>NORM.S.INV(Data!Y838)</f>
        <v/>
      </c>
      <c r="K838" s="7">
        <f>NORM.S.INV(Data!Z838)</f>
        <v/>
      </c>
      <c r="L838" s="7">
        <f>MAR1!$B$32*L837+MAR1!$C$32*M837+MAR1!$D$32*N837+MAR1!$B$42*I838+MAR1!$C$42*J838+MAR1!$D$42*K838</f>
        <v/>
      </c>
      <c r="M838" s="7">
        <f>MAR1!$B$33*L837+MAR1!$C$33*M837+MAR1!$D$33*N837+MAR1!$B$43*I838+MAR1!$C$43*J838+MAR1!$D$43*K838</f>
        <v/>
      </c>
      <c r="N838" s="7">
        <f>MAR1!$B$34*L837+MAR1!$C$34*M837+MAR1!$D$34*N837+MAR1!$B$44*I838+MAR1!$C$44*J838+MAR1!$D$44*K838</f>
        <v/>
      </c>
      <c r="O838" s="12">
        <f>MAR1!$B$5+MAR1!$C$5*COS(2*PI()*B838/365)+MAR1!$D$5*SIN(2*PI()*B838/365)+IF(E838=1,MAR1!$B$11+MAR1!$D$11*L838,MAR1!$C$11+MAR1!$E$11*L838)</f>
        <v/>
      </c>
      <c r="P838" s="12">
        <f>MAR1!$B$6+MAR1!$C$6*COS(2*PI()*B838/365)+MAR1!$D$6*SIN(2*PI()*B838/365)+IF(E838=1,MAR1!$B$12+MAR1!$D$12*M838,MAR1!$C$12+MAR1!$E$12*M838)</f>
        <v/>
      </c>
      <c r="Q838" s="12">
        <f>MAR1!$B$7+MAR1!$C$7*COS(2*PI()*B838/365)+MAR1!$D$7*SIN(2*PI()*B838/365)+IF(E838=1,MAR1!$B$13+MAR1!$D$13*N838,MAR1!$C$13+MAR1!$E$13*N838)</f>
        <v/>
      </c>
      <c r="R838" s="12">
        <f>MAR1!$B$5+MAR1!$C$5*COS(2*PI()*B838/365)+MAR1!$D$5*SIN(2*PI()*B838/365)+INDEX(ChangeFactor!$F$6:$F$17,C838)+IF(G838=1,MAR1!$B$11+INDEX(ChangeFactor!$G$6:$G$17,C838)*MAR1!$D$11*L838,MAR1!$C$11+INDEX(ChangeFactor!$G$6:$G$17,C838)*MAR1!$E$11*L838)</f>
        <v/>
      </c>
    </row>
    <row r="839">
      <c r="A839" s="6">
        <f>Data!U839</f>
        <v/>
      </c>
      <c r="B839" s="6">
        <f>MOD(A839-1,365)+1</f>
        <v/>
      </c>
      <c r="C839" s="6">
        <f>MATCH(B839,Markov!$C$6:$C$17,1)</f>
        <v/>
      </c>
      <c r="D839" s="16">
        <f>Data!V839</f>
        <v/>
      </c>
      <c r="E839" s="6">
        <f>IF(D839&lt;IF(E838=1,INDEX(Markov!$I$6:$I$17,C839),INDEX(Markov!$H$6:$H$17,C839)),1,0)</f>
        <v/>
      </c>
      <c r="F839" s="12">
        <f>IF(E839=1,GAMMA.INV(Data!W839,INDEX(Markov!$Q$6:$Q$17,C839),INDEX(Markov!$R$6:$R$17,C839)),0)</f>
        <v/>
      </c>
      <c r="G839" s="6">
        <f>IF(D839&lt;IF(G838=1,INDEX(ChangeFactor!$O$6:$O$17,C839),INDEX(ChangeFactor!$N$6:$N$17,C839)),1,0)</f>
        <v/>
      </c>
      <c r="H839" s="12">
        <f>IF(G839=1,GAMMA.INV(Data!W839,INDEX(ChangeFactor!$R$6:$R$17,C839),INDEX(ChangeFactor!$S$6:$S$17,C839)),0)</f>
        <v/>
      </c>
      <c r="I839" s="7">
        <f>NORM.S.INV(Data!X839)</f>
        <v/>
      </c>
      <c r="J839" s="7">
        <f>NORM.S.INV(Data!Y839)</f>
        <v/>
      </c>
      <c r="K839" s="7">
        <f>NORM.S.INV(Data!Z839)</f>
        <v/>
      </c>
      <c r="L839" s="7">
        <f>MAR1!$B$32*L838+MAR1!$C$32*M838+MAR1!$D$32*N838+MAR1!$B$42*I839+MAR1!$C$42*J839+MAR1!$D$42*K839</f>
        <v/>
      </c>
      <c r="M839" s="7">
        <f>MAR1!$B$33*L838+MAR1!$C$33*M838+MAR1!$D$33*N838+MAR1!$B$43*I839+MAR1!$C$43*J839+MAR1!$D$43*K839</f>
        <v/>
      </c>
      <c r="N839" s="7">
        <f>MAR1!$B$34*L838+MAR1!$C$34*M838+MAR1!$D$34*N838+MAR1!$B$44*I839+MAR1!$C$44*J839+MAR1!$D$44*K839</f>
        <v/>
      </c>
      <c r="O839" s="12">
        <f>MAR1!$B$5+MAR1!$C$5*COS(2*PI()*B839/365)+MAR1!$D$5*SIN(2*PI()*B839/365)+IF(E839=1,MAR1!$B$11+MAR1!$D$11*L839,MAR1!$C$11+MAR1!$E$11*L839)</f>
        <v/>
      </c>
      <c r="P839" s="12">
        <f>MAR1!$B$6+MAR1!$C$6*COS(2*PI()*B839/365)+MAR1!$D$6*SIN(2*PI()*B839/365)+IF(E839=1,MAR1!$B$12+MAR1!$D$12*M839,MAR1!$C$12+MAR1!$E$12*M839)</f>
        <v/>
      </c>
      <c r="Q839" s="12">
        <f>MAR1!$B$7+MAR1!$C$7*COS(2*PI()*B839/365)+MAR1!$D$7*SIN(2*PI()*B839/365)+IF(E839=1,MAR1!$B$13+MAR1!$D$13*N839,MAR1!$C$13+MAR1!$E$13*N839)</f>
        <v/>
      </c>
      <c r="R839" s="12">
        <f>MAR1!$B$5+MAR1!$C$5*COS(2*PI()*B839/365)+MAR1!$D$5*SIN(2*PI()*B839/365)+INDEX(ChangeFactor!$F$6:$F$17,C839)+IF(G839=1,MAR1!$B$11+INDEX(ChangeFactor!$G$6:$G$17,C839)*MAR1!$D$11*L839,MAR1!$C$11+INDEX(ChangeFactor!$G$6:$G$17,C839)*MAR1!$E$11*L839)</f>
        <v/>
      </c>
    </row>
    <row r="840">
      <c r="A840" s="6">
        <f>Data!U840</f>
        <v/>
      </c>
      <c r="B840" s="6">
        <f>MOD(A840-1,365)+1</f>
        <v/>
      </c>
      <c r="C840" s="6">
        <f>MATCH(B840,Markov!$C$6:$C$17,1)</f>
        <v/>
      </c>
      <c r="D840" s="16">
        <f>Data!V840</f>
        <v/>
      </c>
      <c r="E840" s="6">
        <f>IF(D840&lt;IF(E839=1,INDEX(Markov!$I$6:$I$17,C840),INDEX(Markov!$H$6:$H$17,C840)),1,0)</f>
        <v/>
      </c>
      <c r="F840" s="12">
        <f>IF(E840=1,GAMMA.INV(Data!W840,INDEX(Markov!$Q$6:$Q$17,C840),INDEX(Markov!$R$6:$R$17,C840)),0)</f>
        <v/>
      </c>
      <c r="G840" s="6">
        <f>IF(D840&lt;IF(G839=1,INDEX(ChangeFactor!$O$6:$O$17,C840),INDEX(ChangeFactor!$N$6:$N$17,C840)),1,0)</f>
        <v/>
      </c>
      <c r="H840" s="12">
        <f>IF(G840=1,GAMMA.INV(Data!W840,INDEX(ChangeFactor!$R$6:$R$17,C840),INDEX(ChangeFactor!$S$6:$S$17,C840)),0)</f>
        <v/>
      </c>
      <c r="I840" s="7">
        <f>NORM.S.INV(Data!X840)</f>
        <v/>
      </c>
      <c r="J840" s="7">
        <f>NORM.S.INV(Data!Y840)</f>
        <v/>
      </c>
      <c r="K840" s="7">
        <f>NORM.S.INV(Data!Z840)</f>
        <v/>
      </c>
      <c r="L840" s="7">
        <f>MAR1!$B$32*L839+MAR1!$C$32*M839+MAR1!$D$32*N839+MAR1!$B$42*I840+MAR1!$C$42*J840+MAR1!$D$42*K840</f>
        <v/>
      </c>
      <c r="M840" s="7">
        <f>MAR1!$B$33*L839+MAR1!$C$33*M839+MAR1!$D$33*N839+MAR1!$B$43*I840+MAR1!$C$43*J840+MAR1!$D$43*K840</f>
        <v/>
      </c>
      <c r="N840" s="7">
        <f>MAR1!$B$34*L839+MAR1!$C$34*M839+MAR1!$D$34*N839+MAR1!$B$44*I840+MAR1!$C$44*J840+MAR1!$D$44*K840</f>
        <v/>
      </c>
      <c r="O840" s="12">
        <f>MAR1!$B$5+MAR1!$C$5*COS(2*PI()*B840/365)+MAR1!$D$5*SIN(2*PI()*B840/365)+IF(E840=1,MAR1!$B$11+MAR1!$D$11*L840,MAR1!$C$11+MAR1!$E$11*L840)</f>
        <v/>
      </c>
      <c r="P840" s="12">
        <f>MAR1!$B$6+MAR1!$C$6*COS(2*PI()*B840/365)+MAR1!$D$6*SIN(2*PI()*B840/365)+IF(E840=1,MAR1!$B$12+MAR1!$D$12*M840,MAR1!$C$12+MAR1!$E$12*M840)</f>
        <v/>
      </c>
      <c r="Q840" s="12">
        <f>MAR1!$B$7+MAR1!$C$7*COS(2*PI()*B840/365)+MAR1!$D$7*SIN(2*PI()*B840/365)+IF(E840=1,MAR1!$B$13+MAR1!$D$13*N840,MAR1!$C$13+MAR1!$E$13*N840)</f>
        <v/>
      </c>
      <c r="R840" s="12">
        <f>MAR1!$B$5+MAR1!$C$5*COS(2*PI()*B840/365)+MAR1!$D$5*SIN(2*PI()*B840/365)+INDEX(ChangeFactor!$F$6:$F$17,C840)+IF(G840=1,MAR1!$B$11+INDEX(ChangeFactor!$G$6:$G$17,C840)*MAR1!$D$11*L840,MAR1!$C$11+INDEX(ChangeFactor!$G$6:$G$17,C840)*MAR1!$E$11*L840)</f>
        <v/>
      </c>
    </row>
    <row r="841">
      <c r="A841" s="6">
        <f>Data!U841</f>
        <v/>
      </c>
      <c r="B841" s="6">
        <f>MOD(A841-1,365)+1</f>
        <v/>
      </c>
      <c r="C841" s="6">
        <f>MATCH(B841,Markov!$C$6:$C$17,1)</f>
        <v/>
      </c>
      <c r="D841" s="16">
        <f>Data!V841</f>
        <v/>
      </c>
      <c r="E841" s="6">
        <f>IF(D841&lt;IF(E840=1,INDEX(Markov!$I$6:$I$17,C841),INDEX(Markov!$H$6:$H$17,C841)),1,0)</f>
        <v/>
      </c>
      <c r="F841" s="12">
        <f>IF(E841=1,GAMMA.INV(Data!W841,INDEX(Markov!$Q$6:$Q$17,C841),INDEX(Markov!$R$6:$R$17,C841)),0)</f>
        <v/>
      </c>
      <c r="G841" s="6">
        <f>IF(D841&lt;IF(G840=1,INDEX(ChangeFactor!$O$6:$O$17,C841),INDEX(ChangeFactor!$N$6:$N$17,C841)),1,0)</f>
        <v/>
      </c>
      <c r="H841" s="12">
        <f>IF(G841=1,GAMMA.INV(Data!W841,INDEX(ChangeFactor!$R$6:$R$17,C841),INDEX(ChangeFactor!$S$6:$S$17,C841)),0)</f>
        <v/>
      </c>
      <c r="I841" s="7">
        <f>NORM.S.INV(Data!X841)</f>
        <v/>
      </c>
      <c r="J841" s="7">
        <f>NORM.S.INV(Data!Y841)</f>
        <v/>
      </c>
      <c r="K841" s="7">
        <f>NORM.S.INV(Data!Z841)</f>
        <v/>
      </c>
      <c r="L841" s="7">
        <f>MAR1!$B$32*L840+MAR1!$C$32*M840+MAR1!$D$32*N840+MAR1!$B$42*I841+MAR1!$C$42*J841+MAR1!$D$42*K841</f>
        <v/>
      </c>
      <c r="M841" s="7">
        <f>MAR1!$B$33*L840+MAR1!$C$33*M840+MAR1!$D$33*N840+MAR1!$B$43*I841+MAR1!$C$43*J841+MAR1!$D$43*K841</f>
        <v/>
      </c>
      <c r="N841" s="7">
        <f>MAR1!$B$34*L840+MAR1!$C$34*M840+MAR1!$D$34*N840+MAR1!$B$44*I841+MAR1!$C$44*J841+MAR1!$D$44*K841</f>
        <v/>
      </c>
      <c r="O841" s="12">
        <f>MAR1!$B$5+MAR1!$C$5*COS(2*PI()*B841/365)+MAR1!$D$5*SIN(2*PI()*B841/365)+IF(E841=1,MAR1!$B$11+MAR1!$D$11*L841,MAR1!$C$11+MAR1!$E$11*L841)</f>
        <v/>
      </c>
      <c r="P841" s="12">
        <f>MAR1!$B$6+MAR1!$C$6*COS(2*PI()*B841/365)+MAR1!$D$6*SIN(2*PI()*B841/365)+IF(E841=1,MAR1!$B$12+MAR1!$D$12*M841,MAR1!$C$12+MAR1!$E$12*M841)</f>
        <v/>
      </c>
      <c r="Q841" s="12">
        <f>MAR1!$B$7+MAR1!$C$7*COS(2*PI()*B841/365)+MAR1!$D$7*SIN(2*PI()*B841/365)+IF(E841=1,MAR1!$B$13+MAR1!$D$13*N841,MAR1!$C$13+MAR1!$E$13*N841)</f>
        <v/>
      </c>
      <c r="R841" s="12">
        <f>MAR1!$B$5+MAR1!$C$5*COS(2*PI()*B841/365)+MAR1!$D$5*SIN(2*PI()*B841/365)+INDEX(ChangeFactor!$F$6:$F$17,C841)+IF(G841=1,MAR1!$B$11+INDEX(ChangeFactor!$G$6:$G$17,C841)*MAR1!$D$11*L841,MAR1!$C$11+INDEX(ChangeFactor!$G$6:$G$17,C841)*MAR1!$E$11*L841)</f>
        <v/>
      </c>
    </row>
    <row r="842">
      <c r="A842" s="6">
        <f>Data!U842</f>
        <v/>
      </c>
      <c r="B842" s="6">
        <f>MOD(A842-1,365)+1</f>
        <v/>
      </c>
      <c r="C842" s="6">
        <f>MATCH(B842,Markov!$C$6:$C$17,1)</f>
        <v/>
      </c>
      <c r="D842" s="16">
        <f>Data!V842</f>
        <v/>
      </c>
      <c r="E842" s="6">
        <f>IF(D842&lt;IF(E841=1,INDEX(Markov!$I$6:$I$17,C842),INDEX(Markov!$H$6:$H$17,C842)),1,0)</f>
        <v/>
      </c>
      <c r="F842" s="12">
        <f>IF(E842=1,GAMMA.INV(Data!W842,INDEX(Markov!$Q$6:$Q$17,C842),INDEX(Markov!$R$6:$R$17,C842)),0)</f>
        <v/>
      </c>
      <c r="G842" s="6">
        <f>IF(D842&lt;IF(G841=1,INDEX(ChangeFactor!$O$6:$O$17,C842),INDEX(ChangeFactor!$N$6:$N$17,C842)),1,0)</f>
        <v/>
      </c>
      <c r="H842" s="12">
        <f>IF(G842=1,GAMMA.INV(Data!W842,INDEX(ChangeFactor!$R$6:$R$17,C842),INDEX(ChangeFactor!$S$6:$S$17,C842)),0)</f>
        <v/>
      </c>
      <c r="I842" s="7">
        <f>NORM.S.INV(Data!X842)</f>
        <v/>
      </c>
      <c r="J842" s="7">
        <f>NORM.S.INV(Data!Y842)</f>
        <v/>
      </c>
      <c r="K842" s="7">
        <f>NORM.S.INV(Data!Z842)</f>
        <v/>
      </c>
      <c r="L842" s="7">
        <f>MAR1!$B$32*L841+MAR1!$C$32*M841+MAR1!$D$32*N841+MAR1!$B$42*I842+MAR1!$C$42*J842+MAR1!$D$42*K842</f>
        <v/>
      </c>
      <c r="M842" s="7">
        <f>MAR1!$B$33*L841+MAR1!$C$33*M841+MAR1!$D$33*N841+MAR1!$B$43*I842+MAR1!$C$43*J842+MAR1!$D$43*K842</f>
        <v/>
      </c>
      <c r="N842" s="7">
        <f>MAR1!$B$34*L841+MAR1!$C$34*M841+MAR1!$D$34*N841+MAR1!$B$44*I842+MAR1!$C$44*J842+MAR1!$D$44*K842</f>
        <v/>
      </c>
      <c r="O842" s="12">
        <f>MAR1!$B$5+MAR1!$C$5*COS(2*PI()*B842/365)+MAR1!$D$5*SIN(2*PI()*B842/365)+IF(E842=1,MAR1!$B$11+MAR1!$D$11*L842,MAR1!$C$11+MAR1!$E$11*L842)</f>
        <v/>
      </c>
      <c r="P842" s="12">
        <f>MAR1!$B$6+MAR1!$C$6*COS(2*PI()*B842/365)+MAR1!$D$6*SIN(2*PI()*B842/365)+IF(E842=1,MAR1!$B$12+MAR1!$D$12*M842,MAR1!$C$12+MAR1!$E$12*M842)</f>
        <v/>
      </c>
      <c r="Q842" s="12">
        <f>MAR1!$B$7+MAR1!$C$7*COS(2*PI()*B842/365)+MAR1!$D$7*SIN(2*PI()*B842/365)+IF(E842=1,MAR1!$B$13+MAR1!$D$13*N842,MAR1!$C$13+MAR1!$E$13*N842)</f>
        <v/>
      </c>
      <c r="R842" s="12">
        <f>MAR1!$B$5+MAR1!$C$5*COS(2*PI()*B842/365)+MAR1!$D$5*SIN(2*PI()*B842/365)+INDEX(ChangeFactor!$F$6:$F$17,C842)+IF(G842=1,MAR1!$B$11+INDEX(ChangeFactor!$G$6:$G$17,C842)*MAR1!$D$11*L842,MAR1!$C$11+INDEX(ChangeFactor!$G$6:$G$17,C842)*MAR1!$E$11*L842)</f>
        <v/>
      </c>
    </row>
    <row r="843">
      <c r="A843" s="6">
        <f>Data!U843</f>
        <v/>
      </c>
      <c r="B843" s="6">
        <f>MOD(A843-1,365)+1</f>
        <v/>
      </c>
      <c r="C843" s="6">
        <f>MATCH(B843,Markov!$C$6:$C$17,1)</f>
        <v/>
      </c>
      <c r="D843" s="16">
        <f>Data!V843</f>
        <v/>
      </c>
      <c r="E843" s="6">
        <f>IF(D843&lt;IF(E842=1,INDEX(Markov!$I$6:$I$17,C843),INDEX(Markov!$H$6:$H$17,C843)),1,0)</f>
        <v/>
      </c>
      <c r="F843" s="12">
        <f>IF(E843=1,GAMMA.INV(Data!W843,INDEX(Markov!$Q$6:$Q$17,C843),INDEX(Markov!$R$6:$R$17,C843)),0)</f>
        <v/>
      </c>
      <c r="G843" s="6">
        <f>IF(D843&lt;IF(G842=1,INDEX(ChangeFactor!$O$6:$O$17,C843),INDEX(ChangeFactor!$N$6:$N$17,C843)),1,0)</f>
        <v/>
      </c>
      <c r="H843" s="12">
        <f>IF(G843=1,GAMMA.INV(Data!W843,INDEX(ChangeFactor!$R$6:$R$17,C843),INDEX(ChangeFactor!$S$6:$S$17,C843)),0)</f>
        <v/>
      </c>
      <c r="I843" s="7">
        <f>NORM.S.INV(Data!X843)</f>
        <v/>
      </c>
      <c r="J843" s="7">
        <f>NORM.S.INV(Data!Y843)</f>
        <v/>
      </c>
      <c r="K843" s="7">
        <f>NORM.S.INV(Data!Z843)</f>
        <v/>
      </c>
      <c r="L843" s="7">
        <f>MAR1!$B$32*L842+MAR1!$C$32*M842+MAR1!$D$32*N842+MAR1!$B$42*I843+MAR1!$C$42*J843+MAR1!$D$42*K843</f>
        <v/>
      </c>
      <c r="M843" s="7">
        <f>MAR1!$B$33*L842+MAR1!$C$33*M842+MAR1!$D$33*N842+MAR1!$B$43*I843+MAR1!$C$43*J843+MAR1!$D$43*K843</f>
        <v/>
      </c>
      <c r="N843" s="7">
        <f>MAR1!$B$34*L842+MAR1!$C$34*M842+MAR1!$D$34*N842+MAR1!$B$44*I843+MAR1!$C$44*J843+MAR1!$D$44*K843</f>
        <v/>
      </c>
      <c r="O843" s="12">
        <f>MAR1!$B$5+MAR1!$C$5*COS(2*PI()*B843/365)+MAR1!$D$5*SIN(2*PI()*B843/365)+IF(E843=1,MAR1!$B$11+MAR1!$D$11*L843,MAR1!$C$11+MAR1!$E$11*L843)</f>
        <v/>
      </c>
      <c r="P843" s="12">
        <f>MAR1!$B$6+MAR1!$C$6*COS(2*PI()*B843/365)+MAR1!$D$6*SIN(2*PI()*B843/365)+IF(E843=1,MAR1!$B$12+MAR1!$D$12*M843,MAR1!$C$12+MAR1!$E$12*M843)</f>
        <v/>
      </c>
      <c r="Q843" s="12">
        <f>MAR1!$B$7+MAR1!$C$7*COS(2*PI()*B843/365)+MAR1!$D$7*SIN(2*PI()*B843/365)+IF(E843=1,MAR1!$B$13+MAR1!$D$13*N843,MAR1!$C$13+MAR1!$E$13*N843)</f>
        <v/>
      </c>
      <c r="R843" s="12">
        <f>MAR1!$B$5+MAR1!$C$5*COS(2*PI()*B843/365)+MAR1!$D$5*SIN(2*PI()*B843/365)+INDEX(ChangeFactor!$F$6:$F$17,C843)+IF(G843=1,MAR1!$B$11+INDEX(ChangeFactor!$G$6:$G$17,C843)*MAR1!$D$11*L843,MAR1!$C$11+INDEX(ChangeFactor!$G$6:$G$17,C843)*MAR1!$E$11*L843)</f>
        <v/>
      </c>
    </row>
    <row r="844">
      <c r="A844" s="6">
        <f>Data!U844</f>
        <v/>
      </c>
      <c r="B844" s="6">
        <f>MOD(A844-1,365)+1</f>
        <v/>
      </c>
      <c r="C844" s="6">
        <f>MATCH(B844,Markov!$C$6:$C$17,1)</f>
        <v/>
      </c>
      <c r="D844" s="16">
        <f>Data!V844</f>
        <v/>
      </c>
      <c r="E844" s="6">
        <f>IF(D844&lt;IF(E843=1,INDEX(Markov!$I$6:$I$17,C844),INDEX(Markov!$H$6:$H$17,C844)),1,0)</f>
        <v/>
      </c>
      <c r="F844" s="12">
        <f>IF(E844=1,GAMMA.INV(Data!W844,INDEX(Markov!$Q$6:$Q$17,C844),INDEX(Markov!$R$6:$R$17,C844)),0)</f>
        <v/>
      </c>
      <c r="G844" s="6">
        <f>IF(D844&lt;IF(G843=1,INDEX(ChangeFactor!$O$6:$O$17,C844),INDEX(ChangeFactor!$N$6:$N$17,C844)),1,0)</f>
        <v/>
      </c>
      <c r="H844" s="12">
        <f>IF(G844=1,GAMMA.INV(Data!W844,INDEX(ChangeFactor!$R$6:$R$17,C844),INDEX(ChangeFactor!$S$6:$S$17,C844)),0)</f>
        <v/>
      </c>
      <c r="I844" s="7">
        <f>NORM.S.INV(Data!X844)</f>
        <v/>
      </c>
      <c r="J844" s="7">
        <f>NORM.S.INV(Data!Y844)</f>
        <v/>
      </c>
      <c r="K844" s="7">
        <f>NORM.S.INV(Data!Z844)</f>
        <v/>
      </c>
      <c r="L844" s="7">
        <f>MAR1!$B$32*L843+MAR1!$C$32*M843+MAR1!$D$32*N843+MAR1!$B$42*I844+MAR1!$C$42*J844+MAR1!$D$42*K844</f>
        <v/>
      </c>
      <c r="M844" s="7">
        <f>MAR1!$B$33*L843+MAR1!$C$33*M843+MAR1!$D$33*N843+MAR1!$B$43*I844+MAR1!$C$43*J844+MAR1!$D$43*K844</f>
        <v/>
      </c>
      <c r="N844" s="7">
        <f>MAR1!$B$34*L843+MAR1!$C$34*M843+MAR1!$D$34*N843+MAR1!$B$44*I844+MAR1!$C$44*J844+MAR1!$D$44*K844</f>
        <v/>
      </c>
      <c r="O844" s="12">
        <f>MAR1!$B$5+MAR1!$C$5*COS(2*PI()*B844/365)+MAR1!$D$5*SIN(2*PI()*B844/365)+IF(E844=1,MAR1!$B$11+MAR1!$D$11*L844,MAR1!$C$11+MAR1!$E$11*L844)</f>
        <v/>
      </c>
      <c r="P844" s="12">
        <f>MAR1!$B$6+MAR1!$C$6*COS(2*PI()*B844/365)+MAR1!$D$6*SIN(2*PI()*B844/365)+IF(E844=1,MAR1!$B$12+MAR1!$D$12*M844,MAR1!$C$12+MAR1!$E$12*M844)</f>
        <v/>
      </c>
      <c r="Q844" s="12">
        <f>MAR1!$B$7+MAR1!$C$7*COS(2*PI()*B844/365)+MAR1!$D$7*SIN(2*PI()*B844/365)+IF(E844=1,MAR1!$B$13+MAR1!$D$13*N844,MAR1!$C$13+MAR1!$E$13*N844)</f>
        <v/>
      </c>
      <c r="R844" s="12">
        <f>MAR1!$B$5+MAR1!$C$5*COS(2*PI()*B844/365)+MAR1!$D$5*SIN(2*PI()*B844/365)+INDEX(ChangeFactor!$F$6:$F$17,C844)+IF(G844=1,MAR1!$B$11+INDEX(ChangeFactor!$G$6:$G$17,C844)*MAR1!$D$11*L844,MAR1!$C$11+INDEX(ChangeFactor!$G$6:$G$17,C844)*MAR1!$E$11*L844)</f>
        <v/>
      </c>
    </row>
    <row r="845">
      <c r="A845" s="6">
        <f>Data!U845</f>
        <v/>
      </c>
      <c r="B845" s="6">
        <f>MOD(A845-1,365)+1</f>
        <v/>
      </c>
      <c r="C845" s="6">
        <f>MATCH(B845,Markov!$C$6:$C$17,1)</f>
        <v/>
      </c>
      <c r="D845" s="16">
        <f>Data!V845</f>
        <v/>
      </c>
      <c r="E845" s="6">
        <f>IF(D845&lt;IF(E844=1,INDEX(Markov!$I$6:$I$17,C845),INDEX(Markov!$H$6:$H$17,C845)),1,0)</f>
        <v/>
      </c>
      <c r="F845" s="12">
        <f>IF(E845=1,GAMMA.INV(Data!W845,INDEX(Markov!$Q$6:$Q$17,C845),INDEX(Markov!$R$6:$R$17,C845)),0)</f>
        <v/>
      </c>
      <c r="G845" s="6">
        <f>IF(D845&lt;IF(G844=1,INDEX(ChangeFactor!$O$6:$O$17,C845),INDEX(ChangeFactor!$N$6:$N$17,C845)),1,0)</f>
        <v/>
      </c>
      <c r="H845" s="12">
        <f>IF(G845=1,GAMMA.INV(Data!W845,INDEX(ChangeFactor!$R$6:$R$17,C845),INDEX(ChangeFactor!$S$6:$S$17,C845)),0)</f>
        <v/>
      </c>
      <c r="I845" s="7">
        <f>NORM.S.INV(Data!X845)</f>
        <v/>
      </c>
      <c r="J845" s="7">
        <f>NORM.S.INV(Data!Y845)</f>
        <v/>
      </c>
      <c r="K845" s="7">
        <f>NORM.S.INV(Data!Z845)</f>
        <v/>
      </c>
      <c r="L845" s="7">
        <f>MAR1!$B$32*L844+MAR1!$C$32*M844+MAR1!$D$32*N844+MAR1!$B$42*I845+MAR1!$C$42*J845+MAR1!$D$42*K845</f>
        <v/>
      </c>
      <c r="M845" s="7">
        <f>MAR1!$B$33*L844+MAR1!$C$33*M844+MAR1!$D$33*N844+MAR1!$B$43*I845+MAR1!$C$43*J845+MAR1!$D$43*K845</f>
        <v/>
      </c>
      <c r="N845" s="7">
        <f>MAR1!$B$34*L844+MAR1!$C$34*M844+MAR1!$D$34*N844+MAR1!$B$44*I845+MAR1!$C$44*J845+MAR1!$D$44*K845</f>
        <v/>
      </c>
      <c r="O845" s="12">
        <f>MAR1!$B$5+MAR1!$C$5*COS(2*PI()*B845/365)+MAR1!$D$5*SIN(2*PI()*B845/365)+IF(E845=1,MAR1!$B$11+MAR1!$D$11*L845,MAR1!$C$11+MAR1!$E$11*L845)</f>
        <v/>
      </c>
      <c r="P845" s="12">
        <f>MAR1!$B$6+MAR1!$C$6*COS(2*PI()*B845/365)+MAR1!$D$6*SIN(2*PI()*B845/365)+IF(E845=1,MAR1!$B$12+MAR1!$D$12*M845,MAR1!$C$12+MAR1!$E$12*M845)</f>
        <v/>
      </c>
      <c r="Q845" s="12">
        <f>MAR1!$B$7+MAR1!$C$7*COS(2*PI()*B845/365)+MAR1!$D$7*SIN(2*PI()*B845/365)+IF(E845=1,MAR1!$B$13+MAR1!$D$13*N845,MAR1!$C$13+MAR1!$E$13*N845)</f>
        <v/>
      </c>
      <c r="R845" s="12">
        <f>MAR1!$B$5+MAR1!$C$5*COS(2*PI()*B845/365)+MAR1!$D$5*SIN(2*PI()*B845/365)+INDEX(ChangeFactor!$F$6:$F$17,C845)+IF(G845=1,MAR1!$B$11+INDEX(ChangeFactor!$G$6:$G$17,C845)*MAR1!$D$11*L845,MAR1!$C$11+INDEX(ChangeFactor!$G$6:$G$17,C845)*MAR1!$E$11*L845)</f>
        <v/>
      </c>
    </row>
    <row r="846">
      <c r="A846" s="6">
        <f>Data!U846</f>
        <v/>
      </c>
      <c r="B846" s="6">
        <f>MOD(A846-1,365)+1</f>
        <v/>
      </c>
      <c r="C846" s="6">
        <f>MATCH(B846,Markov!$C$6:$C$17,1)</f>
        <v/>
      </c>
      <c r="D846" s="16">
        <f>Data!V846</f>
        <v/>
      </c>
      <c r="E846" s="6">
        <f>IF(D846&lt;IF(E845=1,INDEX(Markov!$I$6:$I$17,C846),INDEX(Markov!$H$6:$H$17,C846)),1,0)</f>
        <v/>
      </c>
      <c r="F846" s="12">
        <f>IF(E846=1,GAMMA.INV(Data!W846,INDEX(Markov!$Q$6:$Q$17,C846),INDEX(Markov!$R$6:$R$17,C846)),0)</f>
        <v/>
      </c>
      <c r="G846" s="6">
        <f>IF(D846&lt;IF(G845=1,INDEX(ChangeFactor!$O$6:$O$17,C846),INDEX(ChangeFactor!$N$6:$N$17,C846)),1,0)</f>
        <v/>
      </c>
      <c r="H846" s="12">
        <f>IF(G846=1,GAMMA.INV(Data!W846,INDEX(ChangeFactor!$R$6:$R$17,C846),INDEX(ChangeFactor!$S$6:$S$17,C846)),0)</f>
        <v/>
      </c>
      <c r="I846" s="7">
        <f>NORM.S.INV(Data!X846)</f>
        <v/>
      </c>
      <c r="J846" s="7">
        <f>NORM.S.INV(Data!Y846)</f>
        <v/>
      </c>
      <c r="K846" s="7">
        <f>NORM.S.INV(Data!Z846)</f>
        <v/>
      </c>
      <c r="L846" s="7">
        <f>MAR1!$B$32*L845+MAR1!$C$32*M845+MAR1!$D$32*N845+MAR1!$B$42*I846+MAR1!$C$42*J846+MAR1!$D$42*K846</f>
        <v/>
      </c>
      <c r="M846" s="7">
        <f>MAR1!$B$33*L845+MAR1!$C$33*M845+MAR1!$D$33*N845+MAR1!$B$43*I846+MAR1!$C$43*J846+MAR1!$D$43*K846</f>
        <v/>
      </c>
      <c r="N846" s="7">
        <f>MAR1!$B$34*L845+MAR1!$C$34*M845+MAR1!$D$34*N845+MAR1!$B$44*I846+MAR1!$C$44*J846+MAR1!$D$44*K846</f>
        <v/>
      </c>
      <c r="O846" s="12">
        <f>MAR1!$B$5+MAR1!$C$5*COS(2*PI()*B846/365)+MAR1!$D$5*SIN(2*PI()*B846/365)+IF(E846=1,MAR1!$B$11+MAR1!$D$11*L846,MAR1!$C$11+MAR1!$E$11*L846)</f>
        <v/>
      </c>
      <c r="P846" s="12">
        <f>MAR1!$B$6+MAR1!$C$6*COS(2*PI()*B846/365)+MAR1!$D$6*SIN(2*PI()*B846/365)+IF(E846=1,MAR1!$B$12+MAR1!$D$12*M846,MAR1!$C$12+MAR1!$E$12*M846)</f>
        <v/>
      </c>
      <c r="Q846" s="12">
        <f>MAR1!$B$7+MAR1!$C$7*COS(2*PI()*B846/365)+MAR1!$D$7*SIN(2*PI()*B846/365)+IF(E846=1,MAR1!$B$13+MAR1!$D$13*N846,MAR1!$C$13+MAR1!$E$13*N846)</f>
        <v/>
      </c>
      <c r="R846" s="12">
        <f>MAR1!$B$5+MAR1!$C$5*COS(2*PI()*B846/365)+MAR1!$D$5*SIN(2*PI()*B846/365)+INDEX(ChangeFactor!$F$6:$F$17,C846)+IF(G846=1,MAR1!$B$11+INDEX(ChangeFactor!$G$6:$G$17,C846)*MAR1!$D$11*L846,MAR1!$C$11+INDEX(ChangeFactor!$G$6:$G$17,C846)*MAR1!$E$11*L846)</f>
        <v/>
      </c>
    </row>
    <row r="847">
      <c r="A847" s="6">
        <f>Data!U847</f>
        <v/>
      </c>
      <c r="B847" s="6">
        <f>MOD(A847-1,365)+1</f>
        <v/>
      </c>
      <c r="C847" s="6">
        <f>MATCH(B847,Markov!$C$6:$C$17,1)</f>
        <v/>
      </c>
      <c r="D847" s="16">
        <f>Data!V847</f>
        <v/>
      </c>
      <c r="E847" s="6">
        <f>IF(D847&lt;IF(E846=1,INDEX(Markov!$I$6:$I$17,C847),INDEX(Markov!$H$6:$H$17,C847)),1,0)</f>
        <v/>
      </c>
      <c r="F847" s="12">
        <f>IF(E847=1,GAMMA.INV(Data!W847,INDEX(Markov!$Q$6:$Q$17,C847),INDEX(Markov!$R$6:$R$17,C847)),0)</f>
        <v/>
      </c>
      <c r="G847" s="6">
        <f>IF(D847&lt;IF(G846=1,INDEX(ChangeFactor!$O$6:$O$17,C847),INDEX(ChangeFactor!$N$6:$N$17,C847)),1,0)</f>
        <v/>
      </c>
      <c r="H847" s="12">
        <f>IF(G847=1,GAMMA.INV(Data!W847,INDEX(ChangeFactor!$R$6:$R$17,C847),INDEX(ChangeFactor!$S$6:$S$17,C847)),0)</f>
        <v/>
      </c>
      <c r="I847" s="7">
        <f>NORM.S.INV(Data!X847)</f>
        <v/>
      </c>
      <c r="J847" s="7">
        <f>NORM.S.INV(Data!Y847)</f>
        <v/>
      </c>
      <c r="K847" s="7">
        <f>NORM.S.INV(Data!Z847)</f>
        <v/>
      </c>
      <c r="L847" s="7">
        <f>MAR1!$B$32*L846+MAR1!$C$32*M846+MAR1!$D$32*N846+MAR1!$B$42*I847+MAR1!$C$42*J847+MAR1!$D$42*K847</f>
        <v/>
      </c>
      <c r="M847" s="7">
        <f>MAR1!$B$33*L846+MAR1!$C$33*M846+MAR1!$D$33*N846+MAR1!$B$43*I847+MAR1!$C$43*J847+MAR1!$D$43*K847</f>
        <v/>
      </c>
      <c r="N847" s="7">
        <f>MAR1!$B$34*L846+MAR1!$C$34*M846+MAR1!$D$34*N846+MAR1!$B$44*I847+MAR1!$C$44*J847+MAR1!$D$44*K847</f>
        <v/>
      </c>
      <c r="O847" s="12">
        <f>MAR1!$B$5+MAR1!$C$5*COS(2*PI()*B847/365)+MAR1!$D$5*SIN(2*PI()*B847/365)+IF(E847=1,MAR1!$B$11+MAR1!$D$11*L847,MAR1!$C$11+MAR1!$E$11*L847)</f>
        <v/>
      </c>
      <c r="P847" s="12">
        <f>MAR1!$B$6+MAR1!$C$6*COS(2*PI()*B847/365)+MAR1!$D$6*SIN(2*PI()*B847/365)+IF(E847=1,MAR1!$B$12+MAR1!$D$12*M847,MAR1!$C$12+MAR1!$E$12*M847)</f>
        <v/>
      </c>
      <c r="Q847" s="12">
        <f>MAR1!$B$7+MAR1!$C$7*COS(2*PI()*B847/365)+MAR1!$D$7*SIN(2*PI()*B847/365)+IF(E847=1,MAR1!$B$13+MAR1!$D$13*N847,MAR1!$C$13+MAR1!$E$13*N847)</f>
        <v/>
      </c>
      <c r="R847" s="12">
        <f>MAR1!$B$5+MAR1!$C$5*COS(2*PI()*B847/365)+MAR1!$D$5*SIN(2*PI()*B847/365)+INDEX(ChangeFactor!$F$6:$F$17,C847)+IF(G847=1,MAR1!$B$11+INDEX(ChangeFactor!$G$6:$G$17,C847)*MAR1!$D$11*L847,MAR1!$C$11+INDEX(ChangeFactor!$G$6:$G$17,C847)*MAR1!$E$11*L847)</f>
        <v/>
      </c>
    </row>
    <row r="848">
      <c r="A848" s="6">
        <f>Data!U848</f>
        <v/>
      </c>
      <c r="B848" s="6">
        <f>MOD(A848-1,365)+1</f>
        <v/>
      </c>
      <c r="C848" s="6">
        <f>MATCH(B848,Markov!$C$6:$C$17,1)</f>
        <v/>
      </c>
      <c r="D848" s="16">
        <f>Data!V848</f>
        <v/>
      </c>
      <c r="E848" s="6">
        <f>IF(D848&lt;IF(E847=1,INDEX(Markov!$I$6:$I$17,C848),INDEX(Markov!$H$6:$H$17,C848)),1,0)</f>
        <v/>
      </c>
      <c r="F848" s="12">
        <f>IF(E848=1,GAMMA.INV(Data!W848,INDEX(Markov!$Q$6:$Q$17,C848),INDEX(Markov!$R$6:$R$17,C848)),0)</f>
        <v/>
      </c>
      <c r="G848" s="6">
        <f>IF(D848&lt;IF(G847=1,INDEX(ChangeFactor!$O$6:$O$17,C848),INDEX(ChangeFactor!$N$6:$N$17,C848)),1,0)</f>
        <v/>
      </c>
      <c r="H848" s="12">
        <f>IF(G848=1,GAMMA.INV(Data!W848,INDEX(ChangeFactor!$R$6:$R$17,C848),INDEX(ChangeFactor!$S$6:$S$17,C848)),0)</f>
        <v/>
      </c>
      <c r="I848" s="7">
        <f>NORM.S.INV(Data!X848)</f>
        <v/>
      </c>
      <c r="J848" s="7">
        <f>NORM.S.INV(Data!Y848)</f>
        <v/>
      </c>
      <c r="K848" s="7">
        <f>NORM.S.INV(Data!Z848)</f>
        <v/>
      </c>
      <c r="L848" s="7">
        <f>MAR1!$B$32*L847+MAR1!$C$32*M847+MAR1!$D$32*N847+MAR1!$B$42*I848+MAR1!$C$42*J848+MAR1!$D$42*K848</f>
        <v/>
      </c>
      <c r="M848" s="7">
        <f>MAR1!$B$33*L847+MAR1!$C$33*M847+MAR1!$D$33*N847+MAR1!$B$43*I848+MAR1!$C$43*J848+MAR1!$D$43*K848</f>
        <v/>
      </c>
      <c r="N848" s="7">
        <f>MAR1!$B$34*L847+MAR1!$C$34*M847+MAR1!$D$34*N847+MAR1!$B$44*I848+MAR1!$C$44*J848+MAR1!$D$44*K848</f>
        <v/>
      </c>
      <c r="O848" s="12">
        <f>MAR1!$B$5+MAR1!$C$5*COS(2*PI()*B848/365)+MAR1!$D$5*SIN(2*PI()*B848/365)+IF(E848=1,MAR1!$B$11+MAR1!$D$11*L848,MAR1!$C$11+MAR1!$E$11*L848)</f>
        <v/>
      </c>
      <c r="P848" s="12">
        <f>MAR1!$B$6+MAR1!$C$6*COS(2*PI()*B848/365)+MAR1!$D$6*SIN(2*PI()*B848/365)+IF(E848=1,MAR1!$B$12+MAR1!$D$12*M848,MAR1!$C$12+MAR1!$E$12*M848)</f>
        <v/>
      </c>
      <c r="Q848" s="12">
        <f>MAR1!$B$7+MAR1!$C$7*COS(2*PI()*B848/365)+MAR1!$D$7*SIN(2*PI()*B848/365)+IF(E848=1,MAR1!$B$13+MAR1!$D$13*N848,MAR1!$C$13+MAR1!$E$13*N848)</f>
        <v/>
      </c>
      <c r="R848" s="12">
        <f>MAR1!$B$5+MAR1!$C$5*COS(2*PI()*B848/365)+MAR1!$D$5*SIN(2*PI()*B848/365)+INDEX(ChangeFactor!$F$6:$F$17,C848)+IF(G848=1,MAR1!$B$11+INDEX(ChangeFactor!$G$6:$G$17,C848)*MAR1!$D$11*L848,MAR1!$C$11+INDEX(ChangeFactor!$G$6:$G$17,C848)*MAR1!$E$11*L848)</f>
        <v/>
      </c>
    </row>
    <row r="849">
      <c r="A849" s="6">
        <f>Data!U849</f>
        <v/>
      </c>
      <c r="B849" s="6">
        <f>MOD(A849-1,365)+1</f>
        <v/>
      </c>
      <c r="C849" s="6">
        <f>MATCH(B849,Markov!$C$6:$C$17,1)</f>
        <v/>
      </c>
      <c r="D849" s="16">
        <f>Data!V849</f>
        <v/>
      </c>
      <c r="E849" s="6">
        <f>IF(D849&lt;IF(E848=1,INDEX(Markov!$I$6:$I$17,C849),INDEX(Markov!$H$6:$H$17,C849)),1,0)</f>
        <v/>
      </c>
      <c r="F849" s="12">
        <f>IF(E849=1,GAMMA.INV(Data!W849,INDEX(Markov!$Q$6:$Q$17,C849),INDEX(Markov!$R$6:$R$17,C849)),0)</f>
        <v/>
      </c>
      <c r="G849" s="6">
        <f>IF(D849&lt;IF(G848=1,INDEX(ChangeFactor!$O$6:$O$17,C849),INDEX(ChangeFactor!$N$6:$N$17,C849)),1,0)</f>
        <v/>
      </c>
      <c r="H849" s="12">
        <f>IF(G849=1,GAMMA.INV(Data!W849,INDEX(ChangeFactor!$R$6:$R$17,C849),INDEX(ChangeFactor!$S$6:$S$17,C849)),0)</f>
        <v/>
      </c>
      <c r="I849" s="7">
        <f>NORM.S.INV(Data!X849)</f>
        <v/>
      </c>
      <c r="J849" s="7">
        <f>NORM.S.INV(Data!Y849)</f>
        <v/>
      </c>
      <c r="K849" s="7">
        <f>NORM.S.INV(Data!Z849)</f>
        <v/>
      </c>
      <c r="L849" s="7">
        <f>MAR1!$B$32*L848+MAR1!$C$32*M848+MAR1!$D$32*N848+MAR1!$B$42*I849+MAR1!$C$42*J849+MAR1!$D$42*K849</f>
        <v/>
      </c>
      <c r="M849" s="7">
        <f>MAR1!$B$33*L848+MAR1!$C$33*M848+MAR1!$D$33*N848+MAR1!$B$43*I849+MAR1!$C$43*J849+MAR1!$D$43*K849</f>
        <v/>
      </c>
      <c r="N849" s="7">
        <f>MAR1!$B$34*L848+MAR1!$C$34*M848+MAR1!$D$34*N848+MAR1!$B$44*I849+MAR1!$C$44*J849+MAR1!$D$44*K849</f>
        <v/>
      </c>
      <c r="O849" s="12">
        <f>MAR1!$B$5+MAR1!$C$5*COS(2*PI()*B849/365)+MAR1!$D$5*SIN(2*PI()*B849/365)+IF(E849=1,MAR1!$B$11+MAR1!$D$11*L849,MAR1!$C$11+MAR1!$E$11*L849)</f>
        <v/>
      </c>
      <c r="P849" s="12">
        <f>MAR1!$B$6+MAR1!$C$6*COS(2*PI()*B849/365)+MAR1!$D$6*SIN(2*PI()*B849/365)+IF(E849=1,MAR1!$B$12+MAR1!$D$12*M849,MAR1!$C$12+MAR1!$E$12*M849)</f>
        <v/>
      </c>
      <c r="Q849" s="12">
        <f>MAR1!$B$7+MAR1!$C$7*COS(2*PI()*B849/365)+MAR1!$D$7*SIN(2*PI()*B849/365)+IF(E849=1,MAR1!$B$13+MAR1!$D$13*N849,MAR1!$C$13+MAR1!$E$13*N849)</f>
        <v/>
      </c>
      <c r="R849" s="12">
        <f>MAR1!$B$5+MAR1!$C$5*COS(2*PI()*B849/365)+MAR1!$D$5*SIN(2*PI()*B849/365)+INDEX(ChangeFactor!$F$6:$F$17,C849)+IF(G849=1,MAR1!$B$11+INDEX(ChangeFactor!$G$6:$G$17,C849)*MAR1!$D$11*L849,MAR1!$C$11+INDEX(ChangeFactor!$G$6:$G$17,C849)*MAR1!$E$11*L849)</f>
        <v/>
      </c>
    </row>
    <row r="850">
      <c r="A850" s="6">
        <f>Data!U850</f>
        <v/>
      </c>
      <c r="B850" s="6">
        <f>MOD(A850-1,365)+1</f>
        <v/>
      </c>
      <c r="C850" s="6">
        <f>MATCH(B850,Markov!$C$6:$C$17,1)</f>
        <v/>
      </c>
      <c r="D850" s="16">
        <f>Data!V850</f>
        <v/>
      </c>
      <c r="E850" s="6">
        <f>IF(D850&lt;IF(E849=1,INDEX(Markov!$I$6:$I$17,C850),INDEX(Markov!$H$6:$H$17,C850)),1,0)</f>
        <v/>
      </c>
      <c r="F850" s="12">
        <f>IF(E850=1,GAMMA.INV(Data!W850,INDEX(Markov!$Q$6:$Q$17,C850),INDEX(Markov!$R$6:$R$17,C850)),0)</f>
        <v/>
      </c>
      <c r="G850" s="6">
        <f>IF(D850&lt;IF(G849=1,INDEX(ChangeFactor!$O$6:$O$17,C850),INDEX(ChangeFactor!$N$6:$N$17,C850)),1,0)</f>
        <v/>
      </c>
      <c r="H850" s="12">
        <f>IF(G850=1,GAMMA.INV(Data!W850,INDEX(ChangeFactor!$R$6:$R$17,C850),INDEX(ChangeFactor!$S$6:$S$17,C850)),0)</f>
        <v/>
      </c>
      <c r="I850" s="7">
        <f>NORM.S.INV(Data!X850)</f>
        <v/>
      </c>
      <c r="J850" s="7">
        <f>NORM.S.INV(Data!Y850)</f>
        <v/>
      </c>
      <c r="K850" s="7">
        <f>NORM.S.INV(Data!Z850)</f>
        <v/>
      </c>
      <c r="L850" s="7">
        <f>MAR1!$B$32*L849+MAR1!$C$32*M849+MAR1!$D$32*N849+MAR1!$B$42*I850+MAR1!$C$42*J850+MAR1!$D$42*K850</f>
        <v/>
      </c>
      <c r="M850" s="7">
        <f>MAR1!$B$33*L849+MAR1!$C$33*M849+MAR1!$D$33*N849+MAR1!$B$43*I850+MAR1!$C$43*J850+MAR1!$D$43*K850</f>
        <v/>
      </c>
      <c r="N850" s="7">
        <f>MAR1!$B$34*L849+MAR1!$C$34*M849+MAR1!$D$34*N849+MAR1!$B$44*I850+MAR1!$C$44*J850+MAR1!$D$44*K850</f>
        <v/>
      </c>
      <c r="O850" s="12">
        <f>MAR1!$B$5+MAR1!$C$5*COS(2*PI()*B850/365)+MAR1!$D$5*SIN(2*PI()*B850/365)+IF(E850=1,MAR1!$B$11+MAR1!$D$11*L850,MAR1!$C$11+MAR1!$E$11*L850)</f>
        <v/>
      </c>
      <c r="P850" s="12">
        <f>MAR1!$B$6+MAR1!$C$6*COS(2*PI()*B850/365)+MAR1!$D$6*SIN(2*PI()*B850/365)+IF(E850=1,MAR1!$B$12+MAR1!$D$12*M850,MAR1!$C$12+MAR1!$E$12*M850)</f>
        <v/>
      </c>
      <c r="Q850" s="12">
        <f>MAR1!$B$7+MAR1!$C$7*COS(2*PI()*B850/365)+MAR1!$D$7*SIN(2*PI()*B850/365)+IF(E850=1,MAR1!$B$13+MAR1!$D$13*N850,MAR1!$C$13+MAR1!$E$13*N850)</f>
        <v/>
      </c>
      <c r="R850" s="12">
        <f>MAR1!$B$5+MAR1!$C$5*COS(2*PI()*B850/365)+MAR1!$D$5*SIN(2*PI()*B850/365)+INDEX(ChangeFactor!$F$6:$F$17,C850)+IF(G850=1,MAR1!$B$11+INDEX(ChangeFactor!$G$6:$G$17,C850)*MAR1!$D$11*L850,MAR1!$C$11+INDEX(ChangeFactor!$G$6:$G$17,C850)*MAR1!$E$11*L850)</f>
        <v/>
      </c>
    </row>
    <row r="851">
      <c r="A851" s="6">
        <f>Data!U851</f>
        <v/>
      </c>
      <c r="B851" s="6">
        <f>MOD(A851-1,365)+1</f>
        <v/>
      </c>
      <c r="C851" s="6">
        <f>MATCH(B851,Markov!$C$6:$C$17,1)</f>
        <v/>
      </c>
      <c r="D851" s="16">
        <f>Data!V851</f>
        <v/>
      </c>
      <c r="E851" s="6">
        <f>IF(D851&lt;IF(E850=1,INDEX(Markov!$I$6:$I$17,C851),INDEX(Markov!$H$6:$H$17,C851)),1,0)</f>
        <v/>
      </c>
      <c r="F851" s="12">
        <f>IF(E851=1,GAMMA.INV(Data!W851,INDEX(Markov!$Q$6:$Q$17,C851),INDEX(Markov!$R$6:$R$17,C851)),0)</f>
        <v/>
      </c>
      <c r="G851" s="6">
        <f>IF(D851&lt;IF(G850=1,INDEX(ChangeFactor!$O$6:$O$17,C851),INDEX(ChangeFactor!$N$6:$N$17,C851)),1,0)</f>
        <v/>
      </c>
      <c r="H851" s="12">
        <f>IF(G851=1,GAMMA.INV(Data!W851,INDEX(ChangeFactor!$R$6:$R$17,C851),INDEX(ChangeFactor!$S$6:$S$17,C851)),0)</f>
        <v/>
      </c>
      <c r="I851" s="7">
        <f>NORM.S.INV(Data!X851)</f>
        <v/>
      </c>
      <c r="J851" s="7">
        <f>NORM.S.INV(Data!Y851)</f>
        <v/>
      </c>
      <c r="K851" s="7">
        <f>NORM.S.INV(Data!Z851)</f>
        <v/>
      </c>
      <c r="L851" s="7">
        <f>MAR1!$B$32*L850+MAR1!$C$32*M850+MAR1!$D$32*N850+MAR1!$B$42*I851+MAR1!$C$42*J851+MAR1!$D$42*K851</f>
        <v/>
      </c>
      <c r="M851" s="7">
        <f>MAR1!$B$33*L850+MAR1!$C$33*M850+MAR1!$D$33*N850+MAR1!$B$43*I851+MAR1!$C$43*J851+MAR1!$D$43*K851</f>
        <v/>
      </c>
      <c r="N851" s="7">
        <f>MAR1!$B$34*L850+MAR1!$C$34*M850+MAR1!$D$34*N850+MAR1!$B$44*I851+MAR1!$C$44*J851+MAR1!$D$44*K851</f>
        <v/>
      </c>
      <c r="O851" s="12">
        <f>MAR1!$B$5+MAR1!$C$5*COS(2*PI()*B851/365)+MAR1!$D$5*SIN(2*PI()*B851/365)+IF(E851=1,MAR1!$B$11+MAR1!$D$11*L851,MAR1!$C$11+MAR1!$E$11*L851)</f>
        <v/>
      </c>
      <c r="P851" s="12">
        <f>MAR1!$B$6+MAR1!$C$6*COS(2*PI()*B851/365)+MAR1!$D$6*SIN(2*PI()*B851/365)+IF(E851=1,MAR1!$B$12+MAR1!$D$12*M851,MAR1!$C$12+MAR1!$E$12*M851)</f>
        <v/>
      </c>
      <c r="Q851" s="12">
        <f>MAR1!$B$7+MAR1!$C$7*COS(2*PI()*B851/365)+MAR1!$D$7*SIN(2*PI()*B851/365)+IF(E851=1,MAR1!$B$13+MAR1!$D$13*N851,MAR1!$C$13+MAR1!$E$13*N851)</f>
        <v/>
      </c>
      <c r="R851" s="12">
        <f>MAR1!$B$5+MAR1!$C$5*COS(2*PI()*B851/365)+MAR1!$D$5*SIN(2*PI()*B851/365)+INDEX(ChangeFactor!$F$6:$F$17,C851)+IF(G851=1,MAR1!$B$11+INDEX(ChangeFactor!$G$6:$G$17,C851)*MAR1!$D$11*L851,MAR1!$C$11+INDEX(ChangeFactor!$G$6:$G$17,C851)*MAR1!$E$11*L851)</f>
        <v/>
      </c>
    </row>
    <row r="852">
      <c r="A852" s="6">
        <f>Data!U852</f>
        <v/>
      </c>
      <c r="B852" s="6">
        <f>MOD(A852-1,365)+1</f>
        <v/>
      </c>
      <c r="C852" s="6">
        <f>MATCH(B852,Markov!$C$6:$C$17,1)</f>
        <v/>
      </c>
      <c r="D852" s="16">
        <f>Data!V852</f>
        <v/>
      </c>
      <c r="E852" s="6">
        <f>IF(D852&lt;IF(E851=1,INDEX(Markov!$I$6:$I$17,C852),INDEX(Markov!$H$6:$H$17,C852)),1,0)</f>
        <v/>
      </c>
      <c r="F852" s="12">
        <f>IF(E852=1,GAMMA.INV(Data!W852,INDEX(Markov!$Q$6:$Q$17,C852),INDEX(Markov!$R$6:$R$17,C852)),0)</f>
        <v/>
      </c>
      <c r="G852" s="6">
        <f>IF(D852&lt;IF(G851=1,INDEX(ChangeFactor!$O$6:$O$17,C852),INDEX(ChangeFactor!$N$6:$N$17,C852)),1,0)</f>
        <v/>
      </c>
      <c r="H852" s="12">
        <f>IF(G852=1,GAMMA.INV(Data!W852,INDEX(ChangeFactor!$R$6:$R$17,C852),INDEX(ChangeFactor!$S$6:$S$17,C852)),0)</f>
        <v/>
      </c>
      <c r="I852" s="7">
        <f>NORM.S.INV(Data!X852)</f>
        <v/>
      </c>
      <c r="J852" s="7">
        <f>NORM.S.INV(Data!Y852)</f>
        <v/>
      </c>
      <c r="K852" s="7">
        <f>NORM.S.INV(Data!Z852)</f>
        <v/>
      </c>
      <c r="L852" s="7">
        <f>MAR1!$B$32*L851+MAR1!$C$32*M851+MAR1!$D$32*N851+MAR1!$B$42*I852+MAR1!$C$42*J852+MAR1!$D$42*K852</f>
        <v/>
      </c>
      <c r="M852" s="7">
        <f>MAR1!$B$33*L851+MAR1!$C$33*M851+MAR1!$D$33*N851+MAR1!$B$43*I852+MAR1!$C$43*J852+MAR1!$D$43*K852</f>
        <v/>
      </c>
      <c r="N852" s="7">
        <f>MAR1!$B$34*L851+MAR1!$C$34*M851+MAR1!$D$34*N851+MAR1!$B$44*I852+MAR1!$C$44*J852+MAR1!$D$44*K852</f>
        <v/>
      </c>
      <c r="O852" s="12">
        <f>MAR1!$B$5+MAR1!$C$5*COS(2*PI()*B852/365)+MAR1!$D$5*SIN(2*PI()*B852/365)+IF(E852=1,MAR1!$B$11+MAR1!$D$11*L852,MAR1!$C$11+MAR1!$E$11*L852)</f>
        <v/>
      </c>
      <c r="P852" s="12">
        <f>MAR1!$B$6+MAR1!$C$6*COS(2*PI()*B852/365)+MAR1!$D$6*SIN(2*PI()*B852/365)+IF(E852=1,MAR1!$B$12+MAR1!$D$12*M852,MAR1!$C$12+MAR1!$E$12*M852)</f>
        <v/>
      </c>
      <c r="Q852" s="12">
        <f>MAR1!$B$7+MAR1!$C$7*COS(2*PI()*B852/365)+MAR1!$D$7*SIN(2*PI()*B852/365)+IF(E852=1,MAR1!$B$13+MAR1!$D$13*N852,MAR1!$C$13+MAR1!$E$13*N852)</f>
        <v/>
      </c>
      <c r="R852" s="12">
        <f>MAR1!$B$5+MAR1!$C$5*COS(2*PI()*B852/365)+MAR1!$D$5*SIN(2*PI()*B852/365)+INDEX(ChangeFactor!$F$6:$F$17,C852)+IF(G852=1,MAR1!$B$11+INDEX(ChangeFactor!$G$6:$G$17,C852)*MAR1!$D$11*L852,MAR1!$C$11+INDEX(ChangeFactor!$G$6:$G$17,C852)*MAR1!$E$11*L852)</f>
        <v/>
      </c>
    </row>
    <row r="853">
      <c r="A853" s="6">
        <f>Data!U853</f>
        <v/>
      </c>
      <c r="B853" s="6">
        <f>MOD(A853-1,365)+1</f>
        <v/>
      </c>
      <c r="C853" s="6">
        <f>MATCH(B853,Markov!$C$6:$C$17,1)</f>
        <v/>
      </c>
      <c r="D853" s="16">
        <f>Data!V853</f>
        <v/>
      </c>
      <c r="E853" s="6">
        <f>IF(D853&lt;IF(E852=1,INDEX(Markov!$I$6:$I$17,C853),INDEX(Markov!$H$6:$H$17,C853)),1,0)</f>
        <v/>
      </c>
      <c r="F853" s="12">
        <f>IF(E853=1,GAMMA.INV(Data!W853,INDEX(Markov!$Q$6:$Q$17,C853),INDEX(Markov!$R$6:$R$17,C853)),0)</f>
        <v/>
      </c>
      <c r="G853" s="6">
        <f>IF(D853&lt;IF(G852=1,INDEX(ChangeFactor!$O$6:$O$17,C853),INDEX(ChangeFactor!$N$6:$N$17,C853)),1,0)</f>
        <v/>
      </c>
      <c r="H853" s="12">
        <f>IF(G853=1,GAMMA.INV(Data!W853,INDEX(ChangeFactor!$R$6:$R$17,C853),INDEX(ChangeFactor!$S$6:$S$17,C853)),0)</f>
        <v/>
      </c>
      <c r="I853" s="7">
        <f>NORM.S.INV(Data!X853)</f>
        <v/>
      </c>
      <c r="J853" s="7">
        <f>NORM.S.INV(Data!Y853)</f>
        <v/>
      </c>
      <c r="K853" s="7">
        <f>NORM.S.INV(Data!Z853)</f>
        <v/>
      </c>
      <c r="L853" s="7">
        <f>MAR1!$B$32*L852+MAR1!$C$32*M852+MAR1!$D$32*N852+MAR1!$B$42*I853+MAR1!$C$42*J853+MAR1!$D$42*K853</f>
        <v/>
      </c>
      <c r="M853" s="7">
        <f>MAR1!$B$33*L852+MAR1!$C$33*M852+MAR1!$D$33*N852+MAR1!$B$43*I853+MAR1!$C$43*J853+MAR1!$D$43*K853</f>
        <v/>
      </c>
      <c r="N853" s="7">
        <f>MAR1!$B$34*L852+MAR1!$C$34*M852+MAR1!$D$34*N852+MAR1!$B$44*I853+MAR1!$C$44*J853+MAR1!$D$44*K853</f>
        <v/>
      </c>
      <c r="O853" s="12">
        <f>MAR1!$B$5+MAR1!$C$5*COS(2*PI()*B853/365)+MAR1!$D$5*SIN(2*PI()*B853/365)+IF(E853=1,MAR1!$B$11+MAR1!$D$11*L853,MAR1!$C$11+MAR1!$E$11*L853)</f>
        <v/>
      </c>
      <c r="P853" s="12">
        <f>MAR1!$B$6+MAR1!$C$6*COS(2*PI()*B853/365)+MAR1!$D$6*SIN(2*PI()*B853/365)+IF(E853=1,MAR1!$B$12+MAR1!$D$12*M853,MAR1!$C$12+MAR1!$E$12*M853)</f>
        <v/>
      </c>
      <c r="Q853" s="12">
        <f>MAR1!$B$7+MAR1!$C$7*COS(2*PI()*B853/365)+MAR1!$D$7*SIN(2*PI()*B853/365)+IF(E853=1,MAR1!$B$13+MAR1!$D$13*N853,MAR1!$C$13+MAR1!$E$13*N853)</f>
        <v/>
      </c>
      <c r="R853" s="12">
        <f>MAR1!$B$5+MAR1!$C$5*COS(2*PI()*B853/365)+MAR1!$D$5*SIN(2*PI()*B853/365)+INDEX(ChangeFactor!$F$6:$F$17,C853)+IF(G853=1,MAR1!$B$11+INDEX(ChangeFactor!$G$6:$G$17,C853)*MAR1!$D$11*L853,MAR1!$C$11+INDEX(ChangeFactor!$G$6:$G$17,C853)*MAR1!$E$11*L853)</f>
        <v/>
      </c>
    </row>
    <row r="854">
      <c r="A854" s="6">
        <f>Data!U854</f>
        <v/>
      </c>
      <c r="B854" s="6">
        <f>MOD(A854-1,365)+1</f>
        <v/>
      </c>
      <c r="C854" s="6">
        <f>MATCH(B854,Markov!$C$6:$C$17,1)</f>
        <v/>
      </c>
      <c r="D854" s="16">
        <f>Data!V854</f>
        <v/>
      </c>
      <c r="E854" s="6">
        <f>IF(D854&lt;IF(E853=1,INDEX(Markov!$I$6:$I$17,C854),INDEX(Markov!$H$6:$H$17,C854)),1,0)</f>
        <v/>
      </c>
      <c r="F854" s="12">
        <f>IF(E854=1,GAMMA.INV(Data!W854,INDEX(Markov!$Q$6:$Q$17,C854),INDEX(Markov!$R$6:$R$17,C854)),0)</f>
        <v/>
      </c>
      <c r="G854" s="6">
        <f>IF(D854&lt;IF(G853=1,INDEX(ChangeFactor!$O$6:$O$17,C854),INDEX(ChangeFactor!$N$6:$N$17,C854)),1,0)</f>
        <v/>
      </c>
      <c r="H854" s="12">
        <f>IF(G854=1,GAMMA.INV(Data!W854,INDEX(ChangeFactor!$R$6:$R$17,C854),INDEX(ChangeFactor!$S$6:$S$17,C854)),0)</f>
        <v/>
      </c>
      <c r="I854" s="7">
        <f>NORM.S.INV(Data!X854)</f>
        <v/>
      </c>
      <c r="J854" s="7">
        <f>NORM.S.INV(Data!Y854)</f>
        <v/>
      </c>
      <c r="K854" s="7">
        <f>NORM.S.INV(Data!Z854)</f>
        <v/>
      </c>
      <c r="L854" s="7">
        <f>MAR1!$B$32*L853+MAR1!$C$32*M853+MAR1!$D$32*N853+MAR1!$B$42*I854+MAR1!$C$42*J854+MAR1!$D$42*K854</f>
        <v/>
      </c>
      <c r="M854" s="7">
        <f>MAR1!$B$33*L853+MAR1!$C$33*M853+MAR1!$D$33*N853+MAR1!$B$43*I854+MAR1!$C$43*J854+MAR1!$D$43*K854</f>
        <v/>
      </c>
      <c r="N854" s="7">
        <f>MAR1!$B$34*L853+MAR1!$C$34*M853+MAR1!$D$34*N853+MAR1!$B$44*I854+MAR1!$C$44*J854+MAR1!$D$44*K854</f>
        <v/>
      </c>
      <c r="O854" s="12">
        <f>MAR1!$B$5+MAR1!$C$5*COS(2*PI()*B854/365)+MAR1!$D$5*SIN(2*PI()*B854/365)+IF(E854=1,MAR1!$B$11+MAR1!$D$11*L854,MAR1!$C$11+MAR1!$E$11*L854)</f>
        <v/>
      </c>
      <c r="P854" s="12">
        <f>MAR1!$B$6+MAR1!$C$6*COS(2*PI()*B854/365)+MAR1!$D$6*SIN(2*PI()*B854/365)+IF(E854=1,MAR1!$B$12+MAR1!$D$12*M854,MAR1!$C$12+MAR1!$E$12*M854)</f>
        <v/>
      </c>
      <c r="Q854" s="12">
        <f>MAR1!$B$7+MAR1!$C$7*COS(2*PI()*B854/365)+MAR1!$D$7*SIN(2*PI()*B854/365)+IF(E854=1,MAR1!$B$13+MAR1!$D$13*N854,MAR1!$C$13+MAR1!$E$13*N854)</f>
        <v/>
      </c>
      <c r="R854" s="12">
        <f>MAR1!$B$5+MAR1!$C$5*COS(2*PI()*B854/365)+MAR1!$D$5*SIN(2*PI()*B854/365)+INDEX(ChangeFactor!$F$6:$F$17,C854)+IF(G854=1,MAR1!$B$11+INDEX(ChangeFactor!$G$6:$G$17,C854)*MAR1!$D$11*L854,MAR1!$C$11+INDEX(ChangeFactor!$G$6:$G$17,C854)*MAR1!$E$11*L854)</f>
        <v/>
      </c>
    </row>
    <row r="855">
      <c r="A855" s="6">
        <f>Data!U855</f>
        <v/>
      </c>
      <c r="B855" s="6">
        <f>MOD(A855-1,365)+1</f>
        <v/>
      </c>
      <c r="C855" s="6">
        <f>MATCH(B855,Markov!$C$6:$C$17,1)</f>
        <v/>
      </c>
      <c r="D855" s="16">
        <f>Data!V855</f>
        <v/>
      </c>
      <c r="E855" s="6">
        <f>IF(D855&lt;IF(E854=1,INDEX(Markov!$I$6:$I$17,C855),INDEX(Markov!$H$6:$H$17,C855)),1,0)</f>
        <v/>
      </c>
      <c r="F855" s="12">
        <f>IF(E855=1,GAMMA.INV(Data!W855,INDEX(Markov!$Q$6:$Q$17,C855),INDEX(Markov!$R$6:$R$17,C855)),0)</f>
        <v/>
      </c>
      <c r="G855" s="6">
        <f>IF(D855&lt;IF(G854=1,INDEX(ChangeFactor!$O$6:$O$17,C855),INDEX(ChangeFactor!$N$6:$N$17,C855)),1,0)</f>
        <v/>
      </c>
      <c r="H855" s="12">
        <f>IF(G855=1,GAMMA.INV(Data!W855,INDEX(ChangeFactor!$R$6:$R$17,C855),INDEX(ChangeFactor!$S$6:$S$17,C855)),0)</f>
        <v/>
      </c>
      <c r="I855" s="7">
        <f>NORM.S.INV(Data!X855)</f>
        <v/>
      </c>
      <c r="J855" s="7">
        <f>NORM.S.INV(Data!Y855)</f>
        <v/>
      </c>
      <c r="K855" s="7">
        <f>NORM.S.INV(Data!Z855)</f>
        <v/>
      </c>
      <c r="L855" s="7">
        <f>MAR1!$B$32*L854+MAR1!$C$32*M854+MAR1!$D$32*N854+MAR1!$B$42*I855+MAR1!$C$42*J855+MAR1!$D$42*K855</f>
        <v/>
      </c>
      <c r="M855" s="7">
        <f>MAR1!$B$33*L854+MAR1!$C$33*M854+MAR1!$D$33*N854+MAR1!$B$43*I855+MAR1!$C$43*J855+MAR1!$D$43*K855</f>
        <v/>
      </c>
      <c r="N855" s="7">
        <f>MAR1!$B$34*L854+MAR1!$C$34*M854+MAR1!$D$34*N854+MAR1!$B$44*I855+MAR1!$C$44*J855+MAR1!$D$44*K855</f>
        <v/>
      </c>
      <c r="O855" s="12">
        <f>MAR1!$B$5+MAR1!$C$5*COS(2*PI()*B855/365)+MAR1!$D$5*SIN(2*PI()*B855/365)+IF(E855=1,MAR1!$B$11+MAR1!$D$11*L855,MAR1!$C$11+MAR1!$E$11*L855)</f>
        <v/>
      </c>
      <c r="P855" s="12">
        <f>MAR1!$B$6+MAR1!$C$6*COS(2*PI()*B855/365)+MAR1!$D$6*SIN(2*PI()*B855/365)+IF(E855=1,MAR1!$B$12+MAR1!$D$12*M855,MAR1!$C$12+MAR1!$E$12*M855)</f>
        <v/>
      </c>
      <c r="Q855" s="12">
        <f>MAR1!$B$7+MAR1!$C$7*COS(2*PI()*B855/365)+MAR1!$D$7*SIN(2*PI()*B855/365)+IF(E855=1,MAR1!$B$13+MAR1!$D$13*N855,MAR1!$C$13+MAR1!$E$13*N855)</f>
        <v/>
      </c>
      <c r="R855" s="12">
        <f>MAR1!$B$5+MAR1!$C$5*COS(2*PI()*B855/365)+MAR1!$D$5*SIN(2*PI()*B855/365)+INDEX(ChangeFactor!$F$6:$F$17,C855)+IF(G855=1,MAR1!$B$11+INDEX(ChangeFactor!$G$6:$G$17,C855)*MAR1!$D$11*L855,MAR1!$C$11+INDEX(ChangeFactor!$G$6:$G$17,C855)*MAR1!$E$11*L855)</f>
        <v/>
      </c>
    </row>
    <row r="856">
      <c r="A856" s="6">
        <f>Data!U856</f>
        <v/>
      </c>
      <c r="B856" s="6">
        <f>MOD(A856-1,365)+1</f>
        <v/>
      </c>
      <c r="C856" s="6">
        <f>MATCH(B856,Markov!$C$6:$C$17,1)</f>
        <v/>
      </c>
      <c r="D856" s="16">
        <f>Data!V856</f>
        <v/>
      </c>
      <c r="E856" s="6">
        <f>IF(D856&lt;IF(E855=1,INDEX(Markov!$I$6:$I$17,C856),INDEX(Markov!$H$6:$H$17,C856)),1,0)</f>
        <v/>
      </c>
      <c r="F856" s="12">
        <f>IF(E856=1,GAMMA.INV(Data!W856,INDEX(Markov!$Q$6:$Q$17,C856),INDEX(Markov!$R$6:$R$17,C856)),0)</f>
        <v/>
      </c>
      <c r="G856" s="6">
        <f>IF(D856&lt;IF(G855=1,INDEX(ChangeFactor!$O$6:$O$17,C856),INDEX(ChangeFactor!$N$6:$N$17,C856)),1,0)</f>
        <v/>
      </c>
      <c r="H856" s="12">
        <f>IF(G856=1,GAMMA.INV(Data!W856,INDEX(ChangeFactor!$R$6:$R$17,C856),INDEX(ChangeFactor!$S$6:$S$17,C856)),0)</f>
        <v/>
      </c>
      <c r="I856" s="7">
        <f>NORM.S.INV(Data!X856)</f>
        <v/>
      </c>
      <c r="J856" s="7">
        <f>NORM.S.INV(Data!Y856)</f>
        <v/>
      </c>
      <c r="K856" s="7">
        <f>NORM.S.INV(Data!Z856)</f>
        <v/>
      </c>
      <c r="L856" s="7">
        <f>MAR1!$B$32*L855+MAR1!$C$32*M855+MAR1!$D$32*N855+MAR1!$B$42*I856+MAR1!$C$42*J856+MAR1!$D$42*K856</f>
        <v/>
      </c>
      <c r="M856" s="7">
        <f>MAR1!$B$33*L855+MAR1!$C$33*M855+MAR1!$D$33*N855+MAR1!$B$43*I856+MAR1!$C$43*J856+MAR1!$D$43*K856</f>
        <v/>
      </c>
      <c r="N856" s="7">
        <f>MAR1!$B$34*L855+MAR1!$C$34*M855+MAR1!$D$34*N855+MAR1!$B$44*I856+MAR1!$C$44*J856+MAR1!$D$44*K856</f>
        <v/>
      </c>
      <c r="O856" s="12">
        <f>MAR1!$B$5+MAR1!$C$5*COS(2*PI()*B856/365)+MAR1!$D$5*SIN(2*PI()*B856/365)+IF(E856=1,MAR1!$B$11+MAR1!$D$11*L856,MAR1!$C$11+MAR1!$E$11*L856)</f>
        <v/>
      </c>
      <c r="P856" s="12">
        <f>MAR1!$B$6+MAR1!$C$6*COS(2*PI()*B856/365)+MAR1!$D$6*SIN(2*PI()*B856/365)+IF(E856=1,MAR1!$B$12+MAR1!$D$12*M856,MAR1!$C$12+MAR1!$E$12*M856)</f>
        <v/>
      </c>
      <c r="Q856" s="12">
        <f>MAR1!$B$7+MAR1!$C$7*COS(2*PI()*B856/365)+MAR1!$D$7*SIN(2*PI()*B856/365)+IF(E856=1,MAR1!$B$13+MAR1!$D$13*N856,MAR1!$C$13+MAR1!$E$13*N856)</f>
        <v/>
      </c>
      <c r="R856" s="12">
        <f>MAR1!$B$5+MAR1!$C$5*COS(2*PI()*B856/365)+MAR1!$D$5*SIN(2*PI()*B856/365)+INDEX(ChangeFactor!$F$6:$F$17,C856)+IF(G856=1,MAR1!$B$11+INDEX(ChangeFactor!$G$6:$G$17,C856)*MAR1!$D$11*L856,MAR1!$C$11+INDEX(ChangeFactor!$G$6:$G$17,C856)*MAR1!$E$11*L856)</f>
        <v/>
      </c>
    </row>
    <row r="857">
      <c r="A857" s="6">
        <f>Data!U857</f>
        <v/>
      </c>
      <c r="B857" s="6">
        <f>MOD(A857-1,365)+1</f>
        <v/>
      </c>
      <c r="C857" s="6">
        <f>MATCH(B857,Markov!$C$6:$C$17,1)</f>
        <v/>
      </c>
      <c r="D857" s="16">
        <f>Data!V857</f>
        <v/>
      </c>
      <c r="E857" s="6">
        <f>IF(D857&lt;IF(E856=1,INDEX(Markov!$I$6:$I$17,C857),INDEX(Markov!$H$6:$H$17,C857)),1,0)</f>
        <v/>
      </c>
      <c r="F857" s="12">
        <f>IF(E857=1,GAMMA.INV(Data!W857,INDEX(Markov!$Q$6:$Q$17,C857),INDEX(Markov!$R$6:$R$17,C857)),0)</f>
        <v/>
      </c>
      <c r="G857" s="6">
        <f>IF(D857&lt;IF(G856=1,INDEX(ChangeFactor!$O$6:$O$17,C857),INDEX(ChangeFactor!$N$6:$N$17,C857)),1,0)</f>
        <v/>
      </c>
      <c r="H857" s="12">
        <f>IF(G857=1,GAMMA.INV(Data!W857,INDEX(ChangeFactor!$R$6:$R$17,C857),INDEX(ChangeFactor!$S$6:$S$17,C857)),0)</f>
        <v/>
      </c>
      <c r="I857" s="7">
        <f>NORM.S.INV(Data!X857)</f>
        <v/>
      </c>
      <c r="J857" s="7">
        <f>NORM.S.INV(Data!Y857)</f>
        <v/>
      </c>
      <c r="K857" s="7">
        <f>NORM.S.INV(Data!Z857)</f>
        <v/>
      </c>
      <c r="L857" s="7">
        <f>MAR1!$B$32*L856+MAR1!$C$32*M856+MAR1!$D$32*N856+MAR1!$B$42*I857+MAR1!$C$42*J857+MAR1!$D$42*K857</f>
        <v/>
      </c>
      <c r="M857" s="7">
        <f>MAR1!$B$33*L856+MAR1!$C$33*M856+MAR1!$D$33*N856+MAR1!$B$43*I857+MAR1!$C$43*J857+MAR1!$D$43*K857</f>
        <v/>
      </c>
      <c r="N857" s="7">
        <f>MAR1!$B$34*L856+MAR1!$C$34*M856+MAR1!$D$34*N856+MAR1!$B$44*I857+MAR1!$C$44*J857+MAR1!$D$44*K857</f>
        <v/>
      </c>
      <c r="O857" s="12">
        <f>MAR1!$B$5+MAR1!$C$5*COS(2*PI()*B857/365)+MAR1!$D$5*SIN(2*PI()*B857/365)+IF(E857=1,MAR1!$B$11+MAR1!$D$11*L857,MAR1!$C$11+MAR1!$E$11*L857)</f>
        <v/>
      </c>
      <c r="P857" s="12">
        <f>MAR1!$B$6+MAR1!$C$6*COS(2*PI()*B857/365)+MAR1!$D$6*SIN(2*PI()*B857/365)+IF(E857=1,MAR1!$B$12+MAR1!$D$12*M857,MAR1!$C$12+MAR1!$E$12*M857)</f>
        <v/>
      </c>
      <c r="Q857" s="12">
        <f>MAR1!$B$7+MAR1!$C$7*COS(2*PI()*B857/365)+MAR1!$D$7*SIN(2*PI()*B857/365)+IF(E857=1,MAR1!$B$13+MAR1!$D$13*N857,MAR1!$C$13+MAR1!$E$13*N857)</f>
        <v/>
      </c>
      <c r="R857" s="12">
        <f>MAR1!$B$5+MAR1!$C$5*COS(2*PI()*B857/365)+MAR1!$D$5*SIN(2*PI()*B857/365)+INDEX(ChangeFactor!$F$6:$F$17,C857)+IF(G857=1,MAR1!$B$11+INDEX(ChangeFactor!$G$6:$G$17,C857)*MAR1!$D$11*L857,MAR1!$C$11+INDEX(ChangeFactor!$G$6:$G$17,C857)*MAR1!$E$11*L857)</f>
        <v/>
      </c>
    </row>
    <row r="858">
      <c r="A858" s="6">
        <f>Data!U858</f>
        <v/>
      </c>
      <c r="B858" s="6">
        <f>MOD(A858-1,365)+1</f>
        <v/>
      </c>
      <c r="C858" s="6">
        <f>MATCH(B858,Markov!$C$6:$C$17,1)</f>
        <v/>
      </c>
      <c r="D858" s="16">
        <f>Data!V858</f>
        <v/>
      </c>
      <c r="E858" s="6">
        <f>IF(D858&lt;IF(E857=1,INDEX(Markov!$I$6:$I$17,C858),INDEX(Markov!$H$6:$H$17,C858)),1,0)</f>
        <v/>
      </c>
      <c r="F858" s="12">
        <f>IF(E858=1,GAMMA.INV(Data!W858,INDEX(Markov!$Q$6:$Q$17,C858),INDEX(Markov!$R$6:$R$17,C858)),0)</f>
        <v/>
      </c>
      <c r="G858" s="6">
        <f>IF(D858&lt;IF(G857=1,INDEX(ChangeFactor!$O$6:$O$17,C858),INDEX(ChangeFactor!$N$6:$N$17,C858)),1,0)</f>
        <v/>
      </c>
      <c r="H858" s="12">
        <f>IF(G858=1,GAMMA.INV(Data!W858,INDEX(ChangeFactor!$R$6:$R$17,C858),INDEX(ChangeFactor!$S$6:$S$17,C858)),0)</f>
        <v/>
      </c>
      <c r="I858" s="7">
        <f>NORM.S.INV(Data!X858)</f>
        <v/>
      </c>
      <c r="J858" s="7">
        <f>NORM.S.INV(Data!Y858)</f>
        <v/>
      </c>
      <c r="K858" s="7">
        <f>NORM.S.INV(Data!Z858)</f>
        <v/>
      </c>
      <c r="L858" s="7">
        <f>MAR1!$B$32*L857+MAR1!$C$32*M857+MAR1!$D$32*N857+MAR1!$B$42*I858+MAR1!$C$42*J858+MAR1!$D$42*K858</f>
        <v/>
      </c>
      <c r="M858" s="7">
        <f>MAR1!$B$33*L857+MAR1!$C$33*M857+MAR1!$D$33*N857+MAR1!$B$43*I858+MAR1!$C$43*J858+MAR1!$D$43*K858</f>
        <v/>
      </c>
      <c r="N858" s="7">
        <f>MAR1!$B$34*L857+MAR1!$C$34*M857+MAR1!$D$34*N857+MAR1!$B$44*I858+MAR1!$C$44*J858+MAR1!$D$44*K858</f>
        <v/>
      </c>
      <c r="O858" s="12">
        <f>MAR1!$B$5+MAR1!$C$5*COS(2*PI()*B858/365)+MAR1!$D$5*SIN(2*PI()*B858/365)+IF(E858=1,MAR1!$B$11+MAR1!$D$11*L858,MAR1!$C$11+MAR1!$E$11*L858)</f>
        <v/>
      </c>
      <c r="P858" s="12">
        <f>MAR1!$B$6+MAR1!$C$6*COS(2*PI()*B858/365)+MAR1!$D$6*SIN(2*PI()*B858/365)+IF(E858=1,MAR1!$B$12+MAR1!$D$12*M858,MAR1!$C$12+MAR1!$E$12*M858)</f>
        <v/>
      </c>
      <c r="Q858" s="12">
        <f>MAR1!$B$7+MAR1!$C$7*COS(2*PI()*B858/365)+MAR1!$D$7*SIN(2*PI()*B858/365)+IF(E858=1,MAR1!$B$13+MAR1!$D$13*N858,MAR1!$C$13+MAR1!$E$13*N858)</f>
        <v/>
      </c>
      <c r="R858" s="12">
        <f>MAR1!$B$5+MAR1!$C$5*COS(2*PI()*B858/365)+MAR1!$D$5*SIN(2*PI()*B858/365)+INDEX(ChangeFactor!$F$6:$F$17,C858)+IF(G858=1,MAR1!$B$11+INDEX(ChangeFactor!$G$6:$G$17,C858)*MAR1!$D$11*L858,MAR1!$C$11+INDEX(ChangeFactor!$G$6:$G$17,C858)*MAR1!$E$11*L858)</f>
        <v/>
      </c>
    </row>
    <row r="859">
      <c r="A859" s="6">
        <f>Data!U859</f>
        <v/>
      </c>
      <c r="B859" s="6">
        <f>MOD(A859-1,365)+1</f>
        <v/>
      </c>
      <c r="C859" s="6">
        <f>MATCH(B859,Markov!$C$6:$C$17,1)</f>
        <v/>
      </c>
      <c r="D859" s="16">
        <f>Data!V859</f>
        <v/>
      </c>
      <c r="E859" s="6">
        <f>IF(D859&lt;IF(E858=1,INDEX(Markov!$I$6:$I$17,C859),INDEX(Markov!$H$6:$H$17,C859)),1,0)</f>
        <v/>
      </c>
      <c r="F859" s="12">
        <f>IF(E859=1,GAMMA.INV(Data!W859,INDEX(Markov!$Q$6:$Q$17,C859),INDEX(Markov!$R$6:$R$17,C859)),0)</f>
        <v/>
      </c>
      <c r="G859" s="6">
        <f>IF(D859&lt;IF(G858=1,INDEX(ChangeFactor!$O$6:$O$17,C859),INDEX(ChangeFactor!$N$6:$N$17,C859)),1,0)</f>
        <v/>
      </c>
      <c r="H859" s="12">
        <f>IF(G859=1,GAMMA.INV(Data!W859,INDEX(ChangeFactor!$R$6:$R$17,C859),INDEX(ChangeFactor!$S$6:$S$17,C859)),0)</f>
        <v/>
      </c>
      <c r="I859" s="7">
        <f>NORM.S.INV(Data!X859)</f>
        <v/>
      </c>
      <c r="J859" s="7">
        <f>NORM.S.INV(Data!Y859)</f>
        <v/>
      </c>
      <c r="K859" s="7">
        <f>NORM.S.INV(Data!Z859)</f>
        <v/>
      </c>
      <c r="L859" s="7">
        <f>MAR1!$B$32*L858+MAR1!$C$32*M858+MAR1!$D$32*N858+MAR1!$B$42*I859+MAR1!$C$42*J859+MAR1!$D$42*K859</f>
        <v/>
      </c>
      <c r="M859" s="7">
        <f>MAR1!$B$33*L858+MAR1!$C$33*M858+MAR1!$D$33*N858+MAR1!$B$43*I859+MAR1!$C$43*J859+MAR1!$D$43*K859</f>
        <v/>
      </c>
      <c r="N859" s="7">
        <f>MAR1!$B$34*L858+MAR1!$C$34*M858+MAR1!$D$34*N858+MAR1!$B$44*I859+MAR1!$C$44*J859+MAR1!$D$44*K859</f>
        <v/>
      </c>
      <c r="O859" s="12">
        <f>MAR1!$B$5+MAR1!$C$5*COS(2*PI()*B859/365)+MAR1!$D$5*SIN(2*PI()*B859/365)+IF(E859=1,MAR1!$B$11+MAR1!$D$11*L859,MAR1!$C$11+MAR1!$E$11*L859)</f>
        <v/>
      </c>
      <c r="P859" s="12">
        <f>MAR1!$B$6+MAR1!$C$6*COS(2*PI()*B859/365)+MAR1!$D$6*SIN(2*PI()*B859/365)+IF(E859=1,MAR1!$B$12+MAR1!$D$12*M859,MAR1!$C$12+MAR1!$E$12*M859)</f>
        <v/>
      </c>
      <c r="Q859" s="12">
        <f>MAR1!$B$7+MAR1!$C$7*COS(2*PI()*B859/365)+MAR1!$D$7*SIN(2*PI()*B859/365)+IF(E859=1,MAR1!$B$13+MAR1!$D$13*N859,MAR1!$C$13+MAR1!$E$13*N859)</f>
        <v/>
      </c>
      <c r="R859" s="12">
        <f>MAR1!$B$5+MAR1!$C$5*COS(2*PI()*B859/365)+MAR1!$D$5*SIN(2*PI()*B859/365)+INDEX(ChangeFactor!$F$6:$F$17,C859)+IF(G859=1,MAR1!$B$11+INDEX(ChangeFactor!$G$6:$G$17,C859)*MAR1!$D$11*L859,MAR1!$C$11+INDEX(ChangeFactor!$G$6:$G$17,C859)*MAR1!$E$11*L859)</f>
        <v/>
      </c>
    </row>
    <row r="860">
      <c r="A860" s="6">
        <f>Data!U860</f>
        <v/>
      </c>
      <c r="B860" s="6">
        <f>MOD(A860-1,365)+1</f>
        <v/>
      </c>
      <c r="C860" s="6">
        <f>MATCH(B860,Markov!$C$6:$C$17,1)</f>
        <v/>
      </c>
      <c r="D860" s="16">
        <f>Data!V860</f>
        <v/>
      </c>
      <c r="E860" s="6">
        <f>IF(D860&lt;IF(E859=1,INDEX(Markov!$I$6:$I$17,C860),INDEX(Markov!$H$6:$H$17,C860)),1,0)</f>
        <v/>
      </c>
      <c r="F860" s="12">
        <f>IF(E860=1,GAMMA.INV(Data!W860,INDEX(Markov!$Q$6:$Q$17,C860),INDEX(Markov!$R$6:$R$17,C860)),0)</f>
        <v/>
      </c>
      <c r="G860" s="6">
        <f>IF(D860&lt;IF(G859=1,INDEX(ChangeFactor!$O$6:$O$17,C860),INDEX(ChangeFactor!$N$6:$N$17,C860)),1,0)</f>
        <v/>
      </c>
      <c r="H860" s="12">
        <f>IF(G860=1,GAMMA.INV(Data!W860,INDEX(ChangeFactor!$R$6:$R$17,C860),INDEX(ChangeFactor!$S$6:$S$17,C860)),0)</f>
        <v/>
      </c>
      <c r="I860" s="7">
        <f>NORM.S.INV(Data!X860)</f>
        <v/>
      </c>
      <c r="J860" s="7">
        <f>NORM.S.INV(Data!Y860)</f>
        <v/>
      </c>
      <c r="K860" s="7">
        <f>NORM.S.INV(Data!Z860)</f>
        <v/>
      </c>
      <c r="L860" s="7">
        <f>MAR1!$B$32*L859+MAR1!$C$32*M859+MAR1!$D$32*N859+MAR1!$B$42*I860+MAR1!$C$42*J860+MAR1!$D$42*K860</f>
        <v/>
      </c>
      <c r="M860" s="7">
        <f>MAR1!$B$33*L859+MAR1!$C$33*M859+MAR1!$D$33*N859+MAR1!$B$43*I860+MAR1!$C$43*J860+MAR1!$D$43*K860</f>
        <v/>
      </c>
      <c r="N860" s="7">
        <f>MAR1!$B$34*L859+MAR1!$C$34*M859+MAR1!$D$34*N859+MAR1!$B$44*I860+MAR1!$C$44*J860+MAR1!$D$44*K860</f>
        <v/>
      </c>
      <c r="O860" s="12">
        <f>MAR1!$B$5+MAR1!$C$5*COS(2*PI()*B860/365)+MAR1!$D$5*SIN(2*PI()*B860/365)+IF(E860=1,MAR1!$B$11+MAR1!$D$11*L860,MAR1!$C$11+MAR1!$E$11*L860)</f>
        <v/>
      </c>
      <c r="P860" s="12">
        <f>MAR1!$B$6+MAR1!$C$6*COS(2*PI()*B860/365)+MAR1!$D$6*SIN(2*PI()*B860/365)+IF(E860=1,MAR1!$B$12+MAR1!$D$12*M860,MAR1!$C$12+MAR1!$E$12*M860)</f>
        <v/>
      </c>
      <c r="Q860" s="12">
        <f>MAR1!$B$7+MAR1!$C$7*COS(2*PI()*B860/365)+MAR1!$D$7*SIN(2*PI()*B860/365)+IF(E860=1,MAR1!$B$13+MAR1!$D$13*N860,MAR1!$C$13+MAR1!$E$13*N860)</f>
        <v/>
      </c>
      <c r="R860" s="12">
        <f>MAR1!$B$5+MAR1!$C$5*COS(2*PI()*B860/365)+MAR1!$D$5*SIN(2*PI()*B860/365)+INDEX(ChangeFactor!$F$6:$F$17,C860)+IF(G860=1,MAR1!$B$11+INDEX(ChangeFactor!$G$6:$G$17,C860)*MAR1!$D$11*L860,MAR1!$C$11+INDEX(ChangeFactor!$G$6:$G$17,C860)*MAR1!$E$11*L860)</f>
        <v/>
      </c>
    </row>
    <row r="861">
      <c r="A861" s="6">
        <f>Data!U861</f>
        <v/>
      </c>
      <c r="B861" s="6">
        <f>MOD(A861-1,365)+1</f>
        <v/>
      </c>
      <c r="C861" s="6">
        <f>MATCH(B861,Markov!$C$6:$C$17,1)</f>
        <v/>
      </c>
      <c r="D861" s="16">
        <f>Data!V861</f>
        <v/>
      </c>
      <c r="E861" s="6">
        <f>IF(D861&lt;IF(E860=1,INDEX(Markov!$I$6:$I$17,C861),INDEX(Markov!$H$6:$H$17,C861)),1,0)</f>
        <v/>
      </c>
      <c r="F861" s="12">
        <f>IF(E861=1,GAMMA.INV(Data!W861,INDEX(Markov!$Q$6:$Q$17,C861),INDEX(Markov!$R$6:$R$17,C861)),0)</f>
        <v/>
      </c>
      <c r="G861" s="6">
        <f>IF(D861&lt;IF(G860=1,INDEX(ChangeFactor!$O$6:$O$17,C861),INDEX(ChangeFactor!$N$6:$N$17,C861)),1,0)</f>
        <v/>
      </c>
      <c r="H861" s="12">
        <f>IF(G861=1,GAMMA.INV(Data!W861,INDEX(ChangeFactor!$R$6:$R$17,C861),INDEX(ChangeFactor!$S$6:$S$17,C861)),0)</f>
        <v/>
      </c>
      <c r="I861" s="7">
        <f>NORM.S.INV(Data!X861)</f>
        <v/>
      </c>
      <c r="J861" s="7">
        <f>NORM.S.INV(Data!Y861)</f>
        <v/>
      </c>
      <c r="K861" s="7">
        <f>NORM.S.INV(Data!Z861)</f>
        <v/>
      </c>
      <c r="L861" s="7">
        <f>MAR1!$B$32*L860+MAR1!$C$32*M860+MAR1!$D$32*N860+MAR1!$B$42*I861+MAR1!$C$42*J861+MAR1!$D$42*K861</f>
        <v/>
      </c>
      <c r="M861" s="7">
        <f>MAR1!$B$33*L860+MAR1!$C$33*M860+MAR1!$D$33*N860+MAR1!$B$43*I861+MAR1!$C$43*J861+MAR1!$D$43*K861</f>
        <v/>
      </c>
      <c r="N861" s="7">
        <f>MAR1!$B$34*L860+MAR1!$C$34*M860+MAR1!$D$34*N860+MAR1!$B$44*I861+MAR1!$C$44*J861+MAR1!$D$44*K861</f>
        <v/>
      </c>
      <c r="O861" s="12">
        <f>MAR1!$B$5+MAR1!$C$5*COS(2*PI()*B861/365)+MAR1!$D$5*SIN(2*PI()*B861/365)+IF(E861=1,MAR1!$B$11+MAR1!$D$11*L861,MAR1!$C$11+MAR1!$E$11*L861)</f>
        <v/>
      </c>
      <c r="P861" s="12">
        <f>MAR1!$B$6+MAR1!$C$6*COS(2*PI()*B861/365)+MAR1!$D$6*SIN(2*PI()*B861/365)+IF(E861=1,MAR1!$B$12+MAR1!$D$12*M861,MAR1!$C$12+MAR1!$E$12*M861)</f>
        <v/>
      </c>
      <c r="Q861" s="12">
        <f>MAR1!$B$7+MAR1!$C$7*COS(2*PI()*B861/365)+MAR1!$D$7*SIN(2*PI()*B861/365)+IF(E861=1,MAR1!$B$13+MAR1!$D$13*N861,MAR1!$C$13+MAR1!$E$13*N861)</f>
        <v/>
      </c>
      <c r="R861" s="12">
        <f>MAR1!$B$5+MAR1!$C$5*COS(2*PI()*B861/365)+MAR1!$D$5*SIN(2*PI()*B861/365)+INDEX(ChangeFactor!$F$6:$F$17,C861)+IF(G861=1,MAR1!$B$11+INDEX(ChangeFactor!$G$6:$G$17,C861)*MAR1!$D$11*L861,MAR1!$C$11+INDEX(ChangeFactor!$G$6:$G$17,C861)*MAR1!$E$11*L861)</f>
        <v/>
      </c>
    </row>
    <row r="862">
      <c r="A862" s="6">
        <f>Data!U862</f>
        <v/>
      </c>
      <c r="B862" s="6">
        <f>MOD(A862-1,365)+1</f>
        <v/>
      </c>
      <c r="C862" s="6">
        <f>MATCH(B862,Markov!$C$6:$C$17,1)</f>
        <v/>
      </c>
      <c r="D862" s="16">
        <f>Data!V862</f>
        <v/>
      </c>
      <c r="E862" s="6">
        <f>IF(D862&lt;IF(E861=1,INDEX(Markov!$I$6:$I$17,C862),INDEX(Markov!$H$6:$H$17,C862)),1,0)</f>
        <v/>
      </c>
      <c r="F862" s="12">
        <f>IF(E862=1,GAMMA.INV(Data!W862,INDEX(Markov!$Q$6:$Q$17,C862),INDEX(Markov!$R$6:$R$17,C862)),0)</f>
        <v/>
      </c>
      <c r="G862" s="6">
        <f>IF(D862&lt;IF(G861=1,INDEX(ChangeFactor!$O$6:$O$17,C862),INDEX(ChangeFactor!$N$6:$N$17,C862)),1,0)</f>
        <v/>
      </c>
      <c r="H862" s="12">
        <f>IF(G862=1,GAMMA.INV(Data!W862,INDEX(ChangeFactor!$R$6:$R$17,C862),INDEX(ChangeFactor!$S$6:$S$17,C862)),0)</f>
        <v/>
      </c>
      <c r="I862" s="7">
        <f>NORM.S.INV(Data!X862)</f>
        <v/>
      </c>
      <c r="J862" s="7">
        <f>NORM.S.INV(Data!Y862)</f>
        <v/>
      </c>
      <c r="K862" s="7">
        <f>NORM.S.INV(Data!Z862)</f>
        <v/>
      </c>
      <c r="L862" s="7">
        <f>MAR1!$B$32*L861+MAR1!$C$32*M861+MAR1!$D$32*N861+MAR1!$B$42*I862+MAR1!$C$42*J862+MAR1!$D$42*K862</f>
        <v/>
      </c>
      <c r="M862" s="7">
        <f>MAR1!$B$33*L861+MAR1!$C$33*M861+MAR1!$D$33*N861+MAR1!$B$43*I862+MAR1!$C$43*J862+MAR1!$D$43*K862</f>
        <v/>
      </c>
      <c r="N862" s="7">
        <f>MAR1!$B$34*L861+MAR1!$C$34*M861+MAR1!$D$34*N861+MAR1!$B$44*I862+MAR1!$C$44*J862+MAR1!$D$44*K862</f>
        <v/>
      </c>
      <c r="O862" s="12">
        <f>MAR1!$B$5+MAR1!$C$5*COS(2*PI()*B862/365)+MAR1!$D$5*SIN(2*PI()*B862/365)+IF(E862=1,MAR1!$B$11+MAR1!$D$11*L862,MAR1!$C$11+MAR1!$E$11*L862)</f>
        <v/>
      </c>
      <c r="P862" s="12">
        <f>MAR1!$B$6+MAR1!$C$6*COS(2*PI()*B862/365)+MAR1!$D$6*SIN(2*PI()*B862/365)+IF(E862=1,MAR1!$B$12+MAR1!$D$12*M862,MAR1!$C$12+MAR1!$E$12*M862)</f>
        <v/>
      </c>
      <c r="Q862" s="12">
        <f>MAR1!$B$7+MAR1!$C$7*COS(2*PI()*B862/365)+MAR1!$D$7*SIN(2*PI()*B862/365)+IF(E862=1,MAR1!$B$13+MAR1!$D$13*N862,MAR1!$C$13+MAR1!$E$13*N862)</f>
        <v/>
      </c>
      <c r="R862" s="12">
        <f>MAR1!$B$5+MAR1!$C$5*COS(2*PI()*B862/365)+MAR1!$D$5*SIN(2*PI()*B862/365)+INDEX(ChangeFactor!$F$6:$F$17,C862)+IF(G862=1,MAR1!$B$11+INDEX(ChangeFactor!$G$6:$G$17,C862)*MAR1!$D$11*L862,MAR1!$C$11+INDEX(ChangeFactor!$G$6:$G$17,C862)*MAR1!$E$11*L862)</f>
        <v/>
      </c>
    </row>
    <row r="863">
      <c r="A863" s="6">
        <f>Data!U863</f>
        <v/>
      </c>
      <c r="B863" s="6">
        <f>MOD(A863-1,365)+1</f>
        <v/>
      </c>
      <c r="C863" s="6">
        <f>MATCH(B863,Markov!$C$6:$C$17,1)</f>
        <v/>
      </c>
      <c r="D863" s="16">
        <f>Data!V863</f>
        <v/>
      </c>
      <c r="E863" s="6">
        <f>IF(D863&lt;IF(E862=1,INDEX(Markov!$I$6:$I$17,C863),INDEX(Markov!$H$6:$H$17,C863)),1,0)</f>
        <v/>
      </c>
      <c r="F863" s="12">
        <f>IF(E863=1,GAMMA.INV(Data!W863,INDEX(Markov!$Q$6:$Q$17,C863),INDEX(Markov!$R$6:$R$17,C863)),0)</f>
        <v/>
      </c>
      <c r="G863" s="6">
        <f>IF(D863&lt;IF(G862=1,INDEX(ChangeFactor!$O$6:$O$17,C863),INDEX(ChangeFactor!$N$6:$N$17,C863)),1,0)</f>
        <v/>
      </c>
      <c r="H863" s="12">
        <f>IF(G863=1,GAMMA.INV(Data!W863,INDEX(ChangeFactor!$R$6:$R$17,C863),INDEX(ChangeFactor!$S$6:$S$17,C863)),0)</f>
        <v/>
      </c>
      <c r="I863" s="7">
        <f>NORM.S.INV(Data!X863)</f>
        <v/>
      </c>
      <c r="J863" s="7">
        <f>NORM.S.INV(Data!Y863)</f>
        <v/>
      </c>
      <c r="K863" s="7">
        <f>NORM.S.INV(Data!Z863)</f>
        <v/>
      </c>
      <c r="L863" s="7">
        <f>MAR1!$B$32*L862+MAR1!$C$32*M862+MAR1!$D$32*N862+MAR1!$B$42*I863+MAR1!$C$42*J863+MAR1!$D$42*K863</f>
        <v/>
      </c>
      <c r="M863" s="7">
        <f>MAR1!$B$33*L862+MAR1!$C$33*M862+MAR1!$D$33*N862+MAR1!$B$43*I863+MAR1!$C$43*J863+MAR1!$D$43*K863</f>
        <v/>
      </c>
      <c r="N863" s="7">
        <f>MAR1!$B$34*L862+MAR1!$C$34*M862+MAR1!$D$34*N862+MAR1!$B$44*I863+MAR1!$C$44*J863+MAR1!$D$44*K863</f>
        <v/>
      </c>
      <c r="O863" s="12">
        <f>MAR1!$B$5+MAR1!$C$5*COS(2*PI()*B863/365)+MAR1!$D$5*SIN(2*PI()*B863/365)+IF(E863=1,MAR1!$B$11+MAR1!$D$11*L863,MAR1!$C$11+MAR1!$E$11*L863)</f>
        <v/>
      </c>
      <c r="P863" s="12">
        <f>MAR1!$B$6+MAR1!$C$6*COS(2*PI()*B863/365)+MAR1!$D$6*SIN(2*PI()*B863/365)+IF(E863=1,MAR1!$B$12+MAR1!$D$12*M863,MAR1!$C$12+MAR1!$E$12*M863)</f>
        <v/>
      </c>
      <c r="Q863" s="12">
        <f>MAR1!$B$7+MAR1!$C$7*COS(2*PI()*B863/365)+MAR1!$D$7*SIN(2*PI()*B863/365)+IF(E863=1,MAR1!$B$13+MAR1!$D$13*N863,MAR1!$C$13+MAR1!$E$13*N863)</f>
        <v/>
      </c>
      <c r="R863" s="12">
        <f>MAR1!$B$5+MAR1!$C$5*COS(2*PI()*B863/365)+MAR1!$D$5*SIN(2*PI()*B863/365)+INDEX(ChangeFactor!$F$6:$F$17,C863)+IF(G863=1,MAR1!$B$11+INDEX(ChangeFactor!$G$6:$G$17,C863)*MAR1!$D$11*L863,MAR1!$C$11+INDEX(ChangeFactor!$G$6:$G$17,C863)*MAR1!$E$11*L863)</f>
        <v/>
      </c>
    </row>
    <row r="864">
      <c r="A864" s="6">
        <f>Data!U864</f>
        <v/>
      </c>
      <c r="B864" s="6">
        <f>MOD(A864-1,365)+1</f>
        <v/>
      </c>
      <c r="C864" s="6">
        <f>MATCH(B864,Markov!$C$6:$C$17,1)</f>
        <v/>
      </c>
      <c r="D864" s="16">
        <f>Data!V864</f>
        <v/>
      </c>
      <c r="E864" s="6">
        <f>IF(D864&lt;IF(E863=1,INDEX(Markov!$I$6:$I$17,C864),INDEX(Markov!$H$6:$H$17,C864)),1,0)</f>
        <v/>
      </c>
      <c r="F864" s="12">
        <f>IF(E864=1,GAMMA.INV(Data!W864,INDEX(Markov!$Q$6:$Q$17,C864),INDEX(Markov!$R$6:$R$17,C864)),0)</f>
        <v/>
      </c>
      <c r="G864" s="6">
        <f>IF(D864&lt;IF(G863=1,INDEX(ChangeFactor!$O$6:$O$17,C864),INDEX(ChangeFactor!$N$6:$N$17,C864)),1,0)</f>
        <v/>
      </c>
      <c r="H864" s="12">
        <f>IF(G864=1,GAMMA.INV(Data!W864,INDEX(ChangeFactor!$R$6:$R$17,C864),INDEX(ChangeFactor!$S$6:$S$17,C864)),0)</f>
        <v/>
      </c>
      <c r="I864" s="7">
        <f>NORM.S.INV(Data!X864)</f>
        <v/>
      </c>
      <c r="J864" s="7">
        <f>NORM.S.INV(Data!Y864)</f>
        <v/>
      </c>
      <c r="K864" s="7">
        <f>NORM.S.INV(Data!Z864)</f>
        <v/>
      </c>
      <c r="L864" s="7">
        <f>MAR1!$B$32*L863+MAR1!$C$32*M863+MAR1!$D$32*N863+MAR1!$B$42*I864+MAR1!$C$42*J864+MAR1!$D$42*K864</f>
        <v/>
      </c>
      <c r="M864" s="7">
        <f>MAR1!$B$33*L863+MAR1!$C$33*M863+MAR1!$D$33*N863+MAR1!$B$43*I864+MAR1!$C$43*J864+MAR1!$D$43*K864</f>
        <v/>
      </c>
      <c r="N864" s="7">
        <f>MAR1!$B$34*L863+MAR1!$C$34*M863+MAR1!$D$34*N863+MAR1!$B$44*I864+MAR1!$C$44*J864+MAR1!$D$44*K864</f>
        <v/>
      </c>
      <c r="O864" s="12">
        <f>MAR1!$B$5+MAR1!$C$5*COS(2*PI()*B864/365)+MAR1!$D$5*SIN(2*PI()*B864/365)+IF(E864=1,MAR1!$B$11+MAR1!$D$11*L864,MAR1!$C$11+MAR1!$E$11*L864)</f>
        <v/>
      </c>
      <c r="P864" s="12">
        <f>MAR1!$B$6+MAR1!$C$6*COS(2*PI()*B864/365)+MAR1!$D$6*SIN(2*PI()*B864/365)+IF(E864=1,MAR1!$B$12+MAR1!$D$12*M864,MAR1!$C$12+MAR1!$E$12*M864)</f>
        <v/>
      </c>
      <c r="Q864" s="12">
        <f>MAR1!$B$7+MAR1!$C$7*COS(2*PI()*B864/365)+MAR1!$D$7*SIN(2*PI()*B864/365)+IF(E864=1,MAR1!$B$13+MAR1!$D$13*N864,MAR1!$C$13+MAR1!$E$13*N864)</f>
        <v/>
      </c>
      <c r="R864" s="12">
        <f>MAR1!$B$5+MAR1!$C$5*COS(2*PI()*B864/365)+MAR1!$D$5*SIN(2*PI()*B864/365)+INDEX(ChangeFactor!$F$6:$F$17,C864)+IF(G864=1,MAR1!$B$11+INDEX(ChangeFactor!$G$6:$G$17,C864)*MAR1!$D$11*L864,MAR1!$C$11+INDEX(ChangeFactor!$G$6:$G$17,C864)*MAR1!$E$11*L864)</f>
        <v/>
      </c>
    </row>
    <row r="865">
      <c r="A865" s="6">
        <f>Data!U865</f>
        <v/>
      </c>
      <c r="B865" s="6">
        <f>MOD(A865-1,365)+1</f>
        <v/>
      </c>
      <c r="C865" s="6">
        <f>MATCH(B865,Markov!$C$6:$C$17,1)</f>
        <v/>
      </c>
      <c r="D865" s="16">
        <f>Data!V865</f>
        <v/>
      </c>
      <c r="E865" s="6">
        <f>IF(D865&lt;IF(E864=1,INDEX(Markov!$I$6:$I$17,C865),INDEX(Markov!$H$6:$H$17,C865)),1,0)</f>
        <v/>
      </c>
      <c r="F865" s="12">
        <f>IF(E865=1,GAMMA.INV(Data!W865,INDEX(Markov!$Q$6:$Q$17,C865),INDEX(Markov!$R$6:$R$17,C865)),0)</f>
        <v/>
      </c>
      <c r="G865" s="6">
        <f>IF(D865&lt;IF(G864=1,INDEX(ChangeFactor!$O$6:$O$17,C865),INDEX(ChangeFactor!$N$6:$N$17,C865)),1,0)</f>
        <v/>
      </c>
      <c r="H865" s="12">
        <f>IF(G865=1,GAMMA.INV(Data!W865,INDEX(ChangeFactor!$R$6:$R$17,C865),INDEX(ChangeFactor!$S$6:$S$17,C865)),0)</f>
        <v/>
      </c>
      <c r="I865" s="7">
        <f>NORM.S.INV(Data!X865)</f>
        <v/>
      </c>
      <c r="J865" s="7">
        <f>NORM.S.INV(Data!Y865)</f>
        <v/>
      </c>
      <c r="K865" s="7">
        <f>NORM.S.INV(Data!Z865)</f>
        <v/>
      </c>
      <c r="L865" s="7">
        <f>MAR1!$B$32*L864+MAR1!$C$32*M864+MAR1!$D$32*N864+MAR1!$B$42*I865+MAR1!$C$42*J865+MAR1!$D$42*K865</f>
        <v/>
      </c>
      <c r="M865" s="7">
        <f>MAR1!$B$33*L864+MAR1!$C$33*M864+MAR1!$D$33*N864+MAR1!$B$43*I865+MAR1!$C$43*J865+MAR1!$D$43*K865</f>
        <v/>
      </c>
      <c r="N865" s="7">
        <f>MAR1!$B$34*L864+MAR1!$C$34*M864+MAR1!$D$34*N864+MAR1!$B$44*I865+MAR1!$C$44*J865+MAR1!$D$44*K865</f>
        <v/>
      </c>
      <c r="O865" s="12">
        <f>MAR1!$B$5+MAR1!$C$5*COS(2*PI()*B865/365)+MAR1!$D$5*SIN(2*PI()*B865/365)+IF(E865=1,MAR1!$B$11+MAR1!$D$11*L865,MAR1!$C$11+MAR1!$E$11*L865)</f>
        <v/>
      </c>
      <c r="P865" s="12">
        <f>MAR1!$B$6+MAR1!$C$6*COS(2*PI()*B865/365)+MAR1!$D$6*SIN(2*PI()*B865/365)+IF(E865=1,MAR1!$B$12+MAR1!$D$12*M865,MAR1!$C$12+MAR1!$E$12*M865)</f>
        <v/>
      </c>
      <c r="Q865" s="12">
        <f>MAR1!$B$7+MAR1!$C$7*COS(2*PI()*B865/365)+MAR1!$D$7*SIN(2*PI()*B865/365)+IF(E865=1,MAR1!$B$13+MAR1!$D$13*N865,MAR1!$C$13+MAR1!$E$13*N865)</f>
        <v/>
      </c>
      <c r="R865" s="12">
        <f>MAR1!$B$5+MAR1!$C$5*COS(2*PI()*B865/365)+MAR1!$D$5*SIN(2*PI()*B865/365)+INDEX(ChangeFactor!$F$6:$F$17,C865)+IF(G865=1,MAR1!$B$11+INDEX(ChangeFactor!$G$6:$G$17,C865)*MAR1!$D$11*L865,MAR1!$C$11+INDEX(ChangeFactor!$G$6:$G$17,C865)*MAR1!$E$11*L865)</f>
        <v/>
      </c>
    </row>
    <row r="866">
      <c r="A866" s="6">
        <f>Data!U866</f>
        <v/>
      </c>
      <c r="B866" s="6">
        <f>MOD(A866-1,365)+1</f>
        <v/>
      </c>
      <c r="C866" s="6">
        <f>MATCH(B866,Markov!$C$6:$C$17,1)</f>
        <v/>
      </c>
      <c r="D866" s="16">
        <f>Data!V866</f>
        <v/>
      </c>
      <c r="E866" s="6">
        <f>IF(D866&lt;IF(E865=1,INDEX(Markov!$I$6:$I$17,C866),INDEX(Markov!$H$6:$H$17,C866)),1,0)</f>
        <v/>
      </c>
      <c r="F866" s="12">
        <f>IF(E866=1,GAMMA.INV(Data!W866,INDEX(Markov!$Q$6:$Q$17,C866),INDEX(Markov!$R$6:$R$17,C866)),0)</f>
        <v/>
      </c>
      <c r="G866" s="6">
        <f>IF(D866&lt;IF(G865=1,INDEX(ChangeFactor!$O$6:$O$17,C866),INDEX(ChangeFactor!$N$6:$N$17,C866)),1,0)</f>
        <v/>
      </c>
      <c r="H866" s="12">
        <f>IF(G866=1,GAMMA.INV(Data!W866,INDEX(ChangeFactor!$R$6:$R$17,C866),INDEX(ChangeFactor!$S$6:$S$17,C866)),0)</f>
        <v/>
      </c>
      <c r="I866" s="7">
        <f>NORM.S.INV(Data!X866)</f>
        <v/>
      </c>
      <c r="J866" s="7">
        <f>NORM.S.INV(Data!Y866)</f>
        <v/>
      </c>
      <c r="K866" s="7">
        <f>NORM.S.INV(Data!Z866)</f>
        <v/>
      </c>
      <c r="L866" s="7">
        <f>MAR1!$B$32*L865+MAR1!$C$32*M865+MAR1!$D$32*N865+MAR1!$B$42*I866+MAR1!$C$42*J866+MAR1!$D$42*K866</f>
        <v/>
      </c>
      <c r="M866" s="7">
        <f>MAR1!$B$33*L865+MAR1!$C$33*M865+MAR1!$D$33*N865+MAR1!$B$43*I866+MAR1!$C$43*J866+MAR1!$D$43*K866</f>
        <v/>
      </c>
      <c r="N866" s="7">
        <f>MAR1!$B$34*L865+MAR1!$C$34*M865+MAR1!$D$34*N865+MAR1!$B$44*I866+MAR1!$C$44*J866+MAR1!$D$44*K866</f>
        <v/>
      </c>
      <c r="O866" s="12">
        <f>MAR1!$B$5+MAR1!$C$5*COS(2*PI()*B866/365)+MAR1!$D$5*SIN(2*PI()*B866/365)+IF(E866=1,MAR1!$B$11+MAR1!$D$11*L866,MAR1!$C$11+MAR1!$E$11*L866)</f>
        <v/>
      </c>
      <c r="P866" s="12">
        <f>MAR1!$B$6+MAR1!$C$6*COS(2*PI()*B866/365)+MAR1!$D$6*SIN(2*PI()*B866/365)+IF(E866=1,MAR1!$B$12+MAR1!$D$12*M866,MAR1!$C$12+MAR1!$E$12*M866)</f>
        <v/>
      </c>
      <c r="Q866" s="12">
        <f>MAR1!$B$7+MAR1!$C$7*COS(2*PI()*B866/365)+MAR1!$D$7*SIN(2*PI()*B866/365)+IF(E866=1,MAR1!$B$13+MAR1!$D$13*N866,MAR1!$C$13+MAR1!$E$13*N866)</f>
        <v/>
      </c>
      <c r="R866" s="12">
        <f>MAR1!$B$5+MAR1!$C$5*COS(2*PI()*B866/365)+MAR1!$D$5*SIN(2*PI()*B866/365)+INDEX(ChangeFactor!$F$6:$F$17,C866)+IF(G866=1,MAR1!$B$11+INDEX(ChangeFactor!$G$6:$G$17,C866)*MAR1!$D$11*L866,MAR1!$C$11+INDEX(ChangeFactor!$G$6:$G$17,C866)*MAR1!$E$11*L866)</f>
        <v/>
      </c>
    </row>
    <row r="867">
      <c r="A867" s="6">
        <f>Data!U867</f>
        <v/>
      </c>
      <c r="B867" s="6">
        <f>MOD(A867-1,365)+1</f>
        <v/>
      </c>
      <c r="C867" s="6">
        <f>MATCH(B867,Markov!$C$6:$C$17,1)</f>
        <v/>
      </c>
      <c r="D867" s="16">
        <f>Data!V867</f>
        <v/>
      </c>
      <c r="E867" s="6">
        <f>IF(D867&lt;IF(E866=1,INDEX(Markov!$I$6:$I$17,C867),INDEX(Markov!$H$6:$H$17,C867)),1,0)</f>
        <v/>
      </c>
      <c r="F867" s="12">
        <f>IF(E867=1,GAMMA.INV(Data!W867,INDEX(Markov!$Q$6:$Q$17,C867),INDEX(Markov!$R$6:$R$17,C867)),0)</f>
        <v/>
      </c>
      <c r="G867" s="6">
        <f>IF(D867&lt;IF(G866=1,INDEX(ChangeFactor!$O$6:$O$17,C867),INDEX(ChangeFactor!$N$6:$N$17,C867)),1,0)</f>
        <v/>
      </c>
      <c r="H867" s="12">
        <f>IF(G867=1,GAMMA.INV(Data!W867,INDEX(ChangeFactor!$R$6:$R$17,C867),INDEX(ChangeFactor!$S$6:$S$17,C867)),0)</f>
        <v/>
      </c>
      <c r="I867" s="7">
        <f>NORM.S.INV(Data!X867)</f>
        <v/>
      </c>
      <c r="J867" s="7">
        <f>NORM.S.INV(Data!Y867)</f>
        <v/>
      </c>
      <c r="K867" s="7">
        <f>NORM.S.INV(Data!Z867)</f>
        <v/>
      </c>
      <c r="L867" s="7">
        <f>MAR1!$B$32*L866+MAR1!$C$32*M866+MAR1!$D$32*N866+MAR1!$B$42*I867+MAR1!$C$42*J867+MAR1!$D$42*K867</f>
        <v/>
      </c>
      <c r="M867" s="7">
        <f>MAR1!$B$33*L866+MAR1!$C$33*M866+MAR1!$D$33*N866+MAR1!$B$43*I867+MAR1!$C$43*J867+MAR1!$D$43*K867</f>
        <v/>
      </c>
      <c r="N867" s="7">
        <f>MAR1!$B$34*L866+MAR1!$C$34*M866+MAR1!$D$34*N866+MAR1!$B$44*I867+MAR1!$C$44*J867+MAR1!$D$44*K867</f>
        <v/>
      </c>
      <c r="O867" s="12">
        <f>MAR1!$B$5+MAR1!$C$5*COS(2*PI()*B867/365)+MAR1!$D$5*SIN(2*PI()*B867/365)+IF(E867=1,MAR1!$B$11+MAR1!$D$11*L867,MAR1!$C$11+MAR1!$E$11*L867)</f>
        <v/>
      </c>
      <c r="P867" s="12">
        <f>MAR1!$B$6+MAR1!$C$6*COS(2*PI()*B867/365)+MAR1!$D$6*SIN(2*PI()*B867/365)+IF(E867=1,MAR1!$B$12+MAR1!$D$12*M867,MAR1!$C$12+MAR1!$E$12*M867)</f>
        <v/>
      </c>
      <c r="Q867" s="12">
        <f>MAR1!$B$7+MAR1!$C$7*COS(2*PI()*B867/365)+MAR1!$D$7*SIN(2*PI()*B867/365)+IF(E867=1,MAR1!$B$13+MAR1!$D$13*N867,MAR1!$C$13+MAR1!$E$13*N867)</f>
        <v/>
      </c>
      <c r="R867" s="12">
        <f>MAR1!$B$5+MAR1!$C$5*COS(2*PI()*B867/365)+MAR1!$D$5*SIN(2*PI()*B867/365)+INDEX(ChangeFactor!$F$6:$F$17,C867)+IF(G867=1,MAR1!$B$11+INDEX(ChangeFactor!$G$6:$G$17,C867)*MAR1!$D$11*L867,MAR1!$C$11+INDEX(ChangeFactor!$G$6:$G$17,C867)*MAR1!$E$11*L867)</f>
        <v/>
      </c>
    </row>
    <row r="868">
      <c r="A868" s="6">
        <f>Data!U868</f>
        <v/>
      </c>
      <c r="B868" s="6">
        <f>MOD(A868-1,365)+1</f>
        <v/>
      </c>
      <c r="C868" s="6">
        <f>MATCH(B868,Markov!$C$6:$C$17,1)</f>
        <v/>
      </c>
      <c r="D868" s="16">
        <f>Data!V868</f>
        <v/>
      </c>
      <c r="E868" s="6">
        <f>IF(D868&lt;IF(E867=1,INDEX(Markov!$I$6:$I$17,C868),INDEX(Markov!$H$6:$H$17,C868)),1,0)</f>
        <v/>
      </c>
      <c r="F868" s="12">
        <f>IF(E868=1,GAMMA.INV(Data!W868,INDEX(Markov!$Q$6:$Q$17,C868),INDEX(Markov!$R$6:$R$17,C868)),0)</f>
        <v/>
      </c>
      <c r="G868" s="6">
        <f>IF(D868&lt;IF(G867=1,INDEX(ChangeFactor!$O$6:$O$17,C868),INDEX(ChangeFactor!$N$6:$N$17,C868)),1,0)</f>
        <v/>
      </c>
      <c r="H868" s="12">
        <f>IF(G868=1,GAMMA.INV(Data!W868,INDEX(ChangeFactor!$R$6:$R$17,C868),INDEX(ChangeFactor!$S$6:$S$17,C868)),0)</f>
        <v/>
      </c>
      <c r="I868" s="7">
        <f>NORM.S.INV(Data!X868)</f>
        <v/>
      </c>
      <c r="J868" s="7">
        <f>NORM.S.INV(Data!Y868)</f>
        <v/>
      </c>
      <c r="K868" s="7">
        <f>NORM.S.INV(Data!Z868)</f>
        <v/>
      </c>
      <c r="L868" s="7">
        <f>MAR1!$B$32*L867+MAR1!$C$32*M867+MAR1!$D$32*N867+MAR1!$B$42*I868+MAR1!$C$42*J868+MAR1!$D$42*K868</f>
        <v/>
      </c>
      <c r="M868" s="7">
        <f>MAR1!$B$33*L867+MAR1!$C$33*M867+MAR1!$D$33*N867+MAR1!$B$43*I868+MAR1!$C$43*J868+MAR1!$D$43*K868</f>
        <v/>
      </c>
      <c r="N868" s="7">
        <f>MAR1!$B$34*L867+MAR1!$C$34*M867+MAR1!$D$34*N867+MAR1!$B$44*I868+MAR1!$C$44*J868+MAR1!$D$44*K868</f>
        <v/>
      </c>
      <c r="O868" s="12">
        <f>MAR1!$B$5+MAR1!$C$5*COS(2*PI()*B868/365)+MAR1!$D$5*SIN(2*PI()*B868/365)+IF(E868=1,MAR1!$B$11+MAR1!$D$11*L868,MAR1!$C$11+MAR1!$E$11*L868)</f>
        <v/>
      </c>
      <c r="P868" s="12">
        <f>MAR1!$B$6+MAR1!$C$6*COS(2*PI()*B868/365)+MAR1!$D$6*SIN(2*PI()*B868/365)+IF(E868=1,MAR1!$B$12+MAR1!$D$12*M868,MAR1!$C$12+MAR1!$E$12*M868)</f>
        <v/>
      </c>
      <c r="Q868" s="12">
        <f>MAR1!$B$7+MAR1!$C$7*COS(2*PI()*B868/365)+MAR1!$D$7*SIN(2*PI()*B868/365)+IF(E868=1,MAR1!$B$13+MAR1!$D$13*N868,MAR1!$C$13+MAR1!$E$13*N868)</f>
        <v/>
      </c>
      <c r="R868" s="12">
        <f>MAR1!$B$5+MAR1!$C$5*COS(2*PI()*B868/365)+MAR1!$D$5*SIN(2*PI()*B868/365)+INDEX(ChangeFactor!$F$6:$F$17,C868)+IF(G868=1,MAR1!$B$11+INDEX(ChangeFactor!$G$6:$G$17,C868)*MAR1!$D$11*L868,MAR1!$C$11+INDEX(ChangeFactor!$G$6:$G$17,C868)*MAR1!$E$11*L868)</f>
        <v/>
      </c>
    </row>
    <row r="869">
      <c r="A869" s="6">
        <f>Data!U869</f>
        <v/>
      </c>
      <c r="B869" s="6">
        <f>MOD(A869-1,365)+1</f>
        <v/>
      </c>
      <c r="C869" s="6">
        <f>MATCH(B869,Markov!$C$6:$C$17,1)</f>
        <v/>
      </c>
      <c r="D869" s="16">
        <f>Data!V869</f>
        <v/>
      </c>
      <c r="E869" s="6">
        <f>IF(D869&lt;IF(E868=1,INDEX(Markov!$I$6:$I$17,C869),INDEX(Markov!$H$6:$H$17,C869)),1,0)</f>
        <v/>
      </c>
      <c r="F869" s="12">
        <f>IF(E869=1,GAMMA.INV(Data!W869,INDEX(Markov!$Q$6:$Q$17,C869),INDEX(Markov!$R$6:$R$17,C869)),0)</f>
        <v/>
      </c>
      <c r="G869" s="6">
        <f>IF(D869&lt;IF(G868=1,INDEX(ChangeFactor!$O$6:$O$17,C869),INDEX(ChangeFactor!$N$6:$N$17,C869)),1,0)</f>
        <v/>
      </c>
      <c r="H869" s="12">
        <f>IF(G869=1,GAMMA.INV(Data!W869,INDEX(ChangeFactor!$R$6:$R$17,C869),INDEX(ChangeFactor!$S$6:$S$17,C869)),0)</f>
        <v/>
      </c>
      <c r="I869" s="7">
        <f>NORM.S.INV(Data!X869)</f>
        <v/>
      </c>
      <c r="J869" s="7">
        <f>NORM.S.INV(Data!Y869)</f>
        <v/>
      </c>
      <c r="K869" s="7">
        <f>NORM.S.INV(Data!Z869)</f>
        <v/>
      </c>
      <c r="L869" s="7">
        <f>MAR1!$B$32*L868+MAR1!$C$32*M868+MAR1!$D$32*N868+MAR1!$B$42*I869+MAR1!$C$42*J869+MAR1!$D$42*K869</f>
        <v/>
      </c>
      <c r="M869" s="7">
        <f>MAR1!$B$33*L868+MAR1!$C$33*M868+MAR1!$D$33*N868+MAR1!$B$43*I869+MAR1!$C$43*J869+MAR1!$D$43*K869</f>
        <v/>
      </c>
      <c r="N869" s="7">
        <f>MAR1!$B$34*L868+MAR1!$C$34*M868+MAR1!$D$34*N868+MAR1!$B$44*I869+MAR1!$C$44*J869+MAR1!$D$44*K869</f>
        <v/>
      </c>
      <c r="O869" s="12">
        <f>MAR1!$B$5+MAR1!$C$5*COS(2*PI()*B869/365)+MAR1!$D$5*SIN(2*PI()*B869/365)+IF(E869=1,MAR1!$B$11+MAR1!$D$11*L869,MAR1!$C$11+MAR1!$E$11*L869)</f>
        <v/>
      </c>
      <c r="P869" s="12">
        <f>MAR1!$B$6+MAR1!$C$6*COS(2*PI()*B869/365)+MAR1!$D$6*SIN(2*PI()*B869/365)+IF(E869=1,MAR1!$B$12+MAR1!$D$12*M869,MAR1!$C$12+MAR1!$E$12*M869)</f>
        <v/>
      </c>
      <c r="Q869" s="12">
        <f>MAR1!$B$7+MAR1!$C$7*COS(2*PI()*B869/365)+MAR1!$D$7*SIN(2*PI()*B869/365)+IF(E869=1,MAR1!$B$13+MAR1!$D$13*N869,MAR1!$C$13+MAR1!$E$13*N869)</f>
        <v/>
      </c>
      <c r="R869" s="12">
        <f>MAR1!$B$5+MAR1!$C$5*COS(2*PI()*B869/365)+MAR1!$D$5*SIN(2*PI()*B869/365)+INDEX(ChangeFactor!$F$6:$F$17,C869)+IF(G869=1,MAR1!$B$11+INDEX(ChangeFactor!$G$6:$G$17,C869)*MAR1!$D$11*L869,MAR1!$C$11+INDEX(ChangeFactor!$G$6:$G$17,C869)*MAR1!$E$11*L869)</f>
        <v/>
      </c>
    </row>
    <row r="870">
      <c r="A870" s="6">
        <f>Data!U870</f>
        <v/>
      </c>
      <c r="B870" s="6">
        <f>MOD(A870-1,365)+1</f>
        <v/>
      </c>
      <c r="C870" s="6">
        <f>MATCH(B870,Markov!$C$6:$C$17,1)</f>
        <v/>
      </c>
      <c r="D870" s="16">
        <f>Data!V870</f>
        <v/>
      </c>
      <c r="E870" s="6">
        <f>IF(D870&lt;IF(E869=1,INDEX(Markov!$I$6:$I$17,C870),INDEX(Markov!$H$6:$H$17,C870)),1,0)</f>
        <v/>
      </c>
      <c r="F870" s="12">
        <f>IF(E870=1,GAMMA.INV(Data!W870,INDEX(Markov!$Q$6:$Q$17,C870),INDEX(Markov!$R$6:$R$17,C870)),0)</f>
        <v/>
      </c>
      <c r="G870" s="6">
        <f>IF(D870&lt;IF(G869=1,INDEX(ChangeFactor!$O$6:$O$17,C870),INDEX(ChangeFactor!$N$6:$N$17,C870)),1,0)</f>
        <v/>
      </c>
      <c r="H870" s="12">
        <f>IF(G870=1,GAMMA.INV(Data!W870,INDEX(ChangeFactor!$R$6:$R$17,C870),INDEX(ChangeFactor!$S$6:$S$17,C870)),0)</f>
        <v/>
      </c>
      <c r="I870" s="7">
        <f>NORM.S.INV(Data!X870)</f>
        <v/>
      </c>
      <c r="J870" s="7">
        <f>NORM.S.INV(Data!Y870)</f>
        <v/>
      </c>
      <c r="K870" s="7">
        <f>NORM.S.INV(Data!Z870)</f>
        <v/>
      </c>
      <c r="L870" s="7">
        <f>MAR1!$B$32*L869+MAR1!$C$32*M869+MAR1!$D$32*N869+MAR1!$B$42*I870+MAR1!$C$42*J870+MAR1!$D$42*K870</f>
        <v/>
      </c>
      <c r="M870" s="7">
        <f>MAR1!$B$33*L869+MAR1!$C$33*M869+MAR1!$D$33*N869+MAR1!$B$43*I870+MAR1!$C$43*J870+MAR1!$D$43*K870</f>
        <v/>
      </c>
      <c r="N870" s="7">
        <f>MAR1!$B$34*L869+MAR1!$C$34*M869+MAR1!$D$34*N869+MAR1!$B$44*I870+MAR1!$C$44*J870+MAR1!$D$44*K870</f>
        <v/>
      </c>
      <c r="O870" s="12">
        <f>MAR1!$B$5+MAR1!$C$5*COS(2*PI()*B870/365)+MAR1!$D$5*SIN(2*PI()*B870/365)+IF(E870=1,MAR1!$B$11+MAR1!$D$11*L870,MAR1!$C$11+MAR1!$E$11*L870)</f>
        <v/>
      </c>
      <c r="P870" s="12">
        <f>MAR1!$B$6+MAR1!$C$6*COS(2*PI()*B870/365)+MAR1!$D$6*SIN(2*PI()*B870/365)+IF(E870=1,MAR1!$B$12+MAR1!$D$12*M870,MAR1!$C$12+MAR1!$E$12*M870)</f>
        <v/>
      </c>
      <c r="Q870" s="12">
        <f>MAR1!$B$7+MAR1!$C$7*COS(2*PI()*B870/365)+MAR1!$D$7*SIN(2*PI()*B870/365)+IF(E870=1,MAR1!$B$13+MAR1!$D$13*N870,MAR1!$C$13+MAR1!$E$13*N870)</f>
        <v/>
      </c>
      <c r="R870" s="12">
        <f>MAR1!$B$5+MAR1!$C$5*COS(2*PI()*B870/365)+MAR1!$D$5*SIN(2*PI()*B870/365)+INDEX(ChangeFactor!$F$6:$F$17,C870)+IF(G870=1,MAR1!$B$11+INDEX(ChangeFactor!$G$6:$G$17,C870)*MAR1!$D$11*L870,MAR1!$C$11+INDEX(ChangeFactor!$G$6:$G$17,C870)*MAR1!$E$11*L870)</f>
        <v/>
      </c>
    </row>
    <row r="871">
      <c r="A871" s="6">
        <f>Data!U871</f>
        <v/>
      </c>
      <c r="B871" s="6">
        <f>MOD(A871-1,365)+1</f>
        <v/>
      </c>
      <c r="C871" s="6">
        <f>MATCH(B871,Markov!$C$6:$C$17,1)</f>
        <v/>
      </c>
      <c r="D871" s="16">
        <f>Data!V871</f>
        <v/>
      </c>
      <c r="E871" s="6">
        <f>IF(D871&lt;IF(E870=1,INDEX(Markov!$I$6:$I$17,C871),INDEX(Markov!$H$6:$H$17,C871)),1,0)</f>
        <v/>
      </c>
      <c r="F871" s="12">
        <f>IF(E871=1,GAMMA.INV(Data!W871,INDEX(Markov!$Q$6:$Q$17,C871),INDEX(Markov!$R$6:$R$17,C871)),0)</f>
        <v/>
      </c>
      <c r="G871" s="6">
        <f>IF(D871&lt;IF(G870=1,INDEX(ChangeFactor!$O$6:$O$17,C871),INDEX(ChangeFactor!$N$6:$N$17,C871)),1,0)</f>
        <v/>
      </c>
      <c r="H871" s="12">
        <f>IF(G871=1,GAMMA.INV(Data!W871,INDEX(ChangeFactor!$R$6:$R$17,C871),INDEX(ChangeFactor!$S$6:$S$17,C871)),0)</f>
        <v/>
      </c>
      <c r="I871" s="7">
        <f>NORM.S.INV(Data!X871)</f>
        <v/>
      </c>
      <c r="J871" s="7">
        <f>NORM.S.INV(Data!Y871)</f>
        <v/>
      </c>
      <c r="K871" s="7">
        <f>NORM.S.INV(Data!Z871)</f>
        <v/>
      </c>
      <c r="L871" s="7">
        <f>MAR1!$B$32*L870+MAR1!$C$32*M870+MAR1!$D$32*N870+MAR1!$B$42*I871+MAR1!$C$42*J871+MAR1!$D$42*K871</f>
        <v/>
      </c>
      <c r="M871" s="7">
        <f>MAR1!$B$33*L870+MAR1!$C$33*M870+MAR1!$D$33*N870+MAR1!$B$43*I871+MAR1!$C$43*J871+MAR1!$D$43*K871</f>
        <v/>
      </c>
      <c r="N871" s="7">
        <f>MAR1!$B$34*L870+MAR1!$C$34*M870+MAR1!$D$34*N870+MAR1!$B$44*I871+MAR1!$C$44*J871+MAR1!$D$44*K871</f>
        <v/>
      </c>
      <c r="O871" s="12">
        <f>MAR1!$B$5+MAR1!$C$5*COS(2*PI()*B871/365)+MAR1!$D$5*SIN(2*PI()*B871/365)+IF(E871=1,MAR1!$B$11+MAR1!$D$11*L871,MAR1!$C$11+MAR1!$E$11*L871)</f>
        <v/>
      </c>
      <c r="P871" s="12">
        <f>MAR1!$B$6+MAR1!$C$6*COS(2*PI()*B871/365)+MAR1!$D$6*SIN(2*PI()*B871/365)+IF(E871=1,MAR1!$B$12+MAR1!$D$12*M871,MAR1!$C$12+MAR1!$E$12*M871)</f>
        <v/>
      </c>
      <c r="Q871" s="12">
        <f>MAR1!$B$7+MAR1!$C$7*COS(2*PI()*B871/365)+MAR1!$D$7*SIN(2*PI()*B871/365)+IF(E871=1,MAR1!$B$13+MAR1!$D$13*N871,MAR1!$C$13+MAR1!$E$13*N871)</f>
        <v/>
      </c>
      <c r="R871" s="12">
        <f>MAR1!$B$5+MAR1!$C$5*COS(2*PI()*B871/365)+MAR1!$D$5*SIN(2*PI()*B871/365)+INDEX(ChangeFactor!$F$6:$F$17,C871)+IF(G871=1,MAR1!$B$11+INDEX(ChangeFactor!$G$6:$G$17,C871)*MAR1!$D$11*L871,MAR1!$C$11+INDEX(ChangeFactor!$G$6:$G$17,C871)*MAR1!$E$11*L871)</f>
        <v/>
      </c>
    </row>
    <row r="872">
      <c r="A872" s="6">
        <f>Data!U872</f>
        <v/>
      </c>
      <c r="B872" s="6">
        <f>MOD(A872-1,365)+1</f>
        <v/>
      </c>
      <c r="C872" s="6">
        <f>MATCH(B872,Markov!$C$6:$C$17,1)</f>
        <v/>
      </c>
      <c r="D872" s="16">
        <f>Data!V872</f>
        <v/>
      </c>
      <c r="E872" s="6">
        <f>IF(D872&lt;IF(E871=1,INDEX(Markov!$I$6:$I$17,C872),INDEX(Markov!$H$6:$H$17,C872)),1,0)</f>
        <v/>
      </c>
      <c r="F872" s="12">
        <f>IF(E872=1,GAMMA.INV(Data!W872,INDEX(Markov!$Q$6:$Q$17,C872),INDEX(Markov!$R$6:$R$17,C872)),0)</f>
        <v/>
      </c>
      <c r="G872" s="6">
        <f>IF(D872&lt;IF(G871=1,INDEX(ChangeFactor!$O$6:$O$17,C872),INDEX(ChangeFactor!$N$6:$N$17,C872)),1,0)</f>
        <v/>
      </c>
      <c r="H872" s="12">
        <f>IF(G872=1,GAMMA.INV(Data!W872,INDEX(ChangeFactor!$R$6:$R$17,C872),INDEX(ChangeFactor!$S$6:$S$17,C872)),0)</f>
        <v/>
      </c>
      <c r="I872" s="7">
        <f>NORM.S.INV(Data!X872)</f>
        <v/>
      </c>
      <c r="J872" s="7">
        <f>NORM.S.INV(Data!Y872)</f>
        <v/>
      </c>
      <c r="K872" s="7">
        <f>NORM.S.INV(Data!Z872)</f>
        <v/>
      </c>
      <c r="L872" s="7">
        <f>MAR1!$B$32*L871+MAR1!$C$32*M871+MAR1!$D$32*N871+MAR1!$B$42*I872+MAR1!$C$42*J872+MAR1!$D$42*K872</f>
        <v/>
      </c>
      <c r="M872" s="7">
        <f>MAR1!$B$33*L871+MAR1!$C$33*M871+MAR1!$D$33*N871+MAR1!$B$43*I872+MAR1!$C$43*J872+MAR1!$D$43*K872</f>
        <v/>
      </c>
      <c r="N872" s="7">
        <f>MAR1!$B$34*L871+MAR1!$C$34*M871+MAR1!$D$34*N871+MAR1!$B$44*I872+MAR1!$C$44*J872+MAR1!$D$44*K872</f>
        <v/>
      </c>
      <c r="O872" s="12">
        <f>MAR1!$B$5+MAR1!$C$5*COS(2*PI()*B872/365)+MAR1!$D$5*SIN(2*PI()*B872/365)+IF(E872=1,MAR1!$B$11+MAR1!$D$11*L872,MAR1!$C$11+MAR1!$E$11*L872)</f>
        <v/>
      </c>
      <c r="P872" s="12">
        <f>MAR1!$B$6+MAR1!$C$6*COS(2*PI()*B872/365)+MAR1!$D$6*SIN(2*PI()*B872/365)+IF(E872=1,MAR1!$B$12+MAR1!$D$12*M872,MAR1!$C$12+MAR1!$E$12*M872)</f>
        <v/>
      </c>
      <c r="Q872" s="12">
        <f>MAR1!$B$7+MAR1!$C$7*COS(2*PI()*B872/365)+MAR1!$D$7*SIN(2*PI()*B872/365)+IF(E872=1,MAR1!$B$13+MAR1!$D$13*N872,MAR1!$C$13+MAR1!$E$13*N872)</f>
        <v/>
      </c>
      <c r="R872" s="12">
        <f>MAR1!$B$5+MAR1!$C$5*COS(2*PI()*B872/365)+MAR1!$D$5*SIN(2*PI()*B872/365)+INDEX(ChangeFactor!$F$6:$F$17,C872)+IF(G872=1,MAR1!$B$11+INDEX(ChangeFactor!$G$6:$G$17,C872)*MAR1!$D$11*L872,MAR1!$C$11+INDEX(ChangeFactor!$G$6:$G$17,C872)*MAR1!$E$11*L872)</f>
        <v/>
      </c>
    </row>
    <row r="873">
      <c r="A873" s="6">
        <f>Data!U873</f>
        <v/>
      </c>
      <c r="B873" s="6">
        <f>MOD(A873-1,365)+1</f>
        <v/>
      </c>
      <c r="C873" s="6">
        <f>MATCH(B873,Markov!$C$6:$C$17,1)</f>
        <v/>
      </c>
      <c r="D873" s="16">
        <f>Data!V873</f>
        <v/>
      </c>
      <c r="E873" s="6">
        <f>IF(D873&lt;IF(E872=1,INDEX(Markov!$I$6:$I$17,C873),INDEX(Markov!$H$6:$H$17,C873)),1,0)</f>
        <v/>
      </c>
      <c r="F873" s="12">
        <f>IF(E873=1,GAMMA.INV(Data!W873,INDEX(Markov!$Q$6:$Q$17,C873),INDEX(Markov!$R$6:$R$17,C873)),0)</f>
        <v/>
      </c>
      <c r="G873" s="6">
        <f>IF(D873&lt;IF(G872=1,INDEX(ChangeFactor!$O$6:$O$17,C873),INDEX(ChangeFactor!$N$6:$N$17,C873)),1,0)</f>
        <v/>
      </c>
      <c r="H873" s="12">
        <f>IF(G873=1,GAMMA.INV(Data!W873,INDEX(ChangeFactor!$R$6:$R$17,C873),INDEX(ChangeFactor!$S$6:$S$17,C873)),0)</f>
        <v/>
      </c>
      <c r="I873" s="7">
        <f>NORM.S.INV(Data!X873)</f>
        <v/>
      </c>
      <c r="J873" s="7">
        <f>NORM.S.INV(Data!Y873)</f>
        <v/>
      </c>
      <c r="K873" s="7">
        <f>NORM.S.INV(Data!Z873)</f>
        <v/>
      </c>
      <c r="L873" s="7">
        <f>MAR1!$B$32*L872+MAR1!$C$32*M872+MAR1!$D$32*N872+MAR1!$B$42*I873+MAR1!$C$42*J873+MAR1!$D$42*K873</f>
        <v/>
      </c>
      <c r="M873" s="7">
        <f>MAR1!$B$33*L872+MAR1!$C$33*M872+MAR1!$D$33*N872+MAR1!$B$43*I873+MAR1!$C$43*J873+MAR1!$D$43*K873</f>
        <v/>
      </c>
      <c r="N873" s="7">
        <f>MAR1!$B$34*L872+MAR1!$C$34*M872+MAR1!$D$34*N872+MAR1!$B$44*I873+MAR1!$C$44*J873+MAR1!$D$44*K873</f>
        <v/>
      </c>
      <c r="O873" s="12">
        <f>MAR1!$B$5+MAR1!$C$5*COS(2*PI()*B873/365)+MAR1!$D$5*SIN(2*PI()*B873/365)+IF(E873=1,MAR1!$B$11+MAR1!$D$11*L873,MAR1!$C$11+MAR1!$E$11*L873)</f>
        <v/>
      </c>
      <c r="P873" s="12">
        <f>MAR1!$B$6+MAR1!$C$6*COS(2*PI()*B873/365)+MAR1!$D$6*SIN(2*PI()*B873/365)+IF(E873=1,MAR1!$B$12+MAR1!$D$12*M873,MAR1!$C$12+MAR1!$E$12*M873)</f>
        <v/>
      </c>
      <c r="Q873" s="12">
        <f>MAR1!$B$7+MAR1!$C$7*COS(2*PI()*B873/365)+MAR1!$D$7*SIN(2*PI()*B873/365)+IF(E873=1,MAR1!$B$13+MAR1!$D$13*N873,MAR1!$C$13+MAR1!$E$13*N873)</f>
        <v/>
      </c>
      <c r="R873" s="12">
        <f>MAR1!$B$5+MAR1!$C$5*COS(2*PI()*B873/365)+MAR1!$D$5*SIN(2*PI()*B873/365)+INDEX(ChangeFactor!$F$6:$F$17,C873)+IF(G873=1,MAR1!$B$11+INDEX(ChangeFactor!$G$6:$G$17,C873)*MAR1!$D$11*L873,MAR1!$C$11+INDEX(ChangeFactor!$G$6:$G$17,C873)*MAR1!$E$11*L873)</f>
        <v/>
      </c>
    </row>
    <row r="874">
      <c r="A874" s="6">
        <f>Data!U874</f>
        <v/>
      </c>
      <c r="B874" s="6">
        <f>MOD(A874-1,365)+1</f>
        <v/>
      </c>
      <c r="C874" s="6">
        <f>MATCH(B874,Markov!$C$6:$C$17,1)</f>
        <v/>
      </c>
      <c r="D874" s="16">
        <f>Data!V874</f>
        <v/>
      </c>
      <c r="E874" s="6">
        <f>IF(D874&lt;IF(E873=1,INDEX(Markov!$I$6:$I$17,C874),INDEX(Markov!$H$6:$H$17,C874)),1,0)</f>
        <v/>
      </c>
      <c r="F874" s="12">
        <f>IF(E874=1,GAMMA.INV(Data!W874,INDEX(Markov!$Q$6:$Q$17,C874),INDEX(Markov!$R$6:$R$17,C874)),0)</f>
        <v/>
      </c>
      <c r="G874" s="6">
        <f>IF(D874&lt;IF(G873=1,INDEX(ChangeFactor!$O$6:$O$17,C874),INDEX(ChangeFactor!$N$6:$N$17,C874)),1,0)</f>
        <v/>
      </c>
      <c r="H874" s="12">
        <f>IF(G874=1,GAMMA.INV(Data!W874,INDEX(ChangeFactor!$R$6:$R$17,C874),INDEX(ChangeFactor!$S$6:$S$17,C874)),0)</f>
        <v/>
      </c>
      <c r="I874" s="7">
        <f>NORM.S.INV(Data!X874)</f>
        <v/>
      </c>
      <c r="J874" s="7">
        <f>NORM.S.INV(Data!Y874)</f>
        <v/>
      </c>
      <c r="K874" s="7">
        <f>NORM.S.INV(Data!Z874)</f>
        <v/>
      </c>
      <c r="L874" s="7">
        <f>MAR1!$B$32*L873+MAR1!$C$32*M873+MAR1!$D$32*N873+MAR1!$B$42*I874+MAR1!$C$42*J874+MAR1!$D$42*K874</f>
        <v/>
      </c>
      <c r="M874" s="7">
        <f>MAR1!$B$33*L873+MAR1!$C$33*M873+MAR1!$D$33*N873+MAR1!$B$43*I874+MAR1!$C$43*J874+MAR1!$D$43*K874</f>
        <v/>
      </c>
      <c r="N874" s="7">
        <f>MAR1!$B$34*L873+MAR1!$C$34*M873+MAR1!$D$34*N873+MAR1!$B$44*I874+MAR1!$C$44*J874+MAR1!$D$44*K874</f>
        <v/>
      </c>
      <c r="O874" s="12">
        <f>MAR1!$B$5+MAR1!$C$5*COS(2*PI()*B874/365)+MAR1!$D$5*SIN(2*PI()*B874/365)+IF(E874=1,MAR1!$B$11+MAR1!$D$11*L874,MAR1!$C$11+MAR1!$E$11*L874)</f>
        <v/>
      </c>
      <c r="P874" s="12">
        <f>MAR1!$B$6+MAR1!$C$6*COS(2*PI()*B874/365)+MAR1!$D$6*SIN(2*PI()*B874/365)+IF(E874=1,MAR1!$B$12+MAR1!$D$12*M874,MAR1!$C$12+MAR1!$E$12*M874)</f>
        <v/>
      </c>
      <c r="Q874" s="12">
        <f>MAR1!$B$7+MAR1!$C$7*COS(2*PI()*B874/365)+MAR1!$D$7*SIN(2*PI()*B874/365)+IF(E874=1,MAR1!$B$13+MAR1!$D$13*N874,MAR1!$C$13+MAR1!$E$13*N874)</f>
        <v/>
      </c>
      <c r="R874" s="12">
        <f>MAR1!$B$5+MAR1!$C$5*COS(2*PI()*B874/365)+MAR1!$D$5*SIN(2*PI()*B874/365)+INDEX(ChangeFactor!$F$6:$F$17,C874)+IF(G874=1,MAR1!$B$11+INDEX(ChangeFactor!$G$6:$G$17,C874)*MAR1!$D$11*L874,MAR1!$C$11+INDEX(ChangeFactor!$G$6:$G$17,C874)*MAR1!$E$11*L874)</f>
        <v/>
      </c>
    </row>
    <row r="875">
      <c r="A875" s="6">
        <f>Data!U875</f>
        <v/>
      </c>
      <c r="B875" s="6">
        <f>MOD(A875-1,365)+1</f>
        <v/>
      </c>
      <c r="C875" s="6">
        <f>MATCH(B875,Markov!$C$6:$C$17,1)</f>
        <v/>
      </c>
      <c r="D875" s="16">
        <f>Data!V875</f>
        <v/>
      </c>
      <c r="E875" s="6">
        <f>IF(D875&lt;IF(E874=1,INDEX(Markov!$I$6:$I$17,C875),INDEX(Markov!$H$6:$H$17,C875)),1,0)</f>
        <v/>
      </c>
      <c r="F875" s="12">
        <f>IF(E875=1,GAMMA.INV(Data!W875,INDEX(Markov!$Q$6:$Q$17,C875),INDEX(Markov!$R$6:$R$17,C875)),0)</f>
        <v/>
      </c>
      <c r="G875" s="6">
        <f>IF(D875&lt;IF(G874=1,INDEX(ChangeFactor!$O$6:$O$17,C875),INDEX(ChangeFactor!$N$6:$N$17,C875)),1,0)</f>
        <v/>
      </c>
      <c r="H875" s="12">
        <f>IF(G875=1,GAMMA.INV(Data!W875,INDEX(ChangeFactor!$R$6:$R$17,C875),INDEX(ChangeFactor!$S$6:$S$17,C875)),0)</f>
        <v/>
      </c>
      <c r="I875" s="7">
        <f>NORM.S.INV(Data!X875)</f>
        <v/>
      </c>
      <c r="J875" s="7">
        <f>NORM.S.INV(Data!Y875)</f>
        <v/>
      </c>
      <c r="K875" s="7">
        <f>NORM.S.INV(Data!Z875)</f>
        <v/>
      </c>
      <c r="L875" s="7">
        <f>MAR1!$B$32*L874+MAR1!$C$32*M874+MAR1!$D$32*N874+MAR1!$B$42*I875+MAR1!$C$42*J875+MAR1!$D$42*K875</f>
        <v/>
      </c>
      <c r="M875" s="7">
        <f>MAR1!$B$33*L874+MAR1!$C$33*M874+MAR1!$D$33*N874+MAR1!$B$43*I875+MAR1!$C$43*J875+MAR1!$D$43*K875</f>
        <v/>
      </c>
      <c r="N875" s="7">
        <f>MAR1!$B$34*L874+MAR1!$C$34*M874+MAR1!$D$34*N874+MAR1!$B$44*I875+MAR1!$C$44*J875+MAR1!$D$44*K875</f>
        <v/>
      </c>
      <c r="O875" s="12">
        <f>MAR1!$B$5+MAR1!$C$5*COS(2*PI()*B875/365)+MAR1!$D$5*SIN(2*PI()*B875/365)+IF(E875=1,MAR1!$B$11+MAR1!$D$11*L875,MAR1!$C$11+MAR1!$E$11*L875)</f>
        <v/>
      </c>
      <c r="P875" s="12">
        <f>MAR1!$B$6+MAR1!$C$6*COS(2*PI()*B875/365)+MAR1!$D$6*SIN(2*PI()*B875/365)+IF(E875=1,MAR1!$B$12+MAR1!$D$12*M875,MAR1!$C$12+MAR1!$E$12*M875)</f>
        <v/>
      </c>
      <c r="Q875" s="12">
        <f>MAR1!$B$7+MAR1!$C$7*COS(2*PI()*B875/365)+MAR1!$D$7*SIN(2*PI()*B875/365)+IF(E875=1,MAR1!$B$13+MAR1!$D$13*N875,MAR1!$C$13+MAR1!$E$13*N875)</f>
        <v/>
      </c>
      <c r="R875" s="12">
        <f>MAR1!$B$5+MAR1!$C$5*COS(2*PI()*B875/365)+MAR1!$D$5*SIN(2*PI()*B875/365)+INDEX(ChangeFactor!$F$6:$F$17,C875)+IF(G875=1,MAR1!$B$11+INDEX(ChangeFactor!$G$6:$G$17,C875)*MAR1!$D$11*L875,MAR1!$C$11+INDEX(ChangeFactor!$G$6:$G$17,C875)*MAR1!$E$11*L875)</f>
        <v/>
      </c>
    </row>
    <row r="876">
      <c r="A876" s="6">
        <f>Data!U876</f>
        <v/>
      </c>
      <c r="B876" s="6">
        <f>MOD(A876-1,365)+1</f>
        <v/>
      </c>
      <c r="C876" s="6">
        <f>MATCH(B876,Markov!$C$6:$C$17,1)</f>
        <v/>
      </c>
      <c r="D876" s="16">
        <f>Data!V876</f>
        <v/>
      </c>
      <c r="E876" s="6">
        <f>IF(D876&lt;IF(E875=1,INDEX(Markov!$I$6:$I$17,C876),INDEX(Markov!$H$6:$H$17,C876)),1,0)</f>
        <v/>
      </c>
      <c r="F876" s="12">
        <f>IF(E876=1,GAMMA.INV(Data!W876,INDEX(Markov!$Q$6:$Q$17,C876),INDEX(Markov!$R$6:$R$17,C876)),0)</f>
        <v/>
      </c>
      <c r="G876" s="6">
        <f>IF(D876&lt;IF(G875=1,INDEX(ChangeFactor!$O$6:$O$17,C876),INDEX(ChangeFactor!$N$6:$N$17,C876)),1,0)</f>
        <v/>
      </c>
      <c r="H876" s="12">
        <f>IF(G876=1,GAMMA.INV(Data!W876,INDEX(ChangeFactor!$R$6:$R$17,C876),INDEX(ChangeFactor!$S$6:$S$17,C876)),0)</f>
        <v/>
      </c>
      <c r="I876" s="7">
        <f>NORM.S.INV(Data!X876)</f>
        <v/>
      </c>
      <c r="J876" s="7">
        <f>NORM.S.INV(Data!Y876)</f>
        <v/>
      </c>
      <c r="K876" s="7">
        <f>NORM.S.INV(Data!Z876)</f>
        <v/>
      </c>
      <c r="L876" s="7">
        <f>MAR1!$B$32*L875+MAR1!$C$32*M875+MAR1!$D$32*N875+MAR1!$B$42*I876+MAR1!$C$42*J876+MAR1!$D$42*K876</f>
        <v/>
      </c>
      <c r="M876" s="7">
        <f>MAR1!$B$33*L875+MAR1!$C$33*M875+MAR1!$D$33*N875+MAR1!$B$43*I876+MAR1!$C$43*J876+MAR1!$D$43*K876</f>
        <v/>
      </c>
      <c r="N876" s="7">
        <f>MAR1!$B$34*L875+MAR1!$C$34*M875+MAR1!$D$34*N875+MAR1!$B$44*I876+MAR1!$C$44*J876+MAR1!$D$44*K876</f>
        <v/>
      </c>
      <c r="O876" s="12">
        <f>MAR1!$B$5+MAR1!$C$5*COS(2*PI()*B876/365)+MAR1!$D$5*SIN(2*PI()*B876/365)+IF(E876=1,MAR1!$B$11+MAR1!$D$11*L876,MAR1!$C$11+MAR1!$E$11*L876)</f>
        <v/>
      </c>
      <c r="P876" s="12">
        <f>MAR1!$B$6+MAR1!$C$6*COS(2*PI()*B876/365)+MAR1!$D$6*SIN(2*PI()*B876/365)+IF(E876=1,MAR1!$B$12+MAR1!$D$12*M876,MAR1!$C$12+MAR1!$E$12*M876)</f>
        <v/>
      </c>
      <c r="Q876" s="12">
        <f>MAR1!$B$7+MAR1!$C$7*COS(2*PI()*B876/365)+MAR1!$D$7*SIN(2*PI()*B876/365)+IF(E876=1,MAR1!$B$13+MAR1!$D$13*N876,MAR1!$C$13+MAR1!$E$13*N876)</f>
        <v/>
      </c>
      <c r="R876" s="12">
        <f>MAR1!$B$5+MAR1!$C$5*COS(2*PI()*B876/365)+MAR1!$D$5*SIN(2*PI()*B876/365)+INDEX(ChangeFactor!$F$6:$F$17,C876)+IF(G876=1,MAR1!$B$11+INDEX(ChangeFactor!$G$6:$G$17,C876)*MAR1!$D$11*L876,MAR1!$C$11+INDEX(ChangeFactor!$G$6:$G$17,C876)*MAR1!$E$11*L876)</f>
        <v/>
      </c>
    </row>
    <row r="877">
      <c r="A877" s="6">
        <f>Data!U877</f>
        <v/>
      </c>
      <c r="B877" s="6">
        <f>MOD(A877-1,365)+1</f>
        <v/>
      </c>
      <c r="C877" s="6">
        <f>MATCH(B877,Markov!$C$6:$C$17,1)</f>
        <v/>
      </c>
      <c r="D877" s="16">
        <f>Data!V877</f>
        <v/>
      </c>
      <c r="E877" s="6">
        <f>IF(D877&lt;IF(E876=1,INDEX(Markov!$I$6:$I$17,C877),INDEX(Markov!$H$6:$H$17,C877)),1,0)</f>
        <v/>
      </c>
      <c r="F877" s="12">
        <f>IF(E877=1,GAMMA.INV(Data!W877,INDEX(Markov!$Q$6:$Q$17,C877),INDEX(Markov!$R$6:$R$17,C877)),0)</f>
        <v/>
      </c>
      <c r="G877" s="6">
        <f>IF(D877&lt;IF(G876=1,INDEX(ChangeFactor!$O$6:$O$17,C877),INDEX(ChangeFactor!$N$6:$N$17,C877)),1,0)</f>
        <v/>
      </c>
      <c r="H877" s="12">
        <f>IF(G877=1,GAMMA.INV(Data!W877,INDEX(ChangeFactor!$R$6:$R$17,C877),INDEX(ChangeFactor!$S$6:$S$17,C877)),0)</f>
        <v/>
      </c>
      <c r="I877" s="7">
        <f>NORM.S.INV(Data!X877)</f>
        <v/>
      </c>
      <c r="J877" s="7">
        <f>NORM.S.INV(Data!Y877)</f>
        <v/>
      </c>
      <c r="K877" s="7">
        <f>NORM.S.INV(Data!Z877)</f>
        <v/>
      </c>
      <c r="L877" s="7">
        <f>MAR1!$B$32*L876+MAR1!$C$32*M876+MAR1!$D$32*N876+MAR1!$B$42*I877+MAR1!$C$42*J877+MAR1!$D$42*K877</f>
        <v/>
      </c>
      <c r="M877" s="7">
        <f>MAR1!$B$33*L876+MAR1!$C$33*M876+MAR1!$D$33*N876+MAR1!$B$43*I877+MAR1!$C$43*J877+MAR1!$D$43*K877</f>
        <v/>
      </c>
      <c r="N877" s="7">
        <f>MAR1!$B$34*L876+MAR1!$C$34*M876+MAR1!$D$34*N876+MAR1!$B$44*I877+MAR1!$C$44*J877+MAR1!$D$44*K877</f>
        <v/>
      </c>
      <c r="O877" s="12">
        <f>MAR1!$B$5+MAR1!$C$5*COS(2*PI()*B877/365)+MAR1!$D$5*SIN(2*PI()*B877/365)+IF(E877=1,MAR1!$B$11+MAR1!$D$11*L877,MAR1!$C$11+MAR1!$E$11*L877)</f>
        <v/>
      </c>
      <c r="P877" s="12">
        <f>MAR1!$B$6+MAR1!$C$6*COS(2*PI()*B877/365)+MAR1!$D$6*SIN(2*PI()*B877/365)+IF(E877=1,MAR1!$B$12+MAR1!$D$12*M877,MAR1!$C$12+MAR1!$E$12*M877)</f>
        <v/>
      </c>
      <c r="Q877" s="12">
        <f>MAR1!$B$7+MAR1!$C$7*COS(2*PI()*B877/365)+MAR1!$D$7*SIN(2*PI()*B877/365)+IF(E877=1,MAR1!$B$13+MAR1!$D$13*N877,MAR1!$C$13+MAR1!$E$13*N877)</f>
        <v/>
      </c>
      <c r="R877" s="12">
        <f>MAR1!$B$5+MAR1!$C$5*COS(2*PI()*B877/365)+MAR1!$D$5*SIN(2*PI()*B877/365)+INDEX(ChangeFactor!$F$6:$F$17,C877)+IF(G877=1,MAR1!$B$11+INDEX(ChangeFactor!$G$6:$G$17,C877)*MAR1!$D$11*L877,MAR1!$C$11+INDEX(ChangeFactor!$G$6:$G$17,C877)*MAR1!$E$11*L877)</f>
        <v/>
      </c>
    </row>
    <row r="878">
      <c r="A878" s="6">
        <f>Data!U878</f>
        <v/>
      </c>
      <c r="B878" s="6">
        <f>MOD(A878-1,365)+1</f>
        <v/>
      </c>
      <c r="C878" s="6">
        <f>MATCH(B878,Markov!$C$6:$C$17,1)</f>
        <v/>
      </c>
      <c r="D878" s="16">
        <f>Data!V878</f>
        <v/>
      </c>
      <c r="E878" s="6">
        <f>IF(D878&lt;IF(E877=1,INDEX(Markov!$I$6:$I$17,C878),INDEX(Markov!$H$6:$H$17,C878)),1,0)</f>
        <v/>
      </c>
      <c r="F878" s="12">
        <f>IF(E878=1,GAMMA.INV(Data!W878,INDEX(Markov!$Q$6:$Q$17,C878),INDEX(Markov!$R$6:$R$17,C878)),0)</f>
        <v/>
      </c>
      <c r="G878" s="6">
        <f>IF(D878&lt;IF(G877=1,INDEX(ChangeFactor!$O$6:$O$17,C878),INDEX(ChangeFactor!$N$6:$N$17,C878)),1,0)</f>
        <v/>
      </c>
      <c r="H878" s="12">
        <f>IF(G878=1,GAMMA.INV(Data!W878,INDEX(ChangeFactor!$R$6:$R$17,C878),INDEX(ChangeFactor!$S$6:$S$17,C878)),0)</f>
        <v/>
      </c>
      <c r="I878" s="7">
        <f>NORM.S.INV(Data!X878)</f>
        <v/>
      </c>
      <c r="J878" s="7">
        <f>NORM.S.INV(Data!Y878)</f>
        <v/>
      </c>
      <c r="K878" s="7">
        <f>NORM.S.INV(Data!Z878)</f>
        <v/>
      </c>
      <c r="L878" s="7">
        <f>MAR1!$B$32*L877+MAR1!$C$32*M877+MAR1!$D$32*N877+MAR1!$B$42*I878+MAR1!$C$42*J878+MAR1!$D$42*K878</f>
        <v/>
      </c>
      <c r="M878" s="7">
        <f>MAR1!$B$33*L877+MAR1!$C$33*M877+MAR1!$D$33*N877+MAR1!$B$43*I878+MAR1!$C$43*J878+MAR1!$D$43*K878</f>
        <v/>
      </c>
      <c r="N878" s="7">
        <f>MAR1!$B$34*L877+MAR1!$C$34*M877+MAR1!$D$34*N877+MAR1!$B$44*I878+MAR1!$C$44*J878+MAR1!$D$44*K878</f>
        <v/>
      </c>
      <c r="O878" s="12">
        <f>MAR1!$B$5+MAR1!$C$5*COS(2*PI()*B878/365)+MAR1!$D$5*SIN(2*PI()*B878/365)+IF(E878=1,MAR1!$B$11+MAR1!$D$11*L878,MAR1!$C$11+MAR1!$E$11*L878)</f>
        <v/>
      </c>
      <c r="P878" s="12">
        <f>MAR1!$B$6+MAR1!$C$6*COS(2*PI()*B878/365)+MAR1!$D$6*SIN(2*PI()*B878/365)+IF(E878=1,MAR1!$B$12+MAR1!$D$12*M878,MAR1!$C$12+MAR1!$E$12*M878)</f>
        <v/>
      </c>
      <c r="Q878" s="12">
        <f>MAR1!$B$7+MAR1!$C$7*COS(2*PI()*B878/365)+MAR1!$D$7*SIN(2*PI()*B878/365)+IF(E878=1,MAR1!$B$13+MAR1!$D$13*N878,MAR1!$C$13+MAR1!$E$13*N878)</f>
        <v/>
      </c>
      <c r="R878" s="12">
        <f>MAR1!$B$5+MAR1!$C$5*COS(2*PI()*B878/365)+MAR1!$D$5*SIN(2*PI()*B878/365)+INDEX(ChangeFactor!$F$6:$F$17,C878)+IF(G878=1,MAR1!$B$11+INDEX(ChangeFactor!$G$6:$G$17,C878)*MAR1!$D$11*L878,MAR1!$C$11+INDEX(ChangeFactor!$G$6:$G$17,C878)*MAR1!$E$11*L878)</f>
        <v/>
      </c>
    </row>
    <row r="879">
      <c r="A879" s="6">
        <f>Data!U879</f>
        <v/>
      </c>
      <c r="B879" s="6">
        <f>MOD(A879-1,365)+1</f>
        <v/>
      </c>
      <c r="C879" s="6">
        <f>MATCH(B879,Markov!$C$6:$C$17,1)</f>
        <v/>
      </c>
      <c r="D879" s="16">
        <f>Data!V879</f>
        <v/>
      </c>
      <c r="E879" s="6">
        <f>IF(D879&lt;IF(E878=1,INDEX(Markov!$I$6:$I$17,C879),INDEX(Markov!$H$6:$H$17,C879)),1,0)</f>
        <v/>
      </c>
      <c r="F879" s="12">
        <f>IF(E879=1,GAMMA.INV(Data!W879,INDEX(Markov!$Q$6:$Q$17,C879),INDEX(Markov!$R$6:$R$17,C879)),0)</f>
        <v/>
      </c>
      <c r="G879" s="6">
        <f>IF(D879&lt;IF(G878=1,INDEX(ChangeFactor!$O$6:$O$17,C879),INDEX(ChangeFactor!$N$6:$N$17,C879)),1,0)</f>
        <v/>
      </c>
      <c r="H879" s="12">
        <f>IF(G879=1,GAMMA.INV(Data!W879,INDEX(ChangeFactor!$R$6:$R$17,C879),INDEX(ChangeFactor!$S$6:$S$17,C879)),0)</f>
        <v/>
      </c>
      <c r="I879" s="7">
        <f>NORM.S.INV(Data!X879)</f>
        <v/>
      </c>
      <c r="J879" s="7">
        <f>NORM.S.INV(Data!Y879)</f>
        <v/>
      </c>
      <c r="K879" s="7">
        <f>NORM.S.INV(Data!Z879)</f>
        <v/>
      </c>
      <c r="L879" s="7">
        <f>MAR1!$B$32*L878+MAR1!$C$32*M878+MAR1!$D$32*N878+MAR1!$B$42*I879+MAR1!$C$42*J879+MAR1!$D$42*K879</f>
        <v/>
      </c>
      <c r="M879" s="7">
        <f>MAR1!$B$33*L878+MAR1!$C$33*M878+MAR1!$D$33*N878+MAR1!$B$43*I879+MAR1!$C$43*J879+MAR1!$D$43*K879</f>
        <v/>
      </c>
      <c r="N879" s="7">
        <f>MAR1!$B$34*L878+MAR1!$C$34*M878+MAR1!$D$34*N878+MAR1!$B$44*I879+MAR1!$C$44*J879+MAR1!$D$44*K879</f>
        <v/>
      </c>
      <c r="O879" s="12">
        <f>MAR1!$B$5+MAR1!$C$5*COS(2*PI()*B879/365)+MAR1!$D$5*SIN(2*PI()*B879/365)+IF(E879=1,MAR1!$B$11+MAR1!$D$11*L879,MAR1!$C$11+MAR1!$E$11*L879)</f>
        <v/>
      </c>
      <c r="P879" s="12">
        <f>MAR1!$B$6+MAR1!$C$6*COS(2*PI()*B879/365)+MAR1!$D$6*SIN(2*PI()*B879/365)+IF(E879=1,MAR1!$B$12+MAR1!$D$12*M879,MAR1!$C$12+MAR1!$E$12*M879)</f>
        <v/>
      </c>
      <c r="Q879" s="12">
        <f>MAR1!$B$7+MAR1!$C$7*COS(2*PI()*B879/365)+MAR1!$D$7*SIN(2*PI()*B879/365)+IF(E879=1,MAR1!$B$13+MAR1!$D$13*N879,MAR1!$C$13+MAR1!$E$13*N879)</f>
        <v/>
      </c>
      <c r="R879" s="12">
        <f>MAR1!$B$5+MAR1!$C$5*COS(2*PI()*B879/365)+MAR1!$D$5*SIN(2*PI()*B879/365)+INDEX(ChangeFactor!$F$6:$F$17,C879)+IF(G879=1,MAR1!$B$11+INDEX(ChangeFactor!$G$6:$G$17,C879)*MAR1!$D$11*L879,MAR1!$C$11+INDEX(ChangeFactor!$G$6:$G$17,C879)*MAR1!$E$11*L879)</f>
        <v/>
      </c>
    </row>
    <row r="880">
      <c r="A880" s="6">
        <f>Data!U880</f>
        <v/>
      </c>
      <c r="B880" s="6">
        <f>MOD(A880-1,365)+1</f>
        <v/>
      </c>
      <c r="C880" s="6">
        <f>MATCH(B880,Markov!$C$6:$C$17,1)</f>
        <v/>
      </c>
      <c r="D880" s="16">
        <f>Data!V880</f>
        <v/>
      </c>
      <c r="E880" s="6">
        <f>IF(D880&lt;IF(E879=1,INDEX(Markov!$I$6:$I$17,C880),INDEX(Markov!$H$6:$H$17,C880)),1,0)</f>
        <v/>
      </c>
      <c r="F880" s="12">
        <f>IF(E880=1,GAMMA.INV(Data!W880,INDEX(Markov!$Q$6:$Q$17,C880),INDEX(Markov!$R$6:$R$17,C880)),0)</f>
        <v/>
      </c>
      <c r="G880" s="6">
        <f>IF(D880&lt;IF(G879=1,INDEX(ChangeFactor!$O$6:$O$17,C880),INDEX(ChangeFactor!$N$6:$N$17,C880)),1,0)</f>
        <v/>
      </c>
      <c r="H880" s="12">
        <f>IF(G880=1,GAMMA.INV(Data!W880,INDEX(ChangeFactor!$R$6:$R$17,C880),INDEX(ChangeFactor!$S$6:$S$17,C880)),0)</f>
        <v/>
      </c>
      <c r="I880" s="7">
        <f>NORM.S.INV(Data!X880)</f>
        <v/>
      </c>
      <c r="J880" s="7">
        <f>NORM.S.INV(Data!Y880)</f>
        <v/>
      </c>
      <c r="K880" s="7">
        <f>NORM.S.INV(Data!Z880)</f>
        <v/>
      </c>
      <c r="L880" s="7">
        <f>MAR1!$B$32*L879+MAR1!$C$32*M879+MAR1!$D$32*N879+MAR1!$B$42*I880+MAR1!$C$42*J880+MAR1!$D$42*K880</f>
        <v/>
      </c>
      <c r="M880" s="7">
        <f>MAR1!$B$33*L879+MAR1!$C$33*M879+MAR1!$D$33*N879+MAR1!$B$43*I880+MAR1!$C$43*J880+MAR1!$D$43*K880</f>
        <v/>
      </c>
      <c r="N880" s="7">
        <f>MAR1!$B$34*L879+MAR1!$C$34*M879+MAR1!$D$34*N879+MAR1!$B$44*I880+MAR1!$C$44*J880+MAR1!$D$44*K880</f>
        <v/>
      </c>
      <c r="O880" s="12">
        <f>MAR1!$B$5+MAR1!$C$5*COS(2*PI()*B880/365)+MAR1!$D$5*SIN(2*PI()*B880/365)+IF(E880=1,MAR1!$B$11+MAR1!$D$11*L880,MAR1!$C$11+MAR1!$E$11*L880)</f>
        <v/>
      </c>
      <c r="P880" s="12">
        <f>MAR1!$B$6+MAR1!$C$6*COS(2*PI()*B880/365)+MAR1!$D$6*SIN(2*PI()*B880/365)+IF(E880=1,MAR1!$B$12+MAR1!$D$12*M880,MAR1!$C$12+MAR1!$E$12*M880)</f>
        <v/>
      </c>
      <c r="Q880" s="12">
        <f>MAR1!$B$7+MAR1!$C$7*COS(2*PI()*B880/365)+MAR1!$D$7*SIN(2*PI()*B880/365)+IF(E880=1,MAR1!$B$13+MAR1!$D$13*N880,MAR1!$C$13+MAR1!$E$13*N880)</f>
        <v/>
      </c>
      <c r="R880" s="12">
        <f>MAR1!$B$5+MAR1!$C$5*COS(2*PI()*B880/365)+MAR1!$D$5*SIN(2*PI()*B880/365)+INDEX(ChangeFactor!$F$6:$F$17,C880)+IF(G880=1,MAR1!$B$11+INDEX(ChangeFactor!$G$6:$G$17,C880)*MAR1!$D$11*L880,MAR1!$C$11+INDEX(ChangeFactor!$G$6:$G$17,C880)*MAR1!$E$11*L880)</f>
        <v/>
      </c>
    </row>
    <row r="881">
      <c r="A881" s="6">
        <f>Data!U881</f>
        <v/>
      </c>
      <c r="B881" s="6">
        <f>MOD(A881-1,365)+1</f>
        <v/>
      </c>
      <c r="C881" s="6">
        <f>MATCH(B881,Markov!$C$6:$C$17,1)</f>
        <v/>
      </c>
      <c r="D881" s="16">
        <f>Data!V881</f>
        <v/>
      </c>
      <c r="E881" s="6">
        <f>IF(D881&lt;IF(E880=1,INDEX(Markov!$I$6:$I$17,C881),INDEX(Markov!$H$6:$H$17,C881)),1,0)</f>
        <v/>
      </c>
      <c r="F881" s="12">
        <f>IF(E881=1,GAMMA.INV(Data!W881,INDEX(Markov!$Q$6:$Q$17,C881),INDEX(Markov!$R$6:$R$17,C881)),0)</f>
        <v/>
      </c>
      <c r="G881" s="6">
        <f>IF(D881&lt;IF(G880=1,INDEX(ChangeFactor!$O$6:$O$17,C881),INDEX(ChangeFactor!$N$6:$N$17,C881)),1,0)</f>
        <v/>
      </c>
      <c r="H881" s="12">
        <f>IF(G881=1,GAMMA.INV(Data!W881,INDEX(ChangeFactor!$R$6:$R$17,C881),INDEX(ChangeFactor!$S$6:$S$17,C881)),0)</f>
        <v/>
      </c>
      <c r="I881" s="7">
        <f>NORM.S.INV(Data!X881)</f>
        <v/>
      </c>
      <c r="J881" s="7">
        <f>NORM.S.INV(Data!Y881)</f>
        <v/>
      </c>
      <c r="K881" s="7">
        <f>NORM.S.INV(Data!Z881)</f>
        <v/>
      </c>
      <c r="L881" s="7">
        <f>MAR1!$B$32*L880+MAR1!$C$32*M880+MAR1!$D$32*N880+MAR1!$B$42*I881+MAR1!$C$42*J881+MAR1!$D$42*K881</f>
        <v/>
      </c>
      <c r="M881" s="7">
        <f>MAR1!$B$33*L880+MAR1!$C$33*M880+MAR1!$D$33*N880+MAR1!$B$43*I881+MAR1!$C$43*J881+MAR1!$D$43*K881</f>
        <v/>
      </c>
      <c r="N881" s="7">
        <f>MAR1!$B$34*L880+MAR1!$C$34*M880+MAR1!$D$34*N880+MAR1!$B$44*I881+MAR1!$C$44*J881+MAR1!$D$44*K881</f>
        <v/>
      </c>
      <c r="O881" s="12">
        <f>MAR1!$B$5+MAR1!$C$5*COS(2*PI()*B881/365)+MAR1!$D$5*SIN(2*PI()*B881/365)+IF(E881=1,MAR1!$B$11+MAR1!$D$11*L881,MAR1!$C$11+MAR1!$E$11*L881)</f>
        <v/>
      </c>
      <c r="P881" s="12">
        <f>MAR1!$B$6+MAR1!$C$6*COS(2*PI()*B881/365)+MAR1!$D$6*SIN(2*PI()*B881/365)+IF(E881=1,MAR1!$B$12+MAR1!$D$12*M881,MAR1!$C$12+MAR1!$E$12*M881)</f>
        <v/>
      </c>
      <c r="Q881" s="12">
        <f>MAR1!$B$7+MAR1!$C$7*COS(2*PI()*B881/365)+MAR1!$D$7*SIN(2*PI()*B881/365)+IF(E881=1,MAR1!$B$13+MAR1!$D$13*N881,MAR1!$C$13+MAR1!$E$13*N881)</f>
        <v/>
      </c>
      <c r="R881" s="12">
        <f>MAR1!$B$5+MAR1!$C$5*COS(2*PI()*B881/365)+MAR1!$D$5*SIN(2*PI()*B881/365)+INDEX(ChangeFactor!$F$6:$F$17,C881)+IF(G881=1,MAR1!$B$11+INDEX(ChangeFactor!$G$6:$G$17,C881)*MAR1!$D$11*L881,MAR1!$C$11+INDEX(ChangeFactor!$G$6:$G$17,C881)*MAR1!$E$11*L881)</f>
        <v/>
      </c>
    </row>
    <row r="882">
      <c r="A882" s="6">
        <f>Data!U882</f>
        <v/>
      </c>
      <c r="B882" s="6">
        <f>MOD(A882-1,365)+1</f>
        <v/>
      </c>
      <c r="C882" s="6">
        <f>MATCH(B882,Markov!$C$6:$C$17,1)</f>
        <v/>
      </c>
      <c r="D882" s="16">
        <f>Data!V882</f>
        <v/>
      </c>
      <c r="E882" s="6">
        <f>IF(D882&lt;IF(E881=1,INDEX(Markov!$I$6:$I$17,C882),INDEX(Markov!$H$6:$H$17,C882)),1,0)</f>
        <v/>
      </c>
      <c r="F882" s="12">
        <f>IF(E882=1,GAMMA.INV(Data!W882,INDEX(Markov!$Q$6:$Q$17,C882),INDEX(Markov!$R$6:$R$17,C882)),0)</f>
        <v/>
      </c>
      <c r="G882" s="6">
        <f>IF(D882&lt;IF(G881=1,INDEX(ChangeFactor!$O$6:$O$17,C882),INDEX(ChangeFactor!$N$6:$N$17,C882)),1,0)</f>
        <v/>
      </c>
      <c r="H882" s="12">
        <f>IF(G882=1,GAMMA.INV(Data!W882,INDEX(ChangeFactor!$R$6:$R$17,C882),INDEX(ChangeFactor!$S$6:$S$17,C882)),0)</f>
        <v/>
      </c>
      <c r="I882" s="7">
        <f>NORM.S.INV(Data!X882)</f>
        <v/>
      </c>
      <c r="J882" s="7">
        <f>NORM.S.INV(Data!Y882)</f>
        <v/>
      </c>
      <c r="K882" s="7">
        <f>NORM.S.INV(Data!Z882)</f>
        <v/>
      </c>
      <c r="L882" s="7">
        <f>MAR1!$B$32*L881+MAR1!$C$32*M881+MAR1!$D$32*N881+MAR1!$B$42*I882+MAR1!$C$42*J882+MAR1!$D$42*K882</f>
        <v/>
      </c>
      <c r="M882" s="7">
        <f>MAR1!$B$33*L881+MAR1!$C$33*M881+MAR1!$D$33*N881+MAR1!$B$43*I882+MAR1!$C$43*J882+MAR1!$D$43*K882</f>
        <v/>
      </c>
      <c r="N882" s="7">
        <f>MAR1!$B$34*L881+MAR1!$C$34*M881+MAR1!$D$34*N881+MAR1!$B$44*I882+MAR1!$C$44*J882+MAR1!$D$44*K882</f>
        <v/>
      </c>
      <c r="O882" s="12">
        <f>MAR1!$B$5+MAR1!$C$5*COS(2*PI()*B882/365)+MAR1!$D$5*SIN(2*PI()*B882/365)+IF(E882=1,MAR1!$B$11+MAR1!$D$11*L882,MAR1!$C$11+MAR1!$E$11*L882)</f>
        <v/>
      </c>
      <c r="P882" s="12">
        <f>MAR1!$B$6+MAR1!$C$6*COS(2*PI()*B882/365)+MAR1!$D$6*SIN(2*PI()*B882/365)+IF(E882=1,MAR1!$B$12+MAR1!$D$12*M882,MAR1!$C$12+MAR1!$E$12*M882)</f>
        <v/>
      </c>
      <c r="Q882" s="12">
        <f>MAR1!$B$7+MAR1!$C$7*COS(2*PI()*B882/365)+MAR1!$D$7*SIN(2*PI()*B882/365)+IF(E882=1,MAR1!$B$13+MAR1!$D$13*N882,MAR1!$C$13+MAR1!$E$13*N882)</f>
        <v/>
      </c>
      <c r="R882" s="12">
        <f>MAR1!$B$5+MAR1!$C$5*COS(2*PI()*B882/365)+MAR1!$D$5*SIN(2*PI()*B882/365)+INDEX(ChangeFactor!$F$6:$F$17,C882)+IF(G882=1,MAR1!$B$11+INDEX(ChangeFactor!$G$6:$G$17,C882)*MAR1!$D$11*L882,MAR1!$C$11+INDEX(ChangeFactor!$G$6:$G$17,C882)*MAR1!$E$11*L882)</f>
        <v/>
      </c>
    </row>
    <row r="883">
      <c r="A883" s="6">
        <f>Data!U883</f>
        <v/>
      </c>
      <c r="B883" s="6">
        <f>MOD(A883-1,365)+1</f>
        <v/>
      </c>
      <c r="C883" s="6">
        <f>MATCH(B883,Markov!$C$6:$C$17,1)</f>
        <v/>
      </c>
      <c r="D883" s="16">
        <f>Data!V883</f>
        <v/>
      </c>
      <c r="E883" s="6">
        <f>IF(D883&lt;IF(E882=1,INDEX(Markov!$I$6:$I$17,C883),INDEX(Markov!$H$6:$H$17,C883)),1,0)</f>
        <v/>
      </c>
      <c r="F883" s="12">
        <f>IF(E883=1,GAMMA.INV(Data!W883,INDEX(Markov!$Q$6:$Q$17,C883),INDEX(Markov!$R$6:$R$17,C883)),0)</f>
        <v/>
      </c>
      <c r="G883" s="6">
        <f>IF(D883&lt;IF(G882=1,INDEX(ChangeFactor!$O$6:$O$17,C883),INDEX(ChangeFactor!$N$6:$N$17,C883)),1,0)</f>
        <v/>
      </c>
      <c r="H883" s="12">
        <f>IF(G883=1,GAMMA.INV(Data!W883,INDEX(ChangeFactor!$R$6:$R$17,C883),INDEX(ChangeFactor!$S$6:$S$17,C883)),0)</f>
        <v/>
      </c>
      <c r="I883" s="7">
        <f>NORM.S.INV(Data!X883)</f>
        <v/>
      </c>
      <c r="J883" s="7">
        <f>NORM.S.INV(Data!Y883)</f>
        <v/>
      </c>
      <c r="K883" s="7">
        <f>NORM.S.INV(Data!Z883)</f>
        <v/>
      </c>
      <c r="L883" s="7">
        <f>MAR1!$B$32*L882+MAR1!$C$32*M882+MAR1!$D$32*N882+MAR1!$B$42*I883+MAR1!$C$42*J883+MAR1!$D$42*K883</f>
        <v/>
      </c>
      <c r="M883" s="7">
        <f>MAR1!$B$33*L882+MAR1!$C$33*M882+MAR1!$D$33*N882+MAR1!$B$43*I883+MAR1!$C$43*J883+MAR1!$D$43*K883</f>
        <v/>
      </c>
      <c r="N883" s="7">
        <f>MAR1!$B$34*L882+MAR1!$C$34*M882+MAR1!$D$34*N882+MAR1!$B$44*I883+MAR1!$C$44*J883+MAR1!$D$44*K883</f>
        <v/>
      </c>
      <c r="O883" s="12">
        <f>MAR1!$B$5+MAR1!$C$5*COS(2*PI()*B883/365)+MAR1!$D$5*SIN(2*PI()*B883/365)+IF(E883=1,MAR1!$B$11+MAR1!$D$11*L883,MAR1!$C$11+MAR1!$E$11*L883)</f>
        <v/>
      </c>
      <c r="P883" s="12">
        <f>MAR1!$B$6+MAR1!$C$6*COS(2*PI()*B883/365)+MAR1!$D$6*SIN(2*PI()*B883/365)+IF(E883=1,MAR1!$B$12+MAR1!$D$12*M883,MAR1!$C$12+MAR1!$E$12*M883)</f>
        <v/>
      </c>
      <c r="Q883" s="12">
        <f>MAR1!$B$7+MAR1!$C$7*COS(2*PI()*B883/365)+MAR1!$D$7*SIN(2*PI()*B883/365)+IF(E883=1,MAR1!$B$13+MAR1!$D$13*N883,MAR1!$C$13+MAR1!$E$13*N883)</f>
        <v/>
      </c>
      <c r="R883" s="12">
        <f>MAR1!$B$5+MAR1!$C$5*COS(2*PI()*B883/365)+MAR1!$D$5*SIN(2*PI()*B883/365)+INDEX(ChangeFactor!$F$6:$F$17,C883)+IF(G883=1,MAR1!$B$11+INDEX(ChangeFactor!$G$6:$G$17,C883)*MAR1!$D$11*L883,MAR1!$C$11+INDEX(ChangeFactor!$G$6:$G$17,C883)*MAR1!$E$11*L883)</f>
        <v/>
      </c>
    </row>
    <row r="884">
      <c r="A884" s="6">
        <f>Data!U884</f>
        <v/>
      </c>
      <c r="B884" s="6">
        <f>MOD(A884-1,365)+1</f>
        <v/>
      </c>
      <c r="C884" s="6">
        <f>MATCH(B884,Markov!$C$6:$C$17,1)</f>
        <v/>
      </c>
      <c r="D884" s="16">
        <f>Data!V884</f>
        <v/>
      </c>
      <c r="E884" s="6">
        <f>IF(D884&lt;IF(E883=1,INDEX(Markov!$I$6:$I$17,C884),INDEX(Markov!$H$6:$H$17,C884)),1,0)</f>
        <v/>
      </c>
      <c r="F884" s="12">
        <f>IF(E884=1,GAMMA.INV(Data!W884,INDEX(Markov!$Q$6:$Q$17,C884),INDEX(Markov!$R$6:$R$17,C884)),0)</f>
        <v/>
      </c>
      <c r="G884" s="6">
        <f>IF(D884&lt;IF(G883=1,INDEX(ChangeFactor!$O$6:$O$17,C884),INDEX(ChangeFactor!$N$6:$N$17,C884)),1,0)</f>
        <v/>
      </c>
      <c r="H884" s="12">
        <f>IF(G884=1,GAMMA.INV(Data!W884,INDEX(ChangeFactor!$R$6:$R$17,C884),INDEX(ChangeFactor!$S$6:$S$17,C884)),0)</f>
        <v/>
      </c>
      <c r="I884" s="7">
        <f>NORM.S.INV(Data!X884)</f>
        <v/>
      </c>
      <c r="J884" s="7">
        <f>NORM.S.INV(Data!Y884)</f>
        <v/>
      </c>
      <c r="K884" s="7">
        <f>NORM.S.INV(Data!Z884)</f>
        <v/>
      </c>
      <c r="L884" s="7">
        <f>MAR1!$B$32*L883+MAR1!$C$32*M883+MAR1!$D$32*N883+MAR1!$B$42*I884+MAR1!$C$42*J884+MAR1!$D$42*K884</f>
        <v/>
      </c>
      <c r="M884" s="7">
        <f>MAR1!$B$33*L883+MAR1!$C$33*M883+MAR1!$D$33*N883+MAR1!$B$43*I884+MAR1!$C$43*J884+MAR1!$D$43*K884</f>
        <v/>
      </c>
      <c r="N884" s="7">
        <f>MAR1!$B$34*L883+MAR1!$C$34*M883+MAR1!$D$34*N883+MAR1!$B$44*I884+MAR1!$C$44*J884+MAR1!$D$44*K884</f>
        <v/>
      </c>
      <c r="O884" s="12">
        <f>MAR1!$B$5+MAR1!$C$5*COS(2*PI()*B884/365)+MAR1!$D$5*SIN(2*PI()*B884/365)+IF(E884=1,MAR1!$B$11+MAR1!$D$11*L884,MAR1!$C$11+MAR1!$E$11*L884)</f>
        <v/>
      </c>
      <c r="P884" s="12">
        <f>MAR1!$B$6+MAR1!$C$6*COS(2*PI()*B884/365)+MAR1!$D$6*SIN(2*PI()*B884/365)+IF(E884=1,MAR1!$B$12+MAR1!$D$12*M884,MAR1!$C$12+MAR1!$E$12*M884)</f>
        <v/>
      </c>
      <c r="Q884" s="12">
        <f>MAR1!$B$7+MAR1!$C$7*COS(2*PI()*B884/365)+MAR1!$D$7*SIN(2*PI()*B884/365)+IF(E884=1,MAR1!$B$13+MAR1!$D$13*N884,MAR1!$C$13+MAR1!$E$13*N884)</f>
        <v/>
      </c>
      <c r="R884" s="12">
        <f>MAR1!$B$5+MAR1!$C$5*COS(2*PI()*B884/365)+MAR1!$D$5*SIN(2*PI()*B884/365)+INDEX(ChangeFactor!$F$6:$F$17,C884)+IF(G884=1,MAR1!$B$11+INDEX(ChangeFactor!$G$6:$G$17,C884)*MAR1!$D$11*L884,MAR1!$C$11+INDEX(ChangeFactor!$G$6:$G$17,C884)*MAR1!$E$11*L884)</f>
        <v/>
      </c>
    </row>
    <row r="885">
      <c r="A885" s="6">
        <f>Data!U885</f>
        <v/>
      </c>
      <c r="B885" s="6">
        <f>MOD(A885-1,365)+1</f>
        <v/>
      </c>
      <c r="C885" s="6">
        <f>MATCH(B885,Markov!$C$6:$C$17,1)</f>
        <v/>
      </c>
      <c r="D885" s="16">
        <f>Data!V885</f>
        <v/>
      </c>
      <c r="E885" s="6">
        <f>IF(D885&lt;IF(E884=1,INDEX(Markov!$I$6:$I$17,C885),INDEX(Markov!$H$6:$H$17,C885)),1,0)</f>
        <v/>
      </c>
      <c r="F885" s="12">
        <f>IF(E885=1,GAMMA.INV(Data!W885,INDEX(Markov!$Q$6:$Q$17,C885),INDEX(Markov!$R$6:$R$17,C885)),0)</f>
        <v/>
      </c>
      <c r="G885" s="6">
        <f>IF(D885&lt;IF(G884=1,INDEX(ChangeFactor!$O$6:$O$17,C885),INDEX(ChangeFactor!$N$6:$N$17,C885)),1,0)</f>
        <v/>
      </c>
      <c r="H885" s="12">
        <f>IF(G885=1,GAMMA.INV(Data!W885,INDEX(ChangeFactor!$R$6:$R$17,C885),INDEX(ChangeFactor!$S$6:$S$17,C885)),0)</f>
        <v/>
      </c>
      <c r="I885" s="7">
        <f>NORM.S.INV(Data!X885)</f>
        <v/>
      </c>
      <c r="J885" s="7">
        <f>NORM.S.INV(Data!Y885)</f>
        <v/>
      </c>
      <c r="K885" s="7">
        <f>NORM.S.INV(Data!Z885)</f>
        <v/>
      </c>
      <c r="L885" s="7">
        <f>MAR1!$B$32*L884+MAR1!$C$32*M884+MAR1!$D$32*N884+MAR1!$B$42*I885+MAR1!$C$42*J885+MAR1!$D$42*K885</f>
        <v/>
      </c>
      <c r="M885" s="7">
        <f>MAR1!$B$33*L884+MAR1!$C$33*M884+MAR1!$D$33*N884+MAR1!$B$43*I885+MAR1!$C$43*J885+MAR1!$D$43*K885</f>
        <v/>
      </c>
      <c r="N885" s="7">
        <f>MAR1!$B$34*L884+MAR1!$C$34*M884+MAR1!$D$34*N884+MAR1!$B$44*I885+MAR1!$C$44*J885+MAR1!$D$44*K885</f>
        <v/>
      </c>
      <c r="O885" s="12">
        <f>MAR1!$B$5+MAR1!$C$5*COS(2*PI()*B885/365)+MAR1!$D$5*SIN(2*PI()*B885/365)+IF(E885=1,MAR1!$B$11+MAR1!$D$11*L885,MAR1!$C$11+MAR1!$E$11*L885)</f>
        <v/>
      </c>
      <c r="P885" s="12">
        <f>MAR1!$B$6+MAR1!$C$6*COS(2*PI()*B885/365)+MAR1!$D$6*SIN(2*PI()*B885/365)+IF(E885=1,MAR1!$B$12+MAR1!$D$12*M885,MAR1!$C$12+MAR1!$E$12*M885)</f>
        <v/>
      </c>
      <c r="Q885" s="12">
        <f>MAR1!$B$7+MAR1!$C$7*COS(2*PI()*B885/365)+MAR1!$D$7*SIN(2*PI()*B885/365)+IF(E885=1,MAR1!$B$13+MAR1!$D$13*N885,MAR1!$C$13+MAR1!$E$13*N885)</f>
        <v/>
      </c>
      <c r="R885" s="12">
        <f>MAR1!$B$5+MAR1!$C$5*COS(2*PI()*B885/365)+MAR1!$D$5*SIN(2*PI()*B885/365)+INDEX(ChangeFactor!$F$6:$F$17,C885)+IF(G885=1,MAR1!$B$11+INDEX(ChangeFactor!$G$6:$G$17,C885)*MAR1!$D$11*L885,MAR1!$C$11+INDEX(ChangeFactor!$G$6:$G$17,C885)*MAR1!$E$11*L885)</f>
        <v/>
      </c>
    </row>
    <row r="886">
      <c r="A886" s="6">
        <f>Data!U886</f>
        <v/>
      </c>
      <c r="B886" s="6">
        <f>MOD(A886-1,365)+1</f>
        <v/>
      </c>
      <c r="C886" s="6">
        <f>MATCH(B886,Markov!$C$6:$C$17,1)</f>
        <v/>
      </c>
      <c r="D886" s="16">
        <f>Data!V886</f>
        <v/>
      </c>
      <c r="E886" s="6">
        <f>IF(D886&lt;IF(E885=1,INDEX(Markov!$I$6:$I$17,C886),INDEX(Markov!$H$6:$H$17,C886)),1,0)</f>
        <v/>
      </c>
      <c r="F886" s="12">
        <f>IF(E886=1,GAMMA.INV(Data!W886,INDEX(Markov!$Q$6:$Q$17,C886),INDEX(Markov!$R$6:$R$17,C886)),0)</f>
        <v/>
      </c>
      <c r="G886" s="6">
        <f>IF(D886&lt;IF(G885=1,INDEX(ChangeFactor!$O$6:$O$17,C886),INDEX(ChangeFactor!$N$6:$N$17,C886)),1,0)</f>
        <v/>
      </c>
      <c r="H886" s="12">
        <f>IF(G886=1,GAMMA.INV(Data!W886,INDEX(ChangeFactor!$R$6:$R$17,C886),INDEX(ChangeFactor!$S$6:$S$17,C886)),0)</f>
        <v/>
      </c>
      <c r="I886" s="7">
        <f>NORM.S.INV(Data!X886)</f>
        <v/>
      </c>
      <c r="J886" s="7">
        <f>NORM.S.INV(Data!Y886)</f>
        <v/>
      </c>
      <c r="K886" s="7">
        <f>NORM.S.INV(Data!Z886)</f>
        <v/>
      </c>
      <c r="L886" s="7">
        <f>MAR1!$B$32*L885+MAR1!$C$32*M885+MAR1!$D$32*N885+MAR1!$B$42*I886+MAR1!$C$42*J886+MAR1!$D$42*K886</f>
        <v/>
      </c>
      <c r="M886" s="7">
        <f>MAR1!$B$33*L885+MAR1!$C$33*M885+MAR1!$D$33*N885+MAR1!$B$43*I886+MAR1!$C$43*J886+MAR1!$D$43*K886</f>
        <v/>
      </c>
      <c r="N886" s="7">
        <f>MAR1!$B$34*L885+MAR1!$C$34*M885+MAR1!$D$34*N885+MAR1!$B$44*I886+MAR1!$C$44*J886+MAR1!$D$44*K886</f>
        <v/>
      </c>
      <c r="O886" s="12">
        <f>MAR1!$B$5+MAR1!$C$5*COS(2*PI()*B886/365)+MAR1!$D$5*SIN(2*PI()*B886/365)+IF(E886=1,MAR1!$B$11+MAR1!$D$11*L886,MAR1!$C$11+MAR1!$E$11*L886)</f>
        <v/>
      </c>
      <c r="P886" s="12">
        <f>MAR1!$B$6+MAR1!$C$6*COS(2*PI()*B886/365)+MAR1!$D$6*SIN(2*PI()*B886/365)+IF(E886=1,MAR1!$B$12+MAR1!$D$12*M886,MAR1!$C$12+MAR1!$E$12*M886)</f>
        <v/>
      </c>
      <c r="Q886" s="12">
        <f>MAR1!$B$7+MAR1!$C$7*COS(2*PI()*B886/365)+MAR1!$D$7*SIN(2*PI()*B886/365)+IF(E886=1,MAR1!$B$13+MAR1!$D$13*N886,MAR1!$C$13+MAR1!$E$13*N886)</f>
        <v/>
      </c>
      <c r="R886" s="12">
        <f>MAR1!$B$5+MAR1!$C$5*COS(2*PI()*B886/365)+MAR1!$D$5*SIN(2*PI()*B886/365)+INDEX(ChangeFactor!$F$6:$F$17,C886)+IF(G886=1,MAR1!$B$11+INDEX(ChangeFactor!$G$6:$G$17,C886)*MAR1!$D$11*L886,MAR1!$C$11+INDEX(ChangeFactor!$G$6:$G$17,C886)*MAR1!$E$11*L886)</f>
        <v/>
      </c>
    </row>
    <row r="887">
      <c r="A887" s="6">
        <f>Data!U887</f>
        <v/>
      </c>
      <c r="B887" s="6">
        <f>MOD(A887-1,365)+1</f>
        <v/>
      </c>
      <c r="C887" s="6">
        <f>MATCH(B887,Markov!$C$6:$C$17,1)</f>
        <v/>
      </c>
      <c r="D887" s="16">
        <f>Data!V887</f>
        <v/>
      </c>
      <c r="E887" s="6">
        <f>IF(D887&lt;IF(E886=1,INDEX(Markov!$I$6:$I$17,C887),INDEX(Markov!$H$6:$H$17,C887)),1,0)</f>
        <v/>
      </c>
      <c r="F887" s="12">
        <f>IF(E887=1,GAMMA.INV(Data!W887,INDEX(Markov!$Q$6:$Q$17,C887),INDEX(Markov!$R$6:$R$17,C887)),0)</f>
        <v/>
      </c>
      <c r="G887" s="6">
        <f>IF(D887&lt;IF(G886=1,INDEX(ChangeFactor!$O$6:$O$17,C887),INDEX(ChangeFactor!$N$6:$N$17,C887)),1,0)</f>
        <v/>
      </c>
      <c r="H887" s="12">
        <f>IF(G887=1,GAMMA.INV(Data!W887,INDEX(ChangeFactor!$R$6:$R$17,C887),INDEX(ChangeFactor!$S$6:$S$17,C887)),0)</f>
        <v/>
      </c>
      <c r="I887" s="7">
        <f>NORM.S.INV(Data!X887)</f>
        <v/>
      </c>
      <c r="J887" s="7">
        <f>NORM.S.INV(Data!Y887)</f>
        <v/>
      </c>
      <c r="K887" s="7">
        <f>NORM.S.INV(Data!Z887)</f>
        <v/>
      </c>
      <c r="L887" s="7">
        <f>MAR1!$B$32*L886+MAR1!$C$32*M886+MAR1!$D$32*N886+MAR1!$B$42*I887+MAR1!$C$42*J887+MAR1!$D$42*K887</f>
        <v/>
      </c>
      <c r="M887" s="7">
        <f>MAR1!$B$33*L886+MAR1!$C$33*M886+MAR1!$D$33*N886+MAR1!$B$43*I887+MAR1!$C$43*J887+MAR1!$D$43*K887</f>
        <v/>
      </c>
      <c r="N887" s="7">
        <f>MAR1!$B$34*L886+MAR1!$C$34*M886+MAR1!$D$34*N886+MAR1!$B$44*I887+MAR1!$C$44*J887+MAR1!$D$44*K887</f>
        <v/>
      </c>
      <c r="O887" s="12">
        <f>MAR1!$B$5+MAR1!$C$5*COS(2*PI()*B887/365)+MAR1!$D$5*SIN(2*PI()*B887/365)+IF(E887=1,MAR1!$B$11+MAR1!$D$11*L887,MAR1!$C$11+MAR1!$E$11*L887)</f>
        <v/>
      </c>
      <c r="P887" s="12">
        <f>MAR1!$B$6+MAR1!$C$6*COS(2*PI()*B887/365)+MAR1!$D$6*SIN(2*PI()*B887/365)+IF(E887=1,MAR1!$B$12+MAR1!$D$12*M887,MAR1!$C$12+MAR1!$E$12*M887)</f>
        <v/>
      </c>
      <c r="Q887" s="12">
        <f>MAR1!$B$7+MAR1!$C$7*COS(2*PI()*B887/365)+MAR1!$D$7*SIN(2*PI()*B887/365)+IF(E887=1,MAR1!$B$13+MAR1!$D$13*N887,MAR1!$C$13+MAR1!$E$13*N887)</f>
        <v/>
      </c>
      <c r="R887" s="12">
        <f>MAR1!$B$5+MAR1!$C$5*COS(2*PI()*B887/365)+MAR1!$D$5*SIN(2*PI()*B887/365)+INDEX(ChangeFactor!$F$6:$F$17,C887)+IF(G887=1,MAR1!$B$11+INDEX(ChangeFactor!$G$6:$G$17,C887)*MAR1!$D$11*L887,MAR1!$C$11+INDEX(ChangeFactor!$G$6:$G$17,C887)*MAR1!$E$11*L887)</f>
        <v/>
      </c>
    </row>
    <row r="888">
      <c r="A888" s="6">
        <f>Data!U888</f>
        <v/>
      </c>
      <c r="B888" s="6">
        <f>MOD(A888-1,365)+1</f>
        <v/>
      </c>
      <c r="C888" s="6">
        <f>MATCH(B888,Markov!$C$6:$C$17,1)</f>
        <v/>
      </c>
      <c r="D888" s="16">
        <f>Data!V888</f>
        <v/>
      </c>
      <c r="E888" s="6">
        <f>IF(D888&lt;IF(E887=1,INDEX(Markov!$I$6:$I$17,C888),INDEX(Markov!$H$6:$H$17,C888)),1,0)</f>
        <v/>
      </c>
      <c r="F888" s="12">
        <f>IF(E888=1,GAMMA.INV(Data!W888,INDEX(Markov!$Q$6:$Q$17,C888),INDEX(Markov!$R$6:$R$17,C888)),0)</f>
        <v/>
      </c>
      <c r="G888" s="6">
        <f>IF(D888&lt;IF(G887=1,INDEX(ChangeFactor!$O$6:$O$17,C888),INDEX(ChangeFactor!$N$6:$N$17,C888)),1,0)</f>
        <v/>
      </c>
      <c r="H888" s="12">
        <f>IF(G888=1,GAMMA.INV(Data!W888,INDEX(ChangeFactor!$R$6:$R$17,C888),INDEX(ChangeFactor!$S$6:$S$17,C888)),0)</f>
        <v/>
      </c>
      <c r="I888" s="7">
        <f>NORM.S.INV(Data!X888)</f>
        <v/>
      </c>
      <c r="J888" s="7">
        <f>NORM.S.INV(Data!Y888)</f>
        <v/>
      </c>
      <c r="K888" s="7">
        <f>NORM.S.INV(Data!Z888)</f>
        <v/>
      </c>
      <c r="L888" s="7">
        <f>MAR1!$B$32*L887+MAR1!$C$32*M887+MAR1!$D$32*N887+MAR1!$B$42*I888+MAR1!$C$42*J888+MAR1!$D$42*K888</f>
        <v/>
      </c>
      <c r="M888" s="7">
        <f>MAR1!$B$33*L887+MAR1!$C$33*M887+MAR1!$D$33*N887+MAR1!$B$43*I888+MAR1!$C$43*J888+MAR1!$D$43*K888</f>
        <v/>
      </c>
      <c r="N888" s="7">
        <f>MAR1!$B$34*L887+MAR1!$C$34*M887+MAR1!$D$34*N887+MAR1!$B$44*I888+MAR1!$C$44*J888+MAR1!$D$44*K888</f>
        <v/>
      </c>
      <c r="O888" s="12">
        <f>MAR1!$B$5+MAR1!$C$5*COS(2*PI()*B888/365)+MAR1!$D$5*SIN(2*PI()*B888/365)+IF(E888=1,MAR1!$B$11+MAR1!$D$11*L888,MAR1!$C$11+MAR1!$E$11*L888)</f>
        <v/>
      </c>
      <c r="P888" s="12">
        <f>MAR1!$B$6+MAR1!$C$6*COS(2*PI()*B888/365)+MAR1!$D$6*SIN(2*PI()*B888/365)+IF(E888=1,MAR1!$B$12+MAR1!$D$12*M888,MAR1!$C$12+MAR1!$E$12*M888)</f>
        <v/>
      </c>
      <c r="Q888" s="12">
        <f>MAR1!$B$7+MAR1!$C$7*COS(2*PI()*B888/365)+MAR1!$D$7*SIN(2*PI()*B888/365)+IF(E888=1,MAR1!$B$13+MAR1!$D$13*N888,MAR1!$C$13+MAR1!$E$13*N888)</f>
        <v/>
      </c>
      <c r="R888" s="12">
        <f>MAR1!$B$5+MAR1!$C$5*COS(2*PI()*B888/365)+MAR1!$D$5*SIN(2*PI()*B888/365)+INDEX(ChangeFactor!$F$6:$F$17,C888)+IF(G888=1,MAR1!$B$11+INDEX(ChangeFactor!$G$6:$G$17,C888)*MAR1!$D$11*L888,MAR1!$C$11+INDEX(ChangeFactor!$G$6:$G$17,C888)*MAR1!$E$11*L888)</f>
        <v/>
      </c>
    </row>
    <row r="889">
      <c r="A889" s="6">
        <f>Data!U889</f>
        <v/>
      </c>
      <c r="B889" s="6">
        <f>MOD(A889-1,365)+1</f>
        <v/>
      </c>
      <c r="C889" s="6">
        <f>MATCH(B889,Markov!$C$6:$C$17,1)</f>
        <v/>
      </c>
      <c r="D889" s="16">
        <f>Data!V889</f>
        <v/>
      </c>
      <c r="E889" s="6">
        <f>IF(D889&lt;IF(E888=1,INDEX(Markov!$I$6:$I$17,C889),INDEX(Markov!$H$6:$H$17,C889)),1,0)</f>
        <v/>
      </c>
      <c r="F889" s="12">
        <f>IF(E889=1,GAMMA.INV(Data!W889,INDEX(Markov!$Q$6:$Q$17,C889),INDEX(Markov!$R$6:$R$17,C889)),0)</f>
        <v/>
      </c>
      <c r="G889" s="6">
        <f>IF(D889&lt;IF(G888=1,INDEX(ChangeFactor!$O$6:$O$17,C889),INDEX(ChangeFactor!$N$6:$N$17,C889)),1,0)</f>
        <v/>
      </c>
      <c r="H889" s="12">
        <f>IF(G889=1,GAMMA.INV(Data!W889,INDEX(ChangeFactor!$R$6:$R$17,C889),INDEX(ChangeFactor!$S$6:$S$17,C889)),0)</f>
        <v/>
      </c>
      <c r="I889" s="7">
        <f>NORM.S.INV(Data!X889)</f>
        <v/>
      </c>
      <c r="J889" s="7">
        <f>NORM.S.INV(Data!Y889)</f>
        <v/>
      </c>
      <c r="K889" s="7">
        <f>NORM.S.INV(Data!Z889)</f>
        <v/>
      </c>
      <c r="L889" s="7">
        <f>MAR1!$B$32*L888+MAR1!$C$32*M888+MAR1!$D$32*N888+MAR1!$B$42*I889+MAR1!$C$42*J889+MAR1!$D$42*K889</f>
        <v/>
      </c>
      <c r="M889" s="7">
        <f>MAR1!$B$33*L888+MAR1!$C$33*M888+MAR1!$D$33*N888+MAR1!$B$43*I889+MAR1!$C$43*J889+MAR1!$D$43*K889</f>
        <v/>
      </c>
      <c r="N889" s="7">
        <f>MAR1!$B$34*L888+MAR1!$C$34*M888+MAR1!$D$34*N888+MAR1!$B$44*I889+MAR1!$C$44*J889+MAR1!$D$44*K889</f>
        <v/>
      </c>
      <c r="O889" s="12">
        <f>MAR1!$B$5+MAR1!$C$5*COS(2*PI()*B889/365)+MAR1!$D$5*SIN(2*PI()*B889/365)+IF(E889=1,MAR1!$B$11+MAR1!$D$11*L889,MAR1!$C$11+MAR1!$E$11*L889)</f>
        <v/>
      </c>
      <c r="P889" s="12">
        <f>MAR1!$B$6+MAR1!$C$6*COS(2*PI()*B889/365)+MAR1!$D$6*SIN(2*PI()*B889/365)+IF(E889=1,MAR1!$B$12+MAR1!$D$12*M889,MAR1!$C$12+MAR1!$E$12*M889)</f>
        <v/>
      </c>
      <c r="Q889" s="12">
        <f>MAR1!$B$7+MAR1!$C$7*COS(2*PI()*B889/365)+MAR1!$D$7*SIN(2*PI()*B889/365)+IF(E889=1,MAR1!$B$13+MAR1!$D$13*N889,MAR1!$C$13+MAR1!$E$13*N889)</f>
        <v/>
      </c>
      <c r="R889" s="12">
        <f>MAR1!$B$5+MAR1!$C$5*COS(2*PI()*B889/365)+MAR1!$D$5*SIN(2*PI()*B889/365)+INDEX(ChangeFactor!$F$6:$F$17,C889)+IF(G889=1,MAR1!$B$11+INDEX(ChangeFactor!$G$6:$G$17,C889)*MAR1!$D$11*L889,MAR1!$C$11+INDEX(ChangeFactor!$G$6:$G$17,C889)*MAR1!$E$11*L889)</f>
        <v/>
      </c>
    </row>
    <row r="890">
      <c r="A890" s="6">
        <f>Data!U890</f>
        <v/>
      </c>
      <c r="B890" s="6">
        <f>MOD(A890-1,365)+1</f>
        <v/>
      </c>
      <c r="C890" s="6">
        <f>MATCH(B890,Markov!$C$6:$C$17,1)</f>
        <v/>
      </c>
      <c r="D890" s="16">
        <f>Data!V890</f>
        <v/>
      </c>
      <c r="E890" s="6">
        <f>IF(D890&lt;IF(E889=1,INDEX(Markov!$I$6:$I$17,C890),INDEX(Markov!$H$6:$H$17,C890)),1,0)</f>
        <v/>
      </c>
      <c r="F890" s="12">
        <f>IF(E890=1,GAMMA.INV(Data!W890,INDEX(Markov!$Q$6:$Q$17,C890),INDEX(Markov!$R$6:$R$17,C890)),0)</f>
        <v/>
      </c>
      <c r="G890" s="6">
        <f>IF(D890&lt;IF(G889=1,INDEX(ChangeFactor!$O$6:$O$17,C890),INDEX(ChangeFactor!$N$6:$N$17,C890)),1,0)</f>
        <v/>
      </c>
      <c r="H890" s="12">
        <f>IF(G890=1,GAMMA.INV(Data!W890,INDEX(ChangeFactor!$R$6:$R$17,C890),INDEX(ChangeFactor!$S$6:$S$17,C890)),0)</f>
        <v/>
      </c>
      <c r="I890" s="7">
        <f>NORM.S.INV(Data!X890)</f>
        <v/>
      </c>
      <c r="J890" s="7">
        <f>NORM.S.INV(Data!Y890)</f>
        <v/>
      </c>
      <c r="K890" s="7">
        <f>NORM.S.INV(Data!Z890)</f>
        <v/>
      </c>
      <c r="L890" s="7">
        <f>MAR1!$B$32*L889+MAR1!$C$32*M889+MAR1!$D$32*N889+MAR1!$B$42*I890+MAR1!$C$42*J890+MAR1!$D$42*K890</f>
        <v/>
      </c>
      <c r="M890" s="7">
        <f>MAR1!$B$33*L889+MAR1!$C$33*M889+MAR1!$D$33*N889+MAR1!$B$43*I890+MAR1!$C$43*J890+MAR1!$D$43*K890</f>
        <v/>
      </c>
      <c r="N890" s="7">
        <f>MAR1!$B$34*L889+MAR1!$C$34*M889+MAR1!$D$34*N889+MAR1!$B$44*I890+MAR1!$C$44*J890+MAR1!$D$44*K890</f>
        <v/>
      </c>
      <c r="O890" s="12">
        <f>MAR1!$B$5+MAR1!$C$5*COS(2*PI()*B890/365)+MAR1!$D$5*SIN(2*PI()*B890/365)+IF(E890=1,MAR1!$B$11+MAR1!$D$11*L890,MAR1!$C$11+MAR1!$E$11*L890)</f>
        <v/>
      </c>
      <c r="P890" s="12">
        <f>MAR1!$B$6+MAR1!$C$6*COS(2*PI()*B890/365)+MAR1!$D$6*SIN(2*PI()*B890/365)+IF(E890=1,MAR1!$B$12+MAR1!$D$12*M890,MAR1!$C$12+MAR1!$E$12*M890)</f>
        <v/>
      </c>
      <c r="Q890" s="12">
        <f>MAR1!$B$7+MAR1!$C$7*COS(2*PI()*B890/365)+MAR1!$D$7*SIN(2*PI()*B890/365)+IF(E890=1,MAR1!$B$13+MAR1!$D$13*N890,MAR1!$C$13+MAR1!$E$13*N890)</f>
        <v/>
      </c>
      <c r="R890" s="12">
        <f>MAR1!$B$5+MAR1!$C$5*COS(2*PI()*B890/365)+MAR1!$D$5*SIN(2*PI()*B890/365)+INDEX(ChangeFactor!$F$6:$F$17,C890)+IF(G890=1,MAR1!$B$11+INDEX(ChangeFactor!$G$6:$G$17,C890)*MAR1!$D$11*L890,MAR1!$C$11+INDEX(ChangeFactor!$G$6:$G$17,C890)*MAR1!$E$11*L890)</f>
        <v/>
      </c>
    </row>
    <row r="891">
      <c r="A891" s="6">
        <f>Data!U891</f>
        <v/>
      </c>
      <c r="B891" s="6">
        <f>MOD(A891-1,365)+1</f>
        <v/>
      </c>
      <c r="C891" s="6">
        <f>MATCH(B891,Markov!$C$6:$C$17,1)</f>
        <v/>
      </c>
      <c r="D891" s="16">
        <f>Data!V891</f>
        <v/>
      </c>
      <c r="E891" s="6">
        <f>IF(D891&lt;IF(E890=1,INDEX(Markov!$I$6:$I$17,C891),INDEX(Markov!$H$6:$H$17,C891)),1,0)</f>
        <v/>
      </c>
      <c r="F891" s="12">
        <f>IF(E891=1,GAMMA.INV(Data!W891,INDEX(Markov!$Q$6:$Q$17,C891),INDEX(Markov!$R$6:$R$17,C891)),0)</f>
        <v/>
      </c>
      <c r="G891" s="6">
        <f>IF(D891&lt;IF(G890=1,INDEX(ChangeFactor!$O$6:$O$17,C891),INDEX(ChangeFactor!$N$6:$N$17,C891)),1,0)</f>
        <v/>
      </c>
      <c r="H891" s="12">
        <f>IF(G891=1,GAMMA.INV(Data!W891,INDEX(ChangeFactor!$R$6:$R$17,C891),INDEX(ChangeFactor!$S$6:$S$17,C891)),0)</f>
        <v/>
      </c>
      <c r="I891" s="7">
        <f>NORM.S.INV(Data!X891)</f>
        <v/>
      </c>
      <c r="J891" s="7">
        <f>NORM.S.INV(Data!Y891)</f>
        <v/>
      </c>
      <c r="K891" s="7">
        <f>NORM.S.INV(Data!Z891)</f>
        <v/>
      </c>
      <c r="L891" s="7">
        <f>MAR1!$B$32*L890+MAR1!$C$32*M890+MAR1!$D$32*N890+MAR1!$B$42*I891+MAR1!$C$42*J891+MAR1!$D$42*K891</f>
        <v/>
      </c>
      <c r="M891" s="7">
        <f>MAR1!$B$33*L890+MAR1!$C$33*M890+MAR1!$D$33*N890+MAR1!$B$43*I891+MAR1!$C$43*J891+MAR1!$D$43*K891</f>
        <v/>
      </c>
      <c r="N891" s="7">
        <f>MAR1!$B$34*L890+MAR1!$C$34*M890+MAR1!$D$34*N890+MAR1!$B$44*I891+MAR1!$C$44*J891+MAR1!$D$44*K891</f>
        <v/>
      </c>
      <c r="O891" s="12">
        <f>MAR1!$B$5+MAR1!$C$5*COS(2*PI()*B891/365)+MAR1!$D$5*SIN(2*PI()*B891/365)+IF(E891=1,MAR1!$B$11+MAR1!$D$11*L891,MAR1!$C$11+MAR1!$E$11*L891)</f>
        <v/>
      </c>
      <c r="P891" s="12">
        <f>MAR1!$B$6+MAR1!$C$6*COS(2*PI()*B891/365)+MAR1!$D$6*SIN(2*PI()*B891/365)+IF(E891=1,MAR1!$B$12+MAR1!$D$12*M891,MAR1!$C$12+MAR1!$E$12*M891)</f>
        <v/>
      </c>
      <c r="Q891" s="12">
        <f>MAR1!$B$7+MAR1!$C$7*COS(2*PI()*B891/365)+MAR1!$D$7*SIN(2*PI()*B891/365)+IF(E891=1,MAR1!$B$13+MAR1!$D$13*N891,MAR1!$C$13+MAR1!$E$13*N891)</f>
        <v/>
      </c>
      <c r="R891" s="12">
        <f>MAR1!$B$5+MAR1!$C$5*COS(2*PI()*B891/365)+MAR1!$D$5*SIN(2*PI()*B891/365)+INDEX(ChangeFactor!$F$6:$F$17,C891)+IF(G891=1,MAR1!$B$11+INDEX(ChangeFactor!$G$6:$G$17,C891)*MAR1!$D$11*L891,MAR1!$C$11+INDEX(ChangeFactor!$G$6:$G$17,C891)*MAR1!$E$11*L891)</f>
        <v/>
      </c>
    </row>
    <row r="892">
      <c r="A892" s="6">
        <f>Data!U892</f>
        <v/>
      </c>
      <c r="B892" s="6">
        <f>MOD(A892-1,365)+1</f>
        <v/>
      </c>
      <c r="C892" s="6">
        <f>MATCH(B892,Markov!$C$6:$C$17,1)</f>
        <v/>
      </c>
      <c r="D892" s="16">
        <f>Data!V892</f>
        <v/>
      </c>
      <c r="E892" s="6">
        <f>IF(D892&lt;IF(E891=1,INDEX(Markov!$I$6:$I$17,C892),INDEX(Markov!$H$6:$H$17,C892)),1,0)</f>
        <v/>
      </c>
      <c r="F892" s="12">
        <f>IF(E892=1,GAMMA.INV(Data!W892,INDEX(Markov!$Q$6:$Q$17,C892),INDEX(Markov!$R$6:$R$17,C892)),0)</f>
        <v/>
      </c>
      <c r="G892" s="6">
        <f>IF(D892&lt;IF(G891=1,INDEX(ChangeFactor!$O$6:$O$17,C892),INDEX(ChangeFactor!$N$6:$N$17,C892)),1,0)</f>
        <v/>
      </c>
      <c r="H892" s="12">
        <f>IF(G892=1,GAMMA.INV(Data!W892,INDEX(ChangeFactor!$R$6:$R$17,C892),INDEX(ChangeFactor!$S$6:$S$17,C892)),0)</f>
        <v/>
      </c>
      <c r="I892" s="7">
        <f>NORM.S.INV(Data!X892)</f>
        <v/>
      </c>
      <c r="J892" s="7">
        <f>NORM.S.INV(Data!Y892)</f>
        <v/>
      </c>
      <c r="K892" s="7">
        <f>NORM.S.INV(Data!Z892)</f>
        <v/>
      </c>
      <c r="L892" s="7">
        <f>MAR1!$B$32*L891+MAR1!$C$32*M891+MAR1!$D$32*N891+MAR1!$B$42*I892+MAR1!$C$42*J892+MAR1!$D$42*K892</f>
        <v/>
      </c>
      <c r="M892" s="7">
        <f>MAR1!$B$33*L891+MAR1!$C$33*M891+MAR1!$D$33*N891+MAR1!$B$43*I892+MAR1!$C$43*J892+MAR1!$D$43*K892</f>
        <v/>
      </c>
      <c r="N892" s="7">
        <f>MAR1!$B$34*L891+MAR1!$C$34*M891+MAR1!$D$34*N891+MAR1!$B$44*I892+MAR1!$C$44*J892+MAR1!$D$44*K892</f>
        <v/>
      </c>
      <c r="O892" s="12">
        <f>MAR1!$B$5+MAR1!$C$5*COS(2*PI()*B892/365)+MAR1!$D$5*SIN(2*PI()*B892/365)+IF(E892=1,MAR1!$B$11+MAR1!$D$11*L892,MAR1!$C$11+MAR1!$E$11*L892)</f>
        <v/>
      </c>
      <c r="P892" s="12">
        <f>MAR1!$B$6+MAR1!$C$6*COS(2*PI()*B892/365)+MAR1!$D$6*SIN(2*PI()*B892/365)+IF(E892=1,MAR1!$B$12+MAR1!$D$12*M892,MAR1!$C$12+MAR1!$E$12*M892)</f>
        <v/>
      </c>
      <c r="Q892" s="12">
        <f>MAR1!$B$7+MAR1!$C$7*COS(2*PI()*B892/365)+MAR1!$D$7*SIN(2*PI()*B892/365)+IF(E892=1,MAR1!$B$13+MAR1!$D$13*N892,MAR1!$C$13+MAR1!$E$13*N892)</f>
        <v/>
      </c>
      <c r="R892" s="12">
        <f>MAR1!$B$5+MAR1!$C$5*COS(2*PI()*B892/365)+MAR1!$D$5*SIN(2*PI()*B892/365)+INDEX(ChangeFactor!$F$6:$F$17,C892)+IF(G892=1,MAR1!$B$11+INDEX(ChangeFactor!$G$6:$G$17,C892)*MAR1!$D$11*L892,MAR1!$C$11+INDEX(ChangeFactor!$G$6:$G$17,C892)*MAR1!$E$11*L892)</f>
        <v/>
      </c>
    </row>
    <row r="893">
      <c r="A893" s="6">
        <f>Data!U893</f>
        <v/>
      </c>
      <c r="B893" s="6">
        <f>MOD(A893-1,365)+1</f>
        <v/>
      </c>
      <c r="C893" s="6">
        <f>MATCH(B893,Markov!$C$6:$C$17,1)</f>
        <v/>
      </c>
      <c r="D893" s="16">
        <f>Data!V893</f>
        <v/>
      </c>
      <c r="E893" s="6">
        <f>IF(D893&lt;IF(E892=1,INDEX(Markov!$I$6:$I$17,C893),INDEX(Markov!$H$6:$H$17,C893)),1,0)</f>
        <v/>
      </c>
      <c r="F893" s="12">
        <f>IF(E893=1,GAMMA.INV(Data!W893,INDEX(Markov!$Q$6:$Q$17,C893),INDEX(Markov!$R$6:$R$17,C893)),0)</f>
        <v/>
      </c>
      <c r="G893" s="6">
        <f>IF(D893&lt;IF(G892=1,INDEX(ChangeFactor!$O$6:$O$17,C893),INDEX(ChangeFactor!$N$6:$N$17,C893)),1,0)</f>
        <v/>
      </c>
      <c r="H893" s="12">
        <f>IF(G893=1,GAMMA.INV(Data!W893,INDEX(ChangeFactor!$R$6:$R$17,C893),INDEX(ChangeFactor!$S$6:$S$17,C893)),0)</f>
        <v/>
      </c>
      <c r="I893" s="7">
        <f>NORM.S.INV(Data!X893)</f>
        <v/>
      </c>
      <c r="J893" s="7">
        <f>NORM.S.INV(Data!Y893)</f>
        <v/>
      </c>
      <c r="K893" s="7">
        <f>NORM.S.INV(Data!Z893)</f>
        <v/>
      </c>
      <c r="L893" s="7">
        <f>MAR1!$B$32*L892+MAR1!$C$32*M892+MAR1!$D$32*N892+MAR1!$B$42*I893+MAR1!$C$42*J893+MAR1!$D$42*K893</f>
        <v/>
      </c>
      <c r="M893" s="7">
        <f>MAR1!$B$33*L892+MAR1!$C$33*M892+MAR1!$D$33*N892+MAR1!$B$43*I893+MAR1!$C$43*J893+MAR1!$D$43*K893</f>
        <v/>
      </c>
      <c r="N893" s="7">
        <f>MAR1!$B$34*L892+MAR1!$C$34*M892+MAR1!$D$34*N892+MAR1!$B$44*I893+MAR1!$C$44*J893+MAR1!$D$44*K893</f>
        <v/>
      </c>
      <c r="O893" s="12">
        <f>MAR1!$B$5+MAR1!$C$5*COS(2*PI()*B893/365)+MAR1!$D$5*SIN(2*PI()*B893/365)+IF(E893=1,MAR1!$B$11+MAR1!$D$11*L893,MAR1!$C$11+MAR1!$E$11*L893)</f>
        <v/>
      </c>
      <c r="P893" s="12">
        <f>MAR1!$B$6+MAR1!$C$6*COS(2*PI()*B893/365)+MAR1!$D$6*SIN(2*PI()*B893/365)+IF(E893=1,MAR1!$B$12+MAR1!$D$12*M893,MAR1!$C$12+MAR1!$E$12*M893)</f>
        <v/>
      </c>
      <c r="Q893" s="12">
        <f>MAR1!$B$7+MAR1!$C$7*COS(2*PI()*B893/365)+MAR1!$D$7*SIN(2*PI()*B893/365)+IF(E893=1,MAR1!$B$13+MAR1!$D$13*N893,MAR1!$C$13+MAR1!$E$13*N893)</f>
        <v/>
      </c>
      <c r="R893" s="12">
        <f>MAR1!$B$5+MAR1!$C$5*COS(2*PI()*B893/365)+MAR1!$D$5*SIN(2*PI()*B893/365)+INDEX(ChangeFactor!$F$6:$F$17,C893)+IF(G893=1,MAR1!$B$11+INDEX(ChangeFactor!$G$6:$G$17,C893)*MAR1!$D$11*L893,MAR1!$C$11+INDEX(ChangeFactor!$G$6:$G$17,C893)*MAR1!$E$11*L893)</f>
        <v/>
      </c>
    </row>
    <row r="894">
      <c r="A894" s="6">
        <f>Data!U894</f>
        <v/>
      </c>
      <c r="B894" s="6">
        <f>MOD(A894-1,365)+1</f>
        <v/>
      </c>
      <c r="C894" s="6">
        <f>MATCH(B894,Markov!$C$6:$C$17,1)</f>
        <v/>
      </c>
      <c r="D894" s="16">
        <f>Data!V894</f>
        <v/>
      </c>
      <c r="E894" s="6">
        <f>IF(D894&lt;IF(E893=1,INDEX(Markov!$I$6:$I$17,C894),INDEX(Markov!$H$6:$H$17,C894)),1,0)</f>
        <v/>
      </c>
      <c r="F894" s="12">
        <f>IF(E894=1,GAMMA.INV(Data!W894,INDEX(Markov!$Q$6:$Q$17,C894),INDEX(Markov!$R$6:$R$17,C894)),0)</f>
        <v/>
      </c>
      <c r="G894" s="6">
        <f>IF(D894&lt;IF(G893=1,INDEX(ChangeFactor!$O$6:$O$17,C894),INDEX(ChangeFactor!$N$6:$N$17,C894)),1,0)</f>
        <v/>
      </c>
      <c r="H894" s="12">
        <f>IF(G894=1,GAMMA.INV(Data!W894,INDEX(ChangeFactor!$R$6:$R$17,C894),INDEX(ChangeFactor!$S$6:$S$17,C894)),0)</f>
        <v/>
      </c>
      <c r="I894" s="7">
        <f>NORM.S.INV(Data!X894)</f>
        <v/>
      </c>
      <c r="J894" s="7">
        <f>NORM.S.INV(Data!Y894)</f>
        <v/>
      </c>
      <c r="K894" s="7">
        <f>NORM.S.INV(Data!Z894)</f>
        <v/>
      </c>
      <c r="L894" s="7">
        <f>MAR1!$B$32*L893+MAR1!$C$32*M893+MAR1!$D$32*N893+MAR1!$B$42*I894+MAR1!$C$42*J894+MAR1!$D$42*K894</f>
        <v/>
      </c>
      <c r="M894" s="7">
        <f>MAR1!$B$33*L893+MAR1!$C$33*M893+MAR1!$D$33*N893+MAR1!$B$43*I894+MAR1!$C$43*J894+MAR1!$D$43*K894</f>
        <v/>
      </c>
      <c r="N894" s="7">
        <f>MAR1!$B$34*L893+MAR1!$C$34*M893+MAR1!$D$34*N893+MAR1!$B$44*I894+MAR1!$C$44*J894+MAR1!$D$44*K894</f>
        <v/>
      </c>
      <c r="O894" s="12">
        <f>MAR1!$B$5+MAR1!$C$5*COS(2*PI()*B894/365)+MAR1!$D$5*SIN(2*PI()*B894/365)+IF(E894=1,MAR1!$B$11+MAR1!$D$11*L894,MAR1!$C$11+MAR1!$E$11*L894)</f>
        <v/>
      </c>
      <c r="P894" s="12">
        <f>MAR1!$B$6+MAR1!$C$6*COS(2*PI()*B894/365)+MAR1!$D$6*SIN(2*PI()*B894/365)+IF(E894=1,MAR1!$B$12+MAR1!$D$12*M894,MAR1!$C$12+MAR1!$E$12*M894)</f>
        <v/>
      </c>
      <c r="Q894" s="12">
        <f>MAR1!$B$7+MAR1!$C$7*COS(2*PI()*B894/365)+MAR1!$D$7*SIN(2*PI()*B894/365)+IF(E894=1,MAR1!$B$13+MAR1!$D$13*N894,MAR1!$C$13+MAR1!$E$13*N894)</f>
        <v/>
      </c>
      <c r="R894" s="12">
        <f>MAR1!$B$5+MAR1!$C$5*COS(2*PI()*B894/365)+MAR1!$D$5*SIN(2*PI()*B894/365)+INDEX(ChangeFactor!$F$6:$F$17,C894)+IF(G894=1,MAR1!$B$11+INDEX(ChangeFactor!$G$6:$G$17,C894)*MAR1!$D$11*L894,MAR1!$C$11+INDEX(ChangeFactor!$G$6:$G$17,C894)*MAR1!$E$11*L894)</f>
        <v/>
      </c>
    </row>
    <row r="895">
      <c r="A895" s="6">
        <f>Data!U895</f>
        <v/>
      </c>
      <c r="B895" s="6">
        <f>MOD(A895-1,365)+1</f>
        <v/>
      </c>
      <c r="C895" s="6">
        <f>MATCH(B895,Markov!$C$6:$C$17,1)</f>
        <v/>
      </c>
      <c r="D895" s="16">
        <f>Data!V895</f>
        <v/>
      </c>
      <c r="E895" s="6">
        <f>IF(D895&lt;IF(E894=1,INDEX(Markov!$I$6:$I$17,C895),INDEX(Markov!$H$6:$H$17,C895)),1,0)</f>
        <v/>
      </c>
      <c r="F895" s="12">
        <f>IF(E895=1,GAMMA.INV(Data!W895,INDEX(Markov!$Q$6:$Q$17,C895),INDEX(Markov!$R$6:$R$17,C895)),0)</f>
        <v/>
      </c>
      <c r="G895" s="6">
        <f>IF(D895&lt;IF(G894=1,INDEX(ChangeFactor!$O$6:$O$17,C895),INDEX(ChangeFactor!$N$6:$N$17,C895)),1,0)</f>
        <v/>
      </c>
      <c r="H895" s="12">
        <f>IF(G895=1,GAMMA.INV(Data!W895,INDEX(ChangeFactor!$R$6:$R$17,C895),INDEX(ChangeFactor!$S$6:$S$17,C895)),0)</f>
        <v/>
      </c>
      <c r="I895" s="7">
        <f>NORM.S.INV(Data!X895)</f>
        <v/>
      </c>
      <c r="J895" s="7">
        <f>NORM.S.INV(Data!Y895)</f>
        <v/>
      </c>
      <c r="K895" s="7">
        <f>NORM.S.INV(Data!Z895)</f>
        <v/>
      </c>
      <c r="L895" s="7">
        <f>MAR1!$B$32*L894+MAR1!$C$32*M894+MAR1!$D$32*N894+MAR1!$B$42*I895+MAR1!$C$42*J895+MAR1!$D$42*K895</f>
        <v/>
      </c>
      <c r="M895" s="7">
        <f>MAR1!$B$33*L894+MAR1!$C$33*M894+MAR1!$D$33*N894+MAR1!$B$43*I895+MAR1!$C$43*J895+MAR1!$D$43*K895</f>
        <v/>
      </c>
      <c r="N895" s="7">
        <f>MAR1!$B$34*L894+MAR1!$C$34*M894+MAR1!$D$34*N894+MAR1!$B$44*I895+MAR1!$C$44*J895+MAR1!$D$44*K895</f>
        <v/>
      </c>
      <c r="O895" s="12">
        <f>MAR1!$B$5+MAR1!$C$5*COS(2*PI()*B895/365)+MAR1!$D$5*SIN(2*PI()*B895/365)+IF(E895=1,MAR1!$B$11+MAR1!$D$11*L895,MAR1!$C$11+MAR1!$E$11*L895)</f>
        <v/>
      </c>
      <c r="P895" s="12">
        <f>MAR1!$B$6+MAR1!$C$6*COS(2*PI()*B895/365)+MAR1!$D$6*SIN(2*PI()*B895/365)+IF(E895=1,MAR1!$B$12+MAR1!$D$12*M895,MAR1!$C$12+MAR1!$E$12*M895)</f>
        <v/>
      </c>
      <c r="Q895" s="12">
        <f>MAR1!$B$7+MAR1!$C$7*COS(2*PI()*B895/365)+MAR1!$D$7*SIN(2*PI()*B895/365)+IF(E895=1,MAR1!$B$13+MAR1!$D$13*N895,MAR1!$C$13+MAR1!$E$13*N895)</f>
        <v/>
      </c>
      <c r="R895" s="12">
        <f>MAR1!$B$5+MAR1!$C$5*COS(2*PI()*B895/365)+MAR1!$D$5*SIN(2*PI()*B895/365)+INDEX(ChangeFactor!$F$6:$F$17,C895)+IF(G895=1,MAR1!$B$11+INDEX(ChangeFactor!$G$6:$G$17,C895)*MAR1!$D$11*L895,MAR1!$C$11+INDEX(ChangeFactor!$G$6:$G$17,C895)*MAR1!$E$11*L895)</f>
        <v/>
      </c>
    </row>
    <row r="896">
      <c r="A896" s="6">
        <f>Data!U896</f>
        <v/>
      </c>
      <c r="B896" s="6">
        <f>MOD(A896-1,365)+1</f>
        <v/>
      </c>
      <c r="C896" s="6">
        <f>MATCH(B896,Markov!$C$6:$C$17,1)</f>
        <v/>
      </c>
      <c r="D896" s="16">
        <f>Data!V896</f>
        <v/>
      </c>
      <c r="E896" s="6">
        <f>IF(D896&lt;IF(E895=1,INDEX(Markov!$I$6:$I$17,C896),INDEX(Markov!$H$6:$H$17,C896)),1,0)</f>
        <v/>
      </c>
      <c r="F896" s="12">
        <f>IF(E896=1,GAMMA.INV(Data!W896,INDEX(Markov!$Q$6:$Q$17,C896),INDEX(Markov!$R$6:$R$17,C896)),0)</f>
        <v/>
      </c>
      <c r="G896" s="6">
        <f>IF(D896&lt;IF(G895=1,INDEX(ChangeFactor!$O$6:$O$17,C896),INDEX(ChangeFactor!$N$6:$N$17,C896)),1,0)</f>
        <v/>
      </c>
      <c r="H896" s="12">
        <f>IF(G896=1,GAMMA.INV(Data!W896,INDEX(ChangeFactor!$R$6:$R$17,C896),INDEX(ChangeFactor!$S$6:$S$17,C896)),0)</f>
        <v/>
      </c>
      <c r="I896" s="7">
        <f>NORM.S.INV(Data!X896)</f>
        <v/>
      </c>
      <c r="J896" s="7">
        <f>NORM.S.INV(Data!Y896)</f>
        <v/>
      </c>
      <c r="K896" s="7">
        <f>NORM.S.INV(Data!Z896)</f>
        <v/>
      </c>
      <c r="L896" s="7">
        <f>MAR1!$B$32*L895+MAR1!$C$32*M895+MAR1!$D$32*N895+MAR1!$B$42*I896+MAR1!$C$42*J896+MAR1!$D$42*K896</f>
        <v/>
      </c>
      <c r="M896" s="7">
        <f>MAR1!$B$33*L895+MAR1!$C$33*M895+MAR1!$D$33*N895+MAR1!$B$43*I896+MAR1!$C$43*J896+MAR1!$D$43*K896</f>
        <v/>
      </c>
      <c r="N896" s="7">
        <f>MAR1!$B$34*L895+MAR1!$C$34*M895+MAR1!$D$34*N895+MAR1!$B$44*I896+MAR1!$C$44*J896+MAR1!$D$44*K896</f>
        <v/>
      </c>
      <c r="O896" s="12">
        <f>MAR1!$B$5+MAR1!$C$5*COS(2*PI()*B896/365)+MAR1!$D$5*SIN(2*PI()*B896/365)+IF(E896=1,MAR1!$B$11+MAR1!$D$11*L896,MAR1!$C$11+MAR1!$E$11*L896)</f>
        <v/>
      </c>
      <c r="P896" s="12">
        <f>MAR1!$B$6+MAR1!$C$6*COS(2*PI()*B896/365)+MAR1!$D$6*SIN(2*PI()*B896/365)+IF(E896=1,MAR1!$B$12+MAR1!$D$12*M896,MAR1!$C$12+MAR1!$E$12*M896)</f>
        <v/>
      </c>
      <c r="Q896" s="12">
        <f>MAR1!$B$7+MAR1!$C$7*COS(2*PI()*B896/365)+MAR1!$D$7*SIN(2*PI()*B896/365)+IF(E896=1,MAR1!$B$13+MAR1!$D$13*N896,MAR1!$C$13+MAR1!$E$13*N896)</f>
        <v/>
      </c>
      <c r="R896" s="12">
        <f>MAR1!$B$5+MAR1!$C$5*COS(2*PI()*B896/365)+MAR1!$D$5*SIN(2*PI()*B896/365)+INDEX(ChangeFactor!$F$6:$F$17,C896)+IF(G896=1,MAR1!$B$11+INDEX(ChangeFactor!$G$6:$G$17,C896)*MAR1!$D$11*L896,MAR1!$C$11+INDEX(ChangeFactor!$G$6:$G$17,C896)*MAR1!$E$11*L896)</f>
        <v/>
      </c>
    </row>
    <row r="897">
      <c r="A897" s="6">
        <f>Data!U897</f>
        <v/>
      </c>
      <c r="B897" s="6">
        <f>MOD(A897-1,365)+1</f>
        <v/>
      </c>
      <c r="C897" s="6">
        <f>MATCH(B897,Markov!$C$6:$C$17,1)</f>
        <v/>
      </c>
      <c r="D897" s="16">
        <f>Data!V897</f>
        <v/>
      </c>
      <c r="E897" s="6">
        <f>IF(D897&lt;IF(E896=1,INDEX(Markov!$I$6:$I$17,C897),INDEX(Markov!$H$6:$H$17,C897)),1,0)</f>
        <v/>
      </c>
      <c r="F897" s="12">
        <f>IF(E897=1,GAMMA.INV(Data!W897,INDEX(Markov!$Q$6:$Q$17,C897),INDEX(Markov!$R$6:$R$17,C897)),0)</f>
        <v/>
      </c>
      <c r="G897" s="6">
        <f>IF(D897&lt;IF(G896=1,INDEX(ChangeFactor!$O$6:$O$17,C897),INDEX(ChangeFactor!$N$6:$N$17,C897)),1,0)</f>
        <v/>
      </c>
      <c r="H897" s="12">
        <f>IF(G897=1,GAMMA.INV(Data!W897,INDEX(ChangeFactor!$R$6:$R$17,C897),INDEX(ChangeFactor!$S$6:$S$17,C897)),0)</f>
        <v/>
      </c>
      <c r="I897" s="7">
        <f>NORM.S.INV(Data!X897)</f>
        <v/>
      </c>
      <c r="J897" s="7">
        <f>NORM.S.INV(Data!Y897)</f>
        <v/>
      </c>
      <c r="K897" s="7">
        <f>NORM.S.INV(Data!Z897)</f>
        <v/>
      </c>
      <c r="L897" s="7">
        <f>MAR1!$B$32*L896+MAR1!$C$32*M896+MAR1!$D$32*N896+MAR1!$B$42*I897+MAR1!$C$42*J897+MAR1!$D$42*K897</f>
        <v/>
      </c>
      <c r="M897" s="7">
        <f>MAR1!$B$33*L896+MAR1!$C$33*M896+MAR1!$D$33*N896+MAR1!$B$43*I897+MAR1!$C$43*J897+MAR1!$D$43*K897</f>
        <v/>
      </c>
      <c r="N897" s="7">
        <f>MAR1!$B$34*L896+MAR1!$C$34*M896+MAR1!$D$34*N896+MAR1!$B$44*I897+MAR1!$C$44*J897+MAR1!$D$44*K897</f>
        <v/>
      </c>
      <c r="O897" s="12">
        <f>MAR1!$B$5+MAR1!$C$5*COS(2*PI()*B897/365)+MAR1!$D$5*SIN(2*PI()*B897/365)+IF(E897=1,MAR1!$B$11+MAR1!$D$11*L897,MAR1!$C$11+MAR1!$E$11*L897)</f>
        <v/>
      </c>
      <c r="P897" s="12">
        <f>MAR1!$B$6+MAR1!$C$6*COS(2*PI()*B897/365)+MAR1!$D$6*SIN(2*PI()*B897/365)+IF(E897=1,MAR1!$B$12+MAR1!$D$12*M897,MAR1!$C$12+MAR1!$E$12*M897)</f>
        <v/>
      </c>
      <c r="Q897" s="12">
        <f>MAR1!$B$7+MAR1!$C$7*COS(2*PI()*B897/365)+MAR1!$D$7*SIN(2*PI()*B897/365)+IF(E897=1,MAR1!$B$13+MAR1!$D$13*N897,MAR1!$C$13+MAR1!$E$13*N897)</f>
        <v/>
      </c>
      <c r="R897" s="12">
        <f>MAR1!$B$5+MAR1!$C$5*COS(2*PI()*B897/365)+MAR1!$D$5*SIN(2*PI()*B897/365)+INDEX(ChangeFactor!$F$6:$F$17,C897)+IF(G897=1,MAR1!$B$11+INDEX(ChangeFactor!$G$6:$G$17,C897)*MAR1!$D$11*L897,MAR1!$C$11+INDEX(ChangeFactor!$G$6:$G$17,C897)*MAR1!$E$11*L897)</f>
        <v/>
      </c>
    </row>
    <row r="898">
      <c r="A898" s="6">
        <f>Data!U898</f>
        <v/>
      </c>
      <c r="B898" s="6">
        <f>MOD(A898-1,365)+1</f>
        <v/>
      </c>
      <c r="C898" s="6">
        <f>MATCH(B898,Markov!$C$6:$C$17,1)</f>
        <v/>
      </c>
      <c r="D898" s="16">
        <f>Data!V898</f>
        <v/>
      </c>
      <c r="E898" s="6">
        <f>IF(D898&lt;IF(E897=1,INDEX(Markov!$I$6:$I$17,C898),INDEX(Markov!$H$6:$H$17,C898)),1,0)</f>
        <v/>
      </c>
      <c r="F898" s="12">
        <f>IF(E898=1,GAMMA.INV(Data!W898,INDEX(Markov!$Q$6:$Q$17,C898),INDEX(Markov!$R$6:$R$17,C898)),0)</f>
        <v/>
      </c>
      <c r="G898" s="6">
        <f>IF(D898&lt;IF(G897=1,INDEX(ChangeFactor!$O$6:$O$17,C898),INDEX(ChangeFactor!$N$6:$N$17,C898)),1,0)</f>
        <v/>
      </c>
      <c r="H898" s="12">
        <f>IF(G898=1,GAMMA.INV(Data!W898,INDEX(ChangeFactor!$R$6:$R$17,C898),INDEX(ChangeFactor!$S$6:$S$17,C898)),0)</f>
        <v/>
      </c>
      <c r="I898" s="7">
        <f>NORM.S.INV(Data!X898)</f>
        <v/>
      </c>
      <c r="J898" s="7">
        <f>NORM.S.INV(Data!Y898)</f>
        <v/>
      </c>
      <c r="K898" s="7">
        <f>NORM.S.INV(Data!Z898)</f>
        <v/>
      </c>
      <c r="L898" s="7">
        <f>MAR1!$B$32*L897+MAR1!$C$32*M897+MAR1!$D$32*N897+MAR1!$B$42*I898+MAR1!$C$42*J898+MAR1!$D$42*K898</f>
        <v/>
      </c>
      <c r="M898" s="7">
        <f>MAR1!$B$33*L897+MAR1!$C$33*M897+MAR1!$D$33*N897+MAR1!$B$43*I898+MAR1!$C$43*J898+MAR1!$D$43*K898</f>
        <v/>
      </c>
      <c r="N898" s="7">
        <f>MAR1!$B$34*L897+MAR1!$C$34*M897+MAR1!$D$34*N897+MAR1!$B$44*I898+MAR1!$C$44*J898+MAR1!$D$44*K898</f>
        <v/>
      </c>
      <c r="O898" s="12">
        <f>MAR1!$B$5+MAR1!$C$5*COS(2*PI()*B898/365)+MAR1!$D$5*SIN(2*PI()*B898/365)+IF(E898=1,MAR1!$B$11+MAR1!$D$11*L898,MAR1!$C$11+MAR1!$E$11*L898)</f>
        <v/>
      </c>
      <c r="P898" s="12">
        <f>MAR1!$B$6+MAR1!$C$6*COS(2*PI()*B898/365)+MAR1!$D$6*SIN(2*PI()*B898/365)+IF(E898=1,MAR1!$B$12+MAR1!$D$12*M898,MAR1!$C$12+MAR1!$E$12*M898)</f>
        <v/>
      </c>
      <c r="Q898" s="12">
        <f>MAR1!$B$7+MAR1!$C$7*COS(2*PI()*B898/365)+MAR1!$D$7*SIN(2*PI()*B898/365)+IF(E898=1,MAR1!$B$13+MAR1!$D$13*N898,MAR1!$C$13+MAR1!$E$13*N898)</f>
        <v/>
      </c>
      <c r="R898" s="12">
        <f>MAR1!$B$5+MAR1!$C$5*COS(2*PI()*B898/365)+MAR1!$D$5*SIN(2*PI()*B898/365)+INDEX(ChangeFactor!$F$6:$F$17,C898)+IF(G898=1,MAR1!$B$11+INDEX(ChangeFactor!$G$6:$G$17,C898)*MAR1!$D$11*L898,MAR1!$C$11+INDEX(ChangeFactor!$G$6:$G$17,C898)*MAR1!$E$11*L898)</f>
        <v/>
      </c>
    </row>
    <row r="899">
      <c r="A899" s="6">
        <f>Data!U899</f>
        <v/>
      </c>
      <c r="B899" s="6">
        <f>MOD(A899-1,365)+1</f>
        <v/>
      </c>
      <c r="C899" s="6">
        <f>MATCH(B899,Markov!$C$6:$C$17,1)</f>
        <v/>
      </c>
      <c r="D899" s="16">
        <f>Data!V899</f>
        <v/>
      </c>
      <c r="E899" s="6">
        <f>IF(D899&lt;IF(E898=1,INDEX(Markov!$I$6:$I$17,C899),INDEX(Markov!$H$6:$H$17,C899)),1,0)</f>
        <v/>
      </c>
      <c r="F899" s="12">
        <f>IF(E899=1,GAMMA.INV(Data!W899,INDEX(Markov!$Q$6:$Q$17,C899),INDEX(Markov!$R$6:$R$17,C899)),0)</f>
        <v/>
      </c>
      <c r="G899" s="6">
        <f>IF(D899&lt;IF(G898=1,INDEX(ChangeFactor!$O$6:$O$17,C899),INDEX(ChangeFactor!$N$6:$N$17,C899)),1,0)</f>
        <v/>
      </c>
      <c r="H899" s="12">
        <f>IF(G899=1,GAMMA.INV(Data!W899,INDEX(ChangeFactor!$R$6:$R$17,C899),INDEX(ChangeFactor!$S$6:$S$17,C899)),0)</f>
        <v/>
      </c>
      <c r="I899" s="7">
        <f>NORM.S.INV(Data!X899)</f>
        <v/>
      </c>
      <c r="J899" s="7">
        <f>NORM.S.INV(Data!Y899)</f>
        <v/>
      </c>
      <c r="K899" s="7">
        <f>NORM.S.INV(Data!Z899)</f>
        <v/>
      </c>
      <c r="L899" s="7">
        <f>MAR1!$B$32*L898+MAR1!$C$32*M898+MAR1!$D$32*N898+MAR1!$B$42*I899+MAR1!$C$42*J899+MAR1!$D$42*K899</f>
        <v/>
      </c>
      <c r="M899" s="7">
        <f>MAR1!$B$33*L898+MAR1!$C$33*M898+MAR1!$D$33*N898+MAR1!$B$43*I899+MAR1!$C$43*J899+MAR1!$D$43*K899</f>
        <v/>
      </c>
      <c r="N899" s="7">
        <f>MAR1!$B$34*L898+MAR1!$C$34*M898+MAR1!$D$34*N898+MAR1!$B$44*I899+MAR1!$C$44*J899+MAR1!$D$44*K899</f>
        <v/>
      </c>
      <c r="O899" s="12">
        <f>MAR1!$B$5+MAR1!$C$5*COS(2*PI()*B899/365)+MAR1!$D$5*SIN(2*PI()*B899/365)+IF(E899=1,MAR1!$B$11+MAR1!$D$11*L899,MAR1!$C$11+MAR1!$E$11*L899)</f>
        <v/>
      </c>
      <c r="P899" s="12">
        <f>MAR1!$B$6+MAR1!$C$6*COS(2*PI()*B899/365)+MAR1!$D$6*SIN(2*PI()*B899/365)+IF(E899=1,MAR1!$B$12+MAR1!$D$12*M899,MAR1!$C$12+MAR1!$E$12*M899)</f>
        <v/>
      </c>
      <c r="Q899" s="12">
        <f>MAR1!$B$7+MAR1!$C$7*COS(2*PI()*B899/365)+MAR1!$D$7*SIN(2*PI()*B899/365)+IF(E899=1,MAR1!$B$13+MAR1!$D$13*N899,MAR1!$C$13+MAR1!$E$13*N899)</f>
        <v/>
      </c>
      <c r="R899" s="12">
        <f>MAR1!$B$5+MAR1!$C$5*COS(2*PI()*B899/365)+MAR1!$D$5*SIN(2*PI()*B899/365)+INDEX(ChangeFactor!$F$6:$F$17,C899)+IF(G899=1,MAR1!$B$11+INDEX(ChangeFactor!$G$6:$G$17,C899)*MAR1!$D$11*L899,MAR1!$C$11+INDEX(ChangeFactor!$G$6:$G$17,C899)*MAR1!$E$11*L899)</f>
        <v/>
      </c>
    </row>
    <row r="900">
      <c r="A900" s="6">
        <f>Data!U900</f>
        <v/>
      </c>
      <c r="B900" s="6">
        <f>MOD(A900-1,365)+1</f>
        <v/>
      </c>
      <c r="C900" s="6">
        <f>MATCH(B900,Markov!$C$6:$C$17,1)</f>
        <v/>
      </c>
      <c r="D900" s="16">
        <f>Data!V900</f>
        <v/>
      </c>
      <c r="E900" s="6">
        <f>IF(D900&lt;IF(E899=1,INDEX(Markov!$I$6:$I$17,C900),INDEX(Markov!$H$6:$H$17,C900)),1,0)</f>
        <v/>
      </c>
      <c r="F900" s="12">
        <f>IF(E900=1,GAMMA.INV(Data!W900,INDEX(Markov!$Q$6:$Q$17,C900),INDEX(Markov!$R$6:$R$17,C900)),0)</f>
        <v/>
      </c>
      <c r="G900" s="6">
        <f>IF(D900&lt;IF(G899=1,INDEX(ChangeFactor!$O$6:$O$17,C900),INDEX(ChangeFactor!$N$6:$N$17,C900)),1,0)</f>
        <v/>
      </c>
      <c r="H900" s="12">
        <f>IF(G900=1,GAMMA.INV(Data!W900,INDEX(ChangeFactor!$R$6:$R$17,C900),INDEX(ChangeFactor!$S$6:$S$17,C900)),0)</f>
        <v/>
      </c>
      <c r="I900" s="7">
        <f>NORM.S.INV(Data!X900)</f>
        <v/>
      </c>
      <c r="J900" s="7">
        <f>NORM.S.INV(Data!Y900)</f>
        <v/>
      </c>
      <c r="K900" s="7">
        <f>NORM.S.INV(Data!Z900)</f>
        <v/>
      </c>
      <c r="L900" s="7">
        <f>MAR1!$B$32*L899+MAR1!$C$32*M899+MAR1!$D$32*N899+MAR1!$B$42*I900+MAR1!$C$42*J900+MAR1!$D$42*K900</f>
        <v/>
      </c>
      <c r="M900" s="7">
        <f>MAR1!$B$33*L899+MAR1!$C$33*M899+MAR1!$D$33*N899+MAR1!$B$43*I900+MAR1!$C$43*J900+MAR1!$D$43*K900</f>
        <v/>
      </c>
      <c r="N900" s="7">
        <f>MAR1!$B$34*L899+MAR1!$C$34*M899+MAR1!$D$34*N899+MAR1!$B$44*I900+MAR1!$C$44*J900+MAR1!$D$44*K900</f>
        <v/>
      </c>
      <c r="O900" s="12">
        <f>MAR1!$B$5+MAR1!$C$5*COS(2*PI()*B900/365)+MAR1!$D$5*SIN(2*PI()*B900/365)+IF(E900=1,MAR1!$B$11+MAR1!$D$11*L900,MAR1!$C$11+MAR1!$E$11*L900)</f>
        <v/>
      </c>
      <c r="P900" s="12">
        <f>MAR1!$B$6+MAR1!$C$6*COS(2*PI()*B900/365)+MAR1!$D$6*SIN(2*PI()*B900/365)+IF(E900=1,MAR1!$B$12+MAR1!$D$12*M900,MAR1!$C$12+MAR1!$E$12*M900)</f>
        <v/>
      </c>
      <c r="Q900" s="12">
        <f>MAR1!$B$7+MAR1!$C$7*COS(2*PI()*B900/365)+MAR1!$D$7*SIN(2*PI()*B900/365)+IF(E900=1,MAR1!$B$13+MAR1!$D$13*N900,MAR1!$C$13+MAR1!$E$13*N900)</f>
        <v/>
      </c>
      <c r="R900" s="12">
        <f>MAR1!$B$5+MAR1!$C$5*COS(2*PI()*B900/365)+MAR1!$D$5*SIN(2*PI()*B900/365)+INDEX(ChangeFactor!$F$6:$F$17,C900)+IF(G900=1,MAR1!$B$11+INDEX(ChangeFactor!$G$6:$G$17,C900)*MAR1!$D$11*L900,MAR1!$C$11+INDEX(ChangeFactor!$G$6:$G$17,C900)*MAR1!$E$11*L900)</f>
        <v/>
      </c>
    </row>
    <row r="901">
      <c r="A901" s="6">
        <f>Data!U901</f>
        <v/>
      </c>
      <c r="B901" s="6">
        <f>MOD(A901-1,365)+1</f>
        <v/>
      </c>
      <c r="C901" s="6">
        <f>MATCH(B901,Markov!$C$6:$C$17,1)</f>
        <v/>
      </c>
      <c r="D901" s="16">
        <f>Data!V901</f>
        <v/>
      </c>
      <c r="E901" s="6">
        <f>IF(D901&lt;IF(E900=1,INDEX(Markov!$I$6:$I$17,C901),INDEX(Markov!$H$6:$H$17,C901)),1,0)</f>
        <v/>
      </c>
      <c r="F901" s="12">
        <f>IF(E901=1,GAMMA.INV(Data!W901,INDEX(Markov!$Q$6:$Q$17,C901),INDEX(Markov!$R$6:$R$17,C901)),0)</f>
        <v/>
      </c>
      <c r="G901" s="6">
        <f>IF(D901&lt;IF(G900=1,INDEX(ChangeFactor!$O$6:$O$17,C901),INDEX(ChangeFactor!$N$6:$N$17,C901)),1,0)</f>
        <v/>
      </c>
      <c r="H901" s="12">
        <f>IF(G901=1,GAMMA.INV(Data!W901,INDEX(ChangeFactor!$R$6:$R$17,C901),INDEX(ChangeFactor!$S$6:$S$17,C901)),0)</f>
        <v/>
      </c>
      <c r="I901" s="7">
        <f>NORM.S.INV(Data!X901)</f>
        <v/>
      </c>
      <c r="J901" s="7">
        <f>NORM.S.INV(Data!Y901)</f>
        <v/>
      </c>
      <c r="K901" s="7">
        <f>NORM.S.INV(Data!Z901)</f>
        <v/>
      </c>
      <c r="L901" s="7">
        <f>MAR1!$B$32*L900+MAR1!$C$32*M900+MAR1!$D$32*N900+MAR1!$B$42*I901+MAR1!$C$42*J901+MAR1!$D$42*K901</f>
        <v/>
      </c>
      <c r="M901" s="7">
        <f>MAR1!$B$33*L900+MAR1!$C$33*M900+MAR1!$D$33*N900+MAR1!$B$43*I901+MAR1!$C$43*J901+MAR1!$D$43*K901</f>
        <v/>
      </c>
      <c r="N901" s="7">
        <f>MAR1!$B$34*L900+MAR1!$C$34*M900+MAR1!$D$34*N900+MAR1!$B$44*I901+MAR1!$C$44*J901+MAR1!$D$44*K901</f>
        <v/>
      </c>
      <c r="O901" s="12">
        <f>MAR1!$B$5+MAR1!$C$5*COS(2*PI()*B901/365)+MAR1!$D$5*SIN(2*PI()*B901/365)+IF(E901=1,MAR1!$B$11+MAR1!$D$11*L901,MAR1!$C$11+MAR1!$E$11*L901)</f>
        <v/>
      </c>
      <c r="P901" s="12">
        <f>MAR1!$B$6+MAR1!$C$6*COS(2*PI()*B901/365)+MAR1!$D$6*SIN(2*PI()*B901/365)+IF(E901=1,MAR1!$B$12+MAR1!$D$12*M901,MAR1!$C$12+MAR1!$E$12*M901)</f>
        <v/>
      </c>
      <c r="Q901" s="12">
        <f>MAR1!$B$7+MAR1!$C$7*COS(2*PI()*B901/365)+MAR1!$D$7*SIN(2*PI()*B901/365)+IF(E901=1,MAR1!$B$13+MAR1!$D$13*N901,MAR1!$C$13+MAR1!$E$13*N901)</f>
        <v/>
      </c>
      <c r="R901" s="12">
        <f>MAR1!$B$5+MAR1!$C$5*COS(2*PI()*B901/365)+MAR1!$D$5*SIN(2*PI()*B901/365)+INDEX(ChangeFactor!$F$6:$F$17,C901)+IF(G901=1,MAR1!$B$11+INDEX(ChangeFactor!$G$6:$G$17,C901)*MAR1!$D$11*L901,MAR1!$C$11+INDEX(ChangeFactor!$G$6:$G$17,C901)*MAR1!$E$11*L901)</f>
        <v/>
      </c>
    </row>
    <row r="902">
      <c r="A902" s="6">
        <f>Data!U902</f>
        <v/>
      </c>
      <c r="B902" s="6">
        <f>MOD(A902-1,365)+1</f>
        <v/>
      </c>
      <c r="C902" s="6">
        <f>MATCH(B902,Markov!$C$6:$C$17,1)</f>
        <v/>
      </c>
      <c r="D902" s="16">
        <f>Data!V902</f>
        <v/>
      </c>
      <c r="E902" s="6">
        <f>IF(D902&lt;IF(E901=1,INDEX(Markov!$I$6:$I$17,C902),INDEX(Markov!$H$6:$H$17,C902)),1,0)</f>
        <v/>
      </c>
      <c r="F902" s="12">
        <f>IF(E902=1,GAMMA.INV(Data!W902,INDEX(Markov!$Q$6:$Q$17,C902),INDEX(Markov!$R$6:$R$17,C902)),0)</f>
        <v/>
      </c>
      <c r="G902" s="6">
        <f>IF(D902&lt;IF(G901=1,INDEX(ChangeFactor!$O$6:$O$17,C902),INDEX(ChangeFactor!$N$6:$N$17,C902)),1,0)</f>
        <v/>
      </c>
      <c r="H902" s="12">
        <f>IF(G902=1,GAMMA.INV(Data!W902,INDEX(ChangeFactor!$R$6:$R$17,C902),INDEX(ChangeFactor!$S$6:$S$17,C902)),0)</f>
        <v/>
      </c>
      <c r="I902" s="7">
        <f>NORM.S.INV(Data!X902)</f>
        <v/>
      </c>
      <c r="J902" s="7">
        <f>NORM.S.INV(Data!Y902)</f>
        <v/>
      </c>
      <c r="K902" s="7">
        <f>NORM.S.INV(Data!Z902)</f>
        <v/>
      </c>
      <c r="L902" s="7">
        <f>MAR1!$B$32*L901+MAR1!$C$32*M901+MAR1!$D$32*N901+MAR1!$B$42*I902+MAR1!$C$42*J902+MAR1!$D$42*K902</f>
        <v/>
      </c>
      <c r="M902" s="7">
        <f>MAR1!$B$33*L901+MAR1!$C$33*M901+MAR1!$D$33*N901+MAR1!$B$43*I902+MAR1!$C$43*J902+MAR1!$D$43*K902</f>
        <v/>
      </c>
      <c r="N902" s="7">
        <f>MAR1!$B$34*L901+MAR1!$C$34*M901+MAR1!$D$34*N901+MAR1!$B$44*I902+MAR1!$C$44*J902+MAR1!$D$44*K902</f>
        <v/>
      </c>
      <c r="O902" s="12">
        <f>MAR1!$B$5+MAR1!$C$5*COS(2*PI()*B902/365)+MAR1!$D$5*SIN(2*PI()*B902/365)+IF(E902=1,MAR1!$B$11+MAR1!$D$11*L902,MAR1!$C$11+MAR1!$E$11*L902)</f>
        <v/>
      </c>
      <c r="P902" s="12">
        <f>MAR1!$B$6+MAR1!$C$6*COS(2*PI()*B902/365)+MAR1!$D$6*SIN(2*PI()*B902/365)+IF(E902=1,MAR1!$B$12+MAR1!$D$12*M902,MAR1!$C$12+MAR1!$E$12*M902)</f>
        <v/>
      </c>
      <c r="Q902" s="12">
        <f>MAR1!$B$7+MAR1!$C$7*COS(2*PI()*B902/365)+MAR1!$D$7*SIN(2*PI()*B902/365)+IF(E902=1,MAR1!$B$13+MAR1!$D$13*N902,MAR1!$C$13+MAR1!$E$13*N902)</f>
        <v/>
      </c>
      <c r="R902" s="12">
        <f>MAR1!$B$5+MAR1!$C$5*COS(2*PI()*B902/365)+MAR1!$D$5*SIN(2*PI()*B902/365)+INDEX(ChangeFactor!$F$6:$F$17,C902)+IF(G902=1,MAR1!$B$11+INDEX(ChangeFactor!$G$6:$G$17,C902)*MAR1!$D$11*L902,MAR1!$C$11+INDEX(ChangeFactor!$G$6:$G$17,C902)*MAR1!$E$11*L902)</f>
        <v/>
      </c>
    </row>
    <row r="903">
      <c r="A903" s="6">
        <f>Data!U903</f>
        <v/>
      </c>
      <c r="B903" s="6">
        <f>MOD(A903-1,365)+1</f>
        <v/>
      </c>
      <c r="C903" s="6">
        <f>MATCH(B903,Markov!$C$6:$C$17,1)</f>
        <v/>
      </c>
      <c r="D903" s="16">
        <f>Data!V903</f>
        <v/>
      </c>
      <c r="E903" s="6">
        <f>IF(D903&lt;IF(E902=1,INDEX(Markov!$I$6:$I$17,C903),INDEX(Markov!$H$6:$H$17,C903)),1,0)</f>
        <v/>
      </c>
      <c r="F903" s="12">
        <f>IF(E903=1,GAMMA.INV(Data!W903,INDEX(Markov!$Q$6:$Q$17,C903),INDEX(Markov!$R$6:$R$17,C903)),0)</f>
        <v/>
      </c>
      <c r="G903" s="6">
        <f>IF(D903&lt;IF(G902=1,INDEX(ChangeFactor!$O$6:$O$17,C903),INDEX(ChangeFactor!$N$6:$N$17,C903)),1,0)</f>
        <v/>
      </c>
      <c r="H903" s="12">
        <f>IF(G903=1,GAMMA.INV(Data!W903,INDEX(ChangeFactor!$R$6:$R$17,C903),INDEX(ChangeFactor!$S$6:$S$17,C903)),0)</f>
        <v/>
      </c>
      <c r="I903" s="7">
        <f>NORM.S.INV(Data!X903)</f>
        <v/>
      </c>
      <c r="J903" s="7">
        <f>NORM.S.INV(Data!Y903)</f>
        <v/>
      </c>
      <c r="K903" s="7">
        <f>NORM.S.INV(Data!Z903)</f>
        <v/>
      </c>
      <c r="L903" s="7">
        <f>MAR1!$B$32*L902+MAR1!$C$32*M902+MAR1!$D$32*N902+MAR1!$B$42*I903+MAR1!$C$42*J903+MAR1!$D$42*K903</f>
        <v/>
      </c>
      <c r="M903" s="7">
        <f>MAR1!$B$33*L902+MAR1!$C$33*M902+MAR1!$D$33*N902+MAR1!$B$43*I903+MAR1!$C$43*J903+MAR1!$D$43*K903</f>
        <v/>
      </c>
      <c r="N903" s="7">
        <f>MAR1!$B$34*L902+MAR1!$C$34*M902+MAR1!$D$34*N902+MAR1!$B$44*I903+MAR1!$C$44*J903+MAR1!$D$44*K903</f>
        <v/>
      </c>
      <c r="O903" s="12">
        <f>MAR1!$B$5+MAR1!$C$5*COS(2*PI()*B903/365)+MAR1!$D$5*SIN(2*PI()*B903/365)+IF(E903=1,MAR1!$B$11+MAR1!$D$11*L903,MAR1!$C$11+MAR1!$E$11*L903)</f>
        <v/>
      </c>
      <c r="P903" s="12">
        <f>MAR1!$B$6+MAR1!$C$6*COS(2*PI()*B903/365)+MAR1!$D$6*SIN(2*PI()*B903/365)+IF(E903=1,MAR1!$B$12+MAR1!$D$12*M903,MAR1!$C$12+MAR1!$E$12*M903)</f>
        <v/>
      </c>
      <c r="Q903" s="12">
        <f>MAR1!$B$7+MAR1!$C$7*COS(2*PI()*B903/365)+MAR1!$D$7*SIN(2*PI()*B903/365)+IF(E903=1,MAR1!$B$13+MAR1!$D$13*N903,MAR1!$C$13+MAR1!$E$13*N903)</f>
        <v/>
      </c>
      <c r="R903" s="12">
        <f>MAR1!$B$5+MAR1!$C$5*COS(2*PI()*B903/365)+MAR1!$D$5*SIN(2*PI()*B903/365)+INDEX(ChangeFactor!$F$6:$F$17,C903)+IF(G903=1,MAR1!$B$11+INDEX(ChangeFactor!$G$6:$G$17,C903)*MAR1!$D$11*L903,MAR1!$C$11+INDEX(ChangeFactor!$G$6:$G$17,C903)*MAR1!$E$11*L903)</f>
        <v/>
      </c>
    </row>
    <row r="904">
      <c r="A904" s="6">
        <f>Data!U904</f>
        <v/>
      </c>
      <c r="B904" s="6">
        <f>MOD(A904-1,365)+1</f>
        <v/>
      </c>
      <c r="C904" s="6">
        <f>MATCH(B904,Markov!$C$6:$C$17,1)</f>
        <v/>
      </c>
      <c r="D904" s="16">
        <f>Data!V904</f>
        <v/>
      </c>
      <c r="E904" s="6">
        <f>IF(D904&lt;IF(E903=1,INDEX(Markov!$I$6:$I$17,C904),INDEX(Markov!$H$6:$H$17,C904)),1,0)</f>
        <v/>
      </c>
      <c r="F904" s="12">
        <f>IF(E904=1,GAMMA.INV(Data!W904,INDEX(Markov!$Q$6:$Q$17,C904),INDEX(Markov!$R$6:$R$17,C904)),0)</f>
        <v/>
      </c>
      <c r="G904" s="6">
        <f>IF(D904&lt;IF(G903=1,INDEX(ChangeFactor!$O$6:$O$17,C904),INDEX(ChangeFactor!$N$6:$N$17,C904)),1,0)</f>
        <v/>
      </c>
      <c r="H904" s="12">
        <f>IF(G904=1,GAMMA.INV(Data!W904,INDEX(ChangeFactor!$R$6:$R$17,C904),INDEX(ChangeFactor!$S$6:$S$17,C904)),0)</f>
        <v/>
      </c>
      <c r="I904" s="7">
        <f>NORM.S.INV(Data!X904)</f>
        <v/>
      </c>
      <c r="J904" s="7">
        <f>NORM.S.INV(Data!Y904)</f>
        <v/>
      </c>
      <c r="K904" s="7">
        <f>NORM.S.INV(Data!Z904)</f>
        <v/>
      </c>
      <c r="L904" s="7">
        <f>MAR1!$B$32*L903+MAR1!$C$32*M903+MAR1!$D$32*N903+MAR1!$B$42*I904+MAR1!$C$42*J904+MAR1!$D$42*K904</f>
        <v/>
      </c>
      <c r="M904" s="7">
        <f>MAR1!$B$33*L903+MAR1!$C$33*M903+MAR1!$D$33*N903+MAR1!$B$43*I904+MAR1!$C$43*J904+MAR1!$D$43*K904</f>
        <v/>
      </c>
      <c r="N904" s="7">
        <f>MAR1!$B$34*L903+MAR1!$C$34*M903+MAR1!$D$34*N903+MAR1!$B$44*I904+MAR1!$C$44*J904+MAR1!$D$44*K904</f>
        <v/>
      </c>
      <c r="O904" s="12">
        <f>MAR1!$B$5+MAR1!$C$5*COS(2*PI()*B904/365)+MAR1!$D$5*SIN(2*PI()*B904/365)+IF(E904=1,MAR1!$B$11+MAR1!$D$11*L904,MAR1!$C$11+MAR1!$E$11*L904)</f>
        <v/>
      </c>
      <c r="P904" s="12">
        <f>MAR1!$B$6+MAR1!$C$6*COS(2*PI()*B904/365)+MAR1!$D$6*SIN(2*PI()*B904/365)+IF(E904=1,MAR1!$B$12+MAR1!$D$12*M904,MAR1!$C$12+MAR1!$E$12*M904)</f>
        <v/>
      </c>
      <c r="Q904" s="12">
        <f>MAR1!$B$7+MAR1!$C$7*COS(2*PI()*B904/365)+MAR1!$D$7*SIN(2*PI()*B904/365)+IF(E904=1,MAR1!$B$13+MAR1!$D$13*N904,MAR1!$C$13+MAR1!$E$13*N904)</f>
        <v/>
      </c>
      <c r="R904" s="12">
        <f>MAR1!$B$5+MAR1!$C$5*COS(2*PI()*B904/365)+MAR1!$D$5*SIN(2*PI()*B904/365)+INDEX(ChangeFactor!$F$6:$F$17,C904)+IF(G904=1,MAR1!$B$11+INDEX(ChangeFactor!$G$6:$G$17,C904)*MAR1!$D$11*L904,MAR1!$C$11+INDEX(ChangeFactor!$G$6:$G$17,C904)*MAR1!$E$11*L904)</f>
        <v/>
      </c>
    </row>
    <row r="905">
      <c r="A905" s="6">
        <f>Data!U905</f>
        <v/>
      </c>
      <c r="B905" s="6">
        <f>MOD(A905-1,365)+1</f>
        <v/>
      </c>
      <c r="C905" s="6">
        <f>MATCH(B905,Markov!$C$6:$C$17,1)</f>
        <v/>
      </c>
      <c r="D905" s="16">
        <f>Data!V905</f>
        <v/>
      </c>
      <c r="E905" s="6">
        <f>IF(D905&lt;IF(E904=1,INDEX(Markov!$I$6:$I$17,C905),INDEX(Markov!$H$6:$H$17,C905)),1,0)</f>
        <v/>
      </c>
      <c r="F905" s="12">
        <f>IF(E905=1,GAMMA.INV(Data!W905,INDEX(Markov!$Q$6:$Q$17,C905),INDEX(Markov!$R$6:$R$17,C905)),0)</f>
        <v/>
      </c>
      <c r="G905" s="6">
        <f>IF(D905&lt;IF(G904=1,INDEX(ChangeFactor!$O$6:$O$17,C905),INDEX(ChangeFactor!$N$6:$N$17,C905)),1,0)</f>
        <v/>
      </c>
      <c r="H905" s="12">
        <f>IF(G905=1,GAMMA.INV(Data!W905,INDEX(ChangeFactor!$R$6:$R$17,C905),INDEX(ChangeFactor!$S$6:$S$17,C905)),0)</f>
        <v/>
      </c>
      <c r="I905" s="7">
        <f>NORM.S.INV(Data!X905)</f>
        <v/>
      </c>
      <c r="J905" s="7">
        <f>NORM.S.INV(Data!Y905)</f>
        <v/>
      </c>
      <c r="K905" s="7">
        <f>NORM.S.INV(Data!Z905)</f>
        <v/>
      </c>
      <c r="L905" s="7">
        <f>MAR1!$B$32*L904+MAR1!$C$32*M904+MAR1!$D$32*N904+MAR1!$B$42*I905+MAR1!$C$42*J905+MAR1!$D$42*K905</f>
        <v/>
      </c>
      <c r="M905" s="7">
        <f>MAR1!$B$33*L904+MAR1!$C$33*M904+MAR1!$D$33*N904+MAR1!$B$43*I905+MAR1!$C$43*J905+MAR1!$D$43*K905</f>
        <v/>
      </c>
      <c r="N905" s="7">
        <f>MAR1!$B$34*L904+MAR1!$C$34*M904+MAR1!$D$34*N904+MAR1!$B$44*I905+MAR1!$C$44*J905+MAR1!$D$44*K905</f>
        <v/>
      </c>
      <c r="O905" s="12">
        <f>MAR1!$B$5+MAR1!$C$5*COS(2*PI()*B905/365)+MAR1!$D$5*SIN(2*PI()*B905/365)+IF(E905=1,MAR1!$B$11+MAR1!$D$11*L905,MAR1!$C$11+MAR1!$E$11*L905)</f>
        <v/>
      </c>
      <c r="P905" s="12">
        <f>MAR1!$B$6+MAR1!$C$6*COS(2*PI()*B905/365)+MAR1!$D$6*SIN(2*PI()*B905/365)+IF(E905=1,MAR1!$B$12+MAR1!$D$12*M905,MAR1!$C$12+MAR1!$E$12*M905)</f>
        <v/>
      </c>
      <c r="Q905" s="12">
        <f>MAR1!$B$7+MAR1!$C$7*COS(2*PI()*B905/365)+MAR1!$D$7*SIN(2*PI()*B905/365)+IF(E905=1,MAR1!$B$13+MAR1!$D$13*N905,MAR1!$C$13+MAR1!$E$13*N905)</f>
        <v/>
      </c>
      <c r="R905" s="12">
        <f>MAR1!$B$5+MAR1!$C$5*COS(2*PI()*B905/365)+MAR1!$D$5*SIN(2*PI()*B905/365)+INDEX(ChangeFactor!$F$6:$F$17,C905)+IF(G905=1,MAR1!$B$11+INDEX(ChangeFactor!$G$6:$G$17,C905)*MAR1!$D$11*L905,MAR1!$C$11+INDEX(ChangeFactor!$G$6:$G$17,C905)*MAR1!$E$11*L905)</f>
        <v/>
      </c>
    </row>
    <row r="906">
      <c r="A906" s="6">
        <f>Data!U906</f>
        <v/>
      </c>
      <c r="B906" s="6">
        <f>MOD(A906-1,365)+1</f>
        <v/>
      </c>
      <c r="C906" s="6">
        <f>MATCH(B906,Markov!$C$6:$C$17,1)</f>
        <v/>
      </c>
      <c r="D906" s="16">
        <f>Data!V906</f>
        <v/>
      </c>
      <c r="E906" s="6">
        <f>IF(D906&lt;IF(E905=1,INDEX(Markov!$I$6:$I$17,C906),INDEX(Markov!$H$6:$H$17,C906)),1,0)</f>
        <v/>
      </c>
      <c r="F906" s="12">
        <f>IF(E906=1,GAMMA.INV(Data!W906,INDEX(Markov!$Q$6:$Q$17,C906),INDEX(Markov!$R$6:$R$17,C906)),0)</f>
        <v/>
      </c>
      <c r="G906" s="6">
        <f>IF(D906&lt;IF(G905=1,INDEX(ChangeFactor!$O$6:$O$17,C906),INDEX(ChangeFactor!$N$6:$N$17,C906)),1,0)</f>
        <v/>
      </c>
      <c r="H906" s="12">
        <f>IF(G906=1,GAMMA.INV(Data!W906,INDEX(ChangeFactor!$R$6:$R$17,C906),INDEX(ChangeFactor!$S$6:$S$17,C906)),0)</f>
        <v/>
      </c>
      <c r="I906" s="7">
        <f>NORM.S.INV(Data!X906)</f>
        <v/>
      </c>
      <c r="J906" s="7">
        <f>NORM.S.INV(Data!Y906)</f>
        <v/>
      </c>
      <c r="K906" s="7">
        <f>NORM.S.INV(Data!Z906)</f>
        <v/>
      </c>
      <c r="L906" s="7">
        <f>MAR1!$B$32*L905+MAR1!$C$32*M905+MAR1!$D$32*N905+MAR1!$B$42*I906+MAR1!$C$42*J906+MAR1!$D$42*K906</f>
        <v/>
      </c>
      <c r="M906" s="7">
        <f>MAR1!$B$33*L905+MAR1!$C$33*M905+MAR1!$D$33*N905+MAR1!$B$43*I906+MAR1!$C$43*J906+MAR1!$D$43*K906</f>
        <v/>
      </c>
      <c r="N906" s="7">
        <f>MAR1!$B$34*L905+MAR1!$C$34*M905+MAR1!$D$34*N905+MAR1!$B$44*I906+MAR1!$C$44*J906+MAR1!$D$44*K906</f>
        <v/>
      </c>
      <c r="O906" s="12">
        <f>MAR1!$B$5+MAR1!$C$5*COS(2*PI()*B906/365)+MAR1!$D$5*SIN(2*PI()*B906/365)+IF(E906=1,MAR1!$B$11+MAR1!$D$11*L906,MAR1!$C$11+MAR1!$E$11*L906)</f>
        <v/>
      </c>
      <c r="P906" s="12">
        <f>MAR1!$B$6+MAR1!$C$6*COS(2*PI()*B906/365)+MAR1!$D$6*SIN(2*PI()*B906/365)+IF(E906=1,MAR1!$B$12+MAR1!$D$12*M906,MAR1!$C$12+MAR1!$E$12*M906)</f>
        <v/>
      </c>
      <c r="Q906" s="12">
        <f>MAR1!$B$7+MAR1!$C$7*COS(2*PI()*B906/365)+MAR1!$D$7*SIN(2*PI()*B906/365)+IF(E906=1,MAR1!$B$13+MAR1!$D$13*N906,MAR1!$C$13+MAR1!$E$13*N906)</f>
        <v/>
      </c>
      <c r="R906" s="12">
        <f>MAR1!$B$5+MAR1!$C$5*COS(2*PI()*B906/365)+MAR1!$D$5*SIN(2*PI()*B906/365)+INDEX(ChangeFactor!$F$6:$F$17,C906)+IF(G906=1,MAR1!$B$11+INDEX(ChangeFactor!$G$6:$G$17,C906)*MAR1!$D$11*L906,MAR1!$C$11+INDEX(ChangeFactor!$G$6:$G$17,C906)*MAR1!$E$11*L906)</f>
        <v/>
      </c>
    </row>
    <row r="907">
      <c r="A907" s="6">
        <f>Data!U907</f>
        <v/>
      </c>
      <c r="B907" s="6">
        <f>MOD(A907-1,365)+1</f>
        <v/>
      </c>
      <c r="C907" s="6">
        <f>MATCH(B907,Markov!$C$6:$C$17,1)</f>
        <v/>
      </c>
      <c r="D907" s="16">
        <f>Data!V907</f>
        <v/>
      </c>
      <c r="E907" s="6">
        <f>IF(D907&lt;IF(E906=1,INDEX(Markov!$I$6:$I$17,C907),INDEX(Markov!$H$6:$H$17,C907)),1,0)</f>
        <v/>
      </c>
      <c r="F907" s="12">
        <f>IF(E907=1,GAMMA.INV(Data!W907,INDEX(Markov!$Q$6:$Q$17,C907),INDEX(Markov!$R$6:$R$17,C907)),0)</f>
        <v/>
      </c>
      <c r="G907" s="6">
        <f>IF(D907&lt;IF(G906=1,INDEX(ChangeFactor!$O$6:$O$17,C907),INDEX(ChangeFactor!$N$6:$N$17,C907)),1,0)</f>
        <v/>
      </c>
      <c r="H907" s="12">
        <f>IF(G907=1,GAMMA.INV(Data!W907,INDEX(ChangeFactor!$R$6:$R$17,C907),INDEX(ChangeFactor!$S$6:$S$17,C907)),0)</f>
        <v/>
      </c>
      <c r="I907" s="7">
        <f>NORM.S.INV(Data!X907)</f>
        <v/>
      </c>
      <c r="J907" s="7">
        <f>NORM.S.INV(Data!Y907)</f>
        <v/>
      </c>
      <c r="K907" s="7">
        <f>NORM.S.INV(Data!Z907)</f>
        <v/>
      </c>
      <c r="L907" s="7">
        <f>MAR1!$B$32*L906+MAR1!$C$32*M906+MAR1!$D$32*N906+MAR1!$B$42*I907+MAR1!$C$42*J907+MAR1!$D$42*K907</f>
        <v/>
      </c>
      <c r="M907" s="7">
        <f>MAR1!$B$33*L906+MAR1!$C$33*M906+MAR1!$D$33*N906+MAR1!$B$43*I907+MAR1!$C$43*J907+MAR1!$D$43*K907</f>
        <v/>
      </c>
      <c r="N907" s="7">
        <f>MAR1!$B$34*L906+MAR1!$C$34*M906+MAR1!$D$34*N906+MAR1!$B$44*I907+MAR1!$C$44*J907+MAR1!$D$44*K907</f>
        <v/>
      </c>
      <c r="O907" s="12">
        <f>MAR1!$B$5+MAR1!$C$5*COS(2*PI()*B907/365)+MAR1!$D$5*SIN(2*PI()*B907/365)+IF(E907=1,MAR1!$B$11+MAR1!$D$11*L907,MAR1!$C$11+MAR1!$E$11*L907)</f>
        <v/>
      </c>
      <c r="P907" s="12">
        <f>MAR1!$B$6+MAR1!$C$6*COS(2*PI()*B907/365)+MAR1!$D$6*SIN(2*PI()*B907/365)+IF(E907=1,MAR1!$B$12+MAR1!$D$12*M907,MAR1!$C$12+MAR1!$E$12*M907)</f>
        <v/>
      </c>
      <c r="Q907" s="12">
        <f>MAR1!$B$7+MAR1!$C$7*COS(2*PI()*B907/365)+MAR1!$D$7*SIN(2*PI()*B907/365)+IF(E907=1,MAR1!$B$13+MAR1!$D$13*N907,MAR1!$C$13+MAR1!$E$13*N907)</f>
        <v/>
      </c>
      <c r="R907" s="12">
        <f>MAR1!$B$5+MAR1!$C$5*COS(2*PI()*B907/365)+MAR1!$D$5*SIN(2*PI()*B907/365)+INDEX(ChangeFactor!$F$6:$F$17,C907)+IF(G907=1,MAR1!$B$11+INDEX(ChangeFactor!$G$6:$G$17,C907)*MAR1!$D$11*L907,MAR1!$C$11+INDEX(ChangeFactor!$G$6:$G$17,C907)*MAR1!$E$11*L907)</f>
        <v/>
      </c>
    </row>
    <row r="908">
      <c r="A908" s="6">
        <f>Data!U908</f>
        <v/>
      </c>
      <c r="B908" s="6">
        <f>MOD(A908-1,365)+1</f>
        <v/>
      </c>
      <c r="C908" s="6">
        <f>MATCH(B908,Markov!$C$6:$C$17,1)</f>
        <v/>
      </c>
      <c r="D908" s="16">
        <f>Data!V908</f>
        <v/>
      </c>
      <c r="E908" s="6">
        <f>IF(D908&lt;IF(E907=1,INDEX(Markov!$I$6:$I$17,C908),INDEX(Markov!$H$6:$H$17,C908)),1,0)</f>
        <v/>
      </c>
      <c r="F908" s="12">
        <f>IF(E908=1,GAMMA.INV(Data!W908,INDEX(Markov!$Q$6:$Q$17,C908),INDEX(Markov!$R$6:$R$17,C908)),0)</f>
        <v/>
      </c>
      <c r="G908" s="6">
        <f>IF(D908&lt;IF(G907=1,INDEX(ChangeFactor!$O$6:$O$17,C908),INDEX(ChangeFactor!$N$6:$N$17,C908)),1,0)</f>
        <v/>
      </c>
      <c r="H908" s="12">
        <f>IF(G908=1,GAMMA.INV(Data!W908,INDEX(ChangeFactor!$R$6:$R$17,C908),INDEX(ChangeFactor!$S$6:$S$17,C908)),0)</f>
        <v/>
      </c>
      <c r="I908" s="7">
        <f>NORM.S.INV(Data!X908)</f>
        <v/>
      </c>
      <c r="J908" s="7">
        <f>NORM.S.INV(Data!Y908)</f>
        <v/>
      </c>
      <c r="K908" s="7">
        <f>NORM.S.INV(Data!Z908)</f>
        <v/>
      </c>
      <c r="L908" s="7">
        <f>MAR1!$B$32*L907+MAR1!$C$32*M907+MAR1!$D$32*N907+MAR1!$B$42*I908+MAR1!$C$42*J908+MAR1!$D$42*K908</f>
        <v/>
      </c>
      <c r="M908" s="7">
        <f>MAR1!$B$33*L907+MAR1!$C$33*M907+MAR1!$D$33*N907+MAR1!$B$43*I908+MAR1!$C$43*J908+MAR1!$D$43*K908</f>
        <v/>
      </c>
      <c r="N908" s="7">
        <f>MAR1!$B$34*L907+MAR1!$C$34*M907+MAR1!$D$34*N907+MAR1!$B$44*I908+MAR1!$C$44*J908+MAR1!$D$44*K908</f>
        <v/>
      </c>
      <c r="O908" s="12">
        <f>MAR1!$B$5+MAR1!$C$5*COS(2*PI()*B908/365)+MAR1!$D$5*SIN(2*PI()*B908/365)+IF(E908=1,MAR1!$B$11+MAR1!$D$11*L908,MAR1!$C$11+MAR1!$E$11*L908)</f>
        <v/>
      </c>
      <c r="P908" s="12">
        <f>MAR1!$B$6+MAR1!$C$6*COS(2*PI()*B908/365)+MAR1!$D$6*SIN(2*PI()*B908/365)+IF(E908=1,MAR1!$B$12+MAR1!$D$12*M908,MAR1!$C$12+MAR1!$E$12*M908)</f>
        <v/>
      </c>
      <c r="Q908" s="12">
        <f>MAR1!$B$7+MAR1!$C$7*COS(2*PI()*B908/365)+MAR1!$D$7*SIN(2*PI()*B908/365)+IF(E908=1,MAR1!$B$13+MAR1!$D$13*N908,MAR1!$C$13+MAR1!$E$13*N908)</f>
        <v/>
      </c>
      <c r="R908" s="12">
        <f>MAR1!$B$5+MAR1!$C$5*COS(2*PI()*B908/365)+MAR1!$D$5*SIN(2*PI()*B908/365)+INDEX(ChangeFactor!$F$6:$F$17,C908)+IF(G908=1,MAR1!$B$11+INDEX(ChangeFactor!$G$6:$G$17,C908)*MAR1!$D$11*L908,MAR1!$C$11+INDEX(ChangeFactor!$G$6:$G$17,C908)*MAR1!$E$11*L908)</f>
        <v/>
      </c>
    </row>
    <row r="909">
      <c r="A909" s="6">
        <f>Data!U909</f>
        <v/>
      </c>
      <c r="B909" s="6">
        <f>MOD(A909-1,365)+1</f>
        <v/>
      </c>
      <c r="C909" s="6">
        <f>MATCH(B909,Markov!$C$6:$C$17,1)</f>
        <v/>
      </c>
      <c r="D909" s="16">
        <f>Data!V909</f>
        <v/>
      </c>
      <c r="E909" s="6">
        <f>IF(D909&lt;IF(E908=1,INDEX(Markov!$I$6:$I$17,C909),INDEX(Markov!$H$6:$H$17,C909)),1,0)</f>
        <v/>
      </c>
      <c r="F909" s="12">
        <f>IF(E909=1,GAMMA.INV(Data!W909,INDEX(Markov!$Q$6:$Q$17,C909),INDEX(Markov!$R$6:$R$17,C909)),0)</f>
        <v/>
      </c>
      <c r="G909" s="6">
        <f>IF(D909&lt;IF(G908=1,INDEX(ChangeFactor!$O$6:$O$17,C909),INDEX(ChangeFactor!$N$6:$N$17,C909)),1,0)</f>
        <v/>
      </c>
      <c r="H909" s="12">
        <f>IF(G909=1,GAMMA.INV(Data!W909,INDEX(ChangeFactor!$R$6:$R$17,C909),INDEX(ChangeFactor!$S$6:$S$17,C909)),0)</f>
        <v/>
      </c>
      <c r="I909" s="7">
        <f>NORM.S.INV(Data!X909)</f>
        <v/>
      </c>
      <c r="J909" s="7">
        <f>NORM.S.INV(Data!Y909)</f>
        <v/>
      </c>
      <c r="K909" s="7">
        <f>NORM.S.INV(Data!Z909)</f>
        <v/>
      </c>
      <c r="L909" s="7">
        <f>MAR1!$B$32*L908+MAR1!$C$32*M908+MAR1!$D$32*N908+MAR1!$B$42*I909+MAR1!$C$42*J909+MAR1!$D$42*K909</f>
        <v/>
      </c>
      <c r="M909" s="7">
        <f>MAR1!$B$33*L908+MAR1!$C$33*M908+MAR1!$D$33*N908+MAR1!$B$43*I909+MAR1!$C$43*J909+MAR1!$D$43*K909</f>
        <v/>
      </c>
      <c r="N909" s="7">
        <f>MAR1!$B$34*L908+MAR1!$C$34*M908+MAR1!$D$34*N908+MAR1!$B$44*I909+MAR1!$C$44*J909+MAR1!$D$44*K909</f>
        <v/>
      </c>
      <c r="O909" s="12">
        <f>MAR1!$B$5+MAR1!$C$5*COS(2*PI()*B909/365)+MAR1!$D$5*SIN(2*PI()*B909/365)+IF(E909=1,MAR1!$B$11+MAR1!$D$11*L909,MAR1!$C$11+MAR1!$E$11*L909)</f>
        <v/>
      </c>
      <c r="P909" s="12">
        <f>MAR1!$B$6+MAR1!$C$6*COS(2*PI()*B909/365)+MAR1!$D$6*SIN(2*PI()*B909/365)+IF(E909=1,MAR1!$B$12+MAR1!$D$12*M909,MAR1!$C$12+MAR1!$E$12*M909)</f>
        <v/>
      </c>
      <c r="Q909" s="12">
        <f>MAR1!$B$7+MAR1!$C$7*COS(2*PI()*B909/365)+MAR1!$D$7*SIN(2*PI()*B909/365)+IF(E909=1,MAR1!$B$13+MAR1!$D$13*N909,MAR1!$C$13+MAR1!$E$13*N909)</f>
        <v/>
      </c>
      <c r="R909" s="12">
        <f>MAR1!$B$5+MAR1!$C$5*COS(2*PI()*B909/365)+MAR1!$D$5*SIN(2*PI()*B909/365)+INDEX(ChangeFactor!$F$6:$F$17,C909)+IF(G909=1,MAR1!$B$11+INDEX(ChangeFactor!$G$6:$G$17,C909)*MAR1!$D$11*L909,MAR1!$C$11+INDEX(ChangeFactor!$G$6:$G$17,C909)*MAR1!$E$11*L909)</f>
        <v/>
      </c>
    </row>
    <row r="910">
      <c r="A910" s="6">
        <f>Data!U910</f>
        <v/>
      </c>
      <c r="B910" s="6">
        <f>MOD(A910-1,365)+1</f>
        <v/>
      </c>
      <c r="C910" s="6">
        <f>MATCH(B910,Markov!$C$6:$C$17,1)</f>
        <v/>
      </c>
      <c r="D910" s="16">
        <f>Data!V910</f>
        <v/>
      </c>
      <c r="E910" s="6">
        <f>IF(D910&lt;IF(E909=1,INDEX(Markov!$I$6:$I$17,C910),INDEX(Markov!$H$6:$H$17,C910)),1,0)</f>
        <v/>
      </c>
      <c r="F910" s="12">
        <f>IF(E910=1,GAMMA.INV(Data!W910,INDEX(Markov!$Q$6:$Q$17,C910),INDEX(Markov!$R$6:$R$17,C910)),0)</f>
        <v/>
      </c>
      <c r="G910" s="6">
        <f>IF(D910&lt;IF(G909=1,INDEX(ChangeFactor!$O$6:$O$17,C910),INDEX(ChangeFactor!$N$6:$N$17,C910)),1,0)</f>
        <v/>
      </c>
      <c r="H910" s="12">
        <f>IF(G910=1,GAMMA.INV(Data!W910,INDEX(ChangeFactor!$R$6:$R$17,C910),INDEX(ChangeFactor!$S$6:$S$17,C910)),0)</f>
        <v/>
      </c>
      <c r="I910" s="7">
        <f>NORM.S.INV(Data!X910)</f>
        <v/>
      </c>
      <c r="J910" s="7">
        <f>NORM.S.INV(Data!Y910)</f>
        <v/>
      </c>
      <c r="K910" s="7">
        <f>NORM.S.INV(Data!Z910)</f>
        <v/>
      </c>
      <c r="L910" s="7">
        <f>MAR1!$B$32*L909+MAR1!$C$32*M909+MAR1!$D$32*N909+MAR1!$B$42*I910+MAR1!$C$42*J910+MAR1!$D$42*K910</f>
        <v/>
      </c>
      <c r="M910" s="7">
        <f>MAR1!$B$33*L909+MAR1!$C$33*M909+MAR1!$D$33*N909+MAR1!$B$43*I910+MAR1!$C$43*J910+MAR1!$D$43*K910</f>
        <v/>
      </c>
      <c r="N910" s="7">
        <f>MAR1!$B$34*L909+MAR1!$C$34*M909+MAR1!$D$34*N909+MAR1!$B$44*I910+MAR1!$C$44*J910+MAR1!$D$44*K910</f>
        <v/>
      </c>
      <c r="O910" s="12">
        <f>MAR1!$B$5+MAR1!$C$5*COS(2*PI()*B910/365)+MAR1!$D$5*SIN(2*PI()*B910/365)+IF(E910=1,MAR1!$B$11+MAR1!$D$11*L910,MAR1!$C$11+MAR1!$E$11*L910)</f>
        <v/>
      </c>
      <c r="P910" s="12">
        <f>MAR1!$B$6+MAR1!$C$6*COS(2*PI()*B910/365)+MAR1!$D$6*SIN(2*PI()*B910/365)+IF(E910=1,MAR1!$B$12+MAR1!$D$12*M910,MAR1!$C$12+MAR1!$E$12*M910)</f>
        <v/>
      </c>
      <c r="Q910" s="12">
        <f>MAR1!$B$7+MAR1!$C$7*COS(2*PI()*B910/365)+MAR1!$D$7*SIN(2*PI()*B910/365)+IF(E910=1,MAR1!$B$13+MAR1!$D$13*N910,MAR1!$C$13+MAR1!$E$13*N910)</f>
        <v/>
      </c>
      <c r="R910" s="12">
        <f>MAR1!$B$5+MAR1!$C$5*COS(2*PI()*B910/365)+MAR1!$D$5*SIN(2*PI()*B910/365)+INDEX(ChangeFactor!$F$6:$F$17,C910)+IF(G910=1,MAR1!$B$11+INDEX(ChangeFactor!$G$6:$G$17,C910)*MAR1!$D$11*L910,MAR1!$C$11+INDEX(ChangeFactor!$G$6:$G$17,C910)*MAR1!$E$11*L910)</f>
        <v/>
      </c>
    </row>
    <row r="911">
      <c r="A911" s="6">
        <f>Data!U911</f>
        <v/>
      </c>
      <c r="B911" s="6">
        <f>MOD(A911-1,365)+1</f>
        <v/>
      </c>
      <c r="C911" s="6">
        <f>MATCH(B911,Markov!$C$6:$C$17,1)</f>
        <v/>
      </c>
      <c r="D911" s="16">
        <f>Data!V911</f>
        <v/>
      </c>
      <c r="E911" s="6">
        <f>IF(D911&lt;IF(E910=1,INDEX(Markov!$I$6:$I$17,C911),INDEX(Markov!$H$6:$H$17,C911)),1,0)</f>
        <v/>
      </c>
      <c r="F911" s="12">
        <f>IF(E911=1,GAMMA.INV(Data!W911,INDEX(Markov!$Q$6:$Q$17,C911),INDEX(Markov!$R$6:$R$17,C911)),0)</f>
        <v/>
      </c>
      <c r="G911" s="6">
        <f>IF(D911&lt;IF(G910=1,INDEX(ChangeFactor!$O$6:$O$17,C911),INDEX(ChangeFactor!$N$6:$N$17,C911)),1,0)</f>
        <v/>
      </c>
      <c r="H911" s="12">
        <f>IF(G911=1,GAMMA.INV(Data!W911,INDEX(ChangeFactor!$R$6:$R$17,C911),INDEX(ChangeFactor!$S$6:$S$17,C911)),0)</f>
        <v/>
      </c>
      <c r="I911" s="7">
        <f>NORM.S.INV(Data!X911)</f>
        <v/>
      </c>
      <c r="J911" s="7">
        <f>NORM.S.INV(Data!Y911)</f>
        <v/>
      </c>
      <c r="K911" s="7">
        <f>NORM.S.INV(Data!Z911)</f>
        <v/>
      </c>
      <c r="L911" s="7">
        <f>MAR1!$B$32*L910+MAR1!$C$32*M910+MAR1!$D$32*N910+MAR1!$B$42*I911+MAR1!$C$42*J911+MAR1!$D$42*K911</f>
        <v/>
      </c>
      <c r="M911" s="7">
        <f>MAR1!$B$33*L910+MAR1!$C$33*M910+MAR1!$D$33*N910+MAR1!$B$43*I911+MAR1!$C$43*J911+MAR1!$D$43*K911</f>
        <v/>
      </c>
      <c r="N911" s="7">
        <f>MAR1!$B$34*L910+MAR1!$C$34*M910+MAR1!$D$34*N910+MAR1!$B$44*I911+MAR1!$C$44*J911+MAR1!$D$44*K911</f>
        <v/>
      </c>
      <c r="O911" s="12">
        <f>MAR1!$B$5+MAR1!$C$5*COS(2*PI()*B911/365)+MAR1!$D$5*SIN(2*PI()*B911/365)+IF(E911=1,MAR1!$B$11+MAR1!$D$11*L911,MAR1!$C$11+MAR1!$E$11*L911)</f>
        <v/>
      </c>
      <c r="P911" s="12">
        <f>MAR1!$B$6+MAR1!$C$6*COS(2*PI()*B911/365)+MAR1!$D$6*SIN(2*PI()*B911/365)+IF(E911=1,MAR1!$B$12+MAR1!$D$12*M911,MAR1!$C$12+MAR1!$E$12*M911)</f>
        <v/>
      </c>
      <c r="Q911" s="12">
        <f>MAR1!$B$7+MAR1!$C$7*COS(2*PI()*B911/365)+MAR1!$D$7*SIN(2*PI()*B911/365)+IF(E911=1,MAR1!$B$13+MAR1!$D$13*N911,MAR1!$C$13+MAR1!$E$13*N911)</f>
        <v/>
      </c>
      <c r="R911" s="12">
        <f>MAR1!$B$5+MAR1!$C$5*COS(2*PI()*B911/365)+MAR1!$D$5*SIN(2*PI()*B911/365)+INDEX(ChangeFactor!$F$6:$F$17,C911)+IF(G911=1,MAR1!$B$11+INDEX(ChangeFactor!$G$6:$G$17,C911)*MAR1!$D$11*L911,MAR1!$C$11+INDEX(ChangeFactor!$G$6:$G$17,C911)*MAR1!$E$11*L911)</f>
        <v/>
      </c>
    </row>
    <row r="912">
      <c r="A912" s="6">
        <f>Data!U912</f>
        <v/>
      </c>
      <c r="B912" s="6">
        <f>MOD(A912-1,365)+1</f>
        <v/>
      </c>
      <c r="C912" s="6">
        <f>MATCH(B912,Markov!$C$6:$C$17,1)</f>
        <v/>
      </c>
      <c r="D912" s="16">
        <f>Data!V912</f>
        <v/>
      </c>
      <c r="E912" s="6">
        <f>IF(D912&lt;IF(E911=1,INDEX(Markov!$I$6:$I$17,C912),INDEX(Markov!$H$6:$H$17,C912)),1,0)</f>
        <v/>
      </c>
      <c r="F912" s="12">
        <f>IF(E912=1,GAMMA.INV(Data!W912,INDEX(Markov!$Q$6:$Q$17,C912),INDEX(Markov!$R$6:$R$17,C912)),0)</f>
        <v/>
      </c>
      <c r="G912" s="6">
        <f>IF(D912&lt;IF(G911=1,INDEX(ChangeFactor!$O$6:$O$17,C912),INDEX(ChangeFactor!$N$6:$N$17,C912)),1,0)</f>
        <v/>
      </c>
      <c r="H912" s="12">
        <f>IF(G912=1,GAMMA.INV(Data!W912,INDEX(ChangeFactor!$R$6:$R$17,C912),INDEX(ChangeFactor!$S$6:$S$17,C912)),0)</f>
        <v/>
      </c>
      <c r="I912" s="7">
        <f>NORM.S.INV(Data!X912)</f>
        <v/>
      </c>
      <c r="J912" s="7">
        <f>NORM.S.INV(Data!Y912)</f>
        <v/>
      </c>
      <c r="K912" s="7">
        <f>NORM.S.INV(Data!Z912)</f>
        <v/>
      </c>
      <c r="L912" s="7">
        <f>MAR1!$B$32*L911+MAR1!$C$32*M911+MAR1!$D$32*N911+MAR1!$B$42*I912+MAR1!$C$42*J912+MAR1!$D$42*K912</f>
        <v/>
      </c>
      <c r="M912" s="7">
        <f>MAR1!$B$33*L911+MAR1!$C$33*M911+MAR1!$D$33*N911+MAR1!$B$43*I912+MAR1!$C$43*J912+MAR1!$D$43*K912</f>
        <v/>
      </c>
      <c r="N912" s="7">
        <f>MAR1!$B$34*L911+MAR1!$C$34*M911+MAR1!$D$34*N911+MAR1!$B$44*I912+MAR1!$C$44*J912+MAR1!$D$44*K912</f>
        <v/>
      </c>
      <c r="O912" s="12">
        <f>MAR1!$B$5+MAR1!$C$5*COS(2*PI()*B912/365)+MAR1!$D$5*SIN(2*PI()*B912/365)+IF(E912=1,MAR1!$B$11+MAR1!$D$11*L912,MAR1!$C$11+MAR1!$E$11*L912)</f>
        <v/>
      </c>
      <c r="P912" s="12">
        <f>MAR1!$B$6+MAR1!$C$6*COS(2*PI()*B912/365)+MAR1!$D$6*SIN(2*PI()*B912/365)+IF(E912=1,MAR1!$B$12+MAR1!$D$12*M912,MAR1!$C$12+MAR1!$E$12*M912)</f>
        <v/>
      </c>
      <c r="Q912" s="12">
        <f>MAR1!$B$7+MAR1!$C$7*COS(2*PI()*B912/365)+MAR1!$D$7*SIN(2*PI()*B912/365)+IF(E912=1,MAR1!$B$13+MAR1!$D$13*N912,MAR1!$C$13+MAR1!$E$13*N912)</f>
        <v/>
      </c>
      <c r="R912" s="12">
        <f>MAR1!$B$5+MAR1!$C$5*COS(2*PI()*B912/365)+MAR1!$D$5*SIN(2*PI()*B912/365)+INDEX(ChangeFactor!$F$6:$F$17,C912)+IF(G912=1,MAR1!$B$11+INDEX(ChangeFactor!$G$6:$G$17,C912)*MAR1!$D$11*L912,MAR1!$C$11+INDEX(ChangeFactor!$G$6:$G$17,C912)*MAR1!$E$11*L912)</f>
        <v/>
      </c>
    </row>
    <row r="913">
      <c r="A913" s="6">
        <f>Data!U913</f>
        <v/>
      </c>
      <c r="B913" s="6">
        <f>MOD(A913-1,365)+1</f>
        <v/>
      </c>
      <c r="C913" s="6">
        <f>MATCH(B913,Markov!$C$6:$C$17,1)</f>
        <v/>
      </c>
      <c r="D913" s="16">
        <f>Data!V913</f>
        <v/>
      </c>
      <c r="E913" s="6">
        <f>IF(D913&lt;IF(E912=1,INDEX(Markov!$I$6:$I$17,C913),INDEX(Markov!$H$6:$H$17,C913)),1,0)</f>
        <v/>
      </c>
      <c r="F913" s="12">
        <f>IF(E913=1,GAMMA.INV(Data!W913,INDEX(Markov!$Q$6:$Q$17,C913),INDEX(Markov!$R$6:$R$17,C913)),0)</f>
        <v/>
      </c>
      <c r="G913" s="6">
        <f>IF(D913&lt;IF(G912=1,INDEX(ChangeFactor!$O$6:$O$17,C913),INDEX(ChangeFactor!$N$6:$N$17,C913)),1,0)</f>
        <v/>
      </c>
      <c r="H913" s="12">
        <f>IF(G913=1,GAMMA.INV(Data!W913,INDEX(ChangeFactor!$R$6:$R$17,C913),INDEX(ChangeFactor!$S$6:$S$17,C913)),0)</f>
        <v/>
      </c>
      <c r="I913" s="7">
        <f>NORM.S.INV(Data!X913)</f>
        <v/>
      </c>
      <c r="J913" s="7">
        <f>NORM.S.INV(Data!Y913)</f>
        <v/>
      </c>
      <c r="K913" s="7">
        <f>NORM.S.INV(Data!Z913)</f>
        <v/>
      </c>
      <c r="L913" s="7">
        <f>MAR1!$B$32*L912+MAR1!$C$32*M912+MAR1!$D$32*N912+MAR1!$B$42*I913+MAR1!$C$42*J913+MAR1!$D$42*K913</f>
        <v/>
      </c>
      <c r="M913" s="7">
        <f>MAR1!$B$33*L912+MAR1!$C$33*M912+MAR1!$D$33*N912+MAR1!$B$43*I913+MAR1!$C$43*J913+MAR1!$D$43*K913</f>
        <v/>
      </c>
      <c r="N913" s="7">
        <f>MAR1!$B$34*L912+MAR1!$C$34*M912+MAR1!$D$34*N912+MAR1!$B$44*I913+MAR1!$C$44*J913+MAR1!$D$44*K913</f>
        <v/>
      </c>
      <c r="O913" s="12">
        <f>MAR1!$B$5+MAR1!$C$5*COS(2*PI()*B913/365)+MAR1!$D$5*SIN(2*PI()*B913/365)+IF(E913=1,MAR1!$B$11+MAR1!$D$11*L913,MAR1!$C$11+MAR1!$E$11*L913)</f>
        <v/>
      </c>
      <c r="P913" s="12">
        <f>MAR1!$B$6+MAR1!$C$6*COS(2*PI()*B913/365)+MAR1!$D$6*SIN(2*PI()*B913/365)+IF(E913=1,MAR1!$B$12+MAR1!$D$12*M913,MAR1!$C$12+MAR1!$E$12*M913)</f>
        <v/>
      </c>
      <c r="Q913" s="12">
        <f>MAR1!$B$7+MAR1!$C$7*COS(2*PI()*B913/365)+MAR1!$D$7*SIN(2*PI()*B913/365)+IF(E913=1,MAR1!$B$13+MAR1!$D$13*N913,MAR1!$C$13+MAR1!$E$13*N913)</f>
        <v/>
      </c>
      <c r="R913" s="12">
        <f>MAR1!$B$5+MAR1!$C$5*COS(2*PI()*B913/365)+MAR1!$D$5*SIN(2*PI()*B913/365)+INDEX(ChangeFactor!$F$6:$F$17,C913)+IF(G913=1,MAR1!$B$11+INDEX(ChangeFactor!$G$6:$G$17,C913)*MAR1!$D$11*L913,MAR1!$C$11+INDEX(ChangeFactor!$G$6:$G$17,C913)*MAR1!$E$11*L913)</f>
        <v/>
      </c>
    </row>
    <row r="914">
      <c r="A914" s="6">
        <f>Data!U914</f>
        <v/>
      </c>
      <c r="B914" s="6">
        <f>MOD(A914-1,365)+1</f>
        <v/>
      </c>
      <c r="C914" s="6">
        <f>MATCH(B914,Markov!$C$6:$C$17,1)</f>
        <v/>
      </c>
      <c r="D914" s="16">
        <f>Data!V914</f>
        <v/>
      </c>
      <c r="E914" s="6">
        <f>IF(D914&lt;IF(E913=1,INDEX(Markov!$I$6:$I$17,C914),INDEX(Markov!$H$6:$H$17,C914)),1,0)</f>
        <v/>
      </c>
      <c r="F914" s="12">
        <f>IF(E914=1,GAMMA.INV(Data!W914,INDEX(Markov!$Q$6:$Q$17,C914),INDEX(Markov!$R$6:$R$17,C914)),0)</f>
        <v/>
      </c>
      <c r="G914" s="6">
        <f>IF(D914&lt;IF(G913=1,INDEX(ChangeFactor!$O$6:$O$17,C914),INDEX(ChangeFactor!$N$6:$N$17,C914)),1,0)</f>
        <v/>
      </c>
      <c r="H914" s="12">
        <f>IF(G914=1,GAMMA.INV(Data!W914,INDEX(ChangeFactor!$R$6:$R$17,C914),INDEX(ChangeFactor!$S$6:$S$17,C914)),0)</f>
        <v/>
      </c>
      <c r="I914" s="7">
        <f>NORM.S.INV(Data!X914)</f>
        <v/>
      </c>
      <c r="J914" s="7">
        <f>NORM.S.INV(Data!Y914)</f>
        <v/>
      </c>
      <c r="K914" s="7">
        <f>NORM.S.INV(Data!Z914)</f>
        <v/>
      </c>
      <c r="L914" s="7">
        <f>MAR1!$B$32*L913+MAR1!$C$32*M913+MAR1!$D$32*N913+MAR1!$B$42*I914+MAR1!$C$42*J914+MAR1!$D$42*K914</f>
        <v/>
      </c>
      <c r="M914" s="7">
        <f>MAR1!$B$33*L913+MAR1!$C$33*M913+MAR1!$D$33*N913+MAR1!$B$43*I914+MAR1!$C$43*J914+MAR1!$D$43*K914</f>
        <v/>
      </c>
      <c r="N914" s="7">
        <f>MAR1!$B$34*L913+MAR1!$C$34*M913+MAR1!$D$34*N913+MAR1!$B$44*I914+MAR1!$C$44*J914+MAR1!$D$44*K914</f>
        <v/>
      </c>
      <c r="O914" s="12">
        <f>MAR1!$B$5+MAR1!$C$5*COS(2*PI()*B914/365)+MAR1!$D$5*SIN(2*PI()*B914/365)+IF(E914=1,MAR1!$B$11+MAR1!$D$11*L914,MAR1!$C$11+MAR1!$E$11*L914)</f>
        <v/>
      </c>
      <c r="P914" s="12">
        <f>MAR1!$B$6+MAR1!$C$6*COS(2*PI()*B914/365)+MAR1!$D$6*SIN(2*PI()*B914/365)+IF(E914=1,MAR1!$B$12+MAR1!$D$12*M914,MAR1!$C$12+MAR1!$E$12*M914)</f>
        <v/>
      </c>
      <c r="Q914" s="12">
        <f>MAR1!$B$7+MAR1!$C$7*COS(2*PI()*B914/365)+MAR1!$D$7*SIN(2*PI()*B914/365)+IF(E914=1,MAR1!$B$13+MAR1!$D$13*N914,MAR1!$C$13+MAR1!$E$13*N914)</f>
        <v/>
      </c>
      <c r="R914" s="12">
        <f>MAR1!$B$5+MAR1!$C$5*COS(2*PI()*B914/365)+MAR1!$D$5*SIN(2*PI()*B914/365)+INDEX(ChangeFactor!$F$6:$F$17,C914)+IF(G914=1,MAR1!$B$11+INDEX(ChangeFactor!$G$6:$G$17,C914)*MAR1!$D$11*L914,MAR1!$C$11+INDEX(ChangeFactor!$G$6:$G$17,C914)*MAR1!$E$11*L914)</f>
        <v/>
      </c>
    </row>
    <row r="915">
      <c r="A915" s="6">
        <f>Data!U915</f>
        <v/>
      </c>
      <c r="B915" s="6">
        <f>MOD(A915-1,365)+1</f>
        <v/>
      </c>
      <c r="C915" s="6">
        <f>MATCH(B915,Markov!$C$6:$C$17,1)</f>
        <v/>
      </c>
      <c r="D915" s="16">
        <f>Data!V915</f>
        <v/>
      </c>
      <c r="E915" s="6">
        <f>IF(D915&lt;IF(E914=1,INDEX(Markov!$I$6:$I$17,C915),INDEX(Markov!$H$6:$H$17,C915)),1,0)</f>
        <v/>
      </c>
      <c r="F915" s="12">
        <f>IF(E915=1,GAMMA.INV(Data!W915,INDEX(Markov!$Q$6:$Q$17,C915),INDEX(Markov!$R$6:$R$17,C915)),0)</f>
        <v/>
      </c>
      <c r="G915" s="6">
        <f>IF(D915&lt;IF(G914=1,INDEX(ChangeFactor!$O$6:$O$17,C915),INDEX(ChangeFactor!$N$6:$N$17,C915)),1,0)</f>
        <v/>
      </c>
      <c r="H915" s="12">
        <f>IF(G915=1,GAMMA.INV(Data!W915,INDEX(ChangeFactor!$R$6:$R$17,C915),INDEX(ChangeFactor!$S$6:$S$17,C915)),0)</f>
        <v/>
      </c>
      <c r="I915" s="7">
        <f>NORM.S.INV(Data!X915)</f>
        <v/>
      </c>
      <c r="J915" s="7">
        <f>NORM.S.INV(Data!Y915)</f>
        <v/>
      </c>
      <c r="K915" s="7">
        <f>NORM.S.INV(Data!Z915)</f>
        <v/>
      </c>
      <c r="L915" s="7">
        <f>MAR1!$B$32*L914+MAR1!$C$32*M914+MAR1!$D$32*N914+MAR1!$B$42*I915+MAR1!$C$42*J915+MAR1!$D$42*K915</f>
        <v/>
      </c>
      <c r="M915" s="7">
        <f>MAR1!$B$33*L914+MAR1!$C$33*M914+MAR1!$D$33*N914+MAR1!$B$43*I915+MAR1!$C$43*J915+MAR1!$D$43*K915</f>
        <v/>
      </c>
      <c r="N915" s="7">
        <f>MAR1!$B$34*L914+MAR1!$C$34*M914+MAR1!$D$34*N914+MAR1!$B$44*I915+MAR1!$C$44*J915+MAR1!$D$44*K915</f>
        <v/>
      </c>
      <c r="O915" s="12">
        <f>MAR1!$B$5+MAR1!$C$5*COS(2*PI()*B915/365)+MAR1!$D$5*SIN(2*PI()*B915/365)+IF(E915=1,MAR1!$B$11+MAR1!$D$11*L915,MAR1!$C$11+MAR1!$E$11*L915)</f>
        <v/>
      </c>
      <c r="P915" s="12">
        <f>MAR1!$B$6+MAR1!$C$6*COS(2*PI()*B915/365)+MAR1!$D$6*SIN(2*PI()*B915/365)+IF(E915=1,MAR1!$B$12+MAR1!$D$12*M915,MAR1!$C$12+MAR1!$E$12*M915)</f>
        <v/>
      </c>
      <c r="Q915" s="12">
        <f>MAR1!$B$7+MAR1!$C$7*COS(2*PI()*B915/365)+MAR1!$D$7*SIN(2*PI()*B915/365)+IF(E915=1,MAR1!$B$13+MAR1!$D$13*N915,MAR1!$C$13+MAR1!$E$13*N915)</f>
        <v/>
      </c>
      <c r="R915" s="12">
        <f>MAR1!$B$5+MAR1!$C$5*COS(2*PI()*B915/365)+MAR1!$D$5*SIN(2*PI()*B915/365)+INDEX(ChangeFactor!$F$6:$F$17,C915)+IF(G915=1,MAR1!$B$11+INDEX(ChangeFactor!$G$6:$G$17,C915)*MAR1!$D$11*L915,MAR1!$C$11+INDEX(ChangeFactor!$G$6:$G$17,C915)*MAR1!$E$11*L915)</f>
        <v/>
      </c>
    </row>
    <row r="916">
      <c r="A916" s="6">
        <f>Data!U916</f>
        <v/>
      </c>
      <c r="B916" s="6">
        <f>MOD(A916-1,365)+1</f>
        <v/>
      </c>
      <c r="C916" s="6">
        <f>MATCH(B916,Markov!$C$6:$C$17,1)</f>
        <v/>
      </c>
      <c r="D916" s="16">
        <f>Data!V916</f>
        <v/>
      </c>
      <c r="E916" s="6">
        <f>IF(D916&lt;IF(E915=1,INDEX(Markov!$I$6:$I$17,C916),INDEX(Markov!$H$6:$H$17,C916)),1,0)</f>
        <v/>
      </c>
      <c r="F916" s="12">
        <f>IF(E916=1,GAMMA.INV(Data!W916,INDEX(Markov!$Q$6:$Q$17,C916),INDEX(Markov!$R$6:$R$17,C916)),0)</f>
        <v/>
      </c>
      <c r="G916" s="6">
        <f>IF(D916&lt;IF(G915=1,INDEX(ChangeFactor!$O$6:$O$17,C916),INDEX(ChangeFactor!$N$6:$N$17,C916)),1,0)</f>
        <v/>
      </c>
      <c r="H916" s="12">
        <f>IF(G916=1,GAMMA.INV(Data!W916,INDEX(ChangeFactor!$R$6:$R$17,C916),INDEX(ChangeFactor!$S$6:$S$17,C916)),0)</f>
        <v/>
      </c>
      <c r="I916" s="7">
        <f>NORM.S.INV(Data!X916)</f>
        <v/>
      </c>
      <c r="J916" s="7">
        <f>NORM.S.INV(Data!Y916)</f>
        <v/>
      </c>
      <c r="K916" s="7">
        <f>NORM.S.INV(Data!Z916)</f>
        <v/>
      </c>
      <c r="L916" s="7">
        <f>MAR1!$B$32*L915+MAR1!$C$32*M915+MAR1!$D$32*N915+MAR1!$B$42*I916+MAR1!$C$42*J916+MAR1!$D$42*K916</f>
        <v/>
      </c>
      <c r="M916" s="7">
        <f>MAR1!$B$33*L915+MAR1!$C$33*M915+MAR1!$D$33*N915+MAR1!$B$43*I916+MAR1!$C$43*J916+MAR1!$D$43*K916</f>
        <v/>
      </c>
      <c r="N916" s="7">
        <f>MAR1!$B$34*L915+MAR1!$C$34*M915+MAR1!$D$34*N915+MAR1!$B$44*I916+MAR1!$C$44*J916+MAR1!$D$44*K916</f>
        <v/>
      </c>
      <c r="O916" s="12">
        <f>MAR1!$B$5+MAR1!$C$5*COS(2*PI()*B916/365)+MAR1!$D$5*SIN(2*PI()*B916/365)+IF(E916=1,MAR1!$B$11+MAR1!$D$11*L916,MAR1!$C$11+MAR1!$E$11*L916)</f>
        <v/>
      </c>
      <c r="P916" s="12">
        <f>MAR1!$B$6+MAR1!$C$6*COS(2*PI()*B916/365)+MAR1!$D$6*SIN(2*PI()*B916/365)+IF(E916=1,MAR1!$B$12+MAR1!$D$12*M916,MAR1!$C$12+MAR1!$E$12*M916)</f>
        <v/>
      </c>
      <c r="Q916" s="12">
        <f>MAR1!$B$7+MAR1!$C$7*COS(2*PI()*B916/365)+MAR1!$D$7*SIN(2*PI()*B916/365)+IF(E916=1,MAR1!$B$13+MAR1!$D$13*N916,MAR1!$C$13+MAR1!$E$13*N916)</f>
        <v/>
      </c>
      <c r="R916" s="12">
        <f>MAR1!$B$5+MAR1!$C$5*COS(2*PI()*B916/365)+MAR1!$D$5*SIN(2*PI()*B916/365)+INDEX(ChangeFactor!$F$6:$F$17,C916)+IF(G916=1,MAR1!$B$11+INDEX(ChangeFactor!$G$6:$G$17,C916)*MAR1!$D$11*L916,MAR1!$C$11+INDEX(ChangeFactor!$G$6:$G$17,C916)*MAR1!$E$11*L916)</f>
        <v/>
      </c>
    </row>
    <row r="917">
      <c r="A917" s="6">
        <f>Data!U917</f>
        <v/>
      </c>
      <c r="B917" s="6">
        <f>MOD(A917-1,365)+1</f>
        <v/>
      </c>
      <c r="C917" s="6">
        <f>MATCH(B917,Markov!$C$6:$C$17,1)</f>
        <v/>
      </c>
      <c r="D917" s="16">
        <f>Data!V917</f>
        <v/>
      </c>
      <c r="E917" s="6">
        <f>IF(D917&lt;IF(E916=1,INDEX(Markov!$I$6:$I$17,C917),INDEX(Markov!$H$6:$H$17,C917)),1,0)</f>
        <v/>
      </c>
      <c r="F917" s="12">
        <f>IF(E917=1,GAMMA.INV(Data!W917,INDEX(Markov!$Q$6:$Q$17,C917),INDEX(Markov!$R$6:$R$17,C917)),0)</f>
        <v/>
      </c>
      <c r="G917" s="6">
        <f>IF(D917&lt;IF(G916=1,INDEX(ChangeFactor!$O$6:$O$17,C917),INDEX(ChangeFactor!$N$6:$N$17,C917)),1,0)</f>
        <v/>
      </c>
      <c r="H917" s="12">
        <f>IF(G917=1,GAMMA.INV(Data!W917,INDEX(ChangeFactor!$R$6:$R$17,C917),INDEX(ChangeFactor!$S$6:$S$17,C917)),0)</f>
        <v/>
      </c>
      <c r="I917" s="7">
        <f>NORM.S.INV(Data!X917)</f>
        <v/>
      </c>
      <c r="J917" s="7">
        <f>NORM.S.INV(Data!Y917)</f>
        <v/>
      </c>
      <c r="K917" s="7">
        <f>NORM.S.INV(Data!Z917)</f>
        <v/>
      </c>
      <c r="L917" s="7">
        <f>MAR1!$B$32*L916+MAR1!$C$32*M916+MAR1!$D$32*N916+MAR1!$B$42*I917+MAR1!$C$42*J917+MAR1!$D$42*K917</f>
        <v/>
      </c>
      <c r="M917" s="7">
        <f>MAR1!$B$33*L916+MAR1!$C$33*M916+MAR1!$D$33*N916+MAR1!$B$43*I917+MAR1!$C$43*J917+MAR1!$D$43*K917</f>
        <v/>
      </c>
      <c r="N917" s="7">
        <f>MAR1!$B$34*L916+MAR1!$C$34*M916+MAR1!$D$34*N916+MAR1!$B$44*I917+MAR1!$C$44*J917+MAR1!$D$44*K917</f>
        <v/>
      </c>
      <c r="O917" s="12">
        <f>MAR1!$B$5+MAR1!$C$5*COS(2*PI()*B917/365)+MAR1!$D$5*SIN(2*PI()*B917/365)+IF(E917=1,MAR1!$B$11+MAR1!$D$11*L917,MAR1!$C$11+MAR1!$E$11*L917)</f>
        <v/>
      </c>
      <c r="P917" s="12">
        <f>MAR1!$B$6+MAR1!$C$6*COS(2*PI()*B917/365)+MAR1!$D$6*SIN(2*PI()*B917/365)+IF(E917=1,MAR1!$B$12+MAR1!$D$12*M917,MAR1!$C$12+MAR1!$E$12*M917)</f>
        <v/>
      </c>
      <c r="Q917" s="12">
        <f>MAR1!$B$7+MAR1!$C$7*COS(2*PI()*B917/365)+MAR1!$D$7*SIN(2*PI()*B917/365)+IF(E917=1,MAR1!$B$13+MAR1!$D$13*N917,MAR1!$C$13+MAR1!$E$13*N917)</f>
        <v/>
      </c>
      <c r="R917" s="12">
        <f>MAR1!$B$5+MAR1!$C$5*COS(2*PI()*B917/365)+MAR1!$D$5*SIN(2*PI()*B917/365)+INDEX(ChangeFactor!$F$6:$F$17,C917)+IF(G917=1,MAR1!$B$11+INDEX(ChangeFactor!$G$6:$G$17,C917)*MAR1!$D$11*L917,MAR1!$C$11+INDEX(ChangeFactor!$G$6:$G$17,C917)*MAR1!$E$11*L917)</f>
        <v/>
      </c>
    </row>
    <row r="918">
      <c r="A918" s="6">
        <f>Data!U918</f>
        <v/>
      </c>
      <c r="B918" s="6">
        <f>MOD(A918-1,365)+1</f>
        <v/>
      </c>
      <c r="C918" s="6">
        <f>MATCH(B918,Markov!$C$6:$C$17,1)</f>
        <v/>
      </c>
      <c r="D918" s="16">
        <f>Data!V918</f>
        <v/>
      </c>
      <c r="E918" s="6">
        <f>IF(D918&lt;IF(E917=1,INDEX(Markov!$I$6:$I$17,C918),INDEX(Markov!$H$6:$H$17,C918)),1,0)</f>
        <v/>
      </c>
      <c r="F918" s="12">
        <f>IF(E918=1,GAMMA.INV(Data!W918,INDEX(Markov!$Q$6:$Q$17,C918),INDEX(Markov!$R$6:$R$17,C918)),0)</f>
        <v/>
      </c>
      <c r="G918" s="6">
        <f>IF(D918&lt;IF(G917=1,INDEX(ChangeFactor!$O$6:$O$17,C918),INDEX(ChangeFactor!$N$6:$N$17,C918)),1,0)</f>
        <v/>
      </c>
      <c r="H918" s="12">
        <f>IF(G918=1,GAMMA.INV(Data!W918,INDEX(ChangeFactor!$R$6:$R$17,C918),INDEX(ChangeFactor!$S$6:$S$17,C918)),0)</f>
        <v/>
      </c>
      <c r="I918" s="7">
        <f>NORM.S.INV(Data!X918)</f>
        <v/>
      </c>
      <c r="J918" s="7">
        <f>NORM.S.INV(Data!Y918)</f>
        <v/>
      </c>
      <c r="K918" s="7">
        <f>NORM.S.INV(Data!Z918)</f>
        <v/>
      </c>
      <c r="L918" s="7">
        <f>MAR1!$B$32*L917+MAR1!$C$32*M917+MAR1!$D$32*N917+MAR1!$B$42*I918+MAR1!$C$42*J918+MAR1!$D$42*K918</f>
        <v/>
      </c>
      <c r="M918" s="7">
        <f>MAR1!$B$33*L917+MAR1!$C$33*M917+MAR1!$D$33*N917+MAR1!$B$43*I918+MAR1!$C$43*J918+MAR1!$D$43*K918</f>
        <v/>
      </c>
      <c r="N918" s="7">
        <f>MAR1!$B$34*L917+MAR1!$C$34*M917+MAR1!$D$34*N917+MAR1!$B$44*I918+MAR1!$C$44*J918+MAR1!$D$44*K918</f>
        <v/>
      </c>
      <c r="O918" s="12">
        <f>MAR1!$B$5+MAR1!$C$5*COS(2*PI()*B918/365)+MAR1!$D$5*SIN(2*PI()*B918/365)+IF(E918=1,MAR1!$B$11+MAR1!$D$11*L918,MAR1!$C$11+MAR1!$E$11*L918)</f>
        <v/>
      </c>
      <c r="P918" s="12">
        <f>MAR1!$B$6+MAR1!$C$6*COS(2*PI()*B918/365)+MAR1!$D$6*SIN(2*PI()*B918/365)+IF(E918=1,MAR1!$B$12+MAR1!$D$12*M918,MAR1!$C$12+MAR1!$E$12*M918)</f>
        <v/>
      </c>
      <c r="Q918" s="12">
        <f>MAR1!$B$7+MAR1!$C$7*COS(2*PI()*B918/365)+MAR1!$D$7*SIN(2*PI()*B918/365)+IF(E918=1,MAR1!$B$13+MAR1!$D$13*N918,MAR1!$C$13+MAR1!$E$13*N918)</f>
        <v/>
      </c>
      <c r="R918" s="12">
        <f>MAR1!$B$5+MAR1!$C$5*COS(2*PI()*B918/365)+MAR1!$D$5*SIN(2*PI()*B918/365)+INDEX(ChangeFactor!$F$6:$F$17,C918)+IF(G918=1,MAR1!$B$11+INDEX(ChangeFactor!$G$6:$G$17,C918)*MAR1!$D$11*L918,MAR1!$C$11+INDEX(ChangeFactor!$G$6:$G$17,C918)*MAR1!$E$11*L918)</f>
        <v/>
      </c>
    </row>
    <row r="919">
      <c r="A919" s="6">
        <f>Data!U919</f>
        <v/>
      </c>
      <c r="B919" s="6">
        <f>MOD(A919-1,365)+1</f>
        <v/>
      </c>
      <c r="C919" s="6">
        <f>MATCH(B919,Markov!$C$6:$C$17,1)</f>
        <v/>
      </c>
      <c r="D919" s="16">
        <f>Data!V919</f>
        <v/>
      </c>
      <c r="E919" s="6">
        <f>IF(D919&lt;IF(E918=1,INDEX(Markov!$I$6:$I$17,C919),INDEX(Markov!$H$6:$H$17,C919)),1,0)</f>
        <v/>
      </c>
      <c r="F919" s="12">
        <f>IF(E919=1,GAMMA.INV(Data!W919,INDEX(Markov!$Q$6:$Q$17,C919),INDEX(Markov!$R$6:$R$17,C919)),0)</f>
        <v/>
      </c>
      <c r="G919" s="6">
        <f>IF(D919&lt;IF(G918=1,INDEX(ChangeFactor!$O$6:$O$17,C919),INDEX(ChangeFactor!$N$6:$N$17,C919)),1,0)</f>
        <v/>
      </c>
      <c r="H919" s="12">
        <f>IF(G919=1,GAMMA.INV(Data!W919,INDEX(ChangeFactor!$R$6:$R$17,C919),INDEX(ChangeFactor!$S$6:$S$17,C919)),0)</f>
        <v/>
      </c>
      <c r="I919" s="7">
        <f>NORM.S.INV(Data!X919)</f>
        <v/>
      </c>
      <c r="J919" s="7">
        <f>NORM.S.INV(Data!Y919)</f>
        <v/>
      </c>
      <c r="K919" s="7">
        <f>NORM.S.INV(Data!Z919)</f>
        <v/>
      </c>
      <c r="L919" s="7">
        <f>MAR1!$B$32*L918+MAR1!$C$32*M918+MAR1!$D$32*N918+MAR1!$B$42*I919+MAR1!$C$42*J919+MAR1!$D$42*K919</f>
        <v/>
      </c>
      <c r="M919" s="7">
        <f>MAR1!$B$33*L918+MAR1!$C$33*M918+MAR1!$D$33*N918+MAR1!$B$43*I919+MAR1!$C$43*J919+MAR1!$D$43*K919</f>
        <v/>
      </c>
      <c r="N919" s="7">
        <f>MAR1!$B$34*L918+MAR1!$C$34*M918+MAR1!$D$34*N918+MAR1!$B$44*I919+MAR1!$C$44*J919+MAR1!$D$44*K919</f>
        <v/>
      </c>
      <c r="O919" s="12">
        <f>MAR1!$B$5+MAR1!$C$5*COS(2*PI()*B919/365)+MAR1!$D$5*SIN(2*PI()*B919/365)+IF(E919=1,MAR1!$B$11+MAR1!$D$11*L919,MAR1!$C$11+MAR1!$E$11*L919)</f>
        <v/>
      </c>
      <c r="P919" s="12">
        <f>MAR1!$B$6+MAR1!$C$6*COS(2*PI()*B919/365)+MAR1!$D$6*SIN(2*PI()*B919/365)+IF(E919=1,MAR1!$B$12+MAR1!$D$12*M919,MAR1!$C$12+MAR1!$E$12*M919)</f>
        <v/>
      </c>
      <c r="Q919" s="12">
        <f>MAR1!$B$7+MAR1!$C$7*COS(2*PI()*B919/365)+MAR1!$D$7*SIN(2*PI()*B919/365)+IF(E919=1,MAR1!$B$13+MAR1!$D$13*N919,MAR1!$C$13+MAR1!$E$13*N919)</f>
        <v/>
      </c>
      <c r="R919" s="12">
        <f>MAR1!$B$5+MAR1!$C$5*COS(2*PI()*B919/365)+MAR1!$D$5*SIN(2*PI()*B919/365)+INDEX(ChangeFactor!$F$6:$F$17,C919)+IF(G919=1,MAR1!$B$11+INDEX(ChangeFactor!$G$6:$G$17,C919)*MAR1!$D$11*L919,MAR1!$C$11+INDEX(ChangeFactor!$G$6:$G$17,C919)*MAR1!$E$11*L919)</f>
        <v/>
      </c>
    </row>
    <row r="920">
      <c r="A920" s="6">
        <f>Data!U920</f>
        <v/>
      </c>
      <c r="B920" s="6">
        <f>MOD(A920-1,365)+1</f>
        <v/>
      </c>
      <c r="C920" s="6">
        <f>MATCH(B920,Markov!$C$6:$C$17,1)</f>
        <v/>
      </c>
      <c r="D920" s="16">
        <f>Data!V920</f>
        <v/>
      </c>
      <c r="E920" s="6">
        <f>IF(D920&lt;IF(E919=1,INDEX(Markov!$I$6:$I$17,C920),INDEX(Markov!$H$6:$H$17,C920)),1,0)</f>
        <v/>
      </c>
      <c r="F920" s="12">
        <f>IF(E920=1,GAMMA.INV(Data!W920,INDEX(Markov!$Q$6:$Q$17,C920),INDEX(Markov!$R$6:$R$17,C920)),0)</f>
        <v/>
      </c>
      <c r="G920" s="6">
        <f>IF(D920&lt;IF(G919=1,INDEX(ChangeFactor!$O$6:$O$17,C920),INDEX(ChangeFactor!$N$6:$N$17,C920)),1,0)</f>
        <v/>
      </c>
      <c r="H920" s="12">
        <f>IF(G920=1,GAMMA.INV(Data!W920,INDEX(ChangeFactor!$R$6:$R$17,C920),INDEX(ChangeFactor!$S$6:$S$17,C920)),0)</f>
        <v/>
      </c>
      <c r="I920" s="7">
        <f>NORM.S.INV(Data!X920)</f>
        <v/>
      </c>
      <c r="J920" s="7">
        <f>NORM.S.INV(Data!Y920)</f>
        <v/>
      </c>
      <c r="K920" s="7">
        <f>NORM.S.INV(Data!Z920)</f>
        <v/>
      </c>
      <c r="L920" s="7">
        <f>MAR1!$B$32*L919+MAR1!$C$32*M919+MAR1!$D$32*N919+MAR1!$B$42*I920+MAR1!$C$42*J920+MAR1!$D$42*K920</f>
        <v/>
      </c>
      <c r="M920" s="7">
        <f>MAR1!$B$33*L919+MAR1!$C$33*M919+MAR1!$D$33*N919+MAR1!$B$43*I920+MAR1!$C$43*J920+MAR1!$D$43*K920</f>
        <v/>
      </c>
      <c r="N920" s="7">
        <f>MAR1!$B$34*L919+MAR1!$C$34*M919+MAR1!$D$34*N919+MAR1!$B$44*I920+MAR1!$C$44*J920+MAR1!$D$44*K920</f>
        <v/>
      </c>
      <c r="O920" s="12">
        <f>MAR1!$B$5+MAR1!$C$5*COS(2*PI()*B920/365)+MAR1!$D$5*SIN(2*PI()*B920/365)+IF(E920=1,MAR1!$B$11+MAR1!$D$11*L920,MAR1!$C$11+MAR1!$E$11*L920)</f>
        <v/>
      </c>
      <c r="P920" s="12">
        <f>MAR1!$B$6+MAR1!$C$6*COS(2*PI()*B920/365)+MAR1!$D$6*SIN(2*PI()*B920/365)+IF(E920=1,MAR1!$B$12+MAR1!$D$12*M920,MAR1!$C$12+MAR1!$E$12*M920)</f>
        <v/>
      </c>
      <c r="Q920" s="12">
        <f>MAR1!$B$7+MAR1!$C$7*COS(2*PI()*B920/365)+MAR1!$D$7*SIN(2*PI()*B920/365)+IF(E920=1,MAR1!$B$13+MAR1!$D$13*N920,MAR1!$C$13+MAR1!$E$13*N920)</f>
        <v/>
      </c>
      <c r="R920" s="12">
        <f>MAR1!$B$5+MAR1!$C$5*COS(2*PI()*B920/365)+MAR1!$D$5*SIN(2*PI()*B920/365)+INDEX(ChangeFactor!$F$6:$F$17,C920)+IF(G920=1,MAR1!$B$11+INDEX(ChangeFactor!$G$6:$G$17,C920)*MAR1!$D$11*L920,MAR1!$C$11+INDEX(ChangeFactor!$G$6:$G$17,C920)*MAR1!$E$11*L920)</f>
        <v/>
      </c>
    </row>
    <row r="921">
      <c r="A921" s="6">
        <f>Data!U921</f>
        <v/>
      </c>
      <c r="B921" s="6">
        <f>MOD(A921-1,365)+1</f>
        <v/>
      </c>
      <c r="C921" s="6">
        <f>MATCH(B921,Markov!$C$6:$C$17,1)</f>
        <v/>
      </c>
      <c r="D921" s="16">
        <f>Data!V921</f>
        <v/>
      </c>
      <c r="E921" s="6">
        <f>IF(D921&lt;IF(E920=1,INDEX(Markov!$I$6:$I$17,C921),INDEX(Markov!$H$6:$H$17,C921)),1,0)</f>
        <v/>
      </c>
      <c r="F921" s="12">
        <f>IF(E921=1,GAMMA.INV(Data!W921,INDEX(Markov!$Q$6:$Q$17,C921),INDEX(Markov!$R$6:$R$17,C921)),0)</f>
        <v/>
      </c>
      <c r="G921" s="6">
        <f>IF(D921&lt;IF(G920=1,INDEX(ChangeFactor!$O$6:$O$17,C921),INDEX(ChangeFactor!$N$6:$N$17,C921)),1,0)</f>
        <v/>
      </c>
      <c r="H921" s="12">
        <f>IF(G921=1,GAMMA.INV(Data!W921,INDEX(ChangeFactor!$R$6:$R$17,C921),INDEX(ChangeFactor!$S$6:$S$17,C921)),0)</f>
        <v/>
      </c>
      <c r="I921" s="7">
        <f>NORM.S.INV(Data!X921)</f>
        <v/>
      </c>
      <c r="J921" s="7">
        <f>NORM.S.INV(Data!Y921)</f>
        <v/>
      </c>
      <c r="K921" s="7">
        <f>NORM.S.INV(Data!Z921)</f>
        <v/>
      </c>
      <c r="L921" s="7">
        <f>MAR1!$B$32*L920+MAR1!$C$32*M920+MAR1!$D$32*N920+MAR1!$B$42*I921+MAR1!$C$42*J921+MAR1!$D$42*K921</f>
        <v/>
      </c>
      <c r="M921" s="7">
        <f>MAR1!$B$33*L920+MAR1!$C$33*M920+MAR1!$D$33*N920+MAR1!$B$43*I921+MAR1!$C$43*J921+MAR1!$D$43*K921</f>
        <v/>
      </c>
      <c r="N921" s="7">
        <f>MAR1!$B$34*L920+MAR1!$C$34*M920+MAR1!$D$34*N920+MAR1!$B$44*I921+MAR1!$C$44*J921+MAR1!$D$44*K921</f>
        <v/>
      </c>
      <c r="O921" s="12">
        <f>MAR1!$B$5+MAR1!$C$5*COS(2*PI()*B921/365)+MAR1!$D$5*SIN(2*PI()*B921/365)+IF(E921=1,MAR1!$B$11+MAR1!$D$11*L921,MAR1!$C$11+MAR1!$E$11*L921)</f>
        <v/>
      </c>
      <c r="P921" s="12">
        <f>MAR1!$B$6+MAR1!$C$6*COS(2*PI()*B921/365)+MAR1!$D$6*SIN(2*PI()*B921/365)+IF(E921=1,MAR1!$B$12+MAR1!$D$12*M921,MAR1!$C$12+MAR1!$E$12*M921)</f>
        <v/>
      </c>
      <c r="Q921" s="12">
        <f>MAR1!$B$7+MAR1!$C$7*COS(2*PI()*B921/365)+MAR1!$D$7*SIN(2*PI()*B921/365)+IF(E921=1,MAR1!$B$13+MAR1!$D$13*N921,MAR1!$C$13+MAR1!$E$13*N921)</f>
        <v/>
      </c>
      <c r="R921" s="12">
        <f>MAR1!$B$5+MAR1!$C$5*COS(2*PI()*B921/365)+MAR1!$D$5*SIN(2*PI()*B921/365)+INDEX(ChangeFactor!$F$6:$F$17,C921)+IF(G921=1,MAR1!$B$11+INDEX(ChangeFactor!$G$6:$G$17,C921)*MAR1!$D$11*L921,MAR1!$C$11+INDEX(ChangeFactor!$G$6:$G$17,C921)*MAR1!$E$11*L921)</f>
        <v/>
      </c>
    </row>
    <row r="922">
      <c r="A922" s="6">
        <f>Data!U922</f>
        <v/>
      </c>
      <c r="B922" s="6">
        <f>MOD(A922-1,365)+1</f>
        <v/>
      </c>
      <c r="C922" s="6">
        <f>MATCH(B922,Markov!$C$6:$C$17,1)</f>
        <v/>
      </c>
      <c r="D922" s="16">
        <f>Data!V922</f>
        <v/>
      </c>
      <c r="E922" s="6">
        <f>IF(D922&lt;IF(E921=1,INDEX(Markov!$I$6:$I$17,C922),INDEX(Markov!$H$6:$H$17,C922)),1,0)</f>
        <v/>
      </c>
      <c r="F922" s="12">
        <f>IF(E922=1,GAMMA.INV(Data!W922,INDEX(Markov!$Q$6:$Q$17,C922),INDEX(Markov!$R$6:$R$17,C922)),0)</f>
        <v/>
      </c>
      <c r="G922" s="6">
        <f>IF(D922&lt;IF(G921=1,INDEX(ChangeFactor!$O$6:$O$17,C922),INDEX(ChangeFactor!$N$6:$N$17,C922)),1,0)</f>
        <v/>
      </c>
      <c r="H922" s="12">
        <f>IF(G922=1,GAMMA.INV(Data!W922,INDEX(ChangeFactor!$R$6:$R$17,C922),INDEX(ChangeFactor!$S$6:$S$17,C922)),0)</f>
        <v/>
      </c>
      <c r="I922" s="7">
        <f>NORM.S.INV(Data!X922)</f>
        <v/>
      </c>
      <c r="J922" s="7">
        <f>NORM.S.INV(Data!Y922)</f>
        <v/>
      </c>
      <c r="K922" s="7">
        <f>NORM.S.INV(Data!Z922)</f>
        <v/>
      </c>
      <c r="L922" s="7">
        <f>MAR1!$B$32*L921+MAR1!$C$32*M921+MAR1!$D$32*N921+MAR1!$B$42*I922+MAR1!$C$42*J922+MAR1!$D$42*K922</f>
        <v/>
      </c>
      <c r="M922" s="7">
        <f>MAR1!$B$33*L921+MAR1!$C$33*M921+MAR1!$D$33*N921+MAR1!$B$43*I922+MAR1!$C$43*J922+MAR1!$D$43*K922</f>
        <v/>
      </c>
      <c r="N922" s="7">
        <f>MAR1!$B$34*L921+MAR1!$C$34*M921+MAR1!$D$34*N921+MAR1!$B$44*I922+MAR1!$C$44*J922+MAR1!$D$44*K922</f>
        <v/>
      </c>
      <c r="O922" s="12">
        <f>MAR1!$B$5+MAR1!$C$5*COS(2*PI()*B922/365)+MAR1!$D$5*SIN(2*PI()*B922/365)+IF(E922=1,MAR1!$B$11+MAR1!$D$11*L922,MAR1!$C$11+MAR1!$E$11*L922)</f>
        <v/>
      </c>
      <c r="P922" s="12">
        <f>MAR1!$B$6+MAR1!$C$6*COS(2*PI()*B922/365)+MAR1!$D$6*SIN(2*PI()*B922/365)+IF(E922=1,MAR1!$B$12+MAR1!$D$12*M922,MAR1!$C$12+MAR1!$E$12*M922)</f>
        <v/>
      </c>
      <c r="Q922" s="12">
        <f>MAR1!$B$7+MAR1!$C$7*COS(2*PI()*B922/365)+MAR1!$D$7*SIN(2*PI()*B922/365)+IF(E922=1,MAR1!$B$13+MAR1!$D$13*N922,MAR1!$C$13+MAR1!$E$13*N922)</f>
        <v/>
      </c>
      <c r="R922" s="12">
        <f>MAR1!$B$5+MAR1!$C$5*COS(2*PI()*B922/365)+MAR1!$D$5*SIN(2*PI()*B922/365)+INDEX(ChangeFactor!$F$6:$F$17,C922)+IF(G922=1,MAR1!$B$11+INDEX(ChangeFactor!$G$6:$G$17,C922)*MAR1!$D$11*L922,MAR1!$C$11+INDEX(ChangeFactor!$G$6:$G$17,C922)*MAR1!$E$11*L922)</f>
        <v/>
      </c>
    </row>
    <row r="923">
      <c r="A923" s="6">
        <f>Data!U923</f>
        <v/>
      </c>
      <c r="B923" s="6">
        <f>MOD(A923-1,365)+1</f>
        <v/>
      </c>
      <c r="C923" s="6">
        <f>MATCH(B923,Markov!$C$6:$C$17,1)</f>
        <v/>
      </c>
      <c r="D923" s="16">
        <f>Data!V923</f>
        <v/>
      </c>
      <c r="E923" s="6">
        <f>IF(D923&lt;IF(E922=1,INDEX(Markov!$I$6:$I$17,C923),INDEX(Markov!$H$6:$H$17,C923)),1,0)</f>
        <v/>
      </c>
      <c r="F923" s="12">
        <f>IF(E923=1,GAMMA.INV(Data!W923,INDEX(Markov!$Q$6:$Q$17,C923),INDEX(Markov!$R$6:$R$17,C923)),0)</f>
        <v/>
      </c>
      <c r="G923" s="6">
        <f>IF(D923&lt;IF(G922=1,INDEX(ChangeFactor!$O$6:$O$17,C923),INDEX(ChangeFactor!$N$6:$N$17,C923)),1,0)</f>
        <v/>
      </c>
      <c r="H923" s="12">
        <f>IF(G923=1,GAMMA.INV(Data!W923,INDEX(ChangeFactor!$R$6:$R$17,C923),INDEX(ChangeFactor!$S$6:$S$17,C923)),0)</f>
        <v/>
      </c>
      <c r="I923" s="7">
        <f>NORM.S.INV(Data!X923)</f>
        <v/>
      </c>
      <c r="J923" s="7">
        <f>NORM.S.INV(Data!Y923)</f>
        <v/>
      </c>
      <c r="K923" s="7">
        <f>NORM.S.INV(Data!Z923)</f>
        <v/>
      </c>
      <c r="L923" s="7">
        <f>MAR1!$B$32*L922+MAR1!$C$32*M922+MAR1!$D$32*N922+MAR1!$B$42*I923+MAR1!$C$42*J923+MAR1!$D$42*K923</f>
        <v/>
      </c>
      <c r="M923" s="7">
        <f>MAR1!$B$33*L922+MAR1!$C$33*M922+MAR1!$D$33*N922+MAR1!$B$43*I923+MAR1!$C$43*J923+MAR1!$D$43*K923</f>
        <v/>
      </c>
      <c r="N923" s="7">
        <f>MAR1!$B$34*L922+MAR1!$C$34*M922+MAR1!$D$34*N922+MAR1!$B$44*I923+MAR1!$C$44*J923+MAR1!$D$44*K923</f>
        <v/>
      </c>
      <c r="O923" s="12">
        <f>MAR1!$B$5+MAR1!$C$5*COS(2*PI()*B923/365)+MAR1!$D$5*SIN(2*PI()*B923/365)+IF(E923=1,MAR1!$B$11+MAR1!$D$11*L923,MAR1!$C$11+MAR1!$E$11*L923)</f>
        <v/>
      </c>
      <c r="P923" s="12">
        <f>MAR1!$B$6+MAR1!$C$6*COS(2*PI()*B923/365)+MAR1!$D$6*SIN(2*PI()*B923/365)+IF(E923=1,MAR1!$B$12+MAR1!$D$12*M923,MAR1!$C$12+MAR1!$E$12*M923)</f>
        <v/>
      </c>
      <c r="Q923" s="12">
        <f>MAR1!$B$7+MAR1!$C$7*COS(2*PI()*B923/365)+MAR1!$D$7*SIN(2*PI()*B923/365)+IF(E923=1,MAR1!$B$13+MAR1!$D$13*N923,MAR1!$C$13+MAR1!$E$13*N923)</f>
        <v/>
      </c>
      <c r="R923" s="12">
        <f>MAR1!$B$5+MAR1!$C$5*COS(2*PI()*B923/365)+MAR1!$D$5*SIN(2*PI()*B923/365)+INDEX(ChangeFactor!$F$6:$F$17,C923)+IF(G923=1,MAR1!$B$11+INDEX(ChangeFactor!$G$6:$G$17,C923)*MAR1!$D$11*L923,MAR1!$C$11+INDEX(ChangeFactor!$G$6:$G$17,C923)*MAR1!$E$11*L923)</f>
        <v/>
      </c>
    </row>
    <row r="924">
      <c r="A924" s="6">
        <f>Data!U924</f>
        <v/>
      </c>
      <c r="B924" s="6">
        <f>MOD(A924-1,365)+1</f>
        <v/>
      </c>
      <c r="C924" s="6">
        <f>MATCH(B924,Markov!$C$6:$C$17,1)</f>
        <v/>
      </c>
      <c r="D924" s="16">
        <f>Data!V924</f>
        <v/>
      </c>
      <c r="E924" s="6">
        <f>IF(D924&lt;IF(E923=1,INDEX(Markov!$I$6:$I$17,C924),INDEX(Markov!$H$6:$H$17,C924)),1,0)</f>
        <v/>
      </c>
      <c r="F924" s="12">
        <f>IF(E924=1,GAMMA.INV(Data!W924,INDEX(Markov!$Q$6:$Q$17,C924),INDEX(Markov!$R$6:$R$17,C924)),0)</f>
        <v/>
      </c>
      <c r="G924" s="6">
        <f>IF(D924&lt;IF(G923=1,INDEX(ChangeFactor!$O$6:$O$17,C924),INDEX(ChangeFactor!$N$6:$N$17,C924)),1,0)</f>
        <v/>
      </c>
      <c r="H924" s="12">
        <f>IF(G924=1,GAMMA.INV(Data!W924,INDEX(ChangeFactor!$R$6:$R$17,C924),INDEX(ChangeFactor!$S$6:$S$17,C924)),0)</f>
        <v/>
      </c>
      <c r="I924" s="7">
        <f>NORM.S.INV(Data!X924)</f>
        <v/>
      </c>
      <c r="J924" s="7">
        <f>NORM.S.INV(Data!Y924)</f>
        <v/>
      </c>
      <c r="K924" s="7">
        <f>NORM.S.INV(Data!Z924)</f>
        <v/>
      </c>
      <c r="L924" s="7">
        <f>MAR1!$B$32*L923+MAR1!$C$32*M923+MAR1!$D$32*N923+MAR1!$B$42*I924+MAR1!$C$42*J924+MAR1!$D$42*K924</f>
        <v/>
      </c>
      <c r="M924" s="7">
        <f>MAR1!$B$33*L923+MAR1!$C$33*M923+MAR1!$D$33*N923+MAR1!$B$43*I924+MAR1!$C$43*J924+MAR1!$D$43*K924</f>
        <v/>
      </c>
      <c r="N924" s="7">
        <f>MAR1!$B$34*L923+MAR1!$C$34*M923+MAR1!$D$34*N923+MAR1!$B$44*I924+MAR1!$C$44*J924+MAR1!$D$44*K924</f>
        <v/>
      </c>
      <c r="O924" s="12">
        <f>MAR1!$B$5+MAR1!$C$5*COS(2*PI()*B924/365)+MAR1!$D$5*SIN(2*PI()*B924/365)+IF(E924=1,MAR1!$B$11+MAR1!$D$11*L924,MAR1!$C$11+MAR1!$E$11*L924)</f>
        <v/>
      </c>
      <c r="P924" s="12">
        <f>MAR1!$B$6+MAR1!$C$6*COS(2*PI()*B924/365)+MAR1!$D$6*SIN(2*PI()*B924/365)+IF(E924=1,MAR1!$B$12+MAR1!$D$12*M924,MAR1!$C$12+MAR1!$E$12*M924)</f>
        <v/>
      </c>
      <c r="Q924" s="12">
        <f>MAR1!$B$7+MAR1!$C$7*COS(2*PI()*B924/365)+MAR1!$D$7*SIN(2*PI()*B924/365)+IF(E924=1,MAR1!$B$13+MAR1!$D$13*N924,MAR1!$C$13+MAR1!$E$13*N924)</f>
        <v/>
      </c>
      <c r="R924" s="12">
        <f>MAR1!$B$5+MAR1!$C$5*COS(2*PI()*B924/365)+MAR1!$D$5*SIN(2*PI()*B924/365)+INDEX(ChangeFactor!$F$6:$F$17,C924)+IF(G924=1,MAR1!$B$11+INDEX(ChangeFactor!$G$6:$G$17,C924)*MAR1!$D$11*L924,MAR1!$C$11+INDEX(ChangeFactor!$G$6:$G$17,C924)*MAR1!$E$11*L924)</f>
        <v/>
      </c>
    </row>
    <row r="925">
      <c r="A925" s="6">
        <f>Data!U925</f>
        <v/>
      </c>
      <c r="B925" s="6">
        <f>MOD(A925-1,365)+1</f>
        <v/>
      </c>
      <c r="C925" s="6">
        <f>MATCH(B925,Markov!$C$6:$C$17,1)</f>
        <v/>
      </c>
      <c r="D925" s="16">
        <f>Data!V925</f>
        <v/>
      </c>
      <c r="E925" s="6">
        <f>IF(D925&lt;IF(E924=1,INDEX(Markov!$I$6:$I$17,C925),INDEX(Markov!$H$6:$H$17,C925)),1,0)</f>
        <v/>
      </c>
      <c r="F925" s="12">
        <f>IF(E925=1,GAMMA.INV(Data!W925,INDEX(Markov!$Q$6:$Q$17,C925),INDEX(Markov!$R$6:$R$17,C925)),0)</f>
        <v/>
      </c>
      <c r="G925" s="6">
        <f>IF(D925&lt;IF(G924=1,INDEX(ChangeFactor!$O$6:$O$17,C925),INDEX(ChangeFactor!$N$6:$N$17,C925)),1,0)</f>
        <v/>
      </c>
      <c r="H925" s="12">
        <f>IF(G925=1,GAMMA.INV(Data!W925,INDEX(ChangeFactor!$R$6:$R$17,C925),INDEX(ChangeFactor!$S$6:$S$17,C925)),0)</f>
        <v/>
      </c>
      <c r="I925" s="7">
        <f>NORM.S.INV(Data!X925)</f>
        <v/>
      </c>
      <c r="J925" s="7">
        <f>NORM.S.INV(Data!Y925)</f>
        <v/>
      </c>
      <c r="K925" s="7">
        <f>NORM.S.INV(Data!Z925)</f>
        <v/>
      </c>
      <c r="L925" s="7">
        <f>MAR1!$B$32*L924+MAR1!$C$32*M924+MAR1!$D$32*N924+MAR1!$B$42*I925+MAR1!$C$42*J925+MAR1!$D$42*K925</f>
        <v/>
      </c>
      <c r="M925" s="7">
        <f>MAR1!$B$33*L924+MAR1!$C$33*M924+MAR1!$D$33*N924+MAR1!$B$43*I925+MAR1!$C$43*J925+MAR1!$D$43*K925</f>
        <v/>
      </c>
      <c r="N925" s="7">
        <f>MAR1!$B$34*L924+MAR1!$C$34*M924+MAR1!$D$34*N924+MAR1!$B$44*I925+MAR1!$C$44*J925+MAR1!$D$44*K925</f>
        <v/>
      </c>
      <c r="O925" s="12">
        <f>MAR1!$B$5+MAR1!$C$5*COS(2*PI()*B925/365)+MAR1!$D$5*SIN(2*PI()*B925/365)+IF(E925=1,MAR1!$B$11+MAR1!$D$11*L925,MAR1!$C$11+MAR1!$E$11*L925)</f>
        <v/>
      </c>
      <c r="P925" s="12">
        <f>MAR1!$B$6+MAR1!$C$6*COS(2*PI()*B925/365)+MAR1!$D$6*SIN(2*PI()*B925/365)+IF(E925=1,MAR1!$B$12+MAR1!$D$12*M925,MAR1!$C$12+MAR1!$E$12*M925)</f>
        <v/>
      </c>
      <c r="Q925" s="12">
        <f>MAR1!$B$7+MAR1!$C$7*COS(2*PI()*B925/365)+MAR1!$D$7*SIN(2*PI()*B925/365)+IF(E925=1,MAR1!$B$13+MAR1!$D$13*N925,MAR1!$C$13+MAR1!$E$13*N925)</f>
        <v/>
      </c>
      <c r="R925" s="12">
        <f>MAR1!$B$5+MAR1!$C$5*COS(2*PI()*B925/365)+MAR1!$D$5*SIN(2*PI()*B925/365)+INDEX(ChangeFactor!$F$6:$F$17,C925)+IF(G925=1,MAR1!$B$11+INDEX(ChangeFactor!$G$6:$G$17,C925)*MAR1!$D$11*L925,MAR1!$C$11+INDEX(ChangeFactor!$G$6:$G$17,C925)*MAR1!$E$11*L925)</f>
        <v/>
      </c>
    </row>
    <row r="926">
      <c r="A926" s="6">
        <f>Data!U926</f>
        <v/>
      </c>
      <c r="B926" s="6">
        <f>MOD(A926-1,365)+1</f>
        <v/>
      </c>
      <c r="C926" s="6">
        <f>MATCH(B926,Markov!$C$6:$C$17,1)</f>
        <v/>
      </c>
      <c r="D926" s="16">
        <f>Data!V926</f>
        <v/>
      </c>
      <c r="E926" s="6">
        <f>IF(D926&lt;IF(E925=1,INDEX(Markov!$I$6:$I$17,C926),INDEX(Markov!$H$6:$H$17,C926)),1,0)</f>
        <v/>
      </c>
      <c r="F926" s="12">
        <f>IF(E926=1,GAMMA.INV(Data!W926,INDEX(Markov!$Q$6:$Q$17,C926),INDEX(Markov!$R$6:$R$17,C926)),0)</f>
        <v/>
      </c>
      <c r="G926" s="6">
        <f>IF(D926&lt;IF(G925=1,INDEX(ChangeFactor!$O$6:$O$17,C926),INDEX(ChangeFactor!$N$6:$N$17,C926)),1,0)</f>
        <v/>
      </c>
      <c r="H926" s="12">
        <f>IF(G926=1,GAMMA.INV(Data!W926,INDEX(ChangeFactor!$R$6:$R$17,C926),INDEX(ChangeFactor!$S$6:$S$17,C926)),0)</f>
        <v/>
      </c>
      <c r="I926" s="7">
        <f>NORM.S.INV(Data!X926)</f>
        <v/>
      </c>
      <c r="J926" s="7">
        <f>NORM.S.INV(Data!Y926)</f>
        <v/>
      </c>
      <c r="K926" s="7">
        <f>NORM.S.INV(Data!Z926)</f>
        <v/>
      </c>
      <c r="L926" s="7">
        <f>MAR1!$B$32*L925+MAR1!$C$32*M925+MAR1!$D$32*N925+MAR1!$B$42*I926+MAR1!$C$42*J926+MAR1!$D$42*K926</f>
        <v/>
      </c>
      <c r="M926" s="7">
        <f>MAR1!$B$33*L925+MAR1!$C$33*M925+MAR1!$D$33*N925+MAR1!$B$43*I926+MAR1!$C$43*J926+MAR1!$D$43*K926</f>
        <v/>
      </c>
      <c r="N926" s="7">
        <f>MAR1!$B$34*L925+MAR1!$C$34*M925+MAR1!$D$34*N925+MAR1!$B$44*I926+MAR1!$C$44*J926+MAR1!$D$44*K926</f>
        <v/>
      </c>
      <c r="O926" s="12">
        <f>MAR1!$B$5+MAR1!$C$5*COS(2*PI()*B926/365)+MAR1!$D$5*SIN(2*PI()*B926/365)+IF(E926=1,MAR1!$B$11+MAR1!$D$11*L926,MAR1!$C$11+MAR1!$E$11*L926)</f>
        <v/>
      </c>
      <c r="P926" s="12">
        <f>MAR1!$B$6+MAR1!$C$6*COS(2*PI()*B926/365)+MAR1!$D$6*SIN(2*PI()*B926/365)+IF(E926=1,MAR1!$B$12+MAR1!$D$12*M926,MAR1!$C$12+MAR1!$E$12*M926)</f>
        <v/>
      </c>
      <c r="Q926" s="12">
        <f>MAR1!$B$7+MAR1!$C$7*COS(2*PI()*B926/365)+MAR1!$D$7*SIN(2*PI()*B926/365)+IF(E926=1,MAR1!$B$13+MAR1!$D$13*N926,MAR1!$C$13+MAR1!$E$13*N926)</f>
        <v/>
      </c>
      <c r="R926" s="12">
        <f>MAR1!$B$5+MAR1!$C$5*COS(2*PI()*B926/365)+MAR1!$D$5*SIN(2*PI()*B926/365)+INDEX(ChangeFactor!$F$6:$F$17,C926)+IF(G926=1,MAR1!$B$11+INDEX(ChangeFactor!$G$6:$G$17,C926)*MAR1!$D$11*L926,MAR1!$C$11+INDEX(ChangeFactor!$G$6:$G$17,C926)*MAR1!$E$11*L926)</f>
        <v/>
      </c>
    </row>
    <row r="927">
      <c r="A927" s="6">
        <f>Data!U927</f>
        <v/>
      </c>
      <c r="B927" s="6">
        <f>MOD(A927-1,365)+1</f>
        <v/>
      </c>
      <c r="C927" s="6">
        <f>MATCH(B927,Markov!$C$6:$C$17,1)</f>
        <v/>
      </c>
      <c r="D927" s="16">
        <f>Data!V927</f>
        <v/>
      </c>
      <c r="E927" s="6">
        <f>IF(D927&lt;IF(E926=1,INDEX(Markov!$I$6:$I$17,C927),INDEX(Markov!$H$6:$H$17,C927)),1,0)</f>
        <v/>
      </c>
      <c r="F927" s="12">
        <f>IF(E927=1,GAMMA.INV(Data!W927,INDEX(Markov!$Q$6:$Q$17,C927),INDEX(Markov!$R$6:$R$17,C927)),0)</f>
        <v/>
      </c>
      <c r="G927" s="6">
        <f>IF(D927&lt;IF(G926=1,INDEX(ChangeFactor!$O$6:$O$17,C927),INDEX(ChangeFactor!$N$6:$N$17,C927)),1,0)</f>
        <v/>
      </c>
      <c r="H927" s="12">
        <f>IF(G927=1,GAMMA.INV(Data!W927,INDEX(ChangeFactor!$R$6:$R$17,C927),INDEX(ChangeFactor!$S$6:$S$17,C927)),0)</f>
        <v/>
      </c>
      <c r="I927" s="7">
        <f>NORM.S.INV(Data!X927)</f>
        <v/>
      </c>
      <c r="J927" s="7">
        <f>NORM.S.INV(Data!Y927)</f>
        <v/>
      </c>
      <c r="K927" s="7">
        <f>NORM.S.INV(Data!Z927)</f>
        <v/>
      </c>
      <c r="L927" s="7">
        <f>MAR1!$B$32*L926+MAR1!$C$32*M926+MAR1!$D$32*N926+MAR1!$B$42*I927+MAR1!$C$42*J927+MAR1!$D$42*K927</f>
        <v/>
      </c>
      <c r="M927" s="7">
        <f>MAR1!$B$33*L926+MAR1!$C$33*M926+MAR1!$D$33*N926+MAR1!$B$43*I927+MAR1!$C$43*J927+MAR1!$D$43*K927</f>
        <v/>
      </c>
      <c r="N927" s="7">
        <f>MAR1!$B$34*L926+MAR1!$C$34*M926+MAR1!$D$34*N926+MAR1!$B$44*I927+MAR1!$C$44*J927+MAR1!$D$44*K927</f>
        <v/>
      </c>
      <c r="O927" s="12">
        <f>MAR1!$B$5+MAR1!$C$5*COS(2*PI()*B927/365)+MAR1!$D$5*SIN(2*PI()*B927/365)+IF(E927=1,MAR1!$B$11+MAR1!$D$11*L927,MAR1!$C$11+MAR1!$E$11*L927)</f>
        <v/>
      </c>
      <c r="P927" s="12">
        <f>MAR1!$B$6+MAR1!$C$6*COS(2*PI()*B927/365)+MAR1!$D$6*SIN(2*PI()*B927/365)+IF(E927=1,MAR1!$B$12+MAR1!$D$12*M927,MAR1!$C$12+MAR1!$E$12*M927)</f>
        <v/>
      </c>
      <c r="Q927" s="12">
        <f>MAR1!$B$7+MAR1!$C$7*COS(2*PI()*B927/365)+MAR1!$D$7*SIN(2*PI()*B927/365)+IF(E927=1,MAR1!$B$13+MAR1!$D$13*N927,MAR1!$C$13+MAR1!$E$13*N927)</f>
        <v/>
      </c>
      <c r="R927" s="12">
        <f>MAR1!$B$5+MAR1!$C$5*COS(2*PI()*B927/365)+MAR1!$D$5*SIN(2*PI()*B927/365)+INDEX(ChangeFactor!$F$6:$F$17,C927)+IF(G927=1,MAR1!$B$11+INDEX(ChangeFactor!$G$6:$G$17,C927)*MAR1!$D$11*L927,MAR1!$C$11+INDEX(ChangeFactor!$G$6:$G$17,C927)*MAR1!$E$11*L927)</f>
        <v/>
      </c>
    </row>
    <row r="928">
      <c r="A928" s="6">
        <f>Data!U928</f>
        <v/>
      </c>
      <c r="B928" s="6">
        <f>MOD(A928-1,365)+1</f>
        <v/>
      </c>
      <c r="C928" s="6">
        <f>MATCH(B928,Markov!$C$6:$C$17,1)</f>
        <v/>
      </c>
      <c r="D928" s="16">
        <f>Data!V928</f>
        <v/>
      </c>
      <c r="E928" s="6">
        <f>IF(D928&lt;IF(E927=1,INDEX(Markov!$I$6:$I$17,C928),INDEX(Markov!$H$6:$H$17,C928)),1,0)</f>
        <v/>
      </c>
      <c r="F928" s="12">
        <f>IF(E928=1,GAMMA.INV(Data!W928,INDEX(Markov!$Q$6:$Q$17,C928),INDEX(Markov!$R$6:$R$17,C928)),0)</f>
        <v/>
      </c>
      <c r="G928" s="6">
        <f>IF(D928&lt;IF(G927=1,INDEX(ChangeFactor!$O$6:$O$17,C928),INDEX(ChangeFactor!$N$6:$N$17,C928)),1,0)</f>
        <v/>
      </c>
      <c r="H928" s="12">
        <f>IF(G928=1,GAMMA.INV(Data!W928,INDEX(ChangeFactor!$R$6:$R$17,C928),INDEX(ChangeFactor!$S$6:$S$17,C928)),0)</f>
        <v/>
      </c>
      <c r="I928" s="7">
        <f>NORM.S.INV(Data!X928)</f>
        <v/>
      </c>
      <c r="J928" s="7">
        <f>NORM.S.INV(Data!Y928)</f>
        <v/>
      </c>
      <c r="K928" s="7">
        <f>NORM.S.INV(Data!Z928)</f>
        <v/>
      </c>
      <c r="L928" s="7">
        <f>MAR1!$B$32*L927+MAR1!$C$32*M927+MAR1!$D$32*N927+MAR1!$B$42*I928+MAR1!$C$42*J928+MAR1!$D$42*K928</f>
        <v/>
      </c>
      <c r="M928" s="7">
        <f>MAR1!$B$33*L927+MAR1!$C$33*M927+MAR1!$D$33*N927+MAR1!$B$43*I928+MAR1!$C$43*J928+MAR1!$D$43*K928</f>
        <v/>
      </c>
      <c r="N928" s="7">
        <f>MAR1!$B$34*L927+MAR1!$C$34*M927+MAR1!$D$34*N927+MAR1!$B$44*I928+MAR1!$C$44*J928+MAR1!$D$44*K928</f>
        <v/>
      </c>
      <c r="O928" s="12">
        <f>MAR1!$B$5+MAR1!$C$5*COS(2*PI()*B928/365)+MAR1!$D$5*SIN(2*PI()*B928/365)+IF(E928=1,MAR1!$B$11+MAR1!$D$11*L928,MAR1!$C$11+MAR1!$E$11*L928)</f>
        <v/>
      </c>
      <c r="P928" s="12">
        <f>MAR1!$B$6+MAR1!$C$6*COS(2*PI()*B928/365)+MAR1!$D$6*SIN(2*PI()*B928/365)+IF(E928=1,MAR1!$B$12+MAR1!$D$12*M928,MAR1!$C$12+MAR1!$E$12*M928)</f>
        <v/>
      </c>
      <c r="Q928" s="12">
        <f>MAR1!$B$7+MAR1!$C$7*COS(2*PI()*B928/365)+MAR1!$D$7*SIN(2*PI()*B928/365)+IF(E928=1,MAR1!$B$13+MAR1!$D$13*N928,MAR1!$C$13+MAR1!$E$13*N928)</f>
        <v/>
      </c>
      <c r="R928" s="12">
        <f>MAR1!$B$5+MAR1!$C$5*COS(2*PI()*B928/365)+MAR1!$D$5*SIN(2*PI()*B928/365)+INDEX(ChangeFactor!$F$6:$F$17,C928)+IF(G928=1,MAR1!$B$11+INDEX(ChangeFactor!$G$6:$G$17,C928)*MAR1!$D$11*L928,MAR1!$C$11+INDEX(ChangeFactor!$G$6:$G$17,C928)*MAR1!$E$11*L928)</f>
        <v/>
      </c>
    </row>
    <row r="929">
      <c r="A929" s="6">
        <f>Data!U929</f>
        <v/>
      </c>
      <c r="B929" s="6">
        <f>MOD(A929-1,365)+1</f>
        <v/>
      </c>
      <c r="C929" s="6">
        <f>MATCH(B929,Markov!$C$6:$C$17,1)</f>
        <v/>
      </c>
      <c r="D929" s="16">
        <f>Data!V929</f>
        <v/>
      </c>
      <c r="E929" s="6">
        <f>IF(D929&lt;IF(E928=1,INDEX(Markov!$I$6:$I$17,C929),INDEX(Markov!$H$6:$H$17,C929)),1,0)</f>
        <v/>
      </c>
      <c r="F929" s="12">
        <f>IF(E929=1,GAMMA.INV(Data!W929,INDEX(Markov!$Q$6:$Q$17,C929),INDEX(Markov!$R$6:$R$17,C929)),0)</f>
        <v/>
      </c>
      <c r="G929" s="6">
        <f>IF(D929&lt;IF(G928=1,INDEX(ChangeFactor!$O$6:$O$17,C929),INDEX(ChangeFactor!$N$6:$N$17,C929)),1,0)</f>
        <v/>
      </c>
      <c r="H929" s="12">
        <f>IF(G929=1,GAMMA.INV(Data!W929,INDEX(ChangeFactor!$R$6:$R$17,C929),INDEX(ChangeFactor!$S$6:$S$17,C929)),0)</f>
        <v/>
      </c>
      <c r="I929" s="7">
        <f>NORM.S.INV(Data!X929)</f>
        <v/>
      </c>
      <c r="J929" s="7">
        <f>NORM.S.INV(Data!Y929)</f>
        <v/>
      </c>
      <c r="K929" s="7">
        <f>NORM.S.INV(Data!Z929)</f>
        <v/>
      </c>
      <c r="L929" s="7">
        <f>MAR1!$B$32*L928+MAR1!$C$32*M928+MAR1!$D$32*N928+MAR1!$B$42*I929+MAR1!$C$42*J929+MAR1!$D$42*K929</f>
        <v/>
      </c>
      <c r="M929" s="7">
        <f>MAR1!$B$33*L928+MAR1!$C$33*M928+MAR1!$D$33*N928+MAR1!$B$43*I929+MAR1!$C$43*J929+MAR1!$D$43*K929</f>
        <v/>
      </c>
      <c r="N929" s="7">
        <f>MAR1!$B$34*L928+MAR1!$C$34*M928+MAR1!$D$34*N928+MAR1!$B$44*I929+MAR1!$C$44*J929+MAR1!$D$44*K929</f>
        <v/>
      </c>
      <c r="O929" s="12">
        <f>MAR1!$B$5+MAR1!$C$5*COS(2*PI()*B929/365)+MAR1!$D$5*SIN(2*PI()*B929/365)+IF(E929=1,MAR1!$B$11+MAR1!$D$11*L929,MAR1!$C$11+MAR1!$E$11*L929)</f>
        <v/>
      </c>
      <c r="P929" s="12">
        <f>MAR1!$B$6+MAR1!$C$6*COS(2*PI()*B929/365)+MAR1!$D$6*SIN(2*PI()*B929/365)+IF(E929=1,MAR1!$B$12+MAR1!$D$12*M929,MAR1!$C$12+MAR1!$E$12*M929)</f>
        <v/>
      </c>
      <c r="Q929" s="12">
        <f>MAR1!$B$7+MAR1!$C$7*COS(2*PI()*B929/365)+MAR1!$D$7*SIN(2*PI()*B929/365)+IF(E929=1,MAR1!$B$13+MAR1!$D$13*N929,MAR1!$C$13+MAR1!$E$13*N929)</f>
        <v/>
      </c>
      <c r="R929" s="12">
        <f>MAR1!$B$5+MAR1!$C$5*COS(2*PI()*B929/365)+MAR1!$D$5*SIN(2*PI()*B929/365)+INDEX(ChangeFactor!$F$6:$F$17,C929)+IF(G929=1,MAR1!$B$11+INDEX(ChangeFactor!$G$6:$G$17,C929)*MAR1!$D$11*L929,MAR1!$C$11+INDEX(ChangeFactor!$G$6:$G$17,C929)*MAR1!$E$11*L929)</f>
        <v/>
      </c>
    </row>
    <row r="930">
      <c r="A930" s="6">
        <f>Data!U930</f>
        <v/>
      </c>
      <c r="B930" s="6">
        <f>MOD(A930-1,365)+1</f>
        <v/>
      </c>
      <c r="C930" s="6">
        <f>MATCH(B930,Markov!$C$6:$C$17,1)</f>
        <v/>
      </c>
      <c r="D930" s="16">
        <f>Data!V930</f>
        <v/>
      </c>
      <c r="E930" s="6">
        <f>IF(D930&lt;IF(E929=1,INDEX(Markov!$I$6:$I$17,C930),INDEX(Markov!$H$6:$H$17,C930)),1,0)</f>
        <v/>
      </c>
      <c r="F930" s="12">
        <f>IF(E930=1,GAMMA.INV(Data!W930,INDEX(Markov!$Q$6:$Q$17,C930),INDEX(Markov!$R$6:$R$17,C930)),0)</f>
        <v/>
      </c>
      <c r="G930" s="6">
        <f>IF(D930&lt;IF(G929=1,INDEX(ChangeFactor!$O$6:$O$17,C930),INDEX(ChangeFactor!$N$6:$N$17,C930)),1,0)</f>
        <v/>
      </c>
      <c r="H930" s="12">
        <f>IF(G930=1,GAMMA.INV(Data!W930,INDEX(ChangeFactor!$R$6:$R$17,C930),INDEX(ChangeFactor!$S$6:$S$17,C930)),0)</f>
        <v/>
      </c>
      <c r="I930" s="7">
        <f>NORM.S.INV(Data!X930)</f>
        <v/>
      </c>
      <c r="J930" s="7">
        <f>NORM.S.INV(Data!Y930)</f>
        <v/>
      </c>
      <c r="K930" s="7">
        <f>NORM.S.INV(Data!Z930)</f>
        <v/>
      </c>
      <c r="L930" s="7">
        <f>MAR1!$B$32*L929+MAR1!$C$32*M929+MAR1!$D$32*N929+MAR1!$B$42*I930+MAR1!$C$42*J930+MAR1!$D$42*K930</f>
        <v/>
      </c>
      <c r="M930" s="7">
        <f>MAR1!$B$33*L929+MAR1!$C$33*M929+MAR1!$D$33*N929+MAR1!$B$43*I930+MAR1!$C$43*J930+MAR1!$D$43*K930</f>
        <v/>
      </c>
      <c r="N930" s="7">
        <f>MAR1!$B$34*L929+MAR1!$C$34*M929+MAR1!$D$34*N929+MAR1!$B$44*I930+MAR1!$C$44*J930+MAR1!$D$44*K930</f>
        <v/>
      </c>
      <c r="O930" s="12">
        <f>MAR1!$B$5+MAR1!$C$5*COS(2*PI()*B930/365)+MAR1!$D$5*SIN(2*PI()*B930/365)+IF(E930=1,MAR1!$B$11+MAR1!$D$11*L930,MAR1!$C$11+MAR1!$E$11*L930)</f>
        <v/>
      </c>
      <c r="P930" s="12">
        <f>MAR1!$B$6+MAR1!$C$6*COS(2*PI()*B930/365)+MAR1!$D$6*SIN(2*PI()*B930/365)+IF(E930=1,MAR1!$B$12+MAR1!$D$12*M930,MAR1!$C$12+MAR1!$E$12*M930)</f>
        <v/>
      </c>
      <c r="Q930" s="12">
        <f>MAR1!$B$7+MAR1!$C$7*COS(2*PI()*B930/365)+MAR1!$D$7*SIN(2*PI()*B930/365)+IF(E930=1,MAR1!$B$13+MAR1!$D$13*N930,MAR1!$C$13+MAR1!$E$13*N930)</f>
        <v/>
      </c>
      <c r="R930" s="12">
        <f>MAR1!$B$5+MAR1!$C$5*COS(2*PI()*B930/365)+MAR1!$D$5*SIN(2*PI()*B930/365)+INDEX(ChangeFactor!$F$6:$F$17,C930)+IF(G930=1,MAR1!$B$11+INDEX(ChangeFactor!$G$6:$G$17,C930)*MAR1!$D$11*L930,MAR1!$C$11+INDEX(ChangeFactor!$G$6:$G$17,C930)*MAR1!$E$11*L930)</f>
        <v/>
      </c>
    </row>
    <row r="931">
      <c r="A931" s="6">
        <f>Data!U931</f>
        <v/>
      </c>
      <c r="B931" s="6">
        <f>MOD(A931-1,365)+1</f>
        <v/>
      </c>
      <c r="C931" s="6">
        <f>MATCH(B931,Markov!$C$6:$C$17,1)</f>
        <v/>
      </c>
      <c r="D931" s="16">
        <f>Data!V931</f>
        <v/>
      </c>
      <c r="E931" s="6">
        <f>IF(D931&lt;IF(E930=1,INDEX(Markov!$I$6:$I$17,C931),INDEX(Markov!$H$6:$H$17,C931)),1,0)</f>
        <v/>
      </c>
      <c r="F931" s="12">
        <f>IF(E931=1,GAMMA.INV(Data!W931,INDEX(Markov!$Q$6:$Q$17,C931),INDEX(Markov!$R$6:$R$17,C931)),0)</f>
        <v/>
      </c>
      <c r="G931" s="6">
        <f>IF(D931&lt;IF(G930=1,INDEX(ChangeFactor!$O$6:$O$17,C931),INDEX(ChangeFactor!$N$6:$N$17,C931)),1,0)</f>
        <v/>
      </c>
      <c r="H931" s="12">
        <f>IF(G931=1,GAMMA.INV(Data!W931,INDEX(ChangeFactor!$R$6:$R$17,C931),INDEX(ChangeFactor!$S$6:$S$17,C931)),0)</f>
        <v/>
      </c>
      <c r="I931" s="7">
        <f>NORM.S.INV(Data!X931)</f>
        <v/>
      </c>
      <c r="J931" s="7">
        <f>NORM.S.INV(Data!Y931)</f>
        <v/>
      </c>
      <c r="K931" s="7">
        <f>NORM.S.INV(Data!Z931)</f>
        <v/>
      </c>
      <c r="L931" s="7">
        <f>MAR1!$B$32*L930+MAR1!$C$32*M930+MAR1!$D$32*N930+MAR1!$B$42*I931+MAR1!$C$42*J931+MAR1!$D$42*K931</f>
        <v/>
      </c>
      <c r="M931" s="7">
        <f>MAR1!$B$33*L930+MAR1!$C$33*M930+MAR1!$D$33*N930+MAR1!$B$43*I931+MAR1!$C$43*J931+MAR1!$D$43*K931</f>
        <v/>
      </c>
      <c r="N931" s="7">
        <f>MAR1!$B$34*L930+MAR1!$C$34*M930+MAR1!$D$34*N930+MAR1!$B$44*I931+MAR1!$C$44*J931+MAR1!$D$44*K931</f>
        <v/>
      </c>
      <c r="O931" s="12">
        <f>MAR1!$B$5+MAR1!$C$5*COS(2*PI()*B931/365)+MAR1!$D$5*SIN(2*PI()*B931/365)+IF(E931=1,MAR1!$B$11+MAR1!$D$11*L931,MAR1!$C$11+MAR1!$E$11*L931)</f>
        <v/>
      </c>
      <c r="P931" s="12">
        <f>MAR1!$B$6+MAR1!$C$6*COS(2*PI()*B931/365)+MAR1!$D$6*SIN(2*PI()*B931/365)+IF(E931=1,MAR1!$B$12+MAR1!$D$12*M931,MAR1!$C$12+MAR1!$E$12*M931)</f>
        <v/>
      </c>
      <c r="Q931" s="12">
        <f>MAR1!$B$7+MAR1!$C$7*COS(2*PI()*B931/365)+MAR1!$D$7*SIN(2*PI()*B931/365)+IF(E931=1,MAR1!$B$13+MAR1!$D$13*N931,MAR1!$C$13+MAR1!$E$13*N931)</f>
        <v/>
      </c>
      <c r="R931" s="12">
        <f>MAR1!$B$5+MAR1!$C$5*COS(2*PI()*B931/365)+MAR1!$D$5*SIN(2*PI()*B931/365)+INDEX(ChangeFactor!$F$6:$F$17,C931)+IF(G931=1,MAR1!$B$11+INDEX(ChangeFactor!$G$6:$G$17,C931)*MAR1!$D$11*L931,MAR1!$C$11+INDEX(ChangeFactor!$G$6:$G$17,C931)*MAR1!$E$11*L931)</f>
        <v/>
      </c>
    </row>
    <row r="932">
      <c r="A932" s="6">
        <f>Data!U932</f>
        <v/>
      </c>
      <c r="B932" s="6">
        <f>MOD(A932-1,365)+1</f>
        <v/>
      </c>
      <c r="C932" s="6">
        <f>MATCH(B932,Markov!$C$6:$C$17,1)</f>
        <v/>
      </c>
      <c r="D932" s="16">
        <f>Data!V932</f>
        <v/>
      </c>
      <c r="E932" s="6">
        <f>IF(D932&lt;IF(E931=1,INDEX(Markov!$I$6:$I$17,C932),INDEX(Markov!$H$6:$H$17,C932)),1,0)</f>
        <v/>
      </c>
      <c r="F932" s="12">
        <f>IF(E932=1,GAMMA.INV(Data!W932,INDEX(Markov!$Q$6:$Q$17,C932),INDEX(Markov!$R$6:$R$17,C932)),0)</f>
        <v/>
      </c>
      <c r="G932" s="6">
        <f>IF(D932&lt;IF(G931=1,INDEX(ChangeFactor!$O$6:$O$17,C932),INDEX(ChangeFactor!$N$6:$N$17,C932)),1,0)</f>
        <v/>
      </c>
      <c r="H932" s="12">
        <f>IF(G932=1,GAMMA.INV(Data!W932,INDEX(ChangeFactor!$R$6:$R$17,C932),INDEX(ChangeFactor!$S$6:$S$17,C932)),0)</f>
        <v/>
      </c>
      <c r="I932" s="7">
        <f>NORM.S.INV(Data!X932)</f>
        <v/>
      </c>
      <c r="J932" s="7">
        <f>NORM.S.INV(Data!Y932)</f>
        <v/>
      </c>
      <c r="K932" s="7">
        <f>NORM.S.INV(Data!Z932)</f>
        <v/>
      </c>
      <c r="L932" s="7">
        <f>MAR1!$B$32*L931+MAR1!$C$32*M931+MAR1!$D$32*N931+MAR1!$B$42*I932+MAR1!$C$42*J932+MAR1!$D$42*K932</f>
        <v/>
      </c>
      <c r="M932" s="7">
        <f>MAR1!$B$33*L931+MAR1!$C$33*M931+MAR1!$D$33*N931+MAR1!$B$43*I932+MAR1!$C$43*J932+MAR1!$D$43*K932</f>
        <v/>
      </c>
      <c r="N932" s="7">
        <f>MAR1!$B$34*L931+MAR1!$C$34*M931+MAR1!$D$34*N931+MAR1!$B$44*I932+MAR1!$C$44*J932+MAR1!$D$44*K932</f>
        <v/>
      </c>
      <c r="O932" s="12">
        <f>MAR1!$B$5+MAR1!$C$5*COS(2*PI()*B932/365)+MAR1!$D$5*SIN(2*PI()*B932/365)+IF(E932=1,MAR1!$B$11+MAR1!$D$11*L932,MAR1!$C$11+MAR1!$E$11*L932)</f>
        <v/>
      </c>
      <c r="P932" s="12">
        <f>MAR1!$B$6+MAR1!$C$6*COS(2*PI()*B932/365)+MAR1!$D$6*SIN(2*PI()*B932/365)+IF(E932=1,MAR1!$B$12+MAR1!$D$12*M932,MAR1!$C$12+MAR1!$E$12*M932)</f>
        <v/>
      </c>
      <c r="Q932" s="12">
        <f>MAR1!$B$7+MAR1!$C$7*COS(2*PI()*B932/365)+MAR1!$D$7*SIN(2*PI()*B932/365)+IF(E932=1,MAR1!$B$13+MAR1!$D$13*N932,MAR1!$C$13+MAR1!$E$13*N932)</f>
        <v/>
      </c>
      <c r="R932" s="12">
        <f>MAR1!$B$5+MAR1!$C$5*COS(2*PI()*B932/365)+MAR1!$D$5*SIN(2*PI()*B932/365)+INDEX(ChangeFactor!$F$6:$F$17,C932)+IF(G932=1,MAR1!$B$11+INDEX(ChangeFactor!$G$6:$G$17,C932)*MAR1!$D$11*L932,MAR1!$C$11+INDEX(ChangeFactor!$G$6:$G$17,C932)*MAR1!$E$11*L932)</f>
        <v/>
      </c>
    </row>
    <row r="933">
      <c r="A933" s="6">
        <f>Data!U933</f>
        <v/>
      </c>
      <c r="B933" s="6">
        <f>MOD(A933-1,365)+1</f>
        <v/>
      </c>
      <c r="C933" s="6">
        <f>MATCH(B933,Markov!$C$6:$C$17,1)</f>
        <v/>
      </c>
      <c r="D933" s="16">
        <f>Data!V933</f>
        <v/>
      </c>
      <c r="E933" s="6">
        <f>IF(D933&lt;IF(E932=1,INDEX(Markov!$I$6:$I$17,C933),INDEX(Markov!$H$6:$H$17,C933)),1,0)</f>
        <v/>
      </c>
      <c r="F933" s="12">
        <f>IF(E933=1,GAMMA.INV(Data!W933,INDEX(Markov!$Q$6:$Q$17,C933),INDEX(Markov!$R$6:$R$17,C933)),0)</f>
        <v/>
      </c>
      <c r="G933" s="6">
        <f>IF(D933&lt;IF(G932=1,INDEX(ChangeFactor!$O$6:$O$17,C933),INDEX(ChangeFactor!$N$6:$N$17,C933)),1,0)</f>
        <v/>
      </c>
      <c r="H933" s="12">
        <f>IF(G933=1,GAMMA.INV(Data!W933,INDEX(ChangeFactor!$R$6:$R$17,C933),INDEX(ChangeFactor!$S$6:$S$17,C933)),0)</f>
        <v/>
      </c>
      <c r="I933" s="7">
        <f>NORM.S.INV(Data!X933)</f>
        <v/>
      </c>
      <c r="J933" s="7">
        <f>NORM.S.INV(Data!Y933)</f>
        <v/>
      </c>
      <c r="K933" s="7">
        <f>NORM.S.INV(Data!Z933)</f>
        <v/>
      </c>
      <c r="L933" s="7">
        <f>MAR1!$B$32*L932+MAR1!$C$32*M932+MAR1!$D$32*N932+MAR1!$B$42*I933+MAR1!$C$42*J933+MAR1!$D$42*K933</f>
        <v/>
      </c>
      <c r="M933" s="7">
        <f>MAR1!$B$33*L932+MAR1!$C$33*M932+MAR1!$D$33*N932+MAR1!$B$43*I933+MAR1!$C$43*J933+MAR1!$D$43*K933</f>
        <v/>
      </c>
      <c r="N933" s="7">
        <f>MAR1!$B$34*L932+MAR1!$C$34*M932+MAR1!$D$34*N932+MAR1!$B$44*I933+MAR1!$C$44*J933+MAR1!$D$44*K933</f>
        <v/>
      </c>
      <c r="O933" s="12">
        <f>MAR1!$B$5+MAR1!$C$5*COS(2*PI()*B933/365)+MAR1!$D$5*SIN(2*PI()*B933/365)+IF(E933=1,MAR1!$B$11+MAR1!$D$11*L933,MAR1!$C$11+MAR1!$E$11*L933)</f>
        <v/>
      </c>
      <c r="P933" s="12">
        <f>MAR1!$B$6+MAR1!$C$6*COS(2*PI()*B933/365)+MAR1!$D$6*SIN(2*PI()*B933/365)+IF(E933=1,MAR1!$B$12+MAR1!$D$12*M933,MAR1!$C$12+MAR1!$E$12*M933)</f>
        <v/>
      </c>
      <c r="Q933" s="12">
        <f>MAR1!$B$7+MAR1!$C$7*COS(2*PI()*B933/365)+MAR1!$D$7*SIN(2*PI()*B933/365)+IF(E933=1,MAR1!$B$13+MAR1!$D$13*N933,MAR1!$C$13+MAR1!$E$13*N933)</f>
        <v/>
      </c>
      <c r="R933" s="12">
        <f>MAR1!$B$5+MAR1!$C$5*COS(2*PI()*B933/365)+MAR1!$D$5*SIN(2*PI()*B933/365)+INDEX(ChangeFactor!$F$6:$F$17,C933)+IF(G933=1,MAR1!$B$11+INDEX(ChangeFactor!$G$6:$G$17,C933)*MAR1!$D$11*L933,MAR1!$C$11+INDEX(ChangeFactor!$G$6:$G$17,C933)*MAR1!$E$11*L933)</f>
        <v/>
      </c>
    </row>
    <row r="934">
      <c r="A934" s="6">
        <f>Data!U934</f>
        <v/>
      </c>
      <c r="B934" s="6">
        <f>MOD(A934-1,365)+1</f>
        <v/>
      </c>
      <c r="C934" s="6">
        <f>MATCH(B934,Markov!$C$6:$C$17,1)</f>
        <v/>
      </c>
      <c r="D934" s="16">
        <f>Data!V934</f>
        <v/>
      </c>
      <c r="E934" s="6">
        <f>IF(D934&lt;IF(E933=1,INDEX(Markov!$I$6:$I$17,C934),INDEX(Markov!$H$6:$H$17,C934)),1,0)</f>
        <v/>
      </c>
      <c r="F934" s="12">
        <f>IF(E934=1,GAMMA.INV(Data!W934,INDEX(Markov!$Q$6:$Q$17,C934),INDEX(Markov!$R$6:$R$17,C934)),0)</f>
        <v/>
      </c>
      <c r="G934" s="6">
        <f>IF(D934&lt;IF(G933=1,INDEX(ChangeFactor!$O$6:$O$17,C934),INDEX(ChangeFactor!$N$6:$N$17,C934)),1,0)</f>
        <v/>
      </c>
      <c r="H934" s="12">
        <f>IF(G934=1,GAMMA.INV(Data!W934,INDEX(ChangeFactor!$R$6:$R$17,C934),INDEX(ChangeFactor!$S$6:$S$17,C934)),0)</f>
        <v/>
      </c>
      <c r="I934" s="7">
        <f>NORM.S.INV(Data!X934)</f>
        <v/>
      </c>
      <c r="J934" s="7">
        <f>NORM.S.INV(Data!Y934)</f>
        <v/>
      </c>
      <c r="K934" s="7">
        <f>NORM.S.INV(Data!Z934)</f>
        <v/>
      </c>
      <c r="L934" s="7">
        <f>MAR1!$B$32*L933+MAR1!$C$32*M933+MAR1!$D$32*N933+MAR1!$B$42*I934+MAR1!$C$42*J934+MAR1!$D$42*K934</f>
        <v/>
      </c>
      <c r="M934" s="7">
        <f>MAR1!$B$33*L933+MAR1!$C$33*M933+MAR1!$D$33*N933+MAR1!$B$43*I934+MAR1!$C$43*J934+MAR1!$D$43*K934</f>
        <v/>
      </c>
      <c r="N934" s="7">
        <f>MAR1!$B$34*L933+MAR1!$C$34*M933+MAR1!$D$34*N933+MAR1!$B$44*I934+MAR1!$C$44*J934+MAR1!$D$44*K934</f>
        <v/>
      </c>
      <c r="O934" s="12">
        <f>MAR1!$B$5+MAR1!$C$5*COS(2*PI()*B934/365)+MAR1!$D$5*SIN(2*PI()*B934/365)+IF(E934=1,MAR1!$B$11+MAR1!$D$11*L934,MAR1!$C$11+MAR1!$E$11*L934)</f>
        <v/>
      </c>
      <c r="P934" s="12">
        <f>MAR1!$B$6+MAR1!$C$6*COS(2*PI()*B934/365)+MAR1!$D$6*SIN(2*PI()*B934/365)+IF(E934=1,MAR1!$B$12+MAR1!$D$12*M934,MAR1!$C$12+MAR1!$E$12*M934)</f>
        <v/>
      </c>
      <c r="Q934" s="12">
        <f>MAR1!$B$7+MAR1!$C$7*COS(2*PI()*B934/365)+MAR1!$D$7*SIN(2*PI()*B934/365)+IF(E934=1,MAR1!$B$13+MAR1!$D$13*N934,MAR1!$C$13+MAR1!$E$13*N934)</f>
        <v/>
      </c>
      <c r="R934" s="12">
        <f>MAR1!$B$5+MAR1!$C$5*COS(2*PI()*B934/365)+MAR1!$D$5*SIN(2*PI()*B934/365)+INDEX(ChangeFactor!$F$6:$F$17,C934)+IF(G934=1,MAR1!$B$11+INDEX(ChangeFactor!$G$6:$G$17,C934)*MAR1!$D$11*L934,MAR1!$C$11+INDEX(ChangeFactor!$G$6:$G$17,C934)*MAR1!$E$11*L934)</f>
        <v/>
      </c>
    </row>
    <row r="935">
      <c r="A935" s="6">
        <f>Data!U935</f>
        <v/>
      </c>
      <c r="B935" s="6">
        <f>MOD(A935-1,365)+1</f>
        <v/>
      </c>
      <c r="C935" s="6">
        <f>MATCH(B935,Markov!$C$6:$C$17,1)</f>
        <v/>
      </c>
      <c r="D935" s="16">
        <f>Data!V935</f>
        <v/>
      </c>
      <c r="E935" s="6">
        <f>IF(D935&lt;IF(E934=1,INDEX(Markov!$I$6:$I$17,C935),INDEX(Markov!$H$6:$H$17,C935)),1,0)</f>
        <v/>
      </c>
      <c r="F935" s="12">
        <f>IF(E935=1,GAMMA.INV(Data!W935,INDEX(Markov!$Q$6:$Q$17,C935),INDEX(Markov!$R$6:$R$17,C935)),0)</f>
        <v/>
      </c>
      <c r="G935" s="6">
        <f>IF(D935&lt;IF(G934=1,INDEX(ChangeFactor!$O$6:$O$17,C935),INDEX(ChangeFactor!$N$6:$N$17,C935)),1,0)</f>
        <v/>
      </c>
      <c r="H935" s="12">
        <f>IF(G935=1,GAMMA.INV(Data!W935,INDEX(ChangeFactor!$R$6:$R$17,C935),INDEX(ChangeFactor!$S$6:$S$17,C935)),0)</f>
        <v/>
      </c>
      <c r="I935" s="7">
        <f>NORM.S.INV(Data!X935)</f>
        <v/>
      </c>
      <c r="J935" s="7">
        <f>NORM.S.INV(Data!Y935)</f>
        <v/>
      </c>
      <c r="K935" s="7">
        <f>NORM.S.INV(Data!Z935)</f>
        <v/>
      </c>
      <c r="L935" s="7">
        <f>MAR1!$B$32*L934+MAR1!$C$32*M934+MAR1!$D$32*N934+MAR1!$B$42*I935+MAR1!$C$42*J935+MAR1!$D$42*K935</f>
        <v/>
      </c>
      <c r="M935" s="7">
        <f>MAR1!$B$33*L934+MAR1!$C$33*M934+MAR1!$D$33*N934+MAR1!$B$43*I935+MAR1!$C$43*J935+MAR1!$D$43*K935</f>
        <v/>
      </c>
      <c r="N935" s="7">
        <f>MAR1!$B$34*L934+MAR1!$C$34*M934+MAR1!$D$34*N934+MAR1!$B$44*I935+MAR1!$C$44*J935+MAR1!$D$44*K935</f>
        <v/>
      </c>
      <c r="O935" s="12">
        <f>MAR1!$B$5+MAR1!$C$5*COS(2*PI()*B935/365)+MAR1!$D$5*SIN(2*PI()*B935/365)+IF(E935=1,MAR1!$B$11+MAR1!$D$11*L935,MAR1!$C$11+MAR1!$E$11*L935)</f>
        <v/>
      </c>
      <c r="P935" s="12">
        <f>MAR1!$B$6+MAR1!$C$6*COS(2*PI()*B935/365)+MAR1!$D$6*SIN(2*PI()*B935/365)+IF(E935=1,MAR1!$B$12+MAR1!$D$12*M935,MAR1!$C$12+MAR1!$E$12*M935)</f>
        <v/>
      </c>
      <c r="Q935" s="12">
        <f>MAR1!$B$7+MAR1!$C$7*COS(2*PI()*B935/365)+MAR1!$D$7*SIN(2*PI()*B935/365)+IF(E935=1,MAR1!$B$13+MAR1!$D$13*N935,MAR1!$C$13+MAR1!$E$13*N935)</f>
        <v/>
      </c>
      <c r="R935" s="12">
        <f>MAR1!$B$5+MAR1!$C$5*COS(2*PI()*B935/365)+MAR1!$D$5*SIN(2*PI()*B935/365)+INDEX(ChangeFactor!$F$6:$F$17,C935)+IF(G935=1,MAR1!$B$11+INDEX(ChangeFactor!$G$6:$G$17,C935)*MAR1!$D$11*L935,MAR1!$C$11+INDEX(ChangeFactor!$G$6:$G$17,C935)*MAR1!$E$11*L935)</f>
        <v/>
      </c>
    </row>
    <row r="936">
      <c r="A936" s="6">
        <f>Data!U936</f>
        <v/>
      </c>
      <c r="B936" s="6">
        <f>MOD(A936-1,365)+1</f>
        <v/>
      </c>
      <c r="C936" s="6">
        <f>MATCH(B936,Markov!$C$6:$C$17,1)</f>
        <v/>
      </c>
      <c r="D936" s="16">
        <f>Data!V936</f>
        <v/>
      </c>
      <c r="E936" s="6">
        <f>IF(D936&lt;IF(E935=1,INDEX(Markov!$I$6:$I$17,C936),INDEX(Markov!$H$6:$H$17,C936)),1,0)</f>
        <v/>
      </c>
      <c r="F936" s="12">
        <f>IF(E936=1,GAMMA.INV(Data!W936,INDEX(Markov!$Q$6:$Q$17,C936),INDEX(Markov!$R$6:$R$17,C936)),0)</f>
        <v/>
      </c>
      <c r="G936" s="6">
        <f>IF(D936&lt;IF(G935=1,INDEX(ChangeFactor!$O$6:$O$17,C936),INDEX(ChangeFactor!$N$6:$N$17,C936)),1,0)</f>
        <v/>
      </c>
      <c r="H936" s="12">
        <f>IF(G936=1,GAMMA.INV(Data!W936,INDEX(ChangeFactor!$R$6:$R$17,C936),INDEX(ChangeFactor!$S$6:$S$17,C936)),0)</f>
        <v/>
      </c>
      <c r="I936" s="7">
        <f>NORM.S.INV(Data!X936)</f>
        <v/>
      </c>
      <c r="J936" s="7">
        <f>NORM.S.INV(Data!Y936)</f>
        <v/>
      </c>
      <c r="K936" s="7">
        <f>NORM.S.INV(Data!Z936)</f>
        <v/>
      </c>
      <c r="L936" s="7">
        <f>MAR1!$B$32*L935+MAR1!$C$32*M935+MAR1!$D$32*N935+MAR1!$B$42*I936+MAR1!$C$42*J936+MAR1!$D$42*K936</f>
        <v/>
      </c>
      <c r="M936" s="7">
        <f>MAR1!$B$33*L935+MAR1!$C$33*M935+MAR1!$D$33*N935+MAR1!$B$43*I936+MAR1!$C$43*J936+MAR1!$D$43*K936</f>
        <v/>
      </c>
      <c r="N936" s="7">
        <f>MAR1!$B$34*L935+MAR1!$C$34*M935+MAR1!$D$34*N935+MAR1!$B$44*I936+MAR1!$C$44*J936+MAR1!$D$44*K936</f>
        <v/>
      </c>
      <c r="O936" s="12">
        <f>MAR1!$B$5+MAR1!$C$5*COS(2*PI()*B936/365)+MAR1!$D$5*SIN(2*PI()*B936/365)+IF(E936=1,MAR1!$B$11+MAR1!$D$11*L936,MAR1!$C$11+MAR1!$E$11*L936)</f>
        <v/>
      </c>
      <c r="P936" s="12">
        <f>MAR1!$B$6+MAR1!$C$6*COS(2*PI()*B936/365)+MAR1!$D$6*SIN(2*PI()*B936/365)+IF(E936=1,MAR1!$B$12+MAR1!$D$12*M936,MAR1!$C$12+MAR1!$E$12*M936)</f>
        <v/>
      </c>
      <c r="Q936" s="12">
        <f>MAR1!$B$7+MAR1!$C$7*COS(2*PI()*B936/365)+MAR1!$D$7*SIN(2*PI()*B936/365)+IF(E936=1,MAR1!$B$13+MAR1!$D$13*N936,MAR1!$C$13+MAR1!$E$13*N936)</f>
        <v/>
      </c>
      <c r="R936" s="12">
        <f>MAR1!$B$5+MAR1!$C$5*COS(2*PI()*B936/365)+MAR1!$D$5*SIN(2*PI()*B936/365)+INDEX(ChangeFactor!$F$6:$F$17,C936)+IF(G936=1,MAR1!$B$11+INDEX(ChangeFactor!$G$6:$G$17,C936)*MAR1!$D$11*L936,MAR1!$C$11+INDEX(ChangeFactor!$G$6:$G$17,C936)*MAR1!$E$11*L936)</f>
        <v/>
      </c>
    </row>
    <row r="937">
      <c r="A937" s="6">
        <f>Data!U937</f>
        <v/>
      </c>
      <c r="B937" s="6">
        <f>MOD(A937-1,365)+1</f>
        <v/>
      </c>
      <c r="C937" s="6">
        <f>MATCH(B937,Markov!$C$6:$C$17,1)</f>
        <v/>
      </c>
      <c r="D937" s="16">
        <f>Data!V937</f>
        <v/>
      </c>
      <c r="E937" s="6">
        <f>IF(D937&lt;IF(E936=1,INDEX(Markov!$I$6:$I$17,C937),INDEX(Markov!$H$6:$H$17,C937)),1,0)</f>
        <v/>
      </c>
      <c r="F937" s="12">
        <f>IF(E937=1,GAMMA.INV(Data!W937,INDEX(Markov!$Q$6:$Q$17,C937),INDEX(Markov!$R$6:$R$17,C937)),0)</f>
        <v/>
      </c>
      <c r="G937" s="6">
        <f>IF(D937&lt;IF(G936=1,INDEX(ChangeFactor!$O$6:$O$17,C937),INDEX(ChangeFactor!$N$6:$N$17,C937)),1,0)</f>
        <v/>
      </c>
      <c r="H937" s="12">
        <f>IF(G937=1,GAMMA.INV(Data!W937,INDEX(ChangeFactor!$R$6:$R$17,C937),INDEX(ChangeFactor!$S$6:$S$17,C937)),0)</f>
        <v/>
      </c>
      <c r="I937" s="7">
        <f>NORM.S.INV(Data!X937)</f>
        <v/>
      </c>
      <c r="J937" s="7">
        <f>NORM.S.INV(Data!Y937)</f>
        <v/>
      </c>
      <c r="K937" s="7">
        <f>NORM.S.INV(Data!Z937)</f>
        <v/>
      </c>
      <c r="L937" s="7">
        <f>MAR1!$B$32*L936+MAR1!$C$32*M936+MAR1!$D$32*N936+MAR1!$B$42*I937+MAR1!$C$42*J937+MAR1!$D$42*K937</f>
        <v/>
      </c>
      <c r="M937" s="7">
        <f>MAR1!$B$33*L936+MAR1!$C$33*M936+MAR1!$D$33*N936+MAR1!$B$43*I937+MAR1!$C$43*J937+MAR1!$D$43*K937</f>
        <v/>
      </c>
      <c r="N937" s="7">
        <f>MAR1!$B$34*L936+MAR1!$C$34*M936+MAR1!$D$34*N936+MAR1!$B$44*I937+MAR1!$C$44*J937+MAR1!$D$44*K937</f>
        <v/>
      </c>
      <c r="O937" s="12">
        <f>MAR1!$B$5+MAR1!$C$5*COS(2*PI()*B937/365)+MAR1!$D$5*SIN(2*PI()*B937/365)+IF(E937=1,MAR1!$B$11+MAR1!$D$11*L937,MAR1!$C$11+MAR1!$E$11*L937)</f>
        <v/>
      </c>
      <c r="P937" s="12">
        <f>MAR1!$B$6+MAR1!$C$6*COS(2*PI()*B937/365)+MAR1!$D$6*SIN(2*PI()*B937/365)+IF(E937=1,MAR1!$B$12+MAR1!$D$12*M937,MAR1!$C$12+MAR1!$E$12*M937)</f>
        <v/>
      </c>
      <c r="Q937" s="12">
        <f>MAR1!$B$7+MAR1!$C$7*COS(2*PI()*B937/365)+MAR1!$D$7*SIN(2*PI()*B937/365)+IF(E937=1,MAR1!$B$13+MAR1!$D$13*N937,MAR1!$C$13+MAR1!$E$13*N937)</f>
        <v/>
      </c>
      <c r="R937" s="12">
        <f>MAR1!$B$5+MAR1!$C$5*COS(2*PI()*B937/365)+MAR1!$D$5*SIN(2*PI()*B937/365)+INDEX(ChangeFactor!$F$6:$F$17,C937)+IF(G937=1,MAR1!$B$11+INDEX(ChangeFactor!$G$6:$G$17,C937)*MAR1!$D$11*L937,MAR1!$C$11+INDEX(ChangeFactor!$G$6:$G$17,C937)*MAR1!$E$11*L937)</f>
        <v/>
      </c>
    </row>
    <row r="938">
      <c r="A938" s="6">
        <f>Data!U938</f>
        <v/>
      </c>
      <c r="B938" s="6">
        <f>MOD(A938-1,365)+1</f>
        <v/>
      </c>
      <c r="C938" s="6">
        <f>MATCH(B938,Markov!$C$6:$C$17,1)</f>
        <v/>
      </c>
      <c r="D938" s="16">
        <f>Data!V938</f>
        <v/>
      </c>
      <c r="E938" s="6">
        <f>IF(D938&lt;IF(E937=1,INDEX(Markov!$I$6:$I$17,C938),INDEX(Markov!$H$6:$H$17,C938)),1,0)</f>
        <v/>
      </c>
      <c r="F938" s="12">
        <f>IF(E938=1,GAMMA.INV(Data!W938,INDEX(Markov!$Q$6:$Q$17,C938),INDEX(Markov!$R$6:$R$17,C938)),0)</f>
        <v/>
      </c>
      <c r="G938" s="6">
        <f>IF(D938&lt;IF(G937=1,INDEX(ChangeFactor!$O$6:$O$17,C938),INDEX(ChangeFactor!$N$6:$N$17,C938)),1,0)</f>
        <v/>
      </c>
      <c r="H938" s="12">
        <f>IF(G938=1,GAMMA.INV(Data!W938,INDEX(ChangeFactor!$R$6:$R$17,C938),INDEX(ChangeFactor!$S$6:$S$17,C938)),0)</f>
        <v/>
      </c>
      <c r="I938" s="7">
        <f>NORM.S.INV(Data!X938)</f>
        <v/>
      </c>
      <c r="J938" s="7">
        <f>NORM.S.INV(Data!Y938)</f>
        <v/>
      </c>
      <c r="K938" s="7">
        <f>NORM.S.INV(Data!Z938)</f>
        <v/>
      </c>
      <c r="L938" s="7">
        <f>MAR1!$B$32*L937+MAR1!$C$32*M937+MAR1!$D$32*N937+MAR1!$B$42*I938+MAR1!$C$42*J938+MAR1!$D$42*K938</f>
        <v/>
      </c>
      <c r="M938" s="7">
        <f>MAR1!$B$33*L937+MAR1!$C$33*M937+MAR1!$D$33*N937+MAR1!$B$43*I938+MAR1!$C$43*J938+MAR1!$D$43*K938</f>
        <v/>
      </c>
      <c r="N938" s="7">
        <f>MAR1!$B$34*L937+MAR1!$C$34*M937+MAR1!$D$34*N937+MAR1!$B$44*I938+MAR1!$C$44*J938+MAR1!$D$44*K938</f>
        <v/>
      </c>
      <c r="O938" s="12">
        <f>MAR1!$B$5+MAR1!$C$5*COS(2*PI()*B938/365)+MAR1!$D$5*SIN(2*PI()*B938/365)+IF(E938=1,MAR1!$B$11+MAR1!$D$11*L938,MAR1!$C$11+MAR1!$E$11*L938)</f>
        <v/>
      </c>
      <c r="P938" s="12">
        <f>MAR1!$B$6+MAR1!$C$6*COS(2*PI()*B938/365)+MAR1!$D$6*SIN(2*PI()*B938/365)+IF(E938=1,MAR1!$B$12+MAR1!$D$12*M938,MAR1!$C$12+MAR1!$E$12*M938)</f>
        <v/>
      </c>
      <c r="Q938" s="12">
        <f>MAR1!$B$7+MAR1!$C$7*COS(2*PI()*B938/365)+MAR1!$D$7*SIN(2*PI()*B938/365)+IF(E938=1,MAR1!$B$13+MAR1!$D$13*N938,MAR1!$C$13+MAR1!$E$13*N938)</f>
        <v/>
      </c>
      <c r="R938" s="12">
        <f>MAR1!$B$5+MAR1!$C$5*COS(2*PI()*B938/365)+MAR1!$D$5*SIN(2*PI()*B938/365)+INDEX(ChangeFactor!$F$6:$F$17,C938)+IF(G938=1,MAR1!$B$11+INDEX(ChangeFactor!$G$6:$G$17,C938)*MAR1!$D$11*L938,MAR1!$C$11+INDEX(ChangeFactor!$G$6:$G$17,C938)*MAR1!$E$11*L938)</f>
        <v/>
      </c>
    </row>
    <row r="939">
      <c r="A939" s="6">
        <f>Data!U939</f>
        <v/>
      </c>
      <c r="B939" s="6">
        <f>MOD(A939-1,365)+1</f>
        <v/>
      </c>
      <c r="C939" s="6">
        <f>MATCH(B939,Markov!$C$6:$C$17,1)</f>
        <v/>
      </c>
      <c r="D939" s="16">
        <f>Data!V939</f>
        <v/>
      </c>
      <c r="E939" s="6">
        <f>IF(D939&lt;IF(E938=1,INDEX(Markov!$I$6:$I$17,C939),INDEX(Markov!$H$6:$H$17,C939)),1,0)</f>
        <v/>
      </c>
      <c r="F939" s="12">
        <f>IF(E939=1,GAMMA.INV(Data!W939,INDEX(Markov!$Q$6:$Q$17,C939),INDEX(Markov!$R$6:$R$17,C939)),0)</f>
        <v/>
      </c>
      <c r="G939" s="6">
        <f>IF(D939&lt;IF(G938=1,INDEX(ChangeFactor!$O$6:$O$17,C939),INDEX(ChangeFactor!$N$6:$N$17,C939)),1,0)</f>
        <v/>
      </c>
      <c r="H939" s="12">
        <f>IF(G939=1,GAMMA.INV(Data!W939,INDEX(ChangeFactor!$R$6:$R$17,C939),INDEX(ChangeFactor!$S$6:$S$17,C939)),0)</f>
        <v/>
      </c>
      <c r="I939" s="7">
        <f>NORM.S.INV(Data!X939)</f>
        <v/>
      </c>
      <c r="J939" s="7">
        <f>NORM.S.INV(Data!Y939)</f>
        <v/>
      </c>
      <c r="K939" s="7">
        <f>NORM.S.INV(Data!Z939)</f>
        <v/>
      </c>
      <c r="L939" s="7">
        <f>MAR1!$B$32*L938+MAR1!$C$32*M938+MAR1!$D$32*N938+MAR1!$B$42*I939+MAR1!$C$42*J939+MAR1!$D$42*K939</f>
        <v/>
      </c>
      <c r="M939" s="7">
        <f>MAR1!$B$33*L938+MAR1!$C$33*M938+MAR1!$D$33*N938+MAR1!$B$43*I939+MAR1!$C$43*J939+MAR1!$D$43*K939</f>
        <v/>
      </c>
      <c r="N939" s="7">
        <f>MAR1!$B$34*L938+MAR1!$C$34*M938+MAR1!$D$34*N938+MAR1!$B$44*I939+MAR1!$C$44*J939+MAR1!$D$44*K939</f>
        <v/>
      </c>
      <c r="O939" s="12">
        <f>MAR1!$B$5+MAR1!$C$5*COS(2*PI()*B939/365)+MAR1!$D$5*SIN(2*PI()*B939/365)+IF(E939=1,MAR1!$B$11+MAR1!$D$11*L939,MAR1!$C$11+MAR1!$E$11*L939)</f>
        <v/>
      </c>
      <c r="P939" s="12">
        <f>MAR1!$B$6+MAR1!$C$6*COS(2*PI()*B939/365)+MAR1!$D$6*SIN(2*PI()*B939/365)+IF(E939=1,MAR1!$B$12+MAR1!$D$12*M939,MAR1!$C$12+MAR1!$E$12*M939)</f>
        <v/>
      </c>
      <c r="Q939" s="12">
        <f>MAR1!$B$7+MAR1!$C$7*COS(2*PI()*B939/365)+MAR1!$D$7*SIN(2*PI()*B939/365)+IF(E939=1,MAR1!$B$13+MAR1!$D$13*N939,MAR1!$C$13+MAR1!$E$13*N939)</f>
        <v/>
      </c>
      <c r="R939" s="12">
        <f>MAR1!$B$5+MAR1!$C$5*COS(2*PI()*B939/365)+MAR1!$D$5*SIN(2*PI()*B939/365)+INDEX(ChangeFactor!$F$6:$F$17,C939)+IF(G939=1,MAR1!$B$11+INDEX(ChangeFactor!$G$6:$G$17,C939)*MAR1!$D$11*L939,MAR1!$C$11+INDEX(ChangeFactor!$G$6:$G$17,C939)*MAR1!$E$11*L939)</f>
        <v/>
      </c>
    </row>
    <row r="940">
      <c r="A940" s="6">
        <f>Data!U940</f>
        <v/>
      </c>
      <c r="B940" s="6">
        <f>MOD(A940-1,365)+1</f>
        <v/>
      </c>
      <c r="C940" s="6">
        <f>MATCH(B940,Markov!$C$6:$C$17,1)</f>
        <v/>
      </c>
      <c r="D940" s="16">
        <f>Data!V940</f>
        <v/>
      </c>
      <c r="E940" s="6">
        <f>IF(D940&lt;IF(E939=1,INDEX(Markov!$I$6:$I$17,C940),INDEX(Markov!$H$6:$H$17,C940)),1,0)</f>
        <v/>
      </c>
      <c r="F940" s="12">
        <f>IF(E940=1,GAMMA.INV(Data!W940,INDEX(Markov!$Q$6:$Q$17,C940),INDEX(Markov!$R$6:$R$17,C940)),0)</f>
        <v/>
      </c>
      <c r="G940" s="6">
        <f>IF(D940&lt;IF(G939=1,INDEX(ChangeFactor!$O$6:$O$17,C940),INDEX(ChangeFactor!$N$6:$N$17,C940)),1,0)</f>
        <v/>
      </c>
      <c r="H940" s="12">
        <f>IF(G940=1,GAMMA.INV(Data!W940,INDEX(ChangeFactor!$R$6:$R$17,C940),INDEX(ChangeFactor!$S$6:$S$17,C940)),0)</f>
        <v/>
      </c>
      <c r="I940" s="7">
        <f>NORM.S.INV(Data!X940)</f>
        <v/>
      </c>
      <c r="J940" s="7">
        <f>NORM.S.INV(Data!Y940)</f>
        <v/>
      </c>
      <c r="K940" s="7">
        <f>NORM.S.INV(Data!Z940)</f>
        <v/>
      </c>
      <c r="L940" s="7">
        <f>MAR1!$B$32*L939+MAR1!$C$32*M939+MAR1!$D$32*N939+MAR1!$B$42*I940+MAR1!$C$42*J940+MAR1!$D$42*K940</f>
        <v/>
      </c>
      <c r="M940" s="7">
        <f>MAR1!$B$33*L939+MAR1!$C$33*M939+MAR1!$D$33*N939+MAR1!$B$43*I940+MAR1!$C$43*J940+MAR1!$D$43*K940</f>
        <v/>
      </c>
      <c r="N940" s="7">
        <f>MAR1!$B$34*L939+MAR1!$C$34*M939+MAR1!$D$34*N939+MAR1!$B$44*I940+MAR1!$C$44*J940+MAR1!$D$44*K940</f>
        <v/>
      </c>
      <c r="O940" s="12">
        <f>MAR1!$B$5+MAR1!$C$5*COS(2*PI()*B940/365)+MAR1!$D$5*SIN(2*PI()*B940/365)+IF(E940=1,MAR1!$B$11+MAR1!$D$11*L940,MAR1!$C$11+MAR1!$E$11*L940)</f>
        <v/>
      </c>
      <c r="P940" s="12">
        <f>MAR1!$B$6+MAR1!$C$6*COS(2*PI()*B940/365)+MAR1!$D$6*SIN(2*PI()*B940/365)+IF(E940=1,MAR1!$B$12+MAR1!$D$12*M940,MAR1!$C$12+MAR1!$E$12*M940)</f>
        <v/>
      </c>
      <c r="Q940" s="12">
        <f>MAR1!$B$7+MAR1!$C$7*COS(2*PI()*B940/365)+MAR1!$D$7*SIN(2*PI()*B940/365)+IF(E940=1,MAR1!$B$13+MAR1!$D$13*N940,MAR1!$C$13+MAR1!$E$13*N940)</f>
        <v/>
      </c>
      <c r="R940" s="12">
        <f>MAR1!$B$5+MAR1!$C$5*COS(2*PI()*B940/365)+MAR1!$D$5*SIN(2*PI()*B940/365)+INDEX(ChangeFactor!$F$6:$F$17,C940)+IF(G940=1,MAR1!$B$11+INDEX(ChangeFactor!$G$6:$G$17,C940)*MAR1!$D$11*L940,MAR1!$C$11+INDEX(ChangeFactor!$G$6:$G$17,C940)*MAR1!$E$11*L940)</f>
        <v/>
      </c>
    </row>
    <row r="941">
      <c r="A941" s="6">
        <f>Data!U941</f>
        <v/>
      </c>
      <c r="B941" s="6">
        <f>MOD(A941-1,365)+1</f>
        <v/>
      </c>
      <c r="C941" s="6">
        <f>MATCH(B941,Markov!$C$6:$C$17,1)</f>
        <v/>
      </c>
      <c r="D941" s="16">
        <f>Data!V941</f>
        <v/>
      </c>
      <c r="E941" s="6">
        <f>IF(D941&lt;IF(E940=1,INDEX(Markov!$I$6:$I$17,C941),INDEX(Markov!$H$6:$H$17,C941)),1,0)</f>
        <v/>
      </c>
      <c r="F941" s="12">
        <f>IF(E941=1,GAMMA.INV(Data!W941,INDEX(Markov!$Q$6:$Q$17,C941),INDEX(Markov!$R$6:$R$17,C941)),0)</f>
        <v/>
      </c>
      <c r="G941" s="6">
        <f>IF(D941&lt;IF(G940=1,INDEX(ChangeFactor!$O$6:$O$17,C941),INDEX(ChangeFactor!$N$6:$N$17,C941)),1,0)</f>
        <v/>
      </c>
      <c r="H941" s="12">
        <f>IF(G941=1,GAMMA.INV(Data!W941,INDEX(ChangeFactor!$R$6:$R$17,C941),INDEX(ChangeFactor!$S$6:$S$17,C941)),0)</f>
        <v/>
      </c>
      <c r="I941" s="7">
        <f>NORM.S.INV(Data!X941)</f>
        <v/>
      </c>
      <c r="J941" s="7">
        <f>NORM.S.INV(Data!Y941)</f>
        <v/>
      </c>
      <c r="K941" s="7">
        <f>NORM.S.INV(Data!Z941)</f>
        <v/>
      </c>
      <c r="L941" s="7">
        <f>MAR1!$B$32*L940+MAR1!$C$32*M940+MAR1!$D$32*N940+MAR1!$B$42*I941+MAR1!$C$42*J941+MAR1!$D$42*K941</f>
        <v/>
      </c>
      <c r="M941" s="7">
        <f>MAR1!$B$33*L940+MAR1!$C$33*M940+MAR1!$D$33*N940+MAR1!$B$43*I941+MAR1!$C$43*J941+MAR1!$D$43*K941</f>
        <v/>
      </c>
      <c r="N941" s="7">
        <f>MAR1!$B$34*L940+MAR1!$C$34*M940+MAR1!$D$34*N940+MAR1!$B$44*I941+MAR1!$C$44*J941+MAR1!$D$44*K941</f>
        <v/>
      </c>
      <c r="O941" s="12">
        <f>MAR1!$B$5+MAR1!$C$5*COS(2*PI()*B941/365)+MAR1!$D$5*SIN(2*PI()*B941/365)+IF(E941=1,MAR1!$B$11+MAR1!$D$11*L941,MAR1!$C$11+MAR1!$E$11*L941)</f>
        <v/>
      </c>
      <c r="P941" s="12">
        <f>MAR1!$B$6+MAR1!$C$6*COS(2*PI()*B941/365)+MAR1!$D$6*SIN(2*PI()*B941/365)+IF(E941=1,MAR1!$B$12+MAR1!$D$12*M941,MAR1!$C$12+MAR1!$E$12*M941)</f>
        <v/>
      </c>
      <c r="Q941" s="12">
        <f>MAR1!$B$7+MAR1!$C$7*COS(2*PI()*B941/365)+MAR1!$D$7*SIN(2*PI()*B941/365)+IF(E941=1,MAR1!$B$13+MAR1!$D$13*N941,MAR1!$C$13+MAR1!$E$13*N941)</f>
        <v/>
      </c>
      <c r="R941" s="12">
        <f>MAR1!$B$5+MAR1!$C$5*COS(2*PI()*B941/365)+MAR1!$D$5*SIN(2*PI()*B941/365)+INDEX(ChangeFactor!$F$6:$F$17,C941)+IF(G941=1,MAR1!$B$11+INDEX(ChangeFactor!$G$6:$G$17,C941)*MAR1!$D$11*L941,MAR1!$C$11+INDEX(ChangeFactor!$G$6:$G$17,C941)*MAR1!$E$11*L941)</f>
        <v/>
      </c>
    </row>
    <row r="942">
      <c r="A942" s="6">
        <f>Data!U942</f>
        <v/>
      </c>
      <c r="B942" s="6">
        <f>MOD(A942-1,365)+1</f>
        <v/>
      </c>
      <c r="C942" s="6">
        <f>MATCH(B942,Markov!$C$6:$C$17,1)</f>
        <v/>
      </c>
      <c r="D942" s="16">
        <f>Data!V942</f>
        <v/>
      </c>
      <c r="E942" s="6">
        <f>IF(D942&lt;IF(E941=1,INDEX(Markov!$I$6:$I$17,C942),INDEX(Markov!$H$6:$H$17,C942)),1,0)</f>
        <v/>
      </c>
      <c r="F942" s="12">
        <f>IF(E942=1,GAMMA.INV(Data!W942,INDEX(Markov!$Q$6:$Q$17,C942),INDEX(Markov!$R$6:$R$17,C942)),0)</f>
        <v/>
      </c>
      <c r="G942" s="6">
        <f>IF(D942&lt;IF(G941=1,INDEX(ChangeFactor!$O$6:$O$17,C942),INDEX(ChangeFactor!$N$6:$N$17,C942)),1,0)</f>
        <v/>
      </c>
      <c r="H942" s="12">
        <f>IF(G942=1,GAMMA.INV(Data!W942,INDEX(ChangeFactor!$R$6:$R$17,C942),INDEX(ChangeFactor!$S$6:$S$17,C942)),0)</f>
        <v/>
      </c>
      <c r="I942" s="7">
        <f>NORM.S.INV(Data!X942)</f>
        <v/>
      </c>
      <c r="J942" s="7">
        <f>NORM.S.INV(Data!Y942)</f>
        <v/>
      </c>
      <c r="K942" s="7">
        <f>NORM.S.INV(Data!Z942)</f>
        <v/>
      </c>
      <c r="L942" s="7">
        <f>MAR1!$B$32*L941+MAR1!$C$32*M941+MAR1!$D$32*N941+MAR1!$B$42*I942+MAR1!$C$42*J942+MAR1!$D$42*K942</f>
        <v/>
      </c>
      <c r="M942" s="7">
        <f>MAR1!$B$33*L941+MAR1!$C$33*M941+MAR1!$D$33*N941+MAR1!$B$43*I942+MAR1!$C$43*J942+MAR1!$D$43*K942</f>
        <v/>
      </c>
      <c r="N942" s="7">
        <f>MAR1!$B$34*L941+MAR1!$C$34*M941+MAR1!$D$34*N941+MAR1!$B$44*I942+MAR1!$C$44*J942+MAR1!$D$44*K942</f>
        <v/>
      </c>
      <c r="O942" s="12">
        <f>MAR1!$B$5+MAR1!$C$5*COS(2*PI()*B942/365)+MAR1!$D$5*SIN(2*PI()*B942/365)+IF(E942=1,MAR1!$B$11+MAR1!$D$11*L942,MAR1!$C$11+MAR1!$E$11*L942)</f>
        <v/>
      </c>
      <c r="P942" s="12">
        <f>MAR1!$B$6+MAR1!$C$6*COS(2*PI()*B942/365)+MAR1!$D$6*SIN(2*PI()*B942/365)+IF(E942=1,MAR1!$B$12+MAR1!$D$12*M942,MAR1!$C$12+MAR1!$E$12*M942)</f>
        <v/>
      </c>
      <c r="Q942" s="12">
        <f>MAR1!$B$7+MAR1!$C$7*COS(2*PI()*B942/365)+MAR1!$D$7*SIN(2*PI()*B942/365)+IF(E942=1,MAR1!$B$13+MAR1!$D$13*N942,MAR1!$C$13+MAR1!$E$13*N942)</f>
        <v/>
      </c>
      <c r="R942" s="12">
        <f>MAR1!$B$5+MAR1!$C$5*COS(2*PI()*B942/365)+MAR1!$D$5*SIN(2*PI()*B942/365)+INDEX(ChangeFactor!$F$6:$F$17,C942)+IF(G942=1,MAR1!$B$11+INDEX(ChangeFactor!$G$6:$G$17,C942)*MAR1!$D$11*L942,MAR1!$C$11+INDEX(ChangeFactor!$G$6:$G$17,C942)*MAR1!$E$11*L942)</f>
        <v/>
      </c>
    </row>
    <row r="943">
      <c r="A943" s="6">
        <f>Data!U943</f>
        <v/>
      </c>
      <c r="B943" s="6">
        <f>MOD(A943-1,365)+1</f>
        <v/>
      </c>
      <c r="C943" s="6">
        <f>MATCH(B943,Markov!$C$6:$C$17,1)</f>
        <v/>
      </c>
      <c r="D943" s="16">
        <f>Data!V943</f>
        <v/>
      </c>
      <c r="E943" s="6">
        <f>IF(D943&lt;IF(E942=1,INDEX(Markov!$I$6:$I$17,C943),INDEX(Markov!$H$6:$H$17,C943)),1,0)</f>
        <v/>
      </c>
      <c r="F943" s="12">
        <f>IF(E943=1,GAMMA.INV(Data!W943,INDEX(Markov!$Q$6:$Q$17,C943),INDEX(Markov!$R$6:$R$17,C943)),0)</f>
        <v/>
      </c>
      <c r="G943" s="6">
        <f>IF(D943&lt;IF(G942=1,INDEX(ChangeFactor!$O$6:$O$17,C943),INDEX(ChangeFactor!$N$6:$N$17,C943)),1,0)</f>
        <v/>
      </c>
      <c r="H943" s="12">
        <f>IF(G943=1,GAMMA.INV(Data!W943,INDEX(ChangeFactor!$R$6:$R$17,C943),INDEX(ChangeFactor!$S$6:$S$17,C943)),0)</f>
        <v/>
      </c>
      <c r="I943" s="7">
        <f>NORM.S.INV(Data!X943)</f>
        <v/>
      </c>
      <c r="J943" s="7">
        <f>NORM.S.INV(Data!Y943)</f>
        <v/>
      </c>
      <c r="K943" s="7">
        <f>NORM.S.INV(Data!Z943)</f>
        <v/>
      </c>
      <c r="L943" s="7">
        <f>MAR1!$B$32*L942+MAR1!$C$32*M942+MAR1!$D$32*N942+MAR1!$B$42*I943+MAR1!$C$42*J943+MAR1!$D$42*K943</f>
        <v/>
      </c>
      <c r="M943" s="7">
        <f>MAR1!$B$33*L942+MAR1!$C$33*M942+MAR1!$D$33*N942+MAR1!$B$43*I943+MAR1!$C$43*J943+MAR1!$D$43*K943</f>
        <v/>
      </c>
      <c r="N943" s="7">
        <f>MAR1!$B$34*L942+MAR1!$C$34*M942+MAR1!$D$34*N942+MAR1!$B$44*I943+MAR1!$C$44*J943+MAR1!$D$44*K943</f>
        <v/>
      </c>
      <c r="O943" s="12">
        <f>MAR1!$B$5+MAR1!$C$5*COS(2*PI()*B943/365)+MAR1!$D$5*SIN(2*PI()*B943/365)+IF(E943=1,MAR1!$B$11+MAR1!$D$11*L943,MAR1!$C$11+MAR1!$E$11*L943)</f>
        <v/>
      </c>
      <c r="P943" s="12">
        <f>MAR1!$B$6+MAR1!$C$6*COS(2*PI()*B943/365)+MAR1!$D$6*SIN(2*PI()*B943/365)+IF(E943=1,MAR1!$B$12+MAR1!$D$12*M943,MAR1!$C$12+MAR1!$E$12*M943)</f>
        <v/>
      </c>
      <c r="Q943" s="12">
        <f>MAR1!$B$7+MAR1!$C$7*COS(2*PI()*B943/365)+MAR1!$D$7*SIN(2*PI()*B943/365)+IF(E943=1,MAR1!$B$13+MAR1!$D$13*N943,MAR1!$C$13+MAR1!$E$13*N943)</f>
        <v/>
      </c>
      <c r="R943" s="12">
        <f>MAR1!$B$5+MAR1!$C$5*COS(2*PI()*B943/365)+MAR1!$D$5*SIN(2*PI()*B943/365)+INDEX(ChangeFactor!$F$6:$F$17,C943)+IF(G943=1,MAR1!$B$11+INDEX(ChangeFactor!$G$6:$G$17,C943)*MAR1!$D$11*L943,MAR1!$C$11+INDEX(ChangeFactor!$G$6:$G$17,C943)*MAR1!$E$11*L943)</f>
        <v/>
      </c>
    </row>
    <row r="944">
      <c r="A944" s="6">
        <f>Data!U944</f>
        <v/>
      </c>
      <c r="B944" s="6">
        <f>MOD(A944-1,365)+1</f>
        <v/>
      </c>
      <c r="C944" s="6">
        <f>MATCH(B944,Markov!$C$6:$C$17,1)</f>
        <v/>
      </c>
      <c r="D944" s="16">
        <f>Data!V944</f>
        <v/>
      </c>
      <c r="E944" s="6">
        <f>IF(D944&lt;IF(E943=1,INDEX(Markov!$I$6:$I$17,C944),INDEX(Markov!$H$6:$H$17,C944)),1,0)</f>
        <v/>
      </c>
      <c r="F944" s="12">
        <f>IF(E944=1,GAMMA.INV(Data!W944,INDEX(Markov!$Q$6:$Q$17,C944),INDEX(Markov!$R$6:$R$17,C944)),0)</f>
        <v/>
      </c>
      <c r="G944" s="6">
        <f>IF(D944&lt;IF(G943=1,INDEX(ChangeFactor!$O$6:$O$17,C944),INDEX(ChangeFactor!$N$6:$N$17,C944)),1,0)</f>
        <v/>
      </c>
      <c r="H944" s="12">
        <f>IF(G944=1,GAMMA.INV(Data!W944,INDEX(ChangeFactor!$R$6:$R$17,C944),INDEX(ChangeFactor!$S$6:$S$17,C944)),0)</f>
        <v/>
      </c>
      <c r="I944" s="7">
        <f>NORM.S.INV(Data!X944)</f>
        <v/>
      </c>
      <c r="J944" s="7">
        <f>NORM.S.INV(Data!Y944)</f>
        <v/>
      </c>
      <c r="K944" s="7">
        <f>NORM.S.INV(Data!Z944)</f>
        <v/>
      </c>
      <c r="L944" s="7">
        <f>MAR1!$B$32*L943+MAR1!$C$32*M943+MAR1!$D$32*N943+MAR1!$B$42*I944+MAR1!$C$42*J944+MAR1!$D$42*K944</f>
        <v/>
      </c>
      <c r="M944" s="7">
        <f>MAR1!$B$33*L943+MAR1!$C$33*M943+MAR1!$D$33*N943+MAR1!$B$43*I944+MAR1!$C$43*J944+MAR1!$D$43*K944</f>
        <v/>
      </c>
      <c r="N944" s="7">
        <f>MAR1!$B$34*L943+MAR1!$C$34*M943+MAR1!$D$34*N943+MAR1!$B$44*I944+MAR1!$C$44*J944+MAR1!$D$44*K944</f>
        <v/>
      </c>
      <c r="O944" s="12">
        <f>MAR1!$B$5+MAR1!$C$5*COS(2*PI()*B944/365)+MAR1!$D$5*SIN(2*PI()*B944/365)+IF(E944=1,MAR1!$B$11+MAR1!$D$11*L944,MAR1!$C$11+MAR1!$E$11*L944)</f>
        <v/>
      </c>
      <c r="P944" s="12">
        <f>MAR1!$B$6+MAR1!$C$6*COS(2*PI()*B944/365)+MAR1!$D$6*SIN(2*PI()*B944/365)+IF(E944=1,MAR1!$B$12+MAR1!$D$12*M944,MAR1!$C$12+MAR1!$E$12*M944)</f>
        <v/>
      </c>
      <c r="Q944" s="12">
        <f>MAR1!$B$7+MAR1!$C$7*COS(2*PI()*B944/365)+MAR1!$D$7*SIN(2*PI()*B944/365)+IF(E944=1,MAR1!$B$13+MAR1!$D$13*N944,MAR1!$C$13+MAR1!$E$13*N944)</f>
        <v/>
      </c>
      <c r="R944" s="12">
        <f>MAR1!$B$5+MAR1!$C$5*COS(2*PI()*B944/365)+MAR1!$D$5*SIN(2*PI()*B944/365)+INDEX(ChangeFactor!$F$6:$F$17,C944)+IF(G944=1,MAR1!$B$11+INDEX(ChangeFactor!$G$6:$G$17,C944)*MAR1!$D$11*L944,MAR1!$C$11+INDEX(ChangeFactor!$G$6:$G$17,C944)*MAR1!$E$11*L944)</f>
        <v/>
      </c>
    </row>
    <row r="945">
      <c r="A945" s="6">
        <f>Data!U945</f>
        <v/>
      </c>
      <c r="B945" s="6">
        <f>MOD(A945-1,365)+1</f>
        <v/>
      </c>
      <c r="C945" s="6">
        <f>MATCH(B945,Markov!$C$6:$C$17,1)</f>
        <v/>
      </c>
      <c r="D945" s="16">
        <f>Data!V945</f>
        <v/>
      </c>
      <c r="E945" s="6">
        <f>IF(D945&lt;IF(E944=1,INDEX(Markov!$I$6:$I$17,C945),INDEX(Markov!$H$6:$H$17,C945)),1,0)</f>
        <v/>
      </c>
      <c r="F945" s="12">
        <f>IF(E945=1,GAMMA.INV(Data!W945,INDEX(Markov!$Q$6:$Q$17,C945),INDEX(Markov!$R$6:$R$17,C945)),0)</f>
        <v/>
      </c>
      <c r="G945" s="6">
        <f>IF(D945&lt;IF(G944=1,INDEX(ChangeFactor!$O$6:$O$17,C945),INDEX(ChangeFactor!$N$6:$N$17,C945)),1,0)</f>
        <v/>
      </c>
      <c r="H945" s="12">
        <f>IF(G945=1,GAMMA.INV(Data!W945,INDEX(ChangeFactor!$R$6:$R$17,C945),INDEX(ChangeFactor!$S$6:$S$17,C945)),0)</f>
        <v/>
      </c>
      <c r="I945" s="7">
        <f>NORM.S.INV(Data!X945)</f>
        <v/>
      </c>
      <c r="J945" s="7">
        <f>NORM.S.INV(Data!Y945)</f>
        <v/>
      </c>
      <c r="K945" s="7">
        <f>NORM.S.INV(Data!Z945)</f>
        <v/>
      </c>
      <c r="L945" s="7">
        <f>MAR1!$B$32*L944+MAR1!$C$32*M944+MAR1!$D$32*N944+MAR1!$B$42*I945+MAR1!$C$42*J945+MAR1!$D$42*K945</f>
        <v/>
      </c>
      <c r="M945" s="7">
        <f>MAR1!$B$33*L944+MAR1!$C$33*M944+MAR1!$D$33*N944+MAR1!$B$43*I945+MAR1!$C$43*J945+MAR1!$D$43*K945</f>
        <v/>
      </c>
      <c r="N945" s="7">
        <f>MAR1!$B$34*L944+MAR1!$C$34*M944+MAR1!$D$34*N944+MAR1!$B$44*I945+MAR1!$C$44*J945+MAR1!$D$44*K945</f>
        <v/>
      </c>
      <c r="O945" s="12">
        <f>MAR1!$B$5+MAR1!$C$5*COS(2*PI()*B945/365)+MAR1!$D$5*SIN(2*PI()*B945/365)+IF(E945=1,MAR1!$B$11+MAR1!$D$11*L945,MAR1!$C$11+MAR1!$E$11*L945)</f>
        <v/>
      </c>
      <c r="P945" s="12">
        <f>MAR1!$B$6+MAR1!$C$6*COS(2*PI()*B945/365)+MAR1!$D$6*SIN(2*PI()*B945/365)+IF(E945=1,MAR1!$B$12+MAR1!$D$12*M945,MAR1!$C$12+MAR1!$E$12*M945)</f>
        <v/>
      </c>
      <c r="Q945" s="12">
        <f>MAR1!$B$7+MAR1!$C$7*COS(2*PI()*B945/365)+MAR1!$D$7*SIN(2*PI()*B945/365)+IF(E945=1,MAR1!$B$13+MAR1!$D$13*N945,MAR1!$C$13+MAR1!$E$13*N945)</f>
        <v/>
      </c>
      <c r="R945" s="12">
        <f>MAR1!$B$5+MAR1!$C$5*COS(2*PI()*B945/365)+MAR1!$D$5*SIN(2*PI()*B945/365)+INDEX(ChangeFactor!$F$6:$F$17,C945)+IF(G945=1,MAR1!$B$11+INDEX(ChangeFactor!$G$6:$G$17,C945)*MAR1!$D$11*L945,MAR1!$C$11+INDEX(ChangeFactor!$G$6:$G$17,C945)*MAR1!$E$11*L945)</f>
        <v/>
      </c>
    </row>
    <row r="946">
      <c r="A946" s="6">
        <f>Data!U946</f>
        <v/>
      </c>
      <c r="B946" s="6">
        <f>MOD(A946-1,365)+1</f>
        <v/>
      </c>
      <c r="C946" s="6">
        <f>MATCH(B946,Markov!$C$6:$C$17,1)</f>
        <v/>
      </c>
      <c r="D946" s="16">
        <f>Data!V946</f>
        <v/>
      </c>
      <c r="E946" s="6">
        <f>IF(D946&lt;IF(E945=1,INDEX(Markov!$I$6:$I$17,C946),INDEX(Markov!$H$6:$H$17,C946)),1,0)</f>
        <v/>
      </c>
      <c r="F946" s="12">
        <f>IF(E946=1,GAMMA.INV(Data!W946,INDEX(Markov!$Q$6:$Q$17,C946),INDEX(Markov!$R$6:$R$17,C946)),0)</f>
        <v/>
      </c>
      <c r="G946" s="6">
        <f>IF(D946&lt;IF(G945=1,INDEX(ChangeFactor!$O$6:$O$17,C946),INDEX(ChangeFactor!$N$6:$N$17,C946)),1,0)</f>
        <v/>
      </c>
      <c r="H946" s="12">
        <f>IF(G946=1,GAMMA.INV(Data!W946,INDEX(ChangeFactor!$R$6:$R$17,C946),INDEX(ChangeFactor!$S$6:$S$17,C946)),0)</f>
        <v/>
      </c>
      <c r="I946" s="7">
        <f>NORM.S.INV(Data!X946)</f>
        <v/>
      </c>
      <c r="J946" s="7">
        <f>NORM.S.INV(Data!Y946)</f>
        <v/>
      </c>
      <c r="K946" s="7">
        <f>NORM.S.INV(Data!Z946)</f>
        <v/>
      </c>
      <c r="L946" s="7">
        <f>MAR1!$B$32*L945+MAR1!$C$32*M945+MAR1!$D$32*N945+MAR1!$B$42*I946+MAR1!$C$42*J946+MAR1!$D$42*K946</f>
        <v/>
      </c>
      <c r="M946" s="7">
        <f>MAR1!$B$33*L945+MAR1!$C$33*M945+MAR1!$D$33*N945+MAR1!$B$43*I946+MAR1!$C$43*J946+MAR1!$D$43*K946</f>
        <v/>
      </c>
      <c r="N946" s="7">
        <f>MAR1!$B$34*L945+MAR1!$C$34*M945+MAR1!$D$34*N945+MAR1!$B$44*I946+MAR1!$C$44*J946+MAR1!$D$44*K946</f>
        <v/>
      </c>
      <c r="O946" s="12">
        <f>MAR1!$B$5+MAR1!$C$5*COS(2*PI()*B946/365)+MAR1!$D$5*SIN(2*PI()*B946/365)+IF(E946=1,MAR1!$B$11+MAR1!$D$11*L946,MAR1!$C$11+MAR1!$E$11*L946)</f>
        <v/>
      </c>
      <c r="P946" s="12">
        <f>MAR1!$B$6+MAR1!$C$6*COS(2*PI()*B946/365)+MAR1!$D$6*SIN(2*PI()*B946/365)+IF(E946=1,MAR1!$B$12+MAR1!$D$12*M946,MAR1!$C$12+MAR1!$E$12*M946)</f>
        <v/>
      </c>
      <c r="Q946" s="12">
        <f>MAR1!$B$7+MAR1!$C$7*COS(2*PI()*B946/365)+MAR1!$D$7*SIN(2*PI()*B946/365)+IF(E946=1,MAR1!$B$13+MAR1!$D$13*N946,MAR1!$C$13+MAR1!$E$13*N946)</f>
        <v/>
      </c>
      <c r="R946" s="12">
        <f>MAR1!$B$5+MAR1!$C$5*COS(2*PI()*B946/365)+MAR1!$D$5*SIN(2*PI()*B946/365)+INDEX(ChangeFactor!$F$6:$F$17,C946)+IF(G946=1,MAR1!$B$11+INDEX(ChangeFactor!$G$6:$G$17,C946)*MAR1!$D$11*L946,MAR1!$C$11+INDEX(ChangeFactor!$G$6:$G$17,C946)*MAR1!$E$11*L946)</f>
        <v/>
      </c>
    </row>
    <row r="947">
      <c r="A947" s="6">
        <f>Data!U947</f>
        <v/>
      </c>
      <c r="B947" s="6">
        <f>MOD(A947-1,365)+1</f>
        <v/>
      </c>
      <c r="C947" s="6">
        <f>MATCH(B947,Markov!$C$6:$C$17,1)</f>
        <v/>
      </c>
      <c r="D947" s="16">
        <f>Data!V947</f>
        <v/>
      </c>
      <c r="E947" s="6">
        <f>IF(D947&lt;IF(E946=1,INDEX(Markov!$I$6:$I$17,C947),INDEX(Markov!$H$6:$H$17,C947)),1,0)</f>
        <v/>
      </c>
      <c r="F947" s="12">
        <f>IF(E947=1,GAMMA.INV(Data!W947,INDEX(Markov!$Q$6:$Q$17,C947),INDEX(Markov!$R$6:$R$17,C947)),0)</f>
        <v/>
      </c>
      <c r="G947" s="6">
        <f>IF(D947&lt;IF(G946=1,INDEX(ChangeFactor!$O$6:$O$17,C947),INDEX(ChangeFactor!$N$6:$N$17,C947)),1,0)</f>
        <v/>
      </c>
      <c r="H947" s="12">
        <f>IF(G947=1,GAMMA.INV(Data!W947,INDEX(ChangeFactor!$R$6:$R$17,C947),INDEX(ChangeFactor!$S$6:$S$17,C947)),0)</f>
        <v/>
      </c>
      <c r="I947" s="7">
        <f>NORM.S.INV(Data!X947)</f>
        <v/>
      </c>
      <c r="J947" s="7">
        <f>NORM.S.INV(Data!Y947)</f>
        <v/>
      </c>
      <c r="K947" s="7">
        <f>NORM.S.INV(Data!Z947)</f>
        <v/>
      </c>
      <c r="L947" s="7">
        <f>MAR1!$B$32*L946+MAR1!$C$32*M946+MAR1!$D$32*N946+MAR1!$B$42*I947+MAR1!$C$42*J947+MAR1!$D$42*K947</f>
        <v/>
      </c>
      <c r="M947" s="7">
        <f>MAR1!$B$33*L946+MAR1!$C$33*M946+MAR1!$D$33*N946+MAR1!$B$43*I947+MAR1!$C$43*J947+MAR1!$D$43*K947</f>
        <v/>
      </c>
      <c r="N947" s="7">
        <f>MAR1!$B$34*L946+MAR1!$C$34*M946+MAR1!$D$34*N946+MAR1!$B$44*I947+MAR1!$C$44*J947+MAR1!$D$44*K947</f>
        <v/>
      </c>
      <c r="O947" s="12">
        <f>MAR1!$B$5+MAR1!$C$5*COS(2*PI()*B947/365)+MAR1!$D$5*SIN(2*PI()*B947/365)+IF(E947=1,MAR1!$B$11+MAR1!$D$11*L947,MAR1!$C$11+MAR1!$E$11*L947)</f>
        <v/>
      </c>
      <c r="P947" s="12">
        <f>MAR1!$B$6+MAR1!$C$6*COS(2*PI()*B947/365)+MAR1!$D$6*SIN(2*PI()*B947/365)+IF(E947=1,MAR1!$B$12+MAR1!$D$12*M947,MAR1!$C$12+MAR1!$E$12*M947)</f>
        <v/>
      </c>
      <c r="Q947" s="12">
        <f>MAR1!$B$7+MAR1!$C$7*COS(2*PI()*B947/365)+MAR1!$D$7*SIN(2*PI()*B947/365)+IF(E947=1,MAR1!$B$13+MAR1!$D$13*N947,MAR1!$C$13+MAR1!$E$13*N947)</f>
        <v/>
      </c>
      <c r="R947" s="12">
        <f>MAR1!$B$5+MAR1!$C$5*COS(2*PI()*B947/365)+MAR1!$D$5*SIN(2*PI()*B947/365)+INDEX(ChangeFactor!$F$6:$F$17,C947)+IF(G947=1,MAR1!$B$11+INDEX(ChangeFactor!$G$6:$G$17,C947)*MAR1!$D$11*L947,MAR1!$C$11+INDEX(ChangeFactor!$G$6:$G$17,C947)*MAR1!$E$11*L947)</f>
        <v/>
      </c>
    </row>
    <row r="948">
      <c r="A948" s="6">
        <f>Data!U948</f>
        <v/>
      </c>
      <c r="B948" s="6">
        <f>MOD(A948-1,365)+1</f>
        <v/>
      </c>
      <c r="C948" s="6">
        <f>MATCH(B948,Markov!$C$6:$C$17,1)</f>
        <v/>
      </c>
      <c r="D948" s="16">
        <f>Data!V948</f>
        <v/>
      </c>
      <c r="E948" s="6">
        <f>IF(D948&lt;IF(E947=1,INDEX(Markov!$I$6:$I$17,C948),INDEX(Markov!$H$6:$H$17,C948)),1,0)</f>
        <v/>
      </c>
      <c r="F948" s="12">
        <f>IF(E948=1,GAMMA.INV(Data!W948,INDEX(Markov!$Q$6:$Q$17,C948),INDEX(Markov!$R$6:$R$17,C948)),0)</f>
        <v/>
      </c>
      <c r="G948" s="6">
        <f>IF(D948&lt;IF(G947=1,INDEX(ChangeFactor!$O$6:$O$17,C948),INDEX(ChangeFactor!$N$6:$N$17,C948)),1,0)</f>
        <v/>
      </c>
      <c r="H948" s="12">
        <f>IF(G948=1,GAMMA.INV(Data!W948,INDEX(ChangeFactor!$R$6:$R$17,C948),INDEX(ChangeFactor!$S$6:$S$17,C948)),0)</f>
        <v/>
      </c>
      <c r="I948" s="7">
        <f>NORM.S.INV(Data!X948)</f>
        <v/>
      </c>
      <c r="J948" s="7">
        <f>NORM.S.INV(Data!Y948)</f>
        <v/>
      </c>
      <c r="K948" s="7">
        <f>NORM.S.INV(Data!Z948)</f>
        <v/>
      </c>
      <c r="L948" s="7">
        <f>MAR1!$B$32*L947+MAR1!$C$32*M947+MAR1!$D$32*N947+MAR1!$B$42*I948+MAR1!$C$42*J948+MAR1!$D$42*K948</f>
        <v/>
      </c>
      <c r="M948" s="7">
        <f>MAR1!$B$33*L947+MAR1!$C$33*M947+MAR1!$D$33*N947+MAR1!$B$43*I948+MAR1!$C$43*J948+MAR1!$D$43*K948</f>
        <v/>
      </c>
      <c r="N948" s="7">
        <f>MAR1!$B$34*L947+MAR1!$C$34*M947+MAR1!$D$34*N947+MAR1!$B$44*I948+MAR1!$C$44*J948+MAR1!$D$44*K948</f>
        <v/>
      </c>
      <c r="O948" s="12">
        <f>MAR1!$B$5+MAR1!$C$5*COS(2*PI()*B948/365)+MAR1!$D$5*SIN(2*PI()*B948/365)+IF(E948=1,MAR1!$B$11+MAR1!$D$11*L948,MAR1!$C$11+MAR1!$E$11*L948)</f>
        <v/>
      </c>
      <c r="P948" s="12">
        <f>MAR1!$B$6+MAR1!$C$6*COS(2*PI()*B948/365)+MAR1!$D$6*SIN(2*PI()*B948/365)+IF(E948=1,MAR1!$B$12+MAR1!$D$12*M948,MAR1!$C$12+MAR1!$E$12*M948)</f>
        <v/>
      </c>
      <c r="Q948" s="12">
        <f>MAR1!$B$7+MAR1!$C$7*COS(2*PI()*B948/365)+MAR1!$D$7*SIN(2*PI()*B948/365)+IF(E948=1,MAR1!$B$13+MAR1!$D$13*N948,MAR1!$C$13+MAR1!$E$13*N948)</f>
        <v/>
      </c>
      <c r="R948" s="12">
        <f>MAR1!$B$5+MAR1!$C$5*COS(2*PI()*B948/365)+MAR1!$D$5*SIN(2*PI()*B948/365)+INDEX(ChangeFactor!$F$6:$F$17,C948)+IF(G948=1,MAR1!$B$11+INDEX(ChangeFactor!$G$6:$G$17,C948)*MAR1!$D$11*L948,MAR1!$C$11+INDEX(ChangeFactor!$G$6:$G$17,C948)*MAR1!$E$11*L948)</f>
        <v/>
      </c>
    </row>
    <row r="949">
      <c r="A949" s="6">
        <f>Data!U949</f>
        <v/>
      </c>
      <c r="B949" s="6">
        <f>MOD(A949-1,365)+1</f>
        <v/>
      </c>
      <c r="C949" s="6">
        <f>MATCH(B949,Markov!$C$6:$C$17,1)</f>
        <v/>
      </c>
      <c r="D949" s="16">
        <f>Data!V949</f>
        <v/>
      </c>
      <c r="E949" s="6">
        <f>IF(D949&lt;IF(E948=1,INDEX(Markov!$I$6:$I$17,C949),INDEX(Markov!$H$6:$H$17,C949)),1,0)</f>
        <v/>
      </c>
      <c r="F949" s="12">
        <f>IF(E949=1,GAMMA.INV(Data!W949,INDEX(Markov!$Q$6:$Q$17,C949),INDEX(Markov!$R$6:$R$17,C949)),0)</f>
        <v/>
      </c>
      <c r="G949" s="6">
        <f>IF(D949&lt;IF(G948=1,INDEX(ChangeFactor!$O$6:$O$17,C949),INDEX(ChangeFactor!$N$6:$N$17,C949)),1,0)</f>
        <v/>
      </c>
      <c r="H949" s="12">
        <f>IF(G949=1,GAMMA.INV(Data!W949,INDEX(ChangeFactor!$R$6:$R$17,C949),INDEX(ChangeFactor!$S$6:$S$17,C949)),0)</f>
        <v/>
      </c>
      <c r="I949" s="7">
        <f>NORM.S.INV(Data!X949)</f>
        <v/>
      </c>
      <c r="J949" s="7">
        <f>NORM.S.INV(Data!Y949)</f>
        <v/>
      </c>
      <c r="K949" s="7">
        <f>NORM.S.INV(Data!Z949)</f>
        <v/>
      </c>
      <c r="L949" s="7">
        <f>MAR1!$B$32*L948+MAR1!$C$32*M948+MAR1!$D$32*N948+MAR1!$B$42*I949+MAR1!$C$42*J949+MAR1!$D$42*K949</f>
        <v/>
      </c>
      <c r="M949" s="7">
        <f>MAR1!$B$33*L948+MAR1!$C$33*M948+MAR1!$D$33*N948+MAR1!$B$43*I949+MAR1!$C$43*J949+MAR1!$D$43*K949</f>
        <v/>
      </c>
      <c r="N949" s="7">
        <f>MAR1!$B$34*L948+MAR1!$C$34*M948+MAR1!$D$34*N948+MAR1!$B$44*I949+MAR1!$C$44*J949+MAR1!$D$44*K949</f>
        <v/>
      </c>
      <c r="O949" s="12">
        <f>MAR1!$B$5+MAR1!$C$5*COS(2*PI()*B949/365)+MAR1!$D$5*SIN(2*PI()*B949/365)+IF(E949=1,MAR1!$B$11+MAR1!$D$11*L949,MAR1!$C$11+MAR1!$E$11*L949)</f>
        <v/>
      </c>
      <c r="P949" s="12">
        <f>MAR1!$B$6+MAR1!$C$6*COS(2*PI()*B949/365)+MAR1!$D$6*SIN(2*PI()*B949/365)+IF(E949=1,MAR1!$B$12+MAR1!$D$12*M949,MAR1!$C$12+MAR1!$E$12*M949)</f>
        <v/>
      </c>
      <c r="Q949" s="12">
        <f>MAR1!$B$7+MAR1!$C$7*COS(2*PI()*B949/365)+MAR1!$D$7*SIN(2*PI()*B949/365)+IF(E949=1,MAR1!$B$13+MAR1!$D$13*N949,MAR1!$C$13+MAR1!$E$13*N949)</f>
        <v/>
      </c>
      <c r="R949" s="12">
        <f>MAR1!$B$5+MAR1!$C$5*COS(2*PI()*B949/365)+MAR1!$D$5*SIN(2*PI()*B949/365)+INDEX(ChangeFactor!$F$6:$F$17,C949)+IF(G949=1,MAR1!$B$11+INDEX(ChangeFactor!$G$6:$G$17,C949)*MAR1!$D$11*L949,MAR1!$C$11+INDEX(ChangeFactor!$G$6:$G$17,C949)*MAR1!$E$11*L949)</f>
        <v/>
      </c>
    </row>
    <row r="950">
      <c r="A950" s="6">
        <f>Data!U950</f>
        <v/>
      </c>
      <c r="B950" s="6">
        <f>MOD(A950-1,365)+1</f>
        <v/>
      </c>
      <c r="C950" s="6">
        <f>MATCH(B950,Markov!$C$6:$C$17,1)</f>
        <v/>
      </c>
      <c r="D950" s="16">
        <f>Data!V950</f>
        <v/>
      </c>
      <c r="E950" s="6">
        <f>IF(D950&lt;IF(E949=1,INDEX(Markov!$I$6:$I$17,C950),INDEX(Markov!$H$6:$H$17,C950)),1,0)</f>
        <v/>
      </c>
      <c r="F950" s="12">
        <f>IF(E950=1,GAMMA.INV(Data!W950,INDEX(Markov!$Q$6:$Q$17,C950),INDEX(Markov!$R$6:$R$17,C950)),0)</f>
        <v/>
      </c>
      <c r="G950" s="6">
        <f>IF(D950&lt;IF(G949=1,INDEX(ChangeFactor!$O$6:$O$17,C950),INDEX(ChangeFactor!$N$6:$N$17,C950)),1,0)</f>
        <v/>
      </c>
      <c r="H950" s="12">
        <f>IF(G950=1,GAMMA.INV(Data!W950,INDEX(ChangeFactor!$R$6:$R$17,C950),INDEX(ChangeFactor!$S$6:$S$17,C950)),0)</f>
        <v/>
      </c>
      <c r="I950" s="7">
        <f>NORM.S.INV(Data!X950)</f>
        <v/>
      </c>
      <c r="J950" s="7">
        <f>NORM.S.INV(Data!Y950)</f>
        <v/>
      </c>
      <c r="K950" s="7">
        <f>NORM.S.INV(Data!Z950)</f>
        <v/>
      </c>
      <c r="L950" s="7">
        <f>MAR1!$B$32*L949+MAR1!$C$32*M949+MAR1!$D$32*N949+MAR1!$B$42*I950+MAR1!$C$42*J950+MAR1!$D$42*K950</f>
        <v/>
      </c>
      <c r="M950" s="7">
        <f>MAR1!$B$33*L949+MAR1!$C$33*M949+MAR1!$D$33*N949+MAR1!$B$43*I950+MAR1!$C$43*J950+MAR1!$D$43*K950</f>
        <v/>
      </c>
      <c r="N950" s="7">
        <f>MAR1!$B$34*L949+MAR1!$C$34*M949+MAR1!$D$34*N949+MAR1!$B$44*I950+MAR1!$C$44*J950+MAR1!$D$44*K950</f>
        <v/>
      </c>
      <c r="O950" s="12">
        <f>MAR1!$B$5+MAR1!$C$5*COS(2*PI()*B950/365)+MAR1!$D$5*SIN(2*PI()*B950/365)+IF(E950=1,MAR1!$B$11+MAR1!$D$11*L950,MAR1!$C$11+MAR1!$E$11*L950)</f>
        <v/>
      </c>
      <c r="P950" s="12">
        <f>MAR1!$B$6+MAR1!$C$6*COS(2*PI()*B950/365)+MAR1!$D$6*SIN(2*PI()*B950/365)+IF(E950=1,MAR1!$B$12+MAR1!$D$12*M950,MAR1!$C$12+MAR1!$E$12*M950)</f>
        <v/>
      </c>
      <c r="Q950" s="12">
        <f>MAR1!$B$7+MAR1!$C$7*COS(2*PI()*B950/365)+MAR1!$D$7*SIN(2*PI()*B950/365)+IF(E950=1,MAR1!$B$13+MAR1!$D$13*N950,MAR1!$C$13+MAR1!$E$13*N950)</f>
        <v/>
      </c>
      <c r="R950" s="12">
        <f>MAR1!$B$5+MAR1!$C$5*COS(2*PI()*B950/365)+MAR1!$D$5*SIN(2*PI()*B950/365)+INDEX(ChangeFactor!$F$6:$F$17,C950)+IF(G950=1,MAR1!$B$11+INDEX(ChangeFactor!$G$6:$G$17,C950)*MAR1!$D$11*L950,MAR1!$C$11+INDEX(ChangeFactor!$G$6:$G$17,C950)*MAR1!$E$11*L950)</f>
        <v/>
      </c>
    </row>
    <row r="951">
      <c r="A951" s="6">
        <f>Data!U951</f>
        <v/>
      </c>
      <c r="B951" s="6">
        <f>MOD(A951-1,365)+1</f>
        <v/>
      </c>
      <c r="C951" s="6">
        <f>MATCH(B951,Markov!$C$6:$C$17,1)</f>
        <v/>
      </c>
      <c r="D951" s="16">
        <f>Data!V951</f>
        <v/>
      </c>
      <c r="E951" s="6">
        <f>IF(D951&lt;IF(E950=1,INDEX(Markov!$I$6:$I$17,C951),INDEX(Markov!$H$6:$H$17,C951)),1,0)</f>
        <v/>
      </c>
      <c r="F951" s="12">
        <f>IF(E951=1,GAMMA.INV(Data!W951,INDEX(Markov!$Q$6:$Q$17,C951),INDEX(Markov!$R$6:$R$17,C951)),0)</f>
        <v/>
      </c>
      <c r="G951" s="6">
        <f>IF(D951&lt;IF(G950=1,INDEX(ChangeFactor!$O$6:$O$17,C951),INDEX(ChangeFactor!$N$6:$N$17,C951)),1,0)</f>
        <v/>
      </c>
      <c r="H951" s="12">
        <f>IF(G951=1,GAMMA.INV(Data!W951,INDEX(ChangeFactor!$R$6:$R$17,C951),INDEX(ChangeFactor!$S$6:$S$17,C951)),0)</f>
        <v/>
      </c>
      <c r="I951" s="7">
        <f>NORM.S.INV(Data!X951)</f>
        <v/>
      </c>
      <c r="J951" s="7">
        <f>NORM.S.INV(Data!Y951)</f>
        <v/>
      </c>
      <c r="K951" s="7">
        <f>NORM.S.INV(Data!Z951)</f>
        <v/>
      </c>
      <c r="L951" s="7">
        <f>MAR1!$B$32*L950+MAR1!$C$32*M950+MAR1!$D$32*N950+MAR1!$B$42*I951+MAR1!$C$42*J951+MAR1!$D$42*K951</f>
        <v/>
      </c>
      <c r="M951" s="7">
        <f>MAR1!$B$33*L950+MAR1!$C$33*M950+MAR1!$D$33*N950+MAR1!$B$43*I951+MAR1!$C$43*J951+MAR1!$D$43*K951</f>
        <v/>
      </c>
      <c r="N951" s="7">
        <f>MAR1!$B$34*L950+MAR1!$C$34*M950+MAR1!$D$34*N950+MAR1!$B$44*I951+MAR1!$C$44*J951+MAR1!$D$44*K951</f>
        <v/>
      </c>
      <c r="O951" s="12">
        <f>MAR1!$B$5+MAR1!$C$5*COS(2*PI()*B951/365)+MAR1!$D$5*SIN(2*PI()*B951/365)+IF(E951=1,MAR1!$B$11+MAR1!$D$11*L951,MAR1!$C$11+MAR1!$E$11*L951)</f>
        <v/>
      </c>
      <c r="P951" s="12">
        <f>MAR1!$B$6+MAR1!$C$6*COS(2*PI()*B951/365)+MAR1!$D$6*SIN(2*PI()*B951/365)+IF(E951=1,MAR1!$B$12+MAR1!$D$12*M951,MAR1!$C$12+MAR1!$E$12*M951)</f>
        <v/>
      </c>
      <c r="Q951" s="12">
        <f>MAR1!$B$7+MAR1!$C$7*COS(2*PI()*B951/365)+MAR1!$D$7*SIN(2*PI()*B951/365)+IF(E951=1,MAR1!$B$13+MAR1!$D$13*N951,MAR1!$C$13+MAR1!$E$13*N951)</f>
        <v/>
      </c>
      <c r="R951" s="12">
        <f>MAR1!$B$5+MAR1!$C$5*COS(2*PI()*B951/365)+MAR1!$D$5*SIN(2*PI()*B951/365)+INDEX(ChangeFactor!$F$6:$F$17,C951)+IF(G951=1,MAR1!$B$11+INDEX(ChangeFactor!$G$6:$G$17,C951)*MAR1!$D$11*L951,MAR1!$C$11+INDEX(ChangeFactor!$G$6:$G$17,C951)*MAR1!$E$11*L951)</f>
        <v/>
      </c>
    </row>
    <row r="952">
      <c r="A952" s="6">
        <f>Data!U952</f>
        <v/>
      </c>
      <c r="B952" s="6">
        <f>MOD(A952-1,365)+1</f>
        <v/>
      </c>
      <c r="C952" s="6">
        <f>MATCH(B952,Markov!$C$6:$C$17,1)</f>
        <v/>
      </c>
      <c r="D952" s="16">
        <f>Data!V952</f>
        <v/>
      </c>
      <c r="E952" s="6">
        <f>IF(D952&lt;IF(E951=1,INDEX(Markov!$I$6:$I$17,C952),INDEX(Markov!$H$6:$H$17,C952)),1,0)</f>
        <v/>
      </c>
      <c r="F952" s="12">
        <f>IF(E952=1,GAMMA.INV(Data!W952,INDEX(Markov!$Q$6:$Q$17,C952),INDEX(Markov!$R$6:$R$17,C952)),0)</f>
        <v/>
      </c>
      <c r="G952" s="6">
        <f>IF(D952&lt;IF(G951=1,INDEX(ChangeFactor!$O$6:$O$17,C952),INDEX(ChangeFactor!$N$6:$N$17,C952)),1,0)</f>
        <v/>
      </c>
      <c r="H952" s="12">
        <f>IF(G952=1,GAMMA.INV(Data!W952,INDEX(ChangeFactor!$R$6:$R$17,C952),INDEX(ChangeFactor!$S$6:$S$17,C952)),0)</f>
        <v/>
      </c>
      <c r="I952" s="7">
        <f>NORM.S.INV(Data!X952)</f>
        <v/>
      </c>
      <c r="J952" s="7">
        <f>NORM.S.INV(Data!Y952)</f>
        <v/>
      </c>
      <c r="K952" s="7">
        <f>NORM.S.INV(Data!Z952)</f>
        <v/>
      </c>
      <c r="L952" s="7">
        <f>MAR1!$B$32*L951+MAR1!$C$32*M951+MAR1!$D$32*N951+MAR1!$B$42*I952+MAR1!$C$42*J952+MAR1!$D$42*K952</f>
        <v/>
      </c>
      <c r="M952" s="7">
        <f>MAR1!$B$33*L951+MAR1!$C$33*M951+MAR1!$D$33*N951+MAR1!$B$43*I952+MAR1!$C$43*J952+MAR1!$D$43*K952</f>
        <v/>
      </c>
      <c r="N952" s="7">
        <f>MAR1!$B$34*L951+MAR1!$C$34*M951+MAR1!$D$34*N951+MAR1!$B$44*I952+MAR1!$C$44*J952+MAR1!$D$44*K952</f>
        <v/>
      </c>
      <c r="O952" s="12">
        <f>MAR1!$B$5+MAR1!$C$5*COS(2*PI()*B952/365)+MAR1!$D$5*SIN(2*PI()*B952/365)+IF(E952=1,MAR1!$B$11+MAR1!$D$11*L952,MAR1!$C$11+MAR1!$E$11*L952)</f>
        <v/>
      </c>
      <c r="P952" s="12">
        <f>MAR1!$B$6+MAR1!$C$6*COS(2*PI()*B952/365)+MAR1!$D$6*SIN(2*PI()*B952/365)+IF(E952=1,MAR1!$B$12+MAR1!$D$12*M952,MAR1!$C$12+MAR1!$E$12*M952)</f>
        <v/>
      </c>
      <c r="Q952" s="12">
        <f>MAR1!$B$7+MAR1!$C$7*COS(2*PI()*B952/365)+MAR1!$D$7*SIN(2*PI()*B952/365)+IF(E952=1,MAR1!$B$13+MAR1!$D$13*N952,MAR1!$C$13+MAR1!$E$13*N952)</f>
        <v/>
      </c>
      <c r="R952" s="12">
        <f>MAR1!$B$5+MAR1!$C$5*COS(2*PI()*B952/365)+MAR1!$D$5*SIN(2*PI()*B952/365)+INDEX(ChangeFactor!$F$6:$F$17,C952)+IF(G952=1,MAR1!$B$11+INDEX(ChangeFactor!$G$6:$G$17,C952)*MAR1!$D$11*L952,MAR1!$C$11+INDEX(ChangeFactor!$G$6:$G$17,C952)*MAR1!$E$11*L952)</f>
        <v/>
      </c>
    </row>
    <row r="953">
      <c r="A953" s="6">
        <f>Data!U953</f>
        <v/>
      </c>
      <c r="B953" s="6">
        <f>MOD(A953-1,365)+1</f>
        <v/>
      </c>
      <c r="C953" s="6">
        <f>MATCH(B953,Markov!$C$6:$C$17,1)</f>
        <v/>
      </c>
      <c r="D953" s="16">
        <f>Data!V953</f>
        <v/>
      </c>
      <c r="E953" s="6">
        <f>IF(D953&lt;IF(E952=1,INDEX(Markov!$I$6:$I$17,C953),INDEX(Markov!$H$6:$H$17,C953)),1,0)</f>
        <v/>
      </c>
      <c r="F953" s="12">
        <f>IF(E953=1,GAMMA.INV(Data!W953,INDEX(Markov!$Q$6:$Q$17,C953),INDEX(Markov!$R$6:$R$17,C953)),0)</f>
        <v/>
      </c>
      <c r="G953" s="6">
        <f>IF(D953&lt;IF(G952=1,INDEX(ChangeFactor!$O$6:$O$17,C953),INDEX(ChangeFactor!$N$6:$N$17,C953)),1,0)</f>
        <v/>
      </c>
      <c r="H953" s="12">
        <f>IF(G953=1,GAMMA.INV(Data!W953,INDEX(ChangeFactor!$R$6:$R$17,C953),INDEX(ChangeFactor!$S$6:$S$17,C953)),0)</f>
        <v/>
      </c>
      <c r="I953" s="7">
        <f>NORM.S.INV(Data!X953)</f>
        <v/>
      </c>
      <c r="J953" s="7">
        <f>NORM.S.INV(Data!Y953)</f>
        <v/>
      </c>
      <c r="K953" s="7">
        <f>NORM.S.INV(Data!Z953)</f>
        <v/>
      </c>
      <c r="L953" s="7">
        <f>MAR1!$B$32*L952+MAR1!$C$32*M952+MAR1!$D$32*N952+MAR1!$B$42*I953+MAR1!$C$42*J953+MAR1!$D$42*K953</f>
        <v/>
      </c>
      <c r="M953" s="7">
        <f>MAR1!$B$33*L952+MAR1!$C$33*M952+MAR1!$D$33*N952+MAR1!$B$43*I953+MAR1!$C$43*J953+MAR1!$D$43*K953</f>
        <v/>
      </c>
      <c r="N953" s="7">
        <f>MAR1!$B$34*L952+MAR1!$C$34*M952+MAR1!$D$34*N952+MAR1!$B$44*I953+MAR1!$C$44*J953+MAR1!$D$44*K953</f>
        <v/>
      </c>
      <c r="O953" s="12">
        <f>MAR1!$B$5+MAR1!$C$5*COS(2*PI()*B953/365)+MAR1!$D$5*SIN(2*PI()*B953/365)+IF(E953=1,MAR1!$B$11+MAR1!$D$11*L953,MAR1!$C$11+MAR1!$E$11*L953)</f>
        <v/>
      </c>
      <c r="P953" s="12">
        <f>MAR1!$B$6+MAR1!$C$6*COS(2*PI()*B953/365)+MAR1!$D$6*SIN(2*PI()*B953/365)+IF(E953=1,MAR1!$B$12+MAR1!$D$12*M953,MAR1!$C$12+MAR1!$E$12*M953)</f>
        <v/>
      </c>
      <c r="Q953" s="12">
        <f>MAR1!$B$7+MAR1!$C$7*COS(2*PI()*B953/365)+MAR1!$D$7*SIN(2*PI()*B953/365)+IF(E953=1,MAR1!$B$13+MAR1!$D$13*N953,MAR1!$C$13+MAR1!$E$13*N953)</f>
        <v/>
      </c>
      <c r="R953" s="12">
        <f>MAR1!$B$5+MAR1!$C$5*COS(2*PI()*B953/365)+MAR1!$D$5*SIN(2*PI()*B953/365)+INDEX(ChangeFactor!$F$6:$F$17,C953)+IF(G953=1,MAR1!$B$11+INDEX(ChangeFactor!$G$6:$G$17,C953)*MAR1!$D$11*L953,MAR1!$C$11+INDEX(ChangeFactor!$G$6:$G$17,C953)*MAR1!$E$11*L953)</f>
        <v/>
      </c>
    </row>
    <row r="954">
      <c r="A954" s="6">
        <f>Data!U954</f>
        <v/>
      </c>
      <c r="B954" s="6">
        <f>MOD(A954-1,365)+1</f>
        <v/>
      </c>
      <c r="C954" s="6">
        <f>MATCH(B954,Markov!$C$6:$C$17,1)</f>
        <v/>
      </c>
      <c r="D954" s="16">
        <f>Data!V954</f>
        <v/>
      </c>
      <c r="E954" s="6">
        <f>IF(D954&lt;IF(E953=1,INDEX(Markov!$I$6:$I$17,C954),INDEX(Markov!$H$6:$H$17,C954)),1,0)</f>
        <v/>
      </c>
      <c r="F954" s="12">
        <f>IF(E954=1,GAMMA.INV(Data!W954,INDEX(Markov!$Q$6:$Q$17,C954),INDEX(Markov!$R$6:$R$17,C954)),0)</f>
        <v/>
      </c>
      <c r="G954" s="6">
        <f>IF(D954&lt;IF(G953=1,INDEX(ChangeFactor!$O$6:$O$17,C954),INDEX(ChangeFactor!$N$6:$N$17,C954)),1,0)</f>
        <v/>
      </c>
      <c r="H954" s="12">
        <f>IF(G954=1,GAMMA.INV(Data!W954,INDEX(ChangeFactor!$R$6:$R$17,C954),INDEX(ChangeFactor!$S$6:$S$17,C954)),0)</f>
        <v/>
      </c>
      <c r="I954" s="7">
        <f>NORM.S.INV(Data!X954)</f>
        <v/>
      </c>
      <c r="J954" s="7">
        <f>NORM.S.INV(Data!Y954)</f>
        <v/>
      </c>
      <c r="K954" s="7">
        <f>NORM.S.INV(Data!Z954)</f>
        <v/>
      </c>
      <c r="L954" s="7">
        <f>MAR1!$B$32*L953+MAR1!$C$32*M953+MAR1!$D$32*N953+MAR1!$B$42*I954+MAR1!$C$42*J954+MAR1!$D$42*K954</f>
        <v/>
      </c>
      <c r="M954" s="7">
        <f>MAR1!$B$33*L953+MAR1!$C$33*M953+MAR1!$D$33*N953+MAR1!$B$43*I954+MAR1!$C$43*J954+MAR1!$D$43*K954</f>
        <v/>
      </c>
      <c r="N954" s="7">
        <f>MAR1!$B$34*L953+MAR1!$C$34*M953+MAR1!$D$34*N953+MAR1!$B$44*I954+MAR1!$C$44*J954+MAR1!$D$44*K954</f>
        <v/>
      </c>
      <c r="O954" s="12">
        <f>MAR1!$B$5+MAR1!$C$5*COS(2*PI()*B954/365)+MAR1!$D$5*SIN(2*PI()*B954/365)+IF(E954=1,MAR1!$B$11+MAR1!$D$11*L954,MAR1!$C$11+MAR1!$E$11*L954)</f>
        <v/>
      </c>
      <c r="P954" s="12">
        <f>MAR1!$B$6+MAR1!$C$6*COS(2*PI()*B954/365)+MAR1!$D$6*SIN(2*PI()*B954/365)+IF(E954=1,MAR1!$B$12+MAR1!$D$12*M954,MAR1!$C$12+MAR1!$E$12*M954)</f>
        <v/>
      </c>
      <c r="Q954" s="12">
        <f>MAR1!$B$7+MAR1!$C$7*COS(2*PI()*B954/365)+MAR1!$D$7*SIN(2*PI()*B954/365)+IF(E954=1,MAR1!$B$13+MAR1!$D$13*N954,MAR1!$C$13+MAR1!$E$13*N954)</f>
        <v/>
      </c>
      <c r="R954" s="12">
        <f>MAR1!$B$5+MAR1!$C$5*COS(2*PI()*B954/365)+MAR1!$D$5*SIN(2*PI()*B954/365)+INDEX(ChangeFactor!$F$6:$F$17,C954)+IF(G954=1,MAR1!$B$11+INDEX(ChangeFactor!$G$6:$G$17,C954)*MAR1!$D$11*L954,MAR1!$C$11+INDEX(ChangeFactor!$G$6:$G$17,C954)*MAR1!$E$11*L954)</f>
        <v/>
      </c>
    </row>
    <row r="955">
      <c r="A955" s="6">
        <f>Data!U955</f>
        <v/>
      </c>
      <c r="B955" s="6">
        <f>MOD(A955-1,365)+1</f>
        <v/>
      </c>
      <c r="C955" s="6">
        <f>MATCH(B955,Markov!$C$6:$C$17,1)</f>
        <v/>
      </c>
      <c r="D955" s="16">
        <f>Data!V955</f>
        <v/>
      </c>
      <c r="E955" s="6">
        <f>IF(D955&lt;IF(E954=1,INDEX(Markov!$I$6:$I$17,C955),INDEX(Markov!$H$6:$H$17,C955)),1,0)</f>
        <v/>
      </c>
      <c r="F955" s="12">
        <f>IF(E955=1,GAMMA.INV(Data!W955,INDEX(Markov!$Q$6:$Q$17,C955),INDEX(Markov!$R$6:$R$17,C955)),0)</f>
        <v/>
      </c>
      <c r="G955" s="6">
        <f>IF(D955&lt;IF(G954=1,INDEX(ChangeFactor!$O$6:$O$17,C955),INDEX(ChangeFactor!$N$6:$N$17,C955)),1,0)</f>
        <v/>
      </c>
      <c r="H955" s="12">
        <f>IF(G955=1,GAMMA.INV(Data!W955,INDEX(ChangeFactor!$R$6:$R$17,C955),INDEX(ChangeFactor!$S$6:$S$17,C955)),0)</f>
        <v/>
      </c>
      <c r="I955" s="7">
        <f>NORM.S.INV(Data!X955)</f>
        <v/>
      </c>
      <c r="J955" s="7">
        <f>NORM.S.INV(Data!Y955)</f>
        <v/>
      </c>
      <c r="K955" s="7">
        <f>NORM.S.INV(Data!Z955)</f>
        <v/>
      </c>
      <c r="L955" s="7">
        <f>MAR1!$B$32*L954+MAR1!$C$32*M954+MAR1!$D$32*N954+MAR1!$B$42*I955+MAR1!$C$42*J955+MAR1!$D$42*K955</f>
        <v/>
      </c>
      <c r="M955" s="7">
        <f>MAR1!$B$33*L954+MAR1!$C$33*M954+MAR1!$D$33*N954+MAR1!$B$43*I955+MAR1!$C$43*J955+MAR1!$D$43*K955</f>
        <v/>
      </c>
      <c r="N955" s="7">
        <f>MAR1!$B$34*L954+MAR1!$C$34*M954+MAR1!$D$34*N954+MAR1!$B$44*I955+MAR1!$C$44*J955+MAR1!$D$44*K955</f>
        <v/>
      </c>
      <c r="O955" s="12">
        <f>MAR1!$B$5+MAR1!$C$5*COS(2*PI()*B955/365)+MAR1!$D$5*SIN(2*PI()*B955/365)+IF(E955=1,MAR1!$B$11+MAR1!$D$11*L955,MAR1!$C$11+MAR1!$E$11*L955)</f>
        <v/>
      </c>
      <c r="P955" s="12">
        <f>MAR1!$B$6+MAR1!$C$6*COS(2*PI()*B955/365)+MAR1!$D$6*SIN(2*PI()*B955/365)+IF(E955=1,MAR1!$B$12+MAR1!$D$12*M955,MAR1!$C$12+MAR1!$E$12*M955)</f>
        <v/>
      </c>
      <c r="Q955" s="12">
        <f>MAR1!$B$7+MAR1!$C$7*COS(2*PI()*B955/365)+MAR1!$D$7*SIN(2*PI()*B955/365)+IF(E955=1,MAR1!$B$13+MAR1!$D$13*N955,MAR1!$C$13+MAR1!$E$13*N955)</f>
        <v/>
      </c>
      <c r="R955" s="12">
        <f>MAR1!$B$5+MAR1!$C$5*COS(2*PI()*B955/365)+MAR1!$D$5*SIN(2*PI()*B955/365)+INDEX(ChangeFactor!$F$6:$F$17,C955)+IF(G955=1,MAR1!$B$11+INDEX(ChangeFactor!$G$6:$G$17,C955)*MAR1!$D$11*L955,MAR1!$C$11+INDEX(ChangeFactor!$G$6:$G$17,C955)*MAR1!$E$11*L955)</f>
        <v/>
      </c>
    </row>
    <row r="956">
      <c r="A956" s="6">
        <f>Data!U956</f>
        <v/>
      </c>
      <c r="B956" s="6">
        <f>MOD(A956-1,365)+1</f>
        <v/>
      </c>
      <c r="C956" s="6">
        <f>MATCH(B956,Markov!$C$6:$C$17,1)</f>
        <v/>
      </c>
      <c r="D956" s="16">
        <f>Data!V956</f>
        <v/>
      </c>
      <c r="E956" s="6">
        <f>IF(D956&lt;IF(E955=1,INDEX(Markov!$I$6:$I$17,C956),INDEX(Markov!$H$6:$H$17,C956)),1,0)</f>
        <v/>
      </c>
      <c r="F956" s="12">
        <f>IF(E956=1,GAMMA.INV(Data!W956,INDEX(Markov!$Q$6:$Q$17,C956),INDEX(Markov!$R$6:$R$17,C956)),0)</f>
        <v/>
      </c>
      <c r="G956" s="6">
        <f>IF(D956&lt;IF(G955=1,INDEX(ChangeFactor!$O$6:$O$17,C956),INDEX(ChangeFactor!$N$6:$N$17,C956)),1,0)</f>
        <v/>
      </c>
      <c r="H956" s="12">
        <f>IF(G956=1,GAMMA.INV(Data!W956,INDEX(ChangeFactor!$R$6:$R$17,C956),INDEX(ChangeFactor!$S$6:$S$17,C956)),0)</f>
        <v/>
      </c>
      <c r="I956" s="7">
        <f>NORM.S.INV(Data!X956)</f>
        <v/>
      </c>
      <c r="J956" s="7">
        <f>NORM.S.INV(Data!Y956)</f>
        <v/>
      </c>
      <c r="K956" s="7">
        <f>NORM.S.INV(Data!Z956)</f>
        <v/>
      </c>
      <c r="L956" s="7">
        <f>MAR1!$B$32*L955+MAR1!$C$32*M955+MAR1!$D$32*N955+MAR1!$B$42*I956+MAR1!$C$42*J956+MAR1!$D$42*K956</f>
        <v/>
      </c>
      <c r="M956" s="7">
        <f>MAR1!$B$33*L955+MAR1!$C$33*M955+MAR1!$D$33*N955+MAR1!$B$43*I956+MAR1!$C$43*J956+MAR1!$D$43*K956</f>
        <v/>
      </c>
      <c r="N956" s="7">
        <f>MAR1!$B$34*L955+MAR1!$C$34*M955+MAR1!$D$34*N955+MAR1!$B$44*I956+MAR1!$C$44*J956+MAR1!$D$44*K956</f>
        <v/>
      </c>
      <c r="O956" s="12">
        <f>MAR1!$B$5+MAR1!$C$5*COS(2*PI()*B956/365)+MAR1!$D$5*SIN(2*PI()*B956/365)+IF(E956=1,MAR1!$B$11+MAR1!$D$11*L956,MAR1!$C$11+MAR1!$E$11*L956)</f>
        <v/>
      </c>
      <c r="P956" s="12">
        <f>MAR1!$B$6+MAR1!$C$6*COS(2*PI()*B956/365)+MAR1!$D$6*SIN(2*PI()*B956/365)+IF(E956=1,MAR1!$B$12+MAR1!$D$12*M956,MAR1!$C$12+MAR1!$E$12*M956)</f>
        <v/>
      </c>
      <c r="Q956" s="12">
        <f>MAR1!$B$7+MAR1!$C$7*COS(2*PI()*B956/365)+MAR1!$D$7*SIN(2*PI()*B956/365)+IF(E956=1,MAR1!$B$13+MAR1!$D$13*N956,MAR1!$C$13+MAR1!$E$13*N956)</f>
        <v/>
      </c>
      <c r="R956" s="12">
        <f>MAR1!$B$5+MAR1!$C$5*COS(2*PI()*B956/365)+MAR1!$D$5*SIN(2*PI()*B956/365)+INDEX(ChangeFactor!$F$6:$F$17,C956)+IF(G956=1,MAR1!$B$11+INDEX(ChangeFactor!$G$6:$G$17,C956)*MAR1!$D$11*L956,MAR1!$C$11+INDEX(ChangeFactor!$G$6:$G$17,C956)*MAR1!$E$11*L956)</f>
        <v/>
      </c>
    </row>
    <row r="957">
      <c r="A957" s="6">
        <f>Data!U957</f>
        <v/>
      </c>
      <c r="B957" s="6">
        <f>MOD(A957-1,365)+1</f>
        <v/>
      </c>
      <c r="C957" s="6">
        <f>MATCH(B957,Markov!$C$6:$C$17,1)</f>
        <v/>
      </c>
      <c r="D957" s="16">
        <f>Data!V957</f>
        <v/>
      </c>
      <c r="E957" s="6">
        <f>IF(D957&lt;IF(E956=1,INDEX(Markov!$I$6:$I$17,C957),INDEX(Markov!$H$6:$H$17,C957)),1,0)</f>
        <v/>
      </c>
      <c r="F957" s="12">
        <f>IF(E957=1,GAMMA.INV(Data!W957,INDEX(Markov!$Q$6:$Q$17,C957),INDEX(Markov!$R$6:$R$17,C957)),0)</f>
        <v/>
      </c>
      <c r="G957" s="6">
        <f>IF(D957&lt;IF(G956=1,INDEX(ChangeFactor!$O$6:$O$17,C957),INDEX(ChangeFactor!$N$6:$N$17,C957)),1,0)</f>
        <v/>
      </c>
      <c r="H957" s="12">
        <f>IF(G957=1,GAMMA.INV(Data!W957,INDEX(ChangeFactor!$R$6:$R$17,C957),INDEX(ChangeFactor!$S$6:$S$17,C957)),0)</f>
        <v/>
      </c>
      <c r="I957" s="7">
        <f>NORM.S.INV(Data!X957)</f>
        <v/>
      </c>
      <c r="J957" s="7">
        <f>NORM.S.INV(Data!Y957)</f>
        <v/>
      </c>
      <c r="K957" s="7">
        <f>NORM.S.INV(Data!Z957)</f>
        <v/>
      </c>
      <c r="L957" s="7">
        <f>MAR1!$B$32*L956+MAR1!$C$32*M956+MAR1!$D$32*N956+MAR1!$B$42*I957+MAR1!$C$42*J957+MAR1!$D$42*K957</f>
        <v/>
      </c>
      <c r="M957" s="7">
        <f>MAR1!$B$33*L956+MAR1!$C$33*M956+MAR1!$D$33*N956+MAR1!$B$43*I957+MAR1!$C$43*J957+MAR1!$D$43*K957</f>
        <v/>
      </c>
      <c r="N957" s="7">
        <f>MAR1!$B$34*L956+MAR1!$C$34*M956+MAR1!$D$34*N956+MAR1!$B$44*I957+MAR1!$C$44*J957+MAR1!$D$44*K957</f>
        <v/>
      </c>
      <c r="O957" s="12">
        <f>MAR1!$B$5+MAR1!$C$5*COS(2*PI()*B957/365)+MAR1!$D$5*SIN(2*PI()*B957/365)+IF(E957=1,MAR1!$B$11+MAR1!$D$11*L957,MAR1!$C$11+MAR1!$E$11*L957)</f>
        <v/>
      </c>
      <c r="P957" s="12">
        <f>MAR1!$B$6+MAR1!$C$6*COS(2*PI()*B957/365)+MAR1!$D$6*SIN(2*PI()*B957/365)+IF(E957=1,MAR1!$B$12+MAR1!$D$12*M957,MAR1!$C$12+MAR1!$E$12*M957)</f>
        <v/>
      </c>
      <c r="Q957" s="12">
        <f>MAR1!$B$7+MAR1!$C$7*COS(2*PI()*B957/365)+MAR1!$D$7*SIN(2*PI()*B957/365)+IF(E957=1,MAR1!$B$13+MAR1!$D$13*N957,MAR1!$C$13+MAR1!$E$13*N957)</f>
        <v/>
      </c>
      <c r="R957" s="12">
        <f>MAR1!$B$5+MAR1!$C$5*COS(2*PI()*B957/365)+MAR1!$D$5*SIN(2*PI()*B957/365)+INDEX(ChangeFactor!$F$6:$F$17,C957)+IF(G957=1,MAR1!$B$11+INDEX(ChangeFactor!$G$6:$G$17,C957)*MAR1!$D$11*L957,MAR1!$C$11+INDEX(ChangeFactor!$G$6:$G$17,C957)*MAR1!$E$11*L957)</f>
        <v/>
      </c>
    </row>
    <row r="958">
      <c r="A958" s="6">
        <f>Data!U958</f>
        <v/>
      </c>
      <c r="B958" s="6">
        <f>MOD(A958-1,365)+1</f>
        <v/>
      </c>
      <c r="C958" s="6">
        <f>MATCH(B958,Markov!$C$6:$C$17,1)</f>
        <v/>
      </c>
      <c r="D958" s="16">
        <f>Data!V958</f>
        <v/>
      </c>
      <c r="E958" s="6">
        <f>IF(D958&lt;IF(E957=1,INDEX(Markov!$I$6:$I$17,C958),INDEX(Markov!$H$6:$H$17,C958)),1,0)</f>
        <v/>
      </c>
      <c r="F958" s="12">
        <f>IF(E958=1,GAMMA.INV(Data!W958,INDEX(Markov!$Q$6:$Q$17,C958),INDEX(Markov!$R$6:$R$17,C958)),0)</f>
        <v/>
      </c>
      <c r="G958" s="6">
        <f>IF(D958&lt;IF(G957=1,INDEX(ChangeFactor!$O$6:$O$17,C958),INDEX(ChangeFactor!$N$6:$N$17,C958)),1,0)</f>
        <v/>
      </c>
      <c r="H958" s="12">
        <f>IF(G958=1,GAMMA.INV(Data!W958,INDEX(ChangeFactor!$R$6:$R$17,C958),INDEX(ChangeFactor!$S$6:$S$17,C958)),0)</f>
        <v/>
      </c>
      <c r="I958" s="7">
        <f>NORM.S.INV(Data!X958)</f>
        <v/>
      </c>
      <c r="J958" s="7">
        <f>NORM.S.INV(Data!Y958)</f>
        <v/>
      </c>
      <c r="K958" s="7">
        <f>NORM.S.INV(Data!Z958)</f>
        <v/>
      </c>
      <c r="L958" s="7">
        <f>MAR1!$B$32*L957+MAR1!$C$32*M957+MAR1!$D$32*N957+MAR1!$B$42*I958+MAR1!$C$42*J958+MAR1!$D$42*K958</f>
        <v/>
      </c>
      <c r="M958" s="7">
        <f>MAR1!$B$33*L957+MAR1!$C$33*M957+MAR1!$D$33*N957+MAR1!$B$43*I958+MAR1!$C$43*J958+MAR1!$D$43*K958</f>
        <v/>
      </c>
      <c r="N958" s="7">
        <f>MAR1!$B$34*L957+MAR1!$C$34*M957+MAR1!$D$34*N957+MAR1!$B$44*I958+MAR1!$C$44*J958+MAR1!$D$44*K958</f>
        <v/>
      </c>
      <c r="O958" s="12">
        <f>MAR1!$B$5+MAR1!$C$5*COS(2*PI()*B958/365)+MAR1!$D$5*SIN(2*PI()*B958/365)+IF(E958=1,MAR1!$B$11+MAR1!$D$11*L958,MAR1!$C$11+MAR1!$E$11*L958)</f>
        <v/>
      </c>
      <c r="P958" s="12">
        <f>MAR1!$B$6+MAR1!$C$6*COS(2*PI()*B958/365)+MAR1!$D$6*SIN(2*PI()*B958/365)+IF(E958=1,MAR1!$B$12+MAR1!$D$12*M958,MAR1!$C$12+MAR1!$E$12*M958)</f>
        <v/>
      </c>
      <c r="Q958" s="12">
        <f>MAR1!$B$7+MAR1!$C$7*COS(2*PI()*B958/365)+MAR1!$D$7*SIN(2*PI()*B958/365)+IF(E958=1,MAR1!$B$13+MAR1!$D$13*N958,MAR1!$C$13+MAR1!$E$13*N958)</f>
        <v/>
      </c>
      <c r="R958" s="12">
        <f>MAR1!$B$5+MAR1!$C$5*COS(2*PI()*B958/365)+MAR1!$D$5*SIN(2*PI()*B958/365)+INDEX(ChangeFactor!$F$6:$F$17,C958)+IF(G958=1,MAR1!$B$11+INDEX(ChangeFactor!$G$6:$G$17,C958)*MAR1!$D$11*L958,MAR1!$C$11+INDEX(ChangeFactor!$G$6:$G$17,C958)*MAR1!$E$11*L958)</f>
        <v/>
      </c>
    </row>
    <row r="959">
      <c r="A959" s="6">
        <f>Data!U959</f>
        <v/>
      </c>
      <c r="B959" s="6">
        <f>MOD(A959-1,365)+1</f>
        <v/>
      </c>
      <c r="C959" s="6">
        <f>MATCH(B959,Markov!$C$6:$C$17,1)</f>
        <v/>
      </c>
      <c r="D959" s="16">
        <f>Data!V959</f>
        <v/>
      </c>
      <c r="E959" s="6">
        <f>IF(D959&lt;IF(E958=1,INDEX(Markov!$I$6:$I$17,C959),INDEX(Markov!$H$6:$H$17,C959)),1,0)</f>
        <v/>
      </c>
      <c r="F959" s="12">
        <f>IF(E959=1,GAMMA.INV(Data!W959,INDEX(Markov!$Q$6:$Q$17,C959),INDEX(Markov!$R$6:$R$17,C959)),0)</f>
        <v/>
      </c>
      <c r="G959" s="6">
        <f>IF(D959&lt;IF(G958=1,INDEX(ChangeFactor!$O$6:$O$17,C959),INDEX(ChangeFactor!$N$6:$N$17,C959)),1,0)</f>
        <v/>
      </c>
      <c r="H959" s="12">
        <f>IF(G959=1,GAMMA.INV(Data!W959,INDEX(ChangeFactor!$R$6:$R$17,C959),INDEX(ChangeFactor!$S$6:$S$17,C959)),0)</f>
        <v/>
      </c>
      <c r="I959" s="7">
        <f>NORM.S.INV(Data!X959)</f>
        <v/>
      </c>
      <c r="J959" s="7">
        <f>NORM.S.INV(Data!Y959)</f>
        <v/>
      </c>
      <c r="K959" s="7">
        <f>NORM.S.INV(Data!Z959)</f>
        <v/>
      </c>
      <c r="L959" s="7">
        <f>MAR1!$B$32*L958+MAR1!$C$32*M958+MAR1!$D$32*N958+MAR1!$B$42*I959+MAR1!$C$42*J959+MAR1!$D$42*K959</f>
        <v/>
      </c>
      <c r="M959" s="7">
        <f>MAR1!$B$33*L958+MAR1!$C$33*M958+MAR1!$D$33*N958+MAR1!$B$43*I959+MAR1!$C$43*J959+MAR1!$D$43*K959</f>
        <v/>
      </c>
      <c r="N959" s="7">
        <f>MAR1!$B$34*L958+MAR1!$C$34*M958+MAR1!$D$34*N958+MAR1!$B$44*I959+MAR1!$C$44*J959+MAR1!$D$44*K959</f>
        <v/>
      </c>
      <c r="O959" s="12">
        <f>MAR1!$B$5+MAR1!$C$5*COS(2*PI()*B959/365)+MAR1!$D$5*SIN(2*PI()*B959/365)+IF(E959=1,MAR1!$B$11+MAR1!$D$11*L959,MAR1!$C$11+MAR1!$E$11*L959)</f>
        <v/>
      </c>
      <c r="P959" s="12">
        <f>MAR1!$B$6+MAR1!$C$6*COS(2*PI()*B959/365)+MAR1!$D$6*SIN(2*PI()*B959/365)+IF(E959=1,MAR1!$B$12+MAR1!$D$12*M959,MAR1!$C$12+MAR1!$E$12*M959)</f>
        <v/>
      </c>
      <c r="Q959" s="12">
        <f>MAR1!$B$7+MAR1!$C$7*COS(2*PI()*B959/365)+MAR1!$D$7*SIN(2*PI()*B959/365)+IF(E959=1,MAR1!$B$13+MAR1!$D$13*N959,MAR1!$C$13+MAR1!$E$13*N959)</f>
        <v/>
      </c>
      <c r="R959" s="12">
        <f>MAR1!$B$5+MAR1!$C$5*COS(2*PI()*B959/365)+MAR1!$D$5*SIN(2*PI()*B959/365)+INDEX(ChangeFactor!$F$6:$F$17,C959)+IF(G959=1,MAR1!$B$11+INDEX(ChangeFactor!$G$6:$G$17,C959)*MAR1!$D$11*L959,MAR1!$C$11+INDEX(ChangeFactor!$G$6:$G$17,C959)*MAR1!$E$11*L959)</f>
        <v/>
      </c>
    </row>
    <row r="960">
      <c r="A960" s="6">
        <f>Data!U960</f>
        <v/>
      </c>
      <c r="B960" s="6">
        <f>MOD(A960-1,365)+1</f>
        <v/>
      </c>
      <c r="C960" s="6">
        <f>MATCH(B960,Markov!$C$6:$C$17,1)</f>
        <v/>
      </c>
      <c r="D960" s="16">
        <f>Data!V960</f>
        <v/>
      </c>
      <c r="E960" s="6">
        <f>IF(D960&lt;IF(E959=1,INDEX(Markov!$I$6:$I$17,C960),INDEX(Markov!$H$6:$H$17,C960)),1,0)</f>
        <v/>
      </c>
      <c r="F960" s="12">
        <f>IF(E960=1,GAMMA.INV(Data!W960,INDEX(Markov!$Q$6:$Q$17,C960),INDEX(Markov!$R$6:$R$17,C960)),0)</f>
        <v/>
      </c>
      <c r="G960" s="6">
        <f>IF(D960&lt;IF(G959=1,INDEX(ChangeFactor!$O$6:$O$17,C960),INDEX(ChangeFactor!$N$6:$N$17,C960)),1,0)</f>
        <v/>
      </c>
      <c r="H960" s="12">
        <f>IF(G960=1,GAMMA.INV(Data!W960,INDEX(ChangeFactor!$R$6:$R$17,C960),INDEX(ChangeFactor!$S$6:$S$17,C960)),0)</f>
        <v/>
      </c>
      <c r="I960" s="7">
        <f>NORM.S.INV(Data!X960)</f>
        <v/>
      </c>
      <c r="J960" s="7">
        <f>NORM.S.INV(Data!Y960)</f>
        <v/>
      </c>
      <c r="K960" s="7">
        <f>NORM.S.INV(Data!Z960)</f>
        <v/>
      </c>
      <c r="L960" s="7">
        <f>MAR1!$B$32*L959+MAR1!$C$32*M959+MAR1!$D$32*N959+MAR1!$B$42*I960+MAR1!$C$42*J960+MAR1!$D$42*K960</f>
        <v/>
      </c>
      <c r="M960" s="7">
        <f>MAR1!$B$33*L959+MAR1!$C$33*M959+MAR1!$D$33*N959+MAR1!$B$43*I960+MAR1!$C$43*J960+MAR1!$D$43*K960</f>
        <v/>
      </c>
      <c r="N960" s="7">
        <f>MAR1!$B$34*L959+MAR1!$C$34*M959+MAR1!$D$34*N959+MAR1!$B$44*I960+MAR1!$C$44*J960+MAR1!$D$44*K960</f>
        <v/>
      </c>
      <c r="O960" s="12">
        <f>MAR1!$B$5+MAR1!$C$5*COS(2*PI()*B960/365)+MAR1!$D$5*SIN(2*PI()*B960/365)+IF(E960=1,MAR1!$B$11+MAR1!$D$11*L960,MAR1!$C$11+MAR1!$E$11*L960)</f>
        <v/>
      </c>
      <c r="P960" s="12">
        <f>MAR1!$B$6+MAR1!$C$6*COS(2*PI()*B960/365)+MAR1!$D$6*SIN(2*PI()*B960/365)+IF(E960=1,MAR1!$B$12+MAR1!$D$12*M960,MAR1!$C$12+MAR1!$E$12*M960)</f>
        <v/>
      </c>
      <c r="Q960" s="12">
        <f>MAR1!$B$7+MAR1!$C$7*COS(2*PI()*B960/365)+MAR1!$D$7*SIN(2*PI()*B960/365)+IF(E960=1,MAR1!$B$13+MAR1!$D$13*N960,MAR1!$C$13+MAR1!$E$13*N960)</f>
        <v/>
      </c>
      <c r="R960" s="12">
        <f>MAR1!$B$5+MAR1!$C$5*COS(2*PI()*B960/365)+MAR1!$D$5*SIN(2*PI()*B960/365)+INDEX(ChangeFactor!$F$6:$F$17,C960)+IF(G960=1,MAR1!$B$11+INDEX(ChangeFactor!$G$6:$G$17,C960)*MAR1!$D$11*L960,MAR1!$C$11+INDEX(ChangeFactor!$G$6:$G$17,C960)*MAR1!$E$11*L960)</f>
        <v/>
      </c>
    </row>
    <row r="961">
      <c r="A961" s="6">
        <f>Data!U961</f>
        <v/>
      </c>
      <c r="B961" s="6">
        <f>MOD(A961-1,365)+1</f>
        <v/>
      </c>
      <c r="C961" s="6">
        <f>MATCH(B961,Markov!$C$6:$C$17,1)</f>
        <v/>
      </c>
      <c r="D961" s="16">
        <f>Data!V961</f>
        <v/>
      </c>
      <c r="E961" s="6">
        <f>IF(D961&lt;IF(E960=1,INDEX(Markov!$I$6:$I$17,C961),INDEX(Markov!$H$6:$H$17,C961)),1,0)</f>
        <v/>
      </c>
      <c r="F961" s="12">
        <f>IF(E961=1,GAMMA.INV(Data!W961,INDEX(Markov!$Q$6:$Q$17,C961),INDEX(Markov!$R$6:$R$17,C961)),0)</f>
        <v/>
      </c>
      <c r="G961" s="6">
        <f>IF(D961&lt;IF(G960=1,INDEX(ChangeFactor!$O$6:$O$17,C961),INDEX(ChangeFactor!$N$6:$N$17,C961)),1,0)</f>
        <v/>
      </c>
      <c r="H961" s="12">
        <f>IF(G961=1,GAMMA.INV(Data!W961,INDEX(ChangeFactor!$R$6:$R$17,C961),INDEX(ChangeFactor!$S$6:$S$17,C961)),0)</f>
        <v/>
      </c>
      <c r="I961" s="7">
        <f>NORM.S.INV(Data!X961)</f>
        <v/>
      </c>
      <c r="J961" s="7">
        <f>NORM.S.INV(Data!Y961)</f>
        <v/>
      </c>
      <c r="K961" s="7">
        <f>NORM.S.INV(Data!Z961)</f>
        <v/>
      </c>
      <c r="L961" s="7">
        <f>MAR1!$B$32*L960+MAR1!$C$32*M960+MAR1!$D$32*N960+MAR1!$B$42*I961+MAR1!$C$42*J961+MAR1!$D$42*K961</f>
        <v/>
      </c>
      <c r="M961" s="7">
        <f>MAR1!$B$33*L960+MAR1!$C$33*M960+MAR1!$D$33*N960+MAR1!$B$43*I961+MAR1!$C$43*J961+MAR1!$D$43*K961</f>
        <v/>
      </c>
      <c r="N961" s="7">
        <f>MAR1!$B$34*L960+MAR1!$C$34*M960+MAR1!$D$34*N960+MAR1!$B$44*I961+MAR1!$C$44*J961+MAR1!$D$44*K961</f>
        <v/>
      </c>
      <c r="O961" s="12">
        <f>MAR1!$B$5+MAR1!$C$5*COS(2*PI()*B961/365)+MAR1!$D$5*SIN(2*PI()*B961/365)+IF(E961=1,MAR1!$B$11+MAR1!$D$11*L961,MAR1!$C$11+MAR1!$E$11*L961)</f>
        <v/>
      </c>
      <c r="P961" s="12">
        <f>MAR1!$B$6+MAR1!$C$6*COS(2*PI()*B961/365)+MAR1!$D$6*SIN(2*PI()*B961/365)+IF(E961=1,MAR1!$B$12+MAR1!$D$12*M961,MAR1!$C$12+MAR1!$E$12*M961)</f>
        <v/>
      </c>
      <c r="Q961" s="12">
        <f>MAR1!$B$7+MAR1!$C$7*COS(2*PI()*B961/365)+MAR1!$D$7*SIN(2*PI()*B961/365)+IF(E961=1,MAR1!$B$13+MAR1!$D$13*N961,MAR1!$C$13+MAR1!$E$13*N961)</f>
        <v/>
      </c>
      <c r="R961" s="12">
        <f>MAR1!$B$5+MAR1!$C$5*COS(2*PI()*B961/365)+MAR1!$D$5*SIN(2*PI()*B961/365)+INDEX(ChangeFactor!$F$6:$F$17,C961)+IF(G961=1,MAR1!$B$11+INDEX(ChangeFactor!$G$6:$G$17,C961)*MAR1!$D$11*L961,MAR1!$C$11+INDEX(ChangeFactor!$G$6:$G$17,C961)*MAR1!$E$11*L961)</f>
        <v/>
      </c>
    </row>
    <row r="962">
      <c r="A962" s="6">
        <f>Data!U962</f>
        <v/>
      </c>
      <c r="B962" s="6">
        <f>MOD(A962-1,365)+1</f>
        <v/>
      </c>
      <c r="C962" s="6">
        <f>MATCH(B962,Markov!$C$6:$C$17,1)</f>
        <v/>
      </c>
      <c r="D962" s="16">
        <f>Data!V962</f>
        <v/>
      </c>
      <c r="E962" s="6">
        <f>IF(D962&lt;IF(E961=1,INDEX(Markov!$I$6:$I$17,C962),INDEX(Markov!$H$6:$H$17,C962)),1,0)</f>
        <v/>
      </c>
      <c r="F962" s="12">
        <f>IF(E962=1,GAMMA.INV(Data!W962,INDEX(Markov!$Q$6:$Q$17,C962),INDEX(Markov!$R$6:$R$17,C962)),0)</f>
        <v/>
      </c>
      <c r="G962" s="6">
        <f>IF(D962&lt;IF(G961=1,INDEX(ChangeFactor!$O$6:$O$17,C962),INDEX(ChangeFactor!$N$6:$N$17,C962)),1,0)</f>
        <v/>
      </c>
      <c r="H962" s="12">
        <f>IF(G962=1,GAMMA.INV(Data!W962,INDEX(ChangeFactor!$R$6:$R$17,C962),INDEX(ChangeFactor!$S$6:$S$17,C962)),0)</f>
        <v/>
      </c>
      <c r="I962" s="7">
        <f>NORM.S.INV(Data!X962)</f>
        <v/>
      </c>
      <c r="J962" s="7">
        <f>NORM.S.INV(Data!Y962)</f>
        <v/>
      </c>
      <c r="K962" s="7">
        <f>NORM.S.INV(Data!Z962)</f>
        <v/>
      </c>
      <c r="L962" s="7">
        <f>MAR1!$B$32*L961+MAR1!$C$32*M961+MAR1!$D$32*N961+MAR1!$B$42*I962+MAR1!$C$42*J962+MAR1!$D$42*K962</f>
        <v/>
      </c>
      <c r="M962" s="7">
        <f>MAR1!$B$33*L961+MAR1!$C$33*M961+MAR1!$D$33*N961+MAR1!$B$43*I962+MAR1!$C$43*J962+MAR1!$D$43*K962</f>
        <v/>
      </c>
      <c r="N962" s="7">
        <f>MAR1!$B$34*L961+MAR1!$C$34*M961+MAR1!$D$34*N961+MAR1!$B$44*I962+MAR1!$C$44*J962+MAR1!$D$44*K962</f>
        <v/>
      </c>
      <c r="O962" s="12">
        <f>MAR1!$B$5+MAR1!$C$5*COS(2*PI()*B962/365)+MAR1!$D$5*SIN(2*PI()*B962/365)+IF(E962=1,MAR1!$B$11+MAR1!$D$11*L962,MAR1!$C$11+MAR1!$E$11*L962)</f>
        <v/>
      </c>
      <c r="P962" s="12">
        <f>MAR1!$B$6+MAR1!$C$6*COS(2*PI()*B962/365)+MAR1!$D$6*SIN(2*PI()*B962/365)+IF(E962=1,MAR1!$B$12+MAR1!$D$12*M962,MAR1!$C$12+MAR1!$E$12*M962)</f>
        <v/>
      </c>
      <c r="Q962" s="12">
        <f>MAR1!$B$7+MAR1!$C$7*COS(2*PI()*B962/365)+MAR1!$D$7*SIN(2*PI()*B962/365)+IF(E962=1,MAR1!$B$13+MAR1!$D$13*N962,MAR1!$C$13+MAR1!$E$13*N962)</f>
        <v/>
      </c>
      <c r="R962" s="12">
        <f>MAR1!$B$5+MAR1!$C$5*COS(2*PI()*B962/365)+MAR1!$D$5*SIN(2*PI()*B962/365)+INDEX(ChangeFactor!$F$6:$F$17,C962)+IF(G962=1,MAR1!$B$11+INDEX(ChangeFactor!$G$6:$G$17,C962)*MAR1!$D$11*L962,MAR1!$C$11+INDEX(ChangeFactor!$G$6:$G$17,C962)*MAR1!$E$11*L962)</f>
        <v/>
      </c>
    </row>
    <row r="963">
      <c r="A963" s="6">
        <f>Data!U963</f>
        <v/>
      </c>
      <c r="B963" s="6">
        <f>MOD(A963-1,365)+1</f>
        <v/>
      </c>
      <c r="C963" s="6">
        <f>MATCH(B963,Markov!$C$6:$C$17,1)</f>
        <v/>
      </c>
      <c r="D963" s="16">
        <f>Data!V963</f>
        <v/>
      </c>
      <c r="E963" s="6">
        <f>IF(D963&lt;IF(E962=1,INDEX(Markov!$I$6:$I$17,C963),INDEX(Markov!$H$6:$H$17,C963)),1,0)</f>
        <v/>
      </c>
      <c r="F963" s="12">
        <f>IF(E963=1,GAMMA.INV(Data!W963,INDEX(Markov!$Q$6:$Q$17,C963),INDEX(Markov!$R$6:$R$17,C963)),0)</f>
        <v/>
      </c>
      <c r="G963" s="6">
        <f>IF(D963&lt;IF(G962=1,INDEX(ChangeFactor!$O$6:$O$17,C963),INDEX(ChangeFactor!$N$6:$N$17,C963)),1,0)</f>
        <v/>
      </c>
      <c r="H963" s="12">
        <f>IF(G963=1,GAMMA.INV(Data!W963,INDEX(ChangeFactor!$R$6:$R$17,C963),INDEX(ChangeFactor!$S$6:$S$17,C963)),0)</f>
        <v/>
      </c>
      <c r="I963" s="7">
        <f>NORM.S.INV(Data!X963)</f>
        <v/>
      </c>
      <c r="J963" s="7">
        <f>NORM.S.INV(Data!Y963)</f>
        <v/>
      </c>
      <c r="K963" s="7">
        <f>NORM.S.INV(Data!Z963)</f>
        <v/>
      </c>
      <c r="L963" s="7">
        <f>MAR1!$B$32*L962+MAR1!$C$32*M962+MAR1!$D$32*N962+MAR1!$B$42*I963+MAR1!$C$42*J963+MAR1!$D$42*K963</f>
        <v/>
      </c>
      <c r="M963" s="7">
        <f>MAR1!$B$33*L962+MAR1!$C$33*M962+MAR1!$D$33*N962+MAR1!$B$43*I963+MAR1!$C$43*J963+MAR1!$D$43*K963</f>
        <v/>
      </c>
      <c r="N963" s="7">
        <f>MAR1!$B$34*L962+MAR1!$C$34*M962+MAR1!$D$34*N962+MAR1!$B$44*I963+MAR1!$C$44*J963+MAR1!$D$44*K963</f>
        <v/>
      </c>
      <c r="O963" s="12">
        <f>MAR1!$B$5+MAR1!$C$5*COS(2*PI()*B963/365)+MAR1!$D$5*SIN(2*PI()*B963/365)+IF(E963=1,MAR1!$B$11+MAR1!$D$11*L963,MAR1!$C$11+MAR1!$E$11*L963)</f>
        <v/>
      </c>
      <c r="P963" s="12">
        <f>MAR1!$B$6+MAR1!$C$6*COS(2*PI()*B963/365)+MAR1!$D$6*SIN(2*PI()*B963/365)+IF(E963=1,MAR1!$B$12+MAR1!$D$12*M963,MAR1!$C$12+MAR1!$E$12*M963)</f>
        <v/>
      </c>
      <c r="Q963" s="12">
        <f>MAR1!$B$7+MAR1!$C$7*COS(2*PI()*B963/365)+MAR1!$D$7*SIN(2*PI()*B963/365)+IF(E963=1,MAR1!$B$13+MAR1!$D$13*N963,MAR1!$C$13+MAR1!$E$13*N963)</f>
        <v/>
      </c>
      <c r="R963" s="12">
        <f>MAR1!$B$5+MAR1!$C$5*COS(2*PI()*B963/365)+MAR1!$D$5*SIN(2*PI()*B963/365)+INDEX(ChangeFactor!$F$6:$F$17,C963)+IF(G963=1,MAR1!$B$11+INDEX(ChangeFactor!$G$6:$G$17,C963)*MAR1!$D$11*L963,MAR1!$C$11+INDEX(ChangeFactor!$G$6:$G$17,C963)*MAR1!$E$11*L963)</f>
        <v/>
      </c>
    </row>
    <row r="964">
      <c r="A964" s="6">
        <f>Data!U964</f>
        <v/>
      </c>
      <c r="B964" s="6">
        <f>MOD(A964-1,365)+1</f>
        <v/>
      </c>
      <c r="C964" s="6">
        <f>MATCH(B964,Markov!$C$6:$C$17,1)</f>
        <v/>
      </c>
      <c r="D964" s="16">
        <f>Data!V964</f>
        <v/>
      </c>
      <c r="E964" s="6">
        <f>IF(D964&lt;IF(E963=1,INDEX(Markov!$I$6:$I$17,C964),INDEX(Markov!$H$6:$H$17,C964)),1,0)</f>
        <v/>
      </c>
      <c r="F964" s="12">
        <f>IF(E964=1,GAMMA.INV(Data!W964,INDEX(Markov!$Q$6:$Q$17,C964),INDEX(Markov!$R$6:$R$17,C964)),0)</f>
        <v/>
      </c>
      <c r="G964" s="6">
        <f>IF(D964&lt;IF(G963=1,INDEX(ChangeFactor!$O$6:$O$17,C964),INDEX(ChangeFactor!$N$6:$N$17,C964)),1,0)</f>
        <v/>
      </c>
      <c r="H964" s="12">
        <f>IF(G964=1,GAMMA.INV(Data!W964,INDEX(ChangeFactor!$R$6:$R$17,C964),INDEX(ChangeFactor!$S$6:$S$17,C964)),0)</f>
        <v/>
      </c>
      <c r="I964" s="7">
        <f>NORM.S.INV(Data!X964)</f>
        <v/>
      </c>
      <c r="J964" s="7">
        <f>NORM.S.INV(Data!Y964)</f>
        <v/>
      </c>
      <c r="K964" s="7">
        <f>NORM.S.INV(Data!Z964)</f>
        <v/>
      </c>
      <c r="L964" s="7">
        <f>MAR1!$B$32*L963+MAR1!$C$32*M963+MAR1!$D$32*N963+MAR1!$B$42*I964+MAR1!$C$42*J964+MAR1!$D$42*K964</f>
        <v/>
      </c>
      <c r="M964" s="7">
        <f>MAR1!$B$33*L963+MAR1!$C$33*M963+MAR1!$D$33*N963+MAR1!$B$43*I964+MAR1!$C$43*J964+MAR1!$D$43*K964</f>
        <v/>
      </c>
      <c r="N964" s="7">
        <f>MAR1!$B$34*L963+MAR1!$C$34*M963+MAR1!$D$34*N963+MAR1!$B$44*I964+MAR1!$C$44*J964+MAR1!$D$44*K964</f>
        <v/>
      </c>
      <c r="O964" s="12">
        <f>MAR1!$B$5+MAR1!$C$5*COS(2*PI()*B964/365)+MAR1!$D$5*SIN(2*PI()*B964/365)+IF(E964=1,MAR1!$B$11+MAR1!$D$11*L964,MAR1!$C$11+MAR1!$E$11*L964)</f>
        <v/>
      </c>
      <c r="P964" s="12">
        <f>MAR1!$B$6+MAR1!$C$6*COS(2*PI()*B964/365)+MAR1!$D$6*SIN(2*PI()*B964/365)+IF(E964=1,MAR1!$B$12+MAR1!$D$12*M964,MAR1!$C$12+MAR1!$E$12*M964)</f>
        <v/>
      </c>
      <c r="Q964" s="12">
        <f>MAR1!$B$7+MAR1!$C$7*COS(2*PI()*B964/365)+MAR1!$D$7*SIN(2*PI()*B964/365)+IF(E964=1,MAR1!$B$13+MAR1!$D$13*N964,MAR1!$C$13+MAR1!$E$13*N964)</f>
        <v/>
      </c>
      <c r="R964" s="12">
        <f>MAR1!$B$5+MAR1!$C$5*COS(2*PI()*B964/365)+MAR1!$D$5*SIN(2*PI()*B964/365)+INDEX(ChangeFactor!$F$6:$F$17,C964)+IF(G964=1,MAR1!$B$11+INDEX(ChangeFactor!$G$6:$G$17,C964)*MAR1!$D$11*L964,MAR1!$C$11+INDEX(ChangeFactor!$G$6:$G$17,C964)*MAR1!$E$11*L964)</f>
        <v/>
      </c>
    </row>
    <row r="965">
      <c r="A965" s="6">
        <f>Data!U965</f>
        <v/>
      </c>
      <c r="B965" s="6">
        <f>MOD(A965-1,365)+1</f>
        <v/>
      </c>
      <c r="C965" s="6">
        <f>MATCH(B965,Markov!$C$6:$C$17,1)</f>
        <v/>
      </c>
      <c r="D965" s="16">
        <f>Data!V965</f>
        <v/>
      </c>
      <c r="E965" s="6">
        <f>IF(D965&lt;IF(E964=1,INDEX(Markov!$I$6:$I$17,C965),INDEX(Markov!$H$6:$H$17,C965)),1,0)</f>
        <v/>
      </c>
      <c r="F965" s="12">
        <f>IF(E965=1,GAMMA.INV(Data!W965,INDEX(Markov!$Q$6:$Q$17,C965),INDEX(Markov!$R$6:$R$17,C965)),0)</f>
        <v/>
      </c>
      <c r="G965" s="6">
        <f>IF(D965&lt;IF(G964=1,INDEX(ChangeFactor!$O$6:$O$17,C965),INDEX(ChangeFactor!$N$6:$N$17,C965)),1,0)</f>
        <v/>
      </c>
      <c r="H965" s="12">
        <f>IF(G965=1,GAMMA.INV(Data!W965,INDEX(ChangeFactor!$R$6:$R$17,C965),INDEX(ChangeFactor!$S$6:$S$17,C965)),0)</f>
        <v/>
      </c>
      <c r="I965" s="7">
        <f>NORM.S.INV(Data!X965)</f>
        <v/>
      </c>
      <c r="J965" s="7">
        <f>NORM.S.INV(Data!Y965)</f>
        <v/>
      </c>
      <c r="K965" s="7">
        <f>NORM.S.INV(Data!Z965)</f>
        <v/>
      </c>
      <c r="L965" s="7">
        <f>MAR1!$B$32*L964+MAR1!$C$32*M964+MAR1!$D$32*N964+MAR1!$B$42*I965+MAR1!$C$42*J965+MAR1!$D$42*K965</f>
        <v/>
      </c>
      <c r="M965" s="7">
        <f>MAR1!$B$33*L964+MAR1!$C$33*M964+MAR1!$D$33*N964+MAR1!$B$43*I965+MAR1!$C$43*J965+MAR1!$D$43*K965</f>
        <v/>
      </c>
      <c r="N965" s="7">
        <f>MAR1!$B$34*L964+MAR1!$C$34*M964+MAR1!$D$34*N964+MAR1!$B$44*I965+MAR1!$C$44*J965+MAR1!$D$44*K965</f>
        <v/>
      </c>
      <c r="O965" s="12">
        <f>MAR1!$B$5+MAR1!$C$5*COS(2*PI()*B965/365)+MAR1!$D$5*SIN(2*PI()*B965/365)+IF(E965=1,MAR1!$B$11+MAR1!$D$11*L965,MAR1!$C$11+MAR1!$E$11*L965)</f>
        <v/>
      </c>
      <c r="P965" s="12">
        <f>MAR1!$B$6+MAR1!$C$6*COS(2*PI()*B965/365)+MAR1!$D$6*SIN(2*PI()*B965/365)+IF(E965=1,MAR1!$B$12+MAR1!$D$12*M965,MAR1!$C$12+MAR1!$E$12*M965)</f>
        <v/>
      </c>
      <c r="Q965" s="12">
        <f>MAR1!$B$7+MAR1!$C$7*COS(2*PI()*B965/365)+MAR1!$D$7*SIN(2*PI()*B965/365)+IF(E965=1,MAR1!$B$13+MAR1!$D$13*N965,MAR1!$C$13+MAR1!$E$13*N965)</f>
        <v/>
      </c>
      <c r="R965" s="12">
        <f>MAR1!$B$5+MAR1!$C$5*COS(2*PI()*B965/365)+MAR1!$D$5*SIN(2*PI()*B965/365)+INDEX(ChangeFactor!$F$6:$F$17,C965)+IF(G965=1,MAR1!$B$11+INDEX(ChangeFactor!$G$6:$G$17,C965)*MAR1!$D$11*L965,MAR1!$C$11+INDEX(ChangeFactor!$G$6:$G$17,C965)*MAR1!$E$11*L965)</f>
        <v/>
      </c>
    </row>
    <row r="966">
      <c r="A966" s="6">
        <f>Data!U966</f>
        <v/>
      </c>
      <c r="B966" s="6">
        <f>MOD(A966-1,365)+1</f>
        <v/>
      </c>
      <c r="C966" s="6">
        <f>MATCH(B966,Markov!$C$6:$C$17,1)</f>
        <v/>
      </c>
      <c r="D966" s="16">
        <f>Data!V966</f>
        <v/>
      </c>
      <c r="E966" s="6">
        <f>IF(D966&lt;IF(E965=1,INDEX(Markov!$I$6:$I$17,C966),INDEX(Markov!$H$6:$H$17,C966)),1,0)</f>
        <v/>
      </c>
      <c r="F966" s="12">
        <f>IF(E966=1,GAMMA.INV(Data!W966,INDEX(Markov!$Q$6:$Q$17,C966),INDEX(Markov!$R$6:$R$17,C966)),0)</f>
        <v/>
      </c>
      <c r="G966" s="6">
        <f>IF(D966&lt;IF(G965=1,INDEX(ChangeFactor!$O$6:$O$17,C966),INDEX(ChangeFactor!$N$6:$N$17,C966)),1,0)</f>
        <v/>
      </c>
      <c r="H966" s="12">
        <f>IF(G966=1,GAMMA.INV(Data!W966,INDEX(ChangeFactor!$R$6:$R$17,C966),INDEX(ChangeFactor!$S$6:$S$17,C966)),0)</f>
        <v/>
      </c>
      <c r="I966" s="7">
        <f>NORM.S.INV(Data!X966)</f>
        <v/>
      </c>
      <c r="J966" s="7">
        <f>NORM.S.INV(Data!Y966)</f>
        <v/>
      </c>
      <c r="K966" s="7">
        <f>NORM.S.INV(Data!Z966)</f>
        <v/>
      </c>
      <c r="L966" s="7">
        <f>MAR1!$B$32*L965+MAR1!$C$32*M965+MAR1!$D$32*N965+MAR1!$B$42*I966+MAR1!$C$42*J966+MAR1!$D$42*K966</f>
        <v/>
      </c>
      <c r="M966" s="7">
        <f>MAR1!$B$33*L965+MAR1!$C$33*M965+MAR1!$D$33*N965+MAR1!$B$43*I966+MAR1!$C$43*J966+MAR1!$D$43*K966</f>
        <v/>
      </c>
      <c r="N966" s="7">
        <f>MAR1!$B$34*L965+MAR1!$C$34*M965+MAR1!$D$34*N965+MAR1!$B$44*I966+MAR1!$C$44*J966+MAR1!$D$44*K966</f>
        <v/>
      </c>
      <c r="O966" s="12">
        <f>MAR1!$B$5+MAR1!$C$5*COS(2*PI()*B966/365)+MAR1!$D$5*SIN(2*PI()*B966/365)+IF(E966=1,MAR1!$B$11+MAR1!$D$11*L966,MAR1!$C$11+MAR1!$E$11*L966)</f>
        <v/>
      </c>
      <c r="P966" s="12">
        <f>MAR1!$B$6+MAR1!$C$6*COS(2*PI()*B966/365)+MAR1!$D$6*SIN(2*PI()*B966/365)+IF(E966=1,MAR1!$B$12+MAR1!$D$12*M966,MAR1!$C$12+MAR1!$E$12*M966)</f>
        <v/>
      </c>
      <c r="Q966" s="12">
        <f>MAR1!$B$7+MAR1!$C$7*COS(2*PI()*B966/365)+MAR1!$D$7*SIN(2*PI()*B966/365)+IF(E966=1,MAR1!$B$13+MAR1!$D$13*N966,MAR1!$C$13+MAR1!$E$13*N966)</f>
        <v/>
      </c>
      <c r="R966" s="12">
        <f>MAR1!$B$5+MAR1!$C$5*COS(2*PI()*B966/365)+MAR1!$D$5*SIN(2*PI()*B966/365)+INDEX(ChangeFactor!$F$6:$F$17,C966)+IF(G966=1,MAR1!$B$11+INDEX(ChangeFactor!$G$6:$G$17,C966)*MAR1!$D$11*L966,MAR1!$C$11+INDEX(ChangeFactor!$G$6:$G$17,C966)*MAR1!$E$11*L966)</f>
        <v/>
      </c>
    </row>
    <row r="967">
      <c r="A967" s="6">
        <f>Data!U967</f>
        <v/>
      </c>
      <c r="B967" s="6">
        <f>MOD(A967-1,365)+1</f>
        <v/>
      </c>
      <c r="C967" s="6">
        <f>MATCH(B967,Markov!$C$6:$C$17,1)</f>
        <v/>
      </c>
      <c r="D967" s="16">
        <f>Data!V967</f>
        <v/>
      </c>
      <c r="E967" s="6">
        <f>IF(D967&lt;IF(E966=1,INDEX(Markov!$I$6:$I$17,C967),INDEX(Markov!$H$6:$H$17,C967)),1,0)</f>
        <v/>
      </c>
      <c r="F967" s="12">
        <f>IF(E967=1,GAMMA.INV(Data!W967,INDEX(Markov!$Q$6:$Q$17,C967),INDEX(Markov!$R$6:$R$17,C967)),0)</f>
        <v/>
      </c>
      <c r="G967" s="6">
        <f>IF(D967&lt;IF(G966=1,INDEX(ChangeFactor!$O$6:$O$17,C967),INDEX(ChangeFactor!$N$6:$N$17,C967)),1,0)</f>
        <v/>
      </c>
      <c r="H967" s="12">
        <f>IF(G967=1,GAMMA.INV(Data!W967,INDEX(ChangeFactor!$R$6:$R$17,C967),INDEX(ChangeFactor!$S$6:$S$17,C967)),0)</f>
        <v/>
      </c>
      <c r="I967" s="7">
        <f>NORM.S.INV(Data!X967)</f>
        <v/>
      </c>
      <c r="J967" s="7">
        <f>NORM.S.INV(Data!Y967)</f>
        <v/>
      </c>
      <c r="K967" s="7">
        <f>NORM.S.INV(Data!Z967)</f>
        <v/>
      </c>
      <c r="L967" s="7">
        <f>MAR1!$B$32*L966+MAR1!$C$32*M966+MAR1!$D$32*N966+MAR1!$B$42*I967+MAR1!$C$42*J967+MAR1!$D$42*K967</f>
        <v/>
      </c>
      <c r="M967" s="7">
        <f>MAR1!$B$33*L966+MAR1!$C$33*M966+MAR1!$D$33*N966+MAR1!$B$43*I967+MAR1!$C$43*J967+MAR1!$D$43*K967</f>
        <v/>
      </c>
      <c r="N967" s="7">
        <f>MAR1!$B$34*L966+MAR1!$C$34*M966+MAR1!$D$34*N966+MAR1!$B$44*I967+MAR1!$C$44*J967+MAR1!$D$44*K967</f>
        <v/>
      </c>
      <c r="O967" s="12">
        <f>MAR1!$B$5+MAR1!$C$5*COS(2*PI()*B967/365)+MAR1!$D$5*SIN(2*PI()*B967/365)+IF(E967=1,MAR1!$B$11+MAR1!$D$11*L967,MAR1!$C$11+MAR1!$E$11*L967)</f>
        <v/>
      </c>
      <c r="P967" s="12">
        <f>MAR1!$B$6+MAR1!$C$6*COS(2*PI()*B967/365)+MAR1!$D$6*SIN(2*PI()*B967/365)+IF(E967=1,MAR1!$B$12+MAR1!$D$12*M967,MAR1!$C$12+MAR1!$E$12*M967)</f>
        <v/>
      </c>
      <c r="Q967" s="12">
        <f>MAR1!$B$7+MAR1!$C$7*COS(2*PI()*B967/365)+MAR1!$D$7*SIN(2*PI()*B967/365)+IF(E967=1,MAR1!$B$13+MAR1!$D$13*N967,MAR1!$C$13+MAR1!$E$13*N967)</f>
        <v/>
      </c>
      <c r="R967" s="12">
        <f>MAR1!$B$5+MAR1!$C$5*COS(2*PI()*B967/365)+MAR1!$D$5*SIN(2*PI()*B967/365)+INDEX(ChangeFactor!$F$6:$F$17,C967)+IF(G967=1,MAR1!$B$11+INDEX(ChangeFactor!$G$6:$G$17,C967)*MAR1!$D$11*L967,MAR1!$C$11+INDEX(ChangeFactor!$G$6:$G$17,C967)*MAR1!$E$11*L967)</f>
        <v/>
      </c>
    </row>
    <row r="968">
      <c r="A968" s="6">
        <f>Data!U968</f>
        <v/>
      </c>
      <c r="B968" s="6">
        <f>MOD(A968-1,365)+1</f>
        <v/>
      </c>
      <c r="C968" s="6">
        <f>MATCH(B968,Markov!$C$6:$C$17,1)</f>
        <v/>
      </c>
      <c r="D968" s="16">
        <f>Data!V968</f>
        <v/>
      </c>
      <c r="E968" s="6">
        <f>IF(D968&lt;IF(E967=1,INDEX(Markov!$I$6:$I$17,C968),INDEX(Markov!$H$6:$H$17,C968)),1,0)</f>
        <v/>
      </c>
      <c r="F968" s="12">
        <f>IF(E968=1,GAMMA.INV(Data!W968,INDEX(Markov!$Q$6:$Q$17,C968),INDEX(Markov!$R$6:$R$17,C968)),0)</f>
        <v/>
      </c>
      <c r="G968" s="6">
        <f>IF(D968&lt;IF(G967=1,INDEX(ChangeFactor!$O$6:$O$17,C968),INDEX(ChangeFactor!$N$6:$N$17,C968)),1,0)</f>
        <v/>
      </c>
      <c r="H968" s="12">
        <f>IF(G968=1,GAMMA.INV(Data!W968,INDEX(ChangeFactor!$R$6:$R$17,C968),INDEX(ChangeFactor!$S$6:$S$17,C968)),0)</f>
        <v/>
      </c>
      <c r="I968" s="7">
        <f>NORM.S.INV(Data!X968)</f>
        <v/>
      </c>
      <c r="J968" s="7">
        <f>NORM.S.INV(Data!Y968)</f>
        <v/>
      </c>
      <c r="K968" s="7">
        <f>NORM.S.INV(Data!Z968)</f>
        <v/>
      </c>
      <c r="L968" s="7">
        <f>MAR1!$B$32*L967+MAR1!$C$32*M967+MAR1!$D$32*N967+MAR1!$B$42*I968+MAR1!$C$42*J968+MAR1!$D$42*K968</f>
        <v/>
      </c>
      <c r="M968" s="7">
        <f>MAR1!$B$33*L967+MAR1!$C$33*M967+MAR1!$D$33*N967+MAR1!$B$43*I968+MAR1!$C$43*J968+MAR1!$D$43*K968</f>
        <v/>
      </c>
      <c r="N968" s="7">
        <f>MAR1!$B$34*L967+MAR1!$C$34*M967+MAR1!$D$34*N967+MAR1!$B$44*I968+MAR1!$C$44*J968+MAR1!$D$44*K968</f>
        <v/>
      </c>
      <c r="O968" s="12">
        <f>MAR1!$B$5+MAR1!$C$5*COS(2*PI()*B968/365)+MAR1!$D$5*SIN(2*PI()*B968/365)+IF(E968=1,MAR1!$B$11+MAR1!$D$11*L968,MAR1!$C$11+MAR1!$E$11*L968)</f>
        <v/>
      </c>
      <c r="P968" s="12">
        <f>MAR1!$B$6+MAR1!$C$6*COS(2*PI()*B968/365)+MAR1!$D$6*SIN(2*PI()*B968/365)+IF(E968=1,MAR1!$B$12+MAR1!$D$12*M968,MAR1!$C$12+MAR1!$E$12*M968)</f>
        <v/>
      </c>
      <c r="Q968" s="12">
        <f>MAR1!$B$7+MAR1!$C$7*COS(2*PI()*B968/365)+MAR1!$D$7*SIN(2*PI()*B968/365)+IF(E968=1,MAR1!$B$13+MAR1!$D$13*N968,MAR1!$C$13+MAR1!$E$13*N968)</f>
        <v/>
      </c>
      <c r="R968" s="12">
        <f>MAR1!$B$5+MAR1!$C$5*COS(2*PI()*B968/365)+MAR1!$D$5*SIN(2*PI()*B968/365)+INDEX(ChangeFactor!$F$6:$F$17,C968)+IF(G968=1,MAR1!$B$11+INDEX(ChangeFactor!$G$6:$G$17,C968)*MAR1!$D$11*L968,MAR1!$C$11+INDEX(ChangeFactor!$G$6:$G$17,C968)*MAR1!$E$11*L968)</f>
        <v/>
      </c>
    </row>
    <row r="969">
      <c r="A969" s="6">
        <f>Data!U969</f>
        <v/>
      </c>
      <c r="B969" s="6">
        <f>MOD(A969-1,365)+1</f>
        <v/>
      </c>
      <c r="C969" s="6">
        <f>MATCH(B969,Markov!$C$6:$C$17,1)</f>
        <v/>
      </c>
      <c r="D969" s="16">
        <f>Data!V969</f>
        <v/>
      </c>
      <c r="E969" s="6">
        <f>IF(D969&lt;IF(E968=1,INDEX(Markov!$I$6:$I$17,C969),INDEX(Markov!$H$6:$H$17,C969)),1,0)</f>
        <v/>
      </c>
      <c r="F969" s="12">
        <f>IF(E969=1,GAMMA.INV(Data!W969,INDEX(Markov!$Q$6:$Q$17,C969),INDEX(Markov!$R$6:$R$17,C969)),0)</f>
        <v/>
      </c>
      <c r="G969" s="6">
        <f>IF(D969&lt;IF(G968=1,INDEX(ChangeFactor!$O$6:$O$17,C969),INDEX(ChangeFactor!$N$6:$N$17,C969)),1,0)</f>
        <v/>
      </c>
      <c r="H969" s="12">
        <f>IF(G969=1,GAMMA.INV(Data!W969,INDEX(ChangeFactor!$R$6:$R$17,C969),INDEX(ChangeFactor!$S$6:$S$17,C969)),0)</f>
        <v/>
      </c>
      <c r="I969" s="7">
        <f>NORM.S.INV(Data!X969)</f>
        <v/>
      </c>
      <c r="J969" s="7">
        <f>NORM.S.INV(Data!Y969)</f>
        <v/>
      </c>
      <c r="K969" s="7">
        <f>NORM.S.INV(Data!Z969)</f>
        <v/>
      </c>
      <c r="L969" s="7">
        <f>MAR1!$B$32*L968+MAR1!$C$32*M968+MAR1!$D$32*N968+MAR1!$B$42*I969+MAR1!$C$42*J969+MAR1!$D$42*K969</f>
        <v/>
      </c>
      <c r="M969" s="7">
        <f>MAR1!$B$33*L968+MAR1!$C$33*M968+MAR1!$D$33*N968+MAR1!$B$43*I969+MAR1!$C$43*J969+MAR1!$D$43*K969</f>
        <v/>
      </c>
      <c r="N969" s="7">
        <f>MAR1!$B$34*L968+MAR1!$C$34*M968+MAR1!$D$34*N968+MAR1!$B$44*I969+MAR1!$C$44*J969+MAR1!$D$44*K969</f>
        <v/>
      </c>
      <c r="O969" s="12">
        <f>MAR1!$B$5+MAR1!$C$5*COS(2*PI()*B969/365)+MAR1!$D$5*SIN(2*PI()*B969/365)+IF(E969=1,MAR1!$B$11+MAR1!$D$11*L969,MAR1!$C$11+MAR1!$E$11*L969)</f>
        <v/>
      </c>
      <c r="P969" s="12">
        <f>MAR1!$B$6+MAR1!$C$6*COS(2*PI()*B969/365)+MAR1!$D$6*SIN(2*PI()*B969/365)+IF(E969=1,MAR1!$B$12+MAR1!$D$12*M969,MAR1!$C$12+MAR1!$E$12*M969)</f>
        <v/>
      </c>
      <c r="Q969" s="12">
        <f>MAR1!$B$7+MAR1!$C$7*COS(2*PI()*B969/365)+MAR1!$D$7*SIN(2*PI()*B969/365)+IF(E969=1,MAR1!$B$13+MAR1!$D$13*N969,MAR1!$C$13+MAR1!$E$13*N969)</f>
        <v/>
      </c>
      <c r="R969" s="12">
        <f>MAR1!$B$5+MAR1!$C$5*COS(2*PI()*B969/365)+MAR1!$D$5*SIN(2*PI()*B969/365)+INDEX(ChangeFactor!$F$6:$F$17,C969)+IF(G969=1,MAR1!$B$11+INDEX(ChangeFactor!$G$6:$G$17,C969)*MAR1!$D$11*L969,MAR1!$C$11+INDEX(ChangeFactor!$G$6:$G$17,C969)*MAR1!$E$11*L969)</f>
        <v/>
      </c>
    </row>
    <row r="970">
      <c r="A970" s="6">
        <f>Data!U970</f>
        <v/>
      </c>
      <c r="B970" s="6">
        <f>MOD(A970-1,365)+1</f>
        <v/>
      </c>
      <c r="C970" s="6">
        <f>MATCH(B970,Markov!$C$6:$C$17,1)</f>
        <v/>
      </c>
      <c r="D970" s="16">
        <f>Data!V970</f>
        <v/>
      </c>
      <c r="E970" s="6">
        <f>IF(D970&lt;IF(E969=1,INDEX(Markov!$I$6:$I$17,C970),INDEX(Markov!$H$6:$H$17,C970)),1,0)</f>
        <v/>
      </c>
      <c r="F970" s="12">
        <f>IF(E970=1,GAMMA.INV(Data!W970,INDEX(Markov!$Q$6:$Q$17,C970),INDEX(Markov!$R$6:$R$17,C970)),0)</f>
        <v/>
      </c>
      <c r="G970" s="6">
        <f>IF(D970&lt;IF(G969=1,INDEX(ChangeFactor!$O$6:$O$17,C970),INDEX(ChangeFactor!$N$6:$N$17,C970)),1,0)</f>
        <v/>
      </c>
      <c r="H970" s="12">
        <f>IF(G970=1,GAMMA.INV(Data!W970,INDEX(ChangeFactor!$R$6:$R$17,C970),INDEX(ChangeFactor!$S$6:$S$17,C970)),0)</f>
        <v/>
      </c>
      <c r="I970" s="7">
        <f>NORM.S.INV(Data!X970)</f>
        <v/>
      </c>
      <c r="J970" s="7">
        <f>NORM.S.INV(Data!Y970)</f>
        <v/>
      </c>
      <c r="K970" s="7">
        <f>NORM.S.INV(Data!Z970)</f>
        <v/>
      </c>
      <c r="L970" s="7">
        <f>MAR1!$B$32*L969+MAR1!$C$32*M969+MAR1!$D$32*N969+MAR1!$B$42*I970+MAR1!$C$42*J970+MAR1!$D$42*K970</f>
        <v/>
      </c>
      <c r="M970" s="7">
        <f>MAR1!$B$33*L969+MAR1!$C$33*M969+MAR1!$D$33*N969+MAR1!$B$43*I970+MAR1!$C$43*J970+MAR1!$D$43*K970</f>
        <v/>
      </c>
      <c r="N970" s="7">
        <f>MAR1!$B$34*L969+MAR1!$C$34*M969+MAR1!$D$34*N969+MAR1!$B$44*I970+MAR1!$C$44*J970+MAR1!$D$44*K970</f>
        <v/>
      </c>
      <c r="O970" s="12">
        <f>MAR1!$B$5+MAR1!$C$5*COS(2*PI()*B970/365)+MAR1!$D$5*SIN(2*PI()*B970/365)+IF(E970=1,MAR1!$B$11+MAR1!$D$11*L970,MAR1!$C$11+MAR1!$E$11*L970)</f>
        <v/>
      </c>
      <c r="P970" s="12">
        <f>MAR1!$B$6+MAR1!$C$6*COS(2*PI()*B970/365)+MAR1!$D$6*SIN(2*PI()*B970/365)+IF(E970=1,MAR1!$B$12+MAR1!$D$12*M970,MAR1!$C$12+MAR1!$E$12*M970)</f>
        <v/>
      </c>
      <c r="Q970" s="12">
        <f>MAR1!$B$7+MAR1!$C$7*COS(2*PI()*B970/365)+MAR1!$D$7*SIN(2*PI()*B970/365)+IF(E970=1,MAR1!$B$13+MAR1!$D$13*N970,MAR1!$C$13+MAR1!$E$13*N970)</f>
        <v/>
      </c>
      <c r="R970" s="12">
        <f>MAR1!$B$5+MAR1!$C$5*COS(2*PI()*B970/365)+MAR1!$D$5*SIN(2*PI()*B970/365)+INDEX(ChangeFactor!$F$6:$F$17,C970)+IF(G970=1,MAR1!$B$11+INDEX(ChangeFactor!$G$6:$G$17,C970)*MAR1!$D$11*L970,MAR1!$C$11+INDEX(ChangeFactor!$G$6:$G$17,C970)*MAR1!$E$11*L970)</f>
        <v/>
      </c>
    </row>
    <row r="971">
      <c r="A971" s="6">
        <f>Data!U971</f>
        <v/>
      </c>
      <c r="B971" s="6">
        <f>MOD(A971-1,365)+1</f>
        <v/>
      </c>
      <c r="C971" s="6">
        <f>MATCH(B971,Markov!$C$6:$C$17,1)</f>
        <v/>
      </c>
      <c r="D971" s="16">
        <f>Data!V971</f>
        <v/>
      </c>
      <c r="E971" s="6">
        <f>IF(D971&lt;IF(E970=1,INDEX(Markov!$I$6:$I$17,C971),INDEX(Markov!$H$6:$H$17,C971)),1,0)</f>
        <v/>
      </c>
      <c r="F971" s="12">
        <f>IF(E971=1,GAMMA.INV(Data!W971,INDEX(Markov!$Q$6:$Q$17,C971),INDEX(Markov!$R$6:$R$17,C971)),0)</f>
        <v/>
      </c>
      <c r="G971" s="6">
        <f>IF(D971&lt;IF(G970=1,INDEX(ChangeFactor!$O$6:$O$17,C971),INDEX(ChangeFactor!$N$6:$N$17,C971)),1,0)</f>
        <v/>
      </c>
      <c r="H971" s="12">
        <f>IF(G971=1,GAMMA.INV(Data!W971,INDEX(ChangeFactor!$R$6:$R$17,C971),INDEX(ChangeFactor!$S$6:$S$17,C971)),0)</f>
        <v/>
      </c>
      <c r="I971" s="7">
        <f>NORM.S.INV(Data!X971)</f>
        <v/>
      </c>
      <c r="J971" s="7">
        <f>NORM.S.INV(Data!Y971)</f>
        <v/>
      </c>
      <c r="K971" s="7">
        <f>NORM.S.INV(Data!Z971)</f>
        <v/>
      </c>
      <c r="L971" s="7">
        <f>MAR1!$B$32*L970+MAR1!$C$32*M970+MAR1!$D$32*N970+MAR1!$B$42*I971+MAR1!$C$42*J971+MAR1!$D$42*K971</f>
        <v/>
      </c>
      <c r="M971" s="7">
        <f>MAR1!$B$33*L970+MAR1!$C$33*M970+MAR1!$D$33*N970+MAR1!$B$43*I971+MAR1!$C$43*J971+MAR1!$D$43*K971</f>
        <v/>
      </c>
      <c r="N971" s="7">
        <f>MAR1!$B$34*L970+MAR1!$C$34*M970+MAR1!$D$34*N970+MAR1!$B$44*I971+MAR1!$C$44*J971+MAR1!$D$44*K971</f>
        <v/>
      </c>
      <c r="O971" s="12">
        <f>MAR1!$B$5+MAR1!$C$5*COS(2*PI()*B971/365)+MAR1!$D$5*SIN(2*PI()*B971/365)+IF(E971=1,MAR1!$B$11+MAR1!$D$11*L971,MAR1!$C$11+MAR1!$E$11*L971)</f>
        <v/>
      </c>
      <c r="P971" s="12">
        <f>MAR1!$B$6+MAR1!$C$6*COS(2*PI()*B971/365)+MAR1!$D$6*SIN(2*PI()*B971/365)+IF(E971=1,MAR1!$B$12+MAR1!$D$12*M971,MAR1!$C$12+MAR1!$E$12*M971)</f>
        <v/>
      </c>
      <c r="Q971" s="12">
        <f>MAR1!$B$7+MAR1!$C$7*COS(2*PI()*B971/365)+MAR1!$D$7*SIN(2*PI()*B971/365)+IF(E971=1,MAR1!$B$13+MAR1!$D$13*N971,MAR1!$C$13+MAR1!$E$13*N971)</f>
        <v/>
      </c>
      <c r="R971" s="12">
        <f>MAR1!$B$5+MAR1!$C$5*COS(2*PI()*B971/365)+MAR1!$D$5*SIN(2*PI()*B971/365)+INDEX(ChangeFactor!$F$6:$F$17,C971)+IF(G971=1,MAR1!$B$11+INDEX(ChangeFactor!$G$6:$G$17,C971)*MAR1!$D$11*L971,MAR1!$C$11+INDEX(ChangeFactor!$G$6:$G$17,C971)*MAR1!$E$11*L971)</f>
        <v/>
      </c>
    </row>
    <row r="972">
      <c r="A972" s="6">
        <f>Data!U972</f>
        <v/>
      </c>
      <c r="B972" s="6">
        <f>MOD(A972-1,365)+1</f>
        <v/>
      </c>
      <c r="C972" s="6">
        <f>MATCH(B972,Markov!$C$6:$C$17,1)</f>
        <v/>
      </c>
      <c r="D972" s="16">
        <f>Data!V972</f>
        <v/>
      </c>
      <c r="E972" s="6">
        <f>IF(D972&lt;IF(E971=1,INDEX(Markov!$I$6:$I$17,C972),INDEX(Markov!$H$6:$H$17,C972)),1,0)</f>
        <v/>
      </c>
      <c r="F972" s="12">
        <f>IF(E972=1,GAMMA.INV(Data!W972,INDEX(Markov!$Q$6:$Q$17,C972),INDEX(Markov!$R$6:$R$17,C972)),0)</f>
        <v/>
      </c>
      <c r="G972" s="6">
        <f>IF(D972&lt;IF(G971=1,INDEX(ChangeFactor!$O$6:$O$17,C972),INDEX(ChangeFactor!$N$6:$N$17,C972)),1,0)</f>
        <v/>
      </c>
      <c r="H972" s="12">
        <f>IF(G972=1,GAMMA.INV(Data!W972,INDEX(ChangeFactor!$R$6:$R$17,C972),INDEX(ChangeFactor!$S$6:$S$17,C972)),0)</f>
        <v/>
      </c>
      <c r="I972" s="7">
        <f>NORM.S.INV(Data!X972)</f>
        <v/>
      </c>
      <c r="J972" s="7">
        <f>NORM.S.INV(Data!Y972)</f>
        <v/>
      </c>
      <c r="K972" s="7">
        <f>NORM.S.INV(Data!Z972)</f>
        <v/>
      </c>
      <c r="L972" s="7">
        <f>MAR1!$B$32*L971+MAR1!$C$32*M971+MAR1!$D$32*N971+MAR1!$B$42*I972+MAR1!$C$42*J972+MAR1!$D$42*K972</f>
        <v/>
      </c>
      <c r="M972" s="7">
        <f>MAR1!$B$33*L971+MAR1!$C$33*M971+MAR1!$D$33*N971+MAR1!$B$43*I972+MAR1!$C$43*J972+MAR1!$D$43*K972</f>
        <v/>
      </c>
      <c r="N972" s="7">
        <f>MAR1!$B$34*L971+MAR1!$C$34*M971+MAR1!$D$34*N971+MAR1!$B$44*I972+MAR1!$C$44*J972+MAR1!$D$44*K972</f>
        <v/>
      </c>
      <c r="O972" s="12">
        <f>MAR1!$B$5+MAR1!$C$5*COS(2*PI()*B972/365)+MAR1!$D$5*SIN(2*PI()*B972/365)+IF(E972=1,MAR1!$B$11+MAR1!$D$11*L972,MAR1!$C$11+MAR1!$E$11*L972)</f>
        <v/>
      </c>
      <c r="P972" s="12">
        <f>MAR1!$B$6+MAR1!$C$6*COS(2*PI()*B972/365)+MAR1!$D$6*SIN(2*PI()*B972/365)+IF(E972=1,MAR1!$B$12+MAR1!$D$12*M972,MAR1!$C$12+MAR1!$E$12*M972)</f>
        <v/>
      </c>
      <c r="Q972" s="12">
        <f>MAR1!$B$7+MAR1!$C$7*COS(2*PI()*B972/365)+MAR1!$D$7*SIN(2*PI()*B972/365)+IF(E972=1,MAR1!$B$13+MAR1!$D$13*N972,MAR1!$C$13+MAR1!$E$13*N972)</f>
        <v/>
      </c>
      <c r="R972" s="12">
        <f>MAR1!$B$5+MAR1!$C$5*COS(2*PI()*B972/365)+MAR1!$D$5*SIN(2*PI()*B972/365)+INDEX(ChangeFactor!$F$6:$F$17,C972)+IF(G972=1,MAR1!$B$11+INDEX(ChangeFactor!$G$6:$G$17,C972)*MAR1!$D$11*L972,MAR1!$C$11+INDEX(ChangeFactor!$G$6:$G$17,C972)*MAR1!$E$11*L972)</f>
        <v/>
      </c>
    </row>
    <row r="973">
      <c r="A973" s="6">
        <f>Data!U973</f>
        <v/>
      </c>
      <c r="B973" s="6">
        <f>MOD(A973-1,365)+1</f>
        <v/>
      </c>
      <c r="C973" s="6">
        <f>MATCH(B973,Markov!$C$6:$C$17,1)</f>
        <v/>
      </c>
      <c r="D973" s="16">
        <f>Data!V973</f>
        <v/>
      </c>
      <c r="E973" s="6">
        <f>IF(D973&lt;IF(E972=1,INDEX(Markov!$I$6:$I$17,C973),INDEX(Markov!$H$6:$H$17,C973)),1,0)</f>
        <v/>
      </c>
      <c r="F973" s="12">
        <f>IF(E973=1,GAMMA.INV(Data!W973,INDEX(Markov!$Q$6:$Q$17,C973),INDEX(Markov!$R$6:$R$17,C973)),0)</f>
        <v/>
      </c>
      <c r="G973" s="6">
        <f>IF(D973&lt;IF(G972=1,INDEX(ChangeFactor!$O$6:$O$17,C973),INDEX(ChangeFactor!$N$6:$N$17,C973)),1,0)</f>
        <v/>
      </c>
      <c r="H973" s="12">
        <f>IF(G973=1,GAMMA.INV(Data!W973,INDEX(ChangeFactor!$R$6:$R$17,C973),INDEX(ChangeFactor!$S$6:$S$17,C973)),0)</f>
        <v/>
      </c>
      <c r="I973" s="7">
        <f>NORM.S.INV(Data!X973)</f>
        <v/>
      </c>
      <c r="J973" s="7">
        <f>NORM.S.INV(Data!Y973)</f>
        <v/>
      </c>
      <c r="K973" s="7">
        <f>NORM.S.INV(Data!Z973)</f>
        <v/>
      </c>
      <c r="L973" s="7">
        <f>MAR1!$B$32*L972+MAR1!$C$32*M972+MAR1!$D$32*N972+MAR1!$B$42*I973+MAR1!$C$42*J973+MAR1!$D$42*K973</f>
        <v/>
      </c>
      <c r="M973" s="7">
        <f>MAR1!$B$33*L972+MAR1!$C$33*M972+MAR1!$D$33*N972+MAR1!$B$43*I973+MAR1!$C$43*J973+MAR1!$D$43*K973</f>
        <v/>
      </c>
      <c r="N973" s="7">
        <f>MAR1!$B$34*L972+MAR1!$C$34*M972+MAR1!$D$34*N972+MAR1!$B$44*I973+MAR1!$C$44*J973+MAR1!$D$44*K973</f>
        <v/>
      </c>
      <c r="O973" s="12">
        <f>MAR1!$B$5+MAR1!$C$5*COS(2*PI()*B973/365)+MAR1!$D$5*SIN(2*PI()*B973/365)+IF(E973=1,MAR1!$B$11+MAR1!$D$11*L973,MAR1!$C$11+MAR1!$E$11*L973)</f>
        <v/>
      </c>
      <c r="P973" s="12">
        <f>MAR1!$B$6+MAR1!$C$6*COS(2*PI()*B973/365)+MAR1!$D$6*SIN(2*PI()*B973/365)+IF(E973=1,MAR1!$B$12+MAR1!$D$12*M973,MAR1!$C$12+MAR1!$E$12*M973)</f>
        <v/>
      </c>
      <c r="Q973" s="12">
        <f>MAR1!$B$7+MAR1!$C$7*COS(2*PI()*B973/365)+MAR1!$D$7*SIN(2*PI()*B973/365)+IF(E973=1,MAR1!$B$13+MAR1!$D$13*N973,MAR1!$C$13+MAR1!$E$13*N973)</f>
        <v/>
      </c>
      <c r="R973" s="12">
        <f>MAR1!$B$5+MAR1!$C$5*COS(2*PI()*B973/365)+MAR1!$D$5*SIN(2*PI()*B973/365)+INDEX(ChangeFactor!$F$6:$F$17,C973)+IF(G973=1,MAR1!$B$11+INDEX(ChangeFactor!$G$6:$G$17,C973)*MAR1!$D$11*L973,MAR1!$C$11+INDEX(ChangeFactor!$G$6:$G$17,C973)*MAR1!$E$11*L973)</f>
        <v/>
      </c>
    </row>
    <row r="974">
      <c r="A974" s="6">
        <f>Data!U974</f>
        <v/>
      </c>
      <c r="B974" s="6">
        <f>MOD(A974-1,365)+1</f>
        <v/>
      </c>
      <c r="C974" s="6">
        <f>MATCH(B974,Markov!$C$6:$C$17,1)</f>
        <v/>
      </c>
      <c r="D974" s="16">
        <f>Data!V974</f>
        <v/>
      </c>
      <c r="E974" s="6">
        <f>IF(D974&lt;IF(E973=1,INDEX(Markov!$I$6:$I$17,C974),INDEX(Markov!$H$6:$H$17,C974)),1,0)</f>
        <v/>
      </c>
      <c r="F974" s="12">
        <f>IF(E974=1,GAMMA.INV(Data!W974,INDEX(Markov!$Q$6:$Q$17,C974),INDEX(Markov!$R$6:$R$17,C974)),0)</f>
        <v/>
      </c>
      <c r="G974" s="6">
        <f>IF(D974&lt;IF(G973=1,INDEX(ChangeFactor!$O$6:$O$17,C974),INDEX(ChangeFactor!$N$6:$N$17,C974)),1,0)</f>
        <v/>
      </c>
      <c r="H974" s="12">
        <f>IF(G974=1,GAMMA.INV(Data!W974,INDEX(ChangeFactor!$R$6:$R$17,C974),INDEX(ChangeFactor!$S$6:$S$17,C974)),0)</f>
        <v/>
      </c>
      <c r="I974" s="7">
        <f>NORM.S.INV(Data!X974)</f>
        <v/>
      </c>
      <c r="J974" s="7">
        <f>NORM.S.INV(Data!Y974)</f>
        <v/>
      </c>
      <c r="K974" s="7">
        <f>NORM.S.INV(Data!Z974)</f>
        <v/>
      </c>
      <c r="L974" s="7">
        <f>MAR1!$B$32*L973+MAR1!$C$32*M973+MAR1!$D$32*N973+MAR1!$B$42*I974+MAR1!$C$42*J974+MAR1!$D$42*K974</f>
        <v/>
      </c>
      <c r="M974" s="7">
        <f>MAR1!$B$33*L973+MAR1!$C$33*M973+MAR1!$D$33*N973+MAR1!$B$43*I974+MAR1!$C$43*J974+MAR1!$D$43*K974</f>
        <v/>
      </c>
      <c r="N974" s="7">
        <f>MAR1!$B$34*L973+MAR1!$C$34*M973+MAR1!$D$34*N973+MAR1!$B$44*I974+MAR1!$C$44*J974+MAR1!$D$44*K974</f>
        <v/>
      </c>
      <c r="O974" s="12">
        <f>MAR1!$B$5+MAR1!$C$5*COS(2*PI()*B974/365)+MAR1!$D$5*SIN(2*PI()*B974/365)+IF(E974=1,MAR1!$B$11+MAR1!$D$11*L974,MAR1!$C$11+MAR1!$E$11*L974)</f>
        <v/>
      </c>
      <c r="P974" s="12">
        <f>MAR1!$B$6+MAR1!$C$6*COS(2*PI()*B974/365)+MAR1!$D$6*SIN(2*PI()*B974/365)+IF(E974=1,MAR1!$B$12+MAR1!$D$12*M974,MAR1!$C$12+MAR1!$E$12*M974)</f>
        <v/>
      </c>
      <c r="Q974" s="12">
        <f>MAR1!$B$7+MAR1!$C$7*COS(2*PI()*B974/365)+MAR1!$D$7*SIN(2*PI()*B974/365)+IF(E974=1,MAR1!$B$13+MAR1!$D$13*N974,MAR1!$C$13+MAR1!$E$13*N974)</f>
        <v/>
      </c>
      <c r="R974" s="12">
        <f>MAR1!$B$5+MAR1!$C$5*COS(2*PI()*B974/365)+MAR1!$D$5*SIN(2*PI()*B974/365)+INDEX(ChangeFactor!$F$6:$F$17,C974)+IF(G974=1,MAR1!$B$11+INDEX(ChangeFactor!$G$6:$G$17,C974)*MAR1!$D$11*L974,MAR1!$C$11+INDEX(ChangeFactor!$G$6:$G$17,C974)*MAR1!$E$11*L974)</f>
        <v/>
      </c>
    </row>
    <row r="975">
      <c r="A975" s="6">
        <f>Data!U975</f>
        <v/>
      </c>
      <c r="B975" s="6">
        <f>MOD(A975-1,365)+1</f>
        <v/>
      </c>
      <c r="C975" s="6">
        <f>MATCH(B975,Markov!$C$6:$C$17,1)</f>
        <v/>
      </c>
      <c r="D975" s="16">
        <f>Data!V975</f>
        <v/>
      </c>
      <c r="E975" s="6">
        <f>IF(D975&lt;IF(E974=1,INDEX(Markov!$I$6:$I$17,C975),INDEX(Markov!$H$6:$H$17,C975)),1,0)</f>
        <v/>
      </c>
      <c r="F975" s="12">
        <f>IF(E975=1,GAMMA.INV(Data!W975,INDEX(Markov!$Q$6:$Q$17,C975),INDEX(Markov!$R$6:$R$17,C975)),0)</f>
        <v/>
      </c>
      <c r="G975" s="6">
        <f>IF(D975&lt;IF(G974=1,INDEX(ChangeFactor!$O$6:$O$17,C975),INDEX(ChangeFactor!$N$6:$N$17,C975)),1,0)</f>
        <v/>
      </c>
      <c r="H975" s="12">
        <f>IF(G975=1,GAMMA.INV(Data!W975,INDEX(ChangeFactor!$R$6:$R$17,C975),INDEX(ChangeFactor!$S$6:$S$17,C975)),0)</f>
        <v/>
      </c>
      <c r="I975" s="7">
        <f>NORM.S.INV(Data!X975)</f>
        <v/>
      </c>
      <c r="J975" s="7">
        <f>NORM.S.INV(Data!Y975)</f>
        <v/>
      </c>
      <c r="K975" s="7">
        <f>NORM.S.INV(Data!Z975)</f>
        <v/>
      </c>
      <c r="L975" s="7">
        <f>MAR1!$B$32*L974+MAR1!$C$32*M974+MAR1!$D$32*N974+MAR1!$B$42*I975+MAR1!$C$42*J975+MAR1!$D$42*K975</f>
        <v/>
      </c>
      <c r="M975" s="7">
        <f>MAR1!$B$33*L974+MAR1!$C$33*M974+MAR1!$D$33*N974+MAR1!$B$43*I975+MAR1!$C$43*J975+MAR1!$D$43*K975</f>
        <v/>
      </c>
      <c r="N975" s="7">
        <f>MAR1!$B$34*L974+MAR1!$C$34*M974+MAR1!$D$34*N974+MAR1!$B$44*I975+MAR1!$C$44*J975+MAR1!$D$44*K975</f>
        <v/>
      </c>
      <c r="O975" s="12">
        <f>MAR1!$B$5+MAR1!$C$5*COS(2*PI()*B975/365)+MAR1!$D$5*SIN(2*PI()*B975/365)+IF(E975=1,MAR1!$B$11+MAR1!$D$11*L975,MAR1!$C$11+MAR1!$E$11*L975)</f>
        <v/>
      </c>
      <c r="P975" s="12">
        <f>MAR1!$B$6+MAR1!$C$6*COS(2*PI()*B975/365)+MAR1!$D$6*SIN(2*PI()*B975/365)+IF(E975=1,MAR1!$B$12+MAR1!$D$12*M975,MAR1!$C$12+MAR1!$E$12*M975)</f>
        <v/>
      </c>
      <c r="Q975" s="12">
        <f>MAR1!$B$7+MAR1!$C$7*COS(2*PI()*B975/365)+MAR1!$D$7*SIN(2*PI()*B975/365)+IF(E975=1,MAR1!$B$13+MAR1!$D$13*N975,MAR1!$C$13+MAR1!$E$13*N975)</f>
        <v/>
      </c>
      <c r="R975" s="12">
        <f>MAR1!$B$5+MAR1!$C$5*COS(2*PI()*B975/365)+MAR1!$D$5*SIN(2*PI()*B975/365)+INDEX(ChangeFactor!$F$6:$F$17,C975)+IF(G975=1,MAR1!$B$11+INDEX(ChangeFactor!$G$6:$G$17,C975)*MAR1!$D$11*L975,MAR1!$C$11+INDEX(ChangeFactor!$G$6:$G$17,C975)*MAR1!$E$11*L975)</f>
        <v/>
      </c>
    </row>
    <row r="976">
      <c r="A976" s="6">
        <f>Data!U976</f>
        <v/>
      </c>
      <c r="B976" s="6">
        <f>MOD(A976-1,365)+1</f>
        <v/>
      </c>
      <c r="C976" s="6">
        <f>MATCH(B976,Markov!$C$6:$C$17,1)</f>
        <v/>
      </c>
      <c r="D976" s="16">
        <f>Data!V976</f>
        <v/>
      </c>
      <c r="E976" s="6">
        <f>IF(D976&lt;IF(E975=1,INDEX(Markov!$I$6:$I$17,C976),INDEX(Markov!$H$6:$H$17,C976)),1,0)</f>
        <v/>
      </c>
      <c r="F976" s="12">
        <f>IF(E976=1,GAMMA.INV(Data!W976,INDEX(Markov!$Q$6:$Q$17,C976),INDEX(Markov!$R$6:$R$17,C976)),0)</f>
        <v/>
      </c>
      <c r="G976" s="6">
        <f>IF(D976&lt;IF(G975=1,INDEX(ChangeFactor!$O$6:$O$17,C976),INDEX(ChangeFactor!$N$6:$N$17,C976)),1,0)</f>
        <v/>
      </c>
      <c r="H976" s="12">
        <f>IF(G976=1,GAMMA.INV(Data!W976,INDEX(ChangeFactor!$R$6:$R$17,C976),INDEX(ChangeFactor!$S$6:$S$17,C976)),0)</f>
        <v/>
      </c>
      <c r="I976" s="7">
        <f>NORM.S.INV(Data!X976)</f>
        <v/>
      </c>
      <c r="J976" s="7">
        <f>NORM.S.INV(Data!Y976)</f>
        <v/>
      </c>
      <c r="K976" s="7">
        <f>NORM.S.INV(Data!Z976)</f>
        <v/>
      </c>
      <c r="L976" s="7">
        <f>MAR1!$B$32*L975+MAR1!$C$32*M975+MAR1!$D$32*N975+MAR1!$B$42*I976+MAR1!$C$42*J976+MAR1!$D$42*K976</f>
        <v/>
      </c>
      <c r="M976" s="7">
        <f>MAR1!$B$33*L975+MAR1!$C$33*M975+MAR1!$D$33*N975+MAR1!$B$43*I976+MAR1!$C$43*J976+MAR1!$D$43*K976</f>
        <v/>
      </c>
      <c r="N976" s="7">
        <f>MAR1!$B$34*L975+MAR1!$C$34*M975+MAR1!$D$34*N975+MAR1!$B$44*I976+MAR1!$C$44*J976+MAR1!$D$44*K976</f>
        <v/>
      </c>
      <c r="O976" s="12">
        <f>MAR1!$B$5+MAR1!$C$5*COS(2*PI()*B976/365)+MAR1!$D$5*SIN(2*PI()*B976/365)+IF(E976=1,MAR1!$B$11+MAR1!$D$11*L976,MAR1!$C$11+MAR1!$E$11*L976)</f>
        <v/>
      </c>
      <c r="P976" s="12">
        <f>MAR1!$B$6+MAR1!$C$6*COS(2*PI()*B976/365)+MAR1!$D$6*SIN(2*PI()*B976/365)+IF(E976=1,MAR1!$B$12+MAR1!$D$12*M976,MAR1!$C$12+MAR1!$E$12*M976)</f>
        <v/>
      </c>
      <c r="Q976" s="12">
        <f>MAR1!$B$7+MAR1!$C$7*COS(2*PI()*B976/365)+MAR1!$D$7*SIN(2*PI()*B976/365)+IF(E976=1,MAR1!$B$13+MAR1!$D$13*N976,MAR1!$C$13+MAR1!$E$13*N976)</f>
        <v/>
      </c>
      <c r="R976" s="12">
        <f>MAR1!$B$5+MAR1!$C$5*COS(2*PI()*B976/365)+MAR1!$D$5*SIN(2*PI()*B976/365)+INDEX(ChangeFactor!$F$6:$F$17,C976)+IF(G976=1,MAR1!$B$11+INDEX(ChangeFactor!$G$6:$G$17,C976)*MAR1!$D$11*L976,MAR1!$C$11+INDEX(ChangeFactor!$G$6:$G$17,C976)*MAR1!$E$11*L976)</f>
        <v/>
      </c>
    </row>
    <row r="977">
      <c r="A977" s="6">
        <f>Data!U977</f>
        <v/>
      </c>
      <c r="B977" s="6">
        <f>MOD(A977-1,365)+1</f>
        <v/>
      </c>
      <c r="C977" s="6">
        <f>MATCH(B977,Markov!$C$6:$C$17,1)</f>
        <v/>
      </c>
      <c r="D977" s="16">
        <f>Data!V977</f>
        <v/>
      </c>
      <c r="E977" s="6">
        <f>IF(D977&lt;IF(E976=1,INDEX(Markov!$I$6:$I$17,C977),INDEX(Markov!$H$6:$H$17,C977)),1,0)</f>
        <v/>
      </c>
      <c r="F977" s="12">
        <f>IF(E977=1,GAMMA.INV(Data!W977,INDEX(Markov!$Q$6:$Q$17,C977),INDEX(Markov!$R$6:$R$17,C977)),0)</f>
        <v/>
      </c>
      <c r="G977" s="6">
        <f>IF(D977&lt;IF(G976=1,INDEX(ChangeFactor!$O$6:$O$17,C977),INDEX(ChangeFactor!$N$6:$N$17,C977)),1,0)</f>
        <v/>
      </c>
      <c r="H977" s="12">
        <f>IF(G977=1,GAMMA.INV(Data!W977,INDEX(ChangeFactor!$R$6:$R$17,C977),INDEX(ChangeFactor!$S$6:$S$17,C977)),0)</f>
        <v/>
      </c>
      <c r="I977" s="7">
        <f>NORM.S.INV(Data!X977)</f>
        <v/>
      </c>
      <c r="J977" s="7">
        <f>NORM.S.INV(Data!Y977)</f>
        <v/>
      </c>
      <c r="K977" s="7">
        <f>NORM.S.INV(Data!Z977)</f>
        <v/>
      </c>
      <c r="L977" s="7">
        <f>MAR1!$B$32*L976+MAR1!$C$32*M976+MAR1!$D$32*N976+MAR1!$B$42*I977+MAR1!$C$42*J977+MAR1!$D$42*K977</f>
        <v/>
      </c>
      <c r="M977" s="7">
        <f>MAR1!$B$33*L976+MAR1!$C$33*M976+MAR1!$D$33*N976+MAR1!$B$43*I977+MAR1!$C$43*J977+MAR1!$D$43*K977</f>
        <v/>
      </c>
      <c r="N977" s="7">
        <f>MAR1!$B$34*L976+MAR1!$C$34*M976+MAR1!$D$34*N976+MAR1!$B$44*I977+MAR1!$C$44*J977+MAR1!$D$44*K977</f>
        <v/>
      </c>
      <c r="O977" s="12">
        <f>MAR1!$B$5+MAR1!$C$5*COS(2*PI()*B977/365)+MAR1!$D$5*SIN(2*PI()*B977/365)+IF(E977=1,MAR1!$B$11+MAR1!$D$11*L977,MAR1!$C$11+MAR1!$E$11*L977)</f>
        <v/>
      </c>
      <c r="P977" s="12">
        <f>MAR1!$B$6+MAR1!$C$6*COS(2*PI()*B977/365)+MAR1!$D$6*SIN(2*PI()*B977/365)+IF(E977=1,MAR1!$B$12+MAR1!$D$12*M977,MAR1!$C$12+MAR1!$E$12*M977)</f>
        <v/>
      </c>
      <c r="Q977" s="12">
        <f>MAR1!$B$7+MAR1!$C$7*COS(2*PI()*B977/365)+MAR1!$D$7*SIN(2*PI()*B977/365)+IF(E977=1,MAR1!$B$13+MAR1!$D$13*N977,MAR1!$C$13+MAR1!$E$13*N977)</f>
        <v/>
      </c>
      <c r="R977" s="12">
        <f>MAR1!$B$5+MAR1!$C$5*COS(2*PI()*B977/365)+MAR1!$D$5*SIN(2*PI()*B977/365)+INDEX(ChangeFactor!$F$6:$F$17,C977)+IF(G977=1,MAR1!$B$11+INDEX(ChangeFactor!$G$6:$G$17,C977)*MAR1!$D$11*L977,MAR1!$C$11+INDEX(ChangeFactor!$G$6:$G$17,C977)*MAR1!$E$11*L977)</f>
        <v/>
      </c>
    </row>
    <row r="978">
      <c r="A978" s="6">
        <f>Data!U978</f>
        <v/>
      </c>
      <c r="B978" s="6">
        <f>MOD(A978-1,365)+1</f>
        <v/>
      </c>
      <c r="C978" s="6">
        <f>MATCH(B978,Markov!$C$6:$C$17,1)</f>
        <v/>
      </c>
      <c r="D978" s="16">
        <f>Data!V978</f>
        <v/>
      </c>
      <c r="E978" s="6">
        <f>IF(D978&lt;IF(E977=1,INDEX(Markov!$I$6:$I$17,C978),INDEX(Markov!$H$6:$H$17,C978)),1,0)</f>
        <v/>
      </c>
      <c r="F978" s="12">
        <f>IF(E978=1,GAMMA.INV(Data!W978,INDEX(Markov!$Q$6:$Q$17,C978),INDEX(Markov!$R$6:$R$17,C978)),0)</f>
        <v/>
      </c>
      <c r="G978" s="6">
        <f>IF(D978&lt;IF(G977=1,INDEX(ChangeFactor!$O$6:$O$17,C978),INDEX(ChangeFactor!$N$6:$N$17,C978)),1,0)</f>
        <v/>
      </c>
      <c r="H978" s="12">
        <f>IF(G978=1,GAMMA.INV(Data!W978,INDEX(ChangeFactor!$R$6:$R$17,C978),INDEX(ChangeFactor!$S$6:$S$17,C978)),0)</f>
        <v/>
      </c>
      <c r="I978" s="7">
        <f>NORM.S.INV(Data!X978)</f>
        <v/>
      </c>
      <c r="J978" s="7">
        <f>NORM.S.INV(Data!Y978)</f>
        <v/>
      </c>
      <c r="K978" s="7">
        <f>NORM.S.INV(Data!Z978)</f>
        <v/>
      </c>
      <c r="L978" s="7">
        <f>MAR1!$B$32*L977+MAR1!$C$32*M977+MAR1!$D$32*N977+MAR1!$B$42*I978+MAR1!$C$42*J978+MAR1!$D$42*K978</f>
        <v/>
      </c>
      <c r="M978" s="7">
        <f>MAR1!$B$33*L977+MAR1!$C$33*M977+MAR1!$D$33*N977+MAR1!$B$43*I978+MAR1!$C$43*J978+MAR1!$D$43*K978</f>
        <v/>
      </c>
      <c r="N978" s="7">
        <f>MAR1!$B$34*L977+MAR1!$C$34*M977+MAR1!$D$34*N977+MAR1!$B$44*I978+MAR1!$C$44*J978+MAR1!$D$44*K978</f>
        <v/>
      </c>
      <c r="O978" s="12">
        <f>MAR1!$B$5+MAR1!$C$5*COS(2*PI()*B978/365)+MAR1!$D$5*SIN(2*PI()*B978/365)+IF(E978=1,MAR1!$B$11+MAR1!$D$11*L978,MAR1!$C$11+MAR1!$E$11*L978)</f>
        <v/>
      </c>
      <c r="P978" s="12">
        <f>MAR1!$B$6+MAR1!$C$6*COS(2*PI()*B978/365)+MAR1!$D$6*SIN(2*PI()*B978/365)+IF(E978=1,MAR1!$B$12+MAR1!$D$12*M978,MAR1!$C$12+MAR1!$E$12*M978)</f>
        <v/>
      </c>
      <c r="Q978" s="12">
        <f>MAR1!$B$7+MAR1!$C$7*COS(2*PI()*B978/365)+MAR1!$D$7*SIN(2*PI()*B978/365)+IF(E978=1,MAR1!$B$13+MAR1!$D$13*N978,MAR1!$C$13+MAR1!$E$13*N978)</f>
        <v/>
      </c>
      <c r="R978" s="12">
        <f>MAR1!$B$5+MAR1!$C$5*COS(2*PI()*B978/365)+MAR1!$D$5*SIN(2*PI()*B978/365)+INDEX(ChangeFactor!$F$6:$F$17,C978)+IF(G978=1,MAR1!$B$11+INDEX(ChangeFactor!$G$6:$G$17,C978)*MAR1!$D$11*L978,MAR1!$C$11+INDEX(ChangeFactor!$G$6:$G$17,C978)*MAR1!$E$11*L978)</f>
        <v/>
      </c>
    </row>
    <row r="979">
      <c r="A979" s="6">
        <f>Data!U979</f>
        <v/>
      </c>
      <c r="B979" s="6">
        <f>MOD(A979-1,365)+1</f>
        <v/>
      </c>
      <c r="C979" s="6">
        <f>MATCH(B979,Markov!$C$6:$C$17,1)</f>
        <v/>
      </c>
      <c r="D979" s="16">
        <f>Data!V979</f>
        <v/>
      </c>
      <c r="E979" s="6">
        <f>IF(D979&lt;IF(E978=1,INDEX(Markov!$I$6:$I$17,C979),INDEX(Markov!$H$6:$H$17,C979)),1,0)</f>
        <v/>
      </c>
      <c r="F979" s="12">
        <f>IF(E979=1,GAMMA.INV(Data!W979,INDEX(Markov!$Q$6:$Q$17,C979),INDEX(Markov!$R$6:$R$17,C979)),0)</f>
        <v/>
      </c>
      <c r="G979" s="6">
        <f>IF(D979&lt;IF(G978=1,INDEX(ChangeFactor!$O$6:$O$17,C979),INDEX(ChangeFactor!$N$6:$N$17,C979)),1,0)</f>
        <v/>
      </c>
      <c r="H979" s="12">
        <f>IF(G979=1,GAMMA.INV(Data!W979,INDEX(ChangeFactor!$R$6:$R$17,C979),INDEX(ChangeFactor!$S$6:$S$17,C979)),0)</f>
        <v/>
      </c>
      <c r="I979" s="7">
        <f>NORM.S.INV(Data!X979)</f>
        <v/>
      </c>
      <c r="J979" s="7">
        <f>NORM.S.INV(Data!Y979)</f>
        <v/>
      </c>
      <c r="K979" s="7">
        <f>NORM.S.INV(Data!Z979)</f>
        <v/>
      </c>
      <c r="L979" s="7">
        <f>MAR1!$B$32*L978+MAR1!$C$32*M978+MAR1!$D$32*N978+MAR1!$B$42*I979+MAR1!$C$42*J979+MAR1!$D$42*K979</f>
        <v/>
      </c>
      <c r="M979" s="7">
        <f>MAR1!$B$33*L978+MAR1!$C$33*M978+MAR1!$D$33*N978+MAR1!$B$43*I979+MAR1!$C$43*J979+MAR1!$D$43*K979</f>
        <v/>
      </c>
      <c r="N979" s="7">
        <f>MAR1!$B$34*L978+MAR1!$C$34*M978+MAR1!$D$34*N978+MAR1!$B$44*I979+MAR1!$C$44*J979+MAR1!$D$44*K979</f>
        <v/>
      </c>
      <c r="O979" s="12">
        <f>MAR1!$B$5+MAR1!$C$5*COS(2*PI()*B979/365)+MAR1!$D$5*SIN(2*PI()*B979/365)+IF(E979=1,MAR1!$B$11+MAR1!$D$11*L979,MAR1!$C$11+MAR1!$E$11*L979)</f>
        <v/>
      </c>
      <c r="P979" s="12">
        <f>MAR1!$B$6+MAR1!$C$6*COS(2*PI()*B979/365)+MAR1!$D$6*SIN(2*PI()*B979/365)+IF(E979=1,MAR1!$B$12+MAR1!$D$12*M979,MAR1!$C$12+MAR1!$E$12*M979)</f>
        <v/>
      </c>
      <c r="Q979" s="12">
        <f>MAR1!$B$7+MAR1!$C$7*COS(2*PI()*B979/365)+MAR1!$D$7*SIN(2*PI()*B979/365)+IF(E979=1,MAR1!$B$13+MAR1!$D$13*N979,MAR1!$C$13+MAR1!$E$13*N979)</f>
        <v/>
      </c>
      <c r="R979" s="12">
        <f>MAR1!$B$5+MAR1!$C$5*COS(2*PI()*B979/365)+MAR1!$D$5*SIN(2*PI()*B979/365)+INDEX(ChangeFactor!$F$6:$F$17,C979)+IF(G979=1,MAR1!$B$11+INDEX(ChangeFactor!$G$6:$G$17,C979)*MAR1!$D$11*L979,MAR1!$C$11+INDEX(ChangeFactor!$G$6:$G$17,C979)*MAR1!$E$11*L979)</f>
        <v/>
      </c>
    </row>
    <row r="980">
      <c r="A980" s="6">
        <f>Data!U980</f>
        <v/>
      </c>
      <c r="B980" s="6">
        <f>MOD(A980-1,365)+1</f>
        <v/>
      </c>
      <c r="C980" s="6">
        <f>MATCH(B980,Markov!$C$6:$C$17,1)</f>
        <v/>
      </c>
      <c r="D980" s="16">
        <f>Data!V980</f>
        <v/>
      </c>
      <c r="E980" s="6">
        <f>IF(D980&lt;IF(E979=1,INDEX(Markov!$I$6:$I$17,C980),INDEX(Markov!$H$6:$H$17,C980)),1,0)</f>
        <v/>
      </c>
      <c r="F980" s="12">
        <f>IF(E980=1,GAMMA.INV(Data!W980,INDEX(Markov!$Q$6:$Q$17,C980),INDEX(Markov!$R$6:$R$17,C980)),0)</f>
        <v/>
      </c>
      <c r="G980" s="6">
        <f>IF(D980&lt;IF(G979=1,INDEX(ChangeFactor!$O$6:$O$17,C980),INDEX(ChangeFactor!$N$6:$N$17,C980)),1,0)</f>
        <v/>
      </c>
      <c r="H980" s="12">
        <f>IF(G980=1,GAMMA.INV(Data!W980,INDEX(ChangeFactor!$R$6:$R$17,C980),INDEX(ChangeFactor!$S$6:$S$17,C980)),0)</f>
        <v/>
      </c>
      <c r="I980" s="7">
        <f>NORM.S.INV(Data!X980)</f>
        <v/>
      </c>
      <c r="J980" s="7">
        <f>NORM.S.INV(Data!Y980)</f>
        <v/>
      </c>
      <c r="K980" s="7">
        <f>NORM.S.INV(Data!Z980)</f>
        <v/>
      </c>
      <c r="L980" s="7">
        <f>MAR1!$B$32*L979+MAR1!$C$32*M979+MAR1!$D$32*N979+MAR1!$B$42*I980+MAR1!$C$42*J980+MAR1!$D$42*K980</f>
        <v/>
      </c>
      <c r="M980" s="7">
        <f>MAR1!$B$33*L979+MAR1!$C$33*M979+MAR1!$D$33*N979+MAR1!$B$43*I980+MAR1!$C$43*J980+MAR1!$D$43*K980</f>
        <v/>
      </c>
      <c r="N980" s="7">
        <f>MAR1!$B$34*L979+MAR1!$C$34*M979+MAR1!$D$34*N979+MAR1!$B$44*I980+MAR1!$C$44*J980+MAR1!$D$44*K980</f>
        <v/>
      </c>
      <c r="O980" s="12">
        <f>MAR1!$B$5+MAR1!$C$5*COS(2*PI()*B980/365)+MAR1!$D$5*SIN(2*PI()*B980/365)+IF(E980=1,MAR1!$B$11+MAR1!$D$11*L980,MAR1!$C$11+MAR1!$E$11*L980)</f>
        <v/>
      </c>
      <c r="P980" s="12">
        <f>MAR1!$B$6+MAR1!$C$6*COS(2*PI()*B980/365)+MAR1!$D$6*SIN(2*PI()*B980/365)+IF(E980=1,MAR1!$B$12+MAR1!$D$12*M980,MAR1!$C$12+MAR1!$E$12*M980)</f>
        <v/>
      </c>
      <c r="Q980" s="12">
        <f>MAR1!$B$7+MAR1!$C$7*COS(2*PI()*B980/365)+MAR1!$D$7*SIN(2*PI()*B980/365)+IF(E980=1,MAR1!$B$13+MAR1!$D$13*N980,MAR1!$C$13+MAR1!$E$13*N980)</f>
        <v/>
      </c>
      <c r="R980" s="12">
        <f>MAR1!$B$5+MAR1!$C$5*COS(2*PI()*B980/365)+MAR1!$D$5*SIN(2*PI()*B980/365)+INDEX(ChangeFactor!$F$6:$F$17,C980)+IF(G980=1,MAR1!$B$11+INDEX(ChangeFactor!$G$6:$G$17,C980)*MAR1!$D$11*L980,MAR1!$C$11+INDEX(ChangeFactor!$G$6:$G$17,C980)*MAR1!$E$11*L980)</f>
        <v/>
      </c>
    </row>
    <row r="981">
      <c r="A981" s="6">
        <f>Data!U981</f>
        <v/>
      </c>
      <c r="B981" s="6">
        <f>MOD(A981-1,365)+1</f>
        <v/>
      </c>
      <c r="C981" s="6">
        <f>MATCH(B981,Markov!$C$6:$C$17,1)</f>
        <v/>
      </c>
      <c r="D981" s="16">
        <f>Data!V981</f>
        <v/>
      </c>
      <c r="E981" s="6">
        <f>IF(D981&lt;IF(E980=1,INDEX(Markov!$I$6:$I$17,C981),INDEX(Markov!$H$6:$H$17,C981)),1,0)</f>
        <v/>
      </c>
      <c r="F981" s="12">
        <f>IF(E981=1,GAMMA.INV(Data!W981,INDEX(Markov!$Q$6:$Q$17,C981),INDEX(Markov!$R$6:$R$17,C981)),0)</f>
        <v/>
      </c>
      <c r="G981" s="6">
        <f>IF(D981&lt;IF(G980=1,INDEX(ChangeFactor!$O$6:$O$17,C981),INDEX(ChangeFactor!$N$6:$N$17,C981)),1,0)</f>
        <v/>
      </c>
      <c r="H981" s="12">
        <f>IF(G981=1,GAMMA.INV(Data!W981,INDEX(ChangeFactor!$R$6:$R$17,C981),INDEX(ChangeFactor!$S$6:$S$17,C981)),0)</f>
        <v/>
      </c>
      <c r="I981" s="7">
        <f>NORM.S.INV(Data!X981)</f>
        <v/>
      </c>
      <c r="J981" s="7">
        <f>NORM.S.INV(Data!Y981)</f>
        <v/>
      </c>
      <c r="K981" s="7">
        <f>NORM.S.INV(Data!Z981)</f>
        <v/>
      </c>
      <c r="L981" s="7">
        <f>MAR1!$B$32*L980+MAR1!$C$32*M980+MAR1!$D$32*N980+MAR1!$B$42*I981+MAR1!$C$42*J981+MAR1!$D$42*K981</f>
        <v/>
      </c>
      <c r="M981" s="7">
        <f>MAR1!$B$33*L980+MAR1!$C$33*M980+MAR1!$D$33*N980+MAR1!$B$43*I981+MAR1!$C$43*J981+MAR1!$D$43*K981</f>
        <v/>
      </c>
      <c r="N981" s="7">
        <f>MAR1!$B$34*L980+MAR1!$C$34*M980+MAR1!$D$34*N980+MAR1!$B$44*I981+MAR1!$C$44*J981+MAR1!$D$44*K981</f>
        <v/>
      </c>
      <c r="O981" s="12">
        <f>MAR1!$B$5+MAR1!$C$5*COS(2*PI()*B981/365)+MAR1!$D$5*SIN(2*PI()*B981/365)+IF(E981=1,MAR1!$B$11+MAR1!$D$11*L981,MAR1!$C$11+MAR1!$E$11*L981)</f>
        <v/>
      </c>
      <c r="P981" s="12">
        <f>MAR1!$B$6+MAR1!$C$6*COS(2*PI()*B981/365)+MAR1!$D$6*SIN(2*PI()*B981/365)+IF(E981=1,MAR1!$B$12+MAR1!$D$12*M981,MAR1!$C$12+MAR1!$E$12*M981)</f>
        <v/>
      </c>
      <c r="Q981" s="12">
        <f>MAR1!$B$7+MAR1!$C$7*COS(2*PI()*B981/365)+MAR1!$D$7*SIN(2*PI()*B981/365)+IF(E981=1,MAR1!$B$13+MAR1!$D$13*N981,MAR1!$C$13+MAR1!$E$13*N981)</f>
        <v/>
      </c>
      <c r="R981" s="12">
        <f>MAR1!$B$5+MAR1!$C$5*COS(2*PI()*B981/365)+MAR1!$D$5*SIN(2*PI()*B981/365)+INDEX(ChangeFactor!$F$6:$F$17,C981)+IF(G981=1,MAR1!$B$11+INDEX(ChangeFactor!$G$6:$G$17,C981)*MAR1!$D$11*L981,MAR1!$C$11+INDEX(ChangeFactor!$G$6:$G$17,C981)*MAR1!$E$11*L981)</f>
        <v/>
      </c>
    </row>
    <row r="982">
      <c r="A982" s="6">
        <f>Data!U982</f>
        <v/>
      </c>
      <c r="B982" s="6">
        <f>MOD(A982-1,365)+1</f>
        <v/>
      </c>
      <c r="C982" s="6">
        <f>MATCH(B982,Markov!$C$6:$C$17,1)</f>
        <v/>
      </c>
      <c r="D982" s="16">
        <f>Data!V982</f>
        <v/>
      </c>
      <c r="E982" s="6">
        <f>IF(D982&lt;IF(E981=1,INDEX(Markov!$I$6:$I$17,C982),INDEX(Markov!$H$6:$H$17,C982)),1,0)</f>
        <v/>
      </c>
      <c r="F982" s="12">
        <f>IF(E982=1,GAMMA.INV(Data!W982,INDEX(Markov!$Q$6:$Q$17,C982),INDEX(Markov!$R$6:$R$17,C982)),0)</f>
        <v/>
      </c>
      <c r="G982" s="6">
        <f>IF(D982&lt;IF(G981=1,INDEX(ChangeFactor!$O$6:$O$17,C982),INDEX(ChangeFactor!$N$6:$N$17,C982)),1,0)</f>
        <v/>
      </c>
      <c r="H982" s="12">
        <f>IF(G982=1,GAMMA.INV(Data!W982,INDEX(ChangeFactor!$R$6:$R$17,C982),INDEX(ChangeFactor!$S$6:$S$17,C982)),0)</f>
        <v/>
      </c>
      <c r="I982" s="7">
        <f>NORM.S.INV(Data!X982)</f>
        <v/>
      </c>
      <c r="J982" s="7">
        <f>NORM.S.INV(Data!Y982)</f>
        <v/>
      </c>
      <c r="K982" s="7">
        <f>NORM.S.INV(Data!Z982)</f>
        <v/>
      </c>
      <c r="L982" s="7">
        <f>MAR1!$B$32*L981+MAR1!$C$32*M981+MAR1!$D$32*N981+MAR1!$B$42*I982+MAR1!$C$42*J982+MAR1!$D$42*K982</f>
        <v/>
      </c>
      <c r="M982" s="7">
        <f>MAR1!$B$33*L981+MAR1!$C$33*M981+MAR1!$D$33*N981+MAR1!$B$43*I982+MAR1!$C$43*J982+MAR1!$D$43*K982</f>
        <v/>
      </c>
      <c r="N982" s="7">
        <f>MAR1!$B$34*L981+MAR1!$C$34*M981+MAR1!$D$34*N981+MAR1!$B$44*I982+MAR1!$C$44*J982+MAR1!$D$44*K982</f>
        <v/>
      </c>
      <c r="O982" s="12">
        <f>MAR1!$B$5+MAR1!$C$5*COS(2*PI()*B982/365)+MAR1!$D$5*SIN(2*PI()*B982/365)+IF(E982=1,MAR1!$B$11+MAR1!$D$11*L982,MAR1!$C$11+MAR1!$E$11*L982)</f>
        <v/>
      </c>
      <c r="P982" s="12">
        <f>MAR1!$B$6+MAR1!$C$6*COS(2*PI()*B982/365)+MAR1!$D$6*SIN(2*PI()*B982/365)+IF(E982=1,MAR1!$B$12+MAR1!$D$12*M982,MAR1!$C$12+MAR1!$E$12*M982)</f>
        <v/>
      </c>
      <c r="Q982" s="12">
        <f>MAR1!$B$7+MAR1!$C$7*COS(2*PI()*B982/365)+MAR1!$D$7*SIN(2*PI()*B982/365)+IF(E982=1,MAR1!$B$13+MAR1!$D$13*N982,MAR1!$C$13+MAR1!$E$13*N982)</f>
        <v/>
      </c>
      <c r="R982" s="12">
        <f>MAR1!$B$5+MAR1!$C$5*COS(2*PI()*B982/365)+MAR1!$D$5*SIN(2*PI()*B982/365)+INDEX(ChangeFactor!$F$6:$F$17,C982)+IF(G982=1,MAR1!$B$11+INDEX(ChangeFactor!$G$6:$G$17,C982)*MAR1!$D$11*L982,MAR1!$C$11+INDEX(ChangeFactor!$G$6:$G$17,C982)*MAR1!$E$11*L982)</f>
        <v/>
      </c>
    </row>
    <row r="983">
      <c r="A983" s="6">
        <f>Data!U983</f>
        <v/>
      </c>
      <c r="B983" s="6">
        <f>MOD(A983-1,365)+1</f>
        <v/>
      </c>
      <c r="C983" s="6">
        <f>MATCH(B983,Markov!$C$6:$C$17,1)</f>
        <v/>
      </c>
      <c r="D983" s="16">
        <f>Data!V983</f>
        <v/>
      </c>
      <c r="E983" s="6">
        <f>IF(D983&lt;IF(E982=1,INDEX(Markov!$I$6:$I$17,C983),INDEX(Markov!$H$6:$H$17,C983)),1,0)</f>
        <v/>
      </c>
      <c r="F983" s="12">
        <f>IF(E983=1,GAMMA.INV(Data!W983,INDEX(Markov!$Q$6:$Q$17,C983),INDEX(Markov!$R$6:$R$17,C983)),0)</f>
        <v/>
      </c>
      <c r="G983" s="6">
        <f>IF(D983&lt;IF(G982=1,INDEX(ChangeFactor!$O$6:$O$17,C983),INDEX(ChangeFactor!$N$6:$N$17,C983)),1,0)</f>
        <v/>
      </c>
      <c r="H983" s="12">
        <f>IF(G983=1,GAMMA.INV(Data!W983,INDEX(ChangeFactor!$R$6:$R$17,C983),INDEX(ChangeFactor!$S$6:$S$17,C983)),0)</f>
        <v/>
      </c>
      <c r="I983" s="7">
        <f>NORM.S.INV(Data!X983)</f>
        <v/>
      </c>
      <c r="J983" s="7">
        <f>NORM.S.INV(Data!Y983)</f>
        <v/>
      </c>
      <c r="K983" s="7">
        <f>NORM.S.INV(Data!Z983)</f>
        <v/>
      </c>
      <c r="L983" s="7">
        <f>MAR1!$B$32*L982+MAR1!$C$32*M982+MAR1!$D$32*N982+MAR1!$B$42*I983+MAR1!$C$42*J983+MAR1!$D$42*K983</f>
        <v/>
      </c>
      <c r="M983" s="7">
        <f>MAR1!$B$33*L982+MAR1!$C$33*M982+MAR1!$D$33*N982+MAR1!$B$43*I983+MAR1!$C$43*J983+MAR1!$D$43*K983</f>
        <v/>
      </c>
      <c r="N983" s="7">
        <f>MAR1!$B$34*L982+MAR1!$C$34*M982+MAR1!$D$34*N982+MAR1!$B$44*I983+MAR1!$C$44*J983+MAR1!$D$44*K983</f>
        <v/>
      </c>
      <c r="O983" s="12">
        <f>MAR1!$B$5+MAR1!$C$5*COS(2*PI()*B983/365)+MAR1!$D$5*SIN(2*PI()*B983/365)+IF(E983=1,MAR1!$B$11+MAR1!$D$11*L983,MAR1!$C$11+MAR1!$E$11*L983)</f>
        <v/>
      </c>
      <c r="P983" s="12">
        <f>MAR1!$B$6+MAR1!$C$6*COS(2*PI()*B983/365)+MAR1!$D$6*SIN(2*PI()*B983/365)+IF(E983=1,MAR1!$B$12+MAR1!$D$12*M983,MAR1!$C$12+MAR1!$E$12*M983)</f>
        <v/>
      </c>
      <c r="Q983" s="12">
        <f>MAR1!$B$7+MAR1!$C$7*COS(2*PI()*B983/365)+MAR1!$D$7*SIN(2*PI()*B983/365)+IF(E983=1,MAR1!$B$13+MAR1!$D$13*N983,MAR1!$C$13+MAR1!$E$13*N983)</f>
        <v/>
      </c>
      <c r="R983" s="12">
        <f>MAR1!$B$5+MAR1!$C$5*COS(2*PI()*B983/365)+MAR1!$D$5*SIN(2*PI()*B983/365)+INDEX(ChangeFactor!$F$6:$F$17,C983)+IF(G983=1,MAR1!$B$11+INDEX(ChangeFactor!$G$6:$G$17,C983)*MAR1!$D$11*L983,MAR1!$C$11+INDEX(ChangeFactor!$G$6:$G$17,C983)*MAR1!$E$11*L983)</f>
        <v/>
      </c>
    </row>
    <row r="984">
      <c r="A984" s="6">
        <f>Data!U984</f>
        <v/>
      </c>
      <c r="B984" s="6">
        <f>MOD(A984-1,365)+1</f>
        <v/>
      </c>
      <c r="C984" s="6">
        <f>MATCH(B984,Markov!$C$6:$C$17,1)</f>
        <v/>
      </c>
      <c r="D984" s="16">
        <f>Data!V984</f>
        <v/>
      </c>
      <c r="E984" s="6">
        <f>IF(D984&lt;IF(E983=1,INDEX(Markov!$I$6:$I$17,C984),INDEX(Markov!$H$6:$H$17,C984)),1,0)</f>
        <v/>
      </c>
      <c r="F984" s="12">
        <f>IF(E984=1,GAMMA.INV(Data!W984,INDEX(Markov!$Q$6:$Q$17,C984),INDEX(Markov!$R$6:$R$17,C984)),0)</f>
        <v/>
      </c>
      <c r="G984" s="6">
        <f>IF(D984&lt;IF(G983=1,INDEX(ChangeFactor!$O$6:$O$17,C984),INDEX(ChangeFactor!$N$6:$N$17,C984)),1,0)</f>
        <v/>
      </c>
      <c r="H984" s="12">
        <f>IF(G984=1,GAMMA.INV(Data!W984,INDEX(ChangeFactor!$R$6:$R$17,C984),INDEX(ChangeFactor!$S$6:$S$17,C984)),0)</f>
        <v/>
      </c>
      <c r="I984" s="7">
        <f>NORM.S.INV(Data!X984)</f>
        <v/>
      </c>
      <c r="J984" s="7">
        <f>NORM.S.INV(Data!Y984)</f>
        <v/>
      </c>
      <c r="K984" s="7">
        <f>NORM.S.INV(Data!Z984)</f>
        <v/>
      </c>
      <c r="L984" s="7">
        <f>MAR1!$B$32*L983+MAR1!$C$32*M983+MAR1!$D$32*N983+MAR1!$B$42*I984+MAR1!$C$42*J984+MAR1!$D$42*K984</f>
        <v/>
      </c>
      <c r="M984" s="7">
        <f>MAR1!$B$33*L983+MAR1!$C$33*M983+MAR1!$D$33*N983+MAR1!$B$43*I984+MAR1!$C$43*J984+MAR1!$D$43*K984</f>
        <v/>
      </c>
      <c r="N984" s="7">
        <f>MAR1!$B$34*L983+MAR1!$C$34*M983+MAR1!$D$34*N983+MAR1!$B$44*I984+MAR1!$C$44*J984+MAR1!$D$44*K984</f>
        <v/>
      </c>
      <c r="O984" s="12">
        <f>MAR1!$B$5+MAR1!$C$5*COS(2*PI()*B984/365)+MAR1!$D$5*SIN(2*PI()*B984/365)+IF(E984=1,MAR1!$B$11+MAR1!$D$11*L984,MAR1!$C$11+MAR1!$E$11*L984)</f>
        <v/>
      </c>
      <c r="P984" s="12">
        <f>MAR1!$B$6+MAR1!$C$6*COS(2*PI()*B984/365)+MAR1!$D$6*SIN(2*PI()*B984/365)+IF(E984=1,MAR1!$B$12+MAR1!$D$12*M984,MAR1!$C$12+MAR1!$E$12*M984)</f>
        <v/>
      </c>
      <c r="Q984" s="12">
        <f>MAR1!$B$7+MAR1!$C$7*COS(2*PI()*B984/365)+MAR1!$D$7*SIN(2*PI()*B984/365)+IF(E984=1,MAR1!$B$13+MAR1!$D$13*N984,MAR1!$C$13+MAR1!$E$13*N984)</f>
        <v/>
      </c>
      <c r="R984" s="12">
        <f>MAR1!$B$5+MAR1!$C$5*COS(2*PI()*B984/365)+MAR1!$D$5*SIN(2*PI()*B984/365)+INDEX(ChangeFactor!$F$6:$F$17,C984)+IF(G984=1,MAR1!$B$11+INDEX(ChangeFactor!$G$6:$G$17,C984)*MAR1!$D$11*L984,MAR1!$C$11+INDEX(ChangeFactor!$G$6:$G$17,C984)*MAR1!$E$11*L984)</f>
        <v/>
      </c>
    </row>
    <row r="985">
      <c r="A985" s="6">
        <f>Data!U985</f>
        <v/>
      </c>
      <c r="B985" s="6">
        <f>MOD(A985-1,365)+1</f>
        <v/>
      </c>
      <c r="C985" s="6">
        <f>MATCH(B985,Markov!$C$6:$C$17,1)</f>
        <v/>
      </c>
      <c r="D985" s="16">
        <f>Data!V985</f>
        <v/>
      </c>
      <c r="E985" s="6">
        <f>IF(D985&lt;IF(E984=1,INDEX(Markov!$I$6:$I$17,C985),INDEX(Markov!$H$6:$H$17,C985)),1,0)</f>
        <v/>
      </c>
      <c r="F985" s="12">
        <f>IF(E985=1,GAMMA.INV(Data!W985,INDEX(Markov!$Q$6:$Q$17,C985),INDEX(Markov!$R$6:$R$17,C985)),0)</f>
        <v/>
      </c>
      <c r="G985" s="6">
        <f>IF(D985&lt;IF(G984=1,INDEX(ChangeFactor!$O$6:$O$17,C985),INDEX(ChangeFactor!$N$6:$N$17,C985)),1,0)</f>
        <v/>
      </c>
      <c r="H985" s="12">
        <f>IF(G985=1,GAMMA.INV(Data!W985,INDEX(ChangeFactor!$R$6:$R$17,C985),INDEX(ChangeFactor!$S$6:$S$17,C985)),0)</f>
        <v/>
      </c>
      <c r="I985" s="7">
        <f>NORM.S.INV(Data!X985)</f>
        <v/>
      </c>
      <c r="J985" s="7">
        <f>NORM.S.INV(Data!Y985)</f>
        <v/>
      </c>
      <c r="K985" s="7">
        <f>NORM.S.INV(Data!Z985)</f>
        <v/>
      </c>
      <c r="L985" s="7">
        <f>MAR1!$B$32*L984+MAR1!$C$32*M984+MAR1!$D$32*N984+MAR1!$B$42*I985+MAR1!$C$42*J985+MAR1!$D$42*K985</f>
        <v/>
      </c>
      <c r="M985" s="7">
        <f>MAR1!$B$33*L984+MAR1!$C$33*M984+MAR1!$D$33*N984+MAR1!$B$43*I985+MAR1!$C$43*J985+MAR1!$D$43*K985</f>
        <v/>
      </c>
      <c r="N985" s="7">
        <f>MAR1!$B$34*L984+MAR1!$C$34*M984+MAR1!$D$34*N984+MAR1!$B$44*I985+MAR1!$C$44*J985+MAR1!$D$44*K985</f>
        <v/>
      </c>
      <c r="O985" s="12">
        <f>MAR1!$B$5+MAR1!$C$5*COS(2*PI()*B985/365)+MAR1!$D$5*SIN(2*PI()*B985/365)+IF(E985=1,MAR1!$B$11+MAR1!$D$11*L985,MAR1!$C$11+MAR1!$E$11*L985)</f>
        <v/>
      </c>
      <c r="P985" s="12">
        <f>MAR1!$B$6+MAR1!$C$6*COS(2*PI()*B985/365)+MAR1!$D$6*SIN(2*PI()*B985/365)+IF(E985=1,MAR1!$B$12+MAR1!$D$12*M985,MAR1!$C$12+MAR1!$E$12*M985)</f>
        <v/>
      </c>
      <c r="Q985" s="12">
        <f>MAR1!$B$7+MAR1!$C$7*COS(2*PI()*B985/365)+MAR1!$D$7*SIN(2*PI()*B985/365)+IF(E985=1,MAR1!$B$13+MAR1!$D$13*N985,MAR1!$C$13+MAR1!$E$13*N985)</f>
        <v/>
      </c>
      <c r="R985" s="12">
        <f>MAR1!$B$5+MAR1!$C$5*COS(2*PI()*B985/365)+MAR1!$D$5*SIN(2*PI()*B985/365)+INDEX(ChangeFactor!$F$6:$F$17,C985)+IF(G985=1,MAR1!$B$11+INDEX(ChangeFactor!$G$6:$G$17,C985)*MAR1!$D$11*L985,MAR1!$C$11+INDEX(ChangeFactor!$G$6:$G$17,C985)*MAR1!$E$11*L985)</f>
        <v/>
      </c>
    </row>
    <row r="986">
      <c r="A986" s="6">
        <f>Data!U986</f>
        <v/>
      </c>
      <c r="B986" s="6">
        <f>MOD(A986-1,365)+1</f>
        <v/>
      </c>
      <c r="C986" s="6">
        <f>MATCH(B986,Markov!$C$6:$C$17,1)</f>
        <v/>
      </c>
      <c r="D986" s="16">
        <f>Data!V986</f>
        <v/>
      </c>
      <c r="E986" s="6">
        <f>IF(D986&lt;IF(E985=1,INDEX(Markov!$I$6:$I$17,C986),INDEX(Markov!$H$6:$H$17,C986)),1,0)</f>
        <v/>
      </c>
      <c r="F986" s="12">
        <f>IF(E986=1,GAMMA.INV(Data!W986,INDEX(Markov!$Q$6:$Q$17,C986),INDEX(Markov!$R$6:$R$17,C986)),0)</f>
        <v/>
      </c>
      <c r="G986" s="6">
        <f>IF(D986&lt;IF(G985=1,INDEX(ChangeFactor!$O$6:$O$17,C986),INDEX(ChangeFactor!$N$6:$N$17,C986)),1,0)</f>
        <v/>
      </c>
      <c r="H986" s="12">
        <f>IF(G986=1,GAMMA.INV(Data!W986,INDEX(ChangeFactor!$R$6:$R$17,C986),INDEX(ChangeFactor!$S$6:$S$17,C986)),0)</f>
        <v/>
      </c>
      <c r="I986" s="7">
        <f>NORM.S.INV(Data!X986)</f>
        <v/>
      </c>
      <c r="J986" s="7">
        <f>NORM.S.INV(Data!Y986)</f>
        <v/>
      </c>
      <c r="K986" s="7">
        <f>NORM.S.INV(Data!Z986)</f>
        <v/>
      </c>
      <c r="L986" s="7">
        <f>MAR1!$B$32*L985+MAR1!$C$32*M985+MAR1!$D$32*N985+MAR1!$B$42*I986+MAR1!$C$42*J986+MAR1!$D$42*K986</f>
        <v/>
      </c>
      <c r="M986" s="7">
        <f>MAR1!$B$33*L985+MAR1!$C$33*M985+MAR1!$D$33*N985+MAR1!$B$43*I986+MAR1!$C$43*J986+MAR1!$D$43*K986</f>
        <v/>
      </c>
      <c r="N986" s="7">
        <f>MAR1!$B$34*L985+MAR1!$C$34*M985+MAR1!$D$34*N985+MAR1!$B$44*I986+MAR1!$C$44*J986+MAR1!$D$44*K986</f>
        <v/>
      </c>
      <c r="O986" s="12">
        <f>MAR1!$B$5+MAR1!$C$5*COS(2*PI()*B986/365)+MAR1!$D$5*SIN(2*PI()*B986/365)+IF(E986=1,MAR1!$B$11+MAR1!$D$11*L986,MAR1!$C$11+MAR1!$E$11*L986)</f>
        <v/>
      </c>
      <c r="P986" s="12">
        <f>MAR1!$B$6+MAR1!$C$6*COS(2*PI()*B986/365)+MAR1!$D$6*SIN(2*PI()*B986/365)+IF(E986=1,MAR1!$B$12+MAR1!$D$12*M986,MAR1!$C$12+MAR1!$E$12*M986)</f>
        <v/>
      </c>
      <c r="Q986" s="12">
        <f>MAR1!$B$7+MAR1!$C$7*COS(2*PI()*B986/365)+MAR1!$D$7*SIN(2*PI()*B986/365)+IF(E986=1,MAR1!$B$13+MAR1!$D$13*N986,MAR1!$C$13+MAR1!$E$13*N986)</f>
        <v/>
      </c>
      <c r="R986" s="12">
        <f>MAR1!$B$5+MAR1!$C$5*COS(2*PI()*B986/365)+MAR1!$D$5*SIN(2*PI()*B986/365)+INDEX(ChangeFactor!$F$6:$F$17,C986)+IF(G986=1,MAR1!$B$11+INDEX(ChangeFactor!$G$6:$G$17,C986)*MAR1!$D$11*L986,MAR1!$C$11+INDEX(ChangeFactor!$G$6:$G$17,C986)*MAR1!$E$11*L986)</f>
        <v/>
      </c>
    </row>
    <row r="987">
      <c r="A987" s="6">
        <f>Data!U987</f>
        <v/>
      </c>
      <c r="B987" s="6">
        <f>MOD(A987-1,365)+1</f>
        <v/>
      </c>
      <c r="C987" s="6">
        <f>MATCH(B987,Markov!$C$6:$C$17,1)</f>
        <v/>
      </c>
      <c r="D987" s="16">
        <f>Data!V987</f>
        <v/>
      </c>
      <c r="E987" s="6">
        <f>IF(D987&lt;IF(E986=1,INDEX(Markov!$I$6:$I$17,C987),INDEX(Markov!$H$6:$H$17,C987)),1,0)</f>
        <v/>
      </c>
      <c r="F987" s="12">
        <f>IF(E987=1,GAMMA.INV(Data!W987,INDEX(Markov!$Q$6:$Q$17,C987),INDEX(Markov!$R$6:$R$17,C987)),0)</f>
        <v/>
      </c>
      <c r="G987" s="6">
        <f>IF(D987&lt;IF(G986=1,INDEX(ChangeFactor!$O$6:$O$17,C987),INDEX(ChangeFactor!$N$6:$N$17,C987)),1,0)</f>
        <v/>
      </c>
      <c r="H987" s="12">
        <f>IF(G987=1,GAMMA.INV(Data!W987,INDEX(ChangeFactor!$R$6:$R$17,C987),INDEX(ChangeFactor!$S$6:$S$17,C987)),0)</f>
        <v/>
      </c>
      <c r="I987" s="7">
        <f>NORM.S.INV(Data!X987)</f>
        <v/>
      </c>
      <c r="J987" s="7">
        <f>NORM.S.INV(Data!Y987)</f>
        <v/>
      </c>
      <c r="K987" s="7">
        <f>NORM.S.INV(Data!Z987)</f>
        <v/>
      </c>
      <c r="L987" s="7">
        <f>MAR1!$B$32*L986+MAR1!$C$32*M986+MAR1!$D$32*N986+MAR1!$B$42*I987+MAR1!$C$42*J987+MAR1!$D$42*K987</f>
        <v/>
      </c>
      <c r="M987" s="7">
        <f>MAR1!$B$33*L986+MAR1!$C$33*M986+MAR1!$D$33*N986+MAR1!$B$43*I987+MAR1!$C$43*J987+MAR1!$D$43*K987</f>
        <v/>
      </c>
      <c r="N987" s="7">
        <f>MAR1!$B$34*L986+MAR1!$C$34*M986+MAR1!$D$34*N986+MAR1!$B$44*I987+MAR1!$C$44*J987+MAR1!$D$44*K987</f>
        <v/>
      </c>
      <c r="O987" s="12">
        <f>MAR1!$B$5+MAR1!$C$5*COS(2*PI()*B987/365)+MAR1!$D$5*SIN(2*PI()*B987/365)+IF(E987=1,MAR1!$B$11+MAR1!$D$11*L987,MAR1!$C$11+MAR1!$E$11*L987)</f>
        <v/>
      </c>
      <c r="P987" s="12">
        <f>MAR1!$B$6+MAR1!$C$6*COS(2*PI()*B987/365)+MAR1!$D$6*SIN(2*PI()*B987/365)+IF(E987=1,MAR1!$B$12+MAR1!$D$12*M987,MAR1!$C$12+MAR1!$E$12*M987)</f>
        <v/>
      </c>
      <c r="Q987" s="12">
        <f>MAR1!$B$7+MAR1!$C$7*COS(2*PI()*B987/365)+MAR1!$D$7*SIN(2*PI()*B987/365)+IF(E987=1,MAR1!$B$13+MAR1!$D$13*N987,MAR1!$C$13+MAR1!$E$13*N987)</f>
        <v/>
      </c>
      <c r="R987" s="12">
        <f>MAR1!$B$5+MAR1!$C$5*COS(2*PI()*B987/365)+MAR1!$D$5*SIN(2*PI()*B987/365)+INDEX(ChangeFactor!$F$6:$F$17,C987)+IF(G987=1,MAR1!$B$11+INDEX(ChangeFactor!$G$6:$G$17,C987)*MAR1!$D$11*L987,MAR1!$C$11+INDEX(ChangeFactor!$G$6:$G$17,C987)*MAR1!$E$11*L987)</f>
        <v/>
      </c>
    </row>
    <row r="988">
      <c r="A988" s="6">
        <f>Data!U988</f>
        <v/>
      </c>
      <c r="B988" s="6">
        <f>MOD(A988-1,365)+1</f>
        <v/>
      </c>
      <c r="C988" s="6">
        <f>MATCH(B988,Markov!$C$6:$C$17,1)</f>
        <v/>
      </c>
      <c r="D988" s="16">
        <f>Data!V988</f>
        <v/>
      </c>
      <c r="E988" s="6">
        <f>IF(D988&lt;IF(E987=1,INDEX(Markov!$I$6:$I$17,C988),INDEX(Markov!$H$6:$H$17,C988)),1,0)</f>
        <v/>
      </c>
      <c r="F988" s="12">
        <f>IF(E988=1,GAMMA.INV(Data!W988,INDEX(Markov!$Q$6:$Q$17,C988),INDEX(Markov!$R$6:$R$17,C988)),0)</f>
        <v/>
      </c>
      <c r="G988" s="6">
        <f>IF(D988&lt;IF(G987=1,INDEX(ChangeFactor!$O$6:$O$17,C988),INDEX(ChangeFactor!$N$6:$N$17,C988)),1,0)</f>
        <v/>
      </c>
      <c r="H988" s="12">
        <f>IF(G988=1,GAMMA.INV(Data!W988,INDEX(ChangeFactor!$R$6:$R$17,C988),INDEX(ChangeFactor!$S$6:$S$17,C988)),0)</f>
        <v/>
      </c>
      <c r="I988" s="7">
        <f>NORM.S.INV(Data!X988)</f>
        <v/>
      </c>
      <c r="J988" s="7">
        <f>NORM.S.INV(Data!Y988)</f>
        <v/>
      </c>
      <c r="K988" s="7">
        <f>NORM.S.INV(Data!Z988)</f>
        <v/>
      </c>
      <c r="L988" s="7">
        <f>MAR1!$B$32*L987+MAR1!$C$32*M987+MAR1!$D$32*N987+MAR1!$B$42*I988+MAR1!$C$42*J988+MAR1!$D$42*K988</f>
        <v/>
      </c>
      <c r="M988" s="7">
        <f>MAR1!$B$33*L987+MAR1!$C$33*M987+MAR1!$D$33*N987+MAR1!$B$43*I988+MAR1!$C$43*J988+MAR1!$D$43*K988</f>
        <v/>
      </c>
      <c r="N988" s="7">
        <f>MAR1!$B$34*L987+MAR1!$C$34*M987+MAR1!$D$34*N987+MAR1!$B$44*I988+MAR1!$C$44*J988+MAR1!$D$44*K988</f>
        <v/>
      </c>
      <c r="O988" s="12">
        <f>MAR1!$B$5+MAR1!$C$5*COS(2*PI()*B988/365)+MAR1!$D$5*SIN(2*PI()*B988/365)+IF(E988=1,MAR1!$B$11+MAR1!$D$11*L988,MAR1!$C$11+MAR1!$E$11*L988)</f>
        <v/>
      </c>
      <c r="P988" s="12">
        <f>MAR1!$B$6+MAR1!$C$6*COS(2*PI()*B988/365)+MAR1!$D$6*SIN(2*PI()*B988/365)+IF(E988=1,MAR1!$B$12+MAR1!$D$12*M988,MAR1!$C$12+MAR1!$E$12*M988)</f>
        <v/>
      </c>
      <c r="Q988" s="12">
        <f>MAR1!$B$7+MAR1!$C$7*COS(2*PI()*B988/365)+MAR1!$D$7*SIN(2*PI()*B988/365)+IF(E988=1,MAR1!$B$13+MAR1!$D$13*N988,MAR1!$C$13+MAR1!$E$13*N988)</f>
        <v/>
      </c>
      <c r="R988" s="12">
        <f>MAR1!$B$5+MAR1!$C$5*COS(2*PI()*B988/365)+MAR1!$D$5*SIN(2*PI()*B988/365)+INDEX(ChangeFactor!$F$6:$F$17,C988)+IF(G988=1,MAR1!$B$11+INDEX(ChangeFactor!$G$6:$G$17,C988)*MAR1!$D$11*L988,MAR1!$C$11+INDEX(ChangeFactor!$G$6:$G$17,C988)*MAR1!$E$11*L988)</f>
        <v/>
      </c>
    </row>
    <row r="989">
      <c r="A989" s="6">
        <f>Data!U989</f>
        <v/>
      </c>
      <c r="B989" s="6">
        <f>MOD(A989-1,365)+1</f>
        <v/>
      </c>
      <c r="C989" s="6">
        <f>MATCH(B989,Markov!$C$6:$C$17,1)</f>
        <v/>
      </c>
      <c r="D989" s="16">
        <f>Data!V989</f>
        <v/>
      </c>
      <c r="E989" s="6">
        <f>IF(D989&lt;IF(E988=1,INDEX(Markov!$I$6:$I$17,C989),INDEX(Markov!$H$6:$H$17,C989)),1,0)</f>
        <v/>
      </c>
      <c r="F989" s="12">
        <f>IF(E989=1,GAMMA.INV(Data!W989,INDEX(Markov!$Q$6:$Q$17,C989),INDEX(Markov!$R$6:$R$17,C989)),0)</f>
        <v/>
      </c>
      <c r="G989" s="6">
        <f>IF(D989&lt;IF(G988=1,INDEX(ChangeFactor!$O$6:$O$17,C989),INDEX(ChangeFactor!$N$6:$N$17,C989)),1,0)</f>
        <v/>
      </c>
      <c r="H989" s="12">
        <f>IF(G989=1,GAMMA.INV(Data!W989,INDEX(ChangeFactor!$R$6:$R$17,C989),INDEX(ChangeFactor!$S$6:$S$17,C989)),0)</f>
        <v/>
      </c>
      <c r="I989" s="7">
        <f>NORM.S.INV(Data!X989)</f>
        <v/>
      </c>
      <c r="J989" s="7">
        <f>NORM.S.INV(Data!Y989)</f>
        <v/>
      </c>
      <c r="K989" s="7">
        <f>NORM.S.INV(Data!Z989)</f>
        <v/>
      </c>
      <c r="L989" s="7">
        <f>MAR1!$B$32*L988+MAR1!$C$32*M988+MAR1!$D$32*N988+MAR1!$B$42*I989+MAR1!$C$42*J989+MAR1!$D$42*K989</f>
        <v/>
      </c>
      <c r="M989" s="7">
        <f>MAR1!$B$33*L988+MAR1!$C$33*M988+MAR1!$D$33*N988+MAR1!$B$43*I989+MAR1!$C$43*J989+MAR1!$D$43*K989</f>
        <v/>
      </c>
      <c r="N989" s="7">
        <f>MAR1!$B$34*L988+MAR1!$C$34*M988+MAR1!$D$34*N988+MAR1!$B$44*I989+MAR1!$C$44*J989+MAR1!$D$44*K989</f>
        <v/>
      </c>
      <c r="O989" s="12">
        <f>MAR1!$B$5+MAR1!$C$5*COS(2*PI()*B989/365)+MAR1!$D$5*SIN(2*PI()*B989/365)+IF(E989=1,MAR1!$B$11+MAR1!$D$11*L989,MAR1!$C$11+MAR1!$E$11*L989)</f>
        <v/>
      </c>
      <c r="P989" s="12">
        <f>MAR1!$B$6+MAR1!$C$6*COS(2*PI()*B989/365)+MAR1!$D$6*SIN(2*PI()*B989/365)+IF(E989=1,MAR1!$B$12+MAR1!$D$12*M989,MAR1!$C$12+MAR1!$E$12*M989)</f>
        <v/>
      </c>
      <c r="Q989" s="12">
        <f>MAR1!$B$7+MAR1!$C$7*COS(2*PI()*B989/365)+MAR1!$D$7*SIN(2*PI()*B989/365)+IF(E989=1,MAR1!$B$13+MAR1!$D$13*N989,MAR1!$C$13+MAR1!$E$13*N989)</f>
        <v/>
      </c>
      <c r="R989" s="12">
        <f>MAR1!$B$5+MAR1!$C$5*COS(2*PI()*B989/365)+MAR1!$D$5*SIN(2*PI()*B989/365)+INDEX(ChangeFactor!$F$6:$F$17,C989)+IF(G989=1,MAR1!$B$11+INDEX(ChangeFactor!$G$6:$G$17,C989)*MAR1!$D$11*L989,MAR1!$C$11+INDEX(ChangeFactor!$G$6:$G$17,C989)*MAR1!$E$11*L989)</f>
        <v/>
      </c>
    </row>
    <row r="990">
      <c r="A990" s="6">
        <f>Data!U990</f>
        <v/>
      </c>
      <c r="B990" s="6">
        <f>MOD(A990-1,365)+1</f>
        <v/>
      </c>
      <c r="C990" s="6">
        <f>MATCH(B990,Markov!$C$6:$C$17,1)</f>
        <v/>
      </c>
      <c r="D990" s="16">
        <f>Data!V990</f>
        <v/>
      </c>
      <c r="E990" s="6">
        <f>IF(D990&lt;IF(E989=1,INDEX(Markov!$I$6:$I$17,C990),INDEX(Markov!$H$6:$H$17,C990)),1,0)</f>
        <v/>
      </c>
      <c r="F990" s="12">
        <f>IF(E990=1,GAMMA.INV(Data!W990,INDEX(Markov!$Q$6:$Q$17,C990),INDEX(Markov!$R$6:$R$17,C990)),0)</f>
        <v/>
      </c>
      <c r="G990" s="6">
        <f>IF(D990&lt;IF(G989=1,INDEX(ChangeFactor!$O$6:$O$17,C990),INDEX(ChangeFactor!$N$6:$N$17,C990)),1,0)</f>
        <v/>
      </c>
      <c r="H990" s="12">
        <f>IF(G990=1,GAMMA.INV(Data!W990,INDEX(ChangeFactor!$R$6:$R$17,C990),INDEX(ChangeFactor!$S$6:$S$17,C990)),0)</f>
        <v/>
      </c>
      <c r="I990" s="7">
        <f>NORM.S.INV(Data!X990)</f>
        <v/>
      </c>
      <c r="J990" s="7">
        <f>NORM.S.INV(Data!Y990)</f>
        <v/>
      </c>
      <c r="K990" s="7">
        <f>NORM.S.INV(Data!Z990)</f>
        <v/>
      </c>
      <c r="L990" s="7">
        <f>MAR1!$B$32*L989+MAR1!$C$32*M989+MAR1!$D$32*N989+MAR1!$B$42*I990+MAR1!$C$42*J990+MAR1!$D$42*K990</f>
        <v/>
      </c>
      <c r="M990" s="7">
        <f>MAR1!$B$33*L989+MAR1!$C$33*M989+MAR1!$D$33*N989+MAR1!$B$43*I990+MAR1!$C$43*J990+MAR1!$D$43*K990</f>
        <v/>
      </c>
      <c r="N990" s="7">
        <f>MAR1!$B$34*L989+MAR1!$C$34*M989+MAR1!$D$34*N989+MAR1!$B$44*I990+MAR1!$C$44*J990+MAR1!$D$44*K990</f>
        <v/>
      </c>
      <c r="O990" s="12">
        <f>MAR1!$B$5+MAR1!$C$5*COS(2*PI()*B990/365)+MAR1!$D$5*SIN(2*PI()*B990/365)+IF(E990=1,MAR1!$B$11+MAR1!$D$11*L990,MAR1!$C$11+MAR1!$E$11*L990)</f>
        <v/>
      </c>
      <c r="P990" s="12">
        <f>MAR1!$B$6+MAR1!$C$6*COS(2*PI()*B990/365)+MAR1!$D$6*SIN(2*PI()*B990/365)+IF(E990=1,MAR1!$B$12+MAR1!$D$12*M990,MAR1!$C$12+MAR1!$E$12*M990)</f>
        <v/>
      </c>
      <c r="Q990" s="12">
        <f>MAR1!$B$7+MAR1!$C$7*COS(2*PI()*B990/365)+MAR1!$D$7*SIN(2*PI()*B990/365)+IF(E990=1,MAR1!$B$13+MAR1!$D$13*N990,MAR1!$C$13+MAR1!$E$13*N990)</f>
        <v/>
      </c>
      <c r="R990" s="12">
        <f>MAR1!$B$5+MAR1!$C$5*COS(2*PI()*B990/365)+MAR1!$D$5*SIN(2*PI()*B990/365)+INDEX(ChangeFactor!$F$6:$F$17,C990)+IF(G990=1,MAR1!$B$11+INDEX(ChangeFactor!$G$6:$G$17,C990)*MAR1!$D$11*L990,MAR1!$C$11+INDEX(ChangeFactor!$G$6:$G$17,C990)*MAR1!$E$11*L990)</f>
        <v/>
      </c>
    </row>
    <row r="991">
      <c r="A991" s="6">
        <f>Data!U991</f>
        <v/>
      </c>
      <c r="B991" s="6">
        <f>MOD(A991-1,365)+1</f>
        <v/>
      </c>
      <c r="C991" s="6">
        <f>MATCH(B991,Markov!$C$6:$C$17,1)</f>
        <v/>
      </c>
      <c r="D991" s="16">
        <f>Data!V991</f>
        <v/>
      </c>
      <c r="E991" s="6">
        <f>IF(D991&lt;IF(E990=1,INDEX(Markov!$I$6:$I$17,C991),INDEX(Markov!$H$6:$H$17,C991)),1,0)</f>
        <v/>
      </c>
      <c r="F991" s="12">
        <f>IF(E991=1,GAMMA.INV(Data!W991,INDEX(Markov!$Q$6:$Q$17,C991),INDEX(Markov!$R$6:$R$17,C991)),0)</f>
        <v/>
      </c>
      <c r="G991" s="6">
        <f>IF(D991&lt;IF(G990=1,INDEX(ChangeFactor!$O$6:$O$17,C991),INDEX(ChangeFactor!$N$6:$N$17,C991)),1,0)</f>
        <v/>
      </c>
      <c r="H991" s="12">
        <f>IF(G991=1,GAMMA.INV(Data!W991,INDEX(ChangeFactor!$R$6:$R$17,C991),INDEX(ChangeFactor!$S$6:$S$17,C991)),0)</f>
        <v/>
      </c>
      <c r="I991" s="7">
        <f>NORM.S.INV(Data!X991)</f>
        <v/>
      </c>
      <c r="J991" s="7">
        <f>NORM.S.INV(Data!Y991)</f>
        <v/>
      </c>
      <c r="K991" s="7">
        <f>NORM.S.INV(Data!Z991)</f>
        <v/>
      </c>
      <c r="L991" s="7">
        <f>MAR1!$B$32*L990+MAR1!$C$32*M990+MAR1!$D$32*N990+MAR1!$B$42*I991+MAR1!$C$42*J991+MAR1!$D$42*K991</f>
        <v/>
      </c>
      <c r="M991" s="7">
        <f>MAR1!$B$33*L990+MAR1!$C$33*M990+MAR1!$D$33*N990+MAR1!$B$43*I991+MAR1!$C$43*J991+MAR1!$D$43*K991</f>
        <v/>
      </c>
      <c r="N991" s="7">
        <f>MAR1!$B$34*L990+MAR1!$C$34*M990+MAR1!$D$34*N990+MAR1!$B$44*I991+MAR1!$C$44*J991+MAR1!$D$44*K991</f>
        <v/>
      </c>
      <c r="O991" s="12">
        <f>MAR1!$B$5+MAR1!$C$5*COS(2*PI()*B991/365)+MAR1!$D$5*SIN(2*PI()*B991/365)+IF(E991=1,MAR1!$B$11+MAR1!$D$11*L991,MAR1!$C$11+MAR1!$E$11*L991)</f>
        <v/>
      </c>
      <c r="P991" s="12">
        <f>MAR1!$B$6+MAR1!$C$6*COS(2*PI()*B991/365)+MAR1!$D$6*SIN(2*PI()*B991/365)+IF(E991=1,MAR1!$B$12+MAR1!$D$12*M991,MAR1!$C$12+MAR1!$E$12*M991)</f>
        <v/>
      </c>
      <c r="Q991" s="12">
        <f>MAR1!$B$7+MAR1!$C$7*COS(2*PI()*B991/365)+MAR1!$D$7*SIN(2*PI()*B991/365)+IF(E991=1,MAR1!$B$13+MAR1!$D$13*N991,MAR1!$C$13+MAR1!$E$13*N991)</f>
        <v/>
      </c>
      <c r="R991" s="12">
        <f>MAR1!$B$5+MAR1!$C$5*COS(2*PI()*B991/365)+MAR1!$D$5*SIN(2*PI()*B991/365)+INDEX(ChangeFactor!$F$6:$F$17,C991)+IF(G991=1,MAR1!$B$11+INDEX(ChangeFactor!$G$6:$G$17,C991)*MAR1!$D$11*L991,MAR1!$C$11+INDEX(ChangeFactor!$G$6:$G$17,C991)*MAR1!$E$11*L991)</f>
        <v/>
      </c>
    </row>
    <row r="992">
      <c r="A992" s="6">
        <f>Data!U992</f>
        <v/>
      </c>
      <c r="B992" s="6">
        <f>MOD(A992-1,365)+1</f>
        <v/>
      </c>
      <c r="C992" s="6">
        <f>MATCH(B992,Markov!$C$6:$C$17,1)</f>
        <v/>
      </c>
      <c r="D992" s="16">
        <f>Data!V992</f>
        <v/>
      </c>
      <c r="E992" s="6">
        <f>IF(D992&lt;IF(E991=1,INDEX(Markov!$I$6:$I$17,C992),INDEX(Markov!$H$6:$H$17,C992)),1,0)</f>
        <v/>
      </c>
      <c r="F992" s="12">
        <f>IF(E992=1,GAMMA.INV(Data!W992,INDEX(Markov!$Q$6:$Q$17,C992),INDEX(Markov!$R$6:$R$17,C992)),0)</f>
        <v/>
      </c>
      <c r="G992" s="6">
        <f>IF(D992&lt;IF(G991=1,INDEX(ChangeFactor!$O$6:$O$17,C992),INDEX(ChangeFactor!$N$6:$N$17,C992)),1,0)</f>
        <v/>
      </c>
      <c r="H992" s="12">
        <f>IF(G992=1,GAMMA.INV(Data!W992,INDEX(ChangeFactor!$R$6:$R$17,C992),INDEX(ChangeFactor!$S$6:$S$17,C992)),0)</f>
        <v/>
      </c>
      <c r="I992" s="7">
        <f>NORM.S.INV(Data!X992)</f>
        <v/>
      </c>
      <c r="J992" s="7">
        <f>NORM.S.INV(Data!Y992)</f>
        <v/>
      </c>
      <c r="K992" s="7">
        <f>NORM.S.INV(Data!Z992)</f>
        <v/>
      </c>
      <c r="L992" s="7">
        <f>MAR1!$B$32*L991+MAR1!$C$32*M991+MAR1!$D$32*N991+MAR1!$B$42*I992+MAR1!$C$42*J992+MAR1!$D$42*K992</f>
        <v/>
      </c>
      <c r="M992" s="7">
        <f>MAR1!$B$33*L991+MAR1!$C$33*M991+MAR1!$D$33*N991+MAR1!$B$43*I992+MAR1!$C$43*J992+MAR1!$D$43*K992</f>
        <v/>
      </c>
      <c r="N992" s="7">
        <f>MAR1!$B$34*L991+MAR1!$C$34*M991+MAR1!$D$34*N991+MAR1!$B$44*I992+MAR1!$C$44*J992+MAR1!$D$44*K992</f>
        <v/>
      </c>
      <c r="O992" s="12">
        <f>MAR1!$B$5+MAR1!$C$5*COS(2*PI()*B992/365)+MAR1!$D$5*SIN(2*PI()*B992/365)+IF(E992=1,MAR1!$B$11+MAR1!$D$11*L992,MAR1!$C$11+MAR1!$E$11*L992)</f>
        <v/>
      </c>
      <c r="P992" s="12">
        <f>MAR1!$B$6+MAR1!$C$6*COS(2*PI()*B992/365)+MAR1!$D$6*SIN(2*PI()*B992/365)+IF(E992=1,MAR1!$B$12+MAR1!$D$12*M992,MAR1!$C$12+MAR1!$E$12*M992)</f>
        <v/>
      </c>
      <c r="Q992" s="12">
        <f>MAR1!$B$7+MAR1!$C$7*COS(2*PI()*B992/365)+MAR1!$D$7*SIN(2*PI()*B992/365)+IF(E992=1,MAR1!$B$13+MAR1!$D$13*N992,MAR1!$C$13+MAR1!$E$13*N992)</f>
        <v/>
      </c>
      <c r="R992" s="12">
        <f>MAR1!$B$5+MAR1!$C$5*COS(2*PI()*B992/365)+MAR1!$D$5*SIN(2*PI()*B992/365)+INDEX(ChangeFactor!$F$6:$F$17,C992)+IF(G992=1,MAR1!$B$11+INDEX(ChangeFactor!$G$6:$G$17,C992)*MAR1!$D$11*L992,MAR1!$C$11+INDEX(ChangeFactor!$G$6:$G$17,C992)*MAR1!$E$11*L992)</f>
        <v/>
      </c>
    </row>
    <row r="993">
      <c r="A993" s="6">
        <f>Data!U993</f>
        <v/>
      </c>
      <c r="B993" s="6">
        <f>MOD(A993-1,365)+1</f>
        <v/>
      </c>
      <c r="C993" s="6">
        <f>MATCH(B993,Markov!$C$6:$C$17,1)</f>
        <v/>
      </c>
      <c r="D993" s="16">
        <f>Data!V993</f>
        <v/>
      </c>
      <c r="E993" s="6">
        <f>IF(D993&lt;IF(E992=1,INDEX(Markov!$I$6:$I$17,C993),INDEX(Markov!$H$6:$H$17,C993)),1,0)</f>
        <v/>
      </c>
      <c r="F993" s="12">
        <f>IF(E993=1,GAMMA.INV(Data!W993,INDEX(Markov!$Q$6:$Q$17,C993),INDEX(Markov!$R$6:$R$17,C993)),0)</f>
        <v/>
      </c>
      <c r="G993" s="6">
        <f>IF(D993&lt;IF(G992=1,INDEX(ChangeFactor!$O$6:$O$17,C993),INDEX(ChangeFactor!$N$6:$N$17,C993)),1,0)</f>
        <v/>
      </c>
      <c r="H993" s="12">
        <f>IF(G993=1,GAMMA.INV(Data!W993,INDEX(ChangeFactor!$R$6:$R$17,C993),INDEX(ChangeFactor!$S$6:$S$17,C993)),0)</f>
        <v/>
      </c>
      <c r="I993" s="7">
        <f>NORM.S.INV(Data!X993)</f>
        <v/>
      </c>
      <c r="J993" s="7">
        <f>NORM.S.INV(Data!Y993)</f>
        <v/>
      </c>
      <c r="K993" s="7">
        <f>NORM.S.INV(Data!Z993)</f>
        <v/>
      </c>
      <c r="L993" s="7">
        <f>MAR1!$B$32*L992+MAR1!$C$32*M992+MAR1!$D$32*N992+MAR1!$B$42*I993+MAR1!$C$42*J993+MAR1!$D$42*K993</f>
        <v/>
      </c>
      <c r="M993" s="7">
        <f>MAR1!$B$33*L992+MAR1!$C$33*M992+MAR1!$D$33*N992+MAR1!$B$43*I993+MAR1!$C$43*J993+MAR1!$D$43*K993</f>
        <v/>
      </c>
      <c r="N993" s="7">
        <f>MAR1!$B$34*L992+MAR1!$C$34*M992+MAR1!$D$34*N992+MAR1!$B$44*I993+MAR1!$C$44*J993+MAR1!$D$44*K993</f>
        <v/>
      </c>
      <c r="O993" s="12">
        <f>MAR1!$B$5+MAR1!$C$5*COS(2*PI()*B993/365)+MAR1!$D$5*SIN(2*PI()*B993/365)+IF(E993=1,MAR1!$B$11+MAR1!$D$11*L993,MAR1!$C$11+MAR1!$E$11*L993)</f>
        <v/>
      </c>
      <c r="P993" s="12">
        <f>MAR1!$B$6+MAR1!$C$6*COS(2*PI()*B993/365)+MAR1!$D$6*SIN(2*PI()*B993/365)+IF(E993=1,MAR1!$B$12+MAR1!$D$12*M993,MAR1!$C$12+MAR1!$E$12*M993)</f>
        <v/>
      </c>
      <c r="Q993" s="12">
        <f>MAR1!$B$7+MAR1!$C$7*COS(2*PI()*B993/365)+MAR1!$D$7*SIN(2*PI()*B993/365)+IF(E993=1,MAR1!$B$13+MAR1!$D$13*N993,MAR1!$C$13+MAR1!$E$13*N993)</f>
        <v/>
      </c>
      <c r="R993" s="12">
        <f>MAR1!$B$5+MAR1!$C$5*COS(2*PI()*B993/365)+MAR1!$D$5*SIN(2*PI()*B993/365)+INDEX(ChangeFactor!$F$6:$F$17,C993)+IF(G993=1,MAR1!$B$11+INDEX(ChangeFactor!$G$6:$G$17,C993)*MAR1!$D$11*L993,MAR1!$C$11+INDEX(ChangeFactor!$G$6:$G$17,C993)*MAR1!$E$11*L993)</f>
        <v/>
      </c>
    </row>
    <row r="994">
      <c r="A994" s="6">
        <f>Data!U994</f>
        <v/>
      </c>
      <c r="B994" s="6">
        <f>MOD(A994-1,365)+1</f>
        <v/>
      </c>
      <c r="C994" s="6">
        <f>MATCH(B994,Markov!$C$6:$C$17,1)</f>
        <v/>
      </c>
      <c r="D994" s="16">
        <f>Data!V994</f>
        <v/>
      </c>
      <c r="E994" s="6">
        <f>IF(D994&lt;IF(E993=1,INDEX(Markov!$I$6:$I$17,C994),INDEX(Markov!$H$6:$H$17,C994)),1,0)</f>
        <v/>
      </c>
      <c r="F994" s="12">
        <f>IF(E994=1,GAMMA.INV(Data!W994,INDEX(Markov!$Q$6:$Q$17,C994),INDEX(Markov!$R$6:$R$17,C994)),0)</f>
        <v/>
      </c>
      <c r="G994" s="6">
        <f>IF(D994&lt;IF(G993=1,INDEX(ChangeFactor!$O$6:$O$17,C994),INDEX(ChangeFactor!$N$6:$N$17,C994)),1,0)</f>
        <v/>
      </c>
      <c r="H994" s="12">
        <f>IF(G994=1,GAMMA.INV(Data!W994,INDEX(ChangeFactor!$R$6:$R$17,C994),INDEX(ChangeFactor!$S$6:$S$17,C994)),0)</f>
        <v/>
      </c>
      <c r="I994" s="7">
        <f>NORM.S.INV(Data!X994)</f>
        <v/>
      </c>
      <c r="J994" s="7">
        <f>NORM.S.INV(Data!Y994)</f>
        <v/>
      </c>
      <c r="K994" s="7">
        <f>NORM.S.INV(Data!Z994)</f>
        <v/>
      </c>
      <c r="L994" s="7">
        <f>MAR1!$B$32*L993+MAR1!$C$32*M993+MAR1!$D$32*N993+MAR1!$B$42*I994+MAR1!$C$42*J994+MAR1!$D$42*K994</f>
        <v/>
      </c>
      <c r="M994" s="7">
        <f>MAR1!$B$33*L993+MAR1!$C$33*M993+MAR1!$D$33*N993+MAR1!$B$43*I994+MAR1!$C$43*J994+MAR1!$D$43*K994</f>
        <v/>
      </c>
      <c r="N994" s="7">
        <f>MAR1!$B$34*L993+MAR1!$C$34*M993+MAR1!$D$34*N993+MAR1!$B$44*I994+MAR1!$C$44*J994+MAR1!$D$44*K994</f>
        <v/>
      </c>
      <c r="O994" s="12">
        <f>MAR1!$B$5+MAR1!$C$5*COS(2*PI()*B994/365)+MAR1!$D$5*SIN(2*PI()*B994/365)+IF(E994=1,MAR1!$B$11+MAR1!$D$11*L994,MAR1!$C$11+MAR1!$E$11*L994)</f>
        <v/>
      </c>
      <c r="P994" s="12">
        <f>MAR1!$B$6+MAR1!$C$6*COS(2*PI()*B994/365)+MAR1!$D$6*SIN(2*PI()*B994/365)+IF(E994=1,MAR1!$B$12+MAR1!$D$12*M994,MAR1!$C$12+MAR1!$E$12*M994)</f>
        <v/>
      </c>
      <c r="Q994" s="12">
        <f>MAR1!$B$7+MAR1!$C$7*COS(2*PI()*B994/365)+MAR1!$D$7*SIN(2*PI()*B994/365)+IF(E994=1,MAR1!$B$13+MAR1!$D$13*N994,MAR1!$C$13+MAR1!$E$13*N994)</f>
        <v/>
      </c>
      <c r="R994" s="12">
        <f>MAR1!$B$5+MAR1!$C$5*COS(2*PI()*B994/365)+MAR1!$D$5*SIN(2*PI()*B994/365)+INDEX(ChangeFactor!$F$6:$F$17,C994)+IF(G994=1,MAR1!$B$11+INDEX(ChangeFactor!$G$6:$G$17,C994)*MAR1!$D$11*L994,MAR1!$C$11+INDEX(ChangeFactor!$G$6:$G$17,C994)*MAR1!$E$11*L994)</f>
        <v/>
      </c>
    </row>
    <row r="995">
      <c r="A995" s="6">
        <f>Data!U995</f>
        <v/>
      </c>
      <c r="B995" s="6">
        <f>MOD(A995-1,365)+1</f>
        <v/>
      </c>
      <c r="C995" s="6">
        <f>MATCH(B995,Markov!$C$6:$C$17,1)</f>
        <v/>
      </c>
      <c r="D995" s="16">
        <f>Data!V995</f>
        <v/>
      </c>
      <c r="E995" s="6">
        <f>IF(D995&lt;IF(E994=1,INDEX(Markov!$I$6:$I$17,C995),INDEX(Markov!$H$6:$H$17,C995)),1,0)</f>
        <v/>
      </c>
      <c r="F995" s="12">
        <f>IF(E995=1,GAMMA.INV(Data!W995,INDEX(Markov!$Q$6:$Q$17,C995),INDEX(Markov!$R$6:$R$17,C995)),0)</f>
        <v/>
      </c>
      <c r="G995" s="6">
        <f>IF(D995&lt;IF(G994=1,INDEX(ChangeFactor!$O$6:$O$17,C995),INDEX(ChangeFactor!$N$6:$N$17,C995)),1,0)</f>
        <v/>
      </c>
      <c r="H995" s="12">
        <f>IF(G995=1,GAMMA.INV(Data!W995,INDEX(ChangeFactor!$R$6:$R$17,C995),INDEX(ChangeFactor!$S$6:$S$17,C995)),0)</f>
        <v/>
      </c>
      <c r="I995" s="7">
        <f>NORM.S.INV(Data!X995)</f>
        <v/>
      </c>
      <c r="J995" s="7">
        <f>NORM.S.INV(Data!Y995)</f>
        <v/>
      </c>
      <c r="K995" s="7">
        <f>NORM.S.INV(Data!Z995)</f>
        <v/>
      </c>
      <c r="L995" s="7">
        <f>MAR1!$B$32*L994+MAR1!$C$32*M994+MAR1!$D$32*N994+MAR1!$B$42*I995+MAR1!$C$42*J995+MAR1!$D$42*K995</f>
        <v/>
      </c>
      <c r="M995" s="7">
        <f>MAR1!$B$33*L994+MAR1!$C$33*M994+MAR1!$D$33*N994+MAR1!$B$43*I995+MAR1!$C$43*J995+MAR1!$D$43*K995</f>
        <v/>
      </c>
      <c r="N995" s="7">
        <f>MAR1!$B$34*L994+MAR1!$C$34*M994+MAR1!$D$34*N994+MAR1!$B$44*I995+MAR1!$C$44*J995+MAR1!$D$44*K995</f>
        <v/>
      </c>
      <c r="O995" s="12">
        <f>MAR1!$B$5+MAR1!$C$5*COS(2*PI()*B995/365)+MAR1!$D$5*SIN(2*PI()*B995/365)+IF(E995=1,MAR1!$B$11+MAR1!$D$11*L995,MAR1!$C$11+MAR1!$E$11*L995)</f>
        <v/>
      </c>
      <c r="P995" s="12">
        <f>MAR1!$B$6+MAR1!$C$6*COS(2*PI()*B995/365)+MAR1!$D$6*SIN(2*PI()*B995/365)+IF(E995=1,MAR1!$B$12+MAR1!$D$12*M995,MAR1!$C$12+MAR1!$E$12*M995)</f>
        <v/>
      </c>
      <c r="Q995" s="12">
        <f>MAR1!$B$7+MAR1!$C$7*COS(2*PI()*B995/365)+MAR1!$D$7*SIN(2*PI()*B995/365)+IF(E995=1,MAR1!$B$13+MAR1!$D$13*N995,MAR1!$C$13+MAR1!$E$13*N995)</f>
        <v/>
      </c>
      <c r="R995" s="12">
        <f>MAR1!$B$5+MAR1!$C$5*COS(2*PI()*B995/365)+MAR1!$D$5*SIN(2*PI()*B995/365)+INDEX(ChangeFactor!$F$6:$F$17,C995)+IF(G995=1,MAR1!$B$11+INDEX(ChangeFactor!$G$6:$G$17,C995)*MAR1!$D$11*L995,MAR1!$C$11+INDEX(ChangeFactor!$G$6:$G$17,C995)*MAR1!$E$11*L995)</f>
        <v/>
      </c>
    </row>
    <row r="996">
      <c r="A996" s="6">
        <f>Data!U996</f>
        <v/>
      </c>
      <c r="B996" s="6">
        <f>MOD(A996-1,365)+1</f>
        <v/>
      </c>
      <c r="C996" s="6">
        <f>MATCH(B996,Markov!$C$6:$C$17,1)</f>
        <v/>
      </c>
      <c r="D996" s="16">
        <f>Data!V996</f>
        <v/>
      </c>
      <c r="E996" s="6">
        <f>IF(D996&lt;IF(E995=1,INDEX(Markov!$I$6:$I$17,C996),INDEX(Markov!$H$6:$H$17,C996)),1,0)</f>
        <v/>
      </c>
      <c r="F996" s="12">
        <f>IF(E996=1,GAMMA.INV(Data!W996,INDEX(Markov!$Q$6:$Q$17,C996),INDEX(Markov!$R$6:$R$17,C996)),0)</f>
        <v/>
      </c>
      <c r="G996" s="6">
        <f>IF(D996&lt;IF(G995=1,INDEX(ChangeFactor!$O$6:$O$17,C996),INDEX(ChangeFactor!$N$6:$N$17,C996)),1,0)</f>
        <v/>
      </c>
      <c r="H996" s="12">
        <f>IF(G996=1,GAMMA.INV(Data!W996,INDEX(ChangeFactor!$R$6:$R$17,C996),INDEX(ChangeFactor!$S$6:$S$17,C996)),0)</f>
        <v/>
      </c>
      <c r="I996" s="7">
        <f>NORM.S.INV(Data!X996)</f>
        <v/>
      </c>
      <c r="J996" s="7">
        <f>NORM.S.INV(Data!Y996)</f>
        <v/>
      </c>
      <c r="K996" s="7">
        <f>NORM.S.INV(Data!Z996)</f>
        <v/>
      </c>
      <c r="L996" s="7">
        <f>MAR1!$B$32*L995+MAR1!$C$32*M995+MAR1!$D$32*N995+MAR1!$B$42*I996+MAR1!$C$42*J996+MAR1!$D$42*K996</f>
        <v/>
      </c>
      <c r="M996" s="7">
        <f>MAR1!$B$33*L995+MAR1!$C$33*M995+MAR1!$D$33*N995+MAR1!$B$43*I996+MAR1!$C$43*J996+MAR1!$D$43*K996</f>
        <v/>
      </c>
      <c r="N996" s="7">
        <f>MAR1!$B$34*L995+MAR1!$C$34*M995+MAR1!$D$34*N995+MAR1!$B$44*I996+MAR1!$C$44*J996+MAR1!$D$44*K996</f>
        <v/>
      </c>
      <c r="O996" s="12">
        <f>MAR1!$B$5+MAR1!$C$5*COS(2*PI()*B996/365)+MAR1!$D$5*SIN(2*PI()*B996/365)+IF(E996=1,MAR1!$B$11+MAR1!$D$11*L996,MAR1!$C$11+MAR1!$E$11*L996)</f>
        <v/>
      </c>
      <c r="P996" s="12">
        <f>MAR1!$B$6+MAR1!$C$6*COS(2*PI()*B996/365)+MAR1!$D$6*SIN(2*PI()*B996/365)+IF(E996=1,MAR1!$B$12+MAR1!$D$12*M996,MAR1!$C$12+MAR1!$E$12*M996)</f>
        <v/>
      </c>
      <c r="Q996" s="12">
        <f>MAR1!$B$7+MAR1!$C$7*COS(2*PI()*B996/365)+MAR1!$D$7*SIN(2*PI()*B996/365)+IF(E996=1,MAR1!$B$13+MAR1!$D$13*N996,MAR1!$C$13+MAR1!$E$13*N996)</f>
        <v/>
      </c>
      <c r="R996" s="12">
        <f>MAR1!$B$5+MAR1!$C$5*COS(2*PI()*B996/365)+MAR1!$D$5*SIN(2*PI()*B996/365)+INDEX(ChangeFactor!$F$6:$F$17,C996)+IF(G996=1,MAR1!$B$11+INDEX(ChangeFactor!$G$6:$G$17,C996)*MAR1!$D$11*L996,MAR1!$C$11+INDEX(ChangeFactor!$G$6:$G$17,C996)*MAR1!$E$11*L996)</f>
        <v/>
      </c>
    </row>
    <row r="997">
      <c r="A997" s="6">
        <f>Data!U997</f>
        <v/>
      </c>
      <c r="B997" s="6">
        <f>MOD(A997-1,365)+1</f>
        <v/>
      </c>
      <c r="C997" s="6">
        <f>MATCH(B997,Markov!$C$6:$C$17,1)</f>
        <v/>
      </c>
      <c r="D997" s="16">
        <f>Data!V997</f>
        <v/>
      </c>
      <c r="E997" s="6">
        <f>IF(D997&lt;IF(E996=1,INDEX(Markov!$I$6:$I$17,C997),INDEX(Markov!$H$6:$H$17,C997)),1,0)</f>
        <v/>
      </c>
      <c r="F997" s="12">
        <f>IF(E997=1,GAMMA.INV(Data!W997,INDEX(Markov!$Q$6:$Q$17,C997),INDEX(Markov!$R$6:$R$17,C997)),0)</f>
        <v/>
      </c>
      <c r="G997" s="6">
        <f>IF(D997&lt;IF(G996=1,INDEX(ChangeFactor!$O$6:$O$17,C997),INDEX(ChangeFactor!$N$6:$N$17,C997)),1,0)</f>
        <v/>
      </c>
      <c r="H997" s="12">
        <f>IF(G997=1,GAMMA.INV(Data!W997,INDEX(ChangeFactor!$R$6:$R$17,C997),INDEX(ChangeFactor!$S$6:$S$17,C997)),0)</f>
        <v/>
      </c>
      <c r="I997" s="7">
        <f>NORM.S.INV(Data!X997)</f>
        <v/>
      </c>
      <c r="J997" s="7">
        <f>NORM.S.INV(Data!Y997)</f>
        <v/>
      </c>
      <c r="K997" s="7">
        <f>NORM.S.INV(Data!Z997)</f>
        <v/>
      </c>
      <c r="L997" s="7">
        <f>MAR1!$B$32*L996+MAR1!$C$32*M996+MAR1!$D$32*N996+MAR1!$B$42*I997+MAR1!$C$42*J997+MAR1!$D$42*K997</f>
        <v/>
      </c>
      <c r="M997" s="7">
        <f>MAR1!$B$33*L996+MAR1!$C$33*M996+MAR1!$D$33*N996+MAR1!$B$43*I997+MAR1!$C$43*J997+MAR1!$D$43*K997</f>
        <v/>
      </c>
      <c r="N997" s="7">
        <f>MAR1!$B$34*L996+MAR1!$C$34*M996+MAR1!$D$34*N996+MAR1!$B$44*I997+MAR1!$C$44*J997+MAR1!$D$44*K997</f>
        <v/>
      </c>
      <c r="O997" s="12">
        <f>MAR1!$B$5+MAR1!$C$5*COS(2*PI()*B997/365)+MAR1!$D$5*SIN(2*PI()*B997/365)+IF(E997=1,MAR1!$B$11+MAR1!$D$11*L997,MAR1!$C$11+MAR1!$E$11*L997)</f>
        <v/>
      </c>
      <c r="P997" s="12">
        <f>MAR1!$B$6+MAR1!$C$6*COS(2*PI()*B997/365)+MAR1!$D$6*SIN(2*PI()*B997/365)+IF(E997=1,MAR1!$B$12+MAR1!$D$12*M997,MAR1!$C$12+MAR1!$E$12*M997)</f>
        <v/>
      </c>
      <c r="Q997" s="12">
        <f>MAR1!$B$7+MAR1!$C$7*COS(2*PI()*B997/365)+MAR1!$D$7*SIN(2*PI()*B997/365)+IF(E997=1,MAR1!$B$13+MAR1!$D$13*N997,MAR1!$C$13+MAR1!$E$13*N997)</f>
        <v/>
      </c>
      <c r="R997" s="12">
        <f>MAR1!$B$5+MAR1!$C$5*COS(2*PI()*B997/365)+MAR1!$D$5*SIN(2*PI()*B997/365)+INDEX(ChangeFactor!$F$6:$F$17,C997)+IF(G997=1,MAR1!$B$11+INDEX(ChangeFactor!$G$6:$G$17,C997)*MAR1!$D$11*L997,MAR1!$C$11+INDEX(ChangeFactor!$G$6:$G$17,C997)*MAR1!$E$11*L997)</f>
        <v/>
      </c>
    </row>
    <row r="998">
      <c r="A998" s="6">
        <f>Data!U998</f>
        <v/>
      </c>
      <c r="B998" s="6">
        <f>MOD(A998-1,365)+1</f>
        <v/>
      </c>
      <c r="C998" s="6">
        <f>MATCH(B998,Markov!$C$6:$C$17,1)</f>
        <v/>
      </c>
      <c r="D998" s="16">
        <f>Data!V998</f>
        <v/>
      </c>
      <c r="E998" s="6">
        <f>IF(D998&lt;IF(E997=1,INDEX(Markov!$I$6:$I$17,C998),INDEX(Markov!$H$6:$H$17,C998)),1,0)</f>
        <v/>
      </c>
      <c r="F998" s="12">
        <f>IF(E998=1,GAMMA.INV(Data!W998,INDEX(Markov!$Q$6:$Q$17,C998),INDEX(Markov!$R$6:$R$17,C998)),0)</f>
        <v/>
      </c>
      <c r="G998" s="6">
        <f>IF(D998&lt;IF(G997=1,INDEX(ChangeFactor!$O$6:$O$17,C998),INDEX(ChangeFactor!$N$6:$N$17,C998)),1,0)</f>
        <v/>
      </c>
      <c r="H998" s="12">
        <f>IF(G998=1,GAMMA.INV(Data!W998,INDEX(ChangeFactor!$R$6:$R$17,C998),INDEX(ChangeFactor!$S$6:$S$17,C998)),0)</f>
        <v/>
      </c>
      <c r="I998" s="7">
        <f>NORM.S.INV(Data!X998)</f>
        <v/>
      </c>
      <c r="J998" s="7">
        <f>NORM.S.INV(Data!Y998)</f>
        <v/>
      </c>
      <c r="K998" s="7">
        <f>NORM.S.INV(Data!Z998)</f>
        <v/>
      </c>
      <c r="L998" s="7">
        <f>MAR1!$B$32*L997+MAR1!$C$32*M997+MAR1!$D$32*N997+MAR1!$B$42*I998+MAR1!$C$42*J998+MAR1!$D$42*K998</f>
        <v/>
      </c>
      <c r="M998" s="7">
        <f>MAR1!$B$33*L997+MAR1!$C$33*M997+MAR1!$D$33*N997+MAR1!$B$43*I998+MAR1!$C$43*J998+MAR1!$D$43*K998</f>
        <v/>
      </c>
      <c r="N998" s="7">
        <f>MAR1!$B$34*L997+MAR1!$C$34*M997+MAR1!$D$34*N997+MAR1!$B$44*I998+MAR1!$C$44*J998+MAR1!$D$44*K998</f>
        <v/>
      </c>
      <c r="O998" s="12">
        <f>MAR1!$B$5+MAR1!$C$5*COS(2*PI()*B998/365)+MAR1!$D$5*SIN(2*PI()*B998/365)+IF(E998=1,MAR1!$B$11+MAR1!$D$11*L998,MAR1!$C$11+MAR1!$E$11*L998)</f>
        <v/>
      </c>
      <c r="P998" s="12">
        <f>MAR1!$B$6+MAR1!$C$6*COS(2*PI()*B998/365)+MAR1!$D$6*SIN(2*PI()*B998/365)+IF(E998=1,MAR1!$B$12+MAR1!$D$12*M998,MAR1!$C$12+MAR1!$E$12*M998)</f>
        <v/>
      </c>
      <c r="Q998" s="12">
        <f>MAR1!$B$7+MAR1!$C$7*COS(2*PI()*B998/365)+MAR1!$D$7*SIN(2*PI()*B998/365)+IF(E998=1,MAR1!$B$13+MAR1!$D$13*N998,MAR1!$C$13+MAR1!$E$13*N998)</f>
        <v/>
      </c>
      <c r="R998" s="12">
        <f>MAR1!$B$5+MAR1!$C$5*COS(2*PI()*B998/365)+MAR1!$D$5*SIN(2*PI()*B998/365)+INDEX(ChangeFactor!$F$6:$F$17,C998)+IF(G998=1,MAR1!$B$11+INDEX(ChangeFactor!$G$6:$G$17,C998)*MAR1!$D$11*L998,MAR1!$C$11+INDEX(ChangeFactor!$G$6:$G$17,C998)*MAR1!$E$11*L998)</f>
        <v/>
      </c>
    </row>
    <row r="999">
      <c r="A999" s="6">
        <f>Data!U999</f>
        <v/>
      </c>
      <c r="B999" s="6">
        <f>MOD(A999-1,365)+1</f>
        <v/>
      </c>
      <c r="C999" s="6">
        <f>MATCH(B999,Markov!$C$6:$C$17,1)</f>
        <v/>
      </c>
      <c r="D999" s="16">
        <f>Data!V999</f>
        <v/>
      </c>
      <c r="E999" s="6">
        <f>IF(D999&lt;IF(E998=1,INDEX(Markov!$I$6:$I$17,C999),INDEX(Markov!$H$6:$H$17,C999)),1,0)</f>
        <v/>
      </c>
      <c r="F999" s="12">
        <f>IF(E999=1,GAMMA.INV(Data!W999,INDEX(Markov!$Q$6:$Q$17,C999),INDEX(Markov!$R$6:$R$17,C999)),0)</f>
        <v/>
      </c>
      <c r="G999" s="6">
        <f>IF(D999&lt;IF(G998=1,INDEX(ChangeFactor!$O$6:$O$17,C999),INDEX(ChangeFactor!$N$6:$N$17,C999)),1,0)</f>
        <v/>
      </c>
      <c r="H999" s="12">
        <f>IF(G999=1,GAMMA.INV(Data!W999,INDEX(ChangeFactor!$R$6:$R$17,C999),INDEX(ChangeFactor!$S$6:$S$17,C999)),0)</f>
        <v/>
      </c>
      <c r="I999" s="7">
        <f>NORM.S.INV(Data!X999)</f>
        <v/>
      </c>
      <c r="J999" s="7">
        <f>NORM.S.INV(Data!Y999)</f>
        <v/>
      </c>
      <c r="K999" s="7">
        <f>NORM.S.INV(Data!Z999)</f>
        <v/>
      </c>
      <c r="L999" s="7">
        <f>MAR1!$B$32*L998+MAR1!$C$32*M998+MAR1!$D$32*N998+MAR1!$B$42*I999+MAR1!$C$42*J999+MAR1!$D$42*K999</f>
        <v/>
      </c>
      <c r="M999" s="7">
        <f>MAR1!$B$33*L998+MAR1!$C$33*M998+MAR1!$D$33*N998+MAR1!$B$43*I999+MAR1!$C$43*J999+MAR1!$D$43*K999</f>
        <v/>
      </c>
      <c r="N999" s="7">
        <f>MAR1!$B$34*L998+MAR1!$C$34*M998+MAR1!$D$34*N998+MAR1!$B$44*I999+MAR1!$C$44*J999+MAR1!$D$44*K999</f>
        <v/>
      </c>
      <c r="O999" s="12">
        <f>MAR1!$B$5+MAR1!$C$5*COS(2*PI()*B999/365)+MAR1!$D$5*SIN(2*PI()*B999/365)+IF(E999=1,MAR1!$B$11+MAR1!$D$11*L999,MAR1!$C$11+MAR1!$E$11*L999)</f>
        <v/>
      </c>
      <c r="P999" s="12">
        <f>MAR1!$B$6+MAR1!$C$6*COS(2*PI()*B999/365)+MAR1!$D$6*SIN(2*PI()*B999/365)+IF(E999=1,MAR1!$B$12+MAR1!$D$12*M999,MAR1!$C$12+MAR1!$E$12*M999)</f>
        <v/>
      </c>
      <c r="Q999" s="12">
        <f>MAR1!$B$7+MAR1!$C$7*COS(2*PI()*B999/365)+MAR1!$D$7*SIN(2*PI()*B999/365)+IF(E999=1,MAR1!$B$13+MAR1!$D$13*N999,MAR1!$C$13+MAR1!$E$13*N999)</f>
        <v/>
      </c>
      <c r="R999" s="12">
        <f>MAR1!$B$5+MAR1!$C$5*COS(2*PI()*B999/365)+MAR1!$D$5*SIN(2*PI()*B999/365)+INDEX(ChangeFactor!$F$6:$F$17,C999)+IF(G999=1,MAR1!$B$11+INDEX(ChangeFactor!$G$6:$G$17,C999)*MAR1!$D$11*L999,MAR1!$C$11+INDEX(ChangeFactor!$G$6:$G$17,C999)*MAR1!$E$11*L999)</f>
        <v/>
      </c>
    </row>
    <row r="1000">
      <c r="A1000" s="6">
        <f>Data!U1000</f>
        <v/>
      </c>
      <c r="B1000" s="6">
        <f>MOD(A1000-1,365)+1</f>
        <v/>
      </c>
      <c r="C1000" s="6">
        <f>MATCH(B1000,Markov!$C$6:$C$17,1)</f>
        <v/>
      </c>
      <c r="D1000" s="16">
        <f>Data!V1000</f>
        <v/>
      </c>
      <c r="E1000" s="6">
        <f>IF(D1000&lt;IF(E999=1,INDEX(Markov!$I$6:$I$17,C1000),INDEX(Markov!$H$6:$H$17,C1000)),1,0)</f>
        <v/>
      </c>
      <c r="F1000" s="12">
        <f>IF(E1000=1,GAMMA.INV(Data!W1000,INDEX(Markov!$Q$6:$Q$17,C1000),INDEX(Markov!$R$6:$R$17,C1000)),0)</f>
        <v/>
      </c>
      <c r="G1000" s="6">
        <f>IF(D1000&lt;IF(G999=1,INDEX(ChangeFactor!$O$6:$O$17,C1000),INDEX(ChangeFactor!$N$6:$N$17,C1000)),1,0)</f>
        <v/>
      </c>
      <c r="H1000" s="12">
        <f>IF(G1000=1,GAMMA.INV(Data!W1000,INDEX(ChangeFactor!$R$6:$R$17,C1000),INDEX(ChangeFactor!$S$6:$S$17,C1000)),0)</f>
        <v/>
      </c>
      <c r="I1000" s="7">
        <f>NORM.S.INV(Data!X1000)</f>
        <v/>
      </c>
      <c r="J1000" s="7">
        <f>NORM.S.INV(Data!Y1000)</f>
        <v/>
      </c>
      <c r="K1000" s="7">
        <f>NORM.S.INV(Data!Z1000)</f>
        <v/>
      </c>
      <c r="L1000" s="7">
        <f>MAR1!$B$32*L999+MAR1!$C$32*M999+MAR1!$D$32*N999+MAR1!$B$42*I1000+MAR1!$C$42*J1000+MAR1!$D$42*K1000</f>
        <v/>
      </c>
      <c r="M1000" s="7">
        <f>MAR1!$B$33*L999+MAR1!$C$33*M999+MAR1!$D$33*N999+MAR1!$B$43*I1000+MAR1!$C$43*J1000+MAR1!$D$43*K1000</f>
        <v/>
      </c>
      <c r="N1000" s="7">
        <f>MAR1!$B$34*L999+MAR1!$C$34*M999+MAR1!$D$34*N999+MAR1!$B$44*I1000+MAR1!$C$44*J1000+MAR1!$D$44*K1000</f>
        <v/>
      </c>
      <c r="O1000" s="12">
        <f>MAR1!$B$5+MAR1!$C$5*COS(2*PI()*B1000/365)+MAR1!$D$5*SIN(2*PI()*B1000/365)+IF(E1000=1,MAR1!$B$11+MAR1!$D$11*L1000,MAR1!$C$11+MAR1!$E$11*L1000)</f>
        <v/>
      </c>
      <c r="P1000" s="12">
        <f>MAR1!$B$6+MAR1!$C$6*COS(2*PI()*B1000/365)+MAR1!$D$6*SIN(2*PI()*B1000/365)+IF(E1000=1,MAR1!$B$12+MAR1!$D$12*M1000,MAR1!$C$12+MAR1!$E$12*M1000)</f>
        <v/>
      </c>
      <c r="Q1000" s="12">
        <f>MAR1!$B$7+MAR1!$C$7*COS(2*PI()*B1000/365)+MAR1!$D$7*SIN(2*PI()*B1000/365)+IF(E1000=1,MAR1!$B$13+MAR1!$D$13*N1000,MAR1!$C$13+MAR1!$E$13*N1000)</f>
        <v/>
      </c>
      <c r="R1000" s="12">
        <f>MAR1!$B$5+MAR1!$C$5*COS(2*PI()*B1000/365)+MAR1!$D$5*SIN(2*PI()*B1000/365)+INDEX(ChangeFactor!$F$6:$F$17,C1000)+IF(G1000=1,MAR1!$B$11+INDEX(ChangeFactor!$G$6:$G$17,C1000)*MAR1!$D$11*L1000,MAR1!$C$11+INDEX(ChangeFactor!$G$6:$G$17,C1000)*MAR1!$E$11*L1000)</f>
        <v/>
      </c>
    </row>
    <row r="1001">
      <c r="A1001" s="6">
        <f>Data!U1001</f>
        <v/>
      </c>
      <c r="B1001" s="6">
        <f>MOD(A1001-1,365)+1</f>
        <v/>
      </c>
      <c r="C1001" s="6">
        <f>MATCH(B1001,Markov!$C$6:$C$17,1)</f>
        <v/>
      </c>
      <c r="D1001" s="16">
        <f>Data!V1001</f>
        <v/>
      </c>
      <c r="E1001" s="6">
        <f>IF(D1001&lt;IF(E1000=1,INDEX(Markov!$I$6:$I$17,C1001),INDEX(Markov!$H$6:$H$17,C1001)),1,0)</f>
        <v/>
      </c>
      <c r="F1001" s="12">
        <f>IF(E1001=1,GAMMA.INV(Data!W1001,INDEX(Markov!$Q$6:$Q$17,C1001),INDEX(Markov!$R$6:$R$17,C1001)),0)</f>
        <v/>
      </c>
      <c r="G1001" s="6">
        <f>IF(D1001&lt;IF(G1000=1,INDEX(ChangeFactor!$O$6:$O$17,C1001),INDEX(ChangeFactor!$N$6:$N$17,C1001)),1,0)</f>
        <v/>
      </c>
      <c r="H1001" s="12">
        <f>IF(G1001=1,GAMMA.INV(Data!W1001,INDEX(ChangeFactor!$R$6:$R$17,C1001),INDEX(ChangeFactor!$S$6:$S$17,C1001)),0)</f>
        <v/>
      </c>
      <c r="I1001" s="7">
        <f>NORM.S.INV(Data!X1001)</f>
        <v/>
      </c>
      <c r="J1001" s="7">
        <f>NORM.S.INV(Data!Y1001)</f>
        <v/>
      </c>
      <c r="K1001" s="7">
        <f>NORM.S.INV(Data!Z1001)</f>
        <v/>
      </c>
      <c r="L1001" s="7">
        <f>MAR1!$B$32*L1000+MAR1!$C$32*M1000+MAR1!$D$32*N1000+MAR1!$B$42*I1001+MAR1!$C$42*J1001+MAR1!$D$42*K1001</f>
        <v/>
      </c>
      <c r="M1001" s="7">
        <f>MAR1!$B$33*L1000+MAR1!$C$33*M1000+MAR1!$D$33*N1000+MAR1!$B$43*I1001+MAR1!$C$43*J1001+MAR1!$D$43*K1001</f>
        <v/>
      </c>
      <c r="N1001" s="7">
        <f>MAR1!$B$34*L1000+MAR1!$C$34*M1000+MAR1!$D$34*N1000+MAR1!$B$44*I1001+MAR1!$C$44*J1001+MAR1!$D$44*K1001</f>
        <v/>
      </c>
      <c r="O1001" s="12">
        <f>MAR1!$B$5+MAR1!$C$5*COS(2*PI()*B1001/365)+MAR1!$D$5*SIN(2*PI()*B1001/365)+IF(E1001=1,MAR1!$B$11+MAR1!$D$11*L1001,MAR1!$C$11+MAR1!$E$11*L1001)</f>
        <v/>
      </c>
      <c r="P1001" s="12">
        <f>MAR1!$B$6+MAR1!$C$6*COS(2*PI()*B1001/365)+MAR1!$D$6*SIN(2*PI()*B1001/365)+IF(E1001=1,MAR1!$B$12+MAR1!$D$12*M1001,MAR1!$C$12+MAR1!$E$12*M1001)</f>
        <v/>
      </c>
      <c r="Q1001" s="12">
        <f>MAR1!$B$7+MAR1!$C$7*COS(2*PI()*B1001/365)+MAR1!$D$7*SIN(2*PI()*B1001/365)+IF(E1001=1,MAR1!$B$13+MAR1!$D$13*N1001,MAR1!$C$13+MAR1!$E$13*N1001)</f>
        <v/>
      </c>
      <c r="R1001" s="12">
        <f>MAR1!$B$5+MAR1!$C$5*COS(2*PI()*B1001/365)+MAR1!$D$5*SIN(2*PI()*B1001/365)+INDEX(ChangeFactor!$F$6:$F$17,C1001)+IF(G1001=1,MAR1!$B$11+INDEX(ChangeFactor!$G$6:$G$17,C1001)*MAR1!$D$11*L1001,MAR1!$C$11+INDEX(ChangeFactor!$G$6:$G$17,C1001)*MAR1!$E$11*L1001)</f>
        <v/>
      </c>
    </row>
    <row r="1002">
      <c r="A1002" s="6">
        <f>Data!U1002</f>
        <v/>
      </c>
      <c r="B1002" s="6">
        <f>MOD(A1002-1,365)+1</f>
        <v/>
      </c>
      <c r="C1002" s="6">
        <f>MATCH(B1002,Markov!$C$6:$C$17,1)</f>
        <v/>
      </c>
      <c r="D1002" s="16">
        <f>Data!V1002</f>
        <v/>
      </c>
      <c r="E1002" s="6">
        <f>IF(D1002&lt;IF(E1001=1,INDEX(Markov!$I$6:$I$17,C1002),INDEX(Markov!$H$6:$H$17,C1002)),1,0)</f>
        <v/>
      </c>
      <c r="F1002" s="12">
        <f>IF(E1002=1,GAMMA.INV(Data!W1002,INDEX(Markov!$Q$6:$Q$17,C1002),INDEX(Markov!$R$6:$R$17,C1002)),0)</f>
        <v/>
      </c>
      <c r="G1002" s="6">
        <f>IF(D1002&lt;IF(G1001=1,INDEX(ChangeFactor!$O$6:$O$17,C1002),INDEX(ChangeFactor!$N$6:$N$17,C1002)),1,0)</f>
        <v/>
      </c>
      <c r="H1002" s="12">
        <f>IF(G1002=1,GAMMA.INV(Data!W1002,INDEX(ChangeFactor!$R$6:$R$17,C1002),INDEX(ChangeFactor!$S$6:$S$17,C1002)),0)</f>
        <v/>
      </c>
      <c r="I1002" s="7">
        <f>NORM.S.INV(Data!X1002)</f>
        <v/>
      </c>
      <c r="J1002" s="7">
        <f>NORM.S.INV(Data!Y1002)</f>
        <v/>
      </c>
      <c r="K1002" s="7">
        <f>NORM.S.INV(Data!Z1002)</f>
        <v/>
      </c>
      <c r="L1002" s="7">
        <f>MAR1!$B$32*L1001+MAR1!$C$32*M1001+MAR1!$D$32*N1001+MAR1!$B$42*I1002+MAR1!$C$42*J1002+MAR1!$D$42*K1002</f>
        <v/>
      </c>
      <c r="M1002" s="7">
        <f>MAR1!$B$33*L1001+MAR1!$C$33*M1001+MAR1!$D$33*N1001+MAR1!$B$43*I1002+MAR1!$C$43*J1002+MAR1!$D$43*K1002</f>
        <v/>
      </c>
      <c r="N1002" s="7">
        <f>MAR1!$B$34*L1001+MAR1!$C$34*M1001+MAR1!$D$34*N1001+MAR1!$B$44*I1002+MAR1!$C$44*J1002+MAR1!$D$44*K1002</f>
        <v/>
      </c>
      <c r="O1002" s="12">
        <f>MAR1!$B$5+MAR1!$C$5*COS(2*PI()*B1002/365)+MAR1!$D$5*SIN(2*PI()*B1002/365)+IF(E1002=1,MAR1!$B$11+MAR1!$D$11*L1002,MAR1!$C$11+MAR1!$E$11*L1002)</f>
        <v/>
      </c>
      <c r="P1002" s="12">
        <f>MAR1!$B$6+MAR1!$C$6*COS(2*PI()*B1002/365)+MAR1!$D$6*SIN(2*PI()*B1002/365)+IF(E1002=1,MAR1!$B$12+MAR1!$D$12*M1002,MAR1!$C$12+MAR1!$E$12*M1002)</f>
        <v/>
      </c>
      <c r="Q1002" s="12">
        <f>MAR1!$B$7+MAR1!$C$7*COS(2*PI()*B1002/365)+MAR1!$D$7*SIN(2*PI()*B1002/365)+IF(E1002=1,MAR1!$B$13+MAR1!$D$13*N1002,MAR1!$C$13+MAR1!$E$13*N1002)</f>
        <v/>
      </c>
      <c r="R1002" s="12">
        <f>MAR1!$B$5+MAR1!$C$5*COS(2*PI()*B1002/365)+MAR1!$D$5*SIN(2*PI()*B1002/365)+INDEX(ChangeFactor!$F$6:$F$17,C1002)+IF(G1002=1,MAR1!$B$11+INDEX(ChangeFactor!$G$6:$G$17,C1002)*MAR1!$D$11*L1002,MAR1!$C$11+INDEX(ChangeFactor!$G$6:$G$17,C1002)*MAR1!$E$11*L1002)</f>
        <v/>
      </c>
    </row>
    <row r="1003">
      <c r="A1003" s="6">
        <f>Data!U1003</f>
        <v/>
      </c>
      <c r="B1003" s="6">
        <f>MOD(A1003-1,365)+1</f>
        <v/>
      </c>
      <c r="C1003" s="6">
        <f>MATCH(B1003,Markov!$C$6:$C$17,1)</f>
        <v/>
      </c>
      <c r="D1003" s="16">
        <f>Data!V1003</f>
        <v/>
      </c>
      <c r="E1003" s="6">
        <f>IF(D1003&lt;IF(E1002=1,INDEX(Markov!$I$6:$I$17,C1003),INDEX(Markov!$H$6:$H$17,C1003)),1,0)</f>
        <v/>
      </c>
      <c r="F1003" s="12">
        <f>IF(E1003=1,GAMMA.INV(Data!W1003,INDEX(Markov!$Q$6:$Q$17,C1003),INDEX(Markov!$R$6:$R$17,C1003)),0)</f>
        <v/>
      </c>
      <c r="G1003" s="6">
        <f>IF(D1003&lt;IF(G1002=1,INDEX(ChangeFactor!$O$6:$O$17,C1003),INDEX(ChangeFactor!$N$6:$N$17,C1003)),1,0)</f>
        <v/>
      </c>
      <c r="H1003" s="12">
        <f>IF(G1003=1,GAMMA.INV(Data!W1003,INDEX(ChangeFactor!$R$6:$R$17,C1003),INDEX(ChangeFactor!$S$6:$S$17,C1003)),0)</f>
        <v/>
      </c>
      <c r="I1003" s="7">
        <f>NORM.S.INV(Data!X1003)</f>
        <v/>
      </c>
      <c r="J1003" s="7">
        <f>NORM.S.INV(Data!Y1003)</f>
        <v/>
      </c>
      <c r="K1003" s="7">
        <f>NORM.S.INV(Data!Z1003)</f>
        <v/>
      </c>
      <c r="L1003" s="7">
        <f>MAR1!$B$32*L1002+MAR1!$C$32*M1002+MAR1!$D$32*N1002+MAR1!$B$42*I1003+MAR1!$C$42*J1003+MAR1!$D$42*K1003</f>
        <v/>
      </c>
      <c r="M1003" s="7">
        <f>MAR1!$B$33*L1002+MAR1!$C$33*M1002+MAR1!$D$33*N1002+MAR1!$B$43*I1003+MAR1!$C$43*J1003+MAR1!$D$43*K1003</f>
        <v/>
      </c>
      <c r="N1003" s="7">
        <f>MAR1!$B$34*L1002+MAR1!$C$34*M1002+MAR1!$D$34*N1002+MAR1!$B$44*I1003+MAR1!$C$44*J1003+MAR1!$D$44*K1003</f>
        <v/>
      </c>
      <c r="O1003" s="12">
        <f>MAR1!$B$5+MAR1!$C$5*COS(2*PI()*B1003/365)+MAR1!$D$5*SIN(2*PI()*B1003/365)+IF(E1003=1,MAR1!$B$11+MAR1!$D$11*L1003,MAR1!$C$11+MAR1!$E$11*L1003)</f>
        <v/>
      </c>
      <c r="P1003" s="12">
        <f>MAR1!$B$6+MAR1!$C$6*COS(2*PI()*B1003/365)+MAR1!$D$6*SIN(2*PI()*B1003/365)+IF(E1003=1,MAR1!$B$12+MAR1!$D$12*M1003,MAR1!$C$12+MAR1!$E$12*M1003)</f>
        <v/>
      </c>
      <c r="Q1003" s="12">
        <f>MAR1!$B$7+MAR1!$C$7*COS(2*PI()*B1003/365)+MAR1!$D$7*SIN(2*PI()*B1003/365)+IF(E1003=1,MAR1!$B$13+MAR1!$D$13*N1003,MAR1!$C$13+MAR1!$E$13*N1003)</f>
        <v/>
      </c>
      <c r="R1003" s="12">
        <f>MAR1!$B$5+MAR1!$C$5*COS(2*PI()*B1003/365)+MAR1!$D$5*SIN(2*PI()*B1003/365)+INDEX(ChangeFactor!$F$6:$F$17,C1003)+IF(G1003=1,MAR1!$B$11+INDEX(ChangeFactor!$G$6:$G$17,C1003)*MAR1!$D$11*L1003,MAR1!$C$11+INDEX(ChangeFactor!$G$6:$G$17,C1003)*MAR1!$E$11*L1003)</f>
        <v/>
      </c>
    </row>
    <row r="1004">
      <c r="A1004" s="6">
        <f>Data!U1004</f>
        <v/>
      </c>
      <c r="B1004" s="6">
        <f>MOD(A1004-1,365)+1</f>
        <v/>
      </c>
      <c r="C1004" s="6">
        <f>MATCH(B1004,Markov!$C$6:$C$17,1)</f>
        <v/>
      </c>
      <c r="D1004" s="16">
        <f>Data!V1004</f>
        <v/>
      </c>
      <c r="E1004" s="6">
        <f>IF(D1004&lt;IF(E1003=1,INDEX(Markov!$I$6:$I$17,C1004),INDEX(Markov!$H$6:$H$17,C1004)),1,0)</f>
        <v/>
      </c>
      <c r="F1004" s="12">
        <f>IF(E1004=1,GAMMA.INV(Data!W1004,INDEX(Markov!$Q$6:$Q$17,C1004),INDEX(Markov!$R$6:$R$17,C1004)),0)</f>
        <v/>
      </c>
      <c r="G1004" s="6">
        <f>IF(D1004&lt;IF(G1003=1,INDEX(ChangeFactor!$O$6:$O$17,C1004),INDEX(ChangeFactor!$N$6:$N$17,C1004)),1,0)</f>
        <v/>
      </c>
      <c r="H1004" s="12">
        <f>IF(G1004=1,GAMMA.INV(Data!W1004,INDEX(ChangeFactor!$R$6:$R$17,C1004),INDEX(ChangeFactor!$S$6:$S$17,C1004)),0)</f>
        <v/>
      </c>
      <c r="I1004" s="7">
        <f>NORM.S.INV(Data!X1004)</f>
        <v/>
      </c>
      <c r="J1004" s="7">
        <f>NORM.S.INV(Data!Y1004)</f>
        <v/>
      </c>
      <c r="K1004" s="7">
        <f>NORM.S.INV(Data!Z1004)</f>
        <v/>
      </c>
      <c r="L1004" s="7">
        <f>MAR1!$B$32*L1003+MAR1!$C$32*M1003+MAR1!$D$32*N1003+MAR1!$B$42*I1004+MAR1!$C$42*J1004+MAR1!$D$42*K1004</f>
        <v/>
      </c>
      <c r="M1004" s="7">
        <f>MAR1!$B$33*L1003+MAR1!$C$33*M1003+MAR1!$D$33*N1003+MAR1!$B$43*I1004+MAR1!$C$43*J1004+MAR1!$D$43*K1004</f>
        <v/>
      </c>
      <c r="N1004" s="7">
        <f>MAR1!$B$34*L1003+MAR1!$C$34*M1003+MAR1!$D$34*N1003+MAR1!$B$44*I1004+MAR1!$C$44*J1004+MAR1!$D$44*K1004</f>
        <v/>
      </c>
      <c r="O1004" s="12">
        <f>MAR1!$B$5+MAR1!$C$5*COS(2*PI()*B1004/365)+MAR1!$D$5*SIN(2*PI()*B1004/365)+IF(E1004=1,MAR1!$B$11+MAR1!$D$11*L1004,MAR1!$C$11+MAR1!$E$11*L1004)</f>
        <v/>
      </c>
      <c r="P1004" s="12">
        <f>MAR1!$B$6+MAR1!$C$6*COS(2*PI()*B1004/365)+MAR1!$D$6*SIN(2*PI()*B1004/365)+IF(E1004=1,MAR1!$B$12+MAR1!$D$12*M1004,MAR1!$C$12+MAR1!$E$12*M1004)</f>
        <v/>
      </c>
      <c r="Q1004" s="12">
        <f>MAR1!$B$7+MAR1!$C$7*COS(2*PI()*B1004/365)+MAR1!$D$7*SIN(2*PI()*B1004/365)+IF(E1004=1,MAR1!$B$13+MAR1!$D$13*N1004,MAR1!$C$13+MAR1!$E$13*N1004)</f>
        <v/>
      </c>
      <c r="R1004" s="12">
        <f>MAR1!$B$5+MAR1!$C$5*COS(2*PI()*B1004/365)+MAR1!$D$5*SIN(2*PI()*B1004/365)+INDEX(ChangeFactor!$F$6:$F$17,C1004)+IF(G1004=1,MAR1!$B$11+INDEX(ChangeFactor!$G$6:$G$17,C1004)*MAR1!$D$11*L1004,MAR1!$C$11+INDEX(ChangeFactor!$G$6:$G$17,C1004)*MAR1!$E$11*L1004)</f>
        <v/>
      </c>
    </row>
    <row r="1005">
      <c r="A1005" s="6">
        <f>Data!U1005</f>
        <v/>
      </c>
      <c r="B1005" s="6">
        <f>MOD(A1005-1,365)+1</f>
        <v/>
      </c>
      <c r="C1005" s="6">
        <f>MATCH(B1005,Markov!$C$6:$C$17,1)</f>
        <v/>
      </c>
      <c r="D1005" s="16">
        <f>Data!V1005</f>
        <v/>
      </c>
      <c r="E1005" s="6">
        <f>IF(D1005&lt;IF(E1004=1,INDEX(Markov!$I$6:$I$17,C1005),INDEX(Markov!$H$6:$H$17,C1005)),1,0)</f>
        <v/>
      </c>
      <c r="F1005" s="12">
        <f>IF(E1005=1,GAMMA.INV(Data!W1005,INDEX(Markov!$Q$6:$Q$17,C1005),INDEX(Markov!$R$6:$R$17,C1005)),0)</f>
        <v/>
      </c>
      <c r="G1005" s="6">
        <f>IF(D1005&lt;IF(G1004=1,INDEX(ChangeFactor!$O$6:$O$17,C1005),INDEX(ChangeFactor!$N$6:$N$17,C1005)),1,0)</f>
        <v/>
      </c>
      <c r="H1005" s="12">
        <f>IF(G1005=1,GAMMA.INV(Data!W1005,INDEX(ChangeFactor!$R$6:$R$17,C1005),INDEX(ChangeFactor!$S$6:$S$17,C1005)),0)</f>
        <v/>
      </c>
      <c r="I1005" s="7">
        <f>NORM.S.INV(Data!X1005)</f>
        <v/>
      </c>
      <c r="J1005" s="7">
        <f>NORM.S.INV(Data!Y1005)</f>
        <v/>
      </c>
      <c r="K1005" s="7">
        <f>NORM.S.INV(Data!Z1005)</f>
        <v/>
      </c>
      <c r="L1005" s="7">
        <f>MAR1!$B$32*L1004+MAR1!$C$32*M1004+MAR1!$D$32*N1004+MAR1!$B$42*I1005+MAR1!$C$42*J1005+MAR1!$D$42*K1005</f>
        <v/>
      </c>
      <c r="M1005" s="7">
        <f>MAR1!$B$33*L1004+MAR1!$C$33*M1004+MAR1!$D$33*N1004+MAR1!$B$43*I1005+MAR1!$C$43*J1005+MAR1!$D$43*K1005</f>
        <v/>
      </c>
      <c r="N1005" s="7">
        <f>MAR1!$B$34*L1004+MAR1!$C$34*M1004+MAR1!$D$34*N1004+MAR1!$B$44*I1005+MAR1!$C$44*J1005+MAR1!$D$44*K1005</f>
        <v/>
      </c>
      <c r="O1005" s="12">
        <f>MAR1!$B$5+MAR1!$C$5*COS(2*PI()*B1005/365)+MAR1!$D$5*SIN(2*PI()*B1005/365)+IF(E1005=1,MAR1!$B$11+MAR1!$D$11*L1005,MAR1!$C$11+MAR1!$E$11*L1005)</f>
        <v/>
      </c>
      <c r="P1005" s="12">
        <f>MAR1!$B$6+MAR1!$C$6*COS(2*PI()*B1005/365)+MAR1!$D$6*SIN(2*PI()*B1005/365)+IF(E1005=1,MAR1!$B$12+MAR1!$D$12*M1005,MAR1!$C$12+MAR1!$E$12*M1005)</f>
        <v/>
      </c>
      <c r="Q1005" s="12">
        <f>MAR1!$B$7+MAR1!$C$7*COS(2*PI()*B1005/365)+MAR1!$D$7*SIN(2*PI()*B1005/365)+IF(E1005=1,MAR1!$B$13+MAR1!$D$13*N1005,MAR1!$C$13+MAR1!$E$13*N1005)</f>
        <v/>
      </c>
      <c r="R1005" s="12">
        <f>MAR1!$B$5+MAR1!$C$5*COS(2*PI()*B1005/365)+MAR1!$D$5*SIN(2*PI()*B1005/365)+INDEX(ChangeFactor!$F$6:$F$17,C1005)+IF(G1005=1,MAR1!$B$11+INDEX(ChangeFactor!$G$6:$G$17,C1005)*MAR1!$D$11*L1005,MAR1!$C$11+INDEX(ChangeFactor!$G$6:$G$17,C1005)*MAR1!$E$11*L1005)</f>
        <v/>
      </c>
    </row>
    <row r="1006">
      <c r="A1006" s="6">
        <f>Data!U1006</f>
        <v/>
      </c>
      <c r="B1006" s="6">
        <f>MOD(A1006-1,365)+1</f>
        <v/>
      </c>
      <c r="C1006" s="6">
        <f>MATCH(B1006,Markov!$C$6:$C$17,1)</f>
        <v/>
      </c>
      <c r="D1006" s="16">
        <f>Data!V1006</f>
        <v/>
      </c>
      <c r="E1006" s="6">
        <f>IF(D1006&lt;IF(E1005=1,INDEX(Markov!$I$6:$I$17,C1006),INDEX(Markov!$H$6:$H$17,C1006)),1,0)</f>
        <v/>
      </c>
      <c r="F1006" s="12">
        <f>IF(E1006=1,GAMMA.INV(Data!W1006,INDEX(Markov!$Q$6:$Q$17,C1006),INDEX(Markov!$R$6:$R$17,C1006)),0)</f>
        <v/>
      </c>
      <c r="G1006" s="6">
        <f>IF(D1006&lt;IF(G1005=1,INDEX(ChangeFactor!$O$6:$O$17,C1006),INDEX(ChangeFactor!$N$6:$N$17,C1006)),1,0)</f>
        <v/>
      </c>
      <c r="H1006" s="12">
        <f>IF(G1006=1,GAMMA.INV(Data!W1006,INDEX(ChangeFactor!$R$6:$R$17,C1006),INDEX(ChangeFactor!$S$6:$S$17,C1006)),0)</f>
        <v/>
      </c>
      <c r="I1006" s="7">
        <f>NORM.S.INV(Data!X1006)</f>
        <v/>
      </c>
      <c r="J1006" s="7">
        <f>NORM.S.INV(Data!Y1006)</f>
        <v/>
      </c>
      <c r="K1006" s="7">
        <f>NORM.S.INV(Data!Z1006)</f>
        <v/>
      </c>
      <c r="L1006" s="7">
        <f>MAR1!$B$32*L1005+MAR1!$C$32*M1005+MAR1!$D$32*N1005+MAR1!$B$42*I1006+MAR1!$C$42*J1006+MAR1!$D$42*K1006</f>
        <v/>
      </c>
      <c r="M1006" s="7">
        <f>MAR1!$B$33*L1005+MAR1!$C$33*M1005+MAR1!$D$33*N1005+MAR1!$B$43*I1006+MAR1!$C$43*J1006+MAR1!$D$43*K1006</f>
        <v/>
      </c>
      <c r="N1006" s="7">
        <f>MAR1!$B$34*L1005+MAR1!$C$34*M1005+MAR1!$D$34*N1005+MAR1!$B$44*I1006+MAR1!$C$44*J1006+MAR1!$D$44*K1006</f>
        <v/>
      </c>
      <c r="O1006" s="12">
        <f>MAR1!$B$5+MAR1!$C$5*COS(2*PI()*B1006/365)+MAR1!$D$5*SIN(2*PI()*B1006/365)+IF(E1006=1,MAR1!$B$11+MAR1!$D$11*L1006,MAR1!$C$11+MAR1!$E$11*L1006)</f>
        <v/>
      </c>
      <c r="P1006" s="12">
        <f>MAR1!$B$6+MAR1!$C$6*COS(2*PI()*B1006/365)+MAR1!$D$6*SIN(2*PI()*B1006/365)+IF(E1006=1,MAR1!$B$12+MAR1!$D$12*M1006,MAR1!$C$12+MAR1!$E$12*M1006)</f>
        <v/>
      </c>
      <c r="Q1006" s="12">
        <f>MAR1!$B$7+MAR1!$C$7*COS(2*PI()*B1006/365)+MAR1!$D$7*SIN(2*PI()*B1006/365)+IF(E1006=1,MAR1!$B$13+MAR1!$D$13*N1006,MAR1!$C$13+MAR1!$E$13*N1006)</f>
        <v/>
      </c>
      <c r="R1006" s="12">
        <f>MAR1!$B$5+MAR1!$C$5*COS(2*PI()*B1006/365)+MAR1!$D$5*SIN(2*PI()*B1006/365)+INDEX(ChangeFactor!$F$6:$F$17,C1006)+IF(G1006=1,MAR1!$B$11+INDEX(ChangeFactor!$G$6:$G$17,C1006)*MAR1!$D$11*L1006,MAR1!$C$11+INDEX(ChangeFactor!$G$6:$G$17,C1006)*MAR1!$E$11*L1006)</f>
        <v/>
      </c>
    </row>
    <row r="1007">
      <c r="A1007" s="6">
        <f>Data!U1007</f>
        <v/>
      </c>
      <c r="B1007" s="6">
        <f>MOD(A1007-1,365)+1</f>
        <v/>
      </c>
      <c r="C1007" s="6">
        <f>MATCH(B1007,Markov!$C$6:$C$17,1)</f>
        <v/>
      </c>
      <c r="D1007" s="16">
        <f>Data!V1007</f>
        <v/>
      </c>
      <c r="E1007" s="6">
        <f>IF(D1007&lt;IF(E1006=1,INDEX(Markov!$I$6:$I$17,C1007),INDEX(Markov!$H$6:$H$17,C1007)),1,0)</f>
        <v/>
      </c>
      <c r="F1007" s="12">
        <f>IF(E1007=1,GAMMA.INV(Data!W1007,INDEX(Markov!$Q$6:$Q$17,C1007),INDEX(Markov!$R$6:$R$17,C1007)),0)</f>
        <v/>
      </c>
      <c r="G1007" s="6">
        <f>IF(D1007&lt;IF(G1006=1,INDEX(ChangeFactor!$O$6:$O$17,C1007),INDEX(ChangeFactor!$N$6:$N$17,C1007)),1,0)</f>
        <v/>
      </c>
      <c r="H1007" s="12">
        <f>IF(G1007=1,GAMMA.INV(Data!W1007,INDEX(ChangeFactor!$R$6:$R$17,C1007),INDEX(ChangeFactor!$S$6:$S$17,C1007)),0)</f>
        <v/>
      </c>
      <c r="I1007" s="7">
        <f>NORM.S.INV(Data!X1007)</f>
        <v/>
      </c>
      <c r="J1007" s="7">
        <f>NORM.S.INV(Data!Y1007)</f>
        <v/>
      </c>
      <c r="K1007" s="7">
        <f>NORM.S.INV(Data!Z1007)</f>
        <v/>
      </c>
      <c r="L1007" s="7">
        <f>MAR1!$B$32*L1006+MAR1!$C$32*M1006+MAR1!$D$32*N1006+MAR1!$B$42*I1007+MAR1!$C$42*J1007+MAR1!$D$42*K1007</f>
        <v/>
      </c>
      <c r="M1007" s="7">
        <f>MAR1!$B$33*L1006+MAR1!$C$33*M1006+MAR1!$D$33*N1006+MAR1!$B$43*I1007+MAR1!$C$43*J1007+MAR1!$D$43*K1007</f>
        <v/>
      </c>
      <c r="N1007" s="7">
        <f>MAR1!$B$34*L1006+MAR1!$C$34*M1006+MAR1!$D$34*N1006+MAR1!$B$44*I1007+MAR1!$C$44*J1007+MAR1!$D$44*K1007</f>
        <v/>
      </c>
      <c r="O1007" s="12">
        <f>MAR1!$B$5+MAR1!$C$5*COS(2*PI()*B1007/365)+MAR1!$D$5*SIN(2*PI()*B1007/365)+IF(E1007=1,MAR1!$B$11+MAR1!$D$11*L1007,MAR1!$C$11+MAR1!$E$11*L1007)</f>
        <v/>
      </c>
      <c r="P1007" s="12">
        <f>MAR1!$B$6+MAR1!$C$6*COS(2*PI()*B1007/365)+MAR1!$D$6*SIN(2*PI()*B1007/365)+IF(E1007=1,MAR1!$B$12+MAR1!$D$12*M1007,MAR1!$C$12+MAR1!$E$12*M1007)</f>
        <v/>
      </c>
      <c r="Q1007" s="12">
        <f>MAR1!$B$7+MAR1!$C$7*COS(2*PI()*B1007/365)+MAR1!$D$7*SIN(2*PI()*B1007/365)+IF(E1007=1,MAR1!$B$13+MAR1!$D$13*N1007,MAR1!$C$13+MAR1!$E$13*N1007)</f>
        <v/>
      </c>
      <c r="R1007" s="12">
        <f>MAR1!$B$5+MAR1!$C$5*COS(2*PI()*B1007/365)+MAR1!$D$5*SIN(2*PI()*B1007/365)+INDEX(ChangeFactor!$F$6:$F$17,C1007)+IF(G1007=1,MAR1!$B$11+INDEX(ChangeFactor!$G$6:$G$17,C1007)*MAR1!$D$11*L1007,MAR1!$C$11+INDEX(ChangeFactor!$G$6:$G$17,C1007)*MAR1!$E$11*L1007)</f>
        <v/>
      </c>
    </row>
    <row r="1008">
      <c r="A1008" s="6">
        <f>Data!U1008</f>
        <v/>
      </c>
      <c r="B1008" s="6">
        <f>MOD(A1008-1,365)+1</f>
        <v/>
      </c>
      <c r="C1008" s="6">
        <f>MATCH(B1008,Markov!$C$6:$C$17,1)</f>
        <v/>
      </c>
      <c r="D1008" s="16">
        <f>Data!V1008</f>
        <v/>
      </c>
      <c r="E1008" s="6">
        <f>IF(D1008&lt;IF(E1007=1,INDEX(Markov!$I$6:$I$17,C1008),INDEX(Markov!$H$6:$H$17,C1008)),1,0)</f>
        <v/>
      </c>
      <c r="F1008" s="12">
        <f>IF(E1008=1,GAMMA.INV(Data!W1008,INDEX(Markov!$Q$6:$Q$17,C1008),INDEX(Markov!$R$6:$R$17,C1008)),0)</f>
        <v/>
      </c>
      <c r="G1008" s="6">
        <f>IF(D1008&lt;IF(G1007=1,INDEX(ChangeFactor!$O$6:$O$17,C1008),INDEX(ChangeFactor!$N$6:$N$17,C1008)),1,0)</f>
        <v/>
      </c>
      <c r="H1008" s="12">
        <f>IF(G1008=1,GAMMA.INV(Data!W1008,INDEX(ChangeFactor!$R$6:$R$17,C1008),INDEX(ChangeFactor!$S$6:$S$17,C1008)),0)</f>
        <v/>
      </c>
      <c r="I1008" s="7">
        <f>NORM.S.INV(Data!X1008)</f>
        <v/>
      </c>
      <c r="J1008" s="7">
        <f>NORM.S.INV(Data!Y1008)</f>
        <v/>
      </c>
      <c r="K1008" s="7">
        <f>NORM.S.INV(Data!Z1008)</f>
        <v/>
      </c>
      <c r="L1008" s="7">
        <f>MAR1!$B$32*L1007+MAR1!$C$32*M1007+MAR1!$D$32*N1007+MAR1!$B$42*I1008+MAR1!$C$42*J1008+MAR1!$D$42*K1008</f>
        <v/>
      </c>
      <c r="M1008" s="7">
        <f>MAR1!$B$33*L1007+MAR1!$C$33*M1007+MAR1!$D$33*N1007+MAR1!$B$43*I1008+MAR1!$C$43*J1008+MAR1!$D$43*K1008</f>
        <v/>
      </c>
      <c r="N1008" s="7">
        <f>MAR1!$B$34*L1007+MAR1!$C$34*M1007+MAR1!$D$34*N1007+MAR1!$B$44*I1008+MAR1!$C$44*J1008+MAR1!$D$44*K1008</f>
        <v/>
      </c>
      <c r="O1008" s="12">
        <f>MAR1!$B$5+MAR1!$C$5*COS(2*PI()*B1008/365)+MAR1!$D$5*SIN(2*PI()*B1008/365)+IF(E1008=1,MAR1!$B$11+MAR1!$D$11*L1008,MAR1!$C$11+MAR1!$E$11*L1008)</f>
        <v/>
      </c>
      <c r="P1008" s="12">
        <f>MAR1!$B$6+MAR1!$C$6*COS(2*PI()*B1008/365)+MAR1!$D$6*SIN(2*PI()*B1008/365)+IF(E1008=1,MAR1!$B$12+MAR1!$D$12*M1008,MAR1!$C$12+MAR1!$E$12*M1008)</f>
        <v/>
      </c>
      <c r="Q1008" s="12">
        <f>MAR1!$B$7+MAR1!$C$7*COS(2*PI()*B1008/365)+MAR1!$D$7*SIN(2*PI()*B1008/365)+IF(E1008=1,MAR1!$B$13+MAR1!$D$13*N1008,MAR1!$C$13+MAR1!$E$13*N1008)</f>
        <v/>
      </c>
      <c r="R1008" s="12">
        <f>MAR1!$B$5+MAR1!$C$5*COS(2*PI()*B1008/365)+MAR1!$D$5*SIN(2*PI()*B1008/365)+INDEX(ChangeFactor!$F$6:$F$17,C1008)+IF(G1008=1,MAR1!$B$11+INDEX(ChangeFactor!$G$6:$G$17,C1008)*MAR1!$D$11*L1008,MAR1!$C$11+INDEX(ChangeFactor!$G$6:$G$17,C1008)*MAR1!$E$11*L1008)</f>
        <v/>
      </c>
    </row>
    <row r="1009">
      <c r="A1009" s="6">
        <f>Data!U1009</f>
        <v/>
      </c>
      <c r="B1009" s="6">
        <f>MOD(A1009-1,365)+1</f>
        <v/>
      </c>
      <c r="C1009" s="6">
        <f>MATCH(B1009,Markov!$C$6:$C$17,1)</f>
        <v/>
      </c>
      <c r="D1009" s="16">
        <f>Data!V1009</f>
        <v/>
      </c>
      <c r="E1009" s="6">
        <f>IF(D1009&lt;IF(E1008=1,INDEX(Markov!$I$6:$I$17,C1009),INDEX(Markov!$H$6:$H$17,C1009)),1,0)</f>
        <v/>
      </c>
      <c r="F1009" s="12">
        <f>IF(E1009=1,GAMMA.INV(Data!W1009,INDEX(Markov!$Q$6:$Q$17,C1009),INDEX(Markov!$R$6:$R$17,C1009)),0)</f>
        <v/>
      </c>
      <c r="G1009" s="6">
        <f>IF(D1009&lt;IF(G1008=1,INDEX(ChangeFactor!$O$6:$O$17,C1009),INDEX(ChangeFactor!$N$6:$N$17,C1009)),1,0)</f>
        <v/>
      </c>
      <c r="H1009" s="12">
        <f>IF(G1009=1,GAMMA.INV(Data!W1009,INDEX(ChangeFactor!$R$6:$R$17,C1009),INDEX(ChangeFactor!$S$6:$S$17,C1009)),0)</f>
        <v/>
      </c>
      <c r="I1009" s="7">
        <f>NORM.S.INV(Data!X1009)</f>
        <v/>
      </c>
      <c r="J1009" s="7">
        <f>NORM.S.INV(Data!Y1009)</f>
        <v/>
      </c>
      <c r="K1009" s="7">
        <f>NORM.S.INV(Data!Z1009)</f>
        <v/>
      </c>
      <c r="L1009" s="7">
        <f>MAR1!$B$32*L1008+MAR1!$C$32*M1008+MAR1!$D$32*N1008+MAR1!$B$42*I1009+MAR1!$C$42*J1009+MAR1!$D$42*K1009</f>
        <v/>
      </c>
      <c r="M1009" s="7">
        <f>MAR1!$B$33*L1008+MAR1!$C$33*M1008+MAR1!$D$33*N1008+MAR1!$B$43*I1009+MAR1!$C$43*J1009+MAR1!$D$43*K1009</f>
        <v/>
      </c>
      <c r="N1009" s="7">
        <f>MAR1!$B$34*L1008+MAR1!$C$34*M1008+MAR1!$D$34*N1008+MAR1!$B$44*I1009+MAR1!$C$44*J1009+MAR1!$D$44*K1009</f>
        <v/>
      </c>
      <c r="O1009" s="12">
        <f>MAR1!$B$5+MAR1!$C$5*COS(2*PI()*B1009/365)+MAR1!$D$5*SIN(2*PI()*B1009/365)+IF(E1009=1,MAR1!$B$11+MAR1!$D$11*L1009,MAR1!$C$11+MAR1!$E$11*L1009)</f>
        <v/>
      </c>
      <c r="P1009" s="12">
        <f>MAR1!$B$6+MAR1!$C$6*COS(2*PI()*B1009/365)+MAR1!$D$6*SIN(2*PI()*B1009/365)+IF(E1009=1,MAR1!$B$12+MAR1!$D$12*M1009,MAR1!$C$12+MAR1!$E$12*M1009)</f>
        <v/>
      </c>
      <c r="Q1009" s="12">
        <f>MAR1!$B$7+MAR1!$C$7*COS(2*PI()*B1009/365)+MAR1!$D$7*SIN(2*PI()*B1009/365)+IF(E1009=1,MAR1!$B$13+MAR1!$D$13*N1009,MAR1!$C$13+MAR1!$E$13*N1009)</f>
        <v/>
      </c>
      <c r="R1009" s="12">
        <f>MAR1!$B$5+MAR1!$C$5*COS(2*PI()*B1009/365)+MAR1!$D$5*SIN(2*PI()*B1009/365)+INDEX(ChangeFactor!$F$6:$F$17,C1009)+IF(G1009=1,MAR1!$B$11+INDEX(ChangeFactor!$G$6:$G$17,C1009)*MAR1!$D$11*L1009,MAR1!$C$11+INDEX(ChangeFactor!$G$6:$G$17,C1009)*MAR1!$E$11*L1009)</f>
        <v/>
      </c>
    </row>
    <row r="1010">
      <c r="A1010" s="6">
        <f>Data!U1010</f>
        <v/>
      </c>
      <c r="B1010" s="6">
        <f>MOD(A1010-1,365)+1</f>
        <v/>
      </c>
      <c r="C1010" s="6">
        <f>MATCH(B1010,Markov!$C$6:$C$17,1)</f>
        <v/>
      </c>
      <c r="D1010" s="16">
        <f>Data!V1010</f>
        <v/>
      </c>
      <c r="E1010" s="6">
        <f>IF(D1010&lt;IF(E1009=1,INDEX(Markov!$I$6:$I$17,C1010),INDEX(Markov!$H$6:$H$17,C1010)),1,0)</f>
        <v/>
      </c>
      <c r="F1010" s="12">
        <f>IF(E1010=1,GAMMA.INV(Data!W1010,INDEX(Markov!$Q$6:$Q$17,C1010),INDEX(Markov!$R$6:$R$17,C1010)),0)</f>
        <v/>
      </c>
      <c r="G1010" s="6">
        <f>IF(D1010&lt;IF(G1009=1,INDEX(ChangeFactor!$O$6:$O$17,C1010),INDEX(ChangeFactor!$N$6:$N$17,C1010)),1,0)</f>
        <v/>
      </c>
      <c r="H1010" s="12">
        <f>IF(G1010=1,GAMMA.INV(Data!W1010,INDEX(ChangeFactor!$R$6:$R$17,C1010),INDEX(ChangeFactor!$S$6:$S$17,C1010)),0)</f>
        <v/>
      </c>
      <c r="I1010" s="7">
        <f>NORM.S.INV(Data!X1010)</f>
        <v/>
      </c>
      <c r="J1010" s="7">
        <f>NORM.S.INV(Data!Y1010)</f>
        <v/>
      </c>
      <c r="K1010" s="7">
        <f>NORM.S.INV(Data!Z1010)</f>
        <v/>
      </c>
      <c r="L1010" s="7">
        <f>MAR1!$B$32*L1009+MAR1!$C$32*M1009+MAR1!$D$32*N1009+MAR1!$B$42*I1010+MAR1!$C$42*J1010+MAR1!$D$42*K1010</f>
        <v/>
      </c>
      <c r="M1010" s="7">
        <f>MAR1!$B$33*L1009+MAR1!$C$33*M1009+MAR1!$D$33*N1009+MAR1!$B$43*I1010+MAR1!$C$43*J1010+MAR1!$D$43*K1010</f>
        <v/>
      </c>
      <c r="N1010" s="7">
        <f>MAR1!$B$34*L1009+MAR1!$C$34*M1009+MAR1!$D$34*N1009+MAR1!$B$44*I1010+MAR1!$C$44*J1010+MAR1!$D$44*K1010</f>
        <v/>
      </c>
      <c r="O1010" s="12">
        <f>MAR1!$B$5+MAR1!$C$5*COS(2*PI()*B1010/365)+MAR1!$D$5*SIN(2*PI()*B1010/365)+IF(E1010=1,MAR1!$B$11+MAR1!$D$11*L1010,MAR1!$C$11+MAR1!$E$11*L1010)</f>
        <v/>
      </c>
      <c r="P1010" s="12">
        <f>MAR1!$B$6+MAR1!$C$6*COS(2*PI()*B1010/365)+MAR1!$D$6*SIN(2*PI()*B1010/365)+IF(E1010=1,MAR1!$B$12+MAR1!$D$12*M1010,MAR1!$C$12+MAR1!$E$12*M1010)</f>
        <v/>
      </c>
      <c r="Q1010" s="12">
        <f>MAR1!$B$7+MAR1!$C$7*COS(2*PI()*B1010/365)+MAR1!$D$7*SIN(2*PI()*B1010/365)+IF(E1010=1,MAR1!$B$13+MAR1!$D$13*N1010,MAR1!$C$13+MAR1!$E$13*N1010)</f>
        <v/>
      </c>
      <c r="R1010" s="12">
        <f>MAR1!$B$5+MAR1!$C$5*COS(2*PI()*B1010/365)+MAR1!$D$5*SIN(2*PI()*B1010/365)+INDEX(ChangeFactor!$F$6:$F$17,C1010)+IF(G1010=1,MAR1!$B$11+INDEX(ChangeFactor!$G$6:$G$17,C1010)*MAR1!$D$11*L1010,MAR1!$C$11+INDEX(ChangeFactor!$G$6:$G$17,C1010)*MAR1!$E$11*L1010)</f>
        <v/>
      </c>
    </row>
    <row r="1011">
      <c r="A1011" s="6">
        <f>Data!U1011</f>
        <v/>
      </c>
      <c r="B1011" s="6">
        <f>MOD(A1011-1,365)+1</f>
        <v/>
      </c>
      <c r="C1011" s="6">
        <f>MATCH(B1011,Markov!$C$6:$C$17,1)</f>
        <v/>
      </c>
      <c r="D1011" s="16">
        <f>Data!V1011</f>
        <v/>
      </c>
      <c r="E1011" s="6">
        <f>IF(D1011&lt;IF(E1010=1,INDEX(Markov!$I$6:$I$17,C1011),INDEX(Markov!$H$6:$H$17,C1011)),1,0)</f>
        <v/>
      </c>
      <c r="F1011" s="12">
        <f>IF(E1011=1,GAMMA.INV(Data!W1011,INDEX(Markov!$Q$6:$Q$17,C1011),INDEX(Markov!$R$6:$R$17,C1011)),0)</f>
        <v/>
      </c>
      <c r="G1011" s="6">
        <f>IF(D1011&lt;IF(G1010=1,INDEX(ChangeFactor!$O$6:$O$17,C1011),INDEX(ChangeFactor!$N$6:$N$17,C1011)),1,0)</f>
        <v/>
      </c>
      <c r="H1011" s="12">
        <f>IF(G1011=1,GAMMA.INV(Data!W1011,INDEX(ChangeFactor!$R$6:$R$17,C1011),INDEX(ChangeFactor!$S$6:$S$17,C1011)),0)</f>
        <v/>
      </c>
      <c r="I1011" s="7">
        <f>NORM.S.INV(Data!X1011)</f>
        <v/>
      </c>
      <c r="J1011" s="7">
        <f>NORM.S.INV(Data!Y1011)</f>
        <v/>
      </c>
      <c r="K1011" s="7">
        <f>NORM.S.INV(Data!Z1011)</f>
        <v/>
      </c>
      <c r="L1011" s="7">
        <f>MAR1!$B$32*L1010+MAR1!$C$32*M1010+MAR1!$D$32*N1010+MAR1!$B$42*I1011+MAR1!$C$42*J1011+MAR1!$D$42*K1011</f>
        <v/>
      </c>
      <c r="M1011" s="7">
        <f>MAR1!$B$33*L1010+MAR1!$C$33*M1010+MAR1!$D$33*N1010+MAR1!$B$43*I1011+MAR1!$C$43*J1011+MAR1!$D$43*K1011</f>
        <v/>
      </c>
      <c r="N1011" s="7">
        <f>MAR1!$B$34*L1010+MAR1!$C$34*M1010+MAR1!$D$34*N1010+MAR1!$B$44*I1011+MAR1!$C$44*J1011+MAR1!$D$44*K1011</f>
        <v/>
      </c>
      <c r="O1011" s="12">
        <f>MAR1!$B$5+MAR1!$C$5*COS(2*PI()*B1011/365)+MAR1!$D$5*SIN(2*PI()*B1011/365)+IF(E1011=1,MAR1!$B$11+MAR1!$D$11*L1011,MAR1!$C$11+MAR1!$E$11*L1011)</f>
        <v/>
      </c>
      <c r="P1011" s="12">
        <f>MAR1!$B$6+MAR1!$C$6*COS(2*PI()*B1011/365)+MAR1!$D$6*SIN(2*PI()*B1011/365)+IF(E1011=1,MAR1!$B$12+MAR1!$D$12*M1011,MAR1!$C$12+MAR1!$E$12*M1011)</f>
        <v/>
      </c>
      <c r="Q1011" s="12">
        <f>MAR1!$B$7+MAR1!$C$7*COS(2*PI()*B1011/365)+MAR1!$D$7*SIN(2*PI()*B1011/365)+IF(E1011=1,MAR1!$B$13+MAR1!$D$13*N1011,MAR1!$C$13+MAR1!$E$13*N1011)</f>
        <v/>
      </c>
      <c r="R1011" s="12">
        <f>MAR1!$B$5+MAR1!$C$5*COS(2*PI()*B1011/365)+MAR1!$D$5*SIN(2*PI()*B1011/365)+INDEX(ChangeFactor!$F$6:$F$17,C1011)+IF(G1011=1,MAR1!$B$11+INDEX(ChangeFactor!$G$6:$G$17,C1011)*MAR1!$D$11*L1011,MAR1!$C$11+INDEX(ChangeFactor!$G$6:$G$17,C1011)*MAR1!$E$11*L1011)</f>
        <v/>
      </c>
    </row>
    <row r="1012">
      <c r="A1012" s="6">
        <f>Data!U1012</f>
        <v/>
      </c>
      <c r="B1012" s="6">
        <f>MOD(A1012-1,365)+1</f>
        <v/>
      </c>
      <c r="C1012" s="6">
        <f>MATCH(B1012,Markov!$C$6:$C$17,1)</f>
        <v/>
      </c>
      <c r="D1012" s="16">
        <f>Data!V1012</f>
        <v/>
      </c>
      <c r="E1012" s="6">
        <f>IF(D1012&lt;IF(E1011=1,INDEX(Markov!$I$6:$I$17,C1012),INDEX(Markov!$H$6:$H$17,C1012)),1,0)</f>
        <v/>
      </c>
      <c r="F1012" s="12">
        <f>IF(E1012=1,GAMMA.INV(Data!W1012,INDEX(Markov!$Q$6:$Q$17,C1012),INDEX(Markov!$R$6:$R$17,C1012)),0)</f>
        <v/>
      </c>
      <c r="G1012" s="6">
        <f>IF(D1012&lt;IF(G1011=1,INDEX(ChangeFactor!$O$6:$O$17,C1012),INDEX(ChangeFactor!$N$6:$N$17,C1012)),1,0)</f>
        <v/>
      </c>
      <c r="H1012" s="12">
        <f>IF(G1012=1,GAMMA.INV(Data!W1012,INDEX(ChangeFactor!$R$6:$R$17,C1012),INDEX(ChangeFactor!$S$6:$S$17,C1012)),0)</f>
        <v/>
      </c>
      <c r="I1012" s="7">
        <f>NORM.S.INV(Data!X1012)</f>
        <v/>
      </c>
      <c r="J1012" s="7">
        <f>NORM.S.INV(Data!Y1012)</f>
        <v/>
      </c>
      <c r="K1012" s="7">
        <f>NORM.S.INV(Data!Z1012)</f>
        <v/>
      </c>
      <c r="L1012" s="7">
        <f>MAR1!$B$32*L1011+MAR1!$C$32*M1011+MAR1!$D$32*N1011+MAR1!$B$42*I1012+MAR1!$C$42*J1012+MAR1!$D$42*K1012</f>
        <v/>
      </c>
      <c r="M1012" s="7">
        <f>MAR1!$B$33*L1011+MAR1!$C$33*M1011+MAR1!$D$33*N1011+MAR1!$B$43*I1012+MAR1!$C$43*J1012+MAR1!$D$43*K1012</f>
        <v/>
      </c>
      <c r="N1012" s="7">
        <f>MAR1!$B$34*L1011+MAR1!$C$34*M1011+MAR1!$D$34*N1011+MAR1!$B$44*I1012+MAR1!$C$44*J1012+MAR1!$D$44*K1012</f>
        <v/>
      </c>
      <c r="O1012" s="12">
        <f>MAR1!$B$5+MAR1!$C$5*COS(2*PI()*B1012/365)+MAR1!$D$5*SIN(2*PI()*B1012/365)+IF(E1012=1,MAR1!$B$11+MAR1!$D$11*L1012,MAR1!$C$11+MAR1!$E$11*L1012)</f>
        <v/>
      </c>
      <c r="P1012" s="12">
        <f>MAR1!$B$6+MAR1!$C$6*COS(2*PI()*B1012/365)+MAR1!$D$6*SIN(2*PI()*B1012/365)+IF(E1012=1,MAR1!$B$12+MAR1!$D$12*M1012,MAR1!$C$12+MAR1!$E$12*M1012)</f>
        <v/>
      </c>
      <c r="Q1012" s="12">
        <f>MAR1!$B$7+MAR1!$C$7*COS(2*PI()*B1012/365)+MAR1!$D$7*SIN(2*PI()*B1012/365)+IF(E1012=1,MAR1!$B$13+MAR1!$D$13*N1012,MAR1!$C$13+MAR1!$E$13*N1012)</f>
        <v/>
      </c>
      <c r="R1012" s="12">
        <f>MAR1!$B$5+MAR1!$C$5*COS(2*PI()*B1012/365)+MAR1!$D$5*SIN(2*PI()*B1012/365)+INDEX(ChangeFactor!$F$6:$F$17,C1012)+IF(G1012=1,MAR1!$B$11+INDEX(ChangeFactor!$G$6:$G$17,C1012)*MAR1!$D$11*L1012,MAR1!$C$11+INDEX(ChangeFactor!$G$6:$G$17,C1012)*MAR1!$E$11*L1012)</f>
        <v/>
      </c>
    </row>
    <row r="1013">
      <c r="A1013" s="6">
        <f>Data!U1013</f>
        <v/>
      </c>
      <c r="B1013" s="6">
        <f>MOD(A1013-1,365)+1</f>
        <v/>
      </c>
      <c r="C1013" s="6">
        <f>MATCH(B1013,Markov!$C$6:$C$17,1)</f>
        <v/>
      </c>
      <c r="D1013" s="16">
        <f>Data!V1013</f>
        <v/>
      </c>
      <c r="E1013" s="6">
        <f>IF(D1013&lt;IF(E1012=1,INDEX(Markov!$I$6:$I$17,C1013),INDEX(Markov!$H$6:$H$17,C1013)),1,0)</f>
        <v/>
      </c>
      <c r="F1013" s="12">
        <f>IF(E1013=1,GAMMA.INV(Data!W1013,INDEX(Markov!$Q$6:$Q$17,C1013),INDEX(Markov!$R$6:$R$17,C1013)),0)</f>
        <v/>
      </c>
      <c r="G1013" s="6">
        <f>IF(D1013&lt;IF(G1012=1,INDEX(ChangeFactor!$O$6:$O$17,C1013),INDEX(ChangeFactor!$N$6:$N$17,C1013)),1,0)</f>
        <v/>
      </c>
      <c r="H1013" s="12">
        <f>IF(G1013=1,GAMMA.INV(Data!W1013,INDEX(ChangeFactor!$R$6:$R$17,C1013),INDEX(ChangeFactor!$S$6:$S$17,C1013)),0)</f>
        <v/>
      </c>
      <c r="I1013" s="7">
        <f>NORM.S.INV(Data!X1013)</f>
        <v/>
      </c>
      <c r="J1013" s="7">
        <f>NORM.S.INV(Data!Y1013)</f>
        <v/>
      </c>
      <c r="K1013" s="7">
        <f>NORM.S.INV(Data!Z1013)</f>
        <v/>
      </c>
      <c r="L1013" s="7">
        <f>MAR1!$B$32*L1012+MAR1!$C$32*M1012+MAR1!$D$32*N1012+MAR1!$B$42*I1013+MAR1!$C$42*J1013+MAR1!$D$42*K1013</f>
        <v/>
      </c>
      <c r="M1013" s="7">
        <f>MAR1!$B$33*L1012+MAR1!$C$33*M1012+MAR1!$D$33*N1012+MAR1!$B$43*I1013+MAR1!$C$43*J1013+MAR1!$D$43*K1013</f>
        <v/>
      </c>
      <c r="N1013" s="7">
        <f>MAR1!$B$34*L1012+MAR1!$C$34*M1012+MAR1!$D$34*N1012+MAR1!$B$44*I1013+MAR1!$C$44*J1013+MAR1!$D$44*K1013</f>
        <v/>
      </c>
      <c r="O1013" s="12">
        <f>MAR1!$B$5+MAR1!$C$5*COS(2*PI()*B1013/365)+MAR1!$D$5*SIN(2*PI()*B1013/365)+IF(E1013=1,MAR1!$B$11+MAR1!$D$11*L1013,MAR1!$C$11+MAR1!$E$11*L1013)</f>
        <v/>
      </c>
      <c r="P1013" s="12">
        <f>MAR1!$B$6+MAR1!$C$6*COS(2*PI()*B1013/365)+MAR1!$D$6*SIN(2*PI()*B1013/365)+IF(E1013=1,MAR1!$B$12+MAR1!$D$12*M1013,MAR1!$C$12+MAR1!$E$12*M1013)</f>
        <v/>
      </c>
      <c r="Q1013" s="12">
        <f>MAR1!$B$7+MAR1!$C$7*COS(2*PI()*B1013/365)+MAR1!$D$7*SIN(2*PI()*B1013/365)+IF(E1013=1,MAR1!$B$13+MAR1!$D$13*N1013,MAR1!$C$13+MAR1!$E$13*N1013)</f>
        <v/>
      </c>
      <c r="R1013" s="12">
        <f>MAR1!$B$5+MAR1!$C$5*COS(2*PI()*B1013/365)+MAR1!$D$5*SIN(2*PI()*B1013/365)+INDEX(ChangeFactor!$F$6:$F$17,C1013)+IF(G1013=1,MAR1!$B$11+INDEX(ChangeFactor!$G$6:$G$17,C1013)*MAR1!$D$11*L1013,MAR1!$C$11+INDEX(ChangeFactor!$G$6:$G$17,C1013)*MAR1!$E$11*L1013)</f>
        <v/>
      </c>
    </row>
    <row r="1014">
      <c r="A1014" s="6">
        <f>Data!U1014</f>
        <v/>
      </c>
      <c r="B1014" s="6">
        <f>MOD(A1014-1,365)+1</f>
        <v/>
      </c>
      <c r="C1014" s="6">
        <f>MATCH(B1014,Markov!$C$6:$C$17,1)</f>
        <v/>
      </c>
      <c r="D1014" s="16">
        <f>Data!V1014</f>
        <v/>
      </c>
      <c r="E1014" s="6">
        <f>IF(D1014&lt;IF(E1013=1,INDEX(Markov!$I$6:$I$17,C1014),INDEX(Markov!$H$6:$H$17,C1014)),1,0)</f>
        <v/>
      </c>
      <c r="F1014" s="12">
        <f>IF(E1014=1,GAMMA.INV(Data!W1014,INDEX(Markov!$Q$6:$Q$17,C1014),INDEX(Markov!$R$6:$R$17,C1014)),0)</f>
        <v/>
      </c>
      <c r="G1014" s="6">
        <f>IF(D1014&lt;IF(G1013=1,INDEX(ChangeFactor!$O$6:$O$17,C1014),INDEX(ChangeFactor!$N$6:$N$17,C1014)),1,0)</f>
        <v/>
      </c>
      <c r="H1014" s="12">
        <f>IF(G1014=1,GAMMA.INV(Data!W1014,INDEX(ChangeFactor!$R$6:$R$17,C1014),INDEX(ChangeFactor!$S$6:$S$17,C1014)),0)</f>
        <v/>
      </c>
      <c r="I1014" s="7">
        <f>NORM.S.INV(Data!X1014)</f>
        <v/>
      </c>
      <c r="J1014" s="7">
        <f>NORM.S.INV(Data!Y1014)</f>
        <v/>
      </c>
      <c r="K1014" s="7">
        <f>NORM.S.INV(Data!Z1014)</f>
        <v/>
      </c>
      <c r="L1014" s="7">
        <f>MAR1!$B$32*L1013+MAR1!$C$32*M1013+MAR1!$D$32*N1013+MAR1!$B$42*I1014+MAR1!$C$42*J1014+MAR1!$D$42*K1014</f>
        <v/>
      </c>
      <c r="M1014" s="7">
        <f>MAR1!$B$33*L1013+MAR1!$C$33*M1013+MAR1!$D$33*N1013+MAR1!$B$43*I1014+MAR1!$C$43*J1014+MAR1!$D$43*K1014</f>
        <v/>
      </c>
      <c r="N1014" s="7">
        <f>MAR1!$B$34*L1013+MAR1!$C$34*M1013+MAR1!$D$34*N1013+MAR1!$B$44*I1014+MAR1!$C$44*J1014+MAR1!$D$44*K1014</f>
        <v/>
      </c>
      <c r="O1014" s="12">
        <f>MAR1!$B$5+MAR1!$C$5*COS(2*PI()*B1014/365)+MAR1!$D$5*SIN(2*PI()*B1014/365)+IF(E1014=1,MAR1!$B$11+MAR1!$D$11*L1014,MAR1!$C$11+MAR1!$E$11*L1014)</f>
        <v/>
      </c>
      <c r="P1014" s="12">
        <f>MAR1!$B$6+MAR1!$C$6*COS(2*PI()*B1014/365)+MAR1!$D$6*SIN(2*PI()*B1014/365)+IF(E1014=1,MAR1!$B$12+MAR1!$D$12*M1014,MAR1!$C$12+MAR1!$E$12*M1014)</f>
        <v/>
      </c>
      <c r="Q1014" s="12">
        <f>MAR1!$B$7+MAR1!$C$7*COS(2*PI()*B1014/365)+MAR1!$D$7*SIN(2*PI()*B1014/365)+IF(E1014=1,MAR1!$B$13+MAR1!$D$13*N1014,MAR1!$C$13+MAR1!$E$13*N1014)</f>
        <v/>
      </c>
      <c r="R1014" s="12">
        <f>MAR1!$B$5+MAR1!$C$5*COS(2*PI()*B1014/365)+MAR1!$D$5*SIN(2*PI()*B1014/365)+INDEX(ChangeFactor!$F$6:$F$17,C1014)+IF(G1014=1,MAR1!$B$11+INDEX(ChangeFactor!$G$6:$G$17,C1014)*MAR1!$D$11*L1014,MAR1!$C$11+INDEX(ChangeFactor!$G$6:$G$17,C1014)*MAR1!$E$11*L1014)</f>
        <v/>
      </c>
    </row>
    <row r="1015">
      <c r="A1015" s="6">
        <f>Data!U1015</f>
        <v/>
      </c>
      <c r="B1015" s="6">
        <f>MOD(A1015-1,365)+1</f>
        <v/>
      </c>
      <c r="C1015" s="6">
        <f>MATCH(B1015,Markov!$C$6:$C$17,1)</f>
        <v/>
      </c>
      <c r="D1015" s="16">
        <f>Data!V1015</f>
        <v/>
      </c>
      <c r="E1015" s="6">
        <f>IF(D1015&lt;IF(E1014=1,INDEX(Markov!$I$6:$I$17,C1015),INDEX(Markov!$H$6:$H$17,C1015)),1,0)</f>
        <v/>
      </c>
      <c r="F1015" s="12">
        <f>IF(E1015=1,GAMMA.INV(Data!W1015,INDEX(Markov!$Q$6:$Q$17,C1015),INDEX(Markov!$R$6:$R$17,C1015)),0)</f>
        <v/>
      </c>
      <c r="G1015" s="6">
        <f>IF(D1015&lt;IF(G1014=1,INDEX(ChangeFactor!$O$6:$O$17,C1015),INDEX(ChangeFactor!$N$6:$N$17,C1015)),1,0)</f>
        <v/>
      </c>
      <c r="H1015" s="12">
        <f>IF(G1015=1,GAMMA.INV(Data!W1015,INDEX(ChangeFactor!$R$6:$R$17,C1015),INDEX(ChangeFactor!$S$6:$S$17,C1015)),0)</f>
        <v/>
      </c>
      <c r="I1015" s="7">
        <f>NORM.S.INV(Data!X1015)</f>
        <v/>
      </c>
      <c r="J1015" s="7">
        <f>NORM.S.INV(Data!Y1015)</f>
        <v/>
      </c>
      <c r="K1015" s="7">
        <f>NORM.S.INV(Data!Z1015)</f>
        <v/>
      </c>
      <c r="L1015" s="7">
        <f>MAR1!$B$32*L1014+MAR1!$C$32*M1014+MAR1!$D$32*N1014+MAR1!$B$42*I1015+MAR1!$C$42*J1015+MAR1!$D$42*K1015</f>
        <v/>
      </c>
      <c r="M1015" s="7">
        <f>MAR1!$B$33*L1014+MAR1!$C$33*M1014+MAR1!$D$33*N1014+MAR1!$B$43*I1015+MAR1!$C$43*J1015+MAR1!$D$43*K1015</f>
        <v/>
      </c>
      <c r="N1015" s="7">
        <f>MAR1!$B$34*L1014+MAR1!$C$34*M1014+MAR1!$D$34*N1014+MAR1!$B$44*I1015+MAR1!$C$44*J1015+MAR1!$D$44*K1015</f>
        <v/>
      </c>
      <c r="O1015" s="12">
        <f>MAR1!$B$5+MAR1!$C$5*COS(2*PI()*B1015/365)+MAR1!$D$5*SIN(2*PI()*B1015/365)+IF(E1015=1,MAR1!$B$11+MAR1!$D$11*L1015,MAR1!$C$11+MAR1!$E$11*L1015)</f>
        <v/>
      </c>
      <c r="P1015" s="12">
        <f>MAR1!$B$6+MAR1!$C$6*COS(2*PI()*B1015/365)+MAR1!$D$6*SIN(2*PI()*B1015/365)+IF(E1015=1,MAR1!$B$12+MAR1!$D$12*M1015,MAR1!$C$12+MAR1!$E$12*M1015)</f>
        <v/>
      </c>
      <c r="Q1015" s="12">
        <f>MAR1!$B$7+MAR1!$C$7*COS(2*PI()*B1015/365)+MAR1!$D$7*SIN(2*PI()*B1015/365)+IF(E1015=1,MAR1!$B$13+MAR1!$D$13*N1015,MAR1!$C$13+MAR1!$E$13*N1015)</f>
        <v/>
      </c>
      <c r="R1015" s="12">
        <f>MAR1!$B$5+MAR1!$C$5*COS(2*PI()*B1015/365)+MAR1!$D$5*SIN(2*PI()*B1015/365)+INDEX(ChangeFactor!$F$6:$F$17,C1015)+IF(G1015=1,MAR1!$B$11+INDEX(ChangeFactor!$G$6:$G$17,C1015)*MAR1!$D$11*L1015,MAR1!$C$11+INDEX(ChangeFactor!$G$6:$G$17,C1015)*MAR1!$E$11*L1015)</f>
        <v/>
      </c>
    </row>
    <row r="1016">
      <c r="A1016" s="6">
        <f>Data!U1016</f>
        <v/>
      </c>
      <c r="B1016" s="6">
        <f>MOD(A1016-1,365)+1</f>
        <v/>
      </c>
      <c r="C1016" s="6">
        <f>MATCH(B1016,Markov!$C$6:$C$17,1)</f>
        <v/>
      </c>
      <c r="D1016" s="16">
        <f>Data!V1016</f>
        <v/>
      </c>
      <c r="E1016" s="6">
        <f>IF(D1016&lt;IF(E1015=1,INDEX(Markov!$I$6:$I$17,C1016),INDEX(Markov!$H$6:$H$17,C1016)),1,0)</f>
        <v/>
      </c>
      <c r="F1016" s="12">
        <f>IF(E1016=1,GAMMA.INV(Data!W1016,INDEX(Markov!$Q$6:$Q$17,C1016),INDEX(Markov!$R$6:$R$17,C1016)),0)</f>
        <v/>
      </c>
      <c r="G1016" s="6">
        <f>IF(D1016&lt;IF(G1015=1,INDEX(ChangeFactor!$O$6:$O$17,C1016),INDEX(ChangeFactor!$N$6:$N$17,C1016)),1,0)</f>
        <v/>
      </c>
      <c r="H1016" s="12">
        <f>IF(G1016=1,GAMMA.INV(Data!W1016,INDEX(ChangeFactor!$R$6:$R$17,C1016),INDEX(ChangeFactor!$S$6:$S$17,C1016)),0)</f>
        <v/>
      </c>
      <c r="I1016" s="7">
        <f>NORM.S.INV(Data!X1016)</f>
        <v/>
      </c>
      <c r="J1016" s="7">
        <f>NORM.S.INV(Data!Y1016)</f>
        <v/>
      </c>
      <c r="K1016" s="7">
        <f>NORM.S.INV(Data!Z1016)</f>
        <v/>
      </c>
      <c r="L1016" s="7">
        <f>MAR1!$B$32*L1015+MAR1!$C$32*M1015+MAR1!$D$32*N1015+MAR1!$B$42*I1016+MAR1!$C$42*J1016+MAR1!$D$42*K1016</f>
        <v/>
      </c>
      <c r="M1016" s="7">
        <f>MAR1!$B$33*L1015+MAR1!$C$33*M1015+MAR1!$D$33*N1015+MAR1!$B$43*I1016+MAR1!$C$43*J1016+MAR1!$D$43*K1016</f>
        <v/>
      </c>
      <c r="N1016" s="7">
        <f>MAR1!$B$34*L1015+MAR1!$C$34*M1015+MAR1!$D$34*N1015+MAR1!$B$44*I1016+MAR1!$C$44*J1016+MAR1!$D$44*K1016</f>
        <v/>
      </c>
      <c r="O1016" s="12">
        <f>MAR1!$B$5+MAR1!$C$5*COS(2*PI()*B1016/365)+MAR1!$D$5*SIN(2*PI()*B1016/365)+IF(E1016=1,MAR1!$B$11+MAR1!$D$11*L1016,MAR1!$C$11+MAR1!$E$11*L1016)</f>
        <v/>
      </c>
      <c r="P1016" s="12">
        <f>MAR1!$B$6+MAR1!$C$6*COS(2*PI()*B1016/365)+MAR1!$D$6*SIN(2*PI()*B1016/365)+IF(E1016=1,MAR1!$B$12+MAR1!$D$12*M1016,MAR1!$C$12+MAR1!$E$12*M1016)</f>
        <v/>
      </c>
      <c r="Q1016" s="12">
        <f>MAR1!$B$7+MAR1!$C$7*COS(2*PI()*B1016/365)+MAR1!$D$7*SIN(2*PI()*B1016/365)+IF(E1016=1,MAR1!$B$13+MAR1!$D$13*N1016,MAR1!$C$13+MAR1!$E$13*N1016)</f>
        <v/>
      </c>
      <c r="R1016" s="12">
        <f>MAR1!$B$5+MAR1!$C$5*COS(2*PI()*B1016/365)+MAR1!$D$5*SIN(2*PI()*B1016/365)+INDEX(ChangeFactor!$F$6:$F$17,C1016)+IF(G1016=1,MAR1!$B$11+INDEX(ChangeFactor!$G$6:$G$17,C1016)*MAR1!$D$11*L1016,MAR1!$C$11+INDEX(ChangeFactor!$G$6:$G$17,C1016)*MAR1!$E$11*L1016)</f>
        <v/>
      </c>
    </row>
    <row r="1017">
      <c r="A1017" s="6">
        <f>Data!U1017</f>
        <v/>
      </c>
      <c r="B1017" s="6">
        <f>MOD(A1017-1,365)+1</f>
        <v/>
      </c>
      <c r="C1017" s="6">
        <f>MATCH(B1017,Markov!$C$6:$C$17,1)</f>
        <v/>
      </c>
      <c r="D1017" s="16">
        <f>Data!V1017</f>
        <v/>
      </c>
      <c r="E1017" s="6">
        <f>IF(D1017&lt;IF(E1016=1,INDEX(Markov!$I$6:$I$17,C1017),INDEX(Markov!$H$6:$H$17,C1017)),1,0)</f>
        <v/>
      </c>
      <c r="F1017" s="12">
        <f>IF(E1017=1,GAMMA.INV(Data!W1017,INDEX(Markov!$Q$6:$Q$17,C1017),INDEX(Markov!$R$6:$R$17,C1017)),0)</f>
        <v/>
      </c>
      <c r="G1017" s="6">
        <f>IF(D1017&lt;IF(G1016=1,INDEX(ChangeFactor!$O$6:$O$17,C1017),INDEX(ChangeFactor!$N$6:$N$17,C1017)),1,0)</f>
        <v/>
      </c>
      <c r="H1017" s="12">
        <f>IF(G1017=1,GAMMA.INV(Data!W1017,INDEX(ChangeFactor!$R$6:$R$17,C1017),INDEX(ChangeFactor!$S$6:$S$17,C1017)),0)</f>
        <v/>
      </c>
      <c r="I1017" s="7">
        <f>NORM.S.INV(Data!X1017)</f>
        <v/>
      </c>
      <c r="J1017" s="7">
        <f>NORM.S.INV(Data!Y1017)</f>
        <v/>
      </c>
      <c r="K1017" s="7">
        <f>NORM.S.INV(Data!Z1017)</f>
        <v/>
      </c>
      <c r="L1017" s="7">
        <f>MAR1!$B$32*L1016+MAR1!$C$32*M1016+MAR1!$D$32*N1016+MAR1!$B$42*I1017+MAR1!$C$42*J1017+MAR1!$D$42*K1017</f>
        <v/>
      </c>
      <c r="M1017" s="7">
        <f>MAR1!$B$33*L1016+MAR1!$C$33*M1016+MAR1!$D$33*N1016+MAR1!$B$43*I1017+MAR1!$C$43*J1017+MAR1!$D$43*K1017</f>
        <v/>
      </c>
      <c r="N1017" s="7">
        <f>MAR1!$B$34*L1016+MAR1!$C$34*M1016+MAR1!$D$34*N1016+MAR1!$B$44*I1017+MAR1!$C$44*J1017+MAR1!$D$44*K1017</f>
        <v/>
      </c>
      <c r="O1017" s="12">
        <f>MAR1!$B$5+MAR1!$C$5*COS(2*PI()*B1017/365)+MAR1!$D$5*SIN(2*PI()*B1017/365)+IF(E1017=1,MAR1!$B$11+MAR1!$D$11*L1017,MAR1!$C$11+MAR1!$E$11*L1017)</f>
        <v/>
      </c>
      <c r="P1017" s="12">
        <f>MAR1!$B$6+MAR1!$C$6*COS(2*PI()*B1017/365)+MAR1!$D$6*SIN(2*PI()*B1017/365)+IF(E1017=1,MAR1!$B$12+MAR1!$D$12*M1017,MAR1!$C$12+MAR1!$E$12*M1017)</f>
        <v/>
      </c>
      <c r="Q1017" s="12">
        <f>MAR1!$B$7+MAR1!$C$7*COS(2*PI()*B1017/365)+MAR1!$D$7*SIN(2*PI()*B1017/365)+IF(E1017=1,MAR1!$B$13+MAR1!$D$13*N1017,MAR1!$C$13+MAR1!$E$13*N1017)</f>
        <v/>
      </c>
      <c r="R1017" s="12">
        <f>MAR1!$B$5+MAR1!$C$5*COS(2*PI()*B1017/365)+MAR1!$D$5*SIN(2*PI()*B1017/365)+INDEX(ChangeFactor!$F$6:$F$17,C1017)+IF(G1017=1,MAR1!$B$11+INDEX(ChangeFactor!$G$6:$G$17,C1017)*MAR1!$D$11*L1017,MAR1!$C$11+INDEX(ChangeFactor!$G$6:$G$17,C1017)*MAR1!$E$11*L1017)</f>
        <v/>
      </c>
    </row>
    <row r="1018">
      <c r="A1018" s="6">
        <f>Data!U1018</f>
        <v/>
      </c>
      <c r="B1018" s="6">
        <f>MOD(A1018-1,365)+1</f>
        <v/>
      </c>
      <c r="C1018" s="6">
        <f>MATCH(B1018,Markov!$C$6:$C$17,1)</f>
        <v/>
      </c>
      <c r="D1018" s="16">
        <f>Data!V1018</f>
        <v/>
      </c>
      <c r="E1018" s="6">
        <f>IF(D1018&lt;IF(E1017=1,INDEX(Markov!$I$6:$I$17,C1018),INDEX(Markov!$H$6:$H$17,C1018)),1,0)</f>
        <v/>
      </c>
      <c r="F1018" s="12">
        <f>IF(E1018=1,GAMMA.INV(Data!W1018,INDEX(Markov!$Q$6:$Q$17,C1018),INDEX(Markov!$R$6:$R$17,C1018)),0)</f>
        <v/>
      </c>
      <c r="G1018" s="6">
        <f>IF(D1018&lt;IF(G1017=1,INDEX(ChangeFactor!$O$6:$O$17,C1018),INDEX(ChangeFactor!$N$6:$N$17,C1018)),1,0)</f>
        <v/>
      </c>
      <c r="H1018" s="12">
        <f>IF(G1018=1,GAMMA.INV(Data!W1018,INDEX(ChangeFactor!$R$6:$R$17,C1018),INDEX(ChangeFactor!$S$6:$S$17,C1018)),0)</f>
        <v/>
      </c>
      <c r="I1018" s="7">
        <f>NORM.S.INV(Data!X1018)</f>
        <v/>
      </c>
      <c r="J1018" s="7">
        <f>NORM.S.INV(Data!Y1018)</f>
        <v/>
      </c>
      <c r="K1018" s="7">
        <f>NORM.S.INV(Data!Z1018)</f>
        <v/>
      </c>
      <c r="L1018" s="7">
        <f>MAR1!$B$32*L1017+MAR1!$C$32*M1017+MAR1!$D$32*N1017+MAR1!$B$42*I1018+MAR1!$C$42*J1018+MAR1!$D$42*K1018</f>
        <v/>
      </c>
      <c r="M1018" s="7">
        <f>MAR1!$B$33*L1017+MAR1!$C$33*M1017+MAR1!$D$33*N1017+MAR1!$B$43*I1018+MAR1!$C$43*J1018+MAR1!$D$43*K1018</f>
        <v/>
      </c>
      <c r="N1018" s="7">
        <f>MAR1!$B$34*L1017+MAR1!$C$34*M1017+MAR1!$D$34*N1017+MAR1!$B$44*I1018+MAR1!$C$44*J1018+MAR1!$D$44*K1018</f>
        <v/>
      </c>
      <c r="O1018" s="12">
        <f>MAR1!$B$5+MAR1!$C$5*COS(2*PI()*B1018/365)+MAR1!$D$5*SIN(2*PI()*B1018/365)+IF(E1018=1,MAR1!$B$11+MAR1!$D$11*L1018,MAR1!$C$11+MAR1!$E$11*L1018)</f>
        <v/>
      </c>
      <c r="P1018" s="12">
        <f>MAR1!$B$6+MAR1!$C$6*COS(2*PI()*B1018/365)+MAR1!$D$6*SIN(2*PI()*B1018/365)+IF(E1018=1,MAR1!$B$12+MAR1!$D$12*M1018,MAR1!$C$12+MAR1!$E$12*M1018)</f>
        <v/>
      </c>
      <c r="Q1018" s="12">
        <f>MAR1!$B$7+MAR1!$C$7*COS(2*PI()*B1018/365)+MAR1!$D$7*SIN(2*PI()*B1018/365)+IF(E1018=1,MAR1!$B$13+MAR1!$D$13*N1018,MAR1!$C$13+MAR1!$E$13*N1018)</f>
        <v/>
      </c>
      <c r="R1018" s="12">
        <f>MAR1!$B$5+MAR1!$C$5*COS(2*PI()*B1018/365)+MAR1!$D$5*SIN(2*PI()*B1018/365)+INDEX(ChangeFactor!$F$6:$F$17,C1018)+IF(G1018=1,MAR1!$B$11+INDEX(ChangeFactor!$G$6:$G$17,C1018)*MAR1!$D$11*L1018,MAR1!$C$11+INDEX(ChangeFactor!$G$6:$G$17,C1018)*MAR1!$E$11*L1018)</f>
        <v/>
      </c>
    </row>
    <row r="1019">
      <c r="A1019" s="6">
        <f>Data!U1019</f>
        <v/>
      </c>
      <c r="B1019" s="6">
        <f>MOD(A1019-1,365)+1</f>
        <v/>
      </c>
      <c r="C1019" s="6">
        <f>MATCH(B1019,Markov!$C$6:$C$17,1)</f>
        <v/>
      </c>
      <c r="D1019" s="16">
        <f>Data!V1019</f>
        <v/>
      </c>
      <c r="E1019" s="6">
        <f>IF(D1019&lt;IF(E1018=1,INDEX(Markov!$I$6:$I$17,C1019),INDEX(Markov!$H$6:$H$17,C1019)),1,0)</f>
        <v/>
      </c>
      <c r="F1019" s="12">
        <f>IF(E1019=1,GAMMA.INV(Data!W1019,INDEX(Markov!$Q$6:$Q$17,C1019),INDEX(Markov!$R$6:$R$17,C1019)),0)</f>
        <v/>
      </c>
      <c r="G1019" s="6">
        <f>IF(D1019&lt;IF(G1018=1,INDEX(ChangeFactor!$O$6:$O$17,C1019),INDEX(ChangeFactor!$N$6:$N$17,C1019)),1,0)</f>
        <v/>
      </c>
      <c r="H1019" s="12">
        <f>IF(G1019=1,GAMMA.INV(Data!W1019,INDEX(ChangeFactor!$R$6:$R$17,C1019),INDEX(ChangeFactor!$S$6:$S$17,C1019)),0)</f>
        <v/>
      </c>
      <c r="I1019" s="7">
        <f>NORM.S.INV(Data!X1019)</f>
        <v/>
      </c>
      <c r="J1019" s="7">
        <f>NORM.S.INV(Data!Y1019)</f>
        <v/>
      </c>
      <c r="K1019" s="7">
        <f>NORM.S.INV(Data!Z1019)</f>
        <v/>
      </c>
      <c r="L1019" s="7">
        <f>MAR1!$B$32*L1018+MAR1!$C$32*M1018+MAR1!$D$32*N1018+MAR1!$B$42*I1019+MAR1!$C$42*J1019+MAR1!$D$42*K1019</f>
        <v/>
      </c>
      <c r="M1019" s="7">
        <f>MAR1!$B$33*L1018+MAR1!$C$33*M1018+MAR1!$D$33*N1018+MAR1!$B$43*I1019+MAR1!$C$43*J1019+MAR1!$D$43*K1019</f>
        <v/>
      </c>
      <c r="N1019" s="7">
        <f>MAR1!$B$34*L1018+MAR1!$C$34*M1018+MAR1!$D$34*N1018+MAR1!$B$44*I1019+MAR1!$C$44*J1019+MAR1!$D$44*K1019</f>
        <v/>
      </c>
      <c r="O1019" s="12">
        <f>MAR1!$B$5+MAR1!$C$5*COS(2*PI()*B1019/365)+MAR1!$D$5*SIN(2*PI()*B1019/365)+IF(E1019=1,MAR1!$B$11+MAR1!$D$11*L1019,MAR1!$C$11+MAR1!$E$11*L1019)</f>
        <v/>
      </c>
      <c r="P1019" s="12">
        <f>MAR1!$B$6+MAR1!$C$6*COS(2*PI()*B1019/365)+MAR1!$D$6*SIN(2*PI()*B1019/365)+IF(E1019=1,MAR1!$B$12+MAR1!$D$12*M1019,MAR1!$C$12+MAR1!$E$12*M1019)</f>
        <v/>
      </c>
      <c r="Q1019" s="12">
        <f>MAR1!$B$7+MAR1!$C$7*COS(2*PI()*B1019/365)+MAR1!$D$7*SIN(2*PI()*B1019/365)+IF(E1019=1,MAR1!$B$13+MAR1!$D$13*N1019,MAR1!$C$13+MAR1!$E$13*N1019)</f>
        <v/>
      </c>
      <c r="R1019" s="12">
        <f>MAR1!$B$5+MAR1!$C$5*COS(2*PI()*B1019/365)+MAR1!$D$5*SIN(2*PI()*B1019/365)+INDEX(ChangeFactor!$F$6:$F$17,C1019)+IF(G1019=1,MAR1!$B$11+INDEX(ChangeFactor!$G$6:$G$17,C1019)*MAR1!$D$11*L1019,MAR1!$C$11+INDEX(ChangeFactor!$G$6:$G$17,C1019)*MAR1!$E$11*L1019)</f>
        <v/>
      </c>
    </row>
    <row r="1020">
      <c r="A1020" s="6">
        <f>Data!U1020</f>
        <v/>
      </c>
      <c r="B1020" s="6">
        <f>MOD(A1020-1,365)+1</f>
        <v/>
      </c>
      <c r="C1020" s="6">
        <f>MATCH(B1020,Markov!$C$6:$C$17,1)</f>
        <v/>
      </c>
      <c r="D1020" s="16">
        <f>Data!V1020</f>
        <v/>
      </c>
      <c r="E1020" s="6">
        <f>IF(D1020&lt;IF(E1019=1,INDEX(Markov!$I$6:$I$17,C1020),INDEX(Markov!$H$6:$H$17,C1020)),1,0)</f>
        <v/>
      </c>
      <c r="F1020" s="12">
        <f>IF(E1020=1,GAMMA.INV(Data!W1020,INDEX(Markov!$Q$6:$Q$17,C1020),INDEX(Markov!$R$6:$R$17,C1020)),0)</f>
        <v/>
      </c>
      <c r="G1020" s="6">
        <f>IF(D1020&lt;IF(G1019=1,INDEX(ChangeFactor!$O$6:$O$17,C1020),INDEX(ChangeFactor!$N$6:$N$17,C1020)),1,0)</f>
        <v/>
      </c>
      <c r="H1020" s="12">
        <f>IF(G1020=1,GAMMA.INV(Data!W1020,INDEX(ChangeFactor!$R$6:$R$17,C1020),INDEX(ChangeFactor!$S$6:$S$17,C1020)),0)</f>
        <v/>
      </c>
      <c r="I1020" s="7">
        <f>NORM.S.INV(Data!X1020)</f>
        <v/>
      </c>
      <c r="J1020" s="7">
        <f>NORM.S.INV(Data!Y1020)</f>
        <v/>
      </c>
      <c r="K1020" s="7">
        <f>NORM.S.INV(Data!Z1020)</f>
        <v/>
      </c>
      <c r="L1020" s="7">
        <f>MAR1!$B$32*L1019+MAR1!$C$32*M1019+MAR1!$D$32*N1019+MAR1!$B$42*I1020+MAR1!$C$42*J1020+MAR1!$D$42*K1020</f>
        <v/>
      </c>
      <c r="M1020" s="7">
        <f>MAR1!$B$33*L1019+MAR1!$C$33*M1019+MAR1!$D$33*N1019+MAR1!$B$43*I1020+MAR1!$C$43*J1020+MAR1!$D$43*K1020</f>
        <v/>
      </c>
      <c r="N1020" s="7">
        <f>MAR1!$B$34*L1019+MAR1!$C$34*M1019+MAR1!$D$34*N1019+MAR1!$B$44*I1020+MAR1!$C$44*J1020+MAR1!$D$44*K1020</f>
        <v/>
      </c>
      <c r="O1020" s="12">
        <f>MAR1!$B$5+MAR1!$C$5*COS(2*PI()*B1020/365)+MAR1!$D$5*SIN(2*PI()*B1020/365)+IF(E1020=1,MAR1!$B$11+MAR1!$D$11*L1020,MAR1!$C$11+MAR1!$E$11*L1020)</f>
        <v/>
      </c>
      <c r="P1020" s="12">
        <f>MAR1!$B$6+MAR1!$C$6*COS(2*PI()*B1020/365)+MAR1!$D$6*SIN(2*PI()*B1020/365)+IF(E1020=1,MAR1!$B$12+MAR1!$D$12*M1020,MAR1!$C$12+MAR1!$E$12*M1020)</f>
        <v/>
      </c>
      <c r="Q1020" s="12">
        <f>MAR1!$B$7+MAR1!$C$7*COS(2*PI()*B1020/365)+MAR1!$D$7*SIN(2*PI()*B1020/365)+IF(E1020=1,MAR1!$B$13+MAR1!$D$13*N1020,MAR1!$C$13+MAR1!$E$13*N1020)</f>
        <v/>
      </c>
      <c r="R1020" s="12">
        <f>MAR1!$B$5+MAR1!$C$5*COS(2*PI()*B1020/365)+MAR1!$D$5*SIN(2*PI()*B1020/365)+INDEX(ChangeFactor!$F$6:$F$17,C1020)+IF(G1020=1,MAR1!$B$11+INDEX(ChangeFactor!$G$6:$G$17,C1020)*MAR1!$D$11*L1020,MAR1!$C$11+INDEX(ChangeFactor!$G$6:$G$17,C1020)*MAR1!$E$11*L1020)</f>
        <v/>
      </c>
    </row>
    <row r="1021">
      <c r="A1021" s="6">
        <f>Data!U1021</f>
        <v/>
      </c>
      <c r="B1021" s="6">
        <f>MOD(A1021-1,365)+1</f>
        <v/>
      </c>
      <c r="C1021" s="6">
        <f>MATCH(B1021,Markov!$C$6:$C$17,1)</f>
        <v/>
      </c>
      <c r="D1021" s="16">
        <f>Data!V1021</f>
        <v/>
      </c>
      <c r="E1021" s="6">
        <f>IF(D1021&lt;IF(E1020=1,INDEX(Markov!$I$6:$I$17,C1021),INDEX(Markov!$H$6:$H$17,C1021)),1,0)</f>
        <v/>
      </c>
      <c r="F1021" s="12">
        <f>IF(E1021=1,GAMMA.INV(Data!W1021,INDEX(Markov!$Q$6:$Q$17,C1021),INDEX(Markov!$R$6:$R$17,C1021)),0)</f>
        <v/>
      </c>
      <c r="G1021" s="6">
        <f>IF(D1021&lt;IF(G1020=1,INDEX(ChangeFactor!$O$6:$O$17,C1021),INDEX(ChangeFactor!$N$6:$N$17,C1021)),1,0)</f>
        <v/>
      </c>
      <c r="H1021" s="12">
        <f>IF(G1021=1,GAMMA.INV(Data!W1021,INDEX(ChangeFactor!$R$6:$R$17,C1021),INDEX(ChangeFactor!$S$6:$S$17,C1021)),0)</f>
        <v/>
      </c>
      <c r="I1021" s="7">
        <f>NORM.S.INV(Data!X1021)</f>
        <v/>
      </c>
      <c r="J1021" s="7">
        <f>NORM.S.INV(Data!Y1021)</f>
        <v/>
      </c>
      <c r="K1021" s="7">
        <f>NORM.S.INV(Data!Z1021)</f>
        <v/>
      </c>
      <c r="L1021" s="7">
        <f>MAR1!$B$32*L1020+MAR1!$C$32*M1020+MAR1!$D$32*N1020+MAR1!$B$42*I1021+MAR1!$C$42*J1021+MAR1!$D$42*K1021</f>
        <v/>
      </c>
      <c r="M1021" s="7">
        <f>MAR1!$B$33*L1020+MAR1!$C$33*M1020+MAR1!$D$33*N1020+MAR1!$B$43*I1021+MAR1!$C$43*J1021+MAR1!$D$43*K1021</f>
        <v/>
      </c>
      <c r="N1021" s="7">
        <f>MAR1!$B$34*L1020+MAR1!$C$34*M1020+MAR1!$D$34*N1020+MAR1!$B$44*I1021+MAR1!$C$44*J1021+MAR1!$D$44*K1021</f>
        <v/>
      </c>
      <c r="O1021" s="12">
        <f>MAR1!$B$5+MAR1!$C$5*COS(2*PI()*B1021/365)+MAR1!$D$5*SIN(2*PI()*B1021/365)+IF(E1021=1,MAR1!$B$11+MAR1!$D$11*L1021,MAR1!$C$11+MAR1!$E$11*L1021)</f>
        <v/>
      </c>
      <c r="P1021" s="12">
        <f>MAR1!$B$6+MAR1!$C$6*COS(2*PI()*B1021/365)+MAR1!$D$6*SIN(2*PI()*B1021/365)+IF(E1021=1,MAR1!$B$12+MAR1!$D$12*M1021,MAR1!$C$12+MAR1!$E$12*M1021)</f>
        <v/>
      </c>
      <c r="Q1021" s="12">
        <f>MAR1!$B$7+MAR1!$C$7*COS(2*PI()*B1021/365)+MAR1!$D$7*SIN(2*PI()*B1021/365)+IF(E1021=1,MAR1!$B$13+MAR1!$D$13*N1021,MAR1!$C$13+MAR1!$E$13*N1021)</f>
        <v/>
      </c>
      <c r="R1021" s="12">
        <f>MAR1!$B$5+MAR1!$C$5*COS(2*PI()*B1021/365)+MAR1!$D$5*SIN(2*PI()*B1021/365)+INDEX(ChangeFactor!$F$6:$F$17,C1021)+IF(G1021=1,MAR1!$B$11+INDEX(ChangeFactor!$G$6:$G$17,C1021)*MAR1!$D$11*L1021,MAR1!$C$11+INDEX(ChangeFactor!$G$6:$G$17,C1021)*MAR1!$E$11*L1021)</f>
        <v/>
      </c>
    </row>
    <row r="1022">
      <c r="A1022" s="6">
        <f>Data!U1022</f>
        <v/>
      </c>
      <c r="B1022" s="6">
        <f>MOD(A1022-1,365)+1</f>
        <v/>
      </c>
      <c r="C1022" s="6">
        <f>MATCH(B1022,Markov!$C$6:$C$17,1)</f>
        <v/>
      </c>
      <c r="D1022" s="16">
        <f>Data!V1022</f>
        <v/>
      </c>
      <c r="E1022" s="6">
        <f>IF(D1022&lt;IF(E1021=1,INDEX(Markov!$I$6:$I$17,C1022),INDEX(Markov!$H$6:$H$17,C1022)),1,0)</f>
        <v/>
      </c>
      <c r="F1022" s="12">
        <f>IF(E1022=1,GAMMA.INV(Data!W1022,INDEX(Markov!$Q$6:$Q$17,C1022),INDEX(Markov!$R$6:$R$17,C1022)),0)</f>
        <v/>
      </c>
      <c r="G1022" s="6">
        <f>IF(D1022&lt;IF(G1021=1,INDEX(ChangeFactor!$O$6:$O$17,C1022),INDEX(ChangeFactor!$N$6:$N$17,C1022)),1,0)</f>
        <v/>
      </c>
      <c r="H1022" s="12">
        <f>IF(G1022=1,GAMMA.INV(Data!W1022,INDEX(ChangeFactor!$R$6:$R$17,C1022),INDEX(ChangeFactor!$S$6:$S$17,C1022)),0)</f>
        <v/>
      </c>
      <c r="I1022" s="7">
        <f>NORM.S.INV(Data!X1022)</f>
        <v/>
      </c>
      <c r="J1022" s="7">
        <f>NORM.S.INV(Data!Y1022)</f>
        <v/>
      </c>
      <c r="K1022" s="7">
        <f>NORM.S.INV(Data!Z1022)</f>
        <v/>
      </c>
      <c r="L1022" s="7">
        <f>MAR1!$B$32*L1021+MAR1!$C$32*M1021+MAR1!$D$32*N1021+MAR1!$B$42*I1022+MAR1!$C$42*J1022+MAR1!$D$42*K1022</f>
        <v/>
      </c>
      <c r="M1022" s="7">
        <f>MAR1!$B$33*L1021+MAR1!$C$33*M1021+MAR1!$D$33*N1021+MAR1!$B$43*I1022+MAR1!$C$43*J1022+MAR1!$D$43*K1022</f>
        <v/>
      </c>
      <c r="N1022" s="7">
        <f>MAR1!$B$34*L1021+MAR1!$C$34*M1021+MAR1!$D$34*N1021+MAR1!$B$44*I1022+MAR1!$C$44*J1022+MAR1!$D$44*K1022</f>
        <v/>
      </c>
      <c r="O1022" s="12">
        <f>MAR1!$B$5+MAR1!$C$5*COS(2*PI()*B1022/365)+MAR1!$D$5*SIN(2*PI()*B1022/365)+IF(E1022=1,MAR1!$B$11+MAR1!$D$11*L1022,MAR1!$C$11+MAR1!$E$11*L1022)</f>
        <v/>
      </c>
      <c r="P1022" s="12">
        <f>MAR1!$B$6+MAR1!$C$6*COS(2*PI()*B1022/365)+MAR1!$D$6*SIN(2*PI()*B1022/365)+IF(E1022=1,MAR1!$B$12+MAR1!$D$12*M1022,MAR1!$C$12+MAR1!$E$12*M1022)</f>
        <v/>
      </c>
      <c r="Q1022" s="12">
        <f>MAR1!$B$7+MAR1!$C$7*COS(2*PI()*B1022/365)+MAR1!$D$7*SIN(2*PI()*B1022/365)+IF(E1022=1,MAR1!$B$13+MAR1!$D$13*N1022,MAR1!$C$13+MAR1!$E$13*N1022)</f>
        <v/>
      </c>
      <c r="R1022" s="12">
        <f>MAR1!$B$5+MAR1!$C$5*COS(2*PI()*B1022/365)+MAR1!$D$5*SIN(2*PI()*B1022/365)+INDEX(ChangeFactor!$F$6:$F$17,C1022)+IF(G1022=1,MAR1!$B$11+INDEX(ChangeFactor!$G$6:$G$17,C1022)*MAR1!$D$11*L1022,MAR1!$C$11+INDEX(ChangeFactor!$G$6:$G$17,C1022)*MAR1!$E$11*L1022)</f>
        <v/>
      </c>
    </row>
    <row r="1023">
      <c r="A1023" s="6">
        <f>Data!U1023</f>
        <v/>
      </c>
      <c r="B1023" s="6">
        <f>MOD(A1023-1,365)+1</f>
        <v/>
      </c>
      <c r="C1023" s="6">
        <f>MATCH(B1023,Markov!$C$6:$C$17,1)</f>
        <v/>
      </c>
      <c r="D1023" s="16">
        <f>Data!V1023</f>
        <v/>
      </c>
      <c r="E1023" s="6">
        <f>IF(D1023&lt;IF(E1022=1,INDEX(Markov!$I$6:$I$17,C1023),INDEX(Markov!$H$6:$H$17,C1023)),1,0)</f>
        <v/>
      </c>
      <c r="F1023" s="12">
        <f>IF(E1023=1,GAMMA.INV(Data!W1023,INDEX(Markov!$Q$6:$Q$17,C1023),INDEX(Markov!$R$6:$R$17,C1023)),0)</f>
        <v/>
      </c>
      <c r="G1023" s="6">
        <f>IF(D1023&lt;IF(G1022=1,INDEX(ChangeFactor!$O$6:$O$17,C1023),INDEX(ChangeFactor!$N$6:$N$17,C1023)),1,0)</f>
        <v/>
      </c>
      <c r="H1023" s="12">
        <f>IF(G1023=1,GAMMA.INV(Data!W1023,INDEX(ChangeFactor!$R$6:$R$17,C1023),INDEX(ChangeFactor!$S$6:$S$17,C1023)),0)</f>
        <v/>
      </c>
      <c r="I1023" s="7">
        <f>NORM.S.INV(Data!X1023)</f>
        <v/>
      </c>
      <c r="J1023" s="7">
        <f>NORM.S.INV(Data!Y1023)</f>
        <v/>
      </c>
      <c r="K1023" s="7">
        <f>NORM.S.INV(Data!Z1023)</f>
        <v/>
      </c>
      <c r="L1023" s="7">
        <f>MAR1!$B$32*L1022+MAR1!$C$32*M1022+MAR1!$D$32*N1022+MAR1!$B$42*I1023+MAR1!$C$42*J1023+MAR1!$D$42*K1023</f>
        <v/>
      </c>
      <c r="M1023" s="7">
        <f>MAR1!$B$33*L1022+MAR1!$C$33*M1022+MAR1!$D$33*N1022+MAR1!$B$43*I1023+MAR1!$C$43*J1023+MAR1!$D$43*K1023</f>
        <v/>
      </c>
      <c r="N1023" s="7">
        <f>MAR1!$B$34*L1022+MAR1!$C$34*M1022+MAR1!$D$34*N1022+MAR1!$B$44*I1023+MAR1!$C$44*J1023+MAR1!$D$44*K1023</f>
        <v/>
      </c>
      <c r="O1023" s="12">
        <f>MAR1!$B$5+MAR1!$C$5*COS(2*PI()*B1023/365)+MAR1!$D$5*SIN(2*PI()*B1023/365)+IF(E1023=1,MAR1!$B$11+MAR1!$D$11*L1023,MAR1!$C$11+MAR1!$E$11*L1023)</f>
        <v/>
      </c>
      <c r="P1023" s="12">
        <f>MAR1!$B$6+MAR1!$C$6*COS(2*PI()*B1023/365)+MAR1!$D$6*SIN(2*PI()*B1023/365)+IF(E1023=1,MAR1!$B$12+MAR1!$D$12*M1023,MAR1!$C$12+MAR1!$E$12*M1023)</f>
        <v/>
      </c>
      <c r="Q1023" s="12">
        <f>MAR1!$B$7+MAR1!$C$7*COS(2*PI()*B1023/365)+MAR1!$D$7*SIN(2*PI()*B1023/365)+IF(E1023=1,MAR1!$B$13+MAR1!$D$13*N1023,MAR1!$C$13+MAR1!$E$13*N1023)</f>
        <v/>
      </c>
      <c r="R1023" s="12">
        <f>MAR1!$B$5+MAR1!$C$5*COS(2*PI()*B1023/365)+MAR1!$D$5*SIN(2*PI()*B1023/365)+INDEX(ChangeFactor!$F$6:$F$17,C1023)+IF(G1023=1,MAR1!$B$11+INDEX(ChangeFactor!$G$6:$G$17,C1023)*MAR1!$D$11*L1023,MAR1!$C$11+INDEX(ChangeFactor!$G$6:$G$17,C1023)*MAR1!$E$11*L1023)</f>
        <v/>
      </c>
    </row>
    <row r="1024">
      <c r="A1024" s="6">
        <f>Data!U1024</f>
        <v/>
      </c>
      <c r="B1024" s="6">
        <f>MOD(A1024-1,365)+1</f>
        <v/>
      </c>
      <c r="C1024" s="6">
        <f>MATCH(B1024,Markov!$C$6:$C$17,1)</f>
        <v/>
      </c>
      <c r="D1024" s="16">
        <f>Data!V1024</f>
        <v/>
      </c>
      <c r="E1024" s="6">
        <f>IF(D1024&lt;IF(E1023=1,INDEX(Markov!$I$6:$I$17,C1024),INDEX(Markov!$H$6:$H$17,C1024)),1,0)</f>
        <v/>
      </c>
      <c r="F1024" s="12">
        <f>IF(E1024=1,GAMMA.INV(Data!W1024,INDEX(Markov!$Q$6:$Q$17,C1024),INDEX(Markov!$R$6:$R$17,C1024)),0)</f>
        <v/>
      </c>
      <c r="G1024" s="6">
        <f>IF(D1024&lt;IF(G1023=1,INDEX(ChangeFactor!$O$6:$O$17,C1024),INDEX(ChangeFactor!$N$6:$N$17,C1024)),1,0)</f>
        <v/>
      </c>
      <c r="H1024" s="12">
        <f>IF(G1024=1,GAMMA.INV(Data!W1024,INDEX(ChangeFactor!$R$6:$R$17,C1024),INDEX(ChangeFactor!$S$6:$S$17,C1024)),0)</f>
        <v/>
      </c>
      <c r="I1024" s="7">
        <f>NORM.S.INV(Data!X1024)</f>
        <v/>
      </c>
      <c r="J1024" s="7">
        <f>NORM.S.INV(Data!Y1024)</f>
        <v/>
      </c>
      <c r="K1024" s="7">
        <f>NORM.S.INV(Data!Z1024)</f>
        <v/>
      </c>
      <c r="L1024" s="7">
        <f>MAR1!$B$32*L1023+MAR1!$C$32*M1023+MAR1!$D$32*N1023+MAR1!$B$42*I1024+MAR1!$C$42*J1024+MAR1!$D$42*K1024</f>
        <v/>
      </c>
      <c r="M1024" s="7">
        <f>MAR1!$B$33*L1023+MAR1!$C$33*M1023+MAR1!$D$33*N1023+MAR1!$B$43*I1024+MAR1!$C$43*J1024+MAR1!$D$43*K1024</f>
        <v/>
      </c>
      <c r="N1024" s="7">
        <f>MAR1!$B$34*L1023+MAR1!$C$34*M1023+MAR1!$D$34*N1023+MAR1!$B$44*I1024+MAR1!$C$44*J1024+MAR1!$D$44*K1024</f>
        <v/>
      </c>
      <c r="O1024" s="12">
        <f>MAR1!$B$5+MAR1!$C$5*COS(2*PI()*B1024/365)+MAR1!$D$5*SIN(2*PI()*B1024/365)+IF(E1024=1,MAR1!$B$11+MAR1!$D$11*L1024,MAR1!$C$11+MAR1!$E$11*L1024)</f>
        <v/>
      </c>
      <c r="P1024" s="12">
        <f>MAR1!$B$6+MAR1!$C$6*COS(2*PI()*B1024/365)+MAR1!$D$6*SIN(2*PI()*B1024/365)+IF(E1024=1,MAR1!$B$12+MAR1!$D$12*M1024,MAR1!$C$12+MAR1!$E$12*M1024)</f>
        <v/>
      </c>
      <c r="Q1024" s="12">
        <f>MAR1!$B$7+MAR1!$C$7*COS(2*PI()*B1024/365)+MAR1!$D$7*SIN(2*PI()*B1024/365)+IF(E1024=1,MAR1!$B$13+MAR1!$D$13*N1024,MAR1!$C$13+MAR1!$E$13*N1024)</f>
        <v/>
      </c>
      <c r="R1024" s="12">
        <f>MAR1!$B$5+MAR1!$C$5*COS(2*PI()*B1024/365)+MAR1!$D$5*SIN(2*PI()*B1024/365)+INDEX(ChangeFactor!$F$6:$F$17,C1024)+IF(G1024=1,MAR1!$B$11+INDEX(ChangeFactor!$G$6:$G$17,C1024)*MAR1!$D$11*L1024,MAR1!$C$11+INDEX(ChangeFactor!$G$6:$G$17,C1024)*MAR1!$E$11*L1024)</f>
        <v/>
      </c>
    </row>
    <row r="1025">
      <c r="A1025" s="6">
        <f>Data!U1025</f>
        <v/>
      </c>
      <c r="B1025" s="6">
        <f>MOD(A1025-1,365)+1</f>
        <v/>
      </c>
      <c r="C1025" s="6">
        <f>MATCH(B1025,Markov!$C$6:$C$17,1)</f>
        <v/>
      </c>
      <c r="D1025" s="16">
        <f>Data!V1025</f>
        <v/>
      </c>
      <c r="E1025" s="6">
        <f>IF(D1025&lt;IF(E1024=1,INDEX(Markov!$I$6:$I$17,C1025),INDEX(Markov!$H$6:$H$17,C1025)),1,0)</f>
        <v/>
      </c>
      <c r="F1025" s="12">
        <f>IF(E1025=1,GAMMA.INV(Data!W1025,INDEX(Markov!$Q$6:$Q$17,C1025),INDEX(Markov!$R$6:$R$17,C1025)),0)</f>
        <v/>
      </c>
      <c r="G1025" s="6">
        <f>IF(D1025&lt;IF(G1024=1,INDEX(ChangeFactor!$O$6:$O$17,C1025),INDEX(ChangeFactor!$N$6:$N$17,C1025)),1,0)</f>
        <v/>
      </c>
      <c r="H1025" s="12">
        <f>IF(G1025=1,GAMMA.INV(Data!W1025,INDEX(ChangeFactor!$R$6:$R$17,C1025),INDEX(ChangeFactor!$S$6:$S$17,C1025)),0)</f>
        <v/>
      </c>
      <c r="I1025" s="7">
        <f>NORM.S.INV(Data!X1025)</f>
        <v/>
      </c>
      <c r="J1025" s="7">
        <f>NORM.S.INV(Data!Y1025)</f>
        <v/>
      </c>
      <c r="K1025" s="7">
        <f>NORM.S.INV(Data!Z1025)</f>
        <v/>
      </c>
      <c r="L1025" s="7">
        <f>MAR1!$B$32*L1024+MAR1!$C$32*M1024+MAR1!$D$32*N1024+MAR1!$B$42*I1025+MAR1!$C$42*J1025+MAR1!$D$42*K1025</f>
        <v/>
      </c>
      <c r="M1025" s="7">
        <f>MAR1!$B$33*L1024+MAR1!$C$33*M1024+MAR1!$D$33*N1024+MAR1!$B$43*I1025+MAR1!$C$43*J1025+MAR1!$D$43*K1025</f>
        <v/>
      </c>
      <c r="N1025" s="7">
        <f>MAR1!$B$34*L1024+MAR1!$C$34*M1024+MAR1!$D$34*N1024+MAR1!$B$44*I1025+MAR1!$C$44*J1025+MAR1!$D$44*K1025</f>
        <v/>
      </c>
      <c r="O1025" s="12">
        <f>MAR1!$B$5+MAR1!$C$5*COS(2*PI()*B1025/365)+MAR1!$D$5*SIN(2*PI()*B1025/365)+IF(E1025=1,MAR1!$B$11+MAR1!$D$11*L1025,MAR1!$C$11+MAR1!$E$11*L1025)</f>
        <v/>
      </c>
      <c r="P1025" s="12">
        <f>MAR1!$B$6+MAR1!$C$6*COS(2*PI()*B1025/365)+MAR1!$D$6*SIN(2*PI()*B1025/365)+IF(E1025=1,MAR1!$B$12+MAR1!$D$12*M1025,MAR1!$C$12+MAR1!$E$12*M1025)</f>
        <v/>
      </c>
      <c r="Q1025" s="12">
        <f>MAR1!$B$7+MAR1!$C$7*COS(2*PI()*B1025/365)+MAR1!$D$7*SIN(2*PI()*B1025/365)+IF(E1025=1,MAR1!$B$13+MAR1!$D$13*N1025,MAR1!$C$13+MAR1!$E$13*N1025)</f>
        <v/>
      </c>
      <c r="R1025" s="12">
        <f>MAR1!$B$5+MAR1!$C$5*COS(2*PI()*B1025/365)+MAR1!$D$5*SIN(2*PI()*B1025/365)+INDEX(ChangeFactor!$F$6:$F$17,C1025)+IF(G1025=1,MAR1!$B$11+INDEX(ChangeFactor!$G$6:$G$17,C1025)*MAR1!$D$11*L1025,MAR1!$C$11+INDEX(ChangeFactor!$G$6:$G$17,C1025)*MAR1!$E$11*L1025)</f>
        <v/>
      </c>
    </row>
    <row r="1026">
      <c r="A1026" s="6">
        <f>Data!U1026</f>
        <v/>
      </c>
      <c r="B1026" s="6">
        <f>MOD(A1026-1,365)+1</f>
        <v/>
      </c>
      <c r="C1026" s="6">
        <f>MATCH(B1026,Markov!$C$6:$C$17,1)</f>
        <v/>
      </c>
      <c r="D1026" s="16">
        <f>Data!V1026</f>
        <v/>
      </c>
      <c r="E1026" s="6">
        <f>IF(D1026&lt;IF(E1025=1,INDEX(Markov!$I$6:$I$17,C1026),INDEX(Markov!$H$6:$H$17,C1026)),1,0)</f>
        <v/>
      </c>
      <c r="F1026" s="12">
        <f>IF(E1026=1,GAMMA.INV(Data!W1026,INDEX(Markov!$Q$6:$Q$17,C1026),INDEX(Markov!$R$6:$R$17,C1026)),0)</f>
        <v/>
      </c>
      <c r="G1026" s="6">
        <f>IF(D1026&lt;IF(G1025=1,INDEX(ChangeFactor!$O$6:$O$17,C1026),INDEX(ChangeFactor!$N$6:$N$17,C1026)),1,0)</f>
        <v/>
      </c>
      <c r="H1026" s="12">
        <f>IF(G1026=1,GAMMA.INV(Data!W1026,INDEX(ChangeFactor!$R$6:$R$17,C1026),INDEX(ChangeFactor!$S$6:$S$17,C1026)),0)</f>
        <v/>
      </c>
      <c r="I1026" s="7">
        <f>NORM.S.INV(Data!X1026)</f>
        <v/>
      </c>
      <c r="J1026" s="7">
        <f>NORM.S.INV(Data!Y1026)</f>
        <v/>
      </c>
      <c r="K1026" s="7">
        <f>NORM.S.INV(Data!Z1026)</f>
        <v/>
      </c>
      <c r="L1026" s="7">
        <f>MAR1!$B$32*L1025+MAR1!$C$32*M1025+MAR1!$D$32*N1025+MAR1!$B$42*I1026+MAR1!$C$42*J1026+MAR1!$D$42*K1026</f>
        <v/>
      </c>
      <c r="M1026" s="7">
        <f>MAR1!$B$33*L1025+MAR1!$C$33*M1025+MAR1!$D$33*N1025+MAR1!$B$43*I1026+MAR1!$C$43*J1026+MAR1!$D$43*K1026</f>
        <v/>
      </c>
      <c r="N1026" s="7">
        <f>MAR1!$B$34*L1025+MAR1!$C$34*M1025+MAR1!$D$34*N1025+MAR1!$B$44*I1026+MAR1!$C$44*J1026+MAR1!$D$44*K1026</f>
        <v/>
      </c>
      <c r="O1026" s="12">
        <f>MAR1!$B$5+MAR1!$C$5*COS(2*PI()*B1026/365)+MAR1!$D$5*SIN(2*PI()*B1026/365)+IF(E1026=1,MAR1!$B$11+MAR1!$D$11*L1026,MAR1!$C$11+MAR1!$E$11*L1026)</f>
        <v/>
      </c>
      <c r="P1026" s="12">
        <f>MAR1!$B$6+MAR1!$C$6*COS(2*PI()*B1026/365)+MAR1!$D$6*SIN(2*PI()*B1026/365)+IF(E1026=1,MAR1!$B$12+MAR1!$D$12*M1026,MAR1!$C$12+MAR1!$E$12*M1026)</f>
        <v/>
      </c>
      <c r="Q1026" s="12">
        <f>MAR1!$B$7+MAR1!$C$7*COS(2*PI()*B1026/365)+MAR1!$D$7*SIN(2*PI()*B1026/365)+IF(E1026=1,MAR1!$B$13+MAR1!$D$13*N1026,MAR1!$C$13+MAR1!$E$13*N1026)</f>
        <v/>
      </c>
      <c r="R1026" s="12">
        <f>MAR1!$B$5+MAR1!$C$5*COS(2*PI()*B1026/365)+MAR1!$D$5*SIN(2*PI()*B1026/365)+INDEX(ChangeFactor!$F$6:$F$17,C1026)+IF(G1026=1,MAR1!$B$11+INDEX(ChangeFactor!$G$6:$G$17,C1026)*MAR1!$D$11*L1026,MAR1!$C$11+INDEX(ChangeFactor!$G$6:$G$17,C1026)*MAR1!$E$11*L1026)</f>
        <v/>
      </c>
    </row>
    <row r="1027">
      <c r="A1027" s="6">
        <f>Data!U1027</f>
        <v/>
      </c>
      <c r="B1027" s="6">
        <f>MOD(A1027-1,365)+1</f>
        <v/>
      </c>
      <c r="C1027" s="6">
        <f>MATCH(B1027,Markov!$C$6:$C$17,1)</f>
        <v/>
      </c>
      <c r="D1027" s="16">
        <f>Data!V1027</f>
        <v/>
      </c>
      <c r="E1027" s="6">
        <f>IF(D1027&lt;IF(E1026=1,INDEX(Markov!$I$6:$I$17,C1027),INDEX(Markov!$H$6:$H$17,C1027)),1,0)</f>
        <v/>
      </c>
      <c r="F1027" s="12">
        <f>IF(E1027=1,GAMMA.INV(Data!W1027,INDEX(Markov!$Q$6:$Q$17,C1027),INDEX(Markov!$R$6:$R$17,C1027)),0)</f>
        <v/>
      </c>
      <c r="G1027" s="6">
        <f>IF(D1027&lt;IF(G1026=1,INDEX(ChangeFactor!$O$6:$O$17,C1027),INDEX(ChangeFactor!$N$6:$N$17,C1027)),1,0)</f>
        <v/>
      </c>
      <c r="H1027" s="12">
        <f>IF(G1027=1,GAMMA.INV(Data!W1027,INDEX(ChangeFactor!$R$6:$R$17,C1027),INDEX(ChangeFactor!$S$6:$S$17,C1027)),0)</f>
        <v/>
      </c>
      <c r="I1027" s="7">
        <f>NORM.S.INV(Data!X1027)</f>
        <v/>
      </c>
      <c r="J1027" s="7">
        <f>NORM.S.INV(Data!Y1027)</f>
        <v/>
      </c>
      <c r="K1027" s="7">
        <f>NORM.S.INV(Data!Z1027)</f>
        <v/>
      </c>
      <c r="L1027" s="7">
        <f>MAR1!$B$32*L1026+MAR1!$C$32*M1026+MAR1!$D$32*N1026+MAR1!$B$42*I1027+MAR1!$C$42*J1027+MAR1!$D$42*K1027</f>
        <v/>
      </c>
      <c r="M1027" s="7">
        <f>MAR1!$B$33*L1026+MAR1!$C$33*M1026+MAR1!$D$33*N1026+MAR1!$B$43*I1027+MAR1!$C$43*J1027+MAR1!$D$43*K1027</f>
        <v/>
      </c>
      <c r="N1027" s="7">
        <f>MAR1!$B$34*L1026+MAR1!$C$34*M1026+MAR1!$D$34*N1026+MAR1!$B$44*I1027+MAR1!$C$44*J1027+MAR1!$D$44*K1027</f>
        <v/>
      </c>
      <c r="O1027" s="12">
        <f>MAR1!$B$5+MAR1!$C$5*COS(2*PI()*B1027/365)+MAR1!$D$5*SIN(2*PI()*B1027/365)+IF(E1027=1,MAR1!$B$11+MAR1!$D$11*L1027,MAR1!$C$11+MAR1!$E$11*L1027)</f>
        <v/>
      </c>
      <c r="P1027" s="12">
        <f>MAR1!$B$6+MAR1!$C$6*COS(2*PI()*B1027/365)+MAR1!$D$6*SIN(2*PI()*B1027/365)+IF(E1027=1,MAR1!$B$12+MAR1!$D$12*M1027,MAR1!$C$12+MAR1!$E$12*M1027)</f>
        <v/>
      </c>
      <c r="Q1027" s="12">
        <f>MAR1!$B$7+MAR1!$C$7*COS(2*PI()*B1027/365)+MAR1!$D$7*SIN(2*PI()*B1027/365)+IF(E1027=1,MAR1!$B$13+MAR1!$D$13*N1027,MAR1!$C$13+MAR1!$E$13*N1027)</f>
        <v/>
      </c>
      <c r="R1027" s="12">
        <f>MAR1!$B$5+MAR1!$C$5*COS(2*PI()*B1027/365)+MAR1!$D$5*SIN(2*PI()*B1027/365)+INDEX(ChangeFactor!$F$6:$F$17,C1027)+IF(G1027=1,MAR1!$B$11+INDEX(ChangeFactor!$G$6:$G$17,C1027)*MAR1!$D$11*L1027,MAR1!$C$11+INDEX(ChangeFactor!$G$6:$G$17,C1027)*MAR1!$E$11*L1027)</f>
        <v/>
      </c>
    </row>
    <row r="1028">
      <c r="A1028" s="6">
        <f>Data!U1028</f>
        <v/>
      </c>
      <c r="B1028" s="6">
        <f>MOD(A1028-1,365)+1</f>
        <v/>
      </c>
      <c r="C1028" s="6">
        <f>MATCH(B1028,Markov!$C$6:$C$17,1)</f>
        <v/>
      </c>
      <c r="D1028" s="16">
        <f>Data!V1028</f>
        <v/>
      </c>
      <c r="E1028" s="6">
        <f>IF(D1028&lt;IF(E1027=1,INDEX(Markov!$I$6:$I$17,C1028),INDEX(Markov!$H$6:$H$17,C1028)),1,0)</f>
        <v/>
      </c>
      <c r="F1028" s="12">
        <f>IF(E1028=1,GAMMA.INV(Data!W1028,INDEX(Markov!$Q$6:$Q$17,C1028),INDEX(Markov!$R$6:$R$17,C1028)),0)</f>
        <v/>
      </c>
      <c r="G1028" s="6">
        <f>IF(D1028&lt;IF(G1027=1,INDEX(ChangeFactor!$O$6:$O$17,C1028),INDEX(ChangeFactor!$N$6:$N$17,C1028)),1,0)</f>
        <v/>
      </c>
      <c r="H1028" s="12">
        <f>IF(G1028=1,GAMMA.INV(Data!W1028,INDEX(ChangeFactor!$R$6:$R$17,C1028),INDEX(ChangeFactor!$S$6:$S$17,C1028)),0)</f>
        <v/>
      </c>
      <c r="I1028" s="7">
        <f>NORM.S.INV(Data!X1028)</f>
        <v/>
      </c>
      <c r="J1028" s="7">
        <f>NORM.S.INV(Data!Y1028)</f>
        <v/>
      </c>
      <c r="K1028" s="7">
        <f>NORM.S.INV(Data!Z1028)</f>
        <v/>
      </c>
      <c r="L1028" s="7">
        <f>MAR1!$B$32*L1027+MAR1!$C$32*M1027+MAR1!$D$32*N1027+MAR1!$B$42*I1028+MAR1!$C$42*J1028+MAR1!$D$42*K1028</f>
        <v/>
      </c>
      <c r="M1028" s="7">
        <f>MAR1!$B$33*L1027+MAR1!$C$33*M1027+MAR1!$D$33*N1027+MAR1!$B$43*I1028+MAR1!$C$43*J1028+MAR1!$D$43*K1028</f>
        <v/>
      </c>
      <c r="N1028" s="7">
        <f>MAR1!$B$34*L1027+MAR1!$C$34*M1027+MAR1!$D$34*N1027+MAR1!$B$44*I1028+MAR1!$C$44*J1028+MAR1!$D$44*K1028</f>
        <v/>
      </c>
      <c r="O1028" s="12">
        <f>MAR1!$B$5+MAR1!$C$5*COS(2*PI()*B1028/365)+MAR1!$D$5*SIN(2*PI()*B1028/365)+IF(E1028=1,MAR1!$B$11+MAR1!$D$11*L1028,MAR1!$C$11+MAR1!$E$11*L1028)</f>
        <v/>
      </c>
      <c r="P1028" s="12">
        <f>MAR1!$B$6+MAR1!$C$6*COS(2*PI()*B1028/365)+MAR1!$D$6*SIN(2*PI()*B1028/365)+IF(E1028=1,MAR1!$B$12+MAR1!$D$12*M1028,MAR1!$C$12+MAR1!$E$12*M1028)</f>
        <v/>
      </c>
      <c r="Q1028" s="12">
        <f>MAR1!$B$7+MAR1!$C$7*COS(2*PI()*B1028/365)+MAR1!$D$7*SIN(2*PI()*B1028/365)+IF(E1028=1,MAR1!$B$13+MAR1!$D$13*N1028,MAR1!$C$13+MAR1!$E$13*N1028)</f>
        <v/>
      </c>
      <c r="R1028" s="12">
        <f>MAR1!$B$5+MAR1!$C$5*COS(2*PI()*B1028/365)+MAR1!$D$5*SIN(2*PI()*B1028/365)+INDEX(ChangeFactor!$F$6:$F$17,C1028)+IF(G1028=1,MAR1!$B$11+INDEX(ChangeFactor!$G$6:$G$17,C1028)*MAR1!$D$11*L1028,MAR1!$C$11+INDEX(ChangeFactor!$G$6:$G$17,C1028)*MAR1!$E$11*L1028)</f>
        <v/>
      </c>
    </row>
    <row r="1029">
      <c r="A1029" s="6">
        <f>Data!U1029</f>
        <v/>
      </c>
      <c r="B1029" s="6">
        <f>MOD(A1029-1,365)+1</f>
        <v/>
      </c>
      <c r="C1029" s="6">
        <f>MATCH(B1029,Markov!$C$6:$C$17,1)</f>
        <v/>
      </c>
      <c r="D1029" s="16">
        <f>Data!V1029</f>
        <v/>
      </c>
      <c r="E1029" s="6">
        <f>IF(D1029&lt;IF(E1028=1,INDEX(Markov!$I$6:$I$17,C1029),INDEX(Markov!$H$6:$H$17,C1029)),1,0)</f>
        <v/>
      </c>
      <c r="F1029" s="12">
        <f>IF(E1029=1,GAMMA.INV(Data!W1029,INDEX(Markov!$Q$6:$Q$17,C1029),INDEX(Markov!$R$6:$R$17,C1029)),0)</f>
        <v/>
      </c>
      <c r="G1029" s="6">
        <f>IF(D1029&lt;IF(G1028=1,INDEX(ChangeFactor!$O$6:$O$17,C1029),INDEX(ChangeFactor!$N$6:$N$17,C1029)),1,0)</f>
        <v/>
      </c>
      <c r="H1029" s="12">
        <f>IF(G1029=1,GAMMA.INV(Data!W1029,INDEX(ChangeFactor!$R$6:$R$17,C1029),INDEX(ChangeFactor!$S$6:$S$17,C1029)),0)</f>
        <v/>
      </c>
      <c r="I1029" s="7">
        <f>NORM.S.INV(Data!X1029)</f>
        <v/>
      </c>
      <c r="J1029" s="7">
        <f>NORM.S.INV(Data!Y1029)</f>
        <v/>
      </c>
      <c r="K1029" s="7">
        <f>NORM.S.INV(Data!Z1029)</f>
        <v/>
      </c>
      <c r="L1029" s="7">
        <f>MAR1!$B$32*L1028+MAR1!$C$32*M1028+MAR1!$D$32*N1028+MAR1!$B$42*I1029+MAR1!$C$42*J1029+MAR1!$D$42*K1029</f>
        <v/>
      </c>
      <c r="M1029" s="7">
        <f>MAR1!$B$33*L1028+MAR1!$C$33*M1028+MAR1!$D$33*N1028+MAR1!$B$43*I1029+MAR1!$C$43*J1029+MAR1!$D$43*K1029</f>
        <v/>
      </c>
      <c r="N1029" s="7">
        <f>MAR1!$B$34*L1028+MAR1!$C$34*M1028+MAR1!$D$34*N1028+MAR1!$B$44*I1029+MAR1!$C$44*J1029+MAR1!$D$44*K1029</f>
        <v/>
      </c>
      <c r="O1029" s="12">
        <f>MAR1!$B$5+MAR1!$C$5*COS(2*PI()*B1029/365)+MAR1!$D$5*SIN(2*PI()*B1029/365)+IF(E1029=1,MAR1!$B$11+MAR1!$D$11*L1029,MAR1!$C$11+MAR1!$E$11*L1029)</f>
        <v/>
      </c>
      <c r="P1029" s="12">
        <f>MAR1!$B$6+MAR1!$C$6*COS(2*PI()*B1029/365)+MAR1!$D$6*SIN(2*PI()*B1029/365)+IF(E1029=1,MAR1!$B$12+MAR1!$D$12*M1029,MAR1!$C$12+MAR1!$E$12*M1029)</f>
        <v/>
      </c>
      <c r="Q1029" s="12">
        <f>MAR1!$B$7+MAR1!$C$7*COS(2*PI()*B1029/365)+MAR1!$D$7*SIN(2*PI()*B1029/365)+IF(E1029=1,MAR1!$B$13+MAR1!$D$13*N1029,MAR1!$C$13+MAR1!$E$13*N1029)</f>
        <v/>
      </c>
      <c r="R1029" s="12">
        <f>MAR1!$B$5+MAR1!$C$5*COS(2*PI()*B1029/365)+MAR1!$D$5*SIN(2*PI()*B1029/365)+INDEX(ChangeFactor!$F$6:$F$17,C1029)+IF(G1029=1,MAR1!$B$11+INDEX(ChangeFactor!$G$6:$G$17,C1029)*MAR1!$D$11*L1029,MAR1!$C$11+INDEX(ChangeFactor!$G$6:$G$17,C1029)*MAR1!$E$11*L1029)</f>
        <v/>
      </c>
    </row>
    <row r="1030">
      <c r="A1030" s="6">
        <f>Data!U1030</f>
        <v/>
      </c>
      <c r="B1030" s="6">
        <f>MOD(A1030-1,365)+1</f>
        <v/>
      </c>
      <c r="C1030" s="6">
        <f>MATCH(B1030,Markov!$C$6:$C$17,1)</f>
        <v/>
      </c>
      <c r="D1030" s="16">
        <f>Data!V1030</f>
        <v/>
      </c>
      <c r="E1030" s="6">
        <f>IF(D1030&lt;IF(E1029=1,INDEX(Markov!$I$6:$I$17,C1030),INDEX(Markov!$H$6:$H$17,C1030)),1,0)</f>
        <v/>
      </c>
      <c r="F1030" s="12">
        <f>IF(E1030=1,GAMMA.INV(Data!W1030,INDEX(Markov!$Q$6:$Q$17,C1030),INDEX(Markov!$R$6:$R$17,C1030)),0)</f>
        <v/>
      </c>
      <c r="G1030" s="6">
        <f>IF(D1030&lt;IF(G1029=1,INDEX(ChangeFactor!$O$6:$O$17,C1030),INDEX(ChangeFactor!$N$6:$N$17,C1030)),1,0)</f>
        <v/>
      </c>
      <c r="H1030" s="12">
        <f>IF(G1030=1,GAMMA.INV(Data!W1030,INDEX(ChangeFactor!$R$6:$R$17,C1030),INDEX(ChangeFactor!$S$6:$S$17,C1030)),0)</f>
        <v/>
      </c>
      <c r="I1030" s="7">
        <f>NORM.S.INV(Data!X1030)</f>
        <v/>
      </c>
      <c r="J1030" s="7">
        <f>NORM.S.INV(Data!Y1030)</f>
        <v/>
      </c>
      <c r="K1030" s="7">
        <f>NORM.S.INV(Data!Z1030)</f>
        <v/>
      </c>
      <c r="L1030" s="7">
        <f>MAR1!$B$32*L1029+MAR1!$C$32*M1029+MAR1!$D$32*N1029+MAR1!$B$42*I1030+MAR1!$C$42*J1030+MAR1!$D$42*K1030</f>
        <v/>
      </c>
      <c r="M1030" s="7">
        <f>MAR1!$B$33*L1029+MAR1!$C$33*M1029+MAR1!$D$33*N1029+MAR1!$B$43*I1030+MAR1!$C$43*J1030+MAR1!$D$43*K1030</f>
        <v/>
      </c>
      <c r="N1030" s="7">
        <f>MAR1!$B$34*L1029+MAR1!$C$34*M1029+MAR1!$D$34*N1029+MAR1!$B$44*I1030+MAR1!$C$44*J1030+MAR1!$D$44*K1030</f>
        <v/>
      </c>
      <c r="O1030" s="12">
        <f>MAR1!$B$5+MAR1!$C$5*COS(2*PI()*B1030/365)+MAR1!$D$5*SIN(2*PI()*B1030/365)+IF(E1030=1,MAR1!$B$11+MAR1!$D$11*L1030,MAR1!$C$11+MAR1!$E$11*L1030)</f>
        <v/>
      </c>
      <c r="P1030" s="12">
        <f>MAR1!$B$6+MAR1!$C$6*COS(2*PI()*B1030/365)+MAR1!$D$6*SIN(2*PI()*B1030/365)+IF(E1030=1,MAR1!$B$12+MAR1!$D$12*M1030,MAR1!$C$12+MAR1!$E$12*M1030)</f>
        <v/>
      </c>
      <c r="Q1030" s="12">
        <f>MAR1!$B$7+MAR1!$C$7*COS(2*PI()*B1030/365)+MAR1!$D$7*SIN(2*PI()*B1030/365)+IF(E1030=1,MAR1!$B$13+MAR1!$D$13*N1030,MAR1!$C$13+MAR1!$E$13*N1030)</f>
        <v/>
      </c>
      <c r="R1030" s="12">
        <f>MAR1!$B$5+MAR1!$C$5*COS(2*PI()*B1030/365)+MAR1!$D$5*SIN(2*PI()*B1030/365)+INDEX(ChangeFactor!$F$6:$F$17,C1030)+IF(G1030=1,MAR1!$B$11+INDEX(ChangeFactor!$G$6:$G$17,C1030)*MAR1!$D$11*L1030,MAR1!$C$11+INDEX(ChangeFactor!$G$6:$G$17,C1030)*MAR1!$E$11*L1030)</f>
        <v/>
      </c>
    </row>
    <row r="1031">
      <c r="A1031" s="6">
        <f>Data!U1031</f>
        <v/>
      </c>
      <c r="B1031" s="6">
        <f>MOD(A1031-1,365)+1</f>
        <v/>
      </c>
      <c r="C1031" s="6">
        <f>MATCH(B1031,Markov!$C$6:$C$17,1)</f>
        <v/>
      </c>
      <c r="D1031" s="16">
        <f>Data!V1031</f>
        <v/>
      </c>
      <c r="E1031" s="6">
        <f>IF(D1031&lt;IF(E1030=1,INDEX(Markov!$I$6:$I$17,C1031),INDEX(Markov!$H$6:$H$17,C1031)),1,0)</f>
        <v/>
      </c>
      <c r="F1031" s="12">
        <f>IF(E1031=1,GAMMA.INV(Data!W1031,INDEX(Markov!$Q$6:$Q$17,C1031),INDEX(Markov!$R$6:$R$17,C1031)),0)</f>
        <v/>
      </c>
      <c r="G1031" s="6">
        <f>IF(D1031&lt;IF(G1030=1,INDEX(ChangeFactor!$O$6:$O$17,C1031),INDEX(ChangeFactor!$N$6:$N$17,C1031)),1,0)</f>
        <v/>
      </c>
      <c r="H1031" s="12">
        <f>IF(G1031=1,GAMMA.INV(Data!W1031,INDEX(ChangeFactor!$R$6:$R$17,C1031),INDEX(ChangeFactor!$S$6:$S$17,C1031)),0)</f>
        <v/>
      </c>
      <c r="I1031" s="7">
        <f>NORM.S.INV(Data!X1031)</f>
        <v/>
      </c>
      <c r="J1031" s="7">
        <f>NORM.S.INV(Data!Y1031)</f>
        <v/>
      </c>
      <c r="K1031" s="7">
        <f>NORM.S.INV(Data!Z1031)</f>
        <v/>
      </c>
      <c r="L1031" s="7">
        <f>MAR1!$B$32*L1030+MAR1!$C$32*M1030+MAR1!$D$32*N1030+MAR1!$B$42*I1031+MAR1!$C$42*J1031+MAR1!$D$42*K1031</f>
        <v/>
      </c>
      <c r="M1031" s="7">
        <f>MAR1!$B$33*L1030+MAR1!$C$33*M1030+MAR1!$D$33*N1030+MAR1!$B$43*I1031+MAR1!$C$43*J1031+MAR1!$D$43*K1031</f>
        <v/>
      </c>
      <c r="N1031" s="7">
        <f>MAR1!$B$34*L1030+MAR1!$C$34*M1030+MAR1!$D$34*N1030+MAR1!$B$44*I1031+MAR1!$C$44*J1031+MAR1!$D$44*K1031</f>
        <v/>
      </c>
      <c r="O1031" s="12">
        <f>MAR1!$B$5+MAR1!$C$5*COS(2*PI()*B1031/365)+MAR1!$D$5*SIN(2*PI()*B1031/365)+IF(E1031=1,MAR1!$B$11+MAR1!$D$11*L1031,MAR1!$C$11+MAR1!$E$11*L1031)</f>
        <v/>
      </c>
      <c r="P1031" s="12">
        <f>MAR1!$B$6+MAR1!$C$6*COS(2*PI()*B1031/365)+MAR1!$D$6*SIN(2*PI()*B1031/365)+IF(E1031=1,MAR1!$B$12+MAR1!$D$12*M1031,MAR1!$C$12+MAR1!$E$12*M1031)</f>
        <v/>
      </c>
      <c r="Q1031" s="12">
        <f>MAR1!$B$7+MAR1!$C$7*COS(2*PI()*B1031/365)+MAR1!$D$7*SIN(2*PI()*B1031/365)+IF(E1031=1,MAR1!$B$13+MAR1!$D$13*N1031,MAR1!$C$13+MAR1!$E$13*N1031)</f>
        <v/>
      </c>
      <c r="R1031" s="12">
        <f>MAR1!$B$5+MAR1!$C$5*COS(2*PI()*B1031/365)+MAR1!$D$5*SIN(2*PI()*B1031/365)+INDEX(ChangeFactor!$F$6:$F$17,C1031)+IF(G1031=1,MAR1!$B$11+INDEX(ChangeFactor!$G$6:$G$17,C1031)*MAR1!$D$11*L1031,MAR1!$C$11+INDEX(ChangeFactor!$G$6:$G$17,C1031)*MAR1!$E$11*L1031)</f>
        <v/>
      </c>
    </row>
    <row r="1032">
      <c r="A1032" s="6">
        <f>Data!U1032</f>
        <v/>
      </c>
      <c r="B1032" s="6">
        <f>MOD(A1032-1,365)+1</f>
        <v/>
      </c>
      <c r="C1032" s="6">
        <f>MATCH(B1032,Markov!$C$6:$C$17,1)</f>
        <v/>
      </c>
      <c r="D1032" s="16">
        <f>Data!V1032</f>
        <v/>
      </c>
      <c r="E1032" s="6">
        <f>IF(D1032&lt;IF(E1031=1,INDEX(Markov!$I$6:$I$17,C1032),INDEX(Markov!$H$6:$H$17,C1032)),1,0)</f>
        <v/>
      </c>
      <c r="F1032" s="12">
        <f>IF(E1032=1,GAMMA.INV(Data!W1032,INDEX(Markov!$Q$6:$Q$17,C1032),INDEX(Markov!$R$6:$R$17,C1032)),0)</f>
        <v/>
      </c>
      <c r="G1032" s="6">
        <f>IF(D1032&lt;IF(G1031=1,INDEX(ChangeFactor!$O$6:$O$17,C1032),INDEX(ChangeFactor!$N$6:$N$17,C1032)),1,0)</f>
        <v/>
      </c>
      <c r="H1032" s="12">
        <f>IF(G1032=1,GAMMA.INV(Data!W1032,INDEX(ChangeFactor!$R$6:$R$17,C1032),INDEX(ChangeFactor!$S$6:$S$17,C1032)),0)</f>
        <v/>
      </c>
      <c r="I1032" s="7">
        <f>NORM.S.INV(Data!X1032)</f>
        <v/>
      </c>
      <c r="J1032" s="7">
        <f>NORM.S.INV(Data!Y1032)</f>
        <v/>
      </c>
      <c r="K1032" s="7">
        <f>NORM.S.INV(Data!Z1032)</f>
        <v/>
      </c>
      <c r="L1032" s="7">
        <f>MAR1!$B$32*L1031+MAR1!$C$32*M1031+MAR1!$D$32*N1031+MAR1!$B$42*I1032+MAR1!$C$42*J1032+MAR1!$D$42*K1032</f>
        <v/>
      </c>
      <c r="M1032" s="7">
        <f>MAR1!$B$33*L1031+MAR1!$C$33*M1031+MAR1!$D$33*N1031+MAR1!$B$43*I1032+MAR1!$C$43*J1032+MAR1!$D$43*K1032</f>
        <v/>
      </c>
      <c r="N1032" s="7">
        <f>MAR1!$B$34*L1031+MAR1!$C$34*M1031+MAR1!$D$34*N1031+MAR1!$B$44*I1032+MAR1!$C$44*J1032+MAR1!$D$44*K1032</f>
        <v/>
      </c>
      <c r="O1032" s="12">
        <f>MAR1!$B$5+MAR1!$C$5*COS(2*PI()*B1032/365)+MAR1!$D$5*SIN(2*PI()*B1032/365)+IF(E1032=1,MAR1!$B$11+MAR1!$D$11*L1032,MAR1!$C$11+MAR1!$E$11*L1032)</f>
        <v/>
      </c>
      <c r="P1032" s="12">
        <f>MAR1!$B$6+MAR1!$C$6*COS(2*PI()*B1032/365)+MAR1!$D$6*SIN(2*PI()*B1032/365)+IF(E1032=1,MAR1!$B$12+MAR1!$D$12*M1032,MAR1!$C$12+MAR1!$E$12*M1032)</f>
        <v/>
      </c>
      <c r="Q1032" s="12">
        <f>MAR1!$B$7+MAR1!$C$7*COS(2*PI()*B1032/365)+MAR1!$D$7*SIN(2*PI()*B1032/365)+IF(E1032=1,MAR1!$B$13+MAR1!$D$13*N1032,MAR1!$C$13+MAR1!$E$13*N1032)</f>
        <v/>
      </c>
      <c r="R1032" s="12">
        <f>MAR1!$B$5+MAR1!$C$5*COS(2*PI()*B1032/365)+MAR1!$D$5*SIN(2*PI()*B1032/365)+INDEX(ChangeFactor!$F$6:$F$17,C1032)+IF(G1032=1,MAR1!$B$11+INDEX(ChangeFactor!$G$6:$G$17,C1032)*MAR1!$D$11*L1032,MAR1!$C$11+INDEX(ChangeFactor!$G$6:$G$17,C1032)*MAR1!$E$11*L1032)</f>
        <v/>
      </c>
    </row>
    <row r="1033">
      <c r="A1033" s="6">
        <f>Data!U1033</f>
        <v/>
      </c>
      <c r="B1033" s="6">
        <f>MOD(A1033-1,365)+1</f>
        <v/>
      </c>
      <c r="C1033" s="6">
        <f>MATCH(B1033,Markov!$C$6:$C$17,1)</f>
        <v/>
      </c>
      <c r="D1033" s="16">
        <f>Data!V1033</f>
        <v/>
      </c>
      <c r="E1033" s="6">
        <f>IF(D1033&lt;IF(E1032=1,INDEX(Markov!$I$6:$I$17,C1033),INDEX(Markov!$H$6:$H$17,C1033)),1,0)</f>
        <v/>
      </c>
      <c r="F1033" s="12">
        <f>IF(E1033=1,GAMMA.INV(Data!W1033,INDEX(Markov!$Q$6:$Q$17,C1033),INDEX(Markov!$R$6:$R$17,C1033)),0)</f>
        <v/>
      </c>
      <c r="G1033" s="6">
        <f>IF(D1033&lt;IF(G1032=1,INDEX(ChangeFactor!$O$6:$O$17,C1033),INDEX(ChangeFactor!$N$6:$N$17,C1033)),1,0)</f>
        <v/>
      </c>
      <c r="H1033" s="12">
        <f>IF(G1033=1,GAMMA.INV(Data!W1033,INDEX(ChangeFactor!$R$6:$R$17,C1033),INDEX(ChangeFactor!$S$6:$S$17,C1033)),0)</f>
        <v/>
      </c>
      <c r="I1033" s="7">
        <f>NORM.S.INV(Data!X1033)</f>
        <v/>
      </c>
      <c r="J1033" s="7">
        <f>NORM.S.INV(Data!Y1033)</f>
        <v/>
      </c>
      <c r="K1033" s="7">
        <f>NORM.S.INV(Data!Z1033)</f>
        <v/>
      </c>
      <c r="L1033" s="7">
        <f>MAR1!$B$32*L1032+MAR1!$C$32*M1032+MAR1!$D$32*N1032+MAR1!$B$42*I1033+MAR1!$C$42*J1033+MAR1!$D$42*K1033</f>
        <v/>
      </c>
      <c r="M1033" s="7">
        <f>MAR1!$B$33*L1032+MAR1!$C$33*M1032+MAR1!$D$33*N1032+MAR1!$B$43*I1033+MAR1!$C$43*J1033+MAR1!$D$43*K1033</f>
        <v/>
      </c>
      <c r="N1033" s="7">
        <f>MAR1!$B$34*L1032+MAR1!$C$34*M1032+MAR1!$D$34*N1032+MAR1!$B$44*I1033+MAR1!$C$44*J1033+MAR1!$D$44*K1033</f>
        <v/>
      </c>
      <c r="O1033" s="12">
        <f>MAR1!$B$5+MAR1!$C$5*COS(2*PI()*B1033/365)+MAR1!$D$5*SIN(2*PI()*B1033/365)+IF(E1033=1,MAR1!$B$11+MAR1!$D$11*L1033,MAR1!$C$11+MAR1!$E$11*L1033)</f>
        <v/>
      </c>
      <c r="P1033" s="12">
        <f>MAR1!$B$6+MAR1!$C$6*COS(2*PI()*B1033/365)+MAR1!$D$6*SIN(2*PI()*B1033/365)+IF(E1033=1,MAR1!$B$12+MAR1!$D$12*M1033,MAR1!$C$12+MAR1!$E$12*M1033)</f>
        <v/>
      </c>
      <c r="Q1033" s="12">
        <f>MAR1!$B$7+MAR1!$C$7*COS(2*PI()*B1033/365)+MAR1!$D$7*SIN(2*PI()*B1033/365)+IF(E1033=1,MAR1!$B$13+MAR1!$D$13*N1033,MAR1!$C$13+MAR1!$E$13*N1033)</f>
        <v/>
      </c>
      <c r="R1033" s="12">
        <f>MAR1!$B$5+MAR1!$C$5*COS(2*PI()*B1033/365)+MAR1!$D$5*SIN(2*PI()*B1033/365)+INDEX(ChangeFactor!$F$6:$F$17,C1033)+IF(G1033=1,MAR1!$B$11+INDEX(ChangeFactor!$G$6:$G$17,C1033)*MAR1!$D$11*L1033,MAR1!$C$11+INDEX(ChangeFactor!$G$6:$G$17,C1033)*MAR1!$E$11*L1033)</f>
        <v/>
      </c>
    </row>
    <row r="1034">
      <c r="A1034" s="6">
        <f>Data!U1034</f>
        <v/>
      </c>
      <c r="B1034" s="6">
        <f>MOD(A1034-1,365)+1</f>
        <v/>
      </c>
      <c r="C1034" s="6">
        <f>MATCH(B1034,Markov!$C$6:$C$17,1)</f>
        <v/>
      </c>
      <c r="D1034" s="16">
        <f>Data!V1034</f>
        <v/>
      </c>
      <c r="E1034" s="6">
        <f>IF(D1034&lt;IF(E1033=1,INDEX(Markov!$I$6:$I$17,C1034),INDEX(Markov!$H$6:$H$17,C1034)),1,0)</f>
        <v/>
      </c>
      <c r="F1034" s="12">
        <f>IF(E1034=1,GAMMA.INV(Data!W1034,INDEX(Markov!$Q$6:$Q$17,C1034),INDEX(Markov!$R$6:$R$17,C1034)),0)</f>
        <v/>
      </c>
      <c r="G1034" s="6">
        <f>IF(D1034&lt;IF(G1033=1,INDEX(ChangeFactor!$O$6:$O$17,C1034),INDEX(ChangeFactor!$N$6:$N$17,C1034)),1,0)</f>
        <v/>
      </c>
      <c r="H1034" s="12">
        <f>IF(G1034=1,GAMMA.INV(Data!W1034,INDEX(ChangeFactor!$R$6:$R$17,C1034),INDEX(ChangeFactor!$S$6:$S$17,C1034)),0)</f>
        <v/>
      </c>
      <c r="I1034" s="7">
        <f>NORM.S.INV(Data!X1034)</f>
        <v/>
      </c>
      <c r="J1034" s="7">
        <f>NORM.S.INV(Data!Y1034)</f>
        <v/>
      </c>
      <c r="K1034" s="7">
        <f>NORM.S.INV(Data!Z1034)</f>
        <v/>
      </c>
      <c r="L1034" s="7">
        <f>MAR1!$B$32*L1033+MAR1!$C$32*M1033+MAR1!$D$32*N1033+MAR1!$B$42*I1034+MAR1!$C$42*J1034+MAR1!$D$42*K1034</f>
        <v/>
      </c>
      <c r="M1034" s="7">
        <f>MAR1!$B$33*L1033+MAR1!$C$33*M1033+MAR1!$D$33*N1033+MAR1!$B$43*I1034+MAR1!$C$43*J1034+MAR1!$D$43*K1034</f>
        <v/>
      </c>
      <c r="N1034" s="7">
        <f>MAR1!$B$34*L1033+MAR1!$C$34*M1033+MAR1!$D$34*N1033+MAR1!$B$44*I1034+MAR1!$C$44*J1034+MAR1!$D$44*K1034</f>
        <v/>
      </c>
      <c r="O1034" s="12">
        <f>MAR1!$B$5+MAR1!$C$5*COS(2*PI()*B1034/365)+MAR1!$D$5*SIN(2*PI()*B1034/365)+IF(E1034=1,MAR1!$B$11+MAR1!$D$11*L1034,MAR1!$C$11+MAR1!$E$11*L1034)</f>
        <v/>
      </c>
      <c r="P1034" s="12">
        <f>MAR1!$B$6+MAR1!$C$6*COS(2*PI()*B1034/365)+MAR1!$D$6*SIN(2*PI()*B1034/365)+IF(E1034=1,MAR1!$B$12+MAR1!$D$12*M1034,MAR1!$C$12+MAR1!$E$12*M1034)</f>
        <v/>
      </c>
      <c r="Q1034" s="12">
        <f>MAR1!$B$7+MAR1!$C$7*COS(2*PI()*B1034/365)+MAR1!$D$7*SIN(2*PI()*B1034/365)+IF(E1034=1,MAR1!$B$13+MAR1!$D$13*N1034,MAR1!$C$13+MAR1!$E$13*N1034)</f>
        <v/>
      </c>
      <c r="R1034" s="12">
        <f>MAR1!$B$5+MAR1!$C$5*COS(2*PI()*B1034/365)+MAR1!$D$5*SIN(2*PI()*B1034/365)+INDEX(ChangeFactor!$F$6:$F$17,C1034)+IF(G1034=1,MAR1!$B$11+INDEX(ChangeFactor!$G$6:$G$17,C1034)*MAR1!$D$11*L1034,MAR1!$C$11+INDEX(ChangeFactor!$G$6:$G$17,C1034)*MAR1!$E$11*L1034)</f>
        <v/>
      </c>
    </row>
    <row r="1035">
      <c r="A1035" s="6">
        <f>Data!U1035</f>
        <v/>
      </c>
      <c r="B1035" s="6">
        <f>MOD(A1035-1,365)+1</f>
        <v/>
      </c>
      <c r="C1035" s="6">
        <f>MATCH(B1035,Markov!$C$6:$C$17,1)</f>
        <v/>
      </c>
      <c r="D1035" s="16">
        <f>Data!V1035</f>
        <v/>
      </c>
      <c r="E1035" s="6">
        <f>IF(D1035&lt;IF(E1034=1,INDEX(Markov!$I$6:$I$17,C1035),INDEX(Markov!$H$6:$H$17,C1035)),1,0)</f>
        <v/>
      </c>
      <c r="F1035" s="12">
        <f>IF(E1035=1,GAMMA.INV(Data!W1035,INDEX(Markov!$Q$6:$Q$17,C1035),INDEX(Markov!$R$6:$R$17,C1035)),0)</f>
        <v/>
      </c>
      <c r="G1035" s="6">
        <f>IF(D1035&lt;IF(G1034=1,INDEX(ChangeFactor!$O$6:$O$17,C1035),INDEX(ChangeFactor!$N$6:$N$17,C1035)),1,0)</f>
        <v/>
      </c>
      <c r="H1035" s="12">
        <f>IF(G1035=1,GAMMA.INV(Data!W1035,INDEX(ChangeFactor!$R$6:$R$17,C1035),INDEX(ChangeFactor!$S$6:$S$17,C1035)),0)</f>
        <v/>
      </c>
      <c r="I1035" s="7">
        <f>NORM.S.INV(Data!X1035)</f>
        <v/>
      </c>
      <c r="J1035" s="7">
        <f>NORM.S.INV(Data!Y1035)</f>
        <v/>
      </c>
      <c r="K1035" s="7">
        <f>NORM.S.INV(Data!Z1035)</f>
        <v/>
      </c>
      <c r="L1035" s="7">
        <f>MAR1!$B$32*L1034+MAR1!$C$32*M1034+MAR1!$D$32*N1034+MAR1!$B$42*I1035+MAR1!$C$42*J1035+MAR1!$D$42*K1035</f>
        <v/>
      </c>
      <c r="M1035" s="7">
        <f>MAR1!$B$33*L1034+MAR1!$C$33*M1034+MAR1!$D$33*N1034+MAR1!$B$43*I1035+MAR1!$C$43*J1035+MAR1!$D$43*K1035</f>
        <v/>
      </c>
      <c r="N1035" s="7">
        <f>MAR1!$B$34*L1034+MAR1!$C$34*M1034+MAR1!$D$34*N1034+MAR1!$B$44*I1035+MAR1!$C$44*J1035+MAR1!$D$44*K1035</f>
        <v/>
      </c>
      <c r="O1035" s="12">
        <f>MAR1!$B$5+MAR1!$C$5*COS(2*PI()*B1035/365)+MAR1!$D$5*SIN(2*PI()*B1035/365)+IF(E1035=1,MAR1!$B$11+MAR1!$D$11*L1035,MAR1!$C$11+MAR1!$E$11*L1035)</f>
        <v/>
      </c>
      <c r="P1035" s="12">
        <f>MAR1!$B$6+MAR1!$C$6*COS(2*PI()*B1035/365)+MAR1!$D$6*SIN(2*PI()*B1035/365)+IF(E1035=1,MAR1!$B$12+MAR1!$D$12*M1035,MAR1!$C$12+MAR1!$E$12*M1035)</f>
        <v/>
      </c>
      <c r="Q1035" s="12">
        <f>MAR1!$B$7+MAR1!$C$7*COS(2*PI()*B1035/365)+MAR1!$D$7*SIN(2*PI()*B1035/365)+IF(E1035=1,MAR1!$B$13+MAR1!$D$13*N1035,MAR1!$C$13+MAR1!$E$13*N1035)</f>
        <v/>
      </c>
      <c r="R1035" s="12">
        <f>MAR1!$B$5+MAR1!$C$5*COS(2*PI()*B1035/365)+MAR1!$D$5*SIN(2*PI()*B1035/365)+INDEX(ChangeFactor!$F$6:$F$17,C1035)+IF(G1035=1,MAR1!$B$11+INDEX(ChangeFactor!$G$6:$G$17,C1035)*MAR1!$D$11*L1035,MAR1!$C$11+INDEX(ChangeFactor!$G$6:$G$17,C1035)*MAR1!$E$11*L1035)</f>
        <v/>
      </c>
    </row>
    <row r="1036">
      <c r="A1036" s="6">
        <f>Data!U1036</f>
        <v/>
      </c>
      <c r="B1036" s="6">
        <f>MOD(A1036-1,365)+1</f>
        <v/>
      </c>
      <c r="C1036" s="6">
        <f>MATCH(B1036,Markov!$C$6:$C$17,1)</f>
        <v/>
      </c>
      <c r="D1036" s="16">
        <f>Data!V1036</f>
        <v/>
      </c>
      <c r="E1036" s="6">
        <f>IF(D1036&lt;IF(E1035=1,INDEX(Markov!$I$6:$I$17,C1036),INDEX(Markov!$H$6:$H$17,C1036)),1,0)</f>
        <v/>
      </c>
      <c r="F1036" s="12">
        <f>IF(E1036=1,GAMMA.INV(Data!W1036,INDEX(Markov!$Q$6:$Q$17,C1036),INDEX(Markov!$R$6:$R$17,C1036)),0)</f>
        <v/>
      </c>
      <c r="G1036" s="6">
        <f>IF(D1036&lt;IF(G1035=1,INDEX(ChangeFactor!$O$6:$O$17,C1036),INDEX(ChangeFactor!$N$6:$N$17,C1036)),1,0)</f>
        <v/>
      </c>
      <c r="H1036" s="12">
        <f>IF(G1036=1,GAMMA.INV(Data!W1036,INDEX(ChangeFactor!$R$6:$R$17,C1036),INDEX(ChangeFactor!$S$6:$S$17,C1036)),0)</f>
        <v/>
      </c>
      <c r="I1036" s="7">
        <f>NORM.S.INV(Data!X1036)</f>
        <v/>
      </c>
      <c r="J1036" s="7">
        <f>NORM.S.INV(Data!Y1036)</f>
        <v/>
      </c>
      <c r="K1036" s="7">
        <f>NORM.S.INV(Data!Z1036)</f>
        <v/>
      </c>
      <c r="L1036" s="7">
        <f>MAR1!$B$32*L1035+MAR1!$C$32*M1035+MAR1!$D$32*N1035+MAR1!$B$42*I1036+MAR1!$C$42*J1036+MAR1!$D$42*K1036</f>
        <v/>
      </c>
      <c r="M1036" s="7">
        <f>MAR1!$B$33*L1035+MAR1!$C$33*M1035+MAR1!$D$33*N1035+MAR1!$B$43*I1036+MAR1!$C$43*J1036+MAR1!$D$43*K1036</f>
        <v/>
      </c>
      <c r="N1036" s="7">
        <f>MAR1!$B$34*L1035+MAR1!$C$34*M1035+MAR1!$D$34*N1035+MAR1!$B$44*I1036+MAR1!$C$44*J1036+MAR1!$D$44*K1036</f>
        <v/>
      </c>
      <c r="O1036" s="12">
        <f>MAR1!$B$5+MAR1!$C$5*COS(2*PI()*B1036/365)+MAR1!$D$5*SIN(2*PI()*B1036/365)+IF(E1036=1,MAR1!$B$11+MAR1!$D$11*L1036,MAR1!$C$11+MAR1!$E$11*L1036)</f>
        <v/>
      </c>
      <c r="P1036" s="12">
        <f>MAR1!$B$6+MAR1!$C$6*COS(2*PI()*B1036/365)+MAR1!$D$6*SIN(2*PI()*B1036/365)+IF(E1036=1,MAR1!$B$12+MAR1!$D$12*M1036,MAR1!$C$12+MAR1!$E$12*M1036)</f>
        <v/>
      </c>
      <c r="Q1036" s="12">
        <f>MAR1!$B$7+MAR1!$C$7*COS(2*PI()*B1036/365)+MAR1!$D$7*SIN(2*PI()*B1036/365)+IF(E1036=1,MAR1!$B$13+MAR1!$D$13*N1036,MAR1!$C$13+MAR1!$E$13*N1036)</f>
        <v/>
      </c>
      <c r="R1036" s="12">
        <f>MAR1!$B$5+MAR1!$C$5*COS(2*PI()*B1036/365)+MAR1!$D$5*SIN(2*PI()*B1036/365)+INDEX(ChangeFactor!$F$6:$F$17,C1036)+IF(G1036=1,MAR1!$B$11+INDEX(ChangeFactor!$G$6:$G$17,C1036)*MAR1!$D$11*L1036,MAR1!$C$11+INDEX(ChangeFactor!$G$6:$G$17,C1036)*MAR1!$E$11*L1036)</f>
        <v/>
      </c>
    </row>
    <row r="1037">
      <c r="A1037" s="6">
        <f>Data!U1037</f>
        <v/>
      </c>
      <c r="B1037" s="6">
        <f>MOD(A1037-1,365)+1</f>
        <v/>
      </c>
      <c r="C1037" s="6">
        <f>MATCH(B1037,Markov!$C$6:$C$17,1)</f>
        <v/>
      </c>
      <c r="D1037" s="16">
        <f>Data!V1037</f>
        <v/>
      </c>
      <c r="E1037" s="6">
        <f>IF(D1037&lt;IF(E1036=1,INDEX(Markov!$I$6:$I$17,C1037),INDEX(Markov!$H$6:$H$17,C1037)),1,0)</f>
        <v/>
      </c>
      <c r="F1037" s="12">
        <f>IF(E1037=1,GAMMA.INV(Data!W1037,INDEX(Markov!$Q$6:$Q$17,C1037),INDEX(Markov!$R$6:$R$17,C1037)),0)</f>
        <v/>
      </c>
      <c r="G1037" s="6">
        <f>IF(D1037&lt;IF(G1036=1,INDEX(ChangeFactor!$O$6:$O$17,C1037),INDEX(ChangeFactor!$N$6:$N$17,C1037)),1,0)</f>
        <v/>
      </c>
      <c r="H1037" s="12">
        <f>IF(G1037=1,GAMMA.INV(Data!W1037,INDEX(ChangeFactor!$R$6:$R$17,C1037),INDEX(ChangeFactor!$S$6:$S$17,C1037)),0)</f>
        <v/>
      </c>
      <c r="I1037" s="7">
        <f>NORM.S.INV(Data!X1037)</f>
        <v/>
      </c>
      <c r="J1037" s="7">
        <f>NORM.S.INV(Data!Y1037)</f>
        <v/>
      </c>
      <c r="K1037" s="7">
        <f>NORM.S.INV(Data!Z1037)</f>
        <v/>
      </c>
      <c r="L1037" s="7">
        <f>MAR1!$B$32*L1036+MAR1!$C$32*M1036+MAR1!$D$32*N1036+MAR1!$B$42*I1037+MAR1!$C$42*J1037+MAR1!$D$42*K1037</f>
        <v/>
      </c>
      <c r="M1037" s="7">
        <f>MAR1!$B$33*L1036+MAR1!$C$33*M1036+MAR1!$D$33*N1036+MAR1!$B$43*I1037+MAR1!$C$43*J1037+MAR1!$D$43*K1037</f>
        <v/>
      </c>
      <c r="N1037" s="7">
        <f>MAR1!$B$34*L1036+MAR1!$C$34*M1036+MAR1!$D$34*N1036+MAR1!$B$44*I1037+MAR1!$C$44*J1037+MAR1!$D$44*K1037</f>
        <v/>
      </c>
      <c r="O1037" s="12">
        <f>MAR1!$B$5+MAR1!$C$5*COS(2*PI()*B1037/365)+MAR1!$D$5*SIN(2*PI()*B1037/365)+IF(E1037=1,MAR1!$B$11+MAR1!$D$11*L1037,MAR1!$C$11+MAR1!$E$11*L1037)</f>
        <v/>
      </c>
      <c r="P1037" s="12">
        <f>MAR1!$B$6+MAR1!$C$6*COS(2*PI()*B1037/365)+MAR1!$D$6*SIN(2*PI()*B1037/365)+IF(E1037=1,MAR1!$B$12+MAR1!$D$12*M1037,MAR1!$C$12+MAR1!$E$12*M1037)</f>
        <v/>
      </c>
      <c r="Q1037" s="12">
        <f>MAR1!$B$7+MAR1!$C$7*COS(2*PI()*B1037/365)+MAR1!$D$7*SIN(2*PI()*B1037/365)+IF(E1037=1,MAR1!$B$13+MAR1!$D$13*N1037,MAR1!$C$13+MAR1!$E$13*N1037)</f>
        <v/>
      </c>
      <c r="R1037" s="12">
        <f>MAR1!$B$5+MAR1!$C$5*COS(2*PI()*B1037/365)+MAR1!$D$5*SIN(2*PI()*B1037/365)+INDEX(ChangeFactor!$F$6:$F$17,C1037)+IF(G1037=1,MAR1!$B$11+INDEX(ChangeFactor!$G$6:$G$17,C1037)*MAR1!$D$11*L1037,MAR1!$C$11+INDEX(ChangeFactor!$G$6:$G$17,C1037)*MAR1!$E$11*L1037)</f>
        <v/>
      </c>
    </row>
    <row r="1038">
      <c r="A1038" s="6">
        <f>Data!U1038</f>
        <v/>
      </c>
      <c r="B1038" s="6">
        <f>MOD(A1038-1,365)+1</f>
        <v/>
      </c>
      <c r="C1038" s="6">
        <f>MATCH(B1038,Markov!$C$6:$C$17,1)</f>
        <v/>
      </c>
      <c r="D1038" s="16">
        <f>Data!V1038</f>
        <v/>
      </c>
      <c r="E1038" s="6">
        <f>IF(D1038&lt;IF(E1037=1,INDEX(Markov!$I$6:$I$17,C1038),INDEX(Markov!$H$6:$H$17,C1038)),1,0)</f>
        <v/>
      </c>
      <c r="F1038" s="12">
        <f>IF(E1038=1,GAMMA.INV(Data!W1038,INDEX(Markov!$Q$6:$Q$17,C1038),INDEX(Markov!$R$6:$R$17,C1038)),0)</f>
        <v/>
      </c>
      <c r="G1038" s="6">
        <f>IF(D1038&lt;IF(G1037=1,INDEX(ChangeFactor!$O$6:$O$17,C1038),INDEX(ChangeFactor!$N$6:$N$17,C1038)),1,0)</f>
        <v/>
      </c>
      <c r="H1038" s="12">
        <f>IF(G1038=1,GAMMA.INV(Data!W1038,INDEX(ChangeFactor!$R$6:$R$17,C1038),INDEX(ChangeFactor!$S$6:$S$17,C1038)),0)</f>
        <v/>
      </c>
      <c r="I1038" s="7">
        <f>NORM.S.INV(Data!X1038)</f>
        <v/>
      </c>
      <c r="J1038" s="7">
        <f>NORM.S.INV(Data!Y1038)</f>
        <v/>
      </c>
      <c r="K1038" s="7">
        <f>NORM.S.INV(Data!Z1038)</f>
        <v/>
      </c>
      <c r="L1038" s="7">
        <f>MAR1!$B$32*L1037+MAR1!$C$32*M1037+MAR1!$D$32*N1037+MAR1!$B$42*I1038+MAR1!$C$42*J1038+MAR1!$D$42*K1038</f>
        <v/>
      </c>
      <c r="M1038" s="7">
        <f>MAR1!$B$33*L1037+MAR1!$C$33*M1037+MAR1!$D$33*N1037+MAR1!$B$43*I1038+MAR1!$C$43*J1038+MAR1!$D$43*K1038</f>
        <v/>
      </c>
      <c r="N1038" s="7">
        <f>MAR1!$B$34*L1037+MAR1!$C$34*M1037+MAR1!$D$34*N1037+MAR1!$B$44*I1038+MAR1!$C$44*J1038+MAR1!$D$44*K1038</f>
        <v/>
      </c>
      <c r="O1038" s="12">
        <f>MAR1!$B$5+MAR1!$C$5*COS(2*PI()*B1038/365)+MAR1!$D$5*SIN(2*PI()*B1038/365)+IF(E1038=1,MAR1!$B$11+MAR1!$D$11*L1038,MAR1!$C$11+MAR1!$E$11*L1038)</f>
        <v/>
      </c>
      <c r="P1038" s="12">
        <f>MAR1!$B$6+MAR1!$C$6*COS(2*PI()*B1038/365)+MAR1!$D$6*SIN(2*PI()*B1038/365)+IF(E1038=1,MAR1!$B$12+MAR1!$D$12*M1038,MAR1!$C$12+MAR1!$E$12*M1038)</f>
        <v/>
      </c>
      <c r="Q1038" s="12">
        <f>MAR1!$B$7+MAR1!$C$7*COS(2*PI()*B1038/365)+MAR1!$D$7*SIN(2*PI()*B1038/365)+IF(E1038=1,MAR1!$B$13+MAR1!$D$13*N1038,MAR1!$C$13+MAR1!$E$13*N1038)</f>
        <v/>
      </c>
      <c r="R1038" s="12">
        <f>MAR1!$B$5+MAR1!$C$5*COS(2*PI()*B1038/365)+MAR1!$D$5*SIN(2*PI()*B1038/365)+INDEX(ChangeFactor!$F$6:$F$17,C1038)+IF(G1038=1,MAR1!$B$11+INDEX(ChangeFactor!$G$6:$G$17,C1038)*MAR1!$D$11*L1038,MAR1!$C$11+INDEX(ChangeFactor!$G$6:$G$17,C1038)*MAR1!$E$11*L1038)</f>
        <v/>
      </c>
    </row>
    <row r="1039">
      <c r="A1039" s="6">
        <f>Data!U1039</f>
        <v/>
      </c>
      <c r="B1039" s="6">
        <f>MOD(A1039-1,365)+1</f>
        <v/>
      </c>
      <c r="C1039" s="6">
        <f>MATCH(B1039,Markov!$C$6:$C$17,1)</f>
        <v/>
      </c>
      <c r="D1039" s="16">
        <f>Data!V1039</f>
        <v/>
      </c>
      <c r="E1039" s="6">
        <f>IF(D1039&lt;IF(E1038=1,INDEX(Markov!$I$6:$I$17,C1039),INDEX(Markov!$H$6:$H$17,C1039)),1,0)</f>
        <v/>
      </c>
      <c r="F1039" s="12">
        <f>IF(E1039=1,GAMMA.INV(Data!W1039,INDEX(Markov!$Q$6:$Q$17,C1039),INDEX(Markov!$R$6:$R$17,C1039)),0)</f>
        <v/>
      </c>
      <c r="G1039" s="6">
        <f>IF(D1039&lt;IF(G1038=1,INDEX(ChangeFactor!$O$6:$O$17,C1039),INDEX(ChangeFactor!$N$6:$N$17,C1039)),1,0)</f>
        <v/>
      </c>
      <c r="H1039" s="12">
        <f>IF(G1039=1,GAMMA.INV(Data!W1039,INDEX(ChangeFactor!$R$6:$R$17,C1039),INDEX(ChangeFactor!$S$6:$S$17,C1039)),0)</f>
        <v/>
      </c>
      <c r="I1039" s="7">
        <f>NORM.S.INV(Data!X1039)</f>
        <v/>
      </c>
      <c r="J1039" s="7">
        <f>NORM.S.INV(Data!Y1039)</f>
        <v/>
      </c>
      <c r="K1039" s="7">
        <f>NORM.S.INV(Data!Z1039)</f>
        <v/>
      </c>
      <c r="L1039" s="7">
        <f>MAR1!$B$32*L1038+MAR1!$C$32*M1038+MAR1!$D$32*N1038+MAR1!$B$42*I1039+MAR1!$C$42*J1039+MAR1!$D$42*K1039</f>
        <v/>
      </c>
      <c r="M1039" s="7">
        <f>MAR1!$B$33*L1038+MAR1!$C$33*M1038+MAR1!$D$33*N1038+MAR1!$B$43*I1039+MAR1!$C$43*J1039+MAR1!$D$43*K1039</f>
        <v/>
      </c>
      <c r="N1039" s="7">
        <f>MAR1!$B$34*L1038+MAR1!$C$34*M1038+MAR1!$D$34*N1038+MAR1!$B$44*I1039+MAR1!$C$44*J1039+MAR1!$D$44*K1039</f>
        <v/>
      </c>
      <c r="O1039" s="12">
        <f>MAR1!$B$5+MAR1!$C$5*COS(2*PI()*B1039/365)+MAR1!$D$5*SIN(2*PI()*B1039/365)+IF(E1039=1,MAR1!$B$11+MAR1!$D$11*L1039,MAR1!$C$11+MAR1!$E$11*L1039)</f>
        <v/>
      </c>
      <c r="P1039" s="12">
        <f>MAR1!$B$6+MAR1!$C$6*COS(2*PI()*B1039/365)+MAR1!$D$6*SIN(2*PI()*B1039/365)+IF(E1039=1,MAR1!$B$12+MAR1!$D$12*M1039,MAR1!$C$12+MAR1!$E$12*M1039)</f>
        <v/>
      </c>
      <c r="Q1039" s="12">
        <f>MAR1!$B$7+MAR1!$C$7*COS(2*PI()*B1039/365)+MAR1!$D$7*SIN(2*PI()*B1039/365)+IF(E1039=1,MAR1!$B$13+MAR1!$D$13*N1039,MAR1!$C$13+MAR1!$E$13*N1039)</f>
        <v/>
      </c>
      <c r="R1039" s="12">
        <f>MAR1!$B$5+MAR1!$C$5*COS(2*PI()*B1039/365)+MAR1!$D$5*SIN(2*PI()*B1039/365)+INDEX(ChangeFactor!$F$6:$F$17,C1039)+IF(G1039=1,MAR1!$B$11+INDEX(ChangeFactor!$G$6:$G$17,C1039)*MAR1!$D$11*L1039,MAR1!$C$11+INDEX(ChangeFactor!$G$6:$G$17,C1039)*MAR1!$E$11*L1039)</f>
        <v/>
      </c>
    </row>
    <row r="1040">
      <c r="A1040" s="6">
        <f>Data!U1040</f>
        <v/>
      </c>
      <c r="B1040" s="6">
        <f>MOD(A1040-1,365)+1</f>
        <v/>
      </c>
      <c r="C1040" s="6">
        <f>MATCH(B1040,Markov!$C$6:$C$17,1)</f>
        <v/>
      </c>
      <c r="D1040" s="16">
        <f>Data!V1040</f>
        <v/>
      </c>
      <c r="E1040" s="6">
        <f>IF(D1040&lt;IF(E1039=1,INDEX(Markov!$I$6:$I$17,C1040),INDEX(Markov!$H$6:$H$17,C1040)),1,0)</f>
        <v/>
      </c>
      <c r="F1040" s="12">
        <f>IF(E1040=1,GAMMA.INV(Data!W1040,INDEX(Markov!$Q$6:$Q$17,C1040),INDEX(Markov!$R$6:$R$17,C1040)),0)</f>
        <v/>
      </c>
      <c r="G1040" s="6">
        <f>IF(D1040&lt;IF(G1039=1,INDEX(ChangeFactor!$O$6:$O$17,C1040),INDEX(ChangeFactor!$N$6:$N$17,C1040)),1,0)</f>
        <v/>
      </c>
      <c r="H1040" s="12">
        <f>IF(G1040=1,GAMMA.INV(Data!W1040,INDEX(ChangeFactor!$R$6:$R$17,C1040),INDEX(ChangeFactor!$S$6:$S$17,C1040)),0)</f>
        <v/>
      </c>
      <c r="I1040" s="7">
        <f>NORM.S.INV(Data!X1040)</f>
        <v/>
      </c>
      <c r="J1040" s="7">
        <f>NORM.S.INV(Data!Y1040)</f>
        <v/>
      </c>
      <c r="K1040" s="7">
        <f>NORM.S.INV(Data!Z1040)</f>
        <v/>
      </c>
      <c r="L1040" s="7">
        <f>MAR1!$B$32*L1039+MAR1!$C$32*M1039+MAR1!$D$32*N1039+MAR1!$B$42*I1040+MAR1!$C$42*J1040+MAR1!$D$42*K1040</f>
        <v/>
      </c>
      <c r="M1040" s="7">
        <f>MAR1!$B$33*L1039+MAR1!$C$33*M1039+MAR1!$D$33*N1039+MAR1!$B$43*I1040+MAR1!$C$43*J1040+MAR1!$D$43*K1040</f>
        <v/>
      </c>
      <c r="N1040" s="7">
        <f>MAR1!$B$34*L1039+MAR1!$C$34*M1039+MAR1!$D$34*N1039+MAR1!$B$44*I1040+MAR1!$C$44*J1040+MAR1!$D$44*K1040</f>
        <v/>
      </c>
      <c r="O1040" s="12">
        <f>MAR1!$B$5+MAR1!$C$5*COS(2*PI()*B1040/365)+MAR1!$D$5*SIN(2*PI()*B1040/365)+IF(E1040=1,MAR1!$B$11+MAR1!$D$11*L1040,MAR1!$C$11+MAR1!$E$11*L1040)</f>
        <v/>
      </c>
      <c r="P1040" s="12">
        <f>MAR1!$B$6+MAR1!$C$6*COS(2*PI()*B1040/365)+MAR1!$D$6*SIN(2*PI()*B1040/365)+IF(E1040=1,MAR1!$B$12+MAR1!$D$12*M1040,MAR1!$C$12+MAR1!$E$12*M1040)</f>
        <v/>
      </c>
      <c r="Q1040" s="12">
        <f>MAR1!$B$7+MAR1!$C$7*COS(2*PI()*B1040/365)+MAR1!$D$7*SIN(2*PI()*B1040/365)+IF(E1040=1,MAR1!$B$13+MAR1!$D$13*N1040,MAR1!$C$13+MAR1!$E$13*N1040)</f>
        <v/>
      </c>
      <c r="R1040" s="12">
        <f>MAR1!$B$5+MAR1!$C$5*COS(2*PI()*B1040/365)+MAR1!$D$5*SIN(2*PI()*B1040/365)+INDEX(ChangeFactor!$F$6:$F$17,C1040)+IF(G1040=1,MAR1!$B$11+INDEX(ChangeFactor!$G$6:$G$17,C1040)*MAR1!$D$11*L1040,MAR1!$C$11+INDEX(ChangeFactor!$G$6:$G$17,C1040)*MAR1!$E$11*L1040)</f>
        <v/>
      </c>
    </row>
    <row r="1041">
      <c r="A1041" s="6">
        <f>Data!U1041</f>
        <v/>
      </c>
      <c r="B1041" s="6">
        <f>MOD(A1041-1,365)+1</f>
        <v/>
      </c>
      <c r="C1041" s="6">
        <f>MATCH(B1041,Markov!$C$6:$C$17,1)</f>
        <v/>
      </c>
      <c r="D1041" s="16">
        <f>Data!V1041</f>
        <v/>
      </c>
      <c r="E1041" s="6">
        <f>IF(D1041&lt;IF(E1040=1,INDEX(Markov!$I$6:$I$17,C1041),INDEX(Markov!$H$6:$H$17,C1041)),1,0)</f>
        <v/>
      </c>
      <c r="F1041" s="12">
        <f>IF(E1041=1,GAMMA.INV(Data!W1041,INDEX(Markov!$Q$6:$Q$17,C1041),INDEX(Markov!$R$6:$R$17,C1041)),0)</f>
        <v/>
      </c>
      <c r="G1041" s="6">
        <f>IF(D1041&lt;IF(G1040=1,INDEX(ChangeFactor!$O$6:$O$17,C1041),INDEX(ChangeFactor!$N$6:$N$17,C1041)),1,0)</f>
        <v/>
      </c>
      <c r="H1041" s="12">
        <f>IF(G1041=1,GAMMA.INV(Data!W1041,INDEX(ChangeFactor!$R$6:$R$17,C1041),INDEX(ChangeFactor!$S$6:$S$17,C1041)),0)</f>
        <v/>
      </c>
      <c r="I1041" s="7">
        <f>NORM.S.INV(Data!X1041)</f>
        <v/>
      </c>
      <c r="J1041" s="7">
        <f>NORM.S.INV(Data!Y1041)</f>
        <v/>
      </c>
      <c r="K1041" s="7">
        <f>NORM.S.INV(Data!Z1041)</f>
        <v/>
      </c>
      <c r="L1041" s="7">
        <f>MAR1!$B$32*L1040+MAR1!$C$32*M1040+MAR1!$D$32*N1040+MAR1!$B$42*I1041+MAR1!$C$42*J1041+MAR1!$D$42*K1041</f>
        <v/>
      </c>
      <c r="M1041" s="7">
        <f>MAR1!$B$33*L1040+MAR1!$C$33*M1040+MAR1!$D$33*N1040+MAR1!$B$43*I1041+MAR1!$C$43*J1041+MAR1!$D$43*K1041</f>
        <v/>
      </c>
      <c r="N1041" s="7">
        <f>MAR1!$B$34*L1040+MAR1!$C$34*M1040+MAR1!$D$34*N1040+MAR1!$B$44*I1041+MAR1!$C$44*J1041+MAR1!$D$44*K1041</f>
        <v/>
      </c>
      <c r="O1041" s="12">
        <f>MAR1!$B$5+MAR1!$C$5*COS(2*PI()*B1041/365)+MAR1!$D$5*SIN(2*PI()*B1041/365)+IF(E1041=1,MAR1!$B$11+MAR1!$D$11*L1041,MAR1!$C$11+MAR1!$E$11*L1041)</f>
        <v/>
      </c>
      <c r="P1041" s="12">
        <f>MAR1!$B$6+MAR1!$C$6*COS(2*PI()*B1041/365)+MAR1!$D$6*SIN(2*PI()*B1041/365)+IF(E1041=1,MAR1!$B$12+MAR1!$D$12*M1041,MAR1!$C$12+MAR1!$E$12*M1041)</f>
        <v/>
      </c>
      <c r="Q1041" s="12">
        <f>MAR1!$B$7+MAR1!$C$7*COS(2*PI()*B1041/365)+MAR1!$D$7*SIN(2*PI()*B1041/365)+IF(E1041=1,MAR1!$B$13+MAR1!$D$13*N1041,MAR1!$C$13+MAR1!$E$13*N1041)</f>
        <v/>
      </c>
      <c r="R1041" s="12">
        <f>MAR1!$B$5+MAR1!$C$5*COS(2*PI()*B1041/365)+MAR1!$D$5*SIN(2*PI()*B1041/365)+INDEX(ChangeFactor!$F$6:$F$17,C1041)+IF(G1041=1,MAR1!$B$11+INDEX(ChangeFactor!$G$6:$G$17,C1041)*MAR1!$D$11*L1041,MAR1!$C$11+INDEX(ChangeFactor!$G$6:$G$17,C1041)*MAR1!$E$11*L1041)</f>
        <v/>
      </c>
    </row>
    <row r="1042">
      <c r="A1042" s="6">
        <f>Data!U1042</f>
        <v/>
      </c>
      <c r="B1042" s="6">
        <f>MOD(A1042-1,365)+1</f>
        <v/>
      </c>
      <c r="C1042" s="6">
        <f>MATCH(B1042,Markov!$C$6:$C$17,1)</f>
        <v/>
      </c>
      <c r="D1042" s="16">
        <f>Data!V1042</f>
        <v/>
      </c>
      <c r="E1042" s="6">
        <f>IF(D1042&lt;IF(E1041=1,INDEX(Markov!$I$6:$I$17,C1042),INDEX(Markov!$H$6:$H$17,C1042)),1,0)</f>
        <v/>
      </c>
      <c r="F1042" s="12">
        <f>IF(E1042=1,GAMMA.INV(Data!W1042,INDEX(Markov!$Q$6:$Q$17,C1042),INDEX(Markov!$R$6:$R$17,C1042)),0)</f>
        <v/>
      </c>
      <c r="G1042" s="6">
        <f>IF(D1042&lt;IF(G1041=1,INDEX(ChangeFactor!$O$6:$O$17,C1042),INDEX(ChangeFactor!$N$6:$N$17,C1042)),1,0)</f>
        <v/>
      </c>
      <c r="H1042" s="12">
        <f>IF(G1042=1,GAMMA.INV(Data!W1042,INDEX(ChangeFactor!$R$6:$R$17,C1042),INDEX(ChangeFactor!$S$6:$S$17,C1042)),0)</f>
        <v/>
      </c>
      <c r="I1042" s="7">
        <f>NORM.S.INV(Data!X1042)</f>
        <v/>
      </c>
      <c r="J1042" s="7">
        <f>NORM.S.INV(Data!Y1042)</f>
        <v/>
      </c>
      <c r="K1042" s="7">
        <f>NORM.S.INV(Data!Z1042)</f>
        <v/>
      </c>
      <c r="L1042" s="7">
        <f>MAR1!$B$32*L1041+MAR1!$C$32*M1041+MAR1!$D$32*N1041+MAR1!$B$42*I1042+MAR1!$C$42*J1042+MAR1!$D$42*K1042</f>
        <v/>
      </c>
      <c r="M1042" s="7">
        <f>MAR1!$B$33*L1041+MAR1!$C$33*M1041+MAR1!$D$33*N1041+MAR1!$B$43*I1042+MAR1!$C$43*J1042+MAR1!$D$43*K1042</f>
        <v/>
      </c>
      <c r="N1042" s="7">
        <f>MAR1!$B$34*L1041+MAR1!$C$34*M1041+MAR1!$D$34*N1041+MAR1!$B$44*I1042+MAR1!$C$44*J1042+MAR1!$D$44*K1042</f>
        <v/>
      </c>
      <c r="O1042" s="12">
        <f>MAR1!$B$5+MAR1!$C$5*COS(2*PI()*B1042/365)+MAR1!$D$5*SIN(2*PI()*B1042/365)+IF(E1042=1,MAR1!$B$11+MAR1!$D$11*L1042,MAR1!$C$11+MAR1!$E$11*L1042)</f>
        <v/>
      </c>
      <c r="P1042" s="12">
        <f>MAR1!$B$6+MAR1!$C$6*COS(2*PI()*B1042/365)+MAR1!$D$6*SIN(2*PI()*B1042/365)+IF(E1042=1,MAR1!$B$12+MAR1!$D$12*M1042,MAR1!$C$12+MAR1!$E$12*M1042)</f>
        <v/>
      </c>
      <c r="Q1042" s="12">
        <f>MAR1!$B$7+MAR1!$C$7*COS(2*PI()*B1042/365)+MAR1!$D$7*SIN(2*PI()*B1042/365)+IF(E1042=1,MAR1!$B$13+MAR1!$D$13*N1042,MAR1!$C$13+MAR1!$E$13*N1042)</f>
        <v/>
      </c>
      <c r="R1042" s="12">
        <f>MAR1!$B$5+MAR1!$C$5*COS(2*PI()*B1042/365)+MAR1!$D$5*SIN(2*PI()*B1042/365)+INDEX(ChangeFactor!$F$6:$F$17,C1042)+IF(G1042=1,MAR1!$B$11+INDEX(ChangeFactor!$G$6:$G$17,C1042)*MAR1!$D$11*L1042,MAR1!$C$11+INDEX(ChangeFactor!$G$6:$G$17,C1042)*MAR1!$E$11*L1042)</f>
        <v/>
      </c>
    </row>
    <row r="1043">
      <c r="A1043" s="6">
        <f>Data!U1043</f>
        <v/>
      </c>
      <c r="B1043" s="6">
        <f>MOD(A1043-1,365)+1</f>
        <v/>
      </c>
      <c r="C1043" s="6">
        <f>MATCH(B1043,Markov!$C$6:$C$17,1)</f>
        <v/>
      </c>
      <c r="D1043" s="16">
        <f>Data!V1043</f>
        <v/>
      </c>
      <c r="E1043" s="6">
        <f>IF(D1043&lt;IF(E1042=1,INDEX(Markov!$I$6:$I$17,C1043),INDEX(Markov!$H$6:$H$17,C1043)),1,0)</f>
        <v/>
      </c>
      <c r="F1043" s="12">
        <f>IF(E1043=1,GAMMA.INV(Data!W1043,INDEX(Markov!$Q$6:$Q$17,C1043),INDEX(Markov!$R$6:$R$17,C1043)),0)</f>
        <v/>
      </c>
      <c r="G1043" s="6">
        <f>IF(D1043&lt;IF(G1042=1,INDEX(ChangeFactor!$O$6:$O$17,C1043),INDEX(ChangeFactor!$N$6:$N$17,C1043)),1,0)</f>
        <v/>
      </c>
      <c r="H1043" s="12">
        <f>IF(G1043=1,GAMMA.INV(Data!W1043,INDEX(ChangeFactor!$R$6:$R$17,C1043),INDEX(ChangeFactor!$S$6:$S$17,C1043)),0)</f>
        <v/>
      </c>
      <c r="I1043" s="7">
        <f>NORM.S.INV(Data!X1043)</f>
        <v/>
      </c>
      <c r="J1043" s="7">
        <f>NORM.S.INV(Data!Y1043)</f>
        <v/>
      </c>
      <c r="K1043" s="7">
        <f>NORM.S.INV(Data!Z1043)</f>
        <v/>
      </c>
      <c r="L1043" s="7">
        <f>MAR1!$B$32*L1042+MAR1!$C$32*M1042+MAR1!$D$32*N1042+MAR1!$B$42*I1043+MAR1!$C$42*J1043+MAR1!$D$42*K1043</f>
        <v/>
      </c>
      <c r="M1043" s="7">
        <f>MAR1!$B$33*L1042+MAR1!$C$33*M1042+MAR1!$D$33*N1042+MAR1!$B$43*I1043+MAR1!$C$43*J1043+MAR1!$D$43*K1043</f>
        <v/>
      </c>
      <c r="N1043" s="7">
        <f>MAR1!$B$34*L1042+MAR1!$C$34*M1042+MAR1!$D$34*N1042+MAR1!$B$44*I1043+MAR1!$C$44*J1043+MAR1!$D$44*K1043</f>
        <v/>
      </c>
      <c r="O1043" s="12">
        <f>MAR1!$B$5+MAR1!$C$5*COS(2*PI()*B1043/365)+MAR1!$D$5*SIN(2*PI()*B1043/365)+IF(E1043=1,MAR1!$B$11+MAR1!$D$11*L1043,MAR1!$C$11+MAR1!$E$11*L1043)</f>
        <v/>
      </c>
      <c r="P1043" s="12">
        <f>MAR1!$B$6+MAR1!$C$6*COS(2*PI()*B1043/365)+MAR1!$D$6*SIN(2*PI()*B1043/365)+IF(E1043=1,MAR1!$B$12+MAR1!$D$12*M1043,MAR1!$C$12+MAR1!$E$12*M1043)</f>
        <v/>
      </c>
      <c r="Q1043" s="12">
        <f>MAR1!$B$7+MAR1!$C$7*COS(2*PI()*B1043/365)+MAR1!$D$7*SIN(2*PI()*B1043/365)+IF(E1043=1,MAR1!$B$13+MAR1!$D$13*N1043,MAR1!$C$13+MAR1!$E$13*N1043)</f>
        <v/>
      </c>
      <c r="R1043" s="12">
        <f>MAR1!$B$5+MAR1!$C$5*COS(2*PI()*B1043/365)+MAR1!$D$5*SIN(2*PI()*B1043/365)+INDEX(ChangeFactor!$F$6:$F$17,C1043)+IF(G1043=1,MAR1!$B$11+INDEX(ChangeFactor!$G$6:$G$17,C1043)*MAR1!$D$11*L1043,MAR1!$C$11+INDEX(ChangeFactor!$G$6:$G$17,C1043)*MAR1!$E$11*L1043)</f>
        <v/>
      </c>
    </row>
    <row r="1044">
      <c r="A1044" s="6">
        <f>Data!U1044</f>
        <v/>
      </c>
      <c r="B1044" s="6">
        <f>MOD(A1044-1,365)+1</f>
        <v/>
      </c>
      <c r="C1044" s="6">
        <f>MATCH(B1044,Markov!$C$6:$C$17,1)</f>
        <v/>
      </c>
      <c r="D1044" s="16">
        <f>Data!V1044</f>
        <v/>
      </c>
      <c r="E1044" s="6">
        <f>IF(D1044&lt;IF(E1043=1,INDEX(Markov!$I$6:$I$17,C1044),INDEX(Markov!$H$6:$H$17,C1044)),1,0)</f>
        <v/>
      </c>
      <c r="F1044" s="12">
        <f>IF(E1044=1,GAMMA.INV(Data!W1044,INDEX(Markov!$Q$6:$Q$17,C1044),INDEX(Markov!$R$6:$R$17,C1044)),0)</f>
        <v/>
      </c>
      <c r="G1044" s="6">
        <f>IF(D1044&lt;IF(G1043=1,INDEX(ChangeFactor!$O$6:$O$17,C1044),INDEX(ChangeFactor!$N$6:$N$17,C1044)),1,0)</f>
        <v/>
      </c>
      <c r="H1044" s="12">
        <f>IF(G1044=1,GAMMA.INV(Data!W1044,INDEX(ChangeFactor!$R$6:$R$17,C1044),INDEX(ChangeFactor!$S$6:$S$17,C1044)),0)</f>
        <v/>
      </c>
      <c r="I1044" s="7">
        <f>NORM.S.INV(Data!X1044)</f>
        <v/>
      </c>
      <c r="J1044" s="7">
        <f>NORM.S.INV(Data!Y1044)</f>
        <v/>
      </c>
      <c r="K1044" s="7">
        <f>NORM.S.INV(Data!Z1044)</f>
        <v/>
      </c>
      <c r="L1044" s="7">
        <f>MAR1!$B$32*L1043+MAR1!$C$32*M1043+MAR1!$D$32*N1043+MAR1!$B$42*I1044+MAR1!$C$42*J1044+MAR1!$D$42*K1044</f>
        <v/>
      </c>
      <c r="M1044" s="7">
        <f>MAR1!$B$33*L1043+MAR1!$C$33*M1043+MAR1!$D$33*N1043+MAR1!$B$43*I1044+MAR1!$C$43*J1044+MAR1!$D$43*K1044</f>
        <v/>
      </c>
      <c r="N1044" s="7">
        <f>MAR1!$B$34*L1043+MAR1!$C$34*M1043+MAR1!$D$34*N1043+MAR1!$B$44*I1044+MAR1!$C$44*J1044+MAR1!$D$44*K1044</f>
        <v/>
      </c>
      <c r="O1044" s="12">
        <f>MAR1!$B$5+MAR1!$C$5*COS(2*PI()*B1044/365)+MAR1!$D$5*SIN(2*PI()*B1044/365)+IF(E1044=1,MAR1!$B$11+MAR1!$D$11*L1044,MAR1!$C$11+MAR1!$E$11*L1044)</f>
        <v/>
      </c>
      <c r="P1044" s="12">
        <f>MAR1!$B$6+MAR1!$C$6*COS(2*PI()*B1044/365)+MAR1!$D$6*SIN(2*PI()*B1044/365)+IF(E1044=1,MAR1!$B$12+MAR1!$D$12*M1044,MAR1!$C$12+MAR1!$E$12*M1044)</f>
        <v/>
      </c>
      <c r="Q1044" s="12">
        <f>MAR1!$B$7+MAR1!$C$7*COS(2*PI()*B1044/365)+MAR1!$D$7*SIN(2*PI()*B1044/365)+IF(E1044=1,MAR1!$B$13+MAR1!$D$13*N1044,MAR1!$C$13+MAR1!$E$13*N1044)</f>
        <v/>
      </c>
      <c r="R1044" s="12">
        <f>MAR1!$B$5+MAR1!$C$5*COS(2*PI()*B1044/365)+MAR1!$D$5*SIN(2*PI()*B1044/365)+INDEX(ChangeFactor!$F$6:$F$17,C1044)+IF(G1044=1,MAR1!$B$11+INDEX(ChangeFactor!$G$6:$G$17,C1044)*MAR1!$D$11*L1044,MAR1!$C$11+INDEX(ChangeFactor!$G$6:$G$17,C1044)*MAR1!$E$11*L1044)</f>
        <v/>
      </c>
    </row>
    <row r="1045">
      <c r="A1045" s="6">
        <f>Data!U1045</f>
        <v/>
      </c>
      <c r="B1045" s="6">
        <f>MOD(A1045-1,365)+1</f>
        <v/>
      </c>
      <c r="C1045" s="6">
        <f>MATCH(B1045,Markov!$C$6:$C$17,1)</f>
        <v/>
      </c>
      <c r="D1045" s="16">
        <f>Data!V1045</f>
        <v/>
      </c>
      <c r="E1045" s="6">
        <f>IF(D1045&lt;IF(E1044=1,INDEX(Markov!$I$6:$I$17,C1045),INDEX(Markov!$H$6:$H$17,C1045)),1,0)</f>
        <v/>
      </c>
      <c r="F1045" s="12">
        <f>IF(E1045=1,GAMMA.INV(Data!W1045,INDEX(Markov!$Q$6:$Q$17,C1045),INDEX(Markov!$R$6:$R$17,C1045)),0)</f>
        <v/>
      </c>
      <c r="G1045" s="6">
        <f>IF(D1045&lt;IF(G1044=1,INDEX(ChangeFactor!$O$6:$O$17,C1045),INDEX(ChangeFactor!$N$6:$N$17,C1045)),1,0)</f>
        <v/>
      </c>
      <c r="H1045" s="12">
        <f>IF(G1045=1,GAMMA.INV(Data!W1045,INDEX(ChangeFactor!$R$6:$R$17,C1045),INDEX(ChangeFactor!$S$6:$S$17,C1045)),0)</f>
        <v/>
      </c>
      <c r="I1045" s="7">
        <f>NORM.S.INV(Data!X1045)</f>
        <v/>
      </c>
      <c r="J1045" s="7">
        <f>NORM.S.INV(Data!Y1045)</f>
        <v/>
      </c>
      <c r="K1045" s="7">
        <f>NORM.S.INV(Data!Z1045)</f>
        <v/>
      </c>
      <c r="L1045" s="7">
        <f>MAR1!$B$32*L1044+MAR1!$C$32*M1044+MAR1!$D$32*N1044+MAR1!$B$42*I1045+MAR1!$C$42*J1045+MAR1!$D$42*K1045</f>
        <v/>
      </c>
      <c r="M1045" s="7">
        <f>MAR1!$B$33*L1044+MAR1!$C$33*M1044+MAR1!$D$33*N1044+MAR1!$B$43*I1045+MAR1!$C$43*J1045+MAR1!$D$43*K1045</f>
        <v/>
      </c>
      <c r="N1045" s="7">
        <f>MAR1!$B$34*L1044+MAR1!$C$34*M1044+MAR1!$D$34*N1044+MAR1!$B$44*I1045+MAR1!$C$44*J1045+MAR1!$D$44*K1045</f>
        <v/>
      </c>
      <c r="O1045" s="12">
        <f>MAR1!$B$5+MAR1!$C$5*COS(2*PI()*B1045/365)+MAR1!$D$5*SIN(2*PI()*B1045/365)+IF(E1045=1,MAR1!$B$11+MAR1!$D$11*L1045,MAR1!$C$11+MAR1!$E$11*L1045)</f>
        <v/>
      </c>
      <c r="P1045" s="12">
        <f>MAR1!$B$6+MAR1!$C$6*COS(2*PI()*B1045/365)+MAR1!$D$6*SIN(2*PI()*B1045/365)+IF(E1045=1,MAR1!$B$12+MAR1!$D$12*M1045,MAR1!$C$12+MAR1!$E$12*M1045)</f>
        <v/>
      </c>
      <c r="Q1045" s="12">
        <f>MAR1!$B$7+MAR1!$C$7*COS(2*PI()*B1045/365)+MAR1!$D$7*SIN(2*PI()*B1045/365)+IF(E1045=1,MAR1!$B$13+MAR1!$D$13*N1045,MAR1!$C$13+MAR1!$E$13*N1045)</f>
        <v/>
      </c>
      <c r="R1045" s="12">
        <f>MAR1!$B$5+MAR1!$C$5*COS(2*PI()*B1045/365)+MAR1!$D$5*SIN(2*PI()*B1045/365)+INDEX(ChangeFactor!$F$6:$F$17,C1045)+IF(G1045=1,MAR1!$B$11+INDEX(ChangeFactor!$G$6:$G$17,C1045)*MAR1!$D$11*L1045,MAR1!$C$11+INDEX(ChangeFactor!$G$6:$G$17,C1045)*MAR1!$E$11*L1045)</f>
        <v/>
      </c>
    </row>
    <row r="1046">
      <c r="A1046" s="6">
        <f>Data!U1046</f>
        <v/>
      </c>
      <c r="B1046" s="6">
        <f>MOD(A1046-1,365)+1</f>
        <v/>
      </c>
      <c r="C1046" s="6">
        <f>MATCH(B1046,Markov!$C$6:$C$17,1)</f>
        <v/>
      </c>
      <c r="D1046" s="16">
        <f>Data!V1046</f>
        <v/>
      </c>
      <c r="E1046" s="6">
        <f>IF(D1046&lt;IF(E1045=1,INDEX(Markov!$I$6:$I$17,C1046),INDEX(Markov!$H$6:$H$17,C1046)),1,0)</f>
        <v/>
      </c>
      <c r="F1046" s="12">
        <f>IF(E1046=1,GAMMA.INV(Data!W1046,INDEX(Markov!$Q$6:$Q$17,C1046),INDEX(Markov!$R$6:$R$17,C1046)),0)</f>
        <v/>
      </c>
      <c r="G1046" s="6">
        <f>IF(D1046&lt;IF(G1045=1,INDEX(ChangeFactor!$O$6:$O$17,C1046),INDEX(ChangeFactor!$N$6:$N$17,C1046)),1,0)</f>
        <v/>
      </c>
      <c r="H1046" s="12">
        <f>IF(G1046=1,GAMMA.INV(Data!W1046,INDEX(ChangeFactor!$R$6:$R$17,C1046),INDEX(ChangeFactor!$S$6:$S$17,C1046)),0)</f>
        <v/>
      </c>
      <c r="I1046" s="7">
        <f>NORM.S.INV(Data!X1046)</f>
        <v/>
      </c>
      <c r="J1046" s="7">
        <f>NORM.S.INV(Data!Y1046)</f>
        <v/>
      </c>
      <c r="K1046" s="7">
        <f>NORM.S.INV(Data!Z1046)</f>
        <v/>
      </c>
      <c r="L1046" s="7">
        <f>MAR1!$B$32*L1045+MAR1!$C$32*M1045+MAR1!$D$32*N1045+MAR1!$B$42*I1046+MAR1!$C$42*J1046+MAR1!$D$42*K1046</f>
        <v/>
      </c>
      <c r="M1046" s="7">
        <f>MAR1!$B$33*L1045+MAR1!$C$33*M1045+MAR1!$D$33*N1045+MAR1!$B$43*I1046+MAR1!$C$43*J1046+MAR1!$D$43*K1046</f>
        <v/>
      </c>
      <c r="N1046" s="7">
        <f>MAR1!$B$34*L1045+MAR1!$C$34*M1045+MAR1!$D$34*N1045+MAR1!$B$44*I1046+MAR1!$C$44*J1046+MAR1!$D$44*K1046</f>
        <v/>
      </c>
      <c r="O1046" s="12">
        <f>MAR1!$B$5+MAR1!$C$5*COS(2*PI()*B1046/365)+MAR1!$D$5*SIN(2*PI()*B1046/365)+IF(E1046=1,MAR1!$B$11+MAR1!$D$11*L1046,MAR1!$C$11+MAR1!$E$11*L1046)</f>
        <v/>
      </c>
      <c r="P1046" s="12">
        <f>MAR1!$B$6+MAR1!$C$6*COS(2*PI()*B1046/365)+MAR1!$D$6*SIN(2*PI()*B1046/365)+IF(E1046=1,MAR1!$B$12+MAR1!$D$12*M1046,MAR1!$C$12+MAR1!$E$12*M1046)</f>
        <v/>
      </c>
      <c r="Q1046" s="12">
        <f>MAR1!$B$7+MAR1!$C$7*COS(2*PI()*B1046/365)+MAR1!$D$7*SIN(2*PI()*B1046/365)+IF(E1046=1,MAR1!$B$13+MAR1!$D$13*N1046,MAR1!$C$13+MAR1!$E$13*N1046)</f>
        <v/>
      </c>
      <c r="R1046" s="12">
        <f>MAR1!$B$5+MAR1!$C$5*COS(2*PI()*B1046/365)+MAR1!$D$5*SIN(2*PI()*B1046/365)+INDEX(ChangeFactor!$F$6:$F$17,C1046)+IF(G1046=1,MAR1!$B$11+INDEX(ChangeFactor!$G$6:$G$17,C1046)*MAR1!$D$11*L1046,MAR1!$C$11+INDEX(ChangeFactor!$G$6:$G$17,C1046)*MAR1!$E$11*L1046)</f>
        <v/>
      </c>
    </row>
    <row r="1047">
      <c r="A1047" s="6">
        <f>Data!U1047</f>
        <v/>
      </c>
      <c r="B1047" s="6">
        <f>MOD(A1047-1,365)+1</f>
        <v/>
      </c>
      <c r="C1047" s="6">
        <f>MATCH(B1047,Markov!$C$6:$C$17,1)</f>
        <v/>
      </c>
      <c r="D1047" s="16">
        <f>Data!V1047</f>
        <v/>
      </c>
      <c r="E1047" s="6">
        <f>IF(D1047&lt;IF(E1046=1,INDEX(Markov!$I$6:$I$17,C1047),INDEX(Markov!$H$6:$H$17,C1047)),1,0)</f>
        <v/>
      </c>
      <c r="F1047" s="12">
        <f>IF(E1047=1,GAMMA.INV(Data!W1047,INDEX(Markov!$Q$6:$Q$17,C1047),INDEX(Markov!$R$6:$R$17,C1047)),0)</f>
        <v/>
      </c>
      <c r="G1047" s="6">
        <f>IF(D1047&lt;IF(G1046=1,INDEX(ChangeFactor!$O$6:$O$17,C1047),INDEX(ChangeFactor!$N$6:$N$17,C1047)),1,0)</f>
        <v/>
      </c>
      <c r="H1047" s="12">
        <f>IF(G1047=1,GAMMA.INV(Data!W1047,INDEX(ChangeFactor!$R$6:$R$17,C1047),INDEX(ChangeFactor!$S$6:$S$17,C1047)),0)</f>
        <v/>
      </c>
      <c r="I1047" s="7">
        <f>NORM.S.INV(Data!X1047)</f>
        <v/>
      </c>
      <c r="J1047" s="7">
        <f>NORM.S.INV(Data!Y1047)</f>
        <v/>
      </c>
      <c r="K1047" s="7">
        <f>NORM.S.INV(Data!Z1047)</f>
        <v/>
      </c>
      <c r="L1047" s="7">
        <f>MAR1!$B$32*L1046+MAR1!$C$32*M1046+MAR1!$D$32*N1046+MAR1!$B$42*I1047+MAR1!$C$42*J1047+MAR1!$D$42*K1047</f>
        <v/>
      </c>
      <c r="M1047" s="7">
        <f>MAR1!$B$33*L1046+MAR1!$C$33*M1046+MAR1!$D$33*N1046+MAR1!$B$43*I1047+MAR1!$C$43*J1047+MAR1!$D$43*K1047</f>
        <v/>
      </c>
      <c r="N1047" s="7">
        <f>MAR1!$B$34*L1046+MAR1!$C$34*M1046+MAR1!$D$34*N1046+MAR1!$B$44*I1047+MAR1!$C$44*J1047+MAR1!$D$44*K1047</f>
        <v/>
      </c>
      <c r="O1047" s="12">
        <f>MAR1!$B$5+MAR1!$C$5*COS(2*PI()*B1047/365)+MAR1!$D$5*SIN(2*PI()*B1047/365)+IF(E1047=1,MAR1!$B$11+MAR1!$D$11*L1047,MAR1!$C$11+MAR1!$E$11*L1047)</f>
        <v/>
      </c>
      <c r="P1047" s="12">
        <f>MAR1!$B$6+MAR1!$C$6*COS(2*PI()*B1047/365)+MAR1!$D$6*SIN(2*PI()*B1047/365)+IF(E1047=1,MAR1!$B$12+MAR1!$D$12*M1047,MAR1!$C$12+MAR1!$E$12*M1047)</f>
        <v/>
      </c>
      <c r="Q1047" s="12">
        <f>MAR1!$B$7+MAR1!$C$7*COS(2*PI()*B1047/365)+MAR1!$D$7*SIN(2*PI()*B1047/365)+IF(E1047=1,MAR1!$B$13+MAR1!$D$13*N1047,MAR1!$C$13+MAR1!$E$13*N1047)</f>
        <v/>
      </c>
      <c r="R1047" s="12">
        <f>MAR1!$B$5+MAR1!$C$5*COS(2*PI()*B1047/365)+MAR1!$D$5*SIN(2*PI()*B1047/365)+INDEX(ChangeFactor!$F$6:$F$17,C1047)+IF(G1047=1,MAR1!$B$11+INDEX(ChangeFactor!$G$6:$G$17,C1047)*MAR1!$D$11*L1047,MAR1!$C$11+INDEX(ChangeFactor!$G$6:$G$17,C1047)*MAR1!$E$11*L1047)</f>
        <v/>
      </c>
    </row>
    <row r="1048">
      <c r="A1048" s="6">
        <f>Data!U1048</f>
        <v/>
      </c>
      <c r="B1048" s="6">
        <f>MOD(A1048-1,365)+1</f>
        <v/>
      </c>
      <c r="C1048" s="6">
        <f>MATCH(B1048,Markov!$C$6:$C$17,1)</f>
        <v/>
      </c>
      <c r="D1048" s="16">
        <f>Data!V1048</f>
        <v/>
      </c>
      <c r="E1048" s="6">
        <f>IF(D1048&lt;IF(E1047=1,INDEX(Markov!$I$6:$I$17,C1048),INDEX(Markov!$H$6:$H$17,C1048)),1,0)</f>
        <v/>
      </c>
      <c r="F1048" s="12">
        <f>IF(E1048=1,GAMMA.INV(Data!W1048,INDEX(Markov!$Q$6:$Q$17,C1048),INDEX(Markov!$R$6:$R$17,C1048)),0)</f>
        <v/>
      </c>
      <c r="G1048" s="6">
        <f>IF(D1048&lt;IF(G1047=1,INDEX(ChangeFactor!$O$6:$O$17,C1048),INDEX(ChangeFactor!$N$6:$N$17,C1048)),1,0)</f>
        <v/>
      </c>
      <c r="H1048" s="12">
        <f>IF(G1048=1,GAMMA.INV(Data!W1048,INDEX(ChangeFactor!$R$6:$R$17,C1048),INDEX(ChangeFactor!$S$6:$S$17,C1048)),0)</f>
        <v/>
      </c>
      <c r="I1048" s="7">
        <f>NORM.S.INV(Data!X1048)</f>
        <v/>
      </c>
      <c r="J1048" s="7">
        <f>NORM.S.INV(Data!Y1048)</f>
        <v/>
      </c>
      <c r="K1048" s="7">
        <f>NORM.S.INV(Data!Z1048)</f>
        <v/>
      </c>
      <c r="L1048" s="7">
        <f>MAR1!$B$32*L1047+MAR1!$C$32*M1047+MAR1!$D$32*N1047+MAR1!$B$42*I1048+MAR1!$C$42*J1048+MAR1!$D$42*K1048</f>
        <v/>
      </c>
      <c r="M1048" s="7">
        <f>MAR1!$B$33*L1047+MAR1!$C$33*M1047+MAR1!$D$33*N1047+MAR1!$B$43*I1048+MAR1!$C$43*J1048+MAR1!$D$43*K1048</f>
        <v/>
      </c>
      <c r="N1048" s="7">
        <f>MAR1!$B$34*L1047+MAR1!$C$34*M1047+MAR1!$D$34*N1047+MAR1!$B$44*I1048+MAR1!$C$44*J1048+MAR1!$D$44*K1048</f>
        <v/>
      </c>
      <c r="O1048" s="12">
        <f>MAR1!$B$5+MAR1!$C$5*COS(2*PI()*B1048/365)+MAR1!$D$5*SIN(2*PI()*B1048/365)+IF(E1048=1,MAR1!$B$11+MAR1!$D$11*L1048,MAR1!$C$11+MAR1!$E$11*L1048)</f>
        <v/>
      </c>
      <c r="P1048" s="12">
        <f>MAR1!$B$6+MAR1!$C$6*COS(2*PI()*B1048/365)+MAR1!$D$6*SIN(2*PI()*B1048/365)+IF(E1048=1,MAR1!$B$12+MAR1!$D$12*M1048,MAR1!$C$12+MAR1!$E$12*M1048)</f>
        <v/>
      </c>
      <c r="Q1048" s="12">
        <f>MAR1!$B$7+MAR1!$C$7*COS(2*PI()*B1048/365)+MAR1!$D$7*SIN(2*PI()*B1048/365)+IF(E1048=1,MAR1!$B$13+MAR1!$D$13*N1048,MAR1!$C$13+MAR1!$E$13*N1048)</f>
        <v/>
      </c>
      <c r="R1048" s="12">
        <f>MAR1!$B$5+MAR1!$C$5*COS(2*PI()*B1048/365)+MAR1!$D$5*SIN(2*PI()*B1048/365)+INDEX(ChangeFactor!$F$6:$F$17,C1048)+IF(G1048=1,MAR1!$B$11+INDEX(ChangeFactor!$G$6:$G$17,C1048)*MAR1!$D$11*L1048,MAR1!$C$11+INDEX(ChangeFactor!$G$6:$G$17,C1048)*MAR1!$E$11*L1048)</f>
        <v/>
      </c>
    </row>
    <row r="1049">
      <c r="A1049" s="6">
        <f>Data!U1049</f>
        <v/>
      </c>
      <c r="B1049" s="6">
        <f>MOD(A1049-1,365)+1</f>
        <v/>
      </c>
      <c r="C1049" s="6">
        <f>MATCH(B1049,Markov!$C$6:$C$17,1)</f>
        <v/>
      </c>
      <c r="D1049" s="16">
        <f>Data!V1049</f>
        <v/>
      </c>
      <c r="E1049" s="6">
        <f>IF(D1049&lt;IF(E1048=1,INDEX(Markov!$I$6:$I$17,C1049),INDEX(Markov!$H$6:$H$17,C1049)),1,0)</f>
        <v/>
      </c>
      <c r="F1049" s="12">
        <f>IF(E1049=1,GAMMA.INV(Data!W1049,INDEX(Markov!$Q$6:$Q$17,C1049),INDEX(Markov!$R$6:$R$17,C1049)),0)</f>
        <v/>
      </c>
      <c r="G1049" s="6">
        <f>IF(D1049&lt;IF(G1048=1,INDEX(ChangeFactor!$O$6:$O$17,C1049),INDEX(ChangeFactor!$N$6:$N$17,C1049)),1,0)</f>
        <v/>
      </c>
      <c r="H1049" s="12">
        <f>IF(G1049=1,GAMMA.INV(Data!W1049,INDEX(ChangeFactor!$R$6:$R$17,C1049),INDEX(ChangeFactor!$S$6:$S$17,C1049)),0)</f>
        <v/>
      </c>
      <c r="I1049" s="7">
        <f>NORM.S.INV(Data!X1049)</f>
        <v/>
      </c>
      <c r="J1049" s="7">
        <f>NORM.S.INV(Data!Y1049)</f>
        <v/>
      </c>
      <c r="K1049" s="7">
        <f>NORM.S.INV(Data!Z1049)</f>
        <v/>
      </c>
      <c r="L1049" s="7">
        <f>MAR1!$B$32*L1048+MAR1!$C$32*M1048+MAR1!$D$32*N1048+MAR1!$B$42*I1049+MAR1!$C$42*J1049+MAR1!$D$42*K1049</f>
        <v/>
      </c>
      <c r="M1049" s="7">
        <f>MAR1!$B$33*L1048+MAR1!$C$33*M1048+MAR1!$D$33*N1048+MAR1!$B$43*I1049+MAR1!$C$43*J1049+MAR1!$D$43*K1049</f>
        <v/>
      </c>
      <c r="N1049" s="7">
        <f>MAR1!$B$34*L1048+MAR1!$C$34*M1048+MAR1!$D$34*N1048+MAR1!$B$44*I1049+MAR1!$C$44*J1049+MAR1!$D$44*K1049</f>
        <v/>
      </c>
      <c r="O1049" s="12">
        <f>MAR1!$B$5+MAR1!$C$5*COS(2*PI()*B1049/365)+MAR1!$D$5*SIN(2*PI()*B1049/365)+IF(E1049=1,MAR1!$B$11+MAR1!$D$11*L1049,MAR1!$C$11+MAR1!$E$11*L1049)</f>
        <v/>
      </c>
      <c r="P1049" s="12">
        <f>MAR1!$B$6+MAR1!$C$6*COS(2*PI()*B1049/365)+MAR1!$D$6*SIN(2*PI()*B1049/365)+IF(E1049=1,MAR1!$B$12+MAR1!$D$12*M1049,MAR1!$C$12+MAR1!$E$12*M1049)</f>
        <v/>
      </c>
      <c r="Q1049" s="12">
        <f>MAR1!$B$7+MAR1!$C$7*COS(2*PI()*B1049/365)+MAR1!$D$7*SIN(2*PI()*B1049/365)+IF(E1049=1,MAR1!$B$13+MAR1!$D$13*N1049,MAR1!$C$13+MAR1!$E$13*N1049)</f>
        <v/>
      </c>
      <c r="R1049" s="12">
        <f>MAR1!$B$5+MAR1!$C$5*COS(2*PI()*B1049/365)+MAR1!$D$5*SIN(2*PI()*B1049/365)+INDEX(ChangeFactor!$F$6:$F$17,C1049)+IF(G1049=1,MAR1!$B$11+INDEX(ChangeFactor!$G$6:$G$17,C1049)*MAR1!$D$11*L1049,MAR1!$C$11+INDEX(ChangeFactor!$G$6:$G$17,C1049)*MAR1!$E$11*L1049)</f>
        <v/>
      </c>
    </row>
    <row r="1050">
      <c r="A1050" s="6">
        <f>Data!U1050</f>
        <v/>
      </c>
      <c r="B1050" s="6">
        <f>MOD(A1050-1,365)+1</f>
        <v/>
      </c>
      <c r="C1050" s="6">
        <f>MATCH(B1050,Markov!$C$6:$C$17,1)</f>
        <v/>
      </c>
      <c r="D1050" s="16">
        <f>Data!V1050</f>
        <v/>
      </c>
      <c r="E1050" s="6">
        <f>IF(D1050&lt;IF(E1049=1,INDEX(Markov!$I$6:$I$17,C1050),INDEX(Markov!$H$6:$H$17,C1050)),1,0)</f>
        <v/>
      </c>
      <c r="F1050" s="12">
        <f>IF(E1050=1,GAMMA.INV(Data!W1050,INDEX(Markov!$Q$6:$Q$17,C1050),INDEX(Markov!$R$6:$R$17,C1050)),0)</f>
        <v/>
      </c>
      <c r="G1050" s="6">
        <f>IF(D1050&lt;IF(G1049=1,INDEX(ChangeFactor!$O$6:$O$17,C1050),INDEX(ChangeFactor!$N$6:$N$17,C1050)),1,0)</f>
        <v/>
      </c>
      <c r="H1050" s="12">
        <f>IF(G1050=1,GAMMA.INV(Data!W1050,INDEX(ChangeFactor!$R$6:$R$17,C1050),INDEX(ChangeFactor!$S$6:$S$17,C1050)),0)</f>
        <v/>
      </c>
      <c r="I1050" s="7">
        <f>NORM.S.INV(Data!X1050)</f>
        <v/>
      </c>
      <c r="J1050" s="7">
        <f>NORM.S.INV(Data!Y1050)</f>
        <v/>
      </c>
      <c r="K1050" s="7">
        <f>NORM.S.INV(Data!Z1050)</f>
        <v/>
      </c>
      <c r="L1050" s="7">
        <f>MAR1!$B$32*L1049+MAR1!$C$32*M1049+MAR1!$D$32*N1049+MAR1!$B$42*I1050+MAR1!$C$42*J1050+MAR1!$D$42*K1050</f>
        <v/>
      </c>
      <c r="M1050" s="7">
        <f>MAR1!$B$33*L1049+MAR1!$C$33*M1049+MAR1!$D$33*N1049+MAR1!$B$43*I1050+MAR1!$C$43*J1050+MAR1!$D$43*K1050</f>
        <v/>
      </c>
      <c r="N1050" s="7">
        <f>MAR1!$B$34*L1049+MAR1!$C$34*M1049+MAR1!$D$34*N1049+MAR1!$B$44*I1050+MAR1!$C$44*J1050+MAR1!$D$44*K1050</f>
        <v/>
      </c>
      <c r="O1050" s="12">
        <f>MAR1!$B$5+MAR1!$C$5*COS(2*PI()*B1050/365)+MAR1!$D$5*SIN(2*PI()*B1050/365)+IF(E1050=1,MAR1!$B$11+MAR1!$D$11*L1050,MAR1!$C$11+MAR1!$E$11*L1050)</f>
        <v/>
      </c>
      <c r="P1050" s="12">
        <f>MAR1!$B$6+MAR1!$C$6*COS(2*PI()*B1050/365)+MAR1!$D$6*SIN(2*PI()*B1050/365)+IF(E1050=1,MAR1!$B$12+MAR1!$D$12*M1050,MAR1!$C$12+MAR1!$E$12*M1050)</f>
        <v/>
      </c>
      <c r="Q1050" s="12">
        <f>MAR1!$B$7+MAR1!$C$7*COS(2*PI()*B1050/365)+MAR1!$D$7*SIN(2*PI()*B1050/365)+IF(E1050=1,MAR1!$B$13+MAR1!$D$13*N1050,MAR1!$C$13+MAR1!$E$13*N1050)</f>
        <v/>
      </c>
      <c r="R1050" s="12">
        <f>MAR1!$B$5+MAR1!$C$5*COS(2*PI()*B1050/365)+MAR1!$D$5*SIN(2*PI()*B1050/365)+INDEX(ChangeFactor!$F$6:$F$17,C1050)+IF(G1050=1,MAR1!$B$11+INDEX(ChangeFactor!$G$6:$G$17,C1050)*MAR1!$D$11*L1050,MAR1!$C$11+INDEX(ChangeFactor!$G$6:$G$17,C1050)*MAR1!$E$11*L1050)</f>
        <v/>
      </c>
    </row>
    <row r="1051">
      <c r="A1051" s="6">
        <f>Data!U1051</f>
        <v/>
      </c>
      <c r="B1051" s="6">
        <f>MOD(A1051-1,365)+1</f>
        <v/>
      </c>
      <c r="C1051" s="6">
        <f>MATCH(B1051,Markov!$C$6:$C$17,1)</f>
        <v/>
      </c>
      <c r="D1051" s="16">
        <f>Data!V1051</f>
        <v/>
      </c>
      <c r="E1051" s="6">
        <f>IF(D1051&lt;IF(E1050=1,INDEX(Markov!$I$6:$I$17,C1051),INDEX(Markov!$H$6:$H$17,C1051)),1,0)</f>
        <v/>
      </c>
      <c r="F1051" s="12">
        <f>IF(E1051=1,GAMMA.INV(Data!W1051,INDEX(Markov!$Q$6:$Q$17,C1051),INDEX(Markov!$R$6:$R$17,C1051)),0)</f>
        <v/>
      </c>
      <c r="G1051" s="6">
        <f>IF(D1051&lt;IF(G1050=1,INDEX(ChangeFactor!$O$6:$O$17,C1051),INDEX(ChangeFactor!$N$6:$N$17,C1051)),1,0)</f>
        <v/>
      </c>
      <c r="H1051" s="12">
        <f>IF(G1051=1,GAMMA.INV(Data!W1051,INDEX(ChangeFactor!$R$6:$R$17,C1051),INDEX(ChangeFactor!$S$6:$S$17,C1051)),0)</f>
        <v/>
      </c>
      <c r="I1051" s="7">
        <f>NORM.S.INV(Data!X1051)</f>
        <v/>
      </c>
      <c r="J1051" s="7">
        <f>NORM.S.INV(Data!Y1051)</f>
        <v/>
      </c>
      <c r="K1051" s="7">
        <f>NORM.S.INV(Data!Z1051)</f>
        <v/>
      </c>
      <c r="L1051" s="7">
        <f>MAR1!$B$32*L1050+MAR1!$C$32*M1050+MAR1!$D$32*N1050+MAR1!$B$42*I1051+MAR1!$C$42*J1051+MAR1!$D$42*K1051</f>
        <v/>
      </c>
      <c r="M1051" s="7">
        <f>MAR1!$B$33*L1050+MAR1!$C$33*M1050+MAR1!$D$33*N1050+MAR1!$B$43*I1051+MAR1!$C$43*J1051+MAR1!$D$43*K1051</f>
        <v/>
      </c>
      <c r="N1051" s="7">
        <f>MAR1!$B$34*L1050+MAR1!$C$34*M1050+MAR1!$D$34*N1050+MAR1!$B$44*I1051+MAR1!$C$44*J1051+MAR1!$D$44*K1051</f>
        <v/>
      </c>
      <c r="O1051" s="12">
        <f>MAR1!$B$5+MAR1!$C$5*COS(2*PI()*B1051/365)+MAR1!$D$5*SIN(2*PI()*B1051/365)+IF(E1051=1,MAR1!$B$11+MAR1!$D$11*L1051,MAR1!$C$11+MAR1!$E$11*L1051)</f>
        <v/>
      </c>
      <c r="P1051" s="12">
        <f>MAR1!$B$6+MAR1!$C$6*COS(2*PI()*B1051/365)+MAR1!$D$6*SIN(2*PI()*B1051/365)+IF(E1051=1,MAR1!$B$12+MAR1!$D$12*M1051,MAR1!$C$12+MAR1!$E$12*M1051)</f>
        <v/>
      </c>
      <c r="Q1051" s="12">
        <f>MAR1!$B$7+MAR1!$C$7*COS(2*PI()*B1051/365)+MAR1!$D$7*SIN(2*PI()*B1051/365)+IF(E1051=1,MAR1!$B$13+MAR1!$D$13*N1051,MAR1!$C$13+MAR1!$E$13*N1051)</f>
        <v/>
      </c>
      <c r="R1051" s="12">
        <f>MAR1!$B$5+MAR1!$C$5*COS(2*PI()*B1051/365)+MAR1!$D$5*SIN(2*PI()*B1051/365)+INDEX(ChangeFactor!$F$6:$F$17,C1051)+IF(G1051=1,MAR1!$B$11+INDEX(ChangeFactor!$G$6:$G$17,C1051)*MAR1!$D$11*L1051,MAR1!$C$11+INDEX(ChangeFactor!$G$6:$G$17,C1051)*MAR1!$E$11*L1051)</f>
        <v/>
      </c>
    </row>
    <row r="1052">
      <c r="A1052" s="6">
        <f>Data!U1052</f>
        <v/>
      </c>
      <c r="B1052" s="6">
        <f>MOD(A1052-1,365)+1</f>
        <v/>
      </c>
      <c r="C1052" s="6">
        <f>MATCH(B1052,Markov!$C$6:$C$17,1)</f>
        <v/>
      </c>
      <c r="D1052" s="16">
        <f>Data!V1052</f>
        <v/>
      </c>
      <c r="E1052" s="6">
        <f>IF(D1052&lt;IF(E1051=1,INDEX(Markov!$I$6:$I$17,C1052),INDEX(Markov!$H$6:$H$17,C1052)),1,0)</f>
        <v/>
      </c>
      <c r="F1052" s="12">
        <f>IF(E1052=1,GAMMA.INV(Data!W1052,INDEX(Markov!$Q$6:$Q$17,C1052),INDEX(Markov!$R$6:$R$17,C1052)),0)</f>
        <v/>
      </c>
      <c r="G1052" s="6">
        <f>IF(D1052&lt;IF(G1051=1,INDEX(ChangeFactor!$O$6:$O$17,C1052),INDEX(ChangeFactor!$N$6:$N$17,C1052)),1,0)</f>
        <v/>
      </c>
      <c r="H1052" s="12">
        <f>IF(G1052=1,GAMMA.INV(Data!W1052,INDEX(ChangeFactor!$R$6:$R$17,C1052),INDEX(ChangeFactor!$S$6:$S$17,C1052)),0)</f>
        <v/>
      </c>
      <c r="I1052" s="7">
        <f>NORM.S.INV(Data!X1052)</f>
        <v/>
      </c>
      <c r="J1052" s="7">
        <f>NORM.S.INV(Data!Y1052)</f>
        <v/>
      </c>
      <c r="K1052" s="7">
        <f>NORM.S.INV(Data!Z1052)</f>
        <v/>
      </c>
      <c r="L1052" s="7">
        <f>MAR1!$B$32*L1051+MAR1!$C$32*M1051+MAR1!$D$32*N1051+MAR1!$B$42*I1052+MAR1!$C$42*J1052+MAR1!$D$42*K1052</f>
        <v/>
      </c>
      <c r="M1052" s="7">
        <f>MAR1!$B$33*L1051+MAR1!$C$33*M1051+MAR1!$D$33*N1051+MAR1!$B$43*I1052+MAR1!$C$43*J1052+MAR1!$D$43*K1052</f>
        <v/>
      </c>
      <c r="N1052" s="7">
        <f>MAR1!$B$34*L1051+MAR1!$C$34*M1051+MAR1!$D$34*N1051+MAR1!$B$44*I1052+MAR1!$C$44*J1052+MAR1!$D$44*K1052</f>
        <v/>
      </c>
      <c r="O1052" s="12">
        <f>MAR1!$B$5+MAR1!$C$5*COS(2*PI()*B1052/365)+MAR1!$D$5*SIN(2*PI()*B1052/365)+IF(E1052=1,MAR1!$B$11+MAR1!$D$11*L1052,MAR1!$C$11+MAR1!$E$11*L1052)</f>
        <v/>
      </c>
      <c r="P1052" s="12">
        <f>MAR1!$B$6+MAR1!$C$6*COS(2*PI()*B1052/365)+MAR1!$D$6*SIN(2*PI()*B1052/365)+IF(E1052=1,MAR1!$B$12+MAR1!$D$12*M1052,MAR1!$C$12+MAR1!$E$12*M1052)</f>
        <v/>
      </c>
      <c r="Q1052" s="12">
        <f>MAR1!$B$7+MAR1!$C$7*COS(2*PI()*B1052/365)+MAR1!$D$7*SIN(2*PI()*B1052/365)+IF(E1052=1,MAR1!$B$13+MAR1!$D$13*N1052,MAR1!$C$13+MAR1!$E$13*N1052)</f>
        <v/>
      </c>
      <c r="R1052" s="12">
        <f>MAR1!$B$5+MAR1!$C$5*COS(2*PI()*B1052/365)+MAR1!$D$5*SIN(2*PI()*B1052/365)+INDEX(ChangeFactor!$F$6:$F$17,C1052)+IF(G1052=1,MAR1!$B$11+INDEX(ChangeFactor!$G$6:$G$17,C1052)*MAR1!$D$11*L1052,MAR1!$C$11+INDEX(ChangeFactor!$G$6:$G$17,C1052)*MAR1!$E$11*L1052)</f>
        <v/>
      </c>
    </row>
    <row r="1053">
      <c r="A1053" s="6">
        <f>Data!U1053</f>
        <v/>
      </c>
      <c r="B1053" s="6">
        <f>MOD(A1053-1,365)+1</f>
        <v/>
      </c>
      <c r="C1053" s="6">
        <f>MATCH(B1053,Markov!$C$6:$C$17,1)</f>
        <v/>
      </c>
      <c r="D1053" s="16">
        <f>Data!V1053</f>
        <v/>
      </c>
      <c r="E1053" s="6">
        <f>IF(D1053&lt;IF(E1052=1,INDEX(Markov!$I$6:$I$17,C1053),INDEX(Markov!$H$6:$H$17,C1053)),1,0)</f>
        <v/>
      </c>
      <c r="F1053" s="12">
        <f>IF(E1053=1,GAMMA.INV(Data!W1053,INDEX(Markov!$Q$6:$Q$17,C1053),INDEX(Markov!$R$6:$R$17,C1053)),0)</f>
        <v/>
      </c>
      <c r="G1053" s="6">
        <f>IF(D1053&lt;IF(G1052=1,INDEX(ChangeFactor!$O$6:$O$17,C1053),INDEX(ChangeFactor!$N$6:$N$17,C1053)),1,0)</f>
        <v/>
      </c>
      <c r="H1053" s="12">
        <f>IF(G1053=1,GAMMA.INV(Data!W1053,INDEX(ChangeFactor!$R$6:$R$17,C1053),INDEX(ChangeFactor!$S$6:$S$17,C1053)),0)</f>
        <v/>
      </c>
      <c r="I1053" s="7">
        <f>NORM.S.INV(Data!X1053)</f>
        <v/>
      </c>
      <c r="J1053" s="7">
        <f>NORM.S.INV(Data!Y1053)</f>
        <v/>
      </c>
      <c r="K1053" s="7">
        <f>NORM.S.INV(Data!Z1053)</f>
        <v/>
      </c>
      <c r="L1053" s="7">
        <f>MAR1!$B$32*L1052+MAR1!$C$32*M1052+MAR1!$D$32*N1052+MAR1!$B$42*I1053+MAR1!$C$42*J1053+MAR1!$D$42*K1053</f>
        <v/>
      </c>
      <c r="M1053" s="7">
        <f>MAR1!$B$33*L1052+MAR1!$C$33*M1052+MAR1!$D$33*N1052+MAR1!$B$43*I1053+MAR1!$C$43*J1053+MAR1!$D$43*K1053</f>
        <v/>
      </c>
      <c r="N1053" s="7">
        <f>MAR1!$B$34*L1052+MAR1!$C$34*M1052+MAR1!$D$34*N1052+MAR1!$B$44*I1053+MAR1!$C$44*J1053+MAR1!$D$44*K1053</f>
        <v/>
      </c>
      <c r="O1053" s="12">
        <f>MAR1!$B$5+MAR1!$C$5*COS(2*PI()*B1053/365)+MAR1!$D$5*SIN(2*PI()*B1053/365)+IF(E1053=1,MAR1!$B$11+MAR1!$D$11*L1053,MAR1!$C$11+MAR1!$E$11*L1053)</f>
        <v/>
      </c>
      <c r="P1053" s="12">
        <f>MAR1!$B$6+MAR1!$C$6*COS(2*PI()*B1053/365)+MAR1!$D$6*SIN(2*PI()*B1053/365)+IF(E1053=1,MAR1!$B$12+MAR1!$D$12*M1053,MAR1!$C$12+MAR1!$E$12*M1053)</f>
        <v/>
      </c>
      <c r="Q1053" s="12">
        <f>MAR1!$B$7+MAR1!$C$7*COS(2*PI()*B1053/365)+MAR1!$D$7*SIN(2*PI()*B1053/365)+IF(E1053=1,MAR1!$B$13+MAR1!$D$13*N1053,MAR1!$C$13+MAR1!$E$13*N1053)</f>
        <v/>
      </c>
      <c r="R1053" s="12">
        <f>MAR1!$B$5+MAR1!$C$5*COS(2*PI()*B1053/365)+MAR1!$D$5*SIN(2*PI()*B1053/365)+INDEX(ChangeFactor!$F$6:$F$17,C1053)+IF(G1053=1,MAR1!$B$11+INDEX(ChangeFactor!$G$6:$G$17,C1053)*MAR1!$D$11*L1053,MAR1!$C$11+INDEX(ChangeFactor!$G$6:$G$17,C1053)*MAR1!$E$11*L1053)</f>
        <v/>
      </c>
    </row>
    <row r="1054">
      <c r="A1054" s="6">
        <f>Data!U1054</f>
        <v/>
      </c>
      <c r="B1054" s="6">
        <f>MOD(A1054-1,365)+1</f>
        <v/>
      </c>
      <c r="C1054" s="6">
        <f>MATCH(B1054,Markov!$C$6:$C$17,1)</f>
        <v/>
      </c>
      <c r="D1054" s="16">
        <f>Data!V1054</f>
        <v/>
      </c>
      <c r="E1054" s="6">
        <f>IF(D1054&lt;IF(E1053=1,INDEX(Markov!$I$6:$I$17,C1054),INDEX(Markov!$H$6:$H$17,C1054)),1,0)</f>
        <v/>
      </c>
      <c r="F1054" s="12">
        <f>IF(E1054=1,GAMMA.INV(Data!W1054,INDEX(Markov!$Q$6:$Q$17,C1054),INDEX(Markov!$R$6:$R$17,C1054)),0)</f>
        <v/>
      </c>
      <c r="G1054" s="6">
        <f>IF(D1054&lt;IF(G1053=1,INDEX(ChangeFactor!$O$6:$O$17,C1054),INDEX(ChangeFactor!$N$6:$N$17,C1054)),1,0)</f>
        <v/>
      </c>
      <c r="H1054" s="12">
        <f>IF(G1054=1,GAMMA.INV(Data!W1054,INDEX(ChangeFactor!$R$6:$R$17,C1054),INDEX(ChangeFactor!$S$6:$S$17,C1054)),0)</f>
        <v/>
      </c>
      <c r="I1054" s="7">
        <f>NORM.S.INV(Data!X1054)</f>
        <v/>
      </c>
      <c r="J1054" s="7">
        <f>NORM.S.INV(Data!Y1054)</f>
        <v/>
      </c>
      <c r="K1054" s="7">
        <f>NORM.S.INV(Data!Z1054)</f>
        <v/>
      </c>
      <c r="L1054" s="7">
        <f>MAR1!$B$32*L1053+MAR1!$C$32*M1053+MAR1!$D$32*N1053+MAR1!$B$42*I1054+MAR1!$C$42*J1054+MAR1!$D$42*K1054</f>
        <v/>
      </c>
      <c r="M1054" s="7">
        <f>MAR1!$B$33*L1053+MAR1!$C$33*M1053+MAR1!$D$33*N1053+MAR1!$B$43*I1054+MAR1!$C$43*J1054+MAR1!$D$43*K1054</f>
        <v/>
      </c>
      <c r="N1054" s="7">
        <f>MAR1!$B$34*L1053+MAR1!$C$34*M1053+MAR1!$D$34*N1053+MAR1!$B$44*I1054+MAR1!$C$44*J1054+MAR1!$D$44*K1054</f>
        <v/>
      </c>
      <c r="O1054" s="12">
        <f>MAR1!$B$5+MAR1!$C$5*COS(2*PI()*B1054/365)+MAR1!$D$5*SIN(2*PI()*B1054/365)+IF(E1054=1,MAR1!$B$11+MAR1!$D$11*L1054,MAR1!$C$11+MAR1!$E$11*L1054)</f>
        <v/>
      </c>
      <c r="P1054" s="12">
        <f>MAR1!$B$6+MAR1!$C$6*COS(2*PI()*B1054/365)+MAR1!$D$6*SIN(2*PI()*B1054/365)+IF(E1054=1,MAR1!$B$12+MAR1!$D$12*M1054,MAR1!$C$12+MAR1!$E$12*M1054)</f>
        <v/>
      </c>
      <c r="Q1054" s="12">
        <f>MAR1!$B$7+MAR1!$C$7*COS(2*PI()*B1054/365)+MAR1!$D$7*SIN(2*PI()*B1054/365)+IF(E1054=1,MAR1!$B$13+MAR1!$D$13*N1054,MAR1!$C$13+MAR1!$E$13*N1054)</f>
        <v/>
      </c>
      <c r="R1054" s="12">
        <f>MAR1!$B$5+MAR1!$C$5*COS(2*PI()*B1054/365)+MAR1!$D$5*SIN(2*PI()*B1054/365)+INDEX(ChangeFactor!$F$6:$F$17,C1054)+IF(G1054=1,MAR1!$B$11+INDEX(ChangeFactor!$G$6:$G$17,C1054)*MAR1!$D$11*L1054,MAR1!$C$11+INDEX(ChangeFactor!$G$6:$G$17,C1054)*MAR1!$E$11*L1054)</f>
        <v/>
      </c>
    </row>
    <row r="1055">
      <c r="A1055" s="6">
        <f>Data!U1055</f>
        <v/>
      </c>
      <c r="B1055" s="6">
        <f>MOD(A1055-1,365)+1</f>
        <v/>
      </c>
      <c r="C1055" s="6">
        <f>MATCH(B1055,Markov!$C$6:$C$17,1)</f>
        <v/>
      </c>
      <c r="D1055" s="16">
        <f>Data!V1055</f>
        <v/>
      </c>
      <c r="E1055" s="6">
        <f>IF(D1055&lt;IF(E1054=1,INDEX(Markov!$I$6:$I$17,C1055),INDEX(Markov!$H$6:$H$17,C1055)),1,0)</f>
        <v/>
      </c>
      <c r="F1055" s="12">
        <f>IF(E1055=1,GAMMA.INV(Data!W1055,INDEX(Markov!$Q$6:$Q$17,C1055),INDEX(Markov!$R$6:$R$17,C1055)),0)</f>
        <v/>
      </c>
      <c r="G1055" s="6">
        <f>IF(D1055&lt;IF(G1054=1,INDEX(ChangeFactor!$O$6:$O$17,C1055),INDEX(ChangeFactor!$N$6:$N$17,C1055)),1,0)</f>
        <v/>
      </c>
      <c r="H1055" s="12">
        <f>IF(G1055=1,GAMMA.INV(Data!W1055,INDEX(ChangeFactor!$R$6:$R$17,C1055),INDEX(ChangeFactor!$S$6:$S$17,C1055)),0)</f>
        <v/>
      </c>
      <c r="I1055" s="7">
        <f>NORM.S.INV(Data!X1055)</f>
        <v/>
      </c>
      <c r="J1055" s="7">
        <f>NORM.S.INV(Data!Y1055)</f>
        <v/>
      </c>
      <c r="K1055" s="7">
        <f>NORM.S.INV(Data!Z1055)</f>
        <v/>
      </c>
      <c r="L1055" s="7">
        <f>MAR1!$B$32*L1054+MAR1!$C$32*M1054+MAR1!$D$32*N1054+MAR1!$B$42*I1055+MAR1!$C$42*J1055+MAR1!$D$42*K1055</f>
        <v/>
      </c>
      <c r="M1055" s="7">
        <f>MAR1!$B$33*L1054+MAR1!$C$33*M1054+MAR1!$D$33*N1054+MAR1!$B$43*I1055+MAR1!$C$43*J1055+MAR1!$D$43*K1055</f>
        <v/>
      </c>
      <c r="N1055" s="7">
        <f>MAR1!$B$34*L1054+MAR1!$C$34*M1054+MAR1!$D$34*N1054+MAR1!$B$44*I1055+MAR1!$C$44*J1055+MAR1!$D$44*K1055</f>
        <v/>
      </c>
      <c r="O1055" s="12">
        <f>MAR1!$B$5+MAR1!$C$5*COS(2*PI()*B1055/365)+MAR1!$D$5*SIN(2*PI()*B1055/365)+IF(E1055=1,MAR1!$B$11+MAR1!$D$11*L1055,MAR1!$C$11+MAR1!$E$11*L1055)</f>
        <v/>
      </c>
      <c r="P1055" s="12">
        <f>MAR1!$B$6+MAR1!$C$6*COS(2*PI()*B1055/365)+MAR1!$D$6*SIN(2*PI()*B1055/365)+IF(E1055=1,MAR1!$B$12+MAR1!$D$12*M1055,MAR1!$C$12+MAR1!$E$12*M1055)</f>
        <v/>
      </c>
      <c r="Q1055" s="12">
        <f>MAR1!$B$7+MAR1!$C$7*COS(2*PI()*B1055/365)+MAR1!$D$7*SIN(2*PI()*B1055/365)+IF(E1055=1,MAR1!$B$13+MAR1!$D$13*N1055,MAR1!$C$13+MAR1!$E$13*N1055)</f>
        <v/>
      </c>
      <c r="R1055" s="12">
        <f>MAR1!$B$5+MAR1!$C$5*COS(2*PI()*B1055/365)+MAR1!$D$5*SIN(2*PI()*B1055/365)+INDEX(ChangeFactor!$F$6:$F$17,C1055)+IF(G1055=1,MAR1!$B$11+INDEX(ChangeFactor!$G$6:$G$17,C1055)*MAR1!$D$11*L1055,MAR1!$C$11+INDEX(ChangeFactor!$G$6:$G$17,C1055)*MAR1!$E$11*L1055)</f>
        <v/>
      </c>
    </row>
    <row r="1056">
      <c r="A1056" s="6">
        <f>Data!U1056</f>
        <v/>
      </c>
      <c r="B1056" s="6">
        <f>MOD(A1056-1,365)+1</f>
        <v/>
      </c>
      <c r="C1056" s="6">
        <f>MATCH(B1056,Markov!$C$6:$C$17,1)</f>
        <v/>
      </c>
      <c r="D1056" s="16">
        <f>Data!V1056</f>
        <v/>
      </c>
      <c r="E1056" s="6">
        <f>IF(D1056&lt;IF(E1055=1,INDEX(Markov!$I$6:$I$17,C1056),INDEX(Markov!$H$6:$H$17,C1056)),1,0)</f>
        <v/>
      </c>
      <c r="F1056" s="12">
        <f>IF(E1056=1,GAMMA.INV(Data!W1056,INDEX(Markov!$Q$6:$Q$17,C1056),INDEX(Markov!$R$6:$R$17,C1056)),0)</f>
        <v/>
      </c>
      <c r="G1056" s="6">
        <f>IF(D1056&lt;IF(G1055=1,INDEX(ChangeFactor!$O$6:$O$17,C1056),INDEX(ChangeFactor!$N$6:$N$17,C1056)),1,0)</f>
        <v/>
      </c>
      <c r="H1056" s="12">
        <f>IF(G1056=1,GAMMA.INV(Data!W1056,INDEX(ChangeFactor!$R$6:$R$17,C1056),INDEX(ChangeFactor!$S$6:$S$17,C1056)),0)</f>
        <v/>
      </c>
      <c r="I1056" s="7">
        <f>NORM.S.INV(Data!X1056)</f>
        <v/>
      </c>
      <c r="J1056" s="7">
        <f>NORM.S.INV(Data!Y1056)</f>
        <v/>
      </c>
      <c r="K1056" s="7">
        <f>NORM.S.INV(Data!Z1056)</f>
        <v/>
      </c>
      <c r="L1056" s="7">
        <f>MAR1!$B$32*L1055+MAR1!$C$32*M1055+MAR1!$D$32*N1055+MAR1!$B$42*I1056+MAR1!$C$42*J1056+MAR1!$D$42*K1056</f>
        <v/>
      </c>
      <c r="M1056" s="7">
        <f>MAR1!$B$33*L1055+MAR1!$C$33*M1055+MAR1!$D$33*N1055+MAR1!$B$43*I1056+MAR1!$C$43*J1056+MAR1!$D$43*K1056</f>
        <v/>
      </c>
      <c r="N1056" s="7">
        <f>MAR1!$B$34*L1055+MAR1!$C$34*M1055+MAR1!$D$34*N1055+MAR1!$B$44*I1056+MAR1!$C$44*J1056+MAR1!$D$44*K1056</f>
        <v/>
      </c>
      <c r="O1056" s="12">
        <f>MAR1!$B$5+MAR1!$C$5*COS(2*PI()*B1056/365)+MAR1!$D$5*SIN(2*PI()*B1056/365)+IF(E1056=1,MAR1!$B$11+MAR1!$D$11*L1056,MAR1!$C$11+MAR1!$E$11*L1056)</f>
        <v/>
      </c>
      <c r="P1056" s="12">
        <f>MAR1!$B$6+MAR1!$C$6*COS(2*PI()*B1056/365)+MAR1!$D$6*SIN(2*PI()*B1056/365)+IF(E1056=1,MAR1!$B$12+MAR1!$D$12*M1056,MAR1!$C$12+MAR1!$E$12*M1056)</f>
        <v/>
      </c>
      <c r="Q1056" s="12">
        <f>MAR1!$B$7+MAR1!$C$7*COS(2*PI()*B1056/365)+MAR1!$D$7*SIN(2*PI()*B1056/365)+IF(E1056=1,MAR1!$B$13+MAR1!$D$13*N1056,MAR1!$C$13+MAR1!$E$13*N1056)</f>
        <v/>
      </c>
      <c r="R1056" s="12">
        <f>MAR1!$B$5+MAR1!$C$5*COS(2*PI()*B1056/365)+MAR1!$D$5*SIN(2*PI()*B1056/365)+INDEX(ChangeFactor!$F$6:$F$17,C1056)+IF(G1056=1,MAR1!$B$11+INDEX(ChangeFactor!$G$6:$G$17,C1056)*MAR1!$D$11*L1056,MAR1!$C$11+INDEX(ChangeFactor!$G$6:$G$17,C1056)*MAR1!$E$11*L1056)</f>
        <v/>
      </c>
    </row>
    <row r="1057">
      <c r="A1057" s="6">
        <f>Data!U1057</f>
        <v/>
      </c>
      <c r="B1057" s="6">
        <f>MOD(A1057-1,365)+1</f>
        <v/>
      </c>
      <c r="C1057" s="6">
        <f>MATCH(B1057,Markov!$C$6:$C$17,1)</f>
        <v/>
      </c>
      <c r="D1057" s="16">
        <f>Data!V1057</f>
        <v/>
      </c>
      <c r="E1057" s="6">
        <f>IF(D1057&lt;IF(E1056=1,INDEX(Markov!$I$6:$I$17,C1057),INDEX(Markov!$H$6:$H$17,C1057)),1,0)</f>
        <v/>
      </c>
      <c r="F1057" s="12">
        <f>IF(E1057=1,GAMMA.INV(Data!W1057,INDEX(Markov!$Q$6:$Q$17,C1057),INDEX(Markov!$R$6:$R$17,C1057)),0)</f>
        <v/>
      </c>
      <c r="G1057" s="6">
        <f>IF(D1057&lt;IF(G1056=1,INDEX(ChangeFactor!$O$6:$O$17,C1057),INDEX(ChangeFactor!$N$6:$N$17,C1057)),1,0)</f>
        <v/>
      </c>
      <c r="H1057" s="12">
        <f>IF(G1057=1,GAMMA.INV(Data!W1057,INDEX(ChangeFactor!$R$6:$R$17,C1057),INDEX(ChangeFactor!$S$6:$S$17,C1057)),0)</f>
        <v/>
      </c>
      <c r="I1057" s="7">
        <f>NORM.S.INV(Data!X1057)</f>
        <v/>
      </c>
      <c r="J1057" s="7">
        <f>NORM.S.INV(Data!Y1057)</f>
        <v/>
      </c>
      <c r="K1057" s="7">
        <f>NORM.S.INV(Data!Z1057)</f>
        <v/>
      </c>
      <c r="L1057" s="7">
        <f>MAR1!$B$32*L1056+MAR1!$C$32*M1056+MAR1!$D$32*N1056+MAR1!$B$42*I1057+MAR1!$C$42*J1057+MAR1!$D$42*K1057</f>
        <v/>
      </c>
      <c r="M1057" s="7">
        <f>MAR1!$B$33*L1056+MAR1!$C$33*M1056+MAR1!$D$33*N1056+MAR1!$B$43*I1057+MAR1!$C$43*J1057+MAR1!$D$43*K1057</f>
        <v/>
      </c>
      <c r="N1057" s="7">
        <f>MAR1!$B$34*L1056+MAR1!$C$34*M1056+MAR1!$D$34*N1056+MAR1!$B$44*I1057+MAR1!$C$44*J1057+MAR1!$D$44*K1057</f>
        <v/>
      </c>
      <c r="O1057" s="12">
        <f>MAR1!$B$5+MAR1!$C$5*COS(2*PI()*B1057/365)+MAR1!$D$5*SIN(2*PI()*B1057/365)+IF(E1057=1,MAR1!$B$11+MAR1!$D$11*L1057,MAR1!$C$11+MAR1!$E$11*L1057)</f>
        <v/>
      </c>
      <c r="P1057" s="12">
        <f>MAR1!$B$6+MAR1!$C$6*COS(2*PI()*B1057/365)+MAR1!$D$6*SIN(2*PI()*B1057/365)+IF(E1057=1,MAR1!$B$12+MAR1!$D$12*M1057,MAR1!$C$12+MAR1!$E$12*M1057)</f>
        <v/>
      </c>
      <c r="Q1057" s="12">
        <f>MAR1!$B$7+MAR1!$C$7*COS(2*PI()*B1057/365)+MAR1!$D$7*SIN(2*PI()*B1057/365)+IF(E1057=1,MAR1!$B$13+MAR1!$D$13*N1057,MAR1!$C$13+MAR1!$E$13*N1057)</f>
        <v/>
      </c>
      <c r="R1057" s="12">
        <f>MAR1!$B$5+MAR1!$C$5*COS(2*PI()*B1057/365)+MAR1!$D$5*SIN(2*PI()*B1057/365)+INDEX(ChangeFactor!$F$6:$F$17,C1057)+IF(G1057=1,MAR1!$B$11+INDEX(ChangeFactor!$G$6:$G$17,C1057)*MAR1!$D$11*L1057,MAR1!$C$11+INDEX(ChangeFactor!$G$6:$G$17,C1057)*MAR1!$E$11*L1057)</f>
        <v/>
      </c>
    </row>
    <row r="1058">
      <c r="A1058" s="6">
        <f>Data!U1058</f>
        <v/>
      </c>
      <c r="B1058" s="6">
        <f>MOD(A1058-1,365)+1</f>
        <v/>
      </c>
      <c r="C1058" s="6">
        <f>MATCH(B1058,Markov!$C$6:$C$17,1)</f>
        <v/>
      </c>
      <c r="D1058" s="16">
        <f>Data!V1058</f>
        <v/>
      </c>
      <c r="E1058" s="6">
        <f>IF(D1058&lt;IF(E1057=1,INDEX(Markov!$I$6:$I$17,C1058),INDEX(Markov!$H$6:$H$17,C1058)),1,0)</f>
        <v/>
      </c>
      <c r="F1058" s="12">
        <f>IF(E1058=1,GAMMA.INV(Data!W1058,INDEX(Markov!$Q$6:$Q$17,C1058),INDEX(Markov!$R$6:$R$17,C1058)),0)</f>
        <v/>
      </c>
      <c r="G1058" s="6">
        <f>IF(D1058&lt;IF(G1057=1,INDEX(ChangeFactor!$O$6:$O$17,C1058),INDEX(ChangeFactor!$N$6:$N$17,C1058)),1,0)</f>
        <v/>
      </c>
      <c r="H1058" s="12">
        <f>IF(G1058=1,GAMMA.INV(Data!W1058,INDEX(ChangeFactor!$R$6:$R$17,C1058),INDEX(ChangeFactor!$S$6:$S$17,C1058)),0)</f>
        <v/>
      </c>
      <c r="I1058" s="7">
        <f>NORM.S.INV(Data!X1058)</f>
        <v/>
      </c>
      <c r="J1058" s="7">
        <f>NORM.S.INV(Data!Y1058)</f>
        <v/>
      </c>
      <c r="K1058" s="7">
        <f>NORM.S.INV(Data!Z1058)</f>
        <v/>
      </c>
      <c r="L1058" s="7">
        <f>MAR1!$B$32*L1057+MAR1!$C$32*M1057+MAR1!$D$32*N1057+MAR1!$B$42*I1058+MAR1!$C$42*J1058+MAR1!$D$42*K1058</f>
        <v/>
      </c>
      <c r="M1058" s="7">
        <f>MAR1!$B$33*L1057+MAR1!$C$33*M1057+MAR1!$D$33*N1057+MAR1!$B$43*I1058+MAR1!$C$43*J1058+MAR1!$D$43*K1058</f>
        <v/>
      </c>
      <c r="N1058" s="7">
        <f>MAR1!$B$34*L1057+MAR1!$C$34*M1057+MAR1!$D$34*N1057+MAR1!$B$44*I1058+MAR1!$C$44*J1058+MAR1!$D$44*K1058</f>
        <v/>
      </c>
      <c r="O1058" s="12">
        <f>MAR1!$B$5+MAR1!$C$5*COS(2*PI()*B1058/365)+MAR1!$D$5*SIN(2*PI()*B1058/365)+IF(E1058=1,MAR1!$B$11+MAR1!$D$11*L1058,MAR1!$C$11+MAR1!$E$11*L1058)</f>
        <v/>
      </c>
      <c r="P1058" s="12">
        <f>MAR1!$B$6+MAR1!$C$6*COS(2*PI()*B1058/365)+MAR1!$D$6*SIN(2*PI()*B1058/365)+IF(E1058=1,MAR1!$B$12+MAR1!$D$12*M1058,MAR1!$C$12+MAR1!$E$12*M1058)</f>
        <v/>
      </c>
      <c r="Q1058" s="12">
        <f>MAR1!$B$7+MAR1!$C$7*COS(2*PI()*B1058/365)+MAR1!$D$7*SIN(2*PI()*B1058/365)+IF(E1058=1,MAR1!$B$13+MAR1!$D$13*N1058,MAR1!$C$13+MAR1!$E$13*N1058)</f>
        <v/>
      </c>
      <c r="R1058" s="12">
        <f>MAR1!$B$5+MAR1!$C$5*COS(2*PI()*B1058/365)+MAR1!$D$5*SIN(2*PI()*B1058/365)+INDEX(ChangeFactor!$F$6:$F$17,C1058)+IF(G1058=1,MAR1!$B$11+INDEX(ChangeFactor!$G$6:$G$17,C1058)*MAR1!$D$11*L1058,MAR1!$C$11+INDEX(ChangeFactor!$G$6:$G$17,C1058)*MAR1!$E$11*L1058)</f>
        <v/>
      </c>
    </row>
    <row r="1059">
      <c r="A1059" s="6">
        <f>Data!U1059</f>
        <v/>
      </c>
      <c r="B1059" s="6">
        <f>MOD(A1059-1,365)+1</f>
        <v/>
      </c>
      <c r="C1059" s="6">
        <f>MATCH(B1059,Markov!$C$6:$C$17,1)</f>
        <v/>
      </c>
      <c r="D1059" s="16">
        <f>Data!V1059</f>
        <v/>
      </c>
      <c r="E1059" s="6">
        <f>IF(D1059&lt;IF(E1058=1,INDEX(Markov!$I$6:$I$17,C1059),INDEX(Markov!$H$6:$H$17,C1059)),1,0)</f>
        <v/>
      </c>
      <c r="F1059" s="12">
        <f>IF(E1059=1,GAMMA.INV(Data!W1059,INDEX(Markov!$Q$6:$Q$17,C1059),INDEX(Markov!$R$6:$R$17,C1059)),0)</f>
        <v/>
      </c>
      <c r="G1059" s="6">
        <f>IF(D1059&lt;IF(G1058=1,INDEX(ChangeFactor!$O$6:$O$17,C1059),INDEX(ChangeFactor!$N$6:$N$17,C1059)),1,0)</f>
        <v/>
      </c>
      <c r="H1059" s="12">
        <f>IF(G1059=1,GAMMA.INV(Data!W1059,INDEX(ChangeFactor!$R$6:$R$17,C1059),INDEX(ChangeFactor!$S$6:$S$17,C1059)),0)</f>
        <v/>
      </c>
      <c r="I1059" s="7">
        <f>NORM.S.INV(Data!X1059)</f>
        <v/>
      </c>
      <c r="J1059" s="7">
        <f>NORM.S.INV(Data!Y1059)</f>
        <v/>
      </c>
      <c r="K1059" s="7">
        <f>NORM.S.INV(Data!Z1059)</f>
        <v/>
      </c>
      <c r="L1059" s="7">
        <f>MAR1!$B$32*L1058+MAR1!$C$32*M1058+MAR1!$D$32*N1058+MAR1!$B$42*I1059+MAR1!$C$42*J1059+MAR1!$D$42*K1059</f>
        <v/>
      </c>
      <c r="M1059" s="7">
        <f>MAR1!$B$33*L1058+MAR1!$C$33*M1058+MAR1!$D$33*N1058+MAR1!$B$43*I1059+MAR1!$C$43*J1059+MAR1!$D$43*K1059</f>
        <v/>
      </c>
      <c r="N1059" s="7">
        <f>MAR1!$B$34*L1058+MAR1!$C$34*M1058+MAR1!$D$34*N1058+MAR1!$B$44*I1059+MAR1!$C$44*J1059+MAR1!$D$44*K1059</f>
        <v/>
      </c>
      <c r="O1059" s="12">
        <f>MAR1!$B$5+MAR1!$C$5*COS(2*PI()*B1059/365)+MAR1!$D$5*SIN(2*PI()*B1059/365)+IF(E1059=1,MAR1!$B$11+MAR1!$D$11*L1059,MAR1!$C$11+MAR1!$E$11*L1059)</f>
        <v/>
      </c>
      <c r="P1059" s="12">
        <f>MAR1!$B$6+MAR1!$C$6*COS(2*PI()*B1059/365)+MAR1!$D$6*SIN(2*PI()*B1059/365)+IF(E1059=1,MAR1!$B$12+MAR1!$D$12*M1059,MAR1!$C$12+MAR1!$E$12*M1059)</f>
        <v/>
      </c>
      <c r="Q1059" s="12">
        <f>MAR1!$B$7+MAR1!$C$7*COS(2*PI()*B1059/365)+MAR1!$D$7*SIN(2*PI()*B1059/365)+IF(E1059=1,MAR1!$B$13+MAR1!$D$13*N1059,MAR1!$C$13+MAR1!$E$13*N1059)</f>
        <v/>
      </c>
      <c r="R1059" s="12">
        <f>MAR1!$B$5+MAR1!$C$5*COS(2*PI()*B1059/365)+MAR1!$D$5*SIN(2*PI()*B1059/365)+INDEX(ChangeFactor!$F$6:$F$17,C1059)+IF(G1059=1,MAR1!$B$11+INDEX(ChangeFactor!$G$6:$G$17,C1059)*MAR1!$D$11*L1059,MAR1!$C$11+INDEX(ChangeFactor!$G$6:$G$17,C1059)*MAR1!$E$11*L1059)</f>
        <v/>
      </c>
    </row>
    <row r="1060">
      <c r="A1060" s="6">
        <f>Data!U1060</f>
        <v/>
      </c>
      <c r="B1060" s="6">
        <f>MOD(A1060-1,365)+1</f>
        <v/>
      </c>
      <c r="C1060" s="6">
        <f>MATCH(B1060,Markov!$C$6:$C$17,1)</f>
        <v/>
      </c>
      <c r="D1060" s="16">
        <f>Data!V1060</f>
        <v/>
      </c>
      <c r="E1060" s="6">
        <f>IF(D1060&lt;IF(E1059=1,INDEX(Markov!$I$6:$I$17,C1060),INDEX(Markov!$H$6:$H$17,C1060)),1,0)</f>
        <v/>
      </c>
      <c r="F1060" s="12">
        <f>IF(E1060=1,GAMMA.INV(Data!W1060,INDEX(Markov!$Q$6:$Q$17,C1060),INDEX(Markov!$R$6:$R$17,C1060)),0)</f>
        <v/>
      </c>
      <c r="G1060" s="6">
        <f>IF(D1060&lt;IF(G1059=1,INDEX(ChangeFactor!$O$6:$O$17,C1060),INDEX(ChangeFactor!$N$6:$N$17,C1060)),1,0)</f>
        <v/>
      </c>
      <c r="H1060" s="12">
        <f>IF(G1060=1,GAMMA.INV(Data!W1060,INDEX(ChangeFactor!$R$6:$R$17,C1060),INDEX(ChangeFactor!$S$6:$S$17,C1060)),0)</f>
        <v/>
      </c>
      <c r="I1060" s="7">
        <f>NORM.S.INV(Data!X1060)</f>
        <v/>
      </c>
      <c r="J1060" s="7">
        <f>NORM.S.INV(Data!Y1060)</f>
        <v/>
      </c>
      <c r="K1060" s="7">
        <f>NORM.S.INV(Data!Z1060)</f>
        <v/>
      </c>
      <c r="L1060" s="7">
        <f>MAR1!$B$32*L1059+MAR1!$C$32*M1059+MAR1!$D$32*N1059+MAR1!$B$42*I1060+MAR1!$C$42*J1060+MAR1!$D$42*K1060</f>
        <v/>
      </c>
      <c r="M1060" s="7">
        <f>MAR1!$B$33*L1059+MAR1!$C$33*M1059+MAR1!$D$33*N1059+MAR1!$B$43*I1060+MAR1!$C$43*J1060+MAR1!$D$43*K1060</f>
        <v/>
      </c>
      <c r="N1060" s="7">
        <f>MAR1!$B$34*L1059+MAR1!$C$34*M1059+MAR1!$D$34*N1059+MAR1!$B$44*I1060+MAR1!$C$44*J1060+MAR1!$D$44*K1060</f>
        <v/>
      </c>
      <c r="O1060" s="12">
        <f>MAR1!$B$5+MAR1!$C$5*COS(2*PI()*B1060/365)+MAR1!$D$5*SIN(2*PI()*B1060/365)+IF(E1060=1,MAR1!$B$11+MAR1!$D$11*L1060,MAR1!$C$11+MAR1!$E$11*L1060)</f>
        <v/>
      </c>
      <c r="P1060" s="12">
        <f>MAR1!$B$6+MAR1!$C$6*COS(2*PI()*B1060/365)+MAR1!$D$6*SIN(2*PI()*B1060/365)+IF(E1060=1,MAR1!$B$12+MAR1!$D$12*M1060,MAR1!$C$12+MAR1!$E$12*M1060)</f>
        <v/>
      </c>
      <c r="Q1060" s="12">
        <f>MAR1!$B$7+MAR1!$C$7*COS(2*PI()*B1060/365)+MAR1!$D$7*SIN(2*PI()*B1060/365)+IF(E1060=1,MAR1!$B$13+MAR1!$D$13*N1060,MAR1!$C$13+MAR1!$E$13*N1060)</f>
        <v/>
      </c>
      <c r="R1060" s="12">
        <f>MAR1!$B$5+MAR1!$C$5*COS(2*PI()*B1060/365)+MAR1!$D$5*SIN(2*PI()*B1060/365)+INDEX(ChangeFactor!$F$6:$F$17,C1060)+IF(G1060=1,MAR1!$B$11+INDEX(ChangeFactor!$G$6:$G$17,C1060)*MAR1!$D$11*L1060,MAR1!$C$11+INDEX(ChangeFactor!$G$6:$G$17,C1060)*MAR1!$E$11*L1060)</f>
        <v/>
      </c>
    </row>
    <row r="1061">
      <c r="A1061" s="6">
        <f>Data!U1061</f>
        <v/>
      </c>
      <c r="B1061" s="6">
        <f>MOD(A1061-1,365)+1</f>
        <v/>
      </c>
      <c r="C1061" s="6">
        <f>MATCH(B1061,Markov!$C$6:$C$17,1)</f>
        <v/>
      </c>
      <c r="D1061" s="16">
        <f>Data!V1061</f>
        <v/>
      </c>
      <c r="E1061" s="6">
        <f>IF(D1061&lt;IF(E1060=1,INDEX(Markov!$I$6:$I$17,C1061),INDEX(Markov!$H$6:$H$17,C1061)),1,0)</f>
        <v/>
      </c>
      <c r="F1061" s="12">
        <f>IF(E1061=1,GAMMA.INV(Data!W1061,INDEX(Markov!$Q$6:$Q$17,C1061),INDEX(Markov!$R$6:$R$17,C1061)),0)</f>
        <v/>
      </c>
      <c r="G1061" s="6">
        <f>IF(D1061&lt;IF(G1060=1,INDEX(ChangeFactor!$O$6:$O$17,C1061),INDEX(ChangeFactor!$N$6:$N$17,C1061)),1,0)</f>
        <v/>
      </c>
      <c r="H1061" s="12">
        <f>IF(G1061=1,GAMMA.INV(Data!W1061,INDEX(ChangeFactor!$R$6:$R$17,C1061),INDEX(ChangeFactor!$S$6:$S$17,C1061)),0)</f>
        <v/>
      </c>
      <c r="I1061" s="7">
        <f>NORM.S.INV(Data!X1061)</f>
        <v/>
      </c>
      <c r="J1061" s="7">
        <f>NORM.S.INV(Data!Y1061)</f>
        <v/>
      </c>
      <c r="K1061" s="7">
        <f>NORM.S.INV(Data!Z1061)</f>
        <v/>
      </c>
      <c r="L1061" s="7">
        <f>MAR1!$B$32*L1060+MAR1!$C$32*M1060+MAR1!$D$32*N1060+MAR1!$B$42*I1061+MAR1!$C$42*J1061+MAR1!$D$42*K1061</f>
        <v/>
      </c>
      <c r="M1061" s="7">
        <f>MAR1!$B$33*L1060+MAR1!$C$33*M1060+MAR1!$D$33*N1060+MAR1!$B$43*I1061+MAR1!$C$43*J1061+MAR1!$D$43*K1061</f>
        <v/>
      </c>
      <c r="N1061" s="7">
        <f>MAR1!$B$34*L1060+MAR1!$C$34*M1060+MAR1!$D$34*N1060+MAR1!$B$44*I1061+MAR1!$C$44*J1061+MAR1!$D$44*K1061</f>
        <v/>
      </c>
      <c r="O1061" s="12">
        <f>MAR1!$B$5+MAR1!$C$5*COS(2*PI()*B1061/365)+MAR1!$D$5*SIN(2*PI()*B1061/365)+IF(E1061=1,MAR1!$B$11+MAR1!$D$11*L1061,MAR1!$C$11+MAR1!$E$11*L1061)</f>
        <v/>
      </c>
      <c r="P1061" s="12">
        <f>MAR1!$B$6+MAR1!$C$6*COS(2*PI()*B1061/365)+MAR1!$D$6*SIN(2*PI()*B1061/365)+IF(E1061=1,MAR1!$B$12+MAR1!$D$12*M1061,MAR1!$C$12+MAR1!$E$12*M1061)</f>
        <v/>
      </c>
      <c r="Q1061" s="12">
        <f>MAR1!$B$7+MAR1!$C$7*COS(2*PI()*B1061/365)+MAR1!$D$7*SIN(2*PI()*B1061/365)+IF(E1061=1,MAR1!$B$13+MAR1!$D$13*N1061,MAR1!$C$13+MAR1!$E$13*N1061)</f>
        <v/>
      </c>
      <c r="R1061" s="12">
        <f>MAR1!$B$5+MAR1!$C$5*COS(2*PI()*B1061/365)+MAR1!$D$5*SIN(2*PI()*B1061/365)+INDEX(ChangeFactor!$F$6:$F$17,C1061)+IF(G1061=1,MAR1!$B$11+INDEX(ChangeFactor!$G$6:$G$17,C1061)*MAR1!$D$11*L1061,MAR1!$C$11+INDEX(ChangeFactor!$G$6:$G$17,C1061)*MAR1!$E$11*L1061)</f>
        <v/>
      </c>
    </row>
    <row r="1062">
      <c r="A1062" s="6">
        <f>Data!U1062</f>
        <v/>
      </c>
      <c r="B1062" s="6">
        <f>MOD(A1062-1,365)+1</f>
        <v/>
      </c>
      <c r="C1062" s="6">
        <f>MATCH(B1062,Markov!$C$6:$C$17,1)</f>
        <v/>
      </c>
      <c r="D1062" s="16">
        <f>Data!V1062</f>
        <v/>
      </c>
      <c r="E1062" s="6">
        <f>IF(D1062&lt;IF(E1061=1,INDEX(Markov!$I$6:$I$17,C1062),INDEX(Markov!$H$6:$H$17,C1062)),1,0)</f>
        <v/>
      </c>
      <c r="F1062" s="12">
        <f>IF(E1062=1,GAMMA.INV(Data!W1062,INDEX(Markov!$Q$6:$Q$17,C1062),INDEX(Markov!$R$6:$R$17,C1062)),0)</f>
        <v/>
      </c>
      <c r="G1062" s="6">
        <f>IF(D1062&lt;IF(G1061=1,INDEX(ChangeFactor!$O$6:$O$17,C1062),INDEX(ChangeFactor!$N$6:$N$17,C1062)),1,0)</f>
        <v/>
      </c>
      <c r="H1062" s="12">
        <f>IF(G1062=1,GAMMA.INV(Data!W1062,INDEX(ChangeFactor!$R$6:$R$17,C1062),INDEX(ChangeFactor!$S$6:$S$17,C1062)),0)</f>
        <v/>
      </c>
      <c r="I1062" s="7">
        <f>NORM.S.INV(Data!X1062)</f>
        <v/>
      </c>
      <c r="J1062" s="7">
        <f>NORM.S.INV(Data!Y1062)</f>
        <v/>
      </c>
      <c r="K1062" s="7">
        <f>NORM.S.INV(Data!Z1062)</f>
        <v/>
      </c>
      <c r="L1062" s="7">
        <f>MAR1!$B$32*L1061+MAR1!$C$32*M1061+MAR1!$D$32*N1061+MAR1!$B$42*I1062+MAR1!$C$42*J1062+MAR1!$D$42*K1062</f>
        <v/>
      </c>
      <c r="M1062" s="7">
        <f>MAR1!$B$33*L1061+MAR1!$C$33*M1061+MAR1!$D$33*N1061+MAR1!$B$43*I1062+MAR1!$C$43*J1062+MAR1!$D$43*K1062</f>
        <v/>
      </c>
      <c r="N1062" s="7">
        <f>MAR1!$B$34*L1061+MAR1!$C$34*M1061+MAR1!$D$34*N1061+MAR1!$B$44*I1062+MAR1!$C$44*J1062+MAR1!$D$44*K1062</f>
        <v/>
      </c>
      <c r="O1062" s="12">
        <f>MAR1!$B$5+MAR1!$C$5*COS(2*PI()*B1062/365)+MAR1!$D$5*SIN(2*PI()*B1062/365)+IF(E1062=1,MAR1!$B$11+MAR1!$D$11*L1062,MAR1!$C$11+MAR1!$E$11*L1062)</f>
        <v/>
      </c>
      <c r="P1062" s="12">
        <f>MAR1!$B$6+MAR1!$C$6*COS(2*PI()*B1062/365)+MAR1!$D$6*SIN(2*PI()*B1062/365)+IF(E1062=1,MAR1!$B$12+MAR1!$D$12*M1062,MAR1!$C$12+MAR1!$E$12*M1062)</f>
        <v/>
      </c>
      <c r="Q1062" s="12">
        <f>MAR1!$B$7+MAR1!$C$7*COS(2*PI()*B1062/365)+MAR1!$D$7*SIN(2*PI()*B1062/365)+IF(E1062=1,MAR1!$B$13+MAR1!$D$13*N1062,MAR1!$C$13+MAR1!$E$13*N1062)</f>
        <v/>
      </c>
      <c r="R1062" s="12">
        <f>MAR1!$B$5+MAR1!$C$5*COS(2*PI()*B1062/365)+MAR1!$D$5*SIN(2*PI()*B1062/365)+INDEX(ChangeFactor!$F$6:$F$17,C1062)+IF(G1062=1,MAR1!$B$11+INDEX(ChangeFactor!$G$6:$G$17,C1062)*MAR1!$D$11*L1062,MAR1!$C$11+INDEX(ChangeFactor!$G$6:$G$17,C1062)*MAR1!$E$11*L1062)</f>
        <v/>
      </c>
    </row>
    <row r="1063">
      <c r="A1063" s="6">
        <f>Data!U1063</f>
        <v/>
      </c>
      <c r="B1063" s="6">
        <f>MOD(A1063-1,365)+1</f>
        <v/>
      </c>
      <c r="C1063" s="6">
        <f>MATCH(B1063,Markov!$C$6:$C$17,1)</f>
        <v/>
      </c>
      <c r="D1063" s="16">
        <f>Data!V1063</f>
        <v/>
      </c>
      <c r="E1063" s="6">
        <f>IF(D1063&lt;IF(E1062=1,INDEX(Markov!$I$6:$I$17,C1063),INDEX(Markov!$H$6:$H$17,C1063)),1,0)</f>
        <v/>
      </c>
      <c r="F1063" s="12">
        <f>IF(E1063=1,GAMMA.INV(Data!W1063,INDEX(Markov!$Q$6:$Q$17,C1063),INDEX(Markov!$R$6:$R$17,C1063)),0)</f>
        <v/>
      </c>
      <c r="G1063" s="6">
        <f>IF(D1063&lt;IF(G1062=1,INDEX(ChangeFactor!$O$6:$O$17,C1063),INDEX(ChangeFactor!$N$6:$N$17,C1063)),1,0)</f>
        <v/>
      </c>
      <c r="H1063" s="12">
        <f>IF(G1063=1,GAMMA.INV(Data!W1063,INDEX(ChangeFactor!$R$6:$R$17,C1063),INDEX(ChangeFactor!$S$6:$S$17,C1063)),0)</f>
        <v/>
      </c>
      <c r="I1063" s="7">
        <f>NORM.S.INV(Data!X1063)</f>
        <v/>
      </c>
      <c r="J1063" s="7">
        <f>NORM.S.INV(Data!Y1063)</f>
        <v/>
      </c>
      <c r="K1063" s="7">
        <f>NORM.S.INV(Data!Z1063)</f>
        <v/>
      </c>
      <c r="L1063" s="7">
        <f>MAR1!$B$32*L1062+MAR1!$C$32*M1062+MAR1!$D$32*N1062+MAR1!$B$42*I1063+MAR1!$C$42*J1063+MAR1!$D$42*K1063</f>
        <v/>
      </c>
      <c r="M1063" s="7">
        <f>MAR1!$B$33*L1062+MAR1!$C$33*M1062+MAR1!$D$33*N1062+MAR1!$B$43*I1063+MAR1!$C$43*J1063+MAR1!$D$43*K1063</f>
        <v/>
      </c>
      <c r="N1063" s="7">
        <f>MAR1!$B$34*L1062+MAR1!$C$34*M1062+MAR1!$D$34*N1062+MAR1!$B$44*I1063+MAR1!$C$44*J1063+MAR1!$D$44*K1063</f>
        <v/>
      </c>
      <c r="O1063" s="12">
        <f>MAR1!$B$5+MAR1!$C$5*COS(2*PI()*B1063/365)+MAR1!$D$5*SIN(2*PI()*B1063/365)+IF(E1063=1,MAR1!$B$11+MAR1!$D$11*L1063,MAR1!$C$11+MAR1!$E$11*L1063)</f>
        <v/>
      </c>
      <c r="P1063" s="12">
        <f>MAR1!$B$6+MAR1!$C$6*COS(2*PI()*B1063/365)+MAR1!$D$6*SIN(2*PI()*B1063/365)+IF(E1063=1,MAR1!$B$12+MAR1!$D$12*M1063,MAR1!$C$12+MAR1!$E$12*M1063)</f>
        <v/>
      </c>
      <c r="Q1063" s="12">
        <f>MAR1!$B$7+MAR1!$C$7*COS(2*PI()*B1063/365)+MAR1!$D$7*SIN(2*PI()*B1063/365)+IF(E1063=1,MAR1!$B$13+MAR1!$D$13*N1063,MAR1!$C$13+MAR1!$E$13*N1063)</f>
        <v/>
      </c>
      <c r="R1063" s="12">
        <f>MAR1!$B$5+MAR1!$C$5*COS(2*PI()*B1063/365)+MAR1!$D$5*SIN(2*PI()*B1063/365)+INDEX(ChangeFactor!$F$6:$F$17,C1063)+IF(G1063=1,MAR1!$B$11+INDEX(ChangeFactor!$G$6:$G$17,C1063)*MAR1!$D$11*L1063,MAR1!$C$11+INDEX(ChangeFactor!$G$6:$G$17,C1063)*MAR1!$E$11*L1063)</f>
        <v/>
      </c>
    </row>
    <row r="1064">
      <c r="A1064" s="6">
        <f>Data!U1064</f>
        <v/>
      </c>
      <c r="B1064" s="6">
        <f>MOD(A1064-1,365)+1</f>
        <v/>
      </c>
      <c r="C1064" s="6">
        <f>MATCH(B1064,Markov!$C$6:$C$17,1)</f>
        <v/>
      </c>
      <c r="D1064" s="16">
        <f>Data!V1064</f>
        <v/>
      </c>
      <c r="E1064" s="6">
        <f>IF(D1064&lt;IF(E1063=1,INDEX(Markov!$I$6:$I$17,C1064),INDEX(Markov!$H$6:$H$17,C1064)),1,0)</f>
        <v/>
      </c>
      <c r="F1064" s="12">
        <f>IF(E1064=1,GAMMA.INV(Data!W1064,INDEX(Markov!$Q$6:$Q$17,C1064),INDEX(Markov!$R$6:$R$17,C1064)),0)</f>
        <v/>
      </c>
      <c r="G1064" s="6">
        <f>IF(D1064&lt;IF(G1063=1,INDEX(ChangeFactor!$O$6:$O$17,C1064),INDEX(ChangeFactor!$N$6:$N$17,C1064)),1,0)</f>
        <v/>
      </c>
      <c r="H1064" s="12">
        <f>IF(G1064=1,GAMMA.INV(Data!W1064,INDEX(ChangeFactor!$R$6:$R$17,C1064),INDEX(ChangeFactor!$S$6:$S$17,C1064)),0)</f>
        <v/>
      </c>
      <c r="I1064" s="7">
        <f>NORM.S.INV(Data!X1064)</f>
        <v/>
      </c>
      <c r="J1064" s="7">
        <f>NORM.S.INV(Data!Y1064)</f>
        <v/>
      </c>
      <c r="K1064" s="7">
        <f>NORM.S.INV(Data!Z1064)</f>
        <v/>
      </c>
      <c r="L1064" s="7">
        <f>MAR1!$B$32*L1063+MAR1!$C$32*M1063+MAR1!$D$32*N1063+MAR1!$B$42*I1064+MAR1!$C$42*J1064+MAR1!$D$42*K1064</f>
        <v/>
      </c>
      <c r="M1064" s="7">
        <f>MAR1!$B$33*L1063+MAR1!$C$33*M1063+MAR1!$D$33*N1063+MAR1!$B$43*I1064+MAR1!$C$43*J1064+MAR1!$D$43*K1064</f>
        <v/>
      </c>
      <c r="N1064" s="7">
        <f>MAR1!$B$34*L1063+MAR1!$C$34*M1063+MAR1!$D$34*N1063+MAR1!$B$44*I1064+MAR1!$C$44*J1064+MAR1!$D$44*K1064</f>
        <v/>
      </c>
      <c r="O1064" s="12">
        <f>MAR1!$B$5+MAR1!$C$5*COS(2*PI()*B1064/365)+MAR1!$D$5*SIN(2*PI()*B1064/365)+IF(E1064=1,MAR1!$B$11+MAR1!$D$11*L1064,MAR1!$C$11+MAR1!$E$11*L1064)</f>
        <v/>
      </c>
      <c r="P1064" s="12">
        <f>MAR1!$B$6+MAR1!$C$6*COS(2*PI()*B1064/365)+MAR1!$D$6*SIN(2*PI()*B1064/365)+IF(E1064=1,MAR1!$B$12+MAR1!$D$12*M1064,MAR1!$C$12+MAR1!$E$12*M1064)</f>
        <v/>
      </c>
      <c r="Q1064" s="12">
        <f>MAR1!$B$7+MAR1!$C$7*COS(2*PI()*B1064/365)+MAR1!$D$7*SIN(2*PI()*B1064/365)+IF(E1064=1,MAR1!$B$13+MAR1!$D$13*N1064,MAR1!$C$13+MAR1!$E$13*N1064)</f>
        <v/>
      </c>
      <c r="R1064" s="12">
        <f>MAR1!$B$5+MAR1!$C$5*COS(2*PI()*B1064/365)+MAR1!$D$5*SIN(2*PI()*B1064/365)+INDEX(ChangeFactor!$F$6:$F$17,C1064)+IF(G1064=1,MAR1!$B$11+INDEX(ChangeFactor!$G$6:$G$17,C1064)*MAR1!$D$11*L1064,MAR1!$C$11+INDEX(ChangeFactor!$G$6:$G$17,C1064)*MAR1!$E$11*L1064)</f>
        <v/>
      </c>
    </row>
    <row r="1065">
      <c r="A1065" s="6">
        <f>Data!U1065</f>
        <v/>
      </c>
      <c r="B1065" s="6">
        <f>MOD(A1065-1,365)+1</f>
        <v/>
      </c>
      <c r="C1065" s="6">
        <f>MATCH(B1065,Markov!$C$6:$C$17,1)</f>
        <v/>
      </c>
      <c r="D1065" s="16">
        <f>Data!V1065</f>
        <v/>
      </c>
      <c r="E1065" s="6">
        <f>IF(D1065&lt;IF(E1064=1,INDEX(Markov!$I$6:$I$17,C1065),INDEX(Markov!$H$6:$H$17,C1065)),1,0)</f>
        <v/>
      </c>
      <c r="F1065" s="12">
        <f>IF(E1065=1,GAMMA.INV(Data!W1065,INDEX(Markov!$Q$6:$Q$17,C1065),INDEX(Markov!$R$6:$R$17,C1065)),0)</f>
        <v/>
      </c>
      <c r="G1065" s="6">
        <f>IF(D1065&lt;IF(G1064=1,INDEX(ChangeFactor!$O$6:$O$17,C1065),INDEX(ChangeFactor!$N$6:$N$17,C1065)),1,0)</f>
        <v/>
      </c>
      <c r="H1065" s="12">
        <f>IF(G1065=1,GAMMA.INV(Data!W1065,INDEX(ChangeFactor!$R$6:$R$17,C1065),INDEX(ChangeFactor!$S$6:$S$17,C1065)),0)</f>
        <v/>
      </c>
      <c r="I1065" s="7">
        <f>NORM.S.INV(Data!X1065)</f>
        <v/>
      </c>
      <c r="J1065" s="7">
        <f>NORM.S.INV(Data!Y1065)</f>
        <v/>
      </c>
      <c r="K1065" s="7">
        <f>NORM.S.INV(Data!Z1065)</f>
        <v/>
      </c>
      <c r="L1065" s="7">
        <f>MAR1!$B$32*L1064+MAR1!$C$32*M1064+MAR1!$D$32*N1064+MAR1!$B$42*I1065+MAR1!$C$42*J1065+MAR1!$D$42*K1065</f>
        <v/>
      </c>
      <c r="M1065" s="7">
        <f>MAR1!$B$33*L1064+MAR1!$C$33*M1064+MAR1!$D$33*N1064+MAR1!$B$43*I1065+MAR1!$C$43*J1065+MAR1!$D$43*K1065</f>
        <v/>
      </c>
      <c r="N1065" s="7">
        <f>MAR1!$B$34*L1064+MAR1!$C$34*M1064+MAR1!$D$34*N1064+MAR1!$B$44*I1065+MAR1!$C$44*J1065+MAR1!$D$44*K1065</f>
        <v/>
      </c>
      <c r="O1065" s="12">
        <f>MAR1!$B$5+MAR1!$C$5*COS(2*PI()*B1065/365)+MAR1!$D$5*SIN(2*PI()*B1065/365)+IF(E1065=1,MAR1!$B$11+MAR1!$D$11*L1065,MAR1!$C$11+MAR1!$E$11*L1065)</f>
        <v/>
      </c>
      <c r="P1065" s="12">
        <f>MAR1!$B$6+MAR1!$C$6*COS(2*PI()*B1065/365)+MAR1!$D$6*SIN(2*PI()*B1065/365)+IF(E1065=1,MAR1!$B$12+MAR1!$D$12*M1065,MAR1!$C$12+MAR1!$E$12*M1065)</f>
        <v/>
      </c>
      <c r="Q1065" s="12">
        <f>MAR1!$B$7+MAR1!$C$7*COS(2*PI()*B1065/365)+MAR1!$D$7*SIN(2*PI()*B1065/365)+IF(E1065=1,MAR1!$B$13+MAR1!$D$13*N1065,MAR1!$C$13+MAR1!$E$13*N1065)</f>
        <v/>
      </c>
      <c r="R1065" s="12">
        <f>MAR1!$B$5+MAR1!$C$5*COS(2*PI()*B1065/365)+MAR1!$D$5*SIN(2*PI()*B1065/365)+INDEX(ChangeFactor!$F$6:$F$17,C1065)+IF(G1065=1,MAR1!$B$11+INDEX(ChangeFactor!$G$6:$G$17,C1065)*MAR1!$D$11*L1065,MAR1!$C$11+INDEX(ChangeFactor!$G$6:$G$17,C1065)*MAR1!$E$11*L1065)</f>
        <v/>
      </c>
    </row>
    <row r="1066">
      <c r="A1066" s="6">
        <f>Data!U1066</f>
        <v/>
      </c>
      <c r="B1066" s="6">
        <f>MOD(A1066-1,365)+1</f>
        <v/>
      </c>
      <c r="C1066" s="6">
        <f>MATCH(B1066,Markov!$C$6:$C$17,1)</f>
        <v/>
      </c>
      <c r="D1066" s="16">
        <f>Data!V1066</f>
        <v/>
      </c>
      <c r="E1066" s="6">
        <f>IF(D1066&lt;IF(E1065=1,INDEX(Markov!$I$6:$I$17,C1066),INDEX(Markov!$H$6:$H$17,C1066)),1,0)</f>
        <v/>
      </c>
      <c r="F1066" s="12">
        <f>IF(E1066=1,GAMMA.INV(Data!W1066,INDEX(Markov!$Q$6:$Q$17,C1066),INDEX(Markov!$R$6:$R$17,C1066)),0)</f>
        <v/>
      </c>
      <c r="G1066" s="6">
        <f>IF(D1066&lt;IF(G1065=1,INDEX(ChangeFactor!$O$6:$O$17,C1066),INDEX(ChangeFactor!$N$6:$N$17,C1066)),1,0)</f>
        <v/>
      </c>
      <c r="H1066" s="12">
        <f>IF(G1066=1,GAMMA.INV(Data!W1066,INDEX(ChangeFactor!$R$6:$R$17,C1066),INDEX(ChangeFactor!$S$6:$S$17,C1066)),0)</f>
        <v/>
      </c>
      <c r="I1066" s="7">
        <f>NORM.S.INV(Data!X1066)</f>
        <v/>
      </c>
      <c r="J1066" s="7">
        <f>NORM.S.INV(Data!Y1066)</f>
        <v/>
      </c>
      <c r="K1066" s="7">
        <f>NORM.S.INV(Data!Z1066)</f>
        <v/>
      </c>
      <c r="L1066" s="7">
        <f>MAR1!$B$32*L1065+MAR1!$C$32*M1065+MAR1!$D$32*N1065+MAR1!$B$42*I1066+MAR1!$C$42*J1066+MAR1!$D$42*K1066</f>
        <v/>
      </c>
      <c r="M1066" s="7">
        <f>MAR1!$B$33*L1065+MAR1!$C$33*M1065+MAR1!$D$33*N1065+MAR1!$B$43*I1066+MAR1!$C$43*J1066+MAR1!$D$43*K1066</f>
        <v/>
      </c>
      <c r="N1066" s="7">
        <f>MAR1!$B$34*L1065+MAR1!$C$34*M1065+MAR1!$D$34*N1065+MAR1!$B$44*I1066+MAR1!$C$44*J1066+MAR1!$D$44*K1066</f>
        <v/>
      </c>
      <c r="O1066" s="12">
        <f>MAR1!$B$5+MAR1!$C$5*COS(2*PI()*B1066/365)+MAR1!$D$5*SIN(2*PI()*B1066/365)+IF(E1066=1,MAR1!$B$11+MAR1!$D$11*L1066,MAR1!$C$11+MAR1!$E$11*L1066)</f>
        <v/>
      </c>
      <c r="P1066" s="12">
        <f>MAR1!$B$6+MAR1!$C$6*COS(2*PI()*B1066/365)+MAR1!$D$6*SIN(2*PI()*B1066/365)+IF(E1066=1,MAR1!$B$12+MAR1!$D$12*M1066,MAR1!$C$12+MAR1!$E$12*M1066)</f>
        <v/>
      </c>
      <c r="Q1066" s="12">
        <f>MAR1!$B$7+MAR1!$C$7*COS(2*PI()*B1066/365)+MAR1!$D$7*SIN(2*PI()*B1066/365)+IF(E1066=1,MAR1!$B$13+MAR1!$D$13*N1066,MAR1!$C$13+MAR1!$E$13*N1066)</f>
        <v/>
      </c>
      <c r="R1066" s="12">
        <f>MAR1!$B$5+MAR1!$C$5*COS(2*PI()*B1066/365)+MAR1!$D$5*SIN(2*PI()*B1066/365)+INDEX(ChangeFactor!$F$6:$F$17,C1066)+IF(G1066=1,MAR1!$B$11+INDEX(ChangeFactor!$G$6:$G$17,C1066)*MAR1!$D$11*L1066,MAR1!$C$11+INDEX(ChangeFactor!$G$6:$G$17,C1066)*MAR1!$E$11*L1066)</f>
        <v/>
      </c>
    </row>
    <row r="1067">
      <c r="A1067" s="6">
        <f>Data!U1067</f>
        <v/>
      </c>
      <c r="B1067" s="6">
        <f>MOD(A1067-1,365)+1</f>
        <v/>
      </c>
      <c r="C1067" s="6">
        <f>MATCH(B1067,Markov!$C$6:$C$17,1)</f>
        <v/>
      </c>
      <c r="D1067" s="16">
        <f>Data!V1067</f>
        <v/>
      </c>
      <c r="E1067" s="6">
        <f>IF(D1067&lt;IF(E1066=1,INDEX(Markov!$I$6:$I$17,C1067),INDEX(Markov!$H$6:$H$17,C1067)),1,0)</f>
        <v/>
      </c>
      <c r="F1067" s="12">
        <f>IF(E1067=1,GAMMA.INV(Data!W1067,INDEX(Markov!$Q$6:$Q$17,C1067),INDEX(Markov!$R$6:$R$17,C1067)),0)</f>
        <v/>
      </c>
      <c r="G1067" s="6">
        <f>IF(D1067&lt;IF(G1066=1,INDEX(ChangeFactor!$O$6:$O$17,C1067),INDEX(ChangeFactor!$N$6:$N$17,C1067)),1,0)</f>
        <v/>
      </c>
      <c r="H1067" s="12">
        <f>IF(G1067=1,GAMMA.INV(Data!W1067,INDEX(ChangeFactor!$R$6:$R$17,C1067),INDEX(ChangeFactor!$S$6:$S$17,C1067)),0)</f>
        <v/>
      </c>
      <c r="I1067" s="7">
        <f>NORM.S.INV(Data!X1067)</f>
        <v/>
      </c>
      <c r="J1067" s="7">
        <f>NORM.S.INV(Data!Y1067)</f>
        <v/>
      </c>
      <c r="K1067" s="7">
        <f>NORM.S.INV(Data!Z1067)</f>
        <v/>
      </c>
      <c r="L1067" s="7">
        <f>MAR1!$B$32*L1066+MAR1!$C$32*M1066+MAR1!$D$32*N1066+MAR1!$B$42*I1067+MAR1!$C$42*J1067+MAR1!$D$42*K1067</f>
        <v/>
      </c>
      <c r="M1067" s="7">
        <f>MAR1!$B$33*L1066+MAR1!$C$33*M1066+MAR1!$D$33*N1066+MAR1!$B$43*I1067+MAR1!$C$43*J1067+MAR1!$D$43*K1067</f>
        <v/>
      </c>
      <c r="N1067" s="7">
        <f>MAR1!$B$34*L1066+MAR1!$C$34*M1066+MAR1!$D$34*N1066+MAR1!$B$44*I1067+MAR1!$C$44*J1067+MAR1!$D$44*K1067</f>
        <v/>
      </c>
      <c r="O1067" s="12">
        <f>MAR1!$B$5+MAR1!$C$5*COS(2*PI()*B1067/365)+MAR1!$D$5*SIN(2*PI()*B1067/365)+IF(E1067=1,MAR1!$B$11+MAR1!$D$11*L1067,MAR1!$C$11+MAR1!$E$11*L1067)</f>
        <v/>
      </c>
      <c r="P1067" s="12">
        <f>MAR1!$B$6+MAR1!$C$6*COS(2*PI()*B1067/365)+MAR1!$D$6*SIN(2*PI()*B1067/365)+IF(E1067=1,MAR1!$B$12+MAR1!$D$12*M1067,MAR1!$C$12+MAR1!$E$12*M1067)</f>
        <v/>
      </c>
      <c r="Q1067" s="12">
        <f>MAR1!$B$7+MAR1!$C$7*COS(2*PI()*B1067/365)+MAR1!$D$7*SIN(2*PI()*B1067/365)+IF(E1067=1,MAR1!$B$13+MAR1!$D$13*N1067,MAR1!$C$13+MAR1!$E$13*N1067)</f>
        <v/>
      </c>
      <c r="R1067" s="12">
        <f>MAR1!$B$5+MAR1!$C$5*COS(2*PI()*B1067/365)+MAR1!$D$5*SIN(2*PI()*B1067/365)+INDEX(ChangeFactor!$F$6:$F$17,C1067)+IF(G1067=1,MAR1!$B$11+INDEX(ChangeFactor!$G$6:$G$17,C1067)*MAR1!$D$11*L1067,MAR1!$C$11+INDEX(ChangeFactor!$G$6:$G$17,C1067)*MAR1!$E$11*L1067)</f>
        <v/>
      </c>
    </row>
    <row r="1068">
      <c r="A1068" s="6">
        <f>Data!U1068</f>
        <v/>
      </c>
      <c r="B1068" s="6">
        <f>MOD(A1068-1,365)+1</f>
        <v/>
      </c>
      <c r="C1068" s="6">
        <f>MATCH(B1068,Markov!$C$6:$C$17,1)</f>
        <v/>
      </c>
      <c r="D1068" s="16">
        <f>Data!V1068</f>
        <v/>
      </c>
      <c r="E1068" s="6">
        <f>IF(D1068&lt;IF(E1067=1,INDEX(Markov!$I$6:$I$17,C1068),INDEX(Markov!$H$6:$H$17,C1068)),1,0)</f>
        <v/>
      </c>
      <c r="F1068" s="12">
        <f>IF(E1068=1,GAMMA.INV(Data!W1068,INDEX(Markov!$Q$6:$Q$17,C1068),INDEX(Markov!$R$6:$R$17,C1068)),0)</f>
        <v/>
      </c>
      <c r="G1068" s="6">
        <f>IF(D1068&lt;IF(G1067=1,INDEX(ChangeFactor!$O$6:$O$17,C1068),INDEX(ChangeFactor!$N$6:$N$17,C1068)),1,0)</f>
        <v/>
      </c>
      <c r="H1068" s="12">
        <f>IF(G1068=1,GAMMA.INV(Data!W1068,INDEX(ChangeFactor!$R$6:$R$17,C1068),INDEX(ChangeFactor!$S$6:$S$17,C1068)),0)</f>
        <v/>
      </c>
      <c r="I1068" s="7">
        <f>NORM.S.INV(Data!X1068)</f>
        <v/>
      </c>
      <c r="J1068" s="7">
        <f>NORM.S.INV(Data!Y1068)</f>
        <v/>
      </c>
      <c r="K1068" s="7">
        <f>NORM.S.INV(Data!Z1068)</f>
        <v/>
      </c>
      <c r="L1068" s="7">
        <f>MAR1!$B$32*L1067+MAR1!$C$32*M1067+MAR1!$D$32*N1067+MAR1!$B$42*I1068+MAR1!$C$42*J1068+MAR1!$D$42*K1068</f>
        <v/>
      </c>
      <c r="M1068" s="7">
        <f>MAR1!$B$33*L1067+MAR1!$C$33*M1067+MAR1!$D$33*N1067+MAR1!$B$43*I1068+MAR1!$C$43*J1068+MAR1!$D$43*K1068</f>
        <v/>
      </c>
      <c r="N1068" s="7">
        <f>MAR1!$B$34*L1067+MAR1!$C$34*M1067+MAR1!$D$34*N1067+MAR1!$B$44*I1068+MAR1!$C$44*J1068+MAR1!$D$44*K1068</f>
        <v/>
      </c>
      <c r="O1068" s="12">
        <f>MAR1!$B$5+MAR1!$C$5*COS(2*PI()*B1068/365)+MAR1!$D$5*SIN(2*PI()*B1068/365)+IF(E1068=1,MAR1!$B$11+MAR1!$D$11*L1068,MAR1!$C$11+MAR1!$E$11*L1068)</f>
        <v/>
      </c>
      <c r="P1068" s="12">
        <f>MAR1!$B$6+MAR1!$C$6*COS(2*PI()*B1068/365)+MAR1!$D$6*SIN(2*PI()*B1068/365)+IF(E1068=1,MAR1!$B$12+MAR1!$D$12*M1068,MAR1!$C$12+MAR1!$E$12*M1068)</f>
        <v/>
      </c>
      <c r="Q1068" s="12">
        <f>MAR1!$B$7+MAR1!$C$7*COS(2*PI()*B1068/365)+MAR1!$D$7*SIN(2*PI()*B1068/365)+IF(E1068=1,MAR1!$B$13+MAR1!$D$13*N1068,MAR1!$C$13+MAR1!$E$13*N1068)</f>
        <v/>
      </c>
      <c r="R1068" s="12">
        <f>MAR1!$B$5+MAR1!$C$5*COS(2*PI()*B1068/365)+MAR1!$D$5*SIN(2*PI()*B1068/365)+INDEX(ChangeFactor!$F$6:$F$17,C1068)+IF(G1068=1,MAR1!$B$11+INDEX(ChangeFactor!$G$6:$G$17,C1068)*MAR1!$D$11*L1068,MAR1!$C$11+INDEX(ChangeFactor!$G$6:$G$17,C1068)*MAR1!$E$11*L1068)</f>
        <v/>
      </c>
    </row>
    <row r="1069">
      <c r="A1069" s="6">
        <f>Data!U1069</f>
        <v/>
      </c>
      <c r="B1069" s="6">
        <f>MOD(A1069-1,365)+1</f>
        <v/>
      </c>
      <c r="C1069" s="6">
        <f>MATCH(B1069,Markov!$C$6:$C$17,1)</f>
        <v/>
      </c>
      <c r="D1069" s="16">
        <f>Data!V1069</f>
        <v/>
      </c>
      <c r="E1069" s="6">
        <f>IF(D1069&lt;IF(E1068=1,INDEX(Markov!$I$6:$I$17,C1069),INDEX(Markov!$H$6:$H$17,C1069)),1,0)</f>
        <v/>
      </c>
      <c r="F1069" s="12">
        <f>IF(E1069=1,GAMMA.INV(Data!W1069,INDEX(Markov!$Q$6:$Q$17,C1069),INDEX(Markov!$R$6:$R$17,C1069)),0)</f>
        <v/>
      </c>
      <c r="G1069" s="6">
        <f>IF(D1069&lt;IF(G1068=1,INDEX(ChangeFactor!$O$6:$O$17,C1069),INDEX(ChangeFactor!$N$6:$N$17,C1069)),1,0)</f>
        <v/>
      </c>
      <c r="H1069" s="12">
        <f>IF(G1069=1,GAMMA.INV(Data!W1069,INDEX(ChangeFactor!$R$6:$R$17,C1069),INDEX(ChangeFactor!$S$6:$S$17,C1069)),0)</f>
        <v/>
      </c>
      <c r="I1069" s="7">
        <f>NORM.S.INV(Data!X1069)</f>
        <v/>
      </c>
      <c r="J1069" s="7">
        <f>NORM.S.INV(Data!Y1069)</f>
        <v/>
      </c>
      <c r="K1069" s="7">
        <f>NORM.S.INV(Data!Z1069)</f>
        <v/>
      </c>
      <c r="L1069" s="7">
        <f>MAR1!$B$32*L1068+MAR1!$C$32*M1068+MAR1!$D$32*N1068+MAR1!$B$42*I1069+MAR1!$C$42*J1069+MAR1!$D$42*K1069</f>
        <v/>
      </c>
      <c r="M1069" s="7">
        <f>MAR1!$B$33*L1068+MAR1!$C$33*M1068+MAR1!$D$33*N1068+MAR1!$B$43*I1069+MAR1!$C$43*J1069+MAR1!$D$43*K1069</f>
        <v/>
      </c>
      <c r="N1069" s="7">
        <f>MAR1!$B$34*L1068+MAR1!$C$34*M1068+MAR1!$D$34*N1068+MAR1!$B$44*I1069+MAR1!$C$44*J1069+MAR1!$D$44*K1069</f>
        <v/>
      </c>
      <c r="O1069" s="12">
        <f>MAR1!$B$5+MAR1!$C$5*COS(2*PI()*B1069/365)+MAR1!$D$5*SIN(2*PI()*B1069/365)+IF(E1069=1,MAR1!$B$11+MAR1!$D$11*L1069,MAR1!$C$11+MAR1!$E$11*L1069)</f>
        <v/>
      </c>
      <c r="P1069" s="12">
        <f>MAR1!$B$6+MAR1!$C$6*COS(2*PI()*B1069/365)+MAR1!$D$6*SIN(2*PI()*B1069/365)+IF(E1069=1,MAR1!$B$12+MAR1!$D$12*M1069,MAR1!$C$12+MAR1!$E$12*M1069)</f>
        <v/>
      </c>
      <c r="Q1069" s="12">
        <f>MAR1!$B$7+MAR1!$C$7*COS(2*PI()*B1069/365)+MAR1!$D$7*SIN(2*PI()*B1069/365)+IF(E1069=1,MAR1!$B$13+MAR1!$D$13*N1069,MAR1!$C$13+MAR1!$E$13*N1069)</f>
        <v/>
      </c>
      <c r="R1069" s="12">
        <f>MAR1!$B$5+MAR1!$C$5*COS(2*PI()*B1069/365)+MAR1!$D$5*SIN(2*PI()*B1069/365)+INDEX(ChangeFactor!$F$6:$F$17,C1069)+IF(G1069=1,MAR1!$B$11+INDEX(ChangeFactor!$G$6:$G$17,C1069)*MAR1!$D$11*L1069,MAR1!$C$11+INDEX(ChangeFactor!$G$6:$G$17,C1069)*MAR1!$E$11*L1069)</f>
        <v/>
      </c>
    </row>
    <row r="1070">
      <c r="A1070" s="6">
        <f>Data!U1070</f>
        <v/>
      </c>
      <c r="B1070" s="6">
        <f>MOD(A1070-1,365)+1</f>
        <v/>
      </c>
      <c r="C1070" s="6">
        <f>MATCH(B1070,Markov!$C$6:$C$17,1)</f>
        <v/>
      </c>
      <c r="D1070" s="16">
        <f>Data!V1070</f>
        <v/>
      </c>
      <c r="E1070" s="6">
        <f>IF(D1070&lt;IF(E1069=1,INDEX(Markov!$I$6:$I$17,C1070),INDEX(Markov!$H$6:$H$17,C1070)),1,0)</f>
        <v/>
      </c>
      <c r="F1070" s="12">
        <f>IF(E1070=1,GAMMA.INV(Data!W1070,INDEX(Markov!$Q$6:$Q$17,C1070),INDEX(Markov!$R$6:$R$17,C1070)),0)</f>
        <v/>
      </c>
      <c r="G1070" s="6">
        <f>IF(D1070&lt;IF(G1069=1,INDEX(ChangeFactor!$O$6:$O$17,C1070),INDEX(ChangeFactor!$N$6:$N$17,C1070)),1,0)</f>
        <v/>
      </c>
      <c r="H1070" s="12">
        <f>IF(G1070=1,GAMMA.INV(Data!W1070,INDEX(ChangeFactor!$R$6:$R$17,C1070),INDEX(ChangeFactor!$S$6:$S$17,C1070)),0)</f>
        <v/>
      </c>
      <c r="I1070" s="7">
        <f>NORM.S.INV(Data!X1070)</f>
        <v/>
      </c>
      <c r="J1070" s="7">
        <f>NORM.S.INV(Data!Y1070)</f>
        <v/>
      </c>
      <c r="K1070" s="7">
        <f>NORM.S.INV(Data!Z1070)</f>
        <v/>
      </c>
      <c r="L1070" s="7">
        <f>MAR1!$B$32*L1069+MAR1!$C$32*M1069+MAR1!$D$32*N1069+MAR1!$B$42*I1070+MAR1!$C$42*J1070+MAR1!$D$42*K1070</f>
        <v/>
      </c>
      <c r="M1070" s="7">
        <f>MAR1!$B$33*L1069+MAR1!$C$33*M1069+MAR1!$D$33*N1069+MAR1!$B$43*I1070+MAR1!$C$43*J1070+MAR1!$D$43*K1070</f>
        <v/>
      </c>
      <c r="N1070" s="7">
        <f>MAR1!$B$34*L1069+MAR1!$C$34*M1069+MAR1!$D$34*N1069+MAR1!$B$44*I1070+MAR1!$C$44*J1070+MAR1!$D$44*K1070</f>
        <v/>
      </c>
      <c r="O1070" s="12">
        <f>MAR1!$B$5+MAR1!$C$5*COS(2*PI()*B1070/365)+MAR1!$D$5*SIN(2*PI()*B1070/365)+IF(E1070=1,MAR1!$B$11+MAR1!$D$11*L1070,MAR1!$C$11+MAR1!$E$11*L1070)</f>
        <v/>
      </c>
      <c r="P1070" s="12">
        <f>MAR1!$B$6+MAR1!$C$6*COS(2*PI()*B1070/365)+MAR1!$D$6*SIN(2*PI()*B1070/365)+IF(E1070=1,MAR1!$B$12+MAR1!$D$12*M1070,MAR1!$C$12+MAR1!$E$12*M1070)</f>
        <v/>
      </c>
      <c r="Q1070" s="12">
        <f>MAR1!$B$7+MAR1!$C$7*COS(2*PI()*B1070/365)+MAR1!$D$7*SIN(2*PI()*B1070/365)+IF(E1070=1,MAR1!$B$13+MAR1!$D$13*N1070,MAR1!$C$13+MAR1!$E$13*N1070)</f>
        <v/>
      </c>
      <c r="R1070" s="12">
        <f>MAR1!$B$5+MAR1!$C$5*COS(2*PI()*B1070/365)+MAR1!$D$5*SIN(2*PI()*B1070/365)+INDEX(ChangeFactor!$F$6:$F$17,C1070)+IF(G1070=1,MAR1!$B$11+INDEX(ChangeFactor!$G$6:$G$17,C1070)*MAR1!$D$11*L1070,MAR1!$C$11+INDEX(ChangeFactor!$G$6:$G$17,C1070)*MAR1!$E$11*L1070)</f>
        <v/>
      </c>
    </row>
    <row r="1071">
      <c r="A1071" s="6">
        <f>Data!U1071</f>
        <v/>
      </c>
      <c r="B1071" s="6">
        <f>MOD(A1071-1,365)+1</f>
        <v/>
      </c>
      <c r="C1071" s="6">
        <f>MATCH(B1071,Markov!$C$6:$C$17,1)</f>
        <v/>
      </c>
      <c r="D1071" s="16">
        <f>Data!V1071</f>
        <v/>
      </c>
      <c r="E1071" s="6">
        <f>IF(D1071&lt;IF(E1070=1,INDEX(Markov!$I$6:$I$17,C1071),INDEX(Markov!$H$6:$H$17,C1071)),1,0)</f>
        <v/>
      </c>
      <c r="F1071" s="12">
        <f>IF(E1071=1,GAMMA.INV(Data!W1071,INDEX(Markov!$Q$6:$Q$17,C1071),INDEX(Markov!$R$6:$R$17,C1071)),0)</f>
        <v/>
      </c>
      <c r="G1071" s="6">
        <f>IF(D1071&lt;IF(G1070=1,INDEX(ChangeFactor!$O$6:$O$17,C1071),INDEX(ChangeFactor!$N$6:$N$17,C1071)),1,0)</f>
        <v/>
      </c>
      <c r="H1071" s="12">
        <f>IF(G1071=1,GAMMA.INV(Data!W1071,INDEX(ChangeFactor!$R$6:$R$17,C1071),INDEX(ChangeFactor!$S$6:$S$17,C1071)),0)</f>
        <v/>
      </c>
      <c r="I1071" s="7">
        <f>NORM.S.INV(Data!X1071)</f>
        <v/>
      </c>
      <c r="J1071" s="7">
        <f>NORM.S.INV(Data!Y1071)</f>
        <v/>
      </c>
      <c r="K1071" s="7">
        <f>NORM.S.INV(Data!Z1071)</f>
        <v/>
      </c>
      <c r="L1071" s="7">
        <f>MAR1!$B$32*L1070+MAR1!$C$32*M1070+MAR1!$D$32*N1070+MAR1!$B$42*I1071+MAR1!$C$42*J1071+MAR1!$D$42*K1071</f>
        <v/>
      </c>
      <c r="M1071" s="7">
        <f>MAR1!$B$33*L1070+MAR1!$C$33*M1070+MAR1!$D$33*N1070+MAR1!$B$43*I1071+MAR1!$C$43*J1071+MAR1!$D$43*K1071</f>
        <v/>
      </c>
      <c r="N1071" s="7">
        <f>MAR1!$B$34*L1070+MAR1!$C$34*M1070+MAR1!$D$34*N1070+MAR1!$B$44*I1071+MAR1!$C$44*J1071+MAR1!$D$44*K1071</f>
        <v/>
      </c>
      <c r="O1071" s="12">
        <f>MAR1!$B$5+MAR1!$C$5*COS(2*PI()*B1071/365)+MAR1!$D$5*SIN(2*PI()*B1071/365)+IF(E1071=1,MAR1!$B$11+MAR1!$D$11*L1071,MAR1!$C$11+MAR1!$E$11*L1071)</f>
        <v/>
      </c>
      <c r="P1071" s="12">
        <f>MAR1!$B$6+MAR1!$C$6*COS(2*PI()*B1071/365)+MAR1!$D$6*SIN(2*PI()*B1071/365)+IF(E1071=1,MAR1!$B$12+MAR1!$D$12*M1071,MAR1!$C$12+MAR1!$E$12*M1071)</f>
        <v/>
      </c>
      <c r="Q1071" s="12">
        <f>MAR1!$B$7+MAR1!$C$7*COS(2*PI()*B1071/365)+MAR1!$D$7*SIN(2*PI()*B1071/365)+IF(E1071=1,MAR1!$B$13+MAR1!$D$13*N1071,MAR1!$C$13+MAR1!$E$13*N1071)</f>
        <v/>
      </c>
      <c r="R1071" s="12">
        <f>MAR1!$B$5+MAR1!$C$5*COS(2*PI()*B1071/365)+MAR1!$D$5*SIN(2*PI()*B1071/365)+INDEX(ChangeFactor!$F$6:$F$17,C1071)+IF(G1071=1,MAR1!$B$11+INDEX(ChangeFactor!$G$6:$G$17,C1071)*MAR1!$D$11*L1071,MAR1!$C$11+INDEX(ChangeFactor!$G$6:$G$17,C1071)*MAR1!$E$11*L1071)</f>
        <v/>
      </c>
    </row>
    <row r="1072">
      <c r="A1072" s="6">
        <f>Data!U1072</f>
        <v/>
      </c>
      <c r="B1072" s="6">
        <f>MOD(A1072-1,365)+1</f>
        <v/>
      </c>
      <c r="C1072" s="6">
        <f>MATCH(B1072,Markov!$C$6:$C$17,1)</f>
        <v/>
      </c>
      <c r="D1072" s="16">
        <f>Data!V1072</f>
        <v/>
      </c>
      <c r="E1072" s="6">
        <f>IF(D1072&lt;IF(E1071=1,INDEX(Markov!$I$6:$I$17,C1072),INDEX(Markov!$H$6:$H$17,C1072)),1,0)</f>
        <v/>
      </c>
      <c r="F1072" s="12">
        <f>IF(E1072=1,GAMMA.INV(Data!W1072,INDEX(Markov!$Q$6:$Q$17,C1072),INDEX(Markov!$R$6:$R$17,C1072)),0)</f>
        <v/>
      </c>
      <c r="G1072" s="6">
        <f>IF(D1072&lt;IF(G1071=1,INDEX(ChangeFactor!$O$6:$O$17,C1072),INDEX(ChangeFactor!$N$6:$N$17,C1072)),1,0)</f>
        <v/>
      </c>
      <c r="H1072" s="12">
        <f>IF(G1072=1,GAMMA.INV(Data!W1072,INDEX(ChangeFactor!$R$6:$R$17,C1072),INDEX(ChangeFactor!$S$6:$S$17,C1072)),0)</f>
        <v/>
      </c>
      <c r="I1072" s="7">
        <f>NORM.S.INV(Data!X1072)</f>
        <v/>
      </c>
      <c r="J1072" s="7">
        <f>NORM.S.INV(Data!Y1072)</f>
        <v/>
      </c>
      <c r="K1072" s="7">
        <f>NORM.S.INV(Data!Z1072)</f>
        <v/>
      </c>
      <c r="L1072" s="7">
        <f>MAR1!$B$32*L1071+MAR1!$C$32*M1071+MAR1!$D$32*N1071+MAR1!$B$42*I1072+MAR1!$C$42*J1072+MAR1!$D$42*K1072</f>
        <v/>
      </c>
      <c r="M1072" s="7">
        <f>MAR1!$B$33*L1071+MAR1!$C$33*M1071+MAR1!$D$33*N1071+MAR1!$B$43*I1072+MAR1!$C$43*J1072+MAR1!$D$43*K1072</f>
        <v/>
      </c>
      <c r="N1072" s="7">
        <f>MAR1!$B$34*L1071+MAR1!$C$34*M1071+MAR1!$D$34*N1071+MAR1!$B$44*I1072+MAR1!$C$44*J1072+MAR1!$D$44*K1072</f>
        <v/>
      </c>
      <c r="O1072" s="12">
        <f>MAR1!$B$5+MAR1!$C$5*COS(2*PI()*B1072/365)+MAR1!$D$5*SIN(2*PI()*B1072/365)+IF(E1072=1,MAR1!$B$11+MAR1!$D$11*L1072,MAR1!$C$11+MAR1!$E$11*L1072)</f>
        <v/>
      </c>
      <c r="P1072" s="12">
        <f>MAR1!$B$6+MAR1!$C$6*COS(2*PI()*B1072/365)+MAR1!$D$6*SIN(2*PI()*B1072/365)+IF(E1072=1,MAR1!$B$12+MAR1!$D$12*M1072,MAR1!$C$12+MAR1!$E$12*M1072)</f>
        <v/>
      </c>
      <c r="Q1072" s="12">
        <f>MAR1!$B$7+MAR1!$C$7*COS(2*PI()*B1072/365)+MAR1!$D$7*SIN(2*PI()*B1072/365)+IF(E1072=1,MAR1!$B$13+MAR1!$D$13*N1072,MAR1!$C$13+MAR1!$E$13*N1072)</f>
        <v/>
      </c>
      <c r="R1072" s="12">
        <f>MAR1!$B$5+MAR1!$C$5*COS(2*PI()*B1072/365)+MAR1!$D$5*SIN(2*PI()*B1072/365)+INDEX(ChangeFactor!$F$6:$F$17,C1072)+IF(G1072=1,MAR1!$B$11+INDEX(ChangeFactor!$G$6:$G$17,C1072)*MAR1!$D$11*L1072,MAR1!$C$11+INDEX(ChangeFactor!$G$6:$G$17,C1072)*MAR1!$E$11*L1072)</f>
        <v/>
      </c>
    </row>
    <row r="1073">
      <c r="A1073" s="6">
        <f>Data!U1073</f>
        <v/>
      </c>
      <c r="B1073" s="6">
        <f>MOD(A1073-1,365)+1</f>
        <v/>
      </c>
      <c r="C1073" s="6">
        <f>MATCH(B1073,Markov!$C$6:$C$17,1)</f>
        <v/>
      </c>
      <c r="D1073" s="16">
        <f>Data!V1073</f>
        <v/>
      </c>
      <c r="E1073" s="6">
        <f>IF(D1073&lt;IF(E1072=1,INDEX(Markov!$I$6:$I$17,C1073),INDEX(Markov!$H$6:$H$17,C1073)),1,0)</f>
        <v/>
      </c>
      <c r="F1073" s="12">
        <f>IF(E1073=1,GAMMA.INV(Data!W1073,INDEX(Markov!$Q$6:$Q$17,C1073),INDEX(Markov!$R$6:$R$17,C1073)),0)</f>
        <v/>
      </c>
      <c r="G1073" s="6">
        <f>IF(D1073&lt;IF(G1072=1,INDEX(ChangeFactor!$O$6:$O$17,C1073),INDEX(ChangeFactor!$N$6:$N$17,C1073)),1,0)</f>
        <v/>
      </c>
      <c r="H1073" s="12">
        <f>IF(G1073=1,GAMMA.INV(Data!W1073,INDEX(ChangeFactor!$R$6:$R$17,C1073),INDEX(ChangeFactor!$S$6:$S$17,C1073)),0)</f>
        <v/>
      </c>
      <c r="I1073" s="7">
        <f>NORM.S.INV(Data!X1073)</f>
        <v/>
      </c>
      <c r="J1073" s="7">
        <f>NORM.S.INV(Data!Y1073)</f>
        <v/>
      </c>
      <c r="K1073" s="7">
        <f>NORM.S.INV(Data!Z1073)</f>
        <v/>
      </c>
      <c r="L1073" s="7">
        <f>MAR1!$B$32*L1072+MAR1!$C$32*M1072+MAR1!$D$32*N1072+MAR1!$B$42*I1073+MAR1!$C$42*J1073+MAR1!$D$42*K1073</f>
        <v/>
      </c>
      <c r="M1073" s="7">
        <f>MAR1!$B$33*L1072+MAR1!$C$33*M1072+MAR1!$D$33*N1072+MAR1!$B$43*I1073+MAR1!$C$43*J1073+MAR1!$D$43*K1073</f>
        <v/>
      </c>
      <c r="N1073" s="7">
        <f>MAR1!$B$34*L1072+MAR1!$C$34*M1072+MAR1!$D$34*N1072+MAR1!$B$44*I1073+MAR1!$C$44*J1073+MAR1!$D$44*K1073</f>
        <v/>
      </c>
      <c r="O1073" s="12">
        <f>MAR1!$B$5+MAR1!$C$5*COS(2*PI()*B1073/365)+MAR1!$D$5*SIN(2*PI()*B1073/365)+IF(E1073=1,MAR1!$B$11+MAR1!$D$11*L1073,MAR1!$C$11+MAR1!$E$11*L1073)</f>
        <v/>
      </c>
      <c r="P1073" s="12">
        <f>MAR1!$B$6+MAR1!$C$6*COS(2*PI()*B1073/365)+MAR1!$D$6*SIN(2*PI()*B1073/365)+IF(E1073=1,MAR1!$B$12+MAR1!$D$12*M1073,MAR1!$C$12+MAR1!$E$12*M1073)</f>
        <v/>
      </c>
      <c r="Q1073" s="12">
        <f>MAR1!$B$7+MAR1!$C$7*COS(2*PI()*B1073/365)+MAR1!$D$7*SIN(2*PI()*B1073/365)+IF(E1073=1,MAR1!$B$13+MAR1!$D$13*N1073,MAR1!$C$13+MAR1!$E$13*N1073)</f>
        <v/>
      </c>
      <c r="R1073" s="12">
        <f>MAR1!$B$5+MAR1!$C$5*COS(2*PI()*B1073/365)+MAR1!$D$5*SIN(2*PI()*B1073/365)+INDEX(ChangeFactor!$F$6:$F$17,C1073)+IF(G1073=1,MAR1!$B$11+INDEX(ChangeFactor!$G$6:$G$17,C1073)*MAR1!$D$11*L1073,MAR1!$C$11+INDEX(ChangeFactor!$G$6:$G$17,C1073)*MAR1!$E$11*L1073)</f>
        <v/>
      </c>
    </row>
    <row r="1074">
      <c r="A1074" s="6">
        <f>Data!U1074</f>
        <v/>
      </c>
      <c r="B1074" s="6">
        <f>MOD(A1074-1,365)+1</f>
        <v/>
      </c>
      <c r="C1074" s="6">
        <f>MATCH(B1074,Markov!$C$6:$C$17,1)</f>
        <v/>
      </c>
      <c r="D1074" s="16">
        <f>Data!V1074</f>
        <v/>
      </c>
      <c r="E1074" s="6">
        <f>IF(D1074&lt;IF(E1073=1,INDEX(Markov!$I$6:$I$17,C1074),INDEX(Markov!$H$6:$H$17,C1074)),1,0)</f>
        <v/>
      </c>
      <c r="F1074" s="12">
        <f>IF(E1074=1,GAMMA.INV(Data!W1074,INDEX(Markov!$Q$6:$Q$17,C1074),INDEX(Markov!$R$6:$R$17,C1074)),0)</f>
        <v/>
      </c>
      <c r="G1074" s="6">
        <f>IF(D1074&lt;IF(G1073=1,INDEX(ChangeFactor!$O$6:$O$17,C1074),INDEX(ChangeFactor!$N$6:$N$17,C1074)),1,0)</f>
        <v/>
      </c>
      <c r="H1074" s="12">
        <f>IF(G1074=1,GAMMA.INV(Data!W1074,INDEX(ChangeFactor!$R$6:$R$17,C1074),INDEX(ChangeFactor!$S$6:$S$17,C1074)),0)</f>
        <v/>
      </c>
      <c r="I1074" s="7">
        <f>NORM.S.INV(Data!X1074)</f>
        <v/>
      </c>
      <c r="J1074" s="7">
        <f>NORM.S.INV(Data!Y1074)</f>
        <v/>
      </c>
      <c r="K1074" s="7">
        <f>NORM.S.INV(Data!Z1074)</f>
        <v/>
      </c>
      <c r="L1074" s="7">
        <f>MAR1!$B$32*L1073+MAR1!$C$32*M1073+MAR1!$D$32*N1073+MAR1!$B$42*I1074+MAR1!$C$42*J1074+MAR1!$D$42*K1074</f>
        <v/>
      </c>
      <c r="M1074" s="7">
        <f>MAR1!$B$33*L1073+MAR1!$C$33*M1073+MAR1!$D$33*N1073+MAR1!$B$43*I1074+MAR1!$C$43*J1074+MAR1!$D$43*K1074</f>
        <v/>
      </c>
      <c r="N1074" s="7">
        <f>MAR1!$B$34*L1073+MAR1!$C$34*M1073+MAR1!$D$34*N1073+MAR1!$B$44*I1074+MAR1!$C$44*J1074+MAR1!$D$44*K1074</f>
        <v/>
      </c>
      <c r="O1074" s="12">
        <f>MAR1!$B$5+MAR1!$C$5*COS(2*PI()*B1074/365)+MAR1!$D$5*SIN(2*PI()*B1074/365)+IF(E1074=1,MAR1!$B$11+MAR1!$D$11*L1074,MAR1!$C$11+MAR1!$E$11*L1074)</f>
        <v/>
      </c>
      <c r="P1074" s="12">
        <f>MAR1!$B$6+MAR1!$C$6*COS(2*PI()*B1074/365)+MAR1!$D$6*SIN(2*PI()*B1074/365)+IF(E1074=1,MAR1!$B$12+MAR1!$D$12*M1074,MAR1!$C$12+MAR1!$E$12*M1074)</f>
        <v/>
      </c>
      <c r="Q1074" s="12">
        <f>MAR1!$B$7+MAR1!$C$7*COS(2*PI()*B1074/365)+MAR1!$D$7*SIN(2*PI()*B1074/365)+IF(E1074=1,MAR1!$B$13+MAR1!$D$13*N1074,MAR1!$C$13+MAR1!$E$13*N1074)</f>
        <v/>
      </c>
      <c r="R1074" s="12">
        <f>MAR1!$B$5+MAR1!$C$5*COS(2*PI()*B1074/365)+MAR1!$D$5*SIN(2*PI()*B1074/365)+INDEX(ChangeFactor!$F$6:$F$17,C1074)+IF(G1074=1,MAR1!$B$11+INDEX(ChangeFactor!$G$6:$G$17,C1074)*MAR1!$D$11*L1074,MAR1!$C$11+INDEX(ChangeFactor!$G$6:$G$17,C1074)*MAR1!$E$11*L1074)</f>
        <v/>
      </c>
    </row>
    <row r="1075">
      <c r="A1075" s="6">
        <f>Data!U1075</f>
        <v/>
      </c>
      <c r="B1075" s="6">
        <f>MOD(A1075-1,365)+1</f>
        <v/>
      </c>
      <c r="C1075" s="6">
        <f>MATCH(B1075,Markov!$C$6:$C$17,1)</f>
        <v/>
      </c>
      <c r="D1075" s="16">
        <f>Data!V1075</f>
        <v/>
      </c>
      <c r="E1075" s="6">
        <f>IF(D1075&lt;IF(E1074=1,INDEX(Markov!$I$6:$I$17,C1075),INDEX(Markov!$H$6:$H$17,C1075)),1,0)</f>
        <v/>
      </c>
      <c r="F1075" s="12">
        <f>IF(E1075=1,GAMMA.INV(Data!W1075,INDEX(Markov!$Q$6:$Q$17,C1075),INDEX(Markov!$R$6:$R$17,C1075)),0)</f>
        <v/>
      </c>
      <c r="G1075" s="6">
        <f>IF(D1075&lt;IF(G1074=1,INDEX(ChangeFactor!$O$6:$O$17,C1075),INDEX(ChangeFactor!$N$6:$N$17,C1075)),1,0)</f>
        <v/>
      </c>
      <c r="H1075" s="12">
        <f>IF(G1075=1,GAMMA.INV(Data!W1075,INDEX(ChangeFactor!$R$6:$R$17,C1075),INDEX(ChangeFactor!$S$6:$S$17,C1075)),0)</f>
        <v/>
      </c>
      <c r="I1075" s="7">
        <f>NORM.S.INV(Data!X1075)</f>
        <v/>
      </c>
      <c r="J1075" s="7">
        <f>NORM.S.INV(Data!Y1075)</f>
        <v/>
      </c>
      <c r="K1075" s="7">
        <f>NORM.S.INV(Data!Z1075)</f>
        <v/>
      </c>
      <c r="L1075" s="7">
        <f>MAR1!$B$32*L1074+MAR1!$C$32*M1074+MAR1!$D$32*N1074+MAR1!$B$42*I1075+MAR1!$C$42*J1075+MAR1!$D$42*K1075</f>
        <v/>
      </c>
      <c r="M1075" s="7">
        <f>MAR1!$B$33*L1074+MAR1!$C$33*M1074+MAR1!$D$33*N1074+MAR1!$B$43*I1075+MAR1!$C$43*J1075+MAR1!$D$43*K1075</f>
        <v/>
      </c>
      <c r="N1075" s="7">
        <f>MAR1!$B$34*L1074+MAR1!$C$34*M1074+MAR1!$D$34*N1074+MAR1!$B$44*I1075+MAR1!$C$44*J1075+MAR1!$D$44*K1075</f>
        <v/>
      </c>
      <c r="O1075" s="12">
        <f>MAR1!$B$5+MAR1!$C$5*COS(2*PI()*B1075/365)+MAR1!$D$5*SIN(2*PI()*B1075/365)+IF(E1075=1,MAR1!$B$11+MAR1!$D$11*L1075,MAR1!$C$11+MAR1!$E$11*L1075)</f>
        <v/>
      </c>
      <c r="P1075" s="12">
        <f>MAR1!$B$6+MAR1!$C$6*COS(2*PI()*B1075/365)+MAR1!$D$6*SIN(2*PI()*B1075/365)+IF(E1075=1,MAR1!$B$12+MAR1!$D$12*M1075,MAR1!$C$12+MAR1!$E$12*M1075)</f>
        <v/>
      </c>
      <c r="Q1075" s="12">
        <f>MAR1!$B$7+MAR1!$C$7*COS(2*PI()*B1075/365)+MAR1!$D$7*SIN(2*PI()*B1075/365)+IF(E1075=1,MAR1!$B$13+MAR1!$D$13*N1075,MAR1!$C$13+MAR1!$E$13*N1075)</f>
        <v/>
      </c>
      <c r="R1075" s="12">
        <f>MAR1!$B$5+MAR1!$C$5*COS(2*PI()*B1075/365)+MAR1!$D$5*SIN(2*PI()*B1075/365)+INDEX(ChangeFactor!$F$6:$F$17,C1075)+IF(G1075=1,MAR1!$B$11+INDEX(ChangeFactor!$G$6:$G$17,C1075)*MAR1!$D$11*L1075,MAR1!$C$11+INDEX(ChangeFactor!$G$6:$G$17,C1075)*MAR1!$E$11*L1075)</f>
        <v/>
      </c>
    </row>
    <row r="1076">
      <c r="A1076" s="6">
        <f>Data!U1076</f>
        <v/>
      </c>
      <c r="B1076" s="6">
        <f>MOD(A1076-1,365)+1</f>
        <v/>
      </c>
      <c r="C1076" s="6">
        <f>MATCH(B1076,Markov!$C$6:$C$17,1)</f>
        <v/>
      </c>
      <c r="D1076" s="16">
        <f>Data!V1076</f>
        <v/>
      </c>
      <c r="E1076" s="6">
        <f>IF(D1076&lt;IF(E1075=1,INDEX(Markov!$I$6:$I$17,C1076),INDEX(Markov!$H$6:$H$17,C1076)),1,0)</f>
        <v/>
      </c>
      <c r="F1076" s="12">
        <f>IF(E1076=1,GAMMA.INV(Data!W1076,INDEX(Markov!$Q$6:$Q$17,C1076),INDEX(Markov!$R$6:$R$17,C1076)),0)</f>
        <v/>
      </c>
      <c r="G1076" s="6">
        <f>IF(D1076&lt;IF(G1075=1,INDEX(ChangeFactor!$O$6:$O$17,C1076),INDEX(ChangeFactor!$N$6:$N$17,C1076)),1,0)</f>
        <v/>
      </c>
      <c r="H1076" s="12">
        <f>IF(G1076=1,GAMMA.INV(Data!W1076,INDEX(ChangeFactor!$R$6:$R$17,C1076),INDEX(ChangeFactor!$S$6:$S$17,C1076)),0)</f>
        <v/>
      </c>
      <c r="I1076" s="7">
        <f>NORM.S.INV(Data!X1076)</f>
        <v/>
      </c>
      <c r="J1076" s="7">
        <f>NORM.S.INV(Data!Y1076)</f>
        <v/>
      </c>
      <c r="K1076" s="7">
        <f>NORM.S.INV(Data!Z1076)</f>
        <v/>
      </c>
      <c r="L1076" s="7">
        <f>MAR1!$B$32*L1075+MAR1!$C$32*M1075+MAR1!$D$32*N1075+MAR1!$B$42*I1076+MAR1!$C$42*J1076+MAR1!$D$42*K1076</f>
        <v/>
      </c>
      <c r="M1076" s="7">
        <f>MAR1!$B$33*L1075+MAR1!$C$33*M1075+MAR1!$D$33*N1075+MAR1!$B$43*I1076+MAR1!$C$43*J1076+MAR1!$D$43*K1076</f>
        <v/>
      </c>
      <c r="N1076" s="7">
        <f>MAR1!$B$34*L1075+MAR1!$C$34*M1075+MAR1!$D$34*N1075+MAR1!$B$44*I1076+MAR1!$C$44*J1076+MAR1!$D$44*K1076</f>
        <v/>
      </c>
      <c r="O1076" s="12">
        <f>MAR1!$B$5+MAR1!$C$5*COS(2*PI()*B1076/365)+MAR1!$D$5*SIN(2*PI()*B1076/365)+IF(E1076=1,MAR1!$B$11+MAR1!$D$11*L1076,MAR1!$C$11+MAR1!$E$11*L1076)</f>
        <v/>
      </c>
      <c r="P1076" s="12">
        <f>MAR1!$B$6+MAR1!$C$6*COS(2*PI()*B1076/365)+MAR1!$D$6*SIN(2*PI()*B1076/365)+IF(E1076=1,MAR1!$B$12+MAR1!$D$12*M1076,MAR1!$C$12+MAR1!$E$12*M1076)</f>
        <v/>
      </c>
      <c r="Q1076" s="12">
        <f>MAR1!$B$7+MAR1!$C$7*COS(2*PI()*B1076/365)+MAR1!$D$7*SIN(2*PI()*B1076/365)+IF(E1076=1,MAR1!$B$13+MAR1!$D$13*N1076,MAR1!$C$13+MAR1!$E$13*N1076)</f>
        <v/>
      </c>
      <c r="R1076" s="12">
        <f>MAR1!$B$5+MAR1!$C$5*COS(2*PI()*B1076/365)+MAR1!$D$5*SIN(2*PI()*B1076/365)+INDEX(ChangeFactor!$F$6:$F$17,C1076)+IF(G1076=1,MAR1!$B$11+INDEX(ChangeFactor!$G$6:$G$17,C1076)*MAR1!$D$11*L1076,MAR1!$C$11+INDEX(ChangeFactor!$G$6:$G$17,C1076)*MAR1!$E$11*L1076)</f>
        <v/>
      </c>
    </row>
    <row r="1077">
      <c r="A1077" s="6">
        <f>Data!U1077</f>
        <v/>
      </c>
      <c r="B1077" s="6">
        <f>MOD(A1077-1,365)+1</f>
        <v/>
      </c>
      <c r="C1077" s="6">
        <f>MATCH(B1077,Markov!$C$6:$C$17,1)</f>
        <v/>
      </c>
      <c r="D1077" s="16">
        <f>Data!V1077</f>
        <v/>
      </c>
      <c r="E1077" s="6">
        <f>IF(D1077&lt;IF(E1076=1,INDEX(Markov!$I$6:$I$17,C1077),INDEX(Markov!$H$6:$H$17,C1077)),1,0)</f>
        <v/>
      </c>
      <c r="F1077" s="12">
        <f>IF(E1077=1,GAMMA.INV(Data!W1077,INDEX(Markov!$Q$6:$Q$17,C1077),INDEX(Markov!$R$6:$R$17,C1077)),0)</f>
        <v/>
      </c>
      <c r="G1077" s="6">
        <f>IF(D1077&lt;IF(G1076=1,INDEX(ChangeFactor!$O$6:$O$17,C1077),INDEX(ChangeFactor!$N$6:$N$17,C1077)),1,0)</f>
        <v/>
      </c>
      <c r="H1077" s="12">
        <f>IF(G1077=1,GAMMA.INV(Data!W1077,INDEX(ChangeFactor!$R$6:$R$17,C1077),INDEX(ChangeFactor!$S$6:$S$17,C1077)),0)</f>
        <v/>
      </c>
      <c r="I1077" s="7">
        <f>NORM.S.INV(Data!X1077)</f>
        <v/>
      </c>
      <c r="J1077" s="7">
        <f>NORM.S.INV(Data!Y1077)</f>
        <v/>
      </c>
      <c r="K1077" s="7">
        <f>NORM.S.INV(Data!Z1077)</f>
        <v/>
      </c>
      <c r="L1077" s="7">
        <f>MAR1!$B$32*L1076+MAR1!$C$32*M1076+MAR1!$D$32*N1076+MAR1!$B$42*I1077+MAR1!$C$42*J1077+MAR1!$D$42*K1077</f>
        <v/>
      </c>
      <c r="M1077" s="7">
        <f>MAR1!$B$33*L1076+MAR1!$C$33*M1076+MAR1!$D$33*N1076+MAR1!$B$43*I1077+MAR1!$C$43*J1077+MAR1!$D$43*K1077</f>
        <v/>
      </c>
      <c r="N1077" s="7">
        <f>MAR1!$B$34*L1076+MAR1!$C$34*M1076+MAR1!$D$34*N1076+MAR1!$B$44*I1077+MAR1!$C$44*J1077+MAR1!$D$44*K1077</f>
        <v/>
      </c>
      <c r="O1077" s="12">
        <f>MAR1!$B$5+MAR1!$C$5*COS(2*PI()*B1077/365)+MAR1!$D$5*SIN(2*PI()*B1077/365)+IF(E1077=1,MAR1!$B$11+MAR1!$D$11*L1077,MAR1!$C$11+MAR1!$E$11*L1077)</f>
        <v/>
      </c>
      <c r="P1077" s="12">
        <f>MAR1!$B$6+MAR1!$C$6*COS(2*PI()*B1077/365)+MAR1!$D$6*SIN(2*PI()*B1077/365)+IF(E1077=1,MAR1!$B$12+MAR1!$D$12*M1077,MAR1!$C$12+MAR1!$E$12*M1077)</f>
        <v/>
      </c>
      <c r="Q1077" s="12">
        <f>MAR1!$B$7+MAR1!$C$7*COS(2*PI()*B1077/365)+MAR1!$D$7*SIN(2*PI()*B1077/365)+IF(E1077=1,MAR1!$B$13+MAR1!$D$13*N1077,MAR1!$C$13+MAR1!$E$13*N1077)</f>
        <v/>
      </c>
      <c r="R1077" s="12">
        <f>MAR1!$B$5+MAR1!$C$5*COS(2*PI()*B1077/365)+MAR1!$D$5*SIN(2*PI()*B1077/365)+INDEX(ChangeFactor!$F$6:$F$17,C1077)+IF(G1077=1,MAR1!$B$11+INDEX(ChangeFactor!$G$6:$G$17,C1077)*MAR1!$D$11*L1077,MAR1!$C$11+INDEX(ChangeFactor!$G$6:$G$17,C1077)*MAR1!$E$11*L1077)</f>
        <v/>
      </c>
    </row>
    <row r="1078">
      <c r="A1078" s="6">
        <f>Data!U1078</f>
        <v/>
      </c>
      <c r="B1078" s="6">
        <f>MOD(A1078-1,365)+1</f>
        <v/>
      </c>
      <c r="C1078" s="6">
        <f>MATCH(B1078,Markov!$C$6:$C$17,1)</f>
        <v/>
      </c>
      <c r="D1078" s="16">
        <f>Data!V1078</f>
        <v/>
      </c>
      <c r="E1078" s="6">
        <f>IF(D1078&lt;IF(E1077=1,INDEX(Markov!$I$6:$I$17,C1078),INDEX(Markov!$H$6:$H$17,C1078)),1,0)</f>
        <v/>
      </c>
      <c r="F1078" s="12">
        <f>IF(E1078=1,GAMMA.INV(Data!W1078,INDEX(Markov!$Q$6:$Q$17,C1078),INDEX(Markov!$R$6:$R$17,C1078)),0)</f>
        <v/>
      </c>
      <c r="G1078" s="6">
        <f>IF(D1078&lt;IF(G1077=1,INDEX(ChangeFactor!$O$6:$O$17,C1078),INDEX(ChangeFactor!$N$6:$N$17,C1078)),1,0)</f>
        <v/>
      </c>
      <c r="H1078" s="12">
        <f>IF(G1078=1,GAMMA.INV(Data!W1078,INDEX(ChangeFactor!$R$6:$R$17,C1078),INDEX(ChangeFactor!$S$6:$S$17,C1078)),0)</f>
        <v/>
      </c>
      <c r="I1078" s="7">
        <f>NORM.S.INV(Data!X1078)</f>
        <v/>
      </c>
      <c r="J1078" s="7">
        <f>NORM.S.INV(Data!Y1078)</f>
        <v/>
      </c>
      <c r="K1078" s="7">
        <f>NORM.S.INV(Data!Z1078)</f>
        <v/>
      </c>
      <c r="L1078" s="7">
        <f>MAR1!$B$32*L1077+MAR1!$C$32*M1077+MAR1!$D$32*N1077+MAR1!$B$42*I1078+MAR1!$C$42*J1078+MAR1!$D$42*K1078</f>
        <v/>
      </c>
      <c r="M1078" s="7">
        <f>MAR1!$B$33*L1077+MAR1!$C$33*M1077+MAR1!$D$33*N1077+MAR1!$B$43*I1078+MAR1!$C$43*J1078+MAR1!$D$43*K1078</f>
        <v/>
      </c>
      <c r="N1078" s="7">
        <f>MAR1!$B$34*L1077+MAR1!$C$34*M1077+MAR1!$D$34*N1077+MAR1!$B$44*I1078+MAR1!$C$44*J1078+MAR1!$D$44*K1078</f>
        <v/>
      </c>
      <c r="O1078" s="12">
        <f>MAR1!$B$5+MAR1!$C$5*COS(2*PI()*B1078/365)+MAR1!$D$5*SIN(2*PI()*B1078/365)+IF(E1078=1,MAR1!$B$11+MAR1!$D$11*L1078,MAR1!$C$11+MAR1!$E$11*L1078)</f>
        <v/>
      </c>
      <c r="P1078" s="12">
        <f>MAR1!$B$6+MAR1!$C$6*COS(2*PI()*B1078/365)+MAR1!$D$6*SIN(2*PI()*B1078/365)+IF(E1078=1,MAR1!$B$12+MAR1!$D$12*M1078,MAR1!$C$12+MAR1!$E$12*M1078)</f>
        <v/>
      </c>
      <c r="Q1078" s="12">
        <f>MAR1!$B$7+MAR1!$C$7*COS(2*PI()*B1078/365)+MAR1!$D$7*SIN(2*PI()*B1078/365)+IF(E1078=1,MAR1!$B$13+MAR1!$D$13*N1078,MAR1!$C$13+MAR1!$E$13*N1078)</f>
        <v/>
      </c>
      <c r="R1078" s="12">
        <f>MAR1!$B$5+MAR1!$C$5*COS(2*PI()*B1078/365)+MAR1!$D$5*SIN(2*PI()*B1078/365)+INDEX(ChangeFactor!$F$6:$F$17,C1078)+IF(G1078=1,MAR1!$B$11+INDEX(ChangeFactor!$G$6:$G$17,C1078)*MAR1!$D$11*L1078,MAR1!$C$11+INDEX(ChangeFactor!$G$6:$G$17,C1078)*MAR1!$E$11*L1078)</f>
        <v/>
      </c>
    </row>
    <row r="1079">
      <c r="A1079" s="6">
        <f>Data!U1079</f>
        <v/>
      </c>
      <c r="B1079" s="6">
        <f>MOD(A1079-1,365)+1</f>
        <v/>
      </c>
      <c r="C1079" s="6">
        <f>MATCH(B1079,Markov!$C$6:$C$17,1)</f>
        <v/>
      </c>
      <c r="D1079" s="16">
        <f>Data!V1079</f>
        <v/>
      </c>
      <c r="E1079" s="6">
        <f>IF(D1079&lt;IF(E1078=1,INDEX(Markov!$I$6:$I$17,C1079),INDEX(Markov!$H$6:$H$17,C1079)),1,0)</f>
        <v/>
      </c>
      <c r="F1079" s="12">
        <f>IF(E1079=1,GAMMA.INV(Data!W1079,INDEX(Markov!$Q$6:$Q$17,C1079),INDEX(Markov!$R$6:$R$17,C1079)),0)</f>
        <v/>
      </c>
      <c r="G1079" s="6">
        <f>IF(D1079&lt;IF(G1078=1,INDEX(ChangeFactor!$O$6:$O$17,C1079),INDEX(ChangeFactor!$N$6:$N$17,C1079)),1,0)</f>
        <v/>
      </c>
      <c r="H1079" s="12">
        <f>IF(G1079=1,GAMMA.INV(Data!W1079,INDEX(ChangeFactor!$R$6:$R$17,C1079),INDEX(ChangeFactor!$S$6:$S$17,C1079)),0)</f>
        <v/>
      </c>
      <c r="I1079" s="7">
        <f>NORM.S.INV(Data!X1079)</f>
        <v/>
      </c>
      <c r="J1079" s="7">
        <f>NORM.S.INV(Data!Y1079)</f>
        <v/>
      </c>
      <c r="K1079" s="7">
        <f>NORM.S.INV(Data!Z1079)</f>
        <v/>
      </c>
      <c r="L1079" s="7">
        <f>MAR1!$B$32*L1078+MAR1!$C$32*M1078+MAR1!$D$32*N1078+MAR1!$B$42*I1079+MAR1!$C$42*J1079+MAR1!$D$42*K1079</f>
        <v/>
      </c>
      <c r="M1079" s="7">
        <f>MAR1!$B$33*L1078+MAR1!$C$33*M1078+MAR1!$D$33*N1078+MAR1!$B$43*I1079+MAR1!$C$43*J1079+MAR1!$D$43*K1079</f>
        <v/>
      </c>
      <c r="N1079" s="7">
        <f>MAR1!$B$34*L1078+MAR1!$C$34*M1078+MAR1!$D$34*N1078+MAR1!$B$44*I1079+MAR1!$C$44*J1079+MAR1!$D$44*K1079</f>
        <v/>
      </c>
      <c r="O1079" s="12">
        <f>MAR1!$B$5+MAR1!$C$5*COS(2*PI()*B1079/365)+MAR1!$D$5*SIN(2*PI()*B1079/365)+IF(E1079=1,MAR1!$B$11+MAR1!$D$11*L1079,MAR1!$C$11+MAR1!$E$11*L1079)</f>
        <v/>
      </c>
      <c r="P1079" s="12">
        <f>MAR1!$B$6+MAR1!$C$6*COS(2*PI()*B1079/365)+MAR1!$D$6*SIN(2*PI()*B1079/365)+IF(E1079=1,MAR1!$B$12+MAR1!$D$12*M1079,MAR1!$C$12+MAR1!$E$12*M1079)</f>
        <v/>
      </c>
      <c r="Q1079" s="12">
        <f>MAR1!$B$7+MAR1!$C$7*COS(2*PI()*B1079/365)+MAR1!$D$7*SIN(2*PI()*B1079/365)+IF(E1079=1,MAR1!$B$13+MAR1!$D$13*N1079,MAR1!$C$13+MAR1!$E$13*N1079)</f>
        <v/>
      </c>
      <c r="R1079" s="12">
        <f>MAR1!$B$5+MAR1!$C$5*COS(2*PI()*B1079/365)+MAR1!$D$5*SIN(2*PI()*B1079/365)+INDEX(ChangeFactor!$F$6:$F$17,C1079)+IF(G1079=1,MAR1!$B$11+INDEX(ChangeFactor!$G$6:$G$17,C1079)*MAR1!$D$11*L1079,MAR1!$C$11+INDEX(ChangeFactor!$G$6:$G$17,C1079)*MAR1!$E$11*L1079)</f>
        <v/>
      </c>
    </row>
    <row r="1080">
      <c r="A1080" s="6">
        <f>Data!U1080</f>
        <v/>
      </c>
      <c r="B1080" s="6">
        <f>MOD(A1080-1,365)+1</f>
        <v/>
      </c>
      <c r="C1080" s="6">
        <f>MATCH(B1080,Markov!$C$6:$C$17,1)</f>
        <v/>
      </c>
      <c r="D1080" s="16">
        <f>Data!V1080</f>
        <v/>
      </c>
      <c r="E1080" s="6">
        <f>IF(D1080&lt;IF(E1079=1,INDEX(Markov!$I$6:$I$17,C1080),INDEX(Markov!$H$6:$H$17,C1080)),1,0)</f>
        <v/>
      </c>
      <c r="F1080" s="12">
        <f>IF(E1080=1,GAMMA.INV(Data!W1080,INDEX(Markov!$Q$6:$Q$17,C1080),INDEX(Markov!$R$6:$R$17,C1080)),0)</f>
        <v/>
      </c>
      <c r="G1080" s="6">
        <f>IF(D1080&lt;IF(G1079=1,INDEX(ChangeFactor!$O$6:$O$17,C1080),INDEX(ChangeFactor!$N$6:$N$17,C1080)),1,0)</f>
        <v/>
      </c>
      <c r="H1080" s="12">
        <f>IF(G1080=1,GAMMA.INV(Data!W1080,INDEX(ChangeFactor!$R$6:$R$17,C1080),INDEX(ChangeFactor!$S$6:$S$17,C1080)),0)</f>
        <v/>
      </c>
      <c r="I1080" s="7">
        <f>NORM.S.INV(Data!X1080)</f>
        <v/>
      </c>
      <c r="J1080" s="7">
        <f>NORM.S.INV(Data!Y1080)</f>
        <v/>
      </c>
      <c r="K1080" s="7">
        <f>NORM.S.INV(Data!Z1080)</f>
        <v/>
      </c>
      <c r="L1080" s="7">
        <f>MAR1!$B$32*L1079+MAR1!$C$32*M1079+MAR1!$D$32*N1079+MAR1!$B$42*I1080+MAR1!$C$42*J1080+MAR1!$D$42*K1080</f>
        <v/>
      </c>
      <c r="M1080" s="7">
        <f>MAR1!$B$33*L1079+MAR1!$C$33*M1079+MAR1!$D$33*N1079+MAR1!$B$43*I1080+MAR1!$C$43*J1080+MAR1!$D$43*K1080</f>
        <v/>
      </c>
      <c r="N1080" s="7">
        <f>MAR1!$B$34*L1079+MAR1!$C$34*M1079+MAR1!$D$34*N1079+MAR1!$B$44*I1080+MAR1!$C$44*J1080+MAR1!$D$44*K1080</f>
        <v/>
      </c>
      <c r="O1080" s="12">
        <f>MAR1!$B$5+MAR1!$C$5*COS(2*PI()*B1080/365)+MAR1!$D$5*SIN(2*PI()*B1080/365)+IF(E1080=1,MAR1!$B$11+MAR1!$D$11*L1080,MAR1!$C$11+MAR1!$E$11*L1080)</f>
        <v/>
      </c>
      <c r="P1080" s="12">
        <f>MAR1!$B$6+MAR1!$C$6*COS(2*PI()*B1080/365)+MAR1!$D$6*SIN(2*PI()*B1080/365)+IF(E1080=1,MAR1!$B$12+MAR1!$D$12*M1080,MAR1!$C$12+MAR1!$E$12*M1080)</f>
        <v/>
      </c>
      <c r="Q1080" s="12">
        <f>MAR1!$B$7+MAR1!$C$7*COS(2*PI()*B1080/365)+MAR1!$D$7*SIN(2*PI()*B1080/365)+IF(E1080=1,MAR1!$B$13+MAR1!$D$13*N1080,MAR1!$C$13+MAR1!$E$13*N1080)</f>
        <v/>
      </c>
      <c r="R1080" s="12">
        <f>MAR1!$B$5+MAR1!$C$5*COS(2*PI()*B1080/365)+MAR1!$D$5*SIN(2*PI()*B1080/365)+INDEX(ChangeFactor!$F$6:$F$17,C1080)+IF(G1080=1,MAR1!$B$11+INDEX(ChangeFactor!$G$6:$G$17,C1080)*MAR1!$D$11*L1080,MAR1!$C$11+INDEX(ChangeFactor!$G$6:$G$17,C1080)*MAR1!$E$11*L1080)</f>
        <v/>
      </c>
    </row>
    <row r="1081">
      <c r="A1081" s="6">
        <f>Data!U1081</f>
        <v/>
      </c>
      <c r="B1081" s="6">
        <f>MOD(A1081-1,365)+1</f>
        <v/>
      </c>
      <c r="C1081" s="6">
        <f>MATCH(B1081,Markov!$C$6:$C$17,1)</f>
        <v/>
      </c>
      <c r="D1081" s="16">
        <f>Data!V1081</f>
        <v/>
      </c>
      <c r="E1081" s="6">
        <f>IF(D1081&lt;IF(E1080=1,INDEX(Markov!$I$6:$I$17,C1081),INDEX(Markov!$H$6:$H$17,C1081)),1,0)</f>
        <v/>
      </c>
      <c r="F1081" s="12">
        <f>IF(E1081=1,GAMMA.INV(Data!W1081,INDEX(Markov!$Q$6:$Q$17,C1081),INDEX(Markov!$R$6:$R$17,C1081)),0)</f>
        <v/>
      </c>
      <c r="G1081" s="6">
        <f>IF(D1081&lt;IF(G1080=1,INDEX(ChangeFactor!$O$6:$O$17,C1081),INDEX(ChangeFactor!$N$6:$N$17,C1081)),1,0)</f>
        <v/>
      </c>
      <c r="H1081" s="12">
        <f>IF(G1081=1,GAMMA.INV(Data!W1081,INDEX(ChangeFactor!$R$6:$R$17,C1081),INDEX(ChangeFactor!$S$6:$S$17,C1081)),0)</f>
        <v/>
      </c>
      <c r="I1081" s="7">
        <f>NORM.S.INV(Data!X1081)</f>
        <v/>
      </c>
      <c r="J1081" s="7">
        <f>NORM.S.INV(Data!Y1081)</f>
        <v/>
      </c>
      <c r="K1081" s="7">
        <f>NORM.S.INV(Data!Z1081)</f>
        <v/>
      </c>
      <c r="L1081" s="7">
        <f>MAR1!$B$32*L1080+MAR1!$C$32*M1080+MAR1!$D$32*N1080+MAR1!$B$42*I1081+MAR1!$C$42*J1081+MAR1!$D$42*K1081</f>
        <v/>
      </c>
      <c r="M1081" s="7">
        <f>MAR1!$B$33*L1080+MAR1!$C$33*M1080+MAR1!$D$33*N1080+MAR1!$B$43*I1081+MAR1!$C$43*J1081+MAR1!$D$43*K1081</f>
        <v/>
      </c>
      <c r="N1081" s="7">
        <f>MAR1!$B$34*L1080+MAR1!$C$34*M1080+MAR1!$D$34*N1080+MAR1!$B$44*I1081+MAR1!$C$44*J1081+MAR1!$D$44*K1081</f>
        <v/>
      </c>
      <c r="O1081" s="12">
        <f>MAR1!$B$5+MAR1!$C$5*COS(2*PI()*B1081/365)+MAR1!$D$5*SIN(2*PI()*B1081/365)+IF(E1081=1,MAR1!$B$11+MAR1!$D$11*L1081,MAR1!$C$11+MAR1!$E$11*L1081)</f>
        <v/>
      </c>
      <c r="P1081" s="12">
        <f>MAR1!$B$6+MAR1!$C$6*COS(2*PI()*B1081/365)+MAR1!$D$6*SIN(2*PI()*B1081/365)+IF(E1081=1,MAR1!$B$12+MAR1!$D$12*M1081,MAR1!$C$12+MAR1!$E$12*M1081)</f>
        <v/>
      </c>
      <c r="Q1081" s="12">
        <f>MAR1!$B$7+MAR1!$C$7*COS(2*PI()*B1081/365)+MAR1!$D$7*SIN(2*PI()*B1081/365)+IF(E1081=1,MAR1!$B$13+MAR1!$D$13*N1081,MAR1!$C$13+MAR1!$E$13*N1081)</f>
        <v/>
      </c>
      <c r="R1081" s="12">
        <f>MAR1!$B$5+MAR1!$C$5*COS(2*PI()*B1081/365)+MAR1!$D$5*SIN(2*PI()*B1081/365)+INDEX(ChangeFactor!$F$6:$F$17,C1081)+IF(G1081=1,MAR1!$B$11+INDEX(ChangeFactor!$G$6:$G$17,C1081)*MAR1!$D$11*L1081,MAR1!$C$11+INDEX(ChangeFactor!$G$6:$G$17,C1081)*MAR1!$E$11*L1081)</f>
        <v/>
      </c>
    </row>
    <row r="1082">
      <c r="A1082" s="6">
        <f>Data!U1082</f>
        <v/>
      </c>
      <c r="B1082" s="6">
        <f>MOD(A1082-1,365)+1</f>
        <v/>
      </c>
      <c r="C1082" s="6">
        <f>MATCH(B1082,Markov!$C$6:$C$17,1)</f>
        <v/>
      </c>
      <c r="D1082" s="16">
        <f>Data!V1082</f>
        <v/>
      </c>
      <c r="E1082" s="6">
        <f>IF(D1082&lt;IF(E1081=1,INDEX(Markov!$I$6:$I$17,C1082),INDEX(Markov!$H$6:$H$17,C1082)),1,0)</f>
        <v/>
      </c>
      <c r="F1082" s="12">
        <f>IF(E1082=1,GAMMA.INV(Data!W1082,INDEX(Markov!$Q$6:$Q$17,C1082),INDEX(Markov!$R$6:$R$17,C1082)),0)</f>
        <v/>
      </c>
      <c r="G1082" s="6">
        <f>IF(D1082&lt;IF(G1081=1,INDEX(ChangeFactor!$O$6:$O$17,C1082),INDEX(ChangeFactor!$N$6:$N$17,C1082)),1,0)</f>
        <v/>
      </c>
      <c r="H1082" s="12">
        <f>IF(G1082=1,GAMMA.INV(Data!W1082,INDEX(ChangeFactor!$R$6:$R$17,C1082),INDEX(ChangeFactor!$S$6:$S$17,C1082)),0)</f>
        <v/>
      </c>
      <c r="I1082" s="7">
        <f>NORM.S.INV(Data!X1082)</f>
        <v/>
      </c>
      <c r="J1082" s="7">
        <f>NORM.S.INV(Data!Y1082)</f>
        <v/>
      </c>
      <c r="K1082" s="7">
        <f>NORM.S.INV(Data!Z1082)</f>
        <v/>
      </c>
      <c r="L1082" s="7">
        <f>MAR1!$B$32*L1081+MAR1!$C$32*M1081+MAR1!$D$32*N1081+MAR1!$B$42*I1082+MAR1!$C$42*J1082+MAR1!$D$42*K1082</f>
        <v/>
      </c>
      <c r="M1082" s="7">
        <f>MAR1!$B$33*L1081+MAR1!$C$33*M1081+MAR1!$D$33*N1081+MAR1!$B$43*I1082+MAR1!$C$43*J1082+MAR1!$D$43*K1082</f>
        <v/>
      </c>
      <c r="N1082" s="7">
        <f>MAR1!$B$34*L1081+MAR1!$C$34*M1081+MAR1!$D$34*N1081+MAR1!$B$44*I1082+MAR1!$C$44*J1082+MAR1!$D$44*K1082</f>
        <v/>
      </c>
      <c r="O1082" s="12">
        <f>MAR1!$B$5+MAR1!$C$5*COS(2*PI()*B1082/365)+MAR1!$D$5*SIN(2*PI()*B1082/365)+IF(E1082=1,MAR1!$B$11+MAR1!$D$11*L1082,MAR1!$C$11+MAR1!$E$11*L1082)</f>
        <v/>
      </c>
      <c r="P1082" s="12">
        <f>MAR1!$B$6+MAR1!$C$6*COS(2*PI()*B1082/365)+MAR1!$D$6*SIN(2*PI()*B1082/365)+IF(E1082=1,MAR1!$B$12+MAR1!$D$12*M1082,MAR1!$C$12+MAR1!$E$12*M1082)</f>
        <v/>
      </c>
      <c r="Q1082" s="12">
        <f>MAR1!$B$7+MAR1!$C$7*COS(2*PI()*B1082/365)+MAR1!$D$7*SIN(2*PI()*B1082/365)+IF(E1082=1,MAR1!$B$13+MAR1!$D$13*N1082,MAR1!$C$13+MAR1!$E$13*N1082)</f>
        <v/>
      </c>
      <c r="R1082" s="12">
        <f>MAR1!$B$5+MAR1!$C$5*COS(2*PI()*B1082/365)+MAR1!$D$5*SIN(2*PI()*B1082/365)+INDEX(ChangeFactor!$F$6:$F$17,C1082)+IF(G1082=1,MAR1!$B$11+INDEX(ChangeFactor!$G$6:$G$17,C1082)*MAR1!$D$11*L1082,MAR1!$C$11+INDEX(ChangeFactor!$G$6:$G$17,C1082)*MAR1!$E$11*L1082)</f>
        <v/>
      </c>
    </row>
    <row r="1083">
      <c r="A1083" s="6">
        <f>Data!U1083</f>
        <v/>
      </c>
      <c r="B1083" s="6">
        <f>MOD(A1083-1,365)+1</f>
        <v/>
      </c>
      <c r="C1083" s="6">
        <f>MATCH(B1083,Markov!$C$6:$C$17,1)</f>
        <v/>
      </c>
      <c r="D1083" s="16">
        <f>Data!V1083</f>
        <v/>
      </c>
      <c r="E1083" s="6">
        <f>IF(D1083&lt;IF(E1082=1,INDEX(Markov!$I$6:$I$17,C1083),INDEX(Markov!$H$6:$H$17,C1083)),1,0)</f>
        <v/>
      </c>
      <c r="F1083" s="12">
        <f>IF(E1083=1,GAMMA.INV(Data!W1083,INDEX(Markov!$Q$6:$Q$17,C1083),INDEX(Markov!$R$6:$R$17,C1083)),0)</f>
        <v/>
      </c>
      <c r="G1083" s="6">
        <f>IF(D1083&lt;IF(G1082=1,INDEX(ChangeFactor!$O$6:$O$17,C1083),INDEX(ChangeFactor!$N$6:$N$17,C1083)),1,0)</f>
        <v/>
      </c>
      <c r="H1083" s="12">
        <f>IF(G1083=1,GAMMA.INV(Data!W1083,INDEX(ChangeFactor!$R$6:$R$17,C1083),INDEX(ChangeFactor!$S$6:$S$17,C1083)),0)</f>
        <v/>
      </c>
      <c r="I1083" s="7">
        <f>NORM.S.INV(Data!X1083)</f>
        <v/>
      </c>
      <c r="J1083" s="7">
        <f>NORM.S.INV(Data!Y1083)</f>
        <v/>
      </c>
      <c r="K1083" s="7">
        <f>NORM.S.INV(Data!Z1083)</f>
        <v/>
      </c>
      <c r="L1083" s="7">
        <f>MAR1!$B$32*L1082+MAR1!$C$32*M1082+MAR1!$D$32*N1082+MAR1!$B$42*I1083+MAR1!$C$42*J1083+MAR1!$D$42*K1083</f>
        <v/>
      </c>
      <c r="M1083" s="7">
        <f>MAR1!$B$33*L1082+MAR1!$C$33*M1082+MAR1!$D$33*N1082+MAR1!$B$43*I1083+MAR1!$C$43*J1083+MAR1!$D$43*K1083</f>
        <v/>
      </c>
      <c r="N1083" s="7">
        <f>MAR1!$B$34*L1082+MAR1!$C$34*M1082+MAR1!$D$34*N1082+MAR1!$B$44*I1083+MAR1!$C$44*J1083+MAR1!$D$44*K1083</f>
        <v/>
      </c>
      <c r="O1083" s="12">
        <f>MAR1!$B$5+MAR1!$C$5*COS(2*PI()*B1083/365)+MAR1!$D$5*SIN(2*PI()*B1083/365)+IF(E1083=1,MAR1!$B$11+MAR1!$D$11*L1083,MAR1!$C$11+MAR1!$E$11*L1083)</f>
        <v/>
      </c>
      <c r="P1083" s="12">
        <f>MAR1!$B$6+MAR1!$C$6*COS(2*PI()*B1083/365)+MAR1!$D$6*SIN(2*PI()*B1083/365)+IF(E1083=1,MAR1!$B$12+MAR1!$D$12*M1083,MAR1!$C$12+MAR1!$E$12*M1083)</f>
        <v/>
      </c>
      <c r="Q1083" s="12">
        <f>MAR1!$B$7+MAR1!$C$7*COS(2*PI()*B1083/365)+MAR1!$D$7*SIN(2*PI()*B1083/365)+IF(E1083=1,MAR1!$B$13+MAR1!$D$13*N1083,MAR1!$C$13+MAR1!$E$13*N1083)</f>
        <v/>
      </c>
      <c r="R1083" s="12">
        <f>MAR1!$B$5+MAR1!$C$5*COS(2*PI()*B1083/365)+MAR1!$D$5*SIN(2*PI()*B1083/365)+INDEX(ChangeFactor!$F$6:$F$17,C1083)+IF(G1083=1,MAR1!$B$11+INDEX(ChangeFactor!$G$6:$G$17,C1083)*MAR1!$D$11*L1083,MAR1!$C$11+INDEX(ChangeFactor!$G$6:$G$17,C1083)*MAR1!$E$11*L1083)</f>
        <v/>
      </c>
    </row>
    <row r="1084">
      <c r="A1084" s="6">
        <f>Data!U1084</f>
        <v/>
      </c>
      <c r="B1084" s="6">
        <f>MOD(A1084-1,365)+1</f>
        <v/>
      </c>
      <c r="C1084" s="6">
        <f>MATCH(B1084,Markov!$C$6:$C$17,1)</f>
        <v/>
      </c>
      <c r="D1084" s="16">
        <f>Data!V1084</f>
        <v/>
      </c>
      <c r="E1084" s="6">
        <f>IF(D1084&lt;IF(E1083=1,INDEX(Markov!$I$6:$I$17,C1084),INDEX(Markov!$H$6:$H$17,C1084)),1,0)</f>
        <v/>
      </c>
      <c r="F1084" s="12">
        <f>IF(E1084=1,GAMMA.INV(Data!W1084,INDEX(Markov!$Q$6:$Q$17,C1084),INDEX(Markov!$R$6:$R$17,C1084)),0)</f>
        <v/>
      </c>
      <c r="G1084" s="6">
        <f>IF(D1084&lt;IF(G1083=1,INDEX(ChangeFactor!$O$6:$O$17,C1084),INDEX(ChangeFactor!$N$6:$N$17,C1084)),1,0)</f>
        <v/>
      </c>
      <c r="H1084" s="12">
        <f>IF(G1084=1,GAMMA.INV(Data!W1084,INDEX(ChangeFactor!$R$6:$R$17,C1084),INDEX(ChangeFactor!$S$6:$S$17,C1084)),0)</f>
        <v/>
      </c>
      <c r="I1084" s="7">
        <f>NORM.S.INV(Data!X1084)</f>
        <v/>
      </c>
      <c r="J1084" s="7">
        <f>NORM.S.INV(Data!Y1084)</f>
        <v/>
      </c>
      <c r="K1084" s="7">
        <f>NORM.S.INV(Data!Z1084)</f>
        <v/>
      </c>
      <c r="L1084" s="7">
        <f>MAR1!$B$32*L1083+MAR1!$C$32*M1083+MAR1!$D$32*N1083+MAR1!$B$42*I1084+MAR1!$C$42*J1084+MAR1!$D$42*K1084</f>
        <v/>
      </c>
      <c r="M1084" s="7">
        <f>MAR1!$B$33*L1083+MAR1!$C$33*M1083+MAR1!$D$33*N1083+MAR1!$B$43*I1084+MAR1!$C$43*J1084+MAR1!$D$43*K1084</f>
        <v/>
      </c>
      <c r="N1084" s="7">
        <f>MAR1!$B$34*L1083+MAR1!$C$34*M1083+MAR1!$D$34*N1083+MAR1!$B$44*I1084+MAR1!$C$44*J1084+MAR1!$D$44*K1084</f>
        <v/>
      </c>
      <c r="O1084" s="12">
        <f>MAR1!$B$5+MAR1!$C$5*COS(2*PI()*B1084/365)+MAR1!$D$5*SIN(2*PI()*B1084/365)+IF(E1084=1,MAR1!$B$11+MAR1!$D$11*L1084,MAR1!$C$11+MAR1!$E$11*L1084)</f>
        <v/>
      </c>
      <c r="P1084" s="12">
        <f>MAR1!$B$6+MAR1!$C$6*COS(2*PI()*B1084/365)+MAR1!$D$6*SIN(2*PI()*B1084/365)+IF(E1084=1,MAR1!$B$12+MAR1!$D$12*M1084,MAR1!$C$12+MAR1!$E$12*M1084)</f>
        <v/>
      </c>
      <c r="Q1084" s="12">
        <f>MAR1!$B$7+MAR1!$C$7*COS(2*PI()*B1084/365)+MAR1!$D$7*SIN(2*PI()*B1084/365)+IF(E1084=1,MAR1!$B$13+MAR1!$D$13*N1084,MAR1!$C$13+MAR1!$E$13*N1084)</f>
        <v/>
      </c>
      <c r="R1084" s="12">
        <f>MAR1!$B$5+MAR1!$C$5*COS(2*PI()*B1084/365)+MAR1!$D$5*SIN(2*PI()*B1084/365)+INDEX(ChangeFactor!$F$6:$F$17,C1084)+IF(G1084=1,MAR1!$B$11+INDEX(ChangeFactor!$G$6:$G$17,C1084)*MAR1!$D$11*L1084,MAR1!$C$11+INDEX(ChangeFactor!$G$6:$G$17,C1084)*MAR1!$E$11*L1084)</f>
        <v/>
      </c>
    </row>
    <row r="1085">
      <c r="A1085" s="6">
        <f>Data!U1085</f>
        <v/>
      </c>
      <c r="B1085" s="6">
        <f>MOD(A1085-1,365)+1</f>
        <v/>
      </c>
      <c r="C1085" s="6">
        <f>MATCH(B1085,Markov!$C$6:$C$17,1)</f>
        <v/>
      </c>
      <c r="D1085" s="16">
        <f>Data!V1085</f>
        <v/>
      </c>
      <c r="E1085" s="6">
        <f>IF(D1085&lt;IF(E1084=1,INDEX(Markov!$I$6:$I$17,C1085),INDEX(Markov!$H$6:$H$17,C1085)),1,0)</f>
        <v/>
      </c>
      <c r="F1085" s="12">
        <f>IF(E1085=1,GAMMA.INV(Data!W1085,INDEX(Markov!$Q$6:$Q$17,C1085),INDEX(Markov!$R$6:$R$17,C1085)),0)</f>
        <v/>
      </c>
      <c r="G1085" s="6">
        <f>IF(D1085&lt;IF(G1084=1,INDEX(ChangeFactor!$O$6:$O$17,C1085),INDEX(ChangeFactor!$N$6:$N$17,C1085)),1,0)</f>
        <v/>
      </c>
      <c r="H1085" s="12">
        <f>IF(G1085=1,GAMMA.INV(Data!W1085,INDEX(ChangeFactor!$R$6:$R$17,C1085),INDEX(ChangeFactor!$S$6:$S$17,C1085)),0)</f>
        <v/>
      </c>
      <c r="I1085" s="7">
        <f>NORM.S.INV(Data!X1085)</f>
        <v/>
      </c>
      <c r="J1085" s="7">
        <f>NORM.S.INV(Data!Y1085)</f>
        <v/>
      </c>
      <c r="K1085" s="7">
        <f>NORM.S.INV(Data!Z1085)</f>
        <v/>
      </c>
      <c r="L1085" s="7">
        <f>MAR1!$B$32*L1084+MAR1!$C$32*M1084+MAR1!$D$32*N1084+MAR1!$B$42*I1085+MAR1!$C$42*J1085+MAR1!$D$42*K1085</f>
        <v/>
      </c>
      <c r="M1085" s="7">
        <f>MAR1!$B$33*L1084+MAR1!$C$33*M1084+MAR1!$D$33*N1084+MAR1!$B$43*I1085+MAR1!$C$43*J1085+MAR1!$D$43*K1085</f>
        <v/>
      </c>
      <c r="N1085" s="7">
        <f>MAR1!$B$34*L1084+MAR1!$C$34*M1084+MAR1!$D$34*N1084+MAR1!$B$44*I1085+MAR1!$C$44*J1085+MAR1!$D$44*K1085</f>
        <v/>
      </c>
      <c r="O1085" s="12">
        <f>MAR1!$B$5+MAR1!$C$5*COS(2*PI()*B1085/365)+MAR1!$D$5*SIN(2*PI()*B1085/365)+IF(E1085=1,MAR1!$B$11+MAR1!$D$11*L1085,MAR1!$C$11+MAR1!$E$11*L1085)</f>
        <v/>
      </c>
      <c r="P1085" s="12">
        <f>MAR1!$B$6+MAR1!$C$6*COS(2*PI()*B1085/365)+MAR1!$D$6*SIN(2*PI()*B1085/365)+IF(E1085=1,MAR1!$B$12+MAR1!$D$12*M1085,MAR1!$C$12+MAR1!$E$12*M1085)</f>
        <v/>
      </c>
      <c r="Q1085" s="12">
        <f>MAR1!$B$7+MAR1!$C$7*COS(2*PI()*B1085/365)+MAR1!$D$7*SIN(2*PI()*B1085/365)+IF(E1085=1,MAR1!$B$13+MAR1!$D$13*N1085,MAR1!$C$13+MAR1!$E$13*N1085)</f>
        <v/>
      </c>
      <c r="R1085" s="12">
        <f>MAR1!$B$5+MAR1!$C$5*COS(2*PI()*B1085/365)+MAR1!$D$5*SIN(2*PI()*B1085/365)+INDEX(ChangeFactor!$F$6:$F$17,C1085)+IF(G1085=1,MAR1!$B$11+INDEX(ChangeFactor!$G$6:$G$17,C1085)*MAR1!$D$11*L1085,MAR1!$C$11+INDEX(ChangeFactor!$G$6:$G$17,C1085)*MAR1!$E$11*L1085)</f>
        <v/>
      </c>
    </row>
    <row r="1086">
      <c r="A1086" s="6">
        <f>Data!U1086</f>
        <v/>
      </c>
      <c r="B1086" s="6">
        <f>MOD(A1086-1,365)+1</f>
        <v/>
      </c>
      <c r="C1086" s="6">
        <f>MATCH(B1086,Markov!$C$6:$C$17,1)</f>
        <v/>
      </c>
      <c r="D1086" s="16">
        <f>Data!V1086</f>
        <v/>
      </c>
      <c r="E1086" s="6">
        <f>IF(D1086&lt;IF(E1085=1,INDEX(Markov!$I$6:$I$17,C1086),INDEX(Markov!$H$6:$H$17,C1086)),1,0)</f>
        <v/>
      </c>
      <c r="F1086" s="12">
        <f>IF(E1086=1,GAMMA.INV(Data!W1086,INDEX(Markov!$Q$6:$Q$17,C1086),INDEX(Markov!$R$6:$R$17,C1086)),0)</f>
        <v/>
      </c>
      <c r="G1086" s="6">
        <f>IF(D1086&lt;IF(G1085=1,INDEX(ChangeFactor!$O$6:$O$17,C1086),INDEX(ChangeFactor!$N$6:$N$17,C1086)),1,0)</f>
        <v/>
      </c>
      <c r="H1086" s="12">
        <f>IF(G1086=1,GAMMA.INV(Data!W1086,INDEX(ChangeFactor!$R$6:$R$17,C1086),INDEX(ChangeFactor!$S$6:$S$17,C1086)),0)</f>
        <v/>
      </c>
      <c r="I1086" s="7">
        <f>NORM.S.INV(Data!X1086)</f>
        <v/>
      </c>
      <c r="J1086" s="7">
        <f>NORM.S.INV(Data!Y1086)</f>
        <v/>
      </c>
      <c r="K1086" s="7">
        <f>NORM.S.INV(Data!Z1086)</f>
        <v/>
      </c>
      <c r="L1086" s="7">
        <f>MAR1!$B$32*L1085+MAR1!$C$32*M1085+MAR1!$D$32*N1085+MAR1!$B$42*I1086+MAR1!$C$42*J1086+MAR1!$D$42*K1086</f>
        <v/>
      </c>
      <c r="M1086" s="7">
        <f>MAR1!$B$33*L1085+MAR1!$C$33*M1085+MAR1!$D$33*N1085+MAR1!$B$43*I1086+MAR1!$C$43*J1086+MAR1!$D$43*K1086</f>
        <v/>
      </c>
      <c r="N1086" s="7">
        <f>MAR1!$B$34*L1085+MAR1!$C$34*M1085+MAR1!$D$34*N1085+MAR1!$B$44*I1086+MAR1!$C$44*J1086+MAR1!$D$44*K1086</f>
        <v/>
      </c>
      <c r="O1086" s="12">
        <f>MAR1!$B$5+MAR1!$C$5*COS(2*PI()*B1086/365)+MAR1!$D$5*SIN(2*PI()*B1086/365)+IF(E1086=1,MAR1!$B$11+MAR1!$D$11*L1086,MAR1!$C$11+MAR1!$E$11*L1086)</f>
        <v/>
      </c>
      <c r="P1086" s="12">
        <f>MAR1!$B$6+MAR1!$C$6*COS(2*PI()*B1086/365)+MAR1!$D$6*SIN(2*PI()*B1086/365)+IF(E1086=1,MAR1!$B$12+MAR1!$D$12*M1086,MAR1!$C$12+MAR1!$E$12*M1086)</f>
        <v/>
      </c>
      <c r="Q1086" s="12">
        <f>MAR1!$B$7+MAR1!$C$7*COS(2*PI()*B1086/365)+MAR1!$D$7*SIN(2*PI()*B1086/365)+IF(E1086=1,MAR1!$B$13+MAR1!$D$13*N1086,MAR1!$C$13+MAR1!$E$13*N1086)</f>
        <v/>
      </c>
      <c r="R1086" s="12">
        <f>MAR1!$B$5+MAR1!$C$5*COS(2*PI()*B1086/365)+MAR1!$D$5*SIN(2*PI()*B1086/365)+INDEX(ChangeFactor!$F$6:$F$17,C1086)+IF(G1086=1,MAR1!$B$11+INDEX(ChangeFactor!$G$6:$G$17,C1086)*MAR1!$D$11*L1086,MAR1!$C$11+INDEX(ChangeFactor!$G$6:$G$17,C1086)*MAR1!$E$11*L1086)</f>
        <v/>
      </c>
    </row>
    <row r="1087">
      <c r="A1087" s="6">
        <f>Data!U1087</f>
        <v/>
      </c>
      <c r="B1087" s="6">
        <f>MOD(A1087-1,365)+1</f>
        <v/>
      </c>
      <c r="C1087" s="6">
        <f>MATCH(B1087,Markov!$C$6:$C$17,1)</f>
        <v/>
      </c>
      <c r="D1087" s="16">
        <f>Data!V1087</f>
        <v/>
      </c>
      <c r="E1087" s="6">
        <f>IF(D1087&lt;IF(E1086=1,INDEX(Markov!$I$6:$I$17,C1087),INDEX(Markov!$H$6:$H$17,C1087)),1,0)</f>
        <v/>
      </c>
      <c r="F1087" s="12">
        <f>IF(E1087=1,GAMMA.INV(Data!W1087,INDEX(Markov!$Q$6:$Q$17,C1087),INDEX(Markov!$R$6:$R$17,C1087)),0)</f>
        <v/>
      </c>
      <c r="G1087" s="6">
        <f>IF(D1087&lt;IF(G1086=1,INDEX(ChangeFactor!$O$6:$O$17,C1087),INDEX(ChangeFactor!$N$6:$N$17,C1087)),1,0)</f>
        <v/>
      </c>
      <c r="H1087" s="12">
        <f>IF(G1087=1,GAMMA.INV(Data!W1087,INDEX(ChangeFactor!$R$6:$R$17,C1087),INDEX(ChangeFactor!$S$6:$S$17,C1087)),0)</f>
        <v/>
      </c>
      <c r="I1087" s="7">
        <f>NORM.S.INV(Data!X1087)</f>
        <v/>
      </c>
      <c r="J1087" s="7">
        <f>NORM.S.INV(Data!Y1087)</f>
        <v/>
      </c>
      <c r="K1087" s="7">
        <f>NORM.S.INV(Data!Z1087)</f>
        <v/>
      </c>
      <c r="L1087" s="7">
        <f>MAR1!$B$32*L1086+MAR1!$C$32*M1086+MAR1!$D$32*N1086+MAR1!$B$42*I1087+MAR1!$C$42*J1087+MAR1!$D$42*K1087</f>
        <v/>
      </c>
      <c r="M1087" s="7">
        <f>MAR1!$B$33*L1086+MAR1!$C$33*M1086+MAR1!$D$33*N1086+MAR1!$B$43*I1087+MAR1!$C$43*J1087+MAR1!$D$43*K1087</f>
        <v/>
      </c>
      <c r="N1087" s="7">
        <f>MAR1!$B$34*L1086+MAR1!$C$34*M1086+MAR1!$D$34*N1086+MAR1!$B$44*I1087+MAR1!$C$44*J1087+MAR1!$D$44*K1087</f>
        <v/>
      </c>
      <c r="O1087" s="12">
        <f>MAR1!$B$5+MAR1!$C$5*COS(2*PI()*B1087/365)+MAR1!$D$5*SIN(2*PI()*B1087/365)+IF(E1087=1,MAR1!$B$11+MAR1!$D$11*L1087,MAR1!$C$11+MAR1!$E$11*L1087)</f>
        <v/>
      </c>
      <c r="P1087" s="12">
        <f>MAR1!$B$6+MAR1!$C$6*COS(2*PI()*B1087/365)+MAR1!$D$6*SIN(2*PI()*B1087/365)+IF(E1087=1,MAR1!$B$12+MAR1!$D$12*M1087,MAR1!$C$12+MAR1!$E$12*M1087)</f>
        <v/>
      </c>
      <c r="Q1087" s="12">
        <f>MAR1!$B$7+MAR1!$C$7*COS(2*PI()*B1087/365)+MAR1!$D$7*SIN(2*PI()*B1087/365)+IF(E1087=1,MAR1!$B$13+MAR1!$D$13*N1087,MAR1!$C$13+MAR1!$E$13*N1087)</f>
        <v/>
      </c>
      <c r="R1087" s="12">
        <f>MAR1!$B$5+MAR1!$C$5*COS(2*PI()*B1087/365)+MAR1!$D$5*SIN(2*PI()*B1087/365)+INDEX(ChangeFactor!$F$6:$F$17,C1087)+IF(G1087=1,MAR1!$B$11+INDEX(ChangeFactor!$G$6:$G$17,C1087)*MAR1!$D$11*L1087,MAR1!$C$11+INDEX(ChangeFactor!$G$6:$G$17,C1087)*MAR1!$E$11*L1087)</f>
        <v/>
      </c>
    </row>
    <row r="1088">
      <c r="A1088" s="6">
        <f>Data!U1088</f>
        <v/>
      </c>
      <c r="B1088" s="6">
        <f>MOD(A1088-1,365)+1</f>
        <v/>
      </c>
      <c r="C1088" s="6">
        <f>MATCH(B1088,Markov!$C$6:$C$17,1)</f>
        <v/>
      </c>
      <c r="D1088" s="16">
        <f>Data!V1088</f>
        <v/>
      </c>
      <c r="E1088" s="6">
        <f>IF(D1088&lt;IF(E1087=1,INDEX(Markov!$I$6:$I$17,C1088),INDEX(Markov!$H$6:$H$17,C1088)),1,0)</f>
        <v/>
      </c>
      <c r="F1088" s="12">
        <f>IF(E1088=1,GAMMA.INV(Data!W1088,INDEX(Markov!$Q$6:$Q$17,C1088),INDEX(Markov!$R$6:$R$17,C1088)),0)</f>
        <v/>
      </c>
      <c r="G1088" s="6">
        <f>IF(D1088&lt;IF(G1087=1,INDEX(ChangeFactor!$O$6:$O$17,C1088),INDEX(ChangeFactor!$N$6:$N$17,C1088)),1,0)</f>
        <v/>
      </c>
      <c r="H1088" s="12">
        <f>IF(G1088=1,GAMMA.INV(Data!W1088,INDEX(ChangeFactor!$R$6:$R$17,C1088),INDEX(ChangeFactor!$S$6:$S$17,C1088)),0)</f>
        <v/>
      </c>
      <c r="I1088" s="7">
        <f>NORM.S.INV(Data!X1088)</f>
        <v/>
      </c>
      <c r="J1088" s="7">
        <f>NORM.S.INV(Data!Y1088)</f>
        <v/>
      </c>
      <c r="K1088" s="7">
        <f>NORM.S.INV(Data!Z1088)</f>
        <v/>
      </c>
      <c r="L1088" s="7">
        <f>MAR1!$B$32*L1087+MAR1!$C$32*M1087+MAR1!$D$32*N1087+MAR1!$B$42*I1088+MAR1!$C$42*J1088+MAR1!$D$42*K1088</f>
        <v/>
      </c>
      <c r="M1088" s="7">
        <f>MAR1!$B$33*L1087+MAR1!$C$33*M1087+MAR1!$D$33*N1087+MAR1!$B$43*I1088+MAR1!$C$43*J1088+MAR1!$D$43*K1088</f>
        <v/>
      </c>
      <c r="N1088" s="7">
        <f>MAR1!$B$34*L1087+MAR1!$C$34*M1087+MAR1!$D$34*N1087+MAR1!$B$44*I1088+MAR1!$C$44*J1088+MAR1!$D$44*K1088</f>
        <v/>
      </c>
      <c r="O1088" s="12">
        <f>MAR1!$B$5+MAR1!$C$5*COS(2*PI()*B1088/365)+MAR1!$D$5*SIN(2*PI()*B1088/365)+IF(E1088=1,MAR1!$B$11+MAR1!$D$11*L1088,MAR1!$C$11+MAR1!$E$11*L1088)</f>
        <v/>
      </c>
      <c r="P1088" s="12">
        <f>MAR1!$B$6+MAR1!$C$6*COS(2*PI()*B1088/365)+MAR1!$D$6*SIN(2*PI()*B1088/365)+IF(E1088=1,MAR1!$B$12+MAR1!$D$12*M1088,MAR1!$C$12+MAR1!$E$12*M1088)</f>
        <v/>
      </c>
      <c r="Q1088" s="12">
        <f>MAR1!$B$7+MAR1!$C$7*COS(2*PI()*B1088/365)+MAR1!$D$7*SIN(2*PI()*B1088/365)+IF(E1088=1,MAR1!$B$13+MAR1!$D$13*N1088,MAR1!$C$13+MAR1!$E$13*N1088)</f>
        <v/>
      </c>
      <c r="R1088" s="12">
        <f>MAR1!$B$5+MAR1!$C$5*COS(2*PI()*B1088/365)+MAR1!$D$5*SIN(2*PI()*B1088/365)+INDEX(ChangeFactor!$F$6:$F$17,C1088)+IF(G1088=1,MAR1!$B$11+INDEX(ChangeFactor!$G$6:$G$17,C1088)*MAR1!$D$11*L1088,MAR1!$C$11+INDEX(ChangeFactor!$G$6:$G$17,C1088)*MAR1!$E$11*L1088)</f>
        <v/>
      </c>
    </row>
    <row r="1089">
      <c r="A1089" s="6">
        <f>Data!U1089</f>
        <v/>
      </c>
      <c r="B1089" s="6">
        <f>MOD(A1089-1,365)+1</f>
        <v/>
      </c>
      <c r="C1089" s="6">
        <f>MATCH(B1089,Markov!$C$6:$C$17,1)</f>
        <v/>
      </c>
      <c r="D1089" s="16">
        <f>Data!V1089</f>
        <v/>
      </c>
      <c r="E1089" s="6">
        <f>IF(D1089&lt;IF(E1088=1,INDEX(Markov!$I$6:$I$17,C1089),INDEX(Markov!$H$6:$H$17,C1089)),1,0)</f>
        <v/>
      </c>
      <c r="F1089" s="12">
        <f>IF(E1089=1,GAMMA.INV(Data!W1089,INDEX(Markov!$Q$6:$Q$17,C1089),INDEX(Markov!$R$6:$R$17,C1089)),0)</f>
        <v/>
      </c>
      <c r="G1089" s="6">
        <f>IF(D1089&lt;IF(G1088=1,INDEX(ChangeFactor!$O$6:$O$17,C1089),INDEX(ChangeFactor!$N$6:$N$17,C1089)),1,0)</f>
        <v/>
      </c>
      <c r="H1089" s="12">
        <f>IF(G1089=1,GAMMA.INV(Data!W1089,INDEX(ChangeFactor!$R$6:$R$17,C1089),INDEX(ChangeFactor!$S$6:$S$17,C1089)),0)</f>
        <v/>
      </c>
      <c r="I1089" s="7">
        <f>NORM.S.INV(Data!X1089)</f>
        <v/>
      </c>
      <c r="J1089" s="7">
        <f>NORM.S.INV(Data!Y1089)</f>
        <v/>
      </c>
      <c r="K1089" s="7">
        <f>NORM.S.INV(Data!Z1089)</f>
        <v/>
      </c>
      <c r="L1089" s="7">
        <f>MAR1!$B$32*L1088+MAR1!$C$32*M1088+MAR1!$D$32*N1088+MAR1!$B$42*I1089+MAR1!$C$42*J1089+MAR1!$D$42*K1089</f>
        <v/>
      </c>
      <c r="M1089" s="7">
        <f>MAR1!$B$33*L1088+MAR1!$C$33*M1088+MAR1!$D$33*N1088+MAR1!$B$43*I1089+MAR1!$C$43*J1089+MAR1!$D$43*K1089</f>
        <v/>
      </c>
      <c r="N1089" s="7">
        <f>MAR1!$B$34*L1088+MAR1!$C$34*M1088+MAR1!$D$34*N1088+MAR1!$B$44*I1089+MAR1!$C$44*J1089+MAR1!$D$44*K1089</f>
        <v/>
      </c>
      <c r="O1089" s="12">
        <f>MAR1!$B$5+MAR1!$C$5*COS(2*PI()*B1089/365)+MAR1!$D$5*SIN(2*PI()*B1089/365)+IF(E1089=1,MAR1!$B$11+MAR1!$D$11*L1089,MAR1!$C$11+MAR1!$E$11*L1089)</f>
        <v/>
      </c>
      <c r="P1089" s="12">
        <f>MAR1!$B$6+MAR1!$C$6*COS(2*PI()*B1089/365)+MAR1!$D$6*SIN(2*PI()*B1089/365)+IF(E1089=1,MAR1!$B$12+MAR1!$D$12*M1089,MAR1!$C$12+MAR1!$E$12*M1089)</f>
        <v/>
      </c>
      <c r="Q1089" s="12">
        <f>MAR1!$B$7+MAR1!$C$7*COS(2*PI()*B1089/365)+MAR1!$D$7*SIN(2*PI()*B1089/365)+IF(E1089=1,MAR1!$B$13+MAR1!$D$13*N1089,MAR1!$C$13+MAR1!$E$13*N1089)</f>
        <v/>
      </c>
      <c r="R1089" s="12">
        <f>MAR1!$B$5+MAR1!$C$5*COS(2*PI()*B1089/365)+MAR1!$D$5*SIN(2*PI()*B1089/365)+INDEX(ChangeFactor!$F$6:$F$17,C1089)+IF(G1089=1,MAR1!$B$11+INDEX(ChangeFactor!$G$6:$G$17,C1089)*MAR1!$D$11*L1089,MAR1!$C$11+INDEX(ChangeFactor!$G$6:$G$17,C1089)*MAR1!$E$11*L1089)</f>
        <v/>
      </c>
    </row>
    <row r="1090">
      <c r="A1090" s="6">
        <f>Data!U1090</f>
        <v/>
      </c>
      <c r="B1090" s="6">
        <f>MOD(A1090-1,365)+1</f>
        <v/>
      </c>
      <c r="C1090" s="6">
        <f>MATCH(B1090,Markov!$C$6:$C$17,1)</f>
        <v/>
      </c>
      <c r="D1090" s="16">
        <f>Data!V1090</f>
        <v/>
      </c>
      <c r="E1090" s="6">
        <f>IF(D1090&lt;IF(E1089=1,INDEX(Markov!$I$6:$I$17,C1090),INDEX(Markov!$H$6:$H$17,C1090)),1,0)</f>
        <v/>
      </c>
      <c r="F1090" s="12">
        <f>IF(E1090=1,GAMMA.INV(Data!W1090,INDEX(Markov!$Q$6:$Q$17,C1090),INDEX(Markov!$R$6:$R$17,C1090)),0)</f>
        <v/>
      </c>
      <c r="G1090" s="6">
        <f>IF(D1090&lt;IF(G1089=1,INDEX(ChangeFactor!$O$6:$O$17,C1090),INDEX(ChangeFactor!$N$6:$N$17,C1090)),1,0)</f>
        <v/>
      </c>
      <c r="H1090" s="12">
        <f>IF(G1090=1,GAMMA.INV(Data!W1090,INDEX(ChangeFactor!$R$6:$R$17,C1090),INDEX(ChangeFactor!$S$6:$S$17,C1090)),0)</f>
        <v/>
      </c>
      <c r="I1090" s="7">
        <f>NORM.S.INV(Data!X1090)</f>
        <v/>
      </c>
      <c r="J1090" s="7">
        <f>NORM.S.INV(Data!Y1090)</f>
        <v/>
      </c>
      <c r="K1090" s="7">
        <f>NORM.S.INV(Data!Z1090)</f>
        <v/>
      </c>
      <c r="L1090" s="7">
        <f>MAR1!$B$32*L1089+MAR1!$C$32*M1089+MAR1!$D$32*N1089+MAR1!$B$42*I1090+MAR1!$C$42*J1090+MAR1!$D$42*K1090</f>
        <v/>
      </c>
      <c r="M1090" s="7">
        <f>MAR1!$B$33*L1089+MAR1!$C$33*M1089+MAR1!$D$33*N1089+MAR1!$B$43*I1090+MAR1!$C$43*J1090+MAR1!$D$43*K1090</f>
        <v/>
      </c>
      <c r="N1090" s="7">
        <f>MAR1!$B$34*L1089+MAR1!$C$34*M1089+MAR1!$D$34*N1089+MAR1!$B$44*I1090+MAR1!$C$44*J1090+MAR1!$D$44*K1090</f>
        <v/>
      </c>
      <c r="O1090" s="12">
        <f>MAR1!$B$5+MAR1!$C$5*COS(2*PI()*B1090/365)+MAR1!$D$5*SIN(2*PI()*B1090/365)+IF(E1090=1,MAR1!$B$11+MAR1!$D$11*L1090,MAR1!$C$11+MAR1!$E$11*L1090)</f>
        <v/>
      </c>
      <c r="P1090" s="12">
        <f>MAR1!$B$6+MAR1!$C$6*COS(2*PI()*B1090/365)+MAR1!$D$6*SIN(2*PI()*B1090/365)+IF(E1090=1,MAR1!$B$12+MAR1!$D$12*M1090,MAR1!$C$12+MAR1!$E$12*M1090)</f>
        <v/>
      </c>
      <c r="Q1090" s="12">
        <f>MAR1!$B$7+MAR1!$C$7*COS(2*PI()*B1090/365)+MAR1!$D$7*SIN(2*PI()*B1090/365)+IF(E1090=1,MAR1!$B$13+MAR1!$D$13*N1090,MAR1!$C$13+MAR1!$E$13*N1090)</f>
        <v/>
      </c>
      <c r="R1090" s="12">
        <f>MAR1!$B$5+MAR1!$C$5*COS(2*PI()*B1090/365)+MAR1!$D$5*SIN(2*PI()*B1090/365)+INDEX(ChangeFactor!$F$6:$F$17,C1090)+IF(G1090=1,MAR1!$B$11+INDEX(ChangeFactor!$G$6:$G$17,C1090)*MAR1!$D$11*L1090,MAR1!$C$11+INDEX(ChangeFactor!$G$6:$G$17,C1090)*MAR1!$E$11*L1090)</f>
        <v/>
      </c>
    </row>
    <row r="1091">
      <c r="A1091" s="6">
        <f>Data!U1091</f>
        <v/>
      </c>
      <c r="B1091" s="6">
        <f>MOD(A1091-1,365)+1</f>
        <v/>
      </c>
      <c r="C1091" s="6">
        <f>MATCH(B1091,Markov!$C$6:$C$17,1)</f>
        <v/>
      </c>
      <c r="D1091" s="16">
        <f>Data!V1091</f>
        <v/>
      </c>
      <c r="E1091" s="6">
        <f>IF(D1091&lt;IF(E1090=1,INDEX(Markov!$I$6:$I$17,C1091),INDEX(Markov!$H$6:$H$17,C1091)),1,0)</f>
        <v/>
      </c>
      <c r="F1091" s="12">
        <f>IF(E1091=1,GAMMA.INV(Data!W1091,INDEX(Markov!$Q$6:$Q$17,C1091),INDEX(Markov!$R$6:$R$17,C1091)),0)</f>
        <v/>
      </c>
      <c r="G1091" s="6">
        <f>IF(D1091&lt;IF(G1090=1,INDEX(ChangeFactor!$O$6:$O$17,C1091),INDEX(ChangeFactor!$N$6:$N$17,C1091)),1,0)</f>
        <v/>
      </c>
      <c r="H1091" s="12">
        <f>IF(G1091=1,GAMMA.INV(Data!W1091,INDEX(ChangeFactor!$R$6:$R$17,C1091),INDEX(ChangeFactor!$S$6:$S$17,C1091)),0)</f>
        <v/>
      </c>
      <c r="I1091" s="7">
        <f>NORM.S.INV(Data!X1091)</f>
        <v/>
      </c>
      <c r="J1091" s="7">
        <f>NORM.S.INV(Data!Y1091)</f>
        <v/>
      </c>
      <c r="K1091" s="7">
        <f>NORM.S.INV(Data!Z1091)</f>
        <v/>
      </c>
      <c r="L1091" s="7">
        <f>MAR1!$B$32*L1090+MAR1!$C$32*M1090+MAR1!$D$32*N1090+MAR1!$B$42*I1091+MAR1!$C$42*J1091+MAR1!$D$42*K1091</f>
        <v/>
      </c>
      <c r="M1091" s="7">
        <f>MAR1!$B$33*L1090+MAR1!$C$33*M1090+MAR1!$D$33*N1090+MAR1!$B$43*I1091+MAR1!$C$43*J1091+MAR1!$D$43*K1091</f>
        <v/>
      </c>
      <c r="N1091" s="7">
        <f>MAR1!$B$34*L1090+MAR1!$C$34*M1090+MAR1!$D$34*N1090+MAR1!$B$44*I1091+MAR1!$C$44*J1091+MAR1!$D$44*K1091</f>
        <v/>
      </c>
      <c r="O1091" s="12">
        <f>MAR1!$B$5+MAR1!$C$5*COS(2*PI()*B1091/365)+MAR1!$D$5*SIN(2*PI()*B1091/365)+IF(E1091=1,MAR1!$B$11+MAR1!$D$11*L1091,MAR1!$C$11+MAR1!$E$11*L1091)</f>
        <v/>
      </c>
      <c r="P1091" s="12">
        <f>MAR1!$B$6+MAR1!$C$6*COS(2*PI()*B1091/365)+MAR1!$D$6*SIN(2*PI()*B1091/365)+IF(E1091=1,MAR1!$B$12+MAR1!$D$12*M1091,MAR1!$C$12+MAR1!$E$12*M1091)</f>
        <v/>
      </c>
      <c r="Q1091" s="12">
        <f>MAR1!$B$7+MAR1!$C$7*COS(2*PI()*B1091/365)+MAR1!$D$7*SIN(2*PI()*B1091/365)+IF(E1091=1,MAR1!$B$13+MAR1!$D$13*N1091,MAR1!$C$13+MAR1!$E$13*N1091)</f>
        <v/>
      </c>
      <c r="R1091" s="12">
        <f>MAR1!$B$5+MAR1!$C$5*COS(2*PI()*B1091/365)+MAR1!$D$5*SIN(2*PI()*B1091/365)+INDEX(ChangeFactor!$F$6:$F$17,C1091)+IF(G1091=1,MAR1!$B$11+INDEX(ChangeFactor!$G$6:$G$17,C1091)*MAR1!$D$11*L1091,MAR1!$C$11+INDEX(ChangeFactor!$G$6:$G$17,C1091)*MAR1!$E$11*L1091)</f>
        <v/>
      </c>
    </row>
    <row r="1092">
      <c r="A1092" s="6">
        <f>Data!U1092</f>
        <v/>
      </c>
      <c r="B1092" s="6">
        <f>MOD(A1092-1,365)+1</f>
        <v/>
      </c>
      <c r="C1092" s="6">
        <f>MATCH(B1092,Markov!$C$6:$C$17,1)</f>
        <v/>
      </c>
      <c r="D1092" s="16">
        <f>Data!V1092</f>
        <v/>
      </c>
      <c r="E1092" s="6">
        <f>IF(D1092&lt;IF(E1091=1,INDEX(Markov!$I$6:$I$17,C1092),INDEX(Markov!$H$6:$H$17,C1092)),1,0)</f>
        <v/>
      </c>
      <c r="F1092" s="12">
        <f>IF(E1092=1,GAMMA.INV(Data!W1092,INDEX(Markov!$Q$6:$Q$17,C1092),INDEX(Markov!$R$6:$R$17,C1092)),0)</f>
        <v/>
      </c>
      <c r="G1092" s="6">
        <f>IF(D1092&lt;IF(G1091=1,INDEX(ChangeFactor!$O$6:$O$17,C1092),INDEX(ChangeFactor!$N$6:$N$17,C1092)),1,0)</f>
        <v/>
      </c>
      <c r="H1092" s="12">
        <f>IF(G1092=1,GAMMA.INV(Data!W1092,INDEX(ChangeFactor!$R$6:$R$17,C1092),INDEX(ChangeFactor!$S$6:$S$17,C1092)),0)</f>
        <v/>
      </c>
      <c r="I1092" s="7">
        <f>NORM.S.INV(Data!X1092)</f>
        <v/>
      </c>
      <c r="J1092" s="7">
        <f>NORM.S.INV(Data!Y1092)</f>
        <v/>
      </c>
      <c r="K1092" s="7">
        <f>NORM.S.INV(Data!Z1092)</f>
        <v/>
      </c>
      <c r="L1092" s="7">
        <f>MAR1!$B$32*L1091+MAR1!$C$32*M1091+MAR1!$D$32*N1091+MAR1!$B$42*I1092+MAR1!$C$42*J1092+MAR1!$D$42*K1092</f>
        <v/>
      </c>
      <c r="M1092" s="7">
        <f>MAR1!$B$33*L1091+MAR1!$C$33*M1091+MAR1!$D$33*N1091+MAR1!$B$43*I1092+MAR1!$C$43*J1092+MAR1!$D$43*K1092</f>
        <v/>
      </c>
      <c r="N1092" s="7">
        <f>MAR1!$B$34*L1091+MAR1!$C$34*M1091+MAR1!$D$34*N1091+MAR1!$B$44*I1092+MAR1!$C$44*J1092+MAR1!$D$44*K1092</f>
        <v/>
      </c>
      <c r="O1092" s="12">
        <f>MAR1!$B$5+MAR1!$C$5*COS(2*PI()*B1092/365)+MAR1!$D$5*SIN(2*PI()*B1092/365)+IF(E1092=1,MAR1!$B$11+MAR1!$D$11*L1092,MAR1!$C$11+MAR1!$E$11*L1092)</f>
        <v/>
      </c>
      <c r="P1092" s="12">
        <f>MAR1!$B$6+MAR1!$C$6*COS(2*PI()*B1092/365)+MAR1!$D$6*SIN(2*PI()*B1092/365)+IF(E1092=1,MAR1!$B$12+MAR1!$D$12*M1092,MAR1!$C$12+MAR1!$E$12*M1092)</f>
        <v/>
      </c>
      <c r="Q1092" s="12">
        <f>MAR1!$B$7+MAR1!$C$7*COS(2*PI()*B1092/365)+MAR1!$D$7*SIN(2*PI()*B1092/365)+IF(E1092=1,MAR1!$B$13+MAR1!$D$13*N1092,MAR1!$C$13+MAR1!$E$13*N1092)</f>
        <v/>
      </c>
      <c r="R1092" s="12">
        <f>MAR1!$B$5+MAR1!$C$5*COS(2*PI()*B1092/365)+MAR1!$D$5*SIN(2*PI()*B1092/365)+INDEX(ChangeFactor!$F$6:$F$17,C1092)+IF(G1092=1,MAR1!$B$11+INDEX(ChangeFactor!$G$6:$G$17,C1092)*MAR1!$D$11*L1092,MAR1!$C$11+INDEX(ChangeFactor!$G$6:$G$17,C1092)*MAR1!$E$11*L1092)</f>
        <v/>
      </c>
    </row>
    <row r="1093">
      <c r="A1093" s="6">
        <f>Data!U1093</f>
        <v/>
      </c>
      <c r="B1093" s="6">
        <f>MOD(A1093-1,365)+1</f>
        <v/>
      </c>
      <c r="C1093" s="6">
        <f>MATCH(B1093,Markov!$C$6:$C$17,1)</f>
        <v/>
      </c>
      <c r="D1093" s="16">
        <f>Data!V1093</f>
        <v/>
      </c>
      <c r="E1093" s="6">
        <f>IF(D1093&lt;IF(E1092=1,INDEX(Markov!$I$6:$I$17,C1093),INDEX(Markov!$H$6:$H$17,C1093)),1,0)</f>
        <v/>
      </c>
      <c r="F1093" s="12">
        <f>IF(E1093=1,GAMMA.INV(Data!W1093,INDEX(Markov!$Q$6:$Q$17,C1093),INDEX(Markov!$R$6:$R$17,C1093)),0)</f>
        <v/>
      </c>
      <c r="G1093" s="6">
        <f>IF(D1093&lt;IF(G1092=1,INDEX(ChangeFactor!$O$6:$O$17,C1093),INDEX(ChangeFactor!$N$6:$N$17,C1093)),1,0)</f>
        <v/>
      </c>
      <c r="H1093" s="12">
        <f>IF(G1093=1,GAMMA.INV(Data!W1093,INDEX(ChangeFactor!$R$6:$R$17,C1093),INDEX(ChangeFactor!$S$6:$S$17,C1093)),0)</f>
        <v/>
      </c>
      <c r="I1093" s="7">
        <f>NORM.S.INV(Data!X1093)</f>
        <v/>
      </c>
      <c r="J1093" s="7">
        <f>NORM.S.INV(Data!Y1093)</f>
        <v/>
      </c>
      <c r="K1093" s="7">
        <f>NORM.S.INV(Data!Z1093)</f>
        <v/>
      </c>
      <c r="L1093" s="7">
        <f>MAR1!$B$32*L1092+MAR1!$C$32*M1092+MAR1!$D$32*N1092+MAR1!$B$42*I1093+MAR1!$C$42*J1093+MAR1!$D$42*K1093</f>
        <v/>
      </c>
      <c r="M1093" s="7">
        <f>MAR1!$B$33*L1092+MAR1!$C$33*M1092+MAR1!$D$33*N1092+MAR1!$B$43*I1093+MAR1!$C$43*J1093+MAR1!$D$43*K1093</f>
        <v/>
      </c>
      <c r="N1093" s="7">
        <f>MAR1!$B$34*L1092+MAR1!$C$34*M1092+MAR1!$D$34*N1092+MAR1!$B$44*I1093+MAR1!$C$44*J1093+MAR1!$D$44*K1093</f>
        <v/>
      </c>
      <c r="O1093" s="12">
        <f>MAR1!$B$5+MAR1!$C$5*COS(2*PI()*B1093/365)+MAR1!$D$5*SIN(2*PI()*B1093/365)+IF(E1093=1,MAR1!$B$11+MAR1!$D$11*L1093,MAR1!$C$11+MAR1!$E$11*L1093)</f>
        <v/>
      </c>
      <c r="P1093" s="12">
        <f>MAR1!$B$6+MAR1!$C$6*COS(2*PI()*B1093/365)+MAR1!$D$6*SIN(2*PI()*B1093/365)+IF(E1093=1,MAR1!$B$12+MAR1!$D$12*M1093,MAR1!$C$12+MAR1!$E$12*M1093)</f>
        <v/>
      </c>
      <c r="Q1093" s="12">
        <f>MAR1!$B$7+MAR1!$C$7*COS(2*PI()*B1093/365)+MAR1!$D$7*SIN(2*PI()*B1093/365)+IF(E1093=1,MAR1!$B$13+MAR1!$D$13*N1093,MAR1!$C$13+MAR1!$E$13*N1093)</f>
        <v/>
      </c>
      <c r="R1093" s="12">
        <f>MAR1!$B$5+MAR1!$C$5*COS(2*PI()*B1093/365)+MAR1!$D$5*SIN(2*PI()*B1093/365)+INDEX(ChangeFactor!$F$6:$F$17,C1093)+IF(G1093=1,MAR1!$B$11+INDEX(ChangeFactor!$G$6:$G$17,C1093)*MAR1!$D$11*L1093,MAR1!$C$11+INDEX(ChangeFactor!$G$6:$G$17,C1093)*MAR1!$E$11*L1093)</f>
        <v/>
      </c>
    </row>
    <row r="1094">
      <c r="A1094" s="6">
        <f>Data!U1094</f>
        <v/>
      </c>
      <c r="B1094" s="6">
        <f>MOD(A1094-1,365)+1</f>
        <v/>
      </c>
      <c r="C1094" s="6">
        <f>MATCH(B1094,Markov!$C$6:$C$17,1)</f>
        <v/>
      </c>
      <c r="D1094" s="16">
        <f>Data!V1094</f>
        <v/>
      </c>
      <c r="E1094" s="6">
        <f>IF(D1094&lt;IF(E1093=1,INDEX(Markov!$I$6:$I$17,C1094),INDEX(Markov!$H$6:$H$17,C1094)),1,0)</f>
        <v/>
      </c>
      <c r="F1094" s="12">
        <f>IF(E1094=1,GAMMA.INV(Data!W1094,INDEX(Markov!$Q$6:$Q$17,C1094),INDEX(Markov!$R$6:$R$17,C1094)),0)</f>
        <v/>
      </c>
      <c r="G1094" s="6">
        <f>IF(D1094&lt;IF(G1093=1,INDEX(ChangeFactor!$O$6:$O$17,C1094),INDEX(ChangeFactor!$N$6:$N$17,C1094)),1,0)</f>
        <v/>
      </c>
      <c r="H1094" s="12">
        <f>IF(G1094=1,GAMMA.INV(Data!W1094,INDEX(ChangeFactor!$R$6:$R$17,C1094),INDEX(ChangeFactor!$S$6:$S$17,C1094)),0)</f>
        <v/>
      </c>
      <c r="I1094" s="7">
        <f>NORM.S.INV(Data!X1094)</f>
        <v/>
      </c>
      <c r="J1094" s="7">
        <f>NORM.S.INV(Data!Y1094)</f>
        <v/>
      </c>
      <c r="K1094" s="7">
        <f>NORM.S.INV(Data!Z1094)</f>
        <v/>
      </c>
      <c r="L1094" s="7">
        <f>MAR1!$B$32*L1093+MAR1!$C$32*M1093+MAR1!$D$32*N1093+MAR1!$B$42*I1094+MAR1!$C$42*J1094+MAR1!$D$42*K1094</f>
        <v/>
      </c>
      <c r="M1094" s="7">
        <f>MAR1!$B$33*L1093+MAR1!$C$33*M1093+MAR1!$D$33*N1093+MAR1!$B$43*I1094+MAR1!$C$43*J1094+MAR1!$D$43*K1094</f>
        <v/>
      </c>
      <c r="N1094" s="7">
        <f>MAR1!$B$34*L1093+MAR1!$C$34*M1093+MAR1!$D$34*N1093+MAR1!$B$44*I1094+MAR1!$C$44*J1094+MAR1!$D$44*K1094</f>
        <v/>
      </c>
      <c r="O1094" s="12">
        <f>MAR1!$B$5+MAR1!$C$5*COS(2*PI()*B1094/365)+MAR1!$D$5*SIN(2*PI()*B1094/365)+IF(E1094=1,MAR1!$B$11+MAR1!$D$11*L1094,MAR1!$C$11+MAR1!$E$11*L1094)</f>
        <v/>
      </c>
      <c r="P1094" s="12">
        <f>MAR1!$B$6+MAR1!$C$6*COS(2*PI()*B1094/365)+MAR1!$D$6*SIN(2*PI()*B1094/365)+IF(E1094=1,MAR1!$B$12+MAR1!$D$12*M1094,MAR1!$C$12+MAR1!$E$12*M1094)</f>
        <v/>
      </c>
      <c r="Q1094" s="12">
        <f>MAR1!$B$7+MAR1!$C$7*COS(2*PI()*B1094/365)+MAR1!$D$7*SIN(2*PI()*B1094/365)+IF(E1094=1,MAR1!$B$13+MAR1!$D$13*N1094,MAR1!$C$13+MAR1!$E$13*N1094)</f>
        <v/>
      </c>
      <c r="R1094" s="12">
        <f>MAR1!$B$5+MAR1!$C$5*COS(2*PI()*B1094/365)+MAR1!$D$5*SIN(2*PI()*B1094/365)+INDEX(ChangeFactor!$F$6:$F$17,C1094)+IF(G1094=1,MAR1!$B$11+INDEX(ChangeFactor!$G$6:$G$17,C1094)*MAR1!$D$11*L1094,MAR1!$C$11+INDEX(ChangeFactor!$G$6:$G$17,C1094)*MAR1!$E$11*L1094)</f>
        <v/>
      </c>
    </row>
    <row r="1095">
      <c r="A1095" s="6">
        <f>Data!U1095</f>
        <v/>
      </c>
      <c r="B1095" s="6">
        <f>MOD(A1095-1,365)+1</f>
        <v/>
      </c>
      <c r="C1095" s="6">
        <f>MATCH(B1095,Markov!$C$6:$C$17,1)</f>
        <v/>
      </c>
      <c r="D1095" s="16">
        <f>Data!V1095</f>
        <v/>
      </c>
      <c r="E1095" s="6">
        <f>IF(D1095&lt;IF(E1094=1,INDEX(Markov!$I$6:$I$17,C1095),INDEX(Markov!$H$6:$H$17,C1095)),1,0)</f>
        <v/>
      </c>
      <c r="F1095" s="12">
        <f>IF(E1095=1,GAMMA.INV(Data!W1095,INDEX(Markov!$Q$6:$Q$17,C1095),INDEX(Markov!$R$6:$R$17,C1095)),0)</f>
        <v/>
      </c>
      <c r="G1095" s="6">
        <f>IF(D1095&lt;IF(G1094=1,INDEX(ChangeFactor!$O$6:$O$17,C1095),INDEX(ChangeFactor!$N$6:$N$17,C1095)),1,0)</f>
        <v/>
      </c>
      <c r="H1095" s="12">
        <f>IF(G1095=1,GAMMA.INV(Data!W1095,INDEX(ChangeFactor!$R$6:$R$17,C1095),INDEX(ChangeFactor!$S$6:$S$17,C1095)),0)</f>
        <v/>
      </c>
      <c r="I1095" s="7">
        <f>NORM.S.INV(Data!X1095)</f>
        <v/>
      </c>
      <c r="J1095" s="7">
        <f>NORM.S.INV(Data!Y1095)</f>
        <v/>
      </c>
      <c r="K1095" s="7">
        <f>NORM.S.INV(Data!Z1095)</f>
        <v/>
      </c>
      <c r="L1095" s="7">
        <f>MAR1!$B$32*L1094+MAR1!$C$32*M1094+MAR1!$D$32*N1094+MAR1!$B$42*I1095+MAR1!$C$42*J1095+MAR1!$D$42*K1095</f>
        <v/>
      </c>
      <c r="M1095" s="7">
        <f>MAR1!$B$33*L1094+MAR1!$C$33*M1094+MAR1!$D$33*N1094+MAR1!$B$43*I1095+MAR1!$C$43*J1095+MAR1!$D$43*K1095</f>
        <v/>
      </c>
      <c r="N1095" s="7">
        <f>MAR1!$B$34*L1094+MAR1!$C$34*M1094+MAR1!$D$34*N1094+MAR1!$B$44*I1095+MAR1!$C$44*J1095+MAR1!$D$44*K1095</f>
        <v/>
      </c>
      <c r="O1095" s="12">
        <f>MAR1!$B$5+MAR1!$C$5*COS(2*PI()*B1095/365)+MAR1!$D$5*SIN(2*PI()*B1095/365)+IF(E1095=1,MAR1!$B$11+MAR1!$D$11*L1095,MAR1!$C$11+MAR1!$E$11*L1095)</f>
        <v/>
      </c>
      <c r="P1095" s="12">
        <f>MAR1!$B$6+MAR1!$C$6*COS(2*PI()*B1095/365)+MAR1!$D$6*SIN(2*PI()*B1095/365)+IF(E1095=1,MAR1!$B$12+MAR1!$D$12*M1095,MAR1!$C$12+MAR1!$E$12*M1095)</f>
        <v/>
      </c>
      <c r="Q1095" s="12">
        <f>MAR1!$B$7+MAR1!$C$7*COS(2*PI()*B1095/365)+MAR1!$D$7*SIN(2*PI()*B1095/365)+IF(E1095=1,MAR1!$B$13+MAR1!$D$13*N1095,MAR1!$C$13+MAR1!$E$13*N1095)</f>
        <v/>
      </c>
      <c r="R1095" s="12">
        <f>MAR1!$B$5+MAR1!$C$5*COS(2*PI()*B1095/365)+MAR1!$D$5*SIN(2*PI()*B1095/365)+INDEX(ChangeFactor!$F$6:$F$17,C1095)+IF(G1095=1,MAR1!$B$11+INDEX(ChangeFactor!$G$6:$G$17,C1095)*MAR1!$D$11*L1095,MAR1!$C$11+INDEX(ChangeFactor!$G$6:$G$17,C1095)*MAR1!$E$11*L1095)</f>
        <v/>
      </c>
    </row>
    <row r="1096">
      <c r="A1096" s="6">
        <f>Data!U1096</f>
        <v/>
      </c>
      <c r="B1096" s="6">
        <f>MOD(A1096-1,365)+1</f>
        <v/>
      </c>
      <c r="C1096" s="6">
        <f>MATCH(B1096,Markov!$C$6:$C$17,1)</f>
        <v/>
      </c>
      <c r="D1096" s="16">
        <f>Data!V1096</f>
        <v/>
      </c>
      <c r="E1096" s="6">
        <f>IF(D1096&lt;IF(E1095=1,INDEX(Markov!$I$6:$I$17,C1096),INDEX(Markov!$H$6:$H$17,C1096)),1,0)</f>
        <v/>
      </c>
      <c r="F1096" s="12">
        <f>IF(E1096=1,GAMMA.INV(Data!W1096,INDEX(Markov!$Q$6:$Q$17,C1096),INDEX(Markov!$R$6:$R$17,C1096)),0)</f>
        <v/>
      </c>
      <c r="G1096" s="6">
        <f>IF(D1096&lt;IF(G1095=1,INDEX(ChangeFactor!$O$6:$O$17,C1096),INDEX(ChangeFactor!$N$6:$N$17,C1096)),1,0)</f>
        <v/>
      </c>
      <c r="H1096" s="12">
        <f>IF(G1096=1,GAMMA.INV(Data!W1096,INDEX(ChangeFactor!$R$6:$R$17,C1096),INDEX(ChangeFactor!$S$6:$S$17,C1096)),0)</f>
        <v/>
      </c>
      <c r="I1096" s="7">
        <f>NORM.S.INV(Data!X1096)</f>
        <v/>
      </c>
      <c r="J1096" s="7">
        <f>NORM.S.INV(Data!Y1096)</f>
        <v/>
      </c>
      <c r="K1096" s="7">
        <f>NORM.S.INV(Data!Z1096)</f>
        <v/>
      </c>
      <c r="L1096" s="7">
        <f>MAR1!$B$32*L1095+MAR1!$C$32*M1095+MAR1!$D$32*N1095+MAR1!$B$42*I1096+MAR1!$C$42*J1096+MAR1!$D$42*K1096</f>
        <v/>
      </c>
      <c r="M1096" s="7">
        <f>MAR1!$B$33*L1095+MAR1!$C$33*M1095+MAR1!$D$33*N1095+MAR1!$B$43*I1096+MAR1!$C$43*J1096+MAR1!$D$43*K1096</f>
        <v/>
      </c>
      <c r="N1096" s="7">
        <f>MAR1!$B$34*L1095+MAR1!$C$34*M1095+MAR1!$D$34*N1095+MAR1!$B$44*I1096+MAR1!$C$44*J1096+MAR1!$D$44*K1096</f>
        <v/>
      </c>
      <c r="O1096" s="12">
        <f>MAR1!$B$5+MAR1!$C$5*COS(2*PI()*B1096/365)+MAR1!$D$5*SIN(2*PI()*B1096/365)+IF(E1096=1,MAR1!$B$11+MAR1!$D$11*L1096,MAR1!$C$11+MAR1!$E$11*L1096)</f>
        <v/>
      </c>
      <c r="P1096" s="12">
        <f>MAR1!$B$6+MAR1!$C$6*COS(2*PI()*B1096/365)+MAR1!$D$6*SIN(2*PI()*B1096/365)+IF(E1096=1,MAR1!$B$12+MAR1!$D$12*M1096,MAR1!$C$12+MAR1!$E$12*M1096)</f>
        <v/>
      </c>
      <c r="Q1096" s="12">
        <f>MAR1!$B$7+MAR1!$C$7*COS(2*PI()*B1096/365)+MAR1!$D$7*SIN(2*PI()*B1096/365)+IF(E1096=1,MAR1!$B$13+MAR1!$D$13*N1096,MAR1!$C$13+MAR1!$E$13*N1096)</f>
        <v/>
      </c>
      <c r="R1096" s="12">
        <f>MAR1!$B$5+MAR1!$C$5*COS(2*PI()*B1096/365)+MAR1!$D$5*SIN(2*PI()*B1096/365)+INDEX(ChangeFactor!$F$6:$F$17,C1096)+IF(G1096=1,MAR1!$B$11+INDEX(ChangeFactor!$G$6:$G$17,C1096)*MAR1!$D$11*L1096,MAR1!$C$11+INDEX(ChangeFactor!$G$6:$G$17,C1096)*MAR1!$E$11*L1096)</f>
        <v/>
      </c>
    </row>
    <row r="1097">
      <c r="A1097" s="6">
        <f>Data!U1097</f>
        <v/>
      </c>
      <c r="B1097" s="6">
        <f>MOD(A1097-1,365)+1</f>
        <v/>
      </c>
      <c r="C1097" s="6">
        <f>MATCH(B1097,Markov!$C$6:$C$17,1)</f>
        <v/>
      </c>
      <c r="D1097" s="16">
        <f>Data!V1097</f>
        <v/>
      </c>
      <c r="E1097" s="6">
        <f>IF(D1097&lt;IF(E1096=1,INDEX(Markov!$I$6:$I$17,C1097),INDEX(Markov!$H$6:$H$17,C1097)),1,0)</f>
        <v/>
      </c>
      <c r="F1097" s="12">
        <f>IF(E1097=1,GAMMA.INV(Data!W1097,INDEX(Markov!$Q$6:$Q$17,C1097),INDEX(Markov!$R$6:$R$17,C1097)),0)</f>
        <v/>
      </c>
      <c r="G1097" s="6">
        <f>IF(D1097&lt;IF(G1096=1,INDEX(ChangeFactor!$O$6:$O$17,C1097),INDEX(ChangeFactor!$N$6:$N$17,C1097)),1,0)</f>
        <v/>
      </c>
      <c r="H1097" s="12">
        <f>IF(G1097=1,GAMMA.INV(Data!W1097,INDEX(ChangeFactor!$R$6:$R$17,C1097),INDEX(ChangeFactor!$S$6:$S$17,C1097)),0)</f>
        <v/>
      </c>
      <c r="I1097" s="7">
        <f>NORM.S.INV(Data!X1097)</f>
        <v/>
      </c>
      <c r="J1097" s="7">
        <f>NORM.S.INV(Data!Y1097)</f>
        <v/>
      </c>
      <c r="K1097" s="7">
        <f>NORM.S.INV(Data!Z1097)</f>
        <v/>
      </c>
      <c r="L1097" s="7">
        <f>MAR1!$B$32*L1096+MAR1!$C$32*M1096+MAR1!$D$32*N1096+MAR1!$B$42*I1097+MAR1!$C$42*J1097+MAR1!$D$42*K1097</f>
        <v/>
      </c>
      <c r="M1097" s="7">
        <f>MAR1!$B$33*L1096+MAR1!$C$33*M1096+MAR1!$D$33*N1096+MAR1!$B$43*I1097+MAR1!$C$43*J1097+MAR1!$D$43*K1097</f>
        <v/>
      </c>
      <c r="N1097" s="7">
        <f>MAR1!$B$34*L1096+MAR1!$C$34*M1096+MAR1!$D$34*N1096+MAR1!$B$44*I1097+MAR1!$C$44*J1097+MAR1!$D$44*K1097</f>
        <v/>
      </c>
      <c r="O1097" s="12">
        <f>MAR1!$B$5+MAR1!$C$5*COS(2*PI()*B1097/365)+MAR1!$D$5*SIN(2*PI()*B1097/365)+IF(E1097=1,MAR1!$B$11+MAR1!$D$11*L1097,MAR1!$C$11+MAR1!$E$11*L1097)</f>
        <v/>
      </c>
      <c r="P1097" s="12">
        <f>MAR1!$B$6+MAR1!$C$6*COS(2*PI()*B1097/365)+MAR1!$D$6*SIN(2*PI()*B1097/365)+IF(E1097=1,MAR1!$B$12+MAR1!$D$12*M1097,MAR1!$C$12+MAR1!$E$12*M1097)</f>
        <v/>
      </c>
      <c r="Q1097" s="12">
        <f>MAR1!$B$7+MAR1!$C$7*COS(2*PI()*B1097/365)+MAR1!$D$7*SIN(2*PI()*B1097/365)+IF(E1097=1,MAR1!$B$13+MAR1!$D$13*N1097,MAR1!$C$13+MAR1!$E$13*N1097)</f>
        <v/>
      </c>
      <c r="R1097" s="12">
        <f>MAR1!$B$5+MAR1!$C$5*COS(2*PI()*B1097/365)+MAR1!$D$5*SIN(2*PI()*B1097/365)+INDEX(ChangeFactor!$F$6:$F$17,C1097)+IF(G1097=1,MAR1!$B$11+INDEX(ChangeFactor!$G$6:$G$17,C1097)*MAR1!$D$11*L1097,MAR1!$C$11+INDEX(ChangeFactor!$G$6:$G$17,C1097)*MAR1!$E$11*L1097)</f>
        <v/>
      </c>
    </row>
    <row r="1098">
      <c r="A1098" s="6">
        <f>Data!U1098</f>
        <v/>
      </c>
      <c r="B1098" s="6">
        <f>MOD(A1098-1,365)+1</f>
        <v/>
      </c>
      <c r="C1098" s="6">
        <f>MATCH(B1098,Markov!$C$6:$C$17,1)</f>
        <v/>
      </c>
      <c r="D1098" s="16">
        <f>Data!V1098</f>
        <v/>
      </c>
      <c r="E1098" s="6">
        <f>IF(D1098&lt;IF(E1097=1,INDEX(Markov!$I$6:$I$17,C1098),INDEX(Markov!$H$6:$H$17,C1098)),1,0)</f>
        <v/>
      </c>
      <c r="F1098" s="12">
        <f>IF(E1098=1,GAMMA.INV(Data!W1098,INDEX(Markov!$Q$6:$Q$17,C1098),INDEX(Markov!$R$6:$R$17,C1098)),0)</f>
        <v/>
      </c>
      <c r="G1098" s="6">
        <f>IF(D1098&lt;IF(G1097=1,INDEX(ChangeFactor!$O$6:$O$17,C1098),INDEX(ChangeFactor!$N$6:$N$17,C1098)),1,0)</f>
        <v/>
      </c>
      <c r="H1098" s="12">
        <f>IF(G1098=1,GAMMA.INV(Data!W1098,INDEX(ChangeFactor!$R$6:$R$17,C1098),INDEX(ChangeFactor!$S$6:$S$17,C1098)),0)</f>
        <v/>
      </c>
      <c r="I1098" s="7">
        <f>NORM.S.INV(Data!X1098)</f>
        <v/>
      </c>
      <c r="J1098" s="7">
        <f>NORM.S.INV(Data!Y1098)</f>
        <v/>
      </c>
      <c r="K1098" s="7">
        <f>NORM.S.INV(Data!Z1098)</f>
        <v/>
      </c>
      <c r="L1098" s="7">
        <f>MAR1!$B$32*L1097+MAR1!$C$32*M1097+MAR1!$D$32*N1097+MAR1!$B$42*I1098+MAR1!$C$42*J1098+MAR1!$D$42*K1098</f>
        <v/>
      </c>
      <c r="M1098" s="7">
        <f>MAR1!$B$33*L1097+MAR1!$C$33*M1097+MAR1!$D$33*N1097+MAR1!$B$43*I1098+MAR1!$C$43*J1098+MAR1!$D$43*K1098</f>
        <v/>
      </c>
      <c r="N1098" s="7">
        <f>MAR1!$B$34*L1097+MAR1!$C$34*M1097+MAR1!$D$34*N1097+MAR1!$B$44*I1098+MAR1!$C$44*J1098+MAR1!$D$44*K1098</f>
        <v/>
      </c>
      <c r="O1098" s="12">
        <f>MAR1!$B$5+MAR1!$C$5*COS(2*PI()*B1098/365)+MAR1!$D$5*SIN(2*PI()*B1098/365)+IF(E1098=1,MAR1!$B$11+MAR1!$D$11*L1098,MAR1!$C$11+MAR1!$E$11*L1098)</f>
        <v/>
      </c>
      <c r="P1098" s="12">
        <f>MAR1!$B$6+MAR1!$C$6*COS(2*PI()*B1098/365)+MAR1!$D$6*SIN(2*PI()*B1098/365)+IF(E1098=1,MAR1!$B$12+MAR1!$D$12*M1098,MAR1!$C$12+MAR1!$E$12*M1098)</f>
        <v/>
      </c>
      <c r="Q1098" s="12">
        <f>MAR1!$B$7+MAR1!$C$7*COS(2*PI()*B1098/365)+MAR1!$D$7*SIN(2*PI()*B1098/365)+IF(E1098=1,MAR1!$B$13+MAR1!$D$13*N1098,MAR1!$C$13+MAR1!$E$13*N1098)</f>
        <v/>
      </c>
      <c r="R1098" s="12">
        <f>MAR1!$B$5+MAR1!$C$5*COS(2*PI()*B1098/365)+MAR1!$D$5*SIN(2*PI()*B1098/365)+INDEX(ChangeFactor!$F$6:$F$17,C1098)+IF(G1098=1,MAR1!$B$11+INDEX(ChangeFactor!$G$6:$G$17,C1098)*MAR1!$D$11*L1098,MAR1!$C$11+INDEX(ChangeFactor!$G$6:$G$17,C1098)*MAR1!$E$11*L1098)</f>
        <v/>
      </c>
    </row>
    <row r="1099">
      <c r="A1099" s="6">
        <f>Data!U1099</f>
        <v/>
      </c>
      <c r="B1099" s="6">
        <f>MOD(A1099-1,365)+1</f>
        <v/>
      </c>
      <c r="C1099" s="6">
        <f>MATCH(B1099,Markov!$C$6:$C$17,1)</f>
        <v/>
      </c>
      <c r="D1099" s="16">
        <f>Data!V1099</f>
        <v/>
      </c>
      <c r="E1099" s="6">
        <f>IF(D1099&lt;IF(E1098=1,INDEX(Markov!$I$6:$I$17,C1099),INDEX(Markov!$H$6:$H$17,C1099)),1,0)</f>
        <v/>
      </c>
      <c r="F1099" s="12">
        <f>IF(E1099=1,GAMMA.INV(Data!W1099,INDEX(Markov!$Q$6:$Q$17,C1099),INDEX(Markov!$R$6:$R$17,C1099)),0)</f>
        <v/>
      </c>
      <c r="G1099" s="6">
        <f>IF(D1099&lt;IF(G1098=1,INDEX(ChangeFactor!$O$6:$O$17,C1099),INDEX(ChangeFactor!$N$6:$N$17,C1099)),1,0)</f>
        <v/>
      </c>
      <c r="H1099" s="12">
        <f>IF(G1099=1,GAMMA.INV(Data!W1099,INDEX(ChangeFactor!$R$6:$R$17,C1099),INDEX(ChangeFactor!$S$6:$S$17,C1099)),0)</f>
        <v/>
      </c>
      <c r="I1099" s="7">
        <f>NORM.S.INV(Data!X1099)</f>
        <v/>
      </c>
      <c r="J1099" s="7">
        <f>NORM.S.INV(Data!Y1099)</f>
        <v/>
      </c>
      <c r="K1099" s="7">
        <f>NORM.S.INV(Data!Z1099)</f>
        <v/>
      </c>
      <c r="L1099" s="7">
        <f>MAR1!$B$32*L1098+MAR1!$C$32*M1098+MAR1!$D$32*N1098+MAR1!$B$42*I1099+MAR1!$C$42*J1099+MAR1!$D$42*K1099</f>
        <v/>
      </c>
      <c r="M1099" s="7">
        <f>MAR1!$B$33*L1098+MAR1!$C$33*M1098+MAR1!$D$33*N1098+MAR1!$B$43*I1099+MAR1!$C$43*J1099+MAR1!$D$43*K1099</f>
        <v/>
      </c>
      <c r="N1099" s="7">
        <f>MAR1!$B$34*L1098+MAR1!$C$34*M1098+MAR1!$D$34*N1098+MAR1!$B$44*I1099+MAR1!$C$44*J1099+MAR1!$D$44*K1099</f>
        <v/>
      </c>
      <c r="O1099" s="12">
        <f>MAR1!$B$5+MAR1!$C$5*COS(2*PI()*B1099/365)+MAR1!$D$5*SIN(2*PI()*B1099/365)+IF(E1099=1,MAR1!$B$11+MAR1!$D$11*L1099,MAR1!$C$11+MAR1!$E$11*L1099)</f>
        <v/>
      </c>
      <c r="P1099" s="12">
        <f>MAR1!$B$6+MAR1!$C$6*COS(2*PI()*B1099/365)+MAR1!$D$6*SIN(2*PI()*B1099/365)+IF(E1099=1,MAR1!$B$12+MAR1!$D$12*M1099,MAR1!$C$12+MAR1!$E$12*M1099)</f>
        <v/>
      </c>
      <c r="Q1099" s="12">
        <f>MAR1!$B$7+MAR1!$C$7*COS(2*PI()*B1099/365)+MAR1!$D$7*SIN(2*PI()*B1099/365)+IF(E1099=1,MAR1!$B$13+MAR1!$D$13*N1099,MAR1!$C$13+MAR1!$E$13*N1099)</f>
        <v/>
      </c>
      <c r="R1099" s="12">
        <f>MAR1!$B$5+MAR1!$C$5*COS(2*PI()*B1099/365)+MAR1!$D$5*SIN(2*PI()*B1099/365)+INDEX(ChangeFactor!$F$6:$F$17,C1099)+IF(G1099=1,MAR1!$B$11+INDEX(ChangeFactor!$G$6:$G$17,C1099)*MAR1!$D$11*L1099,MAR1!$C$11+INDEX(ChangeFactor!$G$6:$G$17,C1099)*MAR1!$E$11*L1099)</f>
        <v/>
      </c>
    </row>
    <row r="1100">
      <c r="A1100" s="6">
        <f>Data!U1100</f>
        <v/>
      </c>
      <c r="B1100" s="6">
        <f>MOD(A1100-1,365)+1</f>
        <v/>
      </c>
      <c r="C1100" s="6">
        <f>MATCH(B1100,Markov!$C$6:$C$17,1)</f>
        <v/>
      </c>
      <c r="D1100" s="16">
        <f>Data!V1100</f>
        <v/>
      </c>
      <c r="E1100" s="6">
        <f>IF(D1100&lt;IF(E1099=1,INDEX(Markov!$I$6:$I$17,C1100),INDEX(Markov!$H$6:$H$17,C1100)),1,0)</f>
        <v/>
      </c>
      <c r="F1100" s="12">
        <f>IF(E1100=1,GAMMA.INV(Data!W1100,INDEX(Markov!$Q$6:$Q$17,C1100),INDEX(Markov!$R$6:$R$17,C1100)),0)</f>
        <v/>
      </c>
      <c r="G1100" s="6">
        <f>IF(D1100&lt;IF(G1099=1,INDEX(ChangeFactor!$O$6:$O$17,C1100),INDEX(ChangeFactor!$N$6:$N$17,C1100)),1,0)</f>
        <v/>
      </c>
      <c r="H1100" s="12">
        <f>IF(G1100=1,GAMMA.INV(Data!W1100,INDEX(ChangeFactor!$R$6:$R$17,C1100),INDEX(ChangeFactor!$S$6:$S$17,C1100)),0)</f>
        <v/>
      </c>
      <c r="I1100" s="7">
        <f>NORM.S.INV(Data!X1100)</f>
        <v/>
      </c>
      <c r="J1100" s="7">
        <f>NORM.S.INV(Data!Y1100)</f>
        <v/>
      </c>
      <c r="K1100" s="7">
        <f>NORM.S.INV(Data!Z1100)</f>
        <v/>
      </c>
      <c r="L1100" s="7">
        <f>MAR1!$B$32*L1099+MAR1!$C$32*M1099+MAR1!$D$32*N1099+MAR1!$B$42*I1100+MAR1!$C$42*J1100+MAR1!$D$42*K1100</f>
        <v/>
      </c>
      <c r="M1100" s="7">
        <f>MAR1!$B$33*L1099+MAR1!$C$33*M1099+MAR1!$D$33*N1099+MAR1!$B$43*I1100+MAR1!$C$43*J1100+MAR1!$D$43*K1100</f>
        <v/>
      </c>
      <c r="N1100" s="7">
        <f>MAR1!$B$34*L1099+MAR1!$C$34*M1099+MAR1!$D$34*N1099+MAR1!$B$44*I1100+MAR1!$C$44*J1100+MAR1!$D$44*K1100</f>
        <v/>
      </c>
      <c r="O1100" s="12">
        <f>MAR1!$B$5+MAR1!$C$5*COS(2*PI()*B1100/365)+MAR1!$D$5*SIN(2*PI()*B1100/365)+IF(E1100=1,MAR1!$B$11+MAR1!$D$11*L1100,MAR1!$C$11+MAR1!$E$11*L1100)</f>
        <v/>
      </c>
      <c r="P1100" s="12">
        <f>MAR1!$B$6+MAR1!$C$6*COS(2*PI()*B1100/365)+MAR1!$D$6*SIN(2*PI()*B1100/365)+IF(E1100=1,MAR1!$B$12+MAR1!$D$12*M1100,MAR1!$C$12+MAR1!$E$12*M1100)</f>
        <v/>
      </c>
      <c r="Q1100" s="12">
        <f>MAR1!$B$7+MAR1!$C$7*COS(2*PI()*B1100/365)+MAR1!$D$7*SIN(2*PI()*B1100/365)+IF(E1100=1,MAR1!$B$13+MAR1!$D$13*N1100,MAR1!$C$13+MAR1!$E$13*N1100)</f>
        <v/>
      </c>
      <c r="R1100" s="12">
        <f>MAR1!$B$5+MAR1!$C$5*COS(2*PI()*B1100/365)+MAR1!$D$5*SIN(2*PI()*B1100/365)+INDEX(ChangeFactor!$F$6:$F$17,C1100)+IF(G1100=1,MAR1!$B$11+INDEX(ChangeFactor!$G$6:$G$17,C1100)*MAR1!$D$11*L1100,MAR1!$C$11+INDEX(ChangeFactor!$G$6:$G$17,C1100)*MAR1!$E$11*L1100)</f>
        <v/>
      </c>
    </row>
    <row r="1101">
      <c r="A1101" s="6">
        <f>Data!U1101</f>
        <v/>
      </c>
      <c r="B1101" s="6">
        <f>MOD(A1101-1,365)+1</f>
        <v/>
      </c>
      <c r="C1101" s="6">
        <f>MATCH(B1101,Markov!$C$6:$C$17,1)</f>
        <v/>
      </c>
      <c r="D1101" s="16">
        <f>Data!V1101</f>
        <v/>
      </c>
      <c r="E1101" s="6">
        <f>IF(D1101&lt;IF(E1100=1,INDEX(Markov!$I$6:$I$17,C1101),INDEX(Markov!$H$6:$H$17,C1101)),1,0)</f>
        <v/>
      </c>
      <c r="F1101" s="12">
        <f>IF(E1101=1,GAMMA.INV(Data!W1101,INDEX(Markov!$Q$6:$Q$17,C1101),INDEX(Markov!$R$6:$R$17,C1101)),0)</f>
        <v/>
      </c>
      <c r="G1101" s="6">
        <f>IF(D1101&lt;IF(G1100=1,INDEX(ChangeFactor!$O$6:$O$17,C1101),INDEX(ChangeFactor!$N$6:$N$17,C1101)),1,0)</f>
        <v/>
      </c>
      <c r="H1101" s="12">
        <f>IF(G1101=1,GAMMA.INV(Data!W1101,INDEX(ChangeFactor!$R$6:$R$17,C1101),INDEX(ChangeFactor!$S$6:$S$17,C1101)),0)</f>
        <v/>
      </c>
      <c r="I1101" s="7">
        <f>NORM.S.INV(Data!X1101)</f>
        <v/>
      </c>
      <c r="J1101" s="7">
        <f>NORM.S.INV(Data!Y1101)</f>
        <v/>
      </c>
      <c r="K1101" s="7">
        <f>NORM.S.INV(Data!Z1101)</f>
        <v/>
      </c>
      <c r="L1101" s="7">
        <f>MAR1!$B$32*L1100+MAR1!$C$32*M1100+MAR1!$D$32*N1100+MAR1!$B$42*I1101+MAR1!$C$42*J1101+MAR1!$D$42*K1101</f>
        <v/>
      </c>
      <c r="M1101" s="7">
        <f>MAR1!$B$33*L1100+MAR1!$C$33*M1100+MAR1!$D$33*N1100+MAR1!$B$43*I1101+MAR1!$C$43*J1101+MAR1!$D$43*K1101</f>
        <v/>
      </c>
      <c r="N1101" s="7">
        <f>MAR1!$B$34*L1100+MAR1!$C$34*M1100+MAR1!$D$34*N1100+MAR1!$B$44*I1101+MAR1!$C$44*J1101+MAR1!$D$44*K1101</f>
        <v/>
      </c>
      <c r="O1101" s="12">
        <f>MAR1!$B$5+MAR1!$C$5*COS(2*PI()*B1101/365)+MAR1!$D$5*SIN(2*PI()*B1101/365)+IF(E1101=1,MAR1!$B$11+MAR1!$D$11*L1101,MAR1!$C$11+MAR1!$E$11*L1101)</f>
        <v/>
      </c>
      <c r="P1101" s="12">
        <f>MAR1!$B$6+MAR1!$C$6*COS(2*PI()*B1101/365)+MAR1!$D$6*SIN(2*PI()*B1101/365)+IF(E1101=1,MAR1!$B$12+MAR1!$D$12*M1101,MAR1!$C$12+MAR1!$E$12*M1101)</f>
        <v/>
      </c>
      <c r="Q1101" s="12">
        <f>MAR1!$B$7+MAR1!$C$7*COS(2*PI()*B1101/365)+MAR1!$D$7*SIN(2*PI()*B1101/365)+IF(E1101=1,MAR1!$B$13+MAR1!$D$13*N1101,MAR1!$C$13+MAR1!$E$13*N1101)</f>
        <v/>
      </c>
      <c r="R1101" s="12">
        <f>MAR1!$B$5+MAR1!$C$5*COS(2*PI()*B1101/365)+MAR1!$D$5*SIN(2*PI()*B1101/365)+INDEX(ChangeFactor!$F$6:$F$17,C1101)+IF(G1101=1,MAR1!$B$11+INDEX(ChangeFactor!$G$6:$G$17,C1101)*MAR1!$D$11*L1101,MAR1!$C$11+INDEX(ChangeFactor!$G$6:$G$17,C1101)*MAR1!$E$11*L1101)</f>
        <v/>
      </c>
    </row>
    <row r="1102">
      <c r="A1102" s="6">
        <f>Data!U1102</f>
        <v/>
      </c>
      <c r="B1102" s="6">
        <f>MOD(A1102-1,365)+1</f>
        <v/>
      </c>
      <c r="C1102" s="6">
        <f>MATCH(B1102,Markov!$C$6:$C$17,1)</f>
        <v/>
      </c>
      <c r="D1102" s="16">
        <f>Data!V1102</f>
        <v/>
      </c>
      <c r="E1102" s="6">
        <f>IF(D1102&lt;IF(E1101=1,INDEX(Markov!$I$6:$I$17,C1102),INDEX(Markov!$H$6:$H$17,C1102)),1,0)</f>
        <v/>
      </c>
      <c r="F1102" s="12">
        <f>IF(E1102=1,GAMMA.INV(Data!W1102,INDEX(Markov!$Q$6:$Q$17,C1102),INDEX(Markov!$R$6:$R$17,C1102)),0)</f>
        <v/>
      </c>
      <c r="G1102" s="6">
        <f>IF(D1102&lt;IF(G1101=1,INDEX(ChangeFactor!$O$6:$O$17,C1102),INDEX(ChangeFactor!$N$6:$N$17,C1102)),1,0)</f>
        <v/>
      </c>
      <c r="H1102" s="12">
        <f>IF(G1102=1,GAMMA.INV(Data!W1102,INDEX(ChangeFactor!$R$6:$R$17,C1102),INDEX(ChangeFactor!$S$6:$S$17,C1102)),0)</f>
        <v/>
      </c>
      <c r="I1102" s="7">
        <f>NORM.S.INV(Data!X1102)</f>
        <v/>
      </c>
      <c r="J1102" s="7">
        <f>NORM.S.INV(Data!Y1102)</f>
        <v/>
      </c>
      <c r="K1102" s="7">
        <f>NORM.S.INV(Data!Z1102)</f>
        <v/>
      </c>
      <c r="L1102" s="7">
        <f>MAR1!$B$32*L1101+MAR1!$C$32*M1101+MAR1!$D$32*N1101+MAR1!$B$42*I1102+MAR1!$C$42*J1102+MAR1!$D$42*K1102</f>
        <v/>
      </c>
      <c r="M1102" s="7">
        <f>MAR1!$B$33*L1101+MAR1!$C$33*M1101+MAR1!$D$33*N1101+MAR1!$B$43*I1102+MAR1!$C$43*J1102+MAR1!$D$43*K1102</f>
        <v/>
      </c>
      <c r="N1102" s="7">
        <f>MAR1!$B$34*L1101+MAR1!$C$34*M1101+MAR1!$D$34*N1101+MAR1!$B$44*I1102+MAR1!$C$44*J1102+MAR1!$D$44*K1102</f>
        <v/>
      </c>
      <c r="O1102" s="12">
        <f>MAR1!$B$5+MAR1!$C$5*COS(2*PI()*B1102/365)+MAR1!$D$5*SIN(2*PI()*B1102/365)+IF(E1102=1,MAR1!$B$11+MAR1!$D$11*L1102,MAR1!$C$11+MAR1!$E$11*L1102)</f>
        <v/>
      </c>
      <c r="P1102" s="12">
        <f>MAR1!$B$6+MAR1!$C$6*COS(2*PI()*B1102/365)+MAR1!$D$6*SIN(2*PI()*B1102/365)+IF(E1102=1,MAR1!$B$12+MAR1!$D$12*M1102,MAR1!$C$12+MAR1!$E$12*M1102)</f>
        <v/>
      </c>
      <c r="Q1102" s="12">
        <f>MAR1!$B$7+MAR1!$C$7*COS(2*PI()*B1102/365)+MAR1!$D$7*SIN(2*PI()*B1102/365)+IF(E1102=1,MAR1!$B$13+MAR1!$D$13*N1102,MAR1!$C$13+MAR1!$E$13*N1102)</f>
        <v/>
      </c>
      <c r="R1102" s="12">
        <f>MAR1!$B$5+MAR1!$C$5*COS(2*PI()*B1102/365)+MAR1!$D$5*SIN(2*PI()*B1102/365)+INDEX(ChangeFactor!$F$6:$F$17,C1102)+IF(G1102=1,MAR1!$B$11+INDEX(ChangeFactor!$G$6:$G$17,C1102)*MAR1!$D$11*L1102,MAR1!$C$11+INDEX(ChangeFactor!$G$6:$G$17,C1102)*MAR1!$E$11*L1102)</f>
        <v/>
      </c>
    </row>
    <row r="1103">
      <c r="A1103" s="6">
        <f>Data!U1103</f>
        <v/>
      </c>
      <c r="B1103" s="6">
        <f>MOD(A1103-1,365)+1</f>
        <v/>
      </c>
      <c r="C1103" s="6">
        <f>MATCH(B1103,Markov!$C$6:$C$17,1)</f>
        <v/>
      </c>
      <c r="D1103" s="16">
        <f>Data!V1103</f>
        <v/>
      </c>
      <c r="E1103" s="6">
        <f>IF(D1103&lt;IF(E1102=1,INDEX(Markov!$I$6:$I$17,C1103),INDEX(Markov!$H$6:$H$17,C1103)),1,0)</f>
        <v/>
      </c>
      <c r="F1103" s="12">
        <f>IF(E1103=1,GAMMA.INV(Data!W1103,INDEX(Markov!$Q$6:$Q$17,C1103),INDEX(Markov!$R$6:$R$17,C1103)),0)</f>
        <v/>
      </c>
      <c r="G1103" s="6">
        <f>IF(D1103&lt;IF(G1102=1,INDEX(ChangeFactor!$O$6:$O$17,C1103),INDEX(ChangeFactor!$N$6:$N$17,C1103)),1,0)</f>
        <v/>
      </c>
      <c r="H1103" s="12">
        <f>IF(G1103=1,GAMMA.INV(Data!W1103,INDEX(ChangeFactor!$R$6:$R$17,C1103),INDEX(ChangeFactor!$S$6:$S$17,C1103)),0)</f>
        <v/>
      </c>
      <c r="I1103" s="7">
        <f>NORM.S.INV(Data!X1103)</f>
        <v/>
      </c>
      <c r="J1103" s="7">
        <f>NORM.S.INV(Data!Y1103)</f>
        <v/>
      </c>
      <c r="K1103" s="7">
        <f>NORM.S.INV(Data!Z1103)</f>
        <v/>
      </c>
      <c r="L1103" s="7">
        <f>MAR1!$B$32*L1102+MAR1!$C$32*M1102+MAR1!$D$32*N1102+MAR1!$B$42*I1103+MAR1!$C$42*J1103+MAR1!$D$42*K1103</f>
        <v/>
      </c>
      <c r="M1103" s="7">
        <f>MAR1!$B$33*L1102+MAR1!$C$33*M1102+MAR1!$D$33*N1102+MAR1!$B$43*I1103+MAR1!$C$43*J1103+MAR1!$D$43*K1103</f>
        <v/>
      </c>
      <c r="N1103" s="7">
        <f>MAR1!$B$34*L1102+MAR1!$C$34*M1102+MAR1!$D$34*N1102+MAR1!$B$44*I1103+MAR1!$C$44*J1103+MAR1!$D$44*K1103</f>
        <v/>
      </c>
      <c r="O1103" s="12">
        <f>MAR1!$B$5+MAR1!$C$5*COS(2*PI()*B1103/365)+MAR1!$D$5*SIN(2*PI()*B1103/365)+IF(E1103=1,MAR1!$B$11+MAR1!$D$11*L1103,MAR1!$C$11+MAR1!$E$11*L1103)</f>
        <v/>
      </c>
      <c r="P1103" s="12">
        <f>MAR1!$B$6+MAR1!$C$6*COS(2*PI()*B1103/365)+MAR1!$D$6*SIN(2*PI()*B1103/365)+IF(E1103=1,MAR1!$B$12+MAR1!$D$12*M1103,MAR1!$C$12+MAR1!$E$12*M1103)</f>
        <v/>
      </c>
      <c r="Q1103" s="12">
        <f>MAR1!$B$7+MAR1!$C$7*COS(2*PI()*B1103/365)+MAR1!$D$7*SIN(2*PI()*B1103/365)+IF(E1103=1,MAR1!$B$13+MAR1!$D$13*N1103,MAR1!$C$13+MAR1!$E$13*N1103)</f>
        <v/>
      </c>
      <c r="R1103" s="12">
        <f>MAR1!$B$5+MAR1!$C$5*COS(2*PI()*B1103/365)+MAR1!$D$5*SIN(2*PI()*B1103/365)+INDEX(ChangeFactor!$F$6:$F$17,C1103)+IF(G1103=1,MAR1!$B$11+INDEX(ChangeFactor!$G$6:$G$17,C1103)*MAR1!$D$11*L1103,MAR1!$C$11+INDEX(ChangeFactor!$G$6:$G$17,C1103)*MAR1!$E$11*L1103)</f>
        <v/>
      </c>
    </row>
    <row r="1104">
      <c r="A1104" s="6">
        <f>Data!U1104</f>
        <v/>
      </c>
      <c r="B1104" s="6">
        <f>MOD(A1104-1,365)+1</f>
        <v/>
      </c>
      <c r="C1104" s="6">
        <f>MATCH(B1104,Markov!$C$6:$C$17,1)</f>
        <v/>
      </c>
      <c r="D1104" s="16">
        <f>Data!V1104</f>
        <v/>
      </c>
      <c r="E1104" s="6">
        <f>IF(D1104&lt;IF(E1103=1,INDEX(Markov!$I$6:$I$17,C1104),INDEX(Markov!$H$6:$H$17,C1104)),1,0)</f>
        <v/>
      </c>
      <c r="F1104" s="12">
        <f>IF(E1104=1,GAMMA.INV(Data!W1104,INDEX(Markov!$Q$6:$Q$17,C1104),INDEX(Markov!$R$6:$R$17,C1104)),0)</f>
        <v/>
      </c>
      <c r="G1104" s="6">
        <f>IF(D1104&lt;IF(G1103=1,INDEX(ChangeFactor!$O$6:$O$17,C1104),INDEX(ChangeFactor!$N$6:$N$17,C1104)),1,0)</f>
        <v/>
      </c>
      <c r="H1104" s="12">
        <f>IF(G1104=1,GAMMA.INV(Data!W1104,INDEX(ChangeFactor!$R$6:$R$17,C1104),INDEX(ChangeFactor!$S$6:$S$17,C1104)),0)</f>
        <v/>
      </c>
      <c r="I1104" s="7">
        <f>NORM.S.INV(Data!X1104)</f>
        <v/>
      </c>
      <c r="J1104" s="7">
        <f>NORM.S.INV(Data!Y1104)</f>
        <v/>
      </c>
      <c r="K1104" s="7">
        <f>NORM.S.INV(Data!Z1104)</f>
        <v/>
      </c>
      <c r="L1104" s="7">
        <f>MAR1!$B$32*L1103+MAR1!$C$32*M1103+MAR1!$D$32*N1103+MAR1!$B$42*I1104+MAR1!$C$42*J1104+MAR1!$D$42*K1104</f>
        <v/>
      </c>
      <c r="M1104" s="7">
        <f>MAR1!$B$33*L1103+MAR1!$C$33*M1103+MAR1!$D$33*N1103+MAR1!$B$43*I1104+MAR1!$C$43*J1104+MAR1!$D$43*K1104</f>
        <v/>
      </c>
      <c r="N1104" s="7">
        <f>MAR1!$B$34*L1103+MAR1!$C$34*M1103+MAR1!$D$34*N1103+MAR1!$B$44*I1104+MAR1!$C$44*J1104+MAR1!$D$44*K1104</f>
        <v/>
      </c>
      <c r="O1104" s="12">
        <f>MAR1!$B$5+MAR1!$C$5*COS(2*PI()*B1104/365)+MAR1!$D$5*SIN(2*PI()*B1104/365)+IF(E1104=1,MAR1!$B$11+MAR1!$D$11*L1104,MAR1!$C$11+MAR1!$E$11*L1104)</f>
        <v/>
      </c>
      <c r="P1104" s="12">
        <f>MAR1!$B$6+MAR1!$C$6*COS(2*PI()*B1104/365)+MAR1!$D$6*SIN(2*PI()*B1104/365)+IF(E1104=1,MAR1!$B$12+MAR1!$D$12*M1104,MAR1!$C$12+MAR1!$E$12*M1104)</f>
        <v/>
      </c>
      <c r="Q1104" s="12">
        <f>MAR1!$B$7+MAR1!$C$7*COS(2*PI()*B1104/365)+MAR1!$D$7*SIN(2*PI()*B1104/365)+IF(E1104=1,MAR1!$B$13+MAR1!$D$13*N1104,MAR1!$C$13+MAR1!$E$13*N1104)</f>
        <v/>
      </c>
      <c r="R1104" s="12">
        <f>MAR1!$B$5+MAR1!$C$5*COS(2*PI()*B1104/365)+MAR1!$D$5*SIN(2*PI()*B1104/365)+INDEX(ChangeFactor!$F$6:$F$17,C1104)+IF(G1104=1,MAR1!$B$11+INDEX(ChangeFactor!$G$6:$G$17,C1104)*MAR1!$D$11*L1104,MAR1!$C$11+INDEX(ChangeFactor!$G$6:$G$17,C1104)*MAR1!$E$11*L1104)</f>
        <v/>
      </c>
    </row>
    <row r="1105">
      <c r="A1105" s="6">
        <f>Data!U1105</f>
        <v/>
      </c>
      <c r="B1105" s="6">
        <f>MOD(A1105-1,365)+1</f>
        <v/>
      </c>
      <c r="C1105" s="6">
        <f>MATCH(B1105,Markov!$C$6:$C$17,1)</f>
        <v/>
      </c>
      <c r="D1105" s="16">
        <f>Data!V1105</f>
        <v/>
      </c>
      <c r="E1105" s="6">
        <f>IF(D1105&lt;IF(E1104=1,INDEX(Markov!$I$6:$I$17,C1105),INDEX(Markov!$H$6:$H$17,C1105)),1,0)</f>
        <v/>
      </c>
      <c r="F1105" s="12">
        <f>IF(E1105=1,GAMMA.INV(Data!W1105,INDEX(Markov!$Q$6:$Q$17,C1105),INDEX(Markov!$R$6:$R$17,C1105)),0)</f>
        <v/>
      </c>
      <c r="G1105" s="6">
        <f>IF(D1105&lt;IF(G1104=1,INDEX(ChangeFactor!$O$6:$O$17,C1105),INDEX(ChangeFactor!$N$6:$N$17,C1105)),1,0)</f>
        <v/>
      </c>
      <c r="H1105" s="12">
        <f>IF(G1105=1,GAMMA.INV(Data!W1105,INDEX(ChangeFactor!$R$6:$R$17,C1105),INDEX(ChangeFactor!$S$6:$S$17,C1105)),0)</f>
        <v/>
      </c>
      <c r="I1105" s="7">
        <f>NORM.S.INV(Data!X1105)</f>
        <v/>
      </c>
      <c r="J1105" s="7">
        <f>NORM.S.INV(Data!Y1105)</f>
        <v/>
      </c>
      <c r="K1105" s="7">
        <f>NORM.S.INV(Data!Z1105)</f>
        <v/>
      </c>
      <c r="L1105" s="7">
        <f>MAR1!$B$32*L1104+MAR1!$C$32*M1104+MAR1!$D$32*N1104+MAR1!$B$42*I1105+MAR1!$C$42*J1105+MAR1!$D$42*K1105</f>
        <v/>
      </c>
      <c r="M1105" s="7">
        <f>MAR1!$B$33*L1104+MAR1!$C$33*M1104+MAR1!$D$33*N1104+MAR1!$B$43*I1105+MAR1!$C$43*J1105+MAR1!$D$43*K1105</f>
        <v/>
      </c>
      <c r="N1105" s="7">
        <f>MAR1!$B$34*L1104+MAR1!$C$34*M1104+MAR1!$D$34*N1104+MAR1!$B$44*I1105+MAR1!$C$44*J1105+MAR1!$D$44*K1105</f>
        <v/>
      </c>
      <c r="O1105" s="12">
        <f>MAR1!$B$5+MAR1!$C$5*COS(2*PI()*B1105/365)+MAR1!$D$5*SIN(2*PI()*B1105/365)+IF(E1105=1,MAR1!$B$11+MAR1!$D$11*L1105,MAR1!$C$11+MAR1!$E$11*L1105)</f>
        <v/>
      </c>
      <c r="P1105" s="12">
        <f>MAR1!$B$6+MAR1!$C$6*COS(2*PI()*B1105/365)+MAR1!$D$6*SIN(2*PI()*B1105/365)+IF(E1105=1,MAR1!$B$12+MAR1!$D$12*M1105,MAR1!$C$12+MAR1!$E$12*M1105)</f>
        <v/>
      </c>
      <c r="Q1105" s="12">
        <f>MAR1!$B$7+MAR1!$C$7*COS(2*PI()*B1105/365)+MAR1!$D$7*SIN(2*PI()*B1105/365)+IF(E1105=1,MAR1!$B$13+MAR1!$D$13*N1105,MAR1!$C$13+MAR1!$E$13*N1105)</f>
        <v/>
      </c>
      <c r="R1105" s="12">
        <f>MAR1!$B$5+MAR1!$C$5*COS(2*PI()*B1105/365)+MAR1!$D$5*SIN(2*PI()*B1105/365)+INDEX(ChangeFactor!$F$6:$F$17,C1105)+IF(G1105=1,MAR1!$B$11+INDEX(ChangeFactor!$G$6:$G$17,C1105)*MAR1!$D$11*L1105,MAR1!$C$11+INDEX(ChangeFactor!$G$6:$G$17,C1105)*MAR1!$E$11*L1105)</f>
        <v/>
      </c>
    </row>
    <row r="1106">
      <c r="A1106" s="6">
        <f>Data!U1106</f>
        <v/>
      </c>
      <c r="B1106" s="6">
        <f>MOD(A1106-1,365)+1</f>
        <v/>
      </c>
      <c r="C1106" s="6">
        <f>MATCH(B1106,Markov!$C$6:$C$17,1)</f>
        <v/>
      </c>
      <c r="D1106" s="16">
        <f>Data!V1106</f>
        <v/>
      </c>
      <c r="E1106" s="6">
        <f>IF(D1106&lt;IF(E1105=1,INDEX(Markov!$I$6:$I$17,C1106),INDEX(Markov!$H$6:$H$17,C1106)),1,0)</f>
        <v/>
      </c>
      <c r="F1106" s="12">
        <f>IF(E1106=1,GAMMA.INV(Data!W1106,INDEX(Markov!$Q$6:$Q$17,C1106),INDEX(Markov!$R$6:$R$17,C1106)),0)</f>
        <v/>
      </c>
      <c r="G1106" s="6">
        <f>IF(D1106&lt;IF(G1105=1,INDEX(ChangeFactor!$O$6:$O$17,C1106),INDEX(ChangeFactor!$N$6:$N$17,C1106)),1,0)</f>
        <v/>
      </c>
      <c r="H1106" s="12">
        <f>IF(G1106=1,GAMMA.INV(Data!W1106,INDEX(ChangeFactor!$R$6:$R$17,C1106),INDEX(ChangeFactor!$S$6:$S$17,C1106)),0)</f>
        <v/>
      </c>
      <c r="I1106" s="7">
        <f>NORM.S.INV(Data!X1106)</f>
        <v/>
      </c>
      <c r="J1106" s="7">
        <f>NORM.S.INV(Data!Y1106)</f>
        <v/>
      </c>
      <c r="K1106" s="7">
        <f>NORM.S.INV(Data!Z1106)</f>
        <v/>
      </c>
      <c r="L1106" s="7">
        <f>MAR1!$B$32*L1105+MAR1!$C$32*M1105+MAR1!$D$32*N1105+MAR1!$B$42*I1106+MAR1!$C$42*J1106+MAR1!$D$42*K1106</f>
        <v/>
      </c>
      <c r="M1106" s="7">
        <f>MAR1!$B$33*L1105+MAR1!$C$33*M1105+MAR1!$D$33*N1105+MAR1!$B$43*I1106+MAR1!$C$43*J1106+MAR1!$D$43*K1106</f>
        <v/>
      </c>
      <c r="N1106" s="7">
        <f>MAR1!$B$34*L1105+MAR1!$C$34*M1105+MAR1!$D$34*N1105+MAR1!$B$44*I1106+MAR1!$C$44*J1106+MAR1!$D$44*K1106</f>
        <v/>
      </c>
      <c r="O1106" s="12">
        <f>MAR1!$B$5+MAR1!$C$5*COS(2*PI()*B1106/365)+MAR1!$D$5*SIN(2*PI()*B1106/365)+IF(E1106=1,MAR1!$B$11+MAR1!$D$11*L1106,MAR1!$C$11+MAR1!$E$11*L1106)</f>
        <v/>
      </c>
      <c r="P1106" s="12">
        <f>MAR1!$B$6+MAR1!$C$6*COS(2*PI()*B1106/365)+MAR1!$D$6*SIN(2*PI()*B1106/365)+IF(E1106=1,MAR1!$B$12+MAR1!$D$12*M1106,MAR1!$C$12+MAR1!$E$12*M1106)</f>
        <v/>
      </c>
      <c r="Q1106" s="12">
        <f>MAR1!$B$7+MAR1!$C$7*COS(2*PI()*B1106/365)+MAR1!$D$7*SIN(2*PI()*B1106/365)+IF(E1106=1,MAR1!$B$13+MAR1!$D$13*N1106,MAR1!$C$13+MAR1!$E$13*N1106)</f>
        <v/>
      </c>
      <c r="R1106" s="12">
        <f>MAR1!$B$5+MAR1!$C$5*COS(2*PI()*B1106/365)+MAR1!$D$5*SIN(2*PI()*B1106/365)+INDEX(ChangeFactor!$F$6:$F$17,C1106)+IF(G1106=1,MAR1!$B$11+INDEX(ChangeFactor!$G$6:$G$17,C1106)*MAR1!$D$11*L1106,MAR1!$C$11+INDEX(ChangeFactor!$G$6:$G$17,C1106)*MAR1!$E$11*L1106)</f>
        <v/>
      </c>
    </row>
    <row r="1107">
      <c r="A1107" s="6">
        <f>Data!U1107</f>
        <v/>
      </c>
      <c r="B1107" s="6">
        <f>MOD(A1107-1,365)+1</f>
        <v/>
      </c>
      <c r="C1107" s="6">
        <f>MATCH(B1107,Markov!$C$6:$C$17,1)</f>
        <v/>
      </c>
      <c r="D1107" s="16">
        <f>Data!V1107</f>
        <v/>
      </c>
      <c r="E1107" s="6">
        <f>IF(D1107&lt;IF(E1106=1,INDEX(Markov!$I$6:$I$17,C1107),INDEX(Markov!$H$6:$H$17,C1107)),1,0)</f>
        <v/>
      </c>
      <c r="F1107" s="12">
        <f>IF(E1107=1,GAMMA.INV(Data!W1107,INDEX(Markov!$Q$6:$Q$17,C1107),INDEX(Markov!$R$6:$R$17,C1107)),0)</f>
        <v/>
      </c>
      <c r="G1107" s="6">
        <f>IF(D1107&lt;IF(G1106=1,INDEX(ChangeFactor!$O$6:$O$17,C1107),INDEX(ChangeFactor!$N$6:$N$17,C1107)),1,0)</f>
        <v/>
      </c>
      <c r="H1107" s="12">
        <f>IF(G1107=1,GAMMA.INV(Data!W1107,INDEX(ChangeFactor!$R$6:$R$17,C1107),INDEX(ChangeFactor!$S$6:$S$17,C1107)),0)</f>
        <v/>
      </c>
      <c r="I1107" s="7">
        <f>NORM.S.INV(Data!X1107)</f>
        <v/>
      </c>
      <c r="J1107" s="7">
        <f>NORM.S.INV(Data!Y1107)</f>
        <v/>
      </c>
      <c r="K1107" s="7">
        <f>NORM.S.INV(Data!Z1107)</f>
        <v/>
      </c>
      <c r="L1107" s="7">
        <f>MAR1!$B$32*L1106+MAR1!$C$32*M1106+MAR1!$D$32*N1106+MAR1!$B$42*I1107+MAR1!$C$42*J1107+MAR1!$D$42*K1107</f>
        <v/>
      </c>
      <c r="M1107" s="7">
        <f>MAR1!$B$33*L1106+MAR1!$C$33*M1106+MAR1!$D$33*N1106+MAR1!$B$43*I1107+MAR1!$C$43*J1107+MAR1!$D$43*K1107</f>
        <v/>
      </c>
      <c r="N1107" s="7">
        <f>MAR1!$B$34*L1106+MAR1!$C$34*M1106+MAR1!$D$34*N1106+MAR1!$B$44*I1107+MAR1!$C$44*J1107+MAR1!$D$44*K1107</f>
        <v/>
      </c>
      <c r="O1107" s="12">
        <f>MAR1!$B$5+MAR1!$C$5*COS(2*PI()*B1107/365)+MAR1!$D$5*SIN(2*PI()*B1107/365)+IF(E1107=1,MAR1!$B$11+MAR1!$D$11*L1107,MAR1!$C$11+MAR1!$E$11*L1107)</f>
        <v/>
      </c>
      <c r="P1107" s="12">
        <f>MAR1!$B$6+MAR1!$C$6*COS(2*PI()*B1107/365)+MAR1!$D$6*SIN(2*PI()*B1107/365)+IF(E1107=1,MAR1!$B$12+MAR1!$D$12*M1107,MAR1!$C$12+MAR1!$E$12*M1107)</f>
        <v/>
      </c>
      <c r="Q1107" s="12">
        <f>MAR1!$B$7+MAR1!$C$7*COS(2*PI()*B1107/365)+MAR1!$D$7*SIN(2*PI()*B1107/365)+IF(E1107=1,MAR1!$B$13+MAR1!$D$13*N1107,MAR1!$C$13+MAR1!$E$13*N1107)</f>
        <v/>
      </c>
      <c r="R1107" s="12">
        <f>MAR1!$B$5+MAR1!$C$5*COS(2*PI()*B1107/365)+MAR1!$D$5*SIN(2*PI()*B1107/365)+INDEX(ChangeFactor!$F$6:$F$17,C1107)+IF(G1107=1,MAR1!$B$11+INDEX(ChangeFactor!$G$6:$G$17,C1107)*MAR1!$D$11*L1107,MAR1!$C$11+INDEX(ChangeFactor!$G$6:$G$17,C1107)*MAR1!$E$11*L1107)</f>
        <v/>
      </c>
    </row>
    <row r="1108">
      <c r="A1108" s="6">
        <f>Data!U1108</f>
        <v/>
      </c>
      <c r="B1108" s="6">
        <f>MOD(A1108-1,365)+1</f>
        <v/>
      </c>
      <c r="C1108" s="6">
        <f>MATCH(B1108,Markov!$C$6:$C$17,1)</f>
        <v/>
      </c>
      <c r="D1108" s="16">
        <f>Data!V1108</f>
        <v/>
      </c>
      <c r="E1108" s="6">
        <f>IF(D1108&lt;IF(E1107=1,INDEX(Markov!$I$6:$I$17,C1108),INDEX(Markov!$H$6:$H$17,C1108)),1,0)</f>
        <v/>
      </c>
      <c r="F1108" s="12">
        <f>IF(E1108=1,GAMMA.INV(Data!W1108,INDEX(Markov!$Q$6:$Q$17,C1108),INDEX(Markov!$R$6:$R$17,C1108)),0)</f>
        <v/>
      </c>
      <c r="G1108" s="6">
        <f>IF(D1108&lt;IF(G1107=1,INDEX(ChangeFactor!$O$6:$O$17,C1108),INDEX(ChangeFactor!$N$6:$N$17,C1108)),1,0)</f>
        <v/>
      </c>
      <c r="H1108" s="12">
        <f>IF(G1108=1,GAMMA.INV(Data!W1108,INDEX(ChangeFactor!$R$6:$R$17,C1108),INDEX(ChangeFactor!$S$6:$S$17,C1108)),0)</f>
        <v/>
      </c>
      <c r="I1108" s="7">
        <f>NORM.S.INV(Data!X1108)</f>
        <v/>
      </c>
      <c r="J1108" s="7">
        <f>NORM.S.INV(Data!Y1108)</f>
        <v/>
      </c>
      <c r="K1108" s="7">
        <f>NORM.S.INV(Data!Z1108)</f>
        <v/>
      </c>
      <c r="L1108" s="7">
        <f>MAR1!$B$32*L1107+MAR1!$C$32*M1107+MAR1!$D$32*N1107+MAR1!$B$42*I1108+MAR1!$C$42*J1108+MAR1!$D$42*K1108</f>
        <v/>
      </c>
      <c r="M1108" s="7">
        <f>MAR1!$B$33*L1107+MAR1!$C$33*M1107+MAR1!$D$33*N1107+MAR1!$B$43*I1108+MAR1!$C$43*J1108+MAR1!$D$43*K1108</f>
        <v/>
      </c>
      <c r="N1108" s="7">
        <f>MAR1!$B$34*L1107+MAR1!$C$34*M1107+MAR1!$D$34*N1107+MAR1!$B$44*I1108+MAR1!$C$44*J1108+MAR1!$D$44*K1108</f>
        <v/>
      </c>
      <c r="O1108" s="12">
        <f>MAR1!$B$5+MAR1!$C$5*COS(2*PI()*B1108/365)+MAR1!$D$5*SIN(2*PI()*B1108/365)+IF(E1108=1,MAR1!$B$11+MAR1!$D$11*L1108,MAR1!$C$11+MAR1!$E$11*L1108)</f>
        <v/>
      </c>
      <c r="P1108" s="12">
        <f>MAR1!$B$6+MAR1!$C$6*COS(2*PI()*B1108/365)+MAR1!$D$6*SIN(2*PI()*B1108/365)+IF(E1108=1,MAR1!$B$12+MAR1!$D$12*M1108,MAR1!$C$12+MAR1!$E$12*M1108)</f>
        <v/>
      </c>
      <c r="Q1108" s="12">
        <f>MAR1!$B$7+MAR1!$C$7*COS(2*PI()*B1108/365)+MAR1!$D$7*SIN(2*PI()*B1108/365)+IF(E1108=1,MAR1!$B$13+MAR1!$D$13*N1108,MAR1!$C$13+MAR1!$E$13*N1108)</f>
        <v/>
      </c>
      <c r="R1108" s="12">
        <f>MAR1!$B$5+MAR1!$C$5*COS(2*PI()*B1108/365)+MAR1!$D$5*SIN(2*PI()*B1108/365)+INDEX(ChangeFactor!$F$6:$F$17,C1108)+IF(G1108=1,MAR1!$B$11+INDEX(ChangeFactor!$G$6:$G$17,C1108)*MAR1!$D$11*L1108,MAR1!$C$11+INDEX(ChangeFactor!$G$6:$G$17,C1108)*MAR1!$E$11*L1108)</f>
        <v/>
      </c>
    </row>
    <row r="1109">
      <c r="A1109" s="6">
        <f>Data!U1109</f>
        <v/>
      </c>
      <c r="B1109" s="6">
        <f>MOD(A1109-1,365)+1</f>
        <v/>
      </c>
      <c r="C1109" s="6">
        <f>MATCH(B1109,Markov!$C$6:$C$17,1)</f>
        <v/>
      </c>
      <c r="D1109" s="16">
        <f>Data!V1109</f>
        <v/>
      </c>
      <c r="E1109" s="6">
        <f>IF(D1109&lt;IF(E1108=1,INDEX(Markov!$I$6:$I$17,C1109),INDEX(Markov!$H$6:$H$17,C1109)),1,0)</f>
        <v/>
      </c>
      <c r="F1109" s="12">
        <f>IF(E1109=1,GAMMA.INV(Data!W1109,INDEX(Markov!$Q$6:$Q$17,C1109),INDEX(Markov!$R$6:$R$17,C1109)),0)</f>
        <v/>
      </c>
      <c r="G1109" s="6">
        <f>IF(D1109&lt;IF(G1108=1,INDEX(ChangeFactor!$O$6:$O$17,C1109),INDEX(ChangeFactor!$N$6:$N$17,C1109)),1,0)</f>
        <v/>
      </c>
      <c r="H1109" s="12">
        <f>IF(G1109=1,GAMMA.INV(Data!W1109,INDEX(ChangeFactor!$R$6:$R$17,C1109),INDEX(ChangeFactor!$S$6:$S$17,C1109)),0)</f>
        <v/>
      </c>
      <c r="I1109" s="7">
        <f>NORM.S.INV(Data!X1109)</f>
        <v/>
      </c>
      <c r="J1109" s="7">
        <f>NORM.S.INV(Data!Y1109)</f>
        <v/>
      </c>
      <c r="K1109" s="7">
        <f>NORM.S.INV(Data!Z1109)</f>
        <v/>
      </c>
      <c r="L1109" s="7">
        <f>MAR1!$B$32*L1108+MAR1!$C$32*M1108+MAR1!$D$32*N1108+MAR1!$B$42*I1109+MAR1!$C$42*J1109+MAR1!$D$42*K1109</f>
        <v/>
      </c>
      <c r="M1109" s="7">
        <f>MAR1!$B$33*L1108+MAR1!$C$33*M1108+MAR1!$D$33*N1108+MAR1!$B$43*I1109+MAR1!$C$43*J1109+MAR1!$D$43*K1109</f>
        <v/>
      </c>
      <c r="N1109" s="7">
        <f>MAR1!$B$34*L1108+MAR1!$C$34*M1108+MAR1!$D$34*N1108+MAR1!$B$44*I1109+MAR1!$C$44*J1109+MAR1!$D$44*K1109</f>
        <v/>
      </c>
      <c r="O1109" s="12">
        <f>MAR1!$B$5+MAR1!$C$5*COS(2*PI()*B1109/365)+MAR1!$D$5*SIN(2*PI()*B1109/365)+IF(E1109=1,MAR1!$B$11+MAR1!$D$11*L1109,MAR1!$C$11+MAR1!$E$11*L1109)</f>
        <v/>
      </c>
      <c r="P1109" s="12">
        <f>MAR1!$B$6+MAR1!$C$6*COS(2*PI()*B1109/365)+MAR1!$D$6*SIN(2*PI()*B1109/365)+IF(E1109=1,MAR1!$B$12+MAR1!$D$12*M1109,MAR1!$C$12+MAR1!$E$12*M1109)</f>
        <v/>
      </c>
      <c r="Q1109" s="12">
        <f>MAR1!$B$7+MAR1!$C$7*COS(2*PI()*B1109/365)+MAR1!$D$7*SIN(2*PI()*B1109/365)+IF(E1109=1,MAR1!$B$13+MAR1!$D$13*N1109,MAR1!$C$13+MAR1!$E$13*N1109)</f>
        <v/>
      </c>
      <c r="R1109" s="12">
        <f>MAR1!$B$5+MAR1!$C$5*COS(2*PI()*B1109/365)+MAR1!$D$5*SIN(2*PI()*B1109/365)+INDEX(ChangeFactor!$F$6:$F$17,C1109)+IF(G1109=1,MAR1!$B$11+INDEX(ChangeFactor!$G$6:$G$17,C1109)*MAR1!$D$11*L1109,MAR1!$C$11+INDEX(ChangeFactor!$G$6:$G$17,C1109)*MAR1!$E$11*L1109)</f>
        <v/>
      </c>
    </row>
    <row r="1110">
      <c r="A1110" s="6">
        <f>Data!U1110</f>
        <v/>
      </c>
      <c r="B1110" s="6">
        <f>MOD(A1110-1,365)+1</f>
        <v/>
      </c>
      <c r="C1110" s="6">
        <f>MATCH(B1110,Markov!$C$6:$C$17,1)</f>
        <v/>
      </c>
      <c r="D1110" s="16">
        <f>Data!V1110</f>
        <v/>
      </c>
      <c r="E1110" s="6">
        <f>IF(D1110&lt;IF(E1109=1,INDEX(Markov!$I$6:$I$17,C1110),INDEX(Markov!$H$6:$H$17,C1110)),1,0)</f>
        <v/>
      </c>
      <c r="F1110" s="12">
        <f>IF(E1110=1,GAMMA.INV(Data!W1110,INDEX(Markov!$Q$6:$Q$17,C1110),INDEX(Markov!$R$6:$R$17,C1110)),0)</f>
        <v/>
      </c>
      <c r="G1110" s="6">
        <f>IF(D1110&lt;IF(G1109=1,INDEX(ChangeFactor!$O$6:$O$17,C1110),INDEX(ChangeFactor!$N$6:$N$17,C1110)),1,0)</f>
        <v/>
      </c>
      <c r="H1110" s="12">
        <f>IF(G1110=1,GAMMA.INV(Data!W1110,INDEX(ChangeFactor!$R$6:$R$17,C1110),INDEX(ChangeFactor!$S$6:$S$17,C1110)),0)</f>
        <v/>
      </c>
      <c r="I1110" s="7">
        <f>NORM.S.INV(Data!X1110)</f>
        <v/>
      </c>
      <c r="J1110" s="7">
        <f>NORM.S.INV(Data!Y1110)</f>
        <v/>
      </c>
      <c r="K1110" s="7">
        <f>NORM.S.INV(Data!Z1110)</f>
        <v/>
      </c>
      <c r="L1110" s="7">
        <f>MAR1!$B$32*L1109+MAR1!$C$32*M1109+MAR1!$D$32*N1109+MAR1!$B$42*I1110+MAR1!$C$42*J1110+MAR1!$D$42*K1110</f>
        <v/>
      </c>
      <c r="M1110" s="7">
        <f>MAR1!$B$33*L1109+MAR1!$C$33*M1109+MAR1!$D$33*N1109+MAR1!$B$43*I1110+MAR1!$C$43*J1110+MAR1!$D$43*K1110</f>
        <v/>
      </c>
      <c r="N1110" s="7">
        <f>MAR1!$B$34*L1109+MAR1!$C$34*M1109+MAR1!$D$34*N1109+MAR1!$B$44*I1110+MAR1!$C$44*J1110+MAR1!$D$44*K1110</f>
        <v/>
      </c>
      <c r="O1110" s="12">
        <f>MAR1!$B$5+MAR1!$C$5*COS(2*PI()*B1110/365)+MAR1!$D$5*SIN(2*PI()*B1110/365)+IF(E1110=1,MAR1!$B$11+MAR1!$D$11*L1110,MAR1!$C$11+MAR1!$E$11*L1110)</f>
        <v/>
      </c>
      <c r="P1110" s="12">
        <f>MAR1!$B$6+MAR1!$C$6*COS(2*PI()*B1110/365)+MAR1!$D$6*SIN(2*PI()*B1110/365)+IF(E1110=1,MAR1!$B$12+MAR1!$D$12*M1110,MAR1!$C$12+MAR1!$E$12*M1110)</f>
        <v/>
      </c>
      <c r="Q1110" s="12">
        <f>MAR1!$B$7+MAR1!$C$7*COS(2*PI()*B1110/365)+MAR1!$D$7*SIN(2*PI()*B1110/365)+IF(E1110=1,MAR1!$B$13+MAR1!$D$13*N1110,MAR1!$C$13+MAR1!$E$13*N1110)</f>
        <v/>
      </c>
      <c r="R1110" s="12">
        <f>MAR1!$B$5+MAR1!$C$5*COS(2*PI()*B1110/365)+MAR1!$D$5*SIN(2*PI()*B1110/365)+INDEX(ChangeFactor!$F$6:$F$17,C1110)+IF(G1110=1,MAR1!$B$11+INDEX(ChangeFactor!$G$6:$G$17,C1110)*MAR1!$D$11*L1110,MAR1!$C$11+INDEX(ChangeFactor!$G$6:$G$17,C1110)*MAR1!$E$11*L1110)</f>
        <v/>
      </c>
    </row>
    <row r="1111">
      <c r="A1111" s="6">
        <f>Data!U1111</f>
        <v/>
      </c>
      <c r="B1111" s="6">
        <f>MOD(A1111-1,365)+1</f>
        <v/>
      </c>
      <c r="C1111" s="6">
        <f>MATCH(B1111,Markov!$C$6:$C$17,1)</f>
        <v/>
      </c>
      <c r="D1111" s="16">
        <f>Data!V1111</f>
        <v/>
      </c>
      <c r="E1111" s="6">
        <f>IF(D1111&lt;IF(E1110=1,INDEX(Markov!$I$6:$I$17,C1111),INDEX(Markov!$H$6:$H$17,C1111)),1,0)</f>
        <v/>
      </c>
      <c r="F1111" s="12">
        <f>IF(E1111=1,GAMMA.INV(Data!W1111,INDEX(Markov!$Q$6:$Q$17,C1111),INDEX(Markov!$R$6:$R$17,C1111)),0)</f>
        <v/>
      </c>
      <c r="G1111" s="6">
        <f>IF(D1111&lt;IF(G1110=1,INDEX(ChangeFactor!$O$6:$O$17,C1111),INDEX(ChangeFactor!$N$6:$N$17,C1111)),1,0)</f>
        <v/>
      </c>
      <c r="H1111" s="12">
        <f>IF(G1111=1,GAMMA.INV(Data!W1111,INDEX(ChangeFactor!$R$6:$R$17,C1111),INDEX(ChangeFactor!$S$6:$S$17,C1111)),0)</f>
        <v/>
      </c>
      <c r="I1111" s="7">
        <f>NORM.S.INV(Data!X1111)</f>
        <v/>
      </c>
      <c r="J1111" s="7">
        <f>NORM.S.INV(Data!Y1111)</f>
        <v/>
      </c>
      <c r="K1111" s="7">
        <f>NORM.S.INV(Data!Z1111)</f>
        <v/>
      </c>
      <c r="L1111" s="7">
        <f>MAR1!$B$32*L1110+MAR1!$C$32*M1110+MAR1!$D$32*N1110+MAR1!$B$42*I1111+MAR1!$C$42*J1111+MAR1!$D$42*K1111</f>
        <v/>
      </c>
      <c r="M1111" s="7">
        <f>MAR1!$B$33*L1110+MAR1!$C$33*M1110+MAR1!$D$33*N1110+MAR1!$B$43*I1111+MAR1!$C$43*J1111+MAR1!$D$43*K1111</f>
        <v/>
      </c>
      <c r="N1111" s="7">
        <f>MAR1!$B$34*L1110+MAR1!$C$34*M1110+MAR1!$D$34*N1110+MAR1!$B$44*I1111+MAR1!$C$44*J1111+MAR1!$D$44*K1111</f>
        <v/>
      </c>
      <c r="O1111" s="12">
        <f>MAR1!$B$5+MAR1!$C$5*COS(2*PI()*B1111/365)+MAR1!$D$5*SIN(2*PI()*B1111/365)+IF(E1111=1,MAR1!$B$11+MAR1!$D$11*L1111,MAR1!$C$11+MAR1!$E$11*L1111)</f>
        <v/>
      </c>
      <c r="P1111" s="12">
        <f>MAR1!$B$6+MAR1!$C$6*COS(2*PI()*B1111/365)+MAR1!$D$6*SIN(2*PI()*B1111/365)+IF(E1111=1,MAR1!$B$12+MAR1!$D$12*M1111,MAR1!$C$12+MAR1!$E$12*M1111)</f>
        <v/>
      </c>
      <c r="Q1111" s="12">
        <f>MAR1!$B$7+MAR1!$C$7*COS(2*PI()*B1111/365)+MAR1!$D$7*SIN(2*PI()*B1111/365)+IF(E1111=1,MAR1!$B$13+MAR1!$D$13*N1111,MAR1!$C$13+MAR1!$E$13*N1111)</f>
        <v/>
      </c>
      <c r="R1111" s="12">
        <f>MAR1!$B$5+MAR1!$C$5*COS(2*PI()*B1111/365)+MAR1!$D$5*SIN(2*PI()*B1111/365)+INDEX(ChangeFactor!$F$6:$F$17,C1111)+IF(G1111=1,MAR1!$B$11+INDEX(ChangeFactor!$G$6:$G$17,C1111)*MAR1!$D$11*L1111,MAR1!$C$11+INDEX(ChangeFactor!$G$6:$G$17,C1111)*MAR1!$E$11*L1111)</f>
        <v/>
      </c>
    </row>
    <row r="1112">
      <c r="A1112" s="6">
        <f>Data!U1112</f>
        <v/>
      </c>
      <c r="B1112" s="6">
        <f>MOD(A1112-1,365)+1</f>
        <v/>
      </c>
      <c r="C1112" s="6">
        <f>MATCH(B1112,Markov!$C$6:$C$17,1)</f>
        <v/>
      </c>
      <c r="D1112" s="16">
        <f>Data!V1112</f>
        <v/>
      </c>
      <c r="E1112" s="6">
        <f>IF(D1112&lt;IF(E1111=1,INDEX(Markov!$I$6:$I$17,C1112),INDEX(Markov!$H$6:$H$17,C1112)),1,0)</f>
        <v/>
      </c>
      <c r="F1112" s="12">
        <f>IF(E1112=1,GAMMA.INV(Data!W1112,INDEX(Markov!$Q$6:$Q$17,C1112),INDEX(Markov!$R$6:$R$17,C1112)),0)</f>
        <v/>
      </c>
      <c r="G1112" s="6">
        <f>IF(D1112&lt;IF(G1111=1,INDEX(ChangeFactor!$O$6:$O$17,C1112),INDEX(ChangeFactor!$N$6:$N$17,C1112)),1,0)</f>
        <v/>
      </c>
      <c r="H1112" s="12">
        <f>IF(G1112=1,GAMMA.INV(Data!W1112,INDEX(ChangeFactor!$R$6:$R$17,C1112),INDEX(ChangeFactor!$S$6:$S$17,C1112)),0)</f>
        <v/>
      </c>
      <c r="I1112" s="7">
        <f>NORM.S.INV(Data!X1112)</f>
        <v/>
      </c>
      <c r="J1112" s="7">
        <f>NORM.S.INV(Data!Y1112)</f>
        <v/>
      </c>
      <c r="K1112" s="7">
        <f>NORM.S.INV(Data!Z1112)</f>
        <v/>
      </c>
      <c r="L1112" s="7">
        <f>MAR1!$B$32*L1111+MAR1!$C$32*M1111+MAR1!$D$32*N1111+MAR1!$B$42*I1112+MAR1!$C$42*J1112+MAR1!$D$42*K1112</f>
        <v/>
      </c>
      <c r="M1112" s="7">
        <f>MAR1!$B$33*L1111+MAR1!$C$33*M1111+MAR1!$D$33*N1111+MAR1!$B$43*I1112+MAR1!$C$43*J1112+MAR1!$D$43*K1112</f>
        <v/>
      </c>
      <c r="N1112" s="7">
        <f>MAR1!$B$34*L1111+MAR1!$C$34*M1111+MAR1!$D$34*N1111+MAR1!$B$44*I1112+MAR1!$C$44*J1112+MAR1!$D$44*K1112</f>
        <v/>
      </c>
      <c r="O1112" s="12">
        <f>MAR1!$B$5+MAR1!$C$5*COS(2*PI()*B1112/365)+MAR1!$D$5*SIN(2*PI()*B1112/365)+IF(E1112=1,MAR1!$B$11+MAR1!$D$11*L1112,MAR1!$C$11+MAR1!$E$11*L1112)</f>
        <v/>
      </c>
      <c r="P1112" s="12">
        <f>MAR1!$B$6+MAR1!$C$6*COS(2*PI()*B1112/365)+MAR1!$D$6*SIN(2*PI()*B1112/365)+IF(E1112=1,MAR1!$B$12+MAR1!$D$12*M1112,MAR1!$C$12+MAR1!$E$12*M1112)</f>
        <v/>
      </c>
      <c r="Q1112" s="12">
        <f>MAR1!$B$7+MAR1!$C$7*COS(2*PI()*B1112/365)+MAR1!$D$7*SIN(2*PI()*B1112/365)+IF(E1112=1,MAR1!$B$13+MAR1!$D$13*N1112,MAR1!$C$13+MAR1!$E$13*N1112)</f>
        <v/>
      </c>
      <c r="R1112" s="12">
        <f>MAR1!$B$5+MAR1!$C$5*COS(2*PI()*B1112/365)+MAR1!$D$5*SIN(2*PI()*B1112/365)+INDEX(ChangeFactor!$F$6:$F$17,C1112)+IF(G1112=1,MAR1!$B$11+INDEX(ChangeFactor!$G$6:$G$17,C1112)*MAR1!$D$11*L1112,MAR1!$C$11+INDEX(ChangeFactor!$G$6:$G$17,C1112)*MAR1!$E$11*L1112)</f>
        <v/>
      </c>
    </row>
    <row r="1113">
      <c r="A1113" s="6">
        <f>Data!U1113</f>
        <v/>
      </c>
      <c r="B1113" s="6">
        <f>MOD(A1113-1,365)+1</f>
        <v/>
      </c>
      <c r="C1113" s="6">
        <f>MATCH(B1113,Markov!$C$6:$C$17,1)</f>
        <v/>
      </c>
      <c r="D1113" s="16">
        <f>Data!V1113</f>
        <v/>
      </c>
      <c r="E1113" s="6">
        <f>IF(D1113&lt;IF(E1112=1,INDEX(Markov!$I$6:$I$17,C1113),INDEX(Markov!$H$6:$H$17,C1113)),1,0)</f>
        <v/>
      </c>
      <c r="F1113" s="12">
        <f>IF(E1113=1,GAMMA.INV(Data!W1113,INDEX(Markov!$Q$6:$Q$17,C1113),INDEX(Markov!$R$6:$R$17,C1113)),0)</f>
        <v/>
      </c>
      <c r="G1113" s="6">
        <f>IF(D1113&lt;IF(G1112=1,INDEX(ChangeFactor!$O$6:$O$17,C1113),INDEX(ChangeFactor!$N$6:$N$17,C1113)),1,0)</f>
        <v/>
      </c>
      <c r="H1113" s="12">
        <f>IF(G1113=1,GAMMA.INV(Data!W1113,INDEX(ChangeFactor!$R$6:$R$17,C1113),INDEX(ChangeFactor!$S$6:$S$17,C1113)),0)</f>
        <v/>
      </c>
      <c r="I1113" s="7">
        <f>NORM.S.INV(Data!X1113)</f>
        <v/>
      </c>
      <c r="J1113" s="7">
        <f>NORM.S.INV(Data!Y1113)</f>
        <v/>
      </c>
      <c r="K1113" s="7">
        <f>NORM.S.INV(Data!Z1113)</f>
        <v/>
      </c>
      <c r="L1113" s="7">
        <f>MAR1!$B$32*L1112+MAR1!$C$32*M1112+MAR1!$D$32*N1112+MAR1!$B$42*I1113+MAR1!$C$42*J1113+MAR1!$D$42*K1113</f>
        <v/>
      </c>
      <c r="M1113" s="7">
        <f>MAR1!$B$33*L1112+MAR1!$C$33*M1112+MAR1!$D$33*N1112+MAR1!$B$43*I1113+MAR1!$C$43*J1113+MAR1!$D$43*K1113</f>
        <v/>
      </c>
      <c r="N1113" s="7">
        <f>MAR1!$B$34*L1112+MAR1!$C$34*M1112+MAR1!$D$34*N1112+MAR1!$B$44*I1113+MAR1!$C$44*J1113+MAR1!$D$44*K1113</f>
        <v/>
      </c>
      <c r="O1113" s="12">
        <f>MAR1!$B$5+MAR1!$C$5*COS(2*PI()*B1113/365)+MAR1!$D$5*SIN(2*PI()*B1113/365)+IF(E1113=1,MAR1!$B$11+MAR1!$D$11*L1113,MAR1!$C$11+MAR1!$E$11*L1113)</f>
        <v/>
      </c>
      <c r="P1113" s="12">
        <f>MAR1!$B$6+MAR1!$C$6*COS(2*PI()*B1113/365)+MAR1!$D$6*SIN(2*PI()*B1113/365)+IF(E1113=1,MAR1!$B$12+MAR1!$D$12*M1113,MAR1!$C$12+MAR1!$E$12*M1113)</f>
        <v/>
      </c>
      <c r="Q1113" s="12">
        <f>MAR1!$B$7+MAR1!$C$7*COS(2*PI()*B1113/365)+MAR1!$D$7*SIN(2*PI()*B1113/365)+IF(E1113=1,MAR1!$B$13+MAR1!$D$13*N1113,MAR1!$C$13+MAR1!$E$13*N1113)</f>
        <v/>
      </c>
      <c r="R1113" s="12">
        <f>MAR1!$B$5+MAR1!$C$5*COS(2*PI()*B1113/365)+MAR1!$D$5*SIN(2*PI()*B1113/365)+INDEX(ChangeFactor!$F$6:$F$17,C1113)+IF(G1113=1,MAR1!$B$11+INDEX(ChangeFactor!$G$6:$G$17,C1113)*MAR1!$D$11*L1113,MAR1!$C$11+INDEX(ChangeFactor!$G$6:$G$17,C1113)*MAR1!$E$11*L1113)</f>
        <v/>
      </c>
    </row>
    <row r="1114">
      <c r="A1114" s="6">
        <f>Data!U1114</f>
        <v/>
      </c>
      <c r="B1114" s="6">
        <f>MOD(A1114-1,365)+1</f>
        <v/>
      </c>
      <c r="C1114" s="6">
        <f>MATCH(B1114,Markov!$C$6:$C$17,1)</f>
        <v/>
      </c>
      <c r="D1114" s="16">
        <f>Data!V1114</f>
        <v/>
      </c>
      <c r="E1114" s="6">
        <f>IF(D1114&lt;IF(E1113=1,INDEX(Markov!$I$6:$I$17,C1114),INDEX(Markov!$H$6:$H$17,C1114)),1,0)</f>
        <v/>
      </c>
      <c r="F1114" s="12">
        <f>IF(E1114=1,GAMMA.INV(Data!W1114,INDEX(Markov!$Q$6:$Q$17,C1114),INDEX(Markov!$R$6:$R$17,C1114)),0)</f>
        <v/>
      </c>
      <c r="G1114" s="6">
        <f>IF(D1114&lt;IF(G1113=1,INDEX(ChangeFactor!$O$6:$O$17,C1114),INDEX(ChangeFactor!$N$6:$N$17,C1114)),1,0)</f>
        <v/>
      </c>
      <c r="H1114" s="12">
        <f>IF(G1114=1,GAMMA.INV(Data!W1114,INDEX(ChangeFactor!$R$6:$R$17,C1114),INDEX(ChangeFactor!$S$6:$S$17,C1114)),0)</f>
        <v/>
      </c>
      <c r="I1114" s="7">
        <f>NORM.S.INV(Data!X1114)</f>
        <v/>
      </c>
      <c r="J1114" s="7">
        <f>NORM.S.INV(Data!Y1114)</f>
        <v/>
      </c>
      <c r="K1114" s="7">
        <f>NORM.S.INV(Data!Z1114)</f>
        <v/>
      </c>
      <c r="L1114" s="7">
        <f>MAR1!$B$32*L1113+MAR1!$C$32*M1113+MAR1!$D$32*N1113+MAR1!$B$42*I1114+MAR1!$C$42*J1114+MAR1!$D$42*K1114</f>
        <v/>
      </c>
      <c r="M1114" s="7">
        <f>MAR1!$B$33*L1113+MAR1!$C$33*M1113+MAR1!$D$33*N1113+MAR1!$B$43*I1114+MAR1!$C$43*J1114+MAR1!$D$43*K1114</f>
        <v/>
      </c>
      <c r="N1114" s="7">
        <f>MAR1!$B$34*L1113+MAR1!$C$34*M1113+MAR1!$D$34*N1113+MAR1!$B$44*I1114+MAR1!$C$44*J1114+MAR1!$D$44*K1114</f>
        <v/>
      </c>
      <c r="O1114" s="12">
        <f>MAR1!$B$5+MAR1!$C$5*COS(2*PI()*B1114/365)+MAR1!$D$5*SIN(2*PI()*B1114/365)+IF(E1114=1,MAR1!$B$11+MAR1!$D$11*L1114,MAR1!$C$11+MAR1!$E$11*L1114)</f>
        <v/>
      </c>
      <c r="P1114" s="12">
        <f>MAR1!$B$6+MAR1!$C$6*COS(2*PI()*B1114/365)+MAR1!$D$6*SIN(2*PI()*B1114/365)+IF(E1114=1,MAR1!$B$12+MAR1!$D$12*M1114,MAR1!$C$12+MAR1!$E$12*M1114)</f>
        <v/>
      </c>
      <c r="Q1114" s="12">
        <f>MAR1!$B$7+MAR1!$C$7*COS(2*PI()*B1114/365)+MAR1!$D$7*SIN(2*PI()*B1114/365)+IF(E1114=1,MAR1!$B$13+MAR1!$D$13*N1114,MAR1!$C$13+MAR1!$E$13*N1114)</f>
        <v/>
      </c>
      <c r="R1114" s="12">
        <f>MAR1!$B$5+MAR1!$C$5*COS(2*PI()*B1114/365)+MAR1!$D$5*SIN(2*PI()*B1114/365)+INDEX(ChangeFactor!$F$6:$F$17,C1114)+IF(G1114=1,MAR1!$B$11+INDEX(ChangeFactor!$G$6:$G$17,C1114)*MAR1!$D$11*L1114,MAR1!$C$11+INDEX(ChangeFactor!$G$6:$G$17,C1114)*MAR1!$E$11*L1114)</f>
        <v/>
      </c>
    </row>
    <row r="1115">
      <c r="A1115" s="6">
        <f>Data!U1115</f>
        <v/>
      </c>
      <c r="B1115" s="6">
        <f>MOD(A1115-1,365)+1</f>
        <v/>
      </c>
      <c r="C1115" s="6">
        <f>MATCH(B1115,Markov!$C$6:$C$17,1)</f>
        <v/>
      </c>
      <c r="D1115" s="16">
        <f>Data!V1115</f>
        <v/>
      </c>
      <c r="E1115" s="6">
        <f>IF(D1115&lt;IF(E1114=1,INDEX(Markov!$I$6:$I$17,C1115),INDEX(Markov!$H$6:$H$17,C1115)),1,0)</f>
        <v/>
      </c>
      <c r="F1115" s="12">
        <f>IF(E1115=1,GAMMA.INV(Data!W1115,INDEX(Markov!$Q$6:$Q$17,C1115),INDEX(Markov!$R$6:$R$17,C1115)),0)</f>
        <v/>
      </c>
      <c r="G1115" s="6">
        <f>IF(D1115&lt;IF(G1114=1,INDEX(ChangeFactor!$O$6:$O$17,C1115),INDEX(ChangeFactor!$N$6:$N$17,C1115)),1,0)</f>
        <v/>
      </c>
      <c r="H1115" s="12">
        <f>IF(G1115=1,GAMMA.INV(Data!W1115,INDEX(ChangeFactor!$R$6:$R$17,C1115),INDEX(ChangeFactor!$S$6:$S$17,C1115)),0)</f>
        <v/>
      </c>
      <c r="I1115" s="7">
        <f>NORM.S.INV(Data!X1115)</f>
        <v/>
      </c>
      <c r="J1115" s="7">
        <f>NORM.S.INV(Data!Y1115)</f>
        <v/>
      </c>
      <c r="K1115" s="7">
        <f>NORM.S.INV(Data!Z1115)</f>
        <v/>
      </c>
      <c r="L1115" s="7">
        <f>MAR1!$B$32*L1114+MAR1!$C$32*M1114+MAR1!$D$32*N1114+MAR1!$B$42*I1115+MAR1!$C$42*J1115+MAR1!$D$42*K1115</f>
        <v/>
      </c>
      <c r="M1115" s="7">
        <f>MAR1!$B$33*L1114+MAR1!$C$33*M1114+MAR1!$D$33*N1114+MAR1!$B$43*I1115+MAR1!$C$43*J1115+MAR1!$D$43*K1115</f>
        <v/>
      </c>
      <c r="N1115" s="7">
        <f>MAR1!$B$34*L1114+MAR1!$C$34*M1114+MAR1!$D$34*N1114+MAR1!$B$44*I1115+MAR1!$C$44*J1115+MAR1!$D$44*K1115</f>
        <v/>
      </c>
      <c r="O1115" s="12">
        <f>MAR1!$B$5+MAR1!$C$5*COS(2*PI()*B1115/365)+MAR1!$D$5*SIN(2*PI()*B1115/365)+IF(E1115=1,MAR1!$B$11+MAR1!$D$11*L1115,MAR1!$C$11+MAR1!$E$11*L1115)</f>
        <v/>
      </c>
      <c r="P1115" s="12">
        <f>MAR1!$B$6+MAR1!$C$6*COS(2*PI()*B1115/365)+MAR1!$D$6*SIN(2*PI()*B1115/365)+IF(E1115=1,MAR1!$B$12+MAR1!$D$12*M1115,MAR1!$C$12+MAR1!$E$12*M1115)</f>
        <v/>
      </c>
      <c r="Q1115" s="12">
        <f>MAR1!$B$7+MAR1!$C$7*COS(2*PI()*B1115/365)+MAR1!$D$7*SIN(2*PI()*B1115/365)+IF(E1115=1,MAR1!$B$13+MAR1!$D$13*N1115,MAR1!$C$13+MAR1!$E$13*N1115)</f>
        <v/>
      </c>
      <c r="R1115" s="12">
        <f>MAR1!$B$5+MAR1!$C$5*COS(2*PI()*B1115/365)+MAR1!$D$5*SIN(2*PI()*B1115/365)+INDEX(ChangeFactor!$F$6:$F$17,C1115)+IF(G1115=1,MAR1!$B$11+INDEX(ChangeFactor!$G$6:$G$17,C1115)*MAR1!$D$11*L1115,MAR1!$C$11+INDEX(ChangeFactor!$G$6:$G$17,C1115)*MAR1!$E$11*L1115)</f>
        <v/>
      </c>
    </row>
    <row r="1116">
      <c r="A1116" s="6">
        <f>Data!U1116</f>
        <v/>
      </c>
      <c r="B1116" s="6">
        <f>MOD(A1116-1,365)+1</f>
        <v/>
      </c>
      <c r="C1116" s="6">
        <f>MATCH(B1116,Markov!$C$6:$C$17,1)</f>
        <v/>
      </c>
      <c r="D1116" s="16">
        <f>Data!V1116</f>
        <v/>
      </c>
      <c r="E1116" s="6">
        <f>IF(D1116&lt;IF(E1115=1,INDEX(Markov!$I$6:$I$17,C1116),INDEX(Markov!$H$6:$H$17,C1116)),1,0)</f>
        <v/>
      </c>
      <c r="F1116" s="12">
        <f>IF(E1116=1,GAMMA.INV(Data!W1116,INDEX(Markov!$Q$6:$Q$17,C1116),INDEX(Markov!$R$6:$R$17,C1116)),0)</f>
        <v/>
      </c>
      <c r="G1116" s="6">
        <f>IF(D1116&lt;IF(G1115=1,INDEX(ChangeFactor!$O$6:$O$17,C1116),INDEX(ChangeFactor!$N$6:$N$17,C1116)),1,0)</f>
        <v/>
      </c>
      <c r="H1116" s="12">
        <f>IF(G1116=1,GAMMA.INV(Data!W1116,INDEX(ChangeFactor!$R$6:$R$17,C1116),INDEX(ChangeFactor!$S$6:$S$17,C1116)),0)</f>
        <v/>
      </c>
      <c r="I1116" s="7">
        <f>NORM.S.INV(Data!X1116)</f>
        <v/>
      </c>
      <c r="J1116" s="7">
        <f>NORM.S.INV(Data!Y1116)</f>
        <v/>
      </c>
      <c r="K1116" s="7">
        <f>NORM.S.INV(Data!Z1116)</f>
        <v/>
      </c>
      <c r="L1116" s="7">
        <f>MAR1!$B$32*L1115+MAR1!$C$32*M1115+MAR1!$D$32*N1115+MAR1!$B$42*I1116+MAR1!$C$42*J1116+MAR1!$D$42*K1116</f>
        <v/>
      </c>
      <c r="M1116" s="7">
        <f>MAR1!$B$33*L1115+MAR1!$C$33*M1115+MAR1!$D$33*N1115+MAR1!$B$43*I1116+MAR1!$C$43*J1116+MAR1!$D$43*K1116</f>
        <v/>
      </c>
      <c r="N1116" s="7">
        <f>MAR1!$B$34*L1115+MAR1!$C$34*M1115+MAR1!$D$34*N1115+MAR1!$B$44*I1116+MAR1!$C$44*J1116+MAR1!$D$44*K1116</f>
        <v/>
      </c>
      <c r="O1116" s="12">
        <f>MAR1!$B$5+MAR1!$C$5*COS(2*PI()*B1116/365)+MAR1!$D$5*SIN(2*PI()*B1116/365)+IF(E1116=1,MAR1!$B$11+MAR1!$D$11*L1116,MAR1!$C$11+MAR1!$E$11*L1116)</f>
        <v/>
      </c>
      <c r="P1116" s="12">
        <f>MAR1!$B$6+MAR1!$C$6*COS(2*PI()*B1116/365)+MAR1!$D$6*SIN(2*PI()*B1116/365)+IF(E1116=1,MAR1!$B$12+MAR1!$D$12*M1116,MAR1!$C$12+MAR1!$E$12*M1116)</f>
        <v/>
      </c>
      <c r="Q1116" s="12">
        <f>MAR1!$B$7+MAR1!$C$7*COS(2*PI()*B1116/365)+MAR1!$D$7*SIN(2*PI()*B1116/365)+IF(E1116=1,MAR1!$B$13+MAR1!$D$13*N1116,MAR1!$C$13+MAR1!$E$13*N1116)</f>
        <v/>
      </c>
      <c r="R1116" s="12">
        <f>MAR1!$B$5+MAR1!$C$5*COS(2*PI()*B1116/365)+MAR1!$D$5*SIN(2*PI()*B1116/365)+INDEX(ChangeFactor!$F$6:$F$17,C1116)+IF(G1116=1,MAR1!$B$11+INDEX(ChangeFactor!$G$6:$G$17,C1116)*MAR1!$D$11*L1116,MAR1!$C$11+INDEX(ChangeFactor!$G$6:$G$17,C1116)*MAR1!$E$11*L1116)</f>
        <v/>
      </c>
    </row>
    <row r="1117">
      <c r="A1117" s="6">
        <f>Data!U1117</f>
        <v/>
      </c>
      <c r="B1117" s="6">
        <f>MOD(A1117-1,365)+1</f>
        <v/>
      </c>
      <c r="C1117" s="6">
        <f>MATCH(B1117,Markov!$C$6:$C$17,1)</f>
        <v/>
      </c>
      <c r="D1117" s="16">
        <f>Data!V1117</f>
        <v/>
      </c>
      <c r="E1117" s="6">
        <f>IF(D1117&lt;IF(E1116=1,INDEX(Markov!$I$6:$I$17,C1117),INDEX(Markov!$H$6:$H$17,C1117)),1,0)</f>
        <v/>
      </c>
      <c r="F1117" s="12">
        <f>IF(E1117=1,GAMMA.INV(Data!W1117,INDEX(Markov!$Q$6:$Q$17,C1117),INDEX(Markov!$R$6:$R$17,C1117)),0)</f>
        <v/>
      </c>
      <c r="G1117" s="6">
        <f>IF(D1117&lt;IF(G1116=1,INDEX(ChangeFactor!$O$6:$O$17,C1117),INDEX(ChangeFactor!$N$6:$N$17,C1117)),1,0)</f>
        <v/>
      </c>
      <c r="H1117" s="12">
        <f>IF(G1117=1,GAMMA.INV(Data!W1117,INDEX(ChangeFactor!$R$6:$R$17,C1117),INDEX(ChangeFactor!$S$6:$S$17,C1117)),0)</f>
        <v/>
      </c>
      <c r="I1117" s="7">
        <f>NORM.S.INV(Data!X1117)</f>
        <v/>
      </c>
      <c r="J1117" s="7">
        <f>NORM.S.INV(Data!Y1117)</f>
        <v/>
      </c>
      <c r="K1117" s="7">
        <f>NORM.S.INV(Data!Z1117)</f>
        <v/>
      </c>
      <c r="L1117" s="7">
        <f>MAR1!$B$32*L1116+MAR1!$C$32*M1116+MAR1!$D$32*N1116+MAR1!$B$42*I1117+MAR1!$C$42*J1117+MAR1!$D$42*K1117</f>
        <v/>
      </c>
      <c r="M1117" s="7">
        <f>MAR1!$B$33*L1116+MAR1!$C$33*M1116+MAR1!$D$33*N1116+MAR1!$B$43*I1117+MAR1!$C$43*J1117+MAR1!$D$43*K1117</f>
        <v/>
      </c>
      <c r="N1117" s="7">
        <f>MAR1!$B$34*L1116+MAR1!$C$34*M1116+MAR1!$D$34*N1116+MAR1!$B$44*I1117+MAR1!$C$44*J1117+MAR1!$D$44*K1117</f>
        <v/>
      </c>
      <c r="O1117" s="12">
        <f>MAR1!$B$5+MAR1!$C$5*COS(2*PI()*B1117/365)+MAR1!$D$5*SIN(2*PI()*B1117/365)+IF(E1117=1,MAR1!$B$11+MAR1!$D$11*L1117,MAR1!$C$11+MAR1!$E$11*L1117)</f>
        <v/>
      </c>
      <c r="P1117" s="12">
        <f>MAR1!$B$6+MAR1!$C$6*COS(2*PI()*B1117/365)+MAR1!$D$6*SIN(2*PI()*B1117/365)+IF(E1117=1,MAR1!$B$12+MAR1!$D$12*M1117,MAR1!$C$12+MAR1!$E$12*M1117)</f>
        <v/>
      </c>
      <c r="Q1117" s="12">
        <f>MAR1!$B$7+MAR1!$C$7*COS(2*PI()*B1117/365)+MAR1!$D$7*SIN(2*PI()*B1117/365)+IF(E1117=1,MAR1!$B$13+MAR1!$D$13*N1117,MAR1!$C$13+MAR1!$E$13*N1117)</f>
        <v/>
      </c>
      <c r="R1117" s="12">
        <f>MAR1!$B$5+MAR1!$C$5*COS(2*PI()*B1117/365)+MAR1!$D$5*SIN(2*PI()*B1117/365)+INDEX(ChangeFactor!$F$6:$F$17,C1117)+IF(G1117=1,MAR1!$B$11+INDEX(ChangeFactor!$G$6:$G$17,C1117)*MAR1!$D$11*L1117,MAR1!$C$11+INDEX(ChangeFactor!$G$6:$G$17,C1117)*MAR1!$E$11*L1117)</f>
        <v/>
      </c>
    </row>
    <row r="1118">
      <c r="A1118" s="6">
        <f>Data!U1118</f>
        <v/>
      </c>
      <c r="B1118" s="6">
        <f>MOD(A1118-1,365)+1</f>
        <v/>
      </c>
      <c r="C1118" s="6">
        <f>MATCH(B1118,Markov!$C$6:$C$17,1)</f>
        <v/>
      </c>
      <c r="D1118" s="16">
        <f>Data!V1118</f>
        <v/>
      </c>
      <c r="E1118" s="6">
        <f>IF(D1118&lt;IF(E1117=1,INDEX(Markov!$I$6:$I$17,C1118),INDEX(Markov!$H$6:$H$17,C1118)),1,0)</f>
        <v/>
      </c>
      <c r="F1118" s="12">
        <f>IF(E1118=1,GAMMA.INV(Data!W1118,INDEX(Markov!$Q$6:$Q$17,C1118),INDEX(Markov!$R$6:$R$17,C1118)),0)</f>
        <v/>
      </c>
      <c r="G1118" s="6">
        <f>IF(D1118&lt;IF(G1117=1,INDEX(ChangeFactor!$O$6:$O$17,C1118),INDEX(ChangeFactor!$N$6:$N$17,C1118)),1,0)</f>
        <v/>
      </c>
      <c r="H1118" s="12">
        <f>IF(G1118=1,GAMMA.INV(Data!W1118,INDEX(ChangeFactor!$R$6:$R$17,C1118),INDEX(ChangeFactor!$S$6:$S$17,C1118)),0)</f>
        <v/>
      </c>
      <c r="I1118" s="7">
        <f>NORM.S.INV(Data!X1118)</f>
        <v/>
      </c>
      <c r="J1118" s="7">
        <f>NORM.S.INV(Data!Y1118)</f>
        <v/>
      </c>
      <c r="K1118" s="7">
        <f>NORM.S.INV(Data!Z1118)</f>
        <v/>
      </c>
      <c r="L1118" s="7">
        <f>MAR1!$B$32*L1117+MAR1!$C$32*M1117+MAR1!$D$32*N1117+MAR1!$B$42*I1118+MAR1!$C$42*J1118+MAR1!$D$42*K1118</f>
        <v/>
      </c>
      <c r="M1118" s="7">
        <f>MAR1!$B$33*L1117+MAR1!$C$33*M1117+MAR1!$D$33*N1117+MAR1!$B$43*I1118+MAR1!$C$43*J1118+MAR1!$D$43*K1118</f>
        <v/>
      </c>
      <c r="N1118" s="7">
        <f>MAR1!$B$34*L1117+MAR1!$C$34*M1117+MAR1!$D$34*N1117+MAR1!$B$44*I1118+MAR1!$C$44*J1118+MAR1!$D$44*K1118</f>
        <v/>
      </c>
      <c r="O1118" s="12">
        <f>MAR1!$B$5+MAR1!$C$5*COS(2*PI()*B1118/365)+MAR1!$D$5*SIN(2*PI()*B1118/365)+IF(E1118=1,MAR1!$B$11+MAR1!$D$11*L1118,MAR1!$C$11+MAR1!$E$11*L1118)</f>
        <v/>
      </c>
      <c r="P1118" s="12">
        <f>MAR1!$B$6+MAR1!$C$6*COS(2*PI()*B1118/365)+MAR1!$D$6*SIN(2*PI()*B1118/365)+IF(E1118=1,MAR1!$B$12+MAR1!$D$12*M1118,MAR1!$C$12+MAR1!$E$12*M1118)</f>
        <v/>
      </c>
      <c r="Q1118" s="12">
        <f>MAR1!$B$7+MAR1!$C$7*COS(2*PI()*B1118/365)+MAR1!$D$7*SIN(2*PI()*B1118/365)+IF(E1118=1,MAR1!$B$13+MAR1!$D$13*N1118,MAR1!$C$13+MAR1!$E$13*N1118)</f>
        <v/>
      </c>
      <c r="R1118" s="12">
        <f>MAR1!$B$5+MAR1!$C$5*COS(2*PI()*B1118/365)+MAR1!$D$5*SIN(2*PI()*B1118/365)+INDEX(ChangeFactor!$F$6:$F$17,C1118)+IF(G1118=1,MAR1!$B$11+INDEX(ChangeFactor!$G$6:$G$17,C1118)*MAR1!$D$11*L1118,MAR1!$C$11+INDEX(ChangeFactor!$G$6:$G$17,C1118)*MAR1!$E$11*L1118)</f>
        <v/>
      </c>
    </row>
    <row r="1119">
      <c r="A1119" s="6">
        <f>Data!U1119</f>
        <v/>
      </c>
      <c r="B1119" s="6">
        <f>MOD(A1119-1,365)+1</f>
        <v/>
      </c>
      <c r="C1119" s="6">
        <f>MATCH(B1119,Markov!$C$6:$C$17,1)</f>
        <v/>
      </c>
      <c r="D1119" s="16">
        <f>Data!V1119</f>
        <v/>
      </c>
      <c r="E1119" s="6">
        <f>IF(D1119&lt;IF(E1118=1,INDEX(Markov!$I$6:$I$17,C1119),INDEX(Markov!$H$6:$H$17,C1119)),1,0)</f>
        <v/>
      </c>
      <c r="F1119" s="12">
        <f>IF(E1119=1,GAMMA.INV(Data!W1119,INDEX(Markov!$Q$6:$Q$17,C1119),INDEX(Markov!$R$6:$R$17,C1119)),0)</f>
        <v/>
      </c>
      <c r="G1119" s="6">
        <f>IF(D1119&lt;IF(G1118=1,INDEX(ChangeFactor!$O$6:$O$17,C1119),INDEX(ChangeFactor!$N$6:$N$17,C1119)),1,0)</f>
        <v/>
      </c>
      <c r="H1119" s="12">
        <f>IF(G1119=1,GAMMA.INV(Data!W1119,INDEX(ChangeFactor!$R$6:$R$17,C1119),INDEX(ChangeFactor!$S$6:$S$17,C1119)),0)</f>
        <v/>
      </c>
      <c r="I1119" s="7">
        <f>NORM.S.INV(Data!X1119)</f>
        <v/>
      </c>
      <c r="J1119" s="7">
        <f>NORM.S.INV(Data!Y1119)</f>
        <v/>
      </c>
      <c r="K1119" s="7">
        <f>NORM.S.INV(Data!Z1119)</f>
        <v/>
      </c>
      <c r="L1119" s="7">
        <f>MAR1!$B$32*L1118+MAR1!$C$32*M1118+MAR1!$D$32*N1118+MAR1!$B$42*I1119+MAR1!$C$42*J1119+MAR1!$D$42*K1119</f>
        <v/>
      </c>
      <c r="M1119" s="7">
        <f>MAR1!$B$33*L1118+MAR1!$C$33*M1118+MAR1!$D$33*N1118+MAR1!$B$43*I1119+MAR1!$C$43*J1119+MAR1!$D$43*K1119</f>
        <v/>
      </c>
      <c r="N1119" s="7">
        <f>MAR1!$B$34*L1118+MAR1!$C$34*M1118+MAR1!$D$34*N1118+MAR1!$B$44*I1119+MAR1!$C$44*J1119+MAR1!$D$44*K1119</f>
        <v/>
      </c>
      <c r="O1119" s="12">
        <f>MAR1!$B$5+MAR1!$C$5*COS(2*PI()*B1119/365)+MAR1!$D$5*SIN(2*PI()*B1119/365)+IF(E1119=1,MAR1!$B$11+MAR1!$D$11*L1119,MAR1!$C$11+MAR1!$E$11*L1119)</f>
        <v/>
      </c>
      <c r="P1119" s="12">
        <f>MAR1!$B$6+MAR1!$C$6*COS(2*PI()*B1119/365)+MAR1!$D$6*SIN(2*PI()*B1119/365)+IF(E1119=1,MAR1!$B$12+MAR1!$D$12*M1119,MAR1!$C$12+MAR1!$E$12*M1119)</f>
        <v/>
      </c>
      <c r="Q1119" s="12">
        <f>MAR1!$B$7+MAR1!$C$7*COS(2*PI()*B1119/365)+MAR1!$D$7*SIN(2*PI()*B1119/365)+IF(E1119=1,MAR1!$B$13+MAR1!$D$13*N1119,MAR1!$C$13+MAR1!$E$13*N1119)</f>
        <v/>
      </c>
      <c r="R1119" s="12">
        <f>MAR1!$B$5+MAR1!$C$5*COS(2*PI()*B1119/365)+MAR1!$D$5*SIN(2*PI()*B1119/365)+INDEX(ChangeFactor!$F$6:$F$17,C1119)+IF(G1119=1,MAR1!$B$11+INDEX(ChangeFactor!$G$6:$G$17,C1119)*MAR1!$D$11*L1119,MAR1!$C$11+INDEX(ChangeFactor!$G$6:$G$17,C1119)*MAR1!$E$11*L1119)</f>
        <v/>
      </c>
    </row>
    <row r="1120">
      <c r="A1120" s="6">
        <f>Data!U1120</f>
        <v/>
      </c>
      <c r="B1120" s="6">
        <f>MOD(A1120-1,365)+1</f>
        <v/>
      </c>
      <c r="C1120" s="6">
        <f>MATCH(B1120,Markov!$C$6:$C$17,1)</f>
        <v/>
      </c>
      <c r="D1120" s="16">
        <f>Data!V1120</f>
        <v/>
      </c>
      <c r="E1120" s="6">
        <f>IF(D1120&lt;IF(E1119=1,INDEX(Markov!$I$6:$I$17,C1120),INDEX(Markov!$H$6:$H$17,C1120)),1,0)</f>
        <v/>
      </c>
      <c r="F1120" s="12">
        <f>IF(E1120=1,GAMMA.INV(Data!W1120,INDEX(Markov!$Q$6:$Q$17,C1120),INDEX(Markov!$R$6:$R$17,C1120)),0)</f>
        <v/>
      </c>
      <c r="G1120" s="6">
        <f>IF(D1120&lt;IF(G1119=1,INDEX(ChangeFactor!$O$6:$O$17,C1120),INDEX(ChangeFactor!$N$6:$N$17,C1120)),1,0)</f>
        <v/>
      </c>
      <c r="H1120" s="12">
        <f>IF(G1120=1,GAMMA.INV(Data!W1120,INDEX(ChangeFactor!$R$6:$R$17,C1120),INDEX(ChangeFactor!$S$6:$S$17,C1120)),0)</f>
        <v/>
      </c>
      <c r="I1120" s="7">
        <f>NORM.S.INV(Data!X1120)</f>
        <v/>
      </c>
      <c r="J1120" s="7">
        <f>NORM.S.INV(Data!Y1120)</f>
        <v/>
      </c>
      <c r="K1120" s="7">
        <f>NORM.S.INV(Data!Z1120)</f>
        <v/>
      </c>
      <c r="L1120" s="7">
        <f>MAR1!$B$32*L1119+MAR1!$C$32*M1119+MAR1!$D$32*N1119+MAR1!$B$42*I1120+MAR1!$C$42*J1120+MAR1!$D$42*K1120</f>
        <v/>
      </c>
      <c r="M1120" s="7">
        <f>MAR1!$B$33*L1119+MAR1!$C$33*M1119+MAR1!$D$33*N1119+MAR1!$B$43*I1120+MAR1!$C$43*J1120+MAR1!$D$43*K1120</f>
        <v/>
      </c>
      <c r="N1120" s="7">
        <f>MAR1!$B$34*L1119+MAR1!$C$34*M1119+MAR1!$D$34*N1119+MAR1!$B$44*I1120+MAR1!$C$44*J1120+MAR1!$D$44*K1120</f>
        <v/>
      </c>
      <c r="O1120" s="12">
        <f>MAR1!$B$5+MAR1!$C$5*COS(2*PI()*B1120/365)+MAR1!$D$5*SIN(2*PI()*B1120/365)+IF(E1120=1,MAR1!$B$11+MAR1!$D$11*L1120,MAR1!$C$11+MAR1!$E$11*L1120)</f>
        <v/>
      </c>
      <c r="P1120" s="12">
        <f>MAR1!$B$6+MAR1!$C$6*COS(2*PI()*B1120/365)+MAR1!$D$6*SIN(2*PI()*B1120/365)+IF(E1120=1,MAR1!$B$12+MAR1!$D$12*M1120,MAR1!$C$12+MAR1!$E$12*M1120)</f>
        <v/>
      </c>
      <c r="Q1120" s="12">
        <f>MAR1!$B$7+MAR1!$C$7*COS(2*PI()*B1120/365)+MAR1!$D$7*SIN(2*PI()*B1120/365)+IF(E1120=1,MAR1!$B$13+MAR1!$D$13*N1120,MAR1!$C$13+MAR1!$E$13*N1120)</f>
        <v/>
      </c>
      <c r="R1120" s="12">
        <f>MAR1!$B$5+MAR1!$C$5*COS(2*PI()*B1120/365)+MAR1!$D$5*SIN(2*PI()*B1120/365)+INDEX(ChangeFactor!$F$6:$F$17,C1120)+IF(G1120=1,MAR1!$B$11+INDEX(ChangeFactor!$G$6:$G$17,C1120)*MAR1!$D$11*L1120,MAR1!$C$11+INDEX(ChangeFactor!$G$6:$G$17,C1120)*MAR1!$E$11*L1120)</f>
        <v/>
      </c>
    </row>
    <row r="1121">
      <c r="A1121" s="6">
        <f>Data!U1121</f>
        <v/>
      </c>
      <c r="B1121" s="6">
        <f>MOD(A1121-1,365)+1</f>
        <v/>
      </c>
      <c r="C1121" s="6">
        <f>MATCH(B1121,Markov!$C$6:$C$17,1)</f>
        <v/>
      </c>
      <c r="D1121" s="16">
        <f>Data!V1121</f>
        <v/>
      </c>
      <c r="E1121" s="6">
        <f>IF(D1121&lt;IF(E1120=1,INDEX(Markov!$I$6:$I$17,C1121),INDEX(Markov!$H$6:$H$17,C1121)),1,0)</f>
        <v/>
      </c>
      <c r="F1121" s="12">
        <f>IF(E1121=1,GAMMA.INV(Data!W1121,INDEX(Markov!$Q$6:$Q$17,C1121),INDEX(Markov!$R$6:$R$17,C1121)),0)</f>
        <v/>
      </c>
      <c r="G1121" s="6">
        <f>IF(D1121&lt;IF(G1120=1,INDEX(ChangeFactor!$O$6:$O$17,C1121),INDEX(ChangeFactor!$N$6:$N$17,C1121)),1,0)</f>
        <v/>
      </c>
      <c r="H1121" s="12">
        <f>IF(G1121=1,GAMMA.INV(Data!W1121,INDEX(ChangeFactor!$R$6:$R$17,C1121),INDEX(ChangeFactor!$S$6:$S$17,C1121)),0)</f>
        <v/>
      </c>
      <c r="I1121" s="7">
        <f>NORM.S.INV(Data!X1121)</f>
        <v/>
      </c>
      <c r="J1121" s="7">
        <f>NORM.S.INV(Data!Y1121)</f>
        <v/>
      </c>
      <c r="K1121" s="7">
        <f>NORM.S.INV(Data!Z1121)</f>
        <v/>
      </c>
      <c r="L1121" s="7">
        <f>MAR1!$B$32*L1120+MAR1!$C$32*M1120+MAR1!$D$32*N1120+MAR1!$B$42*I1121+MAR1!$C$42*J1121+MAR1!$D$42*K1121</f>
        <v/>
      </c>
      <c r="M1121" s="7">
        <f>MAR1!$B$33*L1120+MAR1!$C$33*M1120+MAR1!$D$33*N1120+MAR1!$B$43*I1121+MAR1!$C$43*J1121+MAR1!$D$43*K1121</f>
        <v/>
      </c>
      <c r="N1121" s="7">
        <f>MAR1!$B$34*L1120+MAR1!$C$34*M1120+MAR1!$D$34*N1120+MAR1!$B$44*I1121+MAR1!$C$44*J1121+MAR1!$D$44*K1121</f>
        <v/>
      </c>
      <c r="O1121" s="12">
        <f>MAR1!$B$5+MAR1!$C$5*COS(2*PI()*B1121/365)+MAR1!$D$5*SIN(2*PI()*B1121/365)+IF(E1121=1,MAR1!$B$11+MAR1!$D$11*L1121,MAR1!$C$11+MAR1!$E$11*L1121)</f>
        <v/>
      </c>
      <c r="P1121" s="12">
        <f>MAR1!$B$6+MAR1!$C$6*COS(2*PI()*B1121/365)+MAR1!$D$6*SIN(2*PI()*B1121/365)+IF(E1121=1,MAR1!$B$12+MAR1!$D$12*M1121,MAR1!$C$12+MAR1!$E$12*M1121)</f>
        <v/>
      </c>
      <c r="Q1121" s="12">
        <f>MAR1!$B$7+MAR1!$C$7*COS(2*PI()*B1121/365)+MAR1!$D$7*SIN(2*PI()*B1121/365)+IF(E1121=1,MAR1!$B$13+MAR1!$D$13*N1121,MAR1!$C$13+MAR1!$E$13*N1121)</f>
        <v/>
      </c>
      <c r="R1121" s="12">
        <f>MAR1!$B$5+MAR1!$C$5*COS(2*PI()*B1121/365)+MAR1!$D$5*SIN(2*PI()*B1121/365)+INDEX(ChangeFactor!$F$6:$F$17,C1121)+IF(G1121=1,MAR1!$B$11+INDEX(ChangeFactor!$G$6:$G$17,C1121)*MAR1!$D$11*L1121,MAR1!$C$11+INDEX(ChangeFactor!$G$6:$G$17,C1121)*MAR1!$E$11*L1121)</f>
        <v/>
      </c>
    </row>
    <row r="1122">
      <c r="A1122" s="6">
        <f>Data!U1122</f>
        <v/>
      </c>
      <c r="B1122" s="6">
        <f>MOD(A1122-1,365)+1</f>
        <v/>
      </c>
      <c r="C1122" s="6">
        <f>MATCH(B1122,Markov!$C$6:$C$17,1)</f>
        <v/>
      </c>
      <c r="D1122" s="16">
        <f>Data!V1122</f>
        <v/>
      </c>
      <c r="E1122" s="6">
        <f>IF(D1122&lt;IF(E1121=1,INDEX(Markov!$I$6:$I$17,C1122),INDEX(Markov!$H$6:$H$17,C1122)),1,0)</f>
        <v/>
      </c>
      <c r="F1122" s="12">
        <f>IF(E1122=1,GAMMA.INV(Data!W1122,INDEX(Markov!$Q$6:$Q$17,C1122),INDEX(Markov!$R$6:$R$17,C1122)),0)</f>
        <v/>
      </c>
      <c r="G1122" s="6">
        <f>IF(D1122&lt;IF(G1121=1,INDEX(ChangeFactor!$O$6:$O$17,C1122),INDEX(ChangeFactor!$N$6:$N$17,C1122)),1,0)</f>
        <v/>
      </c>
      <c r="H1122" s="12">
        <f>IF(G1122=1,GAMMA.INV(Data!W1122,INDEX(ChangeFactor!$R$6:$R$17,C1122),INDEX(ChangeFactor!$S$6:$S$17,C1122)),0)</f>
        <v/>
      </c>
      <c r="I1122" s="7">
        <f>NORM.S.INV(Data!X1122)</f>
        <v/>
      </c>
      <c r="J1122" s="7">
        <f>NORM.S.INV(Data!Y1122)</f>
        <v/>
      </c>
      <c r="K1122" s="7">
        <f>NORM.S.INV(Data!Z1122)</f>
        <v/>
      </c>
      <c r="L1122" s="7">
        <f>MAR1!$B$32*L1121+MAR1!$C$32*M1121+MAR1!$D$32*N1121+MAR1!$B$42*I1122+MAR1!$C$42*J1122+MAR1!$D$42*K1122</f>
        <v/>
      </c>
      <c r="M1122" s="7">
        <f>MAR1!$B$33*L1121+MAR1!$C$33*M1121+MAR1!$D$33*N1121+MAR1!$B$43*I1122+MAR1!$C$43*J1122+MAR1!$D$43*K1122</f>
        <v/>
      </c>
      <c r="N1122" s="7">
        <f>MAR1!$B$34*L1121+MAR1!$C$34*M1121+MAR1!$D$34*N1121+MAR1!$B$44*I1122+MAR1!$C$44*J1122+MAR1!$D$44*K1122</f>
        <v/>
      </c>
      <c r="O1122" s="12">
        <f>MAR1!$B$5+MAR1!$C$5*COS(2*PI()*B1122/365)+MAR1!$D$5*SIN(2*PI()*B1122/365)+IF(E1122=1,MAR1!$B$11+MAR1!$D$11*L1122,MAR1!$C$11+MAR1!$E$11*L1122)</f>
        <v/>
      </c>
      <c r="P1122" s="12">
        <f>MAR1!$B$6+MAR1!$C$6*COS(2*PI()*B1122/365)+MAR1!$D$6*SIN(2*PI()*B1122/365)+IF(E1122=1,MAR1!$B$12+MAR1!$D$12*M1122,MAR1!$C$12+MAR1!$E$12*M1122)</f>
        <v/>
      </c>
      <c r="Q1122" s="12">
        <f>MAR1!$B$7+MAR1!$C$7*COS(2*PI()*B1122/365)+MAR1!$D$7*SIN(2*PI()*B1122/365)+IF(E1122=1,MAR1!$B$13+MAR1!$D$13*N1122,MAR1!$C$13+MAR1!$E$13*N1122)</f>
        <v/>
      </c>
      <c r="R1122" s="12">
        <f>MAR1!$B$5+MAR1!$C$5*COS(2*PI()*B1122/365)+MAR1!$D$5*SIN(2*PI()*B1122/365)+INDEX(ChangeFactor!$F$6:$F$17,C1122)+IF(G1122=1,MAR1!$B$11+INDEX(ChangeFactor!$G$6:$G$17,C1122)*MAR1!$D$11*L1122,MAR1!$C$11+INDEX(ChangeFactor!$G$6:$G$17,C1122)*MAR1!$E$11*L1122)</f>
        <v/>
      </c>
    </row>
    <row r="1123">
      <c r="A1123" s="6">
        <f>Data!U1123</f>
        <v/>
      </c>
      <c r="B1123" s="6">
        <f>MOD(A1123-1,365)+1</f>
        <v/>
      </c>
      <c r="C1123" s="6">
        <f>MATCH(B1123,Markov!$C$6:$C$17,1)</f>
        <v/>
      </c>
      <c r="D1123" s="16">
        <f>Data!V1123</f>
        <v/>
      </c>
      <c r="E1123" s="6">
        <f>IF(D1123&lt;IF(E1122=1,INDEX(Markov!$I$6:$I$17,C1123),INDEX(Markov!$H$6:$H$17,C1123)),1,0)</f>
        <v/>
      </c>
      <c r="F1123" s="12">
        <f>IF(E1123=1,GAMMA.INV(Data!W1123,INDEX(Markov!$Q$6:$Q$17,C1123),INDEX(Markov!$R$6:$R$17,C1123)),0)</f>
        <v/>
      </c>
      <c r="G1123" s="6">
        <f>IF(D1123&lt;IF(G1122=1,INDEX(ChangeFactor!$O$6:$O$17,C1123),INDEX(ChangeFactor!$N$6:$N$17,C1123)),1,0)</f>
        <v/>
      </c>
      <c r="H1123" s="12">
        <f>IF(G1123=1,GAMMA.INV(Data!W1123,INDEX(ChangeFactor!$R$6:$R$17,C1123),INDEX(ChangeFactor!$S$6:$S$17,C1123)),0)</f>
        <v/>
      </c>
      <c r="I1123" s="7">
        <f>NORM.S.INV(Data!X1123)</f>
        <v/>
      </c>
      <c r="J1123" s="7">
        <f>NORM.S.INV(Data!Y1123)</f>
        <v/>
      </c>
      <c r="K1123" s="7">
        <f>NORM.S.INV(Data!Z1123)</f>
        <v/>
      </c>
      <c r="L1123" s="7">
        <f>MAR1!$B$32*L1122+MAR1!$C$32*M1122+MAR1!$D$32*N1122+MAR1!$B$42*I1123+MAR1!$C$42*J1123+MAR1!$D$42*K1123</f>
        <v/>
      </c>
      <c r="M1123" s="7">
        <f>MAR1!$B$33*L1122+MAR1!$C$33*M1122+MAR1!$D$33*N1122+MAR1!$B$43*I1123+MAR1!$C$43*J1123+MAR1!$D$43*K1123</f>
        <v/>
      </c>
      <c r="N1123" s="7">
        <f>MAR1!$B$34*L1122+MAR1!$C$34*M1122+MAR1!$D$34*N1122+MAR1!$B$44*I1123+MAR1!$C$44*J1123+MAR1!$D$44*K1123</f>
        <v/>
      </c>
      <c r="O1123" s="12">
        <f>MAR1!$B$5+MAR1!$C$5*COS(2*PI()*B1123/365)+MAR1!$D$5*SIN(2*PI()*B1123/365)+IF(E1123=1,MAR1!$B$11+MAR1!$D$11*L1123,MAR1!$C$11+MAR1!$E$11*L1123)</f>
        <v/>
      </c>
      <c r="P1123" s="12">
        <f>MAR1!$B$6+MAR1!$C$6*COS(2*PI()*B1123/365)+MAR1!$D$6*SIN(2*PI()*B1123/365)+IF(E1123=1,MAR1!$B$12+MAR1!$D$12*M1123,MAR1!$C$12+MAR1!$E$12*M1123)</f>
        <v/>
      </c>
      <c r="Q1123" s="12">
        <f>MAR1!$B$7+MAR1!$C$7*COS(2*PI()*B1123/365)+MAR1!$D$7*SIN(2*PI()*B1123/365)+IF(E1123=1,MAR1!$B$13+MAR1!$D$13*N1123,MAR1!$C$13+MAR1!$E$13*N1123)</f>
        <v/>
      </c>
      <c r="R1123" s="12">
        <f>MAR1!$B$5+MAR1!$C$5*COS(2*PI()*B1123/365)+MAR1!$D$5*SIN(2*PI()*B1123/365)+INDEX(ChangeFactor!$F$6:$F$17,C1123)+IF(G1123=1,MAR1!$B$11+INDEX(ChangeFactor!$G$6:$G$17,C1123)*MAR1!$D$11*L1123,MAR1!$C$11+INDEX(ChangeFactor!$G$6:$G$17,C1123)*MAR1!$E$11*L1123)</f>
        <v/>
      </c>
    </row>
    <row r="1124">
      <c r="A1124" s="6">
        <f>Data!U1124</f>
        <v/>
      </c>
      <c r="B1124" s="6">
        <f>MOD(A1124-1,365)+1</f>
        <v/>
      </c>
      <c r="C1124" s="6">
        <f>MATCH(B1124,Markov!$C$6:$C$17,1)</f>
        <v/>
      </c>
      <c r="D1124" s="16">
        <f>Data!V1124</f>
        <v/>
      </c>
      <c r="E1124" s="6">
        <f>IF(D1124&lt;IF(E1123=1,INDEX(Markov!$I$6:$I$17,C1124),INDEX(Markov!$H$6:$H$17,C1124)),1,0)</f>
        <v/>
      </c>
      <c r="F1124" s="12">
        <f>IF(E1124=1,GAMMA.INV(Data!W1124,INDEX(Markov!$Q$6:$Q$17,C1124),INDEX(Markov!$R$6:$R$17,C1124)),0)</f>
        <v/>
      </c>
      <c r="G1124" s="6">
        <f>IF(D1124&lt;IF(G1123=1,INDEX(ChangeFactor!$O$6:$O$17,C1124),INDEX(ChangeFactor!$N$6:$N$17,C1124)),1,0)</f>
        <v/>
      </c>
      <c r="H1124" s="12">
        <f>IF(G1124=1,GAMMA.INV(Data!W1124,INDEX(ChangeFactor!$R$6:$R$17,C1124),INDEX(ChangeFactor!$S$6:$S$17,C1124)),0)</f>
        <v/>
      </c>
      <c r="I1124" s="7">
        <f>NORM.S.INV(Data!X1124)</f>
        <v/>
      </c>
      <c r="J1124" s="7">
        <f>NORM.S.INV(Data!Y1124)</f>
        <v/>
      </c>
      <c r="K1124" s="7">
        <f>NORM.S.INV(Data!Z1124)</f>
        <v/>
      </c>
      <c r="L1124" s="7">
        <f>MAR1!$B$32*L1123+MAR1!$C$32*M1123+MAR1!$D$32*N1123+MAR1!$B$42*I1124+MAR1!$C$42*J1124+MAR1!$D$42*K1124</f>
        <v/>
      </c>
      <c r="M1124" s="7">
        <f>MAR1!$B$33*L1123+MAR1!$C$33*M1123+MAR1!$D$33*N1123+MAR1!$B$43*I1124+MAR1!$C$43*J1124+MAR1!$D$43*K1124</f>
        <v/>
      </c>
      <c r="N1124" s="7">
        <f>MAR1!$B$34*L1123+MAR1!$C$34*M1123+MAR1!$D$34*N1123+MAR1!$B$44*I1124+MAR1!$C$44*J1124+MAR1!$D$44*K1124</f>
        <v/>
      </c>
      <c r="O1124" s="12">
        <f>MAR1!$B$5+MAR1!$C$5*COS(2*PI()*B1124/365)+MAR1!$D$5*SIN(2*PI()*B1124/365)+IF(E1124=1,MAR1!$B$11+MAR1!$D$11*L1124,MAR1!$C$11+MAR1!$E$11*L1124)</f>
        <v/>
      </c>
      <c r="P1124" s="12">
        <f>MAR1!$B$6+MAR1!$C$6*COS(2*PI()*B1124/365)+MAR1!$D$6*SIN(2*PI()*B1124/365)+IF(E1124=1,MAR1!$B$12+MAR1!$D$12*M1124,MAR1!$C$12+MAR1!$E$12*M1124)</f>
        <v/>
      </c>
      <c r="Q1124" s="12">
        <f>MAR1!$B$7+MAR1!$C$7*COS(2*PI()*B1124/365)+MAR1!$D$7*SIN(2*PI()*B1124/365)+IF(E1124=1,MAR1!$B$13+MAR1!$D$13*N1124,MAR1!$C$13+MAR1!$E$13*N1124)</f>
        <v/>
      </c>
      <c r="R1124" s="12">
        <f>MAR1!$B$5+MAR1!$C$5*COS(2*PI()*B1124/365)+MAR1!$D$5*SIN(2*PI()*B1124/365)+INDEX(ChangeFactor!$F$6:$F$17,C1124)+IF(G1124=1,MAR1!$B$11+INDEX(ChangeFactor!$G$6:$G$17,C1124)*MAR1!$D$11*L1124,MAR1!$C$11+INDEX(ChangeFactor!$G$6:$G$17,C1124)*MAR1!$E$11*L1124)</f>
        <v/>
      </c>
    </row>
    <row r="1125">
      <c r="A1125" s="6">
        <f>Data!U1125</f>
        <v/>
      </c>
      <c r="B1125" s="6">
        <f>MOD(A1125-1,365)+1</f>
        <v/>
      </c>
      <c r="C1125" s="6">
        <f>MATCH(B1125,Markov!$C$6:$C$17,1)</f>
        <v/>
      </c>
      <c r="D1125" s="16">
        <f>Data!V1125</f>
        <v/>
      </c>
      <c r="E1125" s="6">
        <f>IF(D1125&lt;IF(E1124=1,INDEX(Markov!$I$6:$I$17,C1125),INDEX(Markov!$H$6:$H$17,C1125)),1,0)</f>
        <v/>
      </c>
      <c r="F1125" s="12">
        <f>IF(E1125=1,GAMMA.INV(Data!W1125,INDEX(Markov!$Q$6:$Q$17,C1125),INDEX(Markov!$R$6:$R$17,C1125)),0)</f>
        <v/>
      </c>
      <c r="G1125" s="6">
        <f>IF(D1125&lt;IF(G1124=1,INDEX(ChangeFactor!$O$6:$O$17,C1125),INDEX(ChangeFactor!$N$6:$N$17,C1125)),1,0)</f>
        <v/>
      </c>
      <c r="H1125" s="12">
        <f>IF(G1125=1,GAMMA.INV(Data!W1125,INDEX(ChangeFactor!$R$6:$R$17,C1125),INDEX(ChangeFactor!$S$6:$S$17,C1125)),0)</f>
        <v/>
      </c>
      <c r="I1125" s="7">
        <f>NORM.S.INV(Data!X1125)</f>
        <v/>
      </c>
      <c r="J1125" s="7">
        <f>NORM.S.INV(Data!Y1125)</f>
        <v/>
      </c>
      <c r="K1125" s="7">
        <f>NORM.S.INV(Data!Z1125)</f>
        <v/>
      </c>
      <c r="L1125" s="7">
        <f>MAR1!$B$32*L1124+MAR1!$C$32*M1124+MAR1!$D$32*N1124+MAR1!$B$42*I1125+MAR1!$C$42*J1125+MAR1!$D$42*K1125</f>
        <v/>
      </c>
      <c r="M1125" s="7">
        <f>MAR1!$B$33*L1124+MAR1!$C$33*M1124+MAR1!$D$33*N1124+MAR1!$B$43*I1125+MAR1!$C$43*J1125+MAR1!$D$43*K1125</f>
        <v/>
      </c>
      <c r="N1125" s="7">
        <f>MAR1!$B$34*L1124+MAR1!$C$34*M1124+MAR1!$D$34*N1124+MAR1!$B$44*I1125+MAR1!$C$44*J1125+MAR1!$D$44*K1125</f>
        <v/>
      </c>
      <c r="O1125" s="12">
        <f>MAR1!$B$5+MAR1!$C$5*COS(2*PI()*B1125/365)+MAR1!$D$5*SIN(2*PI()*B1125/365)+IF(E1125=1,MAR1!$B$11+MAR1!$D$11*L1125,MAR1!$C$11+MAR1!$E$11*L1125)</f>
        <v/>
      </c>
      <c r="P1125" s="12">
        <f>MAR1!$B$6+MAR1!$C$6*COS(2*PI()*B1125/365)+MAR1!$D$6*SIN(2*PI()*B1125/365)+IF(E1125=1,MAR1!$B$12+MAR1!$D$12*M1125,MAR1!$C$12+MAR1!$E$12*M1125)</f>
        <v/>
      </c>
      <c r="Q1125" s="12">
        <f>MAR1!$B$7+MAR1!$C$7*COS(2*PI()*B1125/365)+MAR1!$D$7*SIN(2*PI()*B1125/365)+IF(E1125=1,MAR1!$B$13+MAR1!$D$13*N1125,MAR1!$C$13+MAR1!$E$13*N1125)</f>
        <v/>
      </c>
      <c r="R1125" s="12">
        <f>MAR1!$B$5+MAR1!$C$5*COS(2*PI()*B1125/365)+MAR1!$D$5*SIN(2*PI()*B1125/365)+INDEX(ChangeFactor!$F$6:$F$17,C1125)+IF(G1125=1,MAR1!$B$11+INDEX(ChangeFactor!$G$6:$G$17,C1125)*MAR1!$D$11*L1125,MAR1!$C$11+INDEX(ChangeFactor!$G$6:$G$17,C1125)*MAR1!$E$11*L1125)</f>
        <v/>
      </c>
    </row>
    <row r="1126">
      <c r="A1126" s="6">
        <f>Data!U1126</f>
        <v/>
      </c>
      <c r="B1126" s="6">
        <f>MOD(A1126-1,365)+1</f>
        <v/>
      </c>
      <c r="C1126" s="6">
        <f>MATCH(B1126,Markov!$C$6:$C$17,1)</f>
        <v/>
      </c>
      <c r="D1126" s="16">
        <f>Data!V1126</f>
        <v/>
      </c>
      <c r="E1126" s="6">
        <f>IF(D1126&lt;IF(E1125=1,INDEX(Markov!$I$6:$I$17,C1126),INDEX(Markov!$H$6:$H$17,C1126)),1,0)</f>
        <v/>
      </c>
      <c r="F1126" s="12">
        <f>IF(E1126=1,GAMMA.INV(Data!W1126,INDEX(Markov!$Q$6:$Q$17,C1126),INDEX(Markov!$R$6:$R$17,C1126)),0)</f>
        <v/>
      </c>
      <c r="G1126" s="6">
        <f>IF(D1126&lt;IF(G1125=1,INDEX(ChangeFactor!$O$6:$O$17,C1126),INDEX(ChangeFactor!$N$6:$N$17,C1126)),1,0)</f>
        <v/>
      </c>
      <c r="H1126" s="12">
        <f>IF(G1126=1,GAMMA.INV(Data!W1126,INDEX(ChangeFactor!$R$6:$R$17,C1126),INDEX(ChangeFactor!$S$6:$S$17,C1126)),0)</f>
        <v/>
      </c>
      <c r="I1126" s="7">
        <f>NORM.S.INV(Data!X1126)</f>
        <v/>
      </c>
      <c r="J1126" s="7">
        <f>NORM.S.INV(Data!Y1126)</f>
        <v/>
      </c>
      <c r="K1126" s="7">
        <f>NORM.S.INV(Data!Z1126)</f>
        <v/>
      </c>
      <c r="L1126" s="7">
        <f>MAR1!$B$32*L1125+MAR1!$C$32*M1125+MAR1!$D$32*N1125+MAR1!$B$42*I1126+MAR1!$C$42*J1126+MAR1!$D$42*K1126</f>
        <v/>
      </c>
      <c r="M1126" s="7">
        <f>MAR1!$B$33*L1125+MAR1!$C$33*M1125+MAR1!$D$33*N1125+MAR1!$B$43*I1126+MAR1!$C$43*J1126+MAR1!$D$43*K1126</f>
        <v/>
      </c>
      <c r="N1126" s="7">
        <f>MAR1!$B$34*L1125+MAR1!$C$34*M1125+MAR1!$D$34*N1125+MAR1!$B$44*I1126+MAR1!$C$44*J1126+MAR1!$D$44*K1126</f>
        <v/>
      </c>
      <c r="O1126" s="12">
        <f>MAR1!$B$5+MAR1!$C$5*COS(2*PI()*B1126/365)+MAR1!$D$5*SIN(2*PI()*B1126/365)+IF(E1126=1,MAR1!$B$11+MAR1!$D$11*L1126,MAR1!$C$11+MAR1!$E$11*L1126)</f>
        <v/>
      </c>
      <c r="P1126" s="12">
        <f>MAR1!$B$6+MAR1!$C$6*COS(2*PI()*B1126/365)+MAR1!$D$6*SIN(2*PI()*B1126/365)+IF(E1126=1,MAR1!$B$12+MAR1!$D$12*M1126,MAR1!$C$12+MAR1!$E$12*M1126)</f>
        <v/>
      </c>
      <c r="Q1126" s="12">
        <f>MAR1!$B$7+MAR1!$C$7*COS(2*PI()*B1126/365)+MAR1!$D$7*SIN(2*PI()*B1126/365)+IF(E1126=1,MAR1!$B$13+MAR1!$D$13*N1126,MAR1!$C$13+MAR1!$E$13*N1126)</f>
        <v/>
      </c>
      <c r="R1126" s="12">
        <f>MAR1!$B$5+MAR1!$C$5*COS(2*PI()*B1126/365)+MAR1!$D$5*SIN(2*PI()*B1126/365)+INDEX(ChangeFactor!$F$6:$F$17,C1126)+IF(G1126=1,MAR1!$B$11+INDEX(ChangeFactor!$G$6:$G$17,C1126)*MAR1!$D$11*L1126,MAR1!$C$11+INDEX(ChangeFactor!$G$6:$G$17,C1126)*MAR1!$E$11*L1126)</f>
        <v/>
      </c>
    </row>
    <row r="1127">
      <c r="A1127" s="6">
        <f>Data!U1127</f>
        <v/>
      </c>
      <c r="B1127" s="6">
        <f>MOD(A1127-1,365)+1</f>
        <v/>
      </c>
      <c r="C1127" s="6">
        <f>MATCH(B1127,Markov!$C$6:$C$17,1)</f>
        <v/>
      </c>
      <c r="D1127" s="16">
        <f>Data!V1127</f>
        <v/>
      </c>
      <c r="E1127" s="6">
        <f>IF(D1127&lt;IF(E1126=1,INDEX(Markov!$I$6:$I$17,C1127),INDEX(Markov!$H$6:$H$17,C1127)),1,0)</f>
        <v/>
      </c>
      <c r="F1127" s="12">
        <f>IF(E1127=1,GAMMA.INV(Data!W1127,INDEX(Markov!$Q$6:$Q$17,C1127),INDEX(Markov!$R$6:$R$17,C1127)),0)</f>
        <v/>
      </c>
      <c r="G1127" s="6">
        <f>IF(D1127&lt;IF(G1126=1,INDEX(ChangeFactor!$O$6:$O$17,C1127),INDEX(ChangeFactor!$N$6:$N$17,C1127)),1,0)</f>
        <v/>
      </c>
      <c r="H1127" s="12">
        <f>IF(G1127=1,GAMMA.INV(Data!W1127,INDEX(ChangeFactor!$R$6:$R$17,C1127),INDEX(ChangeFactor!$S$6:$S$17,C1127)),0)</f>
        <v/>
      </c>
      <c r="I1127" s="7">
        <f>NORM.S.INV(Data!X1127)</f>
        <v/>
      </c>
      <c r="J1127" s="7">
        <f>NORM.S.INV(Data!Y1127)</f>
        <v/>
      </c>
      <c r="K1127" s="7">
        <f>NORM.S.INV(Data!Z1127)</f>
        <v/>
      </c>
      <c r="L1127" s="7">
        <f>MAR1!$B$32*L1126+MAR1!$C$32*M1126+MAR1!$D$32*N1126+MAR1!$B$42*I1127+MAR1!$C$42*J1127+MAR1!$D$42*K1127</f>
        <v/>
      </c>
      <c r="M1127" s="7">
        <f>MAR1!$B$33*L1126+MAR1!$C$33*M1126+MAR1!$D$33*N1126+MAR1!$B$43*I1127+MAR1!$C$43*J1127+MAR1!$D$43*K1127</f>
        <v/>
      </c>
      <c r="N1127" s="7">
        <f>MAR1!$B$34*L1126+MAR1!$C$34*M1126+MAR1!$D$34*N1126+MAR1!$B$44*I1127+MAR1!$C$44*J1127+MAR1!$D$44*K1127</f>
        <v/>
      </c>
      <c r="O1127" s="12">
        <f>MAR1!$B$5+MAR1!$C$5*COS(2*PI()*B1127/365)+MAR1!$D$5*SIN(2*PI()*B1127/365)+IF(E1127=1,MAR1!$B$11+MAR1!$D$11*L1127,MAR1!$C$11+MAR1!$E$11*L1127)</f>
        <v/>
      </c>
      <c r="P1127" s="12">
        <f>MAR1!$B$6+MAR1!$C$6*COS(2*PI()*B1127/365)+MAR1!$D$6*SIN(2*PI()*B1127/365)+IF(E1127=1,MAR1!$B$12+MAR1!$D$12*M1127,MAR1!$C$12+MAR1!$E$12*M1127)</f>
        <v/>
      </c>
      <c r="Q1127" s="12">
        <f>MAR1!$B$7+MAR1!$C$7*COS(2*PI()*B1127/365)+MAR1!$D$7*SIN(2*PI()*B1127/365)+IF(E1127=1,MAR1!$B$13+MAR1!$D$13*N1127,MAR1!$C$13+MAR1!$E$13*N1127)</f>
        <v/>
      </c>
      <c r="R1127" s="12">
        <f>MAR1!$B$5+MAR1!$C$5*COS(2*PI()*B1127/365)+MAR1!$D$5*SIN(2*PI()*B1127/365)+INDEX(ChangeFactor!$F$6:$F$17,C1127)+IF(G1127=1,MAR1!$B$11+INDEX(ChangeFactor!$G$6:$G$17,C1127)*MAR1!$D$11*L1127,MAR1!$C$11+INDEX(ChangeFactor!$G$6:$G$17,C1127)*MAR1!$E$11*L1127)</f>
        <v/>
      </c>
    </row>
    <row r="1128">
      <c r="A1128" s="6">
        <f>Data!U1128</f>
        <v/>
      </c>
      <c r="B1128" s="6">
        <f>MOD(A1128-1,365)+1</f>
        <v/>
      </c>
      <c r="C1128" s="6">
        <f>MATCH(B1128,Markov!$C$6:$C$17,1)</f>
        <v/>
      </c>
      <c r="D1128" s="16">
        <f>Data!V1128</f>
        <v/>
      </c>
      <c r="E1128" s="6">
        <f>IF(D1128&lt;IF(E1127=1,INDEX(Markov!$I$6:$I$17,C1128),INDEX(Markov!$H$6:$H$17,C1128)),1,0)</f>
        <v/>
      </c>
      <c r="F1128" s="12">
        <f>IF(E1128=1,GAMMA.INV(Data!W1128,INDEX(Markov!$Q$6:$Q$17,C1128),INDEX(Markov!$R$6:$R$17,C1128)),0)</f>
        <v/>
      </c>
      <c r="G1128" s="6">
        <f>IF(D1128&lt;IF(G1127=1,INDEX(ChangeFactor!$O$6:$O$17,C1128),INDEX(ChangeFactor!$N$6:$N$17,C1128)),1,0)</f>
        <v/>
      </c>
      <c r="H1128" s="12">
        <f>IF(G1128=1,GAMMA.INV(Data!W1128,INDEX(ChangeFactor!$R$6:$R$17,C1128),INDEX(ChangeFactor!$S$6:$S$17,C1128)),0)</f>
        <v/>
      </c>
      <c r="I1128" s="7">
        <f>NORM.S.INV(Data!X1128)</f>
        <v/>
      </c>
      <c r="J1128" s="7">
        <f>NORM.S.INV(Data!Y1128)</f>
        <v/>
      </c>
      <c r="K1128" s="7">
        <f>NORM.S.INV(Data!Z1128)</f>
        <v/>
      </c>
      <c r="L1128" s="7">
        <f>MAR1!$B$32*L1127+MAR1!$C$32*M1127+MAR1!$D$32*N1127+MAR1!$B$42*I1128+MAR1!$C$42*J1128+MAR1!$D$42*K1128</f>
        <v/>
      </c>
      <c r="M1128" s="7">
        <f>MAR1!$B$33*L1127+MAR1!$C$33*M1127+MAR1!$D$33*N1127+MAR1!$B$43*I1128+MAR1!$C$43*J1128+MAR1!$D$43*K1128</f>
        <v/>
      </c>
      <c r="N1128" s="7">
        <f>MAR1!$B$34*L1127+MAR1!$C$34*M1127+MAR1!$D$34*N1127+MAR1!$B$44*I1128+MAR1!$C$44*J1128+MAR1!$D$44*K1128</f>
        <v/>
      </c>
      <c r="O1128" s="12">
        <f>MAR1!$B$5+MAR1!$C$5*COS(2*PI()*B1128/365)+MAR1!$D$5*SIN(2*PI()*B1128/365)+IF(E1128=1,MAR1!$B$11+MAR1!$D$11*L1128,MAR1!$C$11+MAR1!$E$11*L1128)</f>
        <v/>
      </c>
      <c r="P1128" s="12">
        <f>MAR1!$B$6+MAR1!$C$6*COS(2*PI()*B1128/365)+MAR1!$D$6*SIN(2*PI()*B1128/365)+IF(E1128=1,MAR1!$B$12+MAR1!$D$12*M1128,MAR1!$C$12+MAR1!$E$12*M1128)</f>
        <v/>
      </c>
      <c r="Q1128" s="12">
        <f>MAR1!$B$7+MAR1!$C$7*COS(2*PI()*B1128/365)+MAR1!$D$7*SIN(2*PI()*B1128/365)+IF(E1128=1,MAR1!$B$13+MAR1!$D$13*N1128,MAR1!$C$13+MAR1!$E$13*N1128)</f>
        <v/>
      </c>
      <c r="R1128" s="12">
        <f>MAR1!$B$5+MAR1!$C$5*COS(2*PI()*B1128/365)+MAR1!$D$5*SIN(2*PI()*B1128/365)+INDEX(ChangeFactor!$F$6:$F$17,C1128)+IF(G1128=1,MAR1!$B$11+INDEX(ChangeFactor!$G$6:$G$17,C1128)*MAR1!$D$11*L1128,MAR1!$C$11+INDEX(ChangeFactor!$G$6:$G$17,C1128)*MAR1!$E$11*L1128)</f>
        <v/>
      </c>
    </row>
    <row r="1129">
      <c r="A1129" s="6">
        <f>Data!U1129</f>
        <v/>
      </c>
      <c r="B1129" s="6">
        <f>MOD(A1129-1,365)+1</f>
        <v/>
      </c>
      <c r="C1129" s="6">
        <f>MATCH(B1129,Markov!$C$6:$C$17,1)</f>
        <v/>
      </c>
      <c r="D1129" s="16">
        <f>Data!V1129</f>
        <v/>
      </c>
      <c r="E1129" s="6">
        <f>IF(D1129&lt;IF(E1128=1,INDEX(Markov!$I$6:$I$17,C1129),INDEX(Markov!$H$6:$H$17,C1129)),1,0)</f>
        <v/>
      </c>
      <c r="F1129" s="12">
        <f>IF(E1129=1,GAMMA.INV(Data!W1129,INDEX(Markov!$Q$6:$Q$17,C1129),INDEX(Markov!$R$6:$R$17,C1129)),0)</f>
        <v/>
      </c>
      <c r="G1129" s="6">
        <f>IF(D1129&lt;IF(G1128=1,INDEX(ChangeFactor!$O$6:$O$17,C1129),INDEX(ChangeFactor!$N$6:$N$17,C1129)),1,0)</f>
        <v/>
      </c>
      <c r="H1129" s="12">
        <f>IF(G1129=1,GAMMA.INV(Data!W1129,INDEX(ChangeFactor!$R$6:$R$17,C1129),INDEX(ChangeFactor!$S$6:$S$17,C1129)),0)</f>
        <v/>
      </c>
      <c r="I1129" s="7">
        <f>NORM.S.INV(Data!X1129)</f>
        <v/>
      </c>
      <c r="J1129" s="7">
        <f>NORM.S.INV(Data!Y1129)</f>
        <v/>
      </c>
      <c r="K1129" s="7">
        <f>NORM.S.INV(Data!Z1129)</f>
        <v/>
      </c>
      <c r="L1129" s="7">
        <f>MAR1!$B$32*L1128+MAR1!$C$32*M1128+MAR1!$D$32*N1128+MAR1!$B$42*I1129+MAR1!$C$42*J1129+MAR1!$D$42*K1129</f>
        <v/>
      </c>
      <c r="M1129" s="7">
        <f>MAR1!$B$33*L1128+MAR1!$C$33*M1128+MAR1!$D$33*N1128+MAR1!$B$43*I1129+MAR1!$C$43*J1129+MAR1!$D$43*K1129</f>
        <v/>
      </c>
      <c r="N1129" s="7">
        <f>MAR1!$B$34*L1128+MAR1!$C$34*M1128+MAR1!$D$34*N1128+MAR1!$B$44*I1129+MAR1!$C$44*J1129+MAR1!$D$44*K1129</f>
        <v/>
      </c>
      <c r="O1129" s="12">
        <f>MAR1!$B$5+MAR1!$C$5*COS(2*PI()*B1129/365)+MAR1!$D$5*SIN(2*PI()*B1129/365)+IF(E1129=1,MAR1!$B$11+MAR1!$D$11*L1129,MAR1!$C$11+MAR1!$E$11*L1129)</f>
        <v/>
      </c>
      <c r="P1129" s="12">
        <f>MAR1!$B$6+MAR1!$C$6*COS(2*PI()*B1129/365)+MAR1!$D$6*SIN(2*PI()*B1129/365)+IF(E1129=1,MAR1!$B$12+MAR1!$D$12*M1129,MAR1!$C$12+MAR1!$E$12*M1129)</f>
        <v/>
      </c>
      <c r="Q1129" s="12">
        <f>MAR1!$B$7+MAR1!$C$7*COS(2*PI()*B1129/365)+MAR1!$D$7*SIN(2*PI()*B1129/365)+IF(E1129=1,MAR1!$B$13+MAR1!$D$13*N1129,MAR1!$C$13+MAR1!$E$13*N1129)</f>
        <v/>
      </c>
      <c r="R1129" s="12">
        <f>MAR1!$B$5+MAR1!$C$5*COS(2*PI()*B1129/365)+MAR1!$D$5*SIN(2*PI()*B1129/365)+INDEX(ChangeFactor!$F$6:$F$17,C1129)+IF(G1129=1,MAR1!$B$11+INDEX(ChangeFactor!$G$6:$G$17,C1129)*MAR1!$D$11*L1129,MAR1!$C$11+INDEX(ChangeFactor!$G$6:$G$17,C1129)*MAR1!$E$11*L1129)</f>
        <v/>
      </c>
    </row>
    <row r="1130">
      <c r="A1130" s="6">
        <f>Data!U1130</f>
        <v/>
      </c>
      <c r="B1130" s="6">
        <f>MOD(A1130-1,365)+1</f>
        <v/>
      </c>
      <c r="C1130" s="6">
        <f>MATCH(B1130,Markov!$C$6:$C$17,1)</f>
        <v/>
      </c>
      <c r="D1130" s="16">
        <f>Data!V1130</f>
        <v/>
      </c>
      <c r="E1130" s="6">
        <f>IF(D1130&lt;IF(E1129=1,INDEX(Markov!$I$6:$I$17,C1130),INDEX(Markov!$H$6:$H$17,C1130)),1,0)</f>
        <v/>
      </c>
      <c r="F1130" s="12">
        <f>IF(E1130=1,GAMMA.INV(Data!W1130,INDEX(Markov!$Q$6:$Q$17,C1130),INDEX(Markov!$R$6:$R$17,C1130)),0)</f>
        <v/>
      </c>
      <c r="G1130" s="6">
        <f>IF(D1130&lt;IF(G1129=1,INDEX(ChangeFactor!$O$6:$O$17,C1130),INDEX(ChangeFactor!$N$6:$N$17,C1130)),1,0)</f>
        <v/>
      </c>
      <c r="H1130" s="12">
        <f>IF(G1130=1,GAMMA.INV(Data!W1130,INDEX(ChangeFactor!$R$6:$R$17,C1130),INDEX(ChangeFactor!$S$6:$S$17,C1130)),0)</f>
        <v/>
      </c>
      <c r="I1130" s="7">
        <f>NORM.S.INV(Data!X1130)</f>
        <v/>
      </c>
      <c r="J1130" s="7">
        <f>NORM.S.INV(Data!Y1130)</f>
        <v/>
      </c>
      <c r="K1130" s="7">
        <f>NORM.S.INV(Data!Z1130)</f>
        <v/>
      </c>
      <c r="L1130" s="7">
        <f>MAR1!$B$32*L1129+MAR1!$C$32*M1129+MAR1!$D$32*N1129+MAR1!$B$42*I1130+MAR1!$C$42*J1130+MAR1!$D$42*K1130</f>
        <v/>
      </c>
      <c r="M1130" s="7">
        <f>MAR1!$B$33*L1129+MAR1!$C$33*M1129+MAR1!$D$33*N1129+MAR1!$B$43*I1130+MAR1!$C$43*J1130+MAR1!$D$43*K1130</f>
        <v/>
      </c>
      <c r="N1130" s="7">
        <f>MAR1!$B$34*L1129+MAR1!$C$34*M1129+MAR1!$D$34*N1129+MAR1!$B$44*I1130+MAR1!$C$44*J1130+MAR1!$D$44*K1130</f>
        <v/>
      </c>
      <c r="O1130" s="12">
        <f>MAR1!$B$5+MAR1!$C$5*COS(2*PI()*B1130/365)+MAR1!$D$5*SIN(2*PI()*B1130/365)+IF(E1130=1,MAR1!$B$11+MAR1!$D$11*L1130,MAR1!$C$11+MAR1!$E$11*L1130)</f>
        <v/>
      </c>
      <c r="P1130" s="12">
        <f>MAR1!$B$6+MAR1!$C$6*COS(2*PI()*B1130/365)+MAR1!$D$6*SIN(2*PI()*B1130/365)+IF(E1130=1,MAR1!$B$12+MAR1!$D$12*M1130,MAR1!$C$12+MAR1!$E$12*M1130)</f>
        <v/>
      </c>
      <c r="Q1130" s="12">
        <f>MAR1!$B$7+MAR1!$C$7*COS(2*PI()*B1130/365)+MAR1!$D$7*SIN(2*PI()*B1130/365)+IF(E1130=1,MAR1!$B$13+MAR1!$D$13*N1130,MAR1!$C$13+MAR1!$E$13*N1130)</f>
        <v/>
      </c>
      <c r="R1130" s="12">
        <f>MAR1!$B$5+MAR1!$C$5*COS(2*PI()*B1130/365)+MAR1!$D$5*SIN(2*PI()*B1130/365)+INDEX(ChangeFactor!$F$6:$F$17,C1130)+IF(G1130=1,MAR1!$B$11+INDEX(ChangeFactor!$G$6:$G$17,C1130)*MAR1!$D$11*L1130,MAR1!$C$11+INDEX(ChangeFactor!$G$6:$G$17,C1130)*MAR1!$E$11*L1130)</f>
        <v/>
      </c>
    </row>
    <row r="1131">
      <c r="A1131" s="6">
        <f>Data!U1131</f>
        <v/>
      </c>
      <c r="B1131" s="6">
        <f>MOD(A1131-1,365)+1</f>
        <v/>
      </c>
      <c r="C1131" s="6">
        <f>MATCH(B1131,Markov!$C$6:$C$17,1)</f>
        <v/>
      </c>
      <c r="D1131" s="16">
        <f>Data!V1131</f>
        <v/>
      </c>
      <c r="E1131" s="6">
        <f>IF(D1131&lt;IF(E1130=1,INDEX(Markov!$I$6:$I$17,C1131),INDEX(Markov!$H$6:$H$17,C1131)),1,0)</f>
        <v/>
      </c>
      <c r="F1131" s="12">
        <f>IF(E1131=1,GAMMA.INV(Data!W1131,INDEX(Markov!$Q$6:$Q$17,C1131),INDEX(Markov!$R$6:$R$17,C1131)),0)</f>
        <v/>
      </c>
      <c r="G1131" s="6">
        <f>IF(D1131&lt;IF(G1130=1,INDEX(ChangeFactor!$O$6:$O$17,C1131),INDEX(ChangeFactor!$N$6:$N$17,C1131)),1,0)</f>
        <v/>
      </c>
      <c r="H1131" s="12">
        <f>IF(G1131=1,GAMMA.INV(Data!W1131,INDEX(ChangeFactor!$R$6:$R$17,C1131),INDEX(ChangeFactor!$S$6:$S$17,C1131)),0)</f>
        <v/>
      </c>
      <c r="I1131" s="7">
        <f>NORM.S.INV(Data!X1131)</f>
        <v/>
      </c>
      <c r="J1131" s="7">
        <f>NORM.S.INV(Data!Y1131)</f>
        <v/>
      </c>
      <c r="K1131" s="7">
        <f>NORM.S.INV(Data!Z1131)</f>
        <v/>
      </c>
      <c r="L1131" s="7">
        <f>MAR1!$B$32*L1130+MAR1!$C$32*M1130+MAR1!$D$32*N1130+MAR1!$B$42*I1131+MAR1!$C$42*J1131+MAR1!$D$42*K1131</f>
        <v/>
      </c>
      <c r="M1131" s="7">
        <f>MAR1!$B$33*L1130+MAR1!$C$33*M1130+MAR1!$D$33*N1130+MAR1!$B$43*I1131+MAR1!$C$43*J1131+MAR1!$D$43*K1131</f>
        <v/>
      </c>
      <c r="N1131" s="7">
        <f>MAR1!$B$34*L1130+MAR1!$C$34*M1130+MAR1!$D$34*N1130+MAR1!$B$44*I1131+MAR1!$C$44*J1131+MAR1!$D$44*K1131</f>
        <v/>
      </c>
      <c r="O1131" s="12">
        <f>MAR1!$B$5+MAR1!$C$5*COS(2*PI()*B1131/365)+MAR1!$D$5*SIN(2*PI()*B1131/365)+IF(E1131=1,MAR1!$B$11+MAR1!$D$11*L1131,MAR1!$C$11+MAR1!$E$11*L1131)</f>
        <v/>
      </c>
      <c r="P1131" s="12">
        <f>MAR1!$B$6+MAR1!$C$6*COS(2*PI()*B1131/365)+MAR1!$D$6*SIN(2*PI()*B1131/365)+IF(E1131=1,MAR1!$B$12+MAR1!$D$12*M1131,MAR1!$C$12+MAR1!$E$12*M1131)</f>
        <v/>
      </c>
      <c r="Q1131" s="12">
        <f>MAR1!$B$7+MAR1!$C$7*COS(2*PI()*B1131/365)+MAR1!$D$7*SIN(2*PI()*B1131/365)+IF(E1131=1,MAR1!$B$13+MAR1!$D$13*N1131,MAR1!$C$13+MAR1!$E$13*N1131)</f>
        <v/>
      </c>
      <c r="R1131" s="12">
        <f>MAR1!$B$5+MAR1!$C$5*COS(2*PI()*B1131/365)+MAR1!$D$5*SIN(2*PI()*B1131/365)+INDEX(ChangeFactor!$F$6:$F$17,C1131)+IF(G1131=1,MAR1!$B$11+INDEX(ChangeFactor!$G$6:$G$17,C1131)*MAR1!$D$11*L1131,MAR1!$C$11+INDEX(ChangeFactor!$G$6:$G$17,C1131)*MAR1!$E$11*L1131)</f>
        <v/>
      </c>
    </row>
    <row r="1132">
      <c r="A1132" s="6">
        <f>Data!U1132</f>
        <v/>
      </c>
      <c r="B1132" s="6">
        <f>MOD(A1132-1,365)+1</f>
        <v/>
      </c>
      <c r="C1132" s="6">
        <f>MATCH(B1132,Markov!$C$6:$C$17,1)</f>
        <v/>
      </c>
      <c r="D1132" s="16">
        <f>Data!V1132</f>
        <v/>
      </c>
      <c r="E1132" s="6">
        <f>IF(D1132&lt;IF(E1131=1,INDEX(Markov!$I$6:$I$17,C1132),INDEX(Markov!$H$6:$H$17,C1132)),1,0)</f>
        <v/>
      </c>
      <c r="F1132" s="12">
        <f>IF(E1132=1,GAMMA.INV(Data!W1132,INDEX(Markov!$Q$6:$Q$17,C1132),INDEX(Markov!$R$6:$R$17,C1132)),0)</f>
        <v/>
      </c>
      <c r="G1132" s="6">
        <f>IF(D1132&lt;IF(G1131=1,INDEX(ChangeFactor!$O$6:$O$17,C1132),INDEX(ChangeFactor!$N$6:$N$17,C1132)),1,0)</f>
        <v/>
      </c>
      <c r="H1132" s="12">
        <f>IF(G1132=1,GAMMA.INV(Data!W1132,INDEX(ChangeFactor!$R$6:$R$17,C1132),INDEX(ChangeFactor!$S$6:$S$17,C1132)),0)</f>
        <v/>
      </c>
      <c r="I1132" s="7">
        <f>NORM.S.INV(Data!X1132)</f>
        <v/>
      </c>
      <c r="J1132" s="7">
        <f>NORM.S.INV(Data!Y1132)</f>
        <v/>
      </c>
      <c r="K1132" s="7">
        <f>NORM.S.INV(Data!Z1132)</f>
        <v/>
      </c>
      <c r="L1132" s="7">
        <f>MAR1!$B$32*L1131+MAR1!$C$32*M1131+MAR1!$D$32*N1131+MAR1!$B$42*I1132+MAR1!$C$42*J1132+MAR1!$D$42*K1132</f>
        <v/>
      </c>
      <c r="M1132" s="7">
        <f>MAR1!$B$33*L1131+MAR1!$C$33*M1131+MAR1!$D$33*N1131+MAR1!$B$43*I1132+MAR1!$C$43*J1132+MAR1!$D$43*K1132</f>
        <v/>
      </c>
      <c r="N1132" s="7">
        <f>MAR1!$B$34*L1131+MAR1!$C$34*M1131+MAR1!$D$34*N1131+MAR1!$B$44*I1132+MAR1!$C$44*J1132+MAR1!$D$44*K1132</f>
        <v/>
      </c>
      <c r="O1132" s="12">
        <f>MAR1!$B$5+MAR1!$C$5*COS(2*PI()*B1132/365)+MAR1!$D$5*SIN(2*PI()*B1132/365)+IF(E1132=1,MAR1!$B$11+MAR1!$D$11*L1132,MAR1!$C$11+MAR1!$E$11*L1132)</f>
        <v/>
      </c>
      <c r="P1132" s="12">
        <f>MAR1!$B$6+MAR1!$C$6*COS(2*PI()*B1132/365)+MAR1!$D$6*SIN(2*PI()*B1132/365)+IF(E1132=1,MAR1!$B$12+MAR1!$D$12*M1132,MAR1!$C$12+MAR1!$E$12*M1132)</f>
        <v/>
      </c>
      <c r="Q1132" s="12">
        <f>MAR1!$B$7+MAR1!$C$7*COS(2*PI()*B1132/365)+MAR1!$D$7*SIN(2*PI()*B1132/365)+IF(E1132=1,MAR1!$B$13+MAR1!$D$13*N1132,MAR1!$C$13+MAR1!$E$13*N1132)</f>
        <v/>
      </c>
      <c r="R1132" s="12">
        <f>MAR1!$B$5+MAR1!$C$5*COS(2*PI()*B1132/365)+MAR1!$D$5*SIN(2*PI()*B1132/365)+INDEX(ChangeFactor!$F$6:$F$17,C1132)+IF(G1132=1,MAR1!$B$11+INDEX(ChangeFactor!$G$6:$G$17,C1132)*MAR1!$D$11*L1132,MAR1!$C$11+INDEX(ChangeFactor!$G$6:$G$17,C1132)*MAR1!$E$11*L1132)</f>
        <v/>
      </c>
    </row>
    <row r="1133">
      <c r="A1133" s="6">
        <f>Data!U1133</f>
        <v/>
      </c>
      <c r="B1133" s="6">
        <f>MOD(A1133-1,365)+1</f>
        <v/>
      </c>
      <c r="C1133" s="6">
        <f>MATCH(B1133,Markov!$C$6:$C$17,1)</f>
        <v/>
      </c>
      <c r="D1133" s="16">
        <f>Data!V1133</f>
        <v/>
      </c>
      <c r="E1133" s="6">
        <f>IF(D1133&lt;IF(E1132=1,INDEX(Markov!$I$6:$I$17,C1133),INDEX(Markov!$H$6:$H$17,C1133)),1,0)</f>
        <v/>
      </c>
      <c r="F1133" s="12">
        <f>IF(E1133=1,GAMMA.INV(Data!W1133,INDEX(Markov!$Q$6:$Q$17,C1133),INDEX(Markov!$R$6:$R$17,C1133)),0)</f>
        <v/>
      </c>
      <c r="G1133" s="6">
        <f>IF(D1133&lt;IF(G1132=1,INDEX(ChangeFactor!$O$6:$O$17,C1133),INDEX(ChangeFactor!$N$6:$N$17,C1133)),1,0)</f>
        <v/>
      </c>
      <c r="H1133" s="12">
        <f>IF(G1133=1,GAMMA.INV(Data!W1133,INDEX(ChangeFactor!$R$6:$R$17,C1133),INDEX(ChangeFactor!$S$6:$S$17,C1133)),0)</f>
        <v/>
      </c>
      <c r="I1133" s="7">
        <f>NORM.S.INV(Data!X1133)</f>
        <v/>
      </c>
      <c r="J1133" s="7">
        <f>NORM.S.INV(Data!Y1133)</f>
        <v/>
      </c>
      <c r="K1133" s="7">
        <f>NORM.S.INV(Data!Z1133)</f>
        <v/>
      </c>
      <c r="L1133" s="7">
        <f>MAR1!$B$32*L1132+MAR1!$C$32*M1132+MAR1!$D$32*N1132+MAR1!$B$42*I1133+MAR1!$C$42*J1133+MAR1!$D$42*K1133</f>
        <v/>
      </c>
      <c r="M1133" s="7">
        <f>MAR1!$B$33*L1132+MAR1!$C$33*M1132+MAR1!$D$33*N1132+MAR1!$B$43*I1133+MAR1!$C$43*J1133+MAR1!$D$43*K1133</f>
        <v/>
      </c>
      <c r="N1133" s="7">
        <f>MAR1!$B$34*L1132+MAR1!$C$34*M1132+MAR1!$D$34*N1132+MAR1!$B$44*I1133+MAR1!$C$44*J1133+MAR1!$D$44*K1133</f>
        <v/>
      </c>
      <c r="O1133" s="12">
        <f>MAR1!$B$5+MAR1!$C$5*COS(2*PI()*B1133/365)+MAR1!$D$5*SIN(2*PI()*B1133/365)+IF(E1133=1,MAR1!$B$11+MAR1!$D$11*L1133,MAR1!$C$11+MAR1!$E$11*L1133)</f>
        <v/>
      </c>
      <c r="P1133" s="12">
        <f>MAR1!$B$6+MAR1!$C$6*COS(2*PI()*B1133/365)+MAR1!$D$6*SIN(2*PI()*B1133/365)+IF(E1133=1,MAR1!$B$12+MAR1!$D$12*M1133,MAR1!$C$12+MAR1!$E$12*M1133)</f>
        <v/>
      </c>
      <c r="Q1133" s="12">
        <f>MAR1!$B$7+MAR1!$C$7*COS(2*PI()*B1133/365)+MAR1!$D$7*SIN(2*PI()*B1133/365)+IF(E1133=1,MAR1!$B$13+MAR1!$D$13*N1133,MAR1!$C$13+MAR1!$E$13*N1133)</f>
        <v/>
      </c>
      <c r="R1133" s="12">
        <f>MAR1!$B$5+MAR1!$C$5*COS(2*PI()*B1133/365)+MAR1!$D$5*SIN(2*PI()*B1133/365)+INDEX(ChangeFactor!$F$6:$F$17,C1133)+IF(G1133=1,MAR1!$B$11+INDEX(ChangeFactor!$G$6:$G$17,C1133)*MAR1!$D$11*L1133,MAR1!$C$11+INDEX(ChangeFactor!$G$6:$G$17,C1133)*MAR1!$E$11*L1133)</f>
        <v/>
      </c>
    </row>
    <row r="1134">
      <c r="A1134" s="6">
        <f>Data!U1134</f>
        <v/>
      </c>
      <c r="B1134" s="6">
        <f>MOD(A1134-1,365)+1</f>
        <v/>
      </c>
      <c r="C1134" s="6">
        <f>MATCH(B1134,Markov!$C$6:$C$17,1)</f>
        <v/>
      </c>
      <c r="D1134" s="16">
        <f>Data!V1134</f>
        <v/>
      </c>
      <c r="E1134" s="6">
        <f>IF(D1134&lt;IF(E1133=1,INDEX(Markov!$I$6:$I$17,C1134),INDEX(Markov!$H$6:$H$17,C1134)),1,0)</f>
        <v/>
      </c>
      <c r="F1134" s="12">
        <f>IF(E1134=1,GAMMA.INV(Data!W1134,INDEX(Markov!$Q$6:$Q$17,C1134),INDEX(Markov!$R$6:$R$17,C1134)),0)</f>
        <v/>
      </c>
      <c r="G1134" s="6">
        <f>IF(D1134&lt;IF(G1133=1,INDEX(ChangeFactor!$O$6:$O$17,C1134),INDEX(ChangeFactor!$N$6:$N$17,C1134)),1,0)</f>
        <v/>
      </c>
      <c r="H1134" s="12">
        <f>IF(G1134=1,GAMMA.INV(Data!W1134,INDEX(ChangeFactor!$R$6:$R$17,C1134),INDEX(ChangeFactor!$S$6:$S$17,C1134)),0)</f>
        <v/>
      </c>
      <c r="I1134" s="7">
        <f>NORM.S.INV(Data!X1134)</f>
        <v/>
      </c>
      <c r="J1134" s="7">
        <f>NORM.S.INV(Data!Y1134)</f>
        <v/>
      </c>
      <c r="K1134" s="7">
        <f>NORM.S.INV(Data!Z1134)</f>
        <v/>
      </c>
      <c r="L1134" s="7">
        <f>MAR1!$B$32*L1133+MAR1!$C$32*M1133+MAR1!$D$32*N1133+MAR1!$B$42*I1134+MAR1!$C$42*J1134+MAR1!$D$42*K1134</f>
        <v/>
      </c>
      <c r="M1134" s="7">
        <f>MAR1!$B$33*L1133+MAR1!$C$33*M1133+MAR1!$D$33*N1133+MAR1!$B$43*I1134+MAR1!$C$43*J1134+MAR1!$D$43*K1134</f>
        <v/>
      </c>
      <c r="N1134" s="7">
        <f>MAR1!$B$34*L1133+MAR1!$C$34*M1133+MAR1!$D$34*N1133+MAR1!$B$44*I1134+MAR1!$C$44*J1134+MAR1!$D$44*K1134</f>
        <v/>
      </c>
      <c r="O1134" s="12">
        <f>MAR1!$B$5+MAR1!$C$5*COS(2*PI()*B1134/365)+MAR1!$D$5*SIN(2*PI()*B1134/365)+IF(E1134=1,MAR1!$B$11+MAR1!$D$11*L1134,MAR1!$C$11+MAR1!$E$11*L1134)</f>
        <v/>
      </c>
      <c r="P1134" s="12">
        <f>MAR1!$B$6+MAR1!$C$6*COS(2*PI()*B1134/365)+MAR1!$D$6*SIN(2*PI()*B1134/365)+IF(E1134=1,MAR1!$B$12+MAR1!$D$12*M1134,MAR1!$C$12+MAR1!$E$12*M1134)</f>
        <v/>
      </c>
      <c r="Q1134" s="12">
        <f>MAR1!$B$7+MAR1!$C$7*COS(2*PI()*B1134/365)+MAR1!$D$7*SIN(2*PI()*B1134/365)+IF(E1134=1,MAR1!$B$13+MAR1!$D$13*N1134,MAR1!$C$13+MAR1!$E$13*N1134)</f>
        <v/>
      </c>
      <c r="R1134" s="12">
        <f>MAR1!$B$5+MAR1!$C$5*COS(2*PI()*B1134/365)+MAR1!$D$5*SIN(2*PI()*B1134/365)+INDEX(ChangeFactor!$F$6:$F$17,C1134)+IF(G1134=1,MAR1!$B$11+INDEX(ChangeFactor!$G$6:$G$17,C1134)*MAR1!$D$11*L1134,MAR1!$C$11+INDEX(ChangeFactor!$G$6:$G$17,C1134)*MAR1!$E$11*L1134)</f>
        <v/>
      </c>
    </row>
    <row r="1135">
      <c r="A1135" s="6">
        <f>Data!U1135</f>
        <v/>
      </c>
      <c r="B1135" s="6">
        <f>MOD(A1135-1,365)+1</f>
        <v/>
      </c>
      <c r="C1135" s="6">
        <f>MATCH(B1135,Markov!$C$6:$C$17,1)</f>
        <v/>
      </c>
      <c r="D1135" s="16">
        <f>Data!V1135</f>
        <v/>
      </c>
      <c r="E1135" s="6">
        <f>IF(D1135&lt;IF(E1134=1,INDEX(Markov!$I$6:$I$17,C1135),INDEX(Markov!$H$6:$H$17,C1135)),1,0)</f>
        <v/>
      </c>
      <c r="F1135" s="12">
        <f>IF(E1135=1,GAMMA.INV(Data!W1135,INDEX(Markov!$Q$6:$Q$17,C1135),INDEX(Markov!$R$6:$R$17,C1135)),0)</f>
        <v/>
      </c>
      <c r="G1135" s="6">
        <f>IF(D1135&lt;IF(G1134=1,INDEX(ChangeFactor!$O$6:$O$17,C1135),INDEX(ChangeFactor!$N$6:$N$17,C1135)),1,0)</f>
        <v/>
      </c>
      <c r="H1135" s="12">
        <f>IF(G1135=1,GAMMA.INV(Data!W1135,INDEX(ChangeFactor!$R$6:$R$17,C1135),INDEX(ChangeFactor!$S$6:$S$17,C1135)),0)</f>
        <v/>
      </c>
      <c r="I1135" s="7">
        <f>NORM.S.INV(Data!X1135)</f>
        <v/>
      </c>
      <c r="J1135" s="7">
        <f>NORM.S.INV(Data!Y1135)</f>
        <v/>
      </c>
      <c r="K1135" s="7">
        <f>NORM.S.INV(Data!Z1135)</f>
        <v/>
      </c>
      <c r="L1135" s="7">
        <f>MAR1!$B$32*L1134+MAR1!$C$32*M1134+MAR1!$D$32*N1134+MAR1!$B$42*I1135+MAR1!$C$42*J1135+MAR1!$D$42*K1135</f>
        <v/>
      </c>
      <c r="M1135" s="7">
        <f>MAR1!$B$33*L1134+MAR1!$C$33*M1134+MAR1!$D$33*N1134+MAR1!$B$43*I1135+MAR1!$C$43*J1135+MAR1!$D$43*K1135</f>
        <v/>
      </c>
      <c r="N1135" s="7">
        <f>MAR1!$B$34*L1134+MAR1!$C$34*M1134+MAR1!$D$34*N1134+MAR1!$B$44*I1135+MAR1!$C$44*J1135+MAR1!$D$44*K1135</f>
        <v/>
      </c>
      <c r="O1135" s="12">
        <f>MAR1!$B$5+MAR1!$C$5*COS(2*PI()*B1135/365)+MAR1!$D$5*SIN(2*PI()*B1135/365)+IF(E1135=1,MAR1!$B$11+MAR1!$D$11*L1135,MAR1!$C$11+MAR1!$E$11*L1135)</f>
        <v/>
      </c>
      <c r="P1135" s="12">
        <f>MAR1!$B$6+MAR1!$C$6*COS(2*PI()*B1135/365)+MAR1!$D$6*SIN(2*PI()*B1135/365)+IF(E1135=1,MAR1!$B$12+MAR1!$D$12*M1135,MAR1!$C$12+MAR1!$E$12*M1135)</f>
        <v/>
      </c>
      <c r="Q1135" s="12">
        <f>MAR1!$B$7+MAR1!$C$7*COS(2*PI()*B1135/365)+MAR1!$D$7*SIN(2*PI()*B1135/365)+IF(E1135=1,MAR1!$B$13+MAR1!$D$13*N1135,MAR1!$C$13+MAR1!$E$13*N1135)</f>
        <v/>
      </c>
      <c r="R1135" s="12">
        <f>MAR1!$B$5+MAR1!$C$5*COS(2*PI()*B1135/365)+MAR1!$D$5*SIN(2*PI()*B1135/365)+INDEX(ChangeFactor!$F$6:$F$17,C1135)+IF(G1135=1,MAR1!$B$11+INDEX(ChangeFactor!$G$6:$G$17,C1135)*MAR1!$D$11*L1135,MAR1!$C$11+INDEX(ChangeFactor!$G$6:$G$17,C1135)*MAR1!$E$11*L1135)</f>
        <v/>
      </c>
    </row>
    <row r="1136">
      <c r="A1136" s="6">
        <f>Data!U1136</f>
        <v/>
      </c>
      <c r="B1136" s="6">
        <f>MOD(A1136-1,365)+1</f>
        <v/>
      </c>
      <c r="C1136" s="6">
        <f>MATCH(B1136,Markov!$C$6:$C$17,1)</f>
        <v/>
      </c>
      <c r="D1136" s="16">
        <f>Data!V1136</f>
        <v/>
      </c>
      <c r="E1136" s="6">
        <f>IF(D1136&lt;IF(E1135=1,INDEX(Markov!$I$6:$I$17,C1136),INDEX(Markov!$H$6:$H$17,C1136)),1,0)</f>
        <v/>
      </c>
      <c r="F1136" s="12">
        <f>IF(E1136=1,GAMMA.INV(Data!W1136,INDEX(Markov!$Q$6:$Q$17,C1136),INDEX(Markov!$R$6:$R$17,C1136)),0)</f>
        <v/>
      </c>
      <c r="G1136" s="6">
        <f>IF(D1136&lt;IF(G1135=1,INDEX(ChangeFactor!$O$6:$O$17,C1136),INDEX(ChangeFactor!$N$6:$N$17,C1136)),1,0)</f>
        <v/>
      </c>
      <c r="H1136" s="12">
        <f>IF(G1136=1,GAMMA.INV(Data!W1136,INDEX(ChangeFactor!$R$6:$R$17,C1136),INDEX(ChangeFactor!$S$6:$S$17,C1136)),0)</f>
        <v/>
      </c>
      <c r="I1136" s="7">
        <f>NORM.S.INV(Data!X1136)</f>
        <v/>
      </c>
      <c r="J1136" s="7">
        <f>NORM.S.INV(Data!Y1136)</f>
        <v/>
      </c>
      <c r="K1136" s="7">
        <f>NORM.S.INV(Data!Z1136)</f>
        <v/>
      </c>
      <c r="L1136" s="7">
        <f>MAR1!$B$32*L1135+MAR1!$C$32*M1135+MAR1!$D$32*N1135+MAR1!$B$42*I1136+MAR1!$C$42*J1136+MAR1!$D$42*K1136</f>
        <v/>
      </c>
      <c r="M1136" s="7">
        <f>MAR1!$B$33*L1135+MAR1!$C$33*M1135+MAR1!$D$33*N1135+MAR1!$B$43*I1136+MAR1!$C$43*J1136+MAR1!$D$43*K1136</f>
        <v/>
      </c>
      <c r="N1136" s="7">
        <f>MAR1!$B$34*L1135+MAR1!$C$34*M1135+MAR1!$D$34*N1135+MAR1!$B$44*I1136+MAR1!$C$44*J1136+MAR1!$D$44*K1136</f>
        <v/>
      </c>
      <c r="O1136" s="12">
        <f>MAR1!$B$5+MAR1!$C$5*COS(2*PI()*B1136/365)+MAR1!$D$5*SIN(2*PI()*B1136/365)+IF(E1136=1,MAR1!$B$11+MAR1!$D$11*L1136,MAR1!$C$11+MAR1!$E$11*L1136)</f>
        <v/>
      </c>
      <c r="P1136" s="12">
        <f>MAR1!$B$6+MAR1!$C$6*COS(2*PI()*B1136/365)+MAR1!$D$6*SIN(2*PI()*B1136/365)+IF(E1136=1,MAR1!$B$12+MAR1!$D$12*M1136,MAR1!$C$12+MAR1!$E$12*M1136)</f>
        <v/>
      </c>
      <c r="Q1136" s="12">
        <f>MAR1!$B$7+MAR1!$C$7*COS(2*PI()*B1136/365)+MAR1!$D$7*SIN(2*PI()*B1136/365)+IF(E1136=1,MAR1!$B$13+MAR1!$D$13*N1136,MAR1!$C$13+MAR1!$E$13*N1136)</f>
        <v/>
      </c>
      <c r="R1136" s="12">
        <f>MAR1!$B$5+MAR1!$C$5*COS(2*PI()*B1136/365)+MAR1!$D$5*SIN(2*PI()*B1136/365)+INDEX(ChangeFactor!$F$6:$F$17,C1136)+IF(G1136=1,MAR1!$B$11+INDEX(ChangeFactor!$G$6:$G$17,C1136)*MAR1!$D$11*L1136,MAR1!$C$11+INDEX(ChangeFactor!$G$6:$G$17,C1136)*MAR1!$E$11*L1136)</f>
        <v/>
      </c>
    </row>
    <row r="1137">
      <c r="A1137" s="6">
        <f>Data!U1137</f>
        <v/>
      </c>
      <c r="B1137" s="6">
        <f>MOD(A1137-1,365)+1</f>
        <v/>
      </c>
      <c r="C1137" s="6">
        <f>MATCH(B1137,Markov!$C$6:$C$17,1)</f>
        <v/>
      </c>
      <c r="D1137" s="16">
        <f>Data!V1137</f>
        <v/>
      </c>
      <c r="E1137" s="6">
        <f>IF(D1137&lt;IF(E1136=1,INDEX(Markov!$I$6:$I$17,C1137),INDEX(Markov!$H$6:$H$17,C1137)),1,0)</f>
        <v/>
      </c>
      <c r="F1137" s="12">
        <f>IF(E1137=1,GAMMA.INV(Data!W1137,INDEX(Markov!$Q$6:$Q$17,C1137),INDEX(Markov!$R$6:$R$17,C1137)),0)</f>
        <v/>
      </c>
      <c r="G1137" s="6">
        <f>IF(D1137&lt;IF(G1136=1,INDEX(ChangeFactor!$O$6:$O$17,C1137),INDEX(ChangeFactor!$N$6:$N$17,C1137)),1,0)</f>
        <v/>
      </c>
      <c r="H1137" s="12">
        <f>IF(G1137=1,GAMMA.INV(Data!W1137,INDEX(ChangeFactor!$R$6:$R$17,C1137),INDEX(ChangeFactor!$S$6:$S$17,C1137)),0)</f>
        <v/>
      </c>
      <c r="I1137" s="7">
        <f>NORM.S.INV(Data!X1137)</f>
        <v/>
      </c>
      <c r="J1137" s="7">
        <f>NORM.S.INV(Data!Y1137)</f>
        <v/>
      </c>
      <c r="K1137" s="7">
        <f>NORM.S.INV(Data!Z1137)</f>
        <v/>
      </c>
      <c r="L1137" s="7">
        <f>MAR1!$B$32*L1136+MAR1!$C$32*M1136+MAR1!$D$32*N1136+MAR1!$B$42*I1137+MAR1!$C$42*J1137+MAR1!$D$42*K1137</f>
        <v/>
      </c>
      <c r="M1137" s="7">
        <f>MAR1!$B$33*L1136+MAR1!$C$33*M1136+MAR1!$D$33*N1136+MAR1!$B$43*I1137+MAR1!$C$43*J1137+MAR1!$D$43*K1137</f>
        <v/>
      </c>
      <c r="N1137" s="7">
        <f>MAR1!$B$34*L1136+MAR1!$C$34*M1136+MAR1!$D$34*N1136+MAR1!$B$44*I1137+MAR1!$C$44*J1137+MAR1!$D$44*K1137</f>
        <v/>
      </c>
      <c r="O1137" s="12">
        <f>MAR1!$B$5+MAR1!$C$5*COS(2*PI()*B1137/365)+MAR1!$D$5*SIN(2*PI()*B1137/365)+IF(E1137=1,MAR1!$B$11+MAR1!$D$11*L1137,MAR1!$C$11+MAR1!$E$11*L1137)</f>
        <v/>
      </c>
      <c r="P1137" s="12">
        <f>MAR1!$B$6+MAR1!$C$6*COS(2*PI()*B1137/365)+MAR1!$D$6*SIN(2*PI()*B1137/365)+IF(E1137=1,MAR1!$B$12+MAR1!$D$12*M1137,MAR1!$C$12+MAR1!$E$12*M1137)</f>
        <v/>
      </c>
      <c r="Q1137" s="12">
        <f>MAR1!$B$7+MAR1!$C$7*COS(2*PI()*B1137/365)+MAR1!$D$7*SIN(2*PI()*B1137/365)+IF(E1137=1,MAR1!$B$13+MAR1!$D$13*N1137,MAR1!$C$13+MAR1!$E$13*N1137)</f>
        <v/>
      </c>
      <c r="R1137" s="12">
        <f>MAR1!$B$5+MAR1!$C$5*COS(2*PI()*B1137/365)+MAR1!$D$5*SIN(2*PI()*B1137/365)+INDEX(ChangeFactor!$F$6:$F$17,C1137)+IF(G1137=1,MAR1!$B$11+INDEX(ChangeFactor!$G$6:$G$17,C1137)*MAR1!$D$11*L1137,MAR1!$C$11+INDEX(ChangeFactor!$G$6:$G$17,C1137)*MAR1!$E$11*L1137)</f>
        <v/>
      </c>
    </row>
    <row r="1138">
      <c r="A1138" s="6">
        <f>Data!U1138</f>
        <v/>
      </c>
      <c r="B1138" s="6">
        <f>MOD(A1138-1,365)+1</f>
        <v/>
      </c>
      <c r="C1138" s="6">
        <f>MATCH(B1138,Markov!$C$6:$C$17,1)</f>
        <v/>
      </c>
      <c r="D1138" s="16">
        <f>Data!V1138</f>
        <v/>
      </c>
      <c r="E1138" s="6">
        <f>IF(D1138&lt;IF(E1137=1,INDEX(Markov!$I$6:$I$17,C1138),INDEX(Markov!$H$6:$H$17,C1138)),1,0)</f>
        <v/>
      </c>
      <c r="F1138" s="12">
        <f>IF(E1138=1,GAMMA.INV(Data!W1138,INDEX(Markov!$Q$6:$Q$17,C1138),INDEX(Markov!$R$6:$R$17,C1138)),0)</f>
        <v/>
      </c>
      <c r="G1138" s="6">
        <f>IF(D1138&lt;IF(G1137=1,INDEX(ChangeFactor!$O$6:$O$17,C1138),INDEX(ChangeFactor!$N$6:$N$17,C1138)),1,0)</f>
        <v/>
      </c>
      <c r="H1138" s="12">
        <f>IF(G1138=1,GAMMA.INV(Data!W1138,INDEX(ChangeFactor!$R$6:$R$17,C1138),INDEX(ChangeFactor!$S$6:$S$17,C1138)),0)</f>
        <v/>
      </c>
      <c r="I1138" s="7">
        <f>NORM.S.INV(Data!X1138)</f>
        <v/>
      </c>
      <c r="J1138" s="7">
        <f>NORM.S.INV(Data!Y1138)</f>
        <v/>
      </c>
      <c r="K1138" s="7">
        <f>NORM.S.INV(Data!Z1138)</f>
        <v/>
      </c>
      <c r="L1138" s="7">
        <f>MAR1!$B$32*L1137+MAR1!$C$32*M1137+MAR1!$D$32*N1137+MAR1!$B$42*I1138+MAR1!$C$42*J1138+MAR1!$D$42*K1138</f>
        <v/>
      </c>
      <c r="M1138" s="7">
        <f>MAR1!$B$33*L1137+MAR1!$C$33*M1137+MAR1!$D$33*N1137+MAR1!$B$43*I1138+MAR1!$C$43*J1138+MAR1!$D$43*K1138</f>
        <v/>
      </c>
      <c r="N1138" s="7">
        <f>MAR1!$B$34*L1137+MAR1!$C$34*M1137+MAR1!$D$34*N1137+MAR1!$B$44*I1138+MAR1!$C$44*J1138+MAR1!$D$44*K1138</f>
        <v/>
      </c>
      <c r="O1138" s="12">
        <f>MAR1!$B$5+MAR1!$C$5*COS(2*PI()*B1138/365)+MAR1!$D$5*SIN(2*PI()*B1138/365)+IF(E1138=1,MAR1!$B$11+MAR1!$D$11*L1138,MAR1!$C$11+MAR1!$E$11*L1138)</f>
        <v/>
      </c>
      <c r="P1138" s="12">
        <f>MAR1!$B$6+MAR1!$C$6*COS(2*PI()*B1138/365)+MAR1!$D$6*SIN(2*PI()*B1138/365)+IF(E1138=1,MAR1!$B$12+MAR1!$D$12*M1138,MAR1!$C$12+MAR1!$E$12*M1138)</f>
        <v/>
      </c>
      <c r="Q1138" s="12">
        <f>MAR1!$B$7+MAR1!$C$7*COS(2*PI()*B1138/365)+MAR1!$D$7*SIN(2*PI()*B1138/365)+IF(E1138=1,MAR1!$B$13+MAR1!$D$13*N1138,MAR1!$C$13+MAR1!$E$13*N1138)</f>
        <v/>
      </c>
      <c r="R1138" s="12">
        <f>MAR1!$B$5+MAR1!$C$5*COS(2*PI()*B1138/365)+MAR1!$D$5*SIN(2*PI()*B1138/365)+INDEX(ChangeFactor!$F$6:$F$17,C1138)+IF(G1138=1,MAR1!$B$11+INDEX(ChangeFactor!$G$6:$G$17,C1138)*MAR1!$D$11*L1138,MAR1!$C$11+INDEX(ChangeFactor!$G$6:$G$17,C1138)*MAR1!$E$11*L1138)</f>
        <v/>
      </c>
    </row>
    <row r="1139">
      <c r="A1139" s="6">
        <f>Data!U1139</f>
        <v/>
      </c>
      <c r="B1139" s="6">
        <f>MOD(A1139-1,365)+1</f>
        <v/>
      </c>
      <c r="C1139" s="6">
        <f>MATCH(B1139,Markov!$C$6:$C$17,1)</f>
        <v/>
      </c>
      <c r="D1139" s="16">
        <f>Data!V1139</f>
        <v/>
      </c>
      <c r="E1139" s="6">
        <f>IF(D1139&lt;IF(E1138=1,INDEX(Markov!$I$6:$I$17,C1139),INDEX(Markov!$H$6:$H$17,C1139)),1,0)</f>
        <v/>
      </c>
      <c r="F1139" s="12">
        <f>IF(E1139=1,GAMMA.INV(Data!W1139,INDEX(Markov!$Q$6:$Q$17,C1139),INDEX(Markov!$R$6:$R$17,C1139)),0)</f>
        <v/>
      </c>
      <c r="G1139" s="6">
        <f>IF(D1139&lt;IF(G1138=1,INDEX(ChangeFactor!$O$6:$O$17,C1139),INDEX(ChangeFactor!$N$6:$N$17,C1139)),1,0)</f>
        <v/>
      </c>
      <c r="H1139" s="12">
        <f>IF(G1139=1,GAMMA.INV(Data!W1139,INDEX(ChangeFactor!$R$6:$R$17,C1139),INDEX(ChangeFactor!$S$6:$S$17,C1139)),0)</f>
        <v/>
      </c>
      <c r="I1139" s="7">
        <f>NORM.S.INV(Data!X1139)</f>
        <v/>
      </c>
      <c r="J1139" s="7">
        <f>NORM.S.INV(Data!Y1139)</f>
        <v/>
      </c>
      <c r="K1139" s="7">
        <f>NORM.S.INV(Data!Z1139)</f>
        <v/>
      </c>
      <c r="L1139" s="7">
        <f>MAR1!$B$32*L1138+MAR1!$C$32*M1138+MAR1!$D$32*N1138+MAR1!$B$42*I1139+MAR1!$C$42*J1139+MAR1!$D$42*K1139</f>
        <v/>
      </c>
      <c r="M1139" s="7">
        <f>MAR1!$B$33*L1138+MAR1!$C$33*M1138+MAR1!$D$33*N1138+MAR1!$B$43*I1139+MAR1!$C$43*J1139+MAR1!$D$43*K1139</f>
        <v/>
      </c>
      <c r="N1139" s="7">
        <f>MAR1!$B$34*L1138+MAR1!$C$34*M1138+MAR1!$D$34*N1138+MAR1!$B$44*I1139+MAR1!$C$44*J1139+MAR1!$D$44*K1139</f>
        <v/>
      </c>
      <c r="O1139" s="12">
        <f>MAR1!$B$5+MAR1!$C$5*COS(2*PI()*B1139/365)+MAR1!$D$5*SIN(2*PI()*B1139/365)+IF(E1139=1,MAR1!$B$11+MAR1!$D$11*L1139,MAR1!$C$11+MAR1!$E$11*L1139)</f>
        <v/>
      </c>
      <c r="P1139" s="12">
        <f>MAR1!$B$6+MAR1!$C$6*COS(2*PI()*B1139/365)+MAR1!$D$6*SIN(2*PI()*B1139/365)+IF(E1139=1,MAR1!$B$12+MAR1!$D$12*M1139,MAR1!$C$12+MAR1!$E$12*M1139)</f>
        <v/>
      </c>
      <c r="Q1139" s="12">
        <f>MAR1!$B$7+MAR1!$C$7*COS(2*PI()*B1139/365)+MAR1!$D$7*SIN(2*PI()*B1139/365)+IF(E1139=1,MAR1!$B$13+MAR1!$D$13*N1139,MAR1!$C$13+MAR1!$E$13*N1139)</f>
        <v/>
      </c>
      <c r="R1139" s="12">
        <f>MAR1!$B$5+MAR1!$C$5*COS(2*PI()*B1139/365)+MAR1!$D$5*SIN(2*PI()*B1139/365)+INDEX(ChangeFactor!$F$6:$F$17,C1139)+IF(G1139=1,MAR1!$B$11+INDEX(ChangeFactor!$G$6:$G$17,C1139)*MAR1!$D$11*L1139,MAR1!$C$11+INDEX(ChangeFactor!$G$6:$G$17,C1139)*MAR1!$E$11*L1139)</f>
        <v/>
      </c>
    </row>
    <row r="1140">
      <c r="A1140" s="6">
        <f>Data!U1140</f>
        <v/>
      </c>
      <c r="B1140" s="6">
        <f>MOD(A1140-1,365)+1</f>
        <v/>
      </c>
      <c r="C1140" s="6">
        <f>MATCH(B1140,Markov!$C$6:$C$17,1)</f>
        <v/>
      </c>
      <c r="D1140" s="16">
        <f>Data!V1140</f>
        <v/>
      </c>
      <c r="E1140" s="6">
        <f>IF(D1140&lt;IF(E1139=1,INDEX(Markov!$I$6:$I$17,C1140),INDEX(Markov!$H$6:$H$17,C1140)),1,0)</f>
        <v/>
      </c>
      <c r="F1140" s="12">
        <f>IF(E1140=1,GAMMA.INV(Data!W1140,INDEX(Markov!$Q$6:$Q$17,C1140),INDEX(Markov!$R$6:$R$17,C1140)),0)</f>
        <v/>
      </c>
      <c r="G1140" s="6">
        <f>IF(D1140&lt;IF(G1139=1,INDEX(ChangeFactor!$O$6:$O$17,C1140),INDEX(ChangeFactor!$N$6:$N$17,C1140)),1,0)</f>
        <v/>
      </c>
      <c r="H1140" s="12">
        <f>IF(G1140=1,GAMMA.INV(Data!W1140,INDEX(ChangeFactor!$R$6:$R$17,C1140),INDEX(ChangeFactor!$S$6:$S$17,C1140)),0)</f>
        <v/>
      </c>
      <c r="I1140" s="7">
        <f>NORM.S.INV(Data!X1140)</f>
        <v/>
      </c>
      <c r="J1140" s="7">
        <f>NORM.S.INV(Data!Y1140)</f>
        <v/>
      </c>
      <c r="K1140" s="7">
        <f>NORM.S.INV(Data!Z1140)</f>
        <v/>
      </c>
      <c r="L1140" s="7">
        <f>MAR1!$B$32*L1139+MAR1!$C$32*M1139+MAR1!$D$32*N1139+MAR1!$B$42*I1140+MAR1!$C$42*J1140+MAR1!$D$42*K1140</f>
        <v/>
      </c>
      <c r="M1140" s="7">
        <f>MAR1!$B$33*L1139+MAR1!$C$33*M1139+MAR1!$D$33*N1139+MAR1!$B$43*I1140+MAR1!$C$43*J1140+MAR1!$D$43*K1140</f>
        <v/>
      </c>
      <c r="N1140" s="7">
        <f>MAR1!$B$34*L1139+MAR1!$C$34*M1139+MAR1!$D$34*N1139+MAR1!$B$44*I1140+MAR1!$C$44*J1140+MAR1!$D$44*K1140</f>
        <v/>
      </c>
      <c r="O1140" s="12">
        <f>MAR1!$B$5+MAR1!$C$5*COS(2*PI()*B1140/365)+MAR1!$D$5*SIN(2*PI()*B1140/365)+IF(E1140=1,MAR1!$B$11+MAR1!$D$11*L1140,MAR1!$C$11+MAR1!$E$11*L1140)</f>
        <v/>
      </c>
      <c r="P1140" s="12">
        <f>MAR1!$B$6+MAR1!$C$6*COS(2*PI()*B1140/365)+MAR1!$D$6*SIN(2*PI()*B1140/365)+IF(E1140=1,MAR1!$B$12+MAR1!$D$12*M1140,MAR1!$C$12+MAR1!$E$12*M1140)</f>
        <v/>
      </c>
      <c r="Q1140" s="12">
        <f>MAR1!$B$7+MAR1!$C$7*COS(2*PI()*B1140/365)+MAR1!$D$7*SIN(2*PI()*B1140/365)+IF(E1140=1,MAR1!$B$13+MAR1!$D$13*N1140,MAR1!$C$13+MAR1!$E$13*N1140)</f>
        <v/>
      </c>
      <c r="R1140" s="12">
        <f>MAR1!$B$5+MAR1!$C$5*COS(2*PI()*B1140/365)+MAR1!$D$5*SIN(2*PI()*B1140/365)+INDEX(ChangeFactor!$F$6:$F$17,C1140)+IF(G1140=1,MAR1!$B$11+INDEX(ChangeFactor!$G$6:$G$17,C1140)*MAR1!$D$11*L1140,MAR1!$C$11+INDEX(ChangeFactor!$G$6:$G$17,C1140)*MAR1!$E$11*L1140)</f>
        <v/>
      </c>
    </row>
    <row r="1141">
      <c r="A1141" s="6">
        <f>Data!U1141</f>
        <v/>
      </c>
      <c r="B1141" s="6">
        <f>MOD(A1141-1,365)+1</f>
        <v/>
      </c>
      <c r="C1141" s="6">
        <f>MATCH(B1141,Markov!$C$6:$C$17,1)</f>
        <v/>
      </c>
      <c r="D1141" s="16">
        <f>Data!V1141</f>
        <v/>
      </c>
      <c r="E1141" s="6">
        <f>IF(D1141&lt;IF(E1140=1,INDEX(Markov!$I$6:$I$17,C1141),INDEX(Markov!$H$6:$H$17,C1141)),1,0)</f>
        <v/>
      </c>
      <c r="F1141" s="12">
        <f>IF(E1141=1,GAMMA.INV(Data!W1141,INDEX(Markov!$Q$6:$Q$17,C1141),INDEX(Markov!$R$6:$R$17,C1141)),0)</f>
        <v/>
      </c>
      <c r="G1141" s="6">
        <f>IF(D1141&lt;IF(G1140=1,INDEX(ChangeFactor!$O$6:$O$17,C1141),INDEX(ChangeFactor!$N$6:$N$17,C1141)),1,0)</f>
        <v/>
      </c>
      <c r="H1141" s="12">
        <f>IF(G1141=1,GAMMA.INV(Data!W1141,INDEX(ChangeFactor!$R$6:$R$17,C1141),INDEX(ChangeFactor!$S$6:$S$17,C1141)),0)</f>
        <v/>
      </c>
      <c r="I1141" s="7">
        <f>NORM.S.INV(Data!X1141)</f>
        <v/>
      </c>
      <c r="J1141" s="7">
        <f>NORM.S.INV(Data!Y1141)</f>
        <v/>
      </c>
      <c r="K1141" s="7">
        <f>NORM.S.INV(Data!Z1141)</f>
        <v/>
      </c>
      <c r="L1141" s="7">
        <f>MAR1!$B$32*L1140+MAR1!$C$32*M1140+MAR1!$D$32*N1140+MAR1!$B$42*I1141+MAR1!$C$42*J1141+MAR1!$D$42*K1141</f>
        <v/>
      </c>
      <c r="M1141" s="7">
        <f>MAR1!$B$33*L1140+MAR1!$C$33*M1140+MAR1!$D$33*N1140+MAR1!$B$43*I1141+MAR1!$C$43*J1141+MAR1!$D$43*K1141</f>
        <v/>
      </c>
      <c r="N1141" s="7">
        <f>MAR1!$B$34*L1140+MAR1!$C$34*M1140+MAR1!$D$34*N1140+MAR1!$B$44*I1141+MAR1!$C$44*J1141+MAR1!$D$44*K1141</f>
        <v/>
      </c>
      <c r="O1141" s="12">
        <f>MAR1!$B$5+MAR1!$C$5*COS(2*PI()*B1141/365)+MAR1!$D$5*SIN(2*PI()*B1141/365)+IF(E1141=1,MAR1!$B$11+MAR1!$D$11*L1141,MAR1!$C$11+MAR1!$E$11*L1141)</f>
        <v/>
      </c>
      <c r="P1141" s="12">
        <f>MAR1!$B$6+MAR1!$C$6*COS(2*PI()*B1141/365)+MAR1!$D$6*SIN(2*PI()*B1141/365)+IF(E1141=1,MAR1!$B$12+MAR1!$D$12*M1141,MAR1!$C$12+MAR1!$E$12*M1141)</f>
        <v/>
      </c>
      <c r="Q1141" s="12">
        <f>MAR1!$B$7+MAR1!$C$7*COS(2*PI()*B1141/365)+MAR1!$D$7*SIN(2*PI()*B1141/365)+IF(E1141=1,MAR1!$B$13+MAR1!$D$13*N1141,MAR1!$C$13+MAR1!$E$13*N1141)</f>
        <v/>
      </c>
      <c r="R1141" s="12">
        <f>MAR1!$B$5+MAR1!$C$5*COS(2*PI()*B1141/365)+MAR1!$D$5*SIN(2*PI()*B1141/365)+INDEX(ChangeFactor!$F$6:$F$17,C1141)+IF(G1141=1,MAR1!$B$11+INDEX(ChangeFactor!$G$6:$G$17,C1141)*MAR1!$D$11*L1141,MAR1!$C$11+INDEX(ChangeFactor!$G$6:$G$17,C1141)*MAR1!$E$11*L1141)</f>
        <v/>
      </c>
    </row>
    <row r="1142">
      <c r="A1142" s="6">
        <f>Data!U1142</f>
        <v/>
      </c>
      <c r="B1142" s="6">
        <f>MOD(A1142-1,365)+1</f>
        <v/>
      </c>
      <c r="C1142" s="6">
        <f>MATCH(B1142,Markov!$C$6:$C$17,1)</f>
        <v/>
      </c>
      <c r="D1142" s="16">
        <f>Data!V1142</f>
        <v/>
      </c>
      <c r="E1142" s="6">
        <f>IF(D1142&lt;IF(E1141=1,INDEX(Markov!$I$6:$I$17,C1142),INDEX(Markov!$H$6:$H$17,C1142)),1,0)</f>
        <v/>
      </c>
      <c r="F1142" s="12">
        <f>IF(E1142=1,GAMMA.INV(Data!W1142,INDEX(Markov!$Q$6:$Q$17,C1142),INDEX(Markov!$R$6:$R$17,C1142)),0)</f>
        <v/>
      </c>
      <c r="G1142" s="6">
        <f>IF(D1142&lt;IF(G1141=1,INDEX(ChangeFactor!$O$6:$O$17,C1142),INDEX(ChangeFactor!$N$6:$N$17,C1142)),1,0)</f>
        <v/>
      </c>
      <c r="H1142" s="12">
        <f>IF(G1142=1,GAMMA.INV(Data!W1142,INDEX(ChangeFactor!$R$6:$R$17,C1142),INDEX(ChangeFactor!$S$6:$S$17,C1142)),0)</f>
        <v/>
      </c>
      <c r="I1142" s="7">
        <f>NORM.S.INV(Data!X1142)</f>
        <v/>
      </c>
      <c r="J1142" s="7">
        <f>NORM.S.INV(Data!Y1142)</f>
        <v/>
      </c>
      <c r="K1142" s="7">
        <f>NORM.S.INV(Data!Z1142)</f>
        <v/>
      </c>
      <c r="L1142" s="7">
        <f>MAR1!$B$32*L1141+MAR1!$C$32*M1141+MAR1!$D$32*N1141+MAR1!$B$42*I1142+MAR1!$C$42*J1142+MAR1!$D$42*K1142</f>
        <v/>
      </c>
      <c r="M1142" s="7">
        <f>MAR1!$B$33*L1141+MAR1!$C$33*M1141+MAR1!$D$33*N1141+MAR1!$B$43*I1142+MAR1!$C$43*J1142+MAR1!$D$43*K1142</f>
        <v/>
      </c>
      <c r="N1142" s="7">
        <f>MAR1!$B$34*L1141+MAR1!$C$34*M1141+MAR1!$D$34*N1141+MAR1!$B$44*I1142+MAR1!$C$44*J1142+MAR1!$D$44*K1142</f>
        <v/>
      </c>
      <c r="O1142" s="12">
        <f>MAR1!$B$5+MAR1!$C$5*COS(2*PI()*B1142/365)+MAR1!$D$5*SIN(2*PI()*B1142/365)+IF(E1142=1,MAR1!$B$11+MAR1!$D$11*L1142,MAR1!$C$11+MAR1!$E$11*L1142)</f>
        <v/>
      </c>
      <c r="P1142" s="12">
        <f>MAR1!$B$6+MAR1!$C$6*COS(2*PI()*B1142/365)+MAR1!$D$6*SIN(2*PI()*B1142/365)+IF(E1142=1,MAR1!$B$12+MAR1!$D$12*M1142,MAR1!$C$12+MAR1!$E$12*M1142)</f>
        <v/>
      </c>
      <c r="Q1142" s="12">
        <f>MAR1!$B$7+MAR1!$C$7*COS(2*PI()*B1142/365)+MAR1!$D$7*SIN(2*PI()*B1142/365)+IF(E1142=1,MAR1!$B$13+MAR1!$D$13*N1142,MAR1!$C$13+MAR1!$E$13*N1142)</f>
        <v/>
      </c>
      <c r="R1142" s="12">
        <f>MAR1!$B$5+MAR1!$C$5*COS(2*PI()*B1142/365)+MAR1!$D$5*SIN(2*PI()*B1142/365)+INDEX(ChangeFactor!$F$6:$F$17,C1142)+IF(G1142=1,MAR1!$B$11+INDEX(ChangeFactor!$G$6:$G$17,C1142)*MAR1!$D$11*L1142,MAR1!$C$11+INDEX(ChangeFactor!$G$6:$G$17,C1142)*MAR1!$E$11*L1142)</f>
        <v/>
      </c>
    </row>
    <row r="1143">
      <c r="A1143" s="6">
        <f>Data!U1143</f>
        <v/>
      </c>
      <c r="B1143" s="6">
        <f>MOD(A1143-1,365)+1</f>
        <v/>
      </c>
      <c r="C1143" s="6">
        <f>MATCH(B1143,Markov!$C$6:$C$17,1)</f>
        <v/>
      </c>
      <c r="D1143" s="16">
        <f>Data!V1143</f>
        <v/>
      </c>
      <c r="E1143" s="6">
        <f>IF(D1143&lt;IF(E1142=1,INDEX(Markov!$I$6:$I$17,C1143),INDEX(Markov!$H$6:$H$17,C1143)),1,0)</f>
        <v/>
      </c>
      <c r="F1143" s="12">
        <f>IF(E1143=1,GAMMA.INV(Data!W1143,INDEX(Markov!$Q$6:$Q$17,C1143),INDEX(Markov!$R$6:$R$17,C1143)),0)</f>
        <v/>
      </c>
      <c r="G1143" s="6">
        <f>IF(D1143&lt;IF(G1142=1,INDEX(ChangeFactor!$O$6:$O$17,C1143),INDEX(ChangeFactor!$N$6:$N$17,C1143)),1,0)</f>
        <v/>
      </c>
      <c r="H1143" s="12">
        <f>IF(G1143=1,GAMMA.INV(Data!W1143,INDEX(ChangeFactor!$R$6:$R$17,C1143),INDEX(ChangeFactor!$S$6:$S$17,C1143)),0)</f>
        <v/>
      </c>
      <c r="I1143" s="7">
        <f>NORM.S.INV(Data!X1143)</f>
        <v/>
      </c>
      <c r="J1143" s="7">
        <f>NORM.S.INV(Data!Y1143)</f>
        <v/>
      </c>
      <c r="K1143" s="7">
        <f>NORM.S.INV(Data!Z1143)</f>
        <v/>
      </c>
      <c r="L1143" s="7">
        <f>MAR1!$B$32*L1142+MAR1!$C$32*M1142+MAR1!$D$32*N1142+MAR1!$B$42*I1143+MAR1!$C$42*J1143+MAR1!$D$42*K1143</f>
        <v/>
      </c>
      <c r="M1143" s="7">
        <f>MAR1!$B$33*L1142+MAR1!$C$33*M1142+MAR1!$D$33*N1142+MAR1!$B$43*I1143+MAR1!$C$43*J1143+MAR1!$D$43*K1143</f>
        <v/>
      </c>
      <c r="N1143" s="7">
        <f>MAR1!$B$34*L1142+MAR1!$C$34*M1142+MAR1!$D$34*N1142+MAR1!$B$44*I1143+MAR1!$C$44*J1143+MAR1!$D$44*K1143</f>
        <v/>
      </c>
      <c r="O1143" s="12">
        <f>MAR1!$B$5+MAR1!$C$5*COS(2*PI()*B1143/365)+MAR1!$D$5*SIN(2*PI()*B1143/365)+IF(E1143=1,MAR1!$B$11+MAR1!$D$11*L1143,MAR1!$C$11+MAR1!$E$11*L1143)</f>
        <v/>
      </c>
      <c r="P1143" s="12">
        <f>MAR1!$B$6+MAR1!$C$6*COS(2*PI()*B1143/365)+MAR1!$D$6*SIN(2*PI()*B1143/365)+IF(E1143=1,MAR1!$B$12+MAR1!$D$12*M1143,MAR1!$C$12+MAR1!$E$12*M1143)</f>
        <v/>
      </c>
      <c r="Q1143" s="12">
        <f>MAR1!$B$7+MAR1!$C$7*COS(2*PI()*B1143/365)+MAR1!$D$7*SIN(2*PI()*B1143/365)+IF(E1143=1,MAR1!$B$13+MAR1!$D$13*N1143,MAR1!$C$13+MAR1!$E$13*N1143)</f>
        <v/>
      </c>
      <c r="R1143" s="12">
        <f>MAR1!$B$5+MAR1!$C$5*COS(2*PI()*B1143/365)+MAR1!$D$5*SIN(2*PI()*B1143/365)+INDEX(ChangeFactor!$F$6:$F$17,C1143)+IF(G1143=1,MAR1!$B$11+INDEX(ChangeFactor!$G$6:$G$17,C1143)*MAR1!$D$11*L1143,MAR1!$C$11+INDEX(ChangeFactor!$G$6:$G$17,C1143)*MAR1!$E$11*L1143)</f>
        <v/>
      </c>
    </row>
    <row r="1144">
      <c r="A1144" s="6">
        <f>Data!U1144</f>
        <v/>
      </c>
      <c r="B1144" s="6">
        <f>MOD(A1144-1,365)+1</f>
        <v/>
      </c>
      <c r="C1144" s="6">
        <f>MATCH(B1144,Markov!$C$6:$C$17,1)</f>
        <v/>
      </c>
      <c r="D1144" s="16">
        <f>Data!V1144</f>
        <v/>
      </c>
      <c r="E1144" s="6">
        <f>IF(D1144&lt;IF(E1143=1,INDEX(Markov!$I$6:$I$17,C1144),INDEX(Markov!$H$6:$H$17,C1144)),1,0)</f>
        <v/>
      </c>
      <c r="F1144" s="12">
        <f>IF(E1144=1,GAMMA.INV(Data!W1144,INDEX(Markov!$Q$6:$Q$17,C1144),INDEX(Markov!$R$6:$R$17,C1144)),0)</f>
        <v/>
      </c>
      <c r="G1144" s="6">
        <f>IF(D1144&lt;IF(G1143=1,INDEX(ChangeFactor!$O$6:$O$17,C1144),INDEX(ChangeFactor!$N$6:$N$17,C1144)),1,0)</f>
        <v/>
      </c>
      <c r="H1144" s="12">
        <f>IF(G1144=1,GAMMA.INV(Data!W1144,INDEX(ChangeFactor!$R$6:$R$17,C1144),INDEX(ChangeFactor!$S$6:$S$17,C1144)),0)</f>
        <v/>
      </c>
      <c r="I1144" s="7">
        <f>NORM.S.INV(Data!X1144)</f>
        <v/>
      </c>
      <c r="J1144" s="7">
        <f>NORM.S.INV(Data!Y1144)</f>
        <v/>
      </c>
      <c r="K1144" s="7">
        <f>NORM.S.INV(Data!Z1144)</f>
        <v/>
      </c>
      <c r="L1144" s="7">
        <f>MAR1!$B$32*L1143+MAR1!$C$32*M1143+MAR1!$D$32*N1143+MAR1!$B$42*I1144+MAR1!$C$42*J1144+MAR1!$D$42*K1144</f>
        <v/>
      </c>
      <c r="M1144" s="7">
        <f>MAR1!$B$33*L1143+MAR1!$C$33*M1143+MAR1!$D$33*N1143+MAR1!$B$43*I1144+MAR1!$C$43*J1144+MAR1!$D$43*K1144</f>
        <v/>
      </c>
      <c r="N1144" s="7">
        <f>MAR1!$B$34*L1143+MAR1!$C$34*M1143+MAR1!$D$34*N1143+MAR1!$B$44*I1144+MAR1!$C$44*J1144+MAR1!$D$44*K1144</f>
        <v/>
      </c>
      <c r="O1144" s="12">
        <f>MAR1!$B$5+MAR1!$C$5*COS(2*PI()*B1144/365)+MAR1!$D$5*SIN(2*PI()*B1144/365)+IF(E1144=1,MAR1!$B$11+MAR1!$D$11*L1144,MAR1!$C$11+MAR1!$E$11*L1144)</f>
        <v/>
      </c>
      <c r="P1144" s="12">
        <f>MAR1!$B$6+MAR1!$C$6*COS(2*PI()*B1144/365)+MAR1!$D$6*SIN(2*PI()*B1144/365)+IF(E1144=1,MAR1!$B$12+MAR1!$D$12*M1144,MAR1!$C$12+MAR1!$E$12*M1144)</f>
        <v/>
      </c>
      <c r="Q1144" s="12">
        <f>MAR1!$B$7+MAR1!$C$7*COS(2*PI()*B1144/365)+MAR1!$D$7*SIN(2*PI()*B1144/365)+IF(E1144=1,MAR1!$B$13+MAR1!$D$13*N1144,MAR1!$C$13+MAR1!$E$13*N1144)</f>
        <v/>
      </c>
      <c r="R1144" s="12">
        <f>MAR1!$B$5+MAR1!$C$5*COS(2*PI()*B1144/365)+MAR1!$D$5*SIN(2*PI()*B1144/365)+INDEX(ChangeFactor!$F$6:$F$17,C1144)+IF(G1144=1,MAR1!$B$11+INDEX(ChangeFactor!$G$6:$G$17,C1144)*MAR1!$D$11*L1144,MAR1!$C$11+INDEX(ChangeFactor!$G$6:$G$17,C1144)*MAR1!$E$11*L1144)</f>
        <v/>
      </c>
    </row>
    <row r="1145">
      <c r="A1145" s="6">
        <f>Data!U1145</f>
        <v/>
      </c>
      <c r="B1145" s="6">
        <f>MOD(A1145-1,365)+1</f>
        <v/>
      </c>
      <c r="C1145" s="6">
        <f>MATCH(B1145,Markov!$C$6:$C$17,1)</f>
        <v/>
      </c>
      <c r="D1145" s="16">
        <f>Data!V1145</f>
        <v/>
      </c>
      <c r="E1145" s="6">
        <f>IF(D1145&lt;IF(E1144=1,INDEX(Markov!$I$6:$I$17,C1145),INDEX(Markov!$H$6:$H$17,C1145)),1,0)</f>
        <v/>
      </c>
      <c r="F1145" s="12">
        <f>IF(E1145=1,GAMMA.INV(Data!W1145,INDEX(Markov!$Q$6:$Q$17,C1145),INDEX(Markov!$R$6:$R$17,C1145)),0)</f>
        <v/>
      </c>
      <c r="G1145" s="6">
        <f>IF(D1145&lt;IF(G1144=1,INDEX(ChangeFactor!$O$6:$O$17,C1145),INDEX(ChangeFactor!$N$6:$N$17,C1145)),1,0)</f>
        <v/>
      </c>
      <c r="H1145" s="12">
        <f>IF(G1145=1,GAMMA.INV(Data!W1145,INDEX(ChangeFactor!$R$6:$R$17,C1145),INDEX(ChangeFactor!$S$6:$S$17,C1145)),0)</f>
        <v/>
      </c>
      <c r="I1145" s="7">
        <f>NORM.S.INV(Data!X1145)</f>
        <v/>
      </c>
      <c r="J1145" s="7">
        <f>NORM.S.INV(Data!Y1145)</f>
        <v/>
      </c>
      <c r="K1145" s="7">
        <f>NORM.S.INV(Data!Z1145)</f>
        <v/>
      </c>
      <c r="L1145" s="7">
        <f>MAR1!$B$32*L1144+MAR1!$C$32*M1144+MAR1!$D$32*N1144+MAR1!$B$42*I1145+MAR1!$C$42*J1145+MAR1!$D$42*K1145</f>
        <v/>
      </c>
      <c r="M1145" s="7">
        <f>MAR1!$B$33*L1144+MAR1!$C$33*M1144+MAR1!$D$33*N1144+MAR1!$B$43*I1145+MAR1!$C$43*J1145+MAR1!$D$43*K1145</f>
        <v/>
      </c>
      <c r="N1145" s="7">
        <f>MAR1!$B$34*L1144+MAR1!$C$34*M1144+MAR1!$D$34*N1144+MAR1!$B$44*I1145+MAR1!$C$44*J1145+MAR1!$D$44*K1145</f>
        <v/>
      </c>
      <c r="O1145" s="12">
        <f>MAR1!$B$5+MAR1!$C$5*COS(2*PI()*B1145/365)+MAR1!$D$5*SIN(2*PI()*B1145/365)+IF(E1145=1,MAR1!$B$11+MAR1!$D$11*L1145,MAR1!$C$11+MAR1!$E$11*L1145)</f>
        <v/>
      </c>
      <c r="P1145" s="12">
        <f>MAR1!$B$6+MAR1!$C$6*COS(2*PI()*B1145/365)+MAR1!$D$6*SIN(2*PI()*B1145/365)+IF(E1145=1,MAR1!$B$12+MAR1!$D$12*M1145,MAR1!$C$12+MAR1!$E$12*M1145)</f>
        <v/>
      </c>
      <c r="Q1145" s="12">
        <f>MAR1!$B$7+MAR1!$C$7*COS(2*PI()*B1145/365)+MAR1!$D$7*SIN(2*PI()*B1145/365)+IF(E1145=1,MAR1!$B$13+MAR1!$D$13*N1145,MAR1!$C$13+MAR1!$E$13*N1145)</f>
        <v/>
      </c>
      <c r="R1145" s="12">
        <f>MAR1!$B$5+MAR1!$C$5*COS(2*PI()*B1145/365)+MAR1!$D$5*SIN(2*PI()*B1145/365)+INDEX(ChangeFactor!$F$6:$F$17,C1145)+IF(G1145=1,MAR1!$B$11+INDEX(ChangeFactor!$G$6:$G$17,C1145)*MAR1!$D$11*L1145,MAR1!$C$11+INDEX(ChangeFactor!$G$6:$G$17,C1145)*MAR1!$E$11*L1145)</f>
        <v/>
      </c>
    </row>
    <row r="1146">
      <c r="A1146" s="6">
        <f>Data!U1146</f>
        <v/>
      </c>
      <c r="B1146" s="6">
        <f>MOD(A1146-1,365)+1</f>
        <v/>
      </c>
      <c r="C1146" s="6">
        <f>MATCH(B1146,Markov!$C$6:$C$17,1)</f>
        <v/>
      </c>
      <c r="D1146" s="16">
        <f>Data!V1146</f>
        <v/>
      </c>
      <c r="E1146" s="6">
        <f>IF(D1146&lt;IF(E1145=1,INDEX(Markov!$I$6:$I$17,C1146),INDEX(Markov!$H$6:$H$17,C1146)),1,0)</f>
        <v/>
      </c>
      <c r="F1146" s="12">
        <f>IF(E1146=1,GAMMA.INV(Data!W1146,INDEX(Markov!$Q$6:$Q$17,C1146),INDEX(Markov!$R$6:$R$17,C1146)),0)</f>
        <v/>
      </c>
      <c r="G1146" s="6">
        <f>IF(D1146&lt;IF(G1145=1,INDEX(ChangeFactor!$O$6:$O$17,C1146),INDEX(ChangeFactor!$N$6:$N$17,C1146)),1,0)</f>
        <v/>
      </c>
      <c r="H1146" s="12">
        <f>IF(G1146=1,GAMMA.INV(Data!W1146,INDEX(ChangeFactor!$R$6:$R$17,C1146),INDEX(ChangeFactor!$S$6:$S$17,C1146)),0)</f>
        <v/>
      </c>
      <c r="I1146" s="7">
        <f>NORM.S.INV(Data!X1146)</f>
        <v/>
      </c>
      <c r="J1146" s="7">
        <f>NORM.S.INV(Data!Y1146)</f>
        <v/>
      </c>
      <c r="K1146" s="7">
        <f>NORM.S.INV(Data!Z1146)</f>
        <v/>
      </c>
      <c r="L1146" s="7">
        <f>MAR1!$B$32*L1145+MAR1!$C$32*M1145+MAR1!$D$32*N1145+MAR1!$B$42*I1146+MAR1!$C$42*J1146+MAR1!$D$42*K1146</f>
        <v/>
      </c>
      <c r="M1146" s="7">
        <f>MAR1!$B$33*L1145+MAR1!$C$33*M1145+MAR1!$D$33*N1145+MAR1!$B$43*I1146+MAR1!$C$43*J1146+MAR1!$D$43*K1146</f>
        <v/>
      </c>
      <c r="N1146" s="7">
        <f>MAR1!$B$34*L1145+MAR1!$C$34*M1145+MAR1!$D$34*N1145+MAR1!$B$44*I1146+MAR1!$C$44*J1146+MAR1!$D$44*K1146</f>
        <v/>
      </c>
      <c r="O1146" s="12">
        <f>MAR1!$B$5+MAR1!$C$5*COS(2*PI()*B1146/365)+MAR1!$D$5*SIN(2*PI()*B1146/365)+IF(E1146=1,MAR1!$B$11+MAR1!$D$11*L1146,MAR1!$C$11+MAR1!$E$11*L1146)</f>
        <v/>
      </c>
      <c r="P1146" s="12">
        <f>MAR1!$B$6+MAR1!$C$6*COS(2*PI()*B1146/365)+MAR1!$D$6*SIN(2*PI()*B1146/365)+IF(E1146=1,MAR1!$B$12+MAR1!$D$12*M1146,MAR1!$C$12+MAR1!$E$12*M1146)</f>
        <v/>
      </c>
      <c r="Q1146" s="12">
        <f>MAR1!$B$7+MAR1!$C$7*COS(2*PI()*B1146/365)+MAR1!$D$7*SIN(2*PI()*B1146/365)+IF(E1146=1,MAR1!$B$13+MAR1!$D$13*N1146,MAR1!$C$13+MAR1!$E$13*N1146)</f>
        <v/>
      </c>
      <c r="R1146" s="12">
        <f>MAR1!$B$5+MAR1!$C$5*COS(2*PI()*B1146/365)+MAR1!$D$5*SIN(2*PI()*B1146/365)+INDEX(ChangeFactor!$F$6:$F$17,C1146)+IF(G1146=1,MAR1!$B$11+INDEX(ChangeFactor!$G$6:$G$17,C1146)*MAR1!$D$11*L1146,MAR1!$C$11+INDEX(ChangeFactor!$G$6:$G$17,C1146)*MAR1!$E$11*L1146)</f>
        <v/>
      </c>
    </row>
    <row r="1147">
      <c r="A1147" s="6">
        <f>Data!U1147</f>
        <v/>
      </c>
      <c r="B1147" s="6">
        <f>MOD(A1147-1,365)+1</f>
        <v/>
      </c>
      <c r="C1147" s="6">
        <f>MATCH(B1147,Markov!$C$6:$C$17,1)</f>
        <v/>
      </c>
      <c r="D1147" s="16">
        <f>Data!V1147</f>
        <v/>
      </c>
      <c r="E1147" s="6">
        <f>IF(D1147&lt;IF(E1146=1,INDEX(Markov!$I$6:$I$17,C1147),INDEX(Markov!$H$6:$H$17,C1147)),1,0)</f>
        <v/>
      </c>
      <c r="F1147" s="12">
        <f>IF(E1147=1,GAMMA.INV(Data!W1147,INDEX(Markov!$Q$6:$Q$17,C1147),INDEX(Markov!$R$6:$R$17,C1147)),0)</f>
        <v/>
      </c>
      <c r="G1147" s="6">
        <f>IF(D1147&lt;IF(G1146=1,INDEX(ChangeFactor!$O$6:$O$17,C1147),INDEX(ChangeFactor!$N$6:$N$17,C1147)),1,0)</f>
        <v/>
      </c>
      <c r="H1147" s="12">
        <f>IF(G1147=1,GAMMA.INV(Data!W1147,INDEX(ChangeFactor!$R$6:$R$17,C1147),INDEX(ChangeFactor!$S$6:$S$17,C1147)),0)</f>
        <v/>
      </c>
      <c r="I1147" s="7">
        <f>NORM.S.INV(Data!X1147)</f>
        <v/>
      </c>
      <c r="J1147" s="7">
        <f>NORM.S.INV(Data!Y1147)</f>
        <v/>
      </c>
      <c r="K1147" s="7">
        <f>NORM.S.INV(Data!Z1147)</f>
        <v/>
      </c>
      <c r="L1147" s="7">
        <f>MAR1!$B$32*L1146+MAR1!$C$32*M1146+MAR1!$D$32*N1146+MAR1!$B$42*I1147+MAR1!$C$42*J1147+MAR1!$D$42*K1147</f>
        <v/>
      </c>
      <c r="M1147" s="7">
        <f>MAR1!$B$33*L1146+MAR1!$C$33*M1146+MAR1!$D$33*N1146+MAR1!$B$43*I1147+MAR1!$C$43*J1147+MAR1!$D$43*K1147</f>
        <v/>
      </c>
      <c r="N1147" s="7">
        <f>MAR1!$B$34*L1146+MAR1!$C$34*M1146+MAR1!$D$34*N1146+MAR1!$B$44*I1147+MAR1!$C$44*J1147+MAR1!$D$44*K1147</f>
        <v/>
      </c>
      <c r="O1147" s="12">
        <f>MAR1!$B$5+MAR1!$C$5*COS(2*PI()*B1147/365)+MAR1!$D$5*SIN(2*PI()*B1147/365)+IF(E1147=1,MAR1!$B$11+MAR1!$D$11*L1147,MAR1!$C$11+MAR1!$E$11*L1147)</f>
        <v/>
      </c>
      <c r="P1147" s="12">
        <f>MAR1!$B$6+MAR1!$C$6*COS(2*PI()*B1147/365)+MAR1!$D$6*SIN(2*PI()*B1147/365)+IF(E1147=1,MAR1!$B$12+MAR1!$D$12*M1147,MAR1!$C$12+MAR1!$E$12*M1147)</f>
        <v/>
      </c>
      <c r="Q1147" s="12">
        <f>MAR1!$B$7+MAR1!$C$7*COS(2*PI()*B1147/365)+MAR1!$D$7*SIN(2*PI()*B1147/365)+IF(E1147=1,MAR1!$B$13+MAR1!$D$13*N1147,MAR1!$C$13+MAR1!$E$13*N1147)</f>
        <v/>
      </c>
      <c r="R1147" s="12">
        <f>MAR1!$B$5+MAR1!$C$5*COS(2*PI()*B1147/365)+MAR1!$D$5*SIN(2*PI()*B1147/365)+INDEX(ChangeFactor!$F$6:$F$17,C1147)+IF(G1147=1,MAR1!$B$11+INDEX(ChangeFactor!$G$6:$G$17,C1147)*MAR1!$D$11*L1147,MAR1!$C$11+INDEX(ChangeFactor!$G$6:$G$17,C1147)*MAR1!$E$11*L1147)</f>
        <v/>
      </c>
    </row>
    <row r="1148">
      <c r="A1148" s="6">
        <f>Data!U1148</f>
        <v/>
      </c>
      <c r="B1148" s="6">
        <f>MOD(A1148-1,365)+1</f>
        <v/>
      </c>
      <c r="C1148" s="6">
        <f>MATCH(B1148,Markov!$C$6:$C$17,1)</f>
        <v/>
      </c>
      <c r="D1148" s="16">
        <f>Data!V1148</f>
        <v/>
      </c>
      <c r="E1148" s="6">
        <f>IF(D1148&lt;IF(E1147=1,INDEX(Markov!$I$6:$I$17,C1148),INDEX(Markov!$H$6:$H$17,C1148)),1,0)</f>
        <v/>
      </c>
      <c r="F1148" s="12">
        <f>IF(E1148=1,GAMMA.INV(Data!W1148,INDEX(Markov!$Q$6:$Q$17,C1148),INDEX(Markov!$R$6:$R$17,C1148)),0)</f>
        <v/>
      </c>
      <c r="G1148" s="6">
        <f>IF(D1148&lt;IF(G1147=1,INDEX(ChangeFactor!$O$6:$O$17,C1148),INDEX(ChangeFactor!$N$6:$N$17,C1148)),1,0)</f>
        <v/>
      </c>
      <c r="H1148" s="12">
        <f>IF(G1148=1,GAMMA.INV(Data!W1148,INDEX(ChangeFactor!$R$6:$R$17,C1148),INDEX(ChangeFactor!$S$6:$S$17,C1148)),0)</f>
        <v/>
      </c>
      <c r="I1148" s="7">
        <f>NORM.S.INV(Data!X1148)</f>
        <v/>
      </c>
      <c r="J1148" s="7">
        <f>NORM.S.INV(Data!Y1148)</f>
        <v/>
      </c>
      <c r="K1148" s="7">
        <f>NORM.S.INV(Data!Z1148)</f>
        <v/>
      </c>
      <c r="L1148" s="7">
        <f>MAR1!$B$32*L1147+MAR1!$C$32*M1147+MAR1!$D$32*N1147+MAR1!$B$42*I1148+MAR1!$C$42*J1148+MAR1!$D$42*K1148</f>
        <v/>
      </c>
      <c r="M1148" s="7">
        <f>MAR1!$B$33*L1147+MAR1!$C$33*M1147+MAR1!$D$33*N1147+MAR1!$B$43*I1148+MAR1!$C$43*J1148+MAR1!$D$43*K1148</f>
        <v/>
      </c>
      <c r="N1148" s="7">
        <f>MAR1!$B$34*L1147+MAR1!$C$34*M1147+MAR1!$D$34*N1147+MAR1!$B$44*I1148+MAR1!$C$44*J1148+MAR1!$D$44*K1148</f>
        <v/>
      </c>
      <c r="O1148" s="12">
        <f>MAR1!$B$5+MAR1!$C$5*COS(2*PI()*B1148/365)+MAR1!$D$5*SIN(2*PI()*B1148/365)+IF(E1148=1,MAR1!$B$11+MAR1!$D$11*L1148,MAR1!$C$11+MAR1!$E$11*L1148)</f>
        <v/>
      </c>
      <c r="P1148" s="12">
        <f>MAR1!$B$6+MAR1!$C$6*COS(2*PI()*B1148/365)+MAR1!$D$6*SIN(2*PI()*B1148/365)+IF(E1148=1,MAR1!$B$12+MAR1!$D$12*M1148,MAR1!$C$12+MAR1!$E$12*M1148)</f>
        <v/>
      </c>
      <c r="Q1148" s="12">
        <f>MAR1!$B$7+MAR1!$C$7*COS(2*PI()*B1148/365)+MAR1!$D$7*SIN(2*PI()*B1148/365)+IF(E1148=1,MAR1!$B$13+MAR1!$D$13*N1148,MAR1!$C$13+MAR1!$E$13*N1148)</f>
        <v/>
      </c>
      <c r="R1148" s="12">
        <f>MAR1!$B$5+MAR1!$C$5*COS(2*PI()*B1148/365)+MAR1!$D$5*SIN(2*PI()*B1148/365)+INDEX(ChangeFactor!$F$6:$F$17,C1148)+IF(G1148=1,MAR1!$B$11+INDEX(ChangeFactor!$G$6:$G$17,C1148)*MAR1!$D$11*L1148,MAR1!$C$11+INDEX(ChangeFactor!$G$6:$G$17,C1148)*MAR1!$E$11*L1148)</f>
        <v/>
      </c>
    </row>
    <row r="1149">
      <c r="A1149" s="6">
        <f>Data!U1149</f>
        <v/>
      </c>
      <c r="B1149" s="6">
        <f>MOD(A1149-1,365)+1</f>
        <v/>
      </c>
      <c r="C1149" s="6">
        <f>MATCH(B1149,Markov!$C$6:$C$17,1)</f>
        <v/>
      </c>
      <c r="D1149" s="16">
        <f>Data!V1149</f>
        <v/>
      </c>
      <c r="E1149" s="6">
        <f>IF(D1149&lt;IF(E1148=1,INDEX(Markov!$I$6:$I$17,C1149),INDEX(Markov!$H$6:$H$17,C1149)),1,0)</f>
        <v/>
      </c>
      <c r="F1149" s="12">
        <f>IF(E1149=1,GAMMA.INV(Data!W1149,INDEX(Markov!$Q$6:$Q$17,C1149),INDEX(Markov!$R$6:$R$17,C1149)),0)</f>
        <v/>
      </c>
      <c r="G1149" s="6">
        <f>IF(D1149&lt;IF(G1148=1,INDEX(ChangeFactor!$O$6:$O$17,C1149),INDEX(ChangeFactor!$N$6:$N$17,C1149)),1,0)</f>
        <v/>
      </c>
      <c r="H1149" s="12">
        <f>IF(G1149=1,GAMMA.INV(Data!W1149,INDEX(ChangeFactor!$R$6:$R$17,C1149),INDEX(ChangeFactor!$S$6:$S$17,C1149)),0)</f>
        <v/>
      </c>
      <c r="I1149" s="7">
        <f>NORM.S.INV(Data!X1149)</f>
        <v/>
      </c>
      <c r="J1149" s="7">
        <f>NORM.S.INV(Data!Y1149)</f>
        <v/>
      </c>
      <c r="K1149" s="7">
        <f>NORM.S.INV(Data!Z1149)</f>
        <v/>
      </c>
      <c r="L1149" s="7">
        <f>MAR1!$B$32*L1148+MAR1!$C$32*M1148+MAR1!$D$32*N1148+MAR1!$B$42*I1149+MAR1!$C$42*J1149+MAR1!$D$42*K1149</f>
        <v/>
      </c>
      <c r="M1149" s="7">
        <f>MAR1!$B$33*L1148+MAR1!$C$33*M1148+MAR1!$D$33*N1148+MAR1!$B$43*I1149+MAR1!$C$43*J1149+MAR1!$D$43*K1149</f>
        <v/>
      </c>
      <c r="N1149" s="7">
        <f>MAR1!$B$34*L1148+MAR1!$C$34*M1148+MAR1!$D$34*N1148+MAR1!$B$44*I1149+MAR1!$C$44*J1149+MAR1!$D$44*K1149</f>
        <v/>
      </c>
      <c r="O1149" s="12">
        <f>MAR1!$B$5+MAR1!$C$5*COS(2*PI()*B1149/365)+MAR1!$D$5*SIN(2*PI()*B1149/365)+IF(E1149=1,MAR1!$B$11+MAR1!$D$11*L1149,MAR1!$C$11+MAR1!$E$11*L1149)</f>
        <v/>
      </c>
      <c r="P1149" s="12">
        <f>MAR1!$B$6+MAR1!$C$6*COS(2*PI()*B1149/365)+MAR1!$D$6*SIN(2*PI()*B1149/365)+IF(E1149=1,MAR1!$B$12+MAR1!$D$12*M1149,MAR1!$C$12+MAR1!$E$12*M1149)</f>
        <v/>
      </c>
      <c r="Q1149" s="12">
        <f>MAR1!$B$7+MAR1!$C$7*COS(2*PI()*B1149/365)+MAR1!$D$7*SIN(2*PI()*B1149/365)+IF(E1149=1,MAR1!$B$13+MAR1!$D$13*N1149,MAR1!$C$13+MAR1!$E$13*N1149)</f>
        <v/>
      </c>
      <c r="R1149" s="12">
        <f>MAR1!$B$5+MAR1!$C$5*COS(2*PI()*B1149/365)+MAR1!$D$5*SIN(2*PI()*B1149/365)+INDEX(ChangeFactor!$F$6:$F$17,C1149)+IF(G1149=1,MAR1!$B$11+INDEX(ChangeFactor!$G$6:$G$17,C1149)*MAR1!$D$11*L1149,MAR1!$C$11+INDEX(ChangeFactor!$G$6:$G$17,C1149)*MAR1!$E$11*L1149)</f>
        <v/>
      </c>
    </row>
    <row r="1150">
      <c r="A1150" s="6">
        <f>Data!U1150</f>
        <v/>
      </c>
      <c r="B1150" s="6">
        <f>MOD(A1150-1,365)+1</f>
        <v/>
      </c>
      <c r="C1150" s="6">
        <f>MATCH(B1150,Markov!$C$6:$C$17,1)</f>
        <v/>
      </c>
      <c r="D1150" s="16">
        <f>Data!V1150</f>
        <v/>
      </c>
      <c r="E1150" s="6">
        <f>IF(D1150&lt;IF(E1149=1,INDEX(Markov!$I$6:$I$17,C1150),INDEX(Markov!$H$6:$H$17,C1150)),1,0)</f>
        <v/>
      </c>
      <c r="F1150" s="12">
        <f>IF(E1150=1,GAMMA.INV(Data!W1150,INDEX(Markov!$Q$6:$Q$17,C1150),INDEX(Markov!$R$6:$R$17,C1150)),0)</f>
        <v/>
      </c>
      <c r="G1150" s="6">
        <f>IF(D1150&lt;IF(G1149=1,INDEX(ChangeFactor!$O$6:$O$17,C1150),INDEX(ChangeFactor!$N$6:$N$17,C1150)),1,0)</f>
        <v/>
      </c>
      <c r="H1150" s="12">
        <f>IF(G1150=1,GAMMA.INV(Data!W1150,INDEX(ChangeFactor!$R$6:$R$17,C1150),INDEX(ChangeFactor!$S$6:$S$17,C1150)),0)</f>
        <v/>
      </c>
      <c r="I1150" s="7">
        <f>NORM.S.INV(Data!X1150)</f>
        <v/>
      </c>
      <c r="J1150" s="7">
        <f>NORM.S.INV(Data!Y1150)</f>
        <v/>
      </c>
      <c r="K1150" s="7">
        <f>NORM.S.INV(Data!Z1150)</f>
        <v/>
      </c>
      <c r="L1150" s="7">
        <f>MAR1!$B$32*L1149+MAR1!$C$32*M1149+MAR1!$D$32*N1149+MAR1!$B$42*I1150+MAR1!$C$42*J1150+MAR1!$D$42*K1150</f>
        <v/>
      </c>
      <c r="M1150" s="7">
        <f>MAR1!$B$33*L1149+MAR1!$C$33*M1149+MAR1!$D$33*N1149+MAR1!$B$43*I1150+MAR1!$C$43*J1150+MAR1!$D$43*K1150</f>
        <v/>
      </c>
      <c r="N1150" s="7">
        <f>MAR1!$B$34*L1149+MAR1!$C$34*M1149+MAR1!$D$34*N1149+MAR1!$B$44*I1150+MAR1!$C$44*J1150+MAR1!$D$44*K1150</f>
        <v/>
      </c>
      <c r="O1150" s="12">
        <f>MAR1!$B$5+MAR1!$C$5*COS(2*PI()*B1150/365)+MAR1!$D$5*SIN(2*PI()*B1150/365)+IF(E1150=1,MAR1!$B$11+MAR1!$D$11*L1150,MAR1!$C$11+MAR1!$E$11*L1150)</f>
        <v/>
      </c>
      <c r="P1150" s="12">
        <f>MAR1!$B$6+MAR1!$C$6*COS(2*PI()*B1150/365)+MAR1!$D$6*SIN(2*PI()*B1150/365)+IF(E1150=1,MAR1!$B$12+MAR1!$D$12*M1150,MAR1!$C$12+MAR1!$E$12*M1150)</f>
        <v/>
      </c>
      <c r="Q1150" s="12">
        <f>MAR1!$B$7+MAR1!$C$7*COS(2*PI()*B1150/365)+MAR1!$D$7*SIN(2*PI()*B1150/365)+IF(E1150=1,MAR1!$B$13+MAR1!$D$13*N1150,MAR1!$C$13+MAR1!$E$13*N1150)</f>
        <v/>
      </c>
      <c r="R1150" s="12">
        <f>MAR1!$B$5+MAR1!$C$5*COS(2*PI()*B1150/365)+MAR1!$D$5*SIN(2*PI()*B1150/365)+INDEX(ChangeFactor!$F$6:$F$17,C1150)+IF(G1150=1,MAR1!$B$11+INDEX(ChangeFactor!$G$6:$G$17,C1150)*MAR1!$D$11*L1150,MAR1!$C$11+INDEX(ChangeFactor!$G$6:$G$17,C1150)*MAR1!$E$11*L1150)</f>
        <v/>
      </c>
    </row>
    <row r="1151">
      <c r="A1151" s="6">
        <f>Data!U1151</f>
        <v/>
      </c>
      <c r="B1151" s="6">
        <f>MOD(A1151-1,365)+1</f>
        <v/>
      </c>
      <c r="C1151" s="6">
        <f>MATCH(B1151,Markov!$C$6:$C$17,1)</f>
        <v/>
      </c>
      <c r="D1151" s="16">
        <f>Data!V1151</f>
        <v/>
      </c>
      <c r="E1151" s="6">
        <f>IF(D1151&lt;IF(E1150=1,INDEX(Markov!$I$6:$I$17,C1151),INDEX(Markov!$H$6:$H$17,C1151)),1,0)</f>
        <v/>
      </c>
      <c r="F1151" s="12">
        <f>IF(E1151=1,GAMMA.INV(Data!W1151,INDEX(Markov!$Q$6:$Q$17,C1151),INDEX(Markov!$R$6:$R$17,C1151)),0)</f>
        <v/>
      </c>
      <c r="G1151" s="6">
        <f>IF(D1151&lt;IF(G1150=1,INDEX(ChangeFactor!$O$6:$O$17,C1151),INDEX(ChangeFactor!$N$6:$N$17,C1151)),1,0)</f>
        <v/>
      </c>
      <c r="H1151" s="12">
        <f>IF(G1151=1,GAMMA.INV(Data!W1151,INDEX(ChangeFactor!$R$6:$R$17,C1151),INDEX(ChangeFactor!$S$6:$S$17,C1151)),0)</f>
        <v/>
      </c>
      <c r="I1151" s="7">
        <f>NORM.S.INV(Data!X1151)</f>
        <v/>
      </c>
      <c r="J1151" s="7">
        <f>NORM.S.INV(Data!Y1151)</f>
        <v/>
      </c>
      <c r="K1151" s="7">
        <f>NORM.S.INV(Data!Z1151)</f>
        <v/>
      </c>
      <c r="L1151" s="7">
        <f>MAR1!$B$32*L1150+MAR1!$C$32*M1150+MAR1!$D$32*N1150+MAR1!$B$42*I1151+MAR1!$C$42*J1151+MAR1!$D$42*K1151</f>
        <v/>
      </c>
      <c r="M1151" s="7">
        <f>MAR1!$B$33*L1150+MAR1!$C$33*M1150+MAR1!$D$33*N1150+MAR1!$B$43*I1151+MAR1!$C$43*J1151+MAR1!$D$43*K1151</f>
        <v/>
      </c>
      <c r="N1151" s="7">
        <f>MAR1!$B$34*L1150+MAR1!$C$34*M1150+MAR1!$D$34*N1150+MAR1!$B$44*I1151+MAR1!$C$44*J1151+MAR1!$D$44*K1151</f>
        <v/>
      </c>
      <c r="O1151" s="12">
        <f>MAR1!$B$5+MAR1!$C$5*COS(2*PI()*B1151/365)+MAR1!$D$5*SIN(2*PI()*B1151/365)+IF(E1151=1,MAR1!$B$11+MAR1!$D$11*L1151,MAR1!$C$11+MAR1!$E$11*L1151)</f>
        <v/>
      </c>
      <c r="P1151" s="12">
        <f>MAR1!$B$6+MAR1!$C$6*COS(2*PI()*B1151/365)+MAR1!$D$6*SIN(2*PI()*B1151/365)+IF(E1151=1,MAR1!$B$12+MAR1!$D$12*M1151,MAR1!$C$12+MAR1!$E$12*M1151)</f>
        <v/>
      </c>
      <c r="Q1151" s="12">
        <f>MAR1!$B$7+MAR1!$C$7*COS(2*PI()*B1151/365)+MAR1!$D$7*SIN(2*PI()*B1151/365)+IF(E1151=1,MAR1!$B$13+MAR1!$D$13*N1151,MAR1!$C$13+MAR1!$E$13*N1151)</f>
        <v/>
      </c>
      <c r="R1151" s="12">
        <f>MAR1!$B$5+MAR1!$C$5*COS(2*PI()*B1151/365)+MAR1!$D$5*SIN(2*PI()*B1151/365)+INDEX(ChangeFactor!$F$6:$F$17,C1151)+IF(G1151=1,MAR1!$B$11+INDEX(ChangeFactor!$G$6:$G$17,C1151)*MAR1!$D$11*L1151,MAR1!$C$11+INDEX(ChangeFactor!$G$6:$G$17,C1151)*MAR1!$E$11*L1151)</f>
        <v/>
      </c>
    </row>
    <row r="1152">
      <c r="A1152" s="6">
        <f>Data!U1152</f>
        <v/>
      </c>
      <c r="B1152" s="6">
        <f>MOD(A1152-1,365)+1</f>
        <v/>
      </c>
      <c r="C1152" s="6">
        <f>MATCH(B1152,Markov!$C$6:$C$17,1)</f>
        <v/>
      </c>
      <c r="D1152" s="16">
        <f>Data!V1152</f>
        <v/>
      </c>
      <c r="E1152" s="6">
        <f>IF(D1152&lt;IF(E1151=1,INDEX(Markov!$I$6:$I$17,C1152),INDEX(Markov!$H$6:$H$17,C1152)),1,0)</f>
        <v/>
      </c>
      <c r="F1152" s="12">
        <f>IF(E1152=1,GAMMA.INV(Data!W1152,INDEX(Markov!$Q$6:$Q$17,C1152),INDEX(Markov!$R$6:$R$17,C1152)),0)</f>
        <v/>
      </c>
      <c r="G1152" s="6">
        <f>IF(D1152&lt;IF(G1151=1,INDEX(ChangeFactor!$O$6:$O$17,C1152),INDEX(ChangeFactor!$N$6:$N$17,C1152)),1,0)</f>
        <v/>
      </c>
      <c r="H1152" s="12">
        <f>IF(G1152=1,GAMMA.INV(Data!W1152,INDEX(ChangeFactor!$R$6:$R$17,C1152),INDEX(ChangeFactor!$S$6:$S$17,C1152)),0)</f>
        <v/>
      </c>
      <c r="I1152" s="7">
        <f>NORM.S.INV(Data!X1152)</f>
        <v/>
      </c>
      <c r="J1152" s="7">
        <f>NORM.S.INV(Data!Y1152)</f>
        <v/>
      </c>
      <c r="K1152" s="7">
        <f>NORM.S.INV(Data!Z1152)</f>
        <v/>
      </c>
      <c r="L1152" s="7">
        <f>MAR1!$B$32*L1151+MAR1!$C$32*M1151+MAR1!$D$32*N1151+MAR1!$B$42*I1152+MAR1!$C$42*J1152+MAR1!$D$42*K1152</f>
        <v/>
      </c>
      <c r="M1152" s="7">
        <f>MAR1!$B$33*L1151+MAR1!$C$33*M1151+MAR1!$D$33*N1151+MAR1!$B$43*I1152+MAR1!$C$43*J1152+MAR1!$D$43*K1152</f>
        <v/>
      </c>
      <c r="N1152" s="7">
        <f>MAR1!$B$34*L1151+MAR1!$C$34*M1151+MAR1!$D$34*N1151+MAR1!$B$44*I1152+MAR1!$C$44*J1152+MAR1!$D$44*K1152</f>
        <v/>
      </c>
      <c r="O1152" s="12">
        <f>MAR1!$B$5+MAR1!$C$5*COS(2*PI()*B1152/365)+MAR1!$D$5*SIN(2*PI()*B1152/365)+IF(E1152=1,MAR1!$B$11+MAR1!$D$11*L1152,MAR1!$C$11+MAR1!$E$11*L1152)</f>
        <v/>
      </c>
      <c r="P1152" s="12">
        <f>MAR1!$B$6+MAR1!$C$6*COS(2*PI()*B1152/365)+MAR1!$D$6*SIN(2*PI()*B1152/365)+IF(E1152=1,MAR1!$B$12+MAR1!$D$12*M1152,MAR1!$C$12+MAR1!$E$12*M1152)</f>
        <v/>
      </c>
      <c r="Q1152" s="12">
        <f>MAR1!$B$7+MAR1!$C$7*COS(2*PI()*B1152/365)+MAR1!$D$7*SIN(2*PI()*B1152/365)+IF(E1152=1,MAR1!$B$13+MAR1!$D$13*N1152,MAR1!$C$13+MAR1!$E$13*N1152)</f>
        <v/>
      </c>
      <c r="R1152" s="12">
        <f>MAR1!$B$5+MAR1!$C$5*COS(2*PI()*B1152/365)+MAR1!$D$5*SIN(2*PI()*B1152/365)+INDEX(ChangeFactor!$F$6:$F$17,C1152)+IF(G1152=1,MAR1!$B$11+INDEX(ChangeFactor!$G$6:$G$17,C1152)*MAR1!$D$11*L1152,MAR1!$C$11+INDEX(ChangeFactor!$G$6:$G$17,C1152)*MAR1!$E$11*L1152)</f>
        <v/>
      </c>
    </row>
    <row r="1153">
      <c r="A1153" s="6">
        <f>Data!U1153</f>
        <v/>
      </c>
      <c r="B1153" s="6">
        <f>MOD(A1153-1,365)+1</f>
        <v/>
      </c>
      <c r="C1153" s="6">
        <f>MATCH(B1153,Markov!$C$6:$C$17,1)</f>
        <v/>
      </c>
      <c r="D1153" s="16">
        <f>Data!V1153</f>
        <v/>
      </c>
      <c r="E1153" s="6">
        <f>IF(D1153&lt;IF(E1152=1,INDEX(Markov!$I$6:$I$17,C1153),INDEX(Markov!$H$6:$H$17,C1153)),1,0)</f>
        <v/>
      </c>
      <c r="F1153" s="12">
        <f>IF(E1153=1,GAMMA.INV(Data!W1153,INDEX(Markov!$Q$6:$Q$17,C1153),INDEX(Markov!$R$6:$R$17,C1153)),0)</f>
        <v/>
      </c>
      <c r="G1153" s="6">
        <f>IF(D1153&lt;IF(G1152=1,INDEX(ChangeFactor!$O$6:$O$17,C1153),INDEX(ChangeFactor!$N$6:$N$17,C1153)),1,0)</f>
        <v/>
      </c>
      <c r="H1153" s="12">
        <f>IF(G1153=1,GAMMA.INV(Data!W1153,INDEX(ChangeFactor!$R$6:$R$17,C1153),INDEX(ChangeFactor!$S$6:$S$17,C1153)),0)</f>
        <v/>
      </c>
      <c r="I1153" s="7">
        <f>NORM.S.INV(Data!X1153)</f>
        <v/>
      </c>
      <c r="J1153" s="7">
        <f>NORM.S.INV(Data!Y1153)</f>
        <v/>
      </c>
      <c r="K1153" s="7">
        <f>NORM.S.INV(Data!Z1153)</f>
        <v/>
      </c>
      <c r="L1153" s="7">
        <f>MAR1!$B$32*L1152+MAR1!$C$32*M1152+MAR1!$D$32*N1152+MAR1!$B$42*I1153+MAR1!$C$42*J1153+MAR1!$D$42*K1153</f>
        <v/>
      </c>
      <c r="M1153" s="7">
        <f>MAR1!$B$33*L1152+MAR1!$C$33*M1152+MAR1!$D$33*N1152+MAR1!$B$43*I1153+MAR1!$C$43*J1153+MAR1!$D$43*K1153</f>
        <v/>
      </c>
      <c r="N1153" s="7">
        <f>MAR1!$B$34*L1152+MAR1!$C$34*M1152+MAR1!$D$34*N1152+MAR1!$B$44*I1153+MAR1!$C$44*J1153+MAR1!$D$44*K1153</f>
        <v/>
      </c>
      <c r="O1153" s="12">
        <f>MAR1!$B$5+MAR1!$C$5*COS(2*PI()*B1153/365)+MAR1!$D$5*SIN(2*PI()*B1153/365)+IF(E1153=1,MAR1!$B$11+MAR1!$D$11*L1153,MAR1!$C$11+MAR1!$E$11*L1153)</f>
        <v/>
      </c>
      <c r="P1153" s="12">
        <f>MAR1!$B$6+MAR1!$C$6*COS(2*PI()*B1153/365)+MAR1!$D$6*SIN(2*PI()*B1153/365)+IF(E1153=1,MAR1!$B$12+MAR1!$D$12*M1153,MAR1!$C$12+MAR1!$E$12*M1153)</f>
        <v/>
      </c>
      <c r="Q1153" s="12">
        <f>MAR1!$B$7+MAR1!$C$7*COS(2*PI()*B1153/365)+MAR1!$D$7*SIN(2*PI()*B1153/365)+IF(E1153=1,MAR1!$B$13+MAR1!$D$13*N1153,MAR1!$C$13+MAR1!$E$13*N1153)</f>
        <v/>
      </c>
      <c r="R1153" s="12">
        <f>MAR1!$B$5+MAR1!$C$5*COS(2*PI()*B1153/365)+MAR1!$D$5*SIN(2*PI()*B1153/365)+INDEX(ChangeFactor!$F$6:$F$17,C1153)+IF(G1153=1,MAR1!$B$11+INDEX(ChangeFactor!$G$6:$G$17,C1153)*MAR1!$D$11*L1153,MAR1!$C$11+INDEX(ChangeFactor!$G$6:$G$17,C1153)*MAR1!$E$11*L1153)</f>
        <v/>
      </c>
    </row>
    <row r="1154">
      <c r="A1154" s="6">
        <f>Data!U1154</f>
        <v/>
      </c>
      <c r="B1154" s="6">
        <f>MOD(A1154-1,365)+1</f>
        <v/>
      </c>
      <c r="C1154" s="6">
        <f>MATCH(B1154,Markov!$C$6:$C$17,1)</f>
        <v/>
      </c>
      <c r="D1154" s="16">
        <f>Data!V1154</f>
        <v/>
      </c>
      <c r="E1154" s="6">
        <f>IF(D1154&lt;IF(E1153=1,INDEX(Markov!$I$6:$I$17,C1154),INDEX(Markov!$H$6:$H$17,C1154)),1,0)</f>
        <v/>
      </c>
      <c r="F1154" s="12">
        <f>IF(E1154=1,GAMMA.INV(Data!W1154,INDEX(Markov!$Q$6:$Q$17,C1154),INDEX(Markov!$R$6:$R$17,C1154)),0)</f>
        <v/>
      </c>
      <c r="G1154" s="6">
        <f>IF(D1154&lt;IF(G1153=1,INDEX(ChangeFactor!$O$6:$O$17,C1154),INDEX(ChangeFactor!$N$6:$N$17,C1154)),1,0)</f>
        <v/>
      </c>
      <c r="H1154" s="12">
        <f>IF(G1154=1,GAMMA.INV(Data!W1154,INDEX(ChangeFactor!$R$6:$R$17,C1154),INDEX(ChangeFactor!$S$6:$S$17,C1154)),0)</f>
        <v/>
      </c>
      <c r="I1154" s="7">
        <f>NORM.S.INV(Data!X1154)</f>
        <v/>
      </c>
      <c r="J1154" s="7">
        <f>NORM.S.INV(Data!Y1154)</f>
        <v/>
      </c>
      <c r="K1154" s="7">
        <f>NORM.S.INV(Data!Z1154)</f>
        <v/>
      </c>
      <c r="L1154" s="7">
        <f>MAR1!$B$32*L1153+MAR1!$C$32*M1153+MAR1!$D$32*N1153+MAR1!$B$42*I1154+MAR1!$C$42*J1154+MAR1!$D$42*K1154</f>
        <v/>
      </c>
      <c r="M1154" s="7">
        <f>MAR1!$B$33*L1153+MAR1!$C$33*M1153+MAR1!$D$33*N1153+MAR1!$B$43*I1154+MAR1!$C$43*J1154+MAR1!$D$43*K1154</f>
        <v/>
      </c>
      <c r="N1154" s="7">
        <f>MAR1!$B$34*L1153+MAR1!$C$34*M1153+MAR1!$D$34*N1153+MAR1!$B$44*I1154+MAR1!$C$44*J1154+MAR1!$D$44*K1154</f>
        <v/>
      </c>
      <c r="O1154" s="12">
        <f>MAR1!$B$5+MAR1!$C$5*COS(2*PI()*B1154/365)+MAR1!$D$5*SIN(2*PI()*B1154/365)+IF(E1154=1,MAR1!$B$11+MAR1!$D$11*L1154,MAR1!$C$11+MAR1!$E$11*L1154)</f>
        <v/>
      </c>
      <c r="P1154" s="12">
        <f>MAR1!$B$6+MAR1!$C$6*COS(2*PI()*B1154/365)+MAR1!$D$6*SIN(2*PI()*B1154/365)+IF(E1154=1,MAR1!$B$12+MAR1!$D$12*M1154,MAR1!$C$12+MAR1!$E$12*M1154)</f>
        <v/>
      </c>
      <c r="Q1154" s="12">
        <f>MAR1!$B$7+MAR1!$C$7*COS(2*PI()*B1154/365)+MAR1!$D$7*SIN(2*PI()*B1154/365)+IF(E1154=1,MAR1!$B$13+MAR1!$D$13*N1154,MAR1!$C$13+MAR1!$E$13*N1154)</f>
        <v/>
      </c>
      <c r="R1154" s="12">
        <f>MAR1!$B$5+MAR1!$C$5*COS(2*PI()*B1154/365)+MAR1!$D$5*SIN(2*PI()*B1154/365)+INDEX(ChangeFactor!$F$6:$F$17,C1154)+IF(G1154=1,MAR1!$B$11+INDEX(ChangeFactor!$G$6:$G$17,C1154)*MAR1!$D$11*L1154,MAR1!$C$11+INDEX(ChangeFactor!$G$6:$G$17,C1154)*MAR1!$E$11*L1154)</f>
        <v/>
      </c>
    </row>
    <row r="1155">
      <c r="A1155" s="6">
        <f>Data!U1155</f>
        <v/>
      </c>
      <c r="B1155" s="6">
        <f>MOD(A1155-1,365)+1</f>
        <v/>
      </c>
      <c r="C1155" s="6">
        <f>MATCH(B1155,Markov!$C$6:$C$17,1)</f>
        <v/>
      </c>
      <c r="D1155" s="16">
        <f>Data!V1155</f>
        <v/>
      </c>
      <c r="E1155" s="6">
        <f>IF(D1155&lt;IF(E1154=1,INDEX(Markov!$I$6:$I$17,C1155),INDEX(Markov!$H$6:$H$17,C1155)),1,0)</f>
        <v/>
      </c>
      <c r="F1155" s="12">
        <f>IF(E1155=1,GAMMA.INV(Data!W1155,INDEX(Markov!$Q$6:$Q$17,C1155),INDEX(Markov!$R$6:$R$17,C1155)),0)</f>
        <v/>
      </c>
      <c r="G1155" s="6">
        <f>IF(D1155&lt;IF(G1154=1,INDEX(ChangeFactor!$O$6:$O$17,C1155),INDEX(ChangeFactor!$N$6:$N$17,C1155)),1,0)</f>
        <v/>
      </c>
      <c r="H1155" s="12">
        <f>IF(G1155=1,GAMMA.INV(Data!W1155,INDEX(ChangeFactor!$R$6:$R$17,C1155),INDEX(ChangeFactor!$S$6:$S$17,C1155)),0)</f>
        <v/>
      </c>
      <c r="I1155" s="7">
        <f>NORM.S.INV(Data!X1155)</f>
        <v/>
      </c>
      <c r="J1155" s="7">
        <f>NORM.S.INV(Data!Y1155)</f>
        <v/>
      </c>
      <c r="K1155" s="7">
        <f>NORM.S.INV(Data!Z1155)</f>
        <v/>
      </c>
      <c r="L1155" s="7">
        <f>MAR1!$B$32*L1154+MAR1!$C$32*M1154+MAR1!$D$32*N1154+MAR1!$B$42*I1155+MAR1!$C$42*J1155+MAR1!$D$42*K1155</f>
        <v/>
      </c>
      <c r="M1155" s="7">
        <f>MAR1!$B$33*L1154+MAR1!$C$33*M1154+MAR1!$D$33*N1154+MAR1!$B$43*I1155+MAR1!$C$43*J1155+MAR1!$D$43*K1155</f>
        <v/>
      </c>
      <c r="N1155" s="7">
        <f>MAR1!$B$34*L1154+MAR1!$C$34*M1154+MAR1!$D$34*N1154+MAR1!$B$44*I1155+MAR1!$C$44*J1155+MAR1!$D$44*K1155</f>
        <v/>
      </c>
      <c r="O1155" s="12">
        <f>MAR1!$B$5+MAR1!$C$5*COS(2*PI()*B1155/365)+MAR1!$D$5*SIN(2*PI()*B1155/365)+IF(E1155=1,MAR1!$B$11+MAR1!$D$11*L1155,MAR1!$C$11+MAR1!$E$11*L1155)</f>
        <v/>
      </c>
      <c r="P1155" s="12">
        <f>MAR1!$B$6+MAR1!$C$6*COS(2*PI()*B1155/365)+MAR1!$D$6*SIN(2*PI()*B1155/365)+IF(E1155=1,MAR1!$B$12+MAR1!$D$12*M1155,MAR1!$C$12+MAR1!$E$12*M1155)</f>
        <v/>
      </c>
      <c r="Q1155" s="12">
        <f>MAR1!$B$7+MAR1!$C$7*COS(2*PI()*B1155/365)+MAR1!$D$7*SIN(2*PI()*B1155/365)+IF(E1155=1,MAR1!$B$13+MAR1!$D$13*N1155,MAR1!$C$13+MAR1!$E$13*N1155)</f>
        <v/>
      </c>
      <c r="R1155" s="12">
        <f>MAR1!$B$5+MAR1!$C$5*COS(2*PI()*B1155/365)+MAR1!$D$5*SIN(2*PI()*B1155/365)+INDEX(ChangeFactor!$F$6:$F$17,C1155)+IF(G1155=1,MAR1!$B$11+INDEX(ChangeFactor!$G$6:$G$17,C1155)*MAR1!$D$11*L1155,MAR1!$C$11+INDEX(ChangeFactor!$G$6:$G$17,C1155)*MAR1!$E$11*L1155)</f>
        <v/>
      </c>
    </row>
    <row r="1156">
      <c r="A1156" s="6">
        <f>Data!U1156</f>
        <v/>
      </c>
      <c r="B1156" s="6">
        <f>MOD(A1156-1,365)+1</f>
        <v/>
      </c>
      <c r="C1156" s="6">
        <f>MATCH(B1156,Markov!$C$6:$C$17,1)</f>
        <v/>
      </c>
      <c r="D1156" s="16">
        <f>Data!V1156</f>
        <v/>
      </c>
      <c r="E1156" s="6">
        <f>IF(D1156&lt;IF(E1155=1,INDEX(Markov!$I$6:$I$17,C1156),INDEX(Markov!$H$6:$H$17,C1156)),1,0)</f>
        <v/>
      </c>
      <c r="F1156" s="12">
        <f>IF(E1156=1,GAMMA.INV(Data!W1156,INDEX(Markov!$Q$6:$Q$17,C1156),INDEX(Markov!$R$6:$R$17,C1156)),0)</f>
        <v/>
      </c>
      <c r="G1156" s="6">
        <f>IF(D1156&lt;IF(G1155=1,INDEX(ChangeFactor!$O$6:$O$17,C1156),INDEX(ChangeFactor!$N$6:$N$17,C1156)),1,0)</f>
        <v/>
      </c>
      <c r="H1156" s="12">
        <f>IF(G1156=1,GAMMA.INV(Data!W1156,INDEX(ChangeFactor!$R$6:$R$17,C1156),INDEX(ChangeFactor!$S$6:$S$17,C1156)),0)</f>
        <v/>
      </c>
      <c r="I1156" s="7">
        <f>NORM.S.INV(Data!X1156)</f>
        <v/>
      </c>
      <c r="J1156" s="7">
        <f>NORM.S.INV(Data!Y1156)</f>
        <v/>
      </c>
      <c r="K1156" s="7">
        <f>NORM.S.INV(Data!Z1156)</f>
        <v/>
      </c>
      <c r="L1156" s="7">
        <f>MAR1!$B$32*L1155+MAR1!$C$32*M1155+MAR1!$D$32*N1155+MAR1!$B$42*I1156+MAR1!$C$42*J1156+MAR1!$D$42*K1156</f>
        <v/>
      </c>
      <c r="M1156" s="7">
        <f>MAR1!$B$33*L1155+MAR1!$C$33*M1155+MAR1!$D$33*N1155+MAR1!$B$43*I1156+MAR1!$C$43*J1156+MAR1!$D$43*K1156</f>
        <v/>
      </c>
      <c r="N1156" s="7">
        <f>MAR1!$B$34*L1155+MAR1!$C$34*M1155+MAR1!$D$34*N1155+MAR1!$B$44*I1156+MAR1!$C$44*J1156+MAR1!$D$44*K1156</f>
        <v/>
      </c>
      <c r="O1156" s="12">
        <f>MAR1!$B$5+MAR1!$C$5*COS(2*PI()*B1156/365)+MAR1!$D$5*SIN(2*PI()*B1156/365)+IF(E1156=1,MAR1!$B$11+MAR1!$D$11*L1156,MAR1!$C$11+MAR1!$E$11*L1156)</f>
        <v/>
      </c>
      <c r="P1156" s="12">
        <f>MAR1!$B$6+MAR1!$C$6*COS(2*PI()*B1156/365)+MAR1!$D$6*SIN(2*PI()*B1156/365)+IF(E1156=1,MAR1!$B$12+MAR1!$D$12*M1156,MAR1!$C$12+MAR1!$E$12*M1156)</f>
        <v/>
      </c>
      <c r="Q1156" s="12">
        <f>MAR1!$B$7+MAR1!$C$7*COS(2*PI()*B1156/365)+MAR1!$D$7*SIN(2*PI()*B1156/365)+IF(E1156=1,MAR1!$B$13+MAR1!$D$13*N1156,MAR1!$C$13+MAR1!$E$13*N1156)</f>
        <v/>
      </c>
      <c r="R1156" s="12">
        <f>MAR1!$B$5+MAR1!$C$5*COS(2*PI()*B1156/365)+MAR1!$D$5*SIN(2*PI()*B1156/365)+INDEX(ChangeFactor!$F$6:$F$17,C1156)+IF(G1156=1,MAR1!$B$11+INDEX(ChangeFactor!$G$6:$G$17,C1156)*MAR1!$D$11*L1156,MAR1!$C$11+INDEX(ChangeFactor!$G$6:$G$17,C1156)*MAR1!$E$11*L1156)</f>
        <v/>
      </c>
    </row>
    <row r="1157">
      <c r="A1157" s="6">
        <f>Data!U1157</f>
        <v/>
      </c>
      <c r="B1157" s="6">
        <f>MOD(A1157-1,365)+1</f>
        <v/>
      </c>
      <c r="C1157" s="6">
        <f>MATCH(B1157,Markov!$C$6:$C$17,1)</f>
        <v/>
      </c>
      <c r="D1157" s="16">
        <f>Data!V1157</f>
        <v/>
      </c>
      <c r="E1157" s="6">
        <f>IF(D1157&lt;IF(E1156=1,INDEX(Markov!$I$6:$I$17,C1157),INDEX(Markov!$H$6:$H$17,C1157)),1,0)</f>
        <v/>
      </c>
      <c r="F1157" s="12">
        <f>IF(E1157=1,GAMMA.INV(Data!W1157,INDEX(Markov!$Q$6:$Q$17,C1157),INDEX(Markov!$R$6:$R$17,C1157)),0)</f>
        <v/>
      </c>
      <c r="G1157" s="6">
        <f>IF(D1157&lt;IF(G1156=1,INDEX(ChangeFactor!$O$6:$O$17,C1157),INDEX(ChangeFactor!$N$6:$N$17,C1157)),1,0)</f>
        <v/>
      </c>
      <c r="H1157" s="12">
        <f>IF(G1157=1,GAMMA.INV(Data!W1157,INDEX(ChangeFactor!$R$6:$R$17,C1157),INDEX(ChangeFactor!$S$6:$S$17,C1157)),0)</f>
        <v/>
      </c>
      <c r="I1157" s="7">
        <f>NORM.S.INV(Data!X1157)</f>
        <v/>
      </c>
      <c r="J1157" s="7">
        <f>NORM.S.INV(Data!Y1157)</f>
        <v/>
      </c>
      <c r="K1157" s="7">
        <f>NORM.S.INV(Data!Z1157)</f>
        <v/>
      </c>
      <c r="L1157" s="7">
        <f>MAR1!$B$32*L1156+MAR1!$C$32*M1156+MAR1!$D$32*N1156+MAR1!$B$42*I1157+MAR1!$C$42*J1157+MAR1!$D$42*K1157</f>
        <v/>
      </c>
      <c r="M1157" s="7">
        <f>MAR1!$B$33*L1156+MAR1!$C$33*M1156+MAR1!$D$33*N1156+MAR1!$B$43*I1157+MAR1!$C$43*J1157+MAR1!$D$43*K1157</f>
        <v/>
      </c>
      <c r="N1157" s="7">
        <f>MAR1!$B$34*L1156+MAR1!$C$34*M1156+MAR1!$D$34*N1156+MAR1!$B$44*I1157+MAR1!$C$44*J1157+MAR1!$D$44*K1157</f>
        <v/>
      </c>
      <c r="O1157" s="12">
        <f>MAR1!$B$5+MAR1!$C$5*COS(2*PI()*B1157/365)+MAR1!$D$5*SIN(2*PI()*B1157/365)+IF(E1157=1,MAR1!$B$11+MAR1!$D$11*L1157,MAR1!$C$11+MAR1!$E$11*L1157)</f>
        <v/>
      </c>
      <c r="P1157" s="12">
        <f>MAR1!$B$6+MAR1!$C$6*COS(2*PI()*B1157/365)+MAR1!$D$6*SIN(2*PI()*B1157/365)+IF(E1157=1,MAR1!$B$12+MAR1!$D$12*M1157,MAR1!$C$12+MAR1!$E$12*M1157)</f>
        <v/>
      </c>
      <c r="Q1157" s="12">
        <f>MAR1!$B$7+MAR1!$C$7*COS(2*PI()*B1157/365)+MAR1!$D$7*SIN(2*PI()*B1157/365)+IF(E1157=1,MAR1!$B$13+MAR1!$D$13*N1157,MAR1!$C$13+MAR1!$E$13*N1157)</f>
        <v/>
      </c>
      <c r="R1157" s="12">
        <f>MAR1!$B$5+MAR1!$C$5*COS(2*PI()*B1157/365)+MAR1!$D$5*SIN(2*PI()*B1157/365)+INDEX(ChangeFactor!$F$6:$F$17,C1157)+IF(G1157=1,MAR1!$B$11+INDEX(ChangeFactor!$G$6:$G$17,C1157)*MAR1!$D$11*L1157,MAR1!$C$11+INDEX(ChangeFactor!$G$6:$G$17,C1157)*MAR1!$E$11*L1157)</f>
        <v/>
      </c>
    </row>
    <row r="1158">
      <c r="A1158" s="6">
        <f>Data!U1158</f>
        <v/>
      </c>
      <c r="B1158" s="6">
        <f>MOD(A1158-1,365)+1</f>
        <v/>
      </c>
      <c r="C1158" s="6">
        <f>MATCH(B1158,Markov!$C$6:$C$17,1)</f>
        <v/>
      </c>
      <c r="D1158" s="16">
        <f>Data!V1158</f>
        <v/>
      </c>
      <c r="E1158" s="6">
        <f>IF(D1158&lt;IF(E1157=1,INDEX(Markov!$I$6:$I$17,C1158),INDEX(Markov!$H$6:$H$17,C1158)),1,0)</f>
        <v/>
      </c>
      <c r="F1158" s="12">
        <f>IF(E1158=1,GAMMA.INV(Data!W1158,INDEX(Markov!$Q$6:$Q$17,C1158),INDEX(Markov!$R$6:$R$17,C1158)),0)</f>
        <v/>
      </c>
      <c r="G1158" s="6">
        <f>IF(D1158&lt;IF(G1157=1,INDEX(ChangeFactor!$O$6:$O$17,C1158),INDEX(ChangeFactor!$N$6:$N$17,C1158)),1,0)</f>
        <v/>
      </c>
      <c r="H1158" s="12">
        <f>IF(G1158=1,GAMMA.INV(Data!W1158,INDEX(ChangeFactor!$R$6:$R$17,C1158),INDEX(ChangeFactor!$S$6:$S$17,C1158)),0)</f>
        <v/>
      </c>
      <c r="I1158" s="7">
        <f>NORM.S.INV(Data!X1158)</f>
        <v/>
      </c>
      <c r="J1158" s="7">
        <f>NORM.S.INV(Data!Y1158)</f>
        <v/>
      </c>
      <c r="K1158" s="7">
        <f>NORM.S.INV(Data!Z1158)</f>
        <v/>
      </c>
      <c r="L1158" s="7">
        <f>MAR1!$B$32*L1157+MAR1!$C$32*M1157+MAR1!$D$32*N1157+MAR1!$B$42*I1158+MAR1!$C$42*J1158+MAR1!$D$42*K1158</f>
        <v/>
      </c>
      <c r="M1158" s="7">
        <f>MAR1!$B$33*L1157+MAR1!$C$33*M1157+MAR1!$D$33*N1157+MAR1!$B$43*I1158+MAR1!$C$43*J1158+MAR1!$D$43*K1158</f>
        <v/>
      </c>
      <c r="N1158" s="7">
        <f>MAR1!$B$34*L1157+MAR1!$C$34*M1157+MAR1!$D$34*N1157+MAR1!$B$44*I1158+MAR1!$C$44*J1158+MAR1!$D$44*K1158</f>
        <v/>
      </c>
      <c r="O1158" s="12">
        <f>MAR1!$B$5+MAR1!$C$5*COS(2*PI()*B1158/365)+MAR1!$D$5*SIN(2*PI()*B1158/365)+IF(E1158=1,MAR1!$B$11+MAR1!$D$11*L1158,MAR1!$C$11+MAR1!$E$11*L1158)</f>
        <v/>
      </c>
      <c r="P1158" s="12">
        <f>MAR1!$B$6+MAR1!$C$6*COS(2*PI()*B1158/365)+MAR1!$D$6*SIN(2*PI()*B1158/365)+IF(E1158=1,MAR1!$B$12+MAR1!$D$12*M1158,MAR1!$C$12+MAR1!$E$12*M1158)</f>
        <v/>
      </c>
      <c r="Q1158" s="12">
        <f>MAR1!$B$7+MAR1!$C$7*COS(2*PI()*B1158/365)+MAR1!$D$7*SIN(2*PI()*B1158/365)+IF(E1158=1,MAR1!$B$13+MAR1!$D$13*N1158,MAR1!$C$13+MAR1!$E$13*N1158)</f>
        <v/>
      </c>
      <c r="R1158" s="12">
        <f>MAR1!$B$5+MAR1!$C$5*COS(2*PI()*B1158/365)+MAR1!$D$5*SIN(2*PI()*B1158/365)+INDEX(ChangeFactor!$F$6:$F$17,C1158)+IF(G1158=1,MAR1!$B$11+INDEX(ChangeFactor!$G$6:$G$17,C1158)*MAR1!$D$11*L1158,MAR1!$C$11+INDEX(ChangeFactor!$G$6:$G$17,C1158)*MAR1!$E$11*L1158)</f>
        <v/>
      </c>
    </row>
    <row r="1159">
      <c r="A1159" s="6">
        <f>Data!U1159</f>
        <v/>
      </c>
      <c r="B1159" s="6">
        <f>MOD(A1159-1,365)+1</f>
        <v/>
      </c>
      <c r="C1159" s="6">
        <f>MATCH(B1159,Markov!$C$6:$C$17,1)</f>
        <v/>
      </c>
      <c r="D1159" s="16">
        <f>Data!V1159</f>
        <v/>
      </c>
      <c r="E1159" s="6">
        <f>IF(D1159&lt;IF(E1158=1,INDEX(Markov!$I$6:$I$17,C1159),INDEX(Markov!$H$6:$H$17,C1159)),1,0)</f>
        <v/>
      </c>
      <c r="F1159" s="12">
        <f>IF(E1159=1,GAMMA.INV(Data!W1159,INDEX(Markov!$Q$6:$Q$17,C1159),INDEX(Markov!$R$6:$R$17,C1159)),0)</f>
        <v/>
      </c>
      <c r="G1159" s="6">
        <f>IF(D1159&lt;IF(G1158=1,INDEX(ChangeFactor!$O$6:$O$17,C1159),INDEX(ChangeFactor!$N$6:$N$17,C1159)),1,0)</f>
        <v/>
      </c>
      <c r="H1159" s="12">
        <f>IF(G1159=1,GAMMA.INV(Data!W1159,INDEX(ChangeFactor!$R$6:$R$17,C1159),INDEX(ChangeFactor!$S$6:$S$17,C1159)),0)</f>
        <v/>
      </c>
      <c r="I1159" s="7">
        <f>NORM.S.INV(Data!X1159)</f>
        <v/>
      </c>
      <c r="J1159" s="7">
        <f>NORM.S.INV(Data!Y1159)</f>
        <v/>
      </c>
      <c r="K1159" s="7">
        <f>NORM.S.INV(Data!Z1159)</f>
        <v/>
      </c>
      <c r="L1159" s="7">
        <f>MAR1!$B$32*L1158+MAR1!$C$32*M1158+MAR1!$D$32*N1158+MAR1!$B$42*I1159+MAR1!$C$42*J1159+MAR1!$D$42*K1159</f>
        <v/>
      </c>
      <c r="M1159" s="7">
        <f>MAR1!$B$33*L1158+MAR1!$C$33*M1158+MAR1!$D$33*N1158+MAR1!$B$43*I1159+MAR1!$C$43*J1159+MAR1!$D$43*K1159</f>
        <v/>
      </c>
      <c r="N1159" s="7">
        <f>MAR1!$B$34*L1158+MAR1!$C$34*M1158+MAR1!$D$34*N1158+MAR1!$B$44*I1159+MAR1!$C$44*J1159+MAR1!$D$44*K1159</f>
        <v/>
      </c>
      <c r="O1159" s="12">
        <f>MAR1!$B$5+MAR1!$C$5*COS(2*PI()*B1159/365)+MAR1!$D$5*SIN(2*PI()*B1159/365)+IF(E1159=1,MAR1!$B$11+MAR1!$D$11*L1159,MAR1!$C$11+MAR1!$E$11*L1159)</f>
        <v/>
      </c>
      <c r="P1159" s="12">
        <f>MAR1!$B$6+MAR1!$C$6*COS(2*PI()*B1159/365)+MAR1!$D$6*SIN(2*PI()*B1159/365)+IF(E1159=1,MAR1!$B$12+MAR1!$D$12*M1159,MAR1!$C$12+MAR1!$E$12*M1159)</f>
        <v/>
      </c>
      <c r="Q1159" s="12">
        <f>MAR1!$B$7+MAR1!$C$7*COS(2*PI()*B1159/365)+MAR1!$D$7*SIN(2*PI()*B1159/365)+IF(E1159=1,MAR1!$B$13+MAR1!$D$13*N1159,MAR1!$C$13+MAR1!$E$13*N1159)</f>
        <v/>
      </c>
      <c r="R1159" s="12">
        <f>MAR1!$B$5+MAR1!$C$5*COS(2*PI()*B1159/365)+MAR1!$D$5*SIN(2*PI()*B1159/365)+INDEX(ChangeFactor!$F$6:$F$17,C1159)+IF(G1159=1,MAR1!$B$11+INDEX(ChangeFactor!$G$6:$G$17,C1159)*MAR1!$D$11*L1159,MAR1!$C$11+INDEX(ChangeFactor!$G$6:$G$17,C1159)*MAR1!$E$11*L1159)</f>
        <v/>
      </c>
    </row>
    <row r="1160">
      <c r="A1160" s="6">
        <f>Data!U1160</f>
        <v/>
      </c>
      <c r="B1160" s="6">
        <f>MOD(A1160-1,365)+1</f>
        <v/>
      </c>
      <c r="C1160" s="6">
        <f>MATCH(B1160,Markov!$C$6:$C$17,1)</f>
        <v/>
      </c>
      <c r="D1160" s="16">
        <f>Data!V1160</f>
        <v/>
      </c>
      <c r="E1160" s="6">
        <f>IF(D1160&lt;IF(E1159=1,INDEX(Markov!$I$6:$I$17,C1160),INDEX(Markov!$H$6:$H$17,C1160)),1,0)</f>
        <v/>
      </c>
      <c r="F1160" s="12">
        <f>IF(E1160=1,GAMMA.INV(Data!W1160,INDEX(Markov!$Q$6:$Q$17,C1160),INDEX(Markov!$R$6:$R$17,C1160)),0)</f>
        <v/>
      </c>
      <c r="G1160" s="6">
        <f>IF(D1160&lt;IF(G1159=1,INDEX(ChangeFactor!$O$6:$O$17,C1160),INDEX(ChangeFactor!$N$6:$N$17,C1160)),1,0)</f>
        <v/>
      </c>
      <c r="H1160" s="12">
        <f>IF(G1160=1,GAMMA.INV(Data!W1160,INDEX(ChangeFactor!$R$6:$R$17,C1160),INDEX(ChangeFactor!$S$6:$S$17,C1160)),0)</f>
        <v/>
      </c>
      <c r="I1160" s="7">
        <f>NORM.S.INV(Data!X1160)</f>
        <v/>
      </c>
      <c r="J1160" s="7">
        <f>NORM.S.INV(Data!Y1160)</f>
        <v/>
      </c>
      <c r="K1160" s="7">
        <f>NORM.S.INV(Data!Z1160)</f>
        <v/>
      </c>
      <c r="L1160" s="7">
        <f>MAR1!$B$32*L1159+MAR1!$C$32*M1159+MAR1!$D$32*N1159+MAR1!$B$42*I1160+MAR1!$C$42*J1160+MAR1!$D$42*K1160</f>
        <v/>
      </c>
      <c r="M1160" s="7">
        <f>MAR1!$B$33*L1159+MAR1!$C$33*M1159+MAR1!$D$33*N1159+MAR1!$B$43*I1160+MAR1!$C$43*J1160+MAR1!$D$43*K1160</f>
        <v/>
      </c>
      <c r="N1160" s="7">
        <f>MAR1!$B$34*L1159+MAR1!$C$34*M1159+MAR1!$D$34*N1159+MAR1!$B$44*I1160+MAR1!$C$44*J1160+MAR1!$D$44*K1160</f>
        <v/>
      </c>
      <c r="O1160" s="12">
        <f>MAR1!$B$5+MAR1!$C$5*COS(2*PI()*B1160/365)+MAR1!$D$5*SIN(2*PI()*B1160/365)+IF(E1160=1,MAR1!$B$11+MAR1!$D$11*L1160,MAR1!$C$11+MAR1!$E$11*L1160)</f>
        <v/>
      </c>
      <c r="P1160" s="12">
        <f>MAR1!$B$6+MAR1!$C$6*COS(2*PI()*B1160/365)+MAR1!$D$6*SIN(2*PI()*B1160/365)+IF(E1160=1,MAR1!$B$12+MAR1!$D$12*M1160,MAR1!$C$12+MAR1!$E$12*M1160)</f>
        <v/>
      </c>
      <c r="Q1160" s="12">
        <f>MAR1!$B$7+MAR1!$C$7*COS(2*PI()*B1160/365)+MAR1!$D$7*SIN(2*PI()*B1160/365)+IF(E1160=1,MAR1!$B$13+MAR1!$D$13*N1160,MAR1!$C$13+MAR1!$E$13*N1160)</f>
        <v/>
      </c>
      <c r="R1160" s="12">
        <f>MAR1!$B$5+MAR1!$C$5*COS(2*PI()*B1160/365)+MAR1!$D$5*SIN(2*PI()*B1160/365)+INDEX(ChangeFactor!$F$6:$F$17,C1160)+IF(G1160=1,MAR1!$B$11+INDEX(ChangeFactor!$G$6:$G$17,C1160)*MAR1!$D$11*L1160,MAR1!$C$11+INDEX(ChangeFactor!$G$6:$G$17,C1160)*MAR1!$E$11*L1160)</f>
        <v/>
      </c>
    </row>
    <row r="1161">
      <c r="A1161" s="6">
        <f>Data!U1161</f>
        <v/>
      </c>
      <c r="B1161" s="6">
        <f>MOD(A1161-1,365)+1</f>
        <v/>
      </c>
      <c r="C1161" s="6">
        <f>MATCH(B1161,Markov!$C$6:$C$17,1)</f>
        <v/>
      </c>
      <c r="D1161" s="16">
        <f>Data!V1161</f>
        <v/>
      </c>
      <c r="E1161" s="6">
        <f>IF(D1161&lt;IF(E1160=1,INDEX(Markov!$I$6:$I$17,C1161),INDEX(Markov!$H$6:$H$17,C1161)),1,0)</f>
        <v/>
      </c>
      <c r="F1161" s="12">
        <f>IF(E1161=1,GAMMA.INV(Data!W1161,INDEX(Markov!$Q$6:$Q$17,C1161),INDEX(Markov!$R$6:$R$17,C1161)),0)</f>
        <v/>
      </c>
      <c r="G1161" s="6">
        <f>IF(D1161&lt;IF(G1160=1,INDEX(ChangeFactor!$O$6:$O$17,C1161),INDEX(ChangeFactor!$N$6:$N$17,C1161)),1,0)</f>
        <v/>
      </c>
      <c r="H1161" s="12">
        <f>IF(G1161=1,GAMMA.INV(Data!W1161,INDEX(ChangeFactor!$R$6:$R$17,C1161),INDEX(ChangeFactor!$S$6:$S$17,C1161)),0)</f>
        <v/>
      </c>
      <c r="I1161" s="7">
        <f>NORM.S.INV(Data!X1161)</f>
        <v/>
      </c>
      <c r="J1161" s="7">
        <f>NORM.S.INV(Data!Y1161)</f>
        <v/>
      </c>
      <c r="K1161" s="7">
        <f>NORM.S.INV(Data!Z1161)</f>
        <v/>
      </c>
      <c r="L1161" s="7">
        <f>MAR1!$B$32*L1160+MAR1!$C$32*M1160+MAR1!$D$32*N1160+MAR1!$B$42*I1161+MAR1!$C$42*J1161+MAR1!$D$42*K1161</f>
        <v/>
      </c>
      <c r="M1161" s="7">
        <f>MAR1!$B$33*L1160+MAR1!$C$33*M1160+MAR1!$D$33*N1160+MAR1!$B$43*I1161+MAR1!$C$43*J1161+MAR1!$D$43*K1161</f>
        <v/>
      </c>
      <c r="N1161" s="7">
        <f>MAR1!$B$34*L1160+MAR1!$C$34*M1160+MAR1!$D$34*N1160+MAR1!$B$44*I1161+MAR1!$C$44*J1161+MAR1!$D$44*K1161</f>
        <v/>
      </c>
      <c r="O1161" s="12">
        <f>MAR1!$B$5+MAR1!$C$5*COS(2*PI()*B1161/365)+MAR1!$D$5*SIN(2*PI()*B1161/365)+IF(E1161=1,MAR1!$B$11+MAR1!$D$11*L1161,MAR1!$C$11+MAR1!$E$11*L1161)</f>
        <v/>
      </c>
      <c r="P1161" s="12">
        <f>MAR1!$B$6+MAR1!$C$6*COS(2*PI()*B1161/365)+MAR1!$D$6*SIN(2*PI()*B1161/365)+IF(E1161=1,MAR1!$B$12+MAR1!$D$12*M1161,MAR1!$C$12+MAR1!$E$12*M1161)</f>
        <v/>
      </c>
      <c r="Q1161" s="12">
        <f>MAR1!$B$7+MAR1!$C$7*COS(2*PI()*B1161/365)+MAR1!$D$7*SIN(2*PI()*B1161/365)+IF(E1161=1,MAR1!$B$13+MAR1!$D$13*N1161,MAR1!$C$13+MAR1!$E$13*N1161)</f>
        <v/>
      </c>
      <c r="R1161" s="12">
        <f>MAR1!$B$5+MAR1!$C$5*COS(2*PI()*B1161/365)+MAR1!$D$5*SIN(2*PI()*B1161/365)+INDEX(ChangeFactor!$F$6:$F$17,C1161)+IF(G1161=1,MAR1!$B$11+INDEX(ChangeFactor!$G$6:$G$17,C1161)*MAR1!$D$11*L1161,MAR1!$C$11+INDEX(ChangeFactor!$G$6:$G$17,C1161)*MAR1!$E$11*L1161)</f>
        <v/>
      </c>
    </row>
    <row r="1162">
      <c r="A1162" s="6">
        <f>Data!U1162</f>
        <v/>
      </c>
      <c r="B1162" s="6">
        <f>MOD(A1162-1,365)+1</f>
        <v/>
      </c>
      <c r="C1162" s="6">
        <f>MATCH(B1162,Markov!$C$6:$C$17,1)</f>
        <v/>
      </c>
      <c r="D1162" s="16">
        <f>Data!V1162</f>
        <v/>
      </c>
      <c r="E1162" s="6">
        <f>IF(D1162&lt;IF(E1161=1,INDEX(Markov!$I$6:$I$17,C1162),INDEX(Markov!$H$6:$H$17,C1162)),1,0)</f>
        <v/>
      </c>
      <c r="F1162" s="12">
        <f>IF(E1162=1,GAMMA.INV(Data!W1162,INDEX(Markov!$Q$6:$Q$17,C1162),INDEX(Markov!$R$6:$R$17,C1162)),0)</f>
        <v/>
      </c>
      <c r="G1162" s="6">
        <f>IF(D1162&lt;IF(G1161=1,INDEX(ChangeFactor!$O$6:$O$17,C1162),INDEX(ChangeFactor!$N$6:$N$17,C1162)),1,0)</f>
        <v/>
      </c>
      <c r="H1162" s="12">
        <f>IF(G1162=1,GAMMA.INV(Data!W1162,INDEX(ChangeFactor!$R$6:$R$17,C1162),INDEX(ChangeFactor!$S$6:$S$17,C1162)),0)</f>
        <v/>
      </c>
      <c r="I1162" s="7">
        <f>NORM.S.INV(Data!X1162)</f>
        <v/>
      </c>
      <c r="J1162" s="7">
        <f>NORM.S.INV(Data!Y1162)</f>
        <v/>
      </c>
      <c r="K1162" s="7">
        <f>NORM.S.INV(Data!Z1162)</f>
        <v/>
      </c>
      <c r="L1162" s="7">
        <f>MAR1!$B$32*L1161+MAR1!$C$32*M1161+MAR1!$D$32*N1161+MAR1!$B$42*I1162+MAR1!$C$42*J1162+MAR1!$D$42*K1162</f>
        <v/>
      </c>
      <c r="M1162" s="7">
        <f>MAR1!$B$33*L1161+MAR1!$C$33*M1161+MAR1!$D$33*N1161+MAR1!$B$43*I1162+MAR1!$C$43*J1162+MAR1!$D$43*K1162</f>
        <v/>
      </c>
      <c r="N1162" s="7">
        <f>MAR1!$B$34*L1161+MAR1!$C$34*M1161+MAR1!$D$34*N1161+MAR1!$B$44*I1162+MAR1!$C$44*J1162+MAR1!$D$44*K1162</f>
        <v/>
      </c>
      <c r="O1162" s="12">
        <f>MAR1!$B$5+MAR1!$C$5*COS(2*PI()*B1162/365)+MAR1!$D$5*SIN(2*PI()*B1162/365)+IF(E1162=1,MAR1!$B$11+MAR1!$D$11*L1162,MAR1!$C$11+MAR1!$E$11*L1162)</f>
        <v/>
      </c>
      <c r="P1162" s="12">
        <f>MAR1!$B$6+MAR1!$C$6*COS(2*PI()*B1162/365)+MAR1!$D$6*SIN(2*PI()*B1162/365)+IF(E1162=1,MAR1!$B$12+MAR1!$D$12*M1162,MAR1!$C$12+MAR1!$E$12*M1162)</f>
        <v/>
      </c>
      <c r="Q1162" s="12">
        <f>MAR1!$B$7+MAR1!$C$7*COS(2*PI()*B1162/365)+MAR1!$D$7*SIN(2*PI()*B1162/365)+IF(E1162=1,MAR1!$B$13+MAR1!$D$13*N1162,MAR1!$C$13+MAR1!$E$13*N1162)</f>
        <v/>
      </c>
      <c r="R1162" s="12">
        <f>MAR1!$B$5+MAR1!$C$5*COS(2*PI()*B1162/365)+MAR1!$D$5*SIN(2*PI()*B1162/365)+INDEX(ChangeFactor!$F$6:$F$17,C1162)+IF(G1162=1,MAR1!$B$11+INDEX(ChangeFactor!$G$6:$G$17,C1162)*MAR1!$D$11*L1162,MAR1!$C$11+INDEX(ChangeFactor!$G$6:$G$17,C1162)*MAR1!$E$11*L1162)</f>
        <v/>
      </c>
    </row>
    <row r="1163">
      <c r="A1163" s="6">
        <f>Data!U1163</f>
        <v/>
      </c>
      <c r="B1163" s="6">
        <f>MOD(A1163-1,365)+1</f>
        <v/>
      </c>
      <c r="C1163" s="6">
        <f>MATCH(B1163,Markov!$C$6:$C$17,1)</f>
        <v/>
      </c>
      <c r="D1163" s="16">
        <f>Data!V1163</f>
        <v/>
      </c>
      <c r="E1163" s="6">
        <f>IF(D1163&lt;IF(E1162=1,INDEX(Markov!$I$6:$I$17,C1163),INDEX(Markov!$H$6:$H$17,C1163)),1,0)</f>
        <v/>
      </c>
      <c r="F1163" s="12">
        <f>IF(E1163=1,GAMMA.INV(Data!W1163,INDEX(Markov!$Q$6:$Q$17,C1163),INDEX(Markov!$R$6:$R$17,C1163)),0)</f>
        <v/>
      </c>
      <c r="G1163" s="6">
        <f>IF(D1163&lt;IF(G1162=1,INDEX(ChangeFactor!$O$6:$O$17,C1163),INDEX(ChangeFactor!$N$6:$N$17,C1163)),1,0)</f>
        <v/>
      </c>
      <c r="H1163" s="12">
        <f>IF(G1163=1,GAMMA.INV(Data!W1163,INDEX(ChangeFactor!$R$6:$R$17,C1163),INDEX(ChangeFactor!$S$6:$S$17,C1163)),0)</f>
        <v/>
      </c>
      <c r="I1163" s="7">
        <f>NORM.S.INV(Data!X1163)</f>
        <v/>
      </c>
      <c r="J1163" s="7">
        <f>NORM.S.INV(Data!Y1163)</f>
        <v/>
      </c>
      <c r="K1163" s="7">
        <f>NORM.S.INV(Data!Z1163)</f>
        <v/>
      </c>
      <c r="L1163" s="7">
        <f>MAR1!$B$32*L1162+MAR1!$C$32*M1162+MAR1!$D$32*N1162+MAR1!$B$42*I1163+MAR1!$C$42*J1163+MAR1!$D$42*K1163</f>
        <v/>
      </c>
      <c r="M1163" s="7">
        <f>MAR1!$B$33*L1162+MAR1!$C$33*M1162+MAR1!$D$33*N1162+MAR1!$B$43*I1163+MAR1!$C$43*J1163+MAR1!$D$43*K1163</f>
        <v/>
      </c>
      <c r="N1163" s="7">
        <f>MAR1!$B$34*L1162+MAR1!$C$34*M1162+MAR1!$D$34*N1162+MAR1!$B$44*I1163+MAR1!$C$44*J1163+MAR1!$D$44*K1163</f>
        <v/>
      </c>
      <c r="O1163" s="12">
        <f>MAR1!$B$5+MAR1!$C$5*COS(2*PI()*B1163/365)+MAR1!$D$5*SIN(2*PI()*B1163/365)+IF(E1163=1,MAR1!$B$11+MAR1!$D$11*L1163,MAR1!$C$11+MAR1!$E$11*L1163)</f>
        <v/>
      </c>
      <c r="P1163" s="12">
        <f>MAR1!$B$6+MAR1!$C$6*COS(2*PI()*B1163/365)+MAR1!$D$6*SIN(2*PI()*B1163/365)+IF(E1163=1,MAR1!$B$12+MAR1!$D$12*M1163,MAR1!$C$12+MAR1!$E$12*M1163)</f>
        <v/>
      </c>
      <c r="Q1163" s="12">
        <f>MAR1!$B$7+MAR1!$C$7*COS(2*PI()*B1163/365)+MAR1!$D$7*SIN(2*PI()*B1163/365)+IF(E1163=1,MAR1!$B$13+MAR1!$D$13*N1163,MAR1!$C$13+MAR1!$E$13*N1163)</f>
        <v/>
      </c>
      <c r="R1163" s="12">
        <f>MAR1!$B$5+MAR1!$C$5*COS(2*PI()*B1163/365)+MAR1!$D$5*SIN(2*PI()*B1163/365)+INDEX(ChangeFactor!$F$6:$F$17,C1163)+IF(G1163=1,MAR1!$B$11+INDEX(ChangeFactor!$G$6:$G$17,C1163)*MAR1!$D$11*L1163,MAR1!$C$11+INDEX(ChangeFactor!$G$6:$G$17,C1163)*MAR1!$E$11*L1163)</f>
        <v/>
      </c>
    </row>
    <row r="1164">
      <c r="A1164" s="6">
        <f>Data!U1164</f>
        <v/>
      </c>
      <c r="B1164" s="6">
        <f>MOD(A1164-1,365)+1</f>
        <v/>
      </c>
      <c r="C1164" s="6">
        <f>MATCH(B1164,Markov!$C$6:$C$17,1)</f>
        <v/>
      </c>
      <c r="D1164" s="16">
        <f>Data!V1164</f>
        <v/>
      </c>
      <c r="E1164" s="6">
        <f>IF(D1164&lt;IF(E1163=1,INDEX(Markov!$I$6:$I$17,C1164),INDEX(Markov!$H$6:$H$17,C1164)),1,0)</f>
        <v/>
      </c>
      <c r="F1164" s="12">
        <f>IF(E1164=1,GAMMA.INV(Data!W1164,INDEX(Markov!$Q$6:$Q$17,C1164),INDEX(Markov!$R$6:$R$17,C1164)),0)</f>
        <v/>
      </c>
      <c r="G1164" s="6">
        <f>IF(D1164&lt;IF(G1163=1,INDEX(ChangeFactor!$O$6:$O$17,C1164),INDEX(ChangeFactor!$N$6:$N$17,C1164)),1,0)</f>
        <v/>
      </c>
      <c r="H1164" s="12">
        <f>IF(G1164=1,GAMMA.INV(Data!W1164,INDEX(ChangeFactor!$R$6:$R$17,C1164),INDEX(ChangeFactor!$S$6:$S$17,C1164)),0)</f>
        <v/>
      </c>
      <c r="I1164" s="7">
        <f>NORM.S.INV(Data!X1164)</f>
        <v/>
      </c>
      <c r="J1164" s="7">
        <f>NORM.S.INV(Data!Y1164)</f>
        <v/>
      </c>
      <c r="K1164" s="7">
        <f>NORM.S.INV(Data!Z1164)</f>
        <v/>
      </c>
      <c r="L1164" s="7">
        <f>MAR1!$B$32*L1163+MAR1!$C$32*M1163+MAR1!$D$32*N1163+MAR1!$B$42*I1164+MAR1!$C$42*J1164+MAR1!$D$42*K1164</f>
        <v/>
      </c>
      <c r="M1164" s="7">
        <f>MAR1!$B$33*L1163+MAR1!$C$33*M1163+MAR1!$D$33*N1163+MAR1!$B$43*I1164+MAR1!$C$43*J1164+MAR1!$D$43*K1164</f>
        <v/>
      </c>
      <c r="N1164" s="7">
        <f>MAR1!$B$34*L1163+MAR1!$C$34*M1163+MAR1!$D$34*N1163+MAR1!$B$44*I1164+MAR1!$C$44*J1164+MAR1!$D$44*K1164</f>
        <v/>
      </c>
      <c r="O1164" s="12">
        <f>MAR1!$B$5+MAR1!$C$5*COS(2*PI()*B1164/365)+MAR1!$D$5*SIN(2*PI()*B1164/365)+IF(E1164=1,MAR1!$B$11+MAR1!$D$11*L1164,MAR1!$C$11+MAR1!$E$11*L1164)</f>
        <v/>
      </c>
      <c r="P1164" s="12">
        <f>MAR1!$B$6+MAR1!$C$6*COS(2*PI()*B1164/365)+MAR1!$D$6*SIN(2*PI()*B1164/365)+IF(E1164=1,MAR1!$B$12+MAR1!$D$12*M1164,MAR1!$C$12+MAR1!$E$12*M1164)</f>
        <v/>
      </c>
      <c r="Q1164" s="12">
        <f>MAR1!$B$7+MAR1!$C$7*COS(2*PI()*B1164/365)+MAR1!$D$7*SIN(2*PI()*B1164/365)+IF(E1164=1,MAR1!$B$13+MAR1!$D$13*N1164,MAR1!$C$13+MAR1!$E$13*N1164)</f>
        <v/>
      </c>
      <c r="R1164" s="12">
        <f>MAR1!$B$5+MAR1!$C$5*COS(2*PI()*B1164/365)+MAR1!$D$5*SIN(2*PI()*B1164/365)+INDEX(ChangeFactor!$F$6:$F$17,C1164)+IF(G1164=1,MAR1!$B$11+INDEX(ChangeFactor!$G$6:$G$17,C1164)*MAR1!$D$11*L1164,MAR1!$C$11+INDEX(ChangeFactor!$G$6:$G$17,C1164)*MAR1!$E$11*L1164)</f>
        <v/>
      </c>
    </row>
    <row r="1165">
      <c r="A1165" s="6">
        <f>Data!U1165</f>
        <v/>
      </c>
      <c r="B1165" s="6">
        <f>MOD(A1165-1,365)+1</f>
        <v/>
      </c>
      <c r="C1165" s="6">
        <f>MATCH(B1165,Markov!$C$6:$C$17,1)</f>
        <v/>
      </c>
      <c r="D1165" s="16">
        <f>Data!V1165</f>
        <v/>
      </c>
      <c r="E1165" s="6">
        <f>IF(D1165&lt;IF(E1164=1,INDEX(Markov!$I$6:$I$17,C1165),INDEX(Markov!$H$6:$H$17,C1165)),1,0)</f>
        <v/>
      </c>
      <c r="F1165" s="12">
        <f>IF(E1165=1,GAMMA.INV(Data!W1165,INDEX(Markov!$Q$6:$Q$17,C1165),INDEX(Markov!$R$6:$R$17,C1165)),0)</f>
        <v/>
      </c>
      <c r="G1165" s="6">
        <f>IF(D1165&lt;IF(G1164=1,INDEX(ChangeFactor!$O$6:$O$17,C1165),INDEX(ChangeFactor!$N$6:$N$17,C1165)),1,0)</f>
        <v/>
      </c>
      <c r="H1165" s="12">
        <f>IF(G1165=1,GAMMA.INV(Data!W1165,INDEX(ChangeFactor!$R$6:$R$17,C1165),INDEX(ChangeFactor!$S$6:$S$17,C1165)),0)</f>
        <v/>
      </c>
      <c r="I1165" s="7">
        <f>NORM.S.INV(Data!X1165)</f>
        <v/>
      </c>
      <c r="J1165" s="7">
        <f>NORM.S.INV(Data!Y1165)</f>
        <v/>
      </c>
      <c r="K1165" s="7">
        <f>NORM.S.INV(Data!Z1165)</f>
        <v/>
      </c>
      <c r="L1165" s="7">
        <f>MAR1!$B$32*L1164+MAR1!$C$32*M1164+MAR1!$D$32*N1164+MAR1!$B$42*I1165+MAR1!$C$42*J1165+MAR1!$D$42*K1165</f>
        <v/>
      </c>
      <c r="M1165" s="7">
        <f>MAR1!$B$33*L1164+MAR1!$C$33*M1164+MAR1!$D$33*N1164+MAR1!$B$43*I1165+MAR1!$C$43*J1165+MAR1!$D$43*K1165</f>
        <v/>
      </c>
      <c r="N1165" s="7">
        <f>MAR1!$B$34*L1164+MAR1!$C$34*M1164+MAR1!$D$34*N1164+MAR1!$B$44*I1165+MAR1!$C$44*J1165+MAR1!$D$44*K1165</f>
        <v/>
      </c>
      <c r="O1165" s="12">
        <f>MAR1!$B$5+MAR1!$C$5*COS(2*PI()*B1165/365)+MAR1!$D$5*SIN(2*PI()*B1165/365)+IF(E1165=1,MAR1!$B$11+MAR1!$D$11*L1165,MAR1!$C$11+MAR1!$E$11*L1165)</f>
        <v/>
      </c>
      <c r="P1165" s="12">
        <f>MAR1!$B$6+MAR1!$C$6*COS(2*PI()*B1165/365)+MAR1!$D$6*SIN(2*PI()*B1165/365)+IF(E1165=1,MAR1!$B$12+MAR1!$D$12*M1165,MAR1!$C$12+MAR1!$E$12*M1165)</f>
        <v/>
      </c>
      <c r="Q1165" s="12">
        <f>MAR1!$B$7+MAR1!$C$7*COS(2*PI()*B1165/365)+MAR1!$D$7*SIN(2*PI()*B1165/365)+IF(E1165=1,MAR1!$B$13+MAR1!$D$13*N1165,MAR1!$C$13+MAR1!$E$13*N1165)</f>
        <v/>
      </c>
      <c r="R1165" s="12">
        <f>MAR1!$B$5+MAR1!$C$5*COS(2*PI()*B1165/365)+MAR1!$D$5*SIN(2*PI()*B1165/365)+INDEX(ChangeFactor!$F$6:$F$17,C1165)+IF(G1165=1,MAR1!$B$11+INDEX(ChangeFactor!$G$6:$G$17,C1165)*MAR1!$D$11*L1165,MAR1!$C$11+INDEX(ChangeFactor!$G$6:$G$17,C1165)*MAR1!$E$11*L1165)</f>
        <v/>
      </c>
    </row>
    <row r="1166">
      <c r="A1166" s="6">
        <f>Data!U1166</f>
        <v/>
      </c>
      <c r="B1166" s="6">
        <f>MOD(A1166-1,365)+1</f>
        <v/>
      </c>
      <c r="C1166" s="6">
        <f>MATCH(B1166,Markov!$C$6:$C$17,1)</f>
        <v/>
      </c>
      <c r="D1166" s="16">
        <f>Data!V1166</f>
        <v/>
      </c>
      <c r="E1166" s="6">
        <f>IF(D1166&lt;IF(E1165=1,INDEX(Markov!$I$6:$I$17,C1166),INDEX(Markov!$H$6:$H$17,C1166)),1,0)</f>
        <v/>
      </c>
      <c r="F1166" s="12">
        <f>IF(E1166=1,GAMMA.INV(Data!W1166,INDEX(Markov!$Q$6:$Q$17,C1166),INDEX(Markov!$R$6:$R$17,C1166)),0)</f>
        <v/>
      </c>
      <c r="G1166" s="6">
        <f>IF(D1166&lt;IF(G1165=1,INDEX(ChangeFactor!$O$6:$O$17,C1166),INDEX(ChangeFactor!$N$6:$N$17,C1166)),1,0)</f>
        <v/>
      </c>
      <c r="H1166" s="12">
        <f>IF(G1166=1,GAMMA.INV(Data!W1166,INDEX(ChangeFactor!$R$6:$R$17,C1166),INDEX(ChangeFactor!$S$6:$S$17,C1166)),0)</f>
        <v/>
      </c>
      <c r="I1166" s="7">
        <f>NORM.S.INV(Data!X1166)</f>
        <v/>
      </c>
      <c r="J1166" s="7">
        <f>NORM.S.INV(Data!Y1166)</f>
        <v/>
      </c>
      <c r="K1166" s="7">
        <f>NORM.S.INV(Data!Z1166)</f>
        <v/>
      </c>
      <c r="L1166" s="7">
        <f>MAR1!$B$32*L1165+MAR1!$C$32*M1165+MAR1!$D$32*N1165+MAR1!$B$42*I1166+MAR1!$C$42*J1166+MAR1!$D$42*K1166</f>
        <v/>
      </c>
      <c r="M1166" s="7">
        <f>MAR1!$B$33*L1165+MAR1!$C$33*M1165+MAR1!$D$33*N1165+MAR1!$B$43*I1166+MAR1!$C$43*J1166+MAR1!$D$43*K1166</f>
        <v/>
      </c>
      <c r="N1166" s="7">
        <f>MAR1!$B$34*L1165+MAR1!$C$34*M1165+MAR1!$D$34*N1165+MAR1!$B$44*I1166+MAR1!$C$44*J1166+MAR1!$D$44*K1166</f>
        <v/>
      </c>
      <c r="O1166" s="12">
        <f>MAR1!$B$5+MAR1!$C$5*COS(2*PI()*B1166/365)+MAR1!$D$5*SIN(2*PI()*B1166/365)+IF(E1166=1,MAR1!$B$11+MAR1!$D$11*L1166,MAR1!$C$11+MAR1!$E$11*L1166)</f>
        <v/>
      </c>
      <c r="P1166" s="12">
        <f>MAR1!$B$6+MAR1!$C$6*COS(2*PI()*B1166/365)+MAR1!$D$6*SIN(2*PI()*B1166/365)+IF(E1166=1,MAR1!$B$12+MAR1!$D$12*M1166,MAR1!$C$12+MAR1!$E$12*M1166)</f>
        <v/>
      </c>
      <c r="Q1166" s="12">
        <f>MAR1!$B$7+MAR1!$C$7*COS(2*PI()*B1166/365)+MAR1!$D$7*SIN(2*PI()*B1166/365)+IF(E1166=1,MAR1!$B$13+MAR1!$D$13*N1166,MAR1!$C$13+MAR1!$E$13*N1166)</f>
        <v/>
      </c>
      <c r="R1166" s="12">
        <f>MAR1!$B$5+MAR1!$C$5*COS(2*PI()*B1166/365)+MAR1!$D$5*SIN(2*PI()*B1166/365)+INDEX(ChangeFactor!$F$6:$F$17,C1166)+IF(G1166=1,MAR1!$B$11+INDEX(ChangeFactor!$G$6:$G$17,C1166)*MAR1!$D$11*L1166,MAR1!$C$11+INDEX(ChangeFactor!$G$6:$G$17,C1166)*MAR1!$E$11*L1166)</f>
        <v/>
      </c>
    </row>
    <row r="1167">
      <c r="A1167" s="6">
        <f>Data!U1167</f>
        <v/>
      </c>
      <c r="B1167" s="6">
        <f>MOD(A1167-1,365)+1</f>
        <v/>
      </c>
      <c r="C1167" s="6">
        <f>MATCH(B1167,Markov!$C$6:$C$17,1)</f>
        <v/>
      </c>
      <c r="D1167" s="16">
        <f>Data!V1167</f>
        <v/>
      </c>
      <c r="E1167" s="6">
        <f>IF(D1167&lt;IF(E1166=1,INDEX(Markov!$I$6:$I$17,C1167),INDEX(Markov!$H$6:$H$17,C1167)),1,0)</f>
        <v/>
      </c>
      <c r="F1167" s="12">
        <f>IF(E1167=1,GAMMA.INV(Data!W1167,INDEX(Markov!$Q$6:$Q$17,C1167),INDEX(Markov!$R$6:$R$17,C1167)),0)</f>
        <v/>
      </c>
      <c r="G1167" s="6">
        <f>IF(D1167&lt;IF(G1166=1,INDEX(ChangeFactor!$O$6:$O$17,C1167),INDEX(ChangeFactor!$N$6:$N$17,C1167)),1,0)</f>
        <v/>
      </c>
      <c r="H1167" s="12">
        <f>IF(G1167=1,GAMMA.INV(Data!W1167,INDEX(ChangeFactor!$R$6:$R$17,C1167),INDEX(ChangeFactor!$S$6:$S$17,C1167)),0)</f>
        <v/>
      </c>
      <c r="I1167" s="7">
        <f>NORM.S.INV(Data!X1167)</f>
        <v/>
      </c>
      <c r="J1167" s="7">
        <f>NORM.S.INV(Data!Y1167)</f>
        <v/>
      </c>
      <c r="K1167" s="7">
        <f>NORM.S.INV(Data!Z1167)</f>
        <v/>
      </c>
      <c r="L1167" s="7">
        <f>MAR1!$B$32*L1166+MAR1!$C$32*M1166+MAR1!$D$32*N1166+MAR1!$B$42*I1167+MAR1!$C$42*J1167+MAR1!$D$42*K1167</f>
        <v/>
      </c>
      <c r="M1167" s="7">
        <f>MAR1!$B$33*L1166+MAR1!$C$33*M1166+MAR1!$D$33*N1166+MAR1!$B$43*I1167+MAR1!$C$43*J1167+MAR1!$D$43*K1167</f>
        <v/>
      </c>
      <c r="N1167" s="7">
        <f>MAR1!$B$34*L1166+MAR1!$C$34*M1166+MAR1!$D$34*N1166+MAR1!$B$44*I1167+MAR1!$C$44*J1167+MAR1!$D$44*K1167</f>
        <v/>
      </c>
      <c r="O1167" s="12">
        <f>MAR1!$B$5+MAR1!$C$5*COS(2*PI()*B1167/365)+MAR1!$D$5*SIN(2*PI()*B1167/365)+IF(E1167=1,MAR1!$B$11+MAR1!$D$11*L1167,MAR1!$C$11+MAR1!$E$11*L1167)</f>
        <v/>
      </c>
      <c r="P1167" s="12">
        <f>MAR1!$B$6+MAR1!$C$6*COS(2*PI()*B1167/365)+MAR1!$D$6*SIN(2*PI()*B1167/365)+IF(E1167=1,MAR1!$B$12+MAR1!$D$12*M1167,MAR1!$C$12+MAR1!$E$12*M1167)</f>
        <v/>
      </c>
      <c r="Q1167" s="12">
        <f>MAR1!$B$7+MAR1!$C$7*COS(2*PI()*B1167/365)+MAR1!$D$7*SIN(2*PI()*B1167/365)+IF(E1167=1,MAR1!$B$13+MAR1!$D$13*N1167,MAR1!$C$13+MAR1!$E$13*N1167)</f>
        <v/>
      </c>
      <c r="R1167" s="12">
        <f>MAR1!$B$5+MAR1!$C$5*COS(2*PI()*B1167/365)+MAR1!$D$5*SIN(2*PI()*B1167/365)+INDEX(ChangeFactor!$F$6:$F$17,C1167)+IF(G1167=1,MAR1!$B$11+INDEX(ChangeFactor!$G$6:$G$17,C1167)*MAR1!$D$11*L1167,MAR1!$C$11+INDEX(ChangeFactor!$G$6:$G$17,C1167)*MAR1!$E$11*L1167)</f>
        <v/>
      </c>
    </row>
    <row r="1168">
      <c r="A1168" s="6">
        <f>Data!U1168</f>
        <v/>
      </c>
      <c r="B1168" s="6">
        <f>MOD(A1168-1,365)+1</f>
        <v/>
      </c>
      <c r="C1168" s="6">
        <f>MATCH(B1168,Markov!$C$6:$C$17,1)</f>
        <v/>
      </c>
      <c r="D1168" s="16">
        <f>Data!V1168</f>
        <v/>
      </c>
      <c r="E1168" s="6">
        <f>IF(D1168&lt;IF(E1167=1,INDEX(Markov!$I$6:$I$17,C1168),INDEX(Markov!$H$6:$H$17,C1168)),1,0)</f>
        <v/>
      </c>
      <c r="F1168" s="12">
        <f>IF(E1168=1,GAMMA.INV(Data!W1168,INDEX(Markov!$Q$6:$Q$17,C1168),INDEX(Markov!$R$6:$R$17,C1168)),0)</f>
        <v/>
      </c>
      <c r="G1168" s="6">
        <f>IF(D1168&lt;IF(G1167=1,INDEX(ChangeFactor!$O$6:$O$17,C1168),INDEX(ChangeFactor!$N$6:$N$17,C1168)),1,0)</f>
        <v/>
      </c>
      <c r="H1168" s="12">
        <f>IF(G1168=1,GAMMA.INV(Data!W1168,INDEX(ChangeFactor!$R$6:$R$17,C1168),INDEX(ChangeFactor!$S$6:$S$17,C1168)),0)</f>
        <v/>
      </c>
      <c r="I1168" s="7">
        <f>NORM.S.INV(Data!X1168)</f>
        <v/>
      </c>
      <c r="J1168" s="7">
        <f>NORM.S.INV(Data!Y1168)</f>
        <v/>
      </c>
      <c r="K1168" s="7">
        <f>NORM.S.INV(Data!Z1168)</f>
        <v/>
      </c>
      <c r="L1168" s="7">
        <f>MAR1!$B$32*L1167+MAR1!$C$32*M1167+MAR1!$D$32*N1167+MAR1!$B$42*I1168+MAR1!$C$42*J1168+MAR1!$D$42*K1168</f>
        <v/>
      </c>
      <c r="M1168" s="7">
        <f>MAR1!$B$33*L1167+MAR1!$C$33*M1167+MAR1!$D$33*N1167+MAR1!$B$43*I1168+MAR1!$C$43*J1168+MAR1!$D$43*K1168</f>
        <v/>
      </c>
      <c r="N1168" s="7">
        <f>MAR1!$B$34*L1167+MAR1!$C$34*M1167+MAR1!$D$34*N1167+MAR1!$B$44*I1168+MAR1!$C$44*J1168+MAR1!$D$44*K1168</f>
        <v/>
      </c>
      <c r="O1168" s="12">
        <f>MAR1!$B$5+MAR1!$C$5*COS(2*PI()*B1168/365)+MAR1!$D$5*SIN(2*PI()*B1168/365)+IF(E1168=1,MAR1!$B$11+MAR1!$D$11*L1168,MAR1!$C$11+MAR1!$E$11*L1168)</f>
        <v/>
      </c>
      <c r="P1168" s="12">
        <f>MAR1!$B$6+MAR1!$C$6*COS(2*PI()*B1168/365)+MAR1!$D$6*SIN(2*PI()*B1168/365)+IF(E1168=1,MAR1!$B$12+MAR1!$D$12*M1168,MAR1!$C$12+MAR1!$E$12*M1168)</f>
        <v/>
      </c>
      <c r="Q1168" s="12">
        <f>MAR1!$B$7+MAR1!$C$7*COS(2*PI()*B1168/365)+MAR1!$D$7*SIN(2*PI()*B1168/365)+IF(E1168=1,MAR1!$B$13+MAR1!$D$13*N1168,MAR1!$C$13+MAR1!$E$13*N1168)</f>
        <v/>
      </c>
      <c r="R1168" s="12">
        <f>MAR1!$B$5+MAR1!$C$5*COS(2*PI()*B1168/365)+MAR1!$D$5*SIN(2*PI()*B1168/365)+INDEX(ChangeFactor!$F$6:$F$17,C1168)+IF(G1168=1,MAR1!$B$11+INDEX(ChangeFactor!$G$6:$G$17,C1168)*MAR1!$D$11*L1168,MAR1!$C$11+INDEX(ChangeFactor!$G$6:$G$17,C1168)*MAR1!$E$11*L1168)</f>
        <v/>
      </c>
    </row>
    <row r="1169">
      <c r="A1169" s="6">
        <f>Data!U1169</f>
        <v/>
      </c>
      <c r="B1169" s="6">
        <f>MOD(A1169-1,365)+1</f>
        <v/>
      </c>
      <c r="C1169" s="6">
        <f>MATCH(B1169,Markov!$C$6:$C$17,1)</f>
        <v/>
      </c>
      <c r="D1169" s="16">
        <f>Data!V1169</f>
        <v/>
      </c>
      <c r="E1169" s="6">
        <f>IF(D1169&lt;IF(E1168=1,INDEX(Markov!$I$6:$I$17,C1169),INDEX(Markov!$H$6:$H$17,C1169)),1,0)</f>
        <v/>
      </c>
      <c r="F1169" s="12">
        <f>IF(E1169=1,GAMMA.INV(Data!W1169,INDEX(Markov!$Q$6:$Q$17,C1169),INDEX(Markov!$R$6:$R$17,C1169)),0)</f>
        <v/>
      </c>
      <c r="G1169" s="6">
        <f>IF(D1169&lt;IF(G1168=1,INDEX(ChangeFactor!$O$6:$O$17,C1169),INDEX(ChangeFactor!$N$6:$N$17,C1169)),1,0)</f>
        <v/>
      </c>
      <c r="H1169" s="12">
        <f>IF(G1169=1,GAMMA.INV(Data!W1169,INDEX(ChangeFactor!$R$6:$R$17,C1169),INDEX(ChangeFactor!$S$6:$S$17,C1169)),0)</f>
        <v/>
      </c>
      <c r="I1169" s="7">
        <f>NORM.S.INV(Data!X1169)</f>
        <v/>
      </c>
      <c r="J1169" s="7">
        <f>NORM.S.INV(Data!Y1169)</f>
        <v/>
      </c>
      <c r="K1169" s="7">
        <f>NORM.S.INV(Data!Z1169)</f>
        <v/>
      </c>
      <c r="L1169" s="7">
        <f>MAR1!$B$32*L1168+MAR1!$C$32*M1168+MAR1!$D$32*N1168+MAR1!$B$42*I1169+MAR1!$C$42*J1169+MAR1!$D$42*K1169</f>
        <v/>
      </c>
      <c r="M1169" s="7">
        <f>MAR1!$B$33*L1168+MAR1!$C$33*M1168+MAR1!$D$33*N1168+MAR1!$B$43*I1169+MAR1!$C$43*J1169+MAR1!$D$43*K1169</f>
        <v/>
      </c>
      <c r="N1169" s="7">
        <f>MAR1!$B$34*L1168+MAR1!$C$34*M1168+MAR1!$D$34*N1168+MAR1!$B$44*I1169+MAR1!$C$44*J1169+MAR1!$D$44*K1169</f>
        <v/>
      </c>
      <c r="O1169" s="12">
        <f>MAR1!$B$5+MAR1!$C$5*COS(2*PI()*B1169/365)+MAR1!$D$5*SIN(2*PI()*B1169/365)+IF(E1169=1,MAR1!$B$11+MAR1!$D$11*L1169,MAR1!$C$11+MAR1!$E$11*L1169)</f>
        <v/>
      </c>
      <c r="P1169" s="12">
        <f>MAR1!$B$6+MAR1!$C$6*COS(2*PI()*B1169/365)+MAR1!$D$6*SIN(2*PI()*B1169/365)+IF(E1169=1,MAR1!$B$12+MAR1!$D$12*M1169,MAR1!$C$12+MAR1!$E$12*M1169)</f>
        <v/>
      </c>
      <c r="Q1169" s="12">
        <f>MAR1!$B$7+MAR1!$C$7*COS(2*PI()*B1169/365)+MAR1!$D$7*SIN(2*PI()*B1169/365)+IF(E1169=1,MAR1!$B$13+MAR1!$D$13*N1169,MAR1!$C$13+MAR1!$E$13*N1169)</f>
        <v/>
      </c>
      <c r="R1169" s="12">
        <f>MAR1!$B$5+MAR1!$C$5*COS(2*PI()*B1169/365)+MAR1!$D$5*SIN(2*PI()*B1169/365)+INDEX(ChangeFactor!$F$6:$F$17,C1169)+IF(G1169=1,MAR1!$B$11+INDEX(ChangeFactor!$G$6:$G$17,C1169)*MAR1!$D$11*L1169,MAR1!$C$11+INDEX(ChangeFactor!$G$6:$G$17,C1169)*MAR1!$E$11*L1169)</f>
        <v/>
      </c>
    </row>
    <row r="1170">
      <c r="A1170" s="6">
        <f>Data!U1170</f>
        <v/>
      </c>
      <c r="B1170" s="6">
        <f>MOD(A1170-1,365)+1</f>
        <v/>
      </c>
      <c r="C1170" s="6">
        <f>MATCH(B1170,Markov!$C$6:$C$17,1)</f>
        <v/>
      </c>
      <c r="D1170" s="16">
        <f>Data!V1170</f>
        <v/>
      </c>
      <c r="E1170" s="6">
        <f>IF(D1170&lt;IF(E1169=1,INDEX(Markov!$I$6:$I$17,C1170),INDEX(Markov!$H$6:$H$17,C1170)),1,0)</f>
        <v/>
      </c>
      <c r="F1170" s="12">
        <f>IF(E1170=1,GAMMA.INV(Data!W1170,INDEX(Markov!$Q$6:$Q$17,C1170),INDEX(Markov!$R$6:$R$17,C1170)),0)</f>
        <v/>
      </c>
      <c r="G1170" s="6">
        <f>IF(D1170&lt;IF(G1169=1,INDEX(ChangeFactor!$O$6:$O$17,C1170),INDEX(ChangeFactor!$N$6:$N$17,C1170)),1,0)</f>
        <v/>
      </c>
      <c r="H1170" s="12">
        <f>IF(G1170=1,GAMMA.INV(Data!W1170,INDEX(ChangeFactor!$R$6:$R$17,C1170),INDEX(ChangeFactor!$S$6:$S$17,C1170)),0)</f>
        <v/>
      </c>
      <c r="I1170" s="7">
        <f>NORM.S.INV(Data!X1170)</f>
        <v/>
      </c>
      <c r="J1170" s="7">
        <f>NORM.S.INV(Data!Y1170)</f>
        <v/>
      </c>
      <c r="K1170" s="7">
        <f>NORM.S.INV(Data!Z1170)</f>
        <v/>
      </c>
      <c r="L1170" s="7">
        <f>MAR1!$B$32*L1169+MAR1!$C$32*M1169+MAR1!$D$32*N1169+MAR1!$B$42*I1170+MAR1!$C$42*J1170+MAR1!$D$42*K1170</f>
        <v/>
      </c>
      <c r="M1170" s="7">
        <f>MAR1!$B$33*L1169+MAR1!$C$33*M1169+MAR1!$D$33*N1169+MAR1!$B$43*I1170+MAR1!$C$43*J1170+MAR1!$D$43*K1170</f>
        <v/>
      </c>
      <c r="N1170" s="7">
        <f>MAR1!$B$34*L1169+MAR1!$C$34*M1169+MAR1!$D$34*N1169+MAR1!$B$44*I1170+MAR1!$C$44*J1170+MAR1!$D$44*K1170</f>
        <v/>
      </c>
      <c r="O1170" s="12">
        <f>MAR1!$B$5+MAR1!$C$5*COS(2*PI()*B1170/365)+MAR1!$D$5*SIN(2*PI()*B1170/365)+IF(E1170=1,MAR1!$B$11+MAR1!$D$11*L1170,MAR1!$C$11+MAR1!$E$11*L1170)</f>
        <v/>
      </c>
      <c r="P1170" s="12">
        <f>MAR1!$B$6+MAR1!$C$6*COS(2*PI()*B1170/365)+MAR1!$D$6*SIN(2*PI()*B1170/365)+IF(E1170=1,MAR1!$B$12+MAR1!$D$12*M1170,MAR1!$C$12+MAR1!$E$12*M1170)</f>
        <v/>
      </c>
      <c r="Q1170" s="12">
        <f>MAR1!$B$7+MAR1!$C$7*COS(2*PI()*B1170/365)+MAR1!$D$7*SIN(2*PI()*B1170/365)+IF(E1170=1,MAR1!$B$13+MAR1!$D$13*N1170,MAR1!$C$13+MAR1!$E$13*N1170)</f>
        <v/>
      </c>
      <c r="R1170" s="12">
        <f>MAR1!$B$5+MAR1!$C$5*COS(2*PI()*B1170/365)+MAR1!$D$5*SIN(2*PI()*B1170/365)+INDEX(ChangeFactor!$F$6:$F$17,C1170)+IF(G1170=1,MAR1!$B$11+INDEX(ChangeFactor!$G$6:$G$17,C1170)*MAR1!$D$11*L1170,MAR1!$C$11+INDEX(ChangeFactor!$G$6:$G$17,C1170)*MAR1!$E$11*L1170)</f>
        <v/>
      </c>
    </row>
    <row r="1171">
      <c r="A1171" s="6">
        <f>Data!U1171</f>
        <v/>
      </c>
      <c r="B1171" s="6">
        <f>MOD(A1171-1,365)+1</f>
        <v/>
      </c>
      <c r="C1171" s="6">
        <f>MATCH(B1171,Markov!$C$6:$C$17,1)</f>
        <v/>
      </c>
      <c r="D1171" s="16">
        <f>Data!V1171</f>
        <v/>
      </c>
      <c r="E1171" s="6">
        <f>IF(D1171&lt;IF(E1170=1,INDEX(Markov!$I$6:$I$17,C1171),INDEX(Markov!$H$6:$H$17,C1171)),1,0)</f>
        <v/>
      </c>
      <c r="F1171" s="12">
        <f>IF(E1171=1,GAMMA.INV(Data!W1171,INDEX(Markov!$Q$6:$Q$17,C1171),INDEX(Markov!$R$6:$R$17,C1171)),0)</f>
        <v/>
      </c>
      <c r="G1171" s="6">
        <f>IF(D1171&lt;IF(G1170=1,INDEX(ChangeFactor!$O$6:$O$17,C1171),INDEX(ChangeFactor!$N$6:$N$17,C1171)),1,0)</f>
        <v/>
      </c>
      <c r="H1171" s="12">
        <f>IF(G1171=1,GAMMA.INV(Data!W1171,INDEX(ChangeFactor!$R$6:$R$17,C1171),INDEX(ChangeFactor!$S$6:$S$17,C1171)),0)</f>
        <v/>
      </c>
      <c r="I1171" s="7">
        <f>NORM.S.INV(Data!X1171)</f>
        <v/>
      </c>
      <c r="J1171" s="7">
        <f>NORM.S.INV(Data!Y1171)</f>
        <v/>
      </c>
      <c r="K1171" s="7">
        <f>NORM.S.INV(Data!Z1171)</f>
        <v/>
      </c>
      <c r="L1171" s="7">
        <f>MAR1!$B$32*L1170+MAR1!$C$32*M1170+MAR1!$D$32*N1170+MAR1!$B$42*I1171+MAR1!$C$42*J1171+MAR1!$D$42*K1171</f>
        <v/>
      </c>
      <c r="M1171" s="7">
        <f>MAR1!$B$33*L1170+MAR1!$C$33*M1170+MAR1!$D$33*N1170+MAR1!$B$43*I1171+MAR1!$C$43*J1171+MAR1!$D$43*K1171</f>
        <v/>
      </c>
      <c r="N1171" s="7">
        <f>MAR1!$B$34*L1170+MAR1!$C$34*M1170+MAR1!$D$34*N1170+MAR1!$B$44*I1171+MAR1!$C$44*J1171+MAR1!$D$44*K1171</f>
        <v/>
      </c>
      <c r="O1171" s="12">
        <f>MAR1!$B$5+MAR1!$C$5*COS(2*PI()*B1171/365)+MAR1!$D$5*SIN(2*PI()*B1171/365)+IF(E1171=1,MAR1!$B$11+MAR1!$D$11*L1171,MAR1!$C$11+MAR1!$E$11*L1171)</f>
        <v/>
      </c>
      <c r="P1171" s="12">
        <f>MAR1!$B$6+MAR1!$C$6*COS(2*PI()*B1171/365)+MAR1!$D$6*SIN(2*PI()*B1171/365)+IF(E1171=1,MAR1!$B$12+MAR1!$D$12*M1171,MAR1!$C$12+MAR1!$E$12*M1171)</f>
        <v/>
      </c>
      <c r="Q1171" s="12">
        <f>MAR1!$B$7+MAR1!$C$7*COS(2*PI()*B1171/365)+MAR1!$D$7*SIN(2*PI()*B1171/365)+IF(E1171=1,MAR1!$B$13+MAR1!$D$13*N1171,MAR1!$C$13+MAR1!$E$13*N1171)</f>
        <v/>
      </c>
      <c r="R1171" s="12">
        <f>MAR1!$B$5+MAR1!$C$5*COS(2*PI()*B1171/365)+MAR1!$D$5*SIN(2*PI()*B1171/365)+INDEX(ChangeFactor!$F$6:$F$17,C1171)+IF(G1171=1,MAR1!$B$11+INDEX(ChangeFactor!$G$6:$G$17,C1171)*MAR1!$D$11*L1171,MAR1!$C$11+INDEX(ChangeFactor!$G$6:$G$17,C1171)*MAR1!$E$11*L1171)</f>
        <v/>
      </c>
    </row>
    <row r="1172">
      <c r="A1172" s="6">
        <f>Data!U1172</f>
        <v/>
      </c>
      <c r="B1172" s="6">
        <f>MOD(A1172-1,365)+1</f>
        <v/>
      </c>
      <c r="C1172" s="6">
        <f>MATCH(B1172,Markov!$C$6:$C$17,1)</f>
        <v/>
      </c>
      <c r="D1172" s="16">
        <f>Data!V1172</f>
        <v/>
      </c>
      <c r="E1172" s="6">
        <f>IF(D1172&lt;IF(E1171=1,INDEX(Markov!$I$6:$I$17,C1172),INDEX(Markov!$H$6:$H$17,C1172)),1,0)</f>
        <v/>
      </c>
      <c r="F1172" s="12">
        <f>IF(E1172=1,GAMMA.INV(Data!W1172,INDEX(Markov!$Q$6:$Q$17,C1172),INDEX(Markov!$R$6:$R$17,C1172)),0)</f>
        <v/>
      </c>
      <c r="G1172" s="6">
        <f>IF(D1172&lt;IF(G1171=1,INDEX(ChangeFactor!$O$6:$O$17,C1172),INDEX(ChangeFactor!$N$6:$N$17,C1172)),1,0)</f>
        <v/>
      </c>
      <c r="H1172" s="12">
        <f>IF(G1172=1,GAMMA.INV(Data!W1172,INDEX(ChangeFactor!$R$6:$R$17,C1172),INDEX(ChangeFactor!$S$6:$S$17,C1172)),0)</f>
        <v/>
      </c>
      <c r="I1172" s="7">
        <f>NORM.S.INV(Data!X1172)</f>
        <v/>
      </c>
      <c r="J1172" s="7">
        <f>NORM.S.INV(Data!Y1172)</f>
        <v/>
      </c>
      <c r="K1172" s="7">
        <f>NORM.S.INV(Data!Z1172)</f>
        <v/>
      </c>
      <c r="L1172" s="7">
        <f>MAR1!$B$32*L1171+MAR1!$C$32*M1171+MAR1!$D$32*N1171+MAR1!$B$42*I1172+MAR1!$C$42*J1172+MAR1!$D$42*K1172</f>
        <v/>
      </c>
      <c r="M1172" s="7">
        <f>MAR1!$B$33*L1171+MAR1!$C$33*M1171+MAR1!$D$33*N1171+MAR1!$B$43*I1172+MAR1!$C$43*J1172+MAR1!$D$43*K1172</f>
        <v/>
      </c>
      <c r="N1172" s="7">
        <f>MAR1!$B$34*L1171+MAR1!$C$34*M1171+MAR1!$D$34*N1171+MAR1!$B$44*I1172+MAR1!$C$44*J1172+MAR1!$D$44*K1172</f>
        <v/>
      </c>
      <c r="O1172" s="12">
        <f>MAR1!$B$5+MAR1!$C$5*COS(2*PI()*B1172/365)+MAR1!$D$5*SIN(2*PI()*B1172/365)+IF(E1172=1,MAR1!$B$11+MAR1!$D$11*L1172,MAR1!$C$11+MAR1!$E$11*L1172)</f>
        <v/>
      </c>
      <c r="P1172" s="12">
        <f>MAR1!$B$6+MAR1!$C$6*COS(2*PI()*B1172/365)+MAR1!$D$6*SIN(2*PI()*B1172/365)+IF(E1172=1,MAR1!$B$12+MAR1!$D$12*M1172,MAR1!$C$12+MAR1!$E$12*M1172)</f>
        <v/>
      </c>
      <c r="Q1172" s="12">
        <f>MAR1!$B$7+MAR1!$C$7*COS(2*PI()*B1172/365)+MAR1!$D$7*SIN(2*PI()*B1172/365)+IF(E1172=1,MAR1!$B$13+MAR1!$D$13*N1172,MAR1!$C$13+MAR1!$E$13*N1172)</f>
        <v/>
      </c>
      <c r="R1172" s="12">
        <f>MAR1!$B$5+MAR1!$C$5*COS(2*PI()*B1172/365)+MAR1!$D$5*SIN(2*PI()*B1172/365)+INDEX(ChangeFactor!$F$6:$F$17,C1172)+IF(G1172=1,MAR1!$B$11+INDEX(ChangeFactor!$G$6:$G$17,C1172)*MAR1!$D$11*L1172,MAR1!$C$11+INDEX(ChangeFactor!$G$6:$G$17,C1172)*MAR1!$E$11*L1172)</f>
        <v/>
      </c>
    </row>
    <row r="1173">
      <c r="A1173" s="6">
        <f>Data!U1173</f>
        <v/>
      </c>
      <c r="B1173" s="6">
        <f>MOD(A1173-1,365)+1</f>
        <v/>
      </c>
      <c r="C1173" s="6">
        <f>MATCH(B1173,Markov!$C$6:$C$17,1)</f>
        <v/>
      </c>
      <c r="D1173" s="16">
        <f>Data!V1173</f>
        <v/>
      </c>
      <c r="E1173" s="6">
        <f>IF(D1173&lt;IF(E1172=1,INDEX(Markov!$I$6:$I$17,C1173),INDEX(Markov!$H$6:$H$17,C1173)),1,0)</f>
        <v/>
      </c>
      <c r="F1173" s="12">
        <f>IF(E1173=1,GAMMA.INV(Data!W1173,INDEX(Markov!$Q$6:$Q$17,C1173),INDEX(Markov!$R$6:$R$17,C1173)),0)</f>
        <v/>
      </c>
      <c r="G1173" s="6">
        <f>IF(D1173&lt;IF(G1172=1,INDEX(ChangeFactor!$O$6:$O$17,C1173),INDEX(ChangeFactor!$N$6:$N$17,C1173)),1,0)</f>
        <v/>
      </c>
      <c r="H1173" s="12">
        <f>IF(G1173=1,GAMMA.INV(Data!W1173,INDEX(ChangeFactor!$R$6:$R$17,C1173),INDEX(ChangeFactor!$S$6:$S$17,C1173)),0)</f>
        <v/>
      </c>
      <c r="I1173" s="7">
        <f>NORM.S.INV(Data!X1173)</f>
        <v/>
      </c>
      <c r="J1173" s="7">
        <f>NORM.S.INV(Data!Y1173)</f>
        <v/>
      </c>
      <c r="K1173" s="7">
        <f>NORM.S.INV(Data!Z1173)</f>
        <v/>
      </c>
      <c r="L1173" s="7">
        <f>MAR1!$B$32*L1172+MAR1!$C$32*M1172+MAR1!$D$32*N1172+MAR1!$B$42*I1173+MAR1!$C$42*J1173+MAR1!$D$42*K1173</f>
        <v/>
      </c>
      <c r="M1173" s="7">
        <f>MAR1!$B$33*L1172+MAR1!$C$33*M1172+MAR1!$D$33*N1172+MAR1!$B$43*I1173+MAR1!$C$43*J1173+MAR1!$D$43*K1173</f>
        <v/>
      </c>
      <c r="N1173" s="7">
        <f>MAR1!$B$34*L1172+MAR1!$C$34*M1172+MAR1!$D$34*N1172+MAR1!$B$44*I1173+MAR1!$C$44*J1173+MAR1!$D$44*K1173</f>
        <v/>
      </c>
      <c r="O1173" s="12">
        <f>MAR1!$B$5+MAR1!$C$5*COS(2*PI()*B1173/365)+MAR1!$D$5*SIN(2*PI()*B1173/365)+IF(E1173=1,MAR1!$B$11+MAR1!$D$11*L1173,MAR1!$C$11+MAR1!$E$11*L1173)</f>
        <v/>
      </c>
      <c r="P1173" s="12">
        <f>MAR1!$B$6+MAR1!$C$6*COS(2*PI()*B1173/365)+MAR1!$D$6*SIN(2*PI()*B1173/365)+IF(E1173=1,MAR1!$B$12+MAR1!$D$12*M1173,MAR1!$C$12+MAR1!$E$12*M1173)</f>
        <v/>
      </c>
      <c r="Q1173" s="12">
        <f>MAR1!$B$7+MAR1!$C$7*COS(2*PI()*B1173/365)+MAR1!$D$7*SIN(2*PI()*B1173/365)+IF(E1173=1,MAR1!$B$13+MAR1!$D$13*N1173,MAR1!$C$13+MAR1!$E$13*N1173)</f>
        <v/>
      </c>
      <c r="R1173" s="12">
        <f>MAR1!$B$5+MAR1!$C$5*COS(2*PI()*B1173/365)+MAR1!$D$5*SIN(2*PI()*B1173/365)+INDEX(ChangeFactor!$F$6:$F$17,C1173)+IF(G1173=1,MAR1!$B$11+INDEX(ChangeFactor!$G$6:$G$17,C1173)*MAR1!$D$11*L1173,MAR1!$C$11+INDEX(ChangeFactor!$G$6:$G$17,C1173)*MAR1!$E$11*L1173)</f>
        <v/>
      </c>
    </row>
    <row r="1174">
      <c r="A1174" s="6">
        <f>Data!U1174</f>
        <v/>
      </c>
      <c r="B1174" s="6">
        <f>MOD(A1174-1,365)+1</f>
        <v/>
      </c>
      <c r="C1174" s="6">
        <f>MATCH(B1174,Markov!$C$6:$C$17,1)</f>
        <v/>
      </c>
      <c r="D1174" s="16">
        <f>Data!V1174</f>
        <v/>
      </c>
      <c r="E1174" s="6">
        <f>IF(D1174&lt;IF(E1173=1,INDEX(Markov!$I$6:$I$17,C1174),INDEX(Markov!$H$6:$H$17,C1174)),1,0)</f>
        <v/>
      </c>
      <c r="F1174" s="12">
        <f>IF(E1174=1,GAMMA.INV(Data!W1174,INDEX(Markov!$Q$6:$Q$17,C1174),INDEX(Markov!$R$6:$R$17,C1174)),0)</f>
        <v/>
      </c>
      <c r="G1174" s="6">
        <f>IF(D1174&lt;IF(G1173=1,INDEX(ChangeFactor!$O$6:$O$17,C1174),INDEX(ChangeFactor!$N$6:$N$17,C1174)),1,0)</f>
        <v/>
      </c>
      <c r="H1174" s="12">
        <f>IF(G1174=1,GAMMA.INV(Data!W1174,INDEX(ChangeFactor!$R$6:$R$17,C1174),INDEX(ChangeFactor!$S$6:$S$17,C1174)),0)</f>
        <v/>
      </c>
      <c r="I1174" s="7">
        <f>NORM.S.INV(Data!X1174)</f>
        <v/>
      </c>
      <c r="J1174" s="7">
        <f>NORM.S.INV(Data!Y1174)</f>
        <v/>
      </c>
      <c r="K1174" s="7">
        <f>NORM.S.INV(Data!Z1174)</f>
        <v/>
      </c>
      <c r="L1174" s="7">
        <f>MAR1!$B$32*L1173+MAR1!$C$32*M1173+MAR1!$D$32*N1173+MAR1!$B$42*I1174+MAR1!$C$42*J1174+MAR1!$D$42*K1174</f>
        <v/>
      </c>
      <c r="M1174" s="7">
        <f>MAR1!$B$33*L1173+MAR1!$C$33*M1173+MAR1!$D$33*N1173+MAR1!$B$43*I1174+MAR1!$C$43*J1174+MAR1!$D$43*K1174</f>
        <v/>
      </c>
      <c r="N1174" s="7">
        <f>MAR1!$B$34*L1173+MAR1!$C$34*M1173+MAR1!$D$34*N1173+MAR1!$B$44*I1174+MAR1!$C$44*J1174+MAR1!$D$44*K1174</f>
        <v/>
      </c>
      <c r="O1174" s="12">
        <f>MAR1!$B$5+MAR1!$C$5*COS(2*PI()*B1174/365)+MAR1!$D$5*SIN(2*PI()*B1174/365)+IF(E1174=1,MAR1!$B$11+MAR1!$D$11*L1174,MAR1!$C$11+MAR1!$E$11*L1174)</f>
        <v/>
      </c>
      <c r="P1174" s="12">
        <f>MAR1!$B$6+MAR1!$C$6*COS(2*PI()*B1174/365)+MAR1!$D$6*SIN(2*PI()*B1174/365)+IF(E1174=1,MAR1!$B$12+MAR1!$D$12*M1174,MAR1!$C$12+MAR1!$E$12*M1174)</f>
        <v/>
      </c>
      <c r="Q1174" s="12">
        <f>MAR1!$B$7+MAR1!$C$7*COS(2*PI()*B1174/365)+MAR1!$D$7*SIN(2*PI()*B1174/365)+IF(E1174=1,MAR1!$B$13+MAR1!$D$13*N1174,MAR1!$C$13+MAR1!$E$13*N1174)</f>
        <v/>
      </c>
      <c r="R1174" s="12">
        <f>MAR1!$B$5+MAR1!$C$5*COS(2*PI()*B1174/365)+MAR1!$D$5*SIN(2*PI()*B1174/365)+INDEX(ChangeFactor!$F$6:$F$17,C1174)+IF(G1174=1,MAR1!$B$11+INDEX(ChangeFactor!$G$6:$G$17,C1174)*MAR1!$D$11*L1174,MAR1!$C$11+INDEX(ChangeFactor!$G$6:$G$17,C1174)*MAR1!$E$11*L1174)</f>
        <v/>
      </c>
    </row>
    <row r="1175">
      <c r="A1175" s="6">
        <f>Data!U1175</f>
        <v/>
      </c>
      <c r="B1175" s="6">
        <f>MOD(A1175-1,365)+1</f>
        <v/>
      </c>
      <c r="C1175" s="6">
        <f>MATCH(B1175,Markov!$C$6:$C$17,1)</f>
        <v/>
      </c>
      <c r="D1175" s="16">
        <f>Data!V1175</f>
        <v/>
      </c>
      <c r="E1175" s="6">
        <f>IF(D1175&lt;IF(E1174=1,INDEX(Markov!$I$6:$I$17,C1175),INDEX(Markov!$H$6:$H$17,C1175)),1,0)</f>
        <v/>
      </c>
      <c r="F1175" s="12">
        <f>IF(E1175=1,GAMMA.INV(Data!W1175,INDEX(Markov!$Q$6:$Q$17,C1175),INDEX(Markov!$R$6:$R$17,C1175)),0)</f>
        <v/>
      </c>
      <c r="G1175" s="6">
        <f>IF(D1175&lt;IF(G1174=1,INDEX(ChangeFactor!$O$6:$O$17,C1175),INDEX(ChangeFactor!$N$6:$N$17,C1175)),1,0)</f>
        <v/>
      </c>
      <c r="H1175" s="12">
        <f>IF(G1175=1,GAMMA.INV(Data!W1175,INDEX(ChangeFactor!$R$6:$R$17,C1175),INDEX(ChangeFactor!$S$6:$S$17,C1175)),0)</f>
        <v/>
      </c>
      <c r="I1175" s="7">
        <f>NORM.S.INV(Data!X1175)</f>
        <v/>
      </c>
      <c r="J1175" s="7">
        <f>NORM.S.INV(Data!Y1175)</f>
        <v/>
      </c>
      <c r="K1175" s="7">
        <f>NORM.S.INV(Data!Z1175)</f>
        <v/>
      </c>
      <c r="L1175" s="7">
        <f>MAR1!$B$32*L1174+MAR1!$C$32*M1174+MAR1!$D$32*N1174+MAR1!$B$42*I1175+MAR1!$C$42*J1175+MAR1!$D$42*K1175</f>
        <v/>
      </c>
      <c r="M1175" s="7">
        <f>MAR1!$B$33*L1174+MAR1!$C$33*M1174+MAR1!$D$33*N1174+MAR1!$B$43*I1175+MAR1!$C$43*J1175+MAR1!$D$43*K1175</f>
        <v/>
      </c>
      <c r="N1175" s="7">
        <f>MAR1!$B$34*L1174+MAR1!$C$34*M1174+MAR1!$D$34*N1174+MAR1!$B$44*I1175+MAR1!$C$44*J1175+MAR1!$D$44*K1175</f>
        <v/>
      </c>
      <c r="O1175" s="12">
        <f>MAR1!$B$5+MAR1!$C$5*COS(2*PI()*B1175/365)+MAR1!$D$5*SIN(2*PI()*B1175/365)+IF(E1175=1,MAR1!$B$11+MAR1!$D$11*L1175,MAR1!$C$11+MAR1!$E$11*L1175)</f>
        <v/>
      </c>
      <c r="P1175" s="12">
        <f>MAR1!$B$6+MAR1!$C$6*COS(2*PI()*B1175/365)+MAR1!$D$6*SIN(2*PI()*B1175/365)+IF(E1175=1,MAR1!$B$12+MAR1!$D$12*M1175,MAR1!$C$12+MAR1!$E$12*M1175)</f>
        <v/>
      </c>
      <c r="Q1175" s="12">
        <f>MAR1!$B$7+MAR1!$C$7*COS(2*PI()*B1175/365)+MAR1!$D$7*SIN(2*PI()*B1175/365)+IF(E1175=1,MAR1!$B$13+MAR1!$D$13*N1175,MAR1!$C$13+MAR1!$E$13*N1175)</f>
        <v/>
      </c>
      <c r="R1175" s="12">
        <f>MAR1!$B$5+MAR1!$C$5*COS(2*PI()*B1175/365)+MAR1!$D$5*SIN(2*PI()*B1175/365)+INDEX(ChangeFactor!$F$6:$F$17,C1175)+IF(G1175=1,MAR1!$B$11+INDEX(ChangeFactor!$G$6:$G$17,C1175)*MAR1!$D$11*L1175,MAR1!$C$11+INDEX(ChangeFactor!$G$6:$G$17,C1175)*MAR1!$E$11*L1175)</f>
        <v/>
      </c>
    </row>
    <row r="1176">
      <c r="A1176" s="6">
        <f>Data!U1176</f>
        <v/>
      </c>
      <c r="B1176" s="6">
        <f>MOD(A1176-1,365)+1</f>
        <v/>
      </c>
      <c r="C1176" s="6">
        <f>MATCH(B1176,Markov!$C$6:$C$17,1)</f>
        <v/>
      </c>
      <c r="D1176" s="16">
        <f>Data!V1176</f>
        <v/>
      </c>
      <c r="E1176" s="6">
        <f>IF(D1176&lt;IF(E1175=1,INDEX(Markov!$I$6:$I$17,C1176),INDEX(Markov!$H$6:$H$17,C1176)),1,0)</f>
        <v/>
      </c>
      <c r="F1176" s="12">
        <f>IF(E1176=1,GAMMA.INV(Data!W1176,INDEX(Markov!$Q$6:$Q$17,C1176),INDEX(Markov!$R$6:$R$17,C1176)),0)</f>
        <v/>
      </c>
      <c r="G1176" s="6">
        <f>IF(D1176&lt;IF(G1175=1,INDEX(ChangeFactor!$O$6:$O$17,C1176),INDEX(ChangeFactor!$N$6:$N$17,C1176)),1,0)</f>
        <v/>
      </c>
      <c r="H1176" s="12">
        <f>IF(G1176=1,GAMMA.INV(Data!W1176,INDEX(ChangeFactor!$R$6:$R$17,C1176),INDEX(ChangeFactor!$S$6:$S$17,C1176)),0)</f>
        <v/>
      </c>
      <c r="I1176" s="7">
        <f>NORM.S.INV(Data!X1176)</f>
        <v/>
      </c>
      <c r="J1176" s="7">
        <f>NORM.S.INV(Data!Y1176)</f>
        <v/>
      </c>
      <c r="K1176" s="7">
        <f>NORM.S.INV(Data!Z1176)</f>
        <v/>
      </c>
      <c r="L1176" s="7">
        <f>MAR1!$B$32*L1175+MAR1!$C$32*M1175+MAR1!$D$32*N1175+MAR1!$B$42*I1176+MAR1!$C$42*J1176+MAR1!$D$42*K1176</f>
        <v/>
      </c>
      <c r="M1176" s="7">
        <f>MAR1!$B$33*L1175+MAR1!$C$33*M1175+MAR1!$D$33*N1175+MAR1!$B$43*I1176+MAR1!$C$43*J1176+MAR1!$D$43*K1176</f>
        <v/>
      </c>
      <c r="N1176" s="7">
        <f>MAR1!$B$34*L1175+MAR1!$C$34*M1175+MAR1!$D$34*N1175+MAR1!$B$44*I1176+MAR1!$C$44*J1176+MAR1!$D$44*K1176</f>
        <v/>
      </c>
      <c r="O1176" s="12">
        <f>MAR1!$B$5+MAR1!$C$5*COS(2*PI()*B1176/365)+MAR1!$D$5*SIN(2*PI()*B1176/365)+IF(E1176=1,MAR1!$B$11+MAR1!$D$11*L1176,MAR1!$C$11+MAR1!$E$11*L1176)</f>
        <v/>
      </c>
      <c r="P1176" s="12">
        <f>MAR1!$B$6+MAR1!$C$6*COS(2*PI()*B1176/365)+MAR1!$D$6*SIN(2*PI()*B1176/365)+IF(E1176=1,MAR1!$B$12+MAR1!$D$12*M1176,MAR1!$C$12+MAR1!$E$12*M1176)</f>
        <v/>
      </c>
      <c r="Q1176" s="12">
        <f>MAR1!$B$7+MAR1!$C$7*COS(2*PI()*B1176/365)+MAR1!$D$7*SIN(2*PI()*B1176/365)+IF(E1176=1,MAR1!$B$13+MAR1!$D$13*N1176,MAR1!$C$13+MAR1!$E$13*N1176)</f>
        <v/>
      </c>
      <c r="R1176" s="12">
        <f>MAR1!$B$5+MAR1!$C$5*COS(2*PI()*B1176/365)+MAR1!$D$5*SIN(2*PI()*B1176/365)+INDEX(ChangeFactor!$F$6:$F$17,C1176)+IF(G1176=1,MAR1!$B$11+INDEX(ChangeFactor!$G$6:$G$17,C1176)*MAR1!$D$11*L1176,MAR1!$C$11+INDEX(ChangeFactor!$G$6:$G$17,C1176)*MAR1!$E$11*L1176)</f>
        <v/>
      </c>
    </row>
    <row r="1177">
      <c r="A1177" s="6">
        <f>Data!U1177</f>
        <v/>
      </c>
      <c r="B1177" s="6">
        <f>MOD(A1177-1,365)+1</f>
        <v/>
      </c>
      <c r="C1177" s="6">
        <f>MATCH(B1177,Markov!$C$6:$C$17,1)</f>
        <v/>
      </c>
      <c r="D1177" s="16">
        <f>Data!V1177</f>
        <v/>
      </c>
      <c r="E1177" s="6">
        <f>IF(D1177&lt;IF(E1176=1,INDEX(Markov!$I$6:$I$17,C1177),INDEX(Markov!$H$6:$H$17,C1177)),1,0)</f>
        <v/>
      </c>
      <c r="F1177" s="12">
        <f>IF(E1177=1,GAMMA.INV(Data!W1177,INDEX(Markov!$Q$6:$Q$17,C1177),INDEX(Markov!$R$6:$R$17,C1177)),0)</f>
        <v/>
      </c>
      <c r="G1177" s="6">
        <f>IF(D1177&lt;IF(G1176=1,INDEX(ChangeFactor!$O$6:$O$17,C1177),INDEX(ChangeFactor!$N$6:$N$17,C1177)),1,0)</f>
        <v/>
      </c>
      <c r="H1177" s="12">
        <f>IF(G1177=1,GAMMA.INV(Data!W1177,INDEX(ChangeFactor!$R$6:$R$17,C1177),INDEX(ChangeFactor!$S$6:$S$17,C1177)),0)</f>
        <v/>
      </c>
      <c r="I1177" s="7">
        <f>NORM.S.INV(Data!X1177)</f>
        <v/>
      </c>
      <c r="J1177" s="7">
        <f>NORM.S.INV(Data!Y1177)</f>
        <v/>
      </c>
      <c r="K1177" s="7">
        <f>NORM.S.INV(Data!Z1177)</f>
        <v/>
      </c>
      <c r="L1177" s="7">
        <f>MAR1!$B$32*L1176+MAR1!$C$32*M1176+MAR1!$D$32*N1176+MAR1!$B$42*I1177+MAR1!$C$42*J1177+MAR1!$D$42*K1177</f>
        <v/>
      </c>
      <c r="M1177" s="7">
        <f>MAR1!$B$33*L1176+MAR1!$C$33*M1176+MAR1!$D$33*N1176+MAR1!$B$43*I1177+MAR1!$C$43*J1177+MAR1!$D$43*K1177</f>
        <v/>
      </c>
      <c r="N1177" s="7">
        <f>MAR1!$B$34*L1176+MAR1!$C$34*M1176+MAR1!$D$34*N1176+MAR1!$B$44*I1177+MAR1!$C$44*J1177+MAR1!$D$44*K1177</f>
        <v/>
      </c>
      <c r="O1177" s="12">
        <f>MAR1!$B$5+MAR1!$C$5*COS(2*PI()*B1177/365)+MAR1!$D$5*SIN(2*PI()*B1177/365)+IF(E1177=1,MAR1!$B$11+MAR1!$D$11*L1177,MAR1!$C$11+MAR1!$E$11*L1177)</f>
        <v/>
      </c>
      <c r="P1177" s="12">
        <f>MAR1!$B$6+MAR1!$C$6*COS(2*PI()*B1177/365)+MAR1!$D$6*SIN(2*PI()*B1177/365)+IF(E1177=1,MAR1!$B$12+MAR1!$D$12*M1177,MAR1!$C$12+MAR1!$E$12*M1177)</f>
        <v/>
      </c>
      <c r="Q1177" s="12">
        <f>MAR1!$B$7+MAR1!$C$7*COS(2*PI()*B1177/365)+MAR1!$D$7*SIN(2*PI()*B1177/365)+IF(E1177=1,MAR1!$B$13+MAR1!$D$13*N1177,MAR1!$C$13+MAR1!$E$13*N1177)</f>
        <v/>
      </c>
      <c r="R1177" s="12">
        <f>MAR1!$B$5+MAR1!$C$5*COS(2*PI()*B1177/365)+MAR1!$D$5*SIN(2*PI()*B1177/365)+INDEX(ChangeFactor!$F$6:$F$17,C1177)+IF(G1177=1,MAR1!$B$11+INDEX(ChangeFactor!$G$6:$G$17,C1177)*MAR1!$D$11*L1177,MAR1!$C$11+INDEX(ChangeFactor!$G$6:$G$17,C1177)*MAR1!$E$11*L1177)</f>
        <v/>
      </c>
    </row>
    <row r="1178">
      <c r="A1178" s="6">
        <f>Data!U1178</f>
        <v/>
      </c>
      <c r="B1178" s="6">
        <f>MOD(A1178-1,365)+1</f>
        <v/>
      </c>
      <c r="C1178" s="6">
        <f>MATCH(B1178,Markov!$C$6:$C$17,1)</f>
        <v/>
      </c>
      <c r="D1178" s="16">
        <f>Data!V1178</f>
        <v/>
      </c>
      <c r="E1178" s="6">
        <f>IF(D1178&lt;IF(E1177=1,INDEX(Markov!$I$6:$I$17,C1178),INDEX(Markov!$H$6:$H$17,C1178)),1,0)</f>
        <v/>
      </c>
      <c r="F1178" s="12">
        <f>IF(E1178=1,GAMMA.INV(Data!W1178,INDEX(Markov!$Q$6:$Q$17,C1178),INDEX(Markov!$R$6:$R$17,C1178)),0)</f>
        <v/>
      </c>
      <c r="G1178" s="6">
        <f>IF(D1178&lt;IF(G1177=1,INDEX(ChangeFactor!$O$6:$O$17,C1178),INDEX(ChangeFactor!$N$6:$N$17,C1178)),1,0)</f>
        <v/>
      </c>
      <c r="H1178" s="12">
        <f>IF(G1178=1,GAMMA.INV(Data!W1178,INDEX(ChangeFactor!$R$6:$R$17,C1178),INDEX(ChangeFactor!$S$6:$S$17,C1178)),0)</f>
        <v/>
      </c>
      <c r="I1178" s="7">
        <f>NORM.S.INV(Data!X1178)</f>
        <v/>
      </c>
      <c r="J1178" s="7">
        <f>NORM.S.INV(Data!Y1178)</f>
        <v/>
      </c>
      <c r="K1178" s="7">
        <f>NORM.S.INV(Data!Z1178)</f>
        <v/>
      </c>
      <c r="L1178" s="7">
        <f>MAR1!$B$32*L1177+MAR1!$C$32*M1177+MAR1!$D$32*N1177+MAR1!$B$42*I1178+MAR1!$C$42*J1178+MAR1!$D$42*K1178</f>
        <v/>
      </c>
      <c r="M1178" s="7">
        <f>MAR1!$B$33*L1177+MAR1!$C$33*M1177+MAR1!$D$33*N1177+MAR1!$B$43*I1178+MAR1!$C$43*J1178+MAR1!$D$43*K1178</f>
        <v/>
      </c>
      <c r="N1178" s="7">
        <f>MAR1!$B$34*L1177+MAR1!$C$34*M1177+MAR1!$D$34*N1177+MAR1!$B$44*I1178+MAR1!$C$44*J1178+MAR1!$D$44*K1178</f>
        <v/>
      </c>
      <c r="O1178" s="12">
        <f>MAR1!$B$5+MAR1!$C$5*COS(2*PI()*B1178/365)+MAR1!$D$5*SIN(2*PI()*B1178/365)+IF(E1178=1,MAR1!$B$11+MAR1!$D$11*L1178,MAR1!$C$11+MAR1!$E$11*L1178)</f>
        <v/>
      </c>
      <c r="P1178" s="12">
        <f>MAR1!$B$6+MAR1!$C$6*COS(2*PI()*B1178/365)+MAR1!$D$6*SIN(2*PI()*B1178/365)+IF(E1178=1,MAR1!$B$12+MAR1!$D$12*M1178,MAR1!$C$12+MAR1!$E$12*M1178)</f>
        <v/>
      </c>
      <c r="Q1178" s="12">
        <f>MAR1!$B$7+MAR1!$C$7*COS(2*PI()*B1178/365)+MAR1!$D$7*SIN(2*PI()*B1178/365)+IF(E1178=1,MAR1!$B$13+MAR1!$D$13*N1178,MAR1!$C$13+MAR1!$E$13*N1178)</f>
        <v/>
      </c>
      <c r="R1178" s="12">
        <f>MAR1!$B$5+MAR1!$C$5*COS(2*PI()*B1178/365)+MAR1!$D$5*SIN(2*PI()*B1178/365)+INDEX(ChangeFactor!$F$6:$F$17,C1178)+IF(G1178=1,MAR1!$B$11+INDEX(ChangeFactor!$G$6:$G$17,C1178)*MAR1!$D$11*L1178,MAR1!$C$11+INDEX(ChangeFactor!$G$6:$G$17,C1178)*MAR1!$E$11*L1178)</f>
        <v/>
      </c>
    </row>
    <row r="1179">
      <c r="A1179" s="6">
        <f>Data!U1179</f>
        <v/>
      </c>
      <c r="B1179" s="6">
        <f>MOD(A1179-1,365)+1</f>
        <v/>
      </c>
      <c r="C1179" s="6">
        <f>MATCH(B1179,Markov!$C$6:$C$17,1)</f>
        <v/>
      </c>
      <c r="D1179" s="16">
        <f>Data!V1179</f>
        <v/>
      </c>
      <c r="E1179" s="6">
        <f>IF(D1179&lt;IF(E1178=1,INDEX(Markov!$I$6:$I$17,C1179),INDEX(Markov!$H$6:$H$17,C1179)),1,0)</f>
        <v/>
      </c>
      <c r="F1179" s="12">
        <f>IF(E1179=1,GAMMA.INV(Data!W1179,INDEX(Markov!$Q$6:$Q$17,C1179),INDEX(Markov!$R$6:$R$17,C1179)),0)</f>
        <v/>
      </c>
      <c r="G1179" s="6">
        <f>IF(D1179&lt;IF(G1178=1,INDEX(ChangeFactor!$O$6:$O$17,C1179),INDEX(ChangeFactor!$N$6:$N$17,C1179)),1,0)</f>
        <v/>
      </c>
      <c r="H1179" s="12">
        <f>IF(G1179=1,GAMMA.INV(Data!W1179,INDEX(ChangeFactor!$R$6:$R$17,C1179),INDEX(ChangeFactor!$S$6:$S$17,C1179)),0)</f>
        <v/>
      </c>
      <c r="I1179" s="7">
        <f>NORM.S.INV(Data!X1179)</f>
        <v/>
      </c>
      <c r="J1179" s="7">
        <f>NORM.S.INV(Data!Y1179)</f>
        <v/>
      </c>
      <c r="K1179" s="7">
        <f>NORM.S.INV(Data!Z1179)</f>
        <v/>
      </c>
      <c r="L1179" s="7">
        <f>MAR1!$B$32*L1178+MAR1!$C$32*M1178+MAR1!$D$32*N1178+MAR1!$B$42*I1179+MAR1!$C$42*J1179+MAR1!$D$42*K1179</f>
        <v/>
      </c>
      <c r="M1179" s="7">
        <f>MAR1!$B$33*L1178+MAR1!$C$33*M1178+MAR1!$D$33*N1178+MAR1!$B$43*I1179+MAR1!$C$43*J1179+MAR1!$D$43*K1179</f>
        <v/>
      </c>
      <c r="N1179" s="7">
        <f>MAR1!$B$34*L1178+MAR1!$C$34*M1178+MAR1!$D$34*N1178+MAR1!$B$44*I1179+MAR1!$C$44*J1179+MAR1!$D$44*K1179</f>
        <v/>
      </c>
      <c r="O1179" s="12">
        <f>MAR1!$B$5+MAR1!$C$5*COS(2*PI()*B1179/365)+MAR1!$D$5*SIN(2*PI()*B1179/365)+IF(E1179=1,MAR1!$B$11+MAR1!$D$11*L1179,MAR1!$C$11+MAR1!$E$11*L1179)</f>
        <v/>
      </c>
      <c r="P1179" s="12">
        <f>MAR1!$B$6+MAR1!$C$6*COS(2*PI()*B1179/365)+MAR1!$D$6*SIN(2*PI()*B1179/365)+IF(E1179=1,MAR1!$B$12+MAR1!$D$12*M1179,MAR1!$C$12+MAR1!$E$12*M1179)</f>
        <v/>
      </c>
      <c r="Q1179" s="12">
        <f>MAR1!$B$7+MAR1!$C$7*COS(2*PI()*B1179/365)+MAR1!$D$7*SIN(2*PI()*B1179/365)+IF(E1179=1,MAR1!$B$13+MAR1!$D$13*N1179,MAR1!$C$13+MAR1!$E$13*N1179)</f>
        <v/>
      </c>
      <c r="R1179" s="12">
        <f>MAR1!$B$5+MAR1!$C$5*COS(2*PI()*B1179/365)+MAR1!$D$5*SIN(2*PI()*B1179/365)+INDEX(ChangeFactor!$F$6:$F$17,C1179)+IF(G1179=1,MAR1!$B$11+INDEX(ChangeFactor!$G$6:$G$17,C1179)*MAR1!$D$11*L1179,MAR1!$C$11+INDEX(ChangeFactor!$G$6:$G$17,C1179)*MAR1!$E$11*L1179)</f>
        <v/>
      </c>
    </row>
    <row r="1180">
      <c r="A1180" s="6">
        <f>Data!U1180</f>
        <v/>
      </c>
      <c r="B1180" s="6">
        <f>MOD(A1180-1,365)+1</f>
        <v/>
      </c>
      <c r="C1180" s="6">
        <f>MATCH(B1180,Markov!$C$6:$C$17,1)</f>
        <v/>
      </c>
      <c r="D1180" s="16">
        <f>Data!V1180</f>
        <v/>
      </c>
      <c r="E1180" s="6">
        <f>IF(D1180&lt;IF(E1179=1,INDEX(Markov!$I$6:$I$17,C1180),INDEX(Markov!$H$6:$H$17,C1180)),1,0)</f>
        <v/>
      </c>
      <c r="F1180" s="12">
        <f>IF(E1180=1,GAMMA.INV(Data!W1180,INDEX(Markov!$Q$6:$Q$17,C1180),INDEX(Markov!$R$6:$R$17,C1180)),0)</f>
        <v/>
      </c>
      <c r="G1180" s="6">
        <f>IF(D1180&lt;IF(G1179=1,INDEX(ChangeFactor!$O$6:$O$17,C1180),INDEX(ChangeFactor!$N$6:$N$17,C1180)),1,0)</f>
        <v/>
      </c>
      <c r="H1180" s="12">
        <f>IF(G1180=1,GAMMA.INV(Data!W1180,INDEX(ChangeFactor!$R$6:$R$17,C1180),INDEX(ChangeFactor!$S$6:$S$17,C1180)),0)</f>
        <v/>
      </c>
      <c r="I1180" s="7">
        <f>NORM.S.INV(Data!X1180)</f>
        <v/>
      </c>
      <c r="J1180" s="7">
        <f>NORM.S.INV(Data!Y1180)</f>
        <v/>
      </c>
      <c r="K1180" s="7">
        <f>NORM.S.INV(Data!Z1180)</f>
        <v/>
      </c>
      <c r="L1180" s="7">
        <f>MAR1!$B$32*L1179+MAR1!$C$32*M1179+MAR1!$D$32*N1179+MAR1!$B$42*I1180+MAR1!$C$42*J1180+MAR1!$D$42*K1180</f>
        <v/>
      </c>
      <c r="M1180" s="7">
        <f>MAR1!$B$33*L1179+MAR1!$C$33*M1179+MAR1!$D$33*N1179+MAR1!$B$43*I1180+MAR1!$C$43*J1180+MAR1!$D$43*K1180</f>
        <v/>
      </c>
      <c r="N1180" s="7">
        <f>MAR1!$B$34*L1179+MAR1!$C$34*M1179+MAR1!$D$34*N1179+MAR1!$B$44*I1180+MAR1!$C$44*J1180+MAR1!$D$44*K1180</f>
        <v/>
      </c>
      <c r="O1180" s="12">
        <f>MAR1!$B$5+MAR1!$C$5*COS(2*PI()*B1180/365)+MAR1!$D$5*SIN(2*PI()*B1180/365)+IF(E1180=1,MAR1!$B$11+MAR1!$D$11*L1180,MAR1!$C$11+MAR1!$E$11*L1180)</f>
        <v/>
      </c>
      <c r="P1180" s="12">
        <f>MAR1!$B$6+MAR1!$C$6*COS(2*PI()*B1180/365)+MAR1!$D$6*SIN(2*PI()*B1180/365)+IF(E1180=1,MAR1!$B$12+MAR1!$D$12*M1180,MAR1!$C$12+MAR1!$E$12*M1180)</f>
        <v/>
      </c>
      <c r="Q1180" s="12">
        <f>MAR1!$B$7+MAR1!$C$7*COS(2*PI()*B1180/365)+MAR1!$D$7*SIN(2*PI()*B1180/365)+IF(E1180=1,MAR1!$B$13+MAR1!$D$13*N1180,MAR1!$C$13+MAR1!$E$13*N1180)</f>
        <v/>
      </c>
      <c r="R1180" s="12">
        <f>MAR1!$B$5+MAR1!$C$5*COS(2*PI()*B1180/365)+MAR1!$D$5*SIN(2*PI()*B1180/365)+INDEX(ChangeFactor!$F$6:$F$17,C1180)+IF(G1180=1,MAR1!$B$11+INDEX(ChangeFactor!$G$6:$G$17,C1180)*MAR1!$D$11*L1180,MAR1!$C$11+INDEX(ChangeFactor!$G$6:$G$17,C1180)*MAR1!$E$11*L1180)</f>
        <v/>
      </c>
    </row>
    <row r="1181">
      <c r="A1181" s="6">
        <f>Data!U1181</f>
        <v/>
      </c>
      <c r="B1181" s="6">
        <f>MOD(A1181-1,365)+1</f>
        <v/>
      </c>
      <c r="C1181" s="6">
        <f>MATCH(B1181,Markov!$C$6:$C$17,1)</f>
        <v/>
      </c>
      <c r="D1181" s="16">
        <f>Data!V1181</f>
        <v/>
      </c>
      <c r="E1181" s="6">
        <f>IF(D1181&lt;IF(E1180=1,INDEX(Markov!$I$6:$I$17,C1181),INDEX(Markov!$H$6:$H$17,C1181)),1,0)</f>
        <v/>
      </c>
      <c r="F1181" s="12">
        <f>IF(E1181=1,GAMMA.INV(Data!W1181,INDEX(Markov!$Q$6:$Q$17,C1181),INDEX(Markov!$R$6:$R$17,C1181)),0)</f>
        <v/>
      </c>
      <c r="G1181" s="6">
        <f>IF(D1181&lt;IF(G1180=1,INDEX(ChangeFactor!$O$6:$O$17,C1181),INDEX(ChangeFactor!$N$6:$N$17,C1181)),1,0)</f>
        <v/>
      </c>
      <c r="H1181" s="12">
        <f>IF(G1181=1,GAMMA.INV(Data!W1181,INDEX(ChangeFactor!$R$6:$R$17,C1181),INDEX(ChangeFactor!$S$6:$S$17,C1181)),0)</f>
        <v/>
      </c>
      <c r="I1181" s="7">
        <f>NORM.S.INV(Data!X1181)</f>
        <v/>
      </c>
      <c r="J1181" s="7">
        <f>NORM.S.INV(Data!Y1181)</f>
        <v/>
      </c>
      <c r="K1181" s="7">
        <f>NORM.S.INV(Data!Z1181)</f>
        <v/>
      </c>
      <c r="L1181" s="7">
        <f>MAR1!$B$32*L1180+MAR1!$C$32*M1180+MAR1!$D$32*N1180+MAR1!$B$42*I1181+MAR1!$C$42*J1181+MAR1!$D$42*K1181</f>
        <v/>
      </c>
      <c r="M1181" s="7">
        <f>MAR1!$B$33*L1180+MAR1!$C$33*M1180+MAR1!$D$33*N1180+MAR1!$B$43*I1181+MAR1!$C$43*J1181+MAR1!$D$43*K1181</f>
        <v/>
      </c>
      <c r="N1181" s="7">
        <f>MAR1!$B$34*L1180+MAR1!$C$34*M1180+MAR1!$D$34*N1180+MAR1!$B$44*I1181+MAR1!$C$44*J1181+MAR1!$D$44*K1181</f>
        <v/>
      </c>
      <c r="O1181" s="12">
        <f>MAR1!$B$5+MAR1!$C$5*COS(2*PI()*B1181/365)+MAR1!$D$5*SIN(2*PI()*B1181/365)+IF(E1181=1,MAR1!$B$11+MAR1!$D$11*L1181,MAR1!$C$11+MAR1!$E$11*L1181)</f>
        <v/>
      </c>
      <c r="P1181" s="12">
        <f>MAR1!$B$6+MAR1!$C$6*COS(2*PI()*B1181/365)+MAR1!$D$6*SIN(2*PI()*B1181/365)+IF(E1181=1,MAR1!$B$12+MAR1!$D$12*M1181,MAR1!$C$12+MAR1!$E$12*M1181)</f>
        <v/>
      </c>
      <c r="Q1181" s="12">
        <f>MAR1!$B$7+MAR1!$C$7*COS(2*PI()*B1181/365)+MAR1!$D$7*SIN(2*PI()*B1181/365)+IF(E1181=1,MAR1!$B$13+MAR1!$D$13*N1181,MAR1!$C$13+MAR1!$E$13*N1181)</f>
        <v/>
      </c>
      <c r="R1181" s="12">
        <f>MAR1!$B$5+MAR1!$C$5*COS(2*PI()*B1181/365)+MAR1!$D$5*SIN(2*PI()*B1181/365)+INDEX(ChangeFactor!$F$6:$F$17,C1181)+IF(G1181=1,MAR1!$B$11+INDEX(ChangeFactor!$G$6:$G$17,C1181)*MAR1!$D$11*L1181,MAR1!$C$11+INDEX(ChangeFactor!$G$6:$G$17,C1181)*MAR1!$E$11*L1181)</f>
        <v/>
      </c>
    </row>
    <row r="1182">
      <c r="A1182" s="6">
        <f>Data!U1182</f>
        <v/>
      </c>
      <c r="B1182" s="6">
        <f>MOD(A1182-1,365)+1</f>
        <v/>
      </c>
      <c r="C1182" s="6">
        <f>MATCH(B1182,Markov!$C$6:$C$17,1)</f>
        <v/>
      </c>
      <c r="D1182" s="16">
        <f>Data!V1182</f>
        <v/>
      </c>
      <c r="E1182" s="6">
        <f>IF(D1182&lt;IF(E1181=1,INDEX(Markov!$I$6:$I$17,C1182),INDEX(Markov!$H$6:$H$17,C1182)),1,0)</f>
        <v/>
      </c>
      <c r="F1182" s="12">
        <f>IF(E1182=1,GAMMA.INV(Data!W1182,INDEX(Markov!$Q$6:$Q$17,C1182),INDEX(Markov!$R$6:$R$17,C1182)),0)</f>
        <v/>
      </c>
      <c r="G1182" s="6">
        <f>IF(D1182&lt;IF(G1181=1,INDEX(ChangeFactor!$O$6:$O$17,C1182),INDEX(ChangeFactor!$N$6:$N$17,C1182)),1,0)</f>
        <v/>
      </c>
      <c r="H1182" s="12">
        <f>IF(G1182=1,GAMMA.INV(Data!W1182,INDEX(ChangeFactor!$R$6:$R$17,C1182),INDEX(ChangeFactor!$S$6:$S$17,C1182)),0)</f>
        <v/>
      </c>
      <c r="I1182" s="7">
        <f>NORM.S.INV(Data!X1182)</f>
        <v/>
      </c>
      <c r="J1182" s="7">
        <f>NORM.S.INV(Data!Y1182)</f>
        <v/>
      </c>
      <c r="K1182" s="7">
        <f>NORM.S.INV(Data!Z1182)</f>
        <v/>
      </c>
      <c r="L1182" s="7">
        <f>MAR1!$B$32*L1181+MAR1!$C$32*M1181+MAR1!$D$32*N1181+MAR1!$B$42*I1182+MAR1!$C$42*J1182+MAR1!$D$42*K1182</f>
        <v/>
      </c>
      <c r="M1182" s="7">
        <f>MAR1!$B$33*L1181+MAR1!$C$33*M1181+MAR1!$D$33*N1181+MAR1!$B$43*I1182+MAR1!$C$43*J1182+MAR1!$D$43*K1182</f>
        <v/>
      </c>
      <c r="N1182" s="7">
        <f>MAR1!$B$34*L1181+MAR1!$C$34*M1181+MAR1!$D$34*N1181+MAR1!$B$44*I1182+MAR1!$C$44*J1182+MAR1!$D$44*K1182</f>
        <v/>
      </c>
      <c r="O1182" s="12">
        <f>MAR1!$B$5+MAR1!$C$5*COS(2*PI()*B1182/365)+MAR1!$D$5*SIN(2*PI()*B1182/365)+IF(E1182=1,MAR1!$B$11+MAR1!$D$11*L1182,MAR1!$C$11+MAR1!$E$11*L1182)</f>
        <v/>
      </c>
      <c r="P1182" s="12">
        <f>MAR1!$B$6+MAR1!$C$6*COS(2*PI()*B1182/365)+MAR1!$D$6*SIN(2*PI()*B1182/365)+IF(E1182=1,MAR1!$B$12+MAR1!$D$12*M1182,MAR1!$C$12+MAR1!$E$12*M1182)</f>
        <v/>
      </c>
      <c r="Q1182" s="12">
        <f>MAR1!$B$7+MAR1!$C$7*COS(2*PI()*B1182/365)+MAR1!$D$7*SIN(2*PI()*B1182/365)+IF(E1182=1,MAR1!$B$13+MAR1!$D$13*N1182,MAR1!$C$13+MAR1!$E$13*N1182)</f>
        <v/>
      </c>
      <c r="R1182" s="12">
        <f>MAR1!$B$5+MAR1!$C$5*COS(2*PI()*B1182/365)+MAR1!$D$5*SIN(2*PI()*B1182/365)+INDEX(ChangeFactor!$F$6:$F$17,C1182)+IF(G1182=1,MAR1!$B$11+INDEX(ChangeFactor!$G$6:$G$17,C1182)*MAR1!$D$11*L1182,MAR1!$C$11+INDEX(ChangeFactor!$G$6:$G$17,C1182)*MAR1!$E$11*L1182)</f>
        <v/>
      </c>
    </row>
    <row r="1183">
      <c r="A1183" s="6">
        <f>Data!U1183</f>
        <v/>
      </c>
      <c r="B1183" s="6">
        <f>MOD(A1183-1,365)+1</f>
        <v/>
      </c>
      <c r="C1183" s="6">
        <f>MATCH(B1183,Markov!$C$6:$C$17,1)</f>
        <v/>
      </c>
      <c r="D1183" s="16">
        <f>Data!V1183</f>
        <v/>
      </c>
      <c r="E1183" s="6">
        <f>IF(D1183&lt;IF(E1182=1,INDEX(Markov!$I$6:$I$17,C1183),INDEX(Markov!$H$6:$H$17,C1183)),1,0)</f>
        <v/>
      </c>
      <c r="F1183" s="12">
        <f>IF(E1183=1,GAMMA.INV(Data!W1183,INDEX(Markov!$Q$6:$Q$17,C1183),INDEX(Markov!$R$6:$R$17,C1183)),0)</f>
        <v/>
      </c>
      <c r="G1183" s="6">
        <f>IF(D1183&lt;IF(G1182=1,INDEX(ChangeFactor!$O$6:$O$17,C1183),INDEX(ChangeFactor!$N$6:$N$17,C1183)),1,0)</f>
        <v/>
      </c>
      <c r="H1183" s="12">
        <f>IF(G1183=1,GAMMA.INV(Data!W1183,INDEX(ChangeFactor!$R$6:$R$17,C1183),INDEX(ChangeFactor!$S$6:$S$17,C1183)),0)</f>
        <v/>
      </c>
      <c r="I1183" s="7">
        <f>NORM.S.INV(Data!X1183)</f>
        <v/>
      </c>
      <c r="J1183" s="7">
        <f>NORM.S.INV(Data!Y1183)</f>
        <v/>
      </c>
      <c r="K1183" s="7">
        <f>NORM.S.INV(Data!Z1183)</f>
        <v/>
      </c>
      <c r="L1183" s="7">
        <f>MAR1!$B$32*L1182+MAR1!$C$32*M1182+MAR1!$D$32*N1182+MAR1!$B$42*I1183+MAR1!$C$42*J1183+MAR1!$D$42*K1183</f>
        <v/>
      </c>
      <c r="M1183" s="7">
        <f>MAR1!$B$33*L1182+MAR1!$C$33*M1182+MAR1!$D$33*N1182+MAR1!$B$43*I1183+MAR1!$C$43*J1183+MAR1!$D$43*K1183</f>
        <v/>
      </c>
      <c r="N1183" s="7">
        <f>MAR1!$B$34*L1182+MAR1!$C$34*M1182+MAR1!$D$34*N1182+MAR1!$B$44*I1183+MAR1!$C$44*J1183+MAR1!$D$44*K1183</f>
        <v/>
      </c>
      <c r="O1183" s="12">
        <f>MAR1!$B$5+MAR1!$C$5*COS(2*PI()*B1183/365)+MAR1!$D$5*SIN(2*PI()*B1183/365)+IF(E1183=1,MAR1!$B$11+MAR1!$D$11*L1183,MAR1!$C$11+MAR1!$E$11*L1183)</f>
        <v/>
      </c>
      <c r="P1183" s="12">
        <f>MAR1!$B$6+MAR1!$C$6*COS(2*PI()*B1183/365)+MAR1!$D$6*SIN(2*PI()*B1183/365)+IF(E1183=1,MAR1!$B$12+MAR1!$D$12*M1183,MAR1!$C$12+MAR1!$E$12*M1183)</f>
        <v/>
      </c>
      <c r="Q1183" s="12">
        <f>MAR1!$B$7+MAR1!$C$7*COS(2*PI()*B1183/365)+MAR1!$D$7*SIN(2*PI()*B1183/365)+IF(E1183=1,MAR1!$B$13+MAR1!$D$13*N1183,MAR1!$C$13+MAR1!$E$13*N1183)</f>
        <v/>
      </c>
      <c r="R1183" s="12">
        <f>MAR1!$B$5+MAR1!$C$5*COS(2*PI()*B1183/365)+MAR1!$D$5*SIN(2*PI()*B1183/365)+INDEX(ChangeFactor!$F$6:$F$17,C1183)+IF(G1183=1,MAR1!$B$11+INDEX(ChangeFactor!$G$6:$G$17,C1183)*MAR1!$D$11*L1183,MAR1!$C$11+INDEX(ChangeFactor!$G$6:$G$17,C1183)*MAR1!$E$11*L1183)</f>
        <v/>
      </c>
    </row>
    <row r="1184">
      <c r="A1184" s="6">
        <f>Data!U1184</f>
        <v/>
      </c>
      <c r="B1184" s="6">
        <f>MOD(A1184-1,365)+1</f>
        <v/>
      </c>
      <c r="C1184" s="6">
        <f>MATCH(B1184,Markov!$C$6:$C$17,1)</f>
        <v/>
      </c>
      <c r="D1184" s="16">
        <f>Data!V1184</f>
        <v/>
      </c>
      <c r="E1184" s="6">
        <f>IF(D1184&lt;IF(E1183=1,INDEX(Markov!$I$6:$I$17,C1184),INDEX(Markov!$H$6:$H$17,C1184)),1,0)</f>
        <v/>
      </c>
      <c r="F1184" s="12">
        <f>IF(E1184=1,GAMMA.INV(Data!W1184,INDEX(Markov!$Q$6:$Q$17,C1184),INDEX(Markov!$R$6:$R$17,C1184)),0)</f>
        <v/>
      </c>
      <c r="G1184" s="6">
        <f>IF(D1184&lt;IF(G1183=1,INDEX(ChangeFactor!$O$6:$O$17,C1184),INDEX(ChangeFactor!$N$6:$N$17,C1184)),1,0)</f>
        <v/>
      </c>
      <c r="H1184" s="12">
        <f>IF(G1184=1,GAMMA.INV(Data!W1184,INDEX(ChangeFactor!$R$6:$R$17,C1184),INDEX(ChangeFactor!$S$6:$S$17,C1184)),0)</f>
        <v/>
      </c>
      <c r="I1184" s="7">
        <f>NORM.S.INV(Data!X1184)</f>
        <v/>
      </c>
      <c r="J1184" s="7">
        <f>NORM.S.INV(Data!Y1184)</f>
        <v/>
      </c>
      <c r="K1184" s="7">
        <f>NORM.S.INV(Data!Z1184)</f>
        <v/>
      </c>
      <c r="L1184" s="7">
        <f>MAR1!$B$32*L1183+MAR1!$C$32*M1183+MAR1!$D$32*N1183+MAR1!$B$42*I1184+MAR1!$C$42*J1184+MAR1!$D$42*K1184</f>
        <v/>
      </c>
      <c r="M1184" s="7">
        <f>MAR1!$B$33*L1183+MAR1!$C$33*M1183+MAR1!$D$33*N1183+MAR1!$B$43*I1184+MAR1!$C$43*J1184+MAR1!$D$43*K1184</f>
        <v/>
      </c>
      <c r="N1184" s="7">
        <f>MAR1!$B$34*L1183+MAR1!$C$34*M1183+MAR1!$D$34*N1183+MAR1!$B$44*I1184+MAR1!$C$44*J1184+MAR1!$D$44*K1184</f>
        <v/>
      </c>
      <c r="O1184" s="12">
        <f>MAR1!$B$5+MAR1!$C$5*COS(2*PI()*B1184/365)+MAR1!$D$5*SIN(2*PI()*B1184/365)+IF(E1184=1,MAR1!$B$11+MAR1!$D$11*L1184,MAR1!$C$11+MAR1!$E$11*L1184)</f>
        <v/>
      </c>
      <c r="P1184" s="12">
        <f>MAR1!$B$6+MAR1!$C$6*COS(2*PI()*B1184/365)+MAR1!$D$6*SIN(2*PI()*B1184/365)+IF(E1184=1,MAR1!$B$12+MAR1!$D$12*M1184,MAR1!$C$12+MAR1!$E$12*M1184)</f>
        <v/>
      </c>
      <c r="Q1184" s="12">
        <f>MAR1!$B$7+MAR1!$C$7*COS(2*PI()*B1184/365)+MAR1!$D$7*SIN(2*PI()*B1184/365)+IF(E1184=1,MAR1!$B$13+MAR1!$D$13*N1184,MAR1!$C$13+MAR1!$E$13*N1184)</f>
        <v/>
      </c>
      <c r="R1184" s="12">
        <f>MAR1!$B$5+MAR1!$C$5*COS(2*PI()*B1184/365)+MAR1!$D$5*SIN(2*PI()*B1184/365)+INDEX(ChangeFactor!$F$6:$F$17,C1184)+IF(G1184=1,MAR1!$B$11+INDEX(ChangeFactor!$G$6:$G$17,C1184)*MAR1!$D$11*L1184,MAR1!$C$11+INDEX(ChangeFactor!$G$6:$G$17,C1184)*MAR1!$E$11*L1184)</f>
        <v/>
      </c>
    </row>
    <row r="1185">
      <c r="A1185" s="6">
        <f>Data!U1185</f>
        <v/>
      </c>
      <c r="B1185" s="6">
        <f>MOD(A1185-1,365)+1</f>
        <v/>
      </c>
      <c r="C1185" s="6">
        <f>MATCH(B1185,Markov!$C$6:$C$17,1)</f>
        <v/>
      </c>
      <c r="D1185" s="16">
        <f>Data!V1185</f>
        <v/>
      </c>
      <c r="E1185" s="6">
        <f>IF(D1185&lt;IF(E1184=1,INDEX(Markov!$I$6:$I$17,C1185),INDEX(Markov!$H$6:$H$17,C1185)),1,0)</f>
        <v/>
      </c>
      <c r="F1185" s="12">
        <f>IF(E1185=1,GAMMA.INV(Data!W1185,INDEX(Markov!$Q$6:$Q$17,C1185),INDEX(Markov!$R$6:$R$17,C1185)),0)</f>
        <v/>
      </c>
      <c r="G1185" s="6">
        <f>IF(D1185&lt;IF(G1184=1,INDEX(ChangeFactor!$O$6:$O$17,C1185),INDEX(ChangeFactor!$N$6:$N$17,C1185)),1,0)</f>
        <v/>
      </c>
      <c r="H1185" s="12">
        <f>IF(G1185=1,GAMMA.INV(Data!W1185,INDEX(ChangeFactor!$R$6:$R$17,C1185),INDEX(ChangeFactor!$S$6:$S$17,C1185)),0)</f>
        <v/>
      </c>
      <c r="I1185" s="7">
        <f>NORM.S.INV(Data!X1185)</f>
        <v/>
      </c>
      <c r="J1185" s="7">
        <f>NORM.S.INV(Data!Y1185)</f>
        <v/>
      </c>
      <c r="K1185" s="7">
        <f>NORM.S.INV(Data!Z1185)</f>
        <v/>
      </c>
      <c r="L1185" s="7">
        <f>MAR1!$B$32*L1184+MAR1!$C$32*M1184+MAR1!$D$32*N1184+MAR1!$B$42*I1185+MAR1!$C$42*J1185+MAR1!$D$42*K1185</f>
        <v/>
      </c>
      <c r="M1185" s="7">
        <f>MAR1!$B$33*L1184+MAR1!$C$33*M1184+MAR1!$D$33*N1184+MAR1!$B$43*I1185+MAR1!$C$43*J1185+MAR1!$D$43*K1185</f>
        <v/>
      </c>
      <c r="N1185" s="7">
        <f>MAR1!$B$34*L1184+MAR1!$C$34*M1184+MAR1!$D$34*N1184+MAR1!$B$44*I1185+MAR1!$C$44*J1185+MAR1!$D$44*K1185</f>
        <v/>
      </c>
      <c r="O1185" s="12">
        <f>MAR1!$B$5+MAR1!$C$5*COS(2*PI()*B1185/365)+MAR1!$D$5*SIN(2*PI()*B1185/365)+IF(E1185=1,MAR1!$B$11+MAR1!$D$11*L1185,MAR1!$C$11+MAR1!$E$11*L1185)</f>
        <v/>
      </c>
      <c r="P1185" s="12">
        <f>MAR1!$B$6+MAR1!$C$6*COS(2*PI()*B1185/365)+MAR1!$D$6*SIN(2*PI()*B1185/365)+IF(E1185=1,MAR1!$B$12+MAR1!$D$12*M1185,MAR1!$C$12+MAR1!$E$12*M1185)</f>
        <v/>
      </c>
      <c r="Q1185" s="12">
        <f>MAR1!$B$7+MAR1!$C$7*COS(2*PI()*B1185/365)+MAR1!$D$7*SIN(2*PI()*B1185/365)+IF(E1185=1,MAR1!$B$13+MAR1!$D$13*N1185,MAR1!$C$13+MAR1!$E$13*N1185)</f>
        <v/>
      </c>
      <c r="R1185" s="12">
        <f>MAR1!$B$5+MAR1!$C$5*COS(2*PI()*B1185/365)+MAR1!$D$5*SIN(2*PI()*B1185/365)+INDEX(ChangeFactor!$F$6:$F$17,C1185)+IF(G1185=1,MAR1!$B$11+INDEX(ChangeFactor!$G$6:$G$17,C1185)*MAR1!$D$11*L1185,MAR1!$C$11+INDEX(ChangeFactor!$G$6:$G$17,C1185)*MAR1!$E$11*L1185)</f>
        <v/>
      </c>
    </row>
    <row r="1186">
      <c r="A1186" s="6">
        <f>Data!U1186</f>
        <v/>
      </c>
      <c r="B1186" s="6">
        <f>MOD(A1186-1,365)+1</f>
        <v/>
      </c>
      <c r="C1186" s="6">
        <f>MATCH(B1186,Markov!$C$6:$C$17,1)</f>
        <v/>
      </c>
      <c r="D1186" s="16">
        <f>Data!V1186</f>
        <v/>
      </c>
      <c r="E1186" s="6">
        <f>IF(D1186&lt;IF(E1185=1,INDEX(Markov!$I$6:$I$17,C1186),INDEX(Markov!$H$6:$H$17,C1186)),1,0)</f>
        <v/>
      </c>
      <c r="F1186" s="12">
        <f>IF(E1186=1,GAMMA.INV(Data!W1186,INDEX(Markov!$Q$6:$Q$17,C1186),INDEX(Markov!$R$6:$R$17,C1186)),0)</f>
        <v/>
      </c>
      <c r="G1186" s="6">
        <f>IF(D1186&lt;IF(G1185=1,INDEX(ChangeFactor!$O$6:$O$17,C1186),INDEX(ChangeFactor!$N$6:$N$17,C1186)),1,0)</f>
        <v/>
      </c>
      <c r="H1186" s="12">
        <f>IF(G1186=1,GAMMA.INV(Data!W1186,INDEX(ChangeFactor!$R$6:$R$17,C1186),INDEX(ChangeFactor!$S$6:$S$17,C1186)),0)</f>
        <v/>
      </c>
      <c r="I1186" s="7">
        <f>NORM.S.INV(Data!X1186)</f>
        <v/>
      </c>
      <c r="J1186" s="7">
        <f>NORM.S.INV(Data!Y1186)</f>
        <v/>
      </c>
      <c r="K1186" s="7">
        <f>NORM.S.INV(Data!Z1186)</f>
        <v/>
      </c>
      <c r="L1186" s="7">
        <f>MAR1!$B$32*L1185+MAR1!$C$32*M1185+MAR1!$D$32*N1185+MAR1!$B$42*I1186+MAR1!$C$42*J1186+MAR1!$D$42*K1186</f>
        <v/>
      </c>
      <c r="M1186" s="7">
        <f>MAR1!$B$33*L1185+MAR1!$C$33*M1185+MAR1!$D$33*N1185+MAR1!$B$43*I1186+MAR1!$C$43*J1186+MAR1!$D$43*K1186</f>
        <v/>
      </c>
      <c r="N1186" s="7">
        <f>MAR1!$B$34*L1185+MAR1!$C$34*M1185+MAR1!$D$34*N1185+MAR1!$B$44*I1186+MAR1!$C$44*J1186+MAR1!$D$44*K1186</f>
        <v/>
      </c>
      <c r="O1186" s="12">
        <f>MAR1!$B$5+MAR1!$C$5*COS(2*PI()*B1186/365)+MAR1!$D$5*SIN(2*PI()*B1186/365)+IF(E1186=1,MAR1!$B$11+MAR1!$D$11*L1186,MAR1!$C$11+MAR1!$E$11*L1186)</f>
        <v/>
      </c>
      <c r="P1186" s="12">
        <f>MAR1!$B$6+MAR1!$C$6*COS(2*PI()*B1186/365)+MAR1!$D$6*SIN(2*PI()*B1186/365)+IF(E1186=1,MAR1!$B$12+MAR1!$D$12*M1186,MAR1!$C$12+MAR1!$E$12*M1186)</f>
        <v/>
      </c>
      <c r="Q1186" s="12">
        <f>MAR1!$B$7+MAR1!$C$7*COS(2*PI()*B1186/365)+MAR1!$D$7*SIN(2*PI()*B1186/365)+IF(E1186=1,MAR1!$B$13+MAR1!$D$13*N1186,MAR1!$C$13+MAR1!$E$13*N1186)</f>
        <v/>
      </c>
      <c r="R1186" s="12">
        <f>MAR1!$B$5+MAR1!$C$5*COS(2*PI()*B1186/365)+MAR1!$D$5*SIN(2*PI()*B1186/365)+INDEX(ChangeFactor!$F$6:$F$17,C1186)+IF(G1186=1,MAR1!$B$11+INDEX(ChangeFactor!$G$6:$G$17,C1186)*MAR1!$D$11*L1186,MAR1!$C$11+INDEX(ChangeFactor!$G$6:$G$17,C1186)*MAR1!$E$11*L1186)</f>
        <v/>
      </c>
    </row>
    <row r="1187">
      <c r="A1187" s="6">
        <f>Data!U1187</f>
        <v/>
      </c>
      <c r="B1187" s="6">
        <f>MOD(A1187-1,365)+1</f>
        <v/>
      </c>
      <c r="C1187" s="6">
        <f>MATCH(B1187,Markov!$C$6:$C$17,1)</f>
        <v/>
      </c>
      <c r="D1187" s="16">
        <f>Data!V1187</f>
        <v/>
      </c>
      <c r="E1187" s="6">
        <f>IF(D1187&lt;IF(E1186=1,INDEX(Markov!$I$6:$I$17,C1187),INDEX(Markov!$H$6:$H$17,C1187)),1,0)</f>
        <v/>
      </c>
      <c r="F1187" s="12">
        <f>IF(E1187=1,GAMMA.INV(Data!W1187,INDEX(Markov!$Q$6:$Q$17,C1187),INDEX(Markov!$R$6:$R$17,C1187)),0)</f>
        <v/>
      </c>
      <c r="G1187" s="6">
        <f>IF(D1187&lt;IF(G1186=1,INDEX(ChangeFactor!$O$6:$O$17,C1187),INDEX(ChangeFactor!$N$6:$N$17,C1187)),1,0)</f>
        <v/>
      </c>
      <c r="H1187" s="12">
        <f>IF(G1187=1,GAMMA.INV(Data!W1187,INDEX(ChangeFactor!$R$6:$R$17,C1187),INDEX(ChangeFactor!$S$6:$S$17,C1187)),0)</f>
        <v/>
      </c>
      <c r="I1187" s="7">
        <f>NORM.S.INV(Data!X1187)</f>
        <v/>
      </c>
      <c r="J1187" s="7">
        <f>NORM.S.INV(Data!Y1187)</f>
        <v/>
      </c>
      <c r="K1187" s="7">
        <f>NORM.S.INV(Data!Z1187)</f>
        <v/>
      </c>
      <c r="L1187" s="7">
        <f>MAR1!$B$32*L1186+MAR1!$C$32*M1186+MAR1!$D$32*N1186+MAR1!$B$42*I1187+MAR1!$C$42*J1187+MAR1!$D$42*K1187</f>
        <v/>
      </c>
      <c r="M1187" s="7">
        <f>MAR1!$B$33*L1186+MAR1!$C$33*M1186+MAR1!$D$33*N1186+MAR1!$B$43*I1187+MAR1!$C$43*J1187+MAR1!$D$43*K1187</f>
        <v/>
      </c>
      <c r="N1187" s="7">
        <f>MAR1!$B$34*L1186+MAR1!$C$34*M1186+MAR1!$D$34*N1186+MAR1!$B$44*I1187+MAR1!$C$44*J1187+MAR1!$D$44*K1187</f>
        <v/>
      </c>
      <c r="O1187" s="12">
        <f>MAR1!$B$5+MAR1!$C$5*COS(2*PI()*B1187/365)+MAR1!$D$5*SIN(2*PI()*B1187/365)+IF(E1187=1,MAR1!$B$11+MAR1!$D$11*L1187,MAR1!$C$11+MAR1!$E$11*L1187)</f>
        <v/>
      </c>
      <c r="P1187" s="12">
        <f>MAR1!$B$6+MAR1!$C$6*COS(2*PI()*B1187/365)+MAR1!$D$6*SIN(2*PI()*B1187/365)+IF(E1187=1,MAR1!$B$12+MAR1!$D$12*M1187,MAR1!$C$12+MAR1!$E$12*M1187)</f>
        <v/>
      </c>
      <c r="Q1187" s="12">
        <f>MAR1!$B$7+MAR1!$C$7*COS(2*PI()*B1187/365)+MAR1!$D$7*SIN(2*PI()*B1187/365)+IF(E1187=1,MAR1!$B$13+MAR1!$D$13*N1187,MAR1!$C$13+MAR1!$E$13*N1187)</f>
        <v/>
      </c>
      <c r="R1187" s="12">
        <f>MAR1!$B$5+MAR1!$C$5*COS(2*PI()*B1187/365)+MAR1!$D$5*SIN(2*PI()*B1187/365)+INDEX(ChangeFactor!$F$6:$F$17,C1187)+IF(G1187=1,MAR1!$B$11+INDEX(ChangeFactor!$G$6:$G$17,C1187)*MAR1!$D$11*L1187,MAR1!$C$11+INDEX(ChangeFactor!$G$6:$G$17,C1187)*MAR1!$E$11*L1187)</f>
        <v/>
      </c>
    </row>
    <row r="1188">
      <c r="A1188" s="6">
        <f>Data!U1188</f>
        <v/>
      </c>
      <c r="B1188" s="6">
        <f>MOD(A1188-1,365)+1</f>
        <v/>
      </c>
      <c r="C1188" s="6">
        <f>MATCH(B1188,Markov!$C$6:$C$17,1)</f>
        <v/>
      </c>
      <c r="D1188" s="16">
        <f>Data!V1188</f>
        <v/>
      </c>
      <c r="E1188" s="6">
        <f>IF(D1188&lt;IF(E1187=1,INDEX(Markov!$I$6:$I$17,C1188),INDEX(Markov!$H$6:$H$17,C1188)),1,0)</f>
        <v/>
      </c>
      <c r="F1188" s="12">
        <f>IF(E1188=1,GAMMA.INV(Data!W1188,INDEX(Markov!$Q$6:$Q$17,C1188),INDEX(Markov!$R$6:$R$17,C1188)),0)</f>
        <v/>
      </c>
      <c r="G1188" s="6">
        <f>IF(D1188&lt;IF(G1187=1,INDEX(ChangeFactor!$O$6:$O$17,C1188),INDEX(ChangeFactor!$N$6:$N$17,C1188)),1,0)</f>
        <v/>
      </c>
      <c r="H1188" s="12">
        <f>IF(G1188=1,GAMMA.INV(Data!W1188,INDEX(ChangeFactor!$R$6:$R$17,C1188),INDEX(ChangeFactor!$S$6:$S$17,C1188)),0)</f>
        <v/>
      </c>
      <c r="I1188" s="7">
        <f>NORM.S.INV(Data!X1188)</f>
        <v/>
      </c>
      <c r="J1188" s="7">
        <f>NORM.S.INV(Data!Y1188)</f>
        <v/>
      </c>
      <c r="K1188" s="7">
        <f>NORM.S.INV(Data!Z1188)</f>
        <v/>
      </c>
      <c r="L1188" s="7">
        <f>MAR1!$B$32*L1187+MAR1!$C$32*M1187+MAR1!$D$32*N1187+MAR1!$B$42*I1188+MAR1!$C$42*J1188+MAR1!$D$42*K1188</f>
        <v/>
      </c>
      <c r="M1188" s="7">
        <f>MAR1!$B$33*L1187+MAR1!$C$33*M1187+MAR1!$D$33*N1187+MAR1!$B$43*I1188+MAR1!$C$43*J1188+MAR1!$D$43*K1188</f>
        <v/>
      </c>
      <c r="N1188" s="7">
        <f>MAR1!$B$34*L1187+MAR1!$C$34*M1187+MAR1!$D$34*N1187+MAR1!$B$44*I1188+MAR1!$C$44*J1188+MAR1!$D$44*K1188</f>
        <v/>
      </c>
      <c r="O1188" s="12">
        <f>MAR1!$B$5+MAR1!$C$5*COS(2*PI()*B1188/365)+MAR1!$D$5*SIN(2*PI()*B1188/365)+IF(E1188=1,MAR1!$B$11+MAR1!$D$11*L1188,MAR1!$C$11+MAR1!$E$11*L1188)</f>
        <v/>
      </c>
      <c r="P1188" s="12">
        <f>MAR1!$B$6+MAR1!$C$6*COS(2*PI()*B1188/365)+MAR1!$D$6*SIN(2*PI()*B1188/365)+IF(E1188=1,MAR1!$B$12+MAR1!$D$12*M1188,MAR1!$C$12+MAR1!$E$12*M1188)</f>
        <v/>
      </c>
      <c r="Q1188" s="12">
        <f>MAR1!$B$7+MAR1!$C$7*COS(2*PI()*B1188/365)+MAR1!$D$7*SIN(2*PI()*B1188/365)+IF(E1188=1,MAR1!$B$13+MAR1!$D$13*N1188,MAR1!$C$13+MAR1!$E$13*N1188)</f>
        <v/>
      </c>
      <c r="R1188" s="12">
        <f>MAR1!$B$5+MAR1!$C$5*COS(2*PI()*B1188/365)+MAR1!$D$5*SIN(2*PI()*B1188/365)+INDEX(ChangeFactor!$F$6:$F$17,C1188)+IF(G1188=1,MAR1!$B$11+INDEX(ChangeFactor!$G$6:$G$17,C1188)*MAR1!$D$11*L1188,MAR1!$C$11+INDEX(ChangeFactor!$G$6:$G$17,C1188)*MAR1!$E$11*L1188)</f>
        <v/>
      </c>
    </row>
    <row r="1189">
      <c r="A1189" s="6">
        <f>Data!U1189</f>
        <v/>
      </c>
      <c r="B1189" s="6">
        <f>MOD(A1189-1,365)+1</f>
        <v/>
      </c>
      <c r="C1189" s="6">
        <f>MATCH(B1189,Markov!$C$6:$C$17,1)</f>
        <v/>
      </c>
      <c r="D1189" s="16">
        <f>Data!V1189</f>
        <v/>
      </c>
      <c r="E1189" s="6">
        <f>IF(D1189&lt;IF(E1188=1,INDEX(Markov!$I$6:$I$17,C1189),INDEX(Markov!$H$6:$H$17,C1189)),1,0)</f>
        <v/>
      </c>
      <c r="F1189" s="12">
        <f>IF(E1189=1,GAMMA.INV(Data!W1189,INDEX(Markov!$Q$6:$Q$17,C1189),INDEX(Markov!$R$6:$R$17,C1189)),0)</f>
        <v/>
      </c>
      <c r="G1189" s="6">
        <f>IF(D1189&lt;IF(G1188=1,INDEX(ChangeFactor!$O$6:$O$17,C1189),INDEX(ChangeFactor!$N$6:$N$17,C1189)),1,0)</f>
        <v/>
      </c>
      <c r="H1189" s="12">
        <f>IF(G1189=1,GAMMA.INV(Data!W1189,INDEX(ChangeFactor!$R$6:$R$17,C1189),INDEX(ChangeFactor!$S$6:$S$17,C1189)),0)</f>
        <v/>
      </c>
      <c r="I1189" s="7">
        <f>NORM.S.INV(Data!X1189)</f>
        <v/>
      </c>
      <c r="J1189" s="7">
        <f>NORM.S.INV(Data!Y1189)</f>
        <v/>
      </c>
      <c r="K1189" s="7">
        <f>NORM.S.INV(Data!Z1189)</f>
        <v/>
      </c>
      <c r="L1189" s="7">
        <f>MAR1!$B$32*L1188+MAR1!$C$32*M1188+MAR1!$D$32*N1188+MAR1!$B$42*I1189+MAR1!$C$42*J1189+MAR1!$D$42*K1189</f>
        <v/>
      </c>
      <c r="M1189" s="7">
        <f>MAR1!$B$33*L1188+MAR1!$C$33*M1188+MAR1!$D$33*N1188+MAR1!$B$43*I1189+MAR1!$C$43*J1189+MAR1!$D$43*K1189</f>
        <v/>
      </c>
      <c r="N1189" s="7">
        <f>MAR1!$B$34*L1188+MAR1!$C$34*M1188+MAR1!$D$34*N1188+MAR1!$B$44*I1189+MAR1!$C$44*J1189+MAR1!$D$44*K1189</f>
        <v/>
      </c>
      <c r="O1189" s="12">
        <f>MAR1!$B$5+MAR1!$C$5*COS(2*PI()*B1189/365)+MAR1!$D$5*SIN(2*PI()*B1189/365)+IF(E1189=1,MAR1!$B$11+MAR1!$D$11*L1189,MAR1!$C$11+MAR1!$E$11*L1189)</f>
        <v/>
      </c>
      <c r="P1189" s="12">
        <f>MAR1!$B$6+MAR1!$C$6*COS(2*PI()*B1189/365)+MAR1!$D$6*SIN(2*PI()*B1189/365)+IF(E1189=1,MAR1!$B$12+MAR1!$D$12*M1189,MAR1!$C$12+MAR1!$E$12*M1189)</f>
        <v/>
      </c>
      <c r="Q1189" s="12">
        <f>MAR1!$B$7+MAR1!$C$7*COS(2*PI()*B1189/365)+MAR1!$D$7*SIN(2*PI()*B1189/365)+IF(E1189=1,MAR1!$B$13+MAR1!$D$13*N1189,MAR1!$C$13+MAR1!$E$13*N1189)</f>
        <v/>
      </c>
      <c r="R1189" s="12">
        <f>MAR1!$B$5+MAR1!$C$5*COS(2*PI()*B1189/365)+MAR1!$D$5*SIN(2*PI()*B1189/365)+INDEX(ChangeFactor!$F$6:$F$17,C1189)+IF(G1189=1,MAR1!$B$11+INDEX(ChangeFactor!$G$6:$G$17,C1189)*MAR1!$D$11*L1189,MAR1!$C$11+INDEX(ChangeFactor!$G$6:$G$17,C1189)*MAR1!$E$11*L1189)</f>
        <v/>
      </c>
    </row>
    <row r="1190">
      <c r="A1190" s="6">
        <f>Data!U1190</f>
        <v/>
      </c>
      <c r="B1190" s="6">
        <f>MOD(A1190-1,365)+1</f>
        <v/>
      </c>
      <c r="C1190" s="6">
        <f>MATCH(B1190,Markov!$C$6:$C$17,1)</f>
        <v/>
      </c>
      <c r="D1190" s="16">
        <f>Data!V1190</f>
        <v/>
      </c>
      <c r="E1190" s="6">
        <f>IF(D1190&lt;IF(E1189=1,INDEX(Markov!$I$6:$I$17,C1190),INDEX(Markov!$H$6:$H$17,C1190)),1,0)</f>
        <v/>
      </c>
      <c r="F1190" s="12">
        <f>IF(E1190=1,GAMMA.INV(Data!W1190,INDEX(Markov!$Q$6:$Q$17,C1190),INDEX(Markov!$R$6:$R$17,C1190)),0)</f>
        <v/>
      </c>
      <c r="G1190" s="6">
        <f>IF(D1190&lt;IF(G1189=1,INDEX(ChangeFactor!$O$6:$O$17,C1190),INDEX(ChangeFactor!$N$6:$N$17,C1190)),1,0)</f>
        <v/>
      </c>
      <c r="H1190" s="12">
        <f>IF(G1190=1,GAMMA.INV(Data!W1190,INDEX(ChangeFactor!$R$6:$R$17,C1190),INDEX(ChangeFactor!$S$6:$S$17,C1190)),0)</f>
        <v/>
      </c>
      <c r="I1190" s="7">
        <f>NORM.S.INV(Data!X1190)</f>
        <v/>
      </c>
      <c r="J1190" s="7">
        <f>NORM.S.INV(Data!Y1190)</f>
        <v/>
      </c>
      <c r="K1190" s="7">
        <f>NORM.S.INV(Data!Z1190)</f>
        <v/>
      </c>
      <c r="L1190" s="7">
        <f>MAR1!$B$32*L1189+MAR1!$C$32*M1189+MAR1!$D$32*N1189+MAR1!$B$42*I1190+MAR1!$C$42*J1190+MAR1!$D$42*K1190</f>
        <v/>
      </c>
      <c r="M1190" s="7">
        <f>MAR1!$B$33*L1189+MAR1!$C$33*M1189+MAR1!$D$33*N1189+MAR1!$B$43*I1190+MAR1!$C$43*J1190+MAR1!$D$43*K1190</f>
        <v/>
      </c>
      <c r="N1190" s="7">
        <f>MAR1!$B$34*L1189+MAR1!$C$34*M1189+MAR1!$D$34*N1189+MAR1!$B$44*I1190+MAR1!$C$44*J1190+MAR1!$D$44*K1190</f>
        <v/>
      </c>
      <c r="O1190" s="12">
        <f>MAR1!$B$5+MAR1!$C$5*COS(2*PI()*B1190/365)+MAR1!$D$5*SIN(2*PI()*B1190/365)+IF(E1190=1,MAR1!$B$11+MAR1!$D$11*L1190,MAR1!$C$11+MAR1!$E$11*L1190)</f>
        <v/>
      </c>
      <c r="P1190" s="12">
        <f>MAR1!$B$6+MAR1!$C$6*COS(2*PI()*B1190/365)+MAR1!$D$6*SIN(2*PI()*B1190/365)+IF(E1190=1,MAR1!$B$12+MAR1!$D$12*M1190,MAR1!$C$12+MAR1!$E$12*M1190)</f>
        <v/>
      </c>
      <c r="Q1190" s="12">
        <f>MAR1!$B$7+MAR1!$C$7*COS(2*PI()*B1190/365)+MAR1!$D$7*SIN(2*PI()*B1190/365)+IF(E1190=1,MAR1!$B$13+MAR1!$D$13*N1190,MAR1!$C$13+MAR1!$E$13*N1190)</f>
        <v/>
      </c>
      <c r="R1190" s="12">
        <f>MAR1!$B$5+MAR1!$C$5*COS(2*PI()*B1190/365)+MAR1!$D$5*SIN(2*PI()*B1190/365)+INDEX(ChangeFactor!$F$6:$F$17,C1190)+IF(G1190=1,MAR1!$B$11+INDEX(ChangeFactor!$G$6:$G$17,C1190)*MAR1!$D$11*L1190,MAR1!$C$11+INDEX(ChangeFactor!$G$6:$G$17,C1190)*MAR1!$E$11*L1190)</f>
        <v/>
      </c>
    </row>
    <row r="1191">
      <c r="A1191" s="6">
        <f>Data!U1191</f>
        <v/>
      </c>
      <c r="B1191" s="6">
        <f>MOD(A1191-1,365)+1</f>
        <v/>
      </c>
      <c r="C1191" s="6">
        <f>MATCH(B1191,Markov!$C$6:$C$17,1)</f>
        <v/>
      </c>
      <c r="D1191" s="16">
        <f>Data!V1191</f>
        <v/>
      </c>
      <c r="E1191" s="6">
        <f>IF(D1191&lt;IF(E1190=1,INDEX(Markov!$I$6:$I$17,C1191),INDEX(Markov!$H$6:$H$17,C1191)),1,0)</f>
        <v/>
      </c>
      <c r="F1191" s="12">
        <f>IF(E1191=1,GAMMA.INV(Data!W1191,INDEX(Markov!$Q$6:$Q$17,C1191),INDEX(Markov!$R$6:$R$17,C1191)),0)</f>
        <v/>
      </c>
      <c r="G1191" s="6">
        <f>IF(D1191&lt;IF(G1190=1,INDEX(ChangeFactor!$O$6:$O$17,C1191),INDEX(ChangeFactor!$N$6:$N$17,C1191)),1,0)</f>
        <v/>
      </c>
      <c r="H1191" s="12">
        <f>IF(G1191=1,GAMMA.INV(Data!W1191,INDEX(ChangeFactor!$R$6:$R$17,C1191),INDEX(ChangeFactor!$S$6:$S$17,C1191)),0)</f>
        <v/>
      </c>
      <c r="I1191" s="7">
        <f>NORM.S.INV(Data!X1191)</f>
        <v/>
      </c>
      <c r="J1191" s="7">
        <f>NORM.S.INV(Data!Y1191)</f>
        <v/>
      </c>
      <c r="K1191" s="7">
        <f>NORM.S.INV(Data!Z1191)</f>
        <v/>
      </c>
      <c r="L1191" s="7">
        <f>MAR1!$B$32*L1190+MAR1!$C$32*M1190+MAR1!$D$32*N1190+MAR1!$B$42*I1191+MAR1!$C$42*J1191+MAR1!$D$42*K1191</f>
        <v/>
      </c>
      <c r="M1191" s="7">
        <f>MAR1!$B$33*L1190+MAR1!$C$33*M1190+MAR1!$D$33*N1190+MAR1!$B$43*I1191+MAR1!$C$43*J1191+MAR1!$D$43*K1191</f>
        <v/>
      </c>
      <c r="N1191" s="7">
        <f>MAR1!$B$34*L1190+MAR1!$C$34*M1190+MAR1!$D$34*N1190+MAR1!$B$44*I1191+MAR1!$C$44*J1191+MAR1!$D$44*K1191</f>
        <v/>
      </c>
      <c r="O1191" s="12">
        <f>MAR1!$B$5+MAR1!$C$5*COS(2*PI()*B1191/365)+MAR1!$D$5*SIN(2*PI()*B1191/365)+IF(E1191=1,MAR1!$B$11+MAR1!$D$11*L1191,MAR1!$C$11+MAR1!$E$11*L1191)</f>
        <v/>
      </c>
      <c r="P1191" s="12">
        <f>MAR1!$B$6+MAR1!$C$6*COS(2*PI()*B1191/365)+MAR1!$D$6*SIN(2*PI()*B1191/365)+IF(E1191=1,MAR1!$B$12+MAR1!$D$12*M1191,MAR1!$C$12+MAR1!$E$12*M1191)</f>
        <v/>
      </c>
      <c r="Q1191" s="12">
        <f>MAR1!$B$7+MAR1!$C$7*COS(2*PI()*B1191/365)+MAR1!$D$7*SIN(2*PI()*B1191/365)+IF(E1191=1,MAR1!$B$13+MAR1!$D$13*N1191,MAR1!$C$13+MAR1!$E$13*N1191)</f>
        <v/>
      </c>
      <c r="R1191" s="12">
        <f>MAR1!$B$5+MAR1!$C$5*COS(2*PI()*B1191/365)+MAR1!$D$5*SIN(2*PI()*B1191/365)+INDEX(ChangeFactor!$F$6:$F$17,C1191)+IF(G1191=1,MAR1!$B$11+INDEX(ChangeFactor!$G$6:$G$17,C1191)*MAR1!$D$11*L1191,MAR1!$C$11+INDEX(ChangeFactor!$G$6:$G$17,C1191)*MAR1!$E$11*L1191)</f>
        <v/>
      </c>
    </row>
    <row r="1192">
      <c r="A1192" s="6">
        <f>Data!U1192</f>
        <v/>
      </c>
      <c r="B1192" s="6">
        <f>MOD(A1192-1,365)+1</f>
        <v/>
      </c>
      <c r="C1192" s="6">
        <f>MATCH(B1192,Markov!$C$6:$C$17,1)</f>
        <v/>
      </c>
      <c r="D1192" s="16">
        <f>Data!V1192</f>
        <v/>
      </c>
      <c r="E1192" s="6">
        <f>IF(D1192&lt;IF(E1191=1,INDEX(Markov!$I$6:$I$17,C1192),INDEX(Markov!$H$6:$H$17,C1192)),1,0)</f>
        <v/>
      </c>
      <c r="F1192" s="12">
        <f>IF(E1192=1,GAMMA.INV(Data!W1192,INDEX(Markov!$Q$6:$Q$17,C1192),INDEX(Markov!$R$6:$R$17,C1192)),0)</f>
        <v/>
      </c>
      <c r="G1192" s="6">
        <f>IF(D1192&lt;IF(G1191=1,INDEX(ChangeFactor!$O$6:$O$17,C1192),INDEX(ChangeFactor!$N$6:$N$17,C1192)),1,0)</f>
        <v/>
      </c>
      <c r="H1192" s="12">
        <f>IF(G1192=1,GAMMA.INV(Data!W1192,INDEX(ChangeFactor!$R$6:$R$17,C1192),INDEX(ChangeFactor!$S$6:$S$17,C1192)),0)</f>
        <v/>
      </c>
      <c r="I1192" s="7">
        <f>NORM.S.INV(Data!X1192)</f>
        <v/>
      </c>
      <c r="J1192" s="7">
        <f>NORM.S.INV(Data!Y1192)</f>
        <v/>
      </c>
      <c r="K1192" s="7">
        <f>NORM.S.INV(Data!Z1192)</f>
        <v/>
      </c>
      <c r="L1192" s="7">
        <f>MAR1!$B$32*L1191+MAR1!$C$32*M1191+MAR1!$D$32*N1191+MAR1!$B$42*I1192+MAR1!$C$42*J1192+MAR1!$D$42*K1192</f>
        <v/>
      </c>
      <c r="M1192" s="7">
        <f>MAR1!$B$33*L1191+MAR1!$C$33*M1191+MAR1!$D$33*N1191+MAR1!$B$43*I1192+MAR1!$C$43*J1192+MAR1!$D$43*K1192</f>
        <v/>
      </c>
      <c r="N1192" s="7">
        <f>MAR1!$B$34*L1191+MAR1!$C$34*M1191+MAR1!$D$34*N1191+MAR1!$B$44*I1192+MAR1!$C$44*J1192+MAR1!$D$44*K1192</f>
        <v/>
      </c>
      <c r="O1192" s="12">
        <f>MAR1!$B$5+MAR1!$C$5*COS(2*PI()*B1192/365)+MAR1!$D$5*SIN(2*PI()*B1192/365)+IF(E1192=1,MAR1!$B$11+MAR1!$D$11*L1192,MAR1!$C$11+MAR1!$E$11*L1192)</f>
        <v/>
      </c>
      <c r="P1192" s="12">
        <f>MAR1!$B$6+MAR1!$C$6*COS(2*PI()*B1192/365)+MAR1!$D$6*SIN(2*PI()*B1192/365)+IF(E1192=1,MAR1!$B$12+MAR1!$D$12*M1192,MAR1!$C$12+MAR1!$E$12*M1192)</f>
        <v/>
      </c>
      <c r="Q1192" s="12">
        <f>MAR1!$B$7+MAR1!$C$7*COS(2*PI()*B1192/365)+MAR1!$D$7*SIN(2*PI()*B1192/365)+IF(E1192=1,MAR1!$B$13+MAR1!$D$13*N1192,MAR1!$C$13+MAR1!$E$13*N1192)</f>
        <v/>
      </c>
      <c r="R1192" s="12">
        <f>MAR1!$B$5+MAR1!$C$5*COS(2*PI()*B1192/365)+MAR1!$D$5*SIN(2*PI()*B1192/365)+INDEX(ChangeFactor!$F$6:$F$17,C1192)+IF(G1192=1,MAR1!$B$11+INDEX(ChangeFactor!$G$6:$G$17,C1192)*MAR1!$D$11*L1192,MAR1!$C$11+INDEX(ChangeFactor!$G$6:$G$17,C1192)*MAR1!$E$11*L1192)</f>
        <v/>
      </c>
    </row>
    <row r="1193">
      <c r="A1193" s="6">
        <f>Data!U1193</f>
        <v/>
      </c>
      <c r="B1193" s="6">
        <f>MOD(A1193-1,365)+1</f>
        <v/>
      </c>
      <c r="C1193" s="6">
        <f>MATCH(B1193,Markov!$C$6:$C$17,1)</f>
        <v/>
      </c>
      <c r="D1193" s="16">
        <f>Data!V1193</f>
        <v/>
      </c>
      <c r="E1193" s="6">
        <f>IF(D1193&lt;IF(E1192=1,INDEX(Markov!$I$6:$I$17,C1193),INDEX(Markov!$H$6:$H$17,C1193)),1,0)</f>
        <v/>
      </c>
      <c r="F1193" s="12">
        <f>IF(E1193=1,GAMMA.INV(Data!W1193,INDEX(Markov!$Q$6:$Q$17,C1193),INDEX(Markov!$R$6:$R$17,C1193)),0)</f>
        <v/>
      </c>
      <c r="G1193" s="6">
        <f>IF(D1193&lt;IF(G1192=1,INDEX(ChangeFactor!$O$6:$O$17,C1193),INDEX(ChangeFactor!$N$6:$N$17,C1193)),1,0)</f>
        <v/>
      </c>
      <c r="H1193" s="12">
        <f>IF(G1193=1,GAMMA.INV(Data!W1193,INDEX(ChangeFactor!$R$6:$R$17,C1193),INDEX(ChangeFactor!$S$6:$S$17,C1193)),0)</f>
        <v/>
      </c>
      <c r="I1193" s="7">
        <f>NORM.S.INV(Data!X1193)</f>
        <v/>
      </c>
      <c r="J1193" s="7">
        <f>NORM.S.INV(Data!Y1193)</f>
        <v/>
      </c>
      <c r="K1193" s="7">
        <f>NORM.S.INV(Data!Z1193)</f>
        <v/>
      </c>
      <c r="L1193" s="7">
        <f>MAR1!$B$32*L1192+MAR1!$C$32*M1192+MAR1!$D$32*N1192+MAR1!$B$42*I1193+MAR1!$C$42*J1193+MAR1!$D$42*K1193</f>
        <v/>
      </c>
      <c r="M1193" s="7">
        <f>MAR1!$B$33*L1192+MAR1!$C$33*M1192+MAR1!$D$33*N1192+MAR1!$B$43*I1193+MAR1!$C$43*J1193+MAR1!$D$43*K1193</f>
        <v/>
      </c>
      <c r="N1193" s="7">
        <f>MAR1!$B$34*L1192+MAR1!$C$34*M1192+MAR1!$D$34*N1192+MAR1!$B$44*I1193+MAR1!$C$44*J1193+MAR1!$D$44*K1193</f>
        <v/>
      </c>
      <c r="O1193" s="12">
        <f>MAR1!$B$5+MAR1!$C$5*COS(2*PI()*B1193/365)+MAR1!$D$5*SIN(2*PI()*B1193/365)+IF(E1193=1,MAR1!$B$11+MAR1!$D$11*L1193,MAR1!$C$11+MAR1!$E$11*L1193)</f>
        <v/>
      </c>
      <c r="P1193" s="12">
        <f>MAR1!$B$6+MAR1!$C$6*COS(2*PI()*B1193/365)+MAR1!$D$6*SIN(2*PI()*B1193/365)+IF(E1193=1,MAR1!$B$12+MAR1!$D$12*M1193,MAR1!$C$12+MAR1!$E$12*M1193)</f>
        <v/>
      </c>
      <c r="Q1193" s="12">
        <f>MAR1!$B$7+MAR1!$C$7*COS(2*PI()*B1193/365)+MAR1!$D$7*SIN(2*PI()*B1193/365)+IF(E1193=1,MAR1!$B$13+MAR1!$D$13*N1193,MAR1!$C$13+MAR1!$E$13*N1193)</f>
        <v/>
      </c>
      <c r="R1193" s="12">
        <f>MAR1!$B$5+MAR1!$C$5*COS(2*PI()*B1193/365)+MAR1!$D$5*SIN(2*PI()*B1193/365)+INDEX(ChangeFactor!$F$6:$F$17,C1193)+IF(G1193=1,MAR1!$B$11+INDEX(ChangeFactor!$G$6:$G$17,C1193)*MAR1!$D$11*L1193,MAR1!$C$11+INDEX(ChangeFactor!$G$6:$G$17,C1193)*MAR1!$E$11*L1193)</f>
        <v/>
      </c>
    </row>
    <row r="1194">
      <c r="A1194" s="6">
        <f>Data!U1194</f>
        <v/>
      </c>
      <c r="B1194" s="6">
        <f>MOD(A1194-1,365)+1</f>
        <v/>
      </c>
      <c r="C1194" s="6">
        <f>MATCH(B1194,Markov!$C$6:$C$17,1)</f>
        <v/>
      </c>
      <c r="D1194" s="16">
        <f>Data!V1194</f>
        <v/>
      </c>
      <c r="E1194" s="6">
        <f>IF(D1194&lt;IF(E1193=1,INDEX(Markov!$I$6:$I$17,C1194),INDEX(Markov!$H$6:$H$17,C1194)),1,0)</f>
        <v/>
      </c>
      <c r="F1194" s="12">
        <f>IF(E1194=1,GAMMA.INV(Data!W1194,INDEX(Markov!$Q$6:$Q$17,C1194),INDEX(Markov!$R$6:$R$17,C1194)),0)</f>
        <v/>
      </c>
      <c r="G1194" s="6">
        <f>IF(D1194&lt;IF(G1193=1,INDEX(ChangeFactor!$O$6:$O$17,C1194),INDEX(ChangeFactor!$N$6:$N$17,C1194)),1,0)</f>
        <v/>
      </c>
      <c r="H1194" s="12">
        <f>IF(G1194=1,GAMMA.INV(Data!W1194,INDEX(ChangeFactor!$R$6:$R$17,C1194),INDEX(ChangeFactor!$S$6:$S$17,C1194)),0)</f>
        <v/>
      </c>
      <c r="I1194" s="7">
        <f>NORM.S.INV(Data!X1194)</f>
        <v/>
      </c>
      <c r="J1194" s="7">
        <f>NORM.S.INV(Data!Y1194)</f>
        <v/>
      </c>
      <c r="K1194" s="7">
        <f>NORM.S.INV(Data!Z1194)</f>
        <v/>
      </c>
      <c r="L1194" s="7">
        <f>MAR1!$B$32*L1193+MAR1!$C$32*M1193+MAR1!$D$32*N1193+MAR1!$B$42*I1194+MAR1!$C$42*J1194+MAR1!$D$42*K1194</f>
        <v/>
      </c>
      <c r="M1194" s="7">
        <f>MAR1!$B$33*L1193+MAR1!$C$33*M1193+MAR1!$D$33*N1193+MAR1!$B$43*I1194+MAR1!$C$43*J1194+MAR1!$D$43*K1194</f>
        <v/>
      </c>
      <c r="N1194" s="7">
        <f>MAR1!$B$34*L1193+MAR1!$C$34*M1193+MAR1!$D$34*N1193+MAR1!$B$44*I1194+MAR1!$C$44*J1194+MAR1!$D$44*K1194</f>
        <v/>
      </c>
      <c r="O1194" s="12">
        <f>MAR1!$B$5+MAR1!$C$5*COS(2*PI()*B1194/365)+MAR1!$D$5*SIN(2*PI()*B1194/365)+IF(E1194=1,MAR1!$B$11+MAR1!$D$11*L1194,MAR1!$C$11+MAR1!$E$11*L1194)</f>
        <v/>
      </c>
      <c r="P1194" s="12">
        <f>MAR1!$B$6+MAR1!$C$6*COS(2*PI()*B1194/365)+MAR1!$D$6*SIN(2*PI()*B1194/365)+IF(E1194=1,MAR1!$B$12+MAR1!$D$12*M1194,MAR1!$C$12+MAR1!$E$12*M1194)</f>
        <v/>
      </c>
      <c r="Q1194" s="12">
        <f>MAR1!$B$7+MAR1!$C$7*COS(2*PI()*B1194/365)+MAR1!$D$7*SIN(2*PI()*B1194/365)+IF(E1194=1,MAR1!$B$13+MAR1!$D$13*N1194,MAR1!$C$13+MAR1!$E$13*N1194)</f>
        <v/>
      </c>
      <c r="R1194" s="12">
        <f>MAR1!$B$5+MAR1!$C$5*COS(2*PI()*B1194/365)+MAR1!$D$5*SIN(2*PI()*B1194/365)+INDEX(ChangeFactor!$F$6:$F$17,C1194)+IF(G1194=1,MAR1!$B$11+INDEX(ChangeFactor!$G$6:$G$17,C1194)*MAR1!$D$11*L1194,MAR1!$C$11+INDEX(ChangeFactor!$G$6:$G$17,C1194)*MAR1!$E$11*L1194)</f>
        <v/>
      </c>
    </row>
    <row r="1195">
      <c r="A1195" s="6">
        <f>Data!U1195</f>
        <v/>
      </c>
      <c r="B1195" s="6">
        <f>MOD(A1195-1,365)+1</f>
        <v/>
      </c>
      <c r="C1195" s="6">
        <f>MATCH(B1195,Markov!$C$6:$C$17,1)</f>
        <v/>
      </c>
      <c r="D1195" s="16">
        <f>Data!V1195</f>
        <v/>
      </c>
      <c r="E1195" s="6">
        <f>IF(D1195&lt;IF(E1194=1,INDEX(Markov!$I$6:$I$17,C1195),INDEX(Markov!$H$6:$H$17,C1195)),1,0)</f>
        <v/>
      </c>
      <c r="F1195" s="12">
        <f>IF(E1195=1,GAMMA.INV(Data!W1195,INDEX(Markov!$Q$6:$Q$17,C1195),INDEX(Markov!$R$6:$R$17,C1195)),0)</f>
        <v/>
      </c>
      <c r="G1195" s="6">
        <f>IF(D1195&lt;IF(G1194=1,INDEX(ChangeFactor!$O$6:$O$17,C1195),INDEX(ChangeFactor!$N$6:$N$17,C1195)),1,0)</f>
        <v/>
      </c>
      <c r="H1195" s="12">
        <f>IF(G1195=1,GAMMA.INV(Data!W1195,INDEX(ChangeFactor!$R$6:$R$17,C1195),INDEX(ChangeFactor!$S$6:$S$17,C1195)),0)</f>
        <v/>
      </c>
      <c r="I1195" s="7">
        <f>NORM.S.INV(Data!X1195)</f>
        <v/>
      </c>
      <c r="J1195" s="7">
        <f>NORM.S.INV(Data!Y1195)</f>
        <v/>
      </c>
      <c r="K1195" s="7">
        <f>NORM.S.INV(Data!Z1195)</f>
        <v/>
      </c>
      <c r="L1195" s="7">
        <f>MAR1!$B$32*L1194+MAR1!$C$32*M1194+MAR1!$D$32*N1194+MAR1!$B$42*I1195+MAR1!$C$42*J1195+MAR1!$D$42*K1195</f>
        <v/>
      </c>
      <c r="M1195" s="7">
        <f>MAR1!$B$33*L1194+MAR1!$C$33*M1194+MAR1!$D$33*N1194+MAR1!$B$43*I1195+MAR1!$C$43*J1195+MAR1!$D$43*K1195</f>
        <v/>
      </c>
      <c r="N1195" s="7">
        <f>MAR1!$B$34*L1194+MAR1!$C$34*M1194+MAR1!$D$34*N1194+MAR1!$B$44*I1195+MAR1!$C$44*J1195+MAR1!$D$44*K1195</f>
        <v/>
      </c>
      <c r="O1195" s="12">
        <f>MAR1!$B$5+MAR1!$C$5*COS(2*PI()*B1195/365)+MAR1!$D$5*SIN(2*PI()*B1195/365)+IF(E1195=1,MAR1!$B$11+MAR1!$D$11*L1195,MAR1!$C$11+MAR1!$E$11*L1195)</f>
        <v/>
      </c>
      <c r="P1195" s="12">
        <f>MAR1!$B$6+MAR1!$C$6*COS(2*PI()*B1195/365)+MAR1!$D$6*SIN(2*PI()*B1195/365)+IF(E1195=1,MAR1!$B$12+MAR1!$D$12*M1195,MAR1!$C$12+MAR1!$E$12*M1195)</f>
        <v/>
      </c>
      <c r="Q1195" s="12">
        <f>MAR1!$B$7+MAR1!$C$7*COS(2*PI()*B1195/365)+MAR1!$D$7*SIN(2*PI()*B1195/365)+IF(E1195=1,MAR1!$B$13+MAR1!$D$13*N1195,MAR1!$C$13+MAR1!$E$13*N1195)</f>
        <v/>
      </c>
      <c r="R1195" s="12">
        <f>MAR1!$B$5+MAR1!$C$5*COS(2*PI()*B1195/365)+MAR1!$D$5*SIN(2*PI()*B1195/365)+INDEX(ChangeFactor!$F$6:$F$17,C1195)+IF(G1195=1,MAR1!$B$11+INDEX(ChangeFactor!$G$6:$G$17,C1195)*MAR1!$D$11*L1195,MAR1!$C$11+INDEX(ChangeFactor!$G$6:$G$17,C1195)*MAR1!$E$11*L1195)</f>
        <v/>
      </c>
    </row>
    <row r="1196">
      <c r="A1196" s="6">
        <f>Data!U1196</f>
        <v/>
      </c>
      <c r="B1196" s="6">
        <f>MOD(A1196-1,365)+1</f>
        <v/>
      </c>
      <c r="C1196" s="6">
        <f>MATCH(B1196,Markov!$C$6:$C$17,1)</f>
        <v/>
      </c>
      <c r="D1196" s="16">
        <f>Data!V1196</f>
        <v/>
      </c>
      <c r="E1196" s="6">
        <f>IF(D1196&lt;IF(E1195=1,INDEX(Markov!$I$6:$I$17,C1196),INDEX(Markov!$H$6:$H$17,C1196)),1,0)</f>
        <v/>
      </c>
      <c r="F1196" s="12">
        <f>IF(E1196=1,GAMMA.INV(Data!W1196,INDEX(Markov!$Q$6:$Q$17,C1196),INDEX(Markov!$R$6:$R$17,C1196)),0)</f>
        <v/>
      </c>
      <c r="G1196" s="6">
        <f>IF(D1196&lt;IF(G1195=1,INDEX(ChangeFactor!$O$6:$O$17,C1196),INDEX(ChangeFactor!$N$6:$N$17,C1196)),1,0)</f>
        <v/>
      </c>
      <c r="H1196" s="12">
        <f>IF(G1196=1,GAMMA.INV(Data!W1196,INDEX(ChangeFactor!$R$6:$R$17,C1196),INDEX(ChangeFactor!$S$6:$S$17,C1196)),0)</f>
        <v/>
      </c>
      <c r="I1196" s="7">
        <f>NORM.S.INV(Data!X1196)</f>
        <v/>
      </c>
      <c r="J1196" s="7">
        <f>NORM.S.INV(Data!Y1196)</f>
        <v/>
      </c>
      <c r="K1196" s="7">
        <f>NORM.S.INV(Data!Z1196)</f>
        <v/>
      </c>
      <c r="L1196" s="7">
        <f>MAR1!$B$32*L1195+MAR1!$C$32*M1195+MAR1!$D$32*N1195+MAR1!$B$42*I1196+MAR1!$C$42*J1196+MAR1!$D$42*K1196</f>
        <v/>
      </c>
      <c r="M1196" s="7">
        <f>MAR1!$B$33*L1195+MAR1!$C$33*M1195+MAR1!$D$33*N1195+MAR1!$B$43*I1196+MAR1!$C$43*J1196+MAR1!$D$43*K1196</f>
        <v/>
      </c>
      <c r="N1196" s="7">
        <f>MAR1!$B$34*L1195+MAR1!$C$34*M1195+MAR1!$D$34*N1195+MAR1!$B$44*I1196+MAR1!$C$44*J1196+MAR1!$D$44*K1196</f>
        <v/>
      </c>
      <c r="O1196" s="12">
        <f>MAR1!$B$5+MAR1!$C$5*COS(2*PI()*B1196/365)+MAR1!$D$5*SIN(2*PI()*B1196/365)+IF(E1196=1,MAR1!$B$11+MAR1!$D$11*L1196,MAR1!$C$11+MAR1!$E$11*L1196)</f>
        <v/>
      </c>
      <c r="P1196" s="12">
        <f>MAR1!$B$6+MAR1!$C$6*COS(2*PI()*B1196/365)+MAR1!$D$6*SIN(2*PI()*B1196/365)+IF(E1196=1,MAR1!$B$12+MAR1!$D$12*M1196,MAR1!$C$12+MAR1!$E$12*M1196)</f>
        <v/>
      </c>
      <c r="Q1196" s="12">
        <f>MAR1!$B$7+MAR1!$C$7*COS(2*PI()*B1196/365)+MAR1!$D$7*SIN(2*PI()*B1196/365)+IF(E1196=1,MAR1!$B$13+MAR1!$D$13*N1196,MAR1!$C$13+MAR1!$E$13*N1196)</f>
        <v/>
      </c>
      <c r="R1196" s="12">
        <f>MAR1!$B$5+MAR1!$C$5*COS(2*PI()*B1196/365)+MAR1!$D$5*SIN(2*PI()*B1196/365)+INDEX(ChangeFactor!$F$6:$F$17,C1196)+IF(G1196=1,MAR1!$B$11+INDEX(ChangeFactor!$G$6:$G$17,C1196)*MAR1!$D$11*L1196,MAR1!$C$11+INDEX(ChangeFactor!$G$6:$G$17,C1196)*MAR1!$E$11*L1196)</f>
        <v/>
      </c>
    </row>
    <row r="1197">
      <c r="A1197" s="6">
        <f>Data!U1197</f>
        <v/>
      </c>
      <c r="B1197" s="6">
        <f>MOD(A1197-1,365)+1</f>
        <v/>
      </c>
      <c r="C1197" s="6">
        <f>MATCH(B1197,Markov!$C$6:$C$17,1)</f>
        <v/>
      </c>
      <c r="D1197" s="16">
        <f>Data!V1197</f>
        <v/>
      </c>
      <c r="E1197" s="6">
        <f>IF(D1197&lt;IF(E1196=1,INDEX(Markov!$I$6:$I$17,C1197),INDEX(Markov!$H$6:$H$17,C1197)),1,0)</f>
        <v/>
      </c>
      <c r="F1197" s="12">
        <f>IF(E1197=1,GAMMA.INV(Data!W1197,INDEX(Markov!$Q$6:$Q$17,C1197),INDEX(Markov!$R$6:$R$17,C1197)),0)</f>
        <v/>
      </c>
      <c r="G1197" s="6">
        <f>IF(D1197&lt;IF(G1196=1,INDEX(ChangeFactor!$O$6:$O$17,C1197),INDEX(ChangeFactor!$N$6:$N$17,C1197)),1,0)</f>
        <v/>
      </c>
      <c r="H1197" s="12">
        <f>IF(G1197=1,GAMMA.INV(Data!W1197,INDEX(ChangeFactor!$R$6:$R$17,C1197),INDEX(ChangeFactor!$S$6:$S$17,C1197)),0)</f>
        <v/>
      </c>
      <c r="I1197" s="7">
        <f>NORM.S.INV(Data!X1197)</f>
        <v/>
      </c>
      <c r="J1197" s="7">
        <f>NORM.S.INV(Data!Y1197)</f>
        <v/>
      </c>
      <c r="K1197" s="7">
        <f>NORM.S.INV(Data!Z1197)</f>
        <v/>
      </c>
      <c r="L1197" s="7">
        <f>MAR1!$B$32*L1196+MAR1!$C$32*M1196+MAR1!$D$32*N1196+MAR1!$B$42*I1197+MAR1!$C$42*J1197+MAR1!$D$42*K1197</f>
        <v/>
      </c>
      <c r="M1197" s="7">
        <f>MAR1!$B$33*L1196+MAR1!$C$33*M1196+MAR1!$D$33*N1196+MAR1!$B$43*I1197+MAR1!$C$43*J1197+MAR1!$D$43*K1197</f>
        <v/>
      </c>
      <c r="N1197" s="7">
        <f>MAR1!$B$34*L1196+MAR1!$C$34*M1196+MAR1!$D$34*N1196+MAR1!$B$44*I1197+MAR1!$C$44*J1197+MAR1!$D$44*K1197</f>
        <v/>
      </c>
      <c r="O1197" s="12">
        <f>MAR1!$B$5+MAR1!$C$5*COS(2*PI()*B1197/365)+MAR1!$D$5*SIN(2*PI()*B1197/365)+IF(E1197=1,MAR1!$B$11+MAR1!$D$11*L1197,MAR1!$C$11+MAR1!$E$11*L1197)</f>
        <v/>
      </c>
      <c r="P1197" s="12">
        <f>MAR1!$B$6+MAR1!$C$6*COS(2*PI()*B1197/365)+MAR1!$D$6*SIN(2*PI()*B1197/365)+IF(E1197=1,MAR1!$B$12+MAR1!$D$12*M1197,MAR1!$C$12+MAR1!$E$12*M1197)</f>
        <v/>
      </c>
      <c r="Q1197" s="12">
        <f>MAR1!$B$7+MAR1!$C$7*COS(2*PI()*B1197/365)+MAR1!$D$7*SIN(2*PI()*B1197/365)+IF(E1197=1,MAR1!$B$13+MAR1!$D$13*N1197,MAR1!$C$13+MAR1!$E$13*N1197)</f>
        <v/>
      </c>
      <c r="R1197" s="12">
        <f>MAR1!$B$5+MAR1!$C$5*COS(2*PI()*B1197/365)+MAR1!$D$5*SIN(2*PI()*B1197/365)+INDEX(ChangeFactor!$F$6:$F$17,C1197)+IF(G1197=1,MAR1!$B$11+INDEX(ChangeFactor!$G$6:$G$17,C1197)*MAR1!$D$11*L1197,MAR1!$C$11+INDEX(ChangeFactor!$G$6:$G$17,C1197)*MAR1!$E$11*L1197)</f>
        <v/>
      </c>
    </row>
    <row r="1198">
      <c r="A1198" s="6">
        <f>Data!U1198</f>
        <v/>
      </c>
      <c r="B1198" s="6">
        <f>MOD(A1198-1,365)+1</f>
        <v/>
      </c>
      <c r="C1198" s="6">
        <f>MATCH(B1198,Markov!$C$6:$C$17,1)</f>
        <v/>
      </c>
      <c r="D1198" s="16">
        <f>Data!V1198</f>
        <v/>
      </c>
      <c r="E1198" s="6">
        <f>IF(D1198&lt;IF(E1197=1,INDEX(Markov!$I$6:$I$17,C1198),INDEX(Markov!$H$6:$H$17,C1198)),1,0)</f>
        <v/>
      </c>
      <c r="F1198" s="12">
        <f>IF(E1198=1,GAMMA.INV(Data!W1198,INDEX(Markov!$Q$6:$Q$17,C1198),INDEX(Markov!$R$6:$R$17,C1198)),0)</f>
        <v/>
      </c>
      <c r="G1198" s="6">
        <f>IF(D1198&lt;IF(G1197=1,INDEX(ChangeFactor!$O$6:$O$17,C1198),INDEX(ChangeFactor!$N$6:$N$17,C1198)),1,0)</f>
        <v/>
      </c>
      <c r="H1198" s="12">
        <f>IF(G1198=1,GAMMA.INV(Data!W1198,INDEX(ChangeFactor!$R$6:$R$17,C1198),INDEX(ChangeFactor!$S$6:$S$17,C1198)),0)</f>
        <v/>
      </c>
      <c r="I1198" s="7">
        <f>NORM.S.INV(Data!X1198)</f>
        <v/>
      </c>
      <c r="J1198" s="7">
        <f>NORM.S.INV(Data!Y1198)</f>
        <v/>
      </c>
      <c r="K1198" s="7">
        <f>NORM.S.INV(Data!Z1198)</f>
        <v/>
      </c>
      <c r="L1198" s="7">
        <f>MAR1!$B$32*L1197+MAR1!$C$32*M1197+MAR1!$D$32*N1197+MAR1!$B$42*I1198+MAR1!$C$42*J1198+MAR1!$D$42*K1198</f>
        <v/>
      </c>
      <c r="M1198" s="7">
        <f>MAR1!$B$33*L1197+MAR1!$C$33*M1197+MAR1!$D$33*N1197+MAR1!$B$43*I1198+MAR1!$C$43*J1198+MAR1!$D$43*K1198</f>
        <v/>
      </c>
      <c r="N1198" s="7">
        <f>MAR1!$B$34*L1197+MAR1!$C$34*M1197+MAR1!$D$34*N1197+MAR1!$B$44*I1198+MAR1!$C$44*J1198+MAR1!$D$44*K1198</f>
        <v/>
      </c>
      <c r="O1198" s="12">
        <f>MAR1!$B$5+MAR1!$C$5*COS(2*PI()*B1198/365)+MAR1!$D$5*SIN(2*PI()*B1198/365)+IF(E1198=1,MAR1!$B$11+MAR1!$D$11*L1198,MAR1!$C$11+MAR1!$E$11*L1198)</f>
        <v/>
      </c>
      <c r="P1198" s="12">
        <f>MAR1!$B$6+MAR1!$C$6*COS(2*PI()*B1198/365)+MAR1!$D$6*SIN(2*PI()*B1198/365)+IF(E1198=1,MAR1!$B$12+MAR1!$D$12*M1198,MAR1!$C$12+MAR1!$E$12*M1198)</f>
        <v/>
      </c>
      <c r="Q1198" s="12">
        <f>MAR1!$B$7+MAR1!$C$7*COS(2*PI()*B1198/365)+MAR1!$D$7*SIN(2*PI()*B1198/365)+IF(E1198=1,MAR1!$B$13+MAR1!$D$13*N1198,MAR1!$C$13+MAR1!$E$13*N1198)</f>
        <v/>
      </c>
      <c r="R1198" s="12">
        <f>MAR1!$B$5+MAR1!$C$5*COS(2*PI()*B1198/365)+MAR1!$D$5*SIN(2*PI()*B1198/365)+INDEX(ChangeFactor!$F$6:$F$17,C1198)+IF(G1198=1,MAR1!$B$11+INDEX(ChangeFactor!$G$6:$G$17,C1198)*MAR1!$D$11*L1198,MAR1!$C$11+INDEX(ChangeFactor!$G$6:$G$17,C1198)*MAR1!$E$11*L1198)</f>
        <v/>
      </c>
    </row>
    <row r="1199">
      <c r="A1199" s="6">
        <f>Data!U1199</f>
        <v/>
      </c>
      <c r="B1199" s="6">
        <f>MOD(A1199-1,365)+1</f>
        <v/>
      </c>
      <c r="C1199" s="6">
        <f>MATCH(B1199,Markov!$C$6:$C$17,1)</f>
        <v/>
      </c>
      <c r="D1199" s="16">
        <f>Data!V1199</f>
        <v/>
      </c>
      <c r="E1199" s="6">
        <f>IF(D1199&lt;IF(E1198=1,INDEX(Markov!$I$6:$I$17,C1199),INDEX(Markov!$H$6:$H$17,C1199)),1,0)</f>
        <v/>
      </c>
      <c r="F1199" s="12">
        <f>IF(E1199=1,GAMMA.INV(Data!W1199,INDEX(Markov!$Q$6:$Q$17,C1199),INDEX(Markov!$R$6:$R$17,C1199)),0)</f>
        <v/>
      </c>
      <c r="G1199" s="6">
        <f>IF(D1199&lt;IF(G1198=1,INDEX(ChangeFactor!$O$6:$O$17,C1199),INDEX(ChangeFactor!$N$6:$N$17,C1199)),1,0)</f>
        <v/>
      </c>
      <c r="H1199" s="12">
        <f>IF(G1199=1,GAMMA.INV(Data!W1199,INDEX(ChangeFactor!$R$6:$R$17,C1199),INDEX(ChangeFactor!$S$6:$S$17,C1199)),0)</f>
        <v/>
      </c>
      <c r="I1199" s="7">
        <f>NORM.S.INV(Data!X1199)</f>
        <v/>
      </c>
      <c r="J1199" s="7">
        <f>NORM.S.INV(Data!Y1199)</f>
        <v/>
      </c>
      <c r="K1199" s="7">
        <f>NORM.S.INV(Data!Z1199)</f>
        <v/>
      </c>
      <c r="L1199" s="7">
        <f>MAR1!$B$32*L1198+MAR1!$C$32*M1198+MAR1!$D$32*N1198+MAR1!$B$42*I1199+MAR1!$C$42*J1199+MAR1!$D$42*K1199</f>
        <v/>
      </c>
      <c r="M1199" s="7">
        <f>MAR1!$B$33*L1198+MAR1!$C$33*M1198+MAR1!$D$33*N1198+MAR1!$B$43*I1199+MAR1!$C$43*J1199+MAR1!$D$43*K1199</f>
        <v/>
      </c>
      <c r="N1199" s="7">
        <f>MAR1!$B$34*L1198+MAR1!$C$34*M1198+MAR1!$D$34*N1198+MAR1!$B$44*I1199+MAR1!$C$44*J1199+MAR1!$D$44*K1199</f>
        <v/>
      </c>
      <c r="O1199" s="12">
        <f>MAR1!$B$5+MAR1!$C$5*COS(2*PI()*B1199/365)+MAR1!$D$5*SIN(2*PI()*B1199/365)+IF(E1199=1,MAR1!$B$11+MAR1!$D$11*L1199,MAR1!$C$11+MAR1!$E$11*L1199)</f>
        <v/>
      </c>
      <c r="P1199" s="12">
        <f>MAR1!$B$6+MAR1!$C$6*COS(2*PI()*B1199/365)+MAR1!$D$6*SIN(2*PI()*B1199/365)+IF(E1199=1,MAR1!$B$12+MAR1!$D$12*M1199,MAR1!$C$12+MAR1!$E$12*M1199)</f>
        <v/>
      </c>
      <c r="Q1199" s="12">
        <f>MAR1!$B$7+MAR1!$C$7*COS(2*PI()*B1199/365)+MAR1!$D$7*SIN(2*PI()*B1199/365)+IF(E1199=1,MAR1!$B$13+MAR1!$D$13*N1199,MAR1!$C$13+MAR1!$E$13*N1199)</f>
        <v/>
      </c>
      <c r="R1199" s="12">
        <f>MAR1!$B$5+MAR1!$C$5*COS(2*PI()*B1199/365)+MAR1!$D$5*SIN(2*PI()*B1199/365)+INDEX(ChangeFactor!$F$6:$F$17,C1199)+IF(G1199=1,MAR1!$B$11+INDEX(ChangeFactor!$G$6:$G$17,C1199)*MAR1!$D$11*L1199,MAR1!$C$11+INDEX(ChangeFactor!$G$6:$G$17,C1199)*MAR1!$E$11*L1199)</f>
        <v/>
      </c>
    </row>
    <row r="1200">
      <c r="A1200" s="6">
        <f>Data!U1200</f>
        <v/>
      </c>
      <c r="B1200" s="6">
        <f>MOD(A1200-1,365)+1</f>
        <v/>
      </c>
      <c r="C1200" s="6">
        <f>MATCH(B1200,Markov!$C$6:$C$17,1)</f>
        <v/>
      </c>
      <c r="D1200" s="16">
        <f>Data!V1200</f>
        <v/>
      </c>
      <c r="E1200" s="6">
        <f>IF(D1200&lt;IF(E1199=1,INDEX(Markov!$I$6:$I$17,C1200),INDEX(Markov!$H$6:$H$17,C1200)),1,0)</f>
        <v/>
      </c>
      <c r="F1200" s="12">
        <f>IF(E1200=1,GAMMA.INV(Data!W1200,INDEX(Markov!$Q$6:$Q$17,C1200),INDEX(Markov!$R$6:$R$17,C1200)),0)</f>
        <v/>
      </c>
      <c r="G1200" s="6">
        <f>IF(D1200&lt;IF(G1199=1,INDEX(ChangeFactor!$O$6:$O$17,C1200),INDEX(ChangeFactor!$N$6:$N$17,C1200)),1,0)</f>
        <v/>
      </c>
      <c r="H1200" s="12">
        <f>IF(G1200=1,GAMMA.INV(Data!W1200,INDEX(ChangeFactor!$R$6:$R$17,C1200),INDEX(ChangeFactor!$S$6:$S$17,C1200)),0)</f>
        <v/>
      </c>
      <c r="I1200" s="7">
        <f>NORM.S.INV(Data!X1200)</f>
        <v/>
      </c>
      <c r="J1200" s="7">
        <f>NORM.S.INV(Data!Y1200)</f>
        <v/>
      </c>
      <c r="K1200" s="7">
        <f>NORM.S.INV(Data!Z1200)</f>
        <v/>
      </c>
      <c r="L1200" s="7">
        <f>MAR1!$B$32*L1199+MAR1!$C$32*M1199+MAR1!$D$32*N1199+MAR1!$B$42*I1200+MAR1!$C$42*J1200+MAR1!$D$42*K1200</f>
        <v/>
      </c>
      <c r="M1200" s="7">
        <f>MAR1!$B$33*L1199+MAR1!$C$33*M1199+MAR1!$D$33*N1199+MAR1!$B$43*I1200+MAR1!$C$43*J1200+MAR1!$D$43*K1200</f>
        <v/>
      </c>
      <c r="N1200" s="7">
        <f>MAR1!$B$34*L1199+MAR1!$C$34*M1199+MAR1!$D$34*N1199+MAR1!$B$44*I1200+MAR1!$C$44*J1200+MAR1!$D$44*K1200</f>
        <v/>
      </c>
      <c r="O1200" s="12">
        <f>MAR1!$B$5+MAR1!$C$5*COS(2*PI()*B1200/365)+MAR1!$D$5*SIN(2*PI()*B1200/365)+IF(E1200=1,MAR1!$B$11+MAR1!$D$11*L1200,MAR1!$C$11+MAR1!$E$11*L1200)</f>
        <v/>
      </c>
      <c r="P1200" s="12">
        <f>MAR1!$B$6+MAR1!$C$6*COS(2*PI()*B1200/365)+MAR1!$D$6*SIN(2*PI()*B1200/365)+IF(E1200=1,MAR1!$B$12+MAR1!$D$12*M1200,MAR1!$C$12+MAR1!$E$12*M1200)</f>
        <v/>
      </c>
      <c r="Q1200" s="12">
        <f>MAR1!$B$7+MAR1!$C$7*COS(2*PI()*B1200/365)+MAR1!$D$7*SIN(2*PI()*B1200/365)+IF(E1200=1,MAR1!$B$13+MAR1!$D$13*N1200,MAR1!$C$13+MAR1!$E$13*N1200)</f>
        <v/>
      </c>
      <c r="R1200" s="12">
        <f>MAR1!$B$5+MAR1!$C$5*COS(2*PI()*B1200/365)+MAR1!$D$5*SIN(2*PI()*B1200/365)+INDEX(ChangeFactor!$F$6:$F$17,C1200)+IF(G1200=1,MAR1!$B$11+INDEX(ChangeFactor!$G$6:$G$17,C1200)*MAR1!$D$11*L1200,MAR1!$C$11+INDEX(ChangeFactor!$G$6:$G$17,C1200)*MAR1!$E$11*L1200)</f>
        <v/>
      </c>
    </row>
    <row r="1201">
      <c r="A1201" s="6">
        <f>Data!U1201</f>
        <v/>
      </c>
      <c r="B1201" s="6">
        <f>MOD(A1201-1,365)+1</f>
        <v/>
      </c>
      <c r="C1201" s="6">
        <f>MATCH(B1201,Markov!$C$6:$C$17,1)</f>
        <v/>
      </c>
      <c r="D1201" s="16">
        <f>Data!V1201</f>
        <v/>
      </c>
      <c r="E1201" s="6">
        <f>IF(D1201&lt;IF(E1200=1,INDEX(Markov!$I$6:$I$17,C1201),INDEX(Markov!$H$6:$H$17,C1201)),1,0)</f>
        <v/>
      </c>
      <c r="F1201" s="12">
        <f>IF(E1201=1,GAMMA.INV(Data!W1201,INDEX(Markov!$Q$6:$Q$17,C1201),INDEX(Markov!$R$6:$R$17,C1201)),0)</f>
        <v/>
      </c>
      <c r="G1201" s="6">
        <f>IF(D1201&lt;IF(G1200=1,INDEX(ChangeFactor!$O$6:$O$17,C1201),INDEX(ChangeFactor!$N$6:$N$17,C1201)),1,0)</f>
        <v/>
      </c>
      <c r="H1201" s="12">
        <f>IF(G1201=1,GAMMA.INV(Data!W1201,INDEX(ChangeFactor!$R$6:$R$17,C1201),INDEX(ChangeFactor!$S$6:$S$17,C1201)),0)</f>
        <v/>
      </c>
      <c r="I1201" s="7">
        <f>NORM.S.INV(Data!X1201)</f>
        <v/>
      </c>
      <c r="J1201" s="7">
        <f>NORM.S.INV(Data!Y1201)</f>
        <v/>
      </c>
      <c r="K1201" s="7">
        <f>NORM.S.INV(Data!Z1201)</f>
        <v/>
      </c>
      <c r="L1201" s="7">
        <f>MAR1!$B$32*L1200+MAR1!$C$32*M1200+MAR1!$D$32*N1200+MAR1!$B$42*I1201+MAR1!$C$42*J1201+MAR1!$D$42*K1201</f>
        <v/>
      </c>
      <c r="M1201" s="7">
        <f>MAR1!$B$33*L1200+MAR1!$C$33*M1200+MAR1!$D$33*N1200+MAR1!$B$43*I1201+MAR1!$C$43*J1201+MAR1!$D$43*K1201</f>
        <v/>
      </c>
      <c r="N1201" s="7">
        <f>MAR1!$B$34*L1200+MAR1!$C$34*M1200+MAR1!$D$34*N1200+MAR1!$B$44*I1201+MAR1!$C$44*J1201+MAR1!$D$44*K1201</f>
        <v/>
      </c>
      <c r="O1201" s="12">
        <f>MAR1!$B$5+MAR1!$C$5*COS(2*PI()*B1201/365)+MAR1!$D$5*SIN(2*PI()*B1201/365)+IF(E1201=1,MAR1!$B$11+MAR1!$D$11*L1201,MAR1!$C$11+MAR1!$E$11*L1201)</f>
        <v/>
      </c>
      <c r="P1201" s="12">
        <f>MAR1!$B$6+MAR1!$C$6*COS(2*PI()*B1201/365)+MAR1!$D$6*SIN(2*PI()*B1201/365)+IF(E1201=1,MAR1!$B$12+MAR1!$D$12*M1201,MAR1!$C$12+MAR1!$E$12*M1201)</f>
        <v/>
      </c>
      <c r="Q1201" s="12">
        <f>MAR1!$B$7+MAR1!$C$7*COS(2*PI()*B1201/365)+MAR1!$D$7*SIN(2*PI()*B1201/365)+IF(E1201=1,MAR1!$B$13+MAR1!$D$13*N1201,MAR1!$C$13+MAR1!$E$13*N1201)</f>
        <v/>
      </c>
      <c r="R1201" s="12">
        <f>MAR1!$B$5+MAR1!$C$5*COS(2*PI()*B1201/365)+MAR1!$D$5*SIN(2*PI()*B1201/365)+INDEX(ChangeFactor!$F$6:$F$17,C1201)+IF(G1201=1,MAR1!$B$11+INDEX(ChangeFactor!$G$6:$G$17,C1201)*MAR1!$D$11*L1201,MAR1!$C$11+INDEX(ChangeFactor!$G$6:$G$17,C1201)*MAR1!$E$11*L1201)</f>
        <v/>
      </c>
    </row>
    <row r="1202">
      <c r="A1202" s="6">
        <f>Data!U1202</f>
        <v/>
      </c>
      <c r="B1202" s="6">
        <f>MOD(A1202-1,365)+1</f>
        <v/>
      </c>
      <c r="C1202" s="6">
        <f>MATCH(B1202,Markov!$C$6:$C$17,1)</f>
        <v/>
      </c>
      <c r="D1202" s="16">
        <f>Data!V1202</f>
        <v/>
      </c>
      <c r="E1202" s="6">
        <f>IF(D1202&lt;IF(E1201=1,INDEX(Markov!$I$6:$I$17,C1202),INDEX(Markov!$H$6:$H$17,C1202)),1,0)</f>
        <v/>
      </c>
      <c r="F1202" s="12">
        <f>IF(E1202=1,GAMMA.INV(Data!W1202,INDEX(Markov!$Q$6:$Q$17,C1202),INDEX(Markov!$R$6:$R$17,C1202)),0)</f>
        <v/>
      </c>
      <c r="G1202" s="6">
        <f>IF(D1202&lt;IF(G1201=1,INDEX(ChangeFactor!$O$6:$O$17,C1202),INDEX(ChangeFactor!$N$6:$N$17,C1202)),1,0)</f>
        <v/>
      </c>
      <c r="H1202" s="12">
        <f>IF(G1202=1,GAMMA.INV(Data!W1202,INDEX(ChangeFactor!$R$6:$R$17,C1202),INDEX(ChangeFactor!$S$6:$S$17,C1202)),0)</f>
        <v/>
      </c>
      <c r="I1202" s="7">
        <f>NORM.S.INV(Data!X1202)</f>
        <v/>
      </c>
      <c r="J1202" s="7">
        <f>NORM.S.INV(Data!Y1202)</f>
        <v/>
      </c>
      <c r="K1202" s="7">
        <f>NORM.S.INV(Data!Z1202)</f>
        <v/>
      </c>
      <c r="L1202" s="7">
        <f>MAR1!$B$32*L1201+MAR1!$C$32*M1201+MAR1!$D$32*N1201+MAR1!$B$42*I1202+MAR1!$C$42*J1202+MAR1!$D$42*K1202</f>
        <v/>
      </c>
      <c r="M1202" s="7">
        <f>MAR1!$B$33*L1201+MAR1!$C$33*M1201+MAR1!$D$33*N1201+MAR1!$B$43*I1202+MAR1!$C$43*J1202+MAR1!$D$43*K1202</f>
        <v/>
      </c>
      <c r="N1202" s="7">
        <f>MAR1!$B$34*L1201+MAR1!$C$34*M1201+MAR1!$D$34*N1201+MAR1!$B$44*I1202+MAR1!$C$44*J1202+MAR1!$D$44*K1202</f>
        <v/>
      </c>
      <c r="O1202" s="12">
        <f>MAR1!$B$5+MAR1!$C$5*COS(2*PI()*B1202/365)+MAR1!$D$5*SIN(2*PI()*B1202/365)+IF(E1202=1,MAR1!$B$11+MAR1!$D$11*L1202,MAR1!$C$11+MAR1!$E$11*L1202)</f>
        <v/>
      </c>
      <c r="P1202" s="12">
        <f>MAR1!$B$6+MAR1!$C$6*COS(2*PI()*B1202/365)+MAR1!$D$6*SIN(2*PI()*B1202/365)+IF(E1202=1,MAR1!$B$12+MAR1!$D$12*M1202,MAR1!$C$12+MAR1!$E$12*M1202)</f>
        <v/>
      </c>
      <c r="Q1202" s="12">
        <f>MAR1!$B$7+MAR1!$C$7*COS(2*PI()*B1202/365)+MAR1!$D$7*SIN(2*PI()*B1202/365)+IF(E1202=1,MAR1!$B$13+MAR1!$D$13*N1202,MAR1!$C$13+MAR1!$E$13*N1202)</f>
        <v/>
      </c>
      <c r="R1202" s="12">
        <f>MAR1!$B$5+MAR1!$C$5*COS(2*PI()*B1202/365)+MAR1!$D$5*SIN(2*PI()*B1202/365)+INDEX(ChangeFactor!$F$6:$F$17,C1202)+IF(G1202=1,MAR1!$B$11+INDEX(ChangeFactor!$G$6:$G$17,C1202)*MAR1!$D$11*L1202,MAR1!$C$11+INDEX(ChangeFactor!$G$6:$G$17,C1202)*MAR1!$E$11*L1202)</f>
        <v/>
      </c>
    </row>
    <row r="1203">
      <c r="A1203" s="6">
        <f>Data!U1203</f>
        <v/>
      </c>
      <c r="B1203" s="6">
        <f>MOD(A1203-1,365)+1</f>
        <v/>
      </c>
      <c r="C1203" s="6">
        <f>MATCH(B1203,Markov!$C$6:$C$17,1)</f>
        <v/>
      </c>
      <c r="D1203" s="16">
        <f>Data!V1203</f>
        <v/>
      </c>
      <c r="E1203" s="6">
        <f>IF(D1203&lt;IF(E1202=1,INDEX(Markov!$I$6:$I$17,C1203),INDEX(Markov!$H$6:$H$17,C1203)),1,0)</f>
        <v/>
      </c>
      <c r="F1203" s="12">
        <f>IF(E1203=1,GAMMA.INV(Data!W1203,INDEX(Markov!$Q$6:$Q$17,C1203),INDEX(Markov!$R$6:$R$17,C1203)),0)</f>
        <v/>
      </c>
      <c r="G1203" s="6">
        <f>IF(D1203&lt;IF(G1202=1,INDEX(ChangeFactor!$O$6:$O$17,C1203),INDEX(ChangeFactor!$N$6:$N$17,C1203)),1,0)</f>
        <v/>
      </c>
      <c r="H1203" s="12">
        <f>IF(G1203=1,GAMMA.INV(Data!W1203,INDEX(ChangeFactor!$R$6:$R$17,C1203),INDEX(ChangeFactor!$S$6:$S$17,C1203)),0)</f>
        <v/>
      </c>
      <c r="I1203" s="7">
        <f>NORM.S.INV(Data!X1203)</f>
        <v/>
      </c>
      <c r="J1203" s="7">
        <f>NORM.S.INV(Data!Y1203)</f>
        <v/>
      </c>
      <c r="K1203" s="7">
        <f>NORM.S.INV(Data!Z1203)</f>
        <v/>
      </c>
      <c r="L1203" s="7">
        <f>MAR1!$B$32*L1202+MAR1!$C$32*M1202+MAR1!$D$32*N1202+MAR1!$B$42*I1203+MAR1!$C$42*J1203+MAR1!$D$42*K1203</f>
        <v/>
      </c>
      <c r="M1203" s="7">
        <f>MAR1!$B$33*L1202+MAR1!$C$33*M1202+MAR1!$D$33*N1202+MAR1!$B$43*I1203+MAR1!$C$43*J1203+MAR1!$D$43*K1203</f>
        <v/>
      </c>
      <c r="N1203" s="7">
        <f>MAR1!$B$34*L1202+MAR1!$C$34*M1202+MAR1!$D$34*N1202+MAR1!$B$44*I1203+MAR1!$C$44*J1203+MAR1!$D$44*K1203</f>
        <v/>
      </c>
      <c r="O1203" s="12">
        <f>MAR1!$B$5+MAR1!$C$5*COS(2*PI()*B1203/365)+MAR1!$D$5*SIN(2*PI()*B1203/365)+IF(E1203=1,MAR1!$B$11+MAR1!$D$11*L1203,MAR1!$C$11+MAR1!$E$11*L1203)</f>
        <v/>
      </c>
      <c r="P1203" s="12">
        <f>MAR1!$B$6+MAR1!$C$6*COS(2*PI()*B1203/365)+MAR1!$D$6*SIN(2*PI()*B1203/365)+IF(E1203=1,MAR1!$B$12+MAR1!$D$12*M1203,MAR1!$C$12+MAR1!$E$12*M1203)</f>
        <v/>
      </c>
      <c r="Q1203" s="12">
        <f>MAR1!$B$7+MAR1!$C$7*COS(2*PI()*B1203/365)+MAR1!$D$7*SIN(2*PI()*B1203/365)+IF(E1203=1,MAR1!$B$13+MAR1!$D$13*N1203,MAR1!$C$13+MAR1!$E$13*N1203)</f>
        <v/>
      </c>
      <c r="R1203" s="12">
        <f>MAR1!$B$5+MAR1!$C$5*COS(2*PI()*B1203/365)+MAR1!$D$5*SIN(2*PI()*B1203/365)+INDEX(ChangeFactor!$F$6:$F$17,C1203)+IF(G1203=1,MAR1!$B$11+INDEX(ChangeFactor!$G$6:$G$17,C1203)*MAR1!$D$11*L1203,MAR1!$C$11+INDEX(ChangeFactor!$G$6:$G$17,C1203)*MAR1!$E$11*L1203)</f>
        <v/>
      </c>
    </row>
    <row r="1204">
      <c r="A1204" s="6">
        <f>Data!U1204</f>
        <v/>
      </c>
      <c r="B1204" s="6">
        <f>MOD(A1204-1,365)+1</f>
        <v/>
      </c>
      <c r="C1204" s="6">
        <f>MATCH(B1204,Markov!$C$6:$C$17,1)</f>
        <v/>
      </c>
      <c r="D1204" s="16">
        <f>Data!V1204</f>
        <v/>
      </c>
      <c r="E1204" s="6">
        <f>IF(D1204&lt;IF(E1203=1,INDEX(Markov!$I$6:$I$17,C1204),INDEX(Markov!$H$6:$H$17,C1204)),1,0)</f>
        <v/>
      </c>
      <c r="F1204" s="12">
        <f>IF(E1204=1,GAMMA.INV(Data!W1204,INDEX(Markov!$Q$6:$Q$17,C1204),INDEX(Markov!$R$6:$R$17,C1204)),0)</f>
        <v/>
      </c>
      <c r="G1204" s="6">
        <f>IF(D1204&lt;IF(G1203=1,INDEX(ChangeFactor!$O$6:$O$17,C1204),INDEX(ChangeFactor!$N$6:$N$17,C1204)),1,0)</f>
        <v/>
      </c>
      <c r="H1204" s="12">
        <f>IF(G1204=1,GAMMA.INV(Data!W1204,INDEX(ChangeFactor!$R$6:$R$17,C1204),INDEX(ChangeFactor!$S$6:$S$17,C1204)),0)</f>
        <v/>
      </c>
      <c r="I1204" s="7">
        <f>NORM.S.INV(Data!X1204)</f>
        <v/>
      </c>
      <c r="J1204" s="7">
        <f>NORM.S.INV(Data!Y1204)</f>
        <v/>
      </c>
      <c r="K1204" s="7">
        <f>NORM.S.INV(Data!Z1204)</f>
        <v/>
      </c>
      <c r="L1204" s="7">
        <f>MAR1!$B$32*L1203+MAR1!$C$32*M1203+MAR1!$D$32*N1203+MAR1!$B$42*I1204+MAR1!$C$42*J1204+MAR1!$D$42*K1204</f>
        <v/>
      </c>
      <c r="M1204" s="7">
        <f>MAR1!$B$33*L1203+MAR1!$C$33*M1203+MAR1!$D$33*N1203+MAR1!$B$43*I1204+MAR1!$C$43*J1204+MAR1!$D$43*K1204</f>
        <v/>
      </c>
      <c r="N1204" s="7">
        <f>MAR1!$B$34*L1203+MAR1!$C$34*M1203+MAR1!$D$34*N1203+MAR1!$B$44*I1204+MAR1!$C$44*J1204+MAR1!$D$44*K1204</f>
        <v/>
      </c>
      <c r="O1204" s="12">
        <f>MAR1!$B$5+MAR1!$C$5*COS(2*PI()*B1204/365)+MAR1!$D$5*SIN(2*PI()*B1204/365)+IF(E1204=1,MAR1!$B$11+MAR1!$D$11*L1204,MAR1!$C$11+MAR1!$E$11*L1204)</f>
        <v/>
      </c>
      <c r="P1204" s="12">
        <f>MAR1!$B$6+MAR1!$C$6*COS(2*PI()*B1204/365)+MAR1!$D$6*SIN(2*PI()*B1204/365)+IF(E1204=1,MAR1!$B$12+MAR1!$D$12*M1204,MAR1!$C$12+MAR1!$E$12*M1204)</f>
        <v/>
      </c>
      <c r="Q1204" s="12">
        <f>MAR1!$B$7+MAR1!$C$7*COS(2*PI()*B1204/365)+MAR1!$D$7*SIN(2*PI()*B1204/365)+IF(E1204=1,MAR1!$B$13+MAR1!$D$13*N1204,MAR1!$C$13+MAR1!$E$13*N1204)</f>
        <v/>
      </c>
      <c r="R1204" s="12">
        <f>MAR1!$B$5+MAR1!$C$5*COS(2*PI()*B1204/365)+MAR1!$D$5*SIN(2*PI()*B1204/365)+INDEX(ChangeFactor!$F$6:$F$17,C1204)+IF(G1204=1,MAR1!$B$11+INDEX(ChangeFactor!$G$6:$G$17,C1204)*MAR1!$D$11*L1204,MAR1!$C$11+INDEX(ChangeFactor!$G$6:$G$17,C1204)*MAR1!$E$11*L1204)</f>
        <v/>
      </c>
    </row>
    <row r="1205">
      <c r="A1205" s="6">
        <f>Data!U1205</f>
        <v/>
      </c>
      <c r="B1205" s="6">
        <f>MOD(A1205-1,365)+1</f>
        <v/>
      </c>
      <c r="C1205" s="6">
        <f>MATCH(B1205,Markov!$C$6:$C$17,1)</f>
        <v/>
      </c>
      <c r="D1205" s="16">
        <f>Data!V1205</f>
        <v/>
      </c>
      <c r="E1205" s="6">
        <f>IF(D1205&lt;IF(E1204=1,INDEX(Markov!$I$6:$I$17,C1205),INDEX(Markov!$H$6:$H$17,C1205)),1,0)</f>
        <v/>
      </c>
      <c r="F1205" s="12">
        <f>IF(E1205=1,GAMMA.INV(Data!W1205,INDEX(Markov!$Q$6:$Q$17,C1205),INDEX(Markov!$R$6:$R$17,C1205)),0)</f>
        <v/>
      </c>
      <c r="G1205" s="6">
        <f>IF(D1205&lt;IF(G1204=1,INDEX(ChangeFactor!$O$6:$O$17,C1205),INDEX(ChangeFactor!$N$6:$N$17,C1205)),1,0)</f>
        <v/>
      </c>
      <c r="H1205" s="12">
        <f>IF(G1205=1,GAMMA.INV(Data!W1205,INDEX(ChangeFactor!$R$6:$R$17,C1205),INDEX(ChangeFactor!$S$6:$S$17,C1205)),0)</f>
        <v/>
      </c>
      <c r="I1205" s="7">
        <f>NORM.S.INV(Data!X1205)</f>
        <v/>
      </c>
      <c r="J1205" s="7">
        <f>NORM.S.INV(Data!Y1205)</f>
        <v/>
      </c>
      <c r="K1205" s="7">
        <f>NORM.S.INV(Data!Z1205)</f>
        <v/>
      </c>
      <c r="L1205" s="7">
        <f>MAR1!$B$32*L1204+MAR1!$C$32*M1204+MAR1!$D$32*N1204+MAR1!$B$42*I1205+MAR1!$C$42*J1205+MAR1!$D$42*K1205</f>
        <v/>
      </c>
      <c r="M1205" s="7">
        <f>MAR1!$B$33*L1204+MAR1!$C$33*M1204+MAR1!$D$33*N1204+MAR1!$B$43*I1205+MAR1!$C$43*J1205+MAR1!$D$43*K1205</f>
        <v/>
      </c>
      <c r="N1205" s="7">
        <f>MAR1!$B$34*L1204+MAR1!$C$34*M1204+MAR1!$D$34*N1204+MAR1!$B$44*I1205+MAR1!$C$44*J1205+MAR1!$D$44*K1205</f>
        <v/>
      </c>
      <c r="O1205" s="12">
        <f>MAR1!$B$5+MAR1!$C$5*COS(2*PI()*B1205/365)+MAR1!$D$5*SIN(2*PI()*B1205/365)+IF(E1205=1,MAR1!$B$11+MAR1!$D$11*L1205,MAR1!$C$11+MAR1!$E$11*L1205)</f>
        <v/>
      </c>
      <c r="P1205" s="12">
        <f>MAR1!$B$6+MAR1!$C$6*COS(2*PI()*B1205/365)+MAR1!$D$6*SIN(2*PI()*B1205/365)+IF(E1205=1,MAR1!$B$12+MAR1!$D$12*M1205,MAR1!$C$12+MAR1!$E$12*M1205)</f>
        <v/>
      </c>
      <c r="Q1205" s="12">
        <f>MAR1!$B$7+MAR1!$C$7*COS(2*PI()*B1205/365)+MAR1!$D$7*SIN(2*PI()*B1205/365)+IF(E1205=1,MAR1!$B$13+MAR1!$D$13*N1205,MAR1!$C$13+MAR1!$E$13*N1205)</f>
        <v/>
      </c>
      <c r="R1205" s="12">
        <f>MAR1!$B$5+MAR1!$C$5*COS(2*PI()*B1205/365)+MAR1!$D$5*SIN(2*PI()*B1205/365)+INDEX(ChangeFactor!$F$6:$F$17,C1205)+IF(G1205=1,MAR1!$B$11+INDEX(ChangeFactor!$G$6:$G$17,C1205)*MAR1!$D$11*L1205,MAR1!$C$11+INDEX(ChangeFactor!$G$6:$G$17,C1205)*MAR1!$E$11*L1205)</f>
        <v/>
      </c>
    </row>
    <row r="1206">
      <c r="A1206" s="6">
        <f>Data!U1206</f>
        <v/>
      </c>
      <c r="B1206" s="6">
        <f>MOD(A1206-1,365)+1</f>
        <v/>
      </c>
      <c r="C1206" s="6">
        <f>MATCH(B1206,Markov!$C$6:$C$17,1)</f>
        <v/>
      </c>
      <c r="D1206" s="16">
        <f>Data!V1206</f>
        <v/>
      </c>
      <c r="E1206" s="6">
        <f>IF(D1206&lt;IF(E1205=1,INDEX(Markov!$I$6:$I$17,C1206),INDEX(Markov!$H$6:$H$17,C1206)),1,0)</f>
        <v/>
      </c>
      <c r="F1206" s="12">
        <f>IF(E1206=1,GAMMA.INV(Data!W1206,INDEX(Markov!$Q$6:$Q$17,C1206),INDEX(Markov!$R$6:$R$17,C1206)),0)</f>
        <v/>
      </c>
      <c r="G1206" s="6">
        <f>IF(D1206&lt;IF(G1205=1,INDEX(ChangeFactor!$O$6:$O$17,C1206),INDEX(ChangeFactor!$N$6:$N$17,C1206)),1,0)</f>
        <v/>
      </c>
      <c r="H1206" s="12">
        <f>IF(G1206=1,GAMMA.INV(Data!W1206,INDEX(ChangeFactor!$R$6:$R$17,C1206),INDEX(ChangeFactor!$S$6:$S$17,C1206)),0)</f>
        <v/>
      </c>
      <c r="I1206" s="7">
        <f>NORM.S.INV(Data!X1206)</f>
        <v/>
      </c>
      <c r="J1206" s="7">
        <f>NORM.S.INV(Data!Y1206)</f>
        <v/>
      </c>
      <c r="K1206" s="7">
        <f>NORM.S.INV(Data!Z1206)</f>
        <v/>
      </c>
      <c r="L1206" s="7">
        <f>MAR1!$B$32*L1205+MAR1!$C$32*M1205+MAR1!$D$32*N1205+MAR1!$B$42*I1206+MAR1!$C$42*J1206+MAR1!$D$42*K1206</f>
        <v/>
      </c>
      <c r="M1206" s="7">
        <f>MAR1!$B$33*L1205+MAR1!$C$33*M1205+MAR1!$D$33*N1205+MAR1!$B$43*I1206+MAR1!$C$43*J1206+MAR1!$D$43*K1206</f>
        <v/>
      </c>
      <c r="N1206" s="7">
        <f>MAR1!$B$34*L1205+MAR1!$C$34*M1205+MAR1!$D$34*N1205+MAR1!$B$44*I1206+MAR1!$C$44*J1206+MAR1!$D$44*K1206</f>
        <v/>
      </c>
      <c r="O1206" s="12">
        <f>MAR1!$B$5+MAR1!$C$5*COS(2*PI()*B1206/365)+MAR1!$D$5*SIN(2*PI()*B1206/365)+IF(E1206=1,MAR1!$B$11+MAR1!$D$11*L1206,MAR1!$C$11+MAR1!$E$11*L1206)</f>
        <v/>
      </c>
      <c r="P1206" s="12">
        <f>MAR1!$B$6+MAR1!$C$6*COS(2*PI()*B1206/365)+MAR1!$D$6*SIN(2*PI()*B1206/365)+IF(E1206=1,MAR1!$B$12+MAR1!$D$12*M1206,MAR1!$C$12+MAR1!$E$12*M1206)</f>
        <v/>
      </c>
      <c r="Q1206" s="12">
        <f>MAR1!$B$7+MAR1!$C$7*COS(2*PI()*B1206/365)+MAR1!$D$7*SIN(2*PI()*B1206/365)+IF(E1206=1,MAR1!$B$13+MAR1!$D$13*N1206,MAR1!$C$13+MAR1!$E$13*N1206)</f>
        <v/>
      </c>
      <c r="R1206" s="12">
        <f>MAR1!$B$5+MAR1!$C$5*COS(2*PI()*B1206/365)+MAR1!$D$5*SIN(2*PI()*B1206/365)+INDEX(ChangeFactor!$F$6:$F$17,C1206)+IF(G1206=1,MAR1!$B$11+INDEX(ChangeFactor!$G$6:$G$17,C1206)*MAR1!$D$11*L1206,MAR1!$C$11+INDEX(ChangeFactor!$G$6:$G$17,C1206)*MAR1!$E$11*L1206)</f>
        <v/>
      </c>
    </row>
    <row r="1207">
      <c r="A1207" s="6">
        <f>Data!U1207</f>
        <v/>
      </c>
      <c r="B1207" s="6">
        <f>MOD(A1207-1,365)+1</f>
        <v/>
      </c>
      <c r="C1207" s="6">
        <f>MATCH(B1207,Markov!$C$6:$C$17,1)</f>
        <v/>
      </c>
      <c r="D1207" s="16">
        <f>Data!V1207</f>
        <v/>
      </c>
      <c r="E1207" s="6">
        <f>IF(D1207&lt;IF(E1206=1,INDEX(Markov!$I$6:$I$17,C1207),INDEX(Markov!$H$6:$H$17,C1207)),1,0)</f>
        <v/>
      </c>
      <c r="F1207" s="12">
        <f>IF(E1207=1,GAMMA.INV(Data!W1207,INDEX(Markov!$Q$6:$Q$17,C1207),INDEX(Markov!$R$6:$R$17,C1207)),0)</f>
        <v/>
      </c>
      <c r="G1207" s="6">
        <f>IF(D1207&lt;IF(G1206=1,INDEX(ChangeFactor!$O$6:$O$17,C1207),INDEX(ChangeFactor!$N$6:$N$17,C1207)),1,0)</f>
        <v/>
      </c>
      <c r="H1207" s="12">
        <f>IF(G1207=1,GAMMA.INV(Data!W1207,INDEX(ChangeFactor!$R$6:$R$17,C1207),INDEX(ChangeFactor!$S$6:$S$17,C1207)),0)</f>
        <v/>
      </c>
      <c r="I1207" s="7">
        <f>NORM.S.INV(Data!X1207)</f>
        <v/>
      </c>
      <c r="J1207" s="7">
        <f>NORM.S.INV(Data!Y1207)</f>
        <v/>
      </c>
      <c r="K1207" s="7">
        <f>NORM.S.INV(Data!Z1207)</f>
        <v/>
      </c>
      <c r="L1207" s="7">
        <f>MAR1!$B$32*L1206+MAR1!$C$32*M1206+MAR1!$D$32*N1206+MAR1!$B$42*I1207+MAR1!$C$42*J1207+MAR1!$D$42*K1207</f>
        <v/>
      </c>
      <c r="M1207" s="7">
        <f>MAR1!$B$33*L1206+MAR1!$C$33*M1206+MAR1!$D$33*N1206+MAR1!$B$43*I1207+MAR1!$C$43*J1207+MAR1!$D$43*K1207</f>
        <v/>
      </c>
      <c r="N1207" s="7">
        <f>MAR1!$B$34*L1206+MAR1!$C$34*M1206+MAR1!$D$34*N1206+MAR1!$B$44*I1207+MAR1!$C$44*J1207+MAR1!$D$44*K1207</f>
        <v/>
      </c>
      <c r="O1207" s="12">
        <f>MAR1!$B$5+MAR1!$C$5*COS(2*PI()*B1207/365)+MAR1!$D$5*SIN(2*PI()*B1207/365)+IF(E1207=1,MAR1!$B$11+MAR1!$D$11*L1207,MAR1!$C$11+MAR1!$E$11*L1207)</f>
        <v/>
      </c>
      <c r="P1207" s="12">
        <f>MAR1!$B$6+MAR1!$C$6*COS(2*PI()*B1207/365)+MAR1!$D$6*SIN(2*PI()*B1207/365)+IF(E1207=1,MAR1!$B$12+MAR1!$D$12*M1207,MAR1!$C$12+MAR1!$E$12*M1207)</f>
        <v/>
      </c>
      <c r="Q1207" s="12">
        <f>MAR1!$B$7+MAR1!$C$7*COS(2*PI()*B1207/365)+MAR1!$D$7*SIN(2*PI()*B1207/365)+IF(E1207=1,MAR1!$B$13+MAR1!$D$13*N1207,MAR1!$C$13+MAR1!$E$13*N1207)</f>
        <v/>
      </c>
      <c r="R1207" s="12">
        <f>MAR1!$B$5+MAR1!$C$5*COS(2*PI()*B1207/365)+MAR1!$D$5*SIN(2*PI()*B1207/365)+INDEX(ChangeFactor!$F$6:$F$17,C1207)+IF(G1207=1,MAR1!$B$11+INDEX(ChangeFactor!$G$6:$G$17,C1207)*MAR1!$D$11*L1207,MAR1!$C$11+INDEX(ChangeFactor!$G$6:$G$17,C1207)*MAR1!$E$11*L1207)</f>
        <v/>
      </c>
    </row>
    <row r="1208">
      <c r="A1208" s="6">
        <f>Data!U1208</f>
        <v/>
      </c>
      <c r="B1208" s="6">
        <f>MOD(A1208-1,365)+1</f>
        <v/>
      </c>
      <c r="C1208" s="6">
        <f>MATCH(B1208,Markov!$C$6:$C$17,1)</f>
        <v/>
      </c>
      <c r="D1208" s="16">
        <f>Data!V1208</f>
        <v/>
      </c>
      <c r="E1208" s="6">
        <f>IF(D1208&lt;IF(E1207=1,INDEX(Markov!$I$6:$I$17,C1208),INDEX(Markov!$H$6:$H$17,C1208)),1,0)</f>
        <v/>
      </c>
      <c r="F1208" s="12">
        <f>IF(E1208=1,GAMMA.INV(Data!W1208,INDEX(Markov!$Q$6:$Q$17,C1208),INDEX(Markov!$R$6:$R$17,C1208)),0)</f>
        <v/>
      </c>
      <c r="G1208" s="6">
        <f>IF(D1208&lt;IF(G1207=1,INDEX(ChangeFactor!$O$6:$O$17,C1208),INDEX(ChangeFactor!$N$6:$N$17,C1208)),1,0)</f>
        <v/>
      </c>
      <c r="H1208" s="12">
        <f>IF(G1208=1,GAMMA.INV(Data!W1208,INDEX(ChangeFactor!$R$6:$R$17,C1208),INDEX(ChangeFactor!$S$6:$S$17,C1208)),0)</f>
        <v/>
      </c>
      <c r="I1208" s="7">
        <f>NORM.S.INV(Data!X1208)</f>
        <v/>
      </c>
      <c r="J1208" s="7">
        <f>NORM.S.INV(Data!Y1208)</f>
        <v/>
      </c>
      <c r="K1208" s="7">
        <f>NORM.S.INV(Data!Z1208)</f>
        <v/>
      </c>
      <c r="L1208" s="7">
        <f>MAR1!$B$32*L1207+MAR1!$C$32*M1207+MAR1!$D$32*N1207+MAR1!$B$42*I1208+MAR1!$C$42*J1208+MAR1!$D$42*K1208</f>
        <v/>
      </c>
      <c r="M1208" s="7">
        <f>MAR1!$B$33*L1207+MAR1!$C$33*M1207+MAR1!$D$33*N1207+MAR1!$B$43*I1208+MAR1!$C$43*J1208+MAR1!$D$43*K1208</f>
        <v/>
      </c>
      <c r="N1208" s="7">
        <f>MAR1!$B$34*L1207+MAR1!$C$34*M1207+MAR1!$D$34*N1207+MAR1!$B$44*I1208+MAR1!$C$44*J1208+MAR1!$D$44*K1208</f>
        <v/>
      </c>
      <c r="O1208" s="12">
        <f>MAR1!$B$5+MAR1!$C$5*COS(2*PI()*B1208/365)+MAR1!$D$5*SIN(2*PI()*B1208/365)+IF(E1208=1,MAR1!$B$11+MAR1!$D$11*L1208,MAR1!$C$11+MAR1!$E$11*L1208)</f>
        <v/>
      </c>
      <c r="P1208" s="12">
        <f>MAR1!$B$6+MAR1!$C$6*COS(2*PI()*B1208/365)+MAR1!$D$6*SIN(2*PI()*B1208/365)+IF(E1208=1,MAR1!$B$12+MAR1!$D$12*M1208,MAR1!$C$12+MAR1!$E$12*M1208)</f>
        <v/>
      </c>
      <c r="Q1208" s="12">
        <f>MAR1!$B$7+MAR1!$C$7*COS(2*PI()*B1208/365)+MAR1!$D$7*SIN(2*PI()*B1208/365)+IF(E1208=1,MAR1!$B$13+MAR1!$D$13*N1208,MAR1!$C$13+MAR1!$E$13*N1208)</f>
        <v/>
      </c>
      <c r="R1208" s="12">
        <f>MAR1!$B$5+MAR1!$C$5*COS(2*PI()*B1208/365)+MAR1!$D$5*SIN(2*PI()*B1208/365)+INDEX(ChangeFactor!$F$6:$F$17,C1208)+IF(G1208=1,MAR1!$B$11+INDEX(ChangeFactor!$G$6:$G$17,C1208)*MAR1!$D$11*L1208,MAR1!$C$11+INDEX(ChangeFactor!$G$6:$G$17,C1208)*MAR1!$E$11*L1208)</f>
        <v/>
      </c>
    </row>
    <row r="1209">
      <c r="A1209" s="6">
        <f>Data!U1209</f>
        <v/>
      </c>
      <c r="B1209" s="6">
        <f>MOD(A1209-1,365)+1</f>
        <v/>
      </c>
      <c r="C1209" s="6">
        <f>MATCH(B1209,Markov!$C$6:$C$17,1)</f>
        <v/>
      </c>
      <c r="D1209" s="16">
        <f>Data!V1209</f>
        <v/>
      </c>
      <c r="E1209" s="6">
        <f>IF(D1209&lt;IF(E1208=1,INDEX(Markov!$I$6:$I$17,C1209),INDEX(Markov!$H$6:$H$17,C1209)),1,0)</f>
        <v/>
      </c>
      <c r="F1209" s="12">
        <f>IF(E1209=1,GAMMA.INV(Data!W1209,INDEX(Markov!$Q$6:$Q$17,C1209),INDEX(Markov!$R$6:$R$17,C1209)),0)</f>
        <v/>
      </c>
      <c r="G1209" s="6">
        <f>IF(D1209&lt;IF(G1208=1,INDEX(ChangeFactor!$O$6:$O$17,C1209),INDEX(ChangeFactor!$N$6:$N$17,C1209)),1,0)</f>
        <v/>
      </c>
      <c r="H1209" s="12">
        <f>IF(G1209=1,GAMMA.INV(Data!W1209,INDEX(ChangeFactor!$R$6:$R$17,C1209),INDEX(ChangeFactor!$S$6:$S$17,C1209)),0)</f>
        <v/>
      </c>
      <c r="I1209" s="7">
        <f>NORM.S.INV(Data!X1209)</f>
        <v/>
      </c>
      <c r="J1209" s="7">
        <f>NORM.S.INV(Data!Y1209)</f>
        <v/>
      </c>
      <c r="K1209" s="7">
        <f>NORM.S.INV(Data!Z1209)</f>
        <v/>
      </c>
      <c r="L1209" s="7">
        <f>MAR1!$B$32*L1208+MAR1!$C$32*M1208+MAR1!$D$32*N1208+MAR1!$B$42*I1209+MAR1!$C$42*J1209+MAR1!$D$42*K1209</f>
        <v/>
      </c>
      <c r="M1209" s="7">
        <f>MAR1!$B$33*L1208+MAR1!$C$33*M1208+MAR1!$D$33*N1208+MAR1!$B$43*I1209+MAR1!$C$43*J1209+MAR1!$D$43*K1209</f>
        <v/>
      </c>
      <c r="N1209" s="7">
        <f>MAR1!$B$34*L1208+MAR1!$C$34*M1208+MAR1!$D$34*N1208+MAR1!$B$44*I1209+MAR1!$C$44*J1209+MAR1!$D$44*K1209</f>
        <v/>
      </c>
      <c r="O1209" s="12">
        <f>MAR1!$B$5+MAR1!$C$5*COS(2*PI()*B1209/365)+MAR1!$D$5*SIN(2*PI()*B1209/365)+IF(E1209=1,MAR1!$B$11+MAR1!$D$11*L1209,MAR1!$C$11+MAR1!$E$11*L1209)</f>
        <v/>
      </c>
      <c r="P1209" s="12">
        <f>MAR1!$B$6+MAR1!$C$6*COS(2*PI()*B1209/365)+MAR1!$D$6*SIN(2*PI()*B1209/365)+IF(E1209=1,MAR1!$B$12+MAR1!$D$12*M1209,MAR1!$C$12+MAR1!$E$12*M1209)</f>
        <v/>
      </c>
      <c r="Q1209" s="12">
        <f>MAR1!$B$7+MAR1!$C$7*COS(2*PI()*B1209/365)+MAR1!$D$7*SIN(2*PI()*B1209/365)+IF(E1209=1,MAR1!$B$13+MAR1!$D$13*N1209,MAR1!$C$13+MAR1!$E$13*N1209)</f>
        <v/>
      </c>
      <c r="R1209" s="12">
        <f>MAR1!$B$5+MAR1!$C$5*COS(2*PI()*B1209/365)+MAR1!$D$5*SIN(2*PI()*B1209/365)+INDEX(ChangeFactor!$F$6:$F$17,C1209)+IF(G1209=1,MAR1!$B$11+INDEX(ChangeFactor!$G$6:$G$17,C1209)*MAR1!$D$11*L1209,MAR1!$C$11+INDEX(ChangeFactor!$G$6:$G$17,C1209)*MAR1!$E$11*L1209)</f>
        <v/>
      </c>
    </row>
    <row r="1210">
      <c r="A1210" s="6">
        <f>Data!U1210</f>
        <v/>
      </c>
      <c r="B1210" s="6">
        <f>MOD(A1210-1,365)+1</f>
        <v/>
      </c>
      <c r="C1210" s="6">
        <f>MATCH(B1210,Markov!$C$6:$C$17,1)</f>
        <v/>
      </c>
      <c r="D1210" s="16">
        <f>Data!V1210</f>
        <v/>
      </c>
      <c r="E1210" s="6">
        <f>IF(D1210&lt;IF(E1209=1,INDEX(Markov!$I$6:$I$17,C1210),INDEX(Markov!$H$6:$H$17,C1210)),1,0)</f>
        <v/>
      </c>
      <c r="F1210" s="12">
        <f>IF(E1210=1,GAMMA.INV(Data!W1210,INDEX(Markov!$Q$6:$Q$17,C1210),INDEX(Markov!$R$6:$R$17,C1210)),0)</f>
        <v/>
      </c>
      <c r="G1210" s="6">
        <f>IF(D1210&lt;IF(G1209=1,INDEX(ChangeFactor!$O$6:$O$17,C1210),INDEX(ChangeFactor!$N$6:$N$17,C1210)),1,0)</f>
        <v/>
      </c>
      <c r="H1210" s="12">
        <f>IF(G1210=1,GAMMA.INV(Data!W1210,INDEX(ChangeFactor!$R$6:$R$17,C1210),INDEX(ChangeFactor!$S$6:$S$17,C1210)),0)</f>
        <v/>
      </c>
      <c r="I1210" s="7">
        <f>NORM.S.INV(Data!X1210)</f>
        <v/>
      </c>
      <c r="J1210" s="7">
        <f>NORM.S.INV(Data!Y1210)</f>
        <v/>
      </c>
      <c r="K1210" s="7">
        <f>NORM.S.INV(Data!Z1210)</f>
        <v/>
      </c>
      <c r="L1210" s="7">
        <f>MAR1!$B$32*L1209+MAR1!$C$32*M1209+MAR1!$D$32*N1209+MAR1!$B$42*I1210+MAR1!$C$42*J1210+MAR1!$D$42*K1210</f>
        <v/>
      </c>
      <c r="M1210" s="7">
        <f>MAR1!$B$33*L1209+MAR1!$C$33*M1209+MAR1!$D$33*N1209+MAR1!$B$43*I1210+MAR1!$C$43*J1210+MAR1!$D$43*K1210</f>
        <v/>
      </c>
      <c r="N1210" s="7">
        <f>MAR1!$B$34*L1209+MAR1!$C$34*M1209+MAR1!$D$34*N1209+MAR1!$B$44*I1210+MAR1!$C$44*J1210+MAR1!$D$44*K1210</f>
        <v/>
      </c>
      <c r="O1210" s="12">
        <f>MAR1!$B$5+MAR1!$C$5*COS(2*PI()*B1210/365)+MAR1!$D$5*SIN(2*PI()*B1210/365)+IF(E1210=1,MAR1!$B$11+MAR1!$D$11*L1210,MAR1!$C$11+MAR1!$E$11*L1210)</f>
        <v/>
      </c>
      <c r="P1210" s="12">
        <f>MAR1!$B$6+MAR1!$C$6*COS(2*PI()*B1210/365)+MAR1!$D$6*SIN(2*PI()*B1210/365)+IF(E1210=1,MAR1!$B$12+MAR1!$D$12*M1210,MAR1!$C$12+MAR1!$E$12*M1210)</f>
        <v/>
      </c>
      <c r="Q1210" s="12">
        <f>MAR1!$B$7+MAR1!$C$7*COS(2*PI()*B1210/365)+MAR1!$D$7*SIN(2*PI()*B1210/365)+IF(E1210=1,MAR1!$B$13+MAR1!$D$13*N1210,MAR1!$C$13+MAR1!$E$13*N1210)</f>
        <v/>
      </c>
      <c r="R1210" s="12">
        <f>MAR1!$B$5+MAR1!$C$5*COS(2*PI()*B1210/365)+MAR1!$D$5*SIN(2*PI()*B1210/365)+INDEX(ChangeFactor!$F$6:$F$17,C1210)+IF(G1210=1,MAR1!$B$11+INDEX(ChangeFactor!$G$6:$G$17,C1210)*MAR1!$D$11*L1210,MAR1!$C$11+INDEX(ChangeFactor!$G$6:$G$17,C1210)*MAR1!$E$11*L1210)</f>
        <v/>
      </c>
    </row>
    <row r="1211">
      <c r="A1211" s="6">
        <f>Data!U1211</f>
        <v/>
      </c>
      <c r="B1211" s="6">
        <f>MOD(A1211-1,365)+1</f>
        <v/>
      </c>
      <c r="C1211" s="6">
        <f>MATCH(B1211,Markov!$C$6:$C$17,1)</f>
        <v/>
      </c>
      <c r="D1211" s="16">
        <f>Data!V1211</f>
        <v/>
      </c>
      <c r="E1211" s="6">
        <f>IF(D1211&lt;IF(E1210=1,INDEX(Markov!$I$6:$I$17,C1211),INDEX(Markov!$H$6:$H$17,C1211)),1,0)</f>
        <v/>
      </c>
      <c r="F1211" s="12">
        <f>IF(E1211=1,GAMMA.INV(Data!W1211,INDEX(Markov!$Q$6:$Q$17,C1211),INDEX(Markov!$R$6:$R$17,C1211)),0)</f>
        <v/>
      </c>
      <c r="G1211" s="6">
        <f>IF(D1211&lt;IF(G1210=1,INDEX(ChangeFactor!$O$6:$O$17,C1211),INDEX(ChangeFactor!$N$6:$N$17,C1211)),1,0)</f>
        <v/>
      </c>
      <c r="H1211" s="12">
        <f>IF(G1211=1,GAMMA.INV(Data!W1211,INDEX(ChangeFactor!$R$6:$R$17,C1211),INDEX(ChangeFactor!$S$6:$S$17,C1211)),0)</f>
        <v/>
      </c>
      <c r="I1211" s="7">
        <f>NORM.S.INV(Data!X1211)</f>
        <v/>
      </c>
      <c r="J1211" s="7">
        <f>NORM.S.INV(Data!Y1211)</f>
        <v/>
      </c>
      <c r="K1211" s="7">
        <f>NORM.S.INV(Data!Z1211)</f>
        <v/>
      </c>
      <c r="L1211" s="7">
        <f>MAR1!$B$32*L1210+MAR1!$C$32*M1210+MAR1!$D$32*N1210+MAR1!$B$42*I1211+MAR1!$C$42*J1211+MAR1!$D$42*K1211</f>
        <v/>
      </c>
      <c r="M1211" s="7">
        <f>MAR1!$B$33*L1210+MAR1!$C$33*M1210+MAR1!$D$33*N1210+MAR1!$B$43*I1211+MAR1!$C$43*J1211+MAR1!$D$43*K1211</f>
        <v/>
      </c>
      <c r="N1211" s="7">
        <f>MAR1!$B$34*L1210+MAR1!$C$34*M1210+MAR1!$D$34*N1210+MAR1!$B$44*I1211+MAR1!$C$44*J1211+MAR1!$D$44*K1211</f>
        <v/>
      </c>
      <c r="O1211" s="12">
        <f>MAR1!$B$5+MAR1!$C$5*COS(2*PI()*B1211/365)+MAR1!$D$5*SIN(2*PI()*B1211/365)+IF(E1211=1,MAR1!$B$11+MAR1!$D$11*L1211,MAR1!$C$11+MAR1!$E$11*L1211)</f>
        <v/>
      </c>
      <c r="P1211" s="12">
        <f>MAR1!$B$6+MAR1!$C$6*COS(2*PI()*B1211/365)+MAR1!$D$6*SIN(2*PI()*B1211/365)+IF(E1211=1,MAR1!$B$12+MAR1!$D$12*M1211,MAR1!$C$12+MAR1!$E$12*M1211)</f>
        <v/>
      </c>
      <c r="Q1211" s="12">
        <f>MAR1!$B$7+MAR1!$C$7*COS(2*PI()*B1211/365)+MAR1!$D$7*SIN(2*PI()*B1211/365)+IF(E1211=1,MAR1!$B$13+MAR1!$D$13*N1211,MAR1!$C$13+MAR1!$E$13*N1211)</f>
        <v/>
      </c>
      <c r="R1211" s="12">
        <f>MAR1!$B$5+MAR1!$C$5*COS(2*PI()*B1211/365)+MAR1!$D$5*SIN(2*PI()*B1211/365)+INDEX(ChangeFactor!$F$6:$F$17,C1211)+IF(G1211=1,MAR1!$B$11+INDEX(ChangeFactor!$G$6:$G$17,C1211)*MAR1!$D$11*L1211,MAR1!$C$11+INDEX(ChangeFactor!$G$6:$G$17,C1211)*MAR1!$E$11*L1211)</f>
        <v/>
      </c>
    </row>
    <row r="1212">
      <c r="A1212" s="6">
        <f>Data!U1212</f>
        <v/>
      </c>
      <c r="B1212" s="6">
        <f>MOD(A1212-1,365)+1</f>
        <v/>
      </c>
      <c r="C1212" s="6">
        <f>MATCH(B1212,Markov!$C$6:$C$17,1)</f>
        <v/>
      </c>
      <c r="D1212" s="16">
        <f>Data!V1212</f>
        <v/>
      </c>
      <c r="E1212" s="6">
        <f>IF(D1212&lt;IF(E1211=1,INDEX(Markov!$I$6:$I$17,C1212),INDEX(Markov!$H$6:$H$17,C1212)),1,0)</f>
        <v/>
      </c>
      <c r="F1212" s="12">
        <f>IF(E1212=1,GAMMA.INV(Data!W1212,INDEX(Markov!$Q$6:$Q$17,C1212),INDEX(Markov!$R$6:$R$17,C1212)),0)</f>
        <v/>
      </c>
      <c r="G1212" s="6">
        <f>IF(D1212&lt;IF(G1211=1,INDEX(ChangeFactor!$O$6:$O$17,C1212),INDEX(ChangeFactor!$N$6:$N$17,C1212)),1,0)</f>
        <v/>
      </c>
      <c r="H1212" s="12">
        <f>IF(G1212=1,GAMMA.INV(Data!W1212,INDEX(ChangeFactor!$R$6:$R$17,C1212),INDEX(ChangeFactor!$S$6:$S$17,C1212)),0)</f>
        <v/>
      </c>
      <c r="I1212" s="7">
        <f>NORM.S.INV(Data!X1212)</f>
        <v/>
      </c>
      <c r="J1212" s="7">
        <f>NORM.S.INV(Data!Y1212)</f>
        <v/>
      </c>
      <c r="K1212" s="7">
        <f>NORM.S.INV(Data!Z1212)</f>
        <v/>
      </c>
      <c r="L1212" s="7">
        <f>MAR1!$B$32*L1211+MAR1!$C$32*M1211+MAR1!$D$32*N1211+MAR1!$B$42*I1212+MAR1!$C$42*J1212+MAR1!$D$42*K1212</f>
        <v/>
      </c>
      <c r="M1212" s="7">
        <f>MAR1!$B$33*L1211+MAR1!$C$33*M1211+MAR1!$D$33*N1211+MAR1!$B$43*I1212+MAR1!$C$43*J1212+MAR1!$D$43*K1212</f>
        <v/>
      </c>
      <c r="N1212" s="7">
        <f>MAR1!$B$34*L1211+MAR1!$C$34*M1211+MAR1!$D$34*N1211+MAR1!$B$44*I1212+MAR1!$C$44*J1212+MAR1!$D$44*K1212</f>
        <v/>
      </c>
      <c r="O1212" s="12">
        <f>MAR1!$B$5+MAR1!$C$5*COS(2*PI()*B1212/365)+MAR1!$D$5*SIN(2*PI()*B1212/365)+IF(E1212=1,MAR1!$B$11+MAR1!$D$11*L1212,MAR1!$C$11+MAR1!$E$11*L1212)</f>
        <v/>
      </c>
      <c r="P1212" s="12">
        <f>MAR1!$B$6+MAR1!$C$6*COS(2*PI()*B1212/365)+MAR1!$D$6*SIN(2*PI()*B1212/365)+IF(E1212=1,MAR1!$B$12+MAR1!$D$12*M1212,MAR1!$C$12+MAR1!$E$12*M1212)</f>
        <v/>
      </c>
      <c r="Q1212" s="12">
        <f>MAR1!$B$7+MAR1!$C$7*COS(2*PI()*B1212/365)+MAR1!$D$7*SIN(2*PI()*B1212/365)+IF(E1212=1,MAR1!$B$13+MAR1!$D$13*N1212,MAR1!$C$13+MAR1!$E$13*N1212)</f>
        <v/>
      </c>
      <c r="R1212" s="12">
        <f>MAR1!$B$5+MAR1!$C$5*COS(2*PI()*B1212/365)+MAR1!$D$5*SIN(2*PI()*B1212/365)+INDEX(ChangeFactor!$F$6:$F$17,C1212)+IF(G1212=1,MAR1!$B$11+INDEX(ChangeFactor!$G$6:$G$17,C1212)*MAR1!$D$11*L1212,MAR1!$C$11+INDEX(ChangeFactor!$G$6:$G$17,C1212)*MAR1!$E$11*L1212)</f>
        <v/>
      </c>
    </row>
    <row r="1213">
      <c r="A1213" s="6">
        <f>Data!U1213</f>
        <v/>
      </c>
      <c r="B1213" s="6">
        <f>MOD(A1213-1,365)+1</f>
        <v/>
      </c>
      <c r="C1213" s="6">
        <f>MATCH(B1213,Markov!$C$6:$C$17,1)</f>
        <v/>
      </c>
      <c r="D1213" s="16">
        <f>Data!V1213</f>
        <v/>
      </c>
      <c r="E1213" s="6">
        <f>IF(D1213&lt;IF(E1212=1,INDEX(Markov!$I$6:$I$17,C1213),INDEX(Markov!$H$6:$H$17,C1213)),1,0)</f>
        <v/>
      </c>
      <c r="F1213" s="12">
        <f>IF(E1213=1,GAMMA.INV(Data!W1213,INDEX(Markov!$Q$6:$Q$17,C1213),INDEX(Markov!$R$6:$R$17,C1213)),0)</f>
        <v/>
      </c>
      <c r="G1213" s="6">
        <f>IF(D1213&lt;IF(G1212=1,INDEX(ChangeFactor!$O$6:$O$17,C1213),INDEX(ChangeFactor!$N$6:$N$17,C1213)),1,0)</f>
        <v/>
      </c>
      <c r="H1213" s="12">
        <f>IF(G1213=1,GAMMA.INV(Data!W1213,INDEX(ChangeFactor!$R$6:$R$17,C1213),INDEX(ChangeFactor!$S$6:$S$17,C1213)),0)</f>
        <v/>
      </c>
      <c r="I1213" s="7">
        <f>NORM.S.INV(Data!X1213)</f>
        <v/>
      </c>
      <c r="J1213" s="7">
        <f>NORM.S.INV(Data!Y1213)</f>
        <v/>
      </c>
      <c r="K1213" s="7">
        <f>NORM.S.INV(Data!Z1213)</f>
        <v/>
      </c>
      <c r="L1213" s="7">
        <f>MAR1!$B$32*L1212+MAR1!$C$32*M1212+MAR1!$D$32*N1212+MAR1!$B$42*I1213+MAR1!$C$42*J1213+MAR1!$D$42*K1213</f>
        <v/>
      </c>
      <c r="M1213" s="7">
        <f>MAR1!$B$33*L1212+MAR1!$C$33*M1212+MAR1!$D$33*N1212+MAR1!$B$43*I1213+MAR1!$C$43*J1213+MAR1!$D$43*K1213</f>
        <v/>
      </c>
      <c r="N1213" s="7">
        <f>MAR1!$B$34*L1212+MAR1!$C$34*M1212+MAR1!$D$34*N1212+MAR1!$B$44*I1213+MAR1!$C$44*J1213+MAR1!$D$44*K1213</f>
        <v/>
      </c>
      <c r="O1213" s="12">
        <f>MAR1!$B$5+MAR1!$C$5*COS(2*PI()*B1213/365)+MAR1!$D$5*SIN(2*PI()*B1213/365)+IF(E1213=1,MAR1!$B$11+MAR1!$D$11*L1213,MAR1!$C$11+MAR1!$E$11*L1213)</f>
        <v/>
      </c>
      <c r="P1213" s="12">
        <f>MAR1!$B$6+MAR1!$C$6*COS(2*PI()*B1213/365)+MAR1!$D$6*SIN(2*PI()*B1213/365)+IF(E1213=1,MAR1!$B$12+MAR1!$D$12*M1213,MAR1!$C$12+MAR1!$E$12*M1213)</f>
        <v/>
      </c>
      <c r="Q1213" s="12">
        <f>MAR1!$B$7+MAR1!$C$7*COS(2*PI()*B1213/365)+MAR1!$D$7*SIN(2*PI()*B1213/365)+IF(E1213=1,MAR1!$B$13+MAR1!$D$13*N1213,MAR1!$C$13+MAR1!$E$13*N1213)</f>
        <v/>
      </c>
      <c r="R1213" s="12">
        <f>MAR1!$B$5+MAR1!$C$5*COS(2*PI()*B1213/365)+MAR1!$D$5*SIN(2*PI()*B1213/365)+INDEX(ChangeFactor!$F$6:$F$17,C1213)+IF(G1213=1,MAR1!$B$11+INDEX(ChangeFactor!$G$6:$G$17,C1213)*MAR1!$D$11*L1213,MAR1!$C$11+INDEX(ChangeFactor!$G$6:$G$17,C1213)*MAR1!$E$11*L1213)</f>
        <v/>
      </c>
    </row>
    <row r="1214">
      <c r="A1214" s="6">
        <f>Data!U1214</f>
        <v/>
      </c>
      <c r="B1214" s="6">
        <f>MOD(A1214-1,365)+1</f>
        <v/>
      </c>
      <c r="C1214" s="6">
        <f>MATCH(B1214,Markov!$C$6:$C$17,1)</f>
        <v/>
      </c>
      <c r="D1214" s="16">
        <f>Data!V1214</f>
        <v/>
      </c>
      <c r="E1214" s="6">
        <f>IF(D1214&lt;IF(E1213=1,INDEX(Markov!$I$6:$I$17,C1214),INDEX(Markov!$H$6:$H$17,C1214)),1,0)</f>
        <v/>
      </c>
      <c r="F1214" s="12">
        <f>IF(E1214=1,GAMMA.INV(Data!W1214,INDEX(Markov!$Q$6:$Q$17,C1214),INDEX(Markov!$R$6:$R$17,C1214)),0)</f>
        <v/>
      </c>
      <c r="G1214" s="6">
        <f>IF(D1214&lt;IF(G1213=1,INDEX(ChangeFactor!$O$6:$O$17,C1214),INDEX(ChangeFactor!$N$6:$N$17,C1214)),1,0)</f>
        <v/>
      </c>
      <c r="H1214" s="12">
        <f>IF(G1214=1,GAMMA.INV(Data!W1214,INDEX(ChangeFactor!$R$6:$R$17,C1214),INDEX(ChangeFactor!$S$6:$S$17,C1214)),0)</f>
        <v/>
      </c>
      <c r="I1214" s="7">
        <f>NORM.S.INV(Data!X1214)</f>
        <v/>
      </c>
      <c r="J1214" s="7">
        <f>NORM.S.INV(Data!Y1214)</f>
        <v/>
      </c>
      <c r="K1214" s="7">
        <f>NORM.S.INV(Data!Z1214)</f>
        <v/>
      </c>
      <c r="L1214" s="7">
        <f>MAR1!$B$32*L1213+MAR1!$C$32*M1213+MAR1!$D$32*N1213+MAR1!$B$42*I1214+MAR1!$C$42*J1214+MAR1!$D$42*K1214</f>
        <v/>
      </c>
      <c r="M1214" s="7">
        <f>MAR1!$B$33*L1213+MAR1!$C$33*M1213+MAR1!$D$33*N1213+MAR1!$B$43*I1214+MAR1!$C$43*J1214+MAR1!$D$43*K1214</f>
        <v/>
      </c>
      <c r="N1214" s="7">
        <f>MAR1!$B$34*L1213+MAR1!$C$34*M1213+MAR1!$D$34*N1213+MAR1!$B$44*I1214+MAR1!$C$44*J1214+MAR1!$D$44*K1214</f>
        <v/>
      </c>
      <c r="O1214" s="12">
        <f>MAR1!$B$5+MAR1!$C$5*COS(2*PI()*B1214/365)+MAR1!$D$5*SIN(2*PI()*B1214/365)+IF(E1214=1,MAR1!$B$11+MAR1!$D$11*L1214,MAR1!$C$11+MAR1!$E$11*L1214)</f>
        <v/>
      </c>
      <c r="P1214" s="12">
        <f>MAR1!$B$6+MAR1!$C$6*COS(2*PI()*B1214/365)+MAR1!$D$6*SIN(2*PI()*B1214/365)+IF(E1214=1,MAR1!$B$12+MAR1!$D$12*M1214,MAR1!$C$12+MAR1!$E$12*M1214)</f>
        <v/>
      </c>
      <c r="Q1214" s="12">
        <f>MAR1!$B$7+MAR1!$C$7*COS(2*PI()*B1214/365)+MAR1!$D$7*SIN(2*PI()*B1214/365)+IF(E1214=1,MAR1!$B$13+MAR1!$D$13*N1214,MAR1!$C$13+MAR1!$E$13*N1214)</f>
        <v/>
      </c>
      <c r="R1214" s="12">
        <f>MAR1!$B$5+MAR1!$C$5*COS(2*PI()*B1214/365)+MAR1!$D$5*SIN(2*PI()*B1214/365)+INDEX(ChangeFactor!$F$6:$F$17,C1214)+IF(G1214=1,MAR1!$B$11+INDEX(ChangeFactor!$G$6:$G$17,C1214)*MAR1!$D$11*L1214,MAR1!$C$11+INDEX(ChangeFactor!$G$6:$G$17,C1214)*MAR1!$E$11*L1214)</f>
        <v/>
      </c>
    </row>
    <row r="1215">
      <c r="A1215" s="6">
        <f>Data!U1215</f>
        <v/>
      </c>
      <c r="B1215" s="6">
        <f>MOD(A1215-1,365)+1</f>
        <v/>
      </c>
      <c r="C1215" s="6">
        <f>MATCH(B1215,Markov!$C$6:$C$17,1)</f>
        <v/>
      </c>
      <c r="D1215" s="16">
        <f>Data!V1215</f>
        <v/>
      </c>
      <c r="E1215" s="6">
        <f>IF(D1215&lt;IF(E1214=1,INDEX(Markov!$I$6:$I$17,C1215),INDEX(Markov!$H$6:$H$17,C1215)),1,0)</f>
        <v/>
      </c>
      <c r="F1215" s="12">
        <f>IF(E1215=1,GAMMA.INV(Data!W1215,INDEX(Markov!$Q$6:$Q$17,C1215),INDEX(Markov!$R$6:$R$17,C1215)),0)</f>
        <v/>
      </c>
      <c r="G1215" s="6">
        <f>IF(D1215&lt;IF(G1214=1,INDEX(ChangeFactor!$O$6:$O$17,C1215),INDEX(ChangeFactor!$N$6:$N$17,C1215)),1,0)</f>
        <v/>
      </c>
      <c r="H1215" s="12">
        <f>IF(G1215=1,GAMMA.INV(Data!W1215,INDEX(ChangeFactor!$R$6:$R$17,C1215),INDEX(ChangeFactor!$S$6:$S$17,C1215)),0)</f>
        <v/>
      </c>
      <c r="I1215" s="7">
        <f>NORM.S.INV(Data!X1215)</f>
        <v/>
      </c>
      <c r="J1215" s="7">
        <f>NORM.S.INV(Data!Y1215)</f>
        <v/>
      </c>
      <c r="K1215" s="7">
        <f>NORM.S.INV(Data!Z1215)</f>
        <v/>
      </c>
      <c r="L1215" s="7">
        <f>MAR1!$B$32*L1214+MAR1!$C$32*M1214+MAR1!$D$32*N1214+MAR1!$B$42*I1215+MAR1!$C$42*J1215+MAR1!$D$42*K1215</f>
        <v/>
      </c>
      <c r="M1215" s="7">
        <f>MAR1!$B$33*L1214+MAR1!$C$33*M1214+MAR1!$D$33*N1214+MAR1!$B$43*I1215+MAR1!$C$43*J1215+MAR1!$D$43*K1215</f>
        <v/>
      </c>
      <c r="N1215" s="7">
        <f>MAR1!$B$34*L1214+MAR1!$C$34*M1214+MAR1!$D$34*N1214+MAR1!$B$44*I1215+MAR1!$C$44*J1215+MAR1!$D$44*K1215</f>
        <v/>
      </c>
      <c r="O1215" s="12">
        <f>MAR1!$B$5+MAR1!$C$5*COS(2*PI()*B1215/365)+MAR1!$D$5*SIN(2*PI()*B1215/365)+IF(E1215=1,MAR1!$B$11+MAR1!$D$11*L1215,MAR1!$C$11+MAR1!$E$11*L1215)</f>
        <v/>
      </c>
      <c r="P1215" s="12">
        <f>MAR1!$B$6+MAR1!$C$6*COS(2*PI()*B1215/365)+MAR1!$D$6*SIN(2*PI()*B1215/365)+IF(E1215=1,MAR1!$B$12+MAR1!$D$12*M1215,MAR1!$C$12+MAR1!$E$12*M1215)</f>
        <v/>
      </c>
      <c r="Q1215" s="12">
        <f>MAR1!$B$7+MAR1!$C$7*COS(2*PI()*B1215/365)+MAR1!$D$7*SIN(2*PI()*B1215/365)+IF(E1215=1,MAR1!$B$13+MAR1!$D$13*N1215,MAR1!$C$13+MAR1!$E$13*N1215)</f>
        <v/>
      </c>
      <c r="R1215" s="12">
        <f>MAR1!$B$5+MAR1!$C$5*COS(2*PI()*B1215/365)+MAR1!$D$5*SIN(2*PI()*B1215/365)+INDEX(ChangeFactor!$F$6:$F$17,C1215)+IF(G1215=1,MAR1!$B$11+INDEX(ChangeFactor!$G$6:$G$17,C1215)*MAR1!$D$11*L1215,MAR1!$C$11+INDEX(ChangeFactor!$G$6:$G$17,C1215)*MAR1!$E$11*L1215)</f>
        <v/>
      </c>
    </row>
    <row r="1216">
      <c r="A1216" s="6">
        <f>Data!U1216</f>
        <v/>
      </c>
      <c r="B1216" s="6">
        <f>MOD(A1216-1,365)+1</f>
        <v/>
      </c>
      <c r="C1216" s="6">
        <f>MATCH(B1216,Markov!$C$6:$C$17,1)</f>
        <v/>
      </c>
      <c r="D1216" s="16">
        <f>Data!V1216</f>
        <v/>
      </c>
      <c r="E1216" s="6">
        <f>IF(D1216&lt;IF(E1215=1,INDEX(Markov!$I$6:$I$17,C1216),INDEX(Markov!$H$6:$H$17,C1216)),1,0)</f>
        <v/>
      </c>
      <c r="F1216" s="12">
        <f>IF(E1216=1,GAMMA.INV(Data!W1216,INDEX(Markov!$Q$6:$Q$17,C1216),INDEX(Markov!$R$6:$R$17,C1216)),0)</f>
        <v/>
      </c>
      <c r="G1216" s="6">
        <f>IF(D1216&lt;IF(G1215=1,INDEX(ChangeFactor!$O$6:$O$17,C1216),INDEX(ChangeFactor!$N$6:$N$17,C1216)),1,0)</f>
        <v/>
      </c>
      <c r="H1216" s="12">
        <f>IF(G1216=1,GAMMA.INV(Data!W1216,INDEX(ChangeFactor!$R$6:$R$17,C1216),INDEX(ChangeFactor!$S$6:$S$17,C1216)),0)</f>
        <v/>
      </c>
      <c r="I1216" s="7">
        <f>NORM.S.INV(Data!X1216)</f>
        <v/>
      </c>
      <c r="J1216" s="7">
        <f>NORM.S.INV(Data!Y1216)</f>
        <v/>
      </c>
      <c r="K1216" s="7">
        <f>NORM.S.INV(Data!Z1216)</f>
        <v/>
      </c>
      <c r="L1216" s="7">
        <f>MAR1!$B$32*L1215+MAR1!$C$32*M1215+MAR1!$D$32*N1215+MAR1!$B$42*I1216+MAR1!$C$42*J1216+MAR1!$D$42*K1216</f>
        <v/>
      </c>
      <c r="M1216" s="7">
        <f>MAR1!$B$33*L1215+MAR1!$C$33*M1215+MAR1!$D$33*N1215+MAR1!$B$43*I1216+MAR1!$C$43*J1216+MAR1!$D$43*K1216</f>
        <v/>
      </c>
      <c r="N1216" s="7">
        <f>MAR1!$B$34*L1215+MAR1!$C$34*M1215+MAR1!$D$34*N1215+MAR1!$B$44*I1216+MAR1!$C$44*J1216+MAR1!$D$44*K1216</f>
        <v/>
      </c>
      <c r="O1216" s="12">
        <f>MAR1!$B$5+MAR1!$C$5*COS(2*PI()*B1216/365)+MAR1!$D$5*SIN(2*PI()*B1216/365)+IF(E1216=1,MAR1!$B$11+MAR1!$D$11*L1216,MAR1!$C$11+MAR1!$E$11*L1216)</f>
        <v/>
      </c>
      <c r="P1216" s="12">
        <f>MAR1!$B$6+MAR1!$C$6*COS(2*PI()*B1216/365)+MAR1!$D$6*SIN(2*PI()*B1216/365)+IF(E1216=1,MAR1!$B$12+MAR1!$D$12*M1216,MAR1!$C$12+MAR1!$E$12*M1216)</f>
        <v/>
      </c>
      <c r="Q1216" s="12">
        <f>MAR1!$B$7+MAR1!$C$7*COS(2*PI()*B1216/365)+MAR1!$D$7*SIN(2*PI()*B1216/365)+IF(E1216=1,MAR1!$B$13+MAR1!$D$13*N1216,MAR1!$C$13+MAR1!$E$13*N1216)</f>
        <v/>
      </c>
      <c r="R1216" s="12">
        <f>MAR1!$B$5+MAR1!$C$5*COS(2*PI()*B1216/365)+MAR1!$D$5*SIN(2*PI()*B1216/365)+INDEX(ChangeFactor!$F$6:$F$17,C1216)+IF(G1216=1,MAR1!$B$11+INDEX(ChangeFactor!$G$6:$G$17,C1216)*MAR1!$D$11*L1216,MAR1!$C$11+INDEX(ChangeFactor!$G$6:$G$17,C1216)*MAR1!$E$11*L1216)</f>
        <v/>
      </c>
    </row>
    <row r="1217">
      <c r="A1217" s="6">
        <f>Data!U1217</f>
        <v/>
      </c>
      <c r="B1217" s="6">
        <f>MOD(A1217-1,365)+1</f>
        <v/>
      </c>
      <c r="C1217" s="6">
        <f>MATCH(B1217,Markov!$C$6:$C$17,1)</f>
        <v/>
      </c>
      <c r="D1217" s="16">
        <f>Data!V1217</f>
        <v/>
      </c>
      <c r="E1217" s="6">
        <f>IF(D1217&lt;IF(E1216=1,INDEX(Markov!$I$6:$I$17,C1217),INDEX(Markov!$H$6:$H$17,C1217)),1,0)</f>
        <v/>
      </c>
      <c r="F1217" s="12">
        <f>IF(E1217=1,GAMMA.INV(Data!W1217,INDEX(Markov!$Q$6:$Q$17,C1217),INDEX(Markov!$R$6:$R$17,C1217)),0)</f>
        <v/>
      </c>
      <c r="G1217" s="6">
        <f>IF(D1217&lt;IF(G1216=1,INDEX(ChangeFactor!$O$6:$O$17,C1217),INDEX(ChangeFactor!$N$6:$N$17,C1217)),1,0)</f>
        <v/>
      </c>
      <c r="H1217" s="12">
        <f>IF(G1217=1,GAMMA.INV(Data!W1217,INDEX(ChangeFactor!$R$6:$R$17,C1217),INDEX(ChangeFactor!$S$6:$S$17,C1217)),0)</f>
        <v/>
      </c>
      <c r="I1217" s="7">
        <f>NORM.S.INV(Data!X1217)</f>
        <v/>
      </c>
      <c r="J1217" s="7">
        <f>NORM.S.INV(Data!Y1217)</f>
        <v/>
      </c>
      <c r="K1217" s="7">
        <f>NORM.S.INV(Data!Z1217)</f>
        <v/>
      </c>
      <c r="L1217" s="7">
        <f>MAR1!$B$32*L1216+MAR1!$C$32*M1216+MAR1!$D$32*N1216+MAR1!$B$42*I1217+MAR1!$C$42*J1217+MAR1!$D$42*K1217</f>
        <v/>
      </c>
      <c r="M1217" s="7">
        <f>MAR1!$B$33*L1216+MAR1!$C$33*M1216+MAR1!$D$33*N1216+MAR1!$B$43*I1217+MAR1!$C$43*J1217+MAR1!$D$43*K1217</f>
        <v/>
      </c>
      <c r="N1217" s="7">
        <f>MAR1!$B$34*L1216+MAR1!$C$34*M1216+MAR1!$D$34*N1216+MAR1!$B$44*I1217+MAR1!$C$44*J1217+MAR1!$D$44*K1217</f>
        <v/>
      </c>
      <c r="O1217" s="12">
        <f>MAR1!$B$5+MAR1!$C$5*COS(2*PI()*B1217/365)+MAR1!$D$5*SIN(2*PI()*B1217/365)+IF(E1217=1,MAR1!$B$11+MAR1!$D$11*L1217,MAR1!$C$11+MAR1!$E$11*L1217)</f>
        <v/>
      </c>
      <c r="P1217" s="12">
        <f>MAR1!$B$6+MAR1!$C$6*COS(2*PI()*B1217/365)+MAR1!$D$6*SIN(2*PI()*B1217/365)+IF(E1217=1,MAR1!$B$12+MAR1!$D$12*M1217,MAR1!$C$12+MAR1!$E$12*M1217)</f>
        <v/>
      </c>
      <c r="Q1217" s="12">
        <f>MAR1!$B$7+MAR1!$C$7*COS(2*PI()*B1217/365)+MAR1!$D$7*SIN(2*PI()*B1217/365)+IF(E1217=1,MAR1!$B$13+MAR1!$D$13*N1217,MAR1!$C$13+MAR1!$E$13*N1217)</f>
        <v/>
      </c>
      <c r="R1217" s="12">
        <f>MAR1!$B$5+MAR1!$C$5*COS(2*PI()*B1217/365)+MAR1!$D$5*SIN(2*PI()*B1217/365)+INDEX(ChangeFactor!$F$6:$F$17,C1217)+IF(G1217=1,MAR1!$B$11+INDEX(ChangeFactor!$G$6:$G$17,C1217)*MAR1!$D$11*L1217,MAR1!$C$11+INDEX(ChangeFactor!$G$6:$G$17,C1217)*MAR1!$E$11*L1217)</f>
        <v/>
      </c>
    </row>
    <row r="1218">
      <c r="A1218" s="6">
        <f>Data!U1218</f>
        <v/>
      </c>
      <c r="B1218" s="6">
        <f>MOD(A1218-1,365)+1</f>
        <v/>
      </c>
      <c r="C1218" s="6">
        <f>MATCH(B1218,Markov!$C$6:$C$17,1)</f>
        <v/>
      </c>
      <c r="D1218" s="16">
        <f>Data!V1218</f>
        <v/>
      </c>
      <c r="E1218" s="6">
        <f>IF(D1218&lt;IF(E1217=1,INDEX(Markov!$I$6:$I$17,C1218),INDEX(Markov!$H$6:$H$17,C1218)),1,0)</f>
        <v/>
      </c>
      <c r="F1218" s="12">
        <f>IF(E1218=1,GAMMA.INV(Data!W1218,INDEX(Markov!$Q$6:$Q$17,C1218),INDEX(Markov!$R$6:$R$17,C1218)),0)</f>
        <v/>
      </c>
      <c r="G1218" s="6">
        <f>IF(D1218&lt;IF(G1217=1,INDEX(ChangeFactor!$O$6:$O$17,C1218),INDEX(ChangeFactor!$N$6:$N$17,C1218)),1,0)</f>
        <v/>
      </c>
      <c r="H1218" s="12">
        <f>IF(G1218=1,GAMMA.INV(Data!W1218,INDEX(ChangeFactor!$R$6:$R$17,C1218),INDEX(ChangeFactor!$S$6:$S$17,C1218)),0)</f>
        <v/>
      </c>
      <c r="I1218" s="7">
        <f>NORM.S.INV(Data!X1218)</f>
        <v/>
      </c>
      <c r="J1218" s="7">
        <f>NORM.S.INV(Data!Y1218)</f>
        <v/>
      </c>
      <c r="K1218" s="7">
        <f>NORM.S.INV(Data!Z1218)</f>
        <v/>
      </c>
      <c r="L1218" s="7">
        <f>MAR1!$B$32*L1217+MAR1!$C$32*M1217+MAR1!$D$32*N1217+MAR1!$B$42*I1218+MAR1!$C$42*J1218+MAR1!$D$42*K1218</f>
        <v/>
      </c>
      <c r="M1218" s="7">
        <f>MAR1!$B$33*L1217+MAR1!$C$33*M1217+MAR1!$D$33*N1217+MAR1!$B$43*I1218+MAR1!$C$43*J1218+MAR1!$D$43*K1218</f>
        <v/>
      </c>
      <c r="N1218" s="7">
        <f>MAR1!$B$34*L1217+MAR1!$C$34*M1217+MAR1!$D$34*N1217+MAR1!$B$44*I1218+MAR1!$C$44*J1218+MAR1!$D$44*K1218</f>
        <v/>
      </c>
      <c r="O1218" s="12">
        <f>MAR1!$B$5+MAR1!$C$5*COS(2*PI()*B1218/365)+MAR1!$D$5*SIN(2*PI()*B1218/365)+IF(E1218=1,MAR1!$B$11+MAR1!$D$11*L1218,MAR1!$C$11+MAR1!$E$11*L1218)</f>
        <v/>
      </c>
      <c r="P1218" s="12">
        <f>MAR1!$B$6+MAR1!$C$6*COS(2*PI()*B1218/365)+MAR1!$D$6*SIN(2*PI()*B1218/365)+IF(E1218=1,MAR1!$B$12+MAR1!$D$12*M1218,MAR1!$C$12+MAR1!$E$12*M1218)</f>
        <v/>
      </c>
      <c r="Q1218" s="12">
        <f>MAR1!$B$7+MAR1!$C$7*COS(2*PI()*B1218/365)+MAR1!$D$7*SIN(2*PI()*B1218/365)+IF(E1218=1,MAR1!$B$13+MAR1!$D$13*N1218,MAR1!$C$13+MAR1!$E$13*N1218)</f>
        <v/>
      </c>
      <c r="R1218" s="12">
        <f>MAR1!$B$5+MAR1!$C$5*COS(2*PI()*B1218/365)+MAR1!$D$5*SIN(2*PI()*B1218/365)+INDEX(ChangeFactor!$F$6:$F$17,C1218)+IF(G1218=1,MAR1!$B$11+INDEX(ChangeFactor!$G$6:$G$17,C1218)*MAR1!$D$11*L1218,MAR1!$C$11+INDEX(ChangeFactor!$G$6:$G$17,C1218)*MAR1!$E$11*L1218)</f>
        <v/>
      </c>
    </row>
    <row r="1219">
      <c r="A1219" s="6">
        <f>Data!U1219</f>
        <v/>
      </c>
      <c r="B1219" s="6">
        <f>MOD(A1219-1,365)+1</f>
        <v/>
      </c>
      <c r="C1219" s="6">
        <f>MATCH(B1219,Markov!$C$6:$C$17,1)</f>
        <v/>
      </c>
      <c r="D1219" s="16">
        <f>Data!V1219</f>
        <v/>
      </c>
      <c r="E1219" s="6">
        <f>IF(D1219&lt;IF(E1218=1,INDEX(Markov!$I$6:$I$17,C1219),INDEX(Markov!$H$6:$H$17,C1219)),1,0)</f>
        <v/>
      </c>
      <c r="F1219" s="12">
        <f>IF(E1219=1,GAMMA.INV(Data!W1219,INDEX(Markov!$Q$6:$Q$17,C1219),INDEX(Markov!$R$6:$R$17,C1219)),0)</f>
        <v/>
      </c>
      <c r="G1219" s="6">
        <f>IF(D1219&lt;IF(G1218=1,INDEX(ChangeFactor!$O$6:$O$17,C1219),INDEX(ChangeFactor!$N$6:$N$17,C1219)),1,0)</f>
        <v/>
      </c>
      <c r="H1219" s="12">
        <f>IF(G1219=1,GAMMA.INV(Data!W1219,INDEX(ChangeFactor!$R$6:$R$17,C1219),INDEX(ChangeFactor!$S$6:$S$17,C1219)),0)</f>
        <v/>
      </c>
      <c r="I1219" s="7">
        <f>NORM.S.INV(Data!X1219)</f>
        <v/>
      </c>
      <c r="J1219" s="7">
        <f>NORM.S.INV(Data!Y1219)</f>
        <v/>
      </c>
      <c r="K1219" s="7">
        <f>NORM.S.INV(Data!Z1219)</f>
        <v/>
      </c>
      <c r="L1219" s="7">
        <f>MAR1!$B$32*L1218+MAR1!$C$32*M1218+MAR1!$D$32*N1218+MAR1!$B$42*I1219+MAR1!$C$42*J1219+MAR1!$D$42*K1219</f>
        <v/>
      </c>
      <c r="M1219" s="7">
        <f>MAR1!$B$33*L1218+MAR1!$C$33*M1218+MAR1!$D$33*N1218+MAR1!$B$43*I1219+MAR1!$C$43*J1219+MAR1!$D$43*K1219</f>
        <v/>
      </c>
      <c r="N1219" s="7">
        <f>MAR1!$B$34*L1218+MAR1!$C$34*M1218+MAR1!$D$34*N1218+MAR1!$B$44*I1219+MAR1!$C$44*J1219+MAR1!$D$44*K1219</f>
        <v/>
      </c>
      <c r="O1219" s="12">
        <f>MAR1!$B$5+MAR1!$C$5*COS(2*PI()*B1219/365)+MAR1!$D$5*SIN(2*PI()*B1219/365)+IF(E1219=1,MAR1!$B$11+MAR1!$D$11*L1219,MAR1!$C$11+MAR1!$E$11*L1219)</f>
        <v/>
      </c>
      <c r="P1219" s="12">
        <f>MAR1!$B$6+MAR1!$C$6*COS(2*PI()*B1219/365)+MAR1!$D$6*SIN(2*PI()*B1219/365)+IF(E1219=1,MAR1!$B$12+MAR1!$D$12*M1219,MAR1!$C$12+MAR1!$E$12*M1219)</f>
        <v/>
      </c>
      <c r="Q1219" s="12">
        <f>MAR1!$B$7+MAR1!$C$7*COS(2*PI()*B1219/365)+MAR1!$D$7*SIN(2*PI()*B1219/365)+IF(E1219=1,MAR1!$B$13+MAR1!$D$13*N1219,MAR1!$C$13+MAR1!$E$13*N1219)</f>
        <v/>
      </c>
      <c r="R1219" s="12">
        <f>MAR1!$B$5+MAR1!$C$5*COS(2*PI()*B1219/365)+MAR1!$D$5*SIN(2*PI()*B1219/365)+INDEX(ChangeFactor!$F$6:$F$17,C1219)+IF(G1219=1,MAR1!$B$11+INDEX(ChangeFactor!$G$6:$G$17,C1219)*MAR1!$D$11*L1219,MAR1!$C$11+INDEX(ChangeFactor!$G$6:$G$17,C1219)*MAR1!$E$11*L1219)</f>
        <v/>
      </c>
    </row>
    <row r="1220">
      <c r="A1220" s="6">
        <f>Data!U1220</f>
        <v/>
      </c>
      <c r="B1220" s="6">
        <f>MOD(A1220-1,365)+1</f>
        <v/>
      </c>
      <c r="C1220" s="6">
        <f>MATCH(B1220,Markov!$C$6:$C$17,1)</f>
        <v/>
      </c>
      <c r="D1220" s="16">
        <f>Data!V1220</f>
        <v/>
      </c>
      <c r="E1220" s="6">
        <f>IF(D1220&lt;IF(E1219=1,INDEX(Markov!$I$6:$I$17,C1220),INDEX(Markov!$H$6:$H$17,C1220)),1,0)</f>
        <v/>
      </c>
      <c r="F1220" s="12">
        <f>IF(E1220=1,GAMMA.INV(Data!W1220,INDEX(Markov!$Q$6:$Q$17,C1220),INDEX(Markov!$R$6:$R$17,C1220)),0)</f>
        <v/>
      </c>
      <c r="G1220" s="6">
        <f>IF(D1220&lt;IF(G1219=1,INDEX(ChangeFactor!$O$6:$O$17,C1220),INDEX(ChangeFactor!$N$6:$N$17,C1220)),1,0)</f>
        <v/>
      </c>
      <c r="H1220" s="12">
        <f>IF(G1220=1,GAMMA.INV(Data!W1220,INDEX(ChangeFactor!$R$6:$R$17,C1220),INDEX(ChangeFactor!$S$6:$S$17,C1220)),0)</f>
        <v/>
      </c>
      <c r="I1220" s="7">
        <f>NORM.S.INV(Data!X1220)</f>
        <v/>
      </c>
      <c r="J1220" s="7">
        <f>NORM.S.INV(Data!Y1220)</f>
        <v/>
      </c>
      <c r="K1220" s="7">
        <f>NORM.S.INV(Data!Z1220)</f>
        <v/>
      </c>
      <c r="L1220" s="7">
        <f>MAR1!$B$32*L1219+MAR1!$C$32*M1219+MAR1!$D$32*N1219+MAR1!$B$42*I1220+MAR1!$C$42*J1220+MAR1!$D$42*K1220</f>
        <v/>
      </c>
      <c r="M1220" s="7">
        <f>MAR1!$B$33*L1219+MAR1!$C$33*M1219+MAR1!$D$33*N1219+MAR1!$B$43*I1220+MAR1!$C$43*J1220+MAR1!$D$43*K1220</f>
        <v/>
      </c>
      <c r="N1220" s="7">
        <f>MAR1!$B$34*L1219+MAR1!$C$34*M1219+MAR1!$D$34*N1219+MAR1!$B$44*I1220+MAR1!$C$44*J1220+MAR1!$D$44*K1220</f>
        <v/>
      </c>
      <c r="O1220" s="12">
        <f>MAR1!$B$5+MAR1!$C$5*COS(2*PI()*B1220/365)+MAR1!$D$5*SIN(2*PI()*B1220/365)+IF(E1220=1,MAR1!$B$11+MAR1!$D$11*L1220,MAR1!$C$11+MAR1!$E$11*L1220)</f>
        <v/>
      </c>
      <c r="P1220" s="12">
        <f>MAR1!$B$6+MAR1!$C$6*COS(2*PI()*B1220/365)+MAR1!$D$6*SIN(2*PI()*B1220/365)+IF(E1220=1,MAR1!$B$12+MAR1!$D$12*M1220,MAR1!$C$12+MAR1!$E$12*M1220)</f>
        <v/>
      </c>
      <c r="Q1220" s="12">
        <f>MAR1!$B$7+MAR1!$C$7*COS(2*PI()*B1220/365)+MAR1!$D$7*SIN(2*PI()*B1220/365)+IF(E1220=1,MAR1!$B$13+MAR1!$D$13*N1220,MAR1!$C$13+MAR1!$E$13*N1220)</f>
        <v/>
      </c>
      <c r="R1220" s="12">
        <f>MAR1!$B$5+MAR1!$C$5*COS(2*PI()*B1220/365)+MAR1!$D$5*SIN(2*PI()*B1220/365)+INDEX(ChangeFactor!$F$6:$F$17,C1220)+IF(G1220=1,MAR1!$B$11+INDEX(ChangeFactor!$G$6:$G$17,C1220)*MAR1!$D$11*L1220,MAR1!$C$11+INDEX(ChangeFactor!$G$6:$G$17,C1220)*MAR1!$E$11*L1220)</f>
        <v/>
      </c>
    </row>
    <row r="1221">
      <c r="A1221" s="6">
        <f>Data!U1221</f>
        <v/>
      </c>
      <c r="B1221" s="6">
        <f>MOD(A1221-1,365)+1</f>
        <v/>
      </c>
      <c r="C1221" s="6">
        <f>MATCH(B1221,Markov!$C$6:$C$17,1)</f>
        <v/>
      </c>
      <c r="D1221" s="16">
        <f>Data!V1221</f>
        <v/>
      </c>
      <c r="E1221" s="6">
        <f>IF(D1221&lt;IF(E1220=1,INDEX(Markov!$I$6:$I$17,C1221),INDEX(Markov!$H$6:$H$17,C1221)),1,0)</f>
        <v/>
      </c>
      <c r="F1221" s="12">
        <f>IF(E1221=1,GAMMA.INV(Data!W1221,INDEX(Markov!$Q$6:$Q$17,C1221),INDEX(Markov!$R$6:$R$17,C1221)),0)</f>
        <v/>
      </c>
      <c r="G1221" s="6">
        <f>IF(D1221&lt;IF(G1220=1,INDEX(ChangeFactor!$O$6:$O$17,C1221),INDEX(ChangeFactor!$N$6:$N$17,C1221)),1,0)</f>
        <v/>
      </c>
      <c r="H1221" s="12">
        <f>IF(G1221=1,GAMMA.INV(Data!W1221,INDEX(ChangeFactor!$R$6:$R$17,C1221),INDEX(ChangeFactor!$S$6:$S$17,C1221)),0)</f>
        <v/>
      </c>
      <c r="I1221" s="7">
        <f>NORM.S.INV(Data!X1221)</f>
        <v/>
      </c>
      <c r="J1221" s="7">
        <f>NORM.S.INV(Data!Y1221)</f>
        <v/>
      </c>
      <c r="K1221" s="7">
        <f>NORM.S.INV(Data!Z1221)</f>
        <v/>
      </c>
      <c r="L1221" s="7">
        <f>MAR1!$B$32*L1220+MAR1!$C$32*M1220+MAR1!$D$32*N1220+MAR1!$B$42*I1221+MAR1!$C$42*J1221+MAR1!$D$42*K1221</f>
        <v/>
      </c>
      <c r="M1221" s="7">
        <f>MAR1!$B$33*L1220+MAR1!$C$33*M1220+MAR1!$D$33*N1220+MAR1!$B$43*I1221+MAR1!$C$43*J1221+MAR1!$D$43*K1221</f>
        <v/>
      </c>
      <c r="N1221" s="7">
        <f>MAR1!$B$34*L1220+MAR1!$C$34*M1220+MAR1!$D$34*N1220+MAR1!$B$44*I1221+MAR1!$C$44*J1221+MAR1!$D$44*K1221</f>
        <v/>
      </c>
      <c r="O1221" s="12">
        <f>MAR1!$B$5+MAR1!$C$5*COS(2*PI()*B1221/365)+MAR1!$D$5*SIN(2*PI()*B1221/365)+IF(E1221=1,MAR1!$B$11+MAR1!$D$11*L1221,MAR1!$C$11+MAR1!$E$11*L1221)</f>
        <v/>
      </c>
      <c r="P1221" s="12">
        <f>MAR1!$B$6+MAR1!$C$6*COS(2*PI()*B1221/365)+MAR1!$D$6*SIN(2*PI()*B1221/365)+IF(E1221=1,MAR1!$B$12+MAR1!$D$12*M1221,MAR1!$C$12+MAR1!$E$12*M1221)</f>
        <v/>
      </c>
      <c r="Q1221" s="12">
        <f>MAR1!$B$7+MAR1!$C$7*COS(2*PI()*B1221/365)+MAR1!$D$7*SIN(2*PI()*B1221/365)+IF(E1221=1,MAR1!$B$13+MAR1!$D$13*N1221,MAR1!$C$13+MAR1!$E$13*N1221)</f>
        <v/>
      </c>
      <c r="R1221" s="12">
        <f>MAR1!$B$5+MAR1!$C$5*COS(2*PI()*B1221/365)+MAR1!$D$5*SIN(2*PI()*B1221/365)+INDEX(ChangeFactor!$F$6:$F$17,C1221)+IF(G1221=1,MAR1!$B$11+INDEX(ChangeFactor!$G$6:$G$17,C1221)*MAR1!$D$11*L1221,MAR1!$C$11+INDEX(ChangeFactor!$G$6:$G$17,C1221)*MAR1!$E$11*L1221)</f>
        <v/>
      </c>
    </row>
    <row r="1222">
      <c r="A1222" s="6">
        <f>Data!U1222</f>
        <v/>
      </c>
      <c r="B1222" s="6">
        <f>MOD(A1222-1,365)+1</f>
        <v/>
      </c>
      <c r="C1222" s="6">
        <f>MATCH(B1222,Markov!$C$6:$C$17,1)</f>
        <v/>
      </c>
      <c r="D1222" s="16">
        <f>Data!V1222</f>
        <v/>
      </c>
      <c r="E1222" s="6">
        <f>IF(D1222&lt;IF(E1221=1,INDEX(Markov!$I$6:$I$17,C1222),INDEX(Markov!$H$6:$H$17,C1222)),1,0)</f>
        <v/>
      </c>
      <c r="F1222" s="12">
        <f>IF(E1222=1,GAMMA.INV(Data!W1222,INDEX(Markov!$Q$6:$Q$17,C1222),INDEX(Markov!$R$6:$R$17,C1222)),0)</f>
        <v/>
      </c>
      <c r="G1222" s="6">
        <f>IF(D1222&lt;IF(G1221=1,INDEX(ChangeFactor!$O$6:$O$17,C1222),INDEX(ChangeFactor!$N$6:$N$17,C1222)),1,0)</f>
        <v/>
      </c>
      <c r="H1222" s="12">
        <f>IF(G1222=1,GAMMA.INV(Data!W1222,INDEX(ChangeFactor!$R$6:$R$17,C1222),INDEX(ChangeFactor!$S$6:$S$17,C1222)),0)</f>
        <v/>
      </c>
      <c r="I1222" s="7">
        <f>NORM.S.INV(Data!X1222)</f>
        <v/>
      </c>
      <c r="J1222" s="7">
        <f>NORM.S.INV(Data!Y1222)</f>
        <v/>
      </c>
      <c r="K1222" s="7">
        <f>NORM.S.INV(Data!Z1222)</f>
        <v/>
      </c>
      <c r="L1222" s="7">
        <f>MAR1!$B$32*L1221+MAR1!$C$32*M1221+MAR1!$D$32*N1221+MAR1!$B$42*I1222+MAR1!$C$42*J1222+MAR1!$D$42*K1222</f>
        <v/>
      </c>
      <c r="M1222" s="7">
        <f>MAR1!$B$33*L1221+MAR1!$C$33*M1221+MAR1!$D$33*N1221+MAR1!$B$43*I1222+MAR1!$C$43*J1222+MAR1!$D$43*K1222</f>
        <v/>
      </c>
      <c r="N1222" s="7">
        <f>MAR1!$B$34*L1221+MAR1!$C$34*M1221+MAR1!$D$34*N1221+MAR1!$B$44*I1222+MAR1!$C$44*J1222+MAR1!$D$44*K1222</f>
        <v/>
      </c>
      <c r="O1222" s="12">
        <f>MAR1!$B$5+MAR1!$C$5*COS(2*PI()*B1222/365)+MAR1!$D$5*SIN(2*PI()*B1222/365)+IF(E1222=1,MAR1!$B$11+MAR1!$D$11*L1222,MAR1!$C$11+MAR1!$E$11*L1222)</f>
        <v/>
      </c>
      <c r="P1222" s="12">
        <f>MAR1!$B$6+MAR1!$C$6*COS(2*PI()*B1222/365)+MAR1!$D$6*SIN(2*PI()*B1222/365)+IF(E1222=1,MAR1!$B$12+MAR1!$D$12*M1222,MAR1!$C$12+MAR1!$E$12*M1222)</f>
        <v/>
      </c>
      <c r="Q1222" s="12">
        <f>MAR1!$B$7+MAR1!$C$7*COS(2*PI()*B1222/365)+MAR1!$D$7*SIN(2*PI()*B1222/365)+IF(E1222=1,MAR1!$B$13+MAR1!$D$13*N1222,MAR1!$C$13+MAR1!$E$13*N1222)</f>
        <v/>
      </c>
      <c r="R1222" s="12">
        <f>MAR1!$B$5+MAR1!$C$5*COS(2*PI()*B1222/365)+MAR1!$D$5*SIN(2*PI()*B1222/365)+INDEX(ChangeFactor!$F$6:$F$17,C1222)+IF(G1222=1,MAR1!$B$11+INDEX(ChangeFactor!$G$6:$G$17,C1222)*MAR1!$D$11*L1222,MAR1!$C$11+INDEX(ChangeFactor!$G$6:$G$17,C1222)*MAR1!$E$11*L1222)</f>
        <v/>
      </c>
    </row>
    <row r="1223">
      <c r="A1223" s="6">
        <f>Data!U1223</f>
        <v/>
      </c>
      <c r="B1223" s="6">
        <f>MOD(A1223-1,365)+1</f>
        <v/>
      </c>
      <c r="C1223" s="6">
        <f>MATCH(B1223,Markov!$C$6:$C$17,1)</f>
        <v/>
      </c>
      <c r="D1223" s="16">
        <f>Data!V1223</f>
        <v/>
      </c>
      <c r="E1223" s="6">
        <f>IF(D1223&lt;IF(E1222=1,INDEX(Markov!$I$6:$I$17,C1223),INDEX(Markov!$H$6:$H$17,C1223)),1,0)</f>
        <v/>
      </c>
      <c r="F1223" s="12">
        <f>IF(E1223=1,GAMMA.INV(Data!W1223,INDEX(Markov!$Q$6:$Q$17,C1223),INDEX(Markov!$R$6:$R$17,C1223)),0)</f>
        <v/>
      </c>
      <c r="G1223" s="6">
        <f>IF(D1223&lt;IF(G1222=1,INDEX(ChangeFactor!$O$6:$O$17,C1223),INDEX(ChangeFactor!$N$6:$N$17,C1223)),1,0)</f>
        <v/>
      </c>
      <c r="H1223" s="12">
        <f>IF(G1223=1,GAMMA.INV(Data!W1223,INDEX(ChangeFactor!$R$6:$R$17,C1223),INDEX(ChangeFactor!$S$6:$S$17,C1223)),0)</f>
        <v/>
      </c>
      <c r="I1223" s="7">
        <f>NORM.S.INV(Data!X1223)</f>
        <v/>
      </c>
      <c r="J1223" s="7">
        <f>NORM.S.INV(Data!Y1223)</f>
        <v/>
      </c>
      <c r="K1223" s="7">
        <f>NORM.S.INV(Data!Z1223)</f>
        <v/>
      </c>
      <c r="L1223" s="7">
        <f>MAR1!$B$32*L1222+MAR1!$C$32*M1222+MAR1!$D$32*N1222+MAR1!$B$42*I1223+MAR1!$C$42*J1223+MAR1!$D$42*K1223</f>
        <v/>
      </c>
      <c r="M1223" s="7">
        <f>MAR1!$B$33*L1222+MAR1!$C$33*M1222+MAR1!$D$33*N1222+MAR1!$B$43*I1223+MAR1!$C$43*J1223+MAR1!$D$43*K1223</f>
        <v/>
      </c>
      <c r="N1223" s="7">
        <f>MAR1!$B$34*L1222+MAR1!$C$34*M1222+MAR1!$D$34*N1222+MAR1!$B$44*I1223+MAR1!$C$44*J1223+MAR1!$D$44*K1223</f>
        <v/>
      </c>
      <c r="O1223" s="12">
        <f>MAR1!$B$5+MAR1!$C$5*COS(2*PI()*B1223/365)+MAR1!$D$5*SIN(2*PI()*B1223/365)+IF(E1223=1,MAR1!$B$11+MAR1!$D$11*L1223,MAR1!$C$11+MAR1!$E$11*L1223)</f>
        <v/>
      </c>
      <c r="P1223" s="12">
        <f>MAR1!$B$6+MAR1!$C$6*COS(2*PI()*B1223/365)+MAR1!$D$6*SIN(2*PI()*B1223/365)+IF(E1223=1,MAR1!$B$12+MAR1!$D$12*M1223,MAR1!$C$12+MAR1!$E$12*M1223)</f>
        <v/>
      </c>
      <c r="Q1223" s="12">
        <f>MAR1!$B$7+MAR1!$C$7*COS(2*PI()*B1223/365)+MAR1!$D$7*SIN(2*PI()*B1223/365)+IF(E1223=1,MAR1!$B$13+MAR1!$D$13*N1223,MAR1!$C$13+MAR1!$E$13*N1223)</f>
        <v/>
      </c>
      <c r="R1223" s="12">
        <f>MAR1!$B$5+MAR1!$C$5*COS(2*PI()*B1223/365)+MAR1!$D$5*SIN(2*PI()*B1223/365)+INDEX(ChangeFactor!$F$6:$F$17,C1223)+IF(G1223=1,MAR1!$B$11+INDEX(ChangeFactor!$G$6:$G$17,C1223)*MAR1!$D$11*L1223,MAR1!$C$11+INDEX(ChangeFactor!$G$6:$G$17,C1223)*MAR1!$E$11*L1223)</f>
        <v/>
      </c>
    </row>
    <row r="1224">
      <c r="A1224" s="6">
        <f>Data!U1224</f>
        <v/>
      </c>
      <c r="B1224" s="6">
        <f>MOD(A1224-1,365)+1</f>
        <v/>
      </c>
      <c r="C1224" s="6">
        <f>MATCH(B1224,Markov!$C$6:$C$17,1)</f>
        <v/>
      </c>
      <c r="D1224" s="16">
        <f>Data!V1224</f>
        <v/>
      </c>
      <c r="E1224" s="6">
        <f>IF(D1224&lt;IF(E1223=1,INDEX(Markov!$I$6:$I$17,C1224),INDEX(Markov!$H$6:$H$17,C1224)),1,0)</f>
        <v/>
      </c>
      <c r="F1224" s="12">
        <f>IF(E1224=1,GAMMA.INV(Data!W1224,INDEX(Markov!$Q$6:$Q$17,C1224),INDEX(Markov!$R$6:$R$17,C1224)),0)</f>
        <v/>
      </c>
      <c r="G1224" s="6">
        <f>IF(D1224&lt;IF(G1223=1,INDEX(ChangeFactor!$O$6:$O$17,C1224),INDEX(ChangeFactor!$N$6:$N$17,C1224)),1,0)</f>
        <v/>
      </c>
      <c r="H1224" s="12">
        <f>IF(G1224=1,GAMMA.INV(Data!W1224,INDEX(ChangeFactor!$R$6:$R$17,C1224),INDEX(ChangeFactor!$S$6:$S$17,C1224)),0)</f>
        <v/>
      </c>
      <c r="I1224" s="7">
        <f>NORM.S.INV(Data!X1224)</f>
        <v/>
      </c>
      <c r="J1224" s="7">
        <f>NORM.S.INV(Data!Y1224)</f>
        <v/>
      </c>
      <c r="K1224" s="7">
        <f>NORM.S.INV(Data!Z1224)</f>
        <v/>
      </c>
      <c r="L1224" s="7">
        <f>MAR1!$B$32*L1223+MAR1!$C$32*M1223+MAR1!$D$32*N1223+MAR1!$B$42*I1224+MAR1!$C$42*J1224+MAR1!$D$42*K1224</f>
        <v/>
      </c>
      <c r="M1224" s="7">
        <f>MAR1!$B$33*L1223+MAR1!$C$33*M1223+MAR1!$D$33*N1223+MAR1!$B$43*I1224+MAR1!$C$43*J1224+MAR1!$D$43*K1224</f>
        <v/>
      </c>
      <c r="N1224" s="7">
        <f>MAR1!$B$34*L1223+MAR1!$C$34*M1223+MAR1!$D$34*N1223+MAR1!$B$44*I1224+MAR1!$C$44*J1224+MAR1!$D$44*K1224</f>
        <v/>
      </c>
      <c r="O1224" s="12">
        <f>MAR1!$B$5+MAR1!$C$5*COS(2*PI()*B1224/365)+MAR1!$D$5*SIN(2*PI()*B1224/365)+IF(E1224=1,MAR1!$B$11+MAR1!$D$11*L1224,MAR1!$C$11+MAR1!$E$11*L1224)</f>
        <v/>
      </c>
      <c r="P1224" s="12">
        <f>MAR1!$B$6+MAR1!$C$6*COS(2*PI()*B1224/365)+MAR1!$D$6*SIN(2*PI()*B1224/365)+IF(E1224=1,MAR1!$B$12+MAR1!$D$12*M1224,MAR1!$C$12+MAR1!$E$12*M1224)</f>
        <v/>
      </c>
      <c r="Q1224" s="12">
        <f>MAR1!$B$7+MAR1!$C$7*COS(2*PI()*B1224/365)+MAR1!$D$7*SIN(2*PI()*B1224/365)+IF(E1224=1,MAR1!$B$13+MAR1!$D$13*N1224,MAR1!$C$13+MAR1!$E$13*N1224)</f>
        <v/>
      </c>
      <c r="R1224" s="12">
        <f>MAR1!$B$5+MAR1!$C$5*COS(2*PI()*B1224/365)+MAR1!$D$5*SIN(2*PI()*B1224/365)+INDEX(ChangeFactor!$F$6:$F$17,C1224)+IF(G1224=1,MAR1!$B$11+INDEX(ChangeFactor!$G$6:$G$17,C1224)*MAR1!$D$11*L1224,MAR1!$C$11+INDEX(ChangeFactor!$G$6:$G$17,C1224)*MAR1!$E$11*L1224)</f>
        <v/>
      </c>
    </row>
    <row r="1225">
      <c r="A1225" s="6">
        <f>Data!U1225</f>
        <v/>
      </c>
      <c r="B1225" s="6">
        <f>MOD(A1225-1,365)+1</f>
        <v/>
      </c>
      <c r="C1225" s="6">
        <f>MATCH(B1225,Markov!$C$6:$C$17,1)</f>
        <v/>
      </c>
      <c r="D1225" s="16">
        <f>Data!V1225</f>
        <v/>
      </c>
      <c r="E1225" s="6">
        <f>IF(D1225&lt;IF(E1224=1,INDEX(Markov!$I$6:$I$17,C1225),INDEX(Markov!$H$6:$H$17,C1225)),1,0)</f>
        <v/>
      </c>
      <c r="F1225" s="12">
        <f>IF(E1225=1,GAMMA.INV(Data!W1225,INDEX(Markov!$Q$6:$Q$17,C1225),INDEX(Markov!$R$6:$R$17,C1225)),0)</f>
        <v/>
      </c>
      <c r="G1225" s="6">
        <f>IF(D1225&lt;IF(G1224=1,INDEX(ChangeFactor!$O$6:$O$17,C1225),INDEX(ChangeFactor!$N$6:$N$17,C1225)),1,0)</f>
        <v/>
      </c>
      <c r="H1225" s="12">
        <f>IF(G1225=1,GAMMA.INV(Data!W1225,INDEX(ChangeFactor!$R$6:$R$17,C1225),INDEX(ChangeFactor!$S$6:$S$17,C1225)),0)</f>
        <v/>
      </c>
      <c r="I1225" s="7">
        <f>NORM.S.INV(Data!X1225)</f>
        <v/>
      </c>
      <c r="J1225" s="7">
        <f>NORM.S.INV(Data!Y1225)</f>
        <v/>
      </c>
      <c r="K1225" s="7">
        <f>NORM.S.INV(Data!Z1225)</f>
        <v/>
      </c>
      <c r="L1225" s="7">
        <f>MAR1!$B$32*L1224+MAR1!$C$32*M1224+MAR1!$D$32*N1224+MAR1!$B$42*I1225+MAR1!$C$42*J1225+MAR1!$D$42*K1225</f>
        <v/>
      </c>
      <c r="M1225" s="7">
        <f>MAR1!$B$33*L1224+MAR1!$C$33*M1224+MAR1!$D$33*N1224+MAR1!$B$43*I1225+MAR1!$C$43*J1225+MAR1!$D$43*K1225</f>
        <v/>
      </c>
      <c r="N1225" s="7">
        <f>MAR1!$B$34*L1224+MAR1!$C$34*M1224+MAR1!$D$34*N1224+MAR1!$B$44*I1225+MAR1!$C$44*J1225+MAR1!$D$44*K1225</f>
        <v/>
      </c>
      <c r="O1225" s="12">
        <f>MAR1!$B$5+MAR1!$C$5*COS(2*PI()*B1225/365)+MAR1!$D$5*SIN(2*PI()*B1225/365)+IF(E1225=1,MAR1!$B$11+MAR1!$D$11*L1225,MAR1!$C$11+MAR1!$E$11*L1225)</f>
        <v/>
      </c>
      <c r="P1225" s="12">
        <f>MAR1!$B$6+MAR1!$C$6*COS(2*PI()*B1225/365)+MAR1!$D$6*SIN(2*PI()*B1225/365)+IF(E1225=1,MAR1!$B$12+MAR1!$D$12*M1225,MAR1!$C$12+MAR1!$E$12*M1225)</f>
        <v/>
      </c>
      <c r="Q1225" s="12">
        <f>MAR1!$B$7+MAR1!$C$7*COS(2*PI()*B1225/365)+MAR1!$D$7*SIN(2*PI()*B1225/365)+IF(E1225=1,MAR1!$B$13+MAR1!$D$13*N1225,MAR1!$C$13+MAR1!$E$13*N1225)</f>
        <v/>
      </c>
      <c r="R1225" s="12">
        <f>MAR1!$B$5+MAR1!$C$5*COS(2*PI()*B1225/365)+MAR1!$D$5*SIN(2*PI()*B1225/365)+INDEX(ChangeFactor!$F$6:$F$17,C1225)+IF(G1225=1,MAR1!$B$11+INDEX(ChangeFactor!$G$6:$G$17,C1225)*MAR1!$D$11*L1225,MAR1!$C$11+INDEX(ChangeFactor!$G$6:$G$17,C1225)*MAR1!$E$11*L1225)</f>
        <v/>
      </c>
    </row>
    <row r="1226">
      <c r="A1226" s="6">
        <f>Data!U1226</f>
        <v/>
      </c>
      <c r="B1226" s="6">
        <f>MOD(A1226-1,365)+1</f>
        <v/>
      </c>
      <c r="C1226" s="6">
        <f>MATCH(B1226,Markov!$C$6:$C$17,1)</f>
        <v/>
      </c>
      <c r="D1226" s="16">
        <f>Data!V1226</f>
        <v/>
      </c>
      <c r="E1226" s="6">
        <f>IF(D1226&lt;IF(E1225=1,INDEX(Markov!$I$6:$I$17,C1226),INDEX(Markov!$H$6:$H$17,C1226)),1,0)</f>
        <v/>
      </c>
      <c r="F1226" s="12">
        <f>IF(E1226=1,GAMMA.INV(Data!W1226,INDEX(Markov!$Q$6:$Q$17,C1226),INDEX(Markov!$R$6:$R$17,C1226)),0)</f>
        <v/>
      </c>
      <c r="G1226" s="6">
        <f>IF(D1226&lt;IF(G1225=1,INDEX(ChangeFactor!$O$6:$O$17,C1226),INDEX(ChangeFactor!$N$6:$N$17,C1226)),1,0)</f>
        <v/>
      </c>
      <c r="H1226" s="12">
        <f>IF(G1226=1,GAMMA.INV(Data!W1226,INDEX(ChangeFactor!$R$6:$R$17,C1226),INDEX(ChangeFactor!$S$6:$S$17,C1226)),0)</f>
        <v/>
      </c>
      <c r="I1226" s="7">
        <f>NORM.S.INV(Data!X1226)</f>
        <v/>
      </c>
      <c r="J1226" s="7">
        <f>NORM.S.INV(Data!Y1226)</f>
        <v/>
      </c>
      <c r="K1226" s="7">
        <f>NORM.S.INV(Data!Z1226)</f>
        <v/>
      </c>
      <c r="L1226" s="7">
        <f>MAR1!$B$32*L1225+MAR1!$C$32*M1225+MAR1!$D$32*N1225+MAR1!$B$42*I1226+MAR1!$C$42*J1226+MAR1!$D$42*K1226</f>
        <v/>
      </c>
      <c r="M1226" s="7">
        <f>MAR1!$B$33*L1225+MAR1!$C$33*M1225+MAR1!$D$33*N1225+MAR1!$B$43*I1226+MAR1!$C$43*J1226+MAR1!$D$43*K1226</f>
        <v/>
      </c>
      <c r="N1226" s="7">
        <f>MAR1!$B$34*L1225+MAR1!$C$34*M1225+MAR1!$D$34*N1225+MAR1!$B$44*I1226+MAR1!$C$44*J1226+MAR1!$D$44*K1226</f>
        <v/>
      </c>
      <c r="O1226" s="12">
        <f>MAR1!$B$5+MAR1!$C$5*COS(2*PI()*B1226/365)+MAR1!$D$5*SIN(2*PI()*B1226/365)+IF(E1226=1,MAR1!$B$11+MAR1!$D$11*L1226,MAR1!$C$11+MAR1!$E$11*L1226)</f>
        <v/>
      </c>
      <c r="P1226" s="12">
        <f>MAR1!$B$6+MAR1!$C$6*COS(2*PI()*B1226/365)+MAR1!$D$6*SIN(2*PI()*B1226/365)+IF(E1226=1,MAR1!$B$12+MAR1!$D$12*M1226,MAR1!$C$12+MAR1!$E$12*M1226)</f>
        <v/>
      </c>
      <c r="Q1226" s="12">
        <f>MAR1!$B$7+MAR1!$C$7*COS(2*PI()*B1226/365)+MAR1!$D$7*SIN(2*PI()*B1226/365)+IF(E1226=1,MAR1!$B$13+MAR1!$D$13*N1226,MAR1!$C$13+MAR1!$E$13*N1226)</f>
        <v/>
      </c>
      <c r="R1226" s="12">
        <f>MAR1!$B$5+MAR1!$C$5*COS(2*PI()*B1226/365)+MAR1!$D$5*SIN(2*PI()*B1226/365)+INDEX(ChangeFactor!$F$6:$F$17,C1226)+IF(G1226=1,MAR1!$B$11+INDEX(ChangeFactor!$G$6:$G$17,C1226)*MAR1!$D$11*L1226,MAR1!$C$11+INDEX(ChangeFactor!$G$6:$G$17,C1226)*MAR1!$E$11*L1226)</f>
        <v/>
      </c>
    </row>
    <row r="1227">
      <c r="A1227" s="6">
        <f>Data!U1227</f>
        <v/>
      </c>
      <c r="B1227" s="6">
        <f>MOD(A1227-1,365)+1</f>
        <v/>
      </c>
      <c r="C1227" s="6">
        <f>MATCH(B1227,Markov!$C$6:$C$17,1)</f>
        <v/>
      </c>
      <c r="D1227" s="16">
        <f>Data!V1227</f>
        <v/>
      </c>
      <c r="E1227" s="6">
        <f>IF(D1227&lt;IF(E1226=1,INDEX(Markov!$I$6:$I$17,C1227),INDEX(Markov!$H$6:$H$17,C1227)),1,0)</f>
        <v/>
      </c>
      <c r="F1227" s="12">
        <f>IF(E1227=1,GAMMA.INV(Data!W1227,INDEX(Markov!$Q$6:$Q$17,C1227),INDEX(Markov!$R$6:$R$17,C1227)),0)</f>
        <v/>
      </c>
      <c r="G1227" s="6">
        <f>IF(D1227&lt;IF(G1226=1,INDEX(ChangeFactor!$O$6:$O$17,C1227),INDEX(ChangeFactor!$N$6:$N$17,C1227)),1,0)</f>
        <v/>
      </c>
      <c r="H1227" s="12">
        <f>IF(G1227=1,GAMMA.INV(Data!W1227,INDEX(ChangeFactor!$R$6:$R$17,C1227),INDEX(ChangeFactor!$S$6:$S$17,C1227)),0)</f>
        <v/>
      </c>
      <c r="I1227" s="7">
        <f>NORM.S.INV(Data!X1227)</f>
        <v/>
      </c>
      <c r="J1227" s="7">
        <f>NORM.S.INV(Data!Y1227)</f>
        <v/>
      </c>
      <c r="K1227" s="7">
        <f>NORM.S.INV(Data!Z1227)</f>
        <v/>
      </c>
      <c r="L1227" s="7">
        <f>MAR1!$B$32*L1226+MAR1!$C$32*M1226+MAR1!$D$32*N1226+MAR1!$B$42*I1227+MAR1!$C$42*J1227+MAR1!$D$42*K1227</f>
        <v/>
      </c>
      <c r="M1227" s="7">
        <f>MAR1!$B$33*L1226+MAR1!$C$33*M1226+MAR1!$D$33*N1226+MAR1!$B$43*I1227+MAR1!$C$43*J1227+MAR1!$D$43*K1227</f>
        <v/>
      </c>
      <c r="N1227" s="7">
        <f>MAR1!$B$34*L1226+MAR1!$C$34*M1226+MAR1!$D$34*N1226+MAR1!$B$44*I1227+MAR1!$C$44*J1227+MAR1!$D$44*K1227</f>
        <v/>
      </c>
      <c r="O1227" s="12">
        <f>MAR1!$B$5+MAR1!$C$5*COS(2*PI()*B1227/365)+MAR1!$D$5*SIN(2*PI()*B1227/365)+IF(E1227=1,MAR1!$B$11+MAR1!$D$11*L1227,MAR1!$C$11+MAR1!$E$11*L1227)</f>
        <v/>
      </c>
      <c r="P1227" s="12">
        <f>MAR1!$B$6+MAR1!$C$6*COS(2*PI()*B1227/365)+MAR1!$D$6*SIN(2*PI()*B1227/365)+IF(E1227=1,MAR1!$B$12+MAR1!$D$12*M1227,MAR1!$C$12+MAR1!$E$12*M1227)</f>
        <v/>
      </c>
      <c r="Q1227" s="12">
        <f>MAR1!$B$7+MAR1!$C$7*COS(2*PI()*B1227/365)+MAR1!$D$7*SIN(2*PI()*B1227/365)+IF(E1227=1,MAR1!$B$13+MAR1!$D$13*N1227,MAR1!$C$13+MAR1!$E$13*N1227)</f>
        <v/>
      </c>
      <c r="R1227" s="12">
        <f>MAR1!$B$5+MAR1!$C$5*COS(2*PI()*B1227/365)+MAR1!$D$5*SIN(2*PI()*B1227/365)+INDEX(ChangeFactor!$F$6:$F$17,C1227)+IF(G1227=1,MAR1!$B$11+INDEX(ChangeFactor!$G$6:$G$17,C1227)*MAR1!$D$11*L1227,MAR1!$C$11+INDEX(ChangeFactor!$G$6:$G$17,C1227)*MAR1!$E$11*L1227)</f>
        <v/>
      </c>
    </row>
    <row r="1228">
      <c r="A1228" s="6">
        <f>Data!U1228</f>
        <v/>
      </c>
      <c r="B1228" s="6">
        <f>MOD(A1228-1,365)+1</f>
        <v/>
      </c>
      <c r="C1228" s="6">
        <f>MATCH(B1228,Markov!$C$6:$C$17,1)</f>
        <v/>
      </c>
      <c r="D1228" s="16">
        <f>Data!V1228</f>
        <v/>
      </c>
      <c r="E1228" s="6">
        <f>IF(D1228&lt;IF(E1227=1,INDEX(Markov!$I$6:$I$17,C1228),INDEX(Markov!$H$6:$H$17,C1228)),1,0)</f>
        <v/>
      </c>
      <c r="F1228" s="12">
        <f>IF(E1228=1,GAMMA.INV(Data!W1228,INDEX(Markov!$Q$6:$Q$17,C1228),INDEX(Markov!$R$6:$R$17,C1228)),0)</f>
        <v/>
      </c>
      <c r="G1228" s="6">
        <f>IF(D1228&lt;IF(G1227=1,INDEX(ChangeFactor!$O$6:$O$17,C1228),INDEX(ChangeFactor!$N$6:$N$17,C1228)),1,0)</f>
        <v/>
      </c>
      <c r="H1228" s="12">
        <f>IF(G1228=1,GAMMA.INV(Data!W1228,INDEX(ChangeFactor!$R$6:$R$17,C1228),INDEX(ChangeFactor!$S$6:$S$17,C1228)),0)</f>
        <v/>
      </c>
      <c r="I1228" s="7">
        <f>NORM.S.INV(Data!X1228)</f>
        <v/>
      </c>
      <c r="J1228" s="7">
        <f>NORM.S.INV(Data!Y1228)</f>
        <v/>
      </c>
      <c r="K1228" s="7">
        <f>NORM.S.INV(Data!Z1228)</f>
        <v/>
      </c>
      <c r="L1228" s="7">
        <f>MAR1!$B$32*L1227+MAR1!$C$32*M1227+MAR1!$D$32*N1227+MAR1!$B$42*I1228+MAR1!$C$42*J1228+MAR1!$D$42*K1228</f>
        <v/>
      </c>
      <c r="M1228" s="7">
        <f>MAR1!$B$33*L1227+MAR1!$C$33*M1227+MAR1!$D$33*N1227+MAR1!$B$43*I1228+MAR1!$C$43*J1228+MAR1!$D$43*K1228</f>
        <v/>
      </c>
      <c r="N1228" s="7">
        <f>MAR1!$B$34*L1227+MAR1!$C$34*M1227+MAR1!$D$34*N1227+MAR1!$B$44*I1228+MAR1!$C$44*J1228+MAR1!$D$44*K1228</f>
        <v/>
      </c>
      <c r="O1228" s="12">
        <f>MAR1!$B$5+MAR1!$C$5*COS(2*PI()*B1228/365)+MAR1!$D$5*SIN(2*PI()*B1228/365)+IF(E1228=1,MAR1!$B$11+MAR1!$D$11*L1228,MAR1!$C$11+MAR1!$E$11*L1228)</f>
        <v/>
      </c>
      <c r="P1228" s="12">
        <f>MAR1!$B$6+MAR1!$C$6*COS(2*PI()*B1228/365)+MAR1!$D$6*SIN(2*PI()*B1228/365)+IF(E1228=1,MAR1!$B$12+MAR1!$D$12*M1228,MAR1!$C$12+MAR1!$E$12*M1228)</f>
        <v/>
      </c>
      <c r="Q1228" s="12">
        <f>MAR1!$B$7+MAR1!$C$7*COS(2*PI()*B1228/365)+MAR1!$D$7*SIN(2*PI()*B1228/365)+IF(E1228=1,MAR1!$B$13+MAR1!$D$13*N1228,MAR1!$C$13+MAR1!$E$13*N1228)</f>
        <v/>
      </c>
      <c r="R1228" s="12">
        <f>MAR1!$B$5+MAR1!$C$5*COS(2*PI()*B1228/365)+MAR1!$D$5*SIN(2*PI()*B1228/365)+INDEX(ChangeFactor!$F$6:$F$17,C1228)+IF(G1228=1,MAR1!$B$11+INDEX(ChangeFactor!$G$6:$G$17,C1228)*MAR1!$D$11*L1228,MAR1!$C$11+INDEX(ChangeFactor!$G$6:$G$17,C1228)*MAR1!$E$11*L1228)</f>
        <v/>
      </c>
    </row>
    <row r="1229">
      <c r="A1229" s="6">
        <f>Data!U1229</f>
        <v/>
      </c>
      <c r="B1229" s="6">
        <f>MOD(A1229-1,365)+1</f>
        <v/>
      </c>
      <c r="C1229" s="6">
        <f>MATCH(B1229,Markov!$C$6:$C$17,1)</f>
        <v/>
      </c>
      <c r="D1229" s="16">
        <f>Data!V1229</f>
        <v/>
      </c>
      <c r="E1229" s="6">
        <f>IF(D1229&lt;IF(E1228=1,INDEX(Markov!$I$6:$I$17,C1229),INDEX(Markov!$H$6:$H$17,C1229)),1,0)</f>
        <v/>
      </c>
      <c r="F1229" s="12">
        <f>IF(E1229=1,GAMMA.INV(Data!W1229,INDEX(Markov!$Q$6:$Q$17,C1229),INDEX(Markov!$R$6:$R$17,C1229)),0)</f>
        <v/>
      </c>
      <c r="G1229" s="6">
        <f>IF(D1229&lt;IF(G1228=1,INDEX(ChangeFactor!$O$6:$O$17,C1229),INDEX(ChangeFactor!$N$6:$N$17,C1229)),1,0)</f>
        <v/>
      </c>
      <c r="H1229" s="12">
        <f>IF(G1229=1,GAMMA.INV(Data!W1229,INDEX(ChangeFactor!$R$6:$R$17,C1229),INDEX(ChangeFactor!$S$6:$S$17,C1229)),0)</f>
        <v/>
      </c>
      <c r="I1229" s="7">
        <f>NORM.S.INV(Data!X1229)</f>
        <v/>
      </c>
      <c r="J1229" s="7">
        <f>NORM.S.INV(Data!Y1229)</f>
        <v/>
      </c>
      <c r="K1229" s="7">
        <f>NORM.S.INV(Data!Z1229)</f>
        <v/>
      </c>
      <c r="L1229" s="7">
        <f>MAR1!$B$32*L1228+MAR1!$C$32*M1228+MAR1!$D$32*N1228+MAR1!$B$42*I1229+MAR1!$C$42*J1229+MAR1!$D$42*K1229</f>
        <v/>
      </c>
      <c r="M1229" s="7">
        <f>MAR1!$B$33*L1228+MAR1!$C$33*M1228+MAR1!$D$33*N1228+MAR1!$B$43*I1229+MAR1!$C$43*J1229+MAR1!$D$43*K1229</f>
        <v/>
      </c>
      <c r="N1229" s="7">
        <f>MAR1!$B$34*L1228+MAR1!$C$34*M1228+MAR1!$D$34*N1228+MAR1!$B$44*I1229+MAR1!$C$44*J1229+MAR1!$D$44*K1229</f>
        <v/>
      </c>
      <c r="O1229" s="12">
        <f>MAR1!$B$5+MAR1!$C$5*COS(2*PI()*B1229/365)+MAR1!$D$5*SIN(2*PI()*B1229/365)+IF(E1229=1,MAR1!$B$11+MAR1!$D$11*L1229,MAR1!$C$11+MAR1!$E$11*L1229)</f>
        <v/>
      </c>
      <c r="P1229" s="12">
        <f>MAR1!$B$6+MAR1!$C$6*COS(2*PI()*B1229/365)+MAR1!$D$6*SIN(2*PI()*B1229/365)+IF(E1229=1,MAR1!$B$12+MAR1!$D$12*M1229,MAR1!$C$12+MAR1!$E$12*M1229)</f>
        <v/>
      </c>
      <c r="Q1229" s="12">
        <f>MAR1!$B$7+MAR1!$C$7*COS(2*PI()*B1229/365)+MAR1!$D$7*SIN(2*PI()*B1229/365)+IF(E1229=1,MAR1!$B$13+MAR1!$D$13*N1229,MAR1!$C$13+MAR1!$E$13*N1229)</f>
        <v/>
      </c>
      <c r="R1229" s="12">
        <f>MAR1!$B$5+MAR1!$C$5*COS(2*PI()*B1229/365)+MAR1!$D$5*SIN(2*PI()*B1229/365)+INDEX(ChangeFactor!$F$6:$F$17,C1229)+IF(G1229=1,MAR1!$B$11+INDEX(ChangeFactor!$G$6:$G$17,C1229)*MAR1!$D$11*L1229,MAR1!$C$11+INDEX(ChangeFactor!$G$6:$G$17,C1229)*MAR1!$E$11*L1229)</f>
        <v/>
      </c>
    </row>
    <row r="1230">
      <c r="A1230" s="6">
        <f>Data!U1230</f>
        <v/>
      </c>
      <c r="B1230" s="6">
        <f>MOD(A1230-1,365)+1</f>
        <v/>
      </c>
      <c r="C1230" s="6">
        <f>MATCH(B1230,Markov!$C$6:$C$17,1)</f>
        <v/>
      </c>
      <c r="D1230" s="16">
        <f>Data!V1230</f>
        <v/>
      </c>
      <c r="E1230" s="6">
        <f>IF(D1230&lt;IF(E1229=1,INDEX(Markov!$I$6:$I$17,C1230),INDEX(Markov!$H$6:$H$17,C1230)),1,0)</f>
        <v/>
      </c>
      <c r="F1230" s="12">
        <f>IF(E1230=1,GAMMA.INV(Data!W1230,INDEX(Markov!$Q$6:$Q$17,C1230),INDEX(Markov!$R$6:$R$17,C1230)),0)</f>
        <v/>
      </c>
      <c r="G1230" s="6">
        <f>IF(D1230&lt;IF(G1229=1,INDEX(ChangeFactor!$O$6:$O$17,C1230),INDEX(ChangeFactor!$N$6:$N$17,C1230)),1,0)</f>
        <v/>
      </c>
      <c r="H1230" s="12">
        <f>IF(G1230=1,GAMMA.INV(Data!W1230,INDEX(ChangeFactor!$R$6:$R$17,C1230),INDEX(ChangeFactor!$S$6:$S$17,C1230)),0)</f>
        <v/>
      </c>
      <c r="I1230" s="7">
        <f>NORM.S.INV(Data!X1230)</f>
        <v/>
      </c>
      <c r="J1230" s="7">
        <f>NORM.S.INV(Data!Y1230)</f>
        <v/>
      </c>
      <c r="K1230" s="7">
        <f>NORM.S.INV(Data!Z1230)</f>
        <v/>
      </c>
      <c r="L1230" s="7">
        <f>MAR1!$B$32*L1229+MAR1!$C$32*M1229+MAR1!$D$32*N1229+MAR1!$B$42*I1230+MAR1!$C$42*J1230+MAR1!$D$42*K1230</f>
        <v/>
      </c>
      <c r="M1230" s="7">
        <f>MAR1!$B$33*L1229+MAR1!$C$33*M1229+MAR1!$D$33*N1229+MAR1!$B$43*I1230+MAR1!$C$43*J1230+MAR1!$D$43*K1230</f>
        <v/>
      </c>
      <c r="N1230" s="7">
        <f>MAR1!$B$34*L1229+MAR1!$C$34*M1229+MAR1!$D$34*N1229+MAR1!$B$44*I1230+MAR1!$C$44*J1230+MAR1!$D$44*K1230</f>
        <v/>
      </c>
      <c r="O1230" s="12">
        <f>MAR1!$B$5+MAR1!$C$5*COS(2*PI()*B1230/365)+MAR1!$D$5*SIN(2*PI()*B1230/365)+IF(E1230=1,MAR1!$B$11+MAR1!$D$11*L1230,MAR1!$C$11+MAR1!$E$11*L1230)</f>
        <v/>
      </c>
      <c r="P1230" s="12">
        <f>MAR1!$B$6+MAR1!$C$6*COS(2*PI()*B1230/365)+MAR1!$D$6*SIN(2*PI()*B1230/365)+IF(E1230=1,MAR1!$B$12+MAR1!$D$12*M1230,MAR1!$C$12+MAR1!$E$12*M1230)</f>
        <v/>
      </c>
      <c r="Q1230" s="12">
        <f>MAR1!$B$7+MAR1!$C$7*COS(2*PI()*B1230/365)+MAR1!$D$7*SIN(2*PI()*B1230/365)+IF(E1230=1,MAR1!$B$13+MAR1!$D$13*N1230,MAR1!$C$13+MAR1!$E$13*N1230)</f>
        <v/>
      </c>
      <c r="R1230" s="12">
        <f>MAR1!$B$5+MAR1!$C$5*COS(2*PI()*B1230/365)+MAR1!$D$5*SIN(2*PI()*B1230/365)+INDEX(ChangeFactor!$F$6:$F$17,C1230)+IF(G1230=1,MAR1!$B$11+INDEX(ChangeFactor!$G$6:$G$17,C1230)*MAR1!$D$11*L1230,MAR1!$C$11+INDEX(ChangeFactor!$G$6:$G$17,C1230)*MAR1!$E$11*L1230)</f>
        <v/>
      </c>
    </row>
    <row r="1231">
      <c r="A1231" s="6">
        <f>Data!U1231</f>
        <v/>
      </c>
      <c r="B1231" s="6">
        <f>MOD(A1231-1,365)+1</f>
        <v/>
      </c>
      <c r="C1231" s="6">
        <f>MATCH(B1231,Markov!$C$6:$C$17,1)</f>
        <v/>
      </c>
      <c r="D1231" s="16">
        <f>Data!V1231</f>
        <v/>
      </c>
      <c r="E1231" s="6">
        <f>IF(D1231&lt;IF(E1230=1,INDEX(Markov!$I$6:$I$17,C1231),INDEX(Markov!$H$6:$H$17,C1231)),1,0)</f>
        <v/>
      </c>
      <c r="F1231" s="12">
        <f>IF(E1231=1,GAMMA.INV(Data!W1231,INDEX(Markov!$Q$6:$Q$17,C1231),INDEX(Markov!$R$6:$R$17,C1231)),0)</f>
        <v/>
      </c>
      <c r="G1231" s="6">
        <f>IF(D1231&lt;IF(G1230=1,INDEX(ChangeFactor!$O$6:$O$17,C1231),INDEX(ChangeFactor!$N$6:$N$17,C1231)),1,0)</f>
        <v/>
      </c>
      <c r="H1231" s="12">
        <f>IF(G1231=1,GAMMA.INV(Data!W1231,INDEX(ChangeFactor!$R$6:$R$17,C1231),INDEX(ChangeFactor!$S$6:$S$17,C1231)),0)</f>
        <v/>
      </c>
      <c r="I1231" s="7">
        <f>NORM.S.INV(Data!X1231)</f>
        <v/>
      </c>
      <c r="J1231" s="7">
        <f>NORM.S.INV(Data!Y1231)</f>
        <v/>
      </c>
      <c r="K1231" s="7">
        <f>NORM.S.INV(Data!Z1231)</f>
        <v/>
      </c>
      <c r="L1231" s="7">
        <f>MAR1!$B$32*L1230+MAR1!$C$32*M1230+MAR1!$D$32*N1230+MAR1!$B$42*I1231+MAR1!$C$42*J1231+MAR1!$D$42*K1231</f>
        <v/>
      </c>
      <c r="M1231" s="7">
        <f>MAR1!$B$33*L1230+MAR1!$C$33*M1230+MAR1!$D$33*N1230+MAR1!$B$43*I1231+MAR1!$C$43*J1231+MAR1!$D$43*K1231</f>
        <v/>
      </c>
      <c r="N1231" s="7">
        <f>MAR1!$B$34*L1230+MAR1!$C$34*M1230+MAR1!$D$34*N1230+MAR1!$B$44*I1231+MAR1!$C$44*J1231+MAR1!$D$44*K1231</f>
        <v/>
      </c>
      <c r="O1231" s="12">
        <f>MAR1!$B$5+MAR1!$C$5*COS(2*PI()*B1231/365)+MAR1!$D$5*SIN(2*PI()*B1231/365)+IF(E1231=1,MAR1!$B$11+MAR1!$D$11*L1231,MAR1!$C$11+MAR1!$E$11*L1231)</f>
        <v/>
      </c>
      <c r="P1231" s="12">
        <f>MAR1!$B$6+MAR1!$C$6*COS(2*PI()*B1231/365)+MAR1!$D$6*SIN(2*PI()*B1231/365)+IF(E1231=1,MAR1!$B$12+MAR1!$D$12*M1231,MAR1!$C$12+MAR1!$E$12*M1231)</f>
        <v/>
      </c>
      <c r="Q1231" s="12">
        <f>MAR1!$B$7+MAR1!$C$7*COS(2*PI()*B1231/365)+MAR1!$D$7*SIN(2*PI()*B1231/365)+IF(E1231=1,MAR1!$B$13+MAR1!$D$13*N1231,MAR1!$C$13+MAR1!$E$13*N1231)</f>
        <v/>
      </c>
      <c r="R1231" s="12">
        <f>MAR1!$B$5+MAR1!$C$5*COS(2*PI()*B1231/365)+MAR1!$D$5*SIN(2*PI()*B1231/365)+INDEX(ChangeFactor!$F$6:$F$17,C1231)+IF(G1231=1,MAR1!$B$11+INDEX(ChangeFactor!$G$6:$G$17,C1231)*MAR1!$D$11*L1231,MAR1!$C$11+INDEX(ChangeFactor!$G$6:$G$17,C1231)*MAR1!$E$11*L1231)</f>
        <v/>
      </c>
    </row>
    <row r="1232">
      <c r="A1232" s="6">
        <f>Data!U1232</f>
        <v/>
      </c>
      <c r="B1232" s="6">
        <f>MOD(A1232-1,365)+1</f>
        <v/>
      </c>
      <c r="C1232" s="6">
        <f>MATCH(B1232,Markov!$C$6:$C$17,1)</f>
        <v/>
      </c>
      <c r="D1232" s="16">
        <f>Data!V1232</f>
        <v/>
      </c>
      <c r="E1232" s="6">
        <f>IF(D1232&lt;IF(E1231=1,INDEX(Markov!$I$6:$I$17,C1232),INDEX(Markov!$H$6:$H$17,C1232)),1,0)</f>
        <v/>
      </c>
      <c r="F1232" s="12">
        <f>IF(E1232=1,GAMMA.INV(Data!W1232,INDEX(Markov!$Q$6:$Q$17,C1232),INDEX(Markov!$R$6:$R$17,C1232)),0)</f>
        <v/>
      </c>
      <c r="G1232" s="6">
        <f>IF(D1232&lt;IF(G1231=1,INDEX(ChangeFactor!$O$6:$O$17,C1232),INDEX(ChangeFactor!$N$6:$N$17,C1232)),1,0)</f>
        <v/>
      </c>
      <c r="H1232" s="12">
        <f>IF(G1232=1,GAMMA.INV(Data!W1232,INDEX(ChangeFactor!$R$6:$R$17,C1232),INDEX(ChangeFactor!$S$6:$S$17,C1232)),0)</f>
        <v/>
      </c>
      <c r="I1232" s="7">
        <f>NORM.S.INV(Data!X1232)</f>
        <v/>
      </c>
      <c r="J1232" s="7">
        <f>NORM.S.INV(Data!Y1232)</f>
        <v/>
      </c>
      <c r="K1232" s="7">
        <f>NORM.S.INV(Data!Z1232)</f>
        <v/>
      </c>
      <c r="L1232" s="7">
        <f>MAR1!$B$32*L1231+MAR1!$C$32*M1231+MAR1!$D$32*N1231+MAR1!$B$42*I1232+MAR1!$C$42*J1232+MAR1!$D$42*K1232</f>
        <v/>
      </c>
      <c r="M1232" s="7">
        <f>MAR1!$B$33*L1231+MAR1!$C$33*M1231+MAR1!$D$33*N1231+MAR1!$B$43*I1232+MAR1!$C$43*J1232+MAR1!$D$43*K1232</f>
        <v/>
      </c>
      <c r="N1232" s="7">
        <f>MAR1!$B$34*L1231+MAR1!$C$34*M1231+MAR1!$D$34*N1231+MAR1!$B$44*I1232+MAR1!$C$44*J1232+MAR1!$D$44*K1232</f>
        <v/>
      </c>
      <c r="O1232" s="12">
        <f>MAR1!$B$5+MAR1!$C$5*COS(2*PI()*B1232/365)+MAR1!$D$5*SIN(2*PI()*B1232/365)+IF(E1232=1,MAR1!$B$11+MAR1!$D$11*L1232,MAR1!$C$11+MAR1!$E$11*L1232)</f>
        <v/>
      </c>
      <c r="P1232" s="12">
        <f>MAR1!$B$6+MAR1!$C$6*COS(2*PI()*B1232/365)+MAR1!$D$6*SIN(2*PI()*B1232/365)+IF(E1232=1,MAR1!$B$12+MAR1!$D$12*M1232,MAR1!$C$12+MAR1!$E$12*M1232)</f>
        <v/>
      </c>
      <c r="Q1232" s="12">
        <f>MAR1!$B$7+MAR1!$C$7*COS(2*PI()*B1232/365)+MAR1!$D$7*SIN(2*PI()*B1232/365)+IF(E1232=1,MAR1!$B$13+MAR1!$D$13*N1232,MAR1!$C$13+MAR1!$E$13*N1232)</f>
        <v/>
      </c>
      <c r="R1232" s="12">
        <f>MAR1!$B$5+MAR1!$C$5*COS(2*PI()*B1232/365)+MAR1!$D$5*SIN(2*PI()*B1232/365)+INDEX(ChangeFactor!$F$6:$F$17,C1232)+IF(G1232=1,MAR1!$B$11+INDEX(ChangeFactor!$G$6:$G$17,C1232)*MAR1!$D$11*L1232,MAR1!$C$11+INDEX(ChangeFactor!$G$6:$G$17,C1232)*MAR1!$E$11*L1232)</f>
        <v/>
      </c>
    </row>
    <row r="1233">
      <c r="A1233" s="6">
        <f>Data!U1233</f>
        <v/>
      </c>
      <c r="B1233" s="6">
        <f>MOD(A1233-1,365)+1</f>
        <v/>
      </c>
      <c r="C1233" s="6">
        <f>MATCH(B1233,Markov!$C$6:$C$17,1)</f>
        <v/>
      </c>
      <c r="D1233" s="16">
        <f>Data!V1233</f>
        <v/>
      </c>
      <c r="E1233" s="6">
        <f>IF(D1233&lt;IF(E1232=1,INDEX(Markov!$I$6:$I$17,C1233),INDEX(Markov!$H$6:$H$17,C1233)),1,0)</f>
        <v/>
      </c>
      <c r="F1233" s="12">
        <f>IF(E1233=1,GAMMA.INV(Data!W1233,INDEX(Markov!$Q$6:$Q$17,C1233),INDEX(Markov!$R$6:$R$17,C1233)),0)</f>
        <v/>
      </c>
      <c r="G1233" s="6">
        <f>IF(D1233&lt;IF(G1232=1,INDEX(ChangeFactor!$O$6:$O$17,C1233),INDEX(ChangeFactor!$N$6:$N$17,C1233)),1,0)</f>
        <v/>
      </c>
      <c r="H1233" s="12">
        <f>IF(G1233=1,GAMMA.INV(Data!W1233,INDEX(ChangeFactor!$R$6:$R$17,C1233),INDEX(ChangeFactor!$S$6:$S$17,C1233)),0)</f>
        <v/>
      </c>
      <c r="I1233" s="7">
        <f>NORM.S.INV(Data!X1233)</f>
        <v/>
      </c>
      <c r="J1233" s="7">
        <f>NORM.S.INV(Data!Y1233)</f>
        <v/>
      </c>
      <c r="K1233" s="7">
        <f>NORM.S.INV(Data!Z1233)</f>
        <v/>
      </c>
      <c r="L1233" s="7">
        <f>MAR1!$B$32*L1232+MAR1!$C$32*M1232+MAR1!$D$32*N1232+MAR1!$B$42*I1233+MAR1!$C$42*J1233+MAR1!$D$42*K1233</f>
        <v/>
      </c>
      <c r="M1233" s="7">
        <f>MAR1!$B$33*L1232+MAR1!$C$33*M1232+MAR1!$D$33*N1232+MAR1!$B$43*I1233+MAR1!$C$43*J1233+MAR1!$D$43*K1233</f>
        <v/>
      </c>
      <c r="N1233" s="7">
        <f>MAR1!$B$34*L1232+MAR1!$C$34*M1232+MAR1!$D$34*N1232+MAR1!$B$44*I1233+MAR1!$C$44*J1233+MAR1!$D$44*K1233</f>
        <v/>
      </c>
      <c r="O1233" s="12">
        <f>MAR1!$B$5+MAR1!$C$5*COS(2*PI()*B1233/365)+MAR1!$D$5*SIN(2*PI()*B1233/365)+IF(E1233=1,MAR1!$B$11+MAR1!$D$11*L1233,MAR1!$C$11+MAR1!$E$11*L1233)</f>
        <v/>
      </c>
      <c r="P1233" s="12">
        <f>MAR1!$B$6+MAR1!$C$6*COS(2*PI()*B1233/365)+MAR1!$D$6*SIN(2*PI()*B1233/365)+IF(E1233=1,MAR1!$B$12+MAR1!$D$12*M1233,MAR1!$C$12+MAR1!$E$12*M1233)</f>
        <v/>
      </c>
      <c r="Q1233" s="12">
        <f>MAR1!$B$7+MAR1!$C$7*COS(2*PI()*B1233/365)+MAR1!$D$7*SIN(2*PI()*B1233/365)+IF(E1233=1,MAR1!$B$13+MAR1!$D$13*N1233,MAR1!$C$13+MAR1!$E$13*N1233)</f>
        <v/>
      </c>
      <c r="R1233" s="12">
        <f>MAR1!$B$5+MAR1!$C$5*COS(2*PI()*B1233/365)+MAR1!$D$5*SIN(2*PI()*B1233/365)+INDEX(ChangeFactor!$F$6:$F$17,C1233)+IF(G1233=1,MAR1!$B$11+INDEX(ChangeFactor!$G$6:$G$17,C1233)*MAR1!$D$11*L1233,MAR1!$C$11+INDEX(ChangeFactor!$G$6:$G$17,C1233)*MAR1!$E$11*L1233)</f>
        <v/>
      </c>
    </row>
    <row r="1234">
      <c r="A1234" s="6">
        <f>Data!U1234</f>
        <v/>
      </c>
      <c r="B1234" s="6">
        <f>MOD(A1234-1,365)+1</f>
        <v/>
      </c>
      <c r="C1234" s="6">
        <f>MATCH(B1234,Markov!$C$6:$C$17,1)</f>
        <v/>
      </c>
      <c r="D1234" s="16">
        <f>Data!V1234</f>
        <v/>
      </c>
      <c r="E1234" s="6">
        <f>IF(D1234&lt;IF(E1233=1,INDEX(Markov!$I$6:$I$17,C1234),INDEX(Markov!$H$6:$H$17,C1234)),1,0)</f>
        <v/>
      </c>
      <c r="F1234" s="12">
        <f>IF(E1234=1,GAMMA.INV(Data!W1234,INDEX(Markov!$Q$6:$Q$17,C1234),INDEX(Markov!$R$6:$R$17,C1234)),0)</f>
        <v/>
      </c>
      <c r="G1234" s="6">
        <f>IF(D1234&lt;IF(G1233=1,INDEX(ChangeFactor!$O$6:$O$17,C1234),INDEX(ChangeFactor!$N$6:$N$17,C1234)),1,0)</f>
        <v/>
      </c>
      <c r="H1234" s="12">
        <f>IF(G1234=1,GAMMA.INV(Data!W1234,INDEX(ChangeFactor!$R$6:$R$17,C1234),INDEX(ChangeFactor!$S$6:$S$17,C1234)),0)</f>
        <v/>
      </c>
      <c r="I1234" s="7">
        <f>NORM.S.INV(Data!X1234)</f>
        <v/>
      </c>
      <c r="J1234" s="7">
        <f>NORM.S.INV(Data!Y1234)</f>
        <v/>
      </c>
      <c r="K1234" s="7">
        <f>NORM.S.INV(Data!Z1234)</f>
        <v/>
      </c>
      <c r="L1234" s="7">
        <f>MAR1!$B$32*L1233+MAR1!$C$32*M1233+MAR1!$D$32*N1233+MAR1!$B$42*I1234+MAR1!$C$42*J1234+MAR1!$D$42*K1234</f>
        <v/>
      </c>
      <c r="M1234" s="7">
        <f>MAR1!$B$33*L1233+MAR1!$C$33*M1233+MAR1!$D$33*N1233+MAR1!$B$43*I1234+MAR1!$C$43*J1234+MAR1!$D$43*K1234</f>
        <v/>
      </c>
      <c r="N1234" s="7">
        <f>MAR1!$B$34*L1233+MAR1!$C$34*M1233+MAR1!$D$34*N1233+MAR1!$B$44*I1234+MAR1!$C$44*J1234+MAR1!$D$44*K1234</f>
        <v/>
      </c>
      <c r="O1234" s="12">
        <f>MAR1!$B$5+MAR1!$C$5*COS(2*PI()*B1234/365)+MAR1!$D$5*SIN(2*PI()*B1234/365)+IF(E1234=1,MAR1!$B$11+MAR1!$D$11*L1234,MAR1!$C$11+MAR1!$E$11*L1234)</f>
        <v/>
      </c>
      <c r="P1234" s="12">
        <f>MAR1!$B$6+MAR1!$C$6*COS(2*PI()*B1234/365)+MAR1!$D$6*SIN(2*PI()*B1234/365)+IF(E1234=1,MAR1!$B$12+MAR1!$D$12*M1234,MAR1!$C$12+MAR1!$E$12*M1234)</f>
        <v/>
      </c>
      <c r="Q1234" s="12">
        <f>MAR1!$B$7+MAR1!$C$7*COS(2*PI()*B1234/365)+MAR1!$D$7*SIN(2*PI()*B1234/365)+IF(E1234=1,MAR1!$B$13+MAR1!$D$13*N1234,MAR1!$C$13+MAR1!$E$13*N1234)</f>
        <v/>
      </c>
      <c r="R1234" s="12">
        <f>MAR1!$B$5+MAR1!$C$5*COS(2*PI()*B1234/365)+MAR1!$D$5*SIN(2*PI()*B1234/365)+INDEX(ChangeFactor!$F$6:$F$17,C1234)+IF(G1234=1,MAR1!$B$11+INDEX(ChangeFactor!$G$6:$G$17,C1234)*MAR1!$D$11*L1234,MAR1!$C$11+INDEX(ChangeFactor!$G$6:$G$17,C1234)*MAR1!$E$11*L1234)</f>
        <v/>
      </c>
    </row>
    <row r="1235">
      <c r="A1235" s="6">
        <f>Data!U1235</f>
        <v/>
      </c>
      <c r="B1235" s="6">
        <f>MOD(A1235-1,365)+1</f>
        <v/>
      </c>
      <c r="C1235" s="6">
        <f>MATCH(B1235,Markov!$C$6:$C$17,1)</f>
        <v/>
      </c>
      <c r="D1235" s="16">
        <f>Data!V1235</f>
        <v/>
      </c>
      <c r="E1235" s="6">
        <f>IF(D1235&lt;IF(E1234=1,INDEX(Markov!$I$6:$I$17,C1235),INDEX(Markov!$H$6:$H$17,C1235)),1,0)</f>
        <v/>
      </c>
      <c r="F1235" s="12">
        <f>IF(E1235=1,GAMMA.INV(Data!W1235,INDEX(Markov!$Q$6:$Q$17,C1235),INDEX(Markov!$R$6:$R$17,C1235)),0)</f>
        <v/>
      </c>
      <c r="G1235" s="6">
        <f>IF(D1235&lt;IF(G1234=1,INDEX(ChangeFactor!$O$6:$O$17,C1235),INDEX(ChangeFactor!$N$6:$N$17,C1235)),1,0)</f>
        <v/>
      </c>
      <c r="H1235" s="12">
        <f>IF(G1235=1,GAMMA.INV(Data!W1235,INDEX(ChangeFactor!$R$6:$R$17,C1235),INDEX(ChangeFactor!$S$6:$S$17,C1235)),0)</f>
        <v/>
      </c>
      <c r="I1235" s="7">
        <f>NORM.S.INV(Data!X1235)</f>
        <v/>
      </c>
      <c r="J1235" s="7">
        <f>NORM.S.INV(Data!Y1235)</f>
        <v/>
      </c>
      <c r="K1235" s="7">
        <f>NORM.S.INV(Data!Z1235)</f>
        <v/>
      </c>
      <c r="L1235" s="7">
        <f>MAR1!$B$32*L1234+MAR1!$C$32*M1234+MAR1!$D$32*N1234+MAR1!$B$42*I1235+MAR1!$C$42*J1235+MAR1!$D$42*K1235</f>
        <v/>
      </c>
      <c r="M1235" s="7">
        <f>MAR1!$B$33*L1234+MAR1!$C$33*M1234+MAR1!$D$33*N1234+MAR1!$B$43*I1235+MAR1!$C$43*J1235+MAR1!$D$43*K1235</f>
        <v/>
      </c>
      <c r="N1235" s="7">
        <f>MAR1!$B$34*L1234+MAR1!$C$34*M1234+MAR1!$D$34*N1234+MAR1!$B$44*I1235+MAR1!$C$44*J1235+MAR1!$D$44*K1235</f>
        <v/>
      </c>
      <c r="O1235" s="12">
        <f>MAR1!$B$5+MAR1!$C$5*COS(2*PI()*B1235/365)+MAR1!$D$5*SIN(2*PI()*B1235/365)+IF(E1235=1,MAR1!$B$11+MAR1!$D$11*L1235,MAR1!$C$11+MAR1!$E$11*L1235)</f>
        <v/>
      </c>
      <c r="P1235" s="12">
        <f>MAR1!$B$6+MAR1!$C$6*COS(2*PI()*B1235/365)+MAR1!$D$6*SIN(2*PI()*B1235/365)+IF(E1235=1,MAR1!$B$12+MAR1!$D$12*M1235,MAR1!$C$12+MAR1!$E$12*M1235)</f>
        <v/>
      </c>
      <c r="Q1235" s="12">
        <f>MAR1!$B$7+MAR1!$C$7*COS(2*PI()*B1235/365)+MAR1!$D$7*SIN(2*PI()*B1235/365)+IF(E1235=1,MAR1!$B$13+MAR1!$D$13*N1235,MAR1!$C$13+MAR1!$E$13*N1235)</f>
        <v/>
      </c>
      <c r="R1235" s="12">
        <f>MAR1!$B$5+MAR1!$C$5*COS(2*PI()*B1235/365)+MAR1!$D$5*SIN(2*PI()*B1235/365)+INDEX(ChangeFactor!$F$6:$F$17,C1235)+IF(G1235=1,MAR1!$B$11+INDEX(ChangeFactor!$G$6:$G$17,C1235)*MAR1!$D$11*L1235,MAR1!$C$11+INDEX(ChangeFactor!$G$6:$G$17,C1235)*MAR1!$E$11*L1235)</f>
        <v/>
      </c>
    </row>
    <row r="1236">
      <c r="A1236" s="6">
        <f>Data!U1236</f>
        <v/>
      </c>
      <c r="B1236" s="6">
        <f>MOD(A1236-1,365)+1</f>
        <v/>
      </c>
      <c r="C1236" s="6">
        <f>MATCH(B1236,Markov!$C$6:$C$17,1)</f>
        <v/>
      </c>
      <c r="D1236" s="16">
        <f>Data!V1236</f>
        <v/>
      </c>
      <c r="E1236" s="6">
        <f>IF(D1236&lt;IF(E1235=1,INDEX(Markov!$I$6:$I$17,C1236),INDEX(Markov!$H$6:$H$17,C1236)),1,0)</f>
        <v/>
      </c>
      <c r="F1236" s="12">
        <f>IF(E1236=1,GAMMA.INV(Data!W1236,INDEX(Markov!$Q$6:$Q$17,C1236),INDEX(Markov!$R$6:$R$17,C1236)),0)</f>
        <v/>
      </c>
      <c r="G1236" s="6">
        <f>IF(D1236&lt;IF(G1235=1,INDEX(ChangeFactor!$O$6:$O$17,C1236),INDEX(ChangeFactor!$N$6:$N$17,C1236)),1,0)</f>
        <v/>
      </c>
      <c r="H1236" s="12">
        <f>IF(G1236=1,GAMMA.INV(Data!W1236,INDEX(ChangeFactor!$R$6:$R$17,C1236),INDEX(ChangeFactor!$S$6:$S$17,C1236)),0)</f>
        <v/>
      </c>
      <c r="I1236" s="7">
        <f>NORM.S.INV(Data!X1236)</f>
        <v/>
      </c>
      <c r="J1236" s="7">
        <f>NORM.S.INV(Data!Y1236)</f>
        <v/>
      </c>
      <c r="K1236" s="7">
        <f>NORM.S.INV(Data!Z1236)</f>
        <v/>
      </c>
      <c r="L1236" s="7">
        <f>MAR1!$B$32*L1235+MAR1!$C$32*M1235+MAR1!$D$32*N1235+MAR1!$B$42*I1236+MAR1!$C$42*J1236+MAR1!$D$42*K1236</f>
        <v/>
      </c>
      <c r="M1236" s="7">
        <f>MAR1!$B$33*L1235+MAR1!$C$33*M1235+MAR1!$D$33*N1235+MAR1!$B$43*I1236+MAR1!$C$43*J1236+MAR1!$D$43*K1236</f>
        <v/>
      </c>
      <c r="N1236" s="7">
        <f>MAR1!$B$34*L1235+MAR1!$C$34*M1235+MAR1!$D$34*N1235+MAR1!$B$44*I1236+MAR1!$C$44*J1236+MAR1!$D$44*K1236</f>
        <v/>
      </c>
      <c r="O1236" s="12">
        <f>MAR1!$B$5+MAR1!$C$5*COS(2*PI()*B1236/365)+MAR1!$D$5*SIN(2*PI()*B1236/365)+IF(E1236=1,MAR1!$B$11+MAR1!$D$11*L1236,MAR1!$C$11+MAR1!$E$11*L1236)</f>
        <v/>
      </c>
      <c r="P1236" s="12">
        <f>MAR1!$B$6+MAR1!$C$6*COS(2*PI()*B1236/365)+MAR1!$D$6*SIN(2*PI()*B1236/365)+IF(E1236=1,MAR1!$B$12+MAR1!$D$12*M1236,MAR1!$C$12+MAR1!$E$12*M1236)</f>
        <v/>
      </c>
      <c r="Q1236" s="12">
        <f>MAR1!$B$7+MAR1!$C$7*COS(2*PI()*B1236/365)+MAR1!$D$7*SIN(2*PI()*B1236/365)+IF(E1236=1,MAR1!$B$13+MAR1!$D$13*N1236,MAR1!$C$13+MAR1!$E$13*N1236)</f>
        <v/>
      </c>
      <c r="R1236" s="12">
        <f>MAR1!$B$5+MAR1!$C$5*COS(2*PI()*B1236/365)+MAR1!$D$5*SIN(2*PI()*B1236/365)+INDEX(ChangeFactor!$F$6:$F$17,C1236)+IF(G1236=1,MAR1!$B$11+INDEX(ChangeFactor!$G$6:$G$17,C1236)*MAR1!$D$11*L1236,MAR1!$C$11+INDEX(ChangeFactor!$G$6:$G$17,C1236)*MAR1!$E$11*L1236)</f>
        <v/>
      </c>
    </row>
    <row r="1237">
      <c r="A1237" s="6">
        <f>Data!U1237</f>
        <v/>
      </c>
      <c r="B1237" s="6">
        <f>MOD(A1237-1,365)+1</f>
        <v/>
      </c>
      <c r="C1237" s="6">
        <f>MATCH(B1237,Markov!$C$6:$C$17,1)</f>
        <v/>
      </c>
      <c r="D1237" s="16">
        <f>Data!V1237</f>
        <v/>
      </c>
      <c r="E1237" s="6">
        <f>IF(D1237&lt;IF(E1236=1,INDEX(Markov!$I$6:$I$17,C1237),INDEX(Markov!$H$6:$H$17,C1237)),1,0)</f>
        <v/>
      </c>
      <c r="F1237" s="12">
        <f>IF(E1237=1,GAMMA.INV(Data!W1237,INDEX(Markov!$Q$6:$Q$17,C1237),INDEX(Markov!$R$6:$R$17,C1237)),0)</f>
        <v/>
      </c>
      <c r="G1237" s="6">
        <f>IF(D1237&lt;IF(G1236=1,INDEX(ChangeFactor!$O$6:$O$17,C1237),INDEX(ChangeFactor!$N$6:$N$17,C1237)),1,0)</f>
        <v/>
      </c>
      <c r="H1237" s="12">
        <f>IF(G1237=1,GAMMA.INV(Data!W1237,INDEX(ChangeFactor!$R$6:$R$17,C1237),INDEX(ChangeFactor!$S$6:$S$17,C1237)),0)</f>
        <v/>
      </c>
      <c r="I1237" s="7">
        <f>NORM.S.INV(Data!X1237)</f>
        <v/>
      </c>
      <c r="J1237" s="7">
        <f>NORM.S.INV(Data!Y1237)</f>
        <v/>
      </c>
      <c r="K1237" s="7">
        <f>NORM.S.INV(Data!Z1237)</f>
        <v/>
      </c>
      <c r="L1237" s="7">
        <f>MAR1!$B$32*L1236+MAR1!$C$32*M1236+MAR1!$D$32*N1236+MAR1!$B$42*I1237+MAR1!$C$42*J1237+MAR1!$D$42*K1237</f>
        <v/>
      </c>
      <c r="M1237" s="7">
        <f>MAR1!$B$33*L1236+MAR1!$C$33*M1236+MAR1!$D$33*N1236+MAR1!$B$43*I1237+MAR1!$C$43*J1237+MAR1!$D$43*K1237</f>
        <v/>
      </c>
      <c r="N1237" s="7">
        <f>MAR1!$B$34*L1236+MAR1!$C$34*M1236+MAR1!$D$34*N1236+MAR1!$B$44*I1237+MAR1!$C$44*J1237+MAR1!$D$44*K1237</f>
        <v/>
      </c>
      <c r="O1237" s="12">
        <f>MAR1!$B$5+MAR1!$C$5*COS(2*PI()*B1237/365)+MAR1!$D$5*SIN(2*PI()*B1237/365)+IF(E1237=1,MAR1!$B$11+MAR1!$D$11*L1237,MAR1!$C$11+MAR1!$E$11*L1237)</f>
        <v/>
      </c>
      <c r="P1237" s="12">
        <f>MAR1!$B$6+MAR1!$C$6*COS(2*PI()*B1237/365)+MAR1!$D$6*SIN(2*PI()*B1237/365)+IF(E1237=1,MAR1!$B$12+MAR1!$D$12*M1237,MAR1!$C$12+MAR1!$E$12*M1237)</f>
        <v/>
      </c>
      <c r="Q1237" s="12">
        <f>MAR1!$B$7+MAR1!$C$7*COS(2*PI()*B1237/365)+MAR1!$D$7*SIN(2*PI()*B1237/365)+IF(E1237=1,MAR1!$B$13+MAR1!$D$13*N1237,MAR1!$C$13+MAR1!$E$13*N1237)</f>
        <v/>
      </c>
      <c r="R1237" s="12">
        <f>MAR1!$B$5+MAR1!$C$5*COS(2*PI()*B1237/365)+MAR1!$D$5*SIN(2*PI()*B1237/365)+INDEX(ChangeFactor!$F$6:$F$17,C1237)+IF(G1237=1,MAR1!$B$11+INDEX(ChangeFactor!$G$6:$G$17,C1237)*MAR1!$D$11*L1237,MAR1!$C$11+INDEX(ChangeFactor!$G$6:$G$17,C1237)*MAR1!$E$11*L1237)</f>
        <v/>
      </c>
    </row>
    <row r="1238">
      <c r="A1238" s="6">
        <f>Data!U1238</f>
        <v/>
      </c>
      <c r="B1238" s="6">
        <f>MOD(A1238-1,365)+1</f>
        <v/>
      </c>
      <c r="C1238" s="6">
        <f>MATCH(B1238,Markov!$C$6:$C$17,1)</f>
        <v/>
      </c>
      <c r="D1238" s="16">
        <f>Data!V1238</f>
        <v/>
      </c>
      <c r="E1238" s="6">
        <f>IF(D1238&lt;IF(E1237=1,INDEX(Markov!$I$6:$I$17,C1238),INDEX(Markov!$H$6:$H$17,C1238)),1,0)</f>
        <v/>
      </c>
      <c r="F1238" s="12">
        <f>IF(E1238=1,GAMMA.INV(Data!W1238,INDEX(Markov!$Q$6:$Q$17,C1238),INDEX(Markov!$R$6:$R$17,C1238)),0)</f>
        <v/>
      </c>
      <c r="G1238" s="6">
        <f>IF(D1238&lt;IF(G1237=1,INDEX(ChangeFactor!$O$6:$O$17,C1238),INDEX(ChangeFactor!$N$6:$N$17,C1238)),1,0)</f>
        <v/>
      </c>
      <c r="H1238" s="12">
        <f>IF(G1238=1,GAMMA.INV(Data!W1238,INDEX(ChangeFactor!$R$6:$R$17,C1238),INDEX(ChangeFactor!$S$6:$S$17,C1238)),0)</f>
        <v/>
      </c>
      <c r="I1238" s="7">
        <f>NORM.S.INV(Data!X1238)</f>
        <v/>
      </c>
      <c r="J1238" s="7">
        <f>NORM.S.INV(Data!Y1238)</f>
        <v/>
      </c>
      <c r="K1238" s="7">
        <f>NORM.S.INV(Data!Z1238)</f>
        <v/>
      </c>
      <c r="L1238" s="7">
        <f>MAR1!$B$32*L1237+MAR1!$C$32*M1237+MAR1!$D$32*N1237+MAR1!$B$42*I1238+MAR1!$C$42*J1238+MAR1!$D$42*K1238</f>
        <v/>
      </c>
      <c r="M1238" s="7">
        <f>MAR1!$B$33*L1237+MAR1!$C$33*M1237+MAR1!$D$33*N1237+MAR1!$B$43*I1238+MAR1!$C$43*J1238+MAR1!$D$43*K1238</f>
        <v/>
      </c>
      <c r="N1238" s="7">
        <f>MAR1!$B$34*L1237+MAR1!$C$34*M1237+MAR1!$D$34*N1237+MAR1!$B$44*I1238+MAR1!$C$44*J1238+MAR1!$D$44*K1238</f>
        <v/>
      </c>
      <c r="O1238" s="12">
        <f>MAR1!$B$5+MAR1!$C$5*COS(2*PI()*B1238/365)+MAR1!$D$5*SIN(2*PI()*B1238/365)+IF(E1238=1,MAR1!$B$11+MAR1!$D$11*L1238,MAR1!$C$11+MAR1!$E$11*L1238)</f>
        <v/>
      </c>
      <c r="P1238" s="12">
        <f>MAR1!$B$6+MAR1!$C$6*COS(2*PI()*B1238/365)+MAR1!$D$6*SIN(2*PI()*B1238/365)+IF(E1238=1,MAR1!$B$12+MAR1!$D$12*M1238,MAR1!$C$12+MAR1!$E$12*M1238)</f>
        <v/>
      </c>
      <c r="Q1238" s="12">
        <f>MAR1!$B$7+MAR1!$C$7*COS(2*PI()*B1238/365)+MAR1!$D$7*SIN(2*PI()*B1238/365)+IF(E1238=1,MAR1!$B$13+MAR1!$D$13*N1238,MAR1!$C$13+MAR1!$E$13*N1238)</f>
        <v/>
      </c>
      <c r="R1238" s="12">
        <f>MAR1!$B$5+MAR1!$C$5*COS(2*PI()*B1238/365)+MAR1!$D$5*SIN(2*PI()*B1238/365)+INDEX(ChangeFactor!$F$6:$F$17,C1238)+IF(G1238=1,MAR1!$B$11+INDEX(ChangeFactor!$G$6:$G$17,C1238)*MAR1!$D$11*L1238,MAR1!$C$11+INDEX(ChangeFactor!$G$6:$G$17,C1238)*MAR1!$E$11*L1238)</f>
        <v/>
      </c>
    </row>
    <row r="1239">
      <c r="A1239" s="6">
        <f>Data!U1239</f>
        <v/>
      </c>
      <c r="B1239" s="6">
        <f>MOD(A1239-1,365)+1</f>
        <v/>
      </c>
      <c r="C1239" s="6">
        <f>MATCH(B1239,Markov!$C$6:$C$17,1)</f>
        <v/>
      </c>
      <c r="D1239" s="16">
        <f>Data!V1239</f>
        <v/>
      </c>
      <c r="E1239" s="6">
        <f>IF(D1239&lt;IF(E1238=1,INDEX(Markov!$I$6:$I$17,C1239),INDEX(Markov!$H$6:$H$17,C1239)),1,0)</f>
        <v/>
      </c>
      <c r="F1239" s="12">
        <f>IF(E1239=1,GAMMA.INV(Data!W1239,INDEX(Markov!$Q$6:$Q$17,C1239),INDEX(Markov!$R$6:$R$17,C1239)),0)</f>
        <v/>
      </c>
      <c r="G1239" s="6">
        <f>IF(D1239&lt;IF(G1238=1,INDEX(ChangeFactor!$O$6:$O$17,C1239),INDEX(ChangeFactor!$N$6:$N$17,C1239)),1,0)</f>
        <v/>
      </c>
      <c r="H1239" s="12">
        <f>IF(G1239=1,GAMMA.INV(Data!W1239,INDEX(ChangeFactor!$R$6:$R$17,C1239),INDEX(ChangeFactor!$S$6:$S$17,C1239)),0)</f>
        <v/>
      </c>
      <c r="I1239" s="7">
        <f>NORM.S.INV(Data!X1239)</f>
        <v/>
      </c>
      <c r="J1239" s="7">
        <f>NORM.S.INV(Data!Y1239)</f>
        <v/>
      </c>
      <c r="K1239" s="7">
        <f>NORM.S.INV(Data!Z1239)</f>
        <v/>
      </c>
      <c r="L1239" s="7">
        <f>MAR1!$B$32*L1238+MAR1!$C$32*M1238+MAR1!$D$32*N1238+MAR1!$B$42*I1239+MAR1!$C$42*J1239+MAR1!$D$42*K1239</f>
        <v/>
      </c>
      <c r="M1239" s="7">
        <f>MAR1!$B$33*L1238+MAR1!$C$33*M1238+MAR1!$D$33*N1238+MAR1!$B$43*I1239+MAR1!$C$43*J1239+MAR1!$D$43*K1239</f>
        <v/>
      </c>
      <c r="N1239" s="7">
        <f>MAR1!$B$34*L1238+MAR1!$C$34*M1238+MAR1!$D$34*N1238+MAR1!$B$44*I1239+MAR1!$C$44*J1239+MAR1!$D$44*K1239</f>
        <v/>
      </c>
      <c r="O1239" s="12">
        <f>MAR1!$B$5+MAR1!$C$5*COS(2*PI()*B1239/365)+MAR1!$D$5*SIN(2*PI()*B1239/365)+IF(E1239=1,MAR1!$B$11+MAR1!$D$11*L1239,MAR1!$C$11+MAR1!$E$11*L1239)</f>
        <v/>
      </c>
      <c r="P1239" s="12">
        <f>MAR1!$B$6+MAR1!$C$6*COS(2*PI()*B1239/365)+MAR1!$D$6*SIN(2*PI()*B1239/365)+IF(E1239=1,MAR1!$B$12+MAR1!$D$12*M1239,MAR1!$C$12+MAR1!$E$12*M1239)</f>
        <v/>
      </c>
      <c r="Q1239" s="12">
        <f>MAR1!$B$7+MAR1!$C$7*COS(2*PI()*B1239/365)+MAR1!$D$7*SIN(2*PI()*B1239/365)+IF(E1239=1,MAR1!$B$13+MAR1!$D$13*N1239,MAR1!$C$13+MAR1!$E$13*N1239)</f>
        <v/>
      </c>
      <c r="R1239" s="12">
        <f>MAR1!$B$5+MAR1!$C$5*COS(2*PI()*B1239/365)+MAR1!$D$5*SIN(2*PI()*B1239/365)+INDEX(ChangeFactor!$F$6:$F$17,C1239)+IF(G1239=1,MAR1!$B$11+INDEX(ChangeFactor!$G$6:$G$17,C1239)*MAR1!$D$11*L1239,MAR1!$C$11+INDEX(ChangeFactor!$G$6:$G$17,C1239)*MAR1!$E$11*L1239)</f>
        <v/>
      </c>
    </row>
    <row r="1240">
      <c r="A1240" s="6">
        <f>Data!U1240</f>
        <v/>
      </c>
      <c r="B1240" s="6">
        <f>MOD(A1240-1,365)+1</f>
        <v/>
      </c>
      <c r="C1240" s="6">
        <f>MATCH(B1240,Markov!$C$6:$C$17,1)</f>
        <v/>
      </c>
      <c r="D1240" s="16">
        <f>Data!V1240</f>
        <v/>
      </c>
      <c r="E1240" s="6">
        <f>IF(D1240&lt;IF(E1239=1,INDEX(Markov!$I$6:$I$17,C1240),INDEX(Markov!$H$6:$H$17,C1240)),1,0)</f>
        <v/>
      </c>
      <c r="F1240" s="12">
        <f>IF(E1240=1,GAMMA.INV(Data!W1240,INDEX(Markov!$Q$6:$Q$17,C1240),INDEX(Markov!$R$6:$R$17,C1240)),0)</f>
        <v/>
      </c>
      <c r="G1240" s="6">
        <f>IF(D1240&lt;IF(G1239=1,INDEX(ChangeFactor!$O$6:$O$17,C1240),INDEX(ChangeFactor!$N$6:$N$17,C1240)),1,0)</f>
        <v/>
      </c>
      <c r="H1240" s="12">
        <f>IF(G1240=1,GAMMA.INV(Data!W1240,INDEX(ChangeFactor!$R$6:$R$17,C1240),INDEX(ChangeFactor!$S$6:$S$17,C1240)),0)</f>
        <v/>
      </c>
      <c r="I1240" s="7">
        <f>NORM.S.INV(Data!X1240)</f>
        <v/>
      </c>
      <c r="J1240" s="7">
        <f>NORM.S.INV(Data!Y1240)</f>
        <v/>
      </c>
      <c r="K1240" s="7">
        <f>NORM.S.INV(Data!Z1240)</f>
        <v/>
      </c>
      <c r="L1240" s="7">
        <f>MAR1!$B$32*L1239+MAR1!$C$32*M1239+MAR1!$D$32*N1239+MAR1!$B$42*I1240+MAR1!$C$42*J1240+MAR1!$D$42*K1240</f>
        <v/>
      </c>
      <c r="M1240" s="7">
        <f>MAR1!$B$33*L1239+MAR1!$C$33*M1239+MAR1!$D$33*N1239+MAR1!$B$43*I1240+MAR1!$C$43*J1240+MAR1!$D$43*K1240</f>
        <v/>
      </c>
      <c r="N1240" s="7">
        <f>MAR1!$B$34*L1239+MAR1!$C$34*M1239+MAR1!$D$34*N1239+MAR1!$B$44*I1240+MAR1!$C$44*J1240+MAR1!$D$44*K1240</f>
        <v/>
      </c>
      <c r="O1240" s="12">
        <f>MAR1!$B$5+MAR1!$C$5*COS(2*PI()*B1240/365)+MAR1!$D$5*SIN(2*PI()*B1240/365)+IF(E1240=1,MAR1!$B$11+MAR1!$D$11*L1240,MAR1!$C$11+MAR1!$E$11*L1240)</f>
        <v/>
      </c>
      <c r="P1240" s="12">
        <f>MAR1!$B$6+MAR1!$C$6*COS(2*PI()*B1240/365)+MAR1!$D$6*SIN(2*PI()*B1240/365)+IF(E1240=1,MAR1!$B$12+MAR1!$D$12*M1240,MAR1!$C$12+MAR1!$E$12*M1240)</f>
        <v/>
      </c>
      <c r="Q1240" s="12">
        <f>MAR1!$B$7+MAR1!$C$7*COS(2*PI()*B1240/365)+MAR1!$D$7*SIN(2*PI()*B1240/365)+IF(E1240=1,MAR1!$B$13+MAR1!$D$13*N1240,MAR1!$C$13+MAR1!$E$13*N1240)</f>
        <v/>
      </c>
      <c r="R1240" s="12">
        <f>MAR1!$B$5+MAR1!$C$5*COS(2*PI()*B1240/365)+MAR1!$D$5*SIN(2*PI()*B1240/365)+INDEX(ChangeFactor!$F$6:$F$17,C1240)+IF(G1240=1,MAR1!$B$11+INDEX(ChangeFactor!$G$6:$G$17,C1240)*MAR1!$D$11*L1240,MAR1!$C$11+INDEX(ChangeFactor!$G$6:$G$17,C1240)*MAR1!$E$11*L1240)</f>
        <v/>
      </c>
    </row>
    <row r="1241">
      <c r="A1241" s="6">
        <f>Data!U1241</f>
        <v/>
      </c>
      <c r="B1241" s="6">
        <f>MOD(A1241-1,365)+1</f>
        <v/>
      </c>
      <c r="C1241" s="6">
        <f>MATCH(B1241,Markov!$C$6:$C$17,1)</f>
        <v/>
      </c>
      <c r="D1241" s="16">
        <f>Data!V1241</f>
        <v/>
      </c>
      <c r="E1241" s="6">
        <f>IF(D1241&lt;IF(E1240=1,INDEX(Markov!$I$6:$I$17,C1241),INDEX(Markov!$H$6:$H$17,C1241)),1,0)</f>
        <v/>
      </c>
      <c r="F1241" s="12">
        <f>IF(E1241=1,GAMMA.INV(Data!W1241,INDEX(Markov!$Q$6:$Q$17,C1241),INDEX(Markov!$R$6:$R$17,C1241)),0)</f>
        <v/>
      </c>
      <c r="G1241" s="6">
        <f>IF(D1241&lt;IF(G1240=1,INDEX(ChangeFactor!$O$6:$O$17,C1241),INDEX(ChangeFactor!$N$6:$N$17,C1241)),1,0)</f>
        <v/>
      </c>
      <c r="H1241" s="12">
        <f>IF(G1241=1,GAMMA.INV(Data!W1241,INDEX(ChangeFactor!$R$6:$R$17,C1241),INDEX(ChangeFactor!$S$6:$S$17,C1241)),0)</f>
        <v/>
      </c>
      <c r="I1241" s="7">
        <f>NORM.S.INV(Data!X1241)</f>
        <v/>
      </c>
      <c r="J1241" s="7">
        <f>NORM.S.INV(Data!Y1241)</f>
        <v/>
      </c>
      <c r="K1241" s="7">
        <f>NORM.S.INV(Data!Z1241)</f>
        <v/>
      </c>
      <c r="L1241" s="7">
        <f>MAR1!$B$32*L1240+MAR1!$C$32*M1240+MAR1!$D$32*N1240+MAR1!$B$42*I1241+MAR1!$C$42*J1241+MAR1!$D$42*K1241</f>
        <v/>
      </c>
      <c r="M1241" s="7">
        <f>MAR1!$B$33*L1240+MAR1!$C$33*M1240+MAR1!$D$33*N1240+MAR1!$B$43*I1241+MAR1!$C$43*J1241+MAR1!$D$43*K1241</f>
        <v/>
      </c>
      <c r="N1241" s="7">
        <f>MAR1!$B$34*L1240+MAR1!$C$34*M1240+MAR1!$D$34*N1240+MAR1!$B$44*I1241+MAR1!$C$44*J1241+MAR1!$D$44*K1241</f>
        <v/>
      </c>
      <c r="O1241" s="12">
        <f>MAR1!$B$5+MAR1!$C$5*COS(2*PI()*B1241/365)+MAR1!$D$5*SIN(2*PI()*B1241/365)+IF(E1241=1,MAR1!$B$11+MAR1!$D$11*L1241,MAR1!$C$11+MAR1!$E$11*L1241)</f>
        <v/>
      </c>
      <c r="P1241" s="12">
        <f>MAR1!$B$6+MAR1!$C$6*COS(2*PI()*B1241/365)+MAR1!$D$6*SIN(2*PI()*B1241/365)+IF(E1241=1,MAR1!$B$12+MAR1!$D$12*M1241,MAR1!$C$12+MAR1!$E$12*M1241)</f>
        <v/>
      </c>
      <c r="Q1241" s="12">
        <f>MAR1!$B$7+MAR1!$C$7*COS(2*PI()*B1241/365)+MAR1!$D$7*SIN(2*PI()*B1241/365)+IF(E1241=1,MAR1!$B$13+MAR1!$D$13*N1241,MAR1!$C$13+MAR1!$E$13*N1241)</f>
        <v/>
      </c>
      <c r="R1241" s="12">
        <f>MAR1!$B$5+MAR1!$C$5*COS(2*PI()*B1241/365)+MAR1!$D$5*SIN(2*PI()*B1241/365)+INDEX(ChangeFactor!$F$6:$F$17,C1241)+IF(G1241=1,MAR1!$B$11+INDEX(ChangeFactor!$G$6:$G$17,C1241)*MAR1!$D$11*L1241,MAR1!$C$11+INDEX(ChangeFactor!$G$6:$G$17,C1241)*MAR1!$E$11*L1241)</f>
        <v/>
      </c>
    </row>
    <row r="1242">
      <c r="A1242" s="6">
        <f>Data!U1242</f>
        <v/>
      </c>
      <c r="B1242" s="6">
        <f>MOD(A1242-1,365)+1</f>
        <v/>
      </c>
      <c r="C1242" s="6">
        <f>MATCH(B1242,Markov!$C$6:$C$17,1)</f>
        <v/>
      </c>
      <c r="D1242" s="16">
        <f>Data!V1242</f>
        <v/>
      </c>
      <c r="E1242" s="6">
        <f>IF(D1242&lt;IF(E1241=1,INDEX(Markov!$I$6:$I$17,C1242),INDEX(Markov!$H$6:$H$17,C1242)),1,0)</f>
        <v/>
      </c>
      <c r="F1242" s="12">
        <f>IF(E1242=1,GAMMA.INV(Data!W1242,INDEX(Markov!$Q$6:$Q$17,C1242),INDEX(Markov!$R$6:$R$17,C1242)),0)</f>
        <v/>
      </c>
      <c r="G1242" s="6">
        <f>IF(D1242&lt;IF(G1241=1,INDEX(ChangeFactor!$O$6:$O$17,C1242),INDEX(ChangeFactor!$N$6:$N$17,C1242)),1,0)</f>
        <v/>
      </c>
      <c r="H1242" s="12">
        <f>IF(G1242=1,GAMMA.INV(Data!W1242,INDEX(ChangeFactor!$R$6:$R$17,C1242),INDEX(ChangeFactor!$S$6:$S$17,C1242)),0)</f>
        <v/>
      </c>
      <c r="I1242" s="7">
        <f>NORM.S.INV(Data!X1242)</f>
        <v/>
      </c>
      <c r="J1242" s="7">
        <f>NORM.S.INV(Data!Y1242)</f>
        <v/>
      </c>
      <c r="K1242" s="7">
        <f>NORM.S.INV(Data!Z1242)</f>
        <v/>
      </c>
      <c r="L1242" s="7">
        <f>MAR1!$B$32*L1241+MAR1!$C$32*M1241+MAR1!$D$32*N1241+MAR1!$B$42*I1242+MAR1!$C$42*J1242+MAR1!$D$42*K1242</f>
        <v/>
      </c>
      <c r="M1242" s="7">
        <f>MAR1!$B$33*L1241+MAR1!$C$33*M1241+MAR1!$D$33*N1241+MAR1!$B$43*I1242+MAR1!$C$43*J1242+MAR1!$D$43*K1242</f>
        <v/>
      </c>
      <c r="N1242" s="7">
        <f>MAR1!$B$34*L1241+MAR1!$C$34*M1241+MAR1!$D$34*N1241+MAR1!$B$44*I1242+MAR1!$C$44*J1242+MAR1!$D$44*K1242</f>
        <v/>
      </c>
      <c r="O1242" s="12">
        <f>MAR1!$B$5+MAR1!$C$5*COS(2*PI()*B1242/365)+MAR1!$D$5*SIN(2*PI()*B1242/365)+IF(E1242=1,MAR1!$B$11+MAR1!$D$11*L1242,MAR1!$C$11+MAR1!$E$11*L1242)</f>
        <v/>
      </c>
      <c r="P1242" s="12">
        <f>MAR1!$B$6+MAR1!$C$6*COS(2*PI()*B1242/365)+MAR1!$D$6*SIN(2*PI()*B1242/365)+IF(E1242=1,MAR1!$B$12+MAR1!$D$12*M1242,MAR1!$C$12+MAR1!$E$12*M1242)</f>
        <v/>
      </c>
      <c r="Q1242" s="12">
        <f>MAR1!$B$7+MAR1!$C$7*COS(2*PI()*B1242/365)+MAR1!$D$7*SIN(2*PI()*B1242/365)+IF(E1242=1,MAR1!$B$13+MAR1!$D$13*N1242,MAR1!$C$13+MAR1!$E$13*N1242)</f>
        <v/>
      </c>
      <c r="R1242" s="12">
        <f>MAR1!$B$5+MAR1!$C$5*COS(2*PI()*B1242/365)+MAR1!$D$5*SIN(2*PI()*B1242/365)+INDEX(ChangeFactor!$F$6:$F$17,C1242)+IF(G1242=1,MAR1!$B$11+INDEX(ChangeFactor!$G$6:$G$17,C1242)*MAR1!$D$11*L1242,MAR1!$C$11+INDEX(ChangeFactor!$G$6:$G$17,C1242)*MAR1!$E$11*L1242)</f>
        <v/>
      </c>
    </row>
    <row r="1243">
      <c r="A1243" s="6">
        <f>Data!U1243</f>
        <v/>
      </c>
      <c r="B1243" s="6">
        <f>MOD(A1243-1,365)+1</f>
        <v/>
      </c>
      <c r="C1243" s="6">
        <f>MATCH(B1243,Markov!$C$6:$C$17,1)</f>
        <v/>
      </c>
      <c r="D1243" s="16">
        <f>Data!V1243</f>
        <v/>
      </c>
      <c r="E1243" s="6">
        <f>IF(D1243&lt;IF(E1242=1,INDEX(Markov!$I$6:$I$17,C1243),INDEX(Markov!$H$6:$H$17,C1243)),1,0)</f>
        <v/>
      </c>
      <c r="F1243" s="12">
        <f>IF(E1243=1,GAMMA.INV(Data!W1243,INDEX(Markov!$Q$6:$Q$17,C1243),INDEX(Markov!$R$6:$R$17,C1243)),0)</f>
        <v/>
      </c>
      <c r="G1243" s="6">
        <f>IF(D1243&lt;IF(G1242=1,INDEX(ChangeFactor!$O$6:$O$17,C1243),INDEX(ChangeFactor!$N$6:$N$17,C1243)),1,0)</f>
        <v/>
      </c>
      <c r="H1243" s="12">
        <f>IF(G1243=1,GAMMA.INV(Data!W1243,INDEX(ChangeFactor!$R$6:$R$17,C1243),INDEX(ChangeFactor!$S$6:$S$17,C1243)),0)</f>
        <v/>
      </c>
      <c r="I1243" s="7">
        <f>NORM.S.INV(Data!X1243)</f>
        <v/>
      </c>
      <c r="J1243" s="7">
        <f>NORM.S.INV(Data!Y1243)</f>
        <v/>
      </c>
      <c r="K1243" s="7">
        <f>NORM.S.INV(Data!Z1243)</f>
        <v/>
      </c>
      <c r="L1243" s="7">
        <f>MAR1!$B$32*L1242+MAR1!$C$32*M1242+MAR1!$D$32*N1242+MAR1!$B$42*I1243+MAR1!$C$42*J1243+MAR1!$D$42*K1243</f>
        <v/>
      </c>
      <c r="M1243" s="7">
        <f>MAR1!$B$33*L1242+MAR1!$C$33*M1242+MAR1!$D$33*N1242+MAR1!$B$43*I1243+MAR1!$C$43*J1243+MAR1!$D$43*K1243</f>
        <v/>
      </c>
      <c r="N1243" s="7">
        <f>MAR1!$B$34*L1242+MAR1!$C$34*M1242+MAR1!$D$34*N1242+MAR1!$B$44*I1243+MAR1!$C$44*J1243+MAR1!$D$44*K1243</f>
        <v/>
      </c>
      <c r="O1243" s="12">
        <f>MAR1!$B$5+MAR1!$C$5*COS(2*PI()*B1243/365)+MAR1!$D$5*SIN(2*PI()*B1243/365)+IF(E1243=1,MAR1!$B$11+MAR1!$D$11*L1243,MAR1!$C$11+MAR1!$E$11*L1243)</f>
        <v/>
      </c>
      <c r="P1243" s="12">
        <f>MAR1!$B$6+MAR1!$C$6*COS(2*PI()*B1243/365)+MAR1!$D$6*SIN(2*PI()*B1243/365)+IF(E1243=1,MAR1!$B$12+MAR1!$D$12*M1243,MAR1!$C$12+MAR1!$E$12*M1243)</f>
        <v/>
      </c>
      <c r="Q1243" s="12">
        <f>MAR1!$B$7+MAR1!$C$7*COS(2*PI()*B1243/365)+MAR1!$D$7*SIN(2*PI()*B1243/365)+IF(E1243=1,MAR1!$B$13+MAR1!$D$13*N1243,MAR1!$C$13+MAR1!$E$13*N1243)</f>
        <v/>
      </c>
      <c r="R1243" s="12">
        <f>MAR1!$B$5+MAR1!$C$5*COS(2*PI()*B1243/365)+MAR1!$D$5*SIN(2*PI()*B1243/365)+INDEX(ChangeFactor!$F$6:$F$17,C1243)+IF(G1243=1,MAR1!$B$11+INDEX(ChangeFactor!$G$6:$G$17,C1243)*MAR1!$D$11*L1243,MAR1!$C$11+INDEX(ChangeFactor!$G$6:$G$17,C1243)*MAR1!$E$11*L1243)</f>
        <v/>
      </c>
    </row>
    <row r="1244">
      <c r="A1244" s="6">
        <f>Data!U1244</f>
        <v/>
      </c>
      <c r="B1244" s="6">
        <f>MOD(A1244-1,365)+1</f>
        <v/>
      </c>
      <c r="C1244" s="6">
        <f>MATCH(B1244,Markov!$C$6:$C$17,1)</f>
        <v/>
      </c>
      <c r="D1244" s="16">
        <f>Data!V1244</f>
        <v/>
      </c>
      <c r="E1244" s="6">
        <f>IF(D1244&lt;IF(E1243=1,INDEX(Markov!$I$6:$I$17,C1244),INDEX(Markov!$H$6:$H$17,C1244)),1,0)</f>
        <v/>
      </c>
      <c r="F1244" s="12">
        <f>IF(E1244=1,GAMMA.INV(Data!W1244,INDEX(Markov!$Q$6:$Q$17,C1244),INDEX(Markov!$R$6:$R$17,C1244)),0)</f>
        <v/>
      </c>
      <c r="G1244" s="6">
        <f>IF(D1244&lt;IF(G1243=1,INDEX(ChangeFactor!$O$6:$O$17,C1244),INDEX(ChangeFactor!$N$6:$N$17,C1244)),1,0)</f>
        <v/>
      </c>
      <c r="H1244" s="12">
        <f>IF(G1244=1,GAMMA.INV(Data!W1244,INDEX(ChangeFactor!$R$6:$R$17,C1244),INDEX(ChangeFactor!$S$6:$S$17,C1244)),0)</f>
        <v/>
      </c>
      <c r="I1244" s="7">
        <f>NORM.S.INV(Data!X1244)</f>
        <v/>
      </c>
      <c r="J1244" s="7">
        <f>NORM.S.INV(Data!Y1244)</f>
        <v/>
      </c>
      <c r="K1244" s="7">
        <f>NORM.S.INV(Data!Z1244)</f>
        <v/>
      </c>
      <c r="L1244" s="7">
        <f>MAR1!$B$32*L1243+MAR1!$C$32*M1243+MAR1!$D$32*N1243+MAR1!$B$42*I1244+MAR1!$C$42*J1244+MAR1!$D$42*K1244</f>
        <v/>
      </c>
      <c r="M1244" s="7">
        <f>MAR1!$B$33*L1243+MAR1!$C$33*M1243+MAR1!$D$33*N1243+MAR1!$B$43*I1244+MAR1!$C$43*J1244+MAR1!$D$43*K1244</f>
        <v/>
      </c>
      <c r="N1244" s="7">
        <f>MAR1!$B$34*L1243+MAR1!$C$34*M1243+MAR1!$D$34*N1243+MAR1!$B$44*I1244+MAR1!$C$44*J1244+MAR1!$D$44*K1244</f>
        <v/>
      </c>
      <c r="O1244" s="12">
        <f>MAR1!$B$5+MAR1!$C$5*COS(2*PI()*B1244/365)+MAR1!$D$5*SIN(2*PI()*B1244/365)+IF(E1244=1,MAR1!$B$11+MAR1!$D$11*L1244,MAR1!$C$11+MAR1!$E$11*L1244)</f>
        <v/>
      </c>
      <c r="P1244" s="12">
        <f>MAR1!$B$6+MAR1!$C$6*COS(2*PI()*B1244/365)+MAR1!$D$6*SIN(2*PI()*B1244/365)+IF(E1244=1,MAR1!$B$12+MAR1!$D$12*M1244,MAR1!$C$12+MAR1!$E$12*M1244)</f>
        <v/>
      </c>
      <c r="Q1244" s="12">
        <f>MAR1!$B$7+MAR1!$C$7*COS(2*PI()*B1244/365)+MAR1!$D$7*SIN(2*PI()*B1244/365)+IF(E1244=1,MAR1!$B$13+MAR1!$D$13*N1244,MAR1!$C$13+MAR1!$E$13*N1244)</f>
        <v/>
      </c>
      <c r="R1244" s="12">
        <f>MAR1!$B$5+MAR1!$C$5*COS(2*PI()*B1244/365)+MAR1!$D$5*SIN(2*PI()*B1244/365)+INDEX(ChangeFactor!$F$6:$F$17,C1244)+IF(G1244=1,MAR1!$B$11+INDEX(ChangeFactor!$G$6:$G$17,C1244)*MAR1!$D$11*L1244,MAR1!$C$11+INDEX(ChangeFactor!$G$6:$G$17,C1244)*MAR1!$E$11*L1244)</f>
        <v/>
      </c>
    </row>
    <row r="1245">
      <c r="A1245" s="6">
        <f>Data!U1245</f>
        <v/>
      </c>
      <c r="B1245" s="6">
        <f>MOD(A1245-1,365)+1</f>
        <v/>
      </c>
      <c r="C1245" s="6">
        <f>MATCH(B1245,Markov!$C$6:$C$17,1)</f>
        <v/>
      </c>
      <c r="D1245" s="16">
        <f>Data!V1245</f>
        <v/>
      </c>
      <c r="E1245" s="6">
        <f>IF(D1245&lt;IF(E1244=1,INDEX(Markov!$I$6:$I$17,C1245),INDEX(Markov!$H$6:$H$17,C1245)),1,0)</f>
        <v/>
      </c>
      <c r="F1245" s="12">
        <f>IF(E1245=1,GAMMA.INV(Data!W1245,INDEX(Markov!$Q$6:$Q$17,C1245),INDEX(Markov!$R$6:$R$17,C1245)),0)</f>
        <v/>
      </c>
      <c r="G1245" s="6">
        <f>IF(D1245&lt;IF(G1244=1,INDEX(ChangeFactor!$O$6:$O$17,C1245),INDEX(ChangeFactor!$N$6:$N$17,C1245)),1,0)</f>
        <v/>
      </c>
      <c r="H1245" s="12">
        <f>IF(G1245=1,GAMMA.INV(Data!W1245,INDEX(ChangeFactor!$R$6:$R$17,C1245),INDEX(ChangeFactor!$S$6:$S$17,C1245)),0)</f>
        <v/>
      </c>
      <c r="I1245" s="7">
        <f>NORM.S.INV(Data!X1245)</f>
        <v/>
      </c>
      <c r="J1245" s="7">
        <f>NORM.S.INV(Data!Y1245)</f>
        <v/>
      </c>
      <c r="K1245" s="7">
        <f>NORM.S.INV(Data!Z1245)</f>
        <v/>
      </c>
      <c r="L1245" s="7">
        <f>MAR1!$B$32*L1244+MAR1!$C$32*M1244+MAR1!$D$32*N1244+MAR1!$B$42*I1245+MAR1!$C$42*J1245+MAR1!$D$42*K1245</f>
        <v/>
      </c>
      <c r="M1245" s="7">
        <f>MAR1!$B$33*L1244+MAR1!$C$33*M1244+MAR1!$D$33*N1244+MAR1!$B$43*I1245+MAR1!$C$43*J1245+MAR1!$D$43*K1245</f>
        <v/>
      </c>
      <c r="N1245" s="7">
        <f>MAR1!$B$34*L1244+MAR1!$C$34*M1244+MAR1!$D$34*N1244+MAR1!$B$44*I1245+MAR1!$C$44*J1245+MAR1!$D$44*K1245</f>
        <v/>
      </c>
      <c r="O1245" s="12">
        <f>MAR1!$B$5+MAR1!$C$5*COS(2*PI()*B1245/365)+MAR1!$D$5*SIN(2*PI()*B1245/365)+IF(E1245=1,MAR1!$B$11+MAR1!$D$11*L1245,MAR1!$C$11+MAR1!$E$11*L1245)</f>
        <v/>
      </c>
      <c r="P1245" s="12">
        <f>MAR1!$B$6+MAR1!$C$6*COS(2*PI()*B1245/365)+MAR1!$D$6*SIN(2*PI()*B1245/365)+IF(E1245=1,MAR1!$B$12+MAR1!$D$12*M1245,MAR1!$C$12+MAR1!$E$12*M1245)</f>
        <v/>
      </c>
      <c r="Q1245" s="12">
        <f>MAR1!$B$7+MAR1!$C$7*COS(2*PI()*B1245/365)+MAR1!$D$7*SIN(2*PI()*B1245/365)+IF(E1245=1,MAR1!$B$13+MAR1!$D$13*N1245,MAR1!$C$13+MAR1!$E$13*N1245)</f>
        <v/>
      </c>
      <c r="R1245" s="12">
        <f>MAR1!$B$5+MAR1!$C$5*COS(2*PI()*B1245/365)+MAR1!$D$5*SIN(2*PI()*B1245/365)+INDEX(ChangeFactor!$F$6:$F$17,C1245)+IF(G1245=1,MAR1!$B$11+INDEX(ChangeFactor!$G$6:$G$17,C1245)*MAR1!$D$11*L1245,MAR1!$C$11+INDEX(ChangeFactor!$G$6:$G$17,C1245)*MAR1!$E$11*L1245)</f>
        <v/>
      </c>
    </row>
    <row r="1246">
      <c r="A1246" s="6">
        <f>Data!U1246</f>
        <v/>
      </c>
      <c r="B1246" s="6">
        <f>MOD(A1246-1,365)+1</f>
        <v/>
      </c>
      <c r="C1246" s="6">
        <f>MATCH(B1246,Markov!$C$6:$C$17,1)</f>
        <v/>
      </c>
      <c r="D1246" s="16">
        <f>Data!V1246</f>
        <v/>
      </c>
      <c r="E1246" s="6">
        <f>IF(D1246&lt;IF(E1245=1,INDEX(Markov!$I$6:$I$17,C1246),INDEX(Markov!$H$6:$H$17,C1246)),1,0)</f>
        <v/>
      </c>
      <c r="F1246" s="12">
        <f>IF(E1246=1,GAMMA.INV(Data!W1246,INDEX(Markov!$Q$6:$Q$17,C1246),INDEX(Markov!$R$6:$R$17,C1246)),0)</f>
        <v/>
      </c>
      <c r="G1246" s="6">
        <f>IF(D1246&lt;IF(G1245=1,INDEX(ChangeFactor!$O$6:$O$17,C1246),INDEX(ChangeFactor!$N$6:$N$17,C1246)),1,0)</f>
        <v/>
      </c>
      <c r="H1246" s="12">
        <f>IF(G1246=1,GAMMA.INV(Data!W1246,INDEX(ChangeFactor!$R$6:$R$17,C1246),INDEX(ChangeFactor!$S$6:$S$17,C1246)),0)</f>
        <v/>
      </c>
      <c r="I1246" s="7">
        <f>NORM.S.INV(Data!X1246)</f>
        <v/>
      </c>
      <c r="J1246" s="7">
        <f>NORM.S.INV(Data!Y1246)</f>
        <v/>
      </c>
      <c r="K1246" s="7">
        <f>NORM.S.INV(Data!Z1246)</f>
        <v/>
      </c>
      <c r="L1246" s="7">
        <f>MAR1!$B$32*L1245+MAR1!$C$32*M1245+MAR1!$D$32*N1245+MAR1!$B$42*I1246+MAR1!$C$42*J1246+MAR1!$D$42*K1246</f>
        <v/>
      </c>
      <c r="M1246" s="7">
        <f>MAR1!$B$33*L1245+MAR1!$C$33*M1245+MAR1!$D$33*N1245+MAR1!$B$43*I1246+MAR1!$C$43*J1246+MAR1!$D$43*K1246</f>
        <v/>
      </c>
      <c r="N1246" s="7">
        <f>MAR1!$B$34*L1245+MAR1!$C$34*M1245+MAR1!$D$34*N1245+MAR1!$B$44*I1246+MAR1!$C$44*J1246+MAR1!$D$44*K1246</f>
        <v/>
      </c>
      <c r="O1246" s="12">
        <f>MAR1!$B$5+MAR1!$C$5*COS(2*PI()*B1246/365)+MAR1!$D$5*SIN(2*PI()*B1246/365)+IF(E1246=1,MAR1!$B$11+MAR1!$D$11*L1246,MAR1!$C$11+MAR1!$E$11*L1246)</f>
        <v/>
      </c>
      <c r="P1246" s="12">
        <f>MAR1!$B$6+MAR1!$C$6*COS(2*PI()*B1246/365)+MAR1!$D$6*SIN(2*PI()*B1246/365)+IF(E1246=1,MAR1!$B$12+MAR1!$D$12*M1246,MAR1!$C$12+MAR1!$E$12*M1246)</f>
        <v/>
      </c>
      <c r="Q1246" s="12">
        <f>MAR1!$B$7+MAR1!$C$7*COS(2*PI()*B1246/365)+MAR1!$D$7*SIN(2*PI()*B1246/365)+IF(E1246=1,MAR1!$B$13+MAR1!$D$13*N1246,MAR1!$C$13+MAR1!$E$13*N1246)</f>
        <v/>
      </c>
      <c r="R1246" s="12">
        <f>MAR1!$B$5+MAR1!$C$5*COS(2*PI()*B1246/365)+MAR1!$D$5*SIN(2*PI()*B1246/365)+INDEX(ChangeFactor!$F$6:$F$17,C1246)+IF(G1246=1,MAR1!$B$11+INDEX(ChangeFactor!$G$6:$G$17,C1246)*MAR1!$D$11*L1246,MAR1!$C$11+INDEX(ChangeFactor!$G$6:$G$17,C1246)*MAR1!$E$11*L1246)</f>
        <v/>
      </c>
    </row>
    <row r="1247">
      <c r="A1247" s="6">
        <f>Data!U1247</f>
        <v/>
      </c>
      <c r="B1247" s="6">
        <f>MOD(A1247-1,365)+1</f>
        <v/>
      </c>
      <c r="C1247" s="6">
        <f>MATCH(B1247,Markov!$C$6:$C$17,1)</f>
        <v/>
      </c>
      <c r="D1247" s="16">
        <f>Data!V1247</f>
        <v/>
      </c>
      <c r="E1247" s="6">
        <f>IF(D1247&lt;IF(E1246=1,INDEX(Markov!$I$6:$I$17,C1247),INDEX(Markov!$H$6:$H$17,C1247)),1,0)</f>
        <v/>
      </c>
      <c r="F1247" s="12">
        <f>IF(E1247=1,GAMMA.INV(Data!W1247,INDEX(Markov!$Q$6:$Q$17,C1247),INDEX(Markov!$R$6:$R$17,C1247)),0)</f>
        <v/>
      </c>
      <c r="G1247" s="6">
        <f>IF(D1247&lt;IF(G1246=1,INDEX(ChangeFactor!$O$6:$O$17,C1247),INDEX(ChangeFactor!$N$6:$N$17,C1247)),1,0)</f>
        <v/>
      </c>
      <c r="H1247" s="12">
        <f>IF(G1247=1,GAMMA.INV(Data!W1247,INDEX(ChangeFactor!$R$6:$R$17,C1247),INDEX(ChangeFactor!$S$6:$S$17,C1247)),0)</f>
        <v/>
      </c>
      <c r="I1247" s="7">
        <f>NORM.S.INV(Data!X1247)</f>
        <v/>
      </c>
      <c r="J1247" s="7">
        <f>NORM.S.INV(Data!Y1247)</f>
        <v/>
      </c>
      <c r="K1247" s="7">
        <f>NORM.S.INV(Data!Z1247)</f>
        <v/>
      </c>
      <c r="L1247" s="7">
        <f>MAR1!$B$32*L1246+MAR1!$C$32*M1246+MAR1!$D$32*N1246+MAR1!$B$42*I1247+MAR1!$C$42*J1247+MAR1!$D$42*K1247</f>
        <v/>
      </c>
      <c r="M1247" s="7">
        <f>MAR1!$B$33*L1246+MAR1!$C$33*M1246+MAR1!$D$33*N1246+MAR1!$B$43*I1247+MAR1!$C$43*J1247+MAR1!$D$43*K1247</f>
        <v/>
      </c>
      <c r="N1247" s="7">
        <f>MAR1!$B$34*L1246+MAR1!$C$34*M1246+MAR1!$D$34*N1246+MAR1!$B$44*I1247+MAR1!$C$44*J1247+MAR1!$D$44*K1247</f>
        <v/>
      </c>
      <c r="O1247" s="12">
        <f>MAR1!$B$5+MAR1!$C$5*COS(2*PI()*B1247/365)+MAR1!$D$5*SIN(2*PI()*B1247/365)+IF(E1247=1,MAR1!$B$11+MAR1!$D$11*L1247,MAR1!$C$11+MAR1!$E$11*L1247)</f>
        <v/>
      </c>
      <c r="P1247" s="12">
        <f>MAR1!$B$6+MAR1!$C$6*COS(2*PI()*B1247/365)+MAR1!$D$6*SIN(2*PI()*B1247/365)+IF(E1247=1,MAR1!$B$12+MAR1!$D$12*M1247,MAR1!$C$12+MAR1!$E$12*M1247)</f>
        <v/>
      </c>
      <c r="Q1247" s="12">
        <f>MAR1!$B$7+MAR1!$C$7*COS(2*PI()*B1247/365)+MAR1!$D$7*SIN(2*PI()*B1247/365)+IF(E1247=1,MAR1!$B$13+MAR1!$D$13*N1247,MAR1!$C$13+MAR1!$E$13*N1247)</f>
        <v/>
      </c>
      <c r="R1247" s="12">
        <f>MAR1!$B$5+MAR1!$C$5*COS(2*PI()*B1247/365)+MAR1!$D$5*SIN(2*PI()*B1247/365)+INDEX(ChangeFactor!$F$6:$F$17,C1247)+IF(G1247=1,MAR1!$B$11+INDEX(ChangeFactor!$G$6:$G$17,C1247)*MAR1!$D$11*L1247,MAR1!$C$11+INDEX(ChangeFactor!$G$6:$G$17,C1247)*MAR1!$E$11*L1247)</f>
        <v/>
      </c>
    </row>
    <row r="1248">
      <c r="A1248" s="6">
        <f>Data!U1248</f>
        <v/>
      </c>
      <c r="B1248" s="6">
        <f>MOD(A1248-1,365)+1</f>
        <v/>
      </c>
      <c r="C1248" s="6">
        <f>MATCH(B1248,Markov!$C$6:$C$17,1)</f>
        <v/>
      </c>
      <c r="D1248" s="16">
        <f>Data!V1248</f>
        <v/>
      </c>
      <c r="E1248" s="6">
        <f>IF(D1248&lt;IF(E1247=1,INDEX(Markov!$I$6:$I$17,C1248),INDEX(Markov!$H$6:$H$17,C1248)),1,0)</f>
        <v/>
      </c>
      <c r="F1248" s="12">
        <f>IF(E1248=1,GAMMA.INV(Data!W1248,INDEX(Markov!$Q$6:$Q$17,C1248),INDEX(Markov!$R$6:$R$17,C1248)),0)</f>
        <v/>
      </c>
      <c r="G1248" s="6">
        <f>IF(D1248&lt;IF(G1247=1,INDEX(ChangeFactor!$O$6:$O$17,C1248),INDEX(ChangeFactor!$N$6:$N$17,C1248)),1,0)</f>
        <v/>
      </c>
      <c r="H1248" s="12">
        <f>IF(G1248=1,GAMMA.INV(Data!W1248,INDEX(ChangeFactor!$R$6:$R$17,C1248),INDEX(ChangeFactor!$S$6:$S$17,C1248)),0)</f>
        <v/>
      </c>
      <c r="I1248" s="7">
        <f>NORM.S.INV(Data!X1248)</f>
        <v/>
      </c>
      <c r="J1248" s="7">
        <f>NORM.S.INV(Data!Y1248)</f>
        <v/>
      </c>
      <c r="K1248" s="7">
        <f>NORM.S.INV(Data!Z1248)</f>
        <v/>
      </c>
      <c r="L1248" s="7">
        <f>MAR1!$B$32*L1247+MAR1!$C$32*M1247+MAR1!$D$32*N1247+MAR1!$B$42*I1248+MAR1!$C$42*J1248+MAR1!$D$42*K1248</f>
        <v/>
      </c>
      <c r="M1248" s="7">
        <f>MAR1!$B$33*L1247+MAR1!$C$33*M1247+MAR1!$D$33*N1247+MAR1!$B$43*I1248+MAR1!$C$43*J1248+MAR1!$D$43*K1248</f>
        <v/>
      </c>
      <c r="N1248" s="7">
        <f>MAR1!$B$34*L1247+MAR1!$C$34*M1247+MAR1!$D$34*N1247+MAR1!$B$44*I1248+MAR1!$C$44*J1248+MAR1!$D$44*K1248</f>
        <v/>
      </c>
      <c r="O1248" s="12">
        <f>MAR1!$B$5+MAR1!$C$5*COS(2*PI()*B1248/365)+MAR1!$D$5*SIN(2*PI()*B1248/365)+IF(E1248=1,MAR1!$B$11+MAR1!$D$11*L1248,MAR1!$C$11+MAR1!$E$11*L1248)</f>
        <v/>
      </c>
      <c r="P1248" s="12">
        <f>MAR1!$B$6+MAR1!$C$6*COS(2*PI()*B1248/365)+MAR1!$D$6*SIN(2*PI()*B1248/365)+IF(E1248=1,MAR1!$B$12+MAR1!$D$12*M1248,MAR1!$C$12+MAR1!$E$12*M1248)</f>
        <v/>
      </c>
      <c r="Q1248" s="12">
        <f>MAR1!$B$7+MAR1!$C$7*COS(2*PI()*B1248/365)+MAR1!$D$7*SIN(2*PI()*B1248/365)+IF(E1248=1,MAR1!$B$13+MAR1!$D$13*N1248,MAR1!$C$13+MAR1!$E$13*N1248)</f>
        <v/>
      </c>
      <c r="R1248" s="12">
        <f>MAR1!$B$5+MAR1!$C$5*COS(2*PI()*B1248/365)+MAR1!$D$5*SIN(2*PI()*B1248/365)+INDEX(ChangeFactor!$F$6:$F$17,C1248)+IF(G1248=1,MAR1!$B$11+INDEX(ChangeFactor!$G$6:$G$17,C1248)*MAR1!$D$11*L1248,MAR1!$C$11+INDEX(ChangeFactor!$G$6:$G$17,C1248)*MAR1!$E$11*L1248)</f>
        <v/>
      </c>
    </row>
    <row r="1249">
      <c r="A1249" s="6">
        <f>Data!U1249</f>
        <v/>
      </c>
      <c r="B1249" s="6">
        <f>MOD(A1249-1,365)+1</f>
        <v/>
      </c>
      <c r="C1249" s="6">
        <f>MATCH(B1249,Markov!$C$6:$C$17,1)</f>
        <v/>
      </c>
      <c r="D1249" s="16">
        <f>Data!V1249</f>
        <v/>
      </c>
      <c r="E1249" s="6">
        <f>IF(D1249&lt;IF(E1248=1,INDEX(Markov!$I$6:$I$17,C1249),INDEX(Markov!$H$6:$H$17,C1249)),1,0)</f>
        <v/>
      </c>
      <c r="F1249" s="12">
        <f>IF(E1249=1,GAMMA.INV(Data!W1249,INDEX(Markov!$Q$6:$Q$17,C1249),INDEX(Markov!$R$6:$R$17,C1249)),0)</f>
        <v/>
      </c>
      <c r="G1249" s="6">
        <f>IF(D1249&lt;IF(G1248=1,INDEX(ChangeFactor!$O$6:$O$17,C1249),INDEX(ChangeFactor!$N$6:$N$17,C1249)),1,0)</f>
        <v/>
      </c>
      <c r="H1249" s="12">
        <f>IF(G1249=1,GAMMA.INV(Data!W1249,INDEX(ChangeFactor!$R$6:$R$17,C1249),INDEX(ChangeFactor!$S$6:$S$17,C1249)),0)</f>
        <v/>
      </c>
      <c r="I1249" s="7">
        <f>NORM.S.INV(Data!X1249)</f>
        <v/>
      </c>
      <c r="J1249" s="7">
        <f>NORM.S.INV(Data!Y1249)</f>
        <v/>
      </c>
      <c r="K1249" s="7">
        <f>NORM.S.INV(Data!Z1249)</f>
        <v/>
      </c>
      <c r="L1249" s="7">
        <f>MAR1!$B$32*L1248+MAR1!$C$32*M1248+MAR1!$D$32*N1248+MAR1!$B$42*I1249+MAR1!$C$42*J1249+MAR1!$D$42*K1249</f>
        <v/>
      </c>
      <c r="M1249" s="7">
        <f>MAR1!$B$33*L1248+MAR1!$C$33*M1248+MAR1!$D$33*N1248+MAR1!$B$43*I1249+MAR1!$C$43*J1249+MAR1!$D$43*K1249</f>
        <v/>
      </c>
      <c r="N1249" s="7">
        <f>MAR1!$B$34*L1248+MAR1!$C$34*M1248+MAR1!$D$34*N1248+MAR1!$B$44*I1249+MAR1!$C$44*J1249+MAR1!$D$44*K1249</f>
        <v/>
      </c>
      <c r="O1249" s="12">
        <f>MAR1!$B$5+MAR1!$C$5*COS(2*PI()*B1249/365)+MAR1!$D$5*SIN(2*PI()*B1249/365)+IF(E1249=1,MAR1!$B$11+MAR1!$D$11*L1249,MAR1!$C$11+MAR1!$E$11*L1249)</f>
        <v/>
      </c>
      <c r="P1249" s="12">
        <f>MAR1!$B$6+MAR1!$C$6*COS(2*PI()*B1249/365)+MAR1!$D$6*SIN(2*PI()*B1249/365)+IF(E1249=1,MAR1!$B$12+MAR1!$D$12*M1249,MAR1!$C$12+MAR1!$E$12*M1249)</f>
        <v/>
      </c>
      <c r="Q1249" s="12">
        <f>MAR1!$B$7+MAR1!$C$7*COS(2*PI()*B1249/365)+MAR1!$D$7*SIN(2*PI()*B1249/365)+IF(E1249=1,MAR1!$B$13+MAR1!$D$13*N1249,MAR1!$C$13+MAR1!$E$13*N1249)</f>
        <v/>
      </c>
      <c r="R1249" s="12">
        <f>MAR1!$B$5+MAR1!$C$5*COS(2*PI()*B1249/365)+MAR1!$D$5*SIN(2*PI()*B1249/365)+INDEX(ChangeFactor!$F$6:$F$17,C1249)+IF(G1249=1,MAR1!$B$11+INDEX(ChangeFactor!$G$6:$G$17,C1249)*MAR1!$D$11*L1249,MAR1!$C$11+INDEX(ChangeFactor!$G$6:$G$17,C1249)*MAR1!$E$11*L1249)</f>
        <v/>
      </c>
    </row>
    <row r="1250">
      <c r="A1250" s="6">
        <f>Data!U1250</f>
        <v/>
      </c>
      <c r="B1250" s="6">
        <f>MOD(A1250-1,365)+1</f>
        <v/>
      </c>
      <c r="C1250" s="6">
        <f>MATCH(B1250,Markov!$C$6:$C$17,1)</f>
        <v/>
      </c>
      <c r="D1250" s="16">
        <f>Data!V1250</f>
        <v/>
      </c>
      <c r="E1250" s="6">
        <f>IF(D1250&lt;IF(E1249=1,INDEX(Markov!$I$6:$I$17,C1250),INDEX(Markov!$H$6:$H$17,C1250)),1,0)</f>
        <v/>
      </c>
      <c r="F1250" s="12">
        <f>IF(E1250=1,GAMMA.INV(Data!W1250,INDEX(Markov!$Q$6:$Q$17,C1250),INDEX(Markov!$R$6:$R$17,C1250)),0)</f>
        <v/>
      </c>
      <c r="G1250" s="6">
        <f>IF(D1250&lt;IF(G1249=1,INDEX(ChangeFactor!$O$6:$O$17,C1250),INDEX(ChangeFactor!$N$6:$N$17,C1250)),1,0)</f>
        <v/>
      </c>
      <c r="H1250" s="12">
        <f>IF(G1250=1,GAMMA.INV(Data!W1250,INDEX(ChangeFactor!$R$6:$R$17,C1250),INDEX(ChangeFactor!$S$6:$S$17,C1250)),0)</f>
        <v/>
      </c>
      <c r="I1250" s="7">
        <f>NORM.S.INV(Data!X1250)</f>
        <v/>
      </c>
      <c r="J1250" s="7">
        <f>NORM.S.INV(Data!Y1250)</f>
        <v/>
      </c>
      <c r="K1250" s="7">
        <f>NORM.S.INV(Data!Z1250)</f>
        <v/>
      </c>
      <c r="L1250" s="7">
        <f>MAR1!$B$32*L1249+MAR1!$C$32*M1249+MAR1!$D$32*N1249+MAR1!$B$42*I1250+MAR1!$C$42*J1250+MAR1!$D$42*K1250</f>
        <v/>
      </c>
      <c r="M1250" s="7">
        <f>MAR1!$B$33*L1249+MAR1!$C$33*M1249+MAR1!$D$33*N1249+MAR1!$B$43*I1250+MAR1!$C$43*J1250+MAR1!$D$43*K1250</f>
        <v/>
      </c>
      <c r="N1250" s="7">
        <f>MAR1!$B$34*L1249+MAR1!$C$34*M1249+MAR1!$D$34*N1249+MAR1!$B$44*I1250+MAR1!$C$44*J1250+MAR1!$D$44*K1250</f>
        <v/>
      </c>
      <c r="O1250" s="12">
        <f>MAR1!$B$5+MAR1!$C$5*COS(2*PI()*B1250/365)+MAR1!$D$5*SIN(2*PI()*B1250/365)+IF(E1250=1,MAR1!$B$11+MAR1!$D$11*L1250,MAR1!$C$11+MAR1!$E$11*L1250)</f>
        <v/>
      </c>
      <c r="P1250" s="12">
        <f>MAR1!$B$6+MAR1!$C$6*COS(2*PI()*B1250/365)+MAR1!$D$6*SIN(2*PI()*B1250/365)+IF(E1250=1,MAR1!$B$12+MAR1!$D$12*M1250,MAR1!$C$12+MAR1!$E$12*M1250)</f>
        <v/>
      </c>
      <c r="Q1250" s="12">
        <f>MAR1!$B$7+MAR1!$C$7*COS(2*PI()*B1250/365)+MAR1!$D$7*SIN(2*PI()*B1250/365)+IF(E1250=1,MAR1!$B$13+MAR1!$D$13*N1250,MAR1!$C$13+MAR1!$E$13*N1250)</f>
        <v/>
      </c>
      <c r="R1250" s="12">
        <f>MAR1!$B$5+MAR1!$C$5*COS(2*PI()*B1250/365)+MAR1!$D$5*SIN(2*PI()*B1250/365)+INDEX(ChangeFactor!$F$6:$F$17,C1250)+IF(G1250=1,MAR1!$B$11+INDEX(ChangeFactor!$G$6:$G$17,C1250)*MAR1!$D$11*L1250,MAR1!$C$11+INDEX(ChangeFactor!$G$6:$G$17,C1250)*MAR1!$E$11*L1250)</f>
        <v/>
      </c>
    </row>
    <row r="1251">
      <c r="A1251" s="6">
        <f>Data!U1251</f>
        <v/>
      </c>
      <c r="B1251" s="6">
        <f>MOD(A1251-1,365)+1</f>
        <v/>
      </c>
      <c r="C1251" s="6">
        <f>MATCH(B1251,Markov!$C$6:$C$17,1)</f>
        <v/>
      </c>
      <c r="D1251" s="16">
        <f>Data!V1251</f>
        <v/>
      </c>
      <c r="E1251" s="6">
        <f>IF(D1251&lt;IF(E1250=1,INDEX(Markov!$I$6:$I$17,C1251),INDEX(Markov!$H$6:$H$17,C1251)),1,0)</f>
        <v/>
      </c>
      <c r="F1251" s="12">
        <f>IF(E1251=1,GAMMA.INV(Data!W1251,INDEX(Markov!$Q$6:$Q$17,C1251),INDEX(Markov!$R$6:$R$17,C1251)),0)</f>
        <v/>
      </c>
      <c r="G1251" s="6">
        <f>IF(D1251&lt;IF(G1250=1,INDEX(ChangeFactor!$O$6:$O$17,C1251),INDEX(ChangeFactor!$N$6:$N$17,C1251)),1,0)</f>
        <v/>
      </c>
      <c r="H1251" s="12">
        <f>IF(G1251=1,GAMMA.INV(Data!W1251,INDEX(ChangeFactor!$R$6:$R$17,C1251),INDEX(ChangeFactor!$S$6:$S$17,C1251)),0)</f>
        <v/>
      </c>
      <c r="I1251" s="7">
        <f>NORM.S.INV(Data!X1251)</f>
        <v/>
      </c>
      <c r="J1251" s="7">
        <f>NORM.S.INV(Data!Y1251)</f>
        <v/>
      </c>
      <c r="K1251" s="7">
        <f>NORM.S.INV(Data!Z1251)</f>
        <v/>
      </c>
      <c r="L1251" s="7">
        <f>MAR1!$B$32*L1250+MAR1!$C$32*M1250+MAR1!$D$32*N1250+MAR1!$B$42*I1251+MAR1!$C$42*J1251+MAR1!$D$42*K1251</f>
        <v/>
      </c>
      <c r="M1251" s="7">
        <f>MAR1!$B$33*L1250+MAR1!$C$33*M1250+MAR1!$D$33*N1250+MAR1!$B$43*I1251+MAR1!$C$43*J1251+MAR1!$D$43*K1251</f>
        <v/>
      </c>
      <c r="N1251" s="7">
        <f>MAR1!$B$34*L1250+MAR1!$C$34*M1250+MAR1!$D$34*N1250+MAR1!$B$44*I1251+MAR1!$C$44*J1251+MAR1!$D$44*K1251</f>
        <v/>
      </c>
      <c r="O1251" s="12">
        <f>MAR1!$B$5+MAR1!$C$5*COS(2*PI()*B1251/365)+MAR1!$D$5*SIN(2*PI()*B1251/365)+IF(E1251=1,MAR1!$B$11+MAR1!$D$11*L1251,MAR1!$C$11+MAR1!$E$11*L1251)</f>
        <v/>
      </c>
      <c r="P1251" s="12">
        <f>MAR1!$B$6+MAR1!$C$6*COS(2*PI()*B1251/365)+MAR1!$D$6*SIN(2*PI()*B1251/365)+IF(E1251=1,MAR1!$B$12+MAR1!$D$12*M1251,MAR1!$C$12+MAR1!$E$12*M1251)</f>
        <v/>
      </c>
      <c r="Q1251" s="12">
        <f>MAR1!$B$7+MAR1!$C$7*COS(2*PI()*B1251/365)+MAR1!$D$7*SIN(2*PI()*B1251/365)+IF(E1251=1,MAR1!$B$13+MAR1!$D$13*N1251,MAR1!$C$13+MAR1!$E$13*N1251)</f>
        <v/>
      </c>
      <c r="R1251" s="12">
        <f>MAR1!$B$5+MAR1!$C$5*COS(2*PI()*B1251/365)+MAR1!$D$5*SIN(2*PI()*B1251/365)+INDEX(ChangeFactor!$F$6:$F$17,C1251)+IF(G1251=1,MAR1!$B$11+INDEX(ChangeFactor!$G$6:$G$17,C1251)*MAR1!$D$11*L1251,MAR1!$C$11+INDEX(ChangeFactor!$G$6:$G$17,C1251)*MAR1!$E$11*L1251)</f>
        <v/>
      </c>
    </row>
    <row r="1252">
      <c r="A1252" s="6">
        <f>Data!U1252</f>
        <v/>
      </c>
      <c r="B1252" s="6">
        <f>MOD(A1252-1,365)+1</f>
        <v/>
      </c>
      <c r="C1252" s="6">
        <f>MATCH(B1252,Markov!$C$6:$C$17,1)</f>
        <v/>
      </c>
      <c r="D1252" s="16">
        <f>Data!V1252</f>
        <v/>
      </c>
      <c r="E1252" s="6">
        <f>IF(D1252&lt;IF(E1251=1,INDEX(Markov!$I$6:$I$17,C1252),INDEX(Markov!$H$6:$H$17,C1252)),1,0)</f>
        <v/>
      </c>
      <c r="F1252" s="12">
        <f>IF(E1252=1,GAMMA.INV(Data!W1252,INDEX(Markov!$Q$6:$Q$17,C1252),INDEX(Markov!$R$6:$R$17,C1252)),0)</f>
        <v/>
      </c>
      <c r="G1252" s="6">
        <f>IF(D1252&lt;IF(G1251=1,INDEX(ChangeFactor!$O$6:$O$17,C1252),INDEX(ChangeFactor!$N$6:$N$17,C1252)),1,0)</f>
        <v/>
      </c>
      <c r="H1252" s="12">
        <f>IF(G1252=1,GAMMA.INV(Data!W1252,INDEX(ChangeFactor!$R$6:$R$17,C1252),INDEX(ChangeFactor!$S$6:$S$17,C1252)),0)</f>
        <v/>
      </c>
      <c r="I1252" s="7">
        <f>NORM.S.INV(Data!X1252)</f>
        <v/>
      </c>
      <c r="J1252" s="7">
        <f>NORM.S.INV(Data!Y1252)</f>
        <v/>
      </c>
      <c r="K1252" s="7">
        <f>NORM.S.INV(Data!Z1252)</f>
        <v/>
      </c>
      <c r="L1252" s="7">
        <f>MAR1!$B$32*L1251+MAR1!$C$32*M1251+MAR1!$D$32*N1251+MAR1!$B$42*I1252+MAR1!$C$42*J1252+MAR1!$D$42*K1252</f>
        <v/>
      </c>
      <c r="M1252" s="7">
        <f>MAR1!$B$33*L1251+MAR1!$C$33*M1251+MAR1!$D$33*N1251+MAR1!$B$43*I1252+MAR1!$C$43*J1252+MAR1!$D$43*K1252</f>
        <v/>
      </c>
      <c r="N1252" s="7">
        <f>MAR1!$B$34*L1251+MAR1!$C$34*M1251+MAR1!$D$34*N1251+MAR1!$B$44*I1252+MAR1!$C$44*J1252+MAR1!$D$44*K1252</f>
        <v/>
      </c>
      <c r="O1252" s="12">
        <f>MAR1!$B$5+MAR1!$C$5*COS(2*PI()*B1252/365)+MAR1!$D$5*SIN(2*PI()*B1252/365)+IF(E1252=1,MAR1!$B$11+MAR1!$D$11*L1252,MAR1!$C$11+MAR1!$E$11*L1252)</f>
        <v/>
      </c>
      <c r="P1252" s="12">
        <f>MAR1!$B$6+MAR1!$C$6*COS(2*PI()*B1252/365)+MAR1!$D$6*SIN(2*PI()*B1252/365)+IF(E1252=1,MAR1!$B$12+MAR1!$D$12*M1252,MAR1!$C$12+MAR1!$E$12*M1252)</f>
        <v/>
      </c>
      <c r="Q1252" s="12">
        <f>MAR1!$B$7+MAR1!$C$7*COS(2*PI()*B1252/365)+MAR1!$D$7*SIN(2*PI()*B1252/365)+IF(E1252=1,MAR1!$B$13+MAR1!$D$13*N1252,MAR1!$C$13+MAR1!$E$13*N1252)</f>
        <v/>
      </c>
      <c r="R1252" s="12">
        <f>MAR1!$B$5+MAR1!$C$5*COS(2*PI()*B1252/365)+MAR1!$D$5*SIN(2*PI()*B1252/365)+INDEX(ChangeFactor!$F$6:$F$17,C1252)+IF(G1252=1,MAR1!$B$11+INDEX(ChangeFactor!$G$6:$G$17,C1252)*MAR1!$D$11*L1252,MAR1!$C$11+INDEX(ChangeFactor!$G$6:$G$17,C1252)*MAR1!$E$11*L1252)</f>
        <v/>
      </c>
    </row>
    <row r="1253">
      <c r="A1253" s="6">
        <f>Data!U1253</f>
        <v/>
      </c>
      <c r="B1253" s="6">
        <f>MOD(A1253-1,365)+1</f>
        <v/>
      </c>
      <c r="C1253" s="6">
        <f>MATCH(B1253,Markov!$C$6:$C$17,1)</f>
        <v/>
      </c>
      <c r="D1253" s="16">
        <f>Data!V1253</f>
        <v/>
      </c>
      <c r="E1253" s="6">
        <f>IF(D1253&lt;IF(E1252=1,INDEX(Markov!$I$6:$I$17,C1253),INDEX(Markov!$H$6:$H$17,C1253)),1,0)</f>
        <v/>
      </c>
      <c r="F1253" s="12">
        <f>IF(E1253=1,GAMMA.INV(Data!W1253,INDEX(Markov!$Q$6:$Q$17,C1253),INDEX(Markov!$R$6:$R$17,C1253)),0)</f>
        <v/>
      </c>
      <c r="G1253" s="6">
        <f>IF(D1253&lt;IF(G1252=1,INDEX(ChangeFactor!$O$6:$O$17,C1253),INDEX(ChangeFactor!$N$6:$N$17,C1253)),1,0)</f>
        <v/>
      </c>
      <c r="H1253" s="12">
        <f>IF(G1253=1,GAMMA.INV(Data!W1253,INDEX(ChangeFactor!$R$6:$R$17,C1253),INDEX(ChangeFactor!$S$6:$S$17,C1253)),0)</f>
        <v/>
      </c>
      <c r="I1253" s="7">
        <f>NORM.S.INV(Data!X1253)</f>
        <v/>
      </c>
      <c r="J1253" s="7">
        <f>NORM.S.INV(Data!Y1253)</f>
        <v/>
      </c>
      <c r="K1253" s="7">
        <f>NORM.S.INV(Data!Z1253)</f>
        <v/>
      </c>
      <c r="L1253" s="7">
        <f>MAR1!$B$32*L1252+MAR1!$C$32*M1252+MAR1!$D$32*N1252+MAR1!$B$42*I1253+MAR1!$C$42*J1253+MAR1!$D$42*K1253</f>
        <v/>
      </c>
      <c r="M1253" s="7">
        <f>MAR1!$B$33*L1252+MAR1!$C$33*M1252+MAR1!$D$33*N1252+MAR1!$B$43*I1253+MAR1!$C$43*J1253+MAR1!$D$43*K1253</f>
        <v/>
      </c>
      <c r="N1253" s="7">
        <f>MAR1!$B$34*L1252+MAR1!$C$34*M1252+MAR1!$D$34*N1252+MAR1!$B$44*I1253+MAR1!$C$44*J1253+MAR1!$D$44*K1253</f>
        <v/>
      </c>
      <c r="O1253" s="12">
        <f>MAR1!$B$5+MAR1!$C$5*COS(2*PI()*B1253/365)+MAR1!$D$5*SIN(2*PI()*B1253/365)+IF(E1253=1,MAR1!$B$11+MAR1!$D$11*L1253,MAR1!$C$11+MAR1!$E$11*L1253)</f>
        <v/>
      </c>
      <c r="P1253" s="12">
        <f>MAR1!$B$6+MAR1!$C$6*COS(2*PI()*B1253/365)+MAR1!$D$6*SIN(2*PI()*B1253/365)+IF(E1253=1,MAR1!$B$12+MAR1!$D$12*M1253,MAR1!$C$12+MAR1!$E$12*M1253)</f>
        <v/>
      </c>
      <c r="Q1253" s="12">
        <f>MAR1!$B$7+MAR1!$C$7*COS(2*PI()*B1253/365)+MAR1!$D$7*SIN(2*PI()*B1253/365)+IF(E1253=1,MAR1!$B$13+MAR1!$D$13*N1253,MAR1!$C$13+MAR1!$E$13*N1253)</f>
        <v/>
      </c>
      <c r="R1253" s="12">
        <f>MAR1!$B$5+MAR1!$C$5*COS(2*PI()*B1253/365)+MAR1!$D$5*SIN(2*PI()*B1253/365)+INDEX(ChangeFactor!$F$6:$F$17,C1253)+IF(G1253=1,MAR1!$B$11+INDEX(ChangeFactor!$G$6:$G$17,C1253)*MAR1!$D$11*L1253,MAR1!$C$11+INDEX(ChangeFactor!$G$6:$G$17,C1253)*MAR1!$E$11*L1253)</f>
        <v/>
      </c>
    </row>
    <row r="1254">
      <c r="A1254" s="6">
        <f>Data!U1254</f>
        <v/>
      </c>
      <c r="B1254" s="6">
        <f>MOD(A1254-1,365)+1</f>
        <v/>
      </c>
      <c r="C1254" s="6">
        <f>MATCH(B1254,Markov!$C$6:$C$17,1)</f>
        <v/>
      </c>
      <c r="D1254" s="16">
        <f>Data!V1254</f>
        <v/>
      </c>
      <c r="E1254" s="6">
        <f>IF(D1254&lt;IF(E1253=1,INDEX(Markov!$I$6:$I$17,C1254),INDEX(Markov!$H$6:$H$17,C1254)),1,0)</f>
        <v/>
      </c>
      <c r="F1254" s="12">
        <f>IF(E1254=1,GAMMA.INV(Data!W1254,INDEX(Markov!$Q$6:$Q$17,C1254),INDEX(Markov!$R$6:$R$17,C1254)),0)</f>
        <v/>
      </c>
      <c r="G1254" s="6">
        <f>IF(D1254&lt;IF(G1253=1,INDEX(ChangeFactor!$O$6:$O$17,C1254),INDEX(ChangeFactor!$N$6:$N$17,C1254)),1,0)</f>
        <v/>
      </c>
      <c r="H1254" s="12">
        <f>IF(G1254=1,GAMMA.INV(Data!W1254,INDEX(ChangeFactor!$R$6:$R$17,C1254),INDEX(ChangeFactor!$S$6:$S$17,C1254)),0)</f>
        <v/>
      </c>
      <c r="I1254" s="7">
        <f>NORM.S.INV(Data!X1254)</f>
        <v/>
      </c>
      <c r="J1254" s="7">
        <f>NORM.S.INV(Data!Y1254)</f>
        <v/>
      </c>
      <c r="K1254" s="7">
        <f>NORM.S.INV(Data!Z1254)</f>
        <v/>
      </c>
      <c r="L1254" s="7">
        <f>MAR1!$B$32*L1253+MAR1!$C$32*M1253+MAR1!$D$32*N1253+MAR1!$B$42*I1254+MAR1!$C$42*J1254+MAR1!$D$42*K1254</f>
        <v/>
      </c>
      <c r="M1254" s="7">
        <f>MAR1!$B$33*L1253+MAR1!$C$33*M1253+MAR1!$D$33*N1253+MAR1!$B$43*I1254+MAR1!$C$43*J1254+MAR1!$D$43*K1254</f>
        <v/>
      </c>
      <c r="N1254" s="7">
        <f>MAR1!$B$34*L1253+MAR1!$C$34*M1253+MAR1!$D$34*N1253+MAR1!$B$44*I1254+MAR1!$C$44*J1254+MAR1!$D$44*K1254</f>
        <v/>
      </c>
      <c r="O1254" s="12">
        <f>MAR1!$B$5+MAR1!$C$5*COS(2*PI()*B1254/365)+MAR1!$D$5*SIN(2*PI()*B1254/365)+IF(E1254=1,MAR1!$B$11+MAR1!$D$11*L1254,MAR1!$C$11+MAR1!$E$11*L1254)</f>
        <v/>
      </c>
      <c r="P1254" s="12">
        <f>MAR1!$B$6+MAR1!$C$6*COS(2*PI()*B1254/365)+MAR1!$D$6*SIN(2*PI()*B1254/365)+IF(E1254=1,MAR1!$B$12+MAR1!$D$12*M1254,MAR1!$C$12+MAR1!$E$12*M1254)</f>
        <v/>
      </c>
      <c r="Q1254" s="12">
        <f>MAR1!$B$7+MAR1!$C$7*COS(2*PI()*B1254/365)+MAR1!$D$7*SIN(2*PI()*B1254/365)+IF(E1254=1,MAR1!$B$13+MAR1!$D$13*N1254,MAR1!$C$13+MAR1!$E$13*N1254)</f>
        <v/>
      </c>
      <c r="R1254" s="12">
        <f>MAR1!$B$5+MAR1!$C$5*COS(2*PI()*B1254/365)+MAR1!$D$5*SIN(2*PI()*B1254/365)+INDEX(ChangeFactor!$F$6:$F$17,C1254)+IF(G1254=1,MAR1!$B$11+INDEX(ChangeFactor!$G$6:$G$17,C1254)*MAR1!$D$11*L1254,MAR1!$C$11+INDEX(ChangeFactor!$G$6:$G$17,C1254)*MAR1!$E$11*L1254)</f>
        <v/>
      </c>
    </row>
    <row r="1255">
      <c r="A1255" s="6">
        <f>Data!U1255</f>
        <v/>
      </c>
      <c r="B1255" s="6">
        <f>MOD(A1255-1,365)+1</f>
        <v/>
      </c>
      <c r="C1255" s="6">
        <f>MATCH(B1255,Markov!$C$6:$C$17,1)</f>
        <v/>
      </c>
      <c r="D1255" s="16">
        <f>Data!V1255</f>
        <v/>
      </c>
      <c r="E1255" s="6">
        <f>IF(D1255&lt;IF(E1254=1,INDEX(Markov!$I$6:$I$17,C1255),INDEX(Markov!$H$6:$H$17,C1255)),1,0)</f>
        <v/>
      </c>
      <c r="F1255" s="12">
        <f>IF(E1255=1,GAMMA.INV(Data!W1255,INDEX(Markov!$Q$6:$Q$17,C1255),INDEX(Markov!$R$6:$R$17,C1255)),0)</f>
        <v/>
      </c>
      <c r="G1255" s="6">
        <f>IF(D1255&lt;IF(G1254=1,INDEX(ChangeFactor!$O$6:$O$17,C1255),INDEX(ChangeFactor!$N$6:$N$17,C1255)),1,0)</f>
        <v/>
      </c>
      <c r="H1255" s="12">
        <f>IF(G1255=1,GAMMA.INV(Data!W1255,INDEX(ChangeFactor!$R$6:$R$17,C1255),INDEX(ChangeFactor!$S$6:$S$17,C1255)),0)</f>
        <v/>
      </c>
      <c r="I1255" s="7">
        <f>NORM.S.INV(Data!X1255)</f>
        <v/>
      </c>
      <c r="J1255" s="7">
        <f>NORM.S.INV(Data!Y1255)</f>
        <v/>
      </c>
      <c r="K1255" s="7">
        <f>NORM.S.INV(Data!Z1255)</f>
        <v/>
      </c>
      <c r="L1255" s="7">
        <f>MAR1!$B$32*L1254+MAR1!$C$32*M1254+MAR1!$D$32*N1254+MAR1!$B$42*I1255+MAR1!$C$42*J1255+MAR1!$D$42*K1255</f>
        <v/>
      </c>
      <c r="M1255" s="7">
        <f>MAR1!$B$33*L1254+MAR1!$C$33*M1254+MAR1!$D$33*N1254+MAR1!$B$43*I1255+MAR1!$C$43*J1255+MAR1!$D$43*K1255</f>
        <v/>
      </c>
      <c r="N1255" s="7">
        <f>MAR1!$B$34*L1254+MAR1!$C$34*M1254+MAR1!$D$34*N1254+MAR1!$B$44*I1255+MAR1!$C$44*J1255+MAR1!$D$44*K1255</f>
        <v/>
      </c>
      <c r="O1255" s="12">
        <f>MAR1!$B$5+MAR1!$C$5*COS(2*PI()*B1255/365)+MAR1!$D$5*SIN(2*PI()*B1255/365)+IF(E1255=1,MAR1!$B$11+MAR1!$D$11*L1255,MAR1!$C$11+MAR1!$E$11*L1255)</f>
        <v/>
      </c>
      <c r="P1255" s="12">
        <f>MAR1!$B$6+MAR1!$C$6*COS(2*PI()*B1255/365)+MAR1!$D$6*SIN(2*PI()*B1255/365)+IF(E1255=1,MAR1!$B$12+MAR1!$D$12*M1255,MAR1!$C$12+MAR1!$E$12*M1255)</f>
        <v/>
      </c>
      <c r="Q1255" s="12">
        <f>MAR1!$B$7+MAR1!$C$7*COS(2*PI()*B1255/365)+MAR1!$D$7*SIN(2*PI()*B1255/365)+IF(E1255=1,MAR1!$B$13+MAR1!$D$13*N1255,MAR1!$C$13+MAR1!$E$13*N1255)</f>
        <v/>
      </c>
      <c r="R1255" s="12">
        <f>MAR1!$B$5+MAR1!$C$5*COS(2*PI()*B1255/365)+MAR1!$D$5*SIN(2*PI()*B1255/365)+INDEX(ChangeFactor!$F$6:$F$17,C1255)+IF(G1255=1,MAR1!$B$11+INDEX(ChangeFactor!$G$6:$G$17,C1255)*MAR1!$D$11*L1255,MAR1!$C$11+INDEX(ChangeFactor!$G$6:$G$17,C1255)*MAR1!$E$11*L1255)</f>
        <v/>
      </c>
    </row>
    <row r="1256">
      <c r="A1256" s="6">
        <f>Data!U1256</f>
        <v/>
      </c>
      <c r="B1256" s="6">
        <f>MOD(A1256-1,365)+1</f>
        <v/>
      </c>
      <c r="C1256" s="6">
        <f>MATCH(B1256,Markov!$C$6:$C$17,1)</f>
        <v/>
      </c>
      <c r="D1256" s="16">
        <f>Data!V1256</f>
        <v/>
      </c>
      <c r="E1256" s="6">
        <f>IF(D1256&lt;IF(E1255=1,INDEX(Markov!$I$6:$I$17,C1256),INDEX(Markov!$H$6:$H$17,C1256)),1,0)</f>
        <v/>
      </c>
      <c r="F1256" s="12">
        <f>IF(E1256=1,GAMMA.INV(Data!W1256,INDEX(Markov!$Q$6:$Q$17,C1256),INDEX(Markov!$R$6:$R$17,C1256)),0)</f>
        <v/>
      </c>
      <c r="G1256" s="6">
        <f>IF(D1256&lt;IF(G1255=1,INDEX(ChangeFactor!$O$6:$O$17,C1256),INDEX(ChangeFactor!$N$6:$N$17,C1256)),1,0)</f>
        <v/>
      </c>
      <c r="H1256" s="12">
        <f>IF(G1256=1,GAMMA.INV(Data!W1256,INDEX(ChangeFactor!$R$6:$R$17,C1256),INDEX(ChangeFactor!$S$6:$S$17,C1256)),0)</f>
        <v/>
      </c>
      <c r="I1256" s="7">
        <f>NORM.S.INV(Data!X1256)</f>
        <v/>
      </c>
      <c r="J1256" s="7">
        <f>NORM.S.INV(Data!Y1256)</f>
        <v/>
      </c>
      <c r="K1256" s="7">
        <f>NORM.S.INV(Data!Z1256)</f>
        <v/>
      </c>
      <c r="L1256" s="7">
        <f>MAR1!$B$32*L1255+MAR1!$C$32*M1255+MAR1!$D$32*N1255+MAR1!$B$42*I1256+MAR1!$C$42*J1256+MAR1!$D$42*K1256</f>
        <v/>
      </c>
      <c r="M1256" s="7">
        <f>MAR1!$B$33*L1255+MAR1!$C$33*M1255+MAR1!$D$33*N1255+MAR1!$B$43*I1256+MAR1!$C$43*J1256+MAR1!$D$43*K1256</f>
        <v/>
      </c>
      <c r="N1256" s="7">
        <f>MAR1!$B$34*L1255+MAR1!$C$34*M1255+MAR1!$D$34*N1255+MAR1!$B$44*I1256+MAR1!$C$44*J1256+MAR1!$D$44*K1256</f>
        <v/>
      </c>
      <c r="O1256" s="12">
        <f>MAR1!$B$5+MAR1!$C$5*COS(2*PI()*B1256/365)+MAR1!$D$5*SIN(2*PI()*B1256/365)+IF(E1256=1,MAR1!$B$11+MAR1!$D$11*L1256,MAR1!$C$11+MAR1!$E$11*L1256)</f>
        <v/>
      </c>
      <c r="P1256" s="12">
        <f>MAR1!$B$6+MAR1!$C$6*COS(2*PI()*B1256/365)+MAR1!$D$6*SIN(2*PI()*B1256/365)+IF(E1256=1,MAR1!$B$12+MAR1!$D$12*M1256,MAR1!$C$12+MAR1!$E$12*M1256)</f>
        <v/>
      </c>
      <c r="Q1256" s="12">
        <f>MAR1!$B$7+MAR1!$C$7*COS(2*PI()*B1256/365)+MAR1!$D$7*SIN(2*PI()*B1256/365)+IF(E1256=1,MAR1!$B$13+MAR1!$D$13*N1256,MAR1!$C$13+MAR1!$E$13*N1256)</f>
        <v/>
      </c>
      <c r="R1256" s="12">
        <f>MAR1!$B$5+MAR1!$C$5*COS(2*PI()*B1256/365)+MAR1!$D$5*SIN(2*PI()*B1256/365)+INDEX(ChangeFactor!$F$6:$F$17,C1256)+IF(G1256=1,MAR1!$B$11+INDEX(ChangeFactor!$G$6:$G$17,C1256)*MAR1!$D$11*L1256,MAR1!$C$11+INDEX(ChangeFactor!$G$6:$G$17,C1256)*MAR1!$E$11*L1256)</f>
        <v/>
      </c>
    </row>
    <row r="1257">
      <c r="A1257" s="6">
        <f>Data!U1257</f>
        <v/>
      </c>
      <c r="B1257" s="6">
        <f>MOD(A1257-1,365)+1</f>
        <v/>
      </c>
      <c r="C1257" s="6">
        <f>MATCH(B1257,Markov!$C$6:$C$17,1)</f>
        <v/>
      </c>
      <c r="D1257" s="16">
        <f>Data!V1257</f>
        <v/>
      </c>
      <c r="E1257" s="6">
        <f>IF(D1257&lt;IF(E1256=1,INDEX(Markov!$I$6:$I$17,C1257),INDEX(Markov!$H$6:$H$17,C1257)),1,0)</f>
        <v/>
      </c>
      <c r="F1257" s="12">
        <f>IF(E1257=1,GAMMA.INV(Data!W1257,INDEX(Markov!$Q$6:$Q$17,C1257),INDEX(Markov!$R$6:$R$17,C1257)),0)</f>
        <v/>
      </c>
      <c r="G1257" s="6">
        <f>IF(D1257&lt;IF(G1256=1,INDEX(ChangeFactor!$O$6:$O$17,C1257),INDEX(ChangeFactor!$N$6:$N$17,C1257)),1,0)</f>
        <v/>
      </c>
      <c r="H1257" s="12">
        <f>IF(G1257=1,GAMMA.INV(Data!W1257,INDEX(ChangeFactor!$R$6:$R$17,C1257),INDEX(ChangeFactor!$S$6:$S$17,C1257)),0)</f>
        <v/>
      </c>
      <c r="I1257" s="7">
        <f>NORM.S.INV(Data!X1257)</f>
        <v/>
      </c>
      <c r="J1257" s="7">
        <f>NORM.S.INV(Data!Y1257)</f>
        <v/>
      </c>
      <c r="K1257" s="7">
        <f>NORM.S.INV(Data!Z1257)</f>
        <v/>
      </c>
      <c r="L1257" s="7">
        <f>MAR1!$B$32*L1256+MAR1!$C$32*M1256+MAR1!$D$32*N1256+MAR1!$B$42*I1257+MAR1!$C$42*J1257+MAR1!$D$42*K1257</f>
        <v/>
      </c>
      <c r="M1257" s="7">
        <f>MAR1!$B$33*L1256+MAR1!$C$33*M1256+MAR1!$D$33*N1256+MAR1!$B$43*I1257+MAR1!$C$43*J1257+MAR1!$D$43*K1257</f>
        <v/>
      </c>
      <c r="N1257" s="7">
        <f>MAR1!$B$34*L1256+MAR1!$C$34*M1256+MAR1!$D$34*N1256+MAR1!$B$44*I1257+MAR1!$C$44*J1257+MAR1!$D$44*K1257</f>
        <v/>
      </c>
      <c r="O1257" s="12">
        <f>MAR1!$B$5+MAR1!$C$5*COS(2*PI()*B1257/365)+MAR1!$D$5*SIN(2*PI()*B1257/365)+IF(E1257=1,MAR1!$B$11+MAR1!$D$11*L1257,MAR1!$C$11+MAR1!$E$11*L1257)</f>
        <v/>
      </c>
      <c r="P1257" s="12">
        <f>MAR1!$B$6+MAR1!$C$6*COS(2*PI()*B1257/365)+MAR1!$D$6*SIN(2*PI()*B1257/365)+IF(E1257=1,MAR1!$B$12+MAR1!$D$12*M1257,MAR1!$C$12+MAR1!$E$12*M1257)</f>
        <v/>
      </c>
      <c r="Q1257" s="12">
        <f>MAR1!$B$7+MAR1!$C$7*COS(2*PI()*B1257/365)+MAR1!$D$7*SIN(2*PI()*B1257/365)+IF(E1257=1,MAR1!$B$13+MAR1!$D$13*N1257,MAR1!$C$13+MAR1!$E$13*N1257)</f>
        <v/>
      </c>
      <c r="R1257" s="12">
        <f>MAR1!$B$5+MAR1!$C$5*COS(2*PI()*B1257/365)+MAR1!$D$5*SIN(2*PI()*B1257/365)+INDEX(ChangeFactor!$F$6:$F$17,C1257)+IF(G1257=1,MAR1!$B$11+INDEX(ChangeFactor!$G$6:$G$17,C1257)*MAR1!$D$11*L1257,MAR1!$C$11+INDEX(ChangeFactor!$G$6:$G$17,C1257)*MAR1!$E$11*L1257)</f>
        <v/>
      </c>
    </row>
    <row r="1258">
      <c r="A1258" s="6">
        <f>Data!U1258</f>
        <v/>
      </c>
      <c r="B1258" s="6">
        <f>MOD(A1258-1,365)+1</f>
        <v/>
      </c>
      <c r="C1258" s="6">
        <f>MATCH(B1258,Markov!$C$6:$C$17,1)</f>
        <v/>
      </c>
      <c r="D1258" s="16">
        <f>Data!V1258</f>
        <v/>
      </c>
      <c r="E1258" s="6">
        <f>IF(D1258&lt;IF(E1257=1,INDEX(Markov!$I$6:$I$17,C1258),INDEX(Markov!$H$6:$H$17,C1258)),1,0)</f>
        <v/>
      </c>
      <c r="F1258" s="12">
        <f>IF(E1258=1,GAMMA.INV(Data!W1258,INDEX(Markov!$Q$6:$Q$17,C1258),INDEX(Markov!$R$6:$R$17,C1258)),0)</f>
        <v/>
      </c>
      <c r="G1258" s="6">
        <f>IF(D1258&lt;IF(G1257=1,INDEX(ChangeFactor!$O$6:$O$17,C1258),INDEX(ChangeFactor!$N$6:$N$17,C1258)),1,0)</f>
        <v/>
      </c>
      <c r="H1258" s="12">
        <f>IF(G1258=1,GAMMA.INV(Data!W1258,INDEX(ChangeFactor!$R$6:$R$17,C1258),INDEX(ChangeFactor!$S$6:$S$17,C1258)),0)</f>
        <v/>
      </c>
      <c r="I1258" s="7">
        <f>NORM.S.INV(Data!X1258)</f>
        <v/>
      </c>
      <c r="J1258" s="7">
        <f>NORM.S.INV(Data!Y1258)</f>
        <v/>
      </c>
      <c r="K1258" s="7">
        <f>NORM.S.INV(Data!Z1258)</f>
        <v/>
      </c>
      <c r="L1258" s="7">
        <f>MAR1!$B$32*L1257+MAR1!$C$32*M1257+MAR1!$D$32*N1257+MAR1!$B$42*I1258+MAR1!$C$42*J1258+MAR1!$D$42*K1258</f>
        <v/>
      </c>
      <c r="M1258" s="7">
        <f>MAR1!$B$33*L1257+MAR1!$C$33*M1257+MAR1!$D$33*N1257+MAR1!$B$43*I1258+MAR1!$C$43*J1258+MAR1!$D$43*K1258</f>
        <v/>
      </c>
      <c r="N1258" s="7">
        <f>MAR1!$B$34*L1257+MAR1!$C$34*M1257+MAR1!$D$34*N1257+MAR1!$B$44*I1258+MAR1!$C$44*J1258+MAR1!$D$44*K1258</f>
        <v/>
      </c>
      <c r="O1258" s="12">
        <f>MAR1!$B$5+MAR1!$C$5*COS(2*PI()*B1258/365)+MAR1!$D$5*SIN(2*PI()*B1258/365)+IF(E1258=1,MAR1!$B$11+MAR1!$D$11*L1258,MAR1!$C$11+MAR1!$E$11*L1258)</f>
        <v/>
      </c>
      <c r="P1258" s="12">
        <f>MAR1!$B$6+MAR1!$C$6*COS(2*PI()*B1258/365)+MAR1!$D$6*SIN(2*PI()*B1258/365)+IF(E1258=1,MAR1!$B$12+MAR1!$D$12*M1258,MAR1!$C$12+MAR1!$E$12*M1258)</f>
        <v/>
      </c>
      <c r="Q1258" s="12">
        <f>MAR1!$B$7+MAR1!$C$7*COS(2*PI()*B1258/365)+MAR1!$D$7*SIN(2*PI()*B1258/365)+IF(E1258=1,MAR1!$B$13+MAR1!$D$13*N1258,MAR1!$C$13+MAR1!$E$13*N1258)</f>
        <v/>
      </c>
      <c r="R1258" s="12">
        <f>MAR1!$B$5+MAR1!$C$5*COS(2*PI()*B1258/365)+MAR1!$D$5*SIN(2*PI()*B1258/365)+INDEX(ChangeFactor!$F$6:$F$17,C1258)+IF(G1258=1,MAR1!$B$11+INDEX(ChangeFactor!$G$6:$G$17,C1258)*MAR1!$D$11*L1258,MAR1!$C$11+INDEX(ChangeFactor!$G$6:$G$17,C1258)*MAR1!$E$11*L1258)</f>
        <v/>
      </c>
    </row>
    <row r="1259">
      <c r="A1259" s="6">
        <f>Data!U1259</f>
        <v/>
      </c>
      <c r="B1259" s="6">
        <f>MOD(A1259-1,365)+1</f>
        <v/>
      </c>
      <c r="C1259" s="6">
        <f>MATCH(B1259,Markov!$C$6:$C$17,1)</f>
        <v/>
      </c>
      <c r="D1259" s="16">
        <f>Data!V1259</f>
        <v/>
      </c>
      <c r="E1259" s="6">
        <f>IF(D1259&lt;IF(E1258=1,INDEX(Markov!$I$6:$I$17,C1259),INDEX(Markov!$H$6:$H$17,C1259)),1,0)</f>
        <v/>
      </c>
      <c r="F1259" s="12">
        <f>IF(E1259=1,GAMMA.INV(Data!W1259,INDEX(Markov!$Q$6:$Q$17,C1259),INDEX(Markov!$R$6:$R$17,C1259)),0)</f>
        <v/>
      </c>
      <c r="G1259" s="6">
        <f>IF(D1259&lt;IF(G1258=1,INDEX(ChangeFactor!$O$6:$O$17,C1259),INDEX(ChangeFactor!$N$6:$N$17,C1259)),1,0)</f>
        <v/>
      </c>
      <c r="H1259" s="12">
        <f>IF(G1259=1,GAMMA.INV(Data!W1259,INDEX(ChangeFactor!$R$6:$R$17,C1259),INDEX(ChangeFactor!$S$6:$S$17,C1259)),0)</f>
        <v/>
      </c>
      <c r="I1259" s="7">
        <f>NORM.S.INV(Data!X1259)</f>
        <v/>
      </c>
      <c r="J1259" s="7">
        <f>NORM.S.INV(Data!Y1259)</f>
        <v/>
      </c>
      <c r="K1259" s="7">
        <f>NORM.S.INV(Data!Z1259)</f>
        <v/>
      </c>
      <c r="L1259" s="7">
        <f>MAR1!$B$32*L1258+MAR1!$C$32*M1258+MAR1!$D$32*N1258+MAR1!$B$42*I1259+MAR1!$C$42*J1259+MAR1!$D$42*K1259</f>
        <v/>
      </c>
      <c r="M1259" s="7">
        <f>MAR1!$B$33*L1258+MAR1!$C$33*M1258+MAR1!$D$33*N1258+MAR1!$B$43*I1259+MAR1!$C$43*J1259+MAR1!$D$43*K1259</f>
        <v/>
      </c>
      <c r="N1259" s="7">
        <f>MAR1!$B$34*L1258+MAR1!$C$34*M1258+MAR1!$D$34*N1258+MAR1!$B$44*I1259+MAR1!$C$44*J1259+MAR1!$D$44*K1259</f>
        <v/>
      </c>
      <c r="O1259" s="12">
        <f>MAR1!$B$5+MAR1!$C$5*COS(2*PI()*B1259/365)+MAR1!$D$5*SIN(2*PI()*B1259/365)+IF(E1259=1,MAR1!$B$11+MAR1!$D$11*L1259,MAR1!$C$11+MAR1!$E$11*L1259)</f>
        <v/>
      </c>
      <c r="P1259" s="12">
        <f>MAR1!$B$6+MAR1!$C$6*COS(2*PI()*B1259/365)+MAR1!$D$6*SIN(2*PI()*B1259/365)+IF(E1259=1,MAR1!$B$12+MAR1!$D$12*M1259,MAR1!$C$12+MAR1!$E$12*M1259)</f>
        <v/>
      </c>
      <c r="Q1259" s="12">
        <f>MAR1!$B$7+MAR1!$C$7*COS(2*PI()*B1259/365)+MAR1!$D$7*SIN(2*PI()*B1259/365)+IF(E1259=1,MAR1!$B$13+MAR1!$D$13*N1259,MAR1!$C$13+MAR1!$E$13*N1259)</f>
        <v/>
      </c>
      <c r="R1259" s="12">
        <f>MAR1!$B$5+MAR1!$C$5*COS(2*PI()*B1259/365)+MAR1!$D$5*SIN(2*PI()*B1259/365)+INDEX(ChangeFactor!$F$6:$F$17,C1259)+IF(G1259=1,MAR1!$B$11+INDEX(ChangeFactor!$G$6:$G$17,C1259)*MAR1!$D$11*L1259,MAR1!$C$11+INDEX(ChangeFactor!$G$6:$G$17,C1259)*MAR1!$E$11*L1259)</f>
        <v/>
      </c>
    </row>
    <row r="1260">
      <c r="A1260" s="6">
        <f>Data!U1260</f>
        <v/>
      </c>
      <c r="B1260" s="6">
        <f>MOD(A1260-1,365)+1</f>
        <v/>
      </c>
      <c r="C1260" s="6">
        <f>MATCH(B1260,Markov!$C$6:$C$17,1)</f>
        <v/>
      </c>
      <c r="D1260" s="16">
        <f>Data!V1260</f>
        <v/>
      </c>
      <c r="E1260" s="6">
        <f>IF(D1260&lt;IF(E1259=1,INDEX(Markov!$I$6:$I$17,C1260),INDEX(Markov!$H$6:$H$17,C1260)),1,0)</f>
        <v/>
      </c>
      <c r="F1260" s="12">
        <f>IF(E1260=1,GAMMA.INV(Data!W1260,INDEX(Markov!$Q$6:$Q$17,C1260),INDEX(Markov!$R$6:$R$17,C1260)),0)</f>
        <v/>
      </c>
      <c r="G1260" s="6">
        <f>IF(D1260&lt;IF(G1259=1,INDEX(ChangeFactor!$O$6:$O$17,C1260),INDEX(ChangeFactor!$N$6:$N$17,C1260)),1,0)</f>
        <v/>
      </c>
      <c r="H1260" s="12">
        <f>IF(G1260=1,GAMMA.INV(Data!W1260,INDEX(ChangeFactor!$R$6:$R$17,C1260),INDEX(ChangeFactor!$S$6:$S$17,C1260)),0)</f>
        <v/>
      </c>
      <c r="I1260" s="7">
        <f>NORM.S.INV(Data!X1260)</f>
        <v/>
      </c>
      <c r="J1260" s="7">
        <f>NORM.S.INV(Data!Y1260)</f>
        <v/>
      </c>
      <c r="K1260" s="7">
        <f>NORM.S.INV(Data!Z1260)</f>
        <v/>
      </c>
      <c r="L1260" s="7">
        <f>MAR1!$B$32*L1259+MAR1!$C$32*M1259+MAR1!$D$32*N1259+MAR1!$B$42*I1260+MAR1!$C$42*J1260+MAR1!$D$42*K1260</f>
        <v/>
      </c>
      <c r="M1260" s="7">
        <f>MAR1!$B$33*L1259+MAR1!$C$33*M1259+MAR1!$D$33*N1259+MAR1!$B$43*I1260+MAR1!$C$43*J1260+MAR1!$D$43*K1260</f>
        <v/>
      </c>
      <c r="N1260" s="7">
        <f>MAR1!$B$34*L1259+MAR1!$C$34*M1259+MAR1!$D$34*N1259+MAR1!$B$44*I1260+MAR1!$C$44*J1260+MAR1!$D$44*K1260</f>
        <v/>
      </c>
      <c r="O1260" s="12">
        <f>MAR1!$B$5+MAR1!$C$5*COS(2*PI()*B1260/365)+MAR1!$D$5*SIN(2*PI()*B1260/365)+IF(E1260=1,MAR1!$B$11+MAR1!$D$11*L1260,MAR1!$C$11+MAR1!$E$11*L1260)</f>
        <v/>
      </c>
      <c r="P1260" s="12">
        <f>MAR1!$B$6+MAR1!$C$6*COS(2*PI()*B1260/365)+MAR1!$D$6*SIN(2*PI()*B1260/365)+IF(E1260=1,MAR1!$B$12+MAR1!$D$12*M1260,MAR1!$C$12+MAR1!$E$12*M1260)</f>
        <v/>
      </c>
      <c r="Q1260" s="12">
        <f>MAR1!$B$7+MAR1!$C$7*COS(2*PI()*B1260/365)+MAR1!$D$7*SIN(2*PI()*B1260/365)+IF(E1260=1,MAR1!$B$13+MAR1!$D$13*N1260,MAR1!$C$13+MAR1!$E$13*N1260)</f>
        <v/>
      </c>
      <c r="R1260" s="12">
        <f>MAR1!$B$5+MAR1!$C$5*COS(2*PI()*B1260/365)+MAR1!$D$5*SIN(2*PI()*B1260/365)+INDEX(ChangeFactor!$F$6:$F$17,C1260)+IF(G1260=1,MAR1!$B$11+INDEX(ChangeFactor!$G$6:$G$17,C1260)*MAR1!$D$11*L1260,MAR1!$C$11+INDEX(ChangeFactor!$G$6:$G$17,C1260)*MAR1!$E$11*L1260)</f>
        <v/>
      </c>
    </row>
    <row r="1261">
      <c r="A1261" s="6">
        <f>Data!U1261</f>
        <v/>
      </c>
      <c r="B1261" s="6">
        <f>MOD(A1261-1,365)+1</f>
        <v/>
      </c>
      <c r="C1261" s="6">
        <f>MATCH(B1261,Markov!$C$6:$C$17,1)</f>
        <v/>
      </c>
      <c r="D1261" s="16">
        <f>Data!V1261</f>
        <v/>
      </c>
      <c r="E1261" s="6">
        <f>IF(D1261&lt;IF(E1260=1,INDEX(Markov!$I$6:$I$17,C1261),INDEX(Markov!$H$6:$H$17,C1261)),1,0)</f>
        <v/>
      </c>
      <c r="F1261" s="12">
        <f>IF(E1261=1,GAMMA.INV(Data!W1261,INDEX(Markov!$Q$6:$Q$17,C1261),INDEX(Markov!$R$6:$R$17,C1261)),0)</f>
        <v/>
      </c>
      <c r="G1261" s="6">
        <f>IF(D1261&lt;IF(G1260=1,INDEX(ChangeFactor!$O$6:$O$17,C1261),INDEX(ChangeFactor!$N$6:$N$17,C1261)),1,0)</f>
        <v/>
      </c>
      <c r="H1261" s="12">
        <f>IF(G1261=1,GAMMA.INV(Data!W1261,INDEX(ChangeFactor!$R$6:$R$17,C1261),INDEX(ChangeFactor!$S$6:$S$17,C1261)),0)</f>
        <v/>
      </c>
      <c r="I1261" s="7">
        <f>NORM.S.INV(Data!X1261)</f>
        <v/>
      </c>
      <c r="J1261" s="7">
        <f>NORM.S.INV(Data!Y1261)</f>
        <v/>
      </c>
      <c r="K1261" s="7">
        <f>NORM.S.INV(Data!Z1261)</f>
        <v/>
      </c>
      <c r="L1261" s="7">
        <f>MAR1!$B$32*L1260+MAR1!$C$32*M1260+MAR1!$D$32*N1260+MAR1!$B$42*I1261+MAR1!$C$42*J1261+MAR1!$D$42*K1261</f>
        <v/>
      </c>
      <c r="M1261" s="7">
        <f>MAR1!$B$33*L1260+MAR1!$C$33*M1260+MAR1!$D$33*N1260+MAR1!$B$43*I1261+MAR1!$C$43*J1261+MAR1!$D$43*K1261</f>
        <v/>
      </c>
      <c r="N1261" s="7">
        <f>MAR1!$B$34*L1260+MAR1!$C$34*M1260+MAR1!$D$34*N1260+MAR1!$B$44*I1261+MAR1!$C$44*J1261+MAR1!$D$44*K1261</f>
        <v/>
      </c>
      <c r="O1261" s="12">
        <f>MAR1!$B$5+MAR1!$C$5*COS(2*PI()*B1261/365)+MAR1!$D$5*SIN(2*PI()*B1261/365)+IF(E1261=1,MAR1!$B$11+MAR1!$D$11*L1261,MAR1!$C$11+MAR1!$E$11*L1261)</f>
        <v/>
      </c>
      <c r="P1261" s="12">
        <f>MAR1!$B$6+MAR1!$C$6*COS(2*PI()*B1261/365)+MAR1!$D$6*SIN(2*PI()*B1261/365)+IF(E1261=1,MAR1!$B$12+MAR1!$D$12*M1261,MAR1!$C$12+MAR1!$E$12*M1261)</f>
        <v/>
      </c>
      <c r="Q1261" s="12">
        <f>MAR1!$B$7+MAR1!$C$7*COS(2*PI()*B1261/365)+MAR1!$D$7*SIN(2*PI()*B1261/365)+IF(E1261=1,MAR1!$B$13+MAR1!$D$13*N1261,MAR1!$C$13+MAR1!$E$13*N1261)</f>
        <v/>
      </c>
      <c r="R1261" s="12">
        <f>MAR1!$B$5+MAR1!$C$5*COS(2*PI()*B1261/365)+MAR1!$D$5*SIN(2*PI()*B1261/365)+INDEX(ChangeFactor!$F$6:$F$17,C1261)+IF(G1261=1,MAR1!$B$11+INDEX(ChangeFactor!$G$6:$G$17,C1261)*MAR1!$D$11*L1261,MAR1!$C$11+INDEX(ChangeFactor!$G$6:$G$17,C1261)*MAR1!$E$11*L1261)</f>
        <v/>
      </c>
    </row>
    <row r="1262">
      <c r="A1262" s="6">
        <f>Data!U1262</f>
        <v/>
      </c>
      <c r="B1262" s="6">
        <f>MOD(A1262-1,365)+1</f>
        <v/>
      </c>
      <c r="C1262" s="6">
        <f>MATCH(B1262,Markov!$C$6:$C$17,1)</f>
        <v/>
      </c>
      <c r="D1262" s="16">
        <f>Data!V1262</f>
        <v/>
      </c>
      <c r="E1262" s="6">
        <f>IF(D1262&lt;IF(E1261=1,INDEX(Markov!$I$6:$I$17,C1262),INDEX(Markov!$H$6:$H$17,C1262)),1,0)</f>
        <v/>
      </c>
      <c r="F1262" s="12">
        <f>IF(E1262=1,GAMMA.INV(Data!W1262,INDEX(Markov!$Q$6:$Q$17,C1262),INDEX(Markov!$R$6:$R$17,C1262)),0)</f>
        <v/>
      </c>
      <c r="G1262" s="6">
        <f>IF(D1262&lt;IF(G1261=1,INDEX(ChangeFactor!$O$6:$O$17,C1262),INDEX(ChangeFactor!$N$6:$N$17,C1262)),1,0)</f>
        <v/>
      </c>
      <c r="H1262" s="12">
        <f>IF(G1262=1,GAMMA.INV(Data!W1262,INDEX(ChangeFactor!$R$6:$R$17,C1262),INDEX(ChangeFactor!$S$6:$S$17,C1262)),0)</f>
        <v/>
      </c>
      <c r="I1262" s="7">
        <f>NORM.S.INV(Data!X1262)</f>
        <v/>
      </c>
      <c r="J1262" s="7">
        <f>NORM.S.INV(Data!Y1262)</f>
        <v/>
      </c>
      <c r="K1262" s="7">
        <f>NORM.S.INV(Data!Z1262)</f>
        <v/>
      </c>
      <c r="L1262" s="7">
        <f>MAR1!$B$32*L1261+MAR1!$C$32*M1261+MAR1!$D$32*N1261+MAR1!$B$42*I1262+MAR1!$C$42*J1262+MAR1!$D$42*K1262</f>
        <v/>
      </c>
      <c r="M1262" s="7">
        <f>MAR1!$B$33*L1261+MAR1!$C$33*M1261+MAR1!$D$33*N1261+MAR1!$B$43*I1262+MAR1!$C$43*J1262+MAR1!$D$43*K1262</f>
        <v/>
      </c>
      <c r="N1262" s="7">
        <f>MAR1!$B$34*L1261+MAR1!$C$34*M1261+MAR1!$D$34*N1261+MAR1!$B$44*I1262+MAR1!$C$44*J1262+MAR1!$D$44*K1262</f>
        <v/>
      </c>
      <c r="O1262" s="12">
        <f>MAR1!$B$5+MAR1!$C$5*COS(2*PI()*B1262/365)+MAR1!$D$5*SIN(2*PI()*B1262/365)+IF(E1262=1,MAR1!$B$11+MAR1!$D$11*L1262,MAR1!$C$11+MAR1!$E$11*L1262)</f>
        <v/>
      </c>
      <c r="P1262" s="12">
        <f>MAR1!$B$6+MAR1!$C$6*COS(2*PI()*B1262/365)+MAR1!$D$6*SIN(2*PI()*B1262/365)+IF(E1262=1,MAR1!$B$12+MAR1!$D$12*M1262,MAR1!$C$12+MAR1!$E$12*M1262)</f>
        <v/>
      </c>
      <c r="Q1262" s="12">
        <f>MAR1!$B$7+MAR1!$C$7*COS(2*PI()*B1262/365)+MAR1!$D$7*SIN(2*PI()*B1262/365)+IF(E1262=1,MAR1!$B$13+MAR1!$D$13*N1262,MAR1!$C$13+MAR1!$E$13*N1262)</f>
        <v/>
      </c>
      <c r="R1262" s="12">
        <f>MAR1!$B$5+MAR1!$C$5*COS(2*PI()*B1262/365)+MAR1!$D$5*SIN(2*PI()*B1262/365)+INDEX(ChangeFactor!$F$6:$F$17,C1262)+IF(G1262=1,MAR1!$B$11+INDEX(ChangeFactor!$G$6:$G$17,C1262)*MAR1!$D$11*L1262,MAR1!$C$11+INDEX(ChangeFactor!$G$6:$G$17,C1262)*MAR1!$E$11*L1262)</f>
        <v/>
      </c>
    </row>
    <row r="1263">
      <c r="A1263" s="6">
        <f>Data!U1263</f>
        <v/>
      </c>
      <c r="B1263" s="6">
        <f>MOD(A1263-1,365)+1</f>
        <v/>
      </c>
      <c r="C1263" s="6">
        <f>MATCH(B1263,Markov!$C$6:$C$17,1)</f>
        <v/>
      </c>
      <c r="D1263" s="16">
        <f>Data!V1263</f>
        <v/>
      </c>
      <c r="E1263" s="6">
        <f>IF(D1263&lt;IF(E1262=1,INDEX(Markov!$I$6:$I$17,C1263),INDEX(Markov!$H$6:$H$17,C1263)),1,0)</f>
        <v/>
      </c>
      <c r="F1263" s="12">
        <f>IF(E1263=1,GAMMA.INV(Data!W1263,INDEX(Markov!$Q$6:$Q$17,C1263),INDEX(Markov!$R$6:$R$17,C1263)),0)</f>
        <v/>
      </c>
      <c r="G1263" s="6">
        <f>IF(D1263&lt;IF(G1262=1,INDEX(ChangeFactor!$O$6:$O$17,C1263),INDEX(ChangeFactor!$N$6:$N$17,C1263)),1,0)</f>
        <v/>
      </c>
      <c r="H1263" s="12">
        <f>IF(G1263=1,GAMMA.INV(Data!W1263,INDEX(ChangeFactor!$R$6:$R$17,C1263),INDEX(ChangeFactor!$S$6:$S$17,C1263)),0)</f>
        <v/>
      </c>
      <c r="I1263" s="7">
        <f>NORM.S.INV(Data!X1263)</f>
        <v/>
      </c>
      <c r="J1263" s="7">
        <f>NORM.S.INV(Data!Y1263)</f>
        <v/>
      </c>
      <c r="K1263" s="7">
        <f>NORM.S.INV(Data!Z1263)</f>
        <v/>
      </c>
      <c r="L1263" s="7">
        <f>MAR1!$B$32*L1262+MAR1!$C$32*M1262+MAR1!$D$32*N1262+MAR1!$B$42*I1263+MAR1!$C$42*J1263+MAR1!$D$42*K1263</f>
        <v/>
      </c>
      <c r="M1263" s="7">
        <f>MAR1!$B$33*L1262+MAR1!$C$33*M1262+MAR1!$D$33*N1262+MAR1!$B$43*I1263+MAR1!$C$43*J1263+MAR1!$D$43*K1263</f>
        <v/>
      </c>
      <c r="N1263" s="7">
        <f>MAR1!$B$34*L1262+MAR1!$C$34*M1262+MAR1!$D$34*N1262+MAR1!$B$44*I1263+MAR1!$C$44*J1263+MAR1!$D$44*K1263</f>
        <v/>
      </c>
      <c r="O1263" s="12">
        <f>MAR1!$B$5+MAR1!$C$5*COS(2*PI()*B1263/365)+MAR1!$D$5*SIN(2*PI()*B1263/365)+IF(E1263=1,MAR1!$B$11+MAR1!$D$11*L1263,MAR1!$C$11+MAR1!$E$11*L1263)</f>
        <v/>
      </c>
      <c r="P1263" s="12">
        <f>MAR1!$B$6+MAR1!$C$6*COS(2*PI()*B1263/365)+MAR1!$D$6*SIN(2*PI()*B1263/365)+IF(E1263=1,MAR1!$B$12+MAR1!$D$12*M1263,MAR1!$C$12+MAR1!$E$12*M1263)</f>
        <v/>
      </c>
      <c r="Q1263" s="12">
        <f>MAR1!$B$7+MAR1!$C$7*COS(2*PI()*B1263/365)+MAR1!$D$7*SIN(2*PI()*B1263/365)+IF(E1263=1,MAR1!$B$13+MAR1!$D$13*N1263,MAR1!$C$13+MAR1!$E$13*N1263)</f>
        <v/>
      </c>
      <c r="R1263" s="12">
        <f>MAR1!$B$5+MAR1!$C$5*COS(2*PI()*B1263/365)+MAR1!$D$5*SIN(2*PI()*B1263/365)+INDEX(ChangeFactor!$F$6:$F$17,C1263)+IF(G1263=1,MAR1!$B$11+INDEX(ChangeFactor!$G$6:$G$17,C1263)*MAR1!$D$11*L1263,MAR1!$C$11+INDEX(ChangeFactor!$G$6:$G$17,C1263)*MAR1!$E$11*L1263)</f>
        <v/>
      </c>
    </row>
    <row r="1264">
      <c r="A1264" s="6">
        <f>Data!U1264</f>
        <v/>
      </c>
      <c r="B1264" s="6">
        <f>MOD(A1264-1,365)+1</f>
        <v/>
      </c>
      <c r="C1264" s="6">
        <f>MATCH(B1264,Markov!$C$6:$C$17,1)</f>
        <v/>
      </c>
      <c r="D1264" s="16">
        <f>Data!V1264</f>
        <v/>
      </c>
      <c r="E1264" s="6">
        <f>IF(D1264&lt;IF(E1263=1,INDEX(Markov!$I$6:$I$17,C1264),INDEX(Markov!$H$6:$H$17,C1264)),1,0)</f>
        <v/>
      </c>
      <c r="F1264" s="12">
        <f>IF(E1264=1,GAMMA.INV(Data!W1264,INDEX(Markov!$Q$6:$Q$17,C1264),INDEX(Markov!$R$6:$R$17,C1264)),0)</f>
        <v/>
      </c>
      <c r="G1264" s="6">
        <f>IF(D1264&lt;IF(G1263=1,INDEX(ChangeFactor!$O$6:$O$17,C1264),INDEX(ChangeFactor!$N$6:$N$17,C1264)),1,0)</f>
        <v/>
      </c>
      <c r="H1264" s="12">
        <f>IF(G1264=1,GAMMA.INV(Data!W1264,INDEX(ChangeFactor!$R$6:$R$17,C1264),INDEX(ChangeFactor!$S$6:$S$17,C1264)),0)</f>
        <v/>
      </c>
      <c r="I1264" s="7">
        <f>NORM.S.INV(Data!X1264)</f>
        <v/>
      </c>
      <c r="J1264" s="7">
        <f>NORM.S.INV(Data!Y1264)</f>
        <v/>
      </c>
      <c r="K1264" s="7">
        <f>NORM.S.INV(Data!Z1264)</f>
        <v/>
      </c>
      <c r="L1264" s="7">
        <f>MAR1!$B$32*L1263+MAR1!$C$32*M1263+MAR1!$D$32*N1263+MAR1!$B$42*I1264+MAR1!$C$42*J1264+MAR1!$D$42*K1264</f>
        <v/>
      </c>
      <c r="M1264" s="7">
        <f>MAR1!$B$33*L1263+MAR1!$C$33*M1263+MAR1!$D$33*N1263+MAR1!$B$43*I1264+MAR1!$C$43*J1264+MAR1!$D$43*K1264</f>
        <v/>
      </c>
      <c r="N1264" s="7">
        <f>MAR1!$B$34*L1263+MAR1!$C$34*M1263+MAR1!$D$34*N1263+MAR1!$B$44*I1264+MAR1!$C$44*J1264+MAR1!$D$44*K1264</f>
        <v/>
      </c>
      <c r="O1264" s="12">
        <f>MAR1!$B$5+MAR1!$C$5*COS(2*PI()*B1264/365)+MAR1!$D$5*SIN(2*PI()*B1264/365)+IF(E1264=1,MAR1!$B$11+MAR1!$D$11*L1264,MAR1!$C$11+MAR1!$E$11*L1264)</f>
        <v/>
      </c>
      <c r="P1264" s="12">
        <f>MAR1!$B$6+MAR1!$C$6*COS(2*PI()*B1264/365)+MAR1!$D$6*SIN(2*PI()*B1264/365)+IF(E1264=1,MAR1!$B$12+MAR1!$D$12*M1264,MAR1!$C$12+MAR1!$E$12*M1264)</f>
        <v/>
      </c>
      <c r="Q1264" s="12">
        <f>MAR1!$B$7+MAR1!$C$7*COS(2*PI()*B1264/365)+MAR1!$D$7*SIN(2*PI()*B1264/365)+IF(E1264=1,MAR1!$B$13+MAR1!$D$13*N1264,MAR1!$C$13+MAR1!$E$13*N1264)</f>
        <v/>
      </c>
      <c r="R1264" s="12">
        <f>MAR1!$B$5+MAR1!$C$5*COS(2*PI()*B1264/365)+MAR1!$D$5*SIN(2*PI()*B1264/365)+INDEX(ChangeFactor!$F$6:$F$17,C1264)+IF(G1264=1,MAR1!$B$11+INDEX(ChangeFactor!$G$6:$G$17,C1264)*MAR1!$D$11*L1264,MAR1!$C$11+INDEX(ChangeFactor!$G$6:$G$17,C1264)*MAR1!$E$11*L1264)</f>
        <v/>
      </c>
    </row>
    <row r="1265">
      <c r="A1265" s="6">
        <f>Data!U1265</f>
        <v/>
      </c>
      <c r="B1265" s="6">
        <f>MOD(A1265-1,365)+1</f>
        <v/>
      </c>
      <c r="C1265" s="6">
        <f>MATCH(B1265,Markov!$C$6:$C$17,1)</f>
        <v/>
      </c>
      <c r="D1265" s="16">
        <f>Data!V1265</f>
        <v/>
      </c>
      <c r="E1265" s="6">
        <f>IF(D1265&lt;IF(E1264=1,INDEX(Markov!$I$6:$I$17,C1265),INDEX(Markov!$H$6:$H$17,C1265)),1,0)</f>
        <v/>
      </c>
      <c r="F1265" s="12">
        <f>IF(E1265=1,GAMMA.INV(Data!W1265,INDEX(Markov!$Q$6:$Q$17,C1265),INDEX(Markov!$R$6:$R$17,C1265)),0)</f>
        <v/>
      </c>
      <c r="G1265" s="6">
        <f>IF(D1265&lt;IF(G1264=1,INDEX(ChangeFactor!$O$6:$O$17,C1265),INDEX(ChangeFactor!$N$6:$N$17,C1265)),1,0)</f>
        <v/>
      </c>
      <c r="H1265" s="12">
        <f>IF(G1265=1,GAMMA.INV(Data!W1265,INDEX(ChangeFactor!$R$6:$R$17,C1265),INDEX(ChangeFactor!$S$6:$S$17,C1265)),0)</f>
        <v/>
      </c>
      <c r="I1265" s="7">
        <f>NORM.S.INV(Data!X1265)</f>
        <v/>
      </c>
      <c r="J1265" s="7">
        <f>NORM.S.INV(Data!Y1265)</f>
        <v/>
      </c>
      <c r="K1265" s="7">
        <f>NORM.S.INV(Data!Z1265)</f>
        <v/>
      </c>
      <c r="L1265" s="7">
        <f>MAR1!$B$32*L1264+MAR1!$C$32*M1264+MAR1!$D$32*N1264+MAR1!$B$42*I1265+MAR1!$C$42*J1265+MAR1!$D$42*K1265</f>
        <v/>
      </c>
      <c r="M1265" s="7">
        <f>MAR1!$B$33*L1264+MAR1!$C$33*M1264+MAR1!$D$33*N1264+MAR1!$B$43*I1265+MAR1!$C$43*J1265+MAR1!$D$43*K1265</f>
        <v/>
      </c>
      <c r="N1265" s="7">
        <f>MAR1!$B$34*L1264+MAR1!$C$34*M1264+MAR1!$D$34*N1264+MAR1!$B$44*I1265+MAR1!$C$44*J1265+MAR1!$D$44*K1265</f>
        <v/>
      </c>
      <c r="O1265" s="12">
        <f>MAR1!$B$5+MAR1!$C$5*COS(2*PI()*B1265/365)+MAR1!$D$5*SIN(2*PI()*B1265/365)+IF(E1265=1,MAR1!$B$11+MAR1!$D$11*L1265,MAR1!$C$11+MAR1!$E$11*L1265)</f>
        <v/>
      </c>
      <c r="P1265" s="12">
        <f>MAR1!$B$6+MAR1!$C$6*COS(2*PI()*B1265/365)+MAR1!$D$6*SIN(2*PI()*B1265/365)+IF(E1265=1,MAR1!$B$12+MAR1!$D$12*M1265,MAR1!$C$12+MAR1!$E$12*M1265)</f>
        <v/>
      </c>
      <c r="Q1265" s="12">
        <f>MAR1!$B$7+MAR1!$C$7*COS(2*PI()*B1265/365)+MAR1!$D$7*SIN(2*PI()*B1265/365)+IF(E1265=1,MAR1!$B$13+MAR1!$D$13*N1265,MAR1!$C$13+MAR1!$E$13*N1265)</f>
        <v/>
      </c>
      <c r="R1265" s="12">
        <f>MAR1!$B$5+MAR1!$C$5*COS(2*PI()*B1265/365)+MAR1!$D$5*SIN(2*PI()*B1265/365)+INDEX(ChangeFactor!$F$6:$F$17,C1265)+IF(G1265=1,MAR1!$B$11+INDEX(ChangeFactor!$G$6:$G$17,C1265)*MAR1!$D$11*L1265,MAR1!$C$11+INDEX(ChangeFactor!$G$6:$G$17,C1265)*MAR1!$E$11*L1265)</f>
        <v/>
      </c>
    </row>
    <row r="1266">
      <c r="A1266" s="6">
        <f>Data!U1266</f>
        <v/>
      </c>
      <c r="B1266" s="6">
        <f>MOD(A1266-1,365)+1</f>
        <v/>
      </c>
      <c r="C1266" s="6">
        <f>MATCH(B1266,Markov!$C$6:$C$17,1)</f>
        <v/>
      </c>
      <c r="D1266" s="16">
        <f>Data!V1266</f>
        <v/>
      </c>
      <c r="E1266" s="6">
        <f>IF(D1266&lt;IF(E1265=1,INDEX(Markov!$I$6:$I$17,C1266),INDEX(Markov!$H$6:$H$17,C1266)),1,0)</f>
        <v/>
      </c>
      <c r="F1266" s="12">
        <f>IF(E1266=1,GAMMA.INV(Data!W1266,INDEX(Markov!$Q$6:$Q$17,C1266),INDEX(Markov!$R$6:$R$17,C1266)),0)</f>
        <v/>
      </c>
      <c r="G1266" s="6">
        <f>IF(D1266&lt;IF(G1265=1,INDEX(ChangeFactor!$O$6:$O$17,C1266),INDEX(ChangeFactor!$N$6:$N$17,C1266)),1,0)</f>
        <v/>
      </c>
      <c r="H1266" s="12">
        <f>IF(G1266=1,GAMMA.INV(Data!W1266,INDEX(ChangeFactor!$R$6:$R$17,C1266),INDEX(ChangeFactor!$S$6:$S$17,C1266)),0)</f>
        <v/>
      </c>
      <c r="I1266" s="7">
        <f>NORM.S.INV(Data!X1266)</f>
        <v/>
      </c>
      <c r="J1266" s="7">
        <f>NORM.S.INV(Data!Y1266)</f>
        <v/>
      </c>
      <c r="K1266" s="7">
        <f>NORM.S.INV(Data!Z1266)</f>
        <v/>
      </c>
      <c r="L1266" s="7">
        <f>MAR1!$B$32*L1265+MAR1!$C$32*M1265+MAR1!$D$32*N1265+MAR1!$B$42*I1266+MAR1!$C$42*J1266+MAR1!$D$42*K1266</f>
        <v/>
      </c>
      <c r="M1266" s="7">
        <f>MAR1!$B$33*L1265+MAR1!$C$33*M1265+MAR1!$D$33*N1265+MAR1!$B$43*I1266+MAR1!$C$43*J1266+MAR1!$D$43*K1266</f>
        <v/>
      </c>
      <c r="N1266" s="7">
        <f>MAR1!$B$34*L1265+MAR1!$C$34*M1265+MAR1!$D$34*N1265+MAR1!$B$44*I1266+MAR1!$C$44*J1266+MAR1!$D$44*K1266</f>
        <v/>
      </c>
      <c r="O1266" s="12">
        <f>MAR1!$B$5+MAR1!$C$5*COS(2*PI()*B1266/365)+MAR1!$D$5*SIN(2*PI()*B1266/365)+IF(E1266=1,MAR1!$B$11+MAR1!$D$11*L1266,MAR1!$C$11+MAR1!$E$11*L1266)</f>
        <v/>
      </c>
      <c r="P1266" s="12">
        <f>MAR1!$B$6+MAR1!$C$6*COS(2*PI()*B1266/365)+MAR1!$D$6*SIN(2*PI()*B1266/365)+IF(E1266=1,MAR1!$B$12+MAR1!$D$12*M1266,MAR1!$C$12+MAR1!$E$12*M1266)</f>
        <v/>
      </c>
      <c r="Q1266" s="12">
        <f>MAR1!$B$7+MAR1!$C$7*COS(2*PI()*B1266/365)+MAR1!$D$7*SIN(2*PI()*B1266/365)+IF(E1266=1,MAR1!$B$13+MAR1!$D$13*N1266,MAR1!$C$13+MAR1!$E$13*N1266)</f>
        <v/>
      </c>
      <c r="R1266" s="12">
        <f>MAR1!$B$5+MAR1!$C$5*COS(2*PI()*B1266/365)+MAR1!$D$5*SIN(2*PI()*B1266/365)+INDEX(ChangeFactor!$F$6:$F$17,C1266)+IF(G1266=1,MAR1!$B$11+INDEX(ChangeFactor!$G$6:$G$17,C1266)*MAR1!$D$11*L1266,MAR1!$C$11+INDEX(ChangeFactor!$G$6:$G$17,C1266)*MAR1!$E$11*L1266)</f>
        <v/>
      </c>
    </row>
    <row r="1267">
      <c r="A1267" s="6">
        <f>Data!U1267</f>
        <v/>
      </c>
      <c r="B1267" s="6">
        <f>MOD(A1267-1,365)+1</f>
        <v/>
      </c>
      <c r="C1267" s="6">
        <f>MATCH(B1267,Markov!$C$6:$C$17,1)</f>
        <v/>
      </c>
      <c r="D1267" s="16">
        <f>Data!V1267</f>
        <v/>
      </c>
      <c r="E1267" s="6">
        <f>IF(D1267&lt;IF(E1266=1,INDEX(Markov!$I$6:$I$17,C1267),INDEX(Markov!$H$6:$H$17,C1267)),1,0)</f>
        <v/>
      </c>
      <c r="F1267" s="12">
        <f>IF(E1267=1,GAMMA.INV(Data!W1267,INDEX(Markov!$Q$6:$Q$17,C1267),INDEX(Markov!$R$6:$R$17,C1267)),0)</f>
        <v/>
      </c>
      <c r="G1267" s="6">
        <f>IF(D1267&lt;IF(G1266=1,INDEX(ChangeFactor!$O$6:$O$17,C1267),INDEX(ChangeFactor!$N$6:$N$17,C1267)),1,0)</f>
        <v/>
      </c>
      <c r="H1267" s="12">
        <f>IF(G1267=1,GAMMA.INV(Data!W1267,INDEX(ChangeFactor!$R$6:$R$17,C1267),INDEX(ChangeFactor!$S$6:$S$17,C1267)),0)</f>
        <v/>
      </c>
      <c r="I1267" s="7">
        <f>NORM.S.INV(Data!X1267)</f>
        <v/>
      </c>
      <c r="J1267" s="7">
        <f>NORM.S.INV(Data!Y1267)</f>
        <v/>
      </c>
      <c r="K1267" s="7">
        <f>NORM.S.INV(Data!Z1267)</f>
        <v/>
      </c>
      <c r="L1267" s="7">
        <f>MAR1!$B$32*L1266+MAR1!$C$32*M1266+MAR1!$D$32*N1266+MAR1!$B$42*I1267+MAR1!$C$42*J1267+MAR1!$D$42*K1267</f>
        <v/>
      </c>
      <c r="M1267" s="7">
        <f>MAR1!$B$33*L1266+MAR1!$C$33*M1266+MAR1!$D$33*N1266+MAR1!$B$43*I1267+MAR1!$C$43*J1267+MAR1!$D$43*K1267</f>
        <v/>
      </c>
      <c r="N1267" s="7">
        <f>MAR1!$B$34*L1266+MAR1!$C$34*M1266+MAR1!$D$34*N1266+MAR1!$B$44*I1267+MAR1!$C$44*J1267+MAR1!$D$44*K1267</f>
        <v/>
      </c>
      <c r="O1267" s="12">
        <f>MAR1!$B$5+MAR1!$C$5*COS(2*PI()*B1267/365)+MAR1!$D$5*SIN(2*PI()*B1267/365)+IF(E1267=1,MAR1!$B$11+MAR1!$D$11*L1267,MAR1!$C$11+MAR1!$E$11*L1267)</f>
        <v/>
      </c>
      <c r="P1267" s="12">
        <f>MAR1!$B$6+MAR1!$C$6*COS(2*PI()*B1267/365)+MAR1!$D$6*SIN(2*PI()*B1267/365)+IF(E1267=1,MAR1!$B$12+MAR1!$D$12*M1267,MAR1!$C$12+MAR1!$E$12*M1267)</f>
        <v/>
      </c>
      <c r="Q1267" s="12">
        <f>MAR1!$B$7+MAR1!$C$7*COS(2*PI()*B1267/365)+MAR1!$D$7*SIN(2*PI()*B1267/365)+IF(E1267=1,MAR1!$B$13+MAR1!$D$13*N1267,MAR1!$C$13+MAR1!$E$13*N1267)</f>
        <v/>
      </c>
      <c r="R1267" s="12">
        <f>MAR1!$B$5+MAR1!$C$5*COS(2*PI()*B1267/365)+MAR1!$D$5*SIN(2*PI()*B1267/365)+INDEX(ChangeFactor!$F$6:$F$17,C1267)+IF(G1267=1,MAR1!$B$11+INDEX(ChangeFactor!$G$6:$G$17,C1267)*MAR1!$D$11*L1267,MAR1!$C$11+INDEX(ChangeFactor!$G$6:$G$17,C1267)*MAR1!$E$11*L1267)</f>
        <v/>
      </c>
    </row>
    <row r="1268">
      <c r="A1268" s="6">
        <f>Data!U1268</f>
        <v/>
      </c>
      <c r="B1268" s="6">
        <f>MOD(A1268-1,365)+1</f>
        <v/>
      </c>
      <c r="C1268" s="6">
        <f>MATCH(B1268,Markov!$C$6:$C$17,1)</f>
        <v/>
      </c>
      <c r="D1268" s="16">
        <f>Data!V1268</f>
        <v/>
      </c>
      <c r="E1268" s="6">
        <f>IF(D1268&lt;IF(E1267=1,INDEX(Markov!$I$6:$I$17,C1268),INDEX(Markov!$H$6:$H$17,C1268)),1,0)</f>
        <v/>
      </c>
      <c r="F1268" s="12">
        <f>IF(E1268=1,GAMMA.INV(Data!W1268,INDEX(Markov!$Q$6:$Q$17,C1268),INDEX(Markov!$R$6:$R$17,C1268)),0)</f>
        <v/>
      </c>
      <c r="G1268" s="6">
        <f>IF(D1268&lt;IF(G1267=1,INDEX(ChangeFactor!$O$6:$O$17,C1268),INDEX(ChangeFactor!$N$6:$N$17,C1268)),1,0)</f>
        <v/>
      </c>
      <c r="H1268" s="12">
        <f>IF(G1268=1,GAMMA.INV(Data!W1268,INDEX(ChangeFactor!$R$6:$R$17,C1268),INDEX(ChangeFactor!$S$6:$S$17,C1268)),0)</f>
        <v/>
      </c>
      <c r="I1268" s="7">
        <f>NORM.S.INV(Data!X1268)</f>
        <v/>
      </c>
      <c r="J1268" s="7">
        <f>NORM.S.INV(Data!Y1268)</f>
        <v/>
      </c>
      <c r="K1268" s="7">
        <f>NORM.S.INV(Data!Z1268)</f>
        <v/>
      </c>
      <c r="L1268" s="7">
        <f>MAR1!$B$32*L1267+MAR1!$C$32*M1267+MAR1!$D$32*N1267+MAR1!$B$42*I1268+MAR1!$C$42*J1268+MAR1!$D$42*K1268</f>
        <v/>
      </c>
      <c r="M1268" s="7">
        <f>MAR1!$B$33*L1267+MAR1!$C$33*M1267+MAR1!$D$33*N1267+MAR1!$B$43*I1268+MAR1!$C$43*J1268+MAR1!$D$43*K1268</f>
        <v/>
      </c>
      <c r="N1268" s="7">
        <f>MAR1!$B$34*L1267+MAR1!$C$34*M1267+MAR1!$D$34*N1267+MAR1!$B$44*I1268+MAR1!$C$44*J1268+MAR1!$D$44*K1268</f>
        <v/>
      </c>
      <c r="O1268" s="12">
        <f>MAR1!$B$5+MAR1!$C$5*COS(2*PI()*B1268/365)+MAR1!$D$5*SIN(2*PI()*B1268/365)+IF(E1268=1,MAR1!$B$11+MAR1!$D$11*L1268,MAR1!$C$11+MAR1!$E$11*L1268)</f>
        <v/>
      </c>
      <c r="P1268" s="12">
        <f>MAR1!$B$6+MAR1!$C$6*COS(2*PI()*B1268/365)+MAR1!$D$6*SIN(2*PI()*B1268/365)+IF(E1268=1,MAR1!$B$12+MAR1!$D$12*M1268,MAR1!$C$12+MAR1!$E$12*M1268)</f>
        <v/>
      </c>
      <c r="Q1268" s="12">
        <f>MAR1!$B$7+MAR1!$C$7*COS(2*PI()*B1268/365)+MAR1!$D$7*SIN(2*PI()*B1268/365)+IF(E1268=1,MAR1!$B$13+MAR1!$D$13*N1268,MAR1!$C$13+MAR1!$E$13*N1268)</f>
        <v/>
      </c>
      <c r="R1268" s="12">
        <f>MAR1!$B$5+MAR1!$C$5*COS(2*PI()*B1268/365)+MAR1!$D$5*SIN(2*PI()*B1268/365)+INDEX(ChangeFactor!$F$6:$F$17,C1268)+IF(G1268=1,MAR1!$B$11+INDEX(ChangeFactor!$G$6:$G$17,C1268)*MAR1!$D$11*L1268,MAR1!$C$11+INDEX(ChangeFactor!$G$6:$G$17,C1268)*MAR1!$E$11*L1268)</f>
        <v/>
      </c>
    </row>
    <row r="1269">
      <c r="A1269" s="6">
        <f>Data!U1269</f>
        <v/>
      </c>
      <c r="B1269" s="6">
        <f>MOD(A1269-1,365)+1</f>
        <v/>
      </c>
      <c r="C1269" s="6">
        <f>MATCH(B1269,Markov!$C$6:$C$17,1)</f>
        <v/>
      </c>
      <c r="D1269" s="16">
        <f>Data!V1269</f>
        <v/>
      </c>
      <c r="E1269" s="6">
        <f>IF(D1269&lt;IF(E1268=1,INDEX(Markov!$I$6:$I$17,C1269),INDEX(Markov!$H$6:$H$17,C1269)),1,0)</f>
        <v/>
      </c>
      <c r="F1269" s="12">
        <f>IF(E1269=1,GAMMA.INV(Data!W1269,INDEX(Markov!$Q$6:$Q$17,C1269),INDEX(Markov!$R$6:$R$17,C1269)),0)</f>
        <v/>
      </c>
      <c r="G1269" s="6">
        <f>IF(D1269&lt;IF(G1268=1,INDEX(ChangeFactor!$O$6:$O$17,C1269),INDEX(ChangeFactor!$N$6:$N$17,C1269)),1,0)</f>
        <v/>
      </c>
      <c r="H1269" s="12">
        <f>IF(G1269=1,GAMMA.INV(Data!W1269,INDEX(ChangeFactor!$R$6:$R$17,C1269),INDEX(ChangeFactor!$S$6:$S$17,C1269)),0)</f>
        <v/>
      </c>
      <c r="I1269" s="7">
        <f>NORM.S.INV(Data!X1269)</f>
        <v/>
      </c>
      <c r="J1269" s="7">
        <f>NORM.S.INV(Data!Y1269)</f>
        <v/>
      </c>
      <c r="K1269" s="7">
        <f>NORM.S.INV(Data!Z1269)</f>
        <v/>
      </c>
      <c r="L1269" s="7">
        <f>MAR1!$B$32*L1268+MAR1!$C$32*M1268+MAR1!$D$32*N1268+MAR1!$B$42*I1269+MAR1!$C$42*J1269+MAR1!$D$42*K1269</f>
        <v/>
      </c>
      <c r="M1269" s="7">
        <f>MAR1!$B$33*L1268+MAR1!$C$33*M1268+MAR1!$D$33*N1268+MAR1!$B$43*I1269+MAR1!$C$43*J1269+MAR1!$D$43*K1269</f>
        <v/>
      </c>
      <c r="N1269" s="7">
        <f>MAR1!$B$34*L1268+MAR1!$C$34*M1268+MAR1!$D$34*N1268+MAR1!$B$44*I1269+MAR1!$C$44*J1269+MAR1!$D$44*K1269</f>
        <v/>
      </c>
      <c r="O1269" s="12">
        <f>MAR1!$B$5+MAR1!$C$5*COS(2*PI()*B1269/365)+MAR1!$D$5*SIN(2*PI()*B1269/365)+IF(E1269=1,MAR1!$B$11+MAR1!$D$11*L1269,MAR1!$C$11+MAR1!$E$11*L1269)</f>
        <v/>
      </c>
      <c r="P1269" s="12">
        <f>MAR1!$B$6+MAR1!$C$6*COS(2*PI()*B1269/365)+MAR1!$D$6*SIN(2*PI()*B1269/365)+IF(E1269=1,MAR1!$B$12+MAR1!$D$12*M1269,MAR1!$C$12+MAR1!$E$12*M1269)</f>
        <v/>
      </c>
      <c r="Q1269" s="12">
        <f>MAR1!$B$7+MAR1!$C$7*COS(2*PI()*B1269/365)+MAR1!$D$7*SIN(2*PI()*B1269/365)+IF(E1269=1,MAR1!$B$13+MAR1!$D$13*N1269,MAR1!$C$13+MAR1!$E$13*N1269)</f>
        <v/>
      </c>
      <c r="R1269" s="12">
        <f>MAR1!$B$5+MAR1!$C$5*COS(2*PI()*B1269/365)+MAR1!$D$5*SIN(2*PI()*B1269/365)+INDEX(ChangeFactor!$F$6:$F$17,C1269)+IF(G1269=1,MAR1!$B$11+INDEX(ChangeFactor!$G$6:$G$17,C1269)*MAR1!$D$11*L1269,MAR1!$C$11+INDEX(ChangeFactor!$G$6:$G$17,C1269)*MAR1!$E$11*L1269)</f>
        <v/>
      </c>
    </row>
    <row r="1270">
      <c r="A1270" s="6">
        <f>Data!U1270</f>
        <v/>
      </c>
      <c r="B1270" s="6">
        <f>MOD(A1270-1,365)+1</f>
        <v/>
      </c>
      <c r="C1270" s="6">
        <f>MATCH(B1270,Markov!$C$6:$C$17,1)</f>
        <v/>
      </c>
      <c r="D1270" s="16">
        <f>Data!V1270</f>
        <v/>
      </c>
      <c r="E1270" s="6">
        <f>IF(D1270&lt;IF(E1269=1,INDEX(Markov!$I$6:$I$17,C1270),INDEX(Markov!$H$6:$H$17,C1270)),1,0)</f>
        <v/>
      </c>
      <c r="F1270" s="12">
        <f>IF(E1270=1,GAMMA.INV(Data!W1270,INDEX(Markov!$Q$6:$Q$17,C1270),INDEX(Markov!$R$6:$R$17,C1270)),0)</f>
        <v/>
      </c>
      <c r="G1270" s="6">
        <f>IF(D1270&lt;IF(G1269=1,INDEX(ChangeFactor!$O$6:$O$17,C1270),INDEX(ChangeFactor!$N$6:$N$17,C1270)),1,0)</f>
        <v/>
      </c>
      <c r="H1270" s="12">
        <f>IF(G1270=1,GAMMA.INV(Data!W1270,INDEX(ChangeFactor!$R$6:$R$17,C1270),INDEX(ChangeFactor!$S$6:$S$17,C1270)),0)</f>
        <v/>
      </c>
      <c r="I1270" s="7">
        <f>NORM.S.INV(Data!X1270)</f>
        <v/>
      </c>
      <c r="J1270" s="7">
        <f>NORM.S.INV(Data!Y1270)</f>
        <v/>
      </c>
      <c r="K1270" s="7">
        <f>NORM.S.INV(Data!Z1270)</f>
        <v/>
      </c>
      <c r="L1270" s="7">
        <f>MAR1!$B$32*L1269+MAR1!$C$32*M1269+MAR1!$D$32*N1269+MAR1!$B$42*I1270+MAR1!$C$42*J1270+MAR1!$D$42*K1270</f>
        <v/>
      </c>
      <c r="M1270" s="7">
        <f>MAR1!$B$33*L1269+MAR1!$C$33*M1269+MAR1!$D$33*N1269+MAR1!$B$43*I1270+MAR1!$C$43*J1270+MAR1!$D$43*K1270</f>
        <v/>
      </c>
      <c r="N1270" s="7">
        <f>MAR1!$B$34*L1269+MAR1!$C$34*M1269+MAR1!$D$34*N1269+MAR1!$B$44*I1270+MAR1!$C$44*J1270+MAR1!$D$44*K1270</f>
        <v/>
      </c>
      <c r="O1270" s="12">
        <f>MAR1!$B$5+MAR1!$C$5*COS(2*PI()*B1270/365)+MAR1!$D$5*SIN(2*PI()*B1270/365)+IF(E1270=1,MAR1!$B$11+MAR1!$D$11*L1270,MAR1!$C$11+MAR1!$E$11*L1270)</f>
        <v/>
      </c>
      <c r="P1270" s="12">
        <f>MAR1!$B$6+MAR1!$C$6*COS(2*PI()*B1270/365)+MAR1!$D$6*SIN(2*PI()*B1270/365)+IF(E1270=1,MAR1!$B$12+MAR1!$D$12*M1270,MAR1!$C$12+MAR1!$E$12*M1270)</f>
        <v/>
      </c>
      <c r="Q1270" s="12">
        <f>MAR1!$B$7+MAR1!$C$7*COS(2*PI()*B1270/365)+MAR1!$D$7*SIN(2*PI()*B1270/365)+IF(E1270=1,MAR1!$B$13+MAR1!$D$13*N1270,MAR1!$C$13+MAR1!$E$13*N1270)</f>
        <v/>
      </c>
      <c r="R1270" s="12">
        <f>MAR1!$B$5+MAR1!$C$5*COS(2*PI()*B1270/365)+MAR1!$D$5*SIN(2*PI()*B1270/365)+INDEX(ChangeFactor!$F$6:$F$17,C1270)+IF(G1270=1,MAR1!$B$11+INDEX(ChangeFactor!$G$6:$G$17,C1270)*MAR1!$D$11*L1270,MAR1!$C$11+INDEX(ChangeFactor!$G$6:$G$17,C1270)*MAR1!$E$11*L1270)</f>
        <v/>
      </c>
    </row>
    <row r="1271">
      <c r="A1271" s="6">
        <f>Data!U1271</f>
        <v/>
      </c>
      <c r="B1271" s="6">
        <f>MOD(A1271-1,365)+1</f>
        <v/>
      </c>
      <c r="C1271" s="6">
        <f>MATCH(B1271,Markov!$C$6:$C$17,1)</f>
        <v/>
      </c>
      <c r="D1271" s="16">
        <f>Data!V1271</f>
        <v/>
      </c>
      <c r="E1271" s="6">
        <f>IF(D1271&lt;IF(E1270=1,INDEX(Markov!$I$6:$I$17,C1271),INDEX(Markov!$H$6:$H$17,C1271)),1,0)</f>
        <v/>
      </c>
      <c r="F1271" s="12">
        <f>IF(E1271=1,GAMMA.INV(Data!W1271,INDEX(Markov!$Q$6:$Q$17,C1271),INDEX(Markov!$R$6:$R$17,C1271)),0)</f>
        <v/>
      </c>
      <c r="G1271" s="6">
        <f>IF(D1271&lt;IF(G1270=1,INDEX(ChangeFactor!$O$6:$O$17,C1271),INDEX(ChangeFactor!$N$6:$N$17,C1271)),1,0)</f>
        <v/>
      </c>
      <c r="H1271" s="12">
        <f>IF(G1271=1,GAMMA.INV(Data!W1271,INDEX(ChangeFactor!$R$6:$R$17,C1271),INDEX(ChangeFactor!$S$6:$S$17,C1271)),0)</f>
        <v/>
      </c>
      <c r="I1271" s="7">
        <f>NORM.S.INV(Data!X1271)</f>
        <v/>
      </c>
      <c r="J1271" s="7">
        <f>NORM.S.INV(Data!Y1271)</f>
        <v/>
      </c>
      <c r="K1271" s="7">
        <f>NORM.S.INV(Data!Z1271)</f>
        <v/>
      </c>
      <c r="L1271" s="7">
        <f>MAR1!$B$32*L1270+MAR1!$C$32*M1270+MAR1!$D$32*N1270+MAR1!$B$42*I1271+MAR1!$C$42*J1271+MAR1!$D$42*K1271</f>
        <v/>
      </c>
      <c r="M1271" s="7">
        <f>MAR1!$B$33*L1270+MAR1!$C$33*M1270+MAR1!$D$33*N1270+MAR1!$B$43*I1271+MAR1!$C$43*J1271+MAR1!$D$43*K1271</f>
        <v/>
      </c>
      <c r="N1271" s="7">
        <f>MAR1!$B$34*L1270+MAR1!$C$34*M1270+MAR1!$D$34*N1270+MAR1!$B$44*I1271+MAR1!$C$44*J1271+MAR1!$D$44*K1271</f>
        <v/>
      </c>
      <c r="O1271" s="12">
        <f>MAR1!$B$5+MAR1!$C$5*COS(2*PI()*B1271/365)+MAR1!$D$5*SIN(2*PI()*B1271/365)+IF(E1271=1,MAR1!$B$11+MAR1!$D$11*L1271,MAR1!$C$11+MAR1!$E$11*L1271)</f>
        <v/>
      </c>
      <c r="P1271" s="12">
        <f>MAR1!$B$6+MAR1!$C$6*COS(2*PI()*B1271/365)+MAR1!$D$6*SIN(2*PI()*B1271/365)+IF(E1271=1,MAR1!$B$12+MAR1!$D$12*M1271,MAR1!$C$12+MAR1!$E$12*M1271)</f>
        <v/>
      </c>
      <c r="Q1271" s="12">
        <f>MAR1!$B$7+MAR1!$C$7*COS(2*PI()*B1271/365)+MAR1!$D$7*SIN(2*PI()*B1271/365)+IF(E1271=1,MAR1!$B$13+MAR1!$D$13*N1271,MAR1!$C$13+MAR1!$E$13*N1271)</f>
        <v/>
      </c>
      <c r="R1271" s="12">
        <f>MAR1!$B$5+MAR1!$C$5*COS(2*PI()*B1271/365)+MAR1!$D$5*SIN(2*PI()*B1271/365)+INDEX(ChangeFactor!$F$6:$F$17,C1271)+IF(G1271=1,MAR1!$B$11+INDEX(ChangeFactor!$G$6:$G$17,C1271)*MAR1!$D$11*L1271,MAR1!$C$11+INDEX(ChangeFactor!$G$6:$G$17,C1271)*MAR1!$E$11*L1271)</f>
        <v/>
      </c>
    </row>
    <row r="1272">
      <c r="A1272" s="6">
        <f>Data!U1272</f>
        <v/>
      </c>
      <c r="B1272" s="6">
        <f>MOD(A1272-1,365)+1</f>
        <v/>
      </c>
      <c r="C1272" s="6">
        <f>MATCH(B1272,Markov!$C$6:$C$17,1)</f>
        <v/>
      </c>
      <c r="D1272" s="16">
        <f>Data!V1272</f>
        <v/>
      </c>
      <c r="E1272" s="6">
        <f>IF(D1272&lt;IF(E1271=1,INDEX(Markov!$I$6:$I$17,C1272),INDEX(Markov!$H$6:$H$17,C1272)),1,0)</f>
        <v/>
      </c>
      <c r="F1272" s="12">
        <f>IF(E1272=1,GAMMA.INV(Data!W1272,INDEX(Markov!$Q$6:$Q$17,C1272),INDEX(Markov!$R$6:$R$17,C1272)),0)</f>
        <v/>
      </c>
      <c r="G1272" s="6">
        <f>IF(D1272&lt;IF(G1271=1,INDEX(ChangeFactor!$O$6:$O$17,C1272),INDEX(ChangeFactor!$N$6:$N$17,C1272)),1,0)</f>
        <v/>
      </c>
      <c r="H1272" s="12">
        <f>IF(G1272=1,GAMMA.INV(Data!W1272,INDEX(ChangeFactor!$R$6:$R$17,C1272),INDEX(ChangeFactor!$S$6:$S$17,C1272)),0)</f>
        <v/>
      </c>
      <c r="I1272" s="7">
        <f>NORM.S.INV(Data!X1272)</f>
        <v/>
      </c>
      <c r="J1272" s="7">
        <f>NORM.S.INV(Data!Y1272)</f>
        <v/>
      </c>
      <c r="K1272" s="7">
        <f>NORM.S.INV(Data!Z1272)</f>
        <v/>
      </c>
      <c r="L1272" s="7">
        <f>MAR1!$B$32*L1271+MAR1!$C$32*M1271+MAR1!$D$32*N1271+MAR1!$B$42*I1272+MAR1!$C$42*J1272+MAR1!$D$42*K1272</f>
        <v/>
      </c>
      <c r="M1272" s="7">
        <f>MAR1!$B$33*L1271+MAR1!$C$33*M1271+MAR1!$D$33*N1271+MAR1!$B$43*I1272+MAR1!$C$43*J1272+MAR1!$D$43*K1272</f>
        <v/>
      </c>
      <c r="N1272" s="7">
        <f>MAR1!$B$34*L1271+MAR1!$C$34*M1271+MAR1!$D$34*N1271+MAR1!$B$44*I1272+MAR1!$C$44*J1272+MAR1!$D$44*K1272</f>
        <v/>
      </c>
      <c r="O1272" s="12">
        <f>MAR1!$B$5+MAR1!$C$5*COS(2*PI()*B1272/365)+MAR1!$D$5*SIN(2*PI()*B1272/365)+IF(E1272=1,MAR1!$B$11+MAR1!$D$11*L1272,MAR1!$C$11+MAR1!$E$11*L1272)</f>
        <v/>
      </c>
      <c r="P1272" s="12">
        <f>MAR1!$B$6+MAR1!$C$6*COS(2*PI()*B1272/365)+MAR1!$D$6*SIN(2*PI()*B1272/365)+IF(E1272=1,MAR1!$B$12+MAR1!$D$12*M1272,MAR1!$C$12+MAR1!$E$12*M1272)</f>
        <v/>
      </c>
      <c r="Q1272" s="12">
        <f>MAR1!$B$7+MAR1!$C$7*COS(2*PI()*B1272/365)+MAR1!$D$7*SIN(2*PI()*B1272/365)+IF(E1272=1,MAR1!$B$13+MAR1!$D$13*N1272,MAR1!$C$13+MAR1!$E$13*N1272)</f>
        <v/>
      </c>
      <c r="R1272" s="12">
        <f>MAR1!$B$5+MAR1!$C$5*COS(2*PI()*B1272/365)+MAR1!$D$5*SIN(2*PI()*B1272/365)+INDEX(ChangeFactor!$F$6:$F$17,C1272)+IF(G1272=1,MAR1!$B$11+INDEX(ChangeFactor!$G$6:$G$17,C1272)*MAR1!$D$11*L1272,MAR1!$C$11+INDEX(ChangeFactor!$G$6:$G$17,C1272)*MAR1!$E$11*L1272)</f>
        <v/>
      </c>
    </row>
    <row r="1273">
      <c r="A1273" s="6">
        <f>Data!U1273</f>
        <v/>
      </c>
      <c r="B1273" s="6">
        <f>MOD(A1273-1,365)+1</f>
        <v/>
      </c>
      <c r="C1273" s="6">
        <f>MATCH(B1273,Markov!$C$6:$C$17,1)</f>
        <v/>
      </c>
      <c r="D1273" s="16">
        <f>Data!V1273</f>
        <v/>
      </c>
      <c r="E1273" s="6">
        <f>IF(D1273&lt;IF(E1272=1,INDEX(Markov!$I$6:$I$17,C1273),INDEX(Markov!$H$6:$H$17,C1273)),1,0)</f>
        <v/>
      </c>
      <c r="F1273" s="12">
        <f>IF(E1273=1,GAMMA.INV(Data!W1273,INDEX(Markov!$Q$6:$Q$17,C1273),INDEX(Markov!$R$6:$R$17,C1273)),0)</f>
        <v/>
      </c>
      <c r="G1273" s="6">
        <f>IF(D1273&lt;IF(G1272=1,INDEX(ChangeFactor!$O$6:$O$17,C1273),INDEX(ChangeFactor!$N$6:$N$17,C1273)),1,0)</f>
        <v/>
      </c>
      <c r="H1273" s="12">
        <f>IF(G1273=1,GAMMA.INV(Data!W1273,INDEX(ChangeFactor!$R$6:$R$17,C1273),INDEX(ChangeFactor!$S$6:$S$17,C1273)),0)</f>
        <v/>
      </c>
      <c r="I1273" s="7">
        <f>NORM.S.INV(Data!X1273)</f>
        <v/>
      </c>
      <c r="J1273" s="7">
        <f>NORM.S.INV(Data!Y1273)</f>
        <v/>
      </c>
      <c r="K1273" s="7">
        <f>NORM.S.INV(Data!Z1273)</f>
        <v/>
      </c>
      <c r="L1273" s="7">
        <f>MAR1!$B$32*L1272+MAR1!$C$32*M1272+MAR1!$D$32*N1272+MAR1!$B$42*I1273+MAR1!$C$42*J1273+MAR1!$D$42*K1273</f>
        <v/>
      </c>
      <c r="M1273" s="7">
        <f>MAR1!$B$33*L1272+MAR1!$C$33*M1272+MAR1!$D$33*N1272+MAR1!$B$43*I1273+MAR1!$C$43*J1273+MAR1!$D$43*K1273</f>
        <v/>
      </c>
      <c r="N1273" s="7">
        <f>MAR1!$B$34*L1272+MAR1!$C$34*M1272+MAR1!$D$34*N1272+MAR1!$B$44*I1273+MAR1!$C$44*J1273+MAR1!$D$44*K1273</f>
        <v/>
      </c>
      <c r="O1273" s="12">
        <f>MAR1!$B$5+MAR1!$C$5*COS(2*PI()*B1273/365)+MAR1!$D$5*SIN(2*PI()*B1273/365)+IF(E1273=1,MAR1!$B$11+MAR1!$D$11*L1273,MAR1!$C$11+MAR1!$E$11*L1273)</f>
        <v/>
      </c>
      <c r="P1273" s="12">
        <f>MAR1!$B$6+MAR1!$C$6*COS(2*PI()*B1273/365)+MAR1!$D$6*SIN(2*PI()*B1273/365)+IF(E1273=1,MAR1!$B$12+MAR1!$D$12*M1273,MAR1!$C$12+MAR1!$E$12*M1273)</f>
        <v/>
      </c>
      <c r="Q1273" s="12">
        <f>MAR1!$B$7+MAR1!$C$7*COS(2*PI()*B1273/365)+MAR1!$D$7*SIN(2*PI()*B1273/365)+IF(E1273=1,MAR1!$B$13+MAR1!$D$13*N1273,MAR1!$C$13+MAR1!$E$13*N1273)</f>
        <v/>
      </c>
      <c r="R1273" s="12">
        <f>MAR1!$B$5+MAR1!$C$5*COS(2*PI()*B1273/365)+MAR1!$D$5*SIN(2*PI()*B1273/365)+INDEX(ChangeFactor!$F$6:$F$17,C1273)+IF(G1273=1,MAR1!$B$11+INDEX(ChangeFactor!$G$6:$G$17,C1273)*MAR1!$D$11*L1273,MAR1!$C$11+INDEX(ChangeFactor!$G$6:$G$17,C1273)*MAR1!$E$11*L1273)</f>
        <v/>
      </c>
    </row>
    <row r="1274">
      <c r="A1274" s="6">
        <f>Data!U1274</f>
        <v/>
      </c>
      <c r="B1274" s="6">
        <f>MOD(A1274-1,365)+1</f>
        <v/>
      </c>
      <c r="C1274" s="6">
        <f>MATCH(B1274,Markov!$C$6:$C$17,1)</f>
        <v/>
      </c>
      <c r="D1274" s="16">
        <f>Data!V1274</f>
        <v/>
      </c>
      <c r="E1274" s="6">
        <f>IF(D1274&lt;IF(E1273=1,INDEX(Markov!$I$6:$I$17,C1274),INDEX(Markov!$H$6:$H$17,C1274)),1,0)</f>
        <v/>
      </c>
      <c r="F1274" s="12">
        <f>IF(E1274=1,GAMMA.INV(Data!W1274,INDEX(Markov!$Q$6:$Q$17,C1274),INDEX(Markov!$R$6:$R$17,C1274)),0)</f>
        <v/>
      </c>
      <c r="G1274" s="6">
        <f>IF(D1274&lt;IF(G1273=1,INDEX(ChangeFactor!$O$6:$O$17,C1274),INDEX(ChangeFactor!$N$6:$N$17,C1274)),1,0)</f>
        <v/>
      </c>
      <c r="H1274" s="12">
        <f>IF(G1274=1,GAMMA.INV(Data!W1274,INDEX(ChangeFactor!$R$6:$R$17,C1274),INDEX(ChangeFactor!$S$6:$S$17,C1274)),0)</f>
        <v/>
      </c>
      <c r="I1274" s="7">
        <f>NORM.S.INV(Data!X1274)</f>
        <v/>
      </c>
      <c r="J1274" s="7">
        <f>NORM.S.INV(Data!Y1274)</f>
        <v/>
      </c>
      <c r="K1274" s="7">
        <f>NORM.S.INV(Data!Z1274)</f>
        <v/>
      </c>
      <c r="L1274" s="7">
        <f>MAR1!$B$32*L1273+MAR1!$C$32*M1273+MAR1!$D$32*N1273+MAR1!$B$42*I1274+MAR1!$C$42*J1274+MAR1!$D$42*K1274</f>
        <v/>
      </c>
      <c r="M1274" s="7">
        <f>MAR1!$B$33*L1273+MAR1!$C$33*M1273+MAR1!$D$33*N1273+MAR1!$B$43*I1274+MAR1!$C$43*J1274+MAR1!$D$43*K1274</f>
        <v/>
      </c>
      <c r="N1274" s="7">
        <f>MAR1!$B$34*L1273+MAR1!$C$34*M1273+MAR1!$D$34*N1273+MAR1!$B$44*I1274+MAR1!$C$44*J1274+MAR1!$D$44*K1274</f>
        <v/>
      </c>
      <c r="O1274" s="12">
        <f>MAR1!$B$5+MAR1!$C$5*COS(2*PI()*B1274/365)+MAR1!$D$5*SIN(2*PI()*B1274/365)+IF(E1274=1,MAR1!$B$11+MAR1!$D$11*L1274,MAR1!$C$11+MAR1!$E$11*L1274)</f>
        <v/>
      </c>
      <c r="P1274" s="12">
        <f>MAR1!$B$6+MAR1!$C$6*COS(2*PI()*B1274/365)+MAR1!$D$6*SIN(2*PI()*B1274/365)+IF(E1274=1,MAR1!$B$12+MAR1!$D$12*M1274,MAR1!$C$12+MAR1!$E$12*M1274)</f>
        <v/>
      </c>
      <c r="Q1274" s="12">
        <f>MAR1!$B$7+MAR1!$C$7*COS(2*PI()*B1274/365)+MAR1!$D$7*SIN(2*PI()*B1274/365)+IF(E1274=1,MAR1!$B$13+MAR1!$D$13*N1274,MAR1!$C$13+MAR1!$E$13*N1274)</f>
        <v/>
      </c>
      <c r="R1274" s="12">
        <f>MAR1!$B$5+MAR1!$C$5*COS(2*PI()*B1274/365)+MAR1!$D$5*SIN(2*PI()*B1274/365)+INDEX(ChangeFactor!$F$6:$F$17,C1274)+IF(G1274=1,MAR1!$B$11+INDEX(ChangeFactor!$G$6:$G$17,C1274)*MAR1!$D$11*L1274,MAR1!$C$11+INDEX(ChangeFactor!$G$6:$G$17,C1274)*MAR1!$E$11*L1274)</f>
        <v/>
      </c>
    </row>
    <row r="1275">
      <c r="A1275" s="6">
        <f>Data!U1275</f>
        <v/>
      </c>
      <c r="B1275" s="6">
        <f>MOD(A1275-1,365)+1</f>
        <v/>
      </c>
      <c r="C1275" s="6">
        <f>MATCH(B1275,Markov!$C$6:$C$17,1)</f>
        <v/>
      </c>
      <c r="D1275" s="16">
        <f>Data!V1275</f>
        <v/>
      </c>
      <c r="E1275" s="6">
        <f>IF(D1275&lt;IF(E1274=1,INDEX(Markov!$I$6:$I$17,C1275),INDEX(Markov!$H$6:$H$17,C1275)),1,0)</f>
        <v/>
      </c>
      <c r="F1275" s="12">
        <f>IF(E1275=1,GAMMA.INV(Data!W1275,INDEX(Markov!$Q$6:$Q$17,C1275),INDEX(Markov!$R$6:$R$17,C1275)),0)</f>
        <v/>
      </c>
      <c r="G1275" s="6">
        <f>IF(D1275&lt;IF(G1274=1,INDEX(ChangeFactor!$O$6:$O$17,C1275),INDEX(ChangeFactor!$N$6:$N$17,C1275)),1,0)</f>
        <v/>
      </c>
      <c r="H1275" s="12">
        <f>IF(G1275=1,GAMMA.INV(Data!W1275,INDEX(ChangeFactor!$R$6:$R$17,C1275),INDEX(ChangeFactor!$S$6:$S$17,C1275)),0)</f>
        <v/>
      </c>
      <c r="I1275" s="7">
        <f>NORM.S.INV(Data!X1275)</f>
        <v/>
      </c>
      <c r="J1275" s="7">
        <f>NORM.S.INV(Data!Y1275)</f>
        <v/>
      </c>
      <c r="K1275" s="7">
        <f>NORM.S.INV(Data!Z1275)</f>
        <v/>
      </c>
      <c r="L1275" s="7">
        <f>MAR1!$B$32*L1274+MAR1!$C$32*M1274+MAR1!$D$32*N1274+MAR1!$B$42*I1275+MAR1!$C$42*J1275+MAR1!$D$42*K1275</f>
        <v/>
      </c>
      <c r="M1275" s="7">
        <f>MAR1!$B$33*L1274+MAR1!$C$33*M1274+MAR1!$D$33*N1274+MAR1!$B$43*I1275+MAR1!$C$43*J1275+MAR1!$D$43*K1275</f>
        <v/>
      </c>
      <c r="N1275" s="7">
        <f>MAR1!$B$34*L1274+MAR1!$C$34*M1274+MAR1!$D$34*N1274+MAR1!$B$44*I1275+MAR1!$C$44*J1275+MAR1!$D$44*K1275</f>
        <v/>
      </c>
      <c r="O1275" s="12">
        <f>MAR1!$B$5+MAR1!$C$5*COS(2*PI()*B1275/365)+MAR1!$D$5*SIN(2*PI()*B1275/365)+IF(E1275=1,MAR1!$B$11+MAR1!$D$11*L1275,MAR1!$C$11+MAR1!$E$11*L1275)</f>
        <v/>
      </c>
      <c r="P1275" s="12">
        <f>MAR1!$B$6+MAR1!$C$6*COS(2*PI()*B1275/365)+MAR1!$D$6*SIN(2*PI()*B1275/365)+IF(E1275=1,MAR1!$B$12+MAR1!$D$12*M1275,MAR1!$C$12+MAR1!$E$12*M1275)</f>
        <v/>
      </c>
      <c r="Q1275" s="12">
        <f>MAR1!$B$7+MAR1!$C$7*COS(2*PI()*B1275/365)+MAR1!$D$7*SIN(2*PI()*B1275/365)+IF(E1275=1,MAR1!$B$13+MAR1!$D$13*N1275,MAR1!$C$13+MAR1!$E$13*N1275)</f>
        <v/>
      </c>
      <c r="R1275" s="12">
        <f>MAR1!$B$5+MAR1!$C$5*COS(2*PI()*B1275/365)+MAR1!$D$5*SIN(2*PI()*B1275/365)+INDEX(ChangeFactor!$F$6:$F$17,C1275)+IF(G1275=1,MAR1!$B$11+INDEX(ChangeFactor!$G$6:$G$17,C1275)*MAR1!$D$11*L1275,MAR1!$C$11+INDEX(ChangeFactor!$G$6:$G$17,C1275)*MAR1!$E$11*L1275)</f>
        <v/>
      </c>
    </row>
    <row r="1276">
      <c r="A1276" s="6">
        <f>Data!U1276</f>
        <v/>
      </c>
      <c r="B1276" s="6">
        <f>MOD(A1276-1,365)+1</f>
        <v/>
      </c>
      <c r="C1276" s="6">
        <f>MATCH(B1276,Markov!$C$6:$C$17,1)</f>
        <v/>
      </c>
      <c r="D1276" s="16">
        <f>Data!V1276</f>
        <v/>
      </c>
      <c r="E1276" s="6">
        <f>IF(D1276&lt;IF(E1275=1,INDEX(Markov!$I$6:$I$17,C1276),INDEX(Markov!$H$6:$H$17,C1276)),1,0)</f>
        <v/>
      </c>
      <c r="F1276" s="12">
        <f>IF(E1276=1,GAMMA.INV(Data!W1276,INDEX(Markov!$Q$6:$Q$17,C1276),INDEX(Markov!$R$6:$R$17,C1276)),0)</f>
        <v/>
      </c>
      <c r="G1276" s="6">
        <f>IF(D1276&lt;IF(G1275=1,INDEX(ChangeFactor!$O$6:$O$17,C1276),INDEX(ChangeFactor!$N$6:$N$17,C1276)),1,0)</f>
        <v/>
      </c>
      <c r="H1276" s="12">
        <f>IF(G1276=1,GAMMA.INV(Data!W1276,INDEX(ChangeFactor!$R$6:$R$17,C1276),INDEX(ChangeFactor!$S$6:$S$17,C1276)),0)</f>
        <v/>
      </c>
      <c r="I1276" s="7">
        <f>NORM.S.INV(Data!X1276)</f>
        <v/>
      </c>
      <c r="J1276" s="7">
        <f>NORM.S.INV(Data!Y1276)</f>
        <v/>
      </c>
      <c r="K1276" s="7">
        <f>NORM.S.INV(Data!Z1276)</f>
        <v/>
      </c>
      <c r="L1276" s="7">
        <f>MAR1!$B$32*L1275+MAR1!$C$32*M1275+MAR1!$D$32*N1275+MAR1!$B$42*I1276+MAR1!$C$42*J1276+MAR1!$D$42*K1276</f>
        <v/>
      </c>
      <c r="M1276" s="7">
        <f>MAR1!$B$33*L1275+MAR1!$C$33*M1275+MAR1!$D$33*N1275+MAR1!$B$43*I1276+MAR1!$C$43*J1276+MAR1!$D$43*K1276</f>
        <v/>
      </c>
      <c r="N1276" s="7">
        <f>MAR1!$B$34*L1275+MAR1!$C$34*M1275+MAR1!$D$34*N1275+MAR1!$B$44*I1276+MAR1!$C$44*J1276+MAR1!$D$44*K1276</f>
        <v/>
      </c>
      <c r="O1276" s="12">
        <f>MAR1!$B$5+MAR1!$C$5*COS(2*PI()*B1276/365)+MAR1!$D$5*SIN(2*PI()*B1276/365)+IF(E1276=1,MAR1!$B$11+MAR1!$D$11*L1276,MAR1!$C$11+MAR1!$E$11*L1276)</f>
        <v/>
      </c>
      <c r="P1276" s="12">
        <f>MAR1!$B$6+MAR1!$C$6*COS(2*PI()*B1276/365)+MAR1!$D$6*SIN(2*PI()*B1276/365)+IF(E1276=1,MAR1!$B$12+MAR1!$D$12*M1276,MAR1!$C$12+MAR1!$E$12*M1276)</f>
        <v/>
      </c>
      <c r="Q1276" s="12">
        <f>MAR1!$B$7+MAR1!$C$7*COS(2*PI()*B1276/365)+MAR1!$D$7*SIN(2*PI()*B1276/365)+IF(E1276=1,MAR1!$B$13+MAR1!$D$13*N1276,MAR1!$C$13+MAR1!$E$13*N1276)</f>
        <v/>
      </c>
      <c r="R1276" s="12">
        <f>MAR1!$B$5+MAR1!$C$5*COS(2*PI()*B1276/365)+MAR1!$D$5*SIN(2*PI()*B1276/365)+INDEX(ChangeFactor!$F$6:$F$17,C1276)+IF(G1276=1,MAR1!$B$11+INDEX(ChangeFactor!$G$6:$G$17,C1276)*MAR1!$D$11*L1276,MAR1!$C$11+INDEX(ChangeFactor!$G$6:$G$17,C1276)*MAR1!$E$11*L1276)</f>
        <v/>
      </c>
    </row>
    <row r="1277">
      <c r="A1277" s="6">
        <f>Data!U1277</f>
        <v/>
      </c>
      <c r="B1277" s="6">
        <f>MOD(A1277-1,365)+1</f>
        <v/>
      </c>
      <c r="C1277" s="6">
        <f>MATCH(B1277,Markov!$C$6:$C$17,1)</f>
        <v/>
      </c>
      <c r="D1277" s="16">
        <f>Data!V1277</f>
        <v/>
      </c>
      <c r="E1277" s="6">
        <f>IF(D1277&lt;IF(E1276=1,INDEX(Markov!$I$6:$I$17,C1277),INDEX(Markov!$H$6:$H$17,C1277)),1,0)</f>
        <v/>
      </c>
      <c r="F1277" s="12">
        <f>IF(E1277=1,GAMMA.INV(Data!W1277,INDEX(Markov!$Q$6:$Q$17,C1277),INDEX(Markov!$R$6:$R$17,C1277)),0)</f>
        <v/>
      </c>
      <c r="G1277" s="6">
        <f>IF(D1277&lt;IF(G1276=1,INDEX(ChangeFactor!$O$6:$O$17,C1277),INDEX(ChangeFactor!$N$6:$N$17,C1277)),1,0)</f>
        <v/>
      </c>
      <c r="H1277" s="12">
        <f>IF(G1277=1,GAMMA.INV(Data!W1277,INDEX(ChangeFactor!$R$6:$R$17,C1277),INDEX(ChangeFactor!$S$6:$S$17,C1277)),0)</f>
        <v/>
      </c>
      <c r="I1277" s="7">
        <f>NORM.S.INV(Data!X1277)</f>
        <v/>
      </c>
      <c r="J1277" s="7">
        <f>NORM.S.INV(Data!Y1277)</f>
        <v/>
      </c>
      <c r="K1277" s="7">
        <f>NORM.S.INV(Data!Z1277)</f>
        <v/>
      </c>
      <c r="L1277" s="7">
        <f>MAR1!$B$32*L1276+MAR1!$C$32*M1276+MAR1!$D$32*N1276+MAR1!$B$42*I1277+MAR1!$C$42*J1277+MAR1!$D$42*K1277</f>
        <v/>
      </c>
      <c r="M1277" s="7">
        <f>MAR1!$B$33*L1276+MAR1!$C$33*M1276+MAR1!$D$33*N1276+MAR1!$B$43*I1277+MAR1!$C$43*J1277+MAR1!$D$43*K1277</f>
        <v/>
      </c>
      <c r="N1277" s="7">
        <f>MAR1!$B$34*L1276+MAR1!$C$34*M1276+MAR1!$D$34*N1276+MAR1!$B$44*I1277+MAR1!$C$44*J1277+MAR1!$D$44*K1277</f>
        <v/>
      </c>
      <c r="O1277" s="12">
        <f>MAR1!$B$5+MAR1!$C$5*COS(2*PI()*B1277/365)+MAR1!$D$5*SIN(2*PI()*B1277/365)+IF(E1277=1,MAR1!$B$11+MAR1!$D$11*L1277,MAR1!$C$11+MAR1!$E$11*L1277)</f>
        <v/>
      </c>
      <c r="P1277" s="12">
        <f>MAR1!$B$6+MAR1!$C$6*COS(2*PI()*B1277/365)+MAR1!$D$6*SIN(2*PI()*B1277/365)+IF(E1277=1,MAR1!$B$12+MAR1!$D$12*M1277,MAR1!$C$12+MAR1!$E$12*M1277)</f>
        <v/>
      </c>
      <c r="Q1277" s="12">
        <f>MAR1!$B$7+MAR1!$C$7*COS(2*PI()*B1277/365)+MAR1!$D$7*SIN(2*PI()*B1277/365)+IF(E1277=1,MAR1!$B$13+MAR1!$D$13*N1277,MAR1!$C$13+MAR1!$E$13*N1277)</f>
        <v/>
      </c>
      <c r="R1277" s="12">
        <f>MAR1!$B$5+MAR1!$C$5*COS(2*PI()*B1277/365)+MAR1!$D$5*SIN(2*PI()*B1277/365)+INDEX(ChangeFactor!$F$6:$F$17,C1277)+IF(G1277=1,MAR1!$B$11+INDEX(ChangeFactor!$G$6:$G$17,C1277)*MAR1!$D$11*L1277,MAR1!$C$11+INDEX(ChangeFactor!$G$6:$G$17,C1277)*MAR1!$E$11*L1277)</f>
        <v/>
      </c>
    </row>
    <row r="1278">
      <c r="A1278" s="6">
        <f>Data!U1278</f>
        <v/>
      </c>
      <c r="B1278" s="6">
        <f>MOD(A1278-1,365)+1</f>
        <v/>
      </c>
      <c r="C1278" s="6">
        <f>MATCH(B1278,Markov!$C$6:$C$17,1)</f>
        <v/>
      </c>
      <c r="D1278" s="16">
        <f>Data!V1278</f>
        <v/>
      </c>
      <c r="E1278" s="6">
        <f>IF(D1278&lt;IF(E1277=1,INDEX(Markov!$I$6:$I$17,C1278),INDEX(Markov!$H$6:$H$17,C1278)),1,0)</f>
        <v/>
      </c>
      <c r="F1278" s="12">
        <f>IF(E1278=1,GAMMA.INV(Data!W1278,INDEX(Markov!$Q$6:$Q$17,C1278),INDEX(Markov!$R$6:$R$17,C1278)),0)</f>
        <v/>
      </c>
      <c r="G1278" s="6">
        <f>IF(D1278&lt;IF(G1277=1,INDEX(ChangeFactor!$O$6:$O$17,C1278),INDEX(ChangeFactor!$N$6:$N$17,C1278)),1,0)</f>
        <v/>
      </c>
      <c r="H1278" s="12">
        <f>IF(G1278=1,GAMMA.INV(Data!W1278,INDEX(ChangeFactor!$R$6:$R$17,C1278),INDEX(ChangeFactor!$S$6:$S$17,C1278)),0)</f>
        <v/>
      </c>
      <c r="I1278" s="7">
        <f>NORM.S.INV(Data!X1278)</f>
        <v/>
      </c>
      <c r="J1278" s="7">
        <f>NORM.S.INV(Data!Y1278)</f>
        <v/>
      </c>
      <c r="K1278" s="7">
        <f>NORM.S.INV(Data!Z1278)</f>
        <v/>
      </c>
      <c r="L1278" s="7">
        <f>MAR1!$B$32*L1277+MAR1!$C$32*M1277+MAR1!$D$32*N1277+MAR1!$B$42*I1278+MAR1!$C$42*J1278+MAR1!$D$42*K1278</f>
        <v/>
      </c>
      <c r="M1278" s="7">
        <f>MAR1!$B$33*L1277+MAR1!$C$33*M1277+MAR1!$D$33*N1277+MAR1!$B$43*I1278+MAR1!$C$43*J1278+MAR1!$D$43*K1278</f>
        <v/>
      </c>
      <c r="N1278" s="7">
        <f>MAR1!$B$34*L1277+MAR1!$C$34*M1277+MAR1!$D$34*N1277+MAR1!$B$44*I1278+MAR1!$C$44*J1278+MAR1!$D$44*K1278</f>
        <v/>
      </c>
      <c r="O1278" s="12">
        <f>MAR1!$B$5+MAR1!$C$5*COS(2*PI()*B1278/365)+MAR1!$D$5*SIN(2*PI()*B1278/365)+IF(E1278=1,MAR1!$B$11+MAR1!$D$11*L1278,MAR1!$C$11+MAR1!$E$11*L1278)</f>
        <v/>
      </c>
      <c r="P1278" s="12">
        <f>MAR1!$B$6+MAR1!$C$6*COS(2*PI()*B1278/365)+MAR1!$D$6*SIN(2*PI()*B1278/365)+IF(E1278=1,MAR1!$B$12+MAR1!$D$12*M1278,MAR1!$C$12+MAR1!$E$12*M1278)</f>
        <v/>
      </c>
      <c r="Q1278" s="12">
        <f>MAR1!$B$7+MAR1!$C$7*COS(2*PI()*B1278/365)+MAR1!$D$7*SIN(2*PI()*B1278/365)+IF(E1278=1,MAR1!$B$13+MAR1!$D$13*N1278,MAR1!$C$13+MAR1!$E$13*N1278)</f>
        <v/>
      </c>
      <c r="R1278" s="12">
        <f>MAR1!$B$5+MAR1!$C$5*COS(2*PI()*B1278/365)+MAR1!$D$5*SIN(2*PI()*B1278/365)+INDEX(ChangeFactor!$F$6:$F$17,C1278)+IF(G1278=1,MAR1!$B$11+INDEX(ChangeFactor!$G$6:$G$17,C1278)*MAR1!$D$11*L1278,MAR1!$C$11+INDEX(ChangeFactor!$G$6:$G$17,C1278)*MAR1!$E$11*L1278)</f>
        <v/>
      </c>
    </row>
    <row r="1279">
      <c r="A1279" s="6">
        <f>Data!U1279</f>
        <v/>
      </c>
      <c r="B1279" s="6">
        <f>MOD(A1279-1,365)+1</f>
        <v/>
      </c>
      <c r="C1279" s="6">
        <f>MATCH(B1279,Markov!$C$6:$C$17,1)</f>
        <v/>
      </c>
      <c r="D1279" s="16">
        <f>Data!V1279</f>
        <v/>
      </c>
      <c r="E1279" s="6">
        <f>IF(D1279&lt;IF(E1278=1,INDEX(Markov!$I$6:$I$17,C1279),INDEX(Markov!$H$6:$H$17,C1279)),1,0)</f>
        <v/>
      </c>
      <c r="F1279" s="12">
        <f>IF(E1279=1,GAMMA.INV(Data!W1279,INDEX(Markov!$Q$6:$Q$17,C1279),INDEX(Markov!$R$6:$R$17,C1279)),0)</f>
        <v/>
      </c>
      <c r="G1279" s="6">
        <f>IF(D1279&lt;IF(G1278=1,INDEX(ChangeFactor!$O$6:$O$17,C1279),INDEX(ChangeFactor!$N$6:$N$17,C1279)),1,0)</f>
        <v/>
      </c>
      <c r="H1279" s="12">
        <f>IF(G1279=1,GAMMA.INV(Data!W1279,INDEX(ChangeFactor!$R$6:$R$17,C1279),INDEX(ChangeFactor!$S$6:$S$17,C1279)),0)</f>
        <v/>
      </c>
      <c r="I1279" s="7">
        <f>NORM.S.INV(Data!X1279)</f>
        <v/>
      </c>
      <c r="J1279" s="7">
        <f>NORM.S.INV(Data!Y1279)</f>
        <v/>
      </c>
      <c r="K1279" s="7">
        <f>NORM.S.INV(Data!Z1279)</f>
        <v/>
      </c>
      <c r="L1279" s="7">
        <f>MAR1!$B$32*L1278+MAR1!$C$32*M1278+MAR1!$D$32*N1278+MAR1!$B$42*I1279+MAR1!$C$42*J1279+MAR1!$D$42*K1279</f>
        <v/>
      </c>
      <c r="M1279" s="7">
        <f>MAR1!$B$33*L1278+MAR1!$C$33*M1278+MAR1!$D$33*N1278+MAR1!$B$43*I1279+MAR1!$C$43*J1279+MAR1!$D$43*K1279</f>
        <v/>
      </c>
      <c r="N1279" s="7">
        <f>MAR1!$B$34*L1278+MAR1!$C$34*M1278+MAR1!$D$34*N1278+MAR1!$B$44*I1279+MAR1!$C$44*J1279+MAR1!$D$44*K1279</f>
        <v/>
      </c>
      <c r="O1279" s="12">
        <f>MAR1!$B$5+MAR1!$C$5*COS(2*PI()*B1279/365)+MAR1!$D$5*SIN(2*PI()*B1279/365)+IF(E1279=1,MAR1!$B$11+MAR1!$D$11*L1279,MAR1!$C$11+MAR1!$E$11*L1279)</f>
        <v/>
      </c>
      <c r="P1279" s="12">
        <f>MAR1!$B$6+MAR1!$C$6*COS(2*PI()*B1279/365)+MAR1!$D$6*SIN(2*PI()*B1279/365)+IF(E1279=1,MAR1!$B$12+MAR1!$D$12*M1279,MAR1!$C$12+MAR1!$E$12*M1279)</f>
        <v/>
      </c>
      <c r="Q1279" s="12">
        <f>MAR1!$B$7+MAR1!$C$7*COS(2*PI()*B1279/365)+MAR1!$D$7*SIN(2*PI()*B1279/365)+IF(E1279=1,MAR1!$B$13+MAR1!$D$13*N1279,MAR1!$C$13+MAR1!$E$13*N1279)</f>
        <v/>
      </c>
      <c r="R1279" s="12">
        <f>MAR1!$B$5+MAR1!$C$5*COS(2*PI()*B1279/365)+MAR1!$D$5*SIN(2*PI()*B1279/365)+INDEX(ChangeFactor!$F$6:$F$17,C1279)+IF(G1279=1,MAR1!$B$11+INDEX(ChangeFactor!$G$6:$G$17,C1279)*MAR1!$D$11*L1279,MAR1!$C$11+INDEX(ChangeFactor!$G$6:$G$17,C1279)*MAR1!$E$11*L1279)</f>
        <v/>
      </c>
    </row>
    <row r="1280">
      <c r="A1280" s="6">
        <f>Data!U1280</f>
        <v/>
      </c>
      <c r="B1280" s="6">
        <f>MOD(A1280-1,365)+1</f>
        <v/>
      </c>
      <c r="C1280" s="6">
        <f>MATCH(B1280,Markov!$C$6:$C$17,1)</f>
        <v/>
      </c>
      <c r="D1280" s="16">
        <f>Data!V1280</f>
        <v/>
      </c>
      <c r="E1280" s="6">
        <f>IF(D1280&lt;IF(E1279=1,INDEX(Markov!$I$6:$I$17,C1280),INDEX(Markov!$H$6:$H$17,C1280)),1,0)</f>
        <v/>
      </c>
      <c r="F1280" s="12">
        <f>IF(E1280=1,GAMMA.INV(Data!W1280,INDEX(Markov!$Q$6:$Q$17,C1280),INDEX(Markov!$R$6:$R$17,C1280)),0)</f>
        <v/>
      </c>
      <c r="G1280" s="6">
        <f>IF(D1280&lt;IF(G1279=1,INDEX(ChangeFactor!$O$6:$O$17,C1280),INDEX(ChangeFactor!$N$6:$N$17,C1280)),1,0)</f>
        <v/>
      </c>
      <c r="H1280" s="12">
        <f>IF(G1280=1,GAMMA.INV(Data!W1280,INDEX(ChangeFactor!$R$6:$R$17,C1280),INDEX(ChangeFactor!$S$6:$S$17,C1280)),0)</f>
        <v/>
      </c>
      <c r="I1280" s="7">
        <f>NORM.S.INV(Data!X1280)</f>
        <v/>
      </c>
      <c r="J1280" s="7">
        <f>NORM.S.INV(Data!Y1280)</f>
        <v/>
      </c>
      <c r="K1280" s="7">
        <f>NORM.S.INV(Data!Z1280)</f>
        <v/>
      </c>
      <c r="L1280" s="7">
        <f>MAR1!$B$32*L1279+MAR1!$C$32*M1279+MAR1!$D$32*N1279+MAR1!$B$42*I1280+MAR1!$C$42*J1280+MAR1!$D$42*K1280</f>
        <v/>
      </c>
      <c r="M1280" s="7">
        <f>MAR1!$B$33*L1279+MAR1!$C$33*M1279+MAR1!$D$33*N1279+MAR1!$B$43*I1280+MAR1!$C$43*J1280+MAR1!$D$43*K1280</f>
        <v/>
      </c>
      <c r="N1280" s="7">
        <f>MAR1!$B$34*L1279+MAR1!$C$34*M1279+MAR1!$D$34*N1279+MAR1!$B$44*I1280+MAR1!$C$44*J1280+MAR1!$D$44*K1280</f>
        <v/>
      </c>
      <c r="O1280" s="12">
        <f>MAR1!$B$5+MAR1!$C$5*COS(2*PI()*B1280/365)+MAR1!$D$5*SIN(2*PI()*B1280/365)+IF(E1280=1,MAR1!$B$11+MAR1!$D$11*L1280,MAR1!$C$11+MAR1!$E$11*L1280)</f>
        <v/>
      </c>
      <c r="P1280" s="12">
        <f>MAR1!$B$6+MAR1!$C$6*COS(2*PI()*B1280/365)+MAR1!$D$6*SIN(2*PI()*B1280/365)+IF(E1280=1,MAR1!$B$12+MAR1!$D$12*M1280,MAR1!$C$12+MAR1!$E$12*M1280)</f>
        <v/>
      </c>
      <c r="Q1280" s="12">
        <f>MAR1!$B$7+MAR1!$C$7*COS(2*PI()*B1280/365)+MAR1!$D$7*SIN(2*PI()*B1280/365)+IF(E1280=1,MAR1!$B$13+MAR1!$D$13*N1280,MAR1!$C$13+MAR1!$E$13*N1280)</f>
        <v/>
      </c>
      <c r="R1280" s="12">
        <f>MAR1!$B$5+MAR1!$C$5*COS(2*PI()*B1280/365)+MAR1!$D$5*SIN(2*PI()*B1280/365)+INDEX(ChangeFactor!$F$6:$F$17,C1280)+IF(G1280=1,MAR1!$B$11+INDEX(ChangeFactor!$G$6:$G$17,C1280)*MAR1!$D$11*L1280,MAR1!$C$11+INDEX(ChangeFactor!$G$6:$G$17,C1280)*MAR1!$E$11*L1280)</f>
        <v/>
      </c>
    </row>
    <row r="1281">
      <c r="A1281" s="6">
        <f>Data!U1281</f>
        <v/>
      </c>
      <c r="B1281" s="6">
        <f>MOD(A1281-1,365)+1</f>
        <v/>
      </c>
      <c r="C1281" s="6">
        <f>MATCH(B1281,Markov!$C$6:$C$17,1)</f>
        <v/>
      </c>
      <c r="D1281" s="16">
        <f>Data!V1281</f>
        <v/>
      </c>
      <c r="E1281" s="6">
        <f>IF(D1281&lt;IF(E1280=1,INDEX(Markov!$I$6:$I$17,C1281),INDEX(Markov!$H$6:$H$17,C1281)),1,0)</f>
        <v/>
      </c>
      <c r="F1281" s="12">
        <f>IF(E1281=1,GAMMA.INV(Data!W1281,INDEX(Markov!$Q$6:$Q$17,C1281),INDEX(Markov!$R$6:$R$17,C1281)),0)</f>
        <v/>
      </c>
      <c r="G1281" s="6">
        <f>IF(D1281&lt;IF(G1280=1,INDEX(ChangeFactor!$O$6:$O$17,C1281),INDEX(ChangeFactor!$N$6:$N$17,C1281)),1,0)</f>
        <v/>
      </c>
      <c r="H1281" s="12">
        <f>IF(G1281=1,GAMMA.INV(Data!W1281,INDEX(ChangeFactor!$R$6:$R$17,C1281),INDEX(ChangeFactor!$S$6:$S$17,C1281)),0)</f>
        <v/>
      </c>
      <c r="I1281" s="7">
        <f>NORM.S.INV(Data!X1281)</f>
        <v/>
      </c>
      <c r="J1281" s="7">
        <f>NORM.S.INV(Data!Y1281)</f>
        <v/>
      </c>
      <c r="K1281" s="7">
        <f>NORM.S.INV(Data!Z1281)</f>
        <v/>
      </c>
      <c r="L1281" s="7">
        <f>MAR1!$B$32*L1280+MAR1!$C$32*M1280+MAR1!$D$32*N1280+MAR1!$B$42*I1281+MAR1!$C$42*J1281+MAR1!$D$42*K1281</f>
        <v/>
      </c>
      <c r="M1281" s="7">
        <f>MAR1!$B$33*L1280+MAR1!$C$33*M1280+MAR1!$D$33*N1280+MAR1!$B$43*I1281+MAR1!$C$43*J1281+MAR1!$D$43*K1281</f>
        <v/>
      </c>
      <c r="N1281" s="7">
        <f>MAR1!$B$34*L1280+MAR1!$C$34*M1280+MAR1!$D$34*N1280+MAR1!$B$44*I1281+MAR1!$C$44*J1281+MAR1!$D$44*K1281</f>
        <v/>
      </c>
      <c r="O1281" s="12">
        <f>MAR1!$B$5+MAR1!$C$5*COS(2*PI()*B1281/365)+MAR1!$D$5*SIN(2*PI()*B1281/365)+IF(E1281=1,MAR1!$B$11+MAR1!$D$11*L1281,MAR1!$C$11+MAR1!$E$11*L1281)</f>
        <v/>
      </c>
      <c r="P1281" s="12">
        <f>MAR1!$B$6+MAR1!$C$6*COS(2*PI()*B1281/365)+MAR1!$D$6*SIN(2*PI()*B1281/365)+IF(E1281=1,MAR1!$B$12+MAR1!$D$12*M1281,MAR1!$C$12+MAR1!$E$12*M1281)</f>
        <v/>
      </c>
      <c r="Q1281" s="12">
        <f>MAR1!$B$7+MAR1!$C$7*COS(2*PI()*B1281/365)+MAR1!$D$7*SIN(2*PI()*B1281/365)+IF(E1281=1,MAR1!$B$13+MAR1!$D$13*N1281,MAR1!$C$13+MAR1!$E$13*N1281)</f>
        <v/>
      </c>
      <c r="R1281" s="12">
        <f>MAR1!$B$5+MAR1!$C$5*COS(2*PI()*B1281/365)+MAR1!$D$5*SIN(2*PI()*B1281/365)+INDEX(ChangeFactor!$F$6:$F$17,C1281)+IF(G1281=1,MAR1!$B$11+INDEX(ChangeFactor!$G$6:$G$17,C1281)*MAR1!$D$11*L1281,MAR1!$C$11+INDEX(ChangeFactor!$G$6:$G$17,C1281)*MAR1!$E$11*L1281)</f>
        <v/>
      </c>
    </row>
    <row r="1282">
      <c r="A1282" s="6">
        <f>Data!U1282</f>
        <v/>
      </c>
      <c r="B1282" s="6">
        <f>MOD(A1282-1,365)+1</f>
        <v/>
      </c>
      <c r="C1282" s="6">
        <f>MATCH(B1282,Markov!$C$6:$C$17,1)</f>
        <v/>
      </c>
      <c r="D1282" s="16">
        <f>Data!V1282</f>
        <v/>
      </c>
      <c r="E1282" s="6">
        <f>IF(D1282&lt;IF(E1281=1,INDEX(Markov!$I$6:$I$17,C1282),INDEX(Markov!$H$6:$H$17,C1282)),1,0)</f>
        <v/>
      </c>
      <c r="F1282" s="12">
        <f>IF(E1282=1,GAMMA.INV(Data!W1282,INDEX(Markov!$Q$6:$Q$17,C1282),INDEX(Markov!$R$6:$R$17,C1282)),0)</f>
        <v/>
      </c>
      <c r="G1282" s="6">
        <f>IF(D1282&lt;IF(G1281=1,INDEX(ChangeFactor!$O$6:$O$17,C1282),INDEX(ChangeFactor!$N$6:$N$17,C1282)),1,0)</f>
        <v/>
      </c>
      <c r="H1282" s="12">
        <f>IF(G1282=1,GAMMA.INV(Data!W1282,INDEX(ChangeFactor!$R$6:$R$17,C1282),INDEX(ChangeFactor!$S$6:$S$17,C1282)),0)</f>
        <v/>
      </c>
      <c r="I1282" s="7">
        <f>NORM.S.INV(Data!X1282)</f>
        <v/>
      </c>
      <c r="J1282" s="7">
        <f>NORM.S.INV(Data!Y1282)</f>
        <v/>
      </c>
      <c r="K1282" s="7">
        <f>NORM.S.INV(Data!Z1282)</f>
        <v/>
      </c>
      <c r="L1282" s="7">
        <f>MAR1!$B$32*L1281+MAR1!$C$32*M1281+MAR1!$D$32*N1281+MAR1!$B$42*I1282+MAR1!$C$42*J1282+MAR1!$D$42*K1282</f>
        <v/>
      </c>
      <c r="M1282" s="7">
        <f>MAR1!$B$33*L1281+MAR1!$C$33*M1281+MAR1!$D$33*N1281+MAR1!$B$43*I1282+MAR1!$C$43*J1282+MAR1!$D$43*K1282</f>
        <v/>
      </c>
      <c r="N1282" s="7">
        <f>MAR1!$B$34*L1281+MAR1!$C$34*M1281+MAR1!$D$34*N1281+MAR1!$B$44*I1282+MAR1!$C$44*J1282+MAR1!$D$44*K1282</f>
        <v/>
      </c>
      <c r="O1282" s="12">
        <f>MAR1!$B$5+MAR1!$C$5*COS(2*PI()*B1282/365)+MAR1!$D$5*SIN(2*PI()*B1282/365)+IF(E1282=1,MAR1!$B$11+MAR1!$D$11*L1282,MAR1!$C$11+MAR1!$E$11*L1282)</f>
        <v/>
      </c>
      <c r="P1282" s="12">
        <f>MAR1!$B$6+MAR1!$C$6*COS(2*PI()*B1282/365)+MAR1!$D$6*SIN(2*PI()*B1282/365)+IF(E1282=1,MAR1!$B$12+MAR1!$D$12*M1282,MAR1!$C$12+MAR1!$E$12*M1282)</f>
        <v/>
      </c>
      <c r="Q1282" s="12">
        <f>MAR1!$B$7+MAR1!$C$7*COS(2*PI()*B1282/365)+MAR1!$D$7*SIN(2*PI()*B1282/365)+IF(E1282=1,MAR1!$B$13+MAR1!$D$13*N1282,MAR1!$C$13+MAR1!$E$13*N1282)</f>
        <v/>
      </c>
      <c r="R1282" s="12">
        <f>MAR1!$B$5+MAR1!$C$5*COS(2*PI()*B1282/365)+MAR1!$D$5*SIN(2*PI()*B1282/365)+INDEX(ChangeFactor!$F$6:$F$17,C1282)+IF(G1282=1,MAR1!$B$11+INDEX(ChangeFactor!$G$6:$G$17,C1282)*MAR1!$D$11*L1282,MAR1!$C$11+INDEX(ChangeFactor!$G$6:$G$17,C1282)*MAR1!$E$11*L1282)</f>
        <v/>
      </c>
    </row>
    <row r="1283">
      <c r="A1283" s="6">
        <f>Data!U1283</f>
        <v/>
      </c>
      <c r="B1283" s="6">
        <f>MOD(A1283-1,365)+1</f>
        <v/>
      </c>
      <c r="C1283" s="6">
        <f>MATCH(B1283,Markov!$C$6:$C$17,1)</f>
        <v/>
      </c>
      <c r="D1283" s="16">
        <f>Data!V1283</f>
        <v/>
      </c>
      <c r="E1283" s="6">
        <f>IF(D1283&lt;IF(E1282=1,INDEX(Markov!$I$6:$I$17,C1283),INDEX(Markov!$H$6:$H$17,C1283)),1,0)</f>
        <v/>
      </c>
      <c r="F1283" s="12">
        <f>IF(E1283=1,GAMMA.INV(Data!W1283,INDEX(Markov!$Q$6:$Q$17,C1283),INDEX(Markov!$R$6:$R$17,C1283)),0)</f>
        <v/>
      </c>
      <c r="G1283" s="6">
        <f>IF(D1283&lt;IF(G1282=1,INDEX(ChangeFactor!$O$6:$O$17,C1283),INDEX(ChangeFactor!$N$6:$N$17,C1283)),1,0)</f>
        <v/>
      </c>
      <c r="H1283" s="12">
        <f>IF(G1283=1,GAMMA.INV(Data!W1283,INDEX(ChangeFactor!$R$6:$R$17,C1283),INDEX(ChangeFactor!$S$6:$S$17,C1283)),0)</f>
        <v/>
      </c>
      <c r="I1283" s="7">
        <f>NORM.S.INV(Data!X1283)</f>
        <v/>
      </c>
      <c r="J1283" s="7">
        <f>NORM.S.INV(Data!Y1283)</f>
        <v/>
      </c>
      <c r="K1283" s="7">
        <f>NORM.S.INV(Data!Z1283)</f>
        <v/>
      </c>
      <c r="L1283" s="7">
        <f>MAR1!$B$32*L1282+MAR1!$C$32*M1282+MAR1!$D$32*N1282+MAR1!$B$42*I1283+MAR1!$C$42*J1283+MAR1!$D$42*K1283</f>
        <v/>
      </c>
      <c r="M1283" s="7">
        <f>MAR1!$B$33*L1282+MAR1!$C$33*M1282+MAR1!$D$33*N1282+MAR1!$B$43*I1283+MAR1!$C$43*J1283+MAR1!$D$43*K1283</f>
        <v/>
      </c>
      <c r="N1283" s="7">
        <f>MAR1!$B$34*L1282+MAR1!$C$34*M1282+MAR1!$D$34*N1282+MAR1!$B$44*I1283+MAR1!$C$44*J1283+MAR1!$D$44*K1283</f>
        <v/>
      </c>
      <c r="O1283" s="12">
        <f>MAR1!$B$5+MAR1!$C$5*COS(2*PI()*B1283/365)+MAR1!$D$5*SIN(2*PI()*B1283/365)+IF(E1283=1,MAR1!$B$11+MAR1!$D$11*L1283,MAR1!$C$11+MAR1!$E$11*L1283)</f>
        <v/>
      </c>
      <c r="P1283" s="12">
        <f>MAR1!$B$6+MAR1!$C$6*COS(2*PI()*B1283/365)+MAR1!$D$6*SIN(2*PI()*B1283/365)+IF(E1283=1,MAR1!$B$12+MAR1!$D$12*M1283,MAR1!$C$12+MAR1!$E$12*M1283)</f>
        <v/>
      </c>
      <c r="Q1283" s="12">
        <f>MAR1!$B$7+MAR1!$C$7*COS(2*PI()*B1283/365)+MAR1!$D$7*SIN(2*PI()*B1283/365)+IF(E1283=1,MAR1!$B$13+MAR1!$D$13*N1283,MAR1!$C$13+MAR1!$E$13*N1283)</f>
        <v/>
      </c>
      <c r="R1283" s="12">
        <f>MAR1!$B$5+MAR1!$C$5*COS(2*PI()*B1283/365)+MAR1!$D$5*SIN(2*PI()*B1283/365)+INDEX(ChangeFactor!$F$6:$F$17,C1283)+IF(G1283=1,MAR1!$B$11+INDEX(ChangeFactor!$G$6:$G$17,C1283)*MAR1!$D$11*L1283,MAR1!$C$11+INDEX(ChangeFactor!$G$6:$G$17,C1283)*MAR1!$E$11*L1283)</f>
        <v/>
      </c>
    </row>
    <row r="1284">
      <c r="A1284" s="6">
        <f>Data!U1284</f>
        <v/>
      </c>
      <c r="B1284" s="6">
        <f>MOD(A1284-1,365)+1</f>
        <v/>
      </c>
      <c r="C1284" s="6">
        <f>MATCH(B1284,Markov!$C$6:$C$17,1)</f>
        <v/>
      </c>
      <c r="D1284" s="16">
        <f>Data!V1284</f>
        <v/>
      </c>
      <c r="E1284" s="6">
        <f>IF(D1284&lt;IF(E1283=1,INDEX(Markov!$I$6:$I$17,C1284),INDEX(Markov!$H$6:$H$17,C1284)),1,0)</f>
        <v/>
      </c>
      <c r="F1284" s="12">
        <f>IF(E1284=1,GAMMA.INV(Data!W1284,INDEX(Markov!$Q$6:$Q$17,C1284),INDEX(Markov!$R$6:$R$17,C1284)),0)</f>
        <v/>
      </c>
      <c r="G1284" s="6">
        <f>IF(D1284&lt;IF(G1283=1,INDEX(ChangeFactor!$O$6:$O$17,C1284),INDEX(ChangeFactor!$N$6:$N$17,C1284)),1,0)</f>
        <v/>
      </c>
      <c r="H1284" s="12">
        <f>IF(G1284=1,GAMMA.INV(Data!W1284,INDEX(ChangeFactor!$R$6:$R$17,C1284),INDEX(ChangeFactor!$S$6:$S$17,C1284)),0)</f>
        <v/>
      </c>
      <c r="I1284" s="7">
        <f>NORM.S.INV(Data!X1284)</f>
        <v/>
      </c>
      <c r="J1284" s="7">
        <f>NORM.S.INV(Data!Y1284)</f>
        <v/>
      </c>
      <c r="K1284" s="7">
        <f>NORM.S.INV(Data!Z1284)</f>
        <v/>
      </c>
      <c r="L1284" s="7">
        <f>MAR1!$B$32*L1283+MAR1!$C$32*M1283+MAR1!$D$32*N1283+MAR1!$B$42*I1284+MAR1!$C$42*J1284+MAR1!$D$42*K1284</f>
        <v/>
      </c>
      <c r="M1284" s="7">
        <f>MAR1!$B$33*L1283+MAR1!$C$33*M1283+MAR1!$D$33*N1283+MAR1!$B$43*I1284+MAR1!$C$43*J1284+MAR1!$D$43*K1284</f>
        <v/>
      </c>
      <c r="N1284" s="7">
        <f>MAR1!$B$34*L1283+MAR1!$C$34*M1283+MAR1!$D$34*N1283+MAR1!$B$44*I1284+MAR1!$C$44*J1284+MAR1!$D$44*K1284</f>
        <v/>
      </c>
      <c r="O1284" s="12">
        <f>MAR1!$B$5+MAR1!$C$5*COS(2*PI()*B1284/365)+MAR1!$D$5*SIN(2*PI()*B1284/365)+IF(E1284=1,MAR1!$B$11+MAR1!$D$11*L1284,MAR1!$C$11+MAR1!$E$11*L1284)</f>
        <v/>
      </c>
      <c r="P1284" s="12">
        <f>MAR1!$B$6+MAR1!$C$6*COS(2*PI()*B1284/365)+MAR1!$D$6*SIN(2*PI()*B1284/365)+IF(E1284=1,MAR1!$B$12+MAR1!$D$12*M1284,MAR1!$C$12+MAR1!$E$12*M1284)</f>
        <v/>
      </c>
      <c r="Q1284" s="12">
        <f>MAR1!$B$7+MAR1!$C$7*COS(2*PI()*B1284/365)+MAR1!$D$7*SIN(2*PI()*B1284/365)+IF(E1284=1,MAR1!$B$13+MAR1!$D$13*N1284,MAR1!$C$13+MAR1!$E$13*N1284)</f>
        <v/>
      </c>
      <c r="R1284" s="12">
        <f>MAR1!$B$5+MAR1!$C$5*COS(2*PI()*B1284/365)+MAR1!$D$5*SIN(2*PI()*B1284/365)+INDEX(ChangeFactor!$F$6:$F$17,C1284)+IF(G1284=1,MAR1!$B$11+INDEX(ChangeFactor!$G$6:$G$17,C1284)*MAR1!$D$11*L1284,MAR1!$C$11+INDEX(ChangeFactor!$G$6:$G$17,C1284)*MAR1!$E$11*L1284)</f>
        <v/>
      </c>
    </row>
    <row r="1285">
      <c r="A1285" s="6">
        <f>Data!U1285</f>
        <v/>
      </c>
      <c r="B1285" s="6">
        <f>MOD(A1285-1,365)+1</f>
        <v/>
      </c>
      <c r="C1285" s="6">
        <f>MATCH(B1285,Markov!$C$6:$C$17,1)</f>
        <v/>
      </c>
      <c r="D1285" s="16">
        <f>Data!V1285</f>
        <v/>
      </c>
      <c r="E1285" s="6">
        <f>IF(D1285&lt;IF(E1284=1,INDEX(Markov!$I$6:$I$17,C1285),INDEX(Markov!$H$6:$H$17,C1285)),1,0)</f>
        <v/>
      </c>
      <c r="F1285" s="12">
        <f>IF(E1285=1,GAMMA.INV(Data!W1285,INDEX(Markov!$Q$6:$Q$17,C1285),INDEX(Markov!$R$6:$R$17,C1285)),0)</f>
        <v/>
      </c>
      <c r="G1285" s="6">
        <f>IF(D1285&lt;IF(G1284=1,INDEX(ChangeFactor!$O$6:$O$17,C1285),INDEX(ChangeFactor!$N$6:$N$17,C1285)),1,0)</f>
        <v/>
      </c>
      <c r="H1285" s="12">
        <f>IF(G1285=1,GAMMA.INV(Data!W1285,INDEX(ChangeFactor!$R$6:$R$17,C1285),INDEX(ChangeFactor!$S$6:$S$17,C1285)),0)</f>
        <v/>
      </c>
      <c r="I1285" s="7">
        <f>NORM.S.INV(Data!X1285)</f>
        <v/>
      </c>
      <c r="J1285" s="7">
        <f>NORM.S.INV(Data!Y1285)</f>
        <v/>
      </c>
      <c r="K1285" s="7">
        <f>NORM.S.INV(Data!Z1285)</f>
        <v/>
      </c>
      <c r="L1285" s="7">
        <f>MAR1!$B$32*L1284+MAR1!$C$32*M1284+MAR1!$D$32*N1284+MAR1!$B$42*I1285+MAR1!$C$42*J1285+MAR1!$D$42*K1285</f>
        <v/>
      </c>
      <c r="M1285" s="7">
        <f>MAR1!$B$33*L1284+MAR1!$C$33*M1284+MAR1!$D$33*N1284+MAR1!$B$43*I1285+MAR1!$C$43*J1285+MAR1!$D$43*K1285</f>
        <v/>
      </c>
      <c r="N1285" s="7">
        <f>MAR1!$B$34*L1284+MAR1!$C$34*M1284+MAR1!$D$34*N1284+MAR1!$B$44*I1285+MAR1!$C$44*J1285+MAR1!$D$44*K1285</f>
        <v/>
      </c>
      <c r="O1285" s="12">
        <f>MAR1!$B$5+MAR1!$C$5*COS(2*PI()*B1285/365)+MAR1!$D$5*SIN(2*PI()*B1285/365)+IF(E1285=1,MAR1!$B$11+MAR1!$D$11*L1285,MAR1!$C$11+MAR1!$E$11*L1285)</f>
        <v/>
      </c>
      <c r="P1285" s="12">
        <f>MAR1!$B$6+MAR1!$C$6*COS(2*PI()*B1285/365)+MAR1!$D$6*SIN(2*PI()*B1285/365)+IF(E1285=1,MAR1!$B$12+MAR1!$D$12*M1285,MAR1!$C$12+MAR1!$E$12*M1285)</f>
        <v/>
      </c>
      <c r="Q1285" s="12">
        <f>MAR1!$B$7+MAR1!$C$7*COS(2*PI()*B1285/365)+MAR1!$D$7*SIN(2*PI()*B1285/365)+IF(E1285=1,MAR1!$B$13+MAR1!$D$13*N1285,MAR1!$C$13+MAR1!$E$13*N1285)</f>
        <v/>
      </c>
      <c r="R1285" s="12">
        <f>MAR1!$B$5+MAR1!$C$5*COS(2*PI()*B1285/365)+MAR1!$D$5*SIN(2*PI()*B1285/365)+INDEX(ChangeFactor!$F$6:$F$17,C1285)+IF(G1285=1,MAR1!$B$11+INDEX(ChangeFactor!$G$6:$G$17,C1285)*MAR1!$D$11*L1285,MAR1!$C$11+INDEX(ChangeFactor!$G$6:$G$17,C1285)*MAR1!$E$11*L1285)</f>
        <v/>
      </c>
    </row>
    <row r="1286">
      <c r="A1286" s="6">
        <f>Data!U1286</f>
        <v/>
      </c>
      <c r="B1286" s="6">
        <f>MOD(A1286-1,365)+1</f>
        <v/>
      </c>
      <c r="C1286" s="6">
        <f>MATCH(B1286,Markov!$C$6:$C$17,1)</f>
        <v/>
      </c>
      <c r="D1286" s="16">
        <f>Data!V1286</f>
        <v/>
      </c>
      <c r="E1286" s="6">
        <f>IF(D1286&lt;IF(E1285=1,INDEX(Markov!$I$6:$I$17,C1286),INDEX(Markov!$H$6:$H$17,C1286)),1,0)</f>
        <v/>
      </c>
      <c r="F1286" s="12">
        <f>IF(E1286=1,GAMMA.INV(Data!W1286,INDEX(Markov!$Q$6:$Q$17,C1286),INDEX(Markov!$R$6:$R$17,C1286)),0)</f>
        <v/>
      </c>
      <c r="G1286" s="6">
        <f>IF(D1286&lt;IF(G1285=1,INDEX(ChangeFactor!$O$6:$O$17,C1286),INDEX(ChangeFactor!$N$6:$N$17,C1286)),1,0)</f>
        <v/>
      </c>
      <c r="H1286" s="12">
        <f>IF(G1286=1,GAMMA.INV(Data!W1286,INDEX(ChangeFactor!$R$6:$R$17,C1286),INDEX(ChangeFactor!$S$6:$S$17,C1286)),0)</f>
        <v/>
      </c>
      <c r="I1286" s="7">
        <f>NORM.S.INV(Data!X1286)</f>
        <v/>
      </c>
      <c r="J1286" s="7">
        <f>NORM.S.INV(Data!Y1286)</f>
        <v/>
      </c>
      <c r="K1286" s="7">
        <f>NORM.S.INV(Data!Z1286)</f>
        <v/>
      </c>
      <c r="L1286" s="7">
        <f>MAR1!$B$32*L1285+MAR1!$C$32*M1285+MAR1!$D$32*N1285+MAR1!$B$42*I1286+MAR1!$C$42*J1286+MAR1!$D$42*K1286</f>
        <v/>
      </c>
      <c r="M1286" s="7">
        <f>MAR1!$B$33*L1285+MAR1!$C$33*M1285+MAR1!$D$33*N1285+MAR1!$B$43*I1286+MAR1!$C$43*J1286+MAR1!$D$43*K1286</f>
        <v/>
      </c>
      <c r="N1286" s="7">
        <f>MAR1!$B$34*L1285+MAR1!$C$34*M1285+MAR1!$D$34*N1285+MAR1!$B$44*I1286+MAR1!$C$44*J1286+MAR1!$D$44*K1286</f>
        <v/>
      </c>
      <c r="O1286" s="12">
        <f>MAR1!$B$5+MAR1!$C$5*COS(2*PI()*B1286/365)+MAR1!$D$5*SIN(2*PI()*B1286/365)+IF(E1286=1,MAR1!$B$11+MAR1!$D$11*L1286,MAR1!$C$11+MAR1!$E$11*L1286)</f>
        <v/>
      </c>
      <c r="P1286" s="12">
        <f>MAR1!$B$6+MAR1!$C$6*COS(2*PI()*B1286/365)+MAR1!$D$6*SIN(2*PI()*B1286/365)+IF(E1286=1,MAR1!$B$12+MAR1!$D$12*M1286,MAR1!$C$12+MAR1!$E$12*M1286)</f>
        <v/>
      </c>
      <c r="Q1286" s="12">
        <f>MAR1!$B$7+MAR1!$C$7*COS(2*PI()*B1286/365)+MAR1!$D$7*SIN(2*PI()*B1286/365)+IF(E1286=1,MAR1!$B$13+MAR1!$D$13*N1286,MAR1!$C$13+MAR1!$E$13*N1286)</f>
        <v/>
      </c>
      <c r="R1286" s="12">
        <f>MAR1!$B$5+MAR1!$C$5*COS(2*PI()*B1286/365)+MAR1!$D$5*SIN(2*PI()*B1286/365)+INDEX(ChangeFactor!$F$6:$F$17,C1286)+IF(G1286=1,MAR1!$B$11+INDEX(ChangeFactor!$G$6:$G$17,C1286)*MAR1!$D$11*L1286,MAR1!$C$11+INDEX(ChangeFactor!$G$6:$G$17,C1286)*MAR1!$E$11*L1286)</f>
        <v/>
      </c>
    </row>
    <row r="1287">
      <c r="A1287" s="6">
        <f>Data!U1287</f>
        <v/>
      </c>
      <c r="B1287" s="6">
        <f>MOD(A1287-1,365)+1</f>
        <v/>
      </c>
      <c r="C1287" s="6">
        <f>MATCH(B1287,Markov!$C$6:$C$17,1)</f>
        <v/>
      </c>
      <c r="D1287" s="16">
        <f>Data!V1287</f>
        <v/>
      </c>
      <c r="E1287" s="6">
        <f>IF(D1287&lt;IF(E1286=1,INDEX(Markov!$I$6:$I$17,C1287),INDEX(Markov!$H$6:$H$17,C1287)),1,0)</f>
        <v/>
      </c>
      <c r="F1287" s="12">
        <f>IF(E1287=1,GAMMA.INV(Data!W1287,INDEX(Markov!$Q$6:$Q$17,C1287),INDEX(Markov!$R$6:$R$17,C1287)),0)</f>
        <v/>
      </c>
      <c r="G1287" s="6">
        <f>IF(D1287&lt;IF(G1286=1,INDEX(ChangeFactor!$O$6:$O$17,C1287),INDEX(ChangeFactor!$N$6:$N$17,C1287)),1,0)</f>
        <v/>
      </c>
      <c r="H1287" s="12">
        <f>IF(G1287=1,GAMMA.INV(Data!W1287,INDEX(ChangeFactor!$R$6:$R$17,C1287),INDEX(ChangeFactor!$S$6:$S$17,C1287)),0)</f>
        <v/>
      </c>
      <c r="I1287" s="7">
        <f>NORM.S.INV(Data!X1287)</f>
        <v/>
      </c>
      <c r="J1287" s="7">
        <f>NORM.S.INV(Data!Y1287)</f>
        <v/>
      </c>
      <c r="K1287" s="7">
        <f>NORM.S.INV(Data!Z1287)</f>
        <v/>
      </c>
      <c r="L1287" s="7">
        <f>MAR1!$B$32*L1286+MAR1!$C$32*M1286+MAR1!$D$32*N1286+MAR1!$B$42*I1287+MAR1!$C$42*J1287+MAR1!$D$42*K1287</f>
        <v/>
      </c>
      <c r="M1287" s="7">
        <f>MAR1!$B$33*L1286+MAR1!$C$33*M1286+MAR1!$D$33*N1286+MAR1!$B$43*I1287+MAR1!$C$43*J1287+MAR1!$D$43*K1287</f>
        <v/>
      </c>
      <c r="N1287" s="7">
        <f>MAR1!$B$34*L1286+MAR1!$C$34*M1286+MAR1!$D$34*N1286+MAR1!$B$44*I1287+MAR1!$C$44*J1287+MAR1!$D$44*K1287</f>
        <v/>
      </c>
      <c r="O1287" s="12">
        <f>MAR1!$B$5+MAR1!$C$5*COS(2*PI()*B1287/365)+MAR1!$D$5*SIN(2*PI()*B1287/365)+IF(E1287=1,MAR1!$B$11+MAR1!$D$11*L1287,MAR1!$C$11+MAR1!$E$11*L1287)</f>
        <v/>
      </c>
      <c r="P1287" s="12">
        <f>MAR1!$B$6+MAR1!$C$6*COS(2*PI()*B1287/365)+MAR1!$D$6*SIN(2*PI()*B1287/365)+IF(E1287=1,MAR1!$B$12+MAR1!$D$12*M1287,MAR1!$C$12+MAR1!$E$12*M1287)</f>
        <v/>
      </c>
      <c r="Q1287" s="12">
        <f>MAR1!$B$7+MAR1!$C$7*COS(2*PI()*B1287/365)+MAR1!$D$7*SIN(2*PI()*B1287/365)+IF(E1287=1,MAR1!$B$13+MAR1!$D$13*N1287,MAR1!$C$13+MAR1!$E$13*N1287)</f>
        <v/>
      </c>
      <c r="R1287" s="12">
        <f>MAR1!$B$5+MAR1!$C$5*COS(2*PI()*B1287/365)+MAR1!$D$5*SIN(2*PI()*B1287/365)+INDEX(ChangeFactor!$F$6:$F$17,C1287)+IF(G1287=1,MAR1!$B$11+INDEX(ChangeFactor!$G$6:$G$17,C1287)*MAR1!$D$11*L1287,MAR1!$C$11+INDEX(ChangeFactor!$G$6:$G$17,C1287)*MAR1!$E$11*L1287)</f>
        <v/>
      </c>
    </row>
    <row r="1288">
      <c r="A1288" s="6">
        <f>Data!U1288</f>
        <v/>
      </c>
      <c r="B1288" s="6">
        <f>MOD(A1288-1,365)+1</f>
        <v/>
      </c>
      <c r="C1288" s="6">
        <f>MATCH(B1288,Markov!$C$6:$C$17,1)</f>
        <v/>
      </c>
      <c r="D1288" s="16">
        <f>Data!V1288</f>
        <v/>
      </c>
      <c r="E1288" s="6">
        <f>IF(D1288&lt;IF(E1287=1,INDEX(Markov!$I$6:$I$17,C1288),INDEX(Markov!$H$6:$H$17,C1288)),1,0)</f>
        <v/>
      </c>
      <c r="F1288" s="12">
        <f>IF(E1288=1,GAMMA.INV(Data!W1288,INDEX(Markov!$Q$6:$Q$17,C1288),INDEX(Markov!$R$6:$R$17,C1288)),0)</f>
        <v/>
      </c>
      <c r="G1288" s="6">
        <f>IF(D1288&lt;IF(G1287=1,INDEX(ChangeFactor!$O$6:$O$17,C1288),INDEX(ChangeFactor!$N$6:$N$17,C1288)),1,0)</f>
        <v/>
      </c>
      <c r="H1288" s="12">
        <f>IF(G1288=1,GAMMA.INV(Data!W1288,INDEX(ChangeFactor!$R$6:$R$17,C1288),INDEX(ChangeFactor!$S$6:$S$17,C1288)),0)</f>
        <v/>
      </c>
      <c r="I1288" s="7">
        <f>NORM.S.INV(Data!X1288)</f>
        <v/>
      </c>
      <c r="J1288" s="7">
        <f>NORM.S.INV(Data!Y1288)</f>
        <v/>
      </c>
      <c r="K1288" s="7">
        <f>NORM.S.INV(Data!Z1288)</f>
        <v/>
      </c>
      <c r="L1288" s="7">
        <f>MAR1!$B$32*L1287+MAR1!$C$32*M1287+MAR1!$D$32*N1287+MAR1!$B$42*I1288+MAR1!$C$42*J1288+MAR1!$D$42*K1288</f>
        <v/>
      </c>
      <c r="M1288" s="7">
        <f>MAR1!$B$33*L1287+MAR1!$C$33*M1287+MAR1!$D$33*N1287+MAR1!$B$43*I1288+MAR1!$C$43*J1288+MAR1!$D$43*K1288</f>
        <v/>
      </c>
      <c r="N1288" s="7">
        <f>MAR1!$B$34*L1287+MAR1!$C$34*M1287+MAR1!$D$34*N1287+MAR1!$B$44*I1288+MAR1!$C$44*J1288+MAR1!$D$44*K1288</f>
        <v/>
      </c>
      <c r="O1288" s="12">
        <f>MAR1!$B$5+MAR1!$C$5*COS(2*PI()*B1288/365)+MAR1!$D$5*SIN(2*PI()*B1288/365)+IF(E1288=1,MAR1!$B$11+MAR1!$D$11*L1288,MAR1!$C$11+MAR1!$E$11*L1288)</f>
        <v/>
      </c>
      <c r="P1288" s="12">
        <f>MAR1!$B$6+MAR1!$C$6*COS(2*PI()*B1288/365)+MAR1!$D$6*SIN(2*PI()*B1288/365)+IF(E1288=1,MAR1!$B$12+MAR1!$D$12*M1288,MAR1!$C$12+MAR1!$E$12*M1288)</f>
        <v/>
      </c>
      <c r="Q1288" s="12">
        <f>MAR1!$B$7+MAR1!$C$7*COS(2*PI()*B1288/365)+MAR1!$D$7*SIN(2*PI()*B1288/365)+IF(E1288=1,MAR1!$B$13+MAR1!$D$13*N1288,MAR1!$C$13+MAR1!$E$13*N1288)</f>
        <v/>
      </c>
      <c r="R1288" s="12">
        <f>MAR1!$B$5+MAR1!$C$5*COS(2*PI()*B1288/365)+MAR1!$D$5*SIN(2*PI()*B1288/365)+INDEX(ChangeFactor!$F$6:$F$17,C1288)+IF(G1288=1,MAR1!$B$11+INDEX(ChangeFactor!$G$6:$G$17,C1288)*MAR1!$D$11*L1288,MAR1!$C$11+INDEX(ChangeFactor!$G$6:$G$17,C1288)*MAR1!$E$11*L1288)</f>
        <v/>
      </c>
    </row>
    <row r="1289">
      <c r="A1289" s="6">
        <f>Data!U1289</f>
        <v/>
      </c>
      <c r="B1289" s="6">
        <f>MOD(A1289-1,365)+1</f>
        <v/>
      </c>
      <c r="C1289" s="6">
        <f>MATCH(B1289,Markov!$C$6:$C$17,1)</f>
        <v/>
      </c>
      <c r="D1289" s="16">
        <f>Data!V1289</f>
        <v/>
      </c>
      <c r="E1289" s="6">
        <f>IF(D1289&lt;IF(E1288=1,INDEX(Markov!$I$6:$I$17,C1289),INDEX(Markov!$H$6:$H$17,C1289)),1,0)</f>
        <v/>
      </c>
      <c r="F1289" s="12">
        <f>IF(E1289=1,GAMMA.INV(Data!W1289,INDEX(Markov!$Q$6:$Q$17,C1289),INDEX(Markov!$R$6:$R$17,C1289)),0)</f>
        <v/>
      </c>
      <c r="G1289" s="6">
        <f>IF(D1289&lt;IF(G1288=1,INDEX(ChangeFactor!$O$6:$O$17,C1289),INDEX(ChangeFactor!$N$6:$N$17,C1289)),1,0)</f>
        <v/>
      </c>
      <c r="H1289" s="12">
        <f>IF(G1289=1,GAMMA.INV(Data!W1289,INDEX(ChangeFactor!$R$6:$R$17,C1289),INDEX(ChangeFactor!$S$6:$S$17,C1289)),0)</f>
        <v/>
      </c>
      <c r="I1289" s="7">
        <f>NORM.S.INV(Data!X1289)</f>
        <v/>
      </c>
      <c r="J1289" s="7">
        <f>NORM.S.INV(Data!Y1289)</f>
        <v/>
      </c>
      <c r="K1289" s="7">
        <f>NORM.S.INV(Data!Z1289)</f>
        <v/>
      </c>
      <c r="L1289" s="7">
        <f>MAR1!$B$32*L1288+MAR1!$C$32*M1288+MAR1!$D$32*N1288+MAR1!$B$42*I1289+MAR1!$C$42*J1289+MAR1!$D$42*K1289</f>
        <v/>
      </c>
      <c r="M1289" s="7">
        <f>MAR1!$B$33*L1288+MAR1!$C$33*M1288+MAR1!$D$33*N1288+MAR1!$B$43*I1289+MAR1!$C$43*J1289+MAR1!$D$43*K1289</f>
        <v/>
      </c>
      <c r="N1289" s="7">
        <f>MAR1!$B$34*L1288+MAR1!$C$34*M1288+MAR1!$D$34*N1288+MAR1!$B$44*I1289+MAR1!$C$44*J1289+MAR1!$D$44*K1289</f>
        <v/>
      </c>
      <c r="O1289" s="12">
        <f>MAR1!$B$5+MAR1!$C$5*COS(2*PI()*B1289/365)+MAR1!$D$5*SIN(2*PI()*B1289/365)+IF(E1289=1,MAR1!$B$11+MAR1!$D$11*L1289,MAR1!$C$11+MAR1!$E$11*L1289)</f>
        <v/>
      </c>
      <c r="P1289" s="12">
        <f>MAR1!$B$6+MAR1!$C$6*COS(2*PI()*B1289/365)+MAR1!$D$6*SIN(2*PI()*B1289/365)+IF(E1289=1,MAR1!$B$12+MAR1!$D$12*M1289,MAR1!$C$12+MAR1!$E$12*M1289)</f>
        <v/>
      </c>
      <c r="Q1289" s="12">
        <f>MAR1!$B$7+MAR1!$C$7*COS(2*PI()*B1289/365)+MAR1!$D$7*SIN(2*PI()*B1289/365)+IF(E1289=1,MAR1!$B$13+MAR1!$D$13*N1289,MAR1!$C$13+MAR1!$E$13*N1289)</f>
        <v/>
      </c>
      <c r="R1289" s="12">
        <f>MAR1!$B$5+MAR1!$C$5*COS(2*PI()*B1289/365)+MAR1!$D$5*SIN(2*PI()*B1289/365)+INDEX(ChangeFactor!$F$6:$F$17,C1289)+IF(G1289=1,MAR1!$B$11+INDEX(ChangeFactor!$G$6:$G$17,C1289)*MAR1!$D$11*L1289,MAR1!$C$11+INDEX(ChangeFactor!$G$6:$G$17,C1289)*MAR1!$E$11*L1289)</f>
        <v/>
      </c>
    </row>
    <row r="1290">
      <c r="A1290" s="6">
        <f>Data!U1290</f>
        <v/>
      </c>
      <c r="B1290" s="6">
        <f>MOD(A1290-1,365)+1</f>
        <v/>
      </c>
      <c r="C1290" s="6">
        <f>MATCH(B1290,Markov!$C$6:$C$17,1)</f>
        <v/>
      </c>
      <c r="D1290" s="16">
        <f>Data!V1290</f>
        <v/>
      </c>
      <c r="E1290" s="6">
        <f>IF(D1290&lt;IF(E1289=1,INDEX(Markov!$I$6:$I$17,C1290),INDEX(Markov!$H$6:$H$17,C1290)),1,0)</f>
        <v/>
      </c>
      <c r="F1290" s="12">
        <f>IF(E1290=1,GAMMA.INV(Data!W1290,INDEX(Markov!$Q$6:$Q$17,C1290),INDEX(Markov!$R$6:$R$17,C1290)),0)</f>
        <v/>
      </c>
      <c r="G1290" s="6">
        <f>IF(D1290&lt;IF(G1289=1,INDEX(ChangeFactor!$O$6:$O$17,C1290),INDEX(ChangeFactor!$N$6:$N$17,C1290)),1,0)</f>
        <v/>
      </c>
      <c r="H1290" s="12">
        <f>IF(G1290=1,GAMMA.INV(Data!W1290,INDEX(ChangeFactor!$R$6:$R$17,C1290),INDEX(ChangeFactor!$S$6:$S$17,C1290)),0)</f>
        <v/>
      </c>
      <c r="I1290" s="7">
        <f>NORM.S.INV(Data!X1290)</f>
        <v/>
      </c>
      <c r="J1290" s="7">
        <f>NORM.S.INV(Data!Y1290)</f>
        <v/>
      </c>
      <c r="K1290" s="7">
        <f>NORM.S.INV(Data!Z1290)</f>
        <v/>
      </c>
      <c r="L1290" s="7">
        <f>MAR1!$B$32*L1289+MAR1!$C$32*M1289+MAR1!$D$32*N1289+MAR1!$B$42*I1290+MAR1!$C$42*J1290+MAR1!$D$42*K1290</f>
        <v/>
      </c>
      <c r="M1290" s="7">
        <f>MAR1!$B$33*L1289+MAR1!$C$33*M1289+MAR1!$D$33*N1289+MAR1!$B$43*I1290+MAR1!$C$43*J1290+MAR1!$D$43*K1290</f>
        <v/>
      </c>
      <c r="N1290" s="7">
        <f>MAR1!$B$34*L1289+MAR1!$C$34*M1289+MAR1!$D$34*N1289+MAR1!$B$44*I1290+MAR1!$C$44*J1290+MAR1!$D$44*K1290</f>
        <v/>
      </c>
      <c r="O1290" s="12">
        <f>MAR1!$B$5+MAR1!$C$5*COS(2*PI()*B1290/365)+MAR1!$D$5*SIN(2*PI()*B1290/365)+IF(E1290=1,MAR1!$B$11+MAR1!$D$11*L1290,MAR1!$C$11+MAR1!$E$11*L1290)</f>
        <v/>
      </c>
      <c r="P1290" s="12">
        <f>MAR1!$B$6+MAR1!$C$6*COS(2*PI()*B1290/365)+MAR1!$D$6*SIN(2*PI()*B1290/365)+IF(E1290=1,MAR1!$B$12+MAR1!$D$12*M1290,MAR1!$C$12+MAR1!$E$12*M1290)</f>
        <v/>
      </c>
      <c r="Q1290" s="12">
        <f>MAR1!$B$7+MAR1!$C$7*COS(2*PI()*B1290/365)+MAR1!$D$7*SIN(2*PI()*B1290/365)+IF(E1290=1,MAR1!$B$13+MAR1!$D$13*N1290,MAR1!$C$13+MAR1!$E$13*N1290)</f>
        <v/>
      </c>
      <c r="R1290" s="12">
        <f>MAR1!$B$5+MAR1!$C$5*COS(2*PI()*B1290/365)+MAR1!$D$5*SIN(2*PI()*B1290/365)+INDEX(ChangeFactor!$F$6:$F$17,C1290)+IF(G1290=1,MAR1!$B$11+INDEX(ChangeFactor!$G$6:$G$17,C1290)*MAR1!$D$11*L1290,MAR1!$C$11+INDEX(ChangeFactor!$G$6:$G$17,C1290)*MAR1!$E$11*L1290)</f>
        <v/>
      </c>
    </row>
    <row r="1291">
      <c r="A1291" s="6">
        <f>Data!U1291</f>
        <v/>
      </c>
      <c r="B1291" s="6">
        <f>MOD(A1291-1,365)+1</f>
        <v/>
      </c>
      <c r="C1291" s="6">
        <f>MATCH(B1291,Markov!$C$6:$C$17,1)</f>
        <v/>
      </c>
      <c r="D1291" s="16">
        <f>Data!V1291</f>
        <v/>
      </c>
      <c r="E1291" s="6">
        <f>IF(D1291&lt;IF(E1290=1,INDEX(Markov!$I$6:$I$17,C1291),INDEX(Markov!$H$6:$H$17,C1291)),1,0)</f>
        <v/>
      </c>
      <c r="F1291" s="12">
        <f>IF(E1291=1,GAMMA.INV(Data!W1291,INDEX(Markov!$Q$6:$Q$17,C1291),INDEX(Markov!$R$6:$R$17,C1291)),0)</f>
        <v/>
      </c>
      <c r="G1291" s="6">
        <f>IF(D1291&lt;IF(G1290=1,INDEX(ChangeFactor!$O$6:$O$17,C1291),INDEX(ChangeFactor!$N$6:$N$17,C1291)),1,0)</f>
        <v/>
      </c>
      <c r="H1291" s="12">
        <f>IF(G1291=1,GAMMA.INV(Data!W1291,INDEX(ChangeFactor!$R$6:$R$17,C1291),INDEX(ChangeFactor!$S$6:$S$17,C1291)),0)</f>
        <v/>
      </c>
      <c r="I1291" s="7">
        <f>NORM.S.INV(Data!X1291)</f>
        <v/>
      </c>
      <c r="J1291" s="7">
        <f>NORM.S.INV(Data!Y1291)</f>
        <v/>
      </c>
      <c r="K1291" s="7">
        <f>NORM.S.INV(Data!Z1291)</f>
        <v/>
      </c>
      <c r="L1291" s="7">
        <f>MAR1!$B$32*L1290+MAR1!$C$32*M1290+MAR1!$D$32*N1290+MAR1!$B$42*I1291+MAR1!$C$42*J1291+MAR1!$D$42*K1291</f>
        <v/>
      </c>
      <c r="M1291" s="7">
        <f>MAR1!$B$33*L1290+MAR1!$C$33*M1290+MAR1!$D$33*N1290+MAR1!$B$43*I1291+MAR1!$C$43*J1291+MAR1!$D$43*K1291</f>
        <v/>
      </c>
      <c r="N1291" s="7">
        <f>MAR1!$B$34*L1290+MAR1!$C$34*M1290+MAR1!$D$34*N1290+MAR1!$B$44*I1291+MAR1!$C$44*J1291+MAR1!$D$44*K1291</f>
        <v/>
      </c>
      <c r="O1291" s="12">
        <f>MAR1!$B$5+MAR1!$C$5*COS(2*PI()*B1291/365)+MAR1!$D$5*SIN(2*PI()*B1291/365)+IF(E1291=1,MAR1!$B$11+MAR1!$D$11*L1291,MAR1!$C$11+MAR1!$E$11*L1291)</f>
        <v/>
      </c>
      <c r="P1291" s="12">
        <f>MAR1!$B$6+MAR1!$C$6*COS(2*PI()*B1291/365)+MAR1!$D$6*SIN(2*PI()*B1291/365)+IF(E1291=1,MAR1!$B$12+MAR1!$D$12*M1291,MAR1!$C$12+MAR1!$E$12*M1291)</f>
        <v/>
      </c>
      <c r="Q1291" s="12">
        <f>MAR1!$B$7+MAR1!$C$7*COS(2*PI()*B1291/365)+MAR1!$D$7*SIN(2*PI()*B1291/365)+IF(E1291=1,MAR1!$B$13+MAR1!$D$13*N1291,MAR1!$C$13+MAR1!$E$13*N1291)</f>
        <v/>
      </c>
      <c r="R1291" s="12">
        <f>MAR1!$B$5+MAR1!$C$5*COS(2*PI()*B1291/365)+MAR1!$D$5*SIN(2*PI()*B1291/365)+INDEX(ChangeFactor!$F$6:$F$17,C1291)+IF(G1291=1,MAR1!$B$11+INDEX(ChangeFactor!$G$6:$G$17,C1291)*MAR1!$D$11*L1291,MAR1!$C$11+INDEX(ChangeFactor!$G$6:$G$17,C1291)*MAR1!$E$11*L1291)</f>
        <v/>
      </c>
    </row>
    <row r="1292">
      <c r="A1292" s="6">
        <f>Data!U1292</f>
        <v/>
      </c>
      <c r="B1292" s="6">
        <f>MOD(A1292-1,365)+1</f>
        <v/>
      </c>
      <c r="C1292" s="6">
        <f>MATCH(B1292,Markov!$C$6:$C$17,1)</f>
        <v/>
      </c>
      <c r="D1292" s="16">
        <f>Data!V1292</f>
        <v/>
      </c>
      <c r="E1292" s="6">
        <f>IF(D1292&lt;IF(E1291=1,INDEX(Markov!$I$6:$I$17,C1292),INDEX(Markov!$H$6:$H$17,C1292)),1,0)</f>
        <v/>
      </c>
      <c r="F1292" s="12">
        <f>IF(E1292=1,GAMMA.INV(Data!W1292,INDEX(Markov!$Q$6:$Q$17,C1292),INDEX(Markov!$R$6:$R$17,C1292)),0)</f>
        <v/>
      </c>
      <c r="G1292" s="6">
        <f>IF(D1292&lt;IF(G1291=1,INDEX(ChangeFactor!$O$6:$O$17,C1292),INDEX(ChangeFactor!$N$6:$N$17,C1292)),1,0)</f>
        <v/>
      </c>
      <c r="H1292" s="12">
        <f>IF(G1292=1,GAMMA.INV(Data!W1292,INDEX(ChangeFactor!$R$6:$R$17,C1292),INDEX(ChangeFactor!$S$6:$S$17,C1292)),0)</f>
        <v/>
      </c>
      <c r="I1292" s="7">
        <f>NORM.S.INV(Data!X1292)</f>
        <v/>
      </c>
      <c r="J1292" s="7">
        <f>NORM.S.INV(Data!Y1292)</f>
        <v/>
      </c>
      <c r="K1292" s="7">
        <f>NORM.S.INV(Data!Z1292)</f>
        <v/>
      </c>
      <c r="L1292" s="7">
        <f>MAR1!$B$32*L1291+MAR1!$C$32*M1291+MAR1!$D$32*N1291+MAR1!$B$42*I1292+MAR1!$C$42*J1292+MAR1!$D$42*K1292</f>
        <v/>
      </c>
      <c r="M1292" s="7">
        <f>MAR1!$B$33*L1291+MAR1!$C$33*M1291+MAR1!$D$33*N1291+MAR1!$B$43*I1292+MAR1!$C$43*J1292+MAR1!$D$43*K1292</f>
        <v/>
      </c>
      <c r="N1292" s="7">
        <f>MAR1!$B$34*L1291+MAR1!$C$34*M1291+MAR1!$D$34*N1291+MAR1!$B$44*I1292+MAR1!$C$44*J1292+MAR1!$D$44*K1292</f>
        <v/>
      </c>
      <c r="O1292" s="12">
        <f>MAR1!$B$5+MAR1!$C$5*COS(2*PI()*B1292/365)+MAR1!$D$5*SIN(2*PI()*B1292/365)+IF(E1292=1,MAR1!$B$11+MAR1!$D$11*L1292,MAR1!$C$11+MAR1!$E$11*L1292)</f>
        <v/>
      </c>
      <c r="P1292" s="12">
        <f>MAR1!$B$6+MAR1!$C$6*COS(2*PI()*B1292/365)+MAR1!$D$6*SIN(2*PI()*B1292/365)+IF(E1292=1,MAR1!$B$12+MAR1!$D$12*M1292,MAR1!$C$12+MAR1!$E$12*M1292)</f>
        <v/>
      </c>
      <c r="Q1292" s="12">
        <f>MAR1!$B$7+MAR1!$C$7*COS(2*PI()*B1292/365)+MAR1!$D$7*SIN(2*PI()*B1292/365)+IF(E1292=1,MAR1!$B$13+MAR1!$D$13*N1292,MAR1!$C$13+MAR1!$E$13*N1292)</f>
        <v/>
      </c>
      <c r="R1292" s="12">
        <f>MAR1!$B$5+MAR1!$C$5*COS(2*PI()*B1292/365)+MAR1!$D$5*SIN(2*PI()*B1292/365)+INDEX(ChangeFactor!$F$6:$F$17,C1292)+IF(G1292=1,MAR1!$B$11+INDEX(ChangeFactor!$G$6:$G$17,C1292)*MAR1!$D$11*L1292,MAR1!$C$11+INDEX(ChangeFactor!$G$6:$G$17,C1292)*MAR1!$E$11*L1292)</f>
        <v/>
      </c>
    </row>
    <row r="1293">
      <c r="A1293" s="6">
        <f>Data!U1293</f>
        <v/>
      </c>
      <c r="B1293" s="6">
        <f>MOD(A1293-1,365)+1</f>
        <v/>
      </c>
      <c r="C1293" s="6">
        <f>MATCH(B1293,Markov!$C$6:$C$17,1)</f>
        <v/>
      </c>
      <c r="D1293" s="16">
        <f>Data!V1293</f>
        <v/>
      </c>
      <c r="E1293" s="6">
        <f>IF(D1293&lt;IF(E1292=1,INDEX(Markov!$I$6:$I$17,C1293),INDEX(Markov!$H$6:$H$17,C1293)),1,0)</f>
        <v/>
      </c>
      <c r="F1293" s="12">
        <f>IF(E1293=1,GAMMA.INV(Data!W1293,INDEX(Markov!$Q$6:$Q$17,C1293),INDEX(Markov!$R$6:$R$17,C1293)),0)</f>
        <v/>
      </c>
      <c r="G1293" s="6">
        <f>IF(D1293&lt;IF(G1292=1,INDEX(ChangeFactor!$O$6:$O$17,C1293),INDEX(ChangeFactor!$N$6:$N$17,C1293)),1,0)</f>
        <v/>
      </c>
      <c r="H1293" s="12">
        <f>IF(G1293=1,GAMMA.INV(Data!W1293,INDEX(ChangeFactor!$R$6:$R$17,C1293),INDEX(ChangeFactor!$S$6:$S$17,C1293)),0)</f>
        <v/>
      </c>
      <c r="I1293" s="7">
        <f>NORM.S.INV(Data!X1293)</f>
        <v/>
      </c>
      <c r="J1293" s="7">
        <f>NORM.S.INV(Data!Y1293)</f>
        <v/>
      </c>
      <c r="K1293" s="7">
        <f>NORM.S.INV(Data!Z1293)</f>
        <v/>
      </c>
      <c r="L1293" s="7">
        <f>MAR1!$B$32*L1292+MAR1!$C$32*M1292+MAR1!$D$32*N1292+MAR1!$B$42*I1293+MAR1!$C$42*J1293+MAR1!$D$42*K1293</f>
        <v/>
      </c>
      <c r="M1293" s="7">
        <f>MAR1!$B$33*L1292+MAR1!$C$33*M1292+MAR1!$D$33*N1292+MAR1!$B$43*I1293+MAR1!$C$43*J1293+MAR1!$D$43*K1293</f>
        <v/>
      </c>
      <c r="N1293" s="7">
        <f>MAR1!$B$34*L1292+MAR1!$C$34*M1292+MAR1!$D$34*N1292+MAR1!$B$44*I1293+MAR1!$C$44*J1293+MAR1!$D$44*K1293</f>
        <v/>
      </c>
      <c r="O1293" s="12">
        <f>MAR1!$B$5+MAR1!$C$5*COS(2*PI()*B1293/365)+MAR1!$D$5*SIN(2*PI()*B1293/365)+IF(E1293=1,MAR1!$B$11+MAR1!$D$11*L1293,MAR1!$C$11+MAR1!$E$11*L1293)</f>
        <v/>
      </c>
      <c r="P1293" s="12">
        <f>MAR1!$B$6+MAR1!$C$6*COS(2*PI()*B1293/365)+MAR1!$D$6*SIN(2*PI()*B1293/365)+IF(E1293=1,MAR1!$B$12+MAR1!$D$12*M1293,MAR1!$C$12+MAR1!$E$12*M1293)</f>
        <v/>
      </c>
      <c r="Q1293" s="12">
        <f>MAR1!$B$7+MAR1!$C$7*COS(2*PI()*B1293/365)+MAR1!$D$7*SIN(2*PI()*B1293/365)+IF(E1293=1,MAR1!$B$13+MAR1!$D$13*N1293,MAR1!$C$13+MAR1!$E$13*N1293)</f>
        <v/>
      </c>
      <c r="R1293" s="12">
        <f>MAR1!$B$5+MAR1!$C$5*COS(2*PI()*B1293/365)+MAR1!$D$5*SIN(2*PI()*B1293/365)+INDEX(ChangeFactor!$F$6:$F$17,C1293)+IF(G1293=1,MAR1!$B$11+INDEX(ChangeFactor!$G$6:$G$17,C1293)*MAR1!$D$11*L1293,MAR1!$C$11+INDEX(ChangeFactor!$G$6:$G$17,C1293)*MAR1!$E$11*L1293)</f>
        <v/>
      </c>
    </row>
    <row r="1294">
      <c r="A1294" s="6">
        <f>Data!U1294</f>
        <v/>
      </c>
      <c r="B1294" s="6">
        <f>MOD(A1294-1,365)+1</f>
        <v/>
      </c>
      <c r="C1294" s="6">
        <f>MATCH(B1294,Markov!$C$6:$C$17,1)</f>
        <v/>
      </c>
      <c r="D1294" s="16">
        <f>Data!V1294</f>
        <v/>
      </c>
      <c r="E1294" s="6">
        <f>IF(D1294&lt;IF(E1293=1,INDEX(Markov!$I$6:$I$17,C1294),INDEX(Markov!$H$6:$H$17,C1294)),1,0)</f>
        <v/>
      </c>
      <c r="F1294" s="12">
        <f>IF(E1294=1,GAMMA.INV(Data!W1294,INDEX(Markov!$Q$6:$Q$17,C1294),INDEX(Markov!$R$6:$R$17,C1294)),0)</f>
        <v/>
      </c>
      <c r="G1294" s="6">
        <f>IF(D1294&lt;IF(G1293=1,INDEX(ChangeFactor!$O$6:$O$17,C1294),INDEX(ChangeFactor!$N$6:$N$17,C1294)),1,0)</f>
        <v/>
      </c>
      <c r="H1294" s="12">
        <f>IF(G1294=1,GAMMA.INV(Data!W1294,INDEX(ChangeFactor!$R$6:$R$17,C1294),INDEX(ChangeFactor!$S$6:$S$17,C1294)),0)</f>
        <v/>
      </c>
      <c r="I1294" s="7">
        <f>NORM.S.INV(Data!X1294)</f>
        <v/>
      </c>
      <c r="J1294" s="7">
        <f>NORM.S.INV(Data!Y1294)</f>
        <v/>
      </c>
      <c r="K1294" s="7">
        <f>NORM.S.INV(Data!Z1294)</f>
        <v/>
      </c>
      <c r="L1294" s="7">
        <f>MAR1!$B$32*L1293+MAR1!$C$32*M1293+MAR1!$D$32*N1293+MAR1!$B$42*I1294+MAR1!$C$42*J1294+MAR1!$D$42*K1294</f>
        <v/>
      </c>
      <c r="M1294" s="7">
        <f>MAR1!$B$33*L1293+MAR1!$C$33*M1293+MAR1!$D$33*N1293+MAR1!$B$43*I1294+MAR1!$C$43*J1294+MAR1!$D$43*K1294</f>
        <v/>
      </c>
      <c r="N1294" s="7">
        <f>MAR1!$B$34*L1293+MAR1!$C$34*M1293+MAR1!$D$34*N1293+MAR1!$B$44*I1294+MAR1!$C$44*J1294+MAR1!$D$44*K1294</f>
        <v/>
      </c>
      <c r="O1294" s="12">
        <f>MAR1!$B$5+MAR1!$C$5*COS(2*PI()*B1294/365)+MAR1!$D$5*SIN(2*PI()*B1294/365)+IF(E1294=1,MAR1!$B$11+MAR1!$D$11*L1294,MAR1!$C$11+MAR1!$E$11*L1294)</f>
        <v/>
      </c>
      <c r="P1294" s="12">
        <f>MAR1!$B$6+MAR1!$C$6*COS(2*PI()*B1294/365)+MAR1!$D$6*SIN(2*PI()*B1294/365)+IF(E1294=1,MAR1!$B$12+MAR1!$D$12*M1294,MAR1!$C$12+MAR1!$E$12*M1294)</f>
        <v/>
      </c>
      <c r="Q1294" s="12">
        <f>MAR1!$B$7+MAR1!$C$7*COS(2*PI()*B1294/365)+MAR1!$D$7*SIN(2*PI()*B1294/365)+IF(E1294=1,MAR1!$B$13+MAR1!$D$13*N1294,MAR1!$C$13+MAR1!$E$13*N1294)</f>
        <v/>
      </c>
      <c r="R1294" s="12">
        <f>MAR1!$B$5+MAR1!$C$5*COS(2*PI()*B1294/365)+MAR1!$D$5*SIN(2*PI()*B1294/365)+INDEX(ChangeFactor!$F$6:$F$17,C1294)+IF(G1294=1,MAR1!$B$11+INDEX(ChangeFactor!$G$6:$G$17,C1294)*MAR1!$D$11*L1294,MAR1!$C$11+INDEX(ChangeFactor!$G$6:$G$17,C1294)*MAR1!$E$11*L1294)</f>
        <v/>
      </c>
    </row>
    <row r="1295">
      <c r="A1295" s="6">
        <f>Data!U1295</f>
        <v/>
      </c>
      <c r="B1295" s="6">
        <f>MOD(A1295-1,365)+1</f>
        <v/>
      </c>
      <c r="C1295" s="6">
        <f>MATCH(B1295,Markov!$C$6:$C$17,1)</f>
        <v/>
      </c>
      <c r="D1295" s="16">
        <f>Data!V1295</f>
        <v/>
      </c>
      <c r="E1295" s="6">
        <f>IF(D1295&lt;IF(E1294=1,INDEX(Markov!$I$6:$I$17,C1295),INDEX(Markov!$H$6:$H$17,C1295)),1,0)</f>
        <v/>
      </c>
      <c r="F1295" s="12">
        <f>IF(E1295=1,GAMMA.INV(Data!W1295,INDEX(Markov!$Q$6:$Q$17,C1295),INDEX(Markov!$R$6:$R$17,C1295)),0)</f>
        <v/>
      </c>
      <c r="G1295" s="6">
        <f>IF(D1295&lt;IF(G1294=1,INDEX(ChangeFactor!$O$6:$O$17,C1295),INDEX(ChangeFactor!$N$6:$N$17,C1295)),1,0)</f>
        <v/>
      </c>
      <c r="H1295" s="12">
        <f>IF(G1295=1,GAMMA.INV(Data!W1295,INDEX(ChangeFactor!$R$6:$R$17,C1295),INDEX(ChangeFactor!$S$6:$S$17,C1295)),0)</f>
        <v/>
      </c>
      <c r="I1295" s="7">
        <f>NORM.S.INV(Data!X1295)</f>
        <v/>
      </c>
      <c r="J1295" s="7">
        <f>NORM.S.INV(Data!Y1295)</f>
        <v/>
      </c>
      <c r="K1295" s="7">
        <f>NORM.S.INV(Data!Z1295)</f>
        <v/>
      </c>
      <c r="L1295" s="7">
        <f>MAR1!$B$32*L1294+MAR1!$C$32*M1294+MAR1!$D$32*N1294+MAR1!$B$42*I1295+MAR1!$C$42*J1295+MAR1!$D$42*K1295</f>
        <v/>
      </c>
      <c r="M1295" s="7">
        <f>MAR1!$B$33*L1294+MAR1!$C$33*M1294+MAR1!$D$33*N1294+MAR1!$B$43*I1295+MAR1!$C$43*J1295+MAR1!$D$43*K1295</f>
        <v/>
      </c>
      <c r="N1295" s="7">
        <f>MAR1!$B$34*L1294+MAR1!$C$34*M1294+MAR1!$D$34*N1294+MAR1!$B$44*I1295+MAR1!$C$44*J1295+MAR1!$D$44*K1295</f>
        <v/>
      </c>
      <c r="O1295" s="12">
        <f>MAR1!$B$5+MAR1!$C$5*COS(2*PI()*B1295/365)+MAR1!$D$5*SIN(2*PI()*B1295/365)+IF(E1295=1,MAR1!$B$11+MAR1!$D$11*L1295,MAR1!$C$11+MAR1!$E$11*L1295)</f>
        <v/>
      </c>
      <c r="P1295" s="12">
        <f>MAR1!$B$6+MAR1!$C$6*COS(2*PI()*B1295/365)+MAR1!$D$6*SIN(2*PI()*B1295/365)+IF(E1295=1,MAR1!$B$12+MAR1!$D$12*M1295,MAR1!$C$12+MAR1!$E$12*M1295)</f>
        <v/>
      </c>
      <c r="Q1295" s="12">
        <f>MAR1!$B$7+MAR1!$C$7*COS(2*PI()*B1295/365)+MAR1!$D$7*SIN(2*PI()*B1295/365)+IF(E1295=1,MAR1!$B$13+MAR1!$D$13*N1295,MAR1!$C$13+MAR1!$E$13*N1295)</f>
        <v/>
      </c>
      <c r="R1295" s="12">
        <f>MAR1!$B$5+MAR1!$C$5*COS(2*PI()*B1295/365)+MAR1!$D$5*SIN(2*PI()*B1295/365)+INDEX(ChangeFactor!$F$6:$F$17,C1295)+IF(G1295=1,MAR1!$B$11+INDEX(ChangeFactor!$G$6:$G$17,C1295)*MAR1!$D$11*L1295,MAR1!$C$11+INDEX(ChangeFactor!$G$6:$G$17,C1295)*MAR1!$E$11*L1295)</f>
        <v/>
      </c>
    </row>
    <row r="1296">
      <c r="A1296" s="6">
        <f>Data!U1296</f>
        <v/>
      </c>
      <c r="B1296" s="6">
        <f>MOD(A1296-1,365)+1</f>
        <v/>
      </c>
      <c r="C1296" s="6">
        <f>MATCH(B1296,Markov!$C$6:$C$17,1)</f>
        <v/>
      </c>
      <c r="D1296" s="16">
        <f>Data!V1296</f>
        <v/>
      </c>
      <c r="E1296" s="6">
        <f>IF(D1296&lt;IF(E1295=1,INDEX(Markov!$I$6:$I$17,C1296),INDEX(Markov!$H$6:$H$17,C1296)),1,0)</f>
        <v/>
      </c>
      <c r="F1296" s="12">
        <f>IF(E1296=1,GAMMA.INV(Data!W1296,INDEX(Markov!$Q$6:$Q$17,C1296),INDEX(Markov!$R$6:$R$17,C1296)),0)</f>
        <v/>
      </c>
      <c r="G1296" s="6">
        <f>IF(D1296&lt;IF(G1295=1,INDEX(ChangeFactor!$O$6:$O$17,C1296),INDEX(ChangeFactor!$N$6:$N$17,C1296)),1,0)</f>
        <v/>
      </c>
      <c r="H1296" s="12">
        <f>IF(G1296=1,GAMMA.INV(Data!W1296,INDEX(ChangeFactor!$R$6:$R$17,C1296),INDEX(ChangeFactor!$S$6:$S$17,C1296)),0)</f>
        <v/>
      </c>
      <c r="I1296" s="7">
        <f>NORM.S.INV(Data!X1296)</f>
        <v/>
      </c>
      <c r="J1296" s="7">
        <f>NORM.S.INV(Data!Y1296)</f>
        <v/>
      </c>
      <c r="K1296" s="7">
        <f>NORM.S.INV(Data!Z1296)</f>
        <v/>
      </c>
      <c r="L1296" s="7">
        <f>MAR1!$B$32*L1295+MAR1!$C$32*M1295+MAR1!$D$32*N1295+MAR1!$B$42*I1296+MAR1!$C$42*J1296+MAR1!$D$42*K1296</f>
        <v/>
      </c>
      <c r="M1296" s="7">
        <f>MAR1!$B$33*L1295+MAR1!$C$33*M1295+MAR1!$D$33*N1295+MAR1!$B$43*I1296+MAR1!$C$43*J1296+MAR1!$D$43*K1296</f>
        <v/>
      </c>
      <c r="N1296" s="7">
        <f>MAR1!$B$34*L1295+MAR1!$C$34*M1295+MAR1!$D$34*N1295+MAR1!$B$44*I1296+MAR1!$C$44*J1296+MAR1!$D$44*K1296</f>
        <v/>
      </c>
      <c r="O1296" s="12">
        <f>MAR1!$B$5+MAR1!$C$5*COS(2*PI()*B1296/365)+MAR1!$D$5*SIN(2*PI()*B1296/365)+IF(E1296=1,MAR1!$B$11+MAR1!$D$11*L1296,MAR1!$C$11+MAR1!$E$11*L1296)</f>
        <v/>
      </c>
      <c r="P1296" s="12">
        <f>MAR1!$B$6+MAR1!$C$6*COS(2*PI()*B1296/365)+MAR1!$D$6*SIN(2*PI()*B1296/365)+IF(E1296=1,MAR1!$B$12+MAR1!$D$12*M1296,MAR1!$C$12+MAR1!$E$12*M1296)</f>
        <v/>
      </c>
      <c r="Q1296" s="12">
        <f>MAR1!$B$7+MAR1!$C$7*COS(2*PI()*B1296/365)+MAR1!$D$7*SIN(2*PI()*B1296/365)+IF(E1296=1,MAR1!$B$13+MAR1!$D$13*N1296,MAR1!$C$13+MAR1!$E$13*N1296)</f>
        <v/>
      </c>
      <c r="R1296" s="12">
        <f>MAR1!$B$5+MAR1!$C$5*COS(2*PI()*B1296/365)+MAR1!$D$5*SIN(2*PI()*B1296/365)+INDEX(ChangeFactor!$F$6:$F$17,C1296)+IF(G1296=1,MAR1!$B$11+INDEX(ChangeFactor!$G$6:$G$17,C1296)*MAR1!$D$11*L1296,MAR1!$C$11+INDEX(ChangeFactor!$G$6:$G$17,C1296)*MAR1!$E$11*L1296)</f>
        <v/>
      </c>
    </row>
    <row r="1297">
      <c r="A1297" s="6">
        <f>Data!U1297</f>
        <v/>
      </c>
      <c r="B1297" s="6">
        <f>MOD(A1297-1,365)+1</f>
        <v/>
      </c>
      <c r="C1297" s="6">
        <f>MATCH(B1297,Markov!$C$6:$C$17,1)</f>
        <v/>
      </c>
      <c r="D1297" s="16">
        <f>Data!V1297</f>
        <v/>
      </c>
      <c r="E1297" s="6">
        <f>IF(D1297&lt;IF(E1296=1,INDEX(Markov!$I$6:$I$17,C1297),INDEX(Markov!$H$6:$H$17,C1297)),1,0)</f>
        <v/>
      </c>
      <c r="F1297" s="12">
        <f>IF(E1297=1,GAMMA.INV(Data!W1297,INDEX(Markov!$Q$6:$Q$17,C1297),INDEX(Markov!$R$6:$R$17,C1297)),0)</f>
        <v/>
      </c>
      <c r="G1297" s="6">
        <f>IF(D1297&lt;IF(G1296=1,INDEX(ChangeFactor!$O$6:$O$17,C1297),INDEX(ChangeFactor!$N$6:$N$17,C1297)),1,0)</f>
        <v/>
      </c>
      <c r="H1297" s="12">
        <f>IF(G1297=1,GAMMA.INV(Data!W1297,INDEX(ChangeFactor!$R$6:$R$17,C1297),INDEX(ChangeFactor!$S$6:$S$17,C1297)),0)</f>
        <v/>
      </c>
      <c r="I1297" s="7">
        <f>NORM.S.INV(Data!X1297)</f>
        <v/>
      </c>
      <c r="J1297" s="7">
        <f>NORM.S.INV(Data!Y1297)</f>
        <v/>
      </c>
      <c r="K1297" s="7">
        <f>NORM.S.INV(Data!Z1297)</f>
        <v/>
      </c>
      <c r="L1297" s="7">
        <f>MAR1!$B$32*L1296+MAR1!$C$32*M1296+MAR1!$D$32*N1296+MAR1!$B$42*I1297+MAR1!$C$42*J1297+MAR1!$D$42*K1297</f>
        <v/>
      </c>
      <c r="M1297" s="7">
        <f>MAR1!$B$33*L1296+MAR1!$C$33*M1296+MAR1!$D$33*N1296+MAR1!$B$43*I1297+MAR1!$C$43*J1297+MAR1!$D$43*K1297</f>
        <v/>
      </c>
      <c r="N1297" s="7">
        <f>MAR1!$B$34*L1296+MAR1!$C$34*M1296+MAR1!$D$34*N1296+MAR1!$B$44*I1297+MAR1!$C$44*J1297+MAR1!$D$44*K1297</f>
        <v/>
      </c>
      <c r="O1297" s="12">
        <f>MAR1!$B$5+MAR1!$C$5*COS(2*PI()*B1297/365)+MAR1!$D$5*SIN(2*PI()*B1297/365)+IF(E1297=1,MAR1!$B$11+MAR1!$D$11*L1297,MAR1!$C$11+MAR1!$E$11*L1297)</f>
        <v/>
      </c>
      <c r="P1297" s="12">
        <f>MAR1!$B$6+MAR1!$C$6*COS(2*PI()*B1297/365)+MAR1!$D$6*SIN(2*PI()*B1297/365)+IF(E1297=1,MAR1!$B$12+MAR1!$D$12*M1297,MAR1!$C$12+MAR1!$E$12*M1297)</f>
        <v/>
      </c>
      <c r="Q1297" s="12">
        <f>MAR1!$B$7+MAR1!$C$7*COS(2*PI()*B1297/365)+MAR1!$D$7*SIN(2*PI()*B1297/365)+IF(E1297=1,MAR1!$B$13+MAR1!$D$13*N1297,MAR1!$C$13+MAR1!$E$13*N1297)</f>
        <v/>
      </c>
      <c r="R1297" s="12">
        <f>MAR1!$B$5+MAR1!$C$5*COS(2*PI()*B1297/365)+MAR1!$D$5*SIN(2*PI()*B1297/365)+INDEX(ChangeFactor!$F$6:$F$17,C1297)+IF(G1297=1,MAR1!$B$11+INDEX(ChangeFactor!$G$6:$G$17,C1297)*MAR1!$D$11*L1297,MAR1!$C$11+INDEX(ChangeFactor!$G$6:$G$17,C1297)*MAR1!$E$11*L1297)</f>
        <v/>
      </c>
    </row>
    <row r="1298">
      <c r="A1298" s="6">
        <f>Data!U1298</f>
        <v/>
      </c>
      <c r="B1298" s="6">
        <f>MOD(A1298-1,365)+1</f>
        <v/>
      </c>
      <c r="C1298" s="6">
        <f>MATCH(B1298,Markov!$C$6:$C$17,1)</f>
        <v/>
      </c>
      <c r="D1298" s="16">
        <f>Data!V1298</f>
        <v/>
      </c>
      <c r="E1298" s="6">
        <f>IF(D1298&lt;IF(E1297=1,INDEX(Markov!$I$6:$I$17,C1298),INDEX(Markov!$H$6:$H$17,C1298)),1,0)</f>
        <v/>
      </c>
      <c r="F1298" s="12">
        <f>IF(E1298=1,GAMMA.INV(Data!W1298,INDEX(Markov!$Q$6:$Q$17,C1298),INDEX(Markov!$R$6:$R$17,C1298)),0)</f>
        <v/>
      </c>
      <c r="G1298" s="6">
        <f>IF(D1298&lt;IF(G1297=1,INDEX(ChangeFactor!$O$6:$O$17,C1298),INDEX(ChangeFactor!$N$6:$N$17,C1298)),1,0)</f>
        <v/>
      </c>
      <c r="H1298" s="12">
        <f>IF(G1298=1,GAMMA.INV(Data!W1298,INDEX(ChangeFactor!$R$6:$R$17,C1298),INDEX(ChangeFactor!$S$6:$S$17,C1298)),0)</f>
        <v/>
      </c>
      <c r="I1298" s="7">
        <f>NORM.S.INV(Data!X1298)</f>
        <v/>
      </c>
      <c r="J1298" s="7">
        <f>NORM.S.INV(Data!Y1298)</f>
        <v/>
      </c>
      <c r="K1298" s="7">
        <f>NORM.S.INV(Data!Z1298)</f>
        <v/>
      </c>
      <c r="L1298" s="7">
        <f>MAR1!$B$32*L1297+MAR1!$C$32*M1297+MAR1!$D$32*N1297+MAR1!$B$42*I1298+MAR1!$C$42*J1298+MAR1!$D$42*K1298</f>
        <v/>
      </c>
      <c r="M1298" s="7">
        <f>MAR1!$B$33*L1297+MAR1!$C$33*M1297+MAR1!$D$33*N1297+MAR1!$B$43*I1298+MAR1!$C$43*J1298+MAR1!$D$43*K1298</f>
        <v/>
      </c>
      <c r="N1298" s="7">
        <f>MAR1!$B$34*L1297+MAR1!$C$34*M1297+MAR1!$D$34*N1297+MAR1!$B$44*I1298+MAR1!$C$44*J1298+MAR1!$D$44*K1298</f>
        <v/>
      </c>
      <c r="O1298" s="12">
        <f>MAR1!$B$5+MAR1!$C$5*COS(2*PI()*B1298/365)+MAR1!$D$5*SIN(2*PI()*B1298/365)+IF(E1298=1,MAR1!$B$11+MAR1!$D$11*L1298,MAR1!$C$11+MAR1!$E$11*L1298)</f>
        <v/>
      </c>
      <c r="P1298" s="12">
        <f>MAR1!$B$6+MAR1!$C$6*COS(2*PI()*B1298/365)+MAR1!$D$6*SIN(2*PI()*B1298/365)+IF(E1298=1,MAR1!$B$12+MAR1!$D$12*M1298,MAR1!$C$12+MAR1!$E$12*M1298)</f>
        <v/>
      </c>
      <c r="Q1298" s="12">
        <f>MAR1!$B$7+MAR1!$C$7*COS(2*PI()*B1298/365)+MAR1!$D$7*SIN(2*PI()*B1298/365)+IF(E1298=1,MAR1!$B$13+MAR1!$D$13*N1298,MAR1!$C$13+MAR1!$E$13*N1298)</f>
        <v/>
      </c>
      <c r="R1298" s="12">
        <f>MAR1!$B$5+MAR1!$C$5*COS(2*PI()*B1298/365)+MAR1!$D$5*SIN(2*PI()*B1298/365)+INDEX(ChangeFactor!$F$6:$F$17,C1298)+IF(G1298=1,MAR1!$B$11+INDEX(ChangeFactor!$G$6:$G$17,C1298)*MAR1!$D$11*L1298,MAR1!$C$11+INDEX(ChangeFactor!$G$6:$G$17,C1298)*MAR1!$E$11*L1298)</f>
        <v/>
      </c>
    </row>
    <row r="1299">
      <c r="A1299" s="6">
        <f>Data!U1299</f>
        <v/>
      </c>
      <c r="B1299" s="6">
        <f>MOD(A1299-1,365)+1</f>
        <v/>
      </c>
      <c r="C1299" s="6">
        <f>MATCH(B1299,Markov!$C$6:$C$17,1)</f>
        <v/>
      </c>
      <c r="D1299" s="16">
        <f>Data!V1299</f>
        <v/>
      </c>
      <c r="E1299" s="6">
        <f>IF(D1299&lt;IF(E1298=1,INDEX(Markov!$I$6:$I$17,C1299),INDEX(Markov!$H$6:$H$17,C1299)),1,0)</f>
        <v/>
      </c>
      <c r="F1299" s="12">
        <f>IF(E1299=1,GAMMA.INV(Data!W1299,INDEX(Markov!$Q$6:$Q$17,C1299),INDEX(Markov!$R$6:$R$17,C1299)),0)</f>
        <v/>
      </c>
      <c r="G1299" s="6">
        <f>IF(D1299&lt;IF(G1298=1,INDEX(ChangeFactor!$O$6:$O$17,C1299),INDEX(ChangeFactor!$N$6:$N$17,C1299)),1,0)</f>
        <v/>
      </c>
      <c r="H1299" s="12">
        <f>IF(G1299=1,GAMMA.INV(Data!W1299,INDEX(ChangeFactor!$R$6:$R$17,C1299),INDEX(ChangeFactor!$S$6:$S$17,C1299)),0)</f>
        <v/>
      </c>
      <c r="I1299" s="7">
        <f>NORM.S.INV(Data!X1299)</f>
        <v/>
      </c>
      <c r="J1299" s="7">
        <f>NORM.S.INV(Data!Y1299)</f>
        <v/>
      </c>
      <c r="K1299" s="7">
        <f>NORM.S.INV(Data!Z1299)</f>
        <v/>
      </c>
      <c r="L1299" s="7">
        <f>MAR1!$B$32*L1298+MAR1!$C$32*M1298+MAR1!$D$32*N1298+MAR1!$B$42*I1299+MAR1!$C$42*J1299+MAR1!$D$42*K1299</f>
        <v/>
      </c>
      <c r="M1299" s="7">
        <f>MAR1!$B$33*L1298+MAR1!$C$33*M1298+MAR1!$D$33*N1298+MAR1!$B$43*I1299+MAR1!$C$43*J1299+MAR1!$D$43*K1299</f>
        <v/>
      </c>
      <c r="N1299" s="7">
        <f>MAR1!$B$34*L1298+MAR1!$C$34*M1298+MAR1!$D$34*N1298+MAR1!$B$44*I1299+MAR1!$C$44*J1299+MAR1!$D$44*K1299</f>
        <v/>
      </c>
      <c r="O1299" s="12">
        <f>MAR1!$B$5+MAR1!$C$5*COS(2*PI()*B1299/365)+MAR1!$D$5*SIN(2*PI()*B1299/365)+IF(E1299=1,MAR1!$B$11+MAR1!$D$11*L1299,MAR1!$C$11+MAR1!$E$11*L1299)</f>
        <v/>
      </c>
      <c r="P1299" s="12">
        <f>MAR1!$B$6+MAR1!$C$6*COS(2*PI()*B1299/365)+MAR1!$D$6*SIN(2*PI()*B1299/365)+IF(E1299=1,MAR1!$B$12+MAR1!$D$12*M1299,MAR1!$C$12+MAR1!$E$12*M1299)</f>
        <v/>
      </c>
      <c r="Q1299" s="12">
        <f>MAR1!$B$7+MAR1!$C$7*COS(2*PI()*B1299/365)+MAR1!$D$7*SIN(2*PI()*B1299/365)+IF(E1299=1,MAR1!$B$13+MAR1!$D$13*N1299,MAR1!$C$13+MAR1!$E$13*N1299)</f>
        <v/>
      </c>
      <c r="R1299" s="12">
        <f>MAR1!$B$5+MAR1!$C$5*COS(2*PI()*B1299/365)+MAR1!$D$5*SIN(2*PI()*B1299/365)+INDEX(ChangeFactor!$F$6:$F$17,C1299)+IF(G1299=1,MAR1!$B$11+INDEX(ChangeFactor!$G$6:$G$17,C1299)*MAR1!$D$11*L1299,MAR1!$C$11+INDEX(ChangeFactor!$G$6:$G$17,C1299)*MAR1!$E$11*L1299)</f>
        <v/>
      </c>
    </row>
    <row r="1300">
      <c r="A1300" s="6">
        <f>Data!U1300</f>
        <v/>
      </c>
      <c r="B1300" s="6">
        <f>MOD(A1300-1,365)+1</f>
        <v/>
      </c>
      <c r="C1300" s="6">
        <f>MATCH(B1300,Markov!$C$6:$C$17,1)</f>
        <v/>
      </c>
      <c r="D1300" s="16">
        <f>Data!V1300</f>
        <v/>
      </c>
      <c r="E1300" s="6">
        <f>IF(D1300&lt;IF(E1299=1,INDEX(Markov!$I$6:$I$17,C1300),INDEX(Markov!$H$6:$H$17,C1300)),1,0)</f>
        <v/>
      </c>
      <c r="F1300" s="12">
        <f>IF(E1300=1,GAMMA.INV(Data!W1300,INDEX(Markov!$Q$6:$Q$17,C1300),INDEX(Markov!$R$6:$R$17,C1300)),0)</f>
        <v/>
      </c>
      <c r="G1300" s="6">
        <f>IF(D1300&lt;IF(G1299=1,INDEX(ChangeFactor!$O$6:$O$17,C1300),INDEX(ChangeFactor!$N$6:$N$17,C1300)),1,0)</f>
        <v/>
      </c>
      <c r="H1300" s="12">
        <f>IF(G1300=1,GAMMA.INV(Data!W1300,INDEX(ChangeFactor!$R$6:$R$17,C1300),INDEX(ChangeFactor!$S$6:$S$17,C1300)),0)</f>
        <v/>
      </c>
      <c r="I1300" s="7">
        <f>NORM.S.INV(Data!X1300)</f>
        <v/>
      </c>
      <c r="J1300" s="7">
        <f>NORM.S.INV(Data!Y1300)</f>
        <v/>
      </c>
      <c r="K1300" s="7">
        <f>NORM.S.INV(Data!Z1300)</f>
        <v/>
      </c>
      <c r="L1300" s="7">
        <f>MAR1!$B$32*L1299+MAR1!$C$32*M1299+MAR1!$D$32*N1299+MAR1!$B$42*I1300+MAR1!$C$42*J1300+MAR1!$D$42*K1300</f>
        <v/>
      </c>
      <c r="M1300" s="7">
        <f>MAR1!$B$33*L1299+MAR1!$C$33*M1299+MAR1!$D$33*N1299+MAR1!$B$43*I1300+MAR1!$C$43*J1300+MAR1!$D$43*K1300</f>
        <v/>
      </c>
      <c r="N1300" s="7">
        <f>MAR1!$B$34*L1299+MAR1!$C$34*M1299+MAR1!$D$34*N1299+MAR1!$B$44*I1300+MAR1!$C$44*J1300+MAR1!$D$44*K1300</f>
        <v/>
      </c>
      <c r="O1300" s="12">
        <f>MAR1!$B$5+MAR1!$C$5*COS(2*PI()*B1300/365)+MAR1!$D$5*SIN(2*PI()*B1300/365)+IF(E1300=1,MAR1!$B$11+MAR1!$D$11*L1300,MAR1!$C$11+MAR1!$E$11*L1300)</f>
        <v/>
      </c>
      <c r="P1300" s="12">
        <f>MAR1!$B$6+MAR1!$C$6*COS(2*PI()*B1300/365)+MAR1!$D$6*SIN(2*PI()*B1300/365)+IF(E1300=1,MAR1!$B$12+MAR1!$D$12*M1300,MAR1!$C$12+MAR1!$E$12*M1300)</f>
        <v/>
      </c>
      <c r="Q1300" s="12">
        <f>MAR1!$B$7+MAR1!$C$7*COS(2*PI()*B1300/365)+MAR1!$D$7*SIN(2*PI()*B1300/365)+IF(E1300=1,MAR1!$B$13+MAR1!$D$13*N1300,MAR1!$C$13+MAR1!$E$13*N1300)</f>
        <v/>
      </c>
      <c r="R1300" s="12">
        <f>MAR1!$B$5+MAR1!$C$5*COS(2*PI()*B1300/365)+MAR1!$D$5*SIN(2*PI()*B1300/365)+INDEX(ChangeFactor!$F$6:$F$17,C1300)+IF(G1300=1,MAR1!$B$11+INDEX(ChangeFactor!$G$6:$G$17,C1300)*MAR1!$D$11*L1300,MAR1!$C$11+INDEX(ChangeFactor!$G$6:$G$17,C1300)*MAR1!$E$11*L1300)</f>
        <v/>
      </c>
    </row>
    <row r="1301">
      <c r="A1301" s="6">
        <f>Data!U1301</f>
        <v/>
      </c>
      <c r="B1301" s="6">
        <f>MOD(A1301-1,365)+1</f>
        <v/>
      </c>
      <c r="C1301" s="6">
        <f>MATCH(B1301,Markov!$C$6:$C$17,1)</f>
        <v/>
      </c>
      <c r="D1301" s="16">
        <f>Data!V1301</f>
        <v/>
      </c>
      <c r="E1301" s="6">
        <f>IF(D1301&lt;IF(E1300=1,INDEX(Markov!$I$6:$I$17,C1301),INDEX(Markov!$H$6:$H$17,C1301)),1,0)</f>
        <v/>
      </c>
      <c r="F1301" s="12">
        <f>IF(E1301=1,GAMMA.INV(Data!W1301,INDEX(Markov!$Q$6:$Q$17,C1301),INDEX(Markov!$R$6:$R$17,C1301)),0)</f>
        <v/>
      </c>
      <c r="G1301" s="6">
        <f>IF(D1301&lt;IF(G1300=1,INDEX(ChangeFactor!$O$6:$O$17,C1301),INDEX(ChangeFactor!$N$6:$N$17,C1301)),1,0)</f>
        <v/>
      </c>
      <c r="H1301" s="12">
        <f>IF(G1301=1,GAMMA.INV(Data!W1301,INDEX(ChangeFactor!$R$6:$R$17,C1301),INDEX(ChangeFactor!$S$6:$S$17,C1301)),0)</f>
        <v/>
      </c>
      <c r="I1301" s="7">
        <f>NORM.S.INV(Data!X1301)</f>
        <v/>
      </c>
      <c r="J1301" s="7">
        <f>NORM.S.INV(Data!Y1301)</f>
        <v/>
      </c>
      <c r="K1301" s="7">
        <f>NORM.S.INV(Data!Z1301)</f>
        <v/>
      </c>
      <c r="L1301" s="7">
        <f>MAR1!$B$32*L1300+MAR1!$C$32*M1300+MAR1!$D$32*N1300+MAR1!$B$42*I1301+MAR1!$C$42*J1301+MAR1!$D$42*K1301</f>
        <v/>
      </c>
      <c r="M1301" s="7">
        <f>MAR1!$B$33*L1300+MAR1!$C$33*M1300+MAR1!$D$33*N1300+MAR1!$B$43*I1301+MAR1!$C$43*J1301+MAR1!$D$43*K1301</f>
        <v/>
      </c>
      <c r="N1301" s="7">
        <f>MAR1!$B$34*L1300+MAR1!$C$34*M1300+MAR1!$D$34*N1300+MAR1!$B$44*I1301+MAR1!$C$44*J1301+MAR1!$D$44*K1301</f>
        <v/>
      </c>
      <c r="O1301" s="12">
        <f>MAR1!$B$5+MAR1!$C$5*COS(2*PI()*B1301/365)+MAR1!$D$5*SIN(2*PI()*B1301/365)+IF(E1301=1,MAR1!$B$11+MAR1!$D$11*L1301,MAR1!$C$11+MAR1!$E$11*L1301)</f>
        <v/>
      </c>
      <c r="P1301" s="12">
        <f>MAR1!$B$6+MAR1!$C$6*COS(2*PI()*B1301/365)+MAR1!$D$6*SIN(2*PI()*B1301/365)+IF(E1301=1,MAR1!$B$12+MAR1!$D$12*M1301,MAR1!$C$12+MAR1!$E$12*M1301)</f>
        <v/>
      </c>
      <c r="Q1301" s="12">
        <f>MAR1!$B$7+MAR1!$C$7*COS(2*PI()*B1301/365)+MAR1!$D$7*SIN(2*PI()*B1301/365)+IF(E1301=1,MAR1!$B$13+MAR1!$D$13*N1301,MAR1!$C$13+MAR1!$E$13*N1301)</f>
        <v/>
      </c>
      <c r="R1301" s="12">
        <f>MAR1!$B$5+MAR1!$C$5*COS(2*PI()*B1301/365)+MAR1!$D$5*SIN(2*PI()*B1301/365)+INDEX(ChangeFactor!$F$6:$F$17,C1301)+IF(G1301=1,MAR1!$B$11+INDEX(ChangeFactor!$G$6:$G$17,C1301)*MAR1!$D$11*L1301,MAR1!$C$11+INDEX(ChangeFactor!$G$6:$G$17,C1301)*MAR1!$E$11*L1301)</f>
        <v/>
      </c>
    </row>
    <row r="1302">
      <c r="A1302" s="6">
        <f>Data!U1302</f>
        <v/>
      </c>
      <c r="B1302" s="6">
        <f>MOD(A1302-1,365)+1</f>
        <v/>
      </c>
      <c r="C1302" s="6">
        <f>MATCH(B1302,Markov!$C$6:$C$17,1)</f>
        <v/>
      </c>
      <c r="D1302" s="16">
        <f>Data!V1302</f>
        <v/>
      </c>
      <c r="E1302" s="6">
        <f>IF(D1302&lt;IF(E1301=1,INDEX(Markov!$I$6:$I$17,C1302),INDEX(Markov!$H$6:$H$17,C1302)),1,0)</f>
        <v/>
      </c>
      <c r="F1302" s="12">
        <f>IF(E1302=1,GAMMA.INV(Data!W1302,INDEX(Markov!$Q$6:$Q$17,C1302),INDEX(Markov!$R$6:$R$17,C1302)),0)</f>
        <v/>
      </c>
      <c r="G1302" s="6">
        <f>IF(D1302&lt;IF(G1301=1,INDEX(ChangeFactor!$O$6:$O$17,C1302),INDEX(ChangeFactor!$N$6:$N$17,C1302)),1,0)</f>
        <v/>
      </c>
      <c r="H1302" s="12">
        <f>IF(G1302=1,GAMMA.INV(Data!W1302,INDEX(ChangeFactor!$R$6:$R$17,C1302),INDEX(ChangeFactor!$S$6:$S$17,C1302)),0)</f>
        <v/>
      </c>
      <c r="I1302" s="7">
        <f>NORM.S.INV(Data!X1302)</f>
        <v/>
      </c>
      <c r="J1302" s="7">
        <f>NORM.S.INV(Data!Y1302)</f>
        <v/>
      </c>
      <c r="K1302" s="7">
        <f>NORM.S.INV(Data!Z1302)</f>
        <v/>
      </c>
      <c r="L1302" s="7">
        <f>MAR1!$B$32*L1301+MAR1!$C$32*M1301+MAR1!$D$32*N1301+MAR1!$B$42*I1302+MAR1!$C$42*J1302+MAR1!$D$42*K1302</f>
        <v/>
      </c>
      <c r="M1302" s="7">
        <f>MAR1!$B$33*L1301+MAR1!$C$33*M1301+MAR1!$D$33*N1301+MAR1!$B$43*I1302+MAR1!$C$43*J1302+MAR1!$D$43*K1302</f>
        <v/>
      </c>
      <c r="N1302" s="7">
        <f>MAR1!$B$34*L1301+MAR1!$C$34*M1301+MAR1!$D$34*N1301+MAR1!$B$44*I1302+MAR1!$C$44*J1302+MAR1!$D$44*K1302</f>
        <v/>
      </c>
      <c r="O1302" s="12">
        <f>MAR1!$B$5+MAR1!$C$5*COS(2*PI()*B1302/365)+MAR1!$D$5*SIN(2*PI()*B1302/365)+IF(E1302=1,MAR1!$B$11+MAR1!$D$11*L1302,MAR1!$C$11+MAR1!$E$11*L1302)</f>
        <v/>
      </c>
      <c r="P1302" s="12">
        <f>MAR1!$B$6+MAR1!$C$6*COS(2*PI()*B1302/365)+MAR1!$D$6*SIN(2*PI()*B1302/365)+IF(E1302=1,MAR1!$B$12+MAR1!$D$12*M1302,MAR1!$C$12+MAR1!$E$12*M1302)</f>
        <v/>
      </c>
      <c r="Q1302" s="12">
        <f>MAR1!$B$7+MAR1!$C$7*COS(2*PI()*B1302/365)+MAR1!$D$7*SIN(2*PI()*B1302/365)+IF(E1302=1,MAR1!$B$13+MAR1!$D$13*N1302,MAR1!$C$13+MAR1!$E$13*N1302)</f>
        <v/>
      </c>
      <c r="R1302" s="12">
        <f>MAR1!$B$5+MAR1!$C$5*COS(2*PI()*B1302/365)+MAR1!$D$5*SIN(2*PI()*B1302/365)+INDEX(ChangeFactor!$F$6:$F$17,C1302)+IF(G1302=1,MAR1!$B$11+INDEX(ChangeFactor!$G$6:$G$17,C1302)*MAR1!$D$11*L1302,MAR1!$C$11+INDEX(ChangeFactor!$G$6:$G$17,C1302)*MAR1!$E$11*L1302)</f>
        <v/>
      </c>
    </row>
    <row r="1303">
      <c r="A1303" s="6">
        <f>Data!U1303</f>
        <v/>
      </c>
      <c r="B1303" s="6">
        <f>MOD(A1303-1,365)+1</f>
        <v/>
      </c>
      <c r="C1303" s="6">
        <f>MATCH(B1303,Markov!$C$6:$C$17,1)</f>
        <v/>
      </c>
      <c r="D1303" s="16">
        <f>Data!V1303</f>
        <v/>
      </c>
      <c r="E1303" s="6">
        <f>IF(D1303&lt;IF(E1302=1,INDEX(Markov!$I$6:$I$17,C1303),INDEX(Markov!$H$6:$H$17,C1303)),1,0)</f>
        <v/>
      </c>
      <c r="F1303" s="12">
        <f>IF(E1303=1,GAMMA.INV(Data!W1303,INDEX(Markov!$Q$6:$Q$17,C1303),INDEX(Markov!$R$6:$R$17,C1303)),0)</f>
        <v/>
      </c>
      <c r="G1303" s="6">
        <f>IF(D1303&lt;IF(G1302=1,INDEX(ChangeFactor!$O$6:$O$17,C1303),INDEX(ChangeFactor!$N$6:$N$17,C1303)),1,0)</f>
        <v/>
      </c>
      <c r="H1303" s="12">
        <f>IF(G1303=1,GAMMA.INV(Data!W1303,INDEX(ChangeFactor!$R$6:$R$17,C1303),INDEX(ChangeFactor!$S$6:$S$17,C1303)),0)</f>
        <v/>
      </c>
      <c r="I1303" s="7">
        <f>NORM.S.INV(Data!X1303)</f>
        <v/>
      </c>
      <c r="J1303" s="7">
        <f>NORM.S.INV(Data!Y1303)</f>
        <v/>
      </c>
      <c r="K1303" s="7">
        <f>NORM.S.INV(Data!Z1303)</f>
        <v/>
      </c>
      <c r="L1303" s="7">
        <f>MAR1!$B$32*L1302+MAR1!$C$32*M1302+MAR1!$D$32*N1302+MAR1!$B$42*I1303+MAR1!$C$42*J1303+MAR1!$D$42*K1303</f>
        <v/>
      </c>
      <c r="M1303" s="7">
        <f>MAR1!$B$33*L1302+MAR1!$C$33*M1302+MAR1!$D$33*N1302+MAR1!$B$43*I1303+MAR1!$C$43*J1303+MAR1!$D$43*K1303</f>
        <v/>
      </c>
      <c r="N1303" s="7">
        <f>MAR1!$B$34*L1302+MAR1!$C$34*M1302+MAR1!$D$34*N1302+MAR1!$B$44*I1303+MAR1!$C$44*J1303+MAR1!$D$44*K1303</f>
        <v/>
      </c>
      <c r="O1303" s="12">
        <f>MAR1!$B$5+MAR1!$C$5*COS(2*PI()*B1303/365)+MAR1!$D$5*SIN(2*PI()*B1303/365)+IF(E1303=1,MAR1!$B$11+MAR1!$D$11*L1303,MAR1!$C$11+MAR1!$E$11*L1303)</f>
        <v/>
      </c>
      <c r="P1303" s="12">
        <f>MAR1!$B$6+MAR1!$C$6*COS(2*PI()*B1303/365)+MAR1!$D$6*SIN(2*PI()*B1303/365)+IF(E1303=1,MAR1!$B$12+MAR1!$D$12*M1303,MAR1!$C$12+MAR1!$E$12*M1303)</f>
        <v/>
      </c>
      <c r="Q1303" s="12">
        <f>MAR1!$B$7+MAR1!$C$7*COS(2*PI()*B1303/365)+MAR1!$D$7*SIN(2*PI()*B1303/365)+IF(E1303=1,MAR1!$B$13+MAR1!$D$13*N1303,MAR1!$C$13+MAR1!$E$13*N1303)</f>
        <v/>
      </c>
      <c r="R1303" s="12">
        <f>MAR1!$B$5+MAR1!$C$5*COS(2*PI()*B1303/365)+MAR1!$D$5*SIN(2*PI()*B1303/365)+INDEX(ChangeFactor!$F$6:$F$17,C1303)+IF(G1303=1,MAR1!$B$11+INDEX(ChangeFactor!$G$6:$G$17,C1303)*MAR1!$D$11*L1303,MAR1!$C$11+INDEX(ChangeFactor!$G$6:$G$17,C1303)*MAR1!$E$11*L1303)</f>
        <v/>
      </c>
    </row>
    <row r="1304">
      <c r="A1304" s="6">
        <f>Data!U1304</f>
        <v/>
      </c>
      <c r="B1304" s="6">
        <f>MOD(A1304-1,365)+1</f>
        <v/>
      </c>
      <c r="C1304" s="6">
        <f>MATCH(B1304,Markov!$C$6:$C$17,1)</f>
        <v/>
      </c>
      <c r="D1304" s="16">
        <f>Data!V1304</f>
        <v/>
      </c>
      <c r="E1304" s="6">
        <f>IF(D1304&lt;IF(E1303=1,INDEX(Markov!$I$6:$I$17,C1304),INDEX(Markov!$H$6:$H$17,C1304)),1,0)</f>
        <v/>
      </c>
      <c r="F1304" s="12">
        <f>IF(E1304=1,GAMMA.INV(Data!W1304,INDEX(Markov!$Q$6:$Q$17,C1304),INDEX(Markov!$R$6:$R$17,C1304)),0)</f>
        <v/>
      </c>
      <c r="G1304" s="6">
        <f>IF(D1304&lt;IF(G1303=1,INDEX(ChangeFactor!$O$6:$O$17,C1304),INDEX(ChangeFactor!$N$6:$N$17,C1304)),1,0)</f>
        <v/>
      </c>
      <c r="H1304" s="12">
        <f>IF(G1304=1,GAMMA.INV(Data!W1304,INDEX(ChangeFactor!$R$6:$R$17,C1304),INDEX(ChangeFactor!$S$6:$S$17,C1304)),0)</f>
        <v/>
      </c>
      <c r="I1304" s="7">
        <f>NORM.S.INV(Data!X1304)</f>
        <v/>
      </c>
      <c r="J1304" s="7">
        <f>NORM.S.INV(Data!Y1304)</f>
        <v/>
      </c>
      <c r="K1304" s="7">
        <f>NORM.S.INV(Data!Z1304)</f>
        <v/>
      </c>
      <c r="L1304" s="7">
        <f>MAR1!$B$32*L1303+MAR1!$C$32*M1303+MAR1!$D$32*N1303+MAR1!$B$42*I1304+MAR1!$C$42*J1304+MAR1!$D$42*K1304</f>
        <v/>
      </c>
      <c r="M1304" s="7">
        <f>MAR1!$B$33*L1303+MAR1!$C$33*M1303+MAR1!$D$33*N1303+MAR1!$B$43*I1304+MAR1!$C$43*J1304+MAR1!$D$43*K1304</f>
        <v/>
      </c>
      <c r="N1304" s="7">
        <f>MAR1!$B$34*L1303+MAR1!$C$34*M1303+MAR1!$D$34*N1303+MAR1!$B$44*I1304+MAR1!$C$44*J1304+MAR1!$D$44*K1304</f>
        <v/>
      </c>
      <c r="O1304" s="12">
        <f>MAR1!$B$5+MAR1!$C$5*COS(2*PI()*B1304/365)+MAR1!$D$5*SIN(2*PI()*B1304/365)+IF(E1304=1,MAR1!$B$11+MAR1!$D$11*L1304,MAR1!$C$11+MAR1!$E$11*L1304)</f>
        <v/>
      </c>
      <c r="P1304" s="12">
        <f>MAR1!$B$6+MAR1!$C$6*COS(2*PI()*B1304/365)+MAR1!$D$6*SIN(2*PI()*B1304/365)+IF(E1304=1,MAR1!$B$12+MAR1!$D$12*M1304,MAR1!$C$12+MAR1!$E$12*M1304)</f>
        <v/>
      </c>
      <c r="Q1304" s="12">
        <f>MAR1!$B$7+MAR1!$C$7*COS(2*PI()*B1304/365)+MAR1!$D$7*SIN(2*PI()*B1304/365)+IF(E1304=1,MAR1!$B$13+MAR1!$D$13*N1304,MAR1!$C$13+MAR1!$E$13*N1304)</f>
        <v/>
      </c>
      <c r="R1304" s="12">
        <f>MAR1!$B$5+MAR1!$C$5*COS(2*PI()*B1304/365)+MAR1!$D$5*SIN(2*PI()*B1304/365)+INDEX(ChangeFactor!$F$6:$F$17,C1304)+IF(G1304=1,MAR1!$B$11+INDEX(ChangeFactor!$G$6:$G$17,C1304)*MAR1!$D$11*L1304,MAR1!$C$11+INDEX(ChangeFactor!$G$6:$G$17,C1304)*MAR1!$E$11*L1304)</f>
        <v/>
      </c>
    </row>
    <row r="1305">
      <c r="A1305" s="6">
        <f>Data!U1305</f>
        <v/>
      </c>
      <c r="B1305" s="6">
        <f>MOD(A1305-1,365)+1</f>
        <v/>
      </c>
      <c r="C1305" s="6">
        <f>MATCH(B1305,Markov!$C$6:$C$17,1)</f>
        <v/>
      </c>
      <c r="D1305" s="16">
        <f>Data!V1305</f>
        <v/>
      </c>
      <c r="E1305" s="6">
        <f>IF(D1305&lt;IF(E1304=1,INDEX(Markov!$I$6:$I$17,C1305),INDEX(Markov!$H$6:$H$17,C1305)),1,0)</f>
        <v/>
      </c>
      <c r="F1305" s="12">
        <f>IF(E1305=1,GAMMA.INV(Data!W1305,INDEX(Markov!$Q$6:$Q$17,C1305),INDEX(Markov!$R$6:$R$17,C1305)),0)</f>
        <v/>
      </c>
      <c r="G1305" s="6">
        <f>IF(D1305&lt;IF(G1304=1,INDEX(ChangeFactor!$O$6:$O$17,C1305),INDEX(ChangeFactor!$N$6:$N$17,C1305)),1,0)</f>
        <v/>
      </c>
      <c r="H1305" s="12">
        <f>IF(G1305=1,GAMMA.INV(Data!W1305,INDEX(ChangeFactor!$R$6:$R$17,C1305),INDEX(ChangeFactor!$S$6:$S$17,C1305)),0)</f>
        <v/>
      </c>
      <c r="I1305" s="7">
        <f>NORM.S.INV(Data!X1305)</f>
        <v/>
      </c>
      <c r="J1305" s="7">
        <f>NORM.S.INV(Data!Y1305)</f>
        <v/>
      </c>
      <c r="K1305" s="7">
        <f>NORM.S.INV(Data!Z1305)</f>
        <v/>
      </c>
      <c r="L1305" s="7">
        <f>MAR1!$B$32*L1304+MAR1!$C$32*M1304+MAR1!$D$32*N1304+MAR1!$B$42*I1305+MAR1!$C$42*J1305+MAR1!$D$42*K1305</f>
        <v/>
      </c>
      <c r="M1305" s="7">
        <f>MAR1!$B$33*L1304+MAR1!$C$33*M1304+MAR1!$D$33*N1304+MAR1!$B$43*I1305+MAR1!$C$43*J1305+MAR1!$D$43*K1305</f>
        <v/>
      </c>
      <c r="N1305" s="7">
        <f>MAR1!$B$34*L1304+MAR1!$C$34*M1304+MAR1!$D$34*N1304+MAR1!$B$44*I1305+MAR1!$C$44*J1305+MAR1!$D$44*K1305</f>
        <v/>
      </c>
      <c r="O1305" s="12">
        <f>MAR1!$B$5+MAR1!$C$5*COS(2*PI()*B1305/365)+MAR1!$D$5*SIN(2*PI()*B1305/365)+IF(E1305=1,MAR1!$B$11+MAR1!$D$11*L1305,MAR1!$C$11+MAR1!$E$11*L1305)</f>
        <v/>
      </c>
      <c r="P1305" s="12">
        <f>MAR1!$B$6+MAR1!$C$6*COS(2*PI()*B1305/365)+MAR1!$D$6*SIN(2*PI()*B1305/365)+IF(E1305=1,MAR1!$B$12+MAR1!$D$12*M1305,MAR1!$C$12+MAR1!$E$12*M1305)</f>
        <v/>
      </c>
      <c r="Q1305" s="12">
        <f>MAR1!$B$7+MAR1!$C$7*COS(2*PI()*B1305/365)+MAR1!$D$7*SIN(2*PI()*B1305/365)+IF(E1305=1,MAR1!$B$13+MAR1!$D$13*N1305,MAR1!$C$13+MAR1!$E$13*N1305)</f>
        <v/>
      </c>
      <c r="R1305" s="12">
        <f>MAR1!$B$5+MAR1!$C$5*COS(2*PI()*B1305/365)+MAR1!$D$5*SIN(2*PI()*B1305/365)+INDEX(ChangeFactor!$F$6:$F$17,C1305)+IF(G1305=1,MAR1!$B$11+INDEX(ChangeFactor!$G$6:$G$17,C1305)*MAR1!$D$11*L1305,MAR1!$C$11+INDEX(ChangeFactor!$G$6:$G$17,C1305)*MAR1!$E$11*L1305)</f>
        <v/>
      </c>
    </row>
    <row r="1306">
      <c r="A1306" s="6">
        <f>Data!U1306</f>
        <v/>
      </c>
      <c r="B1306" s="6">
        <f>MOD(A1306-1,365)+1</f>
        <v/>
      </c>
      <c r="C1306" s="6">
        <f>MATCH(B1306,Markov!$C$6:$C$17,1)</f>
        <v/>
      </c>
      <c r="D1306" s="16">
        <f>Data!V1306</f>
        <v/>
      </c>
      <c r="E1306" s="6">
        <f>IF(D1306&lt;IF(E1305=1,INDEX(Markov!$I$6:$I$17,C1306),INDEX(Markov!$H$6:$H$17,C1306)),1,0)</f>
        <v/>
      </c>
      <c r="F1306" s="12">
        <f>IF(E1306=1,GAMMA.INV(Data!W1306,INDEX(Markov!$Q$6:$Q$17,C1306),INDEX(Markov!$R$6:$R$17,C1306)),0)</f>
        <v/>
      </c>
      <c r="G1306" s="6">
        <f>IF(D1306&lt;IF(G1305=1,INDEX(ChangeFactor!$O$6:$O$17,C1306),INDEX(ChangeFactor!$N$6:$N$17,C1306)),1,0)</f>
        <v/>
      </c>
      <c r="H1306" s="12">
        <f>IF(G1306=1,GAMMA.INV(Data!W1306,INDEX(ChangeFactor!$R$6:$R$17,C1306),INDEX(ChangeFactor!$S$6:$S$17,C1306)),0)</f>
        <v/>
      </c>
      <c r="I1306" s="7">
        <f>NORM.S.INV(Data!X1306)</f>
        <v/>
      </c>
      <c r="J1306" s="7">
        <f>NORM.S.INV(Data!Y1306)</f>
        <v/>
      </c>
      <c r="K1306" s="7">
        <f>NORM.S.INV(Data!Z1306)</f>
        <v/>
      </c>
      <c r="L1306" s="7">
        <f>MAR1!$B$32*L1305+MAR1!$C$32*M1305+MAR1!$D$32*N1305+MAR1!$B$42*I1306+MAR1!$C$42*J1306+MAR1!$D$42*K1306</f>
        <v/>
      </c>
      <c r="M1306" s="7">
        <f>MAR1!$B$33*L1305+MAR1!$C$33*M1305+MAR1!$D$33*N1305+MAR1!$B$43*I1306+MAR1!$C$43*J1306+MAR1!$D$43*K1306</f>
        <v/>
      </c>
      <c r="N1306" s="7">
        <f>MAR1!$B$34*L1305+MAR1!$C$34*M1305+MAR1!$D$34*N1305+MAR1!$B$44*I1306+MAR1!$C$44*J1306+MAR1!$D$44*K1306</f>
        <v/>
      </c>
      <c r="O1306" s="12">
        <f>MAR1!$B$5+MAR1!$C$5*COS(2*PI()*B1306/365)+MAR1!$D$5*SIN(2*PI()*B1306/365)+IF(E1306=1,MAR1!$B$11+MAR1!$D$11*L1306,MAR1!$C$11+MAR1!$E$11*L1306)</f>
        <v/>
      </c>
      <c r="P1306" s="12">
        <f>MAR1!$B$6+MAR1!$C$6*COS(2*PI()*B1306/365)+MAR1!$D$6*SIN(2*PI()*B1306/365)+IF(E1306=1,MAR1!$B$12+MAR1!$D$12*M1306,MAR1!$C$12+MAR1!$E$12*M1306)</f>
        <v/>
      </c>
      <c r="Q1306" s="12">
        <f>MAR1!$B$7+MAR1!$C$7*COS(2*PI()*B1306/365)+MAR1!$D$7*SIN(2*PI()*B1306/365)+IF(E1306=1,MAR1!$B$13+MAR1!$D$13*N1306,MAR1!$C$13+MAR1!$E$13*N1306)</f>
        <v/>
      </c>
      <c r="R1306" s="12">
        <f>MAR1!$B$5+MAR1!$C$5*COS(2*PI()*B1306/365)+MAR1!$D$5*SIN(2*PI()*B1306/365)+INDEX(ChangeFactor!$F$6:$F$17,C1306)+IF(G1306=1,MAR1!$B$11+INDEX(ChangeFactor!$G$6:$G$17,C1306)*MAR1!$D$11*L1306,MAR1!$C$11+INDEX(ChangeFactor!$G$6:$G$17,C1306)*MAR1!$E$11*L1306)</f>
        <v/>
      </c>
    </row>
    <row r="1307">
      <c r="A1307" s="6">
        <f>Data!U1307</f>
        <v/>
      </c>
      <c r="B1307" s="6">
        <f>MOD(A1307-1,365)+1</f>
        <v/>
      </c>
      <c r="C1307" s="6">
        <f>MATCH(B1307,Markov!$C$6:$C$17,1)</f>
        <v/>
      </c>
      <c r="D1307" s="16">
        <f>Data!V1307</f>
        <v/>
      </c>
      <c r="E1307" s="6">
        <f>IF(D1307&lt;IF(E1306=1,INDEX(Markov!$I$6:$I$17,C1307),INDEX(Markov!$H$6:$H$17,C1307)),1,0)</f>
        <v/>
      </c>
      <c r="F1307" s="12">
        <f>IF(E1307=1,GAMMA.INV(Data!W1307,INDEX(Markov!$Q$6:$Q$17,C1307),INDEX(Markov!$R$6:$R$17,C1307)),0)</f>
        <v/>
      </c>
      <c r="G1307" s="6">
        <f>IF(D1307&lt;IF(G1306=1,INDEX(ChangeFactor!$O$6:$O$17,C1307),INDEX(ChangeFactor!$N$6:$N$17,C1307)),1,0)</f>
        <v/>
      </c>
      <c r="H1307" s="12">
        <f>IF(G1307=1,GAMMA.INV(Data!W1307,INDEX(ChangeFactor!$R$6:$R$17,C1307),INDEX(ChangeFactor!$S$6:$S$17,C1307)),0)</f>
        <v/>
      </c>
      <c r="I1307" s="7">
        <f>NORM.S.INV(Data!X1307)</f>
        <v/>
      </c>
      <c r="J1307" s="7">
        <f>NORM.S.INV(Data!Y1307)</f>
        <v/>
      </c>
      <c r="K1307" s="7">
        <f>NORM.S.INV(Data!Z1307)</f>
        <v/>
      </c>
      <c r="L1307" s="7">
        <f>MAR1!$B$32*L1306+MAR1!$C$32*M1306+MAR1!$D$32*N1306+MAR1!$B$42*I1307+MAR1!$C$42*J1307+MAR1!$D$42*K1307</f>
        <v/>
      </c>
      <c r="M1307" s="7">
        <f>MAR1!$B$33*L1306+MAR1!$C$33*M1306+MAR1!$D$33*N1306+MAR1!$B$43*I1307+MAR1!$C$43*J1307+MAR1!$D$43*K1307</f>
        <v/>
      </c>
      <c r="N1307" s="7">
        <f>MAR1!$B$34*L1306+MAR1!$C$34*M1306+MAR1!$D$34*N1306+MAR1!$B$44*I1307+MAR1!$C$44*J1307+MAR1!$D$44*K1307</f>
        <v/>
      </c>
      <c r="O1307" s="12">
        <f>MAR1!$B$5+MAR1!$C$5*COS(2*PI()*B1307/365)+MAR1!$D$5*SIN(2*PI()*B1307/365)+IF(E1307=1,MAR1!$B$11+MAR1!$D$11*L1307,MAR1!$C$11+MAR1!$E$11*L1307)</f>
        <v/>
      </c>
      <c r="P1307" s="12">
        <f>MAR1!$B$6+MAR1!$C$6*COS(2*PI()*B1307/365)+MAR1!$D$6*SIN(2*PI()*B1307/365)+IF(E1307=1,MAR1!$B$12+MAR1!$D$12*M1307,MAR1!$C$12+MAR1!$E$12*M1307)</f>
        <v/>
      </c>
      <c r="Q1307" s="12">
        <f>MAR1!$B$7+MAR1!$C$7*COS(2*PI()*B1307/365)+MAR1!$D$7*SIN(2*PI()*B1307/365)+IF(E1307=1,MAR1!$B$13+MAR1!$D$13*N1307,MAR1!$C$13+MAR1!$E$13*N1307)</f>
        <v/>
      </c>
      <c r="R1307" s="12">
        <f>MAR1!$B$5+MAR1!$C$5*COS(2*PI()*B1307/365)+MAR1!$D$5*SIN(2*PI()*B1307/365)+INDEX(ChangeFactor!$F$6:$F$17,C1307)+IF(G1307=1,MAR1!$B$11+INDEX(ChangeFactor!$G$6:$G$17,C1307)*MAR1!$D$11*L1307,MAR1!$C$11+INDEX(ChangeFactor!$G$6:$G$17,C1307)*MAR1!$E$11*L1307)</f>
        <v/>
      </c>
    </row>
    <row r="1308">
      <c r="A1308" s="6">
        <f>Data!U1308</f>
        <v/>
      </c>
      <c r="B1308" s="6">
        <f>MOD(A1308-1,365)+1</f>
        <v/>
      </c>
      <c r="C1308" s="6">
        <f>MATCH(B1308,Markov!$C$6:$C$17,1)</f>
        <v/>
      </c>
      <c r="D1308" s="16">
        <f>Data!V1308</f>
        <v/>
      </c>
      <c r="E1308" s="6">
        <f>IF(D1308&lt;IF(E1307=1,INDEX(Markov!$I$6:$I$17,C1308),INDEX(Markov!$H$6:$H$17,C1308)),1,0)</f>
        <v/>
      </c>
      <c r="F1308" s="12">
        <f>IF(E1308=1,GAMMA.INV(Data!W1308,INDEX(Markov!$Q$6:$Q$17,C1308),INDEX(Markov!$R$6:$R$17,C1308)),0)</f>
        <v/>
      </c>
      <c r="G1308" s="6">
        <f>IF(D1308&lt;IF(G1307=1,INDEX(ChangeFactor!$O$6:$O$17,C1308),INDEX(ChangeFactor!$N$6:$N$17,C1308)),1,0)</f>
        <v/>
      </c>
      <c r="H1308" s="12">
        <f>IF(G1308=1,GAMMA.INV(Data!W1308,INDEX(ChangeFactor!$R$6:$R$17,C1308),INDEX(ChangeFactor!$S$6:$S$17,C1308)),0)</f>
        <v/>
      </c>
      <c r="I1308" s="7">
        <f>NORM.S.INV(Data!X1308)</f>
        <v/>
      </c>
      <c r="J1308" s="7">
        <f>NORM.S.INV(Data!Y1308)</f>
        <v/>
      </c>
      <c r="K1308" s="7">
        <f>NORM.S.INV(Data!Z1308)</f>
        <v/>
      </c>
      <c r="L1308" s="7">
        <f>MAR1!$B$32*L1307+MAR1!$C$32*M1307+MAR1!$D$32*N1307+MAR1!$B$42*I1308+MAR1!$C$42*J1308+MAR1!$D$42*K1308</f>
        <v/>
      </c>
      <c r="M1308" s="7">
        <f>MAR1!$B$33*L1307+MAR1!$C$33*M1307+MAR1!$D$33*N1307+MAR1!$B$43*I1308+MAR1!$C$43*J1308+MAR1!$D$43*K1308</f>
        <v/>
      </c>
      <c r="N1308" s="7">
        <f>MAR1!$B$34*L1307+MAR1!$C$34*M1307+MAR1!$D$34*N1307+MAR1!$B$44*I1308+MAR1!$C$44*J1308+MAR1!$D$44*K1308</f>
        <v/>
      </c>
      <c r="O1308" s="12">
        <f>MAR1!$B$5+MAR1!$C$5*COS(2*PI()*B1308/365)+MAR1!$D$5*SIN(2*PI()*B1308/365)+IF(E1308=1,MAR1!$B$11+MAR1!$D$11*L1308,MAR1!$C$11+MAR1!$E$11*L1308)</f>
        <v/>
      </c>
      <c r="P1308" s="12">
        <f>MAR1!$B$6+MAR1!$C$6*COS(2*PI()*B1308/365)+MAR1!$D$6*SIN(2*PI()*B1308/365)+IF(E1308=1,MAR1!$B$12+MAR1!$D$12*M1308,MAR1!$C$12+MAR1!$E$12*M1308)</f>
        <v/>
      </c>
      <c r="Q1308" s="12">
        <f>MAR1!$B$7+MAR1!$C$7*COS(2*PI()*B1308/365)+MAR1!$D$7*SIN(2*PI()*B1308/365)+IF(E1308=1,MAR1!$B$13+MAR1!$D$13*N1308,MAR1!$C$13+MAR1!$E$13*N1308)</f>
        <v/>
      </c>
      <c r="R1308" s="12">
        <f>MAR1!$B$5+MAR1!$C$5*COS(2*PI()*B1308/365)+MAR1!$D$5*SIN(2*PI()*B1308/365)+INDEX(ChangeFactor!$F$6:$F$17,C1308)+IF(G1308=1,MAR1!$B$11+INDEX(ChangeFactor!$G$6:$G$17,C1308)*MAR1!$D$11*L1308,MAR1!$C$11+INDEX(ChangeFactor!$G$6:$G$17,C1308)*MAR1!$E$11*L1308)</f>
        <v/>
      </c>
    </row>
    <row r="1309">
      <c r="A1309" s="6">
        <f>Data!U1309</f>
        <v/>
      </c>
      <c r="B1309" s="6">
        <f>MOD(A1309-1,365)+1</f>
        <v/>
      </c>
      <c r="C1309" s="6">
        <f>MATCH(B1309,Markov!$C$6:$C$17,1)</f>
        <v/>
      </c>
      <c r="D1309" s="16">
        <f>Data!V1309</f>
        <v/>
      </c>
      <c r="E1309" s="6">
        <f>IF(D1309&lt;IF(E1308=1,INDEX(Markov!$I$6:$I$17,C1309),INDEX(Markov!$H$6:$H$17,C1309)),1,0)</f>
        <v/>
      </c>
      <c r="F1309" s="12">
        <f>IF(E1309=1,GAMMA.INV(Data!W1309,INDEX(Markov!$Q$6:$Q$17,C1309),INDEX(Markov!$R$6:$R$17,C1309)),0)</f>
        <v/>
      </c>
      <c r="G1309" s="6">
        <f>IF(D1309&lt;IF(G1308=1,INDEX(ChangeFactor!$O$6:$O$17,C1309),INDEX(ChangeFactor!$N$6:$N$17,C1309)),1,0)</f>
        <v/>
      </c>
      <c r="H1309" s="12">
        <f>IF(G1309=1,GAMMA.INV(Data!W1309,INDEX(ChangeFactor!$R$6:$R$17,C1309),INDEX(ChangeFactor!$S$6:$S$17,C1309)),0)</f>
        <v/>
      </c>
      <c r="I1309" s="7">
        <f>NORM.S.INV(Data!X1309)</f>
        <v/>
      </c>
      <c r="J1309" s="7">
        <f>NORM.S.INV(Data!Y1309)</f>
        <v/>
      </c>
      <c r="K1309" s="7">
        <f>NORM.S.INV(Data!Z1309)</f>
        <v/>
      </c>
      <c r="L1309" s="7">
        <f>MAR1!$B$32*L1308+MAR1!$C$32*M1308+MAR1!$D$32*N1308+MAR1!$B$42*I1309+MAR1!$C$42*J1309+MAR1!$D$42*K1309</f>
        <v/>
      </c>
      <c r="M1309" s="7">
        <f>MAR1!$B$33*L1308+MAR1!$C$33*M1308+MAR1!$D$33*N1308+MAR1!$B$43*I1309+MAR1!$C$43*J1309+MAR1!$D$43*K1309</f>
        <v/>
      </c>
      <c r="N1309" s="7">
        <f>MAR1!$B$34*L1308+MAR1!$C$34*M1308+MAR1!$D$34*N1308+MAR1!$B$44*I1309+MAR1!$C$44*J1309+MAR1!$D$44*K1309</f>
        <v/>
      </c>
      <c r="O1309" s="12">
        <f>MAR1!$B$5+MAR1!$C$5*COS(2*PI()*B1309/365)+MAR1!$D$5*SIN(2*PI()*B1309/365)+IF(E1309=1,MAR1!$B$11+MAR1!$D$11*L1309,MAR1!$C$11+MAR1!$E$11*L1309)</f>
        <v/>
      </c>
      <c r="P1309" s="12">
        <f>MAR1!$B$6+MAR1!$C$6*COS(2*PI()*B1309/365)+MAR1!$D$6*SIN(2*PI()*B1309/365)+IF(E1309=1,MAR1!$B$12+MAR1!$D$12*M1309,MAR1!$C$12+MAR1!$E$12*M1309)</f>
        <v/>
      </c>
      <c r="Q1309" s="12">
        <f>MAR1!$B$7+MAR1!$C$7*COS(2*PI()*B1309/365)+MAR1!$D$7*SIN(2*PI()*B1309/365)+IF(E1309=1,MAR1!$B$13+MAR1!$D$13*N1309,MAR1!$C$13+MAR1!$E$13*N1309)</f>
        <v/>
      </c>
      <c r="R1309" s="12">
        <f>MAR1!$B$5+MAR1!$C$5*COS(2*PI()*B1309/365)+MAR1!$D$5*SIN(2*PI()*B1309/365)+INDEX(ChangeFactor!$F$6:$F$17,C1309)+IF(G1309=1,MAR1!$B$11+INDEX(ChangeFactor!$G$6:$G$17,C1309)*MAR1!$D$11*L1309,MAR1!$C$11+INDEX(ChangeFactor!$G$6:$G$17,C1309)*MAR1!$E$11*L1309)</f>
        <v/>
      </c>
    </row>
    <row r="1310">
      <c r="A1310" s="6">
        <f>Data!U1310</f>
        <v/>
      </c>
      <c r="B1310" s="6">
        <f>MOD(A1310-1,365)+1</f>
        <v/>
      </c>
      <c r="C1310" s="6">
        <f>MATCH(B1310,Markov!$C$6:$C$17,1)</f>
        <v/>
      </c>
      <c r="D1310" s="16">
        <f>Data!V1310</f>
        <v/>
      </c>
      <c r="E1310" s="6">
        <f>IF(D1310&lt;IF(E1309=1,INDEX(Markov!$I$6:$I$17,C1310),INDEX(Markov!$H$6:$H$17,C1310)),1,0)</f>
        <v/>
      </c>
      <c r="F1310" s="12">
        <f>IF(E1310=1,GAMMA.INV(Data!W1310,INDEX(Markov!$Q$6:$Q$17,C1310),INDEX(Markov!$R$6:$R$17,C1310)),0)</f>
        <v/>
      </c>
      <c r="G1310" s="6">
        <f>IF(D1310&lt;IF(G1309=1,INDEX(ChangeFactor!$O$6:$O$17,C1310),INDEX(ChangeFactor!$N$6:$N$17,C1310)),1,0)</f>
        <v/>
      </c>
      <c r="H1310" s="12">
        <f>IF(G1310=1,GAMMA.INV(Data!W1310,INDEX(ChangeFactor!$R$6:$R$17,C1310),INDEX(ChangeFactor!$S$6:$S$17,C1310)),0)</f>
        <v/>
      </c>
      <c r="I1310" s="7">
        <f>NORM.S.INV(Data!X1310)</f>
        <v/>
      </c>
      <c r="J1310" s="7">
        <f>NORM.S.INV(Data!Y1310)</f>
        <v/>
      </c>
      <c r="K1310" s="7">
        <f>NORM.S.INV(Data!Z1310)</f>
        <v/>
      </c>
      <c r="L1310" s="7">
        <f>MAR1!$B$32*L1309+MAR1!$C$32*M1309+MAR1!$D$32*N1309+MAR1!$B$42*I1310+MAR1!$C$42*J1310+MAR1!$D$42*K1310</f>
        <v/>
      </c>
      <c r="M1310" s="7">
        <f>MAR1!$B$33*L1309+MAR1!$C$33*M1309+MAR1!$D$33*N1309+MAR1!$B$43*I1310+MAR1!$C$43*J1310+MAR1!$D$43*K1310</f>
        <v/>
      </c>
      <c r="N1310" s="7">
        <f>MAR1!$B$34*L1309+MAR1!$C$34*M1309+MAR1!$D$34*N1309+MAR1!$B$44*I1310+MAR1!$C$44*J1310+MAR1!$D$44*K1310</f>
        <v/>
      </c>
      <c r="O1310" s="12">
        <f>MAR1!$B$5+MAR1!$C$5*COS(2*PI()*B1310/365)+MAR1!$D$5*SIN(2*PI()*B1310/365)+IF(E1310=1,MAR1!$B$11+MAR1!$D$11*L1310,MAR1!$C$11+MAR1!$E$11*L1310)</f>
        <v/>
      </c>
      <c r="P1310" s="12">
        <f>MAR1!$B$6+MAR1!$C$6*COS(2*PI()*B1310/365)+MAR1!$D$6*SIN(2*PI()*B1310/365)+IF(E1310=1,MAR1!$B$12+MAR1!$D$12*M1310,MAR1!$C$12+MAR1!$E$12*M1310)</f>
        <v/>
      </c>
      <c r="Q1310" s="12">
        <f>MAR1!$B$7+MAR1!$C$7*COS(2*PI()*B1310/365)+MAR1!$D$7*SIN(2*PI()*B1310/365)+IF(E1310=1,MAR1!$B$13+MAR1!$D$13*N1310,MAR1!$C$13+MAR1!$E$13*N1310)</f>
        <v/>
      </c>
      <c r="R1310" s="12">
        <f>MAR1!$B$5+MAR1!$C$5*COS(2*PI()*B1310/365)+MAR1!$D$5*SIN(2*PI()*B1310/365)+INDEX(ChangeFactor!$F$6:$F$17,C1310)+IF(G1310=1,MAR1!$B$11+INDEX(ChangeFactor!$G$6:$G$17,C1310)*MAR1!$D$11*L1310,MAR1!$C$11+INDEX(ChangeFactor!$G$6:$G$17,C1310)*MAR1!$E$11*L1310)</f>
        <v/>
      </c>
    </row>
    <row r="1311">
      <c r="A1311" s="6">
        <f>Data!U1311</f>
        <v/>
      </c>
      <c r="B1311" s="6">
        <f>MOD(A1311-1,365)+1</f>
        <v/>
      </c>
      <c r="C1311" s="6">
        <f>MATCH(B1311,Markov!$C$6:$C$17,1)</f>
        <v/>
      </c>
      <c r="D1311" s="16">
        <f>Data!V1311</f>
        <v/>
      </c>
      <c r="E1311" s="6">
        <f>IF(D1311&lt;IF(E1310=1,INDEX(Markov!$I$6:$I$17,C1311),INDEX(Markov!$H$6:$H$17,C1311)),1,0)</f>
        <v/>
      </c>
      <c r="F1311" s="12">
        <f>IF(E1311=1,GAMMA.INV(Data!W1311,INDEX(Markov!$Q$6:$Q$17,C1311),INDEX(Markov!$R$6:$R$17,C1311)),0)</f>
        <v/>
      </c>
      <c r="G1311" s="6">
        <f>IF(D1311&lt;IF(G1310=1,INDEX(ChangeFactor!$O$6:$O$17,C1311),INDEX(ChangeFactor!$N$6:$N$17,C1311)),1,0)</f>
        <v/>
      </c>
      <c r="H1311" s="12">
        <f>IF(G1311=1,GAMMA.INV(Data!W1311,INDEX(ChangeFactor!$R$6:$R$17,C1311),INDEX(ChangeFactor!$S$6:$S$17,C1311)),0)</f>
        <v/>
      </c>
      <c r="I1311" s="7">
        <f>NORM.S.INV(Data!X1311)</f>
        <v/>
      </c>
      <c r="J1311" s="7">
        <f>NORM.S.INV(Data!Y1311)</f>
        <v/>
      </c>
      <c r="K1311" s="7">
        <f>NORM.S.INV(Data!Z1311)</f>
        <v/>
      </c>
      <c r="L1311" s="7">
        <f>MAR1!$B$32*L1310+MAR1!$C$32*M1310+MAR1!$D$32*N1310+MAR1!$B$42*I1311+MAR1!$C$42*J1311+MAR1!$D$42*K1311</f>
        <v/>
      </c>
      <c r="M1311" s="7">
        <f>MAR1!$B$33*L1310+MAR1!$C$33*M1310+MAR1!$D$33*N1310+MAR1!$B$43*I1311+MAR1!$C$43*J1311+MAR1!$D$43*K1311</f>
        <v/>
      </c>
      <c r="N1311" s="7">
        <f>MAR1!$B$34*L1310+MAR1!$C$34*M1310+MAR1!$D$34*N1310+MAR1!$B$44*I1311+MAR1!$C$44*J1311+MAR1!$D$44*K1311</f>
        <v/>
      </c>
      <c r="O1311" s="12">
        <f>MAR1!$B$5+MAR1!$C$5*COS(2*PI()*B1311/365)+MAR1!$D$5*SIN(2*PI()*B1311/365)+IF(E1311=1,MAR1!$B$11+MAR1!$D$11*L1311,MAR1!$C$11+MAR1!$E$11*L1311)</f>
        <v/>
      </c>
      <c r="P1311" s="12">
        <f>MAR1!$B$6+MAR1!$C$6*COS(2*PI()*B1311/365)+MAR1!$D$6*SIN(2*PI()*B1311/365)+IF(E1311=1,MAR1!$B$12+MAR1!$D$12*M1311,MAR1!$C$12+MAR1!$E$12*M1311)</f>
        <v/>
      </c>
      <c r="Q1311" s="12">
        <f>MAR1!$B$7+MAR1!$C$7*COS(2*PI()*B1311/365)+MAR1!$D$7*SIN(2*PI()*B1311/365)+IF(E1311=1,MAR1!$B$13+MAR1!$D$13*N1311,MAR1!$C$13+MAR1!$E$13*N1311)</f>
        <v/>
      </c>
      <c r="R1311" s="12">
        <f>MAR1!$B$5+MAR1!$C$5*COS(2*PI()*B1311/365)+MAR1!$D$5*SIN(2*PI()*B1311/365)+INDEX(ChangeFactor!$F$6:$F$17,C1311)+IF(G1311=1,MAR1!$B$11+INDEX(ChangeFactor!$G$6:$G$17,C1311)*MAR1!$D$11*L1311,MAR1!$C$11+INDEX(ChangeFactor!$G$6:$G$17,C1311)*MAR1!$E$11*L1311)</f>
        <v/>
      </c>
    </row>
    <row r="1312">
      <c r="A1312" s="6">
        <f>Data!U1312</f>
        <v/>
      </c>
      <c r="B1312" s="6">
        <f>MOD(A1312-1,365)+1</f>
        <v/>
      </c>
      <c r="C1312" s="6">
        <f>MATCH(B1312,Markov!$C$6:$C$17,1)</f>
        <v/>
      </c>
      <c r="D1312" s="16">
        <f>Data!V1312</f>
        <v/>
      </c>
      <c r="E1312" s="6">
        <f>IF(D1312&lt;IF(E1311=1,INDEX(Markov!$I$6:$I$17,C1312),INDEX(Markov!$H$6:$H$17,C1312)),1,0)</f>
        <v/>
      </c>
      <c r="F1312" s="12">
        <f>IF(E1312=1,GAMMA.INV(Data!W1312,INDEX(Markov!$Q$6:$Q$17,C1312),INDEX(Markov!$R$6:$R$17,C1312)),0)</f>
        <v/>
      </c>
      <c r="G1312" s="6">
        <f>IF(D1312&lt;IF(G1311=1,INDEX(ChangeFactor!$O$6:$O$17,C1312),INDEX(ChangeFactor!$N$6:$N$17,C1312)),1,0)</f>
        <v/>
      </c>
      <c r="H1312" s="12">
        <f>IF(G1312=1,GAMMA.INV(Data!W1312,INDEX(ChangeFactor!$R$6:$R$17,C1312),INDEX(ChangeFactor!$S$6:$S$17,C1312)),0)</f>
        <v/>
      </c>
      <c r="I1312" s="7">
        <f>NORM.S.INV(Data!X1312)</f>
        <v/>
      </c>
      <c r="J1312" s="7">
        <f>NORM.S.INV(Data!Y1312)</f>
        <v/>
      </c>
      <c r="K1312" s="7">
        <f>NORM.S.INV(Data!Z1312)</f>
        <v/>
      </c>
      <c r="L1312" s="7">
        <f>MAR1!$B$32*L1311+MAR1!$C$32*M1311+MAR1!$D$32*N1311+MAR1!$B$42*I1312+MAR1!$C$42*J1312+MAR1!$D$42*K1312</f>
        <v/>
      </c>
      <c r="M1312" s="7">
        <f>MAR1!$B$33*L1311+MAR1!$C$33*M1311+MAR1!$D$33*N1311+MAR1!$B$43*I1312+MAR1!$C$43*J1312+MAR1!$D$43*K1312</f>
        <v/>
      </c>
      <c r="N1312" s="7">
        <f>MAR1!$B$34*L1311+MAR1!$C$34*M1311+MAR1!$D$34*N1311+MAR1!$B$44*I1312+MAR1!$C$44*J1312+MAR1!$D$44*K1312</f>
        <v/>
      </c>
      <c r="O1312" s="12">
        <f>MAR1!$B$5+MAR1!$C$5*COS(2*PI()*B1312/365)+MAR1!$D$5*SIN(2*PI()*B1312/365)+IF(E1312=1,MAR1!$B$11+MAR1!$D$11*L1312,MAR1!$C$11+MAR1!$E$11*L1312)</f>
        <v/>
      </c>
      <c r="P1312" s="12">
        <f>MAR1!$B$6+MAR1!$C$6*COS(2*PI()*B1312/365)+MAR1!$D$6*SIN(2*PI()*B1312/365)+IF(E1312=1,MAR1!$B$12+MAR1!$D$12*M1312,MAR1!$C$12+MAR1!$E$12*M1312)</f>
        <v/>
      </c>
      <c r="Q1312" s="12">
        <f>MAR1!$B$7+MAR1!$C$7*COS(2*PI()*B1312/365)+MAR1!$D$7*SIN(2*PI()*B1312/365)+IF(E1312=1,MAR1!$B$13+MAR1!$D$13*N1312,MAR1!$C$13+MAR1!$E$13*N1312)</f>
        <v/>
      </c>
      <c r="R1312" s="12">
        <f>MAR1!$B$5+MAR1!$C$5*COS(2*PI()*B1312/365)+MAR1!$D$5*SIN(2*PI()*B1312/365)+INDEX(ChangeFactor!$F$6:$F$17,C1312)+IF(G1312=1,MAR1!$B$11+INDEX(ChangeFactor!$G$6:$G$17,C1312)*MAR1!$D$11*L1312,MAR1!$C$11+INDEX(ChangeFactor!$G$6:$G$17,C1312)*MAR1!$E$11*L1312)</f>
        <v/>
      </c>
    </row>
    <row r="1313">
      <c r="A1313" s="6">
        <f>Data!U1313</f>
        <v/>
      </c>
      <c r="B1313" s="6">
        <f>MOD(A1313-1,365)+1</f>
        <v/>
      </c>
      <c r="C1313" s="6">
        <f>MATCH(B1313,Markov!$C$6:$C$17,1)</f>
        <v/>
      </c>
      <c r="D1313" s="16">
        <f>Data!V1313</f>
        <v/>
      </c>
      <c r="E1313" s="6">
        <f>IF(D1313&lt;IF(E1312=1,INDEX(Markov!$I$6:$I$17,C1313),INDEX(Markov!$H$6:$H$17,C1313)),1,0)</f>
        <v/>
      </c>
      <c r="F1313" s="12">
        <f>IF(E1313=1,GAMMA.INV(Data!W1313,INDEX(Markov!$Q$6:$Q$17,C1313),INDEX(Markov!$R$6:$R$17,C1313)),0)</f>
        <v/>
      </c>
      <c r="G1313" s="6">
        <f>IF(D1313&lt;IF(G1312=1,INDEX(ChangeFactor!$O$6:$O$17,C1313),INDEX(ChangeFactor!$N$6:$N$17,C1313)),1,0)</f>
        <v/>
      </c>
      <c r="H1313" s="12">
        <f>IF(G1313=1,GAMMA.INV(Data!W1313,INDEX(ChangeFactor!$R$6:$R$17,C1313),INDEX(ChangeFactor!$S$6:$S$17,C1313)),0)</f>
        <v/>
      </c>
      <c r="I1313" s="7">
        <f>NORM.S.INV(Data!X1313)</f>
        <v/>
      </c>
      <c r="J1313" s="7">
        <f>NORM.S.INV(Data!Y1313)</f>
        <v/>
      </c>
      <c r="K1313" s="7">
        <f>NORM.S.INV(Data!Z1313)</f>
        <v/>
      </c>
      <c r="L1313" s="7">
        <f>MAR1!$B$32*L1312+MAR1!$C$32*M1312+MAR1!$D$32*N1312+MAR1!$B$42*I1313+MAR1!$C$42*J1313+MAR1!$D$42*K1313</f>
        <v/>
      </c>
      <c r="M1313" s="7">
        <f>MAR1!$B$33*L1312+MAR1!$C$33*M1312+MAR1!$D$33*N1312+MAR1!$B$43*I1313+MAR1!$C$43*J1313+MAR1!$D$43*K1313</f>
        <v/>
      </c>
      <c r="N1313" s="7">
        <f>MAR1!$B$34*L1312+MAR1!$C$34*M1312+MAR1!$D$34*N1312+MAR1!$B$44*I1313+MAR1!$C$44*J1313+MAR1!$D$44*K1313</f>
        <v/>
      </c>
      <c r="O1313" s="12">
        <f>MAR1!$B$5+MAR1!$C$5*COS(2*PI()*B1313/365)+MAR1!$D$5*SIN(2*PI()*B1313/365)+IF(E1313=1,MAR1!$B$11+MAR1!$D$11*L1313,MAR1!$C$11+MAR1!$E$11*L1313)</f>
        <v/>
      </c>
      <c r="P1313" s="12">
        <f>MAR1!$B$6+MAR1!$C$6*COS(2*PI()*B1313/365)+MAR1!$D$6*SIN(2*PI()*B1313/365)+IF(E1313=1,MAR1!$B$12+MAR1!$D$12*M1313,MAR1!$C$12+MAR1!$E$12*M1313)</f>
        <v/>
      </c>
      <c r="Q1313" s="12">
        <f>MAR1!$B$7+MAR1!$C$7*COS(2*PI()*B1313/365)+MAR1!$D$7*SIN(2*PI()*B1313/365)+IF(E1313=1,MAR1!$B$13+MAR1!$D$13*N1313,MAR1!$C$13+MAR1!$E$13*N1313)</f>
        <v/>
      </c>
      <c r="R1313" s="12">
        <f>MAR1!$B$5+MAR1!$C$5*COS(2*PI()*B1313/365)+MAR1!$D$5*SIN(2*PI()*B1313/365)+INDEX(ChangeFactor!$F$6:$F$17,C1313)+IF(G1313=1,MAR1!$B$11+INDEX(ChangeFactor!$G$6:$G$17,C1313)*MAR1!$D$11*L1313,MAR1!$C$11+INDEX(ChangeFactor!$G$6:$G$17,C1313)*MAR1!$E$11*L1313)</f>
        <v/>
      </c>
    </row>
    <row r="1314">
      <c r="A1314" s="6">
        <f>Data!U1314</f>
        <v/>
      </c>
      <c r="B1314" s="6">
        <f>MOD(A1314-1,365)+1</f>
        <v/>
      </c>
      <c r="C1314" s="6">
        <f>MATCH(B1314,Markov!$C$6:$C$17,1)</f>
        <v/>
      </c>
      <c r="D1314" s="16">
        <f>Data!V1314</f>
        <v/>
      </c>
      <c r="E1314" s="6">
        <f>IF(D1314&lt;IF(E1313=1,INDEX(Markov!$I$6:$I$17,C1314),INDEX(Markov!$H$6:$H$17,C1314)),1,0)</f>
        <v/>
      </c>
      <c r="F1314" s="12">
        <f>IF(E1314=1,GAMMA.INV(Data!W1314,INDEX(Markov!$Q$6:$Q$17,C1314),INDEX(Markov!$R$6:$R$17,C1314)),0)</f>
        <v/>
      </c>
      <c r="G1314" s="6">
        <f>IF(D1314&lt;IF(G1313=1,INDEX(ChangeFactor!$O$6:$O$17,C1314),INDEX(ChangeFactor!$N$6:$N$17,C1314)),1,0)</f>
        <v/>
      </c>
      <c r="H1314" s="12">
        <f>IF(G1314=1,GAMMA.INV(Data!W1314,INDEX(ChangeFactor!$R$6:$R$17,C1314),INDEX(ChangeFactor!$S$6:$S$17,C1314)),0)</f>
        <v/>
      </c>
      <c r="I1314" s="7">
        <f>NORM.S.INV(Data!X1314)</f>
        <v/>
      </c>
      <c r="J1314" s="7">
        <f>NORM.S.INV(Data!Y1314)</f>
        <v/>
      </c>
      <c r="K1314" s="7">
        <f>NORM.S.INV(Data!Z1314)</f>
        <v/>
      </c>
      <c r="L1314" s="7">
        <f>MAR1!$B$32*L1313+MAR1!$C$32*M1313+MAR1!$D$32*N1313+MAR1!$B$42*I1314+MAR1!$C$42*J1314+MAR1!$D$42*K1314</f>
        <v/>
      </c>
      <c r="M1314" s="7">
        <f>MAR1!$B$33*L1313+MAR1!$C$33*M1313+MAR1!$D$33*N1313+MAR1!$B$43*I1314+MAR1!$C$43*J1314+MAR1!$D$43*K1314</f>
        <v/>
      </c>
      <c r="N1314" s="7">
        <f>MAR1!$B$34*L1313+MAR1!$C$34*M1313+MAR1!$D$34*N1313+MAR1!$B$44*I1314+MAR1!$C$44*J1314+MAR1!$D$44*K1314</f>
        <v/>
      </c>
      <c r="O1314" s="12">
        <f>MAR1!$B$5+MAR1!$C$5*COS(2*PI()*B1314/365)+MAR1!$D$5*SIN(2*PI()*B1314/365)+IF(E1314=1,MAR1!$B$11+MAR1!$D$11*L1314,MAR1!$C$11+MAR1!$E$11*L1314)</f>
        <v/>
      </c>
      <c r="P1314" s="12">
        <f>MAR1!$B$6+MAR1!$C$6*COS(2*PI()*B1314/365)+MAR1!$D$6*SIN(2*PI()*B1314/365)+IF(E1314=1,MAR1!$B$12+MAR1!$D$12*M1314,MAR1!$C$12+MAR1!$E$12*M1314)</f>
        <v/>
      </c>
      <c r="Q1314" s="12">
        <f>MAR1!$B$7+MAR1!$C$7*COS(2*PI()*B1314/365)+MAR1!$D$7*SIN(2*PI()*B1314/365)+IF(E1314=1,MAR1!$B$13+MAR1!$D$13*N1314,MAR1!$C$13+MAR1!$E$13*N1314)</f>
        <v/>
      </c>
      <c r="R1314" s="12">
        <f>MAR1!$B$5+MAR1!$C$5*COS(2*PI()*B1314/365)+MAR1!$D$5*SIN(2*PI()*B1314/365)+INDEX(ChangeFactor!$F$6:$F$17,C1314)+IF(G1314=1,MAR1!$B$11+INDEX(ChangeFactor!$G$6:$G$17,C1314)*MAR1!$D$11*L1314,MAR1!$C$11+INDEX(ChangeFactor!$G$6:$G$17,C1314)*MAR1!$E$11*L1314)</f>
        <v/>
      </c>
    </row>
    <row r="1315">
      <c r="A1315" s="6">
        <f>Data!U1315</f>
        <v/>
      </c>
      <c r="B1315" s="6">
        <f>MOD(A1315-1,365)+1</f>
        <v/>
      </c>
      <c r="C1315" s="6">
        <f>MATCH(B1315,Markov!$C$6:$C$17,1)</f>
        <v/>
      </c>
      <c r="D1315" s="16">
        <f>Data!V1315</f>
        <v/>
      </c>
      <c r="E1315" s="6">
        <f>IF(D1315&lt;IF(E1314=1,INDEX(Markov!$I$6:$I$17,C1315),INDEX(Markov!$H$6:$H$17,C1315)),1,0)</f>
        <v/>
      </c>
      <c r="F1315" s="12">
        <f>IF(E1315=1,GAMMA.INV(Data!W1315,INDEX(Markov!$Q$6:$Q$17,C1315),INDEX(Markov!$R$6:$R$17,C1315)),0)</f>
        <v/>
      </c>
      <c r="G1315" s="6">
        <f>IF(D1315&lt;IF(G1314=1,INDEX(ChangeFactor!$O$6:$O$17,C1315),INDEX(ChangeFactor!$N$6:$N$17,C1315)),1,0)</f>
        <v/>
      </c>
      <c r="H1315" s="12">
        <f>IF(G1315=1,GAMMA.INV(Data!W1315,INDEX(ChangeFactor!$R$6:$R$17,C1315),INDEX(ChangeFactor!$S$6:$S$17,C1315)),0)</f>
        <v/>
      </c>
      <c r="I1315" s="7">
        <f>NORM.S.INV(Data!X1315)</f>
        <v/>
      </c>
      <c r="J1315" s="7">
        <f>NORM.S.INV(Data!Y1315)</f>
        <v/>
      </c>
      <c r="K1315" s="7">
        <f>NORM.S.INV(Data!Z1315)</f>
        <v/>
      </c>
      <c r="L1315" s="7">
        <f>MAR1!$B$32*L1314+MAR1!$C$32*M1314+MAR1!$D$32*N1314+MAR1!$B$42*I1315+MAR1!$C$42*J1315+MAR1!$D$42*K1315</f>
        <v/>
      </c>
      <c r="M1315" s="7">
        <f>MAR1!$B$33*L1314+MAR1!$C$33*M1314+MAR1!$D$33*N1314+MAR1!$B$43*I1315+MAR1!$C$43*J1315+MAR1!$D$43*K1315</f>
        <v/>
      </c>
      <c r="N1315" s="7">
        <f>MAR1!$B$34*L1314+MAR1!$C$34*M1314+MAR1!$D$34*N1314+MAR1!$B$44*I1315+MAR1!$C$44*J1315+MAR1!$D$44*K1315</f>
        <v/>
      </c>
      <c r="O1315" s="12">
        <f>MAR1!$B$5+MAR1!$C$5*COS(2*PI()*B1315/365)+MAR1!$D$5*SIN(2*PI()*B1315/365)+IF(E1315=1,MAR1!$B$11+MAR1!$D$11*L1315,MAR1!$C$11+MAR1!$E$11*L1315)</f>
        <v/>
      </c>
      <c r="P1315" s="12">
        <f>MAR1!$B$6+MAR1!$C$6*COS(2*PI()*B1315/365)+MAR1!$D$6*SIN(2*PI()*B1315/365)+IF(E1315=1,MAR1!$B$12+MAR1!$D$12*M1315,MAR1!$C$12+MAR1!$E$12*M1315)</f>
        <v/>
      </c>
      <c r="Q1315" s="12">
        <f>MAR1!$B$7+MAR1!$C$7*COS(2*PI()*B1315/365)+MAR1!$D$7*SIN(2*PI()*B1315/365)+IF(E1315=1,MAR1!$B$13+MAR1!$D$13*N1315,MAR1!$C$13+MAR1!$E$13*N1315)</f>
        <v/>
      </c>
      <c r="R1315" s="12">
        <f>MAR1!$B$5+MAR1!$C$5*COS(2*PI()*B1315/365)+MAR1!$D$5*SIN(2*PI()*B1315/365)+INDEX(ChangeFactor!$F$6:$F$17,C1315)+IF(G1315=1,MAR1!$B$11+INDEX(ChangeFactor!$G$6:$G$17,C1315)*MAR1!$D$11*L1315,MAR1!$C$11+INDEX(ChangeFactor!$G$6:$G$17,C1315)*MAR1!$E$11*L1315)</f>
        <v/>
      </c>
    </row>
    <row r="1316">
      <c r="A1316" s="6">
        <f>Data!U1316</f>
        <v/>
      </c>
      <c r="B1316" s="6">
        <f>MOD(A1316-1,365)+1</f>
        <v/>
      </c>
      <c r="C1316" s="6">
        <f>MATCH(B1316,Markov!$C$6:$C$17,1)</f>
        <v/>
      </c>
      <c r="D1316" s="16">
        <f>Data!V1316</f>
        <v/>
      </c>
      <c r="E1316" s="6">
        <f>IF(D1316&lt;IF(E1315=1,INDEX(Markov!$I$6:$I$17,C1316),INDEX(Markov!$H$6:$H$17,C1316)),1,0)</f>
        <v/>
      </c>
      <c r="F1316" s="12">
        <f>IF(E1316=1,GAMMA.INV(Data!W1316,INDEX(Markov!$Q$6:$Q$17,C1316),INDEX(Markov!$R$6:$R$17,C1316)),0)</f>
        <v/>
      </c>
      <c r="G1316" s="6">
        <f>IF(D1316&lt;IF(G1315=1,INDEX(ChangeFactor!$O$6:$O$17,C1316),INDEX(ChangeFactor!$N$6:$N$17,C1316)),1,0)</f>
        <v/>
      </c>
      <c r="H1316" s="12">
        <f>IF(G1316=1,GAMMA.INV(Data!W1316,INDEX(ChangeFactor!$R$6:$R$17,C1316),INDEX(ChangeFactor!$S$6:$S$17,C1316)),0)</f>
        <v/>
      </c>
      <c r="I1316" s="7">
        <f>NORM.S.INV(Data!X1316)</f>
        <v/>
      </c>
      <c r="J1316" s="7">
        <f>NORM.S.INV(Data!Y1316)</f>
        <v/>
      </c>
      <c r="K1316" s="7">
        <f>NORM.S.INV(Data!Z1316)</f>
        <v/>
      </c>
      <c r="L1316" s="7">
        <f>MAR1!$B$32*L1315+MAR1!$C$32*M1315+MAR1!$D$32*N1315+MAR1!$B$42*I1316+MAR1!$C$42*J1316+MAR1!$D$42*K1316</f>
        <v/>
      </c>
      <c r="M1316" s="7">
        <f>MAR1!$B$33*L1315+MAR1!$C$33*M1315+MAR1!$D$33*N1315+MAR1!$B$43*I1316+MAR1!$C$43*J1316+MAR1!$D$43*K1316</f>
        <v/>
      </c>
      <c r="N1316" s="7">
        <f>MAR1!$B$34*L1315+MAR1!$C$34*M1315+MAR1!$D$34*N1315+MAR1!$B$44*I1316+MAR1!$C$44*J1316+MAR1!$D$44*K1316</f>
        <v/>
      </c>
      <c r="O1316" s="12">
        <f>MAR1!$B$5+MAR1!$C$5*COS(2*PI()*B1316/365)+MAR1!$D$5*SIN(2*PI()*B1316/365)+IF(E1316=1,MAR1!$B$11+MAR1!$D$11*L1316,MAR1!$C$11+MAR1!$E$11*L1316)</f>
        <v/>
      </c>
      <c r="P1316" s="12">
        <f>MAR1!$B$6+MAR1!$C$6*COS(2*PI()*B1316/365)+MAR1!$D$6*SIN(2*PI()*B1316/365)+IF(E1316=1,MAR1!$B$12+MAR1!$D$12*M1316,MAR1!$C$12+MAR1!$E$12*M1316)</f>
        <v/>
      </c>
      <c r="Q1316" s="12">
        <f>MAR1!$B$7+MAR1!$C$7*COS(2*PI()*B1316/365)+MAR1!$D$7*SIN(2*PI()*B1316/365)+IF(E1316=1,MAR1!$B$13+MAR1!$D$13*N1316,MAR1!$C$13+MAR1!$E$13*N1316)</f>
        <v/>
      </c>
      <c r="R1316" s="12">
        <f>MAR1!$B$5+MAR1!$C$5*COS(2*PI()*B1316/365)+MAR1!$D$5*SIN(2*PI()*B1316/365)+INDEX(ChangeFactor!$F$6:$F$17,C1316)+IF(G1316=1,MAR1!$B$11+INDEX(ChangeFactor!$G$6:$G$17,C1316)*MAR1!$D$11*L1316,MAR1!$C$11+INDEX(ChangeFactor!$G$6:$G$17,C1316)*MAR1!$E$11*L1316)</f>
        <v/>
      </c>
    </row>
    <row r="1317">
      <c r="A1317" s="6">
        <f>Data!U1317</f>
        <v/>
      </c>
      <c r="B1317" s="6">
        <f>MOD(A1317-1,365)+1</f>
        <v/>
      </c>
      <c r="C1317" s="6">
        <f>MATCH(B1317,Markov!$C$6:$C$17,1)</f>
        <v/>
      </c>
      <c r="D1317" s="16">
        <f>Data!V1317</f>
        <v/>
      </c>
      <c r="E1317" s="6">
        <f>IF(D1317&lt;IF(E1316=1,INDEX(Markov!$I$6:$I$17,C1317),INDEX(Markov!$H$6:$H$17,C1317)),1,0)</f>
        <v/>
      </c>
      <c r="F1317" s="12">
        <f>IF(E1317=1,GAMMA.INV(Data!W1317,INDEX(Markov!$Q$6:$Q$17,C1317),INDEX(Markov!$R$6:$R$17,C1317)),0)</f>
        <v/>
      </c>
      <c r="G1317" s="6">
        <f>IF(D1317&lt;IF(G1316=1,INDEX(ChangeFactor!$O$6:$O$17,C1317),INDEX(ChangeFactor!$N$6:$N$17,C1317)),1,0)</f>
        <v/>
      </c>
      <c r="H1317" s="12">
        <f>IF(G1317=1,GAMMA.INV(Data!W1317,INDEX(ChangeFactor!$R$6:$R$17,C1317),INDEX(ChangeFactor!$S$6:$S$17,C1317)),0)</f>
        <v/>
      </c>
      <c r="I1317" s="7">
        <f>NORM.S.INV(Data!X1317)</f>
        <v/>
      </c>
      <c r="J1317" s="7">
        <f>NORM.S.INV(Data!Y1317)</f>
        <v/>
      </c>
      <c r="K1317" s="7">
        <f>NORM.S.INV(Data!Z1317)</f>
        <v/>
      </c>
      <c r="L1317" s="7">
        <f>MAR1!$B$32*L1316+MAR1!$C$32*M1316+MAR1!$D$32*N1316+MAR1!$B$42*I1317+MAR1!$C$42*J1317+MAR1!$D$42*K1317</f>
        <v/>
      </c>
      <c r="M1317" s="7">
        <f>MAR1!$B$33*L1316+MAR1!$C$33*M1316+MAR1!$D$33*N1316+MAR1!$B$43*I1317+MAR1!$C$43*J1317+MAR1!$D$43*K1317</f>
        <v/>
      </c>
      <c r="N1317" s="7">
        <f>MAR1!$B$34*L1316+MAR1!$C$34*M1316+MAR1!$D$34*N1316+MAR1!$B$44*I1317+MAR1!$C$44*J1317+MAR1!$D$44*K1317</f>
        <v/>
      </c>
      <c r="O1317" s="12">
        <f>MAR1!$B$5+MAR1!$C$5*COS(2*PI()*B1317/365)+MAR1!$D$5*SIN(2*PI()*B1317/365)+IF(E1317=1,MAR1!$B$11+MAR1!$D$11*L1317,MAR1!$C$11+MAR1!$E$11*L1317)</f>
        <v/>
      </c>
      <c r="P1317" s="12">
        <f>MAR1!$B$6+MAR1!$C$6*COS(2*PI()*B1317/365)+MAR1!$D$6*SIN(2*PI()*B1317/365)+IF(E1317=1,MAR1!$B$12+MAR1!$D$12*M1317,MAR1!$C$12+MAR1!$E$12*M1317)</f>
        <v/>
      </c>
      <c r="Q1317" s="12">
        <f>MAR1!$B$7+MAR1!$C$7*COS(2*PI()*B1317/365)+MAR1!$D$7*SIN(2*PI()*B1317/365)+IF(E1317=1,MAR1!$B$13+MAR1!$D$13*N1317,MAR1!$C$13+MAR1!$E$13*N1317)</f>
        <v/>
      </c>
      <c r="R1317" s="12">
        <f>MAR1!$B$5+MAR1!$C$5*COS(2*PI()*B1317/365)+MAR1!$D$5*SIN(2*PI()*B1317/365)+INDEX(ChangeFactor!$F$6:$F$17,C1317)+IF(G1317=1,MAR1!$B$11+INDEX(ChangeFactor!$G$6:$G$17,C1317)*MAR1!$D$11*L1317,MAR1!$C$11+INDEX(ChangeFactor!$G$6:$G$17,C1317)*MAR1!$E$11*L1317)</f>
        <v/>
      </c>
    </row>
    <row r="1318">
      <c r="A1318" s="6">
        <f>Data!U1318</f>
        <v/>
      </c>
      <c r="B1318" s="6">
        <f>MOD(A1318-1,365)+1</f>
        <v/>
      </c>
      <c r="C1318" s="6">
        <f>MATCH(B1318,Markov!$C$6:$C$17,1)</f>
        <v/>
      </c>
      <c r="D1318" s="16">
        <f>Data!V1318</f>
        <v/>
      </c>
      <c r="E1318" s="6">
        <f>IF(D1318&lt;IF(E1317=1,INDEX(Markov!$I$6:$I$17,C1318),INDEX(Markov!$H$6:$H$17,C1318)),1,0)</f>
        <v/>
      </c>
      <c r="F1318" s="12">
        <f>IF(E1318=1,GAMMA.INV(Data!W1318,INDEX(Markov!$Q$6:$Q$17,C1318),INDEX(Markov!$R$6:$R$17,C1318)),0)</f>
        <v/>
      </c>
      <c r="G1318" s="6">
        <f>IF(D1318&lt;IF(G1317=1,INDEX(ChangeFactor!$O$6:$O$17,C1318),INDEX(ChangeFactor!$N$6:$N$17,C1318)),1,0)</f>
        <v/>
      </c>
      <c r="H1318" s="12">
        <f>IF(G1318=1,GAMMA.INV(Data!W1318,INDEX(ChangeFactor!$R$6:$R$17,C1318),INDEX(ChangeFactor!$S$6:$S$17,C1318)),0)</f>
        <v/>
      </c>
      <c r="I1318" s="7">
        <f>NORM.S.INV(Data!X1318)</f>
        <v/>
      </c>
      <c r="J1318" s="7">
        <f>NORM.S.INV(Data!Y1318)</f>
        <v/>
      </c>
      <c r="K1318" s="7">
        <f>NORM.S.INV(Data!Z1318)</f>
        <v/>
      </c>
      <c r="L1318" s="7">
        <f>MAR1!$B$32*L1317+MAR1!$C$32*M1317+MAR1!$D$32*N1317+MAR1!$B$42*I1318+MAR1!$C$42*J1318+MAR1!$D$42*K1318</f>
        <v/>
      </c>
      <c r="M1318" s="7">
        <f>MAR1!$B$33*L1317+MAR1!$C$33*M1317+MAR1!$D$33*N1317+MAR1!$B$43*I1318+MAR1!$C$43*J1318+MAR1!$D$43*K1318</f>
        <v/>
      </c>
      <c r="N1318" s="7">
        <f>MAR1!$B$34*L1317+MAR1!$C$34*M1317+MAR1!$D$34*N1317+MAR1!$B$44*I1318+MAR1!$C$44*J1318+MAR1!$D$44*K1318</f>
        <v/>
      </c>
      <c r="O1318" s="12">
        <f>MAR1!$B$5+MAR1!$C$5*COS(2*PI()*B1318/365)+MAR1!$D$5*SIN(2*PI()*B1318/365)+IF(E1318=1,MAR1!$B$11+MAR1!$D$11*L1318,MAR1!$C$11+MAR1!$E$11*L1318)</f>
        <v/>
      </c>
      <c r="P1318" s="12">
        <f>MAR1!$B$6+MAR1!$C$6*COS(2*PI()*B1318/365)+MAR1!$D$6*SIN(2*PI()*B1318/365)+IF(E1318=1,MAR1!$B$12+MAR1!$D$12*M1318,MAR1!$C$12+MAR1!$E$12*M1318)</f>
        <v/>
      </c>
      <c r="Q1318" s="12">
        <f>MAR1!$B$7+MAR1!$C$7*COS(2*PI()*B1318/365)+MAR1!$D$7*SIN(2*PI()*B1318/365)+IF(E1318=1,MAR1!$B$13+MAR1!$D$13*N1318,MAR1!$C$13+MAR1!$E$13*N1318)</f>
        <v/>
      </c>
      <c r="R1318" s="12">
        <f>MAR1!$B$5+MAR1!$C$5*COS(2*PI()*B1318/365)+MAR1!$D$5*SIN(2*PI()*B1318/365)+INDEX(ChangeFactor!$F$6:$F$17,C1318)+IF(G1318=1,MAR1!$B$11+INDEX(ChangeFactor!$G$6:$G$17,C1318)*MAR1!$D$11*L1318,MAR1!$C$11+INDEX(ChangeFactor!$G$6:$G$17,C1318)*MAR1!$E$11*L1318)</f>
        <v/>
      </c>
    </row>
    <row r="1319">
      <c r="A1319" s="6">
        <f>Data!U1319</f>
        <v/>
      </c>
      <c r="B1319" s="6">
        <f>MOD(A1319-1,365)+1</f>
        <v/>
      </c>
      <c r="C1319" s="6">
        <f>MATCH(B1319,Markov!$C$6:$C$17,1)</f>
        <v/>
      </c>
      <c r="D1319" s="16">
        <f>Data!V1319</f>
        <v/>
      </c>
      <c r="E1319" s="6">
        <f>IF(D1319&lt;IF(E1318=1,INDEX(Markov!$I$6:$I$17,C1319),INDEX(Markov!$H$6:$H$17,C1319)),1,0)</f>
        <v/>
      </c>
      <c r="F1319" s="12">
        <f>IF(E1319=1,GAMMA.INV(Data!W1319,INDEX(Markov!$Q$6:$Q$17,C1319),INDEX(Markov!$R$6:$R$17,C1319)),0)</f>
        <v/>
      </c>
      <c r="G1319" s="6">
        <f>IF(D1319&lt;IF(G1318=1,INDEX(ChangeFactor!$O$6:$O$17,C1319),INDEX(ChangeFactor!$N$6:$N$17,C1319)),1,0)</f>
        <v/>
      </c>
      <c r="H1319" s="12">
        <f>IF(G1319=1,GAMMA.INV(Data!W1319,INDEX(ChangeFactor!$R$6:$R$17,C1319),INDEX(ChangeFactor!$S$6:$S$17,C1319)),0)</f>
        <v/>
      </c>
      <c r="I1319" s="7">
        <f>NORM.S.INV(Data!X1319)</f>
        <v/>
      </c>
      <c r="J1319" s="7">
        <f>NORM.S.INV(Data!Y1319)</f>
        <v/>
      </c>
      <c r="K1319" s="7">
        <f>NORM.S.INV(Data!Z1319)</f>
        <v/>
      </c>
      <c r="L1319" s="7">
        <f>MAR1!$B$32*L1318+MAR1!$C$32*M1318+MAR1!$D$32*N1318+MAR1!$B$42*I1319+MAR1!$C$42*J1319+MAR1!$D$42*K1319</f>
        <v/>
      </c>
      <c r="M1319" s="7">
        <f>MAR1!$B$33*L1318+MAR1!$C$33*M1318+MAR1!$D$33*N1318+MAR1!$B$43*I1319+MAR1!$C$43*J1319+MAR1!$D$43*K1319</f>
        <v/>
      </c>
      <c r="N1319" s="7">
        <f>MAR1!$B$34*L1318+MAR1!$C$34*M1318+MAR1!$D$34*N1318+MAR1!$B$44*I1319+MAR1!$C$44*J1319+MAR1!$D$44*K1319</f>
        <v/>
      </c>
      <c r="O1319" s="12">
        <f>MAR1!$B$5+MAR1!$C$5*COS(2*PI()*B1319/365)+MAR1!$D$5*SIN(2*PI()*B1319/365)+IF(E1319=1,MAR1!$B$11+MAR1!$D$11*L1319,MAR1!$C$11+MAR1!$E$11*L1319)</f>
        <v/>
      </c>
      <c r="P1319" s="12">
        <f>MAR1!$B$6+MAR1!$C$6*COS(2*PI()*B1319/365)+MAR1!$D$6*SIN(2*PI()*B1319/365)+IF(E1319=1,MAR1!$B$12+MAR1!$D$12*M1319,MAR1!$C$12+MAR1!$E$12*M1319)</f>
        <v/>
      </c>
      <c r="Q1319" s="12">
        <f>MAR1!$B$7+MAR1!$C$7*COS(2*PI()*B1319/365)+MAR1!$D$7*SIN(2*PI()*B1319/365)+IF(E1319=1,MAR1!$B$13+MAR1!$D$13*N1319,MAR1!$C$13+MAR1!$E$13*N1319)</f>
        <v/>
      </c>
      <c r="R1319" s="12">
        <f>MAR1!$B$5+MAR1!$C$5*COS(2*PI()*B1319/365)+MAR1!$D$5*SIN(2*PI()*B1319/365)+INDEX(ChangeFactor!$F$6:$F$17,C1319)+IF(G1319=1,MAR1!$B$11+INDEX(ChangeFactor!$G$6:$G$17,C1319)*MAR1!$D$11*L1319,MAR1!$C$11+INDEX(ChangeFactor!$G$6:$G$17,C1319)*MAR1!$E$11*L1319)</f>
        <v/>
      </c>
    </row>
    <row r="1320">
      <c r="A1320" s="6">
        <f>Data!U1320</f>
        <v/>
      </c>
      <c r="B1320" s="6">
        <f>MOD(A1320-1,365)+1</f>
        <v/>
      </c>
      <c r="C1320" s="6">
        <f>MATCH(B1320,Markov!$C$6:$C$17,1)</f>
        <v/>
      </c>
      <c r="D1320" s="16">
        <f>Data!V1320</f>
        <v/>
      </c>
      <c r="E1320" s="6">
        <f>IF(D1320&lt;IF(E1319=1,INDEX(Markov!$I$6:$I$17,C1320),INDEX(Markov!$H$6:$H$17,C1320)),1,0)</f>
        <v/>
      </c>
      <c r="F1320" s="12">
        <f>IF(E1320=1,GAMMA.INV(Data!W1320,INDEX(Markov!$Q$6:$Q$17,C1320),INDEX(Markov!$R$6:$R$17,C1320)),0)</f>
        <v/>
      </c>
      <c r="G1320" s="6">
        <f>IF(D1320&lt;IF(G1319=1,INDEX(ChangeFactor!$O$6:$O$17,C1320),INDEX(ChangeFactor!$N$6:$N$17,C1320)),1,0)</f>
        <v/>
      </c>
      <c r="H1320" s="12">
        <f>IF(G1320=1,GAMMA.INV(Data!W1320,INDEX(ChangeFactor!$R$6:$R$17,C1320),INDEX(ChangeFactor!$S$6:$S$17,C1320)),0)</f>
        <v/>
      </c>
      <c r="I1320" s="7">
        <f>NORM.S.INV(Data!X1320)</f>
        <v/>
      </c>
      <c r="J1320" s="7">
        <f>NORM.S.INV(Data!Y1320)</f>
        <v/>
      </c>
      <c r="K1320" s="7">
        <f>NORM.S.INV(Data!Z1320)</f>
        <v/>
      </c>
      <c r="L1320" s="7">
        <f>MAR1!$B$32*L1319+MAR1!$C$32*M1319+MAR1!$D$32*N1319+MAR1!$B$42*I1320+MAR1!$C$42*J1320+MAR1!$D$42*K1320</f>
        <v/>
      </c>
      <c r="M1320" s="7">
        <f>MAR1!$B$33*L1319+MAR1!$C$33*M1319+MAR1!$D$33*N1319+MAR1!$B$43*I1320+MAR1!$C$43*J1320+MAR1!$D$43*K1320</f>
        <v/>
      </c>
      <c r="N1320" s="7">
        <f>MAR1!$B$34*L1319+MAR1!$C$34*M1319+MAR1!$D$34*N1319+MAR1!$B$44*I1320+MAR1!$C$44*J1320+MAR1!$D$44*K1320</f>
        <v/>
      </c>
      <c r="O1320" s="12">
        <f>MAR1!$B$5+MAR1!$C$5*COS(2*PI()*B1320/365)+MAR1!$D$5*SIN(2*PI()*B1320/365)+IF(E1320=1,MAR1!$B$11+MAR1!$D$11*L1320,MAR1!$C$11+MAR1!$E$11*L1320)</f>
        <v/>
      </c>
      <c r="P1320" s="12">
        <f>MAR1!$B$6+MAR1!$C$6*COS(2*PI()*B1320/365)+MAR1!$D$6*SIN(2*PI()*B1320/365)+IF(E1320=1,MAR1!$B$12+MAR1!$D$12*M1320,MAR1!$C$12+MAR1!$E$12*M1320)</f>
        <v/>
      </c>
      <c r="Q1320" s="12">
        <f>MAR1!$B$7+MAR1!$C$7*COS(2*PI()*B1320/365)+MAR1!$D$7*SIN(2*PI()*B1320/365)+IF(E1320=1,MAR1!$B$13+MAR1!$D$13*N1320,MAR1!$C$13+MAR1!$E$13*N1320)</f>
        <v/>
      </c>
      <c r="R1320" s="12">
        <f>MAR1!$B$5+MAR1!$C$5*COS(2*PI()*B1320/365)+MAR1!$D$5*SIN(2*PI()*B1320/365)+INDEX(ChangeFactor!$F$6:$F$17,C1320)+IF(G1320=1,MAR1!$B$11+INDEX(ChangeFactor!$G$6:$G$17,C1320)*MAR1!$D$11*L1320,MAR1!$C$11+INDEX(ChangeFactor!$G$6:$G$17,C1320)*MAR1!$E$11*L1320)</f>
        <v/>
      </c>
    </row>
    <row r="1321">
      <c r="A1321" s="6">
        <f>Data!U1321</f>
        <v/>
      </c>
      <c r="B1321" s="6">
        <f>MOD(A1321-1,365)+1</f>
        <v/>
      </c>
      <c r="C1321" s="6">
        <f>MATCH(B1321,Markov!$C$6:$C$17,1)</f>
        <v/>
      </c>
      <c r="D1321" s="16">
        <f>Data!V1321</f>
        <v/>
      </c>
      <c r="E1321" s="6">
        <f>IF(D1321&lt;IF(E1320=1,INDEX(Markov!$I$6:$I$17,C1321),INDEX(Markov!$H$6:$H$17,C1321)),1,0)</f>
        <v/>
      </c>
      <c r="F1321" s="12">
        <f>IF(E1321=1,GAMMA.INV(Data!W1321,INDEX(Markov!$Q$6:$Q$17,C1321),INDEX(Markov!$R$6:$R$17,C1321)),0)</f>
        <v/>
      </c>
      <c r="G1321" s="6">
        <f>IF(D1321&lt;IF(G1320=1,INDEX(ChangeFactor!$O$6:$O$17,C1321),INDEX(ChangeFactor!$N$6:$N$17,C1321)),1,0)</f>
        <v/>
      </c>
      <c r="H1321" s="12">
        <f>IF(G1321=1,GAMMA.INV(Data!W1321,INDEX(ChangeFactor!$R$6:$R$17,C1321),INDEX(ChangeFactor!$S$6:$S$17,C1321)),0)</f>
        <v/>
      </c>
      <c r="I1321" s="7">
        <f>NORM.S.INV(Data!X1321)</f>
        <v/>
      </c>
      <c r="J1321" s="7">
        <f>NORM.S.INV(Data!Y1321)</f>
        <v/>
      </c>
      <c r="K1321" s="7">
        <f>NORM.S.INV(Data!Z1321)</f>
        <v/>
      </c>
      <c r="L1321" s="7">
        <f>MAR1!$B$32*L1320+MAR1!$C$32*M1320+MAR1!$D$32*N1320+MAR1!$B$42*I1321+MAR1!$C$42*J1321+MAR1!$D$42*K1321</f>
        <v/>
      </c>
      <c r="M1321" s="7">
        <f>MAR1!$B$33*L1320+MAR1!$C$33*M1320+MAR1!$D$33*N1320+MAR1!$B$43*I1321+MAR1!$C$43*J1321+MAR1!$D$43*K1321</f>
        <v/>
      </c>
      <c r="N1321" s="7">
        <f>MAR1!$B$34*L1320+MAR1!$C$34*M1320+MAR1!$D$34*N1320+MAR1!$B$44*I1321+MAR1!$C$44*J1321+MAR1!$D$44*K1321</f>
        <v/>
      </c>
      <c r="O1321" s="12">
        <f>MAR1!$B$5+MAR1!$C$5*COS(2*PI()*B1321/365)+MAR1!$D$5*SIN(2*PI()*B1321/365)+IF(E1321=1,MAR1!$B$11+MAR1!$D$11*L1321,MAR1!$C$11+MAR1!$E$11*L1321)</f>
        <v/>
      </c>
      <c r="P1321" s="12">
        <f>MAR1!$B$6+MAR1!$C$6*COS(2*PI()*B1321/365)+MAR1!$D$6*SIN(2*PI()*B1321/365)+IF(E1321=1,MAR1!$B$12+MAR1!$D$12*M1321,MAR1!$C$12+MAR1!$E$12*M1321)</f>
        <v/>
      </c>
      <c r="Q1321" s="12">
        <f>MAR1!$B$7+MAR1!$C$7*COS(2*PI()*B1321/365)+MAR1!$D$7*SIN(2*PI()*B1321/365)+IF(E1321=1,MAR1!$B$13+MAR1!$D$13*N1321,MAR1!$C$13+MAR1!$E$13*N1321)</f>
        <v/>
      </c>
      <c r="R1321" s="12">
        <f>MAR1!$B$5+MAR1!$C$5*COS(2*PI()*B1321/365)+MAR1!$D$5*SIN(2*PI()*B1321/365)+INDEX(ChangeFactor!$F$6:$F$17,C1321)+IF(G1321=1,MAR1!$B$11+INDEX(ChangeFactor!$G$6:$G$17,C1321)*MAR1!$D$11*L1321,MAR1!$C$11+INDEX(ChangeFactor!$G$6:$G$17,C1321)*MAR1!$E$11*L1321)</f>
        <v/>
      </c>
    </row>
    <row r="1322">
      <c r="A1322" s="6">
        <f>Data!U1322</f>
        <v/>
      </c>
      <c r="B1322" s="6">
        <f>MOD(A1322-1,365)+1</f>
        <v/>
      </c>
      <c r="C1322" s="6">
        <f>MATCH(B1322,Markov!$C$6:$C$17,1)</f>
        <v/>
      </c>
      <c r="D1322" s="16">
        <f>Data!V1322</f>
        <v/>
      </c>
      <c r="E1322" s="6">
        <f>IF(D1322&lt;IF(E1321=1,INDEX(Markov!$I$6:$I$17,C1322),INDEX(Markov!$H$6:$H$17,C1322)),1,0)</f>
        <v/>
      </c>
      <c r="F1322" s="12">
        <f>IF(E1322=1,GAMMA.INV(Data!W1322,INDEX(Markov!$Q$6:$Q$17,C1322),INDEX(Markov!$R$6:$R$17,C1322)),0)</f>
        <v/>
      </c>
      <c r="G1322" s="6">
        <f>IF(D1322&lt;IF(G1321=1,INDEX(ChangeFactor!$O$6:$O$17,C1322),INDEX(ChangeFactor!$N$6:$N$17,C1322)),1,0)</f>
        <v/>
      </c>
      <c r="H1322" s="12">
        <f>IF(G1322=1,GAMMA.INV(Data!W1322,INDEX(ChangeFactor!$R$6:$R$17,C1322),INDEX(ChangeFactor!$S$6:$S$17,C1322)),0)</f>
        <v/>
      </c>
      <c r="I1322" s="7">
        <f>NORM.S.INV(Data!X1322)</f>
        <v/>
      </c>
      <c r="J1322" s="7">
        <f>NORM.S.INV(Data!Y1322)</f>
        <v/>
      </c>
      <c r="K1322" s="7">
        <f>NORM.S.INV(Data!Z1322)</f>
        <v/>
      </c>
      <c r="L1322" s="7">
        <f>MAR1!$B$32*L1321+MAR1!$C$32*M1321+MAR1!$D$32*N1321+MAR1!$B$42*I1322+MAR1!$C$42*J1322+MAR1!$D$42*K1322</f>
        <v/>
      </c>
      <c r="M1322" s="7">
        <f>MAR1!$B$33*L1321+MAR1!$C$33*M1321+MAR1!$D$33*N1321+MAR1!$B$43*I1322+MAR1!$C$43*J1322+MAR1!$D$43*K1322</f>
        <v/>
      </c>
      <c r="N1322" s="7">
        <f>MAR1!$B$34*L1321+MAR1!$C$34*M1321+MAR1!$D$34*N1321+MAR1!$B$44*I1322+MAR1!$C$44*J1322+MAR1!$D$44*K1322</f>
        <v/>
      </c>
      <c r="O1322" s="12">
        <f>MAR1!$B$5+MAR1!$C$5*COS(2*PI()*B1322/365)+MAR1!$D$5*SIN(2*PI()*B1322/365)+IF(E1322=1,MAR1!$B$11+MAR1!$D$11*L1322,MAR1!$C$11+MAR1!$E$11*L1322)</f>
        <v/>
      </c>
      <c r="P1322" s="12">
        <f>MAR1!$B$6+MAR1!$C$6*COS(2*PI()*B1322/365)+MAR1!$D$6*SIN(2*PI()*B1322/365)+IF(E1322=1,MAR1!$B$12+MAR1!$D$12*M1322,MAR1!$C$12+MAR1!$E$12*M1322)</f>
        <v/>
      </c>
      <c r="Q1322" s="12">
        <f>MAR1!$B$7+MAR1!$C$7*COS(2*PI()*B1322/365)+MAR1!$D$7*SIN(2*PI()*B1322/365)+IF(E1322=1,MAR1!$B$13+MAR1!$D$13*N1322,MAR1!$C$13+MAR1!$E$13*N1322)</f>
        <v/>
      </c>
      <c r="R1322" s="12">
        <f>MAR1!$B$5+MAR1!$C$5*COS(2*PI()*B1322/365)+MAR1!$D$5*SIN(2*PI()*B1322/365)+INDEX(ChangeFactor!$F$6:$F$17,C1322)+IF(G1322=1,MAR1!$B$11+INDEX(ChangeFactor!$G$6:$G$17,C1322)*MAR1!$D$11*L1322,MAR1!$C$11+INDEX(ChangeFactor!$G$6:$G$17,C1322)*MAR1!$E$11*L1322)</f>
        <v/>
      </c>
    </row>
    <row r="1323">
      <c r="A1323" s="6">
        <f>Data!U1323</f>
        <v/>
      </c>
      <c r="B1323" s="6">
        <f>MOD(A1323-1,365)+1</f>
        <v/>
      </c>
      <c r="C1323" s="6">
        <f>MATCH(B1323,Markov!$C$6:$C$17,1)</f>
        <v/>
      </c>
      <c r="D1323" s="16">
        <f>Data!V1323</f>
        <v/>
      </c>
      <c r="E1323" s="6">
        <f>IF(D1323&lt;IF(E1322=1,INDEX(Markov!$I$6:$I$17,C1323),INDEX(Markov!$H$6:$H$17,C1323)),1,0)</f>
        <v/>
      </c>
      <c r="F1323" s="12">
        <f>IF(E1323=1,GAMMA.INV(Data!W1323,INDEX(Markov!$Q$6:$Q$17,C1323),INDEX(Markov!$R$6:$R$17,C1323)),0)</f>
        <v/>
      </c>
      <c r="G1323" s="6">
        <f>IF(D1323&lt;IF(G1322=1,INDEX(ChangeFactor!$O$6:$O$17,C1323),INDEX(ChangeFactor!$N$6:$N$17,C1323)),1,0)</f>
        <v/>
      </c>
      <c r="H1323" s="12">
        <f>IF(G1323=1,GAMMA.INV(Data!W1323,INDEX(ChangeFactor!$R$6:$R$17,C1323),INDEX(ChangeFactor!$S$6:$S$17,C1323)),0)</f>
        <v/>
      </c>
      <c r="I1323" s="7">
        <f>NORM.S.INV(Data!X1323)</f>
        <v/>
      </c>
      <c r="J1323" s="7">
        <f>NORM.S.INV(Data!Y1323)</f>
        <v/>
      </c>
      <c r="K1323" s="7">
        <f>NORM.S.INV(Data!Z1323)</f>
        <v/>
      </c>
      <c r="L1323" s="7">
        <f>MAR1!$B$32*L1322+MAR1!$C$32*M1322+MAR1!$D$32*N1322+MAR1!$B$42*I1323+MAR1!$C$42*J1323+MAR1!$D$42*K1323</f>
        <v/>
      </c>
      <c r="M1323" s="7">
        <f>MAR1!$B$33*L1322+MAR1!$C$33*M1322+MAR1!$D$33*N1322+MAR1!$B$43*I1323+MAR1!$C$43*J1323+MAR1!$D$43*K1323</f>
        <v/>
      </c>
      <c r="N1323" s="7">
        <f>MAR1!$B$34*L1322+MAR1!$C$34*M1322+MAR1!$D$34*N1322+MAR1!$B$44*I1323+MAR1!$C$44*J1323+MAR1!$D$44*K1323</f>
        <v/>
      </c>
      <c r="O1323" s="12">
        <f>MAR1!$B$5+MAR1!$C$5*COS(2*PI()*B1323/365)+MAR1!$D$5*SIN(2*PI()*B1323/365)+IF(E1323=1,MAR1!$B$11+MAR1!$D$11*L1323,MAR1!$C$11+MAR1!$E$11*L1323)</f>
        <v/>
      </c>
      <c r="P1323" s="12">
        <f>MAR1!$B$6+MAR1!$C$6*COS(2*PI()*B1323/365)+MAR1!$D$6*SIN(2*PI()*B1323/365)+IF(E1323=1,MAR1!$B$12+MAR1!$D$12*M1323,MAR1!$C$12+MAR1!$E$12*M1323)</f>
        <v/>
      </c>
      <c r="Q1323" s="12">
        <f>MAR1!$B$7+MAR1!$C$7*COS(2*PI()*B1323/365)+MAR1!$D$7*SIN(2*PI()*B1323/365)+IF(E1323=1,MAR1!$B$13+MAR1!$D$13*N1323,MAR1!$C$13+MAR1!$E$13*N1323)</f>
        <v/>
      </c>
      <c r="R1323" s="12">
        <f>MAR1!$B$5+MAR1!$C$5*COS(2*PI()*B1323/365)+MAR1!$D$5*SIN(2*PI()*B1323/365)+INDEX(ChangeFactor!$F$6:$F$17,C1323)+IF(G1323=1,MAR1!$B$11+INDEX(ChangeFactor!$G$6:$G$17,C1323)*MAR1!$D$11*L1323,MAR1!$C$11+INDEX(ChangeFactor!$G$6:$G$17,C1323)*MAR1!$E$11*L1323)</f>
        <v/>
      </c>
    </row>
    <row r="1324">
      <c r="A1324" s="6">
        <f>Data!U1324</f>
        <v/>
      </c>
      <c r="B1324" s="6">
        <f>MOD(A1324-1,365)+1</f>
        <v/>
      </c>
      <c r="C1324" s="6">
        <f>MATCH(B1324,Markov!$C$6:$C$17,1)</f>
        <v/>
      </c>
      <c r="D1324" s="16">
        <f>Data!V1324</f>
        <v/>
      </c>
      <c r="E1324" s="6">
        <f>IF(D1324&lt;IF(E1323=1,INDEX(Markov!$I$6:$I$17,C1324),INDEX(Markov!$H$6:$H$17,C1324)),1,0)</f>
        <v/>
      </c>
      <c r="F1324" s="12">
        <f>IF(E1324=1,GAMMA.INV(Data!W1324,INDEX(Markov!$Q$6:$Q$17,C1324),INDEX(Markov!$R$6:$R$17,C1324)),0)</f>
        <v/>
      </c>
      <c r="G1324" s="6">
        <f>IF(D1324&lt;IF(G1323=1,INDEX(ChangeFactor!$O$6:$O$17,C1324),INDEX(ChangeFactor!$N$6:$N$17,C1324)),1,0)</f>
        <v/>
      </c>
      <c r="H1324" s="12">
        <f>IF(G1324=1,GAMMA.INV(Data!W1324,INDEX(ChangeFactor!$R$6:$R$17,C1324),INDEX(ChangeFactor!$S$6:$S$17,C1324)),0)</f>
        <v/>
      </c>
      <c r="I1324" s="7">
        <f>NORM.S.INV(Data!X1324)</f>
        <v/>
      </c>
      <c r="J1324" s="7">
        <f>NORM.S.INV(Data!Y1324)</f>
        <v/>
      </c>
      <c r="K1324" s="7">
        <f>NORM.S.INV(Data!Z1324)</f>
        <v/>
      </c>
      <c r="L1324" s="7">
        <f>MAR1!$B$32*L1323+MAR1!$C$32*M1323+MAR1!$D$32*N1323+MAR1!$B$42*I1324+MAR1!$C$42*J1324+MAR1!$D$42*K1324</f>
        <v/>
      </c>
      <c r="M1324" s="7">
        <f>MAR1!$B$33*L1323+MAR1!$C$33*M1323+MAR1!$D$33*N1323+MAR1!$B$43*I1324+MAR1!$C$43*J1324+MAR1!$D$43*K1324</f>
        <v/>
      </c>
      <c r="N1324" s="7">
        <f>MAR1!$B$34*L1323+MAR1!$C$34*M1323+MAR1!$D$34*N1323+MAR1!$B$44*I1324+MAR1!$C$44*J1324+MAR1!$D$44*K1324</f>
        <v/>
      </c>
      <c r="O1324" s="12">
        <f>MAR1!$B$5+MAR1!$C$5*COS(2*PI()*B1324/365)+MAR1!$D$5*SIN(2*PI()*B1324/365)+IF(E1324=1,MAR1!$B$11+MAR1!$D$11*L1324,MAR1!$C$11+MAR1!$E$11*L1324)</f>
        <v/>
      </c>
      <c r="P1324" s="12">
        <f>MAR1!$B$6+MAR1!$C$6*COS(2*PI()*B1324/365)+MAR1!$D$6*SIN(2*PI()*B1324/365)+IF(E1324=1,MAR1!$B$12+MAR1!$D$12*M1324,MAR1!$C$12+MAR1!$E$12*M1324)</f>
        <v/>
      </c>
      <c r="Q1324" s="12">
        <f>MAR1!$B$7+MAR1!$C$7*COS(2*PI()*B1324/365)+MAR1!$D$7*SIN(2*PI()*B1324/365)+IF(E1324=1,MAR1!$B$13+MAR1!$D$13*N1324,MAR1!$C$13+MAR1!$E$13*N1324)</f>
        <v/>
      </c>
      <c r="R1324" s="12">
        <f>MAR1!$B$5+MAR1!$C$5*COS(2*PI()*B1324/365)+MAR1!$D$5*SIN(2*PI()*B1324/365)+INDEX(ChangeFactor!$F$6:$F$17,C1324)+IF(G1324=1,MAR1!$B$11+INDEX(ChangeFactor!$G$6:$G$17,C1324)*MAR1!$D$11*L1324,MAR1!$C$11+INDEX(ChangeFactor!$G$6:$G$17,C1324)*MAR1!$E$11*L1324)</f>
        <v/>
      </c>
    </row>
    <row r="1325">
      <c r="A1325" s="6">
        <f>Data!U1325</f>
        <v/>
      </c>
      <c r="B1325" s="6">
        <f>MOD(A1325-1,365)+1</f>
        <v/>
      </c>
      <c r="C1325" s="6">
        <f>MATCH(B1325,Markov!$C$6:$C$17,1)</f>
        <v/>
      </c>
      <c r="D1325" s="16">
        <f>Data!V1325</f>
        <v/>
      </c>
      <c r="E1325" s="6">
        <f>IF(D1325&lt;IF(E1324=1,INDEX(Markov!$I$6:$I$17,C1325),INDEX(Markov!$H$6:$H$17,C1325)),1,0)</f>
        <v/>
      </c>
      <c r="F1325" s="12">
        <f>IF(E1325=1,GAMMA.INV(Data!W1325,INDEX(Markov!$Q$6:$Q$17,C1325),INDEX(Markov!$R$6:$R$17,C1325)),0)</f>
        <v/>
      </c>
      <c r="G1325" s="6">
        <f>IF(D1325&lt;IF(G1324=1,INDEX(ChangeFactor!$O$6:$O$17,C1325),INDEX(ChangeFactor!$N$6:$N$17,C1325)),1,0)</f>
        <v/>
      </c>
      <c r="H1325" s="12">
        <f>IF(G1325=1,GAMMA.INV(Data!W1325,INDEX(ChangeFactor!$R$6:$R$17,C1325),INDEX(ChangeFactor!$S$6:$S$17,C1325)),0)</f>
        <v/>
      </c>
      <c r="I1325" s="7">
        <f>NORM.S.INV(Data!X1325)</f>
        <v/>
      </c>
      <c r="J1325" s="7">
        <f>NORM.S.INV(Data!Y1325)</f>
        <v/>
      </c>
      <c r="K1325" s="7">
        <f>NORM.S.INV(Data!Z1325)</f>
        <v/>
      </c>
      <c r="L1325" s="7">
        <f>MAR1!$B$32*L1324+MAR1!$C$32*M1324+MAR1!$D$32*N1324+MAR1!$B$42*I1325+MAR1!$C$42*J1325+MAR1!$D$42*K1325</f>
        <v/>
      </c>
      <c r="M1325" s="7">
        <f>MAR1!$B$33*L1324+MAR1!$C$33*M1324+MAR1!$D$33*N1324+MAR1!$B$43*I1325+MAR1!$C$43*J1325+MAR1!$D$43*K1325</f>
        <v/>
      </c>
      <c r="N1325" s="7">
        <f>MAR1!$B$34*L1324+MAR1!$C$34*M1324+MAR1!$D$34*N1324+MAR1!$B$44*I1325+MAR1!$C$44*J1325+MAR1!$D$44*K1325</f>
        <v/>
      </c>
      <c r="O1325" s="12">
        <f>MAR1!$B$5+MAR1!$C$5*COS(2*PI()*B1325/365)+MAR1!$D$5*SIN(2*PI()*B1325/365)+IF(E1325=1,MAR1!$B$11+MAR1!$D$11*L1325,MAR1!$C$11+MAR1!$E$11*L1325)</f>
        <v/>
      </c>
      <c r="P1325" s="12">
        <f>MAR1!$B$6+MAR1!$C$6*COS(2*PI()*B1325/365)+MAR1!$D$6*SIN(2*PI()*B1325/365)+IF(E1325=1,MAR1!$B$12+MAR1!$D$12*M1325,MAR1!$C$12+MAR1!$E$12*M1325)</f>
        <v/>
      </c>
      <c r="Q1325" s="12">
        <f>MAR1!$B$7+MAR1!$C$7*COS(2*PI()*B1325/365)+MAR1!$D$7*SIN(2*PI()*B1325/365)+IF(E1325=1,MAR1!$B$13+MAR1!$D$13*N1325,MAR1!$C$13+MAR1!$E$13*N1325)</f>
        <v/>
      </c>
      <c r="R1325" s="12">
        <f>MAR1!$B$5+MAR1!$C$5*COS(2*PI()*B1325/365)+MAR1!$D$5*SIN(2*PI()*B1325/365)+INDEX(ChangeFactor!$F$6:$F$17,C1325)+IF(G1325=1,MAR1!$B$11+INDEX(ChangeFactor!$G$6:$G$17,C1325)*MAR1!$D$11*L1325,MAR1!$C$11+INDEX(ChangeFactor!$G$6:$G$17,C1325)*MAR1!$E$11*L1325)</f>
        <v/>
      </c>
    </row>
    <row r="1326">
      <c r="A1326" s="6">
        <f>Data!U1326</f>
        <v/>
      </c>
      <c r="B1326" s="6">
        <f>MOD(A1326-1,365)+1</f>
        <v/>
      </c>
      <c r="C1326" s="6">
        <f>MATCH(B1326,Markov!$C$6:$C$17,1)</f>
        <v/>
      </c>
      <c r="D1326" s="16">
        <f>Data!V1326</f>
        <v/>
      </c>
      <c r="E1326" s="6">
        <f>IF(D1326&lt;IF(E1325=1,INDEX(Markov!$I$6:$I$17,C1326),INDEX(Markov!$H$6:$H$17,C1326)),1,0)</f>
        <v/>
      </c>
      <c r="F1326" s="12">
        <f>IF(E1326=1,GAMMA.INV(Data!W1326,INDEX(Markov!$Q$6:$Q$17,C1326),INDEX(Markov!$R$6:$R$17,C1326)),0)</f>
        <v/>
      </c>
      <c r="G1326" s="6">
        <f>IF(D1326&lt;IF(G1325=1,INDEX(ChangeFactor!$O$6:$O$17,C1326),INDEX(ChangeFactor!$N$6:$N$17,C1326)),1,0)</f>
        <v/>
      </c>
      <c r="H1326" s="12">
        <f>IF(G1326=1,GAMMA.INV(Data!W1326,INDEX(ChangeFactor!$R$6:$R$17,C1326),INDEX(ChangeFactor!$S$6:$S$17,C1326)),0)</f>
        <v/>
      </c>
      <c r="I1326" s="7">
        <f>NORM.S.INV(Data!X1326)</f>
        <v/>
      </c>
      <c r="J1326" s="7">
        <f>NORM.S.INV(Data!Y1326)</f>
        <v/>
      </c>
      <c r="K1326" s="7">
        <f>NORM.S.INV(Data!Z1326)</f>
        <v/>
      </c>
      <c r="L1326" s="7">
        <f>MAR1!$B$32*L1325+MAR1!$C$32*M1325+MAR1!$D$32*N1325+MAR1!$B$42*I1326+MAR1!$C$42*J1326+MAR1!$D$42*K1326</f>
        <v/>
      </c>
      <c r="M1326" s="7">
        <f>MAR1!$B$33*L1325+MAR1!$C$33*M1325+MAR1!$D$33*N1325+MAR1!$B$43*I1326+MAR1!$C$43*J1326+MAR1!$D$43*K1326</f>
        <v/>
      </c>
      <c r="N1326" s="7">
        <f>MAR1!$B$34*L1325+MAR1!$C$34*M1325+MAR1!$D$34*N1325+MAR1!$B$44*I1326+MAR1!$C$44*J1326+MAR1!$D$44*K1326</f>
        <v/>
      </c>
      <c r="O1326" s="12">
        <f>MAR1!$B$5+MAR1!$C$5*COS(2*PI()*B1326/365)+MAR1!$D$5*SIN(2*PI()*B1326/365)+IF(E1326=1,MAR1!$B$11+MAR1!$D$11*L1326,MAR1!$C$11+MAR1!$E$11*L1326)</f>
        <v/>
      </c>
      <c r="P1326" s="12">
        <f>MAR1!$B$6+MAR1!$C$6*COS(2*PI()*B1326/365)+MAR1!$D$6*SIN(2*PI()*B1326/365)+IF(E1326=1,MAR1!$B$12+MAR1!$D$12*M1326,MAR1!$C$12+MAR1!$E$12*M1326)</f>
        <v/>
      </c>
      <c r="Q1326" s="12">
        <f>MAR1!$B$7+MAR1!$C$7*COS(2*PI()*B1326/365)+MAR1!$D$7*SIN(2*PI()*B1326/365)+IF(E1326=1,MAR1!$B$13+MAR1!$D$13*N1326,MAR1!$C$13+MAR1!$E$13*N1326)</f>
        <v/>
      </c>
      <c r="R1326" s="12">
        <f>MAR1!$B$5+MAR1!$C$5*COS(2*PI()*B1326/365)+MAR1!$D$5*SIN(2*PI()*B1326/365)+INDEX(ChangeFactor!$F$6:$F$17,C1326)+IF(G1326=1,MAR1!$B$11+INDEX(ChangeFactor!$G$6:$G$17,C1326)*MAR1!$D$11*L1326,MAR1!$C$11+INDEX(ChangeFactor!$G$6:$G$17,C1326)*MAR1!$E$11*L1326)</f>
        <v/>
      </c>
    </row>
    <row r="1327">
      <c r="A1327" s="6">
        <f>Data!U1327</f>
        <v/>
      </c>
      <c r="B1327" s="6">
        <f>MOD(A1327-1,365)+1</f>
        <v/>
      </c>
      <c r="C1327" s="6">
        <f>MATCH(B1327,Markov!$C$6:$C$17,1)</f>
        <v/>
      </c>
      <c r="D1327" s="16">
        <f>Data!V1327</f>
        <v/>
      </c>
      <c r="E1327" s="6">
        <f>IF(D1327&lt;IF(E1326=1,INDEX(Markov!$I$6:$I$17,C1327),INDEX(Markov!$H$6:$H$17,C1327)),1,0)</f>
        <v/>
      </c>
      <c r="F1327" s="12">
        <f>IF(E1327=1,GAMMA.INV(Data!W1327,INDEX(Markov!$Q$6:$Q$17,C1327),INDEX(Markov!$R$6:$R$17,C1327)),0)</f>
        <v/>
      </c>
      <c r="G1327" s="6">
        <f>IF(D1327&lt;IF(G1326=1,INDEX(ChangeFactor!$O$6:$O$17,C1327),INDEX(ChangeFactor!$N$6:$N$17,C1327)),1,0)</f>
        <v/>
      </c>
      <c r="H1327" s="12">
        <f>IF(G1327=1,GAMMA.INV(Data!W1327,INDEX(ChangeFactor!$R$6:$R$17,C1327),INDEX(ChangeFactor!$S$6:$S$17,C1327)),0)</f>
        <v/>
      </c>
      <c r="I1327" s="7">
        <f>NORM.S.INV(Data!X1327)</f>
        <v/>
      </c>
      <c r="J1327" s="7">
        <f>NORM.S.INV(Data!Y1327)</f>
        <v/>
      </c>
      <c r="K1327" s="7">
        <f>NORM.S.INV(Data!Z1327)</f>
        <v/>
      </c>
      <c r="L1327" s="7">
        <f>MAR1!$B$32*L1326+MAR1!$C$32*M1326+MAR1!$D$32*N1326+MAR1!$B$42*I1327+MAR1!$C$42*J1327+MAR1!$D$42*K1327</f>
        <v/>
      </c>
      <c r="M1327" s="7">
        <f>MAR1!$B$33*L1326+MAR1!$C$33*M1326+MAR1!$D$33*N1326+MAR1!$B$43*I1327+MAR1!$C$43*J1327+MAR1!$D$43*K1327</f>
        <v/>
      </c>
      <c r="N1327" s="7">
        <f>MAR1!$B$34*L1326+MAR1!$C$34*M1326+MAR1!$D$34*N1326+MAR1!$B$44*I1327+MAR1!$C$44*J1327+MAR1!$D$44*K1327</f>
        <v/>
      </c>
      <c r="O1327" s="12">
        <f>MAR1!$B$5+MAR1!$C$5*COS(2*PI()*B1327/365)+MAR1!$D$5*SIN(2*PI()*B1327/365)+IF(E1327=1,MAR1!$B$11+MAR1!$D$11*L1327,MAR1!$C$11+MAR1!$E$11*L1327)</f>
        <v/>
      </c>
      <c r="P1327" s="12">
        <f>MAR1!$B$6+MAR1!$C$6*COS(2*PI()*B1327/365)+MAR1!$D$6*SIN(2*PI()*B1327/365)+IF(E1327=1,MAR1!$B$12+MAR1!$D$12*M1327,MAR1!$C$12+MAR1!$E$12*M1327)</f>
        <v/>
      </c>
      <c r="Q1327" s="12">
        <f>MAR1!$B$7+MAR1!$C$7*COS(2*PI()*B1327/365)+MAR1!$D$7*SIN(2*PI()*B1327/365)+IF(E1327=1,MAR1!$B$13+MAR1!$D$13*N1327,MAR1!$C$13+MAR1!$E$13*N1327)</f>
        <v/>
      </c>
      <c r="R1327" s="12">
        <f>MAR1!$B$5+MAR1!$C$5*COS(2*PI()*B1327/365)+MAR1!$D$5*SIN(2*PI()*B1327/365)+INDEX(ChangeFactor!$F$6:$F$17,C1327)+IF(G1327=1,MAR1!$B$11+INDEX(ChangeFactor!$G$6:$G$17,C1327)*MAR1!$D$11*L1327,MAR1!$C$11+INDEX(ChangeFactor!$G$6:$G$17,C1327)*MAR1!$E$11*L1327)</f>
        <v/>
      </c>
    </row>
    <row r="1328">
      <c r="A1328" s="6">
        <f>Data!U1328</f>
        <v/>
      </c>
      <c r="B1328" s="6">
        <f>MOD(A1328-1,365)+1</f>
        <v/>
      </c>
      <c r="C1328" s="6">
        <f>MATCH(B1328,Markov!$C$6:$C$17,1)</f>
        <v/>
      </c>
      <c r="D1328" s="16">
        <f>Data!V1328</f>
        <v/>
      </c>
      <c r="E1328" s="6">
        <f>IF(D1328&lt;IF(E1327=1,INDEX(Markov!$I$6:$I$17,C1328),INDEX(Markov!$H$6:$H$17,C1328)),1,0)</f>
        <v/>
      </c>
      <c r="F1328" s="12">
        <f>IF(E1328=1,GAMMA.INV(Data!W1328,INDEX(Markov!$Q$6:$Q$17,C1328),INDEX(Markov!$R$6:$R$17,C1328)),0)</f>
        <v/>
      </c>
      <c r="G1328" s="6">
        <f>IF(D1328&lt;IF(G1327=1,INDEX(ChangeFactor!$O$6:$O$17,C1328),INDEX(ChangeFactor!$N$6:$N$17,C1328)),1,0)</f>
        <v/>
      </c>
      <c r="H1328" s="12">
        <f>IF(G1328=1,GAMMA.INV(Data!W1328,INDEX(ChangeFactor!$R$6:$R$17,C1328),INDEX(ChangeFactor!$S$6:$S$17,C1328)),0)</f>
        <v/>
      </c>
      <c r="I1328" s="7">
        <f>NORM.S.INV(Data!X1328)</f>
        <v/>
      </c>
      <c r="J1328" s="7">
        <f>NORM.S.INV(Data!Y1328)</f>
        <v/>
      </c>
      <c r="K1328" s="7">
        <f>NORM.S.INV(Data!Z1328)</f>
        <v/>
      </c>
      <c r="L1328" s="7">
        <f>MAR1!$B$32*L1327+MAR1!$C$32*M1327+MAR1!$D$32*N1327+MAR1!$B$42*I1328+MAR1!$C$42*J1328+MAR1!$D$42*K1328</f>
        <v/>
      </c>
      <c r="M1328" s="7">
        <f>MAR1!$B$33*L1327+MAR1!$C$33*M1327+MAR1!$D$33*N1327+MAR1!$B$43*I1328+MAR1!$C$43*J1328+MAR1!$D$43*K1328</f>
        <v/>
      </c>
      <c r="N1328" s="7">
        <f>MAR1!$B$34*L1327+MAR1!$C$34*M1327+MAR1!$D$34*N1327+MAR1!$B$44*I1328+MAR1!$C$44*J1328+MAR1!$D$44*K1328</f>
        <v/>
      </c>
      <c r="O1328" s="12">
        <f>MAR1!$B$5+MAR1!$C$5*COS(2*PI()*B1328/365)+MAR1!$D$5*SIN(2*PI()*B1328/365)+IF(E1328=1,MAR1!$B$11+MAR1!$D$11*L1328,MAR1!$C$11+MAR1!$E$11*L1328)</f>
        <v/>
      </c>
      <c r="P1328" s="12">
        <f>MAR1!$B$6+MAR1!$C$6*COS(2*PI()*B1328/365)+MAR1!$D$6*SIN(2*PI()*B1328/365)+IF(E1328=1,MAR1!$B$12+MAR1!$D$12*M1328,MAR1!$C$12+MAR1!$E$12*M1328)</f>
        <v/>
      </c>
      <c r="Q1328" s="12">
        <f>MAR1!$B$7+MAR1!$C$7*COS(2*PI()*B1328/365)+MAR1!$D$7*SIN(2*PI()*B1328/365)+IF(E1328=1,MAR1!$B$13+MAR1!$D$13*N1328,MAR1!$C$13+MAR1!$E$13*N1328)</f>
        <v/>
      </c>
      <c r="R1328" s="12">
        <f>MAR1!$B$5+MAR1!$C$5*COS(2*PI()*B1328/365)+MAR1!$D$5*SIN(2*PI()*B1328/365)+INDEX(ChangeFactor!$F$6:$F$17,C1328)+IF(G1328=1,MAR1!$B$11+INDEX(ChangeFactor!$G$6:$G$17,C1328)*MAR1!$D$11*L1328,MAR1!$C$11+INDEX(ChangeFactor!$G$6:$G$17,C1328)*MAR1!$E$11*L1328)</f>
        <v/>
      </c>
    </row>
    <row r="1329">
      <c r="A1329" s="6">
        <f>Data!U1329</f>
        <v/>
      </c>
      <c r="B1329" s="6">
        <f>MOD(A1329-1,365)+1</f>
        <v/>
      </c>
      <c r="C1329" s="6">
        <f>MATCH(B1329,Markov!$C$6:$C$17,1)</f>
        <v/>
      </c>
      <c r="D1329" s="16">
        <f>Data!V1329</f>
        <v/>
      </c>
      <c r="E1329" s="6">
        <f>IF(D1329&lt;IF(E1328=1,INDEX(Markov!$I$6:$I$17,C1329),INDEX(Markov!$H$6:$H$17,C1329)),1,0)</f>
        <v/>
      </c>
      <c r="F1329" s="12">
        <f>IF(E1329=1,GAMMA.INV(Data!W1329,INDEX(Markov!$Q$6:$Q$17,C1329),INDEX(Markov!$R$6:$R$17,C1329)),0)</f>
        <v/>
      </c>
      <c r="G1329" s="6">
        <f>IF(D1329&lt;IF(G1328=1,INDEX(ChangeFactor!$O$6:$O$17,C1329),INDEX(ChangeFactor!$N$6:$N$17,C1329)),1,0)</f>
        <v/>
      </c>
      <c r="H1329" s="12">
        <f>IF(G1329=1,GAMMA.INV(Data!W1329,INDEX(ChangeFactor!$R$6:$R$17,C1329),INDEX(ChangeFactor!$S$6:$S$17,C1329)),0)</f>
        <v/>
      </c>
      <c r="I1329" s="7">
        <f>NORM.S.INV(Data!X1329)</f>
        <v/>
      </c>
      <c r="J1329" s="7">
        <f>NORM.S.INV(Data!Y1329)</f>
        <v/>
      </c>
      <c r="K1329" s="7">
        <f>NORM.S.INV(Data!Z1329)</f>
        <v/>
      </c>
      <c r="L1329" s="7">
        <f>MAR1!$B$32*L1328+MAR1!$C$32*M1328+MAR1!$D$32*N1328+MAR1!$B$42*I1329+MAR1!$C$42*J1329+MAR1!$D$42*K1329</f>
        <v/>
      </c>
      <c r="M1329" s="7">
        <f>MAR1!$B$33*L1328+MAR1!$C$33*M1328+MAR1!$D$33*N1328+MAR1!$B$43*I1329+MAR1!$C$43*J1329+MAR1!$D$43*K1329</f>
        <v/>
      </c>
      <c r="N1329" s="7">
        <f>MAR1!$B$34*L1328+MAR1!$C$34*M1328+MAR1!$D$34*N1328+MAR1!$B$44*I1329+MAR1!$C$44*J1329+MAR1!$D$44*K1329</f>
        <v/>
      </c>
      <c r="O1329" s="12">
        <f>MAR1!$B$5+MAR1!$C$5*COS(2*PI()*B1329/365)+MAR1!$D$5*SIN(2*PI()*B1329/365)+IF(E1329=1,MAR1!$B$11+MAR1!$D$11*L1329,MAR1!$C$11+MAR1!$E$11*L1329)</f>
        <v/>
      </c>
      <c r="P1329" s="12">
        <f>MAR1!$B$6+MAR1!$C$6*COS(2*PI()*B1329/365)+MAR1!$D$6*SIN(2*PI()*B1329/365)+IF(E1329=1,MAR1!$B$12+MAR1!$D$12*M1329,MAR1!$C$12+MAR1!$E$12*M1329)</f>
        <v/>
      </c>
      <c r="Q1329" s="12">
        <f>MAR1!$B$7+MAR1!$C$7*COS(2*PI()*B1329/365)+MAR1!$D$7*SIN(2*PI()*B1329/365)+IF(E1329=1,MAR1!$B$13+MAR1!$D$13*N1329,MAR1!$C$13+MAR1!$E$13*N1329)</f>
        <v/>
      </c>
      <c r="R1329" s="12">
        <f>MAR1!$B$5+MAR1!$C$5*COS(2*PI()*B1329/365)+MAR1!$D$5*SIN(2*PI()*B1329/365)+INDEX(ChangeFactor!$F$6:$F$17,C1329)+IF(G1329=1,MAR1!$B$11+INDEX(ChangeFactor!$G$6:$G$17,C1329)*MAR1!$D$11*L1329,MAR1!$C$11+INDEX(ChangeFactor!$G$6:$G$17,C1329)*MAR1!$E$11*L1329)</f>
        <v/>
      </c>
    </row>
    <row r="1330">
      <c r="A1330" s="6">
        <f>Data!U1330</f>
        <v/>
      </c>
      <c r="B1330" s="6">
        <f>MOD(A1330-1,365)+1</f>
        <v/>
      </c>
      <c r="C1330" s="6">
        <f>MATCH(B1330,Markov!$C$6:$C$17,1)</f>
        <v/>
      </c>
      <c r="D1330" s="16">
        <f>Data!V1330</f>
        <v/>
      </c>
      <c r="E1330" s="6">
        <f>IF(D1330&lt;IF(E1329=1,INDEX(Markov!$I$6:$I$17,C1330),INDEX(Markov!$H$6:$H$17,C1330)),1,0)</f>
        <v/>
      </c>
      <c r="F1330" s="12">
        <f>IF(E1330=1,GAMMA.INV(Data!W1330,INDEX(Markov!$Q$6:$Q$17,C1330),INDEX(Markov!$R$6:$R$17,C1330)),0)</f>
        <v/>
      </c>
      <c r="G1330" s="6">
        <f>IF(D1330&lt;IF(G1329=1,INDEX(ChangeFactor!$O$6:$O$17,C1330),INDEX(ChangeFactor!$N$6:$N$17,C1330)),1,0)</f>
        <v/>
      </c>
      <c r="H1330" s="12">
        <f>IF(G1330=1,GAMMA.INV(Data!W1330,INDEX(ChangeFactor!$R$6:$R$17,C1330),INDEX(ChangeFactor!$S$6:$S$17,C1330)),0)</f>
        <v/>
      </c>
      <c r="I1330" s="7">
        <f>NORM.S.INV(Data!X1330)</f>
        <v/>
      </c>
      <c r="J1330" s="7">
        <f>NORM.S.INV(Data!Y1330)</f>
        <v/>
      </c>
      <c r="K1330" s="7">
        <f>NORM.S.INV(Data!Z1330)</f>
        <v/>
      </c>
      <c r="L1330" s="7">
        <f>MAR1!$B$32*L1329+MAR1!$C$32*M1329+MAR1!$D$32*N1329+MAR1!$B$42*I1330+MAR1!$C$42*J1330+MAR1!$D$42*K1330</f>
        <v/>
      </c>
      <c r="M1330" s="7">
        <f>MAR1!$B$33*L1329+MAR1!$C$33*M1329+MAR1!$D$33*N1329+MAR1!$B$43*I1330+MAR1!$C$43*J1330+MAR1!$D$43*K1330</f>
        <v/>
      </c>
      <c r="N1330" s="7">
        <f>MAR1!$B$34*L1329+MAR1!$C$34*M1329+MAR1!$D$34*N1329+MAR1!$B$44*I1330+MAR1!$C$44*J1330+MAR1!$D$44*K1330</f>
        <v/>
      </c>
      <c r="O1330" s="12">
        <f>MAR1!$B$5+MAR1!$C$5*COS(2*PI()*B1330/365)+MAR1!$D$5*SIN(2*PI()*B1330/365)+IF(E1330=1,MAR1!$B$11+MAR1!$D$11*L1330,MAR1!$C$11+MAR1!$E$11*L1330)</f>
        <v/>
      </c>
      <c r="P1330" s="12">
        <f>MAR1!$B$6+MAR1!$C$6*COS(2*PI()*B1330/365)+MAR1!$D$6*SIN(2*PI()*B1330/365)+IF(E1330=1,MAR1!$B$12+MAR1!$D$12*M1330,MAR1!$C$12+MAR1!$E$12*M1330)</f>
        <v/>
      </c>
      <c r="Q1330" s="12">
        <f>MAR1!$B$7+MAR1!$C$7*COS(2*PI()*B1330/365)+MAR1!$D$7*SIN(2*PI()*B1330/365)+IF(E1330=1,MAR1!$B$13+MAR1!$D$13*N1330,MAR1!$C$13+MAR1!$E$13*N1330)</f>
        <v/>
      </c>
      <c r="R1330" s="12">
        <f>MAR1!$B$5+MAR1!$C$5*COS(2*PI()*B1330/365)+MAR1!$D$5*SIN(2*PI()*B1330/365)+INDEX(ChangeFactor!$F$6:$F$17,C1330)+IF(G1330=1,MAR1!$B$11+INDEX(ChangeFactor!$G$6:$G$17,C1330)*MAR1!$D$11*L1330,MAR1!$C$11+INDEX(ChangeFactor!$G$6:$G$17,C1330)*MAR1!$E$11*L1330)</f>
        <v/>
      </c>
    </row>
    <row r="1331">
      <c r="A1331" s="6">
        <f>Data!U1331</f>
        <v/>
      </c>
      <c r="B1331" s="6">
        <f>MOD(A1331-1,365)+1</f>
        <v/>
      </c>
      <c r="C1331" s="6">
        <f>MATCH(B1331,Markov!$C$6:$C$17,1)</f>
        <v/>
      </c>
      <c r="D1331" s="16">
        <f>Data!V1331</f>
        <v/>
      </c>
      <c r="E1331" s="6">
        <f>IF(D1331&lt;IF(E1330=1,INDEX(Markov!$I$6:$I$17,C1331),INDEX(Markov!$H$6:$H$17,C1331)),1,0)</f>
        <v/>
      </c>
      <c r="F1331" s="12">
        <f>IF(E1331=1,GAMMA.INV(Data!W1331,INDEX(Markov!$Q$6:$Q$17,C1331),INDEX(Markov!$R$6:$R$17,C1331)),0)</f>
        <v/>
      </c>
      <c r="G1331" s="6">
        <f>IF(D1331&lt;IF(G1330=1,INDEX(ChangeFactor!$O$6:$O$17,C1331),INDEX(ChangeFactor!$N$6:$N$17,C1331)),1,0)</f>
        <v/>
      </c>
      <c r="H1331" s="12">
        <f>IF(G1331=1,GAMMA.INV(Data!W1331,INDEX(ChangeFactor!$R$6:$R$17,C1331),INDEX(ChangeFactor!$S$6:$S$17,C1331)),0)</f>
        <v/>
      </c>
      <c r="I1331" s="7">
        <f>NORM.S.INV(Data!X1331)</f>
        <v/>
      </c>
      <c r="J1331" s="7">
        <f>NORM.S.INV(Data!Y1331)</f>
        <v/>
      </c>
      <c r="K1331" s="7">
        <f>NORM.S.INV(Data!Z1331)</f>
        <v/>
      </c>
      <c r="L1331" s="7">
        <f>MAR1!$B$32*L1330+MAR1!$C$32*M1330+MAR1!$D$32*N1330+MAR1!$B$42*I1331+MAR1!$C$42*J1331+MAR1!$D$42*K1331</f>
        <v/>
      </c>
      <c r="M1331" s="7">
        <f>MAR1!$B$33*L1330+MAR1!$C$33*M1330+MAR1!$D$33*N1330+MAR1!$B$43*I1331+MAR1!$C$43*J1331+MAR1!$D$43*K1331</f>
        <v/>
      </c>
      <c r="N1331" s="7">
        <f>MAR1!$B$34*L1330+MAR1!$C$34*M1330+MAR1!$D$34*N1330+MAR1!$B$44*I1331+MAR1!$C$44*J1331+MAR1!$D$44*K1331</f>
        <v/>
      </c>
      <c r="O1331" s="12">
        <f>MAR1!$B$5+MAR1!$C$5*COS(2*PI()*B1331/365)+MAR1!$D$5*SIN(2*PI()*B1331/365)+IF(E1331=1,MAR1!$B$11+MAR1!$D$11*L1331,MAR1!$C$11+MAR1!$E$11*L1331)</f>
        <v/>
      </c>
      <c r="P1331" s="12">
        <f>MAR1!$B$6+MAR1!$C$6*COS(2*PI()*B1331/365)+MAR1!$D$6*SIN(2*PI()*B1331/365)+IF(E1331=1,MAR1!$B$12+MAR1!$D$12*M1331,MAR1!$C$12+MAR1!$E$12*M1331)</f>
        <v/>
      </c>
      <c r="Q1331" s="12">
        <f>MAR1!$B$7+MAR1!$C$7*COS(2*PI()*B1331/365)+MAR1!$D$7*SIN(2*PI()*B1331/365)+IF(E1331=1,MAR1!$B$13+MAR1!$D$13*N1331,MAR1!$C$13+MAR1!$E$13*N1331)</f>
        <v/>
      </c>
      <c r="R1331" s="12">
        <f>MAR1!$B$5+MAR1!$C$5*COS(2*PI()*B1331/365)+MAR1!$D$5*SIN(2*PI()*B1331/365)+INDEX(ChangeFactor!$F$6:$F$17,C1331)+IF(G1331=1,MAR1!$B$11+INDEX(ChangeFactor!$G$6:$G$17,C1331)*MAR1!$D$11*L1331,MAR1!$C$11+INDEX(ChangeFactor!$G$6:$G$17,C1331)*MAR1!$E$11*L1331)</f>
        <v/>
      </c>
    </row>
    <row r="1332">
      <c r="A1332" s="6">
        <f>Data!U1332</f>
        <v/>
      </c>
      <c r="B1332" s="6">
        <f>MOD(A1332-1,365)+1</f>
        <v/>
      </c>
      <c r="C1332" s="6">
        <f>MATCH(B1332,Markov!$C$6:$C$17,1)</f>
        <v/>
      </c>
      <c r="D1332" s="16">
        <f>Data!V1332</f>
        <v/>
      </c>
      <c r="E1332" s="6">
        <f>IF(D1332&lt;IF(E1331=1,INDEX(Markov!$I$6:$I$17,C1332),INDEX(Markov!$H$6:$H$17,C1332)),1,0)</f>
        <v/>
      </c>
      <c r="F1332" s="12">
        <f>IF(E1332=1,GAMMA.INV(Data!W1332,INDEX(Markov!$Q$6:$Q$17,C1332),INDEX(Markov!$R$6:$R$17,C1332)),0)</f>
        <v/>
      </c>
      <c r="G1332" s="6">
        <f>IF(D1332&lt;IF(G1331=1,INDEX(ChangeFactor!$O$6:$O$17,C1332),INDEX(ChangeFactor!$N$6:$N$17,C1332)),1,0)</f>
        <v/>
      </c>
      <c r="H1332" s="12">
        <f>IF(G1332=1,GAMMA.INV(Data!W1332,INDEX(ChangeFactor!$R$6:$R$17,C1332),INDEX(ChangeFactor!$S$6:$S$17,C1332)),0)</f>
        <v/>
      </c>
      <c r="I1332" s="7">
        <f>NORM.S.INV(Data!X1332)</f>
        <v/>
      </c>
      <c r="J1332" s="7">
        <f>NORM.S.INV(Data!Y1332)</f>
        <v/>
      </c>
      <c r="K1332" s="7">
        <f>NORM.S.INV(Data!Z1332)</f>
        <v/>
      </c>
      <c r="L1332" s="7">
        <f>MAR1!$B$32*L1331+MAR1!$C$32*M1331+MAR1!$D$32*N1331+MAR1!$B$42*I1332+MAR1!$C$42*J1332+MAR1!$D$42*K1332</f>
        <v/>
      </c>
      <c r="M1332" s="7">
        <f>MAR1!$B$33*L1331+MAR1!$C$33*M1331+MAR1!$D$33*N1331+MAR1!$B$43*I1332+MAR1!$C$43*J1332+MAR1!$D$43*K1332</f>
        <v/>
      </c>
      <c r="N1332" s="7">
        <f>MAR1!$B$34*L1331+MAR1!$C$34*M1331+MAR1!$D$34*N1331+MAR1!$B$44*I1332+MAR1!$C$44*J1332+MAR1!$D$44*K1332</f>
        <v/>
      </c>
      <c r="O1332" s="12">
        <f>MAR1!$B$5+MAR1!$C$5*COS(2*PI()*B1332/365)+MAR1!$D$5*SIN(2*PI()*B1332/365)+IF(E1332=1,MAR1!$B$11+MAR1!$D$11*L1332,MAR1!$C$11+MAR1!$E$11*L1332)</f>
        <v/>
      </c>
      <c r="P1332" s="12">
        <f>MAR1!$B$6+MAR1!$C$6*COS(2*PI()*B1332/365)+MAR1!$D$6*SIN(2*PI()*B1332/365)+IF(E1332=1,MAR1!$B$12+MAR1!$D$12*M1332,MAR1!$C$12+MAR1!$E$12*M1332)</f>
        <v/>
      </c>
      <c r="Q1332" s="12">
        <f>MAR1!$B$7+MAR1!$C$7*COS(2*PI()*B1332/365)+MAR1!$D$7*SIN(2*PI()*B1332/365)+IF(E1332=1,MAR1!$B$13+MAR1!$D$13*N1332,MAR1!$C$13+MAR1!$E$13*N1332)</f>
        <v/>
      </c>
      <c r="R1332" s="12">
        <f>MAR1!$B$5+MAR1!$C$5*COS(2*PI()*B1332/365)+MAR1!$D$5*SIN(2*PI()*B1332/365)+INDEX(ChangeFactor!$F$6:$F$17,C1332)+IF(G1332=1,MAR1!$B$11+INDEX(ChangeFactor!$G$6:$G$17,C1332)*MAR1!$D$11*L1332,MAR1!$C$11+INDEX(ChangeFactor!$G$6:$G$17,C1332)*MAR1!$E$11*L1332)</f>
        <v/>
      </c>
    </row>
    <row r="1333">
      <c r="A1333" s="6">
        <f>Data!U1333</f>
        <v/>
      </c>
      <c r="B1333" s="6">
        <f>MOD(A1333-1,365)+1</f>
        <v/>
      </c>
      <c r="C1333" s="6">
        <f>MATCH(B1333,Markov!$C$6:$C$17,1)</f>
        <v/>
      </c>
      <c r="D1333" s="16">
        <f>Data!V1333</f>
        <v/>
      </c>
      <c r="E1333" s="6">
        <f>IF(D1333&lt;IF(E1332=1,INDEX(Markov!$I$6:$I$17,C1333),INDEX(Markov!$H$6:$H$17,C1333)),1,0)</f>
        <v/>
      </c>
      <c r="F1333" s="12">
        <f>IF(E1333=1,GAMMA.INV(Data!W1333,INDEX(Markov!$Q$6:$Q$17,C1333),INDEX(Markov!$R$6:$R$17,C1333)),0)</f>
        <v/>
      </c>
      <c r="G1333" s="6">
        <f>IF(D1333&lt;IF(G1332=1,INDEX(ChangeFactor!$O$6:$O$17,C1333),INDEX(ChangeFactor!$N$6:$N$17,C1333)),1,0)</f>
        <v/>
      </c>
      <c r="H1333" s="12">
        <f>IF(G1333=1,GAMMA.INV(Data!W1333,INDEX(ChangeFactor!$R$6:$R$17,C1333),INDEX(ChangeFactor!$S$6:$S$17,C1333)),0)</f>
        <v/>
      </c>
      <c r="I1333" s="7">
        <f>NORM.S.INV(Data!X1333)</f>
        <v/>
      </c>
      <c r="J1333" s="7">
        <f>NORM.S.INV(Data!Y1333)</f>
        <v/>
      </c>
      <c r="K1333" s="7">
        <f>NORM.S.INV(Data!Z1333)</f>
        <v/>
      </c>
      <c r="L1333" s="7">
        <f>MAR1!$B$32*L1332+MAR1!$C$32*M1332+MAR1!$D$32*N1332+MAR1!$B$42*I1333+MAR1!$C$42*J1333+MAR1!$D$42*K1333</f>
        <v/>
      </c>
      <c r="M1333" s="7">
        <f>MAR1!$B$33*L1332+MAR1!$C$33*M1332+MAR1!$D$33*N1332+MAR1!$B$43*I1333+MAR1!$C$43*J1333+MAR1!$D$43*K1333</f>
        <v/>
      </c>
      <c r="N1333" s="7">
        <f>MAR1!$B$34*L1332+MAR1!$C$34*M1332+MAR1!$D$34*N1332+MAR1!$B$44*I1333+MAR1!$C$44*J1333+MAR1!$D$44*K1333</f>
        <v/>
      </c>
      <c r="O1333" s="12">
        <f>MAR1!$B$5+MAR1!$C$5*COS(2*PI()*B1333/365)+MAR1!$D$5*SIN(2*PI()*B1333/365)+IF(E1333=1,MAR1!$B$11+MAR1!$D$11*L1333,MAR1!$C$11+MAR1!$E$11*L1333)</f>
        <v/>
      </c>
      <c r="P1333" s="12">
        <f>MAR1!$B$6+MAR1!$C$6*COS(2*PI()*B1333/365)+MAR1!$D$6*SIN(2*PI()*B1333/365)+IF(E1333=1,MAR1!$B$12+MAR1!$D$12*M1333,MAR1!$C$12+MAR1!$E$12*M1333)</f>
        <v/>
      </c>
      <c r="Q1333" s="12">
        <f>MAR1!$B$7+MAR1!$C$7*COS(2*PI()*B1333/365)+MAR1!$D$7*SIN(2*PI()*B1333/365)+IF(E1333=1,MAR1!$B$13+MAR1!$D$13*N1333,MAR1!$C$13+MAR1!$E$13*N1333)</f>
        <v/>
      </c>
      <c r="R1333" s="12">
        <f>MAR1!$B$5+MAR1!$C$5*COS(2*PI()*B1333/365)+MAR1!$D$5*SIN(2*PI()*B1333/365)+INDEX(ChangeFactor!$F$6:$F$17,C1333)+IF(G1333=1,MAR1!$B$11+INDEX(ChangeFactor!$G$6:$G$17,C1333)*MAR1!$D$11*L1333,MAR1!$C$11+INDEX(ChangeFactor!$G$6:$G$17,C1333)*MAR1!$E$11*L1333)</f>
        <v/>
      </c>
    </row>
    <row r="1334">
      <c r="A1334" s="6">
        <f>Data!U1334</f>
        <v/>
      </c>
      <c r="B1334" s="6">
        <f>MOD(A1334-1,365)+1</f>
        <v/>
      </c>
      <c r="C1334" s="6">
        <f>MATCH(B1334,Markov!$C$6:$C$17,1)</f>
        <v/>
      </c>
      <c r="D1334" s="16">
        <f>Data!V1334</f>
        <v/>
      </c>
      <c r="E1334" s="6">
        <f>IF(D1334&lt;IF(E1333=1,INDEX(Markov!$I$6:$I$17,C1334),INDEX(Markov!$H$6:$H$17,C1334)),1,0)</f>
        <v/>
      </c>
      <c r="F1334" s="12">
        <f>IF(E1334=1,GAMMA.INV(Data!W1334,INDEX(Markov!$Q$6:$Q$17,C1334),INDEX(Markov!$R$6:$R$17,C1334)),0)</f>
        <v/>
      </c>
      <c r="G1334" s="6">
        <f>IF(D1334&lt;IF(G1333=1,INDEX(ChangeFactor!$O$6:$O$17,C1334),INDEX(ChangeFactor!$N$6:$N$17,C1334)),1,0)</f>
        <v/>
      </c>
      <c r="H1334" s="12">
        <f>IF(G1334=1,GAMMA.INV(Data!W1334,INDEX(ChangeFactor!$R$6:$R$17,C1334),INDEX(ChangeFactor!$S$6:$S$17,C1334)),0)</f>
        <v/>
      </c>
      <c r="I1334" s="7">
        <f>NORM.S.INV(Data!X1334)</f>
        <v/>
      </c>
      <c r="J1334" s="7">
        <f>NORM.S.INV(Data!Y1334)</f>
        <v/>
      </c>
      <c r="K1334" s="7">
        <f>NORM.S.INV(Data!Z1334)</f>
        <v/>
      </c>
      <c r="L1334" s="7">
        <f>MAR1!$B$32*L1333+MAR1!$C$32*M1333+MAR1!$D$32*N1333+MAR1!$B$42*I1334+MAR1!$C$42*J1334+MAR1!$D$42*K1334</f>
        <v/>
      </c>
      <c r="M1334" s="7">
        <f>MAR1!$B$33*L1333+MAR1!$C$33*M1333+MAR1!$D$33*N1333+MAR1!$B$43*I1334+MAR1!$C$43*J1334+MAR1!$D$43*K1334</f>
        <v/>
      </c>
      <c r="N1334" s="7">
        <f>MAR1!$B$34*L1333+MAR1!$C$34*M1333+MAR1!$D$34*N1333+MAR1!$B$44*I1334+MAR1!$C$44*J1334+MAR1!$D$44*K1334</f>
        <v/>
      </c>
      <c r="O1334" s="12">
        <f>MAR1!$B$5+MAR1!$C$5*COS(2*PI()*B1334/365)+MAR1!$D$5*SIN(2*PI()*B1334/365)+IF(E1334=1,MAR1!$B$11+MAR1!$D$11*L1334,MAR1!$C$11+MAR1!$E$11*L1334)</f>
        <v/>
      </c>
      <c r="P1334" s="12">
        <f>MAR1!$B$6+MAR1!$C$6*COS(2*PI()*B1334/365)+MAR1!$D$6*SIN(2*PI()*B1334/365)+IF(E1334=1,MAR1!$B$12+MAR1!$D$12*M1334,MAR1!$C$12+MAR1!$E$12*M1334)</f>
        <v/>
      </c>
      <c r="Q1334" s="12">
        <f>MAR1!$B$7+MAR1!$C$7*COS(2*PI()*B1334/365)+MAR1!$D$7*SIN(2*PI()*B1334/365)+IF(E1334=1,MAR1!$B$13+MAR1!$D$13*N1334,MAR1!$C$13+MAR1!$E$13*N1334)</f>
        <v/>
      </c>
      <c r="R1334" s="12">
        <f>MAR1!$B$5+MAR1!$C$5*COS(2*PI()*B1334/365)+MAR1!$D$5*SIN(2*PI()*B1334/365)+INDEX(ChangeFactor!$F$6:$F$17,C1334)+IF(G1334=1,MAR1!$B$11+INDEX(ChangeFactor!$G$6:$G$17,C1334)*MAR1!$D$11*L1334,MAR1!$C$11+INDEX(ChangeFactor!$G$6:$G$17,C1334)*MAR1!$E$11*L1334)</f>
        <v/>
      </c>
    </row>
    <row r="1335">
      <c r="A1335" s="6">
        <f>Data!U1335</f>
        <v/>
      </c>
      <c r="B1335" s="6">
        <f>MOD(A1335-1,365)+1</f>
        <v/>
      </c>
      <c r="C1335" s="6">
        <f>MATCH(B1335,Markov!$C$6:$C$17,1)</f>
        <v/>
      </c>
      <c r="D1335" s="16">
        <f>Data!V1335</f>
        <v/>
      </c>
      <c r="E1335" s="6">
        <f>IF(D1335&lt;IF(E1334=1,INDEX(Markov!$I$6:$I$17,C1335),INDEX(Markov!$H$6:$H$17,C1335)),1,0)</f>
        <v/>
      </c>
      <c r="F1335" s="12">
        <f>IF(E1335=1,GAMMA.INV(Data!W1335,INDEX(Markov!$Q$6:$Q$17,C1335),INDEX(Markov!$R$6:$R$17,C1335)),0)</f>
        <v/>
      </c>
      <c r="G1335" s="6">
        <f>IF(D1335&lt;IF(G1334=1,INDEX(ChangeFactor!$O$6:$O$17,C1335),INDEX(ChangeFactor!$N$6:$N$17,C1335)),1,0)</f>
        <v/>
      </c>
      <c r="H1335" s="12">
        <f>IF(G1335=1,GAMMA.INV(Data!W1335,INDEX(ChangeFactor!$R$6:$R$17,C1335),INDEX(ChangeFactor!$S$6:$S$17,C1335)),0)</f>
        <v/>
      </c>
      <c r="I1335" s="7">
        <f>NORM.S.INV(Data!X1335)</f>
        <v/>
      </c>
      <c r="J1335" s="7">
        <f>NORM.S.INV(Data!Y1335)</f>
        <v/>
      </c>
      <c r="K1335" s="7">
        <f>NORM.S.INV(Data!Z1335)</f>
        <v/>
      </c>
      <c r="L1335" s="7">
        <f>MAR1!$B$32*L1334+MAR1!$C$32*M1334+MAR1!$D$32*N1334+MAR1!$B$42*I1335+MAR1!$C$42*J1335+MAR1!$D$42*K1335</f>
        <v/>
      </c>
      <c r="M1335" s="7">
        <f>MAR1!$B$33*L1334+MAR1!$C$33*M1334+MAR1!$D$33*N1334+MAR1!$B$43*I1335+MAR1!$C$43*J1335+MAR1!$D$43*K1335</f>
        <v/>
      </c>
      <c r="N1335" s="7">
        <f>MAR1!$B$34*L1334+MAR1!$C$34*M1334+MAR1!$D$34*N1334+MAR1!$B$44*I1335+MAR1!$C$44*J1335+MAR1!$D$44*K1335</f>
        <v/>
      </c>
      <c r="O1335" s="12">
        <f>MAR1!$B$5+MAR1!$C$5*COS(2*PI()*B1335/365)+MAR1!$D$5*SIN(2*PI()*B1335/365)+IF(E1335=1,MAR1!$B$11+MAR1!$D$11*L1335,MAR1!$C$11+MAR1!$E$11*L1335)</f>
        <v/>
      </c>
      <c r="P1335" s="12">
        <f>MAR1!$B$6+MAR1!$C$6*COS(2*PI()*B1335/365)+MAR1!$D$6*SIN(2*PI()*B1335/365)+IF(E1335=1,MAR1!$B$12+MAR1!$D$12*M1335,MAR1!$C$12+MAR1!$E$12*M1335)</f>
        <v/>
      </c>
      <c r="Q1335" s="12">
        <f>MAR1!$B$7+MAR1!$C$7*COS(2*PI()*B1335/365)+MAR1!$D$7*SIN(2*PI()*B1335/365)+IF(E1335=1,MAR1!$B$13+MAR1!$D$13*N1335,MAR1!$C$13+MAR1!$E$13*N1335)</f>
        <v/>
      </c>
      <c r="R1335" s="12">
        <f>MAR1!$B$5+MAR1!$C$5*COS(2*PI()*B1335/365)+MAR1!$D$5*SIN(2*PI()*B1335/365)+INDEX(ChangeFactor!$F$6:$F$17,C1335)+IF(G1335=1,MAR1!$B$11+INDEX(ChangeFactor!$G$6:$G$17,C1335)*MAR1!$D$11*L1335,MAR1!$C$11+INDEX(ChangeFactor!$G$6:$G$17,C1335)*MAR1!$E$11*L1335)</f>
        <v/>
      </c>
    </row>
    <row r="1336">
      <c r="A1336" s="6">
        <f>Data!U1336</f>
        <v/>
      </c>
      <c r="B1336" s="6">
        <f>MOD(A1336-1,365)+1</f>
        <v/>
      </c>
      <c r="C1336" s="6">
        <f>MATCH(B1336,Markov!$C$6:$C$17,1)</f>
        <v/>
      </c>
      <c r="D1336" s="16">
        <f>Data!V1336</f>
        <v/>
      </c>
      <c r="E1336" s="6">
        <f>IF(D1336&lt;IF(E1335=1,INDEX(Markov!$I$6:$I$17,C1336),INDEX(Markov!$H$6:$H$17,C1336)),1,0)</f>
        <v/>
      </c>
      <c r="F1336" s="12">
        <f>IF(E1336=1,GAMMA.INV(Data!W1336,INDEX(Markov!$Q$6:$Q$17,C1336),INDEX(Markov!$R$6:$R$17,C1336)),0)</f>
        <v/>
      </c>
      <c r="G1336" s="6">
        <f>IF(D1336&lt;IF(G1335=1,INDEX(ChangeFactor!$O$6:$O$17,C1336),INDEX(ChangeFactor!$N$6:$N$17,C1336)),1,0)</f>
        <v/>
      </c>
      <c r="H1336" s="12">
        <f>IF(G1336=1,GAMMA.INV(Data!W1336,INDEX(ChangeFactor!$R$6:$R$17,C1336),INDEX(ChangeFactor!$S$6:$S$17,C1336)),0)</f>
        <v/>
      </c>
      <c r="I1336" s="7">
        <f>NORM.S.INV(Data!X1336)</f>
        <v/>
      </c>
      <c r="J1336" s="7">
        <f>NORM.S.INV(Data!Y1336)</f>
        <v/>
      </c>
      <c r="K1336" s="7">
        <f>NORM.S.INV(Data!Z1336)</f>
        <v/>
      </c>
      <c r="L1336" s="7">
        <f>MAR1!$B$32*L1335+MAR1!$C$32*M1335+MAR1!$D$32*N1335+MAR1!$B$42*I1336+MAR1!$C$42*J1336+MAR1!$D$42*K1336</f>
        <v/>
      </c>
      <c r="M1336" s="7">
        <f>MAR1!$B$33*L1335+MAR1!$C$33*M1335+MAR1!$D$33*N1335+MAR1!$B$43*I1336+MAR1!$C$43*J1336+MAR1!$D$43*K1336</f>
        <v/>
      </c>
      <c r="N1336" s="7">
        <f>MAR1!$B$34*L1335+MAR1!$C$34*M1335+MAR1!$D$34*N1335+MAR1!$B$44*I1336+MAR1!$C$44*J1336+MAR1!$D$44*K1336</f>
        <v/>
      </c>
      <c r="O1336" s="12">
        <f>MAR1!$B$5+MAR1!$C$5*COS(2*PI()*B1336/365)+MAR1!$D$5*SIN(2*PI()*B1336/365)+IF(E1336=1,MAR1!$B$11+MAR1!$D$11*L1336,MAR1!$C$11+MAR1!$E$11*L1336)</f>
        <v/>
      </c>
      <c r="P1336" s="12">
        <f>MAR1!$B$6+MAR1!$C$6*COS(2*PI()*B1336/365)+MAR1!$D$6*SIN(2*PI()*B1336/365)+IF(E1336=1,MAR1!$B$12+MAR1!$D$12*M1336,MAR1!$C$12+MAR1!$E$12*M1336)</f>
        <v/>
      </c>
      <c r="Q1336" s="12">
        <f>MAR1!$B$7+MAR1!$C$7*COS(2*PI()*B1336/365)+MAR1!$D$7*SIN(2*PI()*B1336/365)+IF(E1336=1,MAR1!$B$13+MAR1!$D$13*N1336,MAR1!$C$13+MAR1!$E$13*N1336)</f>
        <v/>
      </c>
      <c r="R1336" s="12">
        <f>MAR1!$B$5+MAR1!$C$5*COS(2*PI()*B1336/365)+MAR1!$D$5*SIN(2*PI()*B1336/365)+INDEX(ChangeFactor!$F$6:$F$17,C1336)+IF(G1336=1,MAR1!$B$11+INDEX(ChangeFactor!$G$6:$G$17,C1336)*MAR1!$D$11*L1336,MAR1!$C$11+INDEX(ChangeFactor!$G$6:$G$17,C1336)*MAR1!$E$11*L1336)</f>
        <v/>
      </c>
    </row>
    <row r="1337">
      <c r="A1337" s="6">
        <f>Data!U1337</f>
        <v/>
      </c>
      <c r="B1337" s="6">
        <f>MOD(A1337-1,365)+1</f>
        <v/>
      </c>
      <c r="C1337" s="6">
        <f>MATCH(B1337,Markov!$C$6:$C$17,1)</f>
        <v/>
      </c>
      <c r="D1337" s="16">
        <f>Data!V1337</f>
        <v/>
      </c>
      <c r="E1337" s="6">
        <f>IF(D1337&lt;IF(E1336=1,INDEX(Markov!$I$6:$I$17,C1337),INDEX(Markov!$H$6:$H$17,C1337)),1,0)</f>
        <v/>
      </c>
      <c r="F1337" s="12">
        <f>IF(E1337=1,GAMMA.INV(Data!W1337,INDEX(Markov!$Q$6:$Q$17,C1337),INDEX(Markov!$R$6:$R$17,C1337)),0)</f>
        <v/>
      </c>
      <c r="G1337" s="6">
        <f>IF(D1337&lt;IF(G1336=1,INDEX(ChangeFactor!$O$6:$O$17,C1337),INDEX(ChangeFactor!$N$6:$N$17,C1337)),1,0)</f>
        <v/>
      </c>
      <c r="H1337" s="12">
        <f>IF(G1337=1,GAMMA.INV(Data!W1337,INDEX(ChangeFactor!$R$6:$R$17,C1337),INDEX(ChangeFactor!$S$6:$S$17,C1337)),0)</f>
        <v/>
      </c>
      <c r="I1337" s="7">
        <f>NORM.S.INV(Data!X1337)</f>
        <v/>
      </c>
      <c r="J1337" s="7">
        <f>NORM.S.INV(Data!Y1337)</f>
        <v/>
      </c>
      <c r="K1337" s="7">
        <f>NORM.S.INV(Data!Z1337)</f>
        <v/>
      </c>
      <c r="L1337" s="7">
        <f>MAR1!$B$32*L1336+MAR1!$C$32*M1336+MAR1!$D$32*N1336+MAR1!$B$42*I1337+MAR1!$C$42*J1337+MAR1!$D$42*K1337</f>
        <v/>
      </c>
      <c r="M1337" s="7">
        <f>MAR1!$B$33*L1336+MAR1!$C$33*M1336+MAR1!$D$33*N1336+MAR1!$B$43*I1337+MAR1!$C$43*J1337+MAR1!$D$43*K1337</f>
        <v/>
      </c>
      <c r="N1337" s="7">
        <f>MAR1!$B$34*L1336+MAR1!$C$34*M1336+MAR1!$D$34*N1336+MAR1!$B$44*I1337+MAR1!$C$44*J1337+MAR1!$D$44*K1337</f>
        <v/>
      </c>
      <c r="O1337" s="12">
        <f>MAR1!$B$5+MAR1!$C$5*COS(2*PI()*B1337/365)+MAR1!$D$5*SIN(2*PI()*B1337/365)+IF(E1337=1,MAR1!$B$11+MAR1!$D$11*L1337,MAR1!$C$11+MAR1!$E$11*L1337)</f>
        <v/>
      </c>
      <c r="P1337" s="12">
        <f>MAR1!$B$6+MAR1!$C$6*COS(2*PI()*B1337/365)+MAR1!$D$6*SIN(2*PI()*B1337/365)+IF(E1337=1,MAR1!$B$12+MAR1!$D$12*M1337,MAR1!$C$12+MAR1!$E$12*M1337)</f>
        <v/>
      </c>
      <c r="Q1337" s="12">
        <f>MAR1!$B$7+MAR1!$C$7*COS(2*PI()*B1337/365)+MAR1!$D$7*SIN(2*PI()*B1337/365)+IF(E1337=1,MAR1!$B$13+MAR1!$D$13*N1337,MAR1!$C$13+MAR1!$E$13*N1337)</f>
        <v/>
      </c>
      <c r="R1337" s="12">
        <f>MAR1!$B$5+MAR1!$C$5*COS(2*PI()*B1337/365)+MAR1!$D$5*SIN(2*PI()*B1337/365)+INDEX(ChangeFactor!$F$6:$F$17,C1337)+IF(G1337=1,MAR1!$B$11+INDEX(ChangeFactor!$G$6:$G$17,C1337)*MAR1!$D$11*L1337,MAR1!$C$11+INDEX(ChangeFactor!$G$6:$G$17,C1337)*MAR1!$E$11*L1337)</f>
        <v/>
      </c>
    </row>
    <row r="1338">
      <c r="A1338" s="6">
        <f>Data!U1338</f>
        <v/>
      </c>
      <c r="B1338" s="6">
        <f>MOD(A1338-1,365)+1</f>
        <v/>
      </c>
      <c r="C1338" s="6">
        <f>MATCH(B1338,Markov!$C$6:$C$17,1)</f>
        <v/>
      </c>
      <c r="D1338" s="16">
        <f>Data!V1338</f>
        <v/>
      </c>
      <c r="E1338" s="6">
        <f>IF(D1338&lt;IF(E1337=1,INDEX(Markov!$I$6:$I$17,C1338),INDEX(Markov!$H$6:$H$17,C1338)),1,0)</f>
        <v/>
      </c>
      <c r="F1338" s="12">
        <f>IF(E1338=1,GAMMA.INV(Data!W1338,INDEX(Markov!$Q$6:$Q$17,C1338),INDEX(Markov!$R$6:$R$17,C1338)),0)</f>
        <v/>
      </c>
      <c r="G1338" s="6">
        <f>IF(D1338&lt;IF(G1337=1,INDEX(ChangeFactor!$O$6:$O$17,C1338),INDEX(ChangeFactor!$N$6:$N$17,C1338)),1,0)</f>
        <v/>
      </c>
      <c r="H1338" s="12">
        <f>IF(G1338=1,GAMMA.INV(Data!W1338,INDEX(ChangeFactor!$R$6:$R$17,C1338),INDEX(ChangeFactor!$S$6:$S$17,C1338)),0)</f>
        <v/>
      </c>
      <c r="I1338" s="7">
        <f>NORM.S.INV(Data!X1338)</f>
        <v/>
      </c>
      <c r="J1338" s="7">
        <f>NORM.S.INV(Data!Y1338)</f>
        <v/>
      </c>
      <c r="K1338" s="7">
        <f>NORM.S.INV(Data!Z1338)</f>
        <v/>
      </c>
      <c r="L1338" s="7">
        <f>MAR1!$B$32*L1337+MAR1!$C$32*M1337+MAR1!$D$32*N1337+MAR1!$B$42*I1338+MAR1!$C$42*J1338+MAR1!$D$42*K1338</f>
        <v/>
      </c>
      <c r="M1338" s="7">
        <f>MAR1!$B$33*L1337+MAR1!$C$33*M1337+MAR1!$D$33*N1337+MAR1!$B$43*I1338+MAR1!$C$43*J1338+MAR1!$D$43*K1338</f>
        <v/>
      </c>
      <c r="N1338" s="7">
        <f>MAR1!$B$34*L1337+MAR1!$C$34*M1337+MAR1!$D$34*N1337+MAR1!$B$44*I1338+MAR1!$C$44*J1338+MAR1!$D$44*K1338</f>
        <v/>
      </c>
      <c r="O1338" s="12">
        <f>MAR1!$B$5+MAR1!$C$5*COS(2*PI()*B1338/365)+MAR1!$D$5*SIN(2*PI()*B1338/365)+IF(E1338=1,MAR1!$B$11+MAR1!$D$11*L1338,MAR1!$C$11+MAR1!$E$11*L1338)</f>
        <v/>
      </c>
      <c r="P1338" s="12">
        <f>MAR1!$B$6+MAR1!$C$6*COS(2*PI()*B1338/365)+MAR1!$D$6*SIN(2*PI()*B1338/365)+IF(E1338=1,MAR1!$B$12+MAR1!$D$12*M1338,MAR1!$C$12+MAR1!$E$12*M1338)</f>
        <v/>
      </c>
      <c r="Q1338" s="12">
        <f>MAR1!$B$7+MAR1!$C$7*COS(2*PI()*B1338/365)+MAR1!$D$7*SIN(2*PI()*B1338/365)+IF(E1338=1,MAR1!$B$13+MAR1!$D$13*N1338,MAR1!$C$13+MAR1!$E$13*N1338)</f>
        <v/>
      </c>
      <c r="R1338" s="12">
        <f>MAR1!$B$5+MAR1!$C$5*COS(2*PI()*B1338/365)+MAR1!$D$5*SIN(2*PI()*B1338/365)+INDEX(ChangeFactor!$F$6:$F$17,C1338)+IF(G1338=1,MAR1!$B$11+INDEX(ChangeFactor!$G$6:$G$17,C1338)*MAR1!$D$11*L1338,MAR1!$C$11+INDEX(ChangeFactor!$G$6:$G$17,C1338)*MAR1!$E$11*L1338)</f>
        <v/>
      </c>
    </row>
    <row r="1339">
      <c r="A1339" s="6">
        <f>Data!U1339</f>
        <v/>
      </c>
      <c r="B1339" s="6">
        <f>MOD(A1339-1,365)+1</f>
        <v/>
      </c>
      <c r="C1339" s="6">
        <f>MATCH(B1339,Markov!$C$6:$C$17,1)</f>
        <v/>
      </c>
      <c r="D1339" s="16">
        <f>Data!V1339</f>
        <v/>
      </c>
      <c r="E1339" s="6">
        <f>IF(D1339&lt;IF(E1338=1,INDEX(Markov!$I$6:$I$17,C1339),INDEX(Markov!$H$6:$H$17,C1339)),1,0)</f>
        <v/>
      </c>
      <c r="F1339" s="12">
        <f>IF(E1339=1,GAMMA.INV(Data!W1339,INDEX(Markov!$Q$6:$Q$17,C1339),INDEX(Markov!$R$6:$R$17,C1339)),0)</f>
        <v/>
      </c>
      <c r="G1339" s="6">
        <f>IF(D1339&lt;IF(G1338=1,INDEX(ChangeFactor!$O$6:$O$17,C1339),INDEX(ChangeFactor!$N$6:$N$17,C1339)),1,0)</f>
        <v/>
      </c>
      <c r="H1339" s="12">
        <f>IF(G1339=1,GAMMA.INV(Data!W1339,INDEX(ChangeFactor!$R$6:$R$17,C1339),INDEX(ChangeFactor!$S$6:$S$17,C1339)),0)</f>
        <v/>
      </c>
      <c r="I1339" s="7">
        <f>NORM.S.INV(Data!X1339)</f>
        <v/>
      </c>
      <c r="J1339" s="7">
        <f>NORM.S.INV(Data!Y1339)</f>
        <v/>
      </c>
      <c r="K1339" s="7">
        <f>NORM.S.INV(Data!Z1339)</f>
        <v/>
      </c>
      <c r="L1339" s="7">
        <f>MAR1!$B$32*L1338+MAR1!$C$32*M1338+MAR1!$D$32*N1338+MAR1!$B$42*I1339+MAR1!$C$42*J1339+MAR1!$D$42*K1339</f>
        <v/>
      </c>
      <c r="M1339" s="7">
        <f>MAR1!$B$33*L1338+MAR1!$C$33*M1338+MAR1!$D$33*N1338+MAR1!$B$43*I1339+MAR1!$C$43*J1339+MAR1!$D$43*K1339</f>
        <v/>
      </c>
      <c r="N1339" s="7">
        <f>MAR1!$B$34*L1338+MAR1!$C$34*M1338+MAR1!$D$34*N1338+MAR1!$B$44*I1339+MAR1!$C$44*J1339+MAR1!$D$44*K1339</f>
        <v/>
      </c>
      <c r="O1339" s="12">
        <f>MAR1!$B$5+MAR1!$C$5*COS(2*PI()*B1339/365)+MAR1!$D$5*SIN(2*PI()*B1339/365)+IF(E1339=1,MAR1!$B$11+MAR1!$D$11*L1339,MAR1!$C$11+MAR1!$E$11*L1339)</f>
        <v/>
      </c>
      <c r="P1339" s="12">
        <f>MAR1!$B$6+MAR1!$C$6*COS(2*PI()*B1339/365)+MAR1!$D$6*SIN(2*PI()*B1339/365)+IF(E1339=1,MAR1!$B$12+MAR1!$D$12*M1339,MAR1!$C$12+MAR1!$E$12*M1339)</f>
        <v/>
      </c>
      <c r="Q1339" s="12">
        <f>MAR1!$B$7+MAR1!$C$7*COS(2*PI()*B1339/365)+MAR1!$D$7*SIN(2*PI()*B1339/365)+IF(E1339=1,MAR1!$B$13+MAR1!$D$13*N1339,MAR1!$C$13+MAR1!$E$13*N1339)</f>
        <v/>
      </c>
      <c r="R1339" s="12">
        <f>MAR1!$B$5+MAR1!$C$5*COS(2*PI()*B1339/365)+MAR1!$D$5*SIN(2*PI()*B1339/365)+INDEX(ChangeFactor!$F$6:$F$17,C1339)+IF(G1339=1,MAR1!$B$11+INDEX(ChangeFactor!$G$6:$G$17,C1339)*MAR1!$D$11*L1339,MAR1!$C$11+INDEX(ChangeFactor!$G$6:$G$17,C1339)*MAR1!$E$11*L1339)</f>
        <v/>
      </c>
    </row>
    <row r="1340">
      <c r="A1340" s="6">
        <f>Data!U1340</f>
        <v/>
      </c>
      <c r="B1340" s="6">
        <f>MOD(A1340-1,365)+1</f>
        <v/>
      </c>
      <c r="C1340" s="6">
        <f>MATCH(B1340,Markov!$C$6:$C$17,1)</f>
        <v/>
      </c>
      <c r="D1340" s="16">
        <f>Data!V1340</f>
        <v/>
      </c>
      <c r="E1340" s="6">
        <f>IF(D1340&lt;IF(E1339=1,INDEX(Markov!$I$6:$I$17,C1340),INDEX(Markov!$H$6:$H$17,C1340)),1,0)</f>
        <v/>
      </c>
      <c r="F1340" s="12">
        <f>IF(E1340=1,GAMMA.INV(Data!W1340,INDEX(Markov!$Q$6:$Q$17,C1340),INDEX(Markov!$R$6:$R$17,C1340)),0)</f>
        <v/>
      </c>
      <c r="G1340" s="6">
        <f>IF(D1340&lt;IF(G1339=1,INDEX(ChangeFactor!$O$6:$O$17,C1340),INDEX(ChangeFactor!$N$6:$N$17,C1340)),1,0)</f>
        <v/>
      </c>
      <c r="H1340" s="12">
        <f>IF(G1340=1,GAMMA.INV(Data!W1340,INDEX(ChangeFactor!$R$6:$R$17,C1340),INDEX(ChangeFactor!$S$6:$S$17,C1340)),0)</f>
        <v/>
      </c>
      <c r="I1340" s="7">
        <f>NORM.S.INV(Data!X1340)</f>
        <v/>
      </c>
      <c r="J1340" s="7">
        <f>NORM.S.INV(Data!Y1340)</f>
        <v/>
      </c>
      <c r="K1340" s="7">
        <f>NORM.S.INV(Data!Z1340)</f>
        <v/>
      </c>
      <c r="L1340" s="7">
        <f>MAR1!$B$32*L1339+MAR1!$C$32*M1339+MAR1!$D$32*N1339+MAR1!$B$42*I1340+MAR1!$C$42*J1340+MAR1!$D$42*K1340</f>
        <v/>
      </c>
      <c r="M1340" s="7">
        <f>MAR1!$B$33*L1339+MAR1!$C$33*M1339+MAR1!$D$33*N1339+MAR1!$B$43*I1340+MAR1!$C$43*J1340+MAR1!$D$43*K1340</f>
        <v/>
      </c>
      <c r="N1340" s="7">
        <f>MAR1!$B$34*L1339+MAR1!$C$34*M1339+MAR1!$D$34*N1339+MAR1!$B$44*I1340+MAR1!$C$44*J1340+MAR1!$D$44*K1340</f>
        <v/>
      </c>
      <c r="O1340" s="12">
        <f>MAR1!$B$5+MAR1!$C$5*COS(2*PI()*B1340/365)+MAR1!$D$5*SIN(2*PI()*B1340/365)+IF(E1340=1,MAR1!$B$11+MAR1!$D$11*L1340,MAR1!$C$11+MAR1!$E$11*L1340)</f>
        <v/>
      </c>
      <c r="P1340" s="12">
        <f>MAR1!$B$6+MAR1!$C$6*COS(2*PI()*B1340/365)+MAR1!$D$6*SIN(2*PI()*B1340/365)+IF(E1340=1,MAR1!$B$12+MAR1!$D$12*M1340,MAR1!$C$12+MAR1!$E$12*M1340)</f>
        <v/>
      </c>
      <c r="Q1340" s="12">
        <f>MAR1!$B$7+MAR1!$C$7*COS(2*PI()*B1340/365)+MAR1!$D$7*SIN(2*PI()*B1340/365)+IF(E1340=1,MAR1!$B$13+MAR1!$D$13*N1340,MAR1!$C$13+MAR1!$E$13*N1340)</f>
        <v/>
      </c>
      <c r="R1340" s="12">
        <f>MAR1!$B$5+MAR1!$C$5*COS(2*PI()*B1340/365)+MAR1!$D$5*SIN(2*PI()*B1340/365)+INDEX(ChangeFactor!$F$6:$F$17,C1340)+IF(G1340=1,MAR1!$B$11+INDEX(ChangeFactor!$G$6:$G$17,C1340)*MAR1!$D$11*L1340,MAR1!$C$11+INDEX(ChangeFactor!$G$6:$G$17,C1340)*MAR1!$E$11*L1340)</f>
        <v/>
      </c>
    </row>
    <row r="1341">
      <c r="A1341" s="6">
        <f>Data!U1341</f>
        <v/>
      </c>
      <c r="B1341" s="6">
        <f>MOD(A1341-1,365)+1</f>
        <v/>
      </c>
      <c r="C1341" s="6">
        <f>MATCH(B1341,Markov!$C$6:$C$17,1)</f>
        <v/>
      </c>
      <c r="D1341" s="16">
        <f>Data!V1341</f>
        <v/>
      </c>
      <c r="E1341" s="6">
        <f>IF(D1341&lt;IF(E1340=1,INDEX(Markov!$I$6:$I$17,C1341),INDEX(Markov!$H$6:$H$17,C1341)),1,0)</f>
        <v/>
      </c>
      <c r="F1341" s="12">
        <f>IF(E1341=1,GAMMA.INV(Data!W1341,INDEX(Markov!$Q$6:$Q$17,C1341),INDEX(Markov!$R$6:$R$17,C1341)),0)</f>
        <v/>
      </c>
      <c r="G1341" s="6">
        <f>IF(D1341&lt;IF(G1340=1,INDEX(ChangeFactor!$O$6:$O$17,C1341),INDEX(ChangeFactor!$N$6:$N$17,C1341)),1,0)</f>
        <v/>
      </c>
      <c r="H1341" s="12">
        <f>IF(G1341=1,GAMMA.INV(Data!W1341,INDEX(ChangeFactor!$R$6:$R$17,C1341),INDEX(ChangeFactor!$S$6:$S$17,C1341)),0)</f>
        <v/>
      </c>
      <c r="I1341" s="7">
        <f>NORM.S.INV(Data!X1341)</f>
        <v/>
      </c>
      <c r="J1341" s="7">
        <f>NORM.S.INV(Data!Y1341)</f>
        <v/>
      </c>
      <c r="K1341" s="7">
        <f>NORM.S.INV(Data!Z1341)</f>
        <v/>
      </c>
      <c r="L1341" s="7">
        <f>MAR1!$B$32*L1340+MAR1!$C$32*M1340+MAR1!$D$32*N1340+MAR1!$B$42*I1341+MAR1!$C$42*J1341+MAR1!$D$42*K1341</f>
        <v/>
      </c>
      <c r="M1341" s="7">
        <f>MAR1!$B$33*L1340+MAR1!$C$33*M1340+MAR1!$D$33*N1340+MAR1!$B$43*I1341+MAR1!$C$43*J1341+MAR1!$D$43*K1341</f>
        <v/>
      </c>
      <c r="N1341" s="7">
        <f>MAR1!$B$34*L1340+MAR1!$C$34*M1340+MAR1!$D$34*N1340+MAR1!$B$44*I1341+MAR1!$C$44*J1341+MAR1!$D$44*K1341</f>
        <v/>
      </c>
      <c r="O1341" s="12">
        <f>MAR1!$B$5+MAR1!$C$5*COS(2*PI()*B1341/365)+MAR1!$D$5*SIN(2*PI()*B1341/365)+IF(E1341=1,MAR1!$B$11+MAR1!$D$11*L1341,MAR1!$C$11+MAR1!$E$11*L1341)</f>
        <v/>
      </c>
      <c r="P1341" s="12">
        <f>MAR1!$B$6+MAR1!$C$6*COS(2*PI()*B1341/365)+MAR1!$D$6*SIN(2*PI()*B1341/365)+IF(E1341=1,MAR1!$B$12+MAR1!$D$12*M1341,MAR1!$C$12+MAR1!$E$12*M1341)</f>
        <v/>
      </c>
      <c r="Q1341" s="12">
        <f>MAR1!$B$7+MAR1!$C$7*COS(2*PI()*B1341/365)+MAR1!$D$7*SIN(2*PI()*B1341/365)+IF(E1341=1,MAR1!$B$13+MAR1!$D$13*N1341,MAR1!$C$13+MAR1!$E$13*N1341)</f>
        <v/>
      </c>
      <c r="R1341" s="12">
        <f>MAR1!$B$5+MAR1!$C$5*COS(2*PI()*B1341/365)+MAR1!$D$5*SIN(2*PI()*B1341/365)+INDEX(ChangeFactor!$F$6:$F$17,C1341)+IF(G1341=1,MAR1!$B$11+INDEX(ChangeFactor!$G$6:$G$17,C1341)*MAR1!$D$11*L1341,MAR1!$C$11+INDEX(ChangeFactor!$G$6:$G$17,C1341)*MAR1!$E$11*L1341)</f>
        <v/>
      </c>
    </row>
    <row r="1342">
      <c r="A1342" s="6">
        <f>Data!U1342</f>
        <v/>
      </c>
      <c r="B1342" s="6">
        <f>MOD(A1342-1,365)+1</f>
        <v/>
      </c>
      <c r="C1342" s="6">
        <f>MATCH(B1342,Markov!$C$6:$C$17,1)</f>
        <v/>
      </c>
      <c r="D1342" s="16">
        <f>Data!V1342</f>
        <v/>
      </c>
      <c r="E1342" s="6">
        <f>IF(D1342&lt;IF(E1341=1,INDEX(Markov!$I$6:$I$17,C1342),INDEX(Markov!$H$6:$H$17,C1342)),1,0)</f>
        <v/>
      </c>
      <c r="F1342" s="12">
        <f>IF(E1342=1,GAMMA.INV(Data!W1342,INDEX(Markov!$Q$6:$Q$17,C1342),INDEX(Markov!$R$6:$R$17,C1342)),0)</f>
        <v/>
      </c>
      <c r="G1342" s="6">
        <f>IF(D1342&lt;IF(G1341=1,INDEX(ChangeFactor!$O$6:$O$17,C1342),INDEX(ChangeFactor!$N$6:$N$17,C1342)),1,0)</f>
        <v/>
      </c>
      <c r="H1342" s="12">
        <f>IF(G1342=1,GAMMA.INV(Data!W1342,INDEX(ChangeFactor!$R$6:$R$17,C1342),INDEX(ChangeFactor!$S$6:$S$17,C1342)),0)</f>
        <v/>
      </c>
      <c r="I1342" s="7">
        <f>NORM.S.INV(Data!X1342)</f>
        <v/>
      </c>
      <c r="J1342" s="7">
        <f>NORM.S.INV(Data!Y1342)</f>
        <v/>
      </c>
      <c r="K1342" s="7">
        <f>NORM.S.INV(Data!Z1342)</f>
        <v/>
      </c>
      <c r="L1342" s="7">
        <f>MAR1!$B$32*L1341+MAR1!$C$32*M1341+MAR1!$D$32*N1341+MAR1!$B$42*I1342+MAR1!$C$42*J1342+MAR1!$D$42*K1342</f>
        <v/>
      </c>
      <c r="M1342" s="7">
        <f>MAR1!$B$33*L1341+MAR1!$C$33*M1341+MAR1!$D$33*N1341+MAR1!$B$43*I1342+MAR1!$C$43*J1342+MAR1!$D$43*K1342</f>
        <v/>
      </c>
      <c r="N1342" s="7">
        <f>MAR1!$B$34*L1341+MAR1!$C$34*M1341+MAR1!$D$34*N1341+MAR1!$B$44*I1342+MAR1!$C$44*J1342+MAR1!$D$44*K1342</f>
        <v/>
      </c>
      <c r="O1342" s="12">
        <f>MAR1!$B$5+MAR1!$C$5*COS(2*PI()*B1342/365)+MAR1!$D$5*SIN(2*PI()*B1342/365)+IF(E1342=1,MAR1!$B$11+MAR1!$D$11*L1342,MAR1!$C$11+MAR1!$E$11*L1342)</f>
        <v/>
      </c>
      <c r="P1342" s="12">
        <f>MAR1!$B$6+MAR1!$C$6*COS(2*PI()*B1342/365)+MAR1!$D$6*SIN(2*PI()*B1342/365)+IF(E1342=1,MAR1!$B$12+MAR1!$D$12*M1342,MAR1!$C$12+MAR1!$E$12*M1342)</f>
        <v/>
      </c>
      <c r="Q1342" s="12">
        <f>MAR1!$B$7+MAR1!$C$7*COS(2*PI()*B1342/365)+MAR1!$D$7*SIN(2*PI()*B1342/365)+IF(E1342=1,MAR1!$B$13+MAR1!$D$13*N1342,MAR1!$C$13+MAR1!$E$13*N1342)</f>
        <v/>
      </c>
      <c r="R1342" s="12">
        <f>MAR1!$B$5+MAR1!$C$5*COS(2*PI()*B1342/365)+MAR1!$D$5*SIN(2*PI()*B1342/365)+INDEX(ChangeFactor!$F$6:$F$17,C1342)+IF(G1342=1,MAR1!$B$11+INDEX(ChangeFactor!$G$6:$G$17,C1342)*MAR1!$D$11*L1342,MAR1!$C$11+INDEX(ChangeFactor!$G$6:$G$17,C1342)*MAR1!$E$11*L1342)</f>
        <v/>
      </c>
    </row>
    <row r="1343">
      <c r="A1343" s="6">
        <f>Data!U1343</f>
        <v/>
      </c>
      <c r="B1343" s="6">
        <f>MOD(A1343-1,365)+1</f>
        <v/>
      </c>
      <c r="C1343" s="6">
        <f>MATCH(B1343,Markov!$C$6:$C$17,1)</f>
        <v/>
      </c>
      <c r="D1343" s="16">
        <f>Data!V1343</f>
        <v/>
      </c>
      <c r="E1343" s="6">
        <f>IF(D1343&lt;IF(E1342=1,INDEX(Markov!$I$6:$I$17,C1343),INDEX(Markov!$H$6:$H$17,C1343)),1,0)</f>
        <v/>
      </c>
      <c r="F1343" s="12">
        <f>IF(E1343=1,GAMMA.INV(Data!W1343,INDEX(Markov!$Q$6:$Q$17,C1343),INDEX(Markov!$R$6:$R$17,C1343)),0)</f>
        <v/>
      </c>
      <c r="G1343" s="6">
        <f>IF(D1343&lt;IF(G1342=1,INDEX(ChangeFactor!$O$6:$O$17,C1343),INDEX(ChangeFactor!$N$6:$N$17,C1343)),1,0)</f>
        <v/>
      </c>
      <c r="H1343" s="12">
        <f>IF(G1343=1,GAMMA.INV(Data!W1343,INDEX(ChangeFactor!$R$6:$R$17,C1343),INDEX(ChangeFactor!$S$6:$S$17,C1343)),0)</f>
        <v/>
      </c>
      <c r="I1343" s="7">
        <f>NORM.S.INV(Data!X1343)</f>
        <v/>
      </c>
      <c r="J1343" s="7">
        <f>NORM.S.INV(Data!Y1343)</f>
        <v/>
      </c>
      <c r="K1343" s="7">
        <f>NORM.S.INV(Data!Z1343)</f>
        <v/>
      </c>
      <c r="L1343" s="7">
        <f>MAR1!$B$32*L1342+MAR1!$C$32*M1342+MAR1!$D$32*N1342+MAR1!$B$42*I1343+MAR1!$C$42*J1343+MAR1!$D$42*K1343</f>
        <v/>
      </c>
      <c r="M1343" s="7">
        <f>MAR1!$B$33*L1342+MAR1!$C$33*M1342+MAR1!$D$33*N1342+MAR1!$B$43*I1343+MAR1!$C$43*J1343+MAR1!$D$43*K1343</f>
        <v/>
      </c>
      <c r="N1343" s="7">
        <f>MAR1!$B$34*L1342+MAR1!$C$34*M1342+MAR1!$D$34*N1342+MAR1!$B$44*I1343+MAR1!$C$44*J1343+MAR1!$D$44*K1343</f>
        <v/>
      </c>
      <c r="O1343" s="12">
        <f>MAR1!$B$5+MAR1!$C$5*COS(2*PI()*B1343/365)+MAR1!$D$5*SIN(2*PI()*B1343/365)+IF(E1343=1,MAR1!$B$11+MAR1!$D$11*L1343,MAR1!$C$11+MAR1!$E$11*L1343)</f>
        <v/>
      </c>
      <c r="P1343" s="12">
        <f>MAR1!$B$6+MAR1!$C$6*COS(2*PI()*B1343/365)+MAR1!$D$6*SIN(2*PI()*B1343/365)+IF(E1343=1,MAR1!$B$12+MAR1!$D$12*M1343,MAR1!$C$12+MAR1!$E$12*M1343)</f>
        <v/>
      </c>
      <c r="Q1343" s="12">
        <f>MAR1!$B$7+MAR1!$C$7*COS(2*PI()*B1343/365)+MAR1!$D$7*SIN(2*PI()*B1343/365)+IF(E1343=1,MAR1!$B$13+MAR1!$D$13*N1343,MAR1!$C$13+MAR1!$E$13*N1343)</f>
        <v/>
      </c>
      <c r="R1343" s="12">
        <f>MAR1!$B$5+MAR1!$C$5*COS(2*PI()*B1343/365)+MAR1!$D$5*SIN(2*PI()*B1343/365)+INDEX(ChangeFactor!$F$6:$F$17,C1343)+IF(G1343=1,MAR1!$B$11+INDEX(ChangeFactor!$G$6:$G$17,C1343)*MAR1!$D$11*L1343,MAR1!$C$11+INDEX(ChangeFactor!$G$6:$G$17,C1343)*MAR1!$E$11*L1343)</f>
        <v/>
      </c>
    </row>
    <row r="1344">
      <c r="A1344" s="6">
        <f>Data!U1344</f>
        <v/>
      </c>
      <c r="B1344" s="6">
        <f>MOD(A1344-1,365)+1</f>
        <v/>
      </c>
      <c r="C1344" s="6">
        <f>MATCH(B1344,Markov!$C$6:$C$17,1)</f>
        <v/>
      </c>
      <c r="D1344" s="16">
        <f>Data!V1344</f>
        <v/>
      </c>
      <c r="E1344" s="6">
        <f>IF(D1344&lt;IF(E1343=1,INDEX(Markov!$I$6:$I$17,C1344),INDEX(Markov!$H$6:$H$17,C1344)),1,0)</f>
        <v/>
      </c>
      <c r="F1344" s="12">
        <f>IF(E1344=1,GAMMA.INV(Data!W1344,INDEX(Markov!$Q$6:$Q$17,C1344),INDEX(Markov!$R$6:$R$17,C1344)),0)</f>
        <v/>
      </c>
      <c r="G1344" s="6">
        <f>IF(D1344&lt;IF(G1343=1,INDEX(ChangeFactor!$O$6:$O$17,C1344),INDEX(ChangeFactor!$N$6:$N$17,C1344)),1,0)</f>
        <v/>
      </c>
      <c r="H1344" s="12">
        <f>IF(G1344=1,GAMMA.INV(Data!W1344,INDEX(ChangeFactor!$R$6:$R$17,C1344),INDEX(ChangeFactor!$S$6:$S$17,C1344)),0)</f>
        <v/>
      </c>
      <c r="I1344" s="7">
        <f>NORM.S.INV(Data!X1344)</f>
        <v/>
      </c>
      <c r="J1344" s="7">
        <f>NORM.S.INV(Data!Y1344)</f>
        <v/>
      </c>
      <c r="K1344" s="7">
        <f>NORM.S.INV(Data!Z1344)</f>
        <v/>
      </c>
      <c r="L1344" s="7">
        <f>MAR1!$B$32*L1343+MAR1!$C$32*M1343+MAR1!$D$32*N1343+MAR1!$B$42*I1344+MAR1!$C$42*J1344+MAR1!$D$42*K1344</f>
        <v/>
      </c>
      <c r="M1344" s="7">
        <f>MAR1!$B$33*L1343+MAR1!$C$33*M1343+MAR1!$D$33*N1343+MAR1!$B$43*I1344+MAR1!$C$43*J1344+MAR1!$D$43*K1344</f>
        <v/>
      </c>
      <c r="N1344" s="7">
        <f>MAR1!$B$34*L1343+MAR1!$C$34*M1343+MAR1!$D$34*N1343+MAR1!$B$44*I1344+MAR1!$C$44*J1344+MAR1!$D$44*K1344</f>
        <v/>
      </c>
      <c r="O1344" s="12">
        <f>MAR1!$B$5+MAR1!$C$5*COS(2*PI()*B1344/365)+MAR1!$D$5*SIN(2*PI()*B1344/365)+IF(E1344=1,MAR1!$B$11+MAR1!$D$11*L1344,MAR1!$C$11+MAR1!$E$11*L1344)</f>
        <v/>
      </c>
      <c r="P1344" s="12">
        <f>MAR1!$B$6+MAR1!$C$6*COS(2*PI()*B1344/365)+MAR1!$D$6*SIN(2*PI()*B1344/365)+IF(E1344=1,MAR1!$B$12+MAR1!$D$12*M1344,MAR1!$C$12+MAR1!$E$12*M1344)</f>
        <v/>
      </c>
      <c r="Q1344" s="12">
        <f>MAR1!$B$7+MAR1!$C$7*COS(2*PI()*B1344/365)+MAR1!$D$7*SIN(2*PI()*B1344/365)+IF(E1344=1,MAR1!$B$13+MAR1!$D$13*N1344,MAR1!$C$13+MAR1!$E$13*N1344)</f>
        <v/>
      </c>
      <c r="R1344" s="12">
        <f>MAR1!$B$5+MAR1!$C$5*COS(2*PI()*B1344/365)+MAR1!$D$5*SIN(2*PI()*B1344/365)+INDEX(ChangeFactor!$F$6:$F$17,C1344)+IF(G1344=1,MAR1!$B$11+INDEX(ChangeFactor!$G$6:$G$17,C1344)*MAR1!$D$11*L1344,MAR1!$C$11+INDEX(ChangeFactor!$G$6:$G$17,C1344)*MAR1!$E$11*L1344)</f>
        <v/>
      </c>
    </row>
    <row r="1345">
      <c r="A1345" s="6">
        <f>Data!U1345</f>
        <v/>
      </c>
      <c r="B1345" s="6">
        <f>MOD(A1345-1,365)+1</f>
        <v/>
      </c>
      <c r="C1345" s="6">
        <f>MATCH(B1345,Markov!$C$6:$C$17,1)</f>
        <v/>
      </c>
      <c r="D1345" s="16">
        <f>Data!V1345</f>
        <v/>
      </c>
      <c r="E1345" s="6">
        <f>IF(D1345&lt;IF(E1344=1,INDEX(Markov!$I$6:$I$17,C1345),INDEX(Markov!$H$6:$H$17,C1345)),1,0)</f>
        <v/>
      </c>
      <c r="F1345" s="12">
        <f>IF(E1345=1,GAMMA.INV(Data!W1345,INDEX(Markov!$Q$6:$Q$17,C1345),INDEX(Markov!$R$6:$R$17,C1345)),0)</f>
        <v/>
      </c>
      <c r="G1345" s="6">
        <f>IF(D1345&lt;IF(G1344=1,INDEX(ChangeFactor!$O$6:$O$17,C1345),INDEX(ChangeFactor!$N$6:$N$17,C1345)),1,0)</f>
        <v/>
      </c>
      <c r="H1345" s="12">
        <f>IF(G1345=1,GAMMA.INV(Data!W1345,INDEX(ChangeFactor!$R$6:$R$17,C1345),INDEX(ChangeFactor!$S$6:$S$17,C1345)),0)</f>
        <v/>
      </c>
      <c r="I1345" s="7">
        <f>NORM.S.INV(Data!X1345)</f>
        <v/>
      </c>
      <c r="J1345" s="7">
        <f>NORM.S.INV(Data!Y1345)</f>
        <v/>
      </c>
      <c r="K1345" s="7">
        <f>NORM.S.INV(Data!Z1345)</f>
        <v/>
      </c>
      <c r="L1345" s="7">
        <f>MAR1!$B$32*L1344+MAR1!$C$32*M1344+MAR1!$D$32*N1344+MAR1!$B$42*I1345+MAR1!$C$42*J1345+MAR1!$D$42*K1345</f>
        <v/>
      </c>
      <c r="M1345" s="7">
        <f>MAR1!$B$33*L1344+MAR1!$C$33*M1344+MAR1!$D$33*N1344+MAR1!$B$43*I1345+MAR1!$C$43*J1345+MAR1!$D$43*K1345</f>
        <v/>
      </c>
      <c r="N1345" s="7">
        <f>MAR1!$B$34*L1344+MAR1!$C$34*M1344+MAR1!$D$34*N1344+MAR1!$B$44*I1345+MAR1!$C$44*J1345+MAR1!$D$44*K1345</f>
        <v/>
      </c>
      <c r="O1345" s="12">
        <f>MAR1!$B$5+MAR1!$C$5*COS(2*PI()*B1345/365)+MAR1!$D$5*SIN(2*PI()*B1345/365)+IF(E1345=1,MAR1!$B$11+MAR1!$D$11*L1345,MAR1!$C$11+MAR1!$E$11*L1345)</f>
        <v/>
      </c>
      <c r="P1345" s="12">
        <f>MAR1!$B$6+MAR1!$C$6*COS(2*PI()*B1345/365)+MAR1!$D$6*SIN(2*PI()*B1345/365)+IF(E1345=1,MAR1!$B$12+MAR1!$D$12*M1345,MAR1!$C$12+MAR1!$E$12*M1345)</f>
        <v/>
      </c>
      <c r="Q1345" s="12">
        <f>MAR1!$B$7+MAR1!$C$7*COS(2*PI()*B1345/365)+MAR1!$D$7*SIN(2*PI()*B1345/365)+IF(E1345=1,MAR1!$B$13+MAR1!$D$13*N1345,MAR1!$C$13+MAR1!$E$13*N1345)</f>
        <v/>
      </c>
      <c r="R1345" s="12">
        <f>MAR1!$B$5+MAR1!$C$5*COS(2*PI()*B1345/365)+MAR1!$D$5*SIN(2*PI()*B1345/365)+INDEX(ChangeFactor!$F$6:$F$17,C1345)+IF(G1345=1,MAR1!$B$11+INDEX(ChangeFactor!$G$6:$G$17,C1345)*MAR1!$D$11*L1345,MAR1!$C$11+INDEX(ChangeFactor!$G$6:$G$17,C1345)*MAR1!$E$11*L1345)</f>
        <v/>
      </c>
    </row>
    <row r="1346">
      <c r="A1346" s="6">
        <f>Data!U1346</f>
        <v/>
      </c>
      <c r="B1346" s="6">
        <f>MOD(A1346-1,365)+1</f>
        <v/>
      </c>
      <c r="C1346" s="6">
        <f>MATCH(B1346,Markov!$C$6:$C$17,1)</f>
        <v/>
      </c>
      <c r="D1346" s="16">
        <f>Data!V1346</f>
        <v/>
      </c>
      <c r="E1346" s="6">
        <f>IF(D1346&lt;IF(E1345=1,INDEX(Markov!$I$6:$I$17,C1346),INDEX(Markov!$H$6:$H$17,C1346)),1,0)</f>
        <v/>
      </c>
      <c r="F1346" s="12">
        <f>IF(E1346=1,GAMMA.INV(Data!W1346,INDEX(Markov!$Q$6:$Q$17,C1346),INDEX(Markov!$R$6:$R$17,C1346)),0)</f>
        <v/>
      </c>
      <c r="G1346" s="6">
        <f>IF(D1346&lt;IF(G1345=1,INDEX(ChangeFactor!$O$6:$O$17,C1346),INDEX(ChangeFactor!$N$6:$N$17,C1346)),1,0)</f>
        <v/>
      </c>
      <c r="H1346" s="12">
        <f>IF(G1346=1,GAMMA.INV(Data!W1346,INDEX(ChangeFactor!$R$6:$R$17,C1346),INDEX(ChangeFactor!$S$6:$S$17,C1346)),0)</f>
        <v/>
      </c>
      <c r="I1346" s="7">
        <f>NORM.S.INV(Data!X1346)</f>
        <v/>
      </c>
      <c r="J1346" s="7">
        <f>NORM.S.INV(Data!Y1346)</f>
        <v/>
      </c>
      <c r="K1346" s="7">
        <f>NORM.S.INV(Data!Z1346)</f>
        <v/>
      </c>
      <c r="L1346" s="7">
        <f>MAR1!$B$32*L1345+MAR1!$C$32*M1345+MAR1!$D$32*N1345+MAR1!$B$42*I1346+MAR1!$C$42*J1346+MAR1!$D$42*K1346</f>
        <v/>
      </c>
      <c r="M1346" s="7">
        <f>MAR1!$B$33*L1345+MAR1!$C$33*M1345+MAR1!$D$33*N1345+MAR1!$B$43*I1346+MAR1!$C$43*J1346+MAR1!$D$43*K1346</f>
        <v/>
      </c>
      <c r="N1346" s="7">
        <f>MAR1!$B$34*L1345+MAR1!$C$34*M1345+MAR1!$D$34*N1345+MAR1!$B$44*I1346+MAR1!$C$44*J1346+MAR1!$D$44*K1346</f>
        <v/>
      </c>
      <c r="O1346" s="12">
        <f>MAR1!$B$5+MAR1!$C$5*COS(2*PI()*B1346/365)+MAR1!$D$5*SIN(2*PI()*B1346/365)+IF(E1346=1,MAR1!$B$11+MAR1!$D$11*L1346,MAR1!$C$11+MAR1!$E$11*L1346)</f>
        <v/>
      </c>
      <c r="P1346" s="12">
        <f>MAR1!$B$6+MAR1!$C$6*COS(2*PI()*B1346/365)+MAR1!$D$6*SIN(2*PI()*B1346/365)+IF(E1346=1,MAR1!$B$12+MAR1!$D$12*M1346,MAR1!$C$12+MAR1!$E$12*M1346)</f>
        <v/>
      </c>
      <c r="Q1346" s="12">
        <f>MAR1!$B$7+MAR1!$C$7*COS(2*PI()*B1346/365)+MAR1!$D$7*SIN(2*PI()*B1346/365)+IF(E1346=1,MAR1!$B$13+MAR1!$D$13*N1346,MAR1!$C$13+MAR1!$E$13*N1346)</f>
        <v/>
      </c>
      <c r="R1346" s="12">
        <f>MAR1!$B$5+MAR1!$C$5*COS(2*PI()*B1346/365)+MAR1!$D$5*SIN(2*PI()*B1346/365)+INDEX(ChangeFactor!$F$6:$F$17,C1346)+IF(G1346=1,MAR1!$B$11+INDEX(ChangeFactor!$G$6:$G$17,C1346)*MAR1!$D$11*L1346,MAR1!$C$11+INDEX(ChangeFactor!$G$6:$G$17,C1346)*MAR1!$E$11*L1346)</f>
        <v/>
      </c>
    </row>
    <row r="1347">
      <c r="A1347" s="6">
        <f>Data!U1347</f>
        <v/>
      </c>
      <c r="B1347" s="6">
        <f>MOD(A1347-1,365)+1</f>
        <v/>
      </c>
      <c r="C1347" s="6">
        <f>MATCH(B1347,Markov!$C$6:$C$17,1)</f>
        <v/>
      </c>
      <c r="D1347" s="16">
        <f>Data!V1347</f>
        <v/>
      </c>
      <c r="E1347" s="6">
        <f>IF(D1347&lt;IF(E1346=1,INDEX(Markov!$I$6:$I$17,C1347),INDEX(Markov!$H$6:$H$17,C1347)),1,0)</f>
        <v/>
      </c>
      <c r="F1347" s="12">
        <f>IF(E1347=1,GAMMA.INV(Data!W1347,INDEX(Markov!$Q$6:$Q$17,C1347),INDEX(Markov!$R$6:$R$17,C1347)),0)</f>
        <v/>
      </c>
      <c r="G1347" s="6">
        <f>IF(D1347&lt;IF(G1346=1,INDEX(ChangeFactor!$O$6:$O$17,C1347),INDEX(ChangeFactor!$N$6:$N$17,C1347)),1,0)</f>
        <v/>
      </c>
      <c r="H1347" s="12">
        <f>IF(G1347=1,GAMMA.INV(Data!W1347,INDEX(ChangeFactor!$R$6:$R$17,C1347),INDEX(ChangeFactor!$S$6:$S$17,C1347)),0)</f>
        <v/>
      </c>
      <c r="I1347" s="7">
        <f>NORM.S.INV(Data!X1347)</f>
        <v/>
      </c>
      <c r="J1347" s="7">
        <f>NORM.S.INV(Data!Y1347)</f>
        <v/>
      </c>
      <c r="K1347" s="7">
        <f>NORM.S.INV(Data!Z1347)</f>
        <v/>
      </c>
      <c r="L1347" s="7">
        <f>MAR1!$B$32*L1346+MAR1!$C$32*M1346+MAR1!$D$32*N1346+MAR1!$B$42*I1347+MAR1!$C$42*J1347+MAR1!$D$42*K1347</f>
        <v/>
      </c>
      <c r="M1347" s="7">
        <f>MAR1!$B$33*L1346+MAR1!$C$33*M1346+MAR1!$D$33*N1346+MAR1!$B$43*I1347+MAR1!$C$43*J1347+MAR1!$D$43*K1347</f>
        <v/>
      </c>
      <c r="N1347" s="7">
        <f>MAR1!$B$34*L1346+MAR1!$C$34*M1346+MAR1!$D$34*N1346+MAR1!$B$44*I1347+MAR1!$C$44*J1347+MAR1!$D$44*K1347</f>
        <v/>
      </c>
      <c r="O1347" s="12">
        <f>MAR1!$B$5+MAR1!$C$5*COS(2*PI()*B1347/365)+MAR1!$D$5*SIN(2*PI()*B1347/365)+IF(E1347=1,MAR1!$B$11+MAR1!$D$11*L1347,MAR1!$C$11+MAR1!$E$11*L1347)</f>
        <v/>
      </c>
      <c r="P1347" s="12">
        <f>MAR1!$B$6+MAR1!$C$6*COS(2*PI()*B1347/365)+MAR1!$D$6*SIN(2*PI()*B1347/365)+IF(E1347=1,MAR1!$B$12+MAR1!$D$12*M1347,MAR1!$C$12+MAR1!$E$12*M1347)</f>
        <v/>
      </c>
      <c r="Q1347" s="12">
        <f>MAR1!$B$7+MAR1!$C$7*COS(2*PI()*B1347/365)+MAR1!$D$7*SIN(2*PI()*B1347/365)+IF(E1347=1,MAR1!$B$13+MAR1!$D$13*N1347,MAR1!$C$13+MAR1!$E$13*N1347)</f>
        <v/>
      </c>
      <c r="R1347" s="12">
        <f>MAR1!$B$5+MAR1!$C$5*COS(2*PI()*B1347/365)+MAR1!$D$5*SIN(2*PI()*B1347/365)+INDEX(ChangeFactor!$F$6:$F$17,C1347)+IF(G1347=1,MAR1!$B$11+INDEX(ChangeFactor!$G$6:$G$17,C1347)*MAR1!$D$11*L1347,MAR1!$C$11+INDEX(ChangeFactor!$G$6:$G$17,C1347)*MAR1!$E$11*L1347)</f>
        <v/>
      </c>
    </row>
    <row r="1348">
      <c r="A1348" s="6">
        <f>Data!U1348</f>
        <v/>
      </c>
      <c r="B1348" s="6">
        <f>MOD(A1348-1,365)+1</f>
        <v/>
      </c>
      <c r="C1348" s="6">
        <f>MATCH(B1348,Markov!$C$6:$C$17,1)</f>
        <v/>
      </c>
      <c r="D1348" s="16">
        <f>Data!V1348</f>
        <v/>
      </c>
      <c r="E1348" s="6">
        <f>IF(D1348&lt;IF(E1347=1,INDEX(Markov!$I$6:$I$17,C1348),INDEX(Markov!$H$6:$H$17,C1348)),1,0)</f>
        <v/>
      </c>
      <c r="F1348" s="12">
        <f>IF(E1348=1,GAMMA.INV(Data!W1348,INDEX(Markov!$Q$6:$Q$17,C1348),INDEX(Markov!$R$6:$R$17,C1348)),0)</f>
        <v/>
      </c>
      <c r="G1348" s="6">
        <f>IF(D1348&lt;IF(G1347=1,INDEX(ChangeFactor!$O$6:$O$17,C1348),INDEX(ChangeFactor!$N$6:$N$17,C1348)),1,0)</f>
        <v/>
      </c>
      <c r="H1348" s="12">
        <f>IF(G1348=1,GAMMA.INV(Data!W1348,INDEX(ChangeFactor!$R$6:$R$17,C1348),INDEX(ChangeFactor!$S$6:$S$17,C1348)),0)</f>
        <v/>
      </c>
      <c r="I1348" s="7">
        <f>NORM.S.INV(Data!X1348)</f>
        <v/>
      </c>
      <c r="J1348" s="7">
        <f>NORM.S.INV(Data!Y1348)</f>
        <v/>
      </c>
      <c r="K1348" s="7">
        <f>NORM.S.INV(Data!Z1348)</f>
        <v/>
      </c>
      <c r="L1348" s="7">
        <f>MAR1!$B$32*L1347+MAR1!$C$32*M1347+MAR1!$D$32*N1347+MAR1!$B$42*I1348+MAR1!$C$42*J1348+MAR1!$D$42*K1348</f>
        <v/>
      </c>
      <c r="M1348" s="7">
        <f>MAR1!$B$33*L1347+MAR1!$C$33*M1347+MAR1!$D$33*N1347+MAR1!$B$43*I1348+MAR1!$C$43*J1348+MAR1!$D$43*K1348</f>
        <v/>
      </c>
      <c r="N1348" s="7">
        <f>MAR1!$B$34*L1347+MAR1!$C$34*M1347+MAR1!$D$34*N1347+MAR1!$B$44*I1348+MAR1!$C$44*J1348+MAR1!$D$44*K1348</f>
        <v/>
      </c>
      <c r="O1348" s="12">
        <f>MAR1!$B$5+MAR1!$C$5*COS(2*PI()*B1348/365)+MAR1!$D$5*SIN(2*PI()*B1348/365)+IF(E1348=1,MAR1!$B$11+MAR1!$D$11*L1348,MAR1!$C$11+MAR1!$E$11*L1348)</f>
        <v/>
      </c>
      <c r="P1348" s="12">
        <f>MAR1!$B$6+MAR1!$C$6*COS(2*PI()*B1348/365)+MAR1!$D$6*SIN(2*PI()*B1348/365)+IF(E1348=1,MAR1!$B$12+MAR1!$D$12*M1348,MAR1!$C$12+MAR1!$E$12*M1348)</f>
        <v/>
      </c>
      <c r="Q1348" s="12">
        <f>MAR1!$B$7+MAR1!$C$7*COS(2*PI()*B1348/365)+MAR1!$D$7*SIN(2*PI()*B1348/365)+IF(E1348=1,MAR1!$B$13+MAR1!$D$13*N1348,MAR1!$C$13+MAR1!$E$13*N1348)</f>
        <v/>
      </c>
      <c r="R1348" s="12">
        <f>MAR1!$B$5+MAR1!$C$5*COS(2*PI()*B1348/365)+MAR1!$D$5*SIN(2*PI()*B1348/365)+INDEX(ChangeFactor!$F$6:$F$17,C1348)+IF(G1348=1,MAR1!$B$11+INDEX(ChangeFactor!$G$6:$G$17,C1348)*MAR1!$D$11*L1348,MAR1!$C$11+INDEX(ChangeFactor!$G$6:$G$17,C1348)*MAR1!$E$11*L1348)</f>
        <v/>
      </c>
    </row>
    <row r="1349">
      <c r="A1349" s="6">
        <f>Data!U1349</f>
        <v/>
      </c>
      <c r="B1349" s="6">
        <f>MOD(A1349-1,365)+1</f>
        <v/>
      </c>
      <c r="C1349" s="6">
        <f>MATCH(B1349,Markov!$C$6:$C$17,1)</f>
        <v/>
      </c>
      <c r="D1349" s="16">
        <f>Data!V1349</f>
        <v/>
      </c>
      <c r="E1349" s="6">
        <f>IF(D1349&lt;IF(E1348=1,INDEX(Markov!$I$6:$I$17,C1349),INDEX(Markov!$H$6:$H$17,C1349)),1,0)</f>
        <v/>
      </c>
      <c r="F1349" s="12">
        <f>IF(E1349=1,GAMMA.INV(Data!W1349,INDEX(Markov!$Q$6:$Q$17,C1349),INDEX(Markov!$R$6:$R$17,C1349)),0)</f>
        <v/>
      </c>
      <c r="G1349" s="6">
        <f>IF(D1349&lt;IF(G1348=1,INDEX(ChangeFactor!$O$6:$O$17,C1349),INDEX(ChangeFactor!$N$6:$N$17,C1349)),1,0)</f>
        <v/>
      </c>
      <c r="H1349" s="12">
        <f>IF(G1349=1,GAMMA.INV(Data!W1349,INDEX(ChangeFactor!$R$6:$R$17,C1349),INDEX(ChangeFactor!$S$6:$S$17,C1349)),0)</f>
        <v/>
      </c>
      <c r="I1349" s="7">
        <f>NORM.S.INV(Data!X1349)</f>
        <v/>
      </c>
      <c r="J1349" s="7">
        <f>NORM.S.INV(Data!Y1349)</f>
        <v/>
      </c>
      <c r="K1349" s="7">
        <f>NORM.S.INV(Data!Z1349)</f>
        <v/>
      </c>
      <c r="L1349" s="7">
        <f>MAR1!$B$32*L1348+MAR1!$C$32*M1348+MAR1!$D$32*N1348+MAR1!$B$42*I1349+MAR1!$C$42*J1349+MAR1!$D$42*K1349</f>
        <v/>
      </c>
      <c r="M1349" s="7">
        <f>MAR1!$B$33*L1348+MAR1!$C$33*M1348+MAR1!$D$33*N1348+MAR1!$B$43*I1349+MAR1!$C$43*J1349+MAR1!$D$43*K1349</f>
        <v/>
      </c>
      <c r="N1349" s="7">
        <f>MAR1!$B$34*L1348+MAR1!$C$34*M1348+MAR1!$D$34*N1348+MAR1!$B$44*I1349+MAR1!$C$44*J1349+MAR1!$D$44*K1349</f>
        <v/>
      </c>
      <c r="O1349" s="12">
        <f>MAR1!$B$5+MAR1!$C$5*COS(2*PI()*B1349/365)+MAR1!$D$5*SIN(2*PI()*B1349/365)+IF(E1349=1,MAR1!$B$11+MAR1!$D$11*L1349,MAR1!$C$11+MAR1!$E$11*L1349)</f>
        <v/>
      </c>
      <c r="P1349" s="12">
        <f>MAR1!$B$6+MAR1!$C$6*COS(2*PI()*B1349/365)+MAR1!$D$6*SIN(2*PI()*B1349/365)+IF(E1349=1,MAR1!$B$12+MAR1!$D$12*M1349,MAR1!$C$12+MAR1!$E$12*M1349)</f>
        <v/>
      </c>
      <c r="Q1349" s="12">
        <f>MAR1!$B$7+MAR1!$C$7*COS(2*PI()*B1349/365)+MAR1!$D$7*SIN(2*PI()*B1349/365)+IF(E1349=1,MAR1!$B$13+MAR1!$D$13*N1349,MAR1!$C$13+MAR1!$E$13*N1349)</f>
        <v/>
      </c>
      <c r="R1349" s="12">
        <f>MAR1!$B$5+MAR1!$C$5*COS(2*PI()*B1349/365)+MAR1!$D$5*SIN(2*PI()*B1349/365)+INDEX(ChangeFactor!$F$6:$F$17,C1349)+IF(G1349=1,MAR1!$B$11+INDEX(ChangeFactor!$G$6:$G$17,C1349)*MAR1!$D$11*L1349,MAR1!$C$11+INDEX(ChangeFactor!$G$6:$G$17,C1349)*MAR1!$E$11*L1349)</f>
        <v/>
      </c>
    </row>
    <row r="1350">
      <c r="A1350" s="6">
        <f>Data!U1350</f>
        <v/>
      </c>
      <c r="B1350" s="6">
        <f>MOD(A1350-1,365)+1</f>
        <v/>
      </c>
      <c r="C1350" s="6">
        <f>MATCH(B1350,Markov!$C$6:$C$17,1)</f>
        <v/>
      </c>
      <c r="D1350" s="16">
        <f>Data!V1350</f>
        <v/>
      </c>
      <c r="E1350" s="6">
        <f>IF(D1350&lt;IF(E1349=1,INDEX(Markov!$I$6:$I$17,C1350),INDEX(Markov!$H$6:$H$17,C1350)),1,0)</f>
        <v/>
      </c>
      <c r="F1350" s="12">
        <f>IF(E1350=1,GAMMA.INV(Data!W1350,INDEX(Markov!$Q$6:$Q$17,C1350),INDEX(Markov!$R$6:$R$17,C1350)),0)</f>
        <v/>
      </c>
      <c r="G1350" s="6">
        <f>IF(D1350&lt;IF(G1349=1,INDEX(ChangeFactor!$O$6:$O$17,C1350),INDEX(ChangeFactor!$N$6:$N$17,C1350)),1,0)</f>
        <v/>
      </c>
      <c r="H1350" s="12">
        <f>IF(G1350=1,GAMMA.INV(Data!W1350,INDEX(ChangeFactor!$R$6:$R$17,C1350),INDEX(ChangeFactor!$S$6:$S$17,C1350)),0)</f>
        <v/>
      </c>
      <c r="I1350" s="7">
        <f>NORM.S.INV(Data!X1350)</f>
        <v/>
      </c>
      <c r="J1350" s="7">
        <f>NORM.S.INV(Data!Y1350)</f>
        <v/>
      </c>
      <c r="K1350" s="7">
        <f>NORM.S.INV(Data!Z1350)</f>
        <v/>
      </c>
      <c r="L1350" s="7">
        <f>MAR1!$B$32*L1349+MAR1!$C$32*M1349+MAR1!$D$32*N1349+MAR1!$B$42*I1350+MAR1!$C$42*J1350+MAR1!$D$42*K1350</f>
        <v/>
      </c>
      <c r="M1350" s="7">
        <f>MAR1!$B$33*L1349+MAR1!$C$33*M1349+MAR1!$D$33*N1349+MAR1!$B$43*I1350+MAR1!$C$43*J1350+MAR1!$D$43*K1350</f>
        <v/>
      </c>
      <c r="N1350" s="7">
        <f>MAR1!$B$34*L1349+MAR1!$C$34*M1349+MAR1!$D$34*N1349+MAR1!$B$44*I1350+MAR1!$C$44*J1350+MAR1!$D$44*K1350</f>
        <v/>
      </c>
      <c r="O1350" s="12">
        <f>MAR1!$B$5+MAR1!$C$5*COS(2*PI()*B1350/365)+MAR1!$D$5*SIN(2*PI()*B1350/365)+IF(E1350=1,MAR1!$B$11+MAR1!$D$11*L1350,MAR1!$C$11+MAR1!$E$11*L1350)</f>
        <v/>
      </c>
      <c r="P1350" s="12">
        <f>MAR1!$B$6+MAR1!$C$6*COS(2*PI()*B1350/365)+MAR1!$D$6*SIN(2*PI()*B1350/365)+IF(E1350=1,MAR1!$B$12+MAR1!$D$12*M1350,MAR1!$C$12+MAR1!$E$12*M1350)</f>
        <v/>
      </c>
      <c r="Q1350" s="12">
        <f>MAR1!$B$7+MAR1!$C$7*COS(2*PI()*B1350/365)+MAR1!$D$7*SIN(2*PI()*B1350/365)+IF(E1350=1,MAR1!$B$13+MAR1!$D$13*N1350,MAR1!$C$13+MAR1!$E$13*N1350)</f>
        <v/>
      </c>
      <c r="R1350" s="12">
        <f>MAR1!$B$5+MAR1!$C$5*COS(2*PI()*B1350/365)+MAR1!$D$5*SIN(2*PI()*B1350/365)+INDEX(ChangeFactor!$F$6:$F$17,C1350)+IF(G1350=1,MAR1!$B$11+INDEX(ChangeFactor!$G$6:$G$17,C1350)*MAR1!$D$11*L1350,MAR1!$C$11+INDEX(ChangeFactor!$G$6:$G$17,C1350)*MAR1!$E$11*L1350)</f>
        <v/>
      </c>
    </row>
    <row r="1351">
      <c r="A1351" s="6">
        <f>Data!U1351</f>
        <v/>
      </c>
      <c r="B1351" s="6">
        <f>MOD(A1351-1,365)+1</f>
        <v/>
      </c>
      <c r="C1351" s="6">
        <f>MATCH(B1351,Markov!$C$6:$C$17,1)</f>
        <v/>
      </c>
      <c r="D1351" s="16">
        <f>Data!V1351</f>
        <v/>
      </c>
      <c r="E1351" s="6">
        <f>IF(D1351&lt;IF(E1350=1,INDEX(Markov!$I$6:$I$17,C1351),INDEX(Markov!$H$6:$H$17,C1351)),1,0)</f>
        <v/>
      </c>
      <c r="F1351" s="12">
        <f>IF(E1351=1,GAMMA.INV(Data!W1351,INDEX(Markov!$Q$6:$Q$17,C1351),INDEX(Markov!$R$6:$R$17,C1351)),0)</f>
        <v/>
      </c>
      <c r="G1351" s="6">
        <f>IF(D1351&lt;IF(G1350=1,INDEX(ChangeFactor!$O$6:$O$17,C1351),INDEX(ChangeFactor!$N$6:$N$17,C1351)),1,0)</f>
        <v/>
      </c>
      <c r="H1351" s="12">
        <f>IF(G1351=1,GAMMA.INV(Data!W1351,INDEX(ChangeFactor!$R$6:$R$17,C1351),INDEX(ChangeFactor!$S$6:$S$17,C1351)),0)</f>
        <v/>
      </c>
      <c r="I1351" s="7">
        <f>NORM.S.INV(Data!X1351)</f>
        <v/>
      </c>
      <c r="J1351" s="7">
        <f>NORM.S.INV(Data!Y1351)</f>
        <v/>
      </c>
      <c r="K1351" s="7">
        <f>NORM.S.INV(Data!Z1351)</f>
        <v/>
      </c>
      <c r="L1351" s="7">
        <f>MAR1!$B$32*L1350+MAR1!$C$32*M1350+MAR1!$D$32*N1350+MAR1!$B$42*I1351+MAR1!$C$42*J1351+MAR1!$D$42*K1351</f>
        <v/>
      </c>
      <c r="M1351" s="7">
        <f>MAR1!$B$33*L1350+MAR1!$C$33*M1350+MAR1!$D$33*N1350+MAR1!$B$43*I1351+MAR1!$C$43*J1351+MAR1!$D$43*K1351</f>
        <v/>
      </c>
      <c r="N1351" s="7">
        <f>MAR1!$B$34*L1350+MAR1!$C$34*M1350+MAR1!$D$34*N1350+MAR1!$B$44*I1351+MAR1!$C$44*J1351+MAR1!$D$44*K1351</f>
        <v/>
      </c>
      <c r="O1351" s="12">
        <f>MAR1!$B$5+MAR1!$C$5*COS(2*PI()*B1351/365)+MAR1!$D$5*SIN(2*PI()*B1351/365)+IF(E1351=1,MAR1!$B$11+MAR1!$D$11*L1351,MAR1!$C$11+MAR1!$E$11*L1351)</f>
        <v/>
      </c>
      <c r="P1351" s="12">
        <f>MAR1!$B$6+MAR1!$C$6*COS(2*PI()*B1351/365)+MAR1!$D$6*SIN(2*PI()*B1351/365)+IF(E1351=1,MAR1!$B$12+MAR1!$D$12*M1351,MAR1!$C$12+MAR1!$E$12*M1351)</f>
        <v/>
      </c>
      <c r="Q1351" s="12">
        <f>MAR1!$B$7+MAR1!$C$7*COS(2*PI()*B1351/365)+MAR1!$D$7*SIN(2*PI()*B1351/365)+IF(E1351=1,MAR1!$B$13+MAR1!$D$13*N1351,MAR1!$C$13+MAR1!$E$13*N1351)</f>
        <v/>
      </c>
      <c r="R1351" s="12">
        <f>MAR1!$B$5+MAR1!$C$5*COS(2*PI()*B1351/365)+MAR1!$D$5*SIN(2*PI()*B1351/365)+INDEX(ChangeFactor!$F$6:$F$17,C1351)+IF(G1351=1,MAR1!$B$11+INDEX(ChangeFactor!$G$6:$G$17,C1351)*MAR1!$D$11*L1351,MAR1!$C$11+INDEX(ChangeFactor!$G$6:$G$17,C1351)*MAR1!$E$11*L1351)</f>
        <v/>
      </c>
    </row>
    <row r="1352">
      <c r="A1352" s="6">
        <f>Data!U1352</f>
        <v/>
      </c>
      <c r="B1352" s="6">
        <f>MOD(A1352-1,365)+1</f>
        <v/>
      </c>
      <c r="C1352" s="6">
        <f>MATCH(B1352,Markov!$C$6:$C$17,1)</f>
        <v/>
      </c>
      <c r="D1352" s="16">
        <f>Data!V1352</f>
        <v/>
      </c>
      <c r="E1352" s="6">
        <f>IF(D1352&lt;IF(E1351=1,INDEX(Markov!$I$6:$I$17,C1352),INDEX(Markov!$H$6:$H$17,C1352)),1,0)</f>
        <v/>
      </c>
      <c r="F1352" s="12">
        <f>IF(E1352=1,GAMMA.INV(Data!W1352,INDEX(Markov!$Q$6:$Q$17,C1352),INDEX(Markov!$R$6:$R$17,C1352)),0)</f>
        <v/>
      </c>
      <c r="G1352" s="6">
        <f>IF(D1352&lt;IF(G1351=1,INDEX(ChangeFactor!$O$6:$O$17,C1352),INDEX(ChangeFactor!$N$6:$N$17,C1352)),1,0)</f>
        <v/>
      </c>
      <c r="H1352" s="12">
        <f>IF(G1352=1,GAMMA.INV(Data!W1352,INDEX(ChangeFactor!$R$6:$R$17,C1352),INDEX(ChangeFactor!$S$6:$S$17,C1352)),0)</f>
        <v/>
      </c>
      <c r="I1352" s="7">
        <f>NORM.S.INV(Data!X1352)</f>
        <v/>
      </c>
      <c r="J1352" s="7">
        <f>NORM.S.INV(Data!Y1352)</f>
        <v/>
      </c>
      <c r="K1352" s="7">
        <f>NORM.S.INV(Data!Z1352)</f>
        <v/>
      </c>
      <c r="L1352" s="7">
        <f>MAR1!$B$32*L1351+MAR1!$C$32*M1351+MAR1!$D$32*N1351+MAR1!$B$42*I1352+MAR1!$C$42*J1352+MAR1!$D$42*K1352</f>
        <v/>
      </c>
      <c r="M1352" s="7">
        <f>MAR1!$B$33*L1351+MAR1!$C$33*M1351+MAR1!$D$33*N1351+MAR1!$B$43*I1352+MAR1!$C$43*J1352+MAR1!$D$43*K1352</f>
        <v/>
      </c>
      <c r="N1352" s="7">
        <f>MAR1!$B$34*L1351+MAR1!$C$34*M1351+MAR1!$D$34*N1351+MAR1!$B$44*I1352+MAR1!$C$44*J1352+MAR1!$D$44*K1352</f>
        <v/>
      </c>
      <c r="O1352" s="12">
        <f>MAR1!$B$5+MAR1!$C$5*COS(2*PI()*B1352/365)+MAR1!$D$5*SIN(2*PI()*B1352/365)+IF(E1352=1,MAR1!$B$11+MAR1!$D$11*L1352,MAR1!$C$11+MAR1!$E$11*L1352)</f>
        <v/>
      </c>
      <c r="P1352" s="12">
        <f>MAR1!$B$6+MAR1!$C$6*COS(2*PI()*B1352/365)+MAR1!$D$6*SIN(2*PI()*B1352/365)+IF(E1352=1,MAR1!$B$12+MAR1!$D$12*M1352,MAR1!$C$12+MAR1!$E$12*M1352)</f>
        <v/>
      </c>
      <c r="Q1352" s="12">
        <f>MAR1!$B$7+MAR1!$C$7*COS(2*PI()*B1352/365)+MAR1!$D$7*SIN(2*PI()*B1352/365)+IF(E1352=1,MAR1!$B$13+MAR1!$D$13*N1352,MAR1!$C$13+MAR1!$E$13*N1352)</f>
        <v/>
      </c>
      <c r="R1352" s="12">
        <f>MAR1!$B$5+MAR1!$C$5*COS(2*PI()*B1352/365)+MAR1!$D$5*SIN(2*PI()*B1352/365)+INDEX(ChangeFactor!$F$6:$F$17,C1352)+IF(G1352=1,MAR1!$B$11+INDEX(ChangeFactor!$G$6:$G$17,C1352)*MAR1!$D$11*L1352,MAR1!$C$11+INDEX(ChangeFactor!$G$6:$G$17,C1352)*MAR1!$E$11*L1352)</f>
        <v/>
      </c>
    </row>
    <row r="1353">
      <c r="A1353" s="6">
        <f>Data!U1353</f>
        <v/>
      </c>
      <c r="B1353" s="6">
        <f>MOD(A1353-1,365)+1</f>
        <v/>
      </c>
      <c r="C1353" s="6">
        <f>MATCH(B1353,Markov!$C$6:$C$17,1)</f>
        <v/>
      </c>
      <c r="D1353" s="16">
        <f>Data!V1353</f>
        <v/>
      </c>
      <c r="E1353" s="6">
        <f>IF(D1353&lt;IF(E1352=1,INDEX(Markov!$I$6:$I$17,C1353),INDEX(Markov!$H$6:$H$17,C1353)),1,0)</f>
        <v/>
      </c>
      <c r="F1353" s="12">
        <f>IF(E1353=1,GAMMA.INV(Data!W1353,INDEX(Markov!$Q$6:$Q$17,C1353),INDEX(Markov!$R$6:$R$17,C1353)),0)</f>
        <v/>
      </c>
      <c r="G1353" s="6">
        <f>IF(D1353&lt;IF(G1352=1,INDEX(ChangeFactor!$O$6:$O$17,C1353),INDEX(ChangeFactor!$N$6:$N$17,C1353)),1,0)</f>
        <v/>
      </c>
      <c r="H1353" s="12">
        <f>IF(G1353=1,GAMMA.INV(Data!W1353,INDEX(ChangeFactor!$R$6:$R$17,C1353),INDEX(ChangeFactor!$S$6:$S$17,C1353)),0)</f>
        <v/>
      </c>
      <c r="I1353" s="7">
        <f>NORM.S.INV(Data!X1353)</f>
        <v/>
      </c>
      <c r="J1353" s="7">
        <f>NORM.S.INV(Data!Y1353)</f>
        <v/>
      </c>
      <c r="K1353" s="7">
        <f>NORM.S.INV(Data!Z1353)</f>
        <v/>
      </c>
      <c r="L1353" s="7">
        <f>MAR1!$B$32*L1352+MAR1!$C$32*M1352+MAR1!$D$32*N1352+MAR1!$B$42*I1353+MAR1!$C$42*J1353+MAR1!$D$42*K1353</f>
        <v/>
      </c>
      <c r="M1353" s="7">
        <f>MAR1!$B$33*L1352+MAR1!$C$33*M1352+MAR1!$D$33*N1352+MAR1!$B$43*I1353+MAR1!$C$43*J1353+MAR1!$D$43*K1353</f>
        <v/>
      </c>
      <c r="N1353" s="7">
        <f>MAR1!$B$34*L1352+MAR1!$C$34*M1352+MAR1!$D$34*N1352+MAR1!$B$44*I1353+MAR1!$C$44*J1353+MAR1!$D$44*K1353</f>
        <v/>
      </c>
      <c r="O1353" s="12">
        <f>MAR1!$B$5+MAR1!$C$5*COS(2*PI()*B1353/365)+MAR1!$D$5*SIN(2*PI()*B1353/365)+IF(E1353=1,MAR1!$B$11+MAR1!$D$11*L1353,MAR1!$C$11+MAR1!$E$11*L1353)</f>
        <v/>
      </c>
      <c r="P1353" s="12">
        <f>MAR1!$B$6+MAR1!$C$6*COS(2*PI()*B1353/365)+MAR1!$D$6*SIN(2*PI()*B1353/365)+IF(E1353=1,MAR1!$B$12+MAR1!$D$12*M1353,MAR1!$C$12+MAR1!$E$12*M1353)</f>
        <v/>
      </c>
      <c r="Q1353" s="12">
        <f>MAR1!$B$7+MAR1!$C$7*COS(2*PI()*B1353/365)+MAR1!$D$7*SIN(2*PI()*B1353/365)+IF(E1353=1,MAR1!$B$13+MAR1!$D$13*N1353,MAR1!$C$13+MAR1!$E$13*N1353)</f>
        <v/>
      </c>
      <c r="R1353" s="12">
        <f>MAR1!$B$5+MAR1!$C$5*COS(2*PI()*B1353/365)+MAR1!$D$5*SIN(2*PI()*B1353/365)+INDEX(ChangeFactor!$F$6:$F$17,C1353)+IF(G1353=1,MAR1!$B$11+INDEX(ChangeFactor!$G$6:$G$17,C1353)*MAR1!$D$11*L1353,MAR1!$C$11+INDEX(ChangeFactor!$G$6:$G$17,C1353)*MAR1!$E$11*L1353)</f>
        <v/>
      </c>
    </row>
    <row r="1354">
      <c r="A1354" s="6">
        <f>Data!U1354</f>
        <v/>
      </c>
      <c r="B1354" s="6">
        <f>MOD(A1354-1,365)+1</f>
        <v/>
      </c>
      <c r="C1354" s="6">
        <f>MATCH(B1354,Markov!$C$6:$C$17,1)</f>
        <v/>
      </c>
      <c r="D1354" s="16">
        <f>Data!V1354</f>
        <v/>
      </c>
      <c r="E1354" s="6">
        <f>IF(D1354&lt;IF(E1353=1,INDEX(Markov!$I$6:$I$17,C1354),INDEX(Markov!$H$6:$H$17,C1354)),1,0)</f>
        <v/>
      </c>
      <c r="F1354" s="12">
        <f>IF(E1354=1,GAMMA.INV(Data!W1354,INDEX(Markov!$Q$6:$Q$17,C1354),INDEX(Markov!$R$6:$R$17,C1354)),0)</f>
        <v/>
      </c>
      <c r="G1354" s="6">
        <f>IF(D1354&lt;IF(G1353=1,INDEX(ChangeFactor!$O$6:$O$17,C1354),INDEX(ChangeFactor!$N$6:$N$17,C1354)),1,0)</f>
        <v/>
      </c>
      <c r="H1354" s="12">
        <f>IF(G1354=1,GAMMA.INV(Data!W1354,INDEX(ChangeFactor!$R$6:$R$17,C1354),INDEX(ChangeFactor!$S$6:$S$17,C1354)),0)</f>
        <v/>
      </c>
      <c r="I1354" s="7">
        <f>NORM.S.INV(Data!X1354)</f>
        <v/>
      </c>
      <c r="J1354" s="7">
        <f>NORM.S.INV(Data!Y1354)</f>
        <v/>
      </c>
      <c r="K1354" s="7">
        <f>NORM.S.INV(Data!Z1354)</f>
        <v/>
      </c>
      <c r="L1354" s="7">
        <f>MAR1!$B$32*L1353+MAR1!$C$32*M1353+MAR1!$D$32*N1353+MAR1!$B$42*I1354+MAR1!$C$42*J1354+MAR1!$D$42*K1354</f>
        <v/>
      </c>
      <c r="M1354" s="7">
        <f>MAR1!$B$33*L1353+MAR1!$C$33*M1353+MAR1!$D$33*N1353+MAR1!$B$43*I1354+MAR1!$C$43*J1354+MAR1!$D$43*K1354</f>
        <v/>
      </c>
      <c r="N1354" s="7">
        <f>MAR1!$B$34*L1353+MAR1!$C$34*M1353+MAR1!$D$34*N1353+MAR1!$B$44*I1354+MAR1!$C$44*J1354+MAR1!$D$44*K1354</f>
        <v/>
      </c>
      <c r="O1354" s="12">
        <f>MAR1!$B$5+MAR1!$C$5*COS(2*PI()*B1354/365)+MAR1!$D$5*SIN(2*PI()*B1354/365)+IF(E1354=1,MAR1!$B$11+MAR1!$D$11*L1354,MAR1!$C$11+MAR1!$E$11*L1354)</f>
        <v/>
      </c>
      <c r="P1354" s="12">
        <f>MAR1!$B$6+MAR1!$C$6*COS(2*PI()*B1354/365)+MAR1!$D$6*SIN(2*PI()*B1354/365)+IF(E1354=1,MAR1!$B$12+MAR1!$D$12*M1354,MAR1!$C$12+MAR1!$E$12*M1354)</f>
        <v/>
      </c>
      <c r="Q1354" s="12">
        <f>MAR1!$B$7+MAR1!$C$7*COS(2*PI()*B1354/365)+MAR1!$D$7*SIN(2*PI()*B1354/365)+IF(E1354=1,MAR1!$B$13+MAR1!$D$13*N1354,MAR1!$C$13+MAR1!$E$13*N1354)</f>
        <v/>
      </c>
      <c r="R1354" s="12">
        <f>MAR1!$B$5+MAR1!$C$5*COS(2*PI()*B1354/365)+MAR1!$D$5*SIN(2*PI()*B1354/365)+INDEX(ChangeFactor!$F$6:$F$17,C1354)+IF(G1354=1,MAR1!$B$11+INDEX(ChangeFactor!$G$6:$G$17,C1354)*MAR1!$D$11*L1354,MAR1!$C$11+INDEX(ChangeFactor!$G$6:$G$17,C1354)*MAR1!$E$11*L1354)</f>
        <v/>
      </c>
    </row>
    <row r="1355">
      <c r="A1355" s="6">
        <f>Data!U1355</f>
        <v/>
      </c>
      <c r="B1355" s="6">
        <f>MOD(A1355-1,365)+1</f>
        <v/>
      </c>
      <c r="C1355" s="6">
        <f>MATCH(B1355,Markov!$C$6:$C$17,1)</f>
        <v/>
      </c>
      <c r="D1355" s="16">
        <f>Data!V1355</f>
        <v/>
      </c>
      <c r="E1355" s="6">
        <f>IF(D1355&lt;IF(E1354=1,INDEX(Markov!$I$6:$I$17,C1355),INDEX(Markov!$H$6:$H$17,C1355)),1,0)</f>
        <v/>
      </c>
      <c r="F1355" s="12">
        <f>IF(E1355=1,GAMMA.INV(Data!W1355,INDEX(Markov!$Q$6:$Q$17,C1355),INDEX(Markov!$R$6:$R$17,C1355)),0)</f>
        <v/>
      </c>
      <c r="G1355" s="6">
        <f>IF(D1355&lt;IF(G1354=1,INDEX(ChangeFactor!$O$6:$O$17,C1355),INDEX(ChangeFactor!$N$6:$N$17,C1355)),1,0)</f>
        <v/>
      </c>
      <c r="H1355" s="12">
        <f>IF(G1355=1,GAMMA.INV(Data!W1355,INDEX(ChangeFactor!$R$6:$R$17,C1355),INDEX(ChangeFactor!$S$6:$S$17,C1355)),0)</f>
        <v/>
      </c>
      <c r="I1355" s="7">
        <f>NORM.S.INV(Data!X1355)</f>
        <v/>
      </c>
      <c r="J1355" s="7">
        <f>NORM.S.INV(Data!Y1355)</f>
        <v/>
      </c>
      <c r="K1355" s="7">
        <f>NORM.S.INV(Data!Z1355)</f>
        <v/>
      </c>
      <c r="L1355" s="7">
        <f>MAR1!$B$32*L1354+MAR1!$C$32*M1354+MAR1!$D$32*N1354+MAR1!$B$42*I1355+MAR1!$C$42*J1355+MAR1!$D$42*K1355</f>
        <v/>
      </c>
      <c r="M1355" s="7">
        <f>MAR1!$B$33*L1354+MAR1!$C$33*M1354+MAR1!$D$33*N1354+MAR1!$B$43*I1355+MAR1!$C$43*J1355+MAR1!$D$43*K1355</f>
        <v/>
      </c>
      <c r="N1355" s="7">
        <f>MAR1!$B$34*L1354+MAR1!$C$34*M1354+MAR1!$D$34*N1354+MAR1!$B$44*I1355+MAR1!$C$44*J1355+MAR1!$D$44*K1355</f>
        <v/>
      </c>
      <c r="O1355" s="12">
        <f>MAR1!$B$5+MAR1!$C$5*COS(2*PI()*B1355/365)+MAR1!$D$5*SIN(2*PI()*B1355/365)+IF(E1355=1,MAR1!$B$11+MAR1!$D$11*L1355,MAR1!$C$11+MAR1!$E$11*L1355)</f>
        <v/>
      </c>
      <c r="P1355" s="12">
        <f>MAR1!$B$6+MAR1!$C$6*COS(2*PI()*B1355/365)+MAR1!$D$6*SIN(2*PI()*B1355/365)+IF(E1355=1,MAR1!$B$12+MAR1!$D$12*M1355,MAR1!$C$12+MAR1!$E$12*M1355)</f>
        <v/>
      </c>
      <c r="Q1355" s="12">
        <f>MAR1!$B$7+MAR1!$C$7*COS(2*PI()*B1355/365)+MAR1!$D$7*SIN(2*PI()*B1355/365)+IF(E1355=1,MAR1!$B$13+MAR1!$D$13*N1355,MAR1!$C$13+MAR1!$E$13*N1355)</f>
        <v/>
      </c>
      <c r="R1355" s="12">
        <f>MAR1!$B$5+MAR1!$C$5*COS(2*PI()*B1355/365)+MAR1!$D$5*SIN(2*PI()*B1355/365)+INDEX(ChangeFactor!$F$6:$F$17,C1355)+IF(G1355=1,MAR1!$B$11+INDEX(ChangeFactor!$G$6:$G$17,C1355)*MAR1!$D$11*L1355,MAR1!$C$11+INDEX(ChangeFactor!$G$6:$G$17,C1355)*MAR1!$E$11*L1355)</f>
        <v/>
      </c>
    </row>
    <row r="1356">
      <c r="A1356" s="6">
        <f>Data!U1356</f>
        <v/>
      </c>
      <c r="B1356" s="6">
        <f>MOD(A1356-1,365)+1</f>
        <v/>
      </c>
      <c r="C1356" s="6">
        <f>MATCH(B1356,Markov!$C$6:$C$17,1)</f>
        <v/>
      </c>
      <c r="D1356" s="16">
        <f>Data!V1356</f>
        <v/>
      </c>
      <c r="E1356" s="6">
        <f>IF(D1356&lt;IF(E1355=1,INDEX(Markov!$I$6:$I$17,C1356),INDEX(Markov!$H$6:$H$17,C1356)),1,0)</f>
        <v/>
      </c>
      <c r="F1356" s="12">
        <f>IF(E1356=1,GAMMA.INV(Data!W1356,INDEX(Markov!$Q$6:$Q$17,C1356),INDEX(Markov!$R$6:$R$17,C1356)),0)</f>
        <v/>
      </c>
      <c r="G1356" s="6">
        <f>IF(D1356&lt;IF(G1355=1,INDEX(ChangeFactor!$O$6:$O$17,C1356),INDEX(ChangeFactor!$N$6:$N$17,C1356)),1,0)</f>
        <v/>
      </c>
      <c r="H1356" s="12">
        <f>IF(G1356=1,GAMMA.INV(Data!W1356,INDEX(ChangeFactor!$R$6:$R$17,C1356),INDEX(ChangeFactor!$S$6:$S$17,C1356)),0)</f>
        <v/>
      </c>
      <c r="I1356" s="7">
        <f>NORM.S.INV(Data!X1356)</f>
        <v/>
      </c>
      <c r="J1356" s="7">
        <f>NORM.S.INV(Data!Y1356)</f>
        <v/>
      </c>
      <c r="K1356" s="7">
        <f>NORM.S.INV(Data!Z1356)</f>
        <v/>
      </c>
      <c r="L1356" s="7">
        <f>MAR1!$B$32*L1355+MAR1!$C$32*M1355+MAR1!$D$32*N1355+MAR1!$B$42*I1356+MAR1!$C$42*J1356+MAR1!$D$42*K1356</f>
        <v/>
      </c>
      <c r="M1356" s="7">
        <f>MAR1!$B$33*L1355+MAR1!$C$33*M1355+MAR1!$D$33*N1355+MAR1!$B$43*I1356+MAR1!$C$43*J1356+MAR1!$D$43*K1356</f>
        <v/>
      </c>
      <c r="N1356" s="7">
        <f>MAR1!$B$34*L1355+MAR1!$C$34*M1355+MAR1!$D$34*N1355+MAR1!$B$44*I1356+MAR1!$C$44*J1356+MAR1!$D$44*K1356</f>
        <v/>
      </c>
      <c r="O1356" s="12">
        <f>MAR1!$B$5+MAR1!$C$5*COS(2*PI()*B1356/365)+MAR1!$D$5*SIN(2*PI()*B1356/365)+IF(E1356=1,MAR1!$B$11+MAR1!$D$11*L1356,MAR1!$C$11+MAR1!$E$11*L1356)</f>
        <v/>
      </c>
      <c r="P1356" s="12">
        <f>MAR1!$B$6+MAR1!$C$6*COS(2*PI()*B1356/365)+MAR1!$D$6*SIN(2*PI()*B1356/365)+IF(E1356=1,MAR1!$B$12+MAR1!$D$12*M1356,MAR1!$C$12+MAR1!$E$12*M1356)</f>
        <v/>
      </c>
      <c r="Q1356" s="12">
        <f>MAR1!$B$7+MAR1!$C$7*COS(2*PI()*B1356/365)+MAR1!$D$7*SIN(2*PI()*B1356/365)+IF(E1356=1,MAR1!$B$13+MAR1!$D$13*N1356,MAR1!$C$13+MAR1!$E$13*N1356)</f>
        <v/>
      </c>
      <c r="R1356" s="12">
        <f>MAR1!$B$5+MAR1!$C$5*COS(2*PI()*B1356/365)+MAR1!$D$5*SIN(2*PI()*B1356/365)+INDEX(ChangeFactor!$F$6:$F$17,C1356)+IF(G1356=1,MAR1!$B$11+INDEX(ChangeFactor!$G$6:$G$17,C1356)*MAR1!$D$11*L1356,MAR1!$C$11+INDEX(ChangeFactor!$G$6:$G$17,C1356)*MAR1!$E$11*L1356)</f>
        <v/>
      </c>
    </row>
    <row r="1357">
      <c r="A1357" s="6">
        <f>Data!U1357</f>
        <v/>
      </c>
      <c r="B1357" s="6">
        <f>MOD(A1357-1,365)+1</f>
        <v/>
      </c>
      <c r="C1357" s="6">
        <f>MATCH(B1357,Markov!$C$6:$C$17,1)</f>
        <v/>
      </c>
      <c r="D1357" s="16">
        <f>Data!V1357</f>
        <v/>
      </c>
      <c r="E1357" s="6">
        <f>IF(D1357&lt;IF(E1356=1,INDEX(Markov!$I$6:$I$17,C1357),INDEX(Markov!$H$6:$H$17,C1357)),1,0)</f>
        <v/>
      </c>
      <c r="F1357" s="12">
        <f>IF(E1357=1,GAMMA.INV(Data!W1357,INDEX(Markov!$Q$6:$Q$17,C1357),INDEX(Markov!$R$6:$R$17,C1357)),0)</f>
        <v/>
      </c>
      <c r="G1357" s="6">
        <f>IF(D1357&lt;IF(G1356=1,INDEX(ChangeFactor!$O$6:$O$17,C1357),INDEX(ChangeFactor!$N$6:$N$17,C1357)),1,0)</f>
        <v/>
      </c>
      <c r="H1357" s="12">
        <f>IF(G1357=1,GAMMA.INV(Data!W1357,INDEX(ChangeFactor!$R$6:$R$17,C1357),INDEX(ChangeFactor!$S$6:$S$17,C1357)),0)</f>
        <v/>
      </c>
      <c r="I1357" s="7">
        <f>NORM.S.INV(Data!X1357)</f>
        <v/>
      </c>
      <c r="J1357" s="7">
        <f>NORM.S.INV(Data!Y1357)</f>
        <v/>
      </c>
      <c r="K1357" s="7">
        <f>NORM.S.INV(Data!Z1357)</f>
        <v/>
      </c>
      <c r="L1357" s="7">
        <f>MAR1!$B$32*L1356+MAR1!$C$32*M1356+MAR1!$D$32*N1356+MAR1!$B$42*I1357+MAR1!$C$42*J1357+MAR1!$D$42*K1357</f>
        <v/>
      </c>
      <c r="M1357" s="7">
        <f>MAR1!$B$33*L1356+MAR1!$C$33*M1356+MAR1!$D$33*N1356+MAR1!$B$43*I1357+MAR1!$C$43*J1357+MAR1!$D$43*K1357</f>
        <v/>
      </c>
      <c r="N1357" s="7">
        <f>MAR1!$B$34*L1356+MAR1!$C$34*M1356+MAR1!$D$34*N1356+MAR1!$B$44*I1357+MAR1!$C$44*J1357+MAR1!$D$44*K1357</f>
        <v/>
      </c>
      <c r="O1357" s="12">
        <f>MAR1!$B$5+MAR1!$C$5*COS(2*PI()*B1357/365)+MAR1!$D$5*SIN(2*PI()*B1357/365)+IF(E1357=1,MAR1!$B$11+MAR1!$D$11*L1357,MAR1!$C$11+MAR1!$E$11*L1357)</f>
        <v/>
      </c>
      <c r="P1357" s="12">
        <f>MAR1!$B$6+MAR1!$C$6*COS(2*PI()*B1357/365)+MAR1!$D$6*SIN(2*PI()*B1357/365)+IF(E1357=1,MAR1!$B$12+MAR1!$D$12*M1357,MAR1!$C$12+MAR1!$E$12*M1357)</f>
        <v/>
      </c>
      <c r="Q1357" s="12">
        <f>MAR1!$B$7+MAR1!$C$7*COS(2*PI()*B1357/365)+MAR1!$D$7*SIN(2*PI()*B1357/365)+IF(E1357=1,MAR1!$B$13+MAR1!$D$13*N1357,MAR1!$C$13+MAR1!$E$13*N1357)</f>
        <v/>
      </c>
      <c r="R1357" s="12">
        <f>MAR1!$B$5+MAR1!$C$5*COS(2*PI()*B1357/365)+MAR1!$D$5*SIN(2*PI()*B1357/365)+INDEX(ChangeFactor!$F$6:$F$17,C1357)+IF(G1357=1,MAR1!$B$11+INDEX(ChangeFactor!$G$6:$G$17,C1357)*MAR1!$D$11*L1357,MAR1!$C$11+INDEX(ChangeFactor!$G$6:$G$17,C1357)*MAR1!$E$11*L1357)</f>
        <v/>
      </c>
    </row>
    <row r="1358">
      <c r="A1358" s="6">
        <f>Data!U1358</f>
        <v/>
      </c>
      <c r="B1358" s="6">
        <f>MOD(A1358-1,365)+1</f>
        <v/>
      </c>
      <c r="C1358" s="6">
        <f>MATCH(B1358,Markov!$C$6:$C$17,1)</f>
        <v/>
      </c>
      <c r="D1358" s="16">
        <f>Data!V1358</f>
        <v/>
      </c>
      <c r="E1358" s="6">
        <f>IF(D1358&lt;IF(E1357=1,INDEX(Markov!$I$6:$I$17,C1358),INDEX(Markov!$H$6:$H$17,C1358)),1,0)</f>
        <v/>
      </c>
      <c r="F1358" s="12">
        <f>IF(E1358=1,GAMMA.INV(Data!W1358,INDEX(Markov!$Q$6:$Q$17,C1358),INDEX(Markov!$R$6:$R$17,C1358)),0)</f>
        <v/>
      </c>
      <c r="G1358" s="6">
        <f>IF(D1358&lt;IF(G1357=1,INDEX(ChangeFactor!$O$6:$O$17,C1358),INDEX(ChangeFactor!$N$6:$N$17,C1358)),1,0)</f>
        <v/>
      </c>
      <c r="H1358" s="12">
        <f>IF(G1358=1,GAMMA.INV(Data!W1358,INDEX(ChangeFactor!$R$6:$R$17,C1358),INDEX(ChangeFactor!$S$6:$S$17,C1358)),0)</f>
        <v/>
      </c>
      <c r="I1358" s="7">
        <f>NORM.S.INV(Data!X1358)</f>
        <v/>
      </c>
      <c r="J1358" s="7">
        <f>NORM.S.INV(Data!Y1358)</f>
        <v/>
      </c>
      <c r="K1358" s="7">
        <f>NORM.S.INV(Data!Z1358)</f>
        <v/>
      </c>
      <c r="L1358" s="7">
        <f>MAR1!$B$32*L1357+MAR1!$C$32*M1357+MAR1!$D$32*N1357+MAR1!$B$42*I1358+MAR1!$C$42*J1358+MAR1!$D$42*K1358</f>
        <v/>
      </c>
      <c r="M1358" s="7">
        <f>MAR1!$B$33*L1357+MAR1!$C$33*M1357+MAR1!$D$33*N1357+MAR1!$B$43*I1358+MAR1!$C$43*J1358+MAR1!$D$43*K1358</f>
        <v/>
      </c>
      <c r="N1358" s="7">
        <f>MAR1!$B$34*L1357+MAR1!$C$34*M1357+MAR1!$D$34*N1357+MAR1!$B$44*I1358+MAR1!$C$44*J1358+MAR1!$D$44*K1358</f>
        <v/>
      </c>
      <c r="O1358" s="12">
        <f>MAR1!$B$5+MAR1!$C$5*COS(2*PI()*B1358/365)+MAR1!$D$5*SIN(2*PI()*B1358/365)+IF(E1358=1,MAR1!$B$11+MAR1!$D$11*L1358,MAR1!$C$11+MAR1!$E$11*L1358)</f>
        <v/>
      </c>
      <c r="P1358" s="12">
        <f>MAR1!$B$6+MAR1!$C$6*COS(2*PI()*B1358/365)+MAR1!$D$6*SIN(2*PI()*B1358/365)+IF(E1358=1,MAR1!$B$12+MAR1!$D$12*M1358,MAR1!$C$12+MAR1!$E$12*M1358)</f>
        <v/>
      </c>
      <c r="Q1358" s="12">
        <f>MAR1!$B$7+MAR1!$C$7*COS(2*PI()*B1358/365)+MAR1!$D$7*SIN(2*PI()*B1358/365)+IF(E1358=1,MAR1!$B$13+MAR1!$D$13*N1358,MAR1!$C$13+MAR1!$E$13*N1358)</f>
        <v/>
      </c>
      <c r="R1358" s="12">
        <f>MAR1!$B$5+MAR1!$C$5*COS(2*PI()*B1358/365)+MAR1!$D$5*SIN(2*PI()*B1358/365)+INDEX(ChangeFactor!$F$6:$F$17,C1358)+IF(G1358=1,MAR1!$B$11+INDEX(ChangeFactor!$G$6:$G$17,C1358)*MAR1!$D$11*L1358,MAR1!$C$11+INDEX(ChangeFactor!$G$6:$G$17,C1358)*MAR1!$E$11*L1358)</f>
        <v/>
      </c>
    </row>
    <row r="1359">
      <c r="A1359" s="6">
        <f>Data!U1359</f>
        <v/>
      </c>
      <c r="B1359" s="6">
        <f>MOD(A1359-1,365)+1</f>
        <v/>
      </c>
      <c r="C1359" s="6">
        <f>MATCH(B1359,Markov!$C$6:$C$17,1)</f>
        <v/>
      </c>
      <c r="D1359" s="16">
        <f>Data!V1359</f>
        <v/>
      </c>
      <c r="E1359" s="6">
        <f>IF(D1359&lt;IF(E1358=1,INDEX(Markov!$I$6:$I$17,C1359),INDEX(Markov!$H$6:$H$17,C1359)),1,0)</f>
        <v/>
      </c>
      <c r="F1359" s="12">
        <f>IF(E1359=1,GAMMA.INV(Data!W1359,INDEX(Markov!$Q$6:$Q$17,C1359),INDEX(Markov!$R$6:$R$17,C1359)),0)</f>
        <v/>
      </c>
      <c r="G1359" s="6">
        <f>IF(D1359&lt;IF(G1358=1,INDEX(ChangeFactor!$O$6:$O$17,C1359),INDEX(ChangeFactor!$N$6:$N$17,C1359)),1,0)</f>
        <v/>
      </c>
      <c r="H1359" s="12">
        <f>IF(G1359=1,GAMMA.INV(Data!W1359,INDEX(ChangeFactor!$R$6:$R$17,C1359),INDEX(ChangeFactor!$S$6:$S$17,C1359)),0)</f>
        <v/>
      </c>
      <c r="I1359" s="7">
        <f>NORM.S.INV(Data!X1359)</f>
        <v/>
      </c>
      <c r="J1359" s="7">
        <f>NORM.S.INV(Data!Y1359)</f>
        <v/>
      </c>
      <c r="K1359" s="7">
        <f>NORM.S.INV(Data!Z1359)</f>
        <v/>
      </c>
      <c r="L1359" s="7">
        <f>MAR1!$B$32*L1358+MAR1!$C$32*M1358+MAR1!$D$32*N1358+MAR1!$B$42*I1359+MAR1!$C$42*J1359+MAR1!$D$42*K1359</f>
        <v/>
      </c>
      <c r="M1359" s="7">
        <f>MAR1!$B$33*L1358+MAR1!$C$33*M1358+MAR1!$D$33*N1358+MAR1!$B$43*I1359+MAR1!$C$43*J1359+MAR1!$D$43*K1359</f>
        <v/>
      </c>
      <c r="N1359" s="7">
        <f>MAR1!$B$34*L1358+MAR1!$C$34*M1358+MAR1!$D$34*N1358+MAR1!$B$44*I1359+MAR1!$C$44*J1359+MAR1!$D$44*K1359</f>
        <v/>
      </c>
      <c r="O1359" s="12">
        <f>MAR1!$B$5+MAR1!$C$5*COS(2*PI()*B1359/365)+MAR1!$D$5*SIN(2*PI()*B1359/365)+IF(E1359=1,MAR1!$B$11+MAR1!$D$11*L1359,MAR1!$C$11+MAR1!$E$11*L1359)</f>
        <v/>
      </c>
      <c r="P1359" s="12">
        <f>MAR1!$B$6+MAR1!$C$6*COS(2*PI()*B1359/365)+MAR1!$D$6*SIN(2*PI()*B1359/365)+IF(E1359=1,MAR1!$B$12+MAR1!$D$12*M1359,MAR1!$C$12+MAR1!$E$12*M1359)</f>
        <v/>
      </c>
      <c r="Q1359" s="12">
        <f>MAR1!$B$7+MAR1!$C$7*COS(2*PI()*B1359/365)+MAR1!$D$7*SIN(2*PI()*B1359/365)+IF(E1359=1,MAR1!$B$13+MAR1!$D$13*N1359,MAR1!$C$13+MAR1!$E$13*N1359)</f>
        <v/>
      </c>
      <c r="R1359" s="12">
        <f>MAR1!$B$5+MAR1!$C$5*COS(2*PI()*B1359/365)+MAR1!$D$5*SIN(2*PI()*B1359/365)+INDEX(ChangeFactor!$F$6:$F$17,C1359)+IF(G1359=1,MAR1!$B$11+INDEX(ChangeFactor!$G$6:$G$17,C1359)*MAR1!$D$11*L1359,MAR1!$C$11+INDEX(ChangeFactor!$G$6:$G$17,C1359)*MAR1!$E$11*L1359)</f>
        <v/>
      </c>
    </row>
    <row r="1360">
      <c r="A1360" s="6">
        <f>Data!U1360</f>
        <v/>
      </c>
      <c r="B1360" s="6">
        <f>MOD(A1360-1,365)+1</f>
        <v/>
      </c>
      <c r="C1360" s="6">
        <f>MATCH(B1360,Markov!$C$6:$C$17,1)</f>
        <v/>
      </c>
      <c r="D1360" s="16">
        <f>Data!V1360</f>
        <v/>
      </c>
      <c r="E1360" s="6">
        <f>IF(D1360&lt;IF(E1359=1,INDEX(Markov!$I$6:$I$17,C1360),INDEX(Markov!$H$6:$H$17,C1360)),1,0)</f>
        <v/>
      </c>
      <c r="F1360" s="12">
        <f>IF(E1360=1,GAMMA.INV(Data!W1360,INDEX(Markov!$Q$6:$Q$17,C1360),INDEX(Markov!$R$6:$R$17,C1360)),0)</f>
        <v/>
      </c>
      <c r="G1360" s="6">
        <f>IF(D1360&lt;IF(G1359=1,INDEX(ChangeFactor!$O$6:$O$17,C1360),INDEX(ChangeFactor!$N$6:$N$17,C1360)),1,0)</f>
        <v/>
      </c>
      <c r="H1360" s="12">
        <f>IF(G1360=1,GAMMA.INV(Data!W1360,INDEX(ChangeFactor!$R$6:$R$17,C1360),INDEX(ChangeFactor!$S$6:$S$17,C1360)),0)</f>
        <v/>
      </c>
      <c r="I1360" s="7">
        <f>NORM.S.INV(Data!X1360)</f>
        <v/>
      </c>
      <c r="J1360" s="7">
        <f>NORM.S.INV(Data!Y1360)</f>
        <v/>
      </c>
      <c r="K1360" s="7">
        <f>NORM.S.INV(Data!Z1360)</f>
        <v/>
      </c>
      <c r="L1360" s="7">
        <f>MAR1!$B$32*L1359+MAR1!$C$32*M1359+MAR1!$D$32*N1359+MAR1!$B$42*I1360+MAR1!$C$42*J1360+MAR1!$D$42*K1360</f>
        <v/>
      </c>
      <c r="M1360" s="7">
        <f>MAR1!$B$33*L1359+MAR1!$C$33*M1359+MAR1!$D$33*N1359+MAR1!$B$43*I1360+MAR1!$C$43*J1360+MAR1!$D$43*K1360</f>
        <v/>
      </c>
      <c r="N1360" s="7">
        <f>MAR1!$B$34*L1359+MAR1!$C$34*M1359+MAR1!$D$34*N1359+MAR1!$B$44*I1360+MAR1!$C$44*J1360+MAR1!$D$44*K1360</f>
        <v/>
      </c>
      <c r="O1360" s="12">
        <f>MAR1!$B$5+MAR1!$C$5*COS(2*PI()*B1360/365)+MAR1!$D$5*SIN(2*PI()*B1360/365)+IF(E1360=1,MAR1!$B$11+MAR1!$D$11*L1360,MAR1!$C$11+MAR1!$E$11*L1360)</f>
        <v/>
      </c>
      <c r="P1360" s="12">
        <f>MAR1!$B$6+MAR1!$C$6*COS(2*PI()*B1360/365)+MAR1!$D$6*SIN(2*PI()*B1360/365)+IF(E1360=1,MAR1!$B$12+MAR1!$D$12*M1360,MAR1!$C$12+MAR1!$E$12*M1360)</f>
        <v/>
      </c>
      <c r="Q1360" s="12">
        <f>MAR1!$B$7+MAR1!$C$7*COS(2*PI()*B1360/365)+MAR1!$D$7*SIN(2*PI()*B1360/365)+IF(E1360=1,MAR1!$B$13+MAR1!$D$13*N1360,MAR1!$C$13+MAR1!$E$13*N1360)</f>
        <v/>
      </c>
      <c r="R1360" s="12">
        <f>MAR1!$B$5+MAR1!$C$5*COS(2*PI()*B1360/365)+MAR1!$D$5*SIN(2*PI()*B1360/365)+INDEX(ChangeFactor!$F$6:$F$17,C1360)+IF(G1360=1,MAR1!$B$11+INDEX(ChangeFactor!$G$6:$G$17,C1360)*MAR1!$D$11*L1360,MAR1!$C$11+INDEX(ChangeFactor!$G$6:$G$17,C1360)*MAR1!$E$11*L1360)</f>
        <v/>
      </c>
    </row>
    <row r="1361">
      <c r="A1361" s="6">
        <f>Data!U1361</f>
        <v/>
      </c>
      <c r="B1361" s="6">
        <f>MOD(A1361-1,365)+1</f>
        <v/>
      </c>
      <c r="C1361" s="6">
        <f>MATCH(B1361,Markov!$C$6:$C$17,1)</f>
        <v/>
      </c>
      <c r="D1361" s="16">
        <f>Data!V1361</f>
        <v/>
      </c>
      <c r="E1361" s="6">
        <f>IF(D1361&lt;IF(E1360=1,INDEX(Markov!$I$6:$I$17,C1361),INDEX(Markov!$H$6:$H$17,C1361)),1,0)</f>
        <v/>
      </c>
      <c r="F1361" s="12">
        <f>IF(E1361=1,GAMMA.INV(Data!W1361,INDEX(Markov!$Q$6:$Q$17,C1361),INDEX(Markov!$R$6:$R$17,C1361)),0)</f>
        <v/>
      </c>
      <c r="G1361" s="6">
        <f>IF(D1361&lt;IF(G1360=1,INDEX(ChangeFactor!$O$6:$O$17,C1361),INDEX(ChangeFactor!$N$6:$N$17,C1361)),1,0)</f>
        <v/>
      </c>
      <c r="H1361" s="12">
        <f>IF(G1361=1,GAMMA.INV(Data!W1361,INDEX(ChangeFactor!$R$6:$R$17,C1361),INDEX(ChangeFactor!$S$6:$S$17,C1361)),0)</f>
        <v/>
      </c>
      <c r="I1361" s="7">
        <f>NORM.S.INV(Data!X1361)</f>
        <v/>
      </c>
      <c r="J1361" s="7">
        <f>NORM.S.INV(Data!Y1361)</f>
        <v/>
      </c>
      <c r="K1361" s="7">
        <f>NORM.S.INV(Data!Z1361)</f>
        <v/>
      </c>
      <c r="L1361" s="7">
        <f>MAR1!$B$32*L1360+MAR1!$C$32*M1360+MAR1!$D$32*N1360+MAR1!$B$42*I1361+MAR1!$C$42*J1361+MAR1!$D$42*K1361</f>
        <v/>
      </c>
      <c r="M1361" s="7">
        <f>MAR1!$B$33*L1360+MAR1!$C$33*M1360+MAR1!$D$33*N1360+MAR1!$B$43*I1361+MAR1!$C$43*J1361+MAR1!$D$43*K1361</f>
        <v/>
      </c>
      <c r="N1361" s="7">
        <f>MAR1!$B$34*L1360+MAR1!$C$34*M1360+MAR1!$D$34*N1360+MAR1!$B$44*I1361+MAR1!$C$44*J1361+MAR1!$D$44*K1361</f>
        <v/>
      </c>
      <c r="O1361" s="12">
        <f>MAR1!$B$5+MAR1!$C$5*COS(2*PI()*B1361/365)+MAR1!$D$5*SIN(2*PI()*B1361/365)+IF(E1361=1,MAR1!$B$11+MAR1!$D$11*L1361,MAR1!$C$11+MAR1!$E$11*L1361)</f>
        <v/>
      </c>
      <c r="P1361" s="12">
        <f>MAR1!$B$6+MAR1!$C$6*COS(2*PI()*B1361/365)+MAR1!$D$6*SIN(2*PI()*B1361/365)+IF(E1361=1,MAR1!$B$12+MAR1!$D$12*M1361,MAR1!$C$12+MAR1!$E$12*M1361)</f>
        <v/>
      </c>
      <c r="Q1361" s="12">
        <f>MAR1!$B$7+MAR1!$C$7*COS(2*PI()*B1361/365)+MAR1!$D$7*SIN(2*PI()*B1361/365)+IF(E1361=1,MAR1!$B$13+MAR1!$D$13*N1361,MAR1!$C$13+MAR1!$E$13*N1361)</f>
        <v/>
      </c>
      <c r="R1361" s="12">
        <f>MAR1!$B$5+MAR1!$C$5*COS(2*PI()*B1361/365)+MAR1!$D$5*SIN(2*PI()*B1361/365)+INDEX(ChangeFactor!$F$6:$F$17,C1361)+IF(G1361=1,MAR1!$B$11+INDEX(ChangeFactor!$G$6:$G$17,C1361)*MAR1!$D$11*L1361,MAR1!$C$11+INDEX(ChangeFactor!$G$6:$G$17,C1361)*MAR1!$E$11*L1361)</f>
        <v/>
      </c>
    </row>
    <row r="1362">
      <c r="A1362" s="6">
        <f>Data!U1362</f>
        <v/>
      </c>
      <c r="B1362" s="6">
        <f>MOD(A1362-1,365)+1</f>
        <v/>
      </c>
      <c r="C1362" s="6">
        <f>MATCH(B1362,Markov!$C$6:$C$17,1)</f>
        <v/>
      </c>
      <c r="D1362" s="16">
        <f>Data!V1362</f>
        <v/>
      </c>
      <c r="E1362" s="6">
        <f>IF(D1362&lt;IF(E1361=1,INDEX(Markov!$I$6:$I$17,C1362),INDEX(Markov!$H$6:$H$17,C1362)),1,0)</f>
        <v/>
      </c>
      <c r="F1362" s="12">
        <f>IF(E1362=1,GAMMA.INV(Data!W1362,INDEX(Markov!$Q$6:$Q$17,C1362),INDEX(Markov!$R$6:$R$17,C1362)),0)</f>
        <v/>
      </c>
      <c r="G1362" s="6">
        <f>IF(D1362&lt;IF(G1361=1,INDEX(ChangeFactor!$O$6:$O$17,C1362),INDEX(ChangeFactor!$N$6:$N$17,C1362)),1,0)</f>
        <v/>
      </c>
      <c r="H1362" s="12">
        <f>IF(G1362=1,GAMMA.INV(Data!W1362,INDEX(ChangeFactor!$R$6:$R$17,C1362),INDEX(ChangeFactor!$S$6:$S$17,C1362)),0)</f>
        <v/>
      </c>
      <c r="I1362" s="7">
        <f>NORM.S.INV(Data!X1362)</f>
        <v/>
      </c>
      <c r="J1362" s="7">
        <f>NORM.S.INV(Data!Y1362)</f>
        <v/>
      </c>
      <c r="K1362" s="7">
        <f>NORM.S.INV(Data!Z1362)</f>
        <v/>
      </c>
      <c r="L1362" s="7">
        <f>MAR1!$B$32*L1361+MAR1!$C$32*M1361+MAR1!$D$32*N1361+MAR1!$B$42*I1362+MAR1!$C$42*J1362+MAR1!$D$42*K1362</f>
        <v/>
      </c>
      <c r="M1362" s="7">
        <f>MAR1!$B$33*L1361+MAR1!$C$33*M1361+MAR1!$D$33*N1361+MAR1!$B$43*I1362+MAR1!$C$43*J1362+MAR1!$D$43*K1362</f>
        <v/>
      </c>
      <c r="N1362" s="7">
        <f>MAR1!$B$34*L1361+MAR1!$C$34*M1361+MAR1!$D$34*N1361+MAR1!$B$44*I1362+MAR1!$C$44*J1362+MAR1!$D$44*K1362</f>
        <v/>
      </c>
      <c r="O1362" s="12">
        <f>MAR1!$B$5+MAR1!$C$5*COS(2*PI()*B1362/365)+MAR1!$D$5*SIN(2*PI()*B1362/365)+IF(E1362=1,MAR1!$B$11+MAR1!$D$11*L1362,MAR1!$C$11+MAR1!$E$11*L1362)</f>
        <v/>
      </c>
      <c r="P1362" s="12">
        <f>MAR1!$B$6+MAR1!$C$6*COS(2*PI()*B1362/365)+MAR1!$D$6*SIN(2*PI()*B1362/365)+IF(E1362=1,MAR1!$B$12+MAR1!$D$12*M1362,MAR1!$C$12+MAR1!$E$12*M1362)</f>
        <v/>
      </c>
      <c r="Q1362" s="12">
        <f>MAR1!$B$7+MAR1!$C$7*COS(2*PI()*B1362/365)+MAR1!$D$7*SIN(2*PI()*B1362/365)+IF(E1362=1,MAR1!$B$13+MAR1!$D$13*N1362,MAR1!$C$13+MAR1!$E$13*N1362)</f>
        <v/>
      </c>
      <c r="R1362" s="12">
        <f>MAR1!$B$5+MAR1!$C$5*COS(2*PI()*B1362/365)+MAR1!$D$5*SIN(2*PI()*B1362/365)+INDEX(ChangeFactor!$F$6:$F$17,C1362)+IF(G1362=1,MAR1!$B$11+INDEX(ChangeFactor!$G$6:$G$17,C1362)*MAR1!$D$11*L1362,MAR1!$C$11+INDEX(ChangeFactor!$G$6:$G$17,C1362)*MAR1!$E$11*L1362)</f>
        <v/>
      </c>
    </row>
    <row r="1363">
      <c r="A1363" s="6">
        <f>Data!U1363</f>
        <v/>
      </c>
      <c r="B1363" s="6">
        <f>MOD(A1363-1,365)+1</f>
        <v/>
      </c>
      <c r="C1363" s="6">
        <f>MATCH(B1363,Markov!$C$6:$C$17,1)</f>
        <v/>
      </c>
      <c r="D1363" s="16">
        <f>Data!V1363</f>
        <v/>
      </c>
      <c r="E1363" s="6">
        <f>IF(D1363&lt;IF(E1362=1,INDEX(Markov!$I$6:$I$17,C1363),INDEX(Markov!$H$6:$H$17,C1363)),1,0)</f>
        <v/>
      </c>
      <c r="F1363" s="12">
        <f>IF(E1363=1,GAMMA.INV(Data!W1363,INDEX(Markov!$Q$6:$Q$17,C1363),INDEX(Markov!$R$6:$R$17,C1363)),0)</f>
        <v/>
      </c>
      <c r="G1363" s="6">
        <f>IF(D1363&lt;IF(G1362=1,INDEX(ChangeFactor!$O$6:$O$17,C1363),INDEX(ChangeFactor!$N$6:$N$17,C1363)),1,0)</f>
        <v/>
      </c>
      <c r="H1363" s="12">
        <f>IF(G1363=1,GAMMA.INV(Data!W1363,INDEX(ChangeFactor!$R$6:$R$17,C1363),INDEX(ChangeFactor!$S$6:$S$17,C1363)),0)</f>
        <v/>
      </c>
      <c r="I1363" s="7">
        <f>NORM.S.INV(Data!X1363)</f>
        <v/>
      </c>
      <c r="J1363" s="7">
        <f>NORM.S.INV(Data!Y1363)</f>
        <v/>
      </c>
      <c r="K1363" s="7">
        <f>NORM.S.INV(Data!Z1363)</f>
        <v/>
      </c>
      <c r="L1363" s="7">
        <f>MAR1!$B$32*L1362+MAR1!$C$32*M1362+MAR1!$D$32*N1362+MAR1!$B$42*I1363+MAR1!$C$42*J1363+MAR1!$D$42*K1363</f>
        <v/>
      </c>
      <c r="M1363" s="7">
        <f>MAR1!$B$33*L1362+MAR1!$C$33*M1362+MAR1!$D$33*N1362+MAR1!$B$43*I1363+MAR1!$C$43*J1363+MAR1!$D$43*K1363</f>
        <v/>
      </c>
      <c r="N1363" s="7">
        <f>MAR1!$B$34*L1362+MAR1!$C$34*M1362+MAR1!$D$34*N1362+MAR1!$B$44*I1363+MAR1!$C$44*J1363+MAR1!$D$44*K1363</f>
        <v/>
      </c>
      <c r="O1363" s="12">
        <f>MAR1!$B$5+MAR1!$C$5*COS(2*PI()*B1363/365)+MAR1!$D$5*SIN(2*PI()*B1363/365)+IF(E1363=1,MAR1!$B$11+MAR1!$D$11*L1363,MAR1!$C$11+MAR1!$E$11*L1363)</f>
        <v/>
      </c>
      <c r="P1363" s="12">
        <f>MAR1!$B$6+MAR1!$C$6*COS(2*PI()*B1363/365)+MAR1!$D$6*SIN(2*PI()*B1363/365)+IF(E1363=1,MAR1!$B$12+MAR1!$D$12*M1363,MAR1!$C$12+MAR1!$E$12*M1363)</f>
        <v/>
      </c>
      <c r="Q1363" s="12">
        <f>MAR1!$B$7+MAR1!$C$7*COS(2*PI()*B1363/365)+MAR1!$D$7*SIN(2*PI()*B1363/365)+IF(E1363=1,MAR1!$B$13+MAR1!$D$13*N1363,MAR1!$C$13+MAR1!$E$13*N1363)</f>
        <v/>
      </c>
      <c r="R1363" s="12">
        <f>MAR1!$B$5+MAR1!$C$5*COS(2*PI()*B1363/365)+MAR1!$D$5*SIN(2*PI()*B1363/365)+INDEX(ChangeFactor!$F$6:$F$17,C1363)+IF(G1363=1,MAR1!$B$11+INDEX(ChangeFactor!$G$6:$G$17,C1363)*MAR1!$D$11*L1363,MAR1!$C$11+INDEX(ChangeFactor!$G$6:$G$17,C1363)*MAR1!$E$11*L1363)</f>
        <v/>
      </c>
    </row>
    <row r="1364">
      <c r="A1364" s="6">
        <f>Data!U1364</f>
        <v/>
      </c>
      <c r="B1364" s="6">
        <f>MOD(A1364-1,365)+1</f>
        <v/>
      </c>
      <c r="C1364" s="6">
        <f>MATCH(B1364,Markov!$C$6:$C$17,1)</f>
        <v/>
      </c>
      <c r="D1364" s="16">
        <f>Data!V1364</f>
        <v/>
      </c>
      <c r="E1364" s="6">
        <f>IF(D1364&lt;IF(E1363=1,INDEX(Markov!$I$6:$I$17,C1364),INDEX(Markov!$H$6:$H$17,C1364)),1,0)</f>
        <v/>
      </c>
      <c r="F1364" s="12">
        <f>IF(E1364=1,GAMMA.INV(Data!W1364,INDEX(Markov!$Q$6:$Q$17,C1364),INDEX(Markov!$R$6:$R$17,C1364)),0)</f>
        <v/>
      </c>
      <c r="G1364" s="6">
        <f>IF(D1364&lt;IF(G1363=1,INDEX(ChangeFactor!$O$6:$O$17,C1364),INDEX(ChangeFactor!$N$6:$N$17,C1364)),1,0)</f>
        <v/>
      </c>
      <c r="H1364" s="12">
        <f>IF(G1364=1,GAMMA.INV(Data!W1364,INDEX(ChangeFactor!$R$6:$R$17,C1364),INDEX(ChangeFactor!$S$6:$S$17,C1364)),0)</f>
        <v/>
      </c>
      <c r="I1364" s="7">
        <f>NORM.S.INV(Data!X1364)</f>
        <v/>
      </c>
      <c r="J1364" s="7">
        <f>NORM.S.INV(Data!Y1364)</f>
        <v/>
      </c>
      <c r="K1364" s="7">
        <f>NORM.S.INV(Data!Z1364)</f>
        <v/>
      </c>
      <c r="L1364" s="7">
        <f>MAR1!$B$32*L1363+MAR1!$C$32*M1363+MAR1!$D$32*N1363+MAR1!$B$42*I1364+MAR1!$C$42*J1364+MAR1!$D$42*K1364</f>
        <v/>
      </c>
      <c r="M1364" s="7">
        <f>MAR1!$B$33*L1363+MAR1!$C$33*M1363+MAR1!$D$33*N1363+MAR1!$B$43*I1364+MAR1!$C$43*J1364+MAR1!$D$43*K1364</f>
        <v/>
      </c>
      <c r="N1364" s="7">
        <f>MAR1!$B$34*L1363+MAR1!$C$34*M1363+MAR1!$D$34*N1363+MAR1!$B$44*I1364+MAR1!$C$44*J1364+MAR1!$D$44*K1364</f>
        <v/>
      </c>
      <c r="O1364" s="12">
        <f>MAR1!$B$5+MAR1!$C$5*COS(2*PI()*B1364/365)+MAR1!$D$5*SIN(2*PI()*B1364/365)+IF(E1364=1,MAR1!$B$11+MAR1!$D$11*L1364,MAR1!$C$11+MAR1!$E$11*L1364)</f>
        <v/>
      </c>
      <c r="P1364" s="12">
        <f>MAR1!$B$6+MAR1!$C$6*COS(2*PI()*B1364/365)+MAR1!$D$6*SIN(2*PI()*B1364/365)+IF(E1364=1,MAR1!$B$12+MAR1!$D$12*M1364,MAR1!$C$12+MAR1!$E$12*M1364)</f>
        <v/>
      </c>
      <c r="Q1364" s="12">
        <f>MAR1!$B$7+MAR1!$C$7*COS(2*PI()*B1364/365)+MAR1!$D$7*SIN(2*PI()*B1364/365)+IF(E1364=1,MAR1!$B$13+MAR1!$D$13*N1364,MAR1!$C$13+MAR1!$E$13*N1364)</f>
        <v/>
      </c>
      <c r="R1364" s="12">
        <f>MAR1!$B$5+MAR1!$C$5*COS(2*PI()*B1364/365)+MAR1!$D$5*SIN(2*PI()*B1364/365)+INDEX(ChangeFactor!$F$6:$F$17,C1364)+IF(G1364=1,MAR1!$B$11+INDEX(ChangeFactor!$G$6:$G$17,C1364)*MAR1!$D$11*L1364,MAR1!$C$11+INDEX(ChangeFactor!$G$6:$G$17,C1364)*MAR1!$E$11*L1364)</f>
        <v/>
      </c>
    </row>
    <row r="1365">
      <c r="A1365" s="6">
        <f>Data!U1365</f>
        <v/>
      </c>
      <c r="B1365" s="6">
        <f>MOD(A1365-1,365)+1</f>
        <v/>
      </c>
      <c r="C1365" s="6">
        <f>MATCH(B1365,Markov!$C$6:$C$17,1)</f>
        <v/>
      </c>
      <c r="D1365" s="16">
        <f>Data!V1365</f>
        <v/>
      </c>
      <c r="E1365" s="6">
        <f>IF(D1365&lt;IF(E1364=1,INDEX(Markov!$I$6:$I$17,C1365),INDEX(Markov!$H$6:$H$17,C1365)),1,0)</f>
        <v/>
      </c>
      <c r="F1365" s="12">
        <f>IF(E1365=1,GAMMA.INV(Data!W1365,INDEX(Markov!$Q$6:$Q$17,C1365),INDEX(Markov!$R$6:$R$17,C1365)),0)</f>
        <v/>
      </c>
      <c r="G1365" s="6">
        <f>IF(D1365&lt;IF(G1364=1,INDEX(ChangeFactor!$O$6:$O$17,C1365),INDEX(ChangeFactor!$N$6:$N$17,C1365)),1,0)</f>
        <v/>
      </c>
      <c r="H1365" s="12">
        <f>IF(G1365=1,GAMMA.INV(Data!W1365,INDEX(ChangeFactor!$R$6:$R$17,C1365),INDEX(ChangeFactor!$S$6:$S$17,C1365)),0)</f>
        <v/>
      </c>
      <c r="I1365" s="7">
        <f>NORM.S.INV(Data!X1365)</f>
        <v/>
      </c>
      <c r="J1365" s="7">
        <f>NORM.S.INV(Data!Y1365)</f>
        <v/>
      </c>
      <c r="K1365" s="7">
        <f>NORM.S.INV(Data!Z1365)</f>
        <v/>
      </c>
      <c r="L1365" s="7">
        <f>MAR1!$B$32*L1364+MAR1!$C$32*M1364+MAR1!$D$32*N1364+MAR1!$B$42*I1365+MAR1!$C$42*J1365+MAR1!$D$42*K1365</f>
        <v/>
      </c>
      <c r="M1365" s="7">
        <f>MAR1!$B$33*L1364+MAR1!$C$33*M1364+MAR1!$D$33*N1364+MAR1!$B$43*I1365+MAR1!$C$43*J1365+MAR1!$D$43*K1365</f>
        <v/>
      </c>
      <c r="N1365" s="7">
        <f>MAR1!$B$34*L1364+MAR1!$C$34*M1364+MAR1!$D$34*N1364+MAR1!$B$44*I1365+MAR1!$C$44*J1365+MAR1!$D$44*K1365</f>
        <v/>
      </c>
      <c r="O1365" s="12">
        <f>MAR1!$B$5+MAR1!$C$5*COS(2*PI()*B1365/365)+MAR1!$D$5*SIN(2*PI()*B1365/365)+IF(E1365=1,MAR1!$B$11+MAR1!$D$11*L1365,MAR1!$C$11+MAR1!$E$11*L1365)</f>
        <v/>
      </c>
      <c r="P1365" s="12">
        <f>MAR1!$B$6+MAR1!$C$6*COS(2*PI()*B1365/365)+MAR1!$D$6*SIN(2*PI()*B1365/365)+IF(E1365=1,MAR1!$B$12+MAR1!$D$12*M1365,MAR1!$C$12+MAR1!$E$12*M1365)</f>
        <v/>
      </c>
      <c r="Q1365" s="12">
        <f>MAR1!$B$7+MAR1!$C$7*COS(2*PI()*B1365/365)+MAR1!$D$7*SIN(2*PI()*B1365/365)+IF(E1365=1,MAR1!$B$13+MAR1!$D$13*N1365,MAR1!$C$13+MAR1!$E$13*N1365)</f>
        <v/>
      </c>
      <c r="R1365" s="12">
        <f>MAR1!$B$5+MAR1!$C$5*COS(2*PI()*B1365/365)+MAR1!$D$5*SIN(2*PI()*B1365/365)+INDEX(ChangeFactor!$F$6:$F$17,C1365)+IF(G1365=1,MAR1!$B$11+INDEX(ChangeFactor!$G$6:$G$17,C1365)*MAR1!$D$11*L1365,MAR1!$C$11+INDEX(ChangeFactor!$G$6:$G$17,C1365)*MAR1!$E$11*L1365)</f>
        <v/>
      </c>
    </row>
    <row r="1366">
      <c r="A1366" s="6">
        <f>Data!U1366</f>
        <v/>
      </c>
      <c r="B1366" s="6">
        <f>MOD(A1366-1,365)+1</f>
        <v/>
      </c>
      <c r="C1366" s="6">
        <f>MATCH(B1366,Markov!$C$6:$C$17,1)</f>
        <v/>
      </c>
      <c r="D1366" s="16">
        <f>Data!V1366</f>
        <v/>
      </c>
      <c r="E1366" s="6">
        <f>IF(D1366&lt;IF(E1365=1,INDEX(Markov!$I$6:$I$17,C1366),INDEX(Markov!$H$6:$H$17,C1366)),1,0)</f>
        <v/>
      </c>
      <c r="F1366" s="12">
        <f>IF(E1366=1,GAMMA.INV(Data!W1366,INDEX(Markov!$Q$6:$Q$17,C1366),INDEX(Markov!$R$6:$R$17,C1366)),0)</f>
        <v/>
      </c>
      <c r="G1366" s="6">
        <f>IF(D1366&lt;IF(G1365=1,INDEX(ChangeFactor!$O$6:$O$17,C1366),INDEX(ChangeFactor!$N$6:$N$17,C1366)),1,0)</f>
        <v/>
      </c>
      <c r="H1366" s="12">
        <f>IF(G1366=1,GAMMA.INV(Data!W1366,INDEX(ChangeFactor!$R$6:$R$17,C1366),INDEX(ChangeFactor!$S$6:$S$17,C1366)),0)</f>
        <v/>
      </c>
      <c r="I1366" s="7">
        <f>NORM.S.INV(Data!X1366)</f>
        <v/>
      </c>
      <c r="J1366" s="7">
        <f>NORM.S.INV(Data!Y1366)</f>
        <v/>
      </c>
      <c r="K1366" s="7">
        <f>NORM.S.INV(Data!Z1366)</f>
        <v/>
      </c>
      <c r="L1366" s="7">
        <f>MAR1!$B$32*L1365+MAR1!$C$32*M1365+MAR1!$D$32*N1365+MAR1!$B$42*I1366+MAR1!$C$42*J1366+MAR1!$D$42*K1366</f>
        <v/>
      </c>
      <c r="M1366" s="7">
        <f>MAR1!$B$33*L1365+MAR1!$C$33*M1365+MAR1!$D$33*N1365+MAR1!$B$43*I1366+MAR1!$C$43*J1366+MAR1!$D$43*K1366</f>
        <v/>
      </c>
      <c r="N1366" s="7">
        <f>MAR1!$B$34*L1365+MAR1!$C$34*M1365+MAR1!$D$34*N1365+MAR1!$B$44*I1366+MAR1!$C$44*J1366+MAR1!$D$44*K1366</f>
        <v/>
      </c>
      <c r="O1366" s="12">
        <f>MAR1!$B$5+MAR1!$C$5*COS(2*PI()*B1366/365)+MAR1!$D$5*SIN(2*PI()*B1366/365)+IF(E1366=1,MAR1!$B$11+MAR1!$D$11*L1366,MAR1!$C$11+MAR1!$E$11*L1366)</f>
        <v/>
      </c>
      <c r="P1366" s="12">
        <f>MAR1!$B$6+MAR1!$C$6*COS(2*PI()*B1366/365)+MAR1!$D$6*SIN(2*PI()*B1366/365)+IF(E1366=1,MAR1!$B$12+MAR1!$D$12*M1366,MAR1!$C$12+MAR1!$E$12*M1366)</f>
        <v/>
      </c>
      <c r="Q1366" s="12">
        <f>MAR1!$B$7+MAR1!$C$7*COS(2*PI()*B1366/365)+MAR1!$D$7*SIN(2*PI()*B1366/365)+IF(E1366=1,MAR1!$B$13+MAR1!$D$13*N1366,MAR1!$C$13+MAR1!$E$13*N1366)</f>
        <v/>
      </c>
      <c r="R1366" s="12">
        <f>MAR1!$B$5+MAR1!$C$5*COS(2*PI()*B1366/365)+MAR1!$D$5*SIN(2*PI()*B1366/365)+INDEX(ChangeFactor!$F$6:$F$17,C1366)+IF(G1366=1,MAR1!$B$11+INDEX(ChangeFactor!$G$6:$G$17,C1366)*MAR1!$D$11*L1366,MAR1!$C$11+INDEX(ChangeFactor!$G$6:$G$17,C1366)*MAR1!$E$11*L1366)</f>
        <v/>
      </c>
    </row>
    <row r="1367">
      <c r="A1367" s="6">
        <f>Data!U1367</f>
        <v/>
      </c>
      <c r="B1367" s="6">
        <f>MOD(A1367-1,365)+1</f>
        <v/>
      </c>
      <c r="C1367" s="6">
        <f>MATCH(B1367,Markov!$C$6:$C$17,1)</f>
        <v/>
      </c>
      <c r="D1367" s="16">
        <f>Data!V1367</f>
        <v/>
      </c>
      <c r="E1367" s="6">
        <f>IF(D1367&lt;IF(E1366=1,INDEX(Markov!$I$6:$I$17,C1367),INDEX(Markov!$H$6:$H$17,C1367)),1,0)</f>
        <v/>
      </c>
      <c r="F1367" s="12">
        <f>IF(E1367=1,GAMMA.INV(Data!W1367,INDEX(Markov!$Q$6:$Q$17,C1367),INDEX(Markov!$R$6:$R$17,C1367)),0)</f>
        <v/>
      </c>
      <c r="G1367" s="6">
        <f>IF(D1367&lt;IF(G1366=1,INDEX(ChangeFactor!$O$6:$O$17,C1367),INDEX(ChangeFactor!$N$6:$N$17,C1367)),1,0)</f>
        <v/>
      </c>
      <c r="H1367" s="12">
        <f>IF(G1367=1,GAMMA.INV(Data!W1367,INDEX(ChangeFactor!$R$6:$R$17,C1367),INDEX(ChangeFactor!$S$6:$S$17,C1367)),0)</f>
        <v/>
      </c>
      <c r="I1367" s="7">
        <f>NORM.S.INV(Data!X1367)</f>
        <v/>
      </c>
      <c r="J1367" s="7">
        <f>NORM.S.INV(Data!Y1367)</f>
        <v/>
      </c>
      <c r="K1367" s="7">
        <f>NORM.S.INV(Data!Z1367)</f>
        <v/>
      </c>
      <c r="L1367" s="7">
        <f>MAR1!$B$32*L1366+MAR1!$C$32*M1366+MAR1!$D$32*N1366+MAR1!$B$42*I1367+MAR1!$C$42*J1367+MAR1!$D$42*K1367</f>
        <v/>
      </c>
      <c r="M1367" s="7">
        <f>MAR1!$B$33*L1366+MAR1!$C$33*M1366+MAR1!$D$33*N1366+MAR1!$B$43*I1367+MAR1!$C$43*J1367+MAR1!$D$43*K1367</f>
        <v/>
      </c>
      <c r="N1367" s="7">
        <f>MAR1!$B$34*L1366+MAR1!$C$34*M1366+MAR1!$D$34*N1366+MAR1!$B$44*I1367+MAR1!$C$44*J1367+MAR1!$D$44*K1367</f>
        <v/>
      </c>
      <c r="O1367" s="12">
        <f>MAR1!$B$5+MAR1!$C$5*COS(2*PI()*B1367/365)+MAR1!$D$5*SIN(2*PI()*B1367/365)+IF(E1367=1,MAR1!$B$11+MAR1!$D$11*L1367,MAR1!$C$11+MAR1!$E$11*L1367)</f>
        <v/>
      </c>
      <c r="P1367" s="12">
        <f>MAR1!$B$6+MAR1!$C$6*COS(2*PI()*B1367/365)+MAR1!$D$6*SIN(2*PI()*B1367/365)+IF(E1367=1,MAR1!$B$12+MAR1!$D$12*M1367,MAR1!$C$12+MAR1!$E$12*M1367)</f>
        <v/>
      </c>
      <c r="Q1367" s="12">
        <f>MAR1!$B$7+MAR1!$C$7*COS(2*PI()*B1367/365)+MAR1!$D$7*SIN(2*PI()*B1367/365)+IF(E1367=1,MAR1!$B$13+MAR1!$D$13*N1367,MAR1!$C$13+MAR1!$E$13*N1367)</f>
        <v/>
      </c>
      <c r="R1367" s="12">
        <f>MAR1!$B$5+MAR1!$C$5*COS(2*PI()*B1367/365)+MAR1!$D$5*SIN(2*PI()*B1367/365)+INDEX(ChangeFactor!$F$6:$F$17,C1367)+IF(G1367=1,MAR1!$B$11+INDEX(ChangeFactor!$G$6:$G$17,C1367)*MAR1!$D$11*L1367,MAR1!$C$11+INDEX(ChangeFactor!$G$6:$G$17,C1367)*MAR1!$E$11*L1367)</f>
        <v/>
      </c>
    </row>
    <row r="1368">
      <c r="A1368" s="6">
        <f>Data!U1368</f>
        <v/>
      </c>
      <c r="B1368" s="6">
        <f>MOD(A1368-1,365)+1</f>
        <v/>
      </c>
      <c r="C1368" s="6">
        <f>MATCH(B1368,Markov!$C$6:$C$17,1)</f>
        <v/>
      </c>
      <c r="D1368" s="16">
        <f>Data!V1368</f>
        <v/>
      </c>
      <c r="E1368" s="6">
        <f>IF(D1368&lt;IF(E1367=1,INDEX(Markov!$I$6:$I$17,C1368),INDEX(Markov!$H$6:$H$17,C1368)),1,0)</f>
        <v/>
      </c>
      <c r="F1368" s="12">
        <f>IF(E1368=1,GAMMA.INV(Data!W1368,INDEX(Markov!$Q$6:$Q$17,C1368),INDEX(Markov!$R$6:$R$17,C1368)),0)</f>
        <v/>
      </c>
      <c r="G1368" s="6">
        <f>IF(D1368&lt;IF(G1367=1,INDEX(ChangeFactor!$O$6:$O$17,C1368),INDEX(ChangeFactor!$N$6:$N$17,C1368)),1,0)</f>
        <v/>
      </c>
      <c r="H1368" s="12">
        <f>IF(G1368=1,GAMMA.INV(Data!W1368,INDEX(ChangeFactor!$R$6:$R$17,C1368),INDEX(ChangeFactor!$S$6:$S$17,C1368)),0)</f>
        <v/>
      </c>
      <c r="I1368" s="7">
        <f>NORM.S.INV(Data!X1368)</f>
        <v/>
      </c>
      <c r="J1368" s="7">
        <f>NORM.S.INV(Data!Y1368)</f>
        <v/>
      </c>
      <c r="K1368" s="7">
        <f>NORM.S.INV(Data!Z1368)</f>
        <v/>
      </c>
      <c r="L1368" s="7">
        <f>MAR1!$B$32*L1367+MAR1!$C$32*M1367+MAR1!$D$32*N1367+MAR1!$B$42*I1368+MAR1!$C$42*J1368+MAR1!$D$42*K1368</f>
        <v/>
      </c>
      <c r="M1368" s="7">
        <f>MAR1!$B$33*L1367+MAR1!$C$33*M1367+MAR1!$D$33*N1367+MAR1!$B$43*I1368+MAR1!$C$43*J1368+MAR1!$D$43*K1368</f>
        <v/>
      </c>
      <c r="N1368" s="7">
        <f>MAR1!$B$34*L1367+MAR1!$C$34*M1367+MAR1!$D$34*N1367+MAR1!$B$44*I1368+MAR1!$C$44*J1368+MAR1!$D$44*K1368</f>
        <v/>
      </c>
      <c r="O1368" s="12">
        <f>MAR1!$B$5+MAR1!$C$5*COS(2*PI()*B1368/365)+MAR1!$D$5*SIN(2*PI()*B1368/365)+IF(E1368=1,MAR1!$B$11+MAR1!$D$11*L1368,MAR1!$C$11+MAR1!$E$11*L1368)</f>
        <v/>
      </c>
      <c r="P1368" s="12">
        <f>MAR1!$B$6+MAR1!$C$6*COS(2*PI()*B1368/365)+MAR1!$D$6*SIN(2*PI()*B1368/365)+IF(E1368=1,MAR1!$B$12+MAR1!$D$12*M1368,MAR1!$C$12+MAR1!$E$12*M1368)</f>
        <v/>
      </c>
      <c r="Q1368" s="12">
        <f>MAR1!$B$7+MAR1!$C$7*COS(2*PI()*B1368/365)+MAR1!$D$7*SIN(2*PI()*B1368/365)+IF(E1368=1,MAR1!$B$13+MAR1!$D$13*N1368,MAR1!$C$13+MAR1!$E$13*N1368)</f>
        <v/>
      </c>
      <c r="R1368" s="12">
        <f>MAR1!$B$5+MAR1!$C$5*COS(2*PI()*B1368/365)+MAR1!$D$5*SIN(2*PI()*B1368/365)+INDEX(ChangeFactor!$F$6:$F$17,C1368)+IF(G1368=1,MAR1!$B$11+INDEX(ChangeFactor!$G$6:$G$17,C1368)*MAR1!$D$11*L1368,MAR1!$C$11+INDEX(ChangeFactor!$G$6:$G$17,C1368)*MAR1!$E$11*L1368)</f>
        <v/>
      </c>
    </row>
    <row r="1369">
      <c r="A1369" s="6">
        <f>Data!U1369</f>
        <v/>
      </c>
      <c r="B1369" s="6">
        <f>MOD(A1369-1,365)+1</f>
        <v/>
      </c>
      <c r="C1369" s="6">
        <f>MATCH(B1369,Markov!$C$6:$C$17,1)</f>
        <v/>
      </c>
      <c r="D1369" s="16">
        <f>Data!V1369</f>
        <v/>
      </c>
      <c r="E1369" s="6">
        <f>IF(D1369&lt;IF(E1368=1,INDEX(Markov!$I$6:$I$17,C1369),INDEX(Markov!$H$6:$H$17,C1369)),1,0)</f>
        <v/>
      </c>
      <c r="F1369" s="12">
        <f>IF(E1369=1,GAMMA.INV(Data!W1369,INDEX(Markov!$Q$6:$Q$17,C1369),INDEX(Markov!$R$6:$R$17,C1369)),0)</f>
        <v/>
      </c>
      <c r="G1369" s="6">
        <f>IF(D1369&lt;IF(G1368=1,INDEX(ChangeFactor!$O$6:$O$17,C1369),INDEX(ChangeFactor!$N$6:$N$17,C1369)),1,0)</f>
        <v/>
      </c>
      <c r="H1369" s="12">
        <f>IF(G1369=1,GAMMA.INV(Data!W1369,INDEX(ChangeFactor!$R$6:$R$17,C1369),INDEX(ChangeFactor!$S$6:$S$17,C1369)),0)</f>
        <v/>
      </c>
      <c r="I1369" s="7">
        <f>NORM.S.INV(Data!X1369)</f>
        <v/>
      </c>
      <c r="J1369" s="7">
        <f>NORM.S.INV(Data!Y1369)</f>
        <v/>
      </c>
      <c r="K1369" s="7">
        <f>NORM.S.INV(Data!Z1369)</f>
        <v/>
      </c>
      <c r="L1369" s="7">
        <f>MAR1!$B$32*L1368+MAR1!$C$32*M1368+MAR1!$D$32*N1368+MAR1!$B$42*I1369+MAR1!$C$42*J1369+MAR1!$D$42*K1369</f>
        <v/>
      </c>
      <c r="M1369" s="7">
        <f>MAR1!$B$33*L1368+MAR1!$C$33*M1368+MAR1!$D$33*N1368+MAR1!$B$43*I1369+MAR1!$C$43*J1369+MAR1!$D$43*K1369</f>
        <v/>
      </c>
      <c r="N1369" s="7">
        <f>MAR1!$B$34*L1368+MAR1!$C$34*M1368+MAR1!$D$34*N1368+MAR1!$B$44*I1369+MAR1!$C$44*J1369+MAR1!$D$44*K1369</f>
        <v/>
      </c>
      <c r="O1369" s="12">
        <f>MAR1!$B$5+MAR1!$C$5*COS(2*PI()*B1369/365)+MAR1!$D$5*SIN(2*PI()*B1369/365)+IF(E1369=1,MAR1!$B$11+MAR1!$D$11*L1369,MAR1!$C$11+MAR1!$E$11*L1369)</f>
        <v/>
      </c>
      <c r="P1369" s="12">
        <f>MAR1!$B$6+MAR1!$C$6*COS(2*PI()*B1369/365)+MAR1!$D$6*SIN(2*PI()*B1369/365)+IF(E1369=1,MAR1!$B$12+MAR1!$D$12*M1369,MAR1!$C$12+MAR1!$E$12*M1369)</f>
        <v/>
      </c>
      <c r="Q1369" s="12">
        <f>MAR1!$B$7+MAR1!$C$7*COS(2*PI()*B1369/365)+MAR1!$D$7*SIN(2*PI()*B1369/365)+IF(E1369=1,MAR1!$B$13+MAR1!$D$13*N1369,MAR1!$C$13+MAR1!$E$13*N1369)</f>
        <v/>
      </c>
      <c r="R1369" s="12">
        <f>MAR1!$B$5+MAR1!$C$5*COS(2*PI()*B1369/365)+MAR1!$D$5*SIN(2*PI()*B1369/365)+INDEX(ChangeFactor!$F$6:$F$17,C1369)+IF(G1369=1,MAR1!$B$11+INDEX(ChangeFactor!$G$6:$G$17,C1369)*MAR1!$D$11*L1369,MAR1!$C$11+INDEX(ChangeFactor!$G$6:$G$17,C1369)*MAR1!$E$11*L1369)</f>
        <v/>
      </c>
    </row>
    <row r="1370">
      <c r="A1370" s="6">
        <f>Data!U1370</f>
        <v/>
      </c>
      <c r="B1370" s="6">
        <f>MOD(A1370-1,365)+1</f>
        <v/>
      </c>
      <c r="C1370" s="6">
        <f>MATCH(B1370,Markov!$C$6:$C$17,1)</f>
        <v/>
      </c>
      <c r="D1370" s="16">
        <f>Data!V1370</f>
        <v/>
      </c>
      <c r="E1370" s="6">
        <f>IF(D1370&lt;IF(E1369=1,INDEX(Markov!$I$6:$I$17,C1370),INDEX(Markov!$H$6:$H$17,C1370)),1,0)</f>
        <v/>
      </c>
      <c r="F1370" s="12">
        <f>IF(E1370=1,GAMMA.INV(Data!W1370,INDEX(Markov!$Q$6:$Q$17,C1370),INDEX(Markov!$R$6:$R$17,C1370)),0)</f>
        <v/>
      </c>
      <c r="G1370" s="6">
        <f>IF(D1370&lt;IF(G1369=1,INDEX(ChangeFactor!$O$6:$O$17,C1370),INDEX(ChangeFactor!$N$6:$N$17,C1370)),1,0)</f>
        <v/>
      </c>
      <c r="H1370" s="12">
        <f>IF(G1370=1,GAMMA.INV(Data!W1370,INDEX(ChangeFactor!$R$6:$R$17,C1370),INDEX(ChangeFactor!$S$6:$S$17,C1370)),0)</f>
        <v/>
      </c>
      <c r="I1370" s="7">
        <f>NORM.S.INV(Data!X1370)</f>
        <v/>
      </c>
      <c r="J1370" s="7">
        <f>NORM.S.INV(Data!Y1370)</f>
        <v/>
      </c>
      <c r="K1370" s="7">
        <f>NORM.S.INV(Data!Z1370)</f>
        <v/>
      </c>
      <c r="L1370" s="7">
        <f>MAR1!$B$32*L1369+MAR1!$C$32*M1369+MAR1!$D$32*N1369+MAR1!$B$42*I1370+MAR1!$C$42*J1370+MAR1!$D$42*K1370</f>
        <v/>
      </c>
      <c r="M1370" s="7">
        <f>MAR1!$B$33*L1369+MAR1!$C$33*M1369+MAR1!$D$33*N1369+MAR1!$B$43*I1370+MAR1!$C$43*J1370+MAR1!$D$43*K1370</f>
        <v/>
      </c>
      <c r="N1370" s="7">
        <f>MAR1!$B$34*L1369+MAR1!$C$34*M1369+MAR1!$D$34*N1369+MAR1!$B$44*I1370+MAR1!$C$44*J1370+MAR1!$D$44*K1370</f>
        <v/>
      </c>
      <c r="O1370" s="12">
        <f>MAR1!$B$5+MAR1!$C$5*COS(2*PI()*B1370/365)+MAR1!$D$5*SIN(2*PI()*B1370/365)+IF(E1370=1,MAR1!$B$11+MAR1!$D$11*L1370,MAR1!$C$11+MAR1!$E$11*L1370)</f>
        <v/>
      </c>
      <c r="P1370" s="12">
        <f>MAR1!$B$6+MAR1!$C$6*COS(2*PI()*B1370/365)+MAR1!$D$6*SIN(2*PI()*B1370/365)+IF(E1370=1,MAR1!$B$12+MAR1!$D$12*M1370,MAR1!$C$12+MAR1!$E$12*M1370)</f>
        <v/>
      </c>
      <c r="Q1370" s="12">
        <f>MAR1!$B$7+MAR1!$C$7*COS(2*PI()*B1370/365)+MAR1!$D$7*SIN(2*PI()*B1370/365)+IF(E1370=1,MAR1!$B$13+MAR1!$D$13*N1370,MAR1!$C$13+MAR1!$E$13*N1370)</f>
        <v/>
      </c>
      <c r="R1370" s="12">
        <f>MAR1!$B$5+MAR1!$C$5*COS(2*PI()*B1370/365)+MAR1!$D$5*SIN(2*PI()*B1370/365)+INDEX(ChangeFactor!$F$6:$F$17,C1370)+IF(G1370=1,MAR1!$B$11+INDEX(ChangeFactor!$G$6:$G$17,C1370)*MAR1!$D$11*L1370,MAR1!$C$11+INDEX(ChangeFactor!$G$6:$G$17,C1370)*MAR1!$E$11*L1370)</f>
        <v/>
      </c>
    </row>
    <row r="1371">
      <c r="A1371" s="6">
        <f>Data!U1371</f>
        <v/>
      </c>
      <c r="B1371" s="6">
        <f>MOD(A1371-1,365)+1</f>
        <v/>
      </c>
      <c r="C1371" s="6">
        <f>MATCH(B1371,Markov!$C$6:$C$17,1)</f>
        <v/>
      </c>
      <c r="D1371" s="16">
        <f>Data!V1371</f>
        <v/>
      </c>
      <c r="E1371" s="6">
        <f>IF(D1371&lt;IF(E1370=1,INDEX(Markov!$I$6:$I$17,C1371),INDEX(Markov!$H$6:$H$17,C1371)),1,0)</f>
        <v/>
      </c>
      <c r="F1371" s="12">
        <f>IF(E1371=1,GAMMA.INV(Data!W1371,INDEX(Markov!$Q$6:$Q$17,C1371),INDEX(Markov!$R$6:$R$17,C1371)),0)</f>
        <v/>
      </c>
      <c r="G1371" s="6">
        <f>IF(D1371&lt;IF(G1370=1,INDEX(ChangeFactor!$O$6:$O$17,C1371),INDEX(ChangeFactor!$N$6:$N$17,C1371)),1,0)</f>
        <v/>
      </c>
      <c r="H1371" s="12">
        <f>IF(G1371=1,GAMMA.INV(Data!W1371,INDEX(ChangeFactor!$R$6:$R$17,C1371),INDEX(ChangeFactor!$S$6:$S$17,C1371)),0)</f>
        <v/>
      </c>
      <c r="I1371" s="7">
        <f>NORM.S.INV(Data!X1371)</f>
        <v/>
      </c>
      <c r="J1371" s="7">
        <f>NORM.S.INV(Data!Y1371)</f>
        <v/>
      </c>
      <c r="K1371" s="7">
        <f>NORM.S.INV(Data!Z1371)</f>
        <v/>
      </c>
      <c r="L1371" s="7">
        <f>MAR1!$B$32*L1370+MAR1!$C$32*M1370+MAR1!$D$32*N1370+MAR1!$B$42*I1371+MAR1!$C$42*J1371+MAR1!$D$42*K1371</f>
        <v/>
      </c>
      <c r="M1371" s="7">
        <f>MAR1!$B$33*L1370+MAR1!$C$33*M1370+MAR1!$D$33*N1370+MAR1!$B$43*I1371+MAR1!$C$43*J1371+MAR1!$D$43*K1371</f>
        <v/>
      </c>
      <c r="N1371" s="7">
        <f>MAR1!$B$34*L1370+MAR1!$C$34*M1370+MAR1!$D$34*N1370+MAR1!$B$44*I1371+MAR1!$C$44*J1371+MAR1!$D$44*K1371</f>
        <v/>
      </c>
      <c r="O1371" s="12">
        <f>MAR1!$B$5+MAR1!$C$5*COS(2*PI()*B1371/365)+MAR1!$D$5*SIN(2*PI()*B1371/365)+IF(E1371=1,MAR1!$B$11+MAR1!$D$11*L1371,MAR1!$C$11+MAR1!$E$11*L1371)</f>
        <v/>
      </c>
      <c r="P1371" s="12">
        <f>MAR1!$B$6+MAR1!$C$6*COS(2*PI()*B1371/365)+MAR1!$D$6*SIN(2*PI()*B1371/365)+IF(E1371=1,MAR1!$B$12+MAR1!$D$12*M1371,MAR1!$C$12+MAR1!$E$12*M1371)</f>
        <v/>
      </c>
      <c r="Q1371" s="12">
        <f>MAR1!$B$7+MAR1!$C$7*COS(2*PI()*B1371/365)+MAR1!$D$7*SIN(2*PI()*B1371/365)+IF(E1371=1,MAR1!$B$13+MAR1!$D$13*N1371,MAR1!$C$13+MAR1!$E$13*N1371)</f>
        <v/>
      </c>
      <c r="R1371" s="12">
        <f>MAR1!$B$5+MAR1!$C$5*COS(2*PI()*B1371/365)+MAR1!$D$5*SIN(2*PI()*B1371/365)+INDEX(ChangeFactor!$F$6:$F$17,C1371)+IF(G1371=1,MAR1!$B$11+INDEX(ChangeFactor!$G$6:$G$17,C1371)*MAR1!$D$11*L1371,MAR1!$C$11+INDEX(ChangeFactor!$G$6:$G$17,C1371)*MAR1!$E$11*L1371)</f>
        <v/>
      </c>
    </row>
    <row r="1372">
      <c r="A1372" s="6">
        <f>Data!U1372</f>
        <v/>
      </c>
      <c r="B1372" s="6">
        <f>MOD(A1372-1,365)+1</f>
        <v/>
      </c>
      <c r="C1372" s="6">
        <f>MATCH(B1372,Markov!$C$6:$C$17,1)</f>
        <v/>
      </c>
      <c r="D1372" s="16">
        <f>Data!V1372</f>
        <v/>
      </c>
      <c r="E1372" s="6">
        <f>IF(D1372&lt;IF(E1371=1,INDEX(Markov!$I$6:$I$17,C1372),INDEX(Markov!$H$6:$H$17,C1372)),1,0)</f>
        <v/>
      </c>
      <c r="F1372" s="12">
        <f>IF(E1372=1,GAMMA.INV(Data!W1372,INDEX(Markov!$Q$6:$Q$17,C1372),INDEX(Markov!$R$6:$R$17,C1372)),0)</f>
        <v/>
      </c>
      <c r="G1372" s="6">
        <f>IF(D1372&lt;IF(G1371=1,INDEX(ChangeFactor!$O$6:$O$17,C1372),INDEX(ChangeFactor!$N$6:$N$17,C1372)),1,0)</f>
        <v/>
      </c>
      <c r="H1372" s="12">
        <f>IF(G1372=1,GAMMA.INV(Data!W1372,INDEX(ChangeFactor!$R$6:$R$17,C1372),INDEX(ChangeFactor!$S$6:$S$17,C1372)),0)</f>
        <v/>
      </c>
      <c r="I1372" s="7">
        <f>NORM.S.INV(Data!X1372)</f>
        <v/>
      </c>
      <c r="J1372" s="7">
        <f>NORM.S.INV(Data!Y1372)</f>
        <v/>
      </c>
      <c r="K1372" s="7">
        <f>NORM.S.INV(Data!Z1372)</f>
        <v/>
      </c>
      <c r="L1372" s="7">
        <f>MAR1!$B$32*L1371+MAR1!$C$32*M1371+MAR1!$D$32*N1371+MAR1!$B$42*I1372+MAR1!$C$42*J1372+MAR1!$D$42*K1372</f>
        <v/>
      </c>
      <c r="M1372" s="7">
        <f>MAR1!$B$33*L1371+MAR1!$C$33*M1371+MAR1!$D$33*N1371+MAR1!$B$43*I1372+MAR1!$C$43*J1372+MAR1!$D$43*K1372</f>
        <v/>
      </c>
      <c r="N1372" s="7">
        <f>MAR1!$B$34*L1371+MAR1!$C$34*M1371+MAR1!$D$34*N1371+MAR1!$B$44*I1372+MAR1!$C$44*J1372+MAR1!$D$44*K1372</f>
        <v/>
      </c>
      <c r="O1372" s="12">
        <f>MAR1!$B$5+MAR1!$C$5*COS(2*PI()*B1372/365)+MAR1!$D$5*SIN(2*PI()*B1372/365)+IF(E1372=1,MAR1!$B$11+MAR1!$D$11*L1372,MAR1!$C$11+MAR1!$E$11*L1372)</f>
        <v/>
      </c>
      <c r="P1372" s="12">
        <f>MAR1!$B$6+MAR1!$C$6*COS(2*PI()*B1372/365)+MAR1!$D$6*SIN(2*PI()*B1372/365)+IF(E1372=1,MAR1!$B$12+MAR1!$D$12*M1372,MAR1!$C$12+MAR1!$E$12*M1372)</f>
        <v/>
      </c>
      <c r="Q1372" s="12">
        <f>MAR1!$B$7+MAR1!$C$7*COS(2*PI()*B1372/365)+MAR1!$D$7*SIN(2*PI()*B1372/365)+IF(E1372=1,MAR1!$B$13+MAR1!$D$13*N1372,MAR1!$C$13+MAR1!$E$13*N1372)</f>
        <v/>
      </c>
      <c r="R1372" s="12">
        <f>MAR1!$B$5+MAR1!$C$5*COS(2*PI()*B1372/365)+MAR1!$D$5*SIN(2*PI()*B1372/365)+INDEX(ChangeFactor!$F$6:$F$17,C1372)+IF(G1372=1,MAR1!$B$11+INDEX(ChangeFactor!$G$6:$G$17,C1372)*MAR1!$D$11*L1372,MAR1!$C$11+INDEX(ChangeFactor!$G$6:$G$17,C1372)*MAR1!$E$11*L1372)</f>
        <v/>
      </c>
    </row>
    <row r="1373">
      <c r="A1373" s="6">
        <f>Data!U1373</f>
        <v/>
      </c>
      <c r="B1373" s="6">
        <f>MOD(A1373-1,365)+1</f>
        <v/>
      </c>
      <c r="C1373" s="6">
        <f>MATCH(B1373,Markov!$C$6:$C$17,1)</f>
        <v/>
      </c>
      <c r="D1373" s="16">
        <f>Data!V1373</f>
        <v/>
      </c>
      <c r="E1373" s="6">
        <f>IF(D1373&lt;IF(E1372=1,INDEX(Markov!$I$6:$I$17,C1373),INDEX(Markov!$H$6:$H$17,C1373)),1,0)</f>
        <v/>
      </c>
      <c r="F1373" s="12">
        <f>IF(E1373=1,GAMMA.INV(Data!W1373,INDEX(Markov!$Q$6:$Q$17,C1373),INDEX(Markov!$R$6:$R$17,C1373)),0)</f>
        <v/>
      </c>
      <c r="G1373" s="6">
        <f>IF(D1373&lt;IF(G1372=1,INDEX(ChangeFactor!$O$6:$O$17,C1373),INDEX(ChangeFactor!$N$6:$N$17,C1373)),1,0)</f>
        <v/>
      </c>
      <c r="H1373" s="12">
        <f>IF(G1373=1,GAMMA.INV(Data!W1373,INDEX(ChangeFactor!$R$6:$R$17,C1373),INDEX(ChangeFactor!$S$6:$S$17,C1373)),0)</f>
        <v/>
      </c>
      <c r="I1373" s="7">
        <f>NORM.S.INV(Data!X1373)</f>
        <v/>
      </c>
      <c r="J1373" s="7">
        <f>NORM.S.INV(Data!Y1373)</f>
        <v/>
      </c>
      <c r="K1373" s="7">
        <f>NORM.S.INV(Data!Z1373)</f>
        <v/>
      </c>
      <c r="L1373" s="7">
        <f>MAR1!$B$32*L1372+MAR1!$C$32*M1372+MAR1!$D$32*N1372+MAR1!$B$42*I1373+MAR1!$C$42*J1373+MAR1!$D$42*K1373</f>
        <v/>
      </c>
      <c r="M1373" s="7">
        <f>MAR1!$B$33*L1372+MAR1!$C$33*M1372+MAR1!$D$33*N1372+MAR1!$B$43*I1373+MAR1!$C$43*J1373+MAR1!$D$43*K1373</f>
        <v/>
      </c>
      <c r="N1373" s="7">
        <f>MAR1!$B$34*L1372+MAR1!$C$34*M1372+MAR1!$D$34*N1372+MAR1!$B$44*I1373+MAR1!$C$44*J1373+MAR1!$D$44*K1373</f>
        <v/>
      </c>
      <c r="O1373" s="12">
        <f>MAR1!$B$5+MAR1!$C$5*COS(2*PI()*B1373/365)+MAR1!$D$5*SIN(2*PI()*B1373/365)+IF(E1373=1,MAR1!$B$11+MAR1!$D$11*L1373,MAR1!$C$11+MAR1!$E$11*L1373)</f>
        <v/>
      </c>
      <c r="P1373" s="12">
        <f>MAR1!$B$6+MAR1!$C$6*COS(2*PI()*B1373/365)+MAR1!$D$6*SIN(2*PI()*B1373/365)+IF(E1373=1,MAR1!$B$12+MAR1!$D$12*M1373,MAR1!$C$12+MAR1!$E$12*M1373)</f>
        <v/>
      </c>
      <c r="Q1373" s="12">
        <f>MAR1!$B$7+MAR1!$C$7*COS(2*PI()*B1373/365)+MAR1!$D$7*SIN(2*PI()*B1373/365)+IF(E1373=1,MAR1!$B$13+MAR1!$D$13*N1373,MAR1!$C$13+MAR1!$E$13*N1373)</f>
        <v/>
      </c>
      <c r="R1373" s="12">
        <f>MAR1!$B$5+MAR1!$C$5*COS(2*PI()*B1373/365)+MAR1!$D$5*SIN(2*PI()*B1373/365)+INDEX(ChangeFactor!$F$6:$F$17,C1373)+IF(G1373=1,MAR1!$B$11+INDEX(ChangeFactor!$G$6:$G$17,C1373)*MAR1!$D$11*L1373,MAR1!$C$11+INDEX(ChangeFactor!$G$6:$G$17,C1373)*MAR1!$E$11*L1373)</f>
        <v/>
      </c>
    </row>
    <row r="1374">
      <c r="A1374" s="6">
        <f>Data!U1374</f>
        <v/>
      </c>
      <c r="B1374" s="6">
        <f>MOD(A1374-1,365)+1</f>
        <v/>
      </c>
      <c r="C1374" s="6">
        <f>MATCH(B1374,Markov!$C$6:$C$17,1)</f>
        <v/>
      </c>
      <c r="D1374" s="16">
        <f>Data!V1374</f>
        <v/>
      </c>
      <c r="E1374" s="6">
        <f>IF(D1374&lt;IF(E1373=1,INDEX(Markov!$I$6:$I$17,C1374),INDEX(Markov!$H$6:$H$17,C1374)),1,0)</f>
        <v/>
      </c>
      <c r="F1374" s="12">
        <f>IF(E1374=1,GAMMA.INV(Data!W1374,INDEX(Markov!$Q$6:$Q$17,C1374),INDEX(Markov!$R$6:$R$17,C1374)),0)</f>
        <v/>
      </c>
      <c r="G1374" s="6">
        <f>IF(D1374&lt;IF(G1373=1,INDEX(ChangeFactor!$O$6:$O$17,C1374),INDEX(ChangeFactor!$N$6:$N$17,C1374)),1,0)</f>
        <v/>
      </c>
      <c r="H1374" s="12">
        <f>IF(G1374=1,GAMMA.INV(Data!W1374,INDEX(ChangeFactor!$R$6:$R$17,C1374),INDEX(ChangeFactor!$S$6:$S$17,C1374)),0)</f>
        <v/>
      </c>
      <c r="I1374" s="7">
        <f>NORM.S.INV(Data!X1374)</f>
        <v/>
      </c>
      <c r="J1374" s="7">
        <f>NORM.S.INV(Data!Y1374)</f>
        <v/>
      </c>
      <c r="K1374" s="7">
        <f>NORM.S.INV(Data!Z1374)</f>
        <v/>
      </c>
      <c r="L1374" s="7">
        <f>MAR1!$B$32*L1373+MAR1!$C$32*M1373+MAR1!$D$32*N1373+MAR1!$B$42*I1374+MAR1!$C$42*J1374+MAR1!$D$42*K1374</f>
        <v/>
      </c>
      <c r="M1374" s="7">
        <f>MAR1!$B$33*L1373+MAR1!$C$33*M1373+MAR1!$D$33*N1373+MAR1!$B$43*I1374+MAR1!$C$43*J1374+MAR1!$D$43*K1374</f>
        <v/>
      </c>
      <c r="N1374" s="7">
        <f>MAR1!$B$34*L1373+MAR1!$C$34*M1373+MAR1!$D$34*N1373+MAR1!$B$44*I1374+MAR1!$C$44*J1374+MAR1!$D$44*K1374</f>
        <v/>
      </c>
      <c r="O1374" s="12">
        <f>MAR1!$B$5+MAR1!$C$5*COS(2*PI()*B1374/365)+MAR1!$D$5*SIN(2*PI()*B1374/365)+IF(E1374=1,MAR1!$B$11+MAR1!$D$11*L1374,MAR1!$C$11+MAR1!$E$11*L1374)</f>
        <v/>
      </c>
      <c r="P1374" s="12">
        <f>MAR1!$B$6+MAR1!$C$6*COS(2*PI()*B1374/365)+MAR1!$D$6*SIN(2*PI()*B1374/365)+IF(E1374=1,MAR1!$B$12+MAR1!$D$12*M1374,MAR1!$C$12+MAR1!$E$12*M1374)</f>
        <v/>
      </c>
      <c r="Q1374" s="12">
        <f>MAR1!$B$7+MAR1!$C$7*COS(2*PI()*B1374/365)+MAR1!$D$7*SIN(2*PI()*B1374/365)+IF(E1374=1,MAR1!$B$13+MAR1!$D$13*N1374,MAR1!$C$13+MAR1!$E$13*N1374)</f>
        <v/>
      </c>
      <c r="R1374" s="12">
        <f>MAR1!$B$5+MAR1!$C$5*COS(2*PI()*B1374/365)+MAR1!$D$5*SIN(2*PI()*B1374/365)+INDEX(ChangeFactor!$F$6:$F$17,C1374)+IF(G1374=1,MAR1!$B$11+INDEX(ChangeFactor!$G$6:$G$17,C1374)*MAR1!$D$11*L1374,MAR1!$C$11+INDEX(ChangeFactor!$G$6:$G$17,C1374)*MAR1!$E$11*L1374)</f>
        <v/>
      </c>
    </row>
    <row r="1375">
      <c r="A1375" s="6">
        <f>Data!U1375</f>
        <v/>
      </c>
      <c r="B1375" s="6">
        <f>MOD(A1375-1,365)+1</f>
        <v/>
      </c>
      <c r="C1375" s="6">
        <f>MATCH(B1375,Markov!$C$6:$C$17,1)</f>
        <v/>
      </c>
      <c r="D1375" s="16">
        <f>Data!V1375</f>
        <v/>
      </c>
      <c r="E1375" s="6">
        <f>IF(D1375&lt;IF(E1374=1,INDEX(Markov!$I$6:$I$17,C1375),INDEX(Markov!$H$6:$H$17,C1375)),1,0)</f>
        <v/>
      </c>
      <c r="F1375" s="12">
        <f>IF(E1375=1,GAMMA.INV(Data!W1375,INDEX(Markov!$Q$6:$Q$17,C1375),INDEX(Markov!$R$6:$R$17,C1375)),0)</f>
        <v/>
      </c>
      <c r="G1375" s="6">
        <f>IF(D1375&lt;IF(G1374=1,INDEX(ChangeFactor!$O$6:$O$17,C1375),INDEX(ChangeFactor!$N$6:$N$17,C1375)),1,0)</f>
        <v/>
      </c>
      <c r="H1375" s="12">
        <f>IF(G1375=1,GAMMA.INV(Data!W1375,INDEX(ChangeFactor!$R$6:$R$17,C1375),INDEX(ChangeFactor!$S$6:$S$17,C1375)),0)</f>
        <v/>
      </c>
      <c r="I1375" s="7">
        <f>NORM.S.INV(Data!X1375)</f>
        <v/>
      </c>
      <c r="J1375" s="7">
        <f>NORM.S.INV(Data!Y1375)</f>
        <v/>
      </c>
      <c r="K1375" s="7">
        <f>NORM.S.INV(Data!Z1375)</f>
        <v/>
      </c>
      <c r="L1375" s="7">
        <f>MAR1!$B$32*L1374+MAR1!$C$32*M1374+MAR1!$D$32*N1374+MAR1!$B$42*I1375+MAR1!$C$42*J1375+MAR1!$D$42*K1375</f>
        <v/>
      </c>
      <c r="M1375" s="7">
        <f>MAR1!$B$33*L1374+MAR1!$C$33*M1374+MAR1!$D$33*N1374+MAR1!$B$43*I1375+MAR1!$C$43*J1375+MAR1!$D$43*K1375</f>
        <v/>
      </c>
      <c r="N1375" s="7">
        <f>MAR1!$B$34*L1374+MAR1!$C$34*M1374+MAR1!$D$34*N1374+MAR1!$B$44*I1375+MAR1!$C$44*J1375+MAR1!$D$44*K1375</f>
        <v/>
      </c>
      <c r="O1375" s="12">
        <f>MAR1!$B$5+MAR1!$C$5*COS(2*PI()*B1375/365)+MAR1!$D$5*SIN(2*PI()*B1375/365)+IF(E1375=1,MAR1!$B$11+MAR1!$D$11*L1375,MAR1!$C$11+MAR1!$E$11*L1375)</f>
        <v/>
      </c>
      <c r="P1375" s="12">
        <f>MAR1!$B$6+MAR1!$C$6*COS(2*PI()*B1375/365)+MAR1!$D$6*SIN(2*PI()*B1375/365)+IF(E1375=1,MAR1!$B$12+MAR1!$D$12*M1375,MAR1!$C$12+MAR1!$E$12*M1375)</f>
        <v/>
      </c>
      <c r="Q1375" s="12">
        <f>MAR1!$B$7+MAR1!$C$7*COS(2*PI()*B1375/365)+MAR1!$D$7*SIN(2*PI()*B1375/365)+IF(E1375=1,MAR1!$B$13+MAR1!$D$13*N1375,MAR1!$C$13+MAR1!$E$13*N1375)</f>
        <v/>
      </c>
      <c r="R1375" s="12">
        <f>MAR1!$B$5+MAR1!$C$5*COS(2*PI()*B1375/365)+MAR1!$D$5*SIN(2*PI()*B1375/365)+INDEX(ChangeFactor!$F$6:$F$17,C1375)+IF(G1375=1,MAR1!$B$11+INDEX(ChangeFactor!$G$6:$G$17,C1375)*MAR1!$D$11*L1375,MAR1!$C$11+INDEX(ChangeFactor!$G$6:$G$17,C1375)*MAR1!$E$11*L1375)</f>
        <v/>
      </c>
    </row>
    <row r="1376">
      <c r="A1376" s="6">
        <f>Data!U1376</f>
        <v/>
      </c>
      <c r="B1376" s="6">
        <f>MOD(A1376-1,365)+1</f>
        <v/>
      </c>
      <c r="C1376" s="6">
        <f>MATCH(B1376,Markov!$C$6:$C$17,1)</f>
        <v/>
      </c>
      <c r="D1376" s="16">
        <f>Data!V1376</f>
        <v/>
      </c>
      <c r="E1376" s="6">
        <f>IF(D1376&lt;IF(E1375=1,INDEX(Markov!$I$6:$I$17,C1376),INDEX(Markov!$H$6:$H$17,C1376)),1,0)</f>
        <v/>
      </c>
      <c r="F1376" s="12">
        <f>IF(E1376=1,GAMMA.INV(Data!W1376,INDEX(Markov!$Q$6:$Q$17,C1376),INDEX(Markov!$R$6:$R$17,C1376)),0)</f>
        <v/>
      </c>
      <c r="G1376" s="6">
        <f>IF(D1376&lt;IF(G1375=1,INDEX(ChangeFactor!$O$6:$O$17,C1376),INDEX(ChangeFactor!$N$6:$N$17,C1376)),1,0)</f>
        <v/>
      </c>
      <c r="H1376" s="12">
        <f>IF(G1376=1,GAMMA.INV(Data!W1376,INDEX(ChangeFactor!$R$6:$R$17,C1376),INDEX(ChangeFactor!$S$6:$S$17,C1376)),0)</f>
        <v/>
      </c>
      <c r="I1376" s="7">
        <f>NORM.S.INV(Data!X1376)</f>
        <v/>
      </c>
      <c r="J1376" s="7">
        <f>NORM.S.INV(Data!Y1376)</f>
        <v/>
      </c>
      <c r="K1376" s="7">
        <f>NORM.S.INV(Data!Z1376)</f>
        <v/>
      </c>
      <c r="L1376" s="7">
        <f>MAR1!$B$32*L1375+MAR1!$C$32*M1375+MAR1!$D$32*N1375+MAR1!$B$42*I1376+MAR1!$C$42*J1376+MAR1!$D$42*K1376</f>
        <v/>
      </c>
      <c r="M1376" s="7">
        <f>MAR1!$B$33*L1375+MAR1!$C$33*M1375+MAR1!$D$33*N1375+MAR1!$B$43*I1376+MAR1!$C$43*J1376+MAR1!$D$43*K1376</f>
        <v/>
      </c>
      <c r="N1376" s="7">
        <f>MAR1!$B$34*L1375+MAR1!$C$34*M1375+MAR1!$D$34*N1375+MAR1!$B$44*I1376+MAR1!$C$44*J1376+MAR1!$D$44*K1376</f>
        <v/>
      </c>
      <c r="O1376" s="12">
        <f>MAR1!$B$5+MAR1!$C$5*COS(2*PI()*B1376/365)+MAR1!$D$5*SIN(2*PI()*B1376/365)+IF(E1376=1,MAR1!$B$11+MAR1!$D$11*L1376,MAR1!$C$11+MAR1!$E$11*L1376)</f>
        <v/>
      </c>
      <c r="P1376" s="12">
        <f>MAR1!$B$6+MAR1!$C$6*COS(2*PI()*B1376/365)+MAR1!$D$6*SIN(2*PI()*B1376/365)+IF(E1376=1,MAR1!$B$12+MAR1!$D$12*M1376,MAR1!$C$12+MAR1!$E$12*M1376)</f>
        <v/>
      </c>
      <c r="Q1376" s="12">
        <f>MAR1!$B$7+MAR1!$C$7*COS(2*PI()*B1376/365)+MAR1!$D$7*SIN(2*PI()*B1376/365)+IF(E1376=1,MAR1!$B$13+MAR1!$D$13*N1376,MAR1!$C$13+MAR1!$E$13*N1376)</f>
        <v/>
      </c>
      <c r="R1376" s="12">
        <f>MAR1!$B$5+MAR1!$C$5*COS(2*PI()*B1376/365)+MAR1!$D$5*SIN(2*PI()*B1376/365)+INDEX(ChangeFactor!$F$6:$F$17,C1376)+IF(G1376=1,MAR1!$B$11+INDEX(ChangeFactor!$G$6:$G$17,C1376)*MAR1!$D$11*L1376,MAR1!$C$11+INDEX(ChangeFactor!$G$6:$G$17,C1376)*MAR1!$E$11*L1376)</f>
        <v/>
      </c>
    </row>
    <row r="1377">
      <c r="A1377" s="6">
        <f>Data!U1377</f>
        <v/>
      </c>
      <c r="B1377" s="6">
        <f>MOD(A1377-1,365)+1</f>
        <v/>
      </c>
      <c r="C1377" s="6">
        <f>MATCH(B1377,Markov!$C$6:$C$17,1)</f>
        <v/>
      </c>
      <c r="D1377" s="16">
        <f>Data!V1377</f>
        <v/>
      </c>
      <c r="E1377" s="6">
        <f>IF(D1377&lt;IF(E1376=1,INDEX(Markov!$I$6:$I$17,C1377),INDEX(Markov!$H$6:$H$17,C1377)),1,0)</f>
        <v/>
      </c>
      <c r="F1377" s="12">
        <f>IF(E1377=1,GAMMA.INV(Data!W1377,INDEX(Markov!$Q$6:$Q$17,C1377),INDEX(Markov!$R$6:$R$17,C1377)),0)</f>
        <v/>
      </c>
      <c r="G1377" s="6">
        <f>IF(D1377&lt;IF(G1376=1,INDEX(ChangeFactor!$O$6:$O$17,C1377),INDEX(ChangeFactor!$N$6:$N$17,C1377)),1,0)</f>
        <v/>
      </c>
      <c r="H1377" s="12">
        <f>IF(G1377=1,GAMMA.INV(Data!W1377,INDEX(ChangeFactor!$R$6:$R$17,C1377),INDEX(ChangeFactor!$S$6:$S$17,C1377)),0)</f>
        <v/>
      </c>
      <c r="I1377" s="7">
        <f>NORM.S.INV(Data!X1377)</f>
        <v/>
      </c>
      <c r="J1377" s="7">
        <f>NORM.S.INV(Data!Y1377)</f>
        <v/>
      </c>
      <c r="K1377" s="7">
        <f>NORM.S.INV(Data!Z1377)</f>
        <v/>
      </c>
      <c r="L1377" s="7">
        <f>MAR1!$B$32*L1376+MAR1!$C$32*M1376+MAR1!$D$32*N1376+MAR1!$B$42*I1377+MAR1!$C$42*J1377+MAR1!$D$42*K1377</f>
        <v/>
      </c>
      <c r="M1377" s="7">
        <f>MAR1!$B$33*L1376+MAR1!$C$33*M1376+MAR1!$D$33*N1376+MAR1!$B$43*I1377+MAR1!$C$43*J1377+MAR1!$D$43*K1377</f>
        <v/>
      </c>
      <c r="N1377" s="7">
        <f>MAR1!$B$34*L1376+MAR1!$C$34*M1376+MAR1!$D$34*N1376+MAR1!$B$44*I1377+MAR1!$C$44*J1377+MAR1!$D$44*K1377</f>
        <v/>
      </c>
      <c r="O1377" s="12">
        <f>MAR1!$B$5+MAR1!$C$5*COS(2*PI()*B1377/365)+MAR1!$D$5*SIN(2*PI()*B1377/365)+IF(E1377=1,MAR1!$B$11+MAR1!$D$11*L1377,MAR1!$C$11+MAR1!$E$11*L1377)</f>
        <v/>
      </c>
      <c r="P1377" s="12">
        <f>MAR1!$B$6+MAR1!$C$6*COS(2*PI()*B1377/365)+MAR1!$D$6*SIN(2*PI()*B1377/365)+IF(E1377=1,MAR1!$B$12+MAR1!$D$12*M1377,MAR1!$C$12+MAR1!$E$12*M1377)</f>
        <v/>
      </c>
      <c r="Q1377" s="12">
        <f>MAR1!$B$7+MAR1!$C$7*COS(2*PI()*B1377/365)+MAR1!$D$7*SIN(2*PI()*B1377/365)+IF(E1377=1,MAR1!$B$13+MAR1!$D$13*N1377,MAR1!$C$13+MAR1!$E$13*N1377)</f>
        <v/>
      </c>
      <c r="R1377" s="12">
        <f>MAR1!$B$5+MAR1!$C$5*COS(2*PI()*B1377/365)+MAR1!$D$5*SIN(2*PI()*B1377/365)+INDEX(ChangeFactor!$F$6:$F$17,C1377)+IF(G1377=1,MAR1!$B$11+INDEX(ChangeFactor!$G$6:$G$17,C1377)*MAR1!$D$11*L1377,MAR1!$C$11+INDEX(ChangeFactor!$G$6:$G$17,C1377)*MAR1!$E$11*L1377)</f>
        <v/>
      </c>
    </row>
    <row r="1378">
      <c r="A1378" s="6">
        <f>Data!U1378</f>
        <v/>
      </c>
      <c r="B1378" s="6">
        <f>MOD(A1378-1,365)+1</f>
        <v/>
      </c>
      <c r="C1378" s="6">
        <f>MATCH(B1378,Markov!$C$6:$C$17,1)</f>
        <v/>
      </c>
      <c r="D1378" s="16">
        <f>Data!V1378</f>
        <v/>
      </c>
      <c r="E1378" s="6">
        <f>IF(D1378&lt;IF(E1377=1,INDEX(Markov!$I$6:$I$17,C1378),INDEX(Markov!$H$6:$H$17,C1378)),1,0)</f>
        <v/>
      </c>
      <c r="F1378" s="12">
        <f>IF(E1378=1,GAMMA.INV(Data!W1378,INDEX(Markov!$Q$6:$Q$17,C1378),INDEX(Markov!$R$6:$R$17,C1378)),0)</f>
        <v/>
      </c>
      <c r="G1378" s="6">
        <f>IF(D1378&lt;IF(G1377=1,INDEX(ChangeFactor!$O$6:$O$17,C1378),INDEX(ChangeFactor!$N$6:$N$17,C1378)),1,0)</f>
        <v/>
      </c>
      <c r="H1378" s="12">
        <f>IF(G1378=1,GAMMA.INV(Data!W1378,INDEX(ChangeFactor!$R$6:$R$17,C1378),INDEX(ChangeFactor!$S$6:$S$17,C1378)),0)</f>
        <v/>
      </c>
      <c r="I1378" s="7">
        <f>NORM.S.INV(Data!X1378)</f>
        <v/>
      </c>
      <c r="J1378" s="7">
        <f>NORM.S.INV(Data!Y1378)</f>
        <v/>
      </c>
      <c r="K1378" s="7">
        <f>NORM.S.INV(Data!Z1378)</f>
        <v/>
      </c>
      <c r="L1378" s="7">
        <f>MAR1!$B$32*L1377+MAR1!$C$32*M1377+MAR1!$D$32*N1377+MAR1!$B$42*I1378+MAR1!$C$42*J1378+MAR1!$D$42*K1378</f>
        <v/>
      </c>
      <c r="M1378" s="7">
        <f>MAR1!$B$33*L1377+MAR1!$C$33*M1377+MAR1!$D$33*N1377+MAR1!$B$43*I1378+MAR1!$C$43*J1378+MAR1!$D$43*K1378</f>
        <v/>
      </c>
      <c r="N1378" s="7">
        <f>MAR1!$B$34*L1377+MAR1!$C$34*M1377+MAR1!$D$34*N1377+MAR1!$B$44*I1378+MAR1!$C$44*J1378+MAR1!$D$44*K1378</f>
        <v/>
      </c>
      <c r="O1378" s="12">
        <f>MAR1!$B$5+MAR1!$C$5*COS(2*PI()*B1378/365)+MAR1!$D$5*SIN(2*PI()*B1378/365)+IF(E1378=1,MAR1!$B$11+MAR1!$D$11*L1378,MAR1!$C$11+MAR1!$E$11*L1378)</f>
        <v/>
      </c>
      <c r="P1378" s="12">
        <f>MAR1!$B$6+MAR1!$C$6*COS(2*PI()*B1378/365)+MAR1!$D$6*SIN(2*PI()*B1378/365)+IF(E1378=1,MAR1!$B$12+MAR1!$D$12*M1378,MAR1!$C$12+MAR1!$E$12*M1378)</f>
        <v/>
      </c>
      <c r="Q1378" s="12">
        <f>MAR1!$B$7+MAR1!$C$7*COS(2*PI()*B1378/365)+MAR1!$D$7*SIN(2*PI()*B1378/365)+IF(E1378=1,MAR1!$B$13+MAR1!$D$13*N1378,MAR1!$C$13+MAR1!$E$13*N1378)</f>
        <v/>
      </c>
      <c r="R1378" s="12">
        <f>MAR1!$B$5+MAR1!$C$5*COS(2*PI()*B1378/365)+MAR1!$D$5*SIN(2*PI()*B1378/365)+INDEX(ChangeFactor!$F$6:$F$17,C1378)+IF(G1378=1,MAR1!$B$11+INDEX(ChangeFactor!$G$6:$G$17,C1378)*MAR1!$D$11*L1378,MAR1!$C$11+INDEX(ChangeFactor!$G$6:$G$17,C1378)*MAR1!$E$11*L1378)</f>
        <v/>
      </c>
    </row>
    <row r="1379">
      <c r="A1379" s="6">
        <f>Data!U1379</f>
        <v/>
      </c>
      <c r="B1379" s="6">
        <f>MOD(A1379-1,365)+1</f>
        <v/>
      </c>
      <c r="C1379" s="6">
        <f>MATCH(B1379,Markov!$C$6:$C$17,1)</f>
        <v/>
      </c>
      <c r="D1379" s="16">
        <f>Data!V1379</f>
        <v/>
      </c>
      <c r="E1379" s="6">
        <f>IF(D1379&lt;IF(E1378=1,INDEX(Markov!$I$6:$I$17,C1379),INDEX(Markov!$H$6:$H$17,C1379)),1,0)</f>
        <v/>
      </c>
      <c r="F1379" s="12">
        <f>IF(E1379=1,GAMMA.INV(Data!W1379,INDEX(Markov!$Q$6:$Q$17,C1379),INDEX(Markov!$R$6:$R$17,C1379)),0)</f>
        <v/>
      </c>
      <c r="G1379" s="6">
        <f>IF(D1379&lt;IF(G1378=1,INDEX(ChangeFactor!$O$6:$O$17,C1379),INDEX(ChangeFactor!$N$6:$N$17,C1379)),1,0)</f>
        <v/>
      </c>
      <c r="H1379" s="12">
        <f>IF(G1379=1,GAMMA.INV(Data!W1379,INDEX(ChangeFactor!$R$6:$R$17,C1379),INDEX(ChangeFactor!$S$6:$S$17,C1379)),0)</f>
        <v/>
      </c>
      <c r="I1379" s="7">
        <f>NORM.S.INV(Data!X1379)</f>
        <v/>
      </c>
      <c r="J1379" s="7">
        <f>NORM.S.INV(Data!Y1379)</f>
        <v/>
      </c>
      <c r="K1379" s="7">
        <f>NORM.S.INV(Data!Z1379)</f>
        <v/>
      </c>
      <c r="L1379" s="7">
        <f>MAR1!$B$32*L1378+MAR1!$C$32*M1378+MAR1!$D$32*N1378+MAR1!$B$42*I1379+MAR1!$C$42*J1379+MAR1!$D$42*K1379</f>
        <v/>
      </c>
      <c r="M1379" s="7">
        <f>MAR1!$B$33*L1378+MAR1!$C$33*M1378+MAR1!$D$33*N1378+MAR1!$B$43*I1379+MAR1!$C$43*J1379+MAR1!$D$43*K1379</f>
        <v/>
      </c>
      <c r="N1379" s="7">
        <f>MAR1!$B$34*L1378+MAR1!$C$34*M1378+MAR1!$D$34*N1378+MAR1!$B$44*I1379+MAR1!$C$44*J1379+MAR1!$D$44*K1379</f>
        <v/>
      </c>
      <c r="O1379" s="12">
        <f>MAR1!$B$5+MAR1!$C$5*COS(2*PI()*B1379/365)+MAR1!$D$5*SIN(2*PI()*B1379/365)+IF(E1379=1,MAR1!$B$11+MAR1!$D$11*L1379,MAR1!$C$11+MAR1!$E$11*L1379)</f>
        <v/>
      </c>
      <c r="P1379" s="12">
        <f>MAR1!$B$6+MAR1!$C$6*COS(2*PI()*B1379/365)+MAR1!$D$6*SIN(2*PI()*B1379/365)+IF(E1379=1,MAR1!$B$12+MAR1!$D$12*M1379,MAR1!$C$12+MAR1!$E$12*M1379)</f>
        <v/>
      </c>
      <c r="Q1379" s="12">
        <f>MAR1!$B$7+MAR1!$C$7*COS(2*PI()*B1379/365)+MAR1!$D$7*SIN(2*PI()*B1379/365)+IF(E1379=1,MAR1!$B$13+MAR1!$D$13*N1379,MAR1!$C$13+MAR1!$E$13*N1379)</f>
        <v/>
      </c>
      <c r="R1379" s="12">
        <f>MAR1!$B$5+MAR1!$C$5*COS(2*PI()*B1379/365)+MAR1!$D$5*SIN(2*PI()*B1379/365)+INDEX(ChangeFactor!$F$6:$F$17,C1379)+IF(G1379=1,MAR1!$B$11+INDEX(ChangeFactor!$G$6:$G$17,C1379)*MAR1!$D$11*L1379,MAR1!$C$11+INDEX(ChangeFactor!$G$6:$G$17,C1379)*MAR1!$E$11*L1379)</f>
        <v/>
      </c>
    </row>
    <row r="1380">
      <c r="A1380" s="6">
        <f>Data!U1380</f>
        <v/>
      </c>
      <c r="B1380" s="6">
        <f>MOD(A1380-1,365)+1</f>
        <v/>
      </c>
      <c r="C1380" s="6">
        <f>MATCH(B1380,Markov!$C$6:$C$17,1)</f>
        <v/>
      </c>
      <c r="D1380" s="16">
        <f>Data!V1380</f>
        <v/>
      </c>
      <c r="E1380" s="6">
        <f>IF(D1380&lt;IF(E1379=1,INDEX(Markov!$I$6:$I$17,C1380),INDEX(Markov!$H$6:$H$17,C1380)),1,0)</f>
        <v/>
      </c>
      <c r="F1380" s="12">
        <f>IF(E1380=1,GAMMA.INV(Data!W1380,INDEX(Markov!$Q$6:$Q$17,C1380),INDEX(Markov!$R$6:$R$17,C1380)),0)</f>
        <v/>
      </c>
      <c r="G1380" s="6">
        <f>IF(D1380&lt;IF(G1379=1,INDEX(ChangeFactor!$O$6:$O$17,C1380),INDEX(ChangeFactor!$N$6:$N$17,C1380)),1,0)</f>
        <v/>
      </c>
      <c r="H1380" s="12">
        <f>IF(G1380=1,GAMMA.INV(Data!W1380,INDEX(ChangeFactor!$R$6:$R$17,C1380),INDEX(ChangeFactor!$S$6:$S$17,C1380)),0)</f>
        <v/>
      </c>
      <c r="I1380" s="7">
        <f>NORM.S.INV(Data!X1380)</f>
        <v/>
      </c>
      <c r="J1380" s="7">
        <f>NORM.S.INV(Data!Y1380)</f>
        <v/>
      </c>
      <c r="K1380" s="7">
        <f>NORM.S.INV(Data!Z1380)</f>
        <v/>
      </c>
      <c r="L1380" s="7">
        <f>MAR1!$B$32*L1379+MAR1!$C$32*M1379+MAR1!$D$32*N1379+MAR1!$B$42*I1380+MAR1!$C$42*J1380+MAR1!$D$42*K1380</f>
        <v/>
      </c>
      <c r="M1380" s="7">
        <f>MAR1!$B$33*L1379+MAR1!$C$33*M1379+MAR1!$D$33*N1379+MAR1!$B$43*I1380+MAR1!$C$43*J1380+MAR1!$D$43*K1380</f>
        <v/>
      </c>
      <c r="N1380" s="7">
        <f>MAR1!$B$34*L1379+MAR1!$C$34*M1379+MAR1!$D$34*N1379+MAR1!$B$44*I1380+MAR1!$C$44*J1380+MAR1!$D$44*K1380</f>
        <v/>
      </c>
      <c r="O1380" s="12">
        <f>MAR1!$B$5+MAR1!$C$5*COS(2*PI()*B1380/365)+MAR1!$D$5*SIN(2*PI()*B1380/365)+IF(E1380=1,MAR1!$B$11+MAR1!$D$11*L1380,MAR1!$C$11+MAR1!$E$11*L1380)</f>
        <v/>
      </c>
      <c r="P1380" s="12">
        <f>MAR1!$B$6+MAR1!$C$6*COS(2*PI()*B1380/365)+MAR1!$D$6*SIN(2*PI()*B1380/365)+IF(E1380=1,MAR1!$B$12+MAR1!$D$12*M1380,MAR1!$C$12+MAR1!$E$12*M1380)</f>
        <v/>
      </c>
      <c r="Q1380" s="12">
        <f>MAR1!$B$7+MAR1!$C$7*COS(2*PI()*B1380/365)+MAR1!$D$7*SIN(2*PI()*B1380/365)+IF(E1380=1,MAR1!$B$13+MAR1!$D$13*N1380,MAR1!$C$13+MAR1!$E$13*N1380)</f>
        <v/>
      </c>
      <c r="R1380" s="12">
        <f>MAR1!$B$5+MAR1!$C$5*COS(2*PI()*B1380/365)+MAR1!$D$5*SIN(2*PI()*B1380/365)+INDEX(ChangeFactor!$F$6:$F$17,C1380)+IF(G1380=1,MAR1!$B$11+INDEX(ChangeFactor!$G$6:$G$17,C1380)*MAR1!$D$11*L1380,MAR1!$C$11+INDEX(ChangeFactor!$G$6:$G$17,C1380)*MAR1!$E$11*L1380)</f>
        <v/>
      </c>
    </row>
    <row r="1381">
      <c r="A1381" s="6">
        <f>Data!U1381</f>
        <v/>
      </c>
      <c r="B1381" s="6">
        <f>MOD(A1381-1,365)+1</f>
        <v/>
      </c>
      <c r="C1381" s="6">
        <f>MATCH(B1381,Markov!$C$6:$C$17,1)</f>
        <v/>
      </c>
      <c r="D1381" s="16">
        <f>Data!V1381</f>
        <v/>
      </c>
      <c r="E1381" s="6">
        <f>IF(D1381&lt;IF(E1380=1,INDEX(Markov!$I$6:$I$17,C1381),INDEX(Markov!$H$6:$H$17,C1381)),1,0)</f>
        <v/>
      </c>
      <c r="F1381" s="12">
        <f>IF(E1381=1,GAMMA.INV(Data!W1381,INDEX(Markov!$Q$6:$Q$17,C1381),INDEX(Markov!$R$6:$R$17,C1381)),0)</f>
        <v/>
      </c>
      <c r="G1381" s="6">
        <f>IF(D1381&lt;IF(G1380=1,INDEX(ChangeFactor!$O$6:$O$17,C1381),INDEX(ChangeFactor!$N$6:$N$17,C1381)),1,0)</f>
        <v/>
      </c>
      <c r="H1381" s="12">
        <f>IF(G1381=1,GAMMA.INV(Data!W1381,INDEX(ChangeFactor!$R$6:$R$17,C1381),INDEX(ChangeFactor!$S$6:$S$17,C1381)),0)</f>
        <v/>
      </c>
      <c r="I1381" s="7">
        <f>NORM.S.INV(Data!X1381)</f>
        <v/>
      </c>
      <c r="J1381" s="7">
        <f>NORM.S.INV(Data!Y1381)</f>
        <v/>
      </c>
      <c r="K1381" s="7">
        <f>NORM.S.INV(Data!Z1381)</f>
        <v/>
      </c>
      <c r="L1381" s="7">
        <f>MAR1!$B$32*L1380+MAR1!$C$32*M1380+MAR1!$D$32*N1380+MAR1!$B$42*I1381+MAR1!$C$42*J1381+MAR1!$D$42*K1381</f>
        <v/>
      </c>
      <c r="M1381" s="7">
        <f>MAR1!$B$33*L1380+MAR1!$C$33*M1380+MAR1!$D$33*N1380+MAR1!$B$43*I1381+MAR1!$C$43*J1381+MAR1!$D$43*K1381</f>
        <v/>
      </c>
      <c r="N1381" s="7">
        <f>MAR1!$B$34*L1380+MAR1!$C$34*M1380+MAR1!$D$34*N1380+MAR1!$B$44*I1381+MAR1!$C$44*J1381+MAR1!$D$44*K1381</f>
        <v/>
      </c>
      <c r="O1381" s="12">
        <f>MAR1!$B$5+MAR1!$C$5*COS(2*PI()*B1381/365)+MAR1!$D$5*SIN(2*PI()*B1381/365)+IF(E1381=1,MAR1!$B$11+MAR1!$D$11*L1381,MAR1!$C$11+MAR1!$E$11*L1381)</f>
        <v/>
      </c>
      <c r="P1381" s="12">
        <f>MAR1!$B$6+MAR1!$C$6*COS(2*PI()*B1381/365)+MAR1!$D$6*SIN(2*PI()*B1381/365)+IF(E1381=1,MAR1!$B$12+MAR1!$D$12*M1381,MAR1!$C$12+MAR1!$E$12*M1381)</f>
        <v/>
      </c>
      <c r="Q1381" s="12">
        <f>MAR1!$B$7+MAR1!$C$7*COS(2*PI()*B1381/365)+MAR1!$D$7*SIN(2*PI()*B1381/365)+IF(E1381=1,MAR1!$B$13+MAR1!$D$13*N1381,MAR1!$C$13+MAR1!$E$13*N1381)</f>
        <v/>
      </c>
      <c r="R1381" s="12">
        <f>MAR1!$B$5+MAR1!$C$5*COS(2*PI()*B1381/365)+MAR1!$D$5*SIN(2*PI()*B1381/365)+INDEX(ChangeFactor!$F$6:$F$17,C1381)+IF(G1381=1,MAR1!$B$11+INDEX(ChangeFactor!$G$6:$G$17,C1381)*MAR1!$D$11*L1381,MAR1!$C$11+INDEX(ChangeFactor!$G$6:$G$17,C1381)*MAR1!$E$11*L1381)</f>
        <v/>
      </c>
    </row>
    <row r="1382">
      <c r="A1382" s="6">
        <f>Data!U1382</f>
        <v/>
      </c>
      <c r="B1382" s="6">
        <f>MOD(A1382-1,365)+1</f>
        <v/>
      </c>
      <c r="C1382" s="6">
        <f>MATCH(B1382,Markov!$C$6:$C$17,1)</f>
        <v/>
      </c>
      <c r="D1382" s="16">
        <f>Data!V1382</f>
        <v/>
      </c>
      <c r="E1382" s="6">
        <f>IF(D1382&lt;IF(E1381=1,INDEX(Markov!$I$6:$I$17,C1382),INDEX(Markov!$H$6:$H$17,C1382)),1,0)</f>
        <v/>
      </c>
      <c r="F1382" s="12">
        <f>IF(E1382=1,GAMMA.INV(Data!W1382,INDEX(Markov!$Q$6:$Q$17,C1382),INDEX(Markov!$R$6:$R$17,C1382)),0)</f>
        <v/>
      </c>
      <c r="G1382" s="6">
        <f>IF(D1382&lt;IF(G1381=1,INDEX(ChangeFactor!$O$6:$O$17,C1382),INDEX(ChangeFactor!$N$6:$N$17,C1382)),1,0)</f>
        <v/>
      </c>
      <c r="H1382" s="12">
        <f>IF(G1382=1,GAMMA.INV(Data!W1382,INDEX(ChangeFactor!$R$6:$R$17,C1382),INDEX(ChangeFactor!$S$6:$S$17,C1382)),0)</f>
        <v/>
      </c>
      <c r="I1382" s="7">
        <f>NORM.S.INV(Data!X1382)</f>
        <v/>
      </c>
      <c r="J1382" s="7">
        <f>NORM.S.INV(Data!Y1382)</f>
        <v/>
      </c>
      <c r="K1382" s="7">
        <f>NORM.S.INV(Data!Z1382)</f>
        <v/>
      </c>
      <c r="L1382" s="7">
        <f>MAR1!$B$32*L1381+MAR1!$C$32*M1381+MAR1!$D$32*N1381+MAR1!$B$42*I1382+MAR1!$C$42*J1382+MAR1!$D$42*K1382</f>
        <v/>
      </c>
      <c r="M1382" s="7">
        <f>MAR1!$B$33*L1381+MAR1!$C$33*M1381+MAR1!$D$33*N1381+MAR1!$B$43*I1382+MAR1!$C$43*J1382+MAR1!$D$43*K1382</f>
        <v/>
      </c>
      <c r="N1382" s="7">
        <f>MAR1!$B$34*L1381+MAR1!$C$34*M1381+MAR1!$D$34*N1381+MAR1!$B$44*I1382+MAR1!$C$44*J1382+MAR1!$D$44*K1382</f>
        <v/>
      </c>
      <c r="O1382" s="12">
        <f>MAR1!$B$5+MAR1!$C$5*COS(2*PI()*B1382/365)+MAR1!$D$5*SIN(2*PI()*B1382/365)+IF(E1382=1,MAR1!$B$11+MAR1!$D$11*L1382,MAR1!$C$11+MAR1!$E$11*L1382)</f>
        <v/>
      </c>
      <c r="P1382" s="12">
        <f>MAR1!$B$6+MAR1!$C$6*COS(2*PI()*B1382/365)+MAR1!$D$6*SIN(2*PI()*B1382/365)+IF(E1382=1,MAR1!$B$12+MAR1!$D$12*M1382,MAR1!$C$12+MAR1!$E$12*M1382)</f>
        <v/>
      </c>
      <c r="Q1382" s="12">
        <f>MAR1!$B$7+MAR1!$C$7*COS(2*PI()*B1382/365)+MAR1!$D$7*SIN(2*PI()*B1382/365)+IF(E1382=1,MAR1!$B$13+MAR1!$D$13*N1382,MAR1!$C$13+MAR1!$E$13*N1382)</f>
        <v/>
      </c>
      <c r="R1382" s="12">
        <f>MAR1!$B$5+MAR1!$C$5*COS(2*PI()*B1382/365)+MAR1!$D$5*SIN(2*PI()*B1382/365)+INDEX(ChangeFactor!$F$6:$F$17,C1382)+IF(G1382=1,MAR1!$B$11+INDEX(ChangeFactor!$G$6:$G$17,C1382)*MAR1!$D$11*L1382,MAR1!$C$11+INDEX(ChangeFactor!$G$6:$G$17,C1382)*MAR1!$E$11*L1382)</f>
        <v/>
      </c>
    </row>
    <row r="1383">
      <c r="A1383" s="6">
        <f>Data!U1383</f>
        <v/>
      </c>
      <c r="B1383" s="6">
        <f>MOD(A1383-1,365)+1</f>
        <v/>
      </c>
      <c r="C1383" s="6">
        <f>MATCH(B1383,Markov!$C$6:$C$17,1)</f>
        <v/>
      </c>
      <c r="D1383" s="16">
        <f>Data!V1383</f>
        <v/>
      </c>
      <c r="E1383" s="6">
        <f>IF(D1383&lt;IF(E1382=1,INDEX(Markov!$I$6:$I$17,C1383),INDEX(Markov!$H$6:$H$17,C1383)),1,0)</f>
        <v/>
      </c>
      <c r="F1383" s="12">
        <f>IF(E1383=1,GAMMA.INV(Data!W1383,INDEX(Markov!$Q$6:$Q$17,C1383),INDEX(Markov!$R$6:$R$17,C1383)),0)</f>
        <v/>
      </c>
      <c r="G1383" s="6">
        <f>IF(D1383&lt;IF(G1382=1,INDEX(ChangeFactor!$O$6:$O$17,C1383),INDEX(ChangeFactor!$N$6:$N$17,C1383)),1,0)</f>
        <v/>
      </c>
      <c r="H1383" s="12">
        <f>IF(G1383=1,GAMMA.INV(Data!W1383,INDEX(ChangeFactor!$R$6:$R$17,C1383),INDEX(ChangeFactor!$S$6:$S$17,C1383)),0)</f>
        <v/>
      </c>
      <c r="I1383" s="7">
        <f>NORM.S.INV(Data!X1383)</f>
        <v/>
      </c>
      <c r="J1383" s="7">
        <f>NORM.S.INV(Data!Y1383)</f>
        <v/>
      </c>
      <c r="K1383" s="7">
        <f>NORM.S.INV(Data!Z1383)</f>
        <v/>
      </c>
      <c r="L1383" s="7">
        <f>MAR1!$B$32*L1382+MAR1!$C$32*M1382+MAR1!$D$32*N1382+MAR1!$B$42*I1383+MAR1!$C$42*J1383+MAR1!$D$42*K1383</f>
        <v/>
      </c>
      <c r="M1383" s="7">
        <f>MAR1!$B$33*L1382+MAR1!$C$33*M1382+MAR1!$D$33*N1382+MAR1!$B$43*I1383+MAR1!$C$43*J1383+MAR1!$D$43*K1383</f>
        <v/>
      </c>
      <c r="N1383" s="7">
        <f>MAR1!$B$34*L1382+MAR1!$C$34*M1382+MAR1!$D$34*N1382+MAR1!$B$44*I1383+MAR1!$C$44*J1383+MAR1!$D$44*K1383</f>
        <v/>
      </c>
      <c r="O1383" s="12">
        <f>MAR1!$B$5+MAR1!$C$5*COS(2*PI()*B1383/365)+MAR1!$D$5*SIN(2*PI()*B1383/365)+IF(E1383=1,MAR1!$B$11+MAR1!$D$11*L1383,MAR1!$C$11+MAR1!$E$11*L1383)</f>
        <v/>
      </c>
      <c r="P1383" s="12">
        <f>MAR1!$B$6+MAR1!$C$6*COS(2*PI()*B1383/365)+MAR1!$D$6*SIN(2*PI()*B1383/365)+IF(E1383=1,MAR1!$B$12+MAR1!$D$12*M1383,MAR1!$C$12+MAR1!$E$12*M1383)</f>
        <v/>
      </c>
      <c r="Q1383" s="12">
        <f>MAR1!$B$7+MAR1!$C$7*COS(2*PI()*B1383/365)+MAR1!$D$7*SIN(2*PI()*B1383/365)+IF(E1383=1,MAR1!$B$13+MAR1!$D$13*N1383,MAR1!$C$13+MAR1!$E$13*N1383)</f>
        <v/>
      </c>
      <c r="R1383" s="12">
        <f>MAR1!$B$5+MAR1!$C$5*COS(2*PI()*B1383/365)+MAR1!$D$5*SIN(2*PI()*B1383/365)+INDEX(ChangeFactor!$F$6:$F$17,C1383)+IF(G1383=1,MAR1!$B$11+INDEX(ChangeFactor!$G$6:$G$17,C1383)*MAR1!$D$11*L1383,MAR1!$C$11+INDEX(ChangeFactor!$G$6:$G$17,C1383)*MAR1!$E$11*L1383)</f>
        <v/>
      </c>
    </row>
    <row r="1384">
      <c r="A1384" s="6">
        <f>Data!U1384</f>
        <v/>
      </c>
      <c r="B1384" s="6">
        <f>MOD(A1384-1,365)+1</f>
        <v/>
      </c>
      <c r="C1384" s="6">
        <f>MATCH(B1384,Markov!$C$6:$C$17,1)</f>
        <v/>
      </c>
      <c r="D1384" s="16">
        <f>Data!V1384</f>
        <v/>
      </c>
      <c r="E1384" s="6">
        <f>IF(D1384&lt;IF(E1383=1,INDEX(Markov!$I$6:$I$17,C1384),INDEX(Markov!$H$6:$H$17,C1384)),1,0)</f>
        <v/>
      </c>
      <c r="F1384" s="12">
        <f>IF(E1384=1,GAMMA.INV(Data!W1384,INDEX(Markov!$Q$6:$Q$17,C1384),INDEX(Markov!$R$6:$R$17,C1384)),0)</f>
        <v/>
      </c>
      <c r="G1384" s="6">
        <f>IF(D1384&lt;IF(G1383=1,INDEX(ChangeFactor!$O$6:$O$17,C1384),INDEX(ChangeFactor!$N$6:$N$17,C1384)),1,0)</f>
        <v/>
      </c>
      <c r="H1384" s="12">
        <f>IF(G1384=1,GAMMA.INV(Data!W1384,INDEX(ChangeFactor!$R$6:$R$17,C1384),INDEX(ChangeFactor!$S$6:$S$17,C1384)),0)</f>
        <v/>
      </c>
      <c r="I1384" s="7">
        <f>NORM.S.INV(Data!X1384)</f>
        <v/>
      </c>
      <c r="J1384" s="7">
        <f>NORM.S.INV(Data!Y1384)</f>
        <v/>
      </c>
      <c r="K1384" s="7">
        <f>NORM.S.INV(Data!Z1384)</f>
        <v/>
      </c>
      <c r="L1384" s="7">
        <f>MAR1!$B$32*L1383+MAR1!$C$32*M1383+MAR1!$D$32*N1383+MAR1!$B$42*I1384+MAR1!$C$42*J1384+MAR1!$D$42*K1384</f>
        <v/>
      </c>
      <c r="M1384" s="7">
        <f>MAR1!$B$33*L1383+MAR1!$C$33*M1383+MAR1!$D$33*N1383+MAR1!$B$43*I1384+MAR1!$C$43*J1384+MAR1!$D$43*K1384</f>
        <v/>
      </c>
      <c r="N1384" s="7">
        <f>MAR1!$B$34*L1383+MAR1!$C$34*M1383+MAR1!$D$34*N1383+MAR1!$B$44*I1384+MAR1!$C$44*J1384+MAR1!$D$44*K1384</f>
        <v/>
      </c>
      <c r="O1384" s="12">
        <f>MAR1!$B$5+MAR1!$C$5*COS(2*PI()*B1384/365)+MAR1!$D$5*SIN(2*PI()*B1384/365)+IF(E1384=1,MAR1!$B$11+MAR1!$D$11*L1384,MAR1!$C$11+MAR1!$E$11*L1384)</f>
        <v/>
      </c>
      <c r="P1384" s="12">
        <f>MAR1!$B$6+MAR1!$C$6*COS(2*PI()*B1384/365)+MAR1!$D$6*SIN(2*PI()*B1384/365)+IF(E1384=1,MAR1!$B$12+MAR1!$D$12*M1384,MAR1!$C$12+MAR1!$E$12*M1384)</f>
        <v/>
      </c>
      <c r="Q1384" s="12">
        <f>MAR1!$B$7+MAR1!$C$7*COS(2*PI()*B1384/365)+MAR1!$D$7*SIN(2*PI()*B1384/365)+IF(E1384=1,MAR1!$B$13+MAR1!$D$13*N1384,MAR1!$C$13+MAR1!$E$13*N1384)</f>
        <v/>
      </c>
      <c r="R1384" s="12">
        <f>MAR1!$B$5+MAR1!$C$5*COS(2*PI()*B1384/365)+MAR1!$D$5*SIN(2*PI()*B1384/365)+INDEX(ChangeFactor!$F$6:$F$17,C1384)+IF(G1384=1,MAR1!$B$11+INDEX(ChangeFactor!$G$6:$G$17,C1384)*MAR1!$D$11*L1384,MAR1!$C$11+INDEX(ChangeFactor!$G$6:$G$17,C1384)*MAR1!$E$11*L1384)</f>
        <v/>
      </c>
    </row>
    <row r="1385">
      <c r="A1385" s="6">
        <f>Data!U1385</f>
        <v/>
      </c>
      <c r="B1385" s="6">
        <f>MOD(A1385-1,365)+1</f>
        <v/>
      </c>
      <c r="C1385" s="6">
        <f>MATCH(B1385,Markov!$C$6:$C$17,1)</f>
        <v/>
      </c>
      <c r="D1385" s="16">
        <f>Data!V1385</f>
        <v/>
      </c>
      <c r="E1385" s="6">
        <f>IF(D1385&lt;IF(E1384=1,INDEX(Markov!$I$6:$I$17,C1385),INDEX(Markov!$H$6:$H$17,C1385)),1,0)</f>
        <v/>
      </c>
      <c r="F1385" s="12">
        <f>IF(E1385=1,GAMMA.INV(Data!W1385,INDEX(Markov!$Q$6:$Q$17,C1385),INDEX(Markov!$R$6:$R$17,C1385)),0)</f>
        <v/>
      </c>
      <c r="G1385" s="6">
        <f>IF(D1385&lt;IF(G1384=1,INDEX(ChangeFactor!$O$6:$O$17,C1385),INDEX(ChangeFactor!$N$6:$N$17,C1385)),1,0)</f>
        <v/>
      </c>
      <c r="H1385" s="12">
        <f>IF(G1385=1,GAMMA.INV(Data!W1385,INDEX(ChangeFactor!$R$6:$R$17,C1385),INDEX(ChangeFactor!$S$6:$S$17,C1385)),0)</f>
        <v/>
      </c>
      <c r="I1385" s="7">
        <f>NORM.S.INV(Data!X1385)</f>
        <v/>
      </c>
      <c r="J1385" s="7">
        <f>NORM.S.INV(Data!Y1385)</f>
        <v/>
      </c>
      <c r="K1385" s="7">
        <f>NORM.S.INV(Data!Z1385)</f>
        <v/>
      </c>
      <c r="L1385" s="7">
        <f>MAR1!$B$32*L1384+MAR1!$C$32*M1384+MAR1!$D$32*N1384+MAR1!$B$42*I1385+MAR1!$C$42*J1385+MAR1!$D$42*K1385</f>
        <v/>
      </c>
      <c r="M1385" s="7">
        <f>MAR1!$B$33*L1384+MAR1!$C$33*M1384+MAR1!$D$33*N1384+MAR1!$B$43*I1385+MAR1!$C$43*J1385+MAR1!$D$43*K1385</f>
        <v/>
      </c>
      <c r="N1385" s="7">
        <f>MAR1!$B$34*L1384+MAR1!$C$34*M1384+MAR1!$D$34*N1384+MAR1!$B$44*I1385+MAR1!$C$44*J1385+MAR1!$D$44*K1385</f>
        <v/>
      </c>
      <c r="O1385" s="12">
        <f>MAR1!$B$5+MAR1!$C$5*COS(2*PI()*B1385/365)+MAR1!$D$5*SIN(2*PI()*B1385/365)+IF(E1385=1,MAR1!$B$11+MAR1!$D$11*L1385,MAR1!$C$11+MAR1!$E$11*L1385)</f>
        <v/>
      </c>
      <c r="P1385" s="12">
        <f>MAR1!$B$6+MAR1!$C$6*COS(2*PI()*B1385/365)+MAR1!$D$6*SIN(2*PI()*B1385/365)+IF(E1385=1,MAR1!$B$12+MAR1!$D$12*M1385,MAR1!$C$12+MAR1!$E$12*M1385)</f>
        <v/>
      </c>
      <c r="Q1385" s="12">
        <f>MAR1!$B$7+MAR1!$C$7*COS(2*PI()*B1385/365)+MAR1!$D$7*SIN(2*PI()*B1385/365)+IF(E1385=1,MAR1!$B$13+MAR1!$D$13*N1385,MAR1!$C$13+MAR1!$E$13*N1385)</f>
        <v/>
      </c>
      <c r="R1385" s="12">
        <f>MAR1!$B$5+MAR1!$C$5*COS(2*PI()*B1385/365)+MAR1!$D$5*SIN(2*PI()*B1385/365)+INDEX(ChangeFactor!$F$6:$F$17,C1385)+IF(G1385=1,MAR1!$B$11+INDEX(ChangeFactor!$G$6:$G$17,C1385)*MAR1!$D$11*L1385,MAR1!$C$11+INDEX(ChangeFactor!$G$6:$G$17,C1385)*MAR1!$E$11*L1385)</f>
        <v/>
      </c>
    </row>
    <row r="1386">
      <c r="A1386" s="6">
        <f>Data!U1386</f>
        <v/>
      </c>
      <c r="B1386" s="6">
        <f>MOD(A1386-1,365)+1</f>
        <v/>
      </c>
      <c r="C1386" s="6">
        <f>MATCH(B1386,Markov!$C$6:$C$17,1)</f>
        <v/>
      </c>
      <c r="D1386" s="16">
        <f>Data!V1386</f>
        <v/>
      </c>
      <c r="E1386" s="6">
        <f>IF(D1386&lt;IF(E1385=1,INDEX(Markov!$I$6:$I$17,C1386),INDEX(Markov!$H$6:$H$17,C1386)),1,0)</f>
        <v/>
      </c>
      <c r="F1386" s="12">
        <f>IF(E1386=1,GAMMA.INV(Data!W1386,INDEX(Markov!$Q$6:$Q$17,C1386),INDEX(Markov!$R$6:$R$17,C1386)),0)</f>
        <v/>
      </c>
      <c r="G1386" s="6">
        <f>IF(D1386&lt;IF(G1385=1,INDEX(ChangeFactor!$O$6:$O$17,C1386),INDEX(ChangeFactor!$N$6:$N$17,C1386)),1,0)</f>
        <v/>
      </c>
      <c r="H1386" s="12">
        <f>IF(G1386=1,GAMMA.INV(Data!W1386,INDEX(ChangeFactor!$R$6:$R$17,C1386),INDEX(ChangeFactor!$S$6:$S$17,C1386)),0)</f>
        <v/>
      </c>
      <c r="I1386" s="7">
        <f>NORM.S.INV(Data!X1386)</f>
        <v/>
      </c>
      <c r="J1386" s="7">
        <f>NORM.S.INV(Data!Y1386)</f>
        <v/>
      </c>
      <c r="K1386" s="7">
        <f>NORM.S.INV(Data!Z1386)</f>
        <v/>
      </c>
      <c r="L1386" s="7">
        <f>MAR1!$B$32*L1385+MAR1!$C$32*M1385+MAR1!$D$32*N1385+MAR1!$B$42*I1386+MAR1!$C$42*J1386+MAR1!$D$42*K1386</f>
        <v/>
      </c>
      <c r="M1386" s="7">
        <f>MAR1!$B$33*L1385+MAR1!$C$33*M1385+MAR1!$D$33*N1385+MAR1!$B$43*I1386+MAR1!$C$43*J1386+MAR1!$D$43*K1386</f>
        <v/>
      </c>
      <c r="N1386" s="7">
        <f>MAR1!$B$34*L1385+MAR1!$C$34*M1385+MAR1!$D$34*N1385+MAR1!$B$44*I1386+MAR1!$C$44*J1386+MAR1!$D$44*K1386</f>
        <v/>
      </c>
      <c r="O1386" s="12">
        <f>MAR1!$B$5+MAR1!$C$5*COS(2*PI()*B1386/365)+MAR1!$D$5*SIN(2*PI()*B1386/365)+IF(E1386=1,MAR1!$B$11+MAR1!$D$11*L1386,MAR1!$C$11+MAR1!$E$11*L1386)</f>
        <v/>
      </c>
      <c r="P1386" s="12">
        <f>MAR1!$B$6+MAR1!$C$6*COS(2*PI()*B1386/365)+MAR1!$D$6*SIN(2*PI()*B1386/365)+IF(E1386=1,MAR1!$B$12+MAR1!$D$12*M1386,MAR1!$C$12+MAR1!$E$12*M1386)</f>
        <v/>
      </c>
      <c r="Q1386" s="12">
        <f>MAR1!$B$7+MAR1!$C$7*COS(2*PI()*B1386/365)+MAR1!$D$7*SIN(2*PI()*B1386/365)+IF(E1386=1,MAR1!$B$13+MAR1!$D$13*N1386,MAR1!$C$13+MAR1!$E$13*N1386)</f>
        <v/>
      </c>
      <c r="R1386" s="12">
        <f>MAR1!$B$5+MAR1!$C$5*COS(2*PI()*B1386/365)+MAR1!$D$5*SIN(2*PI()*B1386/365)+INDEX(ChangeFactor!$F$6:$F$17,C1386)+IF(G1386=1,MAR1!$B$11+INDEX(ChangeFactor!$G$6:$G$17,C1386)*MAR1!$D$11*L1386,MAR1!$C$11+INDEX(ChangeFactor!$G$6:$G$17,C1386)*MAR1!$E$11*L1386)</f>
        <v/>
      </c>
    </row>
    <row r="1387">
      <c r="A1387" s="6">
        <f>Data!U1387</f>
        <v/>
      </c>
      <c r="B1387" s="6">
        <f>MOD(A1387-1,365)+1</f>
        <v/>
      </c>
      <c r="C1387" s="6">
        <f>MATCH(B1387,Markov!$C$6:$C$17,1)</f>
        <v/>
      </c>
      <c r="D1387" s="16">
        <f>Data!V1387</f>
        <v/>
      </c>
      <c r="E1387" s="6">
        <f>IF(D1387&lt;IF(E1386=1,INDEX(Markov!$I$6:$I$17,C1387),INDEX(Markov!$H$6:$H$17,C1387)),1,0)</f>
        <v/>
      </c>
      <c r="F1387" s="12">
        <f>IF(E1387=1,GAMMA.INV(Data!W1387,INDEX(Markov!$Q$6:$Q$17,C1387),INDEX(Markov!$R$6:$R$17,C1387)),0)</f>
        <v/>
      </c>
      <c r="G1387" s="6">
        <f>IF(D1387&lt;IF(G1386=1,INDEX(ChangeFactor!$O$6:$O$17,C1387),INDEX(ChangeFactor!$N$6:$N$17,C1387)),1,0)</f>
        <v/>
      </c>
      <c r="H1387" s="12">
        <f>IF(G1387=1,GAMMA.INV(Data!W1387,INDEX(ChangeFactor!$R$6:$R$17,C1387),INDEX(ChangeFactor!$S$6:$S$17,C1387)),0)</f>
        <v/>
      </c>
      <c r="I1387" s="7">
        <f>NORM.S.INV(Data!X1387)</f>
        <v/>
      </c>
      <c r="J1387" s="7">
        <f>NORM.S.INV(Data!Y1387)</f>
        <v/>
      </c>
      <c r="K1387" s="7">
        <f>NORM.S.INV(Data!Z1387)</f>
        <v/>
      </c>
      <c r="L1387" s="7">
        <f>MAR1!$B$32*L1386+MAR1!$C$32*M1386+MAR1!$D$32*N1386+MAR1!$B$42*I1387+MAR1!$C$42*J1387+MAR1!$D$42*K1387</f>
        <v/>
      </c>
      <c r="M1387" s="7">
        <f>MAR1!$B$33*L1386+MAR1!$C$33*M1386+MAR1!$D$33*N1386+MAR1!$B$43*I1387+MAR1!$C$43*J1387+MAR1!$D$43*K1387</f>
        <v/>
      </c>
      <c r="N1387" s="7">
        <f>MAR1!$B$34*L1386+MAR1!$C$34*M1386+MAR1!$D$34*N1386+MAR1!$B$44*I1387+MAR1!$C$44*J1387+MAR1!$D$44*K1387</f>
        <v/>
      </c>
      <c r="O1387" s="12">
        <f>MAR1!$B$5+MAR1!$C$5*COS(2*PI()*B1387/365)+MAR1!$D$5*SIN(2*PI()*B1387/365)+IF(E1387=1,MAR1!$B$11+MAR1!$D$11*L1387,MAR1!$C$11+MAR1!$E$11*L1387)</f>
        <v/>
      </c>
      <c r="P1387" s="12">
        <f>MAR1!$B$6+MAR1!$C$6*COS(2*PI()*B1387/365)+MAR1!$D$6*SIN(2*PI()*B1387/365)+IF(E1387=1,MAR1!$B$12+MAR1!$D$12*M1387,MAR1!$C$12+MAR1!$E$12*M1387)</f>
        <v/>
      </c>
      <c r="Q1387" s="12">
        <f>MAR1!$B$7+MAR1!$C$7*COS(2*PI()*B1387/365)+MAR1!$D$7*SIN(2*PI()*B1387/365)+IF(E1387=1,MAR1!$B$13+MAR1!$D$13*N1387,MAR1!$C$13+MAR1!$E$13*N1387)</f>
        <v/>
      </c>
      <c r="R1387" s="12">
        <f>MAR1!$B$5+MAR1!$C$5*COS(2*PI()*B1387/365)+MAR1!$D$5*SIN(2*PI()*B1387/365)+INDEX(ChangeFactor!$F$6:$F$17,C1387)+IF(G1387=1,MAR1!$B$11+INDEX(ChangeFactor!$G$6:$G$17,C1387)*MAR1!$D$11*L1387,MAR1!$C$11+INDEX(ChangeFactor!$G$6:$G$17,C1387)*MAR1!$E$11*L1387)</f>
        <v/>
      </c>
    </row>
    <row r="1388">
      <c r="A1388" s="6">
        <f>Data!U1388</f>
        <v/>
      </c>
      <c r="B1388" s="6">
        <f>MOD(A1388-1,365)+1</f>
        <v/>
      </c>
      <c r="C1388" s="6">
        <f>MATCH(B1388,Markov!$C$6:$C$17,1)</f>
        <v/>
      </c>
      <c r="D1388" s="16">
        <f>Data!V1388</f>
        <v/>
      </c>
      <c r="E1388" s="6">
        <f>IF(D1388&lt;IF(E1387=1,INDEX(Markov!$I$6:$I$17,C1388),INDEX(Markov!$H$6:$H$17,C1388)),1,0)</f>
        <v/>
      </c>
      <c r="F1388" s="12">
        <f>IF(E1388=1,GAMMA.INV(Data!W1388,INDEX(Markov!$Q$6:$Q$17,C1388),INDEX(Markov!$R$6:$R$17,C1388)),0)</f>
        <v/>
      </c>
      <c r="G1388" s="6">
        <f>IF(D1388&lt;IF(G1387=1,INDEX(ChangeFactor!$O$6:$O$17,C1388),INDEX(ChangeFactor!$N$6:$N$17,C1388)),1,0)</f>
        <v/>
      </c>
      <c r="H1388" s="12">
        <f>IF(G1388=1,GAMMA.INV(Data!W1388,INDEX(ChangeFactor!$R$6:$R$17,C1388),INDEX(ChangeFactor!$S$6:$S$17,C1388)),0)</f>
        <v/>
      </c>
      <c r="I1388" s="7">
        <f>NORM.S.INV(Data!X1388)</f>
        <v/>
      </c>
      <c r="J1388" s="7">
        <f>NORM.S.INV(Data!Y1388)</f>
        <v/>
      </c>
      <c r="K1388" s="7">
        <f>NORM.S.INV(Data!Z1388)</f>
        <v/>
      </c>
      <c r="L1388" s="7">
        <f>MAR1!$B$32*L1387+MAR1!$C$32*M1387+MAR1!$D$32*N1387+MAR1!$B$42*I1388+MAR1!$C$42*J1388+MAR1!$D$42*K1388</f>
        <v/>
      </c>
      <c r="M1388" s="7">
        <f>MAR1!$B$33*L1387+MAR1!$C$33*M1387+MAR1!$D$33*N1387+MAR1!$B$43*I1388+MAR1!$C$43*J1388+MAR1!$D$43*K1388</f>
        <v/>
      </c>
      <c r="N1388" s="7">
        <f>MAR1!$B$34*L1387+MAR1!$C$34*M1387+MAR1!$D$34*N1387+MAR1!$B$44*I1388+MAR1!$C$44*J1388+MAR1!$D$44*K1388</f>
        <v/>
      </c>
      <c r="O1388" s="12">
        <f>MAR1!$B$5+MAR1!$C$5*COS(2*PI()*B1388/365)+MAR1!$D$5*SIN(2*PI()*B1388/365)+IF(E1388=1,MAR1!$B$11+MAR1!$D$11*L1388,MAR1!$C$11+MAR1!$E$11*L1388)</f>
        <v/>
      </c>
      <c r="P1388" s="12">
        <f>MAR1!$B$6+MAR1!$C$6*COS(2*PI()*B1388/365)+MAR1!$D$6*SIN(2*PI()*B1388/365)+IF(E1388=1,MAR1!$B$12+MAR1!$D$12*M1388,MAR1!$C$12+MAR1!$E$12*M1388)</f>
        <v/>
      </c>
      <c r="Q1388" s="12">
        <f>MAR1!$B$7+MAR1!$C$7*COS(2*PI()*B1388/365)+MAR1!$D$7*SIN(2*PI()*B1388/365)+IF(E1388=1,MAR1!$B$13+MAR1!$D$13*N1388,MAR1!$C$13+MAR1!$E$13*N1388)</f>
        <v/>
      </c>
      <c r="R1388" s="12">
        <f>MAR1!$B$5+MAR1!$C$5*COS(2*PI()*B1388/365)+MAR1!$D$5*SIN(2*PI()*B1388/365)+INDEX(ChangeFactor!$F$6:$F$17,C1388)+IF(G1388=1,MAR1!$B$11+INDEX(ChangeFactor!$G$6:$G$17,C1388)*MAR1!$D$11*L1388,MAR1!$C$11+INDEX(ChangeFactor!$G$6:$G$17,C1388)*MAR1!$E$11*L1388)</f>
        <v/>
      </c>
    </row>
    <row r="1389">
      <c r="A1389" s="6">
        <f>Data!U1389</f>
        <v/>
      </c>
      <c r="B1389" s="6">
        <f>MOD(A1389-1,365)+1</f>
        <v/>
      </c>
      <c r="C1389" s="6">
        <f>MATCH(B1389,Markov!$C$6:$C$17,1)</f>
        <v/>
      </c>
      <c r="D1389" s="16">
        <f>Data!V1389</f>
        <v/>
      </c>
      <c r="E1389" s="6">
        <f>IF(D1389&lt;IF(E1388=1,INDEX(Markov!$I$6:$I$17,C1389),INDEX(Markov!$H$6:$H$17,C1389)),1,0)</f>
        <v/>
      </c>
      <c r="F1389" s="12">
        <f>IF(E1389=1,GAMMA.INV(Data!W1389,INDEX(Markov!$Q$6:$Q$17,C1389),INDEX(Markov!$R$6:$R$17,C1389)),0)</f>
        <v/>
      </c>
      <c r="G1389" s="6">
        <f>IF(D1389&lt;IF(G1388=1,INDEX(ChangeFactor!$O$6:$O$17,C1389),INDEX(ChangeFactor!$N$6:$N$17,C1389)),1,0)</f>
        <v/>
      </c>
      <c r="H1389" s="12">
        <f>IF(G1389=1,GAMMA.INV(Data!W1389,INDEX(ChangeFactor!$R$6:$R$17,C1389),INDEX(ChangeFactor!$S$6:$S$17,C1389)),0)</f>
        <v/>
      </c>
      <c r="I1389" s="7">
        <f>NORM.S.INV(Data!X1389)</f>
        <v/>
      </c>
      <c r="J1389" s="7">
        <f>NORM.S.INV(Data!Y1389)</f>
        <v/>
      </c>
      <c r="K1389" s="7">
        <f>NORM.S.INV(Data!Z1389)</f>
        <v/>
      </c>
      <c r="L1389" s="7">
        <f>MAR1!$B$32*L1388+MAR1!$C$32*M1388+MAR1!$D$32*N1388+MAR1!$B$42*I1389+MAR1!$C$42*J1389+MAR1!$D$42*K1389</f>
        <v/>
      </c>
      <c r="M1389" s="7">
        <f>MAR1!$B$33*L1388+MAR1!$C$33*M1388+MAR1!$D$33*N1388+MAR1!$B$43*I1389+MAR1!$C$43*J1389+MAR1!$D$43*K1389</f>
        <v/>
      </c>
      <c r="N1389" s="7">
        <f>MAR1!$B$34*L1388+MAR1!$C$34*M1388+MAR1!$D$34*N1388+MAR1!$B$44*I1389+MAR1!$C$44*J1389+MAR1!$D$44*K1389</f>
        <v/>
      </c>
      <c r="O1389" s="12">
        <f>MAR1!$B$5+MAR1!$C$5*COS(2*PI()*B1389/365)+MAR1!$D$5*SIN(2*PI()*B1389/365)+IF(E1389=1,MAR1!$B$11+MAR1!$D$11*L1389,MAR1!$C$11+MAR1!$E$11*L1389)</f>
        <v/>
      </c>
      <c r="P1389" s="12">
        <f>MAR1!$B$6+MAR1!$C$6*COS(2*PI()*B1389/365)+MAR1!$D$6*SIN(2*PI()*B1389/365)+IF(E1389=1,MAR1!$B$12+MAR1!$D$12*M1389,MAR1!$C$12+MAR1!$E$12*M1389)</f>
        <v/>
      </c>
      <c r="Q1389" s="12">
        <f>MAR1!$B$7+MAR1!$C$7*COS(2*PI()*B1389/365)+MAR1!$D$7*SIN(2*PI()*B1389/365)+IF(E1389=1,MAR1!$B$13+MAR1!$D$13*N1389,MAR1!$C$13+MAR1!$E$13*N1389)</f>
        <v/>
      </c>
      <c r="R1389" s="12">
        <f>MAR1!$B$5+MAR1!$C$5*COS(2*PI()*B1389/365)+MAR1!$D$5*SIN(2*PI()*B1389/365)+INDEX(ChangeFactor!$F$6:$F$17,C1389)+IF(G1389=1,MAR1!$B$11+INDEX(ChangeFactor!$G$6:$G$17,C1389)*MAR1!$D$11*L1389,MAR1!$C$11+INDEX(ChangeFactor!$G$6:$G$17,C1389)*MAR1!$E$11*L1389)</f>
        <v/>
      </c>
    </row>
    <row r="1390">
      <c r="A1390" s="6">
        <f>Data!U1390</f>
        <v/>
      </c>
      <c r="B1390" s="6">
        <f>MOD(A1390-1,365)+1</f>
        <v/>
      </c>
      <c r="C1390" s="6">
        <f>MATCH(B1390,Markov!$C$6:$C$17,1)</f>
        <v/>
      </c>
      <c r="D1390" s="16">
        <f>Data!V1390</f>
        <v/>
      </c>
      <c r="E1390" s="6">
        <f>IF(D1390&lt;IF(E1389=1,INDEX(Markov!$I$6:$I$17,C1390),INDEX(Markov!$H$6:$H$17,C1390)),1,0)</f>
        <v/>
      </c>
      <c r="F1390" s="12">
        <f>IF(E1390=1,GAMMA.INV(Data!W1390,INDEX(Markov!$Q$6:$Q$17,C1390),INDEX(Markov!$R$6:$R$17,C1390)),0)</f>
        <v/>
      </c>
      <c r="G1390" s="6">
        <f>IF(D1390&lt;IF(G1389=1,INDEX(ChangeFactor!$O$6:$O$17,C1390),INDEX(ChangeFactor!$N$6:$N$17,C1390)),1,0)</f>
        <v/>
      </c>
      <c r="H1390" s="12">
        <f>IF(G1390=1,GAMMA.INV(Data!W1390,INDEX(ChangeFactor!$R$6:$R$17,C1390),INDEX(ChangeFactor!$S$6:$S$17,C1390)),0)</f>
        <v/>
      </c>
      <c r="I1390" s="7">
        <f>NORM.S.INV(Data!X1390)</f>
        <v/>
      </c>
      <c r="J1390" s="7">
        <f>NORM.S.INV(Data!Y1390)</f>
        <v/>
      </c>
      <c r="K1390" s="7">
        <f>NORM.S.INV(Data!Z1390)</f>
        <v/>
      </c>
      <c r="L1390" s="7">
        <f>MAR1!$B$32*L1389+MAR1!$C$32*M1389+MAR1!$D$32*N1389+MAR1!$B$42*I1390+MAR1!$C$42*J1390+MAR1!$D$42*K1390</f>
        <v/>
      </c>
      <c r="M1390" s="7">
        <f>MAR1!$B$33*L1389+MAR1!$C$33*M1389+MAR1!$D$33*N1389+MAR1!$B$43*I1390+MAR1!$C$43*J1390+MAR1!$D$43*K1390</f>
        <v/>
      </c>
      <c r="N1390" s="7">
        <f>MAR1!$B$34*L1389+MAR1!$C$34*M1389+MAR1!$D$34*N1389+MAR1!$B$44*I1390+MAR1!$C$44*J1390+MAR1!$D$44*K1390</f>
        <v/>
      </c>
      <c r="O1390" s="12">
        <f>MAR1!$B$5+MAR1!$C$5*COS(2*PI()*B1390/365)+MAR1!$D$5*SIN(2*PI()*B1390/365)+IF(E1390=1,MAR1!$B$11+MAR1!$D$11*L1390,MAR1!$C$11+MAR1!$E$11*L1390)</f>
        <v/>
      </c>
      <c r="P1390" s="12">
        <f>MAR1!$B$6+MAR1!$C$6*COS(2*PI()*B1390/365)+MAR1!$D$6*SIN(2*PI()*B1390/365)+IF(E1390=1,MAR1!$B$12+MAR1!$D$12*M1390,MAR1!$C$12+MAR1!$E$12*M1390)</f>
        <v/>
      </c>
      <c r="Q1390" s="12">
        <f>MAR1!$B$7+MAR1!$C$7*COS(2*PI()*B1390/365)+MAR1!$D$7*SIN(2*PI()*B1390/365)+IF(E1390=1,MAR1!$B$13+MAR1!$D$13*N1390,MAR1!$C$13+MAR1!$E$13*N1390)</f>
        <v/>
      </c>
      <c r="R1390" s="12">
        <f>MAR1!$B$5+MAR1!$C$5*COS(2*PI()*B1390/365)+MAR1!$D$5*SIN(2*PI()*B1390/365)+INDEX(ChangeFactor!$F$6:$F$17,C1390)+IF(G1390=1,MAR1!$B$11+INDEX(ChangeFactor!$G$6:$G$17,C1390)*MAR1!$D$11*L1390,MAR1!$C$11+INDEX(ChangeFactor!$G$6:$G$17,C1390)*MAR1!$E$11*L1390)</f>
        <v/>
      </c>
    </row>
    <row r="1391">
      <c r="A1391" s="6">
        <f>Data!U1391</f>
        <v/>
      </c>
      <c r="B1391" s="6">
        <f>MOD(A1391-1,365)+1</f>
        <v/>
      </c>
      <c r="C1391" s="6">
        <f>MATCH(B1391,Markov!$C$6:$C$17,1)</f>
        <v/>
      </c>
      <c r="D1391" s="16">
        <f>Data!V1391</f>
        <v/>
      </c>
      <c r="E1391" s="6">
        <f>IF(D1391&lt;IF(E1390=1,INDEX(Markov!$I$6:$I$17,C1391),INDEX(Markov!$H$6:$H$17,C1391)),1,0)</f>
        <v/>
      </c>
      <c r="F1391" s="12">
        <f>IF(E1391=1,GAMMA.INV(Data!W1391,INDEX(Markov!$Q$6:$Q$17,C1391),INDEX(Markov!$R$6:$R$17,C1391)),0)</f>
        <v/>
      </c>
      <c r="G1391" s="6">
        <f>IF(D1391&lt;IF(G1390=1,INDEX(ChangeFactor!$O$6:$O$17,C1391),INDEX(ChangeFactor!$N$6:$N$17,C1391)),1,0)</f>
        <v/>
      </c>
      <c r="H1391" s="12">
        <f>IF(G1391=1,GAMMA.INV(Data!W1391,INDEX(ChangeFactor!$R$6:$R$17,C1391),INDEX(ChangeFactor!$S$6:$S$17,C1391)),0)</f>
        <v/>
      </c>
      <c r="I1391" s="7">
        <f>NORM.S.INV(Data!X1391)</f>
        <v/>
      </c>
      <c r="J1391" s="7">
        <f>NORM.S.INV(Data!Y1391)</f>
        <v/>
      </c>
      <c r="K1391" s="7">
        <f>NORM.S.INV(Data!Z1391)</f>
        <v/>
      </c>
      <c r="L1391" s="7">
        <f>MAR1!$B$32*L1390+MAR1!$C$32*M1390+MAR1!$D$32*N1390+MAR1!$B$42*I1391+MAR1!$C$42*J1391+MAR1!$D$42*K1391</f>
        <v/>
      </c>
      <c r="M1391" s="7">
        <f>MAR1!$B$33*L1390+MAR1!$C$33*M1390+MAR1!$D$33*N1390+MAR1!$B$43*I1391+MAR1!$C$43*J1391+MAR1!$D$43*K1391</f>
        <v/>
      </c>
      <c r="N1391" s="7">
        <f>MAR1!$B$34*L1390+MAR1!$C$34*M1390+MAR1!$D$34*N1390+MAR1!$B$44*I1391+MAR1!$C$44*J1391+MAR1!$D$44*K1391</f>
        <v/>
      </c>
      <c r="O1391" s="12">
        <f>MAR1!$B$5+MAR1!$C$5*COS(2*PI()*B1391/365)+MAR1!$D$5*SIN(2*PI()*B1391/365)+IF(E1391=1,MAR1!$B$11+MAR1!$D$11*L1391,MAR1!$C$11+MAR1!$E$11*L1391)</f>
        <v/>
      </c>
      <c r="P1391" s="12">
        <f>MAR1!$B$6+MAR1!$C$6*COS(2*PI()*B1391/365)+MAR1!$D$6*SIN(2*PI()*B1391/365)+IF(E1391=1,MAR1!$B$12+MAR1!$D$12*M1391,MAR1!$C$12+MAR1!$E$12*M1391)</f>
        <v/>
      </c>
      <c r="Q1391" s="12">
        <f>MAR1!$B$7+MAR1!$C$7*COS(2*PI()*B1391/365)+MAR1!$D$7*SIN(2*PI()*B1391/365)+IF(E1391=1,MAR1!$B$13+MAR1!$D$13*N1391,MAR1!$C$13+MAR1!$E$13*N1391)</f>
        <v/>
      </c>
      <c r="R1391" s="12">
        <f>MAR1!$B$5+MAR1!$C$5*COS(2*PI()*B1391/365)+MAR1!$D$5*SIN(2*PI()*B1391/365)+INDEX(ChangeFactor!$F$6:$F$17,C1391)+IF(G1391=1,MAR1!$B$11+INDEX(ChangeFactor!$G$6:$G$17,C1391)*MAR1!$D$11*L1391,MAR1!$C$11+INDEX(ChangeFactor!$G$6:$G$17,C1391)*MAR1!$E$11*L1391)</f>
        <v/>
      </c>
    </row>
    <row r="1392">
      <c r="A1392" s="6">
        <f>Data!U1392</f>
        <v/>
      </c>
      <c r="B1392" s="6">
        <f>MOD(A1392-1,365)+1</f>
        <v/>
      </c>
      <c r="C1392" s="6">
        <f>MATCH(B1392,Markov!$C$6:$C$17,1)</f>
        <v/>
      </c>
      <c r="D1392" s="16">
        <f>Data!V1392</f>
        <v/>
      </c>
      <c r="E1392" s="6">
        <f>IF(D1392&lt;IF(E1391=1,INDEX(Markov!$I$6:$I$17,C1392),INDEX(Markov!$H$6:$H$17,C1392)),1,0)</f>
        <v/>
      </c>
      <c r="F1392" s="12">
        <f>IF(E1392=1,GAMMA.INV(Data!W1392,INDEX(Markov!$Q$6:$Q$17,C1392),INDEX(Markov!$R$6:$R$17,C1392)),0)</f>
        <v/>
      </c>
      <c r="G1392" s="6">
        <f>IF(D1392&lt;IF(G1391=1,INDEX(ChangeFactor!$O$6:$O$17,C1392),INDEX(ChangeFactor!$N$6:$N$17,C1392)),1,0)</f>
        <v/>
      </c>
      <c r="H1392" s="12">
        <f>IF(G1392=1,GAMMA.INV(Data!W1392,INDEX(ChangeFactor!$R$6:$R$17,C1392),INDEX(ChangeFactor!$S$6:$S$17,C1392)),0)</f>
        <v/>
      </c>
      <c r="I1392" s="7">
        <f>NORM.S.INV(Data!X1392)</f>
        <v/>
      </c>
      <c r="J1392" s="7">
        <f>NORM.S.INV(Data!Y1392)</f>
        <v/>
      </c>
      <c r="K1392" s="7">
        <f>NORM.S.INV(Data!Z1392)</f>
        <v/>
      </c>
      <c r="L1392" s="7">
        <f>MAR1!$B$32*L1391+MAR1!$C$32*M1391+MAR1!$D$32*N1391+MAR1!$B$42*I1392+MAR1!$C$42*J1392+MAR1!$D$42*K1392</f>
        <v/>
      </c>
      <c r="M1392" s="7">
        <f>MAR1!$B$33*L1391+MAR1!$C$33*M1391+MAR1!$D$33*N1391+MAR1!$B$43*I1392+MAR1!$C$43*J1392+MAR1!$D$43*K1392</f>
        <v/>
      </c>
      <c r="N1392" s="7">
        <f>MAR1!$B$34*L1391+MAR1!$C$34*M1391+MAR1!$D$34*N1391+MAR1!$B$44*I1392+MAR1!$C$44*J1392+MAR1!$D$44*K1392</f>
        <v/>
      </c>
      <c r="O1392" s="12">
        <f>MAR1!$B$5+MAR1!$C$5*COS(2*PI()*B1392/365)+MAR1!$D$5*SIN(2*PI()*B1392/365)+IF(E1392=1,MAR1!$B$11+MAR1!$D$11*L1392,MAR1!$C$11+MAR1!$E$11*L1392)</f>
        <v/>
      </c>
      <c r="P1392" s="12">
        <f>MAR1!$B$6+MAR1!$C$6*COS(2*PI()*B1392/365)+MAR1!$D$6*SIN(2*PI()*B1392/365)+IF(E1392=1,MAR1!$B$12+MAR1!$D$12*M1392,MAR1!$C$12+MAR1!$E$12*M1392)</f>
        <v/>
      </c>
      <c r="Q1392" s="12">
        <f>MAR1!$B$7+MAR1!$C$7*COS(2*PI()*B1392/365)+MAR1!$D$7*SIN(2*PI()*B1392/365)+IF(E1392=1,MAR1!$B$13+MAR1!$D$13*N1392,MAR1!$C$13+MAR1!$E$13*N1392)</f>
        <v/>
      </c>
      <c r="R1392" s="12">
        <f>MAR1!$B$5+MAR1!$C$5*COS(2*PI()*B1392/365)+MAR1!$D$5*SIN(2*PI()*B1392/365)+INDEX(ChangeFactor!$F$6:$F$17,C1392)+IF(G1392=1,MAR1!$B$11+INDEX(ChangeFactor!$G$6:$G$17,C1392)*MAR1!$D$11*L1392,MAR1!$C$11+INDEX(ChangeFactor!$G$6:$G$17,C1392)*MAR1!$E$11*L1392)</f>
        <v/>
      </c>
    </row>
    <row r="1393">
      <c r="A1393" s="6">
        <f>Data!U1393</f>
        <v/>
      </c>
      <c r="B1393" s="6">
        <f>MOD(A1393-1,365)+1</f>
        <v/>
      </c>
      <c r="C1393" s="6">
        <f>MATCH(B1393,Markov!$C$6:$C$17,1)</f>
        <v/>
      </c>
      <c r="D1393" s="16">
        <f>Data!V1393</f>
        <v/>
      </c>
      <c r="E1393" s="6">
        <f>IF(D1393&lt;IF(E1392=1,INDEX(Markov!$I$6:$I$17,C1393),INDEX(Markov!$H$6:$H$17,C1393)),1,0)</f>
        <v/>
      </c>
      <c r="F1393" s="12">
        <f>IF(E1393=1,GAMMA.INV(Data!W1393,INDEX(Markov!$Q$6:$Q$17,C1393),INDEX(Markov!$R$6:$R$17,C1393)),0)</f>
        <v/>
      </c>
      <c r="G1393" s="6">
        <f>IF(D1393&lt;IF(G1392=1,INDEX(ChangeFactor!$O$6:$O$17,C1393),INDEX(ChangeFactor!$N$6:$N$17,C1393)),1,0)</f>
        <v/>
      </c>
      <c r="H1393" s="12">
        <f>IF(G1393=1,GAMMA.INV(Data!W1393,INDEX(ChangeFactor!$R$6:$R$17,C1393),INDEX(ChangeFactor!$S$6:$S$17,C1393)),0)</f>
        <v/>
      </c>
      <c r="I1393" s="7">
        <f>NORM.S.INV(Data!X1393)</f>
        <v/>
      </c>
      <c r="J1393" s="7">
        <f>NORM.S.INV(Data!Y1393)</f>
        <v/>
      </c>
      <c r="K1393" s="7">
        <f>NORM.S.INV(Data!Z1393)</f>
        <v/>
      </c>
      <c r="L1393" s="7">
        <f>MAR1!$B$32*L1392+MAR1!$C$32*M1392+MAR1!$D$32*N1392+MAR1!$B$42*I1393+MAR1!$C$42*J1393+MAR1!$D$42*K1393</f>
        <v/>
      </c>
      <c r="M1393" s="7">
        <f>MAR1!$B$33*L1392+MAR1!$C$33*M1392+MAR1!$D$33*N1392+MAR1!$B$43*I1393+MAR1!$C$43*J1393+MAR1!$D$43*K1393</f>
        <v/>
      </c>
      <c r="N1393" s="7">
        <f>MAR1!$B$34*L1392+MAR1!$C$34*M1392+MAR1!$D$34*N1392+MAR1!$B$44*I1393+MAR1!$C$44*J1393+MAR1!$D$44*K1393</f>
        <v/>
      </c>
      <c r="O1393" s="12">
        <f>MAR1!$B$5+MAR1!$C$5*COS(2*PI()*B1393/365)+MAR1!$D$5*SIN(2*PI()*B1393/365)+IF(E1393=1,MAR1!$B$11+MAR1!$D$11*L1393,MAR1!$C$11+MAR1!$E$11*L1393)</f>
        <v/>
      </c>
      <c r="P1393" s="12">
        <f>MAR1!$B$6+MAR1!$C$6*COS(2*PI()*B1393/365)+MAR1!$D$6*SIN(2*PI()*B1393/365)+IF(E1393=1,MAR1!$B$12+MAR1!$D$12*M1393,MAR1!$C$12+MAR1!$E$12*M1393)</f>
        <v/>
      </c>
      <c r="Q1393" s="12">
        <f>MAR1!$B$7+MAR1!$C$7*COS(2*PI()*B1393/365)+MAR1!$D$7*SIN(2*PI()*B1393/365)+IF(E1393=1,MAR1!$B$13+MAR1!$D$13*N1393,MAR1!$C$13+MAR1!$E$13*N1393)</f>
        <v/>
      </c>
      <c r="R1393" s="12">
        <f>MAR1!$B$5+MAR1!$C$5*COS(2*PI()*B1393/365)+MAR1!$D$5*SIN(2*PI()*B1393/365)+INDEX(ChangeFactor!$F$6:$F$17,C1393)+IF(G1393=1,MAR1!$B$11+INDEX(ChangeFactor!$G$6:$G$17,C1393)*MAR1!$D$11*L1393,MAR1!$C$11+INDEX(ChangeFactor!$G$6:$G$17,C1393)*MAR1!$E$11*L1393)</f>
        <v/>
      </c>
    </row>
    <row r="1394">
      <c r="A1394" s="6">
        <f>Data!U1394</f>
        <v/>
      </c>
      <c r="B1394" s="6">
        <f>MOD(A1394-1,365)+1</f>
        <v/>
      </c>
      <c r="C1394" s="6">
        <f>MATCH(B1394,Markov!$C$6:$C$17,1)</f>
        <v/>
      </c>
      <c r="D1394" s="16">
        <f>Data!V1394</f>
        <v/>
      </c>
      <c r="E1394" s="6">
        <f>IF(D1394&lt;IF(E1393=1,INDEX(Markov!$I$6:$I$17,C1394),INDEX(Markov!$H$6:$H$17,C1394)),1,0)</f>
        <v/>
      </c>
      <c r="F1394" s="12">
        <f>IF(E1394=1,GAMMA.INV(Data!W1394,INDEX(Markov!$Q$6:$Q$17,C1394),INDEX(Markov!$R$6:$R$17,C1394)),0)</f>
        <v/>
      </c>
      <c r="G1394" s="6">
        <f>IF(D1394&lt;IF(G1393=1,INDEX(ChangeFactor!$O$6:$O$17,C1394),INDEX(ChangeFactor!$N$6:$N$17,C1394)),1,0)</f>
        <v/>
      </c>
      <c r="H1394" s="12">
        <f>IF(G1394=1,GAMMA.INV(Data!W1394,INDEX(ChangeFactor!$R$6:$R$17,C1394),INDEX(ChangeFactor!$S$6:$S$17,C1394)),0)</f>
        <v/>
      </c>
      <c r="I1394" s="7">
        <f>NORM.S.INV(Data!X1394)</f>
        <v/>
      </c>
      <c r="J1394" s="7">
        <f>NORM.S.INV(Data!Y1394)</f>
        <v/>
      </c>
      <c r="K1394" s="7">
        <f>NORM.S.INV(Data!Z1394)</f>
        <v/>
      </c>
      <c r="L1394" s="7">
        <f>MAR1!$B$32*L1393+MAR1!$C$32*M1393+MAR1!$D$32*N1393+MAR1!$B$42*I1394+MAR1!$C$42*J1394+MAR1!$D$42*K1394</f>
        <v/>
      </c>
      <c r="M1394" s="7">
        <f>MAR1!$B$33*L1393+MAR1!$C$33*M1393+MAR1!$D$33*N1393+MAR1!$B$43*I1394+MAR1!$C$43*J1394+MAR1!$D$43*K1394</f>
        <v/>
      </c>
      <c r="N1394" s="7">
        <f>MAR1!$B$34*L1393+MAR1!$C$34*M1393+MAR1!$D$34*N1393+MAR1!$B$44*I1394+MAR1!$C$44*J1394+MAR1!$D$44*K1394</f>
        <v/>
      </c>
      <c r="O1394" s="12">
        <f>MAR1!$B$5+MAR1!$C$5*COS(2*PI()*B1394/365)+MAR1!$D$5*SIN(2*PI()*B1394/365)+IF(E1394=1,MAR1!$B$11+MAR1!$D$11*L1394,MAR1!$C$11+MAR1!$E$11*L1394)</f>
        <v/>
      </c>
      <c r="P1394" s="12">
        <f>MAR1!$B$6+MAR1!$C$6*COS(2*PI()*B1394/365)+MAR1!$D$6*SIN(2*PI()*B1394/365)+IF(E1394=1,MAR1!$B$12+MAR1!$D$12*M1394,MAR1!$C$12+MAR1!$E$12*M1394)</f>
        <v/>
      </c>
      <c r="Q1394" s="12">
        <f>MAR1!$B$7+MAR1!$C$7*COS(2*PI()*B1394/365)+MAR1!$D$7*SIN(2*PI()*B1394/365)+IF(E1394=1,MAR1!$B$13+MAR1!$D$13*N1394,MAR1!$C$13+MAR1!$E$13*N1394)</f>
        <v/>
      </c>
      <c r="R1394" s="12">
        <f>MAR1!$B$5+MAR1!$C$5*COS(2*PI()*B1394/365)+MAR1!$D$5*SIN(2*PI()*B1394/365)+INDEX(ChangeFactor!$F$6:$F$17,C1394)+IF(G1394=1,MAR1!$B$11+INDEX(ChangeFactor!$G$6:$G$17,C1394)*MAR1!$D$11*L1394,MAR1!$C$11+INDEX(ChangeFactor!$G$6:$G$17,C1394)*MAR1!$E$11*L1394)</f>
        <v/>
      </c>
    </row>
    <row r="1395">
      <c r="A1395" s="6">
        <f>Data!U1395</f>
        <v/>
      </c>
      <c r="B1395" s="6">
        <f>MOD(A1395-1,365)+1</f>
        <v/>
      </c>
      <c r="C1395" s="6">
        <f>MATCH(B1395,Markov!$C$6:$C$17,1)</f>
        <v/>
      </c>
      <c r="D1395" s="16">
        <f>Data!V1395</f>
        <v/>
      </c>
      <c r="E1395" s="6">
        <f>IF(D1395&lt;IF(E1394=1,INDEX(Markov!$I$6:$I$17,C1395),INDEX(Markov!$H$6:$H$17,C1395)),1,0)</f>
        <v/>
      </c>
      <c r="F1395" s="12">
        <f>IF(E1395=1,GAMMA.INV(Data!W1395,INDEX(Markov!$Q$6:$Q$17,C1395),INDEX(Markov!$R$6:$R$17,C1395)),0)</f>
        <v/>
      </c>
      <c r="G1395" s="6">
        <f>IF(D1395&lt;IF(G1394=1,INDEX(ChangeFactor!$O$6:$O$17,C1395),INDEX(ChangeFactor!$N$6:$N$17,C1395)),1,0)</f>
        <v/>
      </c>
      <c r="H1395" s="12">
        <f>IF(G1395=1,GAMMA.INV(Data!W1395,INDEX(ChangeFactor!$R$6:$R$17,C1395),INDEX(ChangeFactor!$S$6:$S$17,C1395)),0)</f>
        <v/>
      </c>
      <c r="I1395" s="7">
        <f>NORM.S.INV(Data!X1395)</f>
        <v/>
      </c>
      <c r="J1395" s="7">
        <f>NORM.S.INV(Data!Y1395)</f>
        <v/>
      </c>
      <c r="K1395" s="7">
        <f>NORM.S.INV(Data!Z1395)</f>
        <v/>
      </c>
      <c r="L1395" s="7">
        <f>MAR1!$B$32*L1394+MAR1!$C$32*M1394+MAR1!$D$32*N1394+MAR1!$B$42*I1395+MAR1!$C$42*J1395+MAR1!$D$42*K1395</f>
        <v/>
      </c>
      <c r="M1395" s="7">
        <f>MAR1!$B$33*L1394+MAR1!$C$33*M1394+MAR1!$D$33*N1394+MAR1!$B$43*I1395+MAR1!$C$43*J1395+MAR1!$D$43*K1395</f>
        <v/>
      </c>
      <c r="N1395" s="7">
        <f>MAR1!$B$34*L1394+MAR1!$C$34*M1394+MAR1!$D$34*N1394+MAR1!$B$44*I1395+MAR1!$C$44*J1395+MAR1!$D$44*K1395</f>
        <v/>
      </c>
      <c r="O1395" s="12">
        <f>MAR1!$B$5+MAR1!$C$5*COS(2*PI()*B1395/365)+MAR1!$D$5*SIN(2*PI()*B1395/365)+IF(E1395=1,MAR1!$B$11+MAR1!$D$11*L1395,MAR1!$C$11+MAR1!$E$11*L1395)</f>
        <v/>
      </c>
      <c r="P1395" s="12">
        <f>MAR1!$B$6+MAR1!$C$6*COS(2*PI()*B1395/365)+MAR1!$D$6*SIN(2*PI()*B1395/365)+IF(E1395=1,MAR1!$B$12+MAR1!$D$12*M1395,MAR1!$C$12+MAR1!$E$12*M1395)</f>
        <v/>
      </c>
      <c r="Q1395" s="12">
        <f>MAR1!$B$7+MAR1!$C$7*COS(2*PI()*B1395/365)+MAR1!$D$7*SIN(2*PI()*B1395/365)+IF(E1395=1,MAR1!$B$13+MAR1!$D$13*N1395,MAR1!$C$13+MAR1!$E$13*N1395)</f>
        <v/>
      </c>
      <c r="R1395" s="12">
        <f>MAR1!$B$5+MAR1!$C$5*COS(2*PI()*B1395/365)+MAR1!$D$5*SIN(2*PI()*B1395/365)+INDEX(ChangeFactor!$F$6:$F$17,C1395)+IF(G1395=1,MAR1!$B$11+INDEX(ChangeFactor!$G$6:$G$17,C1395)*MAR1!$D$11*L1395,MAR1!$C$11+INDEX(ChangeFactor!$G$6:$G$17,C1395)*MAR1!$E$11*L1395)</f>
        <v/>
      </c>
    </row>
    <row r="1396">
      <c r="A1396" s="6">
        <f>Data!U1396</f>
        <v/>
      </c>
      <c r="B1396" s="6">
        <f>MOD(A1396-1,365)+1</f>
        <v/>
      </c>
      <c r="C1396" s="6">
        <f>MATCH(B1396,Markov!$C$6:$C$17,1)</f>
        <v/>
      </c>
      <c r="D1396" s="16">
        <f>Data!V1396</f>
        <v/>
      </c>
      <c r="E1396" s="6">
        <f>IF(D1396&lt;IF(E1395=1,INDEX(Markov!$I$6:$I$17,C1396),INDEX(Markov!$H$6:$H$17,C1396)),1,0)</f>
        <v/>
      </c>
      <c r="F1396" s="12">
        <f>IF(E1396=1,GAMMA.INV(Data!W1396,INDEX(Markov!$Q$6:$Q$17,C1396),INDEX(Markov!$R$6:$R$17,C1396)),0)</f>
        <v/>
      </c>
      <c r="G1396" s="6">
        <f>IF(D1396&lt;IF(G1395=1,INDEX(ChangeFactor!$O$6:$O$17,C1396),INDEX(ChangeFactor!$N$6:$N$17,C1396)),1,0)</f>
        <v/>
      </c>
      <c r="H1396" s="12">
        <f>IF(G1396=1,GAMMA.INV(Data!W1396,INDEX(ChangeFactor!$R$6:$R$17,C1396),INDEX(ChangeFactor!$S$6:$S$17,C1396)),0)</f>
        <v/>
      </c>
      <c r="I1396" s="7">
        <f>NORM.S.INV(Data!X1396)</f>
        <v/>
      </c>
      <c r="J1396" s="7">
        <f>NORM.S.INV(Data!Y1396)</f>
        <v/>
      </c>
      <c r="K1396" s="7">
        <f>NORM.S.INV(Data!Z1396)</f>
        <v/>
      </c>
      <c r="L1396" s="7">
        <f>MAR1!$B$32*L1395+MAR1!$C$32*M1395+MAR1!$D$32*N1395+MAR1!$B$42*I1396+MAR1!$C$42*J1396+MAR1!$D$42*K1396</f>
        <v/>
      </c>
      <c r="M1396" s="7">
        <f>MAR1!$B$33*L1395+MAR1!$C$33*M1395+MAR1!$D$33*N1395+MAR1!$B$43*I1396+MAR1!$C$43*J1396+MAR1!$D$43*K1396</f>
        <v/>
      </c>
      <c r="N1396" s="7">
        <f>MAR1!$B$34*L1395+MAR1!$C$34*M1395+MAR1!$D$34*N1395+MAR1!$B$44*I1396+MAR1!$C$44*J1396+MAR1!$D$44*K1396</f>
        <v/>
      </c>
      <c r="O1396" s="12">
        <f>MAR1!$B$5+MAR1!$C$5*COS(2*PI()*B1396/365)+MAR1!$D$5*SIN(2*PI()*B1396/365)+IF(E1396=1,MAR1!$B$11+MAR1!$D$11*L1396,MAR1!$C$11+MAR1!$E$11*L1396)</f>
        <v/>
      </c>
      <c r="P1396" s="12">
        <f>MAR1!$B$6+MAR1!$C$6*COS(2*PI()*B1396/365)+MAR1!$D$6*SIN(2*PI()*B1396/365)+IF(E1396=1,MAR1!$B$12+MAR1!$D$12*M1396,MAR1!$C$12+MAR1!$E$12*M1396)</f>
        <v/>
      </c>
      <c r="Q1396" s="12">
        <f>MAR1!$B$7+MAR1!$C$7*COS(2*PI()*B1396/365)+MAR1!$D$7*SIN(2*PI()*B1396/365)+IF(E1396=1,MAR1!$B$13+MAR1!$D$13*N1396,MAR1!$C$13+MAR1!$E$13*N1396)</f>
        <v/>
      </c>
      <c r="R1396" s="12">
        <f>MAR1!$B$5+MAR1!$C$5*COS(2*PI()*B1396/365)+MAR1!$D$5*SIN(2*PI()*B1396/365)+INDEX(ChangeFactor!$F$6:$F$17,C1396)+IF(G1396=1,MAR1!$B$11+INDEX(ChangeFactor!$G$6:$G$17,C1396)*MAR1!$D$11*L1396,MAR1!$C$11+INDEX(ChangeFactor!$G$6:$G$17,C1396)*MAR1!$E$11*L1396)</f>
        <v/>
      </c>
    </row>
    <row r="1397">
      <c r="A1397" s="6">
        <f>Data!U1397</f>
        <v/>
      </c>
      <c r="B1397" s="6">
        <f>MOD(A1397-1,365)+1</f>
        <v/>
      </c>
      <c r="C1397" s="6">
        <f>MATCH(B1397,Markov!$C$6:$C$17,1)</f>
        <v/>
      </c>
      <c r="D1397" s="16">
        <f>Data!V1397</f>
        <v/>
      </c>
      <c r="E1397" s="6">
        <f>IF(D1397&lt;IF(E1396=1,INDEX(Markov!$I$6:$I$17,C1397),INDEX(Markov!$H$6:$H$17,C1397)),1,0)</f>
        <v/>
      </c>
      <c r="F1397" s="12">
        <f>IF(E1397=1,GAMMA.INV(Data!W1397,INDEX(Markov!$Q$6:$Q$17,C1397),INDEX(Markov!$R$6:$R$17,C1397)),0)</f>
        <v/>
      </c>
      <c r="G1397" s="6">
        <f>IF(D1397&lt;IF(G1396=1,INDEX(ChangeFactor!$O$6:$O$17,C1397),INDEX(ChangeFactor!$N$6:$N$17,C1397)),1,0)</f>
        <v/>
      </c>
      <c r="H1397" s="12">
        <f>IF(G1397=1,GAMMA.INV(Data!W1397,INDEX(ChangeFactor!$R$6:$R$17,C1397),INDEX(ChangeFactor!$S$6:$S$17,C1397)),0)</f>
        <v/>
      </c>
      <c r="I1397" s="7">
        <f>NORM.S.INV(Data!X1397)</f>
        <v/>
      </c>
      <c r="J1397" s="7">
        <f>NORM.S.INV(Data!Y1397)</f>
        <v/>
      </c>
      <c r="K1397" s="7">
        <f>NORM.S.INV(Data!Z1397)</f>
        <v/>
      </c>
      <c r="L1397" s="7">
        <f>MAR1!$B$32*L1396+MAR1!$C$32*M1396+MAR1!$D$32*N1396+MAR1!$B$42*I1397+MAR1!$C$42*J1397+MAR1!$D$42*K1397</f>
        <v/>
      </c>
      <c r="M1397" s="7">
        <f>MAR1!$B$33*L1396+MAR1!$C$33*M1396+MAR1!$D$33*N1396+MAR1!$B$43*I1397+MAR1!$C$43*J1397+MAR1!$D$43*K1397</f>
        <v/>
      </c>
      <c r="N1397" s="7">
        <f>MAR1!$B$34*L1396+MAR1!$C$34*M1396+MAR1!$D$34*N1396+MAR1!$B$44*I1397+MAR1!$C$44*J1397+MAR1!$D$44*K1397</f>
        <v/>
      </c>
      <c r="O1397" s="12">
        <f>MAR1!$B$5+MAR1!$C$5*COS(2*PI()*B1397/365)+MAR1!$D$5*SIN(2*PI()*B1397/365)+IF(E1397=1,MAR1!$B$11+MAR1!$D$11*L1397,MAR1!$C$11+MAR1!$E$11*L1397)</f>
        <v/>
      </c>
      <c r="P1397" s="12">
        <f>MAR1!$B$6+MAR1!$C$6*COS(2*PI()*B1397/365)+MAR1!$D$6*SIN(2*PI()*B1397/365)+IF(E1397=1,MAR1!$B$12+MAR1!$D$12*M1397,MAR1!$C$12+MAR1!$E$12*M1397)</f>
        <v/>
      </c>
      <c r="Q1397" s="12">
        <f>MAR1!$B$7+MAR1!$C$7*COS(2*PI()*B1397/365)+MAR1!$D$7*SIN(2*PI()*B1397/365)+IF(E1397=1,MAR1!$B$13+MAR1!$D$13*N1397,MAR1!$C$13+MAR1!$E$13*N1397)</f>
        <v/>
      </c>
      <c r="R1397" s="12">
        <f>MAR1!$B$5+MAR1!$C$5*COS(2*PI()*B1397/365)+MAR1!$D$5*SIN(2*PI()*B1397/365)+INDEX(ChangeFactor!$F$6:$F$17,C1397)+IF(G1397=1,MAR1!$B$11+INDEX(ChangeFactor!$G$6:$G$17,C1397)*MAR1!$D$11*L1397,MAR1!$C$11+INDEX(ChangeFactor!$G$6:$G$17,C1397)*MAR1!$E$11*L1397)</f>
        <v/>
      </c>
    </row>
    <row r="1398">
      <c r="A1398" s="6">
        <f>Data!U1398</f>
        <v/>
      </c>
      <c r="B1398" s="6">
        <f>MOD(A1398-1,365)+1</f>
        <v/>
      </c>
      <c r="C1398" s="6">
        <f>MATCH(B1398,Markov!$C$6:$C$17,1)</f>
        <v/>
      </c>
      <c r="D1398" s="16">
        <f>Data!V1398</f>
        <v/>
      </c>
      <c r="E1398" s="6">
        <f>IF(D1398&lt;IF(E1397=1,INDEX(Markov!$I$6:$I$17,C1398),INDEX(Markov!$H$6:$H$17,C1398)),1,0)</f>
        <v/>
      </c>
      <c r="F1398" s="12">
        <f>IF(E1398=1,GAMMA.INV(Data!W1398,INDEX(Markov!$Q$6:$Q$17,C1398),INDEX(Markov!$R$6:$R$17,C1398)),0)</f>
        <v/>
      </c>
      <c r="G1398" s="6">
        <f>IF(D1398&lt;IF(G1397=1,INDEX(ChangeFactor!$O$6:$O$17,C1398),INDEX(ChangeFactor!$N$6:$N$17,C1398)),1,0)</f>
        <v/>
      </c>
      <c r="H1398" s="12">
        <f>IF(G1398=1,GAMMA.INV(Data!W1398,INDEX(ChangeFactor!$R$6:$R$17,C1398),INDEX(ChangeFactor!$S$6:$S$17,C1398)),0)</f>
        <v/>
      </c>
      <c r="I1398" s="7">
        <f>NORM.S.INV(Data!X1398)</f>
        <v/>
      </c>
      <c r="J1398" s="7">
        <f>NORM.S.INV(Data!Y1398)</f>
        <v/>
      </c>
      <c r="K1398" s="7">
        <f>NORM.S.INV(Data!Z1398)</f>
        <v/>
      </c>
      <c r="L1398" s="7">
        <f>MAR1!$B$32*L1397+MAR1!$C$32*M1397+MAR1!$D$32*N1397+MAR1!$B$42*I1398+MAR1!$C$42*J1398+MAR1!$D$42*K1398</f>
        <v/>
      </c>
      <c r="M1398" s="7">
        <f>MAR1!$B$33*L1397+MAR1!$C$33*M1397+MAR1!$D$33*N1397+MAR1!$B$43*I1398+MAR1!$C$43*J1398+MAR1!$D$43*K1398</f>
        <v/>
      </c>
      <c r="N1398" s="7">
        <f>MAR1!$B$34*L1397+MAR1!$C$34*M1397+MAR1!$D$34*N1397+MAR1!$B$44*I1398+MAR1!$C$44*J1398+MAR1!$D$44*K1398</f>
        <v/>
      </c>
      <c r="O1398" s="12">
        <f>MAR1!$B$5+MAR1!$C$5*COS(2*PI()*B1398/365)+MAR1!$D$5*SIN(2*PI()*B1398/365)+IF(E1398=1,MAR1!$B$11+MAR1!$D$11*L1398,MAR1!$C$11+MAR1!$E$11*L1398)</f>
        <v/>
      </c>
      <c r="P1398" s="12">
        <f>MAR1!$B$6+MAR1!$C$6*COS(2*PI()*B1398/365)+MAR1!$D$6*SIN(2*PI()*B1398/365)+IF(E1398=1,MAR1!$B$12+MAR1!$D$12*M1398,MAR1!$C$12+MAR1!$E$12*M1398)</f>
        <v/>
      </c>
      <c r="Q1398" s="12">
        <f>MAR1!$B$7+MAR1!$C$7*COS(2*PI()*B1398/365)+MAR1!$D$7*SIN(2*PI()*B1398/365)+IF(E1398=1,MAR1!$B$13+MAR1!$D$13*N1398,MAR1!$C$13+MAR1!$E$13*N1398)</f>
        <v/>
      </c>
      <c r="R1398" s="12">
        <f>MAR1!$B$5+MAR1!$C$5*COS(2*PI()*B1398/365)+MAR1!$D$5*SIN(2*PI()*B1398/365)+INDEX(ChangeFactor!$F$6:$F$17,C1398)+IF(G1398=1,MAR1!$B$11+INDEX(ChangeFactor!$G$6:$G$17,C1398)*MAR1!$D$11*L1398,MAR1!$C$11+INDEX(ChangeFactor!$G$6:$G$17,C1398)*MAR1!$E$11*L1398)</f>
        <v/>
      </c>
    </row>
    <row r="1399">
      <c r="A1399" s="6">
        <f>Data!U1399</f>
        <v/>
      </c>
      <c r="B1399" s="6">
        <f>MOD(A1399-1,365)+1</f>
        <v/>
      </c>
      <c r="C1399" s="6">
        <f>MATCH(B1399,Markov!$C$6:$C$17,1)</f>
        <v/>
      </c>
      <c r="D1399" s="16">
        <f>Data!V1399</f>
        <v/>
      </c>
      <c r="E1399" s="6">
        <f>IF(D1399&lt;IF(E1398=1,INDEX(Markov!$I$6:$I$17,C1399),INDEX(Markov!$H$6:$H$17,C1399)),1,0)</f>
        <v/>
      </c>
      <c r="F1399" s="12">
        <f>IF(E1399=1,GAMMA.INV(Data!W1399,INDEX(Markov!$Q$6:$Q$17,C1399),INDEX(Markov!$R$6:$R$17,C1399)),0)</f>
        <v/>
      </c>
      <c r="G1399" s="6">
        <f>IF(D1399&lt;IF(G1398=1,INDEX(ChangeFactor!$O$6:$O$17,C1399),INDEX(ChangeFactor!$N$6:$N$17,C1399)),1,0)</f>
        <v/>
      </c>
      <c r="H1399" s="12">
        <f>IF(G1399=1,GAMMA.INV(Data!W1399,INDEX(ChangeFactor!$R$6:$R$17,C1399),INDEX(ChangeFactor!$S$6:$S$17,C1399)),0)</f>
        <v/>
      </c>
      <c r="I1399" s="7">
        <f>NORM.S.INV(Data!X1399)</f>
        <v/>
      </c>
      <c r="J1399" s="7">
        <f>NORM.S.INV(Data!Y1399)</f>
        <v/>
      </c>
      <c r="K1399" s="7">
        <f>NORM.S.INV(Data!Z1399)</f>
        <v/>
      </c>
      <c r="L1399" s="7">
        <f>MAR1!$B$32*L1398+MAR1!$C$32*M1398+MAR1!$D$32*N1398+MAR1!$B$42*I1399+MAR1!$C$42*J1399+MAR1!$D$42*K1399</f>
        <v/>
      </c>
      <c r="M1399" s="7">
        <f>MAR1!$B$33*L1398+MAR1!$C$33*M1398+MAR1!$D$33*N1398+MAR1!$B$43*I1399+MAR1!$C$43*J1399+MAR1!$D$43*K1399</f>
        <v/>
      </c>
      <c r="N1399" s="7">
        <f>MAR1!$B$34*L1398+MAR1!$C$34*M1398+MAR1!$D$34*N1398+MAR1!$B$44*I1399+MAR1!$C$44*J1399+MAR1!$D$44*K1399</f>
        <v/>
      </c>
      <c r="O1399" s="12">
        <f>MAR1!$B$5+MAR1!$C$5*COS(2*PI()*B1399/365)+MAR1!$D$5*SIN(2*PI()*B1399/365)+IF(E1399=1,MAR1!$B$11+MAR1!$D$11*L1399,MAR1!$C$11+MAR1!$E$11*L1399)</f>
        <v/>
      </c>
      <c r="P1399" s="12">
        <f>MAR1!$B$6+MAR1!$C$6*COS(2*PI()*B1399/365)+MAR1!$D$6*SIN(2*PI()*B1399/365)+IF(E1399=1,MAR1!$B$12+MAR1!$D$12*M1399,MAR1!$C$12+MAR1!$E$12*M1399)</f>
        <v/>
      </c>
      <c r="Q1399" s="12">
        <f>MAR1!$B$7+MAR1!$C$7*COS(2*PI()*B1399/365)+MAR1!$D$7*SIN(2*PI()*B1399/365)+IF(E1399=1,MAR1!$B$13+MAR1!$D$13*N1399,MAR1!$C$13+MAR1!$E$13*N1399)</f>
        <v/>
      </c>
      <c r="R1399" s="12">
        <f>MAR1!$B$5+MAR1!$C$5*COS(2*PI()*B1399/365)+MAR1!$D$5*SIN(2*PI()*B1399/365)+INDEX(ChangeFactor!$F$6:$F$17,C1399)+IF(G1399=1,MAR1!$B$11+INDEX(ChangeFactor!$G$6:$G$17,C1399)*MAR1!$D$11*L1399,MAR1!$C$11+INDEX(ChangeFactor!$G$6:$G$17,C1399)*MAR1!$E$11*L1399)</f>
        <v/>
      </c>
    </row>
    <row r="1400">
      <c r="A1400" s="6">
        <f>Data!U1400</f>
        <v/>
      </c>
      <c r="B1400" s="6">
        <f>MOD(A1400-1,365)+1</f>
        <v/>
      </c>
      <c r="C1400" s="6">
        <f>MATCH(B1400,Markov!$C$6:$C$17,1)</f>
        <v/>
      </c>
      <c r="D1400" s="16">
        <f>Data!V1400</f>
        <v/>
      </c>
      <c r="E1400" s="6">
        <f>IF(D1400&lt;IF(E1399=1,INDEX(Markov!$I$6:$I$17,C1400),INDEX(Markov!$H$6:$H$17,C1400)),1,0)</f>
        <v/>
      </c>
      <c r="F1400" s="12">
        <f>IF(E1400=1,GAMMA.INV(Data!W1400,INDEX(Markov!$Q$6:$Q$17,C1400),INDEX(Markov!$R$6:$R$17,C1400)),0)</f>
        <v/>
      </c>
      <c r="G1400" s="6">
        <f>IF(D1400&lt;IF(G1399=1,INDEX(ChangeFactor!$O$6:$O$17,C1400),INDEX(ChangeFactor!$N$6:$N$17,C1400)),1,0)</f>
        <v/>
      </c>
      <c r="H1400" s="12">
        <f>IF(G1400=1,GAMMA.INV(Data!W1400,INDEX(ChangeFactor!$R$6:$R$17,C1400),INDEX(ChangeFactor!$S$6:$S$17,C1400)),0)</f>
        <v/>
      </c>
      <c r="I1400" s="7">
        <f>NORM.S.INV(Data!X1400)</f>
        <v/>
      </c>
      <c r="J1400" s="7">
        <f>NORM.S.INV(Data!Y1400)</f>
        <v/>
      </c>
      <c r="K1400" s="7">
        <f>NORM.S.INV(Data!Z1400)</f>
        <v/>
      </c>
      <c r="L1400" s="7">
        <f>MAR1!$B$32*L1399+MAR1!$C$32*M1399+MAR1!$D$32*N1399+MAR1!$B$42*I1400+MAR1!$C$42*J1400+MAR1!$D$42*K1400</f>
        <v/>
      </c>
      <c r="M1400" s="7">
        <f>MAR1!$B$33*L1399+MAR1!$C$33*M1399+MAR1!$D$33*N1399+MAR1!$B$43*I1400+MAR1!$C$43*J1400+MAR1!$D$43*K1400</f>
        <v/>
      </c>
      <c r="N1400" s="7">
        <f>MAR1!$B$34*L1399+MAR1!$C$34*M1399+MAR1!$D$34*N1399+MAR1!$B$44*I1400+MAR1!$C$44*J1400+MAR1!$D$44*K1400</f>
        <v/>
      </c>
      <c r="O1400" s="12">
        <f>MAR1!$B$5+MAR1!$C$5*COS(2*PI()*B1400/365)+MAR1!$D$5*SIN(2*PI()*B1400/365)+IF(E1400=1,MAR1!$B$11+MAR1!$D$11*L1400,MAR1!$C$11+MAR1!$E$11*L1400)</f>
        <v/>
      </c>
      <c r="P1400" s="12">
        <f>MAR1!$B$6+MAR1!$C$6*COS(2*PI()*B1400/365)+MAR1!$D$6*SIN(2*PI()*B1400/365)+IF(E1400=1,MAR1!$B$12+MAR1!$D$12*M1400,MAR1!$C$12+MAR1!$E$12*M1400)</f>
        <v/>
      </c>
      <c r="Q1400" s="12">
        <f>MAR1!$B$7+MAR1!$C$7*COS(2*PI()*B1400/365)+MAR1!$D$7*SIN(2*PI()*B1400/365)+IF(E1400=1,MAR1!$B$13+MAR1!$D$13*N1400,MAR1!$C$13+MAR1!$E$13*N1400)</f>
        <v/>
      </c>
      <c r="R1400" s="12">
        <f>MAR1!$B$5+MAR1!$C$5*COS(2*PI()*B1400/365)+MAR1!$D$5*SIN(2*PI()*B1400/365)+INDEX(ChangeFactor!$F$6:$F$17,C1400)+IF(G1400=1,MAR1!$B$11+INDEX(ChangeFactor!$G$6:$G$17,C1400)*MAR1!$D$11*L1400,MAR1!$C$11+INDEX(ChangeFactor!$G$6:$G$17,C1400)*MAR1!$E$11*L1400)</f>
        <v/>
      </c>
    </row>
    <row r="1401">
      <c r="A1401" s="6">
        <f>Data!U1401</f>
        <v/>
      </c>
      <c r="B1401" s="6">
        <f>MOD(A1401-1,365)+1</f>
        <v/>
      </c>
      <c r="C1401" s="6">
        <f>MATCH(B1401,Markov!$C$6:$C$17,1)</f>
        <v/>
      </c>
      <c r="D1401" s="16">
        <f>Data!V1401</f>
        <v/>
      </c>
      <c r="E1401" s="6">
        <f>IF(D1401&lt;IF(E1400=1,INDEX(Markov!$I$6:$I$17,C1401),INDEX(Markov!$H$6:$H$17,C1401)),1,0)</f>
        <v/>
      </c>
      <c r="F1401" s="12">
        <f>IF(E1401=1,GAMMA.INV(Data!W1401,INDEX(Markov!$Q$6:$Q$17,C1401),INDEX(Markov!$R$6:$R$17,C1401)),0)</f>
        <v/>
      </c>
      <c r="G1401" s="6">
        <f>IF(D1401&lt;IF(G1400=1,INDEX(ChangeFactor!$O$6:$O$17,C1401),INDEX(ChangeFactor!$N$6:$N$17,C1401)),1,0)</f>
        <v/>
      </c>
      <c r="H1401" s="12">
        <f>IF(G1401=1,GAMMA.INV(Data!W1401,INDEX(ChangeFactor!$R$6:$R$17,C1401),INDEX(ChangeFactor!$S$6:$S$17,C1401)),0)</f>
        <v/>
      </c>
      <c r="I1401" s="7">
        <f>NORM.S.INV(Data!X1401)</f>
        <v/>
      </c>
      <c r="J1401" s="7">
        <f>NORM.S.INV(Data!Y1401)</f>
        <v/>
      </c>
      <c r="K1401" s="7">
        <f>NORM.S.INV(Data!Z1401)</f>
        <v/>
      </c>
      <c r="L1401" s="7">
        <f>MAR1!$B$32*L1400+MAR1!$C$32*M1400+MAR1!$D$32*N1400+MAR1!$B$42*I1401+MAR1!$C$42*J1401+MAR1!$D$42*K1401</f>
        <v/>
      </c>
      <c r="M1401" s="7">
        <f>MAR1!$B$33*L1400+MAR1!$C$33*M1400+MAR1!$D$33*N1400+MAR1!$B$43*I1401+MAR1!$C$43*J1401+MAR1!$D$43*K1401</f>
        <v/>
      </c>
      <c r="N1401" s="7">
        <f>MAR1!$B$34*L1400+MAR1!$C$34*M1400+MAR1!$D$34*N1400+MAR1!$B$44*I1401+MAR1!$C$44*J1401+MAR1!$D$44*K1401</f>
        <v/>
      </c>
      <c r="O1401" s="12">
        <f>MAR1!$B$5+MAR1!$C$5*COS(2*PI()*B1401/365)+MAR1!$D$5*SIN(2*PI()*B1401/365)+IF(E1401=1,MAR1!$B$11+MAR1!$D$11*L1401,MAR1!$C$11+MAR1!$E$11*L1401)</f>
        <v/>
      </c>
      <c r="P1401" s="12">
        <f>MAR1!$B$6+MAR1!$C$6*COS(2*PI()*B1401/365)+MAR1!$D$6*SIN(2*PI()*B1401/365)+IF(E1401=1,MAR1!$B$12+MAR1!$D$12*M1401,MAR1!$C$12+MAR1!$E$12*M1401)</f>
        <v/>
      </c>
      <c r="Q1401" s="12">
        <f>MAR1!$B$7+MAR1!$C$7*COS(2*PI()*B1401/365)+MAR1!$D$7*SIN(2*PI()*B1401/365)+IF(E1401=1,MAR1!$B$13+MAR1!$D$13*N1401,MAR1!$C$13+MAR1!$E$13*N1401)</f>
        <v/>
      </c>
      <c r="R1401" s="12">
        <f>MAR1!$B$5+MAR1!$C$5*COS(2*PI()*B1401/365)+MAR1!$D$5*SIN(2*PI()*B1401/365)+INDEX(ChangeFactor!$F$6:$F$17,C1401)+IF(G1401=1,MAR1!$B$11+INDEX(ChangeFactor!$G$6:$G$17,C1401)*MAR1!$D$11*L1401,MAR1!$C$11+INDEX(ChangeFactor!$G$6:$G$17,C1401)*MAR1!$E$11*L1401)</f>
        <v/>
      </c>
    </row>
    <row r="1402">
      <c r="A1402" s="6">
        <f>Data!U1402</f>
        <v/>
      </c>
      <c r="B1402" s="6">
        <f>MOD(A1402-1,365)+1</f>
        <v/>
      </c>
      <c r="C1402" s="6">
        <f>MATCH(B1402,Markov!$C$6:$C$17,1)</f>
        <v/>
      </c>
      <c r="D1402" s="16">
        <f>Data!V1402</f>
        <v/>
      </c>
      <c r="E1402" s="6">
        <f>IF(D1402&lt;IF(E1401=1,INDEX(Markov!$I$6:$I$17,C1402),INDEX(Markov!$H$6:$H$17,C1402)),1,0)</f>
        <v/>
      </c>
      <c r="F1402" s="12">
        <f>IF(E1402=1,GAMMA.INV(Data!W1402,INDEX(Markov!$Q$6:$Q$17,C1402),INDEX(Markov!$R$6:$R$17,C1402)),0)</f>
        <v/>
      </c>
      <c r="G1402" s="6">
        <f>IF(D1402&lt;IF(G1401=1,INDEX(ChangeFactor!$O$6:$O$17,C1402),INDEX(ChangeFactor!$N$6:$N$17,C1402)),1,0)</f>
        <v/>
      </c>
      <c r="H1402" s="12">
        <f>IF(G1402=1,GAMMA.INV(Data!W1402,INDEX(ChangeFactor!$R$6:$R$17,C1402),INDEX(ChangeFactor!$S$6:$S$17,C1402)),0)</f>
        <v/>
      </c>
      <c r="I1402" s="7">
        <f>NORM.S.INV(Data!X1402)</f>
        <v/>
      </c>
      <c r="J1402" s="7">
        <f>NORM.S.INV(Data!Y1402)</f>
        <v/>
      </c>
      <c r="K1402" s="7">
        <f>NORM.S.INV(Data!Z1402)</f>
        <v/>
      </c>
      <c r="L1402" s="7">
        <f>MAR1!$B$32*L1401+MAR1!$C$32*M1401+MAR1!$D$32*N1401+MAR1!$B$42*I1402+MAR1!$C$42*J1402+MAR1!$D$42*K1402</f>
        <v/>
      </c>
      <c r="M1402" s="7">
        <f>MAR1!$B$33*L1401+MAR1!$C$33*M1401+MAR1!$D$33*N1401+MAR1!$B$43*I1402+MAR1!$C$43*J1402+MAR1!$D$43*K1402</f>
        <v/>
      </c>
      <c r="N1402" s="7">
        <f>MAR1!$B$34*L1401+MAR1!$C$34*M1401+MAR1!$D$34*N1401+MAR1!$B$44*I1402+MAR1!$C$44*J1402+MAR1!$D$44*K1402</f>
        <v/>
      </c>
      <c r="O1402" s="12">
        <f>MAR1!$B$5+MAR1!$C$5*COS(2*PI()*B1402/365)+MAR1!$D$5*SIN(2*PI()*B1402/365)+IF(E1402=1,MAR1!$B$11+MAR1!$D$11*L1402,MAR1!$C$11+MAR1!$E$11*L1402)</f>
        <v/>
      </c>
      <c r="P1402" s="12">
        <f>MAR1!$B$6+MAR1!$C$6*COS(2*PI()*B1402/365)+MAR1!$D$6*SIN(2*PI()*B1402/365)+IF(E1402=1,MAR1!$B$12+MAR1!$D$12*M1402,MAR1!$C$12+MAR1!$E$12*M1402)</f>
        <v/>
      </c>
      <c r="Q1402" s="12">
        <f>MAR1!$B$7+MAR1!$C$7*COS(2*PI()*B1402/365)+MAR1!$D$7*SIN(2*PI()*B1402/365)+IF(E1402=1,MAR1!$B$13+MAR1!$D$13*N1402,MAR1!$C$13+MAR1!$E$13*N1402)</f>
        <v/>
      </c>
      <c r="R1402" s="12">
        <f>MAR1!$B$5+MAR1!$C$5*COS(2*PI()*B1402/365)+MAR1!$D$5*SIN(2*PI()*B1402/365)+INDEX(ChangeFactor!$F$6:$F$17,C1402)+IF(G1402=1,MAR1!$B$11+INDEX(ChangeFactor!$G$6:$G$17,C1402)*MAR1!$D$11*L1402,MAR1!$C$11+INDEX(ChangeFactor!$G$6:$G$17,C1402)*MAR1!$E$11*L1402)</f>
        <v/>
      </c>
    </row>
    <row r="1403">
      <c r="A1403" s="6">
        <f>Data!U1403</f>
        <v/>
      </c>
      <c r="B1403" s="6">
        <f>MOD(A1403-1,365)+1</f>
        <v/>
      </c>
      <c r="C1403" s="6">
        <f>MATCH(B1403,Markov!$C$6:$C$17,1)</f>
        <v/>
      </c>
      <c r="D1403" s="16">
        <f>Data!V1403</f>
        <v/>
      </c>
      <c r="E1403" s="6">
        <f>IF(D1403&lt;IF(E1402=1,INDEX(Markov!$I$6:$I$17,C1403),INDEX(Markov!$H$6:$H$17,C1403)),1,0)</f>
        <v/>
      </c>
      <c r="F1403" s="12">
        <f>IF(E1403=1,GAMMA.INV(Data!W1403,INDEX(Markov!$Q$6:$Q$17,C1403),INDEX(Markov!$R$6:$R$17,C1403)),0)</f>
        <v/>
      </c>
      <c r="G1403" s="6">
        <f>IF(D1403&lt;IF(G1402=1,INDEX(ChangeFactor!$O$6:$O$17,C1403),INDEX(ChangeFactor!$N$6:$N$17,C1403)),1,0)</f>
        <v/>
      </c>
      <c r="H1403" s="12">
        <f>IF(G1403=1,GAMMA.INV(Data!W1403,INDEX(ChangeFactor!$R$6:$R$17,C1403),INDEX(ChangeFactor!$S$6:$S$17,C1403)),0)</f>
        <v/>
      </c>
      <c r="I1403" s="7">
        <f>NORM.S.INV(Data!X1403)</f>
        <v/>
      </c>
      <c r="J1403" s="7">
        <f>NORM.S.INV(Data!Y1403)</f>
        <v/>
      </c>
      <c r="K1403" s="7">
        <f>NORM.S.INV(Data!Z1403)</f>
        <v/>
      </c>
      <c r="L1403" s="7">
        <f>MAR1!$B$32*L1402+MAR1!$C$32*M1402+MAR1!$D$32*N1402+MAR1!$B$42*I1403+MAR1!$C$42*J1403+MAR1!$D$42*K1403</f>
        <v/>
      </c>
      <c r="M1403" s="7">
        <f>MAR1!$B$33*L1402+MAR1!$C$33*M1402+MAR1!$D$33*N1402+MAR1!$B$43*I1403+MAR1!$C$43*J1403+MAR1!$D$43*K1403</f>
        <v/>
      </c>
      <c r="N1403" s="7">
        <f>MAR1!$B$34*L1402+MAR1!$C$34*M1402+MAR1!$D$34*N1402+MAR1!$B$44*I1403+MAR1!$C$44*J1403+MAR1!$D$44*K1403</f>
        <v/>
      </c>
      <c r="O1403" s="12">
        <f>MAR1!$B$5+MAR1!$C$5*COS(2*PI()*B1403/365)+MAR1!$D$5*SIN(2*PI()*B1403/365)+IF(E1403=1,MAR1!$B$11+MAR1!$D$11*L1403,MAR1!$C$11+MAR1!$E$11*L1403)</f>
        <v/>
      </c>
      <c r="P1403" s="12">
        <f>MAR1!$B$6+MAR1!$C$6*COS(2*PI()*B1403/365)+MAR1!$D$6*SIN(2*PI()*B1403/365)+IF(E1403=1,MAR1!$B$12+MAR1!$D$12*M1403,MAR1!$C$12+MAR1!$E$12*M1403)</f>
        <v/>
      </c>
      <c r="Q1403" s="12">
        <f>MAR1!$B$7+MAR1!$C$7*COS(2*PI()*B1403/365)+MAR1!$D$7*SIN(2*PI()*B1403/365)+IF(E1403=1,MAR1!$B$13+MAR1!$D$13*N1403,MAR1!$C$13+MAR1!$E$13*N1403)</f>
        <v/>
      </c>
      <c r="R1403" s="12">
        <f>MAR1!$B$5+MAR1!$C$5*COS(2*PI()*B1403/365)+MAR1!$D$5*SIN(2*PI()*B1403/365)+INDEX(ChangeFactor!$F$6:$F$17,C1403)+IF(G1403=1,MAR1!$B$11+INDEX(ChangeFactor!$G$6:$G$17,C1403)*MAR1!$D$11*L1403,MAR1!$C$11+INDEX(ChangeFactor!$G$6:$G$17,C1403)*MAR1!$E$11*L1403)</f>
        <v/>
      </c>
    </row>
    <row r="1404">
      <c r="A1404" s="6">
        <f>Data!U1404</f>
        <v/>
      </c>
      <c r="B1404" s="6">
        <f>MOD(A1404-1,365)+1</f>
        <v/>
      </c>
      <c r="C1404" s="6">
        <f>MATCH(B1404,Markov!$C$6:$C$17,1)</f>
        <v/>
      </c>
      <c r="D1404" s="16">
        <f>Data!V1404</f>
        <v/>
      </c>
      <c r="E1404" s="6">
        <f>IF(D1404&lt;IF(E1403=1,INDEX(Markov!$I$6:$I$17,C1404),INDEX(Markov!$H$6:$H$17,C1404)),1,0)</f>
        <v/>
      </c>
      <c r="F1404" s="12">
        <f>IF(E1404=1,GAMMA.INV(Data!W1404,INDEX(Markov!$Q$6:$Q$17,C1404),INDEX(Markov!$R$6:$R$17,C1404)),0)</f>
        <v/>
      </c>
      <c r="G1404" s="6">
        <f>IF(D1404&lt;IF(G1403=1,INDEX(ChangeFactor!$O$6:$O$17,C1404),INDEX(ChangeFactor!$N$6:$N$17,C1404)),1,0)</f>
        <v/>
      </c>
      <c r="H1404" s="12">
        <f>IF(G1404=1,GAMMA.INV(Data!W1404,INDEX(ChangeFactor!$R$6:$R$17,C1404),INDEX(ChangeFactor!$S$6:$S$17,C1404)),0)</f>
        <v/>
      </c>
      <c r="I1404" s="7">
        <f>NORM.S.INV(Data!X1404)</f>
        <v/>
      </c>
      <c r="J1404" s="7">
        <f>NORM.S.INV(Data!Y1404)</f>
        <v/>
      </c>
      <c r="K1404" s="7">
        <f>NORM.S.INV(Data!Z1404)</f>
        <v/>
      </c>
      <c r="L1404" s="7">
        <f>MAR1!$B$32*L1403+MAR1!$C$32*M1403+MAR1!$D$32*N1403+MAR1!$B$42*I1404+MAR1!$C$42*J1404+MAR1!$D$42*K1404</f>
        <v/>
      </c>
      <c r="M1404" s="7">
        <f>MAR1!$B$33*L1403+MAR1!$C$33*M1403+MAR1!$D$33*N1403+MAR1!$B$43*I1404+MAR1!$C$43*J1404+MAR1!$D$43*K1404</f>
        <v/>
      </c>
      <c r="N1404" s="7">
        <f>MAR1!$B$34*L1403+MAR1!$C$34*M1403+MAR1!$D$34*N1403+MAR1!$B$44*I1404+MAR1!$C$44*J1404+MAR1!$D$44*K1404</f>
        <v/>
      </c>
      <c r="O1404" s="12">
        <f>MAR1!$B$5+MAR1!$C$5*COS(2*PI()*B1404/365)+MAR1!$D$5*SIN(2*PI()*B1404/365)+IF(E1404=1,MAR1!$B$11+MAR1!$D$11*L1404,MAR1!$C$11+MAR1!$E$11*L1404)</f>
        <v/>
      </c>
      <c r="P1404" s="12">
        <f>MAR1!$B$6+MAR1!$C$6*COS(2*PI()*B1404/365)+MAR1!$D$6*SIN(2*PI()*B1404/365)+IF(E1404=1,MAR1!$B$12+MAR1!$D$12*M1404,MAR1!$C$12+MAR1!$E$12*M1404)</f>
        <v/>
      </c>
      <c r="Q1404" s="12">
        <f>MAR1!$B$7+MAR1!$C$7*COS(2*PI()*B1404/365)+MAR1!$D$7*SIN(2*PI()*B1404/365)+IF(E1404=1,MAR1!$B$13+MAR1!$D$13*N1404,MAR1!$C$13+MAR1!$E$13*N1404)</f>
        <v/>
      </c>
      <c r="R1404" s="12">
        <f>MAR1!$B$5+MAR1!$C$5*COS(2*PI()*B1404/365)+MAR1!$D$5*SIN(2*PI()*B1404/365)+INDEX(ChangeFactor!$F$6:$F$17,C1404)+IF(G1404=1,MAR1!$B$11+INDEX(ChangeFactor!$G$6:$G$17,C1404)*MAR1!$D$11*L1404,MAR1!$C$11+INDEX(ChangeFactor!$G$6:$G$17,C1404)*MAR1!$E$11*L1404)</f>
        <v/>
      </c>
    </row>
    <row r="1405">
      <c r="A1405" s="6">
        <f>Data!U1405</f>
        <v/>
      </c>
      <c r="B1405" s="6">
        <f>MOD(A1405-1,365)+1</f>
        <v/>
      </c>
      <c r="C1405" s="6">
        <f>MATCH(B1405,Markov!$C$6:$C$17,1)</f>
        <v/>
      </c>
      <c r="D1405" s="16">
        <f>Data!V1405</f>
        <v/>
      </c>
      <c r="E1405" s="6">
        <f>IF(D1405&lt;IF(E1404=1,INDEX(Markov!$I$6:$I$17,C1405),INDEX(Markov!$H$6:$H$17,C1405)),1,0)</f>
        <v/>
      </c>
      <c r="F1405" s="12">
        <f>IF(E1405=1,GAMMA.INV(Data!W1405,INDEX(Markov!$Q$6:$Q$17,C1405),INDEX(Markov!$R$6:$R$17,C1405)),0)</f>
        <v/>
      </c>
      <c r="G1405" s="6">
        <f>IF(D1405&lt;IF(G1404=1,INDEX(ChangeFactor!$O$6:$O$17,C1405),INDEX(ChangeFactor!$N$6:$N$17,C1405)),1,0)</f>
        <v/>
      </c>
      <c r="H1405" s="12">
        <f>IF(G1405=1,GAMMA.INV(Data!W1405,INDEX(ChangeFactor!$R$6:$R$17,C1405),INDEX(ChangeFactor!$S$6:$S$17,C1405)),0)</f>
        <v/>
      </c>
      <c r="I1405" s="7">
        <f>NORM.S.INV(Data!X1405)</f>
        <v/>
      </c>
      <c r="J1405" s="7">
        <f>NORM.S.INV(Data!Y1405)</f>
        <v/>
      </c>
      <c r="K1405" s="7">
        <f>NORM.S.INV(Data!Z1405)</f>
        <v/>
      </c>
      <c r="L1405" s="7">
        <f>MAR1!$B$32*L1404+MAR1!$C$32*M1404+MAR1!$D$32*N1404+MAR1!$B$42*I1405+MAR1!$C$42*J1405+MAR1!$D$42*K1405</f>
        <v/>
      </c>
      <c r="M1405" s="7">
        <f>MAR1!$B$33*L1404+MAR1!$C$33*M1404+MAR1!$D$33*N1404+MAR1!$B$43*I1405+MAR1!$C$43*J1405+MAR1!$D$43*K1405</f>
        <v/>
      </c>
      <c r="N1405" s="7">
        <f>MAR1!$B$34*L1404+MAR1!$C$34*M1404+MAR1!$D$34*N1404+MAR1!$B$44*I1405+MAR1!$C$44*J1405+MAR1!$D$44*K1405</f>
        <v/>
      </c>
      <c r="O1405" s="12">
        <f>MAR1!$B$5+MAR1!$C$5*COS(2*PI()*B1405/365)+MAR1!$D$5*SIN(2*PI()*B1405/365)+IF(E1405=1,MAR1!$B$11+MAR1!$D$11*L1405,MAR1!$C$11+MAR1!$E$11*L1405)</f>
        <v/>
      </c>
      <c r="P1405" s="12">
        <f>MAR1!$B$6+MAR1!$C$6*COS(2*PI()*B1405/365)+MAR1!$D$6*SIN(2*PI()*B1405/365)+IF(E1405=1,MAR1!$B$12+MAR1!$D$12*M1405,MAR1!$C$12+MAR1!$E$12*M1405)</f>
        <v/>
      </c>
      <c r="Q1405" s="12">
        <f>MAR1!$B$7+MAR1!$C$7*COS(2*PI()*B1405/365)+MAR1!$D$7*SIN(2*PI()*B1405/365)+IF(E1405=1,MAR1!$B$13+MAR1!$D$13*N1405,MAR1!$C$13+MAR1!$E$13*N1405)</f>
        <v/>
      </c>
      <c r="R1405" s="12">
        <f>MAR1!$B$5+MAR1!$C$5*COS(2*PI()*B1405/365)+MAR1!$D$5*SIN(2*PI()*B1405/365)+INDEX(ChangeFactor!$F$6:$F$17,C1405)+IF(G1405=1,MAR1!$B$11+INDEX(ChangeFactor!$G$6:$G$17,C1405)*MAR1!$D$11*L1405,MAR1!$C$11+INDEX(ChangeFactor!$G$6:$G$17,C1405)*MAR1!$E$11*L1405)</f>
        <v/>
      </c>
    </row>
    <row r="1406">
      <c r="A1406" s="6">
        <f>Data!U1406</f>
        <v/>
      </c>
      <c r="B1406" s="6">
        <f>MOD(A1406-1,365)+1</f>
        <v/>
      </c>
      <c r="C1406" s="6">
        <f>MATCH(B1406,Markov!$C$6:$C$17,1)</f>
        <v/>
      </c>
      <c r="D1406" s="16">
        <f>Data!V1406</f>
        <v/>
      </c>
      <c r="E1406" s="6">
        <f>IF(D1406&lt;IF(E1405=1,INDEX(Markov!$I$6:$I$17,C1406),INDEX(Markov!$H$6:$H$17,C1406)),1,0)</f>
        <v/>
      </c>
      <c r="F1406" s="12">
        <f>IF(E1406=1,GAMMA.INV(Data!W1406,INDEX(Markov!$Q$6:$Q$17,C1406),INDEX(Markov!$R$6:$R$17,C1406)),0)</f>
        <v/>
      </c>
      <c r="G1406" s="6">
        <f>IF(D1406&lt;IF(G1405=1,INDEX(ChangeFactor!$O$6:$O$17,C1406),INDEX(ChangeFactor!$N$6:$N$17,C1406)),1,0)</f>
        <v/>
      </c>
      <c r="H1406" s="12">
        <f>IF(G1406=1,GAMMA.INV(Data!W1406,INDEX(ChangeFactor!$R$6:$R$17,C1406),INDEX(ChangeFactor!$S$6:$S$17,C1406)),0)</f>
        <v/>
      </c>
      <c r="I1406" s="7">
        <f>NORM.S.INV(Data!X1406)</f>
        <v/>
      </c>
      <c r="J1406" s="7">
        <f>NORM.S.INV(Data!Y1406)</f>
        <v/>
      </c>
      <c r="K1406" s="7">
        <f>NORM.S.INV(Data!Z1406)</f>
        <v/>
      </c>
      <c r="L1406" s="7">
        <f>MAR1!$B$32*L1405+MAR1!$C$32*M1405+MAR1!$D$32*N1405+MAR1!$B$42*I1406+MAR1!$C$42*J1406+MAR1!$D$42*K1406</f>
        <v/>
      </c>
      <c r="M1406" s="7">
        <f>MAR1!$B$33*L1405+MAR1!$C$33*M1405+MAR1!$D$33*N1405+MAR1!$B$43*I1406+MAR1!$C$43*J1406+MAR1!$D$43*K1406</f>
        <v/>
      </c>
      <c r="N1406" s="7">
        <f>MAR1!$B$34*L1405+MAR1!$C$34*M1405+MAR1!$D$34*N1405+MAR1!$B$44*I1406+MAR1!$C$44*J1406+MAR1!$D$44*K1406</f>
        <v/>
      </c>
      <c r="O1406" s="12">
        <f>MAR1!$B$5+MAR1!$C$5*COS(2*PI()*B1406/365)+MAR1!$D$5*SIN(2*PI()*B1406/365)+IF(E1406=1,MAR1!$B$11+MAR1!$D$11*L1406,MAR1!$C$11+MAR1!$E$11*L1406)</f>
        <v/>
      </c>
      <c r="P1406" s="12">
        <f>MAR1!$B$6+MAR1!$C$6*COS(2*PI()*B1406/365)+MAR1!$D$6*SIN(2*PI()*B1406/365)+IF(E1406=1,MAR1!$B$12+MAR1!$D$12*M1406,MAR1!$C$12+MAR1!$E$12*M1406)</f>
        <v/>
      </c>
      <c r="Q1406" s="12">
        <f>MAR1!$B$7+MAR1!$C$7*COS(2*PI()*B1406/365)+MAR1!$D$7*SIN(2*PI()*B1406/365)+IF(E1406=1,MAR1!$B$13+MAR1!$D$13*N1406,MAR1!$C$13+MAR1!$E$13*N1406)</f>
        <v/>
      </c>
      <c r="R1406" s="12">
        <f>MAR1!$B$5+MAR1!$C$5*COS(2*PI()*B1406/365)+MAR1!$D$5*SIN(2*PI()*B1406/365)+INDEX(ChangeFactor!$F$6:$F$17,C1406)+IF(G1406=1,MAR1!$B$11+INDEX(ChangeFactor!$G$6:$G$17,C1406)*MAR1!$D$11*L1406,MAR1!$C$11+INDEX(ChangeFactor!$G$6:$G$17,C1406)*MAR1!$E$11*L1406)</f>
        <v/>
      </c>
    </row>
    <row r="1407">
      <c r="A1407" s="6">
        <f>Data!U1407</f>
        <v/>
      </c>
      <c r="B1407" s="6">
        <f>MOD(A1407-1,365)+1</f>
        <v/>
      </c>
      <c r="C1407" s="6">
        <f>MATCH(B1407,Markov!$C$6:$C$17,1)</f>
        <v/>
      </c>
      <c r="D1407" s="16">
        <f>Data!V1407</f>
        <v/>
      </c>
      <c r="E1407" s="6">
        <f>IF(D1407&lt;IF(E1406=1,INDEX(Markov!$I$6:$I$17,C1407),INDEX(Markov!$H$6:$H$17,C1407)),1,0)</f>
        <v/>
      </c>
      <c r="F1407" s="12">
        <f>IF(E1407=1,GAMMA.INV(Data!W1407,INDEX(Markov!$Q$6:$Q$17,C1407),INDEX(Markov!$R$6:$R$17,C1407)),0)</f>
        <v/>
      </c>
      <c r="G1407" s="6">
        <f>IF(D1407&lt;IF(G1406=1,INDEX(ChangeFactor!$O$6:$O$17,C1407),INDEX(ChangeFactor!$N$6:$N$17,C1407)),1,0)</f>
        <v/>
      </c>
      <c r="H1407" s="12">
        <f>IF(G1407=1,GAMMA.INV(Data!W1407,INDEX(ChangeFactor!$R$6:$R$17,C1407),INDEX(ChangeFactor!$S$6:$S$17,C1407)),0)</f>
        <v/>
      </c>
      <c r="I1407" s="7">
        <f>NORM.S.INV(Data!X1407)</f>
        <v/>
      </c>
      <c r="J1407" s="7">
        <f>NORM.S.INV(Data!Y1407)</f>
        <v/>
      </c>
      <c r="K1407" s="7">
        <f>NORM.S.INV(Data!Z1407)</f>
        <v/>
      </c>
      <c r="L1407" s="7">
        <f>MAR1!$B$32*L1406+MAR1!$C$32*M1406+MAR1!$D$32*N1406+MAR1!$B$42*I1407+MAR1!$C$42*J1407+MAR1!$D$42*K1407</f>
        <v/>
      </c>
      <c r="M1407" s="7">
        <f>MAR1!$B$33*L1406+MAR1!$C$33*M1406+MAR1!$D$33*N1406+MAR1!$B$43*I1407+MAR1!$C$43*J1407+MAR1!$D$43*K1407</f>
        <v/>
      </c>
      <c r="N1407" s="7">
        <f>MAR1!$B$34*L1406+MAR1!$C$34*M1406+MAR1!$D$34*N1406+MAR1!$B$44*I1407+MAR1!$C$44*J1407+MAR1!$D$44*K1407</f>
        <v/>
      </c>
      <c r="O1407" s="12">
        <f>MAR1!$B$5+MAR1!$C$5*COS(2*PI()*B1407/365)+MAR1!$D$5*SIN(2*PI()*B1407/365)+IF(E1407=1,MAR1!$B$11+MAR1!$D$11*L1407,MAR1!$C$11+MAR1!$E$11*L1407)</f>
        <v/>
      </c>
      <c r="P1407" s="12">
        <f>MAR1!$B$6+MAR1!$C$6*COS(2*PI()*B1407/365)+MAR1!$D$6*SIN(2*PI()*B1407/365)+IF(E1407=1,MAR1!$B$12+MAR1!$D$12*M1407,MAR1!$C$12+MAR1!$E$12*M1407)</f>
        <v/>
      </c>
      <c r="Q1407" s="12">
        <f>MAR1!$B$7+MAR1!$C$7*COS(2*PI()*B1407/365)+MAR1!$D$7*SIN(2*PI()*B1407/365)+IF(E1407=1,MAR1!$B$13+MAR1!$D$13*N1407,MAR1!$C$13+MAR1!$E$13*N1407)</f>
        <v/>
      </c>
      <c r="R1407" s="12">
        <f>MAR1!$B$5+MAR1!$C$5*COS(2*PI()*B1407/365)+MAR1!$D$5*SIN(2*PI()*B1407/365)+INDEX(ChangeFactor!$F$6:$F$17,C1407)+IF(G1407=1,MAR1!$B$11+INDEX(ChangeFactor!$G$6:$G$17,C1407)*MAR1!$D$11*L1407,MAR1!$C$11+INDEX(ChangeFactor!$G$6:$G$17,C1407)*MAR1!$E$11*L1407)</f>
        <v/>
      </c>
    </row>
    <row r="1408">
      <c r="A1408" s="6">
        <f>Data!U1408</f>
        <v/>
      </c>
      <c r="B1408" s="6">
        <f>MOD(A1408-1,365)+1</f>
        <v/>
      </c>
      <c r="C1408" s="6">
        <f>MATCH(B1408,Markov!$C$6:$C$17,1)</f>
        <v/>
      </c>
      <c r="D1408" s="16">
        <f>Data!V1408</f>
        <v/>
      </c>
      <c r="E1408" s="6">
        <f>IF(D1408&lt;IF(E1407=1,INDEX(Markov!$I$6:$I$17,C1408),INDEX(Markov!$H$6:$H$17,C1408)),1,0)</f>
        <v/>
      </c>
      <c r="F1408" s="12">
        <f>IF(E1408=1,GAMMA.INV(Data!W1408,INDEX(Markov!$Q$6:$Q$17,C1408),INDEX(Markov!$R$6:$R$17,C1408)),0)</f>
        <v/>
      </c>
      <c r="G1408" s="6">
        <f>IF(D1408&lt;IF(G1407=1,INDEX(ChangeFactor!$O$6:$O$17,C1408),INDEX(ChangeFactor!$N$6:$N$17,C1408)),1,0)</f>
        <v/>
      </c>
      <c r="H1408" s="12">
        <f>IF(G1408=1,GAMMA.INV(Data!W1408,INDEX(ChangeFactor!$R$6:$R$17,C1408),INDEX(ChangeFactor!$S$6:$S$17,C1408)),0)</f>
        <v/>
      </c>
      <c r="I1408" s="7">
        <f>NORM.S.INV(Data!X1408)</f>
        <v/>
      </c>
      <c r="J1408" s="7">
        <f>NORM.S.INV(Data!Y1408)</f>
        <v/>
      </c>
      <c r="K1408" s="7">
        <f>NORM.S.INV(Data!Z1408)</f>
        <v/>
      </c>
      <c r="L1408" s="7">
        <f>MAR1!$B$32*L1407+MAR1!$C$32*M1407+MAR1!$D$32*N1407+MAR1!$B$42*I1408+MAR1!$C$42*J1408+MAR1!$D$42*K1408</f>
        <v/>
      </c>
      <c r="M1408" s="7">
        <f>MAR1!$B$33*L1407+MAR1!$C$33*M1407+MAR1!$D$33*N1407+MAR1!$B$43*I1408+MAR1!$C$43*J1408+MAR1!$D$43*K1408</f>
        <v/>
      </c>
      <c r="N1408" s="7">
        <f>MAR1!$B$34*L1407+MAR1!$C$34*M1407+MAR1!$D$34*N1407+MAR1!$B$44*I1408+MAR1!$C$44*J1408+MAR1!$D$44*K1408</f>
        <v/>
      </c>
      <c r="O1408" s="12">
        <f>MAR1!$B$5+MAR1!$C$5*COS(2*PI()*B1408/365)+MAR1!$D$5*SIN(2*PI()*B1408/365)+IF(E1408=1,MAR1!$B$11+MAR1!$D$11*L1408,MAR1!$C$11+MAR1!$E$11*L1408)</f>
        <v/>
      </c>
      <c r="P1408" s="12">
        <f>MAR1!$B$6+MAR1!$C$6*COS(2*PI()*B1408/365)+MAR1!$D$6*SIN(2*PI()*B1408/365)+IF(E1408=1,MAR1!$B$12+MAR1!$D$12*M1408,MAR1!$C$12+MAR1!$E$12*M1408)</f>
        <v/>
      </c>
      <c r="Q1408" s="12">
        <f>MAR1!$B$7+MAR1!$C$7*COS(2*PI()*B1408/365)+MAR1!$D$7*SIN(2*PI()*B1408/365)+IF(E1408=1,MAR1!$B$13+MAR1!$D$13*N1408,MAR1!$C$13+MAR1!$E$13*N1408)</f>
        <v/>
      </c>
      <c r="R1408" s="12">
        <f>MAR1!$B$5+MAR1!$C$5*COS(2*PI()*B1408/365)+MAR1!$D$5*SIN(2*PI()*B1408/365)+INDEX(ChangeFactor!$F$6:$F$17,C1408)+IF(G1408=1,MAR1!$B$11+INDEX(ChangeFactor!$G$6:$G$17,C1408)*MAR1!$D$11*L1408,MAR1!$C$11+INDEX(ChangeFactor!$G$6:$G$17,C1408)*MAR1!$E$11*L1408)</f>
        <v/>
      </c>
    </row>
    <row r="1409">
      <c r="A1409" s="6">
        <f>Data!U1409</f>
        <v/>
      </c>
      <c r="B1409" s="6">
        <f>MOD(A1409-1,365)+1</f>
        <v/>
      </c>
      <c r="C1409" s="6">
        <f>MATCH(B1409,Markov!$C$6:$C$17,1)</f>
        <v/>
      </c>
      <c r="D1409" s="16">
        <f>Data!V1409</f>
        <v/>
      </c>
      <c r="E1409" s="6">
        <f>IF(D1409&lt;IF(E1408=1,INDEX(Markov!$I$6:$I$17,C1409),INDEX(Markov!$H$6:$H$17,C1409)),1,0)</f>
        <v/>
      </c>
      <c r="F1409" s="12">
        <f>IF(E1409=1,GAMMA.INV(Data!W1409,INDEX(Markov!$Q$6:$Q$17,C1409),INDEX(Markov!$R$6:$R$17,C1409)),0)</f>
        <v/>
      </c>
      <c r="G1409" s="6">
        <f>IF(D1409&lt;IF(G1408=1,INDEX(ChangeFactor!$O$6:$O$17,C1409),INDEX(ChangeFactor!$N$6:$N$17,C1409)),1,0)</f>
        <v/>
      </c>
      <c r="H1409" s="12">
        <f>IF(G1409=1,GAMMA.INV(Data!W1409,INDEX(ChangeFactor!$R$6:$R$17,C1409),INDEX(ChangeFactor!$S$6:$S$17,C1409)),0)</f>
        <v/>
      </c>
      <c r="I1409" s="7">
        <f>NORM.S.INV(Data!X1409)</f>
        <v/>
      </c>
      <c r="J1409" s="7">
        <f>NORM.S.INV(Data!Y1409)</f>
        <v/>
      </c>
      <c r="K1409" s="7">
        <f>NORM.S.INV(Data!Z1409)</f>
        <v/>
      </c>
      <c r="L1409" s="7">
        <f>MAR1!$B$32*L1408+MAR1!$C$32*M1408+MAR1!$D$32*N1408+MAR1!$B$42*I1409+MAR1!$C$42*J1409+MAR1!$D$42*K1409</f>
        <v/>
      </c>
      <c r="M1409" s="7">
        <f>MAR1!$B$33*L1408+MAR1!$C$33*M1408+MAR1!$D$33*N1408+MAR1!$B$43*I1409+MAR1!$C$43*J1409+MAR1!$D$43*K1409</f>
        <v/>
      </c>
      <c r="N1409" s="7">
        <f>MAR1!$B$34*L1408+MAR1!$C$34*M1408+MAR1!$D$34*N1408+MAR1!$B$44*I1409+MAR1!$C$44*J1409+MAR1!$D$44*K1409</f>
        <v/>
      </c>
      <c r="O1409" s="12">
        <f>MAR1!$B$5+MAR1!$C$5*COS(2*PI()*B1409/365)+MAR1!$D$5*SIN(2*PI()*B1409/365)+IF(E1409=1,MAR1!$B$11+MAR1!$D$11*L1409,MAR1!$C$11+MAR1!$E$11*L1409)</f>
        <v/>
      </c>
      <c r="P1409" s="12">
        <f>MAR1!$B$6+MAR1!$C$6*COS(2*PI()*B1409/365)+MAR1!$D$6*SIN(2*PI()*B1409/365)+IF(E1409=1,MAR1!$B$12+MAR1!$D$12*M1409,MAR1!$C$12+MAR1!$E$12*M1409)</f>
        <v/>
      </c>
      <c r="Q1409" s="12">
        <f>MAR1!$B$7+MAR1!$C$7*COS(2*PI()*B1409/365)+MAR1!$D$7*SIN(2*PI()*B1409/365)+IF(E1409=1,MAR1!$B$13+MAR1!$D$13*N1409,MAR1!$C$13+MAR1!$E$13*N1409)</f>
        <v/>
      </c>
      <c r="R1409" s="12">
        <f>MAR1!$B$5+MAR1!$C$5*COS(2*PI()*B1409/365)+MAR1!$D$5*SIN(2*PI()*B1409/365)+INDEX(ChangeFactor!$F$6:$F$17,C1409)+IF(G1409=1,MAR1!$B$11+INDEX(ChangeFactor!$G$6:$G$17,C1409)*MAR1!$D$11*L1409,MAR1!$C$11+INDEX(ChangeFactor!$G$6:$G$17,C1409)*MAR1!$E$11*L1409)</f>
        <v/>
      </c>
    </row>
    <row r="1410">
      <c r="A1410" s="6">
        <f>Data!U1410</f>
        <v/>
      </c>
      <c r="B1410" s="6">
        <f>MOD(A1410-1,365)+1</f>
        <v/>
      </c>
      <c r="C1410" s="6">
        <f>MATCH(B1410,Markov!$C$6:$C$17,1)</f>
        <v/>
      </c>
      <c r="D1410" s="16">
        <f>Data!V1410</f>
        <v/>
      </c>
      <c r="E1410" s="6">
        <f>IF(D1410&lt;IF(E1409=1,INDEX(Markov!$I$6:$I$17,C1410),INDEX(Markov!$H$6:$H$17,C1410)),1,0)</f>
        <v/>
      </c>
      <c r="F1410" s="12">
        <f>IF(E1410=1,GAMMA.INV(Data!W1410,INDEX(Markov!$Q$6:$Q$17,C1410),INDEX(Markov!$R$6:$R$17,C1410)),0)</f>
        <v/>
      </c>
      <c r="G1410" s="6">
        <f>IF(D1410&lt;IF(G1409=1,INDEX(ChangeFactor!$O$6:$O$17,C1410),INDEX(ChangeFactor!$N$6:$N$17,C1410)),1,0)</f>
        <v/>
      </c>
      <c r="H1410" s="12">
        <f>IF(G1410=1,GAMMA.INV(Data!W1410,INDEX(ChangeFactor!$R$6:$R$17,C1410),INDEX(ChangeFactor!$S$6:$S$17,C1410)),0)</f>
        <v/>
      </c>
      <c r="I1410" s="7">
        <f>NORM.S.INV(Data!X1410)</f>
        <v/>
      </c>
      <c r="J1410" s="7">
        <f>NORM.S.INV(Data!Y1410)</f>
        <v/>
      </c>
      <c r="K1410" s="7">
        <f>NORM.S.INV(Data!Z1410)</f>
        <v/>
      </c>
      <c r="L1410" s="7">
        <f>MAR1!$B$32*L1409+MAR1!$C$32*M1409+MAR1!$D$32*N1409+MAR1!$B$42*I1410+MAR1!$C$42*J1410+MAR1!$D$42*K1410</f>
        <v/>
      </c>
      <c r="M1410" s="7">
        <f>MAR1!$B$33*L1409+MAR1!$C$33*M1409+MAR1!$D$33*N1409+MAR1!$B$43*I1410+MAR1!$C$43*J1410+MAR1!$D$43*K1410</f>
        <v/>
      </c>
      <c r="N1410" s="7">
        <f>MAR1!$B$34*L1409+MAR1!$C$34*M1409+MAR1!$D$34*N1409+MAR1!$B$44*I1410+MAR1!$C$44*J1410+MAR1!$D$44*K1410</f>
        <v/>
      </c>
      <c r="O1410" s="12">
        <f>MAR1!$B$5+MAR1!$C$5*COS(2*PI()*B1410/365)+MAR1!$D$5*SIN(2*PI()*B1410/365)+IF(E1410=1,MAR1!$B$11+MAR1!$D$11*L1410,MAR1!$C$11+MAR1!$E$11*L1410)</f>
        <v/>
      </c>
      <c r="P1410" s="12">
        <f>MAR1!$B$6+MAR1!$C$6*COS(2*PI()*B1410/365)+MAR1!$D$6*SIN(2*PI()*B1410/365)+IF(E1410=1,MAR1!$B$12+MAR1!$D$12*M1410,MAR1!$C$12+MAR1!$E$12*M1410)</f>
        <v/>
      </c>
      <c r="Q1410" s="12">
        <f>MAR1!$B$7+MAR1!$C$7*COS(2*PI()*B1410/365)+MAR1!$D$7*SIN(2*PI()*B1410/365)+IF(E1410=1,MAR1!$B$13+MAR1!$D$13*N1410,MAR1!$C$13+MAR1!$E$13*N1410)</f>
        <v/>
      </c>
      <c r="R1410" s="12">
        <f>MAR1!$B$5+MAR1!$C$5*COS(2*PI()*B1410/365)+MAR1!$D$5*SIN(2*PI()*B1410/365)+INDEX(ChangeFactor!$F$6:$F$17,C1410)+IF(G1410=1,MAR1!$B$11+INDEX(ChangeFactor!$G$6:$G$17,C1410)*MAR1!$D$11*L1410,MAR1!$C$11+INDEX(ChangeFactor!$G$6:$G$17,C1410)*MAR1!$E$11*L1410)</f>
        <v/>
      </c>
    </row>
    <row r="1411">
      <c r="A1411" s="6">
        <f>Data!U1411</f>
        <v/>
      </c>
      <c r="B1411" s="6">
        <f>MOD(A1411-1,365)+1</f>
        <v/>
      </c>
      <c r="C1411" s="6">
        <f>MATCH(B1411,Markov!$C$6:$C$17,1)</f>
        <v/>
      </c>
      <c r="D1411" s="16">
        <f>Data!V1411</f>
        <v/>
      </c>
      <c r="E1411" s="6">
        <f>IF(D1411&lt;IF(E1410=1,INDEX(Markov!$I$6:$I$17,C1411),INDEX(Markov!$H$6:$H$17,C1411)),1,0)</f>
        <v/>
      </c>
      <c r="F1411" s="12">
        <f>IF(E1411=1,GAMMA.INV(Data!W1411,INDEX(Markov!$Q$6:$Q$17,C1411),INDEX(Markov!$R$6:$R$17,C1411)),0)</f>
        <v/>
      </c>
      <c r="G1411" s="6">
        <f>IF(D1411&lt;IF(G1410=1,INDEX(ChangeFactor!$O$6:$O$17,C1411),INDEX(ChangeFactor!$N$6:$N$17,C1411)),1,0)</f>
        <v/>
      </c>
      <c r="H1411" s="12">
        <f>IF(G1411=1,GAMMA.INV(Data!W1411,INDEX(ChangeFactor!$R$6:$R$17,C1411),INDEX(ChangeFactor!$S$6:$S$17,C1411)),0)</f>
        <v/>
      </c>
      <c r="I1411" s="7">
        <f>NORM.S.INV(Data!X1411)</f>
        <v/>
      </c>
      <c r="J1411" s="7">
        <f>NORM.S.INV(Data!Y1411)</f>
        <v/>
      </c>
      <c r="K1411" s="7">
        <f>NORM.S.INV(Data!Z1411)</f>
        <v/>
      </c>
      <c r="L1411" s="7">
        <f>MAR1!$B$32*L1410+MAR1!$C$32*M1410+MAR1!$D$32*N1410+MAR1!$B$42*I1411+MAR1!$C$42*J1411+MAR1!$D$42*K1411</f>
        <v/>
      </c>
      <c r="M1411" s="7">
        <f>MAR1!$B$33*L1410+MAR1!$C$33*M1410+MAR1!$D$33*N1410+MAR1!$B$43*I1411+MAR1!$C$43*J1411+MAR1!$D$43*K1411</f>
        <v/>
      </c>
      <c r="N1411" s="7">
        <f>MAR1!$B$34*L1410+MAR1!$C$34*M1410+MAR1!$D$34*N1410+MAR1!$B$44*I1411+MAR1!$C$44*J1411+MAR1!$D$44*K1411</f>
        <v/>
      </c>
      <c r="O1411" s="12">
        <f>MAR1!$B$5+MAR1!$C$5*COS(2*PI()*B1411/365)+MAR1!$D$5*SIN(2*PI()*B1411/365)+IF(E1411=1,MAR1!$B$11+MAR1!$D$11*L1411,MAR1!$C$11+MAR1!$E$11*L1411)</f>
        <v/>
      </c>
      <c r="P1411" s="12">
        <f>MAR1!$B$6+MAR1!$C$6*COS(2*PI()*B1411/365)+MAR1!$D$6*SIN(2*PI()*B1411/365)+IF(E1411=1,MAR1!$B$12+MAR1!$D$12*M1411,MAR1!$C$12+MAR1!$E$12*M1411)</f>
        <v/>
      </c>
      <c r="Q1411" s="12">
        <f>MAR1!$B$7+MAR1!$C$7*COS(2*PI()*B1411/365)+MAR1!$D$7*SIN(2*PI()*B1411/365)+IF(E1411=1,MAR1!$B$13+MAR1!$D$13*N1411,MAR1!$C$13+MAR1!$E$13*N1411)</f>
        <v/>
      </c>
      <c r="R1411" s="12">
        <f>MAR1!$B$5+MAR1!$C$5*COS(2*PI()*B1411/365)+MAR1!$D$5*SIN(2*PI()*B1411/365)+INDEX(ChangeFactor!$F$6:$F$17,C1411)+IF(G1411=1,MAR1!$B$11+INDEX(ChangeFactor!$G$6:$G$17,C1411)*MAR1!$D$11*L1411,MAR1!$C$11+INDEX(ChangeFactor!$G$6:$G$17,C1411)*MAR1!$E$11*L1411)</f>
        <v/>
      </c>
    </row>
    <row r="1412">
      <c r="A1412" s="6">
        <f>Data!U1412</f>
        <v/>
      </c>
      <c r="B1412" s="6">
        <f>MOD(A1412-1,365)+1</f>
        <v/>
      </c>
      <c r="C1412" s="6">
        <f>MATCH(B1412,Markov!$C$6:$C$17,1)</f>
        <v/>
      </c>
      <c r="D1412" s="16">
        <f>Data!V1412</f>
        <v/>
      </c>
      <c r="E1412" s="6">
        <f>IF(D1412&lt;IF(E1411=1,INDEX(Markov!$I$6:$I$17,C1412),INDEX(Markov!$H$6:$H$17,C1412)),1,0)</f>
        <v/>
      </c>
      <c r="F1412" s="12">
        <f>IF(E1412=1,GAMMA.INV(Data!W1412,INDEX(Markov!$Q$6:$Q$17,C1412),INDEX(Markov!$R$6:$R$17,C1412)),0)</f>
        <v/>
      </c>
      <c r="G1412" s="6">
        <f>IF(D1412&lt;IF(G1411=1,INDEX(ChangeFactor!$O$6:$O$17,C1412),INDEX(ChangeFactor!$N$6:$N$17,C1412)),1,0)</f>
        <v/>
      </c>
      <c r="H1412" s="12">
        <f>IF(G1412=1,GAMMA.INV(Data!W1412,INDEX(ChangeFactor!$R$6:$R$17,C1412),INDEX(ChangeFactor!$S$6:$S$17,C1412)),0)</f>
        <v/>
      </c>
      <c r="I1412" s="7">
        <f>NORM.S.INV(Data!X1412)</f>
        <v/>
      </c>
      <c r="J1412" s="7">
        <f>NORM.S.INV(Data!Y1412)</f>
        <v/>
      </c>
      <c r="K1412" s="7">
        <f>NORM.S.INV(Data!Z1412)</f>
        <v/>
      </c>
      <c r="L1412" s="7">
        <f>MAR1!$B$32*L1411+MAR1!$C$32*M1411+MAR1!$D$32*N1411+MAR1!$B$42*I1412+MAR1!$C$42*J1412+MAR1!$D$42*K1412</f>
        <v/>
      </c>
      <c r="M1412" s="7">
        <f>MAR1!$B$33*L1411+MAR1!$C$33*M1411+MAR1!$D$33*N1411+MAR1!$B$43*I1412+MAR1!$C$43*J1412+MAR1!$D$43*K1412</f>
        <v/>
      </c>
      <c r="N1412" s="7">
        <f>MAR1!$B$34*L1411+MAR1!$C$34*M1411+MAR1!$D$34*N1411+MAR1!$B$44*I1412+MAR1!$C$44*J1412+MAR1!$D$44*K1412</f>
        <v/>
      </c>
      <c r="O1412" s="12">
        <f>MAR1!$B$5+MAR1!$C$5*COS(2*PI()*B1412/365)+MAR1!$D$5*SIN(2*PI()*B1412/365)+IF(E1412=1,MAR1!$B$11+MAR1!$D$11*L1412,MAR1!$C$11+MAR1!$E$11*L1412)</f>
        <v/>
      </c>
      <c r="P1412" s="12">
        <f>MAR1!$B$6+MAR1!$C$6*COS(2*PI()*B1412/365)+MAR1!$D$6*SIN(2*PI()*B1412/365)+IF(E1412=1,MAR1!$B$12+MAR1!$D$12*M1412,MAR1!$C$12+MAR1!$E$12*M1412)</f>
        <v/>
      </c>
      <c r="Q1412" s="12">
        <f>MAR1!$B$7+MAR1!$C$7*COS(2*PI()*B1412/365)+MAR1!$D$7*SIN(2*PI()*B1412/365)+IF(E1412=1,MAR1!$B$13+MAR1!$D$13*N1412,MAR1!$C$13+MAR1!$E$13*N1412)</f>
        <v/>
      </c>
      <c r="R1412" s="12">
        <f>MAR1!$B$5+MAR1!$C$5*COS(2*PI()*B1412/365)+MAR1!$D$5*SIN(2*PI()*B1412/365)+INDEX(ChangeFactor!$F$6:$F$17,C1412)+IF(G1412=1,MAR1!$B$11+INDEX(ChangeFactor!$G$6:$G$17,C1412)*MAR1!$D$11*L1412,MAR1!$C$11+INDEX(ChangeFactor!$G$6:$G$17,C1412)*MAR1!$E$11*L1412)</f>
        <v/>
      </c>
    </row>
    <row r="1413">
      <c r="A1413" s="6">
        <f>Data!U1413</f>
        <v/>
      </c>
      <c r="B1413" s="6">
        <f>MOD(A1413-1,365)+1</f>
        <v/>
      </c>
      <c r="C1413" s="6">
        <f>MATCH(B1413,Markov!$C$6:$C$17,1)</f>
        <v/>
      </c>
      <c r="D1413" s="16">
        <f>Data!V1413</f>
        <v/>
      </c>
      <c r="E1413" s="6">
        <f>IF(D1413&lt;IF(E1412=1,INDEX(Markov!$I$6:$I$17,C1413),INDEX(Markov!$H$6:$H$17,C1413)),1,0)</f>
        <v/>
      </c>
      <c r="F1413" s="12">
        <f>IF(E1413=1,GAMMA.INV(Data!W1413,INDEX(Markov!$Q$6:$Q$17,C1413),INDEX(Markov!$R$6:$R$17,C1413)),0)</f>
        <v/>
      </c>
      <c r="G1413" s="6">
        <f>IF(D1413&lt;IF(G1412=1,INDEX(ChangeFactor!$O$6:$O$17,C1413),INDEX(ChangeFactor!$N$6:$N$17,C1413)),1,0)</f>
        <v/>
      </c>
      <c r="H1413" s="12">
        <f>IF(G1413=1,GAMMA.INV(Data!W1413,INDEX(ChangeFactor!$R$6:$R$17,C1413),INDEX(ChangeFactor!$S$6:$S$17,C1413)),0)</f>
        <v/>
      </c>
      <c r="I1413" s="7">
        <f>NORM.S.INV(Data!X1413)</f>
        <v/>
      </c>
      <c r="J1413" s="7">
        <f>NORM.S.INV(Data!Y1413)</f>
        <v/>
      </c>
      <c r="K1413" s="7">
        <f>NORM.S.INV(Data!Z1413)</f>
        <v/>
      </c>
      <c r="L1413" s="7">
        <f>MAR1!$B$32*L1412+MAR1!$C$32*M1412+MAR1!$D$32*N1412+MAR1!$B$42*I1413+MAR1!$C$42*J1413+MAR1!$D$42*K1413</f>
        <v/>
      </c>
      <c r="M1413" s="7">
        <f>MAR1!$B$33*L1412+MAR1!$C$33*M1412+MAR1!$D$33*N1412+MAR1!$B$43*I1413+MAR1!$C$43*J1413+MAR1!$D$43*K1413</f>
        <v/>
      </c>
      <c r="N1413" s="7">
        <f>MAR1!$B$34*L1412+MAR1!$C$34*M1412+MAR1!$D$34*N1412+MAR1!$B$44*I1413+MAR1!$C$44*J1413+MAR1!$D$44*K1413</f>
        <v/>
      </c>
      <c r="O1413" s="12">
        <f>MAR1!$B$5+MAR1!$C$5*COS(2*PI()*B1413/365)+MAR1!$D$5*SIN(2*PI()*B1413/365)+IF(E1413=1,MAR1!$B$11+MAR1!$D$11*L1413,MAR1!$C$11+MAR1!$E$11*L1413)</f>
        <v/>
      </c>
      <c r="P1413" s="12">
        <f>MAR1!$B$6+MAR1!$C$6*COS(2*PI()*B1413/365)+MAR1!$D$6*SIN(2*PI()*B1413/365)+IF(E1413=1,MAR1!$B$12+MAR1!$D$12*M1413,MAR1!$C$12+MAR1!$E$12*M1413)</f>
        <v/>
      </c>
      <c r="Q1413" s="12">
        <f>MAR1!$B$7+MAR1!$C$7*COS(2*PI()*B1413/365)+MAR1!$D$7*SIN(2*PI()*B1413/365)+IF(E1413=1,MAR1!$B$13+MAR1!$D$13*N1413,MAR1!$C$13+MAR1!$E$13*N1413)</f>
        <v/>
      </c>
      <c r="R1413" s="12">
        <f>MAR1!$B$5+MAR1!$C$5*COS(2*PI()*B1413/365)+MAR1!$D$5*SIN(2*PI()*B1413/365)+INDEX(ChangeFactor!$F$6:$F$17,C1413)+IF(G1413=1,MAR1!$B$11+INDEX(ChangeFactor!$G$6:$G$17,C1413)*MAR1!$D$11*L1413,MAR1!$C$11+INDEX(ChangeFactor!$G$6:$G$17,C1413)*MAR1!$E$11*L1413)</f>
        <v/>
      </c>
    </row>
    <row r="1414">
      <c r="A1414" s="6">
        <f>Data!U1414</f>
        <v/>
      </c>
      <c r="B1414" s="6">
        <f>MOD(A1414-1,365)+1</f>
        <v/>
      </c>
      <c r="C1414" s="6">
        <f>MATCH(B1414,Markov!$C$6:$C$17,1)</f>
        <v/>
      </c>
      <c r="D1414" s="16">
        <f>Data!V1414</f>
        <v/>
      </c>
      <c r="E1414" s="6">
        <f>IF(D1414&lt;IF(E1413=1,INDEX(Markov!$I$6:$I$17,C1414),INDEX(Markov!$H$6:$H$17,C1414)),1,0)</f>
        <v/>
      </c>
      <c r="F1414" s="12">
        <f>IF(E1414=1,GAMMA.INV(Data!W1414,INDEX(Markov!$Q$6:$Q$17,C1414),INDEX(Markov!$R$6:$R$17,C1414)),0)</f>
        <v/>
      </c>
      <c r="G1414" s="6">
        <f>IF(D1414&lt;IF(G1413=1,INDEX(ChangeFactor!$O$6:$O$17,C1414),INDEX(ChangeFactor!$N$6:$N$17,C1414)),1,0)</f>
        <v/>
      </c>
      <c r="H1414" s="12">
        <f>IF(G1414=1,GAMMA.INV(Data!W1414,INDEX(ChangeFactor!$R$6:$R$17,C1414),INDEX(ChangeFactor!$S$6:$S$17,C1414)),0)</f>
        <v/>
      </c>
      <c r="I1414" s="7">
        <f>NORM.S.INV(Data!X1414)</f>
        <v/>
      </c>
      <c r="J1414" s="7">
        <f>NORM.S.INV(Data!Y1414)</f>
        <v/>
      </c>
      <c r="K1414" s="7">
        <f>NORM.S.INV(Data!Z1414)</f>
        <v/>
      </c>
      <c r="L1414" s="7">
        <f>MAR1!$B$32*L1413+MAR1!$C$32*M1413+MAR1!$D$32*N1413+MAR1!$B$42*I1414+MAR1!$C$42*J1414+MAR1!$D$42*K1414</f>
        <v/>
      </c>
      <c r="M1414" s="7">
        <f>MAR1!$B$33*L1413+MAR1!$C$33*M1413+MAR1!$D$33*N1413+MAR1!$B$43*I1414+MAR1!$C$43*J1414+MAR1!$D$43*K1414</f>
        <v/>
      </c>
      <c r="N1414" s="7">
        <f>MAR1!$B$34*L1413+MAR1!$C$34*M1413+MAR1!$D$34*N1413+MAR1!$B$44*I1414+MAR1!$C$44*J1414+MAR1!$D$44*K1414</f>
        <v/>
      </c>
      <c r="O1414" s="12">
        <f>MAR1!$B$5+MAR1!$C$5*COS(2*PI()*B1414/365)+MAR1!$D$5*SIN(2*PI()*B1414/365)+IF(E1414=1,MAR1!$B$11+MAR1!$D$11*L1414,MAR1!$C$11+MAR1!$E$11*L1414)</f>
        <v/>
      </c>
      <c r="P1414" s="12">
        <f>MAR1!$B$6+MAR1!$C$6*COS(2*PI()*B1414/365)+MAR1!$D$6*SIN(2*PI()*B1414/365)+IF(E1414=1,MAR1!$B$12+MAR1!$D$12*M1414,MAR1!$C$12+MAR1!$E$12*M1414)</f>
        <v/>
      </c>
      <c r="Q1414" s="12">
        <f>MAR1!$B$7+MAR1!$C$7*COS(2*PI()*B1414/365)+MAR1!$D$7*SIN(2*PI()*B1414/365)+IF(E1414=1,MAR1!$B$13+MAR1!$D$13*N1414,MAR1!$C$13+MAR1!$E$13*N1414)</f>
        <v/>
      </c>
      <c r="R1414" s="12">
        <f>MAR1!$B$5+MAR1!$C$5*COS(2*PI()*B1414/365)+MAR1!$D$5*SIN(2*PI()*B1414/365)+INDEX(ChangeFactor!$F$6:$F$17,C1414)+IF(G1414=1,MAR1!$B$11+INDEX(ChangeFactor!$G$6:$G$17,C1414)*MAR1!$D$11*L1414,MAR1!$C$11+INDEX(ChangeFactor!$G$6:$G$17,C1414)*MAR1!$E$11*L1414)</f>
        <v/>
      </c>
    </row>
    <row r="1415">
      <c r="A1415" s="6">
        <f>Data!U1415</f>
        <v/>
      </c>
      <c r="B1415" s="6">
        <f>MOD(A1415-1,365)+1</f>
        <v/>
      </c>
      <c r="C1415" s="6">
        <f>MATCH(B1415,Markov!$C$6:$C$17,1)</f>
        <v/>
      </c>
      <c r="D1415" s="16">
        <f>Data!V1415</f>
        <v/>
      </c>
      <c r="E1415" s="6">
        <f>IF(D1415&lt;IF(E1414=1,INDEX(Markov!$I$6:$I$17,C1415),INDEX(Markov!$H$6:$H$17,C1415)),1,0)</f>
        <v/>
      </c>
      <c r="F1415" s="12">
        <f>IF(E1415=1,GAMMA.INV(Data!W1415,INDEX(Markov!$Q$6:$Q$17,C1415),INDEX(Markov!$R$6:$R$17,C1415)),0)</f>
        <v/>
      </c>
      <c r="G1415" s="6">
        <f>IF(D1415&lt;IF(G1414=1,INDEX(ChangeFactor!$O$6:$O$17,C1415),INDEX(ChangeFactor!$N$6:$N$17,C1415)),1,0)</f>
        <v/>
      </c>
      <c r="H1415" s="12">
        <f>IF(G1415=1,GAMMA.INV(Data!W1415,INDEX(ChangeFactor!$R$6:$R$17,C1415),INDEX(ChangeFactor!$S$6:$S$17,C1415)),0)</f>
        <v/>
      </c>
      <c r="I1415" s="7">
        <f>NORM.S.INV(Data!X1415)</f>
        <v/>
      </c>
      <c r="J1415" s="7">
        <f>NORM.S.INV(Data!Y1415)</f>
        <v/>
      </c>
      <c r="K1415" s="7">
        <f>NORM.S.INV(Data!Z1415)</f>
        <v/>
      </c>
      <c r="L1415" s="7">
        <f>MAR1!$B$32*L1414+MAR1!$C$32*M1414+MAR1!$D$32*N1414+MAR1!$B$42*I1415+MAR1!$C$42*J1415+MAR1!$D$42*K1415</f>
        <v/>
      </c>
      <c r="M1415" s="7">
        <f>MAR1!$B$33*L1414+MAR1!$C$33*M1414+MAR1!$D$33*N1414+MAR1!$B$43*I1415+MAR1!$C$43*J1415+MAR1!$D$43*K1415</f>
        <v/>
      </c>
      <c r="N1415" s="7">
        <f>MAR1!$B$34*L1414+MAR1!$C$34*M1414+MAR1!$D$34*N1414+MAR1!$B$44*I1415+MAR1!$C$44*J1415+MAR1!$D$44*K1415</f>
        <v/>
      </c>
      <c r="O1415" s="12">
        <f>MAR1!$B$5+MAR1!$C$5*COS(2*PI()*B1415/365)+MAR1!$D$5*SIN(2*PI()*B1415/365)+IF(E1415=1,MAR1!$B$11+MAR1!$D$11*L1415,MAR1!$C$11+MAR1!$E$11*L1415)</f>
        <v/>
      </c>
      <c r="P1415" s="12">
        <f>MAR1!$B$6+MAR1!$C$6*COS(2*PI()*B1415/365)+MAR1!$D$6*SIN(2*PI()*B1415/365)+IF(E1415=1,MAR1!$B$12+MAR1!$D$12*M1415,MAR1!$C$12+MAR1!$E$12*M1415)</f>
        <v/>
      </c>
      <c r="Q1415" s="12">
        <f>MAR1!$B$7+MAR1!$C$7*COS(2*PI()*B1415/365)+MAR1!$D$7*SIN(2*PI()*B1415/365)+IF(E1415=1,MAR1!$B$13+MAR1!$D$13*N1415,MAR1!$C$13+MAR1!$E$13*N1415)</f>
        <v/>
      </c>
      <c r="R1415" s="12">
        <f>MAR1!$B$5+MAR1!$C$5*COS(2*PI()*B1415/365)+MAR1!$D$5*SIN(2*PI()*B1415/365)+INDEX(ChangeFactor!$F$6:$F$17,C1415)+IF(G1415=1,MAR1!$B$11+INDEX(ChangeFactor!$G$6:$G$17,C1415)*MAR1!$D$11*L1415,MAR1!$C$11+INDEX(ChangeFactor!$G$6:$G$17,C1415)*MAR1!$E$11*L1415)</f>
        <v/>
      </c>
    </row>
    <row r="1416">
      <c r="A1416" s="6">
        <f>Data!U1416</f>
        <v/>
      </c>
      <c r="B1416" s="6">
        <f>MOD(A1416-1,365)+1</f>
        <v/>
      </c>
      <c r="C1416" s="6">
        <f>MATCH(B1416,Markov!$C$6:$C$17,1)</f>
        <v/>
      </c>
      <c r="D1416" s="16">
        <f>Data!V1416</f>
        <v/>
      </c>
      <c r="E1416" s="6">
        <f>IF(D1416&lt;IF(E1415=1,INDEX(Markov!$I$6:$I$17,C1416),INDEX(Markov!$H$6:$H$17,C1416)),1,0)</f>
        <v/>
      </c>
      <c r="F1416" s="12">
        <f>IF(E1416=1,GAMMA.INV(Data!W1416,INDEX(Markov!$Q$6:$Q$17,C1416),INDEX(Markov!$R$6:$R$17,C1416)),0)</f>
        <v/>
      </c>
      <c r="G1416" s="6">
        <f>IF(D1416&lt;IF(G1415=1,INDEX(ChangeFactor!$O$6:$O$17,C1416),INDEX(ChangeFactor!$N$6:$N$17,C1416)),1,0)</f>
        <v/>
      </c>
      <c r="H1416" s="12">
        <f>IF(G1416=1,GAMMA.INV(Data!W1416,INDEX(ChangeFactor!$R$6:$R$17,C1416),INDEX(ChangeFactor!$S$6:$S$17,C1416)),0)</f>
        <v/>
      </c>
      <c r="I1416" s="7">
        <f>NORM.S.INV(Data!X1416)</f>
        <v/>
      </c>
      <c r="J1416" s="7">
        <f>NORM.S.INV(Data!Y1416)</f>
        <v/>
      </c>
      <c r="K1416" s="7">
        <f>NORM.S.INV(Data!Z1416)</f>
        <v/>
      </c>
      <c r="L1416" s="7">
        <f>MAR1!$B$32*L1415+MAR1!$C$32*M1415+MAR1!$D$32*N1415+MAR1!$B$42*I1416+MAR1!$C$42*J1416+MAR1!$D$42*K1416</f>
        <v/>
      </c>
      <c r="M1416" s="7">
        <f>MAR1!$B$33*L1415+MAR1!$C$33*M1415+MAR1!$D$33*N1415+MAR1!$B$43*I1416+MAR1!$C$43*J1416+MAR1!$D$43*K1416</f>
        <v/>
      </c>
      <c r="N1416" s="7">
        <f>MAR1!$B$34*L1415+MAR1!$C$34*M1415+MAR1!$D$34*N1415+MAR1!$B$44*I1416+MAR1!$C$44*J1416+MAR1!$D$44*K1416</f>
        <v/>
      </c>
      <c r="O1416" s="12">
        <f>MAR1!$B$5+MAR1!$C$5*COS(2*PI()*B1416/365)+MAR1!$D$5*SIN(2*PI()*B1416/365)+IF(E1416=1,MAR1!$B$11+MAR1!$D$11*L1416,MAR1!$C$11+MAR1!$E$11*L1416)</f>
        <v/>
      </c>
      <c r="P1416" s="12">
        <f>MAR1!$B$6+MAR1!$C$6*COS(2*PI()*B1416/365)+MAR1!$D$6*SIN(2*PI()*B1416/365)+IF(E1416=1,MAR1!$B$12+MAR1!$D$12*M1416,MAR1!$C$12+MAR1!$E$12*M1416)</f>
        <v/>
      </c>
      <c r="Q1416" s="12">
        <f>MAR1!$B$7+MAR1!$C$7*COS(2*PI()*B1416/365)+MAR1!$D$7*SIN(2*PI()*B1416/365)+IF(E1416=1,MAR1!$B$13+MAR1!$D$13*N1416,MAR1!$C$13+MAR1!$E$13*N1416)</f>
        <v/>
      </c>
      <c r="R1416" s="12">
        <f>MAR1!$B$5+MAR1!$C$5*COS(2*PI()*B1416/365)+MAR1!$D$5*SIN(2*PI()*B1416/365)+INDEX(ChangeFactor!$F$6:$F$17,C1416)+IF(G1416=1,MAR1!$B$11+INDEX(ChangeFactor!$G$6:$G$17,C1416)*MAR1!$D$11*L1416,MAR1!$C$11+INDEX(ChangeFactor!$G$6:$G$17,C1416)*MAR1!$E$11*L1416)</f>
        <v/>
      </c>
    </row>
    <row r="1417">
      <c r="A1417" s="6">
        <f>Data!U1417</f>
        <v/>
      </c>
      <c r="B1417" s="6">
        <f>MOD(A1417-1,365)+1</f>
        <v/>
      </c>
      <c r="C1417" s="6">
        <f>MATCH(B1417,Markov!$C$6:$C$17,1)</f>
        <v/>
      </c>
      <c r="D1417" s="16">
        <f>Data!V1417</f>
        <v/>
      </c>
      <c r="E1417" s="6">
        <f>IF(D1417&lt;IF(E1416=1,INDEX(Markov!$I$6:$I$17,C1417),INDEX(Markov!$H$6:$H$17,C1417)),1,0)</f>
        <v/>
      </c>
      <c r="F1417" s="12">
        <f>IF(E1417=1,GAMMA.INV(Data!W1417,INDEX(Markov!$Q$6:$Q$17,C1417),INDEX(Markov!$R$6:$R$17,C1417)),0)</f>
        <v/>
      </c>
      <c r="G1417" s="6">
        <f>IF(D1417&lt;IF(G1416=1,INDEX(ChangeFactor!$O$6:$O$17,C1417),INDEX(ChangeFactor!$N$6:$N$17,C1417)),1,0)</f>
        <v/>
      </c>
      <c r="H1417" s="12">
        <f>IF(G1417=1,GAMMA.INV(Data!W1417,INDEX(ChangeFactor!$R$6:$R$17,C1417),INDEX(ChangeFactor!$S$6:$S$17,C1417)),0)</f>
        <v/>
      </c>
      <c r="I1417" s="7">
        <f>NORM.S.INV(Data!X1417)</f>
        <v/>
      </c>
      <c r="J1417" s="7">
        <f>NORM.S.INV(Data!Y1417)</f>
        <v/>
      </c>
      <c r="K1417" s="7">
        <f>NORM.S.INV(Data!Z1417)</f>
        <v/>
      </c>
      <c r="L1417" s="7">
        <f>MAR1!$B$32*L1416+MAR1!$C$32*M1416+MAR1!$D$32*N1416+MAR1!$B$42*I1417+MAR1!$C$42*J1417+MAR1!$D$42*K1417</f>
        <v/>
      </c>
      <c r="M1417" s="7">
        <f>MAR1!$B$33*L1416+MAR1!$C$33*M1416+MAR1!$D$33*N1416+MAR1!$B$43*I1417+MAR1!$C$43*J1417+MAR1!$D$43*K1417</f>
        <v/>
      </c>
      <c r="N1417" s="7">
        <f>MAR1!$B$34*L1416+MAR1!$C$34*M1416+MAR1!$D$34*N1416+MAR1!$B$44*I1417+MAR1!$C$44*J1417+MAR1!$D$44*K1417</f>
        <v/>
      </c>
      <c r="O1417" s="12">
        <f>MAR1!$B$5+MAR1!$C$5*COS(2*PI()*B1417/365)+MAR1!$D$5*SIN(2*PI()*B1417/365)+IF(E1417=1,MAR1!$B$11+MAR1!$D$11*L1417,MAR1!$C$11+MAR1!$E$11*L1417)</f>
        <v/>
      </c>
      <c r="P1417" s="12">
        <f>MAR1!$B$6+MAR1!$C$6*COS(2*PI()*B1417/365)+MAR1!$D$6*SIN(2*PI()*B1417/365)+IF(E1417=1,MAR1!$B$12+MAR1!$D$12*M1417,MAR1!$C$12+MAR1!$E$12*M1417)</f>
        <v/>
      </c>
      <c r="Q1417" s="12">
        <f>MAR1!$B$7+MAR1!$C$7*COS(2*PI()*B1417/365)+MAR1!$D$7*SIN(2*PI()*B1417/365)+IF(E1417=1,MAR1!$B$13+MAR1!$D$13*N1417,MAR1!$C$13+MAR1!$E$13*N1417)</f>
        <v/>
      </c>
      <c r="R1417" s="12">
        <f>MAR1!$B$5+MAR1!$C$5*COS(2*PI()*B1417/365)+MAR1!$D$5*SIN(2*PI()*B1417/365)+INDEX(ChangeFactor!$F$6:$F$17,C1417)+IF(G1417=1,MAR1!$B$11+INDEX(ChangeFactor!$G$6:$G$17,C1417)*MAR1!$D$11*L1417,MAR1!$C$11+INDEX(ChangeFactor!$G$6:$G$17,C1417)*MAR1!$E$11*L1417)</f>
        <v/>
      </c>
    </row>
    <row r="1418">
      <c r="A1418" s="6">
        <f>Data!U1418</f>
        <v/>
      </c>
      <c r="B1418" s="6">
        <f>MOD(A1418-1,365)+1</f>
        <v/>
      </c>
      <c r="C1418" s="6">
        <f>MATCH(B1418,Markov!$C$6:$C$17,1)</f>
        <v/>
      </c>
      <c r="D1418" s="16">
        <f>Data!V1418</f>
        <v/>
      </c>
      <c r="E1418" s="6">
        <f>IF(D1418&lt;IF(E1417=1,INDEX(Markov!$I$6:$I$17,C1418),INDEX(Markov!$H$6:$H$17,C1418)),1,0)</f>
        <v/>
      </c>
      <c r="F1418" s="12">
        <f>IF(E1418=1,GAMMA.INV(Data!W1418,INDEX(Markov!$Q$6:$Q$17,C1418),INDEX(Markov!$R$6:$R$17,C1418)),0)</f>
        <v/>
      </c>
      <c r="G1418" s="6">
        <f>IF(D1418&lt;IF(G1417=1,INDEX(ChangeFactor!$O$6:$O$17,C1418),INDEX(ChangeFactor!$N$6:$N$17,C1418)),1,0)</f>
        <v/>
      </c>
      <c r="H1418" s="12">
        <f>IF(G1418=1,GAMMA.INV(Data!W1418,INDEX(ChangeFactor!$R$6:$R$17,C1418),INDEX(ChangeFactor!$S$6:$S$17,C1418)),0)</f>
        <v/>
      </c>
      <c r="I1418" s="7">
        <f>NORM.S.INV(Data!X1418)</f>
        <v/>
      </c>
      <c r="J1418" s="7">
        <f>NORM.S.INV(Data!Y1418)</f>
        <v/>
      </c>
      <c r="K1418" s="7">
        <f>NORM.S.INV(Data!Z1418)</f>
        <v/>
      </c>
      <c r="L1418" s="7">
        <f>MAR1!$B$32*L1417+MAR1!$C$32*M1417+MAR1!$D$32*N1417+MAR1!$B$42*I1418+MAR1!$C$42*J1418+MAR1!$D$42*K1418</f>
        <v/>
      </c>
      <c r="M1418" s="7">
        <f>MAR1!$B$33*L1417+MAR1!$C$33*M1417+MAR1!$D$33*N1417+MAR1!$B$43*I1418+MAR1!$C$43*J1418+MAR1!$D$43*K1418</f>
        <v/>
      </c>
      <c r="N1418" s="7">
        <f>MAR1!$B$34*L1417+MAR1!$C$34*M1417+MAR1!$D$34*N1417+MAR1!$B$44*I1418+MAR1!$C$44*J1418+MAR1!$D$44*K1418</f>
        <v/>
      </c>
      <c r="O1418" s="12">
        <f>MAR1!$B$5+MAR1!$C$5*COS(2*PI()*B1418/365)+MAR1!$D$5*SIN(2*PI()*B1418/365)+IF(E1418=1,MAR1!$B$11+MAR1!$D$11*L1418,MAR1!$C$11+MAR1!$E$11*L1418)</f>
        <v/>
      </c>
      <c r="P1418" s="12">
        <f>MAR1!$B$6+MAR1!$C$6*COS(2*PI()*B1418/365)+MAR1!$D$6*SIN(2*PI()*B1418/365)+IF(E1418=1,MAR1!$B$12+MAR1!$D$12*M1418,MAR1!$C$12+MAR1!$E$12*M1418)</f>
        <v/>
      </c>
      <c r="Q1418" s="12">
        <f>MAR1!$B$7+MAR1!$C$7*COS(2*PI()*B1418/365)+MAR1!$D$7*SIN(2*PI()*B1418/365)+IF(E1418=1,MAR1!$B$13+MAR1!$D$13*N1418,MAR1!$C$13+MAR1!$E$13*N1418)</f>
        <v/>
      </c>
      <c r="R1418" s="12">
        <f>MAR1!$B$5+MAR1!$C$5*COS(2*PI()*B1418/365)+MAR1!$D$5*SIN(2*PI()*B1418/365)+INDEX(ChangeFactor!$F$6:$F$17,C1418)+IF(G1418=1,MAR1!$B$11+INDEX(ChangeFactor!$G$6:$G$17,C1418)*MAR1!$D$11*L1418,MAR1!$C$11+INDEX(ChangeFactor!$G$6:$G$17,C1418)*MAR1!$E$11*L1418)</f>
        <v/>
      </c>
    </row>
    <row r="1419">
      <c r="A1419" s="6">
        <f>Data!U1419</f>
        <v/>
      </c>
      <c r="B1419" s="6">
        <f>MOD(A1419-1,365)+1</f>
        <v/>
      </c>
      <c r="C1419" s="6">
        <f>MATCH(B1419,Markov!$C$6:$C$17,1)</f>
        <v/>
      </c>
      <c r="D1419" s="16">
        <f>Data!V1419</f>
        <v/>
      </c>
      <c r="E1419" s="6">
        <f>IF(D1419&lt;IF(E1418=1,INDEX(Markov!$I$6:$I$17,C1419),INDEX(Markov!$H$6:$H$17,C1419)),1,0)</f>
        <v/>
      </c>
      <c r="F1419" s="12">
        <f>IF(E1419=1,GAMMA.INV(Data!W1419,INDEX(Markov!$Q$6:$Q$17,C1419),INDEX(Markov!$R$6:$R$17,C1419)),0)</f>
        <v/>
      </c>
      <c r="G1419" s="6">
        <f>IF(D1419&lt;IF(G1418=1,INDEX(ChangeFactor!$O$6:$O$17,C1419),INDEX(ChangeFactor!$N$6:$N$17,C1419)),1,0)</f>
        <v/>
      </c>
      <c r="H1419" s="12">
        <f>IF(G1419=1,GAMMA.INV(Data!W1419,INDEX(ChangeFactor!$R$6:$R$17,C1419),INDEX(ChangeFactor!$S$6:$S$17,C1419)),0)</f>
        <v/>
      </c>
      <c r="I1419" s="7">
        <f>NORM.S.INV(Data!X1419)</f>
        <v/>
      </c>
      <c r="J1419" s="7">
        <f>NORM.S.INV(Data!Y1419)</f>
        <v/>
      </c>
      <c r="K1419" s="7">
        <f>NORM.S.INV(Data!Z1419)</f>
        <v/>
      </c>
      <c r="L1419" s="7">
        <f>MAR1!$B$32*L1418+MAR1!$C$32*M1418+MAR1!$D$32*N1418+MAR1!$B$42*I1419+MAR1!$C$42*J1419+MAR1!$D$42*K1419</f>
        <v/>
      </c>
      <c r="M1419" s="7">
        <f>MAR1!$B$33*L1418+MAR1!$C$33*M1418+MAR1!$D$33*N1418+MAR1!$B$43*I1419+MAR1!$C$43*J1419+MAR1!$D$43*K1419</f>
        <v/>
      </c>
      <c r="N1419" s="7">
        <f>MAR1!$B$34*L1418+MAR1!$C$34*M1418+MAR1!$D$34*N1418+MAR1!$B$44*I1419+MAR1!$C$44*J1419+MAR1!$D$44*K1419</f>
        <v/>
      </c>
      <c r="O1419" s="12">
        <f>MAR1!$B$5+MAR1!$C$5*COS(2*PI()*B1419/365)+MAR1!$D$5*SIN(2*PI()*B1419/365)+IF(E1419=1,MAR1!$B$11+MAR1!$D$11*L1419,MAR1!$C$11+MAR1!$E$11*L1419)</f>
        <v/>
      </c>
      <c r="P1419" s="12">
        <f>MAR1!$B$6+MAR1!$C$6*COS(2*PI()*B1419/365)+MAR1!$D$6*SIN(2*PI()*B1419/365)+IF(E1419=1,MAR1!$B$12+MAR1!$D$12*M1419,MAR1!$C$12+MAR1!$E$12*M1419)</f>
        <v/>
      </c>
      <c r="Q1419" s="12">
        <f>MAR1!$B$7+MAR1!$C$7*COS(2*PI()*B1419/365)+MAR1!$D$7*SIN(2*PI()*B1419/365)+IF(E1419=1,MAR1!$B$13+MAR1!$D$13*N1419,MAR1!$C$13+MAR1!$E$13*N1419)</f>
        <v/>
      </c>
      <c r="R1419" s="12">
        <f>MAR1!$B$5+MAR1!$C$5*COS(2*PI()*B1419/365)+MAR1!$D$5*SIN(2*PI()*B1419/365)+INDEX(ChangeFactor!$F$6:$F$17,C1419)+IF(G1419=1,MAR1!$B$11+INDEX(ChangeFactor!$G$6:$G$17,C1419)*MAR1!$D$11*L1419,MAR1!$C$11+INDEX(ChangeFactor!$G$6:$G$17,C1419)*MAR1!$E$11*L1419)</f>
        <v/>
      </c>
    </row>
    <row r="1420">
      <c r="A1420" s="6">
        <f>Data!U1420</f>
        <v/>
      </c>
      <c r="B1420" s="6">
        <f>MOD(A1420-1,365)+1</f>
        <v/>
      </c>
      <c r="C1420" s="6">
        <f>MATCH(B1420,Markov!$C$6:$C$17,1)</f>
        <v/>
      </c>
      <c r="D1420" s="16">
        <f>Data!V1420</f>
        <v/>
      </c>
      <c r="E1420" s="6">
        <f>IF(D1420&lt;IF(E1419=1,INDEX(Markov!$I$6:$I$17,C1420),INDEX(Markov!$H$6:$H$17,C1420)),1,0)</f>
        <v/>
      </c>
      <c r="F1420" s="12">
        <f>IF(E1420=1,GAMMA.INV(Data!W1420,INDEX(Markov!$Q$6:$Q$17,C1420),INDEX(Markov!$R$6:$R$17,C1420)),0)</f>
        <v/>
      </c>
      <c r="G1420" s="6">
        <f>IF(D1420&lt;IF(G1419=1,INDEX(ChangeFactor!$O$6:$O$17,C1420),INDEX(ChangeFactor!$N$6:$N$17,C1420)),1,0)</f>
        <v/>
      </c>
      <c r="H1420" s="12">
        <f>IF(G1420=1,GAMMA.INV(Data!W1420,INDEX(ChangeFactor!$R$6:$R$17,C1420),INDEX(ChangeFactor!$S$6:$S$17,C1420)),0)</f>
        <v/>
      </c>
      <c r="I1420" s="7">
        <f>NORM.S.INV(Data!X1420)</f>
        <v/>
      </c>
      <c r="J1420" s="7">
        <f>NORM.S.INV(Data!Y1420)</f>
        <v/>
      </c>
      <c r="K1420" s="7">
        <f>NORM.S.INV(Data!Z1420)</f>
        <v/>
      </c>
      <c r="L1420" s="7">
        <f>MAR1!$B$32*L1419+MAR1!$C$32*M1419+MAR1!$D$32*N1419+MAR1!$B$42*I1420+MAR1!$C$42*J1420+MAR1!$D$42*K1420</f>
        <v/>
      </c>
      <c r="M1420" s="7">
        <f>MAR1!$B$33*L1419+MAR1!$C$33*M1419+MAR1!$D$33*N1419+MAR1!$B$43*I1420+MAR1!$C$43*J1420+MAR1!$D$43*K1420</f>
        <v/>
      </c>
      <c r="N1420" s="7">
        <f>MAR1!$B$34*L1419+MAR1!$C$34*M1419+MAR1!$D$34*N1419+MAR1!$B$44*I1420+MAR1!$C$44*J1420+MAR1!$D$44*K1420</f>
        <v/>
      </c>
      <c r="O1420" s="12">
        <f>MAR1!$B$5+MAR1!$C$5*COS(2*PI()*B1420/365)+MAR1!$D$5*SIN(2*PI()*B1420/365)+IF(E1420=1,MAR1!$B$11+MAR1!$D$11*L1420,MAR1!$C$11+MAR1!$E$11*L1420)</f>
        <v/>
      </c>
      <c r="P1420" s="12">
        <f>MAR1!$B$6+MAR1!$C$6*COS(2*PI()*B1420/365)+MAR1!$D$6*SIN(2*PI()*B1420/365)+IF(E1420=1,MAR1!$B$12+MAR1!$D$12*M1420,MAR1!$C$12+MAR1!$E$12*M1420)</f>
        <v/>
      </c>
      <c r="Q1420" s="12">
        <f>MAR1!$B$7+MAR1!$C$7*COS(2*PI()*B1420/365)+MAR1!$D$7*SIN(2*PI()*B1420/365)+IF(E1420=1,MAR1!$B$13+MAR1!$D$13*N1420,MAR1!$C$13+MAR1!$E$13*N1420)</f>
        <v/>
      </c>
      <c r="R1420" s="12">
        <f>MAR1!$B$5+MAR1!$C$5*COS(2*PI()*B1420/365)+MAR1!$D$5*SIN(2*PI()*B1420/365)+INDEX(ChangeFactor!$F$6:$F$17,C1420)+IF(G1420=1,MAR1!$B$11+INDEX(ChangeFactor!$G$6:$G$17,C1420)*MAR1!$D$11*L1420,MAR1!$C$11+INDEX(ChangeFactor!$G$6:$G$17,C1420)*MAR1!$E$11*L1420)</f>
        <v/>
      </c>
    </row>
    <row r="1421">
      <c r="A1421" s="6">
        <f>Data!U1421</f>
        <v/>
      </c>
      <c r="B1421" s="6">
        <f>MOD(A1421-1,365)+1</f>
        <v/>
      </c>
      <c r="C1421" s="6">
        <f>MATCH(B1421,Markov!$C$6:$C$17,1)</f>
        <v/>
      </c>
      <c r="D1421" s="16">
        <f>Data!V1421</f>
        <v/>
      </c>
      <c r="E1421" s="6">
        <f>IF(D1421&lt;IF(E1420=1,INDEX(Markov!$I$6:$I$17,C1421),INDEX(Markov!$H$6:$H$17,C1421)),1,0)</f>
        <v/>
      </c>
      <c r="F1421" s="12">
        <f>IF(E1421=1,GAMMA.INV(Data!W1421,INDEX(Markov!$Q$6:$Q$17,C1421),INDEX(Markov!$R$6:$R$17,C1421)),0)</f>
        <v/>
      </c>
      <c r="G1421" s="6">
        <f>IF(D1421&lt;IF(G1420=1,INDEX(ChangeFactor!$O$6:$O$17,C1421),INDEX(ChangeFactor!$N$6:$N$17,C1421)),1,0)</f>
        <v/>
      </c>
      <c r="H1421" s="12">
        <f>IF(G1421=1,GAMMA.INV(Data!W1421,INDEX(ChangeFactor!$R$6:$R$17,C1421),INDEX(ChangeFactor!$S$6:$S$17,C1421)),0)</f>
        <v/>
      </c>
      <c r="I1421" s="7">
        <f>NORM.S.INV(Data!X1421)</f>
        <v/>
      </c>
      <c r="J1421" s="7">
        <f>NORM.S.INV(Data!Y1421)</f>
        <v/>
      </c>
      <c r="K1421" s="7">
        <f>NORM.S.INV(Data!Z1421)</f>
        <v/>
      </c>
      <c r="L1421" s="7">
        <f>MAR1!$B$32*L1420+MAR1!$C$32*M1420+MAR1!$D$32*N1420+MAR1!$B$42*I1421+MAR1!$C$42*J1421+MAR1!$D$42*K1421</f>
        <v/>
      </c>
      <c r="M1421" s="7">
        <f>MAR1!$B$33*L1420+MAR1!$C$33*M1420+MAR1!$D$33*N1420+MAR1!$B$43*I1421+MAR1!$C$43*J1421+MAR1!$D$43*K1421</f>
        <v/>
      </c>
      <c r="N1421" s="7">
        <f>MAR1!$B$34*L1420+MAR1!$C$34*M1420+MAR1!$D$34*N1420+MAR1!$B$44*I1421+MAR1!$C$44*J1421+MAR1!$D$44*K1421</f>
        <v/>
      </c>
      <c r="O1421" s="12">
        <f>MAR1!$B$5+MAR1!$C$5*COS(2*PI()*B1421/365)+MAR1!$D$5*SIN(2*PI()*B1421/365)+IF(E1421=1,MAR1!$B$11+MAR1!$D$11*L1421,MAR1!$C$11+MAR1!$E$11*L1421)</f>
        <v/>
      </c>
      <c r="P1421" s="12">
        <f>MAR1!$B$6+MAR1!$C$6*COS(2*PI()*B1421/365)+MAR1!$D$6*SIN(2*PI()*B1421/365)+IF(E1421=1,MAR1!$B$12+MAR1!$D$12*M1421,MAR1!$C$12+MAR1!$E$12*M1421)</f>
        <v/>
      </c>
      <c r="Q1421" s="12">
        <f>MAR1!$B$7+MAR1!$C$7*COS(2*PI()*B1421/365)+MAR1!$D$7*SIN(2*PI()*B1421/365)+IF(E1421=1,MAR1!$B$13+MAR1!$D$13*N1421,MAR1!$C$13+MAR1!$E$13*N1421)</f>
        <v/>
      </c>
      <c r="R1421" s="12">
        <f>MAR1!$B$5+MAR1!$C$5*COS(2*PI()*B1421/365)+MAR1!$D$5*SIN(2*PI()*B1421/365)+INDEX(ChangeFactor!$F$6:$F$17,C1421)+IF(G1421=1,MAR1!$B$11+INDEX(ChangeFactor!$G$6:$G$17,C1421)*MAR1!$D$11*L1421,MAR1!$C$11+INDEX(ChangeFactor!$G$6:$G$17,C1421)*MAR1!$E$11*L1421)</f>
        <v/>
      </c>
    </row>
    <row r="1422">
      <c r="A1422" s="6">
        <f>Data!U1422</f>
        <v/>
      </c>
      <c r="B1422" s="6">
        <f>MOD(A1422-1,365)+1</f>
        <v/>
      </c>
      <c r="C1422" s="6">
        <f>MATCH(B1422,Markov!$C$6:$C$17,1)</f>
        <v/>
      </c>
      <c r="D1422" s="16">
        <f>Data!V1422</f>
        <v/>
      </c>
      <c r="E1422" s="6">
        <f>IF(D1422&lt;IF(E1421=1,INDEX(Markov!$I$6:$I$17,C1422),INDEX(Markov!$H$6:$H$17,C1422)),1,0)</f>
        <v/>
      </c>
      <c r="F1422" s="12">
        <f>IF(E1422=1,GAMMA.INV(Data!W1422,INDEX(Markov!$Q$6:$Q$17,C1422),INDEX(Markov!$R$6:$R$17,C1422)),0)</f>
        <v/>
      </c>
      <c r="G1422" s="6">
        <f>IF(D1422&lt;IF(G1421=1,INDEX(ChangeFactor!$O$6:$O$17,C1422),INDEX(ChangeFactor!$N$6:$N$17,C1422)),1,0)</f>
        <v/>
      </c>
      <c r="H1422" s="12">
        <f>IF(G1422=1,GAMMA.INV(Data!W1422,INDEX(ChangeFactor!$R$6:$R$17,C1422),INDEX(ChangeFactor!$S$6:$S$17,C1422)),0)</f>
        <v/>
      </c>
      <c r="I1422" s="7">
        <f>NORM.S.INV(Data!X1422)</f>
        <v/>
      </c>
      <c r="J1422" s="7">
        <f>NORM.S.INV(Data!Y1422)</f>
        <v/>
      </c>
      <c r="K1422" s="7">
        <f>NORM.S.INV(Data!Z1422)</f>
        <v/>
      </c>
      <c r="L1422" s="7">
        <f>MAR1!$B$32*L1421+MAR1!$C$32*M1421+MAR1!$D$32*N1421+MAR1!$B$42*I1422+MAR1!$C$42*J1422+MAR1!$D$42*K1422</f>
        <v/>
      </c>
      <c r="M1422" s="7">
        <f>MAR1!$B$33*L1421+MAR1!$C$33*M1421+MAR1!$D$33*N1421+MAR1!$B$43*I1422+MAR1!$C$43*J1422+MAR1!$D$43*K1422</f>
        <v/>
      </c>
      <c r="N1422" s="7">
        <f>MAR1!$B$34*L1421+MAR1!$C$34*M1421+MAR1!$D$34*N1421+MAR1!$B$44*I1422+MAR1!$C$44*J1422+MAR1!$D$44*K1422</f>
        <v/>
      </c>
      <c r="O1422" s="12">
        <f>MAR1!$B$5+MAR1!$C$5*COS(2*PI()*B1422/365)+MAR1!$D$5*SIN(2*PI()*B1422/365)+IF(E1422=1,MAR1!$B$11+MAR1!$D$11*L1422,MAR1!$C$11+MAR1!$E$11*L1422)</f>
        <v/>
      </c>
      <c r="P1422" s="12">
        <f>MAR1!$B$6+MAR1!$C$6*COS(2*PI()*B1422/365)+MAR1!$D$6*SIN(2*PI()*B1422/365)+IF(E1422=1,MAR1!$B$12+MAR1!$D$12*M1422,MAR1!$C$12+MAR1!$E$12*M1422)</f>
        <v/>
      </c>
      <c r="Q1422" s="12">
        <f>MAR1!$B$7+MAR1!$C$7*COS(2*PI()*B1422/365)+MAR1!$D$7*SIN(2*PI()*B1422/365)+IF(E1422=1,MAR1!$B$13+MAR1!$D$13*N1422,MAR1!$C$13+MAR1!$E$13*N1422)</f>
        <v/>
      </c>
      <c r="R1422" s="12">
        <f>MAR1!$B$5+MAR1!$C$5*COS(2*PI()*B1422/365)+MAR1!$D$5*SIN(2*PI()*B1422/365)+INDEX(ChangeFactor!$F$6:$F$17,C1422)+IF(G1422=1,MAR1!$B$11+INDEX(ChangeFactor!$G$6:$G$17,C1422)*MAR1!$D$11*L1422,MAR1!$C$11+INDEX(ChangeFactor!$G$6:$G$17,C1422)*MAR1!$E$11*L1422)</f>
        <v/>
      </c>
    </row>
    <row r="1423">
      <c r="A1423" s="6">
        <f>Data!U1423</f>
        <v/>
      </c>
      <c r="B1423" s="6">
        <f>MOD(A1423-1,365)+1</f>
        <v/>
      </c>
      <c r="C1423" s="6">
        <f>MATCH(B1423,Markov!$C$6:$C$17,1)</f>
        <v/>
      </c>
      <c r="D1423" s="16">
        <f>Data!V1423</f>
        <v/>
      </c>
      <c r="E1423" s="6">
        <f>IF(D1423&lt;IF(E1422=1,INDEX(Markov!$I$6:$I$17,C1423),INDEX(Markov!$H$6:$H$17,C1423)),1,0)</f>
        <v/>
      </c>
      <c r="F1423" s="12">
        <f>IF(E1423=1,GAMMA.INV(Data!W1423,INDEX(Markov!$Q$6:$Q$17,C1423),INDEX(Markov!$R$6:$R$17,C1423)),0)</f>
        <v/>
      </c>
      <c r="G1423" s="6">
        <f>IF(D1423&lt;IF(G1422=1,INDEX(ChangeFactor!$O$6:$O$17,C1423),INDEX(ChangeFactor!$N$6:$N$17,C1423)),1,0)</f>
        <v/>
      </c>
      <c r="H1423" s="12">
        <f>IF(G1423=1,GAMMA.INV(Data!W1423,INDEX(ChangeFactor!$R$6:$R$17,C1423),INDEX(ChangeFactor!$S$6:$S$17,C1423)),0)</f>
        <v/>
      </c>
      <c r="I1423" s="7">
        <f>NORM.S.INV(Data!X1423)</f>
        <v/>
      </c>
      <c r="J1423" s="7">
        <f>NORM.S.INV(Data!Y1423)</f>
        <v/>
      </c>
      <c r="K1423" s="7">
        <f>NORM.S.INV(Data!Z1423)</f>
        <v/>
      </c>
      <c r="L1423" s="7">
        <f>MAR1!$B$32*L1422+MAR1!$C$32*M1422+MAR1!$D$32*N1422+MAR1!$B$42*I1423+MAR1!$C$42*J1423+MAR1!$D$42*K1423</f>
        <v/>
      </c>
      <c r="M1423" s="7">
        <f>MAR1!$B$33*L1422+MAR1!$C$33*M1422+MAR1!$D$33*N1422+MAR1!$B$43*I1423+MAR1!$C$43*J1423+MAR1!$D$43*K1423</f>
        <v/>
      </c>
      <c r="N1423" s="7">
        <f>MAR1!$B$34*L1422+MAR1!$C$34*M1422+MAR1!$D$34*N1422+MAR1!$B$44*I1423+MAR1!$C$44*J1423+MAR1!$D$44*K1423</f>
        <v/>
      </c>
      <c r="O1423" s="12">
        <f>MAR1!$B$5+MAR1!$C$5*COS(2*PI()*B1423/365)+MAR1!$D$5*SIN(2*PI()*B1423/365)+IF(E1423=1,MAR1!$B$11+MAR1!$D$11*L1423,MAR1!$C$11+MAR1!$E$11*L1423)</f>
        <v/>
      </c>
      <c r="P1423" s="12">
        <f>MAR1!$B$6+MAR1!$C$6*COS(2*PI()*B1423/365)+MAR1!$D$6*SIN(2*PI()*B1423/365)+IF(E1423=1,MAR1!$B$12+MAR1!$D$12*M1423,MAR1!$C$12+MAR1!$E$12*M1423)</f>
        <v/>
      </c>
      <c r="Q1423" s="12">
        <f>MAR1!$B$7+MAR1!$C$7*COS(2*PI()*B1423/365)+MAR1!$D$7*SIN(2*PI()*B1423/365)+IF(E1423=1,MAR1!$B$13+MAR1!$D$13*N1423,MAR1!$C$13+MAR1!$E$13*N1423)</f>
        <v/>
      </c>
      <c r="R1423" s="12">
        <f>MAR1!$B$5+MAR1!$C$5*COS(2*PI()*B1423/365)+MAR1!$D$5*SIN(2*PI()*B1423/365)+INDEX(ChangeFactor!$F$6:$F$17,C1423)+IF(G1423=1,MAR1!$B$11+INDEX(ChangeFactor!$G$6:$G$17,C1423)*MAR1!$D$11*L1423,MAR1!$C$11+INDEX(ChangeFactor!$G$6:$G$17,C1423)*MAR1!$E$11*L1423)</f>
        <v/>
      </c>
    </row>
    <row r="1424">
      <c r="A1424" s="6">
        <f>Data!U1424</f>
        <v/>
      </c>
      <c r="B1424" s="6">
        <f>MOD(A1424-1,365)+1</f>
        <v/>
      </c>
      <c r="C1424" s="6">
        <f>MATCH(B1424,Markov!$C$6:$C$17,1)</f>
        <v/>
      </c>
      <c r="D1424" s="16">
        <f>Data!V1424</f>
        <v/>
      </c>
      <c r="E1424" s="6">
        <f>IF(D1424&lt;IF(E1423=1,INDEX(Markov!$I$6:$I$17,C1424),INDEX(Markov!$H$6:$H$17,C1424)),1,0)</f>
        <v/>
      </c>
      <c r="F1424" s="12">
        <f>IF(E1424=1,GAMMA.INV(Data!W1424,INDEX(Markov!$Q$6:$Q$17,C1424),INDEX(Markov!$R$6:$R$17,C1424)),0)</f>
        <v/>
      </c>
      <c r="G1424" s="6">
        <f>IF(D1424&lt;IF(G1423=1,INDEX(ChangeFactor!$O$6:$O$17,C1424),INDEX(ChangeFactor!$N$6:$N$17,C1424)),1,0)</f>
        <v/>
      </c>
      <c r="H1424" s="12">
        <f>IF(G1424=1,GAMMA.INV(Data!W1424,INDEX(ChangeFactor!$R$6:$R$17,C1424),INDEX(ChangeFactor!$S$6:$S$17,C1424)),0)</f>
        <v/>
      </c>
      <c r="I1424" s="7">
        <f>NORM.S.INV(Data!X1424)</f>
        <v/>
      </c>
      <c r="J1424" s="7">
        <f>NORM.S.INV(Data!Y1424)</f>
        <v/>
      </c>
      <c r="K1424" s="7">
        <f>NORM.S.INV(Data!Z1424)</f>
        <v/>
      </c>
      <c r="L1424" s="7">
        <f>MAR1!$B$32*L1423+MAR1!$C$32*M1423+MAR1!$D$32*N1423+MAR1!$B$42*I1424+MAR1!$C$42*J1424+MAR1!$D$42*K1424</f>
        <v/>
      </c>
      <c r="M1424" s="7">
        <f>MAR1!$B$33*L1423+MAR1!$C$33*M1423+MAR1!$D$33*N1423+MAR1!$B$43*I1424+MAR1!$C$43*J1424+MAR1!$D$43*K1424</f>
        <v/>
      </c>
      <c r="N1424" s="7">
        <f>MAR1!$B$34*L1423+MAR1!$C$34*M1423+MAR1!$D$34*N1423+MAR1!$B$44*I1424+MAR1!$C$44*J1424+MAR1!$D$44*K1424</f>
        <v/>
      </c>
      <c r="O1424" s="12">
        <f>MAR1!$B$5+MAR1!$C$5*COS(2*PI()*B1424/365)+MAR1!$D$5*SIN(2*PI()*B1424/365)+IF(E1424=1,MAR1!$B$11+MAR1!$D$11*L1424,MAR1!$C$11+MAR1!$E$11*L1424)</f>
        <v/>
      </c>
      <c r="P1424" s="12">
        <f>MAR1!$B$6+MAR1!$C$6*COS(2*PI()*B1424/365)+MAR1!$D$6*SIN(2*PI()*B1424/365)+IF(E1424=1,MAR1!$B$12+MAR1!$D$12*M1424,MAR1!$C$12+MAR1!$E$12*M1424)</f>
        <v/>
      </c>
      <c r="Q1424" s="12">
        <f>MAR1!$B$7+MAR1!$C$7*COS(2*PI()*B1424/365)+MAR1!$D$7*SIN(2*PI()*B1424/365)+IF(E1424=1,MAR1!$B$13+MAR1!$D$13*N1424,MAR1!$C$13+MAR1!$E$13*N1424)</f>
        <v/>
      </c>
      <c r="R1424" s="12">
        <f>MAR1!$B$5+MAR1!$C$5*COS(2*PI()*B1424/365)+MAR1!$D$5*SIN(2*PI()*B1424/365)+INDEX(ChangeFactor!$F$6:$F$17,C1424)+IF(G1424=1,MAR1!$B$11+INDEX(ChangeFactor!$G$6:$G$17,C1424)*MAR1!$D$11*L1424,MAR1!$C$11+INDEX(ChangeFactor!$G$6:$G$17,C1424)*MAR1!$E$11*L1424)</f>
        <v/>
      </c>
    </row>
    <row r="1425">
      <c r="A1425" s="6">
        <f>Data!U1425</f>
        <v/>
      </c>
      <c r="B1425" s="6">
        <f>MOD(A1425-1,365)+1</f>
        <v/>
      </c>
      <c r="C1425" s="6">
        <f>MATCH(B1425,Markov!$C$6:$C$17,1)</f>
        <v/>
      </c>
      <c r="D1425" s="16">
        <f>Data!V1425</f>
        <v/>
      </c>
      <c r="E1425" s="6">
        <f>IF(D1425&lt;IF(E1424=1,INDEX(Markov!$I$6:$I$17,C1425),INDEX(Markov!$H$6:$H$17,C1425)),1,0)</f>
        <v/>
      </c>
      <c r="F1425" s="12">
        <f>IF(E1425=1,GAMMA.INV(Data!W1425,INDEX(Markov!$Q$6:$Q$17,C1425),INDEX(Markov!$R$6:$R$17,C1425)),0)</f>
        <v/>
      </c>
      <c r="G1425" s="6">
        <f>IF(D1425&lt;IF(G1424=1,INDEX(ChangeFactor!$O$6:$O$17,C1425),INDEX(ChangeFactor!$N$6:$N$17,C1425)),1,0)</f>
        <v/>
      </c>
      <c r="H1425" s="12">
        <f>IF(G1425=1,GAMMA.INV(Data!W1425,INDEX(ChangeFactor!$R$6:$R$17,C1425),INDEX(ChangeFactor!$S$6:$S$17,C1425)),0)</f>
        <v/>
      </c>
      <c r="I1425" s="7">
        <f>NORM.S.INV(Data!X1425)</f>
        <v/>
      </c>
      <c r="J1425" s="7">
        <f>NORM.S.INV(Data!Y1425)</f>
        <v/>
      </c>
      <c r="K1425" s="7">
        <f>NORM.S.INV(Data!Z1425)</f>
        <v/>
      </c>
      <c r="L1425" s="7">
        <f>MAR1!$B$32*L1424+MAR1!$C$32*M1424+MAR1!$D$32*N1424+MAR1!$B$42*I1425+MAR1!$C$42*J1425+MAR1!$D$42*K1425</f>
        <v/>
      </c>
      <c r="M1425" s="7">
        <f>MAR1!$B$33*L1424+MAR1!$C$33*M1424+MAR1!$D$33*N1424+MAR1!$B$43*I1425+MAR1!$C$43*J1425+MAR1!$D$43*K1425</f>
        <v/>
      </c>
      <c r="N1425" s="7">
        <f>MAR1!$B$34*L1424+MAR1!$C$34*M1424+MAR1!$D$34*N1424+MAR1!$B$44*I1425+MAR1!$C$44*J1425+MAR1!$D$44*K1425</f>
        <v/>
      </c>
      <c r="O1425" s="12">
        <f>MAR1!$B$5+MAR1!$C$5*COS(2*PI()*B1425/365)+MAR1!$D$5*SIN(2*PI()*B1425/365)+IF(E1425=1,MAR1!$B$11+MAR1!$D$11*L1425,MAR1!$C$11+MAR1!$E$11*L1425)</f>
        <v/>
      </c>
      <c r="P1425" s="12">
        <f>MAR1!$B$6+MAR1!$C$6*COS(2*PI()*B1425/365)+MAR1!$D$6*SIN(2*PI()*B1425/365)+IF(E1425=1,MAR1!$B$12+MAR1!$D$12*M1425,MAR1!$C$12+MAR1!$E$12*M1425)</f>
        <v/>
      </c>
      <c r="Q1425" s="12">
        <f>MAR1!$B$7+MAR1!$C$7*COS(2*PI()*B1425/365)+MAR1!$D$7*SIN(2*PI()*B1425/365)+IF(E1425=1,MAR1!$B$13+MAR1!$D$13*N1425,MAR1!$C$13+MAR1!$E$13*N1425)</f>
        <v/>
      </c>
      <c r="R1425" s="12">
        <f>MAR1!$B$5+MAR1!$C$5*COS(2*PI()*B1425/365)+MAR1!$D$5*SIN(2*PI()*B1425/365)+INDEX(ChangeFactor!$F$6:$F$17,C1425)+IF(G1425=1,MAR1!$B$11+INDEX(ChangeFactor!$G$6:$G$17,C1425)*MAR1!$D$11*L1425,MAR1!$C$11+INDEX(ChangeFactor!$G$6:$G$17,C1425)*MAR1!$E$11*L1425)</f>
        <v/>
      </c>
    </row>
    <row r="1426">
      <c r="A1426" s="6">
        <f>Data!U1426</f>
        <v/>
      </c>
      <c r="B1426" s="6">
        <f>MOD(A1426-1,365)+1</f>
        <v/>
      </c>
      <c r="C1426" s="6">
        <f>MATCH(B1426,Markov!$C$6:$C$17,1)</f>
        <v/>
      </c>
      <c r="D1426" s="16">
        <f>Data!V1426</f>
        <v/>
      </c>
      <c r="E1426" s="6">
        <f>IF(D1426&lt;IF(E1425=1,INDEX(Markov!$I$6:$I$17,C1426),INDEX(Markov!$H$6:$H$17,C1426)),1,0)</f>
        <v/>
      </c>
      <c r="F1426" s="12">
        <f>IF(E1426=1,GAMMA.INV(Data!W1426,INDEX(Markov!$Q$6:$Q$17,C1426),INDEX(Markov!$R$6:$R$17,C1426)),0)</f>
        <v/>
      </c>
      <c r="G1426" s="6">
        <f>IF(D1426&lt;IF(G1425=1,INDEX(ChangeFactor!$O$6:$O$17,C1426),INDEX(ChangeFactor!$N$6:$N$17,C1426)),1,0)</f>
        <v/>
      </c>
      <c r="H1426" s="12">
        <f>IF(G1426=1,GAMMA.INV(Data!W1426,INDEX(ChangeFactor!$R$6:$R$17,C1426),INDEX(ChangeFactor!$S$6:$S$17,C1426)),0)</f>
        <v/>
      </c>
      <c r="I1426" s="7">
        <f>NORM.S.INV(Data!X1426)</f>
        <v/>
      </c>
      <c r="J1426" s="7">
        <f>NORM.S.INV(Data!Y1426)</f>
        <v/>
      </c>
      <c r="K1426" s="7">
        <f>NORM.S.INV(Data!Z1426)</f>
        <v/>
      </c>
      <c r="L1426" s="7">
        <f>MAR1!$B$32*L1425+MAR1!$C$32*M1425+MAR1!$D$32*N1425+MAR1!$B$42*I1426+MAR1!$C$42*J1426+MAR1!$D$42*K1426</f>
        <v/>
      </c>
      <c r="M1426" s="7">
        <f>MAR1!$B$33*L1425+MAR1!$C$33*M1425+MAR1!$D$33*N1425+MAR1!$B$43*I1426+MAR1!$C$43*J1426+MAR1!$D$43*K1426</f>
        <v/>
      </c>
      <c r="N1426" s="7">
        <f>MAR1!$B$34*L1425+MAR1!$C$34*M1425+MAR1!$D$34*N1425+MAR1!$B$44*I1426+MAR1!$C$44*J1426+MAR1!$D$44*K1426</f>
        <v/>
      </c>
      <c r="O1426" s="12">
        <f>MAR1!$B$5+MAR1!$C$5*COS(2*PI()*B1426/365)+MAR1!$D$5*SIN(2*PI()*B1426/365)+IF(E1426=1,MAR1!$B$11+MAR1!$D$11*L1426,MAR1!$C$11+MAR1!$E$11*L1426)</f>
        <v/>
      </c>
      <c r="P1426" s="12">
        <f>MAR1!$B$6+MAR1!$C$6*COS(2*PI()*B1426/365)+MAR1!$D$6*SIN(2*PI()*B1426/365)+IF(E1426=1,MAR1!$B$12+MAR1!$D$12*M1426,MAR1!$C$12+MAR1!$E$12*M1426)</f>
        <v/>
      </c>
      <c r="Q1426" s="12">
        <f>MAR1!$B$7+MAR1!$C$7*COS(2*PI()*B1426/365)+MAR1!$D$7*SIN(2*PI()*B1426/365)+IF(E1426=1,MAR1!$B$13+MAR1!$D$13*N1426,MAR1!$C$13+MAR1!$E$13*N1426)</f>
        <v/>
      </c>
      <c r="R1426" s="12">
        <f>MAR1!$B$5+MAR1!$C$5*COS(2*PI()*B1426/365)+MAR1!$D$5*SIN(2*PI()*B1426/365)+INDEX(ChangeFactor!$F$6:$F$17,C1426)+IF(G1426=1,MAR1!$B$11+INDEX(ChangeFactor!$G$6:$G$17,C1426)*MAR1!$D$11*L1426,MAR1!$C$11+INDEX(ChangeFactor!$G$6:$G$17,C1426)*MAR1!$E$11*L1426)</f>
        <v/>
      </c>
    </row>
    <row r="1427">
      <c r="A1427" s="6">
        <f>Data!U1427</f>
        <v/>
      </c>
      <c r="B1427" s="6">
        <f>MOD(A1427-1,365)+1</f>
        <v/>
      </c>
      <c r="C1427" s="6">
        <f>MATCH(B1427,Markov!$C$6:$C$17,1)</f>
        <v/>
      </c>
      <c r="D1427" s="16">
        <f>Data!V1427</f>
        <v/>
      </c>
      <c r="E1427" s="6">
        <f>IF(D1427&lt;IF(E1426=1,INDEX(Markov!$I$6:$I$17,C1427),INDEX(Markov!$H$6:$H$17,C1427)),1,0)</f>
        <v/>
      </c>
      <c r="F1427" s="12">
        <f>IF(E1427=1,GAMMA.INV(Data!W1427,INDEX(Markov!$Q$6:$Q$17,C1427),INDEX(Markov!$R$6:$R$17,C1427)),0)</f>
        <v/>
      </c>
      <c r="G1427" s="6">
        <f>IF(D1427&lt;IF(G1426=1,INDEX(ChangeFactor!$O$6:$O$17,C1427),INDEX(ChangeFactor!$N$6:$N$17,C1427)),1,0)</f>
        <v/>
      </c>
      <c r="H1427" s="12">
        <f>IF(G1427=1,GAMMA.INV(Data!W1427,INDEX(ChangeFactor!$R$6:$R$17,C1427),INDEX(ChangeFactor!$S$6:$S$17,C1427)),0)</f>
        <v/>
      </c>
      <c r="I1427" s="7">
        <f>NORM.S.INV(Data!X1427)</f>
        <v/>
      </c>
      <c r="J1427" s="7">
        <f>NORM.S.INV(Data!Y1427)</f>
        <v/>
      </c>
      <c r="K1427" s="7">
        <f>NORM.S.INV(Data!Z1427)</f>
        <v/>
      </c>
      <c r="L1427" s="7">
        <f>MAR1!$B$32*L1426+MAR1!$C$32*M1426+MAR1!$D$32*N1426+MAR1!$B$42*I1427+MAR1!$C$42*J1427+MAR1!$D$42*K1427</f>
        <v/>
      </c>
      <c r="M1427" s="7">
        <f>MAR1!$B$33*L1426+MAR1!$C$33*M1426+MAR1!$D$33*N1426+MAR1!$B$43*I1427+MAR1!$C$43*J1427+MAR1!$D$43*K1427</f>
        <v/>
      </c>
      <c r="N1427" s="7">
        <f>MAR1!$B$34*L1426+MAR1!$C$34*M1426+MAR1!$D$34*N1426+MAR1!$B$44*I1427+MAR1!$C$44*J1427+MAR1!$D$44*K1427</f>
        <v/>
      </c>
      <c r="O1427" s="12">
        <f>MAR1!$B$5+MAR1!$C$5*COS(2*PI()*B1427/365)+MAR1!$D$5*SIN(2*PI()*B1427/365)+IF(E1427=1,MAR1!$B$11+MAR1!$D$11*L1427,MAR1!$C$11+MAR1!$E$11*L1427)</f>
        <v/>
      </c>
      <c r="P1427" s="12">
        <f>MAR1!$B$6+MAR1!$C$6*COS(2*PI()*B1427/365)+MAR1!$D$6*SIN(2*PI()*B1427/365)+IF(E1427=1,MAR1!$B$12+MAR1!$D$12*M1427,MAR1!$C$12+MAR1!$E$12*M1427)</f>
        <v/>
      </c>
      <c r="Q1427" s="12">
        <f>MAR1!$B$7+MAR1!$C$7*COS(2*PI()*B1427/365)+MAR1!$D$7*SIN(2*PI()*B1427/365)+IF(E1427=1,MAR1!$B$13+MAR1!$D$13*N1427,MAR1!$C$13+MAR1!$E$13*N1427)</f>
        <v/>
      </c>
      <c r="R1427" s="12">
        <f>MAR1!$B$5+MAR1!$C$5*COS(2*PI()*B1427/365)+MAR1!$D$5*SIN(2*PI()*B1427/365)+INDEX(ChangeFactor!$F$6:$F$17,C1427)+IF(G1427=1,MAR1!$B$11+INDEX(ChangeFactor!$G$6:$G$17,C1427)*MAR1!$D$11*L1427,MAR1!$C$11+INDEX(ChangeFactor!$G$6:$G$17,C1427)*MAR1!$E$11*L1427)</f>
        <v/>
      </c>
    </row>
    <row r="1428">
      <c r="A1428" s="6">
        <f>Data!U1428</f>
        <v/>
      </c>
      <c r="B1428" s="6">
        <f>MOD(A1428-1,365)+1</f>
        <v/>
      </c>
      <c r="C1428" s="6">
        <f>MATCH(B1428,Markov!$C$6:$C$17,1)</f>
        <v/>
      </c>
      <c r="D1428" s="16">
        <f>Data!V1428</f>
        <v/>
      </c>
      <c r="E1428" s="6">
        <f>IF(D1428&lt;IF(E1427=1,INDEX(Markov!$I$6:$I$17,C1428),INDEX(Markov!$H$6:$H$17,C1428)),1,0)</f>
        <v/>
      </c>
      <c r="F1428" s="12">
        <f>IF(E1428=1,GAMMA.INV(Data!W1428,INDEX(Markov!$Q$6:$Q$17,C1428),INDEX(Markov!$R$6:$R$17,C1428)),0)</f>
        <v/>
      </c>
      <c r="G1428" s="6">
        <f>IF(D1428&lt;IF(G1427=1,INDEX(ChangeFactor!$O$6:$O$17,C1428),INDEX(ChangeFactor!$N$6:$N$17,C1428)),1,0)</f>
        <v/>
      </c>
      <c r="H1428" s="12">
        <f>IF(G1428=1,GAMMA.INV(Data!W1428,INDEX(ChangeFactor!$R$6:$R$17,C1428),INDEX(ChangeFactor!$S$6:$S$17,C1428)),0)</f>
        <v/>
      </c>
      <c r="I1428" s="7">
        <f>NORM.S.INV(Data!X1428)</f>
        <v/>
      </c>
      <c r="J1428" s="7">
        <f>NORM.S.INV(Data!Y1428)</f>
        <v/>
      </c>
      <c r="K1428" s="7">
        <f>NORM.S.INV(Data!Z1428)</f>
        <v/>
      </c>
      <c r="L1428" s="7">
        <f>MAR1!$B$32*L1427+MAR1!$C$32*M1427+MAR1!$D$32*N1427+MAR1!$B$42*I1428+MAR1!$C$42*J1428+MAR1!$D$42*K1428</f>
        <v/>
      </c>
      <c r="M1428" s="7">
        <f>MAR1!$B$33*L1427+MAR1!$C$33*M1427+MAR1!$D$33*N1427+MAR1!$B$43*I1428+MAR1!$C$43*J1428+MAR1!$D$43*K1428</f>
        <v/>
      </c>
      <c r="N1428" s="7">
        <f>MAR1!$B$34*L1427+MAR1!$C$34*M1427+MAR1!$D$34*N1427+MAR1!$B$44*I1428+MAR1!$C$44*J1428+MAR1!$D$44*K1428</f>
        <v/>
      </c>
      <c r="O1428" s="12">
        <f>MAR1!$B$5+MAR1!$C$5*COS(2*PI()*B1428/365)+MAR1!$D$5*SIN(2*PI()*B1428/365)+IF(E1428=1,MAR1!$B$11+MAR1!$D$11*L1428,MAR1!$C$11+MAR1!$E$11*L1428)</f>
        <v/>
      </c>
      <c r="P1428" s="12">
        <f>MAR1!$B$6+MAR1!$C$6*COS(2*PI()*B1428/365)+MAR1!$D$6*SIN(2*PI()*B1428/365)+IF(E1428=1,MAR1!$B$12+MAR1!$D$12*M1428,MAR1!$C$12+MAR1!$E$12*M1428)</f>
        <v/>
      </c>
      <c r="Q1428" s="12">
        <f>MAR1!$B$7+MAR1!$C$7*COS(2*PI()*B1428/365)+MAR1!$D$7*SIN(2*PI()*B1428/365)+IF(E1428=1,MAR1!$B$13+MAR1!$D$13*N1428,MAR1!$C$13+MAR1!$E$13*N1428)</f>
        <v/>
      </c>
      <c r="R1428" s="12">
        <f>MAR1!$B$5+MAR1!$C$5*COS(2*PI()*B1428/365)+MAR1!$D$5*SIN(2*PI()*B1428/365)+INDEX(ChangeFactor!$F$6:$F$17,C1428)+IF(G1428=1,MAR1!$B$11+INDEX(ChangeFactor!$G$6:$G$17,C1428)*MAR1!$D$11*L1428,MAR1!$C$11+INDEX(ChangeFactor!$G$6:$G$17,C1428)*MAR1!$E$11*L1428)</f>
        <v/>
      </c>
    </row>
    <row r="1429">
      <c r="A1429" s="6">
        <f>Data!U1429</f>
        <v/>
      </c>
      <c r="B1429" s="6">
        <f>MOD(A1429-1,365)+1</f>
        <v/>
      </c>
      <c r="C1429" s="6">
        <f>MATCH(B1429,Markov!$C$6:$C$17,1)</f>
        <v/>
      </c>
      <c r="D1429" s="16">
        <f>Data!V1429</f>
        <v/>
      </c>
      <c r="E1429" s="6">
        <f>IF(D1429&lt;IF(E1428=1,INDEX(Markov!$I$6:$I$17,C1429),INDEX(Markov!$H$6:$H$17,C1429)),1,0)</f>
        <v/>
      </c>
      <c r="F1429" s="12">
        <f>IF(E1429=1,GAMMA.INV(Data!W1429,INDEX(Markov!$Q$6:$Q$17,C1429),INDEX(Markov!$R$6:$R$17,C1429)),0)</f>
        <v/>
      </c>
      <c r="G1429" s="6">
        <f>IF(D1429&lt;IF(G1428=1,INDEX(ChangeFactor!$O$6:$O$17,C1429),INDEX(ChangeFactor!$N$6:$N$17,C1429)),1,0)</f>
        <v/>
      </c>
      <c r="H1429" s="12">
        <f>IF(G1429=1,GAMMA.INV(Data!W1429,INDEX(ChangeFactor!$R$6:$R$17,C1429),INDEX(ChangeFactor!$S$6:$S$17,C1429)),0)</f>
        <v/>
      </c>
      <c r="I1429" s="7">
        <f>NORM.S.INV(Data!X1429)</f>
        <v/>
      </c>
      <c r="J1429" s="7">
        <f>NORM.S.INV(Data!Y1429)</f>
        <v/>
      </c>
      <c r="K1429" s="7">
        <f>NORM.S.INV(Data!Z1429)</f>
        <v/>
      </c>
      <c r="L1429" s="7">
        <f>MAR1!$B$32*L1428+MAR1!$C$32*M1428+MAR1!$D$32*N1428+MAR1!$B$42*I1429+MAR1!$C$42*J1429+MAR1!$D$42*K1429</f>
        <v/>
      </c>
      <c r="M1429" s="7">
        <f>MAR1!$B$33*L1428+MAR1!$C$33*M1428+MAR1!$D$33*N1428+MAR1!$B$43*I1429+MAR1!$C$43*J1429+MAR1!$D$43*K1429</f>
        <v/>
      </c>
      <c r="N1429" s="7">
        <f>MAR1!$B$34*L1428+MAR1!$C$34*M1428+MAR1!$D$34*N1428+MAR1!$B$44*I1429+MAR1!$C$44*J1429+MAR1!$D$44*K1429</f>
        <v/>
      </c>
      <c r="O1429" s="12">
        <f>MAR1!$B$5+MAR1!$C$5*COS(2*PI()*B1429/365)+MAR1!$D$5*SIN(2*PI()*B1429/365)+IF(E1429=1,MAR1!$B$11+MAR1!$D$11*L1429,MAR1!$C$11+MAR1!$E$11*L1429)</f>
        <v/>
      </c>
      <c r="P1429" s="12">
        <f>MAR1!$B$6+MAR1!$C$6*COS(2*PI()*B1429/365)+MAR1!$D$6*SIN(2*PI()*B1429/365)+IF(E1429=1,MAR1!$B$12+MAR1!$D$12*M1429,MAR1!$C$12+MAR1!$E$12*M1429)</f>
        <v/>
      </c>
      <c r="Q1429" s="12">
        <f>MAR1!$B$7+MAR1!$C$7*COS(2*PI()*B1429/365)+MAR1!$D$7*SIN(2*PI()*B1429/365)+IF(E1429=1,MAR1!$B$13+MAR1!$D$13*N1429,MAR1!$C$13+MAR1!$E$13*N1429)</f>
        <v/>
      </c>
      <c r="R1429" s="12">
        <f>MAR1!$B$5+MAR1!$C$5*COS(2*PI()*B1429/365)+MAR1!$D$5*SIN(2*PI()*B1429/365)+INDEX(ChangeFactor!$F$6:$F$17,C1429)+IF(G1429=1,MAR1!$B$11+INDEX(ChangeFactor!$G$6:$G$17,C1429)*MAR1!$D$11*L1429,MAR1!$C$11+INDEX(ChangeFactor!$G$6:$G$17,C1429)*MAR1!$E$11*L1429)</f>
        <v/>
      </c>
    </row>
    <row r="1430">
      <c r="A1430" s="6">
        <f>Data!U1430</f>
        <v/>
      </c>
      <c r="B1430" s="6">
        <f>MOD(A1430-1,365)+1</f>
        <v/>
      </c>
      <c r="C1430" s="6">
        <f>MATCH(B1430,Markov!$C$6:$C$17,1)</f>
        <v/>
      </c>
      <c r="D1430" s="16">
        <f>Data!V1430</f>
        <v/>
      </c>
      <c r="E1430" s="6">
        <f>IF(D1430&lt;IF(E1429=1,INDEX(Markov!$I$6:$I$17,C1430),INDEX(Markov!$H$6:$H$17,C1430)),1,0)</f>
        <v/>
      </c>
      <c r="F1430" s="12">
        <f>IF(E1430=1,GAMMA.INV(Data!W1430,INDEX(Markov!$Q$6:$Q$17,C1430),INDEX(Markov!$R$6:$R$17,C1430)),0)</f>
        <v/>
      </c>
      <c r="G1430" s="6">
        <f>IF(D1430&lt;IF(G1429=1,INDEX(ChangeFactor!$O$6:$O$17,C1430),INDEX(ChangeFactor!$N$6:$N$17,C1430)),1,0)</f>
        <v/>
      </c>
      <c r="H1430" s="12">
        <f>IF(G1430=1,GAMMA.INV(Data!W1430,INDEX(ChangeFactor!$R$6:$R$17,C1430),INDEX(ChangeFactor!$S$6:$S$17,C1430)),0)</f>
        <v/>
      </c>
      <c r="I1430" s="7">
        <f>NORM.S.INV(Data!X1430)</f>
        <v/>
      </c>
      <c r="J1430" s="7">
        <f>NORM.S.INV(Data!Y1430)</f>
        <v/>
      </c>
      <c r="K1430" s="7">
        <f>NORM.S.INV(Data!Z1430)</f>
        <v/>
      </c>
      <c r="L1430" s="7">
        <f>MAR1!$B$32*L1429+MAR1!$C$32*M1429+MAR1!$D$32*N1429+MAR1!$B$42*I1430+MAR1!$C$42*J1430+MAR1!$D$42*K1430</f>
        <v/>
      </c>
      <c r="M1430" s="7">
        <f>MAR1!$B$33*L1429+MAR1!$C$33*M1429+MAR1!$D$33*N1429+MAR1!$B$43*I1430+MAR1!$C$43*J1430+MAR1!$D$43*K1430</f>
        <v/>
      </c>
      <c r="N1430" s="7">
        <f>MAR1!$B$34*L1429+MAR1!$C$34*M1429+MAR1!$D$34*N1429+MAR1!$B$44*I1430+MAR1!$C$44*J1430+MAR1!$D$44*K1430</f>
        <v/>
      </c>
      <c r="O1430" s="12">
        <f>MAR1!$B$5+MAR1!$C$5*COS(2*PI()*B1430/365)+MAR1!$D$5*SIN(2*PI()*B1430/365)+IF(E1430=1,MAR1!$B$11+MAR1!$D$11*L1430,MAR1!$C$11+MAR1!$E$11*L1430)</f>
        <v/>
      </c>
      <c r="P1430" s="12">
        <f>MAR1!$B$6+MAR1!$C$6*COS(2*PI()*B1430/365)+MAR1!$D$6*SIN(2*PI()*B1430/365)+IF(E1430=1,MAR1!$B$12+MAR1!$D$12*M1430,MAR1!$C$12+MAR1!$E$12*M1430)</f>
        <v/>
      </c>
      <c r="Q1430" s="12">
        <f>MAR1!$B$7+MAR1!$C$7*COS(2*PI()*B1430/365)+MAR1!$D$7*SIN(2*PI()*B1430/365)+IF(E1430=1,MAR1!$B$13+MAR1!$D$13*N1430,MAR1!$C$13+MAR1!$E$13*N1430)</f>
        <v/>
      </c>
      <c r="R1430" s="12">
        <f>MAR1!$B$5+MAR1!$C$5*COS(2*PI()*B1430/365)+MAR1!$D$5*SIN(2*PI()*B1430/365)+INDEX(ChangeFactor!$F$6:$F$17,C1430)+IF(G1430=1,MAR1!$B$11+INDEX(ChangeFactor!$G$6:$G$17,C1430)*MAR1!$D$11*L1430,MAR1!$C$11+INDEX(ChangeFactor!$G$6:$G$17,C1430)*MAR1!$E$11*L1430)</f>
        <v/>
      </c>
    </row>
    <row r="1431">
      <c r="A1431" s="6">
        <f>Data!U1431</f>
        <v/>
      </c>
      <c r="B1431" s="6">
        <f>MOD(A1431-1,365)+1</f>
        <v/>
      </c>
      <c r="C1431" s="6">
        <f>MATCH(B1431,Markov!$C$6:$C$17,1)</f>
        <v/>
      </c>
      <c r="D1431" s="16">
        <f>Data!V1431</f>
        <v/>
      </c>
      <c r="E1431" s="6">
        <f>IF(D1431&lt;IF(E1430=1,INDEX(Markov!$I$6:$I$17,C1431),INDEX(Markov!$H$6:$H$17,C1431)),1,0)</f>
        <v/>
      </c>
      <c r="F1431" s="12">
        <f>IF(E1431=1,GAMMA.INV(Data!W1431,INDEX(Markov!$Q$6:$Q$17,C1431),INDEX(Markov!$R$6:$R$17,C1431)),0)</f>
        <v/>
      </c>
      <c r="G1431" s="6">
        <f>IF(D1431&lt;IF(G1430=1,INDEX(ChangeFactor!$O$6:$O$17,C1431),INDEX(ChangeFactor!$N$6:$N$17,C1431)),1,0)</f>
        <v/>
      </c>
      <c r="H1431" s="12">
        <f>IF(G1431=1,GAMMA.INV(Data!W1431,INDEX(ChangeFactor!$R$6:$R$17,C1431),INDEX(ChangeFactor!$S$6:$S$17,C1431)),0)</f>
        <v/>
      </c>
      <c r="I1431" s="7">
        <f>NORM.S.INV(Data!X1431)</f>
        <v/>
      </c>
      <c r="J1431" s="7">
        <f>NORM.S.INV(Data!Y1431)</f>
        <v/>
      </c>
      <c r="K1431" s="7">
        <f>NORM.S.INV(Data!Z1431)</f>
        <v/>
      </c>
      <c r="L1431" s="7">
        <f>MAR1!$B$32*L1430+MAR1!$C$32*M1430+MAR1!$D$32*N1430+MAR1!$B$42*I1431+MAR1!$C$42*J1431+MAR1!$D$42*K1431</f>
        <v/>
      </c>
      <c r="M1431" s="7">
        <f>MAR1!$B$33*L1430+MAR1!$C$33*M1430+MAR1!$D$33*N1430+MAR1!$B$43*I1431+MAR1!$C$43*J1431+MAR1!$D$43*K1431</f>
        <v/>
      </c>
      <c r="N1431" s="7">
        <f>MAR1!$B$34*L1430+MAR1!$C$34*M1430+MAR1!$D$34*N1430+MAR1!$B$44*I1431+MAR1!$C$44*J1431+MAR1!$D$44*K1431</f>
        <v/>
      </c>
      <c r="O1431" s="12">
        <f>MAR1!$B$5+MAR1!$C$5*COS(2*PI()*B1431/365)+MAR1!$D$5*SIN(2*PI()*B1431/365)+IF(E1431=1,MAR1!$B$11+MAR1!$D$11*L1431,MAR1!$C$11+MAR1!$E$11*L1431)</f>
        <v/>
      </c>
      <c r="P1431" s="12">
        <f>MAR1!$B$6+MAR1!$C$6*COS(2*PI()*B1431/365)+MAR1!$D$6*SIN(2*PI()*B1431/365)+IF(E1431=1,MAR1!$B$12+MAR1!$D$12*M1431,MAR1!$C$12+MAR1!$E$12*M1431)</f>
        <v/>
      </c>
      <c r="Q1431" s="12">
        <f>MAR1!$B$7+MAR1!$C$7*COS(2*PI()*B1431/365)+MAR1!$D$7*SIN(2*PI()*B1431/365)+IF(E1431=1,MAR1!$B$13+MAR1!$D$13*N1431,MAR1!$C$13+MAR1!$E$13*N1431)</f>
        <v/>
      </c>
      <c r="R1431" s="12">
        <f>MAR1!$B$5+MAR1!$C$5*COS(2*PI()*B1431/365)+MAR1!$D$5*SIN(2*PI()*B1431/365)+INDEX(ChangeFactor!$F$6:$F$17,C1431)+IF(G1431=1,MAR1!$B$11+INDEX(ChangeFactor!$G$6:$G$17,C1431)*MAR1!$D$11*L1431,MAR1!$C$11+INDEX(ChangeFactor!$G$6:$G$17,C1431)*MAR1!$E$11*L1431)</f>
        <v/>
      </c>
    </row>
    <row r="1432">
      <c r="A1432" s="6">
        <f>Data!U1432</f>
        <v/>
      </c>
      <c r="B1432" s="6">
        <f>MOD(A1432-1,365)+1</f>
        <v/>
      </c>
      <c r="C1432" s="6">
        <f>MATCH(B1432,Markov!$C$6:$C$17,1)</f>
        <v/>
      </c>
      <c r="D1432" s="16">
        <f>Data!V1432</f>
        <v/>
      </c>
      <c r="E1432" s="6">
        <f>IF(D1432&lt;IF(E1431=1,INDEX(Markov!$I$6:$I$17,C1432),INDEX(Markov!$H$6:$H$17,C1432)),1,0)</f>
        <v/>
      </c>
      <c r="F1432" s="12">
        <f>IF(E1432=1,GAMMA.INV(Data!W1432,INDEX(Markov!$Q$6:$Q$17,C1432),INDEX(Markov!$R$6:$R$17,C1432)),0)</f>
        <v/>
      </c>
      <c r="G1432" s="6">
        <f>IF(D1432&lt;IF(G1431=1,INDEX(ChangeFactor!$O$6:$O$17,C1432),INDEX(ChangeFactor!$N$6:$N$17,C1432)),1,0)</f>
        <v/>
      </c>
      <c r="H1432" s="12">
        <f>IF(G1432=1,GAMMA.INV(Data!W1432,INDEX(ChangeFactor!$R$6:$R$17,C1432),INDEX(ChangeFactor!$S$6:$S$17,C1432)),0)</f>
        <v/>
      </c>
      <c r="I1432" s="7">
        <f>NORM.S.INV(Data!X1432)</f>
        <v/>
      </c>
      <c r="J1432" s="7">
        <f>NORM.S.INV(Data!Y1432)</f>
        <v/>
      </c>
      <c r="K1432" s="7">
        <f>NORM.S.INV(Data!Z1432)</f>
        <v/>
      </c>
      <c r="L1432" s="7">
        <f>MAR1!$B$32*L1431+MAR1!$C$32*M1431+MAR1!$D$32*N1431+MAR1!$B$42*I1432+MAR1!$C$42*J1432+MAR1!$D$42*K1432</f>
        <v/>
      </c>
      <c r="M1432" s="7">
        <f>MAR1!$B$33*L1431+MAR1!$C$33*M1431+MAR1!$D$33*N1431+MAR1!$B$43*I1432+MAR1!$C$43*J1432+MAR1!$D$43*K1432</f>
        <v/>
      </c>
      <c r="N1432" s="7">
        <f>MAR1!$B$34*L1431+MAR1!$C$34*M1431+MAR1!$D$34*N1431+MAR1!$B$44*I1432+MAR1!$C$44*J1432+MAR1!$D$44*K1432</f>
        <v/>
      </c>
      <c r="O1432" s="12">
        <f>MAR1!$B$5+MAR1!$C$5*COS(2*PI()*B1432/365)+MAR1!$D$5*SIN(2*PI()*B1432/365)+IF(E1432=1,MAR1!$B$11+MAR1!$D$11*L1432,MAR1!$C$11+MAR1!$E$11*L1432)</f>
        <v/>
      </c>
      <c r="P1432" s="12">
        <f>MAR1!$B$6+MAR1!$C$6*COS(2*PI()*B1432/365)+MAR1!$D$6*SIN(2*PI()*B1432/365)+IF(E1432=1,MAR1!$B$12+MAR1!$D$12*M1432,MAR1!$C$12+MAR1!$E$12*M1432)</f>
        <v/>
      </c>
      <c r="Q1432" s="12">
        <f>MAR1!$B$7+MAR1!$C$7*COS(2*PI()*B1432/365)+MAR1!$D$7*SIN(2*PI()*B1432/365)+IF(E1432=1,MAR1!$B$13+MAR1!$D$13*N1432,MAR1!$C$13+MAR1!$E$13*N1432)</f>
        <v/>
      </c>
      <c r="R1432" s="12">
        <f>MAR1!$B$5+MAR1!$C$5*COS(2*PI()*B1432/365)+MAR1!$D$5*SIN(2*PI()*B1432/365)+INDEX(ChangeFactor!$F$6:$F$17,C1432)+IF(G1432=1,MAR1!$B$11+INDEX(ChangeFactor!$G$6:$G$17,C1432)*MAR1!$D$11*L1432,MAR1!$C$11+INDEX(ChangeFactor!$G$6:$G$17,C1432)*MAR1!$E$11*L1432)</f>
        <v/>
      </c>
    </row>
    <row r="1433">
      <c r="A1433" s="6">
        <f>Data!U1433</f>
        <v/>
      </c>
      <c r="B1433" s="6">
        <f>MOD(A1433-1,365)+1</f>
        <v/>
      </c>
      <c r="C1433" s="6">
        <f>MATCH(B1433,Markov!$C$6:$C$17,1)</f>
        <v/>
      </c>
      <c r="D1433" s="16">
        <f>Data!V1433</f>
        <v/>
      </c>
      <c r="E1433" s="6">
        <f>IF(D1433&lt;IF(E1432=1,INDEX(Markov!$I$6:$I$17,C1433),INDEX(Markov!$H$6:$H$17,C1433)),1,0)</f>
        <v/>
      </c>
      <c r="F1433" s="12">
        <f>IF(E1433=1,GAMMA.INV(Data!W1433,INDEX(Markov!$Q$6:$Q$17,C1433),INDEX(Markov!$R$6:$R$17,C1433)),0)</f>
        <v/>
      </c>
      <c r="G1433" s="6">
        <f>IF(D1433&lt;IF(G1432=1,INDEX(ChangeFactor!$O$6:$O$17,C1433),INDEX(ChangeFactor!$N$6:$N$17,C1433)),1,0)</f>
        <v/>
      </c>
      <c r="H1433" s="12">
        <f>IF(G1433=1,GAMMA.INV(Data!W1433,INDEX(ChangeFactor!$R$6:$R$17,C1433),INDEX(ChangeFactor!$S$6:$S$17,C1433)),0)</f>
        <v/>
      </c>
      <c r="I1433" s="7">
        <f>NORM.S.INV(Data!X1433)</f>
        <v/>
      </c>
      <c r="J1433" s="7">
        <f>NORM.S.INV(Data!Y1433)</f>
        <v/>
      </c>
      <c r="K1433" s="7">
        <f>NORM.S.INV(Data!Z1433)</f>
        <v/>
      </c>
      <c r="L1433" s="7">
        <f>MAR1!$B$32*L1432+MAR1!$C$32*M1432+MAR1!$D$32*N1432+MAR1!$B$42*I1433+MAR1!$C$42*J1433+MAR1!$D$42*K1433</f>
        <v/>
      </c>
      <c r="M1433" s="7">
        <f>MAR1!$B$33*L1432+MAR1!$C$33*M1432+MAR1!$D$33*N1432+MAR1!$B$43*I1433+MAR1!$C$43*J1433+MAR1!$D$43*K1433</f>
        <v/>
      </c>
      <c r="N1433" s="7">
        <f>MAR1!$B$34*L1432+MAR1!$C$34*M1432+MAR1!$D$34*N1432+MAR1!$B$44*I1433+MAR1!$C$44*J1433+MAR1!$D$44*K1433</f>
        <v/>
      </c>
      <c r="O1433" s="12">
        <f>MAR1!$B$5+MAR1!$C$5*COS(2*PI()*B1433/365)+MAR1!$D$5*SIN(2*PI()*B1433/365)+IF(E1433=1,MAR1!$B$11+MAR1!$D$11*L1433,MAR1!$C$11+MAR1!$E$11*L1433)</f>
        <v/>
      </c>
      <c r="P1433" s="12">
        <f>MAR1!$B$6+MAR1!$C$6*COS(2*PI()*B1433/365)+MAR1!$D$6*SIN(2*PI()*B1433/365)+IF(E1433=1,MAR1!$B$12+MAR1!$D$12*M1433,MAR1!$C$12+MAR1!$E$12*M1433)</f>
        <v/>
      </c>
      <c r="Q1433" s="12">
        <f>MAR1!$B$7+MAR1!$C$7*COS(2*PI()*B1433/365)+MAR1!$D$7*SIN(2*PI()*B1433/365)+IF(E1433=1,MAR1!$B$13+MAR1!$D$13*N1433,MAR1!$C$13+MAR1!$E$13*N1433)</f>
        <v/>
      </c>
      <c r="R1433" s="12">
        <f>MAR1!$B$5+MAR1!$C$5*COS(2*PI()*B1433/365)+MAR1!$D$5*SIN(2*PI()*B1433/365)+INDEX(ChangeFactor!$F$6:$F$17,C1433)+IF(G1433=1,MAR1!$B$11+INDEX(ChangeFactor!$G$6:$G$17,C1433)*MAR1!$D$11*L1433,MAR1!$C$11+INDEX(ChangeFactor!$G$6:$G$17,C1433)*MAR1!$E$11*L1433)</f>
        <v/>
      </c>
    </row>
    <row r="1434">
      <c r="A1434" s="6">
        <f>Data!U1434</f>
        <v/>
      </c>
      <c r="B1434" s="6">
        <f>MOD(A1434-1,365)+1</f>
        <v/>
      </c>
      <c r="C1434" s="6">
        <f>MATCH(B1434,Markov!$C$6:$C$17,1)</f>
        <v/>
      </c>
      <c r="D1434" s="16">
        <f>Data!V1434</f>
        <v/>
      </c>
      <c r="E1434" s="6">
        <f>IF(D1434&lt;IF(E1433=1,INDEX(Markov!$I$6:$I$17,C1434),INDEX(Markov!$H$6:$H$17,C1434)),1,0)</f>
        <v/>
      </c>
      <c r="F1434" s="12">
        <f>IF(E1434=1,GAMMA.INV(Data!W1434,INDEX(Markov!$Q$6:$Q$17,C1434),INDEX(Markov!$R$6:$R$17,C1434)),0)</f>
        <v/>
      </c>
      <c r="G1434" s="6">
        <f>IF(D1434&lt;IF(G1433=1,INDEX(ChangeFactor!$O$6:$O$17,C1434),INDEX(ChangeFactor!$N$6:$N$17,C1434)),1,0)</f>
        <v/>
      </c>
      <c r="H1434" s="12">
        <f>IF(G1434=1,GAMMA.INV(Data!W1434,INDEX(ChangeFactor!$R$6:$R$17,C1434),INDEX(ChangeFactor!$S$6:$S$17,C1434)),0)</f>
        <v/>
      </c>
      <c r="I1434" s="7">
        <f>NORM.S.INV(Data!X1434)</f>
        <v/>
      </c>
      <c r="J1434" s="7">
        <f>NORM.S.INV(Data!Y1434)</f>
        <v/>
      </c>
      <c r="K1434" s="7">
        <f>NORM.S.INV(Data!Z1434)</f>
        <v/>
      </c>
      <c r="L1434" s="7">
        <f>MAR1!$B$32*L1433+MAR1!$C$32*M1433+MAR1!$D$32*N1433+MAR1!$B$42*I1434+MAR1!$C$42*J1434+MAR1!$D$42*K1434</f>
        <v/>
      </c>
      <c r="M1434" s="7">
        <f>MAR1!$B$33*L1433+MAR1!$C$33*M1433+MAR1!$D$33*N1433+MAR1!$B$43*I1434+MAR1!$C$43*J1434+MAR1!$D$43*K1434</f>
        <v/>
      </c>
      <c r="N1434" s="7">
        <f>MAR1!$B$34*L1433+MAR1!$C$34*M1433+MAR1!$D$34*N1433+MAR1!$B$44*I1434+MAR1!$C$44*J1434+MAR1!$D$44*K1434</f>
        <v/>
      </c>
      <c r="O1434" s="12">
        <f>MAR1!$B$5+MAR1!$C$5*COS(2*PI()*B1434/365)+MAR1!$D$5*SIN(2*PI()*B1434/365)+IF(E1434=1,MAR1!$B$11+MAR1!$D$11*L1434,MAR1!$C$11+MAR1!$E$11*L1434)</f>
        <v/>
      </c>
      <c r="P1434" s="12">
        <f>MAR1!$B$6+MAR1!$C$6*COS(2*PI()*B1434/365)+MAR1!$D$6*SIN(2*PI()*B1434/365)+IF(E1434=1,MAR1!$B$12+MAR1!$D$12*M1434,MAR1!$C$12+MAR1!$E$12*M1434)</f>
        <v/>
      </c>
      <c r="Q1434" s="12">
        <f>MAR1!$B$7+MAR1!$C$7*COS(2*PI()*B1434/365)+MAR1!$D$7*SIN(2*PI()*B1434/365)+IF(E1434=1,MAR1!$B$13+MAR1!$D$13*N1434,MAR1!$C$13+MAR1!$E$13*N1434)</f>
        <v/>
      </c>
      <c r="R1434" s="12">
        <f>MAR1!$B$5+MAR1!$C$5*COS(2*PI()*B1434/365)+MAR1!$D$5*SIN(2*PI()*B1434/365)+INDEX(ChangeFactor!$F$6:$F$17,C1434)+IF(G1434=1,MAR1!$B$11+INDEX(ChangeFactor!$G$6:$G$17,C1434)*MAR1!$D$11*L1434,MAR1!$C$11+INDEX(ChangeFactor!$G$6:$G$17,C1434)*MAR1!$E$11*L1434)</f>
        <v/>
      </c>
    </row>
    <row r="1435">
      <c r="A1435" s="6">
        <f>Data!U1435</f>
        <v/>
      </c>
      <c r="B1435" s="6">
        <f>MOD(A1435-1,365)+1</f>
        <v/>
      </c>
      <c r="C1435" s="6">
        <f>MATCH(B1435,Markov!$C$6:$C$17,1)</f>
        <v/>
      </c>
      <c r="D1435" s="16">
        <f>Data!V1435</f>
        <v/>
      </c>
      <c r="E1435" s="6">
        <f>IF(D1435&lt;IF(E1434=1,INDEX(Markov!$I$6:$I$17,C1435),INDEX(Markov!$H$6:$H$17,C1435)),1,0)</f>
        <v/>
      </c>
      <c r="F1435" s="12">
        <f>IF(E1435=1,GAMMA.INV(Data!W1435,INDEX(Markov!$Q$6:$Q$17,C1435),INDEX(Markov!$R$6:$R$17,C1435)),0)</f>
        <v/>
      </c>
      <c r="G1435" s="6">
        <f>IF(D1435&lt;IF(G1434=1,INDEX(ChangeFactor!$O$6:$O$17,C1435),INDEX(ChangeFactor!$N$6:$N$17,C1435)),1,0)</f>
        <v/>
      </c>
      <c r="H1435" s="12">
        <f>IF(G1435=1,GAMMA.INV(Data!W1435,INDEX(ChangeFactor!$R$6:$R$17,C1435),INDEX(ChangeFactor!$S$6:$S$17,C1435)),0)</f>
        <v/>
      </c>
      <c r="I1435" s="7">
        <f>NORM.S.INV(Data!X1435)</f>
        <v/>
      </c>
      <c r="J1435" s="7">
        <f>NORM.S.INV(Data!Y1435)</f>
        <v/>
      </c>
      <c r="K1435" s="7">
        <f>NORM.S.INV(Data!Z1435)</f>
        <v/>
      </c>
      <c r="L1435" s="7">
        <f>MAR1!$B$32*L1434+MAR1!$C$32*M1434+MAR1!$D$32*N1434+MAR1!$B$42*I1435+MAR1!$C$42*J1435+MAR1!$D$42*K1435</f>
        <v/>
      </c>
      <c r="M1435" s="7">
        <f>MAR1!$B$33*L1434+MAR1!$C$33*M1434+MAR1!$D$33*N1434+MAR1!$B$43*I1435+MAR1!$C$43*J1435+MAR1!$D$43*K1435</f>
        <v/>
      </c>
      <c r="N1435" s="7">
        <f>MAR1!$B$34*L1434+MAR1!$C$34*M1434+MAR1!$D$34*N1434+MAR1!$B$44*I1435+MAR1!$C$44*J1435+MAR1!$D$44*K1435</f>
        <v/>
      </c>
      <c r="O1435" s="12">
        <f>MAR1!$B$5+MAR1!$C$5*COS(2*PI()*B1435/365)+MAR1!$D$5*SIN(2*PI()*B1435/365)+IF(E1435=1,MAR1!$B$11+MAR1!$D$11*L1435,MAR1!$C$11+MAR1!$E$11*L1435)</f>
        <v/>
      </c>
      <c r="P1435" s="12">
        <f>MAR1!$B$6+MAR1!$C$6*COS(2*PI()*B1435/365)+MAR1!$D$6*SIN(2*PI()*B1435/365)+IF(E1435=1,MAR1!$B$12+MAR1!$D$12*M1435,MAR1!$C$12+MAR1!$E$12*M1435)</f>
        <v/>
      </c>
      <c r="Q1435" s="12">
        <f>MAR1!$B$7+MAR1!$C$7*COS(2*PI()*B1435/365)+MAR1!$D$7*SIN(2*PI()*B1435/365)+IF(E1435=1,MAR1!$B$13+MAR1!$D$13*N1435,MAR1!$C$13+MAR1!$E$13*N1435)</f>
        <v/>
      </c>
      <c r="R1435" s="12">
        <f>MAR1!$B$5+MAR1!$C$5*COS(2*PI()*B1435/365)+MAR1!$D$5*SIN(2*PI()*B1435/365)+INDEX(ChangeFactor!$F$6:$F$17,C1435)+IF(G1435=1,MAR1!$B$11+INDEX(ChangeFactor!$G$6:$G$17,C1435)*MAR1!$D$11*L1435,MAR1!$C$11+INDEX(ChangeFactor!$G$6:$G$17,C1435)*MAR1!$E$11*L1435)</f>
        <v/>
      </c>
    </row>
    <row r="1436">
      <c r="A1436" s="6">
        <f>Data!U1436</f>
        <v/>
      </c>
      <c r="B1436" s="6">
        <f>MOD(A1436-1,365)+1</f>
        <v/>
      </c>
      <c r="C1436" s="6">
        <f>MATCH(B1436,Markov!$C$6:$C$17,1)</f>
        <v/>
      </c>
      <c r="D1436" s="16">
        <f>Data!V1436</f>
        <v/>
      </c>
      <c r="E1436" s="6">
        <f>IF(D1436&lt;IF(E1435=1,INDEX(Markov!$I$6:$I$17,C1436),INDEX(Markov!$H$6:$H$17,C1436)),1,0)</f>
        <v/>
      </c>
      <c r="F1436" s="12">
        <f>IF(E1436=1,GAMMA.INV(Data!W1436,INDEX(Markov!$Q$6:$Q$17,C1436),INDEX(Markov!$R$6:$R$17,C1436)),0)</f>
        <v/>
      </c>
      <c r="G1436" s="6">
        <f>IF(D1436&lt;IF(G1435=1,INDEX(ChangeFactor!$O$6:$O$17,C1436),INDEX(ChangeFactor!$N$6:$N$17,C1436)),1,0)</f>
        <v/>
      </c>
      <c r="H1436" s="12">
        <f>IF(G1436=1,GAMMA.INV(Data!W1436,INDEX(ChangeFactor!$R$6:$R$17,C1436),INDEX(ChangeFactor!$S$6:$S$17,C1436)),0)</f>
        <v/>
      </c>
      <c r="I1436" s="7">
        <f>NORM.S.INV(Data!X1436)</f>
        <v/>
      </c>
      <c r="J1436" s="7">
        <f>NORM.S.INV(Data!Y1436)</f>
        <v/>
      </c>
      <c r="K1436" s="7">
        <f>NORM.S.INV(Data!Z1436)</f>
        <v/>
      </c>
      <c r="L1436" s="7">
        <f>MAR1!$B$32*L1435+MAR1!$C$32*M1435+MAR1!$D$32*N1435+MAR1!$B$42*I1436+MAR1!$C$42*J1436+MAR1!$D$42*K1436</f>
        <v/>
      </c>
      <c r="M1436" s="7">
        <f>MAR1!$B$33*L1435+MAR1!$C$33*M1435+MAR1!$D$33*N1435+MAR1!$B$43*I1436+MAR1!$C$43*J1436+MAR1!$D$43*K1436</f>
        <v/>
      </c>
      <c r="N1436" s="7">
        <f>MAR1!$B$34*L1435+MAR1!$C$34*M1435+MAR1!$D$34*N1435+MAR1!$B$44*I1436+MAR1!$C$44*J1436+MAR1!$D$44*K1436</f>
        <v/>
      </c>
      <c r="O1436" s="12">
        <f>MAR1!$B$5+MAR1!$C$5*COS(2*PI()*B1436/365)+MAR1!$D$5*SIN(2*PI()*B1436/365)+IF(E1436=1,MAR1!$B$11+MAR1!$D$11*L1436,MAR1!$C$11+MAR1!$E$11*L1436)</f>
        <v/>
      </c>
      <c r="P1436" s="12">
        <f>MAR1!$B$6+MAR1!$C$6*COS(2*PI()*B1436/365)+MAR1!$D$6*SIN(2*PI()*B1436/365)+IF(E1436=1,MAR1!$B$12+MAR1!$D$12*M1436,MAR1!$C$12+MAR1!$E$12*M1436)</f>
        <v/>
      </c>
      <c r="Q1436" s="12">
        <f>MAR1!$B$7+MAR1!$C$7*COS(2*PI()*B1436/365)+MAR1!$D$7*SIN(2*PI()*B1436/365)+IF(E1436=1,MAR1!$B$13+MAR1!$D$13*N1436,MAR1!$C$13+MAR1!$E$13*N1436)</f>
        <v/>
      </c>
      <c r="R1436" s="12">
        <f>MAR1!$B$5+MAR1!$C$5*COS(2*PI()*B1436/365)+MAR1!$D$5*SIN(2*PI()*B1436/365)+INDEX(ChangeFactor!$F$6:$F$17,C1436)+IF(G1436=1,MAR1!$B$11+INDEX(ChangeFactor!$G$6:$G$17,C1436)*MAR1!$D$11*L1436,MAR1!$C$11+INDEX(ChangeFactor!$G$6:$G$17,C1436)*MAR1!$E$11*L1436)</f>
        <v/>
      </c>
    </row>
    <row r="1437">
      <c r="A1437" s="6">
        <f>Data!U1437</f>
        <v/>
      </c>
      <c r="B1437" s="6">
        <f>MOD(A1437-1,365)+1</f>
        <v/>
      </c>
      <c r="C1437" s="6">
        <f>MATCH(B1437,Markov!$C$6:$C$17,1)</f>
        <v/>
      </c>
      <c r="D1437" s="16">
        <f>Data!V1437</f>
        <v/>
      </c>
      <c r="E1437" s="6">
        <f>IF(D1437&lt;IF(E1436=1,INDEX(Markov!$I$6:$I$17,C1437),INDEX(Markov!$H$6:$H$17,C1437)),1,0)</f>
        <v/>
      </c>
      <c r="F1437" s="12">
        <f>IF(E1437=1,GAMMA.INV(Data!W1437,INDEX(Markov!$Q$6:$Q$17,C1437),INDEX(Markov!$R$6:$R$17,C1437)),0)</f>
        <v/>
      </c>
      <c r="G1437" s="6">
        <f>IF(D1437&lt;IF(G1436=1,INDEX(ChangeFactor!$O$6:$O$17,C1437),INDEX(ChangeFactor!$N$6:$N$17,C1437)),1,0)</f>
        <v/>
      </c>
      <c r="H1437" s="12">
        <f>IF(G1437=1,GAMMA.INV(Data!W1437,INDEX(ChangeFactor!$R$6:$R$17,C1437),INDEX(ChangeFactor!$S$6:$S$17,C1437)),0)</f>
        <v/>
      </c>
      <c r="I1437" s="7">
        <f>NORM.S.INV(Data!X1437)</f>
        <v/>
      </c>
      <c r="J1437" s="7">
        <f>NORM.S.INV(Data!Y1437)</f>
        <v/>
      </c>
      <c r="K1437" s="7">
        <f>NORM.S.INV(Data!Z1437)</f>
        <v/>
      </c>
      <c r="L1437" s="7">
        <f>MAR1!$B$32*L1436+MAR1!$C$32*M1436+MAR1!$D$32*N1436+MAR1!$B$42*I1437+MAR1!$C$42*J1437+MAR1!$D$42*K1437</f>
        <v/>
      </c>
      <c r="M1437" s="7">
        <f>MAR1!$B$33*L1436+MAR1!$C$33*M1436+MAR1!$D$33*N1436+MAR1!$B$43*I1437+MAR1!$C$43*J1437+MAR1!$D$43*K1437</f>
        <v/>
      </c>
      <c r="N1437" s="7">
        <f>MAR1!$B$34*L1436+MAR1!$C$34*M1436+MAR1!$D$34*N1436+MAR1!$B$44*I1437+MAR1!$C$44*J1437+MAR1!$D$44*K1437</f>
        <v/>
      </c>
      <c r="O1437" s="12">
        <f>MAR1!$B$5+MAR1!$C$5*COS(2*PI()*B1437/365)+MAR1!$D$5*SIN(2*PI()*B1437/365)+IF(E1437=1,MAR1!$B$11+MAR1!$D$11*L1437,MAR1!$C$11+MAR1!$E$11*L1437)</f>
        <v/>
      </c>
      <c r="P1437" s="12">
        <f>MAR1!$B$6+MAR1!$C$6*COS(2*PI()*B1437/365)+MAR1!$D$6*SIN(2*PI()*B1437/365)+IF(E1437=1,MAR1!$B$12+MAR1!$D$12*M1437,MAR1!$C$12+MAR1!$E$12*M1437)</f>
        <v/>
      </c>
      <c r="Q1437" s="12">
        <f>MAR1!$B$7+MAR1!$C$7*COS(2*PI()*B1437/365)+MAR1!$D$7*SIN(2*PI()*B1437/365)+IF(E1437=1,MAR1!$B$13+MAR1!$D$13*N1437,MAR1!$C$13+MAR1!$E$13*N1437)</f>
        <v/>
      </c>
      <c r="R1437" s="12">
        <f>MAR1!$B$5+MAR1!$C$5*COS(2*PI()*B1437/365)+MAR1!$D$5*SIN(2*PI()*B1437/365)+INDEX(ChangeFactor!$F$6:$F$17,C1437)+IF(G1437=1,MAR1!$B$11+INDEX(ChangeFactor!$G$6:$G$17,C1437)*MAR1!$D$11*L1437,MAR1!$C$11+INDEX(ChangeFactor!$G$6:$G$17,C1437)*MAR1!$E$11*L1437)</f>
        <v/>
      </c>
    </row>
    <row r="1438">
      <c r="A1438" s="6">
        <f>Data!U1438</f>
        <v/>
      </c>
      <c r="B1438" s="6">
        <f>MOD(A1438-1,365)+1</f>
        <v/>
      </c>
      <c r="C1438" s="6">
        <f>MATCH(B1438,Markov!$C$6:$C$17,1)</f>
        <v/>
      </c>
      <c r="D1438" s="16">
        <f>Data!V1438</f>
        <v/>
      </c>
      <c r="E1438" s="6">
        <f>IF(D1438&lt;IF(E1437=1,INDEX(Markov!$I$6:$I$17,C1438),INDEX(Markov!$H$6:$H$17,C1438)),1,0)</f>
        <v/>
      </c>
      <c r="F1438" s="12">
        <f>IF(E1438=1,GAMMA.INV(Data!W1438,INDEX(Markov!$Q$6:$Q$17,C1438),INDEX(Markov!$R$6:$R$17,C1438)),0)</f>
        <v/>
      </c>
      <c r="G1438" s="6">
        <f>IF(D1438&lt;IF(G1437=1,INDEX(ChangeFactor!$O$6:$O$17,C1438),INDEX(ChangeFactor!$N$6:$N$17,C1438)),1,0)</f>
        <v/>
      </c>
      <c r="H1438" s="12">
        <f>IF(G1438=1,GAMMA.INV(Data!W1438,INDEX(ChangeFactor!$R$6:$R$17,C1438),INDEX(ChangeFactor!$S$6:$S$17,C1438)),0)</f>
        <v/>
      </c>
      <c r="I1438" s="7">
        <f>NORM.S.INV(Data!X1438)</f>
        <v/>
      </c>
      <c r="J1438" s="7">
        <f>NORM.S.INV(Data!Y1438)</f>
        <v/>
      </c>
      <c r="K1438" s="7">
        <f>NORM.S.INV(Data!Z1438)</f>
        <v/>
      </c>
      <c r="L1438" s="7">
        <f>MAR1!$B$32*L1437+MAR1!$C$32*M1437+MAR1!$D$32*N1437+MAR1!$B$42*I1438+MAR1!$C$42*J1438+MAR1!$D$42*K1438</f>
        <v/>
      </c>
      <c r="M1438" s="7">
        <f>MAR1!$B$33*L1437+MAR1!$C$33*M1437+MAR1!$D$33*N1437+MAR1!$B$43*I1438+MAR1!$C$43*J1438+MAR1!$D$43*K1438</f>
        <v/>
      </c>
      <c r="N1438" s="7">
        <f>MAR1!$B$34*L1437+MAR1!$C$34*M1437+MAR1!$D$34*N1437+MAR1!$B$44*I1438+MAR1!$C$44*J1438+MAR1!$D$44*K1438</f>
        <v/>
      </c>
      <c r="O1438" s="12">
        <f>MAR1!$B$5+MAR1!$C$5*COS(2*PI()*B1438/365)+MAR1!$D$5*SIN(2*PI()*B1438/365)+IF(E1438=1,MAR1!$B$11+MAR1!$D$11*L1438,MAR1!$C$11+MAR1!$E$11*L1438)</f>
        <v/>
      </c>
      <c r="P1438" s="12">
        <f>MAR1!$B$6+MAR1!$C$6*COS(2*PI()*B1438/365)+MAR1!$D$6*SIN(2*PI()*B1438/365)+IF(E1438=1,MAR1!$B$12+MAR1!$D$12*M1438,MAR1!$C$12+MAR1!$E$12*M1438)</f>
        <v/>
      </c>
      <c r="Q1438" s="12">
        <f>MAR1!$B$7+MAR1!$C$7*COS(2*PI()*B1438/365)+MAR1!$D$7*SIN(2*PI()*B1438/365)+IF(E1438=1,MAR1!$B$13+MAR1!$D$13*N1438,MAR1!$C$13+MAR1!$E$13*N1438)</f>
        <v/>
      </c>
      <c r="R1438" s="12">
        <f>MAR1!$B$5+MAR1!$C$5*COS(2*PI()*B1438/365)+MAR1!$D$5*SIN(2*PI()*B1438/365)+INDEX(ChangeFactor!$F$6:$F$17,C1438)+IF(G1438=1,MAR1!$B$11+INDEX(ChangeFactor!$G$6:$G$17,C1438)*MAR1!$D$11*L1438,MAR1!$C$11+INDEX(ChangeFactor!$G$6:$G$17,C1438)*MAR1!$E$11*L1438)</f>
        <v/>
      </c>
    </row>
    <row r="1439">
      <c r="A1439" s="6">
        <f>Data!U1439</f>
        <v/>
      </c>
      <c r="B1439" s="6">
        <f>MOD(A1439-1,365)+1</f>
        <v/>
      </c>
      <c r="C1439" s="6">
        <f>MATCH(B1439,Markov!$C$6:$C$17,1)</f>
        <v/>
      </c>
      <c r="D1439" s="16">
        <f>Data!V1439</f>
        <v/>
      </c>
      <c r="E1439" s="6">
        <f>IF(D1439&lt;IF(E1438=1,INDEX(Markov!$I$6:$I$17,C1439),INDEX(Markov!$H$6:$H$17,C1439)),1,0)</f>
        <v/>
      </c>
      <c r="F1439" s="12">
        <f>IF(E1439=1,GAMMA.INV(Data!W1439,INDEX(Markov!$Q$6:$Q$17,C1439),INDEX(Markov!$R$6:$R$17,C1439)),0)</f>
        <v/>
      </c>
      <c r="G1439" s="6">
        <f>IF(D1439&lt;IF(G1438=1,INDEX(ChangeFactor!$O$6:$O$17,C1439),INDEX(ChangeFactor!$N$6:$N$17,C1439)),1,0)</f>
        <v/>
      </c>
      <c r="H1439" s="12">
        <f>IF(G1439=1,GAMMA.INV(Data!W1439,INDEX(ChangeFactor!$R$6:$R$17,C1439),INDEX(ChangeFactor!$S$6:$S$17,C1439)),0)</f>
        <v/>
      </c>
      <c r="I1439" s="7">
        <f>NORM.S.INV(Data!X1439)</f>
        <v/>
      </c>
      <c r="J1439" s="7">
        <f>NORM.S.INV(Data!Y1439)</f>
        <v/>
      </c>
      <c r="K1439" s="7">
        <f>NORM.S.INV(Data!Z1439)</f>
        <v/>
      </c>
      <c r="L1439" s="7">
        <f>MAR1!$B$32*L1438+MAR1!$C$32*M1438+MAR1!$D$32*N1438+MAR1!$B$42*I1439+MAR1!$C$42*J1439+MAR1!$D$42*K1439</f>
        <v/>
      </c>
      <c r="M1439" s="7">
        <f>MAR1!$B$33*L1438+MAR1!$C$33*M1438+MAR1!$D$33*N1438+MAR1!$B$43*I1439+MAR1!$C$43*J1439+MAR1!$D$43*K1439</f>
        <v/>
      </c>
      <c r="N1439" s="7">
        <f>MAR1!$B$34*L1438+MAR1!$C$34*M1438+MAR1!$D$34*N1438+MAR1!$B$44*I1439+MAR1!$C$44*J1439+MAR1!$D$44*K1439</f>
        <v/>
      </c>
      <c r="O1439" s="12">
        <f>MAR1!$B$5+MAR1!$C$5*COS(2*PI()*B1439/365)+MAR1!$D$5*SIN(2*PI()*B1439/365)+IF(E1439=1,MAR1!$B$11+MAR1!$D$11*L1439,MAR1!$C$11+MAR1!$E$11*L1439)</f>
        <v/>
      </c>
      <c r="P1439" s="12">
        <f>MAR1!$B$6+MAR1!$C$6*COS(2*PI()*B1439/365)+MAR1!$D$6*SIN(2*PI()*B1439/365)+IF(E1439=1,MAR1!$B$12+MAR1!$D$12*M1439,MAR1!$C$12+MAR1!$E$12*M1439)</f>
        <v/>
      </c>
      <c r="Q1439" s="12">
        <f>MAR1!$B$7+MAR1!$C$7*COS(2*PI()*B1439/365)+MAR1!$D$7*SIN(2*PI()*B1439/365)+IF(E1439=1,MAR1!$B$13+MAR1!$D$13*N1439,MAR1!$C$13+MAR1!$E$13*N1439)</f>
        <v/>
      </c>
      <c r="R1439" s="12">
        <f>MAR1!$B$5+MAR1!$C$5*COS(2*PI()*B1439/365)+MAR1!$D$5*SIN(2*PI()*B1439/365)+INDEX(ChangeFactor!$F$6:$F$17,C1439)+IF(G1439=1,MAR1!$B$11+INDEX(ChangeFactor!$G$6:$G$17,C1439)*MAR1!$D$11*L1439,MAR1!$C$11+INDEX(ChangeFactor!$G$6:$G$17,C1439)*MAR1!$E$11*L1439)</f>
        <v/>
      </c>
    </row>
    <row r="1440">
      <c r="A1440" s="6">
        <f>Data!U1440</f>
        <v/>
      </c>
      <c r="B1440" s="6">
        <f>MOD(A1440-1,365)+1</f>
        <v/>
      </c>
      <c r="C1440" s="6">
        <f>MATCH(B1440,Markov!$C$6:$C$17,1)</f>
        <v/>
      </c>
      <c r="D1440" s="16">
        <f>Data!V1440</f>
        <v/>
      </c>
      <c r="E1440" s="6">
        <f>IF(D1440&lt;IF(E1439=1,INDEX(Markov!$I$6:$I$17,C1440),INDEX(Markov!$H$6:$H$17,C1440)),1,0)</f>
        <v/>
      </c>
      <c r="F1440" s="12">
        <f>IF(E1440=1,GAMMA.INV(Data!W1440,INDEX(Markov!$Q$6:$Q$17,C1440),INDEX(Markov!$R$6:$R$17,C1440)),0)</f>
        <v/>
      </c>
      <c r="G1440" s="6">
        <f>IF(D1440&lt;IF(G1439=1,INDEX(ChangeFactor!$O$6:$O$17,C1440),INDEX(ChangeFactor!$N$6:$N$17,C1440)),1,0)</f>
        <v/>
      </c>
      <c r="H1440" s="12">
        <f>IF(G1440=1,GAMMA.INV(Data!W1440,INDEX(ChangeFactor!$R$6:$R$17,C1440),INDEX(ChangeFactor!$S$6:$S$17,C1440)),0)</f>
        <v/>
      </c>
      <c r="I1440" s="7">
        <f>NORM.S.INV(Data!X1440)</f>
        <v/>
      </c>
      <c r="J1440" s="7">
        <f>NORM.S.INV(Data!Y1440)</f>
        <v/>
      </c>
      <c r="K1440" s="7">
        <f>NORM.S.INV(Data!Z1440)</f>
        <v/>
      </c>
      <c r="L1440" s="7">
        <f>MAR1!$B$32*L1439+MAR1!$C$32*M1439+MAR1!$D$32*N1439+MAR1!$B$42*I1440+MAR1!$C$42*J1440+MAR1!$D$42*K1440</f>
        <v/>
      </c>
      <c r="M1440" s="7">
        <f>MAR1!$B$33*L1439+MAR1!$C$33*M1439+MAR1!$D$33*N1439+MAR1!$B$43*I1440+MAR1!$C$43*J1440+MAR1!$D$43*K1440</f>
        <v/>
      </c>
      <c r="N1440" s="7">
        <f>MAR1!$B$34*L1439+MAR1!$C$34*M1439+MAR1!$D$34*N1439+MAR1!$B$44*I1440+MAR1!$C$44*J1440+MAR1!$D$44*K1440</f>
        <v/>
      </c>
      <c r="O1440" s="12">
        <f>MAR1!$B$5+MAR1!$C$5*COS(2*PI()*B1440/365)+MAR1!$D$5*SIN(2*PI()*B1440/365)+IF(E1440=1,MAR1!$B$11+MAR1!$D$11*L1440,MAR1!$C$11+MAR1!$E$11*L1440)</f>
        <v/>
      </c>
      <c r="P1440" s="12">
        <f>MAR1!$B$6+MAR1!$C$6*COS(2*PI()*B1440/365)+MAR1!$D$6*SIN(2*PI()*B1440/365)+IF(E1440=1,MAR1!$B$12+MAR1!$D$12*M1440,MAR1!$C$12+MAR1!$E$12*M1440)</f>
        <v/>
      </c>
      <c r="Q1440" s="12">
        <f>MAR1!$B$7+MAR1!$C$7*COS(2*PI()*B1440/365)+MAR1!$D$7*SIN(2*PI()*B1440/365)+IF(E1440=1,MAR1!$B$13+MAR1!$D$13*N1440,MAR1!$C$13+MAR1!$E$13*N1440)</f>
        <v/>
      </c>
      <c r="R1440" s="12">
        <f>MAR1!$B$5+MAR1!$C$5*COS(2*PI()*B1440/365)+MAR1!$D$5*SIN(2*PI()*B1440/365)+INDEX(ChangeFactor!$F$6:$F$17,C1440)+IF(G1440=1,MAR1!$B$11+INDEX(ChangeFactor!$G$6:$G$17,C1440)*MAR1!$D$11*L1440,MAR1!$C$11+INDEX(ChangeFactor!$G$6:$G$17,C1440)*MAR1!$E$11*L1440)</f>
        <v/>
      </c>
    </row>
    <row r="1441">
      <c r="A1441" s="6">
        <f>Data!U1441</f>
        <v/>
      </c>
      <c r="B1441" s="6">
        <f>MOD(A1441-1,365)+1</f>
        <v/>
      </c>
      <c r="C1441" s="6">
        <f>MATCH(B1441,Markov!$C$6:$C$17,1)</f>
        <v/>
      </c>
      <c r="D1441" s="16">
        <f>Data!V1441</f>
        <v/>
      </c>
      <c r="E1441" s="6">
        <f>IF(D1441&lt;IF(E1440=1,INDEX(Markov!$I$6:$I$17,C1441),INDEX(Markov!$H$6:$H$17,C1441)),1,0)</f>
        <v/>
      </c>
      <c r="F1441" s="12">
        <f>IF(E1441=1,GAMMA.INV(Data!W1441,INDEX(Markov!$Q$6:$Q$17,C1441),INDEX(Markov!$R$6:$R$17,C1441)),0)</f>
        <v/>
      </c>
      <c r="G1441" s="6">
        <f>IF(D1441&lt;IF(G1440=1,INDEX(ChangeFactor!$O$6:$O$17,C1441),INDEX(ChangeFactor!$N$6:$N$17,C1441)),1,0)</f>
        <v/>
      </c>
      <c r="H1441" s="12">
        <f>IF(G1441=1,GAMMA.INV(Data!W1441,INDEX(ChangeFactor!$R$6:$R$17,C1441),INDEX(ChangeFactor!$S$6:$S$17,C1441)),0)</f>
        <v/>
      </c>
      <c r="I1441" s="7">
        <f>NORM.S.INV(Data!X1441)</f>
        <v/>
      </c>
      <c r="J1441" s="7">
        <f>NORM.S.INV(Data!Y1441)</f>
        <v/>
      </c>
      <c r="K1441" s="7">
        <f>NORM.S.INV(Data!Z1441)</f>
        <v/>
      </c>
      <c r="L1441" s="7">
        <f>MAR1!$B$32*L1440+MAR1!$C$32*M1440+MAR1!$D$32*N1440+MAR1!$B$42*I1441+MAR1!$C$42*J1441+MAR1!$D$42*K1441</f>
        <v/>
      </c>
      <c r="M1441" s="7">
        <f>MAR1!$B$33*L1440+MAR1!$C$33*M1440+MAR1!$D$33*N1440+MAR1!$B$43*I1441+MAR1!$C$43*J1441+MAR1!$D$43*K1441</f>
        <v/>
      </c>
      <c r="N1441" s="7">
        <f>MAR1!$B$34*L1440+MAR1!$C$34*M1440+MAR1!$D$34*N1440+MAR1!$B$44*I1441+MAR1!$C$44*J1441+MAR1!$D$44*K1441</f>
        <v/>
      </c>
      <c r="O1441" s="12">
        <f>MAR1!$B$5+MAR1!$C$5*COS(2*PI()*B1441/365)+MAR1!$D$5*SIN(2*PI()*B1441/365)+IF(E1441=1,MAR1!$B$11+MAR1!$D$11*L1441,MAR1!$C$11+MAR1!$E$11*L1441)</f>
        <v/>
      </c>
      <c r="P1441" s="12">
        <f>MAR1!$B$6+MAR1!$C$6*COS(2*PI()*B1441/365)+MAR1!$D$6*SIN(2*PI()*B1441/365)+IF(E1441=1,MAR1!$B$12+MAR1!$D$12*M1441,MAR1!$C$12+MAR1!$E$12*M1441)</f>
        <v/>
      </c>
      <c r="Q1441" s="12">
        <f>MAR1!$B$7+MAR1!$C$7*COS(2*PI()*B1441/365)+MAR1!$D$7*SIN(2*PI()*B1441/365)+IF(E1441=1,MAR1!$B$13+MAR1!$D$13*N1441,MAR1!$C$13+MAR1!$E$13*N1441)</f>
        <v/>
      </c>
      <c r="R1441" s="12">
        <f>MAR1!$B$5+MAR1!$C$5*COS(2*PI()*B1441/365)+MAR1!$D$5*SIN(2*PI()*B1441/365)+INDEX(ChangeFactor!$F$6:$F$17,C1441)+IF(G1441=1,MAR1!$B$11+INDEX(ChangeFactor!$G$6:$G$17,C1441)*MAR1!$D$11*L1441,MAR1!$C$11+INDEX(ChangeFactor!$G$6:$G$17,C1441)*MAR1!$E$11*L1441)</f>
        <v/>
      </c>
    </row>
    <row r="1442">
      <c r="A1442" s="6">
        <f>Data!U1442</f>
        <v/>
      </c>
      <c r="B1442" s="6">
        <f>MOD(A1442-1,365)+1</f>
        <v/>
      </c>
      <c r="C1442" s="6">
        <f>MATCH(B1442,Markov!$C$6:$C$17,1)</f>
        <v/>
      </c>
      <c r="D1442" s="16">
        <f>Data!V1442</f>
        <v/>
      </c>
      <c r="E1442" s="6">
        <f>IF(D1442&lt;IF(E1441=1,INDEX(Markov!$I$6:$I$17,C1442),INDEX(Markov!$H$6:$H$17,C1442)),1,0)</f>
        <v/>
      </c>
      <c r="F1442" s="12">
        <f>IF(E1442=1,GAMMA.INV(Data!W1442,INDEX(Markov!$Q$6:$Q$17,C1442),INDEX(Markov!$R$6:$R$17,C1442)),0)</f>
        <v/>
      </c>
      <c r="G1442" s="6">
        <f>IF(D1442&lt;IF(G1441=1,INDEX(ChangeFactor!$O$6:$O$17,C1442),INDEX(ChangeFactor!$N$6:$N$17,C1442)),1,0)</f>
        <v/>
      </c>
      <c r="H1442" s="12">
        <f>IF(G1442=1,GAMMA.INV(Data!W1442,INDEX(ChangeFactor!$R$6:$R$17,C1442),INDEX(ChangeFactor!$S$6:$S$17,C1442)),0)</f>
        <v/>
      </c>
      <c r="I1442" s="7">
        <f>NORM.S.INV(Data!X1442)</f>
        <v/>
      </c>
      <c r="J1442" s="7">
        <f>NORM.S.INV(Data!Y1442)</f>
        <v/>
      </c>
      <c r="K1442" s="7">
        <f>NORM.S.INV(Data!Z1442)</f>
        <v/>
      </c>
      <c r="L1442" s="7">
        <f>MAR1!$B$32*L1441+MAR1!$C$32*M1441+MAR1!$D$32*N1441+MAR1!$B$42*I1442+MAR1!$C$42*J1442+MAR1!$D$42*K1442</f>
        <v/>
      </c>
      <c r="M1442" s="7">
        <f>MAR1!$B$33*L1441+MAR1!$C$33*M1441+MAR1!$D$33*N1441+MAR1!$B$43*I1442+MAR1!$C$43*J1442+MAR1!$D$43*K1442</f>
        <v/>
      </c>
      <c r="N1442" s="7">
        <f>MAR1!$B$34*L1441+MAR1!$C$34*M1441+MAR1!$D$34*N1441+MAR1!$B$44*I1442+MAR1!$C$44*J1442+MAR1!$D$44*K1442</f>
        <v/>
      </c>
      <c r="O1442" s="12">
        <f>MAR1!$B$5+MAR1!$C$5*COS(2*PI()*B1442/365)+MAR1!$D$5*SIN(2*PI()*B1442/365)+IF(E1442=1,MAR1!$B$11+MAR1!$D$11*L1442,MAR1!$C$11+MAR1!$E$11*L1442)</f>
        <v/>
      </c>
      <c r="P1442" s="12">
        <f>MAR1!$B$6+MAR1!$C$6*COS(2*PI()*B1442/365)+MAR1!$D$6*SIN(2*PI()*B1442/365)+IF(E1442=1,MAR1!$B$12+MAR1!$D$12*M1442,MAR1!$C$12+MAR1!$E$12*M1442)</f>
        <v/>
      </c>
      <c r="Q1442" s="12">
        <f>MAR1!$B$7+MAR1!$C$7*COS(2*PI()*B1442/365)+MAR1!$D$7*SIN(2*PI()*B1442/365)+IF(E1442=1,MAR1!$B$13+MAR1!$D$13*N1442,MAR1!$C$13+MAR1!$E$13*N1442)</f>
        <v/>
      </c>
      <c r="R1442" s="12">
        <f>MAR1!$B$5+MAR1!$C$5*COS(2*PI()*B1442/365)+MAR1!$D$5*SIN(2*PI()*B1442/365)+INDEX(ChangeFactor!$F$6:$F$17,C1442)+IF(G1442=1,MAR1!$B$11+INDEX(ChangeFactor!$G$6:$G$17,C1442)*MAR1!$D$11*L1442,MAR1!$C$11+INDEX(ChangeFactor!$G$6:$G$17,C1442)*MAR1!$E$11*L1442)</f>
        <v/>
      </c>
    </row>
    <row r="1443">
      <c r="A1443" s="6">
        <f>Data!U1443</f>
        <v/>
      </c>
      <c r="B1443" s="6">
        <f>MOD(A1443-1,365)+1</f>
        <v/>
      </c>
      <c r="C1443" s="6">
        <f>MATCH(B1443,Markov!$C$6:$C$17,1)</f>
        <v/>
      </c>
      <c r="D1443" s="16">
        <f>Data!V1443</f>
        <v/>
      </c>
      <c r="E1443" s="6">
        <f>IF(D1443&lt;IF(E1442=1,INDEX(Markov!$I$6:$I$17,C1443),INDEX(Markov!$H$6:$H$17,C1443)),1,0)</f>
        <v/>
      </c>
      <c r="F1443" s="12">
        <f>IF(E1443=1,GAMMA.INV(Data!W1443,INDEX(Markov!$Q$6:$Q$17,C1443),INDEX(Markov!$R$6:$R$17,C1443)),0)</f>
        <v/>
      </c>
      <c r="G1443" s="6">
        <f>IF(D1443&lt;IF(G1442=1,INDEX(ChangeFactor!$O$6:$O$17,C1443),INDEX(ChangeFactor!$N$6:$N$17,C1443)),1,0)</f>
        <v/>
      </c>
      <c r="H1443" s="12">
        <f>IF(G1443=1,GAMMA.INV(Data!W1443,INDEX(ChangeFactor!$R$6:$R$17,C1443),INDEX(ChangeFactor!$S$6:$S$17,C1443)),0)</f>
        <v/>
      </c>
      <c r="I1443" s="7">
        <f>NORM.S.INV(Data!X1443)</f>
        <v/>
      </c>
      <c r="J1443" s="7">
        <f>NORM.S.INV(Data!Y1443)</f>
        <v/>
      </c>
      <c r="K1443" s="7">
        <f>NORM.S.INV(Data!Z1443)</f>
        <v/>
      </c>
      <c r="L1443" s="7">
        <f>MAR1!$B$32*L1442+MAR1!$C$32*M1442+MAR1!$D$32*N1442+MAR1!$B$42*I1443+MAR1!$C$42*J1443+MAR1!$D$42*K1443</f>
        <v/>
      </c>
      <c r="M1443" s="7">
        <f>MAR1!$B$33*L1442+MAR1!$C$33*M1442+MAR1!$D$33*N1442+MAR1!$B$43*I1443+MAR1!$C$43*J1443+MAR1!$D$43*K1443</f>
        <v/>
      </c>
      <c r="N1443" s="7">
        <f>MAR1!$B$34*L1442+MAR1!$C$34*M1442+MAR1!$D$34*N1442+MAR1!$B$44*I1443+MAR1!$C$44*J1443+MAR1!$D$44*K1443</f>
        <v/>
      </c>
      <c r="O1443" s="12">
        <f>MAR1!$B$5+MAR1!$C$5*COS(2*PI()*B1443/365)+MAR1!$D$5*SIN(2*PI()*B1443/365)+IF(E1443=1,MAR1!$B$11+MAR1!$D$11*L1443,MAR1!$C$11+MAR1!$E$11*L1443)</f>
        <v/>
      </c>
      <c r="P1443" s="12">
        <f>MAR1!$B$6+MAR1!$C$6*COS(2*PI()*B1443/365)+MAR1!$D$6*SIN(2*PI()*B1443/365)+IF(E1443=1,MAR1!$B$12+MAR1!$D$12*M1443,MAR1!$C$12+MAR1!$E$12*M1443)</f>
        <v/>
      </c>
      <c r="Q1443" s="12">
        <f>MAR1!$B$7+MAR1!$C$7*COS(2*PI()*B1443/365)+MAR1!$D$7*SIN(2*PI()*B1443/365)+IF(E1443=1,MAR1!$B$13+MAR1!$D$13*N1443,MAR1!$C$13+MAR1!$E$13*N1443)</f>
        <v/>
      </c>
      <c r="R1443" s="12">
        <f>MAR1!$B$5+MAR1!$C$5*COS(2*PI()*B1443/365)+MAR1!$D$5*SIN(2*PI()*B1443/365)+INDEX(ChangeFactor!$F$6:$F$17,C1443)+IF(G1443=1,MAR1!$B$11+INDEX(ChangeFactor!$G$6:$G$17,C1443)*MAR1!$D$11*L1443,MAR1!$C$11+INDEX(ChangeFactor!$G$6:$G$17,C1443)*MAR1!$E$11*L1443)</f>
        <v/>
      </c>
    </row>
    <row r="1444">
      <c r="A1444" s="6">
        <f>Data!U1444</f>
        <v/>
      </c>
      <c r="B1444" s="6">
        <f>MOD(A1444-1,365)+1</f>
        <v/>
      </c>
      <c r="C1444" s="6">
        <f>MATCH(B1444,Markov!$C$6:$C$17,1)</f>
        <v/>
      </c>
      <c r="D1444" s="16">
        <f>Data!V1444</f>
        <v/>
      </c>
      <c r="E1444" s="6">
        <f>IF(D1444&lt;IF(E1443=1,INDEX(Markov!$I$6:$I$17,C1444),INDEX(Markov!$H$6:$H$17,C1444)),1,0)</f>
        <v/>
      </c>
      <c r="F1444" s="12">
        <f>IF(E1444=1,GAMMA.INV(Data!W1444,INDEX(Markov!$Q$6:$Q$17,C1444),INDEX(Markov!$R$6:$R$17,C1444)),0)</f>
        <v/>
      </c>
      <c r="G1444" s="6">
        <f>IF(D1444&lt;IF(G1443=1,INDEX(ChangeFactor!$O$6:$O$17,C1444),INDEX(ChangeFactor!$N$6:$N$17,C1444)),1,0)</f>
        <v/>
      </c>
      <c r="H1444" s="12">
        <f>IF(G1444=1,GAMMA.INV(Data!W1444,INDEX(ChangeFactor!$R$6:$R$17,C1444),INDEX(ChangeFactor!$S$6:$S$17,C1444)),0)</f>
        <v/>
      </c>
      <c r="I1444" s="7">
        <f>NORM.S.INV(Data!X1444)</f>
        <v/>
      </c>
      <c r="J1444" s="7">
        <f>NORM.S.INV(Data!Y1444)</f>
        <v/>
      </c>
      <c r="K1444" s="7">
        <f>NORM.S.INV(Data!Z1444)</f>
        <v/>
      </c>
      <c r="L1444" s="7">
        <f>MAR1!$B$32*L1443+MAR1!$C$32*M1443+MAR1!$D$32*N1443+MAR1!$B$42*I1444+MAR1!$C$42*J1444+MAR1!$D$42*K1444</f>
        <v/>
      </c>
      <c r="M1444" s="7">
        <f>MAR1!$B$33*L1443+MAR1!$C$33*M1443+MAR1!$D$33*N1443+MAR1!$B$43*I1444+MAR1!$C$43*J1444+MAR1!$D$43*K1444</f>
        <v/>
      </c>
      <c r="N1444" s="7">
        <f>MAR1!$B$34*L1443+MAR1!$C$34*M1443+MAR1!$D$34*N1443+MAR1!$B$44*I1444+MAR1!$C$44*J1444+MAR1!$D$44*K1444</f>
        <v/>
      </c>
      <c r="O1444" s="12">
        <f>MAR1!$B$5+MAR1!$C$5*COS(2*PI()*B1444/365)+MAR1!$D$5*SIN(2*PI()*B1444/365)+IF(E1444=1,MAR1!$B$11+MAR1!$D$11*L1444,MAR1!$C$11+MAR1!$E$11*L1444)</f>
        <v/>
      </c>
      <c r="P1444" s="12">
        <f>MAR1!$B$6+MAR1!$C$6*COS(2*PI()*B1444/365)+MAR1!$D$6*SIN(2*PI()*B1444/365)+IF(E1444=1,MAR1!$B$12+MAR1!$D$12*M1444,MAR1!$C$12+MAR1!$E$12*M1444)</f>
        <v/>
      </c>
      <c r="Q1444" s="12">
        <f>MAR1!$B$7+MAR1!$C$7*COS(2*PI()*B1444/365)+MAR1!$D$7*SIN(2*PI()*B1444/365)+IF(E1444=1,MAR1!$B$13+MAR1!$D$13*N1444,MAR1!$C$13+MAR1!$E$13*N1444)</f>
        <v/>
      </c>
      <c r="R1444" s="12">
        <f>MAR1!$B$5+MAR1!$C$5*COS(2*PI()*B1444/365)+MAR1!$D$5*SIN(2*PI()*B1444/365)+INDEX(ChangeFactor!$F$6:$F$17,C1444)+IF(G1444=1,MAR1!$B$11+INDEX(ChangeFactor!$G$6:$G$17,C1444)*MAR1!$D$11*L1444,MAR1!$C$11+INDEX(ChangeFactor!$G$6:$G$17,C1444)*MAR1!$E$11*L1444)</f>
        <v/>
      </c>
    </row>
    <row r="1445">
      <c r="A1445" s="6">
        <f>Data!U1445</f>
        <v/>
      </c>
      <c r="B1445" s="6">
        <f>MOD(A1445-1,365)+1</f>
        <v/>
      </c>
      <c r="C1445" s="6">
        <f>MATCH(B1445,Markov!$C$6:$C$17,1)</f>
        <v/>
      </c>
      <c r="D1445" s="16">
        <f>Data!V1445</f>
        <v/>
      </c>
      <c r="E1445" s="6">
        <f>IF(D1445&lt;IF(E1444=1,INDEX(Markov!$I$6:$I$17,C1445),INDEX(Markov!$H$6:$H$17,C1445)),1,0)</f>
        <v/>
      </c>
      <c r="F1445" s="12">
        <f>IF(E1445=1,GAMMA.INV(Data!W1445,INDEX(Markov!$Q$6:$Q$17,C1445),INDEX(Markov!$R$6:$R$17,C1445)),0)</f>
        <v/>
      </c>
      <c r="G1445" s="6">
        <f>IF(D1445&lt;IF(G1444=1,INDEX(ChangeFactor!$O$6:$O$17,C1445),INDEX(ChangeFactor!$N$6:$N$17,C1445)),1,0)</f>
        <v/>
      </c>
      <c r="H1445" s="12">
        <f>IF(G1445=1,GAMMA.INV(Data!W1445,INDEX(ChangeFactor!$R$6:$R$17,C1445),INDEX(ChangeFactor!$S$6:$S$17,C1445)),0)</f>
        <v/>
      </c>
      <c r="I1445" s="7">
        <f>NORM.S.INV(Data!X1445)</f>
        <v/>
      </c>
      <c r="J1445" s="7">
        <f>NORM.S.INV(Data!Y1445)</f>
        <v/>
      </c>
      <c r="K1445" s="7">
        <f>NORM.S.INV(Data!Z1445)</f>
        <v/>
      </c>
      <c r="L1445" s="7">
        <f>MAR1!$B$32*L1444+MAR1!$C$32*M1444+MAR1!$D$32*N1444+MAR1!$B$42*I1445+MAR1!$C$42*J1445+MAR1!$D$42*K1445</f>
        <v/>
      </c>
      <c r="M1445" s="7">
        <f>MAR1!$B$33*L1444+MAR1!$C$33*M1444+MAR1!$D$33*N1444+MAR1!$B$43*I1445+MAR1!$C$43*J1445+MAR1!$D$43*K1445</f>
        <v/>
      </c>
      <c r="N1445" s="7">
        <f>MAR1!$B$34*L1444+MAR1!$C$34*M1444+MAR1!$D$34*N1444+MAR1!$B$44*I1445+MAR1!$C$44*J1445+MAR1!$D$44*K1445</f>
        <v/>
      </c>
      <c r="O1445" s="12">
        <f>MAR1!$B$5+MAR1!$C$5*COS(2*PI()*B1445/365)+MAR1!$D$5*SIN(2*PI()*B1445/365)+IF(E1445=1,MAR1!$B$11+MAR1!$D$11*L1445,MAR1!$C$11+MAR1!$E$11*L1445)</f>
        <v/>
      </c>
      <c r="P1445" s="12">
        <f>MAR1!$B$6+MAR1!$C$6*COS(2*PI()*B1445/365)+MAR1!$D$6*SIN(2*PI()*B1445/365)+IF(E1445=1,MAR1!$B$12+MAR1!$D$12*M1445,MAR1!$C$12+MAR1!$E$12*M1445)</f>
        <v/>
      </c>
      <c r="Q1445" s="12">
        <f>MAR1!$B$7+MAR1!$C$7*COS(2*PI()*B1445/365)+MAR1!$D$7*SIN(2*PI()*B1445/365)+IF(E1445=1,MAR1!$B$13+MAR1!$D$13*N1445,MAR1!$C$13+MAR1!$E$13*N1445)</f>
        <v/>
      </c>
      <c r="R1445" s="12">
        <f>MAR1!$B$5+MAR1!$C$5*COS(2*PI()*B1445/365)+MAR1!$D$5*SIN(2*PI()*B1445/365)+INDEX(ChangeFactor!$F$6:$F$17,C1445)+IF(G1445=1,MAR1!$B$11+INDEX(ChangeFactor!$G$6:$G$17,C1445)*MAR1!$D$11*L1445,MAR1!$C$11+INDEX(ChangeFactor!$G$6:$G$17,C1445)*MAR1!$E$11*L1445)</f>
        <v/>
      </c>
    </row>
    <row r="1446">
      <c r="A1446" s="6">
        <f>Data!U1446</f>
        <v/>
      </c>
      <c r="B1446" s="6">
        <f>MOD(A1446-1,365)+1</f>
        <v/>
      </c>
      <c r="C1446" s="6">
        <f>MATCH(B1446,Markov!$C$6:$C$17,1)</f>
        <v/>
      </c>
      <c r="D1446" s="16">
        <f>Data!V1446</f>
        <v/>
      </c>
      <c r="E1446" s="6">
        <f>IF(D1446&lt;IF(E1445=1,INDEX(Markov!$I$6:$I$17,C1446),INDEX(Markov!$H$6:$H$17,C1446)),1,0)</f>
        <v/>
      </c>
      <c r="F1446" s="12">
        <f>IF(E1446=1,GAMMA.INV(Data!W1446,INDEX(Markov!$Q$6:$Q$17,C1446),INDEX(Markov!$R$6:$R$17,C1446)),0)</f>
        <v/>
      </c>
      <c r="G1446" s="6">
        <f>IF(D1446&lt;IF(G1445=1,INDEX(ChangeFactor!$O$6:$O$17,C1446),INDEX(ChangeFactor!$N$6:$N$17,C1446)),1,0)</f>
        <v/>
      </c>
      <c r="H1446" s="12">
        <f>IF(G1446=1,GAMMA.INV(Data!W1446,INDEX(ChangeFactor!$R$6:$R$17,C1446),INDEX(ChangeFactor!$S$6:$S$17,C1446)),0)</f>
        <v/>
      </c>
      <c r="I1446" s="7">
        <f>NORM.S.INV(Data!X1446)</f>
        <v/>
      </c>
      <c r="J1446" s="7">
        <f>NORM.S.INV(Data!Y1446)</f>
        <v/>
      </c>
      <c r="K1446" s="7">
        <f>NORM.S.INV(Data!Z1446)</f>
        <v/>
      </c>
      <c r="L1446" s="7">
        <f>MAR1!$B$32*L1445+MAR1!$C$32*M1445+MAR1!$D$32*N1445+MAR1!$B$42*I1446+MAR1!$C$42*J1446+MAR1!$D$42*K1446</f>
        <v/>
      </c>
      <c r="M1446" s="7">
        <f>MAR1!$B$33*L1445+MAR1!$C$33*M1445+MAR1!$D$33*N1445+MAR1!$B$43*I1446+MAR1!$C$43*J1446+MAR1!$D$43*K1446</f>
        <v/>
      </c>
      <c r="N1446" s="7">
        <f>MAR1!$B$34*L1445+MAR1!$C$34*M1445+MAR1!$D$34*N1445+MAR1!$B$44*I1446+MAR1!$C$44*J1446+MAR1!$D$44*K1446</f>
        <v/>
      </c>
      <c r="O1446" s="12">
        <f>MAR1!$B$5+MAR1!$C$5*COS(2*PI()*B1446/365)+MAR1!$D$5*SIN(2*PI()*B1446/365)+IF(E1446=1,MAR1!$B$11+MAR1!$D$11*L1446,MAR1!$C$11+MAR1!$E$11*L1446)</f>
        <v/>
      </c>
      <c r="P1446" s="12">
        <f>MAR1!$B$6+MAR1!$C$6*COS(2*PI()*B1446/365)+MAR1!$D$6*SIN(2*PI()*B1446/365)+IF(E1446=1,MAR1!$B$12+MAR1!$D$12*M1446,MAR1!$C$12+MAR1!$E$12*M1446)</f>
        <v/>
      </c>
      <c r="Q1446" s="12">
        <f>MAR1!$B$7+MAR1!$C$7*COS(2*PI()*B1446/365)+MAR1!$D$7*SIN(2*PI()*B1446/365)+IF(E1446=1,MAR1!$B$13+MAR1!$D$13*N1446,MAR1!$C$13+MAR1!$E$13*N1446)</f>
        <v/>
      </c>
      <c r="R1446" s="12">
        <f>MAR1!$B$5+MAR1!$C$5*COS(2*PI()*B1446/365)+MAR1!$D$5*SIN(2*PI()*B1446/365)+INDEX(ChangeFactor!$F$6:$F$17,C1446)+IF(G1446=1,MAR1!$B$11+INDEX(ChangeFactor!$G$6:$G$17,C1446)*MAR1!$D$11*L1446,MAR1!$C$11+INDEX(ChangeFactor!$G$6:$G$17,C1446)*MAR1!$E$11*L1446)</f>
        <v/>
      </c>
    </row>
    <row r="1447">
      <c r="A1447" s="6">
        <f>Data!U1447</f>
        <v/>
      </c>
      <c r="B1447" s="6">
        <f>MOD(A1447-1,365)+1</f>
        <v/>
      </c>
      <c r="C1447" s="6">
        <f>MATCH(B1447,Markov!$C$6:$C$17,1)</f>
        <v/>
      </c>
      <c r="D1447" s="16">
        <f>Data!V1447</f>
        <v/>
      </c>
      <c r="E1447" s="6">
        <f>IF(D1447&lt;IF(E1446=1,INDEX(Markov!$I$6:$I$17,C1447),INDEX(Markov!$H$6:$H$17,C1447)),1,0)</f>
        <v/>
      </c>
      <c r="F1447" s="12">
        <f>IF(E1447=1,GAMMA.INV(Data!W1447,INDEX(Markov!$Q$6:$Q$17,C1447),INDEX(Markov!$R$6:$R$17,C1447)),0)</f>
        <v/>
      </c>
      <c r="G1447" s="6">
        <f>IF(D1447&lt;IF(G1446=1,INDEX(ChangeFactor!$O$6:$O$17,C1447),INDEX(ChangeFactor!$N$6:$N$17,C1447)),1,0)</f>
        <v/>
      </c>
      <c r="H1447" s="12">
        <f>IF(G1447=1,GAMMA.INV(Data!W1447,INDEX(ChangeFactor!$R$6:$R$17,C1447),INDEX(ChangeFactor!$S$6:$S$17,C1447)),0)</f>
        <v/>
      </c>
      <c r="I1447" s="7">
        <f>NORM.S.INV(Data!X1447)</f>
        <v/>
      </c>
      <c r="J1447" s="7">
        <f>NORM.S.INV(Data!Y1447)</f>
        <v/>
      </c>
      <c r="K1447" s="7">
        <f>NORM.S.INV(Data!Z1447)</f>
        <v/>
      </c>
      <c r="L1447" s="7">
        <f>MAR1!$B$32*L1446+MAR1!$C$32*M1446+MAR1!$D$32*N1446+MAR1!$B$42*I1447+MAR1!$C$42*J1447+MAR1!$D$42*K1447</f>
        <v/>
      </c>
      <c r="M1447" s="7">
        <f>MAR1!$B$33*L1446+MAR1!$C$33*M1446+MAR1!$D$33*N1446+MAR1!$B$43*I1447+MAR1!$C$43*J1447+MAR1!$D$43*K1447</f>
        <v/>
      </c>
      <c r="N1447" s="7">
        <f>MAR1!$B$34*L1446+MAR1!$C$34*M1446+MAR1!$D$34*N1446+MAR1!$B$44*I1447+MAR1!$C$44*J1447+MAR1!$D$44*K1447</f>
        <v/>
      </c>
      <c r="O1447" s="12">
        <f>MAR1!$B$5+MAR1!$C$5*COS(2*PI()*B1447/365)+MAR1!$D$5*SIN(2*PI()*B1447/365)+IF(E1447=1,MAR1!$B$11+MAR1!$D$11*L1447,MAR1!$C$11+MAR1!$E$11*L1447)</f>
        <v/>
      </c>
      <c r="P1447" s="12">
        <f>MAR1!$B$6+MAR1!$C$6*COS(2*PI()*B1447/365)+MAR1!$D$6*SIN(2*PI()*B1447/365)+IF(E1447=1,MAR1!$B$12+MAR1!$D$12*M1447,MAR1!$C$12+MAR1!$E$12*M1447)</f>
        <v/>
      </c>
      <c r="Q1447" s="12">
        <f>MAR1!$B$7+MAR1!$C$7*COS(2*PI()*B1447/365)+MAR1!$D$7*SIN(2*PI()*B1447/365)+IF(E1447=1,MAR1!$B$13+MAR1!$D$13*N1447,MAR1!$C$13+MAR1!$E$13*N1447)</f>
        <v/>
      </c>
      <c r="R1447" s="12">
        <f>MAR1!$B$5+MAR1!$C$5*COS(2*PI()*B1447/365)+MAR1!$D$5*SIN(2*PI()*B1447/365)+INDEX(ChangeFactor!$F$6:$F$17,C1447)+IF(G1447=1,MAR1!$B$11+INDEX(ChangeFactor!$G$6:$G$17,C1447)*MAR1!$D$11*L1447,MAR1!$C$11+INDEX(ChangeFactor!$G$6:$G$17,C1447)*MAR1!$E$11*L1447)</f>
        <v/>
      </c>
    </row>
    <row r="1448">
      <c r="A1448" s="6">
        <f>Data!U1448</f>
        <v/>
      </c>
      <c r="B1448" s="6">
        <f>MOD(A1448-1,365)+1</f>
        <v/>
      </c>
      <c r="C1448" s="6">
        <f>MATCH(B1448,Markov!$C$6:$C$17,1)</f>
        <v/>
      </c>
      <c r="D1448" s="16">
        <f>Data!V1448</f>
        <v/>
      </c>
      <c r="E1448" s="6">
        <f>IF(D1448&lt;IF(E1447=1,INDEX(Markov!$I$6:$I$17,C1448),INDEX(Markov!$H$6:$H$17,C1448)),1,0)</f>
        <v/>
      </c>
      <c r="F1448" s="12">
        <f>IF(E1448=1,GAMMA.INV(Data!W1448,INDEX(Markov!$Q$6:$Q$17,C1448),INDEX(Markov!$R$6:$R$17,C1448)),0)</f>
        <v/>
      </c>
      <c r="G1448" s="6">
        <f>IF(D1448&lt;IF(G1447=1,INDEX(ChangeFactor!$O$6:$O$17,C1448),INDEX(ChangeFactor!$N$6:$N$17,C1448)),1,0)</f>
        <v/>
      </c>
      <c r="H1448" s="12">
        <f>IF(G1448=1,GAMMA.INV(Data!W1448,INDEX(ChangeFactor!$R$6:$R$17,C1448),INDEX(ChangeFactor!$S$6:$S$17,C1448)),0)</f>
        <v/>
      </c>
      <c r="I1448" s="7">
        <f>NORM.S.INV(Data!X1448)</f>
        <v/>
      </c>
      <c r="J1448" s="7">
        <f>NORM.S.INV(Data!Y1448)</f>
        <v/>
      </c>
      <c r="K1448" s="7">
        <f>NORM.S.INV(Data!Z1448)</f>
        <v/>
      </c>
      <c r="L1448" s="7">
        <f>MAR1!$B$32*L1447+MAR1!$C$32*M1447+MAR1!$D$32*N1447+MAR1!$B$42*I1448+MAR1!$C$42*J1448+MAR1!$D$42*K1448</f>
        <v/>
      </c>
      <c r="M1448" s="7">
        <f>MAR1!$B$33*L1447+MAR1!$C$33*M1447+MAR1!$D$33*N1447+MAR1!$B$43*I1448+MAR1!$C$43*J1448+MAR1!$D$43*K1448</f>
        <v/>
      </c>
      <c r="N1448" s="7">
        <f>MAR1!$B$34*L1447+MAR1!$C$34*M1447+MAR1!$D$34*N1447+MAR1!$B$44*I1448+MAR1!$C$44*J1448+MAR1!$D$44*K1448</f>
        <v/>
      </c>
      <c r="O1448" s="12">
        <f>MAR1!$B$5+MAR1!$C$5*COS(2*PI()*B1448/365)+MAR1!$D$5*SIN(2*PI()*B1448/365)+IF(E1448=1,MAR1!$B$11+MAR1!$D$11*L1448,MAR1!$C$11+MAR1!$E$11*L1448)</f>
        <v/>
      </c>
      <c r="P1448" s="12">
        <f>MAR1!$B$6+MAR1!$C$6*COS(2*PI()*B1448/365)+MAR1!$D$6*SIN(2*PI()*B1448/365)+IF(E1448=1,MAR1!$B$12+MAR1!$D$12*M1448,MAR1!$C$12+MAR1!$E$12*M1448)</f>
        <v/>
      </c>
      <c r="Q1448" s="12">
        <f>MAR1!$B$7+MAR1!$C$7*COS(2*PI()*B1448/365)+MAR1!$D$7*SIN(2*PI()*B1448/365)+IF(E1448=1,MAR1!$B$13+MAR1!$D$13*N1448,MAR1!$C$13+MAR1!$E$13*N1448)</f>
        <v/>
      </c>
      <c r="R1448" s="12">
        <f>MAR1!$B$5+MAR1!$C$5*COS(2*PI()*B1448/365)+MAR1!$D$5*SIN(2*PI()*B1448/365)+INDEX(ChangeFactor!$F$6:$F$17,C1448)+IF(G1448=1,MAR1!$B$11+INDEX(ChangeFactor!$G$6:$G$17,C1448)*MAR1!$D$11*L1448,MAR1!$C$11+INDEX(ChangeFactor!$G$6:$G$17,C1448)*MAR1!$E$11*L1448)</f>
        <v/>
      </c>
    </row>
    <row r="1449">
      <c r="A1449" s="6">
        <f>Data!U1449</f>
        <v/>
      </c>
      <c r="B1449" s="6">
        <f>MOD(A1449-1,365)+1</f>
        <v/>
      </c>
      <c r="C1449" s="6">
        <f>MATCH(B1449,Markov!$C$6:$C$17,1)</f>
        <v/>
      </c>
      <c r="D1449" s="16">
        <f>Data!V1449</f>
        <v/>
      </c>
      <c r="E1449" s="6">
        <f>IF(D1449&lt;IF(E1448=1,INDEX(Markov!$I$6:$I$17,C1449),INDEX(Markov!$H$6:$H$17,C1449)),1,0)</f>
        <v/>
      </c>
      <c r="F1449" s="12">
        <f>IF(E1449=1,GAMMA.INV(Data!W1449,INDEX(Markov!$Q$6:$Q$17,C1449),INDEX(Markov!$R$6:$R$17,C1449)),0)</f>
        <v/>
      </c>
      <c r="G1449" s="6">
        <f>IF(D1449&lt;IF(G1448=1,INDEX(ChangeFactor!$O$6:$O$17,C1449),INDEX(ChangeFactor!$N$6:$N$17,C1449)),1,0)</f>
        <v/>
      </c>
      <c r="H1449" s="12">
        <f>IF(G1449=1,GAMMA.INV(Data!W1449,INDEX(ChangeFactor!$R$6:$R$17,C1449),INDEX(ChangeFactor!$S$6:$S$17,C1449)),0)</f>
        <v/>
      </c>
      <c r="I1449" s="7">
        <f>NORM.S.INV(Data!X1449)</f>
        <v/>
      </c>
      <c r="J1449" s="7">
        <f>NORM.S.INV(Data!Y1449)</f>
        <v/>
      </c>
      <c r="K1449" s="7">
        <f>NORM.S.INV(Data!Z1449)</f>
        <v/>
      </c>
      <c r="L1449" s="7">
        <f>MAR1!$B$32*L1448+MAR1!$C$32*M1448+MAR1!$D$32*N1448+MAR1!$B$42*I1449+MAR1!$C$42*J1449+MAR1!$D$42*K1449</f>
        <v/>
      </c>
      <c r="M1449" s="7">
        <f>MAR1!$B$33*L1448+MAR1!$C$33*M1448+MAR1!$D$33*N1448+MAR1!$B$43*I1449+MAR1!$C$43*J1449+MAR1!$D$43*K1449</f>
        <v/>
      </c>
      <c r="N1449" s="7">
        <f>MAR1!$B$34*L1448+MAR1!$C$34*M1448+MAR1!$D$34*N1448+MAR1!$B$44*I1449+MAR1!$C$44*J1449+MAR1!$D$44*K1449</f>
        <v/>
      </c>
      <c r="O1449" s="12">
        <f>MAR1!$B$5+MAR1!$C$5*COS(2*PI()*B1449/365)+MAR1!$D$5*SIN(2*PI()*B1449/365)+IF(E1449=1,MAR1!$B$11+MAR1!$D$11*L1449,MAR1!$C$11+MAR1!$E$11*L1449)</f>
        <v/>
      </c>
      <c r="P1449" s="12">
        <f>MAR1!$B$6+MAR1!$C$6*COS(2*PI()*B1449/365)+MAR1!$D$6*SIN(2*PI()*B1449/365)+IF(E1449=1,MAR1!$B$12+MAR1!$D$12*M1449,MAR1!$C$12+MAR1!$E$12*M1449)</f>
        <v/>
      </c>
      <c r="Q1449" s="12">
        <f>MAR1!$B$7+MAR1!$C$7*COS(2*PI()*B1449/365)+MAR1!$D$7*SIN(2*PI()*B1449/365)+IF(E1449=1,MAR1!$B$13+MAR1!$D$13*N1449,MAR1!$C$13+MAR1!$E$13*N1449)</f>
        <v/>
      </c>
      <c r="R1449" s="12">
        <f>MAR1!$B$5+MAR1!$C$5*COS(2*PI()*B1449/365)+MAR1!$D$5*SIN(2*PI()*B1449/365)+INDEX(ChangeFactor!$F$6:$F$17,C1449)+IF(G1449=1,MAR1!$B$11+INDEX(ChangeFactor!$G$6:$G$17,C1449)*MAR1!$D$11*L1449,MAR1!$C$11+INDEX(ChangeFactor!$G$6:$G$17,C1449)*MAR1!$E$11*L1449)</f>
        <v/>
      </c>
    </row>
    <row r="1450">
      <c r="A1450" s="6">
        <f>Data!U1450</f>
        <v/>
      </c>
      <c r="B1450" s="6">
        <f>MOD(A1450-1,365)+1</f>
        <v/>
      </c>
      <c r="C1450" s="6">
        <f>MATCH(B1450,Markov!$C$6:$C$17,1)</f>
        <v/>
      </c>
      <c r="D1450" s="16">
        <f>Data!V1450</f>
        <v/>
      </c>
      <c r="E1450" s="6">
        <f>IF(D1450&lt;IF(E1449=1,INDEX(Markov!$I$6:$I$17,C1450),INDEX(Markov!$H$6:$H$17,C1450)),1,0)</f>
        <v/>
      </c>
      <c r="F1450" s="12">
        <f>IF(E1450=1,GAMMA.INV(Data!W1450,INDEX(Markov!$Q$6:$Q$17,C1450),INDEX(Markov!$R$6:$R$17,C1450)),0)</f>
        <v/>
      </c>
      <c r="G1450" s="6">
        <f>IF(D1450&lt;IF(G1449=1,INDEX(ChangeFactor!$O$6:$O$17,C1450),INDEX(ChangeFactor!$N$6:$N$17,C1450)),1,0)</f>
        <v/>
      </c>
      <c r="H1450" s="12">
        <f>IF(G1450=1,GAMMA.INV(Data!W1450,INDEX(ChangeFactor!$R$6:$R$17,C1450),INDEX(ChangeFactor!$S$6:$S$17,C1450)),0)</f>
        <v/>
      </c>
      <c r="I1450" s="7">
        <f>NORM.S.INV(Data!X1450)</f>
        <v/>
      </c>
      <c r="J1450" s="7">
        <f>NORM.S.INV(Data!Y1450)</f>
        <v/>
      </c>
      <c r="K1450" s="7">
        <f>NORM.S.INV(Data!Z1450)</f>
        <v/>
      </c>
      <c r="L1450" s="7">
        <f>MAR1!$B$32*L1449+MAR1!$C$32*M1449+MAR1!$D$32*N1449+MAR1!$B$42*I1450+MAR1!$C$42*J1450+MAR1!$D$42*K1450</f>
        <v/>
      </c>
      <c r="M1450" s="7">
        <f>MAR1!$B$33*L1449+MAR1!$C$33*M1449+MAR1!$D$33*N1449+MAR1!$B$43*I1450+MAR1!$C$43*J1450+MAR1!$D$43*K1450</f>
        <v/>
      </c>
      <c r="N1450" s="7">
        <f>MAR1!$B$34*L1449+MAR1!$C$34*M1449+MAR1!$D$34*N1449+MAR1!$B$44*I1450+MAR1!$C$44*J1450+MAR1!$D$44*K1450</f>
        <v/>
      </c>
      <c r="O1450" s="12">
        <f>MAR1!$B$5+MAR1!$C$5*COS(2*PI()*B1450/365)+MAR1!$D$5*SIN(2*PI()*B1450/365)+IF(E1450=1,MAR1!$B$11+MAR1!$D$11*L1450,MAR1!$C$11+MAR1!$E$11*L1450)</f>
        <v/>
      </c>
      <c r="P1450" s="12">
        <f>MAR1!$B$6+MAR1!$C$6*COS(2*PI()*B1450/365)+MAR1!$D$6*SIN(2*PI()*B1450/365)+IF(E1450=1,MAR1!$B$12+MAR1!$D$12*M1450,MAR1!$C$12+MAR1!$E$12*M1450)</f>
        <v/>
      </c>
      <c r="Q1450" s="12">
        <f>MAR1!$B$7+MAR1!$C$7*COS(2*PI()*B1450/365)+MAR1!$D$7*SIN(2*PI()*B1450/365)+IF(E1450=1,MAR1!$B$13+MAR1!$D$13*N1450,MAR1!$C$13+MAR1!$E$13*N1450)</f>
        <v/>
      </c>
      <c r="R1450" s="12">
        <f>MAR1!$B$5+MAR1!$C$5*COS(2*PI()*B1450/365)+MAR1!$D$5*SIN(2*PI()*B1450/365)+INDEX(ChangeFactor!$F$6:$F$17,C1450)+IF(G1450=1,MAR1!$B$11+INDEX(ChangeFactor!$G$6:$G$17,C1450)*MAR1!$D$11*L1450,MAR1!$C$11+INDEX(ChangeFactor!$G$6:$G$17,C1450)*MAR1!$E$11*L1450)</f>
        <v/>
      </c>
    </row>
    <row r="1451">
      <c r="A1451" s="6">
        <f>Data!U1451</f>
        <v/>
      </c>
      <c r="B1451" s="6">
        <f>MOD(A1451-1,365)+1</f>
        <v/>
      </c>
      <c r="C1451" s="6">
        <f>MATCH(B1451,Markov!$C$6:$C$17,1)</f>
        <v/>
      </c>
      <c r="D1451" s="16">
        <f>Data!V1451</f>
        <v/>
      </c>
      <c r="E1451" s="6">
        <f>IF(D1451&lt;IF(E1450=1,INDEX(Markov!$I$6:$I$17,C1451),INDEX(Markov!$H$6:$H$17,C1451)),1,0)</f>
        <v/>
      </c>
      <c r="F1451" s="12">
        <f>IF(E1451=1,GAMMA.INV(Data!W1451,INDEX(Markov!$Q$6:$Q$17,C1451),INDEX(Markov!$R$6:$R$17,C1451)),0)</f>
        <v/>
      </c>
      <c r="G1451" s="6">
        <f>IF(D1451&lt;IF(G1450=1,INDEX(ChangeFactor!$O$6:$O$17,C1451),INDEX(ChangeFactor!$N$6:$N$17,C1451)),1,0)</f>
        <v/>
      </c>
      <c r="H1451" s="12">
        <f>IF(G1451=1,GAMMA.INV(Data!W1451,INDEX(ChangeFactor!$R$6:$R$17,C1451),INDEX(ChangeFactor!$S$6:$S$17,C1451)),0)</f>
        <v/>
      </c>
      <c r="I1451" s="7">
        <f>NORM.S.INV(Data!X1451)</f>
        <v/>
      </c>
      <c r="J1451" s="7">
        <f>NORM.S.INV(Data!Y1451)</f>
        <v/>
      </c>
      <c r="K1451" s="7">
        <f>NORM.S.INV(Data!Z1451)</f>
        <v/>
      </c>
      <c r="L1451" s="7">
        <f>MAR1!$B$32*L1450+MAR1!$C$32*M1450+MAR1!$D$32*N1450+MAR1!$B$42*I1451+MAR1!$C$42*J1451+MAR1!$D$42*K1451</f>
        <v/>
      </c>
      <c r="M1451" s="7">
        <f>MAR1!$B$33*L1450+MAR1!$C$33*M1450+MAR1!$D$33*N1450+MAR1!$B$43*I1451+MAR1!$C$43*J1451+MAR1!$D$43*K1451</f>
        <v/>
      </c>
      <c r="N1451" s="7">
        <f>MAR1!$B$34*L1450+MAR1!$C$34*M1450+MAR1!$D$34*N1450+MAR1!$B$44*I1451+MAR1!$C$44*J1451+MAR1!$D$44*K1451</f>
        <v/>
      </c>
      <c r="O1451" s="12">
        <f>MAR1!$B$5+MAR1!$C$5*COS(2*PI()*B1451/365)+MAR1!$D$5*SIN(2*PI()*B1451/365)+IF(E1451=1,MAR1!$B$11+MAR1!$D$11*L1451,MAR1!$C$11+MAR1!$E$11*L1451)</f>
        <v/>
      </c>
      <c r="P1451" s="12">
        <f>MAR1!$B$6+MAR1!$C$6*COS(2*PI()*B1451/365)+MAR1!$D$6*SIN(2*PI()*B1451/365)+IF(E1451=1,MAR1!$B$12+MAR1!$D$12*M1451,MAR1!$C$12+MAR1!$E$12*M1451)</f>
        <v/>
      </c>
      <c r="Q1451" s="12">
        <f>MAR1!$B$7+MAR1!$C$7*COS(2*PI()*B1451/365)+MAR1!$D$7*SIN(2*PI()*B1451/365)+IF(E1451=1,MAR1!$B$13+MAR1!$D$13*N1451,MAR1!$C$13+MAR1!$E$13*N1451)</f>
        <v/>
      </c>
      <c r="R1451" s="12">
        <f>MAR1!$B$5+MAR1!$C$5*COS(2*PI()*B1451/365)+MAR1!$D$5*SIN(2*PI()*B1451/365)+INDEX(ChangeFactor!$F$6:$F$17,C1451)+IF(G1451=1,MAR1!$B$11+INDEX(ChangeFactor!$G$6:$G$17,C1451)*MAR1!$D$11*L1451,MAR1!$C$11+INDEX(ChangeFactor!$G$6:$G$17,C1451)*MAR1!$E$11*L1451)</f>
        <v/>
      </c>
    </row>
    <row r="1452">
      <c r="A1452" s="6">
        <f>Data!U1452</f>
        <v/>
      </c>
      <c r="B1452" s="6">
        <f>MOD(A1452-1,365)+1</f>
        <v/>
      </c>
      <c r="C1452" s="6">
        <f>MATCH(B1452,Markov!$C$6:$C$17,1)</f>
        <v/>
      </c>
      <c r="D1452" s="16">
        <f>Data!V1452</f>
        <v/>
      </c>
      <c r="E1452" s="6">
        <f>IF(D1452&lt;IF(E1451=1,INDEX(Markov!$I$6:$I$17,C1452),INDEX(Markov!$H$6:$H$17,C1452)),1,0)</f>
        <v/>
      </c>
      <c r="F1452" s="12">
        <f>IF(E1452=1,GAMMA.INV(Data!W1452,INDEX(Markov!$Q$6:$Q$17,C1452),INDEX(Markov!$R$6:$R$17,C1452)),0)</f>
        <v/>
      </c>
      <c r="G1452" s="6">
        <f>IF(D1452&lt;IF(G1451=1,INDEX(ChangeFactor!$O$6:$O$17,C1452),INDEX(ChangeFactor!$N$6:$N$17,C1452)),1,0)</f>
        <v/>
      </c>
      <c r="H1452" s="12">
        <f>IF(G1452=1,GAMMA.INV(Data!W1452,INDEX(ChangeFactor!$R$6:$R$17,C1452),INDEX(ChangeFactor!$S$6:$S$17,C1452)),0)</f>
        <v/>
      </c>
      <c r="I1452" s="7">
        <f>NORM.S.INV(Data!X1452)</f>
        <v/>
      </c>
      <c r="J1452" s="7">
        <f>NORM.S.INV(Data!Y1452)</f>
        <v/>
      </c>
      <c r="K1452" s="7">
        <f>NORM.S.INV(Data!Z1452)</f>
        <v/>
      </c>
      <c r="L1452" s="7">
        <f>MAR1!$B$32*L1451+MAR1!$C$32*M1451+MAR1!$D$32*N1451+MAR1!$B$42*I1452+MAR1!$C$42*J1452+MAR1!$D$42*K1452</f>
        <v/>
      </c>
      <c r="M1452" s="7">
        <f>MAR1!$B$33*L1451+MAR1!$C$33*M1451+MAR1!$D$33*N1451+MAR1!$B$43*I1452+MAR1!$C$43*J1452+MAR1!$D$43*K1452</f>
        <v/>
      </c>
      <c r="N1452" s="7">
        <f>MAR1!$B$34*L1451+MAR1!$C$34*M1451+MAR1!$D$34*N1451+MAR1!$B$44*I1452+MAR1!$C$44*J1452+MAR1!$D$44*K1452</f>
        <v/>
      </c>
      <c r="O1452" s="12">
        <f>MAR1!$B$5+MAR1!$C$5*COS(2*PI()*B1452/365)+MAR1!$D$5*SIN(2*PI()*B1452/365)+IF(E1452=1,MAR1!$B$11+MAR1!$D$11*L1452,MAR1!$C$11+MAR1!$E$11*L1452)</f>
        <v/>
      </c>
      <c r="P1452" s="12">
        <f>MAR1!$B$6+MAR1!$C$6*COS(2*PI()*B1452/365)+MAR1!$D$6*SIN(2*PI()*B1452/365)+IF(E1452=1,MAR1!$B$12+MAR1!$D$12*M1452,MAR1!$C$12+MAR1!$E$12*M1452)</f>
        <v/>
      </c>
      <c r="Q1452" s="12">
        <f>MAR1!$B$7+MAR1!$C$7*COS(2*PI()*B1452/365)+MAR1!$D$7*SIN(2*PI()*B1452/365)+IF(E1452=1,MAR1!$B$13+MAR1!$D$13*N1452,MAR1!$C$13+MAR1!$E$13*N1452)</f>
        <v/>
      </c>
      <c r="R1452" s="12">
        <f>MAR1!$B$5+MAR1!$C$5*COS(2*PI()*B1452/365)+MAR1!$D$5*SIN(2*PI()*B1452/365)+INDEX(ChangeFactor!$F$6:$F$17,C1452)+IF(G1452=1,MAR1!$B$11+INDEX(ChangeFactor!$G$6:$G$17,C1452)*MAR1!$D$11*L1452,MAR1!$C$11+INDEX(ChangeFactor!$G$6:$G$17,C1452)*MAR1!$E$11*L1452)</f>
        <v/>
      </c>
    </row>
    <row r="1453">
      <c r="A1453" s="6">
        <f>Data!U1453</f>
        <v/>
      </c>
      <c r="B1453" s="6">
        <f>MOD(A1453-1,365)+1</f>
        <v/>
      </c>
      <c r="C1453" s="6">
        <f>MATCH(B1453,Markov!$C$6:$C$17,1)</f>
        <v/>
      </c>
      <c r="D1453" s="16">
        <f>Data!V1453</f>
        <v/>
      </c>
      <c r="E1453" s="6">
        <f>IF(D1453&lt;IF(E1452=1,INDEX(Markov!$I$6:$I$17,C1453),INDEX(Markov!$H$6:$H$17,C1453)),1,0)</f>
        <v/>
      </c>
      <c r="F1453" s="12">
        <f>IF(E1453=1,GAMMA.INV(Data!W1453,INDEX(Markov!$Q$6:$Q$17,C1453),INDEX(Markov!$R$6:$R$17,C1453)),0)</f>
        <v/>
      </c>
      <c r="G1453" s="6">
        <f>IF(D1453&lt;IF(G1452=1,INDEX(ChangeFactor!$O$6:$O$17,C1453),INDEX(ChangeFactor!$N$6:$N$17,C1453)),1,0)</f>
        <v/>
      </c>
      <c r="H1453" s="12">
        <f>IF(G1453=1,GAMMA.INV(Data!W1453,INDEX(ChangeFactor!$R$6:$R$17,C1453),INDEX(ChangeFactor!$S$6:$S$17,C1453)),0)</f>
        <v/>
      </c>
      <c r="I1453" s="7">
        <f>NORM.S.INV(Data!X1453)</f>
        <v/>
      </c>
      <c r="J1453" s="7">
        <f>NORM.S.INV(Data!Y1453)</f>
        <v/>
      </c>
      <c r="K1453" s="7">
        <f>NORM.S.INV(Data!Z1453)</f>
        <v/>
      </c>
      <c r="L1453" s="7">
        <f>MAR1!$B$32*L1452+MAR1!$C$32*M1452+MAR1!$D$32*N1452+MAR1!$B$42*I1453+MAR1!$C$42*J1453+MAR1!$D$42*K1453</f>
        <v/>
      </c>
      <c r="M1453" s="7">
        <f>MAR1!$B$33*L1452+MAR1!$C$33*M1452+MAR1!$D$33*N1452+MAR1!$B$43*I1453+MAR1!$C$43*J1453+MAR1!$D$43*K1453</f>
        <v/>
      </c>
      <c r="N1453" s="7">
        <f>MAR1!$B$34*L1452+MAR1!$C$34*M1452+MAR1!$D$34*N1452+MAR1!$B$44*I1453+MAR1!$C$44*J1453+MAR1!$D$44*K1453</f>
        <v/>
      </c>
      <c r="O1453" s="12">
        <f>MAR1!$B$5+MAR1!$C$5*COS(2*PI()*B1453/365)+MAR1!$D$5*SIN(2*PI()*B1453/365)+IF(E1453=1,MAR1!$B$11+MAR1!$D$11*L1453,MAR1!$C$11+MAR1!$E$11*L1453)</f>
        <v/>
      </c>
      <c r="P1453" s="12">
        <f>MAR1!$B$6+MAR1!$C$6*COS(2*PI()*B1453/365)+MAR1!$D$6*SIN(2*PI()*B1453/365)+IF(E1453=1,MAR1!$B$12+MAR1!$D$12*M1453,MAR1!$C$12+MAR1!$E$12*M1453)</f>
        <v/>
      </c>
      <c r="Q1453" s="12">
        <f>MAR1!$B$7+MAR1!$C$7*COS(2*PI()*B1453/365)+MAR1!$D$7*SIN(2*PI()*B1453/365)+IF(E1453=1,MAR1!$B$13+MAR1!$D$13*N1453,MAR1!$C$13+MAR1!$E$13*N1453)</f>
        <v/>
      </c>
      <c r="R1453" s="12">
        <f>MAR1!$B$5+MAR1!$C$5*COS(2*PI()*B1453/365)+MAR1!$D$5*SIN(2*PI()*B1453/365)+INDEX(ChangeFactor!$F$6:$F$17,C1453)+IF(G1453=1,MAR1!$B$11+INDEX(ChangeFactor!$G$6:$G$17,C1453)*MAR1!$D$11*L1453,MAR1!$C$11+INDEX(ChangeFactor!$G$6:$G$17,C1453)*MAR1!$E$11*L1453)</f>
        <v/>
      </c>
    </row>
    <row r="1454">
      <c r="A1454" s="6">
        <f>Data!U1454</f>
        <v/>
      </c>
      <c r="B1454" s="6">
        <f>MOD(A1454-1,365)+1</f>
        <v/>
      </c>
      <c r="C1454" s="6">
        <f>MATCH(B1454,Markov!$C$6:$C$17,1)</f>
        <v/>
      </c>
      <c r="D1454" s="16">
        <f>Data!V1454</f>
        <v/>
      </c>
      <c r="E1454" s="6">
        <f>IF(D1454&lt;IF(E1453=1,INDEX(Markov!$I$6:$I$17,C1454),INDEX(Markov!$H$6:$H$17,C1454)),1,0)</f>
        <v/>
      </c>
      <c r="F1454" s="12">
        <f>IF(E1454=1,GAMMA.INV(Data!W1454,INDEX(Markov!$Q$6:$Q$17,C1454),INDEX(Markov!$R$6:$R$17,C1454)),0)</f>
        <v/>
      </c>
      <c r="G1454" s="6">
        <f>IF(D1454&lt;IF(G1453=1,INDEX(ChangeFactor!$O$6:$O$17,C1454),INDEX(ChangeFactor!$N$6:$N$17,C1454)),1,0)</f>
        <v/>
      </c>
      <c r="H1454" s="12">
        <f>IF(G1454=1,GAMMA.INV(Data!W1454,INDEX(ChangeFactor!$R$6:$R$17,C1454),INDEX(ChangeFactor!$S$6:$S$17,C1454)),0)</f>
        <v/>
      </c>
      <c r="I1454" s="7">
        <f>NORM.S.INV(Data!X1454)</f>
        <v/>
      </c>
      <c r="J1454" s="7">
        <f>NORM.S.INV(Data!Y1454)</f>
        <v/>
      </c>
      <c r="K1454" s="7">
        <f>NORM.S.INV(Data!Z1454)</f>
        <v/>
      </c>
      <c r="L1454" s="7">
        <f>MAR1!$B$32*L1453+MAR1!$C$32*M1453+MAR1!$D$32*N1453+MAR1!$B$42*I1454+MAR1!$C$42*J1454+MAR1!$D$42*K1454</f>
        <v/>
      </c>
      <c r="M1454" s="7">
        <f>MAR1!$B$33*L1453+MAR1!$C$33*M1453+MAR1!$D$33*N1453+MAR1!$B$43*I1454+MAR1!$C$43*J1454+MAR1!$D$43*K1454</f>
        <v/>
      </c>
      <c r="N1454" s="7">
        <f>MAR1!$B$34*L1453+MAR1!$C$34*M1453+MAR1!$D$34*N1453+MAR1!$B$44*I1454+MAR1!$C$44*J1454+MAR1!$D$44*K1454</f>
        <v/>
      </c>
      <c r="O1454" s="12">
        <f>MAR1!$B$5+MAR1!$C$5*COS(2*PI()*B1454/365)+MAR1!$D$5*SIN(2*PI()*B1454/365)+IF(E1454=1,MAR1!$B$11+MAR1!$D$11*L1454,MAR1!$C$11+MAR1!$E$11*L1454)</f>
        <v/>
      </c>
      <c r="P1454" s="12">
        <f>MAR1!$B$6+MAR1!$C$6*COS(2*PI()*B1454/365)+MAR1!$D$6*SIN(2*PI()*B1454/365)+IF(E1454=1,MAR1!$B$12+MAR1!$D$12*M1454,MAR1!$C$12+MAR1!$E$12*M1454)</f>
        <v/>
      </c>
      <c r="Q1454" s="12">
        <f>MAR1!$B$7+MAR1!$C$7*COS(2*PI()*B1454/365)+MAR1!$D$7*SIN(2*PI()*B1454/365)+IF(E1454=1,MAR1!$B$13+MAR1!$D$13*N1454,MAR1!$C$13+MAR1!$E$13*N1454)</f>
        <v/>
      </c>
      <c r="R1454" s="12">
        <f>MAR1!$B$5+MAR1!$C$5*COS(2*PI()*B1454/365)+MAR1!$D$5*SIN(2*PI()*B1454/365)+INDEX(ChangeFactor!$F$6:$F$17,C1454)+IF(G1454=1,MAR1!$B$11+INDEX(ChangeFactor!$G$6:$G$17,C1454)*MAR1!$D$11*L1454,MAR1!$C$11+INDEX(ChangeFactor!$G$6:$G$17,C1454)*MAR1!$E$11*L1454)</f>
        <v/>
      </c>
    </row>
    <row r="1455">
      <c r="A1455" s="6">
        <f>Data!U1455</f>
        <v/>
      </c>
      <c r="B1455" s="6">
        <f>MOD(A1455-1,365)+1</f>
        <v/>
      </c>
      <c r="C1455" s="6">
        <f>MATCH(B1455,Markov!$C$6:$C$17,1)</f>
        <v/>
      </c>
      <c r="D1455" s="16">
        <f>Data!V1455</f>
        <v/>
      </c>
      <c r="E1455" s="6">
        <f>IF(D1455&lt;IF(E1454=1,INDEX(Markov!$I$6:$I$17,C1455),INDEX(Markov!$H$6:$H$17,C1455)),1,0)</f>
        <v/>
      </c>
      <c r="F1455" s="12">
        <f>IF(E1455=1,GAMMA.INV(Data!W1455,INDEX(Markov!$Q$6:$Q$17,C1455),INDEX(Markov!$R$6:$R$17,C1455)),0)</f>
        <v/>
      </c>
      <c r="G1455" s="6">
        <f>IF(D1455&lt;IF(G1454=1,INDEX(ChangeFactor!$O$6:$O$17,C1455),INDEX(ChangeFactor!$N$6:$N$17,C1455)),1,0)</f>
        <v/>
      </c>
      <c r="H1455" s="12">
        <f>IF(G1455=1,GAMMA.INV(Data!W1455,INDEX(ChangeFactor!$R$6:$R$17,C1455),INDEX(ChangeFactor!$S$6:$S$17,C1455)),0)</f>
        <v/>
      </c>
      <c r="I1455" s="7">
        <f>NORM.S.INV(Data!X1455)</f>
        <v/>
      </c>
      <c r="J1455" s="7">
        <f>NORM.S.INV(Data!Y1455)</f>
        <v/>
      </c>
      <c r="K1455" s="7">
        <f>NORM.S.INV(Data!Z1455)</f>
        <v/>
      </c>
      <c r="L1455" s="7">
        <f>MAR1!$B$32*L1454+MAR1!$C$32*M1454+MAR1!$D$32*N1454+MAR1!$B$42*I1455+MAR1!$C$42*J1455+MAR1!$D$42*K1455</f>
        <v/>
      </c>
      <c r="M1455" s="7">
        <f>MAR1!$B$33*L1454+MAR1!$C$33*M1454+MAR1!$D$33*N1454+MAR1!$B$43*I1455+MAR1!$C$43*J1455+MAR1!$D$43*K1455</f>
        <v/>
      </c>
      <c r="N1455" s="7">
        <f>MAR1!$B$34*L1454+MAR1!$C$34*M1454+MAR1!$D$34*N1454+MAR1!$B$44*I1455+MAR1!$C$44*J1455+MAR1!$D$44*K1455</f>
        <v/>
      </c>
      <c r="O1455" s="12">
        <f>MAR1!$B$5+MAR1!$C$5*COS(2*PI()*B1455/365)+MAR1!$D$5*SIN(2*PI()*B1455/365)+IF(E1455=1,MAR1!$B$11+MAR1!$D$11*L1455,MAR1!$C$11+MAR1!$E$11*L1455)</f>
        <v/>
      </c>
      <c r="P1455" s="12">
        <f>MAR1!$B$6+MAR1!$C$6*COS(2*PI()*B1455/365)+MAR1!$D$6*SIN(2*PI()*B1455/365)+IF(E1455=1,MAR1!$B$12+MAR1!$D$12*M1455,MAR1!$C$12+MAR1!$E$12*M1455)</f>
        <v/>
      </c>
      <c r="Q1455" s="12">
        <f>MAR1!$B$7+MAR1!$C$7*COS(2*PI()*B1455/365)+MAR1!$D$7*SIN(2*PI()*B1455/365)+IF(E1455=1,MAR1!$B$13+MAR1!$D$13*N1455,MAR1!$C$13+MAR1!$E$13*N1455)</f>
        <v/>
      </c>
      <c r="R1455" s="12">
        <f>MAR1!$B$5+MAR1!$C$5*COS(2*PI()*B1455/365)+MAR1!$D$5*SIN(2*PI()*B1455/365)+INDEX(ChangeFactor!$F$6:$F$17,C1455)+IF(G1455=1,MAR1!$B$11+INDEX(ChangeFactor!$G$6:$G$17,C1455)*MAR1!$D$11*L1455,MAR1!$C$11+INDEX(ChangeFactor!$G$6:$G$17,C1455)*MAR1!$E$11*L1455)</f>
        <v/>
      </c>
    </row>
    <row r="1456">
      <c r="A1456" s="6">
        <f>Data!U1456</f>
        <v/>
      </c>
      <c r="B1456" s="6">
        <f>MOD(A1456-1,365)+1</f>
        <v/>
      </c>
      <c r="C1456" s="6">
        <f>MATCH(B1456,Markov!$C$6:$C$17,1)</f>
        <v/>
      </c>
      <c r="D1456" s="16">
        <f>Data!V1456</f>
        <v/>
      </c>
      <c r="E1456" s="6">
        <f>IF(D1456&lt;IF(E1455=1,INDEX(Markov!$I$6:$I$17,C1456),INDEX(Markov!$H$6:$H$17,C1456)),1,0)</f>
        <v/>
      </c>
      <c r="F1456" s="12">
        <f>IF(E1456=1,GAMMA.INV(Data!W1456,INDEX(Markov!$Q$6:$Q$17,C1456),INDEX(Markov!$R$6:$R$17,C1456)),0)</f>
        <v/>
      </c>
      <c r="G1456" s="6">
        <f>IF(D1456&lt;IF(G1455=1,INDEX(ChangeFactor!$O$6:$O$17,C1456),INDEX(ChangeFactor!$N$6:$N$17,C1456)),1,0)</f>
        <v/>
      </c>
      <c r="H1456" s="12">
        <f>IF(G1456=1,GAMMA.INV(Data!W1456,INDEX(ChangeFactor!$R$6:$R$17,C1456),INDEX(ChangeFactor!$S$6:$S$17,C1456)),0)</f>
        <v/>
      </c>
      <c r="I1456" s="7">
        <f>NORM.S.INV(Data!X1456)</f>
        <v/>
      </c>
      <c r="J1456" s="7">
        <f>NORM.S.INV(Data!Y1456)</f>
        <v/>
      </c>
      <c r="K1456" s="7">
        <f>NORM.S.INV(Data!Z1456)</f>
        <v/>
      </c>
      <c r="L1456" s="7">
        <f>MAR1!$B$32*L1455+MAR1!$C$32*M1455+MAR1!$D$32*N1455+MAR1!$B$42*I1456+MAR1!$C$42*J1456+MAR1!$D$42*K1456</f>
        <v/>
      </c>
      <c r="M1456" s="7">
        <f>MAR1!$B$33*L1455+MAR1!$C$33*M1455+MAR1!$D$33*N1455+MAR1!$B$43*I1456+MAR1!$C$43*J1456+MAR1!$D$43*K1456</f>
        <v/>
      </c>
      <c r="N1456" s="7">
        <f>MAR1!$B$34*L1455+MAR1!$C$34*M1455+MAR1!$D$34*N1455+MAR1!$B$44*I1456+MAR1!$C$44*J1456+MAR1!$D$44*K1456</f>
        <v/>
      </c>
      <c r="O1456" s="12">
        <f>MAR1!$B$5+MAR1!$C$5*COS(2*PI()*B1456/365)+MAR1!$D$5*SIN(2*PI()*B1456/365)+IF(E1456=1,MAR1!$B$11+MAR1!$D$11*L1456,MAR1!$C$11+MAR1!$E$11*L1456)</f>
        <v/>
      </c>
      <c r="P1456" s="12">
        <f>MAR1!$B$6+MAR1!$C$6*COS(2*PI()*B1456/365)+MAR1!$D$6*SIN(2*PI()*B1456/365)+IF(E1456=1,MAR1!$B$12+MAR1!$D$12*M1456,MAR1!$C$12+MAR1!$E$12*M1456)</f>
        <v/>
      </c>
      <c r="Q1456" s="12">
        <f>MAR1!$B$7+MAR1!$C$7*COS(2*PI()*B1456/365)+MAR1!$D$7*SIN(2*PI()*B1456/365)+IF(E1456=1,MAR1!$B$13+MAR1!$D$13*N1456,MAR1!$C$13+MAR1!$E$13*N1456)</f>
        <v/>
      </c>
      <c r="R1456" s="12">
        <f>MAR1!$B$5+MAR1!$C$5*COS(2*PI()*B1456/365)+MAR1!$D$5*SIN(2*PI()*B1456/365)+INDEX(ChangeFactor!$F$6:$F$17,C1456)+IF(G1456=1,MAR1!$B$11+INDEX(ChangeFactor!$G$6:$G$17,C1456)*MAR1!$D$11*L1456,MAR1!$C$11+INDEX(ChangeFactor!$G$6:$G$17,C1456)*MAR1!$E$11*L1456)</f>
        <v/>
      </c>
    </row>
    <row r="1457">
      <c r="A1457" s="6">
        <f>Data!U1457</f>
        <v/>
      </c>
      <c r="B1457" s="6">
        <f>MOD(A1457-1,365)+1</f>
        <v/>
      </c>
      <c r="C1457" s="6">
        <f>MATCH(B1457,Markov!$C$6:$C$17,1)</f>
        <v/>
      </c>
      <c r="D1457" s="16">
        <f>Data!V1457</f>
        <v/>
      </c>
      <c r="E1457" s="6">
        <f>IF(D1457&lt;IF(E1456=1,INDEX(Markov!$I$6:$I$17,C1457),INDEX(Markov!$H$6:$H$17,C1457)),1,0)</f>
        <v/>
      </c>
      <c r="F1457" s="12">
        <f>IF(E1457=1,GAMMA.INV(Data!W1457,INDEX(Markov!$Q$6:$Q$17,C1457),INDEX(Markov!$R$6:$R$17,C1457)),0)</f>
        <v/>
      </c>
      <c r="G1457" s="6">
        <f>IF(D1457&lt;IF(G1456=1,INDEX(ChangeFactor!$O$6:$O$17,C1457),INDEX(ChangeFactor!$N$6:$N$17,C1457)),1,0)</f>
        <v/>
      </c>
      <c r="H1457" s="12">
        <f>IF(G1457=1,GAMMA.INV(Data!W1457,INDEX(ChangeFactor!$R$6:$R$17,C1457),INDEX(ChangeFactor!$S$6:$S$17,C1457)),0)</f>
        <v/>
      </c>
      <c r="I1457" s="7">
        <f>NORM.S.INV(Data!X1457)</f>
        <v/>
      </c>
      <c r="J1457" s="7">
        <f>NORM.S.INV(Data!Y1457)</f>
        <v/>
      </c>
      <c r="K1457" s="7">
        <f>NORM.S.INV(Data!Z1457)</f>
        <v/>
      </c>
      <c r="L1457" s="7">
        <f>MAR1!$B$32*L1456+MAR1!$C$32*M1456+MAR1!$D$32*N1456+MAR1!$B$42*I1457+MAR1!$C$42*J1457+MAR1!$D$42*K1457</f>
        <v/>
      </c>
      <c r="M1457" s="7">
        <f>MAR1!$B$33*L1456+MAR1!$C$33*M1456+MAR1!$D$33*N1456+MAR1!$B$43*I1457+MAR1!$C$43*J1457+MAR1!$D$43*K1457</f>
        <v/>
      </c>
      <c r="N1457" s="7">
        <f>MAR1!$B$34*L1456+MAR1!$C$34*M1456+MAR1!$D$34*N1456+MAR1!$B$44*I1457+MAR1!$C$44*J1457+MAR1!$D$44*K1457</f>
        <v/>
      </c>
      <c r="O1457" s="12">
        <f>MAR1!$B$5+MAR1!$C$5*COS(2*PI()*B1457/365)+MAR1!$D$5*SIN(2*PI()*B1457/365)+IF(E1457=1,MAR1!$B$11+MAR1!$D$11*L1457,MAR1!$C$11+MAR1!$E$11*L1457)</f>
        <v/>
      </c>
      <c r="P1457" s="12">
        <f>MAR1!$B$6+MAR1!$C$6*COS(2*PI()*B1457/365)+MAR1!$D$6*SIN(2*PI()*B1457/365)+IF(E1457=1,MAR1!$B$12+MAR1!$D$12*M1457,MAR1!$C$12+MAR1!$E$12*M1457)</f>
        <v/>
      </c>
      <c r="Q1457" s="12">
        <f>MAR1!$B$7+MAR1!$C$7*COS(2*PI()*B1457/365)+MAR1!$D$7*SIN(2*PI()*B1457/365)+IF(E1457=1,MAR1!$B$13+MAR1!$D$13*N1457,MAR1!$C$13+MAR1!$E$13*N1457)</f>
        <v/>
      </c>
      <c r="R1457" s="12">
        <f>MAR1!$B$5+MAR1!$C$5*COS(2*PI()*B1457/365)+MAR1!$D$5*SIN(2*PI()*B1457/365)+INDEX(ChangeFactor!$F$6:$F$17,C1457)+IF(G1457=1,MAR1!$B$11+INDEX(ChangeFactor!$G$6:$G$17,C1457)*MAR1!$D$11*L1457,MAR1!$C$11+INDEX(ChangeFactor!$G$6:$G$17,C1457)*MAR1!$E$11*L1457)</f>
        <v/>
      </c>
    </row>
    <row r="1458">
      <c r="A1458" s="6">
        <f>Data!U1458</f>
        <v/>
      </c>
      <c r="B1458" s="6">
        <f>MOD(A1458-1,365)+1</f>
        <v/>
      </c>
      <c r="C1458" s="6">
        <f>MATCH(B1458,Markov!$C$6:$C$17,1)</f>
        <v/>
      </c>
      <c r="D1458" s="16">
        <f>Data!V1458</f>
        <v/>
      </c>
      <c r="E1458" s="6">
        <f>IF(D1458&lt;IF(E1457=1,INDEX(Markov!$I$6:$I$17,C1458),INDEX(Markov!$H$6:$H$17,C1458)),1,0)</f>
        <v/>
      </c>
      <c r="F1458" s="12">
        <f>IF(E1458=1,GAMMA.INV(Data!W1458,INDEX(Markov!$Q$6:$Q$17,C1458),INDEX(Markov!$R$6:$R$17,C1458)),0)</f>
        <v/>
      </c>
      <c r="G1458" s="6">
        <f>IF(D1458&lt;IF(G1457=1,INDEX(ChangeFactor!$O$6:$O$17,C1458),INDEX(ChangeFactor!$N$6:$N$17,C1458)),1,0)</f>
        <v/>
      </c>
      <c r="H1458" s="12">
        <f>IF(G1458=1,GAMMA.INV(Data!W1458,INDEX(ChangeFactor!$R$6:$R$17,C1458),INDEX(ChangeFactor!$S$6:$S$17,C1458)),0)</f>
        <v/>
      </c>
      <c r="I1458" s="7">
        <f>NORM.S.INV(Data!X1458)</f>
        <v/>
      </c>
      <c r="J1458" s="7">
        <f>NORM.S.INV(Data!Y1458)</f>
        <v/>
      </c>
      <c r="K1458" s="7">
        <f>NORM.S.INV(Data!Z1458)</f>
        <v/>
      </c>
      <c r="L1458" s="7">
        <f>MAR1!$B$32*L1457+MAR1!$C$32*M1457+MAR1!$D$32*N1457+MAR1!$B$42*I1458+MAR1!$C$42*J1458+MAR1!$D$42*K1458</f>
        <v/>
      </c>
      <c r="M1458" s="7">
        <f>MAR1!$B$33*L1457+MAR1!$C$33*M1457+MAR1!$D$33*N1457+MAR1!$B$43*I1458+MAR1!$C$43*J1458+MAR1!$D$43*K1458</f>
        <v/>
      </c>
      <c r="N1458" s="7">
        <f>MAR1!$B$34*L1457+MAR1!$C$34*M1457+MAR1!$D$34*N1457+MAR1!$B$44*I1458+MAR1!$C$44*J1458+MAR1!$D$44*K1458</f>
        <v/>
      </c>
      <c r="O1458" s="12">
        <f>MAR1!$B$5+MAR1!$C$5*COS(2*PI()*B1458/365)+MAR1!$D$5*SIN(2*PI()*B1458/365)+IF(E1458=1,MAR1!$B$11+MAR1!$D$11*L1458,MAR1!$C$11+MAR1!$E$11*L1458)</f>
        <v/>
      </c>
      <c r="P1458" s="12">
        <f>MAR1!$B$6+MAR1!$C$6*COS(2*PI()*B1458/365)+MAR1!$D$6*SIN(2*PI()*B1458/365)+IF(E1458=1,MAR1!$B$12+MAR1!$D$12*M1458,MAR1!$C$12+MAR1!$E$12*M1458)</f>
        <v/>
      </c>
      <c r="Q1458" s="12">
        <f>MAR1!$B$7+MAR1!$C$7*COS(2*PI()*B1458/365)+MAR1!$D$7*SIN(2*PI()*B1458/365)+IF(E1458=1,MAR1!$B$13+MAR1!$D$13*N1458,MAR1!$C$13+MAR1!$E$13*N1458)</f>
        <v/>
      </c>
      <c r="R1458" s="12">
        <f>MAR1!$B$5+MAR1!$C$5*COS(2*PI()*B1458/365)+MAR1!$D$5*SIN(2*PI()*B1458/365)+INDEX(ChangeFactor!$F$6:$F$17,C1458)+IF(G1458=1,MAR1!$B$11+INDEX(ChangeFactor!$G$6:$G$17,C1458)*MAR1!$D$11*L1458,MAR1!$C$11+INDEX(ChangeFactor!$G$6:$G$17,C1458)*MAR1!$E$11*L1458)</f>
        <v/>
      </c>
    </row>
    <row r="1459">
      <c r="A1459" s="6">
        <f>Data!U1459</f>
        <v/>
      </c>
      <c r="B1459" s="6">
        <f>MOD(A1459-1,365)+1</f>
        <v/>
      </c>
      <c r="C1459" s="6">
        <f>MATCH(B1459,Markov!$C$6:$C$17,1)</f>
        <v/>
      </c>
      <c r="D1459" s="16">
        <f>Data!V1459</f>
        <v/>
      </c>
      <c r="E1459" s="6">
        <f>IF(D1459&lt;IF(E1458=1,INDEX(Markov!$I$6:$I$17,C1459),INDEX(Markov!$H$6:$H$17,C1459)),1,0)</f>
        <v/>
      </c>
      <c r="F1459" s="12">
        <f>IF(E1459=1,GAMMA.INV(Data!W1459,INDEX(Markov!$Q$6:$Q$17,C1459),INDEX(Markov!$R$6:$R$17,C1459)),0)</f>
        <v/>
      </c>
      <c r="G1459" s="6">
        <f>IF(D1459&lt;IF(G1458=1,INDEX(ChangeFactor!$O$6:$O$17,C1459),INDEX(ChangeFactor!$N$6:$N$17,C1459)),1,0)</f>
        <v/>
      </c>
      <c r="H1459" s="12">
        <f>IF(G1459=1,GAMMA.INV(Data!W1459,INDEX(ChangeFactor!$R$6:$R$17,C1459),INDEX(ChangeFactor!$S$6:$S$17,C1459)),0)</f>
        <v/>
      </c>
      <c r="I1459" s="7">
        <f>NORM.S.INV(Data!X1459)</f>
        <v/>
      </c>
      <c r="J1459" s="7">
        <f>NORM.S.INV(Data!Y1459)</f>
        <v/>
      </c>
      <c r="K1459" s="7">
        <f>NORM.S.INV(Data!Z1459)</f>
        <v/>
      </c>
      <c r="L1459" s="7">
        <f>MAR1!$B$32*L1458+MAR1!$C$32*M1458+MAR1!$D$32*N1458+MAR1!$B$42*I1459+MAR1!$C$42*J1459+MAR1!$D$42*K1459</f>
        <v/>
      </c>
      <c r="M1459" s="7">
        <f>MAR1!$B$33*L1458+MAR1!$C$33*M1458+MAR1!$D$33*N1458+MAR1!$B$43*I1459+MAR1!$C$43*J1459+MAR1!$D$43*K1459</f>
        <v/>
      </c>
      <c r="N1459" s="7">
        <f>MAR1!$B$34*L1458+MAR1!$C$34*M1458+MAR1!$D$34*N1458+MAR1!$B$44*I1459+MAR1!$C$44*J1459+MAR1!$D$44*K1459</f>
        <v/>
      </c>
      <c r="O1459" s="12">
        <f>MAR1!$B$5+MAR1!$C$5*COS(2*PI()*B1459/365)+MAR1!$D$5*SIN(2*PI()*B1459/365)+IF(E1459=1,MAR1!$B$11+MAR1!$D$11*L1459,MAR1!$C$11+MAR1!$E$11*L1459)</f>
        <v/>
      </c>
      <c r="P1459" s="12">
        <f>MAR1!$B$6+MAR1!$C$6*COS(2*PI()*B1459/365)+MAR1!$D$6*SIN(2*PI()*B1459/365)+IF(E1459=1,MAR1!$B$12+MAR1!$D$12*M1459,MAR1!$C$12+MAR1!$E$12*M1459)</f>
        <v/>
      </c>
      <c r="Q1459" s="12">
        <f>MAR1!$B$7+MAR1!$C$7*COS(2*PI()*B1459/365)+MAR1!$D$7*SIN(2*PI()*B1459/365)+IF(E1459=1,MAR1!$B$13+MAR1!$D$13*N1459,MAR1!$C$13+MAR1!$E$13*N1459)</f>
        <v/>
      </c>
      <c r="R1459" s="12">
        <f>MAR1!$B$5+MAR1!$C$5*COS(2*PI()*B1459/365)+MAR1!$D$5*SIN(2*PI()*B1459/365)+INDEX(ChangeFactor!$F$6:$F$17,C1459)+IF(G1459=1,MAR1!$B$11+INDEX(ChangeFactor!$G$6:$G$17,C1459)*MAR1!$D$11*L1459,MAR1!$C$11+INDEX(ChangeFactor!$G$6:$G$17,C1459)*MAR1!$E$11*L1459)</f>
        <v/>
      </c>
    </row>
    <row r="1460">
      <c r="A1460" s="6">
        <f>Data!U1460</f>
        <v/>
      </c>
      <c r="B1460" s="6">
        <f>MOD(A1460-1,365)+1</f>
        <v/>
      </c>
      <c r="C1460" s="6">
        <f>MATCH(B1460,Markov!$C$6:$C$17,1)</f>
        <v/>
      </c>
      <c r="D1460" s="16">
        <f>Data!V1460</f>
        <v/>
      </c>
      <c r="E1460" s="6">
        <f>IF(D1460&lt;IF(E1459=1,INDEX(Markov!$I$6:$I$17,C1460),INDEX(Markov!$H$6:$H$17,C1460)),1,0)</f>
        <v/>
      </c>
      <c r="F1460" s="12">
        <f>IF(E1460=1,GAMMA.INV(Data!W1460,INDEX(Markov!$Q$6:$Q$17,C1460),INDEX(Markov!$R$6:$R$17,C1460)),0)</f>
        <v/>
      </c>
      <c r="G1460" s="6">
        <f>IF(D1460&lt;IF(G1459=1,INDEX(ChangeFactor!$O$6:$O$17,C1460),INDEX(ChangeFactor!$N$6:$N$17,C1460)),1,0)</f>
        <v/>
      </c>
      <c r="H1460" s="12">
        <f>IF(G1460=1,GAMMA.INV(Data!W1460,INDEX(ChangeFactor!$R$6:$R$17,C1460),INDEX(ChangeFactor!$S$6:$S$17,C1460)),0)</f>
        <v/>
      </c>
      <c r="I1460" s="7">
        <f>NORM.S.INV(Data!X1460)</f>
        <v/>
      </c>
      <c r="J1460" s="7">
        <f>NORM.S.INV(Data!Y1460)</f>
        <v/>
      </c>
      <c r="K1460" s="7">
        <f>NORM.S.INV(Data!Z1460)</f>
        <v/>
      </c>
      <c r="L1460" s="7">
        <f>MAR1!$B$32*L1459+MAR1!$C$32*M1459+MAR1!$D$32*N1459+MAR1!$B$42*I1460+MAR1!$C$42*J1460+MAR1!$D$42*K1460</f>
        <v/>
      </c>
      <c r="M1460" s="7">
        <f>MAR1!$B$33*L1459+MAR1!$C$33*M1459+MAR1!$D$33*N1459+MAR1!$B$43*I1460+MAR1!$C$43*J1460+MAR1!$D$43*K1460</f>
        <v/>
      </c>
      <c r="N1460" s="7">
        <f>MAR1!$B$34*L1459+MAR1!$C$34*M1459+MAR1!$D$34*N1459+MAR1!$B$44*I1460+MAR1!$C$44*J1460+MAR1!$D$44*K1460</f>
        <v/>
      </c>
      <c r="O1460" s="12">
        <f>MAR1!$B$5+MAR1!$C$5*COS(2*PI()*B1460/365)+MAR1!$D$5*SIN(2*PI()*B1460/365)+IF(E1460=1,MAR1!$B$11+MAR1!$D$11*L1460,MAR1!$C$11+MAR1!$E$11*L1460)</f>
        <v/>
      </c>
      <c r="P1460" s="12">
        <f>MAR1!$B$6+MAR1!$C$6*COS(2*PI()*B1460/365)+MAR1!$D$6*SIN(2*PI()*B1460/365)+IF(E1460=1,MAR1!$B$12+MAR1!$D$12*M1460,MAR1!$C$12+MAR1!$E$12*M1460)</f>
        <v/>
      </c>
      <c r="Q1460" s="12">
        <f>MAR1!$B$7+MAR1!$C$7*COS(2*PI()*B1460/365)+MAR1!$D$7*SIN(2*PI()*B1460/365)+IF(E1460=1,MAR1!$B$13+MAR1!$D$13*N1460,MAR1!$C$13+MAR1!$E$13*N1460)</f>
        <v/>
      </c>
      <c r="R1460" s="12">
        <f>MAR1!$B$5+MAR1!$C$5*COS(2*PI()*B1460/365)+MAR1!$D$5*SIN(2*PI()*B1460/365)+INDEX(ChangeFactor!$F$6:$F$17,C1460)+IF(G1460=1,MAR1!$B$11+INDEX(ChangeFactor!$G$6:$G$17,C1460)*MAR1!$D$11*L1460,MAR1!$C$11+INDEX(ChangeFactor!$G$6:$G$17,C1460)*MAR1!$E$11*L1460)</f>
        <v/>
      </c>
    </row>
    <row r="1461">
      <c r="A1461" s="6">
        <f>Data!U1461</f>
        <v/>
      </c>
      <c r="B1461" s="6">
        <f>MOD(A1461-1,365)+1</f>
        <v/>
      </c>
      <c r="C1461" s="6">
        <f>MATCH(B1461,Markov!$C$6:$C$17,1)</f>
        <v/>
      </c>
      <c r="D1461" s="16">
        <f>Data!V1461</f>
        <v/>
      </c>
      <c r="E1461" s="6">
        <f>IF(D1461&lt;IF(E1460=1,INDEX(Markov!$I$6:$I$17,C1461),INDEX(Markov!$H$6:$H$17,C1461)),1,0)</f>
        <v/>
      </c>
      <c r="F1461" s="12">
        <f>IF(E1461=1,GAMMA.INV(Data!W1461,INDEX(Markov!$Q$6:$Q$17,C1461),INDEX(Markov!$R$6:$R$17,C1461)),0)</f>
        <v/>
      </c>
      <c r="G1461" s="6">
        <f>IF(D1461&lt;IF(G1460=1,INDEX(ChangeFactor!$O$6:$O$17,C1461),INDEX(ChangeFactor!$N$6:$N$17,C1461)),1,0)</f>
        <v/>
      </c>
      <c r="H1461" s="12">
        <f>IF(G1461=1,GAMMA.INV(Data!W1461,INDEX(ChangeFactor!$R$6:$R$17,C1461),INDEX(ChangeFactor!$S$6:$S$17,C1461)),0)</f>
        <v/>
      </c>
      <c r="I1461" s="7">
        <f>NORM.S.INV(Data!X1461)</f>
        <v/>
      </c>
      <c r="J1461" s="7">
        <f>NORM.S.INV(Data!Y1461)</f>
        <v/>
      </c>
      <c r="K1461" s="7">
        <f>NORM.S.INV(Data!Z1461)</f>
        <v/>
      </c>
      <c r="L1461" s="7">
        <f>MAR1!$B$32*L1460+MAR1!$C$32*M1460+MAR1!$D$32*N1460+MAR1!$B$42*I1461+MAR1!$C$42*J1461+MAR1!$D$42*K1461</f>
        <v/>
      </c>
      <c r="M1461" s="7">
        <f>MAR1!$B$33*L1460+MAR1!$C$33*M1460+MAR1!$D$33*N1460+MAR1!$B$43*I1461+MAR1!$C$43*J1461+MAR1!$D$43*K1461</f>
        <v/>
      </c>
      <c r="N1461" s="7">
        <f>MAR1!$B$34*L1460+MAR1!$C$34*M1460+MAR1!$D$34*N1460+MAR1!$B$44*I1461+MAR1!$C$44*J1461+MAR1!$D$44*K1461</f>
        <v/>
      </c>
      <c r="O1461" s="12">
        <f>MAR1!$B$5+MAR1!$C$5*COS(2*PI()*B1461/365)+MAR1!$D$5*SIN(2*PI()*B1461/365)+IF(E1461=1,MAR1!$B$11+MAR1!$D$11*L1461,MAR1!$C$11+MAR1!$E$11*L1461)</f>
        <v/>
      </c>
      <c r="P1461" s="12">
        <f>MAR1!$B$6+MAR1!$C$6*COS(2*PI()*B1461/365)+MAR1!$D$6*SIN(2*PI()*B1461/365)+IF(E1461=1,MAR1!$B$12+MAR1!$D$12*M1461,MAR1!$C$12+MAR1!$E$12*M1461)</f>
        <v/>
      </c>
      <c r="Q1461" s="12">
        <f>MAR1!$B$7+MAR1!$C$7*COS(2*PI()*B1461/365)+MAR1!$D$7*SIN(2*PI()*B1461/365)+IF(E1461=1,MAR1!$B$13+MAR1!$D$13*N1461,MAR1!$C$13+MAR1!$E$13*N1461)</f>
        <v/>
      </c>
      <c r="R1461" s="12">
        <f>MAR1!$B$5+MAR1!$C$5*COS(2*PI()*B1461/365)+MAR1!$D$5*SIN(2*PI()*B1461/365)+INDEX(ChangeFactor!$F$6:$F$17,C1461)+IF(G1461=1,MAR1!$B$11+INDEX(ChangeFactor!$G$6:$G$17,C1461)*MAR1!$D$11*L1461,MAR1!$C$11+INDEX(ChangeFactor!$G$6:$G$17,C1461)*MAR1!$E$11*L1461)</f>
        <v/>
      </c>
    </row>
    <row r="1462">
      <c r="A1462" s="6">
        <f>Data!U1462</f>
        <v/>
      </c>
      <c r="B1462" s="6">
        <f>MOD(A1462-1,365)+1</f>
        <v/>
      </c>
      <c r="C1462" s="6">
        <f>MATCH(B1462,Markov!$C$6:$C$17,1)</f>
        <v/>
      </c>
      <c r="D1462" s="16">
        <f>Data!V1462</f>
        <v/>
      </c>
      <c r="E1462" s="6">
        <f>IF(D1462&lt;IF(E1461=1,INDEX(Markov!$I$6:$I$17,C1462),INDEX(Markov!$H$6:$H$17,C1462)),1,0)</f>
        <v/>
      </c>
      <c r="F1462" s="12">
        <f>IF(E1462=1,GAMMA.INV(Data!W1462,INDEX(Markov!$Q$6:$Q$17,C1462),INDEX(Markov!$R$6:$R$17,C1462)),0)</f>
        <v/>
      </c>
      <c r="G1462" s="6">
        <f>IF(D1462&lt;IF(G1461=1,INDEX(ChangeFactor!$O$6:$O$17,C1462),INDEX(ChangeFactor!$N$6:$N$17,C1462)),1,0)</f>
        <v/>
      </c>
      <c r="H1462" s="12">
        <f>IF(G1462=1,GAMMA.INV(Data!W1462,INDEX(ChangeFactor!$R$6:$R$17,C1462),INDEX(ChangeFactor!$S$6:$S$17,C1462)),0)</f>
        <v/>
      </c>
      <c r="I1462" s="7">
        <f>NORM.S.INV(Data!X1462)</f>
        <v/>
      </c>
      <c r="J1462" s="7">
        <f>NORM.S.INV(Data!Y1462)</f>
        <v/>
      </c>
      <c r="K1462" s="7">
        <f>NORM.S.INV(Data!Z1462)</f>
        <v/>
      </c>
      <c r="L1462" s="7">
        <f>MAR1!$B$32*L1461+MAR1!$C$32*M1461+MAR1!$D$32*N1461+MAR1!$B$42*I1462+MAR1!$C$42*J1462+MAR1!$D$42*K1462</f>
        <v/>
      </c>
      <c r="M1462" s="7">
        <f>MAR1!$B$33*L1461+MAR1!$C$33*M1461+MAR1!$D$33*N1461+MAR1!$B$43*I1462+MAR1!$C$43*J1462+MAR1!$D$43*K1462</f>
        <v/>
      </c>
      <c r="N1462" s="7">
        <f>MAR1!$B$34*L1461+MAR1!$C$34*M1461+MAR1!$D$34*N1461+MAR1!$B$44*I1462+MAR1!$C$44*J1462+MAR1!$D$44*K1462</f>
        <v/>
      </c>
      <c r="O1462" s="12">
        <f>MAR1!$B$5+MAR1!$C$5*COS(2*PI()*B1462/365)+MAR1!$D$5*SIN(2*PI()*B1462/365)+IF(E1462=1,MAR1!$B$11+MAR1!$D$11*L1462,MAR1!$C$11+MAR1!$E$11*L1462)</f>
        <v/>
      </c>
      <c r="P1462" s="12">
        <f>MAR1!$B$6+MAR1!$C$6*COS(2*PI()*B1462/365)+MAR1!$D$6*SIN(2*PI()*B1462/365)+IF(E1462=1,MAR1!$B$12+MAR1!$D$12*M1462,MAR1!$C$12+MAR1!$E$12*M1462)</f>
        <v/>
      </c>
      <c r="Q1462" s="12">
        <f>MAR1!$B$7+MAR1!$C$7*COS(2*PI()*B1462/365)+MAR1!$D$7*SIN(2*PI()*B1462/365)+IF(E1462=1,MAR1!$B$13+MAR1!$D$13*N1462,MAR1!$C$13+MAR1!$E$13*N1462)</f>
        <v/>
      </c>
      <c r="R1462" s="12">
        <f>MAR1!$B$5+MAR1!$C$5*COS(2*PI()*B1462/365)+MAR1!$D$5*SIN(2*PI()*B1462/365)+INDEX(ChangeFactor!$F$6:$F$17,C1462)+IF(G1462=1,MAR1!$B$11+INDEX(ChangeFactor!$G$6:$G$17,C1462)*MAR1!$D$11*L1462,MAR1!$C$11+INDEX(ChangeFactor!$G$6:$G$17,C1462)*MAR1!$E$11*L1462)</f>
        <v/>
      </c>
    </row>
    <row r="1463">
      <c r="A1463" s="6">
        <f>Data!U1463</f>
        <v/>
      </c>
      <c r="B1463" s="6">
        <f>MOD(A1463-1,365)+1</f>
        <v/>
      </c>
      <c r="C1463" s="6">
        <f>MATCH(B1463,Markov!$C$6:$C$17,1)</f>
        <v/>
      </c>
      <c r="D1463" s="16">
        <f>Data!V1463</f>
        <v/>
      </c>
      <c r="E1463" s="6">
        <f>IF(D1463&lt;IF(E1462=1,INDEX(Markov!$I$6:$I$17,C1463),INDEX(Markov!$H$6:$H$17,C1463)),1,0)</f>
        <v/>
      </c>
      <c r="F1463" s="12">
        <f>IF(E1463=1,GAMMA.INV(Data!W1463,INDEX(Markov!$Q$6:$Q$17,C1463),INDEX(Markov!$R$6:$R$17,C1463)),0)</f>
        <v/>
      </c>
      <c r="G1463" s="6">
        <f>IF(D1463&lt;IF(G1462=1,INDEX(ChangeFactor!$O$6:$O$17,C1463),INDEX(ChangeFactor!$N$6:$N$17,C1463)),1,0)</f>
        <v/>
      </c>
      <c r="H1463" s="12">
        <f>IF(G1463=1,GAMMA.INV(Data!W1463,INDEX(ChangeFactor!$R$6:$R$17,C1463),INDEX(ChangeFactor!$S$6:$S$17,C1463)),0)</f>
        <v/>
      </c>
      <c r="I1463" s="7">
        <f>NORM.S.INV(Data!X1463)</f>
        <v/>
      </c>
      <c r="J1463" s="7">
        <f>NORM.S.INV(Data!Y1463)</f>
        <v/>
      </c>
      <c r="K1463" s="7">
        <f>NORM.S.INV(Data!Z1463)</f>
        <v/>
      </c>
      <c r="L1463" s="7">
        <f>MAR1!$B$32*L1462+MAR1!$C$32*M1462+MAR1!$D$32*N1462+MAR1!$B$42*I1463+MAR1!$C$42*J1463+MAR1!$D$42*K1463</f>
        <v/>
      </c>
      <c r="M1463" s="7">
        <f>MAR1!$B$33*L1462+MAR1!$C$33*M1462+MAR1!$D$33*N1462+MAR1!$B$43*I1463+MAR1!$C$43*J1463+MAR1!$D$43*K1463</f>
        <v/>
      </c>
      <c r="N1463" s="7">
        <f>MAR1!$B$34*L1462+MAR1!$C$34*M1462+MAR1!$D$34*N1462+MAR1!$B$44*I1463+MAR1!$C$44*J1463+MAR1!$D$44*K1463</f>
        <v/>
      </c>
      <c r="O1463" s="12">
        <f>MAR1!$B$5+MAR1!$C$5*COS(2*PI()*B1463/365)+MAR1!$D$5*SIN(2*PI()*B1463/365)+IF(E1463=1,MAR1!$B$11+MAR1!$D$11*L1463,MAR1!$C$11+MAR1!$E$11*L1463)</f>
        <v/>
      </c>
      <c r="P1463" s="12">
        <f>MAR1!$B$6+MAR1!$C$6*COS(2*PI()*B1463/365)+MAR1!$D$6*SIN(2*PI()*B1463/365)+IF(E1463=1,MAR1!$B$12+MAR1!$D$12*M1463,MAR1!$C$12+MAR1!$E$12*M1463)</f>
        <v/>
      </c>
      <c r="Q1463" s="12">
        <f>MAR1!$B$7+MAR1!$C$7*COS(2*PI()*B1463/365)+MAR1!$D$7*SIN(2*PI()*B1463/365)+IF(E1463=1,MAR1!$B$13+MAR1!$D$13*N1463,MAR1!$C$13+MAR1!$E$13*N1463)</f>
        <v/>
      </c>
      <c r="R1463" s="12">
        <f>MAR1!$B$5+MAR1!$C$5*COS(2*PI()*B1463/365)+MAR1!$D$5*SIN(2*PI()*B1463/365)+INDEX(ChangeFactor!$F$6:$F$17,C1463)+IF(G1463=1,MAR1!$B$11+INDEX(ChangeFactor!$G$6:$G$17,C1463)*MAR1!$D$11*L1463,MAR1!$C$11+INDEX(ChangeFactor!$G$6:$G$17,C1463)*MAR1!$E$11*L1463)</f>
        <v/>
      </c>
    </row>
    <row r="1464">
      <c r="A1464" s="6">
        <f>Data!U1464</f>
        <v/>
      </c>
      <c r="B1464" s="6">
        <f>MOD(A1464-1,365)+1</f>
        <v/>
      </c>
      <c r="C1464" s="6">
        <f>MATCH(B1464,Markov!$C$6:$C$17,1)</f>
        <v/>
      </c>
      <c r="D1464" s="16">
        <f>Data!V1464</f>
        <v/>
      </c>
      <c r="E1464" s="6">
        <f>IF(D1464&lt;IF(E1463=1,INDEX(Markov!$I$6:$I$17,C1464),INDEX(Markov!$H$6:$H$17,C1464)),1,0)</f>
        <v/>
      </c>
      <c r="F1464" s="12">
        <f>IF(E1464=1,GAMMA.INV(Data!W1464,INDEX(Markov!$Q$6:$Q$17,C1464),INDEX(Markov!$R$6:$R$17,C1464)),0)</f>
        <v/>
      </c>
      <c r="G1464" s="6">
        <f>IF(D1464&lt;IF(G1463=1,INDEX(ChangeFactor!$O$6:$O$17,C1464),INDEX(ChangeFactor!$N$6:$N$17,C1464)),1,0)</f>
        <v/>
      </c>
      <c r="H1464" s="12">
        <f>IF(G1464=1,GAMMA.INV(Data!W1464,INDEX(ChangeFactor!$R$6:$R$17,C1464),INDEX(ChangeFactor!$S$6:$S$17,C1464)),0)</f>
        <v/>
      </c>
      <c r="I1464" s="7">
        <f>NORM.S.INV(Data!X1464)</f>
        <v/>
      </c>
      <c r="J1464" s="7">
        <f>NORM.S.INV(Data!Y1464)</f>
        <v/>
      </c>
      <c r="K1464" s="7">
        <f>NORM.S.INV(Data!Z1464)</f>
        <v/>
      </c>
      <c r="L1464" s="7">
        <f>MAR1!$B$32*L1463+MAR1!$C$32*M1463+MAR1!$D$32*N1463+MAR1!$B$42*I1464+MAR1!$C$42*J1464+MAR1!$D$42*K1464</f>
        <v/>
      </c>
      <c r="M1464" s="7">
        <f>MAR1!$B$33*L1463+MAR1!$C$33*M1463+MAR1!$D$33*N1463+MAR1!$B$43*I1464+MAR1!$C$43*J1464+MAR1!$D$43*K1464</f>
        <v/>
      </c>
      <c r="N1464" s="7">
        <f>MAR1!$B$34*L1463+MAR1!$C$34*M1463+MAR1!$D$34*N1463+MAR1!$B$44*I1464+MAR1!$C$44*J1464+MAR1!$D$44*K1464</f>
        <v/>
      </c>
      <c r="O1464" s="12">
        <f>MAR1!$B$5+MAR1!$C$5*COS(2*PI()*B1464/365)+MAR1!$D$5*SIN(2*PI()*B1464/365)+IF(E1464=1,MAR1!$B$11+MAR1!$D$11*L1464,MAR1!$C$11+MAR1!$E$11*L1464)</f>
        <v/>
      </c>
      <c r="P1464" s="12">
        <f>MAR1!$B$6+MAR1!$C$6*COS(2*PI()*B1464/365)+MAR1!$D$6*SIN(2*PI()*B1464/365)+IF(E1464=1,MAR1!$B$12+MAR1!$D$12*M1464,MAR1!$C$12+MAR1!$E$12*M1464)</f>
        <v/>
      </c>
      <c r="Q1464" s="12">
        <f>MAR1!$B$7+MAR1!$C$7*COS(2*PI()*B1464/365)+MAR1!$D$7*SIN(2*PI()*B1464/365)+IF(E1464=1,MAR1!$B$13+MAR1!$D$13*N1464,MAR1!$C$13+MAR1!$E$13*N1464)</f>
        <v/>
      </c>
      <c r="R1464" s="12">
        <f>MAR1!$B$5+MAR1!$C$5*COS(2*PI()*B1464/365)+MAR1!$D$5*SIN(2*PI()*B1464/365)+INDEX(ChangeFactor!$F$6:$F$17,C1464)+IF(G1464=1,MAR1!$B$11+INDEX(ChangeFactor!$G$6:$G$17,C1464)*MAR1!$D$11*L1464,MAR1!$C$11+INDEX(ChangeFactor!$G$6:$G$17,C1464)*MAR1!$E$11*L1464)</f>
        <v/>
      </c>
    </row>
    <row r="1465">
      <c r="A1465" s="6">
        <f>Data!U1465</f>
        <v/>
      </c>
      <c r="B1465" s="6">
        <f>MOD(A1465-1,365)+1</f>
        <v/>
      </c>
      <c r="C1465" s="6">
        <f>MATCH(B1465,Markov!$C$6:$C$17,1)</f>
        <v/>
      </c>
      <c r="D1465" s="16">
        <f>Data!V1465</f>
        <v/>
      </c>
      <c r="E1465" s="6">
        <f>IF(D1465&lt;IF(E1464=1,INDEX(Markov!$I$6:$I$17,C1465),INDEX(Markov!$H$6:$H$17,C1465)),1,0)</f>
        <v/>
      </c>
      <c r="F1465" s="12">
        <f>IF(E1465=1,GAMMA.INV(Data!W1465,INDEX(Markov!$Q$6:$Q$17,C1465),INDEX(Markov!$R$6:$R$17,C1465)),0)</f>
        <v/>
      </c>
      <c r="G1465" s="6">
        <f>IF(D1465&lt;IF(G1464=1,INDEX(ChangeFactor!$O$6:$O$17,C1465),INDEX(ChangeFactor!$N$6:$N$17,C1465)),1,0)</f>
        <v/>
      </c>
      <c r="H1465" s="12">
        <f>IF(G1465=1,GAMMA.INV(Data!W1465,INDEX(ChangeFactor!$R$6:$R$17,C1465),INDEX(ChangeFactor!$S$6:$S$17,C1465)),0)</f>
        <v/>
      </c>
      <c r="I1465" s="7">
        <f>NORM.S.INV(Data!X1465)</f>
        <v/>
      </c>
      <c r="J1465" s="7">
        <f>NORM.S.INV(Data!Y1465)</f>
        <v/>
      </c>
      <c r="K1465" s="7">
        <f>NORM.S.INV(Data!Z1465)</f>
        <v/>
      </c>
      <c r="L1465" s="7">
        <f>MAR1!$B$32*L1464+MAR1!$C$32*M1464+MAR1!$D$32*N1464+MAR1!$B$42*I1465+MAR1!$C$42*J1465+MAR1!$D$42*K1465</f>
        <v/>
      </c>
      <c r="M1465" s="7">
        <f>MAR1!$B$33*L1464+MAR1!$C$33*M1464+MAR1!$D$33*N1464+MAR1!$B$43*I1465+MAR1!$C$43*J1465+MAR1!$D$43*K1465</f>
        <v/>
      </c>
      <c r="N1465" s="7">
        <f>MAR1!$B$34*L1464+MAR1!$C$34*M1464+MAR1!$D$34*N1464+MAR1!$B$44*I1465+MAR1!$C$44*J1465+MAR1!$D$44*K1465</f>
        <v/>
      </c>
      <c r="O1465" s="12">
        <f>MAR1!$B$5+MAR1!$C$5*COS(2*PI()*B1465/365)+MAR1!$D$5*SIN(2*PI()*B1465/365)+IF(E1465=1,MAR1!$B$11+MAR1!$D$11*L1465,MAR1!$C$11+MAR1!$E$11*L1465)</f>
        <v/>
      </c>
      <c r="P1465" s="12">
        <f>MAR1!$B$6+MAR1!$C$6*COS(2*PI()*B1465/365)+MAR1!$D$6*SIN(2*PI()*B1465/365)+IF(E1465=1,MAR1!$B$12+MAR1!$D$12*M1465,MAR1!$C$12+MAR1!$E$12*M1465)</f>
        <v/>
      </c>
      <c r="Q1465" s="12">
        <f>MAR1!$B$7+MAR1!$C$7*COS(2*PI()*B1465/365)+MAR1!$D$7*SIN(2*PI()*B1465/365)+IF(E1465=1,MAR1!$B$13+MAR1!$D$13*N1465,MAR1!$C$13+MAR1!$E$13*N1465)</f>
        <v/>
      </c>
      <c r="R1465" s="12">
        <f>MAR1!$B$5+MAR1!$C$5*COS(2*PI()*B1465/365)+MAR1!$D$5*SIN(2*PI()*B1465/365)+INDEX(ChangeFactor!$F$6:$F$17,C1465)+IF(G1465=1,MAR1!$B$11+INDEX(ChangeFactor!$G$6:$G$17,C1465)*MAR1!$D$11*L1465,MAR1!$C$11+INDEX(ChangeFactor!$G$6:$G$17,C1465)*MAR1!$E$11*L1465)</f>
        <v/>
      </c>
    </row>
    <row r="1466">
      <c r="A1466" s="6">
        <f>Data!U1466</f>
        <v/>
      </c>
      <c r="B1466" s="6">
        <f>MOD(A1466-1,365)+1</f>
        <v/>
      </c>
      <c r="C1466" s="6">
        <f>MATCH(B1466,Markov!$C$6:$C$17,1)</f>
        <v/>
      </c>
      <c r="D1466" s="16">
        <f>Data!V1466</f>
        <v/>
      </c>
      <c r="E1466" s="6">
        <f>IF(D1466&lt;IF(E1465=1,INDEX(Markov!$I$6:$I$17,C1466),INDEX(Markov!$H$6:$H$17,C1466)),1,0)</f>
        <v/>
      </c>
      <c r="F1466" s="12">
        <f>IF(E1466=1,GAMMA.INV(Data!W1466,INDEX(Markov!$Q$6:$Q$17,C1466),INDEX(Markov!$R$6:$R$17,C1466)),0)</f>
        <v/>
      </c>
      <c r="G1466" s="6">
        <f>IF(D1466&lt;IF(G1465=1,INDEX(ChangeFactor!$O$6:$O$17,C1466),INDEX(ChangeFactor!$N$6:$N$17,C1466)),1,0)</f>
        <v/>
      </c>
      <c r="H1466" s="12">
        <f>IF(G1466=1,GAMMA.INV(Data!W1466,INDEX(ChangeFactor!$R$6:$R$17,C1466),INDEX(ChangeFactor!$S$6:$S$17,C1466)),0)</f>
        <v/>
      </c>
      <c r="I1466" s="7">
        <f>NORM.S.INV(Data!X1466)</f>
        <v/>
      </c>
      <c r="J1466" s="7">
        <f>NORM.S.INV(Data!Y1466)</f>
        <v/>
      </c>
      <c r="K1466" s="7">
        <f>NORM.S.INV(Data!Z1466)</f>
        <v/>
      </c>
      <c r="L1466" s="7">
        <f>MAR1!$B$32*L1465+MAR1!$C$32*M1465+MAR1!$D$32*N1465+MAR1!$B$42*I1466+MAR1!$C$42*J1466+MAR1!$D$42*K1466</f>
        <v/>
      </c>
      <c r="M1466" s="7">
        <f>MAR1!$B$33*L1465+MAR1!$C$33*M1465+MAR1!$D$33*N1465+MAR1!$B$43*I1466+MAR1!$C$43*J1466+MAR1!$D$43*K1466</f>
        <v/>
      </c>
      <c r="N1466" s="7">
        <f>MAR1!$B$34*L1465+MAR1!$C$34*M1465+MAR1!$D$34*N1465+MAR1!$B$44*I1466+MAR1!$C$44*J1466+MAR1!$D$44*K1466</f>
        <v/>
      </c>
      <c r="O1466" s="12">
        <f>MAR1!$B$5+MAR1!$C$5*COS(2*PI()*B1466/365)+MAR1!$D$5*SIN(2*PI()*B1466/365)+IF(E1466=1,MAR1!$B$11+MAR1!$D$11*L1466,MAR1!$C$11+MAR1!$E$11*L1466)</f>
        <v/>
      </c>
      <c r="P1466" s="12">
        <f>MAR1!$B$6+MAR1!$C$6*COS(2*PI()*B1466/365)+MAR1!$D$6*SIN(2*PI()*B1466/365)+IF(E1466=1,MAR1!$B$12+MAR1!$D$12*M1466,MAR1!$C$12+MAR1!$E$12*M1466)</f>
        <v/>
      </c>
      <c r="Q1466" s="12">
        <f>MAR1!$B$7+MAR1!$C$7*COS(2*PI()*B1466/365)+MAR1!$D$7*SIN(2*PI()*B1466/365)+IF(E1466=1,MAR1!$B$13+MAR1!$D$13*N1466,MAR1!$C$13+MAR1!$E$13*N1466)</f>
        <v/>
      </c>
      <c r="R1466" s="12">
        <f>MAR1!$B$5+MAR1!$C$5*COS(2*PI()*B1466/365)+MAR1!$D$5*SIN(2*PI()*B1466/365)+INDEX(ChangeFactor!$F$6:$F$17,C1466)+IF(G1466=1,MAR1!$B$11+INDEX(ChangeFactor!$G$6:$G$17,C1466)*MAR1!$D$11*L1466,MAR1!$C$11+INDEX(ChangeFactor!$G$6:$G$17,C1466)*MAR1!$E$11*L1466)</f>
        <v/>
      </c>
    </row>
    <row r="1467">
      <c r="A1467" s="6">
        <f>Data!U1467</f>
        <v/>
      </c>
      <c r="B1467" s="6">
        <f>MOD(A1467-1,365)+1</f>
        <v/>
      </c>
      <c r="C1467" s="6">
        <f>MATCH(B1467,Markov!$C$6:$C$17,1)</f>
        <v/>
      </c>
      <c r="D1467" s="16">
        <f>Data!V1467</f>
        <v/>
      </c>
      <c r="E1467" s="6">
        <f>IF(D1467&lt;IF(E1466=1,INDEX(Markov!$I$6:$I$17,C1467),INDEX(Markov!$H$6:$H$17,C1467)),1,0)</f>
        <v/>
      </c>
      <c r="F1467" s="12">
        <f>IF(E1467=1,GAMMA.INV(Data!W1467,INDEX(Markov!$Q$6:$Q$17,C1467),INDEX(Markov!$R$6:$R$17,C1467)),0)</f>
        <v/>
      </c>
      <c r="G1467" s="6">
        <f>IF(D1467&lt;IF(G1466=1,INDEX(ChangeFactor!$O$6:$O$17,C1467),INDEX(ChangeFactor!$N$6:$N$17,C1467)),1,0)</f>
        <v/>
      </c>
      <c r="H1467" s="12">
        <f>IF(G1467=1,GAMMA.INV(Data!W1467,INDEX(ChangeFactor!$R$6:$R$17,C1467),INDEX(ChangeFactor!$S$6:$S$17,C1467)),0)</f>
        <v/>
      </c>
      <c r="I1467" s="7">
        <f>NORM.S.INV(Data!X1467)</f>
        <v/>
      </c>
      <c r="J1467" s="7">
        <f>NORM.S.INV(Data!Y1467)</f>
        <v/>
      </c>
      <c r="K1467" s="7">
        <f>NORM.S.INV(Data!Z1467)</f>
        <v/>
      </c>
      <c r="L1467" s="7">
        <f>MAR1!$B$32*L1466+MAR1!$C$32*M1466+MAR1!$D$32*N1466+MAR1!$B$42*I1467+MAR1!$C$42*J1467+MAR1!$D$42*K1467</f>
        <v/>
      </c>
      <c r="M1467" s="7">
        <f>MAR1!$B$33*L1466+MAR1!$C$33*M1466+MAR1!$D$33*N1466+MAR1!$B$43*I1467+MAR1!$C$43*J1467+MAR1!$D$43*K1467</f>
        <v/>
      </c>
      <c r="N1467" s="7">
        <f>MAR1!$B$34*L1466+MAR1!$C$34*M1466+MAR1!$D$34*N1466+MAR1!$B$44*I1467+MAR1!$C$44*J1467+MAR1!$D$44*K1467</f>
        <v/>
      </c>
      <c r="O1467" s="12">
        <f>MAR1!$B$5+MAR1!$C$5*COS(2*PI()*B1467/365)+MAR1!$D$5*SIN(2*PI()*B1467/365)+IF(E1467=1,MAR1!$B$11+MAR1!$D$11*L1467,MAR1!$C$11+MAR1!$E$11*L1467)</f>
        <v/>
      </c>
      <c r="P1467" s="12">
        <f>MAR1!$B$6+MAR1!$C$6*COS(2*PI()*B1467/365)+MAR1!$D$6*SIN(2*PI()*B1467/365)+IF(E1467=1,MAR1!$B$12+MAR1!$D$12*M1467,MAR1!$C$12+MAR1!$E$12*M1467)</f>
        <v/>
      </c>
      <c r="Q1467" s="12">
        <f>MAR1!$B$7+MAR1!$C$7*COS(2*PI()*B1467/365)+MAR1!$D$7*SIN(2*PI()*B1467/365)+IF(E1467=1,MAR1!$B$13+MAR1!$D$13*N1467,MAR1!$C$13+MAR1!$E$13*N1467)</f>
        <v/>
      </c>
      <c r="R1467" s="12">
        <f>MAR1!$B$5+MAR1!$C$5*COS(2*PI()*B1467/365)+MAR1!$D$5*SIN(2*PI()*B1467/365)+INDEX(ChangeFactor!$F$6:$F$17,C1467)+IF(G1467=1,MAR1!$B$11+INDEX(ChangeFactor!$G$6:$G$17,C1467)*MAR1!$D$11*L1467,MAR1!$C$11+INDEX(ChangeFactor!$G$6:$G$17,C1467)*MAR1!$E$11*L1467)</f>
        <v/>
      </c>
    </row>
    <row r="1468">
      <c r="A1468" s="6">
        <f>Data!U1468</f>
        <v/>
      </c>
      <c r="B1468" s="6">
        <f>MOD(A1468-1,365)+1</f>
        <v/>
      </c>
      <c r="C1468" s="6">
        <f>MATCH(B1468,Markov!$C$6:$C$17,1)</f>
        <v/>
      </c>
      <c r="D1468" s="16">
        <f>Data!V1468</f>
        <v/>
      </c>
      <c r="E1468" s="6">
        <f>IF(D1468&lt;IF(E1467=1,INDEX(Markov!$I$6:$I$17,C1468),INDEX(Markov!$H$6:$H$17,C1468)),1,0)</f>
        <v/>
      </c>
      <c r="F1468" s="12">
        <f>IF(E1468=1,GAMMA.INV(Data!W1468,INDEX(Markov!$Q$6:$Q$17,C1468),INDEX(Markov!$R$6:$R$17,C1468)),0)</f>
        <v/>
      </c>
      <c r="G1468" s="6">
        <f>IF(D1468&lt;IF(G1467=1,INDEX(ChangeFactor!$O$6:$O$17,C1468),INDEX(ChangeFactor!$N$6:$N$17,C1468)),1,0)</f>
        <v/>
      </c>
      <c r="H1468" s="12">
        <f>IF(G1468=1,GAMMA.INV(Data!W1468,INDEX(ChangeFactor!$R$6:$R$17,C1468),INDEX(ChangeFactor!$S$6:$S$17,C1468)),0)</f>
        <v/>
      </c>
      <c r="I1468" s="7">
        <f>NORM.S.INV(Data!X1468)</f>
        <v/>
      </c>
      <c r="J1468" s="7">
        <f>NORM.S.INV(Data!Y1468)</f>
        <v/>
      </c>
      <c r="K1468" s="7">
        <f>NORM.S.INV(Data!Z1468)</f>
        <v/>
      </c>
      <c r="L1468" s="7">
        <f>MAR1!$B$32*L1467+MAR1!$C$32*M1467+MAR1!$D$32*N1467+MAR1!$B$42*I1468+MAR1!$C$42*J1468+MAR1!$D$42*K1468</f>
        <v/>
      </c>
      <c r="M1468" s="7">
        <f>MAR1!$B$33*L1467+MAR1!$C$33*M1467+MAR1!$D$33*N1467+MAR1!$B$43*I1468+MAR1!$C$43*J1468+MAR1!$D$43*K1468</f>
        <v/>
      </c>
      <c r="N1468" s="7">
        <f>MAR1!$B$34*L1467+MAR1!$C$34*M1467+MAR1!$D$34*N1467+MAR1!$B$44*I1468+MAR1!$C$44*J1468+MAR1!$D$44*K1468</f>
        <v/>
      </c>
      <c r="O1468" s="12">
        <f>MAR1!$B$5+MAR1!$C$5*COS(2*PI()*B1468/365)+MAR1!$D$5*SIN(2*PI()*B1468/365)+IF(E1468=1,MAR1!$B$11+MAR1!$D$11*L1468,MAR1!$C$11+MAR1!$E$11*L1468)</f>
        <v/>
      </c>
      <c r="P1468" s="12">
        <f>MAR1!$B$6+MAR1!$C$6*COS(2*PI()*B1468/365)+MAR1!$D$6*SIN(2*PI()*B1468/365)+IF(E1468=1,MAR1!$B$12+MAR1!$D$12*M1468,MAR1!$C$12+MAR1!$E$12*M1468)</f>
        <v/>
      </c>
      <c r="Q1468" s="12">
        <f>MAR1!$B$7+MAR1!$C$7*COS(2*PI()*B1468/365)+MAR1!$D$7*SIN(2*PI()*B1468/365)+IF(E1468=1,MAR1!$B$13+MAR1!$D$13*N1468,MAR1!$C$13+MAR1!$E$13*N1468)</f>
        <v/>
      </c>
      <c r="R1468" s="12">
        <f>MAR1!$B$5+MAR1!$C$5*COS(2*PI()*B1468/365)+MAR1!$D$5*SIN(2*PI()*B1468/365)+INDEX(ChangeFactor!$F$6:$F$17,C1468)+IF(G1468=1,MAR1!$B$11+INDEX(ChangeFactor!$G$6:$G$17,C1468)*MAR1!$D$11*L1468,MAR1!$C$11+INDEX(ChangeFactor!$G$6:$G$17,C1468)*MAR1!$E$11*L1468)</f>
        <v/>
      </c>
    </row>
    <row r="1469">
      <c r="A1469" s="6">
        <f>Data!U1469</f>
        <v/>
      </c>
      <c r="B1469" s="6">
        <f>MOD(A1469-1,365)+1</f>
        <v/>
      </c>
      <c r="C1469" s="6">
        <f>MATCH(B1469,Markov!$C$6:$C$17,1)</f>
        <v/>
      </c>
      <c r="D1469" s="16">
        <f>Data!V1469</f>
        <v/>
      </c>
      <c r="E1469" s="6">
        <f>IF(D1469&lt;IF(E1468=1,INDEX(Markov!$I$6:$I$17,C1469),INDEX(Markov!$H$6:$H$17,C1469)),1,0)</f>
        <v/>
      </c>
      <c r="F1469" s="12">
        <f>IF(E1469=1,GAMMA.INV(Data!W1469,INDEX(Markov!$Q$6:$Q$17,C1469),INDEX(Markov!$R$6:$R$17,C1469)),0)</f>
        <v/>
      </c>
      <c r="G1469" s="6">
        <f>IF(D1469&lt;IF(G1468=1,INDEX(ChangeFactor!$O$6:$O$17,C1469),INDEX(ChangeFactor!$N$6:$N$17,C1469)),1,0)</f>
        <v/>
      </c>
      <c r="H1469" s="12">
        <f>IF(G1469=1,GAMMA.INV(Data!W1469,INDEX(ChangeFactor!$R$6:$R$17,C1469),INDEX(ChangeFactor!$S$6:$S$17,C1469)),0)</f>
        <v/>
      </c>
      <c r="I1469" s="7">
        <f>NORM.S.INV(Data!X1469)</f>
        <v/>
      </c>
      <c r="J1469" s="7">
        <f>NORM.S.INV(Data!Y1469)</f>
        <v/>
      </c>
      <c r="K1469" s="7">
        <f>NORM.S.INV(Data!Z1469)</f>
        <v/>
      </c>
      <c r="L1469" s="7">
        <f>MAR1!$B$32*L1468+MAR1!$C$32*M1468+MAR1!$D$32*N1468+MAR1!$B$42*I1469+MAR1!$C$42*J1469+MAR1!$D$42*K1469</f>
        <v/>
      </c>
      <c r="M1469" s="7">
        <f>MAR1!$B$33*L1468+MAR1!$C$33*M1468+MAR1!$D$33*N1468+MAR1!$B$43*I1469+MAR1!$C$43*J1469+MAR1!$D$43*K1469</f>
        <v/>
      </c>
      <c r="N1469" s="7">
        <f>MAR1!$B$34*L1468+MAR1!$C$34*M1468+MAR1!$D$34*N1468+MAR1!$B$44*I1469+MAR1!$C$44*J1469+MAR1!$D$44*K1469</f>
        <v/>
      </c>
      <c r="O1469" s="12">
        <f>MAR1!$B$5+MAR1!$C$5*COS(2*PI()*B1469/365)+MAR1!$D$5*SIN(2*PI()*B1469/365)+IF(E1469=1,MAR1!$B$11+MAR1!$D$11*L1469,MAR1!$C$11+MAR1!$E$11*L1469)</f>
        <v/>
      </c>
      <c r="P1469" s="12">
        <f>MAR1!$B$6+MAR1!$C$6*COS(2*PI()*B1469/365)+MAR1!$D$6*SIN(2*PI()*B1469/365)+IF(E1469=1,MAR1!$B$12+MAR1!$D$12*M1469,MAR1!$C$12+MAR1!$E$12*M1469)</f>
        <v/>
      </c>
      <c r="Q1469" s="12">
        <f>MAR1!$B$7+MAR1!$C$7*COS(2*PI()*B1469/365)+MAR1!$D$7*SIN(2*PI()*B1469/365)+IF(E1469=1,MAR1!$B$13+MAR1!$D$13*N1469,MAR1!$C$13+MAR1!$E$13*N1469)</f>
        <v/>
      </c>
      <c r="R1469" s="12">
        <f>MAR1!$B$5+MAR1!$C$5*COS(2*PI()*B1469/365)+MAR1!$D$5*SIN(2*PI()*B1469/365)+INDEX(ChangeFactor!$F$6:$F$17,C1469)+IF(G1469=1,MAR1!$B$11+INDEX(ChangeFactor!$G$6:$G$17,C1469)*MAR1!$D$11*L1469,MAR1!$C$11+INDEX(ChangeFactor!$G$6:$G$17,C1469)*MAR1!$E$11*L1469)</f>
        <v/>
      </c>
    </row>
    <row r="1470">
      <c r="A1470" s="6">
        <f>Data!U1470</f>
        <v/>
      </c>
      <c r="B1470" s="6">
        <f>MOD(A1470-1,365)+1</f>
        <v/>
      </c>
      <c r="C1470" s="6">
        <f>MATCH(B1470,Markov!$C$6:$C$17,1)</f>
        <v/>
      </c>
      <c r="D1470" s="16">
        <f>Data!V1470</f>
        <v/>
      </c>
      <c r="E1470" s="6">
        <f>IF(D1470&lt;IF(E1469=1,INDEX(Markov!$I$6:$I$17,C1470),INDEX(Markov!$H$6:$H$17,C1470)),1,0)</f>
        <v/>
      </c>
      <c r="F1470" s="12">
        <f>IF(E1470=1,GAMMA.INV(Data!W1470,INDEX(Markov!$Q$6:$Q$17,C1470),INDEX(Markov!$R$6:$R$17,C1470)),0)</f>
        <v/>
      </c>
      <c r="G1470" s="6">
        <f>IF(D1470&lt;IF(G1469=1,INDEX(ChangeFactor!$O$6:$O$17,C1470),INDEX(ChangeFactor!$N$6:$N$17,C1470)),1,0)</f>
        <v/>
      </c>
      <c r="H1470" s="12">
        <f>IF(G1470=1,GAMMA.INV(Data!W1470,INDEX(ChangeFactor!$R$6:$R$17,C1470),INDEX(ChangeFactor!$S$6:$S$17,C1470)),0)</f>
        <v/>
      </c>
      <c r="I1470" s="7">
        <f>NORM.S.INV(Data!X1470)</f>
        <v/>
      </c>
      <c r="J1470" s="7">
        <f>NORM.S.INV(Data!Y1470)</f>
        <v/>
      </c>
      <c r="K1470" s="7">
        <f>NORM.S.INV(Data!Z1470)</f>
        <v/>
      </c>
      <c r="L1470" s="7">
        <f>MAR1!$B$32*L1469+MAR1!$C$32*M1469+MAR1!$D$32*N1469+MAR1!$B$42*I1470+MAR1!$C$42*J1470+MAR1!$D$42*K1470</f>
        <v/>
      </c>
      <c r="M1470" s="7">
        <f>MAR1!$B$33*L1469+MAR1!$C$33*M1469+MAR1!$D$33*N1469+MAR1!$B$43*I1470+MAR1!$C$43*J1470+MAR1!$D$43*K1470</f>
        <v/>
      </c>
      <c r="N1470" s="7">
        <f>MAR1!$B$34*L1469+MAR1!$C$34*M1469+MAR1!$D$34*N1469+MAR1!$B$44*I1470+MAR1!$C$44*J1470+MAR1!$D$44*K1470</f>
        <v/>
      </c>
      <c r="O1470" s="12">
        <f>MAR1!$B$5+MAR1!$C$5*COS(2*PI()*B1470/365)+MAR1!$D$5*SIN(2*PI()*B1470/365)+IF(E1470=1,MAR1!$B$11+MAR1!$D$11*L1470,MAR1!$C$11+MAR1!$E$11*L1470)</f>
        <v/>
      </c>
      <c r="P1470" s="12">
        <f>MAR1!$B$6+MAR1!$C$6*COS(2*PI()*B1470/365)+MAR1!$D$6*SIN(2*PI()*B1470/365)+IF(E1470=1,MAR1!$B$12+MAR1!$D$12*M1470,MAR1!$C$12+MAR1!$E$12*M1470)</f>
        <v/>
      </c>
      <c r="Q1470" s="12">
        <f>MAR1!$B$7+MAR1!$C$7*COS(2*PI()*B1470/365)+MAR1!$D$7*SIN(2*PI()*B1470/365)+IF(E1470=1,MAR1!$B$13+MAR1!$D$13*N1470,MAR1!$C$13+MAR1!$E$13*N1470)</f>
        <v/>
      </c>
      <c r="R1470" s="12">
        <f>MAR1!$B$5+MAR1!$C$5*COS(2*PI()*B1470/365)+MAR1!$D$5*SIN(2*PI()*B1470/365)+INDEX(ChangeFactor!$F$6:$F$17,C1470)+IF(G1470=1,MAR1!$B$11+INDEX(ChangeFactor!$G$6:$G$17,C1470)*MAR1!$D$11*L1470,MAR1!$C$11+INDEX(ChangeFactor!$G$6:$G$17,C1470)*MAR1!$E$11*L1470)</f>
        <v/>
      </c>
    </row>
    <row r="1471">
      <c r="A1471" s="6">
        <f>Data!U1471</f>
        <v/>
      </c>
      <c r="B1471" s="6">
        <f>MOD(A1471-1,365)+1</f>
        <v/>
      </c>
      <c r="C1471" s="6">
        <f>MATCH(B1471,Markov!$C$6:$C$17,1)</f>
        <v/>
      </c>
      <c r="D1471" s="16">
        <f>Data!V1471</f>
        <v/>
      </c>
      <c r="E1471" s="6">
        <f>IF(D1471&lt;IF(E1470=1,INDEX(Markov!$I$6:$I$17,C1471),INDEX(Markov!$H$6:$H$17,C1471)),1,0)</f>
        <v/>
      </c>
      <c r="F1471" s="12">
        <f>IF(E1471=1,GAMMA.INV(Data!W1471,INDEX(Markov!$Q$6:$Q$17,C1471),INDEX(Markov!$R$6:$R$17,C1471)),0)</f>
        <v/>
      </c>
      <c r="G1471" s="6">
        <f>IF(D1471&lt;IF(G1470=1,INDEX(ChangeFactor!$O$6:$O$17,C1471),INDEX(ChangeFactor!$N$6:$N$17,C1471)),1,0)</f>
        <v/>
      </c>
      <c r="H1471" s="12">
        <f>IF(G1471=1,GAMMA.INV(Data!W1471,INDEX(ChangeFactor!$R$6:$R$17,C1471),INDEX(ChangeFactor!$S$6:$S$17,C1471)),0)</f>
        <v/>
      </c>
      <c r="I1471" s="7">
        <f>NORM.S.INV(Data!X1471)</f>
        <v/>
      </c>
      <c r="J1471" s="7">
        <f>NORM.S.INV(Data!Y1471)</f>
        <v/>
      </c>
      <c r="K1471" s="7">
        <f>NORM.S.INV(Data!Z1471)</f>
        <v/>
      </c>
      <c r="L1471" s="7">
        <f>MAR1!$B$32*L1470+MAR1!$C$32*M1470+MAR1!$D$32*N1470+MAR1!$B$42*I1471+MAR1!$C$42*J1471+MAR1!$D$42*K1471</f>
        <v/>
      </c>
      <c r="M1471" s="7">
        <f>MAR1!$B$33*L1470+MAR1!$C$33*M1470+MAR1!$D$33*N1470+MAR1!$B$43*I1471+MAR1!$C$43*J1471+MAR1!$D$43*K1471</f>
        <v/>
      </c>
      <c r="N1471" s="7">
        <f>MAR1!$B$34*L1470+MAR1!$C$34*M1470+MAR1!$D$34*N1470+MAR1!$B$44*I1471+MAR1!$C$44*J1471+MAR1!$D$44*K1471</f>
        <v/>
      </c>
      <c r="O1471" s="12">
        <f>MAR1!$B$5+MAR1!$C$5*COS(2*PI()*B1471/365)+MAR1!$D$5*SIN(2*PI()*B1471/365)+IF(E1471=1,MAR1!$B$11+MAR1!$D$11*L1471,MAR1!$C$11+MAR1!$E$11*L1471)</f>
        <v/>
      </c>
      <c r="P1471" s="12">
        <f>MAR1!$B$6+MAR1!$C$6*COS(2*PI()*B1471/365)+MAR1!$D$6*SIN(2*PI()*B1471/365)+IF(E1471=1,MAR1!$B$12+MAR1!$D$12*M1471,MAR1!$C$12+MAR1!$E$12*M1471)</f>
        <v/>
      </c>
      <c r="Q1471" s="12">
        <f>MAR1!$B$7+MAR1!$C$7*COS(2*PI()*B1471/365)+MAR1!$D$7*SIN(2*PI()*B1471/365)+IF(E1471=1,MAR1!$B$13+MAR1!$D$13*N1471,MAR1!$C$13+MAR1!$E$13*N1471)</f>
        <v/>
      </c>
      <c r="R1471" s="12">
        <f>MAR1!$B$5+MAR1!$C$5*COS(2*PI()*B1471/365)+MAR1!$D$5*SIN(2*PI()*B1471/365)+INDEX(ChangeFactor!$F$6:$F$17,C1471)+IF(G1471=1,MAR1!$B$11+INDEX(ChangeFactor!$G$6:$G$17,C1471)*MAR1!$D$11*L1471,MAR1!$C$11+INDEX(ChangeFactor!$G$6:$G$17,C1471)*MAR1!$E$11*L1471)</f>
        <v/>
      </c>
    </row>
    <row r="1472">
      <c r="A1472" s="6">
        <f>Data!U1472</f>
        <v/>
      </c>
      <c r="B1472" s="6">
        <f>MOD(A1472-1,365)+1</f>
        <v/>
      </c>
      <c r="C1472" s="6">
        <f>MATCH(B1472,Markov!$C$6:$C$17,1)</f>
        <v/>
      </c>
      <c r="D1472" s="16">
        <f>Data!V1472</f>
        <v/>
      </c>
      <c r="E1472" s="6">
        <f>IF(D1472&lt;IF(E1471=1,INDEX(Markov!$I$6:$I$17,C1472),INDEX(Markov!$H$6:$H$17,C1472)),1,0)</f>
        <v/>
      </c>
      <c r="F1472" s="12">
        <f>IF(E1472=1,GAMMA.INV(Data!W1472,INDEX(Markov!$Q$6:$Q$17,C1472),INDEX(Markov!$R$6:$R$17,C1472)),0)</f>
        <v/>
      </c>
      <c r="G1472" s="6">
        <f>IF(D1472&lt;IF(G1471=1,INDEX(ChangeFactor!$O$6:$O$17,C1472),INDEX(ChangeFactor!$N$6:$N$17,C1472)),1,0)</f>
        <v/>
      </c>
      <c r="H1472" s="12">
        <f>IF(G1472=1,GAMMA.INV(Data!W1472,INDEX(ChangeFactor!$R$6:$R$17,C1472),INDEX(ChangeFactor!$S$6:$S$17,C1472)),0)</f>
        <v/>
      </c>
      <c r="I1472" s="7">
        <f>NORM.S.INV(Data!X1472)</f>
        <v/>
      </c>
      <c r="J1472" s="7">
        <f>NORM.S.INV(Data!Y1472)</f>
        <v/>
      </c>
      <c r="K1472" s="7">
        <f>NORM.S.INV(Data!Z1472)</f>
        <v/>
      </c>
      <c r="L1472" s="7">
        <f>MAR1!$B$32*L1471+MAR1!$C$32*M1471+MAR1!$D$32*N1471+MAR1!$B$42*I1472+MAR1!$C$42*J1472+MAR1!$D$42*K1472</f>
        <v/>
      </c>
      <c r="M1472" s="7">
        <f>MAR1!$B$33*L1471+MAR1!$C$33*M1471+MAR1!$D$33*N1471+MAR1!$B$43*I1472+MAR1!$C$43*J1472+MAR1!$D$43*K1472</f>
        <v/>
      </c>
      <c r="N1472" s="7">
        <f>MAR1!$B$34*L1471+MAR1!$C$34*M1471+MAR1!$D$34*N1471+MAR1!$B$44*I1472+MAR1!$C$44*J1472+MAR1!$D$44*K1472</f>
        <v/>
      </c>
      <c r="O1472" s="12">
        <f>MAR1!$B$5+MAR1!$C$5*COS(2*PI()*B1472/365)+MAR1!$D$5*SIN(2*PI()*B1472/365)+IF(E1472=1,MAR1!$B$11+MAR1!$D$11*L1472,MAR1!$C$11+MAR1!$E$11*L1472)</f>
        <v/>
      </c>
      <c r="P1472" s="12">
        <f>MAR1!$B$6+MAR1!$C$6*COS(2*PI()*B1472/365)+MAR1!$D$6*SIN(2*PI()*B1472/365)+IF(E1472=1,MAR1!$B$12+MAR1!$D$12*M1472,MAR1!$C$12+MAR1!$E$12*M1472)</f>
        <v/>
      </c>
      <c r="Q1472" s="12">
        <f>MAR1!$B$7+MAR1!$C$7*COS(2*PI()*B1472/365)+MAR1!$D$7*SIN(2*PI()*B1472/365)+IF(E1472=1,MAR1!$B$13+MAR1!$D$13*N1472,MAR1!$C$13+MAR1!$E$13*N1472)</f>
        <v/>
      </c>
      <c r="R1472" s="12">
        <f>MAR1!$B$5+MAR1!$C$5*COS(2*PI()*B1472/365)+MAR1!$D$5*SIN(2*PI()*B1472/365)+INDEX(ChangeFactor!$F$6:$F$17,C1472)+IF(G1472=1,MAR1!$B$11+INDEX(ChangeFactor!$G$6:$G$17,C1472)*MAR1!$D$11*L1472,MAR1!$C$11+INDEX(ChangeFactor!$G$6:$G$17,C1472)*MAR1!$E$11*L1472)</f>
        <v/>
      </c>
    </row>
    <row r="1473">
      <c r="A1473" s="6">
        <f>Data!U1473</f>
        <v/>
      </c>
      <c r="B1473" s="6">
        <f>MOD(A1473-1,365)+1</f>
        <v/>
      </c>
      <c r="C1473" s="6">
        <f>MATCH(B1473,Markov!$C$6:$C$17,1)</f>
        <v/>
      </c>
      <c r="D1473" s="16">
        <f>Data!V1473</f>
        <v/>
      </c>
      <c r="E1473" s="6">
        <f>IF(D1473&lt;IF(E1472=1,INDEX(Markov!$I$6:$I$17,C1473),INDEX(Markov!$H$6:$H$17,C1473)),1,0)</f>
        <v/>
      </c>
      <c r="F1473" s="12">
        <f>IF(E1473=1,GAMMA.INV(Data!W1473,INDEX(Markov!$Q$6:$Q$17,C1473),INDEX(Markov!$R$6:$R$17,C1473)),0)</f>
        <v/>
      </c>
      <c r="G1473" s="6">
        <f>IF(D1473&lt;IF(G1472=1,INDEX(ChangeFactor!$O$6:$O$17,C1473),INDEX(ChangeFactor!$N$6:$N$17,C1473)),1,0)</f>
        <v/>
      </c>
      <c r="H1473" s="12">
        <f>IF(G1473=1,GAMMA.INV(Data!W1473,INDEX(ChangeFactor!$R$6:$R$17,C1473),INDEX(ChangeFactor!$S$6:$S$17,C1473)),0)</f>
        <v/>
      </c>
      <c r="I1473" s="7">
        <f>NORM.S.INV(Data!X1473)</f>
        <v/>
      </c>
      <c r="J1473" s="7">
        <f>NORM.S.INV(Data!Y1473)</f>
        <v/>
      </c>
      <c r="K1473" s="7">
        <f>NORM.S.INV(Data!Z1473)</f>
        <v/>
      </c>
      <c r="L1473" s="7">
        <f>MAR1!$B$32*L1472+MAR1!$C$32*M1472+MAR1!$D$32*N1472+MAR1!$B$42*I1473+MAR1!$C$42*J1473+MAR1!$D$42*K1473</f>
        <v/>
      </c>
      <c r="M1473" s="7">
        <f>MAR1!$B$33*L1472+MAR1!$C$33*M1472+MAR1!$D$33*N1472+MAR1!$B$43*I1473+MAR1!$C$43*J1473+MAR1!$D$43*K1473</f>
        <v/>
      </c>
      <c r="N1473" s="7">
        <f>MAR1!$B$34*L1472+MAR1!$C$34*M1472+MAR1!$D$34*N1472+MAR1!$B$44*I1473+MAR1!$C$44*J1473+MAR1!$D$44*K1473</f>
        <v/>
      </c>
      <c r="O1473" s="12">
        <f>MAR1!$B$5+MAR1!$C$5*COS(2*PI()*B1473/365)+MAR1!$D$5*SIN(2*PI()*B1473/365)+IF(E1473=1,MAR1!$B$11+MAR1!$D$11*L1473,MAR1!$C$11+MAR1!$E$11*L1473)</f>
        <v/>
      </c>
      <c r="P1473" s="12">
        <f>MAR1!$B$6+MAR1!$C$6*COS(2*PI()*B1473/365)+MAR1!$D$6*SIN(2*PI()*B1473/365)+IF(E1473=1,MAR1!$B$12+MAR1!$D$12*M1473,MAR1!$C$12+MAR1!$E$12*M1473)</f>
        <v/>
      </c>
      <c r="Q1473" s="12">
        <f>MAR1!$B$7+MAR1!$C$7*COS(2*PI()*B1473/365)+MAR1!$D$7*SIN(2*PI()*B1473/365)+IF(E1473=1,MAR1!$B$13+MAR1!$D$13*N1473,MAR1!$C$13+MAR1!$E$13*N1473)</f>
        <v/>
      </c>
      <c r="R1473" s="12">
        <f>MAR1!$B$5+MAR1!$C$5*COS(2*PI()*B1473/365)+MAR1!$D$5*SIN(2*PI()*B1473/365)+INDEX(ChangeFactor!$F$6:$F$17,C1473)+IF(G1473=1,MAR1!$B$11+INDEX(ChangeFactor!$G$6:$G$17,C1473)*MAR1!$D$11*L1473,MAR1!$C$11+INDEX(ChangeFactor!$G$6:$G$17,C1473)*MAR1!$E$11*L1473)</f>
        <v/>
      </c>
    </row>
    <row r="1474">
      <c r="A1474" s="6">
        <f>Data!U1474</f>
        <v/>
      </c>
      <c r="B1474" s="6">
        <f>MOD(A1474-1,365)+1</f>
        <v/>
      </c>
      <c r="C1474" s="6">
        <f>MATCH(B1474,Markov!$C$6:$C$17,1)</f>
        <v/>
      </c>
      <c r="D1474" s="16">
        <f>Data!V1474</f>
        <v/>
      </c>
      <c r="E1474" s="6">
        <f>IF(D1474&lt;IF(E1473=1,INDEX(Markov!$I$6:$I$17,C1474),INDEX(Markov!$H$6:$H$17,C1474)),1,0)</f>
        <v/>
      </c>
      <c r="F1474" s="12">
        <f>IF(E1474=1,GAMMA.INV(Data!W1474,INDEX(Markov!$Q$6:$Q$17,C1474),INDEX(Markov!$R$6:$R$17,C1474)),0)</f>
        <v/>
      </c>
      <c r="G1474" s="6">
        <f>IF(D1474&lt;IF(G1473=1,INDEX(ChangeFactor!$O$6:$O$17,C1474),INDEX(ChangeFactor!$N$6:$N$17,C1474)),1,0)</f>
        <v/>
      </c>
      <c r="H1474" s="12">
        <f>IF(G1474=1,GAMMA.INV(Data!W1474,INDEX(ChangeFactor!$R$6:$R$17,C1474),INDEX(ChangeFactor!$S$6:$S$17,C1474)),0)</f>
        <v/>
      </c>
      <c r="I1474" s="7">
        <f>NORM.S.INV(Data!X1474)</f>
        <v/>
      </c>
      <c r="J1474" s="7">
        <f>NORM.S.INV(Data!Y1474)</f>
        <v/>
      </c>
      <c r="K1474" s="7">
        <f>NORM.S.INV(Data!Z1474)</f>
        <v/>
      </c>
      <c r="L1474" s="7">
        <f>MAR1!$B$32*L1473+MAR1!$C$32*M1473+MAR1!$D$32*N1473+MAR1!$B$42*I1474+MAR1!$C$42*J1474+MAR1!$D$42*K1474</f>
        <v/>
      </c>
      <c r="M1474" s="7">
        <f>MAR1!$B$33*L1473+MAR1!$C$33*M1473+MAR1!$D$33*N1473+MAR1!$B$43*I1474+MAR1!$C$43*J1474+MAR1!$D$43*K1474</f>
        <v/>
      </c>
      <c r="N1474" s="7">
        <f>MAR1!$B$34*L1473+MAR1!$C$34*M1473+MAR1!$D$34*N1473+MAR1!$B$44*I1474+MAR1!$C$44*J1474+MAR1!$D$44*K1474</f>
        <v/>
      </c>
      <c r="O1474" s="12">
        <f>MAR1!$B$5+MAR1!$C$5*COS(2*PI()*B1474/365)+MAR1!$D$5*SIN(2*PI()*B1474/365)+IF(E1474=1,MAR1!$B$11+MAR1!$D$11*L1474,MAR1!$C$11+MAR1!$E$11*L1474)</f>
        <v/>
      </c>
      <c r="P1474" s="12">
        <f>MAR1!$B$6+MAR1!$C$6*COS(2*PI()*B1474/365)+MAR1!$D$6*SIN(2*PI()*B1474/365)+IF(E1474=1,MAR1!$B$12+MAR1!$D$12*M1474,MAR1!$C$12+MAR1!$E$12*M1474)</f>
        <v/>
      </c>
      <c r="Q1474" s="12">
        <f>MAR1!$B$7+MAR1!$C$7*COS(2*PI()*B1474/365)+MAR1!$D$7*SIN(2*PI()*B1474/365)+IF(E1474=1,MAR1!$B$13+MAR1!$D$13*N1474,MAR1!$C$13+MAR1!$E$13*N1474)</f>
        <v/>
      </c>
      <c r="R1474" s="12">
        <f>MAR1!$B$5+MAR1!$C$5*COS(2*PI()*B1474/365)+MAR1!$D$5*SIN(2*PI()*B1474/365)+INDEX(ChangeFactor!$F$6:$F$17,C1474)+IF(G1474=1,MAR1!$B$11+INDEX(ChangeFactor!$G$6:$G$17,C1474)*MAR1!$D$11*L1474,MAR1!$C$11+INDEX(ChangeFactor!$G$6:$G$17,C1474)*MAR1!$E$11*L1474)</f>
        <v/>
      </c>
    </row>
    <row r="1475">
      <c r="A1475" s="6">
        <f>Data!U1475</f>
        <v/>
      </c>
      <c r="B1475" s="6">
        <f>MOD(A1475-1,365)+1</f>
        <v/>
      </c>
      <c r="C1475" s="6">
        <f>MATCH(B1475,Markov!$C$6:$C$17,1)</f>
        <v/>
      </c>
      <c r="D1475" s="16">
        <f>Data!V1475</f>
        <v/>
      </c>
      <c r="E1475" s="6">
        <f>IF(D1475&lt;IF(E1474=1,INDEX(Markov!$I$6:$I$17,C1475),INDEX(Markov!$H$6:$H$17,C1475)),1,0)</f>
        <v/>
      </c>
      <c r="F1475" s="12">
        <f>IF(E1475=1,GAMMA.INV(Data!W1475,INDEX(Markov!$Q$6:$Q$17,C1475),INDEX(Markov!$R$6:$R$17,C1475)),0)</f>
        <v/>
      </c>
      <c r="G1475" s="6">
        <f>IF(D1475&lt;IF(G1474=1,INDEX(ChangeFactor!$O$6:$O$17,C1475),INDEX(ChangeFactor!$N$6:$N$17,C1475)),1,0)</f>
        <v/>
      </c>
      <c r="H1475" s="12">
        <f>IF(G1475=1,GAMMA.INV(Data!W1475,INDEX(ChangeFactor!$R$6:$R$17,C1475),INDEX(ChangeFactor!$S$6:$S$17,C1475)),0)</f>
        <v/>
      </c>
      <c r="I1475" s="7">
        <f>NORM.S.INV(Data!X1475)</f>
        <v/>
      </c>
      <c r="J1475" s="7">
        <f>NORM.S.INV(Data!Y1475)</f>
        <v/>
      </c>
      <c r="K1475" s="7">
        <f>NORM.S.INV(Data!Z1475)</f>
        <v/>
      </c>
      <c r="L1475" s="7">
        <f>MAR1!$B$32*L1474+MAR1!$C$32*M1474+MAR1!$D$32*N1474+MAR1!$B$42*I1475+MAR1!$C$42*J1475+MAR1!$D$42*K1475</f>
        <v/>
      </c>
      <c r="M1475" s="7">
        <f>MAR1!$B$33*L1474+MAR1!$C$33*M1474+MAR1!$D$33*N1474+MAR1!$B$43*I1475+MAR1!$C$43*J1475+MAR1!$D$43*K1475</f>
        <v/>
      </c>
      <c r="N1475" s="7">
        <f>MAR1!$B$34*L1474+MAR1!$C$34*M1474+MAR1!$D$34*N1474+MAR1!$B$44*I1475+MAR1!$C$44*J1475+MAR1!$D$44*K1475</f>
        <v/>
      </c>
      <c r="O1475" s="12">
        <f>MAR1!$B$5+MAR1!$C$5*COS(2*PI()*B1475/365)+MAR1!$D$5*SIN(2*PI()*B1475/365)+IF(E1475=1,MAR1!$B$11+MAR1!$D$11*L1475,MAR1!$C$11+MAR1!$E$11*L1475)</f>
        <v/>
      </c>
      <c r="P1475" s="12">
        <f>MAR1!$B$6+MAR1!$C$6*COS(2*PI()*B1475/365)+MAR1!$D$6*SIN(2*PI()*B1475/365)+IF(E1475=1,MAR1!$B$12+MAR1!$D$12*M1475,MAR1!$C$12+MAR1!$E$12*M1475)</f>
        <v/>
      </c>
      <c r="Q1475" s="12">
        <f>MAR1!$B$7+MAR1!$C$7*COS(2*PI()*B1475/365)+MAR1!$D$7*SIN(2*PI()*B1475/365)+IF(E1475=1,MAR1!$B$13+MAR1!$D$13*N1475,MAR1!$C$13+MAR1!$E$13*N1475)</f>
        <v/>
      </c>
      <c r="R1475" s="12">
        <f>MAR1!$B$5+MAR1!$C$5*COS(2*PI()*B1475/365)+MAR1!$D$5*SIN(2*PI()*B1475/365)+INDEX(ChangeFactor!$F$6:$F$17,C1475)+IF(G1475=1,MAR1!$B$11+INDEX(ChangeFactor!$G$6:$G$17,C1475)*MAR1!$D$11*L1475,MAR1!$C$11+INDEX(ChangeFactor!$G$6:$G$17,C1475)*MAR1!$E$11*L1475)</f>
        <v/>
      </c>
    </row>
    <row r="1476">
      <c r="A1476" s="6">
        <f>Data!U1476</f>
        <v/>
      </c>
      <c r="B1476" s="6">
        <f>MOD(A1476-1,365)+1</f>
        <v/>
      </c>
      <c r="C1476" s="6">
        <f>MATCH(B1476,Markov!$C$6:$C$17,1)</f>
        <v/>
      </c>
      <c r="D1476" s="16">
        <f>Data!V1476</f>
        <v/>
      </c>
      <c r="E1476" s="6">
        <f>IF(D1476&lt;IF(E1475=1,INDEX(Markov!$I$6:$I$17,C1476),INDEX(Markov!$H$6:$H$17,C1476)),1,0)</f>
        <v/>
      </c>
      <c r="F1476" s="12">
        <f>IF(E1476=1,GAMMA.INV(Data!W1476,INDEX(Markov!$Q$6:$Q$17,C1476),INDEX(Markov!$R$6:$R$17,C1476)),0)</f>
        <v/>
      </c>
      <c r="G1476" s="6">
        <f>IF(D1476&lt;IF(G1475=1,INDEX(ChangeFactor!$O$6:$O$17,C1476),INDEX(ChangeFactor!$N$6:$N$17,C1476)),1,0)</f>
        <v/>
      </c>
      <c r="H1476" s="12">
        <f>IF(G1476=1,GAMMA.INV(Data!W1476,INDEX(ChangeFactor!$R$6:$R$17,C1476),INDEX(ChangeFactor!$S$6:$S$17,C1476)),0)</f>
        <v/>
      </c>
      <c r="I1476" s="7">
        <f>NORM.S.INV(Data!X1476)</f>
        <v/>
      </c>
      <c r="J1476" s="7">
        <f>NORM.S.INV(Data!Y1476)</f>
        <v/>
      </c>
      <c r="K1476" s="7">
        <f>NORM.S.INV(Data!Z1476)</f>
        <v/>
      </c>
      <c r="L1476" s="7">
        <f>MAR1!$B$32*L1475+MAR1!$C$32*M1475+MAR1!$D$32*N1475+MAR1!$B$42*I1476+MAR1!$C$42*J1476+MAR1!$D$42*K1476</f>
        <v/>
      </c>
      <c r="M1476" s="7">
        <f>MAR1!$B$33*L1475+MAR1!$C$33*M1475+MAR1!$D$33*N1475+MAR1!$B$43*I1476+MAR1!$C$43*J1476+MAR1!$D$43*K1476</f>
        <v/>
      </c>
      <c r="N1476" s="7">
        <f>MAR1!$B$34*L1475+MAR1!$C$34*M1475+MAR1!$D$34*N1475+MAR1!$B$44*I1476+MAR1!$C$44*J1476+MAR1!$D$44*K1476</f>
        <v/>
      </c>
      <c r="O1476" s="12">
        <f>MAR1!$B$5+MAR1!$C$5*COS(2*PI()*B1476/365)+MAR1!$D$5*SIN(2*PI()*B1476/365)+IF(E1476=1,MAR1!$B$11+MAR1!$D$11*L1476,MAR1!$C$11+MAR1!$E$11*L1476)</f>
        <v/>
      </c>
      <c r="P1476" s="12">
        <f>MAR1!$B$6+MAR1!$C$6*COS(2*PI()*B1476/365)+MAR1!$D$6*SIN(2*PI()*B1476/365)+IF(E1476=1,MAR1!$B$12+MAR1!$D$12*M1476,MAR1!$C$12+MAR1!$E$12*M1476)</f>
        <v/>
      </c>
      <c r="Q1476" s="12">
        <f>MAR1!$B$7+MAR1!$C$7*COS(2*PI()*B1476/365)+MAR1!$D$7*SIN(2*PI()*B1476/365)+IF(E1476=1,MAR1!$B$13+MAR1!$D$13*N1476,MAR1!$C$13+MAR1!$E$13*N1476)</f>
        <v/>
      </c>
      <c r="R1476" s="12">
        <f>MAR1!$B$5+MAR1!$C$5*COS(2*PI()*B1476/365)+MAR1!$D$5*SIN(2*PI()*B1476/365)+INDEX(ChangeFactor!$F$6:$F$17,C1476)+IF(G1476=1,MAR1!$B$11+INDEX(ChangeFactor!$G$6:$G$17,C1476)*MAR1!$D$11*L1476,MAR1!$C$11+INDEX(ChangeFactor!$G$6:$G$17,C1476)*MAR1!$E$11*L1476)</f>
        <v/>
      </c>
    </row>
    <row r="1477">
      <c r="A1477" s="6">
        <f>Data!U1477</f>
        <v/>
      </c>
      <c r="B1477" s="6">
        <f>MOD(A1477-1,365)+1</f>
        <v/>
      </c>
      <c r="C1477" s="6">
        <f>MATCH(B1477,Markov!$C$6:$C$17,1)</f>
        <v/>
      </c>
      <c r="D1477" s="16">
        <f>Data!V1477</f>
        <v/>
      </c>
      <c r="E1477" s="6">
        <f>IF(D1477&lt;IF(E1476=1,INDEX(Markov!$I$6:$I$17,C1477),INDEX(Markov!$H$6:$H$17,C1477)),1,0)</f>
        <v/>
      </c>
      <c r="F1477" s="12">
        <f>IF(E1477=1,GAMMA.INV(Data!W1477,INDEX(Markov!$Q$6:$Q$17,C1477),INDEX(Markov!$R$6:$R$17,C1477)),0)</f>
        <v/>
      </c>
      <c r="G1477" s="6">
        <f>IF(D1477&lt;IF(G1476=1,INDEX(ChangeFactor!$O$6:$O$17,C1477),INDEX(ChangeFactor!$N$6:$N$17,C1477)),1,0)</f>
        <v/>
      </c>
      <c r="H1477" s="12">
        <f>IF(G1477=1,GAMMA.INV(Data!W1477,INDEX(ChangeFactor!$R$6:$R$17,C1477),INDEX(ChangeFactor!$S$6:$S$17,C1477)),0)</f>
        <v/>
      </c>
      <c r="I1477" s="7">
        <f>NORM.S.INV(Data!X1477)</f>
        <v/>
      </c>
      <c r="J1477" s="7">
        <f>NORM.S.INV(Data!Y1477)</f>
        <v/>
      </c>
      <c r="K1477" s="7">
        <f>NORM.S.INV(Data!Z1477)</f>
        <v/>
      </c>
      <c r="L1477" s="7">
        <f>MAR1!$B$32*L1476+MAR1!$C$32*M1476+MAR1!$D$32*N1476+MAR1!$B$42*I1477+MAR1!$C$42*J1477+MAR1!$D$42*K1477</f>
        <v/>
      </c>
      <c r="M1477" s="7">
        <f>MAR1!$B$33*L1476+MAR1!$C$33*M1476+MAR1!$D$33*N1476+MAR1!$B$43*I1477+MAR1!$C$43*J1477+MAR1!$D$43*K1477</f>
        <v/>
      </c>
      <c r="N1477" s="7">
        <f>MAR1!$B$34*L1476+MAR1!$C$34*M1476+MAR1!$D$34*N1476+MAR1!$B$44*I1477+MAR1!$C$44*J1477+MAR1!$D$44*K1477</f>
        <v/>
      </c>
      <c r="O1477" s="12">
        <f>MAR1!$B$5+MAR1!$C$5*COS(2*PI()*B1477/365)+MAR1!$D$5*SIN(2*PI()*B1477/365)+IF(E1477=1,MAR1!$B$11+MAR1!$D$11*L1477,MAR1!$C$11+MAR1!$E$11*L1477)</f>
        <v/>
      </c>
      <c r="P1477" s="12">
        <f>MAR1!$B$6+MAR1!$C$6*COS(2*PI()*B1477/365)+MAR1!$D$6*SIN(2*PI()*B1477/365)+IF(E1477=1,MAR1!$B$12+MAR1!$D$12*M1477,MAR1!$C$12+MAR1!$E$12*M1477)</f>
        <v/>
      </c>
      <c r="Q1477" s="12">
        <f>MAR1!$B$7+MAR1!$C$7*COS(2*PI()*B1477/365)+MAR1!$D$7*SIN(2*PI()*B1477/365)+IF(E1477=1,MAR1!$B$13+MAR1!$D$13*N1477,MAR1!$C$13+MAR1!$E$13*N1477)</f>
        <v/>
      </c>
      <c r="R1477" s="12">
        <f>MAR1!$B$5+MAR1!$C$5*COS(2*PI()*B1477/365)+MAR1!$D$5*SIN(2*PI()*B1477/365)+INDEX(ChangeFactor!$F$6:$F$17,C1477)+IF(G1477=1,MAR1!$B$11+INDEX(ChangeFactor!$G$6:$G$17,C1477)*MAR1!$D$11*L1477,MAR1!$C$11+INDEX(ChangeFactor!$G$6:$G$17,C1477)*MAR1!$E$11*L1477)</f>
        <v/>
      </c>
    </row>
    <row r="1478">
      <c r="A1478" s="6">
        <f>Data!U1478</f>
        <v/>
      </c>
      <c r="B1478" s="6">
        <f>MOD(A1478-1,365)+1</f>
        <v/>
      </c>
      <c r="C1478" s="6">
        <f>MATCH(B1478,Markov!$C$6:$C$17,1)</f>
        <v/>
      </c>
      <c r="D1478" s="16">
        <f>Data!V1478</f>
        <v/>
      </c>
      <c r="E1478" s="6">
        <f>IF(D1478&lt;IF(E1477=1,INDEX(Markov!$I$6:$I$17,C1478),INDEX(Markov!$H$6:$H$17,C1478)),1,0)</f>
        <v/>
      </c>
      <c r="F1478" s="12">
        <f>IF(E1478=1,GAMMA.INV(Data!W1478,INDEX(Markov!$Q$6:$Q$17,C1478),INDEX(Markov!$R$6:$R$17,C1478)),0)</f>
        <v/>
      </c>
      <c r="G1478" s="6">
        <f>IF(D1478&lt;IF(G1477=1,INDEX(ChangeFactor!$O$6:$O$17,C1478),INDEX(ChangeFactor!$N$6:$N$17,C1478)),1,0)</f>
        <v/>
      </c>
      <c r="H1478" s="12">
        <f>IF(G1478=1,GAMMA.INV(Data!W1478,INDEX(ChangeFactor!$R$6:$R$17,C1478),INDEX(ChangeFactor!$S$6:$S$17,C1478)),0)</f>
        <v/>
      </c>
      <c r="I1478" s="7">
        <f>NORM.S.INV(Data!X1478)</f>
        <v/>
      </c>
      <c r="J1478" s="7">
        <f>NORM.S.INV(Data!Y1478)</f>
        <v/>
      </c>
      <c r="K1478" s="7">
        <f>NORM.S.INV(Data!Z1478)</f>
        <v/>
      </c>
      <c r="L1478" s="7">
        <f>MAR1!$B$32*L1477+MAR1!$C$32*M1477+MAR1!$D$32*N1477+MAR1!$B$42*I1478+MAR1!$C$42*J1478+MAR1!$D$42*K1478</f>
        <v/>
      </c>
      <c r="M1478" s="7">
        <f>MAR1!$B$33*L1477+MAR1!$C$33*M1477+MAR1!$D$33*N1477+MAR1!$B$43*I1478+MAR1!$C$43*J1478+MAR1!$D$43*K1478</f>
        <v/>
      </c>
      <c r="N1478" s="7">
        <f>MAR1!$B$34*L1477+MAR1!$C$34*M1477+MAR1!$D$34*N1477+MAR1!$B$44*I1478+MAR1!$C$44*J1478+MAR1!$D$44*K1478</f>
        <v/>
      </c>
      <c r="O1478" s="12">
        <f>MAR1!$B$5+MAR1!$C$5*COS(2*PI()*B1478/365)+MAR1!$D$5*SIN(2*PI()*B1478/365)+IF(E1478=1,MAR1!$B$11+MAR1!$D$11*L1478,MAR1!$C$11+MAR1!$E$11*L1478)</f>
        <v/>
      </c>
      <c r="P1478" s="12">
        <f>MAR1!$B$6+MAR1!$C$6*COS(2*PI()*B1478/365)+MAR1!$D$6*SIN(2*PI()*B1478/365)+IF(E1478=1,MAR1!$B$12+MAR1!$D$12*M1478,MAR1!$C$12+MAR1!$E$12*M1478)</f>
        <v/>
      </c>
      <c r="Q1478" s="12">
        <f>MAR1!$B$7+MAR1!$C$7*COS(2*PI()*B1478/365)+MAR1!$D$7*SIN(2*PI()*B1478/365)+IF(E1478=1,MAR1!$B$13+MAR1!$D$13*N1478,MAR1!$C$13+MAR1!$E$13*N1478)</f>
        <v/>
      </c>
      <c r="R1478" s="12">
        <f>MAR1!$B$5+MAR1!$C$5*COS(2*PI()*B1478/365)+MAR1!$D$5*SIN(2*PI()*B1478/365)+INDEX(ChangeFactor!$F$6:$F$17,C1478)+IF(G1478=1,MAR1!$B$11+INDEX(ChangeFactor!$G$6:$G$17,C1478)*MAR1!$D$11*L1478,MAR1!$C$11+INDEX(ChangeFactor!$G$6:$G$17,C1478)*MAR1!$E$11*L1478)</f>
        <v/>
      </c>
    </row>
    <row r="1479">
      <c r="A1479" s="6">
        <f>Data!U1479</f>
        <v/>
      </c>
      <c r="B1479" s="6">
        <f>MOD(A1479-1,365)+1</f>
        <v/>
      </c>
      <c r="C1479" s="6">
        <f>MATCH(B1479,Markov!$C$6:$C$17,1)</f>
        <v/>
      </c>
      <c r="D1479" s="16">
        <f>Data!V1479</f>
        <v/>
      </c>
      <c r="E1479" s="6">
        <f>IF(D1479&lt;IF(E1478=1,INDEX(Markov!$I$6:$I$17,C1479),INDEX(Markov!$H$6:$H$17,C1479)),1,0)</f>
        <v/>
      </c>
      <c r="F1479" s="12">
        <f>IF(E1479=1,GAMMA.INV(Data!W1479,INDEX(Markov!$Q$6:$Q$17,C1479),INDEX(Markov!$R$6:$R$17,C1479)),0)</f>
        <v/>
      </c>
      <c r="G1479" s="6">
        <f>IF(D1479&lt;IF(G1478=1,INDEX(ChangeFactor!$O$6:$O$17,C1479),INDEX(ChangeFactor!$N$6:$N$17,C1479)),1,0)</f>
        <v/>
      </c>
      <c r="H1479" s="12">
        <f>IF(G1479=1,GAMMA.INV(Data!W1479,INDEX(ChangeFactor!$R$6:$R$17,C1479),INDEX(ChangeFactor!$S$6:$S$17,C1479)),0)</f>
        <v/>
      </c>
      <c r="I1479" s="7">
        <f>NORM.S.INV(Data!X1479)</f>
        <v/>
      </c>
      <c r="J1479" s="7">
        <f>NORM.S.INV(Data!Y1479)</f>
        <v/>
      </c>
      <c r="K1479" s="7">
        <f>NORM.S.INV(Data!Z1479)</f>
        <v/>
      </c>
      <c r="L1479" s="7">
        <f>MAR1!$B$32*L1478+MAR1!$C$32*M1478+MAR1!$D$32*N1478+MAR1!$B$42*I1479+MAR1!$C$42*J1479+MAR1!$D$42*K1479</f>
        <v/>
      </c>
      <c r="M1479" s="7">
        <f>MAR1!$B$33*L1478+MAR1!$C$33*M1478+MAR1!$D$33*N1478+MAR1!$B$43*I1479+MAR1!$C$43*J1479+MAR1!$D$43*K1479</f>
        <v/>
      </c>
      <c r="N1479" s="7">
        <f>MAR1!$B$34*L1478+MAR1!$C$34*M1478+MAR1!$D$34*N1478+MAR1!$B$44*I1479+MAR1!$C$44*J1479+MAR1!$D$44*K1479</f>
        <v/>
      </c>
      <c r="O1479" s="12">
        <f>MAR1!$B$5+MAR1!$C$5*COS(2*PI()*B1479/365)+MAR1!$D$5*SIN(2*PI()*B1479/365)+IF(E1479=1,MAR1!$B$11+MAR1!$D$11*L1479,MAR1!$C$11+MAR1!$E$11*L1479)</f>
        <v/>
      </c>
      <c r="P1479" s="12">
        <f>MAR1!$B$6+MAR1!$C$6*COS(2*PI()*B1479/365)+MAR1!$D$6*SIN(2*PI()*B1479/365)+IF(E1479=1,MAR1!$B$12+MAR1!$D$12*M1479,MAR1!$C$12+MAR1!$E$12*M1479)</f>
        <v/>
      </c>
      <c r="Q1479" s="12">
        <f>MAR1!$B$7+MAR1!$C$7*COS(2*PI()*B1479/365)+MAR1!$D$7*SIN(2*PI()*B1479/365)+IF(E1479=1,MAR1!$B$13+MAR1!$D$13*N1479,MAR1!$C$13+MAR1!$E$13*N1479)</f>
        <v/>
      </c>
      <c r="R1479" s="12">
        <f>MAR1!$B$5+MAR1!$C$5*COS(2*PI()*B1479/365)+MAR1!$D$5*SIN(2*PI()*B1479/365)+INDEX(ChangeFactor!$F$6:$F$17,C1479)+IF(G1479=1,MAR1!$B$11+INDEX(ChangeFactor!$G$6:$G$17,C1479)*MAR1!$D$11*L1479,MAR1!$C$11+INDEX(ChangeFactor!$G$6:$G$17,C1479)*MAR1!$E$11*L1479)</f>
        <v/>
      </c>
    </row>
    <row r="1480">
      <c r="A1480" s="6">
        <f>Data!U1480</f>
        <v/>
      </c>
      <c r="B1480" s="6">
        <f>MOD(A1480-1,365)+1</f>
        <v/>
      </c>
      <c r="C1480" s="6">
        <f>MATCH(B1480,Markov!$C$6:$C$17,1)</f>
        <v/>
      </c>
      <c r="D1480" s="16">
        <f>Data!V1480</f>
        <v/>
      </c>
      <c r="E1480" s="6">
        <f>IF(D1480&lt;IF(E1479=1,INDEX(Markov!$I$6:$I$17,C1480),INDEX(Markov!$H$6:$H$17,C1480)),1,0)</f>
        <v/>
      </c>
      <c r="F1480" s="12">
        <f>IF(E1480=1,GAMMA.INV(Data!W1480,INDEX(Markov!$Q$6:$Q$17,C1480),INDEX(Markov!$R$6:$R$17,C1480)),0)</f>
        <v/>
      </c>
      <c r="G1480" s="6">
        <f>IF(D1480&lt;IF(G1479=1,INDEX(ChangeFactor!$O$6:$O$17,C1480),INDEX(ChangeFactor!$N$6:$N$17,C1480)),1,0)</f>
        <v/>
      </c>
      <c r="H1480" s="12">
        <f>IF(G1480=1,GAMMA.INV(Data!W1480,INDEX(ChangeFactor!$R$6:$R$17,C1480),INDEX(ChangeFactor!$S$6:$S$17,C1480)),0)</f>
        <v/>
      </c>
      <c r="I1480" s="7">
        <f>NORM.S.INV(Data!X1480)</f>
        <v/>
      </c>
      <c r="J1480" s="7">
        <f>NORM.S.INV(Data!Y1480)</f>
        <v/>
      </c>
      <c r="K1480" s="7">
        <f>NORM.S.INV(Data!Z1480)</f>
        <v/>
      </c>
      <c r="L1480" s="7">
        <f>MAR1!$B$32*L1479+MAR1!$C$32*M1479+MAR1!$D$32*N1479+MAR1!$B$42*I1480+MAR1!$C$42*J1480+MAR1!$D$42*K1480</f>
        <v/>
      </c>
      <c r="M1480" s="7">
        <f>MAR1!$B$33*L1479+MAR1!$C$33*M1479+MAR1!$D$33*N1479+MAR1!$B$43*I1480+MAR1!$C$43*J1480+MAR1!$D$43*K1480</f>
        <v/>
      </c>
      <c r="N1480" s="7">
        <f>MAR1!$B$34*L1479+MAR1!$C$34*M1479+MAR1!$D$34*N1479+MAR1!$B$44*I1480+MAR1!$C$44*J1480+MAR1!$D$44*K1480</f>
        <v/>
      </c>
      <c r="O1480" s="12">
        <f>MAR1!$B$5+MAR1!$C$5*COS(2*PI()*B1480/365)+MAR1!$D$5*SIN(2*PI()*B1480/365)+IF(E1480=1,MAR1!$B$11+MAR1!$D$11*L1480,MAR1!$C$11+MAR1!$E$11*L1480)</f>
        <v/>
      </c>
      <c r="P1480" s="12">
        <f>MAR1!$B$6+MAR1!$C$6*COS(2*PI()*B1480/365)+MAR1!$D$6*SIN(2*PI()*B1480/365)+IF(E1480=1,MAR1!$B$12+MAR1!$D$12*M1480,MAR1!$C$12+MAR1!$E$12*M1480)</f>
        <v/>
      </c>
      <c r="Q1480" s="12">
        <f>MAR1!$B$7+MAR1!$C$7*COS(2*PI()*B1480/365)+MAR1!$D$7*SIN(2*PI()*B1480/365)+IF(E1480=1,MAR1!$B$13+MAR1!$D$13*N1480,MAR1!$C$13+MAR1!$E$13*N1480)</f>
        <v/>
      </c>
      <c r="R1480" s="12">
        <f>MAR1!$B$5+MAR1!$C$5*COS(2*PI()*B1480/365)+MAR1!$D$5*SIN(2*PI()*B1480/365)+INDEX(ChangeFactor!$F$6:$F$17,C1480)+IF(G1480=1,MAR1!$B$11+INDEX(ChangeFactor!$G$6:$G$17,C1480)*MAR1!$D$11*L1480,MAR1!$C$11+INDEX(ChangeFactor!$G$6:$G$17,C1480)*MAR1!$E$11*L1480)</f>
        <v/>
      </c>
    </row>
    <row r="1481">
      <c r="A1481" s="6">
        <f>Data!U1481</f>
        <v/>
      </c>
      <c r="B1481" s="6">
        <f>MOD(A1481-1,365)+1</f>
        <v/>
      </c>
      <c r="C1481" s="6">
        <f>MATCH(B1481,Markov!$C$6:$C$17,1)</f>
        <v/>
      </c>
      <c r="D1481" s="16">
        <f>Data!V1481</f>
        <v/>
      </c>
      <c r="E1481" s="6">
        <f>IF(D1481&lt;IF(E1480=1,INDEX(Markov!$I$6:$I$17,C1481),INDEX(Markov!$H$6:$H$17,C1481)),1,0)</f>
        <v/>
      </c>
      <c r="F1481" s="12">
        <f>IF(E1481=1,GAMMA.INV(Data!W1481,INDEX(Markov!$Q$6:$Q$17,C1481),INDEX(Markov!$R$6:$R$17,C1481)),0)</f>
        <v/>
      </c>
      <c r="G1481" s="6">
        <f>IF(D1481&lt;IF(G1480=1,INDEX(ChangeFactor!$O$6:$O$17,C1481),INDEX(ChangeFactor!$N$6:$N$17,C1481)),1,0)</f>
        <v/>
      </c>
      <c r="H1481" s="12">
        <f>IF(G1481=1,GAMMA.INV(Data!W1481,INDEX(ChangeFactor!$R$6:$R$17,C1481),INDEX(ChangeFactor!$S$6:$S$17,C1481)),0)</f>
        <v/>
      </c>
      <c r="I1481" s="7">
        <f>NORM.S.INV(Data!X1481)</f>
        <v/>
      </c>
      <c r="J1481" s="7">
        <f>NORM.S.INV(Data!Y1481)</f>
        <v/>
      </c>
      <c r="K1481" s="7">
        <f>NORM.S.INV(Data!Z1481)</f>
        <v/>
      </c>
      <c r="L1481" s="7">
        <f>MAR1!$B$32*L1480+MAR1!$C$32*M1480+MAR1!$D$32*N1480+MAR1!$B$42*I1481+MAR1!$C$42*J1481+MAR1!$D$42*K1481</f>
        <v/>
      </c>
      <c r="M1481" s="7">
        <f>MAR1!$B$33*L1480+MAR1!$C$33*M1480+MAR1!$D$33*N1480+MAR1!$B$43*I1481+MAR1!$C$43*J1481+MAR1!$D$43*K1481</f>
        <v/>
      </c>
      <c r="N1481" s="7">
        <f>MAR1!$B$34*L1480+MAR1!$C$34*M1480+MAR1!$D$34*N1480+MAR1!$B$44*I1481+MAR1!$C$44*J1481+MAR1!$D$44*K1481</f>
        <v/>
      </c>
      <c r="O1481" s="12">
        <f>MAR1!$B$5+MAR1!$C$5*COS(2*PI()*B1481/365)+MAR1!$D$5*SIN(2*PI()*B1481/365)+IF(E1481=1,MAR1!$B$11+MAR1!$D$11*L1481,MAR1!$C$11+MAR1!$E$11*L1481)</f>
        <v/>
      </c>
      <c r="P1481" s="12">
        <f>MAR1!$B$6+MAR1!$C$6*COS(2*PI()*B1481/365)+MAR1!$D$6*SIN(2*PI()*B1481/365)+IF(E1481=1,MAR1!$B$12+MAR1!$D$12*M1481,MAR1!$C$12+MAR1!$E$12*M1481)</f>
        <v/>
      </c>
      <c r="Q1481" s="12">
        <f>MAR1!$B$7+MAR1!$C$7*COS(2*PI()*B1481/365)+MAR1!$D$7*SIN(2*PI()*B1481/365)+IF(E1481=1,MAR1!$B$13+MAR1!$D$13*N1481,MAR1!$C$13+MAR1!$E$13*N1481)</f>
        <v/>
      </c>
      <c r="R1481" s="12">
        <f>MAR1!$B$5+MAR1!$C$5*COS(2*PI()*B1481/365)+MAR1!$D$5*SIN(2*PI()*B1481/365)+INDEX(ChangeFactor!$F$6:$F$17,C1481)+IF(G1481=1,MAR1!$B$11+INDEX(ChangeFactor!$G$6:$G$17,C1481)*MAR1!$D$11*L1481,MAR1!$C$11+INDEX(ChangeFactor!$G$6:$G$17,C1481)*MAR1!$E$11*L1481)</f>
        <v/>
      </c>
    </row>
    <row r="1482">
      <c r="A1482" s="6">
        <f>Data!U1482</f>
        <v/>
      </c>
      <c r="B1482" s="6">
        <f>MOD(A1482-1,365)+1</f>
        <v/>
      </c>
      <c r="C1482" s="6">
        <f>MATCH(B1482,Markov!$C$6:$C$17,1)</f>
        <v/>
      </c>
      <c r="D1482" s="16">
        <f>Data!V1482</f>
        <v/>
      </c>
      <c r="E1482" s="6">
        <f>IF(D1482&lt;IF(E1481=1,INDEX(Markov!$I$6:$I$17,C1482),INDEX(Markov!$H$6:$H$17,C1482)),1,0)</f>
        <v/>
      </c>
      <c r="F1482" s="12">
        <f>IF(E1482=1,GAMMA.INV(Data!W1482,INDEX(Markov!$Q$6:$Q$17,C1482),INDEX(Markov!$R$6:$R$17,C1482)),0)</f>
        <v/>
      </c>
      <c r="G1482" s="6">
        <f>IF(D1482&lt;IF(G1481=1,INDEX(ChangeFactor!$O$6:$O$17,C1482),INDEX(ChangeFactor!$N$6:$N$17,C1482)),1,0)</f>
        <v/>
      </c>
      <c r="H1482" s="12">
        <f>IF(G1482=1,GAMMA.INV(Data!W1482,INDEX(ChangeFactor!$R$6:$R$17,C1482),INDEX(ChangeFactor!$S$6:$S$17,C1482)),0)</f>
        <v/>
      </c>
      <c r="I1482" s="7">
        <f>NORM.S.INV(Data!X1482)</f>
        <v/>
      </c>
      <c r="J1482" s="7">
        <f>NORM.S.INV(Data!Y1482)</f>
        <v/>
      </c>
      <c r="K1482" s="7">
        <f>NORM.S.INV(Data!Z1482)</f>
        <v/>
      </c>
      <c r="L1482" s="7">
        <f>MAR1!$B$32*L1481+MAR1!$C$32*M1481+MAR1!$D$32*N1481+MAR1!$B$42*I1482+MAR1!$C$42*J1482+MAR1!$D$42*K1482</f>
        <v/>
      </c>
      <c r="M1482" s="7">
        <f>MAR1!$B$33*L1481+MAR1!$C$33*M1481+MAR1!$D$33*N1481+MAR1!$B$43*I1482+MAR1!$C$43*J1482+MAR1!$D$43*K1482</f>
        <v/>
      </c>
      <c r="N1482" s="7">
        <f>MAR1!$B$34*L1481+MAR1!$C$34*M1481+MAR1!$D$34*N1481+MAR1!$B$44*I1482+MAR1!$C$44*J1482+MAR1!$D$44*K1482</f>
        <v/>
      </c>
      <c r="O1482" s="12">
        <f>MAR1!$B$5+MAR1!$C$5*COS(2*PI()*B1482/365)+MAR1!$D$5*SIN(2*PI()*B1482/365)+IF(E1482=1,MAR1!$B$11+MAR1!$D$11*L1482,MAR1!$C$11+MAR1!$E$11*L1482)</f>
        <v/>
      </c>
      <c r="P1482" s="12">
        <f>MAR1!$B$6+MAR1!$C$6*COS(2*PI()*B1482/365)+MAR1!$D$6*SIN(2*PI()*B1482/365)+IF(E1482=1,MAR1!$B$12+MAR1!$D$12*M1482,MAR1!$C$12+MAR1!$E$12*M1482)</f>
        <v/>
      </c>
      <c r="Q1482" s="12">
        <f>MAR1!$B$7+MAR1!$C$7*COS(2*PI()*B1482/365)+MAR1!$D$7*SIN(2*PI()*B1482/365)+IF(E1482=1,MAR1!$B$13+MAR1!$D$13*N1482,MAR1!$C$13+MAR1!$E$13*N1482)</f>
        <v/>
      </c>
      <c r="R1482" s="12">
        <f>MAR1!$B$5+MAR1!$C$5*COS(2*PI()*B1482/365)+MAR1!$D$5*SIN(2*PI()*B1482/365)+INDEX(ChangeFactor!$F$6:$F$17,C1482)+IF(G1482=1,MAR1!$B$11+INDEX(ChangeFactor!$G$6:$G$17,C1482)*MAR1!$D$11*L1482,MAR1!$C$11+INDEX(ChangeFactor!$G$6:$G$17,C1482)*MAR1!$E$11*L1482)</f>
        <v/>
      </c>
    </row>
    <row r="1483">
      <c r="A1483" s="6">
        <f>Data!U1483</f>
        <v/>
      </c>
      <c r="B1483" s="6">
        <f>MOD(A1483-1,365)+1</f>
        <v/>
      </c>
      <c r="C1483" s="6">
        <f>MATCH(B1483,Markov!$C$6:$C$17,1)</f>
        <v/>
      </c>
      <c r="D1483" s="16">
        <f>Data!V1483</f>
        <v/>
      </c>
      <c r="E1483" s="6">
        <f>IF(D1483&lt;IF(E1482=1,INDEX(Markov!$I$6:$I$17,C1483),INDEX(Markov!$H$6:$H$17,C1483)),1,0)</f>
        <v/>
      </c>
      <c r="F1483" s="12">
        <f>IF(E1483=1,GAMMA.INV(Data!W1483,INDEX(Markov!$Q$6:$Q$17,C1483),INDEX(Markov!$R$6:$R$17,C1483)),0)</f>
        <v/>
      </c>
      <c r="G1483" s="6">
        <f>IF(D1483&lt;IF(G1482=1,INDEX(ChangeFactor!$O$6:$O$17,C1483),INDEX(ChangeFactor!$N$6:$N$17,C1483)),1,0)</f>
        <v/>
      </c>
      <c r="H1483" s="12">
        <f>IF(G1483=1,GAMMA.INV(Data!W1483,INDEX(ChangeFactor!$R$6:$R$17,C1483),INDEX(ChangeFactor!$S$6:$S$17,C1483)),0)</f>
        <v/>
      </c>
      <c r="I1483" s="7">
        <f>NORM.S.INV(Data!X1483)</f>
        <v/>
      </c>
      <c r="J1483" s="7">
        <f>NORM.S.INV(Data!Y1483)</f>
        <v/>
      </c>
      <c r="K1483" s="7">
        <f>NORM.S.INV(Data!Z1483)</f>
        <v/>
      </c>
      <c r="L1483" s="7">
        <f>MAR1!$B$32*L1482+MAR1!$C$32*M1482+MAR1!$D$32*N1482+MAR1!$B$42*I1483+MAR1!$C$42*J1483+MAR1!$D$42*K1483</f>
        <v/>
      </c>
      <c r="M1483" s="7">
        <f>MAR1!$B$33*L1482+MAR1!$C$33*M1482+MAR1!$D$33*N1482+MAR1!$B$43*I1483+MAR1!$C$43*J1483+MAR1!$D$43*K1483</f>
        <v/>
      </c>
      <c r="N1483" s="7">
        <f>MAR1!$B$34*L1482+MAR1!$C$34*M1482+MAR1!$D$34*N1482+MAR1!$B$44*I1483+MAR1!$C$44*J1483+MAR1!$D$44*K1483</f>
        <v/>
      </c>
      <c r="O1483" s="12">
        <f>MAR1!$B$5+MAR1!$C$5*COS(2*PI()*B1483/365)+MAR1!$D$5*SIN(2*PI()*B1483/365)+IF(E1483=1,MAR1!$B$11+MAR1!$D$11*L1483,MAR1!$C$11+MAR1!$E$11*L1483)</f>
        <v/>
      </c>
      <c r="P1483" s="12">
        <f>MAR1!$B$6+MAR1!$C$6*COS(2*PI()*B1483/365)+MAR1!$D$6*SIN(2*PI()*B1483/365)+IF(E1483=1,MAR1!$B$12+MAR1!$D$12*M1483,MAR1!$C$12+MAR1!$E$12*M1483)</f>
        <v/>
      </c>
      <c r="Q1483" s="12">
        <f>MAR1!$B$7+MAR1!$C$7*COS(2*PI()*B1483/365)+MAR1!$D$7*SIN(2*PI()*B1483/365)+IF(E1483=1,MAR1!$B$13+MAR1!$D$13*N1483,MAR1!$C$13+MAR1!$E$13*N1483)</f>
        <v/>
      </c>
      <c r="R1483" s="12">
        <f>MAR1!$B$5+MAR1!$C$5*COS(2*PI()*B1483/365)+MAR1!$D$5*SIN(2*PI()*B1483/365)+INDEX(ChangeFactor!$F$6:$F$17,C1483)+IF(G1483=1,MAR1!$B$11+INDEX(ChangeFactor!$G$6:$G$17,C1483)*MAR1!$D$11*L1483,MAR1!$C$11+INDEX(ChangeFactor!$G$6:$G$17,C1483)*MAR1!$E$11*L1483)</f>
        <v/>
      </c>
    </row>
    <row r="1484">
      <c r="A1484" s="6">
        <f>Data!U1484</f>
        <v/>
      </c>
      <c r="B1484" s="6">
        <f>MOD(A1484-1,365)+1</f>
        <v/>
      </c>
      <c r="C1484" s="6">
        <f>MATCH(B1484,Markov!$C$6:$C$17,1)</f>
        <v/>
      </c>
      <c r="D1484" s="16">
        <f>Data!V1484</f>
        <v/>
      </c>
      <c r="E1484" s="6">
        <f>IF(D1484&lt;IF(E1483=1,INDEX(Markov!$I$6:$I$17,C1484),INDEX(Markov!$H$6:$H$17,C1484)),1,0)</f>
        <v/>
      </c>
      <c r="F1484" s="12">
        <f>IF(E1484=1,GAMMA.INV(Data!W1484,INDEX(Markov!$Q$6:$Q$17,C1484),INDEX(Markov!$R$6:$R$17,C1484)),0)</f>
        <v/>
      </c>
      <c r="G1484" s="6">
        <f>IF(D1484&lt;IF(G1483=1,INDEX(ChangeFactor!$O$6:$O$17,C1484),INDEX(ChangeFactor!$N$6:$N$17,C1484)),1,0)</f>
        <v/>
      </c>
      <c r="H1484" s="12">
        <f>IF(G1484=1,GAMMA.INV(Data!W1484,INDEX(ChangeFactor!$R$6:$R$17,C1484),INDEX(ChangeFactor!$S$6:$S$17,C1484)),0)</f>
        <v/>
      </c>
      <c r="I1484" s="7">
        <f>NORM.S.INV(Data!X1484)</f>
        <v/>
      </c>
      <c r="J1484" s="7">
        <f>NORM.S.INV(Data!Y1484)</f>
        <v/>
      </c>
      <c r="K1484" s="7">
        <f>NORM.S.INV(Data!Z1484)</f>
        <v/>
      </c>
      <c r="L1484" s="7">
        <f>MAR1!$B$32*L1483+MAR1!$C$32*M1483+MAR1!$D$32*N1483+MAR1!$B$42*I1484+MAR1!$C$42*J1484+MAR1!$D$42*K1484</f>
        <v/>
      </c>
      <c r="M1484" s="7">
        <f>MAR1!$B$33*L1483+MAR1!$C$33*M1483+MAR1!$D$33*N1483+MAR1!$B$43*I1484+MAR1!$C$43*J1484+MAR1!$D$43*K1484</f>
        <v/>
      </c>
      <c r="N1484" s="7">
        <f>MAR1!$B$34*L1483+MAR1!$C$34*M1483+MAR1!$D$34*N1483+MAR1!$B$44*I1484+MAR1!$C$44*J1484+MAR1!$D$44*K1484</f>
        <v/>
      </c>
      <c r="O1484" s="12">
        <f>MAR1!$B$5+MAR1!$C$5*COS(2*PI()*B1484/365)+MAR1!$D$5*SIN(2*PI()*B1484/365)+IF(E1484=1,MAR1!$B$11+MAR1!$D$11*L1484,MAR1!$C$11+MAR1!$E$11*L1484)</f>
        <v/>
      </c>
      <c r="P1484" s="12">
        <f>MAR1!$B$6+MAR1!$C$6*COS(2*PI()*B1484/365)+MAR1!$D$6*SIN(2*PI()*B1484/365)+IF(E1484=1,MAR1!$B$12+MAR1!$D$12*M1484,MAR1!$C$12+MAR1!$E$12*M1484)</f>
        <v/>
      </c>
      <c r="Q1484" s="12">
        <f>MAR1!$B$7+MAR1!$C$7*COS(2*PI()*B1484/365)+MAR1!$D$7*SIN(2*PI()*B1484/365)+IF(E1484=1,MAR1!$B$13+MAR1!$D$13*N1484,MAR1!$C$13+MAR1!$E$13*N1484)</f>
        <v/>
      </c>
      <c r="R1484" s="12">
        <f>MAR1!$B$5+MAR1!$C$5*COS(2*PI()*B1484/365)+MAR1!$D$5*SIN(2*PI()*B1484/365)+INDEX(ChangeFactor!$F$6:$F$17,C1484)+IF(G1484=1,MAR1!$B$11+INDEX(ChangeFactor!$G$6:$G$17,C1484)*MAR1!$D$11*L1484,MAR1!$C$11+INDEX(ChangeFactor!$G$6:$G$17,C1484)*MAR1!$E$11*L1484)</f>
        <v/>
      </c>
    </row>
    <row r="1485">
      <c r="A1485" s="6">
        <f>Data!U1485</f>
        <v/>
      </c>
      <c r="B1485" s="6">
        <f>MOD(A1485-1,365)+1</f>
        <v/>
      </c>
      <c r="C1485" s="6">
        <f>MATCH(B1485,Markov!$C$6:$C$17,1)</f>
        <v/>
      </c>
      <c r="D1485" s="16">
        <f>Data!V1485</f>
        <v/>
      </c>
      <c r="E1485" s="6">
        <f>IF(D1485&lt;IF(E1484=1,INDEX(Markov!$I$6:$I$17,C1485),INDEX(Markov!$H$6:$H$17,C1485)),1,0)</f>
        <v/>
      </c>
      <c r="F1485" s="12">
        <f>IF(E1485=1,GAMMA.INV(Data!W1485,INDEX(Markov!$Q$6:$Q$17,C1485),INDEX(Markov!$R$6:$R$17,C1485)),0)</f>
        <v/>
      </c>
      <c r="G1485" s="6">
        <f>IF(D1485&lt;IF(G1484=1,INDEX(ChangeFactor!$O$6:$O$17,C1485),INDEX(ChangeFactor!$N$6:$N$17,C1485)),1,0)</f>
        <v/>
      </c>
      <c r="H1485" s="12">
        <f>IF(G1485=1,GAMMA.INV(Data!W1485,INDEX(ChangeFactor!$R$6:$R$17,C1485),INDEX(ChangeFactor!$S$6:$S$17,C1485)),0)</f>
        <v/>
      </c>
      <c r="I1485" s="7">
        <f>NORM.S.INV(Data!X1485)</f>
        <v/>
      </c>
      <c r="J1485" s="7">
        <f>NORM.S.INV(Data!Y1485)</f>
        <v/>
      </c>
      <c r="K1485" s="7">
        <f>NORM.S.INV(Data!Z1485)</f>
        <v/>
      </c>
      <c r="L1485" s="7">
        <f>MAR1!$B$32*L1484+MAR1!$C$32*M1484+MAR1!$D$32*N1484+MAR1!$B$42*I1485+MAR1!$C$42*J1485+MAR1!$D$42*K1485</f>
        <v/>
      </c>
      <c r="M1485" s="7">
        <f>MAR1!$B$33*L1484+MAR1!$C$33*M1484+MAR1!$D$33*N1484+MAR1!$B$43*I1485+MAR1!$C$43*J1485+MAR1!$D$43*K1485</f>
        <v/>
      </c>
      <c r="N1485" s="7">
        <f>MAR1!$B$34*L1484+MAR1!$C$34*M1484+MAR1!$D$34*N1484+MAR1!$B$44*I1485+MAR1!$C$44*J1485+MAR1!$D$44*K1485</f>
        <v/>
      </c>
      <c r="O1485" s="12">
        <f>MAR1!$B$5+MAR1!$C$5*COS(2*PI()*B1485/365)+MAR1!$D$5*SIN(2*PI()*B1485/365)+IF(E1485=1,MAR1!$B$11+MAR1!$D$11*L1485,MAR1!$C$11+MAR1!$E$11*L1485)</f>
        <v/>
      </c>
      <c r="P1485" s="12">
        <f>MAR1!$B$6+MAR1!$C$6*COS(2*PI()*B1485/365)+MAR1!$D$6*SIN(2*PI()*B1485/365)+IF(E1485=1,MAR1!$B$12+MAR1!$D$12*M1485,MAR1!$C$12+MAR1!$E$12*M1485)</f>
        <v/>
      </c>
      <c r="Q1485" s="12">
        <f>MAR1!$B$7+MAR1!$C$7*COS(2*PI()*B1485/365)+MAR1!$D$7*SIN(2*PI()*B1485/365)+IF(E1485=1,MAR1!$B$13+MAR1!$D$13*N1485,MAR1!$C$13+MAR1!$E$13*N1485)</f>
        <v/>
      </c>
      <c r="R1485" s="12">
        <f>MAR1!$B$5+MAR1!$C$5*COS(2*PI()*B1485/365)+MAR1!$D$5*SIN(2*PI()*B1485/365)+INDEX(ChangeFactor!$F$6:$F$17,C1485)+IF(G1485=1,MAR1!$B$11+INDEX(ChangeFactor!$G$6:$G$17,C1485)*MAR1!$D$11*L1485,MAR1!$C$11+INDEX(ChangeFactor!$G$6:$G$17,C1485)*MAR1!$E$11*L1485)</f>
        <v/>
      </c>
    </row>
    <row r="1486">
      <c r="A1486" s="6">
        <f>Data!U1486</f>
        <v/>
      </c>
      <c r="B1486" s="6">
        <f>MOD(A1486-1,365)+1</f>
        <v/>
      </c>
      <c r="C1486" s="6">
        <f>MATCH(B1486,Markov!$C$6:$C$17,1)</f>
        <v/>
      </c>
      <c r="D1486" s="16">
        <f>Data!V1486</f>
        <v/>
      </c>
      <c r="E1486" s="6">
        <f>IF(D1486&lt;IF(E1485=1,INDEX(Markov!$I$6:$I$17,C1486),INDEX(Markov!$H$6:$H$17,C1486)),1,0)</f>
        <v/>
      </c>
      <c r="F1486" s="12">
        <f>IF(E1486=1,GAMMA.INV(Data!W1486,INDEX(Markov!$Q$6:$Q$17,C1486),INDEX(Markov!$R$6:$R$17,C1486)),0)</f>
        <v/>
      </c>
      <c r="G1486" s="6">
        <f>IF(D1486&lt;IF(G1485=1,INDEX(ChangeFactor!$O$6:$O$17,C1486),INDEX(ChangeFactor!$N$6:$N$17,C1486)),1,0)</f>
        <v/>
      </c>
      <c r="H1486" s="12">
        <f>IF(G1486=1,GAMMA.INV(Data!W1486,INDEX(ChangeFactor!$R$6:$R$17,C1486),INDEX(ChangeFactor!$S$6:$S$17,C1486)),0)</f>
        <v/>
      </c>
      <c r="I1486" s="7">
        <f>NORM.S.INV(Data!X1486)</f>
        <v/>
      </c>
      <c r="J1486" s="7">
        <f>NORM.S.INV(Data!Y1486)</f>
        <v/>
      </c>
      <c r="K1486" s="7">
        <f>NORM.S.INV(Data!Z1486)</f>
        <v/>
      </c>
      <c r="L1486" s="7">
        <f>MAR1!$B$32*L1485+MAR1!$C$32*M1485+MAR1!$D$32*N1485+MAR1!$B$42*I1486+MAR1!$C$42*J1486+MAR1!$D$42*K1486</f>
        <v/>
      </c>
      <c r="M1486" s="7">
        <f>MAR1!$B$33*L1485+MAR1!$C$33*M1485+MAR1!$D$33*N1485+MAR1!$B$43*I1486+MAR1!$C$43*J1486+MAR1!$D$43*K1486</f>
        <v/>
      </c>
      <c r="N1486" s="7">
        <f>MAR1!$B$34*L1485+MAR1!$C$34*M1485+MAR1!$D$34*N1485+MAR1!$B$44*I1486+MAR1!$C$44*J1486+MAR1!$D$44*K1486</f>
        <v/>
      </c>
      <c r="O1486" s="12">
        <f>MAR1!$B$5+MAR1!$C$5*COS(2*PI()*B1486/365)+MAR1!$D$5*SIN(2*PI()*B1486/365)+IF(E1486=1,MAR1!$B$11+MAR1!$D$11*L1486,MAR1!$C$11+MAR1!$E$11*L1486)</f>
        <v/>
      </c>
      <c r="P1486" s="12">
        <f>MAR1!$B$6+MAR1!$C$6*COS(2*PI()*B1486/365)+MAR1!$D$6*SIN(2*PI()*B1486/365)+IF(E1486=1,MAR1!$B$12+MAR1!$D$12*M1486,MAR1!$C$12+MAR1!$E$12*M1486)</f>
        <v/>
      </c>
      <c r="Q1486" s="12">
        <f>MAR1!$B$7+MAR1!$C$7*COS(2*PI()*B1486/365)+MAR1!$D$7*SIN(2*PI()*B1486/365)+IF(E1486=1,MAR1!$B$13+MAR1!$D$13*N1486,MAR1!$C$13+MAR1!$E$13*N1486)</f>
        <v/>
      </c>
      <c r="R1486" s="12">
        <f>MAR1!$B$5+MAR1!$C$5*COS(2*PI()*B1486/365)+MAR1!$D$5*SIN(2*PI()*B1486/365)+INDEX(ChangeFactor!$F$6:$F$17,C1486)+IF(G1486=1,MAR1!$B$11+INDEX(ChangeFactor!$G$6:$G$17,C1486)*MAR1!$D$11*L1486,MAR1!$C$11+INDEX(ChangeFactor!$G$6:$G$17,C1486)*MAR1!$E$11*L1486)</f>
        <v/>
      </c>
    </row>
    <row r="1487">
      <c r="A1487" s="6">
        <f>Data!U1487</f>
        <v/>
      </c>
      <c r="B1487" s="6">
        <f>MOD(A1487-1,365)+1</f>
        <v/>
      </c>
      <c r="C1487" s="6">
        <f>MATCH(B1487,Markov!$C$6:$C$17,1)</f>
        <v/>
      </c>
      <c r="D1487" s="16">
        <f>Data!V1487</f>
        <v/>
      </c>
      <c r="E1487" s="6">
        <f>IF(D1487&lt;IF(E1486=1,INDEX(Markov!$I$6:$I$17,C1487),INDEX(Markov!$H$6:$H$17,C1487)),1,0)</f>
        <v/>
      </c>
      <c r="F1487" s="12">
        <f>IF(E1487=1,GAMMA.INV(Data!W1487,INDEX(Markov!$Q$6:$Q$17,C1487),INDEX(Markov!$R$6:$R$17,C1487)),0)</f>
        <v/>
      </c>
      <c r="G1487" s="6">
        <f>IF(D1487&lt;IF(G1486=1,INDEX(ChangeFactor!$O$6:$O$17,C1487),INDEX(ChangeFactor!$N$6:$N$17,C1487)),1,0)</f>
        <v/>
      </c>
      <c r="H1487" s="12">
        <f>IF(G1487=1,GAMMA.INV(Data!W1487,INDEX(ChangeFactor!$R$6:$R$17,C1487),INDEX(ChangeFactor!$S$6:$S$17,C1487)),0)</f>
        <v/>
      </c>
      <c r="I1487" s="7">
        <f>NORM.S.INV(Data!X1487)</f>
        <v/>
      </c>
      <c r="J1487" s="7">
        <f>NORM.S.INV(Data!Y1487)</f>
        <v/>
      </c>
      <c r="K1487" s="7">
        <f>NORM.S.INV(Data!Z1487)</f>
        <v/>
      </c>
      <c r="L1487" s="7">
        <f>MAR1!$B$32*L1486+MAR1!$C$32*M1486+MAR1!$D$32*N1486+MAR1!$B$42*I1487+MAR1!$C$42*J1487+MAR1!$D$42*K1487</f>
        <v/>
      </c>
      <c r="M1487" s="7">
        <f>MAR1!$B$33*L1486+MAR1!$C$33*M1486+MAR1!$D$33*N1486+MAR1!$B$43*I1487+MAR1!$C$43*J1487+MAR1!$D$43*K1487</f>
        <v/>
      </c>
      <c r="N1487" s="7">
        <f>MAR1!$B$34*L1486+MAR1!$C$34*M1486+MAR1!$D$34*N1486+MAR1!$B$44*I1487+MAR1!$C$44*J1487+MAR1!$D$44*K1487</f>
        <v/>
      </c>
      <c r="O1487" s="12">
        <f>MAR1!$B$5+MAR1!$C$5*COS(2*PI()*B1487/365)+MAR1!$D$5*SIN(2*PI()*B1487/365)+IF(E1487=1,MAR1!$B$11+MAR1!$D$11*L1487,MAR1!$C$11+MAR1!$E$11*L1487)</f>
        <v/>
      </c>
      <c r="P1487" s="12">
        <f>MAR1!$B$6+MAR1!$C$6*COS(2*PI()*B1487/365)+MAR1!$D$6*SIN(2*PI()*B1487/365)+IF(E1487=1,MAR1!$B$12+MAR1!$D$12*M1487,MAR1!$C$12+MAR1!$E$12*M1487)</f>
        <v/>
      </c>
      <c r="Q1487" s="12">
        <f>MAR1!$B$7+MAR1!$C$7*COS(2*PI()*B1487/365)+MAR1!$D$7*SIN(2*PI()*B1487/365)+IF(E1487=1,MAR1!$B$13+MAR1!$D$13*N1487,MAR1!$C$13+MAR1!$E$13*N1487)</f>
        <v/>
      </c>
      <c r="R1487" s="12">
        <f>MAR1!$B$5+MAR1!$C$5*COS(2*PI()*B1487/365)+MAR1!$D$5*SIN(2*PI()*B1487/365)+INDEX(ChangeFactor!$F$6:$F$17,C1487)+IF(G1487=1,MAR1!$B$11+INDEX(ChangeFactor!$G$6:$G$17,C1487)*MAR1!$D$11*L1487,MAR1!$C$11+INDEX(ChangeFactor!$G$6:$G$17,C1487)*MAR1!$E$11*L1487)</f>
        <v/>
      </c>
    </row>
    <row r="1488">
      <c r="A1488" s="6">
        <f>Data!U1488</f>
        <v/>
      </c>
      <c r="B1488" s="6">
        <f>MOD(A1488-1,365)+1</f>
        <v/>
      </c>
      <c r="C1488" s="6">
        <f>MATCH(B1488,Markov!$C$6:$C$17,1)</f>
        <v/>
      </c>
      <c r="D1488" s="16">
        <f>Data!V1488</f>
        <v/>
      </c>
      <c r="E1488" s="6">
        <f>IF(D1488&lt;IF(E1487=1,INDEX(Markov!$I$6:$I$17,C1488),INDEX(Markov!$H$6:$H$17,C1488)),1,0)</f>
        <v/>
      </c>
      <c r="F1488" s="12">
        <f>IF(E1488=1,GAMMA.INV(Data!W1488,INDEX(Markov!$Q$6:$Q$17,C1488),INDEX(Markov!$R$6:$R$17,C1488)),0)</f>
        <v/>
      </c>
      <c r="G1488" s="6">
        <f>IF(D1488&lt;IF(G1487=1,INDEX(ChangeFactor!$O$6:$O$17,C1488),INDEX(ChangeFactor!$N$6:$N$17,C1488)),1,0)</f>
        <v/>
      </c>
      <c r="H1488" s="12">
        <f>IF(G1488=1,GAMMA.INV(Data!W1488,INDEX(ChangeFactor!$R$6:$R$17,C1488),INDEX(ChangeFactor!$S$6:$S$17,C1488)),0)</f>
        <v/>
      </c>
      <c r="I1488" s="7">
        <f>NORM.S.INV(Data!X1488)</f>
        <v/>
      </c>
      <c r="J1488" s="7">
        <f>NORM.S.INV(Data!Y1488)</f>
        <v/>
      </c>
      <c r="K1488" s="7">
        <f>NORM.S.INV(Data!Z1488)</f>
        <v/>
      </c>
      <c r="L1488" s="7">
        <f>MAR1!$B$32*L1487+MAR1!$C$32*M1487+MAR1!$D$32*N1487+MAR1!$B$42*I1488+MAR1!$C$42*J1488+MAR1!$D$42*K1488</f>
        <v/>
      </c>
      <c r="M1488" s="7">
        <f>MAR1!$B$33*L1487+MAR1!$C$33*M1487+MAR1!$D$33*N1487+MAR1!$B$43*I1488+MAR1!$C$43*J1488+MAR1!$D$43*K1488</f>
        <v/>
      </c>
      <c r="N1488" s="7">
        <f>MAR1!$B$34*L1487+MAR1!$C$34*M1487+MAR1!$D$34*N1487+MAR1!$B$44*I1488+MAR1!$C$44*J1488+MAR1!$D$44*K1488</f>
        <v/>
      </c>
      <c r="O1488" s="12">
        <f>MAR1!$B$5+MAR1!$C$5*COS(2*PI()*B1488/365)+MAR1!$D$5*SIN(2*PI()*B1488/365)+IF(E1488=1,MAR1!$B$11+MAR1!$D$11*L1488,MAR1!$C$11+MAR1!$E$11*L1488)</f>
        <v/>
      </c>
      <c r="P1488" s="12">
        <f>MAR1!$B$6+MAR1!$C$6*COS(2*PI()*B1488/365)+MAR1!$D$6*SIN(2*PI()*B1488/365)+IF(E1488=1,MAR1!$B$12+MAR1!$D$12*M1488,MAR1!$C$12+MAR1!$E$12*M1488)</f>
        <v/>
      </c>
      <c r="Q1488" s="12">
        <f>MAR1!$B$7+MAR1!$C$7*COS(2*PI()*B1488/365)+MAR1!$D$7*SIN(2*PI()*B1488/365)+IF(E1488=1,MAR1!$B$13+MAR1!$D$13*N1488,MAR1!$C$13+MAR1!$E$13*N1488)</f>
        <v/>
      </c>
      <c r="R1488" s="12">
        <f>MAR1!$B$5+MAR1!$C$5*COS(2*PI()*B1488/365)+MAR1!$D$5*SIN(2*PI()*B1488/365)+INDEX(ChangeFactor!$F$6:$F$17,C1488)+IF(G1488=1,MAR1!$B$11+INDEX(ChangeFactor!$G$6:$G$17,C1488)*MAR1!$D$11*L1488,MAR1!$C$11+INDEX(ChangeFactor!$G$6:$G$17,C1488)*MAR1!$E$11*L1488)</f>
        <v/>
      </c>
    </row>
    <row r="1489">
      <c r="A1489" s="6">
        <f>Data!U1489</f>
        <v/>
      </c>
      <c r="B1489" s="6">
        <f>MOD(A1489-1,365)+1</f>
        <v/>
      </c>
      <c r="C1489" s="6">
        <f>MATCH(B1489,Markov!$C$6:$C$17,1)</f>
        <v/>
      </c>
      <c r="D1489" s="16">
        <f>Data!V1489</f>
        <v/>
      </c>
      <c r="E1489" s="6">
        <f>IF(D1489&lt;IF(E1488=1,INDEX(Markov!$I$6:$I$17,C1489),INDEX(Markov!$H$6:$H$17,C1489)),1,0)</f>
        <v/>
      </c>
      <c r="F1489" s="12">
        <f>IF(E1489=1,GAMMA.INV(Data!W1489,INDEX(Markov!$Q$6:$Q$17,C1489),INDEX(Markov!$R$6:$R$17,C1489)),0)</f>
        <v/>
      </c>
      <c r="G1489" s="6">
        <f>IF(D1489&lt;IF(G1488=1,INDEX(ChangeFactor!$O$6:$O$17,C1489),INDEX(ChangeFactor!$N$6:$N$17,C1489)),1,0)</f>
        <v/>
      </c>
      <c r="H1489" s="12">
        <f>IF(G1489=1,GAMMA.INV(Data!W1489,INDEX(ChangeFactor!$R$6:$R$17,C1489),INDEX(ChangeFactor!$S$6:$S$17,C1489)),0)</f>
        <v/>
      </c>
      <c r="I1489" s="7">
        <f>NORM.S.INV(Data!X1489)</f>
        <v/>
      </c>
      <c r="J1489" s="7">
        <f>NORM.S.INV(Data!Y1489)</f>
        <v/>
      </c>
      <c r="K1489" s="7">
        <f>NORM.S.INV(Data!Z1489)</f>
        <v/>
      </c>
      <c r="L1489" s="7">
        <f>MAR1!$B$32*L1488+MAR1!$C$32*M1488+MAR1!$D$32*N1488+MAR1!$B$42*I1489+MAR1!$C$42*J1489+MAR1!$D$42*K1489</f>
        <v/>
      </c>
      <c r="M1489" s="7">
        <f>MAR1!$B$33*L1488+MAR1!$C$33*M1488+MAR1!$D$33*N1488+MAR1!$B$43*I1489+MAR1!$C$43*J1489+MAR1!$D$43*K1489</f>
        <v/>
      </c>
      <c r="N1489" s="7">
        <f>MAR1!$B$34*L1488+MAR1!$C$34*M1488+MAR1!$D$34*N1488+MAR1!$B$44*I1489+MAR1!$C$44*J1489+MAR1!$D$44*K1489</f>
        <v/>
      </c>
      <c r="O1489" s="12">
        <f>MAR1!$B$5+MAR1!$C$5*COS(2*PI()*B1489/365)+MAR1!$D$5*SIN(2*PI()*B1489/365)+IF(E1489=1,MAR1!$B$11+MAR1!$D$11*L1489,MAR1!$C$11+MAR1!$E$11*L1489)</f>
        <v/>
      </c>
      <c r="P1489" s="12">
        <f>MAR1!$B$6+MAR1!$C$6*COS(2*PI()*B1489/365)+MAR1!$D$6*SIN(2*PI()*B1489/365)+IF(E1489=1,MAR1!$B$12+MAR1!$D$12*M1489,MAR1!$C$12+MAR1!$E$12*M1489)</f>
        <v/>
      </c>
      <c r="Q1489" s="12">
        <f>MAR1!$B$7+MAR1!$C$7*COS(2*PI()*B1489/365)+MAR1!$D$7*SIN(2*PI()*B1489/365)+IF(E1489=1,MAR1!$B$13+MAR1!$D$13*N1489,MAR1!$C$13+MAR1!$E$13*N1489)</f>
        <v/>
      </c>
      <c r="R1489" s="12">
        <f>MAR1!$B$5+MAR1!$C$5*COS(2*PI()*B1489/365)+MAR1!$D$5*SIN(2*PI()*B1489/365)+INDEX(ChangeFactor!$F$6:$F$17,C1489)+IF(G1489=1,MAR1!$B$11+INDEX(ChangeFactor!$G$6:$G$17,C1489)*MAR1!$D$11*L1489,MAR1!$C$11+INDEX(ChangeFactor!$G$6:$G$17,C1489)*MAR1!$E$11*L1489)</f>
        <v/>
      </c>
    </row>
    <row r="1490">
      <c r="A1490" s="6">
        <f>Data!U1490</f>
        <v/>
      </c>
      <c r="B1490" s="6">
        <f>MOD(A1490-1,365)+1</f>
        <v/>
      </c>
      <c r="C1490" s="6">
        <f>MATCH(B1490,Markov!$C$6:$C$17,1)</f>
        <v/>
      </c>
      <c r="D1490" s="16">
        <f>Data!V1490</f>
        <v/>
      </c>
      <c r="E1490" s="6">
        <f>IF(D1490&lt;IF(E1489=1,INDEX(Markov!$I$6:$I$17,C1490),INDEX(Markov!$H$6:$H$17,C1490)),1,0)</f>
        <v/>
      </c>
      <c r="F1490" s="12">
        <f>IF(E1490=1,GAMMA.INV(Data!W1490,INDEX(Markov!$Q$6:$Q$17,C1490),INDEX(Markov!$R$6:$R$17,C1490)),0)</f>
        <v/>
      </c>
      <c r="G1490" s="6">
        <f>IF(D1490&lt;IF(G1489=1,INDEX(ChangeFactor!$O$6:$O$17,C1490),INDEX(ChangeFactor!$N$6:$N$17,C1490)),1,0)</f>
        <v/>
      </c>
      <c r="H1490" s="12">
        <f>IF(G1490=1,GAMMA.INV(Data!W1490,INDEX(ChangeFactor!$R$6:$R$17,C1490),INDEX(ChangeFactor!$S$6:$S$17,C1490)),0)</f>
        <v/>
      </c>
      <c r="I1490" s="7">
        <f>NORM.S.INV(Data!X1490)</f>
        <v/>
      </c>
      <c r="J1490" s="7">
        <f>NORM.S.INV(Data!Y1490)</f>
        <v/>
      </c>
      <c r="K1490" s="7">
        <f>NORM.S.INV(Data!Z1490)</f>
        <v/>
      </c>
      <c r="L1490" s="7">
        <f>MAR1!$B$32*L1489+MAR1!$C$32*M1489+MAR1!$D$32*N1489+MAR1!$B$42*I1490+MAR1!$C$42*J1490+MAR1!$D$42*K1490</f>
        <v/>
      </c>
      <c r="M1490" s="7">
        <f>MAR1!$B$33*L1489+MAR1!$C$33*M1489+MAR1!$D$33*N1489+MAR1!$B$43*I1490+MAR1!$C$43*J1490+MAR1!$D$43*K1490</f>
        <v/>
      </c>
      <c r="N1490" s="7">
        <f>MAR1!$B$34*L1489+MAR1!$C$34*M1489+MAR1!$D$34*N1489+MAR1!$B$44*I1490+MAR1!$C$44*J1490+MAR1!$D$44*K1490</f>
        <v/>
      </c>
      <c r="O1490" s="12">
        <f>MAR1!$B$5+MAR1!$C$5*COS(2*PI()*B1490/365)+MAR1!$D$5*SIN(2*PI()*B1490/365)+IF(E1490=1,MAR1!$B$11+MAR1!$D$11*L1490,MAR1!$C$11+MAR1!$E$11*L1490)</f>
        <v/>
      </c>
      <c r="P1490" s="12">
        <f>MAR1!$B$6+MAR1!$C$6*COS(2*PI()*B1490/365)+MAR1!$D$6*SIN(2*PI()*B1490/365)+IF(E1490=1,MAR1!$B$12+MAR1!$D$12*M1490,MAR1!$C$12+MAR1!$E$12*M1490)</f>
        <v/>
      </c>
      <c r="Q1490" s="12">
        <f>MAR1!$B$7+MAR1!$C$7*COS(2*PI()*B1490/365)+MAR1!$D$7*SIN(2*PI()*B1490/365)+IF(E1490=1,MAR1!$B$13+MAR1!$D$13*N1490,MAR1!$C$13+MAR1!$E$13*N1490)</f>
        <v/>
      </c>
      <c r="R1490" s="12">
        <f>MAR1!$B$5+MAR1!$C$5*COS(2*PI()*B1490/365)+MAR1!$D$5*SIN(2*PI()*B1490/365)+INDEX(ChangeFactor!$F$6:$F$17,C1490)+IF(G1490=1,MAR1!$B$11+INDEX(ChangeFactor!$G$6:$G$17,C1490)*MAR1!$D$11*L1490,MAR1!$C$11+INDEX(ChangeFactor!$G$6:$G$17,C1490)*MAR1!$E$11*L1490)</f>
        <v/>
      </c>
    </row>
    <row r="1491">
      <c r="A1491" s="6">
        <f>Data!U1491</f>
        <v/>
      </c>
      <c r="B1491" s="6">
        <f>MOD(A1491-1,365)+1</f>
        <v/>
      </c>
      <c r="C1491" s="6">
        <f>MATCH(B1491,Markov!$C$6:$C$17,1)</f>
        <v/>
      </c>
      <c r="D1491" s="16">
        <f>Data!V1491</f>
        <v/>
      </c>
      <c r="E1491" s="6">
        <f>IF(D1491&lt;IF(E1490=1,INDEX(Markov!$I$6:$I$17,C1491),INDEX(Markov!$H$6:$H$17,C1491)),1,0)</f>
        <v/>
      </c>
      <c r="F1491" s="12">
        <f>IF(E1491=1,GAMMA.INV(Data!W1491,INDEX(Markov!$Q$6:$Q$17,C1491),INDEX(Markov!$R$6:$R$17,C1491)),0)</f>
        <v/>
      </c>
      <c r="G1491" s="6">
        <f>IF(D1491&lt;IF(G1490=1,INDEX(ChangeFactor!$O$6:$O$17,C1491),INDEX(ChangeFactor!$N$6:$N$17,C1491)),1,0)</f>
        <v/>
      </c>
      <c r="H1491" s="12">
        <f>IF(G1491=1,GAMMA.INV(Data!W1491,INDEX(ChangeFactor!$R$6:$R$17,C1491),INDEX(ChangeFactor!$S$6:$S$17,C1491)),0)</f>
        <v/>
      </c>
      <c r="I1491" s="7">
        <f>NORM.S.INV(Data!X1491)</f>
        <v/>
      </c>
      <c r="J1491" s="7">
        <f>NORM.S.INV(Data!Y1491)</f>
        <v/>
      </c>
      <c r="K1491" s="7">
        <f>NORM.S.INV(Data!Z1491)</f>
        <v/>
      </c>
      <c r="L1491" s="7">
        <f>MAR1!$B$32*L1490+MAR1!$C$32*M1490+MAR1!$D$32*N1490+MAR1!$B$42*I1491+MAR1!$C$42*J1491+MAR1!$D$42*K1491</f>
        <v/>
      </c>
      <c r="M1491" s="7">
        <f>MAR1!$B$33*L1490+MAR1!$C$33*M1490+MAR1!$D$33*N1490+MAR1!$B$43*I1491+MAR1!$C$43*J1491+MAR1!$D$43*K1491</f>
        <v/>
      </c>
      <c r="N1491" s="7">
        <f>MAR1!$B$34*L1490+MAR1!$C$34*M1490+MAR1!$D$34*N1490+MAR1!$B$44*I1491+MAR1!$C$44*J1491+MAR1!$D$44*K1491</f>
        <v/>
      </c>
      <c r="O1491" s="12">
        <f>MAR1!$B$5+MAR1!$C$5*COS(2*PI()*B1491/365)+MAR1!$D$5*SIN(2*PI()*B1491/365)+IF(E1491=1,MAR1!$B$11+MAR1!$D$11*L1491,MAR1!$C$11+MAR1!$E$11*L1491)</f>
        <v/>
      </c>
      <c r="P1491" s="12">
        <f>MAR1!$B$6+MAR1!$C$6*COS(2*PI()*B1491/365)+MAR1!$D$6*SIN(2*PI()*B1491/365)+IF(E1491=1,MAR1!$B$12+MAR1!$D$12*M1491,MAR1!$C$12+MAR1!$E$12*M1491)</f>
        <v/>
      </c>
      <c r="Q1491" s="12">
        <f>MAR1!$B$7+MAR1!$C$7*COS(2*PI()*B1491/365)+MAR1!$D$7*SIN(2*PI()*B1491/365)+IF(E1491=1,MAR1!$B$13+MAR1!$D$13*N1491,MAR1!$C$13+MAR1!$E$13*N1491)</f>
        <v/>
      </c>
      <c r="R1491" s="12">
        <f>MAR1!$B$5+MAR1!$C$5*COS(2*PI()*B1491/365)+MAR1!$D$5*SIN(2*PI()*B1491/365)+INDEX(ChangeFactor!$F$6:$F$17,C1491)+IF(G1491=1,MAR1!$B$11+INDEX(ChangeFactor!$G$6:$G$17,C1491)*MAR1!$D$11*L1491,MAR1!$C$11+INDEX(ChangeFactor!$G$6:$G$17,C1491)*MAR1!$E$11*L1491)</f>
        <v/>
      </c>
    </row>
    <row r="1492">
      <c r="A1492" s="6">
        <f>Data!U1492</f>
        <v/>
      </c>
      <c r="B1492" s="6">
        <f>MOD(A1492-1,365)+1</f>
        <v/>
      </c>
      <c r="C1492" s="6">
        <f>MATCH(B1492,Markov!$C$6:$C$17,1)</f>
        <v/>
      </c>
      <c r="D1492" s="16">
        <f>Data!V1492</f>
        <v/>
      </c>
      <c r="E1492" s="6">
        <f>IF(D1492&lt;IF(E1491=1,INDEX(Markov!$I$6:$I$17,C1492),INDEX(Markov!$H$6:$H$17,C1492)),1,0)</f>
        <v/>
      </c>
      <c r="F1492" s="12">
        <f>IF(E1492=1,GAMMA.INV(Data!W1492,INDEX(Markov!$Q$6:$Q$17,C1492),INDEX(Markov!$R$6:$R$17,C1492)),0)</f>
        <v/>
      </c>
      <c r="G1492" s="6">
        <f>IF(D1492&lt;IF(G1491=1,INDEX(ChangeFactor!$O$6:$O$17,C1492),INDEX(ChangeFactor!$N$6:$N$17,C1492)),1,0)</f>
        <v/>
      </c>
      <c r="H1492" s="12">
        <f>IF(G1492=1,GAMMA.INV(Data!W1492,INDEX(ChangeFactor!$R$6:$R$17,C1492),INDEX(ChangeFactor!$S$6:$S$17,C1492)),0)</f>
        <v/>
      </c>
      <c r="I1492" s="7">
        <f>NORM.S.INV(Data!X1492)</f>
        <v/>
      </c>
      <c r="J1492" s="7">
        <f>NORM.S.INV(Data!Y1492)</f>
        <v/>
      </c>
      <c r="K1492" s="7">
        <f>NORM.S.INV(Data!Z1492)</f>
        <v/>
      </c>
      <c r="L1492" s="7">
        <f>MAR1!$B$32*L1491+MAR1!$C$32*M1491+MAR1!$D$32*N1491+MAR1!$B$42*I1492+MAR1!$C$42*J1492+MAR1!$D$42*K1492</f>
        <v/>
      </c>
      <c r="M1492" s="7">
        <f>MAR1!$B$33*L1491+MAR1!$C$33*M1491+MAR1!$D$33*N1491+MAR1!$B$43*I1492+MAR1!$C$43*J1492+MAR1!$D$43*K1492</f>
        <v/>
      </c>
      <c r="N1492" s="7">
        <f>MAR1!$B$34*L1491+MAR1!$C$34*M1491+MAR1!$D$34*N1491+MAR1!$B$44*I1492+MAR1!$C$44*J1492+MAR1!$D$44*K1492</f>
        <v/>
      </c>
      <c r="O1492" s="12">
        <f>MAR1!$B$5+MAR1!$C$5*COS(2*PI()*B1492/365)+MAR1!$D$5*SIN(2*PI()*B1492/365)+IF(E1492=1,MAR1!$B$11+MAR1!$D$11*L1492,MAR1!$C$11+MAR1!$E$11*L1492)</f>
        <v/>
      </c>
      <c r="P1492" s="12">
        <f>MAR1!$B$6+MAR1!$C$6*COS(2*PI()*B1492/365)+MAR1!$D$6*SIN(2*PI()*B1492/365)+IF(E1492=1,MAR1!$B$12+MAR1!$D$12*M1492,MAR1!$C$12+MAR1!$E$12*M1492)</f>
        <v/>
      </c>
      <c r="Q1492" s="12">
        <f>MAR1!$B$7+MAR1!$C$7*COS(2*PI()*B1492/365)+MAR1!$D$7*SIN(2*PI()*B1492/365)+IF(E1492=1,MAR1!$B$13+MAR1!$D$13*N1492,MAR1!$C$13+MAR1!$E$13*N1492)</f>
        <v/>
      </c>
      <c r="R1492" s="12">
        <f>MAR1!$B$5+MAR1!$C$5*COS(2*PI()*B1492/365)+MAR1!$D$5*SIN(2*PI()*B1492/365)+INDEX(ChangeFactor!$F$6:$F$17,C1492)+IF(G1492=1,MAR1!$B$11+INDEX(ChangeFactor!$G$6:$G$17,C1492)*MAR1!$D$11*L1492,MAR1!$C$11+INDEX(ChangeFactor!$G$6:$G$17,C1492)*MAR1!$E$11*L1492)</f>
        <v/>
      </c>
    </row>
    <row r="1493">
      <c r="A1493" s="6">
        <f>Data!U1493</f>
        <v/>
      </c>
      <c r="B1493" s="6">
        <f>MOD(A1493-1,365)+1</f>
        <v/>
      </c>
      <c r="C1493" s="6">
        <f>MATCH(B1493,Markov!$C$6:$C$17,1)</f>
        <v/>
      </c>
      <c r="D1493" s="16">
        <f>Data!V1493</f>
        <v/>
      </c>
      <c r="E1493" s="6">
        <f>IF(D1493&lt;IF(E1492=1,INDEX(Markov!$I$6:$I$17,C1493),INDEX(Markov!$H$6:$H$17,C1493)),1,0)</f>
        <v/>
      </c>
      <c r="F1493" s="12">
        <f>IF(E1493=1,GAMMA.INV(Data!W1493,INDEX(Markov!$Q$6:$Q$17,C1493),INDEX(Markov!$R$6:$R$17,C1493)),0)</f>
        <v/>
      </c>
      <c r="G1493" s="6">
        <f>IF(D1493&lt;IF(G1492=1,INDEX(ChangeFactor!$O$6:$O$17,C1493),INDEX(ChangeFactor!$N$6:$N$17,C1493)),1,0)</f>
        <v/>
      </c>
      <c r="H1493" s="12">
        <f>IF(G1493=1,GAMMA.INV(Data!W1493,INDEX(ChangeFactor!$R$6:$R$17,C1493),INDEX(ChangeFactor!$S$6:$S$17,C1493)),0)</f>
        <v/>
      </c>
      <c r="I1493" s="7">
        <f>NORM.S.INV(Data!X1493)</f>
        <v/>
      </c>
      <c r="J1493" s="7">
        <f>NORM.S.INV(Data!Y1493)</f>
        <v/>
      </c>
      <c r="K1493" s="7">
        <f>NORM.S.INV(Data!Z1493)</f>
        <v/>
      </c>
      <c r="L1493" s="7">
        <f>MAR1!$B$32*L1492+MAR1!$C$32*M1492+MAR1!$D$32*N1492+MAR1!$B$42*I1493+MAR1!$C$42*J1493+MAR1!$D$42*K1493</f>
        <v/>
      </c>
      <c r="M1493" s="7">
        <f>MAR1!$B$33*L1492+MAR1!$C$33*M1492+MAR1!$D$33*N1492+MAR1!$B$43*I1493+MAR1!$C$43*J1493+MAR1!$D$43*K1493</f>
        <v/>
      </c>
      <c r="N1493" s="7">
        <f>MAR1!$B$34*L1492+MAR1!$C$34*M1492+MAR1!$D$34*N1492+MAR1!$B$44*I1493+MAR1!$C$44*J1493+MAR1!$D$44*K1493</f>
        <v/>
      </c>
      <c r="O1493" s="12">
        <f>MAR1!$B$5+MAR1!$C$5*COS(2*PI()*B1493/365)+MAR1!$D$5*SIN(2*PI()*B1493/365)+IF(E1493=1,MAR1!$B$11+MAR1!$D$11*L1493,MAR1!$C$11+MAR1!$E$11*L1493)</f>
        <v/>
      </c>
      <c r="P1493" s="12">
        <f>MAR1!$B$6+MAR1!$C$6*COS(2*PI()*B1493/365)+MAR1!$D$6*SIN(2*PI()*B1493/365)+IF(E1493=1,MAR1!$B$12+MAR1!$D$12*M1493,MAR1!$C$12+MAR1!$E$12*M1493)</f>
        <v/>
      </c>
      <c r="Q1493" s="12">
        <f>MAR1!$B$7+MAR1!$C$7*COS(2*PI()*B1493/365)+MAR1!$D$7*SIN(2*PI()*B1493/365)+IF(E1493=1,MAR1!$B$13+MAR1!$D$13*N1493,MAR1!$C$13+MAR1!$E$13*N1493)</f>
        <v/>
      </c>
      <c r="R1493" s="12">
        <f>MAR1!$B$5+MAR1!$C$5*COS(2*PI()*B1493/365)+MAR1!$D$5*SIN(2*PI()*B1493/365)+INDEX(ChangeFactor!$F$6:$F$17,C1493)+IF(G1493=1,MAR1!$B$11+INDEX(ChangeFactor!$G$6:$G$17,C1493)*MAR1!$D$11*L1493,MAR1!$C$11+INDEX(ChangeFactor!$G$6:$G$17,C1493)*MAR1!$E$11*L1493)</f>
        <v/>
      </c>
    </row>
    <row r="1494">
      <c r="A1494" s="6">
        <f>Data!U1494</f>
        <v/>
      </c>
      <c r="B1494" s="6">
        <f>MOD(A1494-1,365)+1</f>
        <v/>
      </c>
      <c r="C1494" s="6">
        <f>MATCH(B1494,Markov!$C$6:$C$17,1)</f>
        <v/>
      </c>
      <c r="D1494" s="16">
        <f>Data!V1494</f>
        <v/>
      </c>
      <c r="E1494" s="6">
        <f>IF(D1494&lt;IF(E1493=1,INDEX(Markov!$I$6:$I$17,C1494),INDEX(Markov!$H$6:$H$17,C1494)),1,0)</f>
        <v/>
      </c>
      <c r="F1494" s="12">
        <f>IF(E1494=1,GAMMA.INV(Data!W1494,INDEX(Markov!$Q$6:$Q$17,C1494),INDEX(Markov!$R$6:$R$17,C1494)),0)</f>
        <v/>
      </c>
      <c r="G1494" s="6">
        <f>IF(D1494&lt;IF(G1493=1,INDEX(ChangeFactor!$O$6:$O$17,C1494),INDEX(ChangeFactor!$N$6:$N$17,C1494)),1,0)</f>
        <v/>
      </c>
      <c r="H1494" s="12">
        <f>IF(G1494=1,GAMMA.INV(Data!W1494,INDEX(ChangeFactor!$R$6:$R$17,C1494),INDEX(ChangeFactor!$S$6:$S$17,C1494)),0)</f>
        <v/>
      </c>
      <c r="I1494" s="7">
        <f>NORM.S.INV(Data!X1494)</f>
        <v/>
      </c>
      <c r="J1494" s="7">
        <f>NORM.S.INV(Data!Y1494)</f>
        <v/>
      </c>
      <c r="K1494" s="7">
        <f>NORM.S.INV(Data!Z1494)</f>
        <v/>
      </c>
      <c r="L1494" s="7">
        <f>MAR1!$B$32*L1493+MAR1!$C$32*M1493+MAR1!$D$32*N1493+MAR1!$B$42*I1494+MAR1!$C$42*J1494+MAR1!$D$42*K1494</f>
        <v/>
      </c>
      <c r="M1494" s="7">
        <f>MAR1!$B$33*L1493+MAR1!$C$33*M1493+MAR1!$D$33*N1493+MAR1!$B$43*I1494+MAR1!$C$43*J1494+MAR1!$D$43*K1494</f>
        <v/>
      </c>
      <c r="N1494" s="7">
        <f>MAR1!$B$34*L1493+MAR1!$C$34*M1493+MAR1!$D$34*N1493+MAR1!$B$44*I1494+MAR1!$C$44*J1494+MAR1!$D$44*K1494</f>
        <v/>
      </c>
      <c r="O1494" s="12">
        <f>MAR1!$B$5+MAR1!$C$5*COS(2*PI()*B1494/365)+MAR1!$D$5*SIN(2*PI()*B1494/365)+IF(E1494=1,MAR1!$B$11+MAR1!$D$11*L1494,MAR1!$C$11+MAR1!$E$11*L1494)</f>
        <v/>
      </c>
      <c r="P1494" s="12">
        <f>MAR1!$B$6+MAR1!$C$6*COS(2*PI()*B1494/365)+MAR1!$D$6*SIN(2*PI()*B1494/365)+IF(E1494=1,MAR1!$B$12+MAR1!$D$12*M1494,MAR1!$C$12+MAR1!$E$12*M1494)</f>
        <v/>
      </c>
      <c r="Q1494" s="12">
        <f>MAR1!$B$7+MAR1!$C$7*COS(2*PI()*B1494/365)+MAR1!$D$7*SIN(2*PI()*B1494/365)+IF(E1494=1,MAR1!$B$13+MAR1!$D$13*N1494,MAR1!$C$13+MAR1!$E$13*N1494)</f>
        <v/>
      </c>
      <c r="R1494" s="12">
        <f>MAR1!$B$5+MAR1!$C$5*COS(2*PI()*B1494/365)+MAR1!$D$5*SIN(2*PI()*B1494/365)+INDEX(ChangeFactor!$F$6:$F$17,C1494)+IF(G1494=1,MAR1!$B$11+INDEX(ChangeFactor!$G$6:$G$17,C1494)*MAR1!$D$11*L1494,MAR1!$C$11+INDEX(ChangeFactor!$G$6:$G$17,C1494)*MAR1!$E$11*L1494)</f>
        <v/>
      </c>
    </row>
    <row r="1495">
      <c r="A1495" s="6">
        <f>Data!U1495</f>
        <v/>
      </c>
      <c r="B1495" s="6">
        <f>MOD(A1495-1,365)+1</f>
        <v/>
      </c>
      <c r="C1495" s="6">
        <f>MATCH(B1495,Markov!$C$6:$C$17,1)</f>
        <v/>
      </c>
      <c r="D1495" s="16">
        <f>Data!V1495</f>
        <v/>
      </c>
      <c r="E1495" s="6">
        <f>IF(D1495&lt;IF(E1494=1,INDEX(Markov!$I$6:$I$17,C1495),INDEX(Markov!$H$6:$H$17,C1495)),1,0)</f>
        <v/>
      </c>
      <c r="F1495" s="12">
        <f>IF(E1495=1,GAMMA.INV(Data!W1495,INDEX(Markov!$Q$6:$Q$17,C1495),INDEX(Markov!$R$6:$R$17,C1495)),0)</f>
        <v/>
      </c>
      <c r="G1495" s="6">
        <f>IF(D1495&lt;IF(G1494=1,INDEX(ChangeFactor!$O$6:$O$17,C1495),INDEX(ChangeFactor!$N$6:$N$17,C1495)),1,0)</f>
        <v/>
      </c>
      <c r="H1495" s="12">
        <f>IF(G1495=1,GAMMA.INV(Data!W1495,INDEX(ChangeFactor!$R$6:$R$17,C1495),INDEX(ChangeFactor!$S$6:$S$17,C1495)),0)</f>
        <v/>
      </c>
      <c r="I1495" s="7">
        <f>NORM.S.INV(Data!X1495)</f>
        <v/>
      </c>
      <c r="J1495" s="7">
        <f>NORM.S.INV(Data!Y1495)</f>
        <v/>
      </c>
      <c r="K1495" s="7">
        <f>NORM.S.INV(Data!Z1495)</f>
        <v/>
      </c>
      <c r="L1495" s="7">
        <f>MAR1!$B$32*L1494+MAR1!$C$32*M1494+MAR1!$D$32*N1494+MAR1!$B$42*I1495+MAR1!$C$42*J1495+MAR1!$D$42*K1495</f>
        <v/>
      </c>
      <c r="M1495" s="7">
        <f>MAR1!$B$33*L1494+MAR1!$C$33*M1494+MAR1!$D$33*N1494+MAR1!$B$43*I1495+MAR1!$C$43*J1495+MAR1!$D$43*K1495</f>
        <v/>
      </c>
      <c r="N1495" s="7">
        <f>MAR1!$B$34*L1494+MAR1!$C$34*M1494+MAR1!$D$34*N1494+MAR1!$B$44*I1495+MAR1!$C$44*J1495+MAR1!$D$44*K1495</f>
        <v/>
      </c>
      <c r="O1495" s="12">
        <f>MAR1!$B$5+MAR1!$C$5*COS(2*PI()*B1495/365)+MAR1!$D$5*SIN(2*PI()*B1495/365)+IF(E1495=1,MAR1!$B$11+MAR1!$D$11*L1495,MAR1!$C$11+MAR1!$E$11*L1495)</f>
        <v/>
      </c>
      <c r="P1495" s="12">
        <f>MAR1!$B$6+MAR1!$C$6*COS(2*PI()*B1495/365)+MAR1!$D$6*SIN(2*PI()*B1495/365)+IF(E1495=1,MAR1!$B$12+MAR1!$D$12*M1495,MAR1!$C$12+MAR1!$E$12*M1495)</f>
        <v/>
      </c>
      <c r="Q1495" s="12">
        <f>MAR1!$B$7+MAR1!$C$7*COS(2*PI()*B1495/365)+MAR1!$D$7*SIN(2*PI()*B1495/365)+IF(E1495=1,MAR1!$B$13+MAR1!$D$13*N1495,MAR1!$C$13+MAR1!$E$13*N1495)</f>
        <v/>
      </c>
      <c r="R1495" s="12">
        <f>MAR1!$B$5+MAR1!$C$5*COS(2*PI()*B1495/365)+MAR1!$D$5*SIN(2*PI()*B1495/365)+INDEX(ChangeFactor!$F$6:$F$17,C1495)+IF(G1495=1,MAR1!$B$11+INDEX(ChangeFactor!$G$6:$G$17,C1495)*MAR1!$D$11*L1495,MAR1!$C$11+INDEX(ChangeFactor!$G$6:$G$17,C1495)*MAR1!$E$11*L1495)</f>
        <v/>
      </c>
    </row>
    <row r="1496">
      <c r="A1496" s="6">
        <f>Data!U1496</f>
        <v/>
      </c>
      <c r="B1496" s="6">
        <f>MOD(A1496-1,365)+1</f>
        <v/>
      </c>
      <c r="C1496" s="6">
        <f>MATCH(B1496,Markov!$C$6:$C$17,1)</f>
        <v/>
      </c>
      <c r="D1496" s="16">
        <f>Data!V1496</f>
        <v/>
      </c>
      <c r="E1496" s="6">
        <f>IF(D1496&lt;IF(E1495=1,INDEX(Markov!$I$6:$I$17,C1496),INDEX(Markov!$H$6:$H$17,C1496)),1,0)</f>
        <v/>
      </c>
      <c r="F1496" s="12">
        <f>IF(E1496=1,GAMMA.INV(Data!W1496,INDEX(Markov!$Q$6:$Q$17,C1496),INDEX(Markov!$R$6:$R$17,C1496)),0)</f>
        <v/>
      </c>
      <c r="G1496" s="6">
        <f>IF(D1496&lt;IF(G1495=1,INDEX(ChangeFactor!$O$6:$O$17,C1496),INDEX(ChangeFactor!$N$6:$N$17,C1496)),1,0)</f>
        <v/>
      </c>
      <c r="H1496" s="12">
        <f>IF(G1496=1,GAMMA.INV(Data!W1496,INDEX(ChangeFactor!$R$6:$R$17,C1496),INDEX(ChangeFactor!$S$6:$S$17,C1496)),0)</f>
        <v/>
      </c>
      <c r="I1496" s="7">
        <f>NORM.S.INV(Data!X1496)</f>
        <v/>
      </c>
      <c r="J1496" s="7">
        <f>NORM.S.INV(Data!Y1496)</f>
        <v/>
      </c>
      <c r="K1496" s="7">
        <f>NORM.S.INV(Data!Z1496)</f>
        <v/>
      </c>
      <c r="L1496" s="7">
        <f>MAR1!$B$32*L1495+MAR1!$C$32*M1495+MAR1!$D$32*N1495+MAR1!$B$42*I1496+MAR1!$C$42*J1496+MAR1!$D$42*K1496</f>
        <v/>
      </c>
      <c r="M1496" s="7">
        <f>MAR1!$B$33*L1495+MAR1!$C$33*M1495+MAR1!$D$33*N1495+MAR1!$B$43*I1496+MAR1!$C$43*J1496+MAR1!$D$43*K1496</f>
        <v/>
      </c>
      <c r="N1496" s="7">
        <f>MAR1!$B$34*L1495+MAR1!$C$34*M1495+MAR1!$D$34*N1495+MAR1!$B$44*I1496+MAR1!$C$44*J1496+MAR1!$D$44*K1496</f>
        <v/>
      </c>
      <c r="O1496" s="12">
        <f>MAR1!$B$5+MAR1!$C$5*COS(2*PI()*B1496/365)+MAR1!$D$5*SIN(2*PI()*B1496/365)+IF(E1496=1,MAR1!$B$11+MAR1!$D$11*L1496,MAR1!$C$11+MAR1!$E$11*L1496)</f>
        <v/>
      </c>
      <c r="P1496" s="12">
        <f>MAR1!$B$6+MAR1!$C$6*COS(2*PI()*B1496/365)+MAR1!$D$6*SIN(2*PI()*B1496/365)+IF(E1496=1,MAR1!$B$12+MAR1!$D$12*M1496,MAR1!$C$12+MAR1!$E$12*M1496)</f>
        <v/>
      </c>
      <c r="Q1496" s="12">
        <f>MAR1!$B$7+MAR1!$C$7*COS(2*PI()*B1496/365)+MAR1!$D$7*SIN(2*PI()*B1496/365)+IF(E1496=1,MAR1!$B$13+MAR1!$D$13*N1496,MAR1!$C$13+MAR1!$E$13*N1496)</f>
        <v/>
      </c>
      <c r="R1496" s="12">
        <f>MAR1!$B$5+MAR1!$C$5*COS(2*PI()*B1496/365)+MAR1!$D$5*SIN(2*PI()*B1496/365)+INDEX(ChangeFactor!$F$6:$F$17,C1496)+IF(G1496=1,MAR1!$B$11+INDEX(ChangeFactor!$G$6:$G$17,C1496)*MAR1!$D$11*L1496,MAR1!$C$11+INDEX(ChangeFactor!$G$6:$G$17,C1496)*MAR1!$E$11*L1496)</f>
        <v/>
      </c>
    </row>
    <row r="1497">
      <c r="A1497" s="6">
        <f>Data!U1497</f>
        <v/>
      </c>
      <c r="B1497" s="6">
        <f>MOD(A1497-1,365)+1</f>
        <v/>
      </c>
      <c r="C1497" s="6">
        <f>MATCH(B1497,Markov!$C$6:$C$17,1)</f>
        <v/>
      </c>
      <c r="D1497" s="16">
        <f>Data!V1497</f>
        <v/>
      </c>
      <c r="E1497" s="6">
        <f>IF(D1497&lt;IF(E1496=1,INDEX(Markov!$I$6:$I$17,C1497),INDEX(Markov!$H$6:$H$17,C1497)),1,0)</f>
        <v/>
      </c>
      <c r="F1497" s="12">
        <f>IF(E1497=1,GAMMA.INV(Data!W1497,INDEX(Markov!$Q$6:$Q$17,C1497),INDEX(Markov!$R$6:$R$17,C1497)),0)</f>
        <v/>
      </c>
      <c r="G1497" s="6">
        <f>IF(D1497&lt;IF(G1496=1,INDEX(ChangeFactor!$O$6:$O$17,C1497),INDEX(ChangeFactor!$N$6:$N$17,C1497)),1,0)</f>
        <v/>
      </c>
      <c r="H1497" s="12">
        <f>IF(G1497=1,GAMMA.INV(Data!W1497,INDEX(ChangeFactor!$R$6:$R$17,C1497),INDEX(ChangeFactor!$S$6:$S$17,C1497)),0)</f>
        <v/>
      </c>
      <c r="I1497" s="7">
        <f>NORM.S.INV(Data!X1497)</f>
        <v/>
      </c>
      <c r="J1497" s="7">
        <f>NORM.S.INV(Data!Y1497)</f>
        <v/>
      </c>
      <c r="K1497" s="7">
        <f>NORM.S.INV(Data!Z1497)</f>
        <v/>
      </c>
      <c r="L1497" s="7">
        <f>MAR1!$B$32*L1496+MAR1!$C$32*M1496+MAR1!$D$32*N1496+MAR1!$B$42*I1497+MAR1!$C$42*J1497+MAR1!$D$42*K1497</f>
        <v/>
      </c>
      <c r="M1497" s="7">
        <f>MAR1!$B$33*L1496+MAR1!$C$33*M1496+MAR1!$D$33*N1496+MAR1!$B$43*I1497+MAR1!$C$43*J1497+MAR1!$D$43*K1497</f>
        <v/>
      </c>
      <c r="N1497" s="7">
        <f>MAR1!$B$34*L1496+MAR1!$C$34*M1496+MAR1!$D$34*N1496+MAR1!$B$44*I1497+MAR1!$C$44*J1497+MAR1!$D$44*K1497</f>
        <v/>
      </c>
      <c r="O1497" s="12">
        <f>MAR1!$B$5+MAR1!$C$5*COS(2*PI()*B1497/365)+MAR1!$D$5*SIN(2*PI()*B1497/365)+IF(E1497=1,MAR1!$B$11+MAR1!$D$11*L1497,MAR1!$C$11+MAR1!$E$11*L1497)</f>
        <v/>
      </c>
      <c r="P1497" s="12">
        <f>MAR1!$B$6+MAR1!$C$6*COS(2*PI()*B1497/365)+MAR1!$D$6*SIN(2*PI()*B1497/365)+IF(E1497=1,MAR1!$B$12+MAR1!$D$12*M1497,MAR1!$C$12+MAR1!$E$12*M1497)</f>
        <v/>
      </c>
      <c r="Q1497" s="12">
        <f>MAR1!$B$7+MAR1!$C$7*COS(2*PI()*B1497/365)+MAR1!$D$7*SIN(2*PI()*B1497/365)+IF(E1497=1,MAR1!$B$13+MAR1!$D$13*N1497,MAR1!$C$13+MAR1!$E$13*N1497)</f>
        <v/>
      </c>
      <c r="R1497" s="12">
        <f>MAR1!$B$5+MAR1!$C$5*COS(2*PI()*B1497/365)+MAR1!$D$5*SIN(2*PI()*B1497/365)+INDEX(ChangeFactor!$F$6:$F$17,C1497)+IF(G1497=1,MAR1!$B$11+INDEX(ChangeFactor!$G$6:$G$17,C1497)*MAR1!$D$11*L1497,MAR1!$C$11+INDEX(ChangeFactor!$G$6:$G$17,C1497)*MAR1!$E$11*L1497)</f>
        <v/>
      </c>
    </row>
    <row r="1498">
      <c r="A1498" s="6">
        <f>Data!U1498</f>
        <v/>
      </c>
      <c r="B1498" s="6">
        <f>MOD(A1498-1,365)+1</f>
        <v/>
      </c>
      <c r="C1498" s="6">
        <f>MATCH(B1498,Markov!$C$6:$C$17,1)</f>
        <v/>
      </c>
      <c r="D1498" s="16">
        <f>Data!V1498</f>
        <v/>
      </c>
      <c r="E1498" s="6">
        <f>IF(D1498&lt;IF(E1497=1,INDEX(Markov!$I$6:$I$17,C1498),INDEX(Markov!$H$6:$H$17,C1498)),1,0)</f>
        <v/>
      </c>
      <c r="F1498" s="12">
        <f>IF(E1498=1,GAMMA.INV(Data!W1498,INDEX(Markov!$Q$6:$Q$17,C1498),INDEX(Markov!$R$6:$R$17,C1498)),0)</f>
        <v/>
      </c>
      <c r="G1498" s="6">
        <f>IF(D1498&lt;IF(G1497=1,INDEX(ChangeFactor!$O$6:$O$17,C1498),INDEX(ChangeFactor!$N$6:$N$17,C1498)),1,0)</f>
        <v/>
      </c>
      <c r="H1498" s="12">
        <f>IF(G1498=1,GAMMA.INV(Data!W1498,INDEX(ChangeFactor!$R$6:$R$17,C1498),INDEX(ChangeFactor!$S$6:$S$17,C1498)),0)</f>
        <v/>
      </c>
      <c r="I1498" s="7">
        <f>NORM.S.INV(Data!X1498)</f>
        <v/>
      </c>
      <c r="J1498" s="7">
        <f>NORM.S.INV(Data!Y1498)</f>
        <v/>
      </c>
      <c r="K1498" s="7">
        <f>NORM.S.INV(Data!Z1498)</f>
        <v/>
      </c>
      <c r="L1498" s="7">
        <f>MAR1!$B$32*L1497+MAR1!$C$32*M1497+MAR1!$D$32*N1497+MAR1!$B$42*I1498+MAR1!$C$42*J1498+MAR1!$D$42*K1498</f>
        <v/>
      </c>
      <c r="M1498" s="7">
        <f>MAR1!$B$33*L1497+MAR1!$C$33*M1497+MAR1!$D$33*N1497+MAR1!$B$43*I1498+MAR1!$C$43*J1498+MAR1!$D$43*K1498</f>
        <v/>
      </c>
      <c r="N1498" s="7">
        <f>MAR1!$B$34*L1497+MAR1!$C$34*M1497+MAR1!$D$34*N1497+MAR1!$B$44*I1498+MAR1!$C$44*J1498+MAR1!$D$44*K1498</f>
        <v/>
      </c>
      <c r="O1498" s="12">
        <f>MAR1!$B$5+MAR1!$C$5*COS(2*PI()*B1498/365)+MAR1!$D$5*SIN(2*PI()*B1498/365)+IF(E1498=1,MAR1!$B$11+MAR1!$D$11*L1498,MAR1!$C$11+MAR1!$E$11*L1498)</f>
        <v/>
      </c>
      <c r="P1498" s="12">
        <f>MAR1!$B$6+MAR1!$C$6*COS(2*PI()*B1498/365)+MAR1!$D$6*SIN(2*PI()*B1498/365)+IF(E1498=1,MAR1!$B$12+MAR1!$D$12*M1498,MAR1!$C$12+MAR1!$E$12*M1498)</f>
        <v/>
      </c>
      <c r="Q1498" s="12">
        <f>MAR1!$B$7+MAR1!$C$7*COS(2*PI()*B1498/365)+MAR1!$D$7*SIN(2*PI()*B1498/365)+IF(E1498=1,MAR1!$B$13+MAR1!$D$13*N1498,MAR1!$C$13+MAR1!$E$13*N1498)</f>
        <v/>
      </c>
      <c r="R1498" s="12">
        <f>MAR1!$B$5+MAR1!$C$5*COS(2*PI()*B1498/365)+MAR1!$D$5*SIN(2*PI()*B1498/365)+INDEX(ChangeFactor!$F$6:$F$17,C1498)+IF(G1498=1,MAR1!$B$11+INDEX(ChangeFactor!$G$6:$G$17,C1498)*MAR1!$D$11*L1498,MAR1!$C$11+INDEX(ChangeFactor!$G$6:$G$17,C1498)*MAR1!$E$11*L1498)</f>
        <v/>
      </c>
    </row>
    <row r="1499">
      <c r="A1499" s="6">
        <f>Data!U1499</f>
        <v/>
      </c>
      <c r="B1499" s="6">
        <f>MOD(A1499-1,365)+1</f>
        <v/>
      </c>
      <c r="C1499" s="6">
        <f>MATCH(B1499,Markov!$C$6:$C$17,1)</f>
        <v/>
      </c>
      <c r="D1499" s="16">
        <f>Data!V1499</f>
        <v/>
      </c>
      <c r="E1499" s="6">
        <f>IF(D1499&lt;IF(E1498=1,INDEX(Markov!$I$6:$I$17,C1499),INDEX(Markov!$H$6:$H$17,C1499)),1,0)</f>
        <v/>
      </c>
      <c r="F1499" s="12">
        <f>IF(E1499=1,GAMMA.INV(Data!W1499,INDEX(Markov!$Q$6:$Q$17,C1499),INDEX(Markov!$R$6:$R$17,C1499)),0)</f>
        <v/>
      </c>
      <c r="G1499" s="6">
        <f>IF(D1499&lt;IF(G1498=1,INDEX(ChangeFactor!$O$6:$O$17,C1499),INDEX(ChangeFactor!$N$6:$N$17,C1499)),1,0)</f>
        <v/>
      </c>
      <c r="H1499" s="12">
        <f>IF(G1499=1,GAMMA.INV(Data!W1499,INDEX(ChangeFactor!$R$6:$R$17,C1499),INDEX(ChangeFactor!$S$6:$S$17,C1499)),0)</f>
        <v/>
      </c>
      <c r="I1499" s="7">
        <f>NORM.S.INV(Data!X1499)</f>
        <v/>
      </c>
      <c r="J1499" s="7">
        <f>NORM.S.INV(Data!Y1499)</f>
        <v/>
      </c>
      <c r="K1499" s="7">
        <f>NORM.S.INV(Data!Z1499)</f>
        <v/>
      </c>
      <c r="L1499" s="7">
        <f>MAR1!$B$32*L1498+MAR1!$C$32*M1498+MAR1!$D$32*N1498+MAR1!$B$42*I1499+MAR1!$C$42*J1499+MAR1!$D$42*K1499</f>
        <v/>
      </c>
      <c r="M1499" s="7">
        <f>MAR1!$B$33*L1498+MAR1!$C$33*M1498+MAR1!$D$33*N1498+MAR1!$B$43*I1499+MAR1!$C$43*J1499+MAR1!$D$43*K1499</f>
        <v/>
      </c>
      <c r="N1499" s="7">
        <f>MAR1!$B$34*L1498+MAR1!$C$34*M1498+MAR1!$D$34*N1498+MAR1!$B$44*I1499+MAR1!$C$44*J1499+MAR1!$D$44*K1499</f>
        <v/>
      </c>
      <c r="O1499" s="12">
        <f>MAR1!$B$5+MAR1!$C$5*COS(2*PI()*B1499/365)+MAR1!$D$5*SIN(2*PI()*B1499/365)+IF(E1499=1,MAR1!$B$11+MAR1!$D$11*L1499,MAR1!$C$11+MAR1!$E$11*L1499)</f>
        <v/>
      </c>
      <c r="P1499" s="12">
        <f>MAR1!$B$6+MAR1!$C$6*COS(2*PI()*B1499/365)+MAR1!$D$6*SIN(2*PI()*B1499/365)+IF(E1499=1,MAR1!$B$12+MAR1!$D$12*M1499,MAR1!$C$12+MAR1!$E$12*M1499)</f>
        <v/>
      </c>
      <c r="Q1499" s="12">
        <f>MAR1!$B$7+MAR1!$C$7*COS(2*PI()*B1499/365)+MAR1!$D$7*SIN(2*PI()*B1499/365)+IF(E1499=1,MAR1!$B$13+MAR1!$D$13*N1499,MAR1!$C$13+MAR1!$E$13*N1499)</f>
        <v/>
      </c>
      <c r="R1499" s="12">
        <f>MAR1!$B$5+MAR1!$C$5*COS(2*PI()*B1499/365)+MAR1!$D$5*SIN(2*PI()*B1499/365)+INDEX(ChangeFactor!$F$6:$F$17,C1499)+IF(G1499=1,MAR1!$B$11+INDEX(ChangeFactor!$G$6:$G$17,C1499)*MAR1!$D$11*L1499,MAR1!$C$11+INDEX(ChangeFactor!$G$6:$G$17,C1499)*MAR1!$E$11*L1499)</f>
        <v/>
      </c>
    </row>
    <row r="1500">
      <c r="A1500" s="6">
        <f>Data!U1500</f>
        <v/>
      </c>
      <c r="B1500" s="6">
        <f>MOD(A1500-1,365)+1</f>
        <v/>
      </c>
      <c r="C1500" s="6">
        <f>MATCH(B1500,Markov!$C$6:$C$17,1)</f>
        <v/>
      </c>
      <c r="D1500" s="16">
        <f>Data!V1500</f>
        <v/>
      </c>
      <c r="E1500" s="6">
        <f>IF(D1500&lt;IF(E1499=1,INDEX(Markov!$I$6:$I$17,C1500),INDEX(Markov!$H$6:$H$17,C1500)),1,0)</f>
        <v/>
      </c>
      <c r="F1500" s="12">
        <f>IF(E1500=1,GAMMA.INV(Data!W1500,INDEX(Markov!$Q$6:$Q$17,C1500),INDEX(Markov!$R$6:$R$17,C1500)),0)</f>
        <v/>
      </c>
      <c r="G1500" s="6">
        <f>IF(D1500&lt;IF(G1499=1,INDEX(ChangeFactor!$O$6:$O$17,C1500),INDEX(ChangeFactor!$N$6:$N$17,C1500)),1,0)</f>
        <v/>
      </c>
      <c r="H1500" s="12">
        <f>IF(G1500=1,GAMMA.INV(Data!W1500,INDEX(ChangeFactor!$R$6:$R$17,C1500),INDEX(ChangeFactor!$S$6:$S$17,C1500)),0)</f>
        <v/>
      </c>
      <c r="I1500" s="7">
        <f>NORM.S.INV(Data!X1500)</f>
        <v/>
      </c>
      <c r="J1500" s="7">
        <f>NORM.S.INV(Data!Y1500)</f>
        <v/>
      </c>
      <c r="K1500" s="7">
        <f>NORM.S.INV(Data!Z1500)</f>
        <v/>
      </c>
      <c r="L1500" s="7">
        <f>MAR1!$B$32*L1499+MAR1!$C$32*M1499+MAR1!$D$32*N1499+MAR1!$B$42*I1500+MAR1!$C$42*J1500+MAR1!$D$42*K1500</f>
        <v/>
      </c>
      <c r="M1500" s="7">
        <f>MAR1!$B$33*L1499+MAR1!$C$33*M1499+MAR1!$D$33*N1499+MAR1!$B$43*I1500+MAR1!$C$43*J1500+MAR1!$D$43*K1500</f>
        <v/>
      </c>
      <c r="N1500" s="7">
        <f>MAR1!$B$34*L1499+MAR1!$C$34*M1499+MAR1!$D$34*N1499+MAR1!$B$44*I1500+MAR1!$C$44*J1500+MAR1!$D$44*K1500</f>
        <v/>
      </c>
      <c r="O1500" s="12">
        <f>MAR1!$B$5+MAR1!$C$5*COS(2*PI()*B1500/365)+MAR1!$D$5*SIN(2*PI()*B1500/365)+IF(E1500=1,MAR1!$B$11+MAR1!$D$11*L1500,MAR1!$C$11+MAR1!$E$11*L1500)</f>
        <v/>
      </c>
      <c r="P1500" s="12">
        <f>MAR1!$B$6+MAR1!$C$6*COS(2*PI()*B1500/365)+MAR1!$D$6*SIN(2*PI()*B1500/365)+IF(E1500=1,MAR1!$B$12+MAR1!$D$12*M1500,MAR1!$C$12+MAR1!$E$12*M1500)</f>
        <v/>
      </c>
      <c r="Q1500" s="12">
        <f>MAR1!$B$7+MAR1!$C$7*COS(2*PI()*B1500/365)+MAR1!$D$7*SIN(2*PI()*B1500/365)+IF(E1500=1,MAR1!$B$13+MAR1!$D$13*N1500,MAR1!$C$13+MAR1!$E$13*N1500)</f>
        <v/>
      </c>
      <c r="R1500" s="12">
        <f>MAR1!$B$5+MAR1!$C$5*COS(2*PI()*B1500/365)+MAR1!$D$5*SIN(2*PI()*B1500/365)+INDEX(ChangeFactor!$F$6:$F$17,C1500)+IF(G1500=1,MAR1!$B$11+INDEX(ChangeFactor!$G$6:$G$17,C1500)*MAR1!$D$11*L1500,MAR1!$C$11+INDEX(ChangeFactor!$G$6:$G$17,C1500)*MAR1!$E$11*L1500)</f>
        <v/>
      </c>
    </row>
    <row r="1501">
      <c r="A1501" s="6">
        <f>Data!U1501</f>
        <v/>
      </c>
      <c r="B1501" s="6">
        <f>MOD(A1501-1,365)+1</f>
        <v/>
      </c>
      <c r="C1501" s="6">
        <f>MATCH(B1501,Markov!$C$6:$C$17,1)</f>
        <v/>
      </c>
      <c r="D1501" s="16">
        <f>Data!V1501</f>
        <v/>
      </c>
      <c r="E1501" s="6">
        <f>IF(D1501&lt;IF(E1500=1,INDEX(Markov!$I$6:$I$17,C1501),INDEX(Markov!$H$6:$H$17,C1501)),1,0)</f>
        <v/>
      </c>
      <c r="F1501" s="12">
        <f>IF(E1501=1,GAMMA.INV(Data!W1501,INDEX(Markov!$Q$6:$Q$17,C1501),INDEX(Markov!$R$6:$R$17,C1501)),0)</f>
        <v/>
      </c>
      <c r="G1501" s="6">
        <f>IF(D1501&lt;IF(G1500=1,INDEX(ChangeFactor!$O$6:$O$17,C1501),INDEX(ChangeFactor!$N$6:$N$17,C1501)),1,0)</f>
        <v/>
      </c>
      <c r="H1501" s="12">
        <f>IF(G1501=1,GAMMA.INV(Data!W1501,INDEX(ChangeFactor!$R$6:$R$17,C1501),INDEX(ChangeFactor!$S$6:$S$17,C1501)),0)</f>
        <v/>
      </c>
      <c r="I1501" s="7">
        <f>NORM.S.INV(Data!X1501)</f>
        <v/>
      </c>
      <c r="J1501" s="7">
        <f>NORM.S.INV(Data!Y1501)</f>
        <v/>
      </c>
      <c r="K1501" s="7">
        <f>NORM.S.INV(Data!Z1501)</f>
        <v/>
      </c>
      <c r="L1501" s="7">
        <f>MAR1!$B$32*L1500+MAR1!$C$32*M1500+MAR1!$D$32*N1500+MAR1!$B$42*I1501+MAR1!$C$42*J1501+MAR1!$D$42*K1501</f>
        <v/>
      </c>
      <c r="M1501" s="7">
        <f>MAR1!$B$33*L1500+MAR1!$C$33*M1500+MAR1!$D$33*N1500+MAR1!$B$43*I1501+MAR1!$C$43*J1501+MAR1!$D$43*K1501</f>
        <v/>
      </c>
      <c r="N1501" s="7">
        <f>MAR1!$B$34*L1500+MAR1!$C$34*M1500+MAR1!$D$34*N1500+MAR1!$B$44*I1501+MAR1!$C$44*J1501+MAR1!$D$44*K1501</f>
        <v/>
      </c>
      <c r="O1501" s="12">
        <f>MAR1!$B$5+MAR1!$C$5*COS(2*PI()*B1501/365)+MAR1!$D$5*SIN(2*PI()*B1501/365)+IF(E1501=1,MAR1!$B$11+MAR1!$D$11*L1501,MAR1!$C$11+MAR1!$E$11*L1501)</f>
        <v/>
      </c>
      <c r="P1501" s="12">
        <f>MAR1!$B$6+MAR1!$C$6*COS(2*PI()*B1501/365)+MAR1!$D$6*SIN(2*PI()*B1501/365)+IF(E1501=1,MAR1!$B$12+MAR1!$D$12*M1501,MAR1!$C$12+MAR1!$E$12*M1501)</f>
        <v/>
      </c>
      <c r="Q1501" s="12">
        <f>MAR1!$B$7+MAR1!$C$7*COS(2*PI()*B1501/365)+MAR1!$D$7*SIN(2*PI()*B1501/365)+IF(E1501=1,MAR1!$B$13+MAR1!$D$13*N1501,MAR1!$C$13+MAR1!$E$13*N1501)</f>
        <v/>
      </c>
      <c r="R1501" s="12">
        <f>MAR1!$B$5+MAR1!$C$5*COS(2*PI()*B1501/365)+MAR1!$D$5*SIN(2*PI()*B1501/365)+INDEX(ChangeFactor!$F$6:$F$17,C1501)+IF(G1501=1,MAR1!$B$11+INDEX(ChangeFactor!$G$6:$G$17,C1501)*MAR1!$D$11*L1501,MAR1!$C$11+INDEX(ChangeFactor!$G$6:$G$17,C1501)*MAR1!$E$11*L1501)</f>
        <v/>
      </c>
    </row>
    <row r="1502">
      <c r="A1502" s="6">
        <f>Data!U1502</f>
        <v/>
      </c>
      <c r="B1502" s="6">
        <f>MOD(A1502-1,365)+1</f>
        <v/>
      </c>
      <c r="C1502" s="6">
        <f>MATCH(B1502,Markov!$C$6:$C$17,1)</f>
        <v/>
      </c>
      <c r="D1502" s="16">
        <f>Data!V1502</f>
        <v/>
      </c>
      <c r="E1502" s="6">
        <f>IF(D1502&lt;IF(E1501=1,INDEX(Markov!$I$6:$I$17,C1502),INDEX(Markov!$H$6:$H$17,C1502)),1,0)</f>
        <v/>
      </c>
      <c r="F1502" s="12">
        <f>IF(E1502=1,GAMMA.INV(Data!W1502,INDEX(Markov!$Q$6:$Q$17,C1502),INDEX(Markov!$R$6:$R$17,C1502)),0)</f>
        <v/>
      </c>
      <c r="G1502" s="6">
        <f>IF(D1502&lt;IF(G1501=1,INDEX(ChangeFactor!$O$6:$O$17,C1502),INDEX(ChangeFactor!$N$6:$N$17,C1502)),1,0)</f>
        <v/>
      </c>
      <c r="H1502" s="12">
        <f>IF(G1502=1,GAMMA.INV(Data!W1502,INDEX(ChangeFactor!$R$6:$R$17,C1502),INDEX(ChangeFactor!$S$6:$S$17,C1502)),0)</f>
        <v/>
      </c>
      <c r="I1502" s="7">
        <f>NORM.S.INV(Data!X1502)</f>
        <v/>
      </c>
      <c r="J1502" s="7">
        <f>NORM.S.INV(Data!Y1502)</f>
        <v/>
      </c>
      <c r="K1502" s="7">
        <f>NORM.S.INV(Data!Z1502)</f>
        <v/>
      </c>
      <c r="L1502" s="7">
        <f>MAR1!$B$32*L1501+MAR1!$C$32*M1501+MAR1!$D$32*N1501+MAR1!$B$42*I1502+MAR1!$C$42*J1502+MAR1!$D$42*K1502</f>
        <v/>
      </c>
      <c r="M1502" s="7">
        <f>MAR1!$B$33*L1501+MAR1!$C$33*M1501+MAR1!$D$33*N1501+MAR1!$B$43*I1502+MAR1!$C$43*J1502+MAR1!$D$43*K1502</f>
        <v/>
      </c>
      <c r="N1502" s="7">
        <f>MAR1!$B$34*L1501+MAR1!$C$34*M1501+MAR1!$D$34*N1501+MAR1!$B$44*I1502+MAR1!$C$44*J1502+MAR1!$D$44*K1502</f>
        <v/>
      </c>
      <c r="O1502" s="12">
        <f>MAR1!$B$5+MAR1!$C$5*COS(2*PI()*B1502/365)+MAR1!$D$5*SIN(2*PI()*B1502/365)+IF(E1502=1,MAR1!$B$11+MAR1!$D$11*L1502,MAR1!$C$11+MAR1!$E$11*L1502)</f>
        <v/>
      </c>
      <c r="P1502" s="12">
        <f>MAR1!$B$6+MAR1!$C$6*COS(2*PI()*B1502/365)+MAR1!$D$6*SIN(2*PI()*B1502/365)+IF(E1502=1,MAR1!$B$12+MAR1!$D$12*M1502,MAR1!$C$12+MAR1!$E$12*M1502)</f>
        <v/>
      </c>
      <c r="Q1502" s="12">
        <f>MAR1!$B$7+MAR1!$C$7*COS(2*PI()*B1502/365)+MAR1!$D$7*SIN(2*PI()*B1502/365)+IF(E1502=1,MAR1!$B$13+MAR1!$D$13*N1502,MAR1!$C$13+MAR1!$E$13*N1502)</f>
        <v/>
      </c>
      <c r="R1502" s="12">
        <f>MAR1!$B$5+MAR1!$C$5*COS(2*PI()*B1502/365)+MAR1!$D$5*SIN(2*PI()*B1502/365)+INDEX(ChangeFactor!$F$6:$F$17,C1502)+IF(G1502=1,MAR1!$B$11+INDEX(ChangeFactor!$G$6:$G$17,C1502)*MAR1!$D$11*L1502,MAR1!$C$11+INDEX(ChangeFactor!$G$6:$G$17,C1502)*MAR1!$E$11*L1502)</f>
        <v/>
      </c>
    </row>
    <row r="1503">
      <c r="A1503" s="6">
        <f>Data!U1503</f>
        <v/>
      </c>
      <c r="B1503" s="6">
        <f>MOD(A1503-1,365)+1</f>
        <v/>
      </c>
      <c r="C1503" s="6">
        <f>MATCH(B1503,Markov!$C$6:$C$17,1)</f>
        <v/>
      </c>
      <c r="D1503" s="16">
        <f>Data!V1503</f>
        <v/>
      </c>
      <c r="E1503" s="6">
        <f>IF(D1503&lt;IF(E1502=1,INDEX(Markov!$I$6:$I$17,C1503),INDEX(Markov!$H$6:$H$17,C1503)),1,0)</f>
        <v/>
      </c>
      <c r="F1503" s="12">
        <f>IF(E1503=1,GAMMA.INV(Data!W1503,INDEX(Markov!$Q$6:$Q$17,C1503),INDEX(Markov!$R$6:$R$17,C1503)),0)</f>
        <v/>
      </c>
      <c r="G1503" s="6">
        <f>IF(D1503&lt;IF(G1502=1,INDEX(ChangeFactor!$O$6:$O$17,C1503),INDEX(ChangeFactor!$N$6:$N$17,C1503)),1,0)</f>
        <v/>
      </c>
      <c r="H1503" s="12">
        <f>IF(G1503=1,GAMMA.INV(Data!W1503,INDEX(ChangeFactor!$R$6:$R$17,C1503),INDEX(ChangeFactor!$S$6:$S$17,C1503)),0)</f>
        <v/>
      </c>
      <c r="I1503" s="7">
        <f>NORM.S.INV(Data!X1503)</f>
        <v/>
      </c>
      <c r="J1503" s="7">
        <f>NORM.S.INV(Data!Y1503)</f>
        <v/>
      </c>
      <c r="K1503" s="7">
        <f>NORM.S.INV(Data!Z1503)</f>
        <v/>
      </c>
      <c r="L1503" s="7">
        <f>MAR1!$B$32*L1502+MAR1!$C$32*M1502+MAR1!$D$32*N1502+MAR1!$B$42*I1503+MAR1!$C$42*J1503+MAR1!$D$42*K1503</f>
        <v/>
      </c>
      <c r="M1503" s="7">
        <f>MAR1!$B$33*L1502+MAR1!$C$33*M1502+MAR1!$D$33*N1502+MAR1!$B$43*I1503+MAR1!$C$43*J1503+MAR1!$D$43*K1503</f>
        <v/>
      </c>
      <c r="N1503" s="7">
        <f>MAR1!$B$34*L1502+MAR1!$C$34*M1502+MAR1!$D$34*N1502+MAR1!$B$44*I1503+MAR1!$C$44*J1503+MAR1!$D$44*K1503</f>
        <v/>
      </c>
      <c r="O1503" s="12">
        <f>MAR1!$B$5+MAR1!$C$5*COS(2*PI()*B1503/365)+MAR1!$D$5*SIN(2*PI()*B1503/365)+IF(E1503=1,MAR1!$B$11+MAR1!$D$11*L1503,MAR1!$C$11+MAR1!$E$11*L1503)</f>
        <v/>
      </c>
      <c r="P1503" s="12">
        <f>MAR1!$B$6+MAR1!$C$6*COS(2*PI()*B1503/365)+MAR1!$D$6*SIN(2*PI()*B1503/365)+IF(E1503=1,MAR1!$B$12+MAR1!$D$12*M1503,MAR1!$C$12+MAR1!$E$12*M1503)</f>
        <v/>
      </c>
      <c r="Q1503" s="12">
        <f>MAR1!$B$7+MAR1!$C$7*COS(2*PI()*B1503/365)+MAR1!$D$7*SIN(2*PI()*B1503/365)+IF(E1503=1,MAR1!$B$13+MAR1!$D$13*N1503,MAR1!$C$13+MAR1!$E$13*N1503)</f>
        <v/>
      </c>
      <c r="R1503" s="12">
        <f>MAR1!$B$5+MAR1!$C$5*COS(2*PI()*B1503/365)+MAR1!$D$5*SIN(2*PI()*B1503/365)+INDEX(ChangeFactor!$F$6:$F$17,C1503)+IF(G1503=1,MAR1!$B$11+INDEX(ChangeFactor!$G$6:$G$17,C1503)*MAR1!$D$11*L1503,MAR1!$C$11+INDEX(ChangeFactor!$G$6:$G$17,C1503)*MAR1!$E$11*L1503)</f>
        <v/>
      </c>
    </row>
    <row r="1504">
      <c r="A1504" s="6">
        <f>Data!U1504</f>
        <v/>
      </c>
      <c r="B1504" s="6">
        <f>MOD(A1504-1,365)+1</f>
        <v/>
      </c>
      <c r="C1504" s="6">
        <f>MATCH(B1504,Markov!$C$6:$C$17,1)</f>
        <v/>
      </c>
      <c r="D1504" s="16">
        <f>Data!V1504</f>
        <v/>
      </c>
      <c r="E1504" s="6">
        <f>IF(D1504&lt;IF(E1503=1,INDEX(Markov!$I$6:$I$17,C1504),INDEX(Markov!$H$6:$H$17,C1504)),1,0)</f>
        <v/>
      </c>
      <c r="F1504" s="12">
        <f>IF(E1504=1,GAMMA.INV(Data!W1504,INDEX(Markov!$Q$6:$Q$17,C1504),INDEX(Markov!$R$6:$R$17,C1504)),0)</f>
        <v/>
      </c>
      <c r="G1504" s="6">
        <f>IF(D1504&lt;IF(G1503=1,INDEX(ChangeFactor!$O$6:$O$17,C1504),INDEX(ChangeFactor!$N$6:$N$17,C1504)),1,0)</f>
        <v/>
      </c>
      <c r="H1504" s="12">
        <f>IF(G1504=1,GAMMA.INV(Data!W1504,INDEX(ChangeFactor!$R$6:$R$17,C1504),INDEX(ChangeFactor!$S$6:$S$17,C1504)),0)</f>
        <v/>
      </c>
      <c r="I1504" s="7">
        <f>NORM.S.INV(Data!X1504)</f>
        <v/>
      </c>
      <c r="J1504" s="7">
        <f>NORM.S.INV(Data!Y1504)</f>
        <v/>
      </c>
      <c r="K1504" s="7">
        <f>NORM.S.INV(Data!Z1504)</f>
        <v/>
      </c>
      <c r="L1504" s="7">
        <f>MAR1!$B$32*L1503+MAR1!$C$32*M1503+MAR1!$D$32*N1503+MAR1!$B$42*I1504+MAR1!$C$42*J1504+MAR1!$D$42*K1504</f>
        <v/>
      </c>
      <c r="M1504" s="7">
        <f>MAR1!$B$33*L1503+MAR1!$C$33*M1503+MAR1!$D$33*N1503+MAR1!$B$43*I1504+MAR1!$C$43*J1504+MAR1!$D$43*K1504</f>
        <v/>
      </c>
      <c r="N1504" s="7">
        <f>MAR1!$B$34*L1503+MAR1!$C$34*M1503+MAR1!$D$34*N1503+MAR1!$B$44*I1504+MAR1!$C$44*J1504+MAR1!$D$44*K1504</f>
        <v/>
      </c>
      <c r="O1504" s="12">
        <f>MAR1!$B$5+MAR1!$C$5*COS(2*PI()*B1504/365)+MAR1!$D$5*SIN(2*PI()*B1504/365)+IF(E1504=1,MAR1!$B$11+MAR1!$D$11*L1504,MAR1!$C$11+MAR1!$E$11*L1504)</f>
        <v/>
      </c>
      <c r="P1504" s="12">
        <f>MAR1!$B$6+MAR1!$C$6*COS(2*PI()*B1504/365)+MAR1!$D$6*SIN(2*PI()*B1504/365)+IF(E1504=1,MAR1!$B$12+MAR1!$D$12*M1504,MAR1!$C$12+MAR1!$E$12*M1504)</f>
        <v/>
      </c>
      <c r="Q1504" s="12">
        <f>MAR1!$B$7+MAR1!$C$7*COS(2*PI()*B1504/365)+MAR1!$D$7*SIN(2*PI()*B1504/365)+IF(E1504=1,MAR1!$B$13+MAR1!$D$13*N1504,MAR1!$C$13+MAR1!$E$13*N1504)</f>
        <v/>
      </c>
      <c r="R1504" s="12">
        <f>MAR1!$B$5+MAR1!$C$5*COS(2*PI()*B1504/365)+MAR1!$D$5*SIN(2*PI()*B1504/365)+INDEX(ChangeFactor!$F$6:$F$17,C1504)+IF(G1504=1,MAR1!$B$11+INDEX(ChangeFactor!$G$6:$G$17,C1504)*MAR1!$D$11*L1504,MAR1!$C$11+INDEX(ChangeFactor!$G$6:$G$17,C1504)*MAR1!$E$11*L1504)</f>
        <v/>
      </c>
    </row>
    <row r="1505">
      <c r="A1505" s="6">
        <f>Data!U1505</f>
        <v/>
      </c>
      <c r="B1505" s="6">
        <f>MOD(A1505-1,365)+1</f>
        <v/>
      </c>
      <c r="C1505" s="6">
        <f>MATCH(B1505,Markov!$C$6:$C$17,1)</f>
        <v/>
      </c>
      <c r="D1505" s="16">
        <f>Data!V1505</f>
        <v/>
      </c>
      <c r="E1505" s="6">
        <f>IF(D1505&lt;IF(E1504=1,INDEX(Markov!$I$6:$I$17,C1505),INDEX(Markov!$H$6:$H$17,C1505)),1,0)</f>
        <v/>
      </c>
      <c r="F1505" s="12">
        <f>IF(E1505=1,GAMMA.INV(Data!W1505,INDEX(Markov!$Q$6:$Q$17,C1505),INDEX(Markov!$R$6:$R$17,C1505)),0)</f>
        <v/>
      </c>
      <c r="G1505" s="6">
        <f>IF(D1505&lt;IF(G1504=1,INDEX(ChangeFactor!$O$6:$O$17,C1505),INDEX(ChangeFactor!$N$6:$N$17,C1505)),1,0)</f>
        <v/>
      </c>
      <c r="H1505" s="12">
        <f>IF(G1505=1,GAMMA.INV(Data!W1505,INDEX(ChangeFactor!$R$6:$R$17,C1505),INDEX(ChangeFactor!$S$6:$S$17,C1505)),0)</f>
        <v/>
      </c>
      <c r="I1505" s="7">
        <f>NORM.S.INV(Data!X1505)</f>
        <v/>
      </c>
      <c r="J1505" s="7">
        <f>NORM.S.INV(Data!Y1505)</f>
        <v/>
      </c>
      <c r="K1505" s="7">
        <f>NORM.S.INV(Data!Z1505)</f>
        <v/>
      </c>
      <c r="L1505" s="7">
        <f>MAR1!$B$32*L1504+MAR1!$C$32*M1504+MAR1!$D$32*N1504+MAR1!$B$42*I1505+MAR1!$C$42*J1505+MAR1!$D$42*K1505</f>
        <v/>
      </c>
      <c r="M1505" s="7">
        <f>MAR1!$B$33*L1504+MAR1!$C$33*M1504+MAR1!$D$33*N1504+MAR1!$B$43*I1505+MAR1!$C$43*J1505+MAR1!$D$43*K1505</f>
        <v/>
      </c>
      <c r="N1505" s="7">
        <f>MAR1!$B$34*L1504+MAR1!$C$34*M1504+MAR1!$D$34*N1504+MAR1!$B$44*I1505+MAR1!$C$44*J1505+MAR1!$D$44*K1505</f>
        <v/>
      </c>
      <c r="O1505" s="12">
        <f>MAR1!$B$5+MAR1!$C$5*COS(2*PI()*B1505/365)+MAR1!$D$5*SIN(2*PI()*B1505/365)+IF(E1505=1,MAR1!$B$11+MAR1!$D$11*L1505,MAR1!$C$11+MAR1!$E$11*L1505)</f>
        <v/>
      </c>
      <c r="P1505" s="12">
        <f>MAR1!$B$6+MAR1!$C$6*COS(2*PI()*B1505/365)+MAR1!$D$6*SIN(2*PI()*B1505/365)+IF(E1505=1,MAR1!$B$12+MAR1!$D$12*M1505,MAR1!$C$12+MAR1!$E$12*M1505)</f>
        <v/>
      </c>
      <c r="Q1505" s="12">
        <f>MAR1!$B$7+MAR1!$C$7*COS(2*PI()*B1505/365)+MAR1!$D$7*SIN(2*PI()*B1505/365)+IF(E1505=1,MAR1!$B$13+MAR1!$D$13*N1505,MAR1!$C$13+MAR1!$E$13*N1505)</f>
        <v/>
      </c>
      <c r="R1505" s="12">
        <f>MAR1!$B$5+MAR1!$C$5*COS(2*PI()*B1505/365)+MAR1!$D$5*SIN(2*PI()*B1505/365)+INDEX(ChangeFactor!$F$6:$F$17,C1505)+IF(G1505=1,MAR1!$B$11+INDEX(ChangeFactor!$G$6:$G$17,C1505)*MAR1!$D$11*L1505,MAR1!$C$11+INDEX(ChangeFactor!$G$6:$G$17,C1505)*MAR1!$E$11*L1505)</f>
        <v/>
      </c>
    </row>
    <row r="1506">
      <c r="A1506" s="6">
        <f>Data!U1506</f>
        <v/>
      </c>
      <c r="B1506" s="6">
        <f>MOD(A1506-1,365)+1</f>
        <v/>
      </c>
      <c r="C1506" s="6">
        <f>MATCH(B1506,Markov!$C$6:$C$17,1)</f>
        <v/>
      </c>
      <c r="D1506" s="16">
        <f>Data!V1506</f>
        <v/>
      </c>
      <c r="E1506" s="6">
        <f>IF(D1506&lt;IF(E1505=1,INDEX(Markov!$I$6:$I$17,C1506),INDEX(Markov!$H$6:$H$17,C1506)),1,0)</f>
        <v/>
      </c>
      <c r="F1506" s="12">
        <f>IF(E1506=1,GAMMA.INV(Data!W1506,INDEX(Markov!$Q$6:$Q$17,C1506),INDEX(Markov!$R$6:$R$17,C1506)),0)</f>
        <v/>
      </c>
      <c r="G1506" s="6">
        <f>IF(D1506&lt;IF(G1505=1,INDEX(ChangeFactor!$O$6:$O$17,C1506),INDEX(ChangeFactor!$N$6:$N$17,C1506)),1,0)</f>
        <v/>
      </c>
      <c r="H1506" s="12">
        <f>IF(G1506=1,GAMMA.INV(Data!W1506,INDEX(ChangeFactor!$R$6:$R$17,C1506),INDEX(ChangeFactor!$S$6:$S$17,C1506)),0)</f>
        <v/>
      </c>
      <c r="I1506" s="7">
        <f>NORM.S.INV(Data!X1506)</f>
        <v/>
      </c>
      <c r="J1506" s="7">
        <f>NORM.S.INV(Data!Y1506)</f>
        <v/>
      </c>
      <c r="K1506" s="7">
        <f>NORM.S.INV(Data!Z1506)</f>
        <v/>
      </c>
      <c r="L1506" s="7">
        <f>MAR1!$B$32*L1505+MAR1!$C$32*M1505+MAR1!$D$32*N1505+MAR1!$B$42*I1506+MAR1!$C$42*J1506+MAR1!$D$42*K1506</f>
        <v/>
      </c>
      <c r="M1506" s="7">
        <f>MAR1!$B$33*L1505+MAR1!$C$33*M1505+MAR1!$D$33*N1505+MAR1!$B$43*I1506+MAR1!$C$43*J1506+MAR1!$D$43*K1506</f>
        <v/>
      </c>
      <c r="N1506" s="7">
        <f>MAR1!$B$34*L1505+MAR1!$C$34*M1505+MAR1!$D$34*N1505+MAR1!$B$44*I1506+MAR1!$C$44*J1506+MAR1!$D$44*K1506</f>
        <v/>
      </c>
      <c r="O1506" s="12">
        <f>MAR1!$B$5+MAR1!$C$5*COS(2*PI()*B1506/365)+MAR1!$D$5*SIN(2*PI()*B1506/365)+IF(E1506=1,MAR1!$B$11+MAR1!$D$11*L1506,MAR1!$C$11+MAR1!$E$11*L1506)</f>
        <v/>
      </c>
      <c r="P1506" s="12">
        <f>MAR1!$B$6+MAR1!$C$6*COS(2*PI()*B1506/365)+MAR1!$D$6*SIN(2*PI()*B1506/365)+IF(E1506=1,MAR1!$B$12+MAR1!$D$12*M1506,MAR1!$C$12+MAR1!$E$12*M1506)</f>
        <v/>
      </c>
      <c r="Q1506" s="12">
        <f>MAR1!$B$7+MAR1!$C$7*COS(2*PI()*B1506/365)+MAR1!$D$7*SIN(2*PI()*B1506/365)+IF(E1506=1,MAR1!$B$13+MAR1!$D$13*N1506,MAR1!$C$13+MAR1!$E$13*N1506)</f>
        <v/>
      </c>
      <c r="R1506" s="12">
        <f>MAR1!$B$5+MAR1!$C$5*COS(2*PI()*B1506/365)+MAR1!$D$5*SIN(2*PI()*B1506/365)+INDEX(ChangeFactor!$F$6:$F$17,C1506)+IF(G1506=1,MAR1!$B$11+INDEX(ChangeFactor!$G$6:$G$17,C1506)*MAR1!$D$11*L1506,MAR1!$C$11+INDEX(ChangeFactor!$G$6:$G$17,C1506)*MAR1!$E$11*L1506)</f>
        <v/>
      </c>
    </row>
    <row r="1507">
      <c r="A1507" s="6">
        <f>Data!U1507</f>
        <v/>
      </c>
      <c r="B1507" s="6">
        <f>MOD(A1507-1,365)+1</f>
        <v/>
      </c>
      <c r="C1507" s="6">
        <f>MATCH(B1507,Markov!$C$6:$C$17,1)</f>
        <v/>
      </c>
      <c r="D1507" s="16">
        <f>Data!V1507</f>
        <v/>
      </c>
      <c r="E1507" s="6">
        <f>IF(D1507&lt;IF(E1506=1,INDEX(Markov!$I$6:$I$17,C1507),INDEX(Markov!$H$6:$H$17,C1507)),1,0)</f>
        <v/>
      </c>
      <c r="F1507" s="12">
        <f>IF(E1507=1,GAMMA.INV(Data!W1507,INDEX(Markov!$Q$6:$Q$17,C1507),INDEX(Markov!$R$6:$R$17,C1507)),0)</f>
        <v/>
      </c>
      <c r="G1507" s="6">
        <f>IF(D1507&lt;IF(G1506=1,INDEX(ChangeFactor!$O$6:$O$17,C1507),INDEX(ChangeFactor!$N$6:$N$17,C1507)),1,0)</f>
        <v/>
      </c>
      <c r="H1507" s="12">
        <f>IF(G1507=1,GAMMA.INV(Data!W1507,INDEX(ChangeFactor!$R$6:$R$17,C1507),INDEX(ChangeFactor!$S$6:$S$17,C1507)),0)</f>
        <v/>
      </c>
      <c r="I1507" s="7">
        <f>NORM.S.INV(Data!X1507)</f>
        <v/>
      </c>
      <c r="J1507" s="7">
        <f>NORM.S.INV(Data!Y1507)</f>
        <v/>
      </c>
      <c r="K1507" s="7">
        <f>NORM.S.INV(Data!Z1507)</f>
        <v/>
      </c>
      <c r="L1507" s="7">
        <f>MAR1!$B$32*L1506+MAR1!$C$32*M1506+MAR1!$D$32*N1506+MAR1!$B$42*I1507+MAR1!$C$42*J1507+MAR1!$D$42*K1507</f>
        <v/>
      </c>
      <c r="M1507" s="7">
        <f>MAR1!$B$33*L1506+MAR1!$C$33*M1506+MAR1!$D$33*N1506+MAR1!$B$43*I1507+MAR1!$C$43*J1507+MAR1!$D$43*K1507</f>
        <v/>
      </c>
      <c r="N1507" s="7">
        <f>MAR1!$B$34*L1506+MAR1!$C$34*M1506+MAR1!$D$34*N1506+MAR1!$B$44*I1507+MAR1!$C$44*J1507+MAR1!$D$44*K1507</f>
        <v/>
      </c>
      <c r="O1507" s="12">
        <f>MAR1!$B$5+MAR1!$C$5*COS(2*PI()*B1507/365)+MAR1!$D$5*SIN(2*PI()*B1507/365)+IF(E1507=1,MAR1!$B$11+MAR1!$D$11*L1507,MAR1!$C$11+MAR1!$E$11*L1507)</f>
        <v/>
      </c>
      <c r="P1507" s="12">
        <f>MAR1!$B$6+MAR1!$C$6*COS(2*PI()*B1507/365)+MAR1!$D$6*SIN(2*PI()*B1507/365)+IF(E1507=1,MAR1!$B$12+MAR1!$D$12*M1507,MAR1!$C$12+MAR1!$E$12*M1507)</f>
        <v/>
      </c>
      <c r="Q1507" s="12">
        <f>MAR1!$B$7+MAR1!$C$7*COS(2*PI()*B1507/365)+MAR1!$D$7*SIN(2*PI()*B1507/365)+IF(E1507=1,MAR1!$B$13+MAR1!$D$13*N1507,MAR1!$C$13+MAR1!$E$13*N1507)</f>
        <v/>
      </c>
      <c r="R1507" s="12">
        <f>MAR1!$B$5+MAR1!$C$5*COS(2*PI()*B1507/365)+MAR1!$D$5*SIN(2*PI()*B1507/365)+INDEX(ChangeFactor!$F$6:$F$17,C1507)+IF(G1507=1,MAR1!$B$11+INDEX(ChangeFactor!$G$6:$G$17,C1507)*MAR1!$D$11*L1507,MAR1!$C$11+INDEX(ChangeFactor!$G$6:$G$17,C1507)*MAR1!$E$11*L1507)</f>
        <v/>
      </c>
    </row>
    <row r="1508">
      <c r="A1508" s="6">
        <f>Data!U1508</f>
        <v/>
      </c>
      <c r="B1508" s="6">
        <f>MOD(A1508-1,365)+1</f>
        <v/>
      </c>
      <c r="C1508" s="6">
        <f>MATCH(B1508,Markov!$C$6:$C$17,1)</f>
        <v/>
      </c>
      <c r="D1508" s="16">
        <f>Data!V1508</f>
        <v/>
      </c>
      <c r="E1508" s="6">
        <f>IF(D1508&lt;IF(E1507=1,INDEX(Markov!$I$6:$I$17,C1508),INDEX(Markov!$H$6:$H$17,C1508)),1,0)</f>
        <v/>
      </c>
      <c r="F1508" s="12">
        <f>IF(E1508=1,GAMMA.INV(Data!W1508,INDEX(Markov!$Q$6:$Q$17,C1508),INDEX(Markov!$R$6:$R$17,C1508)),0)</f>
        <v/>
      </c>
      <c r="G1508" s="6">
        <f>IF(D1508&lt;IF(G1507=1,INDEX(ChangeFactor!$O$6:$O$17,C1508),INDEX(ChangeFactor!$N$6:$N$17,C1508)),1,0)</f>
        <v/>
      </c>
      <c r="H1508" s="12">
        <f>IF(G1508=1,GAMMA.INV(Data!W1508,INDEX(ChangeFactor!$R$6:$R$17,C1508),INDEX(ChangeFactor!$S$6:$S$17,C1508)),0)</f>
        <v/>
      </c>
      <c r="I1508" s="7">
        <f>NORM.S.INV(Data!X1508)</f>
        <v/>
      </c>
      <c r="J1508" s="7">
        <f>NORM.S.INV(Data!Y1508)</f>
        <v/>
      </c>
      <c r="K1508" s="7">
        <f>NORM.S.INV(Data!Z1508)</f>
        <v/>
      </c>
      <c r="L1508" s="7">
        <f>MAR1!$B$32*L1507+MAR1!$C$32*M1507+MAR1!$D$32*N1507+MAR1!$B$42*I1508+MAR1!$C$42*J1508+MAR1!$D$42*K1508</f>
        <v/>
      </c>
      <c r="M1508" s="7">
        <f>MAR1!$B$33*L1507+MAR1!$C$33*M1507+MAR1!$D$33*N1507+MAR1!$B$43*I1508+MAR1!$C$43*J1508+MAR1!$D$43*K1508</f>
        <v/>
      </c>
      <c r="N1508" s="7">
        <f>MAR1!$B$34*L1507+MAR1!$C$34*M1507+MAR1!$D$34*N1507+MAR1!$B$44*I1508+MAR1!$C$44*J1508+MAR1!$D$44*K1508</f>
        <v/>
      </c>
      <c r="O1508" s="12">
        <f>MAR1!$B$5+MAR1!$C$5*COS(2*PI()*B1508/365)+MAR1!$D$5*SIN(2*PI()*B1508/365)+IF(E1508=1,MAR1!$B$11+MAR1!$D$11*L1508,MAR1!$C$11+MAR1!$E$11*L1508)</f>
        <v/>
      </c>
      <c r="P1508" s="12">
        <f>MAR1!$B$6+MAR1!$C$6*COS(2*PI()*B1508/365)+MAR1!$D$6*SIN(2*PI()*B1508/365)+IF(E1508=1,MAR1!$B$12+MAR1!$D$12*M1508,MAR1!$C$12+MAR1!$E$12*M1508)</f>
        <v/>
      </c>
      <c r="Q1508" s="12">
        <f>MAR1!$B$7+MAR1!$C$7*COS(2*PI()*B1508/365)+MAR1!$D$7*SIN(2*PI()*B1508/365)+IF(E1508=1,MAR1!$B$13+MAR1!$D$13*N1508,MAR1!$C$13+MAR1!$E$13*N1508)</f>
        <v/>
      </c>
      <c r="R1508" s="12">
        <f>MAR1!$B$5+MAR1!$C$5*COS(2*PI()*B1508/365)+MAR1!$D$5*SIN(2*PI()*B1508/365)+INDEX(ChangeFactor!$F$6:$F$17,C1508)+IF(G1508=1,MAR1!$B$11+INDEX(ChangeFactor!$G$6:$G$17,C1508)*MAR1!$D$11*L1508,MAR1!$C$11+INDEX(ChangeFactor!$G$6:$G$17,C1508)*MAR1!$E$11*L1508)</f>
        <v/>
      </c>
    </row>
    <row r="1509">
      <c r="A1509" s="6">
        <f>Data!U1509</f>
        <v/>
      </c>
      <c r="B1509" s="6">
        <f>MOD(A1509-1,365)+1</f>
        <v/>
      </c>
      <c r="C1509" s="6">
        <f>MATCH(B1509,Markov!$C$6:$C$17,1)</f>
        <v/>
      </c>
      <c r="D1509" s="16">
        <f>Data!V1509</f>
        <v/>
      </c>
      <c r="E1509" s="6">
        <f>IF(D1509&lt;IF(E1508=1,INDEX(Markov!$I$6:$I$17,C1509),INDEX(Markov!$H$6:$H$17,C1509)),1,0)</f>
        <v/>
      </c>
      <c r="F1509" s="12">
        <f>IF(E1509=1,GAMMA.INV(Data!W1509,INDEX(Markov!$Q$6:$Q$17,C1509),INDEX(Markov!$R$6:$R$17,C1509)),0)</f>
        <v/>
      </c>
      <c r="G1509" s="6">
        <f>IF(D1509&lt;IF(G1508=1,INDEX(ChangeFactor!$O$6:$O$17,C1509),INDEX(ChangeFactor!$N$6:$N$17,C1509)),1,0)</f>
        <v/>
      </c>
      <c r="H1509" s="12">
        <f>IF(G1509=1,GAMMA.INV(Data!W1509,INDEX(ChangeFactor!$R$6:$R$17,C1509),INDEX(ChangeFactor!$S$6:$S$17,C1509)),0)</f>
        <v/>
      </c>
      <c r="I1509" s="7">
        <f>NORM.S.INV(Data!X1509)</f>
        <v/>
      </c>
      <c r="J1509" s="7">
        <f>NORM.S.INV(Data!Y1509)</f>
        <v/>
      </c>
      <c r="K1509" s="7">
        <f>NORM.S.INV(Data!Z1509)</f>
        <v/>
      </c>
      <c r="L1509" s="7">
        <f>MAR1!$B$32*L1508+MAR1!$C$32*M1508+MAR1!$D$32*N1508+MAR1!$B$42*I1509+MAR1!$C$42*J1509+MAR1!$D$42*K1509</f>
        <v/>
      </c>
      <c r="M1509" s="7">
        <f>MAR1!$B$33*L1508+MAR1!$C$33*M1508+MAR1!$D$33*N1508+MAR1!$B$43*I1509+MAR1!$C$43*J1509+MAR1!$D$43*K1509</f>
        <v/>
      </c>
      <c r="N1509" s="7">
        <f>MAR1!$B$34*L1508+MAR1!$C$34*M1508+MAR1!$D$34*N1508+MAR1!$B$44*I1509+MAR1!$C$44*J1509+MAR1!$D$44*K1509</f>
        <v/>
      </c>
      <c r="O1509" s="12">
        <f>MAR1!$B$5+MAR1!$C$5*COS(2*PI()*B1509/365)+MAR1!$D$5*SIN(2*PI()*B1509/365)+IF(E1509=1,MAR1!$B$11+MAR1!$D$11*L1509,MAR1!$C$11+MAR1!$E$11*L1509)</f>
        <v/>
      </c>
      <c r="P1509" s="12">
        <f>MAR1!$B$6+MAR1!$C$6*COS(2*PI()*B1509/365)+MAR1!$D$6*SIN(2*PI()*B1509/365)+IF(E1509=1,MAR1!$B$12+MAR1!$D$12*M1509,MAR1!$C$12+MAR1!$E$12*M1509)</f>
        <v/>
      </c>
      <c r="Q1509" s="12">
        <f>MAR1!$B$7+MAR1!$C$7*COS(2*PI()*B1509/365)+MAR1!$D$7*SIN(2*PI()*B1509/365)+IF(E1509=1,MAR1!$B$13+MAR1!$D$13*N1509,MAR1!$C$13+MAR1!$E$13*N1509)</f>
        <v/>
      </c>
      <c r="R1509" s="12">
        <f>MAR1!$B$5+MAR1!$C$5*COS(2*PI()*B1509/365)+MAR1!$D$5*SIN(2*PI()*B1509/365)+INDEX(ChangeFactor!$F$6:$F$17,C1509)+IF(G1509=1,MAR1!$B$11+INDEX(ChangeFactor!$G$6:$G$17,C1509)*MAR1!$D$11*L1509,MAR1!$C$11+INDEX(ChangeFactor!$G$6:$G$17,C1509)*MAR1!$E$11*L1509)</f>
        <v/>
      </c>
    </row>
    <row r="1510">
      <c r="A1510" s="6">
        <f>Data!U1510</f>
        <v/>
      </c>
      <c r="B1510" s="6">
        <f>MOD(A1510-1,365)+1</f>
        <v/>
      </c>
      <c r="C1510" s="6">
        <f>MATCH(B1510,Markov!$C$6:$C$17,1)</f>
        <v/>
      </c>
      <c r="D1510" s="16">
        <f>Data!V1510</f>
        <v/>
      </c>
      <c r="E1510" s="6">
        <f>IF(D1510&lt;IF(E1509=1,INDEX(Markov!$I$6:$I$17,C1510),INDEX(Markov!$H$6:$H$17,C1510)),1,0)</f>
        <v/>
      </c>
      <c r="F1510" s="12">
        <f>IF(E1510=1,GAMMA.INV(Data!W1510,INDEX(Markov!$Q$6:$Q$17,C1510),INDEX(Markov!$R$6:$R$17,C1510)),0)</f>
        <v/>
      </c>
      <c r="G1510" s="6">
        <f>IF(D1510&lt;IF(G1509=1,INDEX(ChangeFactor!$O$6:$O$17,C1510),INDEX(ChangeFactor!$N$6:$N$17,C1510)),1,0)</f>
        <v/>
      </c>
      <c r="H1510" s="12">
        <f>IF(G1510=1,GAMMA.INV(Data!W1510,INDEX(ChangeFactor!$R$6:$R$17,C1510),INDEX(ChangeFactor!$S$6:$S$17,C1510)),0)</f>
        <v/>
      </c>
      <c r="I1510" s="7">
        <f>NORM.S.INV(Data!X1510)</f>
        <v/>
      </c>
      <c r="J1510" s="7">
        <f>NORM.S.INV(Data!Y1510)</f>
        <v/>
      </c>
      <c r="K1510" s="7">
        <f>NORM.S.INV(Data!Z1510)</f>
        <v/>
      </c>
      <c r="L1510" s="7">
        <f>MAR1!$B$32*L1509+MAR1!$C$32*M1509+MAR1!$D$32*N1509+MAR1!$B$42*I1510+MAR1!$C$42*J1510+MAR1!$D$42*K1510</f>
        <v/>
      </c>
      <c r="M1510" s="7">
        <f>MAR1!$B$33*L1509+MAR1!$C$33*M1509+MAR1!$D$33*N1509+MAR1!$B$43*I1510+MAR1!$C$43*J1510+MAR1!$D$43*K1510</f>
        <v/>
      </c>
      <c r="N1510" s="7">
        <f>MAR1!$B$34*L1509+MAR1!$C$34*M1509+MAR1!$D$34*N1509+MAR1!$B$44*I1510+MAR1!$C$44*J1510+MAR1!$D$44*K1510</f>
        <v/>
      </c>
      <c r="O1510" s="12">
        <f>MAR1!$B$5+MAR1!$C$5*COS(2*PI()*B1510/365)+MAR1!$D$5*SIN(2*PI()*B1510/365)+IF(E1510=1,MAR1!$B$11+MAR1!$D$11*L1510,MAR1!$C$11+MAR1!$E$11*L1510)</f>
        <v/>
      </c>
      <c r="P1510" s="12">
        <f>MAR1!$B$6+MAR1!$C$6*COS(2*PI()*B1510/365)+MAR1!$D$6*SIN(2*PI()*B1510/365)+IF(E1510=1,MAR1!$B$12+MAR1!$D$12*M1510,MAR1!$C$12+MAR1!$E$12*M1510)</f>
        <v/>
      </c>
      <c r="Q1510" s="12">
        <f>MAR1!$B$7+MAR1!$C$7*COS(2*PI()*B1510/365)+MAR1!$D$7*SIN(2*PI()*B1510/365)+IF(E1510=1,MAR1!$B$13+MAR1!$D$13*N1510,MAR1!$C$13+MAR1!$E$13*N1510)</f>
        <v/>
      </c>
      <c r="R1510" s="12">
        <f>MAR1!$B$5+MAR1!$C$5*COS(2*PI()*B1510/365)+MAR1!$D$5*SIN(2*PI()*B1510/365)+INDEX(ChangeFactor!$F$6:$F$17,C1510)+IF(G1510=1,MAR1!$B$11+INDEX(ChangeFactor!$G$6:$G$17,C1510)*MAR1!$D$11*L1510,MAR1!$C$11+INDEX(ChangeFactor!$G$6:$G$17,C1510)*MAR1!$E$11*L1510)</f>
        <v/>
      </c>
    </row>
    <row r="1511">
      <c r="A1511" s="6">
        <f>Data!U1511</f>
        <v/>
      </c>
      <c r="B1511" s="6">
        <f>MOD(A1511-1,365)+1</f>
        <v/>
      </c>
      <c r="C1511" s="6">
        <f>MATCH(B1511,Markov!$C$6:$C$17,1)</f>
        <v/>
      </c>
      <c r="D1511" s="16">
        <f>Data!V1511</f>
        <v/>
      </c>
      <c r="E1511" s="6">
        <f>IF(D1511&lt;IF(E1510=1,INDEX(Markov!$I$6:$I$17,C1511),INDEX(Markov!$H$6:$H$17,C1511)),1,0)</f>
        <v/>
      </c>
      <c r="F1511" s="12">
        <f>IF(E1511=1,GAMMA.INV(Data!W1511,INDEX(Markov!$Q$6:$Q$17,C1511),INDEX(Markov!$R$6:$R$17,C1511)),0)</f>
        <v/>
      </c>
      <c r="G1511" s="6">
        <f>IF(D1511&lt;IF(G1510=1,INDEX(ChangeFactor!$O$6:$O$17,C1511),INDEX(ChangeFactor!$N$6:$N$17,C1511)),1,0)</f>
        <v/>
      </c>
      <c r="H1511" s="12">
        <f>IF(G1511=1,GAMMA.INV(Data!W1511,INDEX(ChangeFactor!$R$6:$R$17,C1511),INDEX(ChangeFactor!$S$6:$S$17,C1511)),0)</f>
        <v/>
      </c>
      <c r="I1511" s="7">
        <f>NORM.S.INV(Data!X1511)</f>
        <v/>
      </c>
      <c r="J1511" s="7">
        <f>NORM.S.INV(Data!Y1511)</f>
        <v/>
      </c>
      <c r="K1511" s="7">
        <f>NORM.S.INV(Data!Z1511)</f>
        <v/>
      </c>
      <c r="L1511" s="7">
        <f>MAR1!$B$32*L1510+MAR1!$C$32*M1510+MAR1!$D$32*N1510+MAR1!$B$42*I1511+MAR1!$C$42*J1511+MAR1!$D$42*K1511</f>
        <v/>
      </c>
      <c r="M1511" s="7">
        <f>MAR1!$B$33*L1510+MAR1!$C$33*M1510+MAR1!$D$33*N1510+MAR1!$B$43*I1511+MAR1!$C$43*J1511+MAR1!$D$43*K1511</f>
        <v/>
      </c>
      <c r="N1511" s="7">
        <f>MAR1!$B$34*L1510+MAR1!$C$34*M1510+MAR1!$D$34*N1510+MAR1!$B$44*I1511+MAR1!$C$44*J1511+MAR1!$D$44*K1511</f>
        <v/>
      </c>
      <c r="O1511" s="12">
        <f>MAR1!$B$5+MAR1!$C$5*COS(2*PI()*B1511/365)+MAR1!$D$5*SIN(2*PI()*B1511/365)+IF(E1511=1,MAR1!$B$11+MAR1!$D$11*L1511,MAR1!$C$11+MAR1!$E$11*L1511)</f>
        <v/>
      </c>
      <c r="P1511" s="12">
        <f>MAR1!$B$6+MAR1!$C$6*COS(2*PI()*B1511/365)+MAR1!$D$6*SIN(2*PI()*B1511/365)+IF(E1511=1,MAR1!$B$12+MAR1!$D$12*M1511,MAR1!$C$12+MAR1!$E$12*M1511)</f>
        <v/>
      </c>
      <c r="Q1511" s="12">
        <f>MAR1!$B$7+MAR1!$C$7*COS(2*PI()*B1511/365)+MAR1!$D$7*SIN(2*PI()*B1511/365)+IF(E1511=1,MAR1!$B$13+MAR1!$D$13*N1511,MAR1!$C$13+MAR1!$E$13*N1511)</f>
        <v/>
      </c>
      <c r="R1511" s="12">
        <f>MAR1!$B$5+MAR1!$C$5*COS(2*PI()*B1511/365)+MAR1!$D$5*SIN(2*PI()*B1511/365)+INDEX(ChangeFactor!$F$6:$F$17,C1511)+IF(G1511=1,MAR1!$B$11+INDEX(ChangeFactor!$G$6:$G$17,C1511)*MAR1!$D$11*L1511,MAR1!$C$11+INDEX(ChangeFactor!$G$6:$G$17,C1511)*MAR1!$E$11*L1511)</f>
        <v/>
      </c>
    </row>
    <row r="1512">
      <c r="A1512" s="6">
        <f>Data!U1512</f>
        <v/>
      </c>
      <c r="B1512" s="6">
        <f>MOD(A1512-1,365)+1</f>
        <v/>
      </c>
      <c r="C1512" s="6">
        <f>MATCH(B1512,Markov!$C$6:$C$17,1)</f>
        <v/>
      </c>
      <c r="D1512" s="16">
        <f>Data!V1512</f>
        <v/>
      </c>
      <c r="E1512" s="6">
        <f>IF(D1512&lt;IF(E1511=1,INDEX(Markov!$I$6:$I$17,C1512),INDEX(Markov!$H$6:$H$17,C1512)),1,0)</f>
        <v/>
      </c>
      <c r="F1512" s="12">
        <f>IF(E1512=1,GAMMA.INV(Data!W1512,INDEX(Markov!$Q$6:$Q$17,C1512),INDEX(Markov!$R$6:$R$17,C1512)),0)</f>
        <v/>
      </c>
      <c r="G1512" s="6">
        <f>IF(D1512&lt;IF(G1511=1,INDEX(ChangeFactor!$O$6:$O$17,C1512),INDEX(ChangeFactor!$N$6:$N$17,C1512)),1,0)</f>
        <v/>
      </c>
      <c r="H1512" s="12">
        <f>IF(G1512=1,GAMMA.INV(Data!W1512,INDEX(ChangeFactor!$R$6:$R$17,C1512),INDEX(ChangeFactor!$S$6:$S$17,C1512)),0)</f>
        <v/>
      </c>
      <c r="I1512" s="7">
        <f>NORM.S.INV(Data!X1512)</f>
        <v/>
      </c>
      <c r="J1512" s="7">
        <f>NORM.S.INV(Data!Y1512)</f>
        <v/>
      </c>
      <c r="K1512" s="7">
        <f>NORM.S.INV(Data!Z1512)</f>
        <v/>
      </c>
      <c r="L1512" s="7">
        <f>MAR1!$B$32*L1511+MAR1!$C$32*M1511+MAR1!$D$32*N1511+MAR1!$B$42*I1512+MAR1!$C$42*J1512+MAR1!$D$42*K1512</f>
        <v/>
      </c>
      <c r="M1512" s="7">
        <f>MAR1!$B$33*L1511+MAR1!$C$33*M1511+MAR1!$D$33*N1511+MAR1!$B$43*I1512+MAR1!$C$43*J1512+MAR1!$D$43*K1512</f>
        <v/>
      </c>
      <c r="N1512" s="7">
        <f>MAR1!$B$34*L1511+MAR1!$C$34*M1511+MAR1!$D$34*N1511+MAR1!$B$44*I1512+MAR1!$C$44*J1512+MAR1!$D$44*K1512</f>
        <v/>
      </c>
      <c r="O1512" s="12">
        <f>MAR1!$B$5+MAR1!$C$5*COS(2*PI()*B1512/365)+MAR1!$D$5*SIN(2*PI()*B1512/365)+IF(E1512=1,MAR1!$B$11+MAR1!$D$11*L1512,MAR1!$C$11+MAR1!$E$11*L1512)</f>
        <v/>
      </c>
      <c r="P1512" s="12">
        <f>MAR1!$B$6+MAR1!$C$6*COS(2*PI()*B1512/365)+MAR1!$D$6*SIN(2*PI()*B1512/365)+IF(E1512=1,MAR1!$B$12+MAR1!$D$12*M1512,MAR1!$C$12+MAR1!$E$12*M1512)</f>
        <v/>
      </c>
      <c r="Q1512" s="12">
        <f>MAR1!$B$7+MAR1!$C$7*COS(2*PI()*B1512/365)+MAR1!$D$7*SIN(2*PI()*B1512/365)+IF(E1512=1,MAR1!$B$13+MAR1!$D$13*N1512,MAR1!$C$13+MAR1!$E$13*N1512)</f>
        <v/>
      </c>
      <c r="R1512" s="12">
        <f>MAR1!$B$5+MAR1!$C$5*COS(2*PI()*B1512/365)+MAR1!$D$5*SIN(2*PI()*B1512/365)+INDEX(ChangeFactor!$F$6:$F$17,C1512)+IF(G1512=1,MAR1!$B$11+INDEX(ChangeFactor!$G$6:$G$17,C1512)*MAR1!$D$11*L1512,MAR1!$C$11+INDEX(ChangeFactor!$G$6:$G$17,C1512)*MAR1!$E$11*L1512)</f>
        <v/>
      </c>
    </row>
    <row r="1513">
      <c r="A1513" s="6">
        <f>Data!U1513</f>
        <v/>
      </c>
      <c r="B1513" s="6">
        <f>MOD(A1513-1,365)+1</f>
        <v/>
      </c>
      <c r="C1513" s="6">
        <f>MATCH(B1513,Markov!$C$6:$C$17,1)</f>
        <v/>
      </c>
      <c r="D1513" s="16">
        <f>Data!V1513</f>
        <v/>
      </c>
      <c r="E1513" s="6">
        <f>IF(D1513&lt;IF(E1512=1,INDEX(Markov!$I$6:$I$17,C1513),INDEX(Markov!$H$6:$H$17,C1513)),1,0)</f>
        <v/>
      </c>
      <c r="F1513" s="12">
        <f>IF(E1513=1,GAMMA.INV(Data!W1513,INDEX(Markov!$Q$6:$Q$17,C1513),INDEX(Markov!$R$6:$R$17,C1513)),0)</f>
        <v/>
      </c>
      <c r="G1513" s="6">
        <f>IF(D1513&lt;IF(G1512=1,INDEX(ChangeFactor!$O$6:$O$17,C1513),INDEX(ChangeFactor!$N$6:$N$17,C1513)),1,0)</f>
        <v/>
      </c>
      <c r="H1513" s="12">
        <f>IF(G1513=1,GAMMA.INV(Data!W1513,INDEX(ChangeFactor!$R$6:$R$17,C1513),INDEX(ChangeFactor!$S$6:$S$17,C1513)),0)</f>
        <v/>
      </c>
      <c r="I1513" s="7">
        <f>NORM.S.INV(Data!X1513)</f>
        <v/>
      </c>
      <c r="J1513" s="7">
        <f>NORM.S.INV(Data!Y1513)</f>
        <v/>
      </c>
      <c r="K1513" s="7">
        <f>NORM.S.INV(Data!Z1513)</f>
        <v/>
      </c>
      <c r="L1513" s="7">
        <f>MAR1!$B$32*L1512+MAR1!$C$32*M1512+MAR1!$D$32*N1512+MAR1!$B$42*I1513+MAR1!$C$42*J1513+MAR1!$D$42*K1513</f>
        <v/>
      </c>
      <c r="M1513" s="7">
        <f>MAR1!$B$33*L1512+MAR1!$C$33*M1512+MAR1!$D$33*N1512+MAR1!$B$43*I1513+MAR1!$C$43*J1513+MAR1!$D$43*K1513</f>
        <v/>
      </c>
      <c r="N1513" s="7">
        <f>MAR1!$B$34*L1512+MAR1!$C$34*M1512+MAR1!$D$34*N1512+MAR1!$B$44*I1513+MAR1!$C$44*J1513+MAR1!$D$44*K1513</f>
        <v/>
      </c>
      <c r="O1513" s="12">
        <f>MAR1!$B$5+MAR1!$C$5*COS(2*PI()*B1513/365)+MAR1!$D$5*SIN(2*PI()*B1513/365)+IF(E1513=1,MAR1!$B$11+MAR1!$D$11*L1513,MAR1!$C$11+MAR1!$E$11*L1513)</f>
        <v/>
      </c>
      <c r="P1513" s="12">
        <f>MAR1!$B$6+MAR1!$C$6*COS(2*PI()*B1513/365)+MAR1!$D$6*SIN(2*PI()*B1513/365)+IF(E1513=1,MAR1!$B$12+MAR1!$D$12*M1513,MAR1!$C$12+MAR1!$E$12*M1513)</f>
        <v/>
      </c>
      <c r="Q1513" s="12">
        <f>MAR1!$B$7+MAR1!$C$7*COS(2*PI()*B1513/365)+MAR1!$D$7*SIN(2*PI()*B1513/365)+IF(E1513=1,MAR1!$B$13+MAR1!$D$13*N1513,MAR1!$C$13+MAR1!$E$13*N1513)</f>
        <v/>
      </c>
      <c r="R1513" s="12">
        <f>MAR1!$B$5+MAR1!$C$5*COS(2*PI()*B1513/365)+MAR1!$D$5*SIN(2*PI()*B1513/365)+INDEX(ChangeFactor!$F$6:$F$17,C1513)+IF(G1513=1,MAR1!$B$11+INDEX(ChangeFactor!$G$6:$G$17,C1513)*MAR1!$D$11*L1513,MAR1!$C$11+INDEX(ChangeFactor!$G$6:$G$17,C1513)*MAR1!$E$11*L1513)</f>
        <v/>
      </c>
    </row>
    <row r="1514">
      <c r="A1514" s="6">
        <f>Data!U1514</f>
        <v/>
      </c>
      <c r="B1514" s="6">
        <f>MOD(A1514-1,365)+1</f>
        <v/>
      </c>
      <c r="C1514" s="6">
        <f>MATCH(B1514,Markov!$C$6:$C$17,1)</f>
        <v/>
      </c>
      <c r="D1514" s="16">
        <f>Data!V1514</f>
        <v/>
      </c>
      <c r="E1514" s="6">
        <f>IF(D1514&lt;IF(E1513=1,INDEX(Markov!$I$6:$I$17,C1514),INDEX(Markov!$H$6:$H$17,C1514)),1,0)</f>
        <v/>
      </c>
      <c r="F1514" s="12">
        <f>IF(E1514=1,GAMMA.INV(Data!W1514,INDEX(Markov!$Q$6:$Q$17,C1514),INDEX(Markov!$R$6:$R$17,C1514)),0)</f>
        <v/>
      </c>
      <c r="G1514" s="6">
        <f>IF(D1514&lt;IF(G1513=1,INDEX(ChangeFactor!$O$6:$O$17,C1514),INDEX(ChangeFactor!$N$6:$N$17,C1514)),1,0)</f>
        <v/>
      </c>
      <c r="H1514" s="12">
        <f>IF(G1514=1,GAMMA.INV(Data!W1514,INDEX(ChangeFactor!$R$6:$R$17,C1514),INDEX(ChangeFactor!$S$6:$S$17,C1514)),0)</f>
        <v/>
      </c>
      <c r="I1514" s="7">
        <f>NORM.S.INV(Data!X1514)</f>
        <v/>
      </c>
      <c r="J1514" s="7">
        <f>NORM.S.INV(Data!Y1514)</f>
        <v/>
      </c>
      <c r="K1514" s="7">
        <f>NORM.S.INV(Data!Z1514)</f>
        <v/>
      </c>
      <c r="L1514" s="7">
        <f>MAR1!$B$32*L1513+MAR1!$C$32*M1513+MAR1!$D$32*N1513+MAR1!$B$42*I1514+MAR1!$C$42*J1514+MAR1!$D$42*K1514</f>
        <v/>
      </c>
      <c r="M1514" s="7">
        <f>MAR1!$B$33*L1513+MAR1!$C$33*M1513+MAR1!$D$33*N1513+MAR1!$B$43*I1514+MAR1!$C$43*J1514+MAR1!$D$43*K1514</f>
        <v/>
      </c>
      <c r="N1514" s="7">
        <f>MAR1!$B$34*L1513+MAR1!$C$34*M1513+MAR1!$D$34*N1513+MAR1!$B$44*I1514+MAR1!$C$44*J1514+MAR1!$D$44*K1514</f>
        <v/>
      </c>
      <c r="O1514" s="12">
        <f>MAR1!$B$5+MAR1!$C$5*COS(2*PI()*B1514/365)+MAR1!$D$5*SIN(2*PI()*B1514/365)+IF(E1514=1,MAR1!$B$11+MAR1!$D$11*L1514,MAR1!$C$11+MAR1!$E$11*L1514)</f>
        <v/>
      </c>
      <c r="P1514" s="12">
        <f>MAR1!$B$6+MAR1!$C$6*COS(2*PI()*B1514/365)+MAR1!$D$6*SIN(2*PI()*B1514/365)+IF(E1514=1,MAR1!$B$12+MAR1!$D$12*M1514,MAR1!$C$12+MAR1!$E$12*M1514)</f>
        <v/>
      </c>
      <c r="Q1514" s="12">
        <f>MAR1!$B$7+MAR1!$C$7*COS(2*PI()*B1514/365)+MAR1!$D$7*SIN(2*PI()*B1514/365)+IF(E1514=1,MAR1!$B$13+MAR1!$D$13*N1514,MAR1!$C$13+MAR1!$E$13*N1514)</f>
        <v/>
      </c>
      <c r="R1514" s="12">
        <f>MAR1!$B$5+MAR1!$C$5*COS(2*PI()*B1514/365)+MAR1!$D$5*SIN(2*PI()*B1514/365)+INDEX(ChangeFactor!$F$6:$F$17,C1514)+IF(G1514=1,MAR1!$B$11+INDEX(ChangeFactor!$G$6:$G$17,C1514)*MAR1!$D$11*L1514,MAR1!$C$11+INDEX(ChangeFactor!$G$6:$G$17,C1514)*MAR1!$E$11*L1514)</f>
        <v/>
      </c>
    </row>
    <row r="1515">
      <c r="A1515" s="6">
        <f>Data!U1515</f>
        <v/>
      </c>
      <c r="B1515" s="6">
        <f>MOD(A1515-1,365)+1</f>
        <v/>
      </c>
      <c r="C1515" s="6">
        <f>MATCH(B1515,Markov!$C$6:$C$17,1)</f>
        <v/>
      </c>
      <c r="D1515" s="16">
        <f>Data!V1515</f>
        <v/>
      </c>
      <c r="E1515" s="6">
        <f>IF(D1515&lt;IF(E1514=1,INDEX(Markov!$I$6:$I$17,C1515),INDEX(Markov!$H$6:$H$17,C1515)),1,0)</f>
        <v/>
      </c>
      <c r="F1515" s="12">
        <f>IF(E1515=1,GAMMA.INV(Data!W1515,INDEX(Markov!$Q$6:$Q$17,C1515),INDEX(Markov!$R$6:$R$17,C1515)),0)</f>
        <v/>
      </c>
      <c r="G1515" s="6">
        <f>IF(D1515&lt;IF(G1514=1,INDEX(ChangeFactor!$O$6:$O$17,C1515),INDEX(ChangeFactor!$N$6:$N$17,C1515)),1,0)</f>
        <v/>
      </c>
      <c r="H1515" s="12">
        <f>IF(G1515=1,GAMMA.INV(Data!W1515,INDEX(ChangeFactor!$R$6:$R$17,C1515),INDEX(ChangeFactor!$S$6:$S$17,C1515)),0)</f>
        <v/>
      </c>
      <c r="I1515" s="7">
        <f>NORM.S.INV(Data!X1515)</f>
        <v/>
      </c>
      <c r="J1515" s="7">
        <f>NORM.S.INV(Data!Y1515)</f>
        <v/>
      </c>
      <c r="K1515" s="7">
        <f>NORM.S.INV(Data!Z1515)</f>
        <v/>
      </c>
      <c r="L1515" s="7">
        <f>MAR1!$B$32*L1514+MAR1!$C$32*M1514+MAR1!$D$32*N1514+MAR1!$B$42*I1515+MAR1!$C$42*J1515+MAR1!$D$42*K1515</f>
        <v/>
      </c>
      <c r="M1515" s="7">
        <f>MAR1!$B$33*L1514+MAR1!$C$33*M1514+MAR1!$D$33*N1514+MAR1!$B$43*I1515+MAR1!$C$43*J1515+MAR1!$D$43*K1515</f>
        <v/>
      </c>
      <c r="N1515" s="7">
        <f>MAR1!$B$34*L1514+MAR1!$C$34*M1514+MAR1!$D$34*N1514+MAR1!$B$44*I1515+MAR1!$C$44*J1515+MAR1!$D$44*K1515</f>
        <v/>
      </c>
      <c r="O1515" s="12">
        <f>MAR1!$B$5+MAR1!$C$5*COS(2*PI()*B1515/365)+MAR1!$D$5*SIN(2*PI()*B1515/365)+IF(E1515=1,MAR1!$B$11+MAR1!$D$11*L1515,MAR1!$C$11+MAR1!$E$11*L1515)</f>
        <v/>
      </c>
      <c r="P1515" s="12">
        <f>MAR1!$B$6+MAR1!$C$6*COS(2*PI()*B1515/365)+MAR1!$D$6*SIN(2*PI()*B1515/365)+IF(E1515=1,MAR1!$B$12+MAR1!$D$12*M1515,MAR1!$C$12+MAR1!$E$12*M1515)</f>
        <v/>
      </c>
      <c r="Q1515" s="12">
        <f>MAR1!$B$7+MAR1!$C$7*COS(2*PI()*B1515/365)+MAR1!$D$7*SIN(2*PI()*B1515/365)+IF(E1515=1,MAR1!$B$13+MAR1!$D$13*N1515,MAR1!$C$13+MAR1!$E$13*N1515)</f>
        <v/>
      </c>
      <c r="R1515" s="12">
        <f>MAR1!$B$5+MAR1!$C$5*COS(2*PI()*B1515/365)+MAR1!$D$5*SIN(2*PI()*B1515/365)+INDEX(ChangeFactor!$F$6:$F$17,C1515)+IF(G1515=1,MAR1!$B$11+INDEX(ChangeFactor!$G$6:$G$17,C1515)*MAR1!$D$11*L1515,MAR1!$C$11+INDEX(ChangeFactor!$G$6:$G$17,C1515)*MAR1!$E$11*L1515)</f>
        <v/>
      </c>
    </row>
    <row r="1516">
      <c r="A1516" s="6">
        <f>Data!U1516</f>
        <v/>
      </c>
      <c r="B1516" s="6">
        <f>MOD(A1516-1,365)+1</f>
        <v/>
      </c>
      <c r="C1516" s="6">
        <f>MATCH(B1516,Markov!$C$6:$C$17,1)</f>
        <v/>
      </c>
      <c r="D1516" s="16">
        <f>Data!V1516</f>
        <v/>
      </c>
      <c r="E1516" s="6">
        <f>IF(D1516&lt;IF(E1515=1,INDEX(Markov!$I$6:$I$17,C1516),INDEX(Markov!$H$6:$H$17,C1516)),1,0)</f>
        <v/>
      </c>
      <c r="F1516" s="12">
        <f>IF(E1516=1,GAMMA.INV(Data!W1516,INDEX(Markov!$Q$6:$Q$17,C1516),INDEX(Markov!$R$6:$R$17,C1516)),0)</f>
        <v/>
      </c>
      <c r="G1516" s="6">
        <f>IF(D1516&lt;IF(G1515=1,INDEX(ChangeFactor!$O$6:$O$17,C1516),INDEX(ChangeFactor!$N$6:$N$17,C1516)),1,0)</f>
        <v/>
      </c>
      <c r="H1516" s="12">
        <f>IF(G1516=1,GAMMA.INV(Data!W1516,INDEX(ChangeFactor!$R$6:$R$17,C1516),INDEX(ChangeFactor!$S$6:$S$17,C1516)),0)</f>
        <v/>
      </c>
      <c r="I1516" s="7">
        <f>NORM.S.INV(Data!X1516)</f>
        <v/>
      </c>
      <c r="J1516" s="7">
        <f>NORM.S.INV(Data!Y1516)</f>
        <v/>
      </c>
      <c r="K1516" s="7">
        <f>NORM.S.INV(Data!Z1516)</f>
        <v/>
      </c>
      <c r="L1516" s="7">
        <f>MAR1!$B$32*L1515+MAR1!$C$32*M1515+MAR1!$D$32*N1515+MAR1!$B$42*I1516+MAR1!$C$42*J1516+MAR1!$D$42*K1516</f>
        <v/>
      </c>
      <c r="M1516" s="7">
        <f>MAR1!$B$33*L1515+MAR1!$C$33*M1515+MAR1!$D$33*N1515+MAR1!$B$43*I1516+MAR1!$C$43*J1516+MAR1!$D$43*K1516</f>
        <v/>
      </c>
      <c r="N1516" s="7">
        <f>MAR1!$B$34*L1515+MAR1!$C$34*M1515+MAR1!$D$34*N1515+MAR1!$B$44*I1516+MAR1!$C$44*J1516+MAR1!$D$44*K1516</f>
        <v/>
      </c>
      <c r="O1516" s="12">
        <f>MAR1!$B$5+MAR1!$C$5*COS(2*PI()*B1516/365)+MAR1!$D$5*SIN(2*PI()*B1516/365)+IF(E1516=1,MAR1!$B$11+MAR1!$D$11*L1516,MAR1!$C$11+MAR1!$E$11*L1516)</f>
        <v/>
      </c>
      <c r="P1516" s="12">
        <f>MAR1!$B$6+MAR1!$C$6*COS(2*PI()*B1516/365)+MAR1!$D$6*SIN(2*PI()*B1516/365)+IF(E1516=1,MAR1!$B$12+MAR1!$D$12*M1516,MAR1!$C$12+MAR1!$E$12*M1516)</f>
        <v/>
      </c>
      <c r="Q1516" s="12">
        <f>MAR1!$B$7+MAR1!$C$7*COS(2*PI()*B1516/365)+MAR1!$D$7*SIN(2*PI()*B1516/365)+IF(E1516=1,MAR1!$B$13+MAR1!$D$13*N1516,MAR1!$C$13+MAR1!$E$13*N1516)</f>
        <v/>
      </c>
      <c r="R1516" s="12">
        <f>MAR1!$B$5+MAR1!$C$5*COS(2*PI()*B1516/365)+MAR1!$D$5*SIN(2*PI()*B1516/365)+INDEX(ChangeFactor!$F$6:$F$17,C1516)+IF(G1516=1,MAR1!$B$11+INDEX(ChangeFactor!$G$6:$G$17,C1516)*MAR1!$D$11*L1516,MAR1!$C$11+INDEX(ChangeFactor!$G$6:$G$17,C1516)*MAR1!$E$11*L1516)</f>
        <v/>
      </c>
    </row>
    <row r="1517">
      <c r="A1517" s="6">
        <f>Data!U1517</f>
        <v/>
      </c>
      <c r="B1517" s="6">
        <f>MOD(A1517-1,365)+1</f>
        <v/>
      </c>
      <c r="C1517" s="6">
        <f>MATCH(B1517,Markov!$C$6:$C$17,1)</f>
        <v/>
      </c>
      <c r="D1517" s="16">
        <f>Data!V1517</f>
        <v/>
      </c>
      <c r="E1517" s="6">
        <f>IF(D1517&lt;IF(E1516=1,INDEX(Markov!$I$6:$I$17,C1517),INDEX(Markov!$H$6:$H$17,C1517)),1,0)</f>
        <v/>
      </c>
      <c r="F1517" s="12">
        <f>IF(E1517=1,GAMMA.INV(Data!W1517,INDEX(Markov!$Q$6:$Q$17,C1517),INDEX(Markov!$R$6:$R$17,C1517)),0)</f>
        <v/>
      </c>
      <c r="G1517" s="6">
        <f>IF(D1517&lt;IF(G1516=1,INDEX(ChangeFactor!$O$6:$O$17,C1517),INDEX(ChangeFactor!$N$6:$N$17,C1517)),1,0)</f>
        <v/>
      </c>
      <c r="H1517" s="12">
        <f>IF(G1517=1,GAMMA.INV(Data!W1517,INDEX(ChangeFactor!$R$6:$R$17,C1517),INDEX(ChangeFactor!$S$6:$S$17,C1517)),0)</f>
        <v/>
      </c>
      <c r="I1517" s="7">
        <f>NORM.S.INV(Data!X1517)</f>
        <v/>
      </c>
      <c r="J1517" s="7">
        <f>NORM.S.INV(Data!Y1517)</f>
        <v/>
      </c>
      <c r="K1517" s="7">
        <f>NORM.S.INV(Data!Z1517)</f>
        <v/>
      </c>
      <c r="L1517" s="7">
        <f>MAR1!$B$32*L1516+MAR1!$C$32*M1516+MAR1!$D$32*N1516+MAR1!$B$42*I1517+MAR1!$C$42*J1517+MAR1!$D$42*K1517</f>
        <v/>
      </c>
      <c r="M1517" s="7">
        <f>MAR1!$B$33*L1516+MAR1!$C$33*M1516+MAR1!$D$33*N1516+MAR1!$B$43*I1517+MAR1!$C$43*J1517+MAR1!$D$43*K1517</f>
        <v/>
      </c>
      <c r="N1517" s="7">
        <f>MAR1!$B$34*L1516+MAR1!$C$34*M1516+MAR1!$D$34*N1516+MAR1!$B$44*I1517+MAR1!$C$44*J1517+MAR1!$D$44*K1517</f>
        <v/>
      </c>
      <c r="O1517" s="12">
        <f>MAR1!$B$5+MAR1!$C$5*COS(2*PI()*B1517/365)+MAR1!$D$5*SIN(2*PI()*B1517/365)+IF(E1517=1,MAR1!$B$11+MAR1!$D$11*L1517,MAR1!$C$11+MAR1!$E$11*L1517)</f>
        <v/>
      </c>
      <c r="P1517" s="12">
        <f>MAR1!$B$6+MAR1!$C$6*COS(2*PI()*B1517/365)+MAR1!$D$6*SIN(2*PI()*B1517/365)+IF(E1517=1,MAR1!$B$12+MAR1!$D$12*M1517,MAR1!$C$12+MAR1!$E$12*M1517)</f>
        <v/>
      </c>
      <c r="Q1517" s="12">
        <f>MAR1!$B$7+MAR1!$C$7*COS(2*PI()*B1517/365)+MAR1!$D$7*SIN(2*PI()*B1517/365)+IF(E1517=1,MAR1!$B$13+MAR1!$D$13*N1517,MAR1!$C$13+MAR1!$E$13*N1517)</f>
        <v/>
      </c>
      <c r="R1517" s="12">
        <f>MAR1!$B$5+MAR1!$C$5*COS(2*PI()*B1517/365)+MAR1!$D$5*SIN(2*PI()*B1517/365)+INDEX(ChangeFactor!$F$6:$F$17,C1517)+IF(G1517=1,MAR1!$B$11+INDEX(ChangeFactor!$G$6:$G$17,C1517)*MAR1!$D$11*L1517,MAR1!$C$11+INDEX(ChangeFactor!$G$6:$G$17,C1517)*MAR1!$E$11*L1517)</f>
        <v/>
      </c>
    </row>
    <row r="1518">
      <c r="A1518" s="6">
        <f>Data!U1518</f>
        <v/>
      </c>
      <c r="B1518" s="6">
        <f>MOD(A1518-1,365)+1</f>
        <v/>
      </c>
      <c r="C1518" s="6">
        <f>MATCH(B1518,Markov!$C$6:$C$17,1)</f>
        <v/>
      </c>
      <c r="D1518" s="16">
        <f>Data!V1518</f>
        <v/>
      </c>
      <c r="E1518" s="6">
        <f>IF(D1518&lt;IF(E1517=1,INDEX(Markov!$I$6:$I$17,C1518),INDEX(Markov!$H$6:$H$17,C1518)),1,0)</f>
        <v/>
      </c>
      <c r="F1518" s="12">
        <f>IF(E1518=1,GAMMA.INV(Data!W1518,INDEX(Markov!$Q$6:$Q$17,C1518),INDEX(Markov!$R$6:$R$17,C1518)),0)</f>
        <v/>
      </c>
      <c r="G1518" s="6">
        <f>IF(D1518&lt;IF(G1517=1,INDEX(ChangeFactor!$O$6:$O$17,C1518),INDEX(ChangeFactor!$N$6:$N$17,C1518)),1,0)</f>
        <v/>
      </c>
      <c r="H1518" s="12">
        <f>IF(G1518=1,GAMMA.INV(Data!W1518,INDEX(ChangeFactor!$R$6:$R$17,C1518),INDEX(ChangeFactor!$S$6:$S$17,C1518)),0)</f>
        <v/>
      </c>
      <c r="I1518" s="7">
        <f>NORM.S.INV(Data!X1518)</f>
        <v/>
      </c>
      <c r="J1518" s="7">
        <f>NORM.S.INV(Data!Y1518)</f>
        <v/>
      </c>
      <c r="K1518" s="7">
        <f>NORM.S.INV(Data!Z1518)</f>
        <v/>
      </c>
      <c r="L1518" s="7">
        <f>MAR1!$B$32*L1517+MAR1!$C$32*M1517+MAR1!$D$32*N1517+MAR1!$B$42*I1518+MAR1!$C$42*J1518+MAR1!$D$42*K1518</f>
        <v/>
      </c>
      <c r="M1518" s="7">
        <f>MAR1!$B$33*L1517+MAR1!$C$33*M1517+MAR1!$D$33*N1517+MAR1!$B$43*I1518+MAR1!$C$43*J1518+MAR1!$D$43*K1518</f>
        <v/>
      </c>
      <c r="N1518" s="7">
        <f>MAR1!$B$34*L1517+MAR1!$C$34*M1517+MAR1!$D$34*N1517+MAR1!$B$44*I1518+MAR1!$C$44*J1518+MAR1!$D$44*K1518</f>
        <v/>
      </c>
      <c r="O1518" s="12">
        <f>MAR1!$B$5+MAR1!$C$5*COS(2*PI()*B1518/365)+MAR1!$D$5*SIN(2*PI()*B1518/365)+IF(E1518=1,MAR1!$B$11+MAR1!$D$11*L1518,MAR1!$C$11+MAR1!$E$11*L1518)</f>
        <v/>
      </c>
      <c r="P1518" s="12">
        <f>MAR1!$B$6+MAR1!$C$6*COS(2*PI()*B1518/365)+MAR1!$D$6*SIN(2*PI()*B1518/365)+IF(E1518=1,MAR1!$B$12+MAR1!$D$12*M1518,MAR1!$C$12+MAR1!$E$12*M1518)</f>
        <v/>
      </c>
      <c r="Q1518" s="12">
        <f>MAR1!$B$7+MAR1!$C$7*COS(2*PI()*B1518/365)+MAR1!$D$7*SIN(2*PI()*B1518/365)+IF(E1518=1,MAR1!$B$13+MAR1!$D$13*N1518,MAR1!$C$13+MAR1!$E$13*N1518)</f>
        <v/>
      </c>
      <c r="R1518" s="12">
        <f>MAR1!$B$5+MAR1!$C$5*COS(2*PI()*B1518/365)+MAR1!$D$5*SIN(2*PI()*B1518/365)+INDEX(ChangeFactor!$F$6:$F$17,C1518)+IF(G1518=1,MAR1!$B$11+INDEX(ChangeFactor!$G$6:$G$17,C1518)*MAR1!$D$11*L1518,MAR1!$C$11+INDEX(ChangeFactor!$G$6:$G$17,C1518)*MAR1!$E$11*L1518)</f>
        <v/>
      </c>
    </row>
    <row r="1519">
      <c r="A1519" s="6">
        <f>Data!U1519</f>
        <v/>
      </c>
      <c r="B1519" s="6">
        <f>MOD(A1519-1,365)+1</f>
        <v/>
      </c>
      <c r="C1519" s="6">
        <f>MATCH(B1519,Markov!$C$6:$C$17,1)</f>
        <v/>
      </c>
      <c r="D1519" s="16">
        <f>Data!V1519</f>
        <v/>
      </c>
      <c r="E1519" s="6">
        <f>IF(D1519&lt;IF(E1518=1,INDEX(Markov!$I$6:$I$17,C1519),INDEX(Markov!$H$6:$H$17,C1519)),1,0)</f>
        <v/>
      </c>
      <c r="F1519" s="12">
        <f>IF(E1519=1,GAMMA.INV(Data!W1519,INDEX(Markov!$Q$6:$Q$17,C1519),INDEX(Markov!$R$6:$R$17,C1519)),0)</f>
        <v/>
      </c>
      <c r="G1519" s="6">
        <f>IF(D1519&lt;IF(G1518=1,INDEX(ChangeFactor!$O$6:$O$17,C1519),INDEX(ChangeFactor!$N$6:$N$17,C1519)),1,0)</f>
        <v/>
      </c>
      <c r="H1519" s="12">
        <f>IF(G1519=1,GAMMA.INV(Data!W1519,INDEX(ChangeFactor!$R$6:$R$17,C1519),INDEX(ChangeFactor!$S$6:$S$17,C1519)),0)</f>
        <v/>
      </c>
      <c r="I1519" s="7">
        <f>NORM.S.INV(Data!X1519)</f>
        <v/>
      </c>
      <c r="J1519" s="7">
        <f>NORM.S.INV(Data!Y1519)</f>
        <v/>
      </c>
      <c r="K1519" s="7">
        <f>NORM.S.INV(Data!Z1519)</f>
        <v/>
      </c>
      <c r="L1519" s="7">
        <f>MAR1!$B$32*L1518+MAR1!$C$32*M1518+MAR1!$D$32*N1518+MAR1!$B$42*I1519+MAR1!$C$42*J1519+MAR1!$D$42*K1519</f>
        <v/>
      </c>
      <c r="M1519" s="7">
        <f>MAR1!$B$33*L1518+MAR1!$C$33*M1518+MAR1!$D$33*N1518+MAR1!$B$43*I1519+MAR1!$C$43*J1519+MAR1!$D$43*K1519</f>
        <v/>
      </c>
      <c r="N1519" s="7">
        <f>MAR1!$B$34*L1518+MAR1!$C$34*M1518+MAR1!$D$34*N1518+MAR1!$B$44*I1519+MAR1!$C$44*J1519+MAR1!$D$44*K1519</f>
        <v/>
      </c>
      <c r="O1519" s="12">
        <f>MAR1!$B$5+MAR1!$C$5*COS(2*PI()*B1519/365)+MAR1!$D$5*SIN(2*PI()*B1519/365)+IF(E1519=1,MAR1!$B$11+MAR1!$D$11*L1519,MAR1!$C$11+MAR1!$E$11*L1519)</f>
        <v/>
      </c>
      <c r="P1519" s="12">
        <f>MAR1!$B$6+MAR1!$C$6*COS(2*PI()*B1519/365)+MAR1!$D$6*SIN(2*PI()*B1519/365)+IF(E1519=1,MAR1!$B$12+MAR1!$D$12*M1519,MAR1!$C$12+MAR1!$E$12*M1519)</f>
        <v/>
      </c>
      <c r="Q1519" s="12">
        <f>MAR1!$B$7+MAR1!$C$7*COS(2*PI()*B1519/365)+MAR1!$D$7*SIN(2*PI()*B1519/365)+IF(E1519=1,MAR1!$B$13+MAR1!$D$13*N1519,MAR1!$C$13+MAR1!$E$13*N1519)</f>
        <v/>
      </c>
      <c r="R1519" s="12">
        <f>MAR1!$B$5+MAR1!$C$5*COS(2*PI()*B1519/365)+MAR1!$D$5*SIN(2*PI()*B1519/365)+INDEX(ChangeFactor!$F$6:$F$17,C1519)+IF(G1519=1,MAR1!$B$11+INDEX(ChangeFactor!$G$6:$G$17,C1519)*MAR1!$D$11*L1519,MAR1!$C$11+INDEX(ChangeFactor!$G$6:$G$17,C1519)*MAR1!$E$11*L1519)</f>
        <v/>
      </c>
    </row>
    <row r="1520">
      <c r="A1520" s="6">
        <f>Data!U1520</f>
        <v/>
      </c>
      <c r="B1520" s="6">
        <f>MOD(A1520-1,365)+1</f>
        <v/>
      </c>
      <c r="C1520" s="6">
        <f>MATCH(B1520,Markov!$C$6:$C$17,1)</f>
        <v/>
      </c>
      <c r="D1520" s="16">
        <f>Data!V1520</f>
        <v/>
      </c>
      <c r="E1520" s="6">
        <f>IF(D1520&lt;IF(E1519=1,INDEX(Markov!$I$6:$I$17,C1520),INDEX(Markov!$H$6:$H$17,C1520)),1,0)</f>
        <v/>
      </c>
      <c r="F1520" s="12">
        <f>IF(E1520=1,GAMMA.INV(Data!W1520,INDEX(Markov!$Q$6:$Q$17,C1520),INDEX(Markov!$R$6:$R$17,C1520)),0)</f>
        <v/>
      </c>
      <c r="G1520" s="6">
        <f>IF(D1520&lt;IF(G1519=1,INDEX(ChangeFactor!$O$6:$O$17,C1520),INDEX(ChangeFactor!$N$6:$N$17,C1520)),1,0)</f>
        <v/>
      </c>
      <c r="H1520" s="12">
        <f>IF(G1520=1,GAMMA.INV(Data!W1520,INDEX(ChangeFactor!$R$6:$R$17,C1520),INDEX(ChangeFactor!$S$6:$S$17,C1520)),0)</f>
        <v/>
      </c>
      <c r="I1520" s="7">
        <f>NORM.S.INV(Data!X1520)</f>
        <v/>
      </c>
      <c r="J1520" s="7">
        <f>NORM.S.INV(Data!Y1520)</f>
        <v/>
      </c>
      <c r="K1520" s="7">
        <f>NORM.S.INV(Data!Z1520)</f>
        <v/>
      </c>
      <c r="L1520" s="7">
        <f>MAR1!$B$32*L1519+MAR1!$C$32*M1519+MAR1!$D$32*N1519+MAR1!$B$42*I1520+MAR1!$C$42*J1520+MAR1!$D$42*K1520</f>
        <v/>
      </c>
      <c r="M1520" s="7">
        <f>MAR1!$B$33*L1519+MAR1!$C$33*M1519+MAR1!$D$33*N1519+MAR1!$B$43*I1520+MAR1!$C$43*J1520+MAR1!$D$43*K1520</f>
        <v/>
      </c>
      <c r="N1520" s="7">
        <f>MAR1!$B$34*L1519+MAR1!$C$34*M1519+MAR1!$D$34*N1519+MAR1!$B$44*I1520+MAR1!$C$44*J1520+MAR1!$D$44*K1520</f>
        <v/>
      </c>
      <c r="O1520" s="12">
        <f>MAR1!$B$5+MAR1!$C$5*COS(2*PI()*B1520/365)+MAR1!$D$5*SIN(2*PI()*B1520/365)+IF(E1520=1,MAR1!$B$11+MAR1!$D$11*L1520,MAR1!$C$11+MAR1!$E$11*L1520)</f>
        <v/>
      </c>
      <c r="P1520" s="12">
        <f>MAR1!$B$6+MAR1!$C$6*COS(2*PI()*B1520/365)+MAR1!$D$6*SIN(2*PI()*B1520/365)+IF(E1520=1,MAR1!$B$12+MAR1!$D$12*M1520,MAR1!$C$12+MAR1!$E$12*M1520)</f>
        <v/>
      </c>
      <c r="Q1520" s="12">
        <f>MAR1!$B$7+MAR1!$C$7*COS(2*PI()*B1520/365)+MAR1!$D$7*SIN(2*PI()*B1520/365)+IF(E1520=1,MAR1!$B$13+MAR1!$D$13*N1520,MAR1!$C$13+MAR1!$E$13*N1520)</f>
        <v/>
      </c>
      <c r="R1520" s="12">
        <f>MAR1!$B$5+MAR1!$C$5*COS(2*PI()*B1520/365)+MAR1!$D$5*SIN(2*PI()*B1520/365)+INDEX(ChangeFactor!$F$6:$F$17,C1520)+IF(G1520=1,MAR1!$B$11+INDEX(ChangeFactor!$G$6:$G$17,C1520)*MAR1!$D$11*L1520,MAR1!$C$11+INDEX(ChangeFactor!$G$6:$G$17,C1520)*MAR1!$E$11*L1520)</f>
        <v/>
      </c>
    </row>
    <row r="1521">
      <c r="A1521" s="6">
        <f>Data!U1521</f>
        <v/>
      </c>
      <c r="B1521" s="6">
        <f>MOD(A1521-1,365)+1</f>
        <v/>
      </c>
      <c r="C1521" s="6">
        <f>MATCH(B1521,Markov!$C$6:$C$17,1)</f>
        <v/>
      </c>
      <c r="D1521" s="16">
        <f>Data!V1521</f>
        <v/>
      </c>
      <c r="E1521" s="6">
        <f>IF(D1521&lt;IF(E1520=1,INDEX(Markov!$I$6:$I$17,C1521),INDEX(Markov!$H$6:$H$17,C1521)),1,0)</f>
        <v/>
      </c>
      <c r="F1521" s="12">
        <f>IF(E1521=1,GAMMA.INV(Data!W1521,INDEX(Markov!$Q$6:$Q$17,C1521),INDEX(Markov!$R$6:$R$17,C1521)),0)</f>
        <v/>
      </c>
      <c r="G1521" s="6">
        <f>IF(D1521&lt;IF(G1520=1,INDEX(ChangeFactor!$O$6:$O$17,C1521),INDEX(ChangeFactor!$N$6:$N$17,C1521)),1,0)</f>
        <v/>
      </c>
      <c r="H1521" s="12">
        <f>IF(G1521=1,GAMMA.INV(Data!W1521,INDEX(ChangeFactor!$R$6:$R$17,C1521),INDEX(ChangeFactor!$S$6:$S$17,C1521)),0)</f>
        <v/>
      </c>
      <c r="I1521" s="7">
        <f>NORM.S.INV(Data!X1521)</f>
        <v/>
      </c>
      <c r="J1521" s="7">
        <f>NORM.S.INV(Data!Y1521)</f>
        <v/>
      </c>
      <c r="K1521" s="7">
        <f>NORM.S.INV(Data!Z1521)</f>
        <v/>
      </c>
      <c r="L1521" s="7">
        <f>MAR1!$B$32*L1520+MAR1!$C$32*M1520+MAR1!$D$32*N1520+MAR1!$B$42*I1521+MAR1!$C$42*J1521+MAR1!$D$42*K1521</f>
        <v/>
      </c>
      <c r="M1521" s="7">
        <f>MAR1!$B$33*L1520+MAR1!$C$33*M1520+MAR1!$D$33*N1520+MAR1!$B$43*I1521+MAR1!$C$43*J1521+MAR1!$D$43*K1521</f>
        <v/>
      </c>
      <c r="N1521" s="7">
        <f>MAR1!$B$34*L1520+MAR1!$C$34*M1520+MAR1!$D$34*N1520+MAR1!$B$44*I1521+MAR1!$C$44*J1521+MAR1!$D$44*K1521</f>
        <v/>
      </c>
      <c r="O1521" s="12">
        <f>MAR1!$B$5+MAR1!$C$5*COS(2*PI()*B1521/365)+MAR1!$D$5*SIN(2*PI()*B1521/365)+IF(E1521=1,MAR1!$B$11+MAR1!$D$11*L1521,MAR1!$C$11+MAR1!$E$11*L1521)</f>
        <v/>
      </c>
      <c r="P1521" s="12">
        <f>MAR1!$B$6+MAR1!$C$6*COS(2*PI()*B1521/365)+MAR1!$D$6*SIN(2*PI()*B1521/365)+IF(E1521=1,MAR1!$B$12+MAR1!$D$12*M1521,MAR1!$C$12+MAR1!$E$12*M1521)</f>
        <v/>
      </c>
      <c r="Q1521" s="12">
        <f>MAR1!$B$7+MAR1!$C$7*COS(2*PI()*B1521/365)+MAR1!$D$7*SIN(2*PI()*B1521/365)+IF(E1521=1,MAR1!$B$13+MAR1!$D$13*N1521,MAR1!$C$13+MAR1!$E$13*N1521)</f>
        <v/>
      </c>
      <c r="R1521" s="12">
        <f>MAR1!$B$5+MAR1!$C$5*COS(2*PI()*B1521/365)+MAR1!$D$5*SIN(2*PI()*B1521/365)+INDEX(ChangeFactor!$F$6:$F$17,C1521)+IF(G1521=1,MAR1!$B$11+INDEX(ChangeFactor!$G$6:$G$17,C1521)*MAR1!$D$11*L1521,MAR1!$C$11+INDEX(ChangeFactor!$G$6:$G$17,C1521)*MAR1!$E$11*L1521)</f>
        <v/>
      </c>
    </row>
    <row r="1522">
      <c r="A1522" s="6">
        <f>Data!U1522</f>
        <v/>
      </c>
      <c r="B1522" s="6">
        <f>MOD(A1522-1,365)+1</f>
        <v/>
      </c>
      <c r="C1522" s="6">
        <f>MATCH(B1522,Markov!$C$6:$C$17,1)</f>
        <v/>
      </c>
      <c r="D1522" s="16">
        <f>Data!V1522</f>
        <v/>
      </c>
      <c r="E1522" s="6">
        <f>IF(D1522&lt;IF(E1521=1,INDEX(Markov!$I$6:$I$17,C1522),INDEX(Markov!$H$6:$H$17,C1522)),1,0)</f>
        <v/>
      </c>
      <c r="F1522" s="12">
        <f>IF(E1522=1,GAMMA.INV(Data!W1522,INDEX(Markov!$Q$6:$Q$17,C1522),INDEX(Markov!$R$6:$R$17,C1522)),0)</f>
        <v/>
      </c>
      <c r="G1522" s="6">
        <f>IF(D1522&lt;IF(G1521=1,INDEX(ChangeFactor!$O$6:$O$17,C1522),INDEX(ChangeFactor!$N$6:$N$17,C1522)),1,0)</f>
        <v/>
      </c>
      <c r="H1522" s="12">
        <f>IF(G1522=1,GAMMA.INV(Data!W1522,INDEX(ChangeFactor!$R$6:$R$17,C1522),INDEX(ChangeFactor!$S$6:$S$17,C1522)),0)</f>
        <v/>
      </c>
      <c r="I1522" s="7">
        <f>NORM.S.INV(Data!X1522)</f>
        <v/>
      </c>
      <c r="J1522" s="7">
        <f>NORM.S.INV(Data!Y1522)</f>
        <v/>
      </c>
      <c r="K1522" s="7">
        <f>NORM.S.INV(Data!Z1522)</f>
        <v/>
      </c>
      <c r="L1522" s="7">
        <f>MAR1!$B$32*L1521+MAR1!$C$32*M1521+MAR1!$D$32*N1521+MAR1!$B$42*I1522+MAR1!$C$42*J1522+MAR1!$D$42*K1522</f>
        <v/>
      </c>
      <c r="M1522" s="7">
        <f>MAR1!$B$33*L1521+MAR1!$C$33*M1521+MAR1!$D$33*N1521+MAR1!$B$43*I1522+MAR1!$C$43*J1522+MAR1!$D$43*K1522</f>
        <v/>
      </c>
      <c r="N1522" s="7">
        <f>MAR1!$B$34*L1521+MAR1!$C$34*M1521+MAR1!$D$34*N1521+MAR1!$B$44*I1522+MAR1!$C$44*J1522+MAR1!$D$44*K1522</f>
        <v/>
      </c>
      <c r="O1522" s="12">
        <f>MAR1!$B$5+MAR1!$C$5*COS(2*PI()*B1522/365)+MAR1!$D$5*SIN(2*PI()*B1522/365)+IF(E1522=1,MAR1!$B$11+MAR1!$D$11*L1522,MAR1!$C$11+MAR1!$E$11*L1522)</f>
        <v/>
      </c>
      <c r="P1522" s="12">
        <f>MAR1!$B$6+MAR1!$C$6*COS(2*PI()*B1522/365)+MAR1!$D$6*SIN(2*PI()*B1522/365)+IF(E1522=1,MAR1!$B$12+MAR1!$D$12*M1522,MAR1!$C$12+MAR1!$E$12*M1522)</f>
        <v/>
      </c>
      <c r="Q1522" s="12">
        <f>MAR1!$B$7+MAR1!$C$7*COS(2*PI()*B1522/365)+MAR1!$D$7*SIN(2*PI()*B1522/365)+IF(E1522=1,MAR1!$B$13+MAR1!$D$13*N1522,MAR1!$C$13+MAR1!$E$13*N1522)</f>
        <v/>
      </c>
      <c r="R1522" s="12">
        <f>MAR1!$B$5+MAR1!$C$5*COS(2*PI()*B1522/365)+MAR1!$D$5*SIN(2*PI()*B1522/365)+INDEX(ChangeFactor!$F$6:$F$17,C1522)+IF(G1522=1,MAR1!$B$11+INDEX(ChangeFactor!$G$6:$G$17,C1522)*MAR1!$D$11*L1522,MAR1!$C$11+INDEX(ChangeFactor!$G$6:$G$17,C1522)*MAR1!$E$11*L1522)</f>
        <v/>
      </c>
    </row>
    <row r="1523">
      <c r="A1523" s="6">
        <f>Data!U1523</f>
        <v/>
      </c>
      <c r="B1523" s="6">
        <f>MOD(A1523-1,365)+1</f>
        <v/>
      </c>
      <c r="C1523" s="6">
        <f>MATCH(B1523,Markov!$C$6:$C$17,1)</f>
        <v/>
      </c>
      <c r="D1523" s="16">
        <f>Data!V1523</f>
        <v/>
      </c>
      <c r="E1523" s="6">
        <f>IF(D1523&lt;IF(E1522=1,INDEX(Markov!$I$6:$I$17,C1523),INDEX(Markov!$H$6:$H$17,C1523)),1,0)</f>
        <v/>
      </c>
      <c r="F1523" s="12">
        <f>IF(E1523=1,GAMMA.INV(Data!W1523,INDEX(Markov!$Q$6:$Q$17,C1523),INDEX(Markov!$R$6:$R$17,C1523)),0)</f>
        <v/>
      </c>
      <c r="G1523" s="6">
        <f>IF(D1523&lt;IF(G1522=1,INDEX(ChangeFactor!$O$6:$O$17,C1523),INDEX(ChangeFactor!$N$6:$N$17,C1523)),1,0)</f>
        <v/>
      </c>
      <c r="H1523" s="12">
        <f>IF(G1523=1,GAMMA.INV(Data!W1523,INDEX(ChangeFactor!$R$6:$R$17,C1523),INDEX(ChangeFactor!$S$6:$S$17,C1523)),0)</f>
        <v/>
      </c>
      <c r="I1523" s="7">
        <f>NORM.S.INV(Data!X1523)</f>
        <v/>
      </c>
      <c r="J1523" s="7">
        <f>NORM.S.INV(Data!Y1523)</f>
        <v/>
      </c>
      <c r="K1523" s="7">
        <f>NORM.S.INV(Data!Z1523)</f>
        <v/>
      </c>
      <c r="L1523" s="7">
        <f>MAR1!$B$32*L1522+MAR1!$C$32*M1522+MAR1!$D$32*N1522+MAR1!$B$42*I1523+MAR1!$C$42*J1523+MAR1!$D$42*K1523</f>
        <v/>
      </c>
      <c r="M1523" s="7">
        <f>MAR1!$B$33*L1522+MAR1!$C$33*M1522+MAR1!$D$33*N1522+MAR1!$B$43*I1523+MAR1!$C$43*J1523+MAR1!$D$43*K1523</f>
        <v/>
      </c>
      <c r="N1523" s="7">
        <f>MAR1!$B$34*L1522+MAR1!$C$34*M1522+MAR1!$D$34*N1522+MAR1!$B$44*I1523+MAR1!$C$44*J1523+MAR1!$D$44*K1523</f>
        <v/>
      </c>
      <c r="O1523" s="12">
        <f>MAR1!$B$5+MAR1!$C$5*COS(2*PI()*B1523/365)+MAR1!$D$5*SIN(2*PI()*B1523/365)+IF(E1523=1,MAR1!$B$11+MAR1!$D$11*L1523,MAR1!$C$11+MAR1!$E$11*L1523)</f>
        <v/>
      </c>
      <c r="P1523" s="12">
        <f>MAR1!$B$6+MAR1!$C$6*COS(2*PI()*B1523/365)+MAR1!$D$6*SIN(2*PI()*B1523/365)+IF(E1523=1,MAR1!$B$12+MAR1!$D$12*M1523,MAR1!$C$12+MAR1!$E$12*M1523)</f>
        <v/>
      </c>
      <c r="Q1523" s="12">
        <f>MAR1!$B$7+MAR1!$C$7*COS(2*PI()*B1523/365)+MAR1!$D$7*SIN(2*PI()*B1523/365)+IF(E1523=1,MAR1!$B$13+MAR1!$D$13*N1523,MAR1!$C$13+MAR1!$E$13*N1523)</f>
        <v/>
      </c>
      <c r="R1523" s="12">
        <f>MAR1!$B$5+MAR1!$C$5*COS(2*PI()*B1523/365)+MAR1!$D$5*SIN(2*PI()*B1523/365)+INDEX(ChangeFactor!$F$6:$F$17,C1523)+IF(G1523=1,MAR1!$B$11+INDEX(ChangeFactor!$G$6:$G$17,C1523)*MAR1!$D$11*L1523,MAR1!$C$11+INDEX(ChangeFactor!$G$6:$G$17,C1523)*MAR1!$E$11*L1523)</f>
        <v/>
      </c>
    </row>
    <row r="1524">
      <c r="A1524" s="6">
        <f>Data!U1524</f>
        <v/>
      </c>
      <c r="B1524" s="6">
        <f>MOD(A1524-1,365)+1</f>
        <v/>
      </c>
      <c r="C1524" s="6">
        <f>MATCH(B1524,Markov!$C$6:$C$17,1)</f>
        <v/>
      </c>
      <c r="D1524" s="16">
        <f>Data!V1524</f>
        <v/>
      </c>
      <c r="E1524" s="6">
        <f>IF(D1524&lt;IF(E1523=1,INDEX(Markov!$I$6:$I$17,C1524),INDEX(Markov!$H$6:$H$17,C1524)),1,0)</f>
        <v/>
      </c>
      <c r="F1524" s="12">
        <f>IF(E1524=1,GAMMA.INV(Data!W1524,INDEX(Markov!$Q$6:$Q$17,C1524),INDEX(Markov!$R$6:$R$17,C1524)),0)</f>
        <v/>
      </c>
      <c r="G1524" s="6">
        <f>IF(D1524&lt;IF(G1523=1,INDEX(ChangeFactor!$O$6:$O$17,C1524),INDEX(ChangeFactor!$N$6:$N$17,C1524)),1,0)</f>
        <v/>
      </c>
      <c r="H1524" s="12">
        <f>IF(G1524=1,GAMMA.INV(Data!W1524,INDEX(ChangeFactor!$R$6:$R$17,C1524),INDEX(ChangeFactor!$S$6:$S$17,C1524)),0)</f>
        <v/>
      </c>
      <c r="I1524" s="7">
        <f>NORM.S.INV(Data!X1524)</f>
        <v/>
      </c>
      <c r="J1524" s="7">
        <f>NORM.S.INV(Data!Y1524)</f>
        <v/>
      </c>
      <c r="K1524" s="7">
        <f>NORM.S.INV(Data!Z1524)</f>
        <v/>
      </c>
      <c r="L1524" s="7">
        <f>MAR1!$B$32*L1523+MAR1!$C$32*M1523+MAR1!$D$32*N1523+MAR1!$B$42*I1524+MAR1!$C$42*J1524+MAR1!$D$42*K1524</f>
        <v/>
      </c>
      <c r="M1524" s="7">
        <f>MAR1!$B$33*L1523+MAR1!$C$33*M1523+MAR1!$D$33*N1523+MAR1!$B$43*I1524+MAR1!$C$43*J1524+MAR1!$D$43*K1524</f>
        <v/>
      </c>
      <c r="N1524" s="7">
        <f>MAR1!$B$34*L1523+MAR1!$C$34*M1523+MAR1!$D$34*N1523+MAR1!$B$44*I1524+MAR1!$C$44*J1524+MAR1!$D$44*K1524</f>
        <v/>
      </c>
      <c r="O1524" s="12">
        <f>MAR1!$B$5+MAR1!$C$5*COS(2*PI()*B1524/365)+MAR1!$D$5*SIN(2*PI()*B1524/365)+IF(E1524=1,MAR1!$B$11+MAR1!$D$11*L1524,MAR1!$C$11+MAR1!$E$11*L1524)</f>
        <v/>
      </c>
      <c r="P1524" s="12">
        <f>MAR1!$B$6+MAR1!$C$6*COS(2*PI()*B1524/365)+MAR1!$D$6*SIN(2*PI()*B1524/365)+IF(E1524=1,MAR1!$B$12+MAR1!$D$12*M1524,MAR1!$C$12+MAR1!$E$12*M1524)</f>
        <v/>
      </c>
      <c r="Q1524" s="12">
        <f>MAR1!$B$7+MAR1!$C$7*COS(2*PI()*B1524/365)+MAR1!$D$7*SIN(2*PI()*B1524/365)+IF(E1524=1,MAR1!$B$13+MAR1!$D$13*N1524,MAR1!$C$13+MAR1!$E$13*N1524)</f>
        <v/>
      </c>
      <c r="R1524" s="12">
        <f>MAR1!$B$5+MAR1!$C$5*COS(2*PI()*B1524/365)+MAR1!$D$5*SIN(2*PI()*B1524/365)+INDEX(ChangeFactor!$F$6:$F$17,C1524)+IF(G1524=1,MAR1!$B$11+INDEX(ChangeFactor!$G$6:$G$17,C1524)*MAR1!$D$11*L1524,MAR1!$C$11+INDEX(ChangeFactor!$G$6:$G$17,C1524)*MAR1!$E$11*L1524)</f>
        <v/>
      </c>
    </row>
    <row r="1525">
      <c r="A1525" s="6">
        <f>Data!U1525</f>
        <v/>
      </c>
      <c r="B1525" s="6">
        <f>MOD(A1525-1,365)+1</f>
        <v/>
      </c>
      <c r="C1525" s="6">
        <f>MATCH(B1525,Markov!$C$6:$C$17,1)</f>
        <v/>
      </c>
      <c r="D1525" s="16">
        <f>Data!V1525</f>
        <v/>
      </c>
      <c r="E1525" s="6">
        <f>IF(D1525&lt;IF(E1524=1,INDEX(Markov!$I$6:$I$17,C1525),INDEX(Markov!$H$6:$H$17,C1525)),1,0)</f>
        <v/>
      </c>
      <c r="F1525" s="12">
        <f>IF(E1525=1,GAMMA.INV(Data!W1525,INDEX(Markov!$Q$6:$Q$17,C1525),INDEX(Markov!$R$6:$R$17,C1525)),0)</f>
        <v/>
      </c>
      <c r="G1525" s="6">
        <f>IF(D1525&lt;IF(G1524=1,INDEX(ChangeFactor!$O$6:$O$17,C1525),INDEX(ChangeFactor!$N$6:$N$17,C1525)),1,0)</f>
        <v/>
      </c>
      <c r="H1525" s="12">
        <f>IF(G1525=1,GAMMA.INV(Data!W1525,INDEX(ChangeFactor!$R$6:$R$17,C1525),INDEX(ChangeFactor!$S$6:$S$17,C1525)),0)</f>
        <v/>
      </c>
      <c r="I1525" s="7">
        <f>NORM.S.INV(Data!X1525)</f>
        <v/>
      </c>
      <c r="J1525" s="7">
        <f>NORM.S.INV(Data!Y1525)</f>
        <v/>
      </c>
      <c r="K1525" s="7">
        <f>NORM.S.INV(Data!Z1525)</f>
        <v/>
      </c>
      <c r="L1525" s="7">
        <f>MAR1!$B$32*L1524+MAR1!$C$32*M1524+MAR1!$D$32*N1524+MAR1!$B$42*I1525+MAR1!$C$42*J1525+MAR1!$D$42*K1525</f>
        <v/>
      </c>
      <c r="M1525" s="7">
        <f>MAR1!$B$33*L1524+MAR1!$C$33*M1524+MAR1!$D$33*N1524+MAR1!$B$43*I1525+MAR1!$C$43*J1525+MAR1!$D$43*K1525</f>
        <v/>
      </c>
      <c r="N1525" s="7">
        <f>MAR1!$B$34*L1524+MAR1!$C$34*M1524+MAR1!$D$34*N1524+MAR1!$B$44*I1525+MAR1!$C$44*J1525+MAR1!$D$44*K1525</f>
        <v/>
      </c>
      <c r="O1525" s="12">
        <f>MAR1!$B$5+MAR1!$C$5*COS(2*PI()*B1525/365)+MAR1!$D$5*SIN(2*PI()*B1525/365)+IF(E1525=1,MAR1!$B$11+MAR1!$D$11*L1525,MAR1!$C$11+MAR1!$E$11*L1525)</f>
        <v/>
      </c>
      <c r="P1525" s="12">
        <f>MAR1!$B$6+MAR1!$C$6*COS(2*PI()*B1525/365)+MAR1!$D$6*SIN(2*PI()*B1525/365)+IF(E1525=1,MAR1!$B$12+MAR1!$D$12*M1525,MAR1!$C$12+MAR1!$E$12*M1525)</f>
        <v/>
      </c>
      <c r="Q1525" s="12">
        <f>MAR1!$B$7+MAR1!$C$7*COS(2*PI()*B1525/365)+MAR1!$D$7*SIN(2*PI()*B1525/365)+IF(E1525=1,MAR1!$B$13+MAR1!$D$13*N1525,MAR1!$C$13+MAR1!$E$13*N1525)</f>
        <v/>
      </c>
      <c r="R1525" s="12">
        <f>MAR1!$B$5+MAR1!$C$5*COS(2*PI()*B1525/365)+MAR1!$D$5*SIN(2*PI()*B1525/365)+INDEX(ChangeFactor!$F$6:$F$17,C1525)+IF(G1525=1,MAR1!$B$11+INDEX(ChangeFactor!$G$6:$G$17,C1525)*MAR1!$D$11*L1525,MAR1!$C$11+INDEX(ChangeFactor!$G$6:$G$17,C1525)*MAR1!$E$11*L1525)</f>
        <v/>
      </c>
    </row>
    <row r="1526">
      <c r="A1526" s="6">
        <f>Data!U1526</f>
        <v/>
      </c>
      <c r="B1526" s="6">
        <f>MOD(A1526-1,365)+1</f>
        <v/>
      </c>
      <c r="C1526" s="6">
        <f>MATCH(B1526,Markov!$C$6:$C$17,1)</f>
        <v/>
      </c>
      <c r="D1526" s="16">
        <f>Data!V1526</f>
        <v/>
      </c>
      <c r="E1526" s="6">
        <f>IF(D1526&lt;IF(E1525=1,INDEX(Markov!$I$6:$I$17,C1526),INDEX(Markov!$H$6:$H$17,C1526)),1,0)</f>
        <v/>
      </c>
      <c r="F1526" s="12">
        <f>IF(E1526=1,GAMMA.INV(Data!W1526,INDEX(Markov!$Q$6:$Q$17,C1526),INDEX(Markov!$R$6:$R$17,C1526)),0)</f>
        <v/>
      </c>
      <c r="G1526" s="6">
        <f>IF(D1526&lt;IF(G1525=1,INDEX(ChangeFactor!$O$6:$O$17,C1526),INDEX(ChangeFactor!$N$6:$N$17,C1526)),1,0)</f>
        <v/>
      </c>
      <c r="H1526" s="12">
        <f>IF(G1526=1,GAMMA.INV(Data!W1526,INDEX(ChangeFactor!$R$6:$R$17,C1526),INDEX(ChangeFactor!$S$6:$S$17,C1526)),0)</f>
        <v/>
      </c>
      <c r="I1526" s="7">
        <f>NORM.S.INV(Data!X1526)</f>
        <v/>
      </c>
      <c r="J1526" s="7">
        <f>NORM.S.INV(Data!Y1526)</f>
        <v/>
      </c>
      <c r="K1526" s="7">
        <f>NORM.S.INV(Data!Z1526)</f>
        <v/>
      </c>
      <c r="L1526" s="7">
        <f>MAR1!$B$32*L1525+MAR1!$C$32*M1525+MAR1!$D$32*N1525+MAR1!$B$42*I1526+MAR1!$C$42*J1526+MAR1!$D$42*K1526</f>
        <v/>
      </c>
      <c r="M1526" s="7">
        <f>MAR1!$B$33*L1525+MAR1!$C$33*M1525+MAR1!$D$33*N1525+MAR1!$B$43*I1526+MAR1!$C$43*J1526+MAR1!$D$43*K1526</f>
        <v/>
      </c>
      <c r="N1526" s="7">
        <f>MAR1!$B$34*L1525+MAR1!$C$34*M1525+MAR1!$D$34*N1525+MAR1!$B$44*I1526+MAR1!$C$44*J1526+MAR1!$D$44*K1526</f>
        <v/>
      </c>
      <c r="O1526" s="12">
        <f>MAR1!$B$5+MAR1!$C$5*COS(2*PI()*B1526/365)+MAR1!$D$5*SIN(2*PI()*B1526/365)+IF(E1526=1,MAR1!$B$11+MAR1!$D$11*L1526,MAR1!$C$11+MAR1!$E$11*L1526)</f>
        <v/>
      </c>
      <c r="P1526" s="12">
        <f>MAR1!$B$6+MAR1!$C$6*COS(2*PI()*B1526/365)+MAR1!$D$6*SIN(2*PI()*B1526/365)+IF(E1526=1,MAR1!$B$12+MAR1!$D$12*M1526,MAR1!$C$12+MAR1!$E$12*M1526)</f>
        <v/>
      </c>
      <c r="Q1526" s="12">
        <f>MAR1!$B$7+MAR1!$C$7*COS(2*PI()*B1526/365)+MAR1!$D$7*SIN(2*PI()*B1526/365)+IF(E1526=1,MAR1!$B$13+MAR1!$D$13*N1526,MAR1!$C$13+MAR1!$E$13*N1526)</f>
        <v/>
      </c>
      <c r="R1526" s="12">
        <f>MAR1!$B$5+MAR1!$C$5*COS(2*PI()*B1526/365)+MAR1!$D$5*SIN(2*PI()*B1526/365)+INDEX(ChangeFactor!$F$6:$F$17,C1526)+IF(G1526=1,MAR1!$B$11+INDEX(ChangeFactor!$G$6:$G$17,C1526)*MAR1!$D$11*L1526,MAR1!$C$11+INDEX(ChangeFactor!$G$6:$G$17,C1526)*MAR1!$E$11*L1526)</f>
        <v/>
      </c>
    </row>
    <row r="1527">
      <c r="A1527" s="6">
        <f>Data!U1527</f>
        <v/>
      </c>
      <c r="B1527" s="6">
        <f>MOD(A1527-1,365)+1</f>
        <v/>
      </c>
      <c r="C1527" s="6">
        <f>MATCH(B1527,Markov!$C$6:$C$17,1)</f>
        <v/>
      </c>
      <c r="D1527" s="16">
        <f>Data!V1527</f>
        <v/>
      </c>
      <c r="E1527" s="6">
        <f>IF(D1527&lt;IF(E1526=1,INDEX(Markov!$I$6:$I$17,C1527),INDEX(Markov!$H$6:$H$17,C1527)),1,0)</f>
        <v/>
      </c>
      <c r="F1527" s="12">
        <f>IF(E1527=1,GAMMA.INV(Data!W1527,INDEX(Markov!$Q$6:$Q$17,C1527),INDEX(Markov!$R$6:$R$17,C1527)),0)</f>
        <v/>
      </c>
      <c r="G1527" s="6">
        <f>IF(D1527&lt;IF(G1526=1,INDEX(ChangeFactor!$O$6:$O$17,C1527),INDEX(ChangeFactor!$N$6:$N$17,C1527)),1,0)</f>
        <v/>
      </c>
      <c r="H1527" s="12">
        <f>IF(G1527=1,GAMMA.INV(Data!W1527,INDEX(ChangeFactor!$R$6:$R$17,C1527),INDEX(ChangeFactor!$S$6:$S$17,C1527)),0)</f>
        <v/>
      </c>
      <c r="I1527" s="7">
        <f>NORM.S.INV(Data!X1527)</f>
        <v/>
      </c>
      <c r="J1527" s="7">
        <f>NORM.S.INV(Data!Y1527)</f>
        <v/>
      </c>
      <c r="K1527" s="7">
        <f>NORM.S.INV(Data!Z1527)</f>
        <v/>
      </c>
      <c r="L1527" s="7">
        <f>MAR1!$B$32*L1526+MAR1!$C$32*M1526+MAR1!$D$32*N1526+MAR1!$B$42*I1527+MAR1!$C$42*J1527+MAR1!$D$42*K1527</f>
        <v/>
      </c>
      <c r="M1527" s="7">
        <f>MAR1!$B$33*L1526+MAR1!$C$33*M1526+MAR1!$D$33*N1526+MAR1!$B$43*I1527+MAR1!$C$43*J1527+MAR1!$D$43*K1527</f>
        <v/>
      </c>
      <c r="N1527" s="7">
        <f>MAR1!$B$34*L1526+MAR1!$C$34*M1526+MAR1!$D$34*N1526+MAR1!$B$44*I1527+MAR1!$C$44*J1527+MAR1!$D$44*K1527</f>
        <v/>
      </c>
      <c r="O1527" s="12">
        <f>MAR1!$B$5+MAR1!$C$5*COS(2*PI()*B1527/365)+MAR1!$D$5*SIN(2*PI()*B1527/365)+IF(E1527=1,MAR1!$B$11+MAR1!$D$11*L1527,MAR1!$C$11+MAR1!$E$11*L1527)</f>
        <v/>
      </c>
      <c r="P1527" s="12">
        <f>MAR1!$B$6+MAR1!$C$6*COS(2*PI()*B1527/365)+MAR1!$D$6*SIN(2*PI()*B1527/365)+IF(E1527=1,MAR1!$B$12+MAR1!$D$12*M1527,MAR1!$C$12+MAR1!$E$12*M1527)</f>
        <v/>
      </c>
      <c r="Q1527" s="12">
        <f>MAR1!$B$7+MAR1!$C$7*COS(2*PI()*B1527/365)+MAR1!$D$7*SIN(2*PI()*B1527/365)+IF(E1527=1,MAR1!$B$13+MAR1!$D$13*N1527,MAR1!$C$13+MAR1!$E$13*N1527)</f>
        <v/>
      </c>
      <c r="R1527" s="12">
        <f>MAR1!$B$5+MAR1!$C$5*COS(2*PI()*B1527/365)+MAR1!$D$5*SIN(2*PI()*B1527/365)+INDEX(ChangeFactor!$F$6:$F$17,C1527)+IF(G1527=1,MAR1!$B$11+INDEX(ChangeFactor!$G$6:$G$17,C1527)*MAR1!$D$11*L1527,MAR1!$C$11+INDEX(ChangeFactor!$G$6:$G$17,C1527)*MAR1!$E$11*L1527)</f>
        <v/>
      </c>
    </row>
    <row r="1528">
      <c r="A1528" s="6">
        <f>Data!U1528</f>
        <v/>
      </c>
      <c r="B1528" s="6">
        <f>MOD(A1528-1,365)+1</f>
        <v/>
      </c>
      <c r="C1528" s="6">
        <f>MATCH(B1528,Markov!$C$6:$C$17,1)</f>
        <v/>
      </c>
      <c r="D1528" s="16">
        <f>Data!V1528</f>
        <v/>
      </c>
      <c r="E1528" s="6">
        <f>IF(D1528&lt;IF(E1527=1,INDEX(Markov!$I$6:$I$17,C1528),INDEX(Markov!$H$6:$H$17,C1528)),1,0)</f>
        <v/>
      </c>
      <c r="F1528" s="12">
        <f>IF(E1528=1,GAMMA.INV(Data!W1528,INDEX(Markov!$Q$6:$Q$17,C1528),INDEX(Markov!$R$6:$R$17,C1528)),0)</f>
        <v/>
      </c>
      <c r="G1528" s="6">
        <f>IF(D1528&lt;IF(G1527=1,INDEX(ChangeFactor!$O$6:$O$17,C1528),INDEX(ChangeFactor!$N$6:$N$17,C1528)),1,0)</f>
        <v/>
      </c>
      <c r="H1528" s="12">
        <f>IF(G1528=1,GAMMA.INV(Data!W1528,INDEX(ChangeFactor!$R$6:$R$17,C1528),INDEX(ChangeFactor!$S$6:$S$17,C1528)),0)</f>
        <v/>
      </c>
      <c r="I1528" s="7">
        <f>NORM.S.INV(Data!X1528)</f>
        <v/>
      </c>
      <c r="J1528" s="7">
        <f>NORM.S.INV(Data!Y1528)</f>
        <v/>
      </c>
      <c r="K1528" s="7">
        <f>NORM.S.INV(Data!Z1528)</f>
        <v/>
      </c>
      <c r="L1528" s="7">
        <f>MAR1!$B$32*L1527+MAR1!$C$32*M1527+MAR1!$D$32*N1527+MAR1!$B$42*I1528+MAR1!$C$42*J1528+MAR1!$D$42*K1528</f>
        <v/>
      </c>
      <c r="M1528" s="7">
        <f>MAR1!$B$33*L1527+MAR1!$C$33*M1527+MAR1!$D$33*N1527+MAR1!$B$43*I1528+MAR1!$C$43*J1528+MAR1!$D$43*K1528</f>
        <v/>
      </c>
      <c r="N1528" s="7">
        <f>MAR1!$B$34*L1527+MAR1!$C$34*M1527+MAR1!$D$34*N1527+MAR1!$B$44*I1528+MAR1!$C$44*J1528+MAR1!$D$44*K1528</f>
        <v/>
      </c>
      <c r="O1528" s="12">
        <f>MAR1!$B$5+MAR1!$C$5*COS(2*PI()*B1528/365)+MAR1!$D$5*SIN(2*PI()*B1528/365)+IF(E1528=1,MAR1!$B$11+MAR1!$D$11*L1528,MAR1!$C$11+MAR1!$E$11*L1528)</f>
        <v/>
      </c>
      <c r="P1528" s="12">
        <f>MAR1!$B$6+MAR1!$C$6*COS(2*PI()*B1528/365)+MAR1!$D$6*SIN(2*PI()*B1528/365)+IF(E1528=1,MAR1!$B$12+MAR1!$D$12*M1528,MAR1!$C$12+MAR1!$E$12*M1528)</f>
        <v/>
      </c>
      <c r="Q1528" s="12">
        <f>MAR1!$B$7+MAR1!$C$7*COS(2*PI()*B1528/365)+MAR1!$D$7*SIN(2*PI()*B1528/365)+IF(E1528=1,MAR1!$B$13+MAR1!$D$13*N1528,MAR1!$C$13+MAR1!$E$13*N1528)</f>
        <v/>
      </c>
      <c r="R1528" s="12">
        <f>MAR1!$B$5+MAR1!$C$5*COS(2*PI()*B1528/365)+MAR1!$D$5*SIN(2*PI()*B1528/365)+INDEX(ChangeFactor!$F$6:$F$17,C1528)+IF(G1528=1,MAR1!$B$11+INDEX(ChangeFactor!$G$6:$G$17,C1528)*MAR1!$D$11*L1528,MAR1!$C$11+INDEX(ChangeFactor!$G$6:$G$17,C1528)*MAR1!$E$11*L1528)</f>
        <v/>
      </c>
    </row>
    <row r="1529">
      <c r="A1529" s="6">
        <f>Data!U1529</f>
        <v/>
      </c>
      <c r="B1529" s="6">
        <f>MOD(A1529-1,365)+1</f>
        <v/>
      </c>
      <c r="C1529" s="6">
        <f>MATCH(B1529,Markov!$C$6:$C$17,1)</f>
        <v/>
      </c>
      <c r="D1529" s="16">
        <f>Data!V1529</f>
        <v/>
      </c>
      <c r="E1529" s="6">
        <f>IF(D1529&lt;IF(E1528=1,INDEX(Markov!$I$6:$I$17,C1529),INDEX(Markov!$H$6:$H$17,C1529)),1,0)</f>
        <v/>
      </c>
      <c r="F1529" s="12">
        <f>IF(E1529=1,GAMMA.INV(Data!W1529,INDEX(Markov!$Q$6:$Q$17,C1529),INDEX(Markov!$R$6:$R$17,C1529)),0)</f>
        <v/>
      </c>
      <c r="G1529" s="6">
        <f>IF(D1529&lt;IF(G1528=1,INDEX(ChangeFactor!$O$6:$O$17,C1529),INDEX(ChangeFactor!$N$6:$N$17,C1529)),1,0)</f>
        <v/>
      </c>
      <c r="H1529" s="12">
        <f>IF(G1529=1,GAMMA.INV(Data!W1529,INDEX(ChangeFactor!$R$6:$R$17,C1529),INDEX(ChangeFactor!$S$6:$S$17,C1529)),0)</f>
        <v/>
      </c>
      <c r="I1529" s="7">
        <f>NORM.S.INV(Data!X1529)</f>
        <v/>
      </c>
      <c r="J1529" s="7">
        <f>NORM.S.INV(Data!Y1529)</f>
        <v/>
      </c>
      <c r="K1529" s="7">
        <f>NORM.S.INV(Data!Z1529)</f>
        <v/>
      </c>
      <c r="L1529" s="7">
        <f>MAR1!$B$32*L1528+MAR1!$C$32*M1528+MAR1!$D$32*N1528+MAR1!$B$42*I1529+MAR1!$C$42*J1529+MAR1!$D$42*K1529</f>
        <v/>
      </c>
      <c r="M1529" s="7">
        <f>MAR1!$B$33*L1528+MAR1!$C$33*M1528+MAR1!$D$33*N1528+MAR1!$B$43*I1529+MAR1!$C$43*J1529+MAR1!$D$43*K1529</f>
        <v/>
      </c>
      <c r="N1529" s="7">
        <f>MAR1!$B$34*L1528+MAR1!$C$34*M1528+MAR1!$D$34*N1528+MAR1!$B$44*I1529+MAR1!$C$44*J1529+MAR1!$D$44*K1529</f>
        <v/>
      </c>
      <c r="O1529" s="12">
        <f>MAR1!$B$5+MAR1!$C$5*COS(2*PI()*B1529/365)+MAR1!$D$5*SIN(2*PI()*B1529/365)+IF(E1529=1,MAR1!$B$11+MAR1!$D$11*L1529,MAR1!$C$11+MAR1!$E$11*L1529)</f>
        <v/>
      </c>
      <c r="P1529" s="12">
        <f>MAR1!$B$6+MAR1!$C$6*COS(2*PI()*B1529/365)+MAR1!$D$6*SIN(2*PI()*B1529/365)+IF(E1529=1,MAR1!$B$12+MAR1!$D$12*M1529,MAR1!$C$12+MAR1!$E$12*M1529)</f>
        <v/>
      </c>
      <c r="Q1529" s="12">
        <f>MAR1!$B$7+MAR1!$C$7*COS(2*PI()*B1529/365)+MAR1!$D$7*SIN(2*PI()*B1529/365)+IF(E1529=1,MAR1!$B$13+MAR1!$D$13*N1529,MAR1!$C$13+MAR1!$E$13*N1529)</f>
        <v/>
      </c>
      <c r="R1529" s="12">
        <f>MAR1!$B$5+MAR1!$C$5*COS(2*PI()*B1529/365)+MAR1!$D$5*SIN(2*PI()*B1529/365)+INDEX(ChangeFactor!$F$6:$F$17,C1529)+IF(G1529=1,MAR1!$B$11+INDEX(ChangeFactor!$G$6:$G$17,C1529)*MAR1!$D$11*L1529,MAR1!$C$11+INDEX(ChangeFactor!$G$6:$G$17,C1529)*MAR1!$E$11*L1529)</f>
        <v/>
      </c>
    </row>
    <row r="1530">
      <c r="A1530" s="6">
        <f>Data!U1530</f>
        <v/>
      </c>
      <c r="B1530" s="6">
        <f>MOD(A1530-1,365)+1</f>
        <v/>
      </c>
      <c r="C1530" s="6">
        <f>MATCH(B1530,Markov!$C$6:$C$17,1)</f>
        <v/>
      </c>
      <c r="D1530" s="16">
        <f>Data!V1530</f>
        <v/>
      </c>
      <c r="E1530" s="6">
        <f>IF(D1530&lt;IF(E1529=1,INDEX(Markov!$I$6:$I$17,C1530),INDEX(Markov!$H$6:$H$17,C1530)),1,0)</f>
        <v/>
      </c>
      <c r="F1530" s="12">
        <f>IF(E1530=1,GAMMA.INV(Data!W1530,INDEX(Markov!$Q$6:$Q$17,C1530),INDEX(Markov!$R$6:$R$17,C1530)),0)</f>
        <v/>
      </c>
      <c r="G1530" s="6">
        <f>IF(D1530&lt;IF(G1529=1,INDEX(ChangeFactor!$O$6:$O$17,C1530),INDEX(ChangeFactor!$N$6:$N$17,C1530)),1,0)</f>
        <v/>
      </c>
      <c r="H1530" s="12">
        <f>IF(G1530=1,GAMMA.INV(Data!W1530,INDEX(ChangeFactor!$R$6:$R$17,C1530),INDEX(ChangeFactor!$S$6:$S$17,C1530)),0)</f>
        <v/>
      </c>
      <c r="I1530" s="7">
        <f>NORM.S.INV(Data!X1530)</f>
        <v/>
      </c>
      <c r="J1530" s="7">
        <f>NORM.S.INV(Data!Y1530)</f>
        <v/>
      </c>
      <c r="K1530" s="7">
        <f>NORM.S.INV(Data!Z1530)</f>
        <v/>
      </c>
      <c r="L1530" s="7">
        <f>MAR1!$B$32*L1529+MAR1!$C$32*M1529+MAR1!$D$32*N1529+MAR1!$B$42*I1530+MAR1!$C$42*J1530+MAR1!$D$42*K1530</f>
        <v/>
      </c>
      <c r="M1530" s="7">
        <f>MAR1!$B$33*L1529+MAR1!$C$33*M1529+MAR1!$D$33*N1529+MAR1!$B$43*I1530+MAR1!$C$43*J1530+MAR1!$D$43*K1530</f>
        <v/>
      </c>
      <c r="N1530" s="7">
        <f>MAR1!$B$34*L1529+MAR1!$C$34*M1529+MAR1!$D$34*N1529+MAR1!$B$44*I1530+MAR1!$C$44*J1530+MAR1!$D$44*K1530</f>
        <v/>
      </c>
      <c r="O1530" s="12">
        <f>MAR1!$B$5+MAR1!$C$5*COS(2*PI()*B1530/365)+MAR1!$D$5*SIN(2*PI()*B1530/365)+IF(E1530=1,MAR1!$B$11+MAR1!$D$11*L1530,MAR1!$C$11+MAR1!$E$11*L1530)</f>
        <v/>
      </c>
      <c r="P1530" s="12">
        <f>MAR1!$B$6+MAR1!$C$6*COS(2*PI()*B1530/365)+MAR1!$D$6*SIN(2*PI()*B1530/365)+IF(E1530=1,MAR1!$B$12+MAR1!$D$12*M1530,MAR1!$C$12+MAR1!$E$12*M1530)</f>
        <v/>
      </c>
      <c r="Q1530" s="12">
        <f>MAR1!$B$7+MAR1!$C$7*COS(2*PI()*B1530/365)+MAR1!$D$7*SIN(2*PI()*B1530/365)+IF(E1530=1,MAR1!$B$13+MAR1!$D$13*N1530,MAR1!$C$13+MAR1!$E$13*N1530)</f>
        <v/>
      </c>
      <c r="R1530" s="12">
        <f>MAR1!$B$5+MAR1!$C$5*COS(2*PI()*B1530/365)+MAR1!$D$5*SIN(2*PI()*B1530/365)+INDEX(ChangeFactor!$F$6:$F$17,C1530)+IF(G1530=1,MAR1!$B$11+INDEX(ChangeFactor!$G$6:$G$17,C1530)*MAR1!$D$11*L1530,MAR1!$C$11+INDEX(ChangeFactor!$G$6:$G$17,C1530)*MAR1!$E$11*L1530)</f>
        <v/>
      </c>
    </row>
    <row r="1531">
      <c r="A1531" s="6">
        <f>Data!U1531</f>
        <v/>
      </c>
      <c r="B1531" s="6">
        <f>MOD(A1531-1,365)+1</f>
        <v/>
      </c>
      <c r="C1531" s="6">
        <f>MATCH(B1531,Markov!$C$6:$C$17,1)</f>
        <v/>
      </c>
      <c r="D1531" s="16">
        <f>Data!V1531</f>
        <v/>
      </c>
      <c r="E1531" s="6">
        <f>IF(D1531&lt;IF(E1530=1,INDEX(Markov!$I$6:$I$17,C1531),INDEX(Markov!$H$6:$H$17,C1531)),1,0)</f>
        <v/>
      </c>
      <c r="F1531" s="12">
        <f>IF(E1531=1,GAMMA.INV(Data!W1531,INDEX(Markov!$Q$6:$Q$17,C1531),INDEX(Markov!$R$6:$R$17,C1531)),0)</f>
        <v/>
      </c>
      <c r="G1531" s="6">
        <f>IF(D1531&lt;IF(G1530=1,INDEX(ChangeFactor!$O$6:$O$17,C1531),INDEX(ChangeFactor!$N$6:$N$17,C1531)),1,0)</f>
        <v/>
      </c>
      <c r="H1531" s="12">
        <f>IF(G1531=1,GAMMA.INV(Data!W1531,INDEX(ChangeFactor!$R$6:$R$17,C1531),INDEX(ChangeFactor!$S$6:$S$17,C1531)),0)</f>
        <v/>
      </c>
      <c r="I1531" s="7">
        <f>NORM.S.INV(Data!X1531)</f>
        <v/>
      </c>
      <c r="J1531" s="7">
        <f>NORM.S.INV(Data!Y1531)</f>
        <v/>
      </c>
      <c r="K1531" s="7">
        <f>NORM.S.INV(Data!Z1531)</f>
        <v/>
      </c>
      <c r="L1531" s="7">
        <f>MAR1!$B$32*L1530+MAR1!$C$32*M1530+MAR1!$D$32*N1530+MAR1!$B$42*I1531+MAR1!$C$42*J1531+MAR1!$D$42*K1531</f>
        <v/>
      </c>
      <c r="M1531" s="7">
        <f>MAR1!$B$33*L1530+MAR1!$C$33*M1530+MAR1!$D$33*N1530+MAR1!$B$43*I1531+MAR1!$C$43*J1531+MAR1!$D$43*K1531</f>
        <v/>
      </c>
      <c r="N1531" s="7">
        <f>MAR1!$B$34*L1530+MAR1!$C$34*M1530+MAR1!$D$34*N1530+MAR1!$B$44*I1531+MAR1!$C$44*J1531+MAR1!$D$44*K1531</f>
        <v/>
      </c>
      <c r="O1531" s="12">
        <f>MAR1!$B$5+MAR1!$C$5*COS(2*PI()*B1531/365)+MAR1!$D$5*SIN(2*PI()*B1531/365)+IF(E1531=1,MAR1!$B$11+MAR1!$D$11*L1531,MAR1!$C$11+MAR1!$E$11*L1531)</f>
        <v/>
      </c>
      <c r="P1531" s="12">
        <f>MAR1!$B$6+MAR1!$C$6*COS(2*PI()*B1531/365)+MAR1!$D$6*SIN(2*PI()*B1531/365)+IF(E1531=1,MAR1!$B$12+MAR1!$D$12*M1531,MAR1!$C$12+MAR1!$E$12*M1531)</f>
        <v/>
      </c>
      <c r="Q1531" s="12">
        <f>MAR1!$B$7+MAR1!$C$7*COS(2*PI()*B1531/365)+MAR1!$D$7*SIN(2*PI()*B1531/365)+IF(E1531=1,MAR1!$B$13+MAR1!$D$13*N1531,MAR1!$C$13+MAR1!$E$13*N1531)</f>
        <v/>
      </c>
      <c r="R1531" s="12">
        <f>MAR1!$B$5+MAR1!$C$5*COS(2*PI()*B1531/365)+MAR1!$D$5*SIN(2*PI()*B1531/365)+INDEX(ChangeFactor!$F$6:$F$17,C1531)+IF(G1531=1,MAR1!$B$11+INDEX(ChangeFactor!$G$6:$G$17,C1531)*MAR1!$D$11*L1531,MAR1!$C$11+INDEX(ChangeFactor!$G$6:$G$17,C1531)*MAR1!$E$11*L1531)</f>
        <v/>
      </c>
    </row>
    <row r="1532">
      <c r="A1532" s="6">
        <f>Data!U1532</f>
        <v/>
      </c>
      <c r="B1532" s="6">
        <f>MOD(A1532-1,365)+1</f>
        <v/>
      </c>
      <c r="C1532" s="6">
        <f>MATCH(B1532,Markov!$C$6:$C$17,1)</f>
        <v/>
      </c>
      <c r="D1532" s="16">
        <f>Data!V1532</f>
        <v/>
      </c>
      <c r="E1532" s="6">
        <f>IF(D1532&lt;IF(E1531=1,INDEX(Markov!$I$6:$I$17,C1532),INDEX(Markov!$H$6:$H$17,C1532)),1,0)</f>
        <v/>
      </c>
      <c r="F1532" s="12">
        <f>IF(E1532=1,GAMMA.INV(Data!W1532,INDEX(Markov!$Q$6:$Q$17,C1532),INDEX(Markov!$R$6:$R$17,C1532)),0)</f>
        <v/>
      </c>
      <c r="G1532" s="6">
        <f>IF(D1532&lt;IF(G1531=1,INDEX(ChangeFactor!$O$6:$O$17,C1532),INDEX(ChangeFactor!$N$6:$N$17,C1532)),1,0)</f>
        <v/>
      </c>
      <c r="H1532" s="12">
        <f>IF(G1532=1,GAMMA.INV(Data!W1532,INDEX(ChangeFactor!$R$6:$R$17,C1532),INDEX(ChangeFactor!$S$6:$S$17,C1532)),0)</f>
        <v/>
      </c>
      <c r="I1532" s="7">
        <f>NORM.S.INV(Data!X1532)</f>
        <v/>
      </c>
      <c r="J1532" s="7">
        <f>NORM.S.INV(Data!Y1532)</f>
        <v/>
      </c>
      <c r="K1532" s="7">
        <f>NORM.S.INV(Data!Z1532)</f>
        <v/>
      </c>
      <c r="L1532" s="7">
        <f>MAR1!$B$32*L1531+MAR1!$C$32*M1531+MAR1!$D$32*N1531+MAR1!$B$42*I1532+MAR1!$C$42*J1532+MAR1!$D$42*K1532</f>
        <v/>
      </c>
      <c r="M1532" s="7">
        <f>MAR1!$B$33*L1531+MAR1!$C$33*M1531+MAR1!$D$33*N1531+MAR1!$B$43*I1532+MAR1!$C$43*J1532+MAR1!$D$43*K1532</f>
        <v/>
      </c>
      <c r="N1532" s="7">
        <f>MAR1!$B$34*L1531+MAR1!$C$34*M1531+MAR1!$D$34*N1531+MAR1!$B$44*I1532+MAR1!$C$44*J1532+MAR1!$D$44*K1532</f>
        <v/>
      </c>
      <c r="O1532" s="12">
        <f>MAR1!$B$5+MAR1!$C$5*COS(2*PI()*B1532/365)+MAR1!$D$5*SIN(2*PI()*B1532/365)+IF(E1532=1,MAR1!$B$11+MAR1!$D$11*L1532,MAR1!$C$11+MAR1!$E$11*L1532)</f>
        <v/>
      </c>
      <c r="P1532" s="12">
        <f>MAR1!$B$6+MAR1!$C$6*COS(2*PI()*B1532/365)+MAR1!$D$6*SIN(2*PI()*B1532/365)+IF(E1532=1,MAR1!$B$12+MAR1!$D$12*M1532,MAR1!$C$12+MAR1!$E$12*M1532)</f>
        <v/>
      </c>
      <c r="Q1532" s="12">
        <f>MAR1!$B$7+MAR1!$C$7*COS(2*PI()*B1532/365)+MAR1!$D$7*SIN(2*PI()*B1532/365)+IF(E1532=1,MAR1!$B$13+MAR1!$D$13*N1532,MAR1!$C$13+MAR1!$E$13*N1532)</f>
        <v/>
      </c>
      <c r="R1532" s="12">
        <f>MAR1!$B$5+MAR1!$C$5*COS(2*PI()*B1532/365)+MAR1!$D$5*SIN(2*PI()*B1532/365)+INDEX(ChangeFactor!$F$6:$F$17,C1532)+IF(G1532=1,MAR1!$B$11+INDEX(ChangeFactor!$G$6:$G$17,C1532)*MAR1!$D$11*L1532,MAR1!$C$11+INDEX(ChangeFactor!$G$6:$G$17,C1532)*MAR1!$E$11*L1532)</f>
        <v/>
      </c>
    </row>
    <row r="1533">
      <c r="A1533" s="6">
        <f>Data!U1533</f>
        <v/>
      </c>
      <c r="B1533" s="6">
        <f>MOD(A1533-1,365)+1</f>
        <v/>
      </c>
      <c r="C1533" s="6">
        <f>MATCH(B1533,Markov!$C$6:$C$17,1)</f>
        <v/>
      </c>
      <c r="D1533" s="16">
        <f>Data!V1533</f>
        <v/>
      </c>
      <c r="E1533" s="6">
        <f>IF(D1533&lt;IF(E1532=1,INDEX(Markov!$I$6:$I$17,C1533),INDEX(Markov!$H$6:$H$17,C1533)),1,0)</f>
        <v/>
      </c>
      <c r="F1533" s="12">
        <f>IF(E1533=1,GAMMA.INV(Data!W1533,INDEX(Markov!$Q$6:$Q$17,C1533),INDEX(Markov!$R$6:$R$17,C1533)),0)</f>
        <v/>
      </c>
      <c r="G1533" s="6">
        <f>IF(D1533&lt;IF(G1532=1,INDEX(ChangeFactor!$O$6:$O$17,C1533),INDEX(ChangeFactor!$N$6:$N$17,C1533)),1,0)</f>
        <v/>
      </c>
      <c r="H1533" s="12">
        <f>IF(G1533=1,GAMMA.INV(Data!W1533,INDEX(ChangeFactor!$R$6:$R$17,C1533),INDEX(ChangeFactor!$S$6:$S$17,C1533)),0)</f>
        <v/>
      </c>
      <c r="I1533" s="7">
        <f>NORM.S.INV(Data!X1533)</f>
        <v/>
      </c>
      <c r="J1533" s="7">
        <f>NORM.S.INV(Data!Y1533)</f>
        <v/>
      </c>
      <c r="K1533" s="7">
        <f>NORM.S.INV(Data!Z1533)</f>
        <v/>
      </c>
      <c r="L1533" s="7">
        <f>MAR1!$B$32*L1532+MAR1!$C$32*M1532+MAR1!$D$32*N1532+MAR1!$B$42*I1533+MAR1!$C$42*J1533+MAR1!$D$42*K1533</f>
        <v/>
      </c>
      <c r="M1533" s="7">
        <f>MAR1!$B$33*L1532+MAR1!$C$33*M1532+MAR1!$D$33*N1532+MAR1!$B$43*I1533+MAR1!$C$43*J1533+MAR1!$D$43*K1533</f>
        <v/>
      </c>
      <c r="N1533" s="7">
        <f>MAR1!$B$34*L1532+MAR1!$C$34*M1532+MAR1!$D$34*N1532+MAR1!$B$44*I1533+MAR1!$C$44*J1533+MAR1!$D$44*K1533</f>
        <v/>
      </c>
      <c r="O1533" s="12">
        <f>MAR1!$B$5+MAR1!$C$5*COS(2*PI()*B1533/365)+MAR1!$D$5*SIN(2*PI()*B1533/365)+IF(E1533=1,MAR1!$B$11+MAR1!$D$11*L1533,MAR1!$C$11+MAR1!$E$11*L1533)</f>
        <v/>
      </c>
      <c r="P1533" s="12">
        <f>MAR1!$B$6+MAR1!$C$6*COS(2*PI()*B1533/365)+MAR1!$D$6*SIN(2*PI()*B1533/365)+IF(E1533=1,MAR1!$B$12+MAR1!$D$12*M1533,MAR1!$C$12+MAR1!$E$12*M1533)</f>
        <v/>
      </c>
      <c r="Q1533" s="12">
        <f>MAR1!$B$7+MAR1!$C$7*COS(2*PI()*B1533/365)+MAR1!$D$7*SIN(2*PI()*B1533/365)+IF(E1533=1,MAR1!$B$13+MAR1!$D$13*N1533,MAR1!$C$13+MAR1!$E$13*N1533)</f>
        <v/>
      </c>
      <c r="R1533" s="12">
        <f>MAR1!$B$5+MAR1!$C$5*COS(2*PI()*B1533/365)+MAR1!$D$5*SIN(2*PI()*B1533/365)+INDEX(ChangeFactor!$F$6:$F$17,C1533)+IF(G1533=1,MAR1!$B$11+INDEX(ChangeFactor!$G$6:$G$17,C1533)*MAR1!$D$11*L1533,MAR1!$C$11+INDEX(ChangeFactor!$G$6:$G$17,C1533)*MAR1!$E$11*L1533)</f>
        <v/>
      </c>
    </row>
    <row r="1534">
      <c r="A1534" s="6">
        <f>Data!U1534</f>
        <v/>
      </c>
      <c r="B1534" s="6">
        <f>MOD(A1534-1,365)+1</f>
        <v/>
      </c>
      <c r="C1534" s="6">
        <f>MATCH(B1534,Markov!$C$6:$C$17,1)</f>
        <v/>
      </c>
      <c r="D1534" s="16">
        <f>Data!V1534</f>
        <v/>
      </c>
      <c r="E1534" s="6">
        <f>IF(D1534&lt;IF(E1533=1,INDEX(Markov!$I$6:$I$17,C1534),INDEX(Markov!$H$6:$H$17,C1534)),1,0)</f>
        <v/>
      </c>
      <c r="F1534" s="12">
        <f>IF(E1534=1,GAMMA.INV(Data!W1534,INDEX(Markov!$Q$6:$Q$17,C1534),INDEX(Markov!$R$6:$R$17,C1534)),0)</f>
        <v/>
      </c>
      <c r="G1534" s="6">
        <f>IF(D1534&lt;IF(G1533=1,INDEX(ChangeFactor!$O$6:$O$17,C1534),INDEX(ChangeFactor!$N$6:$N$17,C1534)),1,0)</f>
        <v/>
      </c>
      <c r="H1534" s="12">
        <f>IF(G1534=1,GAMMA.INV(Data!W1534,INDEX(ChangeFactor!$R$6:$R$17,C1534),INDEX(ChangeFactor!$S$6:$S$17,C1534)),0)</f>
        <v/>
      </c>
      <c r="I1534" s="7">
        <f>NORM.S.INV(Data!X1534)</f>
        <v/>
      </c>
      <c r="J1534" s="7">
        <f>NORM.S.INV(Data!Y1534)</f>
        <v/>
      </c>
      <c r="K1534" s="7">
        <f>NORM.S.INV(Data!Z1534)</f>
        <v/>
      </c>
      <c r="L1534" s="7">
        <f>MAR1!$B$32*L1533+MAR1!$C$32*M1533+MAR1!$D$32*N1533+MAR1!$B$42*I1534+MAR1!$C$42*J1534+MAR1!$D$42*K1534</f>
        <v/>
      </c>
      <c r="M1534" s="7">
        <f>MAR1!$B$33*L1533+MAR1!$C$33*M1533+MAR1!$D$33*N1533+MAR1!$B$43*I1534+MAR1!$C$43*J1534+MAR1!$D$43*K1534</f>
        <v/>
      </c>
      <c r="N1534" s="7">
        <f>MAR1!$B$34*L1533+MAR1!$C$34*M1533+MAR1!$D$34*N1533+MAR1!$B$44*I1534+MAR1!$C$44*J1534+MAR1!$D$44*K1534</f>
        <v/>
      </c>
      <c r="O1534" s="12">
        <f>MAR1!$B$5+MAR1!$C$5*COS(2*PI()*B1534/365)+MAR1!$D$5*SIN(2*PI()*B1534/365)+IF(E1534=1,MAR1!$B$11+MAR1!$D$11*L1534,MAR1!$C$11+MAR1!$E$11*L1534)</f>
        <v/>
      </c>
      <c r="P1534" s="12">
        <f>MAR1!$B$6+MAR1!$C$6*COS(2*PI()*B1534/365)+MAR1!$D$6*SIN(2*PI()*B1534/365)+IF(E1534=1,MAR1!$B$12+MAR1!$D$12*M1534,MAR1!$C$12+MAR1!$E$12*M1534)</f>
        <v/>
      </c>
      <c r="Q1534" s="12">
        <f>MAR1!$B$7+MAR1!$C$7*COS(2*PI()*B1534/365)+MAR1!$D$7*SIN(2*PI()*B1534/365)+IF(E1534=1,MAR1!$B$13+MAR1!$D$13*N1534,MAR1!$C$13+MAR1!$E$13*N1534)</f>
        <v/>
      </c>
      <c r="R1534" s="12">
        <f>MAR1!$B$5+MAR1!$C$5*COS(2*PI()*B1534/365)+MAR1!$D$5*SIN(2*PI()*B1534/365)+INDEX(ChangeFactor!$F$6:$F$17,C1534)+IF(G1534=1,MAR1!$B$11+INDEX(ChangeFactor!$G$6:$G$17,C1534)*MAR1!$D$11*L1534,MAR1!$C$11+INDEX(ChangeFactor!$G$6:$G$17,C1534)*MAR1!$E$11*L1534)</f>
        <v/>
      </c>
    </row>
    <row r="1535">
      <c r="A1535" s="6">
        <f>Data!U1535</f>
        <v/>
      </c>
      <c r="B1535" s="6">
        <f>MOD(A1535-1,365)+1</f>
        <v/>
      </c>
      <c r="C1535" s="6">
        <f>MATCH(B1535,Markov!$C$6:$C$17,1)</f>
        <v/>
      </c>
      <c r="D1535" s="16">
        <f>Data!V1535</f>
        <v/>
      </c>
      <c r="E1535" s="6">
        <f>IF(D1535&lt;IF(E1534=1,INDEX(Markov!$I$6:$I$17,C1535),INDEX(Markov!$H$6:$H$17,C1535)),1,0)</f>
        <v/>
      </c>
      <c r="F1535" s="12">
        <f>IF(E1535=1,GAMMA.INV(Data!W1535,INDEX(Markov!$Q$6:$Q$17,C1535),INDEX(Markov!$R$6:$R$17,C1535)),0)</f>
        <v/>
      </c>
      <c r="G1535" s="6">
        <f>IF(D1535&lt;IF(G1534=1,INDEX(ChangeFactor!$O$6:$O$17,C1535),INDEX(ChangeFactor!$N$6:$N$17,C1535)),1,0)</f>
        <v/>
      </c>
      <c r="H1535" s="12">
        <f>IF(G1535=1,GAMMA.INV(Data!W1535,INDEX(ChangeFactor!$R$6:$R$17,C1535),INDEX(ChangeFactor!$S$6:$S$17,C1535)),0)</f>
        <v/>
      </c>
      <c r="I1535" s="7">
        <f>NORM.S.INV(Data!X1535)</f>
        <v/>
      </c>
      <c r="J1535" s="7">
        <f>NORM.S.INV(Data!Y1535)</f>
        <v/>
      </c>
      <c r="K1535" s="7">
        <f>NORM.S.INV(Data!Z1535)</f>
        <v/>
      </c>
      <c r="L1535" s="7">
        <f>MAR1!$B$32*L1534+MAR1!$C$32*M1534+MAR1!$D$32*N1534+MAR1!$B$42*I1535+MAR1!$C$42*J1535+MAR1!$D$42*K1535</f>
        <v/>
      </c>
      <c r="M1535" s="7">
        <f>MAR1!$B$33*L1534+MAR1!$C$33*M1534+MAR1!$D$33*N1534+MAR1!$B$43*I1535+MAR1!$C$43*J1535+MAR1!$D$43*K1535</f>
        <v/>
      </c>
      <c r="N1535" s="7">
        <f>MAR1!$B$34*L1534+MAR1!$C$34*M1534+MAR1!$D$34*N1534+MAR1!$B$44*I1535+MAR1!$C$44*J1535+MAR1!$D$44*K1535</f>
        <v/>
      </c>
      <c r="O1535" s="12">
        <f>MAR1!$B$5+MAR1!$C$5*COS(2*PI()*B1535/365)+MAR1!$D$5*SIN(2*PI()*B1535/365)+IF(E1535=1,MAR1!$B$11+MAR1!$D$11*L1535,MAR1!$C$11+MAR1!$E$11*L1535)</f>
        <v/>
      </c>
      <c r="P1535" s="12">
        <f>MAR1!$B$6+MAR1!$C$6*COS(2*PI()*B1535/365)+MAR1!$D$6*SIN(2*PI()*B1535/365)+IF(E1535=1,MAR1!$B$12+MAR1!$D$12*M1535,MAR1!$C$12+MAR1!$E$12*M1535)</f>
        <v/>
      </c>
      <c r="Q1535" s="12">
        <f>MAR1!$B$7+MAR1!$C$7*COS(2*PI()*B1535/365)+MAR1!$D$7*SIN(2*PI()*B1535/365)+IF(E1535=1,MAR1!$B$13+MAR1!$D$13*N1535,MAR1!$C$13+MAR1!$E$13*N1535)</f>
        <v/>
      </c>
      <c r="R1535" s="12">
        <f>MAR1!$B$5+MAR1!$C$5*COS(2*PI()*B1535/365)+MAR1!$D$5*SIN(2*PI()*B1535/365)+INDEX(ChangeFactor!$F$6:$F$17,C1535)+IF(G1535=1,MAR1!$B$11+INDEX(ChangeFactor!$G$6:$G$17,C1535)*MAR1!$D$11*L1535,MAR1!$C$11+INDEX(ChangeFactor!$G$6:$G$17,C1535)*MAR1!$E$11*L1535)</f>
        <v/>
      </c>
    </row>
    <row r="1536">
      <c r="A1536" s="6">
        <f>Data!U1536</f>
        <v/>
      </c>
      <c r="B1536" s="6">
        <f>MOD(A1536-1,365)+1</f>
        <v/>
      </c>
      <c r="C1536" s="6">
        <f>MATCH(B1536,Markov!$C$6:$C$17,1)</f>
        <v/>
      </c>
      <c r="D1536" s="16">
        <f>Data!V1536</f>
        <v/>
      </c>
      <c r="E1536" s="6">
        <f>IF(D1536&lt;IF(E1535=1,INDEX(Markov!$I$6:$I$17,C1536),INDEX(Markov!$H$6:$H$17,C1536)),1,0)</f>
        <v/>
      </c>
      <c r="F1536" s="12">
        <f>IF(E1536=1,GAMMA.INV(Data!W1536,INDEX(Markov!$Q$6:$Q$17,C1536),INDEX(Markov!$R$6:$R$17,C1536)),0)</f>
        <v/>
      </c>
      <c r="G1536" s="6">
        <f>IF(D1536&lt;IF(G1535=1,INDEX(ChangeFactor!$O$6:$O$17,C1536),INDEX(ChangeFactor!$N$6:$N$17,C1536)),1,0)</f>
        <v/>
      </c>
      <c r="H1536" s="12">
        <f>IF(G1536=1,GAMMA.INV(Data!W1536,INDEX(ChangeFactor!$R$6:$R$17,C1536),INDEX(ChangeFactor!$S$6:$S$17,C1536)),0)</f>
        <v/>
      </c>
      <c r="I1536" s="7">
        <f>NORM.S.INV(Data!X1536)</f>
        <v/>
      </c>
      <c r="J1536" s="7">
        <f>NORM.S.INV(Data!Y1536)</f>
        <v/>
      </c>
      <c r="K1536" s="7">
        <f>NORM.S.INV(Data!Z1536)</f>
        <v/>
      </c>
      <c r="L1536" s="7">
        <f>MAR1!$B$32*L1535+MAR1!$C$32*M1535+MAR1!$D$32*N1535+MAR1!$B$42*I1536+MAR1!$C$42*J1536+MAR1!$D$42*K1536</f>
        <v/>
      </c>
      <c r="M1536" s="7">
        <f>MAR1!$B$33*L1535+MAR1!$C$33*M1535+MAR1!$D$33*N1535+MAR1!$B$43*I1536+MAR1!$C$43*J1536+MAR1!$D$43*K1536</f>
        <v/>
      </c>
      <c r="N1536" s="7">
        <f>MAR1!$B$34*L1535+MAR1!$C$34*M1535+MAR1!$D$34*N1535+MAR1!$B$44*I1536+MAR1!$C$44*J1536+MAR1!$D$44*K1536</f>
        <v/>
      </c>
      <c r="O1536" s="12">
        <f>MAR1!$B$5+MAR1!$C$5*COS(2*PI()*B1536/365)+MAR1!$D$5*SIN(2*PI()*B1536/365)+IF(E1536=1,MAR1!$B$11+MAR1!$D$11*L1536,MAR1!$C$11+MAR1!$E$11*L1536)</f>
        <v/>
      </c>
      <c r="P1536" s="12">
        <f>MAR1!$B$6+MAR1!$C$6*COS(2*PI()*B1536/365)+MAR1!$D$6*SIN(2*PI()*B1536/365)+IF(E1536=1,MAR1!$B$12+MAR1!$D$12*M1536,MAR1!$C$12+MAR1!$E$12*M1536)</f>
        <v/>
      </c>
      <c r="Q1536" s="12">
        <f>MAR1!$B$7+MAR1!$C$7*COS(2*PI()*B1536/365)+MAR1!$D$7*SIN(2*PI()*B1536/365)+IF(E1536=1,MAR1!$B$13+MAR1!$D$13*N1536,MAR1!$C$13+MAR1!$E$13*N1536)</f>
        <v/>
      </c>
      <c r="R1536" s="12">
        <f>MAR1!$B$5+MAR1!$C$5*COS(2*PI()*B1536/365)+MAR1!$D$5*SIN(2*PI()*B1536/365)+INDEX(ChangeFactor!$F$6:$F$17,C1536)+IF(G1536=1,MAR1!$B$11+INDEX(ChangeFactor!$G$6:$G$17,C1536)*MAR1!$D$11*L1536,MAR1!$C$11+INDEX(ChangeFactor!$G$6:$G$17,C1536)*MAR1!$E$11*L1536)</f>
        <v/>
      </c>
    </row>
    <row r="1537">
      <c r="A1537" s="6">
        <f>Data!U1537</f>
        <v/>
      </c>
      <c r="B1537" s="6">
        <f>MOD(A1537-1,365)+1</f>
        <v/>
      </c>
      <c r="C1537" s="6">
        <f>MATCH(B1537,Markov!$C$6:$C$17,1)</f>
        <v/>
      </c>
      <c r="D1537" s="16">
        <f>Data!V1537</f>
        <v/>
      </c>
      <c r="E1537" s="6">
        <f>IF(D1537&lt;IF(E1536=1,INDEX(Markov!$I$6:$I$17,C1537),INDEX(Markov!$H$6:$H$17,C1537)),1,0)</f>
        <v/>
      </c>
      <c r="F1537" s="12">
        <f>IF(E1537=1,GAMMA.INV(Data!W1537,INDEX(Markov!$Q$6:$Q$17,C1537),INDEX(Markov!$R$6:$R$17,C1537)),0)</f>
        <v/>
      </c>
      <c r="G1537" s="6">
        <f>IF(D1537&lt;IF(G1536=1,INDEX(ChangeFactor!$O$6:$O$17,C1537),INDEX(ChangeFactor!$N$6:$N$17,C1537)),1,0)</f>
        <v/>
      </c>
      <c r="H1537" s="12">
        <f>IF(G1537=1,GAMMA.INV(Data!W1537,INDEX(ChangeFactor!$R$6:$R$17,C1537),INDEX(ChangeFactor!$S$6:$S$17,C1537)),0)</f>
        <v/>
      </c>
      <c r="I1537" s="7">
        <f>NORM.S.INV(Data!X1537)</f>
        <v/>
      </c>
      <c r="J1537" s="7">
        <f>NORM.S.INV(Data!Y1537)</f>
        <v/>
      </c>
      <c r="K1537" s="7">
        <f>NORM.S.INV(Data!Z1537)</f>
        <v/>
      </c>
      <c r="L1537" s="7">
        <f>MAR1!$B$32*L1536+MAR1!$C$32*M1536+MAR1!$D$32*N1536+MAR1!$B$42*I1537+MAR1!$C$42*J1537+MAR1!$D$42*K1537</f>
        <v/>
      </c>
      <c r="M1537" s="7">
        <f>MAR1!$B$33*L1536+MAR1!$C$33*M1536+MAR1!$D$33*N1536+MAR1!$B$43*I1537+MAR1!$C$43*J1537+MAR1!$D$43*K1537</f>
        <v/>
      </c>
      <c r="N1537" s="7">
        <f>MAR1!$B$34*L1536+MAR1!$C$34*M1536+MAR1!$D$34*N1536+MAR1!$B$44*I1537+MAR1!$C$44*J1537+MAR1!$D$44*K1537</f>
        <v/>
      </c>
      <c r="O1537" s="12">
        <f>MAR1!$B$5+MAR1!$C$5*COS(2*PI()*B1537/365)+MAR1!$D$5*SIN(2*PI()*B1537/365)+IF(E1537=1,MAR1!$B$11+MAR1!$D$11*L1537,MAR1!$C$11+MAR1!$E$11*L1537)</f>
        <v/>
      </c>
      <c r="P1537" s="12">
        <f>MAR1!$B$6+MAR1!$C$6*COS(2*PI()*B1537/365)+MAR1!$D$6*SIN(2*PI()*B1537/365)+IF(E1537=1,MAR1!$B$12+MAR1!$D$12*M1537,MAR1!$C$12+MAR1!$E$12*M1537)</f>
        <v/>
      </c>
      <c r="Q1537" s="12">
        <f>MAR1!$B$7+MAR1!$C$7*COS(2*PI()*B1537/365)+MAR1!$D$7*SIN(2*PI()*B1537/365)+IF(E1537=1,MAR1!$B$13+MAR1!$D$13*N1537,MAR1!$C$13+MAR1!$E$13*N1537)</f>
        <v/>
      </c>
      <c r="R1537" s="12">
        <f>MAR1!$B$5+MAR1!$C$5*COS(2*PI()*B1537/365)+MAR1!$D$5*SIN(2*PI()*B1537/365)+INDEX(ChangeFactor!$F$6:$F$17,C1537)+IF(G1537=1,MAR1!$B$11+INDEX(ChangeFactor!$G$6:$G$17,C1537)*MAR1!$D$11*L1537,MAR1!$C$11+INDEX(ChangeFactor!$G$6:$G$17,C1537)*MAR1!$E$11*L1537)</f>
        <v/>
      </c>
    </row>
    <row r="1538">
      <c r="A1538" s="6">
        <f>Data!U1538</f>
        <v/>
      </c>
      <c r="B1538" s="6">
        <f>MOD(A1538-1,365)+1</f>
        <v/>
      </c>
      <c r="C1538" s="6">
        <f>MATCH(B1538,Markov!$C$6:$C$17,1)</f>
        <v/>
      </c>
      <c r="D1538" s="16">
        <f>Data!V1538</f>
        <v/>
      </c>
      <c r="E1538" s="6">
        <f>IF(D1538&lt;IF(E1537=1,INDEX(Markov!$I$6:$I$17,C1538),INDEX(Markov!$H$6:$H$17,C1538)),1,0)</f>
        <v/>
      </c>
      <c r="F1538" s="12">
        <f>IF(E1538=1,GAMMA.INV(Data!W1538,INDEX(Markov!$Q$6:$Q$17,C1538),INDEX(Markov!$R$6:$R$17,C1538)),0)</f>
        <v/>
      </c>
      <c r="G1538" s="6">
        <f>IF(D1538&lt;IF(G1537=1,INDEX(ChangeFactor!$O$6:$O$17,C1538),INDEX(ChangeFactor!$N$6:$N$17,C1538)),1,0)</f>
        <v/>
      </c>
      <c r="H1538" s="12">
        <f>IF(G1538=1,GAMMA.INV(Data!W1538,INDEX(ChangeFactor!$R$6:$R$17,C1538),INDEX(ChangeFactor!$S$6:$S$17,C1538)),0)</f>
        <v/>
      </c>
      <c r="I1538" s="7">
        <f>NORM.S.INV(Data!X1538)</f>
        <v/>
      </c>
      <c r="J1538" s="7">
        <f>NORM.S.INV(Data!Y1538)</f>
        <v/>
      </c>
      <c r="K1538" s="7">
        <f>NORM.S.INV(Data!Z1538)</f>
        <v/>
      </c>
      <c r="L1538" s="7">
        <f>MAR1!$B$32*L1537+MAR1!$C$32*M1537+MAR1!$D$32*N1537+MAR1!$B$42*I1538+MAR1!$C$42*J1538+MAR1!$D$42*K1538</f>
        <v/>
      </c>
      <c r="M1538" s="7">
        <f>MAR1!$B$33*L1537+MAR1!$C$33*M1537+MAR1!$D$33*N1537+MAR1!$B$43*I1538+MAR1!$C$43*J1538+MAR1!$D$43*K1538</f>
        <v/>
      </c>
      <c r="N1538" s="7">
        <f>MAR1!$B$34*L1537+MAR1!$C$34*M1537+MAR1!$D$34*N1537+MAR1!$B$44*I1538+MAR1!$C$44*J1538+MAR1!$D$44*K1538</f>
        <v/>
      </c>
      <c r="O1538" s="12">
        <f>MAR1!$B$5+MAR1!$C$5*COS(2*PI()*B1538/365)+MAR1!$D$5*SIN(2*PI()*B1538/365)+IF(E1538=1,MAR1!$B$11+MAR1!$D$11*L1538,MAR1!$C$11+MAR1!$E$11*L1538)</f>
        <v/>
      </c>
      <c r="P1538" s="12">
        <f>MAR1!$B$6+MAR1!$C$6*COS(2*PI()*B1538/365)+MAR1!$D$6*SIN(2*PI()*B1538/365)+IF(E1538=1,MAR1!$B$12+MAR1!$D$12*M1538,MAR1!$C$12+MAR1!$E$12*M1538)</f>
        <v/>
      </c>
      <c r="Q1538" s="12">
        <f>MAR1!$B$7+MAR1!$C$7*COS(2*PI()*B1538/365)+MAR1!$D$7*SIN(2*PI()*B1538/365)+IF(E1538=1,MAR1!$B$13+MAR1!$D$13*N1538,MAR1!$C$13+MAR1!$E$13*N1538)</f>
        <v/>
      </c>
      <c r="R1538" s="12">
        <f>MAR1!$B$5+MAR1!$C$5*COS(2*PI()*B1538/365)+MAR1!$D$5*SIN(2*PI()*B1538/365)+INDEX(ChangeFactor!$F$6:$F$17,C1538)+IF(G1538=1,MAR1!$B$11+INDEX(ChangeFactor!$G$6:$G$17,C1538)*MAR1!$D$11*L1538,MAR1!$C$11+INDEX(ChangeFactor!$G$6:$G$17,C1538)*MAR1!$E$11*L1538)</f>
        <v/>
      </c>
    </row>
    <row r="1539">
      <c r="A1539" s="6">
        <f>Data!U1539</f>
        <v/>
      </c>
      <c r="B1539" s="6">
        <f>MOD(A1539-1,365)+1</f>
        <v/>
      </c>
      <c r="C1539" s="6">
        <f>MATCH(B1539,Markov!$C$6:$C$17,1)</f>
        <v/>
      </c>
      <c r="D1539" s="16">
        <f>Data!V1539</f>
        <v/>
      </c>
      <c r="E1539" s="6">
        <f>IF(D1539&lt;IF(E1538=1,INDEX(Markov!$I$6:$I$17,C1539),INDEX(Markov!$H$6:$H$17,C1539)),1,0)</f>
        <v/>
      </c>
      <c r="F1539" s="12">
        <f>IF(E1539=1,GAMMA.INV(Data!W1539,INDEX(Markov!$Q$6:$Q$17,C1539),INDEX(Markov!$R$6:$R$17,C1539)),0)</f>
        <v/>
      </c>
      <c r="G1539" s="6">
        <f>IF(D1539&lt;IF(G1538=1,INDEX(ChangeFactor!$O$6:$O$17,C1539),INDEX(ChangeFactor!$N$6:$N$17,C1539)),1,0)</f>
        <v/>
      </c>
      <c r="H1539" s="12">
        <f>IF(G1539=1,GAMMA.INV(Data!W1539,INDEX(ChangeFactor!$R$6:$R$17,C1539),INDEX(ChangeFactor!$S$6:$S$17,C1539)),0)</f>
        <v/>
      </c>
      <c r="I1539" s="7">
        <f>NORM.S.INV(Data!X1539)</f>
        <v/>
      </c>
      <c r="J1539" s="7">
        <f>NORM.S.INV(Data!Y1539)</f>
        <v/>
      </c>
      <c r="K1539" s="7">
        <f>NORM.S.INV(Data!Z1539)</f>
        <v/>
      </c>
      <c r="L1539" s="7">
        <f>MAR1!$B$32*L1538+MAR1!$C$32*M1538+MAR1!$D$32*N1538+MAR1!$B$42*I1539+MAR1!$C$42*J1539+MAR1!$D$42*K1539</f>
        <v/>
      </c>
      <c r="M1539" s="7">
        <f>MAR1!$B$33*L1538+MAR1!$C$33*M1538+MAR1!$D$33*N1538+MAR1!$B$43*I1539+MAR1!$C$43*J1539+MAR1!$D$43*K1539</f>
        <v/>
      </c>
      <c r="N1539" s="7">
        <f>MAR1!$B$34*L1538+MAR1!$C$34*M1538+MAR1!$D$34*N1538+MAR1!$B$44*I1539+MAR1!$C$44*J1539+MAR1!$D$44*K1539</f>
        <v/>
      </c>
      <c r="O1539" s="12">
        <f>MAR1!$B$5+MAR1!$C$5*COS(2*PI()*B1539/365)+MAR1!$D$5*SIN(2*PI()*B1539/365)+IF(E1539=1,MAR1!$B$11+MAR1!$D$11*L1539,MAR1!$C$11+MAR1!$E$11*L1539)</f>
        <v/>
      </c>
      <c r="P1539" s="12">
        <f>MAR1!$B$6+MAR1!$C$6*COS(2*PI()*B1539/365)+MAR1!$D$6*SIN(2*PI()*B1539/365)+IF(E1539=1,MAR1!$B$12+MAR1!$D$12*M1539,MAR1!$C$12+MAR1!$E$12*M1539)</f>
        <v/>
      </c>
      <c r="Q1539" s="12">
        <f>MAR1!$B$7+MAR1!$C$7*COS(2*PI()*B1539/365)+MAR1!$D$7*SIN(2*PI()*B1539/365)+IF(E1539=1,MAR1!$B$13+MAR1!$D$13*N1539,MAR1!$C$13+MAR1!$E$13*N1539)</f>
        <v/>
      </c>
      <c r="R1539" s="12">
        <f>MAR1!$B$5+MAR1!$C$5*COS(2*PI()*B1539/365)+MAR1!$D$5*SIN(2*PI()*B1539/365)+INDEX(ChangeFactor!$F$6:$F$17,C1539)+IF(G1539=1,MAR1!$B$11+INDEX(ChangeFactor!$G$6:$G$17,C1539)*MAR1!$D$11*L1539,MAR1!$C$11+INDEX(ChangeFactor!$G$6:$G$17,C1539)*MAR1!$E$11*L1539)</f>
        <v/>
      </c>
    </row>
    <row r="1540">
      <c r="A1540" s="6">
        <f>Data!U1540</f>
        <v/>
      </c>
      <c r="B1540" s="6">
        <f>MOD(A1540-1,365)+1</f>
        <v/>
      </c>
      <c r="C1540" s="6">
        <f>MATCH(B1540,Markov!$C$6:$C$17,1)</f>
        <v/>
      </c>
      <c r="D1540" s="16">
        <f>Data!V1540</f>
        <v/>
      </c>
      <c r="E1540" s="6">
        <f>IF(D1540&lt;IF(E1539=1,INDEX(Markov!$I$6:$I$17,C1540),INDEX(Markov!$H$6:$H$17,C1540)),1,0)</f>
        <v/>
      </c>
      <c r="F1540" s="12">
        <f>IF(E1540=1,GAMMA.INV(Data!W1540,INDEX(Markov!$Q$6:$Q$17,C1540),INDEX(Markov!$R$6:$R$17,C1540)),0)</f>
        <v/>
      </c>
      <c r="G1540" s="6">
        <f>IF(D1540&lt;IF(G1539=1,INDEX(ChangeFactor!$O$6:$O$17,C1540),INDEX(ChangeFactor!$N$6:$N$17,C1540)),1,0)</f>
        <v/>
      </c>
      <c r="H1540" s="12">
        <f>IF(G1540=1,GAMMA.INV(Data!W1540,INDEX(ChangeFactor!$R$6:$R$17,C1540),INDEX(ChangeFactor!$S$6:$S$17,C1540)),0)</f>
        <v/>
      </c>
      <c r="I1540" s="7">
        <f>NORM.S.INV(Data!X1540)</f>
        <v/>
      </c>
      <c r="J1540" s="7">
        <f>NORM.S.INV(Data!Y1540)</f>
        <v/>
      </c>
      <c r="K1540" s="7">
        <f>NORM.S.INV(Data!Z1540)</f>
        <v/>
      </c>
      <c r="L1540" s="7">
        <f>MAR1!$B$32*L1539+MAR1!$C$32*M1539+MAR1!$D$32*N1539+MAR1!$B$42*I1540+MAR1!$C$42*J1540+MAR1!$D$42*K1540</f>
        <v/>
      </c>
      <c r="M1540" s="7">
        <f>MAR1!$B$33*L1539+MAR1!$C$33*M1539+MAR1!$D$33*N1539+MAR1!$B$43*I1540+MAR1!$C$43*J1540+MAR1!$D$43*K1540</f>
        <v/>
      </c>
      <c r="N1540" s="7">
        <f>MAR1!$B$34*L1539+MAR1!$C$34*M1539+MAR1!$D$34*N1539+MAR1!$B$44*I1540+MAR1!$C$44*J1540+MAR1!$D$44*K1540</f>
        <v/>
      </c>
      <c r="O1540" s="12">
        <f>MAR1!$B$5+MAR1!$C$5*COS(2*PI()*B1540/365)+MAR1!$D$5*SIN(2*PI()*B1540/365)+IF(E1540=1,MAR1!$B$11+MAR1!$D$11*L1540,MAR1!$C$11+MAR1!$E$11*L1540)</f>
        <v/>
      </c>
      <c r="P1540" s="12">
        <f>MAR1!$B$6+MAR1!$C$6*COS(2*PI()*B1540/365)+MAR1!$D$6*SIN(2*PI()*B1540/365)+IF(E1540=1,MAR1!$B$12+MAR1!$D$12*M1540,MAR1!$C$12+MAR1!$E$12*M1540)</f>
        <v/>
      </c>
      <c r="Q1540" s="12">
        <f>MAR1!$B$7+MAR1!$C$7*COS(2*PI()*B1540/365)+MAR1!$D$7*SIN(2*PI()*B1540/365)+IF(E1540=1,MAR1!$B$13+MAR1!$D$13*N1540,MAR1!$C$13+MAR1!$E$13*N1540)</f>
        <v/>
      </c>
      <c r="R1540" s="12">
        <f>MAR1!$B$5+MAR1!$C$5*COS(2*PI()*B1540/365)+MAR1!$D$5*SIN(2*PI()*B1540/365)+INDEX(ChangeFactor!$F$6:$F$17,C1540)+IF(G1540=1,MAR1!$B$11+INDEX(ChangeFactor!$G$6:$G$17,C1540)*MAR1!$D$11*L1540,MAR1!$C$11+INDEX(ChangeFactor!$G$6:$G$17,C1540)*MAR1!$E$11*L1540)</f>
        <v/>
      </c>
    </row>
    <row r="1541">
      <c r="A1541" s="6">
        <f>Data!U1541</f>
        <v/>
      </c>
      <c r="B1541" s="6">
        <f>MOD(A1541-1,365)+1</f>
        <v/>
      </c>
      <c r="C1541" s="6">
        <f>MATCH(B1541,Markov!$C$6:$C$17,1)</f>
        <v/>
      </c>
      <c r="D1541" s="16">
        <f>Data!V1541</f>
        <v/>
      </c>
      <c r="E1541" s="6">
        <f>IF(D1541&lt;IF(E1540=1,INDEX(Markov!$I$6:$I$17,C1541),INDEX(Markov!$H$6:$H$17,C1541)),1,0)</f>
        <v/>
      </c>
      <c r="F1541" s="12">
        <f>IF(E1541=1,GAMMA.INV(Data!W1541,INDEX(Markov!$Q$6:$Q$17,C1541),INDEX(Markov!$R$6:$R$17,C1541)),0)</f>
        <v/>
      </c>
      <c r="G1541" s="6">
        <f>IF(D1541&lt;IF(G1540=1,INDEX(ChangeFactor!$O$6:$O$17,C1541),INDEX(ChangeFactor!$N$6:$N$17,C1541)),1,0)</f>
        <v/>
      </c>
      <c r="H1541" s="12">
        <f>IF(G1541=1,GAMMA.INV(Data!W1541,INDEX(ChangeFactor!$R$6:$R$17,C1541),INDEX(ChangeFactor!$S$6:$S$17,C1541)),0)</f>
        <v/>
      </c>
      <c r="I1541" s="7">
        <f>NORM.S.INV(Data!X1541)</f>
        <v/>
      </c>
      <c r="J1541" s="7">
        <f>NORM.S.INV(Data!Y1541)</f>
        <v/>
      </c>
      <c r="K1541" s="7">
        <f>NORM.S.INV(Data!Z1541)</f>
        <v/>
      </c>
      <c r="L1541" s="7">
        <f>MAR1!$B$32*L1540+MAR1!$C$32*M1540+MAR1!$D$32*N1540+MAR1!$B$42*I1541+MAR1!$C$42*J1541+MAR1!$D$42*K1541</f>
        <v/>
      </c>
      <c r="M1541" s="7">
        <f>MAR1!$B$33*L1540+MAR1!$C$33*M1540+MAR1!$D$33*N1540+MAR1!$B$43*I1541+MAR1!$C$43*J1541+MAR1!$D$43*K1541</f>
        <v/>
      </c>
      <c r="N1541" s="7">
        <f>MAR1!$B$34*L1540+MAR1!$C$34*M1540+MAR1!$D$34*N1540+MAR1!$B$44*I1541+MAR1!$C$44*J1541+MAR1!$D$44*K1541</f>
        <v/>
      </c>
      <c r="O1541" s="12">
        <f>MAR1!$B$5+MAR1!$C$5*COS(2*PI()*B1541/365)+MAR1!$D$5*SIN(2*PI()*B1541/365)+IF(E1541=1,MAR1!$B$11+MAR1!$D$11*L1541,MAR1!$C$11+MAR1!$E$11*L1541)</f>
        <v/>
      </c>
      <c r="P1541" s="12">
        <f>MAR1!$B$6+MAR1!$C$6*COS(2*PI()*B1541/365)+MAR1!$D$6*SIN(2*PI()*B1541/365)+IF(E1541=1,MAR1!$B$12+MAR1!$D$12*M1541,MAR1!$C$12+MAR1!$E$12*M1541)</f>
        <v/>
      </c>
      <c r="Q1541" s="12">
        <f>MAR1!$B$7+MAR1!$C$7*COS(2*PI()*B1541/365)+MAR1!$D$7*SIN(2*PI()*B1541/365)+IF(E1541=1,MAR1!$B$13+MAR1!$D$13*N1541,MAR1!$C$13+MAR1!$E$13*N1541)</f>
        <v/>
      </c>
      <c r="R1541" s="12">
        <f>MAR1!$B$5+MAR1!$C$5*COS(2*PI()*B1541/365)+MAR1!$D$5*SIN(2*PI()*B1541/365)+INDEX(ChangeFactor!$F$6:$F$17,C1541)+IF(G1541=1,MAR1!$B$11+INDEX(ChangeFactor!$G$6:$G$17,C1541)*MAR1!$D$11*L1541,MAR1!$C$11+INDEX(ChangeFactor!$G$6:$G$17,C1541)*MAR1!$E$11*L1541)</f>
        <v/>
      </c>
    </row>
    <row r="1542">
      <c r="A1542" s="6">
        <f>Data!U1542</f>
        <v/>
      </c>
      <c r="B1542" s="6">
        <f>MOD(A1542-1,365)+1</f>
        <v/>
      </c>
      <c r="C1542" s="6">
        <f>MATCH(B1542,Markov!$C$6:$C$17,1)</f>
        <v/>
      </c>
      <c r="D1542" s="16">
        <f>Data!V1542</f>
        <v/>
      </c>
      <c r="E1542" s="6">
        <f>IF(D1542&lt;IF(E1541=1,INDEX(Markov!$I$6:$I$17,C1542),INDEX(Markov!$H$6:$H$17,C1542)),1,0)</f>
        <v/>
      </c>
      <c r="F1542" s="12">
        <f>IF(E1542=1,GAMMA.INV(Data!W1542,INDEX(Markov!$Q$6:$Q$17,C1542),INDEX(Markov!$R$6:$R$17,C1542)),0)</f>
        <v/>
      </c>
      <c r="G1542" s="6">
        <f>IF(D1542&lt;IF(G1541=1,INDEX(ChangeFactor!$O$6:$O$17,C1542),INDEX(ChangeFactor!$N$6:$N$17,C1542)),1,0)</f>
        <v/>
      </c>
      <c r="H1542" s="12">
        <f>IF(G1542=1,GAMMA.INV(Data!W1542,INDEX(ChangeFactor!$R$6:$R$17,C1542),INDEX(ChangeFactor!$S$6:$S$17,C1542)),0)</f>
        <v/>
      </c>
      <c r="I1542" s="7">
        <f>NORM.S.INV(Data!X1542)</f>
        <v/>
      </c>
      <c r="J1542" s="7">
        <f>NORM.S.INV(Data!Y1542)</f>
        <v/>
      </c>
      <c r="K1542" s="7">
        <f>NORM.S.INV(Data!Z1542)</f>
        <v/>
      </c>
      <c r="L1542" s="7">
        <f>MAR1!$B$32*L1541+MAR1!$C$32*M1541+MAR1!$D$32*N1541+MAR1!$B$42*I1542+MAR1!$C$42*J1542+MAR1!$D$42*K1542</f>
        <v/>
      </c>
      <c r="M1542" s="7">
        <f>MAR1!$B$33*L1541+MAR1!$C$33*M1541+MAR1!$D$33*N1541+MAR1!$B$43*I1542+MAR1!$C$43*J1542+MAR1!$D$43*K1542</f>
        <v/>
      </c>
      <c r="N1542" s="7">
        <f>MAR1!$B$34*L1541+MAR1!$C$34*M1541+MAR1!$D$34*N1541+MAR1!$B$44*I1542+MAR1!$C$44*J1542+MAR1!$D$44*K1542</f>
        <v/>
      </c>
      <c r="O1542" s="12">
        <f>MAR1!$B$5+MAR1!$C$5*COS(2*PI()*B1542/365)+MAR1!$D$5*SIN(2*PI()*B1542/365)+IF(E1542=1,MAR1!$B$11+MAR1!$D$11*L1542,MAR1!$C$11+MAR1!$E$11*L1542)</f>
        <v/>
      </c>
      <c r="P1542" s="12">
        <f>MAR1!$B$6+MAR1!$C$6*COS(2*PI()*B1542/365)+MAR1!$D$6*SIN(2*PI()*B1542/365)+IF(E1542=1,MAR1!$B$12+MAR1!$D$12*M1542,MAR1!$C$12+MAR1!$E$12*M1542)</f>
        <v/>
      </c>
      <c r="Q1542" s="12">
        <f>MAR1!$B$7+MAR1!$C$7*COS(2*PI()*B1542/365)+MAR1!$D$7*SIN(2*PI()*B1542/365)+IF(E1542=1,MAR1!$B$13+MAR1!$D$13*N1542,MAR1!$C$13+MAR1!$E$13*N1542)</f>
        <v/>
      </c>
      <c r="R1542" s="12">
        <f>MAR1!$B$5+MAR1!$C$5*COS(2*PI()*B1542/365)+MAR1!$D$5*SIN(2*PI()*B1542/365)+INDEX(ChangeFactor!$F$6:$F$17,C1542)+IF(G1542=1,MAR1!$B$11+INDEX(ChangeFactor!$G$6:$G$17,C1542)*MAR1!$D$11*L1542,MAR1!$C$11+INDEX(ChangeFactor!$G$6:$G$17,C1542)*MAR1!$E$11*L1542)</f>
        <v/>
      </c>
    </row>
    <row r="1543">
      <c r="A1543" s="6">
        <f>Data!U1543</f>
        <v/>
      </c>
      <c r="B1543" s="6">
        <f>MOD(A1543-1,365)+1</f>
        <v/>
      </c>
      <c r="C1543" s="6">
        <f>MATCH(B1543,Markov!$C$6:$C$17,1)</f>
        <v/>
      </c>
      <c r="D1543" s="16">
        <f>Data!V1543</f>
        <v/>
      </c>
      <c r="E1543" s="6">
        <f>IF(D1543&lt;IF(E1542=1,INDEX(Markov!$I$6:$I$17,C1543),INDEX(Markov!$H$6:$H$17,C1543)),1,0)</f>
        <v/>
      </c>
      <c r="F1543" s="12">
        <f>IF(E1543=1,GAMMA.INV(Data!W1543,INDEX(Markov!$Q$6:$Q$17,C1543),INDEX(Markov!$R$6:$R$17,C1543)),0)</f>
        <v/>
      </c>
      <c r="G1543" s="6">
        <f>IF(D1543&lt;IF(G1542=1,INDEX(ChangeFactor!$O$6:$O$17,C1543),INDEX(ChangeFactor!$N$6:$N$17,C1543)),1,0)</f>
        <v/>
      </c>
      <c r="H1543" s="12">
        <f>IF(G1543=1,GAMMA.INV(Data!W1543,INDEX(ChangeFactor!$R$6:$R$17,C1543),INDEX(ChangeFactor!$S$6:$S$17,C1543)),0)</f>
        <v/>
      </c>
      <c r="I1543" s="7">
        <f>NORM.S.INV(Data!X1543)</f>
        <v/>
      </c>
      <c r="J1543" s="7">
        <f>NORM.S.INV(Data!Y1543)</f>
        <v/>
      </c>
      <c r="K1543" s="7">
        <f>NORM.S.INV(Data!Z1543)</f>
        <v/>
      </c>
      <c r="L1543" s="7">
        <f>MAR1!$B$32*L1542+MAR1!$C$32*M1542+MAR1!$D$32*N1542+MAR1!$B$42*I1543+MAR1!$C$42*J1543+MAR1!$D$42*K1543</f>
        <v/>
      </c>
      <c r="M1543" s="7">
        <f>MAR1!$B$33*L1542+MAR1!$C$33*M1542+MAR1!$D$33*N1542+MAR1!$B$43*I1543+MAR1!$C$43*J1543+MAR1!$D$43*K1543</f>
        <v/>
      </c>
      <c r="N1543" s="7">
        <f>MAR1!$B$34*L1542+MAR1!$C$34*M1542+MAR1!$D$34*N1542+MAR1!$B$44*I1543+MAR1!$C$44*J1543+MAR1!$D$44*K1543</f>
        <v/>
      </c>
      <c r="O1543" s="12">
        <f>MAR1!$B$5+MAR1!$C$5*COS(2*PI()*B1543/365)+MAR1!$D$5*SIN(2*PI()*B1543/365)+IF(E1543=1,MAR1!$B$11+MAR1!$D$11*L1543,MAR1!$C$11+MAR1!$E$11*L1543)</f>
        <v/>
      </c>
      <c r="P1543" s="12">
        <f>MAR1!$B$6+MAR1!$C$6*COS(2*PI()*B1543/365)+MAR1!$D$6*SIN(2*PI()*B1543/365)+IF(E1543=1,MAR1!$B$12+MAR1!$D$12*M1543,MAR1!$C$12+MAR1!$E$12*M1543)</f>
        <v/>
      </c>
      <c r="Q1543" s="12">
        <f>MAR1!$B$7+MAR1!$C$7*COS(2*PI()*B1543/365)+MAR1!$D$7*SIN(2*PI()*B1543/365)+IF(E1543=1,MAR1!$B$13+MAR1!$D$13*N1543,MAR1!$C$13+MAR1!$E$13*N1543)</f>
        <v/>
      </c>
      <c r="R1543" s="12">
        <f>MAR1!$B$5+MAR1!$C$5*COS(2*PI()*B1543/365)+MAR1!$D$5*SIN(2*PI()*B1543/365)+INDEX(ChangeFactor!$F$6:$F$17,C1543)+IF(G1543=1,MAR1!$B$11+INDEX(ChangeFactor!$G$6:$G$17,C1543)*MAR1!$D$11*L1543,MAR1!$C$11+INDEX(ChangeFactor!$G$6:$G$17,C1543)*MAR1!$E$11*L1543)</f>
        <v/>
      </c>
    </row>
    <row r="1544">
      <c r="A1544" s="6">
        <f>Data!U1544</f>
        <v/>
      </c>
      <c r="B1544" s="6">
        <f>MOD(A1544-1,365)+1</f>
        <v/>
      </c>
      <c r="C1544" s="6">
        <f>MATCH(B1544,Markov!$C$6:$C$17,1)</f>
        <v/>
      </c>
      <c r="D1544" s="16">
        <f>Data!V1544</f>
        <v/>
      </c>
      <c r="E1544" s="6">
        <f>IF(D1544&lt;IF(E1543=1,INDEX(Markov!$I$6:$I$17,C1544),INDEX(Markov!$H$6:$H$17,C1544)),1,0)</f>
        <v/>
      </c>
      <c r="F1544" s="12">
        <f>IF(E1544=1,GAMMA.INV(Data!W1544,INDEX(Markov!$Q$6:$Q$17,C1544),INDEX(Markov!$R$6:$R$17,C1544)),0)</f>
        <v/>
      </c>
      <c r="G1544" s="6">
        <f>IF(D1544&lt;IF(G1543=1,INDEX(ChangeFactor!$O$6:$O$17,C1544),INDEX(ChangeFactor!$N$6:$N$17,C1544)),1,0)</f>
        <v/>
      </c>
      <c r="H1544" s="12">
        <f>IF(G1544=1,GAMMA.INV(Data!W1544,INDEX(ChangeFactor!$R$6:$R$17,C1544),INDEX(ChangeFactor!$S$6:$S$17,C1544)),0)</f>
        <v/>
      </c>
      <c r="I1544" s="7">
        <f>NORM.S.INV(Data!X1544)</f>
        <v/>
      </c>
      <c r="J1544" s="7">
        <f>NORM.S.INV(Data!Y1544)</f>
        <v/>
      </c>
      <c r="K1544" s="7">
        <f>NORM.S.INV(Data!Z1544)</f>
        <v/>
      </c>
      <c r="L1544" s="7">
        <f>MAR1!$B$32*L1543+MAR1!$C$32*M1543+MAR1!$D$32*N1543+MAR1!$B$42*I1544+MAR1!$C$42*J1544+MAR1!$D$42*K1544</f>
        <v/>
      </c>
      <c r="M1544" s="7">
        <f>MAR1!$B$33*L1543+MAR1!$C$33*M1543+MAR1!$D$33*N1543+MAR1!$B$43*I1544+MAR1!$C$43*J1544+MAR1!$D$43*K1544</f>
        <v/>
      </c>
      <c r="N1544" s="7">
        <f>MAR1!$B$34*L1543+MAR1!$C$34*M1543+MAR1!$D$34*N1543+MAR1!$B$44*I1544+MAR1!$C$44*J1544+MAR1!$D$44*K1544</f>
        <v/>
      </c>
      <c r="O1544" s="12">
        <f>MAR1!$B$5+MAR1!$C$5*COS(2*PI()*B1544/365)+MAR1!$D$5*SIN(2*PI()*B1544/365)+IF(E1544=1,MAR1!$B$11+MAR1!$D$11*L1544,MAR1!$C$11+MAR1!$E$11*L1544)</f>
        <v/>
      </c>
      <c r="P1544" s="12">
        <f>MAR1!$B$6+MAR1!$C$6*COS(2*PI()*B1544/365)+MAR1!$D$6*SIN(2*PI()*B1544/365)+IF(E1544=1,MAR1!$B$12+MAR1!$D$12*M1544,MAR1!$C$12+MAR1!$E$12*M1544)</f>
        <v/>
      </c>
      <c r="Q1544" s="12">
        <f>MAR1!$B$7+MAR1!$C$7*COS(2*PI()*B1544/365)+MAR1!$D$7*SIN(2*PI()*B1544/365)+IF(E1544=1,MAR1!$B$13+MAR1!$D$13*N1544,MAR1!$C$13+MAR1!$E$13*N1544)</f>
        <v/>
      </c>
      <c r="R1544" s="12">
        <f>MAR1!$B$5+MAR1!$C$5*COS(2*PI()*B1544/365)+MAR1!$D$5*SIN(2*PI()*B1544/365)+INDEX(ChangeFactor!$F$6:$F$17,C1544)+IF(G1544=1,MAR1!$B$11+INDEX(ChangeFactor!$G$6:$G$17,C1544)*MAR1!$D$11*L1544,MAR1!$C$11+INDEX(ChangeFactor!$G$6:$G$17,C1544)*MAR1!$E$11*L1544)</f>
        <v/>
      </c>
    </row>
    <row r="1545">
      <c r="A1545" s="6">
        <f>Data!U1545</f>
        <v/>
      </c>
      <c r="B1545" s="6">
        <f>MOD(A1545-1,365)+1</f>
        <v/>
      </c>
      <c r="C1545" s="6">
        <f>MATCH(B1545,Markov!$C$6:$C$17,1)</f>
        <v/>
      </c>
      <c r="D1545" s="16">
        <f>Data!V1545</f>
        <v/>
      </c>
      <c r="E1545" s="6">
        <f>IF(D1545&lt;IF(E1544=1,INDEX(Markov!$I$6:$I$17,C1545),INDEX(Markov!$H$6:$H$17,C1545)),1,0)</f>
        <v/>
      </c>
      <c r="F1545" s="12">
        <f>IF(E1545=1,GAMMA.INV(Data!W1545,INDEX(Markov!$Q$6:$Q$17,C1545),INDEX(Markov!$R$6:$R$17,C1545)),0)</f>
        <v/>
      </c>
      <c r="G1545" s="6">
        <f>IF(D1545&lt;IF(G1544=1,INDEX(ChangeFactor!$O$6:$O$17,C1545),INDEX(ChangeFactor!$N$6:$N$17,C1545)),1,0)</f>
        <v/>
      </c>
      <c r="H1545" s="12">
        <f>IF(G1545=1,GAMMA.INV(Data!W1545,INDEX(ChangeFactor!$R$6:$R$17,C1545),INDEX(ChangeFactor!$S$6:$S$17,C1545)),0)</f>
        <v/>
      </c>
      <c r="I1545" s="7">
        <f>NORM.S.INV(Data!X1545)</f>
        <v/>
      </c>
      <c r="J1545" s="7">
        <f>NORM.S.INV(Data!Y1545)</f>
        <v/>
      </c>
      <c r="K1545" s="7">
        <f>NORM.S.INV(Data!Z1545)</f>
        <v/>
      </c>
      <c r="L1545" s="7">
        <f>MAR1!$B$32*L1544+MAR1!$C$32*M1544+MAR1!$D$32*N1544+MAR1!$B$42*I1545+MAR1!$C$42*J1545+MAR1!$D$42*K1545</f>
        <v/>
      </c>
      <c r="M1545" s="7">
        <f>MAR1!$B$33*L1544+MAR1!$C$33*M1544+MAR1!$D$33*N1544+MAR1!$B$43*I1545+MAR1!$C$43*J1545+MAR1!$D$43*K1545</f>
        <v/>
      </c>
      <c r="N1545" s="7">
        <f>MAR1!$B$34*L1544+MAR1!$C$34*M1544+MAR1!$D$34*N1544+MAR1!$B$44*I1545+MAR1!$C$44*J1545+MAR1!$D$44*K1545</f>
        <v/>
      </c>
      <c r="O1545" s="12">
        <f>MAR1!$B$5+MAR1!$C$5*COS(2*PI()*B1545/365)+MAR1!$D$5*SIN(2*PI()*B1545/365)+IF(E1545=1,MAR1!$B$11+MAR1!$D$11*L1545,MAR1!$C$11+MAR1!$E$11*L1545)</f>
        <v/>
      </c>
      <c r="P1545" s="12">
        <f>MAR1!$B$6+MAR1!$C$6*COS(2*PI()*B1545/365)+MAR1!$D$6*SIN(2*PI()*B1545/365)+IF(E1545=1,MAR1!$B$12+MAR1!$D$12*M1545,MAR1!$C$12+MAR1!$E$12*M1545)</f>
        <v/>
      </c>
      <c r="Q1545" s="12">
        <f>MAR1!$B$7+MAR1!$C$7*COS(2*PI()*B1545/365)+MAR1!$D$7*SIN(2*PI()*B1545/365)+IF(E1545=1,MAR1!$B$13+MAR1!$D$13*N1545,MAR1!$C$13+MAR1!$E$13*N1545)</f>
        <v/>
      </c>
      <c r="R1545" s="12">
        <f>MAR1!$B$5+MAR1!$C$5*COS(2*PI()*B1545/365)+MAR1!$D$5*SIN(2*PI()*B1545/365)+INDEX(ChangeFactor!$F$6:$F$17,C1545)+IF(G1545=1,MAR1!$B$11+INDEX(ChangeFactor!$G$6:$G$17,C1545)*MAR1!$D$11*L1545,MAR1!$C$11+INDEX(ChangeFactor!$G$6:$G$17,C1545)*MAR1!$E$11*L1545)</f>
        <v/>
      </c>
    </row>
    <row r="1546">
      <c r="A1546" s="6">
        <f>Data!U1546</f>
        <v/>
      </c>
      <c r="B1546" s="6">
        <f>MOD(A1546-1,365)+1</f>
        <v/>
      </c>
      <c r="C1546" s="6">
        <f>MATCH(B1546,Markov!$C$6:$C$17,1)</f>
        <v/>
      </c>
      <c r="D1546" s="16">
        <f>Data!V1546</f>
        <v/>
      </c>
      <c r="E1546" s="6">
        <f>IF(D1546&lt;IF(E1545=1,INDEX(Markov!$I$6:$I$17,C1546),INDEX(Markov!$H$6:$H$17,C1546)),1,0)</f>
        <v/>
      </c>
      <c r="F1546" s="12">
        <f>IF(E1546=1,GAMMA.INV(Data!W1546,INDEX(Markov!$Q$6:$Q$17,C1546),INDEX(Markov!$R$6:$R$17,C1546)),0)</f>
        <v/>
      </c>
      <c r="G1546" s="6">
        <f>IF(D1546&lt;IF(G1545=1,INDEX(ChangeFactor!$O$6:$O$17,C1546),INDEX(ChangeFactor!$N$6:$N$17,C1546)),1,0)</f>
        <v/>
      </c>
      <c r="H1546" s="12">
        <f>IF(G1546=1,GAMMA.INV(Data!W1546,INDEX(ChangeFactor!$R$6:$R$17,C1546),INDEX(ChangeFactor!$S$6:$S$17,C1546)),0)</f>
        <v/>
      </c>
      <c r="I1546" s="7">
        <f>NORM.S.INV(Data!X1546)</f>
        <v/>
      </c>
      <c r="J1546" s="7">
        <f>NORM.S.INV(Data!Y1546)</f>
        <v/>
      </c>
      <c r="K1546" s="7">
        <f>NORM.S.INV(Data!Z1546)</f>
        <v/>
      </c>
      <c r="L1546" s="7">
        <f>MAR1!$B$32*L1545+MAR1!$C$32*M1545+MAR1!$D$32*N1545+MAR1!$B$42*I1546+MAR1!$C$42*J1546+MAR1!$D$42*K1546</f>
        <v/>
      </c>
      <c r="M1546" s="7">
        <f>MAR1!$B$33*L1545+MAR1!$C$33*M1545+MAR1!$D$33*N1545+MAR1!$B$43*I1546+MAR1!$C$43*J1546+MAR1!$D$43*K1546</f>
        <v/>
      </c>
      <c r="N1546" s="7">
        <f>MAR1!$B$34*L1545+MAR1!$C$34*M1545+MAR1!$D$34*N1545+MAR1!$B$44*I1546+MAR1!$C$44*J1546+MAR1!$D$44*K1546</f>
        <v/>
      </c>
      <c r="O1546" s="12">
        <f>MAR1!$B$5+MAR1!$C$5*COS(2*PI()*B1546/365)+MAR1!$D$5*SIN(2*PI()*B1546/365)+IF(E1546=1,MAR1!$B$11+MAR1!$D$11*L1546,MAR1!$C$11+MAR1!$E$11*L1546)</f>
        <v/>
      </c>
      <c r="P1546" s="12">
        <f>MAR1!$B$6+MAR1!$C$6*COS(2*PI()*B1546/365)+MAR1!$D$6*SIN(2*PI()*B1546/365)+IF(E1546=1,MAR1!$B$12+MAR1!$D$12*M1546,MAR1!$C$12+MAR1!$E$12*M1546)</f>
        <v/>
      </c>
      <c r="Q1546" s="12">
        <f>MAR1!$B$7+MAR1!$C$7*COS(2*PI()*B1546/365)+MAR1!$D$7*SIN(2*PI()*B1546/365)+IF(E1546=1,MAR1!$B$13+MAR1!$D$13*N1546,MAR1!$C$13+MAR1!$E$13*N1546)</f>
        <v/>
      </c>
      <c r="R1546" s="12">
        <f>MAR1!$B$5+MAR1!$C$5*COS(2*PI()*B1546/365)+MAR1!$D$5*SIN(2*PI()*B1546/365)+INDEX(ChangeFactor!$F$6:$F$17,C1546)+IF(G1546=1,MAR1!$B$11+INDEX(ChangeFactor!$G$6:$G$17,C1546)*MAR1!$D$11*L1546,MAR1!$C$11+INDEX(ChangeFactor!$G$6:$G$17,C1546)*MAR1!$E$11*L1546)</f>
        <v/>
      </c>
    </row>
    <row r="1547">
      <c r="A1547" s="6">
        <f>Data!U1547</f>
        <v/>
      </c>
      <c r="B1547" s="6">
        <f>MOD(A1547-1,365)+1</f>
        <v/>
      </c>
      <c r="C1547" s="6">
        <f>MATCH(B1547,Markov!$C$6:$C$17,1)</f>
        <v/>
      </c>
      <c r="D1547" s="16">
        <f>Data!V1547</f>
        <v/>
      </c>
      <c r="E1547" s="6">
        <f>IF(D1547&lt;IF(E1546=1,INDEX(Markov!$I$6:$I$17,C1547),INDEX(Markov!$H$6:$H$17,C1547)),1,0)</f>
        <v/>
      </c>
      <c r="F1547" s="12">
        <f>IF(E1547=1,GAMMA.INV(Data!W1547,INDEX(Markov!$Q$6:$Q$17,C1547),INDEX(Markov!$R$6:$R$17,C1547)),0)</f>
        <v/>
      </c>
      <c r="G1547" s="6">
        <f>IF(D1547&lt;IF(G1546=1,INDEX(ChangeFactor!$O$6:$O$17,C1547),INDEX(ChangeFactor!$N$6:$N$17,C1547)),1,0)</f>
        <v/>
      </c>
      <c r="H1547" s="12">
        <f>IF(G1547=1,GAMMA.INV(Data!W1547,INDEX(ChangeFactor!$R$6:$R$17,C1547),INDEX(ChangeFactor!$S$6:$S$17,C1547)),0)</f>
        <v/>
      </c>
      <c r="I1547" s="7">
        <f>NORM.S.INV(Data!X1547)</f>
        <v/>
      </c>
      <c r="J1547" s="7">
        <f>NORM.S.INV(Data!Y1547)</f>
        <v/>
      </c>
      <c r="K1547" s="7">
        <f>NORM.S.INV(Data!Z1547)</f>
        <v/>
      </c>
      <c r="L1547" s="7">
        <f>MAR1!$B$32*L1546+MAR1!$C$32*M1546+MAR1!$D$32*N1546+MAR1!$B$42*I1547+MAR1!$C$42*J1547+MAR1!$D$42*K1547</f>
        <v/>
      </c>
      <c r="M1547" s="7">
        <f>MAR1!$B$33*L1546+MAR1!$C$33*M1546+MAR1!$D$33*N1546+MAR1!$B$43*I1547+MAR1!$C$43*J1547+MAR1!$D$43*K1547</f>
        <v/>
      </c>
      <c r="N1547" s="7">
        <f>MAR1!$B$34*L1546+MAR1!$C$34*M1546+MAR1!$D$34*N1546+MAR1!$B$44*I1547+MAR1!$C$44*J1547+MAR1!$D$44*K1547</f>
        <v/>
      </c>
      <c r="O1547" s="12">
        <f>MAR1!$B$5+MAR1!$C$5*COS(2*PI()*B1547/365)+MAR1!$D$5*SIN(2*PI()*B1547/365)+IF(E1547=1,MAR1!$B$11+MAR1!$D$11*L1547,MAR1!$C$11+MAR1!$E$11*L1547)</f>
        <v/>
      </c>
      <c r="P1547" s="12">
        <f>MAR1!$B$6+MAR1!$C$6*COS(2*PI()*B1547/365)+MAR1!$D$6*SIN(2*PI()*B1547/365)+IF(E1547=1,MAR1!$B$12+MAR1!$D$12*M1547,MAR1!$C$12+MAR1!$E$12*M1547)</f>
        <v/>
      </c>
      <c r="Q1547" s="12">
        <f>MAR1!$B$7+MAR1!$C$7*COS(2*PI()*B1547/365)+MAR1!$D$7*SIN(2*PI()*B1547/365)+IF(E1547=1,MAR1!$B$13+MAR1!$D$13*N1547,MAR1!$C$13+MAR1!$E$13*N1547)</f>
        <v/>
      </c>
      <c r="R1547" s="12">
        <f>MAR1!$B$5+MAR1!$C$5*COS(2*PI()*B1547/365)+MAR1!$D$5*SIN(2*PI()*B1547/365)+INDEX(ChangeFactor!$F$6:$F$17,C1547)+IF(G1547=1,MAR1!$B$11+INDEX(ChangeFactor!$G$6:$G$17,C1547)*MAR1!$D$11*L1547,MAR1!$C$11+INDEX(ChangeFactor!$G$6:$G$17,C1547)*MAR1!$E$11*L1547)</f>
        <v/>
      </c>
    </row>
    <row r="1548">
      <c r="A1548" s="6">
        <f>Data!U1548</f>
        <v/>
      </c>
      <c r="B1548" s="6">
        <f>MOD(A1548-1,365)+1</f>
        <v/>
      </c>
      <c r="C1548" s="6">
        <f>MATCH(B1548,Markov!$C$6:$C$17,1)</f>
        <v/>
      </c>
      <c r="D1548" s="16">
        <f>Data!V1548</f>
        <v/>
      </c>
      <c r="E1548" s="6">
        <f>IF(D1548&lt;IF(E1547=1,INDEX(Markov!$I$6:$I$17,C1548),INDEX(Markov!$H$6:$H$17,C1548)),1,0)</f>
        <v/>
      </c>
      <c r="F1548" s="12">
        <f>IF(E1548=1,GAMMA.INV(Data!W1548,INDEX(Markov!$Q$6:$Q$17,C1548),INDEX(Markov!$R$6:$R$17,C1548)),0)</f>
        <v/>
      </c>
      <c r="G1548" s="6">
        <f>IF(D1548&lt;IF(G1547=1,INDEX(ChangeFactor!$O$6:$O$17,C1548),INDEX(ChangeFactor!$N$6:$N$17,C1548)),1,0)</f>
        <v/>
      </c>
      <c r="H1548" s="12">
        <f>IF(G1548=1,GAMMA.INV(Data!W1548,INDEX(ChangeFactor!$R$6:$R$17,C1548),INDEX(ChangeFactor!$S$6:$S$17,C1548)),0)</f>
        <v/>
      </c>
      <c r="I1548" s="7">
        <f>NORM.S.INV(Data!X1548)</f>
        <v/>
      </c>
      <c r="J1548" s="7">
        <f>NORM.S.INV(Data!Y1548)</f>
        <v/>
      </c>
      <c r="K1548" s="7">
        <f>NORM.S.INV(Data!Z1548)</f>
        <v/>
      </c>
      <c r="L1548" s="7">
        <f>MAR1!$B$32*L1547+MAR1!$C$32*M1547+MAR1!$D$32*N1547+MAR1!$B$42*I1548+MAR1!$C$42*J1548+MAR1!$D$42*K1548</f>
        <v/>
      </c>
      <c r="M1548" s="7">
        <f>MAR1!$B$33*L1547+MAR1!$C$33*M1547+MAR1!$D$33*N1547+MAR1!$B$43*I1548+MAR1!$C$43*J1548+MAR1!$D$43*K1548</f>
        <v/>
      </c>
      <c r="N1548" s="7">
        <f>MAR1!$B$34*L1547+MAR1!$C$34*M1547+MAR1!$D$34*N1547+MAR1!$B$44*I1548+MAR1!$C$44*J1548+MAR1!$D$44*K1548</f>
        <v/>
      </c>
      <c r="O1548" s="12">
        <f>MAR1!$B$5+MAR1!$C$5*COS(2*PI()*B1548/365)+MAR1!$D$5*SIN(2*PI()*B1548/365)+IF(E1548=1,MAR1!$B$11+MAR1!$D$11*L1548,MAR1!$C$11+MAR1!$E$11*L1548)</f>
        <v/>
      </c>
      <c r="P1548" s="12">
        <f>MAR1!$B$6+MAR1!$C$6*COS(2*PI()*B1548/365)+MAR1!$D$6*SIN(2*PI()*B1548/365)+IF(E1548=1,MAR1!$B$12+MAR1!$D$12*M1548,MAR1!$C$12+MAR1!$E$12*M1548)</f>
        <v/>
      </c>
      <c r="Q1548" s="12">
        <f>MAR1!$B$7+MAR1!$C$7*COS(2*PI()*B1548/365)+MAR1!$D$7*SIN(2*PI()*B1548/365)+IF(E1548=1,MAR1!$B$13+MAR1!$D$13*N1548,MAR1!$C$13+MAR1!$E$13*N1548)</f>
        <v/>
      </c>
      <c r="R1548" s="12">
        <f>MAR1!$B$5+MAR1!$C$5*COS(2*PI()*B1548/365)+MAR1!$D$5*SIN(2*PI()*B1548/365)+INDEX(ChangeFactor!$F$6:$F$17,C1548)+IF(G1548=1,MAR1!$B$11+INDEX(ChangeFactor!$G$6:$G$17,C1548)*MAR1!$D$11*L1548,MAR1!$C$11+INDEX(ChangeFactor!$G$6:$G$17,C1548)*MAR1!$E$11*L1548)</f>
        <v/>
      </c>
    </row>
    <row r="1549">
      <c r="A1549" s="6">
        <f>Data!U1549</f>
        <v/>
      </c>
      <c r="B1549" s="6">
        <f>MOD(A1549-1,365)+1</f>
        <v/>
      </c>
      <c r="C1549" s="6">
        <f>MATCH(B1549,Markov!$C$6:$C$17,1)</f>
        <v/>
      </c>
      <c r="D1549" s="16">
        <f>Data!V1549</f>
        <v/>
      </c>
      <c r="E1549" s="6">
        <f>IF(D1549&lt;IF(E1548=1,INDEX(Markov!$I$6:$I$17,C1549),INDEX(Markov!$H$6:$H$17,C1549)),1,0)</f>
        <v/>
      </c>
      <c r="F1549" s="12">
        <f>IF(E1549=1,GAMMA.INV(Data!W1549,INDEX(Markov!$Q$6:$Q$17,C1549),INDEX(Markov!$R$6:$R$17,C1549)),0)</f>
        <v/>
      </c>
      <c r="G1549" s="6">
        <f>IF(D1549&lt;IF(G1548=1,INDEX(ChangeFactor!$O$6:$O$17,C1549),INDEX(ChangeFactor!$N$6:$N$17,C1549)),1,0)</f>
        <v/>
      </c>
      <c r="H1549" s="12">
        <f>IF(G1549=1,GAMMA.INV(Data!W1549,INDEX(ChangeFactor!$R$6:$R$17,C1549),INDEX(ChangeFactor!$S$6:$S$17,C1549)),0)</f>
        <v/>
      </c>
      <c r="I1549" s="7">
        <f>NORM.S.INV(Data!X1549)</f>
        <v/>
      </c>
      <c r="J1549" s="7">
        <f>NORM.S.INV(Data!Y1549)</f>
        <v/>
      </c>
      <c r="K1549" s="7">
        <f>NORM.S.INV(Data!Z1549)</f>
        <v/>
      </c>
      <c r="L1549" s="7">
        <f>MAR1!$B$32*L1548+MAR1!$C$32*M1548+MAR1!$D$32*N1548+MAR1!$B$42*I1549+MAR1!$C$42*J1549+MAR1!$D$42*K1549</f>
        <v/>
      </c>
      <c r="M1549" s="7">
        <f>MAR1!$B$33*L1548+MAR1!$C$33*M1548+MAR1!$D$33*N1548+MAR1!$B$43*I1549+MAR1!$C$43*J1549+MAR1!$D$43*K1549</f>
        <v/>
      </c>
      <c r="N1549" s="7">
        <f>MAR1!$B$34*L1548+MAR1!$C$34*M1548+MAR1!$D$34*N1548+MAR1!$B$44*I1549+MAR1!$C$44*J1549+MAR1!$D$44*K1549</f>
        <v/>
      </c>
      <c r="O1549" s="12">
        <f>MAR1!$B$5+MAR1!$C$5*COS(2*PI()*B1549/365)+MAR1!$D$5*SIN(2*PI()*B1549/365)+IF(E1549=1,MAR1!$B$11+MAR1!$D$11*L1549,MAR1!$C$11+MAR1!$E$11*L1549)</f>
        <v/>
      </c>
      <c r="P1549" s="12">
        <f>MAR1!$B$6+MAR1!$C$6*COS(2*PI()*B1549/365)+MAR1!$D$6*SIN(2*PI()*B1549/365)+IF(E1549=1,MAR1!$B$12+MAR1!$D$12*M1549,MAR1!$C$12+MAR1!$E$12*M1549)</f>
        <v/>
      </c>
      <c r="Q1549" s="12">
        <f>MAR1!$B$7+MAR1!$C$7*COS(2*PI()*B1549/365)+MAR1!$D$7*SIN(2*PI()*B1549/365)+IF(E1549=1,MAR1!$B$13+MAR1!$D$13*N1549,MAR1!$C$13+MAR1!$E$13*N1549)</f>
        <v/>
      </c>
      <c r="R1549" s="12">
        <f>MAR1!$B$5+MAR1!$C$5*COS(2*PI()*B1549/365)+MAR1!$D$5*SIN(2*PI()*B1549/365)+INDEX(ChangeFactor!$F$6:$F$17,C1549)+IF(G1549=1,MAR1!$B$11+INDEX(ChangeFactor!$G$6:$G$17,C1549)*MAR1!$D$11*L1549,MAR1!$C$11+INDEX(ChangeFactor!$G$6:$G$17,C1549)*MAR1!$E$11*L1549)</f>
        <v/>
      </c>
    </row>
    <row r="1550">
      <c r="A1550" s="6">
        <f>Data!U1550</f>
        <v/>
      </c>
      <c r="B1550" s="6">
        <f>MOD(A1550-1,365)+1</f>
        <v/>
      </c>
      <c r="C1550" s="6">
        <f>MATCH(B1550,Markov!$C$6:$C$17,1)</f>
        <v/>
      </c>
      <c r="D1550" s="16">
        <f>Data!V1550</f>
        <v/>
      </c>
      <c r="E1550" s="6">
        <f>IF(D1550&lt;IF(E1549=1,INDEX(Markov!$I$6:$I$17,C1550),INDEX(Markov!$H$6:$H$17,C1550)),1,0)</f>
        <v/>
      </c>
      <c r="F1550" s="12">
        <f>IF(E1550=1,GAMMA.INV(Data!W1550,INDEX(Markov!$Q$6:$Q$17,C1550),INDEX(Markov!$R$6:$R$17,C1550)),0)</f>
        <v/>
      </c>
      <c r="G1550" s="6">
        <f>IF(D1550&lt;IF(G1549=1,INDEX(ChangeFactor!$O$6:$O$17,C1550),INDEX(ChangeFactor!$N$6:$N$17,C1550)),1,0)</f>
        <v/>
      </c>
      <c r="H1550" s="12">
        <f>IF(G1550=1,GAMMA.INV(Data!W1550,INDEX(ChangeFactor!$R$6:$R$17,C1550),INDEX(ChangeFactor!$S$6:$S$17,C1550)),0)</f>
        <v/>
      </c>
      <c r="I1550" s="7">
        <f>NORM.S.INV(Data!X1550)</f>
        <v/>
      </c>
      <c r="J1550" s="7">
        <f>NORM.S.INV(Data!Y1550)</f>
        <v/>
      </c>
      <c r="K1550" s="7">
        <f>NORM.S.INV(Data!Z1550)</f>
        <v/>
      </c>
      <c r="L1550" s="7">
        <f>MAR1!$B$32*L1549+MAR1!$C$32*M1549+MAR1!$D$32*N1549+MAR1!$B$42*I1550+MAR1!$C$42*J1550+MAR1!$D$42*K1550</f>
        <v/>
      </c>
      <c r="M1550" s="7">
        <f>MAR1!$B$33*L1549+MAR1!$C$33*M1549+MAR1!$D$33*N1549+MAR1!$B$43*I1550+MAR1!$C$43*J1550+MAR1!$D$43*K1550</f>
        <v/>
      </c>
      <c r="N1550" s="7">
        <f>MAR1!$B$34*L1549+MAR1!$C$34*M1549+MAR1!$D$34*N1549+MAR1!$B$44*I1550+MAR1!$C$44*J1550+MAR1!$D$44*K1550</f>
        <v/>
      </c>
      <c r="O1550" s="12">
        <f>MAR1!$B$5+MAR1!$C$5*COS(2*PI()*B1550/365)+MAR1!$D$5*SIN(2*PI()*B1550/365)+IF(E1550=1,MAR1!$B$11+MAR1!$D$11*L1550,MAR1!$C$11+MAR1!$E$11*L1550)</f>
        <v/>
      </c>
      <c r="P1550" s="12">
        <f>MAR1!$B$6+MAR1!$C$6*COS(2*PI()*B1550/365)+MAR1!$D$6*SIN(2*PI()*B1550/365)+IF(E1550=1,MAR1!$B$12+MAR1!$D$12*M1550,MAR1!$C$12+MAR1!$E$12*M1550)</f>
        <v/>
      </c>
      <c r="Q1550" s="12">
        <f>MAR1!$B$7+MAR1!$C$7*COS(2*PI()*B1550/365)+MAR1!$D$7*SIN(2*PI()*B1550/365)+IF(E1550=1,MAR1!$B$13+MAR1!$D$13*N1550,MAR1!$C$13+MAR1!$E$13*N1550)</f>
        <v/>
      </c>
      <c r="R1550" s="12">
        <f>MAR1!$B$5+MAR1!$C$5*COS(2*PI()*B1550/365)+MAR1!$D$5*SIN(2*PI()*B1550/365)+INDEX(ChangeFactor!$F$6:$F$17,C1550)+IF(G1550=1,MAR1!$B$11+INDEX(ChangeFactor!$G$6:$G$17,C1550)*MAR1!$D$11*L1550,MAR1!$C$11+INDEX(ChangeFactor!$G$6:$G$17,C1550)*MAR1!$E$11*L1550)</f>
        <v/>
      </c>
    </row>
    <row r="1551">
      <c r="A1551" s="6">
        <f>Data!U1551</f>
        <v/>
      </c>
      <c r="B1551" s="6">
        <f>MOD(A1551-1,365)+1</f>
        <v/>
      </c>
      <c r="C1551" s="6">
        <f>MATCH(B1551,Markov!$C$6:$C$17,1)</f>
        <v/>
      </c>
      <c r="D1551" s="16">
        <f>Data!V1551</f>
        <v/>
      </c>
      <c r="E1551" s="6">
        <f>IF(D1551&lt;IF(E1550=1,INDEX(Markov!$I$6:$I$17,C1551),INDEX(Markov!$H$6:$H$17,C1551)),1,0)</f>
        <v/>
      </c>
      <c r="F1551" s="12">
        <f>IF(E1551=1,GAMMA.INV(Data!W1551,INDEX(Markov!$Q$6:$Q$17,C1551),INDEX(Markov!$R$6:$R$17,C1551)),0)</f>
        <v/>
      </c>
      <c r="G1551" s="6">
        <f>IF(D1551&lt;IF(G1550=1,INDEX(ChangeFactor!$O$6:$O$17,C1551),INDEX(ChangeFactor!$N$6:$N$17,C1551)),1,0)</f>
        <v/>
      </c>
      <c r="H1551" s="12">
        <f>IF(G1551=1,GAMMA.INV(Data!W1551,INDEX(ChangeFactor!$R$6:$R$17,C1551),INDEX(ChangeFactor!$S$6:$S$17,C1551)),0)</f>
        <v/>
      </c>
      <c r="I1551" s="7">
        <f>NORM.S.INV(Data!X1551)</f>
        <v/>
      </c>
      <c r="J1551" s="7">
        <f>NORM.S.INV(Data!Y1551)</f>
        <v/>
      </c>
      <c r="K1551" s="7">
        <f>NORM.S.INV(Data!Z1551)</f>
        <v/>
      </c>
      <c r="L1551" s="7">
        <f>MAR1!$B$32*L1550+MAR1!$C$32*M1550+MAR1!$D$32*N1550+MAR1!$B$42*I1551+MAR1!$C$42*J1551+MAR1!$D$42*K1551</f>
        <v/>
      </c>
      <c r="M1551" s="7">
        <f>MAR1!$B$33*L1550+MAR1!$C$33*M1550+MAR1!$D$33*N1550+MAR1!$B$43*I1551+MAR1!$C$43*J1551+MAR1!$D$43*K1551</f>
        <v/>
      </c>
      <c r="N1551" s="7">
        <f>MAR1!$B$34*L1550+MAR1!$C$34*M1550+MAR1!$D$34*N1550+MAR1!$B$44*I1551+MAR1!$C$44*J1551+MAR1!$D$44*K1551</f>
        <v/>
      </c>
      <c r="O1551" s="12">
        <f>MAR1!$B$5+MAR1!$C$5*COS(2*PI()*B1551/365)+MAR1!$D$5*SIN(2*PI()*B1551/365)+IF(E1551=1,MAR1!$B$11+MAR1!$D$11*L1551,MAR1!$C$11+MAR1!$E$11*L1551)</f>
        <v/>
      </c>
      <c r="P1551" s="12">
        <f>MAR1!$B$6+MAR1!$C$6*COS(2*PI()*B1551/365)+MAR1!$D$6*SIN(2*PI()*B1551/365)+IF(E1551=1,MAR1!$B$12+MAR1!$D$12*M1551,MAR1!$C$12+MAR1!$E$12*M1551)</f>
        <v/>
      </c>
      <c r="Q1551" s="12">
        <f>MAR1!$B$7+MAR1!$C$7*COS(2*PI()*B1551/365)+MAR1!$D$7*SIN(2*PI()*B1551/365)+IF(E1551=1,MAR1!$B$13+MAR1!$D$13*N1551,MAR1!$C$13+MAR1!$E$13*N1551)</f>
        <v/>
      </c>
      <c r="R1551" s="12">
        <f>MAR1!$B$5+MAR1!$C$5*COS(2*PI()*B1551/365)+MAR1!$D$5*SIN(2*PI()*B1551/365)+INDEX(ChangeFactor!$F$6:$F$17,C1551)+IF(G1551=1,MAR1!$B$11+INDEX(ChangeFactor!$G$6:$G$17,C1551)*MAR1!$D$11*L1551,MAR1!$C$11+INDEX(ChangeFactor!$G$6:$G$17,C1551)*MAR1!$E$11*L1551)</f>
        <v/>
      </c>
    </row>
    <row r="1552">
      <c r="A1552" s="6">
        <f>Data!U1552</f>
        <v/>
      </c>
      <c r="B1552" s="6">
        <f>MOD(A1552-1,365)+1</f>
        <v/>
      </c>
      <c r="C1552" s="6">
        <f>MATCH(B1552,Markov!$C$6:$C$17,1)</f>
        <v/>
      </c>
      <c r="D1552" s="16">
        <f>Data!V1552</f>
        <v/>
      </c>
      <c r="E1552" s="6">
        <f>IF(D1552&lt;IF(E1551=1,INDEX(Markov!$I$6:$I$17,C1552),INDEX(Markov!$H$6:$H$17,C1552)),1,0)</f>
        <v/>
      </c>
      <c r="F1552" s="12">
        <f>IF(E1552=1,GAMMA.INV(Data!W1552,INDEX(Markov!$Q$6:$Q$17,C1552),INDEX(Markov!$R$6:$R$17,C1552)),0)</f>
        <v/>
      </c>
      <c r="G1552" s="6">
        <f>IF(D1552&lt;IF(G1551=1,INDEX(ChangeFactor!$O$6:$O$17,C1552),INDEX(ChangeFactor!$N$6:$N$17,C1552)),1,0)</f>
        <v/>
      </c>
      <c r="H1552" s="12">
        <f>IF(G1552=1,GAMMA.INV(Data!W1552,INDEX(ChangeFactor!$R$6:$R$17,C1552),INDEX(ChangeFactor!$S$6:$S$17,C1552)),0)</f>
        <v/>
      </c>
      <c r="I1552" s="7">
        <f>NORM.S.INV(Data!X1552)</f>
        <v/>
      </c>
      <c r="J1552" s="7">
        <f>NORM.S.INV(Data!Y1552)</f>
        <v/>
      </c>
      <c r="K1552" s="7">
        <f>NORM.S.INV(Data!Z1552)</f>
        <v/>
      </c>
      <c r="L1552" s="7">
        <f>MAR1!$B$32*L1551+MAR1!$C$32*M1551+MAR1!$D$32*N1551+MAR1!$B$42*I1552+MAR1!$C$42*J1552+MAR1!$D$42*K1552</f>
        <v/>
      </c>
      <c r="M1552" s="7">
        <f>MAR1!$B$33*L1551+MAR1!$C$33*M1551+MAR1!$D$33*N1551+MAR1!$B$43*I1552+MAR1!$C$43*J1552+MAR1!$D$43*K1552</f>
        <v/>
      </c>
      <c r="N1552" s="7">
        <f>MAR1!$B$34*L1551+MAR1!$C$34*M1551+MAR1!$D$34*N1551+MAR1!$B$44*I1552+MAR1!$C$44*J1552+MAR1!$D$44*K1552</f>
        <v/>
      </c>
      <c r="O1552" s="12">
        <f>MAR1!$B$5+MAR1!$C$5*COS(2*PI()*B1552/365)+MAR1!$D$5*SIN(2*PI()*B1552/365)+IF(E1552=1,MAR1!$B$11+MAR1!$D$11*L1552,MAR1!$C$11+MAR1!$E$11*L1552)</f>
        <v/>
      </c>
      <c r="P1552" s="12">
        <f>MAR1!$B$6+MAR1!$C$6*COS(2*PI()*B1552/365)+MAR1!$D$6*SIN(2*PI()*B1552/365)+IF(E1552=1,MAR1!$B$12+MAR1!$D$12*M1552,MAR1!$C$12+MAR1!$E$12*M1552)</f>
        <v/>
      </c>
      <c r="Q1552" s="12">
        <f>MAR1!$B$7+MAR1!$C$7*COS(2*PI()*B1552/365)+MAR1!$D$7*SIN(2*PI()*B1552/365)+IF(E1552=1,MAR1!$B$13+MAR1!$D$13*N1552,MAR1!$C$13+MAR1!$E$13*N1552)</f>
        <v/>
      </c>
      <c r="R1552" s="12">
        <f>MAR1!$B$5+MAR1!$C$5*COS(2*PI()*B1552/365)+MAR1!$D$5*SIN(2*PI()*B1552/365)+INDEX(ChangeFactor!$F$6:$F$17,C1552)+IF(G1552=1,MAR1!$B$11+INDEX(ChangeFactor!$G$6:$G$17,C1552)*MAR1!$D$11*L1552,MAR1!$C$11+INDEX(ChangeFactor!$G$6:$G$17,C1552)*MAR1!$E$11*L1552)</f>
        <v/>
      </c>
    </row>
    <row r="1553">
      <c r="A1553" s="6">
        <f>Data!U1553</f>
        <v/>
      </c>
      <c r="B1553" s="6">
        <f>MOD(A1553-1,365)+1</f>
        <v/>
      </c>
      <c r="C1553" s="6">
        <f>MATCH(B1553,Markov!$C$6:$C$17,1)</f>
        <v/>
      </c>
      <c r="D1553" s="16">
        <f>Data!V1553</f>
        <v/>
      </c>
      <c r="E1553" s="6">
        <f>IF(D1553&lt;IF(E1552=1,INDEX(Markov!$I$6:$I$17,C1553),INDEX(Markov!$H$6:$H$17,C1553)),1,0)</f>
        <v/>
      </c>
      <c r="F1553" s="12">
        <f>IF(E1553=1,GAMMA.INV(Data!W1553,INDEX(Markov!$Q$6:$Q$17,C1553),INDEX(Markov!$R$6:$R$17,C1553)),0)</f>
        <v/>
      </c>
      <c r="G1553" s="6">
        <f>IF(D1553&lt;IF(G1552=1,INDEX(ChangeFactor!$O$6:$O$17,C1553),INDEX(ChangeFactor!$N$6:$N$17,C1553)),1,0)</f>
        <v/>
      </c>
      <c r="H1553" s="12">
        <f>IF(G1553=1,GAMMA.INV(Data!W1553,INDEX(ChangeFactor!$R$6:$R$17,C1553),INDEX(ChangeFactor!$S$6:$S$17,C1553)),0)</f>
        <v/>
      </c>
      <c r="I1553" s="7">
        <f>NORM.S.INV(Data!X1553)</f>
        <v/>
      </c>
      <c r="J1553" s="7">
        <f>NORM.S.INV(Data!Y1553)</f>
        <v/>
      </c>
      <c r="K1553" s="7">
        <f>NORM.S.INV(Data!Z1553)</f>
        <v/>
      </c>
      <c r="L1553" s="7">
        <f>MAR1!$B$32*L1552+MAR1!$C$32*M1552+MAR1!$D$32*N1552+MAR1!$B$42*I1553+MAR1!$C$42*J1553+MAR1!$D$42*K1553</f>
        <v/>
      </c>
      <c r="M1553" s="7">
        <f>MAR1!$B$33*L1552+MAR1!$C$33*M1552+MAR1!$D$33*N1552+MAR1!$B$43*I1553+MAR1!$C$43*J1553+MAR1!$D$43*K1553</f>
        <v/>
      </c>
      <c r="N1553" s="7">
        <f>MAR1!$B$34*L1552+MAR1!$C$34*M1552+MAR1!$D$34*N1552+MAR1!$B$44*I1553+MAR1!$C$44*J1553+MAR1!$D$44*K1553</f>
        <v/>
      </c>
      <c r="O1553" s="12">
        <f>MAR1!$B$5+MAR1!$C$5*COS(2*PI()*B1553/365)+MAR1!$D$5*SIN(2*PI()*B1553/365)+IF(E1553=1,MAR1!$B$11+MAR1!$D$11*L1553,MAR1!$C$11+MAR1!$E$11*L1553)</f>
        <v/>
      </c>
      <c r="P1553" s="12">
        <f>MAR1!$B$6+MAR1!$C$6*COS(2*PI()*B1553/365)+MAR1!$D$6*SIN(2*PI()*B1553/365)+IF(E1553=1,MAR1!$B$12+MAR1!$D$12*M1553,MAR1!$C$12+MAR1!$E$12*M1553)</f>
        <v/>
      </c>
      <c r="Q1553" s="12">
        <f>MAR1!$B$7+MAR1!$C$7*COS(2*PI()*B1553/365)+MAR1!$D$7*SIN(2*PI()*B1553/365)+IF(E1553=1,MAR1!$B$13+MAR1!$D$13*N1553,MAR1!$C$13+MAR1!$E$13*N1553)</f>
        <v/>
      </c>
      <c r="R1553" s="12">
        <f>MAR1!$B$5+MAR1!$C$5*COS(2*PI()*B1553/365)+MAR1!$D$5*SIN(2*PI()*B1553/365)+INDEX(ChangeFactor!$F$6:$F$17,C1553)+IF(G1553=1,MAR1!$B$11+INDEX(ChangeFactor!$G$6:$G$17,C1553)*MAR1!$D$11*L1553,MAR1!$C$11+INDEX(ChangeFactor!$G$6:$G$17,C1553)*MAR1!$E$11*L1553)</f>
        <v/>
      </c>
    </row>
    <row r="1554">
      <c r="A1554" s="6">
        <f>Data!U1554</f>
        <v/>
      </c>
      <c r="B1554" s="6">
        <f>MOD(A1554-1,365)+1</f>
        <v/>
      </c>
      <c r="C1554" s="6">
        <f>MATCH(B1554,Markov!$C$6:$C$17,1)</f>
        <v/>
      </c>
      <c r="D1554" s="16">
        <f>Data!V1554</f>
        <v/>
      </c>
      <c r="E1554" s="6">
        <f>IF(D1554&lt;IF(E1553=1,INDEX(Markov!$I$6:$I$17,C1554),INDEX(Markov!$H$6:$H$17,C1554)),1,0)</f>
        <v/>
      </c>
      <c r="F1554" s="12">
        <f>IF(E1554=1,GAMMA.INV(Data!W1554,INDEX(Markov!$Q$6:$Q$17,C1554),INDEX(Markov!$R$6:$R$17,C1554)),0)</f>
        <v/>
      </c>
      <c r="G1554" s="6">
        <f>IF(D1554&lt;IF(G1553=1,INDEX(ChangeFactor!$O$6:$O$17,C1554),INDEX(ChangeFactor!$N$6:$N$17,C1554)),1,0)</f>
        <v/>
      </c>
      <c r="H1554" s="12">
        <f>IF(G1554=1,GAMMA.INV(Data!W1554,INDEX(ChangeFactor!$R$6:$R$17,C1554),INDEX(ChangeFactor!$S$6:$S$17,C1554)),0)</f>
        <v/>
      </c>
      <c r="I1554" s="7">
        <f>NORM.S.INV(Data!X1554)</f>
        <v/>
      </c>
      <c r="J1554" s="7">
        <f>NORM.S.INV(Data!Y1554)</f>
        <v/>
      </c>
      <c r="K1554" s="7">
        <f>NORM.S.INV(Data!Z1554)</f>
        <v/>
      </c>
      <c r="L1554" s="7">
        <f>MAR1!$B$32*L1553+MAR1!$C$32*M1553+MAR1!$D$32*N1553+MAR1!$B$42*I1554+MAR1!$C$42*J1554+MAR1!$D$42*K1554</f>
        <v/>
      </c>
      <c r="M1554" s="7">
        <f>MAR1!$B$33*L1553+MAR1!$C$33*M1553+MAR1!$D$33*N1553+MAR1!$B$43*I1554+MAR1!$C$43*J1554+MAR1!$D$43*K1554</f>
        <v/>
      </c>
      <c r="N1554" s="7">
        <f>MAR1!$B$34*L1553+MAR1!$C$34*M1553+MAR1!$D$34*N1553+MAR1!$B$44*I1554+MAR1!$C$44*J1554+MAR1!$D$44*K1554</f>
        <v/>
      </c>
      <c r="O1554" s="12">
        <f>MAR1!$B$5+MAR1!$C$5*COS(2*PI()*B1554/365)+MAR1!$D$5*SIN(2*PI()*B1554/365)+IF(E1554=1,MAR1!$B$11+MAR1!$D$11*L1554,MAR1!$C$11+MAR1!$E$11*L1554)</f>
        <v/>
      </c>
      <c r="P1554" s="12">
        <f>MAR1!$B$6+MAR1!$C$6*COS(2*PI()*B1554/365)+MAR1!$D$6*SIN(2*PI()*B1554/365)+IF(E1554=1,MAR1!$B$12+MAR1!$D$12*M1554,MAR1!$C$12+MAR1!$E$12*M1554)</f>
        <v/>
      </c>
      <c r="Q1554" s="12">
        <f>MAR1!$B$7+MAR1!$C$7*COS(2*PI()*B1554/365)+MAR1!$D$7*SIN(2*PI()*B1554/365)+IF(E1554=1,MAR1!$B$13+MAR1!$D$13*N1554,MAR1!$C$13+MAR1!$E$13*N1554)</f>
        <v/>
      </c>
      <c r="R1554" s="12">
        <f>MAR1!$B$5+MAR1!$C$5*COS(2*PI()*B1554/365)+MAR1!$D$5*SIN(2*PI()*B1554/365)+INDEX(ChangeFactor!$F$6:$F$17,C1554)+IF(G1554=1,MAR1!$B$11+INDEX(ChangeFactor!$G$6:$G$17,C1554)*MAR1!$D$11*L1554,MAR1!$C$11+INDEX(ChangeFactor!$G$6:$G$17,C1554)*MAR1!$E$11*L1554)</f>
        <v/>
      </c>
    </row>
    <row r="1555">
      <c r="A1555" s="6">
        <f>Data!U1555</f>
        <v/>
      </c>
      <c r="B1555" s="6">
        <f>MOD(A1555-1,365)+1</f>
        <v/>
      </c>
      <c r="C1555" s="6">
        <f>MATCH(B1555,Markov!$C$6:$C$17,1)</f>
        <v/>
      </c>
      <c r="D1555" s="16">
        <f>Data!V1555</f>
        <v/>
      </c>
      <c r="E1555" s="6">
        <f>IF(D1555&lt;IF(E1554=1,INDEX(Markov!$I$6:$I$17,C1555),INDEX(Markov!$H$6:$H$17,C1555)),1,0)</f>
        <v/>
      </c>
      <c r="F1555" s="12">
        <f>IF(E1555=1,GAMMA.INV(Data!W1555,INDEX(Markov!$Q$6:$Q$17,C1555),INDEX(Markov!$R$6:$R$17,C1555)),0)</f>
        <v/>
      </c>
      <c r="G1555" s="6">
        <f>IF(D1555&lt;IF(G1554=1,INDEX(ChangeFactor!$O$6:$O$17,C1555),INDEX(ChangeFactor!$N$6:$N$17,C1555)),1,0)</f>
        <v/>
      </c>
      <c r="H1555" s="12">
        <f>IF(G1555=1,GAMMA.INV(Data!W1555,INDEX(ChangeFactor!$R$6:$R$17,C1555),INDEX(ChangeFactor!$S$6:$S$17,C1555)),0)</f>
        <v/>
      </c>
      <c r="I1555" s="7">
        <f>NORM.S.INV(Data!X1555)</f>
        <v/>
      </c>
      <c r="J1555" s="7">
        <f>NORM.S.INV(Data!Y1555)</f>
        <v/>
      </c>
      <c r="K1555" s="7">
        <f>NORM.S.INV(Data!Z1555)</f>
        <v/>
      </c>
      <c r="L1555" s="7">
        <f>MAR1!$B$32*L1554+MAR1!$C$32*M1554+MAR1!$D$32*N1554+MAR1!$B$42*I1555+MAR1!$C$42*J1555+MAR1!$D$42*K1555</f>
        <v/>
      </c>
      <c r="M1555" s="7">
        <f>MAR1!$B$33*L1554+MAR1!$C$33*M1554+MAR1!$D$33*N1554+MAR1!$B$43*I1555+MAR1!$C$43*J1555+MAR1!$D$43*K1555</f>
        <v/>
      </c>
      <c r="N1555" s="7">
        <f>MAR1!$B$34*L1554+MAR1!$C$34*M1554+MAR1!$D$34*N1554+MAR1!$B$44*I1555+MAR1!$C$44*J1555+MAR1!$D$44*K1555</f>
        <v/>
      </c>
      <c r="O1555" s="12">
        <f>MAR1!$B$5+MAR1!$C$5*COS(2*PI()*B1555/365)+MAR1!$D$5*SIN(2*PI()*B1555/365)+IF(E1555=1,MAR1!$B$11+MAR1!$D$11*L1555,MAR1!$C$11+MAR1!$E$11*L1555)</f>
        <v/>
      </c>
      <c r="P1555" s="12">
        <f>MAR1!$B$6+MAR1!$C$6*COS(2*PI()*B1555/365)+MAR1!$D$6*SIN(2*PI()*B1555/365)+IF(E1555=1,MAR1!$B$12+MAR1!$D$12*M1555,MAR1!$C$12+MAR1!$E$12*M1555)</f>
        <v/>
      </c>
      <c r="Q1555" s="12">
        <f>MAR1!$B$7+MAR1!$C$7*COS(2*PI()*B1555/365)+MAR1!$D$7*SIN(2*PI()*B1555/365)+IF(E1555=1,MAR1!$B$13+MAR1!$D$13*N1555,MAR1!$C$13+MAR1!$E$13*N1555)</f>
        <v/>
      </c>
      <c r="R1555" s="12">
        <f>MAR1!$B$5+MAR1!$C$5*COS(2*PI()*B1555/365)+MAR1!$D$5*SIN(2*PI()*B1555/365)+INDEX(ChangeFactor!$F$6:$F$17,C1555)+IF(G1555=1,MAR1!$B$11+INDEX(ChangeFactor!$G$6:$G$17,C1555)*MAR1!$D$11*L1555,MAR1!$C$11+INDEX(ChangeFactor!$G$6:$G$17,C1555)*MAR1!$E$11*L1555)</f>
        <v/>
      </c>
    </row>
    <row r="1556">
      <c r="A1556" s="6">
        <f>Data!U1556</f>
        <v/>
      </c>
      <c r="B1556" s="6">
        <f>MOD(A1556-1,365)+1</f>
        <v/>
      </c>
      <c r="C1556" s="6">
        <f>MATCH(B1556,Markov!$C$6:$C$17,1)</f>
        <v/>
      </c>
      <c r="D1556" s="16">
        <f>Data!V1556</f>
        <v/>
      </c>
      <c r="E1556" s="6">
        <f>IF(D1556&lt;IF(E1555=1,INDEX(Markov!$I$6:$I$17,C1556),INDEX(Markov!$H$6:$H$17,C1556)),1,0)</f>
        <v/>
      </c>
      <c r="F1556" s="12">
        <f>IF(E1556=1,GAMMA.INV(Data!W1556,INDEX(Markov!$Q$6:$Q$17,C1556),INDEX(Markov!$R$6:$R$17,C1556)),0)</f>
        <v/>
      </c>
      <c r="G1556" s="6">
        <f>IF(D1556&lt;IF(G1555=1,INDEX(ChangeFactor!$O$6:$O$17,C1556),INDEX(ChangeFactor!$N$6:$N$17,C1556)),1,0)</f>
        <v/>
      </c>
      <c r="H1556" s="12">
        <f>IF(G1556=1,GAMMA.INV(Data!W1556,INDEX(ChangeFactor!$R$6:$R$17,C1556),INDEX(ChangeFactor!$S$6:$S$17,C1556)),0)</f>
        <v/>
      </c>
      <c r="I1556" s="7">
        <f>NORM.S.INV(Data!X1556)</f>
        <v/>
      </c>
      <c r="J1556" s="7">
        <f>NORM.S.INV(Data!Y1556)</f>
        <v/>
      </c>
      <c r="K1556" s="7">
        <f>NORM.S.INV(Data!Z1556)</f>
        <v/>
      </c>
      <c r="L1556" s="7">
        <f>MAR1!$B$32*L1555+MAR1!$C$32*M1555+MAR1!$D$32*N1555+MAR1!$B$42*I1556+MAR1!$C$42*J1556+MAR1!$D$42*K1556</f>
        <v/>
      </c>
      <c r="M1556" s="7">
        <f>MAR1!$B$33*L1555+MAR1!$C$33*M1555+MAR1!$D$33*N1555+MAR1!$B$43*I1556+MAR1!$C$43*J1556+MAR1!$D$43*K1556</f>
        <v/>
      </c>
      <c r="N1556" s="7">
        <f>MAR1!$B$34*L1555+MAR1!$C$34*M1555+MAR1!$D$34*N1555+MAR1!$B$44*I1556+MAR1!$C$44*J1556+MAR1!$D$44*K1556</f>
        <v/>
      </c>
      <c r="O1556" s="12">
        <f>MAR1!$B$5+MAR1!$C$5*COS(2*PI()*B1556/365)+MAR1!$D$5*SIN(2*PI()*B1556/365)+IF(E1556=1,MAR1!$B$11+MAR1!$D$11*L1556,MAR1!$C$11+MAR1!$E$11*L1556)</f>
        <v/>
      </c>
      <c r="P1556" s="12">
        <f>MAR1!$B$6+MAR1!$C$6*COS(2*PI()*B1556/365)+MAR1!$D$6*SIN(2*PI()*B1556/365)+IF(E1556=1,MAR1!$B$12+MAR1!$D$12*M1556,MAR1!$C$12+MAR1!$E$12*M1556)</f>
        <v/>
      </c>
      <c r="Q1556" s="12">
        <f>MAR1!$B$7+MAR1!$C$7*COS(2*PI()*B1556/365)+MAR1!$D$7*SIN(2*PI()*B1556/365)+IF(E1556=1,MAR1!$B$13+MAR1!$D$13*N1556,MAR1!$C$13+MAR1!$E$13*N1556)</f>
        <v/>
      </c>
      <c r="R1556" s="12">
        <f>MAR1!$B$5+MAR1!$C$5*COS(2*PI()*B1556/365)+MAR1!$D$5*SIN(2*PI()*B1556/365)+INDEX(ChangeFactor!$F$6:$F$17,C1556)+IF(G1556=1,MAR1!$B$11+INDEX(ChangeFactor!$G$6:$G$17,C1556)*MAR1!$D$11*L1556,MAR1!$C$11+INDEX(ChangeFactor!$G$6:$G$17,C1556)*MAR1!$E$11*L1556)</f>
        <v/>
      </c>
    </row>
    <row r="1557">
      <c r="A1557" s="6">
        <f>Data!U1557</f>
        <v/>
      </c>
      <c r="B1557" s="6">
        <f>MOD(A1557-1,365)+1</f>
        <v/>
      </c>
      <c r="C1557" s="6">
        <f>MATCH(B1557,Markov!$C$6:$C$17,1)</f>
        <v/>
      </c>
      <c r="D1557" s="16">
        <f>Data!V1557</f>
        <v/>
      </c>
      <c r="E1557" s="6">
        <f>IF(D1557&lt;IF(E1556=1,INDEX(Markov!$I$6:$I$17,C1557),INDEX(Markov!$H$6:$H$17,C1557)),1,0)</f>
        <v/>
      </c>
      <c r="F1557" s="12">
        <f>IF(E1557=1,GAMMA.INV(Data!W1557,INDEX(Markov!$Q$6:$Q$17,C1557),INDEX(Markov!$R$6:$R$17,C1557)),0)</f>
        <v/>
      </c>
      <c r="G1557" s="6">
        <f>IF(D1557&lt;IF(G1556=1,INDEX(ChangeFactor!$O$6:$O$17,C1557),INDEX(ChangeFactor!$N$6:$N$17,C1557)),1,0)</f>
        <v/>
      </c>
      <c r="H1557" s="12">
        <f>IF(G1557=1,GAMMA.INV(Data!W1557,INDEX(ChangeFactor!$R$6:$R$17,C1557),INDEX(ChangeFactor!$S$6:$S$17,C1557)),0)</f>
        <v/>
      </c>
      <c r="I1557" s="7">
        <f>NORM.S.INV(Data!X1557)</f>
        <v/>
      </c>
      <c r="J1557" s="7">
        <f>NORM.S.INV(Data!Y1557)</f>
        <v/>
      </c>
      <c r="K1557" s="7">
        <f>NORM.S.INV(Data!Z1557)</f>
        <v/>
      </c>
      <c r="L1557" s="7">
        <f>MAR1!$B$32*L1556+MAR1!$C$32*M1556+MAR1!$D$32*N1556+MAR1!$B$42*I1557+MAR1!$C$42*J1557+MAR1!$D$42*K1557</f>
        <v/>
      </c>
      <c r="M1557" s="7">
        <f>MAR1!$B$33*L1556+MAR1!$C$33*M1556+MAR1!$D$33*N1556+MAR1!$B$43*I1557+MAR1!$C$43*J1557+MAR1!$D$43*K1557</f>
        <v/>
      </c>
      <c r="N1557" s="7">
        <f>MAR1!$B$34*L1556+MAR1!$C$34*M1556+MAR1!$D$34*N1556+MAR1!$B$44*I1557+MAR1!$C$44*J1557+MAR1!$D$44*K1557</f>
        <v/>
      </c>
      <c r="O1557" s="12">
        <f>MAR1!$B$5+MAR1!$C$5*COS(2*PI()*B1557/365)+MAR1!$D$5*SIN(2*PI()*B1557/365)+IF(E1557=1,MAR1!$B$11+MAR1!$D$11*L1557,MAR1!$C$11+MAR1!$E$11*L1557)</f>
        <v/>
      </c>
      <c r="P1557" s="12">
        <f>MAR1!$B$6+MAR1!$C$6*COS(2*PI()*B1557/365)+MAR1!$D$6*SIN(2*PI()*B1557/365)+IF(E1557=1,MAR1!$B$12+MAR1!$D$12*M1557,MAR1!$C$12+MAR1!$E$12*M1557)</f>
        <v/>
      </c>
      <c r="Q1557" s="12">
        <f>MAR1!$B$7+MAR1!$C$7*COS(2*PI()*B1557/365)+MAR1!$D$7*SIN(2*PI()*B1557/365)+IF(E1557=1,MAR1!$B$13+MAR1!$D$13*N1557,MAR1!$C$13+MAR1!$E$13*N1557)</f>
        <v/>
      </c>
      <c r="R1557" s="12">
        <f>MAR1!$B$5+MAR1!$C$5*COS(2*PI()*B1557/365)+MAR1!$D$5*SIN(2*PI()*B1557/365)+INDEX(ChangeFactor!$F$6:$F$17,C1557)+IF(G1557=1,MAR1!$B$11+INDEX(ChangeFactor!$G$6:$G$17,C1557)*MAR1!$D$11*L1557,MAR1!$C$11+INDEX(ChangeFactor!$G$6:$G$17,C1557)*MAR1!$E$11*L1557)</f>
        <v/>
      </c>
    </row>
    <row r="1558">
      <c r="A1558" s="6">
        <f>Data!U1558</f>
        <v/>
      </c>
      <c r="B1558" s="6">
        <f>MOD(A1558-1,365)+1</f>
        <v/>
      </c>
      <c r="C1558" s="6">
        <f>MATCH(B1558,Markov!$C$6:$C$17,1)</f>
        <v/>
      </c>
      <c r="D1558" s="16">
        <f>Data!V1558</f>
        <v/>
      </c>
      <c r="E1558" s="6">
        <f>IF(D1558&lt;IF(E1557=1,INDEX(Markov!$I$6:$I$17,C1558),INDEX(Markov!$H$6:$H$17,C1558)),1,0)</f>
        <v/>
      </c>
      <c r="F1558" s="12">
        <f>IF(E1558=1,GAMMA.INV(Data!W1558,INDEX(Markov!$Q$6:$Q$17,C1558),INDEX(Markov!$R$6:$R$17,C1558)),0)</f>
        <v/>
      </c>
      <c r="G1558" s="6">
        <f>IF(D1558&lt;IF(G1557=1,INDEX(ChangeFactor!$O$6:$O$17,C1558),INDEX(ChangeFactor!$N$6:$N$17,C1558)),1,0)</f>
        <v/>
      </c>
      <c r="H1558" s="12">
        <f>IF(G1558=1,GAMMA.INV(Data!W1558,INDEX(ChangeFactor!$R$6:$R$17,C1558),INDEX(ChangeFactor!$S$6:$S$17,C1558)),0)</f>
        <v/>
      </c>
      <c r="I1558" s="7">
        <f>NORM.S.INV(Data!X1558)</f>
        <v/>
      </c>
      <c r="J1558" s="7">
        <f>NORM.S.INV(Data!Y1558)</f>
        <v/>
      </c>
      <c r="K1558" s="7">
        <f>NORM.S.INV(Data!Z1558)</f>
        <v/>
      </c>
      <c r="L1558" s="7">
        <f>MAR1!$B$32*L1557+MAR1!$C$32*M1557+MAR1!$D$32*N1557+MAR1!$B$42*I1558+MAR1!$C$42*J1558+MAR1!$D$42*K1558</f>
        <v/>
      </c>
      <c r="M1558" s="7">
        <f>MAR1!$B$33*L1557+MAR1!$C$33*M1557+MAR1!$D$33*N1557+MAR1!$B$43*I1558+MAR1!$C$43*J1558+MAR1!$D$43*K1558</f>
        <v/>
      </c>
      <c r="N1558" s="7">
        <f>MAR1!$B$34*L1557+MAR1!$C$34*M1557+MAR1!$D$34*N1557+MAR1!$B$44*I1558+MAR1!$C$44*J1558+MAR1!$D$44*K1558</f>
        <v/>
      </c>
      <c r="O1558" s="12">
        <f>MAR1!$B$5+MAR1!$C$5*COS(2*PI()*B1558/365)+MAR1!$D$5*SIN(2*PI()*B1558/365)+IF(E1558=1,MAR1!$B$11+MAR1!$D$11*L1558,MAR1!$C$11+MAR1!$E$11*L1558)</f>
        <v/>
      </c>
      <c r="P1558" s="12">
        <f>MAR1!$B$6+MAR1!$C$6*COS(2*PI()*B1558/365)+MAR1!$D$6*SIN(2*PI()*B1558/365)+IF(E1558=1,MAR1!$B$12+MAR1!$D$12*M1558,MAR1!$C$12+MAR1!$E$12*M1558)</f>
        <v/>
      </c>
      <c r="Q1558" s="12">
        <f>MAR1!$B$7+MAR1!$C$7*COS(2*PI()*B1558/365)+MAR1!$D$7*SIN(2*PI()*B1558/365)+IF(E1558=1,MAR1!$B$13+MAR1!$D$13*N1558,MAR1!$C$13+MAR1!$E$13*N1558)</f>
        <v/>
      </c>
      <c r="R1558" s="12">
        <f>MAR1!$B$5+MAR1!$C$5*COS(2*PI()*B1558/365)+MAR1!$D$5*SIN(2*PI()*B1558/365)+INDEX(ChangeFactor!$F$6:$F$17,C1558)+IF(G1558=1,MAR1!$B$11+INDEX(ChangeFactor!$G$6:$G$17,C1558)*MAR1!$D$11*L1558,MAR1!$C$11+INDEX(ChangeFactor!$G$6:$G$17,C1558)*MAR1!$E$11*L1558)</f>
        <v/>
      </c>
    </row>
    <row r="1559">
      <c r="A1559" s="6">
        <f>Data!U1559</f>
        <v/>
      </c>
      <c r="B1559" s="6">
        <f>MOD(A1559-1,365)+1</f>
        <v/>
      </c>
      <c r="C1559" s="6">
        <f>MATCH(B1559,Markov!$C$6:$C$17,1)</f>
        <v/>
      </c>
      <c r="D1559" s="16">
        <f>Data!V1559</f>
        <v/>
      </c>
      <c r="E1559" s="6">
        <f>IF(D1559&lt;IF(E1558=1,INDEX(Markov!$I$6:$I$17,C1559),INDEX(Markov!$H$6:$H$17,C1559)),1,0)</f>
        <v/>
      </c>
      <c r="F1559" s="12">
        <f>IF(E1559=1,GAMMA.INV(Data!W1559,INDEX(Markov!$Q$6:$Q$17,C1559),INDEX(Markov!$R$6:$R$17,C1559)),0)</f>
        <v/>
      </c>
      <c r="G1559" s="6">
        <f>IF(D1559&lt;IF(G1558=1,INDEX(ChangeFactor!$O$6:$O$17,C1559),INDEX(ChangeFactor!$N$6:$N$17,C1559)),1,0)</f>
        <v/>
      </c>
      <c r="H1559" s="12">
        <f>IF(G1559=1,GAMMA.INV(Data!W1559,INDEX(ChangeFactor!$R$6:$R$17,C1559),INDEX(ChangeFactor!$S$6:$S$17,C1559)),0)</f>
        <v/>
      </c>
      <c r="I1559" s="7">
        <f>NORM.S.INV(Data!X1559)</f>
        <v/>
      </c>
      <c r="J1559" s="7">
        <f>NORM.S.INV(Data!Y1559)</f>
        <v/>
      </c>
      <c r="K1559" s="7">
        <f>NORM.S.INV(Data!Z1559)</f>
        <v/>
      </c>
      <c r="L1559" s="7">
        <f>MAR1!$B$32*L1558+MAR1!$C$32*M1558+MAR1!$D$32*N1558+MAR1!$B$42*I1559+MAR1!$C$42*J1559+MAR1!$D$42*K1559</f>
        <v/>
      </c>
      <c r="M1559" s="7">
        <f>MAR1!$B$33*L1558+MAR1!$C$33*M1558+MAR1!$D$33*N1558+MAR1!$B$43*I1559+MAR1!$C$43*J1559+MAR1!$D$43*K1559</f>
        <v/>
      </c>
      <c r="N1559" s="7">
        <f>MAR1!$B$34*L1558+MAR1!$C$34*M1558+MAR1!$D$34*N1558+MAR1!$B$44*I1559+MAR1!$C$44*J1559+MAR1!$D$44*K1559</f>
        <v/>
      </c>
      <c r="O1559" s="12">
        <f>MAR1!$B$5+MAR1!$C$5*COS(2*PI()*B1559/365)+MAR1!$D$5*SIN(2*PI()*B1559/365)+IF(E1559=1,MAR1!$B$11+MAR1!$D$11*L1559,MAR1!$C$11+MAR1!$E$11*L1559)</f>
        <v/>
      </c>
      <c r="P1559" s="12">
        <f>MAR1!$B$6+MAR1!$C$6*COS(2*PI()*B1559/365)+MAR1!$D$6*SIN(2*PI()*B1559/365)+IF(E1559=1,MAR1!$B$12+MAR1!$D$12*M1559,MAR1!$C$12+MAR1!$E$12*M1559)</f>
        <v/>
      </c>
      <c r="Q1559" s="12">
        <f>MAR1!$B$7+MAR1!$C$7*COS(2*PI()*B1559/365)+MAR1!$D$7*SIN(2*PI()*B1559/365)+IF(E1559=1,MAR1!$B$13+MAR1!$D$13*N1559,MAR1!$C$13+MAR1!$E$13*N1559)</f>
        <v/>
      </c>
      <c r="R1559" s="12">
        <f>MAR1!$B$5+MAR1!$C$5*COS(2*PI()*B1559/365)+MAR1!$D$5*SIN(2*PI()*B1559/365)+INDEX(ChangeFactor!$F$6:$F$17,C1559)+IF(G1559=1,MAR1!$B$11+INDEX(ChangeFactor!$G$6:$G$17,C1559)*MAR1!$D$11*L1559,MAR1!$C$11+INDEX(ChangeFactor!$G$6:$G$17,C1559)*MAR1!$E$11*L1559)</f>
        <v/>
      </c>
    </row>
    <row r="1560">
      <c r="A1560" s="6">
        <f>Data!U1560</f>
        <v/>
      </c>
      <c r="B1560" s="6">
        <f>MOD(A1560-1,365)+1</f>
        <v/>
      </c>
      <c r="C1560" s="6">
        <f>MATCH(B1560,Markov!$C$6:$C$17,1)</f>
        <v/>
      </c>
      <c r="D1560" s="16">
        <f>Data!V1560</f>
        <v/>
      </c>
      <c r="E1560" s="6">
        <f>IF(D1560&lt;IF(E1559=1,INDEX(Markov!$I$6:$I$17,C1560),INDEX(Markov!$H$6:$H$17,C1560)),1,0)</f>
        <v/>
      </c>
      <c r="F1560" s="12">
        <f>IF(E1560=1,GAMMA.INV(Data!W1560,INDEX(Markov!$Q$6:$Q$17,C1560),INDEX(Markov!$R$6:$R$17,C1560)),0)</f>
        <v/>
      </c>
      <c r="G1560" s="6">
        <f>IF(D1560&lt;IF(G1559=1,INDEX(ChangeFactor!$O$6:$O$17,C1560),INDEX(ChangeFactor!$N$6:$N$17,C1560)),1,0)</f>
        <v/>
      </c>
      <c r="H1560" s="12">
        <f>IF(G1560=1,GAMMA.INV(Data!W1560,INDEX(ChangeFactor!$R$6:$R$17,C1560),INDEX(ChangeFactor!$S$6:$S$17,C1560)),0)</f>
        <v/>
      </c>
      <c r="I1560" s="7">
        <f>NORM.S.INV(Data!X1560)</f>
        <v/>
      </c>
      <c r="J1560" s="7">
        <f>NORM.S.INV(Data!Y1560)</f>
        <v/>
      </c>
      <c r="K1560" s="7">
        <f>NORM.S.INV(Data!Z1560)</f>
        <v/>
      </c>
      <c r="L1560" s="7">
        <f>MAR1!$B$32*L1559+MAR1!$C$32*M1559+MAR1!$D$32*N1559+MAR1!$B$42*I1560+MAR1!$C$42*J1560+MAR1!$D$42*K1560</f>
        <v/>
      </c>
      <c r="M1560" s="7">
        <f>MAR1!$B$33*L1559+MAR1!$C$33*M1559+MAR1!$D$33*N1559+MAR1!$B$43*I1560+MAR1!$C$43*J1560+MAR1!$D$43*K1560</f>
        <v/>
      </c>
      <c r="N1560" s="7">
        <f>MAR1!$B$34*L1559+MAR1!$C$34*M1559+MAR1!$D$34*N1559+MAR1!$B$44*I1560+MAR1!$C$44*J1560+MAR1!$D$44*K1560</f>
        <v/>
      </c>
      <c r="O1560" s="12">
        <f>MAR1!$B$5+MAR1!$C$5*COS(2*PI()*B1560/365)+MAR1!$D$5*SIN(2*PI()*B1560/365)+IF(E1560=1,MAR1!$B$11+MAR1!$D$11*L1560,MAR1!$C$11+MAR1!$E$11*L1560)</f>
        <v/>
      </c>
      <c r="P1560" s="12">
        <f>MAR1!$B$6+MAR1!$C$6*COS(2*PI()*B1560/365)+MAR1!$D$6*SIN(2*PI()*B1560/365)+IF(E1560=1,MAR1!$B$12+MAR1!$D$12*M1560,MAR1!$C$12+MAR1!$E$12*M1560)</f>
        <v/>
      </c>
      <c r="Q1560" s="12">
        <f>MAR1!$B$7+MAR1!$C$7*COS(2*PI()*B1560/365)+MAR1!$D$7*SIN(2*PI()*B1560/365)+IF(E1560=1,MAR1!$B$13+MAR1!$D$13*N1560,MAR1!$C$13+MAR1!$E$13*N1560)</f>
        <v/>
      </c>
      <c r="R1560" s="12">
        <f>MAR1!$B$5+MAR1!$C$5*COS(2*PI()*B1560/365)+MAR1!$D$5*SIN(2*PI()*B1560/365)+INDEX(ChangeFactor!$F$6:$F$17,C1560)+IF(G1560=1,MAR1!$B$11+INDEX(ChangeFactor!$G$6:$G$17,C1560)*MAR1!$D$11*L1560,MAR1!$C$11+INDEX(ChangeFactor!$G$6:$G$17,C1560)*MAR1!$E$11*L1560)</f>
        <v/>
      </c>
    </row>
    <row r="1561">
      <c r="A1561" s="6">
        <f>Data!U1561</f>
        <v/>
      </c>
      <c r="B1561" s="6">
        <f>MOD(A1561-1,365)+1</f>
        <v/>
      </c>
      <c r="C1561" s="6">
        <f>MATCH(B1561,Markov!$C$6:$C$17,1)</f>
        <v/>
      </c>
      <c r="D1561" s="16">
        <f>Data!V1561</f>
        <v/>
      </c>
      <c r="E1561" s="6">
        <f>IF(D1561&lt;IF(E1560=1,INDEX(Markov!$I$6:$I$17,C1561),INDEX(Markov!$H$6:$H$17,C1561)),1,0)</f>
        <v/>
      </c>
      <c r="F1561" s="12">
        <f>IF(E1561=1,GAMMA.INV(Data!W1561,INDEX(Markov!$Q$6:$Q$17,C1561),INDEX(Markov!$R$6:$R$17,C1561)),0)</f>
        <v/>
      </c>
      <c r="G1561" s="6">
        <f>IF(D1561&lt;IF(G1560=1,INDEX(ChangeFactor!$O$6:$O$17,C1561),INDEX(ChangeFactor!$N$6:$N$17,C1561)),1,0)</f>
        <v/>
      </c>
      <c r="H1561" s="12">
        <f>IF(G1561=1,GAMMA.INV(Data!W1561,INDEX(ChangeFactor!$R$6:$R$17,C1561),INDEX(ChangeFactor!$S$6:$S$17,C1561)),0)</f>
        <v/>
      </c>
      <c r="I1561" s="7">
        <f>NORM.S.INV(Data!X1561)</f>
        <v/>
      </c>
      <c r="J1561" s="7">
        <f>NORM.S.INV(Data!Y1561)</f>
        <v/>
      </c>
      <c r="K1561" s="7">
        <f>NORM.S.INV(Data!Z1561)</f>
        <v/>
      </c>
      <c r="L1561" s="7">
        <f>MAR1!$B$32*L1560+MAR1!$C$32*M1560+MAR1!$D$32*N1560+MAR1!$B$42*I1561+MAR1!$C$42*J1561+MAR1!$D$42*K1561</f>
        <v/>
      </c>
      <c r="M1561" s="7">
        <f>MAR1!$B$33*L1560+MAR1!$C$33*M1560+MAR1!$D$33*N1560+MAR1!$B$43*I1561+MAR1!$C$43*J1561+MAR1!$D$43*K1561</f>
        <v/>
      </c>
      <c r="N1561" s="7">
        <f>MAR1!$B$34*L1560+MAR1!$C$34*M1560+MAR1!$D$34*N1560+MAR1!$B$44*I1561+MAR1!$C$44*J1561+MAR1!$D$44*K1561</f>
        <v/>
      </c>
      <c r="O1561" s="12">
        <f>MAR1!$B$5+MAR1!$C$5*COS(2*PI()*B1561/365)+MAR1!$D$5*SIN(2*PI()*B1561/365)+IF(E1561=1,MAR1!$B$11+MAR1!$D$11*L1561,MAR1!$C$11+MAR1!$E$11*L1561)</f>
        <v/>
      </c>
      <c r="P1561" s="12">
        <f>MAR1!$B$6+MAR1!$C$6*COS(2*PI()*B1561/365)+MAR1!$D$6*SIN(2*PI()*B1561/365)+IF(E1561=1,MAR1!$B$12+MAR1!$D$12*M1561,MAR1!$C$12+MAR1!$E$12*M1561)</f>
        <v/>
      </c>
      <c r="Q1561" s="12">
        <f>MAR1!$B$7+MAR1!$C$7*COS(2*PI()*B1561/365)+MAR1!$D$7*SIN(2*PI()*B1561/365)+IF(E1561=1,MAR1!$B$13+MAR1!$D$13*N1561,MAR1!$C$13+MAR1!$E$13*N1561)</f>
        <v/>
      </c>
      <c r="R1561" s="12">
        <f>MAR1!$B$5+MAR1!$C$5*COS(2*PI()*B1561/365)+MAR1!$D$5*SIN(2*PI()*B1561/365)+INDEX(ChangeFactor!$F$6:$F$17,C1561)+IF(G1561=1,MAR1!$B$11+INDEX(ChangeFactor!$G$6:$G$17,C1561)*MAR1!$D$11*L1561,MAR1!$C$11+INDEX(ChangeFactor!$G$6:$G$17,C1561)*MAR1!$E$11*L1561)</f>
        <v/>
      </c>
    </row>
    <row r="1562">
      <c r="A1562" s="6">
        <f>Data!U1562</f>
        <v/>
      </c>
      <c r="B1562" s="6">
        <f>MOD(A1562-1,365)+1</f>
        <v/>
      </c>
      <c r="C1562" s="6">
        <f>MATCH(B1562,Markov!$C$6:$C$17,1)</f>
        <v/>
      </c>
      <c r="D1562" s="16">
        <f>Data!V1562</f>
        <v/>
      </c>
      <c r="E1562" s="6">
        <f>IF(D1562&lt;IF(E1561=1,INDEX(Markov!$I$6:$I$17,C1562),INDEX(Markov!$H$6:$H$17,C1562)),1,0)</f>
        <v/>
      </c>
      <c r="F1562" s="12">
        <f>IF(E1562=1,GAMMA.INV(Data!W1562,INDEX(Markov!$Q$6:$Q$17,C1562),INDEX(Markov!$R$6:$R$17,C1562)),0)</f>
        <v/>
      </c>
      <c r="G1562" s="6">
        <f>IF(D1562&lt;IF(G1561=1,INDEX(ChangeFactor!$O$6:$O$17,C1562),INDEX(ChangeFactor!$N$6:$N$17,C1562)),1,0)</f>
        <v/>
      </c>
      <c r="H1562" s="12">
        <f>IF(G1562=1,GAMMA.INV(Data!W1562,INDEX(ChangeFactor!$R$6:$R$17,C1562),INDEX(ChangeFactor!$S$6:$S$17,C1562)),0)</f>
        <v/>
      </c>
      <c r="I1562" s="7">
        <f>NORM.S.INV(Data!X1562)</f>
        <v/>
      </c>
      <c r="J1562" s="7">
        <f>NORM.S.INV(Data!Y1562)</f>
        <v/>
      </c>
      <c r="K1562" s="7">
        <f>NORM.S.INV(Data!Z1562)</f>
        <v/>
      </c>
      <c r="L1562" s="7">
        <f>MAR1!$B$32*L1561+MAR1!$C$32*M1561+MAR1!$D$32*N1561+MAR1!$B$42*I1562+MAR1!$C$42*J1562+MAR1!$D$42*K1562</f>
        <v/>
      </c>
      <c r="M1562" s="7">
        <f>MAR1!$B$33*L1561+MAR1!$C$33*M1561+MAR1!$D$33*N1561+MAR1!$B$43*I1562+MAR1!$C$43*J1562+MAR1!$D$43*K1562</f>
        <v/>
      </c>
      <c r="N1562" s="7">
        <f>MAR1!$B$34*L1561+MAR1!$C$34*M1561+MAR1!$D$34*N1561+MAR1!$B$44*I1562+MAR1!$C$44*J1562+MAR1!$D$44*K1562</f>
        <v/>
      </c>
      <c r="O1562" s="12">
        <f>MAR1!$B$5+MAR1!$C$5*COS(2*PI()*B1562/365)+MAR1!$D$5*SIN(2*PI()*B1562/365)+IF(E1562=1,MAR1!$B$11+MAR1!$D$11*L1562,MAR1!$C$11+MAR1!$E$11*L1562)</f>
        <v/>
      </c>
      <c r="P1562" s="12">
        <f>MAR1!$B$6+MAR1!$C$6*COS(2*PI()*B1562/365)+MAR1!$D$6*SIN(2*PI()*B1562/365)+IF(E1562=1,MAR1!$B$12+MAR1!$D$12*M1562,MAR1!$C$12+MAR1!$E$12*M1562)</f>
        <v/>
      </c>
      <c r="Q1562" s="12">
        <f>MAR1!$B$7+MAR1!$C$7*COS(2*PI()*B1562/365)+MAR1!$D$7*SIN(2*PI()*B1562/365)+IF(E1562=1,MAR1!$B$13+MAR1!$D$13*N1562,MAR1!$C$13+MAR1!$E$13*N1562)</f>
        <v/>
      </c>
      <c r="R1562" s="12">
        <f>MAR1!$B$5+MAR1!$C$5*COS(2*PI()*B1562/365)+MAR1!$D$5*SIN(2*PI()*B1562/365)+INDEX(ChangeFactor!$F$6:$F$17,C1562)+IF(G1562=1,MAR1!$B$11+INDEX(ChangeFactor!$G$6:$G$17,C1562)*MAR1!$D$11*L1562,MAR1!$C$11+INDEX(ChangeFactor!$G$6:$G$17,C1562)*MAR1!$E$11*L1562)</f>
        <v/>
      </c>
    </row>
    <row r="1563">
      <c r="A1563" s="6">
        <f>Data!U1563</f>
        <v/>
      </c>
      <c r="B1563" s="6">
        <f>MOD(A1563-1,365)+1</f>
        <v/>
      </c>
      <c r="C1563" s="6">
        <f>MATCH(B1563,Markov!$C$6:$C$17,1)</f>
        <v/>
      </c>
      <c r="D1563" s="16">
        <f>Data!V1563</f>
        <v/>
      </c>
      <c r="E1563" s="6">
        <f>IF(D1563&lt;IF(E1562=1,INDEX(Markov!$I$6:$I$17,C1563),INDEX(Markov!$H$6:$H$17,C1563)),1,0)</f>
        <v/>
      </c>
      <c r="F1563" s="12">
        <f>IF(E1563=1,GAMMA.INV(Data!W1563,INDEX(Markov!$Q$6:$Q$17,C1563),INDEX(Markov!$R$6:$R$17,C1563)),0)</f>
        <v/>
      </c>
      <c r="G1563" s="6">
        <f>IF(D1563&lt;IF(G1562=1,INDEX(ChangeFactor!$O$6:$O$17,C1563),INDEX(ChangeFactor!$N$6:$N$17,C1563)),1,0)</f>
        <v/>
      </c>
      <c r="H1563" s="12">
        <f>IF(G1563=1,GAMMA.INV(Data!W1563,INDEX(ChangeFactor!$R$6:$R$17,C1563),INDEX(ChangeFactor!$S$6:$S$17,C1563)),0)</f>
        <v/>
      </c>
      <c r="I1563" s="7">
        <f>NORM.S.INV(Data!X1563)</f>
        <v/>
      </c>
      <c r="J1563" s="7">
        <f>NORM.S.INV(Data!Y1563)</f>
        <v/>
      </c>
      <c r="K1563" s="7">
        <f>NORM.S.INV(Data!Z1563)</f>
        <v/>
      </c>
      <c r="L1563" s="7">
        <f>MAR1!$B$32*L1562+MAR1!$C$32*M1562+MAR1!$D$32*N1562+MAR1!$B$42*I1563+MAR1!$C$42*J1563+MAR1!$D$42*K1563</f>
        <v/>
      </c>
      <c r="M1563" s="7">
        <f>MAR1!$B$33*L1562+MAR1!$C$33*M1562+MAR1!$D$33*N1562+MAR1!$B$43*I1563+MAR1!$C$43*J1563+MAR1!$D$43*K1563</f>
        <v/>
      </c>
      <c r="N1563" s="7">
        <f>MAR1!$B$34*L1562+MAR1!$C$34*M1562+MAR1!$D$34*N1562+MAR1!$B$44*I1563+MAR1!$C$44*J1563+MAR1!$D$44*K1563</f>
        <v/>
      </c>
      <c r="O1563" s="12">
        <f>MAR1!$B$5+MAR1!$C$5*COS(2*PI()*B1563/365)+MAR1!$D$5*SIN(2*PI()*B1563/365)+IF(E1563=1,MAR1!$B$11+MAR1!$D$11*L1563,MAR1!$C$11+MAR1!$E$11*L1563)</f>
        <v/>
      </c>
      <c r="P1563" s="12">
        <f>MAR1!$B$6+MAR1!$C$6*COS(2*PI()*B1563/365)+MAR1!$D$6*SIN(2*PI()*B1563/365)+IF(E1563=1,MAR1!$B$12+MAR1!$D$12*M1563,MAR1!$C$12+MAR1!$E$12*M1563)</f>
        <v/>
      </c>
      <c r="Q1563" s="12">
        <f>MAR1!$B$7+MAR1!$C$7*COS(2*PI()*B1563/365)+MAR1!$D$7*SIN(2*PI()*B1563/365)+IF(E1563=1,MAR1!$B$13+MAR1!$D$13*N1563,MAR1!$C$13+MAR1!$E$13*N1563)</f>
        <v/>
      </c>
      <c r="R1563" s="12">
        <f>MAR1!$B$5+MAR1!$C$5*COS(2*PI()*B1563/365)+MAR1!$D$5*SIN(2*PI()*B1563/365)+INDEX(ChangeFactor!$F$6:$F$17,C1563)+IF(G1563=1,MAR1!$B$11+INDEX(ChangeFactor!$G$6:$G$17,C1563)*MAR1!$D$11*L1563,MAR1!$C$11+INDEX(ChangeFactor!$G$6:$G$17,C1563)*MAR1!$E$11*L1563)</f>
        <v/>
      </c>
    </row>
    <row r="1564">
      <c r="A1564" s="6">
        <f>Data!U1564</f>
        <v/>
      </c>
      <c r="B1564" s="6">
        <f>MOD(A1564-1,365)+1</f>
        <v/>
      </c>
      <c r="C1564" s="6">
        <f>MATCH(B1564,Markov!$C$6:$C$17,1)</f>
        <v/>
      </c>
      <c r="D1564" s="16">
        <f>Data!V1564</f>
        <v/>
      </c>
      <c r="E1564" s="6">
        <f>IF(D1564&lt;IF(E1563=1,INDEX(Markov!$I$6:$I$17,C1564),INDEX(Markov!$H$6:$H$17,C1564)),1,0)</f>
        <v/>
      </c>
      <c r="F1564" s="12">
        <f>IF(E1564=1,GAMMA.INV(Data!W1564,INDEX(Markov!$Q$6:$Q$17,C1564),INDEX(Markov!$R$6:$R$17,C1564)),0)</f>
        <v/>
      </c>
      <c r="G1564" s="6">
        <f>IF(D1564&lt;IF(G1563=1,INDEX(ChangeFactor!$O$6:$O$17,C1564),INDEX(ChangeFactor!$N$6:$N$17,C1564)),1,0)</f>
        <v/>
      </c>
      <c r="H1564" s="12">
        <f>IF(G1564=1,GAMMA.INV(Data!W1564,INDEX(ChangeFactor!$R$6:$R$17,C1564),INDEX(ChangeFactor!$S$6:$S$17,C1564)),0)</f>
        <v/>
      </c>
      <c r="I1564" s="7">
        <f>NORM.S.INV(Data!X1564)</f>
        <v/>
      </c>
      <c r="J1564" s="7">
        <f>NORM.S.INV(Data!Y1564)</f>
        <v/>
      </c>
      <c r="K1564" s="7">
        <f>NORM.S.INV(Data!Z1564)</f>
        <v/>
      </c>
      <c r="L1564" s="7">
        <f>MAR1!$B$32*L1563+MAR1!$C$32*M1563+MAR1!$D$32*N1563+MAR1!$B$42*I1564+MAR1!$C$42*J1564+MAR1!$D$42*K1564</f>
        <v/>
      </c>
      <c r="M1564" s="7">
        <f>MAR1!$B$33*L1563+MAR1!$C$33*M1563+MAR1!$D$33*N1563+MAR1!$B$43*I1564+MAR1!$C$43*J1564+MAR1!$D$43*K1564</f>
        <v/>
      </c>
      <c r="N1564" s="7">
        <f>MAR1!$B$34*L1563+MAR1!$C$34*M1563+MAR1!$D$34*N1563+MAR1!$B$44*I1564+MAR1!$C$44*J1564+MAR1!$D$44*K1564</f>
        <v/>
      </c>
      <c r="O1564" s="12">
        <f>MAR1!$B$5+MAR1!$C$5*COS(2*PI()*B1564/365)+MAR1!$D$5*SIN(2*PI()*B1564/365)+IF(E1564=1,MAR1!$B$11+MAR1!$D$11*L1564,MAR1!$C$11+MAR1!$E$11*L1564)</f>
        <v/>
      </c>
      <c r="P1564" s="12">
        <f>MAR1!$B$6+MAR1!$C$6*COS(2*PI()*B1564/365)+MAR1!$D$6*SIN(2*PI()*B1564/365)+IF(E1564=1,MAR1!$B$12+MAR1!$D$12*M1564,MAR1!$C$12+MAR1!$E$12*M1564)</f>
        <v/>
      </c>
      <c r="Q1564" s="12">
        <f>MAR1!$B$7+MAR1!$C$7*COS(2*PI()*B1564/365)+MAR1!$D$7*SIN(2*PI()*B1564/365)+IF(E1564=1,MAR1!$B$13+MAR1!$D$13*N1564,MAR1!$C$13+MAR1!$E$13*N1564)</f>
        <v/>
      </c>
      <c r="R1564" s="12">
        <f>MAR1!$B$5+MAR1!$C$5*COS(2*PI()*B1564/365)+MAR1!$D$5*SIN(2*PI()*B1564/365)+INDEX(ChangeFactor!$F$6:$F$17,C1564)+IF(G1564=1,MAR1!$B$11+INDEX(ChangeFactor!$G$6:$G$17,C1564)*MAR1!$D$11*L1564,MAR1!$C$11+INDEX(ChangeFactor!$G$6:$G$17,C1564)*MAR1!$E$11*L1564)</f>
        <v/>
      </c>
    </row>
    <row r="1565">
      <c r="A1565" s="6">
        <f>Data!U1565</f>
        <v/>
      </c>
      <c r="B1565" s="6">
        <f>MOD(A1565-1,365)+1</f>
        <v/>
      </c>
      <c r="C1565" s="6">
        <f>MATCH(B1565,Markov!$C$6:$C$17,1)</f>
        <v/>
      </c>
      <c r="D1565" s="16">
        <f>Data!V1565</f>
        <v/>
      </c>
      <c r="E1565" s="6">
        <f>IF(D1565&lt;IF(E1564=1,INDEX(Markov!$I$6:$I$17,C1565),INDEX(Markov!$H$6:$H$17,C1565)),1,0)</f>
        <v/>
      </c>
      <c r="F1565" s="12">
        <f>IF(E1565=1,GAMMA.INV(Data!W1565,INDEX(Markov!$Q$6:$Q$17,C1565),INDEX(Markov!$R$6:$R$17,C1565)),0)</f>
        <v/>
      </c>
      <c r="G1565" s="6">
        <f>IF(D1565&lt;IF(G1564=1,INDEX(ChangeFactor!$O$6:$O$17,C1565),INDEX(ChangeFactor!$N$6:$N$17,C1565)),1,0)</f>
        <v/>
      </c>
      <c r="H1565" s="12">
        <f>IF(G1565=1,GAMMA.INV(Data!W1565,INDEX(ChangeFactor!$R$6:$R$17,C1565),INDEX(ChangeFactor!$S$6:$S$17,C1565)),0)</f>
        <v/>
      </c>
      <c r="I1565" s="7">
        <f>NORM.S.INV(Data!X1565)</f>
        <v/>
      </c>
      <c r="J1565" s="7">
        <f>NORM.S.INV(Data!Y1565)</f>
        <v/>
      </c>
      <c r="K1565" s="7">
        <f>NORM.S.INV(Data!Z1565)</f>
        <v/>
      </c>
      <c r="L1565" s="7">
        <f>MAR1!$B$32*L1564+MAR1!$C$32*M1564+MAR1!$D$32*N1564+MAR1!$B$42*I1565+MAR1!$C$42*J1565+MAR1!$D$42*K1565</f>
        <v/>
      </c>
      <c r="M1565" s="7">
        <f>MAR1!$B$33*L1564+MAR1!$C$33*M1564+MAR1!$D$33*N1564+MAR1!$B$43*I1565+MAR1!$C$43*J1565+MAR1!$D$43*K1565</f>
        <v/>
      </c>
      <c r="N1565" s="7">
        <f>MAR1!$B$34*L1564+MAR1!$C$34*M1564+MAR1!$D$34*N1564+MAR1!$B$44*I1565+MAR1!$C$44*J1565+MAR1!$D$44*K1565</f>
        <v/>
      </c>
      <c r="O1565" s="12">
        <f>MAR1!$B$5+MAR1!$C$5*COS(2*PI()*B1565/365)+MAR1!$D$5*SIN(2*PI()*B1565/365)+IF(E1565=1,MAR1!$B$11+MAR1!$D$11*L1565,MAR1!$C$11+MAR1!$E$11*L1565)</f>
        <v/>
      </c>
      <c r="P1565" s="12">
        <f>MAR1!$B$6+MAR1!$C$6*COS(2*PI()*B1565/365)+MAR1!$D$6*SIN(2*PI()*B1565/365)+IF(E1565=1,MAR1!$B$12+MAR1!$D$12*M1565,MAR1!$C$12+MAR1!$E$12*M1565)</f>
        <v/>
      </c>
      <c r="Q1565" s="12">
        <f>MAR1!$B$7+MAR1!$C$7*COS(2*PI()*B1565/365)+MAR1!$D$7*SIN(2*PI()*B1565/365)+IF(E1565=1,MAR1!$B$13+MAR1!$D$13*N1565,MAR1!$C$13+MAR1!$E$13*N1565)</f>
        <v/>
      </c>
      <c r="R1565" s="12">
        <f>MAR1!$B$5+MAR1!$C$5*COS(2*PI()*B1565/365)+MAR1!$D$5*SIN(2*PI()*B1565/365)+INDEX(ChangeFactor!$F$6:$F$17,C1565)+IF(G1565=1,MAR1!$B$11+INDEX(ChangeFactor!$G$6:$G$17,C1565)*MAR1!$D$11*L1565,MAR1!$C$11+INDEX(ChangeFactor!$G$6:$G$17,C1565)*MAR1!$E$11*L1565)</f>
        <v/>
      </c>
    </row>
    <row r="1566">
      <c r="A1566" s="6">
        <f>Data!U1566</f>
        <v/>
      </c>
      <c r="B1566" s="6">
        <f>MOD(A1566-1,365)+1</f>
        <v/>
      </c>
      <c r="C1566" s="6">
        <f>MATCH(B1566,Markov!$C$6:$C$17,1)</f>
        <v/>
      </c>
      <c r="D1566" s="16">
        <f>Data!V1566</f>
        <v/>
      </c>
      <c r="E1566" s="6">
        <f>IF(D1566&lt;IF(E1565=1,INDEX(Markov!$I$6:$I$17,C1566),INDEX(Markov!$H$6:$H$17,C1566)),1,0)</f>
        <v/>
      </c>
      <c r="F1566" s="12">
        <f>IF(E1566=1,GAMMA.INV(Data!W1566,INDEX(Markov!$Q$6:$Q$17,C1566),INDEX(Markov!$R$6:$R$17,C1566)),0)</f>
        <v/>
      </c>
      <c r="G1566" s="6">
        <f>IF(D1566&lt;IF(G1565=1,INDEX(ChangeFactor!$O$6:$O$17,C1566),INDEX(ChangeFactor!$N$6:$N$17,C1566)),1,0)</f>
        <v/>
      </c>
      <c r="H1566" s="12">
        <f>IF(G1566=1,GAMMA.INV(Data!W1566,INDEX(ChangeFactor!$R$6:$R$17,C1566),INDEX(ChangeFactor!$S$6:$S$17,C1566)),0)</f>
        <v/>
      </c>
      <c r="I1566" s="7">
        <f>NORM.S.INV(Data!X1566)</f>
        <v/>
      </c>
      <c r="J1566" s="7">
        <f>NORM.S.INV(Data!Y1566)</f>
        <v/>
      </c>
      <c r="K1566" s="7">
        <f>NORM.S.INV(Data!Z1566)</f>
        <v/>
      </c>
      <c r="L1566" s="7">
        <f>MAR1!$B$32*L1565+MAR1!$C$32*M1565+MAR1!$D$32*N1565+MAR1!$B$42*I1566+MAR1!$C$42*J1566+MAR1!$D$42*K1566</f>
        <v/>
      </c>
      <c r="M1566" s="7">
        <f>MAR1!$B$33*L1565+MAR1!$C$33*M1565+MAR1!$D$33*N1565+MAR1!$B$43*I1566+MAR1!$C$43*J1566+MAR1!$D$43*K1566</f>
        <v/>
      </c>
      <c r="N1566" s="7">
        <f>MAR1!$B$34*L1565+MAR1!$C$34*M1565+MAR1!$D$34*N1565+MAR1!$B$44*I1566+MAR1!$C$44*J1566+MAR1!$D$44*K1566</f>
        <v/>
      </c>
      <c r="O1566" s="12">
        <f>MAR1!$B$5+MAR1!$C$5*COS(2*PI()*B1566/365)+MAR1!$D$5*SIN(2*PI()*B1566/365)+IF(E1566=1,MAR1!$B$11+MAR1!$D$11*L1566,MAR1!$C$11+MAR1!$E$11*L1566)</f>
        <v/>
      </c>
      <c r="P1566" s="12">
        <f>MAR1!$B$6+MAR1!$C$6*COS(2*PI()*B1566/365)+MAR1!$D$6*SIN(2*PI()*B1566/365)+IF(E1566=1,MAR1!$B$12+MAR1!$D$12*M1566,MAR1!$C$12+MAR1!$E$12*M1566)</f>
        <v/>
      </c>
      <c r="Q1566" s="12">
        <f>MAR1!$B$7+MAR1!$C$7*COS(2*PI()*B1566/365)+MAR1!$D$7*SIN(2*PI()*B1566/365)+IF(E1566=1,MAR1!$B$13+MAR1!$D$13*N1566,MAR1!$C$13+MAR1!$E$13*N1566)</f>
        <v/>
      </c>
      <c r="R1566" s="12">
        <f>MAR1!$B$5+MAR1!$C$5*COS(2*PI()*B1566/365)+MAR1!$D$5*SIN(2*PI()*B1566/365)+INDEX(ChangeFactor!$F$6:$F$17,C1566)+IF(G1566=1,MAR1!$B$11+INDEX(ChangeFactor!$G$6:$G$17,C1566)*MAR1!$D$11*L1566,MAR1!$C$11+INDEX(ChangeFactor!$G$6:$G$17,C1566)*MAR1!$E$11*L1566)</f>
        <v/>
      </c>
    </row>
    <row r="1567">
      <c r="A1567" s="6">
        <f>Data!U1567</f>
        <v/>
      </c>
      <c r="B1567" s="6">
        <f>MOD(A1567-1,365)+1</f>
        <v/>
      </c>
      <c r="C1567" s="6">
        <f>MATCH(B1567,Markov!$C$6:$C$17,1)</f>
        <v/>
      </c>
      <c r="D1567" s="16">
        <f>Data!V1567</f>
        <v/>
      </c>
      <c r="E1567" s="6">
        <f>IF(D1567&lt;IF(E1566=1,INDEX(Markov!$I$6:$I$17,C1567),INDEX(Markov!$H$6:$H$17,C1567)),1,0)</f>
        <v/>
      </c>
      <c r="F1567" s="12">
        <f>IF(E1567=1,GAMMA.INV(Data!W1567,INDEX(Markov!$Q$6:$Q$17,C1567),INDEX(Markov!$R$6:$R$17,C1567)),0)</f>
        <v/>
      </c>
      <c r="G1567" s="6">
        <f>IF(D1567&lt;IF(G1566=1,INDEX(ChangeFactor!$O$6:$O$17,C1567),INDEX(ChangeFactor!$N$6:$N$17,C1567)),1,0)</f>
        <v/>
      </c>
      <c r="H1567" s="12">
        <f>IF(G1567=1,GAMMA.INV(Data!W1567,INDEX(ChangeFactor!$R$6:$R$17,C1567),INDEX(ChangeFactor!$S$6:$S$17,C1567)),0)</f>
        <v/>
      </c>
      <c r="I1567" s="7">
        <f>NORM.S.INV(Data!X1567)</f>
        <v/>
      </c>
      <c r="J1567" s="7">
        <f>NORM.S.INV(Data!Y1567)</f>
        <v/>
      </c>
      <c r="K1567" s="7">
        <f>NORM.S.INV(Data!Z1567)</f>
        <v/>
      </c>
      <c r="L1567" s="7">
        <f>MAR1!$B$32*L1566+MAR1!$C$32*M1566+MAR1!$D$32*N1566+MAR1!$B$42*I1567+MAR1!$C$42*J1567+MAR1!$D$42*K1567</f>
        <v/>
      </c>
      <c r="M1567" s="7">
        <f>MAR1!$B$33*L1566+MAR1!$C$33*M1566+MAR1!$D$33*N1566+MAR1!$B$43*I1567+MAR1!$C$43*J1567+MAR1!$D$43*K1567</f>
        <v/>
      </c>
      <c r="N1567" s="7">
        <f>MAR1!$B$34*L1566+MAR1!$C$34*M1566+MAR1!$D$34*N1566+MAR1!$B$44*I1567+MAR1!$C$44*J1567+MAR1!$D$44*K1567</f>
        <v/>
      </c>
      <c r="O1567" s="12">
        <f>MAR1!$B$5+MAR1!$C$5*COS(2*PI()*B1567/365)+MAR1!$D$5*SIN(2*PI()*B1567/365)+IF(E1567=1,MAR1!$B$11+MAR1!$D$11*L1567,MAR1!$C$11+MAR1!$E$11*L1567)</f>
        <v/>
      </c>
      <c r="P1567" s="12">
        <f>MAR1!$B$6+MAR1!$C$6*COS(2*PI()*B1567/365)+MAR1!$D$6*SIN(2*PI()*B1567/365)+IF(E1567=1,MAR1!$B$12+MAR1!$D$12*M1567,MAR1!$C$12+MAR1!$E$12*M1567)</f>
        <v/>
      </c>
      <c r="Q1567" s="12">
        <f>MAR1!$B$7+MAR1!$C$7*COS(2*PI()*B1567/365)+MAR1!$D$7*SIN(2*PI()*B1567/365)+IF(E1567=1,MAR1!$B$13+MAR1!$D$13*N1567,MAR1!$C$13+MAR1!$E$13*N1567)</f>
        <v/>
      </c>
      <c r="R1567" s="12">
        <f>MAR1!$B$5+MAR1!$C$5*COS(2*PI()*B1567/365)+MAR1!$D$5*SIN(2*PI()*B1567/365)+INDEX(ChangeFactor!$F$6:$F$17,C1567)+IF(G1567=1,MAR1!$B$11+INDEX(ChangeFactor!$G$6:$G$17,C1567)*MAR1!$D$11*L1567,MAR1!$C$11+INDEX(ChangeFactor!$G$6:$G$17,C1567)*MAR1!$E$11*L1567)</f>
        <v/>
      </c>
    </row>
    <row r="1568">
      <c r="A1568" s="6">
        <f>Data!U1568</f>
        <v/>
      </c>
      <c r="B1568" s="6">
        <f>MOD(A1568-1,365)+1</f>
        <v/>
      </c>
      <c r="C1568" s="6">
        <f>MATCH(B1568,Markov!$C$6:$C$17,1)</f>
        <v/>
      </c>
      <c r="D1568" s="16">
        <f>Data!V1568</f>
        <v/>
      </c>
      <c r="E1568" s="6">
        <f>IF(D1568&lt;IF(E1567=1,INDEX(Markov!$I$6:$I$17,C1568),INDEX(Markov!$H$6:$H$17,C1568)),1,0)</f>
        <v/>
      </c>
      <c r="F1568" s="12">
        <f>IF(E1568=1,GAMMA.INV(Data!W1568,INDEX(Markov!$Q$6:$Q$17,C1568),INDEX(Markov!$R$6:$R$17,C1568)),0)</f>
        <v/>
      </c>
      <c r="G1568" s="6">
        <f>IF(D1568&lt;IF(G1567=1,INDEX(ChangeFactor!$O$6:$O$17,C1568),INDEX(ChangeFactor!$N$6:$N$17,C1568)),1,0)</f>
        <v/>
      </c>
      <c r="H1568" s="12">
        <f>IF(G1568=1,GAMMA.INV(Data!W1568,INDEX(ChangeFactor!$R$6:$R$17,C1568),INDEX(ChangeFactor!$S$6:$S$17,C1568)),0)</f>
        <v/>
      </c>
      <c r="I1568" s="7">
        <f>NORM.S.INV(Data!X1568)</f>
        <v/>
      </c>
      <c r="J1568" s="7">
        <f>NORM.S.INV(Data!Y1568)</f>
        <v/>
      </c>
      <c r="K1568" s="7">
        <f>NORM.S.INV(Data!Z1568)</f>
        <v/>
      </c>
      <c r="L1568" s="7">
        <f>MAR1!$B$32*L1567+MAR1!$C$32*M1567+MAR1!$D$32*N1567+MAR1!$B$42*I1568+MAR1!$C$42*J1568+MAR1!$D$42*K1568</f>
        <v/>
      </c>
      <c r="M1568" s="7">
        <f>MAR1!$B$33*L1567+MAR1!$C$33*M1567+MAR1!$D$33*N1567+MAR1!$B$43*I1568+MAR1!$C$43*J1568+MAR1!$D$43*K1568</f>
        <v/>
      </c>
      <c r="N1568" s="7">
        <f>MAR1!$B$34*L1567+MAR1!$C$34*M1567+MAR1!$D$34*N1567+MAR1!$B$44*I1568+MAR1!$C$44*J1568+MAR1!$D$44*K1568</f>
        <v/>
      </c>
      <c r="O1568" s="12">
        <f>MAR1!$B$5+MAR1!$C$5*COS(2*PI()*B1568/365)+MAR1!$D$5*SIN(2*PI()*B1568/365)+IF(E1568=1,MAR1!$B$11+MAR1!$D$11*L1568,MAR1!$C$11+MAR1!$E$11*L1568)</f>
        <v/>
      </c>
      <c r="P1568" s="12">
        <f>MAR1!$B$6+MAR1!$C$6*COS(2*PI()*B1568/365)+MAR1!$D$6*SIN(2*PI()*B1568/365)+IF(E1568=1,MAR1!$B$12+MAR1!$D$12*M1568,MAR1!$C$12+MAR1!$E$12*M1568)</f>
        <v/>
      </c>
      <c r="Q1568" s="12">
        <f>MAR1!$B$7+MAR1!$C$7*COS(2*PI()*B1568/365)+MAR1!$D$7*SIN(2*PI()*B1568/365)+IF(E1568=1,MAR1!$B$13+MAR1!$D$13*N1568,MAR1!$C$13+MAR1!$E$13*N1568)</f>
        <v/>
      </c>
      <c r="R1568" s="12">
        <f>MAR1!$B$5+MAR1!$C$5*COS(2*PI()*B1568/365)+MAR1!$D$5*SIN(2*PI()*B1568/365)+INDEX(ChangeFactor!$F$6:$F$17,C1568)+IF(G1568=1,MAR1!$B$11+INDEX(ChangeFactor!$G$6:$G$17,C1568)*MAR1!$D$11*L1568,MAR1!$C$11+INDEX(ChangeFactor!$G$6:$G$17,C1568)*MAR1!$E$11*L1568)</f>
        <v/>
      </c>
    </row>
    <row r="1569">
      <c r="A1569" s="6">
        <f>Data!U1569</f>
        <v/>
      </c>
      <c r="B1569" s="6">
        <f>MOD(A1569-1,365)+1</f>
        <v/>
      </c>
      <c r="C1569" s="6">
        <f>MATCH(B1569,Markov!$C$6:$C$17,1)</f>
        <v/>
      </c>
      <c r="D1569" s="16">
        <f>Data!V1569</f>
        <v/>
      </c>
      <c r="E1569" s="6">
        <f>IF(D1569&lt;IF(E1568=1,INDEX(Markov!$I$6:$I$17,C1569),INDEX(Markov!$H$6:$H$17,C1569)),1,0)</f>
        <v/>
      </c>
      <c r="F1569" s="12">
        <f>IF(E1569=1,GAMMA.INV(Data!W1569,INDEX(Markov!$Q$6:$Q$17,C1569),INDEX(Markov!$R$6:$R$17,C1569)),0)</f>
        <v/>
      </c>
      <c r="G1569" s="6">
        <f>IF(D1569&lt;IF(G1568=1,INDEX(ChangeFactor!$O$6:$O$17,C1569),INDEX(ChangeFactor!$N$6:$N$17,C1569)),1,0)</f>
        <v/>
      </c>
      <c r="H1569" s="12">
        <f>IF(G1569=1,GAMMA.INV(Data!W1569,INDEX(ChangeFactor!$R$6:$R$17,C1569),INDEX(ChangeFactor!$S$6:$S$17,C1569)),0)</f>
        <v/>
      </c>
      <c r="I1569" s="7">
        <f>NORM.S.INV(Data!X1569)</f>
        <v/>
      </c>
      <c r="J1569" s="7">
        <f>NORM.S.INV(Data!Y1569)</f>
        <v/>
      </c>
      <c r="K1569" s="7">
        <f>NORM.S.INV(Data!Z1569)</f>
        <v/>
      </c>
      <c r="L1569" s="7">
        <f>MAR1!$B$32*L1568+MAR1!$C$32*M1568+MAR1!$D$32*N1568+MAR1!$B$42*I1569+MAR1!$C$42*J1569+MAR1!$D$42*K1569</f>
        <v/>
      </c>
      <c r="M1569" s="7">
        <f>MAR1!$B$33*L1568+MAR1!$C$33*M1568+MAR1!$D$33*N1568+MAR1!$B$43*I1569+MAR1!$C$43*J1569+MAR1!$D$43*K1569</f>
        <v/>
      </c>
      <c r="N1569" s="7">
        <f>MAR1!$B$34*L1568+MAR1!$C$34*M1568+MAR1!$D$34*N1568+MAR1!$B$44*I1569+MAR1!$C$44*J1569+MAR1!$D$44*K1569</f>
        <v/>
      </c>
      <c r="O1569" s="12">
        <f>MAR1!$B$5+MAR1!$C$5*COS(2*PI()*B1569/365)+MAR1!$D$5*SIN(2*PI()*B1569/365)+IF(E1569=1,MAR1!$B$11+MAR1!$D$11*L1569,MAR1!$C$11+MAR1!$E$11*L1569)</f>
        <v/>
      </c>
      <c r="P1569" s="12">
        <f>MAR1!$B$6+MAR1!$C$6*COS(2*PI()*B1569/365)+MAR1!$D$6*SIN(2*PI()*B1569/365)+IF(E1569=1,MAR1!$B$12+MAR1!$D$12*M1569,MAR1!$C$12+MAR1!$E$12*M1569)</f>
        <v/>
      </c>
      <c r="Q1569" s="12">
        <f>MAR1!$B$7+MAR1!$C$7*COS(2*PI()*B1569/365)+MAR1!$D$7*SIN(2*PI()*B1569/365)+IF(E1569=1,MAR1!$B$13+MAR1!$D$13*N1569,MAR1!$C$13+MAR1!$E$13*N1569)</f>
        <v/>
      </c>
      <c r="R1569" s="12">
        <f>MAR1!$B$5+MAR1!$C$5*COS(2*PI()*B1569/365)+MAR1!$D$5*SIN(2*PI()*B1569/365)+INDEX(ChangeFactor!$F$6:$F$17,C1569)+IF(G1569=1,MAR1!$B$11+INDEX(ChangeFactor!$G$6:$G$17,C1569)*MAR1!$D$11*L1569,MAR1!$C$11+INDEX(ChangeFactor!$G$6:$G$17,C1569)*MAR1!$E$11*L1569)</f>
        <v/>
      </c>
    </row>
    <row r="1570">
      <c r="A1570" s="6">
        <f>Data!U1570</f>
        <v/>
      </c>
      <c r="B1570" s="6">
        <f>MOD(A1570-1,365)+1</f>
        <v/>
      </c>
      <c r="C1570" s="6">
        <f>MATCH(B1570,Markov!$C$6:$C$17,1)</f>
        <v/>
      </c>
      <c r="D1570" s="16">
        <f>Data!V1570</f>
        <v/>
      </c>
      <c r="E1570" s="6">
        <f>IF(D1570&lt;IF(E1569=1,INDEX(Markov!$I$6:$I$17,C1570),INDEX(Markov!$H$6:$H$17,C1570)),1,0)</f>
        <v/>
      </c>
      <c r="F1570" s="12">
        <f>IF(E1570=1,GAMMA.INV(Data!W1570,INDEX(Markov!$Q$6:$Q$17,C1570),INDEX(Markov!$R$6:$R$17,C1570)),0)</f>
        <v/>
      </c>
      <c r="G1570" s="6">
        <f>IF(D1570&lt;IF(G1569=1,INDEX(ChangeFactor!$O$6:$O$17,C1570),INDEX(ChangeFactor!$N$6:$N$17,C1570)),1,0)</f>
        <v/>
      </c>
      <c r="H1570" s="12">
        <f>IF(G1570=1,GAMMA.INV(Data!W1570,INDEX(ChangeFactor!$R$6:$R$17,C1570),INDEX(ChangeFactor!$S$6:$S$17,C1570)),0)</f>
        <v/>
      </c>
      <c r="I1570" s="7">
        <f>NORM.S.INV(Data!X1570)</f>
        <v/>
      </c>
      <c r="J1570" s="7">
        <f>NORM.S.INV(Data!Y1570)</f>
        <v/>
      </c>
      <c r="K1570" s="7">
        <f>NORM.S.INV(Data!Z1570)</f>
        <v/>
      </c>
      <c r="L1570" s="7">
        <f>MAR1!$B$32*L1569+MAR1!$C$32*M1569+MAR1!$D$32*N1569+MAR1!$B$42*I1570+MAR1!$C$42*J1570+MAR1!$D$42*K1570</f>
        <v/>
      </c>
      <c r="M1570" s="7">
        <f>MAR1!$B$33*L1569+MAR1!$C$33*M1569+MAR1!$D$33*N1569+MAR1!$B$43*I1570+MAR1!$C$43*J1570+MAR1!$D$43*K1570</f>
        <v/>
      </c>
      <c r="N1570" s="7">
        <f>MAR1!$B$34*L1569+MAR1!$C$34*M1569+MAR1!$D$34*N1569+MAR1!$B$44*I1570+MAR1!$C$44*J1570+MAR1!$D$44*K1570</f>
        <v/>
      </c>
      <c r="O1570" s="12">
        <f>MAR1!$B$5+MAR1!$C$5*COS(2*PI()*B1570/365)+MAR1!$D$5*SIN(2*PI()*B1570/365)+IF(E1570=1,MAR1!$B$11+MAR1!$D$11*L1570,MAR1!$C$11+MAR1!$E$11*L1570)</f>
        <v/>
      </c>
      <c r="P1570" s="12">
        <f>MAR1!$B$6+MAR1!$C$6*COS(2*PI()*B1570/365)+MAR1!$D$6*SIN(2*PI()*B1570/365)+IF(E1570=1,MAR1!$B$12+MAR1!$D$12*M1570,MAR1!$C$12+MAR1!$E$12*M1570)</f>
        <v/>
      </c>
      <c r="Q1570" s="12">
        <f>MAR1!$B$7+MAR1!$C$7*COS(2*PI()*B1570/365)+MAR1!$D$7*SIN(2*PI()*B1570/365)+IF(E1570=1,MAR1!$B$13+MAR1!$D$13*N1570,MAR1!$C$13+MAR1!$E$13*N1570)</f>
        <v/>
      </c>
      <c r="R1570" s="12">
        <f>MAR1!$B$5+MAR1!$C$5*COS(2*PI()*B1570/365)+MAR1!$D$5*SIN(2*PI()*B1570/365)+INDEX(ChangeFactor!$F$6:$F$17,C1570)+IF(G1570=1,MAR1!$B$11+INDEX(ChangeFactor!$G$6:$G$17,C1570)*MAR1!$D$11*L1570,MAR1!$C$11+INDEX(ChangeFactor!$G$6:$G$17,C1570)*MAR1!$E$11*L1570)</f>
        <v/>
      </c>
    </row>
    <row r="1571">
      <c r="A1571" s="6">
        <f>Data!U1571</f>
        <v/>
      </c>
      <c r="B1571" s="6">
        <f>MOD(A1571-1,365)+1</f>
        <v/>
      </c>
      <c r="C1571" s="6">
        <f>MATCH(B1571,Markov!$C$6:$C$17,1)</f>
        <v/>
      </c>
      <c r="D1571" s="16">
        <f>Data!V1571</f>
        <v/>
      </c>
      <c r="E1571" s="6">
        <f>IF(D1571&lt;IF(E1570=1,INDEX(Markov!$I$6:$I$17,C1571),INDEX(Markov!$H$6:$H$17,C1571)),1,0)</f>
        <v/>
      </c>
      <c r="F1571" s="12">
        <f>IF(E1571=1,GAMMA.INV(Data!W1571,INDEX(Markov!$Q$6:$Q$17,C1571),INDEX(Markov!$R$6:$R$17,C1571)),0)</f>
        <v/>
      </c>
      <c r="G1571" s="6">
        <f>IF(D1571&lt;IF(G1570=1,INDEX(ChangeFactor!$O$6:$O$17,C1571),INDEX(ChangeFactor!$N$6:$N$17,C1571)),1,0)</f>
        <v/>
      </c>
      <c r="H1571" s="12">
        <f>IF(G1571=1,GAMMA.INV(Data!W1571,INDEX(ChangeFactor!$R$6:$R$17,C1571),INDEX(ChangeFactor!$S$6:$S$17,C1571)),0)</f>
        <v/>
      </c>
      <c r="I1571" s="7">
        <f>NORM.S.INV(Data!X1571)</f>
        <v/>
      </c>
      <c r="J1571" s="7">
        <f>NORM.S.INV(Data!Y1571)</f>
        <v/>
      </c>
      <c r="K1571" s="7">
        <f>NORM.S.INV(Data!Z1571)</f>
        <v/>
      </c>
      <c r="L1571" s="7">
        <f>MAR1!$B$32*L1570+MAR1!$C$32*M1570+MAR1!$D$32*N1570+MAR1!$B$42*I1571+MAR1!$C$42*J1571+MAR1!$D$42*K1571</f>
        <v/>
      </c>
      <c r="M1571" s="7">
        <f>MAR1!$B$33*L1570+MAR1!$C$33*M1570+MAR1!$D$33*N1570+MAR1!$B$43*I1571+MAR1!$C$43*J1571+MAR1!$D$43*K1571</f>
        <v/>
      </c>
      <c r="N1571" s="7">
        <f>MAR1!$B$34*L1570+MAR1!$C$34*M1570+MAR1!$D$34*N1570+MAR1!$B$44*I1571+MAR1!$C$44*J1571+MAR1!$D$44*K1571</f>
        <v/>
      </c>
      <c r="O1571" s="12">
        <f>MAR1!$B$5+MAR1!$C$5*COS(2*PI()*B1571/365)+MAR1!$D$5*SIN(2*PI()*B1571/365)+IF(E1571=1,MAR1!$B$11+MAR1!$D$11*L1571,MAR1!$C$11+MAR1!$E$11*L1571)</f>
        <v/>
      </c>
      <c r="P1571" s="12">
        <f>MAR1!$B$6+MAR1!$C$6*COS(2*PI()*B1571/365)+MAR1!$D$6*SIN(2*PI()*B1571/365)+IF(E1571=1,MAR1!$B$12+MAR1!$D$12*M1571,MAR1!$C$12+MAR1!$E$12*M1571)</f>
        <v/>
      </c>
      <c r="Q1571" s="12">
        <f>MAR1!$B$7+MAR1!$C$7*COS(2*PI()*B1571/365)+MAR1!$D$7*SIN(2*PI()*B1571/365)+IF(E1571=1,MAR1!$B$13+MAR1!$D$13*N1571,MAR1!$C$13+MAR1!$E$13*N1571)</f>
        <v/>
      </c>
      <c r="R1571" s="12">
        <f>MAR1!$B$5+MAR1!$C$5*COS(2*PI()*B1571/365)+MAR1!$D$5*SIN(2*PI()*B1571/365)+INDEX(ChangeFactor!$F$6:$F$17,C1571)+IF(G1571=1,MAR1!$B$11+INDEX(ChangeFactor!$G$6:$G$17,C1571)*MAR1!$D$11*L1571,MAR1!$C$11+INDEX(ChangeFactor!$G$6:$G$17,C1571)*MAR1!$E$11*L1571)</f>
        <v/>
      </c>
    </row>
    <row r="1572">
      <c r="A1572" s="6">
        <f>Data!U1572</f>
        <v/>
      </c>
      <c r="B1572" s="6">
        <f>MOD(A1572-1,365)+1</f>
        <v/>
      </c>
      <c r="C1572" s="6">
        <f>MATCH(B1572,Markov!$C$6:$C$17,1)</f>
        <v/>
      </c>
      <c r="D1572" s="16">
        <f>Data!V1572</f>
        <v/>
      </c>
      <c r="E1572" s="6">
        <f>IF(D1572&lt;IF(E1571=1,INDEX(Markov!$I$6:$I$17,C1572),INDEX(Markov!$H$6:$H$17,C1572)),1,0)</f>
        <v/>
      </c>
      <c r="F1572" s="12">
        <f>IF(E1572=1,GAMMA.INV(Data!W1572,INDEX(Markov!$Q$6:$Q$17,C1572),INDEX(Markov!$R$6:$R$17,C1572)),0)</f>
        <v/>
      </c>
      <c r="G1572" s="6">
        <f>IF(D1572&lt;IF(G1571=1,INDEX(ChangeFactor!$O$6:$O$17,C1572),INDEX(ChangeFactor!$N$6:$N$17,C1572)),1,0)</f>
        <v/>
      </c>
      <c r="H1572" s="12">
        <f>IF(G1572=1,GAMMA.INV(Data!W1572,INDEX(ChangeFactor!$R$6:$R$17,C1572),INDEX(ChangeFactor!$S$6:$S$17,C1572)),0)</f>
        <v/>
      </c>
      <c r="I1572" s="7">
        <f>NORM.S.INV(Data!X1572)</f>
        <v/>
      </c>
      <c r="J1572" s="7">
        <f>NORM.S.INV(Data!Y1572)</f>
        <v/>
      </c>
      <c r="K1572" s="7">
        <f>NORM.S.INV(Data!Z1572)</f>
        <v/>
      </c>
      <c r="L1572" s="7">
        <f>MAR1!$B$32*L1571+MAR1!$C$32*M1571+MAR1!$D$32*N1571+MAR1!$B$42*I1572+MAR1!$C$42*J1572+MAR1!$D$42*K1572</f>
        <v/>
      </c>
      <c r="M1572" s="7">
        <f>MAR1!$B$33*L1571+MAR1!$C$33*M1571+MAR1!$D$33*N1571+MAR1!$B$43*I1572+MAR1!$C$43*J1572+MAR1!$D$43*K1572</f>
        <v/>
      </c>
      <c r="N1572" s="7">
        <f>MAR1!$B$34*L1571+MAR1!$C$34*M1571+MAR1!$D$34*N1571+MAR1!$B$44*I1572+MAR1!$C$44*J1572+MAR1!$D$44*K1572</f>
        <v/>
      </c>
      <c r="O1572" s="12">
        <f>MAR1!$B$5+MAR1!$C$5*COS(2*PI()*B1572/365)+MAR1!$D$5*SIN(2*PI()*B1572/365)+IF(E1572=1,MAR1!$B$11+MAR1!$D$11*L1572,MAR1!$C$11+MAR1!$E$11*L1572)</f>
        <v/>
      </c>
      <c r="P1572" s="12">
        <f>MAR1!$B$6+MAR1!$C$6*COS(2*PI()*B1572/365)+MAR1!$D$6*SIN(2*PI()*B1572/365)+IF(E1572=1,MAR1!$B$12+MAR1!$D$12*M1572,MAR1!$C$12+MAR1!$E$12*M1572)</f>
        <v/>
      </c>
      <c r="Q1572" s="12">
        <f>MAR1!$B$7+MAR1!$C$7*COS(2*PI()*B1572/365)+MAR1!$D$7*SIN(2*PI()*B1572/365)+IF(E1572=1,MAR1!$B$13+MAR1!$D$13*N1572,MAR1!$C$13+MAR1!$E$13*N1572)</f>
        <v/>
      </c>
      <c r="R1572" s="12">
        <f>MAR1!$B$5+MAR1!$C$5*COS(2*PI()*B1572/365)+MAR1!$D$5*SIN(2*PI()*B1572/365)+INDEX(ChangeFactor!$F$6:$F$17,C1572)+IF(G1572=1,MAR1!$B$11+INDEX(ChangeFactor!$G$6:$G$17,C1572)*MAR1!$D$11*L1572,MAR1!$C$11+INDEX(ChangeFactor!$G$6:$G$17,C1572)*MAR1!$E$11*L1572)</f>
        <v/>
      </c>
    </row>
    <row r="1573">
      <c r="A1573" s="6">
        <f>Data!U1573</f>
        <v/>
      </c>
      <c r="B1573" s="6">
        <f>MOD(A1573-1,365)+1</f>
        <v/>
      </c>
      <c r="C1573" s="6">
        <f>MATCH(B1573,Markov!$C$6:$C$17,1)</f>
        <v/>
      </c>
      <c r="D1573" s="16">
        <f>Data!V1573</f>
        <v/>
      </c>
      <c r="E1573" s="6">
        <f>IF(D1573&lt;IF(E1572=1,INDEX(Markov!$I$6:$I$17,C1573),INDEX(Markov!$H$6:$H$17,C1573)),1,0)</f>
        <v/>
      </c>
      <c r="F1573" s="12">
        <f>IF(E1573=1,GAMMA.INV(Data!W1573,INDEX(Markov!$Q$6:$Q$17,C1573),INDEX(Markov!$R$6:$R$17,C1573)),0)</f>
        <v/>
      </c>
      <c r="G1573" s="6">
        <f>IF(D1573&lt;IF(G1572=1,INDEX(ChangeFactor!$O$6:$O$17,C1573),INDEX(ChangeFactor!$N$6:$N$17,C1573)),1,0)</f>
        <v/>
      </c>
      <c r="H1573" s="12">
        <f>IF(G1573=1,GAMMA.INV(Data!W1573,INDEX(ChangeFactor!$R$6:$R$17,C1573),INDEX(ChangeFactor!$S$6:$S$17,C1573)),0)</f>
        <v/>
      </c>
      <c r="I1573" s="7">
        <f>NORM.S.INV(Data!X1573)</f>
        <v/>
      </c>
      <c r="J1573" s="7">
        <f>NORM.S.INV(Data!Y1573)</f>
        <v/>
      </c>
      <c r="K1573" s="7">
        <f>NORM.S.INV(Data!Z1573)</f>
        <v/>
      </c>
      <c r="L1573" s="7">
        <f>MAR1!$B$32*L1572+MAR1!$C$32*M1572+MAR1!$D$32*N1572+MAR1!$B$42*I1573+MAR1!$C$42*J1573+MAR1!$D$42*K1573</f>
        <v/>
      </c>
      <c r="M1573" s="7">
        <f>MAR1!$B$33*L1572+MAR1!$C$33*M1572+MAR1!$D$33*N1572+MAR1!$B$43*I1573+MAR1!$C$43*J1573+MAR1!$D$43*K1573</f>
        <v/>
      </c>
      <c r="N1573" s="7">
        <f>MAR1!$B$34*L1572+MAR1!$C$34*M1572+MAR1!$D$34*N1572+MAR1!$B$44*I1573+MAR1!$C$44*J1573+MAR1!$D$44*K1573</f>
        <v/>
      </c>
      <c r="O1573" s="12">
        <f>MAR1!$B$5+MAR1!$C$5*COS(2*PI()*B1573/365)+MAR1!$D$5*SIN(2*PI()*B1573/365)+IF(E1573=1,MAR1!$B$11+MAR1!$D$11*L1573,MAR1!$C$11+MAR1!$E$11*L1573)</f>
        <v/>
      </c>
      <c r="P1573" s="12">
        <f>MAR1!$B$6+MAR1!$C$6*COS(2*PI()*B1573/365)+MAR1!$D$6*SIN(2*PI()*B1573/365)+IF(E1573=1,MAR1!$B$12+MAR1!$D$12*M1573,MAR1!$C$12+MAR1!$E$12*M1573)</f>
        <v/>
      </c>
      <c r="Q1573" s="12">
        <f>MAR1!$B$7+MAR1!$C$7*COS(2*PI()*B1573/365)+MAR1!$D$7*SIN(2*PI()*B1573/365)+IF(E1573=1,MAR1!$B$13+MAR1!$D$13*N1573,MAR1!$C$13+MAR1!$E$13*N1573)</f>
        <v/>
      </c>
      <c r="R1573" s="12">
        <f>MAR1!$B$5+MAR1!$C$5*COS(2*PI()*B1573/365)+MAR1!$D$5*SIN(2*PI()*B1573/365)+INDEX(ChangeFactor!$F$6:$F$17,C1573)+IF(G1573=1,MAR1!$B$11+INDEX(ChangeFactor!$G$6:$G$17,C1573)*MAR1!$D$11*L1573,MAR1!$C$11+INDEX(ChangeFactor!$G$6:$G$17,C1573)*MAR1!$E$11*L1573)</f>
        <v/>
      </c>
    </row>
    <row r="1574">
      <c r="A1574" s="6">
        <f>Data!U1574</f>
        <v/>
      </c>
      <c r="B1574" s="6">
        <f>MOD(A1574-1,365)+1</f>
        <v/>
      </c>
      <c r="C1574" s="6">
        <f>MATCH(B1574,Markov!$C$6:$C$17,1)</f>
        <v/>
      </c>
      <c r="D1574" s="16">
        <f>Data!V1574</f>
        <v/>
      </c>
      <c r="E1574" s="6">
        <f>IF(D1574&lt;IF(E1573=1,INDEX(Markov!$I$6:$I$17,C1574),INDEX(Markov!$H$6:$H$17,C1574)),1,0)</f>
        <v/>
      </c>
      <c r="F1574" s="12">
        <f>IF(E1574=1,GAMMA.INV(Data!W1574,INDEX(Markov!$Q$6:$Q$17,C1574),INDEX(Markov!$R$6:$R$17,C1574)),0)</f>
        <v/>
      </c>
      <c r="G1574" s="6">
        <f>IF(D1574&lt;IF(G1573=1,INDEX(ChangeFactor!$O$6:$O$17,C1574),INDEX(ChangeFactor!$N$6:$N$17,C1574)),1,0)</f>
        <v/>
      </c>
      <c r="H1574" s="12">
        <f>IF(G1574=1,GAMMA.INV(Data!W1574,INDEX(ChangeFactor!$R$6:$R$17,C1574),INDEX(ChangeFactor!$S$6:$S$17,C1574)),0)</f>
        <v/>
      </c>
      <c r="I1574" s="7">
        <f>NORM.S.INV(Data!X1574)</f>
        <v/>
      </c>
      <c r="J1574" s="7">
        <f>NORM.S.INV(Data!Y1574)</f>
        <v/>
      </c>
      <c r="K1574" s="7">
        <f>NORM.S.INV(Data!Z1574)</f>
        <v/>
      </c>
      <c r="L1574" s="7">
        <f>MAR1!$B$32*L1573+MAR1!$C$32*M1573+MAR1!$D$32*N1573+MAR1!$B$42*I1574+MAR1!$C$42*J1574+MAR1!$D$42*K1574</f>
        <v/>
      </c>
      <c r="M1574" s="7">
        <f>MAR1!$B$33*L1573+MAR1!$C$33*M1573+MAR1!$D$33*N1573+MAR1!$B$43*I1574+MAR1!$C$43*J1574+MAR1!$D$43*K1574</f>
        <v/>
      </c>
      <c r="N1574" s="7">
        <f>MAR1!$B$34*L1573+MAR1!$C$34*M1573+MAR1!$D$34*N1573+MAR1!$B$44*I1574+MAR1!$C$44*J1574+MAR1!$D$44*K1574</f>
        <v/>
      </c>
      <c r="O1574" s="12">
        <f>MAR1!$B$5+MAR1!$C$5*COS(2*PI()*B1574/365)+MAR1!$D$5*SIN(2*PI()*B1574/365)+IF(E1574=1,MAR1!$B$11+MAR1!$D$11*L1574,MAR1!$C$11+MAR1!$E$11*L1574)</f>
        <v/>
      </c>
      <c r="P1574" s="12">
        <f>MAR1!$B$6+MAR1!$C$6*COS(2*PI()*B1574/365)+MAR1!$D$6*SIN(2*PI()*B1574/365)+IF(E1574=1,MAR1!$B$12+MAR1!$D$12*M1574,MAR1!$C$12+MAR1!$E$12*M1574)</f>
        <v/>
      </c>
      <c r="Q1574" s="12">
        <f>MAR1!$B$7+MAR1!$C$7*COS(2*PI()*B1574/365)+MAR1!$D$7*SIN(2*PI()*B1574/365)+IF(E1574=1,MAR1!$B$13+MAR1!$D$13*N1574,MAR1!$C$13+MAR1!$E$13*N1574)</f>
        <v/>
      </c>
      <c r="R1574" s="12">
        <f>MAR1!$B$5+MAR1!$C$5*COS(2*PI()*B1574/365)+MAR1!$D$5*SIN(2*PI()*B1574/365)+INDEX(ChangeFactor!$F$6:$F$17,C1574)+IF(G1574=1,MAR1!$B$11+INDEX(ChangeFactor!$G$6:$G$17,C1574)*MAR1!$D$11*L1574,MAR1!$C$11+INDEX(ChangeFactor!$G$6:$G$17,C1574)*MAR1!$E$11*L1574)</f>
        <v/>
      </c>
    </row>
    <row r="1575">
      <c r="A1575" s="6">
        <f>Data!U1575</f>
        <v/>
      </c>
      <c r="B1575" s="6">
        <f>MOD(A1575-1,365)+1</f>
        <v/>
      </c>
      <c r="C1575" s="6">
        <f>MATCH(B1575,Markov!$C$6:$C$17,1)</f>
        <v/>
      </c>
      <c r="D1575" s="16">
        <f>Data!V1575</f>
        <v/>
      </c>
      <c r="E1575" s="6">
        <f>IF(D1575&lt;IF(E1574=1,INDEX(Markov!$I$6:$I$17,C1575),INDEX(Markov!$H$6:$H$17,C1575)),1,0)</f>
        <v/>
      </c>
      <c r="F1575" s="12">
        <f>IF(E1575=1,GAMMA.INV(Data!W1575,INDEX(Markov!$Q$6:$Q$17,C1575),INDEX(Markov!$R$6:$R$17,C1575)),0)</f>
        <v/>
      </c>
      <c r="G1575" s="6">
        <f>IF(D1575&lt;IF(G1574=1,INDEX(ChangeFactor!$O$6:$O$17,C1575),INDEX(ChangeFactor!$N$6:$N$17,C1575)),1,0)</f>
        <v/>
      </c>
      <c r="H1575" s="12">
        <f>IF(G1575=1,GAMMA.INV(Data!W1575,INDEX(ChangeFactor!$R$6:$R$17,C1575),INDEX(ChangeFactor!$S$6:$S$17,C1575)),0)</f>
        <v/>
      </c>
      <c r="I1575" s="7">
        <f>NORM.S.INV(Data!X1575)</f>
        <v/>
      </c>
      <c r="J1575" s="7">
        <f>NORM.S.INV(Data!Y1575)</f>
        <v/>
      </c>
      <c r="K1575" s="7">
        <f>NORM.S.INV(Data!Z1575)</f>
        <v/>
      </c>
      <c r="L1575" s="7">
        <f>MAR1!$B$32*L1574+MAR1!$C$32*M1574+MAR1!$D$32*N1574+MAR1!$B$42*I1575+MAR1!$C$42*J1575+MAR1!$D$42*K1575</f>
        <v/>
      </c>
      <c r="M1575" s="7">
        <f>MAR1!$B$33*L1574+MAR1!$C$33*M1574+MAR1!$D$33*N1574+MAR1!$B$43*I1575+MAR1!$C$43*J1575+MAR1!$D$43*K1575</f>
        <v/>
      </c>
      <c r="N1575" s="7">
        <f>MAR1!$B$34*L1574+MAR1!$C$34*M1574+MAR1!$D$34*N1574+MAR1!$B$44*I1575+MAR1!$C$44*J1575+MAR1!$D$44*K1575</f>
        <v/>
      </c>
      <c r="O1575" s="12">
        <f>MAR1!$B$5+MAR1!$C$5*COS(2*PI()*B1575/365)+MAR1!$D$5*SIN(2*PI()*B1575/365)+IF(E1575=1,MAR1!$B$11+MAR1!$D$11*L1575,MAR1!$C$11+MAR1!$E$11*L1575)</f>
        <v/>
      </c>
      <c r="P1575" s="12">
        <f>MAR1!$B$6+MAR1!$C$6*COS(2*PI()*B1575/365)+MAR1!$D$6*SIN(2*PI()*B1575/365)+IF(E1575=1,MAR1!$B$12+MAR1!$D$12*M1575,MAR1!$C$12+MAR1!$E$12*M1575)</f>
        <v/>
      </c>
      <c r="Q1575" s="12">
        <f>MAR1!$B$7+MAR1!$C$7*COS(2*PI()*B1575/365)+MAR1!$D$7*SIN(2*PI()*B1575/365)+IF(E1575=1,MAR1!$B$13+MAR1!$D$13*N1575,MAR1!$C$13+MAR1!$E$13*N1575)</f>
        <v/>
      </c>
      <c r="R1575" s="12">
        <f>MAR1!$B$5+MAR1!$C$5*COS(2*PI()*B1575/365)+MAR1!$D$5*SIN(2*PI()*B1575/365)+INDEX(ChangeFactor!$F$6:$F$17,C1575)+IF(G1575=1,MAR1!$B$11+INDEX(ChangeFactor!$G$6:$G$17,C1575)*MAR1!$D$11*L1575,MAR1!$C$11+INDEX(ChangeFactor!$G$6:$G$17,C1575)*MAR1!$E$11*L1575)</f>
        <v/>
      </c>
    </row>
    <row r="1576">
      <c r="A1576" s="6">
        <f>Data!U1576</f>
        <v/>
      </c>
      <c r="B1576" s="6">
        <f>MOD(A1576-1,365)+1</f>
        <v/>
      </c>
      <c r="C1576" s="6">
        <f>MATCH(B1576,Markov!$C$6:$C$17,1)</f>
        <v/>
      </c>
      <c r="D1576" s="16">
        <f>Data!V1576</f>
        <v/>
      </c>
      <c r="E1576" s="6">
        <f>IF(D1576&lt;IF(E1575=1,INDEX(Markov!$I$6:$I$17,C1576),INDEX(Markov!$H$6:$H$17,C1576)),1,0)</f>
        <v/>
      </c>
      <c r="F1576" s="12">
        <f>IF(E1576=1,GAMMA.INV(Data!W1576,INDEX(Markov!$Q$6:$Q$17,C1576),INDEX(Markov!$R$6:$R$17,C1576)),0)</f>
        <v/>
      </c>
      <c r="G1576" s="6">
        <f>IF(D1576&lt;IF(G1575=1,INDEX(ChangeFactor!$O$6:$O$17,C1576),INDEX(ChangeFactor!$N$6:$N$17,C1576)),1,0)</f>
        <v/>
      </c>
      <c r="H1576" s="12">
        <f>IF(G1576=1,GAMMA.INV(Data!W1576,INDEX(ChangeFactor!$R$6:$R$17,C1576),INDEX(ChangeFactor!$S$6:$S$17,C1576)),0)</f>
        <v/>
      </c>
      <c r="I1576" s="7">
        <f>NORM.S.INV(Data!X1576)</f>
        <v/>
      </c>
      <c r="J1576" s="7">
        <f>NORM.S.INV(Data!Y1576)</f>
        <v/>
      </c>
      <c r="K1576" s="7">
        <f>NORM.S.INV(Data!Z1576)</f>
        <v/>
      </c>
      <c r="L1576" s="7">
        <f>MAR1!$B$32*L1575+MAR1!$C$32*M1575+MAR1!$D$32*N1575+MAR1!$B$42*I1576+MAR1!$C$42*J1576+MAR1!$D$42*K1576</f>
        <v/>
      </c>
      <c r="M1576" s="7">
        <f>MAR1!$B$33*L1575+MAR1!$C$33*M1575+MAR1!$D$33*N1575+MAR1!$B$43*I1576+MAR1!$C$43*J1576+MAR1!$D$43*K1576</f>
        <v/>
      </c>
      <c r="N1576" s="7">
        <f>MAR1!$B$34*L1575+MAR1!$C$34*M1575+MAR1!$D$34*N1575+MAR1!$B$44*I1576+MAR1!$C$44*J1576+MAR1!$D$44*K1576</f>
        <v/>
      </c>
      <c r="O1576" s="12">
        <f>MAR1!$B$5+MAR1!$C$5*COS(2*PI()*B1576/365)+MAR1!$D$5*SIN(2*PI()*B1576/365)+IF(E1576=1,MAR1!$B$11+MAR1!$D$11*L1576,MAR1!$C$11+MAR1!$E$11*L1576)</f>
        <v/>
      </c>
      <c r="P1576" s="12">
        <f>MAR1!$B$6+MAR1!$C$6*COS(2*PI()*B1576/365)+MAR1!$D$6*SIN(2*PI()*B1576/365)+IF(E1576=1,MAR1!$B$12+MAR1!$D$12*M1576,MAR1!$C$12+MAR1!$E$12*M1576)</f>
        <v/>
      </c>
      <c r="Q1576" s="12">
        <f>MAR1!$B$7+MAR1!$C$7*COS(2*PI()*B1576/365)+MAR1!$D$7*SIN(2*PI()*B1576/365)+IF(E1576=1,MAR1!$B$13+MAR1!$D$13*N1576,MAR1!$C$13+MAR1!$E$13*N1576)</f>
        <v/>
      </c>
      <c r="R1576" s="12">
        <f>MAR1!$B$5+MAR1!$C$5*COS(2*PI()*B1576/365)+MAR1!$D$5*SIN(2*PI()*B1576/365)+INDEX(ChangeFactor!$F$6:$F$17,C1576)+IF(G1576=1,MAR1!$B$11+INDEX(ChangeFactor!$G$6:$G$17,C1576)*MAR1!$D$11*L1576,MAR1!$C$11+INDEX(ChangeFactor!$G$6:$G$17,C1576)*MAR1!$E$11*L1576)</f>
        <v/>
      </c>
    </row>
    <row r="1577">
      <c r="A1577" s="6">
        <f>Data!U1577</f>
        <v/>
      </c>
      <c r="B1577" s="6">
        <f>MOD(A1577-1,365)+1</f>
        <v/>
      </c>
      <c r="C1577" s="6">
        <f>MATCH(B1577,Markov!$C$6:$C$17,1)</f>
        <v/>
      </c>
      <c r="D1577" s="16">
        <f>Data!V1577</f>
        <v/>
      </c>
      <c r="E1577" s="6">
        <f>IF(D1577&lt;IF(E1576=1,INDEX(Markov!$I$6:$I$17,C1577),INDEX(Markov!$H$6:$H$17,C1577)),1,0)</f>
        <v/>
      </c>
      <c r="F1577" s="12">
        <f>IF(E1577=1,GAMMA.INV(Data!W1577,INDEX(Markov!$Q$6:$Q$17,C1577),INDEX(Markov!$R$6:$R$17,C1577)),0)</f>
        <v/>
      </c>
      <c r="G1577" s="6">
        <f>IF(D1577&lt;IF(G1576=1,INDEX(ChangeFactor!$O$6:$O$17,C1577),INDEX(ChangeFactor!$N$6:$N$17,C1577)),1,0)</f>
        <v/>
      </c>
      <c r="H1577" s="12">
        <f>IF(G1577=1,GAMMA.INV(Data!W1577,INDEX(ChangeFactor!$R$6:$R$17,C1577),INDEX(ChangeFactor!$S$6:$S$17,C1577)),0)</f>
        <v/>
      </c>
      <c r="I1577" s="7">
        <f>NORM.S.INV(Data!X1577)</f>
        <v/>
      </c>
      <c r="J1577" s="7">
        <f>NORM.S.INV(Data!Y1577)</f>
        <v/>
      </c>
      <c r="K1577" s="7">
        <f>NORM.S.INV(Data!Z1577)</f>
        <v/>
      </c>
      <c r="L1577" s="7">
        <f>MAR1!$B$32*L1576+MAR1!$C$32*M1576+MAR1!$D$32*N1576+MAR1!$B$42*I1577+MAR1!$C$42*J1577+MAR1!$D$42*K1577</f>
        <v/>
      </c>
      <c r="M1577" s="7">
        <f>MAR1!$B$33*L1576+MAR1!$C$33*M1576+MAR1!$D$33*N1576+MAR1!$B$43*I1577+MAR1!$C$43*J1577+MAR1!$D$43*K1577</f>
        <v/>
      </c>
      <c r="N1577" s="7">
        <f>MAR1!$B$34*L1576+MAR1!$C$34*M1576+MAR1!$D$34*N1576+MAR1!$B$44*I1577+MAR1!$C$44*J1577+MAR1!$D$44*K1577</f>
        <v/>
      </c>
      <c r="O1577" s="12">
        <f>MAR1!$B$5+MAR1!$C$5*COS(2*PI()*B1577/365)+MAR1!$D$5*SIN(2*PI()*B1577/365)+IF(E1577=1,MAR1!$B$11+MAR1!$D$11*L1577,MAR1!$C$11+MAR1!$E$11*L1577)</f>
        <v/>
      </c>
      <c r="P1577" s="12">
        <f>MAR1!$B$6+MAR1!$C$6*COS(2*PI()*B1577/365)+MAR1!$D$6*SIN(2*PI()*B1577/365)+IF(E1577=1,MAR1!$B$12+MAR1!$D$12*M1577,MAR1!$C$12+MAR1!$E$12*M1577)</f>
        <v/>
      </c>
      <c r="Q1577" s="12">
        <f>MAR1!$B$7+MAR1!$C$7*COS(2*PI()*B1577/365)+MAR1!$D$7*SIN(2*PI()*B1577/365)+IF(E1577=1,MAR1!$B$13+MAR1!$D$13*N1577,MAR1!$C$13+MAR1!$E$13*N1577)</f>
        <v/>
      </c>
      <c r="R1577" s="12">
        <f>MAR1!$B$5+MAR1!$C$5*COS(2*PI()*B1577/365)+MAR1!$D$5*SIN(2*PI()*B1577/365)+INDEX(ChangeFactor!$F$6:$F$17,C1577)+IF(G1577=1,MAR1!$B$11+INDEX(ChangeFactor!$G$6:$G$17,C1577)*MAR1!$D$11*L1577,MAR1!$C$11+INDEX(ChangeFactor!$G$6:$G$17,C1577)*MAR1!$E$11*L1577)</f>
        <v/>
      </c>
    </row>
    <row r="1578">
      <c r="A1578" s="6">
        <f>Data!U1578</f>
        <v/>
      </c>
      <c r="B1578" s="6">
        <f>MOD(A1578-1,365)+1</f>
        <v/>
      </c>
      <c r="C1578" s="6">
        <f>MATCH(B1578,Markov!$C$6:$C$17,1)</f>
        <v/>
      </c>
      <c r="D1578" s="16">
        <f>Data!V1578</f>
        <v/>
      </c>
      <c r="E1578" s="6">
        <f>IF(D1578&lt;IF(E1577=1,INDEX(Markov!$I$6:$I$17,C1578),INDEX(Markov!$H$6:$H$17,C1578)),1,0)</f>
        <v/>
      </c>
      <c r="F1578" s="12">
        <f>IF(E1578=1,GAMMA.INV(Data!W1578,INDEX(Markov!$Q$6:$Q$17,C1578),INDEX(Markov!$R$6:$R$17,C1578)),0)</f>
        <v/>
      </c>
      <c r="G1578" s="6">
        <f>IF(D1578&lt;IF(G1577=1,INDEX(ChangeFactor!$O$6:$O$17,C1578),INDEX(ChangeFactor!$N$6:$N$17,C1578)),1,0)</f>
        <v/>
      </c>
      <c r="H1578" s="12">
        <f>IF(G1578=1,GAMMA.INV(Data!W1578,INDEX(ChangeFactor!$R$6:$R$17,C1578),INDEX(ChangeFactor!$S$6:$S$17,C1578)),0)</f>
        <v/>
      </c>
      <c r="I1578" s="7">
        <f>NORM.S.INV(Data!X1578)</f>
        <v/>
      </c>
      <c r="J1578" s="7">
        <f>NORM.S.INV(Data!Y1578)</f>
        <v/>
      </c>
      <c r="K1578" s="7">
        <f>NORM.S.INV(Data!Z1578)</f>
        <v/>
      </c>
      <c r="L1578" s="7">
        <f>MAR1!$B$32*L1577+MAR1!$C$32*M1577+MAR1!$D$32*N1577+MAR1!$B$42*I1578+MAR1!$C$42*J1578+MAR1!$D$42*K1578</f>
        <v/>
      </c>
      <c r="M1578" s="7">
        <f>MAR1!$B$33*L1577+MAR1!$C$33*M1577+MAR1!$D$33*N1577+MAR1!$B$43*I1578+MAR1!$C$43*J1578+MAR1!$D$43*K1578</f>
        <v/>
      </c>
      <c r="N1578" s="7">
        <f>MAR1!$B$34*L1577+MAR1!$C$34*M1577+MAR1!$D$34*N1577+MAR1!$B$44*I1578+MAR1!$C$44*J1578+MAR1!$D$44*K1578</f>
        <v/>
      </c>
      <c r="O1578" s="12">
        <f>MAR1!$B$5+MAR1!$C$5*COS(2*PI()*B1578/365)+MAR1!$D$5*SIN(2*PI()*B1578/365)+IF(E1578=1,MAR1!$B$11+MAR1!$D$11*L1578,MAR1!$C$11+MAR1!$E$11*L1578)</f>
        <v/>
      </c>
      <c r="P1578" s="12">
        <f>MAR1!$B$6+MAR1!$C$6*COS(2*PI()*B1578/365)+MAR1!$D$6*SIN(2*PI()*B1578/365)+IF(E1578=1,MAR1!$B$12+MAR1!$D$12*M1578,MAR1!$C$12+MAR1!$E$12*M1578)</f>
        <v/>
      </c>
      <c r="Q1578" s="12">
        <f>MAR1!$B$7+MAR1!$C$7*COS(2*PI()*B1578/365)+MAR1!$D$7*SIN(2*PI()*B1578/365)+IF(E1578=1,MAR1!$B$13+MAR1!$D$13*N1578,MAR1!$C$13+MAR1!$E$13*N1578)</f>
        <v/>
      </c>
      <c r="R1578" s="12">
        <f>MAR1!$B$5+MAR1!$C$5*COS(2*PI()*B1578/365)+MAR1!$D$5*SIN(2*PI()*B1578/365)+INDEX(ChangeFactor!$F$6:$F$17,C1578)+IF(G1578=1,MAR1!$B$11+INDEX(ChangeFactor!$G$6:$G$17,C1578)*MAR1!$D$11*L1578,MAR1!$C$11+INDEX(ChangeFactor!$G$6:$G$17,C1578)*MAR1!$E$11*L1578)</f>
        <v/>
      </c>
    </row>
    <row r="1579">
      <c r="A1579" s="6">
        <f>Data!U1579</f>
        <v/>
      </c>
      <c r="B1579" s="6">
        <f>MOD(A1579-1,365)+1</f>
        <v/>
      </c>
      <c r="C1579" s="6">
        <f>MATCH(B1579,Markov!$C$6:$C$17,1)</f>
        <v/>
      </c>
      <c r="D1579" s="16">
        <f>Data!V1579</f>
        <v/>
      </c>
      <c r="E1579" s="6">
        <f>IF(D1579&lt;IF(E1578=1,INDEX(Markov!$I$6:$I$17,C1579),INDEX(Markov!$H$6:$H$17,C1579)),1,0)</f>
        <v/>
      </c>
      <c r="F1579" s="12">
        <f>IF(E1579=1,GAMMA.INV(Data!W1579,INDEX(Markov!$Q$6:$Q$17,C1579),INDEX(Markov!$R$6:$R$17,C1579)),0)</f>
        <v/>
      </c>
      <c r="G1579" s="6">
        <f>IF(D1579&lt;IF(G1578=1,INDEX(ChangeFactor!$O$6:$O$17,C1579),INDEX(ChangeFactor!$N$6:$N$17,C1579)),1,0)</f>
        <v/>
      </c>
      <c r="H1579" s="12">
        <f>IF(G1579=1,GAMMA.INV(Data!W1579,INDEX(ChangeFactor!$R$6:$R$17,C1579),INDEX(ChangeFactor!$S$6:$S$17,C1579)),0)</f>
        <v/>
      </c>
      <c r="I1579" s="7">
        <f>NORM.S.INV(Data!X1579)</f>
        <v/>
      </c>
      <c r="J1579" s="7">
        <f>NORM.S.INV(Data!Y1579)</f>
        <v/>
      </c>
      <c r="K1579" s="7">
        <f>NORM.S.INV(Data!Z1579)</f>
        <v/>
      </c>
      <c r="L1579" s="7">
        <f>MAR1!$B$32*L1578+MAR1!$C$32*M1578+MAR1!$D$32*N1578+MAR1!$B$42*I1579+MAR1!$C$42*J1579+MAR1!$D$42*K1579</f>
        <v/>
      </c>
      <c r="M1579" s="7">
        <f>MAR1!$B$33*L1578+MAR1!$C$33*M1578+MAR1!$D$33*N1578+MAR1!$B$43*I1579+MAR1!$C$43*J1579+MAR1!$D$43*K1579</f>
        <v/>
      </c>
      <c r="N1579" s="7">
        <f>MAR1!$B$34*L1578+MAR1!$C$34*M1578+MAR1!$D$34*N1578+MAR1!$B$44*I1579+MAR1!$C$44*J1579+MAR1!$D$44*K1579</f>
        <v/>
      </c>
      <c r="O1579" s="12">
        <f>MAR1!$B$5+MAR1!$C$5*COS(2*PI()*B1579/365)+MAR1!$D$5*SIN(2*PI()*B1579/365)+IF(E1579=1,MAR1!$B$11+MAR1!$D$11*L1579,MAR1!$C$11+MAR1!$E$11*L1579)</f>
        <v/>
      </c>
      <c r="P1579" s="12">
        <f>MAR1!$B$6+MAR1!$C$6*COS(2*PI()*B1579/365)+MAR1!$D$6*SIN(2*PI()*B1579/365)+IF(E1579=1,MAR1!$B$12+MAR1!$D$12*M1579,MAR1!$C$12+MAR1!$E$12*M1579)</f>
        <v/>
      </c>
      <c r="Q1579" s="12">
        <f>MAR1!$B$7+MAR1!$C$7*COS(2*PI()*B1579/365)+MAR1!$D$7*SIN(2*PI()*B1579/365)+IF(E1579=1,MAR1!$B$13+MAR1!$D$13*N1579,MAR1!$C$13+MAR1!$E$13*N1579)</f>
        <v/>
      </c>
      <c r="R1579" s="12">
        <f>MAR1!$B$5+MAR1!$C$5*COS(2*PI()*B1579/365)+MAR1!$D$5*SIN(2*PI()*B1579/365)+INDEX(ChangeFactor!$F$6:$F$17,C1579)+IF(G1579=1,MAR1!$B$11+INDEX(ChangeFactor!$G$6:$G$17,C1579)*MAR1!$D$11*L1579,MAR1!$C$11+INDEX(ChangeFactor!$G$6:$G$17,C1579)*MAR1!$E$11*L1579)</f>
        <v/>
      </c>
    </row>
    <row r="1580">
      <c r="A1580" s="6">
        <f>Data!U1580</f>
        <v/>
      </c>
      <c r="B1580" s="6">
        <f>MOD(A1580-1,365)+1</f>
        <v/>
      </c>
      <c r="C1580" s="6">
        <f>MATCH(B1580,Markov!$C$6:$C$17,1)</f>
        <v/>
      </c>
      <c r="D1580" s="16">
        <f>Data!V1580</f>
        <v/>
      </c>
      <c r="E1580" s="6">
        <f>IF(D1580&lt;IF(E1579=1,INDEX(Markov!$I$6:$I$17,C1580),INDEX(Markov!$H$6:$H$17,C1580)),1,0)</f>
        <v/>
      </c>
      <c r="F1580" s="12">
        <f>IF(E1580=1,GAMMA.INV(Data!W1580,INDEX(Markov!$Q$6:$Q$17,C1580),INDEX(Markov!$R$6:$R$17,C1580)),0)</f>
        <v/>
      </c>
      <c r="G1580" s="6">
        <f>IF(D1580&lt;IF(G1579=1,INDEX(ChangeFactor!$O$6:$O$17,C1580),INDEX(ChangeFactor!$N$6:$N$17,C1580)),1,0)</f>
        <v/>
      </c>
      <c r="H1580" s="12">
        <f>IF(G1580=1,GAMMA.INV(Data!W1580,INDEX(ChangeFactor!$R$6:$R$17,C1580),INDEX(ChangeFactor!$S$6:$S$17,C1580)),0)</f>
        <v/>
      </c>
      <c r="I1580" s="7">
        <f>NORM.S.INV(Data!X1580)</f>
        <v/>
      </c>
      <c r="J1580" s="7">
        <f>NORM.S.INV(Data!Y1580)</f>
        <v/>
      </c>
      <c r="K1580" s="7">
        <f>NORM.S.INV(Data!Z1580)</f>
        <v/>
      </c>
      <c r="L1580" s="7">
        <f>MAR1!$B$32*L1579+MAR1!$C$32*M1579+MAR1!$D$32*N1579+MAR1!$B$42*I1580+MAR1!$C$42*J1580+MAR1!$D$42*K1580</f>
        <v/>
      </c>
      <c r="M1580" s="7">
        <f>MAR1!$B$33*L1579+MAR1!$C$33*M1579+MAR1!$D$33*N1579+MAR1!$B$43*I1580+MAR1!$C$43*J1580+MAR1!$D$43*K1580</f>
        <v/>
      </c>
      <c r="N1580" s="7">
        <f>MAR1!$B$34*L1579+MAR1!$C$34*M1579+MAR1!$D$34*N1579+MAR1!$B$44*I1580+MAR1!$C$44*J1580+MAR1!$D$44*K1580</f>
        <v/>
      </c>
      <c r="O1580" s="12">
        <f>MAR1!$B$5+MAR1!$C$5*COS(2*PI()*B1580/365)+MAR1!$D$5*SIN(2*PI()*B1580/365)+IF(E1580=1,MAR1!$B$11+MAR1!$D$11*L1580,MAR1!$C$11+MAR1!$E$11*L1580)</f>
        <v/>
      </c>
      <c r="P1580" s="12">
        <f>MAR1!$B$6+MAR1!$C$6*COS(2*PI()*B1580/365)+MAR1!$D$6*SIN(2*PI()*B1580/365)+IF(E1580=1,MAR1!$B$12+MAR1!$D$12*M1580,MAR1!$C$12+MAR1!$E$12*M1580)</f>
        <v/>
      </c>
      <c r="Q1580" s="12">
        <f>MAR1!$B$7+MAR1!$C$7*COS(2*PI()*B1580/365)+MAR1!$D$7*SIN(2*PI()*B1580/365)+IF(E1580=1,MAR1!$B$13+MAR1!$D$13*N1580,MAR1!$C$13+MAR1!$E$13*N1580)</f>
        <v/>
      </c>
      <c r="R1580" s="12">
        <f>MAR1!$B$5+MAR1!$C$5*COS(2*PI()*B1580/365)+MAR1!$D$5*SIN(2*PI()*B1580/365)+INDEX(ChangeFactor!$F$6:$F$17,C1580)+IF(G1580=1,MAR1!$B$11+INDEX(ChangeFactor!$G$6:$G$17,C1580)*MAR1!$D$11*L1580,MAR1!$C$11+INDEX(ChangeFactor!$G$6:$G$17,C1580)*MAR1!$E$11*L1580)</f>
        <v/>
      </c>
    </row>
    <row r="1581">
      <c r="A1581" s="6">
        <f>Data!U1581</f>
        <v/>
      </c>
      <c r="B1581" s="6">
        <f>MOD(A1581-1,365)+1</f>
        <v/>
      </c>
      <c r="C1581" s="6">
        <f>MATCH(B1581,Markov!$C$6:$C$17,1)</f>
        <v/>
      </c>
      <c r="D1581" s="16">
        <f>Data!V1581</f>
        <v/>
      </c>
      <c r="E1581" s="6">
        <f>IF(D1581&lt;IF(E1580=1,INDEX(Markov!$I$6:$I$17,C1581),INDEX(Markov!$H$6:$H$17,C1581)),1,0)</f>
        <v/>
      </c>
      <c r="F1581" s="12">
        <f>IF(E1581=1,GAMMA.INV(Data!W1581,INDEX(Markov!$Q$6:$Q$17,C1581),INDEX(Markov!$R$6:$R$17,C1581)),0)</f>
        <v/>
      </c>
      <c r="G1581" s="6">
        <f>IF(D1581&lt;IF(G1580=1,INDEX(ChangeFactor!$O$6:$O$17,C1581),INDEX(ChangeFactor!$N$6:$N$17,C1581)),1,0)</f>
        <v/>
      </c>
      <c r="H1581" s="12">
        <f>IF(G1581=1,GAMMA.INV(Data!W1581,INDEX(ChangeFactor!$R$6:$R$17,C1581),INDEX(ChangeFactor!$S$6:$S$17,C1581)),0)</f>
        <v/>
      </c>
      <c r="I1581" s="7">
        <f>NORM.S.INV(Data!X1581)</f>
        <v/>
      </c>
      <c r="J1581" s="7">
        <f>NORM.S.INV(Data!Y1581)</f>
        <v/>
      </c>
      <c r="K1581" s="7">
        <f>NORM.S.INV(Data!Z1581)</f>
        <v/>
      </c>
      <c r="L1581" s="7">
        <f>MAR1!$B$32*L1580+MAR1!$C$32*M1580+MAR1!$D$32*N1580+MAR1!$B$42*I1581+MAR1!$C$42*J1581+MAR1!$D$42*K1581</f>
        <v/>
      </c>
      <c r="M1581" s="7">
        <f>MAR1!$B$33*L1580+MAR1!$C$33*M1580+MAR1!$D$33*N1580+MAR1!$B$43*I1581+MAR1!$C$43*J1581+MAR1!$D$43*K1581</f>
        <v/>
      </c>
      <c r="N1581" s="7">
        <f>MAR1!$B$34*L1580+MAR1!$C$34*M1580+MAR1!$D$34*N1580+MAR1!$B$44*I1581+MAR1!$C$44*J1581+MAR1!$D$44*K1581</f>
        <v/>
      </c>
      <c r="O1581" s="12">
        <f>MAR1!$B$5+MAR1!$C$5*COS(2*PI()*B1581/365)+MAR1!$D$5*SIN(2*PI()*B1581/365)+IF(E1581=1,MAR1!$B$11+MAR1!$D$11*L1581,MAR1!$C$11+MAR1!$E$11*L1581)</f>
        <v/>
      </c>
      <c r="P1581" s="12">
        <f>MAR1!$B$6+MAR1!$C$6*COS(2*PI()*B1581/365)+MAR1!$D$6*SIN(2*PI()*B1581/365)+IF(E1581=1,MAR1!$B$12+MAR1!$D$12*M1581,MAR1!$C$12+MAR1!$E$12*M1581)</f>
        <v/>
      </c>
      <c r="Q1581" s="12">
        <f>MAR1!$B$7+MAR1!$C$7*COS(2*PI()*B1581/365)+MAR1!$D$7*SIN(2*PI()*B1581/365)+IF(E1581=1,MAR1!$B$13+MAR1!$D$13*N1581,MAR1!$C$13+MAR1!$E$13*N1581)</f>
        <v/>
      </c>
      <c r="R1581" s="12">
        <f>MAR1!$B$5+MAR1!$C$5*COS(2*PI()*B1581/365)+MAR1!$D$5*SIN(2*PI()*B1581/365)+INDEX(ChangeFactor!$F$6:$F$17,C1581)+IF(G1581=1,MAR1!$B$11+INDEX(ChangeFactor!$G$6:$G$17,C1581)*MAR1!$D$11*L1581,MAR1!$C$11+INDEX(ChangeFactor!$G$6:$G$17,C1581)*MAR1!$E$11*L1581)</f>
        <v/>
      </c>
    </row>
    <row r="1582">
      <c r="A1582" s="6">
        <f>Data!U1582</f>
        <v/>
      </c>
      <c r="B1582" s="6">
        <f>MOD(A1582-1,365)+1</f>
        <v/>
      </c>
      <c r="C1582" s="6">
        <f>MATCH(B1582,Markov!$C$6:$C$17,1)</f>
        <v/>
      </c>
      <c r="D1582" s="16">
        <f>Data!V1582</f>
        <v/>
      </c>
      <c r="E1582" s="6">
        <f>IF(D1582&lt;IF(E1581=1,INDEX(Markov!$I$6:$I$17,C1582),INDEX(Markov!$H$6:$H$17,C1582)),1,0)</f>
        <v/>
      </c>
      <c r="F1582" s="12">
        <f>IF(E1582=1,GAMMA.INV(Data!W1582,INDEX(Markov!$Q$6:$Q$17,C1582),INDEX(Markov!$R$6:$R$17,C1582)),0)</f>
        <v/>
      </c>
      <c r="G1582" s="6">
        <f>IF(D1582&lt;IF(G1581=1,INDEX(ChangeFactor!$O$6:$O$17,C1582),INDEX(ChangeFactor!$N$6:$N$17,C1582)),1,0)</f>
        <v/>
      </c>
      <c r="H1582" s="12">
        <f>IF(G1582=1,GAMMA.INV(Data!W1582,INDEX(ChangeFactor!$R$6:$R$17,C1582),INDEX(ChangeFactor!$S$6:$S$17,C1582)),0)</f>
        <v/>
      </c>
      <c r="I1582" s="7">
        <f>NORM.S.INV(Data!X1582)</f>
        <v/>
      </c>
      <c r="J1582" s="7">
        <f>NORM.S.INV(Data!Y1582)</f>
        <v/>
      </c>
      <c r="K1582" s="7">
        <f>NORM.S.INV(Data!Z1582)</f>
        <v/>
      </c>
      <c r="L1582" s="7">
        <f>MAR1!$B$32*L1581+MAR1!$C$32*M1581+MAR1!$D$32*N1581+MAR1!$B$42*I1582+MAR1!$C$42*J1582+MAR1!$D$42*K1582</f>
        <v/>
      </c>
      <c r="M1582" s="7">
        <f>MAR1!$B$33*L1581+MAR1!$C$33*M1581+MAR1!$D$33*N1581+MAR1!$B$43*I1582+MAR1!$C$43*J1582+MAR1!$D$43*K1582</f>
        <v/>
      </c>
      <c r="N1582" s="7">
        <f>MAR1!$B$34*L1581+MAR1!$C$34*M1581+MAR1!$D$34*N1581+MAR1!$B$44*I1582+MAR1!$C$44*J1582+MAR1!$D$44*K1582</f>
        <v/>
      </c>
      <c r="O1582" s="12">
        <f>MAR1!$B$5+MAR1!$C$5*COS(2*PI()*B1582/365)+MAR1!$D$5*SIN(2*PI()*B1582/365)+IF(E1582=1,MAR1!$B$11+MAR1!$D$11*L1582,MAR1!$C$11+MAR1!$E$11*L1582)</f>
        <v/>
      </c>
      <c r="P1582" s="12">
        <f>MAR1!$B$6+MAR1!$C$6*COS(2*PI()*B1582/365)+MAR1!$D$6*SIN(2*PI()*B1582/365)+IF(E1582=1,MAR1!$B$12+MAR1!$D$12*M1582,MAR1!$C$12+MAR1!$E$12*M1582)</f>
        <v/>
      </c>
      <c r="Q1582" s="12">
        <f>MAR1!$B$7+MAR1!$C$7*COS(2*PI()*B1582/365)+MAR1!$D$7*SIN(2*PI()*B1582/365)+IF(E1582=1,MAR1!$B$13+MAR1!$D$13*N1582,MAR1!$C$13+MAR1!$E$13*N1582)</f>
        <v/>
      </c>
      <c r="R1582" s="12">
        <f>MAR1!$B$5+MAR1!$C$5*COS(2*PI()*B1582/365)+MAR1!$D$5*SIN(2*PI()*B1582/365)+INDEX(ChangeFactor!$F$6:$F$17,C1582)+IF(G1582=1,MAR1!$B$11+INDEX(ChangeFactor!$G$6:$G$17,C1582)*MAR1!$D$11*L1582,MAR1!$C$11+INDEX(ChangeFactor!$G$6:$G$17,C1582)*MAR1!$E$11*L1582)</f>
        <v/>
      </c>
    </row>
    <row r="1583">
      <c r="A1583" s="6">
        <f>Data!U1583</f>
        <v/>
      </c>
      <c r="B1583" s="6">
        <f>MOD(A1583-1,365)+1</f>
        <v/>
      </c>
      <c r="C1583" s="6">
        <f>MATCH(B1583,Markov!$C$6:$C$17,1)</f>
        <v/>
      </c>
      <c r="D1583" s="16">
        <f>Data!V1583</f>
        <v/>
      </c>
      <c r="E1583" s="6">
        <f>IF(D1583&lt;IF(E1582=1,INDEX(Markov!$I$6:$I$17,C1583),INDEX(Markov!$H$6:$H$17,C1583)),1,0)</f>
        <v/>
      </c>
      <c r="F1583" s="12">
        <f>IF(E1583=1,GAMMA.INV(Data!W1583,INDEX(Markov!$Q$6:$Q$17,C1583),INDEX(Markov!$R$6:$R$17,C1583)),0)</f>
        <v/>
      </c>
      <c r="G1583" s="6">
        <f>IF(D1583&lt;IF(G1582=1,INDEX(ChangeFactor!$O$6:$O$17,C1583),INDEX(ChangeFactor!$N$6:$N$17,C1583)),1,0)</f>
        <v/>
      </c>
      <c r="H1583" s="12">
        <f>IF(G1583=1,GAMMA.INV(Data!W1583,INDEX(ChangeFactor!$R$6:$R$17,C1583),INDEX(ChangeFactor!$S$6:$S$17,C1583)),0)</f>
        <v/>
      </c>
      <c r="I1583" s="7">
        <f>NORM.S.INV(Data!X1583)</f>
        <v/>
      </c>
      <c r="J1583" s="7">
        <f>NORM.S.INV(Data!Y1583)</f>
        <v/>
      </c>
      <c r="K1583" s="7">
        <f>NORM.S.INV(Data!Z1583)</f>
        <v/>
      </c>
      <c r="L1583" s="7">
        <f>MAR1!$B$32*L1582+MAR1!$C$32*M1582+MAR1!$D$32*N1582+MAR1!$B$42*I1583+MAR1!$C$42*J1583+MAR1!$D$42*K1583</f>
        <v/>
      </c>
      <c r="M1583" s="7">
        <f>MAR1!$B$33*L1582+MAR1!$C$33*M1582+MAR1!$D$33*N1582+MAR1!$B$43*I1583+MAR1!$C$43*J1583+MAR1!$D$43*K1583</f>
        <v/>
      </c>
      <c r="N1583" s="7">
        <f>MAR1!$B$34*L1582+MAR1!$C$34*M1582+MAR1!$D$34*N1582+MAR1!$B$44*I1583+MAR1!$C$44*J1583+MAR1!$D$44*K1583</f>
        <v/>
      </c>
      <c r="O1583" s="12">
        <f>MAR1!$B$5+MAR1!$C$5*COS(2*PI()*B1583/365)+MAR1!$D$5*SIN(2*PI()*B1583/365)+IF(E1583=1,MAR1!$B$11+MAR1!$D$11*L1583,MAR1!$C$11+MAR1!$E$11*L1583)</f>
        <v/>
      </c>
      <c r="P1583" s="12">
        <f>MAR1!$B$6+MAR1!$C$6*COS(2*PI()*B1583/365)+MAR1!$D$6*SIN(2*PI()*B1583/365)+IF(E1583=1,MAR1!$B$12+MAR1!$D$12*M1583,MAR1!$C$12+MAR1!$E$12*M1583)</f>
        <v/>
      </c>
      <c r="Q1583" s="12">
        <f>MAR1!$B$7+MAR1!$C$7*COS(2*PI()*B1583/365)+MAR1!$D$7*SIN(2*PI()*B1583/365)+IF(E1583=1,MAR1!$B$13+MAR1!$D$13*N1583,MAR1!$C$13+MAR1!$E$13*N1583)</f>
        <v/>
      </c>
      <c r="R1583" s="12">
        <f>MAR1!$B$5+MAR1!$C$5*COS(2*PI()*B1583/365)+MAR1!$D$5*SIN(2*PI()*B1583/365)+INDEX(ChangeFactor!$F$6:$F$17,C1583)+IF(G1583=1,MAR1!$B$11+INDEX(ChangeFactor!$G$6:$G$17,C1583)*MAR1!$D$11*L1583,MAR1!$C$11+INDEX(ChangeFactor!$G$6:$G$17,C1583)*MAR1!$E$11*L1583)</f>
        <v/>
      </c>
    </row>
    <row r="1584">
      <c r="A1584" s="6">
        <f>Data!U1584</f>
        <v/>
      </c>
      <c r="B1584" s="6">
        <f>MOD(A1584-1,365)+1</f>
        <v/>
      </c>
      <c r="C1584" s="6">
        <f>MATCH(B1584,Markov!$C$6:$C$17,1)</f>
        <v/>
      </c>
      <c r="D1584" s="16">
        <f>Data!V1584</f>
        <v/>
      </c>
      <c r="E1584" s="6">
        <f>IF(D1584&lt;IF(E1583=1,INDEX(Markov!$I$6:$I$17,C1584),INDEX(Markov!$H$6:$H$17,C1584)),1,0)</f>
        <v/>
      </c>
      <c r="F1584" s="12">
        <f>IF(E1584=1,GAMMA.INV(Data!W1584,INDEX(Markov!$Q$6:$Q$17,C1584),INDEX(Markov!$R$6:$R$17,C1584)),0)</f>
        <v/>
      </c>
      <c r="G1584" s="6">
        <f>IF(D1584&lt;IF(G1583=1,INDEX(ChangeFactor!$O$6:$O$17,C1584),INDEX(ChangeFactor!$N$6:$N$17,C1584)),1,0)</f>
        <v/>
      </c>
      <c r="H1584" s="12">
        <f>IF(G1584=1,GAMMA.INV(Data!W1584,INDEX(ChangeFactor!$R$6:$R$17,C1584),INDEX(ChangeFactor!$S$6:$S$17,C1584)),0)</f>
        <v/>
      </c>
      <c r="I1584" s="7">
        <f>NORM.S.INV(Data!X1584)</f>
        <v/>
      </c>
      <c r="J1584" s="7">
        <f>NORM.S.INV(Data!Y1584)</f>
        <v/>
      </c>
      <c r="K1584" s="7">
        <f>NORM.S.INV(Data!Z1584)</f>
        <v/>
      </c>
      <c r="L1584" s="7">
        <f>MAR1!$B$32*L1583+MAR1!$C$32*M1583+MAR1!$D$32*N1583+MAR1!$B$42*I1584+MAR1!$C$42*J1584+MAR1!$D$42*K1584</f>
        <v/>
      </c>
      <c r="M1584" s="7">
        <f>MAR1!$B$33*L1583+MAR1!$C$33*M1583+MAR1!$D$33*N1583+MAR1!$B$43*I1584+MAR1!$C$43*J1584+MAR1!$D$43*K1584</f>
        <v/>
      </c>
      <c r="N1584" s="7">
        <f>MAR1!$B$34*L1583+MAR1!$C$34*M1583+MAR1!$D$34*N1583+MAR1!$B$44*I1584+MAR1!$C$44*J1584+MAR1!$D$44*K1584</f>
        <v/>
      </c>
      <c r="O1584" s="12">
        <f>MAR1!$B$5+MAR1!$C$5*COS(2*PI()*B1584/365)+MAR1!$D$5*SIN(2*PI()*B1584/365)+IF(E1584=1,MAR1!$B$11+MAR1!$D$11*L1584,MAR1!$C$11+MAR1!$E$11*L1584)</f>
        <v/>
      </c>
      <c r="P1584" s="12">
        <f>MAR1!$B$6+MAR1!$C$6*COS(2*PI()*B1584/365)+MAR1!$D$6*SIN(2*PI()*B1584/365)+IF(E1584=1,MAR1!$B$12+MAR1!$D$12*M1584,MAR1!$C$12+MAR1!$E$12*M1584)</f>
        <v/>
      </c>
      <c r="Q1584" s="12">
        <f>MAR1!$B$7+MAR1!$C$7*COS(2*PI()*B1584/365)+MAR1!$D$7*SIN(2*PI()*B1584/365)+IF(E1584=1,MAR1!$B$13+MAR1!$D$13*N1584,MAR1!$C$13+MAR1!$E$13*N1584)</f>
        <v/>
      </c>
      <c r="R1584" s="12">
        <f>MAR1!$B$5+MAR1!$C$5*COS(2*PI()*B1584/365)+MAR1!$D$5*SIN(2*PI()*B1584/365)+INDEX(ChangeFactor!$F$6:$F$17,C1584)+IF(G1584=1,MAR1!$B$11+INDEX(ChangeFactor!$G$6:$G$17,C1584)*MAR1!$D$11*L1584,MAR1!$C$11+INDEX(ChangeFactor!$G$6:$G$17,C1584)*MAR1!$E$11*L1584)</f>
        <v/>
      </c>
    </row>
    <row r="1585">
      <c r="A1585" s="6">
        <f>Data!U1585</f>
        <v/>
      </c>
      <c r="B1585" s="6">
        <f>MOD(A1585-1,365)+1</f>
        <v/>
      </c>
      <c r="C1585" s="6">
        <f>MATCH(B1585,Markov!$C$6:$C$17,1)</f>
        <v/>
      </c>
      <c r="D1585" s="16">
        <f>Data!V1585</f>
        <v/>
      </c>
      <c r="E1585" s="6">
        <f>IF(D1585&lt;IF(E1584=1,INDEX(Markov!$I$6:$I$17,C1585),INDEX(Markov!$H$6:$H$17,C1585)),1,0)</f>
        <v/>
      </c>
      <c r="F1585" s="12">
        <f>IF(E1585=1,GAMMA.INV(Data!W1585,INDEX(Markov!$Q$6:$Q$17,C1585),INDEX(Markov!$R$6:$R$17,C1585)),0)</f>
        <v/>
      </c>
      <c r="G1585" s="6">
        <f>IF(D1585&lt;IF(G1584=1,INDEX(ChangeFactor!$O$6:$O$17,C1585),INDEX(ChangeFactor!$N$6:$N$17,C1585)),1,0)</f>
        <v/>
      </c>
      <c r="H1585" s="12">
        <f>IF(G1585=1,GAMMA.INV(Data!W1585,INDEX(ChangeFactor!$R$6:$R$17,C1585),INDEX(ChangeFactor!$S$6:$S$17,C1585)),0)</f>
        <v/>
      </c>
      <c r="I1585" s="7">
        <f>NORM.S.INV(Data!X1585)</f>
        <v/>
      </c>
      <c r="J1585" s="7">
        <f>NORM.S.INV(Data!Y1585)</f>
        <v/>
      </c>
      <c r="K1585" s="7">
        <f>NORM.S.INV(Data!Z1585)</f>
        <v/>
      </c>
      <c r="L1585" s="7">
        <f>MAR1!$B$32*L1584+MAR1!$C$32*M1584+MAR1!$D$32*N1584+MAR1!$B$42*I1585+MAR1!$C$42*J1585+MAR1!$D$42*K1585</f>
        <v/>
      </c>
      <c r="M1585" s="7">
        <f>MAR1!$B$33*L1584+MAR1!$C$33*M1584+MAR1!$D$33*N1584+MAR1!$B$43*I1585+MAR1!$C$43*J1585+MAR1!$D$43*K1585</f>
        <v/>
      </c>
      <c r="N1585" s="7">
        <f>MAR1!$B$34*L1584+MAR1!$C$34*M1584+MAR1!$D$34*N1584+MAR1!$B$44*I1585+MAR1!$C$44*J1585+MAR1!$D$44*K1585</f>
        <v/>
      </c>
      <c r="O1585" s="12">
        <f>MAR1!$B$5+MAR1!$C$5*COS(2*PI()*B1585/365)+MAR1!$D$5*SIN(2*PI()*B1585/365)+IF(E1585=1,MAR1!$B$11+MAR1!$D$11*L1585,MAR1!$C$11+MAR1!$E$11*L1585)</f>
        <v/>
      </c>
      <c r="P1585" s="12">
        <f>MAR1!$B$6+MAR1!$C$6*COS(2*PI()*B1585/365)+MAR1!$D$6*SIN(2*PI()*B1585/365)+IF(E1585=1,MAR1!$B$12+MAR1!$D$12*M1585,MAR1!$C$12+MAR1!$E$12*M1585)</f>
        <v/>
      </c>
      <c r="Q1585" s="12">
        <f>MAR1!$B$7+MAR1!$C$7*COS(2*PI()*B1585/365)+MAR1!$D$7*SIN(2*PI()*B1585/365)+IF(E1585=1,MAR1!$B$13+MAR1!$D$13*N1585,MAR1!$C$13+MAR1!$E$13*N1585)</f>
        <v/>
      </c>
      <c r="R1585" s="12">
        <f>MAR1!$B$5+MAR1!$C$5*COS(2*PI()*B1585/365)+MAR1!$D$5*SIN(2*PI()*B1585/365)+INDEX(ChangeFactor!$F$6:$F$17,C1585)+IF(G1585=1,MAR1!$B$11+INDEX(ChangeFactor!$G$6:$G$17,C1585)*MAR1!$D$11*L1585,MAR1!$C$11+INDEX(ChangeFactor!$G$6:$G$17,C1585)*MAR1!$E$11*L1585)</f>
        <v/>
      </c>
    </row>
    <row r="1586">
      <c r="A1586" s="6">
        <f>Data!U1586</f>
        <v/>
      </c>
      <c r="B1586" s="6">
        <f>MOD(A1586-1,365)+1</f>
        <v/>
      </c>
      <c r="C1586" s="6">
        <f>MATCH(B1586,Markov!$C$6:$C$17,1)</f>
        <v/>
      </c>
      <c r="D1586" s="16">
        <f>Data!V1586</f>
        <v/>
      </c>
      <c r="E1586" s="6">
        <f>IF(D1586&lt;IF(E1585=1,INDEX(Markov!$I$6:$I$17,C1586),INDEX(Markov!$H$6:$H$17,C1586)),1,0)</f>
        <v/>
      </c>
      <c r="F1586" s="12">
        <f>IF(E1586=1,GAMMA.INV(Data!W1586,INDEX(Markov!$Q$6:$Q$17,C1586),INDEX(Markov!$R$6:$R$17,C1586)),0)</f>
        <v/>
      </c>
      <c r="G1586" s="6">
        <f>IF(D1586&lt;IF(G1585=1,INDEX(ChangeFactor!$O$6:$O$17,C1586),INDEX(ChangeFactor!$N$6:$N$17,C1586)),1,0)</f>
        <v/>
      </c>
      <c r="H1586" s="12">
        <f>IF(G1586=1,GAMMA.INV(Data!W1586,INDEX(ChangeFactor!$R$6:$R$17,C1586),INDEX(ChangeFactor!$S$6:$S$17,C1586)),0)</f>
        <v/>
      </c>
      <c r="I1586" s="7">
        <f>NORM.S.INV(Data!X1586)</f>
        <v/>
      </c>
      <c r="J1586" s="7">
        <f>NORM.S.INV(Data!Y1586)</f>
        <v/>
      </c>
      <c r="K1586" s="7">
        <f>NORM.S.INV(Data!Z1586)</f>
        <v/>
      </c>
      <c r="L1586" s="7">
        <f>MAR1!$B$32*L1585+MAR1!$C$32*M1585+MAR1!$D$32*N1585+MAR1!$B$42*I1586+MAR1!$C$42*J1586+MAR1!$D$42*K1586</f>
        <v/>
      </c>
      <c r="M1586" s="7">
        <f>MAR1!$B$33*L1585+MAR1!$C$33*M1585+MAR1!$D$33*N1585+MAR1!$B$43*I1586+MAR1!$C$43*J1586+MAR1!$D$43*K1586</f>
        <v/>
      </c>
      <c r="N1586" s="7">
        <f>MAR1!$B$34*L1585+MAR1!$C$34*M1585+MAR1!$D$34*N1585+MAR1!$B$44*I1586+MAR1!$C$44*J1586+MAR1!$D$44*K1586</f>
        <v/>
      </c>
      <c r="O1586" s="12">
        <f>MAR1!$B$5+MAR1!$C$5*COS(2*PI()*B1586/365)+MAR1!$D$5*SIN(2*PI()*B1586/365)+IF(E1586=1,MAR1!$B$11+MAR1!$D$11*L1586,MAR1!$C$11+MAR1!$E$11*L1586)</f>
        <v/>
      </c>
      <c r="P1586" s="12">
        <f>MAR1!$B$6+MAR1!$C$6*COS(2*PI()*B1586/365)+MAR1!$D$6*SIN(2*PI()*B1586/365)+IF(E1586=1,MAR1!$B$12+MAR1!$D$12*M1586,MAR1!$C$12+MAR1!$E$12*M1586)</f>
        <v/>
      </c>
      <c r="Q1586" s="12">
        <f>MAR1!$B$7+MAR1!$C$7*COS(2*PI()*B1586/365)+MAR1!$D$7*SIN(2*PI()*B1586/365)+IF(E1586=1,MAR1!$B$13+MAR1!$D$13*N1586,MAR1!$C$13+MAR1!$E$13*N1586)</f>
        <v/>
      </c>
      <c r="R1586" s="12">
        <f>MAR1!$B$5+MAR1!$C$5*COS(2*PI()*B1586/365)+MAR1!$D$5*SIN(2*PI()*B1586/365)+INDEX(ChangeFactor!$F$6:$F$17,C1586)+IF(G1586=1,MAR1!$B$11+INDEX(ChangeFactor!$G$6:$G$17,C1586)*MAR1!$D$11*L1586,MAR1!$C$11+INDEX(ChangeFactor!$G$6:$G$17,C1586)*MAR1!$E$11*L1586)</f>
        <v/>
      </c>
    </row>
    <row r="1587">
      <c r="A1587" s="6">
        <f>Data!U1587</f>
        <v/>
      </c>
      <c r="B1587" s="6">
        <f>MOD(A1587-1,365)+1</f>
        <v/>
      </c>
      <c r="C1587" s="6">
        <f>MATCH(B1587,Markov!$C$6:$C$17,1)</f>
        <v/>
      </c>
      <c r="D1587" s="16">
        <f>Data!V1587</f>
        <v/>
      </c>
      <c r="E1587" s="6">
        <f>IF(D1587&lt;IF(E1586=1,INDEX(Markov!$I$6:$I$17,C1587),INDEX(Markov!$H$6:$H$17,C1587)),1,0)</f>
        <v/>
      </c>
      <c r="F1587" s="12">
        <f>IF(E1587=1,GAMMA.INV(Data!W1587,INDEX(Markov!$Q$6:$Q$17,C1587),INDEX(Markov!$R$6:$R$17,C1587)),0)</f>
        <v/>
      </c>
      <c r="G1587" s="6">
        <f>IF(D1587&lt;IF(G1586=1,INDEX(ChangeFactor!$O$6:$O$17,C1587),INDEX(ChangeFactor!$N$6:$N$17,C1587)),1,0)</f>
        <v/>
      </c>
      <c r="H1587" s="12">
        <f>IF(G1587=1,GAMMA.INV(Data!W1587,INDEX(ChangeFactor!$R$6:$R$17,C1587),INDEX(ChangeFactor!$S$6:$S$17,C1587)),0)</f>
        <v/>
      </c>
      <c r="I1587" s="7">
        <f>NORM.S.INV(Data!X1587)</f>
        <v/>
      </c>
      <c r="J1587" s="7">
        <f>NORM.S.INV(Data!Y1587)</f>
        <v/>
      </c>
      <c r="K1587" s="7">
        <f>NORM.S.INV(Data!Z1587)</f>
        <v/>
      </c>
      <c r="L1587" s="7">
        <f>MAR1!$B$32*L1586+MAR1!$C$32*M1586+MAR1!$D$32*N1586+MAR1!$B$42*I1587+MAR1!$C$42*J1587+MAR1!$D$42*K1587</f>
        <v/>
      </c>
      <c r="M1587" s="7">
        <f>MAR1!$B$33*L1586+MAR1!$C$33*M1586+MAR1!$D$33*N1586+MAR1!$B$43*I1587+MAR1!$C$43*J1587+MAR1!$D$43*K1587</f>
        <v/>
      </c>
      <c r="N1587" s="7">
        <f>MAR1!$B$34*L1586+MAR1!$C$34*M1586+MAR1!$D$34*N1586+MAR1!$B$44*I1587+MAR1!$C$44*J1587+MAR1!$D$44*K1587</f>
        <v/>
      </c>
      <c r="O1587" s="12">
        <f>MAR1!$B$5+MAR1!$C$5*COS(2*PI()*B1587/365)+MAR1!$D$5*SIN(2*PI()*B1587/365)+IF(E1587=1,MAR1!$B$11+MAR1!$D$11*L1587,MAR1!$C$11+MAR1!$E$11*L1587)</f>
        <v/>
      </c>
      <c r="P1587" s="12">
        <f>MAR1!$B$6+MAR1!$C$6*COS(2*PI()*B1587/365)+MAR1!$D$6*SIN(2*PI()*B1587/365)+IF(E1587=1,MAR1!$B$12+MAR1!$D$12*M1587,MAR1!$C$12+MAR1!$E$12*M1587)</f>
        <v/>
      </c>
      <c r="Q1587" s="12">
        <f>MAR1!$B$7+MAR1!$C$7*COS(2*PI()*B1587/365)+MAR1!$D$7*SIN(2*PI()*B1587/365)+IF(E1587=1,MAR1!$B$13+MAR1!$D$13*N1587,MAR1!$C$13+MAR1!$E$13*N1587)</f>
        <v/>
      </c>
      <c r="R1587" s="12">
        <f>MAR1!$B$5+MAR1!$C$5*COS(2*PI()*B1587/365)+MAR1!$D$5*SIN(2*PI()*B1587/365)+INDEX(ChangeFactor!$F$6:$F$17,C1587)+IF(G1587=1,MAR1!$B$11+INDEX(ChangeFactor!$G$6:$G$17,C1587)*MAR1!$D$11*L1587,MAR1!$C$11+INDEX(ChangeFactor!$G$6:$G$17,C1587)*MAR1!$E$11*L1587)</f>
        <v/>
      </c>
    </row>
    <row r="1588">
      <c r="A1588" s="6">
        <f>Data!U1588</f>
        <v/>
      </c>
      <c r="B1588" s="6">
        <f>MOD(A1588-1,365)+1</f>
        <v/>
      </c>
      <c r="C1588" s="6">
        <f>MATCH(B1588,Markov!$C$6:$C$17,1)</f>
        <v/>
      </c>
      <c r="D1588" s="16">
        <f>Data!V1588</f>
        <v/>
      </c>
      <c r="E1588" s="6">
        <f>IF(D1588&lt;IF(E1587=1,INDEX(Markov!$I$6:$I$17,C1588),INDEX(Markov!$H$6:$H$17,C1588)),1,0)</f>
        <v/>
      </c>
      <c r="F1588" s="12">
        <f>IF(E1588=1,GAMMA.INV(Data!W1588,INDEX(Markov!$Q$6:$Q$17,C1588),INDEX(Markov!$R$6:$R$17,C1588)),0)</f>
        <v/>
      </c>
      <c r="G1588" s="6">
        <f>IF(D1588&lt;IF(G1587=1,INDEX(ChangeFactor!$O$6:$O$17,C1588),INDEX(ChangeFactor!$N$6:$N$17,C1588)),1,0)</f>
        <v/>
      </c>
      <c r="H1588" s="12">
        <f>IF(G1588=1,GAMMA.INV(Data!W1588,INDEX(ChangeFactor!$R$6:$R$17,C1588),INDEX(ChangeFactor!$S$6:$S$17,C1588)),0)</f>
        <v/>
      </c>
      <c r="I1588" s="7">
        <f>NORM.S.INV(Data!X1588)</f>
        <v/>
      </c>
      <c r="J1588" s="7">
        <f>NORM.S.INV(Data!Y1588)</f>
        <v/>
      </c>
      <c r="K1588" s="7">
        <f>NORM.S.INV(Data!Z1588)</f>
        <v/>
      </c>
      <c r="L1588" s="7">
        <f>MAR1!$B$32*L1587+MAR1!$C$32*M1587+MAR1!$D$32*N1587+MAR1!$B$42*I1588+MAR1!$C$42*J1588+MAR1!$D$42*K1588</f>
        <v/>
      </c>
      <c r="M1588" s="7">
        <f>MAR1!$B$33*L1587+MAR1!$C$33*M1587+MAR1!$D$33*N1587+MAR1!$B$43*I1588+MAR1!$C$43*J1588+MAR1!$D$43*K1588</f>
        <v/>
      </c>
      <c r="N1588" s="7">
        <f>MAR1!$B$34*L1587+MAR1!$C$34*M1587+MAR1!$D$34*N1587+MAR1!$B$44*I1588+MAR1!$C$44*J1588+MAR1!$D$44*K1588</f>
        <v/>
      </c>
      <c r="O1588" s="12">
        <f>MAR1!$B$5+MAR1!$C$5*COS(2*PI()*B1588/365)+MAR1!$D$5*SIN(2*PI()*B1588/365)+IF(E1588=1,MAR1!$B$11+MAR1!$D$11*L1588,MAR1!$C$11+MAR1!$E$11*L1588)</f>
        <v/>
      </c>
      <c r="P1588" s="12">
        <f>MAR1!$B$6+MAR1!$C$6*COS(2*PI()*B1588/365)+MAR1!$D$6*SIN(2*PI()*B1588/365)+IF(E1588=1,MAR1!$B$12+MAR1!$D$12*M1588,MAR1!$C$12+MAR1!$E$12*M1588)</f>
        <v/>
      </c>
      <c r="Q1588" s="12">
        <f>MAR1!$B$7+MAR1!$C$7*COS(2*PI()*B1588/365)+MAR1!$D$7*SIN(2*PI()*B1588/365)+IF(E1588=1,MAR1!$B$13+MAR1!$D$13*N1588,MAR1!$C$13+MAR1!$E$13*N1588)</f>
        <v/>
      </c>
      <c r="R1588" s="12">
        <f>MAR1!$B$5+MAR1!$C$5*COS(2*PI()*B1588/365)+MAR1!$D$5*SIN(2*PI()*B1588/365)+INDEX(ChangeFactor!$F$6:$F$17,C1588)+IF(G1588=1,MAR1!$B$11+INDEX(ChangeFactor!$G$6:$G$17,C1588)*MAR1!$D$11*L1588,MAR1!$C$11+INDEX(ChangeFactor!$G$6:$G$17,C1588)*MAR1!$E$11*L1588)</f>
        <v/>
      </c>
    </row>
    <row r="1589">
      <c r="A1589" s="6">
        <f>Data!U1589</f>
        <v/>
      </c>
      <c r="B1589" s="6">
        <f>MOD(A1589-1,365)+1</f>
        <v/>
      </c>
      <c r="C1589" s="6">
        <f>MATCH(B1589,Markov!$C$6:$C$17,1)</f>
        <v/>
      </c>
      <c r="D1589" s="16">
        <f>Data!V1589</f>
        <v/>
      </c>
      <c r="E1589" s="6">
        <f>IF(D1589&lt;IF(E1588=1,INDEX(Markov!$I$6:$I$17,C1589),INDEX(Markov!$H$6:$H$17,C1589)),1,0)</f>
        <v/>
      </c>
      <c r="F1589" s="12">
        <f>IF(E1589=1,GAMMA.INV(Data!W1589,INDEX(Markov!$Q$6:$Q$17,C1589),INDEX(Markov!$R$6:$R$17,C1589)),0)</f>
        <v/>
      </c>
      <c r="G1589" s="6">
        <f>IF(D1589&lt;IF(G1588=1,INDEX(ChangeFactor!$O$6:$O$17,C1589),INDEX(ChangeFactor!$N$6:$N$17,C1589)),1,0)</f>
        <v/>
      </c>
      <c r="H1589" s="12">
        <f>IF(G1589=1,GAMMA.INV(Data!W1589,INDEX(ChangeFactor!$R$6:$R$17,C1589),INDEX(ChangeFactor!$S$6:$S$17,C1589)),0)</f>
        <v/>
      </c>
      <c r="I1589" s="7">
        <f>NORM.S.INV(Data!X1589)</f>
        <v/>
      </c>
      <c r="J1589" s="7">
        <f>NORM.S.INV(Data!Y1589)</f>
        <v/>
      </c>
      <c r="K1589" s="7">
        <f>NORM.S.INV(Data!Z1589)</f>
        <v/>
      </c>
      <c r="L1589" s="7">
        <f>MAR1!$B$32*L1588+MAR1!$C$32*M1588+MAR1!$D$32*N1588+MAR1!$B$42*I1589+MAR1!$C$42*J1589+MAR1!$D$42*K1589</f>
        <v/>
      </c>
      <c r="M1589" s="7">
        <f>MAR1!$B$33*L1588+MAR1!$C$33*M1588+MAR1!$D$33*N1588+MAR1!$B$43*I1589+MAR1!$C$43*J1589+MAR1!$D$43*K1589</f>
        <v/>
      </c>
      <c r="N1589" s="7">
        <f>MAR1!$B$34*L1588+MAR1!$C$34*M1588+MAR1!$D$34*N1588+MAR1!$B$44*I1589+MAR1!$C$44*J1589+MAR1!$D$44*K1589</f>
        <v/>
      </c>
      <c r="O1589" s="12">
        <f>MAR1!$B$5+MAR1!$C$5*COS(2*PI()*B1589/365)+MAR1!$D$5*SIN(2*PI()*B1589/365)+IF(E1589=1,MAR1!$B$11+MAR1!$D$11*L1589,MAR1!$C$11+MAR1!$E$11*L1589)</f>
        <v/>
      </c>
      <c r="P1589" s="12">
        <f>MAR1!$B$6+MAR1!$C$6*COS(2*PI()*B1589/365)+MAR1!$D$6*SIN(2*PI()*B1589/365)+IF(E1589=1,MAR1!$B$12+MAR1!$D$12*M1589,MAR1!$C$12+MAR1!$E$12*M1589)</f>
        <v/>
      </c>
      <c r="Q1589" s="12">
        <f>MAR1!$B$7+MAR1!$C$7*COS(2*PI()*B1589/365)+MAR1!$D$7*SIN(2*PI()*B1589/365)+IF(E1589=1,MAR1!$B$13+MAR1!$D$13*N1589,MAR1!$C$13+MAR1!$E$13*N1589)</f>
        <v/>
      </c>
      <c r="R1589" s="12">
        <f>MAR1!$B$5+MAR1!$C$5*COS(2*PI()*B1589/365)+MAR1!$D$5*SIN(2*PI()*B1589/365)+INDEX(ChangeFactor!$F$6:$F$17,C1589)+IF(G1589=1,MAR1!$B$11+INDEX(ChangeFactor!$G$6:$G$17,C1589)*MAR1!$D$11*L1589,MAR1!$C$11+INDEX(ChangeFactor!$G$6:$G$17,C1589)*MAR1!$E$11*L1589)</f>
        <v/>
      </c>
    </row>
    <row r="1590">
      <c r="A1590" s="6">
        <f>Data!U1590</f>
        <v/>
      </c>
      <c r="B1590" s="6">
        <f>MOD(A1590-1,365)+1</f>
        <v/>
      </c>
      <c r="C1590" s="6">
        <f>MATCH(B1590,Markov!$C$6:$C$17,1)</f>
        <v/>
      </c>
      <c r="D1590" s="16">
        <f>Data!V1590</f>
        <v/>
      </c>
      <c r="E1590" s="6">
        <f>IF(D1590&lt;IF(E1589=1,INDEX(Markov!$I$6:$I$17,C1590),INDEX(Markov!$H$6:$H$17,C1590)),1,0)</f>
        <v/>
      </c>
      <c r="F1590" s="12">
        <f>IF(E1590=1,GAMMA.INV(Data!W1590,INDEX(Markov!$Q$6:$Q$17,C1590),INDEX(Markov!$R$6:$R$17,C1590)),0)</f>
        <v/>
      </c>
      <c r="G1590" s="6">
        <f>IF(D1590&lt;IF(G1589=1,INDEX(ChangeFactor!$O$6:$O$17,C1590),INDEX(ChangeFactor!$N$6:$N$17,C1590)),1,0)</f>
        <v/>
      </c>
      <c r="H1590" s="12">
        <f>IF(G1590=1,GAMMA.INV(Data!W1590,INDEX(ChangeFactor!$R$6:$R$17,C1590),INDEX(ChangeFactor!$S$6:$S$17,C1590)),0)</f>
        <v/>
      </c>
      <c r="I1590" s="7">
        <f>NORM.S.INV(Data!X1590)</f>
        <v/>
      </c>
      <c r="J1590" s="7">
        <f>NORM.S.INV(Data!Y1590)</f>
        <v/>
      </c>
      <c r="K1590" s="7">
        <f>NORM.S.INV(Data!Z1590)</f>
        <v/>
      </c>
      <c r="L1590" s="7">
        <f>MAR1!$B$32*L1589+MAR1!$C$32*M1589+MAR1!$D$32*N1589+MAR1!$B$42*I1590+MAR1!$C$42*J1590+MAR1!$D$42*K1590</f>
        <v/>
      </c>
      <c r="M1590" s="7">
        <f>MAR1!$B$33*L1589+MAR1!$C$33*M1589+MAR1!$D$33*N1589+MAR1!$B$43*I1590+MAR1!$C$43*J1590+MAR1!$D$43*K1590</f>
        <v/>
      </c>
      <c r="N1590" s="7">
        <f>MAR1!$B$34*L1589+MAR1!$C$34*M1589+MAR1!$D$34*N1589+MAR1!$B$44*I1590+MAR1!$C$44*J1590+MAR1!$D$44*K1590</f>
        <v/>
      </c>
      <c r="O1590" s="12">
        <f>MAR1!$B$5+MAR1!$C$5*COS(2*PI()*B1590/365)+MAR1!$D$5*SIN(2*PI()*B1590/365)+IF(E1590=1,MAR1!$B$11+MAR1!$D$11*L1590,MAR1!$C$11+MAR1!$E$11*L1590)</f>
        <v/>
      </c>
      <c r="P1590" s="12">
        <f>MAR1!$B$6+MAR1!$C$6*COS(2*PI()*B1590/365)+MAR1!$D$6*SIN(2*PI()*B1590/365)+IF(E1590=1,MAR1!$B$12+MAR1!$D$12*M1590,MAR1!$C$12+MAR1!$E$12*M1590)</f>
        <v/>
      </c>
      <c r="Q1590" s="12">
        <f>MAR1!$B$7+MAR1!$C$7*COS(2*PI()*B1590/365)+MAR1!$D$7*SIN(2*PI()*B1590/365)+IF(E1590=1,MAR1!$B$13+MAR1!$D$13*N1590,MAR1!$C$13+MAR1!$E$13*N1590)</f>
        <v/>
      </c>
      <c r="R1590" s="12">
        <f>MAR1!$B$5+MAR1!$C$5*COS(2*PI()*B1590/365)+MAR1!$D$5*SIN(2*PI()*B1590/365)+INDEX(ChangeFactor!$F$6:$F$17,C1590)+IF(G1590=1,MAR1!$B$11+INDEX(ChangeFactor!$G$6:$G$17,C1590)*MAR1!$D$11*L1590,MAR1!$C$11+INDEX(ChangeFactor!$G$6:$G$17,C1590)*MAR1!$E$11*L1590)</f>
        <v/>
      </c>
    </row>
    <row r="1591">
      <c r="A1591" s="6">
        <f>Data!U1591</f>
        <v/>
      </c>
      <c r="B1591" s="6">
        <f>MOD(A1591-1,365)+1</f>
        <v/>
      </c>
      <c r="C1591" s="6">
        <f>MATCH(B1591,Markov!$C$6:$C$17,1)</f>
        <v/>
      </c>
      <c r="D1591" s="16">
        <f>Data!V1591</f>
        <v/>
      </c>
      <c r="E1591" s="6">
        <f>IF(D1591&lt;IF(E1590=1,INDEX(Markov!$I$6:$I$17,C1591),INDEX(Markov!$H$6:$H$17,C1591)),1,0)</f>
        <v/>
      </c>
      <c r="F1591" s="12">
        <f>IF(E1591=1,GAMMA.INV(Data!W1591,INDEX(Markov!$Q$6:$Q$17,C1591),INDEX(Markov!$R$6:$R$17,C1591)),0)</f>
        <v/>
      </c>
      <c r="G1591" s="6">
        <f>IF(D1591&lt;IF(G1590=1,INDEX(ChangeFactor!$O$6:$O$17,C1591),INDEX(ChangeFactor!$N$6:$N$17,C1591)),1,0)</f>
        <v/>
      </c>
      <c r="H1591" s="12">
        <f>IF(G1591=1,GAMMA.INV(Data!W1591,INDEX(ChangeFactor!$R$6:$R$17,C1591),INDEX(ChangeFactor!$S$6:$S$17,C1591)),0)</f>
        <v/>
      </c>
      <c r="I1591" s="7">
        <f>NORM.S.INV(Data!X1591)</f>
        <v/>
      </c>
      <c r="J1591" s="7">
        <f>NORM.S.INV(Data!Y1591)</f>
        <v/>
      </c>
      <c r="K1591" s="7">
        <f>NORM.S.INV(Data!Z1591)</f>
        <v/>
      </c>
      <c r="L1591" s="7">
        <f>MAR1!$B$32*L1590+MAR1!$C$32*M1590+MAR1!$D$32*N1590+MAR1!$B$42*I1591+MAR1!$C$42*J1591+MAR1!$D$42*K1591</f>
        <v/>
      </c>
      <c r="M1591" s="7">
        <f>MAR1!$B$33*L1590+MAR1!$C$33*M1590+MAR1!$D$33*N1590+MAR1!$B$43*I1591+MAR1!$C$43*J1591+MAR1!$D$43*K1591</f>
        <v/>
      </c>
      <c r="N1591" s="7">
        <f>MAR1!$B$34*L1590+MAR1!$C$34*M1590+MAR1!$D$34*N1590+MAR1!$B$44*I1591+MAR1!$C$44*J1591+MAR1!$D$44*K1591</f>
        <v/>
      </c>
      <c r="O1591" s="12">
        <f>MAR1!$B$5+MAR1!$C$5*COS(2*PI()*B1591/365)+MAR1!$D$5*SIN(2*PI()*B1591/365)+IF(E1591=1,MAR1!$B$11+MAR1!$D$11*L1591,MAR1!$C$11+MAR1!$E$11*L1591)</f>
        <v/>
      </c>
      <c r="P1591" s="12">
        <f>MAR1!$B$6+MAR1!$C$6*COS(2*PI()*B1591/365)+MAR1!$D$6*SIN(2*PI()*B1591/365)+IF(E1591=1,MAR1!$B$12+MAR1!$D$12*M1591,MAR1!$C$12+MAR1!$E$12*M1591)</f>
        <v/>
      </c>
      <c r="Q1591" s="12">
        <f>MAR1!$B$7+MAR1!$C$7*COS(2*PI()*B1591/365)+MAR1!$D$7*SIN(2*PI()*B1591/365)+IF(E1591=1,MAR1!$B$13+MAR1!$D$13*N1591,MAR1!$C$13+MAR1!$E$13*N1591)</f>
        <v/>
      </c>
      <c r="R1591" s="12">
        <f>MAR1!$B$5+MAR1!$C$5*COS(2*PI()*B1591/365)+MAR1!$D$5*SIN(2*PI()*B1591/365)+INDEX(ChangeFactor!$F$6:$F$17,C1591)+IF(G1591=1,MAR1!$B$11+INDEX(ChangeFactor!$G$6:$G$17,C1591)*MAR1!$D$11*L1591,MAR1!$C$11+INDEX(ChangeFactor!$G$6:$G$17,C1591)*MAR1!$E$11*L1591)</f>
        <v/>
      </c>
    </row>
    <row r="1592">
      <c r="A1592" s="6">
        <f>Data!U1592</f>
        <v/>
      </c>
      <c r="B1592" s="6">
        <f>MOD(A1592-1,365)+1</f>
        <v/>
      </c>
      <c r="C1592" s="6">
        <f>MATCH(B1592,Markov!$C$6:$C$17,1)</f>
        <v/>
      </c>
      <c r="D1592" s="16">
        <f>Data!V1592</f>
        <v/>
      </c>
      <c r="E1592" s="6">
        <f>IF(D1592&lt;IF(E1591=1,INDEX(Markov!$I$6:$I$17,C1592),INDEX(Markov!$H$6:$H$17,C1592)),1,0)</f>
        <v/>
      </c>
      <c r="F1592" s="12">
        <f>IF(E1592=1,GAMMA.INV(Data!W1592,INDEX(Markov!$Q$6:$Q$17,C1592),INDEX(Markov!$R$6:$R$17,C1592)),0)</f>
        <v/>
      </c>
      <c r="G1592" s="6">
        <f>IF(D1592&lt;IF(G1591=1,INDEX(ChangeFactor!$O$6:$O$17,C1592),INDEX(ChangeFactor!$N$6:$N$17,C1592)),1,0)</f>
        <v/>
      </c>
      <c r="H1592" s="12">
        <f>IF(G1592=1,GAMMA.INV(Data!W1592,INDEX(ChangeFactor!$R$6:$R$17,C1592),INDEX(ChangeFactor!$S$6:$S$17,C1592)),0)</f>
        <v/>
      </c>
      <c r="I1592" s="7">
        <f>NORM.S.INV(Data!X1592)</f>
        <v/>
      </c>
      <c r="J1592" s="7">
        <f>NORM.S.INV(Data!Y1592)</f>
        <v/>
      </c>
      <c r="K1592" s="7">
        <f>NORM.S.INV(Data!Z1592)</f>
        <v/>
      </c>
      <c r="L1592" s="7">
        <f>MAR1!$B$32*L1591+MAR1!$C$32*M1591+MAR1!$D$32*N1591+MAR1!$B$42*I1592+MAR1!$C$42*J1592+MAR1!$D$42*K1592</f>
        <v/>
      </c>
      <c r="M1592" s="7">
        <f>MAR1!$B$33*L1591+MAR1!$C$33*M1591+MAR1!$D$33*N1591+MAR1!$B$43*I1592+MAR1!$C$43*J1592+MAR1!$D$43*K1592</f>
        <v/>
      </c>
      <c r="N1592" s="7">
        <f>MAR1!$B$34*L1591+MAR1!$C$34*M1591+MAR1!$D$34*N1591+MAR1!$B$44*I1592+MAR1!$C$44*J1592+MAR1!$D$44*K1592</f>
        <v/>
      </c>
      <c r="O1592" s="12">
        <f>MAR1!$B$5+MAR1!$C$5*COS(2*PI()*B1592/365)+MAR1!$D$5*SIN(2*PI()*B1592/365)+IF(E1592=1,MAR1!$B$11+MAR1!$D$11*L1592,MAR1!$C$11+MAR1!$E$11*L1592)</f>
        <v/>
      </c>
      <c r="P1592" s="12">
        <f>MAR1!$B$6+MAR1!$C$6*COS(2*PI()*B1592/365)+MAR1!$D$6*SIN(2*PI()*B1592/365)+IF(E1592=1,MAR1!$B$12+MAR1!$D$12*M1592,MAR1!$C$12+MAR1!$E$12*M1592)</f>
        <v/>
      </c>
      <c r="Q1592" s="12">
        <f>MAR1!$B$7+MAR1!$C$7*COS(2*PI()*B1592/365)+MAR1!$D$7*SIN(2*PI()*B1592/365)+IF(E1592=1,MAR1!$B$13+MAR1!$D$13*N1592,MAR1!$C$13+MAR1!$E$13*N1592)</f>
        <v/>
      </c>
      <c r="R1592" s="12">
        <f>MAR1!$B$5+MAR1!$C$5*COS(2*PI()*B1592/365)+MAR1!$D$5*SIN(2*PI()*B1592/365)+INDEX(ChangeFactor!$F$6:$F$17,C1592)+IF(G1592=1,MAR1!$B$11+INDEX(ChangeFactor!$G$6:$G$17,C1592)*MAR1!$D$11*L1592,MAR1!$C$11+INDEX(ChangeFactor!$G$6:$G$17,C1592)*MAR1!$E$11*L1592)</f>
        <v/>
      </c>
    </row>
    <row r="1593">
      <c r="A1593" s="6">
        <f>Data!U1593</f>
        <v/>
      </c>
      <c r="B1593" s="6">
        <f>MOD(A1593-1,365)+1</f>
        <v/>
      </c>
      <c r="C1593" s="6">
        <f>MATCH(B1593,Markov!$C$6:$C$17,1)</f>
        <v/>
      </c>
      <c r="D1593" s="16">
        <f>Data!V1593</f>
        <v/>
      </c>
      <c r="E1593" s="6">
        <f>IF(D1593&lt;IF(E1592=1,INDEX(Markov!$I$6:$I$17,C1593),INDEX(Markov!$H$6:$H$17,C1593)),1,0)</f>
        <v/>
      </c>
      <c r="F1593" s="12">
        <f>IF(E1593=1,GAMMA.INV(Data!W1593,INDEX(Markov!$Q$6:$Q$17,C1593),INDEX(Markov!$R$6:$R$17,C1593)),0)</f>
        <v/>
      </c>
      <c r="G1593" s="6">
        <f>IF(D1593&lt;IF(G1592=1,INDEX(ChangeFactor!$O$6:$O$17,C1593),INDEX(ChangeFactor!$N$6:$N$17,C1593)),1,0)</f>
        <v/>
      </c>
      <c r="H1593" s="12">
        <f>IF(G1593=1,GAMMA.INV(Data!W1593,INDEX(ChangeFactor!$R$6:$R$17,C1593),INDEX(ChangeFactor!$S$6:$S$17,C1593)),0)</f>
        <v/>
      </c>
      <c r="I1593" s="7">
        <f>NORM.S.INV(Data!X1593)</f>
        <v/>
      </c>
      <c r="J1593" s="7">
        <f>NORM.S.INV(Data!Y1593)</f>
        <v/>
      </c>
      <c r="K1593" s="7">
        <f>NORM.S.INV(Data!Z1593)</f>
        <v/>
      </c>
      <c r="L1593" s="7">
        <f>MAR1!$B$32*L1592+MAR1!$C$32*M1592+MAR1!$D$32*N1592+MAR1!$B$42*I1593+MAR1!$C$42*J1593+MAR1!$D$42*K1593</f>
        <v/>
      </c>
      <c r="M1593" s="7">
        <f>MAR1!$B$33*L1592+MAR1!$C$33*M1592+MAR1!$D$33*N1592+MAR1!$B$43*I1593+MAR1!$C$43*J1593+MAR1!$D$43*K1593</f>
        <v/>
      </c>
      <c r="N1593" s="7">
        <f>MAR1!$B$34*L1592+MAR1!$C$34*M1592+MAR1!$D$34*N1592+MAR1!$B$44*I1593+MAR1!$C$44*J1593+MAR1!$D$44*K1593</f>
        <v/>
      </c>
      <c r="O1593" s="12">
        <f>MAR1!$B$5+MAR1!$C$5*COS(2*PI()*B1593/365)+MAR1!$D$5*SIN(2*PI()*B1593/365)+IF(E1593=1,MAR1!$B$11+MAR1!$D$11*L1593,MAR1!$C$11+MAR1!$E$11*L1593)</f>
        <v/>
      </c>
      <c r="P1593" s="12">
        <f>MAR1!$B$6+MAR1!$C$6*COS(2*PI()*B1593/365)+MAR1!$D$6*SIN(2*PI()*B1593/365)+IF(E1593=1,MAR1!$B$12+MAR1!$D$12*M1593,MAR1!$C$12+MAR1!$E$12*M1593)</f>
        <v/>
      </c>
      <c r="Q1593" s="12">
        <f>MAR1!$B$7+MAR1!$C$7*COS(2*PI()*B1593/365)+MAR1!$D$7*SIN(2*PI()*B1593/365)+IF(E1593=1,MAR1!$B$13+MAR1!$D$13*N1593,MAR1!$C$13+MAR1!$E$13*N1593)</f>
        <v/>
      </c>
      <c r="R1593" s="12">
        <f>MAR1!$B$5+MAR1!$C$5*COS(2*PI()*B1593/365)+MAR1!$D$5*SIN(2*PI()*B1593/365)+INDEX(ChangeFactor!$F$6:$F$17,C1593)+IF(G1593=1,MAR1!$B$11+INDEX(ChangeFactor!$G$6:$G$17,C1593)*MAR1!$D$11*L1593,MAR1!$C$11+INDEX(ChangeFactor!$G$6:$G$17,C1593)*MAR1!$E$11*L1593)</f>
        <v/>
      </c>
    </row>
    <row r="1594">
      <c r="A1594" s="6">
        <f>Data!U1594</f>
        <v/>
      </c>
      <c r="B1594" s="6">
        <f>MOD(A1594-1,365)+1</f>
        <v/>
      </c>
      <c r="C1594" s="6">
        <f>MATCH(B1594,Markov!$C$6:$C$17,1)</f>
        <v/>
      </c>
      <c r="D1594" s="16">
        <f>Data!V1594</f>
        <v/>
      </c>
      <c r="E1594" s="6">
        <f>IF(D1594&lt;IF(E1593=1,INDEX(Markov!$I$6:$I$17,C1594),INDEX(Markov!$H$6:$H$17,C1594)),1,0)</f>
        <v/>
      </c>
      <c r="F1594" s="12">
        <f>IF(E1594=1,GAMMA.INV(Data!W1594,INDEX(Markov!$Q$6:$Q$17,C1594),INDEX(Markov!$R$6:$R$17,C1594)),0)</f>
        <v/>
      </c>
      <c r="G1594" s="6">
        <f>IF(D1594&lt;IF(G1593=1,INDEX(ChangeFactor!$O$6:$O$17,C1594),INDEX(ChangeFactor!$N$6:$N$17,C1594)),1,0)</f>
        <v/>
      </c>
      <c r="H1594" s="12">
        <f>IF(G1594=1,GAMMA.INV(Data!W1594,INDEX(ChangeFactor!$R$6:$R$17,C1594),INDEX(ChangeFactor!$S$6:$S$17,C1594)),0)</f>
        <v/>
      </c>
      <c r="I1594" s="7">
        <f>NORM.S.INV(Data!X1594)</f>
        <v/>
      </c>
      <c r="J1594" s="7">
        <f>NORM.S.INV(Data!Y1594)</f>
        <v/>
      </c>
      <c r="K1594" s="7">
        <f>NORM.S.INV(Data!Z1594)</f>
        <v/>
      </c>
      <c r="L1594" s="7">
        <f>MAR1!$B$32*L1593+MAR1!$C$32*M1593+MAR1!$D$32*N1593+MAR1!$B$42*I1594+MAR1!$C$42*J1594+MAR1!$D$42*K1594</f>
        <v/>
      </c>
      <c r="M1594" s="7">
        <f>MAR1!$B$33*L1593+MAR1!$C$33*M1593+MAR1!$D$33*N1593+MAR1!$B$43*I1594+MAR1!$C$43*J1594+MAR1!$D$43*K1594</f>
        <v/>
      </c>
      <c r="N1594" s="7">
        <f>MAR1!$B$34*L1593+MAR1!$C$34*M1593+MAR1!$D$34*N1593+MAR1!$B$44*I1594+MAR1!$C$44*J1594+MAR1!$D$44*K1594</f>
        <v/>
      </c>
      <c r="O1594" s="12">
        <f>MAR1!$B$5+MAR1!$C$5*COS(2*PI()*B1594/365)+MAR1!$D$5*SIN(2*PI()*B1594/365)+IF(E1594=1,MAR1!$B$11+MAR1!$D$11*L1594,MAR1!$C$11+MAR1!$E$11*L1594)</f>
        <v/>
      </c>
      <c r="P1594" s="12">
        <f>MAR1!$B$6+MAR1!$C$6*COS(2*PI()*B1594/365)+MAR1!$D$6*SIN(2*PI()*B1594/365)+IF(E1594=1,MAR1!$B$12+MAR1!$D$12*M1594,MAR1!$C$12+MAR1!$E$12*M1594)</f>
        <v/>
      </c>
      <c r="Q1594" s="12">
        <f>MAR1!$B$7+MAR1!$C$7*COS(2*PI()*B1594/365)+MAR1!$D$7*SIN(2*PI()*B1594/365)+IF(E1594=1,MAR1!$B$13+MAR1!$D$13*N1594,MAR1!$C$13+MAR1!$E$13*N1594)</f>
        <v/>
      </c>
      <c r="R1594" s="12">
        <f>MAR1!$B$5+MAR1!$C$5*COS(2*PI()*B1594/365)+MAR1!$D$5*SIN(2*PI()*B1594/365)+INDEX(ChangeFactor!$F$6:$F$17,C1594)+IF(G1594=1,MAR1!$B$11+INDEX(ChangeFactor!$G$6:$G$17,C1594)*MAR1!$D$11*L1594,MAR1!$C$11+INDEX(ChangeFactor!$G$6:$G$17,C1594)*MAR1!$E$11*L1594)</f>
        <v/>
      </c>
    </row>
    <row r="1595">
      <c r="A1595" s="6">
        <f>Data!U1595</f>
        <v/>
      </c>
      <c r="B1595" s="6">
        <f>MOD(A1595-1,365)+1</f>
        <v/>
      </c>
      <c r="C1595" s="6">
        <f>MATCH(B1595,Markov!$C$6:$C$17,1)</f>
        <v/>
      </c>
      <c r="D1595" s="16">
        <f>Data!V1595</f>
        <v/>
      </c>
      <c r="E1595" s="6">
        <f>IF(D1595&lt;IF(E1594=1,INDEX(Markov!$I$6:$I$17,C1595),INDEX(Markov!$H$6:$H$17,C1595)),1,0)</f>
        <v/>
      </c>
      <c r="F1595" s="12">
        <f>IF(E1595=1,GAMMA.INV(Data!W1595,INDEX(Markov!$Q$6:$Q$17,C1595),INDEX(Markov!$R$6:$R$17,C1595)),0)</f>
        <v/>
      </c>
      <c r="G1595" s="6">
        <f>IF(D1595&lt;IF(G1594=1,INDEX(ChangeFactor!$O$6:$O$17,C1595),INDEX(ChangeFactor!$N$6:$N$17,C1595)),1,0)</f>
        <v/>
      </c>
      <c r="H1595" s="12">
        <f>IF(G1595=1,GAMMA.INV(Data!W1595,INDEX(ChangeFactor!$R$6:$R$17,C1595),INDEX(ChangeFactor!$S$6:$S$17,C1595)),0)</f>
        <v/>
      </c>
      <c r="I1595" s="7">
        <f>NORM.S.INV(Data!X1595)</f>
        <v/>
      </c>
      <c r="J1595" s="7">
        <f>NORM.S.INV(Data!Y1595)</f>
        <v/>
      </c>
      <c r="K1595" s="7">
        <f>NORM.S.INV(Data!Z1595)</f>
        <v/>
      </c>
      <c r="L1595" s="7">
        <f>MAR1!$B$32*L1594+MAR1!$C$32*M1594+MAR1!$D$32*N1594+MAR1!$B$42*I1595+MAR1!$C$42*J1595+MAR1!$D$42*K1595</f>
        <v/>
      </c>
      <c r="M1595" s="7">
        <f>MAR1!$B$33*L1594+MAR1!$C$33*M1594+MAR1!$D$33*N1594+MAR1!$B$43*I1595+MAR1!$C$43*J1595+MAR1!$D$43*K1595</f>
        <v/>
      </c>
      <c r="N1595" s="7">
        <f>MAR1!$B$34*L1594+MAR1!$C$34*M1594+MAR1!$D$34*N1594+MAR1!$B$44*I1595+MAR1!$C$44*J1595+MAR1!$D$44*K1595</f>
        <v/>
      </c>
      <c r="O1595" s="12">
        <f>MAR1!$B$5+MAR1!$C$5*COS(2*PI()*B1595/365)+MAR1!$D$5*SIN(2*PI()*B1595/365)+IF(E1595=1,MAR1!$B$11+MAR1!$D$11*L1595,MAR1!$C$11+MAR1!$E$11*L1595)</f>
        <v/>
      </c>
      <c r="P1595" s="12">
        <f>MAR1!$B$6+MAR1!$C$6*COS(2*PI()*B1595/365)+MAR1!$D$6*SIN(2*PI()*B1595/365)+IF(E1595=1,MAR1!$B$12+MAR1!$D$12*M1595,MAR1!$C$12+MAR1!$E$12*M1595)</f>
        <v/>
      </c>
      <c r="Q1595" s="12">
        <f>MAR1!$B$7+MAR1!$C$7*COS(2*PI()*B1595/365)+MAR1!$D$7*SIN(2*PI()*B1595/365)+IF(E1595=1,MAR1!$B$13+MAR1!$D$13*N1595,MAR1!$C$13+MAR1!$E$13*N1595)</f>
        <v/>
      </c>
      <c r="R1595" s="12">
        <f>MAR1!$B$5+MAR1!$C$5*COS(2*PI()*B1595/365)+MAR1!$D$5*SIN(2*PI()*B1595/365)+INDEX(ChangeFactor!$F$6:$F$17,C1595)+IF(G1595=1,MAR1!$B$11+INDEX(ChangeFactor!$G$6:$G$17,C1595)*MAR1!$D$11*L1595,MAR1!$C$11+INDEX(ChangeFactor!$G$6:$G$17,C1595)*MAR1!$E$11*L1595)</f>
        <v/>
      </c>
    </row>
    <row r="1596">
      <c r="A1596" s="6">
        <f>Data!U1596</f>
        <v/>
      </c>
      <c r="B1596" s="6">
        <f>MOD(A1596-1,365)+1</f>
        <v/>
      </c>
      <c r="C1596" s="6">
        <f>MATCH(B1596,Markov!$C$6:$C$17,1)</f>
        <v/>
      </c>
      <c r="D1596" s="16">
        <f>Data!V1596</f>
        <v/>
      </c>
      <c r="E1596" s="6">
        <f>IF(D1596&lt;IF(E1595=1,INDEX(Markov!$I$6:$I$17,C1596),INDEX(Markov!$H$6:$H$17,C1596)),1,0)</f>
        <v/>
      </c>
      <c r="F1596" s="12">
        <f>IF(E1596=1,GAMMA.INV(Data!W1596,INDEX(Markov!$Q$6:$Q$17,C1596),INDEX(Markov!$R$6:$R$17,C1596)),0)</f>
        <v/>
      </c>
      <c r="G1596" s="6">
        <f>IF(D1596&lt;IF(G1595=1,INDEX(ChangeFactor!$O$6:$O$17,C1596),INDEX(ChangeFactor!$N$6:$N$17,C1596)),1,0)</f>
        <v/>
      </c>
      <c r="H1596" s="12">
        <f>IF(G1596=1,GAMMA.INV(Data!W1596,INDEX(ChangeFactor!$R$6:$R$17,C1596),INDEX(ChangeFactor!$S$6:$S$17,C1596)),0)</f>
        <v/>
      </c>
      <c r="I1596" s="7">
        <f>NORM.S.INV(Data!X1596)</f>
        <v/>
      </c>
      <c r="J1596" s="7">
        <f>NORM.S.INV(Data!Y1596)</f>
        <v/>
      </c>
      <c r="K1596" s="7">
        <f>NORM.S.INV(Data!Z1596)</f>
        <v/>
      </c>
      <c r="L1596" s="7">
        <f>MAR1!$B$32*L1595+MAR1!$C$32*M1595+MAR1!$D$32*N1595+MAR1!$B$42*I1596+MAR1!$C$42*J1596+MAR1!$D$42*K1596</f>
        <v/>
      </c>
      <c r="M1596" s="7">
        <f>MAR1!$B$33*L1595+MAR1!$C$33*M1595+MAR1!$D$33*N1595+MAR1!$B$43*I1596+MAR1!$C$43*J1596+MAR1!$D$43*K1596</f>
        <v/>
      </c>
      <c r="N1596" s="7">
        <f>MAR1!$B$34*L1595+MAR1!$C$34*M1595+MAR1!$D$34*N1595+MAR1!$B$44*I1596+MAR1!$C$44*J1596+MAR1!$D$44*K1596</f>
        <v/>
      </c>
      <c r="O1596" s="12">
        <f>MAR1!$B$5+MAR1!$C$5*COS(2*PI()*B1596/365)+MAR1!$D$5*SIN(2*PI()*B1596/365)+IF(E1596=1,MAR1!$B$11+MAR1!$D$11*L1596,MAR1!$C$11+MAR1!$E$11*L1596)</f>
        <v/>
      </c>
      <c r="P1596" s="12">
        <f>MAR1!$B$6+MAR1!$C$6*COS(2*PI()*B1596/365)+MAR1!$D$6*SIN(2*PI()*B1596/365)+IF(E1596=1,MAR1!$B$12+MAR1!$D$12*M1596,MAR1!$C$12+MAR1!$E$12*M1596)</f>
        <v/>
      </c>
      <c r="Q1596" s="12">
        <f>MAR1!$B$7+MAR1!$C$7*COS(2*PI()*B1596/365)+MAR1!$D$7*SIN(2*PI()*B1596/365)+IF(E1596=1,MAR1!$B$13+MAR1!$D$13*N1596,MAR1!$C$13+MAR1!$E$13*N1596)</f>
        <v/>
      </c>
      <c r="R1596" s="12">
        <f>MAR1!$B$5+MAR1!$C$5*COS(2*PI()*B1596/365)+MAR1!$D$5*SIN(2*PI()*B1596/365)+INDEX(ChangeFactor!$F$6:$F$17,C1596)+IF(G1596=1,MAR1!$B$11+INDEX(ChangeFactor!$G$6:$G$17,C1596)*MAR1!$D$11*L1596,MAR1!$C$11+INDEX(ChangeFactor!$G$6:$G$17,C1596)*MAR1!$E$11*L1596)</f>
        <v/>
      </c>
    </row>
    <row r="1597">
      <c r="A1597" s="6">
        <f>Data!U1597</f>
        <v/>
      </c>
      <c r="B1597" s="6">
        <f>MOD(A1597-1,365)+1</f>
        <v/>
      </c>
      <c r="C1597" s="6">
        <f>MATCH(B1597,Markov!$C$6:$C$17,1)</f>
        <v/>
      </c>
      <c r="D1597" s="16">
        <f>Data!V1597</f>
        <v/>
      </c>
      <c r="E1597" s="6">
        <f>IF(D1597&lt;IF(E1596=1,INDEX(Markov!$I$6:$I$17,C1597),INDEX(Markov!$H$6:$H$17,C1597)),1,0)</f>
        <v/>
      </c>
      <c r="F1597" s="12">
        <f>IF(E1597=1,GAMMA.INV(Data!W1597,INDEX(Markov!$Q$6:$Q$17,C1597),INDEX(Markov!$R$6:$R$17,C1597)),0)</f>
        <v/>
      </c>
      <c r="G1597" s="6">
        <f>IF(D1597&lt;IF(G1596=1,INDEX(ChangeFactor!$O$6:$O$17,C1597),INDEX(ChangeFactor!$N$6:$N$17,C1597)),1,0)</f>
        <v/>
      </c>
      <c r="H1597" s="12">
        <f>IF(G1597=1,GAMMA.INV(Data!W1597,INDEX(ChangeFactor!$R$6:$R$17,C1597),INDEX(ChangeFactor!$S$6:$S$17,C1597)),0)</f>
        <v/>
      </c>
      <c r="I1597" s="7">
        <f>NORM.S.INV(Data!X1597)</f>
        <v/>
      </c>
      <c r="J1597" s="7">
        <f>NORM.S.INV(Data!Y1597)</f>
        <v/>
      </c>
      <c r="K1597" s="7">
        <f>NORM.S.INV(Data!Z1597)</f>
        <v/>
      </c>
      <c r="L1597" s="7">
        <f>MAR1!$B$32*L1596+MAR1!$C$32*M1596+MAR1!$D$32*N1596+MAR1!$B$42*I1597+MAR1!$C$42*J1597+MAR1!$D$42*K1597</f>
        <v/>
      </c>
      <c r="M1597" s="7">
        <f>MAR1!$B$33*L1596+MAR1!$C$33*M1596+MAR1!$D$33*N1596+MAR1!$B$43*I1597+MAR1!$C$43*J1597+MAR1!$D$43*K1597</f>
        <v/>
      </c>
      <c r="N1597" s="7">
        <f>MAR1!$B$34*L1596+MAR1!$C$34*M1596+MAR1!$D$34*N1596+MAR1!$B$44*I1597+MAR1!$C$44*J1597+MAR1!$D$44*K1597</f>
        <v/>
      </c>
      <c r="O1597" s="12">
        <f>MAR1!$B$5+MAR1!$C$5*COS(2*PI()*B1597/365)+MAR1!$D$5*SIN(2*PI()*B1597/365)+IF(E1597=1,MAR1!$B$11+MAR1!$D$11*L1597,MAR1!$C$11+MAR1!$E$11*L1597)</f>
        <v/>
      </c>
      <c r="P1597" s="12">
        <f>MAR1!$B$6+MAR1!$C$6*COS(2*PI()*B1597/365)+MAR1!$D$6*SIN(2*PI()*B1597/365)+IF(E1597=1,MAR1!$B$12+MAR1!$D$12*M1597,MAR1!$C$12+MAR1!$E$12*M1597)</f>
        <v/>
      </c>
      <c r="Q1597" s="12">
        <f>MAR1!$B$7+MAR1!$C$7*COS(2*PI()*B1597/365)+MAR1!$D$7*SIN(2*PI()*B1597/365)+IF(E1597=1,MAR1!$B$13+MAR1!$D$13*N1597,MAR1!$C$13+MAR1!$E$13*N1597)</f>
        <v/>
      </c>
      <c r="R1597" s="12">
        <f>MAR1!$B$5+MAR1!$C$5*COS(2*PI()*B1597/365)+MAR1!$D$5*SIN(2*PI()*B1597/365)+INDEX(ChangeFactor!$F$6:$F$17,C1597)+IF(G1597=1,MAR1!$B$11+INDEX(ChangeFactor!$G$6:$G$17,C1597)*MAR1!$D$11*L1597,MAR1!$C$11+INDEX(ChangeFactor!$G$6:$G$17,C1597)*MAR1!$E$11*L1597)</f>
        <v/>
      </c>
    </row>
    <row r="1598">
      <c r="A1598" s="6">
        <f>Data!U1598</f>
        <v/>
      </c>
      <c r="B1598" s="6">
        <f>MOD(A1598-1,365)+1</f>
        <v/>
      </c>
      <c r="C1598" s="6">
        <f>MATCH(B1598,Markov!$C$6:$C$17,1)</f>
        <v/>
      </c>
      <c r="D1598" s="16">
        <f>Data!V1598</f>
        <v/>
      </c>
      <c r="E1598" s="6">
        <f>IF(D1598&lt;IF(E1597=1,INDEX(Markov!$I$6:$I$17,C1598),INDEX(Markov!$H$6:$H$17,C1598)),1,0)</f>
        <v/>
      </c>
      <c r="F1598" s="12">
        <f>IF(E1598=1,GAMMA.INV(Data!W1598,INDEX(Markov!$Q$6:$Q$17,C1598),INDEX(Markov!$R$6:$R$17,C1598)),0)</f>
        <v/>
      </c>
      <c r="G1598" s="6">
        <f>IF(D1598&lt;IF(G1597=1,INDEX(ChangeFactor!$O$6:$O$17,C1598),INDEX(ChangeFactor!$N$6:$N$17,C1598)),1,0)</f>
        <v/>
      </c>
      <c r="H1598" s="12">
        <f>IF(G1598=1,GAMMA.INV(Data!W1598,INDEX(ChangeFactor!$R$6:$R$17,C1598),INDEX(ChangeFactor!$S$6:$S$17,C1598)),0)</f>
        <v/>
      </c>
      <c r="I1598" s="7">
        <f>NORM.S.INV(Data!X1598)</f>
        <v/>
      </c>
      <c r="J1598" s="7">
        <f>NORM.S.INV(Data!Y1598)</f>
        <v/>
      </c>
      <c r="K1598" s="7">
        <f>NORM.S.INV(Data!Z1598)</f>
        <v/>
      </c>
      <c r="L1598" s="7">
        <f>MAR1!$B$32*L1597+MAR1!$C$32*M1597+MAR1!$D$32*N1597+MAR1!$B$42*I1598+MAR1!$C$42*J1598+MAR1!$D$42*K1598</f>
        <v/>
      </c>
      <c r="M1598" s="7">
        <f>MAR1!$B$33*L1597+MAR1!$C$33*M1597+MAR1!$D$33*N1597+MAR1!$B$43*I1598+MAR1!$C$43*J1598+MAR1!$D$43*K1598</f>
        <v/>
      </c>
      <c r="N1598" s="7">
        <f>MAR1!$B$34*L1597+MAR1!$C$34*M1597+MAR1!$D$34*N1597+MAR1!$B$44*I1598+MAR1!$C$44*J1598+MAR1!$D$44*K1598</f>
        <v/>
      </c>
      <c r="O1598" s="12">
        <f>MAR1!$B$5+MAR1!$C$5*COS(2*PI()*B1598/365)+MAR1!$D$5*SIN(2*PI()*B1598/365)+IF(E1598=1,MAR1!$B$11+MAR1!$D$11*L1598,MAR1!$C$11+MAR1!$E$11*L1598)</f>
        <v/>
      </c>
      <c r="P1598" s="12">
        <f>MAR1!$B$6+MAR1!$C$6*COS(2*PI()*B1598/365)+MAR1!$D$6*SIN(2*PI()*B1598/365)+IF(E1598=1,MAR1!$B$12+MAR1!$D$12*M1598,MAR1!$C$12+MAR1!$E$12*M1598)</f>
        <v/>
      </c>
      <c r="Q1598" s="12">
        <f>MAR1!$B$7+MAR1!$C$7*COS(2*PI()*B1598/365)+MAR1!$D$7*SIN(2*PI()*B1598/365)+IF(E1598=1,MAR1!$B$13+MAR1!$D$13*N1598,MAR1!$C$13+MAR1!$E$13*N1598)</f>
        <v/>
      </c>
      <c r="R1598" s="12">
        <f>MAR1!$B$5+MAR1!$C$5*COS(2*PI()*B1598/365)+MAR1!$D$5*SIN(2*PI()*B1598/365)+INDEX(ChangeFactor!$F$6:$F$17,C1598)+IF(G1598=1,MAR1!$B$11+INDEX(ChangeFactor!$G$6:$G$17,C1598)*MAR1!$D$11*L1598,MAR1!$C$11+INDEX(ChangeFactor!$G$6:$G$17,C1598)*MAR1!$E$11*L1598)</f>
        <v/>
      </c>
    </row>
    <row r="1599">
      <c r="A1599" s="6">
        <f>Data!U1599</f>
        <v/>
      </c>
      <c r="B1599" s="6">
        <f>MOD(A1599-1,365)+1</f>
        <v/>
      </c>
      <c r="C1599" s="6">
        <f>MATCH(B1599,Markov!$C$6:$C$17,1)</f>
        <v/>
      </c>
      <c r="D1599" s="16">
        <f>Data!V1599</f>
        <v/>
      </c>
      <c r="E1599" s="6">
        <f>IF(D1599&lt;IF(E1598=1,INDEX(Markov!$I$6:$I$17,C1599),INDEX(Markov!$H$6:$H$17,C1599)),1,0)</f>
        <v/>
      </c>
      <c r="F1599" s="12">
        <f>IF(E1599=1,GAMMA.INV(Data!W1599,INDEX(Markov!$Q$6:$Q$17,C1599),INDEX(Markov!$R$6:$R$17,C1599)),0)</f>
        <v/>
      </c>
      <c r="G1599" s="6">
        <f>IF(D1599&lt;IF(G1598=1,INDEX(ChangeFactor!$O$6:$O$17,C1599),INDEX(ChangeFactor!$N$6:$N$17,C1599)),1,0)</f>
        <v/>
      </c>
      <c r="H1599" s="12">
        <f>IF(G1599=1,GAMMA.INV(Data!W1599,INDEX(ChangeFactor!$R$6:$R$17,C1599),INDEX(ChangeFactor!$S$6:$S$17,C1599)),0)</f>
        <v/>
      </c>
      <c r="I1599" s="7">
        <f>NORM.S.INV(Data!X1599)</f>
        <v/>
      </c>
      <c r="J1599" s="7">
        <f>NORM.S.INV(Data!Y1599)</f>
        <v/>
      </c>
      <c r="K1599" s="7">
        <f>NORM.S.INV(Data!Z1599)</f>
        <v/>
      </c>
      <c r="L1599" s="7">
        <f>MAR1!$B$32*L1598+MAR1!$C$32*M1598+MAR1!$D$32*N1598+MAR1!$B$42*I1599+MAR1!$C$42*J1599+MAR1!$D$42*K1599</f>
        <v/>
      </c>
      <c r="M1599" s="7">
        <f>MAR1!$B$33*L1598+MAR1!$C$33*M1598+MAR1!$D$33*N1598+MAR1!$B$43*I1599+MAR1!$C$43*J1599+MAR1!$D$43*K1599</f>
        <v/>
      </c>
      <c r="N1599" s="7">
        <f>MAR1!$B$34*L1598+MAR1!$C$34*M1598+MAR1!$D$34*N1598+MAR1!$B$44*I1599+MAR1!$C$44*J1599+MAR1!$D$44*K1599</f>
        <v/>
      </c>
      <c r="O1599" s="12">
        <f>MAR1!$B$5+MAR1!$C$5*COS(2*PI()*B1599/365)+MAR1!$D$5*SIN(2*PI()*B1599/365)+IF(E1599=1,MAR1!$B$11+MAR1!$D$11*L1599,MAR1!$C$11+MAR1!$E$11*L1599)</f>
        <v/>
      </c>
      <c r="P1599" s="12">
        <f>MAR1!$B$6+MAR1!$C$6*COS(2*PI()*B1599/365)+MAR1!$D$6*SIN(2*PI()*B1599/365)+IF(E1599=1,MAR1!$B$12+MAR1!$D$12*M1599,MAR1!$C$12+MAR1!$E$12*M1599)</f>
        <v/>
      </c>
      <c r="Q1599" s="12">
        <f>MAR1!$B$7+MAR1!$C$7*COS(2*PI()*B1599/365)+MAR1!$D$7*SIN(2*PI()*B1599/365)+IF(E1599=1,MAR1!$B$13+MAR1!$D$13*N1599,MAR1!$C$13+MAR1!$E$13*N1599)</f>
        <v/>
      </c>
      <c r="R1599" s="12">
        <f>MAR1!$B$5+MAR1!$C$5*COS(2*PI()*B1599/365)+MAR1!$D$5*SIN(2*PI()*B1599/365)+INDEX(ChangeFactor!$F$6:$F$17,C1599)+IF(G1599=1,MAR1!$B$11+INDEX(ChangeFactor!$G$6:$G$17,C1599)*MAR1!$D$11*L1599,MAR1!$C$11+INDEX(ChangeFactor!$G$6:$G$17,C1599)*MAR1!$E$11*L1599)</f>
        <v/>
      </c>
    </row>
    <row r="1600">
      <c r="A1600" s="6">
        <f>Data!U1600</f>
        <v/>
      </c>
      <c r="B1600" s="6">
        <f>MOD(A1600-1,365)+1</f>
        <v/>
      </c>
      <c r="C1600" s="6">
        <f>MATCH(B1600,Markov!$C$6:$C$17,1)</f>
        <v/>
      </c>
      <c r="D1600" s="16">
        <f>Data!V1600</f>
        <v/>
      </c>
      <c r="E1600" s="6">
        <f>IF(D1600&lt;IF(E1599=1,INDEX(Markov!$I$6:$I$17,C1600),INDEX(Markov!$H$6:$H$17,C1600)),1,0)</f>
        <v/>
      </c>
      <c r="F1600" s="12">
        <f>IF(E1600=1,GAMMA.INV(Data!W1600,INDEX(Markov!$Q$6:$Q$17,C1600),INDEX(Markov!$R$6:$R$17,C1600)),0)</f>
        <v/>
      </c>
      <c r="G1600" s="6">
        <f>IF(D1600&lt;IF(G1599=1,INDEX(ChangeFactor!$O$6:$O$17,C1600),INDEX(ChangeFactor!$N$6:$N$17,C1600)),1,0)</f>
        <v/>
      </c>
      <c r="H1600" s="12">
        <f>IF(G1600=1,GAMMA.INV(Data!W1600,INDEX(ChangeFactor!$R$6:$R$17,C1600),INDEX(ChangeFactor!$S$6:$S$17,C1600)),0)</f>
        <v/>
      </c>
      <c r="I1600" s="7">
        <f>NORM.S.INV(Data!X1600)</f>
        <v/>
      </c>
      <c r="J1600" s="7">
        <f>NORM.S.INV(Data!Y1600)</f>
        <v/>
      </c>
      <c r="K1600" s="7">
        <f>NORM.S.INV(Data!Z1600)</f>
        <v/>
      </c>
      <c r="L1600" s="7">
        <f>MAR1!$B$32*L1599+MAR1!$C$32*M1599+MAR1!$D$32*N1599+MAR1!$B$42*I1600+MAR1!$C$42*J1600+MAR1!$D$42*K1600</f>
        <v/>
      </c>
      <c r="M1600" s="7">
        <f>MAR1!$B$33*L1599+MAR1!$C$33*M1599+MAR1!$D$33*N1599+MAR1!$B$43*I1600+MAR1!$C$43*J1600+MAR1!$D$43*K1600</f>
        <v/>
      </c>
      <c r="N1600" s="7">
        <f>MAR1!$B$34*L1599+MAR1!$C$34*M1599+MAR1!$D$34*N1599+MAR1!$B$44*I1600+MAR1!$C$44*J1600+MAR1!$D$44*K1600</f>
        <v/>
      </c>
      <c r="O1600" s="12">
        <f>MAR1!$B$5+MAR1!$C$5*COS(2*PI()*B1600/365)+MAR1!$D$5*SIN(2*PI()*B1600/365)+IF(E1600=1,MAR1!$B$11+MAR1!$D$11*L1600,MAR1!$C$11+MAR1!$E$11*L1600)</f>
        <v/>
      </c>
      <c r="P1600" s="12">
        <f>MAR1!$B$6+MAR1!$C$6*COS(2*PI()*B1600/365)+MAR1!$D$6*SIN(2*PI()*B1600/365)+IF(E1600=1,MAR1!$B$12+MAR1!$D$12*M1600,MAR1!$C$12+MAR1!$E$12*M1600)</f>
        <v/>
      </c>
      <c r="Q1600" s="12">
        <f>MAR1!$B$7+MAR1!$C$7*COS(2*PI()*B1600/365)+MAR1!$D$7*SIN(2*PI()*B1600/365)+IF(E1600=1,MAR1!$B$13+MAR1!$D$13*N1600,MAR1!$C$13+MAR1!$E$13*N1600)</f>
        <v/>
      </c>
      <c r="R1600" s="12">
        <f>MAR1!$B$5+MAR1!$C$5*COS(2*PI()*B1600/365)+MAR1!$D$5*SIN(2*PI()*B1600/365)+INDEX(ChangeFactor!$F$6:$F$17,C1600)+IF(G1600=1,MAR1!$B$11+INDEX(ChangeFactor!$G$6:$G$17,C1600)*MAR1!$D$11*L1600,MAR1!$C$11+INDEX(ChangeFactor!$G$6:$G$17,C1600)*MAR1!$E$11*L1600)</f>
        <v/>
      </c>
    </row>
    <row r="1601">
      <c r="A1601" s="6">
        <f>Data!U1601</f>
        <v/>
      </c>
      <c r="B1601" s="6">
        <f>MOD(A1601-1,365)+1</f>
        <v/>
      </c>
      <c r="C1601" s="6">
        <f>MATCH(B1601,Markov!$C$6:$C$17,1)</f>
        <v/>
      </c>
      <c r="D1601" s="16">
        <f>Data!V1601</f>
        <v/>
      </c>
      <c r="E1601" s="6">
        <f>IF(D1601&lt;IF(E1600=1,INDEX(Markov!$I$6:$I$17,C1601),INDEX(Markov!$H$6:$H$17,C1601)),1,0)</f>
        <v/>
      </c>
      <c r="F1601" s="12">
        <f>IF(E1601=1,GAMMA.INV(Data!W1601,INDEX(Markov!$Q$6:$Q$17,C1601),INDEX(Markov!$R$6:$R$17,C1601)),0)</f>
        <v/>
      </c>
      <c r="G1601" s="6">
        <f>IF(D1601&lt;IF(G1600=1,INDEX(ChangeFactor!$O$6:$O$17,C1601),INDEX(ChangeFactor!$N$6:$N$17,C1601)),1,0)</f>
        <v/>
      </c>
      <c r="H1601" s="12">
        <f>IF(G1601=1,GAMMA.INV(Data!W1601,INDEX(ChangeFactor!$R$6:$R$17,C1601),INDEX(ChangeFactor!$S$6:$S$17,C1601)),0)</f>
        <v/>
      </c>
      <c r="I1601" s="7">
        <f>NORM.S.INV(Data!X1601)</f>
        <v/>
      </c>
      <c r="J1601" s="7">
        <f>NORM.S.INV(Data!Y1601)</f>
        <v/>
      </c>
      <c r="K1601" s="7">
        <f>NORM.S.INV(Data!Z1601)</f>
        <v/>
      </c>
      <c r="L1601" s="7">
        <f>MAR1!$B$32*L1600+MAR1!$C$32*M1600+MAR1!$D$32*N1600+MAR1!$B$42*I1601+MAR1!$C$42*J1601+MAR1!$D$42*K1601</f>
        <v/>
      </c>
      <c r="M1601" s="7">
        <f>MAR1!$B$33*L1600+MAR1!$C$33*M1600+MAR1!$D$33*N1600+MAR1!$B$43*I1601+MAR1!$C$43*J1601+MAR1!$D$43*K1601</f>
        <v/>
      </c>
      <c r="N1601" s="7">
        <f>MAR1!$B$34*L1600+MAR1!$C$34*M1600+MAR1!$D$34*N1600+MAR1!$B$44*I1601+MAR1!$C$44*J1601+MAR1!$D$44*K1601</f>
        <v/>
      </c>
      <c r="O1601" s="12">
        <f>MAR1!$B$5+MAR1!$C$5*COS(2*PI()*B1601/365)+MAR1!$D$5*SIN(2*PI()*B1601/365)+IF(E1601=1,MAR1!$B$11+MAR1!$D$11*L1601,MAR1!$C$11+MAR1!$E$11*L1601)</f>
        <v/>
      </c>
      <c r="P1601" s="12">
        <f>MAR1!$B$6+MAR1!$C$6*COS(2*PI()*B1601/365)+MAR1!$D$6*SIN(2*PI()*B1601/365)+IF(E1601=1,MAR1!$B$12+MAR1!$D$12*M1601,MAR1!$C$12+MAR1!$E$12*M1601)</f>
        <v/>
      </c>
      <c r="Q1601" s="12">
        <f>MAR1!$B$7+MAR1!$C$7*COS(2*PI()*B1601/365)+MAR1!$D$7*SIN(2*PI()*B1601/365)+IF(E1601=1,MAR1!$B$13+MAR1!$D$13*N1601,MAR1!$C$13+MAR1!$E$13*N1601)</f>
        <v/>
      </c>
      <c r="R1601" s="12">
        <f>MAR1!$B$5+MAR1!$C$5*COS(2*PI()*B1601/365)+MAR1!$D$5*SIN(2*PI()*B1601/365)+INDEX(ChangeFactor!$F$6:$F$17,C1601)+IF(G1601=1,MAR1!$B$11+INDEX(ChangeFactor!$G$6:$G$17,C1601)*MAR1!$D$11*L1601,MAR1!$C$11+INDEX(ChangeFactor!$G$6:$G$17,C1601)*MAR1!$E$11*L1601)</f>
        <v/>
      </c>
    </row>
    <row r="1602">
      <c r="A1602" s="6">
        <f>Data!U1602</f>
        <v/>
      </c>
      <c r="B1602" s="6">
        <f>MOD(A1602-1,365)+1</f>
        <v/>
      </c>
      <c r="C1602" s="6">
        <f>MATCH(B1602,Markov!$C$6:$C$17,1)</f>
        <v/>
      </c>
      <c r="D1602" s="16">
        <f>Data!V1602</f>
        <v/>
      </c>
      <c r="E1602" s="6">
        <f>IF(D1602&lt;IF(E1601=1,INDEX(Markov!$I$6:$I$17,C1602),INDEX(Markov!$H$6:$H$17,C1602)),1,0)</f>
        <v/>
      </c>
      <c r="F1602" s="12">
        <f>IF(E1602=1,GAMMA.INV(Data!W1602,INDEX(Markov!$Q$6:$Q$17,C1602),INDEX(Markov!$R$6:$R$17,C1602)),0)</f>
        <v/>
      </c>
      <c r="G1602" s="6">
        <f>IF(D1602&lt;IF(G1601=1,INDEX(ChangeFactor!$O$6:$O$17,C1602),INDEX(ChangeFactor!$N$6:$N$17,C1602)),1,0)</f>
        <v/>
      </c>
      <c r="H1602" s="12">
        <f>IF(G1602=1,GAMMA.INV(Data!W1602,INDEX(ChangeFactor!$R$6:$R$17,C1602),INDEX(ChangeFactor!$S$6:$S$17,C1602)),0)</f>
        <v/>
      </c>
      <c r="I1602" s="7">
        <f>NORM.S.INV(Data!X1602)</f>
        <v/>
      </c>
      <c r="J1602" s="7">
        <f>NORM.S.INV(Data!Y1602)</f>
        <v/>
      </c>
      <c r="K1602" s="7">
        <f>NORM.S.INV(Data!Z1602)</f>
        <v/>
      </c>
      <c r="L1602" s="7">
        <f>MAR1!$B$32*L1601+MAR1!$C$32*M1601+MAR1!$D$32*N1601+MAR1!$B$42*I1602+MAR1!$C$42*J1602+MAR1!$D$42*K1602</f>
        <v/>
      </c>
      <c r="M1602" s="7">
        <f>MAR1!$B$33*L1601+MAR1!$C$33*M1601+MAR1!$D$33*N1601+MAR1!$B$43*I1602+MAR1!$C$43*J1602+MAR1!$D$43*K1602</f>
        <v/>
      </c>
      <c r="N1602" s="7">
        <f>MAR1!$B$34*L1601+MAR1!$C$34*M1601+MAR1!$D$34*N1601+MAR1!$B$44*I1602+MAR1!$C$44*J1602+MAR1!$D$44*K1602</f>
        <v/>
      </c>
      <c r="O1602" s="12">
        <f>MAR1!$B$5+MAR1!$C$5*COS(2*PI()*B1602/365)+MAR1!$D$5*SIN(2*PI()*B1602/365)+IF(E1602=1,MAR1!$B$11+MAR1!$D$11*L1602,MAR1!$C$11+MAR1!$E$11*L1602)</f>
        <v/>
      </c>
      <c r="P1602" s="12">
        <f>MAR1!$B$6+MAR1!$C$6*COS(2*PI()*B1602/365)+MAR1!$D$6*SIN(2*PI()*B1602/365)+IF(E1602=1,MAR1!$B$12+MAR1!$D$12*M1602,MAR1!$C$12+MAR1!$E$12*M1602)</f>
        <v/>
      </c>
      <c r="Q1602" s="12">
        <f>MAR1!$B$7+MAR1!$C$7*COS(2*PI()*B1602/365)+MAR1!$D$7*SIN(2*PI()*B1602/365)+IF(E1602=1,MAR1!$B$13+MAR1!$D$13*N1602,MAR1!$C$13+MAR1!$E$13*N1602)</f>
        <v/>
      </c>
      <c r="R1602" s="12">
        <f>MAR1!$B$5+MAR1!$C$5*COS(2*PI()*B1602/365)+MAR1!$D$5*SIN(2*PI()*B1602/365)+INDEX(ChangeFactor!$F$6:$F$17,C1602)+IF(G1602=1,MAR1!$B$11+INDEX(ChangeFactor!$G$6:$G$17,C1602)*MAR1!$D$11*L1602,MAR1!$C$11+INDEX(ChangeFactor!$G$6:$G$17,C1602)*MAR1!$E$11*L1602)</f>
        <v/>
      </c>
    </row>
    <row r="1603">
      <c r="A1603" s="6">
        <f>Data!U1603</f>
        <v/>
      </c>
      <c r="B1603" s="6">
        <f>MOD(A1603-1,365)+1</f>
        <v/>
      </c>
      <c r="C1603" s="6">
        <f>MATCH(B1603,Markov!$C$6:$C$17,1)</f>
        <v/>
      </c>
      <c r="D1603" s="16">
        <f>Data!V1603</f>
        <v/>
      </c>
      <c r="E1603" s="6">
        <f>IF(D1603&lt;IF(E1602=1,INDEX(Markov!$I$6:$I$17,C1603),INDEX(Markov!$H$6:$H$17,C1603)),1,0)</f>
        <v/>
      </c>
      <c r="F1603" s="12">
        <f>IF(E1603=1,GAMMA.INV(Data!W1603,INDEX(Markov!$Q$6:$Q$17,C1603),INDEX(Markov!$R$6:$R$17,C1603)),0)</f>
        <v/>
      </c>
      <c r="G1603" s="6">
        <f>IF(D1603&lt;IF(G1602=1,INDEX(ChangeFactor!$O$6:$O$17,C1603),INDEX(ChangeFactor!$N$6:$N$17,C1603)),1,0)</f>
        <v/>
      </c>
      <c r="H1603" s="12">
        <f>IF(G1603=1,GAMMA.INV(Data!W1603,INDEX(ChangeFactor!$R$6:$R$17,C1603),INDEX(ChangeFactor!$S$6:$S$17,C1603)),0)</f>
        <v/>
      </c>
      <c r="I1603" s="7">
        <f>NORM.S.INV(Data!X1603)</f>
        <v/>
      </c>
      <c r="J1603" s="7">
        <f>NORM.S.INV(Data!Y1603)</f>
        <v/>
      </c>
      <c r="K1603" s="7">
        <f>NORM.S.INV(Data!Z1603)</f>
        <v/>
      </c>
      <c r="L1603" s="7">
        <f>MAR1!$B$32*L1602+MAR1!$C$32*M1602+MAR1!$D$32*N1602+MAR1!$B$42*I1603+MAR1!$C$42*J1603+MAR1!$D$42*K1603</f>
        <v/>
      </c>
      <c r="M1603" s="7">
        <f>MAR1!$B$33*L1602+MAR1!$C$33*M1602+MAR1!$D$33*N1602+MAR1!$B$43*I1603+MAR1!$C$43*J1603+MAR1!$D$43*K1603</f>
        <v/>
      </c>
      <c r="N1603" s="7">
        <f>MAR1!$B$34*L1602+MAR1!$C$34*M1602+MAR1!$D$34*N1602+MAR1!$B$44*I1603+MAR1!$C$44*J1603+MAR1!$D$44*K1603</f>
        <v/>
      </c>
      <c r="O1603" s="12">
        <f>MAR1!$B$5+MAR1!$C$5*COS(2*PI()*B1603/365)+MAR1!$D$5*SIN(2*PI()*B1603/365)+IF(E1603=1,MAR1!$B$11+MAR1!$D$11*L1603,MAR1!$C$11+MAR1!$E$11*L1603)</f>
        <v/>
      </c>
      <c r="P1603" s="12">
        <f>MAR1!$B$6+MAR1!$C$6*COS(2*PI()*B1603/365)+MAR1!$D$6*SIN(2*PI()*B1603/365)+IF(E1603=1,MAR1!$B$12+MAR1!$D$12*M1603,MAR1!$C$12+MAR1!$E$12*M1603)</f>
        <v/>
      </c>
      <c r="Q1603" s="12">
        <f>MAR1!$B$7+MAR1!$C$7*COS(2*PI()*B1603/365)+MAR1!$D$7*SIN(2*PI()*B1603/365)+IF(E1603=1,MAR1!$B$13+MAR1!$D$13*N1603,MAR1!$C$13+MAR1!$E$13*N1603)</f>
        <v/>
      </c>
      <c r="R1603" s="12">
        <f>MAR1!$B$5+MAR1!$C$5*COS(2*PI()*B1603/365)+MAR1!$D$5*SIN(2*PI()*B1603/365)+INDEX(ChangeFactor!$F$6:$F$17,C1603)+IF(G1603=1,MAR1!$B$11+INDEX(ChangeFactor!$G$6:$G$17,C1603)*MAR1!$D$11*L1603,MAR1!$C$11+INDEX(ChangeFactor!$G$6:$G$17,C1603)*MAR1!$E$11*L1603)</f>
        <v/>
      </c>
    </row>
    <row r="1604">
      <c r="A1604" s="6">
        <f>Data!U1604</f>
        <v/>
      </c>
      <c r="B1604" s="6">
        <f>MOD(A1604-1,365)+1</f>
        <v/>
      </c>
      <c r="C1604" s="6">
        <f>MATCH(B1604,Markov!$C$6:$C$17,1)</f>
        <v/>
      </c>
      <c r="D1604" s="16">
        <f>Data!V1604</f>
        <v/>
      </c>
      <c r="E1604" s="6">
        <f>IF(D1604&lt;IF(E1603=1,INDEX(Markov!$I$6:$I$17,C1604),INDEX(Markov!$H$6:$H$17,C1604)),1,0)</f>
        <v/>
      </c>
      <c r="F1604" s="12">
        <f>IF(E1604=1,GAMMA.INV(Data!W1604,INDEX(Markov!$Q$6:$Q$17,C1604),INDEX(Markov!$R$6:$R$17,C1604)),0)</f>
        <v/>
      </c>
      <c r="G1604" s="6">
        <f>IF(D1604&lt;IF(G1603=1,INDEX(ChangeFactor!$O$6:$O$17,C1604),INDEX(ChangeFactor!$N$6:$N$17,C1604)),1,0)</f>
        <v/>
      </c>
      <c r="H1604" s="12">
        <f>IF(G1604=1,GAMMA.INV(Data!W1604,INDEX(ChangeFactor!$R$6:$R$17,C1604),INDEX(ChangeFactor!$S$6:$S$17,C1604)),0)</f>
        <v/>
      </c>
      <c r="I1604" s="7">
        <f>NORM.S.INV(Data!X1604)</f>
        <v/>
      </c>
      <c r="J1604" s="7">
        <f>NORM.S.INV(Data!Y1604)</f>
        <v/>
      </c>
      <c r="K1604" s="7">
        <f>NORM.S.INV(Data!Z1604)</f>
        <v/>
      </c>
      <c r="L1604" s="7">
        <f>MAR1!$B$32*L1603+MAR1!$C$32*M1603+MAR1!$D$32*N1603+MAR1!$B$42*I1604+MAR1!$C$42*J1604+MAR1!$D$42*K1604</f>
        <v/>
      </c>
      <c r="M1604" s="7">
        <f>MAR1!$B$33*L1603+MAR1!$C$33*M1603+MAR1!$D$33*N1603+MAR1!$B$43*I1604+MAR1!$C$43*J1604+MAR1!$D$43*K1604</f>
        <v/>
      </c>
      <c r="N1604" s="7">
        <f>MAR1!$B$34*L1603+MAR1!$C$34*M1603+MAR1!$D$34*N1603+MAR1!$B$44*I1604+MAR1!$C$44*J1604+MAR1!$D$44*K1604</f>
        <v/>
      </c>
      <c r="O1604" s="12">
        <f>MAR1!$B$5+MAR1!$C$5*COS(2*PI()*B1604/365)+MAR1!$D$5*SIN(2*PI()*B1604/365)+IF(E1604=1,MAR1!$B$11+MAR1!$D$11*L1604,MAR1!$C$11+MAR1!$E$11*L1604)</f>
        <v/>
      </c>
      <c r="P1604" s="12">
        <f>MAR1!$B$6+MAR1!$C$6*COS(2*PI()*B1604/365)+MAR1!$D$6*SIN(2*PI()*B1604/365)+IF(E1604=1,MAR1!$B$12+MAR1!$D$12*M1604,MAR1!$C$12+MAR1!$E$12*M1604)</f>
        <v/>
      </c>
      <c r="Q1604" s="12">
        <f>MAR1!$B$7+MAR1!$C$7*COS(2*PI()*B1604/365)+MAR1!$D$7*SIN(2*PI()*B1604/365)+IF(E1604=1,MAR1!$B$13+MAR1!$D$13*N1604,MAR1!$C$13+MAR1!$E$13*N1604)</f>
        <v/>
      </c>
      <c r="R1604" s="12">
        <f>MAR1!$B$5+MAR1!$C$5*COS(2*PI()*B1604/365)+MAR1!$D$5*SIN(2*PI()*B1604/365)+INDEX(ChangeFactor!$F$6:$F$17,C1604)+IF(G1604=1,MAR1!$B$11+INDEX(ChangeFactor!$G$6:$G$17,C1604)*MAR1!$D$11*L1604,MAR1!$C$11+INDEX(ChangeFactor!$G$6:$G$17,C1604)*MAR1!$E$11*L1604)</f>
        <v/>
      </c>
    </row>
    <row r="1605">
      <c r="A1605" s="6">
        <f>Data!U1605</f>
        <v/>
      </c>
      <c r="B1605" s="6">
        <f>MOD(A1605-1,365)+1</f>
        <v/>
      </c>
      <c r="C1605" s="6">
        <f>MATCH(B1605,Markov!$C$6:$C$17,1)</f>
        <v/>
      </c>
      <c r="D1605" s="16">
        <f>Data!V1605</f>
        <v/>
      </c>
      <c r="E1605" s="6">
        <f>IF(D1605&lt;IF(E1604=1,INDEX(Markov!$I$6:$I$17,C1605),INDEX(Markov!$H$6:$H$17,C1605)),1,0)</f>
        <v/>
      </c>
      <c r="F1605" s="12">
        <f>IF(E1605=1,GAMMA.INV(Data!W1605,INDEX(Markov!$Q$6:$Q$17,C1605),INDEX(Markov!$R$6:$R$17,C1605)),0)</f>
        <v/>
      </c>
      <c r="G1605" s="6">
        <f>IF(D1605&lt;IF(G1604=1,INDEX(ChangeFactor!$O$6:$O$17,C1605),INDEX(ChangeFactor!$N$6:$N$17,C1605)),1,0)</f>
        <v/>
      </c>
      <c r="H1605" s="12">
        <f>IF(G1605=1,GAMMA.INV(Data!W1605,INDEX(ChangeFactor!$R$6:$R$17,C1605),INDEX(ChangeFactor!$S$6:$S$17,C1605)),0)</f>
        <v/>
      </c>
      <c r="I1605" s="7">
        <f>NORM.S.INV(Data!X1605)</f>
        <v/>
      </c>
      <c r="J1605" s="7">
        <f>NORM.S.INV(Data!Y1605)</f>
        <v/>
      </c>
      <c r="K1605" s="7">
        <f>NORM.S.INV(Data!Z1605)</f>
        <v/>
      </c>
      <c r="L1605" s="7">
        <f>MAR1!$B$32*L1604+MAR1!$C$32*M1604+MAR1!$D$32*N1604+MAR1!$B$42*I1605+MAR1!$C$42*J1605+MAR1!$D$42*K1605</f>
        <v/>
      </c>
      <c r="M1605" s="7">
        <f>MAR1!$B$33*L1604+MAR1!$C$33*M1604+MAR1!$D$33*N1604+MAR1!$B$43*I1605+MAR1!$C$43*J1605+MAR1!$D$43*K1605</f>
        <v/>
      </c>
      <c r="N1605" s="7">
        <f>MAR1!$B$34*L1604+MAR1!$C$34*M1604+MAR1!$D$34*N1604+MAR1!$B$44*I1605+MAR1!$C$44*J1605+MAR1!$D$44*K1605</f>
        <v/>
      </c>
      <c r="O1605" s="12">
        <f>MAR1!$B$5+MAR1!$C$5*COS(2*PI()*B1605/365)+MAR1!$D$5*SIN(2*PI()*B1605/365)+IF(E1605=1,MAR1!$B$11+MAR1!$D$11*L1605,MAR1!$C$11+MAR1!$E$11*L1605)</f>
        <v/>
      </c>
      <c r="P1605" s="12">
        <f>MAR1!$B$6+MAR1!$C$6*COS(2*PI()*B1605/365)+MAR1!$D$6*SIN(2*PI()*B1605/365)+IF(E1605=1,MAR1!$B$12+MAR1!$D$12*M1605,MAR1!$C$12+MAR1!$E$12*M1605)</f>
        <v/>
      </c>
      <c r="Q1605" s="12">
        <f>MAR1!$B$7+MAR1!$C$7*COS(2*PI()*B1605/365)+MAR1!$D$7*SIN(2*PI()*B1605/365)+IF(E1605=1,MAR1!$B$13+MAR1!$D$13*N1605,MAR1!$C$13+MAR1!$E$13*N1605)</f>
        <v/>
      </c>
      <c r="R1605" s="12">
        <f>MAR1!$B$5+MAR1!$C$5*COS(2*PI()*B1605/365)+MAR1!$D$5*SIN(2*PI()*B1605/365)+INDEX(ChangeFactor!$F$6:$F$17,C1605)+IF(G1605=1,MAR1!$B$11+INDEX(ChangeFactor!$G$6:$G$17,C1605)*MAR1!$D$11*L1605,MAR1!$C$11+INDEX(ChangeFactor!$G$6:$G$17,C1605)*MAR1!$E$11*L1605)</f>
        <v/>
      </c>
    </row>
    <row r="1606">
      <c r="A1606" s="6">
        <f>Data!U1606</f>
        <v/>
      </c>
      <c r="B1606" s="6">
        <f>MOD(A1606-1,365)+1</f>
        <v/>
      </c>
      <c r="C1606" s="6">
        <f>MATCH(B1606,Markov!$C$6:$C$17,1)</f>
        <v/>
      </c>
      <c r="D1606" s="16">
        <f>Data!V1606</f>
        <v/>
      </c>
      <c r="E1606" s="6">
        <f>IF(D1606&lt;IF(E1605=1,INDEX(Markov!$I$6:$I$17,C1606),INDEX(Markov!$H$6:$H$17,C1606)),1,0)</f>
        <v/>
      </c>
      <c r="F1606" s="12">
        <f>IF(E1606=1,GAMMA.INV(Data!W1606,INDEX(Markov!$Q$6:$Q$17,C1606),INDEX(Markov!$R$6:$R$17,C1606)),0)</f>
        <v/>
      </c>
      <c r="G1606" s="6">
        <f>IF(D1606&lt;IF(G1605=1,INDEX(ChangeFactor!$O$6:$O$17,C1606),INDEX(ChangeFactor!$N$6:$N$17,C1606)),1,0)</f>
        <v/>
      </c>
      <c r="H1606" s="12">
        <f>IF(G1606=1,GAMMA.INV(Data!W1606,INDEX(ChangeFactor!$R$6:$R$17,C1606),INDEX(ChangeFactor!$S$6:$S$17,C1606)),0)</f>
        <v/>
      </c>
      <c r="I1606" s="7">
        <f>NORM.S.INV(Data!X1606)</f>
        <v/>
      </c>
      <c r="J1606" s="7">
        <f>NORM.S.INV(Data!Y1606)</f>
        <v/>
      </c>
      <c r="K1606" s="7">
        <f>NORM.S.INV(Data!Z1606)</f>
        <v/>
      </c>
      <c r="L1606" s="7">
        <f>MAR1!$B$32*L1605+MAR1!$C$32*M1605+MAR1!$D$32*N1605+MAR1!$B$42*I1606+MAR1!$C$42*J1606+MAR1!$D$42*K1606</f>
        <v/>
      </c>
      <c r="M1606" s="7">
        <f>MAR1!$B$33*L1605+MAR1!$C$33*M1605+MAR1!$D$33*N1605+MAR1!$B$43*I1606+MAR1!$C$43*J1606+MAR1!$D$43*K1606</f>
        <v/>
      </c>
      <c r="N1606" s="7">
        <f>MAR1!$B$34*L1605+MAR1!$C$34*M1605+MAR1!$D$34*N1605+MAR1!$B$44*I1606+MAR1!$C$44*J1606+MAR1!$D$44*K1606</f>
        <v/>
      </c>
      <c r="O1606" s="12">
        <f>MAR1!$B$5+MAR1!$C$5*COS(2*PI()*B1606/365)+MAR1!$D$5*SIN(2*PI()*B1606/365)+IF(E1606=1,MAR1!$B$11+MAR1!$D$11*L1606,MAR1!$C$11+MAR1!$E$11*L1606)</f>
        <v/>
      </c>
      <c r="P1606" s="12">
        <f>MAR1!$B$6+MAR1!$C$6*COS(2*PI()*B1606/365)+MAR1!$D$6*SIN(2*PI()*B1606/365)+IF(E1606=1,MAR1!$B$12+MAR1!$D$12*M1606,MAR1!$C$12+MAR1!$E$12*M1606)</f>
        <v/>
      </c>
      <c r="Q1606" s="12">
        <f>MAR1!$B$7+MAR1!$C$7*COS(2*PI()*B1606/365)+MAR1!$D$7*SIN(2*PI()*B1606/365)+IF(E1606=1,MAR1!$B$13+MAR1!$D$13*N1606,MAR1!$C$13+MAR1!$E$13*N1606)</f>
        <v/>
      </c>
      <c r="R1606" s="12">
        <f>MAR1!$B$5+MAR1!$C$5*COS(2*PI()*B1606/365)+MAR1!$D$5*SIN(2*PI()*B1606/365)+INDEX(ChangeFactor!$F$6:$F$17,C1606)+IF(G1606=1,MAR1!$B$11+INDEX(ChangeFactor!$G$6:$G$17,C1606)*MAR1!$D$11*L1606,MAR1!$C$11+INDEX(ChangeFactor!$G$6:$G$17,C1606)*MAR1!$E$11*L1606)</f>
        <v/>
      </c>
    </row>
    <row r="1607">
      <c r="A1607" s="6">
        <f>Data!U1607</f>
        <v/>
      </c>
      <c r="B1607" s="6">
        <f>MOD(A1607-1,365)+1</f>
        <v/>
      </c>
      <c r="C1607" s="6">
        <f>MATCH(B1607,Markov!$C$6:$C$17,1)</f>
        <v/>
      </c>
      <c r="D1607" s="16">
        <f>Data!V1607</f>
        <v/>
      </c>
      <c r="E1607" s="6">
        <f>IF(D1607&lt;IF(E1606=1,INDEX(Markov!$I$6:$I$17,C1607),INDEX(Markov!$H$6:$H$17,C1607)),1,0)</f>
        <v/>
      </c>
      <c r="F1607" s="12">
        <f>IF(E1607=1,GAMMA.INV(Data!W1607,INDEX(Markov!$Q$6:$Q$17,C1607),INDEX(Markov!$R$6:$R$17,C1607)),0)</f>
        <v/>
      </c>
      <c r="G1607" s="6">
        <f>IF(D1607&lt;IF(G1606=1,INDEX(ChangeFactor!$O$6:$O$17,C1607),INDEX(ChangeFactor!$N$6:$N$17,C1607)),1,0)</f>
        <v/>
      </c>
      <c r="H1607" s="12">
        <f>IF(G1607=1,GAMMA.INV(Data!W1607,INDEX(ChangeFactor!$R$6:$R$17,C1607),INDEX(ChangeFactor!$S$6:$S$17,C1607)),0)</f>
        <v/>
      </c>
      <c r="I1607" s="7">
        <f>NORM.S.INV(Data!X1607)</f>
        <v/>
      </c>
      <c r="J1607" s="7">
        <f>NORM.S.INV(Data!Y1607)</f>
        <v/>
      </c>
      <c r="K1607" s="7">
        <f>NORM.S.INV(Data!Z1607)</f>
        <v/>
      </c>
      <c r="L1607" s="7">
        <f>MAR1!$B$32*L1606+MAR1!$C$32*M1606+MAR1!$D$32*N1606+MAR1!$B$42*I1607+MAR1!$C$42*J1607+MAR1!$D$42*K1607</f>
        <v/>
      </c>
      <c r="M1607" s="7">
        <f>MAR1!$B$33*L1606+MAR1!$C$33*M1606+MAR1!$D$33*N1606+MAR1!$B$43*I1607+MAR1!$C$43*J1607+MAR1!$D$43*K1607</f>
        <v/>
      </c>
      <c r="N1607" s="7">
        <f>MAR1!$B$34*L1606+MAR1!$C$34*M1606+MAR1!$D$34*N1606+MAR1!$B$44*I1607+MAR1!$C$44*J1607+MAR1!$D$44*K1607</f>
        <v/>
      </c>
      <c r="O1607" s="12">
        <f>MAR1!$B$5+MAR1!$C$5*COS(2*PI()*B1607/365)+MAR1!$D$5*SIN(2*PI()*B1607/365)+IF(E1607=1,MAR1!$B$11+MAR1!$D$11*L1607,MAR1!$C$11+MAR1!$E$11*L1607)</f>
        <v/>
      </c>
      <c r="P1607" s="12">
        <f>MAR1!$B$6+MAR1!$C$6*COS(2*PI()*B1607/365)+MAR1!$D$6*SIN(2*PI()*B1607/365)+IF(E1607=1,MAR1!$B$12+MAR1!$D$12*M1607,MAR1!$C$12+MAR1!$E$12*M1607)</f>
        <v/>
      </c>
      <c r="Q1607" s="12">
        <f>MAR1!$B$7+MAR1!$C$7*COS(2*PI()*B1607/365)+MAR1!$D$7*SIN(2*PI()*B1607/365)+IF(E1607=1,MAR1!$B$13+MAR1!$D$13*N1607,MAR1!$C$13+MAR1!$E$13*N1607)</f>
        <v/>
      </c>
      <c r="R1607" s="12">
        <f>MAR1!$B$5+MAR1!$C$5*COS(2*PI()*B1607/365)+MAR1!$D$5*SIN(2*PI()*B1607/365)+INDEX(ChangeFactor!$F$6:$F$17,C1607)+IF(G1607=1,MAR1!$B$11+INDEX(ChangeFactor!$G$6:$G$17,C1607)*MAR1!$D$11*L1607,MAR1!$C$11+INDEX(ChangeFactor!$G$6:$G$17,C1607)*MAR1!$E$11*L1607)</f>
        <v/>
      </c>
    </row>
    <row r="1608">
      <c r="A1608" s="6">
        <f>Data!U1608</f>
        <v/>
      </c>
      <c r="B1608" s="6">
        <f>MOD(A1608-1,365)+1</f>
        <v/>
      </c>
      <c r="C1608" s="6">
        <f>MATCH(B1608,Markov!$C$6:$C$17,1)</f>
        <v/>
      </c>
      <c r="D1608" s="16">
        <f>Data!V1608</f>
        <v/>
      </c>
      <c r="E1608" s="6">
        <f>IF(D1608&lt;IF(E1607=1,INDEX(Markov!$I$6:$I$17,C1608),INDEX(Markov!$H$6:$H$17,C1608)),1,0)</f>
        <v/>
      </c>
      <c r="F1608" s="12">
        <f>IF(E1608=1,GAMMA.INV(Data!W1608,INDEX(Markov!$Q$6:$Q$17,C1608),INDEX(Markov!$R$6:$R$17,C1608)),0)</f>
        <v/>
      </c>
      <c r="G1608" s="6">
        <f>IF(D1608&lt;IF(G1607=1,INDEX(ChangeFactor!$O$6:$O$17,C1608),INDEX(ChangeFactor!$N$6:$N$17,C1608)),1,0)</f>
        <v/>
      </c>
      <c r="H1608" s="12">
        <f>IF(G1608=1,GAMMA.INV(Data!W1608,INDEX(ChangeFactor!$R$6:$R$17,C1608),INDEX(ChangeFactor!$S$6:$S$17,C1608)),0)</f>
        <v/>
      </c>
      <c r="I1608" s="7">
        <f>NORM.S.INV(Data!X1608)</f>
        <v/>
      </c>
      <c r="J1608" s="7">
        <f>NORM.S.INV(Data!Y1608)</f>
        <v/>
      </c>
      <c r="K1608" s="7">
        <f>NORM.S.INV(Data!Z1608)</f>
        <v/>
      </c>
      <c r="L1608" s="7">
        <f>MAR1!$B$32*L1607+MAR1!$C$32*M1607+MAR1!$D$32*N1607+MAR1!$B$42*I1608+MAR1!$C$42*J1608+MAR1!$D$42*K1608</f>
        <v/>
      </c>
      <c r="M1608" s="7">
        <f>MAR1!$B$33*L1607+MAR1!$C$33*M1607+MAR1!$D$33*N1607+MAR1!$B$43*I1608+MAR1!$C$43*J1608+MAR1!$D$43*K1608</f>
        <v/>
      </c>
      <c r="N1608" s="7">
        <f>MAR1!$B$34*L1607+MAR1!$C$34*M1607+MAR1!$D$34*N1607+MAR1!$B$44*I1608+MAR1!$C$44*J1608+MAR1!$D$44*K1608</f>
        <v/>
      </c>
      <c r="O1608" s="12">
        <f>MAR1!$B$5+MAR1!$C$5*COS(2*PI()*B1608/365)+MAR1!$D$5*SIN(2*PI()*B1608/365)+IF(E1608=1,MAR1!$B$11+MAR1!$D$11*L1608,MAR1!$C$11+MAR1!$E$11*L1608)</f>
        <v/>
      </c>
      <c r="P1608" s="12">
        <f>MAR1!$B$6+MAR1!$C$6*COS(2*PI()*B1608/365)+MAR1!$D$6*SIN(2*PI()*B1608/365)+IF(E1608=1,MAR1!$B$12+MAR1!$D$12*M1608,MAR1!$C$12+MAR1!$E$12*M1608)</f>
        <v/>
      </c>
      <c r="Q1608" s="12">
        <f>MAR1!$B$7+MAR1!$C$7*COS(2*PI()*B1608/365)+MAR1!$D$7*SIN(2*PI()*B1608/365)+IF(E1608=1,MAR1!$B$13+MAR1!$D$13*N1608,MAR1!$C$13+MAR1!$E$13*N1608)</f>
        <v/>
      </c>
      <c r="R1608" s="12">
        <f>MAR1!$B$5+MAR1!$C$5*COS(2*PI()*B1608/365)+MAR1!$D$5*SIN(2*PI()*B1608/365)+INDEX(ChangeFactor!$F$6:$F$17,C1608)+IF(G1608=1,MAR1!$B$11+INDEX(ChangeFactor!$G$6:$G$17,C1608)*MAR1!$D$11*L1608,MAR1!$C$11+INDEX(ChangeFactor!$G$6:$G$17,C1608)*MAR1!$E$11*L1608)</f>
        <v/>
      </c>
    </row>
    <row r="1609">
      <c r="A1609" s="6">
        <f>Data!U1609</f>
        <v/>
      </c>
      <c r="B1609" s="6">
        <f>MOD(A1609-1,365)+1</f>
        <v/>
      </c>
      <c r="C1609" s="6">
        <f>MATCH(B1609,Markov!$C$6:$C$17,1)</f>
        <v/>
      </c>
      <c r="D1609" s="16">
        <f>Data!V1609</f>
        <v/>
      </c>
      <c r="E1609" s="6">
        <f>IF(D1609&lt;IF(E1608=1,INDEX(Markov!$I$6:$I$17,C1609),INDEX(Markov!$H$6:$H$17,C1609)),1,0)</f>
        <v/>
      </c>
      <c r="F1609" s="12">
        <f>IF(E1609=1,GAMMA.INV(Data!W1609,INDEX(Markov!$Q$6:$Q$17,C1609),INDEX(Markov!$R$6:$R$17,C1609)),0)</f>
        <v/>
      </c>
      <c r="G1609" s="6">
        <f>IF(D1609&lt;IF(G1608=1,INDEX(ChangeFactor!$O$6:$O$17,C1609),INDEX(ChangeFactor!$N$6:$N$17,C1609)),1,0)</f>
        <v/>
      </c>
      <c r="H1609" s="12">
        <f>IF(G1609=1,GAMMA.INV(Data!W1609,INDEX(ChangeFactor!$R$6:$R$17,C1609),INDEX(ChangeFactor!$S$6:$S$17,C1609)),0)</f>
        <v/>
      </c>
      <c r="I1609" s="7">
        <f>NORM.S.INV(Data!X1609)</f>
        <v/>
      </c>
      <c r="J1609" s="7">
        <f>NORM.S.INV(Data!Y1609)</f>
        <v/>
      </c>
      <c r="K1609" s="7">
        <f>NORM.S.INV(Data!Z1609)</f>
        <v/>
      </c>
      <c r="L1609" s="7">
        <f>MAR1!$B$32*L1608+MAR1!$C$32*M1608+MAR1!$D$32*N1608+MAR1!$B$42*I1609+MAR1!$C$42*J1609+MAR1!$D$42*K1609</f>
        <v/>
      </c>
      <c r="M1609" s="7">
        <f>MAR1!$B$33*L1608+MAR1!$C$33*M1608+MAR1!$D$33*N1608+MAR1!$B$43*I1609+MAR1!$C$43*J1609+MAR1!$D$43*K1609</f>
        <v/>
      </c>
      <c r="N1609" s="7">
        <f>MAR1!$B$34*L1608+MAR1!$C$34*M1608+MAR1!$D$34*N1608+MAR1!$B$44*I1609+MAR1!$C$44*J1609+MAR1!$D$44*K1609</f>
        <v/>
      </c>
      <c r="O1609" s="12">
        <f>MAR1!$B$5+MAR1!$C$5*COS(2*PI()*B1609/365)+MAR1!$D$5*SIN(2*PI()*B1609/365)+IF(E1609=1,MAR1!$B$11+MAR1!$D$11*L1609,MAR1!$C$11+MAR1!$E$11*L1609)</f>
        <v/>
      </c>
      <c r="P1609" s="12">
        <f>MAR1!$B$6+MAR1!$C$6*COS(2*PI()*B1609/365)+MAR1!$D$6*SIN(2*PI()*B1609/365)+IF(E1609=1,MAR1!$B$12+MAR1!$D$12*M1609,MAR1!$C$12+MAR1!$E$12*M1609)</f>
        <v/>
      </c>
      <c r="Q1609" s="12">
        <f>MAR1!$B$7+MAR1!$C$7*COS(2*PI()*B1609/365)+MAR1!$D$7*SIN(2*PI()*B1609/365)+IF(E1609=1,MAR1!$B$13+MAR1!$D$13*N1609,MAR1!$C$13+MAR1!$E$13*N1609)</f>
        <v/>
      </c>
      <c r="R1609" s="12">
        <f>MAR1!$B$5+MAR1!$C$5*COS(2*PI()*B1609/365)+MAR1!$D$5*SIN(2*PI()*B1609/365)+INDEX(ChangeFactor!$F$6:$F$17,C1609)+IF(G1609=1,MAR1!$B$11+INDEX(ChangeFactor!$G$6:$G$17,C1609)*MAR1!$D$11*L1609,MAR1!$C$11+INDEX(ChangeFactor!$G$6:$G$17,C1609)*MAR1!$E$11*L1609)</f>
        <v/>
      </c>
    </row>
    <row r="1610">
      <c r="A1610" s="6">
        <f>Data!U1610</f>
        <v/>
      </c>
      <c r="B1610" s="6">
        <f>MOD(A1610-1,365)+1</f>
        <v/>
      </c>
      <c r="C1610" s="6">
        <f>MATCH(B1610,Markov!$C$6:$C$17,1)</f>
        <v/>
      </c>
      <c r="D1610" s="16">
        <f>Data!V1610</f>
        <v/>
      </c>
      <c r="E1610" s="6">
        <f>IF(D1610&lt;IF(E1609=1,INDEX(Markov!$I$6:$I$17,C1610),INDEX(Markov!$H$6:$H$17,C1610)),1,0)</f>
        <v/>
      </c>
      <c r="F1610" s="12">
        <f>IF(E1610=1,GAMMA.INV(Data!W1610,INDEX(Markov!$Q$6:$Q$17,C1610),INDEX(Markov!$R$6:$R$17,C1610)),0)</f>
        <v/>
      </c>
      <c r="G1610" s="6">
        <f>IF(D1610&lt;IF(G1609=1,INDEX(ChangeFactor!$O$6:$O$17,C1610),INDEX(ChangeFactor!$N$6:$N$17,C1610)),1,0)</f>
        <v/>
      </c>
      <c r="H1610" s="12">
        <f>IF(G1610=1,GAMMA.INV(Data!W1610,INDEX(ChangeFactor!$R$6:$R$17,C1610),INDEX(ChangeFactor!$S$6:$S$17,C1610)),0)</f>
        <v/>
      </c>
      <c r="I1610" s="7">
        <f>NORM.S.INV(Data!X1610)</f>
        <v/>
      </c>
      <c r="J1610" s="7">
        <f>NORM.S.INV(Data!Y1610)</f>
        <v/>
      </c>
      <c r="K1610" s="7">
        <f>NORM.S.INV(Data!Z1610)</f>
        <v/>
      </c>
      <c r="L1610" s="7">
        <f>MAR1!$B$32*L1609+MAR1!$C$32*M1609+MAR1!$D$32*N1609+MAR1!$B$42*I1610+MAR1!$C$42*J1610+MAR1!$D$42*K1610</f>
        <v/>
      </c>
      <c r="M1610" s="7">
        <f>MAR1!$B$33*L1609+MAR1!$C$33*M1609+MAR1!$D$33*N1609+MAR1!$B$43*I1610+MAR1!$C$43*J1610+MAR1!$D$43*K1610</f>
        <v/>
      </c>
      <c r="N1610" s="7">
        <f>MAR1!$B$34*L1609+MAR1!$C$34*M1609+MAR1!$D$34*N1609+MAR1!$B$44*I1610+MAR1!$C$44*J1610+MAR1!$D$44*K1610</f>
        <v/>
      </c>
      <c r="O1610" s="12">
        <f>MAR1!$B$5+MAR1!$C$5*COS(2*PI()*B1610/365)+MAR1!$D$5*SIN(2*PI()*B1610/365)+IF(E1610=1,MAR1!$B$11+MAR1!$D$11*L1610,MAR1!$C$11+MAR1!$E$11*L1610)</f>
        <v/>
      </c>
      <c r="P1610" s="12">
        <f>MAR1!$B$6+MAR1!$C$6*COS(2*PI()*B1610/365)+MAR1!$D$6*SIN(2*PI()*B1610/365)+IF(E1610=1,MAR1!$B$12+MAR1!$D$12*M1610,MAR1!$C$12+MAR1!$E$12*M1610)</f>
        <v/>
      </c>
      <c r="Q1610" s="12">
        <f>MAR1!$B$7+MAR1!$C$7*COS(2*PI()*B1610/365)+MAR1!$D$7*SIN(2*PI()*B1610/365)+IF(E1610=1,MAR1!$B$13+MAR1!$D$13*N1610,MAR1!$C$13+MAR1!$E$13*N1610)</f>
        <v/>
      </c>
      <c r="R1610" s="12">
        <f>MAR1!$B$5+MAR1!$C$5*COS(2*PI()*B1610/365)+MAR1!$D$5*SIN(2*PI()*B1610/365)+INDEX(ChangeFactor!$F$6:$F$17,C1610)+IF(G1610=1,MAR1!$B$11+INDEX(ChangeFactor!$G$6:$G$17,C1610)*MAR1!$D$11*L1610,MAR1!$C$11+INDEX(ChangeFactor!$G$6:$G$17,C1610)*MAR1!$E$11*L1610)</f>
        <v/>
      </c>
    </row>
    <row r="1611">
      <c r="A1611" s="6">
        <f>Data!U1611</f>
        <v/>
      </c>
      <c r="B1611" s="6">
        <f>MOD(A1611-1,365)+1</f>
        <v/>
      </c>
      <c r="C1611" s="6">
        <f>MATCH(B1611,Markov!$C$6:$C$17,1)</f>
        <v/>
      </c>
      <c r="D1611" s="16">
        <f>Data!V1611</f>
        <v/>
      </c>
      <c r="E1611" s="6">
        <f>IF(D1611&lt;IF(E1610=1,INDEX(Markov!$I$6:$I$17,C1611),INDEX(Markov!$H$6:$H$17,C1611)),1,0)</f>
        <v/>
      </c>
      <c r="F1611" s="12">
        <f>IF(E1611=1,GAMMA.INV(Data!W1611,INDEX(Markov!$Q$6:$Q$17,C1611),INDEX(Markov!$R$6:$R$17,C1611)),0)</f>
        <v/>
      </c>
      <c r="G1611" s="6">
        <f>IF(D1611&lt;IF(G1610=1,INDEX(ChangeFactor!$O$6:$O$17,C1611),INDEX(ChangeFactor!$N$6:$N$17,C1611)),1,0)</f>
        <v/>
      </c>
      <c r="H1611" s="12">
        <f>IF(G1611=1,GAMMA.INV(Data!W1611,INDEX(ChangeFactor!$R$6:$R$17,C1611),INDEX(ChangeFactor!$S$6:$S$17,C1611)),0)</f>
        <v/>
      </c>
      <c r="I1611" s="7">
        <f>NORM.S.INV(Data!X1611)</f>
        <v/>
      </c>
      <c r="J1611" s="7">
        <f>NORM.S.INV(Data!Y1611)</f>
        <v/>
      </c>
      <c r="K1611" s="7">
        <f>NORM.S.INV(Data!Z1611)</f>
        <v/>
      </c>
      <c r="L1611" s="7">
        <f>MAR1!$B$32*L1610+MAR1!$C$32*M1610+MAR1!$D$32*N1610+MAR1!$B$42*I1611+MAR1!$C$42*J1611+MAR1!$D$42*K1611</f>
        <v/>
      </c>
      <c r="M1611" s="7">
        <f>MAR1!$B$33*L1610+MAR1!$C$33*M1610+MAR1!$D$33*N1610+MAR1!$B$43*I1611+MAR1!$C$43*J1611+MAR1!$D$43*K1611</f>
        <v/>
      </c>
      <c r="N1611" s="7">
        <f>MAR1!$B$34*L1610+MAR1!$C$34*M1610+MAR1!$D$34*N1610+MAR1!$B$44*I1611+MAR1!$C$44*J1611+MAR1!$D$44*K1611</f>
        <v/>
      </c>
      <c r="O1611" s="12">
        <f>MAR1!$B$5+MAR1!$C$5*COS(2*PI()*B1611/365)+MAR1!$D$5*SIN(2*PI()*B1611/365)+IF(E1611=1,MAR1!$B$11+MAR1!$D$11*L1611,MAR1!$C$11+MAR1!$E$11*L1611)</f>
        <v/>
      </c>
      <c r="P1611" s="12">
        <f>MAR1!$B$6+MAR1!$C$6*COS(2*PI()*B1611/365)+MAR1!$D$6*SIN(2*PI()*B1611/365)+IF(E1611=1,MAR1!$B$12+MAR1!$D$12*M1611,MAR1!$C$12+MAR1!$E$12*M1611)</f>
        <v/>
      </c>
      <c r="Q1611" s="12">
        <f>MAR1!$B$7+MAR1!$C$7*COS(2*PI()*B1611/365)+MAR1!$D$7*SIN(2*PI()*B1611/365)+IF(E1611=1,MAR1!$B$13+MAR1!$D$13*N1611,MAR1!$C$13+MAR1!$E$13*N1611)</f>
        <v/>
      </c>
      <c r="R1611" s="12">
        <f>MAR1!$B$5+MAR1!$C$5*COS(2*PI()*B1611/365)+MAR1!$D$5*SIN(2*PI()*B1611/365)+INDEX(ChangeFactor!$F$6:$F$17,C1611)+IF(G1611=1,MAR1!$B$11+INDEX(ChangeFactor!$G$6:$G$17,C1611)*MAR1!$D$11*L1611,MAR1!$C$11+INDEX(ChangeFactor!$G$6:$G$17,C1611)*MAR1!$E$11*L1611)</f>
        <v/>
      </c>
    </row>
    <row r="1612">
      <c r="A1612" s="6">
        <f>Data!U1612</f>
        <v/>
      </c>
      <c r="B1612" s="6">
        <f>MOD(A1612-1,365)+1</f>
        <v/>
      </c>
      <c r="C1612" s="6">
        <f>MATCH(B1612,Markov!$C$6:$C$17,1)</f>
        <v/>
      </c>
      <c r="D1612" s="16">
        <f>Data!V1612</f>
        <v/>
      </c>
      <c r="E1612" s="6">
        <f>IF(D1612&lt;IF(E1611=1,INDEX(Markov!$I$6:$I$17,C1612),INDEX(Markov!$H$6:$H$17,C1612)),1,0)</f>
        <v/>
      </c>
      <c r="F1612" s="12">
        <f>IF(E1612=1,GAMMA.INV(Data!W1612,INDEX(Markov!$Q$6:$Q$17,C1612),INDEX(Markov!$R$6:$R$17,C1612)),0)</f>
        <v/>
      </c>
      <c r="G1612" s="6">
        <f>IF(D1612&lt;IF(G1611=1,INDEX(ChangeFactor!$O$6:$O$17,C1612),INDEX(ChangeFactor!$N$6:$N$17,C1612)),1,0)</f>
        <v/>
      </c>
      <c r="H1612" s="12">
        <f>IF(G1612=1,GAMMA.INV(Data!W1612,INDEX(ChangeFactor!$R$6:$R$17,C1612),INDEX(ChangeFactor!$S$6:$S$17,C1612)),0)</f>
        <v/>
      </c>
      <c r="I1612" s="7">
        <f>NORM.S.INV(Data!X1612)</f>
        <v/>
      </c>
      <c r="J1612" s="7">
        <f>NORM.S.INV(Data!Y1612)</f>
        <v/>
      </c>
      <c r="K1612" s="7">
        <f>NORM.S.INV(Data!Z1612)</f>
        <v/>
      </c>
      <c r="L1612" s="7">
        <f>MAR1!$B$32*L1611+MAR1!$C$32*M1611+MAR1!$D$32*N1611+MAR1!$B$42*I1612+MAR1!$C$42*J1612+MAR1!$D$42*K1612</f>
        <v/>
      </c>
      <c r="M1612" s="7">
        <f>MAR1!$B$33*L1611+MAR1!$C$33*M1611+MAR1!$D$33*N1611+MAR1!$B$43*I1612+MAR1!$C$43*J1612+MAR1!$D$43*K1612</f>
        <v/>
      </c>
      <c r="N1612" s="7">
        <f>MAR1!$B$34*L1611+MAR1!$C$34*M1611+MAR1!$D$34*N1611+MAR1!$B$44*I1612+MAR1!$C$44*J1612+MAR1!$D$44*K1612</f>
        <v/>
      </c>
      <c r="O1612" s="12">
        <f>MAR1!$B$5+MAR1!$C$5*COS(2*PI()*B1612/365)+MAR1!$D$5*SIN(2*PI()*B1612/365)+IF(E1612=1,MAR1!$B$11+MAR1!$D$11*L1612,MAR1!$C$11+MAR1!$E$11*L1612)</f>
        <v/>
      </c>
      <c r="P1612" s="12">
        <f>MAR1!$B$6+MAR1!$C$6*COS(2*PI()*B1612/365)+MAR1!$D$6*SIN(2*PI()*B1612/365)+IF(E1612=1,MAR1!$B$12+MAR1!$D$12*M1612,MAR1!$C$12+MAR1!$E$12*M1612)</f>
        <v/>
      </c>
      <c r="Q1612" s="12">
        <f>MAR1!$B$7+MAR1!$C$7*COS(2*PI()*B1612/365)+MAR1!$D$7*SIN(2*PI()*B1612/365)+IF(E1612=1,MAR1!$B$13+MAR1!$D$13*N1612,MAR1!$C$13+MAR1!$E$13*N1612)</f>
        <v/>
      </c>
      <c r="R1612" s="12">
        <f>MAR1!$B$5+MAR1!$C$5*COS(2*PI()*B1612/365)+MAR1!$D$5*SIN(2*PI()*B1612/365)+INDEX(ChangeFactor!$F$6:$F$17,C1612)+IF(G1612=1,MAR1!$B$11+INDEX(ChangeFactor!$G$6:$G$17,C1612)*MAR1!$D$11*L1612,MAR1!$C$11+INDEX(ChangeFactor!$G$6:$G$17,C1612)*MAR1!$E$11*L1612)</f>
        <v/>
      </c>
    </row>
    <row r="1613">
      <c r="A1613" s="6">
        <f>Data!U1613</f>
        <v/>
      </c>
      <c r="B1613" s="6">
        <f>MOD(A1613-1,365)+1</f>
        <v/>
      </c>
      <c r="C1613" s="6">
        <f>MATCH(B1613,Markov!$C$6:$C$17,1)</f>
        <v/>
      </c>
      <c r="D1613" s="16">
        <f>Data!V1613</f>
        <v/>
      </c>
      <c r="E1613" s="6">
        <f>IF(D1613&lt;IF(E1612=1,INDEX(Markov!$I$6:$I$17,C1613),INDEX(Markov!$H$6:$H$17,C1613)),1,0)</f>
        <v/>
      </c>
      <c r="F1613" s="12">
        <f>IF(E1613=1,GAMMA.INV(Data!W1613,INDEX(Markov!$Q$6:$Q$17,C1613),INDEX(Markov!$R$6:$R$17,C1613)),0)</f>
        <v/>
      </c>
      <c r="G1613" s="6">
        <f>IF(D1613&lt;IF(G1612=1,INDEX(ChangeFactor!$O$6:$O$17,C1613),INDEX(ChangeFactor!$N$6:$N$17,C1613)),1,0)</f>
        <v/>
      </c>
      <c r="H1613" s="12">
        <f>IF(G1613=1,GAMMA.INV(Data!W1613,INDEX(ChangeFactor!$R$6:$R$17,C1613),INDEX(ChangeFactor!$S$6:$S$17,C1613)),0)</f>
        <v/>
      </c>
      <c r="I1613" s="7">
        <f>NORM.S.INV(Data!X1613)</f>
        <v/>
      </c>
      <c r="J1613" s="7">
        <f>NORM.S.INV(Data!Y1613)</f>
        <v/>
      </c>
      <c r="K1613" s="7">
        <f>NORM.S.INV(Data!Z1613)</f>
        <v/>
      </c>
      <c r="L1613" s="7">
        <f>MAR1!$B$32*L1612+MAR1!$C$32*M1612+MAR1!$D$32*N1612+MAR1!$B$42*I1613+MAR1!$C$42*J1613+MAR1!$D$42*K1613</f>
        <v/>
      </c>
      <c r="M1613" s="7">
        <f>MAR1!$B$33*L1612+MAR1!$C$33*M1612+MAR1!$D$33*N1612+MAR1!$B$43*I1613+MAR1!$C$43*J1613+MAR1!$D$43*K1613</f>
        <v/>
      </c>
      <c r="N1613" s="7">
        <f>MAR1!$B$34*L1612+MAR1!$C$34*M1612+MAR1!$D$34*N1612+MAR1!$B$44*I1613+MAR1!$C$44*J1613+MAR1!$D$44*K1613</f>
        <v/>
      </c>
      <c r="O1613" s="12">
        <f>MAR1!$B$5+MAR1!$C$5*COS(2*PI()*B1613/365)+MAR1!$D$5*SIN(2*PI()*B1613/365)+IF(E1613=1,MAR1!$B$11+MAR1!$D$11*L1613,MAR1!$C$11+MAR1!$E$11*L1613)</f>
        <v/>
      </c>
      <c r="P1613" s="12">
        <f>MAR1!$B$6+MAR1!$C$6*COS(2*PI()*B1613/365)+MAR1!$D$6*SIN(2*PI()*B1613/365)+IF(E1613=1,MAR1!$B$12+MAR1!$D$12*M1613,MAR1!$C$12+MAR1!$E$12*M1613)</f>
        <v/>
      </c>
      <c r="Q1613" s="12">
        <f>MAR1!$B$7+MAR1!$C$7*COS(2*PI()*B1613/365)+MAR1!$D$7*SIN(2*PI()*B1613/365)+IF(E1613=1,MAR1!$B$13+MAR1!$D$13*N1613,MAR1!$C$13+MAR1!$E$13*N1613)</f>
        <v/>
      </c>
      <c r="R1613" s="12">
        <f>MAR1!$B$5+MAR1!$C$5*COS(2*PI()*B1613/365)+MAR1!$D$5*SIN(2*PI()*B1613/365)+INDEX(ChangeFactor!$F$6:$F$17,C1613)+IF(G1613=1,MAR1!$B$11+INDEX(ChangeFactor!$G$6:$G$17,C1613)*MAR1!$D$11*L1613,MAR1!$C$11+INDEX(ChangeFactor!$G$6:$G$17,C1613)*MAR1!$E$11*L1613)</f>
        <v/>
      </c>
    </row>
    <row r="1614">
      <c r="A1614" s="6">
        <f>Data!U1614</f>
        <v/>
      </c>
      <c r="B1614" s="6">
        <f>MOD(A1614-1,365)+1</f>
        <v/>
      </c>
      <c r="C1614" s="6">
        <f>MATCH(B1614,Markov!$C$6:$C$17,1)</f>
        <v/>
      </c>
      <c r="D1614" s="16">
        <f>Data!V1614</f>
        <v/>
      </c>
      <c r="E1614" s="6">
        <f>IF(D1614&lt;IF(E1613=1,INDEX(Markov!$I$6:$I$17,C1614),INDEX(Markov!$H$6:$H$17,C1614)),1,0)</f>
        <v/>
      </c>
      <c r="F1614" s="12">
        <f>IF(E1614=1,GAMMA.INV(Data!W1614,INDEX(Markov!$Q$6:$Q$17,C1614),INDEX(Markov!$R$6:$R$17,C1614)),0)</f>
        <v/>
      </c>
      <c r="G1614" s="6">
        <f>IF(D1614&lt;IF(G1613=1,INDEX(ChangeFactor!$O$6:$O$17,C1614),INDEX(ChangeFactor!$N$6:$N$17,C1614)),1,0)</f>
        <v/>
      </c>
      <c r="H1614" s="12">
        <f>IF(G1614=1,GAMMA.INV(Data!W1614,INDEX(ChangeFactor!$R$6:$R$17,C1614),INDEX(ChangeFactor!$S$6:$S$17,C1614)),0)</f>
        <v/>
      </c>
      <c r="I1614" s="7">
        <f>NORM.S.INV(Data!X1614)</f>
        <v/>
      </c>
      <c r="J1614" s="7">
        <f>NORM.S.INV(Data!Y1614)</f>
        <v/>
      </c>
      <c r="K1614" s="7">
        <f>NORM.S.INV(Data!Z1614)</f>
        <v/>
      </c>
      <c r="L1614" s="7">
        <f>MAR1!$B$32*L1613+MAR1!$C$32*M1613+MAR1!$D$32*N1613+MAR1!$B$42*I1614+MAR1!$C$42*J1614+MAR1!$D$42*K1614</f>
        <v/>
      </c>
      <c r="M1614" s="7">
        <f>MAR1!$B$33*L1613+MAR1!$C$33*M1613+MAR1!$D$33*N1613+MAR1!$B$43*I1614+MAR1!$C$43*J1614+MAR1!$D$43*K1614</f>
        <v/>
      </c>
      <c r="N1614" s="7">
        <f>MAR1!$B$34*L1613+MAR1!$C$34*M1613+MAR1!$D$34*N1613+MAR1!$B$44*I1614+MAR1!$C$44*J1614+MAR1!$D$44*K1614</f>
        <v/>
      </c>
      <c r="O1614" s="12">
        <f>MAR1!$B$5+MAR1!$C$5*COS(2*PI()*B1614/365)+MAR1!$D$5*SIN(2*PI()*B1614/365)+IF(E1614=1,MAR1!$B$11+MAR1!$D$11*L1614,MAR1!$C$11+MAR1!$E$11*L1614)</f>
        <v/>
      </c>
      <c r="P1614" s="12">
        <f>MAR1!$B$6+MAR1!$C$6*COS(2*PI()*B1614/365)+MAR1!$D$6*SIN(2*PI()*B1614/365)+IF(E1614=1,MAR1!$B$12+MAR1!$D$12*M1614,MAR1!$C$12+MAR1!$E$12*M1614)</f>
        <v/>
      </c>
      <c r="Q1614" s="12">
        <f>MAR1!$B$7+MAR1!$C$7*COS(2*PI()*B1614/365)+MAR1!$D$7*SIN(2*PI()*B1614/365)+IF(E1614=1,MAR1!$B$13+MAR1!$D$13*N1614,MAR1!$C$13+MAR1!$E$13*N1614)</f>
        <v/>
      </c>
      <c r="R1614" s="12">
        <f>MAR1!$B$5+MAR1!$C$5*COS(2*PI()*B1614/365)+MAR1!$D$5*SIN(2*PI()*B1614/365)+INDEX(ChangeFactor!$F$6:$F$17,C1614)+IF(G1614=1,MAR1!$B$11+INDEX(ChangeFactor!$G$6:$G$17,C1614)*MAR1!$D$11*L1614,MAR1!$C$11+INDEX(ChangeFactor!$G$6:$G$17,C1614)*MAR1!$E$11*L1614)</f>
        <v/>
      </c>
    </row>
    <row r="1615">
      <c r="A1615" s="6">
        <f>Data!U1615</f>
        <v/>
      </c>
      <c r="B1615" s="6">
        <f>MOD(A1615-1,365)+1</f>
        <v/>
      </c>
      <c r="C1615" s="6">
        <f>MATCH(B1615,Markov!$C$6:$C$17,1)</f>
        <v/>
      </c>
      <c r="D1615" s="16">
        <f>Data!V1615</f>
        <v/>
      </c>
      <c r="E1615" s="6">
        <f>IF(D1615&lt;IF(E1614=1,INDEX(Markov!$I$6:$I$17,C1615),INDEX(Markov!$H$6:$H$17,C1615)),1,0)</f>
        <v/>
      </c>
      <c r="F1615" s="12">
        <f>IF(E1615=1,GAMMA.INV(Data!W1615,INDEX(Markov!$Q$6:$Q$17,C1615),INDEX(Markov!$R$6:$R$17,C1615)),0)</f>
        <v/>
      </c>
      <c r="G1615" s="6">
        <f>IF(D1615&lt;IF(G1614=1,INDEX(ChangeFactor!$O$6:$O$17,C1615),INDEX(ChangeFactor!$N$6:$N$17,C1615)),1,0)</f>
        <v/>
      </c>
      <c r="H1615" s="12">
        <f>IF(G1615=1,GAMMA.INV(Data!W1615,INDEX(ChangeFactor!$R$6:$R$17,C1615),INDEX(ChangeFactor!$S$6:$S$17,C1615)),0)</f>
        <v/>
      </c>
      <c r="I1615" s="7">
        <f>NORM.S.INV(Data!X1615)</f>
        <v/>
      </c>
      <c r="J1615" s="7">
        <f>NORM.S.INV(Data!Y1615)</f>
        <v/>
      </c>
      <c r="K1615" s="7">
        <f>NORM.S.INV(Data!Z1615)</f>
        <v/>
      </c>
      <c r="L1615" s="7">
        <f>MAR1!$B$32*L1614+MAR1!$C$32*M1614+MAR1!$D$32*N1614+MAR1!$B$42*I1615+MAR1!$C$42*J1615+MAR1!$D$42*K1615</f>
        <v/>
      </c>
      <c r="M1615" s="7">
        <f>MAR1!$B$33*L1614+MAR1!$C$33*M1614+MAR1!$D$33*N1614+MAR1!$B$43*I1615+MAR1!$C$43*J1615+MAR1!$D$43*K1615</f>
        <v/>
      </c>
      <c r="N1615" s="7">
        <f>MAR1!$B$34*L1614+MAR1!$C$34*M1614+MAR1!$D$34*N1614+MAR1!$B$44*I1615+MAR1!$C$44*J1615+MAR1!$D$44*K1615</f>
        <v/>
      </c>
      <c r="O1615" s="12">
        <f>MAR1!$B$5+MAR1!$C$5*COS(2*PI()*B1615/365)+MAR1!$D$5*SIN(2*PI()*B1615/365)+IF(E1615=1,MAR1!$B$11+MAR1!$D$11*L1615,MAR1!$C$11+MAR1!$E$11*L1615)</f>
        <v/>
      </c>
      <c r="P1615" s="12">
        <f>MAR1!$B$6+MAR1!$C$6*COS(2*PI()*B1615/365)+MAR1!$D$6*SIN(2*PI()*B1615/365)+IF(E1615=1,MAR1!$B$12+MAR1!$D$12*M1615,MAR1!$C$12+MAR1!$E$12*M1615)</f>
        <v/>
      </c>
      <c r="Q1615" s="12">
        <f>MAR1!$B$7+MAR1!$C$7*COS(2*PI()*B1615/365)+MAR1!$D$7*SIN(2*PI()*B1615/365)+IF(E1615=1,MAR1!$B$13+MAR1!$D$13*N1615,MAR1!$C$13+MAR1!$E$13*N1615)</f>
        <v/>
      </c>
      <c r="R1615" s="12">
        <f>MAR1!$B$5+MAR1!$C$5*COS(2*PI()*B1615/365)+MAR1!$D$5*SIN(2*PI()*B1615/365)+INDEX(ChangeFactor!$F$6:$F$17,C1615)+IF(G1615=1,MAR1!$B$11+INDEX(ChangeFactor!$G$6:$G$17,C1615)*MAR1!$D$11*L1615,MAR1!$C$11+INDEX(ChangeFactor!$G$6:$G$17,C1615)*MAR1!$E$11*L1615)</f>
        <v/>
      </c>
    </row>
    <row r="1616">
      <c r="A1616" s="6">
        <f>Data!U1616</f>
        <v/>
      </c>
      <c r="B1616" s="6">
        <f>MOD(A1616-1,365)+1</f>
        <v/>
      </c>
      <c r="C1616" s="6">
        <f>MATCH(B1616,Markov!$C$6:$C$17,1)</f>
        <v/>
      </c>
      <c r="D1616" s="16">
        <f>Data!V1616</f>
        <v/>
      </c>
      <c r="E1616" s="6">
        <f>IF(D1616&lt;IF(E1615=1,INDEX(Markov!$I$6:$I$17,C1616),INDEX(Markov!$H$6:$H$17,C1616)),1,0)</f>
        <v/>
      </c>
      <c r="F1616" s="12">
        <f>IF(E1616=1,GAMMA.INV(Data!W1616,INDEX(Markov!$Q$6:$Q$17,C1616),INDEX(Markov!$R$6:$R$17,C1616)),0)</f>
        <v/>
      </c>
      <c r="G1616" s="6">
        <f>IF(D1616&lt;IF(G1615=1,INDEX(ChangeFactor!$O$6:$O$17,C1616),INDEX(ChangeFactor!$N$6:$N$17,C1616)),1,0)</f>
        <v/>
      </c>
      <c r="H1616" s="12">
        <f>IF(G1616=1,GAMMA.INV(Data!W1616,INDEX(ChangeFactor!$R$6:$R$17,C1616),INDEX(ChangeFactor!$S$6:$S$17,C1616)),0)</f>
        <v/>
      </c>
      <c r="I1616" s="7">
        <f>NORM.S.INV(Data!X1616)</f>
        <v/>
      </c>
      <c r="J1616" s="7">
        <f>NORM.S.INV(Data!Y1616)</f>
        <v/>
      </c>
      <c r="K1616" s="7">
        <f>NORM.S.INV(Data!Z1616)</f>
        <v/>
      </c>
      <c r="L1616" s="7">
        <f>MAR1!$B$32*L1615+MAR1!$C$32*M1615+MAR1!$D$32*N1615+MAR1!$B$42*I1616+MAR1!$C$42*J1616+MAR1!$D$42*K1616</f>
        <v/>
      </c>
      <c r="M1616" s="7">
        <f>MAR1!$B$33*L1615+MAR1!$C$33*M1615+MAR1!$D$33*N1615+MAR1!$B$43*I1616+MAR1!$C$43*J1616+MAR1!$D$43*K1616</f>
        <v/>
      </c>
      <c r="N1616" s="7">
        <f>MAR1!$B$34*L1615+MAR1!$C$34*M1615+MAR1!$D$34*N1615+MAR1!$B$44*I1616+MAR1!$C$44*J1616+MAR1!$D$44*K1616</f>
        <v/>
      </c>
      <c r="O1616" s="12">
        <f>MAR1!$B$5+MAR1!$C$5*COS(2*PI()*B1616/365)+MAR1!$D$5*SIN(2*PI()*B1616/365)+IF(E1616=1,MAR1!$B$11+MAR1!$D$11*L1616,MAR1!$C$11+MAR1!$E$11*L1616)</f>
        <v/>
      </c>
      <c r="P1616" s="12">
        <f>MAR1!$B$6+MAR1!$C$6*COS(2*PI()*B1616/365)+MAR1!$D$6*SIN(2*PI()*B1616/365)+IF(E1616=1,MAR1!$B$12+MAR1!$D$12*M1616,MAR1!$C$12+MAR1!$E$12*M1616)</f>
        <v/>
      </c>
      <c r="Q1616" s="12">
        <f>MAR1!$B$7+MAR1!$C$7*COS(2*PI()*B1616/365)+MAR1!$D$7*SIN(2*PI()*B1616/365)+IF(E1616=1,MAR1!$B$13+MAR1!$D$13*N1616,MAR1!$C$13+MAR1!$E$13*N1616)</f>
        <v/>
      </c>
      <c r="R1616" s="12">
        <f>MAR1!$B$5+MAR1!$C$5*COS(2*PI()*B1616/365)+MAR1!$D$5*SIN(2*PI()*B1616/365)+INDEX(ChangeFactor!$F$6:$F$17,C1616)+IF(G1616=1,MAR1!$B$11+INDEX(ChangeFactor!$G$6:$G$17,C1616)*MAR1!$D$11*L1616,MAR1!$C$11+INDEX(ChangeFactor!$G$6:$G$17,C1616)*MAR1!$E$11*L1616)</f>
        <v/>
      </c>
    </row>
    <row r="1617">
      <c r="A1617" s="6">
        <f>Data!U1617</f>
        <v/>
      </c>
      <c r="B1617" s="6">
        <f>MOD(A1617-1,365)+1</f>
        <v/>
      </c>
      <c r="C1617" s="6">
        <f>MATCH(B1617,Markov!$C$6:$C$17,1)</f>
        <v/>
      </c>
      <c r="D1617" s="16">
        <f>Data!V1617</f>
        <v/>
      </c>
      <c r="E1617" s="6">
        <f>IF(D1617&lt;IF(E1616=1,INDEX(Markov!$I$6:$I$17,C1617),INDEX(Markov!$H$6:$H$17,C1617)),1,0)</f>
        <v/>
      </c>
      <c r="F1617" s="12">
        <f>IF(E1617=1,GAMMA.INV(Data!W1617,INDEX(Markov!$Q$6:$Q$17,C1617),INDEX(Markov!$R$6:$R$17,C1617)),0)</f>
        <v/>
      </c>
      <c r="G1617" s="6">
        <f>IF(D1617&lt;IF(G1616=1,INDEX(ChangeFactor!$O$6:$O$17,C1617),INDEX(ChangeFactor!$N$6:$N$17,C1617)),1,0)</f>
        <v/>
      </c>
      <c r="H1617" s="12">
        <f>IF(G1617=1,GAMMA.INV(Data!W1617,INDEX(ChangeFactor!$R$6:$R$17,C1617),INDEX(ChangeFactor!$S$6:$S$17,C1617)),0)</f>
        <v/>
      </c>
      <c r="I1617" s="7">
        <f>NORM.S.INV(Data!X1617)</f>
        <v/>
      </c>
      <c r="J1617" s="7">
        <f>NORM.S.INV(Data!Y1617)</f>
        <v/>
      </c>
      <c r="K1617" s="7">
        <f>NORM.S.INV(Data!Z1617)</f>
        <v/>
      </c>
      <c r="L1617" s="7">
        <f>MAR1!$B$32*L1616+MAR1!$C$32*M1616+MAR1!$D$32*N1616+MAR1!$B$42*I1617+MAR1!$C$42*J1617+MAR1!$D$42*K1617</f>
        <v/>
      </c>
      <c r="M1617" s="7">
        <f>MAR1!$B$33*L1616+MAR1!$C$33*M1616+MAR1!$D$33*N1616+MAR1!$B$43*I1617+MAR1!$C$43*J1617+MAR1!$D$43*K1617</f>
        <v/>
      </c>
      <c r="N1617" s="7">
        <f>MAR1!$B$34*L1616+MAR1!$C$34*M1616+MAR1!$D$34*N1616+MAR1!$B$44*I1617+MAR1!$C$44*J1617+MAR1!$D$44*K1617</f>
        <v/>
      </c>
      <c r="O1617" s="12">
        <f>MAR1!$B$5+MAR1!$C$5*COS(2*PI()*B1617/365)+MAR1!$D$5*SIN(2*PI()*B1617/365)+IF(E1617=1,MAR1!$B$11+MAR1!$D$11*L1617,MAR1!$C$11+MAR1!$E$11*L1617)</f>
        <v/>
      </c>
      <c r="P1617" s="12">
        <f>MAR1!$B$6+MAR1!$C$6*COS(2*PI()*B1617/365)+MAR1!$D$6*SIN(2*PI()*B1617/365)+IF(E1617=1,MAR1!$B$12+MAR1!$D$12*M1617,MAR1!$C$12+MAR1!$E$12*M1617)</f>
        <v/>
      </c>
      <c r="Q1617" s="12">
        <f>MAR1!$B$7+MAR1!$C$7*COS(2*PI()*B1617/365)+MAR1!$D$7*SIN(2*PI()*B1617/365)+IF(E1617=1,MAR1!$B$13+MAR1!$D$13*N1617,MAR1!$C$13+MAR1!$E$13*N1617)</f>
        <v/>
      </c>
      <c r="R1617" s="12">
        <f>MAR1!$B$5+MAR1!$C$5*COS(2*PI()*B1617/365)+MAR1!$D$5*SIN(2*PI()*B1617/365)+INDEX(ChangeFactor!$F$6:$F$17,C1617)+IF(G1617=1,MAR1!$B$11+INDEX(ChangeFactor!$G$6:$G$17,C1617)*MAR1!$D$11*L1617,MAR1!$C$11+INDEX(ChangeFactor!$G$6:$G$17,C1617)*MAR1!$E$11*L1617)</f>
        <v/>
      </c>
    </row>
    <row r="1618">
      <c r="A1618" s="6">
        <f>Data!U1618</f>
        <v/>
      </c>
      <c r="B1618" s="6">
        <f>MOD(A1618-1,365)+1</f>
        <v/>
      </c>
      <c r="C1618" s="6">
        <f>MATCH(B1618,Markov!$C$6:$C$17,1)</f>
        <v/>
      </c>
      <c r="D1618" s="16">
        <f>Data!V1618</f>
        <v/>
      </c>
      <c r="E1618" s="6">
        <f>IF(D1618&lt;IF(E1617=1,INDEX(Markov!$I$6:$I$17,C1618),INDEX(Markov!$H$6:$H$17,C1618)),1,0)</f>
        <v/>
      </c>
      <c r="F1618" s="12">
        <f>IF(E1618=1,GAMMA.INV(Data!W1618,INDEX(Markov!$Q$6:$Q$17,C1618),INDEX(Markov!$R$6:$R$17,C1618)),0)</f>
        <v/>
      </c>
      <c r="G1618" s="6">
        <f>IF(D1618&lt;IF(G1617=1,INDEX(ChangeFactor!$O$6:$O$17,C1618),INDEX(ChangeFactor!$N$6:$N$17,C1618)),1,0)</f>
        <v/>
      </c>
      <c r="H1618" s="12">
        <f>IF(G1618=1,GAMMA.INV(Data!W1618,INDEX(ChangeFactor!$R$6:$R$17,C1618),INDEX(ChangeFactor!$S$6:$S$17,C1618)),0)</f>
        <v/>
      </c>
      <c r="I1618" s="7">
        <f>NORM.S.INV(Data!X1618)</f>
        <v/>
      </c>
      <c r="J1618" s="7">
        <f>NORM.S.INV(Data!Y1618)</f>
        <v/>
      </c>
      <c r="K1618" s="7">
        <f>NORM.S.INV(Data!Z1618)</f>
        <v/>
      </c>
      <c r="L1618" s="7">
        <f>MAR1!$B$32*L1617+MAR1!$C$32*M1617+MAR1!$D$32*N1617+MAR1!$B$42*I1618+MAR1!$C$42*J1618+MAR1!$D$42*K1618</f>
        <v/>
      </c>
      <c r="M1618" s="7">
        <f>MAR1!$B$33*L1617+MAR1!$C$33*M1617+MAR1!$D$33*N1617+MAR1!$B$43*I1618+MAR1!$C$43*J1618+MAR1!$D$43*K1618</f>
        <v/>
      </c>
      <c r="N1618" s="7">
        <f>MAR1!$B$34*L1617+MAR1!$C$34*M1617+MAR1!$D$34*N1617+MAR1!$B$44*I1618+MAR1!$C$44*J1618+MAR1!$D$44*K1618</f>
        <v/>
      </c>
      <c r="O1618" s="12">
        <f>MAR1!$B$5+MAR1!$C$5*COS(2*PI()*B1618/365)+MAR1!$D$5*SIN(2*PI()*B1618/365)+IF(E1618=1,MAR1!$B$11+MAR1!$D$11*L1618,MAR1!$C$11+MAR1!$E$11*L1618)</f>
        <v/>
      </c>
      <c r="P1618" s="12">
        <f>MAR1!$B$6+MAR1!$C$6*COS(2*PI()*B1618/365)+MAR1!$D$6*SIN(2*PI()*B1618/365)+IF(E1618=1,MAR1!$B$12+MAR1!$D$12*M1618,MAR1!$C$12+MAR1!$E$12*M1618)</f>
        <v/>
      </c>
      <c r="Q1618" s="12">
        <f>MAR1!$B$7+MAR1!$C$7*COS(2*PI()*B1618/365)+MAR1!$D$7*SIN(2*PI()*B1618/365)+IF(E1618=1,MAR1!$B$13+MAR1!$D$13*N1618,MAR1!$C$13+MAR1!$E$13*N1618)</f>
        <v/>
      </c>
      <c r="R1618" s="12">
        <f>MAR1!$B$5+MAR1!$C$5*COS(2*PI()*B1618/365)+MAR1!$D$5*SIN(2*PI()*B1618/365)+INDEX(ChangeFactor!$F$6:$F$17,C1618)+IF(G1618=1,MAR1!$B$11+INDEX(ChangeFactor!$G$6:$G$17,C1618)*MAR1!$D$11*L1618,MAR1!$C$11+INDEX(ChangeFactor!$G$6:$G$17,C1618)*MAR1!$E$11*L1618)</f>
        <v/>
      </c>
    </row>
    <row r="1619">
      <c r="A1619" s="6">
        <f>Data!U1619</f>
        <v/>
      </c>
      <c r="B1619" s="6">
        <f>MOD(A1619-1,365)+1</f>
        <v/>
      </c>
      <c r="C1619" s="6">
        <f>MATCH(B1619,Markov!$C$6:$C$17,1)</f>
        <v/>
      </c>
      <c r="D1619" s="16">
        <f>Data!V1619</f>
        <v/>
      </c>
      <c r="E1619" s="6">
        <f>IF(D1619&lt;IF(E1618=1,INDEX(Markov!$I$6:$I$17,C1619),INDEX(Markov!$H$6:$H$17,C1619)),1,0)</f>
        <v/>
      </c>
      <c r="F1619" s="12">
        <f>IF(E1619=1,GAMMA.INV(Data!W1619,INDEX(Markov!$Q$6:$Q$17,C1619),INDEX(Markov!$R$6:$R$17,C1619)),0)</f>
        <v/>
      </c>
      <c r="G1619" s="6">
        <f>IF(D1619&lt;IF(G1618=1,INDEX(ChangeFactor!$O$6:$O$17,C1619),INDEX(ChangeFactor!$N$6:$N$17,C1619)),1,0)</f>
        <v/>
      </c>
      <c r="H1619" s="12">
        <f>IF(G1619=1,GAMMA.INV(Data!W1619,INDEX(ChangeFactor!$R$6:$R$17,C1619),INDEX(ChangeFactor!$S$6:$S$17,C1619)),0)</f>
        <v/>
      </c>
      <c r="I1619" s="7">
        <f>NORM.S.INV(Data!X1619)</f>
        <v/>
      </c>
      <c r="J1619" s="7">
        <f>NORM.S.INV(Data!Y1619)</f>
        <v/>
      </c>
      <c r="K1619" s="7">
        <f>NORM.S.INV(Data!Z1619)</f>
        <v/>
      </c>
      <c r="L1619" s="7">
        <f>MAR1!$B$32*L1618+MAR1!$C$32*M1618+MAR1!$D$32*N1618+MAR1!$B$42*I1619+MAR1!$C$42*J1619+MAR1!$D$42*K1619</f>
        <v/>
      </c>
      <c r="M1619" s="7">
        <f>MAR1!$B$33*L1618+MAR1!$C$33*M1618+MAR1!$D$33*N1618+MAR1!$B$43*I1619+MAR1!$C$43*J1619+MAR1!$D$43*K1619</f>
        <v/>
      </c>
      <c r="N1619" s="7">
        <f>MAR1!$B$34*L1618+MAR1!$C$34*M1618+MAR1!$D$34*N1618+MAR1!$B$44*I1619+MAR1!$C$44*J1619+MAR1!$D$44*K1619</f>
        <v/>
      </c>
      <c r="O1619" s="12">
        <f>MAR1!$B$5+MAR1!$C$5*COS(2*PI()*B1619/365)+MAR1!$D$5*SIN(2*PI()*B1619/365)+IF(E1619=1,MAR1!$B$11+MAR1!$D$11*L1619,MAR1!$C$11+MAR1!$E$11*L1619)</f>
        <v/>
      </c>
      <c r="P1619" s="12">
        <f>MAR1!$B$6+MAR1!$C$6*COS(2*PI()*B1619/365)+MAR1!$D$6*SIN(2*PI()*B1619/365)+IF(E1619=1,MAR1!$B$12+MAR1!$D$12*M1619,MAR1!$C$12+MAR1!$E$12*M1619)</f>
        <v/>
      </c>
      <c r="Q1619" s="12">
        <f>MAR1!$B$7+MAR1!$C$7*COS(2*PI()*B1619/365)+MAR1!$D$7*SIN(2*PI()*B1619/365)+IF(E1619=1,MAR1!$B$13+MAR1!$D$13*N1619,MAR1!$C$13+MAR1!$E$13*N1619)</f>
        <v/>
      </c>
      <c r="R1619" s="12">
        <f>MAR1!$B$5+MAR1!$C$5*COS(2*PI()*B1619/365)+MAR1!$D$5*SIN(2*PI()*B1619/365)+INDEX(ChangeFactor!$F$6:$F$17,C1619)+IF(G1619=1,MAR1!$B$11+INDEX(ChangeFactor!$G$6:$G$17,C1619)*MAR1!$D$11*L1619,MAR1!$C$11+INDEX(ChangeFactor!$G$6:$G$17,C1619)*MAR1!$E$11*L1619)</f>
        <v/>
      </c>
    </row>
    <row r="1620">
      <c r="A1620" s="6">
        <f>Data!U1620</f>
        <v/>
      </c>
      <c r="B1620" s="6">
        <f>MOD(A1620-1,365)+1</f>
        <v/>
      </c>
      <c r="C1620" s="6">
        <f>MATCH(B1620,Markov!$C$6:$C$17,1)</f>
        <v/>
      </c>
      <c r="D1620" s="16">
        <f>Data!V1620</f>
        <v/>
      </c>
      <c r="E1620" s="6">
        <f>IF(D1620&lt;IF(E1619=1,INDEX(Markov!$I$6:$I$17,C1620),INDEX(Markov!$H$6:$H$17,C1620)),1,0)</f>
        <v/>
      </c>
      <c r="F1620" s="12">
        <f>IF(E1620=1,GAMMA.INV(Data!W1620,INDEX(Markov!$Q$6:$Q$17,C1620),INDEX(Markov!$R$6:$R$17,C1620)),0)</f>
        <v/>
      </c>
      <c r="G1620" s="6">
        <f>IF(D1620&lt;IF(G1619=1,INDEX(ChangeFactor!$O$6:$O$17,C1620),INDEX(ChangeFactor!$N$6:$N$17,C1620)),1,0)</f>
        <v/>
      </c>
      <c r="H1620" s="12">
        <f>IF(G1620=1,GAMMA.INV(Data!W1620,INDEX(ChangeFactor!$R$6:$R$17,C1620),INDEX(ChangeFactor!$S$6:$S$17,C1620)),0)</f>
        <v/>
      </c>
      <c r="I1620" s="7">
        <f>NORM.S.INV(Data!X1620)</f>
        <v/>
      </c>
      <c r="J1620" s="7">
        <f>NORM.S.INV(Data!Y1620)</f>
        <v/>
      </c>
      <c r="K1620" s="7">
        <f>NORM.S.INV(Data!Z1620)</f>
        <v/>
      </c>
      <c r="L1620" s="7">
        <f>MAR1!$B$32*L1619+MAR1!$C$32*M1619+MAR1!$D$32*N1619+MAR1!$B$42*I1620+MAR1!$C$42*J1620+MAR1!$D$42*K1620</f>
        <v/>
      </c>
      <c r="M1620" s="7">
        <f>MAR1!$B$33*L1619+MAR1!$C$33*M1619+MAR1!$D$33*N1619+MAR1!$B$43*I1620+MAR1!$C$43*J1620+MAR1!$D$43*K1620</f>
        <v/>
      </c>
      <c r="N1620" s="7">
        <f>MAR1!$B$34*L1619+MAR1!$C$34*M1619+MAR1!$D$34*N1619+MAR1!$B$44*I1620+MAR1!$C$44*J1620+MAR1!$D$44*K1620</f>
        <v/>
      </c>
      <c r="O1620" s="12">
        <f>MAR1!$B$5+MAR1!$C$5*COS(2*PI()*B1620/365)+MAR1!$D$5*SIN(2*PI()*B1620/365)+IF(E1620=1,MAR1!$B$11+MAR1!$D$11*L1620,MAR1!$C$11+MAR1!$E$11*L1620)</f>
        <v/>
      </c>
      <c r="P1620" s="12">
        <f>MAR1!$B$6+MAR1!$C$6*COS(2*PI()*B1620/365)+MAR1!$D$6*SIN(2*PI()*B1620/365)+IF(E1620=1,MAR1!$B$12+MAR1!$D$12*M1620,MAR1!$C$12+MAR1!$E$12*M1620)</f>
        <v/>
      </c>
      <c r="Q1620" s="12">
        <f>MAR1!$B$7+MAR1!$C$7*COS(2*PI()*B1620/365)+MAR1!$D$7*SIN(2*PI()*B1620/365)+IF(E1620=1,MAR1!$B$13+MAR1!$D$13*N1620,MAR1!$C$13+MAR1!$E$13*N1620)</f>
        <v/>
      </c>
      <c r="R1620" s="12">
        <f>MAR1!$B$5+MAR1!$C$5*COS(2*PI()*B1620/365)+MAR1!$D$5*SIN(2*PI()*B1620/365)+INDEX(ChangeFactor!$F$6:$F$17,C1620)+IF(G1620=1,MAR1!$B$11+INDEX(ChangeFactor!$G$6:$G$17,C1620)*MAR1!$D$11*L1620,MAR1!$C$11+INDEX(ChangeFactor!$G$6:$G$17,C1620)*MAR1!$E$11*L1620)</f>
        <v/>
      </c>
    </row>
    <row r="1621">
      <c r="A1621" s="6">
        <f>Data!U1621</f>
        <v/>
      </c>
      <c r="B1621" s="6">
        <f>MOD(A1621-1,365)+1</f>
        <v/>
      </c>
      <c r="C1621" s="6">
        <f>MATCH(B1621,Markov!$C$6:$C$17,1)</f>
        <v/>
      </c>
      <c r="D1621" s="16">
        <f>Data!V1621</f>
        <v/>
      </c>
      <c r="E1621" s="6">
        <f>IF(D1621&lt;IF(E1620=1,INDEX(Markov!$I$6:$I$17,C1621),INDEX(Markov!$H$6:$H$17,C1621)),1,0)</f>
        <v/>
      </c>
      <c r="F1621" s="12">
        <f>IF(E1621=1,GAMMA.INV(Data!W1621,INDEX(Markov!$Q$6:$Q$17,C1621),INDEX(Markov!$R$6:$R$17,C1621)),0)</f>
        <v/>
      </c>
      <c r="G1621" s="6">
        <f>IF(D1621&lt;IF(G1620=1,INDEX(ChangeFactor!$O$6:$O$17,C1621),INDEX(ChangeFactor!$N$6:$N$17,C1621)),1,0)</f>
        <v/>
      </c>
      <c r="H1621" s="12">
        <f>IF(G1621=1,GAMMA.INV(Data!W1621,INDEX(ChangeFactor!$R$6:$R$17,C1621),INDEX(ChangeFactor!$S$6:$S$17,C1621)),0)</f>
        <v/>
      </c>
      <c r="I1621" s="7">
        <f>NORM.S.INV(Data!X1621)</f>
        <v/>
      </c>
      <c r="J1621" s="7">
        <f>NORM.S.INV(Data!Y1621)</f>
        <v/>
      </c>
      <c r="K1621" s="7">
        <f>NORM.S.INV(Data!Z1621)</f>
        <v/>
      </c>
      <c r="L1621" s="7">
        <f>MAR1!$B$32*L1620+MAR1!$C$32*M1620+MAR1!$D$32*N1620+MAR1!$B$42*I1621+MAR1!$C$42*J1621+MAR1!$D$42*K1621</f>
        <v/>
      </c>
      <c r="M1621" s="7">
        <f>MAR1!$B$33*L1620+MAR1!$C$33*M1620+MAR1!$D$33*N1620+MAR1!$B$43*I1621+MAR1!$C$43*J1621+MAR1!$D$43*K1621</f>
        <v/>
      </c>
      <c r="N1621" s="7">
        <f>MAR1!$B$34*L1620+MAR1!$C$34*M1620+MAR1!$D$34*N1620+MAR1!$B$44*I1621+MAR1!$C$44*J1621+MAR1!$D$44*K1621</f>
        <v/>
      </c>
      <c r="O1621" s="12">
        <f>MAR1!$B$5+MAR1!$C$5*COS(2*PI()*B1621/365)+MAR1!$D$5*SIN(2*PI()*B1621/365)+IF(E1621=1,MAR1!$B$11+MAR1!$D$11*L1621,MAR1!$C$11+MAR1!$E$11*L1621)</f>
        <v/>
      </c>
      <c r="P1621" s="12">
        <f>MAR1!$B$6+MAR1!$C$6*COS(2*PI()*B1621/365)+MAR1!$D$6*SIN(2*PI()*B1621/365)+IF(E1621=1,MAR1!$B$12+MAR1!$D$12*M1621,MAR1!$C$12+MAR1!$E$12*M1621)</f>
        <v/>
      </c>
      <c r="Q1621" s="12">
        <f>MAR1!$B$7+MAR1!$C$7*COS(2*PI()*B1621/365)+MAR1!$D$7*SIN(2*PI()*B1621/365)+IF(E1621=1,MAR1!$B$13+MAR1!$D$13*N1621,MAR1!$C$13+MAR1!$E$13*N1621)</f>
        <v/>
      </c>
      <c r="R1621" s="12">
        <f>MAR1!$B$5+MAR1!$C$5*COS(2*PI()*B1621/365)+MAR1!$D$5*SIN(2*PI()*B1621/365)+INDEX(ChangeFactor!$F$6:$F$17,C1621)+IF(G1621=1,MAR1!$B$11+INDEX(ChangeFactor!$G$6:$G$17,C1621)*MAR1!$D$11*L1621,MAR1!$C$11+INDEX(ChangeFactor!$G$6:$G$17,C1621)*MAR1!$E$11*L1621)</f>
        <v/>
      </c>
    </row>
    <row r="1622">
      <c r="A1622" s="6">
        <f>Data!U1622</f>
        <v/>
      </c>
      <c r="B1622" s="6">
        <f>MOD(A1622-1,365)+1</f>
        <v/>
      </c>
      <c r="C1622" s="6">
        <f>MATCH(B1622,Markov!$C$6:$C$17,1)</f>
        <v/>
      </c>
      <c r="D1622" s="16">
        <f>Data!V1622</f>
        <v/>
      </c>
      <c r="E1622" s="6">
        <f>IF(D1622&lt;IF(E1621=1,INDEX(Markov!$I$6:$I$17,C1622),INDEX(Markov!$H$6:$H$17,C1622)),1,0)</f>
        <v/>
      </c>
      <c r="F1622" s="12">
        <f>IF(E1622=1,GAMMA.INV(Data!W1622,INDEX(Markov!$Q$6:$Q$17,C1622),INDEX(Markov!$R$6:$R$17,C1622)),0)</f>
        <v/>
      </c>
      <c r="G1622" s="6">
        <f>IF(D1622&lt;IF(G1621=1,INDEX(ChangeFactor!$O$6:$O$17,C1622),INDEX(ChangeFactor!$N$6:$N$17,C1622)),1,0)</f>
        <v/>
      </c>
      <c r="H1622" s="12">
        <f>IF(G1622=1,GAMMA.INV(Data!W1622,INDEX(ChangeFactor!$R$6:$R$17,C1622),INDEX(ChangeFactor!$S$6:$S$17,C1622)),0)</f>
        <v/>
      </c>
      <c r="I1622" s="7">
        <f>NORM.S.INV(Data!X1622)</f>
        <v/>
      </c>
      <c r="J1622" s="7">
        <f>NORM.S.INV(Data!Y1622)</f>
        <v/>
      </c>
      <c r="K1622" s="7">
        <f>NORM.S.INV(Data!Z1622)</f>
        <v/>
      </c>
      <c r="L1622" s="7">
        <f>MAR1!$B$32*L1621+MAR1!$C$32*M1621+MAR1!$D$32*N1621+MAR1!$B$42*I1622+MAR1!$C$42*J1622+MAR1!$D$42*K1622</f>
        <v/>
      </c>
      <c r="M1622" s="7">
        <f>MAR1!$B$33*L1621+MAR1!$C$33*M1621+MAR1!$D$33*N1621+MAR1!$B$43*I1622+MAR1!$C$43*J1622+MAR1!$D$43*K1622</f>
        <v/>
      </c>
      <c r="N1622" s="7">
        <f>MAR1!$B$34*L1621+MAR1!$C$34*M1621+MAR1!$D$34*N1621+MAR1!$B$44*I1622+MAR1!$C$44*J1622+MAR1!$D$44*K1622</f>
        <v/>
      </c>
      <c r="O1622" s="12">
        <f>MAR1!$B$5+MAR1!$C$5*COS(2*PI()*B1622/365)+MAR1!$D$5*SIN(2*PI()*B1622/365)+IF(E1622=1,MAR1!$B$11+MAR1!$D$11*L1622,MAR1!$C$11+MAR1!$E$11*L1622)</f>
        <v/>
      </c>
      <c r="P1622" s="12">
        <f>MAR1!$B$6+MAR1!$C$6*COS(2*PI()*B1622/365)+MAR1!$D$6*SIN(2*PI()*B1622/365)+IF(E1622=1,MAR1!$B$12+MAR1!$D$12*M1622,MAR1!$C$12+MAR1!$E$12*M1622)</f>
        <v/>
      </c>
      <c r="Q1622" s="12">
        <f>MAR1!$B$7+MAR1!$C$7*COS(2*PI()*B1622/365)+MAR1!$D$7*SIN(2*PI()*B1622/365)+IF(E1622=1,MAR1!$B$13+MAR1!$D$13*N1622,MAR1!$C$13+MAR1!$E$13*N1622)</f>
        <v/>
      </c>
      <c r="R1622" s="12">
        <f>MAR1!$B$5+MAR1!$C$5*COS(2*PI()*B1622/365)+MAR1!$D$5*SIN(2*PI()*B1622/365)+INDEX(ChangeFactor!$F$6:$F$17,C1622)+IF(G1622=1,MAR1!$B$11+INDEX(ChangeFactor!$G$6:$G$17,C1622)*MAR1!$D$11*L1622,MAR1!$C$11+INDEX(ChangeFactor!$G$6:$G$17,C1622)*MAR1!$E$11*L1622)</f>
        <v/>
      </c>
    </row>
    <row r="1623">
      <c r="A1623" s="6">
        <f>Data!U1623</f>
        <v/>
      </c>
      <c r="B1623" s="6">
        <f>MOD(A1623-1,365)+1</f>
        <v/>
      </c>
      <c r="C1623" s="6">
        <f>MATCH(B1623,Markov!$C$6:$C$17,1)</f>
        <v/>
      </c>
      <c r="D1623" s="16">
        <f>Data!V1623</f>
        <v/>
      </c>
      <c r="E1623" s="6">
        <f>IF(D1623&lt;IF(E1622=1,INDEX(Markov!$I$6:$I$17,C1623),INDEX(Markov!$H$6:$H$17,C1623)),1,0)</f>
        <v/>
      </c>
      <c r="F1623" s="12">
        <f>IF(E1623=1,GAMMA.INV(Data!W1623,INDEX(Markov!$Q$6:$Q$17,C1623),INDEX(Markov!$R$6:$R$17,C1623)),0)</f>
        <v/>
      </c>
      <c r="G1623" s="6">
        <f>IF(D1623&lt;IF(G1622=1,INDEX(ChangeFactor!$O$6:$O$17,C1623),INDEX(ChangeFactor!$N$6:$N$17,C1623)),1,0)</f>
        <v/>
      </c>
      <c r="H1623" s="12">
        <f>IF(G1623=1,GAMMA.INV(Data!W1623,INDEX(ChangeFactor!$R$6:$R$17,C1623),INDEX(ChangeFactor!$S$6:$S$17,C1623)),0)</f>
        <v/>
      </c>
      <c r="I1623" s="7">
        <f>NORM.S.INV(Data!X1623)</f>
        <v/>
      </c>
      <c r="J1623" s="7">
        <f>NORM.S.INV(Data!Y1623)</f>
        <v/>
      </c>
      <c r="K1623" s="7">
        <f>NORM.S.INV(Data!Z1623)</f>
        <v/>
      </c>
      <c r="L1623" s="7">
        <f>MAR1!$B$32*L1622+MAR1!$C$32*M1622+MAR1!$D$32*N1622+MAR1!$B$42*I1623+MAR1!$C$42*J1623+MAR1!$D$42*K1623</f>
        <v/>
      </c>
      <c r="M1623" s="7">
        <f>MAR1!$B$33*L1622+MAR1!$C$33*M1622+MAR1!$D$33*N1622+MAR1!$B$43*I1623+MAR1!$C$43*J1623+MAR1!$D$43*K1623</f>
        <v/>
      </c>
      <c r="N1623" s="7">
        <f>MAR1!$B$34*L1622+MAR1!$C$34*M1622+MAR1!$D$34*N1622+MAR1!$B$44*I1623+MAR1!$C$44*J1623+MAR1!$D$44*K1623</f>
        <v/>
      </c>
      <c r="O1623" s="12">
        <f>MAR1!$B$5+MAR1!$C$5*COS(2*PI()*B1623/365)+MAR1!$D$5*SIN(2*PI()*B1623/365)+IF(E1623=1,MAR1!$B$11+MAR1!$D$11*L1623,MAR1!$C$11+MAR1!$E$11*L1623)</f>
        <v/>
      </c>
      <c r="P1623" s="12">
        <f>MAR1!$B$6+MAR1!$C$6*COS(2*PI()*B1623/365)+MAR1!$D$6*SIN(2*PI()*B1623/365)+IF(E1623=1,MAR1!$B$12+MAR1!$D$12*M1623,MAR1!$C$12+MAR1!$E$12*M1623)</f>
        <v/>
      </c>
      <c r="Q1623" s="12">
        <f>MAR1!$B$7+MAR1!$C$7*COS(2*PI()*B1623/365)+MAR1!$D$7*SIN(2*PI()*B1623/365)+IF(E1623=1,MAR1!$B$13+MAR1!$D$13*N1623,MAR1!$C$13+MAR1!$E$13*N1623)</f>
        <v/>
      </c>
      <c r="R1623" s="12">
        <f>MAR1!$B$5+MAR1!$C$5*COS(2*PI()*B1623/365)+MAR1!$D$5*SIN(2*PI()*B1623/365)+INDEX(ChangeFactor!$F$6:$F$17,C1623)+IF(G1623=1,MAR1!$B$11+INDEX(ChangeFactor!$G$6:$G$17,C1623)*MAR1!$D$11*L1623,MAR1!$C$11+INDEX(ChangeFactor!$G$6:$G$17,C1623)*MAR1!$E$11*L1623)</f>
        <v/>
      </c>
    </row>
    <row r="1624">
      <c r="A1624" s="6">
        <f>Data!U1624</f>
        <v/>
      </c>
      <c r="B1624" s="6">
        <f>MOD(A1624-1,365)+1</f>
        <v/>
      </c>
      <c r="C1624" s="6">
        <f>MATCH(B1624,Markov!$C$6:$C$17,1)</f>
        <v/>
      </c>
      <c r="D1624" s="16">
        <f>Data!V1624</f>
        <v/>
      </c>
      <c r="E1624" s="6">
        <f>IF(D1624&lt;IF(E1623=1,INDEX(Markov!$I$6:$I$17,C1624),INDEX(Markov!$H$6:$H$17,C1624)),1,0)</f>
        <v/>
      </c>
      <c r="F1624" s="12">
        <f>IF(E1624=1,GAMMA.INV(Data!W1624,INDEX(Markov!$Q$6:$Q$17,C1624),INDEX(Markov!$R$6:$R$17,C1624)),0)</f>
        <v/>
      </c>
      <c r="G1624" s="6">
        <f>IF(D1624&lt;IF(G1623=1,INDEX(ChangeFactor!$O$6:$O$17,C1624),INDEX(ChangeFactor!$N$6:$N$17,C1624)),1,0)</f>
        <v/>
      </c>
      <c r="H1624" s="12">
        <f>IF(G1624=1,GAMMA.INV(Data!W1624,INDEX(ChangeFactor!$R$6:$R$17,C1624),INDEX(ChangeFactor!$S$6:$S$17,C1624)),0)</f>
        <v/>
      </c>
      <c r="I1624" s="7">
        <f>NORM.S.INV(Data!X1624)</f>
        <v/>
      </c>
      <c r="J1624" s="7">
        <f>NORM.S.INV(Data!Y1624)</f>
        <v/>
      </c>
      <c r="K1624" s="7">
        <f>NORM.S.INV(Data!Z1624)</f>
        <v/>
      </c>
      <c r="L1624" s="7">
        <f>MAR1!$B$32*L1623+MAR1!$C$32*M1623+MAR1!$D$32*N1623+MAR1!$B$42*I1624+MAR1!$C$42*J1624+MAR1!$D$42*K1624</f>
        <v/>
      </c>
      <c r="M1624" s="7">
        <f>MAR1!$B$33*L1623+MAR1!$C$33*M1623+MAR1!$D$33*N1623+MAR1!$B$43*I1624+MAR1!$C$43*J1624+MAR1!$D$43*K1624</f>
        <v/>
      </c>
      <c r="N1624" s="7">
        <f>MAR1!$B$34*L1623+MAR1!$C$34*M1623+MAR1!$D$34*N1623+MAR1!$B$44*I1624+MAR1!$C$44*J1624+MAR1!$D$44*K1624</f>
        <v/>
      </c>
      <c r="O1624" s="12">
        <f>MAR1!$B$5+MAR1!$C$5*COS(2*PI()*B1624/365)+MAR1!$D$5*SIN(2*PI()*B1624/365)+IF(E1624=1,MAR1!$B$11+MAR1!$D$11*L1624,MAR1!$C$11+MAR1!$E$11*L1624)</f>
        <v/>
      </c>
      <c r="P1624" s="12">
        <f>MAR1!$B$6+MAR1!$C$6*COS(2*PI()*B1624/365)+MAR1!$D$6*SIN(2*PI()*B1624/365)+IF(E1624=1,MAR1!$B$12+MAR1!$D$12*M1624,MAR1!$C$12+MAR1!$E$12*M1624)</f>
        <v/>
      </c>
      <c r="Q1624" s="12">
        <f>MAR1!$B$7+MAR1!$C$7*COS(2*PI()*B1624/365)+MAR1!$D$7*SIN(2*PI()*B1624/365)+IF(E1624=1,MAR1!$B$13+MAR1!$D$13*N1624,MAR1!$C$13+MAR1!$E$13*N1624)</f>
        <v/>
      </c>
      <c r="R1624" s="12">
        <f>MAR1!$B$5+MAR1!$C$5*COS(2*PI()*B1624/365)+MAR1!$D$5*SIN(2*PI()*B1624/365)+INDEX(ChangeFactor!$F$6:$F$17,C1624)+IF(G1624=1,MAR1!$B$11+INDEX(ChangeFactor!$G$6:$G$17,C1624)*MAR1!$D$11*L1624,MAR1!$C$11+INDEX(ChangeFactor!$G$6:$G$17,C1624)*MAR1!$E$11*L1624)</f>
        <v/>
      </c>
    </row>
    <row r="1625">
      <c r="A1625" s="6">
        <f>Data!U1625</f>
        <v/>
      </c>
      <c r="B1625" s="6">
        <f>MOD(A1625-1,365)+1</f>
        <v/>
      </c>
      <c r="C1625" s="6">
        <f>MATCH(B1625,Markov!$C$6:$C$17,1)</f>
        <v/>
      </c>
      <c r="D1625" s="16">
        <f>Data!V1625</f>
        <v/>
      </c>
      <c r="E1625" s="6">
        <f>IF(D1625&lt;IF(E1624=1,INDEX(Markov!$I$6:$I$17,C1625),INDEX(Markov!$H$6:$H$17,C1625)),1,0)</f>
        <v/>
      </c>
      <c r="F1625" s="12">
        <f>IF(E1625=1,GAMMA.INV(Data!W1625,INDEX(Markov!$Q$6:$Q$17,C1625),INDEX(Markov!$R$6:$R$17,C1625)),0)</f>
        <v/>
      </c>
      <c r="G1625" s="6">
        <f>IF(D1625&lt;IF(G1624=1,INDEX(ChangeFactor!$O$6:$O$17,C1625),INDEX(ChangeFactor!$N$6:$N$17,C1625)),1,0)</f>
        <v/>
      </c>
      <c r="H1625" s="12">
        <f>IF(G1625=1,GAMMA.INV(Data!W1625,INDEX(ChangeFactor!$R$6:$R$17,C1625),INDEX(ChangeFactor!$S$6:$S$17,C1625)),0)</f>
        <v/>
      </c>
      <c r="I1625" s="7">
        <f>NORM.S.INV(Data!X1625)</f>
        <v/>
      </c>
      <c r="J1625" s="7">
        <f>NORM.S.INV(Data!Y1625)</f>
        <v/>
      </c>
      <c r="K1625" s="7">
        <f>NORM.S.INV(Data!Z1625)</f>
        <v/>
      </c>
      <c r="L1625" s="7">
        <f>MAR1!$B$32*L1624+MAR1!$C$32*M1624+MAR1!$D$32*N1624+MAR1!$B$42*I1625+MAR1!$C$42*J1625+MAR1!$D$42*K1625</f>
        <v/>
      </c>
      <c r="M1625" s="7">
        <f>MAR1!$B$33*L1624+MAR1!$C$33*M1624+MAR1!$D$33*N1624+MAR1!$B$43*I1625+MAR1!$C$43*J1625+MAR1!$D$43*K1625</f>
        <v/>
      </c>
      <c r="N1625" s="7">
        <f>MAR1!$B$34*L1624+MAR1!$C$34*M1624+MAR1!$D$34*N1624+MAR1!$B$44*I1625+MAR1!$C$44*J1625+MAR1!$D$44*K1625</f>
        <v/>
      </c>
      <c r="O1625" s="12">
        <f>MAR1!$B$5+MAR1!$C$5*COS(2*PI()*B1625/365)+MAR1!$D$5*SIN(2*PI()*B1625/365)+IF(E1625=1,MAR1!$B$11+MAR1!$D$11*L1625,MAR1!$C$11+MAR1!$E$11*L1625)</f>
        <v/>
      </c>
      <c r="P1625" s="12">
        <f>MAR1!$B$6+MAR1!$C$6*COS(2*PI()*B1625/365)+MAR1!$D$6*SIN(2*PI()*B1625/365)+IF(E1625=1,MAR1!$B$12+MAR1!$D$12*M1625,MAR1!$C$12+MAR1!$E$12*M1625)</f>
        <v/>
      </c>
      <c r="Q1625" s="12">
        <f>MAR1!$B$7+MAR1!$C$7*COS(2*PI()*B1625/365)+MAR1!$D$7*SIN(2*PI()*B1625/365)+IF(E1625=1,MAR1!$B$13+MAR1!$D$13*N1625,MAR1!$C$13+MAR1!$E$13*N1625)</f>
        <v/>
      </c>
      <c r="R1625" s="12">
        <f>MAR1!$B$5+MAR1!$C$5*COS(2*PI()*B1625/365)+MAR1!$D$5*SIN(2*PI()*B1625/365)+INDEX(ChangeFactor!$F$6:$F$17,C1625)+IF(G1625=1,MAR1!$B$11+INDEX(ChangeFactor!$G$6:$G$17,C1625)*MAR1!$D$11*L1625,MAR1!$C$11+INDEX(ChangeFactor!$G$6:$G$17,C1625)*MAR1!$E$11*L1625)</f>
        <v/>
      </c>
    </row>
    <row r="1626">
      <c r="A1626" s="6">
        <f>Data!U1626</f>
        <v/>
      </c>
      <c r="B1626" s="6">
        <f>MOD(A1626-1,365)+1</f>
        <v/>
      </c>
      <c r="C1626" s="6">
        <f>MATCH(B1626,Markov!$C$6:$C$17,1)</f>
        <v/>
      </c>
      <c r="D1626" s="16">
        <f>Data!V1626</f>
        <v/>
      </c>
      <c r="E1626" s="6">
        <f>IF(D1626&lt;IF(E1625=1,INDEX(Markov!$I$6:$I$17,C1626),INDEX(Markov!$H$6:$H$17,C1626)),1,0)</f>
        <v/>
      </c>
      <c r="F1626" s="12">
        <f>IF(E1626=1,GAMMA.INV(Data!W1626,INDEX(Markov!$Q$6:$Q$17,C1626),INDEX(Markov!$R$6:$R$17,C1626)),0)</f>
        <v/>
      </c>
      <c r="G1626" s="6">
        <f>IF(D1626&lt;IF(G1625=1,INDEX(ChangeFactor!$O$6:$O$17,C1626),INDEX(ChangeFactor!$N$6:$N$17,C1626)),1,0)</f>
        <v/>
      </c>
      <c r="H1626" s="12">
        <f>IF(G1626=1,GAMMA.INV(Data!W1626,INDEX(ChangeFactor!$R$6:$R$17,C1626),INDEX(ChangeFactor!$S$6:$S$17,C1626)),0)</f>
        <v/>
      </c>
      <c r="I1626" s="7">
        <f>NORM.S.INV(Data!X1626)</f>
        <v/>
      </c>
      <c r="J1626" s="7">
        <f>NORM.S.INV(Data!Y1626)</f>
        <v/>
      </c>
      <c r="K1626" s="7">
        <f>NORM.S.INV(Data!Z1626)</f>
        <v/>
      </c>
      <c r="L1626" s="7">
        <f>MAR1!$B$32*L1625+MAR1!$C$32*M1625+MAR1!$D$32*N1625+MAR1!$B$42*I1626+MAR1!$C$42*J1626+MAR1!$D$42*K1626</f>
        <v/>
      </c>
      <c r="M1626" s="7">
        <f>MAR1!$B$33*L1625+MAR1!$C$33*M1625+MAR1!$D$33*N1625+MAR1!$B$43*I1626+MAR1!$C$43*J1626+MAR1!$D$43*K1626</f>
        <v/>
      </c>
      <c r="N1626" s="7">
        <f>MAR1!$B$34*L1625+MAR1!$C$34*M1625+MAR1!$D$34*N1625+MAR1!$B$44*I1626+MAR1!$C$44*J1626+MAR1!$D$44*K1626</f>
        <v/>
      </c>
      <c r="O1626" s="12">
        <f>MAR1!$B$5+MAR1!$C$5*COS(2*PI()*B1626/365)+MAR1!$D$5*SIN(2*PI()*B1626/365)+IF(E1626=1,MAR1!$B$11+MAR1!$D$11*L1626,MAR1!$C$11+MAR1!$E$11*L1626)</f>
        <v/>
      </c>
      <c r="P1626" s="12">
        <f>MAR1!$B$6+MAR1!$C$6*COS(2*PI()*B1626/365)+MAR1!$D$6*SIN(2*PI()*B1626/365)+IF(E1626=1,MAR1!$B$12+MAR1!$D$12*M1626,MAR1!$C$12+MAR1!$E$12*M1626)</f>
        <v/>
      </c>
      <c r="Q1626" s="12">
        <f>MAR1!$B$7+MAR1!$C$7*COS(2*PI()*B1626/365)+MAR1!$D$7*SIN(2*PI()*B1626/365)+IF(E1626=1,MAR1!$B$13+MAR1!$D$13*N1626,MAR1!$C$13+MAR1!$E$13*N1626)</f>
        <v/>
      </c>
      <c r="R1626" s="12">
        <f>MAR1!$B$5+MAR1!$C$5*COS(2*PI()*B1626/365)+MAR1!$D$5*SIN(2*PI()*B1626/365)+INDEX(ChangeFactor!$F$6:$F$17,C1626)+IF(G1626=1,MAR1!$B$11+INDEX(ChangeFactor!$G$6:$G$17,C1626)*MAR1!$D$11*L1626,MAR1!$C$11+INDEX(ChangeFactor!$G$6:$G$17,C1626)*MAR1!$E$11*L1626)</f>
        <v/>
      </c>
    </row>
    <row r="1627">
      <c r="A1627" s="6">
        <f>Data!U1627</f>
        <v/>
      </c>
      <c r="B1627" s="6">
        <f>MOD(A1627-1,365)+1</f>
        <v/>
      </c>
      <c r="C1627" s="6">
        <f>MATCH(B1627,Markov!$C$6:$C$17,1)</f>
        <v/>
      </c>
      <c r="D1627" s="16">
        <f>Data!V1627</f>
        <v/>
      </c>
      <c r="E1627" s="6">
        <f>IF(D1627&lt;IF(E1626=1,INDEX(Markov!$I$6:$I$17,C1627),INDEX(Markov!$H$6:$H$17,C1627)),1,0)</f>
        <v/>
      </c>
      <c r="F1627" s="12">
        <f>IF(E1627=1,GAMMA.INV(Data!W1627,INDEX(Markov!$Q$6:$Q$17,C1627),INDEX(Markov!$R$6:$R$17,C1627)),0)</f>
        <v/>
      </c>
      <c r="G1627" s="6">
        <f>IF(D1627&lt;IF(G1626=1,INDEX(ChangeFactor!$O$6:$O$17,C1627),INDEX(ChangeFactor!$N$6:$N$17,C1627)),1,0)</f>
        <v/>
      </c>
      <c r="H1627" s="12">
        <f>IF(G1627=1,GAMMA.INV(Data!W1627,INDEX(ChangeFactor!$R$6:$R$17,C1627),INDEX(ChangeFactor!$S$6:$S$17,C1627)),0)</f>
        <v/>
      </c>
      <c r="I1627" s="7">
        <f>NORM.S.INV(Data!X1627)</f>
        <v/>
      </c>
      <c r="J1627" s="7">
        <f>NORM.S.INV(Data!Y1627)</f>
        <v/>
      </c>
      <c r="K1627" s="7">
        <f>NORM.S.INV(Data!Z1627)</f>
        <v/>
      </c>
      <c r="L1627" s="7">
        <f>MAR1!$B$32*L1626+MAR1!$C$32*M1626+MAR1!$D$32*N1626+MAR1!$B$42*I1627+MAR1!$C$42*J1627+MAR1!$D$42*K1627</f>
        <v/>
      </c>
      <c r="M1627" s="7">
        <f>MAR1!$B$33*L1626+MAR1!$C$33*M1626+MAR1!$D$33*N1626+MAR1!$B$43*I1627+MAR1!$C$43*J1627+MAR1!$D$43*K1627</f>
        <v/>
      </c>
      <c r="N1627" s="7">
        <f>MAR1!$B$34*L1626+MAR1!$C$34*M1626+MAR1!$D$34*N1626+MAR1!$B$44*I1627+MAR1!$C$44*J1627+MAR1!$D$44*K1627</f>
        <v/>
      </c>
      <c r="O1627" s="12">
        <f>MAR1!$B$5+MAR1!$C$5*COS(2*PI()*B1627/365)+MAR1!$D$5*SIN(2*PI()*B1627/365)+IF(E1627=1,MAR1!$B$11+MAR1!$D$11*L1627,MAR1!$C$11+MAR1!$E$11*L1627)</f>
        <v/>
      </c>
      <c r="P1627" s="12">
        <f>MAR1!$B$6+MAR1!$C$6*COS(2*PI()*B1627/365)+MAR1!$D$6*SIN(2*PI()*B1627/365)+IF(E1627=1,MAR1!$B$12+MAR1!$D$12*M1627,MAR1!$C$12+MAR1!$E$12*M1627)</f>
        <v/>
      </c>
      <c r="Q1627" s="12">
        <f>MAR1!$B$7+MAR1!$C$7*COS(2*PI()*B1627/365)+MAR1!$D$7*SIN(2*PI()*B1627/365)+IF(E1627=1,MAR1!$B$13+MAR1!$D$13*N1627,MAR1!$C$13+MAR1!$E$13*N1627)</f>
        <v/>
      </c>
      <c r="R1627" s="12">
        <f>MAR1!$B$5+MAR1!$C$5*COS(2*PI()*B1627/365)+MAR1!$D$5*SIN(2*PI()*B1627/365)+INDEX(ChangeFactor!$F$6:$F$17,C1627)+IF(G1627=1,MAR1!$B$11+INDEX(ChangeFactor!$G$6:$G$17,C1627)*MAR1!$D$11*L1627,MAR1!$C$11+INDEX(ChangeFactor!$G$6:$G$17,C1627)*MAR1!$E$11*L1627)</f>
        <v/>
      </c>
    </row>
    <row r="1628">
      <c r="A1628" s="6">
        <f>Data!U1628</f>
        <v/>
      </c>
      <c r="B1628" s="6">
        <f>MOD(A1628-1,365)+1</f>
        <v/>
      </c>
      <c r="C1628" s="6">
        <f>MATCH(B1628,Markov!$C$6:$C$17,1)</f>
        <v/>
      </c>
      <c r="D1628" s="16">
        <f>Data!V1628</f>
        <v/>
      </c>
      <c r="E1628" s="6">
        <f>IF(D1628&lt;IF(E1627=1,INDEX(Markov!$I$6:$I$17,C1628),INDEX(Markov!$H$6:$H$17,C1628)),1,0)</f>
        <v/>
      </c>
      <c r="F1628" s="12">
        <f>IF(E1628=1,GAMMA.INV(Data!W1628,INDEX(Markov!$Q$6:$Q$17,C1628),INDEX(Markov!$R$6:$R$17,C1628)),0)</f>
        <v/>
      </c>
      <c r="G1628" s="6">
        <f>IF(D1628&lt;IF(G1627=1,INDEX(ChangeFactor!$O$6:$O$17,C1628),INDEX(ChangeFactor!$N$6:$N$17,C1628)),1,0)</f>
        <v/>
      </c>
      <c r="H1628" s="12">
        <f>IF(G1628=1,GAMMA.INV(Data!W1628,INDEX(ChangeFactor!$R$6:$R$17,C1628),INDEX(ChangeFactor!$S$6:$S$17,C1628)),0)</f>
        <v/>
      </c>
      <c r="I1628" s="7">
        <f>NORM.S.INV(Data!X1628)</f>
        <v/>
      </c>
      <c r="J1628" s="7">
        <f>NORM.S.INV(Data!Y1628)</f>
        <v/>
      </c>
      <c r="K1628" s="7">
        <f>NORM.S.INV(Data!Z1628)</f>
        <v/>
      </c>
      <c r="L1628" s="7">
        <f>MAR1!$B$32*L1627+MAR1!$C$32*M1627+MAR1!$D$32*N1627+MAR1!$B$42*I1628+MAR1!$C$42*J1628+MAR1!$D$42*K1628</f>
        <v/>
      </c>
      <c r="M1628" s="7">
        <f>MAR1!$B$33*L1627+MAR1!$C$33*M1627+MAR1!$D$33*N1627+MAR1!$B$43*I1628+MAR1!$C$43*J1628+MAR1!$D$43*K1628</f>
        <v/>
      </c>
      <c r="N1628" s="7">
        <f>MAR1!$B$34*L1627+MAR1!$C$34*M1627+MAR1!$D$34*N1627+MAR1!$B$44*I1628+MAR1!$C$44*J1628+MAR1!$D$44*K1628</f>
        <v/>
      </c>
      <c r="O1628" s="12">
        <f>MAR1!$B$5+MAR1!$C$5*COS(2*PI()*B1628/365)+MAR1!$D$5*SIN(2*PI()*B1628/365)+IF(E1628=1,MAR1!$B$11+MAR1!$D$11*L1628,MAR1!$C$11+MAR1!$E$11*L1628)</f>
        <v/>
      </c>
      <c r="P1628" s="12">
        <f>MAR1!$B$6+MAR1!$C$6*COS(2*PI()*B1628/365)+MAR1!$D$6*SIN(2*PI()*B1628/365)+IF(E1628=1,MAR1!$B$12+MAR1!$D$12*M1628,MAR1!$C$12+MAR1!$E$12*M1628)</f>
        <v/>
      </c>
      <c r="Q1628" s="12">
        <f>MAR1!$B$7+MAR1!$C$7*COS(2*PI()*B1628/365)+MAR1!$D$7*SIN(2*PI()*B1628/365)+IF(E1628=1,MAR1!$B$13+MAR1!$D$13*N1628,MAR1!$C$13+MAR1!$E$13*N1628)</f>
        <v/>
      </c>
      <c r="R1628" s="12">
        <f>MAR1!$B$5+MAR1!$C$5*COS(2*PI()*B1628/365)+MAR1!$D$5*SIN(2*PI()*B1628/365)+INDEX(ChangeFactor!$F$6:$F$17,C1628)+IF(G1628=1,MAR1!$B$11+INDEX(ChangeFactor!$G$6:$G$17,C1628)*MAR1!$D$11*L1628,MAR1!$C$11+INDEX(ChangeFactor!$G$6:$G$17,C1628)*MAR1!$E$11*L1628)</f>
        <v/>
      </c>
    </row>
    <row r="1629">
      <c r="A1629" s="6">
        <f>Data!U1629</f>
        <v/>
      </c>
      <c r="B1629" s="6">
        <f>MOD(A1629-1,365)+1</f>
        <v/>
      </c>
      <c r="C1629" s="6">
        <f>MATCH(B1629,Markov!$C$6:$C$17,1)</f>
        <v/>
      </c>
      <c r="D1629" s="16">
        <f>Data!V1629</f>
        <v/>
      </c>
      <c r="E1629" s="6">
        <f>IF(D1629&lt;IF(E1628=1,INDEX(Markov!$I$6:$I$17,C1629),INDEX(Markov!$H$6:$H$17,C1629)),1,0)</f>
        <v/>
      </c>
      <c r="F1629" s="12">
        <f>IF(E1629=1,GAMMA.INV(Data!W1629,INDEX(Markov!$Q$6:$Q$17,C1629),INDEX(Markov!$R$6:$R$17,C1629)),0)</f>
        <v/>
      </c>
      <c r="G1629" s="6">
        <f>IF(D1629&lt;IF(G1628=1,INDEX(ChangeFactor!$O$6:$O$17,C1629),INDEX(ChangeFactor!$N$6:$N$17,C1629)),1,0)</f>
        <v/>
      </c>
      <c r="H1629" s="12">
        <f>IF(G1629=1,GAMMA.INV(Data!W1629,INDEX(ChangeFactor!$R$6:$R$17,C1629),INDEX(ChangeFactor!$S$6:$S$17,C1629)),0)</f>
        <v/>
      </c>
      <c r="I1629" s="7">
        <f>NORM.S.INV(Data!X1629)</f>
        <v/>
      </c>
      <c r="J1629" s="7">
        <f>NORM.S.INV(Data!Y1629)</f>
        <v/>
      </c>
      <c r="K1629" s="7">
        <f>NORM.S.INV(Data!Z1629)</f>
        <v/>
      </c>
      <c r="L1629" s="7">
        <f>MAR1!$B$32*L1628+MAR1!$C$32*M1628+MAR1!$D$32*N1628+MAR1!$B$42*I1629+MAR1!$C$42*J1629+MAR1!$D$42*K1629</f>
        <v/>
      </c>
      <c r="M1629" s="7">
        <f>MAR1!$B$33*L1628+MAR1!$C$33*M1628+MAR1!$D$33*N1628+MAR1!$B$43*I1629+MAR1!$C$43*J1629+MAR1!$D$43*K1629</f>
        <v/>
      </c>
      <c r="N1629" s="7">
        <f>MAR1!$B$34*L1628+MAR1!$C$34*M1628+MAR1!$D$34*N1628+MAR1!$B$44*I1629+MAR1!$C$44*J1629+MAR1!$D$44*K1629</f>
        <v/>
      </c>
      <c r="O1629" s="12">
        <f>MAR1!$B$5+MAR1!$C$5*COS(2*PI()*B1629/365)+MAR1!$D$5*SIN(2*PI()*B1629/365)+IF(E1629=1,MAR1!$B$11+MAR1!$D$11*L1629,MAR1!$C$11+MAR1!$E$11*L1629)</f>
        <v/>
      </c>
      <c r="P1629" s="12">
        <f>MAR1!$B$6+MAR1!$C$6*COS(2*PI()*B1629/365)+MAR1!$D$6*SIN(2*PI()*B1629/365)+IF(E1629=1,MAR1!$B$12+MAR1!$D$12*M1629,MAR1!$C$12+MAR1!$E$12*M1629)</f>
        <v/>
      </c>
      <c r="Q1629" s="12">
        <f>MAR1!$B$7+MAR1!$C$7*COS(2*PI()*B1629/365)+MAR1!$D$7*SIN(2*PI()*B1629/365)+IF(E1629=1,MAR1!$B$13+MAR1!$D$13*N1629,MAR1!$C$13+MAR1!$E$13*N1629)</f>
        <v/>
      </c>
      <c r="R1629" s="12">
        <f>MAR1!$B$5+MAR1!$C$5*COS(2*PI()*B1629/365)+MAR1!$D$5*SIN(2*PI()*B1629/365)+INDEX(ChangeFactor!$F$6:$F$17,C1629)+IF(G1629=1,MAR1!$B$11+INDEX(ChangeFactor!$G$6:$G$17,C1629)*MAR1!$D$11*L1629,MAR1!$C$11+INDEX(ChangeFactor!$G$6:$G$17,C1629)*MAR1!$E$11*L1629)</f>
        <v/>
      </c>
    </row>
    <row r="1630">
      <c r="A1630" s="6">
        <f>Data!U1630</f>
        <v/>
      </c>
      <c r="B1630" s="6">
        <f>MOD(A1630-1,365)+1</f>
        <v/>
      </c>
      <c r="C1630" s="6">
        <f>MATCH(B1630,Markov!$C$6:$C$17,1)</f>
        <v/>
      </c>
      <c r="D1630" s="16">
        <f>Data!V1630</f>
        <v/>
      </c>
      <c r="E1630" s="6">
        <f>IF(D1630&lt;IF(E1629=1,INDEX(Markov!$I$6:$I$17,C1630),INDEX(Markov!$H$6:$H$17,C1630)),1,0)</f>
        <v/>
      </c>
      <c r="F1630" s="12">
        <f>IF(E1630=1,GAMMA.INV(Data!W1630,INDEX(Markov!$Q$6:$Q$17,C1630),INDEX(Markov!$R$6:$R$17,C1630)),0)</f>
        <v/>
      </c>
      <c r="G1630" s="6">
        <f>IF(D1630&lt;IF(G1629=1,INDEX(ChangeFactor!$O$6:$O$17,C1630),INDEX(ChangeFactor!$N$6:$N$17,C1630)),1,0)</f>
        <v/>
      </c>
      <c r="H1630" s="12">
        <f>IF(G1630=1,GAMMA.INV(Data!W1630,INDEX(ChangeFactor!$R$6:$R$17,C1630),INDEX(ChangeFactor!$S$6:$S$17,C1630)),0)</f>
        <v/>
      </c>
      <c r="I1630" s="7">
        <f>NORM.S.INV(Data!X1630)</f>
        <v/>
      </c>
      <c r="J1630" s="7">
        <f>NORM.S.INV(Data!Y1630)</f>
        <v/>
      </c>
      <c r="K1630" s="7">
        <f>NORM.S.INV(Data!Z1630)</f>
        <v/>
      </c>
      <c r="L1630" s="7">
        <f>MAR1!$B$32*L1629+MAR1!$C$32*M1629+MAR1!$D$32*N1629+MAR1!$B$42*I1630+MAR1!$C$42*J1630+MAR1!$D$42*K1630</f>
        <v/>
      </c>
      <c r="M1630" s="7">
        <f>MAR1!$B$33*L1629+MAR1!$C$33*M1629+MAR1!$D$33*N1629+MAR1!$B$43*I1630+MAR1!$C$43*J1630+MAR1!$D$43*K1630</f>
        <v/>
      </c>
      <c r="N1630" s="7">
        <f>MAR1!$B$34*L1629+MAR1!$C$34*M1629+MAR1!$D$34*N1629+MAR1!$B$44*I1630+MAR1!$C$44*J1630+MAR1!$D$44*K1630</f>
        <v/>
      </c>
      <c r="O1630" s="12">
        <f>MAR1!$B$5+MAR1!$C$5*COS(2*PI()*B1630/365)+MAR1!$D$5*SIN(2*PI()*B1630/365)+IF(E1630=1,MAR1!$B$11+MAR1!$D$11*L1630,MAR1!$C$11+MAR1!$E$11*L1630)</f>
        <v/>
      </c>
      <c r="P1630" s="12">
        <f>MAR1!$B$6+MAR1!$C$6*COS(2*PI()*B1630/365)+MAR1!$D$6*SIN(2*PI()*B1630/365)+IF(E1630=1,MAR1!$B$12+MAR1!$D$12*M1630,MAR1!$C$12+MAR1!$E$12*M1630)</f>
        <v/>
      </c>
      <c r="Q1630" s="12">
        <f>MAR1!$B$7+MAR1!$C$7*COS(2*PI()*B1630/365)+MAR1!$D$7*SIN(2*PI()*B1630/365)+IF(E1630=1,MAR1!$B$13+MAR1!$D$13*N1630,MAR1!$C$13+MAR1!$E$13*N1630)</f>
        <v/>
      </c>
      <c r="R1630" s="12">
        <f>MAR1!$B$5+MAR1!$C$5*COS(2*PI()*B1630/365)+MAR1!$D$5*SIN(2*PI()*B1630/365)+INDEX(ChangeFactor!$F$6:$F$17,C1630)+IF(G1630=1,MAR1!$B$11+INDEX(ChangeFactor!$G$6:$G$17,C1630)*MAR1!$D$11*L1630,MAR1!$C$11+INDEX(ChangeFactor!$G$6:$G$17,C1630)*MAR1!$E$11*L1630)</f>
        <v/>
      </c>
    </row>
    <row r="1631">
      <c r="A1631" s="6">
        <f>Data!U1631</f>
        <v/>
      </c>
      <c r="B1631" s="6">
        <f>MOD(A1631-1,365)+1</f>
        <v/>
      </c>
      <c r="C1631" s="6">
        <f>MATCH(B1631,Markov!$C$6:$C$17,1)</f>
        <v/>
      </c>
      <c r="D1631" s="16">
        <f>Data!V1631</f>
        <v/>
      </c>
      <c r="E1631" s="6">
        <f>IF(D1631&lt;IF(E1630=1,INDEX(Markov!$I$6:$I$17,C1631),INDEX(Markov!$H$6:$H$17,C1631)),1,0)</f>
        <v/>
      </c>
      <c r="F1631" s="12">
        <f>IF(E1631=1,GAMMA.INV(Data!W1631,INDEX(Markov!$Q$6:$Q$17,C1631),INDEX(Markov!$R$6:$R$17,C1631)),0)</f>
        <v/>
      </c>
      <c r="G1631" s="6">
        <f>IF(D1631&lt;IF(G1630=1,INDEX(ChangeFactor!$O$6:$O$17,C1631),INDEX(ChangeFactor!$N$6:$N$17,C1631)),1,0)</f>
        <v/>
      </c>
      <c r="H1631" s="12">
        <f>IF(G1631=1,GAMMA.INV(Data!W1631,INDEX(ChangeFactor!$R$6:$R$17,C1631),INDEX(ChangeFactor!$S$6:$S$17,C1631)),0)</f>
        <v/>
      </c>
      <c r="I1631" s="7">
        <f>NORM.S.INV(Data!X1631)</f>
        <v/>
      </c>
      <c r="J1631" s="7">
        <f>NORM.S.INV(Data!Y1631)</f>
        <v/>
      </c>
      <c r="K1631" s="7">
        <f>NORM.S.INV(Data!Z1631)</f>
        <v/>
      </c>
      <c r="L1631" s="7">
        <f>MAR1!$B$32*L1630+MAR1!$C$32*M1630+MAR1!$D$32*N1630+MAR1!$B$42*I1631+MAR1!$C$42*J1631+MAR1!$D$42*K1631</f>
        <v/>
      </c>
      <c r="M1631" s="7">
        <f>MAR1!$B$33*L1630+MAR1!$C$33*M1630+MAR1!$D$33*N1630+MAR1!$B$43*I1631+MAR1!$C$43*J1631+MAR1!$D$43*K1631</f>
        <v/>
      </c>
      <c r="N1631" s="7">
        <f>MAR1!$B$34*L1630+MAR1!$C$34*M1630+MAR1!$D$34*N1630+MAR1!$B$44*I1631+MAR1!$C$44*J1631+MAR1!$D$44*K1631</f>
        <v/>
      </c>
      <c r="O1631" s="12">
        <f>MAR1!$B$5+MAR1!$C$5*COS(2*PI()*B1631/365)+MAR1!$D$5*SIN(2*PI()*B1631/365)+IF(E1631=1,MAR1!$B$11+MAR1!$D$11*L1631,MAR1!$C$11+MAR1!$E$11*L1631)</f>
        <v/>
      </c>
      <c r="P1631" s="12">
        <f>MAR1!$B$6+MAR1!$C$6*COS(2*PI()*B1631/365)+MAR1!$D$6*SIN(2*PI()*B1631/365)+IF(E1631=1,MAR1!$B$12+MAR1!$D$12*M1631,MAR1!$C$12+MAR1!$E$12*M1631)</f>
        <v/>
      </c>
      <c r="Q1631" s="12">
        <f>MAR1!$B$7+MAR1!$C$7*COS(2*PI()*B1631/365)+MAR1!$D$7*SIN(2*PI()*B1631/365)+IF(E1631=1,MAR1!$B$13+MAR1!$D$13*N1631,MAR1!$C$13+MAR1!$E$13*N1631)</f>
        <v/>
      </c>
      <c r="R1631" s="12">
        <f>MAR1!$B$5+MAR1!$C$5*COS(2*PI()*B1631/365)+MAR1!$D$5*SIN(2*PI()*B1631/365)+INDEX(ChangeFactor!$F$6:$F$17,C1631)+IF(G1631=1,MAR1!$B$11+INDEX(ChangeFactor!$G$6:$G$17,C1631)*MAR1!$D$11*L1631,MAR1!$C$11+INDEX(ChangeFactor!$G$6:$G$17,C1631)*MAR1!$E$11*L1631)</f>
        <v/>
      </c>
    </row>
    <row r="1632">
      <c r="A1632" s="6">
        <f>Data!U1632</f>
        <v/>
      </c>
      <c r="B1632" s="6">
        <f>MOD(A1632-1,365)+1</f>
        <v/>
      </c>
      <c r="C1632" s="6">
        <f>MATCH(B1632,Markov!$C$6:$C$17,1)</f>
        <v/>
      </c>
      <c r="D1632" s="16">
        <f>Data!V1632</f>
        <v/>
      </c>
      <c r="E1632" s="6">
        <f>IF(D1632&lt;IF(E1631=1,INDEX(Markov!$I$6:$I$17,C1632),INDEX(Markov!$H$6:$H$17,C1632)),1,0)</f>
        <v/>
      </c>
      <c r="F1632" s="12">
        <f>IF(E1632=1,GAMMA.INV(Data!W1632,INDEX(Markov!$Q$6:$Q$17,C1632),INDEX(Markov!$R$6:$R$17,C1632)),0)</f>
        <v/>
      </c>
      <c r="G1632" s="6">
        <f>IF(D1632&lt;IF(G1631=1,INDEX(ChangeFactor!$O$6:$O$17,C1632),INDEX(ChangeFactor!$N$6:$N$17,C1632)),1,0)</f>
        <v/>
      </c>
      <c r="H1632" s="12">
        <f>IF(G1632=1,GAMMA.INV(Data!W1632,INDEX(ChangeFactor!$R$6:$R$17,C1632),INDEX(ChangeFactor!$S$6:$S$17,C1632)),0)</f>
        <v/>
      </c>
      <c r="I1632" s="7">
        <f>NORM.S.INV(Data!X1632)</f>
        <v/>
      </c>
      <c r="J1632" s="7">
        <f>NORM.S.INV(Data!Y1632)</f>
        <v/>
      </c>
      <c r="K1632" s="7">
        <f>NORM.S.INV(Data!Z1632)</f>
        <v/>
      </c>
      <c r="L1632" s="7">
        <f>MAR1!$B$32*L1631+MAR1!$C$32*M1631+MAR1!$D$32*N1631+MAR1!$B$42*I1632+MAR1!$C$42*J1632+MAR1!$D$42*K1632</f>
        <v/>
      </c>
      <c r="M1632" s="7">
        <f>MAR1!$B$33*L1631+MAR1!$C$33*M1631+MAR1!$D$33*N1631+MAR1!$B$43*I1632+MAR1!$C$43*J1632+MAR1!$D$43*K1632</f>
        <v/>
      </c>
      <c r="N1632" s="7">
        <f>MAR1!$B$34*L1631+MAR1!$C$34*M1631+MAR1!$D$34*N1631+MAR1!$B$44*I1632+MAR1!$C$44*J1632+MAR1!$D$44*K1632</f>
        <v/>
      </c>
      <c r="O1632" s="12">
        <f>MAR1!$B$5+MAR1!$C$5*COS(2*PI()*B1632/365)+MAR1!$D$5*SIN(2*PI()*B1632/365)+IF(E1632=1,MAR1!$B$11+MAR1!$D$11*L1632,MAR1!$C$11+MAR1!$E$11*L1632)</f>
        <v/>
      </c>
      <c r="P1632" s="12">
        <f>MAR1!$B$6+MAR1!$C$6*COS(2*PI()*B1632/365)+MAR1!$D$6*SIN(2*PI()*B1632/365)+IF(E1632=1,MAR1!$B$12+MAR1!$D$12*M1632,MAR1!$C$12+MAR1!$E$12*M1632)</f>
        <v/>
      </c>
      <c r="Q1632" s="12">
        <f>MAR1!$B$7+MAR1!$C$7*COS(2*PI()*B1632/365)+MAR1!$D$7*SIN(2*PI()*B1632/365)+IF(E1632=1,MAR1!$B$13+MAR1!$D$13*N1632,MAR1!$C$13+MAR1!$E$13*N1632)</f>
        <v/>
      </c>
      <c r="R1632" s="12">
        <f>MAR1!$B$5+MAR1!$C$5*COS(2*PI()*B1632/365)+MAR1!$D$5*SIN(2*PI()*B1632/365)+INDEX(ChangeFactor!$F$6:$F$17,C1632)+IF(G1632=1,MAR1!$B$11+INDEX(ChangeFactor!$G$6:$G$17,C1632)*MAR1!$D$11*L1632,MAR1!$C$11+INDEX(ChangeFactor!$G$6:$G$17,C1632)*MAR1!$E$11*L1632)</f>
        <v/>
      </c>
    </row>
    <row r="1633">
      <c r="A1633" s="6">
        <f>Data!U1633</f>
        <v/>
      </c>
      <c r="B1633" s="6">
        <f>MOD(A1633-1,365)+1</f>
        <v/>
      </c>
      <c r="C1633" s="6">
        <f>MATCH(B1633,Markov!$C$6:$C$17,1)</f>
        <v/>
      </c>
      <c r="D1633" s="16">
        <f>Data!V1633</f>
        <v/>
      </c>
      <c r="E1633" s="6">
        <f>IF(D1633&lt;IF(E1632=1,INDEX(Markov!$I$6:$I$17,C1633),INDEX(Markov!$H$6:$H$17,C1633)),1,0)</f>
        <v/>
      </c>
      <c r="F1633" s="12">
        <f>IF(E1633=1,GAMMA.INV(Data!W1633,INDEX(Markov!$Q$6:$Q$17,C1633),INDEX(Markov!$R$6:$R$17,C1633)),0)</f>
        <v/>
      </c>
      <c r="G1633" s="6">
        <f>IF(D1633&lt;IF(G1632=1,INDEX(ChangeFactor!$O$6:$O$17,C1633),INDEX(ChangeFactor!$N$6:$N$17,C1633)),1,0)</f>
        <v/>
      </c>
      <c r="H1633" s="12">
        <f>IF(G1633=1,GAMMA.INV(Data!W1633,INDEX(ChangeFactor!$R$6:$R$17,C1633),INDEX(ChangeFactor!$S$6:$S$17,C1633)),0)</f>
        <v/>
      </c>
      <c r="I1633" s="7">
        <f>NORM.S.INV(Data!X1633)</f>
        <v/>
      </c>
      <c r="J1633" s="7">
        <f>NORM.S.INV(Data!Y1633)</f>
        <v/>
      </c>
      <c r="K1633" s="7">
        <f>NORM.S.INV(Data!Z1633)</f>
        <v/>
      </c>
      <c r="L1633" s="7">
        <f>MAR1!$B$32*L1632+MAR1!$C$32*M1632+MAR1!$D$32*N1632+MAR1!$B$42*I1633+MAR1!$C$42*J1633+MAR1!$D$42*K1633</f>
        <v/>
      </c>
      <c r="M1633" s="7">
        <f>MAR1!$B$33*L1632+MAR1!$C$33*M1632+MAR1!$D$33*N1632+MAR1!$B$43*I1633+MAR1!$C$43*J1633+MAR1!$D$43*K1633</f>
        <v/>
      </c>
      <c r="N1633" s="7">
        <f>MAR1!$B$34*L1632+MAR1!$C$34*M1632+MAR1!$D$34*N1632+MAR1!$B$44*I1633+MAR1!$C$44*J1633+MAR1!$D$44*K1633</f>
        <v/>
      </c>
      <c r="O1633" s="12">
        <f>MAR1!$B$5+MAR1!$C$5*COS(2*PI()*B1633/365)+MAR1!$D$5*SIN(2*PI()*B1633/365)+IF(E1633=1,MAR1!$B$11+MAR1!$D$11*L1633,MAR1!$C$11+MAR1!$E$11*L1633)</f>
        <v/>
      </c>
      <c r="P1633" s="12">
        <f>MAR1!$B$6+MAR1!$C$6*COS(2*PI()*B1633/365)+MAR1!$D$6*SIN(2*PI()*B1633/365)+IF(E1633=1,MAR1!$B$12+MAR1!$D$12*M1633,MAR1!$C$12+MAR1!$E$12*M1633)</f>
        <v/>
      </c>
      <c r="Q1633" s="12">
        <f>MAR1!$B$7+MAR1!$C$7*COS(2*PI()*B1633/365)+MAR1!$D$7*SIN(2*PI()*B1633/365)+IF(E1633=1,MAR1!$B$13+MAR1!$D$13*N1633,MAR1!$C$13+MAR1!$E$13*N1633)</f>
        <v/>
      </c>
      <c r="R1633" s="12">
        <f>MAR1!$B$5+MAR1!$C$5*COS(2*PI()*B1633/365)+MAR1!$D$5*SIN(2*PI()*B1633/365)+INDEX(ChangeFactor!$F$6:$F$17,C1633)+IF(G1633=1,MAR1!$B$11+INDEX(ChangeFactor!$G$6:$G$17,C1633)*MAR1!$D$11*L1633,MAR1!$C$11+INDEX(ChangeFactor!$G$6:$G$17,C1633)*MAR1!$E$11*L1633)</f>
        <v/>
      </c>
    </row>
    <row r="1634">
      <c r="A1634" s="6">
        <f>Data!U1634</f>
        <v/>
      </c>
      <c r="B1634" s="6">
        <f>MOD(A1634-1,365)+1</f>
        <v/>
      </c>
      <c r="C1634" s="6">
        <f>MATCH(B1634,Markov!$C$6:$C$17,1)</f>
        <v/>
      </c>
      <c r="D1634" s="16">
        <f>Data!V1634</f>
        <v/>
      </c>
      <c r="E1634" s="6">
        <f>IF(D1634&lt;IF(E1633=1,INDEX(Markov!$I$6:$I$17,C1634),INDEX(Markov!$H$6:$H$17,C1634)),1,0)</f>
        <v/>
      </c>
      <c r="F1634" s="12">
        <f>IF(E1634=1,GAMMA.INV(Data!W1634,INDEX(Markov!$Q$6:$Q$17,C1634),INDEX(Markov!$R$6:$R$17,C1634)),0)</f>
        <v/>
      </c>
      <c r="G1634" s="6">
        <f>IF(D1634&lt;IF(G1633=1,INDEX(ChangeFactor!$O$6:$O$17,C1634),INDEX(ChangeFactor!$N$6:$N$17,C1634)),1,0)</f>
        <v/>
      </c>
      <c r="H1634" s="12">
        <f>IF(G1634=1,GAMMA.INV(Data!W1634,INDEX(ChangeFactor!$R$6:$R$17,C1634),INDEX(ChangeFactor!$S$6:$S$17,C1634)),0)</f>
        <v/>
      </c>
      <c r="I1634" s="7">
        <f>NORM.S.INV(Data!X1634)</f>
        <v/>
      </c>
      <c r="J1634" s="7">
        <f>NORM.S.INV(Data!Y1634)</f>
        <v/>
      </c>
      <c r="K1634" s="7">
        <f>NORM.S.INV(Data!Z1634)</f>
        <v/>
      </c>
      <c r="L1634" s="7">
        <f>MAR1!$B$32*L1633+MAR1!$C$32*M1633+MAR1!$D$32*N1633+MAR1!$B$42*I1634+MAR1!$C$42*J1634+MAR1!$D$42*K1634</f>
        <v/>
      </c>
      <c r="M1634" s="7">
        <f>MAR1!$B$33*L1633+MAR1!$C$33*M1633+MAR1!$D$33*N1633+MAR1!$B$43*I1634+MAR1!$C$43*J1634+MAR1!$D$43*K1634</f>
        <v/>
      </c>
      <c r="N1634" s="7">
        <f>MAR1!$B$34*L1633+MAR1!$C$34*M1633+MAR1!$D$34*N1633+MAR1!$B$44*I1634+MAR1!$C$44*J1634+MAR1!$D$44*K1634</f>
        <v/>
      </c>
      <c r="O1634" s="12">
        <f>MAR1!$B$5+MAR1!$C$5*COS(2*PI()*B1634/365)+MAR1!$D$5*SIN(2*PI()*B1634/365)+IF(E1634=1,MAR1!$B$11+MAR1!$D$11*L1634,MAR1!$C$11+MAR1!$E$11*L1634)</f>
        <v/>
      </c>
      <c r="P1634" s="12">
        <f>MAR1!$B$6+MAR1!$C$6*COS(2*PI()*B1634/365)+MAR1!$D$6*SIN(2*PI()*B1634/365)+IF(E1634=1,MAR1!$B$12+MAR1!$D$12*M1634,MAR1!$C$12+MAR1!$E$12*M1634)</f>
        <v/>
      </c>
      <c r="Q1634" s="12">
        <f>MAR1!$B$7+MAR1!$C$7*COS(2*PI()*B1634/365)+MAR1!$D$7*SIN(2*PI()*B1634/365)+IF(E1634=1,MAR1!$B$13+MAR1!$D$13*N1634,MAR1!$C$13+MAR1!$E$13*N1634)</f>
        <v/>
      </c>
      <c r="R1634" s="12">
        <f>MAR1!$B$5+MAR1!$C$5*COS(2*PI()*B1634/365)+MAR1!$D$5*SIN(2*PI()*B1634/365)+INDEX(ChangeFactor!$F$6:$F$17,C1634)+IF(G1634=1,MAR1!$B$11+INDEX(ChangeFactor!$G$6:$G$17,C1634)*MAR1!$D$11*L1634,MAR1!$C$11+INDEX(ChangeFactor!$G$6:$G$17,C1634)*MAR1!$E$11*L1634)</f>
        <v/>
      </c>
    </row>
    <row r="1635">
      <c r="A1635" s="6">
        <f>Data!U1635</f>
        <v/>
      </c>
      <c r="B1635" s="6">
        <f>MOD(A1635-1,365)+1</f>
        <v/>
      </c>
      <c r="C1635" s="6">
        <f>MATCH(B1635,Markov!$C$6:$C$17,1)</f>
        <v/>
      </c>
      <c r="D1635" s="16">
        <f>Data!V1635</f>
        <v/>
      </c>
      <c r="E1635" s="6">
        <f>IF(D1635&lt;IF(E1634=1,INDEX(Markov!$I$6:$I$17,C1635),INDEX(Markov!$H$6:$H$17,C1635)),1,0)</f>
        <v/>
      </c>
      <c r="F1635" s="12">
        <f>IF(E1635=1,GAMMA.INV(Data!W1635,INDEX(Markov!$Q$6:$Q$17,C1635),INDEX(Markov!$R$6:$R$17,C1635)),0)</f>
        <v/>
      </c>
      <c r="G1635" s="6">
        <f>IF(D1635&lt;IF(G1634=1,INDEX(ChangeFactor!$O$6:$O$17,C1635),INDEX(ChangeFactor!$N$6:$N$17,C1635)),1,0)</f>
        <v/>
      </c>
      <c r="H1635" s="12">
        <f>IF(G1635=1,GAMMA.INV(Data!W1635,INDEX(ChangeFactor!$R$6:$R$17,C1635),INDEX(ChangeFactor!$S$6:$S$17,C1635)),0)</f>
        <v/>
      </c>
      <c r="I1635" s="7">
        <f>NORM.S.INV(Data!X1635)</f>
        <v/>
      </c>
      <c r="J1635" s="7">
        <f>NORM.S.INV(Data!Y1635)</f>
        <v/>
      </c>
      <c r="K1635" s="7">
        <f>NORM.S.INV(Data!Z1635)</f>
        <v/>
      </c>
      <c r="L1635" s="7">
        <f>MAR1!$B$32*L1634+MAR1!$C$32*M1634+MAR1!$D$32*N1634+MAR1!$B$42*I1635+MAR1!$C$42*J1635+MAR1!$D$42*K1635</f>
        <v/>
      </c>
      <c r="M1635" s="7">
        <f>MAR1!$B$33*L1634+MAR1!$C$33*M1634+MAR1!$D$33*N1634+MAR1!$B$43*I1635+MAR1!$C$43*J1635+MAR1!$D$43*K1635</f>
        <v/>
      </c>
      <c r="N1635" s="7">
        <f>MAR1!$B$34*L1634+MAR1!$C$34*M1634+MAR1!$D$34*N1634+MAR1!$B$44*I1635+MAR1!$C$44*J1635+MAR1!$D$44*K1635</f>
        <v/>
      </c>
      <c r="O1635" s="12">
        <f>MAR1!$B$5+MAR1!$C$5*COS(2*PI()*B1635/365)+MAR1!$D$5*SIN(2*PI()*B1635/365)+IF(E1635=1,MAR1!$B$11+MAR1!$D$11*L1635,MAR1!$C$11+MAR1!$E$11*L1635)</f>
        <v/>
      </c>
      <c r="P1635" s="12">
        <f>MAR1!$B$6+MAR1!$C$6*COS(2*PI()*B1635/365)+MAR1!$D$6*SIN(2*PI()*B1635/365)+IF(E1635=1,MAR1!$B$12+MAR1!$D$12*M1635,MAR1!$C$12+MAR1!$E$12*M1635)</f>
        <v/>
      </c>
      <c r="Q1635" s="12">
        <f>MAR1!$B$7+MAR1!$C$7*COS(2*PI()*B1635/365)+MAR1!$D$7*SIN(2*PI()*B1635/365)+IF(E1635=1,MAR1!$B$13+MAR1!$D$13*N1635,MAR1!$C$13+MAR1!$E$13*N1635)</f>
        <v/>
      </c>
      <c r="R1635" s="12">
        <f>MAR1!$B$5+MAR1!$C$5*COS(2*PI()*B1635/365)+MAR1!$D$5*SIN(2*PI()*B1635/365)+INDEX(ChangeFactor!$F$6:$F$17,C1635)+IF(G1635=1,MAR1!$B$11+INDEX(ChangeFactor!$G$6:$G$17,C1635)*MAR1!$D$11*L1635,MAR1!$C$11+INDEX(ChangeFactor!$G$6:$G$17,C1635)*MAR1!$E$11*L1635)</f>
        <v/>
      </c>
    </row>
    <row r="1636">
      <c r="A1636" s="6">
        <f>Data!U1636</f>
        <v/>
      </c>
      <c r="B1636" s="6">
        <f>MOD(A1636-1,365)+1</f>
        <v/>
      </c>
      <c r="C1636" s="6">
        <f>MATCH(B1636,Markov!$C$6:$C$17,1)</f>
        <v/>
      </c>
      <c r="D1636" s="16">
        <f>Data!V1636</f>
        <v/>
      </c>
      <c r="E1636" s="6">
        <f>IF(D1636&lt;IF(E1635=1,INDEX(Markov!$I$6:$I$17,C1636),INDEX(Markov!$H$6:$H$17,C1636)),1,0)</f>
        <v/>
      </c>
      <c r="F1636" s="12">
        <f>IF(E1636=1,GAMMA.INV(Data!W1636,INDEX(Markov!$Q$6:$Q$17,C1636),INDEX(Markov!$R$6:$R$17,C1636)),0)</f>
        <v/>
      </c>
      <c r="G1636" s="6">
        <f>IF(D1636&lt;IF(G1635=1,INDEX(ChangeFactor!$O$6:$O$17,C1636),INDEX(ChangeFactor!$N$6:$N$17,C1636)),1,0)</f>
        <v/>
      </c>
      <c r="H1636" s="12">
        <f>IF(G1636=1,GAMMA.INV(Data!W1636,INDEX(ChangeFactor!$R$6:$R$17,C1636),INDEX(ChangeFactor!$S$6:$S$17,C1636)),0)</f>
        <v/>
      </c>
      <c r="I1636" s="7">
        <f>NORM.S.INV(Data!X1636)</f>
        <v/>
      </c>
      <c r="J1636" s="7">
        <f>NORM.S.INV(Data!Y1636)</f>
        <v/>
      </c>
      <c r="K1636" s="7">
        <f>NORM.S.INV(Data!Z1636)</f>
        <v/>
      </c>
      <c r="L1636" s="7">
        <f>MAR1!$B$32*L1635+MAR1!$C$32*M1635+MAR1!$D$32*N1635+MAR1!$B$42*I1636+MAR1!$C$42*J1636+MAR1!$D$42*K1636</f>
        <v/>
      </c>
      <c r="M1636" s="7">
        <f>MAR1!$B$33*L1635+MAR1!$C$33*M1635+MAR1!$D$33*N1635+MAR1!$B$43*I1636+MAR1!$C$43*J1636+MAR1!$D$43*K1636</f>
        <v/>
      </c>
      <c r="N1636" s="7">
        <f>MAR1!$B$34*L1635+MAR1!$C$34*M1635+MAR1!$D$34*N1635+MAR1!$B$44*I1636+MAR1!$C$44*J1636+MAR1!$D$44*K1636</f>
        <v/>
      </c>
      <c r="O1636" s="12">
        <f>MAR1!$B$5+MAR1!$C$5*COS(2*PI()*B1636/365)+MAR1!$D$5*SIN(2*PI()*B1636/365)+IF(E1636=1,MAR1!$B$11+MAR1!$D$11*L1636,MAR1!$C$11+MAR1!$E$11*L1636)</f>
        <v/>
      </c>
      <c r="P1636" s="12">
        <f>MAR1!$B$6+MAR1!$C$6*COS(2*PI()*B1636/365)+MAR1!$D$6*SIN(2*PI()*B1636/365)+IF(E1636=1,MAR1!$B$12+MAR1!$D$12*M1636,MAR1!$C$12+MAR1!$E$12*M1636)</f>
        <v/>
      </c>
      <c r="Q1636" s="12">
        <f>MAR1!$B$7+MAR1!$C$7*COS(2*PI()*B1636/365)+MAR1!$D$7*SIN(2*PI()*B1636/365)+IF(E1636=1,MAR1!$B$13+MAR1!$D$13*N1636,MAR1!$C$13+MAR1!$E$13*N1636)</f>
        <v/>
      </c>
      <c r="R1636" s="12">
        <f>MAR1!$B$5+MAR1!$C$5*COS(2*PI()*B1636/365)+MAR1!$D$5*SIN(2*PI()*B1636/365)+INDEX(ChangeFactor!$F$6:$F$17,C1636)+IF(G1636=1,MAR1!$B$11+INDEX(ChangeFactor!$G$6:$G$17,C1636)*MAR1!$D$11*L1636,MAR1!$C$11+INDEX(ChangeFactor!$G$6:$G$17,C1636)*MAR1!$E$11*L1636)</f>
        <v/>
      </c>
    </row>
    <row r="1637">
      <c r="A1637" s="6">
        <f>Data!U1637</f>
        <v/>
      </c>
      <c r="B1637" s="6">
        <f>MOD(A1637-1,365)+1</f>
        <v/>
      </c>
      <c r="C1637" s="6">
        <f>MATCH(B1637,Markov!$C$6:$C$17,1)</f>
        <v/>
      </c>
      <c r="D1637" s="16">
        <f>Data!V1637</f>
        <v/>
      </c>
      <c r="E1637" s="6">
        <f>IF(D1637&lt;IF(E1636=1,INDEX(Markov!$I$6:$I$17,C1637),INDEX(Markov!$H$6:$H$17,C1637)),1,0)</f>
        <v/>
      </c>
      <c r="F1637" s="12">
        <f>IF(E1637=1,GAMMA.INV(Data!W1637,INDEX(Markov!$Q$6:$Q$17,C1637),INDEX(Markov!$R$6:$R$17,C1637)),0)</f>
        <v/>
      </c>
      <c r="G1637" s="6">
        <f>IF(D1637&lt;IF(G1636=1,INDEX(ChangeFactor!$O$6:$O$17,C1637),INDEX(ChangeFactor!$N$6:$N$17,C1637)),1,0)</f>
        <v/>
      </c>
      <c r="H1637" s="12">
        <f>IF(G1637=1,GAMMA.INV(Data!W1637,INDEX(ChangeFactor!$R$6:$R$17,C1637),INDEX(ChangeFactor!$S$6:$S$17,C1637)),0)</f>
        <v/>
      </c>
      <c r="I1637" s="7">
        <f>NORM.S.INV(Data!X1637)</f>
        <v/>
      </c>
      <c r="J1637" s="7">
        <f>NORM.S.INV(Data!Y1637)</f>
        <v/>
      </c>
      <c r="K1637" s="7">
        <f>NORM.S.INV(Data!Z1637)</f>
        <v/>
      </c>
      <c r="L1637" s="7">
        <f>MAR1!$B$32*L1636+MAR1!$C$32*M1636+MAR1!$D$32*N1636+MAR1!$B$42*I1637+MAR1!$C$42*J1637+MAR1!$D$42*K1637</f>
        <v/>
      </c>
      <c r="M1637" s="7">
        <f>MAR1!$B$33*L1636+MAR1!$C$33*M1636+MAR1!$D$33*N1636+MAR1!$B$43*I1637+MAR1!$C$43*J1637+MAR1!$D$43*K1637</f>
        <v/>
      </c>
      <c r="N1637" s="7">
        <f>MAR1!$B$34*L1636+MAR1!$C$34*M1636+MAR1!$D$34*N1636+MAR1!$B$44*I1637+MAR1!$C$44*J1637+MAR1!$D$44*K1637</f>
        <v/>
      </c>
      <c r="O1637" s="12">
        <f>MAR1!$B$5+MAR1!$C$5*COS(2*PI()*B1637/365)+MAR1!$D$5*SIN(2*PI()*B1637/365)+IF(E1637=1,MAR1!$B$11+MAR1!$D$11*L1637,MAR1!$C$11+MAR1!$E$11*L1637)</f>
        <v/>
      </c>
      <c r="P1637" s="12">
        <f>MAR1!$B$6+MAR1!$C$6*COS(2*PI()*B1637/365)+MAR1!$D$6*SIN(2*PI()*B1637/365)+IF(E1637=1,MAR1!$B$12+MAR1!$D$12*M1637,MAR1!$C$12+MAR1!$E$12*M1637)</f>
        <v/>
      </c>
      <c r="Q1637" s="12">
        <f>MAR1!$B$7+MAR1!$C$7*COS(2*PI()*B1637/365)+MAR1!$D$7*SIN(2*PI()*B1637/365)+IF(E1637=1,MAR1!$B$13+MAR1!$D$13*N1637,MAR1!$C$13+MAR1!$E$13*N1637)</f>
        <v/>
      </c>
      <c r="R1637" s="12">
        <f>MAR1!$B$5+MAR1!$C$5*COS(2*PI()*B1637/365)+MAR1!$D$5*SIN(2*PI()*B1637/365)+INDEX(ChangeFactor!$F$6:$F$17,C1637)+IF(G1637=1,MAR1!$B$11+INDEX(ChangeFactor!$G$6:$G$17,C1637)*MAR1!$D$11*L1637,MAR1!$C$11+INDEX(ChangeFactor!$G$6:$G$17,C1637)*MAR1!$E$11*L1637)</f>
        <v/>
      </c>
    </row>
    <row r="1638">
      <c r="A1638" s="6">
        <f>Data!U1638</f>
        <v/>
      </c>
      <c r="B1638" s="6">
        <f>MOD(A1638-1,365)+1</f>
        <v/>
      </c>
      <c r="C1638" s="6">
        <f>MATCH(B1638,Markov!$C$6:$C$17,1)</f>
        <v/>
      </c>
      <c r="D1638" s="16">
        <f>Data!V1638</f>
        <v/>
      </c>
      <c r="E1638" s="6">
        <f>IF(D1638&lt;IF(E1637=1,INDEX(Markov!$I$6:$I$17,C1638),INDEX(Markov!$H$6:$H$17,C1638)),1,0)</f>
        <v/>
      </c>
      <c r="F1638" s="12">
        <f>IF(E1638=1,GAMMA.INV(Data!W1638,INDEX(Markov!$Q$6:$Q$17,C1638),INDEX(Markov!$R$6:$R$17,C1638)),0)</f>
        <v/>
      </c>
      <c r="G1638" s="6">
        <f>IF(D1638&lt;IF(G1637=1,INDEX(ChangeFactor!$O$6:$O$17,C1638),INDEX(ChangeFactor!$N$6:$N$17,C1638)),1,0)</f>
        <v/>
      </c>
      <c r="H1638" s="12">
        <f>IF(G1638=1,GAMMA.INV(Data!W1638,INDEX(ChangeFactor!$R$6:$R$17,C1638),INDEX(ChangeFactor!$S$6:$S$17,C1638)),0)</f>
        <v/>
      </c>
      <c r="I1638" s="7">
        <f>NORM.S.INV(Data!X1638)</f>
        <v/>
      </c>
      <c r="J1638" s="7">
        <f>NORM.S.INV(Data!Y1638)</f>
        <v/>
      </c>
      <c r="K1638" s="7">
        <f>NORM.S.INV(Data!Z1638)</f>
        <v/>
      </c>
      <c r="L1638" s="7">
        <f>MAR1!$B$32*L1637+MAR1!$C$32*M1637+MAR1!$D$32*N1637+MAR1!$B$42*I1638+MAR1!$C$42*J1638+MAR1!$D$42*K1638</f>
        <v/>
      </c>
      <c r="M1638" s="7">
        <f>MAR1!$B$33*L1637+MAR1!$C$33*M1637+MAR1!$D$33*N1637+MAR1!$B$43*I1638+MAR1!$C$43*J1638+MAR1!$D$43*K1638</f>
        <v/>
      </c>
      <c r="N1638" s="7">
        <f>MAR1!$B$34*L1637+MAR1!$C$34*M1637+MAR1!$D$34*N1637+MAR1!$B$44*I1638+MAR1!$C$44*J1638+MAR1!$D$44*K1638</f>
        <v/>
      </c>
      <c r="O1638" s="12">
        <f>MAR1!$B$5+MAR1!$C$5*COS(2*PI()*B1638/365)+MAR1!$D$5*SIN(2*PI()*B1638/365)+IF(E1638=1,MAR1!$B$11+MAR1!$D$11*L1638,MAR1!$C$11+MAR1!$E$11*L1638)</f>
        <v/>
      </c>
      <c r="P1638" s="12">
        <f>MAR1!$B$6+MAR1!$C$6*COS(2*PI()*B1638/365)+MAR1!$D$6*SIN(2*PI()*B1638/365)+IF(E1638=1,MAR1!$B$12+MAR1!$D$12*M1638,MAR1!$C$12+MAR1!$E$12*M1638)</f>
        <v/>
      </c>
      <c r="Q1638" s="12">
        <f>MAR1!$B$7+MAR1!$C$7*COS(2*PI()*B1638/365)+MAR1!$D$7*SIN(2*PI()*B1638/365)+IF(E1638=1,MAR1!$B$13+MAR1!$D$13*N1638,MAR1!$C$13+MAR1!$E$13*N1638)</f>
        <v/>
      </c>
      <c r="R1638" s="12">
        <f>MAR1!$B$5+MAR1!$C$5*COS(2*PI()*B1638/365)+MAR1!$D$5*SIN(2*PI()*B1638/365)+INDEX(ChangeFactor!$F$6:$F$17,C1638)+IF(G1638=1,MAR1!$B$11+INDEX(ChangeFactor!$G$6:$G$17,C1638)*MAR1!$D$11*L1638,MAR1!$C$11+INDEX(ChangeFactor!$G$6:$G$17,C1638)*MAR1!$E$11*L1638)</f>
        <v/>
      </c>
    </row>
    <row r="1639">
      <c r="A1639" s="6">
        <f>Data!U1639</f>
        <v/>
      </c>
      <c r="B1639" s="6">
        <f>MOD(A1639-1,365)+1</f>
        <v/>
      </c>
      <c r="C1639" s="6">
        <f>MATCH(B1639,Markov!$C$6:$C$17,1)</f>
        <v/>
      </c>
      <c r="D1639" s="16">
        <f>Data!V1639</f>
        <v/>
      </c>
      <c r="E1639" s="6">
        <f>IF(D1639&lt;IF(E1638=1,INDEX(Markov!$I$6:$I$17,C1639),INDEX(Markov!$H$6:$H$17,C1639)),1,0)</f>
        <v/>
      </c>
      <c r="F1639" s="12">
        <f>IF(E1639=1,GAMMA.INV(Data!W1639,INDEX(Markov!$Q$6:$Q$17,C1639),INDEX(Markov!$R$6:$R$17,C1639)),0)</f>
        <v/>
      </c>
      <c r="G1639" s="6">
        <f>IF(D1639&lt;IF(G1638=1,INDEX(ChangeFactor!$O$6:$O$17,C1639),INDEX(ChangeFactor!$N$6:$N$17,C1639)),1,0)</f>
        <v/>
      </c>
      <c r="H1639" s="12">
        <f>IF(G1639=1,GAMMA.INV(Data!W1639,INDEX(ChangeFactor!$R$6:$R$17,C1639),INDEX(ChangeFactor!$S$6:$S$17,C1639)),0)</f>
        <v/>
      </c>
      <c r="I1639" s="7">
        <f>NORM.S.INV(Data!X1639)</f>
        <v/>
      </c>
      <c r="J1639" s="7">
        <f>NORM.S.INV(Data!Y1639)</f>
        <v/>
      </c>
      <c r="K1639" s="7">
        <f>NORM.S.INV(Data!Z1639)</f>
        <v/>
      </c>
      <c r="L1639" s="7">
        <f>MAR1!$B$32*L1638+MAR1!$C$32*M1638+MAR1!$D$32*N1638+MAR1!$B$42*I1639+MAR1!$C$42*J1639+MAR1!$D$42*K1639</f>
        <v/>
      </c>
      <c r="M1639" s="7">
        <f>MAR1!$B$33*L1638+MAR1!$C$33*M1638+MAR1!$D$33*N1638+MAR1!$B$43*I1639+MAR1!$C$43*J1639+MAR1!$D$43*K1639</f>
        <v/>
      </c>
      <c r="N1639" s="7">
        <f>MAR1!$B$34*L1638+MAR1!$C$34*M1638+MAR1!$D$34*N1638+MAR1!$B$44*I1639+MAR1!$C$44*J1639+MAR1!$D$44*K1639</f>
        <v/>
      </c>
      <c r="O1639" s="12">
        <f>MAR1!$B$5+MAR1!$C$5*COS(2*PI()*B1639/365)+MAR1!$D$5*SIN(2*PI()*B1639/365)+IF(E1639=1,MAR1!$B$11+MAR1!$D$11*L1639,MAR1!$C$11+MAR1!$E$11*L1639)</f>
        <v/>
      </c>
      <c r="P1639" s="12">
        <f>MAR1!$B$6+MAR1!$C$6*COS(2*PI()*B1639/365)+MAR1!$D$6*SIN(2*PI()*B1639/365)+IF(E1639=1,MAR1!$B$12+MAR1!$D$12*M1639,MAR1!$C$12+MAR1!$E$12*M1639)</f>
        <v/>
      </c>
      <c r="Q1639" s="12">
        <f>MAR1!$B$7+MAR1!$C$7*COS(2*PI()*B1639/365)+MAR1!$D$7*SIN(2*PI()*B1639/365)+IF(E1639=1,MAR1!$B$13+MAR1!$D$13*N1639,MAR1!$C$13+MAR1!$E$13*N1639)</f>
        <v/>
      </c>
      <c r="R1639" s="12">
        <f>MAR1!$B$5+MAR1!$C$5*COS(2*PI()*B1639/365)+MAR1!$D$5*SIN(2*PI()*B1639/365)+INDEX(ChangeFactor!$F$6:$F$17,C1639)+IF(G1639=1,MAR1!$B$11+INDEX(ChangeFactor!$G$6:$G$17,C1639)*MAR1!$D$11*L1639,MAR1!$C$11+INDEX(ChangeFactor!$G$6:$G$17,C1639)*MAR1!$E$11*L1639)</f>
        <v/>
      </c>
    </row>
    <row r="1640">
      <c r="A1640" s="6">
        <f>Data!U1640</f>
        <v/>
      </c>
      <c r="B1640" s="6">
        <f>MOD(A1640-1,365)+1</f>
        <v/>
      </c>
      <c r="C1640" s="6">
        <f>MATCH(B1640,Markov!$C$6:$C$17,1)</f>
        <v/>
      </c>
      <c r="D1640" s="16">
        <f>Data!V1640</f>
        <v/>
      </c>
      <c r="E1640" s="6">
        <f>IF(D1640&lt;IF(E1639=1,INDEX(Markov!$I$6:$I$17,C1640),INDEX(Markov!$H$6:$H$17,C1640)),1,0)</f>
        <v/>
      </c>
      <c r="F1640" s="12">
        <f>IF(E1640=1,GAMMA.INV(Data!W1640,INDEX(Markov!$Q$6:$Q$17,C1640),INDEX(Markov!$R$6:$R$17,C1640)),0)</f>
        <v/>
      </c>
      <c r="G1640" s="6">
        <f>IF(D1640&lt;IF(G1639=1,INDEX(ChangeFactor!$O$6:$O$17,C1640),INDEX(ChangeFactor!$N$6:$N$17,C1640)),1,0)</f>
        <v/>
      </c>
      <c r="H1640" s="12">
        <f>IF(G1640=1,GAMMA.INV(Data!W1640,INDEX(ChangeFactor!$R$6:$R$17,C1640),INDEX(ChangeFactor!$S$6:$S$17,C1640)),0)</f>
        <v/>
      </c>
      <c r="I1640" s="7">
        <f>NORM.S.INV(Data!X1640)</f>
        <v/>
      </c>
      <c r="J1640" s="7">
        <f>NORM.S.INV(Data!Y1640)</f>
        <v/>
      </c>
      <c r="K1640" s="7">
        <f>NORM.S.INV(Data!Z1640)</f>
        <v/>
      </c>
      <c r="L1640" s="7">
        <f>MAR1!$B$32*L1639+MAR1!$C$32*M1639+MAR1!$D$32*N1639+MAR1!$B$42*I1640+MAR1!$C$42*J1640+MAR1!$D$42*K1640</f>
        <v/>
      </c>
      <c r="M1640" s="7">
        <f>MAR1!$B$33*L1639+MAR1!$C$33*M1639+MAR1!$D$33*N1639+MAR1!$B$43*I1640+MAR1!$C$43*J1640+MAR1!$D$43*K1640</f>
        <v/>
      </c>
      <c r="N1640" s="7">
        <f>MAR1!$B$34*L1639+MAR1!$C$34*M1639+MAR1!$D$34*N1639+MAR1!$B$44*I1640+MAR1!$C$44*J1640+MAR1!$D$44*K1640</f>
        <v/>
      </c>
      <c r="O1640" s="12">
        <f>MAR1!$B$5+MAR1!$C$5*COS(2*PI()*B1640/365)+MAR1!$D$5*SIN(2*PI()*B1640/365)+IF(E1640=1,MAR1!$B$11+MAR1!$D$11*L1640,MAR1!$C$11+MAR1!$E$11*L1640)</f>
        <v/>
      </c>
      <c r="P1640" s="12">
        <f>MAR1!$B$6+MAR1!$C$6*COS(2*PI()*B1640/365)+MAR1!$D$6*SIN(2*PI()*B1640/365)+IF(E1640=1,MAR1!$B$12+MAR1!$D$12*M1640,MAR1!$C$12+MAR1!$E$12*M1640)</f>
        <v/>
      </c>
      <c r="Q1640" s="12">
        <f>MAR1!$B$7+MAR1!$C$7*COS(2*PI()*B1640/365)+MAR1!$D$7*SIN(2*PI()*B1640/365)+IF(E1640=1,MAR1!$B$13+MAR1!$D$13*N1640,MAR1!$C$13+MAR1!$E$13*N1640)</f>
        <v/>
      </c>
      <c r="R1640" s="12">
        <f>MAR1!$B$5+MAR1!$C$5*COS(2*PI()*B1640/365)+MAR1!$D$5*SIN(2*PI()*B1640/365)+INDEX(ChangeFactor!$F$6:$F$17,C1640)+IF(G1640=1,MAR1!$B$11+INDEX(ChangeFactor!$G$6:$G$17,C1640)*MAR1!$D$11*L1640,MAR1!$C$11+INDEX(ChangeFactor!$G$6:$G$17,C1640)*MAR1!$E$11*L1640)</f>
        <v/>
      </c>
    </row>
    <row r="1641">
      <c r="A1641" s="6">
        <f>Data!U1641</f>
        <v/>
      </c>
      <c r="B1641" s="6">
        <f>MOD(A1641-1,365)+1</f>
        <v/>
      </c>
      <c r="C1641" s="6">
        <f>MATCH(B1641,Markov!$C$6:$C$17,1)</f>
        <v/>
      </c>
      <c r="D1641" s="16">
        <f>Data!V1641</f>
        <v/>
      </c>
      <c r="E1641" s="6">
        <f>IF(D1641&lt;IF(E1640=1,INDEX(Markov!$I$6:$I$17,C1641),INDEX(Markov!$H$6:$H$17,C1641)),1,0)</f>
        <v/>
      </c>
      <c r="F1641" s="12">
        <f>IF(E1641=1,GAMMA.INV(Data!W1641,INDEX(Markov!$Q$6:$Q$17,C1641),INDEX(Markov!$R$6:$R$17,C1641)),0)</f>
        <v/>
      </c>
      <c r="G1641" s="6">
        <f>IF(D1641&lt;IF(G1640=1,INDEX(ChangeFactor!$O$6:$O$17,C1641),INDEX(ChangeFactor!$N$6:$N$17,C1641)),1,0)</f>
        <v/>
      </c>
      <c r="H1641" s="12">
        <f>IF(G1641=1,GAMMA.INV(Data!W1641,INDEX(ChangeFactor!$R$6:$R$17,C1641),INDEX(ChangeFactor!$S$6:$S$17,C1641)),0)</f>
        <v/>
      </c>
      <c r="I1641" s="7">
        <f>NORM.S.INV(Data!X1641)</f>
        <v/>
      </c>
      <c r="J1641" s="7">
        <f>NORM.S.INV(Data!Y1641)</f>
        <v/>
      </c>
      <c r="K1641" s="7">
        <f>NORM.S.INV(Data!Z1641)</f>
        <v/>
      </c>
      <c r="L1641" s="7">
        <f>MAR1!$B$32*L1640+MAR1!$C$32*M1640+MAR1!$D$32*N1640+MAR1!$B$42*I1641+MAR1!$C$42*J1641+MAR1!$D$42*K1641</f>
        <v/>
      </c>
      <c r="M1641" s="7">
        <f>MAR1!$B$33*L1640+MAR1!$C$33*M1640+MAR1!$D$33*N1640+MAR1!$B$43*I1641+MAR1!$C$43*J1641+MAR1!$D$43*K1641</f>
        <v/>
      </c>
      <c r="N1641" s="7">
        <f>MAR1!$B$34*L1640+MAR1!$C$34*M1640+MAR1!$D$34*N1640+MAR1!$B$44*I1641+MAR1!$C$44*J1641+MAR1!$D$44*K1641</f>
        <v/>
      </c>
      <c r="O1641" s="12">
        <f>MAR1!$B$5+MAR1!$C$5*COS(2*PI()*B1641/365)+MAR1!$D$5*SIN(2*PI()*B1641/365)+IF(E1641=1,MAR1!$B$11+MAR1!$D$11*L1641,MAR1!$C$11+MAR1!$E$11*L1641)</f>
        <v/>
      </c>
      <c r="P1641" s="12">
        <f>MAR1!$B$6+MAR1!$C$6*COS(2*PI()*B1641/365)+MAR1!$D$6*SIN(2*PI()*B1641/365)+IF(E1641=1,MAR1!$B$12+MAR1!$D$12*M1641,MAR1!$C$12+MAR1!$E$12*M1641)</f>
        <v/>
      </c>
      <c r="Q1641" s="12">
        <f>MAR1!$B$7+MAR1!$C$7*COS(2*PI()*B1641/365)+MAR1!$D$7*SIN(2*PI()*B1641/365)+IF(E1641=1,MAR1!$B$13+MAR1!$D$13*N1641,MAR1!$C$13+MAR1!$E$13*N1641)</f>
        <v/>
      </c>
      <c r="R1641" s="12">
        <f>MAR1!$B$5+MAR1!$C$5*COS(2*PI()*B1641/365)+MAR1!$D$5*SIN(2*PI()*B1641/365)+INDEX(ChangeFactor!$F$6:$F$17,C1641)+IF(G1641=1,MAR1!$B$11+INDEX(ChangeFactor!$G$6:$G$17,C1641)*MAR1!$D$11*L1641,MAR1!$C$11+INDEX(ChangeFactor!$G$6:$G$17,C1641)*MAR1!$E$11*L1641)</f>
        <v/>
      </c>
    </row>
    <row r="1642">
      <c r="A1642" s="6">
        <f>Data!U1642</f>
        <v/>
      </c>
      <c r="B1642" s="6">
        <f>MOD(A1642-1,365)+1</f>
        <v/>
      </c>
      <c r="C1642" s="6">
        <f>MATCH(B1642,Markov!$C$6:$C$17,1)</f>
        <v/>
      </c>
      <c r="D1642" s="16">
        <f>Data!V1642</f>
        <v/>
      </c>
      <c r="E1642" s="6">
        <f>IF(D1642&lt;IF(E1641=1,INDEX(Markov!$I$6:$I$17,C1642),INDEX(Markov!$H$6:$H$17,C1642)),1,0)</f>
        <v/>
      </c>
      <c r="F1642" s="12">
        <f>IF(E1642=1,GAMMA.INV(Data!W1642,INDEX(Markov!$Q$6:$Q$17,C1642),INDEX(Markov!$R$6:$R$17,C1642)),0)</f>
        <v/>
      </c>
      <c r="G1642" s="6">
        <f>IF(D1642&lt;IF(G1641=1,INDEX(ChangeFactor!$O$6:$O$17,C1642),INDEX(ChangeFactor!$N$6:$N$17,C1642)),1,0)</f>
        <v/>
      </c>
      <c r="H1642" s="12">
        <f>IF(G1642=1,GAMMA.INV(Data!W1642,INDEX(ChangeFactor!$R$6:$R$17,C1642),INDEX(ChangeFactor!$S$6:$S$17,C1642)),0)</f>
        <v/>
      </c>
      <c r="I1642" s="7">
        <f>NORM.S.INV(Data!X1642)</f>
        <v/>
      </c>
      <c r="J1642" s="7">
        <f>NORM.S.INV(Data!Y1642)</f>
        <v/>
      </c>
      <c r="K1642" s="7">
        <f>NORM.S.INV(Data!Z1642)</f>
        <v/>
      </c>
      <c r="L1642" s="7">
        <f>MAR1!$B$32*L1641+MAR1!$C$32*M1641+MAR1!$D$32*N1641+MAR1!$B$42*I1642+MAR1!$C$42*J1642+MAR1!$D$42*K1642</f>
        <v/>
      </c>
      <c r="M1642" s="7">
        <f>MAR1!$B$33*L1641+MAR1!$C$33*M1641+MAR1!$D$33*N1641+MAR1!$B$43*I1642+MAR1!$C$43*J1642+MAR1!$D$43*K1642</f>
        <v/>
      </c>
      <c r="N1642" s="7">
        <f>MAR1!$B$34*L1641+MAR1!$C$34*M1641+MAR1!$D$34*N1641+MAR1!$B$44*I1642+MAR1!$C$44*J1642+MAR1!$D$44*K1642</f>
        <v/>
      </c>
      <c r="O1642" s="12">
        <f>MAR1!$B$5+MAR1!$C$5*COS(2*PI()*B1642/365)+MAR1!$D$5*SIN(2*PI()*B1642/365)+IF(E1642=1,MAR1!$B$11+MAR1!$D$11*L1642,MAR1!$C$11+MAR1!$E$11*L1642)</f>
        <v/>
      </c>
      <c r="P1642" s="12">
        <f>MAR1!$B$6+MAR1!$C$6*COS(2*PI()*B1642/365)+MAR1!$D$6*SIN(2*PI()*B1642/365)+IF(E1642=1,MAR1!$B$12+MAR1!$D$12*M1642,MAR1!$C$12+MAR1!$E$12*M1642)</f>
        <v/>
      </c>
      <c r="Q1642" s="12">
        <f>MAR1!$B$7+MAR1!$C$7*COS(2*PI()*B1642/365)+MAR1!$D$7*SIN(2*PI()*B1642/365)+IF(E1642=1,MAR1!$B$13+MAR1!$D$13*N1642,MAR1!$C$13+MAR1!$E$13*N1642)</f>
        <v/>
      </c>
      <c r="R1642" s="12">
        <f>MAR1!$B$5+MAR1!$C$5*COS(2*PI()*B1642/365)+MAR1!$D$5*SIN(2*PI()*B1642/365)+INDEX(ChangeFactor!$F$6:$F$17,C1642)+IF(G1642=1,MAR1!$B$11+INDEX(ChangeFactor!$G$6:$G$17,C1642)*MAR1!$D$11*L1642,MAR1!$C$11+INDEX(ChangeFactor!$G$6:$G$17,C1642)*MAR1!$E$11*L1642)</f>
        <v/>
      </c>
    </row>
    <row r="1643">
      <c r="A1643" s="6">
        <f>Data!U1643</f>
        <v/>
      </c>
      <c r="B1643" s="6">
        <f>MOD(A1643-1,365)+1</f>
        <v/>
      </c>
      <c r="C1643" s="6">
        <f>MATCH(B1643,Markov!$C$6:$C$17,1)</f>
        <v/>
      </c>
      <c r="D1643" s="16">
        <f>Data!V1643</f>
        <v/>
      </c>
      <c r="E1643" s="6">
        <f>IF(D1643&lt;IF(E1642=1,INDEX(Markov!$I$6:$I$17,C1643),INDEX(Markov!$H$6:$H$17,C1643)),1,0)</f>
        <v/>
      </c>
      <c r="F1643" s="12">
        <f>IF(E1643=1,GAMMA.INV(Data!W1643,INDEX(Markov!$Q$6:$Q$17,C1643),INDEX(Markov!$R$6:$R$17,C1643)),0)</f>
        <v/>
      </c>
      <c r="G1643" s="6">
        <f>IF(D1643&lt;IF(G1642=1,INDEX(ChangeFactor!$O$6:$O$17,C1643),INDEX(ChangeFactor!$N$6:$N$17,C1643)),1,0)</f>
        <v/>
      </c>
      <c r="H1643" s="12">
        <f>IF(G1643=1,GAMMA.INV(Data!W1643,INDEX(ChangeFactor!$R$6:$R$17,C1643),INDEX(ChangeFactor!$S$6:$S$17,C1643)),0)</f>
        <v/>
      </c>
      <c r="I1643" s="7">
        <f>NORM.S.INV(Data!X1643)</f>
        <v/>
      </c>
      <c r="J1643" s="7">
        <f>NORM.S.INV(Data!Y1643)</f>
        <v/>
      </c>
      <c r="K1643" s="7">
        <f>NORM.S.INV(Data!Z1643)</f>
        <v/>
      </c>
      <c r="L1643" s="7">
        <f>MAR1!$B$32*L1642+MAR1!$C$32*M1642+MAR1!$D$32*N1642+MAR1!$B$42*I1643+MAR1!$C$42*J1643+MAR1!$D$42*K1643</f>
        <v/>
      </c>
      <c r="M1643" s="7">
        <f>MAR1!$B$33*L1642+MAR1!$C$33*M1642+MAR1!$D$33*N1642+MAR1!$B$43*I1643+MAR1!$C$43*J1643+MAR1!$D$43*K1643</f>
        <v/>
      </c>
      <c r="N1643" s="7">
        <f>MAR1!$B$34*L1642+MAR1!$C$34*M1642+MAR1!$D$34*N1642+MAR1!$B$44*I1643+MAR1!$C$44*J1643+MAR1!$D$44*K1643</f>
        <v/>
      </c>
      <c r="O1643" s="12">
        <f>MAR1!$B$5+MAR1!$C$5*COS(2*PI()*B1643/365)+MAR1!$D$5*SIN(2*PI()*B1643/365)+IF(E1643=1,MAR1!$B$11+MAR1!$D$11*L1643,MAR1!$C$11+MAR1!$E$11*L1643)</f>
        <v/>
      </c>
      <c r="P1643" s="12">
        <f>MAR1!$B$6+MAR1!$C$6*COS(2*PI()*B1643/365)+MAR1!$D$6*SIN(2*PI()*B1643/365)+IF(E1643=1,MAR1!$B$12+MAR1!$D$12*M1643,MAR1!$C$12+MAR1!$E$12*M1643)</f>
        <v/>
      </c>
      <c r="Q1643" s="12">
        <f>MAR1!$B$7+MAR1!$C$7*COS(2*PI()*B1643/365)+MAR1!$D$7*SIN(2*PI()*B1643/365)+IF(E1643=1,MAR1!$B$13+MAR1!$D$13*N1643,MAR1!$C$13+MAR1!$E$13*N1643)</f>
        <v/>
      </c>
      <c r="R1643" s="12">
        <f>MAR1!$B$5+MAR1!$C$5*COS(2*PI()*B1643/365)+MAR1!$D$5*SIN(2*PI()*B1643/365)+INDEX(ChangeFactor!$F$6:$F$17,C1643)+IF(G1643=1,MAR1!$B$11+INDEX(ChangeFactor!$G$6:$G$17,C1643)*MAR1!$D$11*L1643,MAR1!$C$11+INDEX(ChangeFactor!$G$6:$G$17,C1643)*MAR1!$E$11*L1643)</f>
        <v/>
      </c>
    </row>
    <row r="1644">
      <c r="A1644" s="6">
        <f>Data!U1644</f>
        <v/>
      </c>
      <c r="B1644" s="6">
        <f>MOD(A1644-1,365)+1</f>
        <v/>
      </c>
      <c r="C1644" s="6">
        <f>MATCH(B1644,Markov!$C$6:$C$17,1)</f>
        <v/>
      </c>
      <c r="D1644" s="16">
        <f>Data!V1644</f>
        <v/>
      </c>
      <c r="E1644" s="6">
        <f>IF(D1644&lt;IF(E1643=1,INDEX(Markov!$I$6:$I$17,C1644),INDEX(Markov!$H$6:$H$17,C1644)),1,0)</f>
        <v/>
      </c>
      <c r="F1644" s="12">
        <f>IF(E1644=1,GAMMA.INV(Data!W1644,INDEX(Markov!$Q$6:$Q$17,C1644),INDEX(Markov!$R$6:$R$17,C1644)),0)</f>
        <v/>
      </c>
      <c r="G1644" s="6">
        <f>IF(D1644&lt;IF(G1643=1,INDEX(ChangeFactor!$O$6:$O$17,C1644),INDEX(ChangeFactor!$N$6:$N$17,C1644)),1,0)</f>
        <v/>
      </c>
      <c r="H1644" s="12">
        <f>IF(G1644=1,GAMMA.INV(Data!W1644,INDEX(ChangeFactor!$R$6:$R$17,C1644),INDEX(ChangeFactor!$S$6:$S$17,C1644)),0)</f>
        <v/>
      </c>
      <c r="I1644" s="7">
        <f>NORM.S.INV(Data!X1644)</f>
        <v/>
      </c>
      <c r="J1644" s="7">
        <f>NORM.S.INV(Data!Y1644)</f>
        <v/>
      </c>
      <c r="K1644" s="7">
        <f>NORM.S.INV(Data!Z1644)</f>
        <v/>
      </c>
      <c r="L1644" s="7">
        <f>MAR1!$B$32*L1643+MAR1!$C$32*M1643+MAR1!$D$32*N1643+MAR1!$B$42*I1644+MAR1!$C$42*J1644+MAR1!$D$42*K1644</f>
        <v/>
      </c>
      <c r="M1644" s="7">
        <f>MAR1!$B$33*L1643+MAR1!$C$33*M1643+MAR1!$D$33*N1643+MAR1!$B$43*I1644+MAR1!$C$43*J1644+MAR1!$D$43*K1644</f>
        <v/>
      </c>
      <c r="N1644" s="7">
        <f>MAR1!$B$34*L1643+MAR1!$C$34*M1643+MAR1!$D$34*N1643+MAR1!$B$44*I1644+MAR1!$C$44*J1644+MAR1!$D$44*K1644</f>
        <v/>
      </c>
      <c r="O1644" s="12">
        <f>MAR1!$B$5+MAR1!$C$5*COS(2*PI()*B1644/365)+MAR1!$D$5*SIN(2*PI()*B1644/365)+IF(E1644=1,MAR1!$B$11+MAR1!$D$11*L1644,MAR1!$C$11+MAR1!$E$11*L1644)</f>
        <v/>
      </c>
      <c r="P1644" s="12">
        <f>MAR1!$B$6+MAR1!$C$6*COS(2*PI()*B1644/365)+MAR1!$D$6*SIN(2*PI()*B1644/365)+IF(E1644=1,MAR1!$B$12+MAR1!$D$12*M1644,MAR1!$C$12+MAR1!$E$12*M1644)</f>
        <v/>
      </c>
      <c r="Q1644" s="12">
        <f>MAR1!$B$7+MAR1!$C$7*COS(2*PI()*B1644/365)+MAR1!$D$7*SIN(2*PI()*B1644/365)+IF(E1644=1,MAR1!$B$13+MAR1!$D$13*N1644,MAR1!$C$13+MAR1!$E$13*N1644)</f>
        <v/>
      </c>
      <c r="R1644" s="12">
        <f>MAR1!$B$5+MAR1!$C$5*COS(2*PI()*B1644/365)+MAR1!$D$5*SIN(2*PI()*B1644/365)+INDEX(ChangeFactor!$F$6:$F$17,C1644)+IF(G1644=1,MAR1!$B$11+INDEX(ChangeFactor!$G$6:$G$17,C1644)*MAR1!$D$11*L1644,MAR1!$C$11+INDEX(ChangeFactor!$G$6:$G$17,C1644)*MAR1!$E$11*L1644)</f>
        <v/>
      </c>
    </row>
    <row r="1645">
      <c r="A1645" s="6">
        <f>Data!U1645</f>
        <v/>
      </c>
      <c r="B1645" s="6">
        <f>MOD(A1645-1,365)+1</f>
        <v/>
      </c>
      <c r="C1645" s="6">
        <f>MATCH(B1645,Markov!$C$6:$C$17,1)</f>
        <v/>
      </c>
      <c r="D1645" s="16">
        <f>Data!V1645</f>
        <v/>
      </c>
      <c r="E1645" s="6">
        <f>IF(D1645&lt;IF(E1644=1,INDEX(Markov!$I$6:$I$17,C1645),INDEX(Markov!$H$6:$H$17,C1645)),1,0)</f>
        <v/>
      </c>
      <c r="F1645" s="12">
        <f>IF(E1645=1,GAMMA.INV(Data!W1645,INDEX(Markov!$Q$6:$Q$17,C1645),INDEX(Markov!$R$6:$R$17,C1645)),0)</f>
        <v/>
      </c>
      <c r="G1645" s="6">
        <f>IF(D1645&lt;IF(G1644=1,INDEX(ChangeFactor!$O$6:$O$17,C1645),INDEX(ChangeFactor!$N$6:$N$17,C1645)),1,0)</f>
        <v/>
      </c>
      <c r="H1645" s="12">
        <f>IF(G1645=1,GAMMA.INV(Data!W1645,INDEX(ChangeFactor!$R$6:$R$17,C1645),INDEX(ChangeFactor!$S$6:$S$17,C1645)),0)</f>
        <v/>
      </c>
      <c r="I1645" s="7">
        <f>NORM.S.INV(Data!X1645)</f>
        <v/>
      </c>
      <c r="J1645" s="7">
        <f>NORM.S.INV(Data!Y1645)</f>
        <v/>
      </c>
      <c r="K1645" s="7">
        <f>NORM.S.INV(Data!Z1645)</f>
        <v/>
      </c>
      <c r="L1645" s="7">
        <f>MAR1!$B$32*L1644+MAR1!$C$32*M1644+MAR1!$D$32*N1644+MAR1!$B$42*I1645+MAR1!$C$42*J1645+MAR1!$D$42*K1645</f>
        <v/>
      </c>
      <c r="M1645" s="7">
        <f>MAR1!$B$33*L1644+MAR1!$C$33*M1644+MAR1!$D$33*N1644+MAR1!$B$43*I1645+MAR1!$C$43*J1645+MAR1!$D$43*K1645</f>
        <v/>
      </c>
      <c r="N1645" s="7">
        <f>MAR1!$B$34*L1644+MAR1!$C$34*M1644+MAR1!$D$34*N1644+MAR1!$B$44*I1645+MAR1!$C$44*J1645+MAR1!$D$44*K1645</f>
        <v/>
      </c>
      <c r="O1645" s="12">
        <f>MAR1!$B$5+MAR1!$C$5*COS(2*PI()*B1645/365)+MAR1!$D$5*SIN(2*PI()*B1645/365)+IF(E1645=1,MAR1!$B$11+MAR1!$D$11*L1645,MAR1!$C$11+MAR1!$E$11*L1645)</f>
        <v/>
      </c>
      <c r="P1645" s="12">
        <f>MAR1!$B$6+MAR1!$C$6*COS(2*PI()*B1645/365)+MAR1!$D$6*SIN(2*PI()*B1645/365)+IF(E1645=1,MAR1!$B$12+MAR1!$D$12*M1645,MAR1!$C$12+MAR1!$E$12*M1645)</f>
        <v/>
      </c>
      <c r="Q1645" s="12">
        <f>MAR1!$B$7+MAR1!$C$7*COS(2*PI()*B1645/365)+MAR1!$D$7*SIN(2*PI()*B1645/365)+IF(E1645=1,MAR1!$B$13+MAR1!$D$13*N1645,MAR1!$C$13+MAR1!$E$13*N1645)</f>
        <v/>
      </c>
      <c r="R1645" s="12">
        <f>MAR1!$B$5+MAR1!$C$5*COS(2*PI()*B1645/365)+MAR1!$D$5*SIN(2*PI()*B1645/365)+INDEX(ChangeFactor!$F$6:$F$17,C1645)+IF(G1645=1,MAR1!$B$11+INDEX(ChangeFactor!$G$6:$G$17,C1645)*MAR1!$D$11*L1645,MAR1!$C$11+INDEX(ChangeFactor!$G$6:$G$17,C1645)*MAR1!$E$11*L1645)</f>
        <v/>
      </c>
    </row>
    <row r="1646">
      <c r="A1646" s="6">
        <f>Data!U1646</f>
        <v/>
      </c>
      <c r="B1646" s="6">
        <f>MOD(A1646-1,365)+1</f>
        <v/>
      </c>
      <c r="C1646" s="6">
        <f>MATCH(B1646,Markov!$C$6:$C$17,1)</f>
        <v/>
      </c>
      <c r="D1646" s="16">
        <f>Data!V1646</f>
        <v/>
      </c>
      <c r="E1646" s="6">
        <f>IF(D1646&lt;IF(E1645=1,INDEX(Markov!$I$6:$I$17,C1646),INDEX(Markov!$H$6:$H$17,C1646)),1,0)</f>
        <v/>
      </c>
      <c r="F1646" s="12">
        <f>IF(E1646=1,GAMMA.INV(Data!W1646,INDEX(Markov!$Q$6:$Q$17,C1646),INDEX(Markov!$R$6:$R$17,C1646)),0)</f>
        <v/>
      </c>
      <c r="G1646" s="6">
        <f>IF(D1646&lt;IF(G1645=1,INDEX(ChangeFactor!$O$6:$O$17,C1646),INDEX(ChangeFactor!$N$6:$N$17,C1646)),1,0)</f>
        <v/>
      </c>
      <c r="H1646" s="12">
        <f>IF(G1646=1,GAMMA.INV(Data!W1646,INDEX(ChangeFactor!$R$6:$R$17,C1646),INDEX(ChangeFactor!$S$6:$S$17,C1646)),0)</f>
        <v/>
      </c>
      <c r="I1646" s="7">
        <f>NORM.S.INV(Data!X1646)</f>
        <v/>
      </c>
      <c r="J1646" s="7">
        <f>NORM.S.INV(Data!Y1646)</f>
        <v/>
      </c>
      <c r="K1646" s="7">
        <f>NORM.S.INV(Data!Z1646)</f>
        <v/>
      </c>
      <c r="L1646" s="7">
        <f>MAR1!$B$32*L1645+MAR1!$C$32*M1645+MAR1!$D$32*N1645+MAR1!$B$42*I1646+MAR1!$C$42*J1646+MAR1!$D$42*K1646</f>
        <v/>
      </c>
      <c r="M1646" s="7">
        <f>MAR1!$B$33*L1645+MAR1!$C$33*M1645+MAR1!$D$33*N1645+MAR1!$B$43*I1646+MAR1!$C$43*J1646+MAR1!$D$43*K1646</f>
        <v/>
      </c>
      <c r="N1646" s="7">
        <f>MAR1!$B$34*L1645+MAR1!$C$34*M1645+MAR1!$D$34*N1645+MAR1!$B$44*I1646+MAR1!$C$44*J1646+MAR1!$D$44*K1646</f>
        <v/>
      </c>
      <c r="O1646" s="12">
        <f>MAR1!$B$5+MAR1!$C$5*COS(2*PI()*B1646/365)+MAR1!$D$5*SIN(2*PI()*B1646/365)+IF(E1646=1,MAR1!$B$11+MAR1!$D$11*L1646,MAR1!$C$11+MAR1!$E$11*L1646)</f>
        <v/>
      </c>
      <c r="P1646" s="12">
        <f>MAR1!$B$6+MAR1!$C$6*COS(2*PI()*B1646/365)+MAR1!$D$6*SIN(2*PI()*B1646/365)+IF(E1646=1,MAR1!$B$12+MAR1!$D$12*M1646,MAR1!$C$12+MAR1!$E$12*M1646)</f>
        <v/>
      </c>
      <c r="Q1646" s="12">
        <f>MAR1!$B$7+MAR1!$C$7*COS(2*PI()*B1646/365)+MAR1!$D$7*SIN(2*PI()*B1646/365)+IF(E1646=1,MAR1!$B$13+MAR1!$D$13*N1646,MAR1!$C$13+MAR1!$E$13*N1646)</f>
        <v/>
      </c>
      <c r="R1646" s="12">
        <f>MAR1!$B$5+MAR1!$C$5*COS(2*PI()*B1646/365)+MAR1!$D$5*SIN(2*PI()*B1646/365)+INDEX(ChangeFactor!$F$6:$F$17,C1646)+IF(G1646=1,MAR1!$B$11+INDEX(ChangeFactor!$G$6:$G$17,C1646)*MAR1!$D$11*L1646,MAR1!$C$11+INDEX(ChangeFactor!$G$6:$G$17,C1646)*MAR1!$E$11*L1646)</f>
        <v/>
      </c>
    </row>
    <row r="1647">
      <c r="A1647" s="6">
        <f>Data!U1647</f>
        <v/>
      </c>
      <c r="B1647" s="6">
        <f>MOD(A1647-1,365)+1</f>
        <v/>
      </c>
      <c r="C1647" s="6">
        <f>MATCH(B1647,Markov!$C$6:$C$17,1)</f>
        <v/>
      </c>
      <c r="D1647" s="16">
        <f>Data!V1647</f>
        <v/>
      </c>
      <c r="E1647" s="6">
        <f>IF(D1647&lt;IF(E1646=1,INDEX(Markov!$I$6:$I$17,C1647),INDEX(Markov!$H$6:$H$17,C1647)),1,0)</f>
        <v/>
      </c>
      <c r="F1647" s="12">
        <f>IF(E1647=1,GAMMA.INV(Data!W1647,INDEX(Markov!$Q$6:$Q$17,C1647),INDEX(Markov!$R$6:$R$17,C1647)),0)</f>
        <v/>
      </c>
      <c r="G1647" s="6">
        <f>IF(D1647&lt;IF(G1646=1,INDEX(ChangeFactor!$O$6:$O$17,C1647),INDEX(ChangeFactor!$N$6:$N$17,C1647)),1,0)</f>
        <v/>
      </c>
      <c r="H1647" s="12">
        <f>IF(G1647=1,GAMMA.INV(Data!W1647,INDEX(ChangeFactor!$R$6:$R$17,C1647),INDEX(ChangeFactor!$S$6:$S$17,C1647)),0)</f>
        <v/>
      </c>
      <c r="I1647" s="7">
        <f>NORM.S.INV(Data!X1647)</f>
        <v/>
      </c>
      <c r="J1647" s="7">
        <f>NORM.S.INV(Data!Y1647)</f>
        <v/>
      </c>
      <c r="K1647" s="7">
        <f>NORM.S.INV(Data!Z1647)</f>
        <v/>
      </c>
      <c r="L1647" s="7">
        <f>MAR1!$B$32*L1646+MAR1!$C$32*M1646+MAR1!$D$32*N1646+MAR1!$B$42*I1647+MAR1!$C$42*J1647+MAR1!$D$42*K1647</f>
        <v/>
      </c>
      <c r="M1647" s="7">
        <f>MAR1!$B$33*L1646+MAR1!$C$33*M1646+MAR1!$D$33*N1646+MAR1!$B$43*I1647+MAR1!$C$43*J1647+MAR1!$D$43*K1647</f>
        <v/>
      </c>
      <c r="N1647" s="7">
        <f>MAR1!$B$34*L1646+MAR1!$C$34*M1646+MAR1!$D$34*N1646+MAR1!$B$44*I1647+MAR1!$C$44*J1647+MAR1!$D$44*K1647</f>
        <v/>
      </c>
      <c r="O1647" s="12">
        <f>MAR1!$B$5+MAR1!$C$5*COS(2*PI()*B1647/365)+MAR1!$D$5*SIN(2*PI()*B1647/365)+IF(E1647=1,MAR1!$B$11+MAR1!$D$11*L1647,MAR1!$C$11+MAR1!$E$11*L1647)</f>
        <v/>
      </c>
      <c r="P1647" s="12">
        <f>MAR1!$B$6+MAR1!$C$6*COS(2*PI()*B1647/365)+MAR1!$D$6*SIN(2*PI()*B1647/365)+IF(E1647=1,MAR1!$B$12+MAR1!$D$12*M1647,MAR1!$C$12+MAR1!$E$12*M1647)</f>
        <v/>
      </c>
      <c r="Q1647" s="12">
        <f>MAR1!$B$7+MAR1!$C$7*COS(2*PI()*B1647/365)+MAR1!$D$7*SIN(2*PI()*B1647/365)+IF(E1647=1,MAR1!$B$13+MAR1!$D$13*N1647,MAR1!$C$13+MAR1!$E$13*N1647)</f>
        <v/>
      </c>
      <c r="R1647" s="12">
        <f>MAR1!$B$5+MAR1!$C$5*COS(2*PI()*B1647/365)+MAR1!$D$5*SIN(2*PI()*B1647/365)+INDEX(ChangeFactor!$F$6:$F$17,C1647)+IF(G1647=1,MAR1!$B$11+INDEX(ChangeFactor!$G$6:$G$17,C1647)*MAR1!$D$11*L1647,MAR1!$C$11+INDEX(ChangeFactor!$G$6:$G$17,C1647)*MAR1!$E$11*L1647)</f>
        <v/>
      </c>
    </row>
    <row r="1648">
      <c r="A1648" s="6">
        <f>Data!U1648</f>
        <v/>
      </c>
      <c r="B1648" s="6">
        <f>MOD(A1648-1,365)+1</f>
        <v/>
      </c>
      <c r="C1648" s="6">
        <f>MATCH(B1648,Markov!$C$6:$C$17,1)</f>
        <v/>
      </c>
      <c r="D1648" s="16">
        <f>Data!V1648</f>
        <v/>
      </c>
      <c r="E1648" s="6">
        <f>IF(D1648&lt;IF(E1647=1,INDEX(Markov!$I$6:$I$17,C1648),INDEX(Markov!$H$6:$H$17,C1648)),1,0)</f>
        <v/>
      </c>
      <c r="F1648" s="12">
        <f>IF(E1648=1,GAMMA.INV(Data!W1648,INDEX(Markov!$Q$6:$Q$17,C1648),INDEX(Markov!$R$6:$R$17,C1648)),0)</f>
        <v/>
      </c>
      <c r="G1648" s="6">
        <f>IF(D1648&lt;IF(G1647=1,INDEX(ChangeFactor!$O$6:$O$17,C1648),INDEX(ChangeFactor!$N$6:$N$17,C1648)),1,0)</f>
        <v/>
      </c>
      <c r="H1648" s="12">
        <f>IF(G1648=1,GAMMA.INV(Data!W1648,INDEX(ChangeFactor!$R$6:$R$17,C1648),INDEX(ChangeFactor!$S$6:$S$17,C1648)),0)</f>
        <v/>
      </c>
      <c r="I1648" s="7">
        <f>NORM.S.INV(Data!X1648)</f>
        <v/>
      </c>
      <c r="J1648" s="7">
        <f>NORM.S.INV(Data!Y1648)</f>
        <v/>
      </c>
      <c r="K1648" s="7">
        <f>NORM.S.INV(Data!Z1648)</f>
        <v/>
      </c>
      <c r="L1648" s="7">
        <f>MAR1!$B$32*L1647+MAR1!$C$32*M1647+MAR1!$D$32*N1647+MAR1!$B$42*I1648+MAR1!$C$42*J1648+MAR1!$D$42*K1648</f>
        <v/>
      </c>
      <c r="M1648" s="7">
        <f>MAR1!$B$33*L1647+MAR1!$C$33*M1647+MAR1!$D$33*N1647+MAR1!$B$43*I1648+MAR1!$C$43*J1648+MAR1!$D$43*K1648</f>
        <v/>
      </c>
      <c r="N1648" s="7">
        <f>MAR1!$B$34*L1647+MAR1!$C$34*M1647+MAR1!$D$34*N1647+MAR1!$B$44*I1648+MAR1!$C$44*J1648+MAR1!$D$44*K1648</f>
        <v/>
      </c>
      <c r="O1648" s="12">
        <f>MAR1!$B$5+MAR1!$C$5*COS(2*PI()*B1648/365)+MAR1!$D$5*SIN(2*PI()*B1648/365)+IF(E1648=1,MAR1!$B$11+MAR1!$D$11*L1648,MAR1!$C$11+MAR1!$E$11*L1648)</f>
        <v/>
      </c>
      <c r="P1648" s="12">
        <f>MAR1!$B$6+MAR1!$C$6*COS(2*PI()*B1648/365)+MAR1!$D$6*SIN(2*PI()*B1648/365)+IF(E1648=1,MAR1!$B$12+MAR1!$D$12*M1648,MAR1!$C$12+MAR1!$E$12*M1648)</f>
        <v/>
      </c>
      <c r="Q1648" s="12">
        <f>MAR1!$B$7+MAR1!$C$7*COS(2*PI()*B1648/365)+MAR1!$D$7*SIN(2*PI()*B1648/365)+IF(E1648=1,MAR1!$B$13+MAR1!$D$13*N1648,MAR1!$C$13+MAR1!$E$13*N1648)</f>
        <v/>
      </c>
      <c r="R1648" s="12">
        <f>MAR1!$B$5+MAR1!$C$5*COS(2*PI()*B1648/365)+MAR1!$D$5*SIN(2*PI()*B1648/365)+INDEX(ChangeFactor!$F$6:$F$17,C1648)+IF(G1648=1,MAR1!$B$11+INDEX(ChangeFactor!$G$6:$G$17,C1648)*MAR1!$D$11*L1648,MAR1!$C$11+INDEX(ChangeFactor!$G$6:$G$17,C1648)*MAR1!$E$11*L1648)</f>
        <v/>
      </c>
    </row>
    <row r="1649">
      <c r="A1649" s="6">
        <f>Data!U1649</f>
        <v/>
      </c>
      <c r="B1649" s="6">
        <f>MOD(A1649-1,365)+1</f>
        <v/>
      </c>
      <c r="C1649" s="6">
        <f>MATCH(B1649,Markov!$C$6:$C$17,1)</f>
        <v/>
      </c>
      <c r="D1649" s="16">
        <f>Data!V1649</f>
        <v/>
      </c>
      <c r="E1649" s="6">
        <f>IF(D1649&lt;IF(E1648=1,INDEX(Markov!$I$6:$I$17,C1649),INDEX(Markov!$H$6:$H$17,C1649)),1,0)</f>
        <v/>
      </c>
      <c r="F1649" s="12">
        <f>IF(E1649=1,GAMMA.INV(Data!W1649,INDEX(Markov!$Q$6:$Q$17,C1649),INDEX(Markov!$R$6:$R$17,C1649)),0)</f>
        <v/>
      </c>
      <c r="G1649" s="6">
        <f>IF(D1649&lt;IF(G1648=1,INDEX(ChangeFactor!$O$6:$O$17,C1649),INDEX(ChangeFactor!$N$6:$N$17,C1649)),1,0)</f>
        <v/>
      </c>
      <c r="H1649" s="12">
        <f>IF(G1649=1,GAMMA.INV(Data!W1649,INDEX(ChangeFactor!$R$6:$R$17,C1649),INDEX(ChangeFactor!$S$6:$S$17,C1649)),0)</f>
        <v/>
      </c>
      <c r="I1649" s="7">
        <f>NORM.S.INV(Data!X1649)</f>
        <v/>
      </c>
      <c r="J1649" s="7">
        <f>NORM.S.INV(Data!Y1649)</f>
        <v/>
      </c>
      <c r="K1649" s="7">
        <f>NORM.S.INV(Data!Z1649)</f>
        <v/>
      </c>
      <c r="L1649" s="7">
        <f>MAR1!$B$32*L1648+MAR1!$C$32*M1648+MAR1!$D$32*N1648+MAR1!$B$42*I1649+MAR1!$C$42*J1649+MAR1!$D$42*K1649</f>
        <v/>
      </c>
      <c r="M1649" s="7">
        <f>MAR1!$B$33*L1648+MAR1!$C$33*M1648+MAR1!$D$33*N1648+MAR1!$B$43*I1649+MAR1!$C$43*J1649+MAR1!$D$43*K1649</f>
        <v/>
      </c>
      <c r="N1649" s="7">
        <f>MAR1!$B$34*L1648+MAR1!$C$34*M1648+MAR1!$D$34*N1648+MAR1!$B$44*I1649+MAR1!$C$44*J1649+MAR1!$D$44*K1649</f>
        <v/>
      </c>
      <c r="O1649" s="12">
        <f>MAR1!$B$5+MAR1!$C$5*COS(2*PI()*B1649/365)+MAR1!$D$5*SIN(2*PI()*B1649/365)+IF(E1649=1,MAR1!$B$11+MAR1!$D$11*L1649,MAR1!$C$11+MAR1!$E$11*L1649)</f>
        <v/>
      </c>
      <c r="P1649" s="12">
        <f>MAR1!$B$6+MAR1!$C$6*COS(2*PI()*B1649/365)+MAR1!$D$6*SIN(2*PI()*B1649/365)+IF(E1649=1,MAR1!$B$12+MAR1!$D$12*M1649,MAR1!$C$12+MAR1!$E$12*M1649)</f>
        <v/>
      </c>
      <c r="Q1649" s="12">
        <f>MAR1!$B$7+MAR1!$C$7*COS(2*PI()*B1649/365)+MAR1!$D$7*SIN(2*PI()*B1649/365)+IF(E1649=1,MAR1!$B$13+MAR1!$D$13*N1649,MAR1!$C$13+MAR1!$E$13*N1649)</f>
        <v/>
      </c>
      <c r="R1649" s="12">
        <f>MAR1!$B$5+MAR1!$C$5*COS(2*PI()*B1649/365)+MAR1!$D$5*SIN(2*PI()*B1649/365)+INDEX(ChangeFactor!$F$6:$F$17,C1649)+IF(G1649=1,MAR1!$B$11+INDEX(ChangeFactor!$G$6:$G$17,C1649)*MAR1!$D$11*L1649,MAR1!$C$11+INDEX(ChangeFactor!$G$6:$G$17,C1649)*MAR1!$E$11*L1649)</f>
        <v/>
      </c>
    </row>
    <row r="1650">
      <c r="A1650" s="6">
        <f>Data!U1650</f>
        <v/>
      </c>
      <c r="B1650" s="6">
        <f>MOD(A1650-1,365)+1</f>
        <v/>
      </c>
      <c r="C1650" s="6">
        <f>MATCH(B1650,Markov!$C$6:$C$17,1)</f>
        <v/>
      </c>
      <c r="D1650" s="16">
        <f>Data!V1650</f>
        <v/>
      </c>
      <c r="E1650" s="6">
        <f>IF(D1650&lt;IF(E1649=1,INDEX(Markov!$I$6:$I$17,C1650),INDEX(Markov!$H$6:$H$17,C1650)),1,0)</f>
        <v/>
      </c>
      <c r="F1650" s="12">
        <f>IF(E1650=1,GAMMA.INV(Data!W1650,INDEX(Markov!$Q$6:$Q$17,C1650),INDEX(Markov!$R$6:$R$17,C1650)),0)</f>
        <v/>
      </c>
      <c r="G1650" s="6">
        <f>IF(D1650&lt;IF(G1649=1,INDEX(ChangeFactor!$O$6:$O$17,C1650),INDEX(ChangeFactor!$N$6:$N$17,C1650)),1,0)</f>
        <v/>
      </c>
      <c r="H1650" s="12">
        <f>IF(G1650=1,GAMMA.INV(Data!W1650,INDEX(ChangeFactor!$R$6:$R$17,C1650),INDEX(ChangeFactor!$S$6:$S$17,C1650)),0)</f>
        <v/>
      </c>
      <c r="I1650" s="7">
        <f>NORM.S.INV(Data!X1650)</f>
        <v/>
      </c>
      <c r="J1650" s="7">
        <f>NORM.S.INV(Data!Y1650)</f>
        <v/>
      </c>
      <c r="K1650" s="7">
        <f>NORM.S.INV(Data!Z1650)</f>
        <v/>
      </c>
      <c r="L1650" s="7">
        <f>MAR1!$B$32*L1649+MAR1!$C$32*M1649+MAR1!$D$32*N1649+MAR1!$B$42*I1650+MAR1!$C$42*J1650+MAR1!$D$42*K1650</f>
        <v/>
      </c>
      <c r="M1650" s="7">
        <f>MAR1!$B$33*L1649+MAR1!$C$33*M1649+MAR1!$D$33*N1649+MAR1!$B$43*I1650+MAR1!$C$43*J1650+MAR1!$D$43*K1650</f>
        <v/>
      </c>
      <c r="N1650" s="7">
        <f>MAR1!$B$34*L1649+MAR1!$C$34*M1649+MAR1!$D$34*N1649+MAR1!$B$44*I1650+MAR1!$C$44*J1650+MAR1!$D$44*K1650</f>
        <v/>
      </c>
      <c r="O1650" s="12">
        <f>MAR1!$B$5+MAR1!$C$5*COS(2*PI()*B1650/365)+MAR1!$D$5*SIN(2*PI()*B1650/365)+IF(E1650=1,MAR1!$B$11+MAR1!$D$11*L1650,MAR1!$C$11+MAR1!$E$11*L1650)</f>
        <v/>
      </c>
      <c r="P1650" s="12">
        <f>MAR1!$B$6+MAR1!$C$6*COS(2*PI()*B1650/365)+MAR1!$D$6*SIN(2*PI()*B1650/365)+IF(E1650=1,MAR1!$B$12+MAR1!$D$12*M1650,MAR1!$C$12+MAR1!$E$12*M1650)</f>
        <v/>
      </c>
      <c r="Q1650" s="12">
        <f>MAR1!$B$7+MAR1!$C$7*COS(2*PI()*B1650/365)+MAR1!$D$7*SIN(2*PI()*B1650/365)+IF(E1650=1,MAR1!$B$13+MAR1!$D$13*N1650,MAR1!$C$13+MAR1!$E$13*N1650)</f>
        <v/>
      </c>
      <c r="R1650" s="12">
        <f>MAR1!$B$5+MAR1!$C$5*COS(2*PI()*B1650/365)+MAR1!$D$5*SIN(2*PI()*B1650/365)+INDEX(ChangeFactor!$F$6:$F$17,C1650)+IF(G1650=1,MAR1!$B$11+INDEX(ChangeFactor!$G$6:$G$17,C1650)*MAR1!$D$11*L1650,MAR1!$C$11+INDEX(ChangeFactor!$G$6:$G$17,C1650)*MAR1!$E$11*L1650)</f>
        <v/>
      </c>
    </row>
    <row r="1651">
      <c r="A1651" s="6">
        <f>Data!U1651</f>
        <v/>
      </c>
      <c r="B1651" s="6">
        <f>MOD(A1651-1,365)+1</f>
        <v/>
      </c>
      <c r="C1651" s="6">
        <f>MATCH(B1651,Markov!$C$6:$C$17,1)</f>
        <v/>
      </c>
      <c r="D1651" s="16">
        <f>Data!V1651</f>
        <v/>
      </c>
      <c r="E1651" s="6">
        <f>IF(D1651&lt;IF(E1650=1,INDEX(Markov!$I$6:$I$17,C1651),INDEX(Markov!$H$6:$H$17,C1651)),1,0)</f>
        <v/>
      </c>
      <c r="F1651" s="12">
        <f>IF(E1651=1,GAMMA.INV(Data!W1651,INDEX(Markov!$Q$6:$Q$17,C1651),INDEX(Markov!$R$6:$R$17,C1651)),0)</f>
        <v/>
      </c>
      <c r="G1651" s="6">
        <f>IF(D1651&lt;IF(G1650=1,INDEX(ChangeFactor!$O$6:$O$17,C1651),INDEX(ChangeFactor!$N$6:$N$17,C1651)),1,0)</f>
        <v/>
      </c>
      <c r="H1651" s="12">
        <f>IF(G1651=1,GAMMA.INV(Data!W1651,INDEX(ChangeFactor!$R$6:$R$17,C1651),INDEX(ChangeFactor!$S$6:$S$17,C1651)),0)</f>
        <v/>
      </c>
      <c r="I1651" s="7">
        <f>NORM.S.INV(Data!X1651)</f>
        <v/>
      </c>
      <c r="J1651" s="7">
        <f>NORM.S.INV(Data!Y1651)</f>
        <v/>
      </c>
      <c r="K1651" s="7">
        <f>NORM.S.INV(Data!Z1651)</f>
        <v/>
      </c>
      <c r="L1651" s="7">
        <f>MAR1!$B$32*L1650+MAR1!$C$32*M1650+MAR1!$D$32*N1650+MAR1!$B$42*I1651+MAR1!$C$42*J1651+MAR1!$D$42*K1651</f>
        <v/>
      </c>
      <c r="M1651" s="7">
        <f>MAR1!$B$33*L1650+MAR1!$C$33*M1650+MAR1!$D$33*N1650+MAR1!$B$43*I1651+MAR1!$C$43*J1651+MAR1!$D$43*K1651</f>
        <v/>
      </c>
      <c r="N1651" s="7">
        <f>MAR1!$B$34*L1650+MAR1!$C$34*M1650+MAR1!$D$34*N1650+MAR1!$B$44*I1651+MAR1!$C$44*J1651+MAR1!$D$44*K1651</f>
        <v/>
      </c>
      <c r="O1651" s="12">
        <f>MAR1!$B$5+MAR1!$C$5*COS(2*PI()*B1651/365)+MAR1!$D$5*SIN(2*PI()*B1651/365)+IF(E1651=1,MAR1!$B$11+MAR1!$D$11*L1651,MAR1!$C$11+MAR1!$E$11*L1651)</f>
        <v/>
      </c>
      <c r="P1651" s="12">
        <f>MAR1!$B$6+MAR1!$C$6*COS(2*PI()*B1651/365)+MAR1!$D$6*SIN(2*PI()*B1651/365)+IF(E1651=1,MAR1!$B$12+MAR1!$D$12*M1651,MAR1!$C$12+MAR1!$E$12*M1651)</f>
        <v/>
      </c>
      <c r="Q1651" s="12">
        <f>MAR1!$B$7+MAR1!$C$7*COS(2*PI()*B1651/365)+MAR1!$D$7*SIN(2*PI()*B1651/365)+IF(E1651=1,MAR1!$B$13+MAR1!$D$13*N1651,MAR1!$C$13+MAR1!$E$13*N1651)</f>
        <v/>
      </c>
      <c r="R1651" s="12">
        <f>MAR1!$B$5+MAR1!$C$5*COS(2*PI()*B1651/365)+MAR1!$D$5*SIN(2*PI()*B1651/365)+INDEX(ChangeFactor!$F$6:$F$17,C1651)+IF(G1651=1,MAR1!$B$11+INDEX(ChangeFactor!$G$6:$G$17,C1651)*MAR1!$D$11*L1651,MAR1!$C$11+INDEX(ChangeFactor!$G$6:$G$17,C1651)*MAR1!$E$11*L1651)</f>
        <v/>
      </c>
    </row>
    <row r="1652">
      <c r="A1652" s="6">
        <f>Data!U1652</f>
        <v/>
      </c>
      <c r="B1652" s="6">
        <f>MOD(A1652-1,365)+1</f>
        <v/>
      </c>
      <c r="C1652" s="6">
        <f>MATCH(B1652,Markov!$C$6:$C$17,1)</f>
        <v/>
      </c>
      <c r="D1652" s="16">
        <f>Data!V1652</f>
        <v/>
      </c>
      <c r="E1652" s="6">
        <f>IF(D1652&lt;IF(E1651=1,INDEX(Markov!$I$6:$I$17,C1652),INDEX(Markov!$H$6:$H$17,C1652)),1,0)</f>
        <v/>
      </c>
      <c r="F1652" s="12">
        <f>IF(E1652=1,GAMMA.INV(Data!W1652,INDEX(Markov!$Q$6:$Q$17,C1652),INDEX(Markov!$R$6:$R$17,C1652)),0)</f>
        <v/>
      </c>
      <c r="G1652" s="6">
        <f>IF(D1652&lt;IF(G1651=1,INDEX(ChangeFactor!$O$6:$O$17,C1652),INDEX(ChangeFactor!$N$6:$N$17,C1652)),1,0)</f>
        <v/>
      </c>
      <c r="H1652" s="12">
        <f>IF(G1652=1,GAMMA.INV(Data!W1652,INDEX(ChangeFactor!$R$6:$R$17,C1652),INDEX(ChangeFactor!$S$6:$S$17,C1652)),0)</f>
        <v/>
      </c>
      <c r="I1652" s="7">
        <f>NORM.S.INV(Data!X1652)</f>
        <v/>
      </c>
      <c r="J1652" s="7">
        <f>NORM.S.INV(Data!Y1652)</f>
        <v/>
      </c>
      <c r="K1652" s="7">
        <f>NORM.S.INV(Data!Z1652)</f>
        <v/>
      </c>
      <c r="L1652" s="7">
        <f>MAR1!$B$32*L1651+MAR1!$C$32*M1651+MAR1!$D$32*N1651+MAR1!$B$42*I1652+MAR1!$C$42*J1652+MAR1!$D$42*K1652</f>
        <v/>
      </c>
      <c r="M1652" s="7">
        <f>MAR1!$B$33*L1651+MAR1!$C$33*M1651+MAR1!$D$33*N1651+MAR1!$B$43*I1652+MAR1!$C$43*J1652+MAR1!$D$43*K1652</f>
        <v/>
      </c>
      <c r="N1652" s="7">
        <f>MAR1!$B$34*L1651+MAR1!$C$34*M1651+MAR1!$D$34*N1651+MAR1!$B$44*I1652+MAR1!$C$44*J1652+MAR1!$D$44*K1652</f>
        <v/>
      </c>
      <c r="O1652" s="12">
        <f>MAR1!$B$5+MAR1!$C$5*COS(2*PI()*B1652/365)+MAR1!$D$5*SIN(2*PI()*B1652/365)+IF(E1652=1,MAR1!$B$11+MAR1!$D$11*L1652,MAR1!$C$11+MAR1!$E$11*L1652)</f>
        <v/>
      </c>
      <c r="P1652" s="12">
        <f>MAR1!$B$6+MAR1!$C$6*COS(2*PI()*B1652/365)+MAR1!$D$6*SIN(2*PI()*B1652/365)+IF(E1652=1,MAR1!$B$12+MAR1!$D$12*M1652,MAR1!$C$12+MAR1!$E$12*M1652)</f>
        <v/>
      </c>
      <c r="Q1652" s="12">
        <f>MAR1!$B$7+MAR1!$C$7*COS(2*PI()*B1652/365)+MAR1!$D$7*SIN(2*PI()*B1652/365)+IF(E1652=1,MAR1!$B$13+MAR1!$D$13*N1652,MAR1!$C$13+MAR1!$E$13*N1652)</f>
        <v/>
      </c>
      <c r="R1652" s="12">
        <f>MAR1!$B$5+MAR1!$C$5*COS(2*PI()*B1652/365)+MAR1!$D$5*SIN(2*PI()*B1652/365)+INDEX(ChangeFactor!$F$6:$F$17,C1652)+IF(G1652=1,MAR1!$B$11+INDEX(ChangeFactor!$G$6:$G$17,C1652)*MAR1!$D$11*L1652,MAR1!$C$11+INDEX(ChangeFactor!$G$6:$G$17,C1652)*MAR1!$E$11*L1652)</f>
        <v/>
      </c>
    </row>
    <row r="1653">
      <c r="A1653" s="6">
        <f>Data!U1653</f>
        <v/>
      </c>
      <c r="B1653" s="6">
        <f>MOD(A1653-1,365)+1</f>
        <v/>
      </c>
      <c r="C1653" s="6">
        <f>MATCH(B1653,Markov!$C$6:$C$17,1)</f>
        <v/>
      </c>
      <c r="D1653" s="16">
        <f>Data!V1653</f>
        <v/>
      </c>
      <c r="E1653" s="6">
        <f>IF(D1653&lt;IF(E1652=1,INDEX(Markov!$I$6:$I$17,C1653),INDEX(Markov!$H$6:$H$17,C1653)),1,0)</f>
        <v/>
      </c>
      <c r="F1653" s="12">
        <f>IF(E1653=1,GAMMA.INV(Data!W1653,INDEX(Markov!$Q$6:$Q$17,C1653),INDEX(Markov!$R$6:$R$17,C1653)),0)</f>
        <v/>
      </c>
      <c r="G1653" s="6">
        <f>IF(D1653&lt;IF(G1652=1,INDEX(ChangeFactor!$O$6:$O$17,C1653),INDEX(ChangeFactor!$N$6:$N$17,C1653)),1,0)</f>
        <v/>
      </c>
      <c r="H1653" s="12">
        <f>IF(G1653=1,GAMMA.INV(Data!W1653,INDEX(ChangeFactor!$R$6:$R$17,C1653),INDEX(ChangeFactor!$S$6:$S$17,C1653)),0)</f>
        <v/>
      </c>
      <c r="I1653" s="7">
        <f>NORM.S.INV(Data!X1653)</f>
        <v/>
      </c>
      <c r="J1653" s="7">
        <f>NORM.S.INV(Data!Y1653)</f>
        <v/>
      </c>
      <c r="K1653" s="7">
        <f>NORM.S.INV(Data!Z1653)</f>
        <v/>
      </c>
      <c r="L1653" s="7">
        <f>MAR1!$B$32*L1652+MAR1!$C$32*M1652+MAR1!$D$32*N1652+MAR1!$B$42*I1653+MAR1!$C$42*J1653+MAR1!$D$42*K1653</f>
        <v/>
      </c>
      <c r="M1653" s="7">
        <f>MAR1!$B$33*L1652+MAR1!$C$33*M1652+MAR1!$D$33*N1652+MAR1!$B$43*I1653+MAR1!$C$43*J1653+MAR1!$D$43*K1653</f>
        <v/>
      </c>
      <c r="N1653" s="7">
        <f>MAR1!$B$34*L1652+MAR1!$C$34*M1652+MAR1!$D$34*N1652+MAR1!$B$44*I1653+MAR1!$C$44*J1653+MAR1!$D$44*K1653</f>
        <v/>
      </c>
      <c r="O1653" s="12">
        <f>MAR1!$B$5+MAR1!$C$5*COS(2*PI()*B1653/365)+MAR1!$D$5*SIN(2*PI()*B1653/365)+IF(E1653=1,MAR1!$B$11+MAR1!$D$11*L1653,MAR1!$C$11+MAR1!$E$11*L1653)</f>
        <v/>
      </c>
      <c r="P1653" s="12">
        <f>MAR1!$B$6+MAR1!$C$6*COS(2*PI()*B1653/365)+MAR1!$D$6*SIN(2*PI()*B1653/365)+IF(E1653=1,MAR1!$B$12+MAR1!$D$12*M1653,MAR1!$C$12+MAR1!$E$12*M1653)</f>
        <v/>
      </c>
      <c r="Q1653" s="12">
        <f>MAR1!$B$7+MAR1!$C$7*COS(2*PI()*B1653/365)+MAR1!$D$7*SIN(2*PI()*B1653/365)+IF(E1653=1,MAR1!$B$13+MAR1!$D$13*N1653,MAR1!$C$13+MAR1!$E$13*N1653)</f>
        <v/>
      </c>
      <c r="R1653" s="12">
        <f>MAR1!$B$5+MAR1!$C$5*COS(2*PI()*B1653/365)+MAR1!$D$5*SIN(2*PI()*B1653/365)+INDEX(ChangeFactor!$F$6:$F$17,C1653)+IF(G1653=1,MAR1!$B$11+INDEX(ChangeFactor!$G$6:$G$17,C1653)*MAR1!$D$11*L1653,MAR1!$C$11+INDEX(ChangeFactor!$G$6:$G$17,C1653)*MAR1!$E$11*L1653)</f>
        <v/>
      </c>
    </row>
    <row r="1654">
      <c r="A1654" s="6">
        <f>Data!U1654</f>
        <v/>
      </c>
      <c r="B1654" s="6">
        <f>MOD(A1654-1,365)+1</f>
        <v/>
      </c>
      <c r="C1654" s="6">
        <f>MATCH(B1654,Markov!$C$6:$C$17,1)</f>
        <v/>
      </c>
      <c r="D1654" s="16">
        <f>Data!V1654</f>
        <v/>
      </c>
      <c r="E1654" s="6">
        <f>IF(D1654&lt;IF(E1653=1,INDEX(Markov!$I$6:$I$17,C1654),INDEX(Markov!$H$6:$H$17,C1654)),1,0)</f>
        <v/>
      </c>
      <c r="F1654" s="12">
        <f>IF(E1654=1,GAMMA.INV(Data!W1654,INDEX(Markov!$Q$6:$Q$17,C1654),INDEX(Markov!$R$6:$R$17,C1654)),0)</f>
        <v/>
      </c>
      <c r="G1654" s="6">
        <f>IF(D1654&lt;IF(G1653=1,INDEX(ChangeFactor!$O$6:$O$17,C1654),INDEX(ChangeFactor!$N$6:$N$17,C1654)),1,0)</f>
        <v/>
      </c>
      <c r="H1654" s="12">
        <f>IF(G1654=1,GAMMA.INV(Data!W1654,INDEX(ChangeFactor!$R$6:$R$17,C1654),INDEX(ChangeFactor!$S$6:$S$17,C1654)),0)</f>
        <v/>
      </c>
      <c r="I1654" s="7">
        <f>NORM.S.INV(Data!X1654)</f>
        <v/>
      </c>
      <c r="J1654" s="7">
        <f>NORM.S.INV(Data!Y1654)</f>
        <v/>
      </c>
      <c r="K1654" s="7">
        <f>NORM.S.INV(Data!Z1654)</f>
        <v/>
      </c>
      <c r="L1654" s="7">
        <f>MAR1!$B$32*L1653+MAR1!$C$32*M1653+MAR1!$D$32*N1653+MAR1!$B$42*I1654+MAR1!$C$42*J1654+MAR1!$D$42*K1654</f>
        <v/>
      </c>
      <c r="M1654" s="7">
        <f>MAR1!$B$33*L1653+MAR1!$C$33*M1653+MAR1!$D$33*N1653+MAR1!$B$43*I1654+MAR1!$C$43*J1654+MAR1!$D$43*K1654</f>
        <v/>
      </c>
      <c r="N1654" s="7">
        <f>MAR1!$B$34*L1653+MAR1!$C$34*M1653+MAR1!$D$34*N1653+MAR1!$B$44*I1654+MAR1!$C$44*J1654+MAR1!$D$44*K1654</f>
        <v/>
      </c>
      <c r="O1654" s="12">
        <f>MAR1!$B$5+MAR1!$C$5*COS(2*PI()*B1654/365)+MAR1!$D$5*SIN(2*PI()*B1654/365)+IF(E1654=1,MAR1!$B$11+MAR1!$D$11*L1654,MAR1!$C$11+MAR1!$E$11*L1654)</f>
        <v/>
      </c>
      <c r="P1654" s="12">
        <f>MAR1!$B$6+MAR1!$C$6*COS(2*PI()*B1654/365)+MAR1!$D$6*SIN(2*PI()*B1654/365)+IF(E1654=1,MAR1!$B$12+MAR1!$D$12*M1654,MAR1!$C$12+MAR1!$E$12*M1654)</f>
        <v/>
      </c>
      <c r="Q1654" s="12">
        <f>MAR1!$B$7+MAR1!$C$7*COS(2*PI()*B1654/365)+MAR1!$D$7*SIN(2*PI()*B1654/365)+IF(E1654=1,MAR1!$B$13+MAR1!$D$13*N1654,MAR1!$C$13+MAR1!$E$13*N1654)</f>
        <v/>
      </c>
      <c r="R1654" s="12">
        <f>MAR1!$B$5+MAR1!$C$5*COS(2*PI()*B1654/365)+MAR1!$D$5*SIN(2*PI()*B1654/365)+INDEX(ChangeFactor!$F$6:$F$17,C1654)+IF(G1654=1,MAR1!$B$11+INDEX(ChangeFactor!$G$6:$G$17,C1654)*MAR1!$D$11*L1654,MAR1!$C$11+INDEX(ChangeFactor!$G$6:$G$17,C1654)*MAR1!$E$11*L1654)</f>
        <v/>
      </c>
    </row>
    <row r="1655">
      <c r="A1655" s="6">
        <f>Data!U1655</f>
        <v/>
      </c>
      <c r="B1655" s="6">
        <f>MOD(A1655-1,365)+1</f>
        <v/>
      </c>
      <c r="C1655" s="6">
        <f>MATCH(B1655,Markov!$C$6:$C$17,1)</f>
        <v/>
      </c>
      <c r="D1655" s="16">
        <f>Data!V1655</f>
        <v/>
      </c>
      <c r="E1655" s="6">
        <f>IF(D1655&lt;IF(E1654=1,INDEX(Markov!$I$6:$I$17,C1655),INDEX(Markov!$H$6:$H$17,C1655)),1,0)</f>
        <v/>
      </c>
      <c r="F1655" s="12">
        <f>IF(E1655=1,GAMMA.INV(Data!W1655,INDEX(Markov!$Q$6:$Q$17,C1655),INDEX(Markov!$R$6:$R$17,C1655)),0)</f>
        <v/>
      </c>
      <c r="G1655" s="6">
        <f>IF(D1655&lt;IF(G1654=1,INDEX(ChangeFactor!$O$6:$O$17,C1655),INDEX(ChangeFactor!$N$6:$N$17,C1655)),1,0)</f>
        <v/>
      </c>
      <c r="H1655" s="12">
        <f>IF(G1655=1,GAMMA.INV(Data!W1655,INDEX(ChangeFactor!$R$6:$R$17,C1655),INDEX(ChangeFactor!$S$6:$S$17,C1655)),0)</f>
        <v/>
      </c>
      <c r="I1655" s="7">
        <f>NORM.S.INV(Data!X1655)</f>
        <v/>
      </c>
      <c r="J1655" s="7">
        <f>NORM.S.INV(Data!Y1655)</f>
        <v/>
      </c>
      <c r="K1655" s="7">
        <f>NORM.S.INV(Data!Z1655)</f>
        <v/>
      </c>
      <c r="L1655" s="7">
        <f>MAR1!$B$32*L1654+MAR1!$C$32*M1654+MAR1!$D$32*N1654+MAR1!$B$42*I1655+MAR1!$C$42*J1655+MAR1!$D$42*K1655</f>
        <v/>
      </c>
      <c r="M1655" s="7">
        <f>MAR1!$B$33*L1654+MAR1!$C$33*M1654+MAR1!$D$33*N1654+MAR1!$B$43*I1655+MAR1!$C$43*J1655+MAR1!$D$43*K1655</f>
        <v/>
      </c>
      <c r="N1655" s="7">
        <f>MAR1!$B$34*L1654+MAR1!$C$34*M1654+MAR1!$D$34*N1654+MAR1!$B$44*I1655+MAR1!$C$44*J1655+MAR1!$D$44*K1655</f>
        <v/>
      </c>
      <c r="O1655" s="12">
        <f>MAR1!$B$5+MAR1!$C$5*COS(2*PI()*B1655/365)+MAR1!$D$5*SIN(2*PI()*B1655/365)+IF(E1655=1,MAR1!$B$11+MAR1!$D$11*L1655,MAR1!$C$11+MAR1!$E$11*L1655)</f>
        <v/>
      </c>
      <c r="P1655" s="12">
        <f>MAR1!$B$6+MAR1!$C$6*COS(2*PI()*B1655/365)+MAR1!$D$6*SIN(2*PI()*B1655/365)+IF(E1655=1,MAR1!$B$12+MAR1!$D$12*M1655,MAR1!$C$12+MAR1!$E$12*M1655)</f>
        <v/>
      </c>
      <c r="Q1655" s="12">
        <f>MAR1!$B$7+MAR1!$C$7*COS(2*PI()*B1655/365)+MAR1!$D$7*SIN(2*PI()*B1655/365)+IF(E1655=1,MAR1!$B$13+MAR1!$D$13*N1655,MAR1!$C$13+MAR1!$E$13*N1655)</f>
        <v/>
      </c>
      <c r="R1655" s="12">
        <f>MAR1!$B$5+MAR1!$C$5*COS(2*PI()*B1655/365)+MAR1!$D$5*SIN(2*PI()*B1655/365)+INDEX(ChangeFactor!$F$6:$F$17,C1655)+IF(G1655=1,MAR1!$B$11+INDEX(ChangeFactor!$G$6:$G$17,C1655)*MAR1!$D$11*L1655,MAR1!$C$11+INDEX(ChangeFactor!$G$6:$G$17,C1655)*MAR1!$E$11*L1655)</f>
        <v/>
      </c>
    </row>
    <row r="1656">
      <c r="A1656" s="6">
        <f>Data!U1656</f>
        <v/>
      </c>
      <c r="B1656" s="6">
        <f>MOD(A1656-1,365)+1</f>
        <v/>
      </c>
      <c r="C1656" s="6">
        <f>MATCH(B1656,Markov!$C$6:$C$17,1)</f>
        <v/>
      </c>
      <c r="D1656" s="16">
        <f>Data!V1656</f>
        <v/>
      </c>
      <c r="E1656" s="6">
        <f>IF(D1656&lt;IF(E1655=1,INDEX(Markov!$I$6:$I$17,C1656),INDEX(Markov!$H$6:$H$17,C1656)),1,0)</f>
        <v/>
      </c>
      <c r="F1656" s="12">
        <f>IF(E1656=1,GAMMA.INV(Data!W1656,INDEX(Markov!$Q$6:$Q$17,C1656),INDEX(Markov!$R$6:$R$17,C1656)),0)</f>
        <v/>
      </c>
      <c r="G1656" s="6">
        <f>IF(D1656&lt;IF(G1655=1,INDEX(ChangeFactor!$O$6:$O$17,C1656),INDEX(ChangeFactor!$N$6:$N$17,C1656)),1,0)</f>
        <v/>
      </c>
      <c r="H1656" s="12">
        <f>IF(G1656=1,GAMMA.INV(Data!W1656,INDEX(ChangeFactor!$R$6:$R$17,C1656),INDEX(ChangeFactor!$S$6:$S$17,C1656)),0)</f>
        <v/>
      </c>
      <c r="I1656" s="7">
        <f>NORM.S.INV(Data!X1656)</f>
        <v/>
      </c>
      <c r="J1656" s="7">
        <f>NORM.S.INV(Data!Y1656)</f>
        <v/>
      </c>
      <c r="K1656" s="7">
        <f>NORM.S.INV(Data!Z1656)</f>
        <v/>
      </c>
      <c r="L1656" s="7">
        <f>MAR1!$B$32*L1655+MAR1!$C$32*M1655+MAR1!$D$32*N1655+MAR1!$B$42*I1656+MAR1!$C$42*J1656+MAR1!$D$42*K1656</f>
        <v/>
      </c>
      <c r="M1656" s="7">
        <f>MAR1!$B$33*L1655+MAR1!$C$33*M1655+MAR1!$D$33*N1655+MAR1!$B$43*I1656+MAR1!$C$43*J1656+MAR1!$D$43*K1656</f>
        <v/>
      </c>
      <c r="N1656" s="7">
        <f>MAR1!$B$34*L1655+MAR1!$C$34*M1655+MAR1!$D$34*N1655+MAR1!$B$44*I1656+MAR1!$C$44*J1656+MAR1!$D$44*K1656</f>
        <v/>
      </c>
      <c r="O1656" s="12">
        <f>MAR1!$B$5+MAR1!$C$5*COS(2*PI()*B1656/365)+MAR1!$D$5*SIN(2*PI()*B1656/365)+IF(E1656=1,MAR1!$B$11+MAR1!$D$11*L1656,MAR1!$C$11+MAR1!$E$11*L1656)</f>
        <v/>
      </c>
      <c r="P1656" s="12">
        <f>MAR1!$B$6+MAR1!$C$6*COS(2*PI()*B1656/365)+MAR1!$D$6*SIN(2*PI()*B1656/365)+IF(E1656=1,MAR1!$B$12+MAR1!$D$12*M1656,MAR1!$C$12+MAR1!$E$12*M1656)</f>
        <v/>
      </c>
      <c r="Q1656" s="12">
        <f>MAR1!$B$7+MAR1!$C$7*COS(2*PI()*B1656/365)+MAR1!$D$7*SIN(2*PI()*B1656/365)+IF(E1656=1,MAR1!$B$13+MAR1!$D$13*N1656,MAR1!$C$13+MAR1!$E$13*N1656)</f>
        <v/>
      </c>
      <c r="R1656" s="12">
        <f>MAR1!$B$5+MAR1!$C$5*COS(2*PI()*B1656/365)+MAR1!$D$5*SIN(2*PI()*B1656/365)+INDEX(ChangeFactor!$F$6:$F$17,C1656)+IF(G1656=1,MAR1!$B$11+INDEX(ChangeFactor!$G$6:$G$17,C1656)*MAR1!$D$11*L1656,MAR1!$C$11+INDEX(ChangeFactor!$G$6:$G$17,C1656)*MAR1!$E$11*L1656)</f>
        <v/>
      </c>
    </row>
    <row r="1657">
      <c r="A1657" s="6">
        <f>Data!U1657</f>
        <v/>
      </c>
      <c r="B1657" s="6">
        <f>MOD(A1657-1,365)+1</f>
        <v/>
      </c>
      <c r="C1657" s="6">
        <f>MATCH(B1657,Markov!$C$6:$C$17,1)</f>
        <v/>
      </c>
      <c r="D1657" s="16">
        <f>Data!V1657</f>
        <v/>
      </c>
      <c r="E1657" s="6">
        <f>IF(D1657&lt;IF(E1656=1,INDEX(Markov!$I$6:$I$17,C1657),INDEX(Markov!$H$6:$H$17,C1657)),1,0)</f>
        <v/>
      </c>
      <c r="F1657" s="12">
        <f>IF(E1657=1,GAMMA.INV(Data!W1657,INDEX(Markov!$Q$6:$Q$17,C1657),INDEX(Markov!$R$6:$R$17,C1657)),0)</f>
        <v/>
      </c>
      <c r="G1657" s="6">
        <f>IF(D1657&lt;IF(G1656=1,INDEX(ChangeFactor!$O$6:$O$17,C1657),INDEX(ChangeFactor!$N$6:$N$17,C1657)),1,0)</f>
        <v/>
      </c>
      <c r="H1657" s="12">
        <f>IF(G1657=1,GAMMA.INV(Data!W1657,INDEX(ChangeFactor!$R$6:$R$17,C1657),INDEX(ChangeFactor!$S$6:$S$17,C1657)),0)</f>
        <v/>
      </c>
      <c r="I1657" s="7">
        <f>NORM.S.INV(Data!X1657)</f>
        <v/>
      </c>
      <c r="J1657" s="7">
        <f>NORM.S.INV(Data!Y1657)</f>
        <v/>
      </c>
      <c r="K1657" s="7">
        <f>NORM.S.INV(Data!Z1657)</f>
        <v/>
      </c>
      <c r="L1657" s="7">
        <f>MAR1!$B$32*L1656+MAR1!$C$32*M1656+MAR1!$D$32*N1656+MAR1!$B$42*I1657+MAR1!$C$42*J1657+MAR1!$D$42*K1657</f>
        <v/>
      </c>
      <c r="M1657" s="7">
        <f>MAR1!$B$33*L1656+MAR1!$C$33*M1656+MAR1!$D$33*N1656+MAR1!$B$43*I1657+MAR1!$C$43*J1657+MAR1!$D$43*K1657</f>
        <v/>
      </c>
      <c r="N1657" s="7">
        <f>MAR1!$B$34*L1656+MAR1!$C$34*M1656+MAR1!$D$34*N1656+MAR1!$B$44*I1657+MAR1!$C$44*J1657+MAR1!$D$44*K1657</f>
        <v/>
      </c>
      <c r="O1657" s="12">
        <f>MAR1!$B$5+MAR1!$C$5*COS(2*PI()*B1657/365)+MAR1!$D$5*SIN(2*PI()*B1657/365)+IF(E1657=1,MAR1!$B$11+MAR1!$D$11*L1657,MAR1!$C$11+MAR1!$E$11*L1657)</f>
        <v/>
      </c>
      <c r="P1657" s="12">
        <f>MAR1!$B$6+MAR1!$C$6*COS(2*PI()*B1657/365)+MAR1!$D$6*SIN(2*PI()*B1657/365)+IF(E1657=1,MAR1!$B$12+MAR1!$D$12*M1657,MAR1!$C$12+MAR1!$E$12*M1657)</f>
        <v/>
      </c>
      <c r="Q1657" s="12">
        <f>MAR1!$B$7+MAR1!$C$7*COS(2*PI()*B1657/365)+MAR1!$D$7*SIN(2*PI()*B1657/365)+IF(E1657=1,MAR1!$B$13+MAR1!$D$13*N1657,MAR1!$C$13+MAR1!$E$13*N1657)</f>
        <v/>
      </c>
      <c r="R1657" s="12">
        <f>MAR1!$B$5+MAR1!$C$5*COS(2*PI()*B1657/365)+MAR1!$D$5*SIN(2*PI()*B1657/365)+INDEX(ChangeFactor!$F$6:$F$17,C1657)+IF(G1657=1,MAR1!$B$11+INDEX(ChangeFactor!$G$6:$G$17,C1657)*MAR1!$D$11*L1657,MAR1!$C$11+INDEX(ChangeFactor!$G$6:$G$17,C1657)*MAR1!$E$11*L1657)</f>
        <v/>
      </c>
    </row>
    <row r="1658">
      <c r="A1658" s="6">
        <f>Data!U1658</f>
        <v/>
      </c>
      <c r="B1658" s="6">
        <f>MOD(A1658-1,365)+1</f>
        <v/>
      </c>
      <c r="C1658" s="6">
        <f>MATCH(B1658,Markov!$C$6:$C$17,1)</f>
        <v/>
      </c>
      <c r="D1658" s="16">
        <f>Data!V1658</f>
        <v/>
      </c>
      <c r="E1658" s="6">
        <f>IF(D1658&lt;IF(E1657=1,INDEX(Markov!$I$6:$I$17,C1658),INDEX(Markov!$H$6:$H$17,C1658)),1,0)</f>
        <v/>
      </c>
      <c r="F1658" s="12">
        <f>IF(E1658=1,GAMMA.INV(Data!W1658,INDEX(Markov!$Q$6:$Q$17,C1658),INDEX(Markov!$R$6:$R$17,C1658)),0)</f>
        <v/>
      </c>
      <c r="G1658" s="6">
        <f>IF(D1658&lt;IF(G1657=1,INDEX(ChangeFactor!$O$6:$O$17,C1658),INDEX(ChangeFactor!$N$6:$N$17,C1658)),1,0)</f>
        <v/>
      </c>
      <c r="H1658" s="12">
        <f>IF(G1658=1,GAMMA.INV(Data!W1658,INDEX(ChangeFactor!$R$6:$R$17,C1658),INDEX(ChangeFactor!$S$6:$S$17,C1658)),0)</f>
        <v/>
      </c>
      <c r="I1658" s="7">
        <f>NORM.S.INV(Data!X1658)</f>
        <v/>
      </c>
      <c r="J1658" s="7">
        <f>NORM.S.INV(Data!Y1658)</f>
        <v/>
      </c>
      <c r="K1658" s="7">
        <f>NORM.S.INV(Data!Z1658)</f>
        <v/>
      </c>
      <c r="L1658" s="7">
        <f>MAR1!$B$32*L1657+MAR1!$C$32*M1657+MAR1!$D$32*N1657+MAR1!$B$42*I1658+MAR1!$C$42*J1658+MAR1!$D$42*K1658</f>
        <v/>
      </c>
      <c r="M1658" s="7">
        <f>MAR1!$B$33*L1657+MAR1!$C$33*M1657+MAR1!$D$33*N1657+MAR1!$B$43*I1658+MAR1!$C$43*J1658+MAR1!$D$43*K1658</f>
        <v/>
      </c>
      <c r="N1658" s="7">
        <f>MAR1!$B$34*L1657+MAR1!$C$34*M1657+MAR1!$D$34*N1657+MAR1!$B$44*I1658+MAR1!$C$44*J1658+MAR1!$D$44*K1658</f>
        <v/>
      </c>
      <c r="O1658" s="12">
        <f>MAR1!$B$5+MAR1!$C$5*COS(2*PI()*B1658/365)+MAR1!$D$5*SIN(2*PI()*B1658/365)+IF(E1658=1,MAR1!$B$11+MAR1!$D$11*L1658,MAR1!$C$11+MAR1!$E$11*L1658)</f>
        <v/>
      </c>
      <c r="P1658" s="12">
        <f>MAR1!$B$6+MAR1!$C$6*COS(2*PI()*B1658/365)+MAR1!$D$6*SIN(2*PI()*B1658/365)+IF(E1658=1,MAR1!$B$12+MAR1!$D$12*M1658,MAR1!$C$12+MAR1!$E$12*M1658)</f>
        <v/>
      </c>
      <c r="Q1658" s="12">
        <f>MAR1!$B$7+MAR1!$C$7*COS(2*PI()*B1658/365)+MAR1!$D$7*SIN(2*PI()*B1658/365)+IF(E1658=1,MAR1!$B$13+MAR1!$D$13*N1658,MAR1!$C$13+MAR1!$E$13*N1658)</f>
        <v/>
      </c>
      <c r="R1658" s="12">
        <f>MAR1!$B$5+MAR1!$C$5*COS(2*PI()*B1658/365)+MAR1!$D$5*SIN(2*PI()*B1658/365)+INDEX(ChangeFactor!$F$6:$F$17,C1658)+IF(G1658=1,MAR1!$B$11+INDEX(ChangeFactor!$G$6:$G$17,C1658)*MAR1!$D$11*L1658,MAR1!$C$11+INDEX(ChangeFactor!$G$6:$G$17,C1658)*MAR1!$E$11*L1658)</f>
        <v/>
      </c>
    </row>
    <row r="1659">
      <c r="A1659" s="6">
        <f>Data!U1659</f>
        <v/>
      </c>
      <c r="B1659" s="6">
        <f>MOD(A1659-1,365)+1</f>
        <v/>
      </c>
      <c r="C1659" s="6">
        <f>MATCH(B1659,Markov!$C$6:$C$17,1)</f>
        <v/>
      </c>
      <c r="D1659" s="16">
        <f>Data!V1659</f>
        <v/>
      </c>
      <c r="E1659" s="6">
        <f>IF(D1659&lt;IF(E1658=1,INDEX(Markov!$I$6:$I$17,C1659),INDEX(Markov!$H$6:$H$17,C1659)),1,0)</f>
        <v/>
      </c>
      <c r="F1659" s="12">
        <f>IF(E1659=1,GAMMA.INV(Data!W1659,INDEX(Markov!$Q$6:$Q$17,C1659),INDEX(Markov!$R$6:$R$17,C1659)),0)</f>
        <v/>
      </c>
      <c r="G1659" s="6">
        <f>IF(D1659&lt;IF(G1658=1,INDEX(ChangeFactor!$O$6:$O$17,C1659),INDEX(ChangeFactor!$N$6:$N$17,C1659)),1,0)</f>
        <v/>
      </c>
      <c r="H1659" s="12">
        <f>IF(G1659=1,GAMMA.INV(Data!W1659,INDEX(ChangeFactor!$R$6:$R$17,C1659),INDEX(ChangeFactor!$S$6:$S$17,C1659)),0)</f>
        <v/>
      </c>
      <c r="I1659" s="7">
        <f>NORM.S.INV(Data!X1659)</f>
        <v/>
      </c>
      <c r="J1659" s="7">
        <f>NORM.S.INV(Data!Y1659)</f>
        <v/>
      </c>
      <c r="K1659" s="7">
        <f>NORM.S.INV(Data!Z1659)</f>
        <v/>
      </c>
      <c r="L1659" s="7">
        <f>MAR1!$B$32*L1658+MAR1!$C$32*M1658+MAR1!$D$32*N1658+MAR1!$B$42*I1659+MAR1!$C$42*J1659+MAR1!$D$42*K1659</f>
        <v/>
      </c>
      <c r="M1659" s="7">
        <f>MAR1!$B$33*L1658+MAR1!$C$33*M1658+MAR1!$D$33*N1658+MAR1!$B$43*I1659+MAR1!$C$43*J1659+MAR1!$D$43*K1659</f>
        <v/>
      </c>
      <c r="N1659" s="7">
        <f>MAR1!$B$34*L1658+MAR1!$C$34*M1658+MAR1!$D$34*N1658+MAR1!$B$44*I1659+MAR1!$C$44*J1659+MAR1!$D$44*K1659</f>
        <v/>
      </c>
      <c r="O1659" s="12">
        <f>MAR1!$B$5+MAR1!$C$5*COS(2*PI()*B1659/365)+MAR1!$D$5*SIN(2*PI()*B1659/365)+IF(E1659=1,MAR1!$B$11+MAR1!$D$11*L1659,MAR1!$C$11+MAR1!$E$11*L1659)</f>
        <v/>
      </c>
      <c r="P1659" s="12">
        <f>MAR1!$B$6+MAR1!$C$6*COS(2*PI()*B1659/365)+MAR1!$D$6*SIN(2*PI()*B1659/365)+IF(E1659=1,MAR1!$B$12+MAR1!$D$12*M1659,MAR1!$C$12+MAR1!$E$12*M1659)</f>
        <v/>
      </c>
      <c r="Q1659" s="12">
        <f>MAR1!$B$7+MAR1!$C$7*COS(2*PI()*B1659/365)+MAR1!$D$7*SIN(2*PI()*B1659/365)+IF(E1659=1,MAR1!$B$13+MAR1!$D$13*N1659,MAR1!$C$13+MAR1!$E$13*N1659)</f>
        <v/>
      </c>
      <c r="R1659" s="12">
        <f>MAR1!$B$5+MAR1!$C$5*COS(2*PI()*B1659/365)+MAR1!$D$5*SIN(2*PI()*B1659/365)+INDEX(ChangeFactor!$F$6:$F$17,C1659)+IF(G1659=1,MAR1!$B$11+INDEX(ChangeFactor!$G$6:$G$17,C1659)*MAR1!$D$11*L1659,MAR1!$C$11+INDEX(ChangeFactor!$G$6:$G$17,C1659)*MAR1!$E$11*L1659)</f>
        <v/>
      </c>
    </row>
    <row r="1660">
      <c r="A1660" s="6">
        <f>Data!U1660</f>
        <v/>
      </c>
      <c r="B1660" s="6">
        <f>MOD(A1660-1,365)+1</f>
        <v/>
      </c>
      <c r="C1660" s="6">
        <f>MATCH(B1660,Markov!$C$6:$C$17,1)</f>
        <v/>
      </c>
      <c r="D1660" s="16">
        <f>Data!V1660</f>
        <v/>
      </c>
      <c r="E1660" s="6">
        <f>IF(D1660&lt;IF(E1659=1,INDEX(Markov!$I$6:$I$17,C1660),INDEX(Markov!$H$6:$H$17,C1660)),1,0)</f>
        <v/>
      </c>
      <c r="F1660" s="12">
        <f>IF(E1660=1,GAMMA.INV(Data!W1660,INDEX(Markov!$Q$6:$Q$17,C1660),INDEX(Markov!$R$6:$R$17,C1660)),0)</f>
        <v/>
      </c>
      <c r="G1660" s="6">
        <f>IF(D1660&lt;IF(G1659=1,INDEX(ChangeFactor!$O$6:$O$17,C1660),INDEX(ChangeFactor!$N$6:$N$17,C1660)),1,0)</f>
        <v/>
      </c>
      <c r="H1660" s="12">
        <f>IF(G1660=1,GAMMA.INV(Data!W1660,INDEX(ChangeFactor!$R$6:$R$17,C1660),INDEX(ChangeFactor!$S$6:$S$17,C1660)),0)</f>
        <v/>
      </c>
      <c r="I1660" s="7">
        <f>NORM.S.INV(Data!X1660)</f>
        <v/>
      </c>
      <c r="J1660" s="7">
        <f>NORM.S.INV(Data!Y1660)</f>
        <v/>
      </c>
      <c r="K1660" s="7">
        <f>NORM.S.INV(Data!Z1660)</f>
        <v/>
      </c>
      <c r="L1660" s="7">
        <f>MAR1!$B$32*L1659+MAR1!$C$32*M1659+MAR1!$D$32*N1659+MAR1!$B$42*I1660+MAR1!$C$42*J1660+MAR1!$D$42*K1660</f>
        <v/>
      </c>
      <c r="M1660" s="7">
        <f>MAR1!$B$33*L1659+MAR1!$C$33*M1659+MAR1!$D$33*N1659+MAR1!$B$43*I1660+MAR1!$C$43*J1660+MAR1!$D$43*K1660</f>
        <v/>
      </c>
      <c r="N1660" s="7">
        <f>MAR1!$B$34*L1659+MAR1!$C$34*M1659+MAR1!$D$34*N1659+MAR1!$B$44*I1660+MAR1!$C$44*J1660+MAR1!$D$44*K1660</f>
        <v/>
      </c>
      <c r="O1660" s="12">
        <f>MAR1!$B$5+MAR1!$C$5*COS(2*PI()*B1660/365)+MAR1!$D$5*SIN(2*PI()*B1660/365)+IF(E1660=1,MAR1!$B$11+MAR1!$D$11*L1660,MAR1!$C$11+MAR1!$E$11*L1660)</f>
        <v/>
      </c>
      <c r="P1660" s="12">
        <f>MAR1!$B$6+MAR1!$C$6*COS(2*PI()*B1660/365)+MAR1!$D$6*SIN(2*PI()*B1660/365)+IF(E1660=1,MAR1!$B$12+MAR1!$D$12*M1660,MAR1!$C$12+MAR1!$E$12*M1660)</f>
        <v/>
      </c>
      <c r="Q1660" s="12">
        <f>MAR1!$B$7+MAR1!$C$7*COS(2*PI()*B1660/365)+MAR1!$D$7*SIN(2*PI()*B1660/365)+IF(E1660=1,MAR1!$B$13+MAR1!$D$13*N1660,MAR1!$C$13+MAR1!$E$13*N1660)</f>
        <v/>
      </c>
      <c r="R1660" s="12">
        <f>MAR1!$B$5+MAR1!$C$5*COS(2*PI()*B1660/365)+MAR1!$D$5*SIN(2*PI()*B1660/365)+INDEX(ChangeFactor!$F$6:$F$17,C1660)+IF(G1660=1,MAR1!$B$11+INDEX(ChangeFactor!$G$6:$G$17,C1660)*MAR1!$D$11*L1660,MAR1!$C$11+INDEX(ChangeFactor!$G$6:$G$17,C1660)*MAR1!$E$11*L1660)</f>
        <v/>
      </c>
    </row>
    <row r="1661">
      <c r="A1661" s="6">
        <f>Data!U1661</f>
        <v/>
      </c>
      <c r="B1661" s="6">
        <f>MOD(A1661-1,365)+1</f>
        <v/>
      </c>
      <c r="C1661" s="6">
        <f>MATCH(B1661,Markov!$C$6:$C$17,1)</f>
        <v/>
      </c>
      <c r="D1661" s="16">
        <f>Data!V1661</f>
        <v/>
      </c>
      <c r="E1661" s="6">
        <f>IF(D1661&lt;IF(E1660=1,INDEX(Markov!$I$6:$I$17,C1661),INDEX(Markov!$H$6:$H$17,C1661)),1,0)</f>
        <v/>
      </c>
      <c r="F1661" s="12">
        <f>IF(E1661=1,GAMMA.INV(Data!W1661,INDEX(Markov!$Q$6:$Q$17,C1661),INDEX(Markov!$R$6:$R$17,C1661)),0)</f>
        <v/>
      </c>
      <c r="G1661" s="6">
        <f>IF(D1661&lt;IF(G1660=1,INDEX(ChangeFactor!$O$6:$O$17,C1661),INDEX(ChangeFactor!$N$6:$N$17,C1661)),1,0)</f>
        <v/>
      </c>
      <c r="H1661" s="12">
        <f>IF(G1661=1,GAMMA.INV(Data!W1661,INDEX(ChangeFactor!$R$6:$R$17,C1661),INDEX(ChangeFactor!$S$6:$S$17,C1661)),0)</f>
        <v/>
      </c>
      <c r="I1661" s="7">
        <f>NORM.S.INV(Data!X1661)</f>
        <v/>
      </c>
      <c r="J1661" s="7">
        <f>NORM.S.INV(Data!Y1661)</f>
        <v/>
      </c>
      <c r="K1661" s="7">
        <f>NORM.S.INV(Data!Z1661)</f>
        <v/>
      </c>
      <c r="L1661" s="7">
        <f>MAR1!$B$32*L1660+MAR1!$C$32*M1660+MAR1!$D$32*N1660+MAR1!$B$42*I1661+MAR1!$C$42*J1661+MAR1!$D$42*K1661</f>
        <v/>
      </c>
      <c r="M1661" s="7">
        <f>MAR1!$B$33*L1660+MAR1!$C$33*M1660+MAR1!$D$33*N1660+MAR1!$B$43*I1661+MAR1!$C$43*J1661+MAR1!$D$43*K1661</f>
        <v/>
      </c>
      <c r="N1661" s="7">
        <f>MAR1!$B$34*L1660+MAR1!$C$34*M1660+MAR1!$D$34*N1660+MAR1!$B$44*I1661+MAR1!$C$44*J1661+MAR1!$D$44*K1661</f>
        <v/>
      </c>
      <c r="O1661" s="12">
        <f>MAR1!$B$5+MAR1!$C$5*COS(2*PI()*B1661/365)+MAR1!$D$5*SIN(2*PI()*B1661/365)+IF(E1661=1,MAR1!$B$11+MAR1!$D$11*L1661,MAR1!$C$11+MAR1!$E$11*L1661)</f>
        <v/>
      </c>
      <c r="P1661" s="12">
        <f>MAR1!$B$6+MAR1!$C$6*COS(2*PI()*B1661/365)+MAR1!$D$6*SIN(2*PI()*B1661/365)+IF(E1661=1,MAR1!$B$12+MAR1!$D$12*M1661,MAR1!$C$12+MAR1!$E$12*M1661)</f>
        <v/>
      </c>
      <c r="Q1661" s="12">
        <f>MAR1!$B$7+MAR1!$C$7*COS(2*PI()*B1661/365)+MAR1!$D$7*SIN(2*PI()*B1661/365)+IF(E1661=1,MAR1!$B$13+MAR1!$D$13*N1661,MAR1!$C$13+MAR1!$E$13*N1661)</f>
        <v/>
      </c>
      <c r="R1661" s="12">
        <f>MAR1!$B$5+MAR1!$C$5*COS(2*PI()*B1661/365)+MAR1!$D$5*SIN(2*PI()*B1661/365)+INDEX(ChangeFactor!$F$6:$F$17,C1661)+IF(G1661=1,MAR1!$B$11+INDEX(ChangeFactor!$G$6:$G$17,C1661)*MAR1!$D$11*L1661,MAR1!$C$11+INDEX(ChangeFactor!$G$6:$G$17,C1661)*MAR1!$E$11*L1661)</f>
        <v/>
      </c>
    </row>
    <row r="1662">
      <c r="A1662" s="6">
        <f>Data!U1662</f>
        <v/>
      </c>
      <c r="B1662" s="6">
        <f>MOD(A1662-1,365)+1</f>
        <v/>
      </c>
      <c r="C1662" s="6">
        <f>MATCH(B1662,Markov!$C$6:$C$17,1)</f>
        <v/>
      </c>
      <c r="D1662" s="16">
        <f>Data!V1662</f>
        <v/>
      </c>
      <c r="E1662" s="6">
        <f>IF(D1662&lt;IF(E1661=1,INDEX(Markov!$I$6:$I$17,C1662),INDEX(Markov!$H$6:$H$17,C1662)),1,0)</f>
        <v/>
      </c>
      <c r="F1662" s="12">
        <f>IF(E1662=1,GAMMA.INV(Data!W1662,INDEX(Markov!$Q$6:$Q$17,C1662),INDEX(Markov!$R$6:$R$17,C1662)),0)</f>
        <v/>
      </c>
      <c r="G1662" s="6">
        <f>IF(D1662&lt;IF(G1661=1,INDEX(ChangeFactor!$O$6:$O$17,C1662),INDEX(ChangeFactor!$N$6:$N$17,C1662)),1,0)</f>
        <v/>
      </c>
      <c r="H1662" s="12">
        <f>IF(G1662=1,GAMMA.INV(Data!W1662,INDEX(ChangeFactor!$R$6:$R$17,C1662),INDEX(ChangeFactor!$S$6:$S$17,C1662)),0)</f>
        <v/>
      </c>
      <c r="I1662" s="7">
        <f>NORM.S.INV(Data!X1662)</f>
        <v/>
      </c>
      <c r="J1662" s="7">
        <f>NORM.S.INV(Data!Y1662)</f>
        <v/>
      </c>
      <c r="K1662" s="7">
        <f>NORM.S.INV(Data!Z1662)</f>
        <v/>
      </c>
      <c r="L1662" s="7">
        <f>MAR1!$B$32*L1661+MAR1!$C$32*M1661+MAR1!$D$32*N1661+MAR1!$B$42*I1662+MAR1!$C$42*J1662+MAR1!$D$42*K1662</f>
        <v/>
      </c>
      <c r="M1662" s="7">
        <f>MAR1!$B$33*L1661+MAR1!$C$33*M1661+MAR1!$D$33*N1661+MAR1!$B$43*I1662+MAR1!$C$43*J1662+MAR1!$D$43*K1662</f>
        <v/>
      </c>
      <c r="N1662" s="7">
        <f>MAR1!$B$34*L1661+MAR1!$C$34*M1661+MAR1!$D$34*N1661+MAR1!$B$44*I1662+MAR1!$C$44*J1662+MAR1!$D$44*K1662</f>
        <v/>
      </c>
      <c r="O1662" s="12">
        <f>MAR1!$B$5+MAR1!$C$5*COS(2*PI()*B1662/365)+MAR1!$D$5*SIN(2*PI()*B1662/365)+IF(E1662=1,MAR1!$B$11+MAR1!$D$11*L1662,MAR1!$C$11+MAR1!$E$11*L1662)</f>
        <v/>
      </c>
      <c r="P1662" s="12">
        <f>MAR1!$B$6+MAR1!$C$6*COS(2*PI()*B1662/365)+MAR1!$D$6*SIN(2*PI()*B1662/365)+IF(E1662=1,MAR1!$B$12+MAR1!$D$12*M1662,MAR1!$C$12+MAR1!$E$12*M1662)</f>
        <v/>
      </c>
      <c r="Q1662" s="12">
        <f>MAR1!$B$7+MAR1!$C$7*COS(2*PI()*B1662/365)+MAR1!$D$7*SIN(2*PI()*B1662/365)+IF(E1662=1,MAR1!$B$13+MAR1!$D$13*N1662,MAR1!$C$13+MAR1!$E$13*N1662)</f>
        <v/>
      </c>
      <c r="R1662" s="12">
        <f>MAR1!$B$5+MAR1!$C$5*COS(2*PI()*B1662/365)+MAR1!$D$5*SIN(2*PI()*B1662/365)+INDEX(ChangeFactor!$F$6:$F$17,C1662)+IF(G1662=1,MAR1!$B$11+INDEX(ChangeFactor!$G$6:$G$17,C1662)*MAR1!$D$11*L1662,MAR1!$C$11+INDEX(ChangeFactor!$G$6:$G$17,C1662)*MAR1!$E$11*L1662)</f>
        <v/>
      </c>
    </row>
    <row r="1663">
      <c r="A1663" s="6">
        <f>Data!U1663</f>
        <v/>
      </c>
      <c r="B1663" s="6">
        <f>MOD(A1663-1,365)+1</f>
        <v/>
      </c>
      <c r="C1663" s="6">
        <f>MATCH(B1663,Markov!$C$6:$C$17,1)</f>
        <v/>
      </c>
      <c r="D1663" s="16">
        <f>Data!V1663</f>
        <v/>
      </c>
      <c r="E1663" s="6">
        <f>IF(D1663&lt;IF(E1662=1,INDEX(Markov!$I$6:$I$17,C1663),INDEX(Markov!$H$6:$H$17,C1663)),1,0)</f>
        <v/>
      </c>
      <c r="F1663" s="12">
        <f>IF(E1663=1,GAMMA.INV(Data!W1663,INDEX(Markov!$Q$6:$Q$17,C1663),INDEX(Markov!$R$6:$R$17,C1663)),0)</f>
        <v/>
      </c>
      <c r="G1663" s="6">
        <f>IF(D1663&lt;IF(G1662=1,INDEX(ChangeFactor!$O$6:$O$17,C1663),INDEX(ChangeFactor!$N$6:$N$17,C1663)),1,0)</f>
        <v/>
      </c>
      <c r="H1663" s="12">
        <f>IF(G1663=1,GAMMA.INV(Data!W1663,INDEX(ChangeFactor!$R$6:$R$17,C1663),INDEX(ChangeFactor!$S$6:$S$17,C1663)),0)</f>
        <v/>
      </c>
      <c r="I1663" s="7">
        <f>NORM.S.INV(Data!X1663)</f>
        <v/>
      </c>
      <c r="J1663" s="7">
        <f>NORM.S.INV(Data!Y1663)</f>
        <v/>
      </c>
      <c r="K1663" s="7">
        <f>NORM.S.INV(Data!Z1663)</f>
        <v/>
      </c>
      <c r="L1663" s="7">
        <f>MAR1!$B$32*L1662+MAR1!$C$32*M1662+MAR1!$D$32*N1662+MAR1!$B$42*I1663+MAR1!$C$42*J1663+MAR1!$D$42*K1663</f>
        <v/>
      </c>
      <c r="M1663" s="7">
        <f>MAR1!$B$33*L1662+MAR1!$C$33*M1662+MAR1!$D$33*N1662+MAR1!$B$43*I1663+MAR1!$C$43*J1663+MAR1!$D$43*K1663</f>
        <v/>
      </c>
      <c r="N1663" s="7">
        <f>MAR1!$B$34*L1662+MAR1!$C$34*M1662+MAR1!$D$34*N1662+MAR1!$B$44*I1663+MAR1!$C$44*J1663+MAR1!$D$44*K1663</f>
        <v/>
      </c>
      <c r="O1663" s="12">
        <f>MAR1!$B$5+MAR1!$C$5*COS(2*PI()*B1663/365)+MAR1!$D$5*SIN(2*PI()*B1663/365)+IF(E1663=1,MAR1!$B$11+MAR1!$D$11*L1663,MAR1!$C$11+MAR1!$E$11*L1663)</f>
        <v/>
      </c>
      <c r="P1663" s="12">
        <f>MAR1!$B$6+MAR1!$C$6*COS(2*PI()*B1663/365)+MAR1!$D$6*SIN(2*PI()*B1663/365)+IF(E1663=1,MAR1!$B$12+MAR1!$D$12*M1663,MAR1!$C$12+MAR1!$E$12*M1663)</f>
        <v/>
      </c>
      <c r="Q1663" s="12">
        <f>MAR1!$B$7+MAR1!$C$7*COS(2*PI()*B1663/365)+MAR1!$D$7*SIN(2*PI()*B1663/365)+IF(E1663=1,MAR1!$B$13+MAR1!$D$13*N1663,MAR1!$C$13+MAR1!$E$13*N1663)</f>
        <v/>
      </c>
      <c r="R1663" s="12">
        <f>MAR1!$B$5+MAR1!$C$5*COS(2*PI()*B1663/365)+MAR1!$D$5*SIN(2*PI()*B1663/365)+INDEX(ChangeFactor!$F$6:$F$17,C1663)+IF(G1663=1,MAR1!$B$11+INDEX(ChangeFactor!$G$6:$G$17,C1663)*MAR1!$D$11*L1663,MAR1!$C$11+INDEX(ChangeFactor!$G$6:$G$17,C1663)*MAR1!$E$11*L1663)</f>
        <v/>
      </c>
    </row>
    <row r="1664">
      <c r="A1664" s="6">
        <f>Data!U1664</f>
        <v/>
      </c>
      <c r="B1664" s="6">
        <f>MOD(A1664-1,365)+1</f>
        <v/>
      </c>
      <c r="C1664" s="6">
        <f>MATCH(B1664,Markov!$C$6:$C$17,1)</f>
        <v/>
      </c>
      <c r="D1664" s="16">
        <f>Data!V1664</f>
        <v/>
      </c>
      <c r="E1664" s="6">
        <f>IF(D1664&lt;IF(E1663=1,INDEX(Markov!$I$6:$I$17,C1664),INDEX(Markov!$H$6:$H$17,C1664)),1,0)</f>
        <v/>
      </c>
      <c r="F1664" s="12">
        <f>IF(E1664=1,GAMMA.INV(Data!W1664,INDEX(Markov!$Q$6:$Q$17,C1664),INDEX(Markov!$R$6:$R$17,C1664)),0)</f>
        <v/>
      </c>
      <c r="G1664" s="6">
        <f>IF(D1664&lt;IF(G1663=1,INDEX(ChangeFactor!$O$6:$O$17,C1664),INDEX(ChangeFactor!$N$6:$N$17,C1664)),1,0)</f>
        <v/>
      </c>
      <c r="H1664" s="12">
        <f>IF(G1664=1,GAMMA.INV(Data!W1664,INDEX(ChangeFactor!$R$6:$R$17,C1664),INDEX(ChangeFactor!$S$6:$S$17,C1664)),0)</f>
        <v/>
      </c>
      <c r="I1664" s="7">
        <f>NORM.S.INV(Data!X1664)</f>
        <v/>
      </c>
      <c r="J1664" s="7">
        <f>NORM.S.INV(Data!Y1664)</f>
        <v/>
      </c>
      <c r="K1664" s="7">
        <f>NORM.S.INV(Data!Z1664)</f>
        <v/>
      </c>
      <c r="L1664" s="7">
        <f>MAR1!$B$32*L1663+MAR1!$C$32*M1663+MAR1!$D$32*N1663+MAR1!$B$42*I1664+MAR1!$C$42*J1664+MAR1!$D$42*K1664</f>
        <v/>
      </c>
      <c r="M1664" s="7">
        <f>MAR1!$B$33*L1663+MAR1!$C$33*M1663+MAR1!$D$33*N1663+MAR1!$B$43*I1664+MAR1!$C$43*J1664+MAR1!$D$43*K1664</f>
        <v/>
      </c>
      <c r="N1664" s="7">
        <f>MAR1!$B$34*L1663+MAR1!$C$34*M1663+MAR1!$D$34*N1663+MAR1!$B$44*I1664+MAR1!$C$44*J1664+MAR1!$D$44*K1664</f>
        <v/>
      </c>
      <c r="O1664" s="12">
        <f>MAR1!$B$5+MAR1!$C$5*COS(2*PI()*B1664/365)+MAR1!$D$5*SIN(2*PI()*B1664/365)+IF(E1664=1,MAR1!$B$11+MAR1!$D$11*L1664,MAR1!$C$11+MAR1!$E$11*L1664)</f>
        <v/>
      </c>
      <c r="P1664" s="12">
        <f>MAR1!$B$6+MAR1!$C$6*COS(2*PI()*B1664/365)+MAR1!$D$6*SIN(2*PI()*B1664/365)+IF(E1664=1,MAR1!$B$12+MAR1!$D$12*M1664,MAR1!$C$12+MAR1!$E$12*M1664)</f>
        <v/>
      </c>
      <c r="Q1664" s="12">
        <f>MAR1!$B$7+MAR1!$C$7*COS(2*PI()*B1664/365)+MAR1!$D$7*SIN(2*PI()*B1664/365)+IF(E1664=1,MAR1!$B$13+MAR1!$D$13*N1664,MAR1!$C$13+MAR1!$E$13*N1664)</f>
        <v/>
      </c>
      <c r="R1664" s="12">
        <f>MAR1!$B$5+MAR1!$C$5*COS(2*PI()*B1664/365)+MAR1!$D$5*SIN(2*PI()*B1664/365)+INDEX(ChangeFactor!$F$6:$F$17,C1664)+IF(G1664=1,MAR1!$B$11+INDEX(ChangeFactor!$G$6:$G$17,C1664)*MAR1!$D$11*L1664,MAR1!$C$11+INDEX(ChangeFactor!$G$6:$G$17,C1664)*MAR1!$E$11*L1664)</f>
        <v/>
      </c>
    </row>
    <row r="1665">
      <c r="A1665" s="6">
        <f>Data!U1665</f>
        <v/>
      </c>
      <c r="B1665" s="6">
        <f>MOD(A1665-1,365)+1</f>
        <v/>
      </c>
      <c r="C1665" s="6">
        <f>MATCH(B1665,Markov!$C$6:$C$17,1)</f>
        <v/>
      </c>
      <c r="D1665" s="16">
        <f>Data!V1665</f>
        <v/>
      </c>
      <c r="E1665" s="6">
        <f>IF(D1665&lt;IF(E1664=1,INDEX(Markov!$I$6:$I$17,C1665),INDEX(Markov!$H$6:$H$17,C1665)),1,0)</f>
        <v/>
      </c>
      <c r="F1665" s="12">
        <f>IF(E1665=1,GAMMA.INV(Data!W1665,INDEX(Markov!$Q$6:$Q$17,C1665),INDEX(Markov!$R$6:$R$17,C1665)),0)</f>
        <v/>
      </c>
      <c r="G1665" s="6">
        <f>IF(D1665&lt;IF(G1664=1,INDEX(ChangeFactor!$O$6:$O$17,C1665),INDEX(ChangeFactor!$N$6:$N$17,C1665)),1,0)</f>
        <v/>
      </c>
      <c r="H1665" s="12">
        <f>IF(G1665=1,GAMMA.INV(Data!W1665,INDEX(ChangeFactor!$R$6:$R$17,C1665),INDEX(ChangeFactor!$S$6:$S$17,C1665)),0)</f>
        <v/>
      </c>
      <c r="I1665" s="7">
        <f>NORM.S.INV(Data!X1665)</f>
        <v/>
      </c>
      <c r="J1665" s="7">
        <f>NORM.S.INV(Data!Y1665)</f>
        <v/>
      </c>
      <c r="K1665" s="7">
        <f>NORM.S.INV(Data!Z1665)</f>
        <v/>
      </c>
      <c r="L1665" s="7">
        <f>MAR1!$B$32*L1664+MAR1!$C$32*M1664+MAR1!$D$32*N1664+MAR1!$B$42*I1665+MAR1!$C$42*J1665+MAR1!$D$42*K1665</f>
        <v/>
      </c>
      <c r="M1665" s="7">
        <f>MAR1!$B$33*L1664+MAR1!$C$33*M1664+MAR1!$D$33*N1664+MAR1!$B$43*I1665+MAR1!$C$43*J1665+MAR1!$D$43*K1665</f>
        <v/>
      </c>
      <c r="N1665" s="7">
        <f>MAR1!$B$34*L1664+MAR1!$C$34*M1664+MAR1!$D$34*N1664+MAR1!$B$44*I1665+MAR1!$C$44*J1665+MAR1!$D$44*K1665</f>
        <v/>
      </c>
      <c r="O1665" s="12">
        <f>MAR1!$B$5+MAR1!$C$5*COS(2*PI()*B1665/365)+MAR1!$D$5*SIN(2*PI()*B1665/365)+IF(E1665=1,MAR1!$B$11+MAR1!$D$11*L1665,MAR1!$C$11+MAR1!$E$11*L1665)</f>
        <v/>
      </c>
      <c r="P1665" s="12">
        <f>MAR1!$B$6+MAR1!$C$6*COS(2*PI()*B1665/365)+MAR1!$D$6*SIN(2*PI()*B1665/365)+IF(E1665=1,MAR1!$B$12+MAR1!$D$12*M1665,MAR1!$C$12+MAR1!$E$12*M1665)</f>
        <v/>
      </c>
      <c r="Q1665" s="12">
        <f>MAR1!$B$7+MAR1!$C$7*COS(2*PI()*B1665/365)+MAR1!$D$7*SIN(2*PI()*B1665/365)+IF(E1665=1,MAR1!$B$13+MAR1!$D$13*N1665,MAR1!$C$13+MAR1!$E$13*N1665)</f>
        <v/>
      </c>
      <c r="R1665" s="12">
        <f>MAR1!$B$5+MAR1!$C$5*COS(2*PI()*B1665/365)+MAR1!$D$5*SIN(2*PI()*B1665/365)+INDEX(ChangeFactor!$F$6:$F$17,C1665)+IF(G1665=1,MAR1!$B$11+INDEX(ChangeFactor!$G$6:$G$17,C1665)*MAR1!$D$11*L1665,MAR1!$C$11+INDEX(ChangeFactor!$G$6:$G$17,C1665)*MAR1!$E$11*L1665)</f>
        <v/>
      </c>
    </row>
    <row r="1666">
      <c r="A1666" s="6">
        <f>Data!U1666</f>
        <v/>
      </c>
      <c r="B1666" s="6">
        <f>MOD(A1666-1,365)+1</f>
        <v/>
      </c>
      <c r="C1666" s="6">
        <f>MATCH(B1666,Markov!$C$6:$C$17,1)</f>
        <v/>
      </c>
      <c r="D1666" s="16">
        <f>Data!V1666</f>
        <v/>
      </c>
      <c r="E1666" s="6">
        <f>IF(D1666&lt;IF(E1665=1,INDEX(Markov!$I$6:$I$17,C1666),INDEX(Markov!$H$6:$H$17,C1666)),1,0)</f>
        <v/>
      </c>
      <c r="F1666" s="12">
        <f>IF(E1666=1,GAMMA.INV(Data!W1666,INDEX(Markov!$Q$6:$Q$17,C1666),INDEX(Markov!$R$6:$R$17,C1666)),0)</f>
        <v/>
      </c>
      <c r="G1666" s="6">
        <f>IF(D1666&lt;IF(G1665=1,INDEX(ChangeFactor!$O$6:$O$17,C1666),INDEX(ChangeFactor!$N$6:$N$17,C1666)),1,0)</f>
        <v/>
      </c>
      <c r="H1666" s="12">
        <f>IF(G1666=1,GAMMA.INV(Data!W1666,INDEX(ChangeFactor!$R$6:$R$17,C1666),INDEX(ChangeFactor!$S$6:$S$17,C1666)),0)</f>
        <v/>
      </c>
      <c r="I1666" s="7">
        <f>NORM.S.INV(Data!X1666)</f>
        <v/>
      </c>
      <c r="J1666" s="7">
        <f>NORM.S.INV(Data!Y1666)</f>
        <v/>
      </c>
      <c r="K1666" s="7">
        <f>NORM.S.INV(Data!Z1666)</f>
        <v/>
      </c>
      <c r="L1666" s="7">
        <f>MAR1!$B$32*L1665+MAR1!$C$32*M1665+MAR1!$D$32*N1665+MAR1!$B$42*I1666+MAR1!$C$42*J1666+MAR1!$D$42*K1666</f>
        <v/>
      </c>
      <c r="M1666" s="7">
        <f>MAR1!$B$33*L1665+MAR1!$C$33*M1665+MAR1!$D$33*N1665+MAR1!$B$43*I1666+MAR1!$C$43*J1666+MAR1!$D$43*K1666</f>
        <v/>
      </c>
      <c r="N1666" s="7">
        <f>MAR1!$B$34*L1665+MAR1!$C$34*M1665+MAR1!$D$34*N1665+MAR1!$B$44*I1666+MAR1!$C$44*J1666+MAR1!$D$44*K1666</f>
        <v/>
      </c>
      <c r="O1666" s="12">
        <f>MAR1!$B$5+MAR1!$C$5*COS(2*PI()*B1666/365)+MAR1!$D$5*SIN(2*PI()*B1666/365)+IF(E1666=1,MAR1!$B$11+MAR1!$D$11*L1666,MAR1!$C$11+MAR1!$E$11*L1666)</f>
        <v/>
      </c>
      <c r="P1666" s="12">
        <f>MAR1!$B$6+MAR1!$C$6*COS(2*PI()*B1666/365)+MAR1!$D$6*SIN(2*PI()*B1666/365)+IF(E1666=1,MAR1!$B$12+MAR1!$D$12*M1666,MAR1!$C$12+MAR1!$E$12*M1666)</f>
        <v/>
      </c>
      <c r="Q1666" s="12">
        <f>MAR1!$B$7+MAR1!$C$7*COS(2*PI()*B1666/365)+MAR1!$D$7*SIN(2*PI()*B1666/365)+IF(E1666=1,MAR1!$B$13+MAR1!$D$13*N1666,MAR1!$C$13+MAR1!$E$13*N1666)</f>
        <v/>
      </c>
      <c r="R1666" s="12">
        <f>MAR1!$B$5+MAR1!$C$5*COS(2*PI()*B1666/365)+MAR1!$D$5*SIN(2*PI()*B1666/365)+INDEX(ChangeFactor!$F$6:$F$17,C1666)+IF(G1666=1,MAR1!$B$11+INDEX(ChangeFactor!$G$6:$G$17,C1666)*MAR1!$D$11*L1666,MAR1!$C$11+INDEX(ChangeFactor!$G$6:$G$17,C1666)*MAR1!$E$11*L1666)</f>
        <v/>
      </c>
    </row>
    <row r="1667">
      <c r="A1667" s="6">
        <f>Data!U1667</f>
        <v/>
      </c>
      <c r="B1667" s="6">
        <f>MOD(A1667-1,365)+1</f>
        <v/>
      </c>
      <c r="C1667" s="6">
        <f>MATCH(B1667,Markov!$C$6:$C$17,1)</f>
        <v/>
      </c>
      <c r="D1667" s="16">
        <f>Data!V1667</f>
        <v/>
      </c>
      <c r="E1667" s="6">
        <f>IF(D1667&lt;IF(E1666=1,INDEX(Markov!$I$6:$I$17,C1667),INDEX(Markov!$H$6:$H$17,C1667)),1,0)</f>
        <v/>
      </c>
      <c r="F1667" s="12">
        <f>IF(E1667=1,GAMMA.INV(Data!W1667,INDEX(Markov!$Q$6:$Q$17,C1667),INDEX(Markov!$R$6:$R$17,C1667)),0)</f>
        <v/>
      </c>
      <c r="G1667" s="6">
        <f>IF(D1667&lt;IF(G1666=1,INDEX(ChangeFactor!$O$6:$O$17,C1667),INDEX(ChangeFactor!$N$6:$N$17,C1667)),1,0)</f>
        <v/>
      </c>
      <c r="H1667" s="12">
        <f>IF(G1667=1,GAMMA.INV(Data!W1667,INDEX(ChangeFactor!$R$6:$R$17,C1667),INDEX(ChangeFactor!$S$6:$S$17,C1667)),0)</f>
        <v/>
      </c>
      <c r="I1667" s="7">
        <f>NORM.S.INV(Data!X1667)</f>
        <v/>
      </c>
      <c r="J1667" s="7">
        <f>NORM.S.INV(Data!Y1667)</f>
        <v/>
      </c>
      <c r="K1667" s="7">
        <f>NORM.S.INV(Data!Z1667)</f>
        <v/>
      </c>
      <c r="L1667" s="7">
        <f>MAR1!$B$32*L1666+MAR1!$C$32*M1666+MAR1!$D$32*N1666+MAR1!$B$42*I1667+MAR1!$C$42*J1667+MAR1!$D$42*K1667</f>
        <v/>
      </c>
      <c r="M1667" s="7">
        <f>MAR1!$B$33*L1666+MAR1!$C$33*M1666+MAR1!$D$33*N1666+MAR1!$B$43*I1667+MAR1!$C$43*J1667+MAR1!$D$43*K1667</f>
        <v/>
      </c>
      <c r="N1667" s="7">
        <f>MAR1!$B$34*L1666+MAR1!$C$34*M1666+MAR1!$D$34*N1666+MAR1!$B$44*I1667+MAR1!$C$44*J1667+MAR1!$D$44*K1667</f>
        <v/>
      </c>
      <c r="O1667" s="12">
        <f>MAR1!$B$5+MAR1!$C$5*COS(2*PI()*B1667/365)+MAR1!$D$5*SIN(2*PI()*B1667/365)+IF(E1667=1,MAR1!$B$11+MAR1!$D$11*L1667,MAR1!$C$11+MAR1!$E$11*L1667)</f>
        <v/>
      </c>
      <c r="P1667" s="12">
        <f>MAR1!$B$6+MAR1!$C$6*COS(2*PI()*B1667/365)+MAR1!$D$6*SIN(2*PI()*B1667/365)+IF(E1667=1,MAR1!$B$12+MAR1!$D$12*M1667,MAR1!$C$12+MAR1!$E$12*M1667)</f>
        <v/>
      </c>
      <c r="Q1667" s="12">
        <f>MAR1!$B$7+MAR1!$C$7*COS(2*PI()*B1667/365)+MAR1!$D$7*SIN(2*PI()*B1667/365)+IF(E1667=1,MAR1!$B$13+MAR1!$D$13*N1667,MAR1!$C$13+MAR1!$E$13*N1667)</f>
        <v/>
      </c>
      <c r="R1667" s="12">
        <f>MAR1!$B$5+MAR1!$C$5*COS(2*PI()*B1667/365)+MAR1!$D$5*SIN(2*PI()*B1667/365)+INDEX(ChangeFactor!$F$6:$F$17,C1667)+IF(G1667=1,MAR1!$B$11+INDEX(ChangeFactor!$G$6:$G$17,C1667)*MAR1!$D$11*L1667,MAR1!$C$11+INDEX(ChangeFactor!$G$6:$G$17,C1667)*MAR1!$E$11*L1667)</f>
        <v/>
      </c>
    </row>
    <row r="1668">
      <c r="A1668" s="6">
        <f>Data!U1668</f>
        <v/>
      </c>
      <c r="B1668" s="6">
        <f>MOD(A1668-1,365)+1</f>
        <v/>
      </c>
      <c r="C1668" s="6">
        <f>MATCH(B1668,Markov!$C$6:$C$17,1)</f>
        <v/>
      </c>
      <c r="D1668" s="16">
        <f>Data!V1668</f>
        <v/>
      </c>
      <c r="E1668" s="6">
        <f>IF(D1668&lt;IF(E1667=1,INDEX(Markov!$I$6:$I$17,C1668),INDEX(Markov!$H$6:$H$17,C1668)),1,0)</f>
        <v/>
      </c>
      <c r="F1668" s="12">
        <f>IF(E1668=1,GAMMA.INV(Data!W1668,INDEX(Markov!$Q$6:$Q$17,C1668),INDEX(Markov!$R$6:$R$17,C1668)),0)</f>
        <v/>
      </c>
      <c r="G1668" s="6">
        <f>IF(D1668&lt;IF(G1667=1,INDEX(ChangeFactor!$O$6:$O$17,C1668),INDEX(ChangeFactor!$N$6:$N$17,C1668)),1,0)</f>
        <v/>
      </c>
      <c r="H1668" s="12">
        <f>IF(G1668=1,GAMMA.INV(Data!W1668,INDEX(ChangeFactor!$R$6:$R$17,C1668),INDEX(ChangeFactor!$S$6:$S$17,C1668)),0)</f>
        <v/>
      </c>
      <c r="I1668" s="7">
        <f>NORM.S.INV(Data!X1668)</f>
        <v/>
      </c>
      <c r="J1668" s="7">
        <f>NORM.S.INV(Data!Y1668)</f>
        <v/>
      </c>
      <c r="K1668" s="7">
        <f>NORM.S.INV(Data!Z1668)</f>
        <v/>
      </c>
      <c r="L1668" s="7">
        <f>MAR1!$B$32*L1667+MAR1!$C$32*M1667+MAR1!$D$32*N1667+MAR1!$B$42*I1668+MAR1!$C$42*J1668+MAR1!$D$42*K1668</f>
        <v/>
      </c>
      <c r="M1668" s="7">
        <f>MAR1!$B$33*L1667+MAR1!$C$33*M1667+MAR1!$D$33*N1667+MAR1!$B$43*I1668+MAR1!$C$43*J1668+MAR1!$D$43*K1668</f>
        <v/>
      </c>
      <c r="N1668" s="7">
        <f>MAR1!$B$34*L1667+MAR1!$C$34*M1667+MAR1!$D$34*N1667+MAR1!$B$44*I1668+MAR1!$C$44*J1668+MAR1!$D$44*K1668</f>
        <v/>
      </c>
      <c r="O1668" s="12">
        <f>MAR1!$B$5+MAR1!$C$5*COS(2*PI()*B1668/365)+MAR1!$D$5*SIN(2*PI()*B1668/365)+IF(E1668=1,MAR1!$B$11+MAR1!$D$11*L1668,MAR1!$C$11+MAR1!$E$11*L1668)</f>
        <v/>
      </c>
      <c r="P1668" s="12">
        <f>MAR1!$B$6+MAR1!$C$6*COS(2*PI()*B1668/365)+MAR1!$D$6*SIN(2*PI()*B1668/365)+IF(E1668=1,MAR1!$B$12+MAR1!$D$12*M1668,MAR1!$C$12+MAR1!$E$12*M1668)</f>
        <v/>
      </c>
      <c r="Q1668" s="12">
        <f>MAR1!$B$7+MAR1!$C$7*COS(2*PI()*B1668/365)+MAR1!$D$7*SIN(2*PI()*B1668/365)+IF(E1668=1,MAR1!$B$13+MAR1!$D$13*N1668,MAR1!$C$13+MAR1!$E$13*N1668)</f>
        <v/>
      </c>
      <c r="R1668" s="12">
        <f>MAR1!$B$5+MAR1!$C$5*COS(2*PI()*B1668/365)+MAR1!$D$5*SIN(2*PI()*B1668/365)+INDEX(ChangeFactor!$F$6:$F$17,C1668)+IF(G1668=1,MAR1!$B$11+INDEX(ChangeFactor!$G$6:$G$17,C1668)*MAR1!$D$11*L1668,MAR1!$C$11+INDEX(ChangeFactor!$G$6:$G$17,C1668)*MAR1!$E$11*L1668)</f>
        <v/>
      </c>
    </row>
    <row r="1669">
      <c r="A1669" s="6">
        <f>Data!U1669</f>
        <v/>
      </c>
      <c r="B1669" s="6">
        <f>MOD(A1669-1,365)+1</f>
        <v/>
      </c>
      <c r="C1669" s="6">
        <f>MATCH(B1669,Markov!$C$6:$C$17,1)</f>
        <v/>
      </c>
      <c r="D1669" s="16">
        <f>Data!V1669</f>
        <v/>
      </c>
      <c r="E1669" s="6">
        <f>IF(D1669&lt;IF(E1668=1,INDEX(Markov!$I$6:$I$17,C1669),INDEX(Markov!$H$6:$H$17,C1669)),1,0)</f>
        <v/>
      </c>
      <c r="F1669" s="12">
        <f>IF(E1669=1,GAMMA.INV(Data!W1669,INDEX(Markov!$Q$6:$Q$17,C1669),INDEX(Markov!$R$6:$R$17,C1669)),0)</f>
        <v/>
      </c>
      <c r="G1669" s="6">
        <f>IF(D1669&lt;IF(G1668=1,INDEX(ChangeFactor!$O$6:$O$17,C1669),INDEX(ChangeFactor!$N$6:$N$17,C1669)),1,0)</f>
        <v/>
      </c>
      <c r="H1669" s="12">
        <f>IF(G1669=1,GAMMA.INV(Data!W1669,INDEX(ChangeFactor!$R$6:$R$17,C1669),INDEX(ChangeFactor!$S$6:$S$17,C1669)),0)</f>
        <v/>
      </c>
      <c r="I1669" s="7">
        <f>NORM.S.INV(Data!X1669)</f>
        <v/>
      </c>
      <c r="J1669" s="7">
        <f>NORM.S.INV(Data!Y1669)</f>
        <v/>
      </c>
      <c r="K1669" s="7">
        <f>NORM.S.INV(Data!Z1669)</f>
        <v/>
      </c>
      <c r="L1669" s="7">
        <f>MAR1!$B$32*L1668+MAR1!$C$32*M1668+MAR1!$D$32*N1668+MAR1!$B$42*I1669+MAR1!$C$42*J1669+MAR1!$D$42*K1669</f>
        <v/>
      </c>
      <c r="M1669" s="7">
        <f>MAR1!$B$33*L1668+MAR1!$C$33*M1668+MAR1!$D$33*N1668+MAR1!$B$43*I1669+MAR1!$C$43*J1669+MAR1!$D$43*K1669</f>
        <v/>
      </c>
      <c r="N1669" s="7">
        <f>MAR1!$B$34*L1668+MAR1!$C$34*M1668+MAR1!$D$34*N1668+MAR1!$B$44*I1669+MAR1!$C$44*J1669+MAR1!$D$44*K1669</f>
        <v/>
      </c>
      <c r="O1669" s="12">
        <f>MAR1!$B$5+MAR1!$C$5*COS(2*PI()*B1669/365)+MAR1!$D$5*SIN(2*PI()*B1669/365)+IF(E1669=1,MAR1!$B$11+MAR1!$D$11*L1669,MAR1!$C$11+MAR1!$E$11*L1669)</f>
        <v/>
      </c>
      <c r="P1669" s="12">
        <f>MAR1!$B$6+MAR1!$C$6*COS(2*PI()*B1669/365)+MAR1!$D$6*SIN(2*PI()*B1669/365)+IF(E1669=1,MAR1!$B$12+MAR1!$D$12*M1669,MAR1!$C$12+MAR1!$E$12*M1669)</f>
        <v/>
      </c>
      <c r="Q1669" s="12">
        <f>MAR1!$B$7+MAR1!$C$7*COS(2*PI()*B1669/365)+MAR1!$D$7*SIN(2*PI()*B1669/365)+IF(E1669=1,MAR1!$B$13+MAR1!$D$13*N1669,MAR1!$C$13+MAR1!$E$13*N1669)</f>
        <v/>
      </c>
      <c r="R1669" s="12">
        <f>MAR1!$B$5+MAR1!$C$5*COS(2*PI()*B1669/365)+MAR1!$D$5*SIN(2*PI()*B1669/365)+INDEX(ChangeFactor!$F$6:$F$17,C1669)+IF(G1669=1,MAR1!$B$11+INDEX(ChangeFactor!$G$6:$G$17,C1669)*MAR1!$D$11*L1669,MAR1!$C$11+INDEX(ChangeFactor!$G$6:$G$17,C1669)*MAR1!$E$11*L1669)</f>
        <v/>
      </c>
    </row>
    <row r="1670">
      <c r="A1670" s="6">
        <f>Data!U1670</f>
        <v/>
      </c>
      <c r="B1670" s="6">
        <f>MOD(A1670-1,365)+1</f>
        <v/>
      </c>
      <c r="C1670" s="6">
        <f>MATCH(B1670,Markov!$C$6:$C$17,1)</f>
        <v/>
      </c>
      <c r="D1670" s="16">
        <f>Data!V1670</f>
        <v/>
      </c>
      <c r="E1670" s="6">
        <f>IF(D1670&lt;IF(E1669=1,INDEX(Markov!$I$6:$I$17,C1670),INDEX(Markov!$H$6:$H$17,C1670)),1,0)</f>
        <v/>
      </c>
      <c r="F1670" s="12">
        <f>IF(E1670=1,GAMMA.INV(Data!W1670,INDEX(Markov!$Q$6:$Q$17,C1670),INDEX(Markov!$R$6:$R$17,C1670)),0)</f>
        <v/>
      </c>
      <c r="G1670" s="6">
        <f>IF(D1670&lt;IF(G1669=1,INDEX(ChangeFactor!$O$6:$O$17,C1670),INDEX(ChangeFactor!$N$6:$N$17,C1670)),1,0)</f>
        <v/>
      </c>
      <c r="H1670" s="12">
        <f>IF(G1670=1,GAMMA.INV(Data!W1670,INDEX(ChangeFactor!$R$6:$R$17,C1670),INDEX(ChangeFactor!$S$6:$S$17,C1670)),0)</f>
        <v/>
      </c>
      <c r="I1670" s="7">
        <f>NORM.S.INV(Data!X1670)</f>
        <v/>
      </c>
      <c r="J1670" s="7">
        <f>NORM.S.INV(Data!Y1670)</f>
        <v/>
      </c>
      <c r="K1670" s="7">
        <f>NORM.S.INV(Data!Z1670)</f>
        <v/>
      </c>
      <c r="L1670" s="7">
        <f>MAR1!$B$32*L1669+MAR1!$C$32*M1669+MAR1!$D$32*N1669+MAR1!$B$42*I1670+MAR1!$C$42*J1670+MAR1!$D$42*K1670</f>
        <v/>
      </c>
      <c r="M1670" s="7">
        <f>MAR1!$B$33*L1669+MAR1!$C$33*M1669+MAR1!$D$33*N1669+MAR1!$B$43*I1670+MAR1!$C$43*J1670+MAR1!$D$43*K1670</f>
        <v/>
      </c>
      <c r="N1670" s="7">
        <f>MAR1!$B$34*L1669+MAR1!$C$34*M1669+MAR1!$D$34*N1669+MAR1!$B$44*I1670+MAR1!$C$44*J1670+MAR1!$D$44*K1670</f>
        <v/>
      </c>
      <c r="O1670" s="12">
        <f>MAR1!$B$5+MAR1!$C$5*COS(2*PI()*B1670/365)+MAR1!$D$5*SIN(2*PI()*B1670/365)+IF(E1670=1,MAR1!$B$11+MAR1!$D$11*L1670,MAR1!$C$11+MAR1!$E$11*L1670)</f>
        <v/>
      </c>
      <c r="P1670" s="12">
        <f>MAR1!$B$6+MAR1!$C$6*COS(2*PI()*B1670/365)+MAR1!$D$6*SIN(2*PI()*B1670/365)+IF(E1670=1,MAR1!$B$12+MAR1!$D$12*M1670,MAR1!$C$12+MAR1!$E$12*M1670)</f>
        <v/>
      </c>
      <c r="Q1670" s="12">
        <f>MAR1!$B$7+MAR1!$C$7*COS(2*PI()*B1670/365)+MAR1!$D$7*SIN(2*PI()*B1670/365)+IF(E1670=1,MAR1!$B$13+MAR1!$D$13*N1670,MAR1!$C$13+MAR1!$E$13*N1670)</f>
        <v/>
      </c>
      <c r="R1670" s="12">
        <f>MAR1!$B$5+MAR1!$C$5*COS(2*PI()*B1670/365)+MAR1!$D$5*SIN(2*PI()*B1670/365)+INDEX(ChangeFactor!$F$6:$F$17,C1670)+IF(G1670=1,MAR1!$B$11+INDEX(ChangeFactor!$G$6:$G$17,C1670)*MAR1!$D$11*L1670,MAR1!$C$11+INDEX(ChangeFactor!$G$6:$G$17,C1670)*MAR1!$E$11*L1670)</f>
        <v/>
      </c>
    </row>
    <row r="1671">
      <c r="A1671" s="6">
        <f>Data!U1671</f>
        <v/>
      </c>
      <c r="B1671" s="6">
        <f>MOD(A1671-1,365)+1</f>
        <v/>
      </c>
      <c r="C1671" s="6">
        <f>MATCH(B1671,Markov!$C$6:$C$17,1)</f>
        <v/>
      </c>
      <c r="D1671" s="16">
        <f>Data!V1671</f>
        <v/>
      </c>
      <c r="E1671" s="6">
        <f>IF(D1671&lt;IF(E1670=1,INDEX(Markov!$I$6:$I$17,C1671),INDEX(Markov!$H$6:$H$17,C1671)),1,0)</f>
        <v/>
      </c>
      <c r="F1671" s="12">
        <f>IF(E1671=1,GAMMA.INV(Data!W1671,INDEX(Markov!$Q$6:$Q$17,C1671),INDEX(Markov!$R$6:$R$17,C1671)),0)</f>
        <v/>
      </c>
      <c r="G1671" s="6">
        <f>IF(D1671&lt;IF(G1670=1,INDEX(ChangeFactor!$O$6:$O$17,C1671),INDEX(ChangeFactor!$N$6:$N$17,C1671)),1,0)</f>
        <v/>
      </c>
      <c r="H1671" s="12">
        <f>IF(G1671=1,GAMMA.INV(Data!W1671,INDEX(ChangeFactor!$R$6:$R$17,C1671),INDEX(ChangeFactor!$S$6:$S$17,C1671)),0)</f>
        <v/>
      </c>
      <c r="I1671" s="7">
        <f>NORM.S.INV(Data!X1671)</f>
        <v/>
      </c>
      <c r="J1671" s="7">
        <f>NORM.S.INV(Data!Y1671)</f>
        <v/>
      </c>
      <c r="K1671" s="7">
        <f>NORM.S.INV(Data!Z1671)</f>
        <v/>
      </c>
      <c r="L1671" s="7">
        <f>MAR1!$B$32*L1670+MAR1!$C$32*M1670+MAR1!$D$32*N1670+MAR1!$B$42*I1671+MAR1!$C$42*J1671+MAR1!$D$42*K1671</f>
        <v/>
      </c>
      <c r="M1671" s="7">
        <f>MAR1!$B$33*L1670+MAR1!$C$33*M1670+MAR1!$D$33*N1670+MAR1!$B$43*I1671+MAR1!$C$43*J1671+MAR1!$D$43*K1671</f>
        <v/>
      </c>
      <c r="N1671" s="7">
        <f>MAR1!$B$34*L1670+MAR1!$C$34*M1670+MAR1!$D$34*N1670+MAR1!$B$44*I1671+MAR1!$C$44*J1671+MAR1!$D$44*K1671</f>
        <v/>
      </c>
      <c r="O1671" s="12">
        <f>MAR1!$B$5+MAR1!$C$5*COS(2*PI()*B1671/365)+MAR1!$D$5*SIN(2*PI()*B1671/365)+IF(E1671=1,MAR1!$B$11+MAR1!$D$11*L1671,MAR1!$C$11+MAR1!$E$11*L1671)</f>
        <v/>
      </c>
      <c r="P1671" s="12">
        <f>MAR1!$B$6+MAR1!$C$6*COS(2*PI()*B1671/365)+MAR1!$D$6*SIN(2*PI()*B1671/365)+IF(E1671=1,MAR1!$B$12+MAR1!$D$12*M1671,MAR1!$C$12+MAR1!$E$12*M1671)</f>
        <v/>
      </c>
      <c r="Q1671" s="12">
        <f>MAR1!$B$7+MAR1!$C$7*COS(2*PI()*B1671/365)+MAR1!$D$7*SIN(2*PI()*B1671/365)+IF(E1671=1,MAR1!$B$13+MAR1!$D$13*N1671,MAR1!$C$13+MAR1!$E$13*N1671)</f>
        <v/>
      </c>
      <c r="R1671" s="12">
        <f>MAR1!$B$5+MAR1!$C$5*COS(2*PI()*B1671/365)+MAR1!$D$5*SIN(2*PI()*B1671/365)+INDEX(ChangeFactor!$F$6:$F$17,C1671)+IF(G1671=1,MAR1!$B$11+INDEX(ChangeFactor!$G$6:$G$17,C1671)*MAR1!$D$11*L1671,MAR1!$C$11+INDEX(ChangeFactor!$G$6:$G$17,C1671)*MAR1!$E$11*L1671)</f>
        <v/>
      </c>
    </row>
    <row r="1672">
      <c r="A1672" s="6">
        <f>Data!U1672</f>
        <v/>
      </c>
      <c r="B1672" s="6">
        <f>MOD(A1672-1,365)+1</f>
        <v/>
      </c>
      <c r="C1672" s="6">
        <f>MATCH(B1672,Markov!$C$6:$C$17,1)</f>
        <v/>
      </c>
      <c r="D1672" s="16">
        <f>Data!V1672</f>
        <v/>
      </c>
      <c r="E1672" s="6">
        <f>IF(D1672&lt;IF(E1671=1,INDEX(Markov!$I$6:$I$17,C1672),INDEX(Markov!$H$6:$H$17,C1672)),1,0)</f>
        <v/>
      </c>
      <c r="F1672" s="12">
        <f>IF(E1672=1,GAMMA.INV(Data!W1672,INDEX(Markov!$Q$6:$Q$17,C1672),INDEX(Markov!$R$6:$R$17,C1672)),0)</f>
        <v/>
      </c>
      <c r="G1672" s="6">
        <f>IF(D1672&lt;IF(G1671=1,INDEX(ChangeFactor!$O$6:$O$17,C1672),INDEX(ChangeFactor!$N$6:$N$17,C1672)),1,0)</f>
        <v/>
      </c>
      <c r="H1672" s="12">
        <f>IF(G1672=1,GAMMA.INV(Data!W1672,INDEX(ChangeFactor!$R$6:$R$17,C1672),INDEX(ChangeFactor!$S$6:$S$17,C1672)),0)</f>
        <v/>
      </c>
      <c r="I1672" s="7">
        <f>NORM.S.INV(Data!X1672)</f>
        <v/>
      </c>
      <c r="J1672" s="7">
        <f>NORM.S.INV(Data!Y1672)</f>
        <v/>
      </c>
      <c r="K1672" s="7">
        <f>NORM.S.INV(Data!Z1672)</f>
        <v/>
      </c>
      <c r="L1672" s="7">
        <f>MAR1!$B$32*L1671+MAR1!$C$32*M1671+MAR1!$D$32*N1671+MAR1!$B$42*I1672+MAR1!$C$42*J1672+MAR1!$D$42*K1672</f>
        <v/>
      </c>
      <c r="M1672" s="7">
        <f>MAR1!$B$33*L1671+MAR1!$C$33*M1671+MAR1!$D$33*N1671+MAR1!$B$43*I1672+MAR1!$C$43*J1672+MAR1!$D$43*K1672</f>
        <v/>
      </c>
      <c r="N1672" s="7">
        <f>MAR1!$B$34*L1671+MAR1!$C$34*M1671+MAR1!$D$34*N1671+MAR1!$B$44*I1672+MAR1!$C$44*J1672+MAR1!$D$44*K1672</f>
        <v/>
      </c>
      <c r="O1672" s="12">
        <f>MAR1!$B$5+MAR1!$C$5*COS(2*PI()*B1672/365)+MAR1!$D$5*SIN(2*PI()*B1672/365)+IF(E1672=1,MAR1!$B$11+MAR1!$D$11*L1672,MAR1!$C$11+MAR1!$E$11*L1672)</f>
        <v/>
      </c>
      <c r="P1672" s="12">
        <f>MAR1!$B$6+MAR1!$C$6*COS(2*PI()*B1672/365)+MAR1!$D$6*SIN(2*PI()*B1672/365)+IF(E1672=1,MAR1!$B$12+MAR1!$D$12*M1672,MAR1!$C$12+MAR1!$E$12*M1672)</f>
        <v/>
      </c>
      <c r="Q1672" s="12">
        <f>MAR1!$B$7+MAR1!$C$7*COS(2*PI()*B1672/365)+MAR1!$D$7*SIN(2*PI()*B1672/365)+IF(E1672=1,MAR1!$B$13+MAR1!$D$13*N1672,MAR1!$C$13+MAR1!$E$13*N1672)</f>
        <v/>
      </c>
      <c r="R1672" s="12">
        <f>MAR1!$B$5+MAR1!$C$5*COS(2*PI()*B1672/365)+MAR1!$D$5*SIN(2*PI()*B1672/365)+INDEX(ChangeFactor!$F$6:$F$17,C1672)+IF(G1672=1,MAR1!$B$11+INDEX(ChangeFactor!$G$6:$G$17,C1672)*MAR1!$D$11*L1672,MAR1!$C$11+INDEX(ChangeFactor!$G$6:$G$17,C1672)*MAR1!$E$11*L1672)</f>
        <v/>
      </c>
    </row>
    <row r="1673">
      <c r="A1673" s="6">
        <f>Data!U1673</f>
        <v/>
      </c>
      <c r="B1673" s="6">
        <f>MOD(A1673-1,365)+1</f>
        <v/>
      </c>
      <c r="C1673" s="6">
        <f>MATCH(B1673,Markov!$C$6:$C$17,1)</f>
        <v/>
      </c>
      <c r="D1673" s="16">
        <f>Data!V1673</f>
        <v/>
      </c>
      <c r="E1673" s="6">
        <f>IF(D1673&lt;IF(E1672=1,INDEX(Markov!$I$6:$I$17,C1673),INDEX(Markov!$H$6:$H$17,C1673)),1,0)</f>
        <v/>
      </c>
      <c r="F1673" s="12">
        <f>IF(E1673=1,GAMMA.INV(Data!W1673,INDEX(Markov!$Q$6:$Q$17,C1673),INDEX(Markov!$R$6:$R$17,C1673)),0)</f>
        <v/>
      </c>
      <c r="G1673" s="6">
        <f>IF(D1673&lt;IF(G1672=1,INDEX(ChangeFactor!$O$6:$O$17,C1673),INDEX(ChangeFactor!$N$6:$N$17,C1673)),1,0)</f>
        <v/>
      </c>
      <c r="H1673" s="12">
        <f>IF(G1673=1,GAMMA.INV(Data!W1673,INDEX(ChangeFactor!$R$6:$R$17,C1673),INDEX(ChangeFactor!$S$6:$S$17,C1673)),0)</f>
        <v/>
      </c>
      <c r="I1673" s="7">
        <f>NORM.S.INV(Data!X1673)</f>
        <v/>
      </c>
      <c r="J1673" s="7">
        <f>NORM.S.INV(Data!Y1673)</f>
        <v/>
      </c>
      <c r="K1673" s="7">
        <f>NORM.S.INV(Data!Z1673)</f>
        <v/>
      </c>
      <c r="L1673" s="7">
        <f>MAR1!$B$32*L1672+MAR1!$C$32*M1672+MAR1!$D$32*N1672+MAR1!$B$42*I1673+MAR1!$C$42*J1673+MAR1!$D$42*K1673</f>
        <v/>
      </c>
      <c r="M1673" s="7">
        <f>MAR1!$B$33*L1672+MAR1!$C$33*M1672+MAR1!$D$33*N1672+MAR1!$B$43*I1673+MAR1!$C$43*J1673+MAR1!$D$43*K1673</f>
        <v/>
      </c>
      <c r="N1673" s="7">
        <f>MAR1!$B$34*L1672+MAR1!$C$34*M1672+MAR1!$D$34*N1672+MAR1!$B$44*I1673+MAR1!$C$44*J1673+MAR1!$D$44*K1673</f>
        <v/>
      </c>
      <c r="O1673" s="12">
        <f>MAR1!$B$5+MAR1!$C$5*COS(2*PI()*B1673/365)+MAR1!$D$5*SIN(2*PI()*B1673/365)+IF(E1673=1,MAR1!$B$11+MAR1!$D$11*L1673,MAR1!$C$11+MAR1!$E$11*L1673)</f>
        <v/>
      </c>
      <c r="P1673" s="12">
        <f>MAR1!$B$6+MAR1!$C$6*COS(2*PI()*B1673/365)+MAR1!$D$6*SIN(2*PI()*B1673/365)+IF(E1673=1,MAR1!$B$12+MAR1!$D$12*M1673,MAR1!$C$12+MAR1!$E$12*M1673)</f>
        <v/>
      </c>
      <c r="Q1673" s="12">
        <f>MAR1!$B$7+MAR1!$C$7*COS(2*PI()*B1673/365)+MAR1!$D$7*SIN(2*PI()*B1673/365)+IF(E1673=1,MAR1!$B$13+MAR1!$D$13*N1673,MAR1!$C$13+MAR1!$E$13*N1673)</f>
        <v/>
      </c>
      <c r="R1673" s="12">
        <f>MAR1!$B$5+MAR1!$C$5*COS(2*PI()*B1673/365)+MAR1!$D$5*SIN(2*PI()*B1673/365)+INDEX(ChangeFactor!$F$6:$F$17,C1673)+IF(G1673=1,MAR1!$B$11+INDEX(ChangeFactor!$G$6:$G$17,C1673)*MAR1!$D$11*L1673,MAR1!$C$11+INDEX(ChangeFactor!$G$6:$G$17,C1673)*MAR1!$E$11*L1673)</f>
        <v/>
      </c>
    </row>
    <row r="1674">
      <c r="A1674" s="6">
        <f>Data!U1674</f>
        <v/>
      </c>
      <c r="B1674" s="6">
        <f>MOD(A1674-1,365)+1</f>
        <v/>
      </c>
      <c r="C1674" s="6">
        <f>MATCH(B1674,Markov!$C$6:$C$17,1)</f>
        <v/>
      </c>
      <c r="D1674" s="16">
        <f>Data!V1674</f>
        <v/>
      </c>
      <c r="E1674" s="6">
        <f>IF(D1674&lt;IF(E1673=1,INDEX(Markov!$I$6:$I$17,C1674),INDEX(Markov!$H$6:$H$17,C1674)),1,0)</f>
        <v/>
      </c>
      <c r="F1674" s="12">
        <f>IF(E1674=1,GAMMA.INV(Data!W1674,INDEX(Markov!$Q$6:$Q$17,C1674),INDEX(Markov!$R$6:$R$17,C1674)),0)</f>
        <v/>
      </c>
      <c r="G1674" s="6">
        <f>IF(D1674&lt;IF(G1673=1,INDEX(ChangeFactor!$O$6:$O$17,C1674),INDEX(ChangeFactor!$N$6:$N$17,C1674)),1,0)</f>
        <v/>
      </c>
      <c r="H1674" s="12">
        <f>IF(G1674=1,GAMMA.INV(Data!W1674,INDEX(ChangeFactor!$R$6:$R$17,C1674),INDEX(ChangeFactor!$S$6:$S$17,C1674)),0)</f>
        <v/>
      </c>
      <c r="I1674" s="7">
        <f>NORM.S.INV(Data!X1674)</f>
        <v/>
      </c>
      <c r="J1674" s="7">
        <f>NORM.S.INV(Data!Y1674)</f>
        <v/>
      </c>
      <c r="K1674" s="7">
        <f>NORM.S.INV(Data!Z1674)</f>
        <v/>
      </c>
      <c r="L1674" s="7">
        <f>MAR1!$B$32*L1673+MAR1!$C$32*M1673+MAR1!$D$32*N1673+MAR1!$B$42*I1674+MAR1!$C$42*J1674+MAR1!$D$42*K1674</f>
        <v/>
      </c>
      <c r="M1674" s="7">
        <f>MAR1!$B$33*L1673+MAR1!$C$33*M1673+MAR1!$D$33*N1673+MAR1!$B$43*I1674+MAR1!$C$43*J1674+MAR1!$D$43*K1674</f>
        <v/>
      </c>
      <c r="N1674" s="7">
        <f>MAR1!$B$34*L1673+MAR1!$C$34*M1673+MAR1!$D$34*N1673+MAR1!$B$44*I1674+MAR1!$C$44*J1674+MAR1!$D$44*K1674</f>
        <v/>
      </c>
      <c r="O1674" s="12">
        <f>MAR1!$B$5+MAR1!$C$5*COS(2*PI()*B1674/365)+MAR1!$D$5*SIN(2*PI()*B1674/365)+IF(E1674=1,MAR1!$B$11+MAR1!$D$11*L1674,MAR1!$C$11+MAR1!$E$11*L1674)</f>
        <v/>
      </c>
      <c r="P1674" s="12">
        <f>MAR1!$B$6+MAR1!$C$6*COS(2*PI()*B1674/365)+MAR1!$D$6*SIN(2*PI()*B1674/365)+IF(E1674=1,MAR1!$B$12+MAR1!$D$12*M1674,MAR1!$C$12+MAR1!$E$12*M1674)</f>
        <v/>
      </c>
      <c r="Q1674" s="12">
        <f>MAR1!$B$7+MAR1!$C$7*COS(2*PI()*B1674/365)+MAR1!$D$7*SIN(2*PI()*B1674/365)+IF(E1674=1,MAR1!$B$13+MAR1!$D$13*N1674,MAR1!$C$13+MAR1!$E$13*N1674)</f>
        <v/>
      </c>
      <c r="R1674" s="12">
        <f>MAR1!$B$5+MAR1!$C$5*COS(2*PI()*B1674/365)+MAR1!$D$5*SIN(2*PI()*B1674/365)+INDEX(ChangeFactor!$F$6:$F$17,C1674)+IF(G1674=1,MAR1!$B$11+INDEX(ChangeFactor!$G$6:$G$17,C1674)*MAR1!$D$11*L1674,MAR1!$C$11+INDEX(ChangeFactor!$G$6:$G$17,C1674)*MAR1!$E$11*L1674)</f>
        <v/>
      </c>
    </row>
    <row r="1675">
      <c r="A1675" s="6">
        <f>Data!U1675</f>
        <v/>
      </c>
      <c r="B1675" s="6">
        <f>MOD(A1675-1,365)+1</f>
        <v/>
      </c>
      <c r="C1675" s="6">
        <f>MATCH(B1675,Markov!$C$6:$C$17,1)</f>
        <v/>
      </c>
      <c r="D1675" s="16">
        <f>Data!V1675</f>
        <v/>
      </c>
      <c r="E1675" s="6">
        <f>IF(D1675&lt;IF(E1674=1,INDEX(Markov!$I$6:$I$17,C1675),INDEX(Markov!$H$6:$H$17,C1675)),1,0)</f>
        <v/>
      </c>
      <c r="F1675" s="12">
        <f>IF(E1675=1,GAMMA.INV(Data!W1675,INDEX(Markov!$Q$6:$Q$17,C1675),INDEX(Markov!$R$6:$R$17,C1675)),0)</f>
        <v/>
      </c>
      <c r="G1675" s="6">
        <f>IF(D1675&lt;IF(G1674=1,INDEX(ChangeFactor!$O$6:$O$17,C1675),INDEX(ChangeFactor!$N$6:$N$17,C1675)),1,0)</f>
        <v/>
      </c>
      <c r="H1675" s="12">
        <f>IF(G1675=1,GAMMA.INV(Data!W1675,INDEX(ChangeFactor!$R$6:$R$17,C1675),INDEX(ChangeFactor!$S$6:$S$17,C1675)),0)</f>
        <v/>
      </c>
      <c r="I1675" s="7">
        <f>NORM.S.INV(Data!X1675)</f>
        <v/>
      </c>
      <c r="J1675" s="7">
        <f>NORM.S.INV(Data!Y1675)</f>
        <v/>
      </c>
      <c r="K1675" s="7">
        <f>NORM.S.INV(Data!Z1675)</f>
        <v/>
      </c>
      <c r="L1675" s="7">
        <f>MAR1!$B$32*L1674+MAR1!$C$32*M1674+MAR1!$D$32*N1674+MAR1!$B$42*I1675+MAR1!$C$42*J1675+MAR1!$D$42*K1675</f>
        <v/>
      </c>
      <c r="M1675" s="7">
        <f>MAR1!$B$33*L1674+MAR1!$C$33*M1674+MAR1!$D$33*N1674+MAR1!$B$43*I1675+MAR1!$C$43*J1675+MAR1!$D$43*K1675</f>
        <v/>
      </c>
      <c r="N1675" s="7">
        <f>MAR1!$B$34*L1674+MAR1!$C$34*M1674+MAR1!$D$34*N1674+MAR1!$B$44*I1675+MAR1!$C$44*J1675+MAR1!$D$44*K1675</f>
        <v/>
      </c>
      <c r="O1675" s="12">
        <f>MAR1!$B$5+MAR1!$C$5*COS(2*PI()*B1675/365)+MAR1!$D$5*SIN(2*PI()*B1675/365)+IF(E1675=1,MAR1!$B$11+MAR1!$D$11*L1675,MAR1!$C$11+MAR1!$E$11*L1675)</f>
        <v/>
      </c>
      <c r="P1675" s="12">
        <f>MAR1!$B$6+MAR1!$C$6*COS(2*PI()*B1675/365)+MAR1!$D$6*SIN(2*PI()*B1675/365)+IF(E1675=1,MAR1!$B$12+MAR1!$D$12*M1675,MAR1!$C$12+MAR1!$E$12*M1675)</f>
        <v/>
      </c>
      <c r="Q1675" s="12">
        <f>MAR1!$B$7+MAR1!$C$7*COS(2*PI()*B1675/365)+MAR1!$D$7*SIN(2*PI()*B1675/365)+IF(E1675=1,MAR1!$B$13+MAR1!$D$13*N1675,MAR1!$C$13+MAR1!$E$13*N1675)</f>
        <v/>
      </c>
      <c r="R1675" s="12">
        <f>MAR1!$B$5+MAR1!$C$5*COS(2*PI()*B1675/365)+MAR1!$D$5*SIN(2*PI()*B1675/365)+INDEX(ChangeFactor!$F$6:$F$17,C1675)+IF(G1675=1,MAR1!$B$11+INDEX(ChangeFactor!$G$6:$G$17,C1675)*MAR1!$D$11*L1675,MAR1!$C$11+INDEX(ChangeFactor!$G$6:$G$17,C1675)*MAR1!$E$11*L1675)</f>
        <v/>
      </c>
    </row>
    <row r="1676">
      <c r="A1676" s="6">
        <f>Data!U1676</f>
        <v/>
      </c>
      <c r="B1676" s="6">
        <f>MOD(A1676-1,365)+1</f>
        <v/>
      </c>
      <c r="C1676" s="6">
        <f>MATCH(B1676,Markov!$C$6:$C$17,1)</f>
        <v/>
      </c>
      <c r="D1676" s="16">
        <f>Data!V1676</f>
        <v/>
      </c>
      <c r="E1676" s="6">
        <f>IF(D1676&lt;IF(E1675=1,INDEX(Markov!$I$6:$I$17,C1676),INDEX(Markov!$H$6:$H$17,C1676)),1,0)</f>
        <v/>
      </c>
      <c r="F1676" s="12">
        <f>IF(E1676=1,GAMMA.INV(Data!W1676,INDEX(Markov!$Q$6:$Q$17,C1676),INDEX(Markov!$R$6:$R$17,C1676)),0)</f>
        <v/>
      </c>
      <c r="G1676" s="6">
        <f>IF(D1676&lt;IF(G1675=1,INDEX(ChangeFactor!$O$6:$O$17,C1676),INDEX(ChangeFactor!$N$6:$N$17,C1676)),1,0)</f>
        <v/>
      </c>
      <c r="H1676" s="12">
        <f>IF(G1676=1,GAMMA.INV(Data!W1676,INDEX(ChangeFactor!$R$6:$R$17,C1676),INDEX(ChangeFactor!$S$6:$S$17,C1676)),0)</f>
        <v/>
      </c>
      <c r="I1676" s="7">
        <f>NORM.S.INV(Data!X1676)</f>
        <v/>
      </c>
      <c r="J1676" s="7">
        <f>NORM.S.INV(Data!Y1676)</f>
        <v/>
      </c>
      <c r="K1676" s="7">
        <f>NORM.S.INV(Data!Z1676)</f>
        <v/>
      </c>
      <c r="L1676" s="7">
        <f>MAR1!$B$32*L1675+MAR1!$C$32*M1675+MAR1!$D$32*N1675+MAR1!$B$42*I1676+MAR1!$C$42*J1676+MAR1!$D$42*K1676</f>
        <v/>
      </c>
      <c r="M1676" s="7">
        <f>MAR1!$B$33*L1675+MAR1!$C$33*M1675+MAR1!$D$33*N1675+MAR1!$B$43*I1676+MAR1!$C$43*J1676+MAR1!$D$43*K1676</f>
        <v/>
      </c>
      <c r="N1676" s="7">
        <f>MAR1!$B$34*L1675+MAR1!$C$34*M1675+MAR1!$D$34*N1675+MAR1!$B$44*I1676+MAR1!$C$44*J1676+MAR1!$D$44*K1676</f>
        <v/>
      </c>
      <c r="O1676" s="12">
        <f>MAR1!$B$5+MAR1!$C$5*COS(2*PI()*B1676/365)+MAR1!$D$5*SIN(2*PI()*B1676/365)+IF(E1676=1,MAR1!$B$11+MAR1!$D$11*L1676,MAR1!$C$11+MAR1!$E$11*L1676)</f>
        <v/>
      </c>
      <c r="P1676" s="12">
        <f>MAR1!$B$6+MAR1!$C$6*COS(2*PI()*B1676/365)+MAR1!$D$6*SIN(2*PI()*B1676/365)+IF(E1676=1,MAR1!$B$12+MAR1!$D$12*M1676,MAR1!$C$12+MAR1!$E$12*M1676)</f>
        <v/>
      </c>
      <c r="Q1676" s="12">
        <f>MAR1!$B$7+MAR1!$C$7*COS(2*PI()*B1676/365)+MAR1!$D$7*SIN(2*PI()*B1676/365)+IF(E1676=1,MAR1!$B$13+MAR1!$D$13*N1676,MAR1!$C$13+MAR1!$E$13*N1676)</f>
        <v/>
      </c>
      <c r="R1676" s="12">
        <f>MAR1!$B$5+MAR1!$C$5*COS(2*PI()*B1676/365)+MAR1!$D$5*SIN(2*PI()*B1676/365)+INDEX(ChangeFactor!$F$6:$F$17,C1676)+IF(G1676=1,MAR1!$B$11+INDEX(ChangeFactor!$G$6:$G$17,C1676)*MAR1!$D$11*L1676,MAR1!$C$11+INDEX(ChangeFactor!$G$6:$G$17,C1676)*MAR1!$E$11*L1676)</f>
        <v/>
      </c>
    </row>
    <row r="1677">
      <c r="A1677" s="6">
        <f>Data!U1677</f>
        <v/>
      </c>
      <c r="B1677" s="6">
        <f>MOD(A1677-1,365)+1</f>
        <v/>
      </c>
      <c r="C1677" s="6">
        <f>MATCH(B1677,Markov!$C$6:$C$17,1)</f>
        <v/>
      </c>
      <c r="D1677" s="16">
        <f>Data!V1677</f>
        <v/>
      </c>
      <c r="E1677" s="6">
        <f>IF(D1677&lt;IF(E1676=1,INDEX(Markov!$I$6:$I$17,C1677),INDEX(Markov!$H$6:$H$17,C1677)),1,0)</f>
        <v/>
      </c>
      <c r="F1677" s="12">
        <f>IF(E1677=1,GAMMA.INV(Data!W1677,INDEX(Markov!$Q$6:$Q$17,C1677),INDEX(Markov!$R$6:$R$17,C1677)),0)</f>
        <v/>
      </c>
      <c r="G1677" s="6">
        <f>IF(D1677&lt;IF(G1676=1,INDEX(ChangeFactor!$O$6:$O$17,C1677),INDEX(ChangeFactor!$N$6:$N$17,C1677)),1,0)</f>
        <v/>
      </c>
      <c r="H1677" s="12">
        <f>IF(G1677=1,GAMMA.INV(Data!W1677,INDEX(ChangeFactor!$R$6:$R$17,C1677),INDEX(ChangeFactor!$S$6:$S$17,C1677)),0)</f>
        <v/>
      </c>
      <c r="I1677" s="7">
        <f>NORM.S.INV(Data!X1677)</f>
        <v/>
      </c>
      <c r="J1677" s="7">
        <f>NORM.S.INV(Data!Y1677)</f>
        <v/>
      </c>
      <c r="K1677" s="7">
        <f>NORM.S.INV(Data!Z1677)</f>
        <v/>
      </c>
      <c r="L1677" s="7">
        <f>MAR1!$B$32*L1676+MAR1!$C$32*M1676+MAR1!$D$32*N1676+MAR1!$B$42*I1677+MAR1!$C$42*J1677+MAR1!$D$42*K1677</f>
        <v/>
      </c>
      <c r="M1677" s="7">
        <f>MAR1!$B$33*L1676+MAR1!$C$33*M1676+MAR1!$D$33*N1676+MAR1!$B$43*I1677+MAR1!$C$43*J1677+MAR1!$D$43*K1677</f>
        <v/>
      </c>
      <c r="N1677" s="7">
        <f>MAR1!$B$34*L1676+MAR1!$C$34*M1676+MAR1!$D$34*N1676+MAR1!$B$44*I1677+MAR1!$C$44*J1677+MAR1!$D$44*K1677</f>
        <v/>
      </c>
      <c r="O1677" s="12">
        <f>MAR1!$B$5+MAR1!$C$5*COS(2*PI()*B1677/365)+MAR1!$D$5*SIN(2*PI()*B1677/365)+IF(E1677=1,MAR1!$B$11+MAR1!$D$11*L1677,MAR1!$C$11+MAR1!$E$11*L1677)</f>
        <v/>
      </c>
      <c r="P1677" s="12">
        <f>MAR1!$B$6+MAR1!$C$6*COS(2*PI()*B1677/365)+MAR1!$D$6*SIN(2*PI()*B1677/365)+IF(E1677=1,MAR1!$B$12+MAR1!$D$12*M1677,MAR1!$C$12+MAR1!$E$12*M1677)</f>
        <v/>
      </c>
      <c r="Q1677" s="12">
        <f>MAR1!$B$7+MAR1!$C$7*COS(2*PI()*B1677/365)+MAR1!$D$7*SIN(2*PI()*B1677/365)+IF(E1677=1,MAR1!$B$13+MAR1!$D$13*N1677,MAR1!$C$13+MAR1!$E$13*N1677)</f>
        <v/>
      </c>
      <c r="R1677" s="12">
        <f>MAR1!$B$5+MAR1!$C$5*COS(2*PI()*B1677/365)+MAR1!$D$5*SIN(2*PI()*B1677/365)+INDEX(ChangeFactor!$F$6:$F$17,C1677)+IF(G1677=1,MAR1!$B$11+INDEX(ChangeFactor!$G$6:$G$17,C1677)*MAR1!$D$11*L1677,MAR1!$C$11+INDEX(ChangeFactor!$G$6:$G$17,C1677)*MAR1!$E$11*L1677)</f>
        <v/>
      </c>
    </row>
    <row r="1678">
      <c r="A1678" s="6">
        <f>Data!U1678</f>
        <v/>
      </c>
      <c r="B1678" s="6">
        <f>MOD(A1678-1,365)+1</f>
        <v/>
      </c>
      <c r="C1678" s="6">
        <f>MATCH(B1678,Markov!$C$6:$C$17,1)</f>
        <v/>
      </c>
      <c r="D1678" s="16">
        <f>Data!V1678</f>
        <v/>
      </c>
      <c r="E1678" s="6">
        <f>IF(D1678&lt;IF(E1677=1,INDEX(Markov!$I$6:$I$17,C1678),INDEX(Markov!$H$6:$H$17,C1678)),1,0)</f>
        <v/>
      </c>
      <c r="F1678" s="12">
        <f>IF(E1678=1,GAMMA.INV(Data!W1678,INDEX(Markov!$Q$6:$Q$17,C1678),INDEX(Markov!$R$6:$R$17,C1678)),0)</f>
        <v/>
      </c>
      <c r="G1678" s="6">
        <f>IF(D1678&lt;IF(G1677=1,INDEX(ChangeFactor!$O$6:$O$17,C1678),INDEX(ChangeFactor!$N$6:$N$17,C1678)),1,0)</f>
        <v/>
      </c>
      <c r="H1678" s="12">
        <f>IF(G1678=1,GAMMA.INV(Data!W1678,INDEX(ChangeFactor!$R$6:$R$17,C1678),INDEX(ChangeFactor!$S$6:$S$17,C1678)),0)</f>
        <v/>
      </c>
      <c r="I1678" s="7">
        <f>NORM.S.INV(Data!X1678)</f>
        <v/>
      </c>
      <c r="J1678" s="7">
        <f>NORM.S.INV(Data!Y1678)</f>
        <v/>
      </c>
      <c r="K1678" s="7">
        <f>NORM.S.INV(Data!Z1678)</f>
        <v/>
      </c>
      <c r="L1678" s="7">
        <f>MAR1!$B$32*L1677+MAR1!$C$32*M1677+MAR1!$D$32*N1677+MAR1!$B$42*I1678+MAR1!$C$42*J1678+MAR1!$D$42*K1678</f>
        <v/>
      </c>
      <c r="M1678" s="7">
        <f>MAR1!$B$33*L1677+MAR1!$C$33*M1677+MAR1!$D$33*N1677+MAR1!$B$43*I1678+MAR1!$C$43*J1678+MAR1!$D$43*K1678</f>
        <v/>
      </c>
      <c r="N1678" s="7">
        <f>MAR1!$B$34*L1677+MAR1!$C$34*M1677+MAR1!$D$34*N1677+MAR1!$B$44*I1678+MAR1!$C$44*J1678+MAR1!$D$44*K1678</f>
        <v/>
      </c>
      <c r="O1678" s="12">
        <f>MAR1!$B$5+MAR1!$C$5*COS(2*PI()*B1678/365)+MAR1!$D$5*SIN(2*PI()*B1678/365)+IF(E1678=1,MAR1!$B$11+MAR1!$D$11*L1678,MAR1!$C$11+MAR1!$E$11*L1678)</f>
        <v/>
      </c>
      <c r="P1678" s="12">
        <f>MAR1!$B$6+MAR1!$C$6*COS(2*PI()*B1678/365)+MAR1!$D$6*SIN(2*PI()*B1678/365)+IF(E1678=1,MAR1!$B$12+MAR1!$D$12*M1678,MAR1!$C$12+MAR1!$E$12*M1678)</f>
        <v/>
      </c>
      <c r="Q1678" s="12">
        <f>MAR1!$B$7+MAR1!$C$7*COS(2*PI()*B1678/365)+MAR1!$D$7*SIN(2*PI()*B1678/365)+IF(E1678=1,MAR1!$B$13+MAR1!$D$13*N1678,MAR1!$C$13+MAR1!$E$13*N1678)</f>
        <v/>
      </c>
      <c r="R1678" s="12">
        <f>MAR1!$B$5+MAR1!$C$5*COS(2*PI()*B1678/365)+MAR1!$D$5*SIN(2*PI()*B1678/365)+INDEX(ChangeFactor!$F$6:$F$17,C1678)+IF(G1678=1,MAR1!$B$11+INDEX(ChangeFactor!$G$6:$G$17,C1678)*MAR1!$D$11*L1678,MAR1!$C$11+INDEX(ChangeFactor!$G$6:$G$17,C1678)*MAR1!$E$11*L1678)</f>
        <v/>
      </c>
    </row>
    <row r="1679">
      <c r="A1679" s="6">
        <f>Data!U1679</f>
        <v/>
      </c>
      <c r="B1679" s="6">
        <f>MOD(A1679-1,365)+1</f>
        <v/>
      </c>
      <c r="C1679" s="6">
        <f>MATCH(B1679,Markov!$C$6:$C$17,1)</f>
        <v/>
      </c>
      <c r="D1679" s="16">
        <f>Data!V1679</f>
        <v/>
      </c>
      <c r="E1679" s="6">
        <f>IF(D1679&lt;IF(E1678=1,INDEX(Markov!$I$6:$I$17,C1679),INDEX(Markov!$H$6:$H$17,C1679)),1,0)</f>
        <v/>
      </c>
      <c r="F1679" s="12">
        <f>IF(E1679=1,GAMMA.INV(Data!W1679,INDEX(Markov!$Q$6:$Q$17,C1679),INDEX(Markov!$R$6:$R$17,C1679)),0)</f>
        <v/>
      </c>
      <c r="G1679" s="6">
        <f>IF(D1679&lt;IF(G1678=1,INDEX(ChangeFactor!$O$6:$O$17,C1679),INDEX(ChangeFactor!$N$6:$N$17,C1679)),1,0)</f>
        <v/>
      </c>
      <c r="H1679" s="12">
        <f>IF(G1679=1,GAMMA.INV(Data!W1679,INDEX(ChangeFactor!$R$6:$R$17,C1679),INDEX(ChangeFactor!$S$6:$S$17,C1679)),0)</f>
        <v/>
      </c>
      <c r="I1679" s="7">
        <f>NORM.S.INV(Data!X1679)</f>
        <v/>
      </c>
      <c r="J1679" s="7">
        <f>NORM.S.INV(Data!Y1679)</f>
        <v/>
      </c>
      <c r="K1679" s="7">
        <f>NORM.S.INV(Data!Z1679)</f>
        <v/>
      </c>
      <c r="L1679" s="7">
        <f>MAR1!$B$32*L1678+MAR1!$C$32*M1678+MAR1!$D$32*N1678+MAR1!$B$42*I1679+MAR1!$C$42*J1679+MAR1!$D$42*K1679</f>
        <v/>
      </c>
      <c r="M1679" s="7">
        <f>MAR1!$B$33*L1678+MAR1!$C$33*M1678+MAR1!$D$33*N1678+MAR1!$B$43*I1679+MAR1!$C$43*J1679+MAR1!$D$43*K1679</f>
        <v/>
      </c>
      <c r="N1679" s="7">
        <f>MAR1!$B$34*L1678+MAR1!$C$34*M1678+MAR1!$D$34*N1678+MAR1!$B$44*I1679+MAR1!$C$44*J1679+MAR1!$D$44*K1679</f>
        <v/>
      </c>
      <c r="O1679" s="12">
        <f>MAR1!$B$5+MAR1!$C$5*COS(2*PI()*B1679/365)+MAR1!$D$5*SIN(2*PI()*B1679/365)+IF(E1679=1,MAR1!$B$11+MAR1!$D$11*L1679,MAR1!$C$11+MAR1!$E$11*L1679)</f>
        <v/>
      </c>
      <c r="P1679" s="12">
        <f>MAR1!$B$6+MAR1!$C$6*COS(2*PI()*B1679/365)+MAR1!$D$6*SIN(2*PI()*B1679/365)+IF(E1679=1,MAR1!$B$12+MAR1!$D$12*M1679,MAR1!$C$12+MAR1!$E$12*M1679)</f>
        <v/>
      </c>
      <c r="Q1679" s="12">
        <f>MAR1!$B$7+MAR1!$C$7*COS(2*PI()*B1679/365)+MAR1!$D$7*SIN(2*PI()*B1679/365)+IF(E1679=1,MAR1!$B$13+MAR1!$D$13*N1679,MAR1!$C$13+MAR1!$E$13*N1679)</f>
        <v/>
      </c>
      <c r="R1679" s="12">
        <f>MAR1!$B$5+MAR1!$C$5*COS(2*PI()*B1679/365)+MAR1!$D$5*SIN(2*PI()*B1679/365)+INDEX(ChangeFactor!$F$6:$F$17,C1679)+IF(G1679=1,MAR1!$B$11+INDEX(ChangeFactor!$G$6:$G$17,C1679)*MAR1!$D$11*L1679,MAR1!$C$11+INDEX(ChangeFactor!$G$6:$G$17,C1679)*MAR1!$E$11*L1679)</f>
        <v/>
      </c>
    </row>
    <row r="1680">
      <c r="A1680" s="6">
        <f>Data!U1680</f>
        <v/>
      </c>
      <c r="B1680" s="6">
        <f>MOD(A1680-1,365)+1</f>
        <v/>
      </c>
      <c r="C1680" s="6">
        <f>MATCH(B1680,Markov!$C$6:$C$17,1)</f>
        <v/>
      </c>
      <c r="D1680" s="16">
        <f>Data!V1680</f>
        <v/>
      </c>
      <c r="E1680" s="6">
        <f>IF(D1680&lt;IF(E1679=1,INDEX(Markov!$I$6:$I$17,C1680),INDEX(Markov!$H$6:$H$17,C1680)),1,0)</f>
        <v/>
      </c>
      <c r="F1680" s="12">
        <f>IF(E1680=1,GAMMA.INV(Data!W1680,INDEX(Markov!$Q$6:$Q$17,C1680),INDEX(Markov!$R$6:$R$17,C1680)),0)</f>
        <v/>
      </c>
      <c r="G1680" s="6">
        <f>IF(D1680&lt;IF(G1679=1,INDEX(ChangeFactor!$O$6:$O$17,C1680),INDEX(ChangeFactor!$N$6:$N$17,C1680)),1,0)</f>
        <v/>
      </c>
      <c r="H1680" s="12">
        <f>IF(G1680=1,GAMMA.INV(Data!W1680,INDEX(ChangeFactor!$R$6:$R$17,C1680),INDEX(ChangeFactor!$S$6:$S$17,C1680)),0)</f>
        <v/>
      </c>
      <c r="I1680" s="7">
        <f>NORM.S.INV(Data!X1680)</f>
        <v/>
      </c>
      <c r="J1680" s="7">
        <f>NORM.S.INV(Data!Y1680)</f>
        <v/>
      </c>
      <c r="K1680" s="7">
        <f>NORM.S.INV(Data!Z1680)</f>
        <v/>
      </c>
      <c r="L1680" s="7">
        <f>MAR1!$B$32*L1679+MAR1!$C$32*M1679+MAR1!$D$32*N1679+MAR1!$B$42*I1680+MAR1!$C$42*J1680+MAR1!$D$42*K1680</f>
        <v/>
      </c>
      <c r="M1680" s="7">
        <f>MAR1!$B$33*L1679+MAR1!$C$33*M1679+MAR1!$D$33*N1679+MAR1!$B$43*I1680+MAR1!$C$43*J1680+MAR1!$D$43*K1680</f>
        <v/>
      </c>
      <c r="N1680" s="7">
        <f>MAR1!$B$34*L1679+MAR1!$C$34*M1679+MAR1!$D$34*N1679+MAR1!$B$44*I1680+MAR1!$C$44*J1680+MAR1!$D$44*K1680</f>
        <v/>
      </c>
      <c r="O1680" s="12">
        <f>MAR1!$B$5+MAR1!$C$5*COS(2*PI()*B1680/365)+MAR1!$D$5*SIN(2*PI()*B1680/365)+IF(E1680=1,MAR1!$B$11+MAR1!$D$11*L1680,MAR1!$C$11+MAR1!$E$11*L1680)</f>
        <v/>
      </c>
      <c r="P1680" s="12">
        <f>MAR1!$B$6+MAR1!$C$6*COS(2*PI()*B1680/365)+MAR1!$D$6*SIN(2*PI()*B1680/365)+IF(E1680=1,MAR1!$B$12+MAR1!$D$12*M1680,MAR1!$C$12+MAR1!$E$12*M1680)</f>
        <v/>
      </c>
      <c r="Q1680" s="12">
        <f>MAR1!$B$7+MAR1!$C$7*COS(2*PI()*B1680/365)+MAR1!$D$7*SIN(2*PI()*B1680/365)+IF(E1680=1,MAR1!$B$13+MAR1!$D$13*N1680,MAR1!$C$13+MAR1!$E$13*N1680)</f>
        <v/>
      </c>
      <c r="R1680" s="12">
        <f>MAR1!$B$5+MAR1!$C$5*COS(2*PI()*B1680/365)+MAR1!$D$5*SIN(2*PI()*B1680/365)+INDEX(ChangeFactor!$F$6:$F$17,C1680)+IF(G1680=1,MAR1!$B$11+INDEX(ChangeFactor!$G$6:$G$17,C1680)*MAR1!$D$11*L1680,MAR1!$C$11+INDEX(ChangeFactor!$G$6:$G$17,C1680)*MAR1!$E$11*L1680)</f>
        <v/>
      </c>
    </row>
    <row r="1681">
      <c r="A1681" s="6">
        <f>Data!U1681</f>
        <v/>
      </c>
      <c r="B1681" s="6">
        <f>MOD(A1681-1,365)+1</f>
        <v/>
      </c>
      <c r="C1681" s="6">
        <f>MATCH(B1681,Markov!$C$6:$C$17,1)</f>
        <v/>
      </c>
      <c r="D1681" s="16">
        <f>Data!V1681</f>
        <v/>
      </c>
      <c r="E1681" s="6">
        <f>IF(D1681&lt;IF(E1680=1,INDEX(Markov!$I$6:$I$17,C1681),INDEX(Markov!$H$6:$H$17,C1681)),1,0)</f>
        <v/>
      </c>
      <c r="F1681" s="12">
        <f>IF(E1681=1,GAMMA.INV(Data!W1681,INDEX(Markov!$Q$6:$Q$17,C1681),INDEX(Markov!$R$6:$R$17,C1681)),0)</f>
        <v/>
      </c>
      <c r="G1681" s="6">
        <f>IF(D1681&lt;IF(G1680=1,INDEX(ChangeFactor!$O$6:$O$17,C1681),INDEX(ChangeFactor!$N$6:$N$17,C1681)),1,0)</f>
        <v/>
      </c>
      <c r="H1681" s="12">
        <f>IF(G1681=1,GAMMA.INV(Data!W1681,INDEX(ChangeFactor!$R$6:$R$17,C1681),INDEX(ChangeFactor!$S$6:$S$17,C1681)),0)</f>
        <v/>
      </c>
      <c r="I1681" s="7">
        <f>NORM.S.INV(Data!X1681)</f>
        <v/>
      </c>
      <c r="J1681" s="7">
        <f>NORM.S.INV(Data!Y1681)</f>
        <v/>
      </c>
      <c r="K1681" s="7">
        <f>NORM.S.INV(Data!Z1681)</f>
        <v/>
      </c>
      <c r="L1681" s="7">
        <f>MAR1!$B$32*L1680+MAR1!$C$32*M1680+MAR1!$D$32*N1680+MAR1!$B$42*I1681+MAR1!$C$42*J1681+MAR1!$D$42*K1681</f>
        <v/>
      </c>
      <c r="M1681" s="7">
        <f>MAR1!$B$33*L1680+MAR1!$C$33*M1680+MAR1!$D$33*N1680+MAR1!$B$43*I1681+MAR1!$C$43*J1681+MAR1!$D$43*K1681</f>
        <v/>
      </c>
      <c r="N1681" s="7">
        <f>MAR1!$B$34*L1680+MAR1!$C$34*M1680+MAR1!$D$34*N1680+MAR1!$B$44*I1681+MAR1!$C$44*J1681+MAR1!$D$44*K1681</f>
        <v/>
      </c>
      <c r="O1681" s="12">
        <f>MAR1!$B$5+MAR1!$C$5*COS(2*PI()*B1681/365)+MAR1!$D$5*SIN(2*PI()*B1681/365)+IF(E1681=1,MAR1!$B$11+MAR1!$D$11*L1681,MAR1!$C$11+MAR1!$E$11*L1681)</f>
        <v/>
      </c>
      <c r="P1681" s="12">
        <f>MAR1!$B$6+MAR1!$C$6*COS(2*PI()*B1681/365)+MAR1!$D$6*SIN(2*PI()*B1681/365)+IF(E1681=1,MAR1!$B$12+MAR1!$D$12*M1681,MAR1!$C$12+MAR1!$E$12*M1681)</f>
        <v/>
      </c>
      <c r="Q1681" s="12">
        <f>MAR1!$B$7+MAR1!$C$7*COS(2*PI()*B1681/365)+MAR1!$D$7*SIN(2*PI()*B1681/365)+IF(E1681=1,MAR1!$B$13+MAR1!$D$13*N1681,MAR1!$C$13+MAR1!$E$13*N1681)</f>
        <v/>
      </c>
      <c r="R1681" s="12">
        <f>MAR1!$B$5+MAR1!$C$5*COS(2*PI()*B1681/365)+MAR1!$D$5*SIN(2*PI()*B1681/365)+INDEX(ChangeFactor!$F$6:$F$17,C1681)+IF(G1681=1,MAR1!$B$11+INDEX(ChangeFactor!$G$6:$G$17,C1681)*MAR1!$D$11*L1681,MAR1!$C$11+INDEX(ChangeFactor!$G$6:$G$17,C1681)*MAR1!$E$11*L1681)</f>
        <v/>
      </c>
    </row>
    <row r="1682">
      <c r="A1682" s="6">
        <f>Data!U1682</f>
        <v/>
      </c>
      <c r="B1682" s="6">
        <f>MOD(A1682-1,365)+1</f>
        <v/>
      </c>
      <c r="C1682" s="6">
        <f>MATCH(B1682,Markov!$C$6:$C$17,1)</f>
        <v/>
      </c>
      <c r="D1682" s="16">
        <f>Data!V1682</f>
        <v/>
      </c>
      <c r="E1682" s="6">
        <f>IF(D1682&lt;IF(E1681=1,INDEX(Markov!$I$6:$I$17,C1682),INDEX(Markov!$H$6:$H$17,C1682)),1,0)</f>
        <v/>
      </c>
      <c r="F1682" s="12">
        <f>IF(E1682=1,GAMMA.INV(Data!W1682,INDEX(Markov!$Q$6:$Q$17,C1682),INDEX(Markov!$R$6:$R$17,C1682)),0)</f>
        <v/>
      </c>
      <c r="G1682" s="6">
        <f>IF(D1682&lt;IF(G1681=1,INDEX(ChangeFactor!$O$6:$O$17,C1682),INDEX(ChangeFactor!$N$6:$N$17,C1682)),1,0)</f>
        <v/>
      </c>
      <c r="H1682" s="12">
        <f>IF(G1682=1,GAMMA.INV(Data!W1682,INDEX(ChangeFactor!$R$6:$R$17,C1682),INDEX(ChangeFactor!$S$6:$S$17,C1682)),0)</f>
        <v/>
      </c>
      <c r="I1682" s="7">
        <f>NORM.S.INV(Data!X1682)</f>
        <v/>
      </c>
      <c r="J1682" s="7">
        <f>NORM.S.INV(Data!Y1682)</f>
        <v/>
      </c>
      <c r="K1682" s="7">
        <f>NORM.S.INV(Data!Z1682)</f>
        <v/>
      </c>
      <c r="L1682" s="7">
        <f>MAR1!$B$32*L1681+MAR1!$C$32*M1681+MAR1!$D$32*N1681+MAR1!$B$42*I1682+MAR1!$C$42*J1682+MAR1!$D$42*K1682</f>
        <v/>
      </c>
      <c r="M1682" s="7">
        <f>MAR1!$B$33*L1681+MAR1!$C$33*M1681+MAR1!$D$33*N1681+MAR1!$B$43*I1682+MAR1!$C$43*J1682+MAR1!$D$43*K1682</f>
        <v/>
      </c>
      <c r="N1682" s="7">
        <f>MAR1!$B$34*L1681+MAR1!$C$34*M1681+MAR1!$D$34*N1681+MAR1!$B$44*I1682+MAR1!$C$44*J1682+MAR1!$D$44*K1682</f>
        <v/>
      </c>
      <c r="O1682" s="12">
        <f>MAR1!$B$5+MAR1!$C$5*COS(2*PI()*B1682/365)+MAR1!$D$5*SIN(2*PI()*B1682/365)+IF(E1682=1,MAR1!$B$11+MAR1!$D$11*L1682,MAR1!$C$11+MAR1!$E$11*L1682)</f>
        <v/>
      </c>
      <c r="P1682" s="12">
        <f>MAR1!$B$6+MAR1!$C$6*COS(2*PI()*B1682/365)+MAR1!$D$6*SIN(2*PI()*B1682/365)+IF(E1682=1,MAR1!$B$12+MAR1!$D$12*M1682,MAR1!$C$12+MAR1!$E$12*M1682)</f>
        <v/>
      </c>
      <c r="Q1682" s="12">
        <f>MAR1!$B$7+MAR1!$C$7*COS(2*PI()*B1682/365)+MAR1!$D$7*SIN(2*PI()*B1682/365)+IF(E1682=1,MAR1!$B$13+MAR1!$D$13*N1682,MAR1!$C$13+MAR1!$E$13*N1682)</f>
        <v/>
      </c>
      <c r="R1682" s="12">
        <f>MAR1!$B$5+MAR1!$C$5*COS(2*PI()*B1682/365)+MAR1!$D$5*SIN(2*PI()*B1682/365)+INDEX(ChangeFactor!$F$6:$F$17,C1682)+IF(G1682=1,MAR1!$B$11+INDEX(ChangeFactor!$G$6:$G$17,C1682)*MAR1!$D$11*L1682,MAR1!$C$11+INDEX(ChangeFactor!$G$6:$G$17,C1682)*MAR1!$E$11*L1682)</f>
        <v/>
      </c>
    </row>
    <row r="1683">
      <c r="A1683" s="6">
        <f>Data!U1683</f>
        <v/>
      </c>
      <c r="B1683" s="6">
        <f>MOD(A1683-1,365)+1</f>
        <v/>
      </c>
      <c r="C1683" s="6">
        <f>MATCH(B1683,Markov!$C$6:$C$17,1)</f>
        <v/>
      </c>
      <c r="D1683" s="16">
        <f>Data!V1683</f>
        <v/>
      </c>
      <c r="E1683" s="6">
        <f>IF(D1683&lt;IF(E1682=1,INDEX(Markov!$I$6:$I$17,C1683),INDEX(Markov!$H$6:$H$17,C1683)),1,0)</f>
        <v/>
      </c>
      <c r="F1683" s="12">
        <f>IF(E1683=1,GAMMA.INV(Data!W1683,INDEX(Markov!$Q$6:$Q$17,C1683),INDEX(Markov!$R$6:$R$17,C1683)),0)</f>
        <v/>
      </c>
      <c r="G1683" s="6">
        <f>IF(D1683&lt;IF(G1682=1,INDEX(ChangeFactor!$O$6:$O$17,C1683),INDEX(ChangeFactor!$N$6:$N$17,C1683)),1,0)</f>
        <v/>
      </c>
      <c r="H1683" s="12">
        <f>IF(G1683=1,GAMMA.INV(Data!W1683,INDEX(ChangeFactor!$R$6:$R$17,C1683),INDEX(ChangeFactor!$S$6:$S$17,C1683)),0)</f>
        <v/>
      </c>
      <c r="I1683" s="7">
        <f>NORM.S.INV(Data!X1683)</f>
        <v/>
      </c>
      <c r="J1683" s="7">
        <f>NORM.S.INV(Data!Y1683)</f>
        <v/>
      </c>
      <c r="K1683" s="7">
        <f>NORM.S.INV(Data!Z1683)</f>
        <v/>
      </c>
      <c r="L1683" s="7">
        <f>MAR1!$B$32*L1682+MAR1!$C$32*M1682+MAR1!$D$32*N1682+MAR1!$B$42*I1683+MAR1!$C$42*J1683+MAR1!$D$42*K1683</f>
        <v/>
      </c>
      <c r="M1683" s="7">
        <f>MAR1!$B$33*L1682+MAR1!$C$33*M1682+MAR1!$D$33*N1682+MAR1!$B$43*I1683+MAR1!$C$43*J1683+MAR1!$D$43*K1683</f>
        <v/>
      </c>
      <c r="N1683" s="7">
        <f>MAR1!$B$34*L1682+MAR1!$C$34*M1682+MAR1!$D$34*N1682+MAR1!$B$44*I1683+MAR1!$C$44*J1683+MAR1!$D$44*K1683</f>
        <v/>
      </c>
      <c r="O1683" s="12">
        <f>MAR1!$B$5+MAR1!$C$5*COS(2*PI()*B1683/365)+MAR1!$D$5*SIN(2*PI()*B1683/365)+IF(E1683=1,MAR1!$B$11+MAR1!$D$11*L1683,MAR1!$C$11+MAR1!$E$11*L1683)</f>
        <v/>
      </c>
      <c r="P1683" s="12">
        <f>MAR1!$B$6+MAR1!$C$6*COS(2*PI()*B1683/365)+MAR1!$D$6*SIN(2*PI()*B1683/365)+IF(E1683=1,MAR1!$B$12+MAR1!$D$12*M1683,MAR1!$C$12+MAR1!$E$12*M1683)</f>
        <v/>
      </c>
      <c r="Q1683" s="12">
        <f>MAR1!$B$7+MAR1!$C$7*COS(2*PI()*B1683/365)+MAR1!$D$7*SIN(2*PI()*B1683/365)+IF(E1683=1,MAR1!$B$13+MAR1!$D$13*N1683,MAR1!$C$13+MAR1!$E$13*N1683)</f>
        <v/>
      </c>
      <c r="R1683" s="12">
        <f>MAR1!$B$5+MAR1!$C$5*COS(2*PI()*B1683/365)+MAR1!$D$5*SIN(2*PI()*B1683/365)+INDEX(ChangeFactor!$F$6:$F$17,C1683)+IF(G1683=1,MAR1!$B$11+INDEX(ChangeFactor!$G$6:$G$17,C1683)*MAR1!$D$11*L1683,MAR1!$C$11+INDEX(ChangeFactor!$G$6:$G$17,C1683)*MAR1!$E$11*L1683)</f>
        <v/>
      </c>
    </row>
    <row r="1684">
      <c r="A1684" s="6">
        <f>Data!U1684</f>
        <v/>
      </c>
      <c r="B1684" s="6">
        <f>MOD(A1684-1,365)+1</f>
        <v/>
      </c>
      <c r="C1684" s="6">
        <f>MATCH(B1684,Markov!$C$6:$C$17,1)</f>
        <v/>
      </c>
      <c r="D1684" s="16">
        <f>Data!V1684</f>
        <v/>
      </c>
      <c r="E1684" s="6">
        <f>IF(D1684&lt;IF(E1683=1,INDEX(Markov!$I$6:$I$17,C1684),INDEX(Markov!$H$6:$H$17,C1684)),1,0)</f>
        <v/>
      </c>
      <c r="F1684" s="12">
        <f>IF(E1684=1,GAMMA.INV(Data!W1684,INDEX(Markov!$Q$6:$Q$17,C1684),INDEX(Markov!$R$6:$R$17,C1684)),0)</f>
        <v/>
      </c>
      <c r="G1684" s="6">
        <f>IF(D1684&lt;IF(G1683=1,INDEX(ChangeFactor!$O$6:$O$17,C1684),INDEX(ChangeFactor!$N$6:$N$17,C1684)),1,0)</f>
        <v/>
      </c>
      <c r="H1684" s="12">
        <f>IF(G1684=1,GAMMA.INV(Data!W1684,INDEX(ChangeFactor!$R$6:$R$17,C1684),INDEX(ChangeFactor!$S$6:$S$17,C1684)),0)</f>
        <v/>
      </c>
      <c r="I1684" s="7">
        <f>NORM.S.INV(Data!X1684)</f>
        <v/>
      </c>
      <c r="J1684" s="7">
        <f>NORM.S.INV(Data!Y1684)</f>
        <v/>
      </c>
      <c r="K1684" s="7">
        <f>NORM.S.INV(Data!Z1684)</f>
        <v/>
      </c>
      <c r="L1684" s="7">
        <f>MAR1!$B$32*L1683+MAR1!$C$32*M1683+MAR1!$D$32*N1683+MAR1!$B$42*I1684+MAR1!$C$42*J1684+MAR1!$D$42*K1684</f>
        <v/>
      </c>
      <c r="M1684" s="7">
        <f>MAR1!$B$33*L1683+MAR1!$C$33*M1683+MAR1!$D$33*N1683+MAR1!$B$43*I1684+MAR1!$C$43*J1684+MAR1!$D$43*K1684</f>
        <v/>
      </c>
      <c r="N1684" s="7">
        <f>MAR1!$B$34*L1683+MAR1!$C$34*M1683+MAR1!$D$34*N1683+MAR1!$B$44*I1684+MAR1!$C$44*J1684+MAR1!$D$44*K1684</f>
        <v/>
      </c>
      <c r="O1684" s="12">
        <f>MAR1!$B$5+MAR1!$C$5*COS(2*PI()*B1684/365)+MAR1!$D$5*SIN(2*PI()*B1684/365)+IF(E1684=1,MAR1!$B$11+MAR1!$D$11*L1684,MAR1!$C$11+MAR1!$E$11*L1684)</f>
        <v/>
      </c>
      <c r="P1684" s="12">
        <f>MAR1!$B$6+MAR1!$C$6*COS(2*PI()*B1684/365)+MAR1!$D$6*SIN(2*PI()*B1684/365)+IF(E1684=1,MAR1!$B$12+MAR1!$D$12*M1684,MAR1!$C$12+MAR1!$E$12*M1684)</f>
        <v/>
      </c>
      <c r="Q1684" s="12">
        <f>MAR1!$B$7+MAR1!$C$7*COS(2*PI()*B1684/365)+MAR1!$D$7*SIN(2*PI()*B1684/365)+IF(E1684=1,MAR1!$B$13+MAR1!$D$13*N1684,MAR1!$C$13+MAR1!$E$13*N1684)</f>
        <v/>
      </c>
      <c r="R1684" s="12">
        <f>MAR1!$B$5+MAR1!$C$5*COS(2*PI()*B1684/365)+MAR1!$D$5*SIN(2*PI()*B1684/365)+INDEX(ChangeFactor!$F$6:$F$17,C1684)+IF(G1684=1,MAR1!$B$11+INDEX(ChangeFactor!$G$6:$G$17,C1684)*MAR1!$D$11*L1684,MAR1!$C$11+INDEX(ChangeFactor!$G$6:$G$17,C1684)*MAR1!$E$11*L1684)</f>
        <v/>
      </c>
    </row>
    <row r="1685">
      <c r="A1685" s="6">
        <f>Data!U1685</f>
        <v/>
      </c>
      <c r="B1685" s="6">
        <f>MOD(A1685-1,365)+1</f>
        <v/>
      </c>
      <c r="C1685" s="6">
        <f>MATCH(B1685,Markov!$C$6:$C$17,1)</f>
        <v/>
      </c>
      <c r="D1685" s="16">
        <f>Data!V1685</f>
        <v/>
      </c>
      <c r="E1685" s="6">
        <f>IF(D1685&lt;IF(E1684=1,INDEX(Markov!$I$6:$I$17,C1685),INDEX(Markov!$H$6:$H$17,C1685)),1,0)</f>
        <v/>
      </c>
      <c r="F1685" s="12">
        <f>IF(E1685=1,GAMMA.INV(Data!W1685,INDEX(Markov!$Q$6:$Q$17,C1685),INDEX(Markov!$R$6:$R$17,C1685)),0)</f>
        <v/>
      </c>
      <c r="G1685" s="6">
        <f>IF(D1685&lt;IF(G1684=1,INDEX(ChangeFactor!$O$6:$O$17,C1685),INDEX(ChangeFactor!$N$6:$N$17,C1685)),1,0)</f>
        <v/>
      </c>
      <c r="H1685" s="12">
        <f>IF(G1685=1,GAMMA.INV(Data!W1685,INDEX(ChangeFactor!$R$6:$R$17,C1685),INDEX(ChangeFactor!$S$6:$S$17,C1685)),0)</f>
        <v/>
      </c>
      <c r="I1685" s="7">
        <f>NORM.S.INV(Data!X1685)</f>
        <v/>
      </c>
      <c r="J1685" s="7">
        <f>NORM.S.INV(Data!Y1685)</f>
        <v/>
      </c>
      <c r="K1685" s="7">
        <f>NORM.S.INV(Data!Z1685)</f>
        <v/>
      </c>
      <c r="L1685" s="7">
        <f>MAR1!$B$32*L1684+MAR1!$C$32*M1684+MAR1!$D$32*N1684+MAR1!$B$42*I1685+MAR1!$C$42*J1685+MAR1!$D$42*K1685</f>
        <v/>
      </c>
      <c r="M1685" s="7">
        <f>MAR1!$B$33*L1684+MAR1!$C$33*M1684+MAR1!$D$33*N1684+MAR1!$B$43*I1685+MAR1!$C$43*J1685+MAR1!$D$43*K1685</f>
        <v/>
      </c>
      <c r="N1685" s="7">
        <f>MAR1!$B$34*L1684+MAR1!$C$34*M1684+MAR1!$D$34*N1684+MAR1!$B$44*I1685+MAR1!$C$44*J1685+MAR1!$D$44*K1685</f>
        <v/>
      </c>
      <c r="O1685" s="12">
        <f>MAR1!$B$5+MAR1!$C$5*COS(2*PI()*B1685/365)+MAR1!$D$5*SIN(2*PI()*B1685/365)+IF(E1685=1,MAR1!$B$11+MAR1!$D$11*L1685,MAR1!$C$11+MAR1!$E$11*L1685)</f>
        <v/>
      </c>
      <c r="P1685" s="12">
        <f>MAR1!$B$6+MAR1!$C$6*COS(2*PI()*B1685/365)+MAR1!$D$6*SIN(2*PI()*B1685/365)+IF(E1685=1,MAR1!$B$12+MAR1!$D$12*M1685,MAR1!$C$12+MAR1!$E$12*M1685)</f>
        <v/>
      </c>
      <c r="Q1685" s="12">
        <f>MAR1!$B$7+MAR1!$C$7*COS(2*PI()*B1685/365)+MAR1!$D$7*SIN(2*PI()*B1685/365)+IF(E1685=1,MAR1!$B$13+MAR1!$D$13*N1685,MAR1!$C$13+MAR1!$E$13*N1685)</f>
        <v/>
      </c>
      <c r="R1685" s="12">
        <f>MAR1!$B$5+MAR1!$C$5*COS(2*PI()*B1685/365)+MAR1!$D$5*SIN(2*PI()*B1685/365)+INDEX(ChangeFactor!$F$6:$F$17,C1685)+IF(G1685=1,MAR1!$B$11+INDEX(ChangeFactor!$G$6:$G$17,C1685)*MAR1!$D$11*L1685,MAR1!$C$11+INDEX(ChangeFactor!$G$6:$G$17,C1685)*MAR1!$E$11*L1685)</f>
        <v/>
      </c>
    </row>
    <row r="1686">
      <c r="A1686" s="6">
        <f>Data!U1686</f>
        <v/>
      </c>
      <c r="B1686" s="6">
        <f>MOD(A1686-1,365)+1</f>
        <v/>
      </c>
      <c r="C1686" s="6">
        <f>MATCH(B1686,Markov!$C$6:$C$17,1)</f>
        <v/>
      </c>
      <c r="D1686" s="16">
        <f>Data!V1686</f>
        <v/>
      </c>
      <c r="E1686" s="6">
        <f>IF(D1686&lt;IF(E1685=1,INDEX(Markov!$I$6:$I$17,C1686),INDEX(Markov!$H$6:$H$17,C1686)),1,0)</f>
        <v/>
      </c>
      <c r="F1686" s="12">
        <f>IF(E1686=1,GAMMA.INV(Data!W1686,INDEX(Markov!$Q$6:$Q$17,C1686),INDEX(Markov!$R$6:$R$17,C1686)),0)</f>
        <v/>
      </c>
      <c r="G1686" s="6">
        <f>IF(D1686&lt;IF(G1685=1,INDEX(ChangeFactor!$O$6:$O$17,C1686),INDEX(ChangeFactor!$N$6:$N$17,C1686)),1,0)</f>
        <v/>
      </c>
      <c r="H1686" s="12">
        <f>IF(G1686=1,GAMMA.INV(Data!W1686,INDEX(ChangeFactor!$R$6:$R$17,C1686),INDEX(ChangeFactor!$S$6:$S$17,C1686)),0)</f>
        <v/>
      </c>
      <c r="I1686" s="7">
        <f>NORM.S.INV(Data!X1686)</f>
        <v/>
      </c>
      <c r="J1686" s="7">
        <f>NORM.S.INV(Data!Y1686)</f>
        <v/>
      </c>
      <c r="K1686" s="7">
        <f>NORM.S.INV(Data!Z1686)</f>
        <v/>
      </c>
      <c r="L1686" s="7">
        <f>MAR1!$B$32*L1685+MAR1!$C$32*M1685+MAR1!$D$32*N1685+MAR1!$B$42*I1686+MAR1!$C$42*J1686+MAR1!$D$42*K1686</f>
        <v/>
      </c>
      <c r="M1686" s="7">
        <f>MAR1!$B$33*L1685+MAR1!$C$33*M1685+MAR1!$D$33*N1685+MAR1!$B$43*I1686+MAR1!$C$43*J1686+MAR1!$D$43*K1686</f>
        <v/>
      </c>
      <c r="N1686" s="7">
        <f>MAR1!$B$34*L1685+MAR1!$C$34*M1685+MAR1!$D$34*N1685+MAR1!$B$44*I1686+MAR1!$C$44*J1686+MAR1!$D$44*K1686</f>
        <v/>
      </c>
      <c r="O1686" s="12">
        <f>MAR1!$B$5+MAR1!$C$5*COS(2*PI()*B1686/365)+MAR1!$D$5*SIN(2*PI()*B1686/365)+IF(E1686=1,MAR1!$B$11+MAR1!$D$11*L1686,MAR1!$C$11+MAR1!$E$11*L1686)</f>
        <v/>
      </c>
      <c r="P1686" s="12">
        <f>MAR1!$B$6+MAR1!$C$6*COS(2*PI()*B1686/365)+MAR1!$D$6*SIN(2*PI()*B1686/365)+IF(E1686=1,MAR1!$B$12+MAR1!$D$12*M1686,MAR1!$C$12+MAR1!$E$12*M1686)</f>
        <v/>
      </c>
      <c r="Q1686" s="12">
        <f>MAR1!$B$7+MAR1!$C$7*COS(2*PI()*B1686/365)+MAR1!$D$7*SIN(2*PI()*B1686/365)+IF(E1686=1,MAR1!$B$13+MAR1!$D$13*N1686,MAR1!$C$13+MAR1!$E$13*N1686)</f>
        <v/>
      </c>
      <c r="R1686" s="12">
        <f>MAR1!$B$5+MAR1!$C$5*COS(2*PI()*B1686/365)+MAR1!$D$5*SIN(2*PI()*B1686/365)+INDEX(ChangeFactor!$F$6:$F$17,C1686)+IF(G1686=1,MAR1!$B$11+INDEX(ChangeFactor!$G$6:$G$17,C1686)*MAR1!$D$11*L1686,MAR1!$C$11+INDEX(ChangeFactor!$G$6:$G$17,C1686)*MAR1!$E$11*L1686)</f>
        <v/>
      </c>
    </row>
    <row r="1687">
      <c r="A1687" s="6">
        <f>Data!U1687</f>
        <v/>
      </c>
      <c r="B1687" s="6">
        <f>MOD(A1687-1,365)+1</f>
        <v/>
      </c>
      <c r="C1687" s="6">
        <f>MATCH(B1687,Markov!$C$6:$C$17,1)</f>
        <v/>
      </c>
      <c r="D1687" s="16">
        <f>Data!V1687</f>
        <v/>
      </c>
      <c r="E1687" s="6">
        <f>IF(D1687&lt;IF(E1686=1,INDEX(Markov!$I$6:$I$17,C1687),INDEX(Markov!$H$6:$H$17,C1687)),1,0)</f>
        <v/>
      </c>
      <c r="F1687" s="12">
        <f>IF(E1687=1,GAMMA.INV(Data!W1687,INDEX(Markov!$Q$6:$Q$17,C1687),INDEX(Markov!$R$6:$R$17,C1687)),0)</f>
        <v/>
      </c>
      <c r="G1687" s="6">
        <f>IF(D1687&lt;IF(G1686=1,INDEX(ChangeFactor!$O$6:$O$17,C1687),INDEX(ChangeFactor!$N$6:$N$17,C1687)),1,0)</f>
        <v/>
      </c>
      <c r="H1687" s="12">
        <f>IF(G1687=1,GAMMA.INV(Data!W1687,INDEX(ChangeFactor!$R$6:$R$17,C1687),INDEX(ChangeFactor!$S$6:$S$17,C1687)),0)</f>
        <v/>
      </c>
      <c r="I1687" s="7">
        <f>NORM.S.INV(Data!X1687)</f>
        <v/>
      </c>
      <c r="J1687" s="7">
        <f>NORM.S.INV(Data!Y1687)</f>
        <v/>
      </c>
      <c r="K1687" s="7">
        <f>NORM.S.INV(Data!Z1687)</f>
        <v/>
      </c>
      <c r="L1687" s="7">
        <f>MAR1!$B$32*L1686+MAR1!$C$32*M1686+MAR1!$D$32*N1686+MAR1!$B$42*I1687+MAR1!$C$42*J1687+MAR1!$D$42*K1687</f>
        <v/>
      </c>
      <c r="M1687" s="7">
        <f>MAR1!$B$33*L1686+MAR1!$C$33*M1686+MAR1!$D$33*N1686+MAR1!$B$43*I1687+MAR1!$C$43*J1687+MAR1!$D$43*K1687</f>
        <v/>
      </c>
      <c r="N1687" s="7">
        <f>MAR1!$B$34*L1686+MAR1!$C$34*M1686+MAR1!$D$34*N1686+MAR1!$B$44*I1687+MAR1!$C$44*J1687+MAR1!$D$44*K1687</f>
        <v/>
      </c>
      <c r="O1687" s="12">
        <f>MAR1!$B$5+MAR1!$C$5*COS(2*PI()*B1687/365)+MAR1!$D$5*SIN(2*PI()*B1687/365)+IF(E1687=1,MAR1!$B$11+MAR1!$D$11*L1687,MAR1!$C$11+MAR1!$E$11*L1687)</f>
        <v/>
      </c>
      <c r="P1687" s="12">
        <f>MAR1!$B$6+MAR1!$C$6*COS(2*PI()*B1687/365)+MAR1!$D$6*SIN(2*PI()*B1687/365)+IF(E1687=1,MAR1!$B$12+MAR1!$D$12*M1687,MAR1!$C$12+MAR1!$E$12*M1687)</f>
        <v/>
      </c>
      <c r="Q1687" s="12">
        <f>MAR1!$B$7+MAR1!$C$7*COS(2*PI()*B1687/365)+MAR1!$D$7*SIN(2*PI()*B1687/365)+IF(E1687=1,MAR1!$B$13+MAR1!$D$13*N1687,MAR1!$C$13+MAR1!$E$13*N1687)</f>
        <v/>
      </c>
      <c r="R1687" s="12">
        <f>MAR1!$B$5+MAR1!$C$5*COS(2*PI()*B1687/365)+MAR1!$D$5*SIN(2*PI()*B1687/365)+INDEX(ChangeFactor!$F$6:$F$17,C1687)+IF(G1687=1,MAR1!$B$11+INDEX(ChangeFactor!$G$6:$G$17,C1687)*MAR1!$D$11*L1687,MAR1!$C$11+INDEX(ChangeFactor!$G$6:$G$17,C1687)*MAR1!$E$11*L1687)</f>
        <v/>
      </c>
    </row>
    <row r="1688">
      <c r="A1688" s="6">
        <f>Data!U1688</f>
        <v/>
      </c>
      <c r="B1688" s="6">
        <f>MOD(A1688-1,365)+1</f>
        <v/>
      </c>
      <c r="C1688" s="6">
        <f>MATCH(B1688,Markov!$C$6:$C$17,1)</f>
        <v/>
      </c>
      <c r="D1688" s="16">
        <f>Data!V1688</f>
        <v/>
      </c>
      <c r="E1688" s="6">
        <f>IF(D1688&lt;IF(E1687=1,INDEX(Markov!$I$6:$I$17,C1688),INDEX(Markov!$H$6:$H$17,C1688)),1,0)</f>
        <v/>
      </c>
      <c r="F1688" s="12">
        <f>IF(E1688=1,GAMMA.INV(Data!W1688,INDEX(Markov!$Q$6:$Q$17,C1688),INDEX(Markov!$R$6:$R$17,C1688)),0)</f>
        <v/>
      </c>
      <c r="G1688" s="6">
        <f>IF(D1688&lt;IF(G1687=1,INDEX(ChangeFactor!$O$6:$O$17,C1688),INDEX(ChangeFactor!$N$6:$N$17,C1688)),1,0)</f>
        <v/>
      </c>
      <c r="H1688" s="12">
        <f>IF(G1688=1,GAMMA.INV(Data!W1688,INDEX(ChangeFactor!$R$6:$R$17,C1688),INDEX(ChangeFactor!$S$6:$S$17,C1688)),0)</f>
        <v/>
      </c>
      <c r="I1688" s="7">
        <f>NORM.S.INV(Data!X1688)</f>
        <v/>
      </c>
      <c r="J1688" s="7">
        <f>NORM.S.INV(Data!Y1688)</f>
        <v/>
      </c>
      <c r="K1688" s="7">
        <f>NORM.S.INV(Data!Z1688)</f>
        <v/>
      </c>
      <c r="L1688" s="7">
        <f>MAR1!$B$32*L1687+MAR1!$C$32*M1687+MAR1!$D$32*N1687+MAR1!$B$42*I1688+MAR1!$C$42*J1688+MAR1!$D$42*K1688</f>
        <v/>
      </c>
      <c r="M1688" s="7">
        <f>MAR1!$B$33*L1687+MAR1!$C$33*M1687+MAR1!$D$33*N1687+MAR1!$B$43*I1688+MAR1!$C$43*J1688+MAR1!$D$43*K1688</f>
        <v/>
      </c>
      <c r="N1688" s="7">
        <f>MAR1!$B$34*L1687+MAR1!$C$34*M1687+MAR1!$D$34*N1687+MAR1!$B$44*I1688+MAR1!$C$44*J1688+MAR1!$D$44*K1688</f>
        <v/>
      </c>
      <c r="O1688" s="12">
        <f>MAR1!$B$5+MAR1!$C$5*COS(2*PI()*B1688/365)+MAR1!$D$5*SIN(2*PI()*B1688/365)+IF(E1688=1,MAR1!$B$11+MAR1!$D$11*L1688,MAR1!$C$11+MAR1!$E$11*L1688)</f>
        <v/>
      </c>
      <c r="P1688" s="12">
        <f>MAR1!$B$6+MAR1!$C$6*COS(2*PI()*B1688/365)+MAR1!$D$6*SIN(2*PI()*B1688/365)+IF(E1688=1,MAR1!$B$12+MAR1!$D$12*M1688,MAR1!$C$12+MAR1!$E$12*M1688)</f>
        <v/>
      </c>
      <c r="Q1688" s="12">
        <f>MAR1!$B$7+MAR1!$C$7*COS(2*PI()*B1688/365)+MAR1!$D$7*SIN(2*PI()*B1688/365)+IF(E1688=1,MAR1!$B$13+MAR1!$D$13*N1688,MAR1!$C$13+MAR1!$E$13*N1688)</f>
        <v/>
      </c>
      <c r="R1688" s="12">
        <f>MAR1!$B$5+MAR1!$C$5*COS(2*PI()*B1688/365)+MAR1!$D$5*SIN(2*PI()*B1688/365)+INDEX(ChangeFactor!$F$6:$F$17,C1688)+IF(G1688=1,MAR1!$B$11+INDEX(ChangeFactor!$G$6:$G$17,C1688)*MAR1!$D$11*L1688,MAR1!$C$11+INDEX(ChangeFactor!$G$6:$G$17,C1688)*MAR1!$E$11*L1688)</f>
        <v/>
      </c>
    </row>
    <row r="1689">
      <c r="A1689" s="6">
        <f>Data!U1689</f>
        <v/>
      </c>
      <c r="B1689" s="6">
        <f>MOD(A1689-1,365)+1</f>
        <v/>
      </c>
      <c r="C1689" s="6">
        <f>MATCH(B1689,Markov!$C$6:$C$17,1)</f>
        <v/>
      </c>
      <c r="D1689" s="16">
        <f>Data!V1689</f>
        <v/>
      </c>
      <c r="E1689" s="6">
        <f>IF(D1689&lt;IF(E1688=1,INDEX(Markov!$I$6:$I$17,C1689),INDEX(Markov!$H$6:$H$17,C1689)),1,0)</f>
        <v/>
      </c>
      <c r="F1689" s="12">
        <f>IF(E1689=1,GAMMA.INV(Data!W1689,INDEX(Markov!$Q$6:$Q$17,C1689),INDEX(Markov!$R$6:$R$17,C1689)),0)</f>
        <v/>
      </c>
      <c r="G1689" s="6">
        <f>IF(D1689&lt;IF(G1688=1,INDEX(ChangeFactor!$O$6:$O$17,C1689),INDEX(ChangeFactor!$N$6:$N$17,C1689)),1,0)</f>
        <v/>
      </c>
      <c r="H1689" s="12">
        <f>IF(G1689=1,GAMMA.INV(Data!W1689,INDEX(ChangeFactor!$R$6:$R$17,C1689),INDEX(ChangeFactor!$S$6:$S$17,C1689)),0)</f>
        <v/>
      </c>
      <c r="I1689" s="7">
        <f>NORM.S.INV(Data!X1689)</f>
        <v/>
      </c>
      <c r="J1689" s="7">
        <f>NORM.S.INV(Data!Y1689)</f>
        <v/>
      </c>
      <c r="K1689" s="7">
        <f>NORM.S.INV(Data!Z1689)</f>
        <v/>
      </c>
      <c r="L1689" s="7">
        <f>MAR1!$B$32*L1688+MAR1!$C$32*M1688+MAR1!$D$32*N1688+MAR1!$B$42*I1689+MAR1!$C$42*J1689+MAR1!$D$42*K1689</f>
        <v/>
      </c>
      <c r="M1689" s="7">
        <f>MAR1!$B$33*L1688+MAR1!$C$33*M1688+MAR1!$D$33*N1688+MAR1!$B$43*I1689+MAR1!$C$43*J1689+MAR1!$D$43*K1689</f>
        <v/>
      </c>
      <c r="N1689" s="7">
        <f>MAR1!$B$34*L1688+MAR1!$C$34*M1688+MAR1!$D$34*N1688+MAR1!$B$44*I1689+MAR1!$C$44*J1689+MAR1!$D$44*K1689</f>
        <v/>
      </c>
      <c r="O1689" s="12">
        <f>MAR1!$B$5+MAR1!$C$5*COS(2*PI()*B1689/365)+MAR1!$D$5*SIN(2*PI()*B1689/365)+IF(E1689=1,MAR1!$B$11+MAR1!$D$11*L1689,MAR1!$C$11+MAR1!$E$11*L1689)</f>
        <v/>
      </c>
      <c r="P1689" s="12">
        <f>MAR1!$B$6+MAR1!$C$6*COS(2*PI()*B1689/365)+MAR1!$D$6*SIN(2*PI()*B1689/365)+IF(E1689=1,MAR1!$B$12+MAR1!$D$12*M1689,MAR1!$C$12+MAR1!$E$12*M1689)</f>
        <v/>
      </c>
      <c r="Q1689" s="12">
        <f>MAR1!$B$7+MAR1!$C$7*COS(2*PI()*B1689/365)+MAR1!$D$7*SIN(2*PI()*B1689/365)+IF(E1689=1,MAR1!$B$13+MAR1!$D$13*N1689,MAR1!$C$13+MAR1!$E$13*N1689)</f>
        <v/>
      </c>
      <c r="R1689" s="12">
        <f>MAR1!$B$5+MAR1!$C$5*COS(2*PI()*B1689/365)+MAR1!$D$5*SIN(2*PI()*B1689/365)+INDEX(ChangeFactor!$F$6:$F$17,C1689)+IF(G1689=1,MAR1!$B$11+INDEX(ChangeFactor!$G$6:$G$17,C1689)*MAR1!$D$11*L1689,MAR1!$C$11+INDEX(ChangeFactor!$G$6:$G$17,C1689)*MAR1!$E$11*L1689)</f>
        <v/>
      </c>
    </row>
    <row r="1690">
      <c r="A1690" s="6">
        <f>Data!U1690</f>
        <v/>
      </c>
      <c r="B1690" s="6">
        <f>MOD(A1690-1,365)+1</f>
        <v/>
      </c>
      <c r="C1690" s="6">
        <f>MATCH(B1690,Markov!$C$6:$C$17,1)</f>
        <v/>
      </c>
      <c r="D1690" s="16">
        <f>Data!V1690</f>
        <v/>
      </c>
      <c r="E1690" s="6">
        <f>IF(D1690&lt;IF(E1689=1,INDEX(Markov!$I$6:$I$17,C1690),INDEX(Markov!$H$6:$H$17,C1690)),1,0)</f>
        <v/>
      </c>
      <c r="F1690" s="12">
        <f>IF(E1690=1,GAMMA.INV(Data!W1690,INDEX(Markov!$Q$6:$Q$17,C1690),INDEX(Markov!$R$6:$R$17,C1690)),0)</f>
        <v/>
      </c>
      <c r="G1690" s="6">
        <f>IF(D1690&lt;IF(G1689=1,INDEX(ChangeFactor!$O$6:$O$17,C1690),INDEX(ChangeFactor!$N$6:$N$17,C1690)),1,0)</f>
        <v/>
      </c>
      <c r="H1690" s="12">
        <f>IF(G1690=1,GAMMA.INV(Data!W1690,INDEX(ChangeFactor!$R$6:$R$17,C1690),INDEX(ChangeFactor!$S$6:$S$17,C1690)),0)</f>
        <v/>
      </c>
      <c r="I1690" s="7">
        <f>NORM.S.INV(Data!X1690)</f>
        <v/>
      </c>
      <c r="J1690" s="7">
        <f>NORM.S.INV(Data!Y1690)</f>
        <v/>
      </c>
      <c r="K1690" s="7">
        <f>NORM.S.INV(Data!Z1690)</f>
        <v/>
      </c>
      <c r="L1690" s="7">
        <f>MAR1!$B$32*L1689+MAR1!$C$32*M1689+MAR1!$D$32*N1689+MAR1!$B$42*I1690+MAR1!$C$42*J1690+MAR1!$D$42*K1690</f>
        <v/>
      </c>
      <c r="M1690" s="7">
        <f>MAR1!$B$33*L1689+MAR1!$C$33*M1689+MAR1!$D$33*N1689+MAR1!$B$43*I1690+MAR1!$C$43*J1690+MAR1!$D$43*K1690</f>
        <v/>
      </c>
      <c r="N1690" s="7">
        <f>MAR1!$B$34*L1689+MAR1!$C$34*M1689+MAR1!$D$34*N1689+MAR1!$B$44*I1690+MAR1!$C$44*J1690+MAR1!$D$44*K1690</f>
        <v/>
      </c>
      <c r="O1690" s="12">
        <f>MAR1!$B$5+MAR1!$C$5*COS(2*PI()*B1690/365)+MAR1!$D$5*SIN(2*PI()*B1690/365)+IF(E1690=1,MAR1!$B$11+MAR1!$D$11*L1690,MAR1!$C$11+MAR1!$E$11*L1690)</f>
        <v/>
      </c>
      <c r="P1690" s="12">
        <f>MAR1!$B$6+MAR1!$C$6*COS(2*PI()*B1690/365)+MAR1!$D$6*SIN(2*PI()*B1690/365)+IF(E1690=1,MAR1!$B$12+MAR1!$D$12*M1690,MAR1!$C$12+MAR1!$E$12*M1690)</f>
        <v/>
      </c>
      <c r="Q1690" s="12">
        <f>MAR1!$B$7+MAR1!$C$7*COS(2*PI()*B1690/365)+MAR1!$D$7*SIN(2*PI()*B1690/365)+IF(E1690=1,MAR1!$B$13+MAR1!$D$13*N1690,MAR1!$C$13+MAR1!$E$13*N1690)</f>
        <v/>
      </c>
      <c r="R1690" s="12">
        <f>MAR1!$B$5+MAR1!$C$5*COS(2*PI()*B1690/365)+MAR1!$D$5*SIN(2*PI()*B1690/365)+INDEX(ChangeFactor!$F$6:$F$17,C1690)+IF(G1690=1,MAR1!$B$11+INDEX(ChangeFactor!$G$6:$G$17,C1690)*MAR1!$D$11*L1690,MAR1!$C$11+INDEX(ChangeFactor!$G$6:$G$17,C1690)*MAR1!$E$11*L1690)</f>
        <v/>
      </c>
    </row>
    <row r="1691">
      <c r="A1691" s="6">
        <f>Data!U1691</f>
        <v/>
      </c>
      <c r="B1691" s="6">
        <f>MOD(A1691-1,365)+1</f>
        <v/>
      </c>
      <c r="C1691" s="6">
        <f>MATCH(B1691,Markov!$C$6:$C$17,1)</f>
        <v/>
      </c>
      <c r="D1691" s="16">
        <f>Data!V1691</f>
        <v/>
      </c>
      <c r="E1691" s="6">
        <f>IF(D1691&lt;IF(E1690=1,INDEX(Markov!$I$6:$I$17,C1691),INDEX(Markov!$H$6:$H$17,C1691)),1,0)</f>
        <v/>
      </c>
      <c r="F1691" s="12">
        <f>IF(E1691=1,GAMMA.INV(Data!W1691,INDEX(Markov!$Q$6:$Q$17,C1691),INDEX(Markov!$R$6:$R$17,C1691)),0)</f>
        <v/>
      </c>
      <c r="G1691" s="6">
        <f>IF(D1691&lt;IF(G1690=1,INDEX(ChangeFactor!$O$6:$O$17,C1691),INDEX(ChangeFactor!$N$6:$N$17,C1691)),1,0)</f>
        <v/>
      </c>
      <c r="H1691" s="12">
        <f>IF(G1691=1,GAMMA.INV(Data!W1691,INDEX(ChangeFactor!$R$6:$R$17,C1691),INDEX(ChangeFactor!$S$6:$S$17,C1691)),0)</f>
        <v/>
      </c>
      <c r="I1691" s="7">
        <f>NORM.S.INV(Data!X1691)</f>
        <v/>
      </c>
      <c r="J1691" s="7">
        <f>NORM.S.INV(Data!Y1691)</f>
        <v/>
      </c>
      <c r="K1691" s="7">
        <f>NORM.S.INV(Data!Z1691)</f>
        <v/>
      </c>
      <c r="L1691" s="7">
        <f>MAR1!$B$32*L1690+MAR1!$C$32*M1690+MAR1!$D$32*N1690+MAR1!$B$42*I1691+MAR1!$C$42*J1691+MAR1!$D$42*K1691</f>
        <v/>
      </c>
      <c r="M1691" s="7">
        <f>MAR1!$B$33*L1690+MAR1!$C$33*M1690+MAR1!$D$33*N1690+MAR1!$B$43*I1691+MAR1!$C$43*J1691+MAR1!$D$43*K1691</f>
        <v/>
      </c>
      <c r="N1691" s="7">
        <f>MAR1!$B$34*L1690+MAR1!$C$34*M1690+MAR1!$D$34*N1690+MAR1!$B$44*I1691+MAR1!$C$44*J1691+MAR1!$D$44*K1691</f>
        <v/>
      </c>
      <c r="O1691" s="12">
        <f>MAR1!$B$5+MAR1!$C$5*COS(2*PI()*B1691/365)+MAR1!$D$5*SIN(2*PI()*B1691/365)+IF(E1691=1,MAR1!$B$11+MAR1!$D$11*L1691,MAR1!$C$11+MAR1!$E$11*L1691)</f>
        <v/>
      </c>
      <c r="P1691" s="12">
        <f>MAR1!$B$6+MAR1!$C$6*COS(2*PI()*B1691/365)+MAR1!$D$6*SIN(2*PI()*B1691/365)+IF(E1691=1,MAR1!$B$12+MAR1!$D$12*M1691,MAR1!$C$12+MAR1!$E$12*M1691)</f>
        <v/>
      </c>
      <c r="Q1691" s="12">
        <f>MAR1!$B$7+MAR1!$C$7*COS(2*PI()*B1691/365)+MAR1!$D$7*SIN(2*PI()*B1691/365)+IF(E1691=1,MAR1!$B$13+MAR1!$D$13*N1691,MAR1!$C$13+MAR1!$E$13*N1691)</f>
        <v/>
      </c>
      <c r="R1691" s="12">
        <f>MAR1!$B$5+MAR1!$C$5*COS(2*PI()*B1691/365)+MAR1!$D$5*SIN(2*PI()*B1691/365)+INDEX(ChangeFactor!$F$6:$F$17,C1691)+IF(G1691=1,MAR1!$B$11+INDEX(ChangeFactor!$G$6:$G$17,C1691)*MAR1!$D$11*L1691,MAR1!$C$11+INDEX(ChangeFactor!$G$6:$G$17,C1691)*MAR1!$E$11*L1691)</f>
        <v/>
      </c>
    </row>
    <row r="1692">
      <c r="A1692" s="6">
        <f>Data!U1692</f>
        <v/>
      </c>
      <c r="B1692" s="6">
        <f>MOD(A1692-1,365)+1</f>
        <v/>
      </c>
      <c r="C1692" s="6">
        <f>MATCH(B1692,Markov!$C$6:$C$17,1)</f>
        <v/>
      </c>
      <c r="D1692" s="16">
        <f>Data!V1692</f>
        <v/>
      </c>
      <c r="E1692" s="6">
        <f>IF(D1692&lt;IF(E1691=1,INDEX(Markov!$I$6:$I$17,C1692),INDEX(Markov!$H$6:$H$17,C1692)),1,0)</f>
        <v/>
      </c>
      <c r="F1692" s="12">
        <f>IF(E1692=1,GAMMA.INV(Data!W1692,INDEX(Markov!$Q$6:$Q$17,C1692),INDEX(Markov!$R$6:$R$17,C1692)),0)</f>
        <v/>
      </c>
      <c r="G1692" s="6">
        <f>IF(D1692&lt;IF(G1691=1,INDEX(ChangeFactor!$O$6:$O$17,C1692),INDEX(ChangeFactor!$N$6:$N$17,C1692)),1,0)</f>
        <v/>
      </c>
      <c r="H1692" s="12">
        <f>IF(G1692=1,GAMMA.INV(Data!W1692,INDEX(ChangeFactor!$R$6:$R$17,C1692),INDEX(ChangeFactor!$S$6:$S$17,C1692)),0)</f>
        <v/>
      </c>
      <c r="I1692" s="7">
        <f>NORM.S.INV(Data!X1692)</f>
        <v/>
      </c>
      <c r="J1692" s="7">
        <f>NORM.S.INV(Data!Y1692)</f>
        <v/>
      </c>
      <c r="K1692" s="7">
        <f>NORM.S.INV(Data!Z1692)</f>
        <v/>
      </c>
      <c r="L1692" s="7">
        <f>MAR1!$B$32*L1691+MAR1!$C$32*M1691+MAR1!$D$32*N1691+MAR1!$B$42*I1692+MAR1!$C$42*J1692+MAR1!$D$42*K1692</f>
        <v/>
      </c>
      <c r="M1692" s="7">
        <f>MAR1!$B$33*L1691+MAR1!$C$33*M1691+MAR1!$D$33*N1691+MAR1!$B$43*I1692+MAR1!$C$43*J1692+MAR1!$D$43*K1692</f>
        <v/>
      </c>
      <c r="N1692" s="7">
        <f>MAR1!$B$34*L1691+MAR1!$C$34*M1691+MAR1!$D$34*N1691+MAR1!$B$44*I1692+MAR1!$C$44*J1692+MAR1!$D$44*K1692</f>
        <v/>
      </c>
      <c r="O1692" s="12">
        <f>MAR1!$B$5+MAR1!$C$5*COS(2*PI()*B1692/365)+MAR1!$D$5*SIN(2*PI()*B1692/365)+IF(E1692=1,MAR1!$B$11+MAR1!$D$11*L1692,MAR1!$C$11+MAR1!$E$11*L1692)</f>
        <v/>
      </c>
      <c r="P1692" s="12">
        <f>MAR1!$B$6+MAR1!$C$6*COS(2*PI()*B1692/365)+MAR1!$D$6*SIN(2*PI()*B1692/365)+IF(E1692=1,MAR1!$B$12+MAR1!$D$12*M1692,MAR1!$C$12+MAR1!$E$12*M1692)</f>
        <v/>
      </c>
      <c r="Q1692" s="12">
        <f>MAR1!$B$7+MAR1!$C$7*COS(2*PI()*B1692/365)+MAR1!$D$7*SIN(2*PI()*B1692/365)+IF(E1692=1,MAR1!$B$13+MAR1!$D$13*N1692,MAR1!$C$13+MAR1!$E$13*N1692)</f>
        <v/>
      </c>
      <c r="R1692" s="12">
        <f>MAR1!$B$5+MAR1!$C$5*COS(2*PI()*B1692/365)+MAR1!$D$5*SIN(2*PI()*B1692/365)+INDEX(ChangeFactor!$F$6:$F$17,C1692)+IF(G1692=1,MAR1!$B$11+INDEX(ChangeFactor!$G$6:$G$17,C1692)*MAR1!$D$11*L1692,MAR1!$C$11+INDEX(ChangeFactor!$G$6:$G$17,C1692)*MAR1!$E$11*L1692)</f>
        <v/>
      </c>
    </row>
    <row r="1693">
      <c r="A1693" s="6">
        <f>Data!U1693</f>
        <v/>
      </c>
      <c r="B1693" s="6">
        <f>MOD(A1693-1,365)+1</f>
        <v/>
      </c>
      <c r="C1693" s="6">
        <f>MATCH(B1693,Markov!$C$6:$C$17,1)</f>
        <v/>
      </c>
      <c r="D1693" s="16">
        <f>Data!V1693</f>
        <v/>
      </c>
      <c r="E1693" s="6">
        <f>IF(D1693&lt;IF(E1692=1,INDEX(Markov!$I$6:$I$17,C1693),INDEX(Markov!$H$6:$H$17,C1693)),1,0)</f>
        <v/>
      </c>
      <c r="F1693" s="12">
        <f>IF(E1693=1,GAMMA.INV(Data!W1693,INDEX(Markov!$Q$6:$Q$17,C1693),INDEX(Markov!$R$6:$R$17,C1693)),0)</f>
        <v/>
      </c>
      <c r="G1693" s="6">
        <f>IF(D1693&lt;IF(G1692=1,INDEX(ChangeFactor!$O$6:$O$17,C1693),INDEX(ChangeFactor!$N$6:$N$17,C1693)),1,0)</f>
        <v/>
      </c>
      <c r="H1693" s="12">
        <f>IF(G1693=1,GAMMA.INV(Data!W1693,INDEX(ChangeFactor!$R$6:$R$17,C1693),INDEX(ChangeFactor!$S$6:$S$17,C1693)),0)</f>
        <v/>
      </c>
      <c r="I1693" s="7">
        <f>NORM.S.INV(Data!X1693)</f>
        <v/>
      </c>
      <c r="J1693" s="7">
        <f>NORM.S.INV(Data!Y1693)</f>
        <v/>
      </c>
      <c r="K1693" s="7">
        <f>NORM.S.INV(Data!Z1693)</f>
        <v/>
      </c>
      <c r="L1693" s="7">
        <f>MAR1!$B$32*L1692+MAR1!$C$32*M1692+MAR1!$D$32*N1692+MAR1!$B$42*I1693+MAR1!$C$42*J1693+MAR1!$D$42*K1693</f>
        <v/>
      </c>
      <c r="M1693" s="7">
        <f>MAR1!$B$33*L1692+MAR1!$C$33*M1692+MAR1!$D$33*N1692+MAR1!$B$43*I1693+MAR1!$C$43*J1693+MAR1!$D$43*K1693</f>
        <v/>
      </c>
      <c r="N1693" s="7">
        <f>MAR1!$B$34*L1692+MAR1!$C$34*M1692+MAR1!$D$34*N1692+MAR1!$B$44*I1693+MAR1!$C$44*J1693+MAR1!$D$44*K1693</f>
        <v/>
      </c>
      <c r="O1693" s="12">
        <f>MAR1!$B$5+MAR1!$C$5*COS(2*PI()*B1693/365)+MAR1!$D$5*SIN(2*PI()*B1693/365)+IF(E1693=1,MAR1!$B$11+MAR1!$D$11*L1693,MAR1!$C$11+MAR1!$E$11*L1693)</f>
        <v/>
      </c>
      <c r="P1693" s="12">
        <f>MAR1!$B$6+MAR1!$C$6*COS(2*PI()*B1693/365)+MAR1!$D$6*SIN(2*PI()*B1693/365)+IF(E1693=1,MAR1!$B$12+MAR1!$D$12*M1693,MAR1!$C$12+MAR1!$E$12*M1693)</f>
        <v/>
      </c>
      <c r="Q1693" s="12">
        <f>MAR1!$B$7+MAR1!$C$7*COS(2*PI()*B1693/365)+MAR1!$D$7*SIN(2*PI()*B1693/365)+IF(E1693=1,MAR1!$B$13+MAR1!$D$13*N1693,MAR1!$C$13+MAR1!$E$13*N1693)</f>
        <v/>
      </c>
      <c r="R1693" s="12">
        <f>MAR1!$B$5+MAR1!$C$5*COS(2*PI()*B1693/365)+MAR1!$D$5*SIN(2*PI()*B1693/365)+INDEX(ChangeFactor!$F$6:$F$17,C1693)+IF(G1693=1,MAR1!$B$11+INDEX(ChangeFactor!$G$6:$G$17,C1693)*MAR1!$D$11*L1693,MAR1!$C$11+INDEX(ChangeFactor!$G$6:$G$17,C1693)*MAR1!$E$11*L1693)</f>
        <v/>
      </c>
    </row>
    <row r="1694">
      <c r="A1694" s="6">
        <f>Data!U1694</f>
        <v/>
      </c>
      <c r="B1694" s="6">
        <f>MOD(A1694-1,365)+1</f>
        <v/>
      </c>
      <c r="C1694" s="6">
        <f>MATCH(B1694,Markov!$C$6:$C$17,1)</f>
        <v/>
      </c>
      <c r="D1694" s="16">
        <f>Data!V1694</f>
        <v/>
      </c>
      <c r="E1694" s="6">
        <f>IF(D1694&lt;IF(E1693=1,INDEX(Markov!$I$6:$I$17,C1694),INDEX(Markov!$H$6:$H$17,C1694)),1,0)</f>
        <v/>
      </c>
      <c r="F1694" s="12">
        <f>IF(E1694=1,GAMMA.INV(Data!W1694,INDEX(Markov!$Q$6:$Q$17,C1694),INDEX(Markov!$R$6:$R$17,C1694)),0)</f>
        <v/>
      </c>
      <c r="G1694" s="6">
        <f>IF(D1694&lt;IF(G1693=1,INDEX(ChangeFactor!$O$6:$O$17,C1694),INDEX(ChangeFactor!$N$6:$N$17,C1694)),1,0)</f>
        <v/>
      </c>
      <c r="H1694" s="12">
        <f>IF(G1694=1,GAMMA.INV(Data!W1694,INDEX(ChangeFactor!$R$6:$R$17,C1694),INDEX(ChangeFactor!$S$6:$S$17,C1694)),0)</f>
        <v/>
      </c>
      <c r="I1694" s="7">
        <f>NORM.S.INV(Data!X1694)</f>
        <v/>
      </c>
      <c r="J1694" s="7">
        <f>NORM.S.INV(Data!Y1694)</f>
        <v/>
      </c>
      <c r="K1694" s="7">
        <f>NORM.S.INV(Data!Z1694)</f>
        <v/>
      </c>
      <c r="L1694" s="7">
        <f>MAR1!$B$32*L1693+MAR1!$C$32*M1693+MAR1!$D$32*N1693+MAR1!$B$42*I1694+MAR1!$C$42*J1694+MAR1!$D$42*K1694</f>
        <v/>
      </c>
      <c r="M1694" s="7">
        <f>MAR1!$B$33*L1693+MAR1!$C$33*M1693+MAR1!$D$33*N1693+MAR1!$B$43*I1694+MAR1!$C$43*J1694+MAR1!$D$43*K1694</f>
        <v/>
      </c>
      <c r="N1694" s="7">
        <f>MAR1!$B$34*L1693+MAR1!$C$34*M1693+MAR1!$D$34*N1693+MAR1!$B$44*I1694+MAR1!$C$44*J1694+MAR1!$D$44*K1694</f>
        <v/>
      </c>
      <c r="O1694" s="12">
        <f>MAR1!$B$5+MAR1!$C$5*COS(2*PI()*B1694/365)+MAR1!$D$5*SIN(2*PI()*B1694/365)+IF(E1694=1,MAR1!$B$11+MAR1!$D$11*L1694,MAR1!$C$11+MAR1!$E$11*L1694)</f>
        <v/>
      </c>
      <c r="P1694" s="12">
        <f>MAR1!$B$6+MAR1!$C$6*COS(2*PI()*B1694/365)+MAR1!$D$6*SIN(2*PI()*B1694/365)+IF(E1694=1,MAR1!$B$12+MAR1!$D$12*M1694,MAR1!$C$12+MAR1!$E$12*M1694)</f>
        <v/>
      </c>
      <c r="Q1694" s="12">
        <f>MAR1!$B$7+MAR1!$C$7*COS(2*PI()*B1694/365)+MAR1!$D$7*SIN(2*PI()*B1694/365)+IF(E1694=1,MAR1!$B$13+MAR1!$D$13*N1694,MAR1!$C$13+MAR1!$E$13*N1694)</f>
        <v/>
      </c>
      <c r="R1694" s="12">
        <f>MAR1!$B$5+MAR1!$C$5*COS(2*PI()*B1694/365)+MAR1!$D$5*SIN(2*PI()*B1694/365)+INDEX(ChangeFactor!$F$6:$F$17,C1694)+IF(G1694=1,MAR1!$B$11+INDEX(ChangeFactor!$G$6:$G$17,C1694)*MAR1!$D$11*L1694,MAR1!$C$11+INDEX(ChangeFactor!$G$6:$G$17,C1694)*MAR1!$E$11*L1694)</f>
        <v/>
      </c>
    </row>
    <row r="1695">
      <c r="A1695" s="6">
        <f>Data!U1695</f>
        <v/>
      </c>
      <c r="B1695" s="6">
        <f>MOD(A1695-1,365)+1</f>
        <v/>
      </c>
      <c r="C1695" s="6">
        <f>MATCH(B1695,Markov!$C$6:$C$17,1)</f>
        <v/>
      </c>
      <c r="D1695" s="16">
        <f>Data!V1695</f>
        <v/>
      </c>
      <c r="E1695" s="6">
        <f>IF(D1695&lt;IF(E1694=1,INDEX(Markov!$I$6:$I$17,C1695),INDEX(Markov!$H$6:$H$17,C1695)),1,0)</f>
        <v/>
      </c>
      <c r="F1695" s="12">
        <f>IF(E1695=1,GAMMA.INV(Data!W1695,INDEX(Markov!$Q$6:$Q$17,C1695),INDEX(Markov!$R$6:$R$17,C1695)),0)</f>
        <v/>
      </c>
      <c r="G1695" s="6">
        <f>IF(D1695&lt;IF(G1694=1,INDEX(ChangeFactor!$O$6:$O$17,C1695),INDEX(ChangeFactor!$N$6:$N$17,C1695)),1,0)</f>
        <v/>
      </c>
      <c r="H1695" s="12">
        <f>IF(G1695=1,GAMMA.INV(Data!W1695,INDEX(ChangeFactor!$R$6:$R$17,C1695),INDEX(ChangeFactor!$S$6:$S$17,C1695)),0)</f>
        <v/>
      </c>
      <c r="I1695" s="7">
        <f>NORM.S.INV(Data!X1695)</f>
        <v/>
      </c>
      <c r="J1695" s="7">
        <f>NORM.S.INV(Data!Y1695)</f>
        <v/>
      </c>
      <c r="K1695" s="7">
        <f>NORM.S.INV(Data!Z1695)</f>
        <v/>
      </c>
      <c r="L1695" s="7">
        <f>MAR1!$B$32*L1694+MAR1!$C$32*M1694+MAR1!$D$32*N1694+MAR1!$B$42*I1695+MAR1!$C$42*J1695+MAR1!$D$42*K1695</f>
        <v/>
      </c>
      <c r="M1695" s="7">
        <f>MAR1!$B$33*L1694+MAR1!$C$33*M1694+MAR1!$D$33*N1694+MAR1!$B$43*I1695+MAR1!$C$43*J1695+MAR1!$D$43*K1695</f>
        <v/>
      </c>
      <c r="N1695" s="7">
        <f>MAR1!$B$34*L1694+MAR1!$C$34*M1694+MAR1!$D$34*N1694+MAR1!$B$44*I1695+MAR1!$C$44*J1695+MAR1!$D$44*K1695</f>
        <v/>
      </c>
      <c r="O1695" s="12">
        <f>MAR1!$B$5+MAR1!$C$5*COS(2*PI()*B1695/365)+MAR1!$D$5*SIN(2*PI()*B1695/365)+IF(E1695=1,MAR1!$B$11+MAR1!$D$11*L1695,MAR1!$C$11+MAR1!$E$11*L1695)</f>
        <v/>
      </c>
      <c r="P1695" s="12">
        <f>MAR1!$B$6+MAR1!$C$6*COS(2*PI()*B1695/365)+MAR1!$D$6*SIN(2*PI()*B1695/365)+IF(E1695=1,MAR1!$B$12+MAR1!$D$12*M1695,MAR1!$C$12+MAR1!$E$12*M1695)</f>
        <v/>
      </c>
      <c r="Q1695" s="12">
        <f>MAR1!$B$7+MAR1!$C$7*COS(2*PI()*B1695/365)+MAR1!$D$7*SIN(2*PI()*B1695/365)+IF(E1695=1,MAR1!$B$13+MAR1!$D$13*N1695,MAR1!$C$13+MAR1!$E$13*N1695)</f>
        <v/>
      </c>
      <c r="R1695" s="12">
        <f>MAR1!$B$5+MAR1!$C$5*COS(2*PI()*B1695/365)+MAR1!$D$5*SIN(2*PI()*B1695/365)+INDEX(ChangeFactor!$F$6:$F$17,C1695)+IF(G1695=1,MAR1!$B$11+INDEX(ChangeFactor!$G$6:$G$17,C1695)*MAR1!$D$11*L1695,MAR1!$C$11+INDEX(ChangeFactor!$G$6:$G$17,C1695)*MAR1!$E$11*L1695)</f>
        <v/>
      </c>
    </row>
    <row r="1696">
      <c r="A1696" s="6">
        <f>Data!U1696</f>
        <v/>
      </c>
      <c r="B1696" s="6">
        <f>MOD(A1696-1,365)+1</f>
        <v/>
      </c>
      <c r="C1696" s="6">
        <f>MATCH(B1696,Markov!$C$6:$C$17,1)</f>
        <v/>
      </c>
      <c r="D1696" s="16">
        <f>Data!V1696</f>
        <v/>
      </c>
      <c r="E1696" s="6">
        <f>IF(D1696&lt;IF(E1695=1,INDEX(Markov!$I$6:$I$17,C1696),INDEX(Markov!$H$6:$H$17,C1696)),1,0)</f>
        <v/>
      </c>
      <c r="F1696" s="12">
        <f>IF(E1696=1,GAMMA.INV(Data!W1696,INDEX(Markov!$Q$6:$Q$17,C1696),INDEX(Markov!$R$6:$R$17,C1696)),0)</f>
        <v/>
      </c>
      <c r="G1696" s="6">
        <f>IF(D1696&lt;IF(G1695=1,INDEX(ChangeFactor!$O$6:$O$17,C1696),INDEX(ChangeFactor!$N$6:$N$17,C1696)),1,0)</f>
        <v/>
      </c>
      <c r="H1696" s="12">
        <f>IF(G1696=1,GAMMA.INV(Data!W1696,INDEX(ChangeFactor!$R$6:$R$17,C1696),INDEX(ChangeFactor!$S$6:$S$17,C1696)),0)</f>
        <v/>
      </c>
      <c r="I1696" s="7">
        <f>NORM.S.INV(Data!X1696)</f>
        <v/>
      </c>
      <c r="J1696" s="7">
        <f>NORM.S.INV(Data!Y1696)</f>
        <v/>
      </c>
      <c r="K1696" s="7">
        <f>NORM.S.INV(Data!Z1696)</f>
        <v/>
      </c>
      <c r="L1696" s="7">
        <f>MAR1!$B$32*L1695+MAR1!$C$32*M1695+MAR1!$D$32*N1695+MAR1!$B$42*I1696+MAR1!$C$42*J1696+MAR1!$D$42*K1696</f>
        <v/>
      </c>
      <c r="M1696" s="7">
        <f>MAR1!$B$33*L1695+MAR1!$C$33*M1695+MAR1!$D$33*N1695+MAR1!$B$43*I1696+MAR1!$C$43*J1696+MAR1!$D$43*K1696</f>
        <v/>
      </c>
      <c r="N1696" s="7">
        <f>MAR1!$B$34*L1695+MAR1!$C$34*M1695+MAR1!$D$34*N1695+MAR1!$B$44*I1696+MAR1!$C$44*J1696+MAR1!$D$44*K1696</f>
        <v/>
      </c>
      <c r="O1696" s="12">
        <f>MAR1!$B$5+MAR1!$C$5*COS(2*PI()*B1696/365)+MAR1!$D$5*SIN(2*PI()*B1696/365)+IF(E1696=1,MAR1!$B$11+MAR1!$D$11*L1696,MAR1!$C$11+MAR1!$E$11*L1696)</f>
        <v/>
      </c>
      <c r="P1696" s="12">
        <f>MAR1!$B$6+MAR1!$C$6*COS(2*PI()*B1696/365)+MAR1!$D$6*SIN(2*PI()*B1696/365)+IF(E1696=1,MAR1!$B$12+MAR1!$D$12*M1696,MAR1!$C$12+MAR1!$E$12*M1696)</f>
        <v/>
      </c>
      <c r="Q1696" s="12">
        <f>MAR1!$B$7+MAR1!$C$7*COS(2*PI()*B1696/365)+MAR1!$D$7*SIN(2*PI()*B1696/365)+IF(E1696=1,MAR1!$B$13+MAR1!$D$13*N1696,MAR1!$C$13+MAR1!$E$13*N1696)</f>
        <v/>
      </c>
      <c r="R1696" s="12">
        <f>MAR1!$B$5+MAR1!$C$5*COS(2*PI()*B1696/365)+MAR1!$D$5*SIN(2*PI()*B1696/365)+INDEX(ChangeFactor!$F$6:$F$17,C1696)+IF(G1696=1,MAR1!$B$11+INDEX(ChangeFactor!$G$6:$G$17,C1696)*MAR1!$D$11*L1696,MAR1!$C$11+INDEX(ChangeFactor!$G$6:$G$17,C1696)*MAR1!$E$11*L1696)</f>
        <v/>
      </c>
    </row>
    <row r="1697">
      <c r="A1697" s="6">
        <f>Data!U1697</f>
        <v/>
      </c>
      <c r="B1697" s="6">
        <f>MOD(A1697-1,365)+1</f>
        <v/>
      </c>
      <c r="C1697" s="6">
        <f>MATCH(B1697,Markov!$C$6:$C$17,1)</f>
        <v/>
      </c>
      <c r="D1697" s="16">
        <f>Data!V1697</f>
        <v/>
      </c>
      <c r="E1697" s="6">
        <f>IF(D1697&lt;IF(E1696=1,INDEX(Markov!$I$6:$I$17,C1697),INDEX(Markov!$H$6:$H$17,C1697)),1,0)</f>
        <v/>
      </c>
      <c r="F1697" s="12">
        <f>IF(E1697=1,GAMMA.INV(Data!W1697,INDEX(Markov!$Q$6:$Q$17,C1697),INDEX(Markov!$R$6:$R$17,C1697)),0)</f>
        <v/>
      </c>
      <c r="G1697" s="6">
        <f>IF(D1697&lt;IF(G1696=1,INDEX(ChangeFactor!$O$6:$O$17,C1697),INDEX(ChangeFactor!$N$6:$N$17,C1697)),1,0)</f>
        <v/>
      </c>
      <c r="H1697" s="12">
        <f>IF(G1697=1,GAMMA.INV(Data!W1697,INDEX(ChangeFactor!$R$6:$R$17,C1697),INDEX(ChangeFactor!$S$6:$S$17,C1697)),0)</f>
        <v/>
      </c>
      <c r="I1697" s="7">
        <f>NORM.S.INV(Data!X1697)</f>
        <v/>
      </c>
      <c r="J1697" s="7">
        <f>NORM.S.INV(Data!Y1697)</f>
        <v/>
      </c>
      <c r="K1697" s="7">
        <f>NORM.S.INV(Data!Z1697)</f>
        <v/>
      </c>
      <c r="L1697" s="7">
        <f>MAR1!$B$32*L1696+MAR1!$C$32*M1696+MAR1!$D$32*N1696+MAR1!$B$42*I1697+MAR1!$C$42*J1697+MAR1!$D$42*K1697</f>
        <v/>
      </c>
      <c r="M1697" s="7">
        <f>MAR1!$B$33*L1696+MAR1!$C$33*M1696+MAR1!$D$33*N1696+MAR1!$B$43*I1697+MAR1!$C$43*J1697+MAR1!$D$43*K1697</f>
        <v/>
      </c>
      <c r="N1697" s="7">
        <f>MAR1!$B$34*L1696+MAR1!$C$34*M1696+MAR1!$D$34*N1696+MAR1!$B$44*I1697+MAR1!$C$44*J1697+MAR1!$D$44*K1697</f>
        <v/>
      </c>
      <c r="O1697" s="12">
        <f>MAR1!$B$5+MAR1!$C$5*COS(2*PI()*B1697/365)+MAR1!$D$5*SIN(2*PI()*B1697/365)+IF(E1697=1,MAR1!$B$11+MAR1!$D$11*L1697,MAR1!$C$11+MAR1!$E$11*L1697)</f>
        <v/>
      </c>
      <c r="P1697" s="12">
        <f>MAR1!$B$6+MAR1!$C$6*COS(2*PI()*B1697/365)+MAR1!$D$6*SIN(2*PI()*B1697/365)+IF(E1697=1,MAR1!$B$12+MAR1!$D$12*M1697,MAR1!$C$12+MAR1!$E$12*M1697)</f>
        <v/>
      </c>
      <c r="Q1697" s="12">
        <f>MAR1!$B$7+MAR1!$C$7*COS(2*PI()*B1697/365)+MAR1!$D$7*SIN(2*PI()*B1697/365)+IF(E1697=1,MAR1!$B$13+MAR1!$D$13*N1697,MAR1!$C$13+MAR1!$E$13*N1697)</f>
        <v/>
      </c>
      <c r="R1697" s="12">
        <f>MAR1!$B$5+MAR1!$C$5*COS(2*PI()*B1697/365)+MAR1!$D$5*SIN(2*PI()*B1697/365)+INDEX(ChangeFactor!$F$6:$F$17,C1697)+IF(G1697=1,MAR1!$B$11+INDEX(ChangeFactor!$G$6:$G$17,C1697)*MAR1!$D$11*L1697,MAR1!$C$11+INDEX(ChangeFactor!$G$6:$G$17,C1697)*MAR1!$E$11*L1697)</f>
        <v/>
      </c>
    </row>
    <row r="1698">
      <c r="A1698" s="6">
        <f>Data!U1698</f>
        <v/>
      </c>
      <c r="B1698" s="6">
        <f>MOD(A1698-1,365)+1</f>
        <v/>
      </c>
      <c r="C1698" s="6">
        <f>MATCH(B1698,Markov!$C$6:$C$17,1)</f>
        <v/>
      </c>
      <c r="D1698" s="16">
        <f>Data!V1698</f>
        <v/>
      </c>
      <c r="E1698" s="6">
        <f>IF(D1698&lt;IF(E1697=1,INDEX(Markov!$I$6:$I$17,C1698),INDEX(Markov!$H$6:$H$17,C1698)),1,0)</f>
        <v/>
      </c>
      <c r="F1698" s="12">
        <f>IF(E1698=1,GAMMA.INV(Data!W1698,INDEX(Markov!$Q$6:$Q$17,C1698),INDEX(Markov!$R$6:$R$17,C1698)),0)</f>
        <v/>
      </c>
      <c r="G1698" s="6">
        <f>IF(D1698&lt;IF(G1697=1,INDEX(ChangeFactor!$O$6:$O$17,C1698),INDEX(ChangeFactor!$N$6:$N$17,C1698)),1,0)</f>
        <v/>
      </c>
      <c r="H1698" s="12">
        <f>IF(G1698=1,GAMMA.INV(Data!W1698,INDEX(ChangeFactor!$R$6:$R$17,C1698),INDEX(ChangeFactor!$S$6:$S$17,C1698)),0)</f>
        <v/>
      </c>
      <c r="I1698" s="7">
        <f>NORM.S.INV(Data!X1698)</f>
        <v/>
      </c>
      <c r="J1698" s="7">
        <f>NORM.S.INV(Data!Y1698)</f>
        <v/>
      </c>
      <c r="K1698" s="7">
        <f>NORM.S.INV(Data!Z1698)</f>
        <v/>
      </c>
      <c r="L1698" s="7">
        <f>MAR1!$B$32*L1697+MAR1!$C$32*M1697+MAR1!$D$32*N1697+MAR1!$B$42*I1698+MAR1!$C$42*J1698+MAR1!$D$42*K1698</f>
        <v/>
      </c>
      <c r="M1698" s="7">
        <f>MAR1!$B$33*L1697+MAR1!$C$33*M1697+MAR1!$D$33*N1697+MAR1!$B$43*I1698+MAR1!$C$43*J1698+MAR1!$D$43*K1698</f>
        <v/>
      </c>
      <c r="N1698" s="7">
        <f>MAR1!$B$34*L1697+MAR1!$C$34*M1697+MAR1!$D$34*N1697+MAR1!$B$44*I1698+MAR1!$C$44*J1698+MAR1!$D$44*K1698</f>
        <v/>
      </c>
      <c r="O1698" s="12">
        <f>MAR1!$B$5+MAR1!$C$5*COS(2*PI()*B1698/365)+MAR1!$D$5*SIN(2*PI()*B1698/365)+IF(E1698=1,MAR1!$B$11+MAR1!$D$11*L1698,MAR1!$C$11+MAR1!$E$11*L1698)</f>
        <v/>
      </c>
      <c r="P1698" s="12">
        <f>MAR1!$B$6+MAR1!$C$6*COS(2*PI()*B1698/365)+MAR1!$D$6*SIN(2*PI()*B1698/365)+IF(E1698=1,MAR1!$B$12+MAR1!$D$12*M1698,MAR1!$C$12+MAR1!$E$12*M1698)</f>
        <v/>
      </c>
      <c r="Q1698" s="12">
        <f>MAR1!$B$7+MAR1!$C$7*COS(2*PI()*B1698/365)+MAR1!$D$7*SIN(2*PI()*B1698/365)+IF(E1698=1,MAR1!$B$13+MAR1!$D$13*N1698,MAR1!$C$13+MAR1!$E$13*N1698)</f>
        <v/>
      </c>
      <c r="R1698" s="12">
        <f>MAR1!$B$5+MAR1!$C$5*COS(2*PI()*B1698/365)+MAR1!$D$5*SIN(2*PI()*B1698/365)+INDEX(ChangeFactor!$F$6:$F$17,C1698)+IF(G1698=1,MAR1!$B$11+INDEX(ChangeFactor!$G$6:$G$17,C1698)*MAR1!$D$11*L1698,MAR1!$C$11+INDEX(ChangeFactor!$G$6:$G$17,C1698)*MAR1!$E$11*L1698)</f>
        <v/>
      </c>
    </row>
    <row r="1699">
      <c r="A1699" s="6">
        <f>Data!U1699</f>
        <v/>
      </c>
      <c r="B1699" s="6">
        <f>MOD(A1699-1,365)+1</f>
        <v/>
      </c>
      <c r="C1699" s="6">
        <f>MATCH(B1699,Markov!$C$6:$C$17,1)</f>
        <v/>
      </c>
      <c r="D1699" s="16">
        <f>Data!V1699</f>
        <v/>
      </c>
      <c r="E1699" s="6">
        <f>IF(D1699&lt;IF(E1698=1,INDEX(Markov!$I$6:$I$17,C1699),INDEX(Markov!$H$6:$H$17,C1699)),1,0)</f>
        <v/>
      </c>
      <c r="F1699" s="12">
        <f>IF(E1699=1,GAMMA.INV(Data!W1699,INDEX(Markov!$Q$6:$Q$17,C1699),INDEX(Markov!$R$6:$R$17,C1699)),0)</f>
        <v/>
      </c>
      <c r="G1699" s="6">
        <f>IF(D1699&lt;IF(G1698=1,INDEX(ChangeFactor!$O$6:$O$17,C1699),INDEX(ChangeFactor!$N$6:$N$17,C1699)),1,0)</f>
        <v/>
      </c>
      <c r="H1699" s="12">
        <f>IF(G1699=1,GAMMA.INV(Data!W1699,INDEX(ChangeFactor!$R$6:$R$17,C1699),INDEX(ChangeFactor!$S$6:$S$17,C1699)),0)</f>
        <v/>
      </c>
      <c r="I1699" s="7">
        <f>NORM.S.INV(Data!X1699)</f>
        <v/>
      </c>
      <c r="J1699" s="7">
        <f>NORM.S.INV(Data!Y1699)</f>
        <v/>
      </c>
      <c r="K1699" s="7">
        <f>NORM.S.INV(Data!Z1699)</f>
        <v/>
      </c>
      <c r="L1699" s="7">
        <f>MAR1!$B$32*L1698+MAR1!$C$32*M1698+MAR1!$D$32*N1698+MAR1!$B$42*I1699+MAR1!$C$42*J1699+MAR1!$D$42*K1699</f>
        <v/>
      </c>
      <c r="M1699" s="7">
        <f>MAR1!$B$33*L1698+MAR1!$C$33*M1698+MAR1!$D$33*N1698+MAR1!$B$43*I1699+MAR1!$C$43*J1699+MAR1!$D$43*K1699</f>
        <v/>
      </c>
      <c r="N1699" s="7">
        <f>MAR1!$B$34*L1698+MAR1!$C$34*M1698+MAR1!$D$34*N1698+MAR1!$B$44*I1699+MAR1!$C$44*J1699+MAR1!$D$44*K1699</f>
        <v/>
      </c>
      <c r="O1699" s="12">
        <f>MAR1!$B$5+MAR1!$C$5*COS(2*PI()*B1699/365)+MAR1!$D$5*SIN(2*PI()*B1699/365)+IF(E1699=1,MAR1!$B$11+MAR1!$D$11*L1699,MAR1!$C$11+MAR1!$E$11*L1699)</f>
        <v/>
      </c>
      <c r="P1699" s="12">
        <f>MAR1!$B$6+MAR1!$C$6*COS(2*PI()*B1699/365)+MAR1!$D$6*SIN(2*PI()*B1699/365)+IF(E1699=1,MAR1!$B$12+MAR1!$D$12*M1699,MAR1!$C$12+MAR1!$E$12*M1699)</f>
        <v/>
      </c>
      <c r="Q1699" s="12">
        <f>MAR1!$B$7+MAR1!$C$7*COS(2*PI()*B1699/365)+MAR1!$D$7*SIN(2*PI()*B1699/365)+IF(E1699=1,MAR1!$B$13+MAR1!$D$13*N1699,MAR1!$C$13+MAR1!$E$13*N1699)</f>
        <v/>
      </c>
      <c r="R1699" s="12">
        <f>MAR1!$B$5+MAR1!$C$5*COS(2*PI()*B1699/365)+MAR1!$D$5*SIN(2*PI()*B1699/365)+INDEX(ChangeFactor!$F$6:$F$17,C1699)+IF(G1699=1,MAR1!$B$11+INDEX(ChangeFactor!$G$6:$G$17,C1699)*MAR1!$D$11*L1699,MAR1!$C$11+INDEX(ChangeFactor!$G$6:$G$17,C1699)*MAR1!$E$11*L1699)</f>
        <v/>
      </c>
    </row>
    <row r="1700">
      <c r="A1700" s="6">
        <f>Data!U1700</f>
        <v/>
      </c>
      <c r="B1700" s="6">
        <f>MOD(A1700-1,365)+1</f>
        <v/>
      </c>
      <c r="C1700" s="6">
        <f>MATCH(B1700,Markov!$C$6:$C$17,1)</f>
        <v/>
      </c>
      <c r="D1700" s="16">
        <f>Data!V1700</f>
        <v/>
      </c>
      <c r="E1700" s="6">
        <f>IF(D1700&lt;IF(E1699=1,INDEX(Markov!$I$6:$I$17,C1700),INDEX(Markov!$H$6:$H$17,C1700)),1,0)</f>
        <v/>
      </c>
      <c r="F1700" s="12">
        <f>IF(E1700=1,GAMMA.INV(Data!W1700,INDEX(Markov!$Q$6:$Q$17,C1700),INDEX(Markov!$R$6:$R$17,C1700)),0)</f>
        <v/>
      </c>
      <c r="G1700" s="6">
        <f>IF(D1700&lt;IF(G1699=1,INDEX(ChangeFactor!$O$6:$O$17,C1700),INDEX(ChangeFactor!$N$6:$N$17,C1700)),1,0)</f>
        <v/>
      </c>
      <c r="H1700" s="12">
        <f>IF(G1700=1,GAMMA.INV(Data!W1700,INDEX(ChangeFactor!$R$6:$R$17,C1700),INDEX(ChangeFactor!$S$6:$S$17,C1700)),0)</f>
        <v/>
      </c>
      <c r="I1700" s="7">
        <f>NORM.S.INV(Data!X1700)</f>
        <v/>
      </c>
      <c r="J1700" s="7">
        <f>NORM.S.INV(Data!Y1700)</f>
        <v/>
      </c>
      <c r="K1700" s="7">
        <f>NORM.S.INV(Data!Z1700)</f>
        <v/>
      </c>
      <c r="L1700" s="7">
        <f>MAR1!$B$32*L1699+MAR1!$C$32*M1699+MAR1!$D$32*N1699+MAR1!$B$42*I1700+MAR1!$C$42*J1700+MAR1!$D$42*K1700</f>
        <v/>
      </c>
      <c r="M1700" s="7">
        <f>MAR1!$B$33*L1699+MAR1!$C$33*M1699+MAR1!$D$33*N1699+MAR1!$B$43*I1700+MAR1!$C$43*J1700+MAR1!$D$43*K1700</f>
        <v/>
      </c>
      <c r="N1700" s="7">
        <f>MAR1!$B$34*L1699+MAR1!$C$34*M1699+MAR1!$D$34*N1699+MAR1!$B$44*I1700+MAR1!$C$44*J1700+MAR1!$D$44*K1700</f>
        <v/>
      </c>
      <c r="O1700" s="12">
        <f>MAR1!$B$5+MAR1!$C$5*COS(2*PI()*B1700/365)+MAR1!$D$5*SIN(2*PI()*B1700/365)+IF(E1700=1,MAR1!$B$11+MAR1!$D$11*L1700,MAR1!$C$11+MAR1!$E$11*L1700)</f>
        <v/>
      </c>
      <c r="P1700" s="12">
        <f>MAR1!$B$6+MAR1!$C$6*COS(2*PI()*B1700/365)+MAR1!$D$6*SIN(2*PI()*B1700/365)+IF(E1700=1,MAR1!$B$12+MAR1!$D$12*M1700,MAR1!$C$12+MAR1!$E$12*M1700)</f>
        <v/>
      </c>
      <c r="Q1700" s="12">
        <f>MAR1!$B$7+MAR1!$C$7*COS(2*PI()*B1700/365)+MAR1!$D$7*SIN(2*PI()*B1700/365)+IF(E1700=1,MAR1!$B$13+MAR1!$D$13*N1700,MAR1!$C$13+MAR1!$E$13*N1700)</f>
        <v/>
      </c>
      <c r="R1700" s="12">
        <f>MAR1!$B$5+MAR1!$C$5*COS(2*PI()*B1700/365)+MAR1!$D$5*SIN(2*PI()*B1700/365)+INDEX(ChangeFactor!$F$6:$F$17,C1700)+IF(G1700=1,MAR1!$B$11+INDEX(ChangeFactor!$G$6:$G$17,C1700)*MAR1!$D$11*L1700,MAR1!$C$11+INDEX(ChangeFactor!$G$6:$G$17,C1700)*MAR1!$E$11*L1700)</f>
        <v/>
      </c>
    </row>
    <row r="1701">
      <c r="A1701" s="6">
        <f>Data!U1701</f>
        <v/>
      </c>
      <c r="B1701" s="6">
        <f>MOD(A1701-1,365)+1</f>
        <v/>
      </c>
      <c r="C1701" s="6">
        <f>MATCH(B1701,Markov!$C$6:$C$17,1)</f>
        <v/>
      </c>
      <c r="D1701" s="16">
        <f>Data!V1701</f>
        <v/>
      </c>
      <c r="E1701" s="6">
        <f>IF(D1701&lt;IF(E1700=1,INDEX(Markov!$I$6:$I$17,C1701),INDEX(Markov!$H$6:$H$17,C1701)),1,0)</f>
        <v/>
      </c>
      <c r="F1701" s="12">
        <f>IF(E1701=1,GAMMA.INV(Data!W1701,INDEX(Markov!$Q$6:$Q$17,C1701),INDEX(Markov!$R$6:$R$17,C1701)),0)</f>
        <v/>
      </c>
      <c r="G1701" s="6">
        <f>IF(D1701&lt;IF(G1700=1,INDEX(ChangeFactor!$O$6:$O$17,C1701),INDEX(ChangeFactor!$N$6:$N$17,C1701)),1,0)</f>
        <v/>
      </c>
      <c r="H1701" s="12">
        <f>IF(G1701=1,GAMMA.INV(Data!W1701,INDEX(ChangeFactor!$R$6:$R$17,C1701),INDEX(ChangeFactor!$S$6:$S$17,C1701)),0)</f>
        <v/>
      </c>
      <c r="I1701" s="7">
        <f>NORM.S.INV(Data!X1701)</f>
        <v/>
      </c>
      <c r="J1701" s="7">
        <f>NORM.S.INV(Data!Y1701)</f>
        <v/>
      </c>
      <c r="K1701" s="7">
        <f>NORM.S.INV(Data!Z1701)</f>
        <v/>
      </c>
      <c r="L1701" s="7">
        <f>MAR1!$B$32*L1700+MAR1!$C$32*M1700+MAR1!$D$32*N1700+MAR1!$B$42*I1701+MAR1!$C$42*J1701+MAR1!$D$42*K1701</f>
        <v/>
      </c>
      <c r="M1701" s="7">
        <f>MAR1!$B$33*L1700+MAR1!$C$33*M1700+MAR1!$D$33*N1700+MAR1!$B$43*I1701+MAR1!$C$43*J1701+MAR1!$D$43*K1701</f>
        <v/>
      </c>
      <c r="N1701" s="7">
        <f>MAR1!$B$34*L1700+MAR1!$C$34*M1700+MAR1!$D$34*N1700+MAR1!$B$44*I1701+MAR1!$C$44*J1701+MAR1!$D$44*K1701</f>
        <v/>
      </c>
      <c r="O1701" s="12">
        <f>MAR1!$B$5+MAR1!$C$5*COS(2*PI()*B1701/365)+MAR1!$D$5*SIN(2*PI()*B1701/365)+IF(E1701=1,MAR1!$B$11+MAR1!$D$11*L1701,MAR1!$C$11+MAR1!$E$11*L1701)</f>
        <v/>
      </c>
      <c r="P1701" s="12">
        <f>MAR1!$B$6+MAR1!$C$6*COS(2*PI()*B1701/365)+MAR1!$D$6*SIN(2*PI()*B1701/365)+IF(E1701=1,MAR1!$B$12+MAR1!$D$12*M1701,MAR1!$C$12+MAR1!$E$12*M1701)</f>
        <v/>
      </c>
      <c r="Q1701" s="12">
        <f>MAR1!$B$7+MAR1!$C$7*COS(2*PI()*B1701/365)+MAR1!$D$7*SIN(2*PI()*B1701/365)+IF(E1701=1,MAR1!$B$13+MAR1!$D$13*N1701,MAR1!$C$13+MAR1!$E$13*N1701)</f>
        <v/>
      </c>
      <c r="R1701" s="12">
        <f>MAR1!$B$5+MAR1!$C$5*COS(2*PI()*B1701/365)+MAR1!$D$5*SIN(2*PI()*B1701/365)+INDEX(ChangeFactor!$F$6:$F$17,C1701)+IF(G1701=1,MAR1!$B$11+INDEX(ChangeFactor!$G$6:$G$17,C1701)*MAR1!$D$11*L1701,MAR1!$C$11+INDEX(ChangeFactor!$G$6:$G$17,C1701)*MAR1!$E$11*L1701)</f>
        <v/>
      </c>
    </row>
    <row r="1702">
      <c r="A1702" s="6">
        <f>Data!U1702</f>
        <v/>
      </c>
      <c r="B1702" s="6">
        <f>MOD(A1702-1,365)+1</f>
        <v/>
      </c>
      <c r="C1702" s="6">
        <f>MATCH(B1702,Markov!$C$6:$C$17,1)</f>
        <v/>
      </c>
      <c r="D1702" s="16">
        <f>Data!V1702</f>
        <v/>
      </c>
      <c r="E1702" s="6">
        <f>IF(D1702&lt;IF(E1701=1,INDEX(Markov!$I$6:$I$17,C1702),INDEX(Markov!$H$6:$H$17,C1702)),1,0)</f>
        <v/>
      </c>
      <c r="F1702" s="12">
        <f>IF(E1702=1,GAMMA.INV(Data!W1702,INDEX(Markov!$Q$6:$Q$17,C1702),INDEX(Markov!$R$6:$R$17,C1702)),0)</f>
        <v/>
      </c>
      <c r="G1702" s="6">
        <f>IF(D1702&lt;IF(G1701=1,INDEX(ChangeFactor!$O$6:$O$17,C1702),INDEX(ChangeFactor!$N$6:$N$17,C1702)),1,0)</f>
        <v/>
      </c>
      <c r="H1702" s="12">
        <f>IF(G1702=1,GAMMA.INV(Data!W1702,INDEX(ChangeFactor!$R$6:$R$17,C1702),INDEX(ChangeFactor!$S$6:$S$17,C1702)),0)</f>
        <v/>
      </c>
      <c r="I1702" s="7">
        <f>NORM.S.INV(Data!X1702)</f>
        <v/>
      </c>
      <c r="J1702" s="7">
        <f>NORM.S.INV(Data!Y1702)</f>
        <v/>
      </c>
      <c r="K1702" s="7">
        <f>NORM.S.INV(Data!Z1702)</f>
        <v/>
      </c>
      <c r="L1702" s="7">
        <f>MAR1!$B$32*L1701+MAR1!$C$32*M1701+MAR1!$D$32*N1701+MAR1!$B$42*I1702+MAR1!$C$42*J1702+MAR1!$D$42*K1702</f>
        <v/>
      </c>
      <c r="M1702" s="7">
        <f>MAR1!$B$33*L1701+MAR1!$C$33*M1701+MAR1!$D$33*N1701+MAR1!$B$43*I1702+MAR1!$C$43*J1702+MAR1!$D$43*K1702</f>
        <v/>
      </c>
      <c r="N1702" s="7">
        <f>MAR1!$B$34*L1701+MAR1!$C$34*M1701+MAR1!$D$34*N1701+MAR1!$B$44*I1702+MAR1!$C$44*J1702+MAR1!$D$44*K1702</f>
        <v/>
      </c>
      <c r="O1702" s="12">
        <f>MAR1!$B$5+MAR1!$C$5*COS(2*PI()*B1702/365)+MAR1!$D$5*SIN(2*PI()*B1702/365)+IF(E1702=1,MAR1!$B$11+MAR1!$D$11*L1702,MAR1!$C$11+MAR1!$E$11*L1702)</f>
        <v/>
      </c>
      <c r="P1702" s="12">
        <f>MAR1!$B$6+MAR1!$C$6*COS(2*PI()*B1702/365)+MAR1!$D$6*SIN(2*PI()*B1702/365)+IF(E1702=1,MAR1!$B$12+MAR1!$D$12*M1702,MAR1!$C$12+MAR1!$E$12*M1702)</f>
        <v/>
      </c>
      <c r="Q1702" s="12">
        <f>MAR1!$B$7+MAR1!$C$7*COS(2*PI()*B1702/365)+MAR1!$D$7*SIN(2*PI()*B1702/365)+IF(E1702=1,MAR1!$B$13+MAR1!$D$13*N1702,MAR1!$C$13+MAR1!$E$13*N1702)</f>
        <v/>
      </c>
      <c r="R1702" s="12">
        <f>MAR1!$B$5+MAR1!$C$5*COS(2*PI()*B1702/365)+MAR1!$D$5*SIN(2*PI()*B1702/365)+INDEX(ChangeFactor!$F$6:$F$17,C1702)+IF(G1702=1,MAR1!$B$11+INDEX(ChangeFactor!$G$6:$G$17,C1702)*MAR1!$D$11*L1702,MAR1!$C$11+INDEX(ChangeFactor!$G$6:$G$17,C1702)*MAR1!$E$11*L1702)</f>
        <v/>
      </c>
    </row>
    <row r="1703">
      <c r="A1703" s="6">
        <f>Data!U1703</f>
        <v/>
      </c>
      <c r="B1703" s="6">
        <f>MOD(A1703-1,365)+1</f>
        <v/>
      </c>
      <c r="C1703" s="6">
        <f>MATCH(B1703,Markov!$C$6:$C$17,1)</f>
        <v/>
      </c>
      <c r="D1703" s="16">
        <f>Data!V1703</f>
        <v/>
      </c>
      <c r="E1703" s="6">
        <f>IF(D1703&lt;IF(E1702=1,INDEX(Markov!$I$6:$I$17,C1703),INDEX(Markov!$H$6:$H$17,C1703)),1,0)</f>
        <v/>
      </c>
      <c r="F1703" s="12">
        <f>IF(E1703=1,GAMMA.INV(Data!W1703,INDEX(Markov!$Q$6:$Q$17,C1703),INDEX(Markov!$R$6:$R$17,C1703)),0)</f>
        <v/>
      </c>
      <c r="G1703" s="6">
        <f>IF(D1703&lt;IF(G1702=1,INDEX(ChangeFactor!$O$6:$O$17,C1703),INDEX(ChangeFactor!$N$6:$N$17,C1703)),1,0)</f>
        <v/>
      </c>
      <c r="H1703" s="12">
        <f>IF(G1703=1,GAMMA.INV(Data!W1703,INDEX(ChangeFactor!$R$6:$R$17,C1703),INDEX(ChangeFactor!$S$6:$S$17,C1703)),0)</f>
        <v/>
      </c>
      <c r="I1703" s="7">
        <f>NORM.S.INV(Data!X1703)</f>
        <v/>
      </c>
      <c r="J1703" s="7">
        <f>NORM.S.INV(Data!Y1703)</f>
        <v/>
      </c>
      <c r="K1703" s="7">
        <f>NORM.S.INV(Data!Z1703)</f>
        <v/>
      </c>
      <c r="L1703" s="7">
        <f>MAR1!$B$32*L1702+MAR1!$C$32*M1702+MAR1!$D$32*N1702+MAR1!$B$42*I1703+MAR1!$C$42*J1703+MAR1!$D$42*K1703</f>
        <v/>
      </c>
      <c r="M1703" s="7">
        <f>MAR1!$B$33*L1702+MAR1!$C$33*M1702+MAR1!$D$33*N1702+MAR1!$B$43*I1703+MAR1!$C$43*J1703+MAR1!$D$43*K1703</f>
        <v/>
      </c>
      <c r="N1703" s="7">
        <f>MAR1!$B$34*L1702+MAR1!$C$34*M1702+MAR1!$D$34*N1702+MAR1!$B$44*I1703+MAR1!$C$44*J1703+MAR1!$D$44*K1703</f>
        <v/>
      </c>
      <c r="O1703" s="12">
        <f>MAR1!$B$5+MAR1!$C$5*COS(2*PI()*B1703/365)+MAR1!$D$5*SIN(2*PI()*B1703/365)+IF(E1703=1,MAR1!$B$11+MAR1!$D$11*L1703,MAR1!$C$11+MAR1!$E$11*L1703)</f>
        <v/>
      </c>
      <c r="P1703" s="12">
        <f>MAR1!$B$6+MAR1!$C$6*COS(2*PI()*B1703/365)+MAR1!$D$6*SIN(2*PI()*B1703/365)+IF(E1703=1,MAR1!$B$12+MAR1!$D$12*M1703,MAR1!$C$12+MAR1!$E$12*M1703)</f>
        <v/>
      </c>
      <c r="Q1703" s="12">
        <f>MAR1!$B$7+MAR1!$C$7*COS(2*PI()*B1703/365)+MAR1!$D$7*SIN(2*PI()*B1703/365)+IF(E1703=1,MAR1!$B$13+MAR1!$D$13*N1703,MAR1!$C$13+MAR1!$E$13*N1703)</f>
        <v/>
      </c>
      <c r="R1703" s="12">
        <f>MAR1!$B$5+MAR1!$C$5*COS(2*PI()*B1703/365)+MAR1!$D$5*SIN(2*PI()*B1703/365)+INDEX(ChangeFactor!$F$6:$F$17,C1703)+IF(G1703=1,MAR1!$B$11+INDEX(ChangeFactor!$G$6:$G$17,C1703)*MAR1!$D$11*L1703,MAR1!$C$11+INDEX(ChangeFactor!$G$6:$G$17,C1703)*MAR1!$E$11*L1703)</f>
        <v/>
      </c>
    </row>
    <row r="1704">
      <c r="A1704" s="6">
        <f>Data!U1704</f>
        <v/>
      </c>
      <c r="B1704" s="6">
        <f>MOD(A1704-1,365)+1</f>
        <v/>
      </c>
      <c r="C1704" s="6">
        <f>MATCH(B1704,Markov!$C$6:$C$17,1)</f>
        <v/>
      </c>
      <c r="D1704" s="16">
        <f>Data!V1704</f>
        <v/>
      </c>
      <c r="E1704" s="6">
        <f>IF(D1704&lt;IF(E1703=1,INDEX(Markov!$I$6:$I$17,C1704),INDEX(Markov!$H$6:$H$17,C1704)),1,0)</f>
        <v/>
      </c>
      <c r="F1704" s="12">
        <f>IF(E1704=1,GAMMA.INV(Data!W1704,INDEX(Markov!$Q$6:$Q$17,C1704),INDEX(Markov!$R$6:$R$17,C1704)),0)</f>
        <v/>
      </c>
      <c r="G1704" s="6">
        <f>IF(D1704&lt;IF(G1703=1,INDEX(ChangeFactor!$O$6:$O$17,C1704),INDEX(ChangeFactor!$N$6:$N$17,C1704)),1,0)</f>
        <v/>
      </c>
      <c r="H1704" s="12">
        <f>IF(G1704=1,GAMMA.INV(Data!W1704,INDEX(ChangeFactor!$R$6:$R$17,C1704),INDEX(ChangeFactor!$S$6:$S$17,C1704)),0)</f>
        <v/>
      </c>
      <c r="I1704" s="7">
        <f>NORM.S.INV(Data!X1704)</f>
        <v/>
      </c>
      <c r="J1704" s="7">
        <f>NORM.S.INV(Data!Y1704)</f>
        <v/>
      </c>
      <c r="K1704" s="7">
        <f>NORM.S.INV(Data!Z1704)</f>
        <v/>
      </c>
      <c r="L1704" s="7">
        <f>MAR1!$B$32*L1703+MAR1!$C$32*M1703+MAR1!$D$32*N1703+MAR1!$B$42*I1704+MAR1!$C$42*J1704+MAR1!$D$42*K1704</f>
        <v/>
      </c>
      <c r="M1704" s="7">
        <f>MAR1!$B$33*L1703+MAR1!$C$33*M1703+MAR1!$D$33*N1703+MAR1!$B$43*I1704+MAR1!$C$43*J1704+MAR1!$D$43*K1704</f>
        <v/>
      </c>
      <c r="N1704" s="7">
        <f>MAR1!$B$34*L1703+MAR1!$C$34*M1703+MAR1!$D$34*N1703+MAR1!$B$44*I1704+MAR1!$C$44*J1704+MAR1!$D$44*K1704</f>
        <v/>
      </c>
      <c r="O1704" s="12">
        <f>MAR1!$B$5+MAR1!$C$5*COS(2*PI()*B1704/365)+MAR1!$D$5*SIN(2*PI()*B1704/365)+IF(E1704=1,MAR1!$B$11+MAR1!$D$11*L1704,MAR1!$C$11+MAR1!$E$11*L1704)</f>
        <v/>
      </c>
      <c r="P1704" s="12">
        <f>MAR1!$B$6+MAR1!$C$6*COS(2*PI()*B1704/365)+MAR1!$D$6*SIN(2*PI()*B1704/365)+IF(E1704=1,MAR1!$B$12+MAR1!$D$12*M1704,MAR1!$C$12+MAR1!$E$12*M1704)</f>
        <v/>
      </c>
      <c r="Q1704" s="12">
        <f>MAR1!$B$7+MAR1!$C$7*COS(2*PI()*B1704/365)+MAR1!$D$7*SIN(2*PI()*B1704/365)+IF(E1704=1,MAR1!$B$13+MAR1!$D$13*N1704,MAR1!$C$13+MAR1!$E$13*N1704)</f>
        <v/>
      </c>
      <c r="R1704" s="12">
        <f>MAR1!$B$5+MAR1!$C$5*COS(2*PI()*B1704/365)+MAR1!$D$5*SIN(2*PI()*B1704/365)+INDEX(ChangeFactor!$F$6:$F$17,C1704)+IF(G1704=1,MAR1!$B$11+INDEX(ChangeFactor!$G$6:$G$17,C1704)*MAR1!$D$11*L1704,MAR1!$C$11+INDEX(ChangeFactor!$G$6:$G$17,C1704)*MAR1!$E$11*L1704)</f>
        <v/>
      </c>
    </row>
    <row r="1705">
      <c r="A1705" s="6">
        <f>Data!U1705</f>
        <v/>
      </c>
      <c r="B1705" s="6">
        <f>MOD(A1705-1,365)+1</f>
        <v/>
      </c>
      <c r="C1705" s="6">
        <f>MATCH(B1705,Markov!$C$6:$C$17,1)</f>
        <v/>
      </c>
      <c r="D1705" s="16">
        <f>Data!V1705</f>
        <v/>
      </c>
      <c r="E1705" s="6">
        <f>IF(D1705&lt;IF(E1704=1,INDEX(Markov!$I$6:$I$17,C1705),INDEX(Markov!$H$6:$H$17,C1705)),1,0)</f>
        <v/>
      </c>
      <c r="F1705" s="12">
        <f>IF(E1705=1,GAMMA.INV(Data!W1705,INDEX(Markov!$Q$6:$Q$17,C1705),INDEX(Markov!$R$6:$R$17,C1705)),0)</f>
        <v/>
      </c>
      <c r="G1705" s="6">
        <f>IF(D1705&lt;IF(G1704=1,INDEX(ChangeFactor!$O$6:$O$17,C1705),INDEX(ChangeFactor!$N$6:$N$17,C1705)),1,0)</f>
        <v/>
      </c>
      <c r="H1705" s="12">
        <f>IF(G1705=1,GAMMA.INV(Data!W1705,INDEX(ChangeFactor!$R$6:$R$17,C1705),INDEX(ChangeFactor!$S$6:$S$17,C1705)),0)</f>
        <v/>
      </c>
      <c r="I1705" s="7">
        <f>NORM.S.INV(Data!X1705)</f>
        <v/>
      </c>
      <c r="J1705" s="7">
        <f>NORM.S.INV(Data!Y1705)</f>
        <v/>
      </c>
      <c r="K1705" s="7">
        <f>NORM.S.INV(Data!Z1705)</f>
        <v/>
      </c>
      <c r="L1705" s="7">
        <f>MAR1!$B$32*L1704+MAR1!$C$32*M1704+MAR1!$D$32*N1704+MAR1!$B$42*I1705+MAR1!$C$42*J1705+MAR1!$D$42*K1705</f>
        <v/>
      </c>
      <c r="M1705" s="7">
        <f>MAR1!$B$33*L1704+MAR1!$C$33*M1704+MAR1!$D$33*N1704+MAR1!$B$43*I1705+MAR1!$C$43*J1705+MAR1!$D$43*K1705</f>
        <v/>
      </c>
      <c r="N1705" s="7">
        <f>MAR1!$B$34*L1704+MAR1!$C$34*M1704+MAR1!$D$34*N1704+MAR1!$B$44*I1705+MAR1!$C$44*J1705+MAR1!$D$44*K1705</f>
        <v/>
      </c>
      <c r="O1705" s="12">
        <f>MAR1!$B$5+MAR1!$C$5*COS(2*PI()*B1705/365)+MAR1!$D$5*SIN(2*PI()*B1705/365)+IF(E1705=1,MAR1!$B$11+MAR1!$D$11*L1705,MAR1!$C$11+MAR1!$E$11*L1705)</f>
        <v/>
      </c>
      <c r="P1705" s="12">
        <f>MAR1!$B$6+MAR1!$C$6*COS(2*PI()*B1705/365)+MAR1!$D$6*SIN(2*PI()*B1705/365)+IF(E1705=1,MAR1!$B$12+MAR1!$D$12*M1705,MAR1!$C$12+MAR1!$E$12*M1705)</f>
        <v/>
      </c>
      <c r="Q1705" s="12">
        <f>MAR1!$B$7+MAR1!$C$7*COS(2*PI()*B1705/365)+MAR1!$D$7*SIN(2*PI()*B1705/365)+IF(E1705=1,MAR1!$B$13+MAR1!$D$13*N1705,MAR1!$C$13+MAR1!$E$13*N1705)</f>
        <v/>
      </c>
      <c r="R1705" s="12">
        <f>MAR1!$B$5+MAR1!$C$5*COS(2*PI()*B1705/365)+MAR1!$D$5*SIN(2*PI()*B1705/365)+INDEX(ChangeFactor!$F$6:$F$17,C1705)+IF(G1705=1,MAR1!$B$11+INDEX(ChangeFactor!$G$6:$G$17,C1705)*MAR1!$D$11*L1705,MAR1!$C$11+INDEX(ChangeFactor!$G$6:$G$17,C1705)*MAR1!$E$11*L1705)</f>
        <v/>
      </c>
    </row>
    <row r="1706">
      <c r="A1706" s="6">
        <f>Data!U1706</f>
        <v/>
      </c>
      <c r="B1706" s="6">
        <f>MOD(A1706-1,365)+1</f>
        <v/>
      </c>
      <c r="C1706" s="6">
        <f>MATCH(B1706,Markov!$C$6:$C$17,1)</f>
        <v/>
      </c>
      <c r="D1706" s="16">
        <f>Data!V1706</f>
        <v/>
      </c>
      <c r="E1706" s="6">
        <f>IF(D1706&lt;IF(E1705=1,INDEX(Markov!$I$6:$I$17,C1706),INDEX(Markov!$H$6:$H$17,C1706)),1,0)</f>
        <v/>
      </c>
      <c r="F1706" s="12">
        <f>IF(E1706=1,GAMMA.INV(Data!W1706,INDEX(Markov!$Q$6:$Q$17,C1706),INDEX(Markov!$R$6:$R$17,C1706)),0)</f>
        <v/>
      </c>
      <c r="G1706" s="6">
        <f>IF(D1706&lt;IF(G1705=1,INDEX(ChangeFactor!$O$6:$O$17,C1706),INDEX(ChangeFactor!$N$6:$N$17,C1706)),1,0)</f>
        <v/>
      </c>
      <c r="H1706" s="12">
        <f>IF(G1706=1,GAMMA.INV(Data!W1706,INDEX(ChangeFactor!$R$6:$R$17,C1706),INDEX(ChangeFactor!$S$6:$S$17,C1706)),0)</f>
        <v/>
      </c>
      <c r="I1706" s="7">
        <f>NORM.S.INV(Data!X1706)</f>
        <v/>
      </c>
      <c r="J1706" s="7">
        <f>NORM.S.INV(Data!Y1706)</f>
        <v/>
      </c>
      <c r="K1706" s="7">
        <f>NORM.S.INV(Data!Z1706)</f>
        <v/>
      </c>
      <c r="L1706" s="7">
        <f>MAR1!$B$32*L1705+MAR1!$C$32*M1705+MAR1!$D$32*N1705+MAR1!$B$42*I1706+MAR1!$C$42*J1706+MAR1!$D$42*K1706</f>
        <v/>
      </c>
      <c r="M1706" s="7">
        <f>MAR1!$B$33*L1705+MAR1!$C$33*M1705+MAR1!$D$33*N1705+MAR1!$B$43*I1706+MAR1!$C$43*J1706+MAR1!$D$43*K1706</f>
        <v/>
      </c>
      <c r="N1706" s="7">
        <f>MAR1!$B$34*L1705+MAR1!$C$34*M1705+MAR1!$D$34*N1705+MAR1!$B$44*I1706+MAR1!$C$44*J1706+MAR1!$D$44*K1706</f>
        <v/>
      </c>
      <c r="O1706" s="12">
        <f>MAR1!$B$5+MAR1!$C$5*COS(2*PI()*B1706/365)+MAR1!$D$5*SIN(2*PI()*B1706/365)+IF(E1706=1,MAR1!$B$11+MAR1!$D$11*L1706,MAR1!$C$11+MAR1!$E$11*L1706)</f>
        <v/>
      </c>
      <c r="P1706" s="12">
        <f>MAR1!$B$6+MAR1!$C$6*COS(2*PI()*B1706/365)+MAR1!$D$6*SIN(2*PI()*B1706/365)+IF(E1706=1,MAR1!$B$12+MAR1!$D$12*M1706,MAR1!$C$12+MAR1!$E$12*M1706)</f>
        <v/>
      </c>
      <c r="Q1706" s="12">
        <f>MAR1!$B$7+MAR1!$C$7*COS(2*PI()*B1706/365)+MAR1!$D$7*SIN(2*PI()*B1706/365)+IF(E1706=1,MAR1!$B$13+MAR1!$D$13*N1706,MAR1!$C$13+MAR1!$E$13*N1706)</f>
        <v/>
      </c>
      <c r="R1706" s="12">
        <f>MAR1!$B$5+MAR1!$C$5*COS(2*PI()*B1706/365)+MAR1!$D$5*SIN(2*PI()*B1706/365)+INDEX(ChangeFactor!$F$6:$F$17,C1706)+IF(G1706=1,MAR1!$B$11+INDEX(ChangeFactor!$G$6:$G$17,C1706)*MAR1!$D$11*L1706,MAR1!$C$11+INDEX(ChangeFactor!$G$6:$G$17,C1706)*MAR1!$E$11*L1706)</f>
        <v/>
      </c>
    </row>
    <row r="1707">
      <c r="A1707" s="6">
        <f>Data!U1707</f>
        <v/>
      </c>
      <c r="B1707" s="6">
        <f>MOD(A1707-1,365)+1</f>
        <v/>
      </c>
      <c r="C1707" s="6">
        <f>MATCH(B1707,Markov!$C$6:$C$17,1)</f>
        <v/>
      </c>
      <c r="D1707" s="16">
        <f>Data!V1707</f>
        <v/>
      </c>
      <c r="E1707" s="6">
        <f>IF(D1707&lt;IF(E1706=1,INDEX(Markov!$I$6:$I$17,C1707),INDEX(Markov!$H$6:$H$17,C1707)),1,0)</f>
        <v/>
      </c>
      <c r="F1707" s="12">
        <f>IF(E1707=1,GAMMA.INV(Data!W1707,INDEX(Markov!$Q$6:$Q$17,C1707),INDEX(Markov!$R$6:$R$17,C1707)),0)</f>
        <v/>
      </c>
      <c r="G1707" s="6">
        <f>IF(D1707&lt;IF(G1706=1,INDEX(ChangeFactor!$O$6:$O$17,C1707),INDEX(ChangeFactor!$N$6:$N$17,C1707)),1,0)</f>
        <v/>
      </c>
      <c r="H1707" s="12">
        <f>IF(G1707=1,GAMMA.INV(Data!W1707,INDEX(ChangeFactor!$R$6:$R$17,C1707),INDEX(ChangeFactor!$S$6:$S$17,C1707)),0)</f>
        <v/>
      </c>
      <c r="I1707" s="7">
        <f>NORM.S.INV(Data!X1707)</f>
        <v/>
      </c>
      <c r="J1707" s="7">
        <f>NORM.S.INV(Data!Y1707)</f>
        <v/>
      </c>
      <c r="K1707" s="7">
        <f>NORM.S.INV(Data!Z1707)</f>
        <v/>
      </c>
      <c r="L1707" s="7">
        <f>MAR1!$B$32*L1706+MAR1!$C$32*M1706+MAR1!$D$32*N1706+MAR1!$B$42*I1707+MAR1!$C$42*J1707+MAR1!$D$42*K1707</f>
        <v/>
      </c>
      <c r="M1707" s="7">
        <f>MAR1!$B$33*L1706+MAR1!$C$33*M1706+MAR1!$D$33*N1706+MAR1!$B$43*I1707+MAR1!$C$43*J1707+MAR1!$D$43*K1707</f>
        <v/>
      </c>
      <c r="N1707" s="7">
        <f>MAR1!$B$34*L1706+MAR1!$C$34*M1706+MAR1!$D$34*N1706+MAR1!$B$44*I1707+MAR1!$C$44*J1707+MAR1!$D$44*K1707</f>
        <v/>
      </c>
      <c r="O1707" s="12">
        <f>MAR1!$B$5+MAR1!$C$5*COS(2*PI()*B1707/365)+MAR1!$D$5*SIN(2*PI()*B1707/365)+IF(E1707=1,MAR1!$B$11+MAR1!$D$11*L1707,MAR1!$C$11+MAR1!$E$11*L1707)</f>
        <v/>
      </c>
      <c r="P1707" s="12">
        <f>MAR1!$B$6+MAR1!$C$6*COS(2*PI()*B1707/365)+MAR1!$D$6*SIN(2*PI()*B1707/365)+IF(E1707=1,MAR1!$B$12+MAR1!$D$12*M1707,MAR1!$C$12+MAR1!$E$12*M1707)</f>
        <v/>
      </c>
      <c r="Q1707" s="12">
        <f>MAR1!$B$7+MAR1!$C$7*COS(2*PI()*B1707/365)+MAR1!$D$7*SIN(2*PI()*B1707/365)+IF(E1707=1,MAR1!$B$13+MAR1!$D$13*N1707,MAR1!$C$13+MAR1!$E$13*N1707)</f>
        <v/>
      </c>
      <c r="R1707" s="12">
        <f>MAR1!$B$5+MAR1!$C$5*COS(2*PI()*B1707/365)+MAR1!$D$5*SIN(2*PI()*B1707/365)+INDEX(ChangeFactor!$F$6:$F$17,C1707)+IF(G1707=1,MAR1!$B$11+INDEX(ChangeFactor!$G$6:$G$17,C1707)*MAR1!$D$11*L1707,MAR1!$C$11+INDEX(ChangeFactor!$G$6:$G$17,C1707)*MAR1!$E$11*L1707)</f>
        <v/>
      </c>
    </row>
    <row r="1708">
      <c r="A1708" s="6">
        <f>Data!U1708</f>
        <v/>
      </c>
      <c r="B1708" s="6">
        <f>MOD(A1708-1,365)+1</f>
        <v/>
      </c>
      <c r="C1708" s="6">
        <f>MATCH(B1708,Markov!$C$6:$C$17,1)</f>
        <v/>
      </c>
      <c r="D1708" s="16">
        <f>Data!V1708</f>
        <v/>
      </c>
      <c r="E1708" s="6">
        <f>IF(D1708&lt;IF(E1707=1,INDEX(Markov!$I$6:$I$17,C1708),INDEX(Markov!$H$6:$H$17,C1708)),1,0)</f>
        <v/>
      </c>
      <c r="F1708" s="12">
        <f>IF(E1708=1,GAMMA.INV(Data!W1708,INDEX(Markov!$Q$6:$Q$17,C1708),INDEX(Markov!$R$6:$R$17,C1708)),0)</f>
        <v/>
      </c>
      <c r="G1708" s="6">
        <f>IF(D1708&lt;IF(G1707=1,INDEX(ChangeFactor!$O$6:$O$17,C1708),INDEX(ChangeFactor!$N$6:$N$17,C1708)),1,0)</f>
        <v/>
      </c>
      <c r="H1708" s="12">
        <f>IF(G1708=1,GAMMA.INV(Data!W1708,INDEX(ChangeFactor!$R$6:$R$17,C1708),INDEX(ChangeFactor!$S$6:$S$17,C1708)),0)</f>
        <v/>
      </c>
      <c r="I1708" s="7">
        <f>NORM.S.INV(Data!X1708)</f>
        <v/>
      </c>
      <c r="J1708" s="7">
        <f>NORM.S.INV(Data!Y1708)</f>
        <v/>
      </c>
      <c r="K1708" s="7">
        <f>NORM.S.INV(Data!Z1708)</f>
        <v/>
      </c>
      <c r="L1708" s="7">
        <f>MAR1!$B$32*L1707+MAR1!$C$32*M1707+MAR1!$D$32*N1707+MAR1!$B$42*I1708+MAR1!$C$42*J1708+MAR1!$D$42*K1708</f>
        <v/>
      </c>
      <c r="M1708" s="7">
        <f>MAR1!$B$33*L1707+MAR1!$C$33*M1707+MAR1!$D$33*N1707+MAR1!$B$43*I1708+MAR1!$C$43*J1708+MAR1!$D$43*K1708</f>
        <v/>
      </c>
      <c r="N1708" s="7">
        <f>MAR1!$B$34*L1707+MAR1!$C$34*M1707+MAR1!$D$34*N1707+MAR1!$B$44*I1708+MAR1!$C$44*J1708+MAR1!$D$44*K1708</f>
        <v/>
      </c>
      <c r="O1708" s="12">
        <f>MAR1!$B$5+MAR1!$C$5*COS(2*PI()*B1708/365)+MAR1!$D$5*SIN(2*PI()*B1708/365)+IF(E1708=1,MAR1!$B$11+MAR1!$D$11*L1708,MAR1!$C$11+MAR1!$E$11*L1708)</f>
        <v/>
      </c>
      <c r="P1708" s="12">
        <f>MAR1!$B$6+MAR1!$C$6*COS(2*PI()*B1708/365)+MAR1!$D$6*SIN(2*PI()*B1708/365)+IF(E1708=1,MAR1!$B$12+MAR1!$D$12*M1708,MAR1!$C$12+MAR1!$E$12*M1708)</f>
        <v/>
      </c>
      <c r="Q1708" s="12">
        <f>MAR1!$B$7+MAR1!$C$7*COS(2*PI()*B1708/365)+MAR1!$D$7*SIN(2*PI()*B1708/365)+IF(E1708=1,MAR1!$B$13+MAR1!$D$13*N1708,MAR1!$C$13+MAR1!$E$13*N1708)</f>
        <v/>
      </c>
      <c r="R1708" s="12">
        <f>MAR1!$B$5+MAR1!$C$5*COS(2*PI()*B1708/365)+MAR1!$D$5*SIN(2*PI()*B1708/365)+INDEX(ChangeFactor!$F$6:$F$17,C1708)+IF(G1708=1,MAR1!$B$11+INDEX(ChangeFactor!$G$6:$G$17,C1708)*MAR1!$D$11*L1708,MAR1!$C$11+INDEX(ChangeFactor!$G$6:$G$17,C1708)*MAR1!$E$11*L1708)</f>
        <v/>
      </c>
    </row>
    <row r="1709">
      <c r="A1709" s="6">
        <f>Data!U1709</f>
        <v/>
      </c>
      <c r="B1709" s="6">
        <f>MOD(A1709-1,365)+1</f>
        <v/>
      </c>
      <c r="C1709" s="6">
        <f>MATCH(B1709,Markov!$C$6:$C$17,1)</f>
        <v/>
      </c>
      <c r="D1709" s="16">
        <f>Data!V1709</f>
        <v/>
      </c>
      <c r="E1709" s="6">
        <f>IF(D1709&lt;IF(E1708=1,INDEX(Markov!$I$6:$I$17,C1709),INDEX(Markov!$H$6:$H$17,C1709)),1,0)</f>
        <v/>
      </c>
      <c r="F1709" s="12">
        <f>IF(E1709=1,GAMMA.INV(Data!W1709,INDEX(Markov!$Q$6:$Q$17,C1709),INDEX(Markov!$R$6:$R$17,C1709)),0)</f>
        <v/>
      </c>
      <c r="G1709" s="6">
        <f>IF(D1709&lt;IF(G1708=1,INDEX(ChangeFactor!$O$6:$O$17,C1709),INDEX(ChangeFactor!$N$6:$N$17,C1709)),1,0)</f>
        <v/>
      </c>
      <c r="H1709" s="12">
        <f>IF(G1709=1,GAMMA.INV(Data!W1709,INDEX(ChangeFactor!$R$6:$R$17,C1709),INDEX(ChangeFactor!$S$6:$S$17,C1709)),0)</f>
        <v/>
      </c>
      <c r="I1709" s="7">
        <f>NORM.S.INV(Data!X1709)</f>
        <v/>
      </c>
      <c r="J1709" s="7">
        <f>NORM.S.INV(Data!Y1709)</f>
        <v/>
      </c>
      <c r="K1709" s="7">
        <f>NORM.S.INV(Data!Z1709)</f>
        <v/>
      </c>
      <c r="L1709" s="7">
        <f>MAR1!$B$32*L1708+MAR1!$C$32*M1708+MAR1!$D$32*N1708+MAR1!$B$42*I1709+MAR1!$C$42*J1709+MAR1!$D$42*K1709</f>
        <v/>
      </c>
      <c r="M1709" s="7">
        <f>MAR1!$B$33*L1708+MAR1!$C$33*M1708+MAR1!$D$33*N1708+MAR1!$B$43*I1709+MAR1!$C$43*J1709+MAR1!$D$43*K1709</f>
        <v/>
      </c>
      <c r="N1709" s="7">
        <f>MAR1!$B$34*L1708+MAR1!$C$34*M1708+MAR1!$D$34*N1708+MAR1!$B$44*I1709+MAR1!$C$44*J1709+MAR1!$D$44*K1709</f>
        <v/>
      </c>
      <c r="O1709" s="12">
        <f>MAR1!$B$5+MAR1!$C$5*COS(2*PI()*B1709/365)+MAR1!$D$5*SIN(2*PI()*B1709/365)+IF(E1709=1,MAR1!$B$11+MAR1!$D$11*L1709,MAR1!$C$11+MAR1!$E$11*L1709)</f>
        <v/>
      </c>
      <c r="P1709" s="12">
        <f>MAR1!$B$6+MAR1!$C$6*COS(2*PI()*B1709/365)+MAR1!$D$6*SIN(2*PI()*B1709/365)+IF(E1709=1,MAR1!$B$12+MAR1!$D$12*M1709,MAR1!$C$12+MAR1!$E$12*M1709)</f>
        <v/>
      </c>
      <c r="Q1709" s="12">
        <f>MAR1!$B$7+MAR1!$C$7*COS(2*PI()*B1709/365)+MAR1!$D$7*SIN(2*PI()*B1709/365)+IF(E1709=1,MAR1!$B$13+MAR1!$D$13*N1709,MAR1!$C$13+MAR1!$E$13*N1709)</f>
        <v/>
      </c>
      <c r="R1709" s="12">
        <f>MAR1!$B$5+MAR1!$C$5*COS(2*PI()*B1709/365)+MAR1!$D$5*SIN(2*PI()*B1709/365)+INDEX(ChangeFactor!$F$6:$F$17,C1709)+IF(G1709=1,MAR1!$B$11+INDEX(ChangeFactor!$G$6:$G$17,C1709)*MAR1!$D$11*L1709,MAR1!$C$11+INDEX(ChangeFactor!$G$6:$G$17,C1709)*MAR1!$E$11*L1709)</f>
        <v/>
      </c>
    </row>
    <row r="1710">
      <c r="A1710" s="6">
        <f>Data!U1710</f>
        <v/>
      </c>
      <c r="B1710" s="6">
        <f>MOD(A1710-1,365)+1</f>
        <v/>
      </c>
      <c r="C1710" s="6">
        <f>MATCH(B1710,Markov!$C$6:$C$17,1)</f>
        <v/>
      </c>
      <c r="D1710" s="16">
        <f>Data!V1710</f>
        <v/>
      </c>
      <c r="E1710" s="6">
        <f>IF(D1710&lt;IF(E1709=1,INDEX(Markov!$I$6:$I$17,C1710),INDEX(Markov!$H$6:$H$17,C1710)),1,0)</f>
        <v/>
      </c>
      <c r="F1710" s="12">
        <f>IF(E1710=1,GAMMA.INV(Data!W1710,INDEX(Markov!$Q$6:$Q$17,C1710),INDEX(Markov!$R$6:$R$17,C1710)),0)</f>
        <v/>
      </c>
      <c r="G1710" s="6">
        <f>IF(D1710&lt;IF(G1709=1,INDEX(ChangeFactor!$O$6:$O$17,C1710),INDEX(ChangeFactor!$N$6:$N$17,C1710)),1,0)</f>
        <v/>
      </c>
      <c r="H1710" s="12">
        <f>IF(G1710=1,GAMMA.INV(Data!W1710,INDEX(ChangeFactor!$R$6:$R$17,C1710),INDEX(ChangeFactor!$S$6:$S$17,C1710)),0)</f>
        <v/>
      </c>
      <c r="I1710" s="7">
        <f>NORM.S.INV(Data!X1710)</f>
        <v/>
      </c>
      <c r="J1710" s="7">
        <f>NORM.S.INV(Data!Y1710)</f>
        <v/>
      </c>
      <c r="K1710" s="7">
        <f>NORM.S.INV(Data!Z1710)</f>
        <v/>
      </c>
      <c r="L1710" s="7">
        <f>MAR1!$B$32*L1709+MAR1!$C$32*M1709+MAR1!$D$32*N1709+MAR1!$B$42*I1710+MAR1!$C$42*J1710+MAR1!$D$42*K1710</f>
        <v/>
      </c>
      <c r="M1710" s="7">
        <f>MAR1!$B$33*L1709+MAR1!$C$33*M1709+MAR1!$D$33*N1709+MAR1!$B$43*I1710+MAR1!$C$43*J1710+MAR1!$D$43*K1710</f>
        <v/>
      </c>
      <c r="N1710" s="7">
        <f>MAR1!$B$34*L1709+MAR1!$C$34*M1709+MAR1!$D$34*N1709+MAR1!$B$44*I1710+MAR1!$C$44*J1710+MAR1!$D$44*K1710</f>
        <v/>
      </c>
      <c r="O1710" s="12">
        <f>MAR1!$B$5+MAR1!$C$5*COS(2*PI()*B1710/365)+MAR1!$D$5*SIN(2*PI()*B1710/365)+IF(E1710=1,MAR1!$B$11+MAR1!$D$11*L1710,MAR1!$C$11+MAR1!$E$11*L1710)</f>
        <v/>
      </c>
      <c r="P1710" s="12">
        <f>MAR1!$B$6+MAR1!$C$6*COS(2*PI()*B1710/365)+MAR1!$D$6*SIN(2*PI()*B1710/365)+IF(E1710=1,MAR1!$B$12+MAR1!$D$12*M1710,MAR1!$C$12+MAR1!$E$12*M1710)</f>
        <v/>
      </c>
      <c r="Q1710" s="12">
        <f>MAR1!$B$7+MAR1!$C$7*COS(2*PI()*B1710/365)+MAR1!$D$7*SIN(2*PI()*B1710/365)+IF(E1710=1,MAR1!$B$13+MAR1!$D$13*N1710,MAR1!$C$13+MAR1!$E$13*N1710)</f>
        <v/>
      </c>
      <c r="R1710" s="12">
        <f>MAR1!$B$5+MAR1!$C$5*COS(2*PI()*B1710/365)+MAR1!$D$5*SIN(2*PI()*B1710/365)+INDEX(ChangeFactor!$F$6:$F$17,C1710)+IF(G1710=1,MAR1!$B$11+INDEX(ChangeFactor!$G$6:$G$17,C1710)*MAR1!$D$11*L1710,MAR1!$C$11+INDEX(ChangeFactor!$G$6:$G$17,C1710)*MAR1!$E$11*L1710)</f>
        <v/>
      </c>
    </row>
    <row r="1711">
      <c r="A1711" s="6">
        <f>Data!U1711</f>
        <v/>
      </c>
      <c r="B1711" s="6">
        <f>MOD(A1711-1,365)+1</f>
        <v/>
      </c>
      <c r="C1711" s="6">
        <f>MATCH(B1711,Markov!$C$6:$C$17,1)</f>
        <v/>
      </c>
      <c r="D1711" s="16">
        <f>Data!V1711</f>
        <v/>
      </c>
      <c r="E1711" s="6">
        <f>IF(D1711&lt;IF(E1710=1,INDEX(Markov!$I$6:$I$17,C1711),INDEX(Markov!$H$6:$H$17,C1711)),1,0)</f>
        <v/>
      </c>
      <c r="F1711" s="12">
        <f>IF(E1711=1,GAMMA.INV(Data!W1711,INDEX(Markov!$Q$6:$Q$17,C1711),INDEX(Markov!$R$6:$R$17,C1711)),0)</f>
        <v/>
      </c>
      <c r="G1711" s="6">
        <f>IF(D1711&lt;IF(G1710=1,INDEX(ChangeFactor!$O$6:$O$17,C1711),INDEX(ChangeFactor!$N$6:$N$17,C1711)),1,0)</f>
        <v/>
      </c>
      <c r="H1711" s="12">
        <f>IF(G1711=1,GAMMA.INV(Data!W1711,INDEX(ChangeFactor!$R$6:$R$17,C1711),INDEX(ChangeFactor!$S$6:$S$17,C1711)),0)</f>
        <v/>
      </c>
      <c r="I1711" s="7">
        <f>NORM.S.INV(Data!X1711)</f>
        <v/>
      </c>
      <c r="J1711" s="7">
        <f>NORM.S.INV(Data!Y1711)</f>
        <v/>
      </c>
      <c r="K1711" s="7">
        <f>NORM.S.INV(Data!Z1711)</f>
        <v/>
      </c>
      <c r="L1711" s="7">
        <f>MAR1!$B$32*L1710+MAR1!$C$32*M1710+MAR1!$D$32*N1710+MAR1!$B$42*I1711+MAR1!$C$42*J1711+MAR1!$D$42*K1711</f>
        <v/>
      </c>
      <c r="M1711" s="7">
        <f>MAR1!$B$33*L1710+MAR1!$C$33*M1710+MAR1!$D$33*N1710+MAR1!$B$43*I1711+MAR1!$C$43*J1711+MAR1!$D$43*K1711</f>
        <v/>
      </c>
      <c r="N1711" s="7">
        <f>MAR1!$B$34*L1710+MAR1!$C$34*M1710+MAR1!$D$34*N1710+MAR1!$B$44*I1711+MAR1!$C$44*J1711+MAR1!$D$44*K1711</f>
        <v/>
      </c>
      <c r="O1711" s="12">
        <f>MAR1!$B$5+MAR1!$C$5*COS(2*PI()*B1711/365)+MAR1!$D$5*SIN(2*PI()*B1711/365)+IF(E1711=1,MAR1!$B$11+MAR1!$D$11*L1711,MAR1!$C$11+MAR1!$E$11*L1711)</f>
        <v/>
      </c>
      <c r="P1711" s="12">
        <f>MAR1!$B$6+MAR1!$C$6*COS(2*PI()*B1711/365)+MAR1!$D$6*SIN(2*PI()*B1711/365)+IF(E1711=1,MAR1!$B$12+MAR1!$D$12*M1711,MAR1!$C$12+MAR1!$E$12*M1711)</f>
        <v/>
      </c>
      <c r="Q1711" s="12">
        <f>MAR1!$B$7+MAR1!$C$7*COS(2*PI()*B1711/365)+MAR1!$D$7*SIN(2*PI()*B1711/365)+IF(E1711=1,MAR1!$B$13+MAR1!$D$13*N1711,MAR1!$C$13+MAR1!$E$13*N1711)</f>
        <v/>
      </c>
      <c r="R1711" s="12">
        <f>MAR1!$B$5+MAR1!$C$5*COS(2*PI()*B1711/365)+MAR1!$D$5*SIN(2*PI()*B1711/365)+INDEX(ChangeFactor!$F$6:$F$17,C1711)+IF(G1711=1,MAR1!$B$11+INDEX(ChangeFactor!$G$6:$G$17,C1711)*MAR1!$D$11*L1711,MAR1!$C$11+INDEX(ChangeFactor!$G$6:$G$17,C1711)*MAR1!$E$11*L1711)</f>
        <v/>
      </c>
    </row>
    <row r="1712">
      <c r="A1712" s="6">
        <f>Data!U1712</f>
        <v/>
      </c>
      <c r="B1712" s="6">
        <f>MOD(A1712-1,365)+1</f>
        <v/>
      </c>
      <c r="C1712" s="6">
        <f>MATCH(B1712,Markov!$C$6:$C$17,1)</f>
        <v/>
      </c>
      <c r="D1712" s="16">
        <f>Data!V1712</f>
        <v/>
      </c>
      <c r="E1712" s="6">
        <f>IF(D1712&lt;IF(E1711=1,INDEX(Markov!$I$6:$I$17,C1712),INDEX(Markov!$H$6:$H$17,C1712)),1,0)</f>
        <v/>
      </c>
      <c r="F1712" s="12">
        <f>IF(E1712=1,GAMMA.INV(Data!W1712,INDEX(Markov!$Q$6:$Q$17,C1712),INDEX(Markov!$R$6:$R$17,C1712)),0)</f>
        <v/>
      </c>
      <c r="G1712" s="6">
        <f>IF(D1712&lt;IF(G1711=1,INDEX(ChangeFactor!$O$6:$O$17,C1712),INDEX(ChangeFactor!$N$6:$N$17,C1712)),1,0)</f>
        <v/>
      </c>
      <c r="H1712" s="12">
        <f>IF(G1712=1,GAMMA.INV(Data!W1712,INDEX(ChangeFactor!$R$6:$R$17,C1712),INDEX(ChangeFactor!$S$6:$S$17,C1712)),0)</f>
        <v/>
      </c>
      <c r="I1712" s="7">
        <f>NORM.S.INV(Data!X1712)</f>
        <v/>
      </c>
      <c r="J1712" s="7">
        <f>NORM.S.INV(Data!Y1712)</f>
        <v/>
      </c>
      <c r="K1712" s="7">
        <f>NORM.S.INV(Data!Z1712)</f>
        <v/>
      </c>
      <c r="L1712" s="7">
        <f>MAR1!$B$32*L1711+MAR1!$C$32*M1711+MAR1!$D$32*N1711+MAR1!$B$42*I1712+MAR1!$C$42*J1712+MAR1!$D$42*K1712</f>
        <v/>
      </c>
      <c r="M1712" s="7">
        <f>MAR1!$B$33*L1711+MAR1!$C$33*M1711+MAR1!$D$33*N1711+MAR1!$B$43*I1712+MAR1!$C$43*J1712+MAR1!$D$43*K1712</f>
        <v/>
      </c>
      <c r="N1712" s="7">
        <f>MAR1!$B$34*L1711+MAR1!$C$34*M1711+MAR1!$D$34*N1711+MAR1!$B$44*I1712+MAR1!$C$44*J1712+MAR1!$D$44*K1712</f>
        <v/>
      </c>
      <c r="O1712" s="12">
        <f>MAR1!$B$5+MAR1!$C$5*COS(2*PI()*B1712/365)+MAR1!$D$5*SIN(2*PI()*B1712/365)+IF(E1712=1,MAR1!$B$11+MAR1!$D$11*L1712,MAR1!$C$11+MAR1!$E$11*L1712)</f>
        <v/>
      </c>
      <c r="P1712" s="12">
        <f>MAR1!$B$6+MAR1!$C$6*COS(2*PI()*B1712/365)+MAR1!$D$6*SIN(2*PI()*B1712/365)+IF(E1712=1,MAR1!$B$12+MAR1!$D$12*M1712,MAR1!$C$12+MAR1!$E$12*M1712)</f>
        <v/>
      </c>
      <c r="Q1712" s="12">
        <f>MAR1!$B$7+MAR1!$C$7*COS(2*PI()*B1712/365)+MAR1!$D$7*SIN(2*PI()*B1712/365)+IF(E1712=1,MAR1!$B$13+MAR1!$D$13*N1712,MAR1!$C$13+MAR1!$E$13*N1712)</f>
        <v/>
      </c>
      <c r="R1712" s="12">
        <f>MAR1!$B$5+MAR1!$C$5*COS(2*PI()*B1712/365)+MAR1!$D$5*SIN(2*PI()*B1712/365)+INDEX(ChangeFactor!$F$6:$F$17,C1712)+IF(G1712=1,MAR1!$B$11+INDEX(ChangeFactor!$G$6:$G$17,C1712)*MAR1!$D$11*L1712,MAR1!$C$11+INDEX(ChangeFactor!$G$6:$G$17,C1712)*MAR1!$E$11*L1712)</f>
        <v/>
      </c>
    </row>
    <row r="1713">
      <c r="A1713" s="6">
        <f>Data!U1713</f>
        <v/>
      </c>
      <c r="B1713" s="6">
        <f>MOD(A1713-1,365)+1</f>
        <v/>
      </c>
      <c r="C1713" s="6">
        <f>MATCH(B1713,Markov!$C$6:$C$17,1)</f>
        <v/>
      </c>
      <c r="D1713" s="16">
        <f>Data!V1713</f>
        <v/>
      </c>
      <c r="E1713" s="6">
        <f>IF(D1713&lt;IF(E1712=1,INDEX(Markov!$I$6:$I$17,C1713),INDEX(Markov!$H$6:$H$17,C1713)),1,0)</f>
        <v/>
      </c>
      <c r="F1713" s="12">
        <f>IF(E1713=1,GAMMA.INV(Data!W1713,INDEX(Markov!$Q$6:$Q$17,C1713),INDEX(Markov!$R$6:$R$17,C1713)),0)</f>
        <v/>
      </c>
      <c r="G1713" s="6">
        <f>IF(D1713&lt;IF(G1712=1,INDEX(ChangeFactor!$O$6:$O$17,C1713),INDEX(ChangeFactor!$N$6:$N$17,C1713)),1,0)</f>
        <v/>
      </c>
      <c r="H1713" s="12">
        <f>IF(G1713=1,GAMMA.INV(Data!W1713,INDEX(ChangeFactor!$R$6:$R$17,C1713),INDEX(ChangeFactor!$S$6:$S$17,C1713)),0)</f>
        <v/>
      </c>
      <c r="I1713" s="7">
        <f>NORM.S.INV(Data!X1713)</f>
        <v/>
      </c>
      <c r="J1713" s="7">
        <f>NORM.S.INV(Data!Y1713)</f>
        <v/>
      </c>
      <c r="K1713" s="7">
        <f>NORM.S.INV(Data!Z1713)</f>
        <v/>
      </c>
      <c r="L1713" s="7">
        <f>MAR1!$B$32*L1712+MAR1!$C$32*M1712+MAR1!$D$32*N1712+MAR1!$B$42*I1713+MAR1!$C$42*J1713+MAR1!$D$42*K1713</f>
        <v/>
      </c>
      <c r="M1713" s="7">
        <f>MAR1!$B$33*L1712+MAR1!$C$33*M1712+MAR1!$D$33*N1712+MAR1!$B$43*I1713+MAR1!$C$43*J1713+MAR1!$D$43*K1713</f>
        <v/>
      </c>
      <c r="N1713" s="7">
        <f>MAR1!$B$34*L1712+MAR1!$C$34*M1712+MAR1!$D$34*N1712+MAR1!$B$44*I1713+MAR1!$C$44*J1713+MAR1!$D$44*K1713</f>
        <v/>
      </c>
      <c r="O1713" s="12">
        <f>MAR1!$B$5+MAR1!$C$5*COS(2*PI()*B1713/365)+MAR1!$D$5*SIN(2*PI()*B1713/365)+IF(E1713=1,MAR1!$B$11+MAR1!$D$11*L1713,MAR1!$C$11+MAR1!$E$11*L1713)</f>
        <v/>
      </c>
      <c r="P1713" s="12">
        <f>MAR1!$B$6+MAR1!$C$6*COS(2*PI()*B1713/365)+MAR1!$D$6*SIN(2*PI()*B1713/365)+IF(E1713=1,MAR1!$B$12+MAR1!$D$12*M1713,MAR1!$C$12+MAR1!$E$12*M1713)</f>
        <v/>
      </c>
      <c r="Q1713" s="12">
        <f>MAR1!$B$7+MAR1!$C$7*COS(2*PI()*B1713/365)+MAR1!$D$7*SIN(2*PI()*B1713/365)+IF(E1713=1,MAR1!$B$13+MAR1!$D$13*N1713,MAR1!$C$13+MAR1!$E$13*N1713)</f>
        <v/>
      </c>
      <c r="R1713" s="12">
        <f>MAR1!$B$5+MAR1!$C$5*COS(2*PI()*B1713/365)+MAR1!$D$5*SIN(2*PI()*B1713/365)+INDEX(ChangeFactor!$F$6:$F$17,C1713)+IF(G1713=1,MAR1!$B$11+INDEX(ChangeFactor!$G$6:$G$17,C1713)*MAR1!$D$11*L1713,MAR1!$C$11+INDEX(ChangeFactor!$G$6:$G$17,C1713)*MAR1!$E$11*L1713)</f>
        <v/>
      </c>
    </row>
    <row r="1714">
      <c r="A1714" s="6">
        <f>Data!U1714</f>
        <v/>
      </c>
      <c r="B1714" s="6">
        <f>MOD(A1714-1,365)+1</f>
        <v/>
      </c>
      <c r="C1714" s="6">
        <f>MATCH(B1714,Markov!$C$6:$C$17,1)</f>
        <v/>
      </c>
      <c r="D1714" s="16">
        <f>Data!V1714</f>
        <v/>
      </c>
      <c r="E1714" s="6">
        <f>IF(D1714&lt;IF(E1713=1,INDEX(Markov!$I$6:$I$17,C1714),INDEX(Markov!$H$6:$H$17,C1714)),1,0)</f>
        <v/>
      </c>
      <c r="F1714" s="12">
        <f>IF(E1714=1,GAMMA.INV(Data!W1714,INDEX(Markov!$Q$6:$Q$17,C1714),INDEX(Markov!$R$6:$R$17,C1714)),0)</f>
        <v/>
      </c>
      <c r="G1714" s="6">
        <f>IF(D1714&lt;IF(G1713=1,INDEX(ChangeFactor!$O$6:$O$17,C1714),INDEX(ChangeFactor!$N$6:$N$17,C1714)),1,0)</f>
        <v/>
      </c>
      <c r="H1714" s="12">
        <f>IF(G1714=1,GAMMA.INV(Data!W1714,INDEX(ChangeFactor!$R$6:$R$17,C1714),INDEX(ChangeFactor!$S$6:$S$17,C1714)),0)</f>
        <v/>
      </c>
      <c r="I1714" s="7">
        <f>NORM.S.INV(Data!X1714)</f>
        <v/>
      </c>
      <c r="J1714" s="7">
        <f>NORM.S.INV(Data!Y1714)</f>
        <v/>
      </c>
      <c r="K1714" s="7">
        <f>NORM.S.INV(Data!Z1714)</f>
        <v/>
      </c>
      <c r="L1714" s="7">
        <f>MAR1!$B$32*L1713+MAR1!$C$32*M1713+MAR1!$D$32*N1713+MAR1!$B$42*I1714+MAR1!$C$42*J1714+MAR1!$D$42*K1714</f>
        <v/>
      </c>
      <c r="M1714" s="7">
        <f>MAR1!$B$33*L1713+MAR1!$C$33*M1713+MAR1!$D$33*N1713+MAR1!$B$43*I1714+MAR1!$C$43*J1714+MAR1!$D$43*K1714</f>
        <v/>
      </c>
      <c r="N1714" s="7">
        <f>MAR1!$B$34*L1713+MAR1!$C$34*M1713+MAR1!$D$34*N1713+MAR1!$B$44*I1714+MAR1!$C$44*J1714+MAR1!$D$44*K1714</f>
        <v/>
      </c>
      <c r="O1714" s="12">
        <f>MAR1!$B$5+MAR1!$C$5*COS(2*PI()*B1714/365)+MAR1!$D$5*SIN(2*PI()*B1714/365)+IF(E1714=1,MAR1!$B$11+MAR1!$D$11*L1714,MAR1!$C$11+MAR1!$E$11*L1714)</f>
        <v/>
      </c>
      <c r="P1714" s="12">
        <f>MAR1!$B$6+MAR1!$C$6*COS(2*PI()*B1714/365)+MAR1!$D$6*SIN(2*PI()*B1714/365)+IF(E1714=1,MAR1!$B$12+MAR1!$D$12*M1714,MAR1!$C$12+MAR1!$E$12*M1714)</f>
        <v/>
      </c>
      <c r="Q1714" s="12">
        <f>MAR1!$B$7+MAR1!$C$7*COS(2*PI()*B1714/365)+MAR1!$D$7*SIN(2*PI()*B1714/365)+IF(E1714=1,MAR1!$B$13+MAR1!$D$13*N1714,MAR1!$C$13+MAR1!$E$13*N1714)</f>
        <v/>
      </c>
      <c r="R1714" s="12">
        <f>MAR1!$B$5+MAR1!$C$5*COS(2*PI()*B1714/365)+MAR1!$D$5*SIN(2*PI()*B1714/365)+INDEX(ChangeFactor!$F$6:$F$17,C1714)+IF(G1714=1,MAR1!$B$11+INDEX(ChangeFactor!$G$6:$G$17,C1714)*MAR1!$D$11*L1714,MAR1!$C$11+INDEX(ChangeFactor!$G$6:$G$17,C1714)*MAR1!$E$11*L1714)</f>
        <v/>
      </c>
    </row>
    <row r="1715">
      <c r="A1715" s="6">
        <f>Data!U1715</f>
        <v/>
      </c>
      <c r="B1715" s="6">
        <f>MOD(A1715-1,365)+1</f>
        <v/>
      </c>
      <c r="C1715" s="6">
        <f>MATCH(B1715,Markov!$C$6:$C$17,1)</f>
        <v/>
      </c>
      <c r="D1715" s="16">
        <f>Data!V1715</f>
        <v/>
      </c>
      <c r="E1715" s="6">
        <f>IF(D1715&lt;IF(E1714=1,INDEX(Markov!$I$6:$I$17,C1715),INDEX(Markov!$H$6:$H$17,C1715)),1,0)</f>
        <v/>
      </c>
      <c r="F1715" s="12">
        <f>IF(E1715=1,GAMMA.INV(Data!W1715,INDEX(Markov!$Q$6:$Q$17,C1715),INDEX(Markov!$R$6:$R$17,C1715)),0)</f>
        <v/>
      </c>
      <c r="G1715" s="6">
        <f>IF(D1715&lt;IF(G1714=1,INDEX(ChangeFactor!$O$6:$O$17,C1715),INDEX(ChangeFactor!$N$6:$N$17,C1715)),1,0)</f>
        <v/>
      </c>
      <c r="H1715" s="12">
        <f>IF(G1715=1,GAMMA.INV(Data!W1715,INDEX(ChangeFactor!$R$6:$R$17,C1715),INDEX(ChangeFactor!$S$6:$S$17,C1715)),0)</f>
        <v/>
      </c>
      <c r="I1715" s="7">
        <f>NORM.S.INV(Data!X1715)</f>
        <v/>
      </c>
      <c r="J1715" s="7">
        <f>NORM.S.INV(Data!Y1715)</f>
        <v/>
      </c>
      <c r="K1715" s="7">
        <f>NORM.S.INV(Data!Z1715)</f>
        <v/>
      </c>
      <c r="L1715" s="7">
        <f>MAR1!$B$32*L1714+MAR1!$C$32*M1714+MAR1!$D$32*N1714+MAR1!$B$42*I1715+MAR1!$C$42*J1715+MAR1!$D$42*K1715</f>
        <v/>
      </c>
      <c r="M1715" s="7">
        <f>MAR1!$B$33*L1714+MAR1!$C$33*M1714+MAR1!$D$33*N1714+MAR1!$B$43*I1715+MAR1!$C$43*J1715+MAR1!$D$43*K1715</f>
        <v/>
      </c>
      <c r="N1715" s="7">
        <f>MAR1!$B$34*L1714+MAR1!$C$34*M1714+MAR1!$D$34*N1714+MAR1!$B$44*I1715+MAR1!$C$44*J1715+MAR1!$D$44*K1715</f>
        <v/>
      </c>
      <c r="O1715" s="12">
        <f>MAR1!$B$5+MAR1!$C$5*COS(2*PI()*B1715/365)+MAR1!$D$5*SIN(2*PI()*B1715/365)+IF(E1715=1,MAR1!$B$11+MAR1!$D$11*L1715,MAR1!$C$11+MAR1!$E$11*L1715)</f>
        <v/>
      </c>
      <c r="P1715" s="12">
        <f>MAR1!$B$6+MAR1!$C$6*COS(2*PI()*B1715/365)+MAR1!$D$6*SIN(2*PI()*B1715/365)+IF(E1715=1,MAR1!$B$12+MAR1!$D$12*M1715,MAR1!$C$12+MAR1!$E$12*M1715)</f>
        <v/>
      </c>
      <c r="Q1715" s="12">
        <f>MAR1!$B$7+MAR1!$C$7*COS(2*PI()*B1715/365)+MAR1!$D$7*SIN(2*PI()*B1715/365)+IF(E1715=1,MAR1!$B$13+MAR1!$D$13*N1715,MAR1!$C$13+MAR1!$E$13*N1715)</f>
        <v/>
      </c>
      <c r="R1715" s="12">
        <f>MAR1!$B$5+MAR1!$C$5*COS(2*PI()*B1715/365)+MAR1!$D$5*SIN(2*PI()*B1715/365)+INDEX(ChangeFactor!$F$6:$F$17,C1715)+IF(G1715=1,MAR1!$B$11+INDEX(ChangeFactor!$G$6:$G$17,C1715)*MAR1!$D$11*L1715,MAR1!$C$11+INDEX(ChangeFactor!$G$6:$G$17,C1715)*MAR1!$E$11*L1715)</f>
        <v/>
      </c>
    </row>
    <row r="1716">
      <c r="A1716" s="6">
        <f>Data!U1716</f>
        <v/>
      </c>
      <c r="B1716" s="6">
        <f>MOD(A1716-1,365)+1</f>
        <v/>
      </c>
      <c r="C1716" s="6">
        <f>MATCH(B1716,Markov!$C$6:$C$17,1)</f>
        <v/>
      </c>
      <c r="D1716" s="16">
        <f>Data!V1716</f>
        <v/>
      </c>
      <c r="E1716" s="6">
        <f>IF(D1716&lt;IF(E1715=1,INDEX(Markov!$I$6:$I$17,C1716),INDEX(Markov!$H$6:$H$17,C1716)),1,0)</f>
        <v/>
      </c>
      <c r="F1716" s="12">
        <f>IF(E1716=1,GAMMA.INV(Data!W1716,INDEX(Markov!$Q$6:$Q$17,C1716),INDEX(Markov!$R$6:$R$17,C1716)),0)</f>
        <v/>
      </c>
      <c r="G1716" s="6">
        <f>IF(D1716&lt;IF(G1715=1,INDEX(ChangeFactor!$O$6:$O$17,C1716),INDEX(ChangeFactor!$N$6:$N$17,C1716)),1,0)</f>
        <v/>
      </c>
      <c r="H1716" s="12">
        <f>IF(G1716=1,GAMMA.INV(Data!W1716,INDEX(ChangeFactor!$R$6:$R$17,C1716),INDEX(ChangeFactor!$S$6:$S$17,C1716)),0)</f>
        <v/>
      </c>
      <c r="I1716" s="7">
        <f>NORM.S.INV(Data!X1716)</f>
        <v/>
      </c>
      <c r="J1716" s="7">
        <f>NORM.S.INV(Data!Y1716)</f>
        <v/>
      </c>
      <c r="K1716" s="7">
        <f>NORM.S.INV(Data!Z1716)</f>
        <v/>
      </c>
      <c r="L1716" s="7">
        <f>MAR1!$B$32*L1715+MAR1!$C$32*M1715+MAR1!$D$32*N1715+MAR1!$B$42*I1716+MAR1!$C$42*J1716+MAR1!$D$42*K1716</f>
        <v/>
      </c>
      <c r="M1716" s="7">
        <f>MAR1!$B$33*L1715+MAR1!$C$33*M1715+MAR1!$D$33*N1715+MAR1!$B$43*I1716+MAR1!$C$43*J1716+MAR1!$D$43*K1716</f>
        <v/>
      </c>
      <c r="N1716" s="7">
        <f>MAR1!$B$34*L1715+MAR1!$C$34*M1715+MAR1!$D$34*N1715+MAR1!$B$44*I1716+MAR1!$C$44*J1716+MAR1!$D$44*K1716</f>
        <v/>
      </c>
      <c r="O1716" s="12">
        <f>MAR1!$B$5+MAR1!$C$5*COS(2*PI()*B1716/365)+MAR1!$D$5*SIN(2*PI()*B1716/365)+IF(E1716=1,MAR1!$B$11+MAR1!$D$11*L1716,MAR1!$C$11+MAR1!$E$11*L1716)</f>
        <v/>
      </c>
      <c r="P1716" s="12">
        <f>MAR1!$B$6+MAR1!$C$6*COS(2*PI()*B1716/365)+MAR1!$D$6*SIN(2*PI()*B1716/365)+IF(E1716=1,MAR1!$B$12+MAR1!$D$12*M1716,MAR1!$C$12+MAR1!$E$12*M1716)</f>
        <v/>
      </c>
      <c r="Q1716" s="12">
        <f>MAR1!$B$7+MAR1!$C$7*COS(2*PI()*B1716/365)+MAR1!$D$7*SIN(2*PI()*B1716/365)+IF(E1716=1,MAR1!$B$13+MAR1!$D$13*N1716,MAR1!$C$13+MAR1!$E$13*N1716)</f>
        <v/>
      </c>
      <c r="R1716" s="12">
        <f>MAR1!$B$5+MAR1!$C$5*COS(2*PI()*B1716/365)+MAR1!$D$5*SIN(2*PI()*B1716/365)+INDEX(ChangeFactor!$F$6:$F$17,C1716)+IF(G1716=1,MAR1!$B$11+INDEX(ChangeFactor!$G$6:$G$17,C1716)*MAR1!$D$11*L1716,MAR1!$C$11+INDEX(ChangeFactor!$G$6:$G$17,C1716)*MAR1!$E$11*L1716)</f>
        <v/>
      </c>
    </row>
    <row r="1717">
      <c r="A1717" s="6">
        <f>Data!U1717</f>
        <v/>
      </c>
      <c r="B1717" s="6">
        <f>MOD(A1717-1,365)+1</f>
        <v/>
      </c>
      <c r="C1717" s="6">
        <f>MATCH(B1717,Markov!$C$6:$C$17,1)</f>
        <v/>
      </c>
      <c r="D1717" s="16">
        <f>Data!V1717</f>
        <v/>
      </c>
      <c r="E1717" s="6">
        <f>IF(D1717&lt;IF(E1716=1,INDEX(Markov!$I$6:$I$17,C1717),INDEX(Markov!$H$6:$H$17,C1717)),1,0)</f>
        <v/>
      </c>
      <c r="F1717" s="12">
        <f>IF(E1717=1,GAMMA.INV(Data!W1717,INDEX(Markov!$Q$6:$Q$17,C1717),INDEX(Markov!$R$6:$R$17,C1717)),0)</f>
        <v/>
      </c>
      <c r="G1717" s="6">
        <f>IF(D1717&lt;IF(G1716=1,INDEX(ChangeFactor!$O$6:$O$17,C1717),INDEX(ChangeFactor!$N$6:$N$17,C1717)),1,0)</f>
        <v/>
      </c>
      <c r="H1717" s="12">
        <f>IF(G1717=1,GAMMA.INV(Data!W1717,INDEX(ChangeFactor!$R$6:$R$17,C1717),INDEX(ChangeFactor!$S$6:$S$17,C1717)),0)</f>
        <v/>
      </c>
      <c r="I1717" s="7">
        <f>NORM.S.INV(Data!X1717)</f>
        <v/>
      </c>
      <c r="J1717" s="7">
        <f>NORM.S.INV(Data!Y1717)</f>
        <v/>
      </c>
      <c r="K1717" s="7">
        <f>NORM.S.INV(Data!Z1717)</f>
        <v/>
      </c>
      <c r="L1717" s="7">
        <f>MAR1!$B$32*L1716+MAR1!$C$32*M1716+MAR1!$D$32*N1716+MAR1!$B$42*I1717+MAR1!$C$42*J1717+MAR1!$D$42*K1717</f>
        <v/>
      </c>
      <c r="M1717" s="7">
        <f>MAR1!$B$33*L1716+MAR1!$C$33*M1716+MAR1!$D$33*N1716+MAR1!$B$43*I1717+MAR1!$C$43*J1717+MAR1!$D$43*K1717</f>
        <v/>
      </c>
      <c r="N1717" s="7">
        <f>MAR1!$B$34*L1716+MAR1!$C$34*M1716+MAR1!$D$34*N1716+MAR1!$B$44*I1717+MAR1!$C$44*J1717+MAR1!$D$44*K1717</f>
        <v/>
      </c>
      <c r="O1717" s="12">
        <f>MAR1!$B$5+MAR1!$C$5*COS(2*PI()*B1717/365)+MAR1!$D$5*SIN(2*PI()*B1717/365)+IF(E1717=1,MAR1!$B$11+MAR1!$D$11*L1717,MAR1!$C$11+MAR1!$E$11*L1717)</f>
        <v/>
      </c>
      <c r="P1717" s="12">
        <f>MAR1!$B$6+MAR1!$C$6*COS(2*PI()*B1717/365)+MAR1!$D$6*SIN(2*PI()*B1717/365)+IF(E1717=1,MAR1!$B$12+MAR1!$D$12*M1717,MAR1!$C$12+MAR1!$E$12*M1717)</f>
        <v/>
      </c>
      <c r="Q1717" s="12">
        <f>MAR1!$B$7+MAR1!$C$7*COS(2*PI()*B1717/365)+MAR1!$D$7*SIN(2*PI()*B1717/365)+IF(E1717=1,MAR1!$B$13+MAR1!$D$13*N1717,MAR1!$C$13+MAR1!$E$13*N1717)</f>
        <v/>
      </c>
      <c r="R1717" s="12">
        <f>MAR1!$B$5+MAR1!$C$5*COS(2*PI()*B1717/365)+MAR1!$D$5*SIN(2*PI()*B1717/365)+INDEX(ChangeFactor!$F$6:$F$17,C1717)+IF(G1717=1,MAR1!$B$11+INDEX(ChangeFactor!$G$6:$G$17,C1717)*MAR1!$D$11*L1717,MAR1!$C$11+INDEX(ChangeFactor!$G$6:$G$17,C1717)*MAR1!$E$11*L1717)</f>
        <v/>
      </c>
    </row>
    <row r="1718">
      <c r="A1718" s="6">
        <f>Data!U1718</f>
        <v/>
      </c>
      <c r="B1718" s="6">
        <f>MOD(A1718-1,365)+1</f>
        <v/>
      </c>
      <c r="C1718" s="6">
        <f>MATCH(B1718,Markov!$C$6:$C$17,1)</f>
        <v/>
      </c>
      <c r="D1718" s="16">
        <f>Data!V1718</f>
        <v/>
      </c>
      <c r="E1718" s="6">
        <f>IF(D1718&lt;IF(E1717=1,INDEX(Markov!$I$6:$I$17,C1718),INDEX(Markov!$H$6:$H$17,C1718)),1,0)</f>
        <v/>
      </c>
      <c r="F1718" s="12">
        <f>IF(E1718=1,GAMMA.INV(Data!W1718,INDEX(Markov!$Q$6:$Q$17,C1718),INDEX(Markov!$R$6:$R$17,C1718)),0)</f>
        <v/>
      </c>
      <c r="G1718" s="6">
        <f>IF(D1718&lt;IF(G1717=1,INDEX(ChangeFactor!$O$6:$O$17,C1718),INDEX(ChangeFactor!$N$6:$N$17,C1718)),1,0)</f>
        <v/>
      </c>
      <c r="H1718" s="12">
        <f>IF(G1718=1,GAMMA.INV(Data!W1718,INDEX(ChangeFactor!$R$6:$R$17,C1718),INDEX(ChangeFactor!$S$6:$S$17,C1718)),0)</f>
        <v/>
      </c>
      <c r="I1718" s="7">
        <f>NORM.S.INV(Data!X1718)</f>
        <v/>
      </c>
      <c r="J1718" s="7">
        <f>NORM.S.INV(Data!Y1718)</f>
        <v/>
      </c>
      <c r="K1718" s="7">
        <f>NORM.S.INV(Data!Z1718)</f>
        <v/>
      </c>
      <c r="L1718" s="7">
        <f>MAR1!$B$32*L1717+MAR1!$C$32*M1717+MAR1!$D$32*N1717+MAR1!$B$42*I1718+MAR1!$C$42*J1718+MAR1!$D$42*K1718</f>
        <v/>
      </c>
      <c r="M1718" s="7">
        <f>MAR1!$B$33*L1717+MAR1!$C$33*M1717+MAR1!$D$33*N1717+MAR1!$B$43*I1718+MAR1!$C$43*J1718+MAR1!$D$43*K1718</f>
        <v/>
      </c>
      <c r="N1718" s="7">
        <f>MAR1!$B$34*L1717+MAR1!$C$34*M1717+MAR1!$D$34*N1717+MAR1!$B$44*I1718+MAR1!$C$44*J1718+MAR1!$D$44*K1718</f>
        <v/>
      </c>
      <c r="O1718" s="12">
        <f>MAR1!$B$5+MAR1!$C$5*COS(2*PI()*B1718/365)+MAR1!$D$5*SIN(2*PI()*B1718/365)+IF(E1718=1,MAR1!$B$11+MAR1!$D$11*L1718,MAR1!$C$11+MAR1!$E$11*L1718)</f>
        <v/>
      </c>
      <c r="P1718" s="12">
        <f>MAR1!$B$6+MAR1!$C$6*COS(2*PI()*B1718/365)+MAR1!$D$6*SIN(2*PI()*B1718/365)+IF(E1718=1,MAR1!$B$12+MAR1!$D$12*M1718,MAR1!$C$12+MAR1!$E$12*M1718)</f>
        <v/>
      </c>
      <c r="Q1718" s="12">
        <f>MAR1!$B$7+MAR1!$C$7*COS(2*PI()*B1718/365)+MAR1!$D$7*SIN(2*PI()*B1718/365)+IF(E1718=1,MAR1!$B$13+MAR1!$D$13*N1718,MAR1!$C$13+MAR1!$E$13*N1718)</f>
        <v/>
      </c>
      <c r="R1718" s="12">
        <f>MAR1!$B$5+MAR1!$C$5*COS(2*PI()*B1718/365)+MAR1!$D$5*SIN(2*PI()*B1718/365)+INDEX(ChangeFactor!$F$6:$F$17,C1718)+IF(G1718=1,MAR1!$B$11+INDEX(ChangeFactor!$G$6:$G$17,C1718)*MAR1!$D$11*L1718,MAR1!$C$11+INDEX(ChangeFactor!$G$6:$G$17,C1718)*MAR1!$E$11*L1718)</f>
        <v/>
      </c>
    </row>
    <row r="1719">
      <c r="A1719" s="6">
        <f>Data!U1719</f>
        <v/>
      </c>
      <c r="B1719" s="6">
        <f>MOD(A1719-1,365)+1</f>
        <v/>
      </c>
      <c r="C1719" s="6">
        <f>MATCH(B1719,Markov!$C$6:$C$17,1)</f>
        <v/>
      </c>
      <c r="D1719" s="16">
        <f>Data!V1719</f>
        <v/>
      </c>
      <c r="E1719" s="6">
        <f>IF(D1719&lt;IF(E1718=1,INDEX(Markov!$I$6:$I$17,C1719),INDEX(Markov!$H$6:$H$17,C1719)),1,0)</f>
        <v/>
      </c>
      <c r="F1719" s="12">
        <f>IF(E1719=1,GAMMA.INV(Data!W1719,INDEX(Markov!$Q$6:$Q$17,C1719),INDEX(Markov!$R$6:$R$17,C1719)),0)</f>
        <v/>
      </c>
      <c r="G1719" s="6">
        <f>IF(D1719&lt;IF(G1718=1,INDEX(ChangeFactor!$O$6:$O$17,C1719),INDEX(ChangeFactor!$N$6:$N$17,C1719)),1,0)</f>
        <v/>
      </c>
      <c r="H1719" s="12">
        <f>IF(G1719=1,GAMMA.INV(Data!W1719,INDEX(ChangeFactor!$R$6:$R$17,C1719),INDEX(ChangeFactor!$S$6:$S$17,C1719)),0)</f>
        <v/>
      </c>
      <c r="I1719" s="7">
        <f>NORM.S.INV(Data!X1719)</f>
        <v/>
      </c>
      <c r="J1719" s="7">
        <f>NORM.S.INV(Data!Y1719)</f>
        <v/>
      </c>
      <c r="K1719" s="7">
        <f>NORM.S.INV(Data!Z1719)</f>
        <v/>
      </c>
      <c r="L1719" s="7">
        <f>MAR1!$B$32*L1718+MAR1!$C$32*M1718+MAR1!$D$32*N1718+MAR1!$B$42*I1719+MAR1!$C$42*J1719+MAR1!$D$42*K1719</f>
        <v/>
      </c>
      <c r="M1719" s="7">
        <f>MAR1!$B$33*L1718+MAR1!$C$33*M1718+MAR1!$D$33*N1718+MAR1!$B$43*I1719+MAR1!$C$43*J1719+MAR1!$D$43*K1719</f>
        <v/>
      </c>
      <c r="N1719" s="7">
        <f>MAR1!$B$34*L1718+MAR1!$C$34*M1718+MAR1!$D$34*N1718+MAR1!$B$44*I1719+MAR1!$C$44*J1719+MAR1!$D$44*K1719</f>
        <v/>
      </c>
      <c r="O1719" s="12">
        <f>MAR1!$B$5+MAR1!$C$5*COS(2*PI()*B1719/365)+MAR1!$D$5*SIN(2*PI()*B1719/365)+IF(E1719=1,MAR1!$B$11+MAR1!$D$11*L1719,MAR1!$C$11+MAR1!$E$11*L1719)</f>
        <v/>
      </c>
      <c r="P1719" s="12">
        <f>MAR1!$B$6+MAR1!$C$6*COS(2*PI()*B1719/365)+MAR1!$D$6*SIN(2*PI()*B1719/365)+IF(E1719=1,MAR1!$B$12+MAR1!$D$12*M1719,MAR1!$C$12+MAR1!$E$12*M1719)</f>
        <v/>
      </c>
      <c r="Q1719" s="12">
        <f>MAR1!$B$7+MAR1!$C$7*COS(2*PI()*B1719/365)+MAR1!$D$7*SIN(2*PI()*B1719/365)+IF(E1719=1,MAR1!$B$13+MAR1!$D$13*N1719,MAR1!$C$13+MAR1!$E$13*N1719)</f>
        <v/>
      </c>
      <c r="R1719" s="12">
        <f>MAR1!$B$5+MAR1!$C$5*COS(2*PI()*B1719/365)+MAR1!$D$5*SIN(2*PI()*B1719/365)+INDEX(ChangeFactor!$F$6:$F$17,C1719)+IF(G1719=1,MAR1!$B$11+INDEX(ChangeFactor!$G$6:$G$17,C1719)*MAR1!$D$11*L1719,MAR1!$C$11+INDEX(ChangeFactor!$G$6:$G$17,C1719)*MAR1!$E$11*L1719)</f>
        <v/>
      </c>
    </row>
    <row r="1720">
      <c r="A1720" s="6">
        <f>Data!U1720</f>
        <v/>
      </c>
      <c r="B1720" s="6">
        <f>MOD(A1720-1,365)+1</f>
        <v/>
      </c>
      <c r="C1720" s="6">
        <f>MATCH(B1720,Markov!$C$6:$C$17,1)</f>
        <v/>
      </c>
      <c r="D1720" s="16">
        <f>Data!V1720</f>
        <v/>
      </c>
      <c r="E1720" s="6">
        <f>IF(D1720&lt;IF(E1719=1,INDEX(Markov!$I$6:$I$17,C1720),INDEX(Markov!$H$6:$H$17,C1720)),1,0)</f>
        <v/>
      </c>
      <c r="F1720" s="12">
        <f>IF(E1720=1,GAMMA.INV(Data!W1720,INDEX(Markov!$Q$6:$Q$17,C1720),INDEX(Markov!$R$6:$R$17,C1720)),0)</f>
        <v/>
      </c>
      <c r="G1720" s="6">
        <f>IF(D1720&lt;IF(G1719=1,INDEX(ChangeFactor!$O$6:$O$17,C1720),INDEX(ChangeFactor!$N$6:$N$17,C1720)),1,0)</f>
        <v/>
      </c>
      <c r="H1720" s="12">
        <f>IF(G1720=1,GAMMA.INV(Data!W1720,INDEX(ChangeFactor!$R$6:$R$17,C1720),INDEX(ChangeFactor!$S$6:$S$17,C1720)),0)</f>
        <v/>
      </c>
      <c r="I1720" s="7">
        <f>NORM.S.INV(Data!X1720)</f>
        <v/>
      </c>
      <c r="J1720" s="7">
        <f>NORM.S.INV(Data!Y1720)</f>
        <v/>
      </c>
      <c r="K1720" s="7">
        <f>NORM.S.INV(Data!Z1720)</f>
        <v/>
      </c>
      <c r="L1720" s="7">
        <f>MAR1!$B$32*L1719+MAR1!$C$32*M1719+MAR1!$D$32*N1719+MAR1!$B$42*I1720+MAR1!$C$42*J1720+MAR1!$D$42*K1720</f>
        <v/>
      </c>
      <c r="M1720" s="7">
        <f>MAR1!$B$33*L1719+MAR1!$C$33*M1719+MAR1!$D$33*N1719+MAR1!$B$43*I1720+MAR1!$C$43*J1720+MAR1!$D$43*K1720</f>
        <v/>
      </c>
      <c r="N1720" s="7">
        <f>MAR1!$B$34*L1719+MAR1!$C$34*M1719+MAR1!$D$34*N1719+MAR1!$B$44*I1720+MAR1!$C$44*J1720+MAR1!$D$44*K1720</f>
        <v/>
      </c>
      <c r="O1720" s="12">
        <f>MAR1!$B$5+MAR1!$C$5*COS(2*PI()*B1720/365)+MAR1!$D$5*SIN(2*PI()*B1720/365)+IF(E1720=1,MAR1!$B$11+MAR1!$D$11*L1720,MAR1!$C$11+MAR1!$E$11*L1720)</f>
        <v/>
      </c>
      <c r="P1720" s="12">
        <f>MAR1!$B$6+MAR1!$C$6*COS(2*PI()*B1720/365)+MAR1!$D$6*SIN(2*PI()*B1720/365)+IF(E1720=1,MAR1!$B$12+MAR1!$D$12*M1720,MAR1!$C$12+MAR1!$E$12*M1720)</f>
        <v/>
      </c>
      <c r="Q1720" s="12">
        <f>MAR1!$B$7+MAR1!$C$7*COS(2*PI()*B1720/365)+MAR1!$D$7*SIN(2*PI()*B1720/365)+IF(E1720=1,MAR1!$B$13+MAR1!$D$13*N1720,MAR1!$C$13+MAR1!$E$13*N1720)</f>
        <v/>
      </c>
      <c r="R1720" s="12">
        <f>MAR1!$B$5+MAR1!$C$5*COS(2*PI()*B1720/365)+MAR1!$D$5*SIN(2*PI()*B1720/365)+INDEX(ChangeFactor!$F$6:$F$17,C1720)+IF(G1720=1,MAR1!$B$11+INDEX(ChangeFactor!$G$6:$G$17,C1720)*MAR1!$D$11*L1720,MAR1!$C$11+INDEX(ChangeFactor!$G$6:$G$17,C1720)*MAR1!$E$11*L1720)</f>
        <v/>
      </c>
    </row>
    <row r="1721">
      <c r="A1721" s="6">
        <f>Data!U1721</f>
        <v/>
      </c>
      <c r="B1721" s="6">
        <f>MOD(A1721-1,365)+1</f>
        <v/>
      </c>
      <c r="C1721" s="6">
        <f>MATCH(B1721,Markov!$C$6:$C$17,1)</f>
        <v/>
      </c>
      <c r="D1721" s="16">
        <f>Data!V1721</f>
        <v/>
      </c>
      <c r="E1721" s="6">
        <f>IF(D1721&lt;IF(E1720=1,INDEX(Markov!$I$6:$I$17,C1721),INDEX(Markov!$H$6:$H$17,C1721)),1,0)</f>
        <v/>
      </c>
      <c r="F1721" s="12">
        <f>IF(E1721=1,GAMMA.INV(Data!W1721,INDEX(Markov!$Q$6:$Q$17,C1721),INDEX(Markov!$R$6:$R$17,C1721)),0)</f>
        <v/>
      </c>
      <c r="G1721" s="6">
        <f>IF(D1721&lt;IF(G1720=1,INDEX(ChangeFactor!$O$6:$O$17,C1721),INDEX(ChangeFactor!$N$6:$N$17,C1721)),1,0)</f>
        <v/>
      </c>
      <c r="H1721" s="12">
        <f>IF(G1721=1,GAMMA.INV(Data!W1721,INDEX(ChangeFactor!$R$6:$R$17,C1721),INDEX(ChangeFactor!$S$6:$S$17,C1721)),0)</f>
        <v/>
      </c>
      <c r="I1721" s="7">
        <f>NORM.S.INV(Data!X1721)</f>
        <v/>
      </c>
      <c r="J1721" s="7">
        <f>NORM.S.INV(Data!Y1721)</f>
        <v/>
      </c>
      <c r="K1721" s="7">
        <f>NORM.S.INV(Data!Z1721)</f>
        <v/>
      </c>
      <c r="L1721" s="7">
        <f>MAR1!$B$32*L1720+MAR1!$C$32*M1720+MAR1!$D$32*N1720+MAR1!$B$42*I1721+MAR1!$C$42*J1721+MAR1!$D$42*K1721</f>
        <v/>
      </c>
      <c r="M1721" s="7">
        <f>MAR1!$B$33*L1720+MAR1!$C$33*M1720+MAR1!$D$33*N1720+MAR1!$B$43*I1721+MAR1!$C$43*J1721+MAR1!$D$43*K1721</f>
        <v/>
      </c>
      <c r="N1721" s="7">
        <f>MAR1!$B$34*L1720+MAR1!$C$34*M1720+MAR1!$D$34*N1720+MAR1!$B$44*I1721+MAR1!$C$44*J1721+MAR1!$D$44*K1721</f>
        <v/>
      </c>
      <c r="O1721" s="12">
        <f>MAR1!$B$5+MAR1!$C$5*COS(2*PI()*B1721/365)+MAR1!$D$5*SIN(2*PI()*B1721/365)+IF(E1721=1,MAR1!$B$11+MAR1!$D$11*L1721,MAR1!$C$11+MAR1!$E$11*L1721)</f>
        <v/>
      </c>
      <c r="P1721" s="12">
        <f>MAR1!$B$6+MAR1!$C$6*COS(2*PI()*B1721/365)+MAR1!$D$6*SIN(2*PI()*B1721/365)+IF(E1721=1,MAR1!$B$12+MAR1!$D$12*M1721,MAR1!$C$12+MAR1!$E$12*M1721)</f>
        <v/>
      </c>
      <c r="Q1721" s="12">
        <f>MAR1!$B$7+MAR1!$C$7*COS(2*PI()*B1721/365)+MAR1!$D$7*SIN(2*PI()*B1721/365)+IF(E1721=1,MAR1!$B$13+MAR1!$D$13*N1721,MAR1!$C$13+MAR1!$E$13*N1721)</f>
        <v/>
      </c>
      <c r="R1721" s="12">
        <f>MAR1!$B$5+MAR1!$C$5*COS(2*PI()*B1721/365)+MAR1!$D$5*SIN(2*PI()*B1721/365)+INDEX(ChangeFactor!$F$6:$F$17,C1721)+IF(G1721=1,MAR1!$B$11+INDEX(ChangeFactor!$G$6:$G$17,C1721)*MAR1!$D$11*L1721,MAR1!$C$11+INDEX(ChangeFactor!$G$6:$G$17,C1721)*MAR1!$E$11*L1721)</f>
        <v/>
      </c>
    </row>
    <row r="1722">
      <c r="A1722" s="6">
        <f>Data!U1722</f>
        <v/>
      </c>
      <c r="B1722" s="6">
        <f>MOD(A1722-1,365)+1</f>
        <v/>
      </c>
      <c r="C1722" s="6">
        <f>MATCH(B1722,Markov!$C$6:$C$17,1)</f>
        <v/>
      </c>
      <c r="D1722" s="16">
        <f>Data!V1722</f>
        <v/>
      </c>
      <c r="E1722" s="6">
        <f>IF(D1722&lt;IF(E1721=1,INDEX(Markov!$I$6:$I$17,C1722),INDEX(Markov!$H$6:$H$17,C1722)),1,0)</f>
        <v/>
      </c>
      <c r="F1722" s="12">
        <f>IF(E1722=1,GAMMA.INV(Data!W1722,INDEX(Markov!$Q$6:$Q$17,C1722),INDEX(Markov!$R$6:$R$17,C1722)),0)</f>
        <v/>
      </c>
      <c r="G1722" s="6">
        <f>IF(D1722&lt;IF(G1721=1,INDEX(ChangeFactor!$O$6:$O$17,C1722),INDEX(ChangeFactor!$N$6:$N$17,C1722)),1,0)</f>
        <v/>
      </c>
      <c r="H1722" s="12">
        <f>IF(G1722=1,GAMMA.INV(Data!W1722,INDEX(ChangeFactor!$R$6:$R$17,C1722),INDEX(ChangeFactor!$S$6:$S$17,C1722)),0)</f>
        <v/>
      </c>
      <c r="I1722" s="7">
        <f>NORM.S.INV(Data!X1722)</f>
        <v/>
      </c>
      <c r="J1722" s="7">
        <f>NORM.S.INV(Data!Y1722)</f>
        <v/>
      </c>
      <c r="K1722" s="7">
        <f>NORM.S.INV(Data!Z1722)</f>
        <v/>
      </c>
      <c r="L1722" s="7">
        <f>MAR1!$B$32*L1721+MAR1!$C$32*M1721+MAR1!$D$32*N1721+MAR1!$B$42*I1722+MAR1!$C$42*J1722+MAR1!$D$42*K1722</f>
        <v/>
      </c>
      <c r="M1722" s="7">
        <f>MAR1!$B$33*L1721+MAR1!$C$33*M1721+MAR1!$D$33*N1721+MAR1!$B$43*I1722+MAR1!$C$43*J1722+MAR1!$D$43*K1722</f>
        <v/>
      </c>
      <c r="N1722" s="7">
        <f>MAR1!$B$34*L1721+MAR1!$C$34*M1721+MAR1!$D$34*N1721+MAR1!$B$44*I1722+MAR1!$C$44*J1722+MAR1!$D$44*K1722</f>
        <v/>
      </c>
      <c r="O1722" s="12">
        <f>MAR1!$B$5+MAR1!$C$5*COS(2*PI()*B1722/365)+MAR1!$D$5*SIN(2*PI()*B1722/365)+IF(E1722=1,MAR1!$B$11+MAR1!$D$11*L1722,MAR1!$C$11+MAR1!$E$11*L1722)</f>
        <v/>
      </c>
      <c r="P1722" s="12">
        <f>MAR1!$B$6+MAR1!$C$6*COS(2*PI()*B1722/365)+MAR1!$D$6*SIN(2*PI()*B1722/365)+IF(E1722=1,MAR1!$B$12+MAR1!$D$12*M1722,MAR1!$C$12+MAR1!$E$12*M1722)</f>
        <v/>
      </c>
      <c r="Q1722" s="12">
        <f>MAR1!$B$7+MAR1!$C$7*COS(2*PI()*B1722/365)+MAR1!$D$7*SIN(2*PI()*B1722/365)+IF(E1722=1,MAR1!$B$13+MAR1!$D$13*N1722,MAR1!$C$13+MAR1!$E$13*N1722)</f>
        <v/>
      </c>
      <c r="R1722" s="12">
        <f>MAR1!$B$5+MAR1!$C$5*COS(2*PI()*B1722/365)+MAR1!$D$5*SIN(2*PI()*B1722/365)+INDEX(ChangeFactor!$F$6:$F$17,C1722)+IF(G1722=1,MAR1!$B$11+INDEX(ChangeFactor!$G$6:$G$17,C1722)*MAR1!$D$11*L1722,MAR1!$C$11+INDEX(ChangeFactor!$G$6:$G$17,C1722)*MAR1!$E$11*L1722)</f>
        <v/>
      </c>
    </row>
    <row r="1723">
      <c r="A1723" s="6">
        <f>Data!U1723</f>
        <v/>
      </c>
      <c r="B1723" s="6">
        <f>MOD(A1723-1,365)+1</f>
        <v/>
      </c>
      <c r="C1723" s="6">
        <f>MATCH(B1723,Markov!$C$6:$C$17,1)</f>
        <v/>
      </c>
      <c r="D1723" s="16">
        <f>Data!V1723</f>
        <v/>
      </c>
      <c r="E1723" s="6">
        <f>IF(D1723&lt;IF(E1722=1,INDEX(Markov!$I$6:$I$17,C1723),INDEX(Markov!$H$6:$H$17,C1723)),1,0)</f>
        <v/>
      </c>
      <c r="F1723" s="12">
        <f>IF(E1723=1,GAMMA.INV(Data!W1723,INDEX(Markov!$Q$6:$Q$17,C1723),INDEX(Markov!$R$6:$R$17,C1723)),0)</f>
        <v/>
      </c>
      <c r="G1723" s="6">
        <f>IF(D1723&lt;IF(G1722=1,INDEX(ChangeFactor!$O$6:$O$17,C1723),INDEX(ChangeFactor!$N$6:$N$17,C1723)),1,0)</f>
        <v/>
      </c>
      <c r="H1723" s="12">
        <f>IF(G1723=1,GAMMA.INV(Data!W1723,INDEX(ChangeFactor!$R$6:$R$17,C1723),INDEX(ChangeFactor!$S$6:$S$17,C1723)),0)</f>
        <v/>
      </c>
      <c r="I1723" s="7">
        <f>NORM.S.INV(Data!X1723)</f>
        <v/>
      </c>
      <c r="J1723" s="7">
        <f>NORM.S.INV(Data!Y1723)</f>
        <v/>
      </c>
      <c r="K1723" s="7">
        <f>NORM.S.INV(Data!Z1723)</f>
        <v/>
      </c>
      <c r="L1723" s="7">
        <f>MAR1!$B$32*L1722+MAR1!$C$32*M1722+MAR1!$D$32*N1722+MAR1!$B$42*I1723+MAR1!$C$42*J1723+MAR1!$D$42*K1723</f>
        <v/>
      </c>
      <c r="M1723" s="7">
        <f>MAR1!$B$33*L1722+MAR1!$C$33*M1722+MAR1!$D$33*N1722+MAR1!$B$43*I1723+MAR1!$C$43*J1723+MAR1!$D$43*K1723</f>
        <v/>
      </c>
      <c r="N1723" s="7">
        <f>MAR1!$B$34*L1722+MAR1!$C$34*M1722+MAR1!$D$34*N1722+MAR1!$B$44*I1723+MAR1!$C$44*J1723+MAR1!$D$44*K1723</f>
        <v/>
      </c>
      <c r="O1723" s="12">
        <f>MAR1!$B$5+MAR1!$C$5*COS(2*PI()*B1723/365)+MAR1!$D$5*SIN(2*PI()*B1723/365)+IF(E1723=1,MAR1!$B$11+MAR1!$D$11*L1723,MAR1!$C$11+MAR1!$E$11*L1723)</f>
        <v/>
      </c>
      <c r="P1723" s="12">
        <f>MAR1!$B$6+MAR1!$C$6*COS(2*PI()*B1723/365)+MAR1!$D$6*SIN(2*PI()*B1723/365)+IF(E1723=1,MAR1!$B$12+MAR1!$D$12*M1723,MAR1!$C$12+MAR1!$E$12*M1723)</f>
        <v/>
      </c>
      <c r="Q1723" s="12">
        <f>MAR1!$B$7+MAR1!$C$7*COS(2*PI()*B1723/365)+MAR1!$D$7*SIN(2*PI()*B1723/365)+IF(E1723=1,MAR1!$B$13+MAR1!$D$13*N1723,MAR1!$C$13+MAR1!$E$13*N1723)</f>
        <v/>
      </c>
      <c r="R1723" s="12">
        <f>MAR1!$B$5+MAR1!$C$5*COS(2*PI()*B1723/365)+MAR1!$D$5*SIN(2*PI()*B1723/365)+INDEX(ChangeFactor!$F$6:$F$17,C1723)+IF(G1723=1,MAR1!$B$11+INDEX(ChangeFactor!$G$6:$G$17,C1723)*MAR1!$D$11*L1723,MAR1!$C$11+INDEX(ChangeFactor!$G$6:$G$17,C1723)*MAR1!$E$11*L1723)</f>
        <v/>
      </c>
    </row>
    <row r="1724">
      <c r="A1724" s="6">
        <f>Data!U1724</f>
        <v/>
      </c>
      <c r="B1724" s="6">
        <f>MOD(A1724-1,365)+1</f>
        <v/>
      </c>
      <c r="C1724" s="6">
        <f>MATCH(B1724,Markov!$C$6:$C$17,1)</f>
        <v/>
      </c>
      <c r="D1724" s="16">
        <f>Data!V1724</f>
        <v/>
      </c>
      <c r="E1724" s="6">
        <f>IF(D1724&lt;IF(E1723=1,INDEX(Markov!$I$6:$I$17,C1724),INDEX(Markov!$H$6:$H$17,C1724)),1,0)</f>
        <v/>
      </c>
      <c r="F1724" s="12">
        <f>IF(E1724=1,GAMMA.INV(Data!W1724,INDEX(Markov!$Q$6:$Q$17,C1724),INDEX(Markov!$R$6:$R$17,C1724)),0)</f>
        <v/>
      </c>
      <c r="G1724" s="6">
        <f>IF(D1724&lt;IF(G1723=1,INDEX(ChangeFactor!$O$6:$O$17,C1724),INDEX(ChangeFactor!$N$6:$N$17,C1724)),1,0)</f>
        <v/>
      </c>
      <c r="H1724" s="12">
        <f>IF(G1724=1,GAMMA.INV(Data!W1724,INDEX(ChangeFactor!$R$6:$R$17,C1724),INDEX(ChangeFactor!$S$6:$S$17,C1724)),0)</f>
        <v/>
      </c>
      <c r="I1724" s="7">
        <f>NORM.S.INV(Data!X1724)</f>
        <v/>
      </c>
      <c r="J1724" s="7">
        <f>NORM.S.INV(Data!Y1724)</f>
        <v/>
      </c>
      <c r="K1724" s="7">
        <f>NORM.S.INV(Data!Z1724)</f>
        <v/>
      </c>
      <c r="L1724" s="7">
        <f>MAR1!$B$32*L1723+MAR1!$C$32*M1723+MAR1!$D$32*N1723+MAR1!$B$42*I1724+MAR1!$C$42*J1724+MAR1!$D$42*K1724</f>
        <v/>
      </c>
      <c r="M1724" s="7">
        <f>MAR1!$B$33*L1723+MAR1!$C$33*M1723+MAR1!$D$33*N1723+MAR1!$B$43*I1724+MAR1!$C$43*J1724+MAR1!$D$43*K1724</f>
        <v/>
      </c>
      <c r="N1724" s="7">
        <f>MAR1!$B$34*L1723+MAR1!$C$34*M1723+MAR1!$D$34*N1723+MAR1!$B$44*I1724+MAR1!$C$44*J1724+MAR1!$D$44*K1724</f>
        <v/>
      </c>
      <c r="O1724" s="12">
        <f>MAR1!$B$5+MAR1!$C$5*COS(2*PI()*B1724/365)+MAR1!$D$5*SIN(2*PI()*B1724/365)+IF(E1724=1,MAR1!$B$11+MAR1!$D$11*L1724,MAR1!$C$11+MAR1!$E$11*L1724)</f>
        <v/>
      </c>
      <c r="P1724" s="12">
        <f>MAR1!$B$6+MAR1!$C$6*COS(2*PI()*B1724/365)+MAR1!$D$6*SIN(2*PI()*B1724/365)+IF(E1724=1,MAR1!$B$12+MAR1!$D$12*M1724,MAR1!$C$12+MAR1!$E$12*M1724)</f>
        <v/>
      </c>
      <c r="Q1724" s="12">
        <f>MAR1!$B$7+MAR1!$C$7*COS(2*PI()*B1724/365)+MAR1!$D$7*SIN(2*PI()*B1724/365)+IF(E1724=1,MAR1!$B$13+MAR1!$D$13*N1724,MAR1!$C$13+MAR1!$E$13*N1724)</f>
        <v/>
      </c>
      <c r="R1724" s="12">
        <f>MAR1!$B$5+MAR1!$C$5*COS(2*PI()*B1724/365)+MAR1!$D$5*SIN(2*PI()*B1724/365)+INDEX(ChangeFactor!$F$6:$F$17,C1724)+IF(G1724=1,MAR1!$B$11+INDEX(ChangeFactor!$G$6:$G$17,C1724)*MAR1!$D$11*L1724,MAR1!$C$11+INDEX(ChangeFactor!$G$6:$G$17,C1724)*MAR1!$E$11*L1724)</f>
        <v/>
      </c>
    </row>
    <row r="1725">
      <c r="A1725" s="6">
        <f>Data!U1725</f>
        <v/>
      </c>
      <c r="B1725" s="6">
        <f>MOD(A1725-1,365)+1</f>
        <v/>
      </c>
      <c r="C1725" s="6">
        <f>MATCH(B1725,Markov!$C$6:$C$17,1)</f>
        <v/>
      </c>
      <c r="D1725" s="16">
        <f>Data!V1725</f>
        <v/>
      </c>
      <c r="E1725" s="6">
        <f>IF(D1725&lt;IF(E1724=1,INDEX(Markov!$I$6:$I$17,C1725),INDEX(Markov!$H$6:$H$17,C1725)),1,0)</f>
        <v/>
      </c>
      <c r="F1725" s="12">
        <f>IF(E1725=1,GAMMA.INV(Data!W1725,INDEX(Markov!$Q$6:$Q$17,C1725),INDEX(Markov!$R$6:$R$17,C1725)),0)</f>
        <v/>
      </c>
      <c r="G1725" s="6">
        <f>IF(D1725&lt;IF(G1724=1,INDEX(ChangeFactor!$O$6:$O$17,C1725),INDEX(ChangeFactor!$N$6:$N$17,C1725)),1,0)</f>
        <v/>
      </c>
      <c r="H1725" s="12">
        <f>IF(G1725=1,GAMMA.INV(Data!W1725,INDEX(ChangeFactor!$R$6:$R$17,C1725),INDEX(ChangeFactor!$S$6:$S$17,C1725)),0)</f>
        <v/>
      </c>
      <c r="I1725" s="7">
        <f>NORM.S.INV(Data!X1725)</f>
        <v/>
      </c>
      <c r="J1725" s="7">
        <f>NORM.S.INV(Data!Y1725)</f>
        <v/>
      </c>
      <c r="K1725" s="7">
        <f>NORM.S.INV(Data!Z1725)</f>
        <v/>
      </c>
      <c r="L1725" s="7">
        <f>MAR1!$B$32*L1724+MAR1!$C$32*M1724+MAR1!$D$32*N1724+MAR1!$B$42*I1725+MAR1!$C$42*J1725+MAR1!$D$42*K1725</f>
        <v/>
      </c>
      <c r="M1725" s="7">
        <f>MAR1!$B$33*L1724+MAR1!$C$33*M1724+MAR1!$D$33*N1724+MAR1!$B$43*I1725+MAR1!$C$43*J1725+MAR1!$D$43*K1725</f>
        <v/>
      </c>
      <c r="N1725" s="7">
        <f>MAR1!$B$34*L1724+MAR1!$C$34*M1724+MAR1!$D$34*N1724+MAR1!$B$44*I1725+MAR1!$C$44*J1725+MAR1!$D$44*K1725</f>
        <v/>
      </c>
      <c r="O1725" s="12">
        <f>MAR1!$B$5+MAR1!$C$5*COS(2*PI()*B1725/365)+MAR1!$D$5*SIN(2*PI()*B1725/365)+IF(E1725=1,MAR1!$B$11+MAR1!$D$11*L1725,MAR1!$C$11+MAR1!$E$11*L1725)</f>
        <v/>
      </c>
      <c r="P1725" s="12">
        <f>MAR1!$B$6+MAR1!$C$6*COS(2*PI()*B1725/365)+MAR1!$D$6*SIN(2*PI()*B1725/365)+IF(E1725=1,MAR1!$B$12+MAR1!$D$12*M1725,MAR1!$C$12+MAR1!$E$12*M1725)</f>
        <v/>
      </c>
      <c r="Q1725" s="12">
        <f>MAR1!$B$7+MAR1!$C$7*COS(2*PI()*B1725/365)+MAR1!$D$7*SIN(2*PI()*B1725/365)+IF(E1725=1,MAR1!$B$13+MAR1!$D$13*N1725,MAR1!$C$13+MAR1!$E$13*N1725)</f>
        <v/>
      </c>
      <c r="R1725" s="12">
        <f>MAR1!$B$5+MAR1!$C$5*COS(2*PI()*B1725/365)+MAR1!$D$5*SIN(2*PI()*B1725/365)+INDEX(ChangeFactor!$F$6:$F$17,C1725)+IF(G1725=1,MAR1!$B$11+INDEX(ChangeFactor!$G$6:$G$17,C1725)*MAR1!$D$11*L1725,MAR1!$C$11+INDEX(ChangeFactor!$G$6:$G$17,C1725)*MAR1!$E$11*L1725)</f>
        <v/>
      </c>
    </row>
    <row r="1726">
      <c r="A1726" s="6">
        <f>Data!U1726</f>
        <v/>
      </c>
      <c r="B1726" s="6">
        <f>MOD(A1726-1,365)+1</f>
        <v/>
      </c>
      <c r="C1726" s="6">
        <f>MATCH(B1726,Markov!$C$6:$C$17,1)</f>
        <v/>
      </c>
      <c r="D1726" s="16">
        <f>Data!V1726</f>
        <v/>
      </c>
      <c r="E1726" s="6">
        <f>IF(D1726&lt;IF(E1725=1,INDEX(Markov!$I$6:$I$17,C1726),INDEX(Markov!$H$6:$H$17,C1726)),1,0)</f>
        <v/>
      </c>
      <c r="F1726" s="12">
        <f>IF(E1726=1,GAMMA.INV(Data!W1726,INDEX(Markov!$Q$6:$Q$17,C1726),INDEX(Markov!$R$6:$R$17,C1726)),0)</f>
        <v/>
      </c>
      <c r="G1726" s="6">
        <f>IF(D1726&lt;IF(G1725=1,INDEX(ChangeFactor!$O$6:$O$17,C1726),INDEX(ChangeFactor!$N$6:$N$17,C1726)),1,0)</f>
        <v/>
      </c>
      <c r="H1726" s="12">
        <f>IF(G1726=1,GAMMA.INV(Data!W1726,INDEX(ChangeFactor!$R$6:$R$17,C1726),INDEX(ChangeFactor!$S$6:$S$17,C1726)),0)</f>
        <v/>
      </c>
      <c r="I1726" s="7">
        <f>NORM.S.INV(Data!X1726)</f>
        <v/>
      </c>
      <c r="J1726" s="7">
        <f>NORM.S.INV(Data!Y1726)</f>
        <v/>
      </c>
      <c r="K1726" s="7">
        <f>NORM.S.INV(Data!Z1726)</f>
        <v/>
      </c>
      <c r="L1726" s="7">
        <f>MAR1!$B$32*L1725+MAR1!$C$32*M1725+MAR1!$D$32*N1725+MAR1!$B$42*I1726+MAR1!$C$42*J1726+MAR1!$D$42*K1726</f>
        <v/>
      </c>
      <c r="M1726" s="7">
        <f>MAR1!$B$33*L1725+MAR1!$C$33*M1725+MAR1!$D$33*N1725+MAR1!$B$43*I1726+MAR1!$C$43*J1726+MAR1!$D$43*K1726</f>
        <v/>
      </c>
      <c r="N1726" s="7">
        <f>MAR1!$B$34*L1725+MAR1!$C$34*M1725+MAR1!$D$34*N1725+MAR1!$B$44*I1726+MAR1!$C$44*J1726+MAR1!$D$44*K1726</f>
        <v/>
      </c>
      <c r="O1726" s="12">
        <f>MAR1!$B$5+MAR1!$C$5*COS(2*PI()*B1726/365)+MAR1!$D$5*SIN(2*PI()*B1726/365)+IF(E1726=1,MAR1!$B$11+MAR1!$D$11*L1726,MAR1!$C$11+MAR1!$E$11*L1726)</f>
        <v/>
      </c>
      <c r="P1726" s="12">
        <f>MAR1!$B$6+MAR1!$C$6*COS(2*PI()*B1726/365)+MAR1!$D$6*SIN(2*PI()*B1726/365)+IF(E1726=1,MAR1!$B$12+MAR1!$D$12*M1726,MAR1!$C$12+MAR1!$E$12*M1726)</f>
        <v/>
      </c>
      <c r="Q1726" s="12">
        <f>MAR1!$B$7+MAR1!$C$7*COS(2*PI()*B1726/365)+MAR1!$D$7*SIN(2*PI()*B1726/365)+IF(E1726=1,MAR1!$B$13+MAR1!$D$13*N1726,MAR1!$C$13+MAR1!$E$13*N1726)</f>
        <v/>
      </c>
      <c r="R1726" s="12">
        <f>MAR1!$B$5+MAR1!$C$5*COS(2*PI()*B1726/365)+MAR1!$D$5*SIN(2*PI()*B1726/365)+INDEX(ChangeFactor!$F$6:$F$17,C1726)+IF(G1726=1,MAR1!$B$11+INDEX(ChangeFactor!$G$6:$G$17,C1726)*MAR1!$D$11*L1726,MAR1!$C$11+INDEX(ChangeFactor!$G$6:$G$17,C1726)*MAR1!$E$11*L1726)</f>
        <v/>
      </c>
    </row>
    <row r="1727">
      <c r="A1727" s="6">
        <f>Data!U1727</f>
        <v/>
      </c>
      <c r="B1727" s="6">
        <f>MOD(A1727-1,365)+1</f>
        <v/>
      </c>
      <c r="C1727" s="6">
        <f>MATCH(B1727,Markov!$C$6:$C$17,1)</f>
        <v/>
      </c>
      <c r="D1727" s="16">
        <f>Data!V1727</f>
        <v/>
      </c>
      <c r="E1727" s="6">
        <f>IF(D1727&lt;IF(E1726=1,INDEX(Markov!$I$6:$I$17,C1727),INDEX(Markov!$H$6:$H$17,C1727)),1,0)</f>
        <v/>
      </c>
      <c r="F1727" s="12">
        <f>IF(E1727=1,GAMMA.INV(Data!W1727,INDEX(Markov!$Q$6:$Q$17,C1727),INDEX(Markov!$R$6:$R$17,C1727)),0)</f>
        <v/>
      </c>
      <c r="G1727" s="6">
        <f>IF(D1727&lt;IF(G1726=1,INDEX(ChangeFactor!$O$6:$O$17,C1727),INDEX(ChangeFactor!$N$6:$N$17,C1727)),1,0)</f>
        <v/>
      </c>
      <c r="H1727" s="12">
        <f>IF(G1727=1,GAMMA.INV(Data!W1727,INDEX(ChangeFactor!$R$6:$R$17,C1727),INDEX(ChangeFactor!$S$6:$S$17,C1727)),0)</f>
        <v/>
      </c>
      <c r="I1727" s="7">
        <f>NORM.S.INV(Data!X1727)</f>
        <v/>
      </c>
      <c r="J1727" s="7">
        <f>NORM.S.INV(Data!Y1727)</f>
        <v/>
      </c>
      <c r="K1727" s="7">
        <f>NORM.S.INV(Data!Z1727)</f>
        <v/>
      </c>
      <c r="L1727" s="7">
        <f>MAR1!$B$32*L1726+MAR1!$C$32*M1726+MAR1!$D$32*N1726+MAR1!$B$42*I1727+MAR1!$C$42*J1727+MAR1!$D$42*K1727</f>
        <v/>
      </c>
      <c r="M1727" s="7">
        <f>MAR1!$B$33*L1726+MAR1!$C$33*M1726+MAR1!$D$33*N1726+MAR1!$B$43*I1727+MAR1!$C$43*J1727+MAR1!$D$43*K1727</f>
        <v/>
      </c>
      <c r="N1727" s="7">
        <f>MAR1!$B$34*L1726+MAR1!$C$34*M1726+MAR1!$D$34*N1726+MAR1!$B$44*I1727+MAR1!$C$44*J1727+MAR1!$D$44*K1727</f>
        <v/>
      </c>
      <c r="O1727" s="12">
        <f>MAR1!$B$5+MAR1!$C$5*COS(2*PI()*B1727/365)+MAR1!$D$5*SIN(2*PI()*B1727/365)+IF(E1727=1,MAR1!$B$11+MAR1!$D$11*L1727,MAR1!$C$11+MAR1!$E$11*L1727)</f>
        <v/>
      </c>
      <c r="P1727" s="12">
        <f>MAR1!$B$6+MAR1!$C$6*COS(2*PI()*B1727/365)+MAR1!$D$6*SIN(2*PI()*B1727/365)+IF(E1727=1,MAR1!$B$12+MAR1!$D$12*M1727,MAR1!$C$12+MAR1!$E$12*M1727)</f>
        <v/>
      </c>
      <c r="Q1727" s="12">
        <f>MAR1!$B$7+MAR1!$C$7*COS(2*PI()*B1727/365)+MAR1!$D$7*SIN(2*PI()*B1727/365)+IF(E1727=1,MAR1!$B$13+MAR1!$D$13*N1727,MAR1!$C$13+MAR1!$E$13*N1727)</f>
        <v/>
      </c>
      <c r="R1727" s="12">
        <f>MAR1!$B$5+MAR1!$C$5*COS(2*PI()*B1727/365)+MAR1!$D$5*SIN(2*PI()*B1727/365)+INDEX(ChangeFactor!$F$6:$F$17,C1727)+IF(G1727=1,MAR1!$B$11+INDEX(ChangeFactor!$G$6:$G$17,C1727)*MAR1!$D$11*L1727,MAR1!$C$11+INDEX(ChangeFactor!$G$6:$G$17,C1727)*MAR1!$E$11*L1727)</f>
        <v/>
      </c>
    </row>
    <row r="1728">
      <c r="A1728" s="6">
        <f>Data!U1728</f>
        <v/>
      </c>
      <c r="B1728" s="6">
        <f>MOD(A1728-1,365)+1</f>
        <v/>
      </c>
      <c r="C1728" s="6">
        <f>MATCH(B1728,Markov!$C$6:$C$17,1)</f>
        <v/>
      </c>
      <c r="D1728" s="16">
        <f>Data!V1728</f>
        <v/>
      </c>
      <c r="E1728" s="6">
        <f>IF(D1728&lt;IF(E1727=1,INDEX(Markov!$I$6:$I$17,C1728),INDEX(Markov!$H$6:$H$17,C1728)),1,0)</f>
        <v/>
      </c>
      <c r="F1728" s="12">
        <f>IF(E1728=1,GAMMA.INV(Data!W1728,INDEX(Markov!$Q$6:$Q$17,C1728),INDEX(Markov!$R$6:$R$17,C1728)),0)</f>
        <v/>
      </c>
      <c r="G1728" s="6">
        <f>IF(D1728&lt;IF(G1727=1,INDEX(ChangeFactor!$O$6:$O$17,C1728),INDEX(ChangeFactor!$N$6:$N$17,C1728)),1,0)</f>
        <v/>
      </c>
      <c r="H1728" s="12">
        <f>IF(G1728=1,GAMMA.INV(Data!W1728,INDEX(ChangeFactor!$R$6:$R$17,C1728),INDEX(ChangeFactor!$S$6:$S$17,C1728)),0)</f>
        <v/>
      </c>
      <c r="I1728" s="7">
        <f>NORM.S.INV(Data!X1728)</f>
        <v/>
      </c>
      <c r="J1728" s="7">
        <f>NORM.S.INV(Data!Y1728)</f>
        <v/>
      </c>
      <c r="K1728" s="7">
        <f>NORM.S.INV(Data!Z1728)</f>
        <v/>
      </c>
      <c r="L1728" s="7">
        <f>MAR1!$B$32*L1727+MAR1!$C$32*M1727+MAR1!$D$32*N1727+MAR1!$B$42*I1728+MAR1!$C$42*J1728+MAR1!$D$42*K1728</f>
        <v/>
      </c>
      <c r="M1728" s="7">
        <f>MAR1!$B$33*L1727+MAR1!$C$33*M1727+MAR1!$D$33*N1727+MAR1!$B$43*I1728+MAR1!$C$43*J1728+MAR1!$D$43*K1728</f>
        <v/>
      </c>
      <c r="N1728" s="7">
        <f>MAR1!$B$34*L1727+MAR1!$C$34*M1727+MAR1!$D$34*N1727+MAR1!$B$44*I1728+MAR1!$C$44*J1728+MAR1!$D$44*K1728</f>
        <v/>
      </c>
      <c r="O1728" s="12">
        <f>MAR1!$B$5+MAR1!$C$5*COS(2*PI()*B1728/365)+MAR1!$D$5*SIN(2*PI()*B1728/365)+IF(E1728=1,MAR1!$B$11+MAR1!$D$11*L1728,MAR1!$C$11+MAR1!$E$11*L1728)</f>
        <v/>
      </c>
      <c r="P1728" s="12">
        <f>MAR1!$B$6+MAR1!$C$6*COS(2*PI()*B1728/365)+MAR1!$D$6*SIN(2*PI()*B1728/365)+IF(E1728=1,MAR1!$B$12+MAR1!$D$12*M1728,MAR1!$C$12+MAR1!$E$12*M1728)</f>
        <v/>
      </c>
      <c r="Q1728" s="12">
        <f>MAR1!$B$7+MAR1!$C$7*COS(2*PI()*B1728/365)+MAR1!$D$7*SIN(2*PI()*B1728/365)+IF(E1728=1,MAR1!$B$13+MAR1!$D$13*N1728,MAR1!$C$13+MAR1!$E$13*N1728)</f>
        <v/>
      </c>
      <c r="R1728" s="12">
        <f>MAR1!$B$5+MAR1!$C$5*COS(2*PI()*B1728/365)+MAR1!$D$5*SIN(2*PI()*B1728/365)+INDEX(ChangeFactor!$F$6:$F$17,C1728)+IF(G1728=1,MAR1!$B$11+INDEX(ChangeFactor!$G$6:$G$17,C1728)*MAR1!$D$11*L1728,MAR1!$C$11+INDEX(ChangeFactor!$G$6:$G$17,C1728)*MAR1!$E$11*L1728)</f>
        <v/>
      </c>
    </row>
    <row r="1729">
      <c r="A1729" s="6">
        <f>Data!U1729</f>
        <v/>
      </c>
      <c r="B1729" s="6">
        <f>MOD(A1729-1,365)+1</f>
        <v/>
      </c>
      <c r="C1729" s="6">
        <f>MATCH(B1729,Markov!$C$6:$C$17,1)</f>
        <v/>
      </c>
      <c r="D1729" s="16">
        <f>Data!V1729</f>
        <v/>
      </c>
      <c r="E1729" s="6">
        <f>IF(D1729&lt;IF(E1728=1,INDEX(Markov!$I$6:$I$17,C1729),INDEX(Markov!$H$6:$H$17,C1729)),1,0)</f>
        <v/>
      </c>
      <c r="F1729" s="12">
        <f>IF(E1729=1,GAMMA.INV(Data!W1729,INDEX(Markov!$Q$6:$Q$17,C1729),INDEX(Markov!$R$6:$R$17,C1729)),0)</f>
        <v/>
      </c>
      <c r="G1729" s="6">
        <f>IF(D1729&lt;IF(G1728=1,INDEX(ChangeFactor!$O$6:$O$17,C1729),INDEX(ChangeFactor!$N$6:$N$17,C1729)),1,0)</f>
        <v/>
      </c>
      <c r="H1729" s="12">
        <f>IF(G1729=1,GAMMA.INV(Data!W1729,INDEX(ChangeFactor!$R$6:$R$17,C1729),INDEX(ChangeFactor!$S$6:$S$17,C1729)),0)</f>
        <v/>
      </c>
      <c r="I1729" s="7">
        <f>NORM.S.INV(Data!X1729)</f>
        <v/>
      </c>
      <c r="J1729" s="7">
        <f>NORM.S.INV(Data!Y1729)</f>
        <v/>
      </c>
      <c r="K1729" s="7">
        <f>NORM.S.INV(Data!Z1729)</f>
        <v/>
      </c>
      <c r="L1729" s="7">
        <f>MAR1!$B$32*L1728+MAR1!$C$32*M1728+MAR1!$D$32*N1728+MAR1!$B$42*I1729+MAR1!$C$42*J1729+MAR1!$D$42*K1729</f>
        <v/>
      </c>
      <c r="M1729" s="7">
        <f>MAR1!$B$33*L1728+MAR1!$C$33*M1728+MAR1!$D$33*N1728+MAR1!$B$43*I1729+MAR1!$C$43*J1729+MAR1!$D$43*K1729</f>
        <v/>
      </c>
      <c r="N1729" s="7">
        <f>MAR1!$B$34*L1728+MAR1!$C$34*M1728+MAR1!$D$34*N1728+MAR1!$B$44*I1729+MAR1!$C$44*J1729+MAR1!$D$44*K1729</f>
        <v/>
      </c>
      <c r="O1729" s="12">
        <f>MAR1!$B$5+MAR1!$C$5*COS(2*PI()*B1729/365)+MAR1!$D$5*SIN(2*PI()*B1729/365)+IF(E1729=1,MAR1!$B$11+MAR1!$D$11*L1729,MAR1!$C$11+MAR1!$E$11*L1729)</f>
        <v/>
      </c>
      <c r="P1729" s="12">
        <f>MAR1!$B$6+MAR1!$C$6*COS(2*PI()*B1729/365)+MAR1!$D$6*SIN(2*PI()*B1729/365)+IF(E1729=1,MAR1!$B$12+MAR1!$D$12*M1729,MAR1!$C$12+MAR1!$E$12*M1729)</f>
        <v/>
      </c>
      <c r="Q1729" s="12">
        <f>MAR1!$B$7+MAR1!$C$7*COS(2*PI()*B1729/365)+MAR1!$D$7*SIN(2*PI()*B1729/365)+IF(E1729=1,MAR1!$B$13+MAR1!$D$13*N1729,MAR1!$C$13+MAR1!$E$13*N1729)</f>
        <v/>
      </c>
      <c r="R1729" s="12">
        <f>MAR1!$B$5+MAR1!$C$5*COS(2*PI()*B1729/365)+MAR1!$D$5*SIN(2*PI()*B1729/365)+INDEX(ChangeFactor!$F$6:$F$17,C1729)+IF(G1729=1,MAR1!$B$11+INDEX(ChangeFactor!$G$6:$G$17,C1729)*MAR1!$D$11*L1729,MAR1!$C$11+INDEX(ChangeFactor!$G$6:$G$17,C1729)*MAR1!$E$11*L1729)</f>
        <v/>
      </c>
    </row>
    <row r="1730">
      <c r="A1730" s="6">
        <f>Data!U1730</f>
        <v/>
      </c>
      <c r="B1730" s="6">
        <f>MOD(A1730-1,365)+1</f>
        <v/>
      </c>
      <c r="C1730" s="6">
        <f>MATCH(B1730,Markov!$C$6:$C$17,1)</f>
        <v/>
      </c>
      <c r="D1730" s="16">
        <f>Data!V1730</f>
        <v/>
      </c>
      <c r="E1730" s="6">
        <f>IF(D1730&lt;IF(E1729=1,INDEX(Markov!$I$6:$I$17,C1730),INDEX(Markov!$H$6:$H$17,C1730)),1,0)</f>
        <v/>
      </c>
      <c r="F1730" s="12">
        <f>IF(E1730=1,GAMMA.INV(Data!W1730,INDEX(Markov!$Q$6:$Q$17,C1730),INDEX(Markov!$R$6:$R$17,C1730)),0)</f>
        <v/>
      </c>
      <c r="G1730" s="6">
        <f>IF(D1730&lt;IF(G1729=1,INDEX(ChangeFactor!$O$6:$O$17,C1730),INDEX(ChangeFactor!$N$6:$N$17,C1730)),1,0)</f>
        <v/>
      </c>
      <c r="H1730" s="12">
        <f>IF(G1730=1,GAMMA.INV(Data!W1730,INDEX(ChangeFactor!$R$6:$R$17,C1730),INDEX(ChangeFactor!$S$6:$S$17,C1730)),0)</f>
        <v/>
      </c>
      <c r="I1730" s="7">
        <f>NORM.S.INV(Data!X1730)</f>
        <v/>
      </c>
      <c r="J1730" s="7">
        <f>NORM.S.INV(Data!Y1730)</f>
        <v/>
      </c>
      <c r="K1730" s="7">
        <f>NORM.S.INV(Data!Z1730)</f>
        <v/>
      </c>
      <c r="L1730" s="7">
        <f>MAR1!$B$32*L1729+MAR1!$C$32*M1729+MAR1!$D$32*N1729+MAR1!$B$42*I1730+MAR1!$C$42*J1730+MAR1!$D$42*K1730</f>
        <v/>
      </c>
      <c r="M1730" s="7">
        <f>MAR1!$B$33*L1729+MAR1!$C$33*M1729+MAR1!$D$33*N1729+MAR1!$B$43*I1730+MAR1!$C$43*J1730+MAR1!$D$43*K1730</f>
        <v/>
      </c>
      <c r="N1730" s="7">
        <f>MAR1!$B$34*L1729+MAR1!$C$34*M1729+MAR1!$D$34*N1729+MAR1!$B$44*I1730+MAR1!$C$44*J1730+MAR1!$D$44*K1730</f>
        <v/>
      </c>
      <c r="O1730" s="12">
        <f>MAR1!$B$5+MAR1!$C$5*COS(2*PI()*B1730/365)+MAR1!$D$5*SIN(2*PI()*B1730/365)+IF(E1730=1,MAR1!$B$11+MAR1!$D$11*L1730,MAR1!$C$11+MAR1!$E$11*L1730)</f>
        <v/>
      </c>
      <c r="P1730" s="12">
        <f>MAR1!$B$6+MAR1!$C$6*COS(2*PI()*B1730/365)+MAR1!$D$6*SIN(2*PI()*B1730/365)+IF(E1730=1,MAR1!$B$12+MAR1!$D$12*M1730,MAR1!$C$12+MAR1!$E$12*M1730)</f>
        <v/>
      </c>
      <c r="Q1730" s="12">
        <f>MAR1!$B$7+MAR1!$C$7*COS(2*PI()*B1730/365)+MAR1!$D$7*SIN(2*PI()*B1730/365)+IF(E1730=1,MAR1!$B$13+MAR1!$D$13*N1730,MAR1!$C$13+MAR1!$E$13*N1730)</f>
        <v/>
      </c>
      <c r="R1730" s="12">
        <f>MAR1!$B$5+MAR1!$C$5*COS(2*PI()*B1730/365)+MAR1!$D$5*SIN(2*PI()*B1730/365)+INDEX(ChangeFactor!$F$6:$F$17,C1730)+IF(G1730=1,MAR1!$B$11+INDEX(ChangeFactor!$G$6:$G$17,C1730)*MAR1!$D$11*L1730,MAR1!$C$11+INDEX(ChangeFactor!$G$6:$G$17,C1730)*MAR1!$E$11*L1730)</f>
        <v/>
      </c>
    </row>
    <row r="1731">
      <c r="A1731" s="6">
        <f>Data!U1731</f>
        <v/>
      </c>
      <c r="B1731" s="6">
        <f>MOD(A1731-1,365)+1</f>
        <v/>
      </c>
      <c r="C1731" s="6">
        <f>MATCH(B1731,Markov!$C$6:$C$17,1)</f>
        <v/>
      </c>
      <c r="D1731" s="16">
        <f>Data!V1731</f>
        <v/>
      </c>
      <c r="E1731" s="6">
        <f>IF(D1731&lt;IF(E1730=1,INDEX(Markov!$I$6:$I$17,C1731),INDEX(Markov!$H$6:$H$17,C1731)),1,0)</f>
        <v/>
      </c>
      <c r="F1731" s="12">
        <f>IF(E1731=1,GAMMA.INV(Data!W1731,INDEX(Markov!$Q$6:$Q$17,C1731),INDEX(Markov!$R$6:$R$17,C1731)),0)</f>
        <v/>
      </c>
      <c r="G1731" s="6">
        <f>IF(D1731&lt;IF(G1730=1,INDEX(ChangeFactor!$O$6:$O$17,C1731),INDEX(ChangeFactor!$N$6:$N$17,C1731)),1,0)</f>
        <v/>
      </c>
      <c r="H1731" s="12">
        <f>IF(G1731=1,GAMMA.INV(Data!W1731,INDEX(ChangeFactor!$R$6:$R$17,C1731),INDEX(ChangeFactor!$S$6:$S$17,C1731)),0)</f>
        <v/>
      </c>
      <c r="I1731" s="7">
        <f>NORM.S.INV(Data!X1731)</f>
        <v/>
      </c>
      <c r="J1731" s="7">
        <f>NORM.S.INV(Data!Y1731)</f>
        <v/>
      </c>
      <c r="K1731" s="7">
        <f>NORM.S.INV(Data!Z1731)</f>
        <v/>
      </c>
      <c r="L1731" s="7">
        <f>MAR1!$B$32*L1730+MAR1!$C$32*M1730+MAR1!$D$32*N1730+MAR1!$B$42*I1731+MAR1!$C$42*J1731+MAR1!$D$42*K1731</f>
        <v/>
      </c>
      <c r="M1731" s="7">
        <f>MAR1!$B$33*L1730+MAR1!$C$33*M1730+MAR1!$D$33*N1730+MAR1!$B$43*I1731+MAR1!$C$43*J1731+MAR1!$D$43*K1731</f>
        <v/>
      </c>
      <c r="N1731" s="7">
        <f>MAR1!$B$34*L1730+MAR1!$C$34*M1730+MAR1!$D$34*N1730+MAR1!$B$44*I1731+MAR1!$C$44*J1731+MAR1!$D$44*K1731</f>
        <v/>
      </c>
      <c r="O1731" s="12">
        <f>MAR1!$B$5+MAR1!$C$5*COS(2*PI()*B1731/365)+MAR1!$D$5*SIN(2*PI()*B1731/365)+IF(E1731=1,MAR1!$B$11+MAR1!$D$11*L1731,MAR1!$C$11+MAR1!$E$11*L1731)</f>
        <v/>
      </c>
      <c r="P1731" s="12">
        <f>MAR1!$B$6+MAR1!$C$6*COS(2*PI()*B1731/365)+MAR1!$D$6*SIN(2*PI()*B1731/365)+IF(E1731=1,MAR1!$B$12+MAR1!$D$12*M1731,MAR1!$C$12+MAR1!$E$12*M1731)</f>
        <v/>
      </c>
      <c r="Q1731" s="12">
        <f>MAR1!$B$7+MAR1!$C$7*COS(2*PI()*B1731/365)+MAR1!$D$7*SIN(2*PI()*B1731/365)+IF(E1731=1,MAR1!$B$13+MAR1!$D$13*N1731,MAR1!$C$13+MAR1!$E$13*N1731)</f>
        <v/>
      </c>
      <c r="R1731" s="12">
        <f>MAR1!$B$5+MAR1!$C$5*COS(2*PI()*B1731/365)+MAR1!$D$5*SIN(2*PI()*B1731/365)+INDEX(ChangeFactor!$F$6:$F$17,C1731)+IF(G1731=1,MAR1!$B$11+INDEX(ChangeFactor!$G$6:$G$17,C1731)*MAR1!$D$11*L1731,MAR1!$C$11+INDEX(ChangeFactor!$G$6:$G$17,C1731)*MAR1!$E$11*L1731)</f>
        <v/>
      </c>
    </row>
    <row r="1732">
      <c r="A1732" s="6">
        <f>Data!U1732</f>
        <v/>
      </c>
      <c r="B1732" s="6">
        <f>MOD(A1732-1,365)+1</f>
        <v/>
      </c>
      <c r="C1732" s="6">
        <f>MATCH(B1732,Markov!$C$6:$C$17,1)</f>
        <v/>
      </c>
      <c r="D1732" s="16">
        <f>Data!V1732</f>
        <v/>
      </c>
      <c r="E1732" s="6">
        <f>IF(D1732&lt;IF(E1731=1,INDEX(Markov!$I$6:$I$17,C1732),INDEX(Markov!$H$6:$H$17,C1732)),1,0)</f>
        <v/>
      </c>
      <c r="F1732" s="12">
        <f>IF(E1732=1,GAMMA.INV(Data!W1732,INDEX(Markov!$Q$6:$Q$17,C1732),INDEX(Markov!$R$6:$R$17,C1732)),0)</f>
        <v/>
      </c>
      <c r="G1732" s="6">
        <f>IF(D1732&lt;IF(G1731=1,INDEX(ChangeFactor!$O$6:$O$17,C1732),INDEX(ChangeFactor!$N$6:$N$17,C1732)),1,0)</f>
        <v/>
      </c>
      <c r="H1732" s="12">
        <f>IF(G1732=1,GAMMA.INV(Data!W1732,INDEX(ChangeFactor!$R$6:$R$17,C1732),INDEX(ChangeFactor!$S$6:$S$17,C1732)),0)</f>
        <v/>
      </c>
      <c r="I1732" s="7">
        <f>NORM.S.INV(Data!X1732)</f>
        <v/>
      </c>
      <c r="J1732" s="7">
        <f>NORM.S.INV(Data!Y1732)</f>
        <v/>
      </c>
      <c r="K1732" s="7">
        <f>NORM.S.INV(Data!Z1732)</f>
        <v/>
      </c>
      <c r="L1732" s="7">
        <f>MAR1!$B$32*L1731+MAR1!$C$32*M1731+MAR1!$D$32*N1731+MAR1!$B$42*I1732+MAR1!$C$42*J1732+MAR1!$D$42*K1732</f>
        <v/>
      </c>
      <c r="M1732" s="7">
        <f>MAR1!$B$33*L1731+MAR1!$C$33*M1731+MAR1!$D$33*N1731+MAR1!$B$43*I1732+MAR1!$C$43*J1732+MAR1!$D$43*K1732</f>
        <v/>
      </c>
      <c r="N1732" s="7">
        <f>MAR1!$B$34*L1731+MAR1!$C$34*M1731+MAR1!$D$34*N1731+MAR1!$B$44*I1732+MAR1!$C$44*J1732+MAR1!$D$44*K1732</f>
        <v/>
      </c>
      <c r="O1732" s="12">
        <f>MAR1!$B$5+MAR1!$C$5*COS(2*PI()*B1732/365)+MAR1!$D$5*SIN(2*PI()*B1732/365)+IF(E1732=1,MAR1!$B$11+MAR1!$D$11*L1732,MAR1!$C$11+MAR1!$E$11*L1732)</f>
        <v/>
      </c>
      <c r="P1732" s="12">
        <f>MAR1!$B$6+MAR1!$C$6*COS(2*PI()*B1732/365)+MAR1!$D$6*SIN(2*PI()*B1732/365)+IF(E1732=1,MAR1!$B$12+MAR1!$D$12*M1732,MAR1!$C$12+MAR1!$E$12*M1732)</f>
        <v/>
      </c>
      <c r="Q1732" s="12">
        <f>MAR1!$B$7+MAR1!$C$7*COS(2*PI()*B1732/365)+MAR1!$D$7*SIN(2*PI()*B1732/365)+IF(E1732=1,MAR1!$B$13+MAR1!$D$13*N1732,MAR1!$C$13+MAR1!$E$13*N1732)</f>
        <v/>
      </c>
      <c r="R1732" s="12">
        <f>MAR1!$B$5+MAR1!$C$5*COS(2*PI()*B1732/365)+MAR1!$D$5*SIN(2*PI()*B1732/365)+INDEX(ChangeFactor!$F$6:$F$17,C1732)+IF(G1732=1,MAR1!$B$11+INDEX(ChangeFactor!$G$6:$G$17,C1732)*MAR1!$D$11*L1732,MAR1!$C$11+INDEX(ChangeFactor!$G$6:$G$17,C1732)*MAR1!$E$11*L1732)</f>
        <v/>
      </c>
    </row>
    <row r="1733">
      <c r="A1733" s="6">
        <f>Data!U1733</f>
        <v/>
      </c>
      <c r="B1733" s="6">
        <f>MOD(A1733-1,365)+1</f>
        <v/>
      </c>
      <c r="C1733" s="6">
        <f>MATCH(B1733,Markov!$C$6:$C$17,1)</f>
        <v/>
      </c>
      <c r="D1733" s="16">
        <f>Data!V1733</f>
        <v/>
      </c>
      <c r="E1733" s="6">
        <f>IF(D1733&lt;IF(E1732=1,INDEX(Markov!$I$6:$I$17,C1733),INDEX(Markov!$H$6:$H$17,C1733)),1,0)</f>
        <v/>
      </c>
      <c r="F1733" s="12">
        <f>IF(E1733=1,GAMMA.INV(Data!W1733,INDEX(Markov!$Q$6:$Q$17,C1733),INDEX(Markov!$R$6:$R$17,C1733)),0)</f>
        <v/>
      </c>
      <c r="G1733" s="6">
        <f>IF(D1733&lt;IF(G1732=1,INDEX(ChangeFactor!$O$6:$O$17,C1733),INDEX(ChangeFactor!$N$6:$N$17,C1733)),1,0)</f>
        <v/>
      </c>
      <c r="H1733" s="12">
        <f>IF(G1733=1,GAMMA.INV(Data!W1733,INDEX(ChangeFactor!$R$6:$R$17,C1733),INDEX(ChangeFactor!$S$6:$S$17,C1733)),0)</f>
        <v/>
      </c>
      <c r="I1733" s="7">
        <f>NORM.S.INV(Data!X1733)</f>
        <v/>
      </c>
      <c r="J1733" s="7">
        <f>NORM.S.INV(Data!Y1733)</f>
        <v/>
      </c>
      <c r="K1733" s="7">
        <f>NORM.S.INV(Data!Z1733)</f>
        <v/>
      </c>
      <c r="L1733" s="7">
        <f>MAR1!$B$32*L1732+MAR1!$C$32*M1732+MAR1!$D$32*N1732+MAR1!$B$42*I1733+MAR1!$C$42*J1733+MAR1!$D$42*K1733</f>
        <v/>
      </c>
      <c r="M1733" s="7">
        <f>MAR1!$B$33*L1732+MAR1!$C$33*M1732+MAR1!$D$33*N1732+MAR1!$B$43*I1733+MAR1!$C$43*J1733+MAR1!$D$43*K1733</f>
        <v/>
      </c>
      <c r="N1733" s="7">
        <f>MAR1!$B$34*L1732+MAR1!$C$34*M1732+MAR1!$D$34*N1732+MAR1!$B$44*I1733+MAR1!$C$44*J1733+MAR1!$D$44*K1733</f>
        <v/>
      </c>
      <c r="O1733" s="12">
        <f>MAR1!$B$5+MAR1!$C$5*COS(2*PI()*B1733/365)+MAR1!$D$5*SIN(2*PI()*B1733/365)+IF(E1733=1,MAR1!$B$11+MAR1!$D$11*L1733,MAR1!$C$11+MAR1!$E$11*L1733)</f>
        <v/>
      </c>
      <c r="P1733" s="12">
        <f>MAR1!$B$6+MAR1!$C$6*COS(2*PI()*B1733/365)+MAR1!$D$6*SIN(2*PI()*B1733/365)+IF(E1733=1,MAR1!$B$12+MAR1!$D$12*M1733,MAR1!$C$12+MAR1!$E$12*M1733)</f>
        <v/>
      </c>
      <c r="Q1733" s="12">
        <f>MAR1!$B$7+MAR1!$C$7*COS(2*PI()*B1733/365)+MAR1!$D$7*SIN(2*PI()*B1733/365)+IF(E1733=1,MAR1!$B$13+MAR1!$D$13*N1733,MAR1!$C$13+MAR1!$E$13*N1733)</f>
        <v/>
      </c>
      <c r="R1733" s="12">
        <f>MAR1!$B$5+MAR1!$C$5*COS(2*PI()*B1733/365)+MAR1!$D$5*SIN(2*PI()*B1733/365)+INDEX(ChangeFactor!$F$6:$F$17,C1733)+IF(G1733=1,MAR1!$B$11+INDEX(ChangeFactor!$G$6:$G$17,C1733)*MAR1!$D$11*L1733,MAR1!$C$11+INDEX(ChangeFactor!$G$6:$G$17,C1733)*MAR1!$E$11*L1733)</f>
        <v/>
      </c>
    </row>
    <row r="1734">
      <c r="A1734" s="6">
        <f>Data!U1734</f>
        <v/>
      </c>
      <c r="B1734" s="6">
        <f>MOD(A1734-1,365)+1</f>
        <v/>
      </c>
      <c r="C1734" s="6">
        <f>MATCH(B1734,Markov!$C$6:$C$17,1)</f>
        <v/>
      </c>
      <c r="D1734" s="16">
        <f>Data!V1734</f>
        <v/>
      </c>
      <c r="E1734" s="6">
        <f>IF(D1734&lt;IF(E1733=1,INDEX(Markov!$I$6:$I$17,C1734),INDEX(Markov!$H$6:$H$17,C1734)),1,0)</f>
        <v/>
      </c>
      <c r="F1734" s="12">
        <f>IF(E1734=1,GAMMA.INV(Data!W1734,INDEX(Markov!$Q$6:$Q$17,C1734),INDEX(Markov!$R$6:$R$17,C1734)),0)</f>
        <v/>
      </c>
      <c r="G1734" s="6">
        <f>IF(D1734&lt;IF(G1733=1,INDEX(ChangeFactor!$O$6:$O$17,C1734),INDEX(ChangeFactor!$N$6:$N$17,C1734)),1,0)</f>
        <v/>
      </c>
      <c r="H1734" s="12">
        <f>IF(G1734=1,GAMMA.INV(Data!W1734,INDEX(ChangeFactor!$R$6:$R$17,C1734),INDEX(ChangeFactor!$S$6:$S$17,C1734)),0)</f>
        <v/>
      </c>
      <c r="I1734" s="7">
        <f>NORM.S.INV(Data!X1734)</f>
        <v/>
      </c>
      <c r="J1734" s="7">
        <f>NORM.S.INV(Data!Y1734)</f>
        <v/>
      </c>
      <c r="K1734" s="7">
        <f>NORM.S.INV(Data!Z1734)</f>
        <v/>
      </c>
      <c r="L1734" s="7">
        <f>MAR1!$B$32*L1733+MAR1!$C$32*M1733+MAR1!$D$32*N1733+MAR1!$B$42*I1734+MAR1!$C$42*J1734+MAR1!$D$42*K1734</f>
        <v/>
      </c>
      <c r="M1734" s="7">
        <f>MAR1!$B$33*L1733+MAR1!$C$33*M1733+MAR1!$D$33*N1733+MAR1!$B$43*I1734+MAR1!$C$43*J1734+MAR1!$D$43*K1734</f>
        <v/>
      </c>
      <c r="N1734" s="7">
        <f>MAR1!$B$34*L1733+MAR1!$C$34*M1733+MAR1!$D$34*N1733+MAR1!$B$44*I1734+MAR1!$C$44*J1734+MAR1!$D$44*K1734</f>
        <v/>
      </c>
      <c r="O1734" s="12">
        <f>MAR1!$B$5+MAR1!$C$5*COS(2*PI()*B1734/365)+MAR1!$D$5*SIN(2*PI()*B1734/365)+IF(E1734=1,MAR1!$B$11+MAR1!$D$11*L1734,MAR1!$C$11+MAR1!$E$11*L1734)</f>
        <v/>
      </c>
      <c r="P1734" s="12">
        <f>MAR1!$B$6+MAR1!$C$6*COS(2*PI()*B1734/365)+MAR1!$D$6*SIN(2*PI()*B1734/365)+IF(E1734=1,MAR1!$B$12+MAR1!$D$12*M1734,MAR1!$C$12+MAR1!$E$12*M1734)</f>
        <v/>
      </c>
      <c r="Q1734" s="12">
        <f>MAR1!$B$7+MAR1!$C$7*COS(2*PI()*B1734/365)+MAR1!$D$7*SIN(2*PI()*B1734/365)+IF(E1734=1,MAR1!$B$13+MAR1!$D$13*N1734,MAR1!$C$13+MAR1!$E$13*N1734)</f>
        <v/>
      </c>
      <c r="R1734" s="12">
        <f>MAR1!$B$5+MAR1!$C$5*COS(2*PI()*B1734/365)+MAR1!$D$5*SIN(2*PI()*B1734/365)+INDEX(ChangeFactor!$F$6:$F$17,C1734)+IF(G1734=1,MAR1!$B$11+INDEX(ChangeFactor!$G$6:$G$17,C1734)*MAR1!$D$11*L1734,MAR1!$C$11+INDEX(ChangeFactor!$G$6:$G$17,C1734)*MAR1!$E$11*L1734)</f>
        <v/>
      </c>
    </row>
    <row r="1735">
      <c r="A1735" s="6">
        <f>Data!U1735</f>
        <v/>
      </c>
      <c r="B1735" s="6">
        <f>MOD(A1735-1,365)+1</f>
        <v/>
      </c>
      <c r="C1735" s="6">
        <f>MATCH(B1735,Markov!$C$6:$C$17,1)</f>
        <v/>
      </c>
      <c r="D1735" s="16">
        <f>Data!V1735</f>
        <v/>
      </c>
      <c r="E1735" s="6">
        <f>IF(D1735&lt;IF(E1734=1,INDEX(Markov!$I$6:$I$17,C1735),INDEX(Markov!$H$6:$H$17,C1735)),1,0)</f>
        <v/>
      </c>
      <c r="F1735" s="12">
        <f>IF(E1735=1,GAMMA.INV(Data!W1735,INDEX(Markov!$Q$6:$Q$17,C1735),INDEX(Markov!$R$6:$R$17,C1735)),0)</f>
        <v/>
      </c>
      <c r="G1735" s="6">
        <f>IF(D1735&lt;IF(G1734=1,INDEX(ChangeFactor!$O$6:$O$17,C1735),INDEX(ChangeFactor!$N$6:$N$17,C1735)),1,0)</f>
        <v/>
      </c>
      <c r="H1735" s="12">
        <f>IF(G1735=1,GAMMA.INV(Data!W1735,INDEX(ChangeFactor!$R$6:$R$17,C1735),INDEX(ChangeFactor!$S$6:$S$17,C1735)),0)</f>
        <v/>
      </c>
      <c r="I1735" s="7">
        <f>NORM.S.INV(Data!X1735)</f>
        <v/>
      </c>
      <c r="J1735" s="7">
        <f>NORM.S.INV(Data!Y1735)</f>
        <v/>
      </c>
      <c r="K1735" s="7">
        <f>NORM.S.INV(Data!Z1735)</f>
        <v/>
      </c>
      <c r="L1735" s="7">
        <f>MAR1!$B$32*L1734+MAR1!$C$32*M1734+MAR1!$D$32*N1734+MAR1!$B$42*I1735+MAR1!$C$42*J1735+MAR1!$D$42*K1735</f>
        <v/>
      </c>
      <c r="M1735" s="7">
        <f>MAR1!$B$33*L1734+MAR1!$C$33*M1734+MAR1!$D$33*N1734+MAR1!$B$43*I1735+MAR1!$C$43*J1735+MAR1!$D$43*K1735</f>
        <v/>
      </c>
      <c r="N1735" s="7">
        <f>MAR1!$B$34*L1734+MAR1!$C$34*M1734+MAR1!$D$34*N1734+MAR1!$B$44*I1735+MAR1!$C$44*J1735+MAR1!$D$44*K1735</f>
        <v/>
      </c>
      <c r="O1735" s="12">
        <f>MAR1!$B$5+MAR1!$C$5*COS(2*PI()*B1735/365)+MAR1!$D$5*SIN(2*PI()*B1735/365)+IF(E1735=1,MAR1!$B$11+MAR1!$D$11*L1735,MAR1!$C$11+MAR1!$E$11*L1735)</f>
        <v/>
      </c>
      <c r="P1735" s="12">
        <f>MAR1!$B$6+MAR1!$C$6*COS(2*PI()*B1735/365)+MAR1!$D$6*SIN(2*PI()*B1735/365)+IF(E1735=1,MAR1!$B$12+MAR1!$D$12*M1735,MAR1!$C$12+MAR1!$E$12*M1735)</f>
        <v/>
      </c>
      <c r="Q1735" s="12">
        <f>MAR1!$B$7+MAR1!$C$7*COS(2*PI()*B1735/365)+MAR1!$D$7*SIN(2*PI()*B1735/365)+IF(E1735=1,MAR1!$B$13+MAR1!$D$13*N1735,MAR1!$C$13+MAR1!$E$13*N1735)</f>
        <v/>
      </c>
      <c r="R1735" s="12">
        <f>MAR1!$B$5+MAR1!$C$5*COS(2*PI()*B1735/365)+MAR1!$D$5*SIN(2*PI()*B1735/365)+INDEX(ChangeFactor!$F$6:$F$17,C1735)+IF(G1735=1,MAR1!$B$11+INDEX(ChangeFactor!$G$6:$G$17,C1735)*MAR1!$D$11*L1735,MAR1!$C$11+INDEX(ChangeFactor!$G$6:$G$17,C1735)*MAR1!$E$11*L1735)</f>
        <v/>
      </c>
    </row>
    <row r="1736">
      <c r="A1736" s="6">
        <f>Data!U1736</f>
        <v/>
      </c>
      <c r="B1736" s="6">
        <f>MOD(A1736-1,365)+1</f>
        <v/>
      </c>
      <c r="C1736" s="6">
        <f>MATCH(B1736,Markov!$C$6:$C$17,1)</f>
        <v/>
      </c>
      <c r="D1736" s="16">
        <f>Data!V1736</f>
        <v/>
      </c>
      <c r="E1736" s="6">
        <f>IF(D1736&lt;IF(E1735=1,INDEX(Markov!$I$6:$I$17,C1736),INDEX(Markov!$H$6:$H$17,C1736)),1,0)</f>
        <v/>
      </c>
      <c r="F1736" s="12">
        <f>IF(E1736=1,GAMMA.INV(Data!W1736,INDEX(Markov!$Q$6:$Q$17,C1736),INDEX(Markov!$R$6:$R$17,C1736)),0)</f>
        <v/>
      </c>
      <c r="G1736" s="6">
        <f>IF(D1736&lt;IF(G1735=1,INDEX(ChangeFactor!$O$6:$O$17,C1736),INDEX(ChangeFactor!$N$6:$N$17,C1736)),1,0)</f>
        <v/>
      </c>
      <c r="H1736" s="12">
        <f>IF(G1736=1,GAMMA.INV(Data!W1736,INDEX(ChangeFactor!$R$6:$R$17,C1736),INDEX(ChangeFactor!$S$6:$S$17,C1736)),0)</f>
        <v/>
      </c>
      <c r="I1736" s="7">
        <f>NORM.S.INV(Data!X1736)</f>
        <v/>
      </c>
      <c r="J1736" s="7">
        <f>NORM.S.INV(Data!Y1736)</f>
        <v/>
      </c>
      <c r="K1736" s="7">
        <f>NORM.S.INV(Data!Z1736)</f>
        <v/>
      </c>
      <c r="L1736" s="7">
        <f>MAR1!$B$32*L1735+MAR1!$C$32*M1735+MAR1!$D$32*N1735+MAR1!$B$42*I1736+MAR1!$C$42*J1736+MAR1!$D$42*K1736</f>
        <v/>
      </c>
      <c r="M1736" s="7">
        <f>MAR1!$B$33*L1735+MAR1!$C$33*M1735+MAR1!$D$33*N1735+MAR1!$B$43*I1736+MAR1!$C$43*J1736+MAR1!$D$43*K1736</f>
        <v/>
      </c>
      <c r="N1736" s="7">
        <f>MAR1!$B$34*L1735+MAR1!$C$34*M1735+MAR1!$D$34*N1735+MAR1!$B$44*I1736+MAR1!$C$44*J1736+MAR1!$D$44*K1736</f>
        <v/>
      </c>
      <c r="O1736" s="12">
        <f>MAR1!$B$5+MAR1!$C$5*COS(2*PI()*B1736/365)+MAR1!$D$5*SIN(2*PI()*B1736/365)+IF(E1736=1,MAR1!$B$11+MAR1!$D$11*L1736,MAR1!$C$11+MAR1!$E$11*L1736)</f>
        <v/>
      </c>
      <c r="P1736" s="12">
        <f>MAR1!$B$6+MAR1!$C$6*COS(2*PI()*B1736/365)+MAR1!$D$6*SIN(2*PI()*B1736/365)+IF(E1736=1,MAR1!$B$12+MAR1!$D$12*M1736,MAR1!$C$12+MAR1!$E$12*M1736)</f>
        <v/>
      </c>
      <c r="Q1736" s="12">
        <f>MAR1!$B$7+MAR1!$C$7*COS(2*PI()*B1736/365)+MAR1!$D$7*SIN(2*PI()*B1736/365)+IF(E1736=1,MAR1!$B$13+MAR1!$D$13*N1736,MAR1!$C$13+MAR1!$E$13*N1736)</f>
        <v/>
      </c>
      <c r="R1736" s="12">
        <f>MAR1!$B$5+MAR1!$C$5*COS(2*PI()*B1736/365)+MAR1!$D$5*SIN(2*PI()*B1736/365)+INDEX(ChangeFactor!$F$6:$F$17,C1736)+IF(G1736=1,MAR1!$B$11+INDEX(ChangeFactor!$G$6:$G$17,C1736)*MAR1!$D$11*L1736,MAR1!$C$11+INDEX(ChangeFactor!$G$6:$G$17,C1736)*MAR1!$E$11*L1736)</f>
        <v/>
      </c>
    </row>
    <row r="1737">
      <c r="A1737" s="6">
        <f>Data!U1737</f>
        <v/>
      </c>
      <c r="B1737" s="6">
        <f>MOD(A1737-1,365)+1</f>
        <v/>
      </c>
      <c r="C1737" s="6">
        <f>MATCH(B1737,Markov!$C$6:$C$17,1)</f>
        <v/>
      </c>
      <c r="D1737" s="16">
        <f>Data!V1737</f>
        <v/>
      </c>
      <c r="E1737" s="6">
        <f>IF(D1737&lt;IF(E1736=1,INDEX(Markov!$I$6:$I$17,C1737),INDEX(Markov!$H$6:$H$17,C1737)),1,0)</f>
        <v/>
      </c>
      <c r="F1737" s="12">
        <f>IF(E1737=1,GAMMA.INV(Data!W1737,INDEX(Markov!$Q$6:$Q$17,C1737),INDEX(Markov!$R$6:$R$17,C1737)),0)</f>
        <v/>
      </c>
      <c r="G1737" s="6">
        <f>IF(D1737&lt;IF(G1736=1,INDEX(ChangeFactor!$O$6:$O$17,C1737),INDEX(ChangeFactor!$N$6:$N$17,C1737)),1,0)</f>
        <v/>
      </c>
      <c r="H1737" s="12">
        <f>IF(G1737=1,GAMMA.INV(Data!W1737,INDEX(ChangeFactor!$R$6:$R$17,C1737),INDEX(ChangeFactor!$S$6:$S$17,C1737)),0)</f>
        <v/>
      </c>
      <c r="I1737" s="7">
        <f>NORM.S.INV(Data!X1737)</f>
        <v/>
      </c>
      <c r="J1737" s="7">
        <f>NORM.S.INV(Data!Y1737)</f>
        <v/>
      </c>
      <c r="K1737" s="7">
        <f>NORM.S.INV(Data!Z1737)</f>
        <v/>
      </c>
      <c r="L1737" s="7">
        <f>MAR1!$B$32*L1736+MAR1!$C$32*M1736+MAR1!$D$32*N1736+MAR1!$B$42*I1737+MAR1!$C$42*J1737+MAR1!$D$42*K1737</f>
        <v/>
      </c>
      <c r="M1737" s="7">
        <f>MAR1!$B$33*L1736+MAR1!$C$33*M1736+MAR1!$D$33*N1736+MAR1!$B$43*I1737+MAR1!$C$43*J1737+MAR1!$D$43*K1737</f>
        <v/>
      </c>
      <c r="N1737" s="7">
        <f>MAR1!$B$34*L1736+MAR1!$C$34*M1736+MAR1!$D$34*N1736+MAR1!$B$44*I1737+MAR1!$C$44*J1737+MAR1!$D$44*K1737</f>
        <v/>
      </c>
      <c r="O1737" s="12">
        <f>MAR1!$B$5+MAR1!$C$5*COS(2*PI()*B1737/365)+MAR1!$D$5*SIN(2*PI()*B1737/365)+IF(E1737=1,MAR1!$B$11+MAR1!$D$11*L1737,MAR1!$C$11+MAR1!$E$11*L1737)</f>
        <v/>
      </c>
      <c r="P1737" s="12">
        <f>MAR1!$B$6+MAR1!$C$6*COS(2*PI()*B1737/365)+MAR1!$D$6*SIN(2*PI()*B1737/365)+IF(E1737=1,MAR1!$B$12+MAR1!$D$12*M1737,MAR1!$C$12+MAR1!$E$12*M1737)</f>
        <v/>
      </c>
      <c r="Q1737" s="12">
        <f>MAR1!$B$7+MAR1!$C$7*COS(2*PI()*B1737/365)+MAR1!$D$7*SIN(2*PI()*B1737/365)+IF(E1737=1,MAR1!$B$13+MAR1!$D$13*N1737,MAR1!$C$13+MAR1!$E$13*N1737)</f>
        <v/>
      </c>
      <c r="R1737" s="12">
        <f>MAR1!$B$5+MAR1!$C$5*COS(2*PI()*B1737/365)+MAR1!$D$5*SIN(2*PI()*B1737/365)+INDEX(ChangeFactor!$F$6:$F$17,C1737)+IF(G1737=1,MAR1!$B$11+INDEX(ChangeFactor!$G$6:$G$17,C1737)*MAR1!$D$11*L1737,MAR1!$C$11+INDEX(ChangeFactor!$G$6:$G$17,C1737)*MAR1!$E$11*L1737)</f>
        <v/>
      </c>
    </row>
    <row r="1738">
      <c r="A1738" s="6">
        <f>Data!U1738</f>
        <v/>
      </c>
      <c r="B1738" s="6">
        <f>MOD(A1738-1,365)+1</f>
        <v/>
      </c>
      <c r="C1738" s="6">
        <f>MATCH(B1738,Markov!$C$6:$C$17,1)</f>
        <v/>
      </c>
      <c r="D1738" s="16">
        <f>Data!V1738</f>
        <v/>
      </c>
      <c r="E1738" s="6">
        <f>IF(D1738&lt;IF(E1737=1,INDEX(Markov!$I$6:$I$17,C1738),INDEX(Markov!$H$6:$H$17,C1738)),1,0)</f>
        <v/>
      </c>
      <c r="F1738" s="12">
        <f>IF(E1738=1,GAMMA.INV(Data!W1738,INDEX(Markov!$Q$6:$Q$17,C1738),INDEX(Markov!$R$6:$R$17,C1738)),0)</f>
        <v/>
      </c>
      <c r="G1738" s="6">
        <f>IF(D1738&lt;IF(G1737=1,INDEX(ChangeFactor!$O$6:$O$17,C1738),INDEX(ChangeFactor!$N$6:$N$17,C1738)),1,0)</f>
        <v/>
      </c>
      <c r="H1738" s="12">
        <f>IF(G1738=1,GAMMA.INV(Data!W1738,INDEX(ChangeFactor!$R$6:$R$17,C1738),INDEX(ChangeFactor!$S$6:$S$17,C1738)),0)</f>
        <v/>
      </c>
      <c r="I1738" s="7">
        <f>NORM.S.INV(Data!X1738)</f>
        <v/>
      </c>
      <c r="J1738" s="7">
        <f>NORM.S.INV(Data!Y1738)</f>
        <v/>
      </c>
      <c r="K1738" s="7">
        <f>NORM.S.INV(Data!Z1738)</f>
        <v/>
      </c>
      <c r="L1738" s="7">
        <f>MAR1!$B$32*L1737+MAR1!$C$32*M1737+MAR1!$D$32*N1737+MAR1!$B$42*I1738+MAR1!$C$42*J1738+MAR1!$D$42*K1738</f>
        <v/>
      </c>
      <c r="M1738" s="7">
        <f>MAR1!$B$33*L1737+MAR1!$C$33*M1737+MAR1!$D$33*N1737+MAR1!$B$43*I1738+MAR1!$C$43*J1738+MAR1!$D$43*K1738</f>
        <v/>
      </c>
      <c r="N1738" s="7">
        <f>MAR1!$B$34*L1737+MAR1!$C$34*M1737+MAR1!$D$34*N1737+MAR1!$B$44*I1738+MAR1!$C$44*J1738+MAR1!$D$44*K1738</f>
        <v/>
      </c>
      <c r="O1738" s="12">
        <f>MAR1!$B$5+MAR1!$C$5*COS(2*PI()*B1738/365)+MAR1!$D$5*SIN(2*PI()*B1738/365)+IF(E1738=1,MAR1!$B$11+MAR1!$D$11*L1738,MAR1!$C$11+MAR1!$E$11*L1738)</f>
        <v/>
      </c>
      <c r="P1738" s="12">
        <f>MAR1!$B$6+MAR1!$C$6*COS(2*PI()*B1738/365)+MAR1!$D$6*SIN(2*PI()*B1738/365)+IF(E1738=1,MAR1!$B$12+MAR1!$D$12*M1738,MAR1!$C$12+MAR1!$E$12*M1738)</f>
        <v/>
      </c>
      <c r="Q1738" s="12">
        <f>MAR1!$B$7+MAR1!$C$7*COS(2*PI()*B1738/365)+MAR1!$D$7*SIN(2*PI()*B1738/365)+IF(E1738=1,MAR1!$B$13+MAR1!$D$13*N1738,MAR1!$C$13+MAR1!$E$13*N1738)</f>
        <v/>
      </c>
      <c r="R1738" s="12">
        <f>MAR1!$B$5+MAR1!$C$5*COS(2*PI()*B1738/365)+MAR1!$D$5*SIN(2*PI()*B1738/365)+INDEX(ChangeFactor!$F$6:$F$17,C1738)+IF(G1738=1,MAR1!$B$11+INDEX(ChangeFactor!$G$6:$G$17,C1738)*MAR1!$D$11*L1738,MAR1!$C$11+INDEX(ChangeFactor!$G$6:$G$17,C1738)*MAR1!$E$11*L1738)</f>
        <v/>
      </c>
    </row>
    <row r="1739">
      <c r="A1739" s="6">
        <f>Data!U1739</f>
        <v/>
      </c>
      <c r="B1739" s="6">
        <f>MOD(A1739-1,365)+1</f>
        <v/>
      </c>
      <c r="C1739" s="6">
        <f>MATCH(B1739,Markov!$C$6:$C$17,1)</f>
        <v/>
      </c>
      <c r="D1739" s="16">
        <f>Data!V1739</f>
        <v/>
      </c>
      <c r="E1739" s="6">
        <f>IF(D1739&lt;IF(E1738=1,INDEX(Markov!$I$6:$I$17,C1739),INDEX(Markov!$H$6:$H$17,C1739)),1,0)</f>
        <v/>
      </c>
      <c r="F1739" s="12">
        <f>IF(E1739=1,GAMMA.INV(Data!W1739,INDEX(Markov!$Q$6:$Q$17,C1739),INDEX(Markov!$R$6:$R$17,C1739)),0)</f>
        <v/>
      </c>
      <c r="G1739" s="6">
        <f>IF(D1739&lt;IF(G1738=1,INDEX(ChangeFactor!$O$6:$O$17,C1739),INDEX(ChangeFactor!$N$6:$N$17,C1739)),1,0)</f>
        <v/>
      </c>
      <c r="H1739" s="12">
        <f>IF(G1739=1,GAMMA.INV(Data!W1739,INDEX(ChangeFactor!$R$6:$R$17,C1739),INDEX(ChangeFactor!$S$6:$S$17,C1739)),0)</f>
        <v/>
      </c>
      <c r="I1739" s="7">
        <f>NORM.S.INV(Data!X1739)</f>
        <v/>
      </c>
      <c r="J1739" s="7">
        <f>NORM.S.INV(Data!Y1739)</f>
        <v/>
      </c>
      <c r="K1739" s="7">
        <f>NORM.S.INV(Data!Z1739)</f>
        <v/>
      </c>
      <c r="L1739" s="7">
        <f>MAR1!$B$32*L1738+MAR1!$C$32*M1738+MAR1!$D$32*N1738+MAR1!$B$42*I1739+MAR1!$C$42*J1739+MAR1!$D$42*K1739</f>
        <v/>
      </c>
      <c r="M1739" s="7">
        <f>MAR1!$B$33*L1738+MAR1!$C$33*M1738+MAR1!$D$33*N1738+MAR1!$B$43*I1739+MAR1!$C$43*J1739+MAR1!$D$43*K1739</f>
        <v/>
      </c>
      <c r="N1739" s="7">
        <f>MAR1!$B$34*L1738+MAR1!$C$34*M1738+MAR1!$D$34*N1738+MAR1!$B$44*I1739+MAR1!$C$44*J1739+MAR1!$D$44*K1739</f>
        <v/>
      </c>
      <c r="O1739" s="12">
        <f>MAR1!$B$5+MAR1!$C$5*COS(2*PI()*B1739/365)+MAR1!$D$5*SIN(2*PI()*B1739/365)+IF(E1739=1,MAR1!$B$11+MAR1!$D$11*L1739,MAR1!$C$11+MAR1!$E$11*L1739)</f>
        <v/>
      </c>
      <c r="P1739" s="12">
        <f>MAR1!$B$6+MAR1!$C$6*COS(2*PI()*B1739/365)+MAR1!$D$6*SIN(2*PI()*B1739/365)+IF(E1739=1,MAR1!$B$12+MAR1!$D$12*M1739,MAR1!$C$12+MAR1!$E$12*M1739)</f>
        <v/>
      </c>
      <c r="Q1739" s="12">
        <f>MAR1!$B$7+MAR1!$C$7*COS(2*PI()*B1739/365)+MAR1!$D$7*SIN(2*PI()*B1739/365)+IF(E1739=1,MAR1!$B$13+MAR1!$D$13*N1739,MAR1!$C$13+MAR1!$E$13*N1739)</f>
        <v/>
      </c>
      <c r="R1739" s="12">
        <f>MAR1!$B$5+MAR1!$C$5*COS(2*PI()*B1739/365)+MAR1!$D$5*SIN(2*PI()*B1739/365)+INDEX(ChangeFactor!$F$6:$F$17,C1739)+IF(G1739=1,MAR1!$B$11+INDEX(ChangeFactor!$G$6:$G$17,C1739)*MAR1!$D$11*L1739,MAR1!$C$11+INDEX(ChangeFactor!$G$6:$G$17,C1739)*MAR1!$E$11*L1739)</f>
        <v/>
      </c>
    </row>
    <row r="1740">
      <c r="A1740" s="6">
        <f>Data!U1740</f>
        <v/>
      </c>
      <c r="B1740" s="6">
        <f>MOD(A1740-1,365)+1</f>
        <v/>
      </c>
      <c r="C1740" s="6">
        <f>MATCH(B1740,Markov!$C$6:$C$17,1)</f>
        <v/>
      </c>
      <c r="D1740" s="16">
        <f>Data!V1740</f>
        <v/>
      </c>
      <c r="E1740" s="6">
        <f>IF(D1740&lt;IF(E1739=1,INDEX(Markov!$I$6:$I$17,C1740),INDEX(Markov!$H$6:$H$17,C1740)),1,0)</f>
        <v/>
      </c>
      <c r="F1740" s="12">
        <f>IF(E1740=1,GAMMA.INV(Data!W1740,INDEX(Markov!$Q$6:$Q$17,C1740),INDEX(Markov!$R$6:$R$17,C1740)),0)</f>
        <v/>
      </c>
      <c r="G1740" s="6">
        <f>IF(D1740&lt;IF(G1739=1,INDEX(ChangeFactor!$O$6:$O$17,C1740),INDEX(ChangeFactor!$N$6:$N$17,C1740)),1,0)</f>
        <v/>
      </c>
      <c r="H1740" s="12">
        <f>IF(G1740=1,GAMMA.INV(Data!W1740,INDEX(ChangeFactor!$R$6:$R$17,C1740),INDEX(ChangeFactor!$S$6:$S$17,C1740)),0)</f>
        <v/>
      </c>
      <c r="I1740" s="7">
        <f>NORM.S.INV(Data!X1740)</f>
        <v/>
      </c>
      <c r="J1740" s="7">
        <f>NORM.S.INV(Data!Y1740)</f>
        <v/>
      </c>
      <c r="K1740" s="7">
        <f>NORM.S.INV(Data!Z1740)</f>
        <v/>
      </c>
      <c r="L1740" s="7">
        <f>MAR1!$B$32*L1739+MAR1!$C$32*M1739+MAR1!$D$32*N1739+MAR1!$B$42*I1740+MAR1!$C$42*J1740+MAR1!$D$42*K1740</f>
        <v/>
      </c>
      <c r="M1740" s="7">
        <f>MAR1!$B$33*L1739+MAR1!$C$33*M1739+MAR1!$D$33*N1739+MAR1!$B$43*I1740+MAR1!$C$43*J1740+MAR1!$D$43*K1740</f>
        <v/>
      </c>
      <c r="N1740" s="7">
        <f>MAR1!$B$34*L1739+MAR1!$C$34*M1739+MAR1!$D$34*N1739+MAR1!$B$44*I1740+MAR1!$C$44*J1740+MAR1!$D$44*K1740</f>
        <v/>
      </c>
      <c r="O1740" s="12">
        <f>MAR1!$B$5+MAR1!$C$5*COS(2*PI()*B1740/365)+MAR1!$D$5*SIN(2*PI()*B1740/365)+IF(E1740=1,MAR1!$B$11+MAR1!$D$11*L1740,MAR1!$C$11+MAR1!$E$11*L1740)</f>
        <v/>
      </c>
      <c r="P1740" s="12">
        <f>MAR1!$B$6+MAR1!$C$6*COS(2*PI()*B1740/365)+MAR1!$D$6*SIN(2*PI()*B1740/365)+IF(E1740=1,MAR1!$B$12+MAR1!$D$12*M1740,MAR1!$C$12+MAR1!$E$12*M1740)</f>
        <v/>
      </c>
      <c r="Q1740" s="12">
        <f>MAR1!$B$7+MAR1!$C$7*COS(2*PI()*B1740/365)+MAR1!$D$7*SIN(2*PI()*B1740/365)+IF(E1740=1,MAR1!$B$13+MAR1!$D$13*N1740,MAR1!$C$13+MAR1!$E$13*N1740)</f>
        <v/>
      </c>
      <c r="R1740" s="12">
        <f>MAR1!$B$5+MAR1!$C$5*COS(2*PI()*B1740/365)+MAR1!$D$5*SIN(2*PI()*B1740/365)+INDEX(ChangeFactor!$F$6:$F$17,C1740)+IF(G1740=1,MAR1!$B$11+INDEX(ChangeFactor!$G$6:$G$17,C1740)*MAR1!$D$11*L1740,MAR1!$C$11+INDEX(ChangeFactor!$G$6:$G$17,C1740)*MAR1!$E$11*L1740)</f>
        <v/>
      </c>
    </row>
    <row r="1741">
      <c r="A1741" s="6">
        <f>Data!U1741</f>
        <v/>
      </c>
      <c r="B1741" s="6">
        <f>MOD(A1741-1,365)+1</f>
        <v/>
      </c>
      <c r="C1741" s="6">
        <f>MATCH(B1741,Markov!$C$6:$C$17,1)</f>
        <v/>
      </c>
      <c r="D1741" s="16">
        <f>Data!V1741</f>
        <v/>
      </c>
      <c r="E1741" s="6">
        <f>IF(D1741&lt;IF(E1740=1,INDEX(Markov!$I$6:$I$17,C1741),INDEX(Markov!$H$6:$H$17,C1741)),1,0)</f>
        <v/>
      </c>
      <c r="F1741" s="12">
        <f>IF(E1741=1,GAMMA.INV(Data!W1741,INDEX(Markov!$Q$6:$Q$17,C1741),INDEX(Markov!$R$6:$R$17,C1741)),0)</f>
        <v/>
      </c>
      <c r="G1741" s="6">
        <f>IF(D1741&lt;IF(G1740=1,INDEX(ChangeFactor!$O$6:$O$17,C1741),INDEX(ChangeFactor!$N$6:$N$17,C1741)),1,0)</f>
        <v/>
      </c>
      <c r="H1741" s="12">
        <f>IF(G1741=1,GAMMA.INV(Data!W1741,INDEX(ChangeFactor!$R$6:$R$17,C1741),INDEX(ChangeFactor!$S$6:$S$17,C1741)),0)</f>
        <v/>
      </c>
      <c r="I1741" s="7">
        <f>NORM.S.INV(Data!X1741)</f>
        <v/>
      </c>
      <c r="J1741" s="7">
        <f>NORM.S.INV(Data!Y1741)</f>
        <v/>
      </c>
      <c r="K1741" s="7">
        <f>NORM.S.INV(Data!Z1741)</f>
        <v/>
      </c>
      <c r="L1741" s="7">
        <f>MAR1!$B$32*L1740+MAR1!$C$32*M1740+MAR1!$D$32*N1740+MAR1!$B$42*I1741+MAR1!$C$42*J1741+MAR1!$D$42*K1741</f>
        <v/>
      </c>
      <c r="M1741" s="7">
        <f>MAR1!$B$33*L1740+MAR1!$C$33*M1740+MAR1!$D$33*N1740+MAR1!$B$43*I1741+MAR1!$C$43*J1741+MAR1!$D$43*K1741</f>
        <v/>
      </c>
      <c r="N1741" s="7">
        <f>MAR1!$B$34*L1740+MAR1!$C$34*M1740+MAR1!$D$34*N1740+MAR1!$B$44*I1741+MAR1!$C$44*J1741+MAR1!$D$44*K1741</f>
        <v/>
      </c>
      <c r="O1741" s="12">
        <f>MAR1!$B$5+MAR1!$C$5*COS(2*PI()*B1741/365)+MAR1!$D$5*SIN(2*PI()*B1741/365)+IF(E1741=1,MAR1!$B$11+MAR1!$D$11*L1741,MAR1!$C$11+MAR1!$E$11*L1741)</f>
        <v/>
      </c>
      <c r="P1741" s="12">
        <f>MAR1!$B$6+MAR1!$C$6*COS(2*PI()*B1741/365)+MAR1!$D$6*SIN(2*PI()*B1741/365)+IF(E1741=1,MAR1!$B$12+MAR1!$D$12*M1741,MAR1!$C$12+MAR1!$E$12*M1741)</f>
        <v/>
      </c>
      <c r="Q1741" s="12">
        <f>MAR1!$B$7+MAR1!$C$7*COS(2*PI()*B1741/365)+MAR1!$D$7*SIN(2*PI()*B1741/365)+IF(E1741=1,MAR1!$B$13+MAR1!$D$13*N1741,MAR1!$C$13+MAR1!$E$13*N1741)</f>
        <v/>
      </c>
      <c r="R1741" s="12">
        <f>MAR1!$B$5+MAR1!$C$5*COS(2*PI()*B1741/365)+MAR1!$D$5*SIN(2*PI()*B1741/365)+INDEX(ChangeFactor!$F$6:$F$17,C1741)+IF(G1741=1,MAR1!$B$11+INDEX(ChangeFactor!$G$6:$G$17,C1741)*MAR1!$D$11*L1741,MAR1!$C$11+INDEX(ChangeFactor!$G$6:$G$17,C1741)*MAR1!$E$11*L1741)</f>
        <v/>
      </c>
    </row>
    <row r="1742">
      <c r="A1742" s="6">
        <f>Data!U1742</f>
        <v/>
      </c>
      <c r="B1742" s="6">
        <f>MOD(A1742-1,365)+1</f>
        <v/>
      </c>
      <c r="C1742" s="6">
        <f>MATCH(B1742,Markov!$C$6:$C$17,1)</f>
        <v/>
      </c>
      <c r="D1742" s="16">
        <f>Data!V1742</f>
        <v/>
      </c>
      <c r="E1742" s="6">
        <f>IF(D1742&lt;IF(E1741=1,INDEX(Markov!$I$6:$I$17,C1742),INDEX(Markov!$H$6:$H$17,C1742)),1,0)</f>
        <v/>
      </c>
      <c r="F1742" s="12">
        <f>IF(E1742=1,GAMMA.INV(Data!W1742,INDEX(Markov!$Q$6:$Q$17,C1742),INDEX(Markov!$R$6:$R$17,C1742)),0)</f>
        <v/>
      </c>
      <c r="G1742" s="6">
        <f>IF(D1742&lt;IF(G1741=1,INDEX(ChangeFactor!$O$6:$O$17,C1742),INDEX(ChangeFactor!$N$6:$N$17,C1742)),1,0)</f>
        <v/>
      </c>
      <c r="H1742" s="12">
        <f>IF(G1742=1,GAMMA.INV(Data!W1742,INDEX(ChangeFactor!$R$6:$R$17,C1742),INDEX(ChangeFactor!$S$6:$S$17,C1742)),0)</f>
        <v/>
      </c>
      <c r="I1742" s="7">
        <f>NORM.S.INV(Data!X1742)</f>
        <v/>
      </c>
      <c r="J1742" s="7">
        <f>NORM.S.INV(Data!Y1742)</f>
        <v/>
      </c>
      <c r="K1742" s="7">
        <f>NORM.S.INV(Data!Z1742)</f>
        <v/>
      </c>
      <c r="L1742" s="7">
        <f>MAR1!$B$32*L1741+MAR1!$C$32*M1741+MAR1!$D$32*N1741+MAR1!$B$42*I1742+MAR1!$C$42*J1742+MAR1!$D$42*K1742</f>
        <v/>
      </c>
      <c r="M1742" s="7">
        <f>MAR1!$B$33*L1741+MAR1!$C$33*M1741+MAR1!$D$33*N1741+MAR1!$B$43*I1742+MAR1!$C$43*J1742+MAR1!$D$43*K1742</f>
        <v/>
      </c>
      <c r="N1742" s="7">
        <f>MAR1!$B$34*L1741+MAR1!$C$34*M1741+MAR1!$D$34*N1741+MAR1!$B$44*I1742+MAR1!$C$44*J1742+MAR1!$D$44*K1742</f>
        <v/>
      </c>
      <c r="O1742" s="12">
        <f>MAR1!$B$5+MAR1!$C$5*COS(2*PI()*B1742/365)+MAR1!$D$5*SIN(2*PI()*B1742/365)+IF(E1742=1,MAR1!$B$11+MAR1!$D$11*L1742,MAR1!$C$11+MAR1!$E$11*L1742)</f>
        <v/>
      </c>
      <c r="P1742" s="12">
        <f>MAR1!$B$6+MAR1!$C$6*COS(2*PI()*B1742/365)+MAR1!$D$6*SIN(2*PI()*B1742/365)+IF(E1742=1,MAR1!$B$12+MAR1!$D$12*M1742,MAR1!$C$12+MAR1!$E$12*M1742)</f>
        <v/>
      </c>
      <c r="Q1742" s="12">
        <f>MAR1!$B$7+MAR1!$C$7*COS(2*PI()*B1742/365)+MAR1!$D$7*SIN(2*PI()*B1742/365)+IF(E1742=1,MAR1!$B$13+MAR1!$D$13*N1742,MAR1!$C$13+MAR1!$E$13*N1742)</f>
        <v/>
      </c>
      <c r="R1742" s="12">
        <f>MAR1!$B$5+MAR1!$C$5*COS(2*PI()*B1742/365)+MAR1!$D$5*SIN(2*PI()*B1742/365)+INDEX(ChangeFactor!$F$6:$F$17,C1742)+IF(G1742=1,MAR1!$B$11+INDEX(ChangeFactor!$G$6:$G$17,C1742)*MAR1!$D$11*L1742,MAR1!$C$11+INDEX(ChangeFactor!$G$6:$G$17,C1742)*MAR1!$E$11*L1742)</f>
        <v/>
      </c>
    </row>
    <row r="1743">
      <c r="A1743" s="6">
        <f>Data!U1743</f>
        <v/>
      </c>
      <c r="B1743" s="6">
        <f>MOD(A1743-1,365)+1</f>
        <v/>
      </c>
      <c r="C1743" s="6">
        <f>MATCH(B1743,Markov!$C$6:$C$17,1)</f>
        <v/>
      </c>
      <c r="D1743" s="16">
        <f>Data!V1743</f>
        <v/>
      </c>
      <c r="E1743" s="6">
        <f>IF(D1743&lt;IF(E1742=1,INDEX(Markov!$I$6:$I$17,C1743),INDEX(Markov!$H$6:$H$17,C1743)),1,0)</f>
        <v/>
      </c>
      <c r="F1743" s="12">
        <f>IF(E1743=1,GAMMA.INV(Data!W1743,INDEX(Markov!$Q$6:$Q$17,C1743),INDEX(Markov!$R$6:$R$17,C1743)),0)</f>
        <v/>
      </c>
      <c r="G1743" s="6">
        <f>IF(D1743&lt;IF(G1742=1,INDEX(ChangeFactor!$O$6:$O$17,C1743),INDEX(ChangeFactor!$N$6:$N$17,C1743)),1,0)</f>
        <v/>
      </c>
      <c r="H1743" s="12">
        <f>IF(G1743=1,GAMMA.INV(Data!W1743,INDEX(ChangeFactor!$R$6:$R$17,C1743),INDEX(ChangeFactor!$S$6:$S$17,C1743)),0)</f>
        <v/>
      </c>
      <c r="I1743" s="7">
        <f>NORM.S.INV(Data!X1743)</f>
        <v/>
      </c>
      <c r="J1743" s="7">
        <f>NORM.S.INV(Data!Y1743)</f>
        <v/>
      </c>
      <c r="K1743" s="7">
        <f>NORM.S.INV(Data!Z1743)</f>
        <v/>
      </c>
      <c r="L1743" s="7">
        <f>MAR1!$B$32*L1742+MAR1!$C$32*M1742+MAR1!$D$32*N1742+MAR1!$B$42*I1743+MAR1!$C$42*J1743+MAR1!$D$42*K1743</f>
        <v/>
      </c>
      <c r="M1743" s="7">
        <f>MAR1!$B$33*L1742+MAR1!$C$33*M1742+MAR1!$D$33*N1742+MAR1!$B$43*I1743+MAR1!$C$43*J1743+MAR1!$D$43*K1743</f>
        <v/>
      </c>
      <c r="N1743" s="7">
        <f>MAR1!$B$34*L1742+MAR1!$C$34*M1742+MAR1!$D$34*N1742+MAR1!$B$44*I1743+MAR1!$C$44*J1743+MAR1!$D$44*K1743</f>
        <v/>
      </c>
      <c r="O1743" s="12">
        <f>MAR1!$B$5+MAR1!$C$5*COS(2*PI()*B1743/365)+MAR1!$D$5*SIN(2*PI()*B1743/365)+IF(E1743=1,MAR1!$B$11+MAR1!$D$11*L1743,MAR1!$C$11+MAR1!$E$11*L1743)</f>
        <v/>
      </c>
      <c r="P1743" s="12">
        <f>MAR1!$B$6+MAR1!$C$6*COS(2*PI()*B1743/365)+MAR1!$D$6*SIN(2*PI()*B1743/365)+IF(E1743=1,MAR1!$B$12+MAR1!$D$12*M1743,MAR1!$C$12+MAR1!$E$12*M1743)</f>
        <v/>
      </c>
      <c r="Q1743" s="12">
        <f>MAR1!$B$7+MAR1!$C$7*COS(2*PI()*B1743/365)+MAR1!$D$7*SIN(2*PI()*B1743/365)+IF(E1743=1,MAR1!$B$13+MAR1!$D$13*N1743,MAR1!$C$13+MAR1!$E$13*N1743)</f>
        <v/>
      </c>
      <c r="R1743" s="12">
        <f>MAR1!$B$5+MAR1!$C$5*COS(2*PI()*B1743/365)+MAR1!$D$5*SIN(2*PI()*B1743/365)+INDEX(ChangeFactor!$F$6:$F$17,C1743)+IF(G1743=1,MAR1!$B$11+INDEX(ChangeFactor!$G$6:$G$17,C1743)*MAR1!$D$11*L1743,MAR1!$C$11+INDEX(ChangeFactor!$G$6:$G$17,C1743)*MAR1!$E$11*L1743)</f>
        <v/>
      </c>
    </row>
    <row r="1744">
      <c r="A1744" s="6">
        <f>Data!U1744</f>
        <v/>
      </c>
      <c r="B1744" s="6">
        <f>MOD(A1744-1,365)+1</f>
        <v/>
      </c>
      <c r="C1744" s="6">
        <f>MATCH(B1744,Markov!$C$6:$C$17,1)</f>
        <v/>
      </c>
      <c r="D1744" s="16">
        <f>Data!V1744</f>
        <v/>
      </c>
      <c r="E1744" s="6">
        <f>IF(D1744&lt;IF(E1743=1,INDEX(Markov!$I$6:$I$17,C1744),INDEX(Markov!$H$6:$H$17,C1744)),1,0)</f>
        <v/>
      </c>
      <c r="F1744" s="12">
        <f>IF(E1744=1,GAMMA.INV(Data!W1744,INDEX(Markov!$Q$6:$Q$17,C1744),INDEX(Markov!$R$6:$R$17,C1744)),0)</f>
        <v/>
      </c>
      <c r="G1744" s="6">
        <f>IF(D1744&lt;IF(G1743=1,INDEX(ChangeFactor!$O$6:$O$17,C1744),INDEX(ChangeFactor!$N$6:$N$17,C1744)),1,0)</f>
        <v/>
      </c>
      <c r="H1744" s="12">
        <f>IF(G1744=1,GAMMA.INV(Data!W1744,INDEX(ChangeFactor!$R$6:$R$17,C1744),INDEX(ChangeFactor!$S$6:$S$17,C1744)),0)</f>
        <v/>
      </c>
      <c r="I1744" s="7">
        <f>NORM.S.INV(Data!X1744)</f>
        <v/>
      </c>
      <c r="J1744" s="7">
        <f>NORM.S.INV(Data!Y1744)</f>
        <v/>
      </c>
      <c r="K1744" s="7">
        <f>NORM.S.INV(Data!Z1744)</f>
        <v/>
      </c>
      <c r="L1744" s="7">
        <f>MAR1!$B$32*L1743+MAR1!$C$32*M1743+MAR1!$D$32*N1743+MAR1!$B$42*I1744+MAR1!$C$42*J1744+MAR1!$D$42*K1744</f>
        <v/>
      </c>
      <c r="M1744" s="7">
        <f>MAR1!$B$33*L1743+MAR1!$C$33*M1743+MAR1!$D$33*N1743+MAR1!$B$43*I1744+MAR1!$C$43*J1744+MAR1!$D$43*K1744</f>
        <v/>
      </c>
      <c r="N1744" s="7">
        <f>MAR1!$B$34*L1743+MAR1!$C$34*M1743+MAR1!$D$34*N1743+MAR1!$B$44*I1744+MAR1!$C$44*J1744+MAR1!$D$44*K1744</f>
        <v/>
      </c>
      <c r="O1744" s="12">
        <f>MAR1!$B$5+MAR1!$C$5*COS(2*PI()*B1744/365)+MAR1!$D$5*SIN(2*PI()*B1744/365)+IF(E1744=1,MAR1!$B$11+MAR1!$D$11*L1744,MAR1!$C$11+MAR1!$E$11*L1744)</f>
        <v/>
      </c>
      <c r="P1744" s="12">
        <f>MAR1!$B$6+MAR1!$C$6*COS(2*PI()*B1744/365)+MAR1!$D$6*SIN(2*PI()*B1744/365)+IF(E1744=1,MAR1!$B$12+MAR1!$D$12*M1744,MAR1!$C$12+MAR1!$E$12*M1744)</f>
        <v/>
      </c>
      <c r="Q1744" s="12">
        <f>MAR1!$B$7+MAR1!$C$7*COS(2*PI()*B1744/365)+MAR1!$D$7*SIN(2*PI()*B1744/365)+IF(E1744=1,MAR1!$B$13+MAR1!$D$13*N1744,MAR1!$C$13+MAR1!$E$13*N1744)</f>
        <v/>
      </c>
      <c r="R1744" s="12">
        <f>MAR1!$B$5+MAR1!$C$5*COS(2*PI()*B1744/365)+MAR1!$D$5*SIN(2*PI()*B1744/365)+INDEX(ChangeFactor!$F$6:$F$17,C1744)+IF(G1744=1,MAR1!$B$11+INDEX(ChangeFactor!$G$6:$G$17,C1744)*MAR1!$D$11*L1744,MAR1!$C$11+INDEX(ChangeFactor!$G$6:$G$17,C1744)*MAR1!$E$11*L1744)</f>
        <v/>
      </c>
    </row>
    <row r="1745">
      <c r="A1745" s="6">
        <f>Data!U1745</f>
        <v/>
      </c>
      <c r="B1745" s="6">
        <f>MOD(A1745-1,365)+1</f>
        <v/>
      </c>
      <c r="C1745" s="6">
        <f>MATCH(B1745,Markov!$C$6:$C$17,1)</f>
        <v/>
      </c>
      <c r="D1745" s="16">
        <f>Data!V1745</f>
        <v/>
      </c>
      <c r="E1745" s="6">
        <f>IF(D1745&lt;IF(E1744=1,INDEX(Markov!$I$6:$I$17,C1745),INDEX(Markov!$H$6:$H$17,C1745)),1,0)</f>
        <v/>
      </c>
      <c r="F1745" s="12">
        <f>IF(E1745=1,GAMMA.INV(Data!W1745,INDEX(Markov!$Q$6:$Q$17,C1745),INDEX(Markov!$R$6:$R$17,C1745)),0)</f>
        <v/>
      </c>
      <c r="G1745" s="6">
        <f>IF(D1745&lt;IF(G1744=1,INDEX(ChangeFactor!$O$6:$O$17,C1745),INDEX(ChangeFactor!$N$6:$N$17,C1745)),1,0)</f>
        <v/>
      </c>
      <c r="H1745" s="12">
        <f>IF(G1745=1,GAMMA.INV(Data!W1745,INDEX(ChangeFactor!$R$6:$R$17,C1745),INDEX(ChangeFactor!$S$6:$S$17,C1745)),0)</f>
        <v/>
      </c>
      <c r="I1745" s="7">
        <f>NORM.S.INV(Data!X1745)</f>
        <v/>
      </c>
      <c r="J1745" s="7">
        <f>NORM.S.INV(Data!Y1745)</f>
        <v/>
      </c>
      <c r="K1745" s="7">
        <f>NORM.S.INV(Data!Z1745)</f>
        <v/>
      </c>
      <c r="L1745" s="7">
        <f>MAR1!$B$32*L1744+MAR1!$C$32*M1744+MAR1!$D$32*N1744+MAR1!$B$42*I1745+MAR1!$C$42*J1745+MAR1!$D$42*K1745</f>
        <v/>
      </c>
      <c r="M1745" s="7">
        <f>MAR1!$B$33*L1744+MAR1!$C$33*M1744+MAR1!$D$33*N1744+MAR1!$B$43*I1745+MAR1!$C$43*J1745+MAR1!$D$43*K1745</f>
        <v/>
      </c>
      <c r="N1745" s="7">
        <f>MAR1!$B$34*L1744+MAR1!$C$34*M1744+MAR1!$D$34*N1744+MAR1!$B$44*I1745+MAR1!$C$44*J1745+MAR1!$D$44*K1745</f>
        <v/>
      </c>
      <c r="O1745" s="12">
        <f>MAR1!$B$5+MAR1!$C$5*COS(2*PI()*B1745/365)+MAR1!$D$5*SIN(2*PI()*B1745/365)+IF(E1745=1,MAR1!$B$11+MAR1!$D$11*L1745,MAR1!$C$11+MAR1!$E$11*L1745)</f>
        <v/>
      </c>
      <c r="P1745" s="12">
        <f>MAR1!$B$6+MAR1!$C$6*COS(2*PI()*B1745/365)+MAR1!$D$6*SIN(2*PI()*B1745/365)+IF(E1745=1,MAR1!$B$12+MAR1!$D$12*M1745,MAR1!$C$12+MAR1!$E$12*M1745)</f>
        <v/>
      </c>
      <c r="Q1745" s="12">
        <f>MAR1!$B$7+MAR1!$C$7*COS(2*PI()*B1745/365)+MAR1!$D$7*SIN(2*PI()*B1745/365)+IF(E1745=1,MAR1!$B$13+MAR1!$D$13*N1745,MAR1!$C$13+MAR1!$E$13*N1745)</f>
        <v/>
      </c>
      <c r="R1745" s="12">
        <f>MAR1!$B$5+MAR1!$C$5*COS(2*PI()*B1745/365)+MAR1!$D$5*SIN(2*PI()*B1745/365)+INDEX(ChangeFactor!$F$6:$F$17,C1745)+IF(G1745=1,MAR1!$B$11+INDEX(ChangeFactor!$G$6:$G$17,C1745)*MAR1!$D$11*L1745,MAR1!$C$11+INDEX(ChangeFactor!$G$6:$G$17,C1745)*MAR1!$E$11*L1745)</f>
        <v/>
      </c>
    </row>
    <row r="1746">
      <c r="A1746" s="6">
        <f>Data!U1746</f>
        <v/>
      </c>
      <c r="B1746" s="6">
        <f>MOD(A1746-1,365)+1</f>
        <v/>
      </c>
      <c r="C1746" s="6">
        <f>MATCH(B1746,Markov!$C$6:$C$17,1)</f>
        <v/>
      </c>
      <c r="D1746" s="16">
        <f>Data!V1746</f>
        <v/>
      </c>
      <c r="E1746" s="6">
        <f>IF(D1746&lt;IF(E1745=1,INDEX(Markov!$I$6:$I$17,C1746),INDEX(Markov!$H$6:$H$17,C1746)),1,0)</f>
        <v/>
      </c>
      <c r="F1746" s="12">
        <f>IF(E1746=1,GAMMA.INV(Data!W1746,INDEX(Markov!$Q$6:$Q$17,C1746),INDEX(Markov!$R$6:$R$17,C1746)),0)</f>
        <v/>
      </c>
      <c r="G1746" s="6">
        <f>IF(D1746&lt;IF(G1745=1,INDEX(ChangeFactor!$O$6:$O$17,C1746),INDEX(ChangeFactor!$N$6:$N$17,C1746)),1,0)</f>
        <v/>
      </c>
      <c r="H1746" s="12">
        <f>IF(G1746=1,GAMMA.INV(Data!W1746,INDEX(ChangeFactor!$R$6:$R$17,C1746),INDEX(ChangeFactor!$S$6:$S$17,C1746)),0)</f>
        <v/>
      </c>
      <c r="I1746" s="7">
        <f>NORM.S.INV(Data!X1746)</f>
        <v/>
      </c>
      <c r="J1746" s="7">
        <f>NORM.S.INV(Data!Y1746)</f>
        <v/>
      </c>
      <c r="K1746" s="7">
        <f>NORM.S.INV(Data!Z1746)</f>
        <v/>
      </c>
      <c r="L1746" s="7">
        <f>MAR1!$B$32*L1745+MAR1!$C$32*M1745+MAR1!$D$32*N1745+MAR1!$B$42*I1746+MAR1!$C$42*J1746+MAR1!$D$42*K1746</f>
        <v/>
      </c>
      <c r="M1746" s="7">
        <f>MAR1!$B$33*L1745+MAR1!$C$33*M1745+MAR1!$D$33*N1745+MAR1!$B$43*I1746+MAR1!$C$43*J1746+MAR1!$D$43*K1746</f>
        <v/>
      </c>
      <c r="N1746" s="7">
        <f>MAR1!$B$34*L1745+MAR1!$C$34*M1745+MAR1!$D$34*N1745+MAR1!$B$44*I1746+MAR1!$C$44*J1746+MAR1!$D$44*K1746</f>
        <v/>
      </c>
      <c r="O1746" s="12">
        <f>MAR1!$B$5+MAR1!$C$5*COS(2*PI()*B1746/365)+MAR1!$D$5*SIN(2*PI()*B1746/365)+IF(E1746=1,MAR1!$B$11+MAR1!$D$11*L1746,MAR1!$C$11+MAR1!$E$11*L1746)</f>
        <v/>
      </c>
      <c r="P1746" s="12">
        <f>MAR1!$B$6+MAR1!$C$6*COS(2*PI()*B1746/365)+MAR1!$D$6*SIN(2*PI()*B1746/365)+IF(E1746=1,MAR1!$B$12+MAR1!$D$12*M1746,MAR1!$C$12+MAR1!$E$12*M1746)</f>
        <v/>
      </c>
      <c r="Q1746" s="12">
        <f>MAR1!$B$7+MAR1!$C$7*COS(2*PI()*B1746/365)+MAR1!$D$7*SIN(2*PI()*B1746/365)+IF(E1746=1,MAR1!$B$13+MAR1!$D$13*N1746,MAR1!$C$13+MAR1!$E$13*N1746)</f>
        <v/>
      </c>
      <c r="R1746" s="12">
        <f>MAR1!$B$5+MAR1!$C$5*COS(2*PI()*B1746/365)+MAR1!$D$5*SIN(2*PI()*B1746/365)+INDEX(ChangeFactor!$F$6:$F$17,C1746)+IF(G1746=1,MAR1!$B$11+INDEX(ChangeFactor!$G$6:$G$17,C1746)*MAR1!$D$11*L1746,MAR1!$C$11+INDEX(ChangeFactor!$G$6:$G$17,C1746)*MAR1!$E$11*L1746)</f>
        <v/>
      </c>
    </row>
    <row r="1747">
      <c r="A1747" s="6">
        <f>Data!U1747</f>
        <v/>
      </c>
      <c r="B1747" s="6">
        <f>MOD(A1747-1,365)+1</f>
        <v/>
      </c>
      <c r="C1747" s="6">
        <f>MATCH(B1747,Markov!$C$6:$C$17,1)</f>
        <v/>
      </c>
      <c r="D1747" s="16">
        <f>Data!V1747</f>
        <v/>
      </c>
      <c r="E1747" s="6">
        <f>IF(D1747&lt;IF(E1746=1,INDEX(Markov!$I$6:$I$17,C1747),INDEX(Markov!$H$6:$H$17,C1747)),1,0)</f>
        <v/>
      </c>
      <c r="F1747" s="12">
        <f>IF(E1747=1,GAMMA.INV(Data!W1747,INDEX(Markov!$Q$6:$Q$17,C1747),INDEX(Markov!$R$6:$R$17,C1747)),0)</f>
        <v/>
      </c>
      <c r="G1747" s="6">
        <f>IF(D1747&lt;IF(G1746=1,INDEX(ChangeFactor!$O$6:$O$17,C1747),INDEX(ChangeFactor!$N$6:$N$17,C1747)),1,0)</f>
        <v/>
      </c>
      <c r="H1747" s="12">
        <f>IF(G1747=1,GAMMA.INV(Data!W1747,INDEX(ChangeFactor!$R$6:$R$17,C1747),INDEX(ChangeFactor!$S$6:$S$17,C1747)),0)</f>
        <v/>
      </c>
      <c r="I1747" s="7">
        <f>NORM.S.INV(Data!X1747)</f>
        <v/>
      </c>
      <c r="J1747" s="7">
        <f>NORM.S.INV(Data!Y1747)</f>
        <v/>
      </c>
      <c r="K1747" s="7">
        <f>NORM.S.INV(Data!Z1747)</f>
        <v/>
      </c>
      <c r="L1747" s="7">
        <f>MAR1!$B$32*L1746+MAR1!$C$32*M1746+MAR1!$D$32*N1746+MAR1!$B$42*I1747+MAR1!$C$42*J1747+MAR1!$D$42*K1747</f>
        <v/>
      </c>
      <c r="M1747" s="7">
        <f>MAR1!$B$33*L1746+MAR1!$C$33*M1746+MAR1!$D$33*N1746+MAR1!$B$43*I1747+MAR1!$C$43*J1747+MAR1!$D$43*K1747</f>
        <v/>
      </c>
      <c r="N1747" s="7">
        <f>MAR1!$B$34*L1746+MAR1!$C$34*M1746+MAR1!$D$34*N1746+MAR1!$B$44*I1747+MAR1!$C$44*J1747+MAR1!$D$44*K1747</f>
        <v/>
      </c>
      <c r="O1747" s="12">
        <f>MAR1!$B$5+MAR1!$C$5*COS(2*PI()*B1747/365)+MAR1!$D$5*SIN(2*PI()*B1747/365)+IF(E1747=1,MAR1!$B$11+MAR1!$D$11*L1747,MAR1!$C$11+MAR1!$E$11*L1747)</f>
        <v/>
      </c>
      <c r="P1747" s="12">
        <f>MAR1!$B$6+MAR1!$C$6*COS(2*PI()*B1747/365)+MAR1!$D$6*SIN(2*PI()*B1747/365)+IF(E1747=1,MAR1!$B$12+MAR1!$D$12*M1747,MAR1!$C$12+MAR1!$E$12*M1747)</f>
        <v/>
      </c>
      <c r="Q1747" s="12">
        <f>MAR1!$B$7+MAR1!$C$7*COS(2*PI()*B1747/365)+MAR1!$D$7*SIN(2*PI()*B1747/365)+IF(E1747=1,MAR1!$B$13+MAR1!$D$13*N1747,MAR1!$C$13+MAR1!$E$13*N1747)</f>
        <v/>
      </c>
      <c r="R1747" s="12">
        <f>MAR1!$B$5+MAR1!$C$5*COS(2*PI()*B1747/365)+MAR1!$D$5*SIN(2*PI()*B1747/365)+INDEX(ChangeFactor!$F$6:$F$17,C1747)+IF(G1747=1,MAR1!$B$11+INDEX(ChangeFactor!$G$6:$G$17,C1747)*MAR1!$D$11*L1747,MAR1!$C$11+INDEX(ChangeFactor!$G$6:$G$17,C1747)*MAR1!$E$11*L1747)</f>
        <v/>
      </c>
    </row>
    <row r="1748">
      <c r="A1748" s="6">
        <f>Data!U1748</f>
        <v/>
      </c>
      <c r="B1748" s="6">
        <f>MOD(A1748-1,365)+1</f>
        <v/>
      </c>
      <c r="C1748" s="6">
        <f>MATCH(B1748,Markov!$C$6:$C$17,1)</f>
        <v/>
      </c>
      <c r="D1748" s="16">
        <f>Data!V1748</f>
        <v/>
      </c>
      <c r="E1748" s="6">
        <f>IF(D1748&lt;IF(E1747=1,INDEX(Markov!$I$6:$I$17,C1748),INDEX(Markov!$H$6:$H$17,C1748)),1,0)</f>
        <v/>
      </c>
      <c r="F1748" s="12">
        <f>IF(E1748=1,GAMMA.INV(Data!W1748,INDEX(Markov!$Q$6:$Q$17,C1748),INDEX(Markov!$R$6:$R$17,C1748)),0)</f>
        <v/>
      </c>
      <c r="G1748" s="6">
        <f>IF(D1748&lt;IF(G1747=1,INDEX(ChangeFactor!$O$6:$O$17,C1748),INDEX(ChangeFactor!$N$6:$N$17,C1748)),1,0)</f>
        <v/>
      </c>
      <c r="H1748" s="12">
        <f>IF(G1748=1,GAMMA.INV(Data!W1748,INDEX(ChangeFactor!$R$6:$R$17,C1748),INDEX(ChangeFactor!$S$6:$S$17,C1748)),0)</f>
        <v/>
      </c>
      <c r="I1748" s="7">
        <f>NORM.S.INV(Data!X1748)</f>
        <v/>
      </c>
      <c r="J1748" s="7">
        <f>NORM.S.INV(Data!Y1748)</f>
        <v/>
      </c>
      <c r="K1748" s="7">
        <f>NORM.S.INV(Data!Z1748)</f>
        <v/>
      </c>
      <c r="L1748" s="7">
        <f>MAR1!$B$32*L1747+MAR1!$C$32*M1747+MAR1!$D$32*N1747+MAR1!$B$42*I1748+MAR1!$C$42*J1748+MAR1!$D$42*K1748</f>
        <v/>
      </c>
      <c r="M1748" s="7">
        <f>MAR1!$B$33*L1747+MAR1!$C$33*M1747+MAR1!$D$33*N1747+MAR1!$B$43*I1748+MAR1!$C$43*J1748+MAR1!$D$43*K1748</f>
        <v/>
      </c>
      <c r="N1748" s="7">
        <f>MAR1!$B$34*L1747+MAR1!$C$34*M1747+MAR1!$D$34*N1747+MAR1!$B$44*I1748+MAR1!$C$44*J1748+MAR1!$D$44*K1748</f>
        <v/>
      </c>
      <c r="O1748" s="12">
        <f>MAR1!$B$5+MAR1!$C$5*COS(2*PI()*B1748/365)+MAR1!$D$5*SIN(2*PI()*B1748/365)+IF(E1748=1,MAR1!$B$11+MAR1!$D$11*L1748,MAR1!$C$11+MAR1!$E$11*L1748)</f>
        <v/>
      </c>
      <c r="P1748" s="12">
        <f>MAR1!$B$6+MAR1!$C$6*COS(2*PI()*B1748/365)+MAR1!$D$6*SIN(2*PI()*B1748/365)+IF(E1748=1,MAR1!$B$12+MAR1!$D$12*M1748,MAR1!$C$12+MAR1!$E$12*M1748)</f>
        <v/>
      </c>
      <c r="Q1748" s="12">
        <f>MAR1!$B$7+MAR1!$C$7*COS(2*PI()*B1748/365)+MAR1!$D$7*SIN(2*PI()*B1748/365)+IF(E1748=1,MAR1!$B$13+MAR1!$D$13*N1748,MAR1!$C$13+MAR1!$E$13*N1748)</f>
        <v/>
      </c>
      <c r="R1748" s="12">
        <f>MAR1!$B$5+MAR1!$C$5*COS(2*PI()*B1748/365)+MAR1!$D$5*SIN(2*PI()*B1748/365)+INDEX(ChangeFactor!$F$6:$F$17,C1748)+IF(G1748=1,MAR1!$B$11+INDEX(ChangeFactor!$G$6:$G$17,C1748)*MAR1!$D$11*L1748,MAR1!$C$11+INDEX(ChangeFactor!$G$6:$G$17,C1748)*MAR1!$E$11*L1748)</f>
        <v/>
      </c>
    </row>
    <row r="1749">
      <c r="A1749" s="6">
        <f>Data!U1749</f>
        <v/>
      </c>
      <c r="B1749" s="6">
        <f>MOD(A1749-1,365)+1</f>
        <v/>
      </c>
      <c r="C1749" s="6">
        <f>MATCH(B1749,Markov!$C$6:$C$17,1)</f>
        <v/>
      </c>
      <c r="D1749" s="16">
        <f>Data!V1749</f>
        <v/>
      </c>
      <c r="E1749" s="6">
        <f>IF(D1749&lt;IF(E1748=1,INDEX(Markov!$I$6:$I$17,C1749),INDEX(Markov!$H$6:$H$17,C1749)),1,0)</f>
        <v/>
      </c>
      <c r="F1749" s="12">
        <f>IF(E1749=1,GAMMA.INV(Data!W1749,INDEX(Markov!$Q$6:$Q$17,C1749),INDEX(Markov!$R$6:$R$17,C1749)),0)</f>
        <v/>
      </c>
      <c r="G1749" s="6">
        <f>IF(D1749&lt;IF(G1748=1,INDEX(ChangeFactor!$O$6:$O$17,C1749),INDEX(ChangeFactor!$N$6:$N$17,C1749)),1,0)</f>
        <v/>
      </c>
      <c r="H1749" s="12">
        <f>IF(G1749=1,GAMMA.INV(Data!W1749,INDEX(ChangeFactor!$R$6:$R$17,C1749),INDEX(ChangeFactor!$S$6:$S$17,C1749)),0)</f>
        <v/>
      </c>
      <c r="I1749" s="7">
        <f>NORM.S.INV(Data!X1749)</f>
        <v/>
      </c>
      <c r="J1749" s="7">
        <f>NORM.S.INV(Data!Y1749)</f>
        <v/>
      </c>
      <c r="K1749" s="7">
        <f>NORM.S.INV(Data!Z1749)</f>
        <v/>
      </c>
      <c r="L1749" s="7">
        <f>MAR1!$B$32*L1748+MAR1!$C$32*M1748+MAR1!$D$32*N1748+MAR1!$B$42*I1749+MAR1!$C$42*J1749+MAR1!$D$42*K1749</f>
        <v/>
      </c>
      <c r="M1749" s="7">
        <f>MAR1!$B$33*L1748+MAR1!$C$33*M1748+MAR1!$D$33*N1748+MAR1!$B$43*I1749+MAR1!$C$43*J1749+MAR1!$D$43*K1749</f>
        <v/>
      </c>
      <c r="N1749" s="7">
        <f>MAR1!$B$34*L1748+MAR1!$C$34*M1748+MAR1!$D$34*N1748+MAR1!$B$44*I1749+MAR1!$C$44*J1749+MAR1!$D$44*K1749</f>
        <v/>
      </c>
      <c r="O1749" s="12">
        <f>MAR1!$B$5+MAR1!$C$5*COS(2*PI()*B1749/365)+MAR1!$D$5*SIN(2*PI()*B1749/365)+IF(E1749=1,MAR1!$B$11+MAR1!$D$11*L1749,MAR1!$C$11+MAR1!$E$11*L1749)</f>
        <v/>
      </c>
      <c r="P1749" s="12">
        <f>MAR1!$B$6+MAR1!$C$6*COS(2*PI()*B1749/365)+MAR1!$D$6*SIN(2*PI()*B1749/365)+IF(E1749=1,MAR1!$B$12+MAR1!$D$12*M1749,MAR1!$C$12+MAR1!$E$12*M1749)</f>
        <v/>
      </c>
      <c r="Q1749" s="12">
        <f>MAR1!$B$7+MAR1!$C$7*COS(2*PI()*B1749/365)+MAR1!$D$7*SIN(2*PI()*B1749/365)+IF(E1749=1,MAR1!$B$13+MAR1!$D$13*N1749,MAR1!$C$13+MAR1!$E$13*N1749)</f>
        <v/>
      </c>
      <c r="R1749" s="12">
        <f>MAR1!$B$5+MAR1!$C$5*COS(2*PI()*B1749/365)+MAR1!$D$5*SIN(2*PI()*B1749/365)+INDEX(ChangeFactor!$F$6:$F$17,C1749)+IF(G1749=1,MAR1!$B$11+INDEX(ChangeFactor!$G$6:$G$17,C1749)*MAR1!$D$11*L1749,MAR1!$C$11+INDEX(ChangeFactor!$G$6:$G$17,C1749)*MAR1!$E$11*L1749)</f>
        <v/>
      </c>
    </row>
    <row r="1750">
      <c r="A1750" s="6">
        <f>Data!U1750</f>
        <v/>
      </c>
      <c r="B1750" s="6">
        <f>MOD(A1750-1,365)+1</f>
        <v/>
      </c>
      <c r="C1750" s="6">
        <f>MATCH(B1750,Markov!$C$6:$C$17,1)</f>
        <v/>
      </c>
      <c r="D1750" s="16">
        <f>Data!V1750</f>
        <v/>
      </c>
      <c r="E1750" s="6">
        <f>IF(D1750&lt;IF(E1749=1,INDEX(Markov!$I$6:$I$17,C1750),INDEX(Markov!$H$6:$H$17,C1750)),1,0)</f>
        <v/>
      </c>
      <c r="F1750" s="12">
        <f>IF(E1750=1,GAMMA.INV(Data!W1750,INDEX(Markov!$Q$6:$Q$17,C1750),INDEX(Markov!$R$6:$R$17,C1750)),0)</f>
        <v/>
      </c>
      <c r="G1750" s="6">
        <f>IF(D1750&lt;IF(G1749=1,INDEX(ChangeFactor!$O$6:$O$17,C1750),INDEX(ChangeFactor!$N$6:$N$17,C1750)),1,0)</f>
        <v/>
      </c>
      <c r="H1750" s="12">
        <f>IF(G1750=1,GAMMA.INV(Data!W1750,INDEX(ChangeFactor!$R$6:$R$17,C1750),INDEX(ChangeFactor!$S$6:$S$17,C1750)),0)</f>
        <v/>
      </c>
      <c r="I1750" s="7">
        <f>NORM.S.INV(Data!X1750)</f>
        <v/>
      </c>
      <c r="J1750" s="7">
        <f>NORM.S.INV(Data!Y1750)</f>
        <v/>
      </c>
      <c r="K1750" s="7">
        <f>NORM.S.INV(Data!Z1750)</f>
        <v/>
      </c>
      <c r="L1750" s="7">
        <f>MAR1!$B$32*L1749+MAR1!$C$32*M1749+MAR1!$D$32*N1749+MAR1!$B$42*I1750+MAR1!$C$42*J1750+MAR1!$D$42*K1750</f>
        <v/>
      </c>
      <c r="M1750" s="7">
        <f>MAR1!$B$33*L1749+MAR1!$C$33*M1749+MAR1!$D$33*N1749+MAR1!$B$43*I1750+MAR1!$C$43*J1750+MAR1!$D$43*K1750</f>
        <v/>
      </c>
      <c r="N1750" s="7">
        <f>MAR1!$B$34*L1749+MAR1!$C$34*M1749+MAR1!$D$34*N1749+MAR1!$B$44*I1750+MAR1!$C$44*J1750+MAR1!$D$44*K1750</f>
        <v/>
      </c>
      <c r="O1750" s="12">
        <f>MAR1!$B$5+MAR1!$C$5*COS(2*PI()*B1750/365)+MAR1!$D$5*SIN(2*PI()*B1750/365)+IF(E1750=1,MAR1!$B$11+MAR1!$D$11*L1750,MAR1!$C$11+MAR1!$E$11*L1750)</f>
        <v/>
      </c>
      <c r="P1750" s="12">
        <f>MAR1!$B$6+MAR1!$C$6*COS(2*PI()*B1750/365)+MAR1!$D$6*SIN(2*PI()*B1750/365)+IF(E1750=1,MAR1!$B$12+MAR1!$D$12*M1750,MAR1!$C$12+MAR1!$E$12*M1750)</f>
        <v/>
      </c>
      <c r="Q1750" s="12">
        <f>MAR1!$B$7+MAR1!$C$7*COS(2*PI()*B1750/365)+MAR1!$D$7*SIN(2*PI()*B1750/365)+IF(E1750=1,MAR1!$B$13+MAR1!$D$13*N1750,MAR1!$C$13+MAR1!$E$13*N1750)</f>
        <v/>
      </c>
      <c r="R1750" s="12">
        <f>MAR1!$B$5+MAR1!$C$5*COS(2*PI()*B1750/365)+MAR1!$D$5*SIN(2*PI()*B1750/365)+INDEX(ChangeFactor!$F$6:$F$17,C1750)+IF(G1750=1,MAR1!$B$11+INDEX(ChangeFactor!$G$6:$G$17,C1750)*MAR1!$D$11*L1750,MAR1!$C$11+INDEX(ChangeFactor!$G$6:$G$17,C1750)*MAR1!$E$11*L1750)</f>
        <v/>
      </c>
    </row>
    <row r="1751">
      <c r="A1751" s="6">
        <f>Data!U1751</f>
        <v/>
      </c>
      <c r="B1751" s="6">
        <f>MOD(A1751-1,365)+1</f>
        <v/>
      </c>
      <c r="C1751" s="6">
        <f>MATCH(B1751,Markov!$C$6:$C$17,1)</f>
        <v/>
      </c>
      <c r="D1751" s="16">
        <f>Data!V1751</f>
        <v/>
      </c>
      <c r="E1751" s="6">
        <f>IF(D1751&lt;IF(E1750=1,INDEX(Markov!$I$6:$I$17,C1751),INDEX(Markov!$H$6:$H$17,C1751)),1,0)</f>
        <v/>
      </c>
      <c r="F1751" s="12">
        <f>IF(E1751=1,GAMMA.INV(Data!W1751,INDEX(Markov!$Q$6:$Q$17,C1751),INDEX(Markov!$R$6:$R$17,C1751)),0)</f>
        <v/>
      </c>
      <c r="G1751" s="6">
        <f>IF(D1751&lt;IF(G1750=1,INDEX(ChangeFactor!$O$6:$O$17,C1751),INDEX(ChangeFactor!$N$6:$N$17,C1751)),1,0)</f>
        <v/>
      </c>
      <c r="H1751" s="12">
        <f>IF(G1751=1,GAMMA.INV(Data!W1751,INDEX(ChangeFactor!$R$6:$R$17,C1751),INDEX(ChangeFactor!$S$6:$S$17,C1751)),0)</f>
        <v/>
      </c>
      <c r="I1751" s="7">
        <f>NORM.S.INV(Data!X1751)</f>
        <v/>
      </c>
      <c r="J1751" s="7">
        <f>NORM.S.INV(Data!Y1751)</f>
        <v/>
      </c>
      <c r="K1751" s="7">
        <f>NORM.S.INV(Data!Z1751)</f>
        <v/>
      </c>
      <c r="L1751" s="7">
        <f>MAR1!$B$32*L1750+MAR1!$C$32*M1750+MAR1!$D$32*N1750+MAR1!$B$42*I1751+MAR1!$C$42*J1751+MAR1!$D$42*K1751</f>
        <v/>
      </c>
      <c r="M1751" s="7">
        <f>MAR1!$B$33*L1750+MAR1!$C$33*M1750+MAR1!$D$33*N1750+MAR1!$B$43*I1751+MAR1!$C$43*J1751+MAR1!$D$43*K1751</f>
        <v/>
      </c>
      <c r="N1751" s="7">
        <f>MAR1!$B$34*L1750+MAR1!$C$34*M1750+MAR1!$D$34*N1750+MAR1!$B$44*I1751+MAR1!$C$44*J1751+MAR1!$D$44*K1751</f>
        <v/>
      </c>
      <c r="O1751" s="12">
        <f>MAR1!$B$5+MAR1!$C$5*COS(2*PI()*B1751/365)+MAR1!$D$5*SIN(2*PI()*B1751/365)+IF(E1751=1,MAR1!$B$11+MAR1!$D$11*L1751,MAR1!$C$11+MAR1!$E$11*L1751)</f>
        <v/>
      </c>
      <c r="P1751" s="12">
        <f>MAR1!$B$6+MAR1!$C$6*COS(2*PI()*B1751/365)+MAR1!$D$6*SIN(2*PI()*B1751/365)+IF(E1751=1,MAR1!$B$12+MAR1!$D$12*M1751,MAR1!$C$12+MAR1!$E$12*M1751)</f>
        <v/>
      </c>
      <c r="Q1751" s="12">
        <f>MAR1!$B$7+MAR1!$C$7*COS(2*PI()*B1751/365)+MAR1!$D$7*SIN(2*PI()*B1751/365)+IF(E1751=1,MAR1!$B$13+MAR1!$D$13*N1751,MAR1!$C$13+MAR1!$E$13*N1751)</f>
        <v/>
      </c>
      <c r="R1751" s="12">
        <f>MAR1!$B$5+MAR1!$C$5*COS(2*PI()*B1751/365)+MAR1!$D$5*SIN(2*PI()*B1751/365)+INDEX(ChangeFactor!$F$6:$F$17,C1751)+IF(G1751=1,MAR1!$B$11+INDEX(ChangeFactor!$G$6:$G$17,C1751)*MAR1!$D$11*L1751,MAR1!$C$11+INDEX(ChangeFactor!$G$6:$G$17,C1751)*MAR1!$E$11*L1751)</f>
        <v/>
      </c>
    </row>
    <row r="1752">
      <c r="A1752" s="6">
        <f>Data!U1752</f>
        <v/>
      </c>
      <c r="B1752" s="6">
        <f>MOD(A1752-1,365)+1</f>
        <v/>
      </c>
      <c r="C1752" s="6">
        <f>MATCH(B1752,Markov!$C$6:$C$17,1)</f>
        <v/>
      </c>
      <c r="D1752" s="16">
        <f>Data!V1752</f>
        <v/>
      </c>
      <c r="E1752" s="6">
        <f>IF(D1752&lt;IF(E1751=1,INDEX(Markov!$I$6:$I$17,C1752),INDEX(Markov!$H$6:$H$17,C1752)),1,0)</f>
        <v/>
      </c>
      <c r="F1752" s="12">
        <f>IF(E1752=1,GAMMA.INV(Data!W1752,INDEX(Markov!$Q$6:$Q$17,C1752),INDEX(Markov!$R$6:$R$17,C1752)),0)</f>
        <v/>
      </c>
      <c r="G1752" s="6">
        <f>IF(D1752&lt;IF(G1751=1,INDEX(ChangeFactor!$O$6:$O$17,C1752),INDEX(ChangeFactor!$N$6:$N$17,C1752)),1,0)</f>
        <v/>
      </c>
      <c r="H1752" s="12">
        <f>IF(G1752=1,GAMMA.INV(Data!W1752,INDEX(ChangeFactor!$R$6:$R$17,C1752),INDEX(ChangeFactor!$S$6:$S$17,C1752)),0)</f>
        <v/>
      </c>
      <c r="I1752" s="7">
        <f>NORM.S.INV(Data!X1752)</f>
        <v/>
      </c>
      <c r="J1752" s="7">
        <f>NORM.S.INV(Data!Y1752)</f>
        <v/>
      </c>
      <c r="K1752" s="7">
        <f>NORM.S.INV(Data!Z1752)</f>
        <v/>
      </c>
      <c r="L1752" s="7">
        <f>MAR1!$B$32*L1751+MAR1!$C$32*M1751+MAR1!$D$32*N1751+MAR1!$B$42*I1752+MAR1!$C$42*J1752+MAR1!$D$42*K1752</f>
        <v/>
      </c>
      <c r="M1752" s="7">
        <f>MAR1!$B$33*L1751+MAR1!$C$33*M1751+MAR1!$D$33*N1751+MAR1!$B$43*I1752+MAR1!$C$43*J1752+MAR1!$D$43*K1752</f>
        <v/>
      </c>
      <c r="N1752" s="7">
        <f>MAR1!$B$34*L1751+MAR1!$C$34*M1751+MAR1!$D$34*N1751+MAR1!$B$44*I1752+MAR1!$C$44*J1752+MAR1!$D$44*K1752</f>
        <v/>
      </c>
      <c r="O1752" s="12">
        <f>MAR1!$B$5+MAR1!$C$5*COS(2*PI()*B1752/365)+MAR1!$D$5*SIN(2*PI()*B1752/365)+IF(E1752=1,MAR1!$B$11+MAR1!$D$11*L1752,MAR1!$C$11+MAR1!$E$11*L1752)</f>
        <v/>
      </c>
      <c r="P1752" s="12">
        <f>MAR1!$B$6+MAR1!$C$6*COS(2*PI()*B1752/365)+MAR1!$D$6*SIN(2*PI()*B1752/365)+IF(E1752=1,MAR1!$B$12+MAR1!$D$12*M1752,MAR1!$C$12+MAR1!$E$12*M1752)</f>
        <v/>
      </c>
      <c r="Q1752" s="12">
        <f>MAR1!$B$7+MAR1!$C$7*COS(2*PI()*B1752/365)+MAR1!$D$7*SIN(2*PI()*B1752/365)+IF(E1752=1,MAR1!$B$13+MAR1!$D$13*N1752,MAR1!$C$13+MAR1!$E$13*N1752)</f>
        <v/>
      </c>
      <c r="R1752" s="12">
        <f>MAR1!$B$5+MAR1!$C$5*COS(2*PI()*B1752/365)+MAR1!$D$5*SIN(2*PI()*B1752/365)+INDEX(ChangeFactor!$F$6:$F$17,C1752)+IF(G1752=1,MAR1!$B$11+INDEX(ChangeFactor!$G$6:$G$17,C1752)*MAR1!$D$11*L1752,MAR1!$C$11+INDEX(ChangeFactor!$G$6:$G$17,C1752)*MAR1!$E$11*L1752)</f>
        <v/>
      </c>
    </row>
    <row r="1753">
      <c r="A1753" s="6">
        <f>Data!U1753</f>
        <v/>
      </c>
      <c r="B1753" s="6">
        <f>MOD(A1753-1,365)+1</f>
        <v/>
      </c>
      <c r="C1753" s="6">
        <f>MATCH(B1753,Markov!$C$6:$C$17,1)</f>
        <v/>
      </c>
      <c r="D1753" s="16">
        <f>Data!V1753</f>
        <v/>
      </c>
      <c r="E1753" s="6">
        <f>IF(D1753&lt;IF(E1752=1,INDEX(Markov!$I$6:$I$17,C1753),INDEX(Markov!$H$6:$H$17,C1753)),1,0)</f>
        <v/>
      </c>
      <c r="F1753" s="12">
        <f>IF(E1753=1,GAMMA.INV(Data!W1753,INDEX(Markov!$Q$6:$Q$17,C1753),INDEX(Markov!$R$6:$R$17,C1753)),0)</f>
        <v/>
      </c>
      <c r="G1753" s="6">
        <f>IF(D1753&lt;IF(G1752=1,INDEX(ChangeFactor!$O$6:$O$17,C1753),INDEX(ChangeFactor!$N$6:$N$17,C1753)),1,0)</f>
        <v/>
      </c>
      <c r="H1753" s="12">
        <f>IF(G1753=1,GAMMA.INV(Data!W1753,INDEX(ChangeFactor!$R$6:$R$17,C1753),INDEX(ChangeFactor!$S$6:$S$17,C1753)),0)</f>
        <v/>
      </c>
      <c r="I1753" s="7">
        <f>NORM.S.INV(Data!X1753)</f>
        <v/>
      </c>
      <c r="J1753" s="7">
        <f>NORM.S.INV(Data!Y1753)</f>
        <v/>
      </c>
      <c r="K1753" s="7">
        <f>NORM.S.INV(Data!Z1753)</f>
        <v/>
      </c>
      <c r="L1753" s="7">
        <f>MAR1!$B$32*L1752+MAR1!$C$32*M1752+MAR1!$D$32*N1752+MAR1!$B$42*I1753+MAR1!$C$42*J1753+MAR1!$D$42*K1753</f>
        <v/>
      </c>
      <c r="M1753" s="7">
        <f>MAR1!$B$33*L1752+MAR1!$C$33*M1752+MAR1!$D$33*N1752+MAR1!$B$43*I1753+MAR1!$C$43*J1753+MAR1!$D$43*K1753</f>
        <v/>
      </c>
      <c r="N1753" s="7">
        <f>MAR1!$B$34*L1752+MAR1!$C$34*M1752+MAR1!$D$34*N1752+MAR1!$B$44*I1753+MAR1!$C$44*J1753+MAR1!$D$44*K1753</f>
        <v/>
      </c>
      <c r="O1753" s="12">
        <f>MAR1!$B$5+MAR1!$C$5*COS(2*PI()*B1753/365)+MAR1!$D$5*SIN(2*PI()*B1753/365)+IF(E1753=1,MAR1!$B$11+MAR1!$D$11*L1753,MAR1!$C$11+MAR1!$E$11*L1753)</f>
        <v/>
      </c>
      <c r="P1753" s="12">
        <f>MAR1!$B$6+MAR1!$C$6*COS(2*PI()*B1753/365)+MAR1!$D$6*SIN(2*PI()*B1753/365)+IF(E1753=1,MAR1!$B$12+MAR1!$D$12*M1753,MAR1!$C$12+MAR1!$E$12*M1753)</f>
        <v/>
      </c>
      <c r="Q1753" s="12">
        <f>MAR1!$B$7+MAR1!$C$7*COS(2*PI()*B1753/365)+MAR1!$D$7*SIN(2*PI()*B1753/365)+IF(E1753=1,MAR1!$B$13+MAR1!$D$13*N1753,MAR1!$C$13+MAR1!$E$13*N1753)</f>
        <v/>
      </c>
      <c r="R1753" s="12">
        <f>MAR1!$B$5+MAR1!$C$5*COS(2*PI()*B1753/365)+MAR1!$D$5*SIN(2*PI()*B1753/365)+INDEX(ChangeFactor!$F$6:$F$17,C1753)+IF(G1753=1,MAR1!$B$11+INDEX(ChangeFactor!$G$6:$G$17,C1753)*MAR1!$D$11*L1753,MAR1!$C$11+INDEX(ChangeFactor!$G$6:$G$17,C1753)*MAR1!$E$11*L1753)</f>
        <v/>
      </c>
    </row>
    <row r="1754">
      <c r="A1754" s="6">
        <f>Data!U1754</f>
        <v/>
      </c>
      <c r="B1754" s="6">
        <f>MOD(A1754-1,365)+1</f>
        <v/>
      </c>
      <c r="C1754" s="6">
        <f>MATCH(B1754,Markov!$C$6:$C$17,1)</f>
        <v/>
      </c>
      <c r="D1754" s="16">
        <f>Data!V1754</f>
        <v/>
      </c>
      <c r="E1754" s="6">
        <f>IF(D1754&lt;IF(E1753=1,INDEX(Markov!$I$6:$I$17,C1754),INDEX(Markov!$H$6:$H$17,C1754)),1,0)</f>
        <v/>
      </c>
      <c r="F1754" s="12">
        <f>IF(E1754=1,GAMMA.INV(Data!W1754,INDEX(Markov!$Q$6:$Q$17,C1754),INDEX(Markov!$R$6:$R$17,C1754)),0)</f>
        <v/>
      </c>
      <c r="G1754" s="6">
        <f>IF(D1754&lt;IF(G1753=1,INDEX(ChangeFactor!$O$6:$O$17,C1754),INDEX(ChangeFactor!$N$6:$N$17,C1754)),1,0)</f>
        <v/>
      </c>
      <c r="H1754" s="12">
        <f>IF(G1754=1,GAMMA.INV(Data!W1754,INDEX(ChangeFactor!$R$6:$R$17,C1754),INDEX(ChangeFactor!$S$6:$S$17,C1754)),0)</f>
        <v/>
      </c>
      <c r="I1754" s="7">
        <f>NORM.S.INV(Data!X1754)</f>
        <v/>
      </c>
      <c r="J1754" s="7">
        <f>NORM.S.INV(Data!Y1754)</f>
        <v/>
      </c>
      <c r="K1754" s="7">
        <f>NORM.S.INV(Data!Z1754)</f>
        <v/>
      </c>
      <c r="L1754" s="7">
        <f>MAR1!$B$32*L1753+MAR1!$C$32*M1753+MAR1!$D$32*N1753+MAR1!$B$42*I1754+MAR1!$C$42*J1754+MAR1!$D$42*K1754</f>
        <v/>
      </c>
      <c r="M1754" s="7">
        <f>MAR1!$B$33*L1753+MAR1!$C$33*M1753+MAR1!$D$33*N1753+MAR1!$B$43*I1754+MAR1!$C$43*J1754+MAR1!$D$43*K1754</f>
        <v/>
      </c>
      <c r="N1754" s="7">
        <f>MAR1!$B$34*L1753+MAR1!$C$34*M1753+MAR1!$D$34*N1753+MAR1!$B$44*I1754+MAR1!$C$44*J1754+MAR1!$D$44*K1754</f>
        <v/>
      </c>
      <c r="O1754" s="12">
        <f>MAR1!$B$5+MAR1!$C$5*COS(2*PI()*B1754/365)+MAR1!$D$5*SIN(2*PI()*B1754/365)+IF(E1754=1,MAR1!$B$11+MAR1!$D$11*L1754,MAR1!$C$11+MAR1!$E$11*L1754)</f>
        <v/>
      </c>
      <c r="P1754" s="12">
        <f>MAR1!$B$6+MAR1!$C$6*COS(2*PI()*B1754/365)+MAR1!$D$6*SIN(2*PI()*B1754/365)+IF(E1754=1,MAR1!$B$12+MAR1!$D$12*M1754,MAR1!$C$12+MAR1!$E$12*M1754)</f>
        <v/>
      </c>
      <c r="Q1754" s="12">
        <f>MAR1!$B$7+MAR1!$C$7*COS(2*PI()*B1754/365)+MAR1!$D$7*SIN(2*PI()*B1754/365)+IF(E1754=1,MAR1!$B$13+MAR1!$D$13*N1754,MAR1!$C$13+MAR1!$E$13*N1754)</f>
        <v/>
      </c>
      <c r="R1754" s="12">
        <f>MAR1!$B$5+MAR1!$C$5*COS(2*PI()*B1754/365)+MAR1!$D$5*SIN(2*PI()*B1754/365)+INDEX(ChangeFactor!$F$6:$F$17,C1754)+IF(G1754=1,MAR1!$B$11+INDEX(ChangeFactor!$G$6:$G$17,C1754)*MAR1!$D$11*L1754,MAR1!$C$11+INDEX(ChangeFactor!$G$6:$G$17,C1754)*MAR1!$E$11*L1754)</f>
        <v/>
      </c>
    </row>
    <row r="1755">
      <c r="A1755" s="6">
        <f>Data!U1755</f>
        <v/>
      </c>
      <c r="B1755" s="6">
        <f>MOD(A1755-1,365)+1</f>
        <v/>
      </c>
      <c r="C1755" s="6">
        <f>MATCH(B1755,Markov!$C$6:$C$17,1)</f>
        <v/>
      </c>
      <c r="D1755" s="16">
        <f>Data!V1755</f>
        <v/>
      </c>
      <c r="E1755" s="6">
        <f>IF(D1755&lt;IF(E1754=1,INDEX(Markov!$I$6:$I$17,C1755),INDEX(Markov!$H$6:$H$17,C1755)),1,0)</f>
        <v/>
      </c>
      <c r="F1755" s="12">
        <f>IF(E1755=1,GAMMA.INV(Data!W1755,INDEX(Markov!$Q$6:$Q$17,C1755),INDEX(Markov!$R$6:$R$17,C1755)),0)</f>
        <v/>
      </c>
      <c r="G1755" s="6">
        <f>IF(D1755&lt;IF(G1754=1,INDEX(ChangeFactor!$O$6:$O$17,C1755),INDEX(ChangeFactor!$N$6:$N$17,C1755)),1,0)</f>
        <v/>
      </c>
      <c r="H1755" s="12">
        <f>IF(G1755=1,GAMMA.INV(Data!W1755,INDEX(ChangeFactor!$R$6:$R$17,C1755),INDEX(ChangeFactor!$S$6:$S$17,C1755)),0)</f>
        <v/>
      </c>
      <c r="I1755" s="7">
        <f>NORM.S.INV(Data!X1755)</f>
        <v/>
      </c>
      <c r="J1755" s="7">
        <f>NORM.S.INV(Data!Y1755)</f>
        <v/>
      </c>
      <c r="K1755" s="7">
        <f>NORM.S.INV(Data!Z1755)</f>
        <v/>
      </c>
      <c r="L1755" s="7">
        <f>MAR1!$B$32*L1754+MAR1!$C$32*M1754+MAR1!$D$32*N1754+MAR1!$B$42*I1755+MAR1!$C$42*J1755+MAR1!$D$42*K1755</f>
        <v/>
      </c>
      <c r="M1755" s="7">
        <f>MAR1!$B$33*L1754+MAR1!$C$33*M1754+MAR1!$D$33*N1754+MAR1!$B$43*I1755+MAR1!$C$43*J1755+MAR1!$D$43*K1755</f>
        <v/>
      </c>
      <c r="N1755" s="7">
        <f>MAR1!$B$34*L1754+MAR1!$C$34*M1754+MAR1!$D$34*N1754+MAR1!$B$44*I1755+MAR1!$C$44*J1755+MAR1!$D$44*K1755</f>
        <v/>
      </c>
      <c r="O1755" s="12">
        <f>MAR1!$B$5+MAR1!$C$5*COS(2*PI()*B1755/365)+MAR1!$D$5*SIN(2*PI()*B1755/365)+IF(E1755=1,MAR1!$B$11+MAR1!$D$11*L1755,MAR1!$C$11+MAR1!$E$11*L1755)</f>
        <v/>
      </c>
      <c r="P1755" s="12">
        <f>MAR1!$B$6+MAR1!$C$6*COS(2*PI()*B1755/365)+MAR1!$D$6*SIN(2*PI()*B1755/365)+IF(E1755=1,MAR1!$B$12+MAR1!$D$12*M1755,MAR1!$C$12+MAR1!$E$12*M1755)</f>
        <v/>
      </c>
      <c r="Q1755" s="12">
        <f>MAR1!$B$7+MAR1!$C$7*COS(2*PI()*B1755/365)+MAR1!$D$7*SIN(2*PI()*B1755/365)+IF(E1755=1,MAR1!$B$13+MAR1!$D$13*N1755,MAR1!$C$13+MAR1!$E$13*N1755)</f>
        <v/>
      </c>
      <c r="R1755" s="12">
        <f>MAR1!$B$5+MAR1!$C$5*COS(2*PI()*B1755/365)+MAR1!$D$5*SIN(2*PI()*B1755/365)+INDEX(ChangeFactor!$F$6:$F$17,C1755)+IF(G1755=1,MAR1!$B$11+INDEX(ChangeFactor!$G$6:$G$17,C1755)*MAR1!$D$11*L1755,MAR1!$C$11+INDEX(ChangeFactor!$G$6:$G$17,C1755)*MAR1!$E$11*L1755)</f>
        <v/>
      </c>
    </row>
    <row r="1756">
      <c r="A1756" s="6">
        <f>Data!U1756</f>
        <v/>
      </c>
      <c r="B1756" s="6">
        <f>MOD(A1756-1,365)+1</f>
        <v/>
      </c>
      <c r="C1756" s="6">
        <f>MATCH(B1756,Markov!$C$6:$C$17,1)</f>
        <v/>
      </c>
      <c r="D1756" s="16">
        <f>Data!V1756</f>
        <v/>
      </c>
      <c r="E1756" s="6">
        <f>IF(D1756&lt;IF(E1755=1,INDEX(Markov!$I$6:$I$17,C1756),INDEX(Markov!$H$6:$H$17,C1756)),1,0)</f>
        <v/>
      </c>
      <c r="F1756" s="12">
        <f>IF(E1756=1,GAMMA.INV(Data!W1756,INDEX(Markov!$Q$6:$Q$17,C1756),INDEX(Markov!$R$6:$R$17,C1756)),0)</f>
        <v/>
      </c>
      <c r="G1756" s="6">
        <f>IF(D1756&lt;IF(G1755=1,INDEX(ChangeFactor!$O$6:$O$17,C1756),INDEX(ChangeFactor!$N$6:$N$17,C1756)),1,0)</f>
        <v/>
      </c>
      <c r="H1756" s="12">
        <f>IF(G1756=1,GAMMA.INV(Data!W1756,INDEX(ChangeFactor!$R$6:$R$17,C1756),INDEX(ChangeFactor!$S$6:$S$17,C1756)),0)</f>
        <v/>
      </c>
      <c r="I1756" s="7">
        <f>NORM.S.INV(Data!X1756)</f>
        <v/>
      </c>
      <c r="J1756" s="7">
        <f>NORM.S.INV(Data!Y1756)</f>
        <v/>
      </c>
      <c r="K1756" s="7">
        <f>NORM.S.INV(Data!Z1756)</f>
        <v/>
      </c>
      <c r="L1756" s="7">
        <f>MAR1!$B$32*L1755+MAR1!$C$32*M1755+MAR1!$D$32*N1755+MAR1!$B$42*I1756+MAR1!$C$42*J1756+MAR1!$D$42*K1756</f>
        <v/>
      </c>
      <c r="M1756" s="7">
        <f>MAR1!$B$33*L1755+MAR1!$C$33*M1755+MAR1!$D$33*N1755+MAR1!$B$43*I1756+MAR1!$C$43*J1756+MAR1!$D$43*K1756</f>
        <v/>
      </c>
      <c r="N1756" s="7">
        <f>MAR1!$B$34*L1755+MAR1!$C$34*M1755+MAR1!$D$34*N1755+MAR1!$B$44*I1756+MAR1!$C$44*J1756+MAR1!$D$44*K1756</f>
        <v/>
      </c>
      <c r="O1756" s="12">
        <f>MAR1!$B$5+MAR1!$C$5*COS(2*PI()*B1756/365)+MAR1!$D$5*SIN(2*PI()*B1756/365)+IF(E1756=1,MAR1!$B$11+MAR1!$D$11*L1756,MAR1!$C$11+MAR1!$E$11*L1756)</f>
        <v/>
      </c>
      <c r="P1756" s="12">
        <f>MAR1!$B$6+MAR1!$C$6*COS(2*PI()*B1756/365)+MAR1!$D$6*SIN(2*PI()*B1756/365)+IF(E1756=1,MAR1!$B$12+MAR1!$D$12*M1756,MAR1!$C$12+MAR1!$E$12*M1756)</f>
        <v/>
      </c>
      <c r="Q1756" s="12">
        <f>MAR1!$B$7+MAR1!$C$7*COS(2*PI()*B1756/365)+MAR1!$D$7*SIN(2*PI()*B1756/365)+IF(E1756=1,MAR1!$B$13+MAR1!$D$13*N1756,MAR1!$C$13+MAR1!$E$13*N1756)</f>
        <v/>
      </c>
      <c r="R1756" s="12">
        <f>MAR1!$B$5+MAR1!$C$5*COS(2*PI()*B1756/365)+MAR1!$D$5*SIN(2*PI()*B1756/365)+INDEX(ChangeFactor!$F$6:$F$17,C1756)+IF(G1756=1,MAR1!$B$11+INDEX(ChangeFactor!$G$6:$G$17,C1756)*MAR1!$D$11*L1756,MAR1!$C$11+INDEX(ChangeFactor!$G$6:$G$17,C1756)*MAR1!$E$11*L1756)</f>
        <v/>
      </c>
    </row>
    <row r="1757">
      <c r="A1757" s="6">
        <f>Data!U1757</f>
        <v/>
      </c>
      <c r="B1757" s="6">
        <f>MOD(A1757-1,365)+1</f>
        <v/>
      </c>
      <c r="C1757" s="6">
        <f>MATCH(B1757,Markov!$C$6:$C$17,1)</f>
        <v/>
      </c>
      <c r="D1757" s="16">
        <f>Data!V1757</f>
        <v/>
      </c>
      <c r="E1757" s="6">
        <f>IF(D1757&lt;IF(E1756=1,INDEX(Markov!$I$6:$I$17,C1757),INDEX(Markov!$H$6:$H$17,C1757)),1,0)</f>
        <v/>
      </c>
      <c r="F1757" s="12">
        <f>IF(E1757=1,GAMMA.INV(Data!W1757,INDEX(Markov!$Q$6:$Q$17,C1757),INDEX(Markov!$R$6:$R$17,C1757)),0)</f>
        <v/>
      </c>
      <c r="G1757" s="6">
        <f>IF(D1757&lt;IF(G1756=1,INDEX(ChangeFactor!$O$6:$O$17,C1757),INDEX(ChangeFactor!$N$6:$N$17,C1757)),1,0)</f>
        <v/>
      </c>
      <c r="H1757" s="12">
        <f>IF(G1757=1,GAMMA.INV(Data!W1757,INDEX(ChangeFactor!$R$6:$R$17,C1757),INDEX(ChangeFactor!$S$6:$S$17,C1757)),0)</f>
        <v/>
      </c>
      <c r="I1757" s="7">
        <f>NORM.S.INV(Data!X1757)</f>
        <v/>
      </c>
      <c r="J1757" s="7">
        <f>NORM.S.INV(Data!Y1757)</f>
        <v/>
      </c>
      <c r="K1757" s="7">
        <f>NORM.S.INV(Data!Z1757)</f>
        <v/>
      </c>
      <c r="L1757" s="7">
        <f>MAR1!$B$32*L1756+MAR1!$C$32*M1756+MAR1!$D$32*N1756+MAR1!$B$42*I1757+MAR1!$C$42*J1757+MAR1!$D$42*K1757</f>
        <v/>
      </c>
      <c r="M1757" s="7">
        <f>MAR1!$B$33*L1756+MAR1!$C$33*M1756+MAR1!$D$33*N1756+MAR1!$B$43*I1757+MAR1!$C$43*J1757+MAR1!$D$43*K1757</f>
        <v/>
      </c>
      <c r="N1757" s="7">
        <f>MAR1!$B$34*L1756+MAR1!$C$34*M1756+MAR1!$D$34*N1756+MAR1!$B$44*I1757+MAR1!$C$44*J1757+MAR1!$D$44*K1757</f>
        <v/>
      </c>
      <c r="O1757" s="12">
        <f>MAR1!$B$5+MAR1!$C$5*COS(2*PI()*B1757/365)+MAR1!$D$5*SIN(2*PI()*B1757/365)+IF(E1757=1,MAR1!$B$11+MAR1!$D$11*L1757,MAR1!$C$11+MAR1!$E$11*L1757)</f>
        <v/>
      </c>
      <c r="P1757" s="12">
        <f>MAR1!$B$6+MAR1!$C$6*COS(2*PI()*B1757/365)+MAR1!$D$6*SIN(2*PI()*B1757/365)+IF(E1757=1,MAR1!$B$12+MAR1!$D$12*M1757,MAR1!$C$12+MAR1!$E$12*M1757)</f>
        <v/>
      </c>
      <c r="Q1757" s="12">
        <f>MAR1!$B$7+MAR1!$C$7*COS(2*PI()*B1757/365)+MAR1!$D$7*SIN(2*PI()*B1757/365)+IF(E1757=1,MAR1!$B$13+MAR1!$D$13*N1757,MAR1!$C$13+MAR1!$E$13*N1757)</f>
        <v/>
      </c>
      <c r="R1757" s="12">
        <f>MAR1!$B$5+MAR1!$C$5*COS(2*PI()*B1757/365)+MAR1!$D$5*SIN(2*PI()*B1757/365)+INDEX(ChangeFactor!$F$6:$F$17,C1757)+IF(G1757=1,MAR1!$B$11+INDEX(ChangeFactor!$G$6:$G$17,C1757)*MAR1!$D$11*L1757,MAR1!$C$11+INDEX(ChangeFactor!$G$6:$G$17,C1757)*MAR1!$E$11*L1757)</f>
        <v/>
      </c>
    </row>
    <row r="1758">
      <c r="A1758" s="6">
        <f>Data!U1758</f>
        <v/>
      </c>
      <c r="B1758" s="6">
        <f>MOD(A1758-1,365)+1</f>
        <v/>
      </c>
      <c r="C1758" s="6">
        <f>MATCH(B1758,Markov!$C$6:$C$17,1)</f>
        <v/>
      </c>
      <c r="D1758" s="16">
        <f>Data!V1758</f>
        <v/>
      </c>
      <c r="E1758" s="6">
        <f>IF(D1758&lt;IF(E1757=1,INDEX(Markov!$I$6:$I$17,C1758),INDEX(Markov!$H$6:$H$17,C1758)),1,0)</f>
        <v/>
      </c>
      <c r="F1758" s="12">
        <f>IF(E1758=1,GAMMA.INV(Data!W1758,INDEX(Markov!$Q$6:$Q$17,C1758),INDEX(Markov!$R$6:$R$17,C1758)),0)</f>
        <v/>
      </c>
      <c r="G1758" s="6">
        <f>IF(D1758&lt;IF(G1757=1,INDEX(ChangeFactor!$O$6:$O$17,C1758),INDEX(ChangeFactor!$N$6:$N$17,C1758)),1,0)</f>
        <v/>
      </c>
      <c r="H1758" s="12">
        <f>IF(G1758=1,GAMMA.INV(Data!W1758,INDEX(ChangeFactor!$R$6:$R$17,C1758),INDEX(ChangeFactor!$S$6:$S$17,C1758)),0)</f>
        <v/>
      </c>
      <c r="I1758" s="7">
        <f>NORM.S.INV(Data!X1758)</f>
        <v/>
      </c>
      <c r="J1758" s="7">
        <f>NORM.S.INV(Data!Y1758)</f>
        <v/>
      </c>
      <c r="K1758" s="7">
        <f>NORM.S.INV(Data!Z1758)</f>
        <v/>
      </c>
      <c r="L1758" s="7">
        <f>MAR1!$B$32*L1757+MAR1!$C$32*M1757+MAR1!$D$32*N1757+MAR1!$B$42*I1758+MAR1!$C$42*J1758+MAR1!$D$42*K1758</f>
        <v/>
      </c>
      <c r="M1758" s="7">
        <f>MAR1!$B$33*L1757+MAR1!$C$33*M1757+MAR1!$D$33*N1757+MAR1!$B$43*I1758+MAR1!$C$43*J1758+MAR1!$D$43*K1758</f>
        <v/>
      </c>
      <c r="N1758" s="7">
        <f>MAR1!$B$34*L1757+MAR1!$C$34*M1757+MAR1!$D$34*N1757+MAR1!$B$44*I1758+MAR1!$C$44*J1758+MAR1!$D$44*K1758</f>
        <v/>
      </c>
      <c r="O1758" s="12">
        <f>MAR1!$B$5+MAR1!$C$5*COS(2*PI()*B1758/365)+MAR1!$D$5*SIN(2*PI()*B1758/365)+IF(E1758=1,MAR1!$B$11+MAR1!$D$11*L1758,MAR1!$C$11+MAR1!$E$11*L1758)</f>
        <v/>
      </c>
      <c r="P1758" s="12">
        <f>MAR1!$B$6+MAR1!$C$6*COS(2*PI()*B1758/365)+MAR1!$D$6*SIN(2*PI()*B1758/365)+IF(E1758=1,MAR1!$B$12+MAR1!$D$12*M1758,MAR1!$C$12+MAR1!$E$12*M1758)</f>
        <v/>
      </c>
      <c r="Q1758" s="12">
        <f>MAR1!$B$7+MAR1!$C$7*COS(2*PI()*B1758/365)+MAR1!$D$7*SIN(2*PI()*B1758/365)+IF(E1758=1,MAR1!$B$13+MAR1!$D$13*N1758,MAR1!$C$13+MAR1!$E$13*N1758)</f>
        <v/>
      </c>
      <c r="R1758" s="12">
        <f>MAR1!$B$5+MAR1!$C$5*COS(2*PI()*B1758/365)+MAR1!$D$5*SIN(2*PI()*B1758/365)+INDEX(ChangeFactor!$F$6:$F$17,C1758)+IF(G1758=1,MAR1!$B$11+INDEX(ChangeFactor!$G$6:$G$17,C1758)*MAR1!$D$11*L1758,MAR1!$C$11+INDEX(ChangeFactor!$G$6:$G$17,C1758)*MAR1!$E$11*L1758)</f>
        <v/>
      </c>
    </row>
    <row r="1759">
      <c r="A1759" s="6">
        <f>Data!U1759</f>
        <v/>
      </c>
      <c r="B1759" s="6">
        <f>MOD(A1759-1,365)+1</f>
        <v/>
      </c>
      <c r="C1759" s="6">
        <f>MATCH(B1759,Markov!$C$6:$C$17,1)</f>
        <v/>
      </c>
      <c r="D1759" s="16">
        <f>Data!V1759</f>
        <v/>
      </c>
      <c r="E1759" s="6">
        <f>IF(D1759&lt;IF(E1758=1,INDEX(Markov!$I$6:$I$17,C1759),INDEX(Markov!$H$6:$H$17,C1759)),1,0)</f>
        <v/>
      </c>
      <c r="F1759" s="12">
        <f>IF(E1759=1,GAMMA.INV(Data!W1759,INDEX(Markov!$Q$6:$Q$17,C1759),INDEX(Markov!$R$6:$R$17,C1759)),0)</f>
        <v/>
      </c>
      <c r="G1759" s="6">
        <f>IF(D1759&lt;IF(G1758=1,INDEX(ChangeFactor!$O$6:$O$17,C1759),INDEX(ChangeFactor!$N$6:$N$17,C1759)),1,0)</f>
        <v/>
      </c>
      <c r="H1759" s="12">
        <f>IF(G1759=1,GAMMA.INV(Data!W1759,INDEX(ChangeFactor!$R$6:$R$17,C1759),INDEX(ChangeFactor!$S$6:$S$17,C1759)),0)</f>
        <v/>
      </c>
      <c r="I1759" s="7">
        <f>NORM.S.INV(Data!X1759)</f>
        <v/>
      </c>
      <c r="J1759" s="7">
        <f>NORM.S.INV(Data!Y1759)</f>
        <v/>
      </c>
      <c r="K1759" s="7">
        <f>NORM.S.INV(Data!Z1759)</f>
        <v/>
      </c>
      <c r="L1759" s="7">
        <f>MAR1!$B$32*L1758+MAR1!$C$32*M1758+MAR1!$D$32*N1758+MAR1!$B$42*I1759+MAR1!$C$42*J1759+MAR1!$D$42*K1759</f>
        <v/>
      </c>
      <c r="M1759" s="7">
        <f>MAR1!$B$33*L1758+MAR1!$C$33*M1758+MAR1!$D$33*N1758+MAR1!$B$43*I1759+MAR1!$C$43*J1759+MAR1!$D$43*K1759</f>
        <v/>
      </c>
      <c r="N1759" s="7">
        <f>MAR1!$B$34*L1758+MAR1!$C$34*M1758+MAR1!$D$34*N1758+MAR1!$B$44*I1759+MAR1!$C$44*J1759+MAR1!$D$44*K1759</f>
        <v/>
      </c>
      <c r="O1759" s="12">
        <f>MAR1!$B$5+MAR1!$C$5*COS(2*PI()*B1759/365)+MAR1!$D$5*SIN(2*PI()*B1759/365)+IF(E1759=1,MAR1!$B$11+MAR1!$D$11*L1759,MAR1!$C$11+MAR1!$E$11*L1759)</f>
        <v/>
      </c>
      <c r="P1759" s="12">
        <f>MAR1!$B$6+MAR1!$C$6*COS(2*PI()*B1759/365)+MAR1!$D$6*SIN(2*PI()*B1759/365)+IF(E1759=1,MAR1!$B$12+MAR1!$D$12*M1759,MAR1!$C$12+MAR1!$E$12*M1759)</f>
        <v/>
      </c>
      <c r="Q1759" s="12">
        <f>MAR1!$B$7+MAR1!$C$7*COS(2*PI()*B1759/365)+MAR1!$D$7*SIN(2*PI()*B1759/365)+IF(E1759=1,MAR1!$B$13+MAR1!$D$13*N1759,MAR1!$C$13+MAR1!$E$13*N1759)</f>
        <v/>
      </c>
      <c r="R1759" s="12">
        <f>MAR1!$B$5+MAR1!$C$5*COS(2*PI()*B1759/365)+MAR1!$D$5*SIN(2*PI()*B1759/365)+INDEX(ChangeFactor!$F$6:$F$17,C1759)+IF(G1759=1,MAR1!$B$11+INDEX(ChangeFactor!$G$6:$G$17,C1759)*MAR1!$D$11*L1759,MAR1!$C$11+INDEX(ChangeFactor!$G$6:$G$17,C1759)*MAR1!$E$11*L1759)</f>
        <v/>
      </c>
    </row>
    <row r="1760">
      <c r="A1760" s="6">
        <f>Data!U1760</f>
        <v/>
      </c>
      <c r="B1760" s="6">
        <f>MOD(A1760-1,365)+1</f>
        <v/>
      </c>
      <c r="C1760" s="6">
        <f>MATCH(B1760,Markov!$C$6:$C$17,1)</f>
        <v/>
      </c>
      <c r="D1760" s="16">
        <f>Data!V1760</f>
        <v/>
      </c>
      <c r="E1760" s="6">
        <f>IF(D1760&lt;IF(E1759=1,INDEX(Markov!$I$6:$I$17,C1760),INDEX(Markov!$H$6:$H$17,C1760)),1,0)</f>
        <v/>
      </c>
      <c r="F1760" s="12">
        <f>IF(E1760=1,GAMMA.INV(Data!W1760,INDEX(Markov!$Q$6:$Q$17,C1760),INDEX(Markov!$R$6:$R$17,C1760)),0)</f>
        <v/>
      </c>
      <c r="G1760" s="6">
        <f>IF(D1760&lt;IF(G1759=1,INDEX(ChangeFactor!$O$6:$O$17,C1760),INDEX(ChangeFactor!$N$6:$N$17,C1760)),1,0)</f>
        <v/>
      </c>
      <c r="H1760" s="12">
        <f>IF(G1760=1,GAMMA.INV(Data!W1760,INDEX(ChangeFactor!$R$6:$R$17,C1760),INDEX(ChangeFactor!$S$6:$S$17,C1760)),0)</f>
        <v/>
      </c>
      <c r="I1760" s="7">
        <f>NORM.S.INV(Data!X1760)</f>
        <v/>
      </c>
      <c r="J1760" s="7">
        <f>NORM.S.INV(Data!Y1760)</f>
        <v/>
      </c>
      <c r="K1760" s="7">
        <f>NORM.S.INV(Data!Z1760)</f>
        <v/>
      </c>
      <c r="L1760" s="7">
        <f>MAR1!$B$32*L1759+MAR1!$C$32*M1759+MAR1!$D$32*N1759+MAR1!$B$42*I1760+MAR1!$C$42*J1760+MAR1!$D$42*K1760</f>
        <v/>
      </c>
      <c r="M1760" s="7">
        <f>MAR1!$B$33*L1759+MAR1!$C$33*M1759+MAR1!$D$33*N1759+MAR1!$B$43*I1760+MAR1!$C$43*J1760+MAR1!$D$43*K1760</f>
        <v/>
      </c>
      <c r="N1760" s="7">
        <f>MAR1!$B$34*L1759+MAR1!$C$34*M1759+MAR1!$D$34*N1759+MAR1!$B$44*I1760+MAR1!$C$44*J1760+MAR1!$D$44*K1760</f>
        <v/>
      </c>
      <c r="O1760" s="12">
        <f>MAR1!$B$5+MAR1!$C$5*COS(2*PI()*B1760/365)+MAR1!$D$5*SIN(2*PI()*B1760/365)+IF(E1760=1,MAR1!$B$11+MAR1!$D$11*L1760,MAR1!$C$11+MAR1!$E$11*L1760)</f>
        <v/>
      </c>
      <c r="P1760" s="12">
        <f>MAR1!$B$6+MAR1!$C$6*COS(2*PI()*B1760/365)+MAR1!$D$6*SIN(2*PI()*B1760/365)+IF(E1760=1,MAR1!$B$12+MAR1!$D$12*M1760,MAR1!$C$12+MAR1!$E$12*M1760)</f>
        <v/>
      </c>
      <c r="Q1760" s="12">
        <f>MAR1!$B$7+MAR1!$C$7*COS(2*PI()*B1760/365)+MAR1!$D$7*SIN(2*PI()*B1760/365)+IF(E1760=1,MAR1!$B$13+MAR1!$D$13*N1760,MAR1!$C$13+MAR1!$E$13*N1760)</f>
        <v/>
      </c>
      <c r="R1760" s="12">
        <f>MAR1!$B$5+MAR1!$C$5*COS(2*PI()*B1760/365)+MAR1!$D$5*SIN(2*PI()*B1760/365)+INDEX(ChangeFactor!$F$6:$F$17,C1760)+IF(G1760=1,MAR1!$B$11+INDEX(ChangeFactor!$G$6:$G$17,C1760)*MAR1!$D$11*L1760,MAR1!$C$11+INDEX(ChangeFactor!$G$6:$G$17,C1760)*MAR1!$E$11*L1760)</f>
        <v/>
      </c>
    </row>
    <row r="1761">
      <c r="A1761" s="6">
        <f>Data!U1761</f>
        <v/>
      </c>
      <c r="B1761" s="6">
        <f>MOD(A1761-1,365)+1</f>
        <v/>
      </c>
      <c r="C1761" s="6">
        <f>MATCH(B1761,Markov!$C$6:$C$17,1)</f>
        <v/>
      </c>
      <c r="D1761" s="16">
        <f>Data!V1761</f>
        <v/>
      </c>
      <c r="E1761" s="6">
        <f>IF(D1761&lt;IF(E1760=1,INDEX(Markov!$I$6:$I$17,C1761),INDEX(Markov!$H$6:$H$17,C1761)),1,0)</f>
        <v/>
      </c>
      <c r="F1761" s="12">
        <f>IF(E1761=1,GAMMA.INV(Data!W1761,INDEX(Markov!$Q$6:$Q$17,C1761),INDEX(Markov!$R$6:$R$17,C1761)),0)</f>
        <v/>
      </c>
      <c r="G1761" s="6">
        <f>IF(D1761&lt;IF(G1760=1,INDEX(ChangeFactor!$O$6:$O$17,C1761),INDEX(ChangeFactor!$N$6:$N$17,C1761)),1,0)</f>
        <v/>
      </c>
      <c r="H1761" s="12">
        <f>IF(G1761=1,GAMMA.INV(Data!W1761,INDEX(ChangeFactor!$R$6:$R$17,C1761),INDEX(ChangeFactor!$S$6:$S$17,C1761)),0)</f>
        <v/>
      </c>
      <c r="I1761" s="7">
        <f>NORM.S.INV(Data!X1761)</f>
        <v/>
      </c>
      <c r="J1761" s="7">
        <f>NORM.S.INV(Data!Y1761)</f>
        <v/>
      </c>
      <c r="K1761" s="7">
        <f>NORM.S.INV(Data!Z1761)</f>
        <v/>
      </c>
      <c r="L1761" s="7">
        <f>MAR1!$B$32*L1760+MAR1!$C$32*M1760+MAR1!$D$32*N1760+MAR1!$B$42*I1761+MAR1!$C$42*J1761+MAR1!$D$42*K1761</f>
        <v/>
      </c>
      <c r="M1761" s="7">
        <f>MAR1!$B$33*L1760+MAR1!$C$33*M1760+MAR1!$D$33*N1760+MAR1!$B$43*I1761+MAR1!$C$43*J1761+MAR1!$D$43*K1761</f>
        <v/>
      </c>
      <c r="N1761" s="7">
        <f>MAR1!$B$34*L1760+MAR1!$C$34*M1760+MAR1!$D$34*N1760+MAR1!$B$44*I1761+MAR1!$C$44*J1761+MAR1!$D$44*K1761</f>
        <v/>
      </c>
      <c r="O1761" s="12">
        <f>MAR1!$B$5+MAR1!$C$5*COS(2*PI()*B1761/365)+MAR1!$D$5*SIN(2*PI()*B1761/365)+IF(E1761=1,MAR1!$B$11+MAR1!$D$11*L1761,MAR1!$C$11+MAR1!$E$11*L1761)</f>
        <v/>
      </c>
      <c r="P1761" s="12">
        <f>MAR1!$B$6+MAR1!$C$6*COS(2*PI()*B1761/365)+MAR1!$D$6*SIN(2*PI()*B1761/365)+IF(E1761=1,MAR1!$B$12+MAR1!$D$12*M1761,MAR1!$C$12+MAR1!$E$12*M1761)</f>
        <v/>
      </c>
      <c r="Q1761" s="12">
        <f>MAR1!$B$7+MAR1!$C$7*COS(2*PI()*B1761/365)+MAR1!$D$7*SIN(2*PI()*B1761/365)+IF(E1761=1,MAR1!$B$13+MAR1!$D$13*N1761,MAR1!$C$13+MAR1!$E$13*N1761)</f>
        <v/>
      </c>
      <c r="R1761" s="12">
        <f>MAR1!$B$5+MAR1!$C$5*COS(2*PI()*B1761/365)+MAR1!$D$5*SIN(2*PI()*B1761/365)+INDEX(ChangeFactor!$F$6:$F$17,C1761)+IF(G1761=1,MAR1!$B$11+INDEX(ChangeFactor!$G$6:$G$17,C1761)*MAR1!$D$11*L1761,MAR1!$C$11+INDEX(ChangeFactor!$G$6:$G$17,C1761)*MAR1!$E$11*L1761)</f>
        <v/>
      </c>
    </row>
    <row r="1762">
      <c r="A1762" s="6">
        <f>Data!U1762</f>
        <v/>
      </c>
      <c r="B1762" s="6">
        <f>MOD(A1762-1,365)+1</f>
        <v/>
      </c>
      <c r="C1762" s="6">
        <f>MATCH(B1762,Markov!$C$6:$C$17,1)</f>
        <v/>
      </c>
      <c r="D1762" s="16">
        <f>Data!V1762</f>
        <v/>
      </c>
      <c r="E1762" s="6">
        <f>IF(D1762&lt;IF(E1761=1,INDEX(Markov!$I$6:$I$17,C1762),INDEX(Markov!$H$6:$H$17,C1762)),1,0)</f>
        <v/>
      </c>
      <c r="F1762" s="12">
        <f>IF(E1762=1,GAMMA.INV(Data!W1762,INDEX(Markov!$Q$6:$Q$17,C1762),INDEX(Markov!$R$6:$R$17,C1762)),0)</f>
        <v/>
      </c>
      <c r="G1762" s="6">
        <f>IF(D1762&lt;IF(G1761=1,INDEX(ChangeFactor!$O$6:$O$17,C1762),INDEX(ChangeFactor!$N$6:$N$17,C1762)),1,0)</f>
        <v/>
      </c>
      <c r="H1762" s="12">
        <f>IF(G1762=1,GAMMA.INV(Data!W1762,INDEX(ChangeFactor!$R$6:$R$17,C1762),INDEX(ChangeFactor!$S$6:$S$17,C1762)),0)</f>
        <v/>
      </c>
      <c r="I1762" s="7">
        <f>NORM.S.INV(Data!X1762)</f>
        <v/>
      </c>
      <c r="J1762" s="7">
        <f>NORM.S.INV(Data!Y1762)</f>
        <v/>
      </c>
      <c r="K1762" s="7">
        <f>NORM.S.INV(Data!Z1762)</f>
        <v/>
      </c>
      <c r="L1762" s="7">
        <f>MAR1!$B$32*L1761+MAR1!$C$32*M1761+MAR1!$D$32*N1761+MAR1!$B$42*I1762+MAR1!$C$42*J1762+MAR1!$D$42*K1762</f>
        <v/>
      </c>
      <c r="M1762" s="7">
        <f>MAR1!$B$33*L1761+MAR1!$C$33*M1761+MAR1!$D$33*N1761+MAR1!$B$43*I1762+MAR1!$C$43*J1762+MAR1!$D$43*K1762</f>
        <v/>
      </c>
      <c r="N1762" s="7">
        <f>MAR1!$B$34*L1761+MAR1!$C$34*M1761+MAR1!$D$34*N1761+MAR1!$B$44*I1762+MAR1!$C$44*J1762+MAR1!$D$44*K1762</f>
        <v/>
      </c>
      <c r="O1762" s="12">
        <f>MAR1!$B$5+MAR1!$C$5*COS(2*PI()*B1762/365)+MAR1!$D$5*SIN(2*PI()*B1762/365)+IF(E1762=1,MAR1!$B$11+MAR1!$D$11*L1762,MAR1!$C$11+MAR1!$E$11*L1762)</f>
        <v/>
      </c>
      <c r="P1762" s="12">
        <f>MAR1!$B$6+MAR1!$C$6*COS(2*PI()*B1762/365)+MAR1!$D$6*SIN(2*PI()*B1762/365)+IF(E1762=1,MAR1!$B$12+MAR1!$D$12*M1762,MAR1!$C$12+MAR1!$E$12*M1762)</f>
        <v/>
      </c>
      <c r="Q1762" s="12">
        <f>MAR1!$B$7+MAR1!$C$7*COS(2*PI()*B1762/365)+MAR1!$D$7*SIN(2*PI()*B1762/365)+IF(E1762=1,MAR1!$B$13+MAR1!$D$13*N1762,MAR1!$C$13+MAR1!$E$13*N1762)</f>
        <v/>
      </c>
      <c r="R1762" s="12">
        <f>MAR1!$B$5+MAR1!$C$5*COS(2*PI()*B1762/365)+MAR1!$D$5*SIN(2*PI()*B1762/365)+INDEX(ChangeFactor!$F$6:$F$17,C1762)+IF(G1762=1,MAR1!$B$11+INDEX(ChangeFactor!$G$6:$G$17,C1762)*MAR1!$D$11*L1762,MAR1!$C$11+INDEX(ChangeFactor!$G$6:$G$17,C1762)*MAR1!$E$11*L1762)</f>
        <v/>
      </c>
    </row>
    <row r="1763">
      <c r="A1763" s="6">
        <f>Data!U1763</f>
        <v/>
      </c>
      <c r="B1763" s="6">
        <f>MOD(A1763-1,365)+1</f>
        <v/>
      </c>
      <c r="C1763" s="6">
        <f>MATCH(B1763,Markov!$C$6:$C$17,1)</f>
        <v/>
      </c>
      <c r="D1763" s="16">
        <f>Data!V1763</f>
        <v/>
      </c>
      <c r="E1763" s="6">
        <f>IF(D1763&lt;IF(E1762=1,INDEX(Markov!$I$6:$I$17,C1763),INDEX(Markov!$H$6:$H$17,C1763)),1,0)</f>
        <v/>
      </c>
      <c r="F1763" s="12">
        <f>IF(E1763=1,GAMMA.INV(Data!W1763,INDEX(Markov!$Q$6:$Q$17,C1763),INDEX(Markov!$R$6:$R$17,C1763)),0)</f>
        <v/>
      </c>
      <c r="G1763" s="6">
        <f>IF(D1763&lt;IF(G1762=1,INDEX(ChangeFactor!$O$6:$O$17,C1763),INDEX(ChangeFactor!$N$6:$N$17,C1763)),1,0)</f>
        <v/>
      </c>
      <c r="H1763" s="12">
        <f>IF(G1763=1,GAMMA.INV(Data!W1763,INDEX(ChangeFactor!$R$6:$R$17,C1763),INDEX(ChangeFactor!$S$6:$S$17,C1763)),0)</f>
        <v/>
      </c>
      <c r="I1763" s="7">
        <f>NORM.S.INV(Data!X1763)</f>
        <v/>
      </c>
      <c r="J1763" s="7">
        <f>NORM.S.INV(Data!Y1763)</f>
        <v/>
      </c>
      <c r="K1763" s="7">
        <f>NORM.S.INV(Data!Z1763)</f>
        <v/>
      </c>
      <c r="L1763" s="7">
        <f>MAR1!$B$32*L1762+MAR1!$C$32*M1762+MAR1!$D$32*N1762+MAR1!$B$42*I1763+MAR1!$C$42*J1763+MAR1!$D$42*K1763</f>
        <v/>
      </c>
      <c r="M1763" s="7">
        <f>MAR1!$B$33*L1762+MAR1!$C$33*M1762+MAR1!$D$33*N1762+MAR1!$B$43*I1763+MAR1!$C$43*J1763+MAR1!$D$43*K1763</f>
        <v/>
      </c>
      <c r="N1763" s="7">
        <f>MAR1!$B$34*L1762+MAR1!$C$34*M1762+MAR1!$D$34*N1762+MAR1!$B$44*I1763+MAR1!$C$44*J1763+MAR1!$D$44*K1763</f>
        <v/>
      </c>
      <c r="O1763" s="12">
        <f>MAR1!$B$5+MAR1!$C$5*COS(2*PI()*B1763/365)+MAR1!$D$5*SIN(2*PI()*B1763/365)+IF(E1763=1,MAR1!$B$11+MAR1!$D$11*L1763,MAR1!$C$11+MAR1!$E$11*L1763)</f>
        <v/>
      </c>
      <c r="P1763" s="12">
        <f>MAR1!$B$6+MAR1!$C$6*COS(2*PI()*B1763/365)+MAR1!$D$6*SIN(2*PI()*B1763/365)+IF(E1763=1,MAR1!$B$12+MAR1!$D$12*M1763,MAR1!$C$12+MAR1!$E$12*M1763)</f>
        <v/>
      </c>
      <c r="Q1763" s="12">
        <f>MAR1!$B$7+MAR1!$C$7*COS(2*PI()*B1763/365)+MAR1!$D$7*SIN(2*PI()*B1763/365)+IF(E1763=1,MAR1!$B$13+MAR1!$D$13*N1763,MAR1!$C$13+MAR1!$E$13*N1763)</f>
        <v/>
      </c>
      <c r="R1763" s="12">
        <f>MAR1!$B$5+MAR1!$C$5*COS(2*PI()*B1763/365)+MAR1!$D$5*SIN(2*PI()*B1763/365)+INDEX(ChangeFactor!$F$6:$F$17,C1763)+IF(G1763=1,MAR1!$B$11+INDEX(ChangeFactor!$G$6:$G$17,C1763)*MAR1!$D$11*L1763,MAR1!$C$11+INDEX(ChangeFactor!$G$6:$G$17,C1763)*MAR1!$E$11*L1763)</f>
        <v/>
      </c>
    </row>
    <row r="1764">
      <c r="A1764" s="6">
        <f>Data!U1764</f>
        <v/>
      </c>
      <c r="B1764" s="6">
        <f>MOD(A1764-1,365)+1</f>
        <v/>
      </c>
      <c r="C1764" s="6">
        <f>MATCH(B1764,Markov!$C$6:$C$17,1)</f>
        <v/>
      </c>
      <c r="D1764" s="16">
        <f>Data!V1764</f>
        <v/>
      </c>
      <c r="E1764" s="6">
        <f>IF(D1764&lt;IF(E1763=1,INDEX(Markov!$I$6:$I$17,C1764),INDEX(Markov!$H$6:$H$17,C1764)),1,0)</f>
        <v/>
      </c>
      <c r="F1764" s="12">
        <f>IF(E1764=1,GAMMA.INV(Data!W1764,INDEX(Markov!$Q$6:$Q$17,C1764),INDEX(Markov!$R$6:$R$17,C1764)),0)</f>
        <v/>
      </c>
      <c r="G1764" s="6">
        <f>IF(D1764&lt;IF(G1763=1,INDEX(ChangeFactor!$O$6:$O$17,C1764),INDEX(ChangeFactor!$N$6:$N$17,C1764)),1,0)</f>
        <v/>
      </c>
      <c r="H1764" s="12">
        <f>IF(G1764=1,GAMMA.INV(Data!W1764,INDEX(ChangeFactor!$R$6:$R$17,C1764),INDEX(ChangeFactor!$S$6:$S$17,C1764)),0)</f>
        <v/>
      </c>
      <c r="I1764" s="7">
        <f>NORM.S.INV(Data!X1764)</f>
        <v/>
      </c>
      <c r="J1764" s="7">
        <f>NORM.S.INV(Data!Y1764)</f>
        <v/>
      </c>
      <c r="K1764" s="7">
        <f>NORM.S.INV(Data!Z1764)</f>
        <v/>
      </c>
      <c r="L1764" s="7">
        <f>MAR1!$B$32*L1763+MAR1!$C$32*M1763+MAR1!$D$32*N1763+MAR1!$B$42*I1764+MAR1!$C$42*J1764+MAR1!$D$42*K1764</f>
        <v/>
      </c>
      <c r="M1764" s="7">
        <f>MAR1!$B$33*L1763+MAR1!$C$33*M1763+MAR1!$D$33*N1763+MAR1!$B$43*I1764+MAR1!$C$43*J1764+MAR1!$D$43*K1764</f>
        <v/>
      </c>
      <c r="N1764" s="7">
        <f>MAR1!$B$34*L1763+MAR1!$C$34*M1763+MAR1!$D$34*N1763+MAR1!$B$44*I1764+MAR1!$C$44*J1764+MAR1!$D$44*K1764</f>
        <v/>
      </c>
      <c r="O1764" s="12">
        <f>MAR1!$B$5+MAR1!$C$5*COS(2*PI()*B1764/365)+MAR1!$D$5*SIN(2*PI()*B1764/365)+IF(E1764=1,MAR1!$B$11+MAR1!$D$11*L1764,MAR1!$C$11+MAR1!$E$11*L1764)</f>
        <v/>
      </c>
      <c r="P1764" s="12">
        <f>MAR1!$B$6+MAR1!$C$6*COS(2*PI()*B1764/365)+MAR1!$D$6*SIN(2*PI()*B1764/365)+IF(E1764=1,MAR1!$B$12+MAR1!$D$12*M1764,MAR1!$C$12+MAR1!$E$12*M1764)</f>
        <v/>
      </c>
      <c r="Q1764" s="12">
        <f>MAR1!$B$7+MAR1!$C$7*COS(2*PI()*B1764/365)+MAR1!$D$7*SIN(2*PI()*B1764/365)+IF(E1764=1,MAR1!$B$13+MAR1!$D$13*N1764,MAR1!$C$13+MAR1!$E$13*N1764)</f>
        <v/>
      </c>
      <c r="R1764" s="12">
        <f>MAR1!$B$5+MAR1!$C$5*COS(2*PI()*B1764/365)+MAR1!$D$5*SIN(2*PI()*B1764/365)+INDEX(ChangeFactor!$F$6:$F$17,C1764)+IF(G1764=1,MAR1!$B$11+INDEX(ChangeFactor!$G$6:$G$17,C1764)*MAR1!$D$11*L1764,MAR1!$C$11+INDEX(ChangeFactor!$G$6:$G$17,C1764)*MAR1!$E$11*L1764)</f>
        <v/>
      </c>
    </row>
    <row r="1765">
      <c r="A1765" s="6">
        <f>Data!U1765</f>
        <v/>
      </c>
      <c r="B1765" s="6">
        <f>MOD(A1765-1,365)+1</f>
        <v/>
      </c>
      <c r="C1765" s="6">
        <f>MATCH(B1765,Markov!$C$6:$C$17,1)</f>
        <v/>
      </c>
      <c r="D1765" s="16">
        <f>Data!V1765</f>
        <v/>
      </c>
      <c r="E1765" s="6">
        <f>IF(D1765&lt;IF(E1764=1,INDEX(Markov!$I$6:$I$17,C1765),INDEX(Markov!$H$6:$H$17,C1765)),1,0)</f>
        <v/>
      </c>
      <c r="F1765" s="12">
        <f>IF(E1765=1,GAMMA.INV(Data!W1765,INDEX(Markov!$Q$6:$Q$17,C1765),INDEX(Markov!$R$6:$R$17,C1765)),0)</f>
        <v/>
      </c>
      <c r="G1765" s="6">
        <f>IF(D1765&lt;IF(G1764=1,INDEX(ChangeFactor!$O$6:$O$17,C1765),INDEX(ChangeFactor!$N$6:$N$17,C1765)),1,0)</f>
        <v/>
      </c>
      <c r="H1765" s="12">
        <f>IF(G1765=1,GAMMA.INV(Data!W1765,INDEX(ChangeFactor!$R$6:$R$17,C1765),INDEX(ChangeFactor!$S$6:$S$17,C1765)),0)</f>
        <v/>
      </c>
      <c r="I1765" s="7">
        <f>NORM.S.INV(Data!X1765)</f>
        <v/>
      </c>
      <c r="J1765" s="7">
        <f>NORM.S.INV(Data!Y1765)</f>
        <v/>
      </c>
      <c r="K1765" s="7">
        <f>NORM.S.INV(Data!Z1765)</f>
        <v/>
      </c>
      <c r="L1765" s="7">
        <f>MAR1!$B$32*L1764+MAR1!$C$32*M1764+MAR1!$D$32*N1764+MAR1!$B$42*I1765+MAR1!$C$42*J1765+MAR1!$D$42*K1765</f>
        <v/>
      </c>
      <c r="M1765" s="7">
        <f>MAR1!$B$33*L1764+MAR1!$C$33*M1764+MAR1!$D$33*N1764+MAR1!$B$43*I1765+MAR1!$C$43*J1765+MAR1!$D$43*K1765</f>
        <v/>
      </c>
      <c r="N1765" s="7">
        <f>MAR1!$B$34*L1764+MAR1!$C$34*M1764+MAR1!$D$34*N1764+MAR1!$B$44*I1765+MAR1!$C$44*J1765+MAR1!$D$44*K1765</f>
        <v/>
      </c>
      <c r="O1765" s="12">
        <f>MAR1!$B$5+MAR1!$C$5*COS(2*PI()*B1765/365)+MAR1!$D$5*SIN(2*PI()*B1765/365)+IF(E1765=1,MAR1!$B$11+MAR1!$D$11*L1765,MAR1!$C$11+MAR1!$E$11*L1765)</f>
        <v/>
      </c>
      <c r="P1765" s="12">
        <f>MAR1!$B$6+MAR1!$C$6*COS(2*PI()*B1765/365)+MAR1!$D$6*SIN(2*PI()*B1765/365)+IF(E1765=1,MAR1!$B$12+MAR1!$D$12*M1765,MAR1!$C$12+MAR1!$E$12*M1765)</f>
        <v/>
      </c>
      <c r="Q1765" s="12">
        <f>MAR1!$B$7+MAR1!$C$7*COS(2*PI()*B1765/365)+MAR1!$D$7*SIN(2*PI()*B1765/365)+IF(E1765=1,MAR1!$B$13+MAR1!$D$13*N1765,MAR1!$C$13+MAR1!$E$13*N1765)</f>
        <v/>
      </c>
      <c r="R1765" s="12">
        <f>MAR1!$B$5+MAR1!$C$5*COS(2*PI()*B1765/365)+MAR1!$D$5*SIN(2*PI()*B1765/365)+INDEX(ChangeFactor!$F$6:$F$17,C1765)+IF(G1765=1,MAR1!$B$11+INDEX(ChangeFactor!$G$6:$G$17,C1765)*MAR1!$D$11*L1765,MAR1!$C$11+INDEX(ChangeFactor!$G$6:$G$17,C1765)*MAR1!$E$11*L1765)</f>
        <v/>
      </c>
    </row>
    <row r="1766">
      <c r="A1766" s="6">
        <f>Data!U1766</f>
        <v/>
      </c>
      <c r="B1766" s="6">
        <f>MOD(A1766-1,365)+1</f>
        <v/>
      </c>
      <c r="C1766" s="6">
        <f>MATCH(B1766,Markov!$C$6:$C$17,1)</f>
        <v/>
      </c>
      <c r="D1766" s="16">
        <f>Data!V1766</f>
        <v/>
      </c>
      <c r="E1766" s="6">
        <f>IF(D1766&lt;IF(E1765=1,INDEX(Markov!$I$6:$I$17,C1766),INDEX(Markov!$H$6:$H$17,C1766)),1,0)</f>
        <v/>
      </c>
      <c r="F1766" s="12">
        <f>IF(E1766=1,GAMMA.INV(Data!W1766,INDEX(Markov!$Q$6:$Q$17,C1766),INDEX(Markov!$R$6:$R$17,C1766)),0)</f>
        <v/>
      </c>
      <c r="G1766" s="6">
        <f>IF(D1766&lt;IF(G1765=1,INDEX(ChangeFactor!$O$6:$O$17,C1766),INDEX(ChangeFactor!$N$6:$N$17,C1766)),1,0)</f>
        <v/>
      </c>
      <c r="H1766" s="12">
        <f>IF(G1766=1,GAMMA.INV(Data!W1766,INDEX(ChangeFactor!$R$6:$R$17,C1766),INDEX(ChangeFactor!$S$6:$S$17,C1766)),0)</f>
        <v/>
      </c>
      <c r="I1766" s="7">
        <f>NORM.S.INV(Data!X1766)</f>
        <v/>
      </c>
      <c r="J1766" s="7">
        <f>NORM.S.INV(Data!Y1766)</f>
        <v/>
      </c>
      <c r="K1766" s="7">
        <f>NORM.S.INV(Data!Z1766)</f>
        <v/>
      </c>
      <c r="L1766" s="7">
        <f>MAR1!$B$32*L1765+MAR1!$C$32*M1765+MAR1!$D$32*N1765+MAR1!$B$42*I1766+MAR1!$C$42*J1766+MAR1!$D$42*K1766</f>
        <v/>
      </c>
      <c r="M1766" s="7">
        <f>MAR1!$B$33*L1765+MAR1!$C$33*M1765+MAR1!$D$33*N1765+MAR1!$B$43*I1766+MAR1!$C$43*J1766+MAR1!$D$43*K1766</f>
        <v/>
      </c>
      <c r="N1766" s="7">
        <f>MAR1!$B$34*L1765+MAR1!$C$34*M1765+MAR1!$D$34*N1765+MAR1!$B$44*I1766+MAR1!$C$44*J1766+MAR1!$D$44*K1766</f>
        <v/>
      </c>
      <c r="O1766" s="12">
        <f>MAR1!$B$5+MAR1!$C$5*COS(2*PI()*B1766/365)+MAR1!$D$5*SIN(2*PI()*B1766/365)+IF(E1766=1,MAR1!$B$11+MAR1!$D$11*L1766,MAR1!$C$11+MAR1!$E$11*L1766)</f>
        <v/>
      </c>
      <c r="P1766" s="12">
        <f>MAR1!$B$6+MAR1!$C$6*COS(2*PI()*B1766/365)+MAR1!$D$6*SIN(2*PI()*B1766/365)+IF(E1766=1,MAR1!$B$12+MAR1!$D$12*M1766,MAR1!$C$12+MAR1!$E$12*M1766)</f>
        <v/>
      </c>
      <c r="Q1766" s="12">
        <f>MAR1!$B$7+MAR1!$C$7*COS(2*PI()*B1766/365)+MAR1!$D$7*SIN(2*PI()*B1766/365)+IF(E1766=1,MAR1!$B$13+MAR1!$D$13*N1766,MAR1!$C$13+MAR1!$E$13*N1766)</f>
        <v/>
      </c>
      <c r="R1766" s="12">
        <f>MAR1!$B$5+MAR1!$C$5*COS(2*PI()*B1766/365)+MAR1!$D$5*SIN(2*PI()*B1766/365)+INDEX(ChangeFactor!$F$6:$F$17,C1766)+IF(G1766=1,MAR1!$B$11+INDEX(ChangeFactor!$G$6:$G$17,C1766)*MAR1!$D$11*L1766,MAR1!$C$11+INDEX(ChangeFactor!$G$6:$G$17,C1766)*MAR1!$E$11*L1766)</f>
        <v/>
      </c>
    </row>
    <row r="1767">
      <c r="A1767" s="6">
        <f>Data!U1767</f>
        <v/>
      </c>
      <c r="B1767" s="6">
        <f>MOD(A1767-1,365)+1</f>
        <v/>
      </c>
      <c r="C1767" s="6">
        <f>MATCH(B1767,Markov!$C$6:$C$17,1)</f>
        <v/>
      </c>
      <c r="D1767" s="16">
        <f>Data!V1767</f>
        <v/>
      </c>
      <c r="E1767" s="6">
        <f>IF(D1767&lt;IF(E1766=1,INDEX(Markov!$I$6:$I$17,C1767),INDEX(Markov!$H$6:$H$17,C1767)),1,0)</f>
        <v/>
      </c>
      <c r="F1767" s="12">
        <f>IF(E1767=1,GAMMA.INV(Data!W1767,INDEX(Markov!$Q$6:$Q$17,C1767),INDEX(Markov!$R$6:$R$17,C1767)),0)</f>
        <v/>
      </c>
      <c r="G1767" s="6">
        <f>IF(D1767&lt;IF(G1766=1,INDEX(ChangeFactor!$O$6:$O$17,C1767),INDEX(ChangeFactor!$N$6:$N$17,C1767)),1,0)</f>
        <v/>
      </c>
      <c r="H1767" s="12">
        <f>IF(G1767=1,GAMMA.INV(Data!W1767,INDEX(ChangeFactor!$R$6:$R$17,C1767),INDEX(ChangeFactor!$S$6:$S$17,C1767)),0)</f>
        <v/>
      </c>
      <c r="I1767" s="7">
        <f>NORM.S.INV(Data!X1767)</f>
        <v/>
      </c>
      <c r="J1767" s="7">
        <f>NORM.S.INV(Data!Y1767)</f>
        <v/>
      </c>
      <c r="K1767" s="7">
        <f>NORM.S.INV(Data!Z1767)</f>
        <v/>
      </c>
      <c r="L1767" s="7">
        <f>MAR1!$B$32*L1766+MAR1!$C$32*M1766+MAR1!$D$32*N1766+MAR1!$B$42*I1767+MAR1!$C$42*J1767+MAR1!$D$42*K1767</f>
        <v/>
      </c>
      <c r="M1767" s="7">
        <f>MAR1!$B$33*L1766+MAR1!$C$33*M1766+MAR1!$D$33*N1766+MAR1!$B$43*I1767+MAR1!$C$43*J1767+MAR1!$D$43*K1767</f>
        <v/>
      </c>
      <c r="N1767" s="7">
        <f>MAR1!$B$34*L1766+MAR1!$C$34*M1766+MAR1!$D$34*N1766+MAR1!$B$44*I1767+MAR1!$C$44*J1767+MAR1!$D$44*K1767</f>
        <v/>
      </c>
      <c r="O1767" s="12">
        <f>MAR1!$B$5+MAR1!$C$5*COS(2*PI()*B1767/365)+MAR1!$D$5*SIN(2*PI()*B1767/365)+IF(E1767=1,MAR1!$B$11+MAR1!$D$11*L1767,MAR1!$C$11+MAR1!$E$11*L1767)</f>
        <v/>
      </c>
      <c r="P1767" s="12">
        <f>MAR1!$B$6+MAR1!$C$6*COS(2*PI()*B1767/365)+MAR1!$D$6*SIN(2*PI()*B1767/365)+IF(E1767=1,MAR1!$B$12+MAR1!$D$12*M1767,MAR1!$C$12+MAR1!$E$12*M1767)</f>
        <v/>
      </c>
      <c r="Q1767" s="12">
        <f>MAR1!$B$7+MAR1!$C$7*COS(2*PI()*B1767/365)+MAR1!$D$7*SIN(2*PI()*B1767/365)+IF(E1767=1,MAR1!$B$13+MAR1!$D$13*N1767,MAR1!$C$13+MAR1!$E$13*N1767)</f>
        <v/>
      </c>
      <c r="R1767" s="12">
        <f>MAR1!$B$5+MAR1!$C$5*COS(2*PI()*B1767/365)+MAR1!$D$5*SIN(2*PI()*B1767/365)+INDEX(ChangeFactor!$F$6:$F$17,C1767)+IF(G1767=1,MAR1!$B$11+INDEX(ChangeFactor!$G$6:$G$17,C1767)*MAR1!$D$11*L1767,MAR1!$C$11+INDEX(ChangeFactor!$G$6:$G$17,C1767)*MAR1!$E$11*L1767)</f>
        <v/>
      </c>
    </row>
    <row r="1768">
      <c r="A1768" s="6">
        <f>Data!U1768</f>
        <v/>
      </c>
      <c r="B1768" s="6">
        <f>MOD(A1768-1,365)+1</f>
        <v/>
      </c>
      <c r="C1768" s="6">
        <f>MATCH(B1768,Markov!$C$6:$C$17,1)</f>
        <v/>
      </c>
      <c r="D1768" s="16">
        <f>Data!V1768</f>
        <v/>
      </c>
      <c r="E1768" s="6">
        <f>IF(D1768&lt;IF(E1767=1,INDEX(Markov!$I$6:$I$17,C1768),INDEX(Markov!$H$6:$H$17,C1768)),1,0)</f>
        <v/>
      </c>
      <c r="F1768" s="12">
        <f>IF(E1768=1,GAMMA.INV(Data!W1768,INDEX(Markov!$Q$6:$Q$17,C1768),INDEX(Markov!$R$6:$R$17,C1768)),0)</f>
        <v/>
      </c>
      <c r="G1768" s="6">
        <f>IF(D1768&lt;IF(G1767=1,INDEX(ChangeFactor!$O$6:$O$17,C1768),INDEX(ChangeFactor!$N$6:$N$17,C1768)),1,0)</f>
        <v/>
      </c>
      <c r="H1768" s="12">
        <f>IF(G1768=1,GAMMA.INV(Data!W1768,INDEX(ChangeFactor!$R$6:$R$17,C1768),INDEX(ChangeFactor!$S$6:$S$17,C1768)),0)</f>
        <v/>
      </c>
      <c r="I1768" s="7">
        <f>NORM.S.INV(Data!X1768)</f>
        <v/>
      </c>
      <c r="J1768" s="7">
        <f>NORM.S.INV(Data!Y1768)</f>
        <v/>
      </c>
      <c r="K1768" s="7">
        <f>NORM.S.INV(Data!Z1768)</f>
        <v/>
      </c>
      <c r="L1768" s="7">
        <f>MAR1!$B$32*L1767+MAR1!$C$32*M1767+MAR1!$D$32*N1767+MAR1!$B$42*I1768+MAR1!$C$42*J1768+MAR1!$D$42*K1768</f>
        <v/>
      </c>
      <c r="M1768" s="7">
        <f>MAR1!$B$33*L1767+MAR1!$C$33*M1767+MAR1!$D$33*N1767+MAR1!$B$43*I1768+MAR1!$C$43*J1768+MAR1!$D$43*K1768</f>
        <v/>
      </c>
      <c r="N1768" s="7">
        <f>MAR1!$B$34*L1767+MAR1!$C$34*M1767+MAR1!$D$34*N1767+MAR1!$B$44*I1768+MAR1!$C$44*J1768+MAR1!$D$44*K1768</f>
        <v/>
      </c>
      <c r="O1768" s="12">
        <f>MAR1!$B$5+MAR1!$C$5*COS(2*PI()*B1768/365)+MAR1!$D$5*SIN(2*PI()*B1768/365)+IF(E1768=1,MAR1!$B$11+MAR1!$D$11*L1768,MAR1!$C$11+MAR1!$E$11*L1768)</f>
        <v/>
      </c>
      <c r="P1768" s="12">
        <f>MAR1!$B$6+MAR1!$C$6*COS(2*PI()*B1768/365)+MAR1!$D$6*SIN(2*PI()*B1768/365)+IF(E1768=1,MAR1!$B$12+MAR1!$D$12*M1768,MAR1!$C$12+MAR1!$E$12*M1768)</f>
        <v/>
      </c>
      <c r="Q1768" s="12">
        <f>MAR1!$B$7+MAR1!$C$7*COS(2*PI()*B1768/365)+MAR1!$D$7*SIN(2*PI()*B1768/365)+IF(E1768=1,MAR1!$B$13+MAR1!$D$13*N1768,MAR1!$C$13+MAR1!$E$13*N1768)</f>
        <v/>
      </c>
      <c r="R1768" s="12">
        <f>MAR1!$B$5+MAR1!$C$5*COS(2*PI()*B1768/365)+MAR1!$D$5*SIN(2*PI()*B1768/365)+INDEX(ChangeFactor!$F$6:$F$17,C1768)+IF(G1768=1,MAR1!$B$11+INDEX(ChangeFactor!$G$6:$G$17,C1768)*MAR1!$D$11*L1768,MAR1!$C$11+INDEX(ChangeFactor!$G$6:$G$17,C1768)*MAR1!$E$11*L1768)</f>
        <v/>
      </c>
    </row>
    <row r="1769">
      <c r="A1769" s="6">
        <f>Data!U1769</f>
        <v/>
      </c>
      <c r="B1769" s="6">
        <f>MOD(A1769-1,365)+1</f>
        <v/>
      </c>
      <c r="C1769" s="6">
        <f>MATCH(B1769,Markov!$C$6:$C$17,1)</f>
        <v/>
      </c>
      <c r="D1769" s="16">
        <f>Data!V1769</f>
        <v/>
      </c>
      <c r="E1769" s="6">
        <f>IF(D1769&lt;IF(E1768=1,INDEX(Markov!$I$6:$I$17,C1769),INDEX(Markov!$H$6:$H$17,C1769)),1,0)</f>
        <v/>
      </c>
      <c r="F1769" s="12">
        <f>IF(E1769=1,GAMMA.INV(Data!W1769,INDEX(Markov!$Q$6:$Q$17,C1769),INDEX(Markov!$R$6:$R$17,C1769)),0)</f>
        <v/>
      </c>
      <c r="G1769" s="6">
        <f>IF(D1769&lt;IF(G1768=1,INDEX(ChangeFactor!$O$6:$O$17,C1769),INDEX(ChangeFactor!$N$6:$N$17,C1769)),1,0)</f>
        <v/>
      </c>
      <c r="H1769" s="12">
        <f>IF(G1769=1,GAMMA.INV(Data!W1769,INDEX(ChangeFactor!$R$6:$R$17,C1769),INDEX(ChangeFactor!$S$6:$S$17,C1769)),0)</f>
        <v/>
      </c>
      <c r="I1769" s="7">
        <f>NORM.S.INV(Data!X1769)</f>
        <v/>
      </c>
      <c r="J1769" s="7">
        <f>NORM.S.INV(Data!Y1769)</f>
        <v/>
      </c>
      <c r="K1769" s="7">
        <f>NORM.S.INV(Data!Z1769)</f>
        <v/>
      </c>
      <c r="L1769" s="7">
        <f>MAR1!$B$32*L1768+MAR1!$C$32*M1768+MAR1!$D$32*N1768+MAR1!$B$42*I1769+MAR1!$C$42*J1769+MAR1!$D$42*K1769</f>
        <v/>
      </c>
      <c r="M1769" s="7">
        <f>MAR1!$B$33*L1768+MAR1!$C$33*M1768+MAR1!$D$33*N1768+MAR1!$B$43*I1769+MAR1!$C$43*J1769+MAR1!$D$43*K1769</f>
        <v/>
      </c>
      <c r="N1769" s="7">
        <f>MAR1!$B$34*L1768+MAR1!$C$34*M1768+MAR1!$D$34*N1768+MAR1!$B$44*I1769+MAR1!$C$44*J1769+MAR1!$D$44*K1769</f>
        <v/>
      </c>
      <c r="O1769" s="12">
        <f>MAR1!$B$5+MAR1!$C$5*COS(2*PI()*B1769/365)+MAR1!$D$5*SIN(2*PI()*B1769/365)+IF(E1769=1,MAR1!$B$11+MAR1!$D$11*L1769,MAR1!$C$11+MAR1!$E$11*L1769)</f>
        <v/>
      </c>
      <c r="P1769" s="12">
        <f>MAR1!$B$6+MAR1!$C$6*COS(2*PI()*B1769/365)+MAR1!$D$6*SIN(2*PI()*B1769/365)+IF(E1769=1,MAR1!$B$12+MAR1!$D$12*M1769,MAR1!$C$12+MAR1!$E$12*M1769)</f>
        <v/>
      </c>
      <c r="Q1769" s="12">
        <f>MAR1!$B$7+MAR1!$C$7*COS(2*PI()*B1769/365)+MAR1!$D$7*SIN(2*PI()*B1769/365)+IF(E1769=1,MAR1!$B$13+MAR1!$D$13*N1769,MAR1!$C$13+MAR1!$E$13*N1769)</f>
        <v/>
      </c>
      <c r="R1769" s="12">
        <f>MAR1!$B$5+MAR1!$C$5*COS(2*PI()*B1769/365)+MAR1!$D$5*SIN(2*PI()*B1769/365)+INDEX(ChangeFactor!$F$6:$F$17,C1769)+IF(G1769=1,MAR1!$B$11+INDEX(ChangeFactor!$G$6:$G$17,C1769)*MAR1!$D$11*L1769,MAR1!$C$11+INDEX(ChangeFactor!$G$6:$G$17,C1769)*MAR1!$E$11*L1769)</f>
        <v/>
      </c>
    </row>
    <row r="1770">
      <c r="A1770" s="6">
        <f>Data!U1770</f>
        <v/>
      </c>
      <c r="B1770" s="6">
        <f>MOD(A1770-1,365)+1</f>
        <v/>
      </c>
      <c r="C1770" s="6">
        <f>MATCH(B1770,Markov!$C$6:$C$17,1)</f>
        <v/>
      </c>
      <c r="D1770" s="16">
        <f>Data!V1770</f>
        <v/>
      </c>
      <c r="E1770" s="6">
        <f>IF(D1770&lt;IF(E1769=1,INDEX(Markov!$I$6:$I$17,C1770),INDEX(Markov!$H$6:$H$17,C1770)),1,0)</f>
        <v/>
      </c>
      <c r="F1770" s="12">
        <f>IF(E1770=1,GAMMA.INV(Data!W1770,INDEX(Markov!$Q$6:$Q$17,C1770),INDEX(Markov!$R$6:$R$17,C1770)),0)</f>
        <v/>
      </c>
      <c r="G1770" s="6">
        <f>IF(D1770&lt;IF(G1769=1,INDEX(ChangeFactor!$O$6:$O$17,C1770),INDEX(ChangeFactor!$N$6:$N$17,C1770)),1,0)</f>
        <v/>
      </c>
      <c r="H1770" s="12">
        <f>IF(G1770=1,GAMMA.INV(Data!W1770,INDEX(ChangeFactor!$R$6:$R$17,C1770),INDEX(ChangeFactor!$S$6:$S$17,C1770)),0)</f>
        <v/>
      </c>
      <c r="I1770" s="7">
        <f>NORM.S.INV(Data!X1770)</f>
        <v/>
      </c>
      <c r="J1770" s="7">
        <f>NORM.S.INV(Data!Y1770)</f>
        <v/>
      </c>
      <c r="K1770" s="7">
        <f>NORM.S.INV(Data!Z1770)</f>
        <v/>
      </c>
      <c r="L1770" s="7">
        <f>MAR1!$B$32*L1769+MAR1!$C$32*M1769+MAR1!$D$32*N1769+MAR1!$B$42*I1770+MAR1!$C$42*J1770+MAR1!$D$42*K1770</f>
        <v/>
      </c>
      <c r="M1770" s="7">
        <f>MAR1!$B$33*L1769+MAR1!$C$33*M1769+MAR1!$D$33*N1769+MAR1!$B$43*I1770+MAR1!$C$43*J1770+MAR1!$D$43*K1770</f>
        <v/>
      </c>
      <c r="N1770" s="7">
        <f>MAR1!$B$34*L1769+MAR1!$C$34*M1769+MAR1!$D$34*N1769+MAR1!$B$44*I1770+MAR1!$C$44*J1770+MAR1!$D$44*K1770</f>
        <v/>
      </c>
      <c r="O1770" s="12">
        <f>MAR1!$B$5+MAR1!$C$5*COS(2*PI()*B1770/365)+MAR1!$D$5*SIN(2*PI()*B1770/365)+IF(E1770=1,MAR1!$B$11+MAR1!$D$11*L1770,MAR1!$C$11+MAR1!$E$11*L1770)</f>
        <v/>
      </c>
      <c r="P1770" s="12">
        <f>MAR1!$B$6+MAR1!$C$6*COS(2*PI()*B1770/365)+MAR1!$D$6*SIN(2*PI()*B1770/365)+IF(E1770=1,MAR1!$B$12+MAR1!$D$12*M1770,MAR1!$C$12+MAR1!$E$12*M1770)</f>
        <v/>
      </c>
      <c r="Q1770" s="12">
        <f>MAR1!$B$7+MAR1!$C$7*COS(2*PI()*B1770/365)+MAR1!$D$7*SIN(2*PI()*B1770/365)+IF(E1770=1,MAR1!$B$13+MAR1!$D$13*N1770,MAR1!$C$13+MAR1!$E$13*N1770)</f>
        <v/>
      </c>
      <c r="R1770" s="12">
        <f>MAR1!$B$5+MAR1!$C$5*COS(2*PI()*B1770/365)+MAR1!$D$5*SIN(2*PI()*B1770/365)+INDEX(ChangeFactor!$F$6:$F$17,C1770)+IF(G1770=1,MAR1!$B$11+INDEX(ChangeFactor!$G$6:$G$17,C1770)*MAR1!$D$11*L1770,MAR1!$C$11+INDEX(ChangeFactor!$G$6:$G$17,C1770)*MAR1!$E$11*L1770)</f>
        <v/>
      </c>
    </row>
    <row r="1771">
      <c r="A1771" s="6">
        <f>Data!U1771</f>
        <v/>
      </c>
      <c r="B1771" s="6">
        <f>MOD(A1771-1,365)+1</f>
        <v/>
      </c>
      <c r="C1771" s="6">
        <f>MATCH(B1771,Markov!$C$6:$C$17,1)</f>
        <v/>
      </c>
      <c r="D1771" s="16">
        <f>Data!V1771</f>
        <v/>
      </c>
      <c r="E1771" s="6">
        <f>IF(D1771&lt;IF(E1770=1,INDEX(Markov!$I$6:$I$17,C1771),INDEX(Markov!$H$6:$H$17,C1771)),1,0)</f>
        <v/>
      </c>
      <c r="F1771" s="12">
        <f>IF(E1771=1,GAMMA.INV(Data!W1771,INDEX(Markov!$Q$6:$Q$17,C1771),INDEX(Markov!$R$6:$R$17,C1771)),0)</f>
        <v/>
      </c>
      <c r="G1771" s="6">
        <f>IF(D1771&lt;IF(G1770=1,INDEX(ChangeFactor!$O$6:$O$17,C1771),INDEX(ChangeFactor!$N$6:$N$17,C1771)),1,0)</f>
        <v/>
      </c>
      <c r="H1771" s="12">
        <f>IF(G1771=1,GAMMA.INV(Data!W1771,INDEX(ChangeFactor!$R$6:$R$17,C1771),INDEX(ChangeFactor!$S$6:$S$17,C1771)),0)</f>
        <v/>
      </c>
      <c r="I1771" s="7">
        <f>NORM.S.INV(Data!X1771)</f>
        <v/>
      </c>
      <c r="J1771" s="7">
        <f>NORM.S.INV(Data!Y1771)</f>
        <v/>
      </c>
      <c r="K1771" s="7">
        <f>NORM.S.INV(Data!Z1771)</f>
        <v/>
      </c>
      <c r="L1771" s="7">
        <f>MAR1!$B$32*L1770+MAR1!$C$32*M1770+MAR1!$D$32*N1770+MAR1!$B$42*I1771+MAR1!$C$42*J1771+MAR1!$D$42*K1771</f>
        <v/>
      </c>
      <c r="M1771" s="7">
        <f>MAR1!$B$33*L1770+MAR1!$C$33*M1770+MAR1!$D$33*N1770+MAR1!$B$43*I1771+MAR1!$C$43*J1771+MAR1!$D$43*K1771</f>
        <v/>
      </c>
      <c r="N1771" s="7">
        <f>MAR1!$B$34*L1770+MAR1!$C$34*M1770+MAR1!$D$34*N1770+MAR1!$B$44*I1771+MAR1!$C$44*J1771+MAR1!$D$44*K1771</f>
        <v/>
      </c>
      <c r="O1771" s="12">
        <f>MAR1!$B$5+MAR1!$C$5*COS(2*PI()*B1771/365)+MAR1!$D$5*SIN(2*PI()*B1771/365)+IF(E1771=1,MAR1!$B$11+MAR1!$D$11*L1771,MAR1!$C$11+MAR1!$E$11*L1771)</f>
        <v/>
      </c>
      <c r="P1771" s="12">
        <f>MAR1!$B$6+MAR1!$C$6*COS(2*PI()*B1771/365)+MAR1!$D$6*SIN(2*PI()*B1771/365)+IF(E1771=1,MAR1!$B$12+MAR1!$D$12*M1771,MAR1!$C$12+MAR1!$E$12*M1771)</f>
        <v/>
      </c>
      <c r="Q1771" s="12">
        <f>MAR1!$B$7+MAR1!$C$7*COS(2*PI()*B1771/365)+MAR1!$D$7*SIN(2*PI()*B1771/365)+IF(E1771=1,MAR1!$B$13+MAR1!$D$13*N1771,MAR1!$C$13+MAR1!$E$13*N1771)</f>
        <v/>
      </c>
      <c r="R1771" s="12">
        <f>MAR1!$B$5+MAR1!$C$5*COS(2*PI()*B1771/365)+MAR1!$D$5*SIN(2*PI()*B1771/365)+INDEX(ChangeFactor!$F$6:$F$17,C1771)+IF(G1771=1,MAR1!$B$11+INDEX(ChangeFactor!$G$6:$G$17,C1771)*MAR1!$D$11*L1771,MAR1!$C$11+INDEX(ChangeFactor!$G$6:$G$17,C1771)*MAR1!$E$11*L1771)</f>
        <v/>
      </c>
    </row>
    <row r="1772">
      <c r="A1772" s="6">
        <f>Data!U1772</f>
        <v/>
      </c>
      <c r="B1772" s="6">
        <f>MOD(A1772-1,365)+1</f>
        <v/>
      </c>
      <c r="C1772" s="6">
        <f>MATCH(B1772,Markov!$C$6:$C$17,1)</f>
        <v/>
      </c>
      <c r="D1772" s="16">
        <f>Data!V1772</f>
        <v/>
      </c>
      <c r="E1772" s="6">
        <f>IF(D1772&lt;IF(E1771=1,INDEX(Markov!$I$6:$I$17,C1772),INDEX(Markov!$H$6:$H$17,C1772)),1,0)</f>
        <v/>
      </c>
      <c r="F1772" s="12">
        <f>IF(E1772=1,GAMMA.INV(Data!W1772,INDEX(Markov!$Q$6:$Q$17,C1772),INDEX(Markov!$R$6:$R$17,C1772)),0)</f>
        <v/>
      </c>
      <c r="G1772" s="6">
        <f>IF(D1772&lt;IF(G1771=1,INDEX(ChangeFactor!$O$6:$O$17,C1772),INDEX(ChangeFactor!$N$6:$N$17,C1772)),1,0)</f>
        <v/>
      </c>
      <c r="H1772" s="12">
        <f>IF(G1772=1,GAMMA.INV(Data!W1772,INDEX(ChangeFactor!$R$6:$R$17,C1772),INDEX(ChangeFactor!$S$6:$S$17,C1772)),0)</f>
        <v/>
      </c>
      <c r="I1772" s="7">
        <f>NORM.S.INV(Data!X1772)</f>
        <v/>
      </c>
      <c r="J1772" s="7">
        <f>NORM.S.INV(Data!Y1772)</f>
        <v/>
      </c>
      <c r="K1772" s="7">
        <f>NORM.S.INV(Data!Z1772)</f>
        <v/>
      </c>
      <c r="L1772" s="7">
        <f>MAR1!$B$32*L1771+MAR1!$C$32*M1771+MAR1!$D$32*N1771+MAR1!$B$42*I1772+MAR1!$C$42*J1772+MAR1!$D$42*K1772</f>
        <v/>
      </c>
      <c r="M1772" s="7">
        <f>MAR1!$B$33*L1771+MAR1!$C$33*M1771+MAR1!$D$33*N1771+MAR1!$B$43*I1772+MAR1!$C$43*J1772+MAR1!$D$43*K1772</f>
        <v/>
      </c>
      <c r="N1772" s="7">
        <f>MAR1!$B$34*L1771+MAR1!$C$34*M1771+MAR1!$D$34*N1771+MAR1!$B$44*I1772+MAR1!$C$44*J1772+MAR1!$D$44*K1772</f>
        <v/>
      </c>
      <c r="O1772" s="12">
        <f>MAR1!$B$5+MAR1!$C$5*COS(2*PI()*B1772/365)+MAR1!$D$5*SIN(2*PI()*B1772/365)+IF(E1772=1,MAR1!$B$11+MAR1!$D$11*L1772,MAR1!$C$11+MAR1!$E$11*L1772)</f>
        <v/>
      </c>
      <c r="P1772" s="12">
        <f>MAR1!$B$6+MAR1!$C$6*COS(2*PI()*B1772/365)+MAR1!$D$6*SIN(2*PI()*B1772/365)+IF(E1772=1,MAR1!$B$12+MAR1!$D$12*M1772,MAR1!$C$12+MAR1!$E$12*M1772)</f>
        <v/>
      </c>
      <c r="Q1772" s="12">
        <f>MAR1!$B$7+MAR1!$C$7*COS(2*PI()*B1772/365)+MAR1!$D$7*SIN(2*PI()*B1772/365)+IF(E1772=1,MAR1!$B$13+MAR1!$D$13*N1772,MAR1!$C$13+MAR1!$E$13*N1772)</f>
        <v/>
      </c>
      <c r="R1772" s="12">
        <f>MAR1!$B$5+MAR1!$C$5*COS(2*PI()*B1772/365)+MAR1!$D$5*SIN(2*PI()*B1772/365)+INDEX(ChangeFactor!$F$6:$F$17,C1772)+IF(G1772=1,MAR1!$B$11+INDEX(ChangeFactor!$G$6:$G$17,C1772)*MAR1!$D$11*L1772,MAR1!$C$11+INDEX(ChangeFactor!$G$6:$G$17,C1772)*MAR1!$E$11*L1772)</f>
        <v/>
      </c>
    </row>
    <row r="1773">
      <c r="A1773" s="6">
        <f>Data!U1773</f>
        <v/>
      </c>
      <c r="B1773" s="6">
        <f>MOD(A1773-1,365)+1</f>
        <v/>
      </c>
      <c r="C1773" s="6">
        <f>MATCH(B1773,Markov!$C$6:$C$17,1)</f>
        <v/>
      </c>
      <c r="D1773" s="16">
        <f>Data!V1773</f>
        <v/>
      </c>
      <c r="E1773" s="6">
        <f>IF(D1773&lt;IF(E1772=1,INDEX(Markov!$I$6:$I$17,C1773),INDEX(Markov!$H$6:$H$17,C1773)),1,0)</f>
        <v/>
      </c>
      <c r="F1773" s="12">
        <f>IF(E1773=1,GAMMA.INV(Data!W1773,INDEX(Markov!$Q$6:$Q$17,C1773),INDEX(Markov!$R$6:$R$17,C1773)),0)</f>
        <v/>
      </c>
      <c r="G1773" s="6">
        <f>IF(D1773&lt;IF(G1772=1,INDEX(ChangeFactor!$O$6:$O$17,C1773),INDEX(ChangeFactor!$N$6:$N$17,C1773)),1,0)</f>
        <v/>
      </c>
      <c r="H1773" s="12">
        <f>IF(G1773=1,GAMMA.INV(Data!W1773,INDEX(ChangeFactor!$R$6:$R$17,C1773),INDEX(ChangeFactor!$S$6:$S$17,C1773)),0)</f>
        <v/>
      </c>
      <c r="I1773" s="7">
        <f>NORM.S.INV(Data!X1773)</f>
        <v/>
      </c>
      <c r="J1773" s="7">
        <f>NORM.S.INV(Data!Y1773)</f>
        <v/>
      </c>
      <c r="K1773" s="7">
        <f>NORM.S.INV(Data!Z1773)</f>
        <v/>
      </c>
      <c r="L1773" s="7">
        <f>MAR1!$B$32*L1772+MAR1!$C$32*M1772+MAR1!$D$32*N1772+MAR1!$B$42*I1773+MAR1!$C$42*J1773+MAR1!$D$42*K1773</f>
        <v/>
      </c>
      <c r="M1773" s="7">
        <f>MAR1!$B$33*L1772+MAR1!$C$33*M1772+MAR1!$D$33*N1772+MAR1!$B$43*I1773+MAR1!$C$43*J1773+MAR1!$D$43*K1773</f>
        <v/>
      </c>
      <c r="N1773" s="7">
        <f>MAR1!$B$34*L1772+MAR1!$C$34*M1772+MAR1!$D$34*N1772+MAR1!$B$44*I1773+MAR1!$C$44*J1773+MAR1!$D$44*K1773</f>
        <v/>
      </c>
      <c r="O1773" s="12">
        <f>MAR1!$B$5+MAR1!$C$5*COS(2*PI()*B1773/365)+MAR1!$D$5*SIN(2*PI()*B1773/365)+IF(E1773=1,MAR1!$B$11+MAR1!$D$11*L1773,MAR1!$C$11+MAR1!$E$11*L1773)</f>
        <v/>
      </c>
      <c r="P1773" s="12">
        <f>MAR1!$B$6+MAR1!$C$6*COS(2*PI()*B1773/365)+MAR1!$D$6*SIN(2*PI()*B1773/365)+IF(E1773=1,MAR1!$B$12+MAR1!$D$12*M1773,MAR1!$C$12+MAR1!$E$12*M1773)</f>
        <v/>
      </c>
      <c r="Q1773" s="12">
        <f>MAR1!$B$7+MAR1!$C$7*COS(2*PI()*B1773/365)+MAR1!$D$7*SIN(2*PI()*B1773/365)+IF(E1773=1,MAR1!$B$13+MAR1!$D$13*N1773,MAR1!$C$13+MAR1!$E$13*N1773)</f>
        <v/>
      </c>
      <c r="R1773" s="12">
        <f>MAR1!$B$5+MAR1!$C$5*COS(2*PI()*B1773/365)+MAR1!$D$5*SIN(2*PI()*B1773/365)+INDEX(ChangeFactor!$F$6:$F$17,C1773)+IF(G1773=1,MAR1!$B$11+INDEX(ChangeFactor!$G$6:$G$17,C1773)*MAR1!$D$11*L1773,MAR1!$C$11+INDEX(ChangeFactor!$G$6:$G$17,C1773)*MAR1!$E$11*L1773)</f>
        <v/>
      </c>
    </row>
    <row r="1774">
      <c r="A1774" s="6">
        <f>Data!U1774</f>
        <v/>
      </c>
      <c r="B1774" s="6">
        <f>MOD(A1774-1,365)+1</f>
        <v/>
      </c>
      <c r="C1774" s="6">
        <f>MATCH(B1774,Markov!$C$6:$C$17,1)</f>
        <v/>
      </c>
      <c r="D1774" s="16">
        <f>Data!V1774</f>
        <v/>
      </c>
      <c r="E1774" s="6">
        <f>IF(D1774&lt;IF(E1773=1,INDEX(Markov!$I$6:$I$17,C1774),INDEX(Markov!$H$6:$H$17,C1774)),1,0)</f>
        <v/>
      </c>
      <c r="F1774" s="12">
        <f>IF(E1774=1,GAMMA.INV(Data!W1774,INDEX(Markov!$Q$6:$Q$17,C1774),INDEX(Markov!$R$6:$R$17,C1774)),0)</f>
        <v/>
      </c>
      <c r="G1774" s="6">
        <f>IF(D1774&lt;IF(G1773=1,INDEX(ChangeFactor!$O$6:$O$17,C1774),INDEX(ChangeFactor!$N$6:$N$17,C1774)),1,0)</f>
        <v/>
      </c>
      <c r="H1774" s="12">
        <f>IF(G1774=1,GAMMA.INV(Data!W1774,INDEX(ChangeFactor!$R$6:$R$17,C1774),INDEX(ChangeFactor!$S$6:$S$17,C1774)),0)</f>
        <v/>
      </c>
      <c r="I1774" s="7">
        <f>NORM.S.INV(Data!X1774)</f>
        <v/>
      </c>
      <c r="J1774" s="7">
        <f>NORM.S.INV(Data!Y1774)</f>
        <v/>
      </c>
      <c r="K1774" s="7">
        <f>NORM.S.INV(Data!Z1774)</f>
        <v/>
      </c>
      <c r="L1774" s="7">
        <f>MAR1!$B$32*L1773+MAR1!$C$32*M1773+MAR1!$D$32*N1773+MAR1!$B$42*I1774+MAR1!$C$42*J1774+MAR1!$D$42*K1774</f>
        <v/>
      </c>
      <c r="M1774" s="7">
        <f>MAR1!$B$33*L1773+MAR1!$C$33*M1773+MAR1!$D$33*N1773+MAR1!$B$43*I1774+MAR1!$C$43*J1774+MAR1!$D$43*K1774</f>
        <v/>
      </c>
      <c r="N1774" s="7">
        <f>MAR1!$B$34*L1773+MAR1!$C$34*M1773+MAR1!$D$34*N1773+MAR1!$B$44*I1774+MAR1!$C$44*J1774+MAR1!$D$44*K1774</f>
        <v/>
      </c>
      <c r="O1774" s="12">
        <f>MAR1!$B$5+MAR1!$C$5*COS(2*PI()*B1774/365)+MAR1!$D$5*SIN(2*PI()*B1774/365)+IF(E1774=1,MAR1!$B$11+MAR1!$D$11*L1774,MAR1!$C$11+MAR1!$E$11*L1774)</f>
        <v/>
      </c>
      <c r="P1774" s="12">
        <f>MAR1!$B$6+MAR1!$C$6*COS(2*PI()*B1774/365)+MAR1!$D$6*SIN(2*PI()*B1774/365)+IF(E1774=1,MAR1!$B$12+MAR1!$D$12*M1774,MAR1!$C$12+MAR1!$E$12*M1774)</f>
        <v/>
      </c>
      <c r="Q1774" s="12">
        <f>MAR1!$B$7+MAR1!$C$7*COS(2*PI()*B1774/365)+MAR1!$D$7*SIN(2*PI()*B1774/365)+IF(E1774=1,MAR1!$B$13+MAR1!$D$13*N1774,MAR1!$C$13+MAR1!$E$13*N1774)</f>
        <v/>
      </c>
      <c r="R1774" s="12">
        <f>MAR1!$B$5+MAR1!$C$5*COS(2*PI()*B1774/365)+MAR1!$D$5*SIN(2*PI()*B1774/365)+INDEX(ChangeFactor!$F$6:$F$17,C1774)+IF(G1774=1,MAR1!$B$11+INDEX(ChangeFactor!$G$6:$G$17,C1774)*MAR1!$D$11*L1774,MAR1!$C$11+INDEX(ChangeFactor!$G$6:$G$17,C1774)*MAR1!$E$11*L1774)</f>
        <v/>
      </c>
    </row>
    <row r="1775">
      <c r="A1775" s="6">
        <f>Data!U1775</f>
        <v/>
      </c>
      <c r="B1775" s="6">
        <f>MOD(A1775-1,365)+1</f>
        <v/>
      </c>
      <c r="C1775" s="6">
        <f>MATCH(B1775,Markov!$C$6:$C$17,1)</f>
        <v/>
      </c>
      <c r="D1775" s="16">
        <f>Data!V1775</f>
        <v/>
      </c>
      <c r="E1775" s="6">
        <f>IF(D1775&lt;IF(E1774=1,INDEX(Markov!$I$6:$I$17,C1775),INDEX(Markov!$H$6:$H$17,C1775)),1,0)</f>
        <v/>
      </c>
      <c r="F1775" s="12">
        <f>IF(E1775=1,GAMMA.INV(Data!W1775,INDEX(Markov!$Q$6:$Q$17,C1775),INDEX(Markov!$R$6:$R$17,C1775)),0)</f>
        <v/>
      </c>
      <c r="G1775" s="6">
        <f>IF(D1775&lt;IF(G1774=1,INDEX(ChangeFactor!$O$6:$O$17,C1775),INDEX(ChangeFactor!$N$6:$N$17,C1775)),1,0)</f>
        <v/>
      </c>
      <c r="H1775" s="12">
        <f>IF(G1775=1,GAMMA.INV(Data!W1775,INDEX(ChangeFactor!$R$6:$R$17,C1775),INDEX(ChangeFactor!$S$6:$S$17,C1775)),0)</f>
        <v/>
      </c>
      <c r="I1775" s="7">
        <f>NORM.S.INV(Data!X1775)</f>
        <v/>
      </c>
      <c r="J1775" s="7">
        <f>NORM.S.INV(Data!Y1775)</f>
        <v/>
      </c>
      <c r="K1775" s="7">
        <f>NORM.S.INV(Data!Z1775)</f>
        <v/>
      </c>
      <c r="L1775" s="7">
        <f>MAR1!$B$32*L1774+MAR1!$C$32*M1774+MAR1!$D$32*N1774+MAR1!$B$42*I1775+MAR1!$C$42*J1775+MAR1!$D$42*K1775</f>
        <v/>
      </c>
      <c r="M1775" s="7">
        <f>MAR1!$B$33*L1774+MAR1!$C$33*M1774+MAR1!$D$33*N1774+MAR1!$B$43*I1775+MAR1!$C$43*J1775+MAR1!$D$43*K1775</f>
        <v/>
      </c>
      <c r="N1775" s="7">
        <f>MAR1!$B$34*L1774+MAR1!$C$34*M1774+MAR1!$D$34*N1774+MAR1!$B$44*I1775+MAR1!$C$44*J1775+MAR1!$D$44*K1775</f>
        <v/>
      </c>
      <c r="O1775" s="12">
        <f>MAR1!$B$5+MAR1!$C$5*COS(2*PI()*B1775/365)+MAR1!$D$5*SIN(2*PI()*B1775/365)+IF(E1775=1,MAR1!$B$11+MAR1!$D$11*L1775,MAR1!$C$11+MAR1!$E$11*L1775)</f>
        <v/>
      </c>
      <c r="P1775" s="12">
        <f>MAR1!$B$6+MAR1!$C$6*COS(2*PI()*B1775/365)+MAR1!$D$6*SIN(2*PI()*B1775/365)+IF(E1775=1,MAR1!$B$12+MAR1!$D$12*M1775,MAR1!$C$12+MAR1!$E$12*M1775)</f>
        <v/>
      </c>
      <c r="Q1775" s="12">
        <f>MAR1!$B$7+MAR1!$C$7*COS(2*PI()*B1775/365)+MAR1!$D$7*SIN(2*PI()*B1775/365)+IF(E1775=1,MAR1!$B$13+MAR1!$D$13*N1775,MAR1!$C$13+MAR1!$E$13*N1775)</f>
        <v/>
      </c>
      <c r="R1775" s="12">
        <f>MAR1!$B$5+MAR1!$C$5*COS(2*PI()*B1775/365)+MAR1!$D$5*SIN(2*PI()*B1775/365)+INDEX(ChangeFactor!$F$6:$F$17,C1775)+IF(G1775=1,MAR1!$B$11+INDEX(ChangeFactor!$G$6:$G$17,C1775)*MAR1!$D$11*L1775,MAR1!$C$11+INDEX(ChangeFactor!$G$6:$G$17,C1775)*MAR1!$E$11*L1775)</f>
        <v/>
      </c>
    </row>
    <row r="1776">
      <c r="A1776" s="6">
        <f>Data!U1776</f>
        <v/>
      </c>
      <c r="B1776" s="6">
        <f>MOD(A1776-1,365)+1</f>
        <v/>
      </c>
      <c r="C1776" s="6">
        <f>MATCH(B1776,Markov!$C$6:$C$17,1)</f>
        <v/>
      </c>
      <c r="D1776" s="16">
        <f>Data!V1776</f>
        <v/>
      </c>
      <c r="E1776" s="6">
        <f>IF(D1776&lt;IF(E1775=1,INDEX(Markov!$I$6:$I$17,C1776),INDEX(Markov!$H$6:$H$17,C1776)),1,0)</f>
        <v/>
      </c>
      <c r="F1776" s="12">
        <f>IF(E1776=1,GAMMA.INV(Data!W1776,INDEX(Markov!$Q$6:$Q$17,C1776),INDEX(Markov!$R$6:$R$17,C1776)),0)</f>
        <v/>
      </c>
      <c r="G1776" s="6">
        <f>IF(D1776&lt;IF(G1775=1,INDEX(ChangeFactor!$O$6:$O$17,C1776),INDEX(ChangeFactor!$N$6:$N$17,C1776)),1,0)</f>
        <v/>
      </c>
      <c r="H1776" s="12">
        <f>IF(G1776=1,GAMMA.INV(Data!W1776,INDEX(ChangeFactor!$R$6:$R$17,C1776),INDEX(ChangeFactor!$S$6:$S$17,C1776)),0)</f>
        <v/>
      </c>
      <c r="I1776" s="7">
        <f>NORM.S.INV(Data!X1776)</f>
        <v/>
      </c>
      <c r="J1776" s="7">
        <f>NORM.S.INV(Data!Y1776)</f>
        <v/>
      </c>
      <c r="K1776" s="7">
        <f>NORM.S.INV(Data!Z1776)</f>
        <v/>
      </c>
      <c r="L1776" s="7">
        <f>MAR1!$B$32*L1775+MAR1!$C$32*M1775+MAR1!$D$32*N1775+MAR1!$B$42*I1776+MAR1!$C$42*J1776+MAR1!$D$42*K1776</f>
        <v/>
      </c>
      <c r="M1776" s="7">
        <f>MAR1!$B$33*L1775+MAR1!$C$33*M1775+MAR1!$D$33*N1775+MAR1!$B$43*I1776+MAR1!$C$43*J1776+MAR1!$D$43*K1776</f>
        <v/>
      </c>
      <c r="N1776" s="7">
        <f>MAR1!$B$34*L1775+MAR1!$C$34*M1775+MAR1!$D$34*N1775+MAR1!$B$44*I1776+MAR1!$C$44*J1776+MAR1!$D$44*K1776</f>
        <v/>
      </c>
      <c r="O1776" s="12">
        <f>MAR1!$B$5+MAR1!$C$5*COS(2*PI()*B1776/365)+MAR1!$D$5*SIN(2*PI()*B1776/365)+IF(E1776=1,MAR1!$B$11+MAR1!$D$11*L1776,MAR1!$C$11+MAR1!$E$11*L1776)</f>
        <v/>
      </c>
      <c r="P1776" s="12">
        <f>MAR1!$B$6+MAR1!$C$6*COS(2*PI()*B1776/365)+MAR1!$D$6*SIN(2*PI()*B1776/365)+IF(E1776=1,MAR1!$B$12+MAR1!$D$12*M1776,MAR1!$C$12+MAR1!$E$12*M1776)</f>
        <v/>
      </c>
      <c r="Q1776" s="12">
        <f>MAR1!$B$7+MAR1!$C$7*COS(2*PI()*B1776/365)+MAR1!$D$7*SIN(2*PI()*B1776/365)+IF(E1776=1,MAR1!$B$13+MAR1!$D$13*N1776,MAR1!$C$13+MAR1!$E$13*N1776)</f>
        <v/>
      </c>
      <c r="R1776" s="12">
        <f>MAR1!$B$5+MAR1!$C$5*COS(2*PI()*B1776/365)+MAR1!$D$5*SIN(2*PI()*B1776/365)+INDEX(ChangeFactor!$F$6:$F$17,C1776)+IF(G1776=1,MAR1!$B$11+INDEX(ChangeFactor!$G$6:$G$17,C1776)*MAR1!$D$11*L1776,MAR1!$C$11+INDEX(ChangeFactor!$G$6:$G$17,C1776)*MAR1!$E$11*L1776)</f>
        <v/>
      </c>
    </row>
    <row r="1777">
      <c r="A1777" s="6">
        <f>Data!U1777</f>
        <v/>
      </c>
      <c r="B1777" s="6">
        <f>MOD(A1777-1,365)+1</f>
        <v/>
      </c>
      <c r="C1777" s="6">
        <f>MATCH(B1777,Markov!$C$6:$C$17,1)</f>
        <v/>
      </c>
      <c r="D1777" s="16">
        <f>Data!V1777</f>
        <v/>
      </c>
      <c r="E1777" s="6">
        <f>IF(D1777&lt;IF(E1776=1,INDEX(Markov!$I$6:$I$17,C1777),INDEX(Markov!$H$6:$H$17,C1777)),1,0)</f>
        <v/>
      </c>
      <c r="F1777" s="12">
        <f>IF(E1777=1,GAMMA.INV(Data!W1777,INDEX(Markov!$Q$6:$Q$17,C1777),INDEX(Markov!$R$6:$R$17,C1777)),0)</f>
        <v/>
      </c>
      <c r="G1777" s="6">
        <f>IF(D1777&lt;IF(G1776=1,INDEX(ChangeFactor!$O$6:$O$17,C1777),INDEX(ChangeFactor!$N$6:$N$17,C1777)),1,0)</f>
        <v/>
      </c>
      <c r="H1777" s="12">
        <f>IF(G1777=1,GAMMA.INV(Data!W1777,INDEX(ChangeFactor!$R$6:$R$17,C1777),INDEX(ChangeFactor!$S$6:$S$17,C1777)),0)</f>
        <v/>
      </c>
      <c r="I1777" s="7">
        <f>NORM.S.INV(Data!X1777)</f>
        <v/>
      </c>
      <c r="J1777" s="7">
        <f>NORM.S.INV(Data!Y1777)</f>
        <v/>
      </c>
      <c r="K1777" s="7">
        <f>NORM.S.INV(Data!Z1777)</f>
        <v/>
      </c>
      <c r="L1777" s="7">
        <f>MAR1!$B$32*L1776+MAR1!$C$32*M1776+MAR1!$D$32*N1776+MAR1!$B$42*I1777+MAR1!$C$42*J1777+MAR1!$D$42*K1777</f>
        <v/>
      </c>
      <c r="M1777" s="7">
        <f>MAR1!$B$33*L1776+MAR1!$C$33*M1776+MAR1!$D$33*N1776+MAR1!$B$43*I1777+MAR1!$C$43*J1777+MAR1!$D$43*K1777</f>
        <v/>
      </c>
      <c r="N1777" s="7">
        <f>MAR1!$B$34*L1776+MAR1!$C$34*M1776+MAR1!$D$34*N1776+MAR1!$B$44*I1777+MAR1!$C$44*J1777+MAR1!$D$44*K1777</f>
        <v/>
      </c>
      <c r="O1777" s="12">
        <f>MAR1!$B$5+MAR1!$C$5*COS(2*PI()*B1777/365)+MAR1!$D$5*SIN(2*PI()*B1777/365)+IF(E1777=1,MAR1!$B$11+MAR1!$D$11*L1777,MAR1!$C$11+MAR1!$E$11*L1777)</f>
        <v/>
      </c>
      <c r="P1777" s="12">
        <f>MAR1!$B$6+MAR1!$C$6*COS(2*PI()*B1777/365)+MAR1!$D$6*SIN(2*PI()*B1777/365)+IF(E1777=1,MAR1!$B$12+MAR1!$D$12*M1777,MAR1!$C$12+MAR1!$E$12*M1777)</f>
        <v/>
      </c>
      <c r="Q1777" s="12">
        <f>MAR1!$B$7+MAR1!$C$7*COS(2*PI()*B1777/365)+MAR1!$D$7*SIN(2*PI()*B1777/365)+IF(E1777=1,MAR1!$B$13+MAR1!$D$13*N1777,MAR1!$C$13+MAR1!$E$13*N1777)</f>
        <v/>
      </c>
      <c r="R1777" s="12">
        <f>MAR1!$B$5+MAR1!$C$5*COS(2*PI()*B1777/365)+MAR1!$D$5*SIN(2*PI()*B1777/365)+INDEX(ChangeFactor!$F$6:$F$17,C1777)+IF(G1777=1,MAR1!$B$11+INDEX(ChangeFactor!$G$6:$G$17,C1777)*MAR1!$D$11*L1777,MAR1!$C$11+INDEX(ChangeFactor!$G$6:$G$17,C1777)*MAR1!$E$11*L1777)</f>
        <v/>
      </c>
    </row>
    <row r="1778">
      <c r="A1778" s="6">
        <f>Data!U1778</f>
        <v/>
      </c>
      <c r="B1778" s="6">
        <f>MOD(A1778-1,365)+1</f>
        <v/>
      </c>
      <c r="C1778" s="6">
        <f>MATCH(B1778,Markov!$C$6:$C$17,1)</f>
        <v/>
      </c>
      <c r="D1778" s="16">
        <f>Data!V1778</f>
        <v/>
      </c>
      <c r="E1778" s="6">
        <f>IF(D1778&lt;IF(E1777=1,INDEX(Markov!$I$6:$I$17,C1778),INDEX(Markov!$H$6:$H$17,C1778)),1,0)</f>
        <v/>
      </c>
      <c r="F1778" s="12">
        <f>IF(E1778=1,GAMMA.INV(Data!W1778,INDEX(Markov!$Q$6:$Q$17,C1778),INDEX(Markov!$R$6:$R$17,C1778)),0)</f>
        <v/>
      </c>
      <c r="G1778" s="6">
        <f>IF(D1778&lt;IF(G1777=1,INDEX(ChangeFactor!$O$6:$O$17,C1778),INDEX(ChangeFactor!$N$6:$N$17,C1778)),1,0)</f>
        <v/>
      </c>
      <c r="H1778" s="12">
        <f>IF(G1778=1,GAMMA.INV(Data!W1778,INDEX(ChangeFactor!$R$6:$R$17,C1778),INDEX(ChangeFactor!$S$6:$S$17,C1778)),0)</f>
        <v/>
      </c>
      <c r="I1778" s="7">
        <f>NORM.S.INV(Data!X1778)</f>
        <v/>
      </c>
      <c r="J1778" s="7">
        <f>NORM.S.INV(Data!Y1778)</f>
        <v/>
      </c>
      <c r="K1778" s="7">
        <f>NORM.S.INV(Data!Z1778)</f>
        <v/>
      </c>
      <c r="L1778" s="7">
        <f>MAR1!$B$32*L1777+MAR1!$C$32*M1777+MAR1!$D$32*N1777+MAR1!$B$42*I1778+MAR1!$C$42*J1778+MAR1!$D$42*K1778</f>
        <v/>
      </c>
      <c r="M1778" s="7">
        <f>MAR1!$B$33*L1777+MAR1!$C$33*M1777+MAR1!$D$33*N1777+MAR1!$B$43*I1778+MAR1!$C$43*J1778+MAR1!$D$43*K1778</f>
        <v/>
      </c>
      <c r="N1778" s="7">
        <f>MAR1!$B$34*L1777+MAR1!$C$34*M1777+MAR1!$D$34*N1777+MAR1!$B$44*I1778+MAR1!$C$44*J1778+MAR1!$D$44*K1778</f>
        <v/>
      </c>
      <c r="O1778" s="12">
        <f>MAR1!$B$5+MAR1!$C$5*COS(2*PI()*B1778/365)+MAR1!$D$5*SIN(2*PI()*B1778/365)+IF(E1778=1,MAR1!$B$11+MAR1!$D$11*L1778,MAR1!$C$11+MAR1!$E$11*L1778)</f>
        <v/>
      </c>
      <c r="P1778" s="12">
        <f>MAR1!$B$6+MAR1!$C$6*COS(2*PI()*B1778/365)+MAR1!$D$6*SIN(2*PI()*B1778/365)+IF(E1778=1,MAR1!$B$12+MAR1!$D$12*M1778,MAR1!$C$12+MAR1!$E$12*M1778)</f>
        <v/>
      </c>
      <c r="Q1778" s="12">
        <f>MAR1!$B$7+MAR1!$C$7*COS(2*PI()*B1778/365)+MAR1!$D$7*SIN(2*PI()*B1778/365)+IF(E1778=1,MAR1!$B$13+MAR1!$D$13*N1778,MAR1!$C$13+MAR1!$E$13*N1778)</f>
        <v/>
      </c>
      <c r="R1778" s="12">
        <f>MAR1!$B$5+MAR1!$C$5*COS(2*PI()*B1778/365)+MAR1!$D$5*SIN(2*PI()*B1778/365)+INDEX(ChangeFactor!$F$6:$F$17,C1778)+IF(G1778=1,MAR1!$B$11+INDEX(ChangeFactor!$G$6:$G$17,C1778)*MAR1!$D$11*L1778,MAR1!$C$11+INDEX(ChangeFactor!$G$6:$G$17,C1778)*MAR1!$E$11*L1778)</f>
        <v/>
      </c>
    </row>
    <row r="1779">
      <c r="A1779" s="6">
        <f>Data!U1779</f>
        <v/>
      </c>
      <c r="B1779" s="6">
        <f>MOD(A1779-1,365)+1</f>
        <v/>
      </c>
      <c r="C1779" s="6">
        <f>MATCH(B1779,Markov!$C$6:$C$17,1)</f>
        <v/>
      </c>
      <c r="D1779" s="16">
        <f>Data!V1779</f>
        <v/>
      </c>
      <c r="E1779" s="6">
        <f>IF(D1779&lt;IF(E1778=1,INDEX(Markov!$I$6:$I$17,C1779),INDEX(Markov!$H$6:$H$17,C1779)),1,0)</f>
        <v/>
      </c>
      <c r="F1779" s="12">
        <f>IF(E1779=1,GAMMA.INV(Data!W1779,INDEX(Markov!$Q$6:$Q$17,C1779),INDEX(Markov!$R$6:$R$17,C1779)),0)</f>
        <v/>
      </c>
      <c r="G1779" s="6">
        <f>IF(D1779&lt;IF(G1778=1,INDEX(ChangeFactor!$O$6:$O$17,C1779),INDEX(ChangeFactor!$N$6:$N$17,C1779)),1,0)</f>
        <v/>
      </c>
      <c r="H1779" s="12">
        <f>IF(G1779=1,GAMMA.INV(Data!W1779,INDEX(ChangeFactor!$R$6:$R$17,C1779),INDEX(ChangeFactor!$S$6:$S$17,C1779)),0)</f>
        <v/>
      </c>
      <c r="I1779" s="7">
        <f>NORM.S.INV(Data!X1779)</f>
        <v/>
      </c>
      <c r="J1779" s="7">
        <f>NORM.S.INV(Data!Y1779)</f>
        <v/>
      </c>
      <c r="K1779" s="7">
        <f>NORM.S.INV(Data!Z1779)</f>
        <v/>
      </c>
      <c r="L1779" s="7">
        <f>MAR1!$B$32*L1778+MAR1!$C$32*M1778+MAR1!$D$32*N1778+MAR1!$B$42*I1779+MAR1!$C$42*J1779+MAR1!$D$42*K1779</f>
        <v/>
      </c>
      <c r="M1779" s="7">
        <f>MAR1!$B$33*L1778+MAR1!$C$33*M1778+MAR1!$D$33*N1778+MAR1!$B$43*I1779+MAR1!$C$43*J1779+MAR1!$D$43*K1779</f>
        <v/>
      </c>
      <c r="N1779" s="7">
        <f>MAR1!$B$34*L1778+MAR1!$C$34*M1778+MAR1!$D$34*N1778+MAR1!$B$44*I1779+MAR1!$C$44*J1779+MAR1!$D$44*K1779</f>
        <v/>
      </c>
      <c r="O1779" s="12">
        <f>MAR1!$B$5+MAR1!$C$5*COS(2*PI()*B1779/365)+MAR1!$D$5*SIN(2*PI()*B1779/365)+IF(E1779=1,MAR1!$B$11+MAR1!$D$11*L1779,MAR1!$C$11+MAR1!$E$11*L1779)</f>
        <v/>
      </c>
      <c r="P1779" s="12">
        <f>MAR1!$B$6+MAR1!$C$6*COS(2*PI()*B1779/365)+MAR1!$D$6*SIN(2*PI()*B1779/365)+IF(E1779=1,MAR1!$B$12+MAR1!$D$12*M1779,MAR1!$C$12+MAR1!$E$12*M1779)</f>
        <v/>
      </c>
      <c r="Q1779" s="12">
        <f>MAR1!$B$7+MAR1!$C$7*COS(2*PI()*B1779/365)+MAR1!$D$7*SIN(2*PI()*B1779/365)+IF(E1779=1,MAR1!$B$13+MAR1!$D$13*N1779,MAR1!$C$13+MAR1!$E$13*N1779)</f>
        <v/>
      </c>
      <c r="R1779" s="12">
        <f>MAR1!$B$5+MAR1!$C$5*COS(2*PI()*B1779/365)+MAR1!$D$5*SIN(2*PI()*B1779/365)+INDEX(ChangeFactor!$F$6:$F$17,C1779)+IF(G1779=1,MAR1!$B$11+INDEX(ChangeFactor!$G$6:$G$17,C1779)*MAR1!$D$11*L1779,MAR1!$C$11+INDEX(ChangeFactor!$G$6:$G$17,C1779)*MAR1!$E$11*L1779)</f>
        <v/>
      </c>
    </row>
    <row r="1780">
      <c r="A1780" s="6">
        <f>Data!U1780</f>
        <v/>
      </c>
      <c r="B1780" s="6">
        <f>MOD(A1780-1,365)+1</f>
        <v/>
      </c>
      <c r="C1780" s="6">
        <f>MATCH(B1780,Markov!$C$6:$C$17,1)</f>
        <v/>
      </c>
      <c r="D1780" s="16">
        <f>Data!V1780</f>
        <v/>
      </c>
      <c r="E1780" s="6">
        <f>IF(D1780&lt;IF(E1779=1,INDEX(Markov!$I$6:$I$17,C1780),INDEX(Markov!$H$6:$H$17,C1780)),1,0)</f>
        <v/>
      </c>
      <c r="F1780" s="12">
        <f>IF(E1780=1,GAMMA.INV(Data!W1780,INDEX(Markov!$Q$6:$Q$17,C1780),INDEX(Markov!$R$6:$R$17,C1780)),0)</f>
        <v/>
      </c>
      <c r="G1780" s="6">
        <f>IF(D1780&lt;IF(G1779=1,INDEX(ChangeFactor!$O$6:$O$17,C1780),INDEX(ChangeFactor!$N$6:$N$17,C1780)),1,0)</f>
        <v/>
      </c>
      <c r="H1780" s="12">
        <f>IF(G1780=1,GAMMA.INV(Data!W1780,INDEX(ChangeFactor!$R$6:$R$17,C1780),INDEX(ChangeFactor!$S$6:$S$17,C1780)),0)</f>
        <v/>
      </c>
      <c r="I1780" s="7">
        <f>NORM.S.INV(Data!X1780)</f>
        <v/>
      </c>
      <c r="J1780" s="7">
        <f>NORM.S.INV(Data!Y1780)</f>
        <v/>
      </c>
      <c r="K1780" s="7">
        <f>NORM.S.INV(Data!Z1780)</f>
        <v/>
      </c>
      <c r="L1780" s="7">
        <f>MAR1!$B$32*L1779+MAR1!$C$32*M1779+MAR1!$D$32*N1779+MAR1!$B$42*I1780+MAR1!$C$42*J1780+MAR1!$D$42*K1780</f>
        <v/>
      </c>
      <c r="M1780" s="7">
        <f>MAR1!$B$33*L1779+MAR1!$C$33*M1779+MAR1!$D$33*N1779+MAR1!$B$43*I1780+MAR1!$C$43*J1780+MAR1!$D$43*K1780</f>
        <v/>
      </c>
      <c r="N1780" s="7">
        <f>MAR1!$B$34*L1779+MAR1!$C$34*M1779+MAR1!$D$34*N1779+MAR1!$B$44*I1780+MAR1!$C$44*J1780+MAR1!$D$44*K1780</f>
        <v/>
      </c>
      <c r="O1780" s="12">
        <f>MAR1!$B$5+MAR1!$C$5*COS(2*PI()*B1780/365)+MAR1!$D$5*SIN(2*PI()*B1780/365)+IF(E1780=1,MAR1!$B$11+MAR1!$D$11*L1780,MAR1!$C$11+MAR1!$E$11*L1780)</f>
        <v/>
      </c>
      <c r="P1780" s="12">
        <f>MAR1!$B$6+MAR1!$C$6*COS(2*PI()*B1780/365)+MAR1!$D$6*SIN(2*PI()*B1780/365)+IF(E1780=1,MAR1!$B$12+MAR1!$D$12*M1780,MAR1!$C$12+MAR1!$E$12*M1780)</f>
        <v/>
      </c>
      <c r="Q1780" s="12">
        <f>MAR1!$B$7+MAR1!$C$7*COS(2*PI()*B1780/365)+MAR1!$D$7*SIN(2*PI()*B1780/365)+IF(E1780=1,MAR1!$B$13+MAR1!$D$13*N1780,MAR1!$C$13+MAR1!$E$13*N1780)</f>
        <v/>
      </c>
      <c r="R1780" s="12">
        <f>MAR1!$B$5+MAR1!$C$5*COS(2*PI()*B1780/365)+MAR1!$D$5*SIN(2*PI()*B1780/365)+INDEX(ChangeFactor!$F$6:$F$17,C1780)+IF(G1780=1,MAR1!$B$11+INDEX(ChangeFactor!$G$6:$G$17,C1780)*MAR1!$D$11*L1780,MAR1!$C$11+INDEX(ChangeFactor!$G$6:$G$17,C1780)*MAR1!$E$11*L1780)</f>
        <v/>
      </c>
    </row>
    <row r="1781">
      <c r="A1781" s="6">
        <f>Data!U1781</f>
        <v/>
      </c>
      <c r="B1781" s="6">
        <f>MOD(A1781-1,365)+1</f>
        <v/>
      </c>
      <c r="C1781" s="6">
        <f>MATCH(B1781,Markov!$C$6:$C$17,1)</f>
        <v/>
      </c>
      <c r="D1781" s="16">
        <f>Data!V1781</f>
        <v/>
      </c>
      <c r="E1781" s="6">
        <f>IF(D1781&lt;IF(E1780=1,INDEX(Markov!$I$6:$I$17,C1781),INDEX(Markov!$H$6:$H$17,C1781)),1,0)</f>
        <v/>
      </c>
      <c r="F1781" s="12">
        <f>IF(E1781=1,GAMMA.INV(Data!W1781,INDEX(Markov!$Q$6:$Q$17,C1781),INDEX(Markov!$R$6:$R$17,C1781)),0)</f>
        <v/>
      </c>
      <c r="G1781" s="6">
        <f>IF(D1781&lt;IF(G1780=1,INDEX(ChangeFactor!$O$6:$O$17,C1781),INDEX(ChangeFactor!$N$6:$N$17,C1781)),1,0)</f>
        <v/>
      </c>
      <c r="H1781" s="12">
        <f>IF(G1781=1,GAMMA.INV(Data!W1781,INDEX(ChangeFactor!$R$6:$R$17,C1781),INDEX(ChangeFactor!$S$6:$S$17,C1781)),0)</f>
        <v/>
      </c>
      <c r="I1781" s="7">
        <f>NORM.S.INV(Data!X1781)</f>
        <v/>
      </c>
      <c r="J1781" s="7">
        <f>NORM.S.INV(Data!Y1781)</f>
        <v/>
      </c>
      <c r="K1781" s="7">
        <f>NORM.S.INV(Data!Z1781)</f>
        <v/>
      </c>
      <c r="L1781" s="7">
        <f>MAR1!$B$32*L1780+MAR1!$C$32*M1780+MAR1!$D$32*N1780+MAR1!$B$42*I1781+MAR1!$C$42*J1781+MAR1!$D$42*K1781</f>
        <v/>
      </c>
      <c r="M1781" s="7">
        <f>MAR1!$B$33*L1780+MAR1!$C$33*M1780+MAR1!$D$33*N1780+MAR1!$B$43*I1781+MAR1!$C$43*J1781+MAR1!$D$43*K1781</f>
        <v/>
      </c>
      <c r="N1781" s="7">
        <f>MAR1!$B$34*L1780+MAR1!$C$34*M1780+MAR1!$D$34*N1780+MAR1!$B$44*I1781+MAR1!$C$44*J1781+MAR1!$D$44*K1781</f>
        <v/>
      </c>
      <c r="O1781" s="12">
        <f>MAR1!$B$5+MAR1!$C$5*COS(2*PI()*B1781/365)+MAR1!$D$5*SIN(2*PI()*B1781/365)+IF(E1781=1,MAR1!$B$11+MAR1!$D$11*L1781,MAR1!$C$11+MAR1!$E$11*L1781)</f>
        <v/>
      </c>
      <c r="P1781" s="12">
        <f>MAR1!$B$6+MAR1!$C$6*COS(2*PI()*B1781/365)+MAR1!$D$6*SIN(2*PI()*B1781/365)+IF(E1781=1,MAR1!$B$12+MAR1!$D$12*M1781,MAR1!$C$12+MAR1!$E$12*M1781)</f>
        <v/>
      </c>
      <c r="Q1781" s="12">
        <f>MAR1!$B$7+MAR1!$C$7*COS(2*PI()*B1781/365)+MAR1!$D$7*SIN(2*PI()*B1781/365)+IF(E1781=1,MAR1!$B$13+MAR1!$D$13*N1781,MAR1!$C$13+MAR1!$E$13*N1781)</f>
        <v/>
      </c>
      <c r="R1781" s="12">
        <f>MAR1!$B$5+MAR1!$C$5*COS(2*PI()*B1781/365)+MAR1!$D$5*SIN(2*PI()*B1781/365)+INDEX(ChangeFactor!$F$6:$F$17,C1781)+IF(G1781=1,MAR1!$B$11+INDEX(ChangeFactor!$G$6:$G$17,C1781)*MAR1!$D$11*L1781,MAR1!$C$11+INDEX(ChangeFactor!$G$6:$G$17,C1781)*MAR1!$E$11*L1781)</f>
        <v/>
      </c>
    </row>
    <row r="1782">
      <c r="A1782" s="6">
        <f>Data!U1782</f>
        <v/>
      </c>
      <c r="B1782" s="6">
        <f>MOD(A1782-1,365)+1</f>
        <v/>
      </c>
      <c r="C1782" s="6">
        <f>MATCH(B1782,Markov!$C$6:$C$17,1)</f>
        <v/>
      </c>
      <c r="D1782" s="16">
        <f>Data!V1782</f>
        <v/>
      </c>
      <c r="E1782" s="6">
        <f>IF(D1782&lt;IF(E1781=1,INDEX(Markov!$I$6:$I$17,C1782),INDEX(Markov!$H$6:$H$17,C1782)),1,0)</f>
        <v/>
      </c>
      <c r="F1782" s="12">
        <f>IF(E1782=1,GAMMA.INV(Data!W1782,INDEX(Markov!$Q$6:$Q$17,C1782),INDEX(Markov!$R$6:$R$17,C1782)),0)</f>
        <v/>
      </c>
      <c r="G1782" s="6">
        <f>IF(D1782&lt;IF(G1781=1,INDEX(ChangeFactor!$O$6:$O$17,C1782),INDEX(ChangeFactor!$N$6:$N$17,C1782)),1,0)</f>
        <v/>
      </c>
      <c r="H1782" s="12">
        <f>IF(G1782=1,GAMMA.INV(Data!W1782,INDEX(ChangeFactor!$R$6:$R$17,C1782),INDEX(ChangeFactor!$S$6:$S$17,C1782)),0)</f>
        <v/>
      </c>
      <c r="I1782" s="7">
        <f>NORM.S.INV(Data!X1782)</f>
        <v/>
      </c>
      <c r="J1782" s="7">
        <f>NORM.S.INV(Data!Y1782)</f>
        <v/>
      </c>
      <c r="K1782" s="7">
        <f>NORM.S.INV(Data!Z1782)</f>
        <v/>
      </c>
      <c r="L1782" s="7">
        <f>MAR1!$B$32*L1781+MAR1!$C$32*M1781+MAR1!$D$32*N1781+MAR1!$B$42*I1782+MAR1!$C$42*J1782+MAR1!$D$42*K1782</f>
        <v/>
      </c>
      <c r="M1782" s="7">
        <f>MAR1!$B$33*L1781+MAR1!$C$33*M1781+MAR1!$D$33*N1781+MAR1!$B$43*I1782+MAR1!$C$43*J1782+MAR1!$D$43*K1782</f>
        <v/>
      </c>
      <c r="N1782" s="7">
        <f>MAR1!$B$34*L1781+MAR1!$C$34*M1781+MAR1!$D$34*N1781+MAR1!$B$44*I1782+MAR1!$C$44*J1782+MAR1!$D$44*K1782</f>
        <v/>
      </c>
      <c r="O1782" s="12">
        <f>MAR1!$B$5+MAR1!$C$5*COS(2*PI()*B1782/365)+MAR1!$D$5*SIN(2*PI()*B1782/365)+IF(E1782=1,MAR1!$B$11+MAR1!$D$11*L1782,MAR1!$C$11+MAR1!$E$11*L1782)</f>
        <v/>
      </c>
      <c r="P1782" s="12">
        <f>MAR1!$B$6+MAR1!$C$6*COS(2*PI()*B1782/365)+MAR1!$D$6*SIN(2*PI()*B1782/365)+IF(E1782=1,MAR1!$B$12+MAR1!$D$12*M1782,MAR1!$C$12+MAR1!$E$12*M1782)</f>
        <v/>
      </c>
      <c r="Q1782" s="12">
        <f>MAR1!$B$7+MAR1!$C$7*COS(2*PI()*B1782/365)+MAR1!$D$7*SIN(2*PI()*B1782/365)+IF(E1782=1,MAR1!$B$13+MAR1!$D$13*N1782,MAR1!$C$13+MAR1!$E$13*N1782)</f>
        <v/>
      </c>
      <c r="R1782" s="12">
        <f>MAR1!$B$5+MAR1!$C$5*COS(2*PI()*B1782/365)+MAR1!$D$5*SIN(2*PI()*B1782/365)+INDEX(ChangeFactor!$F$6:$F$17,C1782)+IF(G1782=1,MAR1!$B$11+INDEX(ChangeFactor!$G$6:$G$17,C1782)*MAR1!$D$11*L1782,MAR1!$C$11+INDEX(ChangeFactor!$G$6:$G$17,C1782)*MAR1!$E$11*L1782)</f>
        <v/>
      </c>
    </row>
    <row r="1783">
      <c r="A1783" s="6">
        <f>Data!U1783</f>
        <v/>
      </c>
      <c r="B1783" s="6">
        <f>MOD(A1783-1,365)+1</f>
        <v/>
      </c>
      <c r="C1783" s="6">
        <f>MATCH(B1783,Markov!$C$6:$C$17,1)</f>
        <v/>
      </c>
      <c r="D1783" s="16">
        <f>Data!V1783</f>
        <v/>
      </c>
      <c r="E1783" s="6">
        <f>IF(D1783&lt;IF(E1782=1,INDEX(Markov!$I$6:$I$17,C1783),INDEX(Markov!$H$6:$H$17,C1783)),1,0)</f>
        <v/>
      </c>
      <c r="F1783" s="12">
        <f>IF(E1783=1,GAMMA.INV(Data!W1783,INDEX(Markov!$Q$6:$Q$17,C1783),INDEX(Markov!$R$6:$R$17,C1783)),0)</f>
        <v/>
      </c>
      <c r="G1783" s="6">
        <f>IF(D1783&lt;IF(G1782=1,INDEX(ChangeFactor!$O$6:$O$17,C1783),INDEX(ChangeFactor!$N$6:$N$17,C1783)),1,0)</f>
        <v/>
      </c>
      <c r="H1783" s="12">
        <f>IF(G1783=1,GAMMA.INV(Data!W1783,INDEX(ChangeFactor!$R$6:$R$17,C1783),INDEX(ChangeFactor!$S$6:$S$17,C1783)),0)</f>
        <v/>
      </c>
      <c r="I1783" s="7">
        <f>NORM.S.INV(Data!X1783)</f>
        <v/>
      </c>
      <c r="J1783" s="7">
        <f>NORM.S.INV(Data!Y1783)</f>
        <v/>
      </c>
      <c r="K1783" s="7">
        <f>NORM.S.INV(Data!Z1783)</f>
        <v/>
      </c>
      <c r="L1783" s="7">
        <f>MAR1!$B$32*L1782+MAR1!$C$32*M1782+MAR1!$D$32*N1782+MAR1!$B$42*I1783+MAR1!$C$42*J1783+MAR1!$D$42*K1783</f>
        <v/>
      </c>
      <c r="M1783" s="7">
        <f>MAR1!$B$33*L1782+MAR1!$C$33*M1782+MAR1!$D$33*N1782+MAR1!$B$43*I1783+MAR1!$C$43*J1783+MAR1!$D$43*K1783</f>
        <v/>
      </c>
      <c r="N1783" s="7">
        <f>MAR1!$B$34*L1782+MAR1!$C$34*M1782+MAR1!$D$34*N1782+MAR1!$B$44*I1783+MAR1!$C$44*J1783+MAR1!$D$44*K1783</f>
        <v/>
      </c>
      <c r="O1783" s="12">
        <f>MAR1!$B$5+MAR1!$C$5*COS(2*PI()*B1783/365)+MAR1!$D$5*SIN(2*PI()*B1783/365)+IF(E1783=1,MAR1!$B$11+MAR1!$D$11*L1783,MAR1!$C$11+MAR1!$E$11*L1783)</f>
        <v/>
      </c>
      <c r="P1783" s="12">
        <f>MAR1!$B$6+MAR1!$C$6*COS(2*PI()*B1783/365)+MAR1!$D$6*SIN(2*PI()*B1783/365)+IF(E1783=1,MAR1!$B$12+MAR1!$D$12*M1783,MAR1!$C$12+MAR1!$E$12*M1783)</f>
        <v/>
      </c>
      <c r="Q1783" s="12">
        <f>MAR1!$B$7+MAR1!$C$7*COS(2*PI()*B1783/365)+MAR1!$D$7*SIN(2*PI()*B1783/365)+IF(E1783=1,MAR1!$B$13+MAR1!$D$13*N1783,MAR1!$C$13+MAR1!$E$13*N1783)</f>
        <v/>
      </c>
      <c r="R1783" s="12">
        <f>MAR1!$B$5+MAR1!$C$5*COS(2*PI()*B1783/365)+MAR1!$D$5*SIN(2*PI()*B1783/365)+INDEX(ChangeFactor!$F$6:$F$17,C1783)+IF(G1783=1,MAR1!$B$11+INDEX(ChangeFactor!$G$6:$G$17,C1783)*MAR1!$D$11*L1783,MAR1!$C$11+INDEX(ChangeFactor!$G$6:$G$17,C1783)*MAR1!$E$11*L1783)</f>
        <v/>
      </c>
    </row>
    <row r="1784">
      <c r="A1784" s="6">
        <f>Data!U1784</f>
        <v/>
      </c>
      <c r="B1784" s="6">
        <f>MOD(A1784-1,365)+1</f>
        <v/>
      </c>
      <c r="C1784" s="6">
        <f>MATCH(B1784,Markov!$C$6:$C$17,1)</f>
        <v/>
      </c>
      <c r="D1784" s="16">
        <f>Data!V1784</f>
        <v/>
      </c>
      <c r="E1784" s="6">
        <f>IF(D1784&lt;IF(E1783=1,INDEX(Markov!$I$6:$I$17,C1784),INDEX(Markov!$H$6:$H$17,C1784)),1,0)</f>
        <v/>
      </c>
      <c r="F1784" s="12">
        <f>IF(E1784=1,GAMMA.INV(Data!W1784,INDEX(Markov!$Q$6:$Q$17,C1784),INDEX(Markov!$R$6:$R$17,C1784)),0)</f>
        <v/>
      </c>
      <c r="G1784" s="6">
        <f>IF(D1784&lt;IF(G1783=1,INDEX(ChangeFactor!$O$6:$O$17,C1784),INDEX(ChangeFactor!$N$6:$N$17,C1784)),1,0)</f>
        <v/>
      </c>
      <c r="H1784" s="12">
        <f>IF(G1784=1,GAMMA.INV(Data!W1784,INDEX(ChangeFactor!$R$6:$R$17,C1784),INDEX(ChangeFactor!$S$6:$S$17,C1784)),0)</f>
        <v/>
      </c>
      <c r="I1784" s="7">
        <f>NORM.S.INV(Data!X1784)</f>
        <v/>
      </c>
      <c r="J1784" s="7">
        <f>NORM.S.INV(Data!Y1784)</f>
        <v/>
      </c>
      <c r="K1784" s="7">
        <f>NORM.S.INV(Data!Z1784)</f>
        <v/>
      </c>
      <c r="L1784" s="7">
        <f>MAR1!$B$32*L1783+MAR1!$C$32*M1783+MAR1!$D$32*N1783+MAR1!$B$42*I1784+MAR1!$C$42*J1784+MAR1!$D$42*K1784</f>
        <v/>
      </c>
      <c r="M1784" s="7">
        <f>MAR1!$B$33*L1783+MAR1!$C$33*M1783+MAR1!$D$33*N1783+MAR1!$B$43*I1784+MAR1!$C$43*J1784+MAR1!$D$43*K1784</f>
        <v/>
      </c>
      <c r="N1784" s="7">
        <f>MAR1!$B$34*L1783+MAR1!$C$34*M1783+MAR1!$D$34*N1783+MAR1!$B$44*I1784+MAR1!$C$44*J1784+MAR1!$D$44*K1784</f>
        <v/>
      </c>
      <c r="O1784" s="12">
        <f>MAR1!$B$5+MAR1!$C$5*COS(2*PI()*B1784/365)+MAR1!$D$5*SIN(2*PI()*B1784/365)+IF(E1784=1,MAR1!$B$11+MAR1!$D$11*L1784,MAR1!$C$11+MAR1!$E$11*L1784)</f>
        <v/>
      </c>
      <c r="P1784" s="12">
        <f>MAR1!$B$6+MAR1!$C$6*COS(2*PI()*B1784/365)+MAR1!$D$6*SIN(2*PI()*B1784/365)+IF(E1784=1,MAR1!$B$12+MAR1!$D$12*M1784,MAR1!$C$12+MAR1!$E$12*M1784)</f>
        <v/>
      </c>
      <c r="Q1784" s="12">
        <f>MAR1!$B$7+MAR1!$C$7*COS(2*PI()*B1784/365)+MAR1!$D$7*SIN(2*PI()*B1784/365)+IF(E1784=1,MAR1!$B$13+MAR1!$D$13*N1784,MAR1!$C$13+MAR1!$E$13*N1784)</f>
        <v/>
      </c>
      <c r="R1784" s="12">
        <f>MAR1!$B$5+MAR1!$C$5*COS(2*PI()*B1784/365)+MAR1!$D$5*SIN(2*PI()*B1784/365)+INDEX(ChangeFactor!$F$6:$F$17,C1784)+IF(G1784=1,MAR1!$B$11+INDEX(ChangeFactor!$G$6:$G$17,C1784)*MAR1!$D$11*L1784,MAR1!$C$11+INDEX(ChangeFactor!$G$6:$G$17,C1784)*MAR1!$E$11*L1784)</f>
        <v/>
      </c>
    </row>
    <row r="1785">
      <c r="A1785" s="6">
        <f>Data!U1785</f>
        <v/>
      </c>
      <c r="B1785" s="6">
        <f>MOD(A1785-1,365)+1</f>
        <v/>
      </c>
      <c r="C1785" s="6">
        <f>MATCH(B1785,Markov!$C$6:$C$17,1)</f>
        <v/>
      </c>
      <c r="D1785" s="16">
        <f>Data!V1785</f>
        <v/>
      </c>
      <c r="E1785" s="6">
        <f>IF(D1785&lt;IF(E1784=1,INDEX(Markov!$I$6:$I$17,C1785),INDEX(Markov!$H$6:$H$17,C1785)),1,0)</f>
        <v/>
      </c>
      <c r="F1785" s="12">
        <f>IF(E1785=1,GAMMA.INV(Data!W1785,INDEX(Markov!$Q$6:$Q$17,C1785),INDEX(Markov!$R$6:$R$17,C1785)),0)</f>
        <v/>
      </c>
      <c r="G1785" s="6">
        <f>IF(D1785&lt;IF(G1784=1,INDEX(ChangeFactor!$O$6:$O$17,C1785),INDEX(ChangeFactor!$N$6:$N$17,C1785)),1,0)</f>
        <v/>
      </c>
      <c r="H1785" s="12">
        <f>IF(G1785=1,GAMMA.INV(Data!W1785,INDEX(ChangeFactor!$R$6:$R$17,C1785),INDEX(ChangeFactor!$S$6:$S$17,C1785)),0)</f>
        <v/>
      </c>
      <c r="I1785" s="7">
        <f>NORM.S.INV(Data!X1785)</f>
        <v/>
      </c>
      <c r="J1785" s="7">
        <f>NORM.S.INV(Data!Y1785)</f>
        <v/>
      </c>
      <c r="K1785" s="7">
        <f>NORM.S.INV(Data!Z1785)</f>
        <v/>
      </c>
      <c r="L1785" s="7">
        <f>MAR1!$B$32*L1784+MAR1!$C$32*M1784+MAR1!$D$32*N1784+MAR1!$B$42*I1785+MAR1!$C$42*J1785+MAR1!$D$42*K1785</f>
        <v/>
      </c>
      <c r="M1785" s="7">
        <f>MAR1!$B$33*L1784+MAR1!$C$33*M1784+MAR1!$D$33*N1784+MAR1!$B$43*I1785+MAR1!$C$43*J1785+MAR1!$D$43*K1785</f>
        <v/>
      </c>
      <c r="N1785" s="7">
        <f>MAR1!$B$34*L1784+MAR1!$C$34*M1784+MAR1!$D$34*N1784+MAR1!$B$44*I1785+MAR1!$C$44*J1785+MAR1!$D$44*K1785</f>
        <v/>
      </c>
      <c r="O1785" s="12">
        <f>MAR1!$B$5+MAR1!$C$5*COS(2*PI()*B1785/365)+MAR1!$D$5*SIN(2*PI()*B1785/365)+IF(E1785=1,MAR1!$B$11+MAR1!$D$11*L1785,MAR1!$C$11+MAR1!$E$11*L1785)</f>
        <v/>
      </c>
      <c r="P1785" s="12">
        <f>MAR1!$B$6+MAR1!$C$6*COS(2*PI()*B1785/365)+MAR1!$D$6*SIN(2*PI()*B1785/365)+IF(E1785=1,MAR1!$B$12+MAR1!$D$12*M1785,MAR1!$C$12+MAR1!$E$12*M1785)</f>
        <v/>
      </c>
      <c r="Q1785" s="12">
        <f>MAR1!$B$7+MAR1!$C$7*COS(2*PI()*B1785/365)+MAR1!$D$7*SIN(2*PI()*B1785/365)+IF(E1785=1,MAR1!$B$13+MAR1!$D$13*N1785,MAR1!$C$13+MAR1!$E$13*N1785)</f>
        <v/>
      </c>
      <c r="R1785" s="12">
        <f>MAR1!$B$5+MAR1!$C$5*COS(2*PI()*B1785/365)+MAR1!$D$5*SIN(2*PI()*B1785/365)+INDEX(ChangeFactor!$F$6:$F$17,C1785)+IF(G1785=1,MAR1!$B$11+INDEX(ChangeFactor!$G$6:$G$17,C1785)*MAR1!$D$11*L1785,MAR1!$C$11+INDEX(ChangeFactor!$G$6:$G$17,C1785)*MAR1!$E$11*L1785)</f>
        <v/>
      </c>
    </row>
    <row r="1786">
      <c r="A1786" s="6">
        <f>Data!U1786</f>
        <v/>
      </c>
      <c r="B1786" s="6">
        <f>MOD(A1786-1,365)+1</f>
        <v/>
      </c>
      <c r="C1786" s="6">
        <f>MATCH(B1786,Markov!$C$6:$C$17,1)</f>
        <v/>
      </c>
      <c r="D1786" s="16">
        <f>Data!V1786</f>
        <v/>
      </c>
      <c r="E1786" s="6">
        <f>IF(D1786&lt;IF(E1785=1,INDEX(Markov!$I$6:$I$17,C1786),INDEX(Markov!$H$6:$H$17,C1786)),1,0)</f>
        <v/>
      </c>
      <c r="F1786" s="12">
        <f>IF(E1786=1,GAMMA.INV(Data!W1786,INDEX(Markov!$Q$6:$Q$17,C1786),INDEX(Markov!$R$6:$R$17,C1786)),0)</f>
        <v/>
      </c>
      <c r="G1786" s="6">
        <f>IF(D1786&lt;IF(G1785=1,INDEX(ChangeFactor!$O$6:$O$17,C1786),INDEX(ChangeFactor!$N$6:$N$17,C1786)),1,0)</f>
        <v/>
      </c>
      <c r="H1786" s="12">
        <f>IF(G1786=1,GAMMA.INV(Data!W1786,INDEX(ChangeFactor!$R$6:$R$17,C1786),INDEX(ChangeFactor!$S$6:$S$17,C1786)),0)</f>
        <v/>
      </c>
      <c r="I1786" s="7">
        <f>NORM.S.INV(Data!X1786)</f>
        <v/>
      </c>
      <c r="J1786" s="7">
        <f>NORM.S.INV(Data!Y1786)</f>
        <v/>
      </c>
      <c r="K1786" s="7">
        <f>NORM.S.INV(Data!Z1786)</f>
        <v/>
      </c>
      <c r="L1786" s="7">
        <f>MAR1!$B$32*L1785+MAR1!$C$32*M1785+MAR1!$D$32*N1785+MAR1!$B$42*I1786+MAR1!$C$42*J1786+MAR1!$D$42*K1786</f>
        <v/>
      </c>
      <c r="M1786" s="7">
        <f>MAR1!$B$33*L1785+MAR1!$C$33*M1785+MAR1!$D$33*N1785+MAR1!$B$43*I1786+MAR1!$C$43*J1786+MAR1!$D$43*K1786</f>
        <v/>
      </c>
      <c r="N1786" s="7">
        <f>MAR1!$B$34*L1785+MAR1!$C$34*M1785+MAR1!$D$34*N1785+MAR1!$B$44*I1786+MAR1!$C$44*J1786+MAR1!$D$44*K1786</f>
        <v/>
      </c>
      <c r="O1786" s="12">
        <f>MAR1!$B$5+MAR1!$C$5*COS(2*PI()*B1786/365)+MAR1!$D$5*SIN(2*PI()*B1786/365)+IF(E1786=1,MAR1!$B$11+MAR1!$D$11*L1786,MAR1!$C$11+MAR1!$E$11*L1786)</f>
        <v/>
      </c>
      <c r="P1786" s="12">
        <f>MAR1!$B$6+MAR1!$C$6*COS(2*PI()*B1786/365)+MAR1!$D$6*SIN(2*PI()*B1786/365)+IF(E1786=1,MAR1!$B$12+MAR1!$D$12*M1786,MAR1!$C$12+MAR1!$E$12*M1786)</f>
        <v/>
      </c>
      <c r="Q1786" s="12">
        <f>MAR1!$B$7+MAR1!$C$7*COS(2*PI()*B1786/365)+MAR1!$D$7*SIN(2*PI()*B1786/365)+IF(E1786=1,MAR1!$B$13+MAR1!$D$13*N1786,MAR1!$C$13+MAR1!$E$13*N1786)</f>
        <v/>
      </c>
      <c r="R1786" s="12">
        <f>MAR1!$B$5+MAR1!$C$5*COS(2*PI()*B1786/365)+MAR1!$D$5*SIN(2*PI()*B1786/365)+INDEX(ChangeFactor!$F$6:$F$17,C1786)+IF(G1786=1,MAR1!$B$11+INDEX(ChangeFactor!$G$6:$G$17,C1786)*MAR1!$D$11*L1786,MAR1!$C$11+INDEX(ChangeFactor!$G$6:$G$17,C1786)*MAR1!$E$11*L1786)</f>
        <v/>
      </c>
    </row>
    <row r="1787">
      <c r="A1787" s="6">
        <f>Data!U1787</f>
        <v/>
      </c>
      <c r="B1787" s="6">
        <f>MOD(A1787-1,365)+1</f>
        <v/>
      </c>
      <c r="C1787" s="6">
        <f>MATCH(B1787,Markov!$C$6:$C$17,1)</f>
        <v/>
      </c>
      <c r="D1787" s="16">
        <f>Data!V1787</f>
        <v/>
      </c>
      <c r="E1787" s="6">
        <f>IF(D1787&lt;IF(E1786=1,INDEX(Markov!$I$6:$I$17,C1787),INDEX(Markov!$H$6:$H$17,C1787)),1,0)</f>
        <v/>
      </c>
      <c r="F1787" s="12">
        <f>IF(E1787=1,GAMMA.INV(Data!W1787,INDEX(Markov!$Q$6:$Q$17,C1787),INDEX(Markov!$R$6:$R$17,C1787)),0)</f>
        <v/>
      </c>
      <c r="G1787" s="6">
        <f>IF(D1787&lt;IF(G1786=1,INDEX(ChangeFactor!$O$6:$O$17,C1787),INDEX(ChangeFactor!$N$6:$N$17,C1787)),1,0)</f>
        <v/>
      </c>
      <c r="H1787" s="12">
        <f>IF(G1787=1,GAMMA.INV(Data!W1787,INDEX(ChangeFactor!$R$6:$R$17,C1787),INDEX(ChangeFactor!$S$6:$S$17,C1787)),0)</f>
        <v/>
      </c>
      <c r="I1787" s="7">
        <f>NORM.S.INV(Data!X1787)</f>
        <v/>
      </c>
      <c r="J1787" s="7">
        <f>NORM.S.INV(Data!Y1787)</f>
        <v/>
      </c>
      <c r="K1787" s="7">
        <f>NORM.S.INV(Data!Z1787)</f>
        <v/>
      </c>
      <c r="L1787" s="7">
        <f>MAR1!$B$32*L1786+MAR1!$C$32*M1786+MAR1!$D$32*N1786+MAR1!$B$42*I1787+MAR1!$C$42*J1787+MAR1!$D$42*K1787</f>
        <v/>
      </c>
      <c r="M1787" s="7">
        <f>MAR1!$B$33*L1786+MAR1!$C$33*M1786+MAR1!$D$33*N1786+MAR1!$B$43*I1787+MAR1!$C$43*J1787+MAR1!$D$43*K1787</f>
        <v/>
      </c>
      <c r="N1787" s="7">
        <f>MAR1!$B$34*L1786+MAR1!$C$34*M1786+MAR1!$D$34*N1786+MAR1!$B$44*I1787+MAR1!$C$44*J1787+MAR1!$D$44*K1787</f>
        <v/>
      </c>
      <c r="O1787" s="12">
        <f>MAR1!$B$5+MAR1!$C$5*COS(2*PI()*B1787/365)+MAR1!$D$5*SIN(2*PI()*B1787/365)+IF(E1787=1,MAR1!$B$11+MAR1!$D$11*L1787,MAR1!$C$11+MAR1!$E$11*L1787)</f>
        <v/>
      </c>
      <c r="P1787" s="12">
        <f>MAR1!$B$6+MAR1!$C$6*COS(2*PI()*B1787/365)+MAR1!$D$6*SIN(2*PI()*B1787/365)+IF(E1787=1,MAR1!$B$12+MAR1!$D$12*M1787,MAR1!$C$12+MAR1!$E$12*M1787)</f>
        <v/>
      </c>
      <c r="Q1787" s="12">
        <f>MAR1!$B$7+MAR1!$C$7*COS(2*PI()*B1787/365)+MAR1!$D$7*SIN(2*PI()*B1787/365)+IF(E1787=1,MAR1!$B$13+MAR1!$D$13*N1787,MAR1!$C$13+MAR1!$E$13*N1787)</f>
        <v/>
      </c>
      <c r="R1787" s="12">
        <f>MAR1!$B$5+MAR1!$C$5*COS(2*PI()*B1787/365)+MAR1!$D$5*SIN(2*PI()*B1787/365)+INDEX(ChangeFactor!$F$6:$F$17,C1787)+IF(G1787=1,MAR1!$B$11+INDEX(ChangeFactor!$G$6:$G$17,C1787)*MAR1!$D$11*L1787,MAR1!$C$11+INDEX(ChangeFactor!$G$6:$G$17,C1787)*MAR1!$E$11*L1787)</f>
        <v/>
      </c>
    </row>
    <row r="1788">
      <c r="A1788" s="6">
        <f>Data!U1788</f>
        <v/>
      </c>
      <c r="B1788" s="6">
        <f>MOD(A1788-1,365)+1</f>
        <v/>
      </c>
      <c r="C1788" s="6">
        <f>MATCH(B1788,Markov!$C$6:$C$17,1)</f>
        <v/>
      </c>
      <c r="D1788" s="16">
        <f>Data!V1788</f>
        <v/>
      </c>
      <c r="E1788" s="6">
        <f>IF(D1788&lt;IF(E1787=1,INDEX(Markov!$I$6:$I$17,C1788),INDEX(Markov!$H$6:$H$17,C1788)),1,0)</f>
        <v/>
      </c>
      <c r="F1788" s="12">
        <f>IF(E1788=1,GAMMA.INV(Data!W1788,INDEX(Markov!$Q$6:$Q$17,C1788),INDEX(Markov!$R$6:$R$17,C1788)),0)</f>
        <v/>
      </c>
      <c r="G1788" s="6">
        <f>IF(D1788&lt;IF(G1787=1,INDEX(ChangeFactor!$O$6:$O$17,C1788),INDEX(ChangeFactor!$N$6:$N$17,C1788)),1,0)</f>
        <v/>
      </c>
      <c r="H1788" s="12">
        <f>IF(G1788=1,GAMMA.INV(Data!W1788,INDEX(ChangeFactor!$R$6:$R$17,C1788),INDEX(ChangeFactor!$S$6:$S$17,C1788)),0)</f>
        <v/>
      </c>
      <c r="I1788" s="7">
        <f>NORM.S.INV(Data!X1788)</f>
        <v/>
      </c>
      <c r="J1788" s="7">
        <f>NORM.S.INV(Data!Y1788)</f>
        <v/>
      </c>
      <c r="K1788" s="7">
        <f>NORM.S.INV(Data!Z1788)</f>
        <v/>
      </c>
      <c r="L1788" s="7">
        <f>MAR1!$B$32*L1787+MAR1!$C$32*M1787+MAR1!$D$32*N1787+MAR1!$B$42*I1788+MAR1!$C$42*J1788+MAR1!$D$42*K1788</f>
        <v/>
      </c>
      <c r="M1788" s="7">
        <f>MAR1!$B$33*L1787+MAR1!$C$33*M1787+MAR1!$D$33*N1787+MAR1!$B$43*I1788+MAR1!$C$43*J1788+MAR1!$D$43*K1788</f>
        <v/>
      </c>
      <c r="N1788" s="7">
        <f>MAR1!$B$34*L1787+MAR1!$C$34*M1787+MAR1!$D$34*N1787+MAR1!$B$44*I1788+MAR1!$C$44*J1788+MAR1!$D$44*K1788</f>
        <v/>
      </c>
      <c r="O1788" s="12">
        <f>MAR1!$B$5+MAR1!$C$5*COS(2*PI()*B1788/365)+MAR1!$D$5*SIN(2*PI()*B1788/365)+IF(E1788=1,MAR1!$B$11+MAR1!$D$11*L1788,MAR1!$C$11+MAR1!$E$11*L1788)</f>
        <v/>
      </c>
      <c r="P1788" s="12">
        <f>MAR1!$B$6+MAR1!$C$6*COS(2*PI()*B1788/365)+MAR1!$D$6*SIN(2*PI()*B1788/365)+IF(E1788=1,MAR1!$B$12+MAR1!$D$12*M1788,MAR1!$C$12+MAR1!$E$12*M1788)</f>
        <v/>
      </c>
      <c r="Q1788" s="12">
        <f>MAR1!$B$7+MAR1!$C$7*COS(2*PI()*B1788/365)+MAR1!$D$7*SIN(2*PI()*B1788/365)+IF(E1788=1,MAR1!$B$13+MAR1!$D$13*N1788,MAR1!$C$13+MAR1!$E$13*N1788)</f>
        <v/>
      </c>
      <c r="R1788" s="12">
        <f>MAR1!$B$5+MAR1!$C$5*COS(2*PI()*B1788/365)+MAR1!$D$5*SIN(2*PI()*B1788/365)+INDEX(ChangeFactor!$F$6:$F$17,C1788)+IF(G1788=1,MAR1!$B$11+INDEX(ChangeFactor!$G$6:$G$17,C1788)*MAR1!$D$11*L1788,MAR1!$C$11+INDEX(ChangeFactor!$G$6:$G$17,C1788)*MAR1!$E$11*L1788)</f>
        <v/>
      </c>
    </row>
    <row r="1789">
      <c r="A1789" s="6">
        <f>Data!U1789</f>
        <v/>
      </c>
      <c r="B1789" s="6">
        <f>MOD(A1789-1,365)+1</f>
        <v/>
      </c>
      <c r="C1789" s="6">
        <f>MATCH(B1789,Markov!$C$6:$C$17,1)</f>
        <v/>
      </c>
      <c r="D1789" s="16">
        <f>Data!V1789</f>
        <v/>
      </c>
      <c r="E1789" s="6">
        <f>IF(D1789&lt;IF(E1788=1,INDEX(Markov!$I$6:$I$17,C1789),INDEX(Markov!$H$6:$H$17,C1789)),1,0)</f>
        <v/>
      </c>
      <c r="F1789" s="12">
        <f>IF(E1789=1,GAMMA.INV(Data!W1789,INDEX(Markov!$Q$6:$Q$17,C1789),INDEX(Markov!$R$6:$R$17,C1789)),0)</f>
        <v/>
      </c>
      <c r="G1789" s="6">
        <f>IF(D1789&lt;IF(G1788=1,INDEX(ChangeFactor!$O$6:$O$17,C1789),INDEX(ChangeFactor!$N$6:$N$17,C1789)),1,0)</f>
        <v/>
      </c>
      <c r="H1789" s="12">
        <f>IF(G1789=1,GAMMA.INV(Data!W1789,INDEX(ChangeFactor!$R$6:$R$17,C1789),INDEX(ChangeFactor!$S$6:$S$17,C1789)),0)</f>
        <v/>
      </c>
      <c r="I1789" s="7">
        <f>NORM.S.INV(Data!X1789)</f>
        <v/>
      </c>
      <c r="J1789" s="7">
        <f>NORM.S.INV(Data!Y1789)</f>
        <v/>
      </c>
      <c r="K1789" s="7">
        <f>NORM.S.INV(Data!Z1789)</f>
        <v/>
      </c>
      <c r="L1789" s="7">
        <f>MAR1!$B$32*L1788+MAR1!$C$32*M1788+MAR1!$D$32*N1788+MAR1!$B$42*I1789+MAR1!$C$42*J1789+MAR1!$D$42*K1789</f>
        <v/>
      </c>
      <c r="M1789" s="7">
        <f>MAR1!$B$33*L1788+MAR1!$C$33*M1788+MAR1!$D$33*N1788+MAR1!$B$43*I1789+MAR1!$C$43*J1789+MAR1!$D$43*K1789</f>
        <v/>
      </c>
      <c r="N1789" s="7">
        <f>MAR1!$B$34*L1788+MAR1!$C$34*M1788+MAR1!$D$34*N1788+MAR1!$B$44*I1789+MAR1!$C$44*J1789+MAR1!$D$44*K1789</f>
        <v/>
      </c>
      <c r="O1789" s="12">
        <f>MAR1!$B$5+MAR1!$C$5*COS(2*PI()*B1789/365)+MAR1!$D$5*SIN(2*PI()*B1789/365)+IF(E1789=1,MAR1!$B$11+MAR1!$D$11*L1789,MAR1!$C$11+MAR1!$E$11*L1789)</f>
        <v/>
      </c>
      <c r="P1789" s="12">
        <f>MAR1!$B$6+MAR1!$C$6*COS(2*PI()*B1789/365)+MAR1!$D$6*SIN(2*PI()*B1789/365)+IF(E1789=1,MAR1!$B$12+MAR1!$D$12*M1789,MAR1!$C$12+MAR1!$E$12*M1789)</f>
        <v/>
      </c>
      <c r="Q1789" s="12">
        <f>MAR1!$B$7+MAR1!$C$7*COS(2*PI()*B1789/365)+MAR1!$D$7*SIN(2*PI()*B1789/365)+IF(E1789=1,MAR1!$B$13+MAR1!$D$13*N1789,MAR1!$C$13+MAR1!$E$13*N1789)</f>
        <v/>
      </c>
      <c r="R1789" s="12">
        <f>MAR1!$B$5+MAR1!$C$5*COS(2*PI()*B1789/365)+MAR1!$D$5*SIN(2*PI()*B1789/365)+INDEX(ChangeFactor!$F$6:$F$17,C1789)+IF(G1789=1,MAR1!$B$11+INDEX(ChangeFactor!$G$6:$G$17,C1789)*MAR1!$D$11*L1789,MAR1!$C$11+INDEX(ChangeFactor!$G$6:$G$17,C1789)*MAR1!$E$11*L1789)</f>
        <v/>
      </c>
    </row>
    <row r="1790">
      <c r="A1790" s="6">
        <f>Data!U1790</f>
        <v/>
      </c>
      <c r="B1790" s="6">
        <f>MOD(A1790-1,365)+1</f>
        <v/>
      </c>
      <c r="C1790" s="6">
        <f>MATCH(B1790,Markov!$C$6:$C$17,1)</f>
        <v/>
      </c>
      <c r="D1790" s="16">
        <f>Data!V1790</f>
        <v/>
      </c>
      <c r="E1790" s="6">
        <f>IF(D1790&lt;IF(E1789=1,INDEX(Markov!$I$6:$I$17,C1790),INDEX(Markov!$H$6:$H$17,C1790)),1,0)</f>
        <v/>
      </c>
      <c r="F1790" s="12">
        <f>IF(E1790=1,GAMMA.INV(Data!W1790,INDEX(Markov!$Q$6:$Q$17,C1790),INDEX(Markov!$R$6:$R$17,C1790)),0)</f>
        <v/>
      </c>
      <c r="G1790" s="6">
        <f>IF(D1790&lt;IF(G1789=1,INDEX(ChangeFactor!$O$6:$O$17,C1790),INDEX(ChangeFactor!$N$6:$N$17,C1790)),1,0)</f>
        <v/>
      </c>
      <c r="H1790" s="12">
        <f>IF(G1790=1,GAMMA.INV(Data!W1790,INDEX(ChangeFactor!$R$6:$R$17,C1790),INDEX(ChangeFactor!$S$6:$S$17,C1790)),0)</f>
        <v/>
      </c>
      <c r="I1790" s="7">
        <f>NORM.S.INV(Data!X1790)</f>
        <v/>
      </c>
      <c r="J1790" s="7">
        <f>NORM.S.INV(Data!Y1790)</f>
        <v/>
      </c>
      <c r="K1790" s="7">
        <f>NORM.S.INV(Data!Z1790)</f>
        <v/>
      </c>
      <c r="L1790" s="7">
        <f>MAR1!$B$32*L1789+MAR1!$C$32*M1789+MAR1!$D$32*N1789+MAR1!$B$42*I1790+MAR1!$C$42*J1790+MAR1!$D$42*K1790</f>
        <v/>
      </c>
      <c r="M1790" s="7">
        <f>MAR1!$B$33*L1789+MAR1!$C$33*M1789+MAR1!$D$33*N1789+MAR1!$B$43*I1790+MAR1!$C$43*J1790+MAR1!$D$43*K1790</f>
        <v/>
      </c>
      <c r="N1790" s="7">
        <f>MAR1!$B$34*L1789+MAR1!$C$34*M1789+MAR1!$D$34*N1789+MAR1!$B$44*I1790+MAR1!$C$44*J1790+MAR1!$D$44*K1790</f>
        <v/>
      </c>
      <c r="O1790" s="12">
        <f>MAR1!$B$5+MAR1!$C$5*COS(2*PI()*B1790/365)+MAR1!$D$5*SIN(2*PI()*B1790/365)+IF(E1790=1,MAR1!$B$11+MAR1!$D$11*L1790,MAR1!$C$11+MAR1!$E$11*L1790)</f>
        <v/>
      </c>
      <c r="P1790" s="12">
        <f>MAR1!$B$6+MAR1!$C$6*COS(2*PI()*B1790/365)+MAR1!$D$6*SIN(2*PI()*B1790/365)+IF(E1790=1,MAR1!$B$12+MAR1!$D$12*M1790,MAR1!$C$12+MAR1!$E$12*M1790)</f>
        <v/>
      </c>
      <c r="Q1790" s="12">
        <f>MAR1!$B$7+MAR1!$C$7*COS(2*PI()*B1790/365)+MAR1!$D$7*SIN(2*PI()*B1790/365)+IF(E1790=1,MAR1!$B$13+MAR1!$D$13*N1790,MAR1!$C$13+MAR1!$E$13*N1790)</f>
        <v/>
      </c>
      <c r="R1790" s="12">
        <f>MAR1!$B$5+MAR1!$C$5*COS(2*PI()*B1790/365)+MAR1!$D$5*SIN(2*PI()*B1790/365)+INDEX(ChangeFactor!$F$6:$F$17,C1790)+IF(G1790=1,MAR1!$B$11+INDEX(ChangeFactor!$G$6:$G$17,C1790)*MAR1!$D$11*L1790,MAR1!$C$11+INDEX(ChangeFactor!$G$6:$G$17,C1790)*MAR1!$E$11*L1790)</f>
        <v/>
      </c>
    </row>
    <row r="1791">
      <c r="A1791" s="6">
        <f>Data!U1791</f>
        <v/>
      </c>
      <c r="B1791" s="6">
        <f>MOD(A1791-1,365)+1</f>
        <v/>
      </c>
      <c r="C1791" s="6">
        <f>MATCH(B1791,Markov!$C$6:$C$17,1)</f>
        <v/>
      </c>
      <c r="D1791" s="16">
        <f>Data!V1791</f>
        <v/>
      </c>
      <c r="E1791" s="6">
        <f>IF(D1791&lt;IF(E1790=1,INDEX(Markov!$I$6:$I$17,C1791),INDEX(Markov!$H$6:$H$17,C1791)),1,0)</f>
        <v/>
      </c>
      <c r="F1791" s="12">
        <f>IF(E1791=1,GAMMA.INV(Data!W1791,INDEX(Markov!$Q$6:$Q$17,C1791),INDEX(Markov!$R$6:$R$17,C1791)),0)</f>
        <v/>
      </c>
      <c r="G1791" s="6">
        <f>IF(D1791&lt;IF(G1790=1,INDEX(ChangeFactor!$O$6:$O$17,C1791),INDEX(ChangeFactor!$N$6:$N$17,C1791)),1,0)</f>
        <v/>
      </c>
      <c r="H1791" s="12">
        <f>IF(G1791=1,GAMMA.INV(Data!W1791,INDEX(ChangeFactor!$R$6:$R$17,C1791),INDEX(ChangeFactor!$S$6:$S$17,C1791)),0)</f>
        <v/>
      </c>
      <c r="I1791" s="7">
        <f>NORM.S.INV(Data!X1791)</f>
        <v/>
      </c>
      <c r="J1791" s="7">
        <f>NORM.S.INV(Data!Y1791)</f>
        <v/>
      </c>
      <c r="K1791" s="7">
        <f>NORM.S.INV(Data!Z1791)</f>
        <v/>
      </c>
      <c r="L1791" s="7">
        <f>MAR1!$B$32*L1790+MAR1!$C$32*M1790+MAR1!$D$32*N1790+MAR1!$B$42*I1791+MAR1!$C$42*J1791+MAR1!$D$42*K1791</f>
        <v/>
      </c>
      <c r="M1791" s="7">
        <f>MAR1!$B$33*L1790+MAR1!$C$33*M1790+MAR1!$D$33*N1790+MAR1!$B$43*I1791+MAR1!$C$43*J1791+MAR1!$D$43*K1791</f>
        <v/>
      </c>
      <c r="N1791" s="7">
        <f>MAR1!$B$34*L1790+MAR1!$C$34*M1790+MAR1!$D$34*N1790+MAR1!$B$44*I1791+MAR1!$C$44*J1791+MAR1!$D$44*K1791</f>
        <v/>
      </c>
      <c r="O1791" s="12">
        <f>MAR1!$B$5+MAR1!$C$5*COS(2*PI()*B1791/365)+MAR1!$D$5*SIN(2*PI()*B1791/365)+IF(E1791=1,MAR1!$B$11+MAR1!$D$11*L1791,MAR1!$C$11+MAR1!$E$11*L1791)</f>
        <v/>
      </c>
      <c r="P1791" s="12">
        <f>MAR1!$B$6+MAR1!$C$6*COS(2*PI()*B1791/365)+MAR1!$D$6*SIN(2*PI()*B1791/365)+IF(E1791=1,MAR1!$B$12+MAR1!$D$12*M1791,MAR1!$C$12+MAR1!$E$12*M1791)</f>
        <v/>
      </c>
      <c r="Q1791" s="12">
        <f>MAR1!$B$7+MAR1!$C$7*COS(2*PI()*B1791/365)+MAR1!$D$7*SIN(2*PI()*B1791/365)+IF(E1791=1,MAR1!$B$13+MAR1!$D$13*N1791,MAR1!$C$13+MAR1!$E$13*N1791)</f>
        <v/>
      </c>
      <c r="R1791" s="12">
        <f>MAR1!$B$5+MAR1!$C$5*COS(2*PI()*B1791/365)+MAR1!$D$5*SIN(2*PI()*B1791/365)+INDEX(ChangeFactor!$F$6:$F$17,C1791)+IF(G1791=1,MAR1!$B$11+INDEX(ChangeFactor!$G$6:$G$17,C1791)*MAR1!$D$11*L1791,MAR1!$C$11+INDEX(ChangeFactor!$G$6:$G$17,C1791)*MAR1!$E$11*L1791)</f>
        <v/>
      </c>
    </row>
    <row r="1792">
      <c r="A1792" s="6">
        <f>Data!U1792</f>
        <v/>
      </c>
      <c r="B1792" s="6">
        <f>MOD(A1792-1,365)+1</f>
        <v/>
      </c>
      <c r="C1792" s="6">
        <f>MATCH(B1792,Markov!$C$6:$C$17,1)</f>
        <v/>
      </c>
      <c r="D1792" s="16">
        <f>Data!V1792</f>
        <v/>
      </c>
      <c r="E1792" s="6">
        <f>IF(D1792&lt;IF(E1791=1,INDEX(Markov!$I$6:$I$17,C1792),INDEX(Markov!$H$6:$H$17,C1792)),1,0)</f>
        <v/>
      </c>
      <c r="F1792" s="12">
        <f>IF(E1792=1,GAMMA.INV(Data!W1792,INDEX(Markov!$Q$6:$Q$17,C1792),INDEX(Markov!$R$6:$R$17,C1792)),0)</f>
        <v/>
      </c>
      <c r="G1792" s="6">
        <f>IF(D1792&lt;IF(G1791=1,INDEX(ChangeFactor!$O$6:$O$17,C1792),INDEX(ChangeFactor!$N$6:$N$17,C1792)),1,0)</f>
        <v/>
      </c>
      <c r="H1792" s="12">
        <f>IF(G1792=1,GAMMA.INV(Data!W1792,INDEX(ChangeFactor!$R$6:$R$17,C1792),INDEX(ChangeFactor!$S$6:$S$17,C1792)),0)</f>
        <v/>
      </c>
      <c r="I1792" s="7">
        <f>NORM.S.INV(Data!X1792)</f>
        <v/>
      </c>
      <c r="J1792" s="7">
        <f>NORM.S.INV(Data!Y1792)</f>
        <v/>
      </c>
      <c r="K1792" s="7">
        <f>NORM.S.INV(Data!Z1792)</f>
        <v/>
      </c>
      <c r="L1792" s="7">
        <f>MAR1!$B$32*L1791+MAR1!$C$32*M1791+MAR1!$D$32*N1791+MAR1!$B$42*I1792+MAR1!$C$42*J1792+MAR1!$D$42*K1792</f>
        <v/>
      </c>
      <c r="M1792" s="7">
        <f>MAR1!$B$33*L1791+MAR1!$C$33*M1791+MAR1!$D$33*N1791+MAR1!$B$43*I1792+MAR1!$C$43*J1792+MAR1!$D$43*K1792</f>
        <v/>
      </c>
      <c r="N1792" s="7">
        <f>MAR1!$B$34*L1791+MAR1!$C$34*M1791+MAR1!$D$34*N1791+MAR1!$B$44*I1792+MAR1!$C$44*J1792+MAR1!$D$44*K1792</f>
        <v/>
      </c>
      <c r="O1792" s="12">
        <f>MAR1!$B$5+MAR1!$C$5*COS(2*PI()*B1792/365)+MAR1!$D$5*SIN(2*PI()*B1792/365)+IF(E1792=1,MAR1!$B$11+MAR1!$D$11*L1792,MAR1!$C$11+MAR1!$E$11*L1792)</f>
        <v/>
      </c>
      <c r="P1792" s="12">
        <f>MAR1!$B$6+MAR1!$C$6*COS(2*PI()*B1792/365)+MAR1!$D$6*SIN(2*PI()*B1792/365)+IF(E1792=1,MAR1!$B$12+MAR1!$D$12*M1792,MAR1!$C$12+MAR1!$E$12*M1792)</f>
        <v/>
      </c>
      <c r="Q1792" s="12">
        <f>MAR1!$B$7+MAR1!$C$7*COS(2*PI()*B1792/365)+MAR1!$D$7*SIN(2*PI()*B1792/365)+IF(E1792=1,MAR1!$B$13+MAR1!$D$13*N1792,MAR1!$C$13+MAR1!$E$13*N1792)</f>
        <v/>
      </c>
      <c r="R1792" s="12">
        <f>MAR1!$B$5+MAR1!$C$5*COS(2*PI()*B1792/365)+MAR1!$D$5*SIN(2*PI()*B1792/365)+INDEX(ChangeFactor!$F$6:$F$17,C1792)+IF(G1792=1,MAR1!$B$11+INDEX(ChangeFactor!$G$6:$G$17,C1792)*MAR1!$D$11*L1792,MAR1!$C$11+INDEX(ChangeFactor!$G$6:$G$17,C1792)*MAR1!$E$11*L1792)</f>
        <v/>
      </c>
    </row>
    <row r="1793">
      <c r="A1793" s="6">
        <f>Data!U1793</f>
        <v/>
      </c>
      <c r="B1793" s="6">
        <f>MOD(A1793-1,365)+1</f>
        <v/>
      </c>
      <c r="C1793" s="6">
        <f>MATCH(B1793,Markov!$C$6:$C$17,1)</f>
        <v/>
      </c>
      <c r="D1793" s="16">
        <f>Data!V1793</f>
        <v/>
      </c>
      <c r="E1793" s="6">
        <f>IF(D1793&lt;IF(E1792=1,INDEX(Markov!$I$6:$I$17,C1793),INDEX(Markov!$H$6:$H$17,C1793)),1,0)</f>
        <v/>
      </c>
      <c r="F1793" s="12">
        <f>IF(E1793=1,GAMMA.INV(Data!W1793,INDEX(Markov!$Q$6:$Q$17,C1793),INDEX(Markov!$R$6:$R$17,C1793)),0)</f>
        <v/>
      </c>
      <c r="G1793" s="6">
        <f>IF(D1793&lt;IF(G1792=1,INDEX(ChangeFactor!$O$6:$O$17,C1793),INDEX(ChangeFactor!$N$6:$N$17,C1793)),1,0)</f>
        <v/>
      </c>
      <c r="H1793" s="12">
        <f>IF(G1793=1,GAMMA.INV(Data!W1793,INDEX(ChangeFactor!$R$6:$R$17,C1793),INDEX(ChangeFactor!$S$6:$S$17,C1793)),0)</f>
        <v/>
      </c>
      <c r="I1793" s="7">
        <f>NORM.S.INV(Data!X1793)</f>
        <v/>
      </c>
      <c r="J1793" s="7">
        <f>NORM.S.INV(Data!Y1793)</f>
        <v/>
      </c>
      <c r="K1793" s="7">
        <f>NORM.S.INV(Data!Z1793)</f>
        <v/>
      </c>
      <c r="L1793" s="7">
        <f>MAR1!$B$32*L1792+MAR1!$C$32*M1792+MAR1!$D$32*N1792+MAR1!$B$42*I1793+MAR1!$C$42*J1793+MAR1!$D$42*K1793</f>
        <v/>
      </c>
      <c r="M1793" s="7">
        <f>MAR1!$B$33*L1792+MAR1!$C$33*M1792+MAR1!$D$33*N1792+MAR1!$B$43*I1793+MAR1!$C$43*J1793+MAR1!$D$43*K1793</f>
        <v/>
      </c>
      <c r="N1793" s="7">
        <f>MAR1!$B$34*L1792+MAR1!$C$34*M1792+MAR1!$D$34*N1792+MAR1!$B$44*I1793+MAR1!$C$44*J1793+MAR1!$D$44*K1793</f>
        <v/>
      </c>
      <c r="O1793" s="12">
        <f>MAR1!$B$5+MAR1!$C$5*COS(2*PI()*B1793/365)+MAR1!$D$5*SIN(2*PI()*B1793/365)+IF(E1793=1,MAR1!$B$11+MAR1!$D$11*L1793,MAR1!$C$11+MAR1!$E$11*L1793)</f>
        <v/>
      </c>
      <c r="P1793" s="12">
        <f>MAR1!$B$6+MAR1!$C$6*COS(2*PI()*B1793/365)+MAR1!$D$6*SIN(2*PI()*B1793/365)+IF(E1793=1,MAR1!$B$12+MAR1!$D$12*M1793,MAR1!$C$12+MAR1!$E$12*M1793)</f>
        <v/>
      </c>
      <c r="Q1793" s="12">
        <f>MAR1!$B$7+MAR1!$C$7*COS(2*PI()*B1793/365)+MAR1!$D$7*SIN(2*PI()*B1793/365)+IF(E1793=1,MAR1!$B$13+MAR1!$D$13*N1793,MAR1!$C$13+MAR1!$E$13*N1793)</f>
        <v/>
      </c>
      <c r="R1793" s="12">
        <f>MAR1!$B$5+MAR1!$C$5*COS(2*PI()*B1793/365)+MAR1!$D$5*SIN(2*PI()*B1793/365)+INDEX(ChangeFactor!$F$6:$F$17,C1793)+IF(G1793=1,MAR1!$B$11+INDEX(ChangeFactor!$G$6:$G$17,C1793)*MAR1!$D$11*L1793,MAR1!$C$11+INDEX(ChangeFactor!$G$6:$G$17,C1793)*MAR1!$E$11*L1793)</f>
        <v/>
      </c>
    </row>
    <row r="1794">
      <c r="A1794" s="6">
        <f>Data!U1794</f>
        <v/>
      </c>
      <c r="B1794" s="6">
        <f>MOD(A1794-1,365)+1</f>
        <v/>
      </c>
      <c r="C1794" s="6">
        <f>MATCH(B1794,Markov!$C$6:$C$17,1)</f>
        <v/>
      </c>
      <c r="D1794" s="16">
        <f>Data!V1794</f>
        <v/>
      </c>
      <c r="E1794" s="6">
        <f>IF(D1794&lt;IF(E1793=1,INDEX(Markov!$I$6:$I$17,C1794),INDEX(Markov!$H$6:$H$17,C1794)),1,0)</f>
        <v/>
      </c>
      <c r="F1794" s="12">
        <f>IF(E1794=1,GAMMA.INV(Data!W1794,INDEX(Markov!$Q$6:$Q$17,C1794),INDEX(Markov!$R$6:$R$17,C1794)),0)</f>
        <v/>
      </c>
      <c r="G1794" s="6">
        <f>IF(D1794&lt;IF(G1793=1,INDEX(ChangeFactor!$O$6:$O$17,C1794),INDEX(ChangeFactor!$N$6:$N$17,C1794)),1,0)</f>
        <v/>
      </c>
      <c r="H1794" s="12">
        <f>IF(G1794=1,GAMMA.INV(Data!W1794,INDEX(ChangeFactor!$R$6:$R$17,C1794),INDEX(ChangeFactor!$S$6:$S$17,C1794)),0)</f>
        <v/>
      </c>
      <c r="I1794" s="7">
        <f>NORM.S.INV(Data!X1794)</f>
        <v/>
      </c>
      <c r="J1794" s="7">
        <f>NORM.S.INV(Data!Y1794)</f>
        <v/>
      </c>
      <c r="K1794" s="7">
        <f>NORM.S.INV(Data!Z1794)</f>
        <v/>
      </c>
      <c r="L1794" s="7">
        <f>MAR1!$B$32*L1793+MAR1!$C$32*M1793+MAR1!$D$32*N1793+MAR1!$B$42*I1794+MAR1!$C$42*J1794+MAR1!$D$42*K1794</f>
        <v/>
      </c>
      <c r="M1794" s="7">
        <f>MAR1!$B$33*L1793+MAR1!$C$33*M1793+MAR1!$D$33*N1793+MAR1!$B$43*I1794+MAR1!$C$43*J1794+MAR1!$D$43*K1794</f>
        <v/>
      </c>
      <c r="N1794" s="7">
        <f>MAR1!$B$34*L1793+MAR1!$C$34*M1793+MAR1!$D$34*N1793+MAR1!$B$44*I1794+MAR1!$C$44*J1794+MAR1!$D$44*K1794</f>
        <v/>
      </c>
      <c r="O1794" s="12">
        <f>MAR1!$B$5+MAR1!$C$5*COS(2*PI()*B1794/365)+MAR1!$D$5*SIN(2*PI()*B1794/365)+IF(E1794=1,MAR1!$B$11+MAR1!$D$11*L1794,MAR1!$C$11+MAR1!$E$11*L1794)</f>
        <v/>
      </c>
      <c r="P1794" s="12">
        <f>MAR1!$B$6+MAR1!$C$6*COS(2*PI()*B1794/365)+MAR1!$D$6*SIN(2*PI()*B1794/365)+IF(E1794=1,MAR1!$B$12+MAR1!$D$12*M1794,MAR1!$C$12+MAR1!$E$12*M1794)</f>
        <v/>
      </c>
      <c r="Q1794" s="12">
        <f>MAR1!$B$7+MAR1!$C$7*COS(2*PI()*B1794/365)+MAR1!$D$7*SIN(2*PI()*B1794/365)+IF(E1794=1,MAR1!$B$13+MAR1!$D$13*N1794,MAR1!$C$13+MAR1!$E$13*N1794)</f>
        <v/>
      </c>
      <c r="R1794" s="12">
        <f>MAR1!$B$5+MAR1!$C$5*COS(2*PI()*B1794/365)+MAR1!$D$5*SIN(2*PI()*B1794/365)+INDEX(ChangeFactor!$F$6:$F$17,C1794)+IF(G1794=1,MAR1!$B$11+INDEX(ChangeFactor!$G$6:$G$17,C1794)*MAR1!$D$11*L1794,MAR1!$C$11+INDEX(ChangeFactor!$G$6:$G$17,C1794)*MAR1!$E$11*L1794)</f>
        <v/>
      </c>
    </row>
    <row r="1795">
      <c r="A1795" s="6">
        <f>Data!U1795</f>
        <v/>
      </c>
      <c r="B1795" s="6">
        <f>MOD(A1795-1,365)+1</f>
        <v/>
      </c>
      <c r="C1795" s="6">
        <f>MATCH(B1795,Markov!$C$6:$C$17,1)</f>
        <v/>
      </c>
      <c r="D1795" s="16">
        <f>Data!V1795</f>
        <v/>
      </c>
      <c r="E1795" s="6">
        <f>IF(D1795&lt;IF(E1794=1,INDEX(Markov!$I$6:$I$17,C1795),INDEX(Markov!$H$6:$H$17,C1795)),1,0)</f>
        <v/>
      </c>
      <c r="F1795" s="12">
        <f>IF(E1795=1,GAMMA.INV(Data!W1795,INDEX(Markov!$Q$6:$Q$17,C1795),INDEX(Markov!$R$6:$R$17,C1795)),0)</f>
        <v/>
      </c>
      <c r="G1795" s="6">
        <f>IF(D1795&lt;IF(G1794=1,INDEX(ChangeFactor!$O$6:$O$17,C1795),INDEX(ChangeFactor!$N$6:$N$17,C1795)),1,0)</f>
        <v/>
      </c>
      <c r="H1795" s="12">
        <f>IF(G1795=1,GAMMA.INV(Data!W1795,INDEX(ChangeFactor!$R$6:$R$17,C1795),INDEX(ChangeFactor!$S$6:$S$17,C1795)),0)</f>
        <v/>
      </c>
      <c r="I1795" s="7">
        <f>NORM.S.INV(Data!X1795)</f>
        <v/>
      </c>
      <c r="J1795" s="7">
        <f>NORM.S.INV(Data!Y1795)</f>
        <v/>
      </c>
      <c r="K1795" s="7">
        <f>NORM.S.INV(Data!Z1795)</f>
        <v/>
      </c>
      <c r="L1795" s="7">
        <f>MAR1!$B$32*L1794+MAR1!$C$32*M1794+MAR1!$D$32*N1794+MAR1!$B$42*I1795+MAR1!$C$42*J1795+MAR1!$D$42*K1795</f>
        <v/>
      </c>
      <c r="M1795" s="7">
        <f>MAR1!$B$33*L1794+MAR1!$C$33*M1794+MAR1!$D$33*N1794+MAR1!$B$43*I1795+MAR1!$C$43*J1795+MAR1!$D$43*K1795</f>
        <v/>
      </c>
      <c r="N1795" s="7">
        <f>MAR1!$B$34*L1794+MAR1!$C$34*M1794+MAR1!$D$34*N1794+MAR1!$B$44*I1795+MAR1!$C$44*J1795+MAR1!$D$44*K1795</f>
        <v/>
      </c>
      <c r="O1795" s="12">
        <f>MAR1!$B$5+MAR1!$C$5*COS(2*PI()*B1795/365)+MAR1!$D$5*SIN(2*PI()*B1795/365)+IF(E1795=1,MAR1!$B$11+MAR1!$D$11*L1795,MAR1!$C$11+MAR1!$E$11*L1795)</f>
        <v/>
      </c>
      <c r="P1795" s="12">
        <f>MAR1!$B$6+MAR1!$C$6*COS(2*PI()*B1795/365)+MAR1!$D$6*SIN(2*PI()*B1795/365)+IF(E1795=1,MAR1!$B$12+MAR1!$D$12*M1795,MAR1!$C$12+MAR1!$E$12*M1795)</f>
        <v/>
      </c>
      <c r="Q1795" s="12">
        <f>MAR1!$B$7+MAR1!$C$7*COS(2*PI()*B1795/365)+MAR1!$D$7*SIN(2*PI()*B1795/365)+IF(E1795=1,MAR1!$B$13+MAR1!$D$13*N1795,MAR1!$C$13+MAR1!$E$13*N1795)</f>
        <v/>
      </c>
      <c r="R1795" s="12">
        <f>MAR1!$B$5+MAR1!$C$5*COS(2*PI()*B1795/365)+MAR1!$D$5*SIN(2*PI()*B1795/365)+INDEX(ChangeFactor!$F$6:$F$17,C1795)+IF(G1795=1,MAR1!$B$11+INDEX(ChangeFactor!$G$6:$G$17,C1795)*MAR1!$D$11*L1795,MAR1!$C$11+INDEX(ChangeFactor!$G$6:$G$17,C1795)*MAR1!$E$11*L1795)</f>
        <v/>
      </c>
    </row>
    <row r="1796">
      <c r="A1796" s="6">
        <f>Data!U1796</f>
        <v/>
      </c>
      <c r="B1796" s="6">
        <f>MOD(A1796-1,365)+1</f>
        <v/>
      </c>
      <c r="C1796" s="6">
        <f>MATCH(B1796,Markov!$C$6:$C$17,1)</f>
        <v/>
      </c>
      <c r="D1796" s="16">
        <f>Data!V1796</f>
        <v/>
      </c>
      <c r="E1796" s="6">
        <f>IF(D1796&lt;IF(E1795=1,INDEX(Markov!$I$6:$I$17,C1796),INDEX(Markov!$H$6:$H$17,C1796)),1,0)</f>
        <v/>
      </c>
      <c r="F1796" s="12">
        <f>IF(E1796=1,GAMMA.INV(Data!W1796,INDEX(Markov!$Q$6:$Q$17,C1796),INDEX(Markov!$R$6:$R$17,C1796)),0)</f>
        <v/>
      </c>
      <c r="G1796" s="6">
        <f>IF(D1796&lt;IF(G1795=1,INDEX(ChangeFactor!$O$6:$O$17,C1796),INDEX(ChangeFactor!$N$6:$N$17,C1796)),1,0)</f>
        <v/>
      </c>
      <c r="H1796" s="12">
        <f>IF(G1796=1,GAMMA.INV(Data!W1796,INDEX(ChangeFactor!$R$6:$R$17,C1796),INDEX(ChangeFactor!$S$6:$S$17,C1796)),0)</f>
        <v/>
      </c>
      <c r="I1796" s="7">
        <f>NORM.S.INV(Data!X1796)</f>
        <v/>
      </c>
      <c r="J1796" s="7">
        <f>NORM.S.INV(Data!Y1796)</f>
        <v/>
      </c>
      <c r="K1796" s="7">
        <f>NORM.S.INV(Data!Z1796)</f>
        <v/>
      </c>
      <c r="L1796" s="7">
        <f>MAR1!$B$32*L1795+MAR1!$C$32*M1795+MAR1!$D$32*N1795+MAR1!$B$42*I1796+MAR1!$C$42*J1796+MAR1!$D$42*K1796</f>
        <v/>
      </c>
      <c r="M1796" s="7">
        <f>MAR1!$B$33*L1795+MAR1!$C$33*M1795+MAR1!$D$33*N1795+MAR1!$B$43*I1796+MAR1!$C$43*J1796+MAR1!$D$43*K1796</f>
        <v/>
      </c>
      <c r="N1796" s="7">
        <f>MAR1!$B$34*L1795+MAR1!$C$34*M1795+MAR1!$D$34*N1795+MAR1!$B$44*I1796+MAR1!$C$44*J1796+MAR1!$D$44*K1796</f>
        <v/>
      </c>
      <c r="O1796" s="12">
        <f>MAR1!$B$5+MAR1!$C$5*COS(2*PI()*B1796/365)+MAR1!$D$5*SIN(2*PI()*B1796/365)+IF(E1796=1,MAR1!$B$11+MAR1!$D$11*L1796,MAR1!$C$11+MAR1!$E$11*L1796)</f>
        <v/>
      </c>
      <c r="P1796" s="12">
        <f>MAR1!$B$6+MAR1!$C$6*COS(2*PI()*B1796/365)+MAR1!$D$6*SIN(2*PI()*B1796/365)+IF(E1796=1,MAR1!$B$12+MAR1!$D$12*M1796,MAR1!$C$12+MAR1!$E$12*M1796)</f>
        <v/>
      </c>
      <c r="Q1796" s="12">
        <f>MAR1!$B$7+MAR1!$C$7*COS(2*PI()*B1796/365)+MAR1!$D$7*SIN(2*PI()*B1796/365)+IF(E1796=1,MAR1!$B$13+MAR1!$D$13*N1796,MAR1!$C$13+MAR1!$E$13*N1796)</f>
        <v/>
      </c>
      <c r="R1796" s="12">
        <f>MAR1!$B$5+MAR1!$C$5*COS(2*PI()*B1796/365)+MAR1!$D$5*SIN(2*PI()*B1796/365)+INDEX(ChangeFactor!$F$6:$F$17,C1796)+IF(G1796=1,MAR1!$B$11+INDEX(ChangeFactor!$G$6:$G$17,C1796)*MAR1!$D$11*L1796,MAR1!$C$11+INDEX(ChangeFactor!$G$6:$G$17,C1796)*MAR1!$E$11*L1796)</f>
        <v/>
      </c>
    </row>
    <row r="1797">
      <c r="A1797" s="6">
        <f>Data!U1797</f>
        <v/>
      </c>
      <c r="B1797" s="6">
        <f>MOD(A1797-1,365)+1</f>
        <v/>
      </c>
      <c r="C1797" s="6">
        <f>MATCH(B1797,Markov!$C$6:$C$17,1)</f>
        <v/>
      </c>
      <c r="D1797" s="16">
        <f>Data!V1797</f>
        <v/>
      </c>
      <c r="E1797" s="6">
        <f>IF(D1797&lt;IF(E1796=1,INDEX(Markov!$I$6:$I$17,C1797),INDEX(Markov!$H$6:$H$17,C1797)),1,0)</f>
        <v/>
      </c>
      <c r="F1797" s="12">
        <f>IF(E1797=1,GAMMA.INV(Data!W1797,INDEX(Markov!$Q$6:$Q$17,C1797),INDEX(Markov!$R$6:$R$17,C1797)),0)</f>
        <v/>
      </c>
      <c r="G1797" s="6">
        <f>IF(D1797&lt;IF(G1796=1,INDEX(ChangeFactor!$O$6:$O$17,C1797),INDEX(ChangeFactor!$N$6:$N$17,C1797)),1,0)</f>
        <v/>
      </c>
      <c r="H1797" s="12">
        <f>IF(G1797=1,GAMMA.INV(Data!W1797,INDEX(ChangeFactor!$R$6:$R$17,C1797),INDEX(ChangeFactor!$S$6:$S$17,C1797)),0)</f>
        <v/>
      </c>
      <c r="I1797" s="7">
        <f>NORM.S.INV(Data!X1797)</f>
        <v/>
      </c>
      <c r="J1797" s="7">
        <f>NORM.S.INV(Data!Y1797)</f>
        <v/>
      </c>
      <c r="K1797" s="7">
        <f>NORM.S.INV(Data!Z1797)</f>
        <v/>
      </c>
      <c r="L1797" s="7">
        <f>MAR1!$B$32*L1796+MAR1!$C$32*M1796+MAR1!$D$32*N1796+MAR1!$B$42*I1797+MAR1!$C$42*J1797+MAR1!$D$42*K1797</f>
        <v/>
      </c>
      <c r="M1797" s="7">
        <f>MAR1!$B$33*L1796+MAR1!$C$33*M1796+MAR1!$D$33*N1796+MAR1!$B$43*I1797+MAR1!$C$43*J1797+MAR1!$D$43*K1797</f>
        <v/>
      </c>
      <c r="N1797" s="7">
        <f>MAR1!$B$34*L1796+MAR1!$C$34*M1796+MAR1!$D$34*N1796+MAR1!$B$44*I1797+MAR1!$C$44*J1797+MAR1!$D$44*K1797</f>
        <v/>
      </c>
      <c r="O1797" s="12">
        <f>MAR1!$B$5+MAR1!$C$5*COS(2*PI()*B1797/365)+MAR1!$D$5*SIN(2*PI()*B1797/365)+IF(E1797=1,MAR1!$B$11+MAR1!$D$11*L1797,MAR1!$C$11+MAR1!$E$11*L1797)</f>
        <v/>
      </c>
      <c r="P1797" s="12">
        <f>MAR1!$B$6+MAR1!$C$6*COS(2*PI()*B1797/365)+MAR1!$D$6*SIN(2*PI()*B1797/365)+IF(E1797=1,MAR1!$B$12+MAR1!$D$12*M1797,MAR1!$C$12+MAR1!$E$12*M1797)</f>
        <v/>
      </c>
      <c r="Q1797" s="12">
        <f>MAR1!$B$7+MAR1!$C$7*COS(2*PI()*B1797/365)+MAR1!$D$7*SIN(2*PI()*B1797/365)+IF(E1797=1,MAR1!$B$13+MAR1!$D$13*N1797,MAR1!$C$13+MAR1!$E$13*N1797)</f>
        <v/>
      </c>
      <c r="R1797" s="12">
        <f>MAR1!$B$5+MAR1!$C$5*COS(2*PI()*B1797/365)+MAR1!$D$5*SIN(2*PI()*B1797/365)+INDEX(ChangeFactor!$F$6:$F$17,C1797)+IF(G1797=1,MAR1!$B$11+INDEX(ChangeFactor!$G$6:$G$17,C1797)*MAR1!$D$11*L1797,MAR1!$C$11+INDEX(ChangeFactor!$G$6:$G$17,C1797)*MAR1!$E$11*L1797)</f>
        <v/>
      </c>
    </row>
    <row r="1798">
      <c r="A1798" s="6">
        <f>Data!U1798</f>
        <v/>
      </c>
      <c r="B1798" s="6">
        <f>MOD(A1798-1,365)+1</f>
        <v/>
      </c>
      <c r="C1798" s="6">
        <f>MATCH(B1798,Markov!$C$6:$C$17,1)</f>
        <v/>
      </c>
      <c r="D1798" s="16">
        <f>Data!V1798</f>
        <v/>
      </c>
      <c r="E1798" s="6">
        <f>IF(D1798&lt;IF(E1797=1,INDEX(Markov!$I$6:$I$17,C1798),INDEX(Markov!$H$6:$H$17,C1798)),1,0)</f>
        <v/>
      </c>
      <c r="F1798" s="12">
        <f>IF(E1798=1,GAMMA.INV(Data!W1798,INDEX(Markov!$Q$6:$Q$17,C1798),INDEX(Markov!$R$6:$R$17,C1798)),0)</f>
        <v/>
      </c>
      <c r="G1798" s="6">
        <f>IF(D1798&lt;IF(G1797=1,INDEX(ChangeFactor!$O$6:$O$17,C1798),INDEX(ChangeFactor!$N$6:$N$17,C1798)),1,0)</f>
        <v/>
      </c>
      <c r="H1798" s="12">
        <f>IF(G1798=1,GAMMA.INV(Data!W1798,INDEX(ChangeFactor!$R$6:$R$17,C1798),INDEX(ChangeFactor!$S$6:$S$17,C1798)),0)</f>
        <v/>
      </c>
      <c r="I1798" s="7">
        <f>NORM.S.INV(Data!X1798)</f>
        <v/>
      </c>
      <c r="J1798" s="7">
        <f>NORM.S.INV(Data!Y1798)</f>
        <v/>
      </c>
      <c r="K1798" s="7">
        <f>NORM.S.INV(Data!Z1798)</f>
        <v/>
      </c>
      <c r="L1798" s="7">
        <f>MAR1!$B$32*L1797+MAR1!$C$32*M1797+MAR1!$D$32*N1797+MAR1!$B$42*I1798+MAR1!$C$42*J1798+MAR1!$D$42*K1798</f>
        <v/>
      </c>
      <c r="M1798" s="7">
        <f>MAR1!$B$33*L1797+MAR1!$C$33*M1797+MAR1!$D$33*N1797+MAR1!$B$43*I1798+MAR1!$C$43*J1798+MAR1!$D$43*K1798</f>
        <v/>
      </c>
      <c r="N1798" s="7">
        <f>MAR1!$B$34*L1797+MAR1!$C$34*M1797+MAR1!$D$34*N1797+MAR1!$B$44*I1798+MAR1!$C$44*J1798+MAR1!$D$44*K1798</f>
        <v/>
      </c>
      <c r="O1798" s="12">
        <f>MAR1!$B$5+MAR1!$C$5*COS(2*PI()*B1798/365)+MAR1!$D$5*SIN(2*PI()*B1798/365)+IF(E1798=1,MAR1!$B$11+MAR1!$D$11*L1798,MAR1!$C$11+MAR1!$E$11*L1798)</f>
        <v/>
      </c>
      <c r="P1798" s="12">
        <f>MAR1!$B$6+MAR1!$C$6*COS(2*PI()*B1798/365)+MAR1!$D$6*SIN(2*PI()*B1798/365)+IF(E1798=1,MAR1!$B$12+MAR1!$D$12*M1798,MAR1!$C$12+MAR1!$E$12*M1798)</f>
        <v/>
      </c>
      <c r="Q1798" s="12">
        <f>MAR1!$B$7+MAR1!$C$7*COS(2*PI()*B1798/365)+MAR1!$D$7*SIN(2*PI()*B1798/365)+IF(E1798=1,MAR1!$B$13+MAR1!$D$13*N1798,MAR1!$C$13+MAR1!$E$13*N1798)</f>
        <v/>
      </c>
      <c r="R1798" s="12">
        <f>MAR1!$B$5+MAR1!$C$5*COS(2*PI()*B1798/365)+MAR1!$D$5*SIN(2*PI()*B1798/365)+INDEX(ChangeFactor!$F$6:$F$17,C1798)+IF(G1798=1,MAR1!$B$11+INDEX(ChangeFactor!$G$6:$G$17,C1798)*MAR1!$D$11*L1798,MAR1!$C$11+INDEX(ChangeFactor!$G$6:$G$17,C1798)*MAR1!$E$11*L1798)</f>
        <v/>
      </c>
    </row>
    <row r="1799">
      <c r="A1799" s="6">
        <f>Data!U1799</f>
        <v/>
      </c>
      <c r="B1799" s="6">
        <f>MOD(A1799-1,365)+1</f>
        <v/>
      </c>
      <c r="C1799" s="6">
        <f>MATCH(B1799,Markov!$C$6:$C$17,1)</f>
        <v/>
      </c>
      <c r="D1799" s="16">
        <f>Data!V1799</f>
        <v/>
      </c>
      <c r="E1799" s="6">
        <f>IF(D1799&lt;IF(E1798=1,INDEX(Markov!$I$6:$I$17,C1799),INDEX(Markov!$H$6:$H$17,C1799)),1,0)</f>
        <v/>
      </c>
      <c r="F1799" s="12">
        <f>IF(E1799=1,GAMMA.INV(Data!W1799,INDEX(Markov!$Q$6:$Q$17,C1799),INDEX(Markov!$R$6:$R$17,C1799)),0)</f>
        <v/>
      </c>
      <c r="G1799" s="6">
        <f>IF(D1799&lt;IF(G1798=1,INDEX(ChangeFactor!$O$6:$O$17,C1799),INDEX(ChangeFactor!$N$6:$N$17,C1799)),1,0)</f>
        <v/>
      </c>
      <c r="H1799" s="12">
        <f>IF(G1799=1,GAMMA.INV(Data!W1799,INDEX(ChangeFactor!$R$6:$R$17,C1799),INDEX(ChangeFactor!$S$6:$S$17,C1799)),0)</f>
        <v/>
      </c>
      <c r="I1799" s="7">
        <f>NORM.S.INV(Data!X1799)</f>
        <v/>
      </c>
      <c r="J1799" s="7">
        <f>NORM.S.INV(Data!Y1799)</f>
        <v/>
      </c>
      <c r="K1799" s="7">
        <f>NORM.S.INV(Data!Z1799)</f>
        <v/>
      </c>
      <c r="L1799" s="7">
        <f>MAR1!$B$32*L1798+MAR1!$C$32*M1798+MAR1!$D$32*N1798+MAR1!$B$42*I1799+MAR1!$C$42*J1799+MAR1!$D$42*K1799</f>
        <v/>
      </c>
      <c r="M1799" s="7">
        <f>MAR1!$B$33*L1798+MAR1!$C$33*M1798+MAR1!$D$33*N1798+MAR1!$B$43*I1799+MAR1!$C$43*J1799+MAR1!$D$43*K1799</f>
        <v/>
      </c>
      <c r="N1799" s="7">
        <f>MAR1!$B$34*L1798+MAR1!$C$34*M1798+MAR1!$D$34*N1798+MAR1!$B$44*I1799+MAR1!$C$44*J1799+MAR1!$D$44*K1799</f>
        <v/>
      </c>
      <c r="O1799" s="12">
        <f>MAR1!$B$5+MAR1!$C$5*COS(2*PI()*B1799/365)+MAR1!$D$5*SIN(2*PI()*B1799/365)+IF(E1799=1,MAR1!$B$11+MAR1!$D$11*L1799,MAR1!$C$11+MAR1!$E$11*L1799)</f>
        <v/>
      </c>
      <c r="P1799" s="12">
        <f>MAR1!$B$6+MAR1!$C$6*COS(2*PI()*B1799/365)+MAR1!$D$6*SIN(2*PI()*B1799/365)+IF(E1799=1,MAR1!$B$12+MAR1!$D$12*M1799,MAR1!$C$12+MAR1!$E$12*M1799)</f>
        <v/>
      </c>
      <c r="Q1799" s="12">
        <f>MAR1!$B$7+MAR1!$C$7*COS(2*PI()*B1799/365)+MAR1!$D$7*SIN(2*PI()*B1799/365)+IF(E1799=1,MAR1!$B$13+MAR1!$D$13*N1799,MAR1!$C$13+MAR1!$E$13*N1799)</f>
        <v/>
      </c>
      <c r="R1799" s="12">
        <f>MAR1!$B$5+MAR1!$C$5*COS(2*PI()*B1799/365)+MAR1!$D$5*SIN(2*PI()*B1799/365)+INDEX(ChangeFactor!$F$6:$F$17,C1799)+IF(G1799=1,MAR1!$B$11+INDEX(ChangeFactor!$G$6:$G$17,C1799)*MAR1!$D$11*L1799,MAR1!$C$11+INDEX(ChangeFactor!$G$6:$G$17,C1799)*MAR1!$E$11*L1799)</f>
        <v/>
      </c>
    </row>
    <row r="1800">
      <c r="A1800" s="6">
        <f>Data!U1800</f>
        <v/>
      </c>
      <c r="B1800" s="6">
        <f>MOD(A1800-1,365)+1</f>
        <v/>
      </c>
      <c r="C1800" s="6">
        <f>MATCH(B1800,Markov!$C$6:$C$17,1)</f>
        <v/>
      </c>
      <c r="D1800" s="16">
        <f>Data!V1800</f>
        <v/>
      </c>
      <c r="E1800" s="6">
        <f>IF(D1800&lt;IF(E1799=1,INDEX(Markov!$I$6:$I$17,C1800),INDEX(Markov!$H$6:$H$17,C1800)),1,0)</f>
        <v/>
      </c>
      <c r="F1800" s="12">
        <f>IF(E1800=1,GAMMA.INV(Data!W1800,INDEX(Markov!$Q$6:$Q$17,C1800),INDEX(Markov!$R$6:$R$17,C1800)),0)</f>
        <v/>
      </c>
      <c r="G1800" s="6">
        <f>IF(D1800&lt;IF(G1799=1,INDEX(ChangeFactor!$O$6:$O$17,C1800),INDEX(ChangeFactor!$N$6:$N$17,C1800)),1,0)</f>
        <v/>
      </c>
      <c r="H1800" s="12">
        <f>IF(G1800=1,GAMMA.INV(Data!W1800,INDEX(ChangeFactor!$R$6:$R$17,C1800),INDEX(ChangeFactor!$S$6:$S$17,C1800)),0)</f>
        <v/>
      </c>
      <c r="I1800" s="7">
        <f>NORM.S.INV(Data!X1800)</f>
        <v/>
      </c>
      <c r="J1800" s="7">
        <f>NORM.S.INV(Data!Y1800)</f>
        <v/>
      </c>
      <c r="K1800" s="7">
        <f>NORM.S.INV(Data!Z1800)</f>
        <v/>
      </c>
      <c r="L1800" s="7">
        <f>MAR1!$B$32*L1799+MAR1!$C$32*M1799+MAR1!$D$32*N1799+MAR1!$B$42*I1800+MAR1!$C$42*J1800+MAR1!$D$42*K1800</f>
        <v/>
      </c>
      <c r="M1800" s="7">
        <f>MAR1!$B$33*L1799+MAR1!$C$33*M1799+MAR1!$D$33*N1799+MAR1!$B$43*I1800+MAR1!$C$43*J1800+MAR1!$D$43*K1800</f>
        <v/>
      </c>
      <c r="N1800" s="7">
        <f>MAR1!$B$34*L1799+MAR1!$C$34*M1799+MAR1!$D$34*N1799+MAR1!$B$44*I1800+MAR1!$C$44*J1800+MAR1!$D$44*K1800</f>
        <v/>
      </c>
      <c r="O1800" s="12">
        <f>MAR1!$B$5+MAR1!$C$5*COS(2*PI()*B1800/365)+MAR1!$D$5*SIN(2*PI()*B1800/365)+IF(E1800=1,MAR1!$B$11+MAR1!$D$11*L1800,MAR1!$C$11+MAR1!$E$11*L1800)</f>
        <v/>
      </c>
      <c r="P1800" s="12">
        <f>MAR1!$B$6+MAR1!$C$6*COS(2*PI()*B1800/365)+MAR1!$D$6*SIN(2*PI()*B1800/365)+IF(E1800=1,MAR1!$B$12+MAR1!$D$12*M1800,MAR1!$C$12+MAR1!$E$12*M1800)</f>
        <v/>
      </c>
      <c r="Q1800" s="12">
        <f>MAR1!$B$7+MAR1!$C$7*COS(2*PI()*B1800/365)+MAR1!$D$7*SIN(2*PI()*B1800/365)+IF(E1800=1,MAR1!$B$13+MAR1!$D$13*N1800,MAR1!$C$13+MAR1!$E$13*N1800)</f>
        <v/>
      </c>
      <c r="R1800" s="12">
        <f>MAR1!$B$5+MAR1!$C$5*COS(2*PI()*B1800/365)+MAR1!$D$5*SIN(2*PI()*B1800/365)+INDEX(ChangeFactor!$F$6:$F$17,C1800)+IF(G1800=1,MAR1!$B$11+INDEX(ChangeFactor!$G$6:$G$17,C1800)*MAR1!$D$11*L1800,MAR1!$C$11+INDEX(ChangeFactor!$G$6:$G$17,C1800)*MAR1!$E$11*L1800)</f>
        <v/>
      </c>
    </row>
    <row r="1801">
      <c r="A1801" s="6">
        <f>Data!U1801</f>
        <v/>
      </c>
      <c r="B1801" s="6">
        <f>MOD(A1801-1,365)+1</f>
        <v/>
      </c>
      <c r="C1801" s="6">
        <f>MATCH(B1801,Markov!$C$6:$C$17,1)</f>
        <v/>
      </c>
      <c r="D1801" s="16">
        <f>Data!V1801</f>
        <v/>
      </c>
      <c r="E1801" s="6">
        <f>IF(D1801&lt;IF(E1800=1,INDEX(Markov!$I$6:$I$17,C1801),INDEX(Markov!$H$6:$H$17,C1801)),1,0)</f>
        <v/>
      </c>
      <c r="F1801" s="12">
        <f>IF(E1801=1,GAMMA.INV(Data!W1801,INDEX(Markov!$Q$6:$Q$17,C1801),INDEX(Markov!$R$6:$R$17,C1801)),0)</f>
        <v/>
      </c>
      <c r="G1801" s="6">
        <f>IF(D1801&lt;IF(G1800=1,INDEX(ChangeFactor!$O$6:$O$17,C1801),INDEX(ChangeFactor!$N$6:$N$17,C1801)),1,0)</f>
        <v/>
      </c>
      <c r="H1801" s="12">
        <f>IF(G1801=1,GAMMA.INV(Data!W1801,INDEX(ChangeFactor!$R$6:$R$17,C1801),INDEX(ChangeFactor!$S$6:$S$17,C1801)),0)</f>
        <v/>
      </c>
      <c r="I1801" s="7">
        <f>NORM.S.INV(Data!X1801)</f>
        <v/>
      </c>
      <c r="J1801" s="7">
        <f>NORM.S.INV(Data!Y1801)</f>
        <v/>
      </c>
      <c r="K1801" s="7">
        <f>NORM.S.INV(Data!Z1801)</f>
        <v/>
      </c>
      <c r="L1801" s="7">
        <f>MAR1!$B$32*L1800+MAR1!$C$32*M1800+MAR1!$D$32*N1800+MAR1!$B$42*I1801+MAR1!$C$42*J1801+MAR1!$D$42*K1801</f>
        <v/>
      </c>
      <c r="M1801" s="7">
        <f>MAR1!$B$33*L1800+MAR1!$C$33*M1800+MAR1!$D$33*N1800+MAR1!$B$43*I1801+MAR1!$C$43*J1801+MAR1!$D$43*K1801</f>
        <v/>
      </c>
      <c r="N1801" s="7">
        <f>MAR1!$B$34*L1800+MAR1!$C$34*M1800+MAR1!$D$34*N1800+MAR1!$B$44*I1801+MAR1!$C$44*J1801+MAR1!$D$44*K1801</f>
        <v/>
      </c>
      <c r="O1801" s="12">
        <f>MAR1!$B$5+MAR1!$C$5*COS(2*PI()*B1801/365)+MAR1!$D$5*SIN(2*PI()*B1801/365)+IF(E1801=1,MAR1!$B$11+MAR1!$D$11*L1801,MAR1!$C$11+MAR1!$E$11*L1801)</f>
        <v/>
      </c>
      <c r="P1801" s="12">
        <f>MAR1!$B$6+MAR1!$C$6*COS(2*PI()*B1801/365)+MAR1!$D$6*SIN(2*PI()*B1801/365)+IF(E1801=1,MAR1!$B$12+MAR1!$D$12*M1801,MAR1!$C$12+MAR1!$E$12*M1801)</f>
        <v/>
      </c>
      <c r="Q1801" s="12">
        <f>MAR1!$B$7+MAR1!$C$7*COS(2*PI()*B1801/365)+MAR1!$D$7*SIN(2*PI()*B1801/365)+IF(E1801=1,MAR1!$B$13+MAR1!$D$13*N1801,MAR1!$C$13+MAR1!$E$13*N1801)</f>
        <v/>
      </c>
      <c r="R1801" s="12">
        <f>MAR1!$B$5+MAR1!$C$5*COS(2*PI()*B1801/365)+MAR1!$D$5*SIN(2*PI()*B1801/365)+INDEX(ChangeFactor!$F$6:$F$17,C1801)+IF(G1801=1,MAR1!$B$11+INDEX(ChangeFactor!$G$6:$G$17,C1801)*MAR1!$D$11*L1801,MAR1!$C$11+INDEX(ChangeFactor!$G$6:$G$17,C1801)*MAR1!$E$11*L1801)</f>
        <v/>
      </c>
    </row>
    <row r="1802">
      <c r="A1802" s="6">
        <f>Data!U1802</f>
        <v/>
      </c>
      <c r="B1802" s="6">
        <f>MOD(A1802-1,365)+1</f>
        <v/>
      </c>
      <c r="C1802" s="6">
        <f>MATCH(B1802,Markov!$C$6:$C$17,1)</f>
        <v/>
      </c>
      <c r="D1802" s="16">
        <f>Data!V1802</f>
        <v/>
      </c>
      <c r="E1802" s="6">
        <f>IF(D1802&lt;IF(E1801=1,INDEX(Markov!$I$6:$I$17,C1802),INDEX(Markov!$H$6:$H$17,C1802)),1,0)</f>
        <v/>
      </c>
      <c r="F1802" s="12">
        <f>IF(E1802=1,GAMMA.INV(Data!W1802,INDEX(Markov!$Q$6:$Q$17,C1802),INDEX(Markov!$R$6:$R$17,C1802)),0)</f>
        <v/>
      </c>
      <c r="G1802" s="6">
        <f>IF(D1802&lt;IF(G1801=1,INDEX(ChangeFactor!$O$6:$O$17,C1802),INDEX(ChangeFactor!$N$6:$N$17,C1802)),1,0)</f>
        <v/>
      </c>
      <c r="H1802" s="12">
        <f>IF(G1802=1,GAMMA.INV(Data!W1802,INDEX(ChangeFactor!$R$6:$R$17,C1802),INDEX(ChangeFactor!$S$6:$S$17,C1802)),0)</f>
        <v/>
      </c>
      <c r="I1802" s="7">
        <f>NORM.S.INV(Data!X1802)</f>
        <v/>
      </c>
      <c r="J1802" s="7">
        <f>NORM.S.INV(Data!Y1802)</f>
        <v/>
      </c>
      <c r="K1802" s="7">
        <f>NORM.S.INV(Data!Z1802)</f>
        <v/>
      </c>
      <c r="L1802" s="7">
        <f>MAR1!$B$32*L1801+MAR1!$C$32*M1801+MAR1!$D$32*N1801+MAR1!$B$42*I1802+MAR1!$C$42*J1802+MAR1!$D$42*K1802</f>
        <v/>
      </c>
      <c r="M1802" s="7">
        <f>MAR1!$B$33*L1801+MAR1!$C$33*M1801+MAR1!$D$33*N1801+MAR1!$B$43*I1802+MAR1!$C$43*J1802+MAR1!$D$43*K1802</f>
        <v/>
      </c>
      <c r="N1802" s="7">
        <f>MAR1!$B$34*L1801+MAR1!$C$34*M1801+MAR1!$D$34*N1801+MAR1!$B$44*I1802+MAR1!$C$44*J1802+MAR1!$D$44*K1802</f>
        <v/>
      </c>
      <c r="O1802" s="12">
        <f>MAR1!$B$5+MAR1!$C$5*COS(2*PI()*B1802/365)+MAR1!$D$5*SIN(2*PI()*B1802/365)+IF(E1802=1,MAR1!$B$11+MAR1!$D$11*L1802,MAR1!$C$11+MAR1!$E$11*L1802)</f>
        <v/>
      </c>
      <c r="P1802" s="12">
        <f>MAR1!$B$6+MAR1!$C$6*COS(2*PI()*B1802/365)+MAR1!$D$6*SIN(2*PI()*B1802/365)+IF(E1802=1,MAR1!$B$12+MAR1!$D$12*M1802,MAR1!$C$12+MAR1!$E$12*M1802)</f>
        <v/>
      </c>
      <c r="Q1802" s="12">
        <f>MAR1!$B$7+MAR1!$C$7*COS(2*PI()*B1802/365)+MAR1!$D$7*SIN(2*PI()*B1802/365)+IF(E1802=1,MAR1!$B$13+MAR1!$D$13*N1802,MAR1!$C$13+MAR1!$E$13*N1802)</f>
        <v/>
      </c>
      <c r="R1802" s="12">
        <f>MAR1!$B$5+MAR1!$C$5*COS(2*PI()*B1802/365)+MAR1!$D$5*SIN(2*PI()*B1802/365)+INDEX(ChangeFactor!$F$6:$F$17,C1802)+IF(G1802=1,MAR1!$B$11+INDEX(ChangeFactor!$G$6:$G$17,C1802)*MAR1!$D$11*L1802,MAR1!$C$11+INDEX(ChangeFactor!$G$6:$G$17,C1802)*MAR1!$E$11*L1802)</f>
        <v/>
      </c>
    </row>
    <row r="1803">
      <c r="A1803" s="6">
        <f>Data!U1803</f>
        <v/>
      </c>
      <c r="B1803" s="6">
        <f>MOD(A1803-1,365)+1</f>
        <v/>
      </c>
      <c r="C1803" s="6">
        <f>MATCH(B1803,Markov!$C$6:$C$17,1)</f>
        <v/>
      </c>
      <c r="D1803" s="16">
        <f>Data!V1803</f>
        <v/>
      </c>
      <c r="E1803" s="6">
        <f>IF(D1803&lt;IF(E1802=1,INDEX(Markov!$I$6:$I$17,C1803),INDEX(Markov!$H$6:$H$17,C1803)),1,0)</f>
        <v/>
      </c>
      <c r="F1803" s="12">
        <f>IF(E1803=1,GAMMA.INV(Data!W1803,INDEX(Markov!$Q$6:$Q$17,C1803),INDEX(Markov!$R$6:$R$17,C1803)),0)</f>
        <v/>
      </c>
      <c r="G1803" s="6">
        <f>IF(D1803&lt;IF(G1802=1,INDEX(ChangeFactor!$O$6:$O$17,C1803),INDEX(ChangeFactor!$N$6:$N$17,C1803)),1,0)</f>
        <v/>
      </c>
      <c r="H1803" s="12">
        <f>IF(G1803=1,GAMMA.INV(Data!W1803,INDEX(ChangeFactor!$R$6:$R$17,C1803),INDEX(ChangeFactor!$S$6:$S$17,C1803)),0)</f>
        <v/>
      </c>
      <c r="I1803" s="7">
        <f>NORM.S.INV(Data!X1803)</f>
        <v/>
      </c>
      <c r="J1803" s="7">
        <f>NORM.S.INV(Data!Y1803)</f>
        <v/>
      </c>
      <c r="K1803" s="7">
        <f>NORM.S.INV(Data!Z1803)</f>
        <v/>
      </c>
      <c r="L1803" s="7">
        <f>MAR1!$B$32*L1802+MAR1!$C$32*M1802+MAR1!$D$32*N1802+MAR1!$B$42*I1803+MAR1!$C$42*J1803+MAR1!$D$42*K1803</f>
        <v/>
      </c>
      <c r="M1803" s="7">
        <f>MAR1!$B$33*L1802+MAR1!$C$33*M1802+MAR1!$D$33*N1802+MAR1!$B$43*I1803+MAR1!$C$43*J1803+MAR1!$D$43*K1803</f>
        <v/>
      </c>
      <c r="N1803" s="7">
        <f>MAR1!$B$34*L1802+MAR1!$C$34*M1802+MAR1!$D$34*N1802+MAR1!$B$44*I1803+MAR1!$C$44*J1803+MAR1!$D$44*K1803</f>
        <v/>
      </c>
      <c r="O1803" s="12">
        <f>MAR1!$B$5+MAR1!$C$5*COS(2*PI()*B1803/365)+MAR1!$D$5*SIN(2*PI()*B1803/365)+IF(E1803=1,MAR1!$B$11+MAR1!$D$11*L1803,MAR1!$C$11+MAR1!$E$11*L1803)</f>
        <v/>
      </c>
      <c r="P1803" s="12">
        <f>MAR1!$B$6+MAR1!$C$6*COS(2*PI()*B1803/365)+MAR1!$D$6*SIN(2*PI()*B1803/365)+IF(E1803=1,MAR1!$B$12+MAR1!$D$12*M1803,MAR1!$C$12+MAR1!$E$12*M1803)</f>
        <v/>
      </c>
      <c r="Q1803" s="12">
        <f>MAR1!$B$7+MAR1!$C$7*COS(2*PI()*B1803/365)+MAR1!$D$7*SIN(2*PI()*B1803/365)+IF(E1803=1,MAR1!$B$13+MAR1!$D$13*N1803,MAR1!$C$13+MAR1!$E$13*N1803)</f>
        <v/>
      </c>
      <c r="R1803" s="12">
        <f>MAR1!$B$5+MAR1!$C$5*COS(2*PI()*B1803/365)+MAR1!$D$5*SIN(2*PI()*B1803/365)+INDEX(ChangeFactor!$F$6:$F$17,C1803)+IF(G1803=1,MAR1!$B$11+INDEX(ChangeFactor!$G$6:$G$17,C1803)*MAR1!$D$11*L1803,MAR1!$C$11+INDEX(ChangeFactor!$G$6:$G$17,C1803)*MAR1!$E$11*L1803)</f>
        <v/>
      </c>
    </row>
    <row r="1804">
      <c r="A1804" s="6">
        <f>Data!U1804</f>
        <v/>
      </c>
      <c r="B1804" s="6">
        <f>MOD(A1804-1,365)+1</f>
        <v/>
      </c>
      <c r="C1804" s="6">
        <f>MATCH(B1804,Markov!$C$6:$C$17,1)</f>
        <v/>
      </c>
      <c r="D1804" s="16">
        <f>Data!V1804</f>
        <v/>
      </c>
      <c r="E1804" s="6">
        <f>IF(D1804&lt;IF(E1803=1,INDEX(Markov!$I$6:$I$17,C1804),INDEX(Markov!$H$6:$H$17,C1804)),1,0)</f>
        <v/>
      </c>
      <c r="F1804" s="12">
        <f>IF(E1804=1,GAMMA.INV(Data!W1804,INDEX(Markov!$Q$6:$Q$17,C1804),INDEX(Markov!$R$6:$R$17,C1804)),0)</f>
        <v/>
      </c>
      <c r="G1804" s="6">
        <f>IF(D1804&lt;IF(G1803=1,INDEX(ChangeFactor!$O$6:$O$17,C1804),INDEX(ChangeFactor!$N$6:$N$17,C1804)),1,0)</f>
        <v/>
      </c>
      <c r="H1804" s="12">
        <f>IF(G1804=1,GAMMA.INV(Data!W1804,INDEX(ChangeFactor!$R$6:$R$17,C1804),INDEX(ChangeFactor!$S$6:$S$17,C1804)),0)</f>
        <v/>
      </c>
      <c r="I1804" s="7">
        <f>NORM.S.INV(Data!X1804)</f>
        <v/>
      </c>
      <c r="J1804" s="7">
        <f>NORM.S.INV(Data!Y1804)</f>
        <v/>
      </c>
      <c r="K1804" s="7">
        <f>NORM.S.INV(Data!Z1804)</f>
        <v/>
      </c>
      <c r="L1804" s="7">
        <f>MAR1!$B$32*L1803+MAR1!$C$32*M1803+MAR1!$D$32*N1803+MAR1!$B$42*I1804+MAR1!$C$42*J1804+MAR1!$D$42*K1804</f>
        <v/>
      </c>
      <c r="M1804" s="7">
        <f>MAR1!$B$33*L1803+MAR1!$C$33*M1803+MAR1!$D$33*N1803+MAR1!$B$43*I1804+MAR1!$C$43*J1804+MAR1!$D$43*K1804</f>
        <v/>
      </c>
      <c r="N1804" s="7">
        <f>MAR1!$B$34*L1803+MAR1!$C$34*M1803+MAR1!$D$34*N1803+MAR1!$B$44*I1804+MAR1!$C$44*J1804+MAR1!$D$44*K1804</f>
        <v/>
      </c>
      <c r="O1804" s="12">
        <f>MAR1!$B$5+MAR1!$C$5*COS(2*PI()*B1804/365)+MAR1!$D$5*SIN(2*PI()*B1804/365)+IF(E1804=1,MAR1!$B$11+MAR1!$D$11*L1804,MAR1!$C$11+MAR1!$E$11*L1804)</f>
        <v/>
      </c>
      <c r="P1804" s="12">
        <f>MAR1!$B$6+MAR1!$C$6*COS(2*PI()*B1804/365)+MAR1!$D$6*SIN(2*PI()*B1804/365)+IF(E1804=1,MAR1!$B$12+MAR1!$D$12*M1804,MAR1!$C$12+MAR1!$E$12*M1804)</f>
        <v/>
      </c>
      <c r="Q1804" s="12">
        <f>MAR1!$B$7+MAR1!$C$7*COS(2*PI()*B1804/365)+MAR1!$D$7*SIN(2*PI()*B1804/365)+IF(E1804=1,MAR1!$B$13+MAR1!$D$13*N1804,MAR1!$C$13+MAR1!$E$13*N1804)</f>
        <v/>
      </c>
      <c r="R1804" s="12">
        <f>MAR1!$B$5+MAR1!$C$5*COS(2*PI()*B1804/365)+MAR1!$D$5*SIN(2*PI()*B1804/365)+INDEX(ChangeFactor!$F$6:$F$17,C1804)+IF(G1804=1,MAR1!$B$11+INDEX(ChangeFactor!$G$6:$G$17,C1804)*MAR1!$D$11*L1804,MAR1!$C$11+INDEX(ChangeFactor!$G$6:$G$17,C1804)*MAR1!$E$11*L1804)</f>
        <v/>
      </c>
    </row>
    <row r="1805">
      <c r="A1805" s="6">
        <f>Data!U1805</f>
        <v/>
      </c>
      <c r="B1805" s="6">
        <f>MOD(A1805-1,365)+1</f>
        <v/>
      </c>
      <c r="C1805" s="6">
        <f>MATCH(B1805,Markov!$C$6:$C$17,1)</f>
        <v/>
      </c>
      <c r="D1805" s="16">
        <f>Data!V1805</f>
        <v/>
      </c>
      <c r="E1805" s="6">
        <f>IF(D1805&lt;IF(E1804=1,INDEX(Markov!$I$6:$I$17,C1805),INDEX(Markov!$H$6:$H$17,C1805)),1,0)</f>
        <v/>
      </c>
      <c r="F1805" s="12">
        <f>IF(E1805=1,GAMMA.INV(Data!W1805,INDEX(Markov!$Q$6:$Q$17,C1805),INDEX(Markov!$R$6:$R$17,C1805)),0)</f>
        <v/>
      </c>
      <c r="G1805" s="6">
        <f>IF(D1805&lt;IF(G1804=1,INDEX(ChangeFactor!$O$6:$O$17,C1805),INDEX(ChangeFactor!$N$6:$N$17,C1805)),1,0)</f>
        <v/>
      </c>
      <c r="H1805" s="12">
        <f>IF(G1805=1,GAMMA.INV(Data!W1805,INDEX(ChangeFactor!$R$6:$R$17,C1805),INDEX(ChangeFactor!$S$6:$S$17,C1805)),0)</f>
        <v/>
      </c>
      <c r="I1805" s="7">
        <f>NORM.S.INV(Data!X1805)</f>
        <v/>
      </c>
      <c r="J1805" s="7">
        <f>NORM.S.INV(Data!Y1805)</f>
        <v/>
      </c>
      <c r="K1805" s="7">
        <f>NORM.S.INV(Data!Z1805)</f>
        <v/>
      </c>
      <c r="L1805" s="7">
        <f>MAR1!$B$32*L1804+MAR1!$C$32*M1804+MAR1!$D$32*N1804+MAR1!$B$42*I1805+MAR1!$C$42*J1805+MAR1!$D$42*K1805</f>
        <v/>
      </c>
      <c r="M1805" s="7">
        <f>MAR1!$B$33*L1804+MAR1!$C$33*M1804+MAR1!$D$33*N1804+MAR1!$B$43*I1805+MAR1!$C$43*J1805+MAR1!$D$43*K1805</f>
        <v/>
      </c>
      <c r="N1805" s="7">
        <f>MAR1!$B$34*L1804+MAR1!$C$34*M1804+MAR1!$D$34*N1804+MAR1!$B$44*I1805+MAR1!$C$44*J1805+MAR1!$D$44*K1805</f>
        <v/>
      </c>
      <c r="O1805" s="12">
        <f>MAR1!$B$5+MAR1!$C$5*COS(2*PI()*B1805/365)+MAR1!$D$5*SIN(2*PI()*B1805/365)+IF(E1805=1,MAR1!$B$11+MAR1!$D$11*L1805,MAR1!$C$11+MAR1!$E$11*L1805)</f>
        <v/>
      </c>
      <c r="P1805" s="12">
        <f>MAR1!$B$6+MAR1!$C$6*COS(2*PI()*B1805/365)+MAR1!$D$6*SIN(2*PI()*B1805/365)+IF(E1805=1,MAR1!$B$12+MAR1!$D$12*M1805,MAR1!$C$12+MAR1!$E$12*M1805)</f>
        <v/>
      </c>
      <c r="Q1805" s="12">
        <f>MAR1!$B$7+MAR1!$C$7*COS(2*PI()*B1805/365)+MAR1!$D$7*SIN(2*PI()*B1805/365)+IF(E1805=1,MAR1!$B$13+MAR1!$D$13*N1805,MAR1!$C$13+MAR1!$E$13*N1805)</f>
        <v/>
      </c>
      <c r="R1805" s="12">
        <f>MAR1!$B$5+MAR1!$C$5*COS(2*PI()*B1805/365)+MAR1!$D$5*SIN(2*PI()*B1805/365)+INDEX(ChangeFactor!$F$6:$F$17,C1805)+IF(G1805=1,MAR1!$B$11+INDEX(ChangeFactor!$G$6:$G$17,C1805)*MAR1!$D$11*L1805,MAR1!$C$11+INDEX(ChangeFactor!$G$6:$G$17,C1805)*MAR1!$E$11*L1805)</f>
        <v/>
      </c>
    </row>
    <row r="1806">
      <c r="A1806" s="6">
        <f>Data!U1806</f>
        <v/>
      </c>
      <c r="B1806" s="6">
        <f>MOD(A1806-1,365)+1</f>
        <v/>
      </c>
      <c r="C1806" s="6">
        <f>MATCH(B1806,Markov!$C$6:$C$17,1)</f>
        <v/>
      </c>
      <c r="D1806" s="16">
        <f>Data!V1806</f>
        <v/>
      </c>
      <c r="E1806" s="6">
        <f>IF(D1806&lt;IF(E1805=1,INDEX(Markov!$I$6:$I$17,C1806),INDEX(Markov!$H$6:$H$17,C1806)),1,0)</f>
        <v/>
      </c>
      <c r="F1806" s="12">
        <f>IF(E1806=1,GAMMA.INV(Data!W1806,INDEX(Markov!$Q$6:$Q$17,C1806),INDEX(Markov!$R$6:$R$17,C1806)),0)</f>
        <v/>
      </c>
      <c r="G1806" s="6">
        <f>IF(D1806&lt;IF(G1805=1,INDEX(ChangeFactor!$O$6:$O$17,C1806),INDEX(ChangeFactor!$N$6:$N$17,C1806)),1,0)</f>
        <v/>
      </c>
      <c r="H1806" s="12">
        <f>IF(G1806=1,GAMMA.INV(Data!W1806,INDEX(ChangeFactor!$R$6:$R$17,C1806),INDEX(ChangeFactor!$S$6:$S$17,C1806)),0)</f>
        <v/>
      </c>
      <c r="I1806" s="7">
        <f>NORM.S.INV(Data!X1806)</f>
        <v/>
      </c>
      <c r="J1806" s="7">
        <f>NORM.S.INV(Data!Y1806)</f>
        <v/>
      </c>
      <c r="K1806" s="7">
        <f>NORM.S.INV(Data!Z1806)</f>
        <v/>
      </c>
      <c r="L1806" s="7">
        <f>MAR1!$B$32*L1805+MAR1!$C$32*M1805+MAR1!$D$32*N1805+MAR1!$B$42*I1806+MAR1!$C$42*J1806+MAR1!$D$42*K1806</f>
        <v/>
      </c>
      <c r="M1806" s="7">
        <f>MAR1!$B$33*L1805+MAR1!$C$33*M1805+MAR1!$D$33*N1805+MAR1!$B$43*I1806+MAR1!$C$43*J1806+MAR1!$D$43*K1806</f>
        <v/>
      </c>
      <c r="N1806" s="7">
        <f>MAR1!$B$34*L1805+MAR1!$C$34*M1805+MAR1!$D$34*N1805+MAR1!$B$44*I1806+MAR1!$C$44*J1806+MAR1!$D$44*K1806</f>
        <v/>
      </c>
      <c r="O1806" s="12">
        <f>MAR1!$B$5+MAR1!$C$5*COS(2*PI()*B1806/365)+MAR1!$D$5*SIN(2*PI()*B1806/365)+IF(E1806=1,MAR1!$B$11+MAR1!$D$11*L1806,MAR1!$C$11+MAR1!$E$11*L1806)</f>
        <v/>
      </c>
      <c r="P1806" s="12">
        <f>MAR1!$B$6+MAR1!$C$6*COS(2*PI()*B1806/365)+MAR1!$D$6*SIN(2*PI()*B1806/365)+IF(E1806=1,MAR1!$B$12+MAR1!$D$12*M1806,MAR1!$C$12+MAR1!$E$12*M1806)</f>
        <v/>
      </c>
      <c r="Q1806" s="12">
        <f>MAR1!$B$7+MAR1!$C$7*COS(2*PI()*B1806/365)+MAR1!$D$7*SIN(2*PI()*B1806/365)+IF(E1806=1,MAR1!$B$13+MAR1!$D$13*N1806,MAR1!$C$13+MAR1!$E$13*N1806)</f>
        <v/>
      </c>
      <c r="R1806" s="12">
        <f>MAR1!$B$5+MAR1!$C$5*COS(2*PI()*B1806/365)+MAR1!$D$5*SIN(2*PI()*B1806/365)+INDEX(ChangeFactor!$F$6:$F$17,C1806)+IF(G1806=1,MAR1!$B$11+INDEX(ChangeFactor!$G$6:$G$17,C1806)*MAR1!$D$11*L1806,MAR1!$C$11+INDEX(ChangeFactor!$G$6:$G$17,C1806)*MAR1!$E$11*L1806)</f>
        <v/>
      </c>
    </row>
    <row r="1807">
      <c r="A1807" s="6">
        <f>Data!U1807</f>
        <v/>
      </c>
      <c r="B1807" s="6">
        <f>MOD(A1807-1,365)+1</f>
        <v/>
      </c>
      <c r="C1807" s="6">
        <f>MATCH(B1807,Markov!$C$6:$C$17,1)</f>
        <v/>
      </c>
      <c r="D1807" s="16">
        <f>Data!V1807</f>
        <v/>
      </c>
      <c r="E1807" s="6">
        <f>IF(D1807&lt;IF(E1806=1,INDEX(Markov!$I$6:$I$17,C1807),INDEX(Markov!$H$6:$H$17,C1807)),1,0)</f>
        <v/>
      </c>
      <c r="F1807" s="12">
        <f>IF(E1807=1,GAMMA.INV(Data!W1807,INDEX(Markov!$Q$6:$Q$17,C1807),INDEX(Markov!$R$6:$R$17,C1807)),0)</f>
        <v/>
      </c>
      <c r="G1807" s="6">
        <f>IF(D1807&lt;IF(G1806=1,INDEX(ChangeFactor!$O$6:$O$17,C1807),INDEX(ChangeFactor!$N$6:$N$17,C1807)),1,0)</f>
        <v/>
      </c>
      <c r="H1807" s="12">
        <f>IF(G1807=1,GAMMA.INV(Data!W1807,INDEX(ChangeFactor!$R$6:$R$17,C1807),INDEX(ChangeFactor!$S$6:$S$17,C1807)),0)</f>
        <v/>
      </c>
      <c r="I1807" s="7">
        <f>NORM.S.INV(Data!X1807)</f>
        <v/>
      </c>
      <c r="J1807" s="7">
        <f>NORM.S.INV(Data!Y1807)</f>
        <v/>
      </c>
      <c r="K1807" s="7">
        <f>NORM.S.INV(Data!Z1807)</f>
        <v/>
      </c>
      <c r="L1807" s="7">
        <f>MAR1!$B$32*L1806+MAR1!$C$32*M1806+MAR1!$D$32*N1806+MAR1!$B$42*I1807+MAR1!$C$42*J1807+MAR1!$D$42*K1807</f>
        <v/>
      </c>
      <c r="M1807" s="7">
        <f>MAR1!$B$33*L1806+MAR1!$C$33*M1806+MAR1!$D$33*N1806+MAR1!$B$43*I1807+MAR1!$C$43*J1807+MAR1!$D$43*K1807</f>
        <v/>
      </c>
      <c r="N1807" s="7">
        <f>MAR1!$B$34*L1806+MAR1!$C$34*M1806+MAR1!$D$34*N1806+MAR1!$B$44*I1807+MAR1!$C$44*J1807+MAR1!$D$44*K1807</f>
        <v/>
      </c>
      <c r="O1807" s="12">
        <f>MAR1!$B$5+MAR1!$C$5*COS(2*PI()*B1807/365)+MAR1!$D$5*SIN(2*PI()*B1807/365)+IF(E1807=1,MAR1!$B$11+MAR1!$D$11*L1807,MAR1!$C$11+MAR1!$E$11*L1807)</f>
        <v/>
      </c>
      <c r="P1807" s="12">
        <f>MAR1!$B$6+MAR1!$C$6*COS(2*PI()*B1807/365)+MAR1!$D$6*SIN(2*PI()*B1807/365)+IF(E1807=1,MAR1!$B$12+MAR1!$D$12*M1807,MAR1!$C$12+MAR1!$E$12*M1807)</f>
        <v/>
      </c>
      <c r="Q1807" s="12">
        <f>MAR1!$B$7+MAR1!$C$7*COS(2*PI()*B1807/365)+MAR1!$D$7*SIN(2*PI()*B1807/365)+IF(E1807=1,MAR1!$B$13+MAR1!$D$13*N1807,MAR1!$C$13+MAR1!$E$13*N1807)</f>
        <v/>
      </c>
      <c r="R1807" s="12">
        <f>MAR1!$B$5+MAR1!$C$5*COS(2*PI()*B1807/365)+MAR1!$D$5*SIN(2*PI()*B1807/365)+INDEX(ChangeFactor!$F$6:$F$17,C1807)+IF(G1807=1,MAR1!$B$11+INDEX(ChangeFactor!$G$6:$G$17,C1807)*MAR1!$D$11*L1807,MAR1!$C$11+INDEX(ChangeFactor!$G$6:$G$17,C1807)*MAR1!$E$11*L1807)</f>
        <v/>
      </c>
    </row>
    <row r="1808">
      <c r="A1808" s="6">
        <f>Data!U1808</f>
        <v/>
      </c>
      <c r="B1808" s="6">
        <f>MOD(A1808-1,365)+1</f>
        <v/>
      </c>
      <c r="C1808" s="6">
        <f>MATCH(B1808,Markov!$C$6:$C$17,1)</f>
        <v/>
      </c>
      <c r="D1808" s="16">
        <f>Data!V1808</f>
        <v/>
      </c>
      <c r="E1808" s="6">
        <f>IF(D1808&lt;IF(E1807=1,INDEX(Markov!$I$6:$I$17,C1808),INDEX(Markov!$H$6:$H$17,C1808)),1,0)</f>
        <v/>
      </c>
      <c r="F1808" s="12">
        <f>IF(E1808=1,GAMMA.INV(Data!W1808,INDEX(Markov!$Q$6:$Q$17,C1808),INDEX(Markov!$R$6:$R$17,C1808)),0)</f>
        <v/>
      </c>
      <c r="G1808" s="6">
        <f>IF(D1808&lt;IF(G1807=1,INDEX(ChangeFactor!$O$6:$O$17,C1808),INDEX(ChangeFactor!$N$6:$N$17,C1808)),1,0)</f>
        <v/>
      </c>
      <c r="H1808" s="12">
        <f>IF(G1808=1,GAMMA.INV(Data!W1808,INDEX(ChangeFactor!$R$6:$R$17,C1808),INDEX(ChangeFactor!$S$6:$S$17,C1808)),0)</f>
        <v/>
      </c>
      <c r="I1808" s="7">
        <f>NORM.S.INV(Data!X1808)</f>
        <v/>
      </c>
      <c r="J1808" s="7">
        <f>NORM.S.INV(Data!Y1808)</f>
        <v/>
      </c>
      <c r="K1808" s="7">
        <f>NORM.S.INV(Data!Z1808)</f>
        <v/>
      </c>
      <c r="L1808" s="7">
        <f>MAR1!$B$32*L1807+MAR1!$C$32*M1807+MAR1!$D$32*N1807+MAR1!$B$42*I1808+MAR1!$C$42*J1808+MAR1!$D$42*K1808</f>
        <v/>
      </c>
      <c r="M1808" s="7">
        <f>MAR1!$B$33*L1807+MAR1!$C$33*M1807+MAR1!$D$33*N1807+MAR1!$B$43*I1808+MAR1!$C$43*J1808+MAR1!$D$43*K1808</f>
        <v/>
      </c>
      <c r="N1808" s="7">
        <f>MAR1!$B$34*L1807+MAR1!$C$34*M1807+MAR1!$D$34*N1807+MAR1!$B$44*I1808+MAR1!$C$44*J1808+MAR1!$D$44*K1808</f>
        <v/>
      </c>
      <c r="O1808" s="12">
        <f>MAR1!$B$5+MAR1!$C$5*COS(2*PI()*B1808/365)+MAR1!$D$5*SIN(2*PI()*B1808/365)+IF(E1808=1,MAR1!$B$11+MAR1!$D$11*L1808,MAR1!$C$11+MAR1!$E$11*L1808)</f>
        <v/>
      </c>
      <c r="P1808" s="12">
        <f>MAR1!$B$6+MAR1!$C$6*COS(2*PI()*B1808/365)+MAR1!$D$6*SIN(2*PI()*B1808/365)+IF(E1808=1,MAR1!$B$12+MAR1!$D$12*M1808,MAR1!$C$12+MAR1!$E$12*M1808)</f>
        <v/>
      </c>
      <c r="Q1808" s="12">
        <f>MAR1!$B$7+MAR1!$C$7*COS(2*PI()*B1808/365)+MAR1!$D$7*SIN(2*PI()*B1808/365)+IF(E1808=1,MAR1!$B$13+MAR1!$D$13*N1808,MAR1!$C$13+MAR1!$E$13*N1808)</f>
        <v/>
      </c>
      <c r="R1808" s="12">
        <f>MAR1!$B$5+MAR1!$C$5*COS(2*PI()*B1808/365)+MAR1!$D$5*SIN(2*PI()*B1808/365)+INDEX(ChangeFactor!$F$6:$F$17,C1808)+IF(G1808=1,MAR1!$B$11+INDEX(ChangeFactor!$G$6:$G$17,C1808)*MAR1!$D$11*L1808,MAR1!$C$11+INDEX(ChangeFactor!$G$6:$G$17,C1808)*MAR1!$E$11*L1808)</f>
        <v/>
      </c>
    </row>
    <row r="1809">
      <c r="A1809" s="6">
        <f>Data!U1809</f>
        <v/>
      </c>
      <c r="B1809" s="6">
        <f>MOD(A1809-1,365)+1</f>
        <v/>
      </c>
      <c r="C1809" s="6">
        <f>MATCH(B1809,Markov!$C$6:$C$17,1)</f>
        <v/>
      </c>
      <c r="D1809" s="16">
        <f>Data!V1809</f>
        <v/>
      </c>
      <c r="E1809" s="6">
        <f>IF(D1809&lt;IF(E1808=1,INDEX(Markov!$I$6:$I$17,C1809),INDEX(Markov!$H$6:$H$17,C1809)),1,0)</f>
        <v/>
      </c>
      <c r="F1809" s="12">
        <f>IF(E1809=1,GAMMA.INV(Data!W1809,INDEX(Markov!$Q$6:$Q$17,C1809),INDEX(Markov!$R$6:$R$17,C1809)),0)</f>
        <v/>
      </c>
      <c r="G1809" s="6">
        <f>IF(D1809&lt;IF(G1808=1,INDEX(ChangeFactor!$O$6:$O$17,C1809),INDEX(ChangeFactor!$N$6:$N$17,C1809)),1,0)</f>
        <v/>
      </c>
      <c r="H1809" s="12">
        <f>IF(G1809=1,GAMMA.INV(Data!W1809,INDEX(ChangeFactor!$R$6:$R$17,C1809),INDEX(ChangeFactor!$S$6:$S$17,C1809)),0)</f>
        <v/>
      </c>
      <c r="I1809" s="7">
        <f>NORM.S.INV(Data!X1809)</f>
        <v/>
      </c>
      <c r="J1809" s="7">
        <f>NORM.S.INV(Data!Y1809)</f>
        <v/>
      </c>
      <c r="K1809" s="7">
        <f>NORM.S.INV(Data!Z1809)</f>
        <v/>
      </c>
      <c r="L1809" s="7">
        <f>MAR1!$B$32*L1808+MAR1!$C$32*M1808+MAR1!$D$32*N1808+MAR1!$B$42*I1809+MAR1!$C$42*J1809+MAR1!$D$42*K1809</f>
        <v/>
      </c>
      <c r="M1809" s="7">
        <f>MAR1!$B$33*L1808+MAR1!$C$33*M1808+MAR1!$D$33*N1808+MAR1!$B$43*I1809+MAR1!$C$43*J1809+MAR1!$D$43*K1809</f>
        <v/>
      </c>
      <c r="N1809" s="7">
        <f>MAR1!$B$34*L1808+MAR1!$C$34*M1808+MAR1!$D$34*N1808+MAR1!$B$44*I1809+MAR1!$C$44*J1809+MAR1!$D$44*K1809</f>
        <v/>
      </c>
      <c r="O1809" s="12">
        <f>MAR1!$B$5+MAR1!$C$5*COS(2*PI()*B1809/365)+MAR1!$D$5*SIN(2*PI()*B1809/365)+IF(E1809=1,MAR1!$B$11+MAR1!$D$11*L1809,MAR1!$C$11+MAR1!$E$11*L1809)</f>
        <v/>
      </c>
      <c r="P1809" s="12">
        <f>MAR1!$B$6+MAR1!$C$6*COS(2*PI()*B1809/365)+MAR1!$D$6*SIN(2*PI()*B1809/365)+IF(E1809=1,MAR1!$B$12+MAR1!$D$12*M1809,MAR1!$C$12+MAR1!$E$12*M1809)</f>
        <v/>
      </c>
      <c r="Q1809" s="12">
        <f>MAR1!$B$7+MAR1!$C$7*COS(2*PI()*B1809/365)+MAR1!$D$7*SIN(2*PI()*B1809/365)+IF(E1809=1,MAR1!$B$13+MAR1!$D$13*N1809,MAR1!$C$13+MAR1!$E$13*N1809)</f>
        <v/>
      </c>
      <c r="R1809" s="12">
        <f>MAR1!$B$5+MAR1!$C$5*COS(2*PI()*B1809/365)+MAR1!$D$5*SIN(2*PI()*B1809/365)+INDEX(ChangeFactor!$F$6:$F$17,C1809)+IF(G1809=1,MAR1!$B$11+INDEX(ChangeFactor!$G$6:$G$17,C1809)*MAR1!$D$11*L1809,MAR1!$C$11+INDEX(ChangeFactor!$G$6:$G$17,C1809)*MAR1!$E$11*L1809)</f>
        <v/>
      </c>
    </row>
    <row r="1810">
      <c r="A1810" s="6">
        <f>Data!U1810</f>
        <v/>
      </c>
      <c r="B1810" s="6">
        <f>MOD(A1810-1,365)+1</f>
        <v/>
      </c>
      <c r="C1810" s="6">
        <f>MATCH(B1810,Markov!$C$6:$C$17,1)</f>
        <v/>
      </c>
      <c r="D1810" s="16">
        <f>Data!V1810</f>
        <v/>
      </c>
      <c r="E1810" s="6">
        <f>IF(D1810&lt;IF(E1809=1,INDEX(Markov!$I$6:$I$17,C1810),INDEX(Markov!$H$6:$H$17,C1810)),1,0)</f>
        <v/>
      </c>
      <c r="F1810" s="12">
        <f>IF(E1810=1,GAMMA.INV(Data!W1810,INDEX(Markov!$Q$6:$Q$17,C1810),INDEX(Markov!$R$6:$R$17,C1810)),0)</f>
        <v/>
      </c>
      <c r="G1810" s="6">
        <f>IF(D1810&lt;IF(G1809=1,INDEX(ChangeFactor!$O$6:$O$17,C1810),INDEX(ChangeFactor!$N$6:$N$17,C1810)),1,0)</f>
        <v/>
      </c>
      <c r="H1810" s="12">
        <f>IF(G1810=1,GAMMA.INV(Data!W1810,INDEX(ChangeFactor!$R$6:$R$17,C1810),INDEX(ChangeFactor!$S$6:$S$17,C1810)),0)</f>
        <v/>
      </c>
      <c r="I1810" s="7">
        <f>NORM.S.INV(Data!X1810)</f>
        <v/>
      </c>
      <c r="J1810" s="7">
        <f>NORM.S.INV(Data!Y1810)</f>
        <v/>
      </c>
      <c r="K1810" s="7">
        <f>NORM.S.INV(Data!Z1810)</f>
        <v/>
      </c>
      <c r="L1810" s="7">
        <f>MAR1!$B$32*L1809+MAR1!$C$32*M1809+MAR1!$D$32*N1809+MAR1!$B$42*I1810+MAR1!$C$42*J1810+MAR1!$D$42*K1810</f>
        <v/>
      </c>
      <c r="M1810" s="7">
        <f>MAR1!$B$33*L1809+MAR1!$C$33*M1809+MAR1!$D$33*N1809+MAR1!$B$43*I1810+MAR1!$C$43*J1810+MAR1!$D$43*K1810</f>
        <v/>
      </c>
      <c r="N1810" s="7">
        <f>MAR1!$B$34*L1809+MAR1!$C$34*M1809+MAR1!$D$34*N1809+MAR1!$B$44*I1810+MAR1!$C$44*J1810+MAR1!$D$44*K1810</f>
        <v/>
      </c>
      <c r="O1810" s="12">
        <f>MAR1!$B$5+MAR1!$C$5*COS(2*PI()*B1810/365)+MAR1!$D$5*SIN(2*PI()*B1810/365)+IF(E1810=1,MAR1!$B$11+MAR1!$D$11*L1810,MAR1!$C$11+MAR1!$E$11*L1810)</f>
        <v/>
      </c>
      <c r="P1810" s="12">
        <f>MAR1!$B$6+MAR1!$C$6*COS(2*PI()*B1810/365)+MAR1!$D$6*SIN(2*PI()*B1810/365)+IF(E1810=1,MAR1!$B$12+MAR1!$D$12*M1810,MAR1!$C$12+MAR1!$E$12*M1810)</f>
        <v/>
      </c>
      <c r="Q1810" s="12">
        <f>MAR1!$B$7+MAR1!$C$7*COS(2*PI()*B1810/365)+MAR1!$D$7*SIN(2*PI()*B1810/365)+IF(E1810=1,MAR1!$B$13+MAR1!$D$13*N1810,MAR1!$C$13+MAR1!$E$13*N1810)</f>
        <v/>
      </c>
      <c r="R1810" s="12">
        <f>MAR1!$B$5+MAR1!$C$5*COS(2*PI()*B1810/365)+MAR1!$D$5*SIN(2*PI()*B1810/365)+INDEX(ChangeFactor!$F$6:$F$17,C1810)+IF(G1810=1,MAR1!$B$11+INDEX(ChangeFactor!$G$6:$G$17,C1810)*MAR1!$D$11*L1810,MAR1!$C$11+INDEX(ChangeFactor!$G$6:$G$17,C1810)*MAR1!$E$11*L1810)</f>
        <v/>
      </c>
    </row>
    <row r="1811">
      <c r="A1811" s="6">
        <f>Data!U1811</f>
        <v/>
      </c>
      <c r="B1811" s="6">
        <f>MOD(A1811-1,365)+1</f>
        <v/>
      </c>
      <c r="C1811" s="6">
        <f>MATCH(B1811,Markov!$C$6:$C$17,1)</f>
        <v/>
      </c>
      <c r="D1811" s="16">
        <f>Data!V1811</f>
        <v/>
      </c>
      <c r="E1811" s="6">
        <f>IF(D1811&lt;IF(E1810=1,INDEX(Markov!$I$6:$I$17,C1811),INDEX(Markov!$H$6:$H$17,C1811)),1,0)</f>
        <v/>
      </c>
      <c r="F1811" s="12">
        <f>IF(E1811=1,GAMMA.INV(Data!W1811,INDEX(Markov!$Q$6:$Q$17,C1811),INDEX(Markov!$R$6:$R$17,C1811)),0)</f>
        <v/>
      </c>
      <c r="G1811" s="6">
        <f>IF(D1811&lt;IF(G1810=1,INDEX(ChangeFactor!$O$6:$O$17,C1811),INDEX(ChangeFactor!$N$6:$N$17,C1811)),1,0)</f>
        <v/>
      </c>
      <c r="H1811" s="12">
        <f>IF(G1811=1,GAMMA.INV(Data!W1811,INDEX(ChangeFactor!$R$6:$R$17,C1811),INDEX(ChangeFactor!$S$6:$S$17,C1811)),0)</f>
        <v/>
      </c>
      <c r="I1811" s="7">
        <f>NORM.S.INV(Data!X1811)</f>
        <v/>
      </c>
      <c r="J1811" s="7">
        <f>NORM.S.INV(Data!Y1811)</f>
        <v/>
      </c>
      <c r="K1811" s="7">
        <f>NORM.S.INV(Data!Z1811)</f>
        <v/>
      </c>
      <c r="L1811" s="7">
        <f>MAR1!$B$32*L1810+MAR1!$C$32*M1810+MAR1!$D$32*N1810+MAR1!$B$42*I1811+MAR1!$C$42*J1811+MAR1!$D$42*K1811</f>
        <v/>
      </c>
      <c r="M1811" s="7">
        <f>MAR1!$B$33*L1810+MAR1!$C$33*M1810+MAR1!$D$33*N1810+MAR1!$B$43*I1811+MAR1!$C$43*J1811+MAR1!$D$43*K1811</f>
        <v/>
      </c>
      <c r="N1811" s="7">
        <f>MAR1!$B$34*L1810+MAR1!$C$34*M1810+MAR1!$D$34*N1810+MAR1!$B$44*I1811+MAR1!$C$44*J1811+MAR1!$D$44*K1811</f>
        <v/>
      </c>
      <c r="O1811" s="12">
        <f>MAR1!$B$5+MAR1!$C$5*COS(2*PI()*B1811/365)+MAR1!$D$5*SIN(2*PI()*B1811/365)+IF(E1811=1,MAR1!$B$11+MAR1!$D$11*L1811,MAR1!$C$11+MAR1!$E$11*L1811)</f>
        <v/>
      </c>
      <c r="P1811" s="12">
        <f>MAR1!$B$6+MAR1!$C$6*COS(2*PI()*B1811/365)+MAR1!$D$6*SIN(2*PI()*B1811/365)+IF(E1811=1,MAR1!$B$12+MAR1!$D$12*M1811,MAR1!$C$12+MAR1!$E$12*M1811)</f>
        <v/>
      </c>
      <c r="Q1811" s="12">
        <f>MAR1!$B$7+MAR1!$C$7*COS(2*PI()*B1811/365)+MAR1!$D$7*SIN(2*PI()*B1811/365)+IF(E1811=1,MAR1!$B$13+MAR1!$D$13*N1811,MAR1!$C$13+MAR1!$E$13*N1811)</f>
        <v/>
      </c>
      <c r="R1811" s="12">
        <f>MAR1!$B$5+MAR1!$C$5*COS(2*PI()*B1811/365)+MAR1!$D$5*SIN(2*PI()*B1811/365)+INDEX(ChangeFactor!$F$6:$F$17,C1811)+IF(G1811=1,MAR1!$B$11+INDEX(ChangeFactor!$G$6:$G$17,C1811)*MAR1!$D$11*L1811,MAR1!$C$11+INDEX(ChangeFactor!$G$6:$G$17,C1811)*MAR1!$E$11*L1811)</f>
        <v/>
      </c>
    </row>
    <row r="1812">
      <c r="A1812" s="6">
        <f>Data!U1812</f>
        <v/>
      </c>
      <c r="B1812" s="6">
        <f>MOD(A1812-1,365)+1</f>
        <v/>
      </c>
      <c r="C1812" s="6">
        <f>MATCH(B1812,Markov!$C$6:$C$17,1)</f>
        <v/>
      </c>
      <c r="D1812" s="16">
        <f>Data!V1812</f>
        <v/>
      </c>
      <c r="E1812" s="6">
        <f>IF(D1812&lt;IF(E1811=1,INDEX(Markov!$I$6:$I$17,C1812),INDEX(Markov!$H$6:$H$17,C1812)),1,0)</f>
        <v/>
      </c>
      <c r="F1812" s="12">
        <f>IF(E1812=1,GAMMA.INV(Data!W1812,INDEX(Markov!$Q$6:$Q$17,C1812),INDEX(Markov!$R$6:$R$17,C1812)),0)</f>
        <v/>
      </c>
      <c r="G1812" s="6">
        <f>IF(D1812&lt;IF(G1811=1,INDEX(ChangeFactor!$O$6:$O$17,C1812),INDEX(ChangeFactor!$N$6:$N$17,C1812)),1,0)</f>
        <v/>
      </c>
      <c r="H1812" s="12">
        <f>IF(G1812=1,GAMMA.INV(Data!W1812,INDEX(ChangeFactor!$R$6:$R$17,C1812),INDEX(ChangeFactor!$S$6:$S$17,C1812)),0)</f>
        <v/>
      </c>
      <c r="I1812" s="7">
        <f>NORM.S.INV(Data!X1812)</f>
        <v/>
      </c>
      <c r="J1812" s="7">
        <f>NORM.S.INV(Data!Y1812)</f>
        <v/>
      </c>
      <c r="K1812" s="7">
        <f>NORM.S.INV(Data!Z1812)</f>
        <v/>
      </c>
      <c r="L1812" s="7">
        <f>MAR1!$B$32*L1811+MAR1!$C$32*M1811+MAR1!$D$32*N1811+MAR1!$B$42*I1812+MAR1!$C$42*J1812+MAR1!$D$42*K1812</f>
        <v/>
      </c>
      <c r="M1812" s="7">
        <f>MAR1!$B$33*L1811+MAR1!$C$33*M1811+MAR1!$D$33*N1811+MAR1!$B$43*I1812+MAR1!$C$43*J1812+MAR1!$D$43*K1812</f>
        <v/>
      </c>
      <c r="N1812" s="7">
        <f>MAR1!$B$34*L1811+MAR1!$C$34*M1811+MAR1!$D$34*N1811+MAR1!$B$44*I1812+MAR1!$C$44*J1812+MAR1!$D$44*K1812</f>
        <v/>
      </c>
      <c r="O1812" s="12">
        <f>MAR1!$B$5+MAR1!$C$5*COS(2*PI()*B1812/365)+MAR1!$D$5*SIN(2*PI()*B1812/365)+IF(E1812=1,MAR1!$B$11+MAR1!$D$11*L1812,MAR1!$C$11+MAR1!$E$11*L1812)</f>
        <v/>
      </c>
      <c r="P1812" s="12">
        <f>MAR1!$B$6+MAR1!$C$6*COS(2*PI()*B1812/365)+MAR1!$D$6*SIN(2*PI()*B1812/365)+IF(E1812=1,MAR1!$B$12+MAR1!$D$12*M1812,MAR1!$C$12+MAR1!$E$12*M1812)</f>
        <v/>
      </c>
      <c r="Q1812" s="12">
        <f>MAR1!$B$7+MAR1!$C$7*COS(2*PI()*B1812/365)+MAR1!$D$7*SIN(2*PI()*B1812/365)+IF(E1812=1,MAR1!$B$13+MAR1!$D$13*N1812,MAR1!$C$13+MAR1!$E$13*N1812)</f>
        <v/>
      </c>
      <c r="R1812" s="12">
        <f>MAR1!$B$5+MAR1!$C$5*COS(2*PI()*B1812/365)+MAR1!$D$5*SIN(2*PI()*B1812/365)+INDEX(ChangeFactor!$F$6:$F$17,C1812)+IF(G1812=1,MAR1!$B$11+INDEX(ChangeFactor!$G$6:$G$17,C1812)*MAR1!$D$11*L1812,MAR1!$C$11+INDEX(ChangeFactor!$G$6:$G$17,C1812)*MAR1!$E$11*L1812)</f>
        <v/>
      </c>
    </row>
    <row r="1813">
      <c r="A1813" s="6">
        <f>Data!U1813</f>
        <v/>
      </c>
      <c r="B1813" s="6">
        <f>MOD(A1813-1,365)+1</f>
        <v/>
      </c>
      <c r="C1813" s="6">
        <f>MATCH(B1813,Markov!$C$6:$C$17,1)</f>
        <v/>
      </c>
      <c r="D1813" s="16">
        <f>Data!V1813</f>
        <v/>
      </c>
      <c r="E1813" s="6">
        <f>IF(D1813&lt;IF(E1812=1,INDEX(Markov!$I$6:$I$17,C1813),INDEX(Markov!$H$6:$H$17,C1813)),1,0)</f>
        <v/>
      </c>
      <c r="F1813" s="12">
        <f>IF(E1813=1,GAMMA.INV(Data!W1813,INDEX(Markov!$Q$6:$Q$17,C1813),INDEX(Markov!$R$6:$R$17,C1813)),0)</f>
        <v/>
      </c>
      <c r="G1813" s="6">
        <f>IF(D1813&lt;IF(G1812=1,INDEX(ChangeFactor!$O$6:$O$17,C1813),INDEX(ChangeFactor!$N$6:$N$17,C1813)),1,0)</f>
        <v/>
      </c>
      <c r="H1813" s="12">
        <f>IF(G1813=1,GAMMA.INV(Data!W1813,INDEX(ChangeFactor!$R$6:$R$17,C1813),INDEX(ChangeFactor!$S$6:$S$17,C1813)),0)</f>
        <v/>
      </c>
      <c r="I1813" s="7">
        <f>NORM.S.INV(Data!X1813)</f>
        <v/>
      </c>
      <c r="J1813" s="7">
        <f>NORM.S.INV(Data!Y1813)</f>
        <v/>
      </c>
      <c r="K1813" s="7">
        <f>NORM.S.INV(Data!Z1813)</f>
        <v/>
      </c>
      <c r="L1813" s="7">
        <f>MAR1!$B$32*L1812+MAR1!$C$32*M1812+MAR1!$D$32*N1812+MAR1!$B$42*I1813+MAR1!$C$42*J1813+MAR1!$D$42*K1813</f>
        <v/>
      </c>
      <c r="M1813" s="7">
        <f>MAR1!$B$33*L1812+MAR1!$C$33*M1812+MAR1!$D$33*N1812+MAR1!$B$43*I1813+MAR1!$C$43*J1813+MAR1!$D$43*K1813</f>
        <v/>
      </c>
      <c r="N1813" s="7">
        <f>MAR1!$B$34*L1812+MAR1!$C$34*M1812+MAR1!$D$34*N1812+MAR1!$B$44*I1813+MAR1!$C$44*J1813+MAR1!$D$44*K1813</f>
        <v/>
      </c>
      <c r="O1813" s="12">
        <f>MAR1!$B$5+MAR1!$C$5*COS(2*PI()*B1813/365)+MAR1!$D$5*SIN(2*PI()*B1813/365)+IF(E1813=1,MAR1!$B$11+MAR1!$D$11*L1813,MAR1!$C$11+MAR1!$E$11*L1813)</f>
        <v/>
      </c>
      <c r="P1813" s="12">
        <f>MAR1!$B$6+MAR1!$C$6*COS(2*PI()*B1813/365)+MAR1!$D$6*SIN(2*PI()*B1813/365)+IF(E1813=1,MAR1!$B$12+MAR1!$D$12*M1813,MAR1!$C$12+MAR1!$E$12*M1813)</f>
        <v/>
      </c>
      <c r="Q1813" s="12">
        <f>MAR1!$B$7+MAR1!$C$7*COS(2*PI()*B1813/365)+MAR1!$D$7*SIN(2*PI()*B1813/365)+IF(E1813=1,MAR1!$B$13+MAR1!$D$13*N1813,MAR1!$C$13+MAR1!$E$13*N1813)</f>
        <v/>
      </c>
      <c r="R1813" s="12">
        <f>MAR1!$B$5+MAR1!$C$5*COS(2*PI()*B1813/365)+MAR1!$D$5*SIN(2*PI()*B1813/365)+INDEX(ChangeFactor!$F$6:$F$17,C1813)+IF(G1813=1,MAR1!$B$11+INDEX(ChangeFactor!$G$6:$G$17,C1813)*MAR1!$D$11*L1813,MAR1!$C$11+INDEX(ChangeFactor!$G$6:$G$17,C1813)*MAR1!$E$11*L1813)</f>
        <v/>
      </c>
    </row>
    <row r="1814">
      <c r="A1814" s="6">
        <f>Data!U1814</f>
        <v/>
      </c>
      <c r="B1814" s="6">
        <f>MOD(A1814-1,365)+1</f>
        <v/>
      </c>
      <c r="C1814" s="6">
        <f>MATCH(B1814,Markov!$C$6:$C$17,1)</f>
        <v/>
      </c>
      <c r="D1814" s="16">
        <f>Data!V1814</f>
        <v/>
      </c>
      <c r="E1814" s="6">
        <f>IF(D1814&lt;IF(E1813=1,INDEX(Markov!$I$6:$I$17,C1814),INDEX(Markov!$H$6:$H$17,C1814)),1,0)</f>
        <v/>
      </c>
      <c r="F1814" s="12">
        <f>IF(E1814=1,GAMMA.INV(Data!W1814,INDEX(Markov!$Q$6:$Q$17,C1814),INDEX(Markov!$R$6:$R$17,C1814)),0)</f>
        <v/>
      </c>
      <c r="G1814" s="6">
        <f>IF(D1814&lt;IF(G1813=1,INDEX(ChangeFactor!$O$6:$O$17,C1814),INDEX(ChangeFactor!$N$6:$N$17,C1814)),1,0)</f>
        <v/>
      </c>
      <c r="H1814" s="12">
        <f>IF(G1814=1,GAMMA.INV(Data!W1814,INDEX(ChangeFactor!$R$6:$R$17,C1814),INDEX(ChangeFactor!$S$6:$S$17,C1814)),0)</f>
        <v/>
      </c>
      <c r="I1814" s="7">
        <f>NORM.S.INV(Data!X1814)</f>
        <v/>
      </c>
      <c r="J1814" s="7">
        <f>NORM.S.INV(Data!Y1814)</f>
        <v/>
      </c>
      <c r="K1814" s="7">
        <f>NORM.S.INV(Data!Z1814)</f>
        <v/>
      </c>
      <c r="L1814" s="7">
        <f>MAR1!$B$32*L1813+MAR1!$C$32*M1813+MAR1!$D$32*N1813+MAR1!$B$42*I1814+MAR1!$C$42*J1814+MAR1!$D$42*K1814</f>
        <v/>
      </c>
      <c r="M1814" s="7">
        <f>MAR1!$B$33*L1813+MAR1!$C$33*M1813+MAR1!$D$33*N1813+MAR1!$B$43*I1814+MAR1!$C$43*J1814+MAR1!$D$43*K1814</f>
        <v/>
      </c>
      <c r="N1814" s="7">
        <f>MAR1!$B$34*L1813+MAR1!$C$34*M1813+MAR1!$D$34*N1813+MAR1!$B$44*I1814+MAR1!$C$44*J1814+MAR1!$D$44*K1814</f>
        <v/>
      </c>
      <c r="O1814" s="12">
        <f>MAR1!$B$5+MAR1!$C$5*COS(2*PI()*B1814/365)+MAR1!$D$5*SIN(2*PI()*B1814/365)+IF(E1814=1,MAR1!$B$11+MAR1!$D$11*L1814,MAR1!$C$11+MAR1!$E$11*L1814)</f>
        <v/>
      </c>
      <c r="P1814" s="12">
        <f>MAR1!$B$6+MAR1!$C$6*COS(2*PI()*B1814/365)+MAR1!$D$6*SIN(2*PI()*B1814/365)+IF(E1814=1,MAR1!$B$12+MAR1!$D$12*M1814,MAR1!$C$12+MAR1!$E$12*M1814)</f>
        <v/>
      </c>
      <c r="Q1814" s="12">
        <f>MAR1!$B$7+MAR1!$C$7*COS(2*PI()*B1814/365)+MAR1!$D$7*SIN(2*PI()*B1814/365)+IF(E1814=1,MAR1!$B$13+MAR1!$D$13*N1814,MAR1!$C$13+MAR1!$E$13*N1814)</f>
        <v/>
      </c>
      <c r="R1814" s="12">
        <f>MAR1!$B$5+MAR1!$C$5*COS(2*PI()*B1814/365)+MAR1!$D$5*SIN(2*PI()*B1814/365)+INDEX(ChangeFactor!$F$6:$F$17,C1814)+IF(G1814=1,MAR1!$B$11+INDEX(ChangeFactor!$G$6:$G$17,C1814)*MAR1!$D$11*L1814,MAR1!$C$11+INDEX(ChangeFactor!$G$6:$G$17,C1814)*MAR1!$E$11*L1814)</f>
        <v/>
      </c>
    </row>
    <row r="1815">
      <c r="A1815" s="6">
        <f>Data!U1815</f>
        <v/>
      </c>
      <c r="B1815" s="6">
        <f>MOD(A1815-1,365)+1</f>
        <v/>
      </c>
      <c r="C1815" s="6">
        <f>MATCH(B1815,Markov!$C$6:$C$17,1)</f>
        <v/>
      </c>
      <c r="D1815" s="16">
        <f>Data!V1815</f>
        <v/>
      </c>
      <c r="E1815" s="6">
        <f>IF(D1815&lt;IF(E1814=1,INDEX(Markov!$I$6:$I$17,C1815),INDEX(Markov!$H$6:$H$17,C1815)),1,0)</f>
        <v/>
      </c>
      <c r="F1815" s="12">
        <f>IF(E1815=1,GAMMA.INV(Data!W1815,INDEX(Markov!$Q$6:$Q$17,C1815),INDEX(Markov!$R$6:$R$17,C1815)),0)</f>
        <v/>
      </c>
      <c r="G1815" s="6">
        <f>IF(D1815&lt;IF(G1814=1,INDEX(ChangeFactor!$O$6:$O$17,C1815),INDEX(ChangeFactor!$N$6:$N$17,C1815)),1,0)</f>
        <v/>
      </c>
      <c r="H1815" s="12">
        <f>IF(G1815=1,GAMMA.INV(Data!W1815,INDEX(ChangeFactor!$R$6:$R$17,C1815),INDEX(ChangeFactor!$S$6:$S$17,C1815)),0)</f>
        <v/>
      </c>
      <c r="I1815" s="7">
        <f>NORM.S.INV(Data!X1815)</f>
        <v/>
      </c>
      <c r="J1815" s="7">
        <f>NORM.S.INV(Data!Y1815)</f>
        <v/>
      </c>
      <c r="K1815" s="7">
        <f>NORM.S.INV(Data!Z1815)</f>
        <v/>
      </c>
      <c r="L1815" s="7">
        <f>MAR1!$B$32*L1814+MAR1!$C$32*M1814+MAR1!$D$32*N1814+MAR1!$B$42*I1815+MAR1!$C$42*J1815+MAR1!$D$42*K1815</f>
        <v/>
      </c>
      <c r="M1815" s="7">
        <f>MAR1!$B$33*L1814+MAR1!$C$33*M1814+MAR1!$D$33*N1814+MAR1!$B$43*I1815+MAR1!$C$43*J1815+MAR1!$D$43*K1815</f>
        <v/>
      </c>
      <c r="N1815" s="7">
        <f>MAR1!$B$34*L1814+MAR1!$C$34*M1814+MAR1!$D$34*N1814+MAR1!$B$44*I1815+MAR1!$C$44*J1815+MAR1!$D$44*K1815</f>
        <v/>
      </c>
      <c r="O1815" s="12">
        <f>MAR1!$B$5+MAR1!$C$5*COS(2*PI()*B1815/365)+MAR1!$D$5*SIN(2*PI()*B1815/365)+IF(E1815=1,MAR1!$B$11+MAR1!$D$11*L1815,MAR1!$C$11+MAR1!$E$11*L1815)</f>
        <v/>
      </c>
      <c r="P1815" s="12">
        <f>MAR1!$B$6+MAR1!$C$6*COS(2*PI()*B1815/365)+MAR1!$D$6*SIN(2*PI()*B1815/365)+IF(E1815=1,MAR1!$B$12+MAR1!$D$12*M1815,MAR1!$C$12+MAR1!$E$12*M1815)</f>
        <v/>
      </c>
      <c r="Q1815" s="12">
        <f>MAR1!$B$7+MAR1!$C$7*COS(2*PI()*B1815/365)+MAR1!$D$7*SIN(2*PI()*B1815/365)+IF(E1815=1,MAR1!$B$13+MAR1!$D$13*N1815,MAR1!$C$13+MAR1!$E$13*N1815)</f>
        <v/>
      </c>
      <c r="R1815" s="12">
        <f>MAR1!$B$5+MAR1!$C$5*COS(2*PI()*B1815/365)+MAR1!$D$5*SIN(2*PI()*B1815/365)+INDEX(ChangeFactor!$F$6:$F$17,C1815)+IF(G1815=1,MAR1!$B$11+INDEX(ChangeFactor!$G$6:$G$17,C1815)*MAR1!$D$11*L1815,MAR1!$C$11+INDEX(ChangeFactor!$G$6:$G$17,C1815)*MAR1!$E$11*L1815)</f>
        <v/>
      </c>
    </row>
    <row r="1816">
      <c r="A1816" s="6">
        <f>Data!U1816</f>
        <v/>
      </c>
      <c r="B1816" s="6">
        <f>MOD(A1816-1,365)+1</f>
        <v/>
      </c>
      <c r="C1816" s="6">
        <f>MATCH(B1816,Markov!$C$6:$C$17,1)</f>
        <v/>
      </c>
      <c r="D1816" s="16">
        <f>Data!V1816</f>
        <v/>
      </c>
      <c r="E1816" s="6">
        <f>IF(D1816&lt;IF(E1815=1,INDEX(Markov!$I$6:$I$17,C1816),INDEX(Markov!$H$6:$H$17,C1816)),1,0)</f>
        <v/>
      </c>
      <c r="F1816" s="12">
        <f>IF(E1816=1,GAMMA.INV(Data!W1816,INDEX(Markov!$Q$6:$Q$17,C1816),INDEX(Markov!$R$6:$R$17,C1816)),0)</f>
        <v/>
      </c>
      <c r="G1816" s="6">
        <f>IF(D1816&lt;IF(G1815=1,INDEX(ChangeFactor!$O$6:$O$17,C1816),INDEX(ChangeFactor!$N$6:$N$17,C1816)),1,0)</f>
        <v/>
      </c>
      <c r="H1816" s="12">
        <f>IF(G1816=1,GAMMA.INV(Data!W1816,INDEX(ChangeFactor!$R$6:$R$17,C1816),INDEX(ChangeFactor!$S$6:$S$17,C1816)),0)</f>
        <v/>
      </c>
      <c r="I1816" s="7">
        <f>NORM.S.INV(Data!X1816)</f>
        <v/>
      </c>
      <c r="J1816" s="7">
        <f>NORM.S.INV(Data!Y1816)</f>
        <v/>
      </c>
      <c r="K1816" s="7">
        <f>NORM.S.INV(Data!Z1816)</f>
        <v/>
      </c>
      <c r="L1816" s="7">
        <f>MAR1!$B$32*L1815+MAR1!$C$32*M1815+MAR1!$D$32*N1815+MAR1!$B$42*I1816+MAR1!$C$42*J1816+MAR1!$D$42*K1816</f>
        <v/>
      </c>
      <c r="M1816" s="7">
        <f>MAR1!$B$33*L1815+MAR1!$C$33*M1815+MAR1!$D$33*N1815+MAR1!$B$43*I1816+MAR1!$C$43*J1816+MAR1!$D$43*K1816</f>
        <v/>
      </c>
      <c r="N1816" s="7">
        <f>MAR1!$B$34*L1815+MAR1!$C$34*M1815+MAR1!$D$34*N1815+MAR1!$B$44*I1816+MAR1!$C$44*J1816+MAR1!$D$44*K1816</f>
        <v/>
      </c>
      <c r="O1816" s="12">
        <f>MAR1!$B$5+MAR1!$C$5*COS(2*PI()*B1816/365)+MAR1!$D$5*SIN(2*PI()*B1816/365)+IF(E1816=1,MAR1!$B$11+MAR1!$D$11*L1816,MAR1!$C$11+MAR1!$E$11*L1816)</f>
        <v/>
      </c>
      <c r="P1816" s="12">
        <f>MAR1!$B$6+MAR1!$C$6*COS(2*PI()*B1816/365)+MAR1!$D$6*SIN(2*PI()*B1816/365)+IF(E1816=1,MAR1!$B$12+MAR1!$D$12*M1816,MAR1!$C$12+MAR1!$E$12*M1816)</f>
        <v/>
      </c>
      <c r="Q1816" s="12">
        <f>MAR1!$B$7+MAR1!$C$7*COS(2*PI()*B1816/365)+MAR1!$D$7*SIN(2*PI()*B1816/365)+IF(E1816=1,MAR1!$B$13+MAR1!$D$13*N1816,MAR1!$C$13+MAR1!$E$13*N1816)</f>
        <v/>
      </c>
      <c r="R1816" s="12">
        <f>MAR1!$B$5+MAR1!$C$5*COS(2*PI()*B1816/365)+MAR1!$D$5*SIN(2*PI()*B1816/365)+INDEX(ChangeFactor!$F$6:$F$17,C1816)+IF(G1816=1,MAR1!$B$11+INDEX(ChangeFactor!$G$6:$G$17,C1816)*MAR1!$D$11*L1816,MAR1!$C$11+INDEX(ChangeFactor!$G$6:$G$17,C1816)*MAR1!$E$11*L1816)</f>
        <v/>
      </c>
    </row>
    <row r="1817">
      <c r="A1817" s="6">
        <f>Data!U1817</f>
        <v/>
      </c>
      <c r="B1817" s="6">
        <f>MOD(A1817-1,365)+1</f>
        <v/>
      </c>
      <c r="C1817" s="6">
        <f>MATCH(B1817,Markov!$C$6:$C$17,1)</f>
        <v/>
      </c>
      <c r="D1817" s="16">
        <f>Data!V1817</f>
        <v/>
      </c>
      <c r="E1817" s="6">
        <f>IF(D1817&lt;IF(E1816=1,INDEX(Markov!$I$6:$I$17,C1817),INDEX(Markov!$H$6:$H$17,C1817)),1,0)</f>
        <v/>
      </c>
      <c r="F1817" s="12">
        <f>IF(E1817=1,GAMMA.INV(Data!W1817,INDEX(Markov!$Q$6:$Q$17,C1817),INDEX(Markov!$R$6:$R$17,C1817)),0)</f>
        <v/>
      </c>
      <c r="G1817" s="6">
        <f>IF(D1817&lt;IF(G1816=1,INDEX(ChangeFactor!$O$6:$O$17,C1817),INDEX(ChangeFactor!$N$6:$N$17,C1817)),1,0)</f>
        <v/>
      </c>
      <c r="H1817" s="12">
        <f>IF(G1817=1,GAMMA.INV(Data!W1817,INDEX(ChangeFactor!$R$6:$R$17,C1817),INDEX(ChangeFactor!$S$6:$S$17,C1817)),0)</f>
        <v/>
      </c>
      <c r="I1817" s="7">
        <f>NORM.S.INV(Data!X1817)</f>
        <v/>
      </c>
      <c r="J1817" s="7">
        <f>NORM.S.INV(Data!Y1817)</f>
        <v/>
      </c>
      <c r="K1817" s="7">
        <f>NORM.S.INV(Data!Z1817)</f>
        <v/>
      </c>
      <c r="L1817" s="7">
        <f>MAR1!$B$32*L1816+MAR1!$C$32*M1816+MAR1!$D$32*N1816+MAR1!$B$42*I1817+MAR1!$C$42*J1817+MAR1!$D$42*K1817</f>
        <v/>
      </c>
      <c r="M1817" s="7">
        <f>MAR1!$B$33*L1816+MAR1!$C$33*M1816+MAR1!$D$33*N1816+MAR1!$B$43*I1817+MAR1!$C$43*J1817+MAR1!$D$43*K1817</f>
        <v/>
      </c>
      <c r="N1817" s="7">
        <f>MAR1!$B$34*L1816+MAR1!$C$34*M1816+MAR1!$D$34*N1816+MAR1!$B$44*I1817+MAR1!$C$44*J1817+MAR1!$D$44*K1817</f>
        <v/>
      </c>
      <c r="O1817" s="12">
        <f>MAR1!$B$5+MAR1!$C$5*COS(2*PI()*B1817/365)+MAR1!$D$5*SIN(2*PI()*B1817/365)+IF(E1817=1,MAR1!$B$11+MAR1!$D$11*L1817,MAR1!$C$11+MAR1!$E$11*L1817)</f>
        <v/>
      </c>
      <c r="P1817" s="12">
        <f>MAR1!$B$6+MAR1!$C$6*COS(2*PI()*B1817/365)+MAR1!$D$6*SIN(2*PI()*B1817/365)+IF(E1817=1,MAR1!$B$12+MAR1!$D$12*M1817,MAR1!$C$12+MAR1!$E$12*M1817)</f>
        <v/>
      </c>
      <c r="Q1817" s="12">
        <f>MAR1!$B$7+MAR1!$C$7*COS(2*PI()*B1817/365)+MAR1!$D$7*SIN(2*PI()*B1817/365)+IF(E1817=1,MAR1!$B$13+MAR1!$D$13*N1817,MAR1!$C$13+MAR1!$E$13*N1817)</f>
        <v/>
      </c>
      <c r="R1817" s="12">
        <f>MAR1!$B$5+MAR1!$C$5*COS(2*PI()*B1817/365)+MAR1!$D$5*SIN(2*PI()*B1817/365)+INDEX(ChangeFactor!$F$6:$F$17,C1817)+IF(G1817=1,MAR1!$B$11+INDEX(ChangeFactor!$G$6:$G$17,C1817)*MAR1!$D$11*L1817,MAR1!$C$11+INDEX(ChangeFactor!$G$6:$G$17,C1817)*MAR1!$E$11*L1817)</f>
        <v/>
      </c>
    </row>
    <row r="1818">
      <c r="A1818" s="6">
        <f>Data!U1818</f>
        <v/>
      </c>
      <c r="B1818" s="6">
        <f>MOD(A1818-1,365)+1</f>
        <v/>
      </c>
      <c r="C1818" s="6">
        <f>MATCH(B1818,Markov!$C$6:$C$17,1)</f>
        <v/>
      </c>
      <c r="D1818" s="16">
        <f>Data!V1818</f>
        <v/>
      </c>
      <c r="E1818" s="6">
        <f>IF(D1818&lt;IF(E1817=1,INDEX(Markov!$I$6:$I$17,C1818),INDEX(Markov!$H$6:$H$17,C1818)),1,0)</f>
        <v/>
      </c>
      <c r="F1818" s="12">
        <f>IF(E1818=1,GAMMA.INV(Data!W1818,INDEX(Markov!$Q$6:$Q$17,C1818),INDEX(Markov!$R$6:$R$17,C1818)),0)</f>
        <v/>
      </c>
      <c r="G1818" s="6">
        <f>IF(D1818&lt;IF(G1817=1,INDEX(ChangeFactor!$O$6:$O$17,C1818),INDEX(ChangeFactor!$N$6:$N$17,C1818)),1,0)</f>
        <v/>
      </c>
      <c r="H1818" s="12">
        <f>IF(G1818=1,GAMMA.INV(Data!W1818,INDEX(ChangeFactor!$R$6:$R$17,C1818),INDEX(ChangeFactor!$S$6:$S$17,C1818)),0)</f>
        <v/>
      </c>
      <c r="I1818" s="7">
        <f>NORM.S.INV(Data!X1818)</f>
        <v/>
      </c>
      <c r="J1818" s="7">
        <f>NORM.S.INV(Data!Y1818)</f>
        <v/>
      </c>
      <c r="K1818" s="7">
        <f>NORM.S.INV(Data!Z1818)</f>
        <v/>
      </c>
      <c r="L1818" s="7">
        <f>MAR1!$B$32*L1817+MAR1!$C$32*M1817+MAR1!$D$32*N1817+MAR1!$B$42*I1818+MAR1!$C$42*J1818+MAR1!$D$42*K1818</f>
        <v/>
      </c>
      <c r="M1818" s="7">
        <f>MAR1!$B$33*L1817+MAR1!$C$33*M1817+MAR1!$D$33*N1817+MAR1!$B$43*I1818+MAR1!$C$43*J1818+MAR1!$D$43*K1818</f>
        <v/>
      </c>
      <c r="N1818" s="7">
        <f>MAR1!$B$34*L1817+MAR1!$C$34*M1817+MAR1!$D$34*N1817+MAR1!$B$44*I1818+MAR1!$C$44*J1818+MAR1!$D$44*K1818</f>
        <v/>
      </c>
      <c r="O1818" s="12">
        <f>MAR1!$B$5+MAR1!$C$5*COS(2*PI()*B1818/365)+MAR1!$D$5*SIN(2*PI()*B1818/365)+IF(E1818=1,MAR1!$B$11+MAR1!$D$11*L1818,MAR1!$C$11+MAR1!$E$11*L1818)</f>
        <v/>
      </c>
      <c r="P1818" s="12">
        <f>MAR1!$B$6+MAR1!$C$6*COS(2*PI()*B1818/365)+MAR1!$D$6*SIN(2*PI()*B1818/365)+IF(E1818=1,MAR1!$B$12+MAR1!$D$12*M1818,MAR1!$C$12+MAR1!$E$12*M1818)</f>
        <v/>
      </c>
      <c r="Q1818" s="12">
        <f>MAR1!$B$7+MAR1!$C$7*COS(2*PI()*B1818/365)+MAR1!$D$7*SIN(2*PI()*B1818/365)+IF(E1818=1,MAR1!$B$13+MAR1!$D$13*N1818,MAR1!$C$13+MAR1!$E$13*N1818)</f>
        <v/>
      </c>
      <c r="R1818" s="12">
        <f>MAR1!$B$5+MAR1!$C$5*COS(2*PI()*B1818/365)+MAR1!$D$5*SIN(2*PI()*B1818/365)+INDEX(ChangeFactor!$F$6:$F$17,C1818)+IF(G1818=1,MAR1!$B$11+INDEX(ChangeFactor!$G$6:$G$17,C1818)*MAR1!$D$11*L1818,MAR1!$C$11+INDEX(ChangeFactor!$G$6:$G$17,C1818)*MAR1!$E$11*L1818)</f>
        <v/>
      </c>
    </row>
    <row r="1819">
      <c r="A1819" s="6">
        <f>Data!U1819</f>
        <v/>
      </c>
      <c r="B1819" s="6">
        <f>MOD(A1819-1,365)+1</f>
        <v/>
      </c>
      <c r="C1819" s="6">
        <f>MATCH(B1819,Markov!$C$6:$C$17,1)</f>
        <v/>
      </c>
      <c r="D1819" s="16">
        <f>Data!V1819</f>
        <v/>
      </c>
      <c r="E1819" s="6">
        <f>IF(D1819&lt;IF(E1818=1,INDEX(Markov!$I$6:$I$17,C1819),INDEX(Markov!$H$6:$H$17,C1819)),1,0)</f>
        <v/>
      </c>
      <c r="F1819" s="12">
        <f>IF(E1819=1,GAMMA.INV(Data!W1819,INDEX(Markov!$Q$6:$Q$17,C1819),INDEX(Markov!$R$6:$R$17,C1819)),0)</f>
        <v/>
      </c>
      <c r="G1819" s="6">
        <f>IF(D1819&lt;IF(G1818=1,INDEX(ChangeFactor!$O$6:$O$17,C1819),INDEX(ChangeFactor!$N$6:$N$17,C1819)),1,0)</f>
        <v/>
      </c>
      <c r="H1819" s="12">
        <f>IF(G1819=1,GAMMA.INV(Data!W1819,INDEX(ChangeFactor!$R$6:$R$17,C1819),INDEX(ChangeFactor!$S$6:$S$17,C1819)),0)</f>
        <v/>
      </c>
      <c r="I1819" s="7">
        <f>NORM.S.INV(Data!X1819)</f>
        <v/>
      </c>
      <c r="J1819" s="7">
        <f>NORM.S.INV(Data!Y1819)</f>
        <v/>
      </c>
      <c r="K1819" s="7">
        <f>NORM.S.INV(Data!Z1819)</f>
        <v/>
      </c>
      <c r="L1819" s="7">
        <f>MAR1!$B$32*L1818+MAR1!$C$32*M1818+MAR1!$D$32*N1818+MAR1!$B$42*I1819+MAR1!$C$42*J1819+MAR1!$D$42*K1819</f>
        <v/>
      </c>
      <c r="M1819" s="7">
        <f>MAR1!$B$33*L1818+MAR1!$C$33*M1818+MAR1!$D$33*N1818+MAR1!$B$43*I1819+MAR1!$C$43*J1819+MAR1!$D$43*K1819</f>
        <v/>
      </c>
      <c r="N1819" s="7">
        <f>MAR1!$B$34*L1818+MAR1!$C$34*M1818+MAR1!$D$34*N1818+MAR1!$B$44*I1819+MAR1!$C$44*J1819+MAR1!$D$44*K1819</f>
        <v/>
      </c>
      <c r="O1819" s="12">
        <f>MAR1!$B$5+MAR1!$C$5*COS(2*PI()*B1819/365)+MAR1!$D$5*SIN(2*PI()*B1819/365)+IF(E1819=1,MAR1!$B$11+MAR1!$D$11*L1819,MAR1!$C$11+MAR1!$E$11*L1819)</f>
        <v/>
      </c>
      <c r="P1819" s="12">
        <f>MAR1!$B$6+MAR1!$C$6*COS(2*PI()*B1819/365)+MAR1!$D$6*SIN(2*PI()*B1819/365)+IF(E1819=1,MAR1!$B$12+MAR1!$D$12*M1819,MAR1!$C$12+MAR1!$E$12*M1819)</f>
        <v/>
      </c>
      <c r="Q1819" s="12">
        <f>MAR1!$B$7+MAR1!$C$7*COS(2*PI()*B1819/365)+MAR1!$D$7*SIN(2*PI()*B1819/365)+IF(E1819=1,MAR1!$B$13+MAR1!$D$13*N1819,MAR1!$C$13+MAR1!$E$13*N1819)</f>
        <v/>
      </c>
      <c r="R1819" s="12">
        <f>MAR1!$B$5+MAR1!$C$5*COS(2*PI()*B1819/365)+MAR1!$D$5*SIN(2*PI()*B1819/365)+INDEX(ChangeFactor!$F$6:$F$17,C1819)+IF(G1819=1,MAR1!$B$11+INDEX(ChangeFactor!$G$6:$G$17,C1819)*MAR1!$D$11*L1819,MAR1!$C$11+INDEX(ChangeFactor!$G$6:$G$17,C1819)*MAR1!$E$11*L1819)</f>
        <v/>
      </c>
    </row>
    <row r="1820">
      <c r="A1820" s="6">
        <f>Data!U1820</f>
        <v/>
      </c>
      <c r="B1820" s="6">
        <f>MOD(A1820-1,365)+1</f>
        <v/>
      </c>
      <c r="C1820" s="6">
        <f>MATCH(B1820,Markov!$C$6:$C$17,1)</f>
        <v/>
      </c>
      <c r="D1820" s="16">
        <f>Data!V1820</f>
        <v/>
      </c>
      <c r="E1820" s="6">
        <f>IF(D1820&lt;IF(E1819=1,INDEX(Markov!$I$6:$I$17,C1820),INDEX(Markov!$H$6:$H$17,C1820)),1,0)</f>
        <v/>
      </c>
      <c r="F1820" s="12">
        <f>IF(E1820=1,GAMMA.INV(Data!W1820,INDEX(Markov!$Q$6:$Q$17,C1820),INDEX(Markov!$R$6:$R$17,C1820)),0)</f>
        <v/>
      </c>
      <c r="G1820" s="6">
        <f>IF(D1820&lt;IF(G1819=1,INDEX(ChangeFactor!$O$6:$O$17,C1820),INDEX(ChangeFactor!$N$6:$N$17,C1820)),1,0)</f>
        <v/>
      </c>
      <c r="H1820" s="12">
        <f>IF(G1820=1,GAMMA.INV(Data!W1820,INDEX(ChangeFactor!$R$6:$R$17,C1820),INDEX(ChangeFactor!$S$6:$S$17,C1820)),0)</f>
        <v/>
      </c>
      <c r="I1820" s="7">
        <f>NORM.S.INV(Data!X1820)</f>
        <v/>
      </c>
      <c r="J1820" s="7">
        <f>NORM.S.INV(Data!Y1820)</f>
        <v/>
      </c>
      <c r="K1820" s="7">
        <f>NORM.S.INV(Data!Z1820)</f>
        <v/>
      </c>
      <c r="L1820" s="7">
        <f>MAR1!$B$32*L1819+MAR1!$C$32*M1819+MAR1!$D$32*N1819+MAR1!$B$42*I1820+MAR1!$C$42*J1820+MAR1!$D$42*K1820</f>
        <v/>
      </c>
      <c r="M1820" s="7">
        <f>MAR1!$B$33*L1819+MAR1!$C$33*M1819+MAR1!$D$33*N1819+MAR1!$B$43*I1820+MAR1!$C$43*J1820+MAR1!$D$43*K1820</f>
        <v/>
      </c>
      <c r="N1820" s="7">
        <f>MAR1!$B$34*L1819+MAR1!$C$34*M1819+MAR1!$D$34*N1819+MAR1!$B$44*I1820+MAR1!$C$44*J1820+MAR1!$D$44*K1820</f>
        <v/>
      </c>
      <c r="O1820" s="12">
        <f>MAR1!$B$5+MAR1!$C$5*COS(2*PI()*B1820/365)+MAR1!$D$5*SIN(2*PI()*B1820/365)+IF(E1820=1,MAR1!$B$11+MAR1!$D$11*L1820,MAR1!$C$11+MAR1!$E$11*L1820)</f>
        <v/>
      </c>
      <c r="P1820" s="12">
        <f>MAR1!$B$6+MAR1!$C$6*COS(2*PI()*B1820/365)+MAR1!$D$6*SIN(2*PI()*B1820/365)+IF(E1820=1,MAR1!$B$12+MAR1!$D$12*M1820,MAR1!$C$12+MAR1!$E$12*M1820)</f>
        <v/>
      </c>
      <c r="Q1820" s="12">
        <f>MAR1!$B$7+MAR1!$C$7*COS(2*PI()*B1820/365)+MAR1!$D$7*SIN(2*PI()*B1820/365)+IF(E1820=1,MAR1!$B$13+MAR1!$D$13*N1820,MAR1!$C$13+MAR1!$E$13*N1820)</f>
        <v/>
      </c>
      <c r="R1820" s="12">
        <f>MAR1!$B$5+MAR1!$C$5*COS(2*PI()*B1820/365)+MAR1!$D$5*SIN(2*PI()*B1820/365)+INDEX(ChangeFactor!$F$6:$F$17,C1820)+IF(G1820=1,MAR1!$B$11+INDEX(ChangeFactor!$G$6:$G$17,C1820)*MAR1!$D$11*L1820,MAR1!$C$11+INDEX(ChangeFactor!$G$6:$G$17,C1820)*MAR1!$E$11*L1820)</f>
        <v/>
      </c>
    </row>
    <row r="1821">
      <c r="A1821" s="6">
        <f>Data!U1821</f>
        <v/>
      </c>
      <c r="B1821" s="6">
        <f>MOD(A1821-1,365)+1</f>
        <v/>
      </c>
      <c r="C1821" s="6">
        <f>MATCH(B1821,Markov!$C$6:$C$17,1)</f>
        <v/>
      </c>
      <c r="D1821" s="16">
        <f>Data!V1821</f>
        <v/>
      </c>
      <c r="E1821" s="6">
        <f>IF(D1821&lt;IF(E1820=1,INDEX(Markov!$I$6:$I$17,C1821),INDEX(Markov!$H$6:$H$17,C1821)),1,0)</f>
        <v/>
      </c>
      <c r="F1821" s="12">
        <f>IF(E1821=1,GAMMA.INV(Data!W1821,INDEX(Markov!$Q$6:$Q$17,C1821),INDEX(Markov!$R$6:$R$17,C1821)),0)</f>
        <v/>
      </c>
      <c r="G1821" s="6">
        <f>IF(D1821&lt;IF(G1820=1,INDEX(ChangeFactor!$O$6:$O$17,C1821),INDEX(ChangeFactor!$N$6:$N$17,C1821)),1,0)</f>
        <v/>
      </c>
      <c r="H1821" s="12">
        <f>IF(G1821=1,GAMMA.INV(Data!W1821,INDEX(ChangeFactor!$R$6:$R$17,C1821),INDEX(ChangeFactor!$S$6:$S$17,C1821)),0)</f>
        <v/>
      </c>
      <c r="I1821" s="7">
        <f>NORM.S.INV(Data!X1821)</f>
        <v/>
      </c>
      <c r="J1821" s="7">
        <f>NORM.S.INV(Data!Y1821)</f>
        <v/>
      </c>
      <c r="K1821" s="7">
        <f>NORM.S.INV(Data!Z1821)</f>
        <v/>
      </c>
      <c r="L1821" s="7">
        <f>MAR1!$B$32*L1820+MAR1!$C$32*M1820+MAR1!$D$32*N1820+MAR1!$B$42*I1821+MAR1!$C$42*J1821+MAR1!$D$42*K1821</f>
        <v/>
      </c>
      <c r="M1821" s="7">
        <f>MAR1!$B$33*L1820+MAR1!$C$33*M1820+MAR1!$D$33*N1820+MAR1!$B$43*I1821+MAR1!$C$43*J1821+MAR1!$D$43*K1821</f>
        <v/>
      </c>
      <c r="N1821" s="7">
        <f>MAR1!$B$34*L1820+MAR1!$C$34*M1820+MAR1!$D$34*N1820+MAR1!$B$44*I1821+MAR1!$C$44*J1821+MAR1!$D$44*K1821</f>
        <v/>
      </c>
      <c r="O1821" s="12">
        <f>MAR1!$B$5+MAR1!$C$5*COS(2*PI()*B1821/365)+MAR1!$D$5*SIN(2*PI()*B1821/365)+IF(E1821=1,MAR1!$B$11+MAR1!$D$11*L1821,MAR1!$C$11+MAR1!$E$11*L1821)</f>
        <v/>
      </c>
      <c r="P1821" s="12">
        <f>MAR1!$B$6+MAR1!$C$6*COS(2*PI()*B1821/365)+MAR1!$D$6*SIN(2*PI()*B1821/365)+IF(E1821=1,MAR1!$B$12+MAR1!$D$12*M1821,MAR1!$C$12+MAR1!$E$12*M1821)</f>
        <v/>
      </c>
      <c r="Q1821" s="12">
        <f>MAR1!$B$7+MAR1!$C$7*COS(2*PI()*B1821/365)+MAR1!$D$7*SIN(2*PI()*B1821/365)+IF(E1821=1,MAR1!$B$13+MAR1!$D$13*N1821,MAR1!$C$13+MAR1!$E$13*N1821)</f>
        <v/>
      </c>
      <c r="R1821" s="12">
        <f>MAR1!$B$5+MAR1!$C$5*COS(2*PI()*B1821/365)+MAR1!$D$5*SIN(2*PI()*B1821/365)+INDEX(ChangeFactor!$F$6:$F$17,C1821)+IF(G1821=1,MAR1!$B$11+INDEX(ChangeFactor!$G$6:$G$17,C1821)*MAR1!$D$11*L1821,MAR1!$C$11+INDEX(ChangeFactor!$G$6:$G$17,C1821)*MAR1!$E$11*L1821)</f>
        <v/>
      </c>
    </row>
    <row r="1822">
      <c r="A1822" s="6">
        <f>Data!U1822</f>
        <v/>
      </c>
      <c r="B1822" s="6">
        <f>MOD(A1822-1,365)+1</f>
        <v/>
      </c>
      <c r="C1822" s="6">
        <f>MATCH(B1822,Markov!$C$6:$C$17,1)</f>
        <v/>
      </c>
      <c r="D1822" s="16">
        <f>Data!V1822</f>
        <v/>
      </c>
      <c r="E1822" s="6">
        <f>IF(D1822&lt;IF(E1821=1,INDEX(Markov!$I$6:$I$17,C1822),INDEX(Markov!$H$6:$H$17,C1822)),1,0)</f>
        <v/>
      </c>
      <c r="F1822" s="12">
        <f>IF(E1822=1,GAMMA.INV(Data!W1822,INDEX(Markov!$Q$6:$Q$17,C1822),INDEX(Markov!$R$6:$R$17,C1822)),0)</f>
        <v/>
      </c>
      <c r="G1822" s="6">
        <f>IF(D1822&lt;IF(G1821=1,INDEX(ChangeFactor!$O$6:$O$17,C1822),INDEX(ChangeFactor!$N$6:$N$17,C1822)),1,0)</f>
        <v/>
      </c>
      <c r="H1822" s="12">
        <f>IF(G1822=1,GAMMA.INV(Data!W1822,INDEX(ChangeFactor!$R$6:$R$17,C1822),INDEX(ChangeFactor!$S$6:$S$17,C1822)),0)</f>
        <v/>
      </c>
      <c r="I1822" s="7">
        <f>NORM.S.INV(Data!X1822)</f>
        <v/>
      </c>
      <c r="J1822" s="7">
        <f>NORM.S.INV(Data!Y1822)</f>
        <v/>
      </c>
      <c r="K1822" s="7">
        <f>NORM.S.INV(Data!Z1822)</f>
        <v/>
      </c>
      <c r="L1822" s="7">
        <f>MAR1!$B$32*L1821+MAR1!$C$32*M1821+MAR1!$D$32*N1821+MAR1!$B$42*I1822+MAR1!$C$42*J1822+MAR1!$D$42*K1822</f>
        <v/>
      </c>
      <c r="M1822" s="7">
        <f>MAR1!$B$33*L1821+MAR1!$C$33*M1821+MAR1!$D$33*N1821+MAR1!$B$43*I1822+MAR1!$C$43*J1822+MAR1!$D$43*K1822</f>
        <v/>
      </c>
      <c r="N1822" s="7">
        <f>MAR1!$B$34*L1821+MAR1!$C$34*M1821+MAR1!$D$34*N1821+MAR1!$B$44*I1822+MAR1!$C$44*J1822+MAR1!$D$44*K1822</f>
        <v/>
      </c>
      <c r="O1822" s="12">
        <f>MAR1!$B$5+MAR1!$C$5*COS(2*PI()*B1822/365)+MAR1!$D$5*SIN(2*PI()*B1822/365)+IF(E1822=1,MAR1!$B$11+MAR1!$D$11*L1822,MAR1!$C$11+MAR1!$E$11*L1822)</f>
        <v/>
      </c>
      <c r="P1822" s="12">
        <f>MAR1!$B$6+MAR1!$C$6*COS(2*PI()*B1822/365)+MAR1!$D$6*SIN(2*PI()*B1822/365)+IF(E1822=1,MAR1!$B$12+MAR1!$D$12*M1822,MAR1!$C$12+MAR1!$E$12*M1822)</f>
        <v/>
      </c>
      <c r="Q1822" s="12">
        <f>MAR1!$B$7+MAR1!$C$7*COS(2*PI()*B1822/365)+MAR1!$D$7*SIN(2*PI()*B1822/365)+IF(E1822=1,MAR1!$B$13+MAR1!$D$13*N1822,MAR1!$C$13+MAR1!$E$13*N1822)</f>
        <v/>
      </c>
      <c r="R1822" s="12">
        <f>MAR1!$B$5+MAR1!$C$5*COS(2*PI()*B1822/365)+MAR1!$D$5*SIN(2*PI()*B1822/365)+INDEX(ChangeFactor!$F$6:$F$17,C1822)+IF(G1822=1,MAR1!$B$11+INDEX(ChangeFactor!$G$6:$G$17,C1822)*MAR1!$D$11*L1822,MAR1!$C$11+INDEX(ChangeFactor!$G$6:$G$17,C1822)*MAR1!$E$11*L1822)</f>
        <v/>
      </c>
    </row>
    <row r="1823">
      <c r="A1823" s="6">
        <f>Data!U1823</f>
        <v/>
      </c>
      <c r="B1823" s="6">
        <f>MOD(A1823-1,365)+1</f>
        <v/>
      </c>
      <c r="C1823" s="6">
        <f>MATCH(B1823,Markov!$C$6:$C$17,1)</f>
        <v/>
      </c>
      <c r="D1823" s="16">
        <f>Data!V1823</f>
        <v/>
      </c>
      <c r="E1823" s="6">
        <f>IF(D1823&lt;IF(E1822=1,INDEX(Markov!$I$6:$I$17,C1823),INDEX(Markov!$H$6:$H$17,C1823)),1,0)</f>
        <v/>
      </c>
      <c r="F1823" s="12">
        <f>IF(E1823=1,GAMMA.INV(Data!W1823,INDEX(Markov!$Q$6:$Q$17,C1823),INDEX(Markov!$R$6:$R$17,C1823)),0)</f>
        <v/>
      </c>
      <c r="G1823" s="6">
        <f>IF(D1823&lt;IF(G1822=1,INDEX(ChangeFactor!$O$6:$O$17,C1823),INDEX(ChangeFactor!$N$6:$N$17,C1823)),1,0)</f>
        <v/>
      </c>
      <c r="H1823" s="12">
        <f>IF(G1823=1,GAMMA.INV(Data!W1823,INDEX(ChangeFactor!$R$6:$R$17,C1823),INDEX(ChangeFactor!$S$6:$S$17,C1823)),0)</f>
        <v/>
      </c>
      <c r="I1823" s="7">
        <f>NORM.S.INV(Data!X1823)</f>
        <v/>
      </c>
      <c r="J1823" s="7">
        <f>NORM.S.INV(Data!Y1823)</f>
        <v/>
      </c>
      <c r="K1823" s="7">
        <f>NORM.S.INV(Data!Z1823)</f>
        <v/>
      </c>
      <c r="L1823" s="7">
        <f>MAR1!$B$32*L1822+MAR1!$C$32*M1822+MAR1!$D$32*N1822+MAR1!$B$42*I1823+MAR1!$C$42*J1823+MAR1!$D$42*K1823</f>
        <v/>
      </c>
      <c r="M1823" s="7">
        <f>MAR1!$B$33*L1822+MAR1!$C$33*M1822+MAR1!$D$33*N1822+MAR1!$B$43*I1823+MAR1!$C$43*J1823+MAR1!$D$43*K1823</f>
        <v/>
      </c>
      <c r="N1823" s="7">
        <f>MAR1!$B$34*L1822+MAR1!$C$34*M1822+MAR1!$D$34*N1822+MAR1!$B$44*I1823+MAR1!$C$44*J1823+MAR1!$D$44*K1823</f>
        <v/>
      </c>
      <c r="O1823" s="12">
        <f>MAR1!$B$5+MAR1!$C$5*COS(2*PI()*B1823/365)+MAR1!$D$5*SIN(2*PI()*B1823/365)+IF(E1823=1,MAR1!$B$11+MAR1!$D$11*L1823,MAR1!$C$11+MAR1!$E$11*L1823)</f>
        <v/>
      </c>
      <c r="P1823" s="12">
        <f>MAR1!$B$6+MAR1!$C$6*COS(2*PI()*B1823/365)+MAR1!$D$6*SIN(2*PI()*B1823/365)+IF(E1823=1,MAR1!$B$12+MAR1!$D$12*M1823,MAR1!$C$12+MAR1!$E$12*M1823)</f>
        <v/>
      </c>
      <c r="Q1823" s="12">
        <f>MAR1!$B$7+MAR1!$C$7*COS(2*PI()*B1823/365)+MAR1!$D$7*SIN(2*PI()*B1823/365)+IF(E1823=1,MAR1!$B$13+MAR1!$D$13*N1823,MAR1!$C$13+MAR1!$E$13*N1823)</f>
        <v/>
      </c>
      <c r="R1823" s="12">
        <f>MAR1!$B$5+MAR1!$C$5*COS(2*PI()*B1823/365)+MAR1!$D$5*SIN(2*PI()*B1823/365)+INDEX(ChangeFactor!$F$6:$F$17,C1823)+IF(G1823=1,MAR1!$B$11+INDEX(ChangeFactor!$G$6:$G$17,C1823)*MAR1!$D$11*L1823,MAR1!$C$11+INDEX(ChangeFactor!$G$6:$G$17,C1823)*MAR1!$E$11*L1823)</f>
        <v/>
      </c>
    </row>
    <row r="1824">
      <c r="A1824" s="6">
        <f>Data!U1824</f>
        <v/>
      </c>
      <c r="B1824" s="6">
        <f>MOD(A1824-1,365)+1</f>
        <v/>
      </c>
      <c r="C1824" s="6">
        <f>MATCH(B1824,Markov!$C$6:$C$17,1)</f>
        <v/>
      </c>
      <c r="D1824" s="16">
        <f>Data!V1824</f>
        <v/>
      </c>
      <c r="E1824" s="6">
        <f>IF(D1824&lt;IF(E1823=1,INDEX(Markov!$I$6:$I$17,C1824),INDEX(Markov!$H$6:$H$17,C1824)),1,0)</f>
        <v/>
      </c>
      <c r="F1824" s="12">
        <f>IF(E1824=1,GAMMA.INV(Data!W1824,INDEX(Markov!$Q$6:$Q$17,C1824),INDEX(Markov!$R$6:$R$17,C1824)),0)</f>
        <v/>
      </c>
      <c r="G1824" s="6">
        <f>IF(D1824&lt;IF(G1823=1,INDEX(ChangeFactor!$O$6:$O$17,C1824),INDEX(ChangeFactor!$N$6:$N$17,C1824)),1,0)</f>
        <v/>
      </c>
      <c r="H1824" s="12">
        <f>IF(G1824=1,GAMMA.INV(Data!W1824,INDEX(ChangeFactor!$R$6:$R$17,C1824),INDEX(ChangeFactor!$S$6:$S$17,C1824)),0)</f>
        <v/>
      </c>
      <c r="I1824" s="7">
        <f>NORM.S.INV(Data!X1824)</f>
        <v/>
      </c>
      <c r="J1824" s="7">
        <f>NORM.S.INV(Data!Y1824)</f>
        <v/>
      </c>
      <c r="K1824" s="7">
        <f>NORM.S.INV(Data!Z1824)</f>
        <v/>
      </c>
      <c r="L1824" s="7">
        <f>MAR1!$B$32*L1823+MAR1!$C$32*M1823+MAR1!$D$32*N1823+MAR1!$B$42*I1824+MAR1!$C$42*J1824+MAR1!$D$42*K1824</f>
        <v/>
      </c>
      <c r="M1824" s="7">
        <f>MAR1!$B$33*L1823+MAR1!$C$33*M1823+MAR1!$D$33*N1823+MAR1!$B$43*I1824+MAR1!$C$43*J1824+MAR1!$D$43*K1824</f>
        <v/>
      </c>
      <c r="N1824" s="7">
        <f>MAR1!$B$34*L1823+MAR1!$C$34*M1823+MAR1!$D$34*N1823+MAR1!$B$44*I1824+MAR1!$C$44*J1824+MAR1!$D$44*K1824</f>
        <v/>
      </c>
      <c r="O1824" s="12">
        <f>MAR1!$B$5+MAR1!$C$5*COS(2*PI()*B1824/365)+MAR1!$D$5*SIN(2*PI()*B1824/365)+IF(E1824=1,MAR1!$B$11+MAR1!$D$11*L1824,MAR1!$C$11+MAR1!$E$11*L1824)</f>
        <v/>
      </c>
      <c r="P1824" s="12">
        <f>MAR1!$B$6+MAR1!$C$6*COS(2*PI()*B1824/365)+MAR1!$D$6*SIN(2*PI()*B1824/365)+IF(E1824=1,MAR1!$B$12+MAR1!$D$12*M1824,MAR1!$C$12+MAR1!$E$12*M1824)</f>
        <v/>
      </c>
      <c r="Q1824" s="12">
        <f>MAR1!$B$7+MAR1!$C$7*COS(2*PI()*B1824/365)+MAR1!$D$7*SIN(2*PI()*B1824/365)+IF(E1824=1,MAR1!$B$13+MAR1!$D$13*N1824,MAR1!$C$13+MAR1!$E$13*N1824)</f>
        <v/>
      </c>
      <c r="R1824" s="12">
        <f>MAR1!$B$5+MAR1!$C$5*COS(2*PI()*B1824/365)+MAR1!$D$5*SIN(2*PI()*B1824/365)+INDEX(ChangeFactor!$F$6:$F$17,C1824)+IF(G1824=1,MAR1!$B$11+INDEX(ChangeFactor!$G$6:$G$17,C1824)*MAR1!$D$11*L1824,MAR1!$C$11+INDEX(ChangeFactor!$G$6:$G$17,C1824)*MAR1!$E$11*L1824)</f>
        <v/>
      </c>
    </row>
    <row r="1825">
      <c r="A1825" s="6">
        <f>Data!U1825</f>
        <v/>
      </c>
      <c r="B1825" s="6">
        <f>MOD(A1825-1,365)+1</f>
        <v/>
      </c>
      <c r="C1825" s="6">
        <f>MATCH(B1825,Markov!$C$6:$C$17,1)</f>
        <v/>
      </c>
      <c r="D1825" s="16">
        <f>Data!V1825</f>
        <v/>
      </c>
      <c r="E1825" s="6">
        <f>IF(D1825&lt;IF(E1824=1,INDEX(Markov!$I$6:$I$17,C1825),INDEX(Markov!$H$6:$H$17,C1825)),1,0)</f>
        <v/>
      </c>
      <c r="F1825" s="12">
        <f>IF(E1825=1,GAMMA.INV(Data!W1825,INDEX(Markov!$Q$6:$Q$17,C1825),INDEX(Markov!$R$6:$R$17,C1825)),0)</f>
        <v/>
      </c>
      <c r="G1825" s="6">
        <f>IF(D1825&lt;IF(G1824=1,INDEX(ChangeFactor!$O$6:$O$17,C1825),INDEX(ChangeFactor!$N$6:$N$17,C1825)),1,0)</f>
        <v/>
      </c>
      <c r="H1825" s="12">
        <f>IF(G1825=1,GAMMA.INV(Data!W1825,INDEX(ChangeFactor!$R$6:$R$17,C1825),INDEX(ChangeFactor!$S$6:$S$17,C1825)),0)</f>
        <v/>
      </c>
      <c r="I1825" s="7">
        <f>NORM.S.INV(Data!X1825)</f>
        <v/>
      </c>
      <c r="J1825" s="7">
        <f>NORM.S.INV(Data!Y1825)</f>
        <v/>
      </c>
      <c r="K1825" s="7">
        <f>NORM.S.INV(Data!Z1825)</f>
        <v/>
      </c>
      <c r="L1825" s="7">
        <f>MAR1!$B$32*L1824+MAR1!$C$32*M1824+MAR1!$D$32*N1824+MAR1!$B$42*I1825+MAR1!$C$42*J1825+MAR1!$D$42*K1825</f>
        <v/>
      </c>
      <c r="M1825" s="7">
        <f>MAR1!$B$33*L1824+MAR1!$C$33*M1824+MAR1!$D$33*N1824+MAR1!$B$43*I1825+MAR1!$C$43*J1825+MAR1!$D$43*K1825</f>
        <v/>
      </c>
      <c r="N1825" s="7">
        <f>MAR1!$B$34*L1824+MAR1!$C$34*M1824+MAR1!$D$34*N1824+MAR1!$B$44*I1825+MAR1!$C$44*J1825+MAR1!$D$44*K1825</f>
        <v/>
      </c>
      <c r="O1825" s="12">
        <f>MAR1!$B$5+MAR1!$C$5*COS(2*PI()*B1825/365)+MAR1!$D$5*SIN(2*PI()*B1825/365)+IF(E1825=1,MAR1!$B$11+MAR1!$D$11*L1825,MAR1!$C$11+MAR1!$E$11*L1825)</f>
        <v/>
      </c>
      <c r="P1825" s="12">
        <f>MAR1!$B$6+MAR1!$C$6*COS(2*PI()*B1825/365)+MAR1!$D$6*SIN(2*PI()*B1825/365)+IF(E1825=1,MAR1!$B$12+MAR1!$D$12*M1825,MAR1!$C$12+MAR1!$E$12*M1825)</f>
        <v/>
      </c>
      <c r="Q1825" s="12">
        <f>MAR1!$B$7+MAR1!$C$7*COS(2*PI()*B1825/365)+MAR1!$D$7*SIN(2*PI()*B1825/365)+IF(E1825=1,MAR1!$B$13+MAR1!$D$13*N1825,MAR1!$C$13+MAR1!$E$13*N1825)</f>
        <v/>
      </c>
      <c r="R1825" s="12">
        <f>MAR1!$B$5+MAR1!$C$5*COS(2*PI()*B1825/365)+MAR1!$D$5*SIN(2*PI()*B1825/365)+INDEX(ChangeFactor!$F$6:$F$17,C1825)+IF(G1825=1,MAR1!$B$11+INDEX(ChangeFactor!$G$6:$G$17,C1825)*MAR1!$D$11*L1825,MAR1!$C$11+INDEX(ChangeFactor!$G$6:$G$17,C1825)*MAR1!$E$11*L1825)</f>
        <v/>
      </c>
    </row>
    <row r="1826">
      <c r="A1826" s="6">
        <f>Data!U1826</f>
        <v/>
      </c>
      <c r="B1826" s="6">
        <f>MOD(A1826-1,365)+1</f>
        <v/>
      </c>
      <c r="C1826" s="6">
        <f>MATCH(B1826,Markov!$C$6:$C$17,1)</f>
        <v/>
      </c>
      <c r="D1826" s="16">
        <f>Data!V1826</f>
        <v/>
      </c>
      <c r="E1826" s="6">
        <f>IF(D1826&lt;IF(E1825=1,INDEX(Markov!$I$6:$I$17,C1826),INDEX(Markov!$H$6:$H$17,C1826)),1,0)</f>
        <v/>
      </c>
      <c r="F1826" s="12">
        <f>IF(E1826=1,GAMMA.INV(Data!W1826,INDEX(Markov!$Q$6:$Q$17,C1826),INDEX(Markov!$R$6:$R$17,C1826)),0)</f>
        <v/>
      </c>
      <c r="G1826" s="6">
        <f>IF(D1826&lt;IF(G1825=1,INDEX(ChangeFactor!$O$6:$O$17,C1826),INDEX(ChangeFactor!$N$6:$N$17,C1826)),1,0)</f>
        <v/>
      </c>
      <c r="H1826" s="12">
        <f>IF(G1826=1,GAMMA.INV(Data!W1826,INDEX(ChangeFactor!$R$6:$R$17,C1826),INDEX(ChangeFactor!$S$6:$S$17,C1826)),0)</f>
        <v/>
      </c>
      <c r="I1826" s="7">
        <f>NORM.S.INV(Data!X1826)</f>
        <v/>
      </c>
      <c r="J1826" s="7">
        <f>NORM.S.INV(Data!Y1826)</f>
        <v/>
      </c>
      <c r="K1826" s="7">
        <f>NORM.S.INV(Data!Z1826)</f>
        <v/>
      </c>
      <c r="L1826" s="7">
        <f>MAR1!$B$32*L1825+MAR1!$C$32*M1825+MAR1!$D$32*N1825+MAR1!$B$42*I1826+MAR1!$C$42*J1826+MAR1!$D$42*K1826</f>
        <v/>
      </c>
      <c r="M1826" s="7">
        <f>MAR1!$B$33*L1825+MAR1!$C$33*M1825+MAR1!$D$33*N1825+MAR1!$B$43*I1826+MAR1!$C$43*J1826+MAR1!$D$43*K1826</f>
        <v/>
      </c>
      <c r="N1826" s="7">
        <f>MAR1!$B$34*L1825+MAR1!$C$34*M1825+MAR1!$D$34*N1825+MAR1!$B$44*I1826+MAR1!$C$44*J1826+MAR1!$D$44*K1826</f>
        <v/>
      </c>
      <c r="O1826" s="12">
        <f>MAR1!$B$5+MAR1!$C$5*COS(2*PI()*B1826/365)+MAR1!$D$5*SIN(2*PI()*B1826/365)+IF(E1826=1,MAR1!$B$11+MAR1!$D$11*L1826,MAR1!$C$11+MAR1!$E$11*L1826)</f>
        <v/>
      </c>
      <c r="P1826" s="12">
        <f>MAR1!$B$6+MAR1!$C$6*COS(2*PI()*B1826/365)+MAR1!$D$6*SIN(2*PI()*B1826/365)+IF(E1826=1,MAR1!$B$12+MAR1!$D$12*M1826,MAR1!$C$12+MAR1!$E$12*M1826)</f>
        <v/>
      </c>
      <c r="Q1826" s="12">
        <f>MAR1!$B$7+MAR1!$C$7*COS(2*PI()*B1826/365)+MAR1!$D$7*SIN(2*PI()*B1826/365)+IF(E1826=1,MAR1!$B$13+MAR1!$D$13*N1826,MAR1!$C$13+MAR1!$E$13*N1826)</f>
        <v/>
      </c>
      <c r="R1826" s="12">
        <f>MAR1!$B$5+MAR1!$C$5*COS(2*PI()*B1826/365)+MAR1!$D$5*SIN(2*PI()*B1826/365)+INDEX(ChangeFactor!$F$6:$F$17,C1826)+IF(G1826=1,MAR1!$B$11+INDEX(ChangeFactor!$G$6:$G$17,C1826)*MAR1!$D$11*L1826,MAR1!$C$11+INDEX(ChangeFactor!$G$6:$G$17,C1826)*MAR1!$E$11*L1826)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2026-10-15T11:10:22Z</dcterms:created>
  <dcterms:modified xmlns:dcterms="http://purl.org/dc/terms/" xmlns:xsi="http://www.w3.org/2001/XMLSchema-instance" xsi:type="dcterms:W3CDTF">2026-10-15T11:10:24Z</dcterms:modified>
</cp:coreProperties>
</file>